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B056858\Desktop\Hjemmeside\Udmelding\Udmelding Løn\"/>
    </mc:Choice>
  </mc:AlternateContent>
  <workbookProtection workbookAlgorithmName="SHA-512" workbookHashValue="SKSXKI+1F/HvBxysh3+O2aTOhHxIZ+whuo6PBSUA0sm3l1jrtTiFaoJRnaaAPdgZWttXJclcHIhqQp6xQpkVcg==" workbookSaltValue="dIujqcrS2DJhznY3t0+zGQ==" workbookSpinCount="100000" lockStructure="1"/>
  <bookViews>
    <workbookView xWindow="0" yWindow="0" windowWidth="19200" windowHeight="7380"/>
  </bookViews>
  <sheets>
    <sheet name="Ansøgning" sheetId="7" r:id="rId1"/>
    <sheet name="Afrapportering" sheetId="15" state="hidden" r:id="rId2"/>
    <sheet name="KontrolAnsøgning" sheetId="11" state="hidden" r:id="rId3"/>
    <sheet name="KontrolAfrapportering" sheetId="13" state="hidden" r:id="rId4"/>
    <sheet name="Lister" sheetId="3" state="hidden" r:id="rId5"/>
  </sheets>
  <definedNames>
    <definedName name="Ansættelsesforhold">Lister!$A$2:$A$5</definedName>
    <definedName name="Kompensationsperiode">Lister!$A$7:$A$59</definedName>
    <definedName name="Slutdato">Lister!$D$2</definedName>
    <definedName name="Startdato">Lister!$C$2</definedName>
  </definedNames>
  <calcPr calcId="162913"/>
</workbook>
</file>

<file path=xl/calcChain.xml><?xml version="1.0" encoding="utf-8"?>
<calcChain xmlns="http://schemas.openxmlformats.org/spreadsheetml/2006/main">
  <c r="Q20" i="7" l="1"/>
  <c r="C28" i="13"/>
  <c r="C26" i="13"/>
  <c r="H35" i="13"/>
  <c r="H36" i="13"/>
  <c r="H37" i="13"/>
  <c r="H38" i="13"/>
  <c r="H39" i="13"/>
  <c r="H40" i="13"/>
  <c r="H41" i="13"/>
  <c r="H42" i="13"/>
  <c r="H43" i="13"/>
  <c r="H44" i="13"/>
  <c r="H45" i="13"/>
  <c r="H46" i="13"/>
  <c r="H47" i="13"/>
  <c r="H48" i="13"/>
  <c r="H49" i="13"/>
  <c r="H50" i="13"/>
  <c r="H51" i="13"/>
  <c r="H52" i="13"/>
  <c r="H53" i="13"/>
  <c r="H54" i="13"/>
  <c r="H55" i="13"/>
  <c r="H56" i="13"/>
  <c r="H57" i="13"/>
  <c r="H58" i="13"/>
  <c r="H59" i="13"/>
  <c r="H60" i="13"/>
  <c r="H61" i="13"/>
  <c r="H62" i="13"/>
  <c r="H63" i="13"/>
  <c r="H64" i="13"/>
  <c r="H65" i="13"/>
  <c r="H66" i="13"/>
  <c r="H67" i="13"/>
  <c r="H68" i="13"/>
  <c r="H69" i="13"/>
  <c r="H70" i="13"/>
  <c r="H71" i="13"/>
  <c r="H72" i="13"/>
  <c r="H73" i="13"/>
  <c r="H74" i="13"/>
  <c r="H75" i="13"/>
  <c r="H76" i="13"/>
  <c r="H77" i="13"/>
  <c r="H78" i="13"/>
  <c r="H79" i="13"/>
  <c r="H80" i="13"/>
  <c r="H81" i="13"/>
  <c r="H82" i="13"/>
  <c r="H83" i="13"/>
  <c r="H84" i="13"/>
  <c r="H85" i="13"/>
  <c r="H86" i="13"/>
  <c r="H87" i="13"/>
  <c r="H88" i="13"/>
  <c r="H89" i="13"/>
  <c r="H90" i="13"/>
  <c r="H91" i="13"/>
  <c r="H92" i="13"/>
  <c r="H93" i="13"/>
  <c r="H94" i="13"/>
  <c r="H95" i="13"/>
  <c r="H96" i="13"/>
  <c r="H97" i="13"/>
  <c r="H98" i="13"/>
  <c r="H99" i="13"/>
  <c r="H100" i="13"/>
  <c r="H101" i="13"/>
  <c r="H102" i="13"/>
  <c r="H103" i="13"/>
  <c r="H104" i="13"/>
  <c r="H105" i="13"/>
  <c r="H106" i="13"/>
  <c r="H107" i="13"/>
  <c r="H108" i="13"/>
  <c r="H109" i="13"/>
  <c r="H110" i="13"/>
  <c r="H111" i="13"/>
  <c r="H112" i="13"/>
  <c r="H113" i="13"/>
  <c r="H114" i="13"/>
  <c r="H115" i="13"/>
  <c r="H116" i="13"/>
  <c r="H117" i="13"/>
  <c r="H118" i="13"/>
  <c r="H119" i="13"/>
  <c r="H120" i="13"/>
  <c r="H121" i="13"/>
  <c r="H122" i="13"/>
  <c r="H123" i="13"/>
  <c r="H124" i="13"/>
  <c r="H125" i="13"/>
  <c r="H126" i="13"/>
  <c r="H127" i="13"/>
  <c r="H128" i="13"/>
  <c r="H129" i="13"/>
  <c r="H130" i="13"/>
  <c r="H131" i="13"/>
  <c r="H132" i="13"/>
  <c r="H133" i="13"/>
  <c r="H134" i="13"/>
  <c r="H135" i="13"/>
  <c r="H136" i="13"/>
  <c r="H137" i="13"/>
  <c r="H138" i="13"/>
  <c r="H139" i="13"/>
  <c r="H140" i="13"/>
  <c r="H141" i="13"/>
  <c r="H142" i="13"/>
  <c r="H143" i="13"/>
  <c r="H144" i="13"/>
  <c r="H145" i="13"/>
  <c r="H146" i="13"/>
  <c r="H147" i="13"/>
  <c r="H148" i="13"/>
  <c r="H149" i="13"/>
  <c r="H150" i="13"/>
  <c r="H151" i="13"/>
  <c r="H152" i="13"/>
  <c r="H153" i="13"/>
  <c r="H154" i="13"/>
  <c r="H155" i="13"/>
  <c r="H156" i="13"/>
  <c r="H157" i="13"/>
  <c r="H158" i="13"/>
  <c r="H159" i="13"/>
  <c r="H160" i="13"/>
  <c r="H161" i="13"/>
  <c r="H162" i="13"/>
  <c r="H163" i="13"/>
  <c r="H164" i="13"/>
  <c r="H165" i="13"/>
  <c r="H166" i="13"/>
  <c r="H167" i="13"/>
  <c r="H168" i="13"/>
  <c r="H169" i="13"/>
  <c r="H170" i="13"/>
  <c r="H171" i="13"/>
  <c r="H172" i="13"/>
  <c r="H173" i="13"/>
  <c r="H174" i="13"/>
  <c r="H175" i="13"/>
  <c r="H176" i="13"/>
  <c r="H177" i="13"/>
  <c r="H178" i="13"/>
  <c r="H179" i="13"/>
  <c r="H180" i="13"/>
  <c r="H181" i="13"/>
  <c r="H182" i="13"/>
  <c r="H183" i="13"/>
  <c r="H184" i="13"/>
  <c r="H185" i="13"/>
  <c r="H186" i="13"/>
  <c r="H187" i="13"/>
  <c r="H188" i="13"/>
  <c r="H189" i="13"/>
  <c r="H190" i="13"/>
  <c r="H191" i="13"/>
  <c r="H192" i="13"/>
  <c r="H193" i="13"/>
  <c r="H194" i="13"/>
  <c r="H195" i="13"/>
  <c r="H196" i="13"/>
  <c r="H197" i="13"/>
  <c r="H198" i="13"/>
  <c r="H199" i="13"/>
  <c r="H200" i="13"/>
  <c r="H201" i="13"/>
  <c r="H202" i="13"/>
  <c r="H203" i="13"/>
  <c r="H204" i="13"/>
  <c r="H205" i="13"/>
  <c r="H206" i="13"/>
  <c r="H207" i="13"/>
  <c r="H208" i="13"/>
  <c r="H209" i="13"/>
  <c r="H210" i="13"/>
  <c r="H211" i="13"/>
  <c r="H212" i="13"/>
  <c r="H213" i="13"/>
  <c r="H214" i="13"/>
  <c r="H215" i="13"/>
  <c r="H216" i="13"/>
  <c r="H217" i="13"/>
  <c r="H218" i="13"/>
  <c r="H219" i="13"/>
  <c r="H220" i="13"/>
  <c r="H221" i="13"/>
  <c r="H222" i="13"/>
  <c r="H223" i="13"/>
  <c r="H224" i="13"/>
  <c r="H225" i="13"/>
  <c r="H226" i="13"/>
  <c r="H227" i="13"/>
  <c r="H228" i="13"/>
  <c r="H229" i="13"/>
  <c r="H230" i="13"/>
  <c r="H231" i="13"/>
  <c r="H232" i="13"/>
  <c r="H233" i="13"/>
  <c r="H234" i="13"/>
  <c r="H235" i="13"/>
  <c r="H236" i="13"/>
  <c r="H237" i="13"/>
  <c r="H238" i="13"/>
  <c r="H239" i="13"/>
  <c r="H240" i="13"/>
  <c r="H241" i="13"/>
  <c r="H242" i="13"/>
  <c r="H243" i="13"/>
  <c r="H244" i="13"/>
  <c r="H245" i="13"/>
  <c r="H246" i="13"/>
  <c r="H247" i="13"/>
  <c r="H248" i="13"/>
  <c r="H249" i="13"/>
  <c r="H250" i="13"/>
  <c r="H251" i="13"/>
  <c r="H252" i="13"/>
  <c r="H253" i="13"/>
  <c r="H254" i="13"/>
  <c r="H255" i="13"/>
  <c r="H256" i="13"/>
  <c r="H257" i="13"/>
  <c r="H258" i="13"/>
  <c r="H259" i="13"/>
  <c r="H260" i="13"/>
  <c r="H261" i="13"/>
  <c r="H262" i="13"/>
  <c r="H263" i="13"/>
  <c r="H264" i="13"/>
  <c r="H265" i="13"/>
  <c r="H266" i="13"/>
  <c r="H267" i="13"/>
  <c r="H268" i="13"/>
  <c r="H269" i="13"/>
  <c r="H270" i="13"/>
  <c r="H271" i="13"/>
  <c r="H272" i="13"/>
  <c r="H273" i="13"/>
  <c r="H274" i="13"/>
  <c r="H275" i="13"/>
  <c r="H276" i="13"/>
  <c r="H277" i="13"/>
  <c r="H278" i="13"/>
  <c r="H279" i="13"/>
  <c r="H280" i="13"/>
  <c r="H281" i="13"/>
  <c r="H282" i="13"/>
  <c r="H283" i="13"/>
  <c r="H284" i="13"/>
  <c r="H285" i="13"/>
  <c r="H286" i="13"/>
  <c r="H287" i="13"/>
  <c r="H288" i="13"/>
  <c r="H289" i="13"/>
  <c r="H290" i="13"/>
  <c r="H291" i="13"/>
  <c r="H292" i="13"/>
  <c r="H293" i="13"/>
  <c r="H294" i="13"/>
  <c r="H295" i="13"/>
  <c r="H296" i="13"/>
  <c r="H297" i="13"/>
  <c r="H298" i="13"/>
  <c r="H299" i="13"/>
  <c r="H300" i="13"/>
  <c r="H301" i="13"/>
  <c r="H302" i="13"/>
  <c r="H303" i="13"/>
  <c r="H304" i="13"/>
  <c r="H305" i="13"/>
  <c r="H306" i="13"/>
  <c r="H307" i="13"/>
  <c r="H308" i="13"/>
  <c r="H309" i="13"/>
  <c r="H310" i="13"/>
  <c r="H311" i="13"/>
  <c r="H312" i="13"/>
  <c r="H313" i="13"/>
  <c r="H314" i="13"/>
  <c r="H315" i="13"/>
  <c r="H316" i="13"/>
  <c r="H317" i="13"/>
  <c r="H318" i="13"/>
  <c r="H319" i="13"/>
  <c r="H320" i="13"/>
  <c r="H321" i="13"/>
  <c r="H322" i="13"/>
  <c r="H323" i="13"/>
  <c r="H324" i="13"/>
  <c r="H325" i="13"/>
  <c r="H326" i="13"/>
  <c r="H327" i="13"/>
  <c r="H328" i="13"/>
  <c r="H329" i="13"/>
  <c r="H330" i="13"/>
  <c r="H331" i="13"/>
  <c r="H332" i="13"/>
  <c r="H333" i="13"/>
  <c r="H334" i="13"/>
  <c r="H335" i="13"/>
  <c r="H336" i="13"/>
  <c r="H337" i="13"/>
  <c r="H338" i="13"/>
  <c r="H339" i="13"/>
  <c r="H340" i="13"/>
  <c r="H341" i="13"/>
  <c r="H342" i="13"/>
  <c r="H343" i="13"/>
  <c r="H344" i="13"/>
  <c r="H345" i="13"/>
  <c r="H346" i="13"/>
  <c r="H347" i="13"/>
  <c r="H348" i="13"/>
  <c r="H349" i="13"/>
  <c r="H350" i="13"/>
  <c r="H351" i="13"/>
  <c r="H352" i="13"/>
  <c r="H353" i="13"/>
  <c r="H354" i="13"/>
  <c r="H355" i="13"/>
  <c r="H356" i="13"/>
  <c r="H357" i="13"/>
  <c r="H358" i="13"/>
  <c r="H359" i="13"/>
  <c r="H360" i="13"/>
  <c r="H361" i="13"/>
  <c r="H362" i="13"/>
  <c r="H363" i="13"/>
  <c r="H364" i="13"/>
  <c r="H365" i="13"/>
  <c r="H366" i="13"/>
  <c r="H367" i="13"/>
  <c r="H368" i="13"/>
  <c r="H369" i="13"/>
  <c r="H370" i="13"/>
  <c r="H371" i="13"/>
  <c r="H372" i="13"/>
  <c r="H373" i="13"/>
  <c r="H374" i="13"/>
  <c r="H375" i="13"/>
  <c r="H376" i="13"/>
  <c r="H377" i="13"/>
  <c r="H378" i="13"/>
  <c r="H379" i="13"/>
  <c r="H380" i="13"/>
  <c r="H381" i="13"/>
  <c r="H382" i="13"/>
  <c r="H383" i="13"/>
  <c r="H384" i="13"/>
  <c r="H385" i="13"/>
  <c r="H386" i="13"/>
  <c r="H387" i="13"/>
  <c r="H388" i="13"/>
  <c r="H389" i="13"/>
  <c r="H390" i="13"/>
  <c r="H391" i="13"/>
  <c r="H392" i="13"/>
  <c r="H393" i="13"/>
  <c r="H394" i="13"/>
  <c r="H395" i="13"/>
  <c r="H396" i="13"/>
  <c r="H397" i="13"/>
  <c r="H398" i="13"/>
  <c r="H399" i="13"/>
  <c r="H400" i="13"/>
  <c r="H401" i="13"/>
  <c r="H402" i="13"/>
  <c r="H403" i="13"/>
  <c r="H404" i="13"/>
  <c r="H405" i="13"/>
  <c r="H406" i="13"/>
  <c r="H407" i="13"/>
  <c r="H408" i="13"/>
  <c r="H409" i="13"/>
  <c r="H410" i="13"/>
  <c r="H411" i="13"/>
  <c r="H412" i="13"/>
  <c r="H413" i="13"/>
  <c r="H414" i="13"/>
  <c r="H415" i="13"/>
  <c r="H416" i="13"/>
  <c r="H417" i="13"/>
  <c r="H418" i="13"/>
  <c r="H419" i="13"/>
  <c r="H420" i="13"/>
  <c r="H421" i="13"/>
  <c r="H422" i="13"/>
  <c r="H423" i="13"/>
  <c r="H424" i="13"/>
  <c r="H425" i="13"/>
  <c r="H426" i="13"/>
  <c r="H427" i="13"/>
  <c r="H428" i="13"/>
  <c r="H429" i="13"/>
  <c r="H430" i="13"/>
  <c r="H431" i="13"/>
  <c r="H432" i="13"/>
  <c r="H433" i="13"/>
  <c r="H434" i="13"/>
  <c r="H435" i="13"/>
  <c r="H436" i="13"/>
  <c r="H437" i="13"/>
  <c r="H438" i="13"/>
  <c r="H439" i="13"/>
  <c r="H440" i="13"/>
  <c r="H441" i="13"/>
  <c r="H442" i="13"/>
  <c r="H443" i="13"/>
  <c r="H444" i="13"/>
  <c r="H445" i="13"/>
  <c r="H446" i="13"/>
  <c r="H447" i="13"/>
  <c r="H448" i="13"/>
  <c r="H449" i="13"/>
  <c r="H450" i="13"/>
  <c r="H451" i="13"/>
  <c r="H452" i="13"/>
  <c r="H453" i="13"/>
  <c r="H454" i="13"/>
  <c r="H455" i="13"/>
  <c r="H456" i="13"/>
  <c r="H457" i="13"/>
  <c r="H458" i="13"/>
  <c r="H459" i="13"/>
  <c r="H460" i="13"/>
  <c r="H461" i="13"/>
  <c r="H462" i="13"/>
  <c r="H463" i="13"/>
  <c r="H464" i="13"/>
  <c r="H465" i="13"/>
  <c r="H466" i="13"/>
  <c r="H467" i="13"/>
  <c r="H468" i="13"/>
  <c r="H469" i="13"/>
  <c r="H470" i="13"/>
  <c r="H471" i="13"/>
  <c r="H472" i="13"/>
  <c r="H473" i="13"/>
  <c r="H474" i="13"/>
  <c r="H475" i="13"/>
  <c r="H476" i="13"/>
  <c r="H477" i="13"/>
  <c r="H478" i="13"/>
  <c r="H479" i="13"/>
  <c r="H480" i="13"/>
  <c r="H481" i="13"/>
  <c r="H482" i="13"/>
  <c r="H483" i="13"/>
  <c r="H484" i="13"/>
  <c r="H485" i="13"/>
  <c r="H486" i="13"/>
  <c r="H487" i="13"/>
  <c r="H488" i="13"/>
  <c r="H489" i="13"/>
  <c r="H490" i="13"/>
  <c r="H491" i="13"/>
  <c r="H492" i="13"/>
  <c r="H493" i="13"/>
  <c r="H494" i="13"/>
  <c r="H495" i="13"/>
  <c r="H496" i="13"/>
  <c r="H497" i="13"/>
  <c r="H498" i="13"/>
  <c r="H499" i="13"/>
  <c r="H500" i="13"/>
  <c r="H501" i="13"/>
  <c r="H502" i="13"/>
  <c r="H503" i="13"/>
  <c r="H504" i="13"/>
  <c r="H505" i="13"/>
  <c r="H506" i="13"/>
  <c r="H507" i="13"/>
  <c r="H508" i="13"/>
  <c r="H509" i="13"/>
  <c r="H510" i="13"/>
  <c r="H511" i="13"/>
  <c r="H512" i="13"/>
  <c r="H513" i="13"/>
  <c r="H514" i="13"/>
  <c r="H515" i="13"/>
  <c r="H516" i="13"/>
  <c r="H517" i="13"/>
  <c r="H518" i="13"/>
  <c r="H519" i="13"/>
  <c r="H520" i="13"/>
  <c r="H521" i="13"/>
  <c r="H522" i="13"/>
  <c r="H523" i="13"/>
  <c r="H524" i="13"/>
  <c r="H525" i="13"/>
  <c r="H526" i="13"/>
  <c r="H527" i="13"/>
  <c r="H528" i="13"/>
  <c r="H529" i="13"/>
  <c r="H530" i="13"/>
  <c r="H531" i="13"/>
  <c r="H532" i="13"/>
  <c r="H533" i="13"/>
  <c r="H534" i="13"/>
  <c r="H535" i="13"/>
  <c r="H536" i="13"/>
  <c r="H537" i="13"/>
  <c r="H538" i="13"/>
  <c r="H539" i="13"/>
  <c r="H540" i="13"/>
  <c r="H541" i="13"/>
  <c r="H542" i="13"/>
  <c r="H543" i="13"/>
  <c r="H544" i="13"/>
  <c r="H545" i="13"/>
  <c r="H546" i="13"/>
  <c r="H547" i="13"/>
  <c r="H548" i="13"/>
  <c r="H549" i="13"/>
  <c r="H550" i="13"/>
  <c r="H551" i="13"/>
  <c r="H552" i="13"/>
  <c r="H553" i="13"/>
  <c r="H554" i="13"/>
  <c r="H555" i="13"/>
  <c r="H556" i="13"/>
  <c r="H557" i="13"/>
  <c r="H558" i="13"/>
  <c r="H559" i="13"/>
  <c r="H560" i="13"/>
  <c r="H561" i="13"/>
  <c r="H562" i="13"/>
  <c r="H563" i="13"/>
  <c r="H564" i="13"/>
  <c r="H565" i="13"/>
  <c r="H566" i="13"/>
  <c r="H567" i="13"/>
  <c r="H568" i="13"/>
  <c r="H569" i="13"/>
  <c r="H570" i="13"/>
  <c r="H571" i="13"/>
  <c r="H572" i="13"/>
  <c r="H573" i="13"/>
  <c r="H574" i="13"/>
  <c r="H575" i="13"/>
  <c r="H576" i="13"/>
  <c r="H577" i="13"/>
  <c r="H578" i="13"/>
  <c r="H579" i="13"/>
  <c r="H580" i="13"/>
  <c r="H581" i="13"/>
  <c r="H582" i="13"/>
  <c r="H583" i="13"/>
  <c r="H584" i="13"/>
  <c r="H585" i="13"/>
  <c r="H586" i="13"/>
  <c r="H587" i="13"/>
  <c r="H588" i="13"/>
  <c r="H589" i="13"/>
  <c r="H590" i="13"/>
  <c r="H591" i="13"/>
  <c r="H592" i="13"/>
  <c r="H593" i="13"/>
  <c r="H594" i="13"/>
  <c r="H595" i="13"/>
  <c r="H596" i="13"/>
  <c r="H597" i="13"/>
  <c r="H598" i="13"/>
  <c r="H599" i="13"/>
  <c r="H600" i="13"/>
  <c r="H601" i="13"/>
  <c r="H602" i="13"/>
  <c r="H603" i="13"/>
  <c r="H604" i="13"/>
  <c r="H605" i="13"/>
  <c r="H606" i="13"/>
  <c r="H607" i="13"/>
  <c r="H608" i="13"/>
  <c r="H609" i="13"/>
  <c r="H610" i="13"/>
  <c r="H611" i="13"/>
  <c r="H612" i="13"/>
  <c r="H613" i="13"/>
  <c r="H614" i="13"/>
  <c r="H615" i="13"/>
  <c r="H616" i="13"/>
  <c r="H617" i="13"/>
  <c r="H618" i="13"/>
  <c r="H619" i="13"/>
  <c r="H620" i="13"/>
  <c r="H621" i="13"/>
  <c r="H622" i="13"/>
  <c r="H623" i="13"/>
  <c r="H624" i="13"/>
  <c r="H625" i="13"/>
  <c r="H626" i="13"/>
  <c r="H627" i="13"/>
  <c r="H628" i="13"/>
  <c r="H629" i="13"/>
  <c r="H630" i="13"/>
  <c r="H631" i="13"/>
  <c r="H632" i="13"/>
  <c r="H633" i="13"/>
  <c r="H634" i="13"/>
  <c r="H635" i="13"/>
  <c r="H636" i="13"/>
  <c r="H637" i="13"/>
  <c r="H638" i="13"/>
  <c r="H639" i="13"/>
  <c r="H640" i="13"/>
  <c r="H641" i="13"/>
  <c r="H642" i="13"/>
  <c r="H643" i="13"/>
  <c r="H644" i="13"/>
  <c r="H645" i="13"/>
  <c r="H646" i="13"/>
  <c r="H647" i="13"/>
  <c r="H648" i="13"/>
  <c r="H649" i="13"/>
  <c r="H650" i="13"/>
  <c r="H651" i="13"/>
  <c r="H652" i="13"/>
  <c r="H653" i="13"/>
  <c r="H654" i="13"/>
  <c r="H655" i="13"/>
  <c r="H656" i="13"/>
  <c r="H657" i="13"/>
  <c r="H658" i="13"/>
  <c r="H659" i="13"/>
  <c r="H660" i="13"/>
  <c r="H661" i="13"/>
  <c r="H662" i="13"/>
  <c r="H663" i="13"/>
  <c r="H664" i="13"/>
  <c r="H665" i="13"/>
  <c r="H666" i="13"/>
  <c r="H667" i="13"/>
  <c r="H668" i="13"/>
  <c r="H669" i="13"/>
  <c r="H670" i="13"/>
  <c r="H671" i="13"/>
  <c r="H672" i="13"/>
  <c r="H673" i="13"/>
  <c r="H674" i="13"/>
  <c r="H675" i="13"/>
  <c r="H676" i="13"/>
  <c r="H677" i="13"/>
  <c r="H678" i="13"/>
  <c r="H679" i="13"/>
  <c r="H680" i="13"/>
  <c r="H681" i="13"/>
  <c r="H682" i="13"/>
  <c r="H683" i="13"/>
  <c r="H684" i="13"/>
  <c r="H685" i="13"/>
  <c r="H686" i="13"/>
  <c r="H687" i="13"/>
  <c r="H688" i="13"/>
  <c r="H689" i="13"/>
  <c r="H690" i="13"/>
  <c r="H691" i="13"/>
  <c r="H692" i="13"/>
  <c r="H693" i="13"/>
  <c r="H694" i="13"/>
  <c r="H695" i="13"/>
  <c r="H696" i="13"/>
  <c r="H697" i="13"/>
  <c r="H698" i="13"/>
  <c r="H699" i="13"/>
  <c r="H700" i="13"/>
  <c r="H701" i="13"/>
  <c r="H702" i="13"/>
  <c r="H703" i="13"/>
  <c r="H704" i="13"/>
  <c r="H705" i="13"/>
  <c r="H706" i="13"/>
  <c r="H707" i="13"/>
  <c r="H708" i="13"/>
  <c r="H709" i="13"/>
  <c r="H710" i="13"/>
  <c r="H711" i="13"/>
  <c r="H712" i="13"/>
  <c r="H713" i="13"/>
  <c r="H714" i="13"/>
  <c r="H715" i="13"/>
  <c r="H716" i="13"/>
  <c r="H717" i="13"/>
  <c r="H718" i="13"/>
  <c r="H719" i="13"/>
  <c r="H720" i="13"/>
  <c r="H721" i="13"/>
  <c r="H722" i="13"/>
  <c r="H723" i="13"/>
  <c r="H724" i="13"/>
  <c r="H725" i="13"/>
  <c r="H726" i="13"/>
  <c r="H727" i="13"/>
  <c r="H728" i="13"/>
  <c r="H729" i="13"/>
  <c r="H730" i="13"/>
  <c r="H731" i="13"/>
  <c r="H732" i="13"/>
  <c r="H733" i="13"/>
  <c r="H734" i="13"/>
  <c r="H735" i="13"/>
  <c r="H736" i="13"/>
  <c r="H737" i="13"/>
  <c r="H738" i="13"/>
  <c r="H739" i="13"/>
  <c r="H740" i="13"/>
  <c r="H741" i="13"/>
  <c r="H742" i="13"/>
  <c r="H743" i="13"/>
  <c r="H744" i="13"/>
  <c r="H745" i="13"/>
  <c r="H746" i="13"/>
  <c r="H747" i="13"/>
  <c r="H748" i="13"/>
  <c r="H749" i="13"/>
  <c r="H750" i="13"/>
  <c r="H751" i="13"/>
  <c r="H752" i="13"/>
  <c r="H753" i="13"/>
  <c r="H754" i="13"/>
  <c r="H755" i="13"/>
  <c r="H756" i="13"/>
  <c r="H757" i="13"/>
  <c r="H758" i="13"/>
  <c r="H759" i="13"/>
  <c r="H760" i="13"/>
  <c r="H761" i="13"/>
  <c r="H762" i="13"/>
  <c r="H763" i="13"/>
  <c r="H764" i="13"/>
  <c r="H765" i="13"/>
  <c r="H766" i="13"/>
  <c r="H767" i="13"/>
  <c r="H768" i="13"/>
  <c r="H769" i="13"/>
  <c r="H770" i="13"/>
  <c r="H771" i="13"/>
  <c r="H772" i="13"/>
  <c r="H773" i="13"/>
  <c r="H774" i="13"/>
  <c r="H775" i="13"/>
  <c r="H776" i="13"/>
  <c r="H777" i="13"/>
  <c r="H778" i="13"/>
  <c r="H779" i="13"/>
  <c r="H780" i="13"/>
  <c r="H781" i="13"/>
  <c r="H782" i="13"/>
  <c r="H783" i="13"/>
  <c r="H784" i="13"/>
  <c r="H785" i="13"/>
  <c r="H786" i="13"/>
  <c r="H787" i="13"/>
  <c r="H788" i="13"/>
  <c r="H789" i="13"/>
  <c r="H790" i="13"/>
  <c r="H791" i="13"/>
  <c r="H792" i="13"/>
  <c r="H793" i="13"/>
  <c r="H794" i="13"/>
  <c r="H795" i="13"/>
  <c r="H796" i="13"/>
  <c r="H797" i="13"/>
  <c r="H798" i="13"/>
  <c r="H799" i="13"/>
  <c r="H800" i="13"/>
  <c r="H801" i="13"/>
  <c r="H802" i="13"/>
  <c r="H803" i="13"/>
  <c r="H804" i="13"/>
  <c r="H805" i="13"/>
  <c r="H806" i="13"/>
  <c r="H807" i="13"/>
  <c r="H808" i="13"/>
  <c r="H809" i="13"/>
  <c r="H810" i="13"/>
  <c r="H811" i="13"/>
  <c r="H812" i="13"/>
  <c r="H813" i="13"/>
  <c r="H814" i="13"/>
  <c r="H815" i="13"/>
  <c r="H816" i="13"/>
  <c r="H817" i="13"/>
  <c r="H818" i="13"/>
  <c r="H819" i="13"/>
  <c r="H820" i="13"/>
  <c r="H821" i="13"/>
  <c r="H822" i="13"/>
  <c r="H823" i="13"/>
  <c r="H824" i="13"/>
  <c r="H825" i="13"/>
  <c r="H826" i="13"/>
  <c r="H827" i="13"/>
  <c r="H828" i="13"/>
  <c r="H829" i="13"/>
  <c r="H830" i="13"/>
  <c r="H831" i="13"/>
  <c r="H832" i="13"/>
  <c r="H833" i="13"/>
  <c r="H834" i="13"/>
  <c r="H835" i="13"/>
  <c r="H836" i="13"/>
  <c r="H837" i="13"/>
  <c r="H838" i="13"/>
  <c r="H839" i="13"/>
  <c r="H840" i="13"/>
  <c r="H841" i="13"/>
  <c r="H842" i="13"/>
  <c r="H843" i="13"/>
  <c r="H844" i="13"/>
  <c r="H845" i="13"/>
  <c r="H846" i="13"/>
  <c r="H847" i="13"/>
  <c r="H848" i="13"/>
  <c r="H849" i="13"/>
  <c r="H850" i="13"/>
  <c r="H851" i="13"/>
  <c r="H852" i="13"/>
  <c r="H853" i="13"/>
  <c r="H854" i="13"/>
  <c r="H855" i="13"/>
  <c r="H856" i="13"/>
  <c r="H857" i="13"/>
  <c r="H858" i="13"/>
  <c r="H859" i="13"/>
  <c r="H860" i="13"/>
  <c r="H861" i="13"/>
  <c r="H862" i="13"/>
  <c r="H863" i="13"/>
  <c r="H864" i="13"/>
  <c r="H865" i="13"/>
  <c r="H866" i="13"/>
  <c r="H867" i="13"/>
  <c r="H868" i="13"/>
  <c r="H869" i="13"/>
  <c r="H870" i="13"/>
  <c r="H871" i="13"/>
  <c r="H872" i="13"/>
  <c r="H873" i="13"/>
  <c r="H874" i="13"/>
  <c r="H875" i="13"/>
  <c r="H876" i="13"/>
  <c r="H877" i="13"/>
  <c r="H878" i="13"/>
  <c r="H879" i="13"/>
  <c r="H880" i="13"/>
  <c r="H881" i="13"/>
  <c r="H882" i="13"/>
  <c r="H883" i="13"/>
  <c r="H884" i="13"/>
  <c r="H885" i="13"/>
  <c r="H886" i="13"/>
  <c r="H887" i="13"/>
  <c r="H888" i="13"/>
  <c r="H889" i="13"/>
  <c r="H890" i="13"/>
  <c r="H891" i="13"/>
  <c r="H892" i="13"/>
  <c r="H893" i="13"/>
  <c r="H894" i="13"/>
  <c r="H895" i="13"/>
  <c r="H896" i="13"/>
  <c r="H897" i="13"/>
  <c r="H898" i="13"/>
  <c r="H899" i="13"/>
  <c r="H900" i="13"/>
  <c r="H901" i="13"/>
  <c r="H902" i="13"/>
  <c r="H903" i="13"/>
  <c r="H904" i="13"/>
  <c r="H905" i="13"/>
  <c r="H906" i="13"/>
  <c r="H907" i="13"/>
  <c r="H908" i="13"/>
  <c r="H909" i="13"/>
  <c r="H910" i="13"/>
  <c r="H911" i="13"/>
  <c r="H912" i="13"/>
  <c r="H913" i="13"/>
  <c r="H914" i="13"/>
  <c r="H915" i="13"/>
  <c r="H916" i="13"/>
  <c r="H917" i="13"/>
  <c r="H918" i="13"/>
  <c r="H919" i="13"/>
  <c r="H920" i="13"/>
  <c r="H921" i="13"/>
  <c r="H922" i="13"/>
  <c r="H923" i="13"/>
  <c r="H924" i="13"/>
  <c r="H925" i="13"/>
  <c r="H926" i="13"/>
  <c r="H927" i="13"/>
  <c r="H928" i="13"/>
  <c r="H929" i="13"/>
  <c r="H930" i="13"/>
  <c r="H931" i="13"/>
  <c r="H932" i="13"/>
  <c r="H933" i="13"/>
  <c r="H934" i="13"/>
  <c r="H935" i="13"/>
  <c r="H936" i="13"/>
  <c r="H937" i="13"/>
  <c r="H938" i="13"/>
  <c r="H939" i="13"/>
  <c r="H940" i="13"/>
  <c r="H941" i="13"/>
  <c r="H942" i="13"/>
  <c r="H943" i="13"/>
  <c r="H944" i="13"/>
  <c r="H945" i="13"/>
  <c r="H946" i="13"/>
  <c r="H947" i="13"/>
  <c r="H948" i="13"/>
  <c r="H949" i="13"/>
  <c r="H950" i="13"/>
  <c r="H951" i="13"/>
  <c r="H952" i="13"/>
  <c r="H953" i="13"/>
  <c r="H954" i="13"/>
  <c r="H955" i="13"/>
  <c r="H956" i="13"/>
  <c r="H957" i="13"/>
  <c r="H958" i="13"/>
  <c r="H959" i="13"/>
  <c r="H960" i="13"/>
  <c r="H961" i="13"/>
  <c r="H962" i="13"/>
  <c r="H963" i="13"/>
  <c r="H964" i="13"/>
  <c r="H965" i="13"/>
  <c r="H966" i="13"/>
  <c r="H967" i="13"/>
  <c r="H968" i="13"/>
  <c r="H969" i="13"/>
  <c r="H970" i="13"/>
  <c r="H971" i="13"/>
  <c r="H972" i="13"/>
  <c r="H973" i="13"/>
  <c r="H974" i="13"/>
  <c r="H975" i="13"/>
  <c r="H976" i="13"/>
  <c r="H977" i="13"/>
  <c r="H978" i="13"/>
  <c r="H979" i="13"/>
  <c r="H980" i="13"/>
  <c r="H981" i="13"/>
  <c r="H982" i="13"/>
  <c r="H983" i="13"/>
  <c r="H984" i="13"/>
  <c r="H985" i="13"/>
  <c r="H986" i="13"/>
  <c r="H987" i="13"/>
  <c r="H988" i="13"/>
  <c r="H989" i="13"/>
  <c r="H990" i="13"/>
  <c r="H991" i="13"/>
  <c r="H992" i="13"/>
  <c r="H993" i="13"/>
  <c r="H994" i="13"/>
  <c r="H995" i="13"/>
  <c r="H996" i="13"/>
  <c r="H997" i="13"/>
  <c r="H998" i="13"/>
  <c r="H999" i="13"/>
  <c r="H1000" i="13"/>
  <c r="H1001" i="13"/>
  <c r="H1002" i="13"/>
  <c r="H1003" i="13"/>
  <c r="H1004" i="13"/>
  <c r="H1005" i="13"/>
  <c r="H1006" i="13"/>
  <c r="H1007" i="13"/>
  <c r="H1008" i="13"/>
  <c r="H1009" i="13"/>
  <c r="H1010" i="13"/>
  <c r="H1011" i="13"/>
  <c r="H1012" i="13"/>
  <c r="H1013" i="13"/>
  <c r="H1014" i="13"/>
  <c r="H1015" i="13"/>
  <c r="H1016" i="13"/>
  <c r="H1017" i="13"/>
  <c r="H1018" i="13"/>
  <c r="H1019" i="13"/>
  <c r="H1020" i="13"/>
  <c r="H1021" i="13"/>
  <c r="H1022" i="13"/>
  <c r="H1023" i="13"/>
  <c r="H1024" i="13"/>
  <c r="H1025" i="13"/>
  <c r="H1026" i="13"/>
  <c r="H1027" i="13"/>
  <c r="H1028" i="13"/>
  <c r="H1029" i="13"/>
  <c r="H1030" i="13"/>
  <c r="H1031" i="13"/>
  <c r="H1032" i="13"/>
  <c r="H1033" i="13"/>
  <c r="H1034" i="13"/>
  <c r="H1035" i="13"/>
  <c r="H1036" i="13"/>
  <c r="H1037" i="13"/>
  <c r="H1038" i="13"/>
  <c r="H1039" i="13"/>
  <c r="H1040" i="13"/>
  <c r="H1041" i="13"/>
  <c r="H1042" i="13"/>
  <c r="H1043" i="13"/>
  <c r="H1044" i="13"/>
  <c r="H1045" i="13"/>
  <c r="H1046" i="13"/>
  <c r="H1047" i="13"/>
  <c r="H1048" i="13"/>
  <c r="H1049" i="13"/>
  <c r="H1050" i="13"/>
  <c r="H1051" i="13"/>
  <c r="H1052" i="13"/>
  <c r="H1053" i="13"/>
  <c r="H1054" i="13"/>
  <c r="H1055" i="13"/>
  <c r="H1056" i="13"/>
  <c r="H1057" i="13"/>
  <c r="H1058" i="13"/>
  <c r="H1059" i="13"/>
  <c r="H1060" i="13"/>
  <c r="H1061" i="13"/>
  <c r="H1062" i="13"/>
  <c r="H1063" i="13"/>
  <c r="H1064" i="13"/>
  <c r="H1065" i="13"/>
  <c r="H1066" i="13"/>
  <c r="H1067" i="13"/>
  <c r="H1068" i="13"/>
  <c r="H1069" i="13"/>
  <c r="H1070" i="13"/>
  <c r="H1071" i="13"/>
  <c r="H1072" i="13"/>
  <c r="H1073" i="13"/>
  <c r="H1074" i="13"/>
  <c r="H1075" i="13"/>
  <c r="H1076" i="13"/>
  <c r="H1077" i="13"/>
  <c r="H1078" i="13"/>
  <c r="H1079" i="13"/>
  <c r="H1080" i="13"/>
  <c r="H1081" i="13"/>
  <c r="H1082" i="13"/>
  <c r="H1083" i="13"/>
  <c r="H1084" i="13"/>
  <c r="H1085" i="13"/>
  <c r="H1086" i="13"/>
  <c r="H1087" i="13"/>
  <c r="H1088" i="13"/>
  <c r="H1089" i="13"/>
  <c r="H1090" i="13"/>
  <c r="H1091" i="13"/>
  <c r="H1092" i="13"/>
  <c r="H1093" i="13"/>
  <c r="H1094" i="13"/>
  <c r="H1095" i="13"/>
  <c r="H1096" i="13"/>
  <c r="H1097" i="13"/>
  <c r="H1098" i="13"/>
  <c r="H1099" i="13"/>
  <c r="H1100" i="13"/>
  <c r="H1101" i="13"/>
  <c r="H1102" i="13"/>
  <c r="H1103" i="13"/>
  <c r="H1104" i="13"/>
  <c r="H1105" i="13"/>
  <c r="H1106" i="13"/>
  <c r="H1107" i="13"/>
  <c r="H1108" i="13"/>
  <c r="H1109" i="13"/>
  <c r="H1110" i="13"/>
  <c r="H1111" i="13"/>
  <c r="H1112" i="13"/>
  <c r="H1113" i="13"/>
  <c r="H1114" i="13"/>
  <c r="H1115" i="13"/>
  <c r="H1116" i="13"/>
  <c r="H1117" i="13"/>
  <c r="H1118" i="13"/>
  <c r="H1119" i="13"/>
  <c r="H1120" i="13"/>
  <c r="H1121" i="13"/>
  <c r="H1122" i="13"/>
  <c r="H1123" i="13"/>
  <c r="H1124" i="13"/>
  <c r="H1125" i="13"/>
  <c r="H1126" i="13"/>
  <c r="H1127" i="13"/>
  <c r="H1128" i="13"/>
  <c r="H1129" i="13"/>
  <c r="H1130" i="13"/>
  <c r="H1131" i="13"/>
  <c r="H1132" i="13"/>
  <c r="H1133" i="13"/>
  <c r="H1134" i="13"/>
  <c r="H1135" i="13"/>
  <c r="H1136" i="13"/>
  <c r="H1137" i="13"/>
  <c r="H1138" i="13"/>
  <c r="H1139" i="13"/>
  <c r="H1140" i="13"/>
  <c r="H1141" i="13"/>
  <c r="H1142" i="13"/>
  <c r="H1143" i="13"/>
  <c r="H1144" i="13"/>
  <c r="H1145" i="13"/>
  <c r="H1146" i="13"/>
  <c r="H1147" i="13"/>
  <c r="H1148" i="13"/>
  <c r="H1149" i="13"/>
  <c r="H1150" i="13"/>
  <c r="H1151" i="13"/>
  <c r="H1152" i="13"/>
  <c r="H1153" i="13"/>
  <c r="H1154" i="13"/>
  <c r="H1155" i="13"/>
  <c r="H1156" i="13"/>
  <c r="H1157" i="13"/>
  <c r="H1158" i="13"/>
  <c r="H1159" i="13"/>
  <c r="H1160" i="13"/>
  <c r="H1161" i="13"/>
  <c r="H1162" i="13"/>
  <c r="H1163" i="13"/>
  <c r="H1164" i="13"/>
  <c r="H1165" i="13"/>
  <c r="H1166" i="13"/>
  <c r="H1167" i="13"/>
  <c r="H1168" i="13"/>
  <c r="H1169" i="13"/>
  <c r="H1170" i="13"/>
  <c r="H1171" i="13"/>
  <c r="H1172" i="13"/>
  <c r="H1173" i="13"/>
  <c r="H1174" i="13"/>
  <c r="H1175" i="13"/>
  <c r="H1176" i="13"/>
  <c r="H1177" i="13"/>
  <c r="H1178" i="13"/>
  <c r="H1179" i="13"/>
  <c r="H1180" i="13"/>
  <c r="H1181" i="13"/>
  <c r="H1182" i="13"/>
  <c r="H1183" i="13"/>
  <c r="H1184" i="13"/>
  <c r="H1185" i="13"/>
  <c r="H1186" i="13"/>
  <c r="H1187" i="13"/>
  <c r="H1188" i="13"/>
  <c r="H1189" i="13"/>
  <c r="H1190" i="13"/>
  <c r="H1191" i="13"/>
  <c r="H1192" i="13"/>
  <c r="H1193" i="13"/>
  <c r="H1194" i="13"/>
  <c r="H1195" i="13"/>
  <c r="H1196" i="13"/>
  <c r="H1197" i="13"/>
  <c r="H1198" i="13"/>
  <c r="H1199" i="13"/>
  <c r="H1200" i="13"/>
  <c r="H1201" i="13"/>
  <c r="H1202" i="13"/>
  <c r="H1203" i="13"/>
  <c r="H1204" i="13"/>
  <c r="H1205" i="13"/>
  <c r="H1206" i="13"/>
  <c r="H1207" i="13"/>
  <c r="H1208" i="13"/>
  <c r="H1209" i="13"/>
  <c r="H1210" i="13"/>
  <c r="H1211" i="13"/>
  <c r="H1212" i="13"/>
  <c r="H1213" i="13"/>
  <c r="H1214" i="13"/>
  <c r="H1215" i="13"/>
  <c r="H1216" i="13"/>
  <c r="H1217" i="13"/>
  <c r="H1218" i="13"/>
  <c r="H1219" i="13"/>
  <c r="H1220" i="13"/>
  <c r="H1221" i="13"/>
  <c r="H1222" i="13"/>
  <c r="H1223" i="13"/>
  <c r="H1224" i="13"/>
  <c r="H1225" i="13"/>
  <c r="H1226" i="13"/>
  <c r="H1227" i="13"/>
  <c r="H1228" i="13"/>
  <c r="H1229" i="13"/>
  <c r="H1230" i="13"/>
  <c r="H1231" i="13"/>
  <c r="H1232" i="13"/>
  <c r="H1233" i="13"/>
  <c r="H1234" i="13"/>
  <c r="H1235" i="13"/>
  <c r="H1236" i="13"/>
  <c r="H1237" i="13"/>
  <c r="H1238" i="13"/>
  <c r="H1239" i="13"/>
  <c r="H1240" i="13"/>
  <c r="H1241" i="13"/>
  <c r="H1242" i="13"/>
  <c r="H1243" i="13"/>
  <c r="H1244" i="13"/>
  <c r="H1245" i="13"/>
  <c r="H1246" i="13"/>
  <c r="H1247" i="13"/>
  <c r="H1248" i="13"/>
  <c r="H1249" i="13"/>
  <c r="H1250" i="13"/>
  <c r="H1251" i="13"/>
  <c r="H1252" i="13"/>
  <c r="H1253" i="13"/>
  <c r="H1254" i="13"/>
  <c r="H1255" i="13"/>
  <c r="H1256" i="13"/>
  <c r="H1257" i="13"/>
  <c r="H1258" i="13"/>
  <c r="H1259" i="13"/>
  <c r="H1260" i="13"/>
  <c r="H1261" i="13"/>
  <c r="H1262" i="13"/>
  <c r="H1263" i="13"/>
  <c r="H1264" i="13"/>
  <c r="H1265" i="13"/>
  <c r="H1266" i="13"/>
  <c r="H1267" i="13"/>
  <c r="H1268" i="13"/>
  <c r="H1269" i="13"/>
  <c r="H1270" i="13"/>
  <c r="H1271" i="13"/>
  <c r="H1272" i="13"/>
  <c r="H1273" i="13"/>
  <c r="H1274" i="13"/>
  <c r="H1275" i="13"/>
  <c r="H1276" i="13"/>
  <c r="H1277" i="13"/>
  <c r="H1278" i="13"/>
  <c r="H1279" i="13"/>
  <c r="H1280" i="13"/>
  <c r="H1281" i="13"/>
  <c r="H1282" i="13"/>
  <c r="H1283" i="13"/>
  <c r="H1284" i="13"/>
  <c r="H1285" i="13"/>
  <c r="H1286" i="13"/>
  <c r="H1287" i="13"/>
  <c r="H1288" i="13"/>
  <c r="H1289" i="13"/>
  <c r="H1290" i="13"/>
  <c r="H1291" i="13"/>
  <c r="H1292" i="13"/>
  <c r="H1293" i="13"/>
  <c r="H1294" i="13"/>
  <c r="H1295" i="13"/>
  <c r="H1296" i="13"/>
  <c r="H1297" i="13"/>
  <c r="H1298" i="13"/>
  <c r="H1299" i="13"/>
  <c r="H1300" i="13"/>
  <c r="H1301" i="13"/>
  <c r="H1302" i="13"/>
  <c r="H1303" i="13"/>
  <c r="H1304" i="13"/>
  <c r="H1305" i="13"/>
  <c r="H1306" i="13"/>
  <c r="H1307" i="13"/>
  <c r="H1308" i="13"/>
  <c r="H1309" i="13"/>
  <c r="H1310" i="13"/>
  <c r="H1311" i="13"/>
  <c r="H1312" i="13"/>
  <c r="H1313" i="13"/>
  <c r="H1314" i="13"/>
  <c r="H1315" i="13"/>
  <c r="H1316" i="13"/>
  <c r="H1317" i="13"/>
  <c r="H1318" i="13"/>
  <c r="H1319" i="13"/>
  <c r="H1320" i="13"/>
  <c r="H1321" i="13"/>
  <c r="H1322" i="13"/>
  <c r="H1323" i="13"/>
  <c r="H1324" i="13"/>
  <c r="H1325" i="13"/>
  <c r="H1326" i="13"/>
  <c r="H1327" i="13"/>
  <c r="H1328" i="13"/>
  <c r="H1329" i="13"/>
  <c r="H1330" i="13"/>
  <c r="H1331" i="13"/>
  <c r="H1332" i="13"/>
  <c r="H1333" i="13"/>
  <c r="H1334" i="13"/>
  <c r="H1335" i="13"/>
  <c r="H1336" i="13"/>
  <c r="H1337" i="13"/>
  <c r="H1338" i="13"/>
  <c r="H1339" i="13"/>
  <c r="H1340" i="13"/>
  <c r="H1341" i="13"/>
  <c r="H1342" i="13"/>
  <c r="H1343" i="13"/>
  <c r="H1344" i="13"/>
  <c r="H1345" i="13"/>
  <c r="H1346" i="13"/>
  <c r="H1347" i="13"/>
  <c r="H1348" i="13"/>
  <c r="H1349" i="13"/>
  <c r="H1350" i="13"/>
  <c r="H1351" i="13"/>
  <c r="H1352" i="13"/>
  <c r="H1353" i="13"/>
  <c r="H1354" i="13"/>
  <c r="H1355" i="13"/>
  <c r="H1356" i="13"/>
  <c r="H1357" i="13"/>
  <c r="H1358" i="13"/>
  <c r="H1359" i="13"/>
  <c r="H1360" i="13"/>
  <c r="H1361" i="13"/>
  <c r="H1362" i="13"/>
  <c r="H1363" i="13"/>
  <c r="H1364" i="13"/>
  <c r="H1365" i="13"/>
  <c r="H1366" i="13"/>
  <c r="H1367" i="13"/>
  <c r="H1368" i="13"/>
  <c r="H1369" i="13"/>
  <c r="H1370" i="13"/>
  <c r="H1371" i="13"/>
  <c r="H1372" i="13"/>
  <c r="H1373" i="13"/>
  <c r="H1374" i="13"/>
  <c r="H1375" i="13"/>
  <c r="H1376" i="13"/>
  <c r="H1377" i="13"/>
  <c r="H1378" i="13"/>
  <c r="H1379" i="13"/>
  <c r="H1380" i="13"/>
  <c r="H1381" i="13"/>
  <c r="H1382" i="13"/>
  <c r="H1383" i="13"/>
  <c r="H1384" i="13"/>
  <c r="H1385" i="13"/>
  <c r="H1386" i="13"/>
  <c r="H1387" i="13"/>
  <c r="H1388" i="13"/>
  <c r="H1389" i="13"/>
  <c r="H1390" i="13"/>
  <c r="H1391" i="13"/>
  <c r="H1392" i="13"/>
  <c r="H1393" i="13"/>
  <c r="H1394" i="13"/>
  <c r="H1395" i="13"/>
  <c r="H1396" i="13"/>
  <c r="H1397" i="13"/>
  <c r="H1398" i="13"/>
  <c r="H1399" i="13"/>
  <c r="H1400" i="13"/>
  <c r="H1401" i="13"/>
  <c r="H1402" i="13"/>
  <c r="H1403" i="13"/>
  <c r="H1404" i="13"/>
  <c r="H1405" i="13"/>
  <c r="H1406" i="13"/>
  <c r="H1407" i="13"/>
  <c r="H1408" i="13"/>
  <c r="H1409" i="13"/>
  <c r="H1410" i="13"/>
  <c r="H1411" i="13"/>
  <c r="H1412" i="13"/>
  <c r="H1413" i="13"/>
  <c r="H1414" i="13"/>
  <c r="H1415" i="13"/>
  <c r="H1416" i="13"/>
  <c r="H1417" i="13"/>
  <c r="H1418" i="13"/>
  <c r="H1419" i="13"/>
  <c r="H1420" i="13"/>
  <c r="H1421" i="13"/>
  <c r="H1422" i="13"/>
  <c r="H1423" i="13"/>
  <c r="H1424" i="13"/>
  <c r="H1425" i="13"/>
  <c r="H1426" i="13"/>
  <c r="H1427" i="13"/>
  <c r="H1428" i="13"/>
  <c r="H1429" i="13"/>
  <c r="H1430" i="13"/>
  <c r="H1431" i="13"/>
  <c r="H1432" i="13"/>
  <c r="H1433" i="13"/>
  <c r="H1434" i="13"/>
  <c r="H1435" i="13"/>
  <c r="H1436" i="13"/>
  <c r="H1437" i="13"/>
  <c r="H1438" i="13"/>
  <c r="H1439" i="13"/>
  <c r="H1440" i="13"/>
  <c r="H1441" i="13"/>
  <c r="H1442" i="13"/>
  <c r="H1443" i="13"/>
  <c r="H1444" i="13"/>
  <c r="H1445" i="13"/>
  <c r="H1446" i="13"/>
  <c r="H1447" i="13"/>
  <c r="H1448" i="13"/>
  <c r="H1449" i="13"/>
  <c r="H1450" i="13"/>
  <c r="H1451" i="13"/>
  <c r="H1452" i="13"/>
  <c r="H1453" i="13"/>
  <c r="H1454" i="13"/>
  <c r="H1455" i="13"/>
  <c r="H1456" i="13"/>
  <c r="H1457" i="13"/>
  <c r="H1458" i="13"/>
  <c r="H1459" i="13"/>
  <c r="H1460" i="13"/>
  <c r="H1461" i="13"/>
  <c r="H1462" i="13"/>
  <c r="H1463" i="13"/>
  <c r="H1464" i="13"/>
  <c r="H1465" i="13"/>
  <c r="H1466" i="13"/>
  <c r="H1467" i="13"/>
  <c r="H1468" i="13"/>
  <c r="H1469" i="13"/>
  <c r="H1470" i="13"/>
  <c r="H1471" i="13"/>
  <c r="H1472" i="13"/>
  <c r="H1473" i="13"/>
  <c r="H1474" i="13"/>
  <c r="H1475" i="13"/>
  <c r="H1476" i="13"/>
  <c r="H1477" i="13"/>
  <c r="H1478" i="13"/>
  <c r="H1479" i="13"/>
  <c r="H1480" i="13"/>
  <c r="H1481" i="13"/>
  <c r="H1482" i="13"/>
  <c r="H1483" i="13"/>
  <c r="H1484" i="13"/>
  <c r="H1485" i="13"/>
  <c r="H1486" i="13"/>
  <c r="H1487" i="13"/>
  <c r="H1488" i="13"/>
  <c r="H1489" i="13"/>
  <c r="H1490" i="13"/>
  <c r="H1491" i="13"/>
  <c r="H1492" i="13"/>
  <c r="H1493" i="13"/>
  <c r="H1494" i="13"/>
  <c r="H1495" i="13"/>
  <c r="H1496" i="13"/>
  <c r="H1497" i="13"/>
  <c r="H1498" i="13"/>
  <c r="H1499" i="13"/>
  <c r="H1500" i="13"/>
  <c r="H1501" i="13"/>
  <c r="H1502" i="13"/>
  <c r="H1503" i="13"/>
  <c r="H1504" i="13"/>
  <c r="H1505" i="13"/>
  <c r="H1506" i="13"/>
  <c r="H1507" i="13"/>
  <c r="H1508" i="13"/>
  <c r="H1509" i="13"/>
  <c r="H1510" i="13"/>
  <c r="H1511" i="13"/>
  <c r="H1512" i="13"/>
  <c r="H1513" i="13"/>
  <c r="H1514" i="13"/>
  <c r="H1515" i="13"/>
  <c r="H1516" i="13"/>
  <c r="H1517" i="13"/>
  <c r="H1518" i="13"/>
  <c r="H1519" i="13"/>
  <c r="H1520" i="13"/>
  <c r="H1521" i="13"/>
  <c r="H1522" i="13"/>
  <c r="H1523" i="13"/>
  <c r="H1524" i="13"/>
  <c r="H1525" i="13"/>
  <c r="H1526" i="13"/>
  <c r="H1527" i="13"/>
  <c r="H1528" i="13"/>
  <c r="H1529" i="13"/>
  <c r="H1530" i="13"/>
  <c r="H1531" i="13"/>
  <c r="H1532" i="13"/>
  <c r="H1533" i="13"/>
  <c r="H34" i="13"/>
  <c r="F35" i="13"/>
  <c r="F36" i="13"/>
  <c r="F37" i="13"/>
  <c r="F38" i="13"/>
  <c r="F39" i="13"/>
  <c r="F40" i="13"/>
  <c r="F41" i="13"/>
  <c r="F42" i="13"/>
  <c r="F43" i="13"/>
  <c r="F44" i="13"/>
  <c r="F45" i="13"/>
  <c r="F46" i="13"/>
  <c r="F47" i="13"/>
  <c r="F48" i="13"/>
  <c r="F49" i="13"/>
  <c r="F50" i="13"/>
  <c r="F51" i="13"/>
  <c r="F52" i="13"/>
  <c r="F53" i="13"/>
  <c r="F54" i="13"/>
  <c r="F55" i="13"/>
  <c r="F56" i="13"/>
  <c r="F57" i="13"/>
  <c r="F58" i="13"/>
  <c r="F59" i="13"/>
  <c r="F60" i="13"/>
  <c r="F61" i="13"/>
  <c r="F62" i="13"/>
  <c r="F63" i="13"/>
  <c r="F64" i="13"/>
  <c r="F65" i="13"/>
  <c r="F66" i="13"/>
  <c r="F67" i="13"/>
  <c r="F68" i="13"/>
  <c r="F69" i="13"/>
  <c r="F70" i="13"/>
  <c r="F71" i="13"/>
  <c r="F72" i="13"/>
  <c r="F73" i="13"/>
  <c r="F74" i="13"/>
  <c r="F75" i="13"/>
  <c r="F76" i="13"/>
  <c r="F77" i="13"/>
  <c r="F78" i="13"/>
  <c r="F79" i="13"/>
  <c r="F80" i="13"/>
  <c r="F81" i="13"/>
  <c r="F82" i="13"/>
  <c r="F83" i="13"/>
  <c r="F84" i="13"/>
  <c r="F85" i="13"/>
  <c r="F86" i="13"/>
  <c r="F87" i="13"/>
  <c r="F88" i="13"/>
  <c r="F89" i="13"/>
  <c r="F90" i="13"/>
  <c r="F91" i="13"/>
  <c r="F92" i="13"/>
  <c r="F93" i="13"/>
  <c r="F94" i="13"/>
  <c r="F95" i="13"/>
  <c r="F96" i="13"/>
  <c r="F97" i="13"/>
  <c r="F98" i="13"/>
  <c r="F99" i="13"/>
  <c r="F100" i="13"/>
  <c r="F101" i="13"/>
  <c r="F102" i="13"/>
  <c r="F103" i="13"/>
  <c r="F104" i="13"/>
  <c r="F105" i="13"/>
  <c r="F106" i="13"/>
  <c r="F107" i="13"/>
  <c r="F108" i="13"/>
  <c r="F109" i="13"/>
  <c r="F110" i="13"/>
  <c r="F111" i="13"/>
  <c r="F112" i="13"/>
  <c r="F113" i="13"/>
  <c r="F114" i="13"/>
  <c r="F115" i="13"/>
  <c r="F116" i="13"/>
  <c r="F117" i="13"/>
  <c r="F118" i="13"/>
  <c r="F119" i="13"/>
  <c r="F120" i="13"/>
  <c r="F121" i="13"/>
  <c r="F122" i="13"/>
  <c r="F123" i="13"/>
  <c r="F124" i="13"/>
  <c r="F125" i="13"/>
  <c r="F126" i="13"/>
  <c r="F127" i="13"/>
  <c r="F128" i="13"/>
  <c r="F129" i="13"/>
  <c r="F130" i="13"/>
  <c r="F131" i="13"/>
  <c r="F132" i="13"/>
  <c r="F133" i="13"/>
  <c r="F134" i="13"/>
  <c r="F135" i="13"/>
  <c r="F136" i="13"/>
  <c r="F137" i="13"/>
  <c r="F138" i="13"/>
  <c r="F139" i="13"/>
  <c r="F140" i="13"/>
  <c r="F141" i="13"/>
  <c r="F142" i="13"/>
  <c r="F143" i="13"/>
  <c r="F144" i="13"/>
  <c r="F145" i="13"/>
  <c r="F146" i="13"/>
  <c r="F147" i="13"/>
  <c r="F148" i="13"/>
  <c r="F149" i="13"/>
  <c r="F150" i="13"/>
  <c r="F151" i="13"/>
  <c r="F152" i="13"/>
  <c r="F153" i="13"/>
  <c r="F154" i="13"/>
  <c r="F155" i="13"/>
  <c r="F156" i="13"/>
  <c r="F157" i="13"/>
  <c r="F158" i="13"/>
  <c r="F159" i="13"/>
  <c r="F160" i="13"/>
  <c r="F161" i="13"/>
  <c r="F162" i="13"/>
  <c r="F163" i="13"/>
  <c r="F164" i="13"/>
  <c r="F165" i="13"/>
  <c r="F166" i="13"/>
  <c r="F167" i="13"/>
  <c r="F168" i="13"/>
  <c r="F169" i="13"/>
  <c r="F170" i="13"/>
  <c r="F171" i="13"/>
  <c r="F172" i="13"/>
  <c r="F173" i="13"/>
  <c r="F174" i="13"/>
  <c r="F175" i="13"/>
  <c r="F176" i="13"/>
  <c r="F177" i="13"/>
  <c r="F178" i="13"/>
  <c r="F179" i="13"/>
  <c r="F180" i="13"/>
  <c r="F181" i="13"/>
  <c r="F182" i="13"/>
  <c r="F183" i="13"/>
  <c r="F184" i="13"/>
  <c r="F185" i="13"/>
  <c r="F186" i="13"/>
  <c r="F187" i="13"/>
  <c r="F188" i="13"/>
  <c r="F189" i="13"/>
  <c r="F190" i="13"/>
  <c r="F191" i="13"/>
  <c r="F192" i="13"/>
  <c r="F193" i="13"/>
  <c r="F194" i="13"/>
  <c r="F195" i="13"/>
  <c r="F196" i="13"/>
  <c r="F197" i="13"/>
  <c r="F198" i="13"/>
  <c r="F199" i="13"/>
  <c r="F200" i="13"/>
  <c r="F201" i="13"/>
  <c r="F202" i="13"/>
  <c r="F203" i="13"/>
  <c r="F204" i="13"/>
  <c r="F205" i="13"/>
  <c r="F206" i="13"/>
  <c r="F207" i="13"/>
  <c r="F208" i="13"/>
  <c r="F209" i="13"/>
  <c r="F210" i="13"/>
  <c r="F211" i="13"/>
  <c r="F212" i="13"/>
  <c r="F213" i="13"/>
  <c r="F214" i="13"/>
  <c r="F215" i="13"/>
  <c r="F216" i="13"/>
  <c r="F217" i="13"/>
  <c r="F218" i="13"/>
  <c r="F219" i="13"/>
  <c r="F220" i="13"/>
  <c r="F221" i="13"/>
  <c r="F222" i="13"/>
  <c r="F223" i="13"/>
  <c r="F224" i="13"/>
  <c r="F225" i="13"/>
  <c r="F226" i="13"/>
  <c r="F227" i="13"/>
  <c r="F228" i="13"/>
  <c r="F229" i="13"/>
  <c r="F230" i="13"/>
  <c r="F231" i="13"/>
  <c r="F232" i="13"/>
  <c r="F233" i="13"/>
  <c r="F234" i="13"/>
  <c r="F235" i="13"/>
  <c r="F236" i="13"/>
  <c r="F237" i="13"/>
  <c r="F238" i="13"/>
  <c r="F239" i="13"/>
  <c r="F240" i="13"/>
  <c r="F241" i="13"/>
  <c r="F242" i="13"/>
  <c r="F243" i="13"/>
  <c r="F244" i="13"/>
  <c r="F245" i="13"/>
  <c r="F246" i="13"/>
  <c r="F247" i="13"/>
  <c r="F248" i="13"/>
  <c r="F249" i="13"/>
  <c r="F250" i="13"/>
  <c r="F251" i="13"/>
  <c r="F252" i="13"/>
  <c r="F253" i="13"/>
  <c r="F254" i="13"/>
  <c r="F255" i="13"/>
  <c r="F256" i="13"/>
  <c r="F257" i="13"/>
  <c r="F258" i="13"/>
  <c r="F259" i="13"/>
  <c r="F260" i="13"/>
  <c r="F261" i="13"/>
  <c r="F262" i="13"/>
  <c r="F263" i="13"/>
  <c r="F264" i="13"/>
  <c r="F265" i="13"/>
  <c r="F266" i="13"/>
  <c r="F267" i="13"/>
  <c r="F268" i="13"/>
  <c r="F269" i="13"/>
  <c r="F270" i="13"/>
  <c r="F271" i="13"/>
  <c r="F272" i="13"/>
  <c r="F273" i="13"/>
  <c r="F274" i="13"/>
  <c r="F275" i="13"/>
  <c r="F276" i="13"/>
  <c r="F277" i="13"/>
  <c r="F278" i="13"/>
  <c r="F279" i="13"/>
  <c r="F280" i="13"/>
  <c r="F281" i="13"/>
  <c r="F282" i="13"/>
  <c r="F283" i="13"/>
  <c r="F284" i="13"/>
  <c r="F285" i="13"/>
  <c r="F286" i="13"/>
  <c r="F287" i="13"/>
  <c r="F288" i="13"/>
  <c r="F289" i="13"/>
  <c r="F290" i="13"/>
  <c r="F291" i="13"/>
  <c r="F292" i="13"/>
  <c r="F293" i="13"/>
  <c r="F294" i="13"/>
  <c r="F295" i="13"/>
  <c r="F296" i="13"/>
  <c r="F297" i="13"/>
  <c r="F298" i="13"/>
  <c r="F299" i="13"/>
  <c r="F300" i="13"/>
  <c r="F301" i="13"/>
  <c r="F302" i="13"/>
  <c r="F303" i="13"/>
  <c r="F304" i="13"/>
  <c r="F305" i="13"/>
  <c r="F306" i="13"/>
  <c r="F307" i="13"/>
  <c r="F308" i="13"/>
  <c r="F309" i="13"/>
  <c r="F310" i="13"/>
  <c r="F311" i="13"/>
  <c r="F312" i="13"/>
  <c r="F313" i="13"/>
  <c r="F314" i="13"/>
  <c r="F315" i="13"/>
  <c r="F316" i="13"/>
  <c r="F317" i="13"/>
  <c r="F318" i="13"/>
  <c r="F319" i="13"/>
  <c r="F320" i="13"/>
  <c r="F321" i="13"/>
  <c r="F322" i="13"/>
  <c r="F323" i="13"/>
  <c r="F324" i="13"/>
  <c r="F325" i="13"/>
  <c r="F326" i="13"/>
  <c r="F327" i="13"/>
  <c r="F328" i="13"/>
  <c r="F329" i="13"/>
  <c r="F330" i="13"/>
  <c r="F331" i="13"/>
  <c r="F332" i="13"/>
  <c r="F333" i="13"/>
  <c r="F334" i="13"/>
  <c r="F335" i="13"/>
  <c r="F336" i="13"/>
  <c r="F337" i="13"/>
  <c r="F338" i="13"/>
  <c r="F339" i="13"/>
  <c r="F340" i="13"/>
  <c r="F341" i="13"/>
  <c r="F342" i="13"/>
  <c r="F343" i="13"/>
  <c r="F344" i="13"/>
  <c r="F345" i="13"/>
  <c r="F346" i="13"/>
  <c r="F347" i="13"/>
  <c r="F348" i="13"/>
  <c r="F349" i="13"/>
  <c r="F350" i="13"/>
  <c r="F351" i="13"/>
  <c r="F352" i="13"/>
  <c r="F353" i="13"/>
  <c r="F354" i="13"/>
  <c r="F355" i="13"/>
  <c r="F356" i="13"/>
  <c r="F357" i="13"/>
  <c r="F358" i="13"/>
  <c r="F359" i="13"/>
  <c r="F360" i="13"/>
  <c r="F361" i="13"/>
  <c r="F362" i="13"/>
  <c r="F363" i="13"/>
  <c r="F364" i="13"/>
  <c r="F365" i="13"/>
  <c r="F366" i="13"/>
  <c r="F367" i="13"/>
  <c r="F368" i="13"/>
  <c r="F369" i="13"/>
  <c r="F370" i="13"/>
  <c r="F371" i="13"/>
  <c r="F372" i="13"/>
  <c r="F373" i="13"/>
  <c r="F374" i="13"/>
  <c r="F375" i="13"/>
  <c r="F376" i="13"/>
  <c r="F377" i="13"/>
  <c r="F378" i="13"/>
  <c r="F379" i="13"/>
  <c r="F380" i="13"/>
  <c r="F381" i="13"/>
  <c r="F382" i="13"/>
  <c r="F383" i="13"/>
  <c r="F384" i="13"/>
  <c r="F385" i="13"/>
  <c r="F386" i="13"/>
  <c r="F387" i="13"/>
  <c r="F388" i="13"/>
  <c r="F389" i="13"/>
  <c r="F390" i="13"/>
  <c r="F391" i="13"/>
  <c r="F392" i="13"/>
  <c r="F393" i="13"/>
  <c r="F394" i="13"/>
  <c r="F395" i="13"/>
  <c r="F396" i="13"/>
  <c r="F397" i="13"/>
  <c r="F398" i="13"/>
  <c r="F399" i="13"/>
  <c r="F400" i="13"/>
  <c r="F401" i="13"/>
  <c r="F402" i="13"/>
  <c r="F403" i="13"/>
  <c r="F404" i="13"/>
  <c r="F405" i="13"/>
  <c r="F406" i="13"/>
  <c r="F407" i="13"/>
  <c r="F408" i="13"/>
  <c r="F409" i="13"/>
  <c r="F410" i="13"/>
  <c r="F411" i="13"/>
  <c r="F412" i="13"/>
  <c r="F413" i="13"/>
  <c r="F414" i="13"/>
  <c r="F415" i="13"/>
  <c r="F416" i="13"/>
  <c r="F417" i="13"/>
  <c r="F418" i="13"/>
  <c r="F419" i="13"/>
  <c r="F420" i="13"/>
  <c r="F421" i="13"/>
  <c r="F422" i="13"/>
  <c r="F423" i="13"/>
  <c r="F424" i="13"/>
  <c r="F425" i="13"/>
  <c r="F426" i="13"/>
  <c r="F427" i="13"/>
  <c r="F428" i="13"/>
  <c r="F429" i="13"/>
  <c r="F430" i="13"/>
  <c r="F431" i="13"/>
  <c r="F432" i="13"/>
  <c r="F433" i="13"/>
  <c r="F434" i="13"/>
  <c r="F435" i="13"/>
  <c r="F436" i="13"/>
  <c r="F437" i="13"/>
  <c r="F438" i="13"/>
  <c r="F439" i="13"/>
  <c r="F440" i="13"/>
  <c r="F441" i="13"/>
  <c r="F442" i="13"/>
  <c r="F443" i="13"/>
  <c r="F444" i="13"/>
  <c r="F445" i="13"/>
  <c r="F446" i="13"/>
  <c r="F447" i="13"/>
  <c r="F448" i="13"/>
  <c r="F449" i="13"/>
  <c r="F450" i="13"/>
  <c r="F451" i="13"/>
  <c r="F452" i="13"/>
  <c r="F453" i="13"/>
  <c r="F454" i="13"/>
  <c r="F455" i="13"/>
  <c r="F456" i="13"/>
  <c r="F457" i="13"/>
  <c r="F458" i="13"/>
  <c r="F459" i="13"/>
  <c r="F460" i="13"/>
  <c r="F461" i="13"/>
  <c r="F462" i="13"/>
  <c r="F463" i="13"/>
  <c r="F464" i="13"/>
  <c r="F465" i="13"/>
  <c r="F466" i="13"/>
  <c r="F467" i="13"/>
  <c r="F468" i="13"/>
  <c r="F469" i="13"/>
  <c r="F470" i="13"/>
  <c r="F471" i="13"/>
  <c r="F472" i="13"/>
  <c r="F473" i="13"/>
  <c r="F474" i="13"/>
  <c r="F475" i="13"/>
  <c r="F476" i="13"/>
  <c r="F477" i="13"/>
  <c r="F478" i="13"/>
  <c r="F479" i="13"/>
  <c r="F480" i="13"/>
  <c r="F481" i="13"/>
  <c r="F482" i="13"/>
  <c r="F483" i="13"/>
  <c r="F484" i="13"/>
  <c r="F485" i="13"/>
  <c r="F486" i="13"/>
  <c r="F487" i="13"/>
  <c r="F488" i="13"/>
  <c r="F489" i="13"/>
  <c r="F490" i="13"/>
  <c r="F491" i="13"/>
  <c r="F492" i="13"/>
  <c r="F493" i="13"/>
  <c r="F494" i="13"/>
  <c r="F495" i="13"/>
  <c r="F496" i="13"/>
  <c r="F497" i="13"/>
  <c r="F498" i="13"/>
  <c r="F499" i="13"/>
  <c r="F500" i="13"/>
  <c r="F501" i="13"/>
  <c r="F502" i="13"/>
  <c r="F503" i="13"/>
  <c r="F504" i="13"/>
  <c r="F505" i="13"/>
  <c r="F506" i="13"/>
  <c r="F507" i="13"/>
  <c r="F508" i="13"/>
  <c r="F509" i="13"/>
  <c r="F510" i="13"/>
  <c r="F511" i="13"/>
  <c r="F512" i="13"/>
  <c r="F513" i="13"/>
  <c r="F514" i="13"/>
  <c r="F515" i="13"/>
  <c r="F516" i="13"/>
  <c r="F517" i="13"/>
  <c r="F518" i="13"/>
  <c r="F519" i="13"/>
  <c r="F520" i="13"/>
  <c r="F521" i="13"/>
  <c r="F522" i="13"/>
  <c r="F523" i="13"/>
  <c r="F524" i="13"/>
  <c r="F525" i="13"/>
  <c r="F526" i="13"/>
  <c r="F527" i="13"/>
  <c r="F528" i="13"/>
  <c r="F529" i="13"/>
  <c r="F530" i="13"/>
  <c r="F531" i="13"/>
  <c r="F532" i="13"/>
  <c r="F533" i="13"/>
  <c r="F534" i="13"/>
  <c r="F535" i="13"/>
  <c r="F536" i="13"/>
  <c r="F537" i="13"/>
  <c r="F538" i="13"/>
  <c r="F539" i="13"/>
  <c r="F540" i="13"/>
  <c r="F541" i="13"/>
  <c r="F542" i="13"/>
  <c r="F543" i="13"/>
  <c r="F544" i="13"/>
  <c r="F545" i="13"/>
  <c r="F546" i="13"/>
  <c r="F547" i="13"/>
  <c r="F548" i="13"/>
  <c r="F549" i="13"/>
  <c r="F550" i="13"/>
  <c r="F551" i="13"/>
  <c r="F552" i="13"/>
  <c r="F553" i="13"/>
  <c r="F554" i="13"/>
  <c r="F555" i="13"/>
  <c r="F556" i="13"/>
  <c r="F557" i="13"/>
  <c r="F558" i="13"/>
  <c r="F559" i="13"/>
  <c r="F560" i="13"/>
  <c r="F561" i="13"/>
  <c r="F562" i="13"/>
  <c r="F563" i="13"/>
  <c r="F564" i="13"/>
  <c r="F565" i="13"/>
  <c r="F566" i="13"/>
  <c r="F567" i="13"/>
  <c r="F568" i="13"/>
  <c r="F569" i="13"/>
  <c r="F570" i="13"/>
  <c r="F571" i="13"/>
  <c r="F572" i="13"/>
  <c r="F573" i="13"/>
  <c r="F574" i="13"/>
  <c r="F575" i="13"/>
  <c r="F576" i="13"/>
  <c r="F577" i="13"/>
  <c r="F578" i="13"/>
  <c r="F579" i="13"/>
  <c r="F580" i="13"/>
  <c r="F581" i="13"/>
  <c r="F582" i="13"/>
  <c r="F583" i="13"/>
  <c r="F584" i="13"/>
  <c r="F585" i="13"/>
  <c r="F586" i="13"/>
  <c r="F587" i="13"/>
  <c r="F588" i="13"/>
  <c r="F589" i="13"/>
  <c r="F590" i="13"/>
  <c r="F591" i="13"/>
  <c r="F592" i="13"/>
  <c r="F593" i="13"/>
  <c r="F594" i="13"/>
  <c r="F595" i="13"/>
  <c r="F596" i="13"/>
  <c r="F597" i="13"/>
  <c r="F598" i="13"/>
  <c r="F599" i="13"/>
  <c r="F600" i="13"/>
  <c r="F601" i="13"/>
  <c r="F602" i="13"/>
  <c r="F603" i="13"/>
  <c r="F604" i="13"/>
  <c r="F605" i="13"/>
  <c r="F606" i="13"/>
  <c r="F607" i="13"/>
  <c r="F608" i="13"/>
  <c r="F609" i="13"/>
  <c r="F610" i="13"/>
  <c r="F611" i="13"/>
  <c r="F612" i="13"/>
  <c r="F613" i="13"/>
  <c r="F614" i="13"/>
  <c r="F615" i="13"/>
  <c r="F616" i="13"/>
  <c r="F617" i="13"/>
  <c r="F618" i="13"/>
  <c r="F619" i="13"/>
  <c r="F620" i="13"/>
  <c r="F621" i="13"/>
  <c r="F622" i="13"/>
  <c r="F623" i="13"/>
  <c r="F624" i="13"/>
  <c r="F625" i="13"/>
  <c r="F626" i="13"/>
  <c r="F627" i="13"/>
  <c r="F628" i="13"/>
  <c r="F629" i="13"/>
  <c r="F630" i="13"/>
  <c r="F631" i="13"/>
  <c r="F632" i="13"/>
  <c r="F633" i="13"/>
  <c r="F634" i="13"/>
  <c r="F635" i="13"/>
  <c r="F636" i="13"/>
  <c r="F637" i="13"/>
  <c r="F638" i="13"/>
  <c r="F639" i="13"/>
  <c r="F640" i="13"/>
  <c r="F641" i="13"/>
  <c r="F642" i="13"/>
  <c r="F643" i="13"/>
  <c r="F644" i="13"/>
  <c r="F645" i="13"/>
  <c r="F646" i="13"/>
  <c r="F647" i="13"/>
  <c r="F648" i="13"/>
  <c r="F649" i="13"/>
  <c r="F650" i="13"/>
  <c r="F651" i="13"/>
  <c r="F652" i="13"/>
  <c r="F653" i="13"/>
  <c r="F654" i="13"/>
  <c r="F655" i="13"/>
  <c r="F656" i="13"/>
  <c r="F657" i="13"/>
  <c r="F658" i="13"/>
  <c r="F659" i="13"/>
  <c r="F660" i="13"/>
  <c r="F661" i="13"/>
  <c r="F662" i="13"/>
  <c r="F663" i="13"/>
  <c r="F664" i="13"/>
  <c r="F665" i="13"/>
  <c r="F666" i="13"/>
  <c r="F667" i="13"/>
  <c r="F668" i="13"/>
  <c r="F669" i="13"/>
  <c r="F670" i="13"/>
  <c r="F671" i="13"/>
  <c r="F672" i="13"/>
  <c r="F673" i="13"/>
  <c r="F674" i="13"/>
  <c r="F675" i="13"/>
  <c r="F676" i="13"/>
  <c r="F677" i="13"/>
  <c r="F678" i="13"/>
  <c r="F679" i="13"/>
  <c r="F680" i="13"/>
  <c r="F681" i="13"/>
  <c r="F682" i="13"/>
  <c r="F683" i="13"/>
  <c r="F684" i="13"/>
  <c r="F685" i="13"/>
  <c r="F686" i="13"/>
  <c r="F687" i="13"/>
  <c r="F688" i="13"/>
  <c r="F689" i="13"/>
  <c r="F690" i="13"/>
  <c r="F691" i="13"/>
  <c r="F692" i="13"/>
  <c r="F693" i="13"/>
  <c r="F694" i="13"/>
  <c r="F695" i="13"/>
  <c r="F696" i="13"/>
  <c r="F697" i="13"/>
  <c r="F698" i="13"/>
  <c r="F699" i="13"/>
  <c r="F700" i="13"/>
  <c r="F701" i="13"/>
  <c r="F702" i="13"/>
  <c r="F703" i="13"/>
  <c r="F704" i="13"/>
  <c r="F705" i="13"/>
  <c r="F706" i="13"/>
  <c r="F707" i="13"/>
  <c r="F708" i="13"/>
  <c r="F709" i="13"/>
  <c r="F710" i="13"/>
  <c r="F711" i="13"/>
  <c r="F712" i="13"/>
  <c r="F713" i="13"/>
  <c r="F714" i="13"/>
  <c r="F715" i="13"/>
  <c r="F716" i="13"/>
  <c r="F717" i="13"/>
  <c r="F718" i="13"/>
  <c r="F719" i="13"/>
  <c r="F720" i="13"/>
  <c r="F721" i="13"/>
  <c r="F722" i="13"/>
  <c r="F723" i="13"/>
  <c r="F724" i="13"/>
  <c r="F725" i="13"/>
  <c r="F726" i="13"/>
  <c r="F727" i="13"/>
  <c r="F728" i="13"/>
  <c r="F729" i="13"/>
  <c r="F730" i="13"/>
  <c r="F731" i="13"/>
  <c r="F732" i="13"/>
  <c r="F733" i="13"/>
  <c r="F734" i="13"/>
  <c r="F735" i="13"/>
  <c r="F736" i="13"/>
  <c r="F737" i="13"/>
  <c r="F738" i="13"/>
  <c r="F739" i="13"/>
  <c r="F740" i="13"/>
  <c r="F741" i="13"/>
  <c r="F742" i="13"/>
  <c r="F743" i="13"/>
  <c r="F744" i="13"/>
  <c r="F745" i="13"/>
  <c r="F746" i="13"/>
  <c r="F747" i="13"/>
  <c r="F748" i="13"/>
  <c r="F749" i="13"/>
  <c r="F750" i="13"/>
  <c r="F751" i="13"/>
  <c r="F752" i="13"/>
  <c r="F753" i="13"/>
  <c r="F754" i="13"/>
  <c r="F755" i="13"/>
  <c r="F756" i="13"/>
  <c r="F757" i="13"/>
  <c r="F758" i="13"/>
  <c r="F759" i="13"/>
  <c r="F760" i="13"/>
  <c r="F761" i="13"/>
  <c r="F762" i="13"/>
  <c r="F763" i="13"/>
  <c r="F764" i="13"/>
  <c r="F765" i="13"/>
  <c r="F766" i="13"/>
  <c r="F767" i="13"/>
  <c r="F768" i="13"/>
  <c r="F769" i="13"/>
  <c r="F770" i="13"/>
  <c r="F771" i="13"/>
  <c r="F772" i="13"/>
  <c r="F773" i="13"/>
  <c r="F774" i="13"/>
  <c r="F775" i="13"/>
  <c r="F776" i="13"/>
  <c r="F777" i="13"/>
  <c r="F778" i="13"/>
  <c r="F779" i="13"/>
  <c r="F780" i="13"/>
  <c r="F781" i="13"/>
  <c r="F782" i="13"/>
  <c r="F783" i="13"/>
  <c r="F784" i="13"/>
  <c r="F785" i="13"/>
  <c r="F786" i="13"/>
  <c r="F787" i="13"/>
  <c r="F788" i="13"/>
  <c r="F789" i="13"/>
  <c r="F790" i="13"/>
  <c r="F791" i="13"/>
  <c r="F792" i="13"/>
  <c r="F793" i="13"/>
  <c r="F794" i="13"/>
  <c r="F795" i="13"/>
  <c r="F796" i="13"/>
  <c r="F797" i="13"/>
  <c r="F798" i="13"/>
  <c r="F799" i="13"/>
  <c r="F800" i="13"/>
  <c r="F801" i="13"/>
  <c r="F802" i="13"/>
  <c r="F803" i="13"/>
  <c r="F804" i="13"/>
  <c r="F805" i="13"/>
  <c r="F806" i="13"/>
  <c r="F807" i="13"/>
  <c r="F808" i="13"/>
  <c r="F809" i="13"/>
  <c r="F810" i="13"/>
  <c r="F811" i="13"/>
  <c r="F812" i="13"/>
  <c r="F813" i="13"/>
  <c r="F814" i="13"/>
  <c r="F815" i="13"/>
  <c r="F816" i="13"/>
  <c r="F817" i="13"/>
  <c r="F818" i="13"/>
  <c r="F819" i="13"/>
  <c r="F820" i="13"/>
  <c r="F821" i="13"/>
  <c r="F822" i="13"/>
  <c r="F823" i="13"/>
  <c r="F824" i="13"/>
  <c r="F825" i="13"/>
  <c r="F826" i="13"/>
  <c r="F827" i="13"/>
  <c r="F828" i="13"/>
  <c r="F829" i="13"/>
  <c r="F830" i="13"/>
  <c r="F831" i="13"/>
  <c r="F832" i="13"/>
  <c r="F833" i="13"/>
  <c r="F834" i="13"/>
  <c r="F835" i="13"/>
  <c r="F836" i="13"/>
  <c r="F837" i="13"/>
  <c r="F838" i="13"/>
  <c r="F839" i="13"/>
  <c r="F840" i="13"/>
  <c r="F841" i="13"/>
  <c r="F842" i="13"/>
  <c r="F843" i="13"/>
  <c r="F844" i="13"/>
  <c r="F845" i="13"/>
  <c r="F846" i="13"/>
  <c r="F847" i="13"/>
  <c r="F848" i="13"/>
  <c r="F849" i="13"/>
  <c r="F850" i="13"/>
  <c r="F851" i="13"/>
  <c r="F852" i="13"/>
  <c r="F853" i="13"/>
  <c r="F854" i="13"/>
  <c r="F855" i="13"/>
  <c r="F856" i="13"/>
  <c r="F857" i="13"/>
  <c r="F858" i="13"/>
  <c r="F859" i="13"/>
  <c r="F860" i="13"/>
  <c r="F861" i="13"/>
  <c r="F862" i="13"/>
  <c r="F863" i="13"/>
  <c r="F864" i="13"/>
  <c r="F865" i="13"/>
  <c r="F866" i="13"/>
  <c r="F867" i="13"/>
  <c r="F868" i="13"/>
  <c r="F869" i="13"/>
  <c r="F870" i="13"/>
  <c r="F871" i="13"/>
  <c r="F872" i="13"/>
  <c r="F873" i="13"/>
  <c r="F874" i="13"/>
  <c r="F875" i="13"/>
  <c r="F876" i="13"/>
  <c r="F877" i="13"/>
  <c r="F878" i="13"/>
  <c r="F879" i="13"/>
  <c r="F880" i="13"/>
  <c r="F881" i="13"/>
  <c r="F882" i="13"/>
  <c r="F883" i="13"/>
  <c r="F884" i="13"/>
  <c r="F885" i="13"/>
  <c r="F886" i="13"/>
  <c r="F887" i="13"/>
  <c r="F888" i="13"/>
  <c r="F889" i="13"/>
  <c r="F890" i="13"/>
  <c r="F891" i="13"/>
  <c r="F892" i="13"/>
  <c r="F893" i="13"/>
  <c r="F894" i="13"/>
  <c r="F895" i="13"/>
  <c r="F896" i="13"/>
  <c r="F897" i="13"/>
  <c r="F898" i="13"/>
  <c r="F899" i="13"/>
  <c r="F900" i="13"/>
  <c r="F901" i="13"/>
  <c r="F902" i="13"/>
  <c r="F903" i="13"/>
  <c r="F904" i="13"/>
  <c r="F905" i="13"/>
  <c r="F906" i="13"/>
  <c r="F907" i="13"/>
  <c r="F908" i="13"/>
  <c r="F909" i="13"/>
  <c r="F910" i="13"/>
  <c r="F911" i="13"/>
  <c r="F912" i="13"/>
  <c r="F913" i="13"/>
  <c r="F914" i="13"/>
  <c r="F915" i="13"/>
  <c r="F916" i="13"/>
  <c r="F917" i="13"/>
  <c r="F918" i="13"/>
  <c r="F919" i="13"/>
  <c r="F920" i="13"/>
  <c r="F921" i="13"/>
  <c r="F922" i="13"/>
  <c r="F923" i="13"/>
  <c r="F924" i="13"/>
  <c r="F925" i="13"/>
  <c r="F926" i="13"/>
  <c r="F927" i="13"/>
  <c r="F928" i="13"/>
  <c r="F929" i="13"/>
  <c r="F930" i="13"/>
  <c r="F931" i="13"/>
  <c r="F932" i="13"/>
  <c r="F933" i="13"/>
  <c r="F934" i="13"/>
  <c r="F935" i="13"/>
  <c r="F936" i="13"/>
  <c r="F937" i="13"/>
  <c r="F938" i="13"/>
  <c r="F939" i="13"/>
  <c r="F940" i="13"/>
  <c r="F941" i="13"/>
  <c r="F942" i="13"/>
  <c r="F943" i="13"/>
  <c r="F944" i="13"/>
  <c r="F945" i="13"/>
  <c r="F946" i="13"/>
  <c r="F947" i="13"/>
  <c r="F948" i="13"/>
  <c r="F949" i="13"/>
  <c r="F950" i="13"/>
  <c r="F951" i="13"/>
  <c r="F952" i="13"/>
  <c r="F953" i="13"/>
  <c r="F954" i="13"/>
  <c r="F955" i="13"/>
  <c r="F956" i="13"/>
  <c r="F957" i="13"/>
  <c r="F958" i="13"/>
  <c r="F959" i="13"/>
  <c r="F960" i="13"/>
  <c r="F961" i="13"/>
  <c r="F962" i="13"/>
  <c r="F963" i="13"/>
  <c r="F964" i="13"/>
  <c r="F965" i="13"/>
  <c r="F966" i="13"/>
  <c r="F967" i="13"/>
  <c r="F968" i="13"/>
  <c r="F969" i="13"/>
  <c r="F970" i="13"/>
  <c r="F971" i="13"/>
  <c r="F972" i="13"/>
  <c r="F973" i="13"/>
  <c r="F974" i="13"/>
  <c r="F975" i="13"/>
  <c r="F976" i="13"/>
  <c r="F977" i="13"/>
  <c r="F978" i="13"/>
  <c r="F979" i="13"/>
  <c r="F980" i="13"/>
  <c r="F981" i="13"/>
  <c r="F982" i="13"/>
  <c r="F983" i="13"/>
  <c r="F984" i="13"/>
  <c r="F985" i="13"/>
  <c r="F986" i="13"/>
  <c r="F987" i="13"/>
  <c r="F988" i="13"/>
  <c r="F989" i="13"/>
  <c r="F990" i="13"/>
  <c r="F991" i="13"/>
  <c r="F992" i="13"/>
  <c r="F993" i="13"/>
  <c r="F994" i="13"/>
  <c r="F995" i="13"/>
  <c r="F996" i="13"/>
  <c r="F997" i="13"/>
  <c r="F998" i="13"/>
  <c r="F999" i="13"/>
  <c r="F1000" i="13"/>
  <c r="F1001" i="13"/>
  <c r="F1002" i="13"/>
  <c r="F1003" i="13"/>
  <c r="F1004" i="13"/>
  <c r="F1005" i="13"/>
  <c r="F1006" i="13"/>
  <c r="F1007" i="13"/>
  <c r="F1008" i="13"/>
  <c r="F1009" i="13"/>
  <c r="F1010" i="13"/>
  <c r="F1011" i="13"/>
  <c r="F1012" i="13"/>
  <c r="F1013" i="13"/>
  <c r="F1014" i="13"/>
  <c r="F1015" i="13"/>
  <c r="F1016" i="13"/>
  <c r="F1017" i="13"/>
  <c r="F1018" i="13"/>
  <c r="F1019" i="13"/>
  <c r="F1020" i="13"/>
  <c r="F1021" i="13"/>
  <c r="F1022" i="13"/>
  <c r="F1023" i="13"/>
  <c r="F1024" i="13"/>
  <c r="F1025" i="13"/>
  <c r="F1026" i="13"/>
  <c r="F1027" i="13"/>
  <c r="F1028" i="13"/>
  <c r="F1029" i="13"/>
  <c r="F1030" i="13"/>
  <c r="F1031" i="13"/>
  <c r="F1032" i="13"/>
  <c r="F1033" i="13"/>
  <c r="F1034" i="13"/>
  <c r="F1035" i="13"/>
  <c r="F1036" i="13"/>
  <c r="F1037" i="13"/>
  <c r="F1038" i="13"/>
  <c r="F1039" i="13"/>
  <c r="F1040" i="13"/>
  <c r="F1041" i="13"/>
  <c r="F1042" i="13"/>
  <c r="F1043" i="13"/>
  <c r="F1044" i="13"/>
  <c r="F1045" i="13"/>
  <c r="F1046" i="13"/>
  <c r="F1047" i="13"/>
  <c r="F1048" i="13"/>
  <c r="F1049" i="13"/>
  <c r="F1050" i="13"/>
  <c r="F1051" i="13"/>
  <c r="F1052" i="13"/>
  <c r="F1053" i="13"/>
  <c r="F1054" i="13"/>
  <c r="F1055" i="13"/>
  <c r="F1056" i="13"/>
  <c r="F1057" i="13"/>
  <c r="F1058" i="13"/>
  <c r="F1059" i="13"/>
  <c r="F1060" i="13"/>
  <c r="F1061" i="13"/>
  <c r="F1062" i="13"/>
  <c r="F1063" i="13"/>
  <c r="F1064" i="13"/>
  <c r="F1065" i="13"/>
  <c r="F1066" i="13"/>
  <c r="F1067" i="13"/>
  <c r="F1068" i="13"/>
  <c r="F1069" i="13"/>
  <c r="F1070" i="13"/>
  <c r="F1071" i="13"/>
  <c r="F1072" i="13"/>
  <c r="F1073" i="13"/>
  <c r="F1074" i="13"/>
  <c r="F1075" i="13"/>
  <c r="F1076" i="13"/>
  <c r="F1077" i="13"/>
  <c r="F1078" i="13"/>
  <c r="F1079" i="13"/>
  <c r="F1080" i="13"/>
  <c r="F1081" i="13"/>
  <c r="F1082" i="13"/>
  <c r="F1083" i="13"/>
  <c r="F1084" i="13"/>
  <c r="F1085" i="13"/>
  <c r="F1086" i="13"/>
  <c r="F1087" i="13"/>
  <c r="F1088" i="13"/>
  <c r="F1089" i="13"/>
  <c r="F1090" i="13"/>
  <c r="F1091" i="13"/>
  <c r="F1092" i="13"/>
  <c r="F1093" i="13"/>
  <c r="F1094" i="13"/>
  <c r="F1095" i="13"/>
  <c r="F1096" i="13"/>
  <c r="F1097" i="13"/>
  <c r="F1098" i="13"/>
  <c r="F1099" i="13"/>
  <c r="F1100" i="13"/>
  <c r="F1101" i="13"/>
  <c r="F1102" i="13"/>
  <c r="F1103" i="13"/>
  <c r="F1104" i="13"/>
  <c r="F1105" i="13"/>
  <c r="F1106" i="13"/>
  <c r="F1107" i="13"/>
  <c r="F1108" i="13"/>
  <c r="F1109" i="13"/>
  <c r="F1110" i="13"/>
  <c r="F1111" i="13"/>
  <c r="F1112" i="13"/>
  <c r="F1113" i="13"/>
  <c r="F1114" i="13"/>
  <c r="F1115" i="13"/>
  <c r="F1116" i="13"/>
  <c r="F1117" i="13"/>
  <c r="F1118" i="13"/>
  <c r="F1119" i="13"/>
  <c r="F1120" i="13"/>
  <c r="F1121" i="13"/>
  <c r="F1122" i="13"/>
  <c r="F1123" i="13"/>
  <c r="F1124" i="13"/>
  <c r="F1125" i="13"/>
  <c r="F1126" i="13"/>
  <c r="F1127" i="13"/>
  <c r="F1128" i="13"/>
  <c r="F1129" i="13"/>
  <c r="F1130" i="13"/>
  <c r="F1131" i="13"/>
  <c r="F1132" i="13"/>
  <c r="F1133" i="13"/>
  <c r="F1134" i="13"/>
  <c r="F1135" i="13"/>
  <c r="F1136" i="13"/>
  <c r="F1137" i="13"/>
  <c r="F1138" i="13"/>
  <c r="F1139" i="13"/>
  <c r="F1140" i="13"/>
  <c r="F1141" i="13"/>
  <c r="F1142" i="13"/>
  <c r="F1143" i="13"/>
  <c r="F1144" i="13"/>
  <c r="F1145" i="13"/>
  <c r="F1146" i="13"/>
  <c r="F1147" i="13"/>
  <c r="F1148" i="13"/>
  <c r="F1149" i="13"/>
  <c r="F1150" i="13"/>
  <c r="F1151" i="13"/>
  <c r="F1152" i="13"/>
  <c r="F1153" i="13"/>
  <c r="F1154" i="13"/>
  <c r="F1155" i="13"/>
  <c r="F1156" i="13"/>
  <c r="F1157" i="13"/>
  <c r="F1158" i="13"/>
  <c r="F1159" i="13"/>
  <c r="F1160" i="13"/>
  <c r="F1161" i="13"/>
  <c r="F1162" i="13"/>
  <c r="F1163" i="13"/>
  <c r="F1164" i="13"/>
  <c r="F1165" i="13"/>
  <c r="F1166" i="13"/>
  <c r="F1167" i="13"/>
  <c r="F1168" i="13"/>
  <c r="F1169" i="13"/>
  <c r="F1170" i="13"/>
  <c r="F1171" i="13"/>
  <c r="F1172" i="13"/>
  <c r="F1173" i="13"/>
  <c r="F1174" i="13"/>
  <c r="F1175" i="13"/>
  <c r="F1176" i="13"/>
  <c r="F1177" i="13"/>
  <c r="F1178" i="13"/>
  <c r="F1179" i="13"/>
  <c r="F1180" i="13"/>
  <c r="F1181" i="13"/>
  <c r="F1182" i="13"/>
  <c r="F1183" i="13"/>
  <c r="F1184" i="13"/>
  <c r="F1185" i="13"/>
  <c r="F1186" i="13"/>
  <c r="F1187" i="13"/>
  <c r="F1188" i="13"/>
  <c r="F1189" i="13"/>
  <c r="F1190" i="13"/>
  <c r="F1191" i="13"/>
  <c r="F1192" i="13"/>
  <c r="F1193" i="13"/>
  <c r="F1194" i="13"/>
  <c r="F1195" i="13"/>
  <c r="F1196" i="13"/>
  <c r="F1197" i="13"/>
  <c r="F1198" i="13"/>
  <c r="F1199" i="13"/>
  <c r="F1200" i="13"/>
  <c r="F1201" i="13"/>
  <c r="F1202" i="13"/>
  <c r="F1203" i="13"/>
  <c r="F1204" i="13"/>
  <c r="F1205" i="13"/>
  <c r="F1206" i="13"/>
  <c r="F1207" i="13"/>
  <c r="F1208" i="13"/>
  <c r="F1209" i="13"/>
  <c r="F1210" i="13"/>
  <c r="F1211" i="13"/>
  <c r="F1212" i="13"/>
  <c r="F1213" i="13"/>
  <c r="F1214" i="13"/>
  <c r="F1215" i="13"/>
  <c r="F1216" i="13"/>
  <c r="F1217" i="13"/>
  <c r="F1218" i="13"/>
  <c r="F1219" i="13"/>
  <c r="F1220" i="13"/>
  <c r="F1221" i="13"/>
  <c r="F1222" i="13"/>
  <c r="F1223" i="13"/>
  <c r="F1224" i="13"/>
  <c r="F1225" i="13"/>
  <c r="F1226" i="13"/>
  <c r="F1227" i="13"/>
  <c r="F1228" i="13"/>
  <c r="F1229" i="13"/>
  <c r="F1230" i="13"/>
  <c r="F1231" i="13"/>
  <c r="F1232" i="13"/>
  <c r="F1233" i="13"/>
  <c r="F1234" i="13"/>
  <c r="F1235" i="13"/>
  <c r="F1236" i="13"/>
  <c r="F1237" i="13"/>
  <c r="F1238" i="13"/>
  <c r="F1239" i="13"/>
  <c r="F1240" i="13"/>
  <c r="F1241" i="13"/>
  <c r="F1242" i="13"/>
  <c r="F1243" i="13"/>
  <c r="F1244" i="13"/>
  <c r="F1245" i="13"/>
  <c r="F1246" i="13"/>
  <c r="F1247" i="13"/>
  <c r="F1248" i="13"/>
  <c r="F1249" i="13"/>
  <c r="F1250" i="13"/>
  <c r="F1251" i="13"/>
  <c r="F1252" i="13"/>
  <c r="F1253" i="13"/>
  <c r="F1254" i="13"/>
  <c r="F1255" i="13"/>
  <c r="F1256" i="13"/>
  <c r="F1257" i="13"/>
  <c r="F1258" i="13"/>
  <c r="F1259" i="13"/>
  <c r="F1260" i="13"/>
  <c r="F1261" i="13"/>
  <c r="F1262" i="13"/>
  <c r="F1263" i="13"/>
  <c r="F1264" i="13"/>
  <c r="F1265" i="13"/>
  <c r="F1266" i="13"/>
  <c r="F1267" i="13"/>
  <c r="F1268" i="13"/>
  <c r="F1269" i="13"/>
  <c r="F1270" i="13"/>
  <c r="F1271" i="13"/>
  <c r="F1272" i="13"/>
  <c r="F1273" i="13"/>
  <c r="F1274" i="13"/>
  <c r="F1275" i="13"/>
  <c r="F1276" i="13"/>
  <c r="F1277" i="13"/>
  <c r="F1278" i="13"/>
  <c r="F1279" i="13"/>
  <c r="F1280" i="13"/>
  <c r="F1281" i="13"/>
  <c r="F1282" i="13"/>
  <c r="F1283" i="13"/>
  <c r="F1284" i="13"/>
  <c r="F1285" i="13"/>
  <c r="F1286" i="13"/>
  <c r="F1287" i="13"/>
  <c r="F1288" i="13"/>
  <c r="F1289" i="13"/>
  <c r="F1290" i="13"/>
  <c r="F1291" i="13"/>
  <c r="F1292" i="13"/>
  <c r="F1293" i="13"/>
  <c r="F1294" i="13"/>
  <c r="F1295" i="13"/>
  <c r="F1296" i="13"/>
  <c r="F1297" i="13"/>
  <c r="F1298" i="13"/>
  <c r="F1299" i="13"/>
  <c r="F1300" i="13"/>
  <c r="F1301" i="13"/>
  <c r="F1302" i="13"/>
  <c r="F1303" i="13"/>
  <c r="F1304" i="13"/>
  <c r="F1305" i="13"/>
  <c r="F1306" i="13"/>
  <c r="F1307" i="13"/>
  <c r="F1308" i="13"/>
  <c r="F1309" i="13"/>
  <c r="F1310" i="13"/>
  <c r="F1311" i="13"/>
  <c r="F1312" i="13"/>
  <c r="F1313" i="13"/>
  <c r="F1314" i="13"/>
  <c r="F1315" i="13"/>
  <c r="F1316" i="13"/>
  <c r="F1317" i="13"/>
  <c r="F1318" i="13"/>
  <c r="F1319" i="13"/>
  <c r="F1320" i="13"/>
  <c r="F1321" i="13"/>
  <c r="F1322" i="13"/>
  <c r="F1323" i="13"/>
  <c r="F1324" i="13"/>
  <c r="F1325" i="13"/>
  <c r="F1326" i="13"/>
  <c r="F1327" i="13"/>
  <c r="F1328" i="13"/>
  <c r="F1329" i="13"/>
  <c r="F1330" i="13"/>
  <c r="F1331" i="13"/>
  <c r="F1332" i="13"/>
  <c r="F1333" i="13"/>
  <c r="F1334" i="13"/>
  <c r="F1335" i="13"/>
  <c r="F1336" i="13"/>
  <c r="F1337" i="13"/>
  <c r="F1338" i="13"/>
  <c r="F1339" i="13"/>
  <c r="F1340" i="13"/>
  <c r="F1341" i="13"/>
  <c r="F1342" i="13"/>
  <c r="F1343" i="13"/>
  <c r="F1344" i="13"/>
  <c r="F1345" i="13"/>
  <c r="F1346" i="13"/>
  <c r="F1347" i="13"/>
  <c r="F1348" i="13"/>
  <c r="F1349" i="13"/>
  <c r="F1350" i="13"/>
  <c r="F1351" i="13"/>
  <c r="F1352" i="13"/>
  <c r="F1353" i="13"/>
  <c r="F1354" i="13"/>
  <c r="F1355" i="13"/>
  <c r="F1356" i="13"/>
  <c r="F1357" i="13"/>
  <c r="F1358" i="13"/>
  <c r="F1359" i="13"/>
  <c r="F1360" i="13"/>
  <c r="F1361" i="13"/>
  <c r="F1362" i="13"/>
  <c r="F1363" i="13"/>
  <c r="F1364" i="13"/>
  <c r="F1365" i="13"/>
  <c r="F1366" i="13"/>
  <c r="F1367" i="13"/>
  <c r="F1368" i="13"/>
  <c r="F1369" i="13"/>
  <c r="F1370" i="13"/>
  <c r="F1371" i="13"/>
  <c r="F1372" i="13"/>
  <c r="F1373" i="13"/>
  <c r="F1374" i="13"/>
  <c r="F1375" i="13"/>
  <c r="F1376" i="13"/>
  <c r="F1377" i="13"/>
  <c r="F1378" i="13"/>
  <c r="F1379" i="13"/>
  <c r="F1380" i="13"/>
  <c r="F1381" i="13"/>
  <c r="F1382" i="13"/>
  <c r="F1383" i="13"/>
  <c r="F1384" i="13"/>
  <c r="F1385" i="13"/>
  <c r="F1386" i="13"/>
  <c r="F1387" i="13"/>
  <c r="F1388" i="13"/>
  <c r="F1389" i="13"/>
  <c r="F1390" i="13"/>
  <c r="F1391" i="13"/>
  <c r="F1392" i="13"/>
  <c r="F1393" i="13"/>
  <c r="F1394" i="13"/>
  <c r="F1395" i="13"/>
  <c r="F1396" i="13"/>
  <c r="F1397" i="13"/>
  <c r="F1398" i="13"/>
  <c r="F1399" i="13"/>
  <c r="F1400" i="13"/>
  <c r="F1401" i="13"/>
  <c r="F1402" i="13"/>
  <c r="F1403" i="13"/>
  <c r="F1404" i="13"/>
  <c r="F1405" i="13"/>
  <c r="F1406" i="13"/>
  <c r="F1407" i="13"/>
  <c r="F1408" i="13"/>
  <c r="F1409" i="13"/>
  <c r="F1410" i="13"/>
  <c r="F1411" i="13"/>
  <c r="F1412" i="13"/>
  <c r="F1413" i="13"/>
  <c r="F1414" i="13"/>
  <c r="F1415" i="13"/>
  <c r="F1416" i="13"/>
  <c r="F1417" i="13"/>
  <c r="F1418" i="13"/>
  <c r="F1419" i="13"/>
  <c r="F1420" i="13"/>
  <c r="F1421" i="13"/>
  <c r="F1422" i="13"/>
  <c r="F1423" i="13"/>
  <c r="F1424" i="13"/>
  <c r="F1425" i="13"/>
  <c r="F1426" i="13"/>
  <c r="F1427" i="13"/>
  <c r="F1428" i="13"/>
  <c r="F1429" i="13"/>
  <c r="F1430" i="13"/>
  <c r="F1431" i="13"/>
  <c r="F1432" i="13"/>
  <c r="F1433" i="13"/>
  <c r="F1434" i="13"/>
  <c r="F1435" i="13"/>
  <c r="F1436" i="13"/>
  <c r="F1437" i="13"/>
  <c r="F1438" i="13"/>
  <c r="F1439" i="13"/>
  <c r="F1440" i="13"/>
  <c r="F1441" i="13"/>
  <c r="F1442" i="13"/>
  <c r="F1443" i="13"/>
  <c r="F1444" i="13"/>
  <c r="F1445" i="13"/>
  <c r="F1446" i="13"/>
  <c r="F1447" i="13"/>
  <c r="F1448" i="13"/>
  <c r="F1449" i="13"/>
  <c r="F1450" i="13"/>
  <c r="F1451" i="13"/>
  <c r="F1452" i="13"/>
  <c r="F1453" i="13"/>
  <c r="F1454" i="13"/>
  <c r="F1455" i="13"/>
  <c r="F1456" i="13"/>
  <c r="F1457" i="13"/>
  <c r="F1458" i="13"/>
  <c r="F1459" i="13"/>
  <c r="F1460" i="13"/>
  <c r="F1461" i="13"/>
  <c r="F1462" i="13"/>
  <c r="F1463" i="13"/>
  <c r="F1464" i="13"/>
  <c r="F1465" i="13"/>
  <c r="F1466" i="13"/>
  <c r="F1467" i="13"/>
  <c r="F1468" i="13"/>
  <c r="F1469" i="13"/>
  <c r="F1470" i="13"/>
  <c r="F1471" i="13"/>
  <c r="F1472" i="13"/>
  <c r="F1473" i="13"/>
  <c r="F1474" i="13"/>
  <c r="F1475" i="13"/>
  <c r="F1476" i="13"/>
  <c r="F1477" i="13"/>
  <c r="F1478" i="13"/>
  <c r="F1479" i="13"/>
  <c r="F1480" i="13"/>
  <c r="F1481" i="13"/>
  <c r="F1482" i="13"/>
  <c r="F1483" i="13"/>
  <c r="F1484" i="13"/>
  <c r="F1485" i="13"/>
  <c r="F1486" i="13"/>
  <c r="F1487" i="13"/>
  <c r="F1488" i="13"/>
  <c r="F1489" i="13"/>
  <c r="F1490" i="13"/>
  <c r="F1491" i="13"/>
  <c r="F1492" i="13"/>
  <c r="F1493" i="13"/>
  <c r="F1494" i="13"/>
  <c r="F1495" i="13"/>
  <c r="F1496" i="13"/>
  <c r="F1497" i="13"/>
  <c r="F1498" i="13"/>
  <c r="F1499" i="13"/>
  <c r="F1500" i="13"/>
  <c r="F1501" i="13"/>
  <c r="F1502" i="13"/>
  <c r="F1503" i="13"/>
  <c r="F1504" i="13"/>
  <c r="F1505" i="13"/>
  <c r="F1506" i="13"/>
  <c r="F1507" i="13"/>
  <c r="F1508" i="13"/>
  <c r="F1509" i="13"/>
  <c r="F1510" i="13"/>
  <c r="F1511" i="13"/>
  <c r="F1512" i="13"/>
  <c r="F1513" i="13"/>
  <c r="F1514" i="13"/>
  <c r="F1515" i="13"/>
  <c r="F1516" i="13"/>
  <c r="F1517" i="13"/>
  <c r="F1518" i="13"/>
  <c r="F1519" i="13"/>
  <c r="F1520" i="13"/>
  <c r="F1521" i="13"/>
  <c r="F1522" i="13"/>
  <c r="F1523" i="13"/>
  <c r="F1524" i="13"/>
  <c r="F1525" i="13"/>
  <c r="F1526" i="13"/>
  <c r="F1527" i="13"/>
  <c r="F1528" i="13"/>
  <c r="F1529" i="13"/>
  <c r="F1530" i="13"/>
  <c r="F1531" i="13"/>
  <c r="F1532" i="13"/>
  <c r="F1533" i="13"/>
  <c r="F34" i="13"/>
  <c r="F19" i="3"/>
  <c r="AE35" i="13" l="1"/>
  <c r="AE36" i="13"/>
  <c r="AE37" i="13"/>
  <c r="AE38" i="13"/>
  <c r="AE39" i="13"/>
  <c r="AE40" i="13"/>
  <c r="AE41" i="13"/>
  <c r="AE42" i="13"/>
  <c r="AE43" i="13"/>
  <c r="AE44" i="13"/>
  <c r="AE45" i="13"/>
  <c r="AE46" i="13"/>
  <c r="AE47" i="13"/>
  <c r="AE48" i="13"/>
  <c r="AE49" i="13"/>
  <c r="AE50" i="13"/>
  <c r="AE51" i="13"/>
  <c r="AE52" i="13"/>
  <c r="AE53" i="13"/>
  <c r="AE54" i="13"/>
  <c r="AE55" i="13"/>
  <c r="AE56" i="13"/>
  <c r="AE57" i="13"/>
  <c r="AE58" i="13"/>
  <c r="AE59" i="13"/>
  <c r="AE60" i="13"/>
  <c r="AE61" i="13"/>
  <c r="AE62" i="13"/>
  <c r="AE63" i="13"/>
  <c r="AE64" i="13"/>
  <c r="AE65" i="13"/>
  <c r="AE66" i="13"/>
  <c r="AE67" i="13"/>
  <c r="AE68" i="13"/>
  <c r="AE69" i="13"/>
  <c r="AE70" i="13"/>
  <c r="AE71" i="13"/>
  <c r="AE72" i="13"/>
  <c r="AE73" i="13"/>
  <c r="AE74" i="13"/>
  <c r="AE75" i="13"/>
  <c r="AE76" i="13"/>
  <c r="AE77" i="13"/>
  <c r="AE78" i="13"/>
  <c r="AE79" i="13"/>
  <c r="AE80" i="13"/>
  <c r="AE81" i="13"/>
  <c r="AE82" i="13"/>
  <c r="AE83" i="13"/>
  <c r="AE84" i="13"/>
  <c r="AE85" i="13"/>
  <c r="AE86" i="13"/>
  <c r="AE87" i="13"/>
  <c r="AE88" i="13"/>
  <c r="AE89" i="13"/>
  <c r="AE90" i="13"/>
  <c r="AE91" i="13"/>
  <c r="AE92" i="13"/>
  <c r="AE93" i="13"/>
  <c r="AE94" i="13"/>
  <c r="AE95" i="13"/>
  <c r="AE96" i="13"/>
  <c r="AE97" i="13"/>
  <c r="AE98" i="13"/>
  <c r="AE99" i="13"/>
  <c r="AE100" i="13"/>
  <c r="AE101" i="13"/>
  <c r="AE102" i="13"/>
  <c r="AE103" i="13"/>
  <c r="AE104" i="13"/>
  <c r="AE105" i="13"/>
  <c r="AE106" i="13"/>
  <c r="AE107" i="13"/>
  <c r="AE108" i="13"/>
  <c r="AE109" i="13"/>
  <c r="AE110" i="13"/>
  <c r="AE111" i="13"/>
  <c r="AE112" i="13"/>
  <c r="AE113" i="13"/>
  <c r="AE114" i="13"/>
  <c r="AE115" i="13"/>
  <c r="AE116" i="13"/>
  <c r="AE117" i="13"/>
  <c r="AE118" i="13"/>
  <c r="AE119" i="13"/>
  <c r="AE120" i="13"/>
  <c r="AE121" i="13"/>
  <c r="AE122" i="13"/>
  <c r="AE123" i="13"/>
  <c r="AE124" i="13"/>
  <c r="AE125" i="13"/>
  <c r="AE126" i="13"/>
  <c r="AE127" i="13"/>
  <c r="AE128" i="13"/>
  <c r="AE129" i="13"/>
  <c r="AE130" i="13"/>
  <c r="AE131" i="13"/>
  <c r="AE132" i="13"/>
  <c r="AE133" i="13"/>
  <c r="AE134" i="13"/>
  <c r="AE135" i="13"/>
  <c r="AE136" i="13"/>
  <c r="AE137" i="13"/>
  <c r="AE138" i="13"/>
  <c r="AE139" i="13"/>
  <c r="AE140" i="13"/>
  <c r="AE141" i="13"/>
  <c r="AE142" i="13"/>
  <c r="AE143" i="13"/>
  <c r="AE144" i="13"/>
  <c r="AE145" i="13"/>
  <c r="AE146" i="13"/>
  <c r="AE147" i="13"/>
  <c r="AE148" i="13"/>
  <c r="AE149" i="13"/>
  <c r="AE150" i="13"/>
  <c r="AE151" i="13"/>
  <c r="AE152" i="13"/>
  <c r="AE153" i="13"/>
  <c r="AE154" i="13"/>
  <c r="AE155" i="13"/>
  <c r="AE156" i="13"/>
  <c r="AE157" i="13"/>
  <c r="AE158" i="13"/>
  <c r="AE159" i="13"/>
  <c r="AE160" i="13"/>
  <c r="AE161" i="13"/>
  <c r="AE162" i="13"/>
  <c r="AE163" i="13"/>
  <c r="AE164" i="13"/>
  <c r="AE165" i="13"/>
  <c r="AE166" i="13"/>
  <c r="AE167" i="13"/>
  <c r="AE168" i="13"/>
  <c r="AE169" i="13"/>
  <c r="AE170" i="13"/>
  <c r="AE171" i="13"/>
  <c r="AE172" i="13"/>
  <c r="AE173" i="13"/>
  <c r="AE174" i="13"/>
  <c r="AE175" i="13"/>
  <c r="AE176" i="13"/>
  <c r="AE177" i="13"/>
  <c r="AE178" i="13"/>
  <c r="AE179" i="13"/>
  <c r="AE180" i="13"/>
  <c r="AE181" i="13"/>
  <c r="AE182" i="13"/>
  <c r="AE183" i="13"/>
  <c r="AE184" i="13"/>
  <c r="AE185" i="13"/>
  <c r="AE186" i="13"/>
  <c r="AE187" i="13"/>
  <c r="AE188" i="13"/>
  <c r="AE189" i="13"/>
  <c r="AE190" i="13"/>
  <c r="AE191" i="13"/>
  <c r="AE192" i="13"/>
  <c r="AE193" i="13"/>
  <c r="AE194" i="13"/>
  <c r="AE195" i="13"/>
  <c r="AE196" i="13"/>
  <c r="AE197" i="13"/>
  <c r="AE198" i="13"/>
  <c r="AE199" i="13"/>
  <c r="AE200" i="13"/>
  <c r="AE201" i="13"/>
  <c r="AE202" i="13"/>
  <c r="AE203" i="13"/>
  <c r="AE204" i="13"/>
  <c r="AE205" i="13"/>
  <c r="AE206" i="13"/>
  <c r="AE207" i="13"/>
  <c r="AE208" i="13"/>
  <c r="AE209" i="13"/>
  <c r="AE210" i="13"/>
  <c r="AE211" i="13"/>
  <c r="AE212" i="13"/>
  <c r="AE213" i="13"/>
  <c r="AE214" i="13"/>
  <c r="AE215" i="13"/>
  <c r="AE216" i="13"/>
  <c r="AE217" i="13"/>
  <c r="AE218" i="13"/>
  <c r="AE219" i="13"/>
  <c r="AE220" i="13"/>
  <c r="AE221" i="13"/>
  <c r="AE222" i="13"/>
  <c r="AE223" i="13"/>
  <c r="AE224" i="13"/>
  <c r="AE225" i="13"/>
  <c r="AE226" i="13"/>
  <c r="AE227" i="13"/>
  <c r="AE228" i="13"/>
  <c r="AE229" i="13"/>
  <c r="AE230" i="13"/>
  <c r="AE231" i="13"/>
  <c r="AE232" i="13"/>
  <c r="AE233" i="13"/>
  <c r="AE234" i="13"/>
  <c r="AE235" i="13"/>
  <c r="AE236" i="13"/>
  <c r="AE237" i="13"/>
  <c r="AE238" i="13"/>
  <c r="AE239" i="13"/>
  <c r="AE240" i="13"/>
  <c r="AE241" i="13"/>
  <c r="AE242" i="13"/>
  <c r="AE243" i="13"/>
  <c r="AE244" i="13"/>
  <c r="AE245" i="13"/>
  <c r="AE246" i="13"/>
  <c r="AE247" i="13"/>
  <c r="AE248" i="13"/>
  <c r="AE249" i="13"/>
  <c r="AE250" i="13"/>
  <c r="AE251" i="13"/>
  <c r="AE252" i="13"/>
  <c r="AE253" i="13"/>
  <c r="AE254" i="13"/>
  <c r="AE255" i="13"/>
  <c r="AE256" i="13"/>
  <c r="AE257" i="13"/>
  <c r="AE258" i="13"/>
  <c r="AE259" i="13"/>
  <c r="AE260" i="13"/>
  <c r="AE261" i="13"/>
  <c r="AE262" i="13"/>
  <c r="AE263" i="13"/>
  <c r="AE264" i="13"/>
  <c r="AE265" i="13"/>
  <c r="AE266" i="13"/>
  <c r="AE267" i="13"/>
  <c r="AE268" i="13"/>
  <c r="AE269" i="13"/>
  <c r="AE270" i="13"/>
  <c r="AE271" i="13"/>
  <c r="AE272" i="13"/>
  <c r="AE273" i="13"/>
  <c r="AE274" i="13"/>
  <c r="AE275" i="13"/>
  <c r="AE276" i="13"/>
  <c r="AE277" i="13"/>
  <c r="AE278" i="13"/>
  <c r="AE279" i="13"/>
  <c r="AE280" i="13"/>
  <c r="AE281" i="13"/>
  <c r="AE282" i="13"/>
  <c r="AE283" i="13"/>
  <c r="AE284" i="13"/>
  <c r="AE285" i="13"/>
  <c r="AE286" i="13"/>
  <c r="AE287" i="13"/>
  <c r="AE288" i="13"/>
  <c r="AE289" i="13"/>
  <c r="AE290" i="13"/>
  <c r="AE291" i="13"/>
  <c r="AE292" i="13"/>
  <c r="AE293" i="13"/>
  <c r="AE294" i="13"/>
  <c r="AE295" i="13"/>
  <c r="AE296" i="13"/>
  <c r="AE297" i="13"/>
  <c r="AE298" i="13"/>
  <c r="AE299" i="13"/>
  <c r="AE300" i="13"/>
  <c r="AE301" i="13"/>
  <c r="AE302" i="13"/>
  <c r="AE303" i="13"/>
  <c r="AE304" i="13"/>
  <c r="AE305" i="13"/>
  <c r="AE306" i="13"/>
  <c r="AE307" i="13"/>
  <c r="AE308" i="13"/>
  <c r="AE309" i="13"/>
  <c r="AE310" i="13"/>
  <c r="AE311" i="13"/>
  <c r="AE312" i="13"/>
  <c r="AE313" i="13"/>
  <c r="AE314" i="13"/>
  <c r="AE315" i="13"/>
  <c r="AE316" i="13"/>
  <c r="AE317" i="13"/>
  <c r="AE318" i="13"/>
  <c r="AE319" i="13"/>
  <c r="AE320" i="13"/>
  <c r="AE321" i="13"/>
  <c r="AE322" i="13"/>
  <c r="AE323" i="13"/>
  <c r="AE324" i="13"/>
  <c r="AE325" i="13"/>
  <c r="AE326" i="13"/>
  <c r="AE327" i="13"/>
  <c r="AE328" i="13"/>
  <c r="AE329" i="13"/>
  <c r="AE330" i="13"/>
  <c r="AE331" i="13"/>
  <c r="AE332" i="13"/>
  <c r="AE333" i="13"/>
  <c r="AE334" i="13"/>
  <c r="AE335" i="13"/>
  <c r="AE336" i="13"/>
  <c r="AE337" i="13"/>
  <c r="AE338" i="13"/>
  <c r="AE339" i="13"/>
  <c r="AE340" i="13"/>
  <c r="AE341" i="13"/>
  <c r="AE342" i="13"/>
  <c r="AE343" i="13"/>
  <c r="AE344" i="13"/>
  <c r="AE345" i="13"/>
  <c r="AE346" i="13"/>
  <c r="AE347" i="13"/>
  <c r="AE348" i="13"/>
  <c r="AE349" i="13"/>
  <c r="AE350" i="13"/>
  <c r="AE351" i="13"/>
  <c r="AE352" i="13"/>
  <c r="AE353" i="13"/>
  <c r="AE354" i="13"/>
  <c r="AE355" i="13"/>
  <c r="AE356" i="13"/>
  <c r="AE357" i="13"/>
  <c r="AE358" i="13"/>
  <c r="AE359" i="13"/>
  <c r="AE360" i="13"/>
  <c r="AE361" i="13"/>
  <c r="AE362" i="13"/>
  <c r="AE363" i="13"/>
  <c r="AE364" i="13"/>
  <c r="AE365" i="13"/>
  <c r="AE366" i="13"/>
  <c r="AE367" i="13"/>
  <c r="AE368" i="13"/>
  <c r="AE369" i="13"/>
  <c r="AE370" i="13"/>
  <c r="AE371" i="13"/>
  <c r="AE372" i="13"/>
  <c r="AE373" i="13"/>
  <c r="AE374" i="13"/>
  <c r="AE375" i="13"/>
  <c r="AE376" i="13"/>
  <c r="AE377" i="13"/>
  <c r="AE378" i="13"/>
  <c r="AE379" i="13"/>
  <c r="AE380" i="13"/>
  <c r="AE381" i="13"/>
  <c r="AE382" i="13"/>
  <c r="AE383" i="13"/>
  <c r="AE384" i="13"/>
  <c r="AE385" i="13"/>
  <c r="AE386" i="13"/>
  <c r="AE387" i="13"/>
  <c r="AE388" i="13"/>
  <c r="AE389" i="13"/>
  <c r="AE390" i="13"/>
  <c r="AE391" i="13"/>
  <c r="AE392" i="13"/>
  <c r="AE393" i="13"/>
  <c r="AE394" i="13"/>
  <c r="AE395" i="13"/>
  <c r="AE396" i="13"/>
  <c r="AE397" i="13"/>
  <c r="AE398" i="13"/>
  <c r="AE399" i="13"/>
  <c r="AE400" i="13"/>
  <c r="AE401" i="13"/>
  <c r="AE402" i="13"/>
  <c r="AE403" i="13"/>
  <c r="AE404" i="13"/>
  <c r="AE405" i="13"/>
  <c r="AE406" i="13"/>
  <c r="AE407" i="13"/>
  <c r="AE408" i="13"/>
  <c r="AE409" i="13"/>
  <c r="AE410" i="13"/>
  <c r="AE411" i="13"/>
  <c r="AE412" i="13"/>
  <c r="AE413" i="13"/>
  <c r="AE414" i="13"/>
  <c r="AE415" i="13"/>
  <c r="AE416" i="13"/>
  <c r="AE417" i="13"/>
  <c r="AE418" i="13"/>
  <c r="AE419" i="13"/>
  <c r="AE420" i="13"/>
  <c r="AE421" i="13"/>
  <c r="AE422" i="13"/>
  <c r="AE423" i="13"/>
  <c r="AE424" i="13"/>
  <c r="AE425" i="13"/>
  <c r="AE426" i="13"/>
  <c r="AE427" i="13"/>
  <c r="AE428" i="13"/>
  <c r="AE429" i="13"/>
  <c r="AE430" i="13"/>
  <c r="AE431" i="13"/>
  <c r="AE432" i="13"/>
  <c r="AE433" i="13"/>
  <c r="AE434" i="13"/>
  <c r="AE435" i="13"/>
  <c r="AE436" i="13"/>
  <c r="AE437" i="13"/>
  <c r="AE438" i="13"/>
  <c r="AE439" i="13"/>
  <c r="AE440" i="13"/>
  <c r="AE441" i="13"/>
  <c r="AE442" i="13"/>
  <c r="AE443" i="13"/>
  <c r="AE444" i="13"/>
  <c r="AE445" i="13"/>
  <c r="AE446" i="13"/>
  <c r="AE447" i="13"/>
  <c r="AE448" i="13"/>
  <c r="AE449" i="13"/>
  <c r="AE450" i="13"/>
  <c r="AE451" i="13"/>
  <c r="AE452" i="13"/>
  <c r="AE453" i="13"/>
  <c r="AE454" i="13"/>
  <c r="AE455" i="13"/>
  <c r="AE456" i="13"/>
  <c r="AE457" i="13"/>
  <c r="AE458" i="13"/>
  <c r="AE459" i="13"/>
  <c r="AE460" i="13"/>
  <c r="AE461" i="13"/>
  <c r="AE462" i="13"/>
  <c r="AE463" i="13"/>
  <c r="AE464" i="13"/>
  <c r="AE465" i="13"/>
  <c r="AE466" i="13"/>
  <c r="AE467" i="13"/>
  <c r="AE468" i="13"/>
  <c r="AE469" i="13"/>
  <c r="AE470" i="13"/>
  <c r="AE471" i="13"/>
  <c r="AE472" i="13"/>
  <c r="AE473" i="13"/>
  <c r="AE474" i="13"/>
  <c r="AE475" i="13"/>
  <c r="AE476" i="13"/>
  <c r="AE477" i="13"/>
  <c r="AE478" i="13"/>
  <c r="AE479" i="13"/>
  <c r="AE480" i="13"/>
  <c r="AE481" i="13"/>
  <c r="AE482" i="13"/>
  <c r="AE483" i="13"/>
  <c r="AE484" i="13"/>
  <c r="AE485" i="13"/>
  <c r="AE486" i="13"/>
  <c r="AE487" i="13"/>
  <c r="AE488" i="13"/>
  <c r="AE489" i="13"/>
  <c r="AE490" i="13"/>
  <c r="AE491" i="13"/>
  <c r="AE492" i="13"/>
  <c r="AE493" i="13"/>
  <c r="AE494" i="13"/>
  <c r="AE495" i="13"/>
  <c r="AE496" i="13"/>
  <c r="AE497" i="13"/>
  <c r="AE498" i="13"/>
  <c r="AE499" i="13"/>
  <c r="AE500" i="13"/>
  <c r="AE501" i="13"/>
  <c r="AE502" i="13"/>
  <c r="AE503" i="13"/>
  <c r="AE504" i="13"/>
  <c r="AE505" i="13"/>
  <c r="AE506" i="13"/>
  <c r="AE507" i="13"/>
  <c r="AE508" i="13"/>
  <c r="AE509" i="13"/>
  <c r="AE510" i="13"/>
  <c r="AE511" i="13"/>
  <c r="AE512" i="13"/>
  <c r="AE513" i="13"/>
  <c r="AE514" i="13"/>
  <c r="AE515" i="13"/>
  <c r="AE516" i="13"/>
  <c r="AE517" i="13"/>
  <c r="AE518" i="13"/>
  <c r="AE519" i="13"/>
  <c r="AE520" i="13"/>
  <c r="AE521" i="13"/>
  <c r="AE522" i="13"/>
  <c r="AE523" i="13"/>
  <c r="AE524" i="13"/>
  <c r="AE525" i="13"/>
  <c r="AE526" i="13"/>
  <c r="AE527" i="13"/>
  <c r="AE528" i="13"/>
  <c r="AE529" i="13"/>
  <c r="AE530" i="13"/>
  <c r="AE531" i="13"/>
  <c r="AE532" i="13"/>
  <c r="AE533" i="13"/>
  <c r="AE534" i="13"/>
  <c r="AE535" i="13"/>
  <c r="AE536" i="13"/>
  <c r="AE537" i="13"/>
  <c r="AE538" i="13"/>
  <c r="AE539" i="13"/>
  <c r="AE540" i="13"/>
  <c r="AE541" i="13"/>
  <c r="AE542" i="13"/>
  <c r="AE543" i="13"/>
  <c r="AE544" i="13"/>
  <c r="AE545" i="13"/>
  <c r="AE546" i="13"/>
  <c r="AE547" i="13"/>
  <c r="AE548" i="13"/>
  <c r="AE549" i="13"/>
  <c r="AE550" i="13"/>
  <c r="AE551" i="13"/>
  <c r="AE552" i="13"/>
  <c r="AE553" i="13"/>
  <c r="AE554" i="13"/>
  <c r="AE555" i="13"/>
  <c r="AE556" i="13"/>
  <c r="AE557" i="13"/>
  <c r="AE558" i="13"/>
  <c r="AE559" i="13"/>
  <c r="AE560" i="13"/>
  <c r="AE561" i="13"/>
  <c r="AE562" i="13"/>
  <c r="AE563" i="13"/>
  <c r="AE564" i="13"/>
  <c r="AE565" i="13"/>
  <c r="AE566" i="13"/>
  <c r="AE567" i="13"/>
  <c r="AE568" i="13"/>
  <c r="AE569" i="13"/>
  <c r="AE570" i="13"/>
  <c r="AE571" i="13"/>
  <c r="AE572" i="13"/>
  <c r="AE573" i="13"/>
  <c r="AE574" i="13"/>
  <c r="AE575" i="13"/>
  <c r="AE576" i="13"/>
  <c r="AE577" i="13"/>
  <c r="AE578" i="13"/>
  <c r="AE579" i="13"/>
  <c r="AE580" i="13"/>
  <c r="AE581" i="13"/>
  <c r="AE582" i="13"/>
  <c r="AE583" i="13"/>
  <c r="AE584" i="13"/>
  <c r="AE585" i="13"/>
  <c r="AE586" i="13"/>
  <c r="AE587" i="13"/>
  <c r="AE588" i="13"/>
  <c r="AE589" i="13"/>
  <c r="AE590" i="13"/>
  <c r="AE591" i="13"/>
  <c r="AE592" i="13"/>
  <c r="AE593" i="13"/>
  <c r="AE594" i="13"/>
  <c r="AE595" i="13"/>
  <c r="AE596" i="13"/>
  <c r="AE597" i="13"/>
  <c r="AE598" i="13"/>
  <c r="AE599" i="13"/>
  <c r="AE600" i="13"/>
  <c r="AE601" i="13"/>
  <c r="AE602" i="13"/>
  <c r="AE603" i="13"/>
  <c r="AE604" i="13"/>
  <c r="AE605" i="13"/>
  <c r="AE606" i="13"/>
  <c r="AE607" i="13"/>
  <c r="AE608" i="13"/>
  <c r="AE609" i="13"/>
  <c r="AE610" i="13"/>
  <c r="AE611" i="13"/>
  <c r="AE612" i="13"/>
  <c r="AE613" i="13"/>
  <c r="AE614" i="13"/>
  <c r="AE615" i="13"/>
  <c r="AE616" i="13"/>
  <c r="AE617" i="13"/>
  <c r="AE618" i="13"/>
  <c r="AE619" i="13"/>
  <c r="AE620" i="13"/>
  <c r="AE621" i="13"/>
  <c r="AE622" i="13"/>
  <c r="AE623" i="13"/>
  <c r="AE624" i="13"/>
  <c r="AE625" i="13"/>
  <c r="AE626" i="13"/>
  <c r="AE627" i="13"/>
  <c r="AE628" i="13"/>
  <c r="AE629" i="13"/>
  <c r="AE630" i="13"/>
  <c r="AE631" i="13"/>
  <c r="AE632" i="13"/>
  <c r="AE633" i="13"/>
  <c r="AE634" i="13"/>
  <c r="AE635" i="13"/>
  <c r="AE636" i="13"/>
  <c r="AE637" i="13"/>
  <c r="AE638" i="13"/>
  <c r="AE639" i="13"/>
  <c r="AE640" i="13"/>
  <c r="AE641" i="13"/>
  <c r="AE642" i="13"/>
  <c r="AE643" i="13"/>
  <c r="AE644" i="13"/>
  <c r="AE645" i="13"/>
  <c r="AE646" i="13"/>
  <c r="AE647" i="13"/>
  <c r="AE648" i="13"/>
  <c r="AE649" i="13"/>
  <c r="AE650" i="13"/>
  <c r="AE651" i="13"/>
  <c r="AE652" i="13"/>
  <c r="AE653" i="13"/>
  <c r="AE654" i="13"/>
  <c r="AE655" i="13"/>
  <c r="AE656" i="13"/>
  <c r="AE657" i="13"/>
  <c r="AE658" i="13"/>
  <c r="AE659" i="13"/>
  <c r="AE660" i="13"/>
  <c r="AE661" i="13"/>
  <c r="AE662" i="13"/>
  <c r="AE663" i="13"/>
  <c r="AE664" i="13"/>
  <c r="AE665" i="13"/>
  <c r="AE666" i="13"/>
  <c r="AE667" i="13"/>
  <c r="AE668" i="13"/>
  <c r="AE669" i="13"/>
  <c r="AE670" i="13"/>
  <c r="AE671" i="13"/>
  <c r="AE672" i="13"/>
  <c r="AE673" i="13"/>
  <c r="AE674" i="13"/>
  <c r="AE675" i="13"/>
  <c r="AE676" i="13"/>
  <c r="AE677" i="13"/>
  <c r="AE678" i="13"/>
  <c r="AE679" i="13"/>
  <c r="AE680" i="13"/>
  <c r="AE681" i="13"/>
  <c r="AE682" i="13"/>
  <c r="AE683" i="13"/>
  <c r="AE684" i="13"/>
  <c r="AE685" i="13"/>
  <c r="AE686" i="13"/>
  <c r="AE687" i="13"/>
  <c r="AE688" i="13"/>
  <c r="AE689" i="13"/>
  <c r="AE690" i="13"/>
  <c r="AE691" i="13"/>
  <c r="AE692" i="13"/>
  <c r="AE693" i="13"/>
  <c r="AE694" i="13"/>
  <c r="AE695" i="13"/>
  <c r="AE696" i="13"/>
  <c r="AE697" i="13"/>
  <c r="AE698" i="13"/>
  <c r="AE699" i="13"/>
  <c r="AE700" i="13"/>
  <c r="AE701" i="13"/>
  <c r="AE702" i="13"/>
  <c r="AE703" i="13"/>
  <c r="AE704" i="13"/>
  <c r="AE705" i="13"/>
  <c r="AE706" i="13"/>
  <c r="AE707" i="13"/>
  <c r="AE708" i="13"/>
  <c r="AE709" i="13"/>
  <c r="AE710" i="13"/>
  <c r="AE711" i="13"/>
  <c r="AE712" i="13"/>
  <c r="AE713" i="13"/>
  <c r="AE714" i="13"/>
  <c r="AE715" i="13"/>
  <c r="AE716" i="13"/>
  <c r="AE717" i="13"/>
  <c r="AE718" i="13"/>
  <c r="AE719" i="13"/>
  <c r="AE720" i="13"/>
  <c r="AE721" i="13"/>
  <c r="AE722" i="13"/>
  <c r="AE723" i="13"/>
  <c r="AE724" i="13"/>
  <c r="AE725" i="13"/>
  <c r="AE726" i="13"/>
  <c r="AE727" i="13"/>
  <c r="AE728" i="13"/>
  <c r="AE729" i="13"/>
  <c r="AE730" i="13"/>
  <c r="AE731" i="13"/>
  <c r="AE732" i="13"/>
  <c r="AE733" i="13"/>
  <c r="AE734" i="13"/>
  <c r="AE735" i="13"/>
  <c r="AE736" i="13"/>
  <c r="AE737" i="13"/>
  <c r="AE738" i="13"/>
  <c r="AE739" i="13"/>
  <c r="AE740" i="13"/>
  <c r="AE741" i="13"/>
  <c r="AE742" i="13"/>
  <c r="AE743" i="13"/>
  <c r="AE744" i="13"/>
  <c r="AE745" i="13"/>
  <c r="AE746" i="13"/>
  <c r="AE747" i="13"/>
  <c r="AE748" i="13"/>
  <c r="AE749" i="13"/>
  <c r="AE750" i="13"/>
  <c r="AE751" i="13"/>
  <c r="AE752" i="13"/>
  <c r="AE753" i="13"/>
  <c r="AE754" i="13"/>
  <c r="AE755" i="13"/>
  <c r="AE756" i="13"/>
  <c r="AE757" i="13"/>
  <c r="AE758" i="13"/>
  <c r="AE759" i="13"/>
  <c r="AE760" i="13"/>
  <c r="AE761" i="13"/>
  <c r="AE762" i="13"/>
  <c r="AE763" i="13"/>
  <c r="AE764" i="13"/>
  <c r="AE765" i="13"/>
  <c r="AE766" i="13"/>
  <c r="AE767" i="13"/>
  <c r="AE768" i="13"/>
  <c r="AE769" i="13"/>
  <c r="AE770" i="13"/>
  <c r="AE771" i="13"/>
  <c r="AE772" i="13"/>
  <c r="AE773" i="13"/>
  <c r="AE774" i="13"/>
  <c r="AE775" i="13"/>
  <c r="AE776" i="13"/>
  <c r="AE777" i="13"/>
  <c r="AE778" i="13"/>
  <c r="AE779" i="13"/>
  <c r="AE780" i="13"/>
  <c r="AE781" i="13"/>
  <c r="AE782" i="13"/>
  <c r="AE783" i="13"/>
  <c r="AE784" i="13"/>
  <c r="AE785" i="13"/>
  <c r="AE786" i="13"/>
  <c r="AE787" i="13"/>
  <c r="AE788" i="13"/>
  <c r="AE789" i="13"/>
  <c r="AE790" i="13"/>
  <c r="AE791" i="13"/>
  <c r="AE792" i="13"/>
  <c r="AE793" i="13"/>
  <c r="AE794" i="13"/>
  <c r="AE795" i="13"/>
  <c r="AE796" i="13"/>
  <c r="AE797" i="13"/>
  <c r="AE798" i="13"/>
  <c r="AE799" i="13"/>
  <c r="AE800" i="13"/>
  <c r="AE801" i="13"/>
  <c r="AE802" i="13"/>
  <c r="AE803" i="13"/>
  <c r="AE804" i="13"/>
  <c r="AE805" i="13"/>
  <c r="AE806" i="13"/>
  <c r="AE807" i="13"/>
  <c r="AE808" i="13"/>
  <c r="AE809" i="13"/>
  <c r="AE810" i="13"/>
  <c r="AE811" i="13"/>
  <c r="AE812" i="13"/>
  <c r="AE813" i="13"/>
  <c r="AE814" i="13"/>
  <c r="AE815" i="13"/>
  <c r="AE816" i="13"/>
  <c r="AE817" i="13"/>
  <c r="AE818" i="13"/>
  <c r="AE819" i="13"/>
  <c r="AE820" i="13"/>
  <c r="AE821" i="13"/>
  <c r="AE822" i="13"/>
  <c r="AE823" i="13"/>
  <c r="AE824" i="13"/>
  <c r="AE825" i="13"/>
  <c r="AE826" i="13"/>
  <c r="AE827" i="13"/>
  <c r="AE828" i="13"/>
  <c r="AE829" i="13"/>
  <c r="AE830" i="13"/>
  <c r="AE831" i="13"/>
  <c r="AE832" i="13"/>
  <c r="AE833" i="13"/>
  <c r="AE834" i="13"/>
  <c r="AE835" i="13"/>
  <c r="AE836" i="13"/>
  <c r="AE837" i="13"/>
  <c r="AE838" i="13"/>
  <c r="AE839" i="13"/>
  <c r="AE840" i="13"/>
  <c r="AE841" i="13"/>
  <c r="AE842" i="13"/>
  <c r="AE843" i="13"/>
  <c r="AE844" i="13"/>
  <c r="AE845" i="13"/>
  <c r="AE846" i="13"/>
  <c r="AE847" i="13"/>
  <c r="AE848" i="13"/>
  <c r="AE849" i="13"/>
  <c r="AE850" i="13"/>
  <c r="AE851" i="13"/>
  <c r="AE852" i="13"/>
  <c r="AE853" i="13"/>
  <c r="AE854" i="13"/>
  <c r="AE855" i="13"/>
  <c r="AE856" i="13"/>
  <c r="AE857" i="13"/>
  <c r="AE858" i="13"/>
  <c r="AE859" i="13"/>
  <c r="AE860" i="13"/>
  <c r="AE861" i="13"/>
  <c r="AE862" i="13"/>
  <c r="AE863" i="13"/>
  <c r="AE864" i="13"/>
  <c r="AE865" i="13"/>
  <c r="AE866" i="13"/>
  <c r="AE867" i="13"/>
  <c r="AE868" i="13"/>
  <c r="AE869" i="13"/>
  <c r="AE870" i="13"/>
  <c r="AE871" i="13"/>
  <c r="AE872" i="13"/>
  <c r="AE873" i="13"/>
  <c r="AE874" i="13"/>
  <c r="AE875" i="13"/>
  <c r="AE876" i="13"/>
  <c r="AE877" i="13"/>
  <c r="AE878" i="13"/>
  <c r="AE879" i="13"/>
  <c r="AE880" i="13"/>
  <c r="AE881" i="13"/>
  <c r="AE882" i="13"/>
  <c r="AE883" i="13"/>
  <c r="AE884" i="13"/>
  <c r="AE885" i="13"/>
  <c r="AE886" i="13"/>
  <c r="AE887" i="13"/>
  <c r="AE888" i="13"/>
  <c r="AE889" i="13"/>
  <c r="AE890" i="13"/>
  <c r="AE891" i="13"/>
  <c r="AE892" i="13"/>
  <c r="AE893" i="13"/>
  <c r="AE894" i="13"/>
  <c r="AE895" i="13"/>
  <c r="AE896" i="13"/>
  <c r="AE897" i="13"/>
  <c r="AE898" i="13"/>
  <c r="AE899" i="13"/>
  <c r="AE900" i="13"/>
  <c r="AE901" i="13"/>
  <c r="AE902" i="13"/>
  <c r="AE903" i="13"/>
  <c r="AE904" i="13"/>
  <c r="AE905" i="13"/>
  <c r="AE906" i="13"/>
  <c r="AE907" i="13"/>
  <c r="AE908" i="13"/>
  <c r="AE909" i="13"/>
  <c r="AE910" i="13"/>
  <c r="AE911" i="13"/>
  <c r="AE912" i="13"/>
  <c r="AE913" i="13"/>
  <c r="AE914" i="13"/>
  <c r="AE915" i="13"/>
  <c r="AE916" i="13"/>
  <c r="AE917" i="13"/>
  <c r="AE918" i="13"/>
  <c r="AE919" i="13"/>
  <c r="AE920" i="13"/>
  <c r="AE921" i="13"/>
  <c r="AE922" i="13"/>
  <c r="AE923" i="13"/>
  <c r="AE924" i="13"/>
  <c r="AE925" i="13"/>
  <c r="AE926" i="13"/>
  <c r="AE927" i="13"/>
  <c r="AE928" i="13"/>
  <c r="AE929" i="13"/>
  <c r="AE930" i="13"/>
  <c r="AE931" i="13"/>
  <c r="AE932" i="13"/>
  <c r="AE933" i="13"/>
  <c r="AE934" i="13"/>
  <c r="AE935" i="13"/>
  <c r="AE936" i="13"/>
  <c r="AE937" i="13"/>
  <c r="AE938" i="13"/>
  <c r="AE939" i="13"/>
  <c r="AE940" i="13"/>
  <c r="AE941" i="13"/>
  <c r="AE942" i="13"/>
  <c r="AE943" i="13"/>
  <c r="AE944" i="13"/>
  <c r="AE945" i="13"/>
  <c r="AE946" i="13"/>
  <c r="AE947" i="13"/>
  <c r="AE948" i="13"/>
  <c r="AE949" i="13"/>
  <c r="AE950" i="13"/>
  <c r="AE951" i="13"/>
  <c r="AE952" i="13"/>
  <c r="AE953" i="13"/>
  <c r="AE954" i="13"/>
  <c r="AE955" i="13"/>
  <c r="AE956" i="13"/>
  <c r="AE957" i="13"/>
  <c r="AE958" i="13"/>
  <c r="AE959" i="13"/>
  <c r="AE960" i="13"/>
  <c r="AE961" i="13"/>
  <c r="AE962" i="13"/>
  <c r="AE963" i="13"/>
  <c r="AE964" i="13"/>
  <c r="AE965" i="13"/>
  <c r="AE966" i="13"/>
  <c r="AE967" i="13"/>
  <c r="AE968" i="13"/>
  <c r="AE969" i="13"/>
  <c r="AE970" i="13"/>
  <c r="AE971" i="13"/>
  <c r="AE972" i="13"/>
  <c r="AE973" i="13"/>
  <c r="AE974" i="13"/>
  <c r="AE975" i="13"/>
  <c r="AE976" i="13"/>
  <c r="AE977" i="13"/>
  <c r="AE978" i="13"/>
  <c r="AE979" i="13"/>
  <c r="AE980" i="13"/>
  <c r="AE981" i="13"/>
  <c r="AE982" i="13"/>
  <c r="AE983" i="13"/>
  <c r="AE984" i="13"/>
  <c r="AE985" i="13"/>
  <c r="AE986" i="13"/>
  <c r="AE987" i="13"/>
  <c r="AE988" i="13"/>
  <c r="AE989" i="13"/>
  <c r="AE990" i="13"/>
  <c r="AE991" i="13"/>
  <c r="AE992" i="13"/>
  <c r="AE993" i="13"/>
  <c r="AE994" i="13"/>
  <c r="AE995" i="13"/>
  <c r="AE996" i="13"/>
  <c r="AE997" i="13"/>
  <c r="AE998" i="13"/>
  <c r="AE999" i="13"/>
  <c r="AE1000" i="13"/>
  <c r="AE1001" i="13"/>
  <c r="AE1002" i="13"/>
  <c r="AE1003" i="13"/>
  <c r="AE1004" i="13"/>
  <c r="AE1005" i="13"/>
  <c r="AE1006" i="13"/>
  <c r="AE1007" i="13"/>
  <c r="AE1008" i="13"/>
  <c r="AE1009" i="13"/>
  <c r="AE1010" i="13"/>
  <c r="AE1011" i="13"/>
  <c r="AE1012" i="13"/>
  <c r="AE1013" i="13"/>
  <c r="AE1014" i="13"/>
  <c r="AE1015" i="13"/>
  <c r="AE1016" i="13"/>
  <c r="AE1017" i="13"/>
  <c r="AE1018" i="13"/>
  <c r="AE1019" i="13"/>
  <c r="AE1020" i="13"/>
  <c r="AE1021" i="13"/>
  <c r="AE1022" i="13"/>
  <c r="AE1023" i="13"/>
  <c r="AE1024" i="13"/>
  <c r="AE1025" i="13"/>
  <c r="AE1026" i="13"/>
  <c r="AE1027" i="13"/>
  <c r="AE1028" i="13"/>
  <c r="AE1029" i="13"/>
  <c r="AE1030" i="13"/>
  <c r="AE1031" i="13"/>
  <c r="AE1032" i="13"/>
  <c r="AE1033" i="13"/>
  <c r="AE1034" i="13"/>
  <c r="AE1035" i="13"/>
  <c r="AE1036" i="13"/>
  <c r="AE1037" i="13"/>
  <c r="AE1038" i="13"/>
  <c r="AE1039" i="13"/>
  <c r="AE1040" i="13"/>
  <c r="AE1041" i="13"/>
  <c r="AE1042" i="13"/>
  <c r="AE1043" i="13"/>
  <c r="AE1044" i="13"/>
  <c r="AE1045" i="13"/>
  <c r="AE1046" i="13"/>
  <c r="AE1047" i="13"/>
  <c r="AE1048" i="13"/>
  <c r="AE1049" i="13"/>
  <c r="AE1050" i="13"/>
  <c r="AE1051" i="13"/>
  <c r="AE1052" i="13"/>
  <c r="AE1053" i="13"/>
  <c r="AE1054" i="13"/>
  <c r="AE1055" i="13"/>
  <c r="AE1056" i="13"/>
  <c r="AE1057" i="13"/>
  <c r="AE1058" i="13"/>
  <c r="AE1059" i="13"/>
  <c r="AE1060" i="13"/>
  <c r="AE1061" i="13"/>
  <c r="AE1062" i="13"/>
  <c r="AE1063" i="13"/>
  <c r="AE1064" i="13"/>
  <c r="AE1065" i="13"/>
  <c r="AE1066" i="13"/>
  <c r="AE1067" i="13"/>
  <c r="AE1068" i="13"/>
  <c r="AE1069" i="13"/>
  <c r="AE1070" i="13"/>
  <c r="AE1071" i="13"/>
  <c r="AE1072" i="13"/>
  <c r="AE1073" i="13"/>
  <c r="AE1074" i="13"/>
  <c r="AE1075" i="13"/>
  <c r="AE1076" i="13"/>
  <c r="AE1077" i="13"/>
  <c r="AE1078" i="13"/>
  <c r="AE1079" i="13"/>
  <c r="AE1080" i="13"/>
  <c r="AE1081" i="13"/>
  <c r="AE1082" i="13"/>
  <c r="AE1083" i="13"/>
  <c r="AE1084" i="13"/>
  <c r="AE1085" i="13"/>
  <c r="AE1086" i="13"/>
  <c r="AE1087" i="13"/>
  <c r="AE1088" i="13"/>
  <c r="AE1089" i="13"/>
  <c r="AE1090" i="13"/>
  <c r="AE1091" i="13"/>
  <c r="AE1092" i="13"/>
  <c r="AE1093" i="13"/>
  <c r="AE1094" i="13"/>
  <c r="AE1095" i="13"/>
  <c r="AE1096" i="13"/>
  <c r="AE1097" i="13"/>
  <c r="AE1098" i="13"/>
  <c r="AE1099" i="13"/>
  <c r="AE1100" i="13"/>
  <c r="AE1101" i="13"/>
  <c r="AE1102" i="13"/>
  <c r="AE1103" i="13"/>
  <c r="AE1104" i="13"/>
  <c r="AE1105" i="13"/>
  <c r="AE1106" i="13"/>
  <c r="AE1107" i="13"/>
  <c r="AE1108" i="13"/>
  <c r="AE1109" i="13"/>
  <c r="AE1110" i="13"/>
  <c r="AE1111" i="13"/>
  <c r="AE1112" i="13"/>
  <c r="AE1113" i="13"/>
  <c r="AE1114" i="13"/>
  <c r="AE1115" i="13"/>
  <c r="AE1116" i="13"/>
  <c r="AE1117" i="13"/>
  <c r="AE1118" i="13"/>
  <c r="AE1119" i="13"/>
  <c r="AE1120" i="13"/>
  <c r="AE1121" i="13"/>
  <c r="AE1122" i="13"/>
  <c r="AE1123" i="13"/>
  <c r="AE1124" i="13"/>
  <c r="AE1125" i="13"/>
  <c r="AE1126" i="13"/>
  <c r="AE1127" i="13"/>
  <c r="AE1128" i="13"/>
  <c r="AE1129" i="13"/>
  <c r="AE1130" i="13"/>
  <c r="AE1131" i="13"/>
  <c r="AE1132" i="13"/>
  <c r="AE1133" i="13"/>
  <c r="AE1134" i="13"/>
  <c r="AE1135" i="13"/>
  <c r="AE1136" i="13"/>
  <c r="AE1137" i="13"/>
  <c r="AE1138" i="13"/>
  <c r="AE1139" i="13"/>
  <c r="AE1140" i="13"/>
  <c r="AE1141" i="13"/>
  <c r="AE1142" i="13"/>
  <c r="AE1143" i="13"/>
  <c r="AE1144" i="13"/>
  <c r="AE1145" i="13"/>
  <c r="AE1146" i="13"/>
  <c r="AE1147" i="13"/>
  <c r="AE1148" i="13"/>
  <c r="AE1149" i="13"/>
  <c r="AE1150" i="13"/>
  <c r="AE1151" i="13"/>
  <c r="AE1152" i="13"/>
  <c r="AE1153" i="13"/>
  <c r="AE1154" i="13"/>
  <c r="AE1155" i="13"/>
  <c r="AE1156" i="13"/>
  <c r="AE1157" i="13"/>
  <c r="AE1158" i="13"/>
  <c r="AE1159" i="13"/>
  <c r="AE1160" i="13"/>
  <c r="AE1161" i="13"/>
  <c r="AE1162" i="13"/>
  <c r="AE1163" i="13"/>
  <c r="AE1164" i="13"/>
  <c r="AE1165" i="13"/>
  <c r="AE1166" i="13"/>
  <c r="AE1167" i="13"/>
  <c r="AE1168" i="13"/>
  <c r="AE1169" i="13"/>
  <c r="AE1170" i="13"/>
  <c r="AE1171" i="13"/>
  <c r="AE1172" i="13"/>
  <c r="AE1173" i="13"/>
  <c r="AE1174" i="13"/>
  <c r="AE1175" i="13"/>
  <c r="AE1176" i="13"/>
  <c r="AE1177" i="13"/>
  <c r="AE1178" i="13"/>
  <c r="AE1179" i="13"/>
  <c r="AE1180" i="13"/>
  <c r="AE1181" i="13"/>
  <c r="AE1182" i="13"/>
  <c r="AE1183" i="13"/>
  <c r="AE1184" i="13"/>
  <c r="AE1185" i="13"/>
  <c r="AE1186" i="13"/>
  <c r="AE1187" i="13"/>
  <c r="AE1188" i="13"/>
  <c r="AE1189" i="13"/>
  <c r="AE1190" i="13"/>
  <c r="AE1191" i="13"/>
  <c r="AE1192" i="13"/>
  <c r="AE1193" i="13"/>
  <c r="AE1194" i="13"/>
  <c r="AE1195" i="13"/>
  <c r="AE1196" i="13"/>
  <c r="AE1197" i="13"/>
  <c r="AE1198" i="13"/>
  <c r="AE1199" i="13"/>
  <c r="AE1200" i="13"/>
  <c r="AE1201" i="13"/>
  <c r="AE1202" i="13"/>
  <c r="AE1203" i="13"/>
  <c r="AE1204" i="13"/>
  <c r="AE1205" i="13"/>
  <c r="AE1206" i="13"/>
  <c r="AE1207" i="13"/>
  <c r="AE1208" i="13"/>
  <c r="AE1209" i="13"/>
  <c r="AE1210" i="13"/>
  <c r="AE1211" i="13"/>
  <c r="AE1212" i="13"/>
  <c r="AE1213" i="13"/>
  <c r="AE1214" i="13"/>
  <c r="AE1215" i="13"/>
  <c r="AE1216" i="13"/>
  <c r="AE1217" i="13"/>
  <c r="AE1218" i="13"/>
  <c r="AE1219" i="13"/>
  <c r="AE1220" i="13"/>
  <c r="AE1221" i="13"/>
  <c r="AE1222" i="13"/>
  <c r="AE1223" i="13"/>
  <c r="AE1224" i="13"/>
  <c r="AE1225" i="13"/>
  <c r="AE1226" i="13"/>
  <c r="AE1227" i="13"/>
  <c r="AE1228" i="13"/>
  <c r="AE1229" i="13"/>
  <c r="AE1230" i="13"/>
  <c r="AE1231" i="13"/>
  <c r="AE1232" i="13"/>
  <c r="AE1233" i="13"/>
  <c r="AE1234" i="13"/>
  <c r="AE1235" i="13"/>
  <c r="AE1236" i="13"/>
  <c r="AE1237" i="13"/>
  <c r="AE1238" i="13"/>
  <c r="AE1239" i="13"/>
  <c r="AE1240" i="13"/>
  <c r="AE1241" i="13"/>
  <c r="AE1242" i="13"/>
  <c r="AE1243" i="13"/>
  <c r="AE1244" i="13"/>
  <c r="AE1245" i="13"/>
  <c r="AE1246" i="13"/>
  <c r="AE1247" i="13"/>
  <c r="AE1248" i="13"/>
  <c r="AE1249" i="13"/>
  <c r="AE1250" i="13"/>
  <c r="AE1251" i="13"/>
  <c r="AE1252" i="13"/>
  <c r="AE1253" i="13"/>
  <c r="AE1254" i="13"/>
  <c r="AE1255" i="13"/>
  <c r="AE1256" i="13"/>
  <c r="AE1257" i="13"/>
  <c r="AE1258" i="13"/>
  <c r="AE1259" i="13"/>
  <c r="AE1260" i="13"/>
  <c r="AE1261" i="13"/>
  <c r="AE1262" i="13"/>
  <c r="AE1263" i="13"/>
  <c r="AE1264" i="13"/>
  <c r="AE1265" i="13"/>
  <c r="AE1266" i="13"/>
  <c r="AE1267" i="13"/>
  <c r="AE1268" i="13"/>
  <c r="AE1269" i="13"/>
  <c r="AE1270" i="13"/>
  <c r="AE1271" i="13"/>
  <c r="AE1272" i="13"/>
  <c r="AE1273" i="13"/>
  <c r="AE1274" i="13"/>
  <c r="AE1275" i="13"/>
  <c r="AE1276" i="13"/>
  <c r="AE1277" i="13"/>
  <c r="AE1278" i="13"/>
  <c r="AE1279" i="13"/>
  <c r="AE1280" i="13"/>
  <c r="AE1281" i="13"/>
  <c r="AE1282" i="13"/>
  <c r="AE1283" i="13"/>
  <c r="AE1284" i="13"/>
  <c r="AE1285" i="13"/>
  <c r="AE1286" i="13"/>
  <c r="AE1287" i="13"/>
  <c r="AE1288" i="13"/>
  <c r="AE1289" i="13"/>
  <c r="AE1290" i="13"/>
  <c r="AE1291" i="13"/>
  <c r="AE1292" i="13"/>
  <c r="AE1293" i="13"/>
  <c r="AE1294" i="13"/>
  <c r="AE1295" i="13"/>
  <c r="AE1296" i="13"/>
  <c r="AE1297" i="13"/>
  <c r="AE1298" i="13"/>
  <c r="AE1299" i="13"/>
  <c r="AE1300" i="13"/>
  <c r="AE1301" i="13"/>
  <c r="AE1302" i="13"/>
  <c r="AE1303" i="13"/>
  <c r="AE1304" i="13"/>
  <c r="AE1305" i="13"/>
  <c r="AE1306" i="13"/>
  <c r="AE1307" i="13"/>
  <c r="AE1308" i="13"/>
  <c r="AE1309" i="13"/>
  <c r="AE1310" i="13"/>
  <c r="AE1311" i="13"/>
  <c r="AE1312" i="13"/>
  <c r="AE1313" i="13"/>
  <c r="AE1314" i="13"/>
  <c r="AE1315" i="13"/>
  <c r="AE1316" i="13"/>
  <c r="AE1317" i="13"/>
  <c r="AE1318" i="13"/>
  <c r="AE1319" i="13"/>
  <c r="AE1320" i="13"/>
  <c r="AE1321" i="13"/>
  <c r="AE1322" i="13"/>
  <c r="AE1323" i="13"/>
  <c r="AE1324" i="13"/>
  <c r="AE1325" i="13"/>
  <c r="AE1326" i="13"/>
  <c r="AE1327" i="13"/>
  <c r="AE1328" i="13"/>
  <c r="AE1329" i="13"/>
  <c r="AE1330" i="13"/>
  <c r="AE1331" i="13"/>
  <c r="AE1332" i="13"/>
  <c r="AE1333" i="13"/>
  <c r="AE1334" i="13"/>
  <c r="AE1335" i="13"/>
  <c r="AE1336" i="13"/>
  <c r="AE1337" i="13"/>
  <c r="AE1338" i="13"/>
  <c r="AE1339" i="13"/>
  <c r="AE1340" i="13"/>
  <c r="AE1341" i="13"/>
  <c r="AE1342" i="13"/>
  <c r="AE1343" i="13"/>
  <c r="AE1344" i="13"/>
  <c r="AE1345" i="13"/>
  <c r="AE1346" i="13"/>
  <c r="AE1347" i="13"/>
  <c r="AE1348" i="13"/>
  <c r="AE1349" i="13"/>
  <c r="AE1350" i="13"/>
  <c r="AE1351" i="13"/>
  <c r="AE1352" i="13"/>
  <c r="AE1353" i="13"/>
  <c r="AE1354" i="13"/>
  <c r="AE1355" i="13"/>
  <c r="AE1356" i="13"/>
  <c r="AE1357" i="13"/>
  <c r="AE1358" i="13"/>
  <c r="AE1359" i="13"/>
  <c r="AE1360" i="13"/>
  <c r="AE1361" i="13"/>
  <c r="AE1362" i="13"/>
  <c r="AE1363" i="13"/>
  <c r="AE1364" i="13"/>
  <c r="AE1365" i="13"/>
  <c r="AE1366" i="13"/>
  <c r="AE1367" i="13"/>
  <c r="AE1368" i="13"/>
  <c r="AE1369" i="13"/>
  <c r="AE1370" i="13"/>
  <c r="AE1371" i="13"/>
  <c r="AE1372" i="13"/>
  <c r="AE1373" i="13"/>
  <c r="AE1374" i="13"/>
  <c r="AE1375" i="13"/>
  <c r="AE1376" i="13"/>
  <c r="AE1377" i="13"/>
  <c r="AE1378" i="13"/>
  <c r="AE1379" i="13"/>
  <c r="AE1380" i="13"/>
  <c r="AE1381" i="13"/>
  <c r="AE1382" i="13"/>
  <c r="AE1383" i="13"/>
  <c r="AE1384" i="13"/>
  <c r="AE1385" i="13"/>
  <c r="AE1386" i="13"/>
  <c r="AE1387" i="13"/>
  <c r="AE1388" i="13"/>
  <c r="AE1389" i="13"/>
  <c r="AE1390" i="13"/>
  <c r="AE1391" i="13"/>
  <c r="AE1392" i="13"/>
  <c r="AE1393" i="13"/>
  <c r="AE1394" i="13"/>
  <c r="AE1395" i="13"/>
  <c r="AE1396" i="13"/>
  <c r="AE1397" i="13"/>
  <c r="AE1398" i="13"/>
  <c r="AE1399" i="13"/>
  <c r="AE1400" i="13"/>
  <c r="AE1401" i="13"/>
  <c r="AE1402" i="13"/>
  <c r="AE1403" i="13"/>
  <c r="AE1404" i="13"/>
  <c r="AE1405" i="13"/>
  <c r="AE1406" i="13"/>
  <c r="AE1407" i="13"/>
  <c r="AE1408" i="13"/>
  <c r="AE1409" i="13"/>
  <c r="AE1410" i="13"/>
  <c r="AE1411" i="13"/>
  <c r="AE1412" i="13"/>
  <c r="AE1413" i="13"/>
  <c r="AE1414" i="13"/>
  <c r="AE1415" i="13"/>
  <c r="AE1416" i="13"/>
  <c r="AE1417" i="13"/>
  <c r="AE1418" i="13"/>
  <c r="AE1419" i="13"/>
  <c r="AE1420" i="13"/>
  <c r="AE1421" i="13"/>
  <c r="AE1422" i="13"/>
  <c r="AE1423" i="13"/>
  <c r="AE1424" i="13"/>
  <c r="AE1425" i="13"/>
  <c r="AE1426" i="13"/>
  <c r="AE1427" i="13"/>
  <c r="AE1428" i="13"/>
  <c r="AE1429" i="13"/>
  <c r="AE1430" i="13"/>
  <c r="AE1431" i="13"/>
  <c r="AE1432" i="13"/>
  <c r="AE1433" i="13"/>
  <c r="AE1434" i="13"/>
  <c r="AE1435" i="13"/>
  <c r="AE1436" i="13"/>
  <c r="AE1437" i="13"/>
  <c r="AE1438" i="13"/>
  <c r="AE1439" i="13"/>
  <c r="AE1440" i="13"/>
  <c r="AE1441" i="13"/>
  <c r="AE1442" i="13"/>
  <c r="AE1443" i="13"/>
  <c r="AE1444" i="13"/>
  <c r="AE1445" i="13"/>
  <c r="AE1446" i="13"/>
  <c r="AE1447" i="13"/>
  <c r="AE1448" i="13"/>
  <c r="AE1449" i="13"/>
  <c r="AE1450" i="13"/>
  <c r="AE1451" i="13"/>
  <c r="AE1452" i="13"/>
  <c r="AE1453" i="13"/>
  <c r="AE1454" i="13"/>
  <c r="AE1455" i="13"/>
  <c r="AE1456" i="13"/>
  <c r="AE1457" i="13"/>
  <c r="AE1458" i="13"/>
  <c r="AE1459" i="13"/>
  <c r="AE1460" i="13"/>
  <c r="AE1461" i="13"/>
  <c r="AE1462" i="13"/>
  <c r="AE1463" i="13"/>
  <c r="AE1464" i="13"/>
  <c r="AE1465" i="13"/>
  <c r="AE1466" i="13"/>
  <c r="AE1467" i="13"/>
  <c r="AE1468" i="13"/>
  <c r="AE1469" i="13"/>
  <c r="AE1470" i="13"/>
  <c r="AE1471" i="13"/>
  <c r="AE1472" i="13"/>
  <c r="AE1473" i="13"/>
  <c r="AE1474" i="13"/>
  <c r="AE1475" i="13"/>
  <c r="AE1476" i="13"/>
  <c r="AE1477" i="13"/>
  <c r="AE1478" i="13"/>
  <c r="AE1479" i="13"/>
  <c r="AE1480" i="13"/>
  <c r="AE1481" i="13"/>
  <c r="AE1482" i="13"/>
  <c r="AE1483" i="13"/>
  <c r="AE1484" i="13"/>
  <c r="AE1485" i="13"/>
  <c r="AE1486" i="13"/>
  <c r="AE1487" i="13"/>
  <c r="AE1488" i="13"/>
  <c r="AE1489" i="13"/>
  <c r="AE1490" i="13"/>
  <c r="AE1491" i="13"/>
  <c r="AE1492" i="13"/>
  <c r="AE1493" i="13"/>
  <c r="AE1494" i="13"/>
  <c r="AE1495" i="13"/>
  <c r="AE1496" i="13"/>
  <c r="AE1497" i="13"/>
  <c r="AE1498" i="13"/>
  <c r="AE1499" i="13"/>
  <c r="AE1500" i="13"/>
  <c r="AE1501" i="13"/>
  <c r="AE1502" i="13"/>
  <c r="AE1503" i="13"/>
  <c r="AE1504" i="13"/>
  <c r="AE1505" i="13"/>
  <c r="AE1506" i="13"/>
  <c r="AE1507" i="13"/>
  <c r="AE1508" i="13"/>
  <c r="AE1509" i="13"/>
  <c r="AE1510" i="13"/>
  <c r="AE1511" i="13"/>
  <c r="AE1512" i="13"/>
  <c r="AE1513" i="13"/>
  <c r="AE1514" i="13"/>
  <c r="AE1515" i="13"/>
  <c r="AE1516" i="13"/>
  <c r="AE1517" i="13"/>
  <c r="AE1518" i="13"/>
  <c r="AE1519" i="13"/>
  <c r="AE1520" i="13"/>
  <c r="AE1521" i="13"/>
  <c r="AE1522" i="13"/>
  <c r="AE1523" i="13"/>
  <c r="AE1524" i="13"/>
  <c r="AE1525" i="13"/>
  <c r="AE1526" i="13"/>
  <c r="AE1527" i="13"/>
  <c r="AE1528" i="13"/>
  <c r="AE1529" i="13"/>
  <c r="AE1530" i="13"/>
  <c r="AE1531" i="13"/>
  <c r="AE1532" i="13"/>
  <c r="AE1533" i="13"/>
  <c r="AB35" i="13"/>
  <c r="AB36" i="13"/>
  <c r="AB37" i="13"/>
  <c r="AB38" i="13"/>
  <c r="AB39" i="13"/>
  <c r="AB40" i="13"/>
  <c r="AB41" i="13"/>
  <c r="AB42" i="13"/>
  <c r="AB43" i="13"/>
  <c r="AB44" i="13"/>
  <c r="AB45" i="13"/>
  <c r="AB46" i="13"/>
  <c r="AB47" i="13"/>
  <c r="AB48" i="13"/>
  <c r="AB49" i="13"/>
  <c r="AB50" i="13"/>
  <c r="AB51" i="13"/>
  <c r="AB52" i="13"/>
  <c r="AB53" i="13"/>
  <c r="AB54" i="13"/>
  <c r="AB55" i="13"/>
  <c r="AB56" i="13"/>
  <c r="AB57" i="13"/>
  <c r="AB58" i="13"/>
  <c r="AB59" i="13"/>
  <c r="AB60" i="13"/>
  <c r="AB61" i="13"/>
  <c r="AB62" i="13"/>
  <c r="AB63" i="13"/>
  <c r="AB64" i="13"/>
  <c r="AB65" i="13"/>
  <c r="AB66" i="13"/>
  <c r="AB67" i="13"/>
  <c r="AB68" i="13"/>
  <c r="AB69" i="13"/>
  <c r="AB70" i="13"/>
  <c r="AB71" i="13"/>
  <c r="AB72" i="13"/>
  <c r="AB73" i="13"/>
  <c r="AB74" i="13"/>
  <c r="AB75" i="13"/>
  <c r="AB76" i="13"/>
  <c r="AB77" i="13"/>
  <c r="AB78" i="13"/>
  <c r="AB79" i="13"/>
  <c r="AB80" i="13"/>
  <c r="AB81" i="13"/>
  <c r="AB82" i="13"/>
  <c r="AB83" i="13"/>
  <c r="AB84" i="13"/>
  <c r="AB85" i="13"/>
  <c r="AB86" i="13"/>
  <c r="AB87" i="13"/>
  <c r="AB88" i="13"/>
  <c r="AB89" i="13"/>
  <c r="AB90" i="13"/>
  <c r="AB91" i="13"/>
  <c r="AB92" i="13"/>
  <c r="AB93" i="13"/>
  <c r="AB94" i="13"/>
  <c r="AB95" i="13"/>
  <c r="AB96" i="13"/>
  <c r="AB97" i="13"/>
  <c r="AB98" i="13"/>
  <c r="AB99" i="13"/>
  <c r="AB100" i="13"/>
  <c r="AB101" i="13"/>
  <c r="AB102" i="13"/>
  <c r="AB103" i="13"/>
  <c r="AB104" i="13"/>
  <c r="AB105" i="13"/>
  <c r="AB106" i="13"/>
  <c r="AB107" i="13"/>
  <c r="AB108" i="13"/>
  <c r="AB109" i="13"/>
  <c r="AB110" i="13"/>
  <c r="AB111" i="13"/>
  <c r="AB112" i="13"/>
  <c r="AB113" i="13"/>
  <c r="AB114" i="13"/>
  <c r="AB115" i="13"/>
  <c r="AB116" i="13"/>
  <c r="AB117" i="13"/>
  <c r="AB118" i="13"/>
  <c r="AB119" i="13"/>
  <c r="AB120" i="13"/>
  <c r="AB121" i="13"/>
  <c r="AB122" i="13"/>
  <c r="AB123" i="13"/>
  <c r="AB124" i="13"/>
  <c r="AB125" i="13"/>
  <c r="AB126" i="13"/>
  <c r="AB127" i="13"/>
  <c r="AB128" i="13"/>
  <c r="AB129" i="13"/>
  <c r="AB130" i="13"/>
  <c r="AB131" i="13"/>
  <c r="AB132" i="13"/>
  <c r="AB133" i="13"/>
  <c r="AB134" i="13"/>
  <c r="AB135" i="13"/>
  <c r="AB136" i="13"/>
  <c r="AB137" i="13"/>
  <c r="AB138" i="13"/>
  <c r="AB139" i="13"/>
  <c r="AB140" i="13"/>
  <c r="AB141" i="13"/>
  <c r="AB142" i="13"/>
  <c r="AB143" i="13"/>
  <c r="AB144" i="13"/>
  <c r="AB145" i="13"/>
  <c r="AB146" i="13"/>
  <c r="AB147" i="13"/>
  <c r="AB148" i="13"/>
  <c r="AB149" i="13"/>
  <c r="AB150" i="13"/>
  <c r="AB151" i="13"/>
  <c r="AB152" i="13"/>
  <c r="AB153" i="13"/>
  <c r="AB154" i="13"/>
  <c r="AB155" i="13"/>
  <c r="AB156" i="13"/>
  <c r="AB157" i="13"/>
  <c r="AB158" i="13"/>
  <c r="AB159" i="13"/>
  <c r="AB160" i="13"/>
  <c r="AB161" i="13"/>
  <c r="AB162" i="13"/>
  <c r="AB163" i="13"/>
  <c r="AB164" i="13"/>
  <c r="AB165" i="13"/>
  <c r="AB166" i="13"/>
  <c r="AB167" i="13"/>
  <c r="AB168" i="13"/>
  <c r="AB169" i="13"/>
  <c r="AB170" i="13"/>
  <c r="AB171" i="13"/>
  <c r="AB172" i="13"/>
  <c r="AB173" i="13"/>
  <c r="AB174" i="13"/>
  <c r="AB175" i="13"/>
  <c r="AB176" i="13"/>
  <c r="AB177" i="13"/>
  <c r="AB178" i="13"/>
  <c r="AB179" i="13"/>
  <c r="AB180" i="13"/>
  <c r="AB181" i="13"/>
  <c r="AB182" i="13"/>
  <c r="AB183" i="13"/>
  <c r="AB184" i="13"/>
  <c r="AB185" i="13"/>
  <c r="AB186" i="13"/>
  <c r="AB187" i="13"/>
  <c r="AB188" i="13"/>
  <c r="AB189" i="13"/>
  <c r="AB190" i="13"/>
  <c r="AB191" i="13"/>
  <c r="AB192" i="13"/>
  <c r="AB193" i="13"/>
  <c r="AB194" i="13"/>
  <c r="AB195" i="13"/>
  <c r="AB196" i="13"/>
  <c r="AB197" i="13"/>
  <c r="AB198" i="13"/>
  <c r="AB199" i="13"/>
  <c r="AB200" i="13"/>
  <c r="AB201" i="13"/>
  <c r="AB202" i="13"/>
  <c r="AB203" i="13"/>
  <c r="AB204" i="13"/>
  <c r="AB205" i="13"/>
  <c r="AB206" i="13"/>
  <c r="AB207" i="13"/>
  <c r="AB208" i="13"/>
  <c r="AB209" i="13"/>
  <c r="AB210" i="13"/>
  <c r="AB211" i="13"/>
  <c r="AB212" i="13"/>
  <c r="AB213" i="13"/>
  <c r="AB214" i="13"/>
  <c r="AB215" i="13"/>
  <c r="AB216" i="13"/>
  <c r="AB217" i="13"/>
  <c r="AB218" i="13"/>
  <c r="AB219" i="13"/>
  <c r="AB220" i="13"/>
  <c r="AB221" i="13"/>
  <c r="AB222" i="13"/>
  <c r="AB223" i="13"/>
  <c r="AB224" i="13"/>
  <c r="AB225" i="13"/>
  <c r="AB226" i="13"/>
  <c r="AB227" i="13"/>
  <c r="AB228" i="13"/>
  <c r="AB229" i="13"/>
  <c r="AB230" i="13"/>
  <c r="AB231" i="13"/>
  <c r="AB232" i="13"/>
  <c r="AB233" i="13"/>
  <c r="AB234" i="13"/>
  <c r="AB235" i="13"/>
  <c r="AB236" i="13"/>
  <c r="AB237" i="13"/>
  <c r="AB238" i="13"/>
  <c r="AB239" i="13"/>
  <c r="AB240" i="13"/>
  <c r="AB241" i="13"/>
  <c r="AB242" i="13"/>
  <c r="AB243" i="13"/>
  <c r="AB244" i="13"/>
  <c r="AB245" i="13"/>
  <c r="AB246" i="13"/>
  <c r="AB247" i="13"/>
  <c r="AB248" i="13"/>
  <c r="AB249" i="13"/>
  <c r="AB250" i="13"/>
  <c r="AB251" i="13"/>
  <c r="AB252" i="13"/>
  <c r="AB253" i="13"/>
  <c r="AB254" i="13"/>
  <c r="AB255" i="13"/>
  <c r="AB256" i="13"/>
  <c r="AB257" i="13"/>
  <c r="AB258" i="13"/>
  <c r="AB259" i="13"/>
  <c r="AB260" i="13"/>
  <c r="AB261" i="13"/>
  <c r="AB262" i="13"/>
  <c r="AB263" i="13"/>
  <c r="AB264" i="13"/>
  <c r="AB265" i="13"/>
  <c r="AB266" i="13"/>
  <c r="AB267" i="13"/>
  <c r="AB268" i="13"/>
  <c r="AB269" i="13"/>
  <c r="AB270" i="13"/>
  <c r="AB271" i="13"/>
  <c r="AB272" i="13"/>
  <c r="AB273" i="13"/>
  <c r="AB274" i="13"/>
  <c r="AB275" i="13"/>
  <c r="AB276" i="13"/>
  <c r="AB277" i="13"/>
  <c r="AB278" i="13"/>
  <c r="AB279" i="13"/>
  <c r="AB280" i="13"/>
  <c r="AB281" i="13"/>
  <c r="AB282" i="13"/>
  <c r="AB283" i="13"/>
  <c r="AB284" i="13"/>
  <c r="AB285" i="13"/>
  <c r="AB286" i="13"/>
  <c r="AB287" i="13"/>
  <c r="AB288" i="13"/>
  <c r="AB289" i="13"/>
  <c r="AB290" i="13"/>
  <c r="AB291" i="13"/>
  <c r="AB292" i="13"/>
  <c r="AB293" i="13"/>
  <c r="AB294" i="13"/>
  <c r="AB295" i="13"/>
  <c r="AB296" i="13"/>
  <c r="AB297" i="13"/>
  <c r="AB298" i="13"/>
  <c r="AB299" i="13"/>
  <c r="AB300" i="13"/>
  <c r="AB301" i="13"/>
  <c r="AB302" i="13"/>
  <c r="AB303" i="13"/>
  <c r="AB304" i="13"/>
  <c r="AB305" i="13"/>
  <c r="AB306" i="13"/>
  <c r="AB307" i="13"/>
  <c r="AB308" i="13"/>
  <c r="AB309" i="13"/>
  <c r="AB310" i="13"/>
  <c r="AB311" i="13"/>
  <c r="AB312" i="13"/>
  <c r="AB313" i="13"/>
  <c r="AB314" i="13"/>
  <c r="AB315" i="13"/>
  <c r="AB316" i="13"/>
  <c r="AB317" i="13"/>
  <c r="AB318" i="13"/>
  <c r="AB319" i="13"/>
  <c r="AB320" i="13"/>
  <c r="AB321" i="13"/>
  <c r="AB322" i="13"/>
  <c r="AB323" i="13"/>
  <c r="AB324" i="13"/>
  <c r="AB325" i="13"/>
  <c r="AB326" i="13"/>
  <c r="AB327" i="13"/>
  <c r="AB328" i="13"/>
  <c r="AB329" i="13"/>
  <c r="AB330" i="13"/>
  <c r="AB331" i="13"/>
  <c r="AB332" i="13"/>
  <c r="AB333" i="13"/>
  <c r="AB334" i="13"/>
  <c r="AB335" i="13"/>
  <c r="AB336" i="13"/>
  <c r="AB337" i="13"/>
  <c r="AB338" i="13"/>
  <c r="AB339" i="13"/>
  <c r="AB340" i="13"/>
  <c r="AB341" i="13"/>
  <c r="AB342" i="13"/>
  <c r="AB343" i="13"/>
  <c r="AB344" i="13"/>
  <c r="AB345" i="13"/>
  <c r="AB346" i="13"/>
  <c r="AB347" i="13"/>
  <c r="AB348" i="13"/>
  <c r="AB349" i="13"/>
  <c r="AB350" i="13"/>
  <c r="AB351" i="13"/>
  <c r="AB352" i="13"/>
  <c r="AB353" i="13"/>
  <c r="AB354" i="13"/>
  <c r="AB355" i="13"/>
  <c r="AB356" i="13"/>
  <c r="AB357" i="13"/>
  <c r="AB358" i="13"/>
  <c r="AB359" i="13"/>
  <c r="AB360" i="13"/>
  <c r="AB361" i="13"/>
  <c r="AB362" i="13"/>
  <c r="AB363" i="13"/>
  <c r="AB364" i="13"/>
  <c r="AB365" i="13"/>
  <c r="AB366" i="13"/>
  <c r="AB367" i="13"/>
  <c r="AB368" i="13"/>
  <c r="AB369" i="13"/>
  <c r="AB370" i="13"/>
  <c r="AB371" i="13"/>
  <c r="AB372" i="13"/>
  <c r="AB373" i="13"/>
  <c r="AB374" i="13"/>
  <c r="AB375" i="13"/>
  <c r="AB376" i="13"/>
  <c r="AB377" i="13"/>
  <c r="AB378" i="13"/>
  <c r="AB379" i="13"/>
  <c r="AB380" i="13"/>
  <c r="AB381" i="13"/>
  <c r="AB382" i="13"/>
  <c r="AB383" i="13"/>
  <c r="AB384" i="13"/>
  <c r="AB385" i="13"/>
  <c r="AB386" i="13"/>
  <c r="AB387" i="13"/>
  <c r="AB388" i="13"/>
  <c r="AB389" i="13"/>
  <c r="AB390" i="13"/>
  <c r="AB391" i="13"/>
  <c r="AB392" i="13"/>
  <c r="AB393" i="13"/>
  <c r="AB394" i="13"/>
  <c r="AB395" i="13"/>
  <c r="AB396" i="13"/>
  <c r="AB397" i="13"/>
  <c r="AB398" i="13"/>
  <c r="AB399" i="13"/>
  <c r="AB400" i="13"/>
  <c r="AB401" i="13"/>
  <c r="AB402" i="13"/>
  <c r="AB403" i="13"/>
  <c r="AB404" i="13"/>
  <c r="AB405" i="13"/>
  <c r="AB406" i="13"/>
  <c r="AB407" i="13"/>
  <c r="AB408" i="13"/>
  <c r="AB409" i="13"/>
  <c r="AB410" i="13"/>
  <c r="AB411" i="13"/>
  <c r="AB412" i="13"/>
  <c r="AB413" i="13"/>
  <c r="AB414" i="13"/>
  <c r="AB415" i="13"/>
  <c r="AB416" i="13"/>
  <c r="AB417" i="13"/>
  <c r="AB418" i="13"/>
  <c r="AB419" i="13"/>
  <c r="AB420" i="13"/>
  <c r="AB421" i="13"/>
  <c r="AB422" i="13"/>
  <c r="AB423" i="13"/>
  <c r="AB424" i="13"/>
  <c r="AB425" i="13"/>
  <c r="AB426" i="13"/>
  <c r="AB427" i="13"/>
  <c r="AB428" i="13"/>
  <c r="AB429" i="13"/>
  <c r="AB430" i="13"/>
  <c r="AB431" i="13"/>
  <c r="AB432" i="13"/>
  <c r="AB433" i="13"/>
  <c r="AB434" i="13"/>
  <c r="AB435" i="13"/>
  <c r="AB436" i="13"/>
  <c r="AB437" i="13"/>
  <c r="AB438" i="13"/>
  <c r="AB439" i="13"/>
  <c r="AB440" i="13"/>
  <c r="AB441" i="13"/>
  <c r="AB442" i="13"/>
  <c r="AB443" i="13"/>
  <c r="AB444" i="13"/>
  <c r="AB445" i="13"/>
  <c r="AB446" i="13"/>
  <c r="AB447" i="13"/>
  <c r="AB448" i="13"/>
  <c r="AB449" i="13"/>
  <c r="AB450" i="13"/>
  <c r="AB451" i="13"/>
  <c r="AB452" i="13"/>
  <c r="AB453" i="13"/>
  <c r="AB454" i="13"/>
  <c r="AB455" i="13"/>
  <c r="AB456" i="13"/>
  <c r="AB457" i="13"/>
  <c r="AB458" i="13"/>
  <c r="AB459" i="13"/>
  <c r="AB460" i="13"/>
  <c r="AB461" i="13"/>
  <c r="AB462" i="13"/>
  <c r="AB463" i="13"/>
  <c r="AB464" i="13"/>
  <c r="AB465" i="13"/>
  <c r="AB466" i="13"/>
  <c r="AB467" i="13"/>
  <c r="AB468" i="13"/>
  <c r="AB469" i="13"/>
  <c r="AB470" i="13"/>
  <c r="AB471" i="13"/>
  <c r="AB472" i="13"/>
  <c r="AB473" i="13"/>
  <c r="AB474" i="13"/>
  <c r="AB475" i="13"/>
  <c r="AB476" i="13"/>
  <c r="AB477" i="13"/>
  <c r="AB478" i="13"/>
  <c r="AB479" i="13"/>
  <c r="AB480" i="13"/>
  <c r="AB481" i="13"/>
  <c r="AB482" i="13"/>
  <c r="AB483" i="13"/>
  <c r="AB484" i="13"/>
  <c r="AB485" i="13"/>
  <c r="AB486" i="13"/>
  <c r="AB487" i="13"/>
  <c r="AB488" i="13"/>
  <c r="AB489" i="13"/>
  <c r="AB490" i="13"/>
  <c r="AB491" i="13"/>
  <c r="AB492" i="13"/>
  <c r="AB493" i="13"/>
  <c r="AB494" i="13"/>
  <c r="AB495" i="13"/>
  <c r="AB496" i="13"/>
  <c r="AB497" i="13"/>
  <c r="AB498" i="13"/>
  <c r="AB499" i="13"/>
  <c r="AB500" i="13"/>
  <c r="AB501" i="13"/>
  <c r="AB502" i="13"/>
  <c r="AB503" i="13"/>
  <c r="AB504" i="13"/>
  <c r="AB505" i="13"/>
  <c r="AB506" i="13"/>
  <c r="AB507" i="13"/>
  <c r="AB508" i="13"/>
  <c r="AB509" i="13"/>
  <c r="AB510" i="13"/>
  <c r="AB511" i="13"/>
  <c r="AB512" i="13"/>
  <c r="AB513" i="13"/>
  <c r="AB514" i="13"/>
  <c r="AB515" i="13"/>
  <c r="AB516" i="13"/>
  <c r="AB517" i="13"/>
  <c r="AB518" i="13"/>
  <c r="AB519" i="13"/>
  <c r="AB520" i="13"/>
  <c r="AB521" i="13"/>
  <c r="AB522" i="13"/>
  <c r="AB523" i="13"/>
  <c r="AB524" i="13"/>
  <c r="AB525" i="13"/>
  <c r="AB526" i="13"/>
  <c r="AB527" i="13"/>
  <c r="AB528" i="13"/>
  <c r="AB529" i="13"/>
  <c r="AB530" i="13"/>
  <c r="AB531" i="13"/>
  <c r="AB532" i="13"/>
  <c r="AB533" i="13"/>
  <c r="AB534" i="13"/>
  <c r="AB535" i="13"/>
  <c r="AB536" i="13"/>
  <c r="AB537" i="13"/>
  <c r="AB538" i="13"/>
  <c r="AB539" i="13"/>
  <c r="AB540" i="13"/>
  <c r="AB541" i="13"/>
  <c r="AB542" i="13"/>
  <c r="AB543" i="13"/>
  <c r="AB544" i="13"/>
  <c r="AB545" i="13"/>
  <c r="AB546" i="13"/>
  <c r="AB547" i="13"/>
  <c r="AB548" i="13"/>
  <c r="AB549" i="13"/>
  <c r="AB550" i="13"/>
  <c r="AB551" i="13"/>
  <c r="AB552" i="13"/>
  <c r="AB553" i="13"/>
  <c r="AB554" i="13"/>
  <c r="AB555" i="13"/>
  <c r="AB556" i="13"/>
  <c r="AB557" i="13"/>
  <c r="AB558" i="13"/>
  <c r="AB559" i="13"/>
  <c r="AB560" i="13"/>
  <c r="AB561" i="13"/>
  <c r="AB562" i="13"/>
  <c r="AB563" i="13"/>
  <c r="AB564" i="13"/>
  <c r="AB565" i="13"/>
  <c r="AB566" i="13"/>
  <c r="AB567" i="13"/>
  <c r="AB568" i="13"/>
  <c r="AB569" i="13"/>
  <c r="AB570" i="13"/>
  <c r="AB571" i="13"/>
  <c r="AB572" i="13"/>
  <c r="AB573" i="13"/>
  <c r="AB574" i="13"/>
  <c r="AB575" i="13"/>
  <c r="AB576" i="13"/>
  <c r="AB577" i="13"/>
  <c r="AB578" i="13"/>
  <c r="AB579" i="13"/>
  <c r="AB580" i="13"/>
  <c r="AB581" i="13"/>
  <c r="AB582" i="13"/>
  <c r="AB583" i="13"/>
  <c r="AB584" i="13"/>
  <c r="AB585" i="13"/>
  <c r="AB586" i="13"/>
  <c r="AB587" i="13"/>
  <c r="AB588" i="13"/>
  <c r="AB589" i="13"/>
  <c r="AB590" i="13"/>
  <c r="AB591" i="13"/>
  <c r="AB592" i="13"/>
  <c r="AB593" i="13"/>
  <c r="AB594" i="13"/>
  <c r="AB595" i="13"/>
  <c r="AB596" i="13"/>
  <c r="AB597" i="13"/>
  <c r="AB598" i="13"/>
  <c r="AB599" i="13"/>
  <c r="AB600" i="13"/>
  <c r="AB601" i="13"/>
  <c r="AB602" i="13"/>
  <c r="AB603" i="13"/>
  <c r="AB604" i="13"/>
  <c r="AB605" i="13"/>
  <c r="AB606" i="13"/>
  <c r="AB607" i="13"/>
  <c r="AB608" i="13"/>
  <c r="AB609" i="13"/>
  <c r="AB610" i="13"/>
  <c r="AB611" i="13"/>
  <c r="AB612" i="13"/>
  <c r="AB613" i="13"/>
  <c r="AB614" i="13"/>
  <c r="AB615" i="13"/>
  <c r="AB616" i="13"/>
  <c r="AB617" i="13"/>
  <c r="AB618" i="13"/>
  <c r="AB619" i="13"/>
  <c r="AB620" i="13"/>
  <c r="AB621" i="13"/>
  <c r="AB622" i="13"/>
  <c r="AB623" i="13"/>
  <c r="AB624" i="13"/>
  <c r="AB625" i="13"/>
  <c r="AB626" i="13"/>
  <c r="AB627" i="13"/>
  <c r="AB628" i="13"/>
  <c r="AB629" i="13"/>
  <c r="AB630" i="13"/>
  <c r="AB631" i="13"/>
  <c r="AB632" i="13"/>
  <c r="AB633" i="13"/>
  <c r="AB634" i="13"/>
  <c r="AB635" i="13"/>
  <c r="AB636" i="13"/>
  <c r="AB637" i="13"/>
  <c r="AB638" i="13"/>
  <c r="AB639" i="13"/>
  <c r="AB640" i="13"/>
  <c r="AB641" i="13"/>
  <c r="AB642" i="13"/>
  <c r="AB643" i="13"/>
  <c r="AB644" i="13"/>
  <c r="AB645" i="13"/>
  <c r="AB646" i="13"/>
  <c r="AB647" i="13"/>
  <c r="AB648" i="13"/>
  <c r="AB649" i="13"/>
  <c r="AB650" i="13"/>
  <c r="AB651" i="13"/>
  <c r="AB652" i="13"/>
  <c r="AB653" i="13"/>
  <c r="AB654" i="13"/>
  <c r="AB655" i="13"/>
  <c r="AB656" i="13"/>
  <c r="AB657" i="13"/>
  <c r="AB658" i="13"/>
  <c r="AB659" i="13"/>
  <c r="AB660" i="13"/>
  <c r="AB661" i="13"/>
  <c r="AB662" i="13"/>
  <c r="AB663" i="13"/>
  <c r="AB664" i="13"/>
  <c r="AB665" i="13"/>
  <c r="AB666" i="13"/>
  <c r="AB667" i="13"/>
  <c r="AB668" i="13"/>
  <c r="AB669" i="13"/>
  <c r="AB670" i="13"/>
  <c r="AB671" i="13"/>
  <c r="AB672" i="13"/>
  <c r="AB673" i="13"/>
  <c r="AB674" i="13"/>
  <c r="AB675" i="13"/>
  <c r="AB676" i="13"/>
  <c r="AB677" i="13"/>
  <c r="AB678" i="13"/>
  <c r="AB679" i="13"/>
  <c r="AB680" i="13"/>
  <c r="AB681" i="13"/>
  <c r="AB682" i="13"/>
  <c r="AB683" i="13"/>
  <c r="AB684" i="13"/>
  <c r="AB685" i="13"/>
  <c r="AB686" i="13"/>
  <c r="AB687" i="13"/>
  <c r="AB688" i="13"/>
  <c r="AB689" i="13"/>
  <c r="AB690" i="13"/>
  <c r="AB691" i="13"/>
  <c r="AB692" i="13"/>
  <c r="AB693" i="13"/>
  <c r="AB694" i="13"/>
  <c r="AB695" i="13"/>
  <c r="AB696" i="13"/>
  <c r="AB697" i="13"/>
  <c r="AB698" i="13"/>
  <c r="AB699" i="13"/>
  <c r="AB700" i="13"/>
  <c r="AB701" i="13"/>
  <c r="AB702" i="13"/>
  <c r="AB703" i="13"/>
  <c r="AB704" i="13"/>
  <c r="AB705" i="13"/>
  <c r="AB706" i="13"/>
  <c r="AB707" i="13"/>
  <c r="AB708" i="13"/>
  <c r="AB709" i="13"/>
  <c r="AB710" i="13"/>
  <c r="AB711" i="13"/>
  <c r="AB712" i="13"/>
  <c r="AB713" i="13"/>
  <c r="AB714" i="13"/>
  <c r="AB715" i="13"/>
  <c r="AB716" i="13"/>
  <c r="AB717" i="13"/>
  <c r="AB718" i="13"/>
  <c r="AB719" i="13"/>
  <c r="AB720" i="13"/>
  <c r="AB721" i="13"/>
  <c r="AB722" i="13"/>
  <c r="AB723" i="13"/>
  <c r="AB724" i="13"/>
  <c r="AB725" i="13"/>
  <c r="AB726" i="13"/>
  <c r="AB727" i="13"/>
  <c r="AB728" i="13"/>
  <c r="AB729" i="13"/>
  <c r="AB730" i="13"/>
  <c r="AB731" i="13"/>
  <c r="AB732" i="13"/>
  <c r="AB733" i="13"/>
  <c r="AB734" i="13"/>
  <c r="AB735" i="13"/>
  <c r="AB736" i="13"/>
  <c r="AB737" i="13"/>
  <c r="AB738" i="13"/>
  <c r="AB739" i="13"/>
  <c r="AB740" i="13"/>
  <c r="AB741" i="13"/>
  <c r="AB742" i="13"/>
  <c r="AB743" i="13"/>
  <c r="AB744" i="13"/>
  <c r="AB745" i="13"/>
  <c r="AB746" i="13"/>
  <c r="AB747" i="13"/>
  <c r="AB748" i="13"/>
  <c r="AB749" i="13"/>
  <c r="AB750" i="13"/>
  <c r="AB751" i="13"/>
  <c r="AB752" i="13"/>
  <c r="AB753" i="13"/>
  <c r="AB754" i="13"/>
  <c r="AB755" i="13"/>
  <c r="AB756" i="13"/>
  <c r="AB757" i="13"/>
  <c r="AB758" i="13"/>
  <c r="AB759" i="13"/>
  <c r="AB760" i="13"/>
  <c r="AB761" i="13"/>
  <c r="AB762" i="13"/>
  <c r="AB763" i="13"/>
  <c r="AB764" i="13"/>
  <c r="AB765" i="13"/>
  <c r="AB766" i="13"/>
  <c r="AB767" i="13"/>
  <c r="AB768" i="13"/>
  <c r="AB769" i="13"/>
  <c r="AB770" i="13"/>
  <c r="AB771" i="13"/>
  <c r="AB772" i="13"/>
  <c r="AB773" i="13"/>
  <c r="AB774" i="13"/>
  <c r="AB775" i="13"/>
  <c r="AB776" i="13"/>
  <c r="AB777" i="13"/>
  <c r="AB778" i="13"/>
  <c r="AB779" i="13"/>
  <c r="AB780" i="13"/>
  <c r="AB781" i="13"/>
  <c r="AB782" i="13"/>
  <c r="AB783" i="13"/>
  <c r="AB784" i="13"/>
  <c r="AB785" i="13"/>
  <c r="AB786" i="13"/>
  <c r="AB787" i="13"/>
  <c r="AB788" i="13"/>
  <c r="AB789" i="13"/>
  <c r="AB790" i="13"/>
  <c r="AB791" i="13"/>
  <c r="AB792" i="13"/>
  <c r="AB793" i="13"/>
  <c r="AB794" i="13"/>
  <c r="AB795" i="13"/>
  <c r="AB796" i="13"/>
  <c r="AB797" i="13"/>
  <c r="AB798" i="13"/>
  <c r="AB799" i="13"/>
  <c r="AB800" i="13"/>
  <c r="AB801" i="13"/>
  <c r="AB802" i="13"/>
  <c r="AB803" i="13"/>
  <c r="AB804" i="13"/>
  <c r="AB805" i="13"/>
  <c r="AB806" i="13"/>
  <c r="AB807" i="13"/>
  <c r="AB808" i="13"/>
  <c r="AB809" i="13"/>
  <c r="AB810" i="13"/>
  <c r="AB811" i="13"/>
  <c r="AB812" i="13"/>
  <c r="AB813" i="13"/>
  <c r="AB814" i="13"/>
  <c r="AB815" i="13"/>
  <c r="AB816" i="13"/>
  <c r="AB817" i="13"/>
  <c r="AB818" i="13"/>
  <c r="AB819" i="13"/>
  <c r="AB820" i="13"/>
  <c r="AB821" i="13"/>
  <c r="AB822" i="13"/>
  <c r="AB823" i="13"/>
  <c r="AB824" i="13"/>
  <c r="AB825" i="13"/>
  <c r="AB826" i="13"/>
  <c r="AB827" i="13"/>
  <c r="AB828" i="13"/>
  <c r="AB829" i="13"/>
  <c r="AB830" i="13"/>
  <c r="AB831" i="13"/>
  <c r="AB832" i="13"/>
  <c r="AB833" i="13"/>
  <c r="AB834" i="13"/>
  <c r="AB835" i="13"/>
  <c r="AB836" i="13"/>
  <c r="AB837" i="13"/>
  <c r="AB838" i="13"/>
  <c r="AB839" i="13"/>
  <c r="AB840" i="13"/>
  <c r="AB841" i="13"/>
  <c r="AB842" i="13"/>
  <c r="AB843" i="13"/>
  <c r="AB844" i="13"/>
  <c r="AB845" i="13"/>
  <c r="AB846" i="13"/>
  <c r="AB847" i="13"/>
  <c r="AB848" i="13"/>
  <c r="AB849" i="13"/>
  <c r="AB850" i="13"/>
  <c r="AB851" i="13"/>
  <c r="AB852" i="13"/>
  <c r="AB853" i="13"/>
  <c r="AB854" i="13"/>
  <c r="AB855" i="13"/>
  <c r="AB856" i="13"/>
  <c r="AB857" i="13"/>
  <c r="AB858" i="13"/>
  <c r="AB859" i="13"/>
  <c r="AB860" i="13"/>
  <c r="AB861" i="13"/>
  <c r="AB862" i="13"/>
  <c r="AB863" i="13"/>
  <c r="AB864" i="13"/>
  <c r="AB865" i="13"/>
  <c r="AB866" i="13"/>
  <c r="AB867" i="13"/>
  <c r="AB868" i="13"/>
  <c r="AB869" i="13"/>
  <c r="AB870" i="13"/>
  <c r="AB871" i="13"/>
  <c r="AB872" i="13"/>
  <c r="AB873" i="13"/>
  <c r="AB874" i="13"/>
  <c r="AB875" i="13"/>
  <c r="AB876" i="13"/>
  <c r="AB877" i="13"/>
  <c r="AB878" i="13"/>
  <c r="AB879" i="13"/>
  <c r="AB880" i="13"/>
  <c r="AB881" i="13"/>
  <c r="AB882" i="13"/>
  <c r="AB883" i="13"/>
  <c r="AB884" i="13"/>
  <c r="AB885" i="13"/>
  <c r="AB886" i="13"/>
  <c r="AB887" i="13"/>
  <c r="AB888" i="13"/>
  <c r="AB889" i="13"/>
  <c r="AB890" i="13"/>
  <c r="AB891" i="13"/>
  <c r="AB892" i="13"/>
  <c r="AB893" i="13"/>
  <c r="AB894" i="13"/>
  <c r="AB895" i="13"/>
  <c r="AB896" i="13"/>
  <c r="AB897" i="13"/>
  <c r="AB898" i="13"/>
  <c r="AB899" i="13"/>
  <c r="AB900" i="13"/>
  <c r="AB901" i="13"/>
  <c r="AB902" i="13"/>
  <c r="AB903" i="13"/>
  <c r="AB904" i="13"/>
  <c r="AB905" i="13"/>
  <c r="AB906" i="13"/>
  <c r="AB907" i="13"/>
  <c r="AB908" i="13"/>
  <c r="AB909" i="13"/>
  <c r="AB910" i="13"/>
  <c r="AB911" i="13"/>
  <c r="AB912" i="13"/>
  <c r="AB913" i="13"/>
  <c r="AB914" i="13"/>
  <c r="AB915" i="13"/>
  <c r="AB916" i="13"/>
  <c r="AB917" i="13"/>
  <c r="AB918" i="13"/>
  <c r="AB919" i="13"/>
  <c r="AB920" i="13"/>
  <c r="AB921" i="13"/>
  <c r="AB922" i="13"/>
  <c r="AB923" i="13"/>
  <c r="AB924" i="13"/>
  <c r="AB925" i="13"/>
  <c r="AB926" i="13"/>
  <c r="AB927" i="13"/>
  <c r="AB928" i="13"/>
  <c r="AB929" i="13"/>
  <c r="AB930" i="13"/>
  <c r="AB931" i="13"/>
  <c r="AB932" i="13"/>
  <c r="AB933" i="13"/>
  <c r="AB934" i="13"/>
  <c r="AB935" i="13"/>
  <c r="AB936" i="13"/>
  <c r="AB937" i="13"/>
  <c r="AB938" i="13"/>
  <c r="AB939" i="13"/>
  <c r="AB940" i="13"/>
  <c r="AB941" i="13"/>
  <c r="AB942" i="13"/>
  <c r="AB943" i="13"/>
  <c r="AB944" i="13"/>
  <c r="AB945" i="13"/>
  <c r="AB946" i="13"/>
  <c r="AB947" i="13"/>
  <c r="AB948" i="13"/>
  <c r="AB949" i="13"/>
  <c r="AB950" i="13"/>
  <c r="AB951" i="13"/>
  <c r="AB952" i="13"/>
  <c r="AB953" i="13"/>
  <c r="AB954" i="13"/>
  <c r="AB955" i="13"/>
  <c r="AB956" i="13"/>
  <c r="AB957" i="13"/>
  <c r="AB958" i="13"/>
  <c r="AB959" i="13"/>
  <c r="AB960" i="13"/>
  <c r="AB961" i="13"/>
  <c r="AB962" i="13"/>
  <c r="AB963" i="13"/>
  <c r="AB964" i="13"/>
  <c r="AB965" i="13"/>
  <c r="AB966" i="13"/>
  <c r="AB967" i="13"/>
  <c r="AB968" i="13"/>
  <c r="AB969" i="13"/>
  <c r="AB970" i="13"/>
  <c r="AB971" i="13"/>
  <c r="AB972" i="13"/>
  <c r="AB973" i="13"/>
  <c r="AB974" i="13"/>
  <c r="AB975" i="13"/>
  <c r="AB976" i="13"/>
  <c r="AB977" i="13"/>
  <c r="AB978" i="13"/>
  <c r="AB979" i="13"/>
  <c r="AB980" i="13"/>
  <c r="AB981" i="13"/>
  <c r="AB982" i="13"/>
  <c r="AB983" i="13"/>
  <c r="AB984" i="13"/>
  <c r="AB985" i="13"/>
  <c r="AB986" i="13"/>
  <c r="AB987" i="13"/>
  <c r="AB988" i="13"/>
  <c r="AB989" i="13"/>
  <c r="AB990" i="13"/>
  <c r="AB991" i="13"/>
  <c r="AB992" i="13"/>
  <c r="AB993" i="13"/>
  <c r="AB994" i="13"/>
  <c r="AB995" i="13"/>
  <c r="AB996" i="13"/>
  <c r="AB997" i="13"/>
  <c r="AB998" i="13"/>
  <c r="AB999" i="13"/>
  <c r="AB1000" i="13"/>
  <c r="AB1001" i="13"/>
  <c r="AB1002" i="13"/>
  <c r="AB1003" i="13"/>
  <c r="AB1004" i="13"/>
  <c r="AB1005" i="13"/>
  <c r="AB1006" i="13"/>
  <c r="AB1007" i="13"/>
  <c r="AB1008" i="13"/>
  <c r="AB1009" i="13"/>
  <c r="AB1010" i="13"/>
  <c r="AB1011" i="13"/>
  <c r="AB1012" i="13"/>
  <c r="AB1013" i="13"/>
  <c r="AB1014" i="13"/>
  <c r="AB1015" i="13"/>
  <c r="AB1016" i="13"/>
  <c r="AB1017" i="13"/>
  <c r="AB1018" i="13"/>
  <c r="AB1019" i="13"/>
  <c r="AB1020" i="13"/>
  <c r="AB1021" i="13"/>
  <c r="AB1022" i="13"/>
  <c r="AB1023" i="13"/>
  <c r="AB1024" i="13"/>
  <c r="AB1025" i="13"/>
  <c r="AB1026" i="13"/>
  <c r="AB1027" i="13"/>
  <c r="AB1028" i="13"/>
  <c r="AB1029" i="13"/>
  <c r="AB1030" i="13"/>
  <c r="AB1031" i="13"/>
  <c r="AB1032" i="13"/>
  <c r="AB1033" i="13"/>
  <c r="AB1034" i="13"/>
  <c r="AB1035" i="13"/>
  <c r="AB1036" i="13"/>
  <c r="AB1037" i="13"/>
  <c r="AB1038" i="13"/>
  <c r="AB1039" i="13"/>
  <c r="AB1040" i="13"/>
  <c r="AB1041" i="13"/>
  <c r="AB1042" i="13"/>
  <c r="AB1043" i="13"/>
  <c r="AB1044" i="13"/>
  <c r="AB1045" i="13"/>
  <c r="AB1046" i="13"/>
  <c r="AB1047" i="13"/>
  <c r="AB1048" i="13"/>
  <c r="AB1049" i="13"/>
  <c r="AB1050" i="13"/>
  <c r="AB1051" i="13"/>
  <c r="AB1052" i="13"/>
  <c r="AB1053" i="13"/>
  <c r="AB1054" i="13"/>
  <c r="AB1055" i="13"/>
  <c r="AB1056" i="13"/>
  <c r="AB1057" i="13"/>
  <c r="AB1058" i="13"/>
  <c r="AB1059" i="13"/>
  <c r="AB1060" i="13"/>
  <c r="AB1061" i="13"/>
  <c r="AB1062" i="13"/>
  <c r="AB1063" i="13"/>
  <c r="AB1064" i="13"/>
  <c r="AB1065" i="13"/>
  <c r="AB1066" i="13"/>
  <c r="AB1067" i="13"/>
  <c r="AB1068" i="13"/>
  <c r="AB1069" i="13"/>
  <c r="AB1070" i="13"/>
  <c r="AB1071" i="13"/>
  <c r="AB1072" i="13"/>
  <c r="AB1073" i="13"/>
  <c r="AB1074" i="13"/>
  <c r="AB1075" i="13"/>
  <c r="AB1076" i="13"/>
  <c r="AB1077" i="13"/>
  <c r="AB1078" i="13"/>
  <c r="AB1079" i="13"/>
  <c r="AB1080" i="13"/>
  <c r="AB1081" i="13"/>
  <c r="AB1082" i="13"/>
  <c r="AB1083" i="13"/>
  <c r="AB1084" i="13"/>
  <c r="AB1085" i="13"/>
  <c r="AB1086" i="13"/>
  <c r="AB1087" i="13"/>
  <c r="AB1088" i="13"/>
  <c r="AB1089" i="13"/>
  <c r="AB1090" i="13"/>
  <c r="AB1091" i="13"/>
  <c r="AB1092" i="13"/>
  <c r="AB1093" i="13"/>
  <c r="AB1094" i="13"/>
  <c r="AB1095" i="13"/>
  <c r="AB1096" i="13"/>
  <c r="AB1097" i="13"/>
  <c r="AB1098" i="13"/>
  <c r="AB1099" i="13"/>
  <c r="AB1100" i="13"/>
  <c r="AB1101" i="13"/>
  <c r="AB1102" i="13"/>
  <c r="AB1103" i="13"/>
  <c r="AB1104" i="13"/>
  <c r="AB1105" i="13"/>
  <c r="AB1106" i="13"/>
  <c r="AB1107" i="13"/>
  <c r="AB1108" i="13"/>
  <c r="AB1109" i="13"/>
  <c r="AB1110" i="13"/>
  <c r="AB1111" i="13"/>
  <c r="AB1112" i="13"/>
  <c r="AB1113" i="13"/>
  <c r="AB1114" i="13"/>
  <c r="AB1115" i="13"/>
  <c r="AB1116" i="13"/>
  <c r="AB1117" i="13"/>
  <c r="AB1118" i="13"/>
  <c r="AB1119" i="13"/>
  <c r="AB1120" i="13"/>
  <c r="AB1121" i="13"/>
  <c r="AB1122" i="13"/>
  <c r="AB1123" i="13"/>
  <c r="AB1124" i="13"/>
  <c r="AB1125" i="13"/>
  <c r="AB1126" i="13"/>
  <c r="AB1127" i="13"/>
  <c r="AB1128" i="13"/>
  <c r="AB1129" i="13"/>
  <c r="AB1130" i="13"/>
  <c r="AB1131" i="13"/>
  <c r="AB1132" i="13"/>
  <c r="AB1133" i="13"/>
  <c r="AB1134" i="13"/>
  <c r="AB1135" i="13"/>
  <c r="AB1136" i="13"/>
  <c r="AB1137" i="13"/>
  <c r="AB1138" i="13"/>
  <c r="AB1139" i="13"/>
  <c r="AB1140" i="13"/>
  <c r="AB1141" i="13"/>
  <c r="AB1142" i="13"/>
  <c r="AB1143" i="13"/>
  <c r="AB1144" i="13"/>
  <c r="AB1145" i="13"/>
  <c r="AB1146" i="13"/>
  <c r="AB1147" i="13"/>
  <c r="AB1148" i="13"/>
  <c r="AB1149" i="13"/>
  <c r="AB1150" i="13"/>
  <c r="AB1151" i="13"/>
  <c r="AB1152" i="13"/>
  <c r="AB1153" i="13"/>
  <c r="AB1154" i="13"/>
  <c r="AB1155" i="13"/>
  <c r="AB1156" i="13"/>
  <c r="AB1157" i="13"/>
  <c r="AB1158" i="13"/>
  <c r="AB1159" i="13"/>
  <c r="AB1160" i="13"/>
  <c r="AB1161" i="13"/>
  <c r="AB1162" i="13"/>
  <c r="AB1163" i="13"/>
  <c r="AB1164" i="13"/>
  <c r="AB1165" i="13"/>
  <c r="AB1166" i="13"/>
  <c r="AB1167" i="13"/>
  <c r="AB1168" i="13"/>
  <c r="AB1169" i="13"/>
  <c r="AB1170" i="13"/>
  <c r="AB1171" i="13"/>
  <c r="AB1172" i="13"/>
  <c r="AB1173" i="13"/>
  <c r="AB1174" i="13"/>
  <c r="AB1175" i="13"/>
  <c r="AB1176" i="13"/>
  <c r="AB1177" i="13"/>
  <c r="AB1178" i="13"/>
  <c r="AB1179" i="13"/>
  <c r="AB1180" i="13"/>
  <c r="AB1181" i="13"/>
  <c r="AB1182" i="13"/>
  <c r="AB1183" i="13"/>
  <c r="AB1184" i="13"/>
  <c r="AB1185" i="13"/>
  <c r="AB1186" i="13"/>
  <c r="AB1187" i="13"/>
  <c r="AB1188" i="13"/>
  <c r="AB1189" i="13"/>
  <c r="AB1190" i="13"/>
  <c r="AB1191" i="13"/>
  <c r="AB1192" i="13"/>
  <c r="AB1193" i="13"/>
  <c r="AB1194" i="13"/>
  <c r="AB1195" i="13"/>
  <c r="AB1196" i="13"/>
  <c r="AB1197" i="13"/>
  <c r="AB1198" i="13"/>
  <c r="AB1199" i="13"/>
  <c r="AB1200" i="13"/>
  <c r="AB1201" i="13"/>
  <c r="AB1202" i="13"/>
  <c r="AB1203" i="13"/>
  <c r="AB1204" i="13"/>
  <c r="AB1205" i="13"/>
  <c r="AB1206" i="13"/>
  <c r="AB1207" i="13"/>
  <c r="AB1208" i="13"/>
  <c r="AB1209" i="13"/>
  <c r="AB1210" i="13"/>
  <c r="AB1211" i="13"/>
  <c r="AB1212" i="13"/>
  <c r="AB1213" i="13"/>
  <c r="AB1214" i="13"/>
  <c r="AB1215" i="13"/>
  <c r="AB1216" i="13"/>
  <c r="AB1217" i="13"/>
  <c r="AB1218" i="13"/>
  <c r="AB1219" i="13"/>
  <c r="AB1220" i="13"/>
  <c r="AB1221" i="13"/>
  <c r="AB1222" i="13"/>
  <c r="AB1223" i="13"/>
  <c r="AB1224" i="13"/>
  <c r="AB1225" i="13"/>
  <c r="AB1226" i="13"/>
  <c r="AB1227" i="13"/>
  <c r="AB1228" i="13"/>
  <c r="AB1229" i="13"/>
  <c r="AB1230" i="13"/>
  <c r="AB1231" i="13"/>
  <c r="AB1232" i="13"/>
  <c r="AB1233" i="13"/>
  <c r="AB1234" i="13"/>
  <c r="AB1235" i="13"/>
  <c r="AB1236" i="13"/>
  <c r="AB1237" i="13"/>
  <c r="AB1238" i="13"/>
  <c r="AB1239" i="13"/>
  <c r="AB1240" i="13"/>
  <c r="AB1241" i="13"/>
  <c r="AB1242" i="13"/>
  <c r="AB1243" i="13"/>
  <c r="AB1244" i="13"/>
  <c r="AB1245" i="13"/>
  <c r="AB1246" i="13"/>
  <c r="AB1247" i="13"/>
  <c r="AB1248" i="13"/>
  <c r="AB1249" i="13"/>
  <c r="AB1250" i="13"/>
  <c r="AB1251" i="13"/>
  <c r="AB1252" i="13"/>
  <c r="AB1253" i="13"/>
  <c r="AB1254" i="13"/>
  <c r="AB1255" i="13"/>
  <c r="AB1256" i="13"/>
  <c r="AB1257" i="13"/>
  <c r="AB1258" i="13"/>
  <c r="AB1259" i="13"/>
  <c r="AB1260" i="13"/>
  <c r="AB1261" i="13"/>
  <c r="AB1262" i="13"/>
  <c r="AB1263" i="13"/>
  <c r="AB1264" i="13"/>
  <c r="AB1265" i="13"/>
  <c r="AB1266" i="13"/>
  <c r="AB1267" i="13"/>
  <c r="AB1268" i="13"/>
  <c r="AB1269" i="13"/>
  <c r="AB1270" i="13"/>
  <c r="AB1271" i="13"/>
  <c r="AB1272" i="13"/>
  <c r="AB1273" i="13"/>
  <c r="AB1274" i="13"/>
  <c r="AB1275" i="13"/>
  <c r="AB1276" i="13"/>
  <c r="AB1277" i="13"/>
  <c r="AB1278" i="13"/>
  <c r="AB1279" i="13"/>
  <c r="AB1280" i="13"/>
  <c r="AB1281" i="13"/>
  <c r="AB1282" i="13"/>
  <c r="AB1283" i="13"/>
  <c r="AB1284" i="13"/>
  <c r="AB1285" i="13"/>
  <c r="AB1286" i="13"/>
  <c r="AB1287" i="13"/>
  <c r="AB1288" i="13"/>
  <c r="AB1289" i="13"/>
  <c r="AB1290" i="13"/>
  <c r="AB1291" i="13"/>
  <c r="AB1292" i="13"/>
  <c r="AB1293" i="13"/>
  <c r="AB1294" i="13"/>
  <c r="AB1295" i="13"/>
  <c r="AB1296" i="13"/>
  <c r="AB1297" i="13"/>
  <c r="AB1298" i="13"/>
  <c r="AB1299" i="13"/>
  <c r="AB1300" i="13"/>
  <c r="AB1301" i="13"/>
  <c r="AB1302" i="13"/>
  <c r="AB1303" i="13"/>
  <c r="AB1304" i="13"/>
  <c r="AB1305" i="13"/>
  <c r="AB1306" i="13"/>
  <c r="AB1307" i="13"/>
  <c r="AB1308" i="13"/>
  <c r="AB1309" i="13"/>
  <c r="AB1310" i="13"/>
  <c r="AB1311" i="13"/>
  <c r="AB1312" i="13"/>
  <c r="AB1313" i="13"/>
  <c r="AB1314" i="13"/>
  <c r="AB1315" i="13"/>
  <c r="AB1316" i="13"/>
  <c r="AB1317" i="13"/>
  <c r="AB1318" i="13"/>
  <c r="AB1319" i="13"/>
  <c r="AB1320" i="13"/>
  <c r="AB1321" i="13"/>
  <c r="AB1322" i="13"/>
  <c r="AB1323" i="13"/>
  <c r="AB1324" i="13"/>
  <c r="AB1325" i="13"/>
  <c r="AB1326" i="13"/>
  <c r="AB1327" i="13"/>
  <c r="AB1328" i="13"/>
  <c r="AB1329" i="13"/>
  <c r="AB1330" i="13"/>
  <c r="AB1331" i="13"/>
  <c r="AB1332" i="13"/>
  <c r="AB1333" i="13"/>
  <c r="AB1334" i="13"/>
  <c r="AB1335" i="13"/>
  <c r="AB1336" i="13"/>
  <c r="AB1337" i="13"/>
  <c r="AB1338" i="13"/>
  <c r="AB1339" i="13"/>
  <c r="AB1340" i="13"/>
  <c r="AB1341" i="13"/>
  <c r="AB1342" i="13"/>
  <c r="AB1343" i="13"/>
  <c r="AB1344" i="13"/>
  <c r="AB1345" i="13"/>
  <c r="AB1346" i="13"/>
  <c r="AB1347" i="13"/>
  <c r="AB1348" i="13"/>
  <c r="AB1349" i="13"/>
  <c r="AB1350" i="13"/>
  <c r="AB1351" i="13"/>
  <c r="AB1352" i="13"/>
  <c r="AB1353" i="13"/>
  <c r="AB1354" i="13"/>
  <c r="AB1355" i="13"/>
  <c r="AB1356" i="13"/>
  <c r="AB1357" i="13"/>
  <c r="AB1358" i="13"/>
  <c r="AB1359" i="13"/>
  <c r="AB1360" i="13"/>
  <c r="AB1361" i="13"/>
  <c r="AB1362" i="13"/>
  <c r="AB1363" i="13"/>
  <c r="AB1364" i="13"/>
  <c r="AB1365" i="13"/>
  <c r="AB1366" i="13"/>
  <c r="AB1367" i="13"/>
  <c r="AB1368" i="13"/>
  <c r="AB1369" i="13"/>
  <c r="AB1370" i="13"/>
  <c r="AB1371" i="13"/>
  <c r="AB1372" i="13"/>
  <c r="AB1373" i="13"/>
  <c r="AB1374" i="13"/>
  <c r="AB1375" i="13"/>
  <c r="AB1376" i="13"/>
  <c r="AB1377" i="13"/>
  <c r="AB1378" i="13"/>
  <c r="AB1379" i="13"/>
  <c r="AB1380" i="13"/>
  <c r="AB1381" i="13"/>
  <c r="AB1382" i="13"/>
  <c r="AB1383" i="13"/>
  <c r="AB1384" i="13"/>
  <c r="AB1385" i="13"/>
  <c r="AB1386" i="13"/>
  <c r="AB1387" i="13"/>
  <c r="AB1388" i="13"/>
  <c r="AB1389" i="13"/>
  <c r="AB1390" i="13"/>
  <c r="AB1391" i="13"/>
  <c r="AB1392" i="13"/>
  <c r="AB1393" i="13"/>
  <c r="AB1394" i="13"/>
  <c r="AB1395" i="13"/>
  <c r="AB1396" i="13"/>
  <c r="AB1397" i="13"/>
  <c r="AB1398" i="13"/>
  <c r="AB1399" i="13"/>
  <c r="AB1400" i="13"/>
  <c r="AB1401" i="13"/>
  <c r="AB1402" i="13"/>
  <c r="AB1403" i="13"/>
  <c r="AB1404" i="13"/>
  <c r="AB1405" i="13"/>
  <c r="AB1406" i="13"/>
  <c r="AB1407" i="13"/>
  <c r="AB1408" i="13"/>
  <c r="AB1409" i="13"/>
  <c r="AB1410" i="13"/>
  <c r="AB1411" i="13"/>
  <c r="AB1412" i="13"/>
  <c r="AB1413" i="13"/>
  <c r="AB1414" i="13"/>
  <c r="AB1415" i="13"/>
  <c r="AB1416" i="13"/>
  <c r="AB1417" i="13"/>
  <c r="AB1418" i="13"/>
  <c r="AB1419" i="13"/>
  <c r="AB1420" i="13"/>
  <c r="AB1421" i="13"/>
  <c r="AB1422" i="13"/>
  <c r="AB1423" i="13"/>
  <c r="AB1424" i="13"/>
  <c r="AB1425" i="13"/>
  <c r="AB1426" i="13"/>
  <c r="AB1427" i="13"/>
  <c r="AB1428" i="13"/>
  <c r="AB1429" i="13"/>
  <c r="AB1430" i="13"/>
  <c r="AB1431" i="13"/>
  <c r="AB1432" i="13"/>
  <c r="AB1433" i="13"/>
  <c r="AB1434" i="13"/>
  <c r="AB1435" i="13"/>
  <c r="AB1436" i="13"/>
  <c r="AB1437" i="13"/>
  <c r="AB1438" i="13"/>
  <c r="AB1439" i="13"/>
  <c r="AB1440" i="13"/>
  <c r="AB1441" i="13"/>
  <c r="AB1442" i="13"/>
  <c r="AB1443" i="13"/>
  <c r="AB1444" i="13"/>
  <c r="AB1445" i="13"/>
  <c r="AB1446" i="13"/>
  <c r="AB1447" i="13"/>
  <c r="AB1448" i="13"/>
  <c r="AB1449" i="13"/>
  <c r="AB1450" i="13"/>
  <c r="AB1451" i="13"/>
  <c r="AB1452" i="13"/>
  <c r="AB1453" i="13"/>
  <c r="AB1454" i="13"/>
  <c r="AB1455" i="13"/>
  <c r="AB1456" i="13"/>
  <c r="AB1457" i="13"/>
  <c r="AB1458" i="13"/>
  <c r="AB1459" i="13"/>
  <c r="AB1460" i="13"/>
  <c r="AB1461" i="13"/>
  <c r="AB1462" i="13"/>
  <c r="AB1463" i="13"/>
  <c r="AB1464" i="13"/>
  <c r="AB1465" i="13"/>
  <c r="AB1466" i="13"/>
  <c r="AB1467" i="13"/>
  <c r="AB1468" i="13"/>
  <c r="AB1469" i="13"/>
  <c r="AB1470" i="13"/>
  <c r="AB1471" i="13"/>
  <c r="AB1472" i="13"/>
  <c r="AB1473" i="13"/>
  <c r="AB1474" i="13"/>
  <c r="AB1475" i="13"/>
  <c r="AB1476" i="13"/>
  <c r="AB1477" i="13"/>
  <c r="AB1478" i="13"/>
  <c r="AB1479" i="13"/>
  <c r="AB1480" i="13"/>
  <c r="AB1481" i="13"/>
  <c r="AB1482" i="13"/>
  <c r="AB1483" i="13"/>
  <c r="AB1484" i="13"/>
  <c r="AB1485" i="13"/>
  <c r="AB1486" i="13"/>
  <c r="AB1487" i="13"/>
  <c r="AB1488" i="13"/>
  <c r="AB1489" i="13"/>
  <c r="AB1490" i="13"/>
  <c r="AB1491" i="13"/>
  <c r="AB1492" i="13"/>
  <c r="AB1493" i="13"/>
  <c r="AB1494" i="13"/>
  <c r="AB1495" i="13"/>
  <c r="AB1496" i="13"/>
  <c r="AB1497" i="13"/>
  <c r="AB1498" i="13"/>
  <c r="AB1499" i="13"/>
  <c r="AB1500" i="13"/>
  <c r="AB1501" i="13"/>
  <c r="AB1502" i="13"/>
  <c r="AB1503" i="13"/>
  <c r="AB1504" i="13"/>
  <c r="AB1505" i="13"/>
  <c r="AB1506" i="13"/>
  <c r="AB1507" i="13"/>
  <c r="AB1508" i="13"/>
  <c r="AB1509" i="13"/>
  <c r="AB1510" i="13"/>
  <c r="AB1511" i="13"/>
  <c r="AB1512" i="13"/>
  <c r="AB1513" i="13"/>
  <c r="AB1514" i="13"/>
  <c r="AB1515" i="13"/>
  <c r="AB1516" i="13"/>
  <c r="AB1517" i="13"/>
  <c r="AB1518" i="13"/>
  <c r="AB1519" i="13"/>
  <c r="AB1520" i="13"/>
  <c r="AB1521" i="13"/>
  <c r="AB1522" i="13"/>
  <c r="AB1523" i="13"/>
  <c r="AB1524" i="13"/>
  <c r="AB1525" i="13"/>
  <c r="AB1526" i="13"/>
  <c r="AB1527" i="13"/>
  <c r="AB1528" i="13"/>
  <c r="AB1529" i="13"/>
  <c r="AB1530" i="13"/>
  <c r="AB1531" i="13"/>
  <c r="AB1532" i="13"/>
  <c r="AB1533" i="13"/>
  <c r="Z35" i="13"/>
  <c r="Z36" i="13"/>
  <c r="Z37" i="13"/>
  <c r="Z38" i="13"/>
  <c r="AF38" i="13" s="1"/>
  <c r="Z39" i="13"/>
  <c r="Z40" i="13"/>
  <c r="Z41" i="13"/>
  <c r="Z42" i="13"/>
  <c r="AF42" i="13" s="1"/>
  <c r="Z43" i="13"/>
  <c r="Z44" i="13"/>
  <c r="Z45" i="13"/>
  <c r="Z46" i="13"/>
  <c r="Z47" i="13"/>
  <c r="Z48" i="13"/>
  <c r="Z49" i="13"/>
  <c r="Z50" i="13"/>
  <c r="AF50" i="13" s="1"/>
  <c r="Z51" i="13"/>
  <c r="Z52" i="13"/>
  <c r="Z53" i="13"/>
  <c r="Z54" i="13"/>
  <c r="AF54" i="13" s="1"/>
  <c r="Z55" i="13"/>
  <c r="Z56" i="13"/>
  <c r="Z57" i="13"/>
  <c r="Z58" i="13"/>
  <c r="AF58" i="13" s="1"/>
  <c r="Z59" i="13"/>
  <c r="Z60" i="13"/>
  <c r="Z61" i="13"/>
  <c r="Z62" i="13"/>
  <c r="Z63" i="13"/>
  <c r="Z64" i="13"/>
  <c r="Z65" i="13"/>
  <c r="Z66" i="13"/>
  <c r="AF66" i="13" s="1"/>
  <c r="Z67" i="13"/>
  <c r="Z68" i="13"/>
  <c r="Z69" i="13"/>
  <c r="Z70" i="13"/>
  <c r="AF70" i="13" s="1"/>
  <c r="Z71" i="13"/>
  <c r="Z72" i="13"/>
  <c r="Z73" i="13"/>
  <c r="Z74" i="13"/>
  <c r="AF74" i="13" s="1"/>
  <c r="Z75" i="13"/>
  <c r="Z76" i="13"/>
  <c r="Z77" i="13"/>
  <c r="Z78" i="13"/>
  <c r="Z79" i="13"/>
  <c r="Z80" i="13"/>
  <c r="Z81" i="13"/>
  <c r="Z82" i="13"/>
  <c r="AF82" i="13" s="1"/>
  <c r="Z83" i="13"/>
  <c r="Z84" i="13"/>
  <c r="Z85" i="13"/>
  <c r="Z86" i="13"/>
  <c r="AF86" i="13" s="1"/>
  <c r="Z87" i="13"/>
  <c r="Z88" i="13"/>
  <c r="Z89" i="13"/>
  <c r="Z90" i="13"/>
  <c r="AF90" i="13" s="1"/>
  <c r="Z91" i="13"/>
  <c r="Z92" i="13"/>
  <c r="Z93" i="13"/>
  <c r="Z94" i="13"/>
  <c r="Z95" i="13"/>
  <c r="Z96" i="13"/>
  <c r="Z97" i="13"/>
  <c r="Z98" i="13"/>
  <c r="AF98" i="13" s="1"/>
  <c r="Z99" i="13"/>
  <c r="Z100" i="13"/>
  <c r="Z101" i="13"/>
  <c r="Z102" i="13"/>
  <c r="AF102" i="13" s="1"/>
  <c r="Z103" i="13"/>
  <c r="Z104" i="13"/>
  <c r="Z105" i="13"/>
  <c r="Z106" i="13"/>
  <c r="AF106" i="13" s="1"/>
  <c r="Z107" i="13"/>
  <c r="Z108" i="13"/>
  <c r="Z109" i="13"/>
  <c r="Z110" i="13"/>
  <c r="Z111" i="13"/>
  <c r="Z112" i="13"/>
  <c r="Z113" i="13"/>
  <c r="Z114" i="13"/>
  <c r="AF114" i="13" s="1"/>
  <c r="Z115" i="13"/>
  <c r="Z116" i="13"/>
  <c r="Z117" i="13"/>
  <c r="Z118" i="13"/>
  <c r="AF118" i="13" s="1"/>
  <c r="Z119" i="13"/>
  <c r="Z120" i="13"/>
  <c r="Z121" i="13"/>
  <c r="Z122" i="13"/>
  <c r="AF122" i="13" s="1"/>
  <c r="Z123" i="13"/>
  <c r="Z124" i="13"/>
  <c r="Z125" i="13"/>
  <c r="Z126" i="13"/>
  <c r="Z127" i="13"/>
  <c r="Z128" i="13"/>
  <c r="Z129" i="13"/>
  <c r="Z130" i="13"/>
  <c r="AF130" i="13" s="1"/>
  <c r="Z131" i="13"/>
  <c r="Z132" i="13"/>
  <c r="Z133" i="13"/>
  <c r="Z134" i="13"/>
  <c r="AF134" i="13" s="1"/>
  <c r="Z135" i="13"/>
  <c r="Z136" i="13"/>
  <c r="Z137" i="13"/>
  <c r="Z138" i="13"/>
  <c r="AF138" i="13" s="1"/>
  <c r="Z139" i="13"/>
  <c r="Z140" i="13"/>
  <c r="Z141" i="13"/>
  <c r="Z142" i="13"/>
  <c r="Z143" i="13"/>
  <c r="Z144" i="13"/>
  <c r="Z145" i="13"/>
  <c r="Z146" i="13"/>
  <c r="AF146" i="13" s="1"/>
  <c r="Z147" i="13"/>
  <c r="Z148" i="13"/>
  <c r="Z149" i="13"/>
  <c r="Z150" i="13"/>
  <c r="AF150" i="13" s="1"/>
  <c r="Z151" i="13"/>
  <c r="Z152" i="13"/>
  <c r="Z153" i="13"/>
  <c r="Z154" i="13"/>
  <c r="AF154" i="13" s="1"/>
  <c r="Z155" i="13"/>
  <c r="Z156" i="13"/>
  <c r="Z157" i="13"/>
  <c r="Z158" i="13"/>
  <c r="Z159" i="13"/>
  <c r="Z160" i="13"/>
  <c r="Z161" i="13"/>
  <c r="Z162" i="13"/>
  <c r="AF162" i="13" s="1"/>
  <c r="Z163" i="13"/>
  <c r="Z164" i="13"/>
  <c r="Z165" i="13"/>
  <c r="Z166" i="13"/>
  <c r="AF166" i="13" s="1"/>
  <c r="Z167" i="13"/>
  <c r="Z168" i="13"/>
  <c r="Z169" i="13"/>
  <c r="Z170" i="13"/>
  <c r="AF170" i="13" s="1"/>
  <c r="Z171" i="13"/>
  <c r="Z172" i="13"/>
  <c r="Z173" i="13"/>
  <c r="Z174" i="13"/>
  <c r="Z175" i="13"/>
  <c r="AF175" i="13" s="1"/>
  <c r="Z176" i="13"/>
  <c r="Z177" i="13"/>
  <c r="Z178" i="13"/>
  <c r="Z179" i="13"/>
  <c r="AF179" i="13" s="1"/>
  <c r="Z180" i="13"/>
  <c r="Z181" i="13"/>
  <c r="Z182" i="13"/>
  <c r="AF182" i="13" s="1"/>
  <c r="Z183" i="13"/>
  <c r="Z184" i="13"/>
  <c r="Z185" i="13"/>
  <c r="Z186" i="13"/>
  <c r="Z187" i="13"/>
  <c r="Z188" i="13"/>
  <c r="Z189" i="13"/>
  <c r="Z190" i="13"/>
  <c r="Z191" i="13"/>
  <c r="AF191" i="13" s="1"/>
  <c r="Z192" i="13"/>
  <c r="Z193" i="13"/>
  <c r="Z194" i="13"/>
  <c r="Z195" i="13"/>
  <c r="AF195" i="13" s="1"/>
  <c r="Z196" i="13"/>
  <c r="Z197" i="13"/>
  <c r="Z198" i="13"/>
  <c r="Z199" i="13"/>
  <c r="Z200" i="13"/>
  <c r="Z201" i="13"/>
  <c r="Z202" i="13"/>
  <c r="Z203" i="13"/>
  <c r="Z204" i="13"/>
  <c r="Z205" i="13"/>
  <c r="Z206" i="13"/>
  <c r="Z207" i="13"/>
  <c r="AF207" i="13" s="1"/>
  <c r="Z208" i="13"/>
  <c r="Z209" i="13"/>
  <c r="Z210" i="13"/>
  <c r="Z211" i="13"/>
  <c r="Z212" i="13"/>
  <c r="Z213" i="13"/>
  <c r="Z214" i="13"/>
  <c r="AF214" i="13" s="1"/>
  <c r="Z215" i="13"/>
  <c r="Z216" i="13"/>
  <c r="Z217" i="13"/>
  <c r="Z218" i="13"/>
  <c r="AF218" i="13" s="1"/>
  <c r="Z219" i="13"/>
  <c r="Z220" i="13"/>
  <c r="Z221" i="13"/>
  <c r="Z222" i="13"/>
  <c r="Z223" i="13"/>
  <c r="Z224" i="13"/>
  <c r="Z225" i="13"/>
  <c r="Z226" i="13"/>
  <c r="Z227" i="13"/>
  <c r="AF227" i="13" s="1"/>
  <c r="Z228" i="13"/>
  <c r="Z229" i="13"/>
  <c r="Z230" i="13"/>
  <c r="AF230" i="13" s="1"/>
  <c r="Z231" i="13"/>
  <c r="Z232" i="13"/>
  <c r="Z233" i="13"/>
  <c r="Z234" i="13"/>
  <c r="AF234" i="13" s="1"/>
  <c r="Z235" i="13"/>
  <c r="Z236" i="13"/>
  <c r="Z237" i="13"/>
  <c r="Z238" i="13"/>
  <c r="Z239" i="13"/>
  <c r="AF239" i="13" s="1"/>
  <c r="Z240" i="13"/>
  <c r="Z241" i="13"/>
  <c r="Z242" i="13"/>
  <c r="Z243" i="13"/>
  <c r="AF243" i="13" s="1"/>
  <c r="Z244" i="13"/>
  <c r="Z245" i="13"/>
  <c r="Z246" i="13"/>
  <c r="AF246" i="13" s="1"/>
  <c r="Z247" i="13"/>
  <c r="Z248" i="13"/>
  <c r="Z249" i="13"/>
  <c r="Z250" i="13"/>
  <c r="Z251" i="13"/>
  <c r="Z252" i="13"/>
  <c r="Z253" i="13"/>
  <c r="Z254" i="13"/>
  <c r="Z255" i="13"/>
  <c r="AF255" i="13" s="1"/>
  <c r="Z256" i="13"/>
  <c r="Z257" i="13"/>
  <c r="Z258" i="13"/>
  <c r="Z259" i="13"/>
  <c r="AF259" i="13" s="1"/>
  <c r="Z260" i="13"/>
  <c r="Z261" i="13"/>
  <c r="Z262" i="13"/>
  <c r="Z263" i="13"/>
  <c r="Z264" i="13"/>
  <c r="Z265" i="13"/>
  <c r="Z266" i="13"/>
  <c r="AF266" i="13" s="1"/>
  <c r="Z267" i="13"/>
  <c r="Z268" i="13"/>
  <c r="AF268" i="13" s="1"/>
  <c r="Z269" i="13"/>
  <c r="Z270" i="13"/>
  <c r="Z271" i="13"/>
  <c r="AF271" i="13" s="1"/>
  <c r="Z272" i="13"/>
  <c r="Z273" i="13"/>
  <c r="Z274" i="13"/>
  <c r="Z275" i="13"/>
  <c r="Z276" i="13"/>
  <c r="Z277" i="13"/>
  <c r="Z278" i="13"/>
  <c r="AF278" i="13" s="1"/>
  <c r="Z279" i="13"/>
  <c r="AD279" i="13" s="1"/>
  <c r="Z280" i="13"/>
  <c r="Z281" i="13"/>
  <c r="Z282" i="13"/>
  <c r="AF282" i="13" s="1"/>
  <c r="Z283" i="13"/>
  <c r="Z284" i="13"/>
  <c r="Z285" i="13"/>
  <c r="Z286" i="13"/>
  <c r="Z287" i="13"/>
  <c r="Z288" i="13"/>
  <c r="Z289" i="13"/>
  <c r="Z290" i="13"/>
  <c r="Z291" i="13"/>
  <c r="AF291" i="13" s="1"/>
  <c r="Z292" i="13"/>
  <c r="Z293" i="13"/>
  <c r="Z294" i="13"/>
  <c r="AF294" i="13" s="1"/>
  <c r="Z295" i="13"/>
  <c r="Z296" i="13"/>
  <c r="Z297" i="13"/>
  <c r="Z298" i="13"/>
  <c r="AF298" i="13" s="1"/>
  <c r="Z299" i="13"/>
  <c r="Z300" i="13"/>
  <c r="Z301" i="13"/>
  <c r="Z302" i="13"/>
  <c r="Z303" i="13"/>
  <c r="AF303" i="13" s="1"/>
  <c r="Z304" i="13"/>
  <c r="Z305" i="13"/>
  <c r="Z306" i="13"/>
  <c r="Z307" i="13"/>
  <c r="AF307" i="13" s="1"/>
  <c r="Z308" i="13"/>
  <c r="Z309" i="13"/>
  <c r="Z310" i="13"/>
  <c r="AF310" i="13" s="1"/>
  <c r="Z311" i="13"/>
  <c r="Z312" i="13"/>
  <c r="Z313" i="13"/>
  <c r="Z314" i="13"/>
  <c r="Z315" i="13"/>
  <c r="Z316" i="13"/>
  <c r="Z317" i="13"/>
  <c r="Z318" i="13"/>
  <c r="Z319" i="13"/>
  <c r="AF319" i="13" s="1"/>
  <c r="Z320" i="13"/>
  <c r="Z321" i="13"/>
  <c r="Z322" i="13"/>
  <c r="Z323" i="13"/>
  <c r="AF323" i="13" s="1"/>
  <c r="Z324" i="13"/>
  <c r="Z325" i="13"/>
  <c r="Z326" i="13"/>
  <c r="Z327" i="13"/>
  <c r="Z328" i="13"/>
  <c r="Z329" i="13"/>
  <c r="Z330" i="13"/>
  <c r="AF330" i="13" s="1"/>
  <c r="Z331" i="13"/>
  <c r="Z332" i="13"/>
  <c r="Z333" i="13"/>
  <c r="Z334" i="13"/>
  <c r="Z335" i="13"/>
  <c r="AF335" i="13" s="1"/>
  <c r="Z336" i="13"/>
  <c r="Z337" i="13"/>
  <c r="AD337" i="13" s="1"/>
  <c r="Z338" i="13"/>
  <c r="Z339" i="13"/>
  <c r="Z340" i="13"/>
  <c r="Z341" i="13"/>
  <c r="Z342" i="13"/>
  <c r="AF342" i="13" s="1"/>
  <c r="Z343" i="13"/>
  <c r="Z344" i="13"/>
  <c r="Z345" i="13"/>
  <c r="Z346" i="13"/>
  <c r="AF346" i="13" s="1"/>
  <c r="Z347" i="13"/>
  <c r="Z348" i="13"/>
  <c r="Z349" i="13"/>
  <c r="Z350" i="13"/>
  <c r="Z351" i="13"/>
  <c r="Z352" i="13"/>
  <c r="Z353" i="13"/>
  <c r="Z354" i="13"/>
  <c r="Z355" i="13"/>
  <c r="AF355" i="13" s="1"/>
  <c r="Z356" i="13"/>
  <c r="Z357" i="13"/>
  <c r="Z358" i="13"/>
  <c r="AF358" i="13" s="1"/>
  <c r="Z359" i="13"/>
  <c r="Z360" i="13"/>
  <c r="Z361" i="13"/>
  <c r="Z362" i="13"/>
  <c r="AF362" i="13" s="1"/>
  <c r="Z363" i="13"/>
  <c r="Z364" i="13"/>
  <c r="Z365" i="13"/>
  <c r="Z366" i="13"/>
  <c r="Z367" i="13"/>
  <c r="AF367" i="13" s="1"/>
  <c r="Z368" i="13"/>
  <c r="Z369" i="13"/>
  <c r="Z370" i="13"/>
  <c r="Z371" i="13"/>
  <c r="AF371" i="13" s="1"/>
  <c r="Z372" i="13"/>
  <c r="Z373" i="13"/>
  <c r="Z374" i="13"/>
  <c r="AF374" i="13" s="1"/>
  <c r="Z375" i="13"/>
  <c r="Z376" i="13"/>
  <c r="Z377" i="13"/>
  <c r="Z378" i="13"/>
  <c r="Z379" i="13"/>
  <c r="Z380" i="13"/>
  <c r="Z381" i="13"/>
  <c r="Z382" i="13"/>
  <c r="Z383" i="13"/>
  <c r="AF383" i="13" s="1"/>
  <c r="Z384" i="13"/>
  <c r="Z385" i="13"/>
  <c r="Z386" i="13"/>
  <c r="Z387" i="13"/>
  <c r="AF387" i="13" s="1"/>
  <c r="Z388" i="13"/>
  <c r="Z389" i="13"/>
  <c r="Z390" i="13"/>
  <c r="Z391" i="13"/>
  <c r="Z392" i="13"/>
  <c r="AD392" i="13" s="1"/>
  <c r="Z393" i="13"/>
  <c r="Z394" i="13"/>
  <c r="AF394" i="13" s="1"/>
  <c r="Z395" i="13"/>
  <c r="Z396" i="13"/>
  <c r="Z397" i="13"/>
  <c r="Z398" i="13"/>
  <c r="Z399" i="13"/>
  <c r="AF399" i="13" s="1"/>
  <c r="Z400" i="13"/>
  <c r="Z401" i="13"/>
  <c r="Z402" i="13"/>
  <c r="Z403" i="13"/>
  <c r="Z404" i="13"/>
  <c r="Z405" i="13"/>
  <c r="Z406" i="13"/>
  <c r="AF406" i="13" s="1"/>
  <c r="Z407" i="13"/>
  <c r="Z408" i="13"/>
  <c r="Z409" i="13"/>
  <c r="Z410" i="13"/>
  <c r="AF410" i="13" s="1"/>
  <c r="Z411" i="13"/>
  <c r="Z412" i="13"/>
  <c r="Z413" i="13"/>
  <c r="Z414" i="13"/>
  <c r="Z415" i="13"/>
  <c r="Z416" i="13"/>
  <c r="Z417" i="13"/>
  <c r="Z418" i="13"/>
  <c r="Z419" i="13"/>
  <c r="AF419" i="13" s="1"/>
  <c r="Z420" i="13"/>
  <c r="Z421" i="13"/>
  <c r="Z422" i="13"/>
  <c r="AF422" i="13" s="1"/>
  <c r="Z423" i="13"/>
  <c r="Z424" i="13"/>
  <c r="Z425" i="13"/>
  <c r="Z426" i="13"/>
  <c r="AF426" i="13" s="1"/>
  <c r="Z427" i="13"/>
  <c r="Z428" i="13"/>
  <c r="Z429" i="13"/>
  <c r="Z430" i="13"/>
  <c r="Z431" i="13"/>
  <c r="AF431" i="13" s="1"/>
  <c r="Z432" i="13"/>
  <c r="Z433" i="13"/>
  <c r="Z434" i="13"/>
  <c r="Z435" i="13"/>
  <c r="AF435" i="13" s="1"/>
  <c r="Z436" i="13"/>
  <c r="Z437" i="13"/>
  <c r="Z438" i="13"/>
  <c r="AF438" i="13" s="1"/>
  <c r="Z439" i="13"/>
  <c r="Z440" i="13"/>
  <c r="Z441" i="13"/>
  <c r="Z442" i="13"/>
  <c r="Z443" i="13"/>
  <c r="Z444" i="13"/>
  <c r="Z445" i="13"/>
  <c r="Z446" i="13"/>
  <c r="Z447" i="13"/>
  <c r="AF447" i="13" s="1"/>
  <c r="Z448" i="13"/>
  <c r="AD448" i="13" s="1"/>
  <c r="Z449" i="13"/>
  <c r="Z450" i="13"/>
  <c r="Z451" i="13"/>
  <c r="AF451" i="13" s="1"/>
  <c r="Z452" i="13"/>
  <c r="Z453" i="13"/>
  <c r="Z454" i="13"/>
  <c r="Z455" i="13"/>
  <c r="Z456" i="13"/>
  <c r="Z457" i="13"/>
  <c r="Z458" i="13"/>
  <c r="AF458" i="13" s="1"/>
  <c r="Z459" i="13"/>
  <c r="Z460" i="13"/>
  <c r="Z461" i="13"/>
  <c r="Z462" i="13"/>
  <c r="Z463" i="13"/>
  <c r="AF463" i="13" s="1"/>
  <c r="Z464" i="13"/>
  <c r="Z465" i="13"/>
  <c r="Z466" i="13"/>
  <c r="Z467" i="13"/>
  <c r="Z468" i="13"/>
  <c r="Z469" i="13"/>
  <c r="Z470" i="13"/>
  <c r="AF470" i="13" s="1"/>
  <c r="Z471" i="13"/>
  <c r="Z472" i="13"/>
  <c r="Z473" i="13"/>
  <c r="Z474" i="13"/>
  <c r="AF474" i="13" s="1"/>
  <c r="Z475" i="13"/>
  <c r="Z476" i="13"/>
  <c r="Z477" i="13"/>
  <c r="Z478" i="13"/>
  <c r="Z479" i="13"/>
  <c r="Z480" i="13"/>
  <c r="Z481" i="13"/>
  <c r="Z482" i="13"/>
  <c r="Z483" i="13"/>
  <c r="AF483" i="13" s="1"/>
  <c r="Z484" i="13"/>
  <c r="Z485" i="13"/>
  <c r="Z486" i="13"/>
  <c r="AF486" i="13" s="1"/>
  <c r="Z487" i="13"/>
  <c r="Z488" i="13"/>
  <c r="Z489" i="13"/>
  <c r="Z490" i="13"/>
  <c r="AF490" i="13" s="1"/>
  <c r="Z491" i="13"/>
  <c r="Z492" i="13"/>
  <c r="Z493" i="13"/>
  <c r="Z494" i="13"/>
  <c r="Z495" i="13"/>
  <c r="AF495" i="13" s="1"/>
  <c r="Z496" i="13"/>
  <c r="Z497" i="13"/>
  <c r="Z498" i="13"/>
  <c r="Z499" i="13"/>
  <c r="AF499" i="13" s="1"/>
  <c r="Z500" i="13"/>
  <c r="Z501" i="13"/>
  <c r="Z502" i="13"/>
  <c r="AF502" i="13" s="1"/>
  <c r="Z503" i="13"/>
  <c r="Z504" i="13"/>
  <c r="Z505" i="13"/>
  <c r="Z506" i="13"/>
  <c r="Z507" i="13"/>
  <c r="Z508" i="13"/>
  <c r="AF508" i="13" s="1"/>
  <c r="Z509" i="13"/>
  <c r="Z510" i="13"/>
  <c r="Z511" i="13"/>
  <c r="AD511" i="13" s="1"/>
  <c r="Z512" i="13"/>
  <c r="Z513" i="13"/>
  <c r="Z514" i="13"/>
  <c r="Z515" i="13"/>
  <c r="AF515" i="13" s="1"/>
  <c r="Z516" i="13"/>
  <c r="Z517" i="13"/>
  <c r="Z518" i="13"/>
  <c r="Z519" i="13"/>
  <c r="Z520" i="13"/>
  <c r="Z521" i="13"/>
  <c r="Z522" i="13"/>
  <c r="AF522" i="13" s="1"/>
  <c r="Z523" i="13"/>
  <c r="Z524" i="13"/>
  <c r="Z525" i="13"/>
  <c r="Z526" i="13"/>
  <c r="Z527" i="13"/>
  <c r="AF527" i="13" s="1"/>
  <c r="Z528" i="13"/>
  <c r="Z529" i="13"/>
  <c r="Z530" i="13"/>
  <c r="Z531" i="13"/>
  <c r="Z532" i="13"/>
  <c r="Z533" i="13"/>
  <c r="Z534" i="13"/>
  <c r="AF534" i="13" s="1"/>
  <c r="Z535" i="13"/>
  <c r="Z536" i="13"/>
  <c r="Z537" i="13"/>
  <c r="Z538" i="13"/>
  <c r="AF538" i="13" s="1"/>
  <c r="Z539" i="13"/>
  <c r="Z540" i="13"/>
  <c r="AF540" i="13" s="1"/>
  <c r="Z541" i="13"/>
  <c r="Z542" i="13"/>
  <c r="Z543" i="13"/>
  <c r="Z544" i="13"/>
  <c r="Z545" i="13"/>
  <c r="Z546" i="13"/>
  <c r="Z547" i="13"/>
  <c r="AF547" i="13" s="1"/>
  <c r="Z548" i="13"/>
  <c r="Z549" i="13"/>
  <c r="Z550" i="13"/>
  <c r="AF550" i="13" s="1"/>
  <c r="Z551" i="13"/>
  <c r="Z552" i="13"/>
  <c r="Z553" i="13"/>
  <c r="Z554" i="13"/>
  <c r="AF554" i="13" s="1"/>
  <c r="Z555" i="13"/>
  <c r="Z556" i="13"/>
  <c r="Z557" i="13"/>
  <c r="Z558" i="13"/>
  <c r="Z559" i="13"/>
  <c r="AF559" i="13" s="1"/>
  <c r="Z560" i="13"/>
  <c r="Z561" i="13"/>
  <c r="AD561" i="13" s="1"/>
  <c r="Z562" i="13"/>
  <c r="Z563" i="13"/>
  <c r="AF563" i="13" s="1"/>
  <c r="Z564" i="13"/>
  <c r="Z565" i="13"/>
  <c r="Z566" i="13"/>
  <c r="AF566" i="13" s="1"/>
  <c r="Z567" i="13"/>
  <c r="Z568" i="13"/>
  <c r="Z569" i="13"/>
  <c r="Z570" i="13"/>
  <c r="Z571" i="13"/>
  <c r="Z572" i="13"/>
  <c r="Z573" i="13"/>
  <c r="Z574" i="13"/>
  <c r="Z575" i="13"/>
  <c r="AF575" i="13" s="1"/>
  <c r="Z576" i="13"/>
  <c r="Z577" i="13"/>
  <c r="Z578" i="13"/>
  <c r="Z579" i="13"/>
  <c r="AF579" i="13" s="1"/>
  <c r="Z580" i="13"/>
  <c r="Z581" i="13"/>
  <c r="Z582" i="13"/>
  <c r="Z583" i="13"/>
  <c r="Z584" i="13"/>
  <c r="Z585" i="13"/>
  <c r="Z586" i="13"/>
  <c r="AF586" i="13" s="1"/>
  <c r="Z587" i="13"/>
  <c r="Z588" i="13"/>
  <c r="Z589" i="13"/>
  <c r="Z590" i="13"/>
  <c r="Z591" i="13"/>
  <c r="AF591" i="13" s="1"/>
  <c r="Z592" i="13"/>
  <c r="Z593" i="13"/>
  <c r="Z594" i="13"/>
  <c r="Z595" i="13"/>
  <c r="Z596" i="13"/>
  <c r="Z597" i="13"/>
  <c r="Z598" i="13"/>
  <c r="AF598" i="13" s="1"/>
  <c r="Z599" i="13"/>
  <c r="Z600" i="13"/>
  <c r="Z601" i="13"/>
  <c r="Z602" i="13"/>
  <c r="AF602" i="13" s="1"/>
  <c r="Z603" i="13"/>
  <c r="Z604" i="13"/>
  <c r="Z605" i="13"/>
  <c r="Z606" i="13"/>
  <c r="Z607" i="13"/>
  <c r="Z608" i="13"/>
  <c r="Z609" i="13"/>
  <c r="Z610" i="13"/>
  <c r="Z611" i="13"/>
  <c r="AF611" i="13" s="1"/>
  <c r="Z612" i="13"/>
  <c r="Z613" i="13"/>
  <c r="Z614" i="13"/>
  <c r="AF614" i="13" s="1"/>
  <c r="Z615" i="13"/>
  <c r="Z616" i="13"/>
  <c r="Z617" i="13"/>
  <c r="AD617" i="13" s="1"/>
  <c r="Z618" i="13"/>
  <c r="AF618" i="13" s="1"/>
  <c r="Z619" i="13"/>
  <c r="Z620" i="13"/>
  <c r="Z621" i="13"/>
  <c r="Z622" i="13"/>
  <c r="Z623" i="13"/>
  <c r="AF623" i="13" s="1"/>
  <c r="Z624" i="13"/>
  <c r="Z625" i="13"/>
  <c r="Z626" i="13"/>
  <c r="Z627" i="13"/>
  <c r="AF627" i="13" s="1"/>
  <c r="Z628" i="13"/>
  <c r="Z629" i="13"/>
  <c r="Z630" i="13"/>
  <c r="AF630" i="13" s="1"/>
  <c r="Z631" i="13"/>
  <c r="Z632" i="13"/>
  <c r="Z633" i="13"/>
  <c r="Z634" i="13"/>
  <c r="Z635" i="13"/>
  <c r="Z636" i="13"/>
  <c r="Z637" i="13"/>
  <c r="Z638" i="13"/>
  <c r="Z639" i="13"/>
  <c r="AF639" i="13" s="1"/>
  <c r="Z640" i="13"/>
  <c r="Z641" i="13"/>
  <c r="Z642" i="13"/>
  <c r="Z643" i="13"/>
  <c r="AF643" i="13" s="1"/>
  <c r="Z644" i="13"/>
  <c r="Z645" i="13"/>
  <c r="Z646" i="13"/>
  <c r="Z647" i="13"/>
  <c r="Z648" i="13"/>
  <c r="Z649" i="13"/>
  <c r="Z650" i="13"/>
  <c r="AF650" i="13" s="1"/>
  <c r="Z651" i="13"/>
  <c r="Z652" i="13"/>
  <c r="Z653" i="13"/>
  <c r="Z654" i="13"/>
  <c r="Z655" i="13"/>
  <c r="AF655" i="13" s="1"/>
  <c r="Z656" i="13"/>
  <c r="Z657" i="13"/>
  <c r="Z658" i="13"/>
  <c r="Z659" i="13"/>
  <c r="Z660" i="13"/>
  <c r="Z661" i="13"/>
  <c r="Z662" i="13"/>
  <c r="AF662" i="13" s="1"/>
  <c r="Z663" i="13"/>
  <c r="Z664" i="13"/>
  <c r="Z665" i="13"/>
  <c r="Z666" i="13"/>
  <c r="AF666" i="13" s="1"/>
  <c r="Z667" i="13"/>
  <c r="Z668" i="13"/>
  <c r="Z669" i="13"/>
  <c r="Z670" i="13"/>
  <c r="Z671" i="13"/>
  <c r="Z672" i="13"/>
  <c r="Z673" i="13"/>
  <c r="Z674" i="13"/>
  <c r="AF674" i="13" s="1"/>
  <c r="Z675" i="13"/>
  <c r="Z676" i="13"/>
  <c r="AF676" i="13" s="1"/>
  <c r="Z677" i="13"/>
  <c r="Z678" i="13"/>
  <c r="Z679" i="13"/>
  <c r="AF679" i="13" s="1"/>
  <c r="Z680" i="13"/>
  <c r="AD680" i="13" s="1"/>
  <c r="Z681" i="13"/>
  <c r="Z682" i="13"/>
  <c r="Z683" i="13"/>
  <c r="Z684" i="13"/>
  <c r="Z685" i="13"/>
  <c r="Z686" i="13"/>
  <c r="AF686" i="13" s="1"/>
  <c r="Z687" i="13"/>
  <c r="Z688" i="13"/>
  <c r="AF688" i="13" s="1"/>
  <c r="Z689" i="13"/>
  <c r="Z690" i="13"/>
  <c r="Z691" i="13"/>
  <c r="Z692" i="13"/>
  <c r="Z693" i="13"/>
  <c r="Z694" i="13"/>
  <c r="AF694" i="13" s="1"/>
  <c r="Z695" i="13"/>
  <c r="Z696" i="13"/>
  <c r="AF696" i="13" s="1"/>
  <c r="Z697" i="13"/>
  <c r="Z698" i="13"/>
  <c r="Z699" i="13"/>
  <c r="Z700" i="13"/>
  <c r="AF700" i="13" s="1"/>
  <c r="Z701" i="13"/>
  <c r="Z702" i="13"/>
  <c r="AF702" i="13" s="1"/>
  <c r="Z703" i="13"/>
  <c r="Z704" i="13"/>
  <c r="AF704" i="13" s="1"/>
  <c r="Z705" i="13"/>
  <c r="Z706" i="13"/>
  <c r="Z707" i="13"/>
  <c r="Z708" i="13"/>
  <c r="Z709" i="13"/>
  <c r="Z710" i="13"/>
  <c r="AF710" i="13" s="1"/>
  <c r="Z711" i="13"/>
  <c r="Z712" i="13"/>
  <c r="AF712" i="13" s="1"/>
  <c r="Z713" i="13"/>
  <c r="Z714" i="13"/>
  <c r="Z715" i="13"/>
  <c r="Z716" i="13"/>
  <c r="Z717" i="13"/>
  <c r="Z718" i="13"/>
  <c r="AF718" i="13" s="1"/>
  <c r="Z719" i="13"/>
  <c r="Z720" i="13"/>
  <c r="AF720" i="13" s="1"/>
  <c r="Z721" i="13"/>
  <c r="Z722" i="13"/>
  <c r="Z723" i="13"/>
  <c r="Z724" i="13"/>
  <c r="Z725" i="13"/>
  <c r="Z726" i="13"/>
  <c r="AF726" i="13" s="1"/>
  <c r="Z727" i="13"/>
  <c r="Z728" i="13"/>
  <c r="AF728" i="13" s="1"/>
  <c r="Z729" i="13"/>
  <c r="Z730" i="13"/>
  <c r="Z731" i="13"/>
  <c r="Z732" i="13"/>
  <c r="Z733" i="13"/>
  <c r="Z734" i="13"/>
  <c r="AF734" i="13" s="1"/>
  <c r="Z735" i="13"/>
  <c r="AD735" i="13" s="1"/>
  <c r="Z736" i="13"/>
  <c r="AF736" i="13" s="1"/>
  <c r="Z737" i="13"/>
  <c r="Z738" i="13"/>
  <c r="Z739" i="13"/>
  <c r="Z740" i="13"/>
  <c r="Z741" i="13"/>
  <c r="Z742" i="13"/>
  <c r="AF742" i="13" s="1"/>
  <c r="Z743" i="13"/>
  <c r="Z744" i="13"/>
  <c r="AF744" i="13" s="1"/>
  <c r="Z745" i="13"/>
  <c r="Z746" i="13"/>
  <c r="Z747" i="13"/>
  <c r="Z748" i="13"/>
  <c r="Z749" i="13"/>
  <c r="Z750" i="13"/>
  <c r="AF750" i="13" s="1"/>
  <c r="Z751" i="13"/>
  <c r="Z752" i="13"/>
  <c r="AF752" i="13" s="1"/>
  <c r="Z753" i="13"/>
  <c r="Z754" i="13"/>
  <c r="Z755" i="13"/>
  <c r="Z756" i="13"/>
  <c r="Z757" i="13"/>
  <c r="Z758" i="13"/>
  <c r="AF758" i="13" s="1"/>
  <c r="Z759" i="13"/>
  <c r="Z760" i="13"/>
  <c r="AF760" i="13" s="1"/>
  <c r="Z761" i="13"/>
  <c r="Z762" i="13"/>
  <c r="Z763" i="13"/>
  <c r="Z764" i="13"/>
  <c r="AF764" i="13" s="1"/>
  <c r="Z765" i="13"/>
  <c r="Z766" i="13"/>
  <c r="AF766" i="13" s="1"/>
  <c r="Z767" i="13"/>
  <c r="Z768" i="13"/>
  <c r="AF768" i="13" s="1"/>
  <c r="Z769" i="13"/>
  <c r="Z770" i="13"/>
  <c r="Z771" i="13"/>
  <c r="Z772" i="13"/>
  <c r="Z773" i="13"/>
  <c r="Z774" i="13"/>
  <c r="AF774" i="13" s="1"/>
  <c r="Z775" i="13"/>
  <c r="Z776" i="13"/>
  <c r="AF776" i="13" s="1"/>
  <c r="Z777" i="13"/>
  <c r="Z778" i="13"/>
  <c r="Z779" i="13"/>
  <c r="Z780" i="13"/>
  <c r="Z781" i="13"/>
  <c r="Z782" i="13"/>
  <c r="AF782" i="13" s="1"/>
  <c r="Z783" i="13"/>
  <c r="Z784" i="13"/>
  <c r="AF784" i="13" s="1"/>
  <c r="Z785" i="13"/>
  <c r="Z786" i="13"/>
  <c r="Z787" i="13"/>
  <c r="Z788" i="13"/>
  <c r="Z789" i="13"/>
  <c r="Z790" i="13"/>
  <c r="AF790" i="13" s="1"/>
  <c r="Z791" i="13"/>
  <c r="AD791" i="13" s="1"/>
  <c r="Z792" i="13"/>
  <c r="AF792" i="13" s="1"/>
  <c r="Z793" i="13"/>
  <c r="Z794" i="13"/>
  <c r="Z795" i="13"/>
  <c r="Z796" i="13"/>
  <c r="Z797" i="13"/>
  <c r="Z798" i="13"/>
  <c r="AF798" i="13" s="1"/>
  <c r="Z799" i="13"/>
  <c r="Z800" i="13"/>
  <c r="AF800" i="13" s="1"/>
  <c r="Z801" i="13"/>
  <c r="Z802" i="13"/>
  <c r="Z803" i="13"/>
  <c r="Z804" i="13"/>
  <c r="Z805" i="13"/>
  <c r="Z806" i="13"/>
  <c r="AF806" i="13" s="1"/>
  <c r="Z807" i="13"/>
  <c r="Z808" i="13"/>
  <c r="AF808" i="13" s="1"/>
  <c r="Z809" i="13"/>
  <c r="Z810" i="13"/>
  <c r="Z811" i="13"/>
  <c r="Z812" i="13"/>
  <c r="Z813" i="13"/>
  <c r="Z814" i="13"/>
  <c r="AF814" i="13" s="1"/>
  <c r="Z815" i="13"/>
  <c r="Z816" i="13"/>
  <c r="AF816" i="13" s="1"/>
  <c r="Z817" i="13"/>
  <c r="Z818" i="13"/>
  <c r="Z819" i="13"/>
  <c r="Z820" i="13"/>
  <c r="Z821" i="13"/>
  <c r="Z822" i="13"/>
  <c r="AF822" i="13" s="1"/>
  <c r="Z823" i="13"/>
  <c r="Z824" i="13"/>
  <c r="AF824" i="13" s="1"/>
  <c r="Z825" i="13"/>
  <c r="Z826" i="13"/>
  <c r="Z827" i="13"/>
  <c r="Z828" i="13"/>
  <c r="AF828" i="13" s="1"/>
  <c r="Z829" i="13"/>
  <c r="Z830" i="13"/>
  <c r="AF830" i="13" s="1"/>
  <c r="Z831" i="13"/>
  <c r="Z832" i="13"/>
  <c r="AF832" i="13" s="1"/>
  <c r="Z833" i="13"/>
  <c r="Z834" i="13"/>
  <c r="Z835" i="13"/>
  <c r="Z836" i="13"/>
  <c r="Z837" i="13"/>
  <c r="Z838" i="13"/>
  <c r="AF838" i="13" s="1"/>
  <c r="Z839" i="13"/>
  <c r="Z840" i="13"/>
  <c r="AF840" i="13" s="1"/>
  <c r="Z841" i="13"/>
  <c r="Z842" i="13"/>
  <c r="Z843" i="13"/>
  <c r="Z844" i="13"/>
  <c r="Z845" i="13"/>
  <c r="Z846" i="13"/>
  <c r="AF846" i="13" s="1"/>
  <c r="Z847" i="13"/>
  <c r="Z848" i="13"/>
  <c r="AF848" i="13" s="1"/>
  <c r="Z849" i="13"/>
  <c r="AD849" i="13" s="1"/>
  <c r="Z850" i="13"/>
  <c r="Z851" i="13"/>
  <c r="Z852" i="13"/>
  <c r="Z853" i="13"/>
  <c r="Z854" i="13"/>
  <c r="AF854" i="13" s="1"/>
  <c r="Z855" i="13"/>
  <c r="Z856" i="13"/>
  <c r="AF856" i="13" s="1"/>
  <c r="Z857" i="13"/>
  <c r="Z858" i="13"/>
  <c r="Z859" i="13"/>
  <c r="Z860" i="13"/>
  <c r="Z861" i="13"/>
  <c r="Z862" i="13"/>
  <c r="AF862" i="13" s="1"/>
  <c r="Z863" i="13"/>
  <c r="Z864" i="13"/>
  <c r="AF864" i="13" s="1"/>
  <c r="Z865" i="13"/>
  <c r="Z866" i="13"/>
  <c r="Z867" i="13"/>
  <c r="Z868" i="13"/>
  <c r="Z869" i="13"/>
  <c r="Z870" i="13"/>
  <c r="AF870" i="13" s="1"/>
  <c r="Z871" i="13"/>
  <c r="Z872" i="13"/>
  <c r="AF872" i="13" s="1"/>
  <c r="Z873" i="13"/>
  <c r="Z874" i="13"/>
  <c r="Z875" i="13"/>
  <c r="Z876" i="13"/>
  <c r="Z877" i="13"/>
  <c r="Z878" i="13"/>
  <c r="AF878" i="13" s="1"/>
  <c r="Z879" i="13"/>
  <c r="Z880" i="13"/>
  <c r="AF880" i="13" s="1"/>
  <c r="Z881" i="13"/>
  <c r="Z882" i="13"/>
  <c r="Z883" i="13"/>
  <c r="Z884" i="13"/>
  <c r="Z885" i="13"/>
  <c r="Z886" i="13"/>
  <c r="AF886" i="13" s="1"/>
  <c r="Z887" i="13"/>
  <c r="Z888" i="13"/>
  <c r="AF888" i="13" s="1"/>
  <c r="Z889" i="13"/>
  <c r="Z890" i="13"/>
  <c r="Z891" i="13"/>
  <c r="Z892" i="13"/>
  <c r="AF892" i="13" s="1"/>
  <c r="Z893" i="13"/>
  <c r="Z894" i="13"/>
  <c r="AF894" i="13" s="1"/>
  <c r="Z895" i="13"/>
  <c r="Z896" i="13"/>
  <c r="AF896" i="13" s="1"/>
  <c r="Z897" i="13"/>
  <c r="Z898" i="13"/>
  <c r="Z899" i="13"/>
  <c r="Z900" i="13"/>
  <c r="Z901" i="13"/>
  <c r="Z902" i="13"/>
  <c r="AF902" i="13" s="1"/>
  <c r="Z903" i="13"/>
  <c r="Z904" i="13"/>
  <c r="AF904" i="13" s="1"/>
  <c r="Z905" i="13"/>
  <c r="Z906" i="13"/>
  <c r="Z907" i="13"/>
  <c r="Z908" i="13"/>
  <c r="Z909" i="13"/>
  <c r="Z910" i="13"/>
  <c r="AF910" i="13" s="1"/>
  <c r="Z911" i="13"/>
  <c r="Z912" i="13"/>
  <c r="AF912" i="13" s="1"/>
  <c r="Z913" i="13"/>
  <c r="Z914" i="13"/>
  <c r="Z915" i="13"/>
  <c r="Z916" i="13"/>
  <c r="Z917" i="13"/>
  <c r="Z918" i="13"/>
  <c r="AF918" i="13" s="1"/>
  <c r="Z919" i="13"/>
  <c r="Z920" i="13"/>
  <c r="AF920" i="13" s="1"/>
  <c r="Z921" i="13"/>
  <c r="Z922" i="13"/>
  <c r="Z923" i="13"/>
  <c r="Z924" i="13"/>
  <c r="Z925" i="13"/>
  <c r="Z926" i="13"/>
  <c r="AF926" i="13" s="1"/>
  <c r="Z927" i="13"/>
  <c r="Z928" i="13"/>
  <c r="AF928" i="13" s="1"/>
  <c r="Z929" i="13"/>
  <c r="Z930" i="13"/>
  <c r="Z931" i="13"/>
  <c r="Z932" i="13"/>
  <c r="Z933" i="13"/>
  <c r="Z934" i="13"/>
  <c r="AF934" i="13" s="1"/>
  <c r="Z935" i="13"/>
  <c r="Z936" i="13"/>
  <c r="AF936" i="13" s="1"/>
  <c r="Z937" i="13"/>
  <c r="Z938" i="13"/>
  <c r="Z939" i="13"/>
  <c r="Z940" i="13"/>
  <c r="Z941" i="13"/>
  <c r="Z942" i="13"/>
  <c r="AF942" i="13" s="1"/>
  <c r="Z943" i="13"/>
  <c r="Z944" i="13"/>
  <c r="AF944" i="13" s="1"/>
  <c r="Z945" i="13"/>
  <c r="Z946" i="13"/>
  <c r="Z947" i="13"/>
  <c r="Z948" i="13"/>
  <c r="Z949" i="13"/>
  <c r="Z950" i="13"/>
  <c r="AF950" i="13" s="1"/>
  <c r="Z951" i="13"/>
  <c r="Z952" i="13"/>
  <c r="AF952" i="13" s="1"/>
  <c r="Z953" i="13"/>
  <c r="Z954" i="13"/>
  <c r="Z955" i="13"/>
  <c r="Z956" i="13"/>
  <c r="AF956" i="13" s="1"/>
  <c r="Z957" i="13"/>
  <c r="Z958" i="13"/>
  <c r="AF958" i="13" s="1"/>
  <c r="Z959" i="13"/>
  <c r="Z960" i="13"/>
  <c r="AF960" i="13" s="1"/>
  <c r="Z961" i="13"/>
  <c r="Z962" i="13"/>
  <c r="Z963" i="13"/>
  <c r="Z964" i="13"/>
  <c r="Z965" i="13"/>
  <c r="Z966" i="13"/>
  <c r="AF966" i="13" s="1"/>
  <c r="Z967" i="13"/>
  <c r="Z968" i="13"/>
  <c r="AF968" i="13" s="1"/>
  <c r="Z969" i="13"/>
  <c r="Z970" i="13"/>
  <c r="Z971" i="13"/>
  <c r="Z972" i="13"/>
  <c r="Z973" i="13"/>
  <c r="Z974" i="13"/>
  <c r="AF974" i="13" s="1"/>
  <c r="Z975" i="13"/>
  <c r="Z976" i="13"/>
  <c r="AF976" i="13" s="1"/>
  <c r="Z977" i="13"/>
  <c r="Z978" i="13"/>
  <c r="Z979" i="13"/>
  <c r="Z980" i="13"/>
  <c r="Z981" i="13"/>
  <c r="Z982" i="13"/>
  <c r="AF982" i="13" s="1"/>
  <c r="Z983" i="13"/>
  <c r="Z984" i="13"/>
  <c r="AF984" i="13" s="1"/>
  <c r="Z985" i="13"/>
  <c r="Z986" i="13"/>
  <c r="Z987" i="13"/>
  <c r="Z988" i="13"/>
  <c r="Z989" i="13"/>
  <c r="Z990" i="13"/>
  <c r="AF990" i="13" s="1"/>
  <c r="Z991" i="13"/>
  <c r="Z992" i="13"/>
  <c r="AF992" i="13" s="1"/>
  <c r="Z993" i="13"/>
  <c r="Z994" i="13"/>
  <c r="Z995" i="13"/>
  <c r="Z996" i="13"/>
  <c r="Z997" i="13"/>
  <c r="Z998" i="13"/>
  <c r="AF998" i="13" s="1"/>
  <c r="Z999" i="13"/>
  <c r="Z1000" i="13"/>
  <c r="AF1000" i="13" s="1"/>
  <c r="Z1001" i="13"/>
  <c r="Z1002" i="13"/>
  <c r="Z1003" i="13"/>
  <c r="Z1004" i="13"/>
  <c r="Z1005" i="13"/>
  <c r="Z1006" i="13"/>
  <c r="AF1006" i="13" s="1"/>
  <c r="Z1007" i="13"/>
  <c r="Z1008" i="13"/>
  <c r="AF1008" i="13" s="1"/>
  <c r="Z1009" i="13"/>
  <c r="Z1010" i="13"/>
  <c r="Z1011" i="13"/>
  <c r="Z1012" i="13"/>
  <c r="Z1013" i="13"/>
  <c r="Z1014" i="13"/>
  <c r="AF1014" i="13" s="1"/>
  <c r="Z1015" i="13"/>
  <c r="Z1016" i="13"/>
  <c r="AF1016" i="13" s="1"/>
  <c r="Z1017" i="13"/>
  <c r="Z1018" i="13"/>
  <c r="Z1019" i="13"/>
  <c r="Z1020" i="13"/>
  <c r="AF1020" i="13" s="1"/>
  <c r="Z1021" i="13"/>
  <c r="Z1022" i="13"/>
  <c r="AF1022" i="13" s="1"/>
  <c r="Z1023" i="13"/>
  <c r="AD1023" i="13" s="1"/>
  <c r="Z1024" i="13"/>
  <c r="AF1024" i="13" s="1"/>
  <c r="Z1025" i="13"/>
  <c r="Z1026" i="13"/>
  <c r="Z1027" i="13"/>
  <c r="Z1028" i="13"/>
  <c r="Z1029" i="13"/>
  <c r="Z1030" i="13"/>
  <c r="AF1030" i="13" s="1"/>
  <c r="Z1031" i="13"/>
  <c r="Z1032" i="13"/>
  <c r="AF1032" i="13" s="1"/>
  <c r="Z1033" i="13"/>
  <c r="Z1034" i="13"/>
  <c r="Z1035" i="13"/>
  <c r="Z1036" i="13"/>
  <c r="Z1037" i="13"/>
  <c r="Z1038" i="13"/>
  <c r="AF1038" i="13" s="1"/>
  <c r="Z1039" i="13"/>
  <c r="Z1040" i="13"/>
  <c r="AF1040" i="13" s="1"/>
  <c r="Z1041" i="13"/>
  <c r="Z1042" i="13"/>
  <c r="Z1043" i="13"/>
  <c r="Z1044" i="13"/>
  <c r="Z1045" i="13"/>
  <c r="Z1046" i="13"/>
  <c r="AF1046" i="13" s="1"/>
  <c r="Z1047" i="13"/>
  <c r="Z1048" i="13"/>
  <c r="AF1048" i="13" s="1"/>
  <c r="Z1049" i="13"/>
  <c r="Z1050" i="13"/>
  <c r="Z1051" i="13"/>
  <c r="Z1052" i="13"/>
  <c r="Z1053" i="13"/>
  <c r="Z1054" i="13"/>
  <c r="AF1054" i="13" s="1"/>
  <c r="Z1055" i="13"/>
  <c r="Z1056" i="13"/>
  <c r="AF1056" i="13" s="1"/>
  <c r="Z1057" i="13"/>
  <c r="Z1058" i="13"/>
  <c r="Z1059" i="13"/>
  <c r="Z1060" i="13"/>
  <c r="Z1061" i="13"/>
  <c r="Z1062" i="13"/>
  <c r="AF1062" i="13" s="1"/>
  <c r="Z1063" i="13"/>
  <c r="Z1064" i="13"/>
  <c r="AF1064" i="13" s="1"/>
  <c r="Z1065" i="13"/>
  <c r="Z1066" i="13"/>
  <c r="Z1067" i="13"/>
  <c r="Z1068" i="13"/>
  <c r="Z1069" i="13"/>
  <c r="Z1070" i="13"/>
  <c r="AF1070" i="13" s="1"/>
  <c r="Z1071" i="13"/>
  <c r="Z1072" i="13"/>
  <c r="AF1072" i="13" s="1"/>
  <c r="Z1073" i="13"/>
  <c r="AD1073" i="13" s="1"/>
  <c r="Z1074" i="13"/>
  <c r="Z1075" i="13"/>
  <c r="Z1076" i="13"/>
  <c r="Z1077" i="13"/>
  <c r="Z1078" i="13"/>
  <c r="AF1078" i="13" s="1"/>
  <c r="Z1079" i="13"/>
  <c r="Z1080" i="13"/>
  <c r="AF1080" i="13" s="1"/>
  <c r="Z1081" i="13"/>
  <c r="Z1082" i="13"/>
  <c r="Z1083" i="13"/>
  <c r="Z1084" i="13"/>
  <c r="AF1084" i="13" s="1"/>
  <c r="Z1085" i="13"/>
  <c r="Z1086" i="13"/>
  <c r="AF1086" i="13" s="1"/>
  <c r="Z1087" i="13"/>
  <c r="Z1088" i="13"/>
  <c r="AF1088" i="13" s="1"/>
  <c r="Z1089" i="13"/>
  <c r="Z1090" i="13"/>
  <c r="Z1091" i="13"/>
  <c r="Z1092" i="13"/>
  <c r="Z1093" i="13"/>
  <c r="Z1094" i="13"/>
  <c r="AF1094" i="13" s="1"/>
  <c r="Z1095" i="13"/>
  <c r="Z1096" i="13"/>
  <c r="AF1096" i="13" s="1"/>
  <c r="Z1097" i="13"/>
  <c r="Z1098" i="13"/>
  <c r="Z1099" i="13"/>
  <c r="Z1100" i="13"/>
  <c r="Z1101" i="13"/>
  <c r="Z1102" i="13"/>
  <c r="AF1102" i="13" s="1"/>
  <c r="Z1103" i="13"/>
  <c r="Z1104" i="13"/>
  <c r="AF1104" i="13" s="1"/>
  <c r="Z1105" i="13"/>
  <c r="Z1106" i="13"/>
  <c r="Z1107" i="13"/>
  <c r="Z1108" i="13"/>
  <c r="Z1109" i="13"/>
  <c r="Z1110" i="13"/>
  <c r="AF1110" i="13" s="1"/>
  <c r="Z1111" i="13"/>
  <c r="Z1112" i="13"/>
  <c r="AF1112" i="13" s="1"/>
  <c r="Z1113" i="13"/>
  <c r="Z1114" i="13"/>
  <c r="Z1115" i="13"/>
  <c r="Z1116" i="13"/>
  <c r="Z1117" i="13"/>
  <c r="Z1118" i="13"/>
  <c r="AF1118" i="13" s="1"/>
  <c r="Z1119" i="13"/>
  <c r="Z1120" i="13"/>
  <c r="AF1120" i="13" s="1"/>
  <c r="Z1121" i="13"/>
  <c r="AD1121" i="13" s="1"/>
  <c r="Z1122" i="13"/>
  <c r="Z1123" i="13"/>
  <c r="Z1124" i="13"/>
  <c r="Z1125" i="13"/>
  <c r="Z1126" i="13"/>
  <c r="AF1126" i="13" s="1"/>
  <c r="Z1127" i="13"/>
  <c r="Z1128" i="13"/>
  <c r="AF1128" i="13" s="1"/>
  <c r="Z1129" i="13"/>
  <c r="Z1130" i="13"/>
  <c r="Z1131" i="13"/>
  <c r="Z1132" i="13"/>
  <c r="Z1133" i="13"/>
  <c r="Z1134" i="13"/>
  <c r="AF1134" i="13" s="1"/>
  <c r="Z1135" i="13"/>
  <c r="Z1136" i="13"/>
  <c r="AF1136" i="13" s="1"/>
  <c r="Z1137" i="13"/>
  <c r="Z1138" i="13"/>
  <c r="Z1139" i="13"/>
  <c r="Z1140" i="13"/>
  <c r="Z1141" i="13"/>
  <c r="Z1142" i="13"/>
  <c r="AF1142" i="13" s="1"/>
  <c r="Z1143" i="13"/>
  <c r="Z1144" i="13"/>
  <c r="AF1144" i="13" s="1"/>
  <c r="Z1145" i="13"/>
  <c r="Z1146" i="13"/>
  <c r="Z1147" i="13"/>
  <c r="Z1148" i="13"/>
  <c r="AF1148" i="13" s="1"/>
  <c r="Z1149" i="13"/>
  <c r="Z1150" i="13"/>
  <c r="AF1150" i="13" s="1"/>
  <c r="Z1151" i="13"/>
  <c r="Z1152" i="13"/>
  <c r="AF1152" i="13" s="1"/>
  <c r="Z1153" i="13"/>
  <c r="Z1154" i="13"/>
  <c r="Z1155" i="13"/>
  <c r="Z1156" i="13"/>
  <c r="Z1157" i="13"/>
  <c r="Z1158" i="13"/>
  <c r="AF1158" i="13" s="1"/>
  <c r="Z1159" i="13"/>
  <c r="Z1160" i="13"/>
  <c r="AF1160" i="13" s="1"/>
  <c r="Z1161" i="13"/>
  <c r="Z1162" i="13"/>
  <c r="Z1163" i="13"/>
  <c r="Z1164" i="13"/>
  <c r="Z1165" i="13"/>
  <c r="Z1166" i="13"/>
  <c r="AF1166" i="13" s="1"/>
  <c r="Z1167" i="13"/>
  <c r="Z1168" i="13"/>
  <c r="AF1168" i="13" s="1"/>
  <c r="Z1169" i="13"/>
  <c r="Z1170" i="13"/>
  <c r="Z1171" i="13"/>
  <c r="Z1172" i="13"/>
  <c r="Z1173" i="13"/>
  <c r="Z1174" i="13"/>
  <c r="AF1174" i="13" s="1"/>
  <c r="Z1175" i="13"/>
  <c r="Z1176" i="13"/>
  <c r="AF1176" i="13" s="1"/>
  <c r="Z1177" i="13"/>
  <c r="Z1178" i="13"/>
  <c r="Z1179" i="13"/>
  <c r="Z1180" i="13"/>
  <c r="Z1181" i="13"/>
  <c r="Z1182" i="13"/>
  <c r="AF1182" i="13" s="1"/>
  <c r="Z1183" i="13"/>
  <c r="Z1184" i="13"/>
  <c r="AF1184" i="13" s="1"/>
  <c r="Z1185" i="13"/>
  <c r="Z1186" i="13"/>
  <c r="Z1187" i="13"/>
  <c r="Z1188" i="13"/>
  <c r="Z1189" i="13"/>
  <c r="Z1190" i="13"/>
  <c r="AF1190" i="13" s="1"/>
  <c r="Z1191" i="13"/>
  <c r="Z1192" i="13"/>
  <c r="AF1192" i="13" s="1"/>
  <c r="Z1193" i="13"/>
  <c r="Z1194" i="13"/>
  <c r="Z1195" i="13"/>
  <c r="Z1196" i="13"/>
  <c r="Z1197" i="13"/>
  <c r="Z1198" i="13"/>
  <c r="AF1198" i="13" s="1"/>
  <c r="Z1199" i="13"/>
  <c r="Z1200" i="13"/>
  <c r="AF1200" i="13" s="1"/>
  <c r="Z1201" i="13"/>
  <c r="Z1202" i="13"/>
  <c r="Z1203" i="13"/>
  <c r="Z1204" i="13"/>
  <c r="Z1205" i="13"/>
  <c r="Z1206" i="13"/>
  <c r="AF1206" i="13" s="1"/>
  <c r="Z1207" i="13"/>
  <c r="Z1208" i="13"/>
  <c r="AF1208" i="13" s="1"/>
  <c r="Z1209" i="13"/>
  <c r="Z1210" i="13"/>
  <c r="Z1211" i="13"/>
  <c r="Z1212" i="13"/>
  <c r="AF1212" i="13" s="1"/>
  <c r="Z1213" i="13"/>
  <c r="Z1214" i="13"/>
  <c r="AF1214" i="13" s="1"/>
  <c r="Z1215" i="13"/>
  <c r="Z1216" i="13"/>
  <c r="AF1216" i="13" s="1"/>
  <c r="Z1217" i="13"/>
  <c r="Z1218" i="13"/>
  <c r="Z1219" i="13"/>
  <c r="Z1220" i="13"/>
  <c r="Z1221" i="13"/>
  <c r="Z1222" i="13"/>
  <c r="AF1222" i="13" s="1"/>
  <c r="Z1223" i="13"/>
  <c r="Z1224" i="13"/>
  <c r="AF1224" i="13" s="1"/>
  <c r="Z1225" i="13"/>
  <c r="Z1226" i="13"/>
  <c r="Z1227" i="13"/>
  <c r="Z1228" i="13"/>
  <c r="Z1229" i="13"/>
  <c r="Z1230" i="13"/>
  <c r="AF1230" i="13" s="1"/>
  <c r="Z1231" i="13"/>
  <c r="Z1232" i="13"/>
  <c r="AF1232" i="13" s="1"/>
  <c r="Z1233" i="13"/>
  <c r="Z1234" i="13"/>
  <c r="Z1235" i="13"/>
  <c r="Z1236" i="13"/>
  <c r="Z1237" i="13"/>
  <c r="Z1238" i="13"/>
  <c r="AF1238" i="13" s="1"/>
  <c r="Z1239" i="13"/>
  <c r="Z1240" i="13"/>
  <c r="AF1240" i="13" s="1"/>
  <c r="Z1241" i="13"/>
  <c r="Z1242" i="13"/>
  <c r="Z1243" i="13"/>
  <c r="Z1244" i="13"/>
  <c r="Z1245" i="13"/>
  <c r="Z1246" i="13"/>
  <c r="AF1246" i="13" s="1"/>
  <c r="Z1247" i="13"/>
  <c r="Z1248" i="13"/>
  <c r="AF1248" i="13" s="1"/>
  <c r="Z1249" i="13"/>
  <c r="AD1249" i="13" s="1"/>
  <c r="Z1250" i="13"/>
  <c r="Z1251" i="13"/>
  <c r="Z1252" i="13"/>
  <c r="Z1253" i="13"/>
  <c r="Z1254" i="13"/>
  <c r="AF1254" i="13" s="1"/>
  <c r="Z1255" i="13"/>
  <c r="Z1256" i="13"/>
  <c r="AF1256" i="13" s="1"/>
  <c r="Z1257" i="13"/>
  <c r="Z1258" i="13"/>
  <c r="Z1259" i="13"/>
  <c r="Z1260" i="13"/>
  <c r="Z1261" i="13"/>
  <c r="Z1262" i="13"/>
  <c r="AF1262" i="13" s="1"/>
  <c r="Z1263" i="13"/>
  <c r="Z1264" i="13"/>
  <c r="AF1264" i="13" s="1"/>
  <c r="Z1265" i="13"/>
  <c r="Z1266" i="13"/>
  <c r="Z1267" i="13"/>
  <c r="Z1268" i="13"/>
  <c r="Z1269" i="13"/>
  <c r="Z1270" i="13"/>
  <c r="AF1270" i="13" s="1"/>
  <c r="Z1271" i="13"/>
  <c r="Z1272" i="13"/>
  <c r="AF1272" i="13" s="1"/>
  <c r="Z1273" i="13"/>
  <c r="Z1274" i="13"/>
  <c r="Z1275" i="13"/>
  <c r="Z1276" i="13"/>
  <c r="AF1276" i="13" s="1"/>
  <c r="Z1277" i="13"/>
  <c r="Z1278" i="13"/>
  <c r="AF1278" i="13" s="1"/>
  <c r="Z1279" i="13"/>
  <c r="Z1280" i="13"/>
  <c r="AF1280" i="13" s="1"/>
  <c r="Z1281" i="13"/>
  <c r="Z1282" i="13"/>
  <c r="Z1283" i="13"/>
  <c r="Z1284" i="13"/>
  <c r="Z1285" i="13"/>
  <c r="Z1286" i="13"/>
  <c r="AF1286" i="13" s="1"/>
  <c r="Z1287" i="13"/>
  <c r="Z1288" i="13"/>
  <c r="AF1288" i="13" s="1"/>
  <c r="Z1289" i="13"/>
  <c r="Z1290" i="13"/>
  <c r="Z1291" i="13"/>
  <c r="Z1292" i="13"/>
  <c r="Z1293" i="13"/>
  <c r="Z1294" i="13"/>
  <c r="AF1294" i="13" s="1"/>
  <c r="Z1295" i="13"/>
  <c r="Z1296" i="13"/>
  <c r="AF1296" i="13" s="1"/>
  <c r="Z1297" i="13"/>
  <c r="Z1298" i="13"/>
  <c r="Z1299" i="13"/>
  <c r="Z1300" i="13"/>
  <c r="Z1301" i="13"/>
  <c r="Z1302" i="13"/>
  <c r="AF1302" i="13" s="1"/>
  <c r="Z1303" i="13"/>
  <c r="Z1304" i="13"/>
  <c r="AF1304" i="13" s="1"/>
  <c r="Z1305" i="13"/>
  <c r="Z1306" i="13"/>
  <c r="Z1307" i="13"/>
  <c r="Z1308" i="13"/>
  <c r="Z1309" i="13"/>
  <c r="Z1310" i="13"/>
  <c r="AF1310" i="13" s="1"/>
  <c r="Z1311" i="13"/>
  <c r="Z1312" i="13"/>
  <c r="AF1312" i="13" s="1"/>
  <c r="Z1313" i="13"/>
  <c r="Z1314" i="13"/>
  <c r="Z1315" i="13"/>
  <c r="Z1316" i="13"/>
  <c r="Z1317" i="13"/>
  <c r="Z1318" i="13"/>
  <c r="AF1318" i="13" s="1"/>
  <c r="Z1319" i="13"/>
  <c r="Z1320" i="13"/>
  <c r="AF1320" i="13" s="1"/>
  <c r="Z1321" i="13"/>
  <c r="Z1322" i="13"/>
  <c r="Z1323" i="13"/>
  <c r="Z1324" i="13"/>
  <c r="Z1325" i="13"/>
  <c r="Z1326" i="13"/>
  <c r="AF1326" i="13" s="1"/>
  <c r="Z1327" i="13"/>
  <c r="Z1328" i="13"/>
  <c r="AF1328" i="13" s="1"/>
  <c r="Z1329" i="13"/>
  <c r="AD1329" i="13" s="1"/>
  <c r="Z1330" i="13"/>
  <c r="Z1331" i="13"/>
  <c r="Z1332" i="13"/>
  <c r="Z1333" i="13"/>
  <c r="Z1334" i="13"/>
  <c r="AF1334" i="13" s="1"/>
  <c r="Z1335" i="13"/>
  <c r="Z1336" i="13"/>
  <c r="AF1336" i="13" s="1"/>
  <c r="Z1337" i="13"/>
  <c r="Z1338" i="13"/>
  <c r="Z1339" i="13"/>
  <c r="Z1340" i="13"/>
  <c r="Z1341" i="13"/>
  <c r="Z1342" i="13"/>
  <c r="AF1342" i="13" s="1"/>
  <c r="Z1343" i="13"/>
  <c r="Z1344" i="13"/>
  <c r="AF1344" i="13" s="1"/>
  <c r="Z1345" i="13"/>
  <c r="Z1346" i="13"/>
  <c r="Z1347" i="13"/>
  <c r="Z1348" i="13"/>
  <c r="Z1349" i="13"/>
  <c r="Z1350" i="13"/>
  <c r="AF1350" i="13" s="1"/>
  <c r="Z1351" i="13"/>
  <c r="Z1352" i="13"/>
  <c r="AF1352" i="13" s="1"/>
  <c r="Z1353" i="13"/>
  <c r="Z1354" i="13"/>
  <c r="Z1355" i="13"/>
  <c r="Z1356" i="13"/>
  <c r="Z1357" i="13"/>
  <c r="Z1358" i="13"/>
  <c r="AF1358" i="13" s="1"/>
  <c r="Z1359" i="13"/>
  <c r="Z1360" i="13"/>
  <c r="AF1360" i="13" s="1"/>
  <c r="Z1361" i="13"/>
  <c r="Z1362" i="13"/>
  <c r="Z1363" i="13"/>
  <c r="Z1364" i="13"/>
  <c r="Z1365" i="13"/>
  <c r="Z1366" i="13"/>
  <c r="AF1366" i="13" s="1"/>
  <c r="Z1367" i="13"/>
  <c r="Z1368" i="13"/>
  <c r="AF1368" i="13" s="1"/>
  <c r="Z1369" i="13"/>
  <c r="Z1370" i="13"/>
  <c r="Z1371" i="13"/>
  <c r="Z1372" i="13"/>
  <c r="Z1373" i="13"/>
  <c r="Z1374" i="13"/>
  <c r="AF1374" i="13" s="1"/>
  <c r="Z1375" i="13"/>
  <c r="Z1376" i="13"/>
  <c r="AF1376" i="13" s="1"/>
  <c r="Z1377" i="13"/>
  <c r="Z1378" i="13"/>
  <c r="Z1379" i="13"/>
  <c r="Z1380" i="13"/>
  <c r="Z1381" i="13"/>
  <c r="Z1382" i="13"/>
  <c r="AF1382" i="13" s="1"/>
  <c r="Z1383" i="13"/>
  <c r="Z1384" i="13"/>
  <c r="AF1384" i="13" s="1"/>
  <c r="Z1385" i="13"/>
  <c r="Z1386" i="13"/>
  <c r="Z1387" i="13"/>
  <c r="Z1388" i="13"/>
  <c r="Z1389" i="13"/>
  <c r="Z1390" i="13"/>
  <c r="AF1390" i="13" s="1"/>
  <c r="Z1391" i="13"/>
  <c r="Z1392" i="13"/>
  <c r="AF1392" i="13" s="1"/>
  <c r="Z1393" i="13"/>
  <c r="AD1393" i="13" s="1"/>
  <c r="Z1394" i="13"/>
  <c r="AF1394" i="13" s="1"/>
  <c r="Z1395" i="13"/>
  <c r="Z1396" i="13"/>
  <c r="Z1397" i="13"/>
  <c r="Z1398" i="13"/>
  <c r="AF1398" i="13" s="1"/>
  <c r="Z1399" i="13"/>
  <c r="Z1400" i="13"/>
  <c r="AF1400" i="13" s="1"/>
  <c r="Z1401" i="13"/>
  <c r="AF1401" i="13" s="1"/>
  <c r="Z1402" i="13"/>
  <c r="AF1402" i="13" s="1"/>
  <c r="Z1403" i="13"/>
  <c r="AF1403" i="13" s="1"/>
  <c r="Z1404" i="13"/>
  <c r="Z1405" i="13"/>
  <c r="Z1406" i="13"/>
  <c r="AF1406" i="13" s="1"/>
  <c r="Z1407" i="13"/>
  <c r="Z1408" i="13"/>
  <c r="AF1408" i="13" s="1"/>
  <c r="Z1409" i="13"/>
  <c r="AF1409" i="13" s="1"/>
  <c r="Z1410" i="13"/>
  <c r="AF1410" i="13" s="1"/>
  <c r="Z1411" i="13"/>
  <c r="AF1411" i="13" s="1"/>
  <c r="Z1412" i="13"/>
  <c r="Z1413" i="13"/>
  <c r="Z1414" i="13"/>
  <c r="AD1414" i="13" s="1"/>
  <c r="Z1415" i="13"/>
  <c r="Z1416" i="13"/>
  <c r="AF1416" i="13" s="1"/>
  <c r="Z1417" i="13"/>
  <c r="AF1417" i="13" s="1"/>
  <c r="Z1418" i="13"/>
  <c r="AF1418" i="13" s="1"/>
  <c r="Z1419" i="13"/>
  <c r="AF1419" i="13" s="1"/>
  <c r="Z1420" i="13"/>
  <c r="Z1421" i="13"/>
  <c r="Z1422" i="13"/>
  <c r="AF1422" i="13" s="1"/>
  <c r="Z1423" i="13"/>
  <c r="Z1424" i="13"/>
  <c r="AF1424" i="13" s="1"/>
  <c r="Z1425" i="13"/>
  <c r="AF1425" i="13" s="1"/>
  <c r="Z1426" i="13"/>
  <c r="AF1426" i="13" s="1"/>
  <c r="Z1427" i="13"/>
  <c r="AF1427" i="13" s="1"/>
  <c r="Z1428" i="13"/>
  <c r="Z1429" i="13"/>
  <c r="Z1430" i="13"/>
  <c r="AF1430" i="13" s="1"/>
  <c r="Z1431" i="13"/>
  <c r="Z1432" i="13"/>
  <c r="AF1432" i="13" s="1"/>
  <c r="Z1433" i="13"/>
  <c r="AF1433" i="13" s="1"/>
  <c r="Z1434" i="13"/>
  <c r="AF1434" i="13" s="1"/>
  <c r="Z1435" i="13"/>
  <c r="AF1435" i="13" s="1"/>
  <c r="Z1436" i="13"/>
  <c r="Z1437" i="13"/>
  <c r="Z1438" i="13"/>
  <c r="AF1438" i="13" s="1"/>
  <c r="Z1439" i="13"/>
  <c r="Z1440" i="13"/>
  <c r="AF1440" i="13" s="1"/>
  <c r="Z1441" i="13"/>
  <c r="AF1441" i="13" s="1"/>
  <c r="Z1442" i="13"/>
  <c r="AF1442" i="13" s="1"/>
  <c r="Z1443" i="13"/>
  <c r="AF1443" i="13" s="1"/>
  <c r="Z1444" i="13"/>
  <c r="Z1445" i="13"/>
  <c r="Z1446" i="13"/>
  <c r="AF1446" i="13" s="1"/>
  <c r="Z1447" i="13"/>
  <c r="Z1448" i="13"/>
  <c r="AF1448" i="13" s="1"/>
  <c r="AH1448" i="13" s="1"/>
  <c r="Z1449" i="13"/>
  <c r="AF1449" i="13" s="1"/>
  <c r="Z1450" i="13"/>
  <c r="AF1450" i="13" s="1"/>
  <c r="Z1451" i="13"/>
  <c r="AF1451" i="13" s="1"/>
  <c r="Z1452" i="13"/>
  <c r="Z1453" i="13"/>
  <c r="Z1454" i="13"/>
  <c r="AF1454" i="13" s="1"/>
  <c r="Z1455" i="13"/>
  <c r="Z1456" i="13"/>
  <c r="AF1456" i="13" s="1"/>
  <c r="Z1457" i="13"/>
  <c r="AD1457" i="13" s="1"/>
  <c r="Z1458" i="13"/>
  <c r="AF1458" i="13" s="1"/>
  <c r="Z1459" i="13"/>
  <c r="AF1459" i="13" s="1"/>
  <c r="Z1460" i="13"/>
  <c r="Z1461" i="13"/>
  <c r="Z1462" i="13"/>
  <c r="AF1462" i="13" s="1"/>
  <c r="Z1463" i="13"/>
  <c r="Z1464" i="13"/>
  <c r="AF1464" i="13" s="1"/>
  <c r="Z1465" i="13"/>
  <c r="AF1465" i="13" s="1"/>
  <c r="Z1466" i="13"/>
  <c r="AF1466" i="13" s="1"/>
  <c r="Z1467" i="13"/>
  <c r="AF1467" i="13" s="1"/>
  <c r="Z1468" i="13"/>
  <c r="Z1469" i="13"/>
  <c r="Z1470" i="13"/>
  <c r="AF1470" i="13" s="1"/>
  <c r="Z1471" i="13"/>
  <c r="Z1472" i="13"/>
  <c r="AF1472" i="13" s="1"/>
  <c r="Z1473" i="13"/>
  <c r="AF1473" i="13" s="1"/>
  <c r="Z1474" i="13"/>
  <c r="AF1474" i="13" s="1"/>
  <c r="Z1475" i="13"/>
  <c r="AF1475" i="13" s="1"/>
  <c r="Z1476" i="13"/>
  <c r="Z1477" i="13"/>
  <c r="Z1478" i="13"/>
  <c r="AF1478" i="13" s="1"/>
  <c r="Z1479" i="13"/>
  <c r="Z1480" i="13"/>
  <c r="AF1480" i="13" s="1"/>
  <c r="Z1481" i="13"/>
  <c r="AF1481" i="13" s="1"/>
  <c r="Z1482" i="13"/>
  <c r="AF1482" i="13" s="1"/>
  <c r="Z1483" i="13"/>
  <c r="AF1483" i="13" s="1"/>
  <c r="Z1484" i="13"/>
  <c r="Z1485" i="13"/>
  <c r="Z1486" i="13"/>
  <c r="AF1486" i="13" s="1"/>
  <c r="Z1487" i="13"/>
  <c r="Z1488" i="13"/>
  <c r="AF1488" i="13" s="1"/>
  <c r="Z1489" i="13"/>
  <c r="AF1489" i="13" s="1"/>
  <c r="Z1490" i="13"/>
  <c r="AF1490" i="13" s="1"/>
  <c r="Z1491" i="13"/>
  <c r="AF1491" i="13" s="1"/>
  <c r="Z1492" i="13"/>
  <c r="Z1493" i="13"/>
  <c r="Z1494" i="13"/>
  <c r="AF1494" i="13" s="1"/>
  <c r="Z1495" i="13"/>
  <c r="Z1496" i="13"/>
  <c r="AF1496" i="13" s="1"/>
  <c r="Z1497" i="13"/>
  <c r="AF1497" i="13" s="1"/>
  <c r="Z1498" i="13"/>
  <c r="AF1498" i="13" s="1"/>
  <c r="Z1499" i="13"/>
  <c r="AF1499" i="13" s="1"/>
  <c r="Z1500" i="13"/>
  <c r="Z1501" i="13"/>
  <c r="Z1502" i="13"/>
  <c r="AF1502" i="13" s="1"/>
  <c r="Z1503" i="13"/>
  <c r="Z1504" i="13"/>
  <c r="AF1504" i="13" s="1"/>
  <c r="Z1505" i="13"/>
  <c r="AF1505" i="13" s="1"/>
  <c r="Z1506" i="13"/>
  <c r="AF1506" i="13" s="1"/>
  <c r="Z1507" i="13"/>
  <c r="AF1507" i="13" s="1"/>
  <c r="Z1508" i="13"/>
  <c r="Z1509" i="13"/>
  <c r="Z1510" i="13"/>
  <c r="AF1510" i="13" s="1"/>
  <c r="Z1511" i="13"/>
  <c r="Z1512" i="13"/>
  <c r="AF1512" i="13" s="1"/>
  <c r="Z1513" i="13"/>
  <c r="AF1513" i="13" s="1"/>
  <c r="Z1514" i="13"/>
  <c r="AF1514" i="13" s="1"/>
  <c r="Z1515" i="13"/>
  <c r="AF1515" i="13" s="1"/>
  <c r="Z1516" i="13"/>
  <c r="Z1517" i="13"/>
  <c r="Z1518" i="13"/>
  <c r="AF1518" i="13" s="1"/>
  <c r="Z1519" i="13"/>
  <c r="Z1520" i="13"/>
  <c r="AF1520" i="13" s="1"/>
  <c r="Z1521" i="13"/>
  <c r="AF1521" i="13" s="1"/>
  <c r="Z1522" i="13"/>
  <c r="AF1522" i="13" s="1"/>
  <c r="Z1523" i="13"/>
  <c r="AF1523" i="13" s="1"/>
  <c r="Z1524" i="13"/>
  <c r="Z1525" i="13"/>
  <c r="Z1526" i="13"/>
  <c r="AF1526" i="13" s="1"/>
  <c r="Z1527" i="13"/>
  <c r="Z1528" i="13"/>
  <c r="AF1528" i="13" s="1"/>
  <c r="Z1529" i="13"/>
  <c r="AF1529" i="13" s="1"/>
  <c r="Z1530" i="13"/>
  <c r="AF1530" i="13" s="1"/>
  <c r="Z1531" i="13"/>
  <c r="AF1531" i="13" s="1"/>
  <c r="Z1532" i="13"/>
  <c r="Z1533" i="13"/>
  <c r="X35" i="13"/>
  <c r="X36" i="13"/>
  <c r="X37" i="13"/>
  <c r="X38" i="13"/>
  <c r="X39" i="13"/>
  <c r="X40" i="13"/>
  <c r="X41" i="13"/>
  <c r="X42" i="13"/>
  <c r="X43" i="13"/>
  <c r="X44" i="13"/>
  <c r="X45" i="13"/>
  <c r="X46" i="13"/>
  <c r="X47" i="13"/>
  <c r="X48" i="13"/>
  <c r="X49" i="13"/>
  <c r="X50" i="13"/>
  <c r="X51" i="13"/>
  <c r="X52" i="13"/>
  <c r="X53" i="13"/>
  <c r="X54" i="13"/>
  <c r="X55" i="13"/>
  <c r="X56" i="13"/>
  <c r="X57" i="13"/>
  <c r="X58" i="13"/>
  <c r="X59" i="13"/>
  <c r="X60" i="13"/>
  <c r="X61" i="13"/>
  <c r="X62" i="13"/>
  <c r="X63" i="13"/>
  <c r="X64" i="13"/>
  <c r="X65" i="13"/>
  <c r="X66" i="13"/>
  <c r="X67" i="13"/>
  <c r="X68" i="13"/>
  <c r="X69" i="13"/>
  <c r="X70" i="13"/>
  <c r="X71" i="13"/>
  <c r="X72" i="13"/>
  <c r="X73" i="13"/>
  <c r="X74" i="13"/>
  <c r="X75" i="13"/>
  <c r="X76" i="13"/>
  <c r="X77" i="13"/>
  <c r="X78" i="13"/>
  <c r="X79" i="13"/>
  <c r="X80" i="13"/>
  <c r="X81" i="13"/>
  <c r="X82" i="13"/>
  <c r="X83" i="13"/>
  <c r="X84" i="13"/>
  <c r="X85" i="13"/>
  <c r="X86" i="13"/>
  <c r="X87" i="13"/>
  <c r="X88" i="13"/>
  <c r="X89" i="13"/>
  <c r="X90" i="13"/>
  <c r="X91" i="13"/>
  <c r="X92" i="13"/>
  <c r="X93" i="13"/>
  <c r="X94" i="13"/>
  <c r="X95" i="13"/>
  <c r="X96" i="13"/>
  <c r="X97" i="13"/>
  <c r="X98" i="13"/>
  <c r="X99" i="13"/>
  <c r="X100" i="13"/>
  <c r="X101" i="13"/>
  <c r="X102" i="13"/>
  <c r="X103" i="13"/>
  <c r="X104" i="13"/>
  <c r="X105" i="13"/>
  <c r="X106" i="13"/>
  <c r="X107" i="13"/>
  <c r="X108" i="13"/>
  <c r="X109" i="13"/>
  <c r="X110" i="13"/>
  <c r="X111" i="13"/>
  <c r="X112" i="13"/>
  <c r="X113" i="13"/>
  <c r="X114" i="13"/>
  <c r="X115" i="13"/>
  <c r="X116" i="13"/>
  <c r="X117" i="13"/>
  <c r="X118" i="13"/>
  <c r="X119" i="13"/>
  <c r="X120" i="13"/>
  <c r="X121" i="13"/>
  <c r="X122" i="13"/>
  <c r="X123" i="13"/>
  <c r="X124" i="13"/>
  <c r="X125" i="13"/>
  <c r="X126" i="13"/>
  <c r="X127" i="13"/>
  <c r="X128" i="13"/>
  <c r="X129" i="13"/>
  <c r="X130" i="13"/>
  <c r="X131" i="13"/>
  <c r="X132" i="13"/>
  <c r="X133" i="13"/>
  <c r="X134" i="13"/>
  <c r="X135" i="13"/>
  <c r="X136" i="13"/>
  <c r="X137" i="13"/>
  <c r="X138" i="13"/>
  <c r="X139" i="13"/>
  <c r="X140" i="13"/>
  <c r="X141" i="13"/>
  <c r="X142" i="13"/>
  <c r="X143" i="13"/>
  <c r="X144" i="13"/>
  <c r="X145" i="13"/>
  <c r="X146" i="13"/>
  <c r="X147" i="13"/>
  <c r="X148" i="13"/>
  <c r="X149" i="13"/>
  <c r="X150" i="13"/>
  <c r="X151" i="13"/>
  <c r="X152" i="13"/>
  <c r="X153" i="13"/>
  <c r="X154" i="13"/>
  <c r="X155" i="13"/>
  <c r="X156" i="13"/>
  <c r="X157" i="13"/>
  <c r="X158" i="13"/>
  <c r="X159" i="13"/>
  <c r="X160" i="13"/>
  <c r="X161" i="13"/>
  <c r="X162" i="13"/>
  <c r="X163" i="13"/>
  <c r="X164" i="13"/>
  <c r="X165" i="13"/>
  <c r="X166" i="13"/>
  <c r="X167" i="13"/>
  <c r="X168" i="13"/>
  <c r="X169" i="13"/>
  <c r="X170" i="13"/>
  <c r="X171" i="13"/>
  <c r="X172" i="13"/>
  <c r="X173" i="13"/>
  <c r="X174" i="13"/>
  <c r="X175" i="13"/>
  <c r="X176" i="13"/>
  <c r="X177" i="13"/>
  <c r="X178" i="13"/>
  <c r="X179" i="13"/>
  <c r="X180" i="13"/>
  <c r="X181" i="13"/>
  <c r="X182" i="13"/>
  <c r="X183" i="13"/>
  <c r="X184" i="13"/>
  <c r="X185" i="13"/>
  <c r="X186" i="13"/>
  <c r="X187" i="13"/>
  <c r="X188" i="13"/>
  <c r="X189" i="13"/>
  <c r="X190" i="13"/>
  <c r="X191" i="13"/>
  <c r="X192" i="13"/>
  <c r="X193" i="13"/>
  <c r="X194" i="13"/>
  <c r="X195" i="13"/>
  <c r="X196" i="13"/>
  <c r="X197" i="13"/>
  <c r="X198" i="13"/>
  <c r="X199" i="13"/>
  <c r="X200" i="13"/>
  <c r="X201" i="13"/>
  <c r="X202" i="13"/>
  <c r="X203" i="13"/>
  <c r="X204" i="13"/>
  <c r="X205" i="13"/>
  <c r="X206" i="13"/>
  <c r="X207" i="13"/>
  <c r="X208" i="13"/>
  <c r="X209" i="13"/>
  <c r="X210" i="13"/>
  <c r="X211" i="13"/>
  <c r="X212" i="13"/>
  <c r="X213" i="13"/>
  <c r="X214" i="13"/>
  <c r="X215" i="13"/>
  <c r="X216" i="13"/>
  <c r="X217" i="13"/>
  <c r="X218" i="13"/>
  <c r="X219" i="13"/>
  <c r="X220" i="13"/>
  <c r="X221" i="13"/>
  <c r="X222" i="13"/>
  <c r="X223" i="13"/>
  <c r="X224" i="13"/>
  <c r="X225" i="13"/>
  <c r="X226" i="13"/>
  <c r="X227" i="13"/>
  <c r="X228" i="13"/>
  <c r="X229" i="13"/>
  <c r="X230" i="13"/>
  <c r="X231" i="13"/>
  <c r="X232" i="13"/>
  <c r="X233" i="13"/>
  <c r="X234" i="13"/>
  <c r="X235" i="13"/>
  <c r="X236" i="13"/>
  <c r="X237" i="13"/>
  <c r="X238" i="13"/>
  <c r="X239" i="13"/>
  <c r="X240" i="13"/>
  <c r="X241" i="13"/>
  <c r="X242" i="13"/>
  <c r="X243" i="13"/>
  <c r="X244" i="13"/>
  <c r="X245" i="13"/>
  <c r="X246" i="13"/>
  <c r="X247" i="13"/>
  <c r="X248" i="13"/>
  <c r="X249" i="13"/>
  <c r="X250" i="13"/>
  <c r="X251" i="13"/>
  <c r="X252" i="13"/>
  <c r="X253" i="13"/>
  <c r="X254" i="13"/>
  <c r="X255" i="13"/>
  <c r="X256" i="13"/>
  <c r="X257" i="13"/>
  <c r="X258" i="13"/>
  <c r="X259" i="13"/>
  <c r="X260" i="13"/>
  <c r="X261" i="13"/>
  <c r="X262" i="13"/>
  <c r="X263" i="13"/>
  <c r="X264" i="13"/>
  <c r="X265" i="13"/>
  <c r="X266" i="13"/>
  <c r="X267" i="13"/>
  <c r="X268" i="13"/>
  <c r="X269" i="13"/>
  <c r="X270" i="13"/>
  <c r="X271" i="13"/>
  <c r="X272" i="13"/>
  <c r="X273" i="13"/>
  <c r="X274" i="13"/>
  <c r="X275" i="13"/>
  <c r="X276" i="13"/>
  <c r="X277" i="13"/>
  <c r="X278" i="13"/>
  <c r="X279" i="13"/>
  <c r="X280" i="13"/>
  <c r="X281" i="13"/>
  <c r="X282" i="13"/>
  <c r="X283" i="13"/>
  <c r="X284" i="13"/>
  <c r="X285" i="13"/>
  <c r="X286" i="13"/>
  <c r="X287" i="13"/>
  <c r="X288" i="13"/>
  <c r="X289" i="13"/>
  <c r="X290" i="13"/>
  <c r="X291" i="13"/>
  <c r="X292" i="13"/>
  <c r="X293" i="13"/>
  <c r="X294" i="13"/>
  <c r="X295" i="13"/>
  <c r="X296" i="13"/>
  <c r="X297" i="13"/>
  <c r="X298" i="13"/>
  <c r="X299" i="13"/>
  <c r="X300" i="13"/>
  <c r="X301" i="13"/>
  <c r="X302" i="13"/>
  <c r="X303" i="13"/>
  <c r="X304" i="13"/>
  <c r="X305" i="13"/>
  <c r="X306" i="13"/>
  <c r="X307" i="13"/>
  <c r="X308" i="13"/>
  <c r="X309" i="13"/>
  <c r="X310" i="13"/>
  <c r="X311" i="13"/>
  <c r="X312" i="13"/>
  <c r="X313" i="13"/>
  <c r="X314" i="13"/>
  <c r="X315" i="13"/>
  <c r="X316" i="13"/>
  <c r="X317" i="13"/>
  <c r="X318" i="13"/>
  <c r="X319" i="13"/>
  <c r="X320" i="13"/>
  <c r="X321" i="13"/>
  <c r="X322" i="13"/>
  <c r="X323" i="13"/>
  <c r="X324" i="13"/>
  <c r="X325" i="13"/>
  <c r="X326" i="13"/>
  <c r="X327" i="13"/>
  <c r="X328" i="13"/>
  <c r="X329" i="13"/>
  <c r="X330" i="13"/>
  <c r="X331" i="13"/>
  <c r="X332" i="13"/>
  <c r="X333" i="13"/>
  <c r="X334" i="13"/>
  <c r="X335" i="13"/>
  <c r="X336" i="13"/>
  <c r="X337" i="13"/>
  <c r="X338" i="13"/>
  <c r="X339" i="13"/>
  <c r="X340" i="13"/>
  <c r="X341" i="13"/>
  <c r="X342" i="13"/>
  <c r="X343" i="13"/>
  <c r="X344" i="13"/>
  <c r="X345" i="13"/>
  <c r="X346" i="13"/>
  <c r="X347" i="13"/>
  <c r="X348" i="13"/>
  <c r="X349" i="13"/>
  <c r="X350" i="13"/>
  <c r="X351" i="13"/>
  <c r="X352" i="13"/>
  <c r="X353" i="13"/>
  <c r="X354" i="13"/>
  <c r="X355" i="13"/>
  <c r="X356" i="13"/>
  <c r="X357" i="13"/>
  <c r="X358" i="13"/>
  <c r="X359" i="13"/>
  <c r="X360" i="13"/>
  <c r="X361" i="13"/>
  <c r="X362" i="13"/>
  <c r="X363" i="13"/>
  <c r="X364" i="13"/>
  <c r="X365" i="13"/>
  <c r="X366" i="13"/>
  <c r="X367" i="13"/>
  <c r="X368" i="13"/>
  <c r="X369" i="13"/>
  <c r="X370" i="13"/>
  <c r="X371" i="13"/>
  <c r="X372" i="13"/>
  <c r="X373" i="13"/>
  <c r="X374" i="13"/>
  <c r="X375" i="13"/>
  <c r="X376" i="13"/>
  <c r="X377" i="13"/>
  <c r="X378" i="13"/>
  <c r="X379" i="13"/>
  <c r="X380" i="13"/>
  <c r="X381" i="13"/>
  <c r="X382" i="13"/>
  <c r="X383" i="13"/>
  <c r="X384" i="13"/>
  <c r="X385" i="13"/>
  <c r="X386" i="13"/>
  <c r="X387" i="13"/>
  <c r="X388" i="13"/>
  <c r="X389" i="13"/>
  <c r="X390" i="13"/>
  <c r="X391" i="13"/>
  <c r="X392" i="13"/>
  <c r="X393" i="13"/>
  <c r="X394" i="13"/>
  <c r="X395" i="13"/>
  <c r="X396" i="13"/>
  <c r="X397" i="13"/>
  <c r="X398" i="13"/>
  <c r="X399" i="13"/>
  <c r="X400" i="13"/>
  <c r="X401" i="13"/>
  <c r="X402" i="13"/>
  <c r="X403" i="13"/>
  <c r="X404" i="13"/>
  <c r="X405" i="13"/>
  <c r="X406" i="13"/>
  <c r="X407" i="13"/>
  <c r="X408" i="13"/>
  <c r="X409" i="13"/>
  <c r="X410" i="13"/>
  <c r="X411" i="13"/>
  <c r="X412" i="13"/>
  <c r="X413" i="13"/>
  <c r="X414" i="13"/>
  <c r="X415" i="13"/>
  <c r="X416" i="13"/>
  <c r="X417" i="13"/>
  <c r="X418" i="13"/>
  <c r="X419" i="13"/>
  <c r="X420" i="13"/>
  <c r="X421" i="13"/>
  <c r="X422" i="13"/>
  <c r="X423" i="13"/>
  <c r="X424" i="13"/>
  <c r="X425" i="13"/>
  <c r="X426" i="13"/>
  <c r="X427" i="13"/>
  <c r="X428" i="13"/>
  <c r="X429" i="13"/>
  <c r="X430" i="13"/>
  <c r="X431" i="13"/>
  <c r="X432" i="13"/>
  <c r="X433" i="13"/>
  <c r="X434" i="13"/>
  <c r="X435" i="13"/>
  <c r="X436" i="13"/>
  <c r="X437" i="13"/>
  <c r="X438" i="13"/>
  <c r="X439" i="13"/>
  <c r="X440" i="13"/>
  <c r="X441" i="13"/>
  <c r="X442" i="13"/>
  <c r="X443" i="13"/>
  <c r="X444" i="13"/>
  <c r="X445" i="13"/>
  <c r="X446" i="13"/>
  <c r="X447" i="13"/>
  <c r="X448" i="13"/>
  <c r="X449" i="13"/>
  <c r="X450" i="13"/>
  <c r="X451" i="13"/>
  <c r="X452" i="13"/>
  <c r="X453" i="13"/>
  <c r="X454" i="13"/>
  <c r="X455" i="13"/>
  <c r="X456" i="13"/>
  <c r="X457" i="13"/>
  <c r="X458" i="13"/>
  <c r="X459" i="13"/>
  <c r="X460" i="13"/>
  <c r="X461" i="13"/>
  <c r="X462" i="13"/>
  <c r="X463" i="13"/>
  <c r="X464" i="13"/>
  <c r="X465" i="13"/>
  <c r="X466" i="13"/>
  <c r="X467" i="13"/>
  <c r="X468" i="13"/>
  <c r="X469" i="13"/>
  <c r="X470" i="13"/>
  <c r="X471" i="13"/>
  <c r="X472" i="13"/>
  <c r="X473" i="13"/>
  <c r="X474" i="13"/>
  <c r="X475" i="13"/>
  <c r="X476" i="13"/>
  <c r="X477" i="13"/>
  <c r="X478" i="13"/>
  <c r="X479" i="13"/>
  <c r="X480" i="13"/>
  <c r="X481" i="13"/>
  <c r="X482" i="13"/>
  <c r="X483" i="13"/>
  <c r="X484" i="13"/>
  <c r="X485" i="13"/>
  <c r="X486" i="13"/>
  <c r="X487" i="13"/>
  <c r="X488" i="13"/>
  <c r="X489" i="13"/>
  <c r="X490" i="13"/>
  <c r="X491" i="13"/>
  <c r="X492" i="13"/>
  <c r="X493" i="13"/>
  <c r="X494" i="13"/>
  <c r="X495" i="13"/>
  <c r="X496" i="13"/>
  <c r="X497" i="13"/>
  <c r="X498" i="13"/>
  <c r="X499" i="13"/>
  <c r="X500" i="13"/>
  <c r="X501" i="13"/>
  <c r="X502" i="13"/>
  <c r="X503" i="13"/>
  <c r="X504" i="13"/>
  <c r="X505" i="13"/>
  <c r="X506" i="13"/>
  <c r="X507" i="13"/>
  <c r="X508" i="13"/>
  <c r="X509" i="13"/>
  <c r="X510" i="13"/>
  <c r="X511" i="13"/>
  <c r="X512" i="13"/>
  <c r="X513" i="13"/>
  <c r="X514" i="13"/>
  <c r="X515" i="13"/>
  <c r="X516" i="13"/>
  <c r="X517" i="13"/>
  <c r="X518" i="13"/>
  <c r="X519" i="13"/>
  <c r="X520" i="13"/>
  <c r="X521" i="13"/>
  <c r="X522" i="13"/>
  <c r="X523" i="13"/>
  <c r="X524" i="13"/>
  <c r="X525" i="13"/>
  <c r="X526" i="13"/>
  <c r="X527" i="13"/>
  <c r="X528" i="13"/>
  <c r="X529" i="13"/>
  <c r="X530" i="13"/>
  <c r="X531" i="13"/>
  <c r="X532" i="13"/>
  <c r="X533" i="13"/>
  <c r="X534" i="13"/>
  <c r="X535" i="13"/>
  <c r="X536" i="13"/>
  <c r="X537" i="13"/>
  <c r="X538" i="13"/>
  <c r="X539" i="13"/>
  <c r="X540" i="13"/>
  <c r="X541" i="13"/>
  <c r="X542" i="13"/>
  <c r="X543" i="13"/>
  <c r="X544" i="13"/>
  <c r="X545" i="13"/>
  <c r="X546" i="13"/>
  <c r="X547" i="13"/>
  <c r="X548" i="13"/>
  <c r="X549" i="13"/>
  <c r="X550" i="13"/>
  <c r="X551" i="13"/>
  <c r="X552" i="13"/>
  <c r="X553" i="13"/>
  <c r="X554" i="13"/>
  <c r="X555" i="13"/>
  <c r="X556" i="13"/>
  <c r="X557" i="13"/>
  <c r="X558" i="13"/>
  <c r="X559" i="13"/>
  <c r="X560" i="13"/>
  <c r="X561" i="13"/>
  <c r="X562" i="13"/>
  <c r="X563" i="13"/>
  <c r="X564" i="13"/>
  <c r="X565" i="13"/>
  <c r="X566" i="13"/>
  <c r="X567" i="13"/>
  <c r="X568" i="13"/>
  <c r="X569" i="13"/>
  <c r="X570" i="13"/>
  <c r="X571" i="13"/>
  <c r="X572" i="13"/>
  <c r="X573" i="13"/>
  <c r="X574" i="13"/>
  <c r="X575" i="13"/>
  <c r="X576" i="13"/>
  <c r="X577" i="13"/>
  <c r="X578" i="13"/>
  <c r="X579" i="13"/>
  <c r="X580" i="13"/>
  <c r="X581" i="13"/>
  <c r="X582" i="13"/>
  <c r="X583" i="13"/>
  <c r="X584" i="13"/>
  <c r="X585" i="13"/>
  <c r="X586" i="13"/>
  <c r="X587" i="13"/>
  <c r="X588" i="13"/>
  <c r="X589" i="13"/>
  <c r="X590" i="13"/>
  <c r="X591" i="13"/>
  <c r="X592" i="13"/>
  <c r="X593" i="13"/>
  <c r="X594" i="13"/>
  <c r="X595" i="13"/>
  <c r="X596" i="13"/>
  <c r="X597" i="13"/>
  <c r="X598" i="13"/>
  <c r="X599" i="13"/>
  <c r="X600" i="13"/>
  <c r="X601" i="13"/>
  <c r="X602" i="13"/>
  <c r="X603" i="13"/>
  <c r="X604" i="13"/>
  <c r="X605" i="13"/>
  <c r="X606" i="13"/>
  <c r="X607" i="13"/>
  <c r="X608" i="13"/>
  <c r="X609" i="13"/>
  <c r="X610" i="13"/>
  <c r="X611" i="13"/>
  <c r="X612" i="13"/>
  <c r="X613" i="13"/>
  <c r="X614" i="13"/>
  <c r="X615" i="13"/>
  <c r="X616" i="13"/>
  <c r="X617" i="13"/>
  <c r="X618" i="13"/>
  <c r="X619" i="13"/>
  <c r="X620" i="13"/>
  <c r="X621" i="13"/>
  <c r="X622" i="13"/>
  <c r="X623" i="13"/>
  <c r="X624" i="13"/>
  <c r="X625" i="13"/>
  <c r="X626" i="13"/>
  <c r="X627" i="13"/>
  <c r="X628" i="13"/>
  <c r="X629" i="13"/>
  <c r="X630" i="13"/>
  <c r="X631" i="13"/>
  <c r="X632" i="13"/>
  <c r="X633" i="13"/>
  <c r="X634" i="13"/>
  <c r="X635" i="13"/>
  <c r="X636" i="13"/>
  <c r="X637" i="13"/>
  <c r="X638" i="13"/>
  <c r="X639" i="13"/>
  <c r="X640" i="13"/>
  <c r="X641" i="13"/>
  <c r="X642" i="13"/>
  <c r="X643" i="13"/>
  <c r="X644" i="13"/>
  <c r="X645" i="13"/>
  <c r="X646" i="13"/>
  <c r="X647" i="13"/>
  <c r="X648" i="13"/>
  <c r="X649" i="13"/>
  <c r="X650" i="13"/>
  <c r="X651" i="13"/>
  <c r="X652" i="13"/>
  <c r="X653" i="13"/>
  <c r="X654" i="13"/>
  <c r="X655" i="13"/>
  <c r="X656" i="13"/>
  <c r="X657" i="13"/>
  <c r="X658" i="13"/>
  <c r="X659" i="13"/>
  <c r="X660" i="13"/>
  <c r="X661" i="13"/>
  <c r="X662" i="13"/>
  <c r="X663" i="13"/>
  <c r="X664" i="13"/>
  <c r="X665" i="13"/>
  <c r="X666" i="13"/>
  <c r="X667" i="13"/>
  <c r="X668" i="13"/>
  <c r="X669" i="13"/>
  <c r="X670" i="13"/>
  <c r="X671" i="13"/>
  <c r="X672" i="13"/>
  <c r="X673" i="13"/>
  <c r="X674" i="13"/>
  <c r="X675" i="13"/>
  <c r="X676" i="13"/>
  <c r="X677" i="13"/>
  <c r="X678" i="13"/>
  <c r="X679" i="13"/>
  <c r="X680" i="13"/>
  <c r="X681" i="13"/>
  <c r="X682" i="13"/>
  <c r="X683" i="13"/>
  <c r="X684" i="13"/>
  <c r="X685" i="13"/>
  <c r="X686" i="13"/>
  <c r="X687" i="13"/>
  <c r="X688" i="13"/>
  <c r="X689" i="13"/>
  <c r="X690" i="13"/>
  <c r="X691" i="13"/>
  <c r="X692" i="13"/>
  <c r="X693" i="13"/>
  <c r="X694" i="13"/>
  <c r="X695" i="13"/>
  <c r="X696" i="13"/>
  <c r="X697" i="13"/>
  <c r="X698" i="13"/>
  <c r="X699" i="13"/>
  <c r="X700" i="13"/>
  <c r="X701" i="13"/>
  <c r="X702" i="13"/>
  <c r="X703" i="13"/>
  <c r="X704" i="13"/>
  <c r="X705" i="13"/>
  <c r="X706" i="13"/>
  <c r="X707" i="13"/>
  <c r="X708" i="13"/>
  <c r="X709" i="13"/>
  <c r="X710" i="13"/>
  <c r="X711" i="13"/>
  <c r="X712" i="13"/>
  <c r="X713" i="13"/>
  <c r="X714" i="13"/>
  <c r="X715" i="13"/>
  <c r="X716" i="13"/>
  <c r="X717" i="13"/>
  <c r="X718" i="13"/>
  <c r="X719" i="13"/>
  <c r="X720" i="13"/>
  <c r="X721" i="13"/>
  <c r="X722" i="13"/>
  <c r="X723" i="13"/>
  <c r="X724" i="13"/>
  <c r="X725" i="13"/>
  <c r="X726" i="13"/>
  <c r="X727" i="13"/>
  <c r="X728" i="13"/>
  <c r="X729" i="13"/>
  <c r="X730" i="13"/>
  <c r="X731" i="13"/>
  <c r="X732" i="13"/>
  <c r="X733" i="13"/>
  <c r="X734" i="13"/>
  <c r="X735" i="13"/>
  <c r="X736" i="13"/>
  <c r="X737" i="13"/>
  <c r="X738" i="13"/>
  <c r="X739" i="13"/>
  <c r="X740" i="13"/>
  <c r="X741" i="13"/>
  <c r="X742" i="13"/>
  <c r="X743" i="13"/>
  <c r="X744" i="13"/>
  <c r="X745" i="13"/>
  <c r="X746" i="13"/>
  <c r="X747" i="13"/>
  <c r="X748" i="13"/>
  <c r="X749" i="13"/>
  <c r="X750" i="13"/>
  <c r="X751" i="13"/>
  <c r="X752" i="13"/>
  <c r="X753" i="13"/>
  <c r="X754" i="13"/>
  <c r="X755" i="13"/>
  <c r="X756" i="13"/>
  <c r="X757" i="13"/>
  <c r="X758" i="13"/>
  <c r="X759" i="13"/>
  <c r="X760" i="13"/>
  <c r="X761" i="13"/>
  <c r="X762" i="13"/>
  <c r="X763" i="13"/>
  <c r="X764" i="13"/>
  <c r="X765" i="13"/>
  <c r="X766" i="13"/>
  <c r="X767" i="13"/>
  <c r="X768" i="13"/>
  <c r="X769" i="13"/>
  <c r="X770" i="13"/>
  <c r="X771" i="13"/>
  <c r="X772" i="13"/>
  <c r="X773" i="13"/>
  <c r="X774" i="13"/>
  <c r="X775" i="13"/>
  <c r="X776" i="13"/>
  <c r="X777" i="13"/>
  <c r="X778" i="13"/>
  <c r="X779" i="13"/>
  <c r="X780" i="13"/>
  <c r="X781" i="13"/>
  <c r="X782" i="13"/>
  <c r="X783" i="13"/>
  <c r="X784" i="13"/>
  <c r="X785" i="13"/>
  <c r="X786" i="13"/>
  <c r="X787" i="13"/>
  <c r="X788" i="13"/>
  <c r="X789" i="13"/>
  <c r="X790" i="13"/>
  <c r="X791" i="13"/>
  <c r="X792" i="13"/>
  <c r="X793" i="13"/>
  <c r="X794" i="13"/>
  <c r="X795" i="13"/>
  <c r="X796" i="13"/>
  <c r="X797" i="13"/>
  <c r="X798" i="13"/>
  <c r="X799" i="13"/>
  <c r="X800" i="13"/>
  <c r="X801" i="13"/>
  <c r="X802" i="13"/>
  <c r="X803" i="13"/>
  <c r="X804" i="13"/>
  <c r="X805" i="13"/>
  <c r="X806" i="13"/>
  <c r="X807" i="13"/>
  <c r="X808" i="13"/>
  <c r="X809" i="13"/>
  <c r="X810" i="13"/>
  <c r="X811" i="13"/>
  <c r="X812" i="13"/>
  <c r="X813" i="13"/>
  <c r="X814" i="13"/>
  <c r="X815" i="13"/>
  <c r="X816" i="13"/>
  <c r="X817" i="13"/>
  <c r="X818" i="13"/>
  <c r="X819" i="13"/>
  <c r="X820" i="13"/>
  <c r="X821" i="13"/>
  <c r="X822" i="13"/>
  <c r="X823" i="13"/>
  <c r="X824" i="13"/>
  <c r="X825" i="13"/>
  <c r="X826" i="13"/>
  <c r="X827" i="13"/>
  <c r="X828" i="13"/>
  <c r="X829" i="13"/>
  <c r="X830" i="13"/>
  <c r="X831" i="13"/>
  <c r="X832" i="13"/>
  <c r="X833" i="13"/>
  <c r="X834" i="13"/>
  <c r="X835" i="13"/>
  <c r="X836" i="13"/>
  <c r="X837" i="13"/>
  <c r="X838" i="13"/>
  <c r="X839" i="13"/>
  <c r="X840" i="13"/>
  <c r="X841" i="13"/>
  <c r="X842" i="13"/>
  <c r="X843" i="13"/>
  <c r="X844" i="13"/>
  <c r="X845" i="13"/>
  <c r="X846" i="13"/>
  <c r="X847" i="13"/>
  <c r="X848" i="13"/>
  <c r="X849" i="13"/>
  <c r="X850" i="13"/>
  <c r="X851" i="13"/>
  <c r="X852" i="13"/>
  <c r="X853" i="13"/>
  <c r="X854" i="13"/>
  <c r="X855" i="13"/>
  <c r="X856" i="13"/>
  <c r="X857" i="13"/>
  <c r="X858" i="13"/>
  <c r="X859" i="13"/>
  <c r="X860" i="13"/>
  <c r="X861" i="13"/>
  <c r="X862" i="13"/>
  <c r="X863" i="13"/>
  <c r="X864" i="13"/>
  <c r="X865" i="13"/>
  <c r="X866" i="13"/>
  <c r="X867" i="13"/>
  <c r="X868" i="13"/>
  <c r="X869" i="13"/>
  <c r="X870" i="13"/>
  <c r="X871" i="13"/>
  <c r="X872" i="13"/>
  <c r="X873" i="13"/>
  <c r="X874" i="13"/>
  <c r="X875" i="13"/>
  <c r="X876" i="13"/>
  <c r="X877" i="13"/>
  <c r="X878" i="13"/>
  <c r="X879" i="13"/>
  <c r="X880" i="13"/>
  <c r="X881" i="13"/>
  <c r="X882" i="13"/>
  <c r="X883" i="13"/>
  <c r="X884" i="13"/>
  <c r="X885" i="13"/>
  <c r="X886" i="13"/>
  <c r="X887" i="13"/>
  <c r="X888" i="13"/>
  <c r="X889" i="13"/>
  <c r="X890" i="13"/>
  <c r="X891" i="13"/>
  <c r="X892" i="13"/>
  <c r="X893" i="13"/>
  <c r="X894" i="13"/>
  <c r="X895" i="13"/>
  <c r="X896" i="13"/>
  <c r="X897" i="13"/>
  <c r="X898" i="13"/>
  <c r="X899" i="13"/>
  <c r="X900" i="13"/>
  <c r="X901" i="13"/>
  <c r="X902" i="13"/>
  <c r="X903" i="13"/>
  <c r="X904" i="13"/>
  <c r="X905" i="13"/>
  <c r="X906" i="13"/>
  <c r="X907" i="13"/>
  <c r="X908" i="13"/>
  <c r="X909" i="13"/>
  <c r="X910" i="13"/>
  <c r="X911" i="13"/>
  <c r="X912" i="13"/>
  <c r="X913" i="13"/>
  <c r="X914" i="13"/>
  <c r="X915" i="13"/>
  <c r="X916" i="13"/>
  <c r="X917" i="13"/>
  <c r="X918" i="13"/>
  <c r="X919" i="13"/>
  <c r="X920" i="13"/>
  <c r="X921" i="13"/>
  <c r="X922" i="13"/>
  <c r="X923" i="13"/>
  <c r="X924" i="13"/>
  <c r="X925" i="13"/>
  <c r="X926" i="13"/>
  <c r="X927" i="13"/>
  <c r="X928" i="13"/>
  <c r="X929" i="13"/>
  <c r="X930" i="13"/>
  <c r="X931" i="13"/>
  <c r="X932" i="13"/>
  <c r="X933" i="13"/>
  <c r="X934" i="13"/>
  <c r="X935" i="13"/>
  <c r="X936" i="13"/>
  <c r="X937" i="13"/>
  <c r="X938" i="13"/>
  <c r="X939" i="13"/>
  <c r="X940" i="13"/>
  <c r="X941" i="13"/>
  <c r="X942" i="13"/>
  <c r="X943" i="13"/>
  <c r="X944" i="13"/>
  <c r="X945" i="13"/>
  <c r="X946" i="13"/>
  <c r="X947" i="13"/>
  <c r="X948" i="13"/>
  <c r="X949" i="13"/>
  <c r="X950" i="13"/>
  <c r="X951" i="13"/>
  <c r="X952" i="13"/>
  <c r="X953" i="13"/>
  <c r="X954" i="13"/>
  <c r="X955" i="13"/>
  <c r="X956" i="13"/>
  <c r="X957" i="13"/>
  <c r="X958" i="13"/>
  <c r="X959" i="13"/>
  <c r="X960" i="13"/>
  <c r="X961" i="13"/>
  <c r="X962" i="13"/>
  <c r="X963" i="13"/>
  <c r="X964" i="13"/>
  <c r="X965" i="13"/>
  <c r="X966" i="13"/>
  <c r="X967" i="13"/>
  <c r="X968" i="13"/>
  <c r="X969" i="13"/>
  <c r="X970" i="13"/>
  <c r="X971" i="13"/>
  <c r="X972" i="13"/>
  <c r="X973" i="13"/>
  <c r="X974" i="13"/>
  <c r="X975" i="13"/>
  <c r="X976" i="13"/>
  <c r="X977" i="13"/>
  <c r="X978" i="13"/>
  <c r="X979" i="13"/>
  <c r="X980" i="13"/>
  <c r="X981" i="13"/>
  <c r="X982" i="13"/>
  <c r="X983" i="13"/>
  <c r="X984" i="13"/>
  <c r="X985" i="13"/>
  <c r="X986" i="13"/>
  <c r="X987" i="13"/>
  <c r="X988" i="13"/>
  <c r="X989" i="13"/>
  <c r="X990" i="13"/>
  <c r="X991" i="13"/>
  <c r="X992" i="13"/>
  <c r="X993" i="13"/>
  <c r="X994" i="13"/>
  <c r="X995" i="13"/>
  <c r="X996" i="13"/>
  <c r="X997" i="13"/>
  <c r="X998" i="13"/>
  <c r="X999" i="13"/>
  <c r="X1000" i="13"/>
  <c r="X1001" i="13"/>
  <c r="X1002" i="13"/>
  <c r="X1003" i="13"/>
  <c r="X1004" i="13"/>
  <c r="X1005" i="13"/>
  <c r="X1006" i="13"/>
  <c r="X1007" i="13"/>
  <c r="X1008" i="13"/>
  <c r="X1009" i="13"/>
  <c r="X1010" i="13"/>
  <c r="X1011" i="13"/>
  <c r="X1012" i="13"/>
  <c r="X1013" i="13"/>
  <c r="X1014" i="13"/>
  <c r="X1015" i="13"/>
  <c r="X1016" i="13"/>
  <c r="X1017" i="13"/>
  <c r="X1018" i="13"/>
  <c r="X1019" i="13"/>
  <c r="X1020" i="13"/>
  <c r="X1021" i="13"/>
  <c r="X1022" i="13"/>
  <c r="X1023" i="13"/>
  <c r="X1024" i="13"/>
  <c r="X1025" i="13"/>
  <c r="X1026" i="13"/>
  <c r="X1027" i="13"/>
  <c r="X1028" i="13"/>
  <c r="X1029" i="13"/>
  <c r="X1030" i="13"/>
  <c r="X1031" i="13"/>
  <c r="X1032" i="13"/>
  <c r="X1033" i="13"/>
  <c r="X1034" i="13"/>
  <c r="X1035" i="13"/>
  <c r="X1036" i="13"/>
  <c r="X1037" i="13"/>
  <c r="X1038" i="13"/>
  <c r="X1039" i="13"/>
  <c r="X1040" i="13"/>
  <c r="X1041" i="13"/>
  <c r="X1042" i="13"/>
  <c r="X1043" i="13"/>
  <c r="X1044" i="13"/>
  <c r="X1045" i="13"/>
  <c r="X1046" i="13"/>
  <c r="X1047" i="13"/>
  <c r="X1048" i="13"/>
  <c r="X1049" i="13"/>
  <c r="X1050" i="13"/>
  <c r="X1051" i="13"/>
  <c r="X1052" i="13"/>
  <c r="X1053" i="13"/>
  <c r="X1054" i="13"/>
  <c r="X1055" i="13"/>
  <c r="X1056" i="13"/>
  <c r="X1057" i="13"/>
  <c r="X1058" i="13"/>
  <c r="X1059" i="13"/>
  <c r="X1060" i="13"/>
  <c r="X1061" i="13"/>
  <c r="X1062" i="13"/>
  <c r="X1063" i="13"/>
  <c r="X1064" i="13"/>
  <c r="X1065" i="13"/>
  <c r="X1066" i="13"/>
  <c r="X1067" i="13"/>
  <c r="X1068" i="13"/>
  <c r="X1069" i="13"/>
  <c r="X1070" i="13"/>
  <c r="X1071" i="13"/>
  <c r="X1072" i="13"/>
  <c r="X1073" i="13"/>
  <c r="X1074" i="13"/>
  <c r="X1075" i="13"/>
  <c r="X1076" i="13"/>
  <c r="X1077" i="13"/>
  <c r="X1078" i="13"/>
  <c r="X1079" i="13"/>
  <c r="X1080" i="13"/>
  <c r="X1081" i="13"/>
  <c r="X1082" i="13"/>
  <c r="X1083" i="13"/>
  <c r="X1084" i="13"/>
  <c r="X1085" i="13"/>
  <c r="X1086" i="13"/>
  <c r="X1087" i="13"/>
  <c r="X1088" i="13"/>
  <c r="X1089" i="13"/>
  <c r="X1090" i="13"/>
  <c r="X1091" i="13"/>
  <c r="X1092" i="13"/>
  <c r="X1093" i="13"/>
  <c r="X1094" i="13"/>
  <c r="X1095" i="13"/>
  <c r="X1096" i="13"/>
  <c r="X1097" i="13"/>
  <c r="X1098" i="13"/>
  <c r="X1099" i="13"/>
  <c r="X1100" i="13"/>
  <c r="X1101" i="13"/>
  <c r="X1102" i="13"/>
  <c r="X1103" i="13"/>
  <c r="X1104" i="13"/>
  <c r="X1105" i="13"/>
  <c r="X1106" i="13"/>
  <c r="X1107" i="13"/>
  <c r="X1108" i="13"/>
  <c r="X1109" i="13"/>
  <c r="X1110" i="13"/>
  <c r="X1111" i="13"/>
  <c r="X1112" i="13"/>
  <c r="X1113" i="13"/>
  <c r="X1114" i="13"/>
  <c r="X1115" i="13"/>
  <c r="X1116" i="13"/>
  <c r="X1117" i="13"/>
  <c r="X1118" i="13"/>
  <c r="X1119" i="13"/>
  <c r="X1120" i="13"/>
  <c r="X1121" i="13"/>
  <c r="X1122" i="13"/>
  <c r="X1123" i="13"/>
  <c r="X1124" i="13"/>
  <c r="X1125" i="13"/>
  <c r="X1126" i="13"/>
  <c r="X1127" i="13"/>
  <c r="X1128" i="13"/>
  <c r="X1129" i="13"/>
  <c r="X1130" i="13"/>
  <c r="X1131" i="13"/>
  <c r="X1132" i="13"/>
  <c r="X1133" i="13"/>
  <c r="X1134" i="13"/>
  <c r="X1135" i="13"/>
  <c r="X1136" i="13"/>
  <c r="X1137" i="13"/>
  <c r="X1138" i="13"/>
  <c r="X1139" i="13"/>
  <c r="X1140" i="13"/>
  <c r="X1141" i="13"/>
  <c r="X1142" i="13"/>
  <c r="X1143" i="13"/>
  <c r="X1144" i="13"/>
  <c r="X1145" i="13"/>
  <c r="X1146" i="13"/>
  <c r="X1147" i="13"/>
  <c r="X1148" i="13"/>
  <c r="X1149" i="13"/>
  <c r="X1150" i="13"/>
  <c r="X1151" i="13"/>
  <c r="X1152" i="13"/>
  <c r="X1153" i="13"/>
  <c r="X1154" i="13"/>
  <c r="X1155" i="13"/>
  <c r="X1156" i="13"/>
  <c r="X1157" i="13"/>
  <c r="X1158" i="13"/>
  <c r="X1159" i="13"/>
  <c r="X1160" i="13"/>
  <c r="X1161" i="13"/>
  <c r="X1162" i="13"/>
  <c r="X1163" i="13"/>
  <c r="X1164" i="13"/>
  <c r="X1165" i="13"/>
  <c r="X1166" i="13"/>
  <c r="X1167" i="13"/>
  <c r="X1168" i="13"/>
  <c r="X1169" i="13"/>
  <c r="X1170" i="13"/>
  <c r="X1171" i="13"/>
  <c r="X1172" i="13"/>
  <c r="X1173" i="13"/>
  <c r="X1174" i="13"/>
  <c r="X1175" i="13"/>
  <c r="X1176" i="13"/>
  <c r="X1177" i="13"/>
  <c r="X1178" i="13"/>
  <c r="X1179" i="13"/>
  <c r="X1180" i="13"/>
  <c r="X1181" i="13"/>
  <c r="X1182" i="13"/>
  <c r="X1183" i="13"/>
  <c r="X1184" i="13"/>
  <c r="X1185" i="13"/>
  <c r="X1186" i="13"/>
  <c r="X1187" i="13"/>
  <c r="X1188" i="13"/>
  <c r="X1189" i="13"/>
  <c r="X1190" i="13"/>
  <c r="X1191" i="13"/>
  <c r="X1192" i="13"/>
  <c r="X1193" i="13"/>
  <c r="X1194" i="13"/>
  <c r="X1195" i="13"/>
  <c r="X1196" i="13"/>
  <c r="X1197" i="13"/>
  <c r="X1198" i="13"/>
  <c r="X1199" i="13"/>
  <c r="X1200" i="13"/>
  <c r="X1201" i="13"/>
  <c r="X1202" i="13"/>
  <c r="X1203" i="13"/>
  <c r="X1204" i="13"/>
  <c r="X1205" i="13"/>
  <c r="X1206" i="13"/>
  <c r="X1207" i="13"/>
  <c r="X1208" i="13"/>
  <c r="X1209" i="13"/>
  <c r="X1210" i="13"/>
  <c r="X1211" i="13"/>
  <c r="X1212" i="13"/>
  <c r="X1213" i="13"/>
  <c r="X1214" i="13"/>
  <c r="X1215" i="13"/>
  <c r="X1216" i="13"/>
  <c r="X1217" i="13"/>
  <c r="X1218" i="13"/>
  <c r="X1219" i="13"/>
  <c r="X1220" i="13"/>
  <c r="X1221" i="13"/>
  <c r="X1222" i="13"/>
  <c r="X1223" i="13"/>
  <c r="X1224" i="13"/>
  <c r="X1225" i="13"/>
  <c r="X1226" i="13"/>
  <c r="X1227" i="13"/>
  <c r="X1228" i="13"/>
  <c r="X1229" i="13"/>
  <c r="X1230" i="13"/>
  <c r="X1231" i="13"/>
  <c r="X1232" i="13"/>
  <c r="X1233" i="13"/>
  <c r="X1234" i="13"/>
  <c r="X1235" i="13"/>
  <c r="X1236" i="13"/>
  <c r="X1237" i="13"/>
  <c r="X1238" i="13"/>
  <c r="X1239" i="13"/>
  <c r="X1240" i="13"/>
  <c r="X1241" i="13"/>
  <c r="X1242" i="13"/>
  <c r="X1243" i="13"/>
  <c r="X1244" i="13"/>
  <c r="X1245" i="13"/>
  <c r="X1246" i="13"/>
  <c r="X1247" i="13"/>
  <c r="X1248" i="13"/>
  <c r="X1249" i="13"/>
  <c r="X1250" i="13"/>
  <c r="X1251" i="13"/>
  <c r="X1252" i="13"/>
  <c r="X1253" i="13"/>
  <c r="X1254" i="13"/>
  <c r="X1255" i="13"/>
  <c r="X1256" i="13"/>
  <c r="X1257" i="13"/>
  <c r="X1258" i="13"/>
  <c r="X1259" i="13"/>
  <c r="X1260" i="13"/>
  <c r="X1261" i="13"/>
  <c r="X1262" i="13"/>
  <c r="X1263" i="13"/>
  <c r="X1264" i="13"/>
  <c r="X1265" i="13"/>
  <c r="X1266" i="13"/>
  <c r="X1267" i="13"/>
  <c r="X1268" i="13"/>
  <c r="X1269" i="13"/>
  <c r="X1270" i="13"/>
  <c r="X1271" i="13"/>
  <c r="X1272" i="13"/>
  <c r="X1273" i="13"/>
  <c r="X1274" i="13"/>
  <c r="X1275" i="13"/>
  <c r="X1276" i="13"/>
  <c r="X1277" i="13"/>
  <c r="X1278" i="13"/>
  <c r="X1279" i="13"/>
  <c r="X1280" i="13"/>
  <c r="X1281" i="13"/>
  <c r="X1282" i="13"/>
  <c r="X1283" i="13"/>
  <c r="X1284" i="13"/>
  <c r="X1285" i="13"/>
  <c r="X1286" i="13"/>
  <c r="X1287" i="13"/>
  <c r="X1288" i="13"/>
  <c r="X1289" i="13"/>
  <c r="X1290" i="13"/>
  <c r="X1291" i="13"/>
  <c r="X1292" i="13"/>
  <c r="X1293" i="13"/>
  <c r="X1294" i="13"/>
  <c r="X1295" i="13"/>
  <c r="X1296" i="13"/>
  <c r="X1297" i="13"/>
  <c r="X1298" i="13"/>
  <c r="X1299" i="13"/>
  <c r="X1300" i="13"/>
  <c r="X1301" i="13"/>
  <c r="X1302" i="13"/>
  <c r="X1303" i="13"/>
  <c r="X1304" i="13"/>
  <c r="X1305" i="13"/>
  <c r="X1306" i="13"/>
  <c r="X1307" i="13"/>
  <c r="X1308" i="13"/>
  <c r="X1309" i="13"/>
  <c r="X1310" i="13"/>
  <c r="X1311" i="13"/>
  <c r="X1312" i="13"/>
  <c r="X1313" i="13"/>
  <c r="X1314" i="13"/>
  <c r="X1315" i="13"/>
  <c r="X1316" i="13"/>
  <c r="X1317" i="13"/>
  <c r="X1318" i="13"/>
  <c r="X1319" i="13"/>
  <c r="X1320" i="13"/>
  <c r="X1321" i="13"/>
  <c r="X1322" i="13"/>
  <c r="X1323" i="13"/>
  <c r="X1324" i="13"/>
  <c r="X1325" i="13"/>
  <c r="X1326" i="13"/>
  <c r="X1327" i="13"/>
  <c r="X1328" i="13"/>
  <c r="X1329" i="13"/>
  <c r="X1330" i="13"/>
  <c r="X1331" i="13"/>
  <c r="X1332" i="13"/>
  <c r="X1333" i="13"/>
  <c r="X1334" i="13"/>
  <c r="X1335" i="13"/>
  <c r="X1336" i="13"/>
  <c r="X1337" i="13"/>
  <c r="X1338" i="13"/>
  <c r="X1339" i="13"/>
  <c r="X1340" i="13"/>
  <c r="X1341" i="13"/>
  <c r="X1342" i="13"/>
  <c r="X1343" i="13"/>
  <c r="X1344" i="13"/>
  <c r="X1345" i="13"/>
  <c r="X1346" i="13"/>
  <c r="X1347" i="13"/>
  <c r="X1348" i="13"/>
  <c r="X1349" i="13"/>
  <c r="X1350" i="13"/>
  <c r="X1351" i="13"/>
  <c r="X1352" i="13"/>
  <c r="X1353" i="13"/>
  <c r="X1354" i="13"/>
  <c r="X1355" i="13"/>
  <c r="X1356" i="13"/>
  <c r="X1357" i="13"/>
  <c r="X1358" i="13"/>
  <c r="X1359" i="13"/>
  <c r="X1360" i="13"/>
  <c r="X1361" i="13"/>
  <c r="X1362" i="13"/>
  <c r="X1363" i="13"/>
  <c r="X1364" i="13"/>
  <c r="X1365" i="13"/>
  <c r="X1366" i="13"/>
  <c r="X1367" i="13"/>
  <c r="X1368" i="13"/>
  <c r="X1369" i="13"/>
  <c r="X1370" i="13"/>
  <c r="X1371" i="13"/>
  <c r="X1372" i="13"/>
  <c r="X1373" i="13"/>
  <c r="X1374" i="13"/>
  <c r="X1375" i="13"/>
  <c r="X1376" i="13"/>
  <c r="X1377" i="13"/>
  <c r="X1378" i="13"/>
  <c r="X1379" i="13"/>
  <c r="X1380" i="13"/>
  <c r="X1381" i="13"/>
  <c r="X1382" i="13"/>
  <c r="X1383" i="13"/>
  <c r="X1384" i="13"/>
  <c r="X1385" i="13"/>
  <c r="X1386" i="13"/>
  <c r="X1387" i="13"/>
  <c r="X1388" i="13"/>
  <c r="X1389" i="13"/>
  <c r="X1390" i="13"/>
  <c r="X1391" i="13"/>
  <c r="X1392" i="13"/>
  <c r="X1393" i="13"/>
  <c r="X1394" i="13"/>
  <c r="X1395" i="13"/>
  <c r="X1396" i="13"/>
  <c r="X1397" i="13"/>
  <c r="X1398" i="13"/>
  <c r="X1399" i="13"/>
  <c r="X1400" i="13"/>
  <c r="X1401" i="13"/>
  <c r="X1402" i="13"/>
  <c r="X1403" i="13"/>
  <c r="X1404" i="13"/>
  <c r="X1405" i="13"/>
  <c r="X1406" i="13"/>
  <c r="X1407" i="13"/>
  <c r="X1408" i="13"/>
  <c r="X1409" i="13"/>
  <c r="X1410" i="13"/>
  <c r="X1411" i="13"/>
  <c r="X1412" i="13"/>
  <c r="X1413" i="13"/>
  <c r="X1414" i="13"/>
  <c r="X1415" i="13"/>
  <c r="X1416" i="13"/>
  <c r="X1417" i="13"/>
  <c r="X1418" i="13"/>
  <c r="X1419" i="13"/>
  <c r="X1420" i="13"/>
  <c r="X1421" i="13"/>
  <c r="X1422" i="13"/>
  <c r="X1423" i="13"/>
  <c r="X1424" i="13"/>
  <c r="X1425" i="13"/>
  <c r="X1426" i="13"/>
  <c r="X1427" i="13"/>
  <c r="X1428" i="13"/>
  <c r="X1429" i="13"/>
  <c r="X1430" i="13"/>
  <c r="X1431" i="13"/>
  <c r="X1432" i="13"/>
  <c r="X1433" i="13"/>
  <c r="X1434" i="13"/>
  <c r="X1435" i="13"/>
  <c r="X1436" i="13"/>
  <c r="X1437" i="13"/>
  <c r="X1438" i="13"/>
  <c r="X1439" i="13"/>
  <c r="X1440" i="13"/>
  <c r="X1441" i="13"/>
  <c r="X1442" i="13"/>
  <c r="X1443" i="13"/>
  <c r="X1444" i="13"/>
  <c r="X1445" i="13"/>
  <c r="X1446" i="13"/>
  <c r="X1447" i="13"/>
  <c r="X1448" i="13"/>
  <c r="X1449" i="13"/>
  <c r="X1450" i="13"/>
  <c r="X1451" i="13"/>
  <c r="X1452" i="13"/>
  <c r="X1453" i="13"/>
  <c r="X1454" i="13"/>
  <c r="X1455" i="13"/>
  <c r="X1456" i="13"/>
  <c r="X1457" i="13"/>
  <c r="X1458" i="13"/>
  <c r="X1459" i="13"/>
  <c r="X1460" i="13"/>
  <c r="X1461" i="13"/>
  <c r="X1462" i="13"/>
  <c r="X1463" i="13"/>
  <c r="X1464" i="13"/>
  <c r="X1465" i="13"/>
  <c r="X1466" i="13"/>
  <c r="X1467" i="13"/>
  <c r="X1468" i="13"/>
  <c r="X1469" i="13"/>
  <c r="X1470" i="13"/>
  <c r="X1471" i="13"/>
  <c r="X1472" i="13"/>
  <c r="X1473" i="13"/>
  <c r="X1474" i="13"/>
  <c r="X1475" i="13"/>
  <c r="X1476" i="13"/>
  <c r="X1477" i="13"/>
  <c r="X1478" i="13"/>
  <c r="X1479" i="13"/>
  <c r="X1480" i="13"/>
  <c r="X1481" i="13"/>
  <c r="X1482" i="13"/>
  <c r="X1483" i="13"/>
  <c r="X1484" i="13"/>
  <c r="X1485" i="13"/>
  <c r="X1486" i="13"/>
  <c r="X1487" i="13"/>
  <c r="X1488" i="13"/>
  <c r="X1489" i="13"/>
  <c r="X1490" i="13"/>
  <c r="X1491" i="13"/>
  <c r="X1492" i="13"/>
  <c r="X1493" i="13"/>
  <c r="X1494" i="13"/>
  <c r="X1495" i="13"/>
  <c r="X1496" i="13"/>
  <c r="X1497" i="13"/>
  <c r="X1498" i="13"/>
  <c r="X1499" i="13"/>
  <c r="X1500" i="13"/>
  <c r="X1501" i="13"/>
  <c r="X1502" i="13"/>
  <c r="X1503" i="13"/>
  <c r="X1504" i="13"/>
  <c r="X1505" i="13"/>
  <c r="X1506" i="13"/>
  <c r="X1507" i="13"/>
  <c r="X1508" i="13"/>
  <c r="X1509" i="13"/>
  <c r="X1510" i="13"/>
  <c r="X1511" i="13"/>
  <c r="X1512" i="13"/>
  <c r="X1513" i="13"/>
  <c r="X1514" i="13"/>
  <c r="X1515" i="13"/>
  <c r="X1516" i="13"/>
  <c r="X1517" i="13"/>
  <c r="X1518" i="13"/>
  <c r="X1519" i="13"/>
  <c r="X1520" i="13"/>
  <c r="X1521" i="13"/>
  <c r="X1522" i="13"/>
  <c r="X1523" i="13"/>
  <c r="X1524" i="13"/>
  <c r="X1525" i="13"/>
  <c r="X1526" i="13"/>
  <c r="X1527" i="13"/>
  <c r="X1528" i="13"/>
  <c r="X1529" i="13"/>
  <c r="X1530" i="13"/>
  <c r="X1531" i="13"/>
  <c r="X1532" i="13"/>
  <c r="X1533" i="13"/>
  <c r="W35" i="13"/>
  <c r="W36" i="13"/>
  <c r="W37" i="13"/>
  <c r="W38" i="13"/>
  <c r="W39" i="13"/>
  <c r="W40" i="13"/>
  <c r="W41" i="13"/>
  <c r="W42" i="13"/>
  <c r="W43" i="13"/>
  <c r="W44" i="13"/>
  <c r="W45" i="13"/>
  <c r="W46" i="13"/>
  <c r="W47" i="13"/>
  <c r="W48" i="13"/>
  <c r="W49" i="13"/>
  <c r="W50" i="13"/>
  <c r="W51" i="13"/>
  <c r="W52" i="13"/>
  <c r="W53" i="13"/>
  <c r="W54" i="13"/>
  <c r="W55" i="13"/>
  <c r="W56" i="13"/>
  <c r="W57" i="13"/>
  <c r="W58" i="13"/>
  <c r="W59" i="13"/>
  <c r="W60" i="13"/>
  <c r="W61" i="13"/>
  <c r="W62" i="13"/>
  <c r="W63" i="13"/>
  <c r="W64" i="13"/>
  <c r="W65" i="13"/>
  <c r="W66" i="13"/>
  <c r="W67" i="13"/>
  <c r="W68" i="13"/>
  <c r="W69" i="13"/>
  <c r="W70" i="13"/>
  <c r="W71" i="13"/>
  <c r="W72" i="13"/>
  <c r="W73" i="13"/>
  <c r="W74" i="13"/>
  <c r="W75" i="13"/>
  <c r="W76" i="13"/>
  <c r="W77" i="13"/>
  <c r="W78" i="13"/>
  <c r="W79" i="13"/>
  <c r="W80" i="13"/>
  <c r="W81" i="13"/>
  <c r="W82" i="13"/>
  <c r="W83" i="13"/>
  <c r="W84" i="13"/>
  <c r="W85" i="13"/>
  <c r="W86" i="13"/>
  <c r="W87" i="13"/>
  <c r="W88" i="13"/>
  <c r="W89" i="13"/>
  <c r="W90" i="13"/>
  <c r="W91" i="13"/>
  <c r="W92" i="13"/>
  <c r="W93" i="13"/>
  <c r="W94" i="13"/>
  <c r="W95" i="13"/>
  <c r="W96" i="13"/>
  <c r="W97" i="13"/>
  <c r="W98" i="13"/>
  <c r="W99" i="13"/>
  <c r="W100" i="13"/>
  <c r="W101" i="13"/>
  <c r="W102" i="13"/>
  <c r="W103" i="13"/>
  <c r="W104" i="13"/>
  <c r="W105" i="13"/>
  <c r="W106" i="13"/>
  <c r="W107" i="13"/>
  <c r="W108" i="13"/>
  <c r="W109" i="13"/>
  <c r="W110" i="13"/>
  <c r="W111" i="13"/>
  <c r="W112" i="13"/>
  <c r="W113" i="13"/>
  <c r="W114" i="13"/>
  <c r="W115" i="13"/>
  <c r="W116" i="13"/>
  <c r="W117" i="13"/>
  <c r="W118" i="13"/>
  <c r="W119" i="13"/>
  <c r="W120" i="13"/>
  <c r="W121" i="13"/>
  <c r="W122" i="13"/>
  <c r="W123" i="13"/>
  <c r="W124" i="13"/>
  <c r="W125" i="13"/>
  <c r="W126" i="13"/>
  <c r="W127" i="13"/>
  <c r="W128" i="13"/>
  <c r="W129" i="13"/>
  <c r="W130" i="13"/>
  <c r="W131" i="13"/>
  <c r="W132" i="13"/>
  <c r="W133" i="13"/>
  <c r="W134" i="13"/>
  <c r="W135" i="13"/>
  <c r="W136" i="13"/>
  <c r="W137" i="13"/>
  <c r="W138" i="13"/>
  <c r="W139" i="13"/>
  <c r="W140" i="13"/>
  <c r="W141" i="13"/>
  <c r="W142" i="13"/>
  <c r="W143" i="13"/>
  <c r="W144" i="13"/>
  <c r="W145" i="13"/>
  <c r="W146" i="13"/>
  <c r="W147" i="13"/>
  <c r="W148" i="13"/>
  <c r="W149" i="13"/>
  <c r="W150" i="13"/>
  <c r="W151" i="13"/>
  <c r="W152" i="13"/>
  <c r="W153" i="13"/>
  <c r="W154" i="13"/>
  <c r="W155" i="13"/>
  <c r="W156" i="13"/>
  <c r="W157" i="13"/>
  <c r="W158" i="13"/>
  <c r="W159" i="13"/>
  <c r="W160" i="13"/>
  <c r="W161" i="13"/>
  <c r="W162" i="13"/>
  <c r="W163" i="13"/>
  <c r="W164" i="13"/>
  <c r="W165" i="13"/>
  <c r="W166" i="13"/>
  <c r="W167" i="13"/>
  <c r="W168" i="13"/>
  <c r="W169" i="13"/>
  <c r="W170" i="13"/>
  <c r="W171" i="13"/>
  <c r="W172" i="13"/>
  <c r="W173" i="13"/>
  <c r="W174" i="13"/>
  <c r="W175" i="13"/>
  <c r="W176" i="13"/>
  <c r="W177" i="13"/>
  <c r="W178" i="13"/>
  <c r="W179" i="13"/>
  <c r="W180" i="13"/>
  <c r="W181" i="13"/>
  <c r="W182" i="13"/>
  <c r="W183" i="13"/>
  <c r="W184" i="13"/>
  <c r="W185" i="13"/>
  <c r="W186" i="13"/>
  <c r="W187" i="13"/>
  <c r="W188" i="13"/>
  <c r="W189" i="13"/>
  <c r="W190" i="13"/>
  <c r="W191" i="13"/>
  <c r="W192" i="13"/>
  <c r="W193" i="13"/>
  <c r="W194" i="13"/>
  <c r="W195" i="13"/>
  <c r="W196" i="13"/>
  <c r="W197" i="13"/>
  <c r="W198" i="13"/>
  <c r="W199" i="13"/>
  <c r="W200" i="13"/>
  <c r="W201" i="13"/>
  <c r="W202" i="13"/>
  <c r="W203" i="13"/>
  <c r="W204" i="13"/>
  <c r="W205" i="13"/>
  <c r="W206" i="13"/>
  <c r="W207" i="13"/>
  <c r="W208" i="13"/>
  <c r="W209" i="13"/>
  <c r="W210" i="13"/>
  <c r="W211" i="13"/>
  <c r="W212" i="13"/>
  <c r="W213" i="13"/>
  <c r="W214" i="13"/>
  <c r="W215" i="13"/>
  <c r="W216" i="13"/>
  <c r="W217" i="13"/>
  <c r="W218" i="13"/>
  <c r="W219" i="13"/>
  <c r="W220" i="13"/>
  <c r="W221" i="13"/>
  <c r="W222" i="13"/>
  <c r="W223" i="13"/>
  <c r="W224" i="13"/>
  <c r="W225" i="13"/>
  <c r="W226" i="13"/>
  <c r="W227" i="13"/>
  <c r="W228" i="13"/>
  <c r="W229" i="13"/>
  <c r="W230" i="13"/>
  <c r="W231" i="13"/>
  <c r="W232" i="13"/>
  <c r="W233" i="13"/>
  <c r="W234" i="13"/>
  <c r="W235" i="13"/>
  <c r="W236" i="13"/>
  <c r="W237" i="13"/>
  <c r="W238" i="13"/>
  <c r="W239" i="13"/>
  <c r="W240" i="13"/>
  <c r="W241" i="13"/>
  <c r="W242" i="13"/>
  <c r="W243" i="13"/>
  <c r="W244" i="13"/>
  <c r="W245" i="13"/>
  <c r="W246" i="13"/>
  <c r="W247" i="13"/>
  <c r="W248" i="13"/>
  <c r="W249" i="13"/>
  <c r="W250" i="13"/>
  <c r="W251" i="13"/>
  <c r="W252" i="13"/>
  <c r="W253" i="13"/>
  <c r="W254" i="13"/>
  <c r="W255" i="13"/>
  <c r="W256" i="13"/>
  <c r="W257" i="13"/>
  <c r="W258" i="13"/>
  <c r="W259" i="13"/>
  <c r="W260" i="13"/>
  <c r="W261" i="13"/>
  <c r="W262" i="13"/>
  <c r="W263" i="13"/>
  <c r="W264" i="13"/>
  <c r="W265" i="13"/>
  <c r="W266" i="13"/>
  <c r="W267" i="13"/>
  <c r="W268" i="13"/>
  <c r="W269" i="13"/>
  <c r="W270" i="13"/>
  <c r="W271" i="13"/>
  <c r="W272" i="13"/>
  <c r="W273" i="13"/>
  <c r="W274" i="13"/>
  <c r="W275" i="13"/>
  <c r="W276" i="13"/>
  <c r="W277" i="13"/>
  <c r="W278" i="13"/>
  <c r="W279" i="13"/>
  <c r="W280" i="13"/>
  <c r="W281" i="13"/>
  <c r="W282" i="13"/>
  <c r="W283" i="13"/>
  <c r="W284" i="13"/>
  <c r="W285" i="13"/>
  <c r="W286" i="13"/>
  <c r="W287" i="13"/>
  <c r="W288" i="13"/>
  <c r="W289" i="13"/>
  <c r="W290" i="13"/>
  <c r="W291" i="13"/>
  <c r="W292" i="13"/>
  <c r="W293" i="13"/>
  <c r="W294" i="13"/>
  <c r="W295" i="13"/>
  <c r="W296" i="13"/>
  <c r="W297" i="13"/>
  <c r="W298" i="13"/>
  <c r="W299" i="13"/>
  <c r="W300" i="13"/>
  <c r="W301" i="13"/>
  <c r="W302" i="13"/>
  <c r="W303" i="13"/>
  <c r="W304" i="13"/>
  <c r="W305" i="13"/>
  <c r="W306" i="13"/>
  <c r="W307" i="13"/>
  <c r="W308" i="13"/>
  <c r="W309" i="13"/>
  <c r="W310" i="13"/>
  <c r="W311" i="13"/>
  <c r="W312" i="13"/>
  <c r="W313" i="13"/>
  <c r="W314" i="13"/>
  <c r="W315" i="13"/>
  <c r="W316" i="13"/>
  <c r="W317" i="13"/>
  <c r="W318" i="13"/>
  <c r="W319" i="13"/>
  <c r="W320" i="13"/>
  <c r="W321" i="13"/>
  <c r="W322" i="13"/>
  <c r="W323" i="13"/>
  <c r="W324" i="13"/>
  <c r="W325" i="13"/>
  <c r="W326" i="13"/>
  <c r="W327" i="13"/>
  <c r="W328" i="13"/>
  <c r="W329" i="13"/>
  <c r="W330" i="13"/>
  <c r="W331" i="13"/>
  <c r="W332" i="13"/>
  <c r="W333" i="13"/>
  <c r="W334" i="13"/>
  <c r="W335" i="13"/>
  <c r="W336" i="13"/>
  <c r="W337" i="13"/>
  <c r="W338" i="13"/>
  <c r="W339" i="13"/>
  <c r="W340" i="13"/>
  <c r="W341" i="13"/>
  <c r="W342" i="13"/>
  <c r="W343" i="13"/>
  <c r="W344" i="13"/>
  <c r="W345" i="13"/>
  <c r="W346" i="13"/>
  <c r="W347" i="13"/>
  <c r="W348" i="13"/>
  <c r="W349" i="13"/>
  <c r="W350" i="13"/>
  <c r="W351" i="13"/>
  <c r="W352" i="13"/>
  <c r="W353" i="13"/>
  <c r="W354" i="13"/>
  <c r="W355" i="13"/>
  <c r="W356" i="13"/>
  <c r="W357" i="13"/>
  <c r="W358" i="13"/>
  <c r="W359" i="13"/>
  <c r="W360" i="13"/>
  <c r="W361" i="13"/>
  <c r="W362" i="13"/>
  <c r="W363" i="13"/>
  <c r="W364" i="13"/>
  <c r="W365" i="13"/>
  <c r="W366" i="13"/>
  <c r="W367" i="13"/>
  <c r="W368" i="13"/>
  <c r="W369" i="13"/>
  <c r="W370" i="13"/>
  <c r="W371" i="13"/>
  <c r="W372" i="13"/>
  <c r="W373" i="13"/>
  <c r="W374" i="13"/>
  <c r="W375" i="13"/>
  <c r="W376" i="13"/>
  <c r="W377" i="13"/>
  <c r="W378" i="13"/>
  <c r="W379" i="13"/>
  <c r="W380" i="13"/>
  <c r="W381" i="13"/>
  <c r="W382" i="13"/>
  <c r="W383" i="13"/>
  <c r="W384" i="13"/>
  <c r="W385" i="13"/>
  <c r="W386" i="13"/>
  <c r="W387" i="13"/>
  <c r="W388" i="13"/>
  <c r="W389" i="13"/>
  <c r="W390" i="13"/>
  <c r="W391" i="13"/>
  <c r="W392" i="13"/>
  <c r="W393" i="13"/>
  <c r="W394" i="13"/>
  <c r="W395" i="13"/>
  <c r="W396" i="13"/>
  <c r="W397" i="13"/>
  <c r="W398" i="13"/>
  <c r="W399" i="13"/>
  <c r="W400" i="13"/>
  <c r="W401" i="13"/>
  <c r="W402" i="13"/>
  <c r="W403" i="13"/>
  <c r="W404" i="13"/>
  <c r="W405" i="13"/>
  <c r="W406" i="13"/>
  <c r="W407" i="13"/>
  <c r="W408" i="13"/>
  <c r="W409" i="13"/>
  <c r="W410" i="13"/>
  <c r="W411" i="13"/>
  <c r="W412" i="13"/>
  <c r="W413" i="13"/>
  <c r="W414" i="13"/>
  <c r="W415" i="13"/>
  <c r="W416" i="13"/>
  <c r="W417" i="13"/>
  <c r="W418" i="13"/>
  <c r="W419" i="13"/>
  <c r="W420" i="13"/>
  <c r="W421" i="13"/>
  <c r="W422" i="13"/>
  <c r="W423" i="13"/>
  <c r="W424" i="13"/>
  <c r="W425" i="13"/>
  <c r="W426" i="13"/>
  <c r="W427" i="13"/>
  <c r="W428" i="13"/>
  <c r="W429" i="13"/>
  <c r="W430" i="13"/>
  <c r="W431" i="13"/>
  <c r="W432" i="13"/>
  <c r="W433" i="13"/>
  <c r="W434" i="13"/>
  <c r="W435" i="13"/>
  <c r="W436" i="13"/>
  <c r="W437" i="13"/>
  <c r="W438" i="13"/>
  <c r="W439" i="13"/>
  <c r="W440" i="13"/>
  <c r="W441" i="13"/>
  <c r="W442" i="13"/>
  <c r="W443" i="13"/>
  <c r="W444" i="13"/>
  <c r="W445" i="13"/>
  <c r="W446" i="13"/>
  <c r="W447" i="13"/>
  <c r="W448" i="13"/>
  <c r="W449" i="13"/>
  <c r="W450" i="13"/>
  <c r="W451" i="13"/>
  <c r="W452" i="13"/>
  <c r="W453" i="13"/>
  <c r="W454" i="13"/>
  <c r="W455" i="13"/>
  <c r="W456" i="13"/>
  <c r="W457" i="13"/>
  <c r="W458" i="13"/>
  <c r="W459" i="13"/>
  <c r="W460" i="13"/>
  <c r="W461" i="13"/>
  <c r="W462" i="13"/>
  <c r="W463" i="13"/>
  <c r="W464" i="13"/>
  <c r="W465" i="13"/>
  <c r="W466" i="13"/>
  <c r="W467" i="13"/>
  <c r="W468" i="13"/>
  <c r="W469" i="13"/>
  <c r="W470" i="13"/>
  <c r="W471" i="13"/>
  <c r="W472" i="13"/>
  <c r="W473" i="13"/>
  <c r="W474" i="13"/>
  <c r="W475" i="13"/>
  <c r="W476" i="13"/>
  <c r="W477" i="13"/>
  <c r="W478" i="13"/>
  <c r="W479" i="13"/>
  <c r="W480" i="13"/>
  <c r="W481" i="13"/>
  <c r="W482" i="13"/>
  <c r="W483" i="13"/>
  <c r="W484" i="13"/>
  <c r="W485" i="13"/>
  <c r="W486" i="13"/>
  <c r="W487" i="13"/>
  <c r="W488" i="13"/>
  <c r="W489" i="13"/>
  <c r="W490" i="13"/>
  <c r="W491" i="13"/>
  <c r="W492" i="13"/>
  <c r="W493" i="13"/>
  <c r="W494" i="13"/>
  <c r="W495" i="13"/>
  <c r="W496" i="13"/>
  <c r="W497" i="13"/>
  <c r="W498" i="13"/>
  <c r="W499" i="13"/>
  <c r="W500" i="13"/>
  <c r="W501" i="13"/>
  <c r="W502" i="13"/>
  <c r="W503" i="13"/>
  <c r="W504" i="13"/>
  <c r="W505" i="13"/>
  <c r="W506" i="13"/>
  <c r="W507" i="13"/>
  <c r="W508" i="13"/>
  <c r="W509" i="13"/>
  <c r="W510" i="13"/>
  <c r="W511" i="13"/>
  <c r="W512" i="13"/>
  <c r="W513" i="13"/>
  <c r="W514" i="13"/>
  <c r="W515" i="13"/>
  <c r="W516" i="13"/>
  <c r="W517" i="13"/>
  <c r="W518" i="13"/>
  <c r="W519" i="13"/>
  <c r="W520" i="13"/>
  <c r="W521" i="13"/>
  <c r="W522" i="13"/>
  <c r="W523" i="13"/>
  <c r="W524" i="13"/>
  <c r="W525" i="13"/>
  <c r="W526" i="13"/>
  <c r="W527" i="13"/>
  <c r="W528" i="13"/>
  <c r="W529" i="13"/>
  <c r="W530" i="13"/>
  <c r="W531" i="13"/>
  <c r="W532" i="13"/>
  <c r="W533" i="13"/>
  <c r="W534" i="13"/>
  <c r="W535" i="13"/>
  <c r="W536" i="13"/>
  <c r="W537" i="13"/>
  <c r="W538" i="13"/>
  <c r="W539" i="13"/>
  <c r="W540" i="13"/>
  <c r="W541" i="13"/>
  <c r="W542" i="13"/>
  <c r="W543" i="13"/>
  <c r="W544" i="13"/>
  <c r="W545" i="13"/>
  <c r="W546" i="13"/>
  <c r="W547" i="13"/>
  <c r="W548" i="13"/>
  <c r="W549" i="13"/>
  <c r="W550" i="13"/>
  <c r="W551" i="13"/>
  <c r="W552" i="13"/>
  <c r="W553" i="13"/>
  <c r="W554" i="13"/>
  <c r="W555" i="13"/>
  <c r="W556" i="13"/>
  <c r="W557" i="13"/>
  <c r="W558" i="13"/>
  <c r="W559" i="13"/>
  <c r="W560" i="13"/>
  <c r="W561" i="13"/>
  <c r="W562" i="13"/>
  <c r="W563" i="13"/>
  <c r="W564" i="13"/>
  <c r="W565" i="13"/>
  <c r="W566" i="13"/>
  <c r="W567" i="13"/>
  <c r="W568" i="13"/>
  <c r="W569" i="13"/>
  <c r="W570" i="13"/>
  <c r="W571" i="13"/>
  <c r="W572" i="13"/>
  <c r="W573" i="13"/>
  <c r="W574" i="13"/>
  <c r="W575" i="13"/>
  <c r="W576" i="13"/>
  <c r="W577" i="13"/>
  <c r="W578" i="13"/>
  <c r="W579" i="13"/>
  <c r="W580" i="13"/>
  <c r="W581" i="13"/>
  <c r="W582" i="13"/>
  <c r="W583" i="13"/>
  <c r="W584" i="13"/>
  <c r="W585" i="13"/>
  <c r="W586" i="13"/>
  <c r="W587" i="13"/>
  <c r="W588" i="13"/>
  <c r="W589" i="13"/>
  <c r="W590" i="13"/>
  <c r="W591" i="13"/>
  <c r="W592" i="13"/>
  <c r="W593" i="13"/>
  <c r="W594" i="13"/>
  <c r="W595" i="13"/>
  <c r="W596" i="13"/>
  <c r="W597" i="13"/>
  <c r="W598" i="13"/>
  <c r="W599" i="13"/>
  <c r="W600" i="13"/>
  <c r="W601" i="13"/>
  <c r="W602" i="13"/>
  <c r="W603" i="13"/>
  <c r="W604" i="13"/>
  <c r="W605" i="13"/>
  <c r="W606" i="13"/>
  <c r="W607" i="13"/>
  <c r="W608" i="13"/>
  <c r="W609" i="13"/>
  <c r="W610" i="13"/>
  <c r="W611" i="13"/>
  <c r="W612" i="13"/>
  <c r="W613" i="13"/>
  <c r="W614" i="13"/>
  <c r="W615" i="13"/>
  <c r="W616" i="13"/>
  <c r="W617" i="13"/>
  <c r="W618" i="13"/>
  <c r="W619" i="13"/>
  <c r="W620" i="13"/>
  <c r="W621" i="13"/>
  <c r="W622" i="13"/>
  <c r="W623" i="13"/>
  <c r="W624" i="13"/>
  <c r="W625" i="13"/>
  <c r="W626" i="13"/>
  <c r="W627" i="13"/>
  <c r="W628" i="13"/>
  <c r="W629" i="13"/>
  <c r="W630" i="13"/>
  <c r="W631" i="13"/>
  <c r="W632" i="13"/>
  <c r="W633" i="13"/>
  <c r="W634" i="13"/>
  <c r="W635" i="13"/>
  <c r="W636" i="13"/>
  <c r="W637" i="13"/>
  <c r="W638" i="13"/>
  <c r="W639" i="13"/>
  <c r="W640" i="13"/>
  <c r="W641" i="13"/>
  <c r="W642" i="13"/>
  <c r="W643" i="13"/>
  <c r="W644" i="13"/>
  <c r="W645" i="13"/>
  <c r="W646" i="13"/>
  <c r="W647" i="13"/>
  <c r="W648" i="13"/>
  <c r="W649" i="13"/>
  <c r="W650" i="13"/>
  <c r="W651" i="13"/>
  <c r="W652" i="13"/>
  <c r="W653" i="13"/>
  <c r="W654" i="13"/>
  <c r="W655" i="13"/>
  <c r="W656" i="13"/>
  <c r="W657" i="13"/>
  <c r="W658" i="13"/>
  <c r="W659" i="13"/>
  <c r="W660" i="13"/>
  <c r="W661" i="13"/>
  <c r="W662" i="13"/>
  <c r="W663" i="13"/>
  <c r="W664" i="13"/>
  <c r="W665" i="13"/>
  <c r="W666" i="13"/>
  <c r="W667" i="13"/>
  <c r="W668" i="13"/>
  <c r="W669" i="13"/>
  <c r="W670" i="13"/>
  <c r="W671" i="13"/>
  <c r="W672" i="13"/>
  <c r="W673" i="13"/>
  <c r="W674" i="13"/>
  <c r="W675" i="13"/>
  <c r="W676" i="13"/>
  <c r="W677" i="13"/>
  <c r="W678" i="13"/>
  <c r="W679" i="13"/>
  <c r="W680" i="13"/>
  <c r="W681" i="13"/>
  <c r="W682" i="13"/>
  <c r="W683" i="13"/>
  <c r="W684" i="13"/>
  <c r="W685" i="13"/>
  <c r="W686" i="13"/>
  <c r="W687" i="13"/>
  <c r="W688" i="13"/>
  <c r="W689" i="13"/>
  <c r="W690" i="13"/>
  <c r="W691" i="13"/>
  <c r="W692" i="13"/>
  <c r="W693" i="13"/>
  <c r="W694" i="13"/>
  <c r="W695" i="13"/>
  <c r="W696" i="13"/>
  <c r="W697" i="13"/>
  <c r="W698" i="13"/>
  <c r="W699" i="13"/>
  <c r="W700" i="13"/>
  <c r="W701" i="13"/>
  <c r="W702" i="13"/>
  <c r="W703" i="13"/>
  <c r="W704" i="13"/>
  <c r="W705" i="13"/>
  <c r="W706" i="13"/>
  <c r="W707" i="13"/>
  <c r="W708" i="13"/>
  <c r="W709" i="13"/>
  <c r="W710" i="13"/>
  <c r="W711" i="13"/>
  <c r="W712" i="13"/>
  <c r="W713" i="13"/>
  <c r="W714" i="13"/>
  <c r="W715" i="13"/>
  <c r="W716" i="13"/>
  <c r="W717" i="13"/>
  <c r="W718" i="13"/>
  <c r="W719" i="13"/>
  <c r="W720" i="13"/>
  <c r="W721" i="13"/>
  <c r="W722" i="13"/>
  <c r="W723" i="13"/>
  <c r="W724" i="13"/>
  <c r="W725" i="13"/>
  <c r="W726" i="13"/>
  <c r="W727" i="13"/>
  <c r="W728" i="13"/>
  <c r="W729" i="13"/>
  <c r="W730" i="13"/>
  <c r="W731" i="13"/>
  <c r="W732" i="13"/>
  <c r="W733" i="13"/>
  <c r="W734" i="13"/>
  <c r="W735" i="13"/>
  <c r="W736" i="13"/>
  <c r="W737" i="13"/>
  <c r="W738" i="13"/>
  <c r="W739" i="13"/>
  <c r="W740" i="13"/>
  <c r="W741" i="13"/>
  <c r="W742" i="13"/>
  <c r="W743" i="13"/>
  <c r="W744" i="13"/>
  <c r="W745" i="13"/>
  <c r="W746" i="13"/>
  <c r="W747" i="13"/>
  <c r="W748" i="13"/>
  <c r="W749" i="13"/>
  <c r="W750" i="13"/>
  <c r="W751" i="13"/>
  <c r="W752" i="13"/>
  <c r="W753" i="13"/>
  <c r="W754" i="13"/>
  <c r="W755" i="13"/>
  <c r="W756" i="13"/>
  <c r="W757" i="13"/>
  <c r="W758" i="13"/>
  <c r="W759" i="13"/>
  <c r="W760" i="13"/>
  <c r="W761" i="13"/>
  <c r="W762" i="13"/>
  <c r="W763" i="13"/>
  <c r="W764" i="13"/>
  <c r="W765" i="13"/>
  <c r="W766" i="13"/>
  <c r="W767" i="13"/>
  <c r="W768" i="13"/>
  <c r="W769" i="13"/>
  <c r="W770" i="13"/>
  <c r="W771" i="13"/>
  <c r="W772" i="13"/>
  <c r="W773" i="13"/>
  <c r="W774" i="13"/>
  <c r="W775" i="13"/>
  <c r="W776" i="13"/>
  <c r="W777" i="13"/>
  <c r="W778" i="13"/>
  <c r="W779" i="13"/>
  <c r="W780" i="13"/>
  <c r="W781" i="13"/>
  <c r="W782" i="13"/>
  <c r="W783" i="13"/>
  <c r="W784" i="13"/>
  <c r="W785" i="13"/>
  <c r="W786" i="13"/>
  <c r="W787" i="13"/>
  <c r="W788" i="13"/>
  <c r="W789" i="13"/>
  <c r="W790" i="13"/>
  <c r="W791" i="13"/>
  <c r="W792" i="13"/>
  <c r="W793" i="13"/>
  <c r="W794" i="13"/>
  <c r="W795" i="13"/>
  <c r="W796" i="13"/>
  <c r="W797" i="13"/>
  <c r="W798" i="13"/>
  <c r="W799" i="13"/>
  <c r="W800" i="13"/>
  <c r="W801" i="13"/>
  <c r="W802" i="13"/>
  <c r="W803" i="13"/>
  <c r="W804" i="13"/>
  <c r="W805" i="13"/>
  <c r="W806" i="13"/>
  <c r="W807" i="13"/>
  <c r="W808" i="13"/>
  <c r="W809" i="13"/>
  <c r="W810" i="13"/>
  <c r="W811" i="13"/>
  <c r="W812" i="13"/>
  <c r="W813" i="13"/>
  <c r="W814" i="13"/>
  <c r="W815" i="13"/>
  <c r="W816" i="13"/>
  <c r="W817" i="13"/>
  <c r="W818" i="13"/>
  <c r="W819" i="13"/>
  <c r="W820" i="13"/>
  <c r="W821" i="13"/>
  <c r="W822" i="13"/>
  <c r="W823" i="13"/>
  <c r="W824" i="13"/>
  <c r="W825" i="13"/>
  <c r="W826" i="13"/>
  <c r="W827" i="13"/>
  <c r="W828" i="13"/>
  <c r="W829" i="13"/>
  <c r="W830" i="13"/>
  <c r="W831" i="13"/>
  <c r="W832" i="13"/>
  <c r="W833" i="13"/>
  <c r="W834" i="13"/>
  <c r="W835" i="13"/>
  <c r="W836" i="13"/>
  <c r="W837" i="13"/>
  <c r="W838" i="13"/>
  <c r="W839" i="13"/>
  <c r="W840" i="13"/>
  <c r="W841" i="13"/>
  <c r="W842" i="13"/>
  <c r="W843" i="13"/>
  <c r="W844" i="13"/>
  <c r="W845" i="13"/>
  <c r="W846" i="13"/>
  <c r="W847" i="13"/>
  <c r="W848" i="13"/>
  <c r="W849" i="13"/>
  <c r="W850" i="13"/>
  <c r="W851" i="13"/>
  <c r="W852" i="13"/>
  <c r="W853" i="13"/>
  <c r="W854" i="13"/>
  <c r="W855" i="13"/>
  <c r="W856" i="13"/>
  <c r="W857" i="13"/>
  <c r="W858" i="13"/>
  <c r="W859" i="13"/>
  <c r="W860" i="13"/>
  <c r="W861" i="13"/>
  <c r="W862" i="13"/>
  <c r="W863" i="13"/>
  <c r="W864" i="13"/>
  <c r="W865" i="13"/>
  <c r="W866" i="13"/>
  <c r="W867" i="13"/>
  <c r="W868" i="13"/>
  <c r="W869" i="13"/>
  <c r="W870" i="13"/>
  <c r="W871" i="13"/>
  <c r="W872" i="13"/>
  <c r="W873" i="13"/>
  <c r="W874" i="13"/>
  <c r="W875" i="13"/>
  <c r="W876" i="13"/>
  <c r="W877" i="13"/>
  <c r="W878" i="13"/>
  <c r="W879" i="13"/>
  <c r="W880" i="13"/>
  <c r="W881" i="13"/>
  <c r="W882" i="13"/>
  <c r="W883" i="13"/>
  <c r="W884" i="13"/>
  <c r="W885" i="13"/>
  <c r="W886" i="13"/>
  <c r="W887" i="13"/>
  <c r="W888" i="13"/>
  <c r="W889" i="13"/>
  <c r="W890" i="13"/>
  <c r="W891" i="13"/>
  <c r="W892" i="13"/>
  <c r="W893" i="13"/>
  <c r="W894" i="13"/>
  <c r="W895" i="13"/>
  <c r="W896" i="13"/>
  <c r="W897" i="13"/>
  <c r="W898" i="13"/>
  <c r="W899" i="13"/>
  <c r="W900" i="13"/>
  <c r="W901" i="13"/>
  <c r="W902" i="13"/>
  <c r="W903" i="13"/>
  <c r="W904" i="13"/>
  <c r="W905" i="13"/>
  <c r="W906" i="13"/>
  <c r="W907" i="13"/>
  <c r="W908" i="13"/>
  <c r="W909" i="13"/>
  <c r="W910" i="13"/>
  <c r="W911" i="13"/>
  <c r="W912" i="13"/>
  <c r="W913" i="13"/>
  <c r="W914" i="13"/>
  <c r="W915" i="13"/>
  <c r="W916" i="13"/>
  <c r="W917" i="13"/>
  <c r="W918" i="13"/>
  <c r="W919" i="13"/>
  <c r="W920" i="13"/>
  <c r="W921" i="13"/>
  <c r="W922" i="13"/>
  <c r="W923" i="13"/>
  <c r="W924" i="13"/>
  <c r="W925" i="13"/>
  <c r="W926" i="13"/>
  <c r="W927" i="13"/>
  <c r="W928" i="13"/>
  <c r="W929" i="13"/>
  <c r="W930" i="13"/>
  <c r="W931" i="13"/>
  <c r="W932" i="13"/>
  <c r="W933" i="13"/>
  <c r="W934" i="13"/>
  <c r="W935" i="13"/>
  <c r="W936" i="13"/>
  <c r="W937" i="13"/>
  <c r="W938" i="13"/>
  <c r="W939" i="13"/>
  <c r="W940" i="13"/>
  <c r="W941" i="13"/>
  <c r="W942" i="13"/>
  <c r="W943" i="13"/>
  <c r="W944" i="13"/>
  <c r="W945" i="13"/>
  <c r="W946" i="13"/>
  <c r="W947" i="13"/>
  <c r="W948" i="13"/>
  <c r="W949" i="13"/>
  <c r="W950" i="13"/>
  <c r="W951" i="13"/>
  <c r="W952" i="13"/>
  <c r="W953" i="13"/>
  <c r="W954" i="13"/>
  <c r="W955" i="13"/>
  <c r="W956" i="13"/>
  <c r="W957" i="13"/>
  <c r="W958" i="13"/>
  <c r="W959" i="13"/>
  <c r="W960" i="13"/>
  <c r="W961" i="13"/>
  <c r="W962" i="13"/>
  <c r="W963" i="13"/>
  <c r="W964" i="13"/>
  <c r="W965" i="13"/>
  <c r="W966" i="13"/>
  <c r="W967" i="13"/>
  <c r="W968" i="13"/>
  <c r="W969" i="13"/>
  <c r="W970" i="13"/>
  <c r="W971" i="13"/>
  <c r="W972" i="13"/>
  <c r="W973" i="13"/>
  <c r="W974" i="13"/>
  <c r="W975" i="13"/>
  <c r="W976" i="13"/>
  <c r="W977" i="13"/>
  <c r="W978" i="13"/>
  <c r="W979" i="13"/>
  <c r="W980" i="13"/>
  <c r="W981" i="13"/>
  <c r="W982" i="13"/>
  <c r="W983" i="13"/>
  <c r="W984" i="13"/>
  <c r="W985" i="13"/>
  <c r="W986" i="13"/>
  <c r="W987" i="13"/>
  <c r="W988" i="13"/>
  <c r="W989" i="13"/>
  <c r="W990" i="13"/>
  <c r="W991" i="13"/>
  <c r="W992" i="13"/>
  <c r="W993" i="13"/>
  <c r="W994" i="13"/>
  <c r="W995" i="13"/>
  <c r="W996" i="13"/>
  <c r="W997" i="13"/>
  <c r="W998" i="13"/>
  <c r="W999" i="13"/>
  <c r="W1000" i="13"/>
  <c r="W1001" i="13"/>
  <c r="W1002" i="13"/>
  <c r="W1003" i="13"/>
  <c r="W1004" i="13"/>
  <c r="W1005" i="13"/>
  <c r="W1006" i="13"/>
  <c r="W1007" i="13"/>
  <c r="W1008" i="13"/>
  <c r="W1009" i="13"/>
  <c r="W1010" i="13"/>
  <c r="W1011" i="13"/>
  <c r="W1012" i="13"/>
  <c r="W1013" i="13"/>
  <c r="W1014" i="13"/>
  <c r="W1015" i="13"/>
  <c r="W1016" i="13"/>
  <c r="W1017" i="13"/>
  <c r="W1018" i="13"/>
  <c r="W1019" i="13"/>
  <c r="W1020" i="13"/>
  <c r="W1021" i="13"/>
  <c r="W1022" i="13"/>
  <c r="W1023" i="13"/>
  <c r="W1024" i="13"/>
  <c r="W1025" i="13"/>
  <c r="W1026" i="13"/>
  <c r="W1027" i="13"/>
  <c r="W1028" i="13"/>
  <c r="W1029" i="13"/>
  <c r="W1030" i="13"/>
  <c r="W1031" i="13"/>
  <c r="W1032" i="13"/>
  <c r="W1033" i="13"/>
  <c r="W1034" i="13"/>
  <c r="W1035" i="13"/>
  <c r="W1036" i="13"/>
  <c r="W1037" i="13"/>
  <c r="W1038" i="13"/>
  <c r="W1039" i="13"/>
  <c r="W1040" i="13"/>
  <c r="W1041" i="13"/>
  <c r="W1042" i="13"/>
  <c r="W1043" i="13"/>
  <c r="W1044" i="13"/>
  <c r="W1045" i="13"/>
  <c r="W1046" i="13"/>
  <c r="W1047" i="13"/>
  <c r="W1048" i="13"/>
  <c r="W1049" i="13"/>
  <c r="W1050" i="13"/>
  <c r="W1051" i="13"/>
  <c r="W1052" i="13"/>
  <c r="W1053" i="13"/>
  <c r="W1054" i="13"/>
  <c r="W1055" i="13"/>
  <c r="W1056" i="13"/>
  <c r="W1057" i="13"/>
  <c r="W1058" i="13"/>
  <c r="W1059" i="13"/>
  <c r="W1060" i="13"/>
  <c r="W1061" i="13"/>
  <c r="W1062" i="13"/>
  <c r="W1063" i="13"/>
  <c r="W1064" i="13"/>
  <c r="W1065" i="13"/>
  <c r="W1066" i="13"/>
  <c r="W1067" i="13"/>
  <c r="W1068" i="13"/>
  <c r="W1069" i="13"/>
  <c r="W1070" i="13"/>
  <c r="W1071" i="13"/>
  <c r="W1072" i="13"/>
  <c r="W1073" i="13"/>
  <c r="W1074" i="13"/>
  <c r="W1075" i="13"/>
  <c r="W1076" i="13"/>
  <c r="W1077" i="13"/>
  <c r="W1078" i="13"/>
  <c r="W1079" i="13"/>
  <c r="W1080" i="13"/>
  <c r="W1081" i="13"/>
  <c r="W1082" i="13"/>
  <c r="W1083" i="13"/>
  <c r="W1084" i="13"/>
  <c r="W1085" i="13"/>
  <c r="W1086" i="13"/>
  <c r="W1087" i="13"/>
  <c r="W1088" i="13"/>
  <c r="W1089" i="13"/>
  <c r="W1090" i="13"/>
  <c r="W1091" i="13"/>
  <c r="W1092" i="13"/>
  <c r="W1093" i="13"/>
  <c r="W1094" i="13"/>
  <c r="W1095" i="13"/>
  <c r="W1096" i="13"/>
  <c r="W1097" i="13"/>
  <c r="W1098" i="13"/>
  <c r="W1099" i="13"/>
  <c r="W1100" i="13"/>
  <c r="W1101" i="13"/>
  <c r="W1102" i="13"/>
  <c r="W1103" i="13"/>
  <c r="W1104" i="13"/>
  <c r="W1105" i="13"/>
  <c r="W1106" i="13"/>
  <c r="W1107" i="13"/>
  <c r="W1108" i="13"/>
  <c r="W1109" i="13"/>
  <c r="W1110" i="13"/>
  <c r="W1111" i="13"/>
  <c r="W1112" i="13"/>
  <c r="W1113" i="13"/>
  <c r="W1114" i="13"/>
  <c r="W1115" i="13"/>
  <c r="W1116" i="13"/>
  <c r="W1117" i="13"/>
  <c r="W1118" i="13"/>
  <c r="W1119" i="13"/>
  <c r="W1120" i="13"/>
  <c r="W1121" i="13"/>
  <c r="W1122" i="13"/>
  <c r="W1123" i="13"/>
  <c r="W1124" i="13"/>
  <c r="W1125" i="13"/>
  <c r="W1126" i="13"/>
  <c r="W1127" i="13"/>
  <c r="W1128" i="13"/>
  <c r="W1129" i="13"/>
  <c r="W1130" i="13"/>
  <c r="W1131" i="13"/>
  <c r="W1132" i="13"/>
  <c r="W1133" i="13"/>
  <c r="W1134" i="13"/>
  <c r="W1135" i="13"/>
  <c r="W1136" i="13"/>
  <c r="W1137" i="13"/>
  <c r="W1138" i="13"/>
  <c r="W1139" i="13"/>
  <c r="W1140" i="13"/>
  <c r="W1141" i="13"/>
  <c r="W1142" i="13"/>
  <c r="W1143" i="13"/>
  <c r="W1144" i="13"/>
  <c r="W1145" i="13"/>
  <c r="W1146" i="13"/>
  <c r="W1147" i="13"/>
  <c r="W1148" i="13"/>
  <c r="W1149" i="13"/>
  <c r="W1150" i="13"/>
  <c r="W1151" i="13"/>
  <c r="W1152" i="13"/>
  <c r="W1153" i="13"/>
  <c r="W1154" i="13"/>
  <c r="W1155" i="13"/>
  <c r="W1156" i="13"/>
  <c r="W1157" i="13"/>
  <c r="W1158" i="13"/>
  <c r="W1159" i="13"/>
  <c r="W1160" i="13"/>
  <c r="W1161" i="13"/>
  <c r="W1162" i="13"/>
  <c r="W1163" i="13"/>
  <c r="W1164" i="13"/>
  <c r="W1165" i="13"/>
  <c r="W1166" i="13"/>
  <c r="W1167" i="13"/>
  <c r="W1168" i="13"/>
  <c r="W1169" i="13"/>
  <c r="W1170" i="13"/>
  <c r="W1171" i="13"/>
  <c r="W1172" i="13"/>
  <c r="W1173" i="13"/>
  <c r="W1174" i="13"/>
  <c r="W1175" i="13"/>
  <c r="W1176" i="13"/>
  <c r="W1177" i="13"/>
  <c r="W1178" i="13"/>
  <c r="W1179" i="13"/>
  <c r="W1180" i="13"/>
  <c r="W1181" i="13"/>
  <c r="W1182" i="13"/>
  <c r="W1183" i="13"/>
  <c r="W1184" i="13"/>
  <c r="W1185" i="13"/>
  <c r="W1186" i="13"/>
  <c r="W1187" i="13"/>
  <c r="W1188" i="13"/>
  <c r="W1189" i="13"/>
  <c r="W1190" i="13"/>
  <c r="W1191" i="13"/>
  <c r="W1192" i="13"/>
  <c r="W1193" i="13"/>
  <c r="W1194" i="13"/>
  <c r="W1195" i="13"/>
  <c r="W1196" i="13"/>
  <c r="W1197" i="13"/>
  <c r="W1198" i="13"/>
  <c r="W1199" i="13"/>
  <c r="W1200" i="13"/>
  <c r="W1201" i="13"/>
  <c r="W1202" i="13"/>
  <c r="W1203" i="13"/>
  <c r="W1204" i="13"/>
  <c r="W1205" i="13"/>
  <c r="W1206" i="13"/>
  <c r="W1207" i="13"/>
  <c r="W1208" i="13"/>
  <c r="W1209" i="13"/>
  <c r="W1210" i="13"/>
  <c r="W1211" i="13"/>
  <c r="W1212" i="13"/>
  <c r="W1213" i="13"/>
  <c r="W1214" i="13"/>
  <c r="W1215" i="13"/>
  <c r="W1216" i="13"/>
  <c r="W1217" i="13"/>
  <c r="W1218" i="13"/>
  <c r="W1219" i="13"/>
  <c r="W1220" i="13"/>
  <c r="W1221" i="13"/>
  <c r="W1222" i="13"/>
  <c r="W1223" i="13"/>
  <c r="W1224" i="13"/>
  <c r="W1225" i="13"/>
  <c r="W1226" i="13"/>
  <c r="W1227" i="13"/>
  <c r="W1228" i="13"/>
  <c r="W1229" i="13"/>
  <c r="W1230" i="13"/>
  <c r="W1231" i="13"/>
  <c r="W1232" i="13"/>
  <c r="W1233" i="13"/>
  <c r="W1234" i="13"/>
  <c r="W1235" i="13"/>
  <c r="W1236" i="13"/>
  <c r="W1237" i="13"/>
  <c r="W1238" i="13"/>
  <c r="W1239" i="13"/>
  <c r="W1240" i="13"/>
  <c r="W1241" i="13"/>
  <c r="W1242" i="13"/>
  <c r="W1243" i="13"/>
  <c r="W1244" i="13"/>
  <c r="W1245" i="13"/>
  <c r="W1246" i="13"/>
  <c r="W1247" i="13"/>
  <c r="W1248" i="13"/>
  <c r="W1249" i="13"/>
  <c r="W1250" i="13"/>
  <c r="W1251" i="13"/>
  <c r="W1252" i="13"/>
  <c r="W1253" i="13"/>
  <c r="W1254" i="13"/>
  <c r="W1255" i="13"/>
  <c r="W1256" i="13"/>
  <c r="W1257" i="13"/>
  <c r="W1258" i="13"/>
  <c r="W1259" i="13"/>
  <c r="W1260" i="13"/>
  <c r="W1261" i="13"/>
  <c r="W1262" i="13"/>
  <c r="W1263" i="13"/>
  <c r="W1264" i="13"/>
  <c r="W1265" i="13"/>
  <c r="W1266" i="13"/>
  <c r="W1267" i="13"/>
  <c r="W1268" i="13"/>
  <c r="W1269" i="13"/>
  <c r="W1270" i="13"/>
  <c r="W1271" i="13"/>
  <c r="W1272" i="13"/>
  <c r="W1273" i="13"/>
  <c r="W1274" i="13"/>
  <c r="W1275" i="13"/>
  <c r="W1276" i="13"/>
  <c r="W1277" i="13"/>
  <c r="W1278" i="13"/>
  <c r="W1279" i="13"/>
  <c r="W1280" i="13"/>
  <c r="W1281" i="13"/>
  <c r="W1282" i="13"/>
  <c r="W1283" i="13"/>
  <c r="W1284" i="13"/>
  <c r="W1285" i="13"/>
  <c r="W1286" i="13"/>
  <c r="W1287" i="13"/>
  <c r="W1288" i="13"/>
  <c r="W1289" i="13"/>
  <c r="W1290" i="13"/>
  <c r="W1291" i="13"/>
  <c r="W1292" i="13"/>
  <c r="W1293" i="13"/>
  <c r="W1294" i="13"/>
  <c r="W1295" i="13"/>
  <c r="W1296" i="13"/>
  <c r="W1297" i="13"/>
  <c r="W1298" i="13"/>
  <c r="W1299" i="13"/>
  <c r="W1300" i="13"/>
  <c r="W1301" i="13"/>
  <c r="W1302" i="13"/>
  <c r="W1303" i="13"/>
  <c r="W1304" i="13"/>
  <c r="W1305" i="13"/>
  <c r="W1306" i="13"/>
  <c r="W1307" i="13"/>
  <c r="W1308" i="13"/>
  <c r="W1309" i="13"/>
  <c r="W1310" i="13"/>
  <c r="W1311" i="13"/>
  <c r="W1312" i="13"/>
  <c r="W1313" i="13"/>
  <c r="W1314" i="13"/>
  <c r="W1315" i="13"/>
  <c r="W1316" i="13"/>
  <c r="W1317" i="13"/>
  <c r="W1318" i="13"/>
  <c r="W1319" i="13"/>
  <c r="W1320" i="13"/>
  <c r="W1321" i="13"/>
  <c r="W1322" i="13"/>
  <c r="W1323" i="13"/>
  <c r="W1324" i="13"/>
  <c r="W1325" i="13"/>
  <c r="W1326" i="13"/>
  <c r="W1327" i="13"/>
  <c r="W1328" i="13"/>
  <c r="W1329" i="13"/>
  <c r="W1330" i="13"/>
  <c r="W1331" i="13"/>
  <c r="W1332" i="13"/>
  <c r="W1333" i="13"/>
  <c r="W1334" i="13"/>
  <c r="W1335" i="13"/>
  <c r="W1336" i="13"/>
  <c r="W1337" i="13"/>
  <c r="W1338" i="13"/>
  <c r="W1339" i="13"/>
  <c r="W1340" i="13"/>
  <c r="W1341" i="13"/>
  <c r="W1342" i="13"/>
  <c r="W1343" i="13"/>
  <c r="W1344" i="13"/>
  <c r="W1345" i="13"/>
  <c r="W1346" i="13"/>
  <c r="W1347" i="13"/>
  <c r="W1348" i="13"/>
  <c r="W1349" i="13"/>
  <c r="W1350" i="13"/>
  <c r="W1351" i="13"/>
  <c r="W1352" i="13"/>
  <c r="W1353" i="13"/>
  <c r="W1354" i="13"/>
  <c r="W1355" i="13"/>
  <c r="W1356" i="13"/>
  <c r="W1357" i="13"/>
  <c r="W1358" i="13"/>
  <c r="W1359" i="13"/>
  <c r="W1360" i="13"/>
  <c r="W1361" i="13"/>
  <c r="W1362" i="13"/>
  <c r="W1363" i="13"/>
  <c r="W1364" i="13"/>
  <c r="W1365" i="13"/>
  <c r="W1366" i="13"/>
  <c r="W1367" i="13"/>
  <c r="W1368" i="13"/>
  <c r="W1369" i="13"/>
  <c r="W1370" i="13"/>
  <c r="W1371" i="13"/>
  <c r="W1372" i="13"/>
  <c r="W1373" i="13"/>
  <c r="W1374" i="13"/>
  <c r="W1375" i="13"/>
  <c r="W1376" i="13"/>
  <c r="W1377" i="13"/>
  <c r="W1378" i="13"/>
  <c r="W1379" i="13"/>
  <c r="W1380" i="13"/>
  <c r="W1381" i="13"/>
  <c r="W1382" i="13"/>
  <c r="W1383" i="13"/>
  <c r="W1384" i="13"/>
  <c r="W1385" i="13"/>
  <c r="W1386" i="13"/>
  <c r="W1387" i="13"/>
  <c r="W1388" i="13"/>
  <c r="W1389" i="13"/>
  <c r="W1390" i="13"/>
  <c r="W1391" i="13"/>
  <c r="W1392" i="13"/>
  <c r="W1393" i="13"/>
  <c r="W1394" i="13"/>
  <c r="W1395" i="13"/>
  <c r="W1396" i="13"/>
  <c r="W1397" i="13"/>
  <c r="W1398" i="13"/>
  <c r="W1399" i="13"/>
  <c r="W1400" i="13"/>
  <c r="W1401" i="13"/>
  <c r="W1402" i="13"/>
  <c r="W1403" i="13"/>
  <c r="W1404" i="13"/>
  <c r="W1405" i="13"/>
  <c r="W1406" i="13"/>
  <c r="W1407" i="13"/>
  <c r="W1408" i="13"/>
  <c r="W1409" i="13"/>
  <c r="W1410" i="13"/>
  <c r="W1411" i="13"/>
  <c r="W1412" i="13"/>
  <c r="W1413" i="13"/>
  <c r="W1414" i="13"/>
  <c r="W1415" i="13"/>
  <c r="W1416" i="13"/>
  <c r="W1417" i="13"/>
  <c r="W1418" i="13"/>
  <c r="W1419" i="13"/>
  <c r="W1420" i="13"/>
  <c r="W1421" i="13"/>
  <c r="W1422" i="13"/>
  <c r="W1423" i="13"/>
  <c r="W1424" i="13"/>
  <c r="W1425" i="13"/>
  <c r="W1426" i="13"/>
  <c r="W1427" i="13"/>
  <c r="W1428" i="13"/>
  <c r="W1429" i="13"/>
  <c r="W1430" i="13"/>
  <c r="W1431" i="13"/>
  <c r="W1432" i="13"/>
  <c r="W1433" i="13"/>
  <c r="W1434" i="13"/>
  <c r="W1435" i="13"/>
  <c r="W1436" i="13"/>
  <c r="W1437" i="13"/>
  <c r="W1438" i="13"/>
  <c r="W1439" i="13"/>
  <c r="W1440" i="13"/>
  <c r="W1441" i="13"/>
  <c r="W1442" i="13"/>
  <c r="W1443" i="13"/>
  <c r="W1444" i="13"/>
  <c r="W1445" i="13"/>
  <c r="W1446" i="13"/>
  <c r="W1447" i="13"/>
  <c r="W1448" i="13"/>
  <c r="W1449" i="13"/>
  <c r="W1450" i="13"/>
  <c r="W1451" i="13"/>
  <c r="W1452" i="13"/>
  <c r="W1453" i="13"/>
  <c r="W1454" i="13"/>
  <c r="W1455" i="13"/>
  <c r="W1456" i="13"/>
  <c r="W1457" i="13"/>
  <c r="W1458" i="13"/>
  <c r="W1459" i="13"/>
  <c r="W1460" i="13"/>
  <c r="W1461" i="13"/>
  <c r="W1462" i="13"/>
  <c r="W1463" i="13"/>
  <c r="W1464" i="13"/>
  <c r="W1465" i="13"/>
  <c r="W1466" i="13"/>
  <c r="W1467" i="13"/>
  <c r="W1468" i="13"/>
  <c r="W1469" i="13"/>
  <c r="W1470" i="13"/>
  <c r="W1471" i="13"/>
  <c r="W1472" i="13"/>
  <c r="W1473" i="13"/>
  <c r="W1474" i="13"/>
  <c r="W1475" i="13"/>
  <c r="W1476" i="13"/>
  <c r="W1477" i="13"/>
  <c r="W1478" i="13"/>
  <c r="W1479" i="13"/>
  <c r="W1480" i="13"/>
  <c r="W1481" i="13"/>
  <c r="W1482" i="13"/>
  <c r="W1483" i="13"/>
  <c r="W1484" i="13"/>
  <c r="W1485" i="13"/>
  <c r="W1486" i="13"/>
  <c r="W1487" i="13"/>
  <c r="W1488" i="13"/>
  <c r="W1489" i="13"/>
  <c r="W1490" i="13"/>
  <c r="W1491" i="13"/>
  <c r="W1492" i="13"/>
  <c r="W1493" i="13"/>
  <c r="W1494" i="13"/>
  <c r="W1495" i="13"/>
  <c r="W1496" i="13"/>
  <c r="W1497" i="13"/>
  <c r="W1498" i="13"/>
  <c r="W1499" i="13"/>
  <c r="W1500" i="13"/>
  <c r="W1501" i="13"/>
  <c r="W1502" i="13"/>
  <c r="W1503" i="13"/>
  <c r="W1504" i="13"/>
  <c r="W1505" i="13"/>
  <c r="W1506" i="13"/>
  <c r="W1507" i="13"/>
  <c r="W1508" i="13"/>
  <c r="W1509" i="13"/>
  <c r="W1510" i="13"/>
  <c r="W1511" i="13"/>
  <c r="W1512" i="13"/>
  <c r="W1513" i="13"/>
  <c r="W1514" i="13"/>
  <c r="W1515" i="13"/>
  <c r="W1516" i="13"/>
  <c r="W1517" i="13"/>
  <c r="W1518" i="13"/>
  <c r="W1519" i="13"/>
  <c r="W1520" i="13"/>
  <c r="W1521" i="13"/>
  <c r="W1522" i="13"/>
  <c r="W1523" i="13"/>
  <c r="W1524" i="13"/>
  <c r="W1525" i="13"/>
  <c r="W1526" i="13"/>
  <c r="W1527" i="13"/>
  <c r="W1528" i="13"/>
  <c r="W1529" i="13"/>
  <c r="W1530" i="13"/>
  <c r="W1531" i="13"/>
  <c r="W1532" i="13"/>
  <c r="W1533" i="13"/>
  <c r="V35" i="13"/>
  <c r="V36" i="13"/>
  <c r="V37" i="13"/>
  <c r="V38" i="13"/>
  <c r="V39" i="13"/>
  <c r="V40" i="13"/>
  <c r="V41" i="13"/>
  <c r="V42" i="13"/>
  <c r="V43" i="13"/>
  <c r="V44" i="13"/>
  <c r="V45" i="13"/>
  <c r="V46" i="13"/>
  <c r="V47" i="13"/>
  <c r="V48" i="13"/>
  <c r="V49" i="13"/>
  <c r="V50" i="13"/>
  <c r="V51" i="13"/>
  <c r="V52" i="13"/>
  <c r="V53" i="13"/>
  <c r="V54" i="13"/>
  <c r="V55" i="13"/>
  <c r="V56" i="13"/>
  <c r="V57" i="13"/>
  <c r="V58" i="13"/>
  <c r="V59" i="13"/>
  <c r="V60" i="13"/>
  <c r="V61" i="13"/>
  <c r="V62" i="13"/>
  <c r="V63" i="13"/>
  <c r="V64" i="13"/>
  <c r="V65" i="13"/>
  <c r="V66" i="13"/>
  <c r="V67" i="13"/>
  <c r="V68" i="13"/>
  <c r="V69" i="13"/>
  <c r="V70" i="13"/>
  <c r="V71" i="13"/>
  <c r="V72" i="13"/>
  <c r="V73" i="13"/>
  <c r="V74" i="13"/>
  <c r="V75" i="13"/>
  <c r="V76" i="13"/>
  <c r="V77" i="13"/>
  <c r="V78" i="13"/>
  <c r="V79" i="13"/>
  <c r="V80" i="13"/>
  <c r="V81" i="13"/>
  <c r="V82" i="13"/>
  <c r="V83" i="13"/>
  <c r="V84" i="13"/>
  <c r="V85" i="13"/>
  <c r="V86" i="13"/>
  <c r="V87" i="13"/>
  <c r="V88" i="13"/>
  <c r="V89" i="13"/>
  <c r="V90" i="13"/>
  <c r="V91" i="13"/>
  <c r="V92" i="13"/>
  <c r="V93" i="13"/>
  <c r="V94" i="13"/>
  <c r="V95" i="13"/>
  <c r="V96" i="13"/>
  <c r="V97" i="13"/>
  <c r="V98" i="13"/>
  <c r="V99" i="13"/>
  <c r="V100" i="13"/>
  <c r="V101" i="13"/>
  <c r="V102" i="13"/>
  <c r="V103" i="13"/>
  <c r="V104" i="13"/>
  <c r="V105" i="13"/>
  <c r="V106" i="13"/>
  <c r="V107" i="13"/>
  <c r="V108" i="13"/>
  <c r="V109" i="13"/>
  <c r="V110" i="13"/>
  <c r="V111" i="13"/>
  <c r="V112" i="13"/>
  <c r="V113" i="13"/>
  <c r="V114" i="13"/>
  <c r="V115" i="13"/>
  <c r="V116" i="13"/>
  <c r="V117" i="13"/>
  <c r="V118" i="13"/>
  <c r="V119" i="13"/>
  <c r="V120" i="13"/>
  <c r="V121" i="13"/>
  <c r="V122" i="13"/>
  <c r="V123" i="13"/>
  <c r="V124" i="13"/>
  <c r="V125" i="13"/>
  <c r="V126" i="13"/>
  <c r="V127" i="13"/>
  <c r="V128" i="13"/>
  <c r="V129" i="13"/>
  <c r="V130" i="13"/>
  <c r="V131" i="13"/>
  <c r="V132" i="13"/>
  <c r="V133" i="13"/>
  <c r="V134" i="13"/>
  <c r="V135" i="13"/>
  <c r="V136" i="13"/>
  <c r="V137" i="13"/>
  <c r="V138" i="13"/>
  <c r="V139" i="13"/>
  <c r="V140" i="13"/>
  <c r="V141" i="13"/>
  <c r="V142" i="13"/>
  <c r="V143" i="13"/>
  <c r="V144" i="13"/>
  <c r="V145" i="13"/>
  <c r="V146" i="13"/>
  <c r="V147" i="13"/>
  <c r="V148" i="13"/>
  <c r="V149" i="13"/>
  <c r="V150" i="13"/>
  <c r="V151" i="13"/>
  <c r="V152" i="13"/>
  <c r="V153" i="13"/>
  <c r="V154" i="13"/>
  <c r="V155" i="13"/>
  <c r="V156" i="13"/>
  <c r="V157" i="13"/>
  <c r="V158" i="13"/>
  <c r="V159" i="13"/>
  <c r="V160" i="13"/>
  <c r="V161" i="13"/>
  <c r="V162" i="13"/>
  <c r="V163" i="13"/>
  <c r="V164" i="13"/>
  <c r="V165" i="13"/>
  <c r="V166" i="13"/>
  <c r="V167" i="13"/>
  <c r="V168" i="13"/>
  <c r="V169" i="13"/>
  <c r="V170" i="13"/>
  <c r="V171" i="13"/>
  <c r="V172" i="13"/>
  <c r="V173" i="13"/>
  <c r="V174" i="13"/>
  <c r="V175" i="13"/>
  <c r="V176" i="13"/>
  <c r="V177" i="13"/>
  <c r="V178" i="13"/>
  <c r="V179" i="13"/>
  <c r="V180" i="13"/>
  <c r="V181" i="13"/>
  <c r="V182" i="13"/>
  <c r="V183" i="13"/>
  <c r="V184" i="13"/>
  <c r="V185" i="13"/>
  <c r="V186" i="13"/>
  <c r="V187" i="13"/>
  <c r="V188" i="13"/>
  <c r="V189" i="13"/>
  <c r="V190" i="13"/>
  <c r="V191" i="13"/>
  <c r="V192" i="13"/>
  <c r="V193" i="13"/>
  <c r="V194" i="13"/>
  <c r="V195" i="13"/>
  <c r="V196" i="13"/>
  <c r="V197" i="13"/>
  <c r="V198" i="13"/>
  <c r="V199" i="13"/>
  <c r="V200" i="13"/>
  <c r="V201" i="13"/>
  <c r="V202" i="13"/>
  <c r="V203" i="13"/>
  <c r="V204" i="13"/>
  <c r="V205" i="13"/>
  <c r="V206" i="13"/>
  <c r="V207" i="13"/>
  <c r="V208" i="13"/>
  <c r="V209" i="13"/>
  <c r="V210" i="13"/>
  <c r="V211" i="13"/>
  <c r="V212" i="13"/>
  <c r="V213" i="13"/>
  <c r="V214" i="13"/>
  <c r="V215" i="13"/>
  <c r="V216" i="13"/>
  <c r="V217" i="13"/>
  <c r="V218" i="13"/>
  <c r="V219" i="13"/>
  <c r="V220" i="13"/>
  <c r="V221" i="13"/>
  <c r="V222" i="13"/>
  <c r="V223" i="13"/>
  <c r="V224" i="13"/>
  <c r="V225" i="13"/>
  <c r="V226" i="13"/>
  <c r="V227" i="13"/>
  <c r="V228" i="13"/>
  <c r="V229" i="13"/>
  <c r="V230" i="13"/>
  <c r="V231" i="13"/>
  <c r="V232" i="13"/>
  <c r="V233" i="13"/>
  <c r="V234" i="13"/>
  <c r="V235" i="13"/>
  <c r="V236" i="13"/>
  <c r="V237" i="13"/>
  <c r="V238" i="13"/>
  <c r="V239" i="13"/>
  <c r="V240" i="13"/>
  <c r="V241" i="13"/>
  <c r="V242" i="13"/>
  <c r="V243" i="13"/>
  <c r="V244" i="13"/>
  <c r="V245" i="13"/>
  <c r="V246" i="13"/>
  <c r="V247" i="13"/>
  <c r="V248" i="13"/>
  <c r="V249" i="13"/>
  <c r="V250" i="13"/>
  <c r="V251" i="13"/>
  <c r="V252" i="13"/>
  <c r="V253" i="13"/>
  <c r="V254" i="13"/>
  <c r="V255" i="13"/>
  <c r="V256" i="13"/>
  <c r="V257" i="13"/>
  <c r="V258" i="13"/>
  <c r="V259" i="13"/>
  <c r="V260" i="13"/>
  <c r="V261" i="13"/>
  <c r="V262" i="13"/>
  <c r="V263" i="13"/>
  <c r="V264" i="13"/>
  <c r="V265" i="13"/>
  <c r="V266" i="13"/>
  <c r="V267" i="13"/>
  <c r="V268" i="13"/>
  <c r="V269" i="13"/>
  <c r="V270" i="13"/>
  <c r="V271" i="13"/>
  <c r="V272" i="13"/>
  <c r="V273" i="13"/>
  <c r="V274" i="13"/>
  <c r="V275" i="13"/>
  <c r="V276" i="13"/>
  <c r="V277" i="13"/>
  <c r="V278" i="13"/>
  <c r="V279" i="13"/>
  <c r="V280" i="13"/>
  <c r="V281" i="13"/>
  <c r="V282" i="13"/>
  <c r="V283" i="13"/>
  <c r="V284" i="13"/>
  <c r="V285" i="13"/>
  <c r="V286" i="13"/>
  <c r="V287" i="13"/>
  <c r="V288" i="13"/>
  <c r="V289" i="13"/>
  <c r="V290" i="13"/>
  <c r="V291" i="13"/>
  <c r="V292" i="13"/>
  <c r="V293" i="13"/>
  <c r="V294" i="13"/>
  <c r="V295" i="13"/>
  <c r="V296" i="13"/>
  <c r="V297" i="13"/>
  <c r="V298" i="13"/>
  <c r="V299" i="13"/>
  <c r="V300" i="13"/>
  <c r="V301" i="13"/>
  <c r="V302" i="13"/>
  <c r="V303" i="13"/>
  <c r="V304" i="13"/>
  <c r="V305" i="13"/>
  <c r="V306" i="13"/>
  <c r="V307" i="13"/>
  <c r="V308" i="13"/>
  <c r="V309" i="13"/>
  <c r="V310" i="13"/>
  <c r="V311" i="13"/>
  <c r="V312" i="13"/>
  <c r="V313" i="13"/>
  <c r="V314" i="13"/>
  <c r="V315" i="13"/>
  <c r="V316" i="13"/>
  <c r="V317" i="13"/>
  <c r="V318" i="13"/>
  <c r="V319" i="13"/>
  <c r="V320" i="13"/>
  <c r="V321" i="13"/>
  <c r="V322" i="13"/>
  <c r="V323" i="13"/>
  <c r="V324" i="13"/>
  <c r="V325" i="13"/>
  <c r="V326" i="13"/>
  <c r="V327" i="13"/>
  <c r="V328" i="13"/>
  <c r="V329" i="13"/>
  <c r="V330" i="13"/>
  <c r="V331" i="13"/>
  <c r="V332" i="13"/>
  <c r="V333" i="13"/>
  <c r="V334" i="13"/>
  <c r="V335" i="13"/>
  <c r="V336" i="13"/>
  <c r="V337" i="13"/>
  <c r="V338" i="13"/>
  <c r="V339" i="13"/>
  <c r="V340" i="13"/>
  <c r="V341" i="13"/>
  <c r="V342" i="13"/>
  <c r="V343" i="13"/>
  <c r="V344" i="13"/>
  <c r="V345" i="13"/>
  <c r="V346" i="13"/>
  <c r="V347" i="13"/>
  <c r="V348" i="13"/>
  <c r="V349" i="13"/>
  <c r="V350" i="13"/>
  <c r="V351" i="13"/>
  <c r="V352" i="13"/>
  <c r="V353" i="13"/>
  <c r="V354" i="13"/>
  <c r="V355" i="13"/>
  <c r="V356" i="13"/>
  <c r="V357" i="13"/>
  <c r="V358" i="13"/>
  <c r="V359" i="13"/>
  <c r="V360" i="13"/>
  <c r="V361" i="13"/>
  <c r="V362" i="13"/>
  <c r="V363" i="13"/>
  <c r="V364" i="13"/>
  <c r="V365" i="13"/>
  <c r="V366" i="13"/>
  <c r="V367" i="13"/>
  <c r="V368" i="13"/>
  <c r="V369" i="13"/>
  <c r="V370" i="13"/>
  <c r="V371" i="13"/>
  <c r="V372" i="13"/>
  <c r="V373" i="13"/>
  <c r="V374" i="13"/>
  <c r="V375" i="13"/>
  <c r="V376" i="13"/>
  <c r="V377" i="13"/>
  <c r="V378" i="13"/>
  <c r="V379" i="13"/>
  <c r="V380" i="13"/>
  <c r="V381" i="13"/>
  <c r="V382" i="13"/>
  <c r="V383" i="13"/>
  <c r="V384" i="13"/>
  <c r="V385" i="13"/>
  <c r="V386" i="13"/>
  <c r="V387" i="13"/>
  <c r="V388" i="13"/>
  <c r="V389" i="13"/>
  <c r="V390" i="13"/>
  <c r="V391" i="13"/>
  <c r="V392" i="13"/>
  <c r="V393" i="13"/>
  <c r="V394" i="13"/>
  <c r="V395" i="13"/>
  <c r="V396" i="13"/>
  <c r="V397" i="13"/>
  <c r="V398" i="13"/>
  <c r="V399" i="13"/>
  <c r="V400" i="13"/>
  <c r="V401" i="13"/>
  <c r="V402" i="13"/>
  <c r="V403" i="13"/>
  <c r="V404" i="13"/>
  <c r="V405" i="13"/>
  <c r="V406" i="13"/>
  <c r="V407" i="13"/>
  <c r="V408" i="13"/>
  <c r="V409" i="13"/>
  <c r="V410" i="13"/>
  <c r="V411" i="13"/>
  <c r="V412" i="13"/>
  <c r="V413" i="13"/>
  <c r="V414" i="13"/>
  <c r="V415" i="13"/>
  <c r="V416" i="13"/>
  <c r="V417" i="13"/>
  <c r="V418" i="13"/>
  <c r="V419" i="13"/>
  <c r="V420" i="13"/>
  <c r="V421" i="13"/>
  <c r="V422" i="13"/>
  <c r="V423" i="13"/>
  <c r="V424" i="13"/>
  <c r="V425" i="13"/>
  <c r="V426" i="13"/>
  <c r="V427" i="13"/>
  <c r="V428" i="13"/>
  <c r="V429" i="13"/>
  <c r="V430" i="13"/>
  <c r="V431" i="13"/>
  <c r="V432" i="13"/>
  <c r="V433" i="13"/>
  <c r="V434" i="13"/>
  <c r="V435" i="13"/>
  <c r="V436" i="13"/>
  <c r="V437" i="13"/>
  <c r="V438" i="13"/>
  <c r="V439" i="13"/>
  <c r="V440" i="13"/>
  <c r="V441" i="13"/>
  <c r="V442" i="13"/>
  <c r="V443" i="13"/>
  <c r="V444" i="13"/>
  <c r="V445" i="13"/>
  <c r="V446" i="13"/>
  <c r="V447" i="13"/>
  <c r="V448" i="13"/>
  <c r="V449" i="13"/>
  <c r="V450" i="13"/>
  <c r="V451" i="13"/>
  <c r="V452" i="13"/>
  <c r="V453" i="13"/>
  <c r="V454" i="13"/>
  <c r="V455" i="13"/>
  <c r="V456" i="13"/>
  <c r="V457" i="13"/>
  <c r="V458" i="13"/>
  <c r="V459" i="13"/>
  <c r="V460" i="13"/>
  <c r="V461" i="13"/>
  <c r="V462" i="13"/>
  <c r="V463" i="13"/>
  <c r="V464" i="13"/>
  <c r="V465" i="13"/>
  <c r="V466" i="13"/>
  <c r="V467" i="13"/>
  <c r="V468" i="13"/>
  <c r="V469" i="13"/>
  <c r="V470" i="13"/>
  <c r="V471" i="13"/>
  <c r="V472" i="13"/>
  <c r="V473" i="13"/>
  <c r="V474" i="13"/>
  <c r="V475" i="13"/>
  <c r="V476" i="13"/>
  <c r="V477" i="13"/>
  <c r="V478" i="13"/>
  <c r="V479" i="13"/>
  <c r="V480" i="13"/>
  <c r="V481" i="13"/>
  <c r="V482" i="13"/>
  <c r="V483" i="13"/>
  <c r="V484" i="13"/>
  <c r="V485" i="13"/>
  <c r="V486" i="13"/>
  <c r="V487" i="13"/>
  <c r="V488" i="13"/>
  <c r="V489" i="13"/>
  <c r="V490" i="13"/>
  <c r="V491" i="13"/>
  <c r="V492" i="13"/>
  <c r="V493" i="13"/>
  <c r="V494" i="13"/>
  <c r="V495" i="13"/>
  <c r="V496" i="13"/>
  <c r="V497" i="13"/>
  <c r="V498" i="13"/>
  <c r="V499" i="13"/>
  <c r="V500" i="13"/>
  <c r="V501" i="13"/>
  <c r="V502" i="13"/>
  <c r="V503" i="13"/>
  <c r="V504" i="13"/>
  <c r="V505" i="13"/>
  <c r="V506" i="13"/>
  <c r="V507" i="13"/>
  <c r="V508" i="13"/>
  <c r="V509" i="13"/>
  <c r="V510" i="13"/>
  <c r="V511" i="13"/>
  <c r="V512" i="13"/>
  <c r="V513" i="13"/>
  <c r="V514" i="13"/>
  <c r="V515" i="13"/>
  <c r="V516" i="13"/>
  <c r="V517" i="13"/>
  <c r="V518" i="13"/>
  <c r="V519" i="13"/>
  <c r="V520" i="13"/>
  <c r="V521" i="13"/>
  <c r="V522" i="13"/>
  <c r="V523" i="13"/>
  <c r="V524" i="13"/>
  <c r="V525" i="13"/>
  <c r="V526" i="13"/>
  <c r="V527" i="13"/>
  <c r="V528" i="13"/>
  <c r="V529" i="13"/>
  <c r="V530" i="13"/>
  <c r="V531" i="13"/>
  <c r="V532" i="13"/>
  <c r="V533" i="13"/>
  <c r="V534" i="13"/>
  <c r="V535" i="13"/>
  <c r="V536" i="13"/>
  <c r="V537" i="13"/>
  <c r="V538" i="13"/>
  <c r="V539" i="13"/>
  <c r="V540" i="13"/>
  <c r="V541" i="13"/>
  <c r="V542" i="13"/>
  <c r="V543" i="13"/>
  <c r="V544" i="13"/>
  <c r="V545" i="13"/>
  <c r="V546" i="13"/>
  <c r="V547" i="13"/>
  <c r="V548" i="13"/>
  <c r="V549" i="13"/>
  <c r="V550" i="13"/>
  <c r="V551" i="13"/>
  <c r="V552" i="13"/>
  <c r="V553" i="13"/>
  <c r="V554" i="13"/>
  <c r="V555" i="13"/>
  <c r="V556" i="13"/>
  <c r="V557" i="13"/>
  <c r="V558" i="13"/>
  <c r="V559" i="13"/>
  <c r="V560" i="13"/>
  <c r="V561" i="13"/>
  <c r="V562" i="13"/>
  <c r="V563" i="13"/>
  <c r="V564" i="13"/>
  <c r="V565" i="13"/>
  <c r="V566" i="13"/>
  <c r="V567" i="13"/>
  <c r="V568" i="13"/>
  <c r="V569" i="13"/>
  <c r="V570" i="13"/>
  <c r="V571" i="13"/>
  <c r="V572" i="13"/>
  <c r="V573" i="13"/>
  <c r="V574" i="13"/>
  <c r="V575" i="13"/>
  <c r="V576" i="13"/>
  <c r="V577" i="13"/>
  <c r="V578" i="13"/>
  <c r="V579" i="13"/>
  <c r="V580" i="13"/>
  <c r="V581" i="13"/>
  <c r="V582" i="13"/>
  <c r="V583" i="13"/>
  <c r="V584" i="13"/>
  <c r="V585" i="13"/>
  <c r="V586" i="13"/>
  <c r="V587" i="13"/>
  <c r="V588" i="13"/>
  <c r="V589" i="13"/>
  <c r="V590" i="13"/>
  <c r="V591" i="13"/>
  <c r="V592" i="13"/>
  <c r="V593" i="13"/>
  <c r="V594" i="13"/>
  <c r="V595" i="13"/>
  <c r="V596" i="13"/>
  <c r="V597" i="13"/>
  <c r="V598" i="13"/>
  <c r="V599" i="13"/>
  <c r="V600" i="13"/>
  <c r="V601" i="13"/>
  <c r="V602" i="13"/>
  <c r="V603" i="13"/>
  <c r="V604" i="13"/>
  <c r="V605" i="13"/>
  <c r="V606" i="13"/>
  <c r="V607" i="13"/>
  <c r="V608" i="13"/>
  <c r="V609" i="13"/>
  <c r="V610" i="13"/>
  <c r="V611" i="13"/>
  <c r="V612" i="13"/>
  <c r="V613" i="13"/>
  <c r="V614" i="13"/>
  <c r="V615" i="13"/>
  <c r="V616" i="13"/>
  <c r="V617" i="13"/>
  <c r="V618" i="13"/>
  <c r="V619" i="13"/>
  <c r="V620" i="13"/>
  <c r="V621" i="13"/>
  <c r="V622" i="13"/>
  <c r="V623" i="13"/>
  <c r="V624" i="13"/>
  <c r="V625" i="13"/>
  <c r="V626" i="13"/>
  <c r="V627" i="13"/>
  <c r="V628" i="13"/>
  <c r="V629" i="13"/>
  <c r="V630" i="13"/>
  <c r="V631" i="13"/>
  <c r="V632" i="13"/>
  <c r="V633" i="13"/>
  <c r="V634" i="13"/>
  <c r="V635" i="13"/>
  <c r="V636" i="13"/>
  <c r="V637" i="13"/>
  <c r="V638" i="13"/>
  <c r="V639" i="13"/>
  <c r="V640" i="13"/>
  <c r="V641" i="13"/>
  <c r="V642" i="13"/>
  <c r="V643" i="13"/>
  <c r="V644" i="13"/>
  <c r="V645" i="13"/>
  <c r="V646" i="13"/>
  <c r="V647" i="13"/>
  <c r="V648" i="13"/>
  <c r="V649" i="13"/>
  <c r="V650" i="13"/>
  <c r="V651" i="13"/>
  <c r="V652" i="13"/>
  <c r="V653" i="13"/>
  <c r="V654" i="13"/>
  <c r="V655" i="13"/>
  <c r="V656" i="13"/>
  <c r="V657" i="13"/>
  <c r="V658" i="13"/>
  <c r="V659" i="13"/>
  <c r="V660" i="13"/>
  <c r="V661" i="13"/>
  <c r="V662" i="13"/>
  <c r="V663" i="13"/>
  <c r="V664" i="13"/>
  <c r="V665" i="13"/>
  <c r="V666" i="13"/>
  <c r="V667" i="13"/>
  <c r="V668" i="13"/>
  <c r="V669" i="13"/>
  <c r="V670" i="13"/>
  <c r="V671" i="13"/>
  <c r="V672" i="13"/>
  <c r="V673" i="13"/>
  <c r="V674" i="13"/>
  <c r="V675" i="13"/>
  <c r="V676" i="13"/>
  <c r="V677" i="13"/>
  <c r="V678" i="13"/>
  <c r="V679" i="13"/>
  <c r="V680" i="13"/>
  <c r="V681" i="13"/>
  <c r="V682" i="13"/>
  <c r="V683" i="13"/>
  <c r="V684" i="13"/>
  <c r="V685" i="13"/>
  <c r="V686" i="13"/>
  <c r="V687" i="13"/>
  <c r="V688" i="13"/>
  <c r="V689" i="13"/>
  <c r="V690" i="13"/>
  <c r="V691" i="13"/>
  <c r="V692" i="13"/>
  <c r="V693" i="13"/>
  <c r="V694" i="13"/>
  <c r="V695" i="13"/>
  <c r="V696" i="13"/>
  <c r="V697" i="13"/>
  <c r="V698" i="13"/>
  <c r="V699" i="13"/>
  <c r="V700" i="13"/>
  <c r="V701" i="13"/>
  <c r="V702" i="13"/>
  <c r="V703" i="13"/>
  <c r="V704" i="13"/>
  <c r="V705" i="13"/>
  <c r="V706" i="13"/>
  <c r="V707" i="13"/>
  <c r="V708" i="13"/>
  <c r="V709" i="13"/>
  <c r="V710" i="13"/>
  <c r="V711" i="13"/>
  <c r="V712" i="13"/>
  <c r="V713" i="13"/>
  <c r="V714" i="13"/>
  <c r="V715" i="13"/>
  <c r="V716" i="13"/>
  <c r="V717" i="13"/>
  <c r="V718" i="13"/>
  <c r="V719" i="13"/>
  <c r="V720" i="13"/>
  <c r="V721" i="13"/>
  <c r="V722" i="13"/>
  <c r="V723" i="13"/>
  <c r="V724" i="13"/>
  <c r="V725" i="13"/>
  <c r="V726" i="13"/>
  <c r="V727" i="13"/>
  <c r="V728" i="13"/>
  <c r="V729" i="13"/>
  <c r="V730" i="13"/>
  <c r="V731" i="13"/>
  <c r="V732" i="13"/>
  <c r="V733" i="13"/>
  <c r="V734" i="13"/>
  <c r="V735" i="13"/>
  <c r="V736" i="13"/>
  <c r="V737" i="13"/>
  <c r="V738" i="13"/>
  <c r="V739" i="13"/>
  <c r="V740" i="13"/>
  <c r="V741" i="13"/>
  <c r="V742" i="13"/>
  <c r="V743" i="13"/>
  <c r="V744" i="13"/>
  <c r="V745" i="13"/>
  <c r="V746" i="13"/>
  <c r="V747" i="13"/>
  <c r="V748" i="13"/>
  <c r="V749" i="13"/>
  <c r="V750" i="13"/>
  <c r="V751" i="13"/>
  <c r="V752" i="13"/>
  <c r="V753" i="13"/>
  <c r="V754" i="13"/>
  <c r="V755" i="13"/>
  <c r="V756" i="13"/>
  <c r="V757" i="13"/>
  <c r="V758" i="13"/>
  <c r="V759" i="13"/>
  <c r="V760" i="13"/>
  <c r="V761" i="13"/>
  <c r="V762" i="13"/>
  <c r="V763" i="13"/>
  <c r="V764" i="13"/>
  <c r="V765" i="13"/>
  <c r="V766" i="13"/>
  <c r="V767" i="13"/>
  <c r="V768" i="13"/>
  <c r="V769" i="13"/>
  <c r="V770" i="13"/>
  <c r="V771" i="13"/>
  <c r="V772" i="13"/>
  <c r="V773" i="13"/>
  <c r="V774" i="13"/>
  <c r="V775" i="13"/>
  <c r="V776" i="13"/>
  <c r="V777" i="13"/>
  <c r="V778" i="13"/>
  <c r="V779" i="13"/>
  <c r="V780" i="13"/>
  <c r="V781" i="13"/>
  <c r="V782" i="13"/>
  <c r="V783" i="13"/>
  <c r="V784" i="13"/>
  <c r="V785" i="13"/>
  <c r="V786" i="13"/>
  <c r="V787" i="13"/>
  <c r="V788" i="13"/>
  <c r="V789" i="13"/>
  <c r="V790" i="13"/>
  <c r="V791" i="13"/>
  <c r="V792" i="13"/>
  <c r="V793" i="13"/>
  <c r="V794" i="13"/>
  <c r="V795" i="13"/>
  <c r="V796" i="13"/>
  <c r="V797" i="13"/>
  <c r="V798" i="13"/>
  <c r="V799" i="13"/>
  <c r="V800" i="13"/>
  <c r="V801" i="13"/>
  <c r="V802" i="13"/>
  <c r="V803" i="13"/>
  <c r="V804" i="13"/>
  <c r="V805" i="13"/>
  <c r="V806" i="13"/>
  <c r="V807" i="13"/>
  <c r="V808" i="13"/>
  <c r="V809" i="13"/>
  <c r="V810" i="13"/>
  <c r="V811" i="13"/>
  <c r="V812" i="13"/>
  <c r="V813" i="13"/>
  <c r="V814" i="13"/>
  <c r="V815" i="13"/>
  <c r="V816" i="13"/>
  <c r="V817" i="13"/>
  <c r="V818" i="13"/>
  <c r="V819" i="13"/>
  <c r="V820" i="13"/>
  <c r="V821" i="13"/>
  <c r="V822" i="13"/>
  <c r="V823" i="13"/>
  <c r="V824" i="13"/>
  <c r="V825" i="13"/>
  <c r="V826" i="13"/>
  <c r="V827" i="13"/>
  <c r="V828" i="13"/>
  <c r="V829" i="13"/>
  <c r="V830" i="13"/>
  <c r="V831" i="13"/>
  <c r="V832" i="13"/>
  <c r="V833" i="13"/>
  <c r="V834" i="13"/>
  <c r="V835" i="13"/>
  <c r="V836" i="13"/>
  <c r="V837" i="13"/>
  <c r="V838" i="13"/>
  <c r="V839" i="13"/>
  <c r="V840" i="13"/>
  <c r="V841" i="13"/>
  <c r="V842" i="13"/>
  <c r="V843" i="13"/>
  <c r="V844" i="13"/>
  <c r="V845" i="13"/>
  <c r="V846" i="13"/>
  <c r="V847" i="13"/>
  <c r="V848" i="13"/>
  <c r="V849" i="13"/>
  <c r="V850" i="13"/>
  <c r="V851" i="13"/>
  <c r="V852" i="13"/>
  <c r="V853" i="13"/>
  <c r="V854" i="13"/>
  <c r="V855" i="13"/>
  <c r="V856" i="13"/>
  <c r="V857" i="13"/>
  <c r="V858" i="13"/>
  <c r="V859" i="13"/>
  <c r="V860" i="13"/>
  <c r="V861" i="13"/>
  <c r="V862" i="13"/>
  <c r="V863" i="13"/>
  <c r="V864" i="13"/>
  <c r="V865" i="13"/>
  <c r="V866" i="13"/>
  <c r="V867" i="13"/>
  <c r="V868" i="13"/>
  <c r="V869" i="13"/>
  <c r="V870" i="13"/>
  <c r="V871" i="13"/>
  <c r="V872" i="13"/>
  <c r="V873" i="13"/>
  <c r="V874" i="13"/>
  <c r="V875" i="13"/>
  <c r="V876" i="13"/>
  <c r="V877" i="13"/>
  <c r="V878" i="13"/>
  <c r="V879" i="13"/>
  <c r="V880" i="13"/>
  <c r="V881" i="13"/>
  <c r="V882" i="13"/>
  <c r="V883" i="13"/>
  <c r="V884" i="13"/>
  <c r="V885" i="13"/>
  <c r="V886" i="13"/>
  <c r="V887" i="13"/>
  <c r="V888" i="13"/>
  <c r="V889" i="13"/>
  <c r="V890" i="13"/>
  <c r="V891" i="13"/>
  <c r="V892" i="13"/>
  <c r="V893" i="13"/>
  <c r="V894" i="13"/>
  <c r="V895" i="13"/>
  <c r="V896" i="13"/>
  <c r="V897" i="13"/>
  <c r="V898" i="13"/>
  <c r="V899" i="13"/>
  <c r="V900" i="13"/>
  <c r="V901" i="13"/>
  <c r="V902" i="13"/>
  <c r="V903" i="13"/>
  <c r="V904" i="13"/>
  <c r="V905" i="13"/>
  <c r="V906" i="13"/>
  <c r="V907" i="13"/>
  <c r="V908" i="13"/>
  <c r="V909" i="13"/>
  <c r="V910" i="13"/>
  <c r="V911" i="13"/>
  <c r="V912" i="13"/>
  <c r="V913" i="13"/>
  <c r="V914" i="13"/>
  <c r="V915" i="13"/>
  <c r="V916" i="13"/>
  <c r="V917" i="13"/>
  <c r="V918" i="13"/>
  <c r="V919" i="13"/>
  <c r="V920" i="13"/>
  <c r="V921" i="13"/>
  <c r="V922" i="13"/>
  <c r="V923" i="13"/>
  <c r="V924" i="13"/>
  <c r="V925" i="13"/>
  <c r="V926" i="13"/>
  <c r="V927" i="13"/>
  <c r="V928" i="13"/>
  <c r="V929" i="13"/>
  <c r="V930" i="13"/>
  <c r="V931" i="13"/>
  <c r="V932" i="13"/>
  <c r="V933" i="13"/>
  <c r="V934" i="13"/>
  <c r="V935" i="13"/>
  <c r="V936" i="13"/>
  <c r="V937" i="13"/>
  <c r="V938" i="13"/>
  <c r="V939" i="13"/>
  <c r="V940" i="13"/>
  <c r="V941" i="13"/>
  <c r="V942" i="13"/>
  <c r="V943" i="13"/>
  <c r="V944" i="13"/>
  <c r="V945" i="13"/>
  <c r="V946" i="13"/>
  <c r="V947" i="13"/>
  <c r="V948" i="13"/>
  <c r="V949" i="13"/>
  <c r="V950" i="13"/>
  <c r="V951" i="13"/>
  <c r="V952" i="13"/>
  <c r="V953" i="13"/>
  <c r="V954" i="13"/>
  <c r="V955" i="13"/>
  <c r="V956" i="13"/>
  <c r="V957" i="13"/>
  <c r="V958" i="13"/>
  <c r="V959" i="13"/>
  <c r="V960" i="13"/>
  <c r="V961" i="13"/>
  <c r="V962" i="13"/>
  <c r="V963" i="13"/>
  <c r="V964" i="13"/>
  <c r="V965" i="13"/>
  <c r="V966" i="13"/>
  <c r="V967" i="13"/>
  <c r="V968" i="13"/>
  <c r="V969" i="13"/>
  <c r="V970" i="13"/>
  <c r="V971" i="13"/>
  <c r="V972" i="13"/>
  <c r="V973" i="13"/>
  <c r="V974" i="13"/>
  <c r="V975" i="13"/>
  <c r="V976" i="13"/>
  <c r="V977" i="13"/>
  <c r="V978" i="13"/>
  <c r="V979" i="13"/>
  <c r="V980" i="13"/>
  <c r="V981" i="13"/>
  <c r="V982" i="13"/>
  <c r="V983" i="13"/>
  <c r="V984" i="13"/>
  <c r="V985" i="13"/>
  <c r="V986" i="13"/>
  <c r="V987" i="13"/>
  <c r="V988" i="13"/>
  <c r="V989" i="13"/>
  <c r="V990" i="13"/>
  <c r="V991" i="13"/>
  <c r="V992" i="13"/>
  <c r="V993" i="13"/>
  <c r="V994" i="13"/>
  <c r="V995" i="13"/>
  <c r="V996" i="13"/>
  <c r="V997" i="13"/>
  <c r="V998" i="13"/>
  <c r="V999" i="13"/>
  <c r="V1000" i="13"/>
  <c r="V1001" i="13"/>
  <c r="V1002" i="13"/>
  <c r="V1003" i="13"/>
  <c r="V1004" i="13"/>
  <c r="V1005" i="13"/>
  <c r="V1006" i="13"/>
  <c r="V1007" i="13"/>
  <c r="V1008" i="13"/>
  <c r="V1009" i="13"/>
  <c r="V1010" i="13"/>
  <c r="V1011" i="13"/>
  <c r="V1012" i="13"/>
  <c r="V1013" i="13"/>
  <c r="V1014" i="13"/>
  <c r="V1015" i="13"/>
  <c r="V1016" i="13"/>
  <c r="V1017" i="13"/>
  <c r="V1018" i="13"/>
  <c r="V1019" i="13"/>
  <c r="V1020" i="13"/>
  <c r="V1021" i="13"/>
  <c r="V1022" i="13"/>
  <c r="V1023" i="13"/>
  <c r="V1024" i="13"/>
  <c r="V1025" i="13"/>
  <c r="V1026" i="13"/>
  <c r="V1027" i="13"/>
  <c r="V1028" i="13"/>
  <c r="V1029" i="13"/>
  <c r="V1030" i="13"/>
  <c r="V1031" i="13"/>
  <c r="V1032" i="13"/>
  <c r="V1033" i="13"/>
  <c r="V1034" i="13"/>
  <c r="V1035" i="13"/>
  <c r="V1036" i="13"/>
  <c r="V1037" i="13"/>
  <c r="V1038" i="13"/>
  <c r="V1039" i="13"/>
  <c r="V1040" i="13"/>
  <c r="V1041" i="13"/>
  <c r="V1042" i="13"/>
  <c r="V1043" i="13"/>
  <c r="V1044" i="13"/>
  <c r="V1045" i="13"/>
  <c r="V1046" i="13"/>
  <c r="V1047" i="13"/>
  <c r="V1048" i="13"/>
  <c r="V1049" i="13"/>
  <c r="V1050" i="13"/>
  <c r="V1051" i="13"/>
  <c r="V1052" i="13"/>
  <c r="V1053" i="13"/>
  <c r="V1054" i="13"/>
  <c r="V1055" i="13"/>
  <c r="V1056" i="13"/>
  <c r="V1057" i="13"/>
  <c r="V1058" i="13"/>
  <c r="V1059" i="13"/>
  <c r="V1060" i="13"/>
  <c r="V1061" i="13"/>
  <c r="V1062" i="13"/>
  <c r="V1063" i="13"/>
  <c r="V1064" i="13"/>
  <c r="V1065" i="13"/>
  <c r="V1066" i="13"/>
  <c r="V1067" i="13"/>
  <c r="V1068" i="13"/>
  <c r="V1069" i="13"/>
  <c r="V1070" i="13"/>
  <c r="V1071" i="13"/>
  <c r="V1072" i="13"/>
  <c r="V1073" i="13"/>
  <c r="V1074" i="13"/>
  <c r="V1075" i="13"/>
  <c r="V1076" i="13"/>
  <c r="V1077" i="13"/>
  <c r="V1078" i="13"/>
  <c r="V1079" i="13"/>
  <c r="V1080" i="13"/>
  <c r="V1081" i="13"/>
  <c r="V1082" i="13"/>
  <c r="V1083" i="13"/>
  <c r="V1084" i="13"/>
  <c r="V1085" i="13"/>
  <c r="V1086" i="13"/>
  <c r="V1087" i="13"/>
  <c r="V1088" i="13"/>
  <c r="V1089" i="13"/>
  <c r="V1090" i="13"/>
  <c r="V1091" i="13"/>
  <c r="V1092" i="13"/>
  <c r="V1093" i="13"/>
  <c r="V1094" i="13"/>
  <c r="V1095" i="13"/>
  <c r="V1096" i="13"/>
  <c r="V1097" i="13"/>
  <c r="V1098" i="13"/>
  <c r="V1099" i="13"/>
  <c r="V1100" i="13"/>
  <c r="V1101" i="13"/>
  <c r="V1102" i="13"/>
  <c r="V1103" i="13"/>
  <c r="V1104" i="13"/>
  <c r="V1105" i="13"/>
  <c r="V1106" i="13"/>
  <c r="V1107" i="13"/>
  <c r="V1108" i="13"/>
  <c r="V1109" i="13"/>
  <c r="V1110" i="13"/>
  <c r="V1111" i="13"/>
  <c r="V1112" i="13"/>
  <c r="V1113" i="13"/>
  <c r="V1114" i="13"/>
  <c r="V1115" i="13"/>
  <c r="V1116" i="13"/>
  <c r="V1117" i="13"/>
  <c r="V1118" i="13"/>
  <c r="V1119" i="13"/>
  <c r="V1120" i="13"/>
  <c r="V1121" i="13"/>
  <c r="V1122" i="13"/>
  <c r="V1123" i="13"/>
  <c r="V1124" i="13"/>
  <c r="V1125" i="13"/>
  <c r="V1126" i="13"/>
  <c r="V1127" i="13"/>
  <c r="V1128" i="13"/>
  <c r="V1129" i="13"/>
  <c r="V1130" i="13"/>
  <c r="V1131" i="13"/>
  <c r="V1132" i="13"/>
  <c r="V1133" i="13"/>
  <c r="V1134" i="13"/>
  <c r="V1135" i="13"/>
  <c r="V1136" i="13"/>
  <c r="V1137" i="13"/>
  <c r="V1138" i="13"/>
  <c r="V1139" i="13"/>
  <c r="V1140" i="13"/>
  <c r="V1141" i="13"/>
  <c r="V1142" i="13"/>
  <c r="V1143" i="13"/>
  <c r="V1144" i="13"/>
  <c r="V1145" i="13"/>
  <c r="V1146" i="13"/>
  <c r="V1147" i="13"/>
  <c r="V1148" i="13"/>
  <c r="V1149" i="13"/>
  <c r="V1150" i="13"/>
  <c r="V1151" i="13"/>
  <c r="V1152" i="13"/>
  <c r="V1153" i="13"/>
  <c r="V1154" i="13"/>
  <c r="V1155" i="13"/>
  <c r="V1156" i="13"/>
  <c r="V1157" i="13"/>
  <c r="V1158" i="13"/>
  <c r="V1159" i="13"/>
  <c r="V1160" i="13"/>
  <c r="V1161" i="13"/>
  <c r="V1162" i="13"/>
  <c r="V1163" i="13"/>
  <c r="V1164" i="13"/>
  <c r="V1165" i="13"/>
  <c r="V1166" i="13"/>
  <c r="V1167" i="13"/>
  <c r="V1168" i="13"/>
  <c r="V1169" i="13"/>
  <c r="V1170" i="13"/>
  <c r="V1171" i="13"/>
  <c r="V1172" i="13"/>
  <c r="V1173" i="13"/>
  <c r="V1174" i="13"/>
  <c r="V1175" i="13"/>
  <c r="V1176" i="13"/>
  <c r="V1177" i="13"/>
  <c r="V1178" i="13"/>
  <c r="V1179" i="13"/>
  <c r="V1180" i="13"/>
  <c r="V1181" i="13"/>
  <c r="V1182" i="13"/>
  <c r="V1183" i="13"/>
  <c r="V1184" i="13"/>
  <c r="V1185" i="13"/>
  <c r="V1186" i="13"/>
  <c r="V1187" i="13"/>
  <c r="V1188" i="13"/>
  <c r="V1189" i="13"/>
  <c r="V1190" i="13"/>
  <c r="V1191" i="13"/>
  <c r="V1192" i="13"/>
  <c r="V1193" i="13"/>
  <c r="V1194" i="13"/>
  <c r="V1195" i="13"/>
  <c r="V1196" i="13"/>
  <c r="V1197" i="13"/>
  <c r="V1198" i="13"/>
  <c r="V1199" i="13"/>
  <c r="V1200" i="13"/>
  <c r="V1201" i="13"/>
  <c r="V1202" i="13"/>
  <c r="V1203" i="13"/>
  <c r="V1204" i="13"/>
  <c r="V1205" i="13"/>
  <c r="V1206" i="13"/>
  <c r="V1207" i="13"/>
  <c r="V1208" i="13"/>
  <c r="V1209" i="13"/>
  <c r="V1210" i="13"/>
  <c r="V1211" i="13"/>
  <c r="V1212" i="13"/>
  <c r="V1213" i="13"/>
  <c r="V1214" i="13"/>
  <c r="V1215" i="13"/>
  <c r="V1216" i="13"/>
  <c r="V1217" i="13"/>
  <c r="V1218" i="13"/>
  <c r="V1219" i="13"/>
  <c r="V1220" i="13"/>
  <c r="V1221" i="13"/>
  <c r="V1222" i="13"/>
  <c r="V1223" i="13"/>
  <c r="V1224" i="13"/>
  <c r="V1225" i="13"/>
  <c r="V1226" i="13"/>
  <c r="V1227" i="13"/>
  <c r="V1228" i="13"/>
  <c r="V1229" i="13"/>
  <c r="V1230" i="13"/>
  <c r="V1231" i="13"/>
  <c r="V1232" i="13"/>
  <c r="V1233" i="13"/>
  <c r="V1234" i="13"/>
  <c r="V1235" i="13"/>
  <c r="V1236" i="13"/>
  <c r="V1237" i="13"/>
  <c r="V1238" i="13"/>
  <c r="V1239" i="13"/>
  <c r="V1240" i="13"/>
  <c r="V1241" i="13"/>
  <c r="V1242" i="13"/>
  <c r="V1243" i="13"/>
  <c r="V1244" i="13"/>
  <c r="V1245" i="13"/>
  <c r="V1246" i="13"/>
  <c r="V1247" i="13"/>
  <c r="V1248" i="13"/>
  <c r="V1249" i="13"/>
  <c r="V1250" i="13"/>
  <c r="V1251" i="13"/>
  <c r="V1252" i="13"/>
  <c r="V1253" i="13"/>
  <c r="V1254" i="13"/>
  <c r="V1255" i="13"/>
  <c r="V1256" i="13"/>
  <c r="V1257" i="13"/>
  <c r="V1258" i="13"/>
  <c r="V1259" i="13"/>
  <c r="V1260" i="13"/>
  <c r="V1261" i="13"/>
  <c r="V1262" i="13"/>
  <c r="V1263" i="13"/>
  <c r="V1264" i="13"/>
  <c r="V1265" i="13"/>
  <c r="V1266" i="13"/>
  <c r="V1267" i="13"/>
  <c r="V1268" i="13"/>
  <c r="V1269" i="13"/>
  <c r="V1270" i="13"/>
  <c r="V1271" i="13"/>
  <c r="V1272" i="13"/>
  <c r="V1273" i="13"/>
  <c r="V1274" i="13"/>
  <c r="V1275" i="13"/>
  <c r="V1276" i="13"/>
  <c r="V1277" i="13"/>
  <c r="V1278" i="13"/>
  <c r="V1279" i="13"/>
  <c r="V1280" i="13"/>
  <c r="V1281" i="13"/>
  <c r="V1282" i="13"/>
  <c r="V1283" i="13"/>
  <c r="V1284" i="13"/>
  <c r="V1285" i="13"/>
  <c r="V1286" i="13"/>
  <c r="V1287" i="13"/>
  <c r="V1288" i="13"/>
  <c r="V1289" i="13"/>
  <c r="V1290" i="13"/>
  <c r="V1291" i="13"/>
  <c r="V1292" i="13"/>
  <c r="V1293" i="13"/>
  <c r="V1294" i="13"/>
  <c r="V1295" i="13"/>
  <c r="V1296" i="13"/>
  <c r="V1297" i="13"/>
  <c r="V1298" i="13"/>
  <c r="V1299" i="13"/>
  <c r="V1300" i="13"/>
  <c r="V1301" i="13"/>
  <c r="V1302" i="13"/>
  <c r="V1303" i="13"/>
  <c r="V1304" i="13"/>
  <c r="V1305" i="13"/>
  <c r="V1306" i="13"/>
  <c r="V1307" i="13"/>
  <c r="V1308" i="13"/>
  <c r="V1309" i="13"/>
  <c r="V1310" i="13"/>
  <c r="V1311" i="13"/>
  <c r="V1312" i="13"/>
  <c r="V1313" i="13"/>
  <c r="V1314" i="13"/>
  <c r="V1315" i="13"/>
  <c r="V1316" i="13"/>
  <c r="V1317" i="13"/>
  <c r="V1318" i="13"/>
  <c r="V1319" i="13"/>
  <c r="V1320" i="13"/>
  <c r="V1321" i="13"/>
  <c r="V1322" i="13"/>
  <c r="V1323" i="13"/>
  <c r="V1324" i="13"/>
  <c r="V1325" i="13"/>
  <c r="V1326" i="13"/>
  <c r="V1327" i="13"/>
  <c r="V1328" i="13"/>
  <c r="V1329" i="13"/>
  <c r="V1330" i="13"/>
  <c r="V1331" i="13"/>
  <c r="V1332" i="13"/>
  <c r="V1333" i="13"/>
  <c r="V1334" i="13"/>
  <c r="V1335" i="13"/>
  <c r="V1336" i="13"/>
  <c r="V1337" i="13"/>
  <c r="V1338" i="13"/>
  <c r="V1339" i="13"/>
  <c r="V1340" i="13"/>
  <c r="V1341" i="13"/>
  <c r="V1342" i="13"/>
  <c r="V1343" i="13"/>
  <c r="V1344" i="13"/>
  <c r="V1345" i="13"/>
  <c r="V1346" i="13"/>
  <c r="V1347" i="13"/>
  <c r="V1348" i="13"/>
  <c r="V1349" i="13"/>
  <c r="V1350" i="13"/>
  <c r="V1351" i="13"/>
  <c r="V1352" i="13"/>
  <c r="V1353" i="13"/>
  <c r="V1354" i="13"/>
  <c r="V1355" i="13"/>
  <c r="V1356" i="13"/>
  <c r="V1357" i="13"/>
  <c r="V1358" i="13"/>
  <c r="V1359" i="13"/>
  <c r="V1360" i="13"/>
  <c r="V1361" i="13"/>
  <c r="V1362" i="13"/>
  <c r="V1363" i="13"/>
  <c r="V1364" i="13"/>
  <c r="V1365" i="13"/>
  <c r="V1366" i="13"/>
  <c r="V1367" i="13"/>
  <c r="V1368" i="13"/>
  <c r="V1369" i="13"/>
  <c r="V1370" i="13"/>
  <c r="V1371" i="13"/>
  <c r="V1372" i="13"/>
  <c r="V1373" i="13"/>
  <c r="V1374" i="13"/>
  <c r="V1375" i="13"/>
  <c r="V1376" i="13"/>
  <c r="V1377" i="13"/>
  <c r="V1378" i="13"/>
  <c r="V1379" i="13"/>
  <c r="V1380" i="13"/>
  <c r="V1381" i="13"/>
  <c r="V1382" i="13"/>
  <c r="V1383" i="13"/>
  <c r="V1384" i="13"/>
  <c r="V1385" i="13"/>
  <c r="V1386" i="13"/>
  <c r="V1387" i="13"/>
  <c r="V1388" i="13"/>
  <c r="V1389" i="13"/>
  <c r="V1390" i="13"/>
  <c r="V1391" i="13"/>
  <c r="V1392" i="13"/>
  <c r="V1393" i="13"/>
  <c r="V1394" i="13"/>
  <c r="V1395" i="13"/>
  <c r="V1396" i="13"/>
  <c r="V1397" i="13"/>
  <c r="V1398" i="13"/>
  <c r="V1399" i="13"/>
  <c r="V1400" i="13"/>
  <c r="V1401" i="13"/>
  <c r="V1402" i="13"/>
  <c r="V1403" i="13"/>
  <c r="V1404" i="13"/>
  <c r="V1405" i="13"/>
  <c r="V1406" i="13"/>
  <c r="V1407" i="13"/>
  <c r="V1408" i="13"/>
  <c r="V1409" i="13"/>
  <c r="V1410" i="13"/>
  <c r="V1411" i="13"/>
  <c r="V1412" i="13"/>
  <c r="V1413" i="13"/>
  <c r="V1414" i="13"/>
  <c r="V1415" i="13"/>
  <c r="V1416" i="13"/>
  <c r="V1417" i="13"/>
  <c r="V1418" i="13"/>
  <c r="V1419" i="13"/>
  <c r="V1420" i="13"/>
  <c r="V1421" i="13"/>
  <c r="V1422" i="13"/>
  <c r="V1423" i="13"/>
  <c r="V1424" i="13"/>
  <c r="V1425" i="13"/>
  <c r="V1426" i="13"/>
  <c r="V1427" i="13"/>
  <c r="V1428" i="13"/>
  <c r="V1429" i="13"/>
  <c r="V1430" i="13"/>
  <c r="V1431" i="13"/>
  <c r="V1432" i="13"/>
  <c r="V1433" i="13"/>
  <c r="V1434" i="13"/>
  <c r="V1435" i="13"/>
  <c r="V1436" i="13"/>
  <c r="V1437" i="13"/>
  <c r="V1438" i="13"/>
  <c r="V1439" i="13"/>
  <c r="V1440" i="13"/>
  <c r="V1441" i="13"/>
  <c r="V1442" i="13"/>
  <c r="V1443" i="13"/>
  <c r="V1444" i="13"/>
  <c r="V1445" i="13"/>
  <c r="V1446" i="13"/>
  <c r="V1447" i="13"/>
  <c r="V1448" i="13"/>
  <c r="V1449" i="13"/>
  <c r="V1450" i="13"/>
  <c r="V1451" i="13"/>
  <c r="V1452" i="13"/>
  <c r="V1453" i="13"/>
  <c r="V1454" i="13"/>
  <c r="V1455" i="13"/>
  <c r="V1456" i="13"/>
  <c r="V1457" i="13"/>
  <c r="V1458" i="13"/>
  <c r="V1459" i="13"/>
  <c r="V1460" i="13"/>
  <c r="V1461" i="13"/>
  <c r="V1462" i="13"/>
  <c r="V1463" i="13"/>
  <c r="V1464" i="13"/>
  <c r="V1465" i="13"/>
  <c r="V1466" i="13"/>
  <c r="V1467" i="13"/>
  <c r="V1468" i="13"/>
  <c r="V1469" i="13"/>
  <c r="V1470" i="13"/>
  <c r="V1471" i="13"/>
  <c r="V1472" i="13"/>
  <c r="V1473" i="13"/>
  <c r="V1474" i="13"/>
  <c r="V1475" i="13"/>
  <c r="V1476" i="13"/>
  <c r="V1477" i="13"/>
  <c r="V1478" i="13"/>
  <c r="V1479" i="13"/>
  <c r="V1480" i="13"/>
  <c r="V1481" i="13"/>
  <c r="V1482" i="13"/>
  <c r="V1483" i="13"/>
  <c r="V1484" i="13"/>
  <c r="V1485" i="13"/>
  <c r="V1486" i="13"/>
  <c r="V1487" i="13"/>
  <c r="V1488" i="13"/>
  <c r="V1489" i="13"/>
  <c r="V1490" i="13"/>
  <c r="V1491" i="13"/>
  <c r="V1492" i="13"/>
  <c r="V1493" i="13"/>
  <c r="V1494" i="13"/>
  <c r="V1495" i="13"/>
  <c r="V1496" i="13"/>
  <c r="V1497" i="13"/>
  <c r="V1498" i="13"/>
  <c r="V1499" i="13"/>
  <c r="V1500" i="13"/>
  <c r="V1501" i="13"/>
  <c r="V1502" i="13"/>
  <c r="V1503" i="13"/>
  <c r="V1504" i="13"/>
  <c r="V1505" i="13"/>
  <c r="V1506" i="13"/>
  <c r="V1507" i="13"/>
  <c r="V1508" i="13"/>
  <c r="V1509" i="13"/>
  <c r="V1510" i="13"/>
  <c r="V1511" i="13"/>
  <c r="V1512" i="13"/>
  <c r="V1513" i="13"/>
  <c r="V1514" i="13"/>
  <c r="V1515" i="13"/>
  <c r="V1516" i="13"/>
  <c r="V1517" i="13"/>
  <c r="V1518" i="13"/>
  <c r="V1519" i="13"/>
  <c r="V1520" i="13"/>
  <c r="V1521" i="13"/>
  <c r="V1522" i="13"/>
  <c r="V1523" i="13"/>
  <c r="V1524" i="13"/>
  <c r="V1525" i="13"/>
  <c r="V1526" i="13"/>
  <c r="V1527" i="13"/>
  <c r="V1528" i="13"/>
  <c r="V1529" i="13"/>
  <c r="V1530" i="13"/>
  <c r="V1531" i="13"/>
  <c r="V1532" i="13"/>
  <c r="V1533" i="13"/>
  <c r="U35" i="13"/>
  <c r="U36" i="13"/>
  <c r="U37" i="13"/>
  <c r="U38" i="13"/>
  <c r="U39" i="13"/>
  <c r="U40" i="13"/>
  <c r="U41" i="13"/>
  <c r="U42" i="13"/>
  <c r="U43" i="13"/>
  <c r="U44" i="13"/>
  <c r="U45" i="13"/>
  <c r="U46" i="13"/>
  <c r="U47" i="13"/>
  <c r="U48" i="13"/>
  <c r="U49" i="13"/>
  <c r="U50" i="13"/>
  <c r="U51" i="13"/>
  <c r="U52" i="13"/>
  <c r="U53" i="13"/>
  <c r="U54" i="13"/>
  <c r="U55" i="13"/>
  <c r="U56" i="13"/>
  <c r="U57" i="13"/>
  <c r="U58" i="13"/>
  <c r="U59" i="13"/>
  <c r="U60" i="13"/>
  <c r="U61" i="13"/>
  <c r="U62" i="13"/>
  <c r="U63" i="13"/>
  <c r="U64" i="13"/>
  <c r="U65" i="13"/>
  <c r="U66" i="13"/>
  <c r="U67" i="13"/>
  <c r="U68" i="13"/>
  <c r="U69" i="13"/>
  <c r="U70" i="13"/>
  <c r="U71" i="13"/>
  <c r="U72" i="13"/>
  <c r="U73" i="13"/>
  <c r="U74" i="13"/>
  <c r="U75" i="13"/>
  <c r="U76" i="13"/>
  <c r="U77" i="13"/>
  <c r="U78" i="13"/>
  <c r="U79" i="13"/>
  <c r="U80" i="13"/>
  <c r="U81" i="13"/>
  <c r="U82" i="13"/>
  <c r="U83" i="13"/>
  <c r="U84" i="13"/>
  <c r="U85" i="13"/>
  <c r="U86" i="13"/>
  <c r="U87" i="13"/>
  <c r="U88" i="13"/>
  <c r="U89" i="13"/>
  <c r="U90" i="13"/>
  <c r="U91" i="13"/>
  <c r="U92" i="13"/>
  <c r="U93" i="13"/>
  <c r="U94" i="13"/>
  <c r="U95" i="13"/>
  <c r="U96" i="13"/>
  <c r="U97" i="13"/>
  <c r="U98" i="13"/>
  <c r="U99" i="13"/>
  <c r="U100" i="13"/>
  <c r="U101" i="13"/>
  <c r="U102" i="13"/>
  <c r="U103" i="13"/>
  <c r="U104" i="13"/>
  <c r="U105" i="13"/>
  <c r="U106" i="13"/>
  <c r="U107" i="13"/>
  <c r="U108" i="13"/>
  <c r="U109" i="13"/>
  <c r="U110" i="13"/>
  <c r="U111" i="13"/>
  <c r="U112" i="13"/>
  <c r="U113" i="13"/>
  <c r="U114" i="13"/>
  <c r="U115" i="13"/>
  <c r="U116" i="13"/>
  <c r="U117" i="13"/>
  <c r="U118" i="13"/>
  <c r="U119" i="13"/>
  <c r="U120" i="13"/>
  <c r="U121" i="13"/>
  <c r="U122" i="13"/>
  <c r="U123" i="13"/>
  <c r="U124" i="13"/>
  <c r="U125" i="13"/>
  <c r="U126" i="13"/>
  <c r="U127" i="13"/>
  <c r="U128" i="13"/>
  <c r="U129" i="13"/>
  <c r="U130" i="13"/>
  <c r="U131" i="13"/>
  <c r="U132" i="13"/>
  <c r="U133" i="13"/>
  <c r="U134" i="13"/>
  <c r="U135" i="13"/>
  <c r="U136" i="13"/>
  <c r="U137" i="13"/>
  <c r="U138" i="13"/>
  <c r="U139" i="13"/>
  <c r="U140" i="13"/>
  <c r="U141" i="13"/>
  <c r="U142" i="13"/>
  <c r="U143" i="13"/>
  <c r="U144" i="13"/>
  <c r="U145" i="13"/>
  <c r="U146" i="13"/>
  <c r="U147" i="13"/>
  <c r="U148" i="13"/>
  <c r="U149" i="13"/>
  <c r="U150" i="13"/>
  <c r="U151" i="13"/>
  <c r="U152" i="13"/>
  <c r="U153" i="13"/>
  <c r="U154" i="13"/>
  <c r="U155" i="13"/>
  <c r="U156" i="13"/>
  <c r="U157" i="13"/>
  <c r="U158" i="13"/>
  <c r="U159" i="13"/>
  <c r="U160" i="13"/>
  <c r="U161" i="13"/>
  <c r="U162" i="13"/>
  <c r="U163" i="13"/>
  <c r="U164" i="13"/>
  <c r="U165" i="13"/>
  <c r="U166" i="13"/>
  <c r="U167" i="13"/>
  <c r="U168" i="13"/>
  <c r="U169" i="13"/>
  <c r="U170" i="13"/>
  <c r="U171" i="13"/>
  <c r="U172" i="13"/>
  <c r="U173" i="13"/>
  <c r="U174" i="13"/>
  <c r="U175" i="13"/>
  <c r="U176" i="13"/>
  <c r="U177" i="13"/>
  <c r="U178" i="13"/>
  <c r="U179" i="13"/>
  <c r="U180" i="13"/>
  <c r="U181" i="13"/>
  <c r="U182" i="13"/>
  <c r="U183" i="13"/>
  <c r="U184" i="13"/>
  <c r="U185" i="13"/>
  <c r="U186" i="13"/>
  <c r="U187" i="13"/>
  <c r="U188" i="13"/>
  <c r="U189" i="13"/>
  <c r="U190" i="13"/>
  <c r="U191" i="13"/>
  <c r="U192" i="13"/>
  <c r="U193" i="13"/>
  <c r="U194" i="13"/>
  <c r="U195" i="13"/>
  <c r="U196" i="13"/>
  <c r="U197" i="13"/>
  <c r="U198" i="13"/>
  <c r="U199" i="13"/>
  <c r="U200" i="13"/>
  <c r="U201" i="13"/>
  <c r="U202" i="13"/>
  <c r="U203" i="13"/>
  <c r="U204" i="13"/>
  <c r="U205" i="13"/>
  <c r="U206" i="13"/>
  <c r="U207" i="13"/>
  <c r="U208" i="13"/>
  <c r="U209" i="13"/>
  <c r="U210" i="13"/>
  <c r="U211" i="13"/>
  <c r="U212" i="13"/>
  <c r="U213" i="13"/>
  <c r="U214" i="13"/>
  <c r="U215" i="13"/>
  <c r="U216" i="13"/>
  <c r="U217" i="13"/>
  <c r="U218" i="13"/>
  <c r="U219" i="13"/>
  <c r="U220" i="13"/>
  <c r="U221" i="13"/>
  <c r="U222" i="13"/>
  <c r="U223" i="13"/>
  <c r="U224" i="13"/>
  <c r="U225" i="13"/>
  <c r="U226" i="13"/>
  <c r="U227" i="13"/>
  <c r="U228" i="13"/>
  <c r="U229" i="13"/>
  <c r="U230" i="13"/>
  <c r="U231" i="13"/>
  <c r="U232" i="13"/>
  <c r="U233" i="13"/>
  <c r="U234" i="13"/>
  <c r="U235" i="13"/>
  <c r="U236" i="13"/>
  <c r="U237" i="13"/>
  <c r="U238" i="13"/>
  <c r="U239" i="13"/>
  <c r="U240" i="13"/>
  <c r="U241" i="13"/>
  <c r="U242" i="13"/>
  <c r="U243" i="13"/>
  <c r="U244" i="13"/>
  <c r="U245" i="13"/>
  <c r="U246" i="13"/>
  <c r="U247" i="13"/>
  <c r="U248" i="13"/>
  <c r="U249" i="13"/>
  <c r="U250" i="13"/>
  <c r="U251" i="13"/>
  <c r="U252" i="13"/>
  <c r="U253" i="13"/>
  <c r="U254" i="13"/>
  <c r="U255" i="13"/>
  <c r="U256" i="13"/>
  <c r="U257" i="13"/>
  <c r="U258" i="13"/>
  <c r="U259" i="13"/>
  <c r="U260" i="13"/>
  <c r="U261" i="13"/>
  <c r="U262" i="13"/>
  <c r="U263" i="13"/>
  <c r="U264" i="13"/>
  <c r="U265" i="13"/>
  <c r="U266" i="13"/>
  <c r="U267" i="13"/>
  <c r="U268" i="13"/>
  <c r="U269" i="13"/>
  <c r="U270" i="13"/>
  <c r="U271" i="13"/>
  <c r="U272" i="13"/>
  <c r="U273" i="13"/>
  <c r="U274" i="13"/>
  <c r="U275" i="13"/>
  <c r="U276" i="13"/>
  <c r="U277" i="13"/>
  <c r="U278" i="13"/>
  <c r="U279" i="13"/>
  <c r="U280" i="13"/>
  <c r="U281" i="13"/>
  <c r="U282" i="13"/>
  <c r="U283" i="13"/>
  <c r="U284" i="13"/>
  <c r="U285" i="13"/>
  <c r="U286" i="13"/>
  <c r="U287" i="13"/>
  <c r="U288" i="13"/>
  <c r="U289" i="13"/>
  <c r="U290" i="13"/>
  <c r="U291" i="13"/>
  <c r="U292" i="13"/>
  <c r="U293" i="13"/>
  <c r="U294" i="13"/>
  <c r="U295" i="13"/>
  <c r="U296" i="13"/>
  <c r="U297" i="13"/>
  <c r="U298" i="13"/>
  <c r="U299" i="13"/>
  <c r="U300" i="13"/>
  <c r="U301" i="13"/>
  <c r="U302" i="13"/>
  <c r="U303" i="13"/>
  <c r="U304" i="13"/>
  <c r="U305" i="13"/>
  <c r="U306" i="13"/>
  <c r="U307" i="13"/>
  <c r="U308" i="13"/>
  <c r="U309" i="13"/>
  <c r="U310" i="13"/>
  <c r="U311" i="13"/>
  <c r="U312" i="13"/>
  <c r="U313" i="13"/>
  <c r="U314" i="13"/>
  <c r="U315" i="13"/>
  <c r="U316" i="13"/>
  <c r="U317" i="13"/>
  <c r="U318" i="13"/>
  <c r="U319" i="13"/>
  <c r="U320" i="13"/>
  <c r="U321" i="13"/>
  <c r="U322" i="13"/>
  <c r="U323" i="13"/>
  <c r="U324" i="13"/>
  <c r="U325" i="13"/>
  <c r="U326" i="13"/>
  <c r="U327" i="13"/>
  <c r="U328" i="13"/>
  <c r="U329" i="13"/>
  <c r="U330" i="13"/>
  <c r="U331" i="13"/>
  <c r="U332" i="13"/>
  <c r="U333" i="13"/>
  <c r="U334" i="13"/>
  <c r="U335" i="13"/>
  <c r="U336" i="13"/>
  <c r="U337" i="13"/>
  <c r="U338" i="13"/>
  <c r="U339" i="13"/>
  <c r="U340" i="13"/>
  <c r="U341" i="13"/>
  <c r="U342" i="13"/>
  <c r="U343" i="13"/>
  <c r="U344" i="13"/>
  <c r="U345" i="13"/>
  <c r="U346" i="13"/>
  <c r="U347" i="13"/>
  <c r="U348" i="13"/>
  <c r="U349" i="13"/>
  <c r="U350" i="13"/>
  <c r="U351" i="13"/>
  <c r="U352" i="13"/>
  <c r="U353" i="13"/>
  <c r="U354" i="13"/>
  <c r="U355" i="13"/>
  <c r="U356" i="13"/>
  <c r="U357" i="13"/>
  <c r="U358" i="13"/>
  <c r="U359" i="13"/>
  <c r="U360" i="13"/>
  <c r="U361" i="13"/>
  <c r="U362" i="13"/>
  <c r="U363" i="13"/>
  <c r="U364" i="13"/>
  <c r="U365" i="13"/>
  <c r="U366" i="13"/>
  <c r="U367" i="13"/>
  <c r="U368" i="13"/>
  <c r="U369" i="13"/>
  <c r="U370" i="13"/>
  <c r="U371" i="13"/>
  <c r="U372" i="13"/>
  <c r="U373" i="13"/>
  <c r="U374" i="13"/>
  <c r="U375" i="13"/>
  <c r="U376" i="13"/>
  <c r="U377" i="13"/>
  <c r="U378" i="13"/>
  <c r="U379" i="13"/>
  <c r="U380" i="13"/>
  <c r="U381" i="13"/>
  <c r="U382" i="13"/>
  <c r="U383" i="13"/>
  <c r="U384" i="13"/>
  <c r="U385" i="13"/>
  <c r="U386" i="13"/>
  <c r="U387" i="13"/>
  <c r="U388" i="13"/>
  <c r="U389" i="13"/>
  <c r="U390" i="13"/>
  <c r="U391" i="13"/>
  <c r="U392" i="13"/>
  <c r="U393" i="13"/>
  <c r="U394" i="13"/>
  <c r="U395" i="13"/>
  <c r="U396" i="13"/>
  <c r="U397" i="13"/>
  <c r="U398" i="13"/>
  <c r="U399" i="13"/>
  <c r="U400" i="13"/>
  <c r="U401" i="13"/>
  <c r="U402" i="13"/>
  <c r="U403" i="13"/>
  <c r="U404" i="13"/>
  <c r="U405" i="13"/>
  <c r="U406" i="13"/>
  <c r="U407" i="13"/>
  <c r="U408" i="13"/>
  <c r="U409" i="13"/>
  <c r="U410" i="13"/>
  <c r="U411" i="13"/>
  <c r="U412" i="13"/>
  <c r="U413" i="13"/>
  <c r="U414" i="13"/>
  <c r="U415" i="13"/>
  <c r="U416" i="13"/>
  <c r="U417" i="13"/>
  <c r="U418" i="13"/>
  <c r="U419" i="13"/>
  <c r="U420" i="13"/>
  <c r="U421" i="13"/>
  <c r="U422" i="13"/>
  <c r="U423" i="13"/>
  <c r="U424" i="13"/>
  <c r="U425" i="13"/>
  <c r="U426" i="13"/>
  <c r="U427" i="13"/>
  <c r="U428" i="13"/>
  <c r="U429" i="13"/>
  <c r="U430" i="13"/>
  <c r="U431" i="13"/>
  <c r="U432" i="13"/>
  <c r="U433" i="13"/>
  <c r="U434" i="13"/>
  <c r="U435" i="13"/>
  <c r="U436" i="13"/>
  <c r="U437" i="13"/>
  <c r="U438" i="13"/>
  <c r="U439" i="13"/>
  <c r="U440" i="13"/>
  <c r="U441" i="13"/>
  <c r="U442" i="13"/>
  <c r="U443" i="13"/>
  <c r="U444" i="13"/>
  <c r="U445" i="13"/>
  <c r="U446" i="13"/>
  <c r="U447" i="13"/>
  <c r="U448" i="13"/>
  <c r="U449" i="13"/>
  <c r="U450" i="13"/>
  <c r="U451" i="13"/>
  <c r="U452" i="13"/>
  <c r="U453" i="13"/>
  <c r="U454" i="13"/>
  <c r="U455" i="13"/>
  <c r="U456" i="13"/>
  <c r="U457" i="13"/>
  <c r="U458" i="13"/>
  <c r="U459" i="13"/>
  <c r="U460" i="13"/>
  <c r="U461" i="13"/>
  <c r="U462" i="13"/>
  <c r="U463" i="13"/>
  <c r="U464" i="13"/>
  <c r="U465" i="13"/>
  <c r="U466" i="13"/>
  <c r="U467" i="13"/>
  <c r="U468" i="13"/>
  <c r="U469" i="13"/>
  <c r="U470" i="13"/>
  <c r="U471" i="13"/>
  <c r="U472" i="13"/>
  <c r="U473" i="13"/>
  <c r="U474" i="13"/>
  <c r="U475" i="13"/>
  <c r="U476" i="13"/>
  <c r="U477" i="13"/>
  <c r="U478" i="13"/>
  <c r="U479" i="13"/>
  <c r="U480" i="13"/>
  <c r="U481" i="13"/>
  <c r="U482" i="13"/>
  <c r="U483" i="13"/>
  <c r="U484" i="13"/>
  <c r="U485" i="13"/>
  <c r="U486" i="13"/>
  <c r="U487" i="13"/>
  <c r="U488" i="13"/>
  <c r="U489" i="13"/>
  <c r="U490" i="13"/>
  <c r="U491" i="13"/>
  <c r="U492" i="13"/>
  <c r="U493" i="13"/>
  <c r="U494" i="13"/>
  <c r="U495" i="13"/>
  <c r="U496" i="13"/>
  <c r="U497" i="13"/>
  <c r="U498" i="13"/>
  <c r="U499" i="13"/>
  <c r="U500" i="13"/>
  <c r="U501" i="13"/>
  <c r="U502" i="13"/>
  <c r="U503" i="13"/>
  <c r="U504" i="13"/>
  <c r="U505" i="13"/>
  <c r="U506" i="13"/>
  <c r="U507" i="13"/>
  <c r="U508" i="13"/>
  <c r="U509" i="13"/>
  <c r="U510" i="13"/>
  <c r="U511" i="13"/>
  <c r="U512" i="13"/>
  <c r="U513" i="13"/>
  <c r="U514" i="13"/>
  <c r="U515" i="13"/>
  <c r="U516" i="13"/>
  <c r="U517" i="13"/>
  <c r="U518" i="13"/>
  <c r="U519" i="13"/>
  <c r="U520" i="13"/>
  <c r="U521" i="13"/>
  <c r="U522" i="13"/>
  <c r="U523" i="13"/>
  <c r="U524" i="13"/>
  <c r="U525" i="13"/>
  <c r="U526" i="13"/>
  <c r="U527" i="13"/>
  <c r="U528" i="13"/>
  <c r="U529" i="13"/>
  <c r="U530" i="13"/>
  <c r="U531" i="13"/>
  <c r="U532" i="13"/>
  <c r="U533" i="13"/>
  <c r="U534" i="13"/>
  <c r="U535" i="13"/>
  <c r="U536" i="13"/>
  <c r="U537" i="13"/>
  <c r="U538" i="13"/>
  <c r="U539" i="13"/>
  <c r="U540" i="13"/>
  <c r="U541" i="13"/>
  <c r="U542" i="13"/>
  <c r="U543" i="13"/>
  <c r="U544" i="13"/>
  <c r="U545" i="13"/>
  <c r="U546" i="13"/>
  <c r="U547" i="13"/>
  <c r="U548" i="13"/>
  <c r="U549" i="13"/>
  <c r="U550" i="13"/>
  <c r="U551" i="13"/>
  <c r="U552" i="13"/>
  <c r="U553" i="13"/>
  <c r="U554" i="13"/>
  <c r="U555" i="13"/>
  <c r="U556" i="13"/>
  <c r="U557" i="13"/>
  <c r="U558" i="13"/>
  <c r="U559" i="13"/>
  <c r="U560" i="13"/>
  <c r="U561" i="13"/>
  <c r="U562" i="13"/>
  <c r="U563" i="13"/>
  <c r="U564" i="13"/>
  <c r="U565" i="13"/>
  <c r="U566" i="13"/>
  <c r="U567" i="13"/>
  <c r="U568" i="13"/>
  <c r="U569" i="13"/>
  <c r="U570" i="13"/>
  <c r="U571" i="13"/>
  <c r="U572" i="13"/>
  <c r="U573" i="13"/>
  <c r="U574" i="13"/>
  <c r="U575" i="13"/>
  <c r="U576" i="13"/>
  <c r="U577" i="13"/>
  <c r="U578" i="13"/>
  <c r="U579" i="13"/>
  <c r="U580" i="13"/>
  <c r="U581" i="13"/>
  <c r="U582" i="13"/>
  <c r="U583" i="13"/>
  <c r="U584" i="13"/>
  <c r="U585" i="13"/>
  <c r="U586" i="13"/>
  <c r="U587" i="13"/>
  <c r="U588" i="13"/>
  <c r="U589" i="13"/>
  <c r="U590" i="13"/>
  <c r="U591" i="13"/>
  <c r="U592" i="13"/>
  <c r="U593" i="13"/>
  <c r="U594" i="13"/>
  <c r="U595" i="13"/>
  <c r="U596" i="13"/>
  <c r="U597" i="13"/>
  <c r="U598" i="13"/>
  <c r="U599" i="13"/>
  <c r="U600" i="13"/>
  <c r="U601" i="13"/>
  <c r="U602" i="13"/>
  <c r="U603" i="13"/>
  <c r="U604" i="13"/>
  <c r="U605" i="13"/>
  <c r="U606" i="13"/>
  <c r="U607" i="13"/>
  <c r="U608" i="13"/>
  <c r="U609" i="13"/>
  <c r="U610" i="13"/>
  <c r="U611" i="13"/>
  <c r="U612" i="13"/>
  <c r="U613" i="13"/>
  <c r="U614" i="13"/>
  <c r="U615" i="13"/>
  <c r="U616" i="13"/>
  <c r="U617" i="13"/>
  <c r="U618" i="13"/>
  <c r="U619" i="13"/>
  <c r="U620" i="13"/>
  <c r="U621" i="13"/>
  <c r="U622" i="13"/>
  <c r="U623" i="13"/>
  <c r="U624" i="13"/>
  <c r="U625" i="13"/>
  <c r="U626" i="13"/>
  <c r="U627" i="13"/>
  <c r="U628" i="13"/>
  <c r="U629" i="13"/>
  <c r="U630" i="13"/>
  <c r="U631" i="13"/>
  <c r="U632" i="13"/>
  <c r="U633" i="13"/>
  <c r="U634" i="13"/>
  <c r="U635" i="13"/>
  <c r="U636" i="13"/>
  <c r="U637" i="13"/>
  <c r="U638" i="13"/>
  <c r="U639" i="13"/>
  <c r="U640" i="13"/>
  <c r="U641" i="13"/>
  <c r="U642" i="13"/>
  <c r="U643" i="13"/>
  <c r="U644" i="13"/>
  <c r="U645" i="13"/>
  <c r="U646" i="13"/>
  <c r="U647" i="13"/>
  <c r="U648" i="13"/>
  <c r="U649" i="13"/>
  <c r="U650" i="13"/>
  <c r="U651" i="13"/>
  <c r="U652" i="13"/>
  <c r="U653" i="13"/>
  <c r="U654" i="13"/>
  <c r="U655" i="13"/>
  <c r="U656" i="13"/>
  <c r="U657" i="13"/>
  <c r="U658" i="13"/>
  <c r="U659" i="13"/>
  <c r="U660" i="13"/>
  <c r="U661" i="13"/>
  <c r="U662" i="13"/>
  <c r="U663" i="13"/>
  <c r="U664" i="13"/>
  <c r="U665" i="13"/>
  <c r="U666" i="13"/>
  <c r="U667" i="13"/>
  <c r="U668" i="13"/>
  <c r="U669" i="13"/>
  <c r="U670" i="13"/>
  <c r="U671" i="13"/>
  <c r="U672" i="13"/>
  <c r="U673" i="13"/>
  <c r="U674" i="13"/>
  <c r="U675" i="13"/>
  <c r="U676" i="13"/>
  <c r="U677" i="13"/>
  <c r="U678" i="13"/>
  <c r="U679" i="13"/>
  <c r="U680" i="13"/>
  <c r="U681" i="13"/>
  <c r="U682" i="13"/>
  <c r="U683" i="13"/>
  <c r="U684" i="13"/>
  <c r="U685" i="13"/>
  <c r="U686" i="13"/>
  <c r="U687" i="13"/>
  <c r="U688" i="13"/>
  <c r="U689" i="13"/>
  <c r="U690" i="13"/>
  <c r="U691" i="13"/>
  <c r="U692" i="13"/>
  <c r="U693" i="13"/>
  <c r="U694" i="13"/>
  <c r="U695" i="13"/>
  <c r="U696" i="13"/>
  <c r="U697" i="13"/>
  <c r="U698" i="13"/>
  <c r="U699" i="13"/>
  <c r="U700" i="13"/>
  <c r="U701" i="13"/>
  <c r="U702" i="13"/>
  <c r="U703" i="13"/>
  <c r="U704" i="13"/>
  <c r="U705" i="13"/>
  <c r="U706" i="13"/>
  <c r="U707" i="13"/>
  <c r="U708" i="13"/>
  <c r="U709" i="13"/>
  <c r="U710" i="13"/>
  <c r="U711" i="13"/>
  <c r="U712" i="13"/>
  <c r="U713" i="13"/>
  <c r="U714" i="13"/>
  <c r="U715" i="13"/>
  <c r="U716" i="13"/>
  <c r="U717" i="13"/>
  <c r="U718" i="13"/>
  <c r="U719" i="13"/>
  <c r="U720" i="13"/>
  <c r="U721" i="13"/>
  <c r="U722" i="13"/>
  <c r="U723" i="13"/>
  <c r="U724" i="13"/>
  <c r="U725" i="13"/>
  <c r="U726" i="13"/>
  <c r="U727" i="13"/>
  <c r="U728" i="13"/>
  <c r="U729" i="13"/>
  <c r="U730" i="13"/>
  <c r="U731" i="13"/>
  <c r="U732" i="13"/>
  <c r="U733" i="13"/>
  <c r="U734" i="13"/>
  <c r="U735" i="13"/>
  <c r="U736" i="13"/>
  <c r="U737" i="13"/>
  <c r="U738" i="13"/>
  <c r="U739" i="13"/>
  <c r="U740" i="13"/>
  <c r="U741" i="13"/>
  <c r="U742" i="13"/>
  <c r="U743" i="13"/>
  <c r="U744" i="13"/>
  <c r="U745" i="13"/>
  <c r="U746" i="13"/>
  <c r="U747" i="13"/>
  <c r="U748" i="13"/>
  <c r="U749" i="13"/>
  <c r="U750" i="13"/>
  <c r="U751" i="13"/>
  <c r="U752" i="13"/>
  <c r="U753" i="13"/>
  <c r="U754" i="13"/>
  <c r="U755" i="13"/>
  <c r="U756" i="13"/>
  <c r="U757" i="13"/>
  <c r="U758" i="13"/>
  <c r="U759" i="13"/>
  <c r="U760" i="13"/>
  <c r="U761" i="13"/>
  <c r="U762" i="13"/>
  <c r="U763" i="13"/>
  <c r="U764" i="13"/>
  <c r="U765" i="13"/>
  <c r="U766" i="13"/>
  <c r="U767" i="13"/>
  <c r="U768" i="13"/>
  <c r="U769" i="13"/>
  <c r="U770" i="13"/>
  <c r="U771" i="13"/>
  <c r="U772" i="13"/>
  <c r="U773" i="13"/>
  <c r="U774" i="13"/>
  <c r="U775" i="13"/>
  <c r="U776" i="13"/>
  <c r="U777" i="13"/>
  <c r="U778" i="13"/>
  <c r="U779" i="13"/>
  <c r="U780" i="13"/>
  <c r="U781" i="13"/>
  <c r="U782" i="13"/>
  <c r="U783" i="13"/>
  <c r="U784" i="13"/>
  <c r="U785" i="13"/>
  <c r="U786" i="13"/>
  <c r="U787" i="13"/>
  <c r="U788" i="13"/>
  <c r="U789" i="13"/>
  <c r="U790" i="13"/>
  <c r="U791" i="13"/>
  <c r="U792" i="13"/>
  <c r="U793" i="13"/>
  <c r="U794" i="13"/>
  <c r="U795" i="13"/>
  <c r="U796" i="13"/>
  <c r="U797" i="13"/>
  <c r="U798" i="13"/>
  <c r="U799" i="13"/>
  <c r="U800" i="13"/>
  <c r="U801" i="13"/>
  <c r="U802" i="13"/>
  <c r="U803" i="13"/>
  <c r="U804" i="13"/>
  <c r="U805" i="13"/>
  <c r="U806" i="13"/>
  <c r="U807" i="13"/>
  <c r="U808" i="13"/>
  <c r="U809" i="13"/>
  <c r="U810" i="13"/>
  <c r="U811" i="13"/>
  <c r="U812" i="13"/>
  <c r="U813" i="13"/>
  <c r="U814" i="13"/>
  <c r="U815" i="13"/>
  <c r="U816" i="13"/>
  <c r="U817" i="13"/>
  <c r="U818" i="13"/>
  <c r="U819" i="13"/>
  <c r="U820" i="13"/>
  <c r="U821" i="13"/>
  <c r="U822" i="13"/>
  <c r="U823" i="13"/>
  <c r="U824" i="13"/>
  <c r="U825" i="13"/>
  <c r="U826" i="13"/>
  <c r="U827" i="13"/>
  <c r="U828" i="13"/>
  <c r="U829" i="13"/>
  <c r="U830" i="13"/>
  <c r="U831" i="13"/>
  <c r="U832" i="13"/>
  <c r="U833" i="13"/>
  <c r="U834" i="13"/>
  <c r="U835" i="13"/>
  <c r="U836" i="13"/>
  <c r="U837" i="13"/>
  <c r="U838" i="13"/>
  <c r="U839" i="13"/>
  <c r="U840" i="13"/>
  <c r="U841" i="13"/>
  <c r="U842" i="13"/>
  <c r="U843" i="13"/>
  <c r="U844" i="13"/>
  <c r="U845" i="13"/>
  <c r="U846" i="13"/>
  <c r="U847" i="13"/>
  <c r="U848" i="13"/>
  <c r="U849" i="13"/>
  <c r="U850" i="13"/>
  <c r="U851" i="13"/>
  <c r="U852" i="13"/>
  <c r="U853" i="13"/>
  <c r="U854" i="13"/>
  <c r="U855" i="13"/>
  <c r="U856" i="13"/>
  <c r="U857" i="13"/>
  <c r="U858" i="13"/>
  <c r="U859" i="13"/>
  <c r="U860" i="13"/>
  <c r="U861" i="13"/>
  <c r="U862" i="13"/>
  <c r="U863" i="13"/>
  <c r="U864" i="13"/>
  <c r="U865" i="13"/>
  <c r="U866" i="13"/>
  <c r="U867" i="13"/>
  <c r="U868" i="13"/>
  <c r="U869" i="13"/>
  <c r="U870" i="13"/>
  <c r="U871" i="13"/>
  <c r="U872" i="13"/>
  <c r="U873" i="13"/>
  <c r="U874" i="13"/>
  <c r="U875" i="13"/>
  <c r="U876" i="13"/>
  <c r="U877" i="13"/>
  <c r="U878" i="13"/>
  <c r="U879" i="13"/>
  <c r="U880" i="13"/>
  <c r="U881" i="13"/>
  <c r="U882" i="13"/>
  <c r="U883" i="13"/>
  <c r="U884" i="13"/>
  <c r="U885" i="13"/>
  <c r="U886" i="13"/>
  <c r="U887" i="13"/>
  <c r="U888" i="13"/>
  <c r="U889" i="13"/>
  <c r="U890" i="13"/>
  <c r="U891" i="13"/>
  <c r="U892" i="13"/>
  <c r="U893" i="13"/>
  <c r="U894" i="13"/>
  <c r="U895" i="13"/>
  <c r="U896" i="13"/>
  <c r="U897" i="13"/>
  <c r="U898" i="13"/>
  <c r="U899" i="13"/>
  <c r="U900" i="13"/>
  <c r="U901" i="13"/>
  <c r="U902" i="13"/>
  <c r="U903" i="13"/>
  <c r="U904" i="13"/>
  <c r="U905" i="13"/>
  <c r="U906" i="13"/>
  <c r="U907" i="13"/>
  <c r="U908" i="13"/>
  <c r="U909" i="13"/>
  <c r="U910" i="13"/>
  <c r="U911" i="13"/>
  <c r="U912" i="13"/>
  <c r="U913" i="13"/>
  <c r="U914" i="13"/>
  <c r="U915" i="13"/>
  <c r="U916" i="13"/>
  <c r="U917" i="13"/>
  <c r="U918" i="13"/>
  <c r="U919" i="13"/>
  <c r="U920" i="13"/>
  <c r="U921" i="13"/>
  <c r="U922" i="13"/>
  <c r="U923" i="13"/>
  <c r="U924" i="13"/>
  <c r="U925" i="13"/>
  <c r="U926" i="13"/>
  <c r="U927" i="13"/>
  <c r="U928" i="13"/>
  <c r="U929" i="13"/>
  <c r="U930" i="13"/>
  <c r="U931" i="13"/>
  <c r="U932" i="13"/>
  <c r="U933" i="13"/>
  <c r="U934" i="13"/>
  <c r="U935" i="13"/>
  <c r="U936" i="13"/>
  <c r="U937" i="13"/>
  <c r="U938" i="13"/>
  <c r="U939" i="13"/>
  <c r="U940" i="13"/>
  <c r="U941" i="13"/>
  <c r="U942" i="13"/>
  <c r="U943" i="13"/>
  <c r="U944" i="13"/>
  <c r="U945" i="13"/>
  <c r="U946" i="13"/>
  <c r="U947" i="13"/>
  <c r="U948" i="13"/>
  <c r="U949" i="13"/>
  <c r="U950" i="13"/>
  <c r="U951" i="13"/>
  <c r="U952" i="13"/>
  <c r="U953" i="13"/>
  <c r="U954" i="13"/>
  <c r="U955" i="13"/>
  <c r="U956" i="13"/>
  <c r="U957" i="13"/>
  <c r="U958" i="13"/>
  <c r="U959" i="13"/>
  <c r="U960" i="13"/>
  <c r="U961" i="13"/>
  <c r="U962" i="13"/>
  <c r="U963" i="13"/>
  <c r="U964" i="13"/>
  <c r="U965" i="13"/>
  <c r="U966" i="13"/>
  <c r="U967" i="13"/>
  <c r="U968" i="13"/>
  <c r="U969" i="13"/>
  <c r="U970" i="13"/>
  <c r="U971" i="13"/>
  <c r="U972" i="13"/>
  <c r="U973" i="13"/>
  <c r="U974" i="13"/>
  <c r="U975" i="13"/>
  <c r="U976" i="13"/>
  <c r="U977" i="13"/>
  <c r="U978" i="13"/>
  <c r="U979" i="13"/>
  <c r="U980" i="13"/>
  <c r="U981" i="13"/>
  <c r="U982" i="13"/>
  <c r="U983" i="13"/>
  <c r="U984" i="13"/>
  <c r="U985" i="13"/>
  <c r="U986" i="13"/>
  <c r="U987" i="13"/>
  <c r="U988" i="13"/>
  <c r="U989" i="13"/>
  <c r="U990" i="13"/>
  <c r="U991" i="13"/>
  <c r="U992" i="13"/>
  <c r="U993" i="13"/>
  <c r="U994" i="13"/>
  <c r="U995" i="13"/>
  <c r="U996" i="13"/>
  <c r="U997" i="13"/>
  <c r="U998" i="13"/>
  <c r="U999" i="13"/>
  <c r="U1000" i="13"/>
  <c r="U1001" i="13"/>
  <c r="U1002" i="13"/>
  <c r="U1003" i="13"/>
  <c r="U1004" i="13"/>
  <c r="U1005" i="13"/>
  <c r="U1006" i="13"/>
  <c r="U1007" i="13"/>
  <c r="U1008" i="13"/>
  <c r="U1009" i="13"/>
  <c r="U1010" i="13"/>
  <c r="U1011" i="13"/>
  <c r="U1012" i="13"/>
  <c r="U1013" i="13"/>
  <c r="U1014" i="13"/>
  <c r="U1015" i="13"/>
  <c r="U1016" i="13"/>
  <c r="U1017" i="13"/>
  <c r="U1018" i="13"/>
  <c r="U1019" i="13"/>
  <c r="U1020" i="13"/>
  <c r="U1021" i="13"/>
  <c r="U1022" i="13"/>
  <c r="U1023" i="13"/>
  <c r="U1024" i="13"/>
  <c r="U1025" i="13"/>
  <c r="U1026" i="13"/>
  <c r="U1027" i="13"/>
  <c r="U1028" i="13"/>
  <c r="U1029" i="13"/>
  <c r="U1030" i="13"/>
  <c r="U1031" i="13"/>
  <c r="U1032" i="13"/>
  <c r="U1033" i="13"/>
  <c r="U1034" i="13"/>
  <c r="U1035" i="13"/>
  <c r="U1036" i="13"/>
  <c r="U1037" i="13"/>
  <c r="U1038" i="13"/>
  <c r="U1039" i="13"/>
  <c r="U1040" i="13"/>
  <c r="U1041" i="13"/>
  <c r="U1042" i="13"/>
  <c r="U1043" i="13"/>
  <c r="U1044" i="13"/>
  <c r="U1045" i="13"/>
  <c r="U1046" i="13"/>
  <c r="U1047" i="13"/>
  <c r="U1048" i="13"/>
  <c r="U1049" i="13"/>
  <c r="U1050" i="13"/>
  <c r="U1051" i="13"/>
  <c r="U1052" i="13"/>
  <c r="U1053" i="13"/>
  <c r="U1054" i="13"/>
  <c r="U1055" i="13"/>
  <c r="U1056" i="13"/>
  <c r="U1057" i="13"/>
  <c r="U1058" i="13"/>
  <c r="U1059" i="13"/>
  <c r="U1060" i="13"/>
  <c r="U1061" i="13"/>
  <c r="U1062" i="13"/>
  <c r="U1063" i="13"/>
  <c r="U1064" i="13"/>
  <c r="U1065" i="13"/>
  <c r="U1066" i="13"/>
  <c r="U1067" i="13"/>
  <c r="U1068" i="13"/>
  <c r="U1069" i="13"/>
  <c r="U1070" i="13"/>
  <c r="U1071" i="13"/>
  <c r="U1072" i="13"/>
  <c r="U1073" i="13"/>
  <c r="U1074" i="13"/>
  <c r="U1075" i="13"/>
  <c r="U1076" i="13"/>
  <c r="U1077" i="13"/>
  <c r="U1078" i="13"/>
  <c r="U1079" i="13"/>
  <c r="U1080" i="13"/>
  <c r="U1081" i="13"/>
  <c r="U1082" i="13"/>
  <c r="U1083" i="13"/>
  <c r="U1084" i="13"/>
  <c r="U1085" i="13"/>
  <c r="U1086" i="13"/>
  <c r="U1087" i="13"/>
  <c r="U1088" i="13"/>
  <c r="U1089" i="13"/>
  <c r="U1090" i="13"/>
  <c r="U1091" i="13"/>
  <c r="U1092" i="13"/>
  <c r="U1093" i="13"/>
  <c r="U1094" i="13"/>
  <c r="U1095" i="13"/>
  <c r="U1096" i="13"/>
  <c r="U1097" i="13"/>
  <c r="U1098" i="13"/>
  <c r="U1099" i="13"/>
  <c r="U1100" i="13"/>
  <c r="U1101" i="13"/>
  <c r="U1102" i="13"/>
  <c r="U1103" i="13"/>
  <c r="U1104" i="13"/>
  <c r="U1105" i="13"/>
  <c r="U1106" i="13"/>
  <c r="U1107" i="13"/>
  <c r="U1108" i="13"/>
  <c r="U1109" i="13"/>
  <c r="U1110" i="13"/>
  <c r="U1111" i="13"/>
  <c r="U1112" i="13"/>
  <c r="U1113" i="13"/>
  <c r="U1114" i="13"/>
  <c r="U1115" i="13"/>
  <c r="U1116" i="13"/>
  <c r="U1117" i="13"/>
  <c r="U1118" i="13"/>
  <c r="U1119" i="13"/>
  <c r="U1120" i="13"/>
  <c r="U1121" i="13"/>
  <c r="U1122" i="13"/>
  <c r="U1123" i="13"/>
  <c r="U1124" i="13"/>
  <c r="U1125" i="13"/>
  <c r="U1126" i="13"/>
  <c r="U1127" i="13"/>
  <c r="U1128" i="13"/>
  <c r="U1129" i="13"/>
  <c r="U1130" i="13"/>
  <c r="U1131" i="13"/>
  <c r="U1132" i="13"/>
  <c r="U1133" i="13"/>
  <c r="U1134" i="13"/>
  <c r="U1135" i="13"/>
  <c r="U1136" i="13"/>
  <c r="U1137" i="13"/>
  <c r="U1138" i="13"/>
  <c r="U1139" i="13"/>
  <c r="U1140" i="13"/>
  <c r="U1141" i="13"/>
  <c r="U1142" i="13"/>
  <c r="U1143" i="13"/>
  <c r="U1144" i="13"/>
  <c r="U1145" i="13"/>
  <c r="U1146" i="13"/>
  <c r="U1147" i="13"/>
  <c r="U1148" i="13"/>
  <c r="U1149" i="13"/>
  <c r="U1150" i="13"/>
  <c r="U1151" i="13"/>
  <c r="U1152" i="13"/>
  <c r="U1153" i="13"/>
  <c r="U1154" i="13"/>
  <c r="U1155" i="13"/>
  <c r="U1156" i="13"/>
  <c r="U1157" i="13"/>
  <c r="U1158" i="13"/>
  <c r="U1159" i="13"/>
  <c r="U1160" i="13"/>
  <c r="U1161" i="13"/>
  <c r="U1162" i="13"/>
  <c r="U1163" i="13"/>
  <c r="U1164" i="13"/>
  <c r="U1165" i="13"/>
  <c r="U1166" i="13"/>
  <c r="U1167" i="13"/>
  <c r="U1168" i="13"/>
  <c r="U1169" i="13"/>
  <c r="U1170" i="13"/>
  <c r="U1171" i="13"/>
  <c r="U1172" i="13"/>
  <c r="U1173" i="13"/>
  <c r="U1174" i="13"/>
  <c r="U1175" i="13"/>
  <c r="U1176" i="13"/>
  <c r="U1177" i="13"/>
  <c r="U1178" i="13"/>
  <c r="U1179" i="13"/>
  <c r="U1180" i="13"/>
  <c r="U1181" i="13"/>
  <c r="U1182" i="13"/>
  <c r="U1183" i="13"/>
  <c r="U1184" i="13"/>
  <c r="U1185" i="13"/>
  <c r="U1186" i="13"/>
  <c r="U1187" i="13"/>
  <c r="U1188" i="13"/>
  <c r="U1189" i="13"/>
  <c r="U1190" i="13"/>
  <c r="U1191" i="13"/>
  <c r="U1192" i="13"/>
  <c r="U1193" i="13"/>
  <c r="U1194" i="13"/>
  <c r="U1195" i="13"/>
  <c r="U1196" i="13"/>
  <c r="U1197" i="13"/>
  <c r="U1198" i="13"/>
  <c r="U1199" i="13"/>
  <c r="U1200" i="13"/>
  <c r="U1201" i="13"/>
  <c r="U1202" i="13"/>
  <c r="U1203" i="13"/>
  <c r="U1204" i="13"/>
  <c r="U1205" i="13"/>
  <c r="U1206" i="13"/>
  <c r="U1207" i="13"/>
  <c r="U1208" i="13"/>
  <c r="U1209" i="13"/>
  <c r="U1210" i="13"/>
  <c r="U1211" i="13"/>
  <c r="U1212" i="13"/>
  <c r="U1213" i="13"/>
  <c r="U1214" i="13"/>
  <c r="U1215" i="13"/>
  <c r="U1216" i="13"/>
  <c r="U1217" i="13"/>
  <c r="U1218" i="13"/>
  <c r="U1219" i="13"/>
  <c r="U1220" i="13"/>
  <c r="U1221" i="13"/>
  <c r="U1222" i="13"/>
  <c r="U1223" i="13"/>
  <c r="U1224" i="13"/>
  <c r="U1225" i="13"/>
  <c r="U1226" i="13"/>
  <c r="U1227" i="13"/>
  <c r="U1228" i="13"/>
  <c r="U1229" i="13"/>
  <c r="U1230" i="13"/>
  <c r="U1231" i="13"/>
  <c r="U1232" i="13"/>
  <c r="U1233" i="13"/>
  <c r="U1234" i="13"/>
  <c r="U1235" i="13"/>
  <c r="U1236" i="13"/>
  <c r="U1237" i="13"/>
  <c r="U1238" i="13"/>
  <c r="U1239" i="13"/>
  <c r="U1240" i="13"/>
  <c r="U1241" i="13"/>
  <c r="U1242" i="13"/>
  <c r="U1243" i="13"/>
  <c r="U1244" i="13"/>
  <c r="U1245" i="13"/>
  <c r="U1246" i="13"/>
  <c r="U1247" i="13"/>
  <c r="U1248" i="13"/>
  <c r="U1249" i="13"/>
  <c r="U1250" i="13"/>
  <c r="U1251" i="13"/>
  <c r="U1252" i="13"/>
  <c r="U1253" i="13"/>
  <c r="U1254" i="13"/>
  <c r="U1255" i="13"/>
  <c r="U1256" i="13"/>
  <c r="U1257" i="13"/>
  <c r="U1258" i="13"/>
  <c r="U1259" i="13"/>
  <c r="U1260" i="13"/>
  <c r="U1261" i="13"/>
  <c r="U1262" i="13"/>
  <c r="U1263" i="13"/>
  <c r="U1264" i="13"/>
  <c r="U1265" i="13"/>
  <c r="U1266" i="13"/>
  <c r="U1267" i="13"/>
  <c r="U1268" i="13"/>
  <c r="U1269" i="13"/>
  <c r="U1270" i="13"/>
  <c r="U1271" i="13"/>
  <c r="U1272" i="13"/>
  <c r="U1273" i="13"/>
  <c r="U1274" i="13"/>
  <c r="U1275" i="13"/>
  <c r="U1276" i="13"/>
  <c r="U1277" i="13"/>
  <c r="U1278" i="13"/>
  <c r="U1279" i="13"/>
  <c r="U1280" i="13"/>
  <c r="U1281" i="13"/>
  <c r="U1282" i="13"/>
  <c r="U1283" i="13"/>
  <c r="U1284" i="13"/>
  <c r="U1285" i="13"/>
  <c r="U1286" i="13"/>
  <c r="U1287" i="13"/>
  <c r="U1288" i="13"/>
  <c r="U1289" i="13"/>
  <c r="U1290" i="13"/>
  <c r="U1291" i="13"/>
  <c r="U1292" i="13"/>
  <c r="U1293" i="13"/>
  <c r="U1294" i="13"/>
  <c r="U1295" i="13"/>
  <c r="U1296" i="13"/>
  <c r="U1297" i="13"/>
  <c r="U1298" i="13"/>
  <c r="U1299" i="13"/>
  <c r="U1300" i="13"/>
  <c r="U1301" i="13"/>
  <c r="U1302" i="13"/>
  <c r="U1303" i="13"/>
  <c r="U1304" i="13"/>
  <c r="U1305" i="13"/>
  <c r="U1306" i="13"/>
  <c r="U1307" i="13"/>
  <c r="U1308" i="13"/>
  <c r="U1309" i="13"/>
  <c r="U1310" i="13"/>
  <c r="U1311" i="13"/>
  <c r="U1312" i="13"/>
  <c r="U1313" i="13"/>
  <c r="U1314" i="13"/>
  <c r="U1315" i="13"/>
  <c r="U1316" i="13"/>
  <c r="U1317" i="13"/>
  <c r="U1318" i="13"/>
  <c r="U1319" i="13"/>
  <c r="U1320" i="13"/>
  <c r="U1321" i="13"/>
  <c r="U1322" i="13"/>
  <c r="U1323" i="13"/>
  <c r="U1324" i="13"/>
  <c r="U1325" i="13"/>
  <c r="U1326" i="13"/>
  <c r="U1327" i="13"/>
  <c r="U1328" i="13"/>
  <c r="U1329" i="13"/>
  <c r="U1330" i="13"/>
  <c r="U1331" i="13"/>
  <c r="U1332" i="13"/>
  <c r="U1333" i="13"/>
  <c r="U1334" i="13"/>
  <c r="U1335" i="13"/>
  <c r="U1336" i="13"/>
  <c r="U1337" i="13"/>
  <c r="U1338" i="13"/>
  <c r="U1339" i="13"/>
  <c r="U1340" i="13"/>
  <c r="U1341" i="13"/>
  <c r="U1342" i="13"/>
  <c r="U1343" i="13"/>
  <c r="U1344" i="13"/>
  <c r="U1345" i="13"/>
  <c r="U1346" i="13"/>
  <c r="U1347" i="13"/>
  <c r="U1348" i="13"/>
  <c r="U1349" i="13"/>
  <c r="U1350" i="13"/>
  <c r="U1351" i="13"/>
  <c r="U1352" i="13"/>
  <c r="U1353" i="13"/>
  <c r="U1354" i="13"/>
  <c r="U1355" i="13"/>
  <c r="U1356" i="13"/>
  <c r="U1357" i="13"/>
  <c r="U1358" i="13"/>
  <c r="U1359" i="13"/>
  <c r="U1360" i="13"/>
  <c r="U1361" i="13"/>
  <c r="U1362" i="13"/>
  <c r="U1363" i="13"/>
  <c r="U1364" i="13"/>
  <c r="U1365" i="13"/>
  <c r="U1366" i="13"/>
  <c r="U1367" i="13"/>
  <c r="U1368" i="13"/>
  <c r="U1369" i="13"/>
  <c r="U1370" i="13"/>
  <c r="U1371" i="13"/>
  <c r="U1372" i="13"/>
  <c r="U1373" i="13"/>
  <c r="U1374" i="13"/>
  <c r="U1375" i="13"/>
  <c r="U1376" i="13"/>
  <c r="U1377" i="13"/>
  <c r="U1378" i="13"/>
  <c r="U1379" i="13"/>
  <c r="U1380" i="13"/>
  <c r="U1381" i="13"/>
  <c r="U1382" i="13"/>
  <c r="U1383" i="13"/>
  <c r="U1384" i="13"/>
  <c r="U1385" i="13"/>
  <c r="U1386" i="13"/>
  <c r="U1387" i="13"/>
  <c r="U1388" i="13"/>
  <c r="U1389" i="13"/>
  <c r="U1390" i="13"/>
  <c r="U1391" i="13"/>
  <c r="U1392" i="13"/>
  <c r="U1393" i="13"/>
  <c r="U1394" i="13"/>
  <c r="U1395" i="13"/>
  <c r="U1396" i="13"/>
  <c r="U1397" i="13"/>
  <c r="U1398" i="13"/>
  <c r="U1399" i="13"/>
  <c r="U1400" i="13"/>
  <c r="U1401" i="13"/>
  <c r="U1402" i="13"/>
  <c r="U1403" i="13"/>
  <c r="U1404" i="13"/>
  <c r="U1405" i="13"/>
  <c r="U1406" i="13"/>
  <c r="U1407" i="13"/>
  <c r="U1408" i="13"/>
  <c r="U1409" i="13"/>
  <c r="U1410" i="13"/>
  <c r="U1411" i="13"/>
  <c r="U1412" i="13"/>
  <c r="U1413" i="13"/>
  <c r="U1414" i="13"/>
  <c r="U1415" i="13"/>
  <c r="U1416" i="13"/>
  <c r="U1417" i="13"/>
  <c r="U1418" i="13"/>
  <c r="U1419" i="13"/>
  <c r="U1420" i="13"/>
  <c r="U1421" i="13"/>
  <c r="U1422" i="13"/>
  <c r="U1423" i="13"/>
  <c r="U1424" i="13"/>
  <c r="U1425" i="13"/>
  <c r="U1426" i="13"/>
  <c r="U1427" i="13"/>
  <c r="U1428" i="13"/>
  <c r="U1429" i="13"/>
  <c r="U1430" i="13"/>
  <c r="U1431" i="13"/>
  <c r="U1432" i="13"/>
  <c r="U1433" i="13"/>
  <c r="U1434" i="13"/>
  <c r="U1435" i="13"/>
  <c r="U1436" i="13"/>
  <c r="U1437" i="13"/>
  <c r="U1438" i="13"/>
  <c r="U1439" i="13"/>
  <c r="U1440" i="13"/>
  <c r="U1441" i="13"/>
  <c r="U1442" i="13"/>
  <c r="U1443" i="13"/>
  <c r="U1444" i="13"/>
  <c r="U1445" i="13"/>
  <c r="U1446" i="13"/>
  <c r="U1447" i="13"/>
  <c r="U1448" i="13"/>
  <c r="U1449" i="13"/>
  <c r="U1450" i="13"/>
  <c r="U1451" i="13"/>
  <c r="U1452" i="13"/>
  <c r="U1453" i="13"/>
  <c r="U1454" i="13"/>
  <c r="U1455" i="13"/>
  <c r="U1456" i="13"/>
  <c r="U1457" i="13"/>
  <c r="U1458" i="13"/>
  <c r="U1459" i="13"/>
  <c r="U1460" i="13"/>
  <c r="U1461" i="13"/>
  <c r="U1462" i="13"/>
  <c r="U1463" i="13"/>
  <c r="U1464" i="13"/>
  <c r="U1465" i="13"/>
  <c r="U1466" i="13"/>
  <c r="U1467" i="13"/>
  <c r="U1468" i="13"/>
  <c r="U1469" i="13"/>
  <c r="U1470" i="13"/>
  <c r="U1471" i="13"/>
  <c r="U1472" i="13"/>
  <c r="U1473" i="13"/>
  <c r="U1474" i="13"/>
  <c r="U1475" i="13"/>
  <c r="U1476" i="13"/>
  <c r="U1477" i="13"/>
  <c r="U1478" i="13"/>
  <c r="U1479" i="13"/>
  <c r="U1480" i="13"/>
  <c r="U1481" i="13"/>
  <c r="U1482" i="13"/>
  <c r="U1483" i="13"/>
  <c r="U1484" i="13"/>
  <c r="U1485" i="13"/>
  <c r="U1486" i="13"/>
  <c r="U1487" i="13"/>
  <c r="U1488" i="13"/>
  <c r="U1489" i="13"/>
  <c r="U1490" i="13"/>
  <c r="U1491" i="13"/>
  <c r="U1492" i="13"/>
  <c r="U1493" i="13"/>
  <c r="U1494" i="13"/>
  <c r="U1495" i="13"/>
  <c r="U1496" i="13"/>
  <c r="U1497" i="13"/>
  <c r="U1498" i="13"/>
  <c r="U1499" i="13"/>
  <c r="U1500" i="13"/>
  <c r="U1501" i="13"/>
  <c r="U1502" i="13"/>
  <c r="U1503" i="13"/>
  <c r="U1504" i="13"/>
  <c r="U1505" i="13"/>
  <c r="U1506" i="13"/>
  <c r="U1507" i="13"/>
  <c r="U1508" i="13"/>
  <c r="U1509" i="13"/>
  <c r="U1510" i="13"/>
  <c r="U1511" i="13"/>
  <c r="U1512" i="13"/>
  <c r="U1513" i="13"/>
  <c r="U1514" i="13"/>
  <c r="U1515" i="13"/>
  <c r="U1516" i="13"/>
  <c r="U1517" i="13"/>
  <c r="U1518" i="13"/>
  <c r="U1519" i="13"/>
  <c r="U1520" i="13"/>
  <c r="U1521" i="13"/>
  <c r="U1522" i="13"/>
  <c r="U1523" i="13"/>
  <c r="U1524" i="13"/>
  <c r="U1525" i="13"/>
  <c r="U1526" i="13"/>
  <c r="U1527" i="13"/>
  <c r="U1528" i="13"/>
  <c r="U1529" i="13"/>
  <c r="U1530" i="13"/>
  <c r="U1531" i="13"/>
  <c r="U1532" i="13"/>
  <c r="U1533" i="13"/>
  <c r="T35" i="13"/>
  <c r="T36" i="13"/>
  <c r="T37" i="13"/>
  <c r="T38" i="13"/>
  <c r="T39" i="13"/>
  <c r="T40" i="13"/>
  <c r="T41" i="13"/>
  <c r="T42" i="13"/>
  <c r="T43" i="13"/>
  <c r="T44" i="13"/>
  <c r="T45" i="13"/>
  <c r="T46" i="13"/>
  <c r="T47" i="13"/>
  <c r="T48" i="13"/>
  <c r="T49" i="13"/>
  <c r="T50" i="13"/>
  <c r="T51" i="13"/>
  <c r="T52" i="13"/>
  <c r="T53" i="13"/>
  <c r="T54" i="13"/>
  <c r="T55" i="13"/>
  <c r="T56" i="13"/>
  <c r="T57" i="13"/>
  <c r="T58" i="13"/>
  <c r="T59" i="13"/>
  <c r="T60" i="13"/>
  <c r="T61" i="13"/>
  <c r="T62" i="13"/>
  <c r="T63" i="13"/>
  <c r="T64" i="13"/>
  <c r="T65" i="13"/>
  <c r="T66" i="13"/>
  <c r="T67" i="13"/>
  <c r="T68" i="13"/>
  <c r="T69" i="13"/>
  <c r="T70" i="13"/>
  <c r="T71" i="13"/>
  <c r="T72" i="13"/>
  <c r="T73" i="13"/>
  <c r="T74" i="13"/>
  <c r="T75" i="13"/>
  <c r="T76" i="13"/>
  <c r="T77" i="13"/>
  <c r="T78" i="13"/>
  <c r="T79" i="13"/>
  <c r="T80" i="13"/>
  <c r="T81" i="13"/>
  <c r="T82" i="13"/>
  <c r="T83" i="13"/>
  <c r="T84" i="13"/>
  <c r="T85" i="13"/>
  <c r="T86" i="13"/>
  <c r="T87" i="13"/>
  <c r="T88" i="13"/>
  <c r="T89" i="13"/>
  <c r="T90" i="13"/>
  <c r="T91" i="13"/>
  <c r="T92" i="13"/>
  <c r="T93" i="13"/>
  <c r="T94" i="13"/>
  <c r="T95" i="13"/>
  <c r="T96" i="13"/>
  <c r="T97" i="13"/>
  <c r="T98" i="13"/>
  <c r="T99" i="13"/>
  <c r="T100" i="13"/>
  <c r="T101" i="13"/>
  <c r="T102" i="13"/>
  <c r="T103" i="13"/>
  <c r="T104" i="13"/>
  <c r="T105" i="13"/>
  <c r="T106" i="13"/>
  <c r="T107" i="13"/>
  <c r="T108" i="13"/>
  <c r="T109" i="13"/>
  <c r="T110" i="13"/>
  <c r="T111" i="13"/>
  <c r="T112" i="13"/>
  <c r="T113" i="13"/>
  <c r="T114" i="13"/>
  <c r="T115" i="13"/>
  <c r="T116" i="13"/>
  <c r="T117" i="13"/>
  <c r="T118" i="13"/>
  <c r="T119" i="13"/>
  <c r="T120" i="13"/>
  <c r="T121" i="13"/>
  <c r="T122" i="13"/>
  <c r="T123" i="13"/>
  <c r="T124" i="13"/>
  <c r="T125" i="13"/>
  <c r="T126" i="13"/>
  <c r="T127" i="13"/>
  <c r="T128" i="13"/>
  <c r="T129" i="13"/>
  <c r="T130" i="13"/>
  <c r="T131" i="13"/>
  <c r="T132" i="13"/>
  <c r="T133" i="13"/>
  <c r="T134" i="13"/>
  <c r="T135" i="13"/>
  <c r="T136" i="13"/>
  <c r="T137" i="13"/>
  <c r="T138" i="13"/>
  <c r="T139" i="13"/>
  <c r="T140" i="13"/>
  <c r="T141" i="13"/>
  <c r="T142" i="13"/>
  <c r="T143" i="13"/>
  <c r="T144" i="13"/>
  <c r="T145" i="13"/>
  <c r="T146" i="13"/>
  <c r="T147" i="13"/>
  <c r="T148" i="13"/>
  <c r="T149" i="13"/>
  <c r="T150" i="13"/>
  <c r="T151" i="13"/>
  <c r="T152" i="13"/>
  <c r="T153" i="13"/>
  <c r="T154" i="13"/>
  <c r="T155" i="13"/>
  <c r="T156" i="13"/>
  <c r="T157" i="13"/>
  <c r="T158" i="13"/>
  <c r="T159" i="13"/>
  <c r="T160" i="13"/>
  <c r="T161" i="13"/>
  <c r="T162" i="13"/>
  <c r="T163" i="13"/>
  <c r="T164" i="13"/>
  <c r="T165" i="13"/>
  <c r="T166" i="13"/>
  <c r="T167" i="13"/>
  <c r="T168" i="13"/>
  <c r="T169" i="13"/>
  <c r="T170" i="13"/>
  <c r="T171" i="13"/>
  <c r="T172" i="13"/>
  <c r="T173" i="13"/>
  <c r="T174" i="13"/>
  <c r="T175" i="13"/>
  <c r="T176" i="13"/>
  <c r="T177" i="13"/>
  <c r="T178" i="13"/>
  <c r="T179" i="13"/>
  <c r="T180" i="13"/>
  <c r="T181" i="13"/>
  <c r="T182" i="13"/>
  <c r="T183" i="13"/>
  <c r="T184" i="13"/>
  <c r="T185" i="13"/>
  <c r="T186" i="13"/>
  <c r="T187" i="13"/>
  <c r="T188" i="13"/>
  <c r="T189" i="13"/>
  <c r="T190" i="13"/>
  <c r="T191" i="13"/>
  <c r="T192" i="13"/>
  <c r="T193" i="13"/>
  <c r="T194" i="13"/>
  <c r="T195" i="13"/>
  <c r="T196" i="13"/>
  <c r="T197" i="13"/>
  <c r="T198" i="13"/>
  <c r="T199" i="13"/>
  <c r="T200" i="13"/>
  <c r="T201" i="13"/>
  <c r="T202" i="13"/>
  <c r="T203" i="13"/>
  <c r="T204" i="13"/>
  <c r="T205" i="13"/>
  <c r="T206" i="13"/>
  <c r="T207" i="13"/>
  <c r="T208" i="13"/>
  <c r="T209" i="13"/>
  <c r="T210" i="13"/>
  <c r="T211" i="13"/>
  <c r="T212" i="13"/>
  <c r="T213" i="13"/>
  <c r="T214" i="13"/>
  <c r="T215" i="13"/>
  <c r="T216" i="13"/>
  <c r="T217" i="13"/>
  <c r="T218" i="13"/>
  <c r="T219" i="13"/>
  <c r="T220" i="13"/>
  <c r="T221" i="13"/>
  <c r="T222" i="13"/>
  <c r="T223" i="13"/>
  <c r="T224" i="13"/>
  <c r="T225" i="13"/>
  <c r="T226" i="13"/>
  <c r="T227" i="13"/>
  <c r="T228" i="13"/>
  <c r="T229" i="13"/>
  <c r="T230" i="13"/>
  <c r="T231" i="13"/>
  <c r="T232" i="13"/>
  <c r="T233" i="13"/>
  <c r="T234" i="13"/>
  <c r="T235" i="13"/>
  <c r="T236" i="13"/>
  <c r="T237" i="13"/>
  <c r="T238" i="13"/>
  <c r="T239" i="13"/>
  <c r="T240" i="13"/>
  <c r="T241" i="13"/>
  <c r="T242" i="13"/>
  <c r="T243" i="13"/>
  <c r="T244" i="13"/>
  <c r="T245" i="13"/>
  <c r="T246" i="13"/>
  <c r="T247" i="13"/>
  <c r="T248" i="13"/>
  <c r="T249" i="13"/>
  <c r="T250" i="13"/>
  <c r="T251" i="13"/>
  <c r="T252" i="13"/>
  <c r="T253" i="13"/>
  <c r="T254" i="13"/>
  <c r="T255" i="13"/>
  <c r="T256" i="13"/>
  <c r="T257" i="13"/>
  <c r="T258" i="13"/>
  <c r="T259" i="13"/>
  <c r="T260" i="13"/>
  <c r="T261" i="13"/>
  <c r="T262" i="13"/>
  <c r="T263" i="13"/>
  <c r="T264" i="13"/>
  <c r="T265" i="13"/>
  <c r="T266" i="13"/>
  <c r="T267" i="13"/>
  <c r="T268" i="13"/>
  <c r="T269" i="13"/>
  <c r="T270" i="13"/>
  <c r="T271" i="13"/>
  <c r="T272" i="13"/>
  <c r="T273" i="13"/>
  <c r="T274" i="13"/>
  <c r="T275" i="13"/>
  <c r="T276" i="13"/>
  <c r="T277" i="13"/>
  <c r="T278" i="13"/>
  <c r="T279" i="13"/>
  <c r="T280" i="13"/>
  <c r="T281" i="13"/>
  <c r="T282" i="13"/>
  <c r="T283" i="13"/>
  <c r="T284" i="13"/>
  <c r="T285" i="13"/>
  <c r="T286" i="13"/>
  <c r="T287" i="13"/>
  <c r="T288" i="13"/>
  <c r="T289" i="13"/>
  <c r="T290" i="13"/>
  <c r="T291" i="13"/>
  <c r="T292" i="13"/>
  <c r="T293" i="13"/>
  <c r="T294" i="13"/>
  <c r="T295" i="13"/>
  <c r="T296" i="13"/>
  <c r="T297" i="13"/>
  <c r="T298" i="13"/>
  <c r="T299" i="13"/>
  <c r="T300" i="13"/>
  <c r="T301" i="13"/>
  <c r="T302" i="13"/>
  <c r="T303" i="13"/>
  <c r="T304" i="13"/>
  <c r="T305" i="13"/>
  <c r="T306" i="13"/>
  <c r="T307" i="13"/>
  <c r="T308" i="13"/>
  <c r="T309" i="13"/>
  <c r="T310" i="13"/>
  <c r="T311" i="13"/>
  <c r="T312" i="13"/>
  <c r="T313" i="13"/>
  <c r="T314" i="13"/>
  <c r="T315" i="13"/>
  <c r="T316" i="13"/>
  <c r="T317" i="13"/>
  <c r="T318" i="13"/>
  <c r="T319" i="13"/>
  <c r="T320" i="13"/>
  <c r="T321" i="13"/>
  <c r="T322" i="13"/>
  <c r="T323" i="13"/>
  <c r="T324" i="13"/>
  <c r="T325" i="13"/>
  <c r="T326" i="13"/>
  <c r="T327" i="13"/>
  <c r="T328" i="13"/>
  <c r="T329" i="13"/>
  <c r="T330" i="13"/>
  <c r="T331" i="13"/>
  <c r="T332" i="13"/>
  <c r="T333" i="13"/>
  <c r="T334" i="13"/>
  <c r="T335" i="13"/>
  <c r="T336" i="13"/>
  <c r="T337" i="13"/>
  <c r="T338" i="13"/>
  <c r="T339" i="13"/>
  <c r="T340" i="13"/>
  <c r="T341" i="13"/>
  <c r="T342" i="13"/>
  <c r="T343" i="13"/>
  <c r="T344" i="13"/>
  <c r="T345" i="13"/>
  <c r="T346" i="13"/>
  <c r="T347" i="13"/>
  <c r="T348" i="13"/>
  <c r="T349" i="13"/>
  <c r="T350" i="13"/>
  <c r="T351" i="13"/>
  <c r="T352" i="13"/>
  <c r="T353" i="13"/>
  <c r="T354" i="13"/>
  <c r="T355" i="13"/>
  <c r="T356" i="13"/>
  <c r="T357" i="13"/>
  <c r="T358" i="13"/>
  <c r="T359" i="13"/>
  <c r="T360" i="13"/>
  <c r="T361" i="13"/>
  <c r="T362" i="13"/>
  <c r="T363" i="13"/>
  <c r="T364" i="13"/>
  <c r="T365" i="13"/>
  <c r="T366" i="13"/>
  <c r="T367" i="13"/>
  <c r="T368" i="13"/>
  <c r="T369" i="13"/>
  <c r="T370" i="13"/>
  <c r="T371" i="13"/>
  <c r="T372" i="13"/>
  <c r="T373" i="13"/>
  <c r="T374" i="13"/>
  <c r="T375" i="13"/>
  <c r="T376" i="13"/>
  <c r="T377" i="13"/>
  <c r="T378" i="13"/>
  <c r="T379" i="13"/>
  <c r="T380" i="13"/>
  <c r="T381" i="13"/>
  <c r="T382" i="13"/>
  <c r="T383" i="13"/>
  <c r="T384" i="13"/>
  <c r="T385" i="13"/>
  <c r="T386" i="13"/>
  <c r="T387" i="13"/>
  <c r="T388" i="13"/>
  <c r="T389" i="13"/>
  <c r="T390" i="13"/>
  <c r="T391" i="13"/>
  <c r="T392" i="13"/>
  <c r="T393" i="13"/>
  <c r="T394" i="13"/>
  <c r="T395" i="13"/>
  <c r="T396" i="13"/>
  <c r="T397" i="13"/>
  <c r="T398" i="13"/>
  <c r="T399" i="13"/>
  <c r="T400" i="13"/>
  <c r="T401" i="13"/>
  <c r="T402" i="13"/>
  <c r="T403" i="13"/>
  <c r="T404" i="13"/>
  <c r="T405" i="13"/>
  <c r="T406" i="13"/>
  <c r="T407" i="13"/>
  <c r="T408" i="13"/>
  <c r="T409" i="13"/>
  <c r="T410" i="13"/>
  <c r="T411" i="13"/>
  <c r="T412" i="13"/>
  <c r="T413" i="13"/>
  <c r="T414" i="13"/>
  <c r="T415" i="13"/>
  <c r="T416" i="13"/>
  <c r="T417" i="13"/>
  <c r="T418" i="13"/>
  <c r="T419" i="13"/>
  <c r="T420" i="13"/>
  <c r="T421" i="13"/>
  <c r="T422" i="13"/>
  <c r="T423" i="13"/>
  <c r="T424" i="13"/>
  <c r="T425" i="13"/>
  <c r="T426" i="13"/>
  <c r="T427" i="13"/>
  <c r="T428" i="13"/>
  <c r="T429" i="13"/>
  <c r="T430" i="13"/>
  <c r="T431" i="13"/>
  <c r="T432" i="13"/>
  <c r="T433" i="13"/>
  <c r="T434" i="13"/>
  <c r="T435" i="13"/>
  <c r="T436" i="13"/>
  <c r="T437" i="13"/>
  <c r="T438" i="13"/>
  <c r="T439" i="13"/>
  <c r="T440" i="13"/>
  <c r="T441" i="13"/>
  <c r="T442" i="13"/>
  <c r="T443" i="13"/>
  <c r="T444" i="13"/>
  <c r="T445" i="13"/>
  <c r="T446" i="13"/>
  <c r="T447" i="13"/>
  <c r="T448" i="13"/>
  <c r="T449" i="13"/>
  <c r="T450" i="13"/>
  <c r="T451" i="13"/>
  <c r="T452" i="13"/>
  <c r="T453" i="13"/>
  <c r="T454" i="13"/>
  <c r="T455" i="13"/>
  <c r="T456" i="13"/>
  <c r="T457" i="13"/>
  <c r="T458" i="13"/>
  <c r="T459" i="13"/>
  <c r="T460" i="13"/>
  <c r="T461" i="13"/>
  <c r="T462" i="13"/>
  <c r="T463" i="13"/>
  <c r="T464" i="13"/>
  <c r="T465" i="13"/>
  <c r="T466" i="13"/>
  <c r="T467" i="13"/>
  <c r="T468" i="13"/>
  <c r="T469" i="13"/>
  <c r="T470" i="13"/>
  <c r="T471" i="13"/>
  <c r="T472" i="13"/>
  <c r="T473" i="13"/>
  <c r="T474" i="13"/>
  <c r="T475" i="13"/>
  <c r="T476" i="13"/>
  <c r="T477" i="13"/>
  <c r="T478" i="13"/>
  <c r="T479" i="13"/>
  <c r="T480" i="13"/>
  <c r="T481" i="13"/>
  <c r="T482" i="13"/>
  <c r="T483" i="13"/>
  <c r="T484" i="13"/>
  <c r="T485" i="13"/>
  <c r="T486" i="13"/>
  <c r="T487" i="13"/>
  <c r="T488" i="13"/>
  <c r="T489" i="13"/>
  <c r="T490" i="13"/>
  <c r="T491" i="13"/>
  <c r="T492" i="13"/>
  <c r="T493" i="13"/>
  <c r="T494" i="13"/>
  <c r="T495" i="13"/>
  <c r="T496" i="13"/>
  <c r="T497" i="13"/>
  <c r="T498" i="13"/>
  <c r="T499" i="13"/>
  <c r="T500" i="13"/>
  <c r="T501" i="13"/>
  <c r="T502" i="13"/>
  <c r="T503" i="13"/>
  <c r="T504" i="13"/>
  <c r="T505" i="13"/>
  <c r="T506" i="13"/>
  <c r="T507" i="13"/>
  <c r="T508" i="13"/>
  <c r="T509" i="13"/>
  <c r="T510" i="13"/>
  <c r="T511" i="13"/>
  <c r="T512" i="13"/>
  <c r="T513" i="13"/>
  <c r="T514" i="13"/>
  <c r="T515" i="13"/>
  <c r="T516" i="13"/>
  <c r="T517" i="13"/>
  <c r="T518" i="13"/>
  <c r="T519" i="13"/>
  <c r="T520" i="13"/>
  <c r="T521" i="13"/>
  <c r="T522" i="13"/>
  <c r="T523" i="13"/>
  <c r="T524" i="13"/>
  <c r="T525" i="13"/>
  <c r="T526" i="13"/>
  <c r="T527" i="13"/>
  <c r="T528" i="13"/>
  <c r="T529" i="13"/>
  <c r="T530" i="13"/>
  <c r="T531" i="13"/>
  <c r="T532" i="13"/>
  <c r="T533" i="13"/>
  <c r="T534" i="13"/>
  <c r="T535" i="13"/>
  <c r="T536" i="13"/>
  <c r="T537" i="13"/>
  <c r="T538" i="13"/>
  <c r="T539" i="13"/>
  <c r="T540" i="13"/>
  <c r="T541" i="13"/>
  <c r="T542" i="13"/>
  <c r="T543" i="13"/>
  <c r="T544" i="13"/>
  <c r="T545" i="13"/>
  <c r="T546" i="13"/>
  <c r="T547" i="13"/>
  <c r="T548" i="13"/>
  <c r="T549" i="13"/>
  <c r="T550" i="13"/>
  <c r="T551" i="13"/>
  <c r="T552" i="13"/>
  <c r="T553" i="13"/>
  <c r="T554" i="13"/>
  <c r="T555" i="13"/>
  <c r="T556" i="13"/>
  <c r="T557" i="13"/>
  <c r="T558" i="13"/>
  <c r="T559" i="13"/>
  <c r="T560" i="13"/>
  <c r="T561" i="13"/>
  <c r="T562" i="13"/>
  <c r="T563" i="13"/>
  <c r="T564" i="13"/>
  <c r="T565" i="13"/>
  <c r="T566" i="13"/>
  <c r="T567" i="13"/>
  <c r="T568" i="13"/>
  <c r="T569" i="13"/>
  <c r="T570" i="13"/>
  <c r="T571" i="13"/>
  <c r="T572" i="13"/>
  <c r="T573" i="13"/>
  <c r="T574" i="13"/>
  <c r="T575" i="13"/>
  <c r="T576" i="13"/>
  <c r="T577" i="13"/>
  <c r="T578" i="13"/>
  <c r="T579" i="13"/>
  <c r="T580" i="13"/>
  <c r="T581" i="13"/>
  <c r="T582" i="13"/>
  <c r="T583" i="13"/>
  <c r="T584" i="13"/>
  <c r="T585" i="13"/>
  <c r="T586" i="13"/>
  <c r="T587" i="13"/>
  <c r="T588" i="13"/>
  <c r="T589" i="13"/>
  <c r="T590" i="13"/>
  <c r="T591" i="13"/>
  <c r="T592" i="13"/>
  <c r="T593" i="13"/>
  <c r="T594" i="13"/>
  <c r="T595" i="13"/>
  <c r="T596" i="13"/>
  <c r="T597" i="13"/>
  <c r="T598" i="13"/>
  <c r="T599" i="13"/>
  <c r="T600" i="13"/>
  <c r="T601" i="13"/>
  <c r="T602" i="13"/>
  <c r="T603" i="13"/>
  <c r="T604" i="13"/>
  <c r="T605" i="13"/>
  <c r="T606" i="13"/>
  <c r="T607" i="13"/>
  <c r="T608" i="13"/>
  <c r="T609" i="13"/>
  <c r="T610" i="13"/>
  <c r="T611" i="13"/>
  <c r="T612" i="13"/>
  <c r="T613" i="13"/>
  <c r="T614" i="13"/>
  <c r="T615" i="13"/>
  <c r="T616" i="13"/>
  <c r="T617" i="13"/>
  <c r="T618" i="13"/>
  <c r="T619" i="13"/>
  <c r="T620" i="13"/>
  <c r="T621" i="13"/>
  <c r="T622" i="13"/>
  <c r="T623" i="13"/>
  <c r="T624" i="13"/>
  <c r="T625" i="13"/>
  <c r="T626" i="13"/>
  <c r="T627" i="13"/>
  <c r="T628" i="13"/>
  <c r="T629" i="13"/>
  <c r="T630" i="13"/>
  <c r="T631" i="13"/>
  <c r="T632" i="13"/>
  <c r="T633" i="13"/>
  <c r="T634" i="13"/>
  <c r="T635" i="13"/>
  <c r="T636" i="13"/>
  <c r="T637" i="13"/>
  <c r="T638" i="13"/>
  <c r="T639" i="13"/>
  <c r="T640" i="13"/>
  <c r="T641" i="13"/>
  <c r="T642" i="13"/>
  <c r="T643" i="13"/>
  <c r="T644" i="13"/>
  <c r="T645" i="13"/>
  <c r="T646" i="13"/>
  <c r="T647" i="13"/>
  <c r="T648" i="13"/>
  <c r="T649" i="13"/>
  <c r="T650" i="13"/>
  <c r="T651" i="13"/>
  <c r="T652" i="13"/>
  <c r="T653" i="13"/>
  <c r="T654" i="13"/>
  <c r="T655" i="13"/>
  <c r="T656" i="13"/>
  <c r="T657" i="13"/>
  <c r="T658" i="13"/>
  <c r="T659" i="13"/>
  <c r="T660" i="13"/>
  <c r="T661" i="13"/>
  <c r="T662" i="13"/>
  <c r="T663" i="13"/>
  <c r="T664" i="13"/>
  <c r="T665" i="13"/>
  <c r="T666" i="13"/>
  <c r="T667" i="13"/>
  <c r="T668" i="13"/>
  <c r="T669" i="13"/>
  <c r="T670" i="13"/>
  <c r="T671" i="13"/>
  <c r="T672" i="13"/>
  <c r="T673" i="13"/>
  <c r="T674" i="13"/>
  <c r="T675" i="13"/>
  <c r="T676" i="13"/>
  <c r="T677" i="13"/>
  <c r="T678" i="13"/>
  <c r="T679" i="13"/>
  <c r="T680" i="13"/>
  <c r="T681" i="13"/>
  <c r="T682" i="13"/>
  <c r="T683" i="13"/>
  <c r="T684" i="13"/>
  <c r="T685" i="13"/>
  <c r="T686" i="13"/>
  <c r="T687" i="13"/>
  <c r="T688" i="13"/>
  <c r="T689" i="13"/>
  <c r="T690" i="13"/>
  <c r="T691" i="13"/>
  <c r="T692" i="13"/>
  <c r="T693" i="13"/>
  <c r="T694" i="13"/>
  <c r="T695" i="13"/>
  <c r="T696" i="13"/>
  <c r="T697" i="13"/>
  <c r="T698" i="13"/>
  <c r="T699" i="13"/>
  <c r="T700" i="13"/>
  <c r="T701" i="13"/>
  <c r="T702" i="13"/>
  <c r="T703" i="13"/>
  <c r="T704" i="13"/>
  <c r="T705" i="13"/>
  <c r="T706" i="13"/>
  <c r="T707" i="13"/>
  <c r="T708" i="13"/>
  <c r="T709" i="13"/>
  <c r="T710" i="13"/>
  <c r="T711" i="13"/>
  <c r="T712" i="13"/>
  <c r="T713" i="13"/>
  <c r="T714" i="13"/>
  <c r="T715" i="13"/>
  <c r="T716" i="13"/>
  <c r="T717" i="13"/>
  <c r="T718" i="13"/>
  <c r="T719" i="13"/>
  <c r="T720" i="13"/>
  <c r="T721" i="13"/>
  <c r="T722" i="13"/>
  <c r="T723" i="13"/>
  <c r="T724" i="13"/>
  <c r="T725" i="13"/>
  <c r="T726" i="13"/>
  <c r="T727" i="13"/>
  <c r="T728" i="13"/>
  <c r="T729" i="13"/>
  <c r="T730" i="13"/>
  <c r="T731" i="13"/>
  <c r="T732" i="13"/>
  <c r="T733" i="13"/>
  <c r="T734" i="13"/>
  <c r="T735" i="13"/>
  <c r="T736" i="13"/>
  <c r="T737" i="13"/>
  <c r="T738" i="13"/>
  <c r="T739" i="13"/>
  <c r="T740" i="13"/>
  <c r="T741" i="13"/>
  <c r="T742" i="13"/>
  <c r="T743" i="13"/>
  <c r="T744" i="13"/>
  <c r="T745" i="13"/>
  <c r="T746" i="13"/>
  <c r="T747" i="13"/>
  <c r="T748" i="13"/>
  <c r="T749" i="13"/>
  <c r="T750" i="13"/>
  <c r="T751" i="13"/>
  <c r="T752" i="13"/>
  <c r="T753" i="13"/>
  <c r="T754" i="13"/>
  <c r="T755" i="13"/>
  <c r="T756" i="13"/>
  <c r="T757" i="13"/>
  <c r="T758" i="13"/>
  <c r="T759" i="13"/>
  <c r="T760" i="13"/>
  <c r="T761" i="13"/>
  <c r="T762" i="13"/>
  <c r="T763" i="13"/>
  <c r="T764" i="13"/>
  <c r="T765" i="13"/>
  <c r="T766" i="13"/>
  <c r="T767" i="13"/>
  <c r="T768" i="13"/>
  <c r="T769" i="13"/>
  <c r="T770" i="13"/>
  <c r="T771" i="13"/>
  <c r="T772" i="13"/>
  <c r="T773" i="13"/>
  <c r="T774" i="13"/>
  <c r="T775" i="13"/>
  <c r="T776" i="13"/>
  <c r="T777" i="13"/>
  <c r="T778" i="13"/>
  <c r="T779" i="13"/>
  <c r="T780" i="13"/>
  <c r="T781" i="13"/>
  <c r="T782" i="13"/>
  <c r="T783" i="13"/>
  <c r="T784" i="13"/>
  <c r="T785" i="13"/>
  <c r="T786" i="13"/>
  <c r="T787" i="13"/>
  <c r="T788" i="13"/>
  <c r="T789" i="13"/>
  <c r="T790" i="13"/>
  <c r="T791" i="13"/>
  <c r="T792" i="13"/>
  <c r="T793" i="13"/>
  <c r="T794" i="13"/>
  <c r="T795" i="13"/>
  <c r="T796" i="13"/>
  <c r="T797" i="13"/>
  <c r="T798" i="13"/>
  <c r="T799" i="13"/>
  <c r="T800" i="13"/>
  <c r="T801" i="13"/>
  <c r="T802" i="13"/>
  <c r="T803" i="13"/>
  <c r="T804" i="13"/>
  <c r="T805" i="13"/>
  <c r="T806" i="13"/>
  <c r="T807" i="13"/>
  <c r="T808" i="13"/>
  <c r="T809" i="13"/>
  <c r="T810" i="13"/>
  <c r="T811" i="13"/>
  <c r="T812" i="13"/>
  <c r="T813" i="13"/>
  <c r="T814" i="13"/>
  <c r="T815" i="13"/>
  <c r="T816" i="13"/>
  <c r="T817" i="13"/>
  <c r="T818" i="13"/>
  <c r="T819" i="13"/>
  <c r="T820" i="13"/>
  <c r="T821" i="13"/>
  <c r="T822" i="13"/>
  <c r="T823" i="13"/>
  <c r="T824" i="13"/>
  <c r="T825" i="13"/>
  <c r="T826" i="13"/>
  <c r="T827" i="13"/>
  <c r="T828" i="13"/>
  <c r="T829" i="13"/>
  <c r="T830" i="13"/>
  <c r="T831" i="13"/>
  <c r="T832" i="13"/>
  <c r="T833" i="13"/>
  <c r="T834" i="13"/>
  <c r="T835" i="13"/>
  <c r="T836" i="13"/>
  <c r="T837" i="13"/>
  <c r="T838" i="13"/>
  <c r="T839" i="13"/>
  <c r="T840" i="13"/>
  <c r="T841" i="13"/>
  <c r="T842" i="13"/>
  <c r="T843" i="13"/>
  <c r="T844" i="13"/>
  <c r="T845" i="13"/>
  <c r="T846" i="13"/>
  <c r="T847" i="13"/>
  <c r="T848" i="13"/>
  <c r="T849" i="13"/>
  <c r="T850" i="13"/>
  <c r="T851" i="13"/>
  <c r="T852" i="13"/>
  <c r="T853" i="13"/>
  <c r="T854" i="13"/>
  <c r="T855" i="13"/>
  <c r="T856" i="13"/>
  <c r="T857" i="13"/>
  <c r="T858" i="13"/>
  <c r="T859" i="13"/>
  <c r="T860" i="13"/>
  <c r="T861" i="13"/>
  <c r="T862" i="13"/>
  <c r="T863" i="13"/>
  <c r="T864" i="13"/>
  <c r="T865" i="13"/>
  <c r="T866" i="13"/>
  <c r="T867" i="13"/>
  <c r="T868" i="13"/>
  <c r="T869" i="13"/>
  <c r="T870" i="13"/>
  <c r="T871" i="13"/>
  <c r="T872" i="13"/>
  <c r="T873" i="13"/>
  <c r="T874" i="13"/>
  <c r="T875" i="13"/>
  <c r="T876" i="13"/>
  <c r="T877" i="13"/>
  <c r="T878" i="13"/>
  <c r="T879" i="13"/>
  <c r="T880" i="13"/>
  <c r="T881" i="13"/>
  <c r="T882" i="13"/>
  <c r="T883" i="13"/>
  <c r="T884" i="13"/>
  <c r="T885" i="13"/>
  <c r="T886" i="13"/>
  <c r="T887" i="13"/>
  <c r="T888" i="13"/>
  <c r="T889" i="13"/>
  <c r="T890" i="13"/>
  <c r="T891" i="13"/>
  <c r="T892" i="13"/>
  <c r="T893" i="13"/>
  <c r="T894" i="13"/>
  <c r="T895" i="13"/>
  <c r="T896" i="13"/>
  <c r="T897" i="13"/>
  <c r="T898" i="13"/>
  <c r="T899" i="13"/>
  <c r="T900" i="13"/>
  <c r="T901" i="13"/>
  <c r="T902" i="13"/>
  <c r="T903" i="13"/>
  <c r="T904" i="13"/>
  <c r="T905" i="13"/>
  <c r="T906" i="13"/>
  <c r="T907" i="13"/>
  <c r="T908" i="13"/>
  <c r="T909" i="13"/>
  <c r="T910" i="13"/>
  <c r="T911" i="13"/>
  <c r="T912" i="13"/>
  <c r="T913" i="13"/>
  <c r="T914" i="13"/>
  <c r="T915" i="13"/>
  <c r="T916" i="13"/>
  <c r="T917" i="13"/>
  <c r="T918" i="13"/>
  <c r="T919" i="13"/>
  <c r="T920" i="13"/>
  <c r="T921" i="13"/>
  <c r="T922" i="13"/>
  <c r="T923" i="13"/>
  <c r="T924" i="13"/>
  <c r="T925" i="13"/>
  <c r="T926" i="13"/>
  <c r="T927" i="13"/>
  <c r="T928" i="13"/>
  <c r="T929" i="13"/>
  <c r="T930" i="13"/>
  <c r="T931" i="13"/>
  <c r="T932" i="13"/>
  <c r="T933" i="13"/>
  <c r="T934" i="13"/>
  <c r="T935" i="13"/>
  <c r="T936" i="13"/>
  <c r="T937" i="13"/>
  <c r="T938" i="13"/>
  <c r="T939" i="13"/>
  <c r="T940" i="13"/>
  <c r="T941" i="13"/>
  <c r="T942" i="13"/>
  <c r="T943" i="13"/>
  <c r="T944" i="13"/>
  <c r="T945" i="13"/>
  <c r="T946" i="13"/>
  <c r="T947" i="13"/>
  <c r="T948" i="13"/>
  <c r="T949" i="13"/>
  <c r="T950" i="13"/>
  <c r="T951" i="13"/>
  <c r="T952" i="13"/>
  <c r="T953" i="13"/>
  <c r="T954" i="13"/>
  <c r="T955" i="13"/>
  <c r="T956" i="13"/>
  <c r="T957" i="13"/>
  <c r="T958" i="13"/>
  <c r="T959" i="13"/>
  <c r="T960" i="13"/>
  <c r="T961" i="13"/>
  <c r="T962" i="13"/>
  <c r="T963" i="13"/>
  <c r="T964" i="13"/>
  <c r="T965" i="13"/>
  <c r="T966" i="13"/>
  <c r="T967" i="13"/>
  <c r="T968" i="13"/>
  <c r="T969" i="13"/>
  <c r="T970" i="13"/>
  <c r="T971" i="13"/>
  <c r="T972" i="13"/>
  <c r="T973" i="13"/>
  <c r="T974" i="13"/>
  <c r="T975" i="13"/>
  <c r="T976" i="13"/>
  <c r="T977" i="13"/>
  <c r="T978" i="13"/>
  <c r="T979" i="13"/>
  <c r="T980" i="13"/>
  <c r="T981" i="13"/>
  <c r="T982" i="13"/>
  <c r="T983" i="13"/>
  <c r="T984" i="13"/>
  <c r="T985" i="13"/>
  <c r="T986" i="13"/>
  <c r="T987" i="13"/>
  <c r="T988" i="13"/>
  <c r="T989" i="13"/>
  <c r="T990" i="13"/>
  <c r="T991" i="13"/>
  <c r="T992" i="13"/>
  <c r="T993" i="13"/>
  <c r="T994" i="13"/>
  <c r="T995" i="13"/>
  <c r="T996" i="13"/>
  <c r="T997" i="13"/>
  <c r="T998" i="13"/>
  <c r="T999" i="13"/>
  <c r="T1000" i="13"/>
  <c r="T1001" i="13"/>
  <c r="T1002" i="13"/>
  <c r="T1003" i="13"/>
  <c r="T1004" i="13"/>
  <c r="T1005" i="13"/>
  <c r="T1006" i="13"/>
  <c r="T1007" i="13"/>
  <c r="T1008" i="13"/>
  <c r="T1009" i="13"/>
  <c r="T1010" i="13"/>
  <c r="T1011" i="13"/>
  <c r="T1012" i="13"/>
  <c r="T1013" i="13"/>
  <c r="T1014" i="13"/>
  <c r="T1015" i="13"/>
  <c r="T1016" i="13"/>
  <c r="T1017" i="13"/>
  <c r="T1018" i="13"/>
  <c r="T1019" i="13"/>
  <c r="T1020" i="13"/>
  <c r="T1021" i="13"/>
  <c r="T1022" i="13"/>
  <c r="T1023" i="13"/>
  <c r="T1024" i="13"/>
  <c r="T1025" i="13"/>
  <c r="T1026" i="13"/>
  <c r="T1027" i="13"/>
  <c r="T1028" i="13"/>
  <c r="T1029" i="13"/>
  <c r="T1030" i="13"/>
  <c r="T1031" i="13"/>
  <c r="T1032" i="13"/>
  <c r="T1033" i="13"/>
  <c r="T1034" i="13"/>
  <c r="T1035" i="13"/>
  <c r="T1036" i="13"/>
  <c r="T1037" i="13"/>
  <c r="T1038" i="13"/>
  <c r="T1039" i="13"/>
  <c r="T1040" i="13"/>
  <c r="T1041" i="13"/>
  <c r="T1042" i="13"/>
  <c r="T1043" i="13"/>
  <c r="T1044" i="13"/>
  <c r="T1045" i="13"/>
  <c r="T1046" i="13"/>
  <c r="T1047" i="13"/>
  <c r="T1048" i="13"/>
  <c r="T1049" i="13"/>
  <c r="T1050" i="13"/>
  <c r="T1051" i="13"/>
  <c r="T1052" i="13"/>
  <c r="T1053" i="13"/>
  <c r="T1054" i="13"/>
  <c r="T1055" i="13"/>
  <c r="T1056" i="13"/>
  <c r="T1057" i="13"/>
  <c r="T1058" i="13"/>
  <c r="T1059" i="13"/>
  <c r="T1060" i="13"/>
  <c r="T1061" i="13"/>
  <c r="T1062" i="13"/>
  <c r="T1063" i="13"/>
  <c r="T1064" i="13"/>
  <c r="T1065" i="13"/>
  <c r="T1066" i="13"/>
  <c r="T1067" i="13"/>
  <c r="T1068" i="13"/>
  <c r="T1069" i="13"/>
  <c r="T1070" i="13"/>
  <c r="T1071" i="13"/>
  <c r="T1072" i="13"/>
  <c r="T1073" i="13"/>
  <c r="T1074" i="13"/>
  <c r="T1075" i="13"/>
  <c r="T1076" i="13"/>
  <c r="T1077" i="13"/>
  <c r="T1078" i="13"/>
  <c r="T1079" i="13"/>
  <c r="T1080" i="13"/>
  <c r="T1081" i="13"/>
  <c r="T1082" i="13"/>
  <c r="T1083" i="13"/>
  <c r="T1084" i="13"/>
  <c r="T1085" i="13"/>
  <c r="T1086" i="13"/>
  <c r="T1087" i="13"/>
  <c r="T1088" i="13"/>
  <c r="T1089" i="13"/>
  <c r="T1090" i="13"/>
  <c r="T1091" i="13"/>
  <c r="T1092" i="13"/>
  <c r="T1093" i="13"/>
  <c r="T1094" i="13"/>
  <c r="T1095" i="13"/>
  <c r="T1096" i="13"/>
  <c r="T1097" i="13"/>
  <c r="T1098" i="13"/>
  <c r="T1099" i="13"/>
  <c r="T1100" i="13"/>
  <c r="T1101" i="13"/>
  <c r="T1102" i="13"/>
  <c r="T1103" i="13"/>
  <c r="T1104" i="13"/>
  <c r="T1105" i="13"/>
  <c r="T1106" i="13"/>
  <c r="T1107" i="13"/>
  <c r="T1108" i="13"/>
  <c r="T1109" i="13"/>
  <c r="T1110" i="13"/>
  <c r="T1111" i="13"/>
  <c r="T1112" i="13"/>
  <c r="T1113" i="13"/>
  <c r="T1114" i="13"/>
  <c r="T1115" i="13"/>
  <c r="T1116" i="13"/>
  <c r="T1117" i="13"/>
  <c r="T1118" i="13"/>
  <c r="T1119" i="13"/>
  <c r="T1120" i="13"/>
  <c r="T1121" i="13"/>
  <c r="T1122" i="13"/>
  <c r="T1123" i="13"/>
  <c r="T1124" i="13"/>
  <c r="T1125" i="13"/>
  <c r="T1126" i="13"/>
  <c r="T1127" i="13"/>
  <c r="T1128" i="13"/>
  <c r="T1129" i="13"/>
  <c r="T1130" i="13"/>
  <c r="T1131" i="13"/>
  <c r="T1132" i="13"/>
  <c r="T1133" i="13"/>
  <c r="T1134" i="13"/>
  <c r="T1135" i="13"/>
  <c r="T1136" i="13"/>
  <c r="T1137" i="13"/>
  <c r="T1138" i="13"/>
  <c r="T1139" i="13"/>
  <c r="T1140" i="13"/>
  <c r="T1141" i="13"/>
  <c r="T1142" i="13"/>
  <c r="T1143" i="13"/>
  <c r="T1144" i="13"/>
  <c r="T1145" i="13"/>
  <c r="T1146" i="13"/>
  <c r="T1147" i="13"/>
  <c r="T1148" i="13"/>
  <c r="T1149" i="13"/>
  <c r="T1150" i="13"/>
  <c r="T1151" i="13"/>
  <c r="T1152" i="13"/>
  <c r="T1153" i="13"/>
  <c r="T1154" i="13"/>
  <c r="T1155" i="13"/>
  <c r="T1156" i="13"/>
  <c r="T1157" i="13"/>
  <c r="T1158" i="13"/>
  <c r="T1159" i="13"/>
  <c r="T1160" i="13"/>
  <c r="T1161" i="13"/>
  <c r="T1162" i="13"/>
  <c r="T1163" i="13"/>
  <c r="T1164" i="13"/>
  <c r="T1165" i="13"/>
  <c r="T1166" i="13"/>
  <c r="T1167" i="13"/>
  <c r="T1168" i="13"/>
  <c r="T1169" i="13"/>
  <c r="T1170" i="13"/>
  <c r="T1171" i="13"/>
  <c r="T1172" i="13"/>
  <c r="T1173" i="13"/>
  <c r="T1174" i="13"/>
  <c r="T1175" i="13"/>
  <c r="T1176" i="13"/>
  <c r="T1177" i="13"/>
  <c r="T1178" i="13"/>
  <c r="T1179" i="13"/>
  <c r="T1180" i="13"/>
  <c r="T1181" i="13"/>
  <c r="T1182" i="13"/>
  <c r="T1183" i="13"/>
  <c r="T1184" i="13"/>
  <c r="T1185" i="13"/>
  <c r="T1186" i="13"/>
  <c r="T1187" i="13"/>
  <c r="T1188" i="13"/>
  <c r="T1189" i="13"/>
  <c r="T1190" i="13"/>
  <c r="T1191" i="13"/>
  <c r="T1192" i="13"/>
  <c r="T1193" i="13"/>
  <c r="T1194" i="13"/>
  <c r="T1195" i="13"/>
  <c r="T1196" i="13"/>
  <c r="T1197" i="13"/>
  <c r="T1198" i="13"/>
  <c r="T1199" i="13"/>
  <c r="T1200" i="13"/>
  <c r="T1201" i="13"/>
  <c r="T1202" i="13"/>
  <c r="T1203" i="13"/>
  <c r="T1204" i="13"/>
  <c r="T1205" i="13"/>
  <c r="T1206" i="13"/>
  <c r="T1207" i="13"/>
  <c r="T1208" i="13"/>
  <c r="T1209" i="13"/>
  <c r="T1210" i="13"/>
  <c r="T1211" i="13"/>
  <c r="T1212" i="13"/>
  <c r="T1213" i="13"/>
  <c r="T1214" i="13"/>
  <c r="T1215" i="13"/>
  <c r="T1216" i="13"/>
  <c r="T1217" i="13"/>
  <c r="T1218" i="13"/>
  <c r="T1219" i="13"/>
  <c r="T1220" i="13"/>
  <c r="T1221" i="13"/>
  <c r="T1222" i="13"/>
  <c r="T1223" i="13"/>
  <c r="T1224" i="13"/>
  <c r="T1225" i="13"/>
  <c r="T1226" i="13"/>
  <c r="T1227" i="13"/>
  <c r="T1228" i="13"/>
  <c r="T1229" i="13"/>
  <c r="T1230" i="13"/>
  <c r="T1231" i="13"/>
  <c r="T1232" i="13"/>
  <c r="T1233" i="13"/>
  <c r="T1234" i="13"/>
  <c r="T1235" i="13"/>
  <c r="T1236" i="13"/>
  <c r="T1237" i="13"/>
  <c r="T1238" i="13"/>
  <c r="T1239" i="13"/>
  <c r="T1240" i="13"/>
  <c r="T1241" i="13"/>
  <c r="T1242" i="13"/>
  <c r="T1243" i="13"/>
  <c r="T1244" i="13"/>
  <c r="T1245" i="13"/>
  <c r="T1246" i="13"/>
  <c r="T1247" i="13"/>
  <c r="T1248" i="13"/>
  <c r="T1249" i="13"/>
  <c r="T1250" i="13"/>
  <c r="T1251" i="13"/>
  <c r="T1252" i="13"/>
  <c r="T1253" i="13"/>
  <c r="T1254" i="13"/>
  <c r="T1255" i="13"/>
  <c r="T1256" i="13"/>
  <c r="T1257" i="13"/>
  <c r="T1258" i="13"/>
  <c r="T1259" i="13"/>
  <c r="T1260" i="13"/>
  <c r="T1261" i="13"/>
  <c r="T1262" i="13"/>
  <c r="T1263" i="13"/>
  <c r="T1264" i="13"/>
  <c r="T1265" i="13"/>
  <c r="T1266" i="13"/>
  <c r="T1267" i="13"/>
  <c r="T1268" i="13"/>
  <c r="T1269" i="13"/>
  <c r="T1270" i="13"/>
  <c r="T1271" i="13"/>
  <c r="T1272" i="13"/>
  <c r="T1273" i="13"/>
  <c r="T1274" i="13"/>
  <c r="T1275" i="13"/>
  <c r="T1276" i="13"/>
  <c r="T1277" i="13"/>
  <c r="T1278" i="13"/>
  <c r="T1279" i="13"/>
  <c r="T1280" i="13"/>
  <c r="T1281" i="13"/>
  <c r="T1282" i="13"/>
  <c r="T1283" i="13"/>
  <c r="T1284" i="13"/>
  <c r="T1285" i="13"/>
  <c r="T1286" i="13"/>
  <c r="T1287" i="13"/>
  <c r="T1288" i="13"/>
  <c r="T1289" i="13"/>
  <c r="T1290" i="13"/>
  <c r="T1291" i="13"/>
  <c r="T1292" i="13"/>
  <c r="T1293" i="13"/>
  <c r="T1294" i="13"/>
  <c r="T1295" i="13"/>
  <c r="T1296" i="13"/>
  <c r="T1297" i="13"/>
  <c r="T1298" i="13"/>
  <c r="T1299" i="13"/>
  <c r="T1300" i="13"/>
  <c r="T1301" i="13"/>
  <c r="T1302" i="13"/>
  <c r="T1303" i="13"/>
  <c r="T1304" i="13"/>
  <c r="T1305" i="13"/>
  <c r="T1306" i="13"/>
  <c r="T1307" i="13"/>
  <c r="T1308" i="13"/>
  <c r="T1309" i="13"/>
  <c r="T1310" i="13"/>
  <c r="T1311" i="13"/>
  <c r="T1312" i="13"/>
  <c r="T1313" i="13"/>
  <c r="T1314" i="13"/>
  <c r="T1315" i="13"/>
  <c r="T1316" i="13"/>
  <c r="T1317" i="13"/>
  <c r="T1318" i="13"/>
  <c r="T1319" i="13"/>
  <c r="T1320" i="13"/>
  <c r="T1321" i="13"/>
  <c r="T1322" i="13"/>
  <c r="T1323" i="13"/>
  <c r="T1324" i="13"/>
  <c r="T1325" i="13"/>
  <c r="T1326" i="13"/>
  <c r="T1327" i="13"/>
  <c r="T1328" i="13"/>
  <c r="T1329" i="13"/>
  <c r="T1330" i="13"/>
  <c r="T1331" i="13"/>
  <c r="T1332" i="13"/>
  <c r="T1333" i="13"/>
  <c r="T1334" i="13"/>
  <c r="T1335" i="13"/>
  <c r="T1336" i="13"/>
  <c r="T1337" i="13"/>
  <c r="T1338" i="13"/>
  <c r="T1339" i="13"/>
  <c r="T1340" i="13"/>
  <c r="T1341" i="13"/>
  <c r="T1342" i="13"/>
  <c r="T1343" i="13"/>
  <c r="T1344" i="13"/>
  <c r="T1345" i="13"/>
  <c r="T1346" i="13"/>
  <c r="T1347" i="13"/>
  <c r="T1348" i="13"/>
  <c r="T1349" i="13"/>
  <c r="T1350" i="13"/>
  <c r="T1351" i="13"/>
  <c r="T1352" i="13"/>
  <c r="T1353" i="13"/>
  <c r="T1354" i="13"/>
  <c r="T1355" i="13"/>
  <c r="T1356" i="13"/>
  <c r="T1357" i="13"/>
  <c r="T1358" i="13"/>
  <c r="T1359" i="13"/>
  <c r="T1360" i="13"/>
  <c r="T1361" i="13"/>
  <c r="T1362" i="13"/>
  <c r="T1363" i="13"/>
  <c r="T1364" i="13"/>
  <c r="T1365" i="13"/>
  <c r="T1366" i="13"/>
  <c r="T1367" i="13"/>
  <c r="T1368" i="13"/>
  <c r="T1369" i="13"/>
  <c r="T1370" i="13"/>
  <c r="T1371" i="13"/>
  <c r="T1372" i="13"/>
  <c r="T1373" i="13"/>
  <c r="T1374" i="13"/>
  <c r="T1375" i="13"/>
  <c r="T1376" i="13"/>
  <c r="T1377" i="13"/>
  <c r="T1378" i="13"/>
  <c r="T1379" i="13"/>
  <c r="T1380" i="13"/>
  <c r="T1381" i="13"/>
  <c r="T1382" i="13"/>
  <c r="T1383" i="13"/>
  <c r="T1384" i="13"/>
  <c r="T1385" i="13"/>
  <c r="T1386" i="13"/>
  <c r="T1387" i="13"/>
  <c r="T1388" i="13"/>
  <c r="T1389" i="13"/>
  <c r="T1390" i="13"/>
  <c r="T1391" i="13"/>
  <c r="T1392" i="13"/>
  <c r="T1393" i="13"/>
  <c r="T1394" i="13"/>
  <c r="T1395" i="13"/>
  <c r="T1396" i="13"/>
  <c r="T1397" i="13"/>
  <c r="T1398" i="13"/>
  <c r="T1399" i="13"/>
  <c r="T1400" i="13"/>
  <c r="T1401" i="13"/>
  <c r="T1402" i="13"/>
  <c r="T1403" i="13"/>
  <c r="T1404" i="13"/>
  <c r="T1405" i="13"/>
  <c r="T1406" i="13"/>
  <c r="T1407" i="13"/>
  <c r="T1408" i="13"/>
  <c r="T1409" i="13"/>
  <c r="T1410" i="13"/>
  <c r="T1411" i="13"/>
  <c r="T1412" i="13"/>
  <c r="T1413" i="13"/>
  <c r="T1414" i="13"/>
  <c r="T1415" i="13"/>
  <c r="T1416" i="13"/>
  <c r="T1417" i="13"/>
  <c r="T1418" i="13"/>
  <c r="T1419" i="13"/>
  <c r="T1420" i="13"/>
  <c r="T1421" i="13"/>
  <c r="T1422" i="13"/>
  <c r="T1423" i="13"/>
  <c r="T1424" i="13"/>
  <c r="T1425" i="13"/>
  <c r="T1426" i="13"/>
  <c r="T1427" i="13"/>
  <c r="T1428" i="13"/>
  <c r="T1429" i="13"/>
  <c r="T1430" i="13"/>
  <c r="T1431" i="13"/>
  <c r="T1432" i="13"/>
  <c r="T1433" i="13"/>
  <c r="T1434" i="13"/>
  <c r="T1435" i="13"/>
  <c r="T1436" i="13"/>
  <c r="T1437" i="13"/>
  <c r="T1438" i="13"/>
  <c r="T1439" i="13"/>
  <c r="T1440" i="13"/>
  <c r="T1441" i="13"/>
  <c r="T1442" i="13"/>
  <c r="T1443" i="13"/>
  <c r="T1444" i="13"/>
  <c r="T1445" i="13"/>
  <c r="T1446" i="13"/>
  <c r="T1447" i="13"/>
  <c r="T1448" i="13"/>
  <c r="T1449" i="13"/>
  <c r="T1450" i="13"/>
  <c r="T1451" i="13"/>
  <c r="T1452" i="13"/>
  <c r="T1453" i="13"/>
  <c r="T1454" i="13"/>
  <c r="T1455" i="13"/>
  <c r="T1456" i="13"/>
  <c r="T1457" i="13"/>
  <c r="T1458" i="13"/>
  <c r="T1459" i="13"/>
  <c r="T1460" i="13"/>
  <c r="T1461" i="13"/>
  <c r="T1462" i="13"/>
  <c r="T1463" i="13"/>
  <c r="T1464" i="13"/>
  <c r="T1465" i="13"/>
  <c r="T1466" i="13"/>
  <c r="T1467" i="13"/>
  <c r="T1468" i="13"/>
  <c r="T1469" i="13"/>
  <c r="T1470" i="13"/>
  <c r="T1471" i="13"/>
  <c r="T1472" i="13"/>
  <c r="T1473" i="13"/>
  <c r="T1474" i="13"/>
  <c r="T1475" i="13"/>
  <c r="T1476" i="13"/>
  <c r="T1477" i="13"/>
  <c r="T1478" i="13"/>
  <c r="T1479" i="13"/>
  <c r="T1480" i="13"/>
  <c r="T1481" i="13"/>
  <c r="T1482" i="13"/>
  <c r="T1483" i="13"/>
  <c r="T1484" i="13"/>
  <c r="T1485" i="13"/>
  <c r="T1486" i="13"/>
  <c r="T1487" i="13"/>
  <c r="T1488" i="13"/>
  <c r="T1489" i="13"/>
  <c r="T1490" i="13"/>
  <c r="T1491" i="13"/>
  <c r="T1492" i="13"/>
  <c r="T1493" i="13"/>
  <c r="T1494" i="13"/>
  <c r="T1495" i="13"/>
  <c r="T1496" i="13"/>
  <c r="T1497" i="13"/>
  <c r="T1498" i="13"/>
  <c r="T1499" i="13"/>
  <c r="T1500" i="13"/>
  <c r="T1501" i="13"/>
  <c r="T1502" i="13"/>
  <c r="T1503" i="13"/>
  <c r="T1504" i="13"/>
  <c r="T1505" i="13"/>
  <c r="T1506" i="13"/>
  <c r="T1507" i="13"/>
  <c r="T1508" i="13"/>
  <c r="T1509" i="13"/>
  <c r="T1510" i="13"/>
  <c r="T1511" i="13"/>
  <c r="T1512" i="13"/>
  <c r="T1513" i="13"/>
  <c r="T1514" i="13"/>
  <c r="T1515" i="13"/>
  <c r="T1516" i="13"/>
  <c r="T1517" i="13"/>
  <c r="T1518" i="13"/>
  <c r="T1519" i="13"/>
  <c r="T1520" i="13"/>
  <c r="T1521" i="13"/>
  <c r="T1522" i="13"/>
  <c r="T1523" i="13"/>
  <c r="T1524" i="13"/>
  <c r="T1525" i="13"/>
  <c r="T1526" i="13"/>
  <c r="T1527" i="13"/>
  <c r="T1528" i="13"/>
  <c r="T1529" i="13"/>
  <c r="T1530" i="13"/>
  <c r="T1531" i="13"/>
  <c r="T1532" i="13"/>
  <c r="T1533" i="13"/>
  <c r="S35" i="13"/>
  <c r="S36" i="13"/>
  <c r="S37" i="13"/>
  <c r="S38" i="13"/>
  <c r="S39" i="13"/>
  <c r="S40" i="13"/>
  <c r="S41" i="13"/>
  <c r="S42" i="13"/>
  <c r="S43" i="13"/>
  <c r="S44" i="13"/>
  <c r="S45" i="13"/>
  <c r="S46" i="13"/>
  <c r="S47" i="13"/>
  <c r="S48" i="13"/>
  <c r="S49" i="13"/>
  <c r="S50" i="13"/>
  <c r="S51" i="13"/>
  <c r="S52" i="13"/>
  <c r="S53" i="13"/>
  <c r="S54" i="13"/>
  <c r="S55" i="13"/>
  <c r="S56" i="13"/>
  <c r="S57" i="13"/>
  <c r="S58" i="13"/>
  <c r="S59" i="13"/>
  <c r="S60" i="13"/>
  <c r="S61" i="13"/>
  <c r="S62" i="13"/>
  <c r="S63" i="13"/>
  <c r="S64" i="13"/>
  <c r="S65" i="13"/>
  <c r="S66" i="13"/>
  <c r="S67" i="13"/>
  <c r="S68" i="13"/>
  <c r="S69" i="13"/>
  <c r="S70" i="13"/>
  <c r="S71" i="13"/>
  <c r="S72" i="13"/>
  <c r="S73" i="13"/>
  <c r="S74" i="13"/>
  <c r="S75" i="13"/>
  <c r="S76" i="13"/>
  <c r="S77" i="13"/>
  <c r="S78" i="13"/>
  <c r="S79" i="13"/>
  <c r="S80" i="13"/>
  <c r="S81" i="13"/>
  <c r="S82" i="13"/>
  <c r="S83" i="13"/>
  <c r="S84" i="13"/>
  <c r="S85" i="13"/>
  <c r="S86" i="13"/>
  <c r="S87" i="13"/>
  <c r="S88" i="13"/>
  <c r="S89" i="13"/>
  <c r="S90" i="13"/>
  <c r="S91" i="13"/>
  <c r="S92" i="13"/>
  <c r="S93" i="13"/>
  <c r="S94" i="13"/>
  <c r="S95" i="13"/>
  <c r="S96" i="13"/>
  <c r="S97" i="13"/>
  <c r="S98" i="13"/>
  <c r="S99" i="13"/>
  <c r="S100" i="13"/>
  <c r="S101" i="13"/>
  <c r="S102" i="13"/>
  <c r="S103" i="13"/>
  <c r="S104" i="13"/>
  <c r="S105" i="13"/>
  <c r="S106" i="13"/>
  <c r="S107" i="13"/>
  <c r="S108" i="13"/>
  <c r="S109" i="13"/>
  <c r="S110" i="13"/>
  <c r="S111" i="13"/>
  <c r="S112" i="13"/>
  <c r="S113" i="13"/>
  <c r="S114" i="13"/>
  <c r="S115" i="13"/>
  <c r="S116" i="13"/>
  <c r="S117" i="13"/>
  <c r="S118" i="13"/>
  <c r="S119" i="13"/>
  <c r="S120" i="13"/>
  <c r="S121" i="13"/>
  <c r="S122" i="13"/>
  <c r="S123" i="13"/>
  <c r="S124" i="13"/>
  <c r="S125" i="13"/>
  <c r="S126" i="13"/>
  <c r="S127" i="13"/>
  <c r="S128" i="13"/>
  <c r="S129" i="13"/>
  <c r="S130" i="13"/>
  <c r="S131" i="13"/>
  <c r="S132" i="13"/>
  <c r="S133" i="13"/>
  <c r="S134" i="13"/>
  <c r="S135" i="13"/>
  <c r="S136" i="13"/>
  <c r="S137" i="13"/>
  <c r="S138" i="13"/>
  <c r="S139" i="13"/>
  <c r="S140" i="13"/>
  <c r="S141" i="13"/>
  <c r="S142" i="13"/>
  <c r="S143" i="13"/>
  <c r="S144" i="13"/>
  <c r="S145" i="13"/>
  <c r="S146" i="13"/>
  <c r="S147" i="13"/>
  <c r="S148" i="13"/>
  <c r="S149" i="13"/>
  <c r="S150" i="13"/>
  <c r="S151" i="13"/>
  <c r="S152" i="13"/>
  <c r="S153" i="13"/>
  <c r="S154" i="13"/>
  <c r="S155" i="13"/>
  <c r="S156" i="13"/>
  <c r="S157" i="13"/>
  <c r="S158" i="13"/>
  <c r="S159" i="13"/>
  <c r="S160" i="13"/>
  <c r="S161" i="13"/>
  <c r="S162" i="13"/>
  <c r="S163" i="13"/>
  <c r="S164" i="13"/>
  <c r="S165" i="13"/>
  <c r="S166" i="13"/>
  <c r="S167" i="13"/>
  <c r="S168" i="13"/>
  <c r="S169" i="13"/>
  <c r="S170" i="13"/>
  <c r="S171" i="13"/>
  <c r="S172" i="13"/>
  <c r="S173" i="13"/>
  <c r="S174" i="13"/>
  <c r="S175" i="13"/>
  <c r="S176" i="13"/>
  <c r="S177" i="13"/>
  <c r="S178" i="13"/>
  <c r="S179" i="13"/>
  <c r="S180" i="13"/>
  <c r="S181" i="13"/>
  <c r="S182" i="13"/>
  <c r="S183" i="13"/>
  <c r="S184" i="13"/>
  <c r="S185" i="13"/>
  <c r="S186" i="13"/>
  <c r="S187" i="13"/>
  <c r="S188" i="13"/>
  <c r="S189" i="13"/>
  <c r="S190" i="13"/>
  <c r="S191" i="13"/>
  <c r="S192" i="13"/>
  <c r="S193" i="13"/>
  <c r="S194" i="13"/>
  <c r="S195" i="13"/>
  <c r="S196" i="13"/>
  <c r="S197" i="13"/>
  <c r="S198" i="13"/>
  <c r="S199" i="13"/>
  <c r="S200" i="13"/>
  <c r="S201" i="13"/>
  <c r="S202" i="13"/>
  <c r="S203" i="13"/>
  <c r="S204" i="13"/>
  <c r="S205" i="13"/>
  <c r="S206" i="13"/>
  <c r="S207" i="13"/>
  <c r="S208" i="13"/>
  <c r="S209" i="13"/>
  <c r="S210" i="13"/>
  <c r="S211" i="13"/>
  <c r="S212" i="13"/>
  <c r="S213" i="13"/>
  <c r="S214" i="13"/>
  <c r="S215" i="13"/>
  <c r="S216" i="13"/>
  <c r="S217" i="13"/>
  <c r="S218" i="13"/>
  <c r="S219" i="13"/>
  <c r="S220" i="13"/>
  <c r="S221" i="13"/>
  <c r="S222" i="13"/>
  <c r="S223" i="13"/>
  <c r="S224" i="13"/>
  <c r="S225" i="13"/>
  <c r="S226" i="13"/>
  <c r="S227" i="13"/>
  <c r="S228" i="13"/>
  <c r="S229" i="13"/>
  <c r="S230" i="13"/>
  <c r="S231" i="13"/>
  <c r="S232" i="13"/>
  <c r="S233" i="13"/>
  <c r="S234" i="13"/>
  <c r="S235" i="13"/>
  <c r="S236" i="13"/>
  <c r="S237" i="13"/>
  <c r="S238" i="13"/>
  <c r="S239" i="13"/>
  <c r="S240" i="13"/>
  <c r="S241" i="13"/>
  <c r="S242" i="13"/>
  <c r="S243" i="13"/>
  <c r="S244" i="13"/>
  <c r="S245" i="13"/>
  <c r="S246" i="13"/>
  <c r="S247" i="13"/>
  <c r="S248" i="13"/>
  <c r="S249" i="13"/>
  <c r="S250" i="13"/>
  <c r="S251" i="13"/>
  <c r="S252" i="13"/>
  <c r="S253" i="13"/>
  <c r="S254" i="13"/>
  <c r="S255" i="13"/>
  <c r="S256" i="13"/>
  <c r="S257" i="13"/>
  <c r="S258" i="13"/>
  <c r="S259" i="13"/>
  <c r="S260" i="13"/>
  <c r="S261" i="13"/>
  <c r="S262" i="13"/>
  <c r="S263" i="13"/>
  <c r="S264" i="13"/>
  <c r="S265" i="13"/>
  <c r="S266" i="13"/>
  <c r="S267" i="13"/>
  <c r="S268" i="13"/>
  <c r="S269" i="13"/>
  <c r="S270" i="13"/>
  <c r="S271" i="13"/>
  <c r="S272" i="13"/>
  <c r="S273" i="13"/>
  <c r="S274" i="13"/>
  <c r="S275" i="13"/>
  <c r="S276" i="13"/>
  <c r="S277" i="13"/>
  <c r="S278" i="13"/>
  <c r="S279" i="13"/>
  <c r="S280" i="13"/>
  <c r="S281" i="13"/>
  <c r="S282" i="13"/>
  <c r="S283" i="13"/>
  <c r="S284" i="13"/>
  <c r="S285" i="13"/>
  <c r="S286" i="13"/>
  <c r="S287" i="13"/>
  <c r="S288" i="13"/>
  <c r="S289" i="13"/>
  <c r="S290" i="13"/>
  <c r="S291" i="13"/>
  <c r="S292" i="13"/>
  <c r="S293" i="13"/>
  <c r="S294" i="13"/>
  <c r="S295" i="13"/>
  <c r="S296" i="13"/>
  <c r="S297" i="13"/>
  <c r="S298" i="13"/>
  <c r="S299" i="13"/>
  <c r="S300" i="13"/>
  <c r="S301" i="13"/>
  <c r="S302" i="13"/>
  <c r="S303" i="13"/>
  <c r="S304" i="13"/>
  <c r="S305" i="13"/>
  <c r="S306" i="13"/>
  <c r="S307" i="13"/>
  <c r="S308" i="13"/>
  <c r="S309" i="13"/>
  <c r="S310" i="13"/>
  <c r="S311" i="13"/>
  <c r="S312" i="13"/>
  <c r="S313" i="13"/>
  <c r="S314" i="13"/>
  <c r="S315" i="13"/>
  <c r="S316" i="13"/>
  <c r="S317" i="13"/>
  <c r="S318" i="13"/>
  <c r="S319" i="13"/>
  <c r="S320" i="13"/>
  <c r="S321" i="13"/>
  <c r="S322" i="13"/>
  <c r="S323" i="13"/>
  <c r="S324" i="13"/>
  <c r="S325" i="13"/>
  <c r="S326" i="13"/>
  <c r="S327" i="13"/>
  <c r="S328" i="13"/>
  <c r="S329" i="13"/>
  <c r="S330" i="13"/>
  <c r="S331" i="13"/>
  <c r="S332" i="13"/>
  <c r="S333" i="13"/>
  <c r="S334" i="13"/>
  <c r="S335" i="13"/>
  <c r="S336" i="13"/>
  <c r="S337" i="13"/>
  <c r="S338" i="13"/>
  <c r="S339" i="13"/>
  <c r="S340" i="13"/>
  <c r="S341" i="13"/>
  <c r="S342" i="13"/>
  <c r="S343" i="13"/>
  <c r="S344" i="13"/>
  <c r="S345" i="13"/>
  <c r="S346" i="13"/>
  <c r="S347" i="13"/>
  <c r="S348" i="13"/>
  <c r="S349" i="13"/>
  <c r="S350" i="13"/>
  <c r="S351" i="13"/>
  <c r="S352" i="13"/>
  <c r="S353" i="13"/>
  <c r="S354" i="13"/>
  <c r="S355" i="13"/>
  <c r="S356" i="13"/>
  <c r="S357" i="13"/>
  <c r="S358" i="13"/>
  <c r="S359" i="13"/>
  <c r="S360" i="13"/>
  <c r="S361" i="13"/>
  <c r="S362" i="13"/>
  <c r="S363" i="13"/>
  <c r="S364" i="13"/>
  <c r="S365" i="13"/>
  <c r="S366" i="13"/>
  <c r="S367" i="13"/>
  <c r="S368" i="13"/>
  <c r="S369" i="13"/>
  <c r="S370" i="13"/>
  <c r="S371" i="13"/>
  <c r="S372" i="13"/>
  <c r="S373" i="13"/>
  <c r="S374" i="13"/>
  <c r="S375" i="13"/>
  <c r="S376" i="13"/>
  <c r="S377" i="13"/>
  <c r="S378" i="13"/>
  <c r="S379" i="13"/>
  <c r="S380" i="13"/>
  <c r="S381" i="13"/>
  <c r="S382" i="13"/>
  <c r="S383" i="13"/>
  <c r="S384" i="13"/>
  <c r="S385" i="13"/>
  <c r="S386" i="13"/>
  <c r="S387" i="13"/>
  <c r="S388" i="13"/>
  <c r="S389" i="13"/>
  <c r="S390" i="13"/>
  <c r="S391" i="13"/>
  <c r="S392" i="13"/>
  <c r="S393" i="13"/>
  <c r="S394" i="13"/>
  <c r="S395" i="13"/>
  <c r="S396" i="13"/>
  <c r="S397" i="13"/>
  <c r="S398" i="13"/>
  <c r="S399" i="13"/>
  <c r="S400" i="13"/>
  <c r="S401" i="13"/>
  <c r="S402" i="13"/>
  <c r="S403" i="13"/>
  <c r="S404" i="13"/>
  <c r="S405" i="13"/>
  <c r="S406" i="13"/>
  <c r="S407" i="13"/>
  <c r="S408" i="13"/>
  <c r="S409" i="13"/>
  <c r="S410" i="13"/>
  <c r="S411" i="13"/>
  <c r="S412" i="13"/>
  <c r="S413" i="13"/>
  <c r="S414" i="13"/>
  <c r="S415" i="13"/>
  <c r="S416" i="13"/>
  <c r="S417" i="13"/>
  <c r="S418" i="13"/>
  <c r="S419" i="13"/>
  <c r="S420" i="13"/>
  <c r="S421" i="13"/>
  <c r="S422" i="13"/>
  <c r="S423" i="13"/>
  <c r="S424" i="13"/>
  <c r="S425" i="13"/>
  <c r="S426" i="13"/>
  <c r="S427" i="13"/>
  <c r="S428" i="13"/>
  <c r="S429" i="13"/>
  <c r="S430" i="13"/>
  <c r="S431" i="13"/>
  <c r="S432" i="13"/>
  <c r="S433" i="13"/>
  <c r="S434" i="13"/>
  <c r="S435" i="13"/>
  <c r="S436" i="13"/>
  <c r="S437" i="13"/>
  <c r="S438" i="13"/>
  <c r="S439" i="13"/>
  <c r="S440" i="13"/>
  <c r="S441" i="13"/>
  <c r="S442" i="13"/>
  <c r="S443" i="13"/>
  <c r="S444" i="13"/>
  <c r="S445" i="13"/>
  <c r="S446" i="13"/>
  <c r="S447" i="13"/>
  <c r="S448" i="13"/>
  <c r="S449" i="13"/>
  <c r="S450" i="13"/>
  <c r="S451" i="13"/>
  <c r="S452" i="13"/>
  <c r="S453" i="13"/>
  <c r="S454" i="13"/>
  <c r="S455" i="13"/>
  <c r="S456" i="13"/>
  <c r="S457" i="13"/>
  <c r="S458" i="13"/>
  <c r="S459" i="13"/>
  <c r="S460" i="13"/>
  <c r="S461" i="13"/>
  <c r="S462" i="13"/>
  <c r="S463" i="13"/>
  <c r="S464" i="13"/>
  <c r="S465" i="13"/>
  <c r="S466" i="13"/>
  <c r="S467" i="13"/>
  <c r="S468" i="13"/>
  <c r="S469" i="13"/>
  <c r="S470" i="13"/>
  <c r="S471" i="13"/>
  <c r="S472" i="13"/>
  <c r="S473" i="13"/>
  <c r="S474" i="13"/>
  <c r="S475" i="13"/>
  <c r="S476" i="13"/>
  <c r="S477" i="13"/>
  <c r="S478" i="13"/>
  <c r="S479" i="13"/>
  <c r="S480" i="13"/>
  <c r="S481" i="13"/>
  <c r="S482" i="13"/>
  <c r="S483" i="13"/>
  <c r="S484" i="13"/>
  <c r="S485" i="13"/>
  <c r="S486" i="13"/>
  <c r="S487" i="13"/>
  <c r="S488" i="13"/>
  <c r="S489" i="13"/>
  <c r="S490" i="13"/>
  <c r="S491" i="13"/>
  <c r="S492" i="13"/>
  <c r="S493" i="13"/>
  <c r="S494" i="13"/>
  <c r="S495" i="13"/>
  <c r="S496" i="13"/>
  <c r="S497" i="13"/>
  <c r="S498" i="13"/>
  <c r="S499" i="13"/>
  <c r="S500" i="13"/>
  <c r="S501" i="13"/>
  <c r="S502" i="13"/>
  <c r="S503" i="13"/>
  <c r="S504" i="13"/>
  <c r="S505" i="13"/>
  <c r="S506" i="13"/>
  <c r="S507" i="13"/>
  <c r="S508" i="13"/>
  <c r="S509" i="13"/>
  <c r="S510" i="13"/>
  <c r="S511" i="13"/>
  <c r="S512" i="13"/>
  <c r="S513" i="13"/>
  <c r="S514" i="13"/>
  <c r="S515" i="13"/>
  <c r="S516" i="13"/>
  <c r="S517" i="13"/>
  <c r="S518" i="13"/>
  <c r="S519" i="13"/>
  <c r="S520" i="13"/>
  <c r="S521" i="13"/>
  <c r="S522" i="13"/>
  <c r="S523" i="13"/>
  <c r="S524" i="13"/>
  <c r="S525" i="13"/>
  <c r="S526" i="13"/>
  <c r="S527" i="13"/>
  <c r="S528" i="13"/>
  <c r="S529" i="13"/>
  <c r="S530" i="13"/>
  <c r="S531" i="13"/>
  <c r="S532" i="13"/>
  <c r="S533" i="13"/>
  <c r="S534" i="13"/>
  <c r="S535" i="13"/>
  <c r="S536" i="13"/>
  <c r="S537" i="13"/>
  <c r="S538" i="13"/>
  <c r="S539" i="13"/>
  <c r="S540" i="13"/>
  <c r="S541" i="13"/>
  <c r="S542" i="13"/>
  <c r="S543" i="13"/>
  <c r="S544" i="13"/>
  <c r="S545" i="13"/>
  <c r="S546" i="13"/>
  <c r="S547" i="13"/>
  <c r="S548" i="13"/>
  <c r="S549" i="13"/>
  <c r="S550" i="13"/>
  <c r="S551" i="13"/>
  <c r="S552" i="13"/>
  <c r="S553" i="13"/>
  <c r="S554" i="13"/>
  <c r="S555" i="13"/>
  <c r="S556" i="13"/>
  <c r="S557" i="13"/>
  <c r="S558" i="13"/>
  <c r="S559" i="13"/>
  <c r="S560" i="13"/>
  <c r="S561" i="13"/>
  <c r="S562" i="13"/>
  <c r="S563" i="13"/>
  <c r="S564" i="13"/>
  <c r="S565" i="13"/>
  <c r="S566" i="13"/>
  <c r="S567" i="13"/>
  <c r="S568" i="13"/>
  <c r="S569" i="13"/>
  <c r="S570" i="13"/>
  <c r="S571" i="13"/>
  <c r="S572" i="13"/>
  <c r="S573" i="13"/>
  <c r="S574" i="13"/>
  <c r="S575" i="13"/>
  <c r="S576" i="13"/>
  <c r="S577" i="13"/>
  <c r="S578" i="13"/>
  <c r="S579" i="13"/>
  <c r="S580" i="13"/>
  <c r="S581" i="13"/>
  <c r="S582" i="13"/>
  <c r="S583" i="13"/>
  <c r="S584" i="13"/>
  <c r="S585" i="13"/>
  <c r="S586" i="13"/>
  <c r="S587" i="13"/>
  <c r="S588" i="13"/>
  <c r="S589" i="13"/>
  <c r="S590" i="13"/>
  <c r="S591" i="13"/>
  <c r="S592" i="13"/>
  <c r="S593" i="13"/>
  <c r="S594" i="13"/>
  <c r="S595" i="13"/>
  <c r="S596" i="13"/>
  <c r="S597" i="13"/>
  <c r="S598" i="13"/>
  <c r="S599" i="13"/>
  <c r="S600" i="13"/>
  <c r="S601" i="13"/>
  <c r="S602" i="13"/>
  <c r="S603" i="13"/>
  <c r="S604" i="13"/>
  <c r="S605" i="13"/>
  <c r="S606" i="13"/>
  <c r="S607" i="13"/>
  <c r="S608" i="13"/>
  <c r="S609" i="13"/>
  <c r="S610" i="13"/>
  <c r="S611" i="13"/>
  <c r="S612" i="13"/>
  <c r="S613" i="13"/>
  <c r="S614" i="13"/>
  <c r="S615" i="13"/>
  <c r="S616" i="13"/>
  <c r="S617" i="13"/>
  <c r="S618" i="13"/>
  <c r="S619" i="13"/>
  <c r="S620" i="13"/>
  <c r="S621" i="13"/>
  <c r="S622" i="13"/>
  <c r="S623" i="13"/>
  <c r="S624" i="13"/>
  <c r="S625" i="13"/>
  <c r="S626" i="13"/>
  <c r="S627" i="13"/>
  <c r="S628" i="13"/>
  <c r="S629" i="13"/>
  <c r="S630" i="13"/>
  <c r="S631" i="13"/>
  <c r="S632" i="13"/>
  <c r="S633" i="13"/>
  <c r="S634" i="13"/>
  <c r="S635" i="13"/>
  <c r="S636" i="13"/>
  <c r="S637" i="13"/>
  <c r="S638" i="13"/>
  <c r="S639" i="13"/>
  <c r="S640" i="13"/>
  <c r="S641" i="13"/>
  <c r="S642" i="13"/>
  <c r="S643" i="13"/>
  <c r="S644" i="13"/>
  <c r="S645" i="13"/>
  <c r="S646" i="13"/>
  <c r="S647" i="13"/>
  <c r="S648" i="13"/>
  <c r="S649" i="13"/>
  <c r="S650" i="13"/>
  <c r="S651" i="13"/>
  <c r="S652" i="13"/>
  <c r="S653" i="13"/>
  <c r="S654" i="13"/>
  <c r="S655" i="13"/>
  <c r="S656" i="13"/>
  <c r="S657" i="13"/>
  <c r="S658" i="13"/>
  <c r="S659" i="13"/>
  <c r="S660" i="13"/>
  <c r="S661" i="13"/>
  <c r="S662" i="13"/>
  <c r="S663" i="13"/>
  <c r="S664" i="13"/>
  <c r="S665" i="13"/>
  <c r="S666" i="13"/>
  <c r="S667" i="13"/>
  <c r="S668" i="13"/>
  <c r="S669" i="13"/>
  <c r="S670" i="13"/>
  <c r="S671" i="13"/>
  <c r="S672" i="13"/>
  <c r="S673" i="13"/>
  <c r="S674" i="13"/>
  <c r="S675" i="13"/>
  <c r="S676" i="13"/>
  <c r="S677" i="13"/>
  <c r="S678" i="13"/>
  <c r="S679" i="13"/>
  <c r="S680" i="13"/>
  <c r="S681" i="13"/>
  <c r="S682" i="13"/>
  <c r="S683" i="13"/>
  <c r="S684" i="13"/>
  <c r="S685" i="13"/>
  <c r="S686" i="13"/>
  <c r="S687" i="13"/>
  <c r="S688" i="13"/>
  <c r="S689" i="13"/>
  <c r="S690" i="13"/>
  <c r="S691" i="13"/>
  <c r="S692" i="13"/>
  <c r="S693" i="13"/>
  <c r="S694" i="13"/>
  <c r="S695" i="13"/>
  <c r="S696" i="13"/>
  <c r="S697" i="13"/>
  <c r="S698" i="13"/>
  <c r="S699" i="13"/>
  <c r="S700" i="13"/>
  <c r="S701" i="13"/>
  <c r="S702" i="13"/>
  <c r="S703" i="13"/>
  <c r="S704" i="13"/>
  <c r="S705" i="13"/>
  <c r="S706" i="13"/>
  <c r="S707" i="13"/>
  <c r="S708" i="13"/>
  <c r="S709" i="13"/>
  <c r="S710" i="13"/>
  <c r="S711" i="13"/>
  <c r="S712" i="13"/>
  <c r="S713" i="13"/>
  <c r="S714" i="13"/>
  <c r="S715" i="13"/>
  <c r="S716" i="13"/>
  <c r="S717" i="13"/>
  <c r="S718" i="13"/>
  <c r="S719" i="13"/>
  <c r="S720" i="13"/>
  <c r="S721" i="13"/>
  <c r="S722" i="13"/>
  <c r="S723" i="13"/>
  <c r="S724" i="13"/>
  <c r="S725" i="13"/>
  <c r="S726" i="13"/>
  <c r="S727" i="13"/>
  <c r="S728" i="13"/>
  <c r="S729" i="13"/>
  <c r="S730" i="13"/>
  <c r="S731" i="13"/>
  <c r="S732" i="13"/>
  <c r="S733" i="13"/>
  <c r="S734" i="13"/>
  <c r="S735" i="13"/>
  <c r="S736" i="13"/>
  <c r="S737" i="13"/>
  <c r="S738" i="13"/>
  <c r="S739" i="13"/>
  <c r="S740" i="13"/>
  <c r="S741" i="13"/>
  <c r="S742" i="13"/>
  <c r="S743" i="13"/>
  <c r="S744" i="13"/>
  <c r="S745" i="13"/>
  <c r="S746" i="13"/>
  <c r="S747" i="13"/>
  <c r="S748" i="13"/>
  <c r="S749" i="13"/>
  <c r="S750" i="13"/>
  <c r="S751" i="13"/>
  <c r="S752" i="13"/>
  <c r="S753" i="13"/>
  <c r="S754" i="13"/>
  <c r="S755" i="13"/>
  <c r="S756" i="13"/>
  <c r="S757" i="13"/>
  <c r="S758" i="13"/>
  <c r="S759" i="13"/>
  <c r="S760" i="13"/>
  <c r="S761" i="13"/>
  <c r="S762" i="13"/>
  <c r="S763" i="13"/>
  <c r="S764" i="13"/>
  <c r="S765" i="13"/>
  <c r="S766" i="13"/>
  <c r="S767" i="13"/>
  <c r="S768" i="13"/>
  <c r="S769" i="13"/>
  <c r="S770" i="13"/>
  <c r="S771" i="13"/>
  <c r="S772" i="13"/>
  <c r="S773" i="13"/>
  <c r="S774" i="13"/>
  <c r="S775" i="13"/>
  <c r="S776" i="13"/>
  <c r="S777" i="13"/>
  <c r="S778" i="13"/>
  <c r="S779" i="13"/>
  <c r="S780" i="13"/>
  <c r="S781" i="13"/>
  <c r="S782" i="13"/>
  <c r="S783" i="13"/>
  <c r="S784" i="13"/>
  <c r="S785" i="13"/>
  <c r="S786" i="13"/>
  <c r="S787" i="13"/>
  <c r="S788" i="13"/>
  <c r="S789" i="13"/>
  <c r="S790" i="13"/>
  <c r="S791" i="13"/>
  <c r="S792" i="13"/>
  <c r="S793" i="13"/>
  <c r="S794" i="13"/>
  <c r="S795" i="13"/>
  <c r="S796" i="13"/>
  <c r="S797" i="13"/>
  <c r="S798" i="13"/>
  <c r="S799" i="13"/>
  <c r="S800" i="13"/>
  <c r="S801" i="13"/>
  <c r="S802" i="13"/>
  <c r="S803" i="13"/>
  <c r="S804" i="13"/>
  <c r="S805" i="13"/>
  <c r="S806" i="13"/>
  <c r="S807" i="13"/>
  <c r="S808" i="13"/>
  <c r="S809" i="13"/>
  <c r="S810" i="13"/>
  <c r="S811" i="13"/>
  <c r="S812" i="13"/>
  <c r="S813" i="13"/>
  <c r="S814" i="13"/>
  <c r="S815" i="13"/>
  <c r="S816" i="13"/>
  <c r="S817" i="13"/>
  <c r="S818" i="13"/>
  <c r="S819" i="13"/>
  <c r="S820" i="13"/>
  <c r="S821" i="13"/>
  <c r="S822" i="13"/>
  <c r="S823" i="13"/>
  <c r="S824" i="13"/>
  <c r="S825" i="13"/>
  <c r="S826" i="13"/>
  <c r="S827" i="13"/>
  <c r="S828" i="13"/>
  <c r="S829" i="13"/>
  <c r="S830" i="13"/>
  <c r="S831" i="13"/>
  <c r="S832" i="13"/>
  <c r="S833" i="13"/>
  <c r="S834" i="13"/>
  <c r="S835" i="13"/>
  <c r="S836" i="13"/>
  <c r="S837" i="13"/>
  <c r="S838" i="13"/>
  <c r="S839" i="13"/>
  <c r="S840" i="13"/>
  <c r="S841" i="13"/>
  <c r="S842" i="13"/>
  <c r="S843" i="13"/>
  <c r="S844" i="13"/>
  <c r="S845" i="13"/>
  <c r="S846" i="13"/>
  <c r="S847" i="13"/>
  <c r="S848" i="13"/>
  <c r="S849" i="13"/>
  <c r="S850" i="13"/>
  <c r="S851" i="13"/>
  <c r="S852" i="13"/>
  <c r="S853" i="13"/>
  <c r="S854" i="13"/>
  <c r="S855" i="13"/>
  <c r="S856" i="13"/>
  <c r="S857" i="13"/>
  <c r="S858" i="13"/>
  <c r="S859" i="13"/>
  <c r="S860" i="13"/>
  <c r="S861" i="13"/>
  <c r="S862" i="13"/>
  <c r="S863" i="13"/>
  <c r="S864" i="13"/>
  <c r="S865" i="13"/>
  <c r="S866" i="13"/>
  <c r="S867" i="13"/>
  <c r="S868" i="13"/>
  <c r="S869" i="13"/>
  <c r="S870" i="13"/>
  <c r="S871" i="13"/>
  <c r="S872" i="13"/>
  <c r="S873" i="13"/>
  <c r="S874" i="13"/>
  <c r="S875" i="13"/>
  <c r="S876" i="13"/>
  <c r="S877" i="13"/>
  <c r="S878" i="13"/>
  <c r="S879" i="13"/>
  <c r="S880" i="13"/>
  <c r="S881" i="13"/>
  <c r="S882" i="13"/>
  <c r="S883" i="13"/>
  <c r="S884" i="13"/>
  <c r="S885" i="13"/>
  <c r="S886" i="13"/>
  <c r="S887" i="13"/>
  <c r="S888" i="13"/>
  <c r="S889" i="13"/>
  <c r="S890" i="13"/>
  <c r="S891" i="13"/>
  <c r="S892" i="13"/>
  <c r="S893" i="13"/>
  <c r="S894" i="13"/>
  <c r="S895" i="13"/>
  <c r="S896" i="13"/>
  <c r="S897" i="13"/>
  <c r="S898" i="13"/>
  <c r="S899" i="13"/>
  <c r="S900" i="13"/>
  <c r="S901" i="13"/>
  <c r="S902" i="13"/>
  <c r="S903" i="13"/>
  <c r="S904" i="13"/>
  <c r="S905" i="13"/>
  <c r="S906" i="13"/>
  <c r="S907" i="13"/>
  <c r="S908" i="13"/>
  <c r="S909" i="13"/>
  <c r="S910" i="13"/>
  <c r="S911" i="13"/>
  <c r="S912" i="13"/>
  <c r="S913" i="13"/>
  <c r="S914" i="13"/>
  <c r="S915" i="13"/>
  <c r="S916" i="13"/>
  <c r="S917" i="13"/>
  <c r="S918" i="13"/>
  <c r="S919" i="13"/>
  <c r="S920" i="13"/>
  <c r="S921" i="13"/>
  <c r="S922" i="13"/>
  <c r="S923" i="13"/>
  <c r="S924" i="13"/>
  <c r="S925" i="13"/>
  <c r="S926" i="13"/>
  <c r="S927" i="13"/>
  <c r="S928" i="13"/>
  <c r="S929" i="13"/>
  <c r="S930" i="13"/>
  <c r="S931" i="13"/>
  <c r="S932" i="13"/>
  <c r="S933" i="13"/>
  <c r="S934" i="13"/>
  <c r="S935" i="13"/>
  <c r="S936" i="13"/>
  <c r="S937" i="13"/>
  <c r="S938" i="13"/>
  <c r="S939" i="13"/>
  <c r="S940" i="13"/>
  <c r="S941" i="13"/>
  <c r="S942" i="13"/>
  <c r="S943" i="13"/>
  <c r="S944" i="13"/>
  <c r="S945" i="13"/>
  <c r="S946" i="13"/>
  <c r="S947" i="13"/>
  <c r="S948" i="13"/>
  <c r="S949" i="13"/>
  <c r="S950" i="13"/>
  <c r="S951" i="13"/>
  <c r="S952" i="13"/>
  <c r="S953" i="13"/>
  <c r="S954" i="13"/>
  <c r="S955" i="13"/>
  <c r="S956" i="13"/>
  <c r="S957" i="13"/>
  <c r="S958" i="13"/>
  <c r="S959" i="13"/>
  <c r="S960" i="13"/>
  <c r="S961" i="13"/>
  <c r="S962" i="13"/>
  <c r="S963" i="13"/>
  <c r="S964" i="13"/>
  <c r="S965" i="13"/>
  <c r="S966" i="13"/>
  <c r="S967" i="13"/>
  <c r="S968" i="13"/>
  <c r="S969" i="13"/>
  <c r="S970" i="13"/>
  <c r="S971" i="13"/>
  <c r="S972" i="13"/>
  <c r="S973" i="13"/>
  <c r="S974" i="13"/>
  <c r="S975" i="13"/>
  <c r="S976" i="13"/>
  <c r="S977" i="13"/>
  <c r="S978" i="13"/>
  <c r="S979" i="13"/>
  <c r="S980" i="13"/>
  <c r="S981" i="13"/>
  <c r="S982" i="13"/>
  <c r="S983" i="13"/>
  <c r="S984" i="13"/>
  <c r="S985" i="13"/>
  <c r="S986" i="13"/>
  <c r="S987" i="13"/>
  <c r="S988" i="13"/>
  <c r="S989" i="13"/>
  <c r="S990" i="13"/>
  <c r="S991" i="13"/>
  <c r="S992" i="13"/>
  <c r="S993" i="13"/>
  <c r="S994" i="13"/>
  <c r="S995" i="13"/>
  <c r="S996" i="13"/>
  <c r="S997" i="13"/>
  <c r="S998" i="13"/>
  <c r="S999" i="13"/>
  <c r="S1000" i="13"/>
  <c r="S1001" i="13"/>
  <c r="S1002" i="13"/>
  <c r="S1003" i="13"/>
  <c r="S1004" i="13"/>
  <c r="S1005" i="13"/>
  <c r="S1006" i="13"/>
  <c r="S1007" i="13"/>
  <c r="S1008" i="13"/>
  <c r="S1009" i="13"/>
  <c r="S1010" i="13"/>
  <c r="S1011" i="13"/>
  <c r="S1012" i="13"/>
  <c r="S1013" i="13"/>
  <c r="S1014" i="13"/>
  <c r="S1015" i="13"/>
  <c r="S1016" i="13"/>
  <c r="S1017" i="13"/>
  <c r="S1018" i="13"/>
  <c r="S1019" i="13"/>
  <c r="S1020" i="13"/>
  <c r="S1021" i="13"/>
  <c r="S1022" i="13"/>
  <c r="S1023" i="13"/>
  <c r="S1024" i="13"/>
  <c r="S1025" i="13"/>
  <c r="S1026" i="13"/>
  <c r="S1027" i="13"/>
  <c r="S1028" i="13"/>
  <c r="S1029" i="13"/>
  <c r="S1030" i="13"/>
  <c r="S1031" i="13"/>
  <c r="S1032" i="13"/>
  <c r="S1033" i="13"/>
  <c r="S1034" i="13"/>
  <c r="S1035" i="13"/>
  <c r="S1036" i="13"/>
  <c r="S1037" i="13"/>
  <c r="S1038" i="13"/>
  <c r="S1039" i="13"/>
  <c r="S1040" i="13"/>
  <c r="S1041" i="13"/>
  <c r="S1042" i="13"/>
  <c r="S1043" i="13"/>
  <c r="S1044" i="13"/>
  <c r="S1045" i="13"/>
  <c r="S1046" i="13"/>
  <c r="S1047" i="13"/>
  <c r="S1048" i="13"/>
  <c r="S1049" i="13"/>
  <c r="S1050" i="13"/>
  <c r="S1051" i="13"/>
  <c r="S1052" i="13"/>
  <c r="S1053" i="13"/>
  <c r="S1054" i="13"/>
  <c r="S1055" i="13"/>
  <c r="S1056" i="13"/>
  <c r="S1057" i="13"/>
  <c r="S1058" i="13"/>
  <c r="S1059" i="13"/>
  <c r="S1060" i="13"/>
  <c r="S1061" i="13"/>
  <c r="S1062" i="13"/>
  <c r="S1063" i="13"/>
  <c r="S1064" i="13"/>
  <c r="S1065" i="13"/>
  <c r="S1066" i="13"/>
  <c r="S1067" i="13"/>
  <c r="S1068" i="13"/>
  <c r="S1069" i="13"/>
  <c r="S1070" i="13"/>
  <c r="S1071" i="13"/>
  <c r="S1072" i="13"/>
  <c r="S1073" i="13"/>
  <c r="S1074" i="13"/>
  <c r="S1075" i="13"/>
  <c r="S1076" i="13"/>
  <c r="S1077" i="13"/>
  <c r="S1078" i="13"/>
  <c r="S1079" i="13"/>
  <c r="S1080" i="13"/>
  <c r="S1081" i="13"/>
  <c r="S1082" i="13"/>
  <c r="S1083" i="13"/>
  <c r="S1084" i="13"/>
  <c r="S1085" i="13"/>
  <c r="S1086" i="13"/>
  <c r="S1087" i="13"/>
  <c r="S1088" i="13"/>
  <c r="S1089" i="13"/>
  <c r="S1090" i="13"/>
  <c r="S1091" i="13"/>
  <c r="S1092" i="13"/>
  <c r="S1093" i="13"/>
  <c r="S1094" i="13"/>
  <c r="S1095" i="13"/>
  <c r="S1096" i="13"/>
  <c r="S1097" i="13"/>
  <c r="S1098" i="13"/>
  <c r="S1099" i="13"/>
  <c r="S1100" i="13"/>
  <c r="S1101" i="13"/>
  <c r="S1102" i="13"/>
  <c r="S1103" i="13"/>
  <c r="S1104" i="13"/>
  <c r="S1105" i="13"/>
  <c r="S1106" i="13"/>
  <c r="S1107" i="13"/>
  <c r="S1108" i="13"/>
  <c r="S1109" i="13"/>
  <c r="S1110" i="13"/>
  <c r="S1111" i="13"/>
  <c r="S1112" i="13"/>
  <c r="S1113" i="13"/>
  <c r="S1114" i="13"/>
  <c r="S1115" i="13"/>
  <c r="S1116" i="13"/>
  <c r="S1117" i="13"/>
  <c r="S1118" i="13"/>
  <c r="S1119" i="13"/>
  <c r="S1120" i="13"/>
  <c r="S1121" i="13"/>
  <c r="S1122" i="13"/>
  <c r="S1123" i="13"/>
  <c r="S1124" i="13"/>
  <c r="S1125" i="13"/>
  <c r="S1126" i="13"/>
  <c r="S1127" i="13"/>
  <c r="S1128" i="13"/>
  <c r="S1129" i="13"/>
  <c r="S1130" i="13"/>
  <c r="S1131" i="13"/>
  <c r="S1132" i="13"/>
  <c r="S1133" i="13"/>
  <c r="S1134" i="13"/>
  <c r="S1135" i="13"/>
  <c r="S1136" i="13"/>
  <c r="S1137" i="13"/>
  <c r="S1138" i="13"/>
  <c r="S1139" i="13"/>
  <c r="S1140" i="13"/>
  <c r="S1141" i="13"/>
  <c r="S1142" i="13"/>
  <c r="S1143" i="13"/>
  <c r="S1144" i="13"/>
  <c r="S1145" i="13"/>
  <c r="S1146" i="13"/>
  <c r="S1147" i="13"/>
  <c r="S1148" i="13"/>
  <c r="S1149" i="13"/>
  <c r="S1150" i="13"/>
  <c r="S1151" i="13"/>
  <c r="S1152" i="13"/>
  <c r="S1153" i="13"/>
  <c r="S1154" i="13"/>
  <c r="S1155" i="13"/>
  <c r="S1156" i="13"/>
  <c r="S1157" i="13"/>
  <c r="S1158" i="13"/>
  <c r="S1159" i="13"/>
  <c r="S1160" i="13"/>
  <c r="S1161" i="13"/>
  <c r="S1162" i="13"/>
  <c r="S1163" i="13"/>
  <c r="S1164" i="13"/>
  <c r="S1165" i="13"/>
  <c r="S1166" i="13"/>
  <c r="S1167" i="13"/>
  <c r="S1168" i="13"/>
  <c r="S1169" i="13"/>
  <c r="S1170" i="13"/>
  <c r="S1171" i="13"/>
  <c r="S1172" i="13"/>
  <c r="S1173" i="13"/>
  <c r="S1174" i="13"/>
  <c r="S1175" i="13"/>
  <c r="S1176" i="13"/>
  <c r="S1177" i="13"/>
  <c r="S1178" i="13"/>
  <c r="S1179" i="13"/>
  <c r="S1180" i="13"/>
  <c r="S1181" i="13"/>
  <c r="S1182" i="13"/>
  <c r="S1183" i="13"/>
  <c r="S1184" i="13"/>
  <c r="S1185" i="13"/>
  <c r="S1186" i="13"/>
  <c r="S1187" i="13"/>
  <c r="S1188" i="13"/>
  <c r="S1189" i="13"/>
  <c r="S1190" i="13"/>
  <c r="S1191" i="13"/>
  <c r="S1192" i="13"/>
  <c r="S1193" i="13"/>
  <c r="S1194" i="13"/>
  <c r="S1195" i="13"/>
  <c r="S1196" i="13"/>
  <c r="S1197" i="13"/>
  <c r="S1198" i="13"/>
  <c r="S1199" i="13"/>
  <c r="S1200" i="13"/>
  <c r="S1201" i="13"/>
  <c r="S1202" i="13"/>
  <c r="S1203" i="13"/>
  <c r="S1204" i="13"/>
  <c r="S1205" i="13"/>
  <c r="S1206" i="13"/>
  <c r="S1207" i="13"/>
  <c r="S1208" i="13"/>
  <c r="S1209" i="13"/>
  <c r="S1210" i="13"/>
  <c r="S1211" i="13"/>
  <c r="S1212" i="13"/>
  <c r="S1213" i="13"/>
  <c r="S1214" i="13"/>
  <c r="S1215" i="13"/>
  <c r="S1216" i="13"/>
  <c r="S1217" i="13"/>
  <c r="S1218" i="13"/>
  <c r="S1219" i="13"/>
  <c r="S1220" i="13"/>
  <c r="S1221" i="13"/>
  <c r="S1222" i="13"/>
  <c r="S1223" i="13"/>
  <c r="S1224" i="13"/>
  <c r="S1225" i="13"/>
  <c r="S1226" i="13"/>
  <c r="S1227" i="13"/>
  <c r="S1228" i="13"/>
  <c r="S1229" i="13"/>
  <c r="S1230" i="13"/>
  <c r="S1231" i="13"/>
  <c r="S1232" i="13"/>
  <c r="S1233" i="13"/>
  <c r="S1234" i="13"/>
  <c r="S1235" i="13"/>
  <c r="S1236" i="13"/>
  <c r="S1237" i="13"/>
  <c r="S1238" i="13"/>
  <c r="S1239" i="13"/>
  <c r="S1240" i="13"/>
  <c r="S1241" i="13"/>
  <c r="S1242" i="13"/>
  <c r="S1243" i="13"/>
  <c r="S1244" i="13"/>
  <c r="S1245" i="13"/>
  <c r="S1246" i="13"/>
  <c r="S1247" i="13"/>
  <c r="S1248" i="13"/>
  <c r="S1249" i="13"/>
  <c r="S1250" i="13"/>
  <c r="S1251" i="13"/>
  <c r="S1252" i="13"/>
  <c r="S1253" i="13"/>
  <c r="S1254" i="13"/>
  <c r="S1255" i="13"/>
  <c r="S1256" i="13"/>
  <c r="S1257" i="13"/>
  <c r="S1258" i="13"/>
  <c r="S1259" i="13"/>
  <c r="S1260" i="13"/>
  <c r="S1261" i="13"/>
  <c r="S1262" i="13"/>
  <c r="S1263" i="13"/>
  <c r="S1264" i="13"/>
  <c r="S1265" i="13"/>
  <c r="S1266" i="13"/>
  <c r="S1267" i="13"/>
  <c r="S1268" i="13"/>
  <c r="S1269" i="13"/>
  <c r="S1270" i="13"/>
  <c r="S1271" i="13"/>
  <c r="S1272" i="13"/>
  <c r="S1273" i="13"/>
  <c r="S1274" i="13"/>
  <c r="S1275" i="13"/>
  <c r="S1276" i="13"/>
  <c r="S1277" i="13"/>
  <c r="S1278" i="13"/>
  <c r="S1279" i="13"/>
  <c r="S1280" i="13"/>
  <c r="S1281" i="13"/>
  <c r="S1282" i="13"/>
  <c r="S1283" i="13"/>
  <c r="S1284" i="13"/>
  <c r="S1285" i="13"/>
  <c r="S1286" i="13"/>
  <c r="S1287" i="13"/>
  <c r="S1288" i="13"/>
  <c r="S1289" i="13"/>
  <c r="S1290" i="13"/>
  <c r="S1291" i="13"/>
  <c r="S1292" i="13"/>
  <c r="S1293" i="13"/>
  <c r="S1294" i="13"/>
  <c r="S1295" i="13"/>
  <c r="S1296" i="13"/>
  <c r="S1297" i="13"/>
  <c r="S1298" i="13"/>
  <c r="S1299" i="13"/>
  <c r="S1300" i="13"/>
  <c r="S1301" i="13"/>
  <c r="S1302" i="13"/>
  <c r="S1303" i="13"/>
  <c r="S1304" i="13"/>
  <c r="S1305" i="13"/>
  <c r="S1306" i="13"/>
  <c r="S1307" i="13"/>
  <c r="S1308" i="13"/>
  <c r="S1309" i="13"/>
  <c r="S1310" i="13"/>
  <c r="S1311" i="13"/>
  <c r="S1312" i="13"/>
  <c r="S1313" i="13"/>
  <c r="S1314" i="13"/>
  <c r="S1315" i="13"/>
  <c r="S1316" i="13"/>
  <c r="S1317" i="13"/>
  <c r="S1318" i="13"/>
  <c r="S1319" i="13"/>
  <c r="S1320" i="13"/>
  <c r="S1321" i="13"/>
  <c r="S1322" i="13"/>
  <c r="S1323" i="13"/>
  <c r="S1324" i="13"/>
  <c r="S1325" i="13"/>
  <c r="S1326" i="13"/>
  <c r="S1327" i="13"/>
  <c r="S1328" i="13"/>
  <c r="S1329" i="13"/>
  <c r="S1330" i="13"/>
  <c r="S1331" i="13"/>
  <c r="S1332" i="13"/>
  <c r="S1333" i="13"/>
  <c r="S1334" i="13"/>
  <c r="S1335" i="13"/>
  <c r="S1336" i="13"/>
  <c r="S1337" i="13"/>
  <c r="S1338" i="13"/>
  <c r="S1339" i="13"/>
  <c r="S1340" i="13"/>
  <c r="S1341" i="13"/>
  <c r="S1342" i="13"/>
  <c r="S1343" i="13"/>
  <c r="S1344" i="13"/>
  <c r="S1345" i="13"/>
  <c r="S1346" i="13"/>
  <c r="S1347" i="13"/>
  <c r="S1348" i="13"/>
  <c r="S1349" i="13"/>
  <c r="S1350" i="13"/>
  <c r="S1351" i="13"/>
  <c r="S1352" i="13"/>
  <c r="S1353" i="13"/>
  <c r="S1354" i="13"/>
  <c r="S1355" i="13"/>
  <c r="S1356" i="13"/>
  <c r="S1357" i="13"/>
  <c r="S1358" i="13"/>
  <c r="S1359" i="13"/>
  <c r="S1360" i="13"/>
  <c r="S1361" i="13"/>
  <c r="S1362" i="13"/>
  <c r="S1363" i="13"/>
  <c r="S1364" i="13"/>
  <c r="S1365" i="13"/>
  <c r="S1366" i="13"/>
  <c r="S1367" i="13"/>
  <c r="S1368" i="13"/>
  <c r="S1369" i="13"/>
  <c r="S1370" i="13"/>
  <c r="S1371" i="13"/>
  <c r="S1372" i="13"/>
  <c r="S1373" i="13"/>
  <c r="S1374" i="13"/>
  <c r="S1375" i="13"/>
  <c r="S1376" i="13"/>
  <c r="S1377" i="13"/>
  <c r="S1378" i="13"/>
  <c r="S1379" i="13"/>
  <c r="S1380" i="13"/>
  <c r="S1381" i="13"/>
  <c r="S1382" i="13"/>
  <c r="S1383" i="13"/>
  <c r="S1384" i="13"/>
  <c r="S1385" i="13"/>
  <c r="S1386" i="13"/>
  <c r="S1387" i="13"/>
  <c r="S1388" i="13"/>
  <c r="S1389" i="13"/>
  <c r="S1390" i="13"/>
  <c r="S1391" i="13"/>
  <c r="S1392" i="13"/>
  <c r="S1393" i="13"/>
  <c r="S1394" i="13"/>
  <c r="S1395" i="13"/>
  <c r="S1396" i="13"/>
  <c r="S1397" i="13"/>
  <c r="S1398" i="13"/>
  <c r="S1399" i="13"/>
  <c r="S1400" i="13"/>
  <c r="S1401" i="13"/>
  <c r="S1402" i="13"/>
  <c r="S1403" i="13"/>
  <c r="S1404" i="13"/>
  <c r="S1405" i="13"/>
  <c r="S1406" i="13"/>
  <c r="S1407" i="13"/>
  <c r="S1408" i="13"/>
  <c r="S1409" i="13"/>
  <c r="S1410" i="13"/>
  <c r="S1411" i="13"/>
  <c r="S1412" i="13"/>
  <c r="S1413" i="13"/>
  <c r="S1414" i="13"/>
  <c r="S1415" i="13"/>
  <c r="S1416" i="13"/>
  <c r="S1417" i="13"/>
  <c r="S1418" i="13"/>
  <c r="S1419" i="13"/>
  <c r="S1420" i="13"/>
  <c r="S1421" i="13"/>
  <c r="S1422" i="13"/>
  <c r="S1423" i="13"/>
  <c r="S1424" i="13"/>
  <c r="S1425" i="13"/>
  <c r="S1426" i="13"/>
  <c r="S1427" i="13"/>
  <c r="S1428" i="13"/>
  <c r="S1429" i="13"/>
  <c r="S1430" i="13"/>
  <c r="S1431" i="13"/>
  <c r="S1432" i="13"/>
  <c r="S1433" i="13"/>
  <c r="S1434" i="13"/>
  <c r="S1435" i="13"/>
  <c r="S1436" i="13"/>
  <c r="S1437" i="13"/>
  <c r="S1438" i="13"/>
  <c r="S1439" i="13"/>
  <c r="S1440" i="13"/>
  <c r="S1441" i="13"/>
  <c r="S1442" i="13"/>
  <c r="S1443" i="13"/>
  <c r="S1444" i="13"/>
  <c r="S1445" i="13"/>
  <c r="S1446" i="13"/>
  <c r="S1447" i="13"/>
  <c r="S1448" i="13"/>
  <c r="S1449" i="13"/>
  <c r="S1450" i="13"/>
  <c r="S1451" i="13"/>
  <c r="S1452" i="13"/>
  <c r="S1453" i="13"/>
  <c r="S1454" i="13"/>
  <c r="S1455" i="13"/>
  <c r="S1456" i="13"/>
  <c r="S1457" i="13"/>
  <c r="S1458" i="13"/>
  <c r="S1459" i="13"/>
  <c r="S1460" i="13"/>
  <c r="S1461" i="13"/>
  <c r="S1462" i="13"/>
  <c r="S1463" i="13"/>
  <c r="S1464" i="13"/>
  <c r="S1465" i="13"/>
  <c r="S1466" i="13"/>
  <c r="S1467" i="13"/>
  <c r="S1468" i="13"/>
  <c r="S1469" i="13"/>
  <c r="S1470" i="13"/>
  <c r="S1471" i="13"/>
  <c r="S1472" i="13"/>
  <c r="S1473" i="13"/>
  <c r="S1474" i="13"/>
  <c r="S1475" i="13"/>
  <c r="S1476" i="13"/>
  <c r="S1477" i="13"/>
  <c r="S1478" i="13"/>
  <c r="S1479" i="13"/>
  <c r="S1480" i="13"/>
  <c r="S1481" i="13"/>
  <c r="S1482" i="13"/>
  <c r="S1483" i="13"/>
  <c r="S1484" i="13"/>
  <c r="S1485" i="13"/>
  <c r="S1486" i="13"/>
  <c r="S1487" i="13"/>
  <c r="S1488" i="13"/>
  <c r="S1489" i="13"/>
  <c r="S1490" i="13"/>
  <c r="S1491" i="13"/>
  <c r="S1492" i="13"/>
  <c r="S1493" i="13"/>
  <c r="S1494" i="13"/>
  <c r="S1495" i="13"/>
  <c r="S1496" i="13"/>
  <c r="S1497" i="13"/>
  <c r="S1498" i="13"/>
  <c r="S1499" i="13"/>
  <c r="S1500" i="13"/>
  <c r="S1501" i="13"/>
  <c r="S1502" i="13"/>
  <c r="S1503" i="13"/>
  <c r="S1504" i="13"/>
  <c r="S1505" i="13"/>
  <c r="S1506" i="13"/>
  <c r="S1507" i="13"/>
  <c r="S1508" i="13"/>
  <c r="S1509" i="13"/>
  <c r="S1510" i="13"/>
  <c r="S1511" i="13"/>
  <c r="S1512" i="13"/>
  <c r="S1513" i="13"/>
  <c r="S1514" i="13"/>
  <c r="S1515" i="13"/>
  <c r="S1516" i="13"/>
  <c r="S1517" i="13"/>
  <c r="S1518" i="13"/>
  <c r="S1519" i="13"/>
  <c r="S1520" i="13"/>
  <c r="S1521" i="13"/>
  <c r="S1522" i="13"/>
  <c r="S1523" i="13"/>
  <c r="S1524" i="13"/>
  <c r="S1525" i="13"/>
  <c r="S1526" i="13"/>
  <c r="S1527" i="13"/>
  <c r="S1528" i="13"/>
  <c r="S1529" i="13"/>
  <c r="S1530" i="13"/>
  <c r="S1531" i="13"/>
  <c r="S1532" i="13"/>
  <c r="S1533" i="13"/>
  <c r="Q35" i="13"/>
  <c r="Q36" i="13"/>
  <c r="Q37" i="13"/>
  <c r="Q38" i="13"/>
  <c r="Q39" i="13"/>
  <c r="Q40" i="13"/>
  <c r="Q41" i="13"/>
  <c r="Q42" i="13"/>
  <c r="Q43" i="13"/>
  <c r="Q44" i="13"/>
  <c r="Q45" i="13"/>
  <c r="Q46" i="13"/>
  <c r="Q47" i="13"/>
  <c r="Q48" i="13"/>
  <c r="Q49" i="13"/>
  <c r="Q50" i="13"/>
  <c r="Q51" i="13"/>
  <c r="Q52" i="13"/>
  <c r="Q53" i="13"/>
  <c r="Q54" i="13"/>
  <c r="Q55" i="13"/>
  <c r="Q56" i="13"/>
  <c r="Q57" i="13"/>
  <c r="Q58" i="13"/>
  <c r="Q59" i="13"/>
  <c r="Q60" i="13"/>
  <c r="Q61" i="13"/>
  <c r="Q62" i="13"/>
  <c r="Q63" i="13"/>
  <c r="Q64" i="13"/>
  <c r="Q65" i="13"/>
  <c r="Q66" i="13"/>
  <c r="Q67" i="13"/>
  <c r="Q68" i="13"/>
  <c r="Q69" i="13"/>
  <c r="Q70" i="13"/>
  <c r="Q71" i="13"/>
  <c r="Q72" i="13"/>
  <c r="Q73" i="13"/>
  <c r="Q74" i="13"/>
  <c r="Q75" i="13"/>
  <c r="Q76" i="13"/>
  <c r="Q77" i="13"/>
  <c r="Q78" i="13"/>
  <c r="Q79" i="13"/>
  <c r="Q80" i="13"/>
  <c r="Q81" i="13"/>
  <c r="Q82" i="13"/>
  <c r="Q83" i="13"/>
  <c r="Q84" i="13"/>
  <c r="Q85" i="13"/>
  <c r="Q86" i="13"/>
  <c r="Q87" i="13"/>
  <c r="Q88" i="13"/>
  <c r="Q89" i="13"/>
  <c r="Q90" i="13"/>
  <c r="Q91" i="13"/>
  <c r="Q92" i="13"/>
  <c r="Q93" i="13"/>
  <c r="Q94" i="13"/>
  <c r="Q95" i="13"/>
  <c r="Q96" i="13"/>
  <c r="Q97" i="13"/>
  <c r="Q98" i="13"/>
  <c r="Q99" i="13"/>
  <c r="Q100" i="13"/>
  <c r="Q101" i="13"/>
  <c r="Q102" i="13"/>
  <c r="Q103" i="13"/>
  <c r="Q104" i="13"/>
  <c r="Q105" i="13"/>
  <c r="Q106" i="13"/>
  <c r="Q107" i="13"/>
  <c r="Q108" i="13"/>
  <c r="Q109" i="13"/>
  <c r="Q110" i="13"/>
  <c r="Q111" i="13"/>
  <c r="Q112" i="13"/>
  <c r="Q113" i="13"/>
  <c r="Q114" i="13"/>
  <c r="Q115" i="13"/>
  <c r="Q116" i="13"/>
  <c r="Q117" i="13"/>
  <c r="Q118" i="13"/>
  <c r="Q119" i="13"/>
  <c r="Q120" i="13"/>
  <c r="Q121" i="13"/>
  <c r="Q122" i="13"/>
  <c r="Q123" i="13"/>
  <c r="Q124" i="13"/>
  <c r="Q125" i="13"/>
  <c r="Q126" i="13"/>
  <c r="Q127" i="13"/>
  <c r="Q128" i="13"/>
  <c r="Q129" i="13"/>
  <c r="Q130" i="13"/>
  <c r="Q131" i="13"/>
  <c r="Q132" i="13"/>
  <c r="Q133" i="13"/>
  <c r="Q134" i="13"/>
  <c r="Q135" i="13"/>
  <c r="Q136" i="13"/>
  <c r="Q137" i="13"/>
  <c r="Q138" i="13"/>
  <c r="Q139" i="13"/>
  <c r="Q140" i="13"/>
  <c r="Q141" i="13"/>
  <c r="Q142" i="13"/>
  <c r="Q143" i="13"/>
  <c r="Q144" i="13"/>
  <c r="Q145" i="13"/>
  <c r="Q146" i="13"/>
  <c r="Q147" i="13"/>
  <c r="Q148" i="13"/>
  <c r="Q149" i="13"/>
  <c r="Q150" i="13"/>
  <c r="Q151" i="13"/>
  <c r="Q152" i="13"/>
  <c r="Q153" i="13"/>
  <c r="Q154" i="13"/>
  <c r="Q155" i="13"/>
  <c r="Q156" i="13"/>
  <c r="Q157" i="13"/>
  <c r="Q158" i="13"/>
  <c r="Q159" i="13"/>
  <c r="Q160" i="13"/>
  <c r="Q161" i="13"/>
  <c r="Q162" i="13"/>
  <c r="Q163" i="13"/>
  <c r="Q164" i="13"/>
  <c r="Q165" i="13"/>
  <c r="Q166" i="13"/>
  <c r="Q167" i="13"/>
  <c r="Q168" i="13"/>
  <c r="Q169" i="13"/>
  <c r="Q170" i="13"/>
  <c r="Q171" i="13"/>
  <c r="Q172" i="13"/>
  <c r="Q173" i="13"/>
  <c r="Q174" i="13"/>
  <c r="Q175" i="13"/>
  <c r="Q176" i="13"/>
  <c r="Q177" i="13"/>
  <c r="Q178" i="13"/>
  <c r="Q179" i="13"/>
  <c r="Q180" i="13"/>
  <c r="Q181" i="13"/>
  <c r="Q182" i="13"/>
  <c r="Q183" i="13"/>
  <c r="Q184" i="13"/>
  <c r="Q185" i="13"/>
  <c r="Q186" i="13"/>
  <c r="Q187" i="13"/>
  <c r="Q188" i="13"/>
  <c r="Q189" i="13"/>
  <c r="Q190" i="13"/>
  <c r="Q191" i="13"/>
  <c r="Q192" i="13"/>
  <c r="Q193" i="13"/>
  <c r="Q194" i="13"/>
  <c r="Q195" i="13"/>
  <c r="Q196" i="13"/>
  <c r="Q197" i="13"/>
  <c r="Q198" i="13"/>
  <c r="Q199" i="13"/>
  <c r="Q200" i="13"/>
  <c r="Q201" i="13"/>
  <c r="Q202" i="13"/>
  <c r="Q203" i="13"/>
  <c r="Q204" i="13"/>
  <c r="Q205" i="13"/>
  <c r="Q206" i="13"/>
  <c r="Q207" i="13"/>
  <c r="Q208" i="13"/>
  <c r="Q209" i="13"/>
  <c r="Q210" i="13"/>
  <c r="Q211" i="13"/>
  <c r="Q212" i="13"/>
  <c r="Q213" i="13"/>
  <c r="Q214" i="13"/>
  <c r="Q215" i="13"/>
  <c r="Q216" i="13"/>
  <c r="Q217" i="13"/>
  <c r="Q218" i="13"/>
  <c r="Q219" i="13"/>
  <c r="Q220" i="13"/>
  <c r="Q221" i="13"/>
  <c r="Q222" i="13"/>
  <c r="Q223" i="13"/>
  <c r="Q224" i="13"/>
  <c r="Q225" i="13"/>
  <c r="Q226" i="13"/>
  <c r="Q227" i="13"/>
  <c r="Q228" i="13"/>
  <c r="Q229" i="13"/>
  <c r="Q230" i="13"/>
  <c r="Q231" i="13"/>
  <c r="Q232" i="13"/>
  <c r="Q233" i="13"/>
  <c r="Q234" i="13"/>
  <c r="Q235" i="13"/>
  <c r="Q236" i="13"/>
  <c r="Q237" i="13"/>
  <c r="Q238" i="13"/>
  <c r="Q239" i="13"/>
  <c r="Q240" i="13"/>
  <c r="Q241" i="13"/>
  <c r="Q242" i="13"/>
  <c r="Q243" i="13"/>
  <c r="Q244" i="13"/>
  <c r="Q245" i="13"/>
  <c r="Q246" i="13"/>
  <c r="Q247" i="13"/>
  <c r="Q248" i="13"/>
  <c r="Q249" i="13"/>
  <c r="Q250" i="13"/>
  <c r="Q251" i="13"/>
  <c r="Q252" i="13"/>
  <c r="Q253" i="13"/>
  <c r="Q254" i="13"/>
  <c r="Q255" i="13"/>
  <c r="Q256" i="13"/>
  <c r="Q257" i="13"/>
  <c r="Q258" i="13"/>
  <c r="Q259" i="13"/>
  <c r="Q260" i="13"/>
  <c r="Q261" i="13"/>
  <c r="Q262" i="13"/>
  <c r="Q263" i="13"/>
  <c r="Q264" i="13"/>
  <c r="Q265" i="13"/>
  <c r="Q266" i="13"/>
  <c r="Q267" i="13"/>
  <c r="Q268" i="13"/>
  <c r="Q269" i="13"/>
  <c r="Q270" i="13"/>
  <c r="Q271" i="13"/>
  <c r="Q272" i="13"/>
  <c r="Q273" i="13"/>
  <c r="Q274" i="13"/>
  <c r="Q275" i="13"/>
  <c r="Q276" i="13"/>
  <c r="Q277" i="13"/>
  <c r="Q278" i="13"/>
  <c r="Q279" i="13"/>
  <c r="Q280" i="13"/>
  <c r="Q281" i="13"/>
  <c r="Q282" i="13"/>
  <c r="Q283" i="13"/>
  <c r="Q284" i="13"/>
  <c r="Q285" i="13"/>
  <c r="Q286" i="13"/>
  <c r="Q287" i="13"/>
  <c r="Q288" i="13"/>
  <c r="Q289" i="13"/>
  <c r="Q290" i="13"/>
  <c r="Q291" i="13"/>
  <c r="Q292" i="13"/>
  <c r="Q293" i="13"/>
  <c r="Q294" i="13"/>
  <c r="Q295" i="13"/>
  <c r="Q296" i="13"/>
  <c r="Q297" i="13"/>
  <c r="Q298" i="13"/>
  <c r="Q299" i="13"/>
  <c r="Q300" i="13"/>
  <c r="Q301" i="13"/>
  <c r="Q302" i="13"/>
  <c r="Q303" i="13"/>
  <c r="Q304" i="13"/>
  <c r="Q305" i="13"/>
  <c r="Q306" i="13"/>
  <c r="Q307" i="13"/>
  <c r="Q308" i="13"/>
  <c r="Q309" i="13"/>
  <c r="Q310" i="13"/>
  <c r="Q311" i="13"/>
  <c r="Q312" i="13"/>
  <c r="Q313" i="13"/>
  <c r="Q314" i="13"/>
  <c r="Q315" i="13"/>
  <c r="Q316" i="13"/>
  <c r="Q317" i="13"/>
  <c r="Q318" i="13"/>
  <c r="Q319" i="13"/>
  <c r="Q320" i="13"/>
  <c r="Q321" i="13"/>
  <c r="Q322" i="13"/>
  <c r="Q323" i="13"/>
  <c r="Q324" i="13"/>
  <c r="Q325" i="13"/>
  <c r="Q326" i="13"/>
  <c r="Q327" i="13"/>
  <c r="Q328" i="13"/>
  <c r="Q329" i="13"/>
  <c r="Q330" i="13"/>
  <c r="Q331" i="13"/>
  <c r="Q332" i="13"/>
  <c r="Q333" i="13"/>
  <c r="Q334" i="13"/>
  <c r="Q335" i="13"/>
  <c r="Q336" i="13"/>
  <c r="Q337" i="13"/>
  <c r="Q338" i="13"/>
  <c r="Q339" i="13"/>
  <c r="Q340" i="13"/>
  <c r="Q341" i="13"/>
  <c r="Q342" i="13"/>
  <c r="Q343" i="13"/>
  <c r="Q344" i="13"/>
  <c r="Q345" i="13"/>
  <c r="Q346" i="13"/>
  <c r="Q347" i="13"/>
  <c r="Q348" i="13"/>
  <c r="Q349" i="13"/>
  <c r="Q350" i="13"/>
  <c r="Q351" i="13"/>
  <c r="Q352" i="13"/>
  <c r="Q353" i="13"/>
  <c r="Q354" i="13"/>
  <c r="Q355" i="13"/>
  <c r="Q356" i="13"/>
  <c r="Q357" i="13"/>
  <c r="Q358" i="13"/>
  <c r="Q359" i="13"/>
  <c r="Q360" i="13"/>
  <c r="Q361" i="13"/>
  <c r="Q362" i="13"/>
  <c r="Q363" i="13"/>
  <c r="Q364" i="13"/>
  <c r="Q365" i="13"/>
  <c r="Q366" i="13"/>
  <c r="Q367" i="13"/>
  <c r="Q368" i="13"/>
  <c r="Q369" i="13"/>
  <c r="Q370" i="13"/>
  <c r="Q371" i="13"/>
  <c r="Q372" i="13"/>
  <c r="Q373" i="13"/>
  <c r="Q374" i="13"/>
  <c r="Q375" i="13"/>
  <c r="Q376" i="13"/>
  <c r="Q377" i="13"/>
  <c r="Q378" i="13"/>
  <c r="Q379" i="13"/>
  <c r="Q380" i="13"/>
  <c r="Q381" i="13"/>
  <c r="Q382" i="13"/>
  <c r="Q383" i="13"/>
  <c r="Q384" i="13"/>
  <c r="Q385" i="13"/>
  <c r="Q386" i="13"/>
  <c r="Q387" i="13"/>
  <c r="Q388" i="13"/>
  <c r="Q389" i="13"/>
  <c r="Q390" i="13"/>
  <c r="Q391" i="13"/>
  <c r="Q392" i="13"/>
  <c r="Q393" i="13"/>
  <c r="Q394" i="13"/>
  <c r="Q395" i="13"/>
  <c r="Q396" i="13"/>
  <c r="Q397" i="13"/>
  <c r="Q398" i="13"/>
  <c r="Q399" i="13"/>
  <c r="Q400" i="13"/>
  <c r="Q401" i="13"/>
  <c r="Q402" i="13"/>
  <c r="Q403" i="13"/>
  <c r="Q404" i="13"/>
  <c r="Q405" i="13"/>
  <c r="Q406" i="13"/>
  <c r="Q407" i="13"/>
  <c r="Q408" i="13"/>
  <c r="Q409" i="13"/>
  <c r="Q410" i="13"/>
  <c r="Q411" i="13"/>
  <c r="Q412" i="13"/>
  <c r="Q413" i="13"/>
  <c r="Q414" i="13"/>
  <c r="Q415" i="13"/>
  <c r="Q416" i="13"/>
  <c r="Q417" i="13"/>
  <c r="Q418" i="13"/>
  <c r="Q419" i="13"/>
  <c r="Q420" i="13"/>
  <c r="Q421" i="13"/>
  <c r="Q422" i="13"/>
  <c r="Q423" i="13"/>
  <c r="Q424" i="13"/>
  <c r="Q425" i="13"/>
  <c r="Q426" i="13"/>
  <c r="Q427" i="13"/>
  <c r="Q428" i="13"/>
  <c r="Q429" i="13"/>
  <c r="Q430" i="13"/>
  <c r="Q431" i="13"/>
  <c r="Q432" i="13"/>
  <c r="Q433" i="13"/>
  <c r="Q434" i="13"/>
  <c r="Q435" i="13"/>
  <c r="Q436" i="13"/>
  <c r="Q437" i="13"/>
  <c r="Q438" i="13"/>
  <c r="Q439" i="13"/>
  <c r="Q440" i="13"/>
  <c r="Q441" i="13"/>
  <c r="Q442" i="13"/>
  <c r="Q443" i="13"/>
  <c r="Q444" i="13"/>
  <c r="Q445" i="13"/>
  <c r="Q446" i="13"/>
  <c r="Q447" i="13"/>
  <c r="Q448" i="13"/>
  <c r="Q449" i="13"/>
  <c r="Q450" i="13"/>
  <c r="Q451" i="13"/>
  <c r="Q452" i="13"/>
  <c r="Q453" i="13"/>
  <c r="Q454" i="13"/>
  <c r="Q455" i="13"/>
  <c r="Q456" i="13"/>
  <c r="Q457" i="13"/>
  <c r="Q458" i="13"/>
  <c r="Q459" i="13"/>
  <c r="Q460" i="13"/>
  <c r="Q461" i="13"/>
  <c r="Q462" i="13"/>
  <c r="Q463" i="13"/>
  <c r="Q464" i="13"/>
  <c r="Q465" i="13"/>
  <c r="Q466" i="13"/>
  <c r="Q467" i="13"/>
  <c r="Q468" i="13"/>
  <c r="Q469" i="13"/>
  <c r="Q470" i="13"/>
  <c r="Q471" i="13"/>
  <c r="Q472" i="13"/>
  <c r="Q473" i="13"/>
  <c r="Q474" i="13"/>
  <c r="Q475" i="13"/>
  <c r="Q476" i="13"/>
  <c r="Q477" i="13"/>
  <c r="Q478" i="13"/>
  <c r="Q479" i="13"/>
  <c r="Q480" i="13"/>
  <c r="Q481" i="13"/>
  <c r="Q482" i="13"/>
  <c r="Q483" i="13"/>
  <c r="Q484" i="13"/>
  <c r="Q485" i="13"/>
  <c r="Q486" i="13"/>
  <c r="Q487" i="13"/>
  <c r="Q488" i="13"/>
  <c r="Q489" i="13"/>
  <c r="Q490" i="13"/>
  <c r="Q491" i="13"/>
  <c r="Q492" i="13"/>
  <c r="Q493" i="13"/>
  <c r="Q494" i="13"/>
  <c r="Q495" i="13"/>
  <c r="Q496" i="13"/>
  <c r="Q497" i="13"/>
  <c r="Q498" i="13"/>
  <c r="Q499" i="13"/>
  <c r="Q500" i="13"/>
  <c r="Q501" i="13"/>
  <c r="Q502" i="13"/>
  <c r="Q503" i="13"/>
  <c r="Q504" i="13"/>
  <c r="Q505" i="13"/>
  <c r="Q506" i="13"/>
  <c r="Q507" i="13"/>
  <c r="Q508" i="13"/>
  <c r="Q509" i="13"/>
  <c r="Q510" i="13"/>
  <c r="Q511" i="13"/>
  <c r="Q512" i="13"/>
  <c r="Q513" i="13"/>
  <c r="Q514" i="13"/>
  <c r="Q515" i="13"/>
  <c r="Q516" i="13"/>
  <c r="Q517" i="13"/>
  <c r="Q518" i="13"/>
  <c r="Q519" i="13"/>
  <c r="Q520" i="13"/>
  <c r="Q521" i="13"/>
  <c r="Q522" i="13"/>
  <c r="Q523" i="13"/>
  <c r="Q524" i="13"/>
  <c r="Q525" i="13"/>
  <c r="Q526" i="13"/>
  <c r="Q527" i="13"/>
  <c r="Q528" i="13"/>
  <c r="Q529" i="13"/>
  <c r="Q530" i="13"/>
  <c r="Q531" i="13"/>
  <c r="Q532" i="13"/>
  <c r="Q533" i="13"/>
  <c r="Q534" i="13"/>
  <c r="Q535" i="13"/>
  <c r="Q536" i="13"/>
  <c r="Q537" i="13"/>
  <c r="Q538" i="13"/>
  <c r="Q539" i="13"/>
  <c r="Q540" i="13"/>
  <c r="Q541" i="13"/>
  <c r="Q542" i="13"/>
  <c r="Q543" i="13"/>
  <c r="Q544" i="13"/>
  <c r="Q545" i="13"/>
  <c r="Q546" i="13"/>
  <c r="Q547" i="13"/>
  <c r="Q548" i="13"/>
  <c r="Q549" i="13"/>
  <c r="Q550" i="13"/>
  <c r="Q551" i="13"/>
  <c r="Q552" i="13"/>
  <c r="Q553" i="13"/>
  <c r="Q554" i="13"/>
  <c r="Q555" i="13"/>
  <c r="Q556" i="13"/>
  <c r="Q557" i="13"/>
  <c r="Q558" i="13"/>
  <c r="Q559" i="13"/>
  <c r="Q560" i="13"/>
  <c r="Q561" i="13"/>
  <c r="Q562" i="13"/>
  <c r="Q563" i="13"/>
  <c r="Q564" i="13"/>
  <c r="Q565" i="13"/>
  <c r="Q566" i="13"/>
  <c r="Q567" i="13"/>
  <c r="Q568" i="13"/>
  <c r="Q569" i="13"/>
  <c r="Q570" i="13"/>
  <c r="Q571" i="13"/>
  <c r="Q572" i="13"/>
  <c r="Q573" i="13"/>
  <c r="Q574" i="13"/>
  <c r="Q575" i="13"/>
  <c r="Q576" i="13"/>
  <c r="Q577" i="13"/>
  <c r="Q578" i="13"/>
  <c r="Q579" i="13"/>
  <c r="Q580" i="13"/>
  <c r="Q581" i="13"/>
  <c r="Q582" i="13"/>
  <c r="Q583" i="13"/>
  <c r="Q584" i="13"/>
  <c r="Q585" i="13"/>
  <c r="Q586" i="13"/>
  <c r="Q587" i="13"/>
  <c r="Q588" i="13"/>
  <c r="Q589" i="13"/>
  <c r="Q590" i="13"/>
  <c r="Q591" i="13"/>
  <c r="Q592" i="13"/>
  <c r="Q593" i="13"/>
  <c r="Q594" i="13"/>
  <c r="Q595" i="13"/>
  <c r="Q596" i="13"/>
  <c r="Q597" i="13"/>
  <c r="Q598" i="13"/>
  <c r="Q599" i="13"/>
  <c r="Q600" i="13"/>
  <c r="Q601" i="13"/>
  <c r="Q602" i="13"/>
  <c r="Q603" i="13"/>
  <c r="Q604" i="13"/>
  <c r="Q605" i="13"/>
  <c r="Q606" i="13"/>
  <c r="Q607" i="13"/>
  <c r="Q608" i="13"/>
  <c r="Q609" i="13"/>
  <c r="Q610" i="13"/>
  <c r="Q611" i="13"/>
  <c r="Q612" i="13"/>
  <c r="Q613" i="13"/>
  <c r="Q614" i="13"/>
  <c r="Q615" i="13"/>
  <c r="Q616" i="13"/>
  <c r="Q617" i="13"/>
  <c r="Q618" i="13"/>
  <c r="Q619" i="13"/>
  <c r="Q620" i="13"/>
  <c r="Q621" i="13"/>
  <c r="Q622" i="13"/>
  <c r="Q623" i="13"/>
  <c r="Q624" i="13"/>
  <c r="Q625" i="13"/>
  <c r="Q626" i="13"/>
  <c r="Q627" i="13"/>
  <c r="Q628" i="13"/>
  <c r="Q629" i="13"/>
  <c r="Q630" i="13"/>
  <c r="Q631" i="13"/>
  <c r="Q632" i="13"/>
  <c r="Q633" i="13"/>
  <c r="Q634" i="13"/>
  <c r="Q635" i="13"/>
  <c r="Q636" i="13"/>
  <c r="Q637" i="13"/>
  <c r="Q638" i="13"/>
  <c r="Q639" i="13"/>
  <c r="Q640" i="13"/>
  <c r="Q641" i="13"/>
  <c r="Q642" i="13"/>
  <c r="Q643" i="13"/>
  <c r="Q644" i="13"/>
  <c r="Q645" i="13"/>
  <c r="Q646" i="13"/>
  <c r="Q647" i="13"/>
  <c r="Q648" i="13"/>
  <c r="Q649" i="13"/>
  <c r="Q650" i="13"/>
  <c r="Q651" i="13"/>
  <c r="Q652" i="13"/>
  <c r="Q653" i="13"/>
  <c r="Q654" i="13"/>
  <c r="Q655" i="13"/>
  <c r="Q656" i="13"/>
  <c r="Q657" i="13"/>
  <c r="Q658" i="13"/>
  <c r="Q659" i="13"/>
  <c r="Q660" i="13"/>
  <c r="Q661" i="13"/>
  <c r="Q662" i="13"/>
  <c r="Q663" i="13"/>
  <c r="Q664" i="13"/>
  <c r="Q665" i="13"/>
  <c r="Q666" i="13"/>
  <c r="Q667" i="13"/>
  <c r="Q668" i="13"/>
  <c r="Q669" i="13"/>
  <c r="Q670" i="13"/>
  <c r="Q671" i="13"/>
  <c r="Q672" i="13"/>
  <c r="Q673" i="13"/>
  <c r="Q674" i="13"/>
  <c r="Q675" i="13"/>
  <c r="Q676" i="13"/>
  <c r="Q677" i="13"/>
  <c r="Q678" i="13"/>
  <c r="Q679" i="13"/>
  <c r="Q680" i="13"/>
  <c r="Q681" i="13"/>
  <c r="Q682" i="13"/>
  <c r="Q683" i="13"/>
  <c r="Q684" i="13"/>
  <c r="Q685" i="13"/>
  <c r="Q686" i="13"/>
  <c r="Q687" i="13"/>
  <c r="Q688" i="13"/>
  <c r="Q689" i="13"/>
  <c r="Q690" i="13"/>
  <c r="Q691" i="13"/>
  <c r="Q692" i="13"/>
  <c r="Q693" i="13"/>
  <c r="Q694" i="13"/>
  <c r="Q695" i="13"/>
  <c r="Q696" i="13"/>
  <c r="Q697" i="13"/>
  <c r="Q698" i="13"/>
  <c r="Q699" i="13"/>
  <c r="Q700" i="13"/>
  <c r="Q701" i="13"/>
  <c r="Q702" i="13"/>
  <c r="Q703" i="13"/>
  <c r="Q704" i="13"/>
  <c r="Q705" i="13"/>
  <c r="Q706" i="13"/>
  <c r="Q707" i="13"/>
  <c r="Q708" i="13"/>
  <c r="Q709" i="13"/>
  <c r="Q710" i="13"/>
  <c r="Q711" i="13"/>
  <c r="Q712" i="13"/>
  <c r="Q713" i="13"/>
  <c r="Q714" i="13"/>
  <c r="Q715" i="13"/>
  <c r="Q716" i="13"/>
  <c r="Q717" i="13"/>
  <c r="Q718" i="13"/>
  <c r="Q719" i="13"/>
  <c r="Q720" i="13"/>
  <c r="Q721" i="13"/>
  <c r="Q722" i="13"/>
  <c r="Q723" i="13"/>
  <c r="Q724" i="13"/>
  <c r="Q725" i="13"/>
  <c r="Q726" i="13"/>
  <c r="Q727" i="13"/>
  <c r="Q728" i="13"/>
  <c r="Q729" i="13"/>
  <c r="Q730" i="13"/>
  <c r="Q731" i="13"/>
  <c r="Q732" i="13"/>
  <c r="Q733" i="13"/>
  <c r="Q734" i="13"/>
  <c r="Q735" i="13"/>
  <c r="Q736" i="13"/>
  <c r="Q737" i="13"/>
  <c r="Q738" i="13"/>
  <c r="Q739" i="13"/>
  <c r="Q740" i="13"/>
  <c r="Q741" i="13"/>
  <c r="Q742" i="13"/>
  <c r="Q743" i="13"/>
  <c r="Q744" i="13"/>
  <c r="Q745" i="13"/>
  <c r="Q746" i="13"/>
  <c r="Q747" i="13"/>
  <c r="Q748" i="13"/>
  <c r="Q749" i="13"/>
  <c r="Q750" i="13"/>
  <c r="Q751" i="13"/>
  <c r="Q752" i="13"/>
  <c r="Q753" i="13"/>
  <c r="Q754" i="13"/>
  <c r="Q755" i="13"/>
  <c r="Q756" i="13"/>
  <c r="Q757" i="13"/>
  <c r="Q758" i="13"/>
  <c r="Q759" i="13"/>
  <c r="Q760" i="13"/>
  <c r="Q761" i="13"/>
  <c r="Q762" i="13"/>
  <c r="Q763" i="13"/>
  <c r="Q764" i="13"/>
  <c r="Q765" i="13"/>
  <c r="Q766" i="13"/>
  <c r="Q767" i="13"/>
  <c r="Q768" i="13"/>
  <c r="Q769" i="13"/>
  <c r="Q770" i="13"/>
  <c r="Q771" i="13"/>
  <c r="Q772" i="13"/>
  <c r="Q773" i="13"/>
  <c r="Q774" i="13"/>
  <c r="Q775" i="13"/>
  <c r="Q776" i="13"/>
  <c r="Q777" i="13"/>
  <c r="Q778" i="13"/>
  <c r="Q779" i="13"/>
  <c r="Q780" i="13"/>
  <c r="Q781" i="13"/>
  <c r="Q782" i="13"/>
  <c r="Q783" i="13"/>
  <c r="Q784" i="13"/>
  <c r="Q785" i="13"/>
  <c r="Q786" i="13"/>
  <c r="Q787" i="13"/>
  <c r="Q788" i="13"/>
  <c r="Q789" i="13"/>
  <c r="Q790" i="13"/>
  <c r="Q791" i="13"/>
  <c r="Q792" i="13"/>
  <c r="Q793" i="13"/>
  <c r="Q794" i="13"/>
  <c r="Q795" i="13"/>
  <c r="Q796" i="13"/>
  <c r="Q797" i="13"/>
  <c r="Q798" i="13"/>
  <c r="Q799" i="13"/>
  <c r="Q800" i="13"/>
  <c r="Q801" i="13"/>
  <c r="Q802" i="13"/>
  <c r="Q803" i="13"/>
  <c r="Q804" i="13"/>
  <c r="Q805" i="13"/>
  <c r="Q806" i="13"/>
  <c r="Q807" i="13"/>
  <c r="Q808" i="13"/>
  <c r="Q809" i="13"/>
  <c r="Q810" i="13"/>
  <c r="Q811" i="13"/>
  <c r="Q812" i="13"/>
  <c r="Q813" i="13"/>
  <c r="Q814" i="13"/>
  <c r="Q815" i="13"/>
  <c r="Q816" i="13"/>
  <c r="Q817" i="13"/>
  <c r="Q818" i="13"/>
  <c r="Q819" i="13"/>
  <c r="Q820" i="13"/>
  <c r="Q821" i="13"/>
  <c r="Q822" i="13"/>
  <c r="Q823" i="13"/>
  <c r="Q824" i="13"/>
  <c r="Q825" i="13"/>
  <c r="Q826" i="13"/>
  <c r="Q827" i="13"/>
  <c r="Q828" i="13"/>
  <c r="Q829" i="13"/>
  <c r="Q830" i="13"/>
  <c r="Q831" i="13"/>
  <c r="Q832" i="13"/>
  <c r="Q833" i="13"/>
  <c r="Q834" i="13"/>
  <c r="Q835" i="13"/>
  <c r="Q836" i="13"/>
  <c r="Q837" i="13"/>
  <c r="Q838" i="13"/>
  <c r="Q839" i="13"/>
  <c r="Q840" i="13"/>
  <c r="Q841" i="13"/>
  <c r="Q842" i="13"/>
  <c r="Q843" i="13"/>
  <c r="Q844" i="13"/>
  <c r="Q845" i="13"/>
  <c r="Q846" i="13"/>
  <c r="Q847" i="13"/>
  <c r="Q848" i="13"/>
  <c r="Q849" i="13"/>
  <c r="Q850" i="13"/>
  <c r="Q851" i="13"/>
  <c r="Q852" i="13"/>
  <c r="Q853" i="13"/>
  <c r="Q854" i="13"/>
  <c r="Q855" i="13"/>
  <c r="Q856" i="13"/>
  <c r="Q857" i="13"/>
  <c r="Q858" i="13"/>
  <c r="Q859" i="13"/>
  <c r="Q860" i="13"/>
  <c r="Q861" i="13"/>
  <c r="Q862" i="13"/>
  <c r="Q863" i="13"/>
  <c r="Q864" i="13"/>
  <c r="Q865" i="13"/>
  <c r="Q866" i="13"/>
  <c r="Q867" i="13"/>
  <c r="Q868" i="13"/>
  <c r="Q869" i="13"/>
  <c r="Q870" i="13"/>
  <c r="Q871" i="13"/>
  <c r="Q872" i="13"/>
  <c r="Q873" i="13"/>
  <c r="Q874" i="13"/>
  <c r="Q875" i="13"/>
  <c r="Q876" i="13"/>
  <c r="Q877" i="13"/>
  <c r="Q878" i="13"/>
  <c r="Q879" i="13"/>
  <c r="Q880" i="13"/>
  <c r="Q881" i="13"/>
  <c r="Q882" i="13"/>
  <c r="Q883" i="13"/>
  <c r="Q884" i="13"/>
  <c r="Q885" i="13"/>
  <c r="Q886" i="13"/>
  <c r="Q887" i="13"/>
  <c r="Q888" i="13"/>
  <c r="Q889" i="13"/>
  <c r="Q890" i="13"/>
  <c r="Q891" i="13"/>
  <c r="Q892" i="13"/>
  <c r="Q893" i="13"/>
  <c r="Q894" i="13"/>
  <c r="Q895" i="13"/>
  <c r="Q896" i="13"/>
  <c r="Q897" i="13"/>
  <c r="Q898" i="13"/>
  <c r="Q899" i="13"/>
  <c r="Q900" i="13"/>
  <c r="Q901" i="13"/>
  <c r="Q902" i="13"/>
  <c r="Q903" i="13"/>
  <c r="Q904" i="13"/>
  <c r="Q905" i="13"/>
  <c r="Q906" i="13"/>
  <c r="Q907" i="13"/>
  <c r="Q908" i="13"/>
  <c r="Q909" i="13"/>
  <c r="Q910" i="13"/>
  <c r="Q911" i="13"/>
  <c r="Q912" i="13"/>
  <c r="Q913" i="13"/>
  <c r="Q914" i="13"/>
  <c r="Q915" i="13"/>
  <c r="Q916" i="13"/>
  <c r="Q917" i="13"/>
  <c r="Q918" i="13"/>
  <c r="Q919" i="13"/>
  <c r="Q920" i="13"/>
  <c r="Q921" i="13"/>
  <c r="Q922" i="13"/>
  <c r="Q923" i="13"/>
  <c r="Q924" i="13"/>
  <c r="Q925" i="13"/>
  <c r="Q926" i="13"/>
  <c r="Q927" i="13"/>
  <c r="Q928" i="13"/>
  <c r="Q929" i="13"/>
  <c r="Q930" i="13"/>
  <c r="Q931" i="13"/>
  <c r="Q932" i="13"/>
  <c r="Q933" i="13"/>
  <c r="Q934" i="13"/>
  <c r="Q935" i="13"/>
  <c r="Q936" i="13"/>
  <c r="Q937" i="13"/>
  <c r="Q938" i="13"/>
  <c r="Q939" i="13"/>
  <c r="Q940" i="13"/>
  <c r="Q941" i="13"/>
  <c r="Q942" i="13"/>
  <c r="Q943" i="13"/>
  <c r="Q944" i="13"/>
  <c r="Q945" i="13"/>
  <c r="Q946" i="13"/>
  <c r="Q947" i="13"/>
  <c r="Q948" i="13"/>
  <c r="Q949" i="13"/>
  <c r="Q950" i="13"/>
  <c r="Q951" i="13"/>
  <c r="Q952" i="13"/>
  <c r="Q953" i="13"/>
  <c r="Q954" i="13"/>
  <c r="Q955" i="13"/>
  <c r="Q956" i="13"/>
  <c r="Q957" i="13"/>
  <c r="Q958" i="13"/>
  <c r="Q959" i="13"/>
  <c r="Q960" i="13"/>
  <c r="Q961" i="13"/>
  <c r="Q962" i="13"/>
  <c r="Q963" i="13"/>
  <c r="Q964" i="13"/>
  <c r="Q965" i="13"/>
  <c r="Q966" i="13"/>
  <c r="Q967" i="13"/>
  <c r="Q968" i="13"/>
  <c r="Q969" i="13"/>
  <c r="Q970" i="13"/>
  <c r="Q971" i="13"/>
  <c r="Q972" i="13"/>
  <c r="Q973" i="13"/>
  <c r="Q974" i="13"/>
  <c r="Q975" i="13"/>
  <c r="Q976" i="13"/>
  <c r="Q977" i="13"/>
  <c r="Q978" i="13"/>
  <c r="Q979" i="13"/>
  <c r="Q980" i="13"/>
  <c r="Q981" i="13"/>
  <c r="Q982" i="13"/>
  <c r="Q983" i="13"/>
  <c r="Q984" i="13"/>
  <c r="Q985" i="13"/>
  <c r="Q986" i="13"/>
  <c r="Q987" i="13"/>
  <c r="Q988" i="13"/>
  <c r="Q989" i="13"/>
  <c r="Q990" i="13"/>
  <c r="Q991" i="13"/>
  <c r="Q992" i="13"/>
  <c r="Q993" i="13"/>
  <c r="Q994" i="13"/>
  <c r="Q995" i="13"/>
  <c r="Q996" i="13"/>
  <c r="Q997" i="13"/>
  <c r="Q998" i="13"/>
  <c r="Q999" i="13"/>
  <c r="Q1000" i="13"/>
  <c r="Q1001" i="13"/>
  <c r="Q1002" i="13"/>
  <c r="Q1003" i="13"/>
  <c r="Q1004" i="13"/>
  <c r="Q1005" i="13"/>
  <c r="Q1006" i="13"/>
  <c r="Q1007" i="13"/>
  <c r="Q1008" i="13"/>
  <c r="Q1009" i="13"/>
  <c r="Q1010" i="13"/>
  <c r="Q1011" i="13"/>
  <c r="Q1012" i="13"/>
  <c r="Q1013" i="13"/>
  <c r="Q1014" i="13"/>
  <c r="Q1015" i="13"/>
  <c r="Q1016" i="13"/>
  <c r="Q1017" i="13"/>
  <c r="Q1018" i="13"/>
  <c r="Q1019" i="13"/>
  <c r="Q1020" i="13"/>
  <c r="Q1021" i="13"/>
  <c r="Q1022" i="13"/>
  <c r="Q1023" i="13"/>
  <c r="Q1024" i="13"/>
  <c r="Q1025" i="13"/>
  <c r="Q1026" i="13"/>
  <c r="Q1027" i="13"/>
  <c r="Q1028" i="13"/>
  <c r="Q1029" i="13"/>
  <c r="Q1030" i="13"/>
  <c r="Q1031" i="13"/>
  <c r="Q1032" i="13"/>
  <c r="Q1033" i="13"/>
  <c r="Q1034" i="13"/>
  <c r="Q1035" i="13"/>
  <c r="Q1036" i="13"/>
  <c r="Q1037" i="13"/>
  <c r="Q1038" i="13"/>
  <c r="Q1039" i="13"/>
  <c r="Q1040" i="13"/>
  <c r="Q1041" i="13"/>
  <c r="Q1042" i="13"/>
  <c r="Q1043" i="13"/>
  <c r="Q1044" i="13"/>
  <c r="Q1045" i="13"/>
  <c r="Q1046" i="13"/>
  <c r="Q1047" i="13"/>
  <c r="Q1048" i="13"/>
  <c r="Q1049" i="13"/>
  <c r="Q1050" i="13"/>
  <c r="Q1051" i="13"/>
  <c r="Q1052" i="13"/>
  <c r="Q1053" i="13"/>
  <c r="Q1054" i="13"/>
  <c r="Q1055" i="13"/>
  <c r="Q1056" i="13"/>
  <c r="Q1057" i="13"/>
  <c r="Q1058" i="13"/>
  <c r="Q1059" i="13"/>
  <c r="Q1060" i="13"/>
  <c r="Q1061" i="13"/>
  <c r="Q1062" i="13"/>
  <c r="Q1063" i="13"/>
  <c r="Q1064" i="13"/>
  <c r="Q1065" i="13"/>
  <c r="Q1066" i="13"/>
  <c r="Q1067" i="13"/>
  <c r="Q1068" i="13"/>
  <c r="Q1069" i="13"/>
  <c r="Q1070" i="13"/>
  <c r="Q1071" i="13"/>
  <c r="Q1072" i="13"/>
  <c r="Q1073" i="13"/>
  <c r="Q1074" i="13"/>
  <c r="Q1075" i="13"/>
  <c r="Q1076" i="13"/>
  <c r="Q1077" i="13"/>
  <c r="Q1078" i="13"/>
  <c r="Q1079" i="13"/>
  <c r="Q1080" i="13"/>
  <c r="Q1081" i="13"/>
  <c r="Q1082" i="13"/>
  <c r="Q1083" i="13"/>
  <c r="Q1084" i="13"/>
  <c r="Q1085" i="13"/>
  <c r="Q1086" i="13"/>
  <c r="Q1087" i="13"/>
  <c r="Q1088" i="13"/>
  <c r="Q1089" i="13"/>
  <c r="Q1090" i="13"/>
  <c r="Q1091" i="13"/>
  <c r="Q1092" i="13"/>
  <c r="Q1093" i="13"/>
  <c r="Q1094" i="13"/>
  <c r="Q1095" i="13"/>
  <c r="Q1096" i="13"/>
  <c r="Q1097" i="13"/>
  <c r="Q1098" i="13"/>
  <c r="Q1099" i="13"/>
  <c r="Q1100" i="13"/>
  <c r="Q1101" i="13"/>
  <c r="Q1102" i="13"/>
  <c r="Q1103" i="13"/>
  <c r="Q1104" i="13"/>
  <c r="Q1105" i="13"/>
  <c r="Q1106" i="13"/>
  <c r="Q1107" i="13"/>
  <c r="Q1108" i="13"/>
  <c r="Q1109" i="13"/>
  <c r="Q1110" i="13"/>
  <c r="Q1111" i="13"/>
  <c r="Q1112" i="13"/>
  <c r="Q1113" i="13"/>
  <c r="Q1114" i="13"/>
  <c r="Q1115" i="13"/>
  <c r="Q1116" i="13"/>
  <c r="Q1117" i="13"/>
  <c r="Q1118" i="13"/>
  <c r="Q1119" i="13"/>
  <c r="Q1120" i="13"/>
  <c r="Q1121" i="13"/>
  <c r="Q1122" i="13"/>
  <c r="Q1123" i="13"/>
  <c r="Q1124" i="13"/>
  <c r="Q1125" i="13"/>
  <c r="Q1126" i="13"/>
  <c r="Q1127" i="13"/>
  <c r="Q1128" i="13"/>
  <c r="Q1129" i="13"/>
  <c r="Q1130" i="13"/>
  <c r="Q1131" i="13"/>
  <c r="Q1132" i="13"/>
  <c r="Q1133" i="13"/>
  <c r="Q1134" i="13"/>
  <c r="Q1135" i="13"/>
  <c r="Q1136" i="13"/>
  <c r="Q1137" i="13"/>
  <c r="Q1138" i="13"/>
  <c r="Q1139" i="13"/>
  <c r="Q1140" i="13"/>
  <c r="Q1141" i="13"/>
  <c r="Q1142" i="13"/>
  <c r="Q1143" i="13"/>
  <c r="Q1144" i="13"/>
  <c r="Q1145" i="13"/>
  <c r="Q1146" i="13"/>
  <c r="Q1147" i="13"/>
  <c r="Q1148" i="13"/>
  <c r="Q1149" i="13"/>
  <c r="Q1150" i="13"/>
  <c r="Q1151" i="13"/>
  <c r="Q1152" i="13"/>
  <c r="Q1153" i="13"/>
  <c r="Q1154" i="13"/>
  <c r="Q1155" i="13"/>
  <c r="Q1156" i="13"/>
  <c r="Q1157" i="13"/>
  <c r="Q1158" i="13"/>
  <c r="Q1159" i="13"/>
  <c r="Q1160" i="13"/>
  <c r="Q1161" i="13"/>
  <c r="Q1162" i="13"/>
  <c r="Q1163" i="13"/>
  <c r="Q1164" i="13"/>
  <c r="Q1165" i="13"/>
  <c r="Q1166" i="13"/>
  <c r="Q1167" i="13"/>
  <c r="Q1168" i="13"/>
  <c r="Q1169" i="13"/>
  <c r="Q1170" i="13"/>
  <c r="Q1171" i="13"/>
  <c r="Q1172" i="13"/>
  <c r="Q1173" i="13"/>
  <c r="Q1174" i="13"/>
  <c r="Q1175" i="13"/>
  <c r="Q1176" i="13"/>
  <c r="Q1177" i="13"/>
  <c r="Q1178" i="13"/>
  <c r="Q1179" i="13"/>
  <c r="Q1180" i="13"/>
  <c r="Q1181" i="13"/>
  <c r="Q1182" i="13"/>
  <c r="Q1183" i="13"/>
  <c r="Q1184" i="13"/>
  <c r="Q1185" i="13"/>
  <c r="Q1186" i="13"/>
  <c r="Q1187" i="13"/>
  <c r="Q1188" i="13"/>
  <c r="Q1189" i="13"/>
  <c r="Q1190" i="13"/>
  <c r="Q1191" i="13"/>
  <c r="Q1192" i="13"/>
  <c r="Q1193" i="13"/>
  <c r="Q1194" i="13"/>
  <c r="Q1195" i="13"/>
  <c r="Q1196" i="13"/>
  <c r="Q1197" i="13"/>
  <c r="Q1198" i="13"/>
  <c r="Q1199" i="13"/>
  <c r="Q1200" i="13"/>
  <c r="Q1201" i="13"/>
  <c r="Q1202" i="13"/>
  <c r="Q1203" i="13"/>
  <c r="Q1204" i="13"/>
  <c r="Q1205" i="13"/>
  <c r="Q1206" i="13"/>
  <c r="Q1207" i="13"/>
  <c r="Q1208" i="13"/>
  <c r="Q1209" i="13"/>
  <c r="Q1210" i="13"/>
  <c r="Q1211" i="13"/>
  <c r="Q1212" i="13"/>
  <c r="Q1213" i="13"/>
  <c r="Q1214" i="13"/>
  <c r="Q1215" i="13"/>
  <c r="Q1216" i="13"/>
  <c r="Q1217" i="13"/>
  <c r="Q1218" i="13"/>
  <c r="Q1219" i="13"/>
  <c r="Q1220" i="13"/>
  <c r="Q1221" i="13"/>
  <c r="Q1222" i="13"/>
  <c r="Q1223" i="13"/>
  <c r="Q1224" i="13"/>
  <c r="Q1225" i="13"/>
  <c r="Q1226" i="13"/>
  <c r="Q1227" i="13"/>
  <c r="Q1228" i="13"/>
  <c r="Q1229" i="13"/>
  <c r="Q1230" i="13"/>
  <c r="Q1231" i="13"/>
  <c r="Q1232" i="13"/>
  <c r="Q1233" i="13"/>
  <c r="Q1234" i="13"/>
  <c r="Q1235" i="13"/>
  <c r="Q1236" i="13"/>
  <c r="Q1237" i="13"/>
  <c r="Q1238" i="13"/>
  <c r="Q1239" i="13"/>
  <c r="Q1240" i="13"/>
  <c r="Q1241" i="13"/>
  <c r="Q1242" i="13"/>
  <c r="Q1243" i="13"/>
  <c r="Q1244" i="13"/>
  <c r="Q1245" i="13"/>
  <c r="Q1246" i="13"/>
  <c r="Q1247" i="13"/>
  <c r="Q1248" i="13"/>
  <c r="Q1249" i="13"/>
  <c r="Q1250" i="13"/>
  <c r="Q1251" i="13"/>
  <c r="Q1252" i="13"/>
  <c r="Q1253" i="13"/>
  <c r="Q1254" i="13"/>
  <c r="Q1255" i="13"/>
  <c r="Q1256" i="13"/>
  <c r="Q1257" i="13"/>
  <c r="Q1258" i="13"/>
  <c r="Q1259" i="13"/>
  <c r="Q1260" i="13"/>
  <c r="Q1261" i="13"/>
  <c r="Q1262" i="13"/>
  <c r="Q1263" i="13"/>
  <c r="Q1264" i="13"/>
  <c r="Q1265" i="13"/>
  <c r="Q1266" i="13"/>
  <c r="Q1267" i="13"/>
  <c r="Q1268" i="13"/>
  <c r="Q1269" i="13"/>
  <c r="Q1270" i="13"/>
  <c r="Q1271" i="13"/>
  <c r="Q1272" i="13"/>
  <c r="Q1273" i="13"/>
  <c r="Q1274" i="13"/>
  <c r="Q1275" i="13"/>
  <c r="Q1276" i="13"/>
  <c r="Q1277" i="13"/>
  <c r="Q1278" i="13"/>
  <c r="Q1279" i="13"/>
  <c r="Q1280" i="13"/>
  <c r="Q1281" i="13"/>
  <c r="Q1282" i="13"/>
  <c r="Q1283" i="13"/>
  <c r="Q1284" i="13"/>
  <c r="Q1285" i="13"/>
  <c r="Q1286" i="13"/>
  <c r="Q1287" i="13"/>
  <c r="Q1288" i="13"/>
  <c r="Q1289" i="13"/>
  <c r="Q1290" i="13"/>
  <c r="Q1291" i="13"/>
  <c r="Q1292" i="13"/>
  <c r="Q1293" i="13"/>
  <c r="Q1294" i="13"/>
  <c r="Q1295" i="13"/>
  <c r="Q1296" i="13"/>
  <c r="Q1297" i="13"/>
  <c r="Q1298" i="13"/>
  <c r="Q1299" i="13"/>
  <c r="Q1300" i="13"/>
  <c r="Q1301" i="13"/>
  <c r="Q1302" i="13"/>
  <c r="Q1303" i="13"/>
  <c r="Q1304" i="13"/>
  <c r="Q1305" i="13"/>
  <c r="Q1306" i="13"/>
  <c r="Q1307" i="13"/>
  <c r="Q1308" i="13"/>
  <c r="Q1309" i="13"/>
  <c r="Q1310" i="13"/>
  <c r="Q1311" i="13"/>
  <c r="Q1312" i="13"/>
  <c r="Q1313" i="13"/>
  <c r="Q1314" i="13"/>
  <c r="Q1315" i="13"/>
  <c r="Q1316" i="13"/>
  <c r="Q1317" i="13"/>
  <c r="Q1318" i="13"/>
  <c r="Q1319" i="13"/>
  <c r="Q1320" i="13"/>
  <c r="Q1321" i="13"/>
  <c r="Q1322" i="13"/>
  <c r="Q1323" i="13"/>
  <c r="Q1324" i="13"/>
  <c r="Q1325" i="13"/>
  <c r="Q1326" i="13"/>
  <c r="Q1327" i="13"/>
  <c r="Q1328" i="13"/>
  <c r="Q1329" i="13"/>
  <c r="Q1330" i="13"/>
  <c r="Q1331" i="13"/>
  <c r="Q1332" i="13"/>
  <c r="Q1333" i="13"/>
  <c r="Q1334" i="13"/>
  <c r="Q1335" i="13"/>
  <c r="Q1336" i="13"/>
  <c r="Q1337" i="13"/>
  <c r="Q1338" i="13"/>
  <c r="Q1339" i="13"/>
  <c r="Q1340" i="13"/>
  <c r="Q1341" i="13"/>
  <c r="Q1342" i="13"/>
  <c r="Q1343" i="13"/>
  <c r="Q1344" i="13"/>
  <c r="Q1345" i="13"/>
  <c r="Q1346" i="13"/>
  <c r="Q1347" i="13"/>
  <c r="Q1348" i="13"/>
  <c r="Q1349" i="13"/>
  <c r="Q1350" i="13"/>
  <c r="Q1351" i="13"/>
  <c r="Q1352" i="13"/>
  <c r="Q1353" i="13"/>
  <c r="Q1354" i="13"/>
  <c r="Q1355" i="13"/>
  <c r="Q1356" i="13"/>
  <c r="Q1357" i="13"/>
  <c r="Q1358" i="13"/>
  <c r="Q1359" i="13"/>
  <c r="Q1360" i="13"/>
  <c r="Q1361" i="13"/>
  <c r="Q1362" i="13"/>
  <c r="Q1363" i="13"/>
  <c r="Q1364" i="13"/>
  <c r="Q1365" i="13"/>
  <c r="Q1366" i="13"/>
  <c r="Q1367" i="13"/>
  <c r="Q1368" i="13"/>
  <c r="Q1369" i="13"/>
  <c r="Q1370" i="13"/>
  <c r="Q1371" i="13"/>
  <c r="Q1372" i="13"/>
  <c r="Q1373" i="13"/>
  <c r="Q1374" i="13"/>
  <c r="Q1375" i="13"/>
  <c r="Q1376" i="13"/>
  <c r="Q1377" i="13"/>
  <c r="Q1378" i="13"/>
  <c r="Q1379" i="13"/>
  <c r="Q1380" i="13"/>
  <c r="Q1381" i="13"/>
  <c r="Q1382" i="13"/>
  <c r="Q1383" i="13"/>
  <c r="Q1384" i="13"/>
  <c r="Q1385" i="13"/>
  <c r="Q1386" i="13"/>
  <c r="Q1387" i="13"/>
  <c r="Q1388" i="13"/>
  <c r="Q1389" i="13"/>
  <c r="Q1390" i="13"/>
  <c r="Q1391" i="13"/>
  <c r="Q1392" i="13"/>
  <c r="Q1393" i="13"/>
  <c r="Q1394" i="13"/>
  <c r="Q1395" i="13"/>
  <c r="Q1396" i="13"/>
  <c r="Q1397" i="13"/>
  <c r="Q1398" i="13"/>
  <c r="Q1399" i="13"/>
  <c r="Q1400" i="13"/>
  <c r="Q1401" i="13"/>
  <c r="Q1402" i="13"/>
  <c r="Q1403" i="13"/>
  <c r="Q1404" i="13"/>
  <c r="Q1405" i="13"/>
  <c r="Q1406" i="13"/>
  <c r="Q1407" i="13"/>
  <c r="Q1408" i="13"/>
  <c r="Q1409" i="13"/>
  <c r="Q1410" i="13"/>
  <c r="Q1411" i="13"/>
  <c r="Q1412" i="13"/>
  <c r="Q1413" i="13"/>
  <c r="Q1414" i="13"/>
  <c r="Q1415" i="13"/>
  <c r="Q1416" i="13"/>
  <c r="Q1417" i="13"/>
  <c r="Q1418" i="13"/>
  <c r="Q1419" i="13"/>
  <c r="Q1420" i="13"/>
  <c r="Q1421" i="13"/>
  <c r="Q1422" i="13"/>
  <c r="Q1423" i="13"/>
  <c r="Q1424" i="13"/>
  <c r="Q1425" i="13"/>
  <c r="Q1426" i="13"/>
  <c r="Q1427" i="13"/>
  <c r="Q1428" i="13"/>
  <c r="Q1429" i="13"/>
  <c r="Q1430" i="13"/>
  <c r="Q1431" i="13"/>
  <c r="Q1432" i="13"/>
  <c r="Q1433" i="13"/>
  <c r="Q1434" i="13"/>
  <c r="Q1435" i="13"/>
  <c r="Q1436" i="13"/>
  <c r="Q1437" i="13"/>
  <c r="Q1438" i="13"/>
  <c r="Q1439" i="13"/>
  <c r="Q1440" i="13"/>
  <c r="Q1441" i="13"/>
  <c r="Q1442" i="13"/>
  <c r="Q1443" i="13"/>
  <c r="Q1444" i="13"/>
  <c r="Q1445" i="13"/>
  <c r="Q1446" i="13"/>
  <c r="Q1447" i="13"/>
  <c r="Q1448" i="13"/>
  <c r="Q1449" i="13"/>
  <c r="Q1450" i="13"/>
  <c r="Q1451" i="13"/>
  <c r="Q1452" i="13"/>
  <c r="Q1453" i="13"/>
  <c r="Q1454" i="13"/>
  <c r="Q1455" i="13"/>
  <c r="Q1456" i="13"/>
  <c r="Q1457" i="13"/>
  <c r="Q1458" i="13"/>
  <c r="Q1459" i="13"/>
  <c r="Q1460" i="13"/>
  <c r="Q1461" i="13"/>
  <c r="Q1462" i="13"/>
  <c r="Q1463" i="13"/>
  <c r="Q1464" i="13"/>
  <c r="Q1465" i="13"/>
  <c r="Q1466" i="13"/>
  <c r="Q1467" i="13"/>
  <c r="Q1468" i="13"/>
  <c r="Q1469" i="13"/>
  <c r="Q1470" i="13"/>
  <c r="Q1471" i="13"/>
  <c r="Q1472" i="13"/>
  <c r="Q1473" i="13"/>
  <c r="Q1474" i="13"/>
  <c r="Q1475" i="13"/>
  <c r="Q1476" i="13"/>
  <c r="Q1477" i="13"/>
  <c r="Q1478" i="13"/>
  <c r="Q1479" i="13"/>
  <c r="Q1480" i="13"/>
  <c r="Q1481" i="13"/>
  <c r="Q1482" i="13"/>
  <c r="Q1483" i="13"/>
  <c r="Q1484" i="13"/>
  <c r="Q1485" i="13"/>
  <c r="Q1486" i="13"/>
  <c r="Q1487" i="13"/>
  <c r="Q1488" i="13"/>
  <c r="Q1489" i="13"/>
  <c r="Q1490" i="13"/>
  <c r="Q1491" i="13"/>
  <c r="Q1492" i="13"/>
  <c r="Q1493" i="13"/>
  <c r="Q1494" i="13"/>
  <c r="Q1495" i="13"/>
  <c r="Q1496" i="13"/>
  <c r="Q1497" i="13"/>
  <c r="Q1498" i="13"/>
  <c r="Q1499" i="13"/>
  <c r="Q1500" i="13"/>
  <c r="Q1501" i="13"/>
  <c r="Q1502" i="13"/>
  <c r="Q1503" i="13"/>
  <c r="Q1504" i="13"/>
  <c r="Q1505" i="13"/>
  <c r="Q1506" i="13"/>
  <c r="Q1507" i="13"/>
  <c r="Q1508" i="13"/>
  <c r="Q1509" i="13"/>
  <c r="Q1510" i="13"/>
  <c r="Q1511" i="13"/>
  <c r="Q1512" i="13"/>
  <c r="Q1513" i="13"/>
  <c r="Q1514" i="13"/>
  <c r="Q1515" i="13"/>
  <c r="Q1516" i="13"/>
  <c r="Q1517" i="13"/>
  <c r="Q1518" i="13"/>
  <c r="Q1519" i="13"/>
  <c r="Q1520" i="13"/>
  <c r="Q1521" i="13"/>
  <c r="Q1522" i="13"/>
  <c r="Q1523" i="13"/>
  <c r="Q1524" i="13"/>
  <c r="Q1525" i="13"/>
  <c r="Q1526" i="13"/>
  <c r="Q1527" i="13"/>
  <c r="Q1528" i="13"/>
  <c r="Q1529" i="13"/>
  <c r="Q1530" i="13"/>
  <c r="Q1531" i="13"/>
  <c r="Q1532" i="13"/>
  <c r="Q1533" i="13"/>
  <c r="P35" i="13"/>
  <c r="P36" i="13"/>
  <c r="P37" i="13"/>
  <c r="P38" i="13"/>
  <c r="P39" i="13"/>
  <c r="P40" i="13"/>
  <c r="P41" i="13"/>
  <c r="P42" i="13"/>
  <c r="P43" i="13"/>
  <c r="P44" i="13"/>
  <c r="P45" i="13"/>
  <c r="P46" i="13"/>
  <c r="P47" i="13"/>
  <c r="P48" i="13"/>
  <c r="P49" i="13"/>
  <c r="P50" i="13"/>
  <c r="P51" i="13"/>
  <c r="P52" i="13"/>
  <c r="P53" i="13"/>
  <c r="P54" i="13"/>
  <c r="P55" i="13"/>
  <c r="P56" i="13"/>
  <c r="P57" i="13"/>
  <c r="P58" i="13"/>
  <c r="P59" i="13"/>
  <c r="P60" i="13"/>
  <c r="P61" i="13"/>
  <c r="P62" i="13"/>
  <c r="P63" i="13"/>
  <c r="P64" i="13"/>
  <c r="P65" i="13"/>
  <c r="P66" i="13"/>
  <c r="P67" i="13"/>
  <c r="P68" i="13"/>
  <c r="P69" i="13"/>
  <c r="P70" i="13"/>
  <c r="P71" i="13"/>
  <c r="P72" i="13"/>
  <c r="P73" i="13"/>
  <c r="P74" i="13"/>
  <c r="P75" i="13"/>
  <c r="P76" i="13"/>
  <c r="P77" i="13"/>
  <c r="P78" i="13"/>
  <c r="P79" i="13"/>
  <c r="P80" i="13"/>
  <c r="P81" i="13"/>
  <c r="P82" i="13"/>
  <c r="P83" i="13"/>
  <c r="P84" i="13"/>
  <c r="P85" i="13"/>
  <c r="P86" i="13"/>
  <c r="P87" i="13"/>
  <c r="P88" i="13"/>
  <c r="P89" i="13"/>
  <c r="P90" i="13"/>
  <c r="P91" i="13"/>
  <c r="P92" i="13"/>
  <c r="P93" i="13"/>
  <c r="P94" i="13"/>
  <c r="P95" i="13"/>
  <c r="P96" i="13"/>
  <c r="P97" i="13"/>
  <c r="P98" i="13"/>
  <c r="P99" i="13"/>
  <c r="P100" i="13"/>
  <c r="P101" i="13"/>
  <c r="P102" i="13"/>
  <c r="P103" i="13"/>
  <c r="P104" i="13"/>
  <c r="P105" i="13"/>
  <c r="P106" i="13"/>
  <c r="P107" i="13"/>
  <c r="P108" i="13"/>
  <c r="P109" i="13"/>
  <c r="P110" i="13"/>
  <c r="P111" i="13"/>
  <c r="P112" i="13"/>
  <c r="P113" i="13"/>
  <c r="P114" i="13"/>
  <c r="P115" i="13"/>
  <c r="P116" i="13"/>
  <c r="P117" i="13"/>
  <c r="P118" i="13"/>
  <c r="P119" i="13"/>
  <c r="P120" i="13"/>
  <c r="P121" i="13"/>
  <c r="P122" i="13"/>
  <c r="P123" i="13"/>
  <c r="P124" i="13"/>
  <c r="P125" i="13"/>
  <c r="P126" i="13"/>
  <c r="P127" i="13"/>
  <c r="P128" i="13"/>
  <c r="P129" i="13"/>
  <c r="P130" i="13"/>
  <c r="P131" i="13"/>
  <c r="P132" i="13"/>
  <c r="P133" i="13"/>
  <c r="P134" i="13"/>
  <c r="P135" i="13"/>
  <c r="P136" i="13"/>
  <c r="P137" i="13"/>
  <c r="P138" i="13"/>
  <c r="P139" i="13"/>
  <c r="P140" i="13"/>
  <c r="P141" i="13"/>
  <c r="P142" i="13"/>
  <c r="P143" i="13"/>
  <c r="P144" i="13"/>
  <c r="P145" i="13"/>
  <c r="P146" i="13"/>
  <c r="P147" i="13"/>
  <c r="P148" i="13"/>
  <c r="P149" i="13"/>
  <c r="P150" i="13"/>
  <c r="P151" i="13"/>
  <c r="P152" i="13"/>
  <c r="P153" i="13"/>
  <c r="P154" i="13"/>
  <c r="P155" i="13"/>
  <c r="P156" i="13"/>
  <c r="P157" i="13"/>
  <c r="P158" i="13"/>
  <c r="P159" i="13"/>
  <c r="P160" i="13"/>
  <c r="P161" i="13"/>
  <c r="P162" i="13"/>
  <c r="P163" i="13"/>
  <c r="P164" i="13"/>
  <c r="P165" i="13"/>
  <c r="P166" i="13"/>
  <c r="P167" i="13"/>
  <c r="P168" i="13"/>
  <c r="P169" i="13"/>
  <c r="P170" i="13"/>
  <c r="P171" i="13"/>
  <c r="P172" i="13"/>
  <c r="P173" i="13"/>
  <c r="P174" i="13"/>
  <c r="P175" i="13"/>
  <c r="P176" i="13"/>
  <c r="P177" i="13"/>
  <c r="P178" i="13"/>
  <c r="P179" i="13"/>
  <c r="P180" i="13"/>
  <c r="P181" i="13"/>
  <c r="P182" i="13"/>
  <c r="P183" i="13"/>
  <c r="P184" i="13"/>
  <c r="P185" i="13"/>
  <c r="P186" i="13"/>
  <c r="P187" i="13"/>
  <c r="P188" i="13"/>
  <c r="P189" i="13"/>
  <c r="P190" i="13"/>
  <c r="P191" i="13"/>
  <c r="P192" i="13"/>
  <c r="P193" i="13"/>
  <c r="P194" i="13"/>
  <c r="P195" i="13"/>
  <c r="P196" i="13"/>
  <c r="P197" i="13"/>
  <c r="P198" i="13"/>
  <c r="P199" i="13"/>
  <c r="P200" i="13"/>
  <c r="P201" i="13"/>
  <c r="P202" i="13"/>
  <c r="P203" i="13"/>
  <c r="P204" i="13"/>
  <c r="P205" i="13"/>
  <c r="P206" i="13"/>
  <c r="P207" i="13"/>
  <c r="P208" i="13"/>
  <c r="P209" i="13"/>
  <c r="P210" i="13"/>
  <c r="P211" i="13"/>
  <c r="P212" i="13"/>
  <c r="P213" i="13"/>
  <c r="P214" i="13"/>
  <c r="P215" i="13"/>
  <c r="P216" i="13"/>
  <c r="P217" i="13"/>
  <c r="P218" i="13"/>
  <c r="P219" i="13"/>
  <c r="P220" i="13"/>
  <c r="P221" i="13"/>
  <c r="P222" i="13"/>
  <c r="P223" i="13"/>
  <c r="P224" i="13"/>
  <c r="P225" i="13"/>
  <c r="P226" i="13"/>
  <c r="P227" i="13"/>
  <c r="P228" i="13"/>
  <c r="P229" i="13"/>
  <c r="P230" i="13"/>
  <c r="P231" i="13"/>
  <c r="P232" i="13"/>
  <c r="P233" i="13"/>
  <c r="P234" i="13"/>
  <c r="P235" i="13"/>
  <c r="P236" i="13"/>
  <c r="P237" i="13"/>
  <c r="P238" i="13"/>
  <c r="P239" i="13"/>
  <c r="P240" i="13"/>
  <c r="P241" i="13"/>
  <c r="P242" i="13"/>
  <c r="P243" i="13"/>
  <c r="P244" i="13"/>
  <c r="P245" i="13"/>
  <c r="P246" i="13"/>
  <c r="P247" i="13"/>
  <c r="P248" i="13"/>
  <c r="P249" i="13"/>
  <c r="P250" i="13"/>
  <c r="P251" i="13"/>
  <c r="P252" i="13"/>
  <c r="P253" i="13"/>
  <c r="P254" i="13"/>
  <c r="P255" i="13"/>
  <c r="P256" i="13"/>
  <c r="P257" i="13"/>
  <c r="P258" i="13"/>
  <c r="P259" i="13"/>
  <c r="P260" i="13"/>
  <c r="P261" i="13"/>
  <c r="P262" i="13"/>
  <c r="P263" i="13"/>
  <c r="P264" i="13"/>
  <c r="P265" i="13"/>
  <c r="P266" i="13"/>
  <c r="P267" i="13"/>
  <c r="P268" i="13"/>
  <c r="P269" i="13"/>
  <c r="P270" i="13"/>
  <c r="P271" i="13"/>
  <c r="P272" i="13"/>
  <c r="P273" i="13"/>
  <c r="P274" i="13"/>
  <c r="P275" i="13"/>
  <c r="P276" i="13"/>
  <c r="P277" i="13"/>
  <c r="P278" i="13"/>
  <c r="P279" i="13"/>
  <c r="P280" i="13"/>
  <c r="P281" i="13"/>
  <c r="P282" i="13"/>
  <c r="P283" i="13"/>
  <c r="P284" i="13"/>
  <c r="P285" i="13"/>
  <c r="P286" i="13"/>
  <c r="P287" i="13"/>
  <c r="P288" i="13"/>
  <c r="P289" i="13"/>
  <c r="P290" i="13"/>
  <c r="P291" i="13"/>
  <c r="P292" i="13"/>
  <c r="P293" i="13"/>
  <c r="P294" i="13"/>
  <c r="P295" i="13"/>
  <c r="P296" i="13"/>
  <c r="P297" i="13"/>
  <c r="P298" i="13"/>
  <c r="P299" i="13"/>
  <c r="P300" i="13"/>
  <c r="P301" i="13"/>
  <c r="P302" i="13"/>
  <c r="P303" i="13"/>
  <c r="P304" i="13"/>
  <c r="P305" i="13"/>
  <c r="P306" i="13"/>
  <c r="P307" i="13"/>
  <c r="P308" i="13"/>
  <c r="P309" i="13"/>
  <c r="P310" i="13"/>
  <c r="P311" i="13"/>
  <c r="P312" i="13"/>
  <c r="P313" i="13"/>
  <c r="P314" i="13"/>
  <c r="P315" i="13"/>
  <c r="P316" i="13"/>
  <c r="P317" i="13"/>
  <c r="P318" i="13"/>
  <c r="P319" i="13"/>
  <c r="P320" i="13"/>
  <c r="P321" i="13"/>
  <c r="P322" i="13"/>
  <c r="P323" i="13"/>
  <c r="P324" i="13"/>
  <c r="P325" i="13"/>
  <c r="P326" i="13"/>
  <c r="P327" i="13"/>
  <c r="P328" i="13"/>
  <c r="P329" i="13"/>
  <c r="P330" i="13"/>
  <c r="P331" i="13"/>
  <c r="P332" i="13"/>
  <c r="P333" i="13"/>
  <c r="P334" i="13"/>
  <c r="P335" i="13"/>
  <c r="P336" i="13"/>
  <c r="P337" i="13"/>
  <c r="P338" i="13"/>
  <c r="P339" i="13"/>
  <c r="P340" i="13"/>
  <c r="P341" i="13"/>
  <c r="P342" i="13"/>
  <c r="P343" i="13"/>
  <c r="P344" i="13"/>
  <c r="P345" i="13"/>
  <c r="P346" i="13"/>
  <c r="P347" i="13"/>
  <c r="P348" i="13"/>
  <c r="P349" i="13"/>
  <c r="P350" i="13"/>
  <c r="P351" i="13"/>
  <c r="P352" i="13"/>
  <c r="P353" i="13"/>
  <c r="P354" i="13"/>
  <c r="P355" i="13"/>
  <c r="P356" i="13"/>
  <c r="P357" i="13"/>
  <c r="P358" i="13"/>
  <c r="P359" i="13"/>
  <c r="P360" i="13"/>
  <c r="P361" i="13"/>
  <c r="P362" i="13"/>
  <c r="P363" i="13"/>
  <c r="P364" i="13"/>
  <c r="P365" i="13"/>
  <c r="P366" i="13"/>
  <c r="P367" i="13"/>
  <c r="P368" i="13"/>
  <c r="P369" i="13"/>
  <c r="P370" i="13"/>
  <c r="P371" i="13"/>
  <c r="P372" i="13"/>
  <c r="P373" i="13"/>
  <c r="P374" i="13"/>
  <c r="P375" i="13"/>
  <c r="P376" i="13"/>
  <c r="P377" i="13"/>
  <c r="P378" i="13"/>
  <c r="P379" i="13"/>
  <c r="P380" i="13"/>
  <c r="P381" i="13"/>
  <c r="P382" i="13"/>
  <c r="P383" i="13"/>
  <c r="P384" i="13"/>
  <c r="P385" i="13"/>
  <c r="P386" i="13"/>
  <c r="P387" i="13"/>
  <c r="P388" i="13"/>
  <c r="P389" i="13"/>
  <c r="P390" i="13"/>
  <c r="P391" i="13"/>
  <c r="P392" i="13"/>
  <c r="P393" i="13"/>
  <c r="P394" i="13"/>
  <c r="P395" i="13"/>
  <c r="P396" i="13"/>
  <c r="P397" i="13"/>
  <c r="P398" i="13"/>
  <c r="P399" i="13"/>
  <c r="P400" i="13"/>
  <c r="P401" i="13"/>
  <c r="P402" i="13"/>
  <c r="P403" i="13"/>
  <c r="P404" i="13"/>
  <c r="P405" i="13"/>
  <c r="P406" i="13"/>
  <c r="P407" i="13"/>
  <c r="P408" i="13"/>
  <c r="P409" i="13"/>
  <c r="P410" i="13"/>
  <c r="P411" i="13"/>
  <c r="P412" i="13"/>
  <c r="P413" i="13"/>
  <c r="P414" i="13"/>
  <c r="P415" i="13"/>
  <c r="P416" i="13"/>
  <c r="P417" i="13"/>
  <c r="P418" i="13"/>
  <c r="P419" i="13"/>
  <c r="P420" i="13"/>
  <c r="P421" i="13"/>
  <c r="P422" i="13"/>
  <c r="P423" i="13"/>
  <c r="P424" i="13"/>
  <c r="P425" i="13"/>
  <c r="P426" i="13"/>
  <c r="P427" i="13"/>
  <c r="P428" i="13"/>
  <c r="P429" i="13"/>
  <c r="P430" i="13"/>
  <c r="P431" i="13"/>
  <c r="P432" i="13"/>
  <c r="P433" i="13"/>
  <c r="P434" i="13"/>
  <c r="P435" i="13"/>
  <c r="P436" i="13"/>
  <c r="P437" i="13"/>
  <c r="P438" i="13"/>
  <c r="P439" i="13"/>
  <c r="P440" i="13"/>
  <c r="P441" i="13"/>
  <c r="P442" i="13"/>
  <c r="P443" i="13"/>
  <c r="P444" i="13"/>
  <c r="P445" i="13"/>
  <c r="P446" i="13"/>
  <c r="P447" i="13"/>
  <c r="P448" i="13"/>
  <c r="P449" i="13"/>
  <c r="P450" i="13"/>
  <c r="P451" i="13"/>
  <c r="P452" i="13"/>
  <c r="P453" i="13"/>
  <c r="P454" i="13"/>
  <c r="P455" i="13"/>
  <c r="P456" i="13"/>
  <c r="P457" i="13"/>
  <c r="P458" i="13"/>
  <c r="P459" i="13"/>
  <c r="P460" i="13"/>
  <c r="P461" i="13"/>
  <c r="P462" i="13"/>
  <c r="P463" i="13"/>
  <c r="P464" i="13"/>
  <c r="P465" i="13"/>
  <c r="P466" i="13"/>
  <c r="P467" i="13"/>
  <c r="P468" i="13"/>
  <c r="P469" i="13"/>
  <c r="P470" i="13"/>
  <c r="P471" i="13"/>
  <c r="P472" i="13"/>
  <c r="P473" i="13"/>
  <c r="P474" i="13"/>
  <c r="P475" i="13"/>
  <c r="P476" i="13"/>
  <c r="P477" i="13"/>
  <c r="P478" i="13"/>
  <c r="P479" i="13"/>
  <c r="P480" i="13"/>
  <c r="P481" i="13"/>
  <c r="P482" i="13"/>
  <c r="P483" i="13"/>
  <c r="P484" i="13"/>
  <c r="P485" i="13"/>
  <c r="P486" i="13"/>
  <c r="P487" i="13"/>
  <c r="P488" i="13"/>
  <c r="P489" i="13"/>
  <c r="P490" i="13"/>
  <c r="P491" i="13"/>
  <c r="P492" i="13"/>
  <c r="P493" i="13"/>
  <c r="P494" i="13"/>
  <c r="P495" i="13"/>
  <c r="P496" i="13"/>
  <c r="P497" i="13"/>
  <c r="P498" i="13"/>
  <c r="P499" i="13"/>
  <c r="P500" i="13"/>
  <c r="P501" i="13"/>
  <c r="P502" i="13"/>
  <c r="P503" i="13"/>
  <c r="P504" i="13"/>
  <c r="P505" i="13"/>
  <c r="P506" i="13"/>
  <c r="P507" i="13"/>
  <c r="P508" i="13"/>
  <c r="P509" i="13"/>
  <c r="P510" i="13"/>
  <c r="P511" i="13"/>
  <c r="P512" i="13"/>
  <c r="P513" i="13"/>
  <c r="P514" i="13"/>
  <c r="P515" i="13"/>
  <c r="P516" i="13"/>
  <c r="P517" i="13"/>
  <c r="P518" i="13"/>
  <c r="P519" i="13"/>
  <c r="P520" i="13"/>
  <c r="P521" i="13"/>
  <c r="P522" i="13"/>
  <c r="P523" i="13"/>
  <c r="P524" i="13"/>
  <c r="P525" i="13"/>
  <c r="P526" i="13"/>
  <c r="P527" i="13"/>
  <c r="P528" i="13"/>
  <c r="P529" i="13"/>
  <c r="P530" i="13"/>
  <c r="P531" i="13"/>
  <c r="P532" i="13"/>
  <c r="P533" i="13"/>
  <c r="P534" i="13"/>
  <c r="P535" i="13"/>
  <c r="P536" i="13"/>
  <c r="P537" i="13"/>
  <c r="P538" i="13"/>
  <c r="P539" i="13"/>
  <c r="P540" i="13"/>
  <c r="P541" i="13"/>
  <c r="P542" i="13"/>
  <c r="P543" i="13"/>
  <c r="P544" i="13"/>
  <c r="P545" i="13"/>
  <c r="P546" i="13"/>
  <c r="P547" i="13"/>
  <c r="P548" i="13"/>
  <c r="P549" i="13"/>
  <c r="P550" i="13"/>
  <c r="P551" i="13"/>
  <c r="P552" i="13"/>
  <c r="P553" i="13"/>
  <c r="P554" i="13"/>
  <c r="P555" i="13"/>
  <c r="P556" i="13"/>
  <c r="P557" i="13"/>
  <c r="P558" i="13"/>
  <c r="P559" i="13"/>
  <c r="P560" i="13"/>
  <c r="P561" i="13"/>
  <c r="P562" i="13"/>
  <c r="P563" i="13"/>
  <c r="P564" i="13"/>
  <c r="P565" i="13"/>
  <c r="P566" i="13"/>
  <c r="P567" i="13"/>
  <c r="P568" i="13"/>
  <c r="P569" i="13"/>
  <c r="P570" i="13"/>
  <c r="P571" i="13"/>
  <c r="P572" i="13"/>
  <c r="P573" i="13"/>
  <c r="P574" i="13"/>
  <c r="P575" i="13"/>
  <c r="P576" i="13"/>
  <c r="P577" i="13"/>
  <c r="P578" i="13"/>
  <c r="P579" i="13"/>
  <c r="P580" i="13"/>
  <c r="P581" i="13"/>
  <c r="P582" i="13"/>
  <c r="P583" i="13"/>
  <c r="P584" i="13"/>
  <c r="P585" i="13"/>
  <c r="P586" i="13"/>
  <c r="P587" i="13"/>
  <c r="P588" i="13"/>
  <c r="P589" i="13"/>
  <c r="P590" i="13"/>
  <c r="P591" i="13"/>
  <c r="P592" i="13"/>
  <c r="P593" i="13"/>
  <c r="P594" i="13"/>
  <c r="P595" i="13"/>
  <c r="P596" i="13"/>
  <c r="P597" i="13"/>
  <c r="P598" i="13"/>
  <c r="P599" i="13"/>
  <c r="P600" i="13"/>
  <c r="P601" i="13"/>
  <c r="P602" i="13"/>
  <c r="P603" i="13"/>
  <c r="P604" i="13"/>
  <c r="P605" i="13"/>
  <c r="P606" i="13"/>
  <c r="P607" i="13"/>
  <c r="P608" i="13"/>
  <c r="P609" i="13"/>
  <c r="P610" i="13"/>
  <c r="P611" i="13"/>
  <c r="P612" i="13"/>
  <c r="P613" i="13"/>
  <c r="P614" i="13"/>
  <c r="P615" i="13"/>
  <c r="P616" i="13"/>
  <c r="P617" i="13"/>
  <c r="P618" i="13"/>
  <c r="P619" i="13"/>
  <c r="P620" i="13"/>
  <c r="P621" i="13"/>
  <c r="P622" i="13"/>
  <c r="P623" i="13"/>
  <c r="P624" i="13"/>
  <c r="P625" i="13"/>
  <c r="P626" i="13"/>
  <c r="P627" i="13"/>
  <c r="P628" i="13"/>
  <c r="P629" i="13"/>
  <c r="P630" i="13"/>
  <c r="P631" i="13"/>
  <c r="P632" i="13"/>
  <c r="P633" i="13"/>
  <c r="P634" i="13"/>
  <c r="P635" i="13"/>
  <c r="P636" i="13"/>
  <c r="P637" i="13"/>
  <c r="P638" i="13"/>
  <c r="P639" i="13"/>
  <c r="P640" i="13"/>
  <c r="P641" i="13"/>
  <c r="P642" i="13"/>
  <c r="P643" i="13"/>
  <c r="P644" i="13"/>
  <c r="P645" i="13"/>
  <c r="P646" i="13"/>
  <c r="P647" i="13"/>
  <c r="P648" i="13"/>
  <c r="P649" i="13"/>
  <c r="P650" i="13"/>
  <c r="P651" i="13"/>
  <c r="P652" i="13"/>
  <c r="P653" i="13"/>
  <c r="P654" i="13"/>
  <c r="P655" i="13"/>
  <c r="P656" i="13"/>
  <c r="P657" i="13"/>
  <c r="P658" i="13"/>
  <c r="P659" i="13"/>
  <c r="P660" i="13"/>
  <c r="P661" i="13"/>
  <c r="P662" i="13"/>
  <c r="P663" i="13"/>
  <c r="P664" i="13"/>
  <c r="P665" i="13"/>
  <c r="P666" i="13"/>
  <c r="P667" i="13"/>
  <c r="P668" i="13"/>
  <c r="P669" i="13"/>
  <c r="P670" i="13"/>
  <c r="P671" i="13"/>
  <c r="P672" i="13"/>
  <c r="P673" i="13"/>
  <c r="P674" i="13"/>
  <c r="P675" i="13"/>
  <c r="P676" i="13"/>
  <c r="P677" i="13"/>
  <c r="P678" i="13"/>
  <c r="P679" i="13"/>
  <c r="P680" i="13"/>
  <c r="P681" i="13"/>
  <c r="P682" i="13"/>
  <c r="P683" i="13"/>
  <c r="P684" i="13"/>
  <c r="P685" i="13"/>
  <c r="P686" i="13"/>
  <c r="P687" i="13"/>
  <c r="P688" i="13"/>
  <c r="P689" i="13"/>
  <c r="P690" i="13"/>
  <c r="P691" i="13"/>
  <c r="P692" i="13"/>
  <c r="P693" i="13"/>
  <c r="P694" i="13"/>
  <c r="P695" i="13"/>
  <c r="P696" i="13"/>
  <c r="P697" i="13"/>
  <c r="P698" i="13"/>
  <c r="P699" i="13"/>
  <c r="P700" i="13"/>
  <c r="P701" i="13"/>
  <c r="P702" i="13"/>
  <c r="P703" i="13"/>
  <c r="P704" i="13"/>
  <c r="P705" i="13"/>
  <c r="P706" i="13"/>
  <c r="P707" i="13"/>
  <c r="P708" i="13"/>
  <c r="P709" i="13"/>
  <c r="P710" i="13"/>
  <c r="P711" i="13"/>
  <c r="P712" i="13"/>
  <c r="P713" i="13"/>
  <c r="P714" i="13"/>
  <c r="P715" i="13"/>
  <c r="P716" i="13"/>
  <c r="P717" i="13"/>
  <c r="P718" i="13"/>
  <c r="P719" i="13"/>
  <c r="P720" i="13"/>
  <c r="P721" i="13"/>
  <c r="P722" i="13"/>
  <c r="P723" i="13"/>
  <c r="P724" i="13"/>
  <c r="P725" i="13"/>
  <c r="P726" i="13"/>
  <c r="P727" i="13"/>
  <c r="P728" i="13"/>
  <c r="P729" i="13"/>
  <c r="P730" i="13"/>
  <c r="P731" i="13"/>
  <c r="P732" i="13"/>
  <c r="P733" i="13"/>
  <c r="P734" i="13"/>
  <c r="P735" i="13"/>
  <c r="P736" i="13"/>
  <c r="P737" i="13"/>
  <c r="P738" i="13"/>
  <c r="P739" i="13"/>
  <c r="P740" i="13"/>
  <c r="P741" i="13"/>
  <c r="P742" i="13"/>
  <c r="P743" i="13"/>
  <c r="P744" i="13"/>
  <c r="P745" i="13"/>
  <c r="P746" i="13"/>
  <c r="P747" i="13"/>
  <c r="P748" i="13"/>
  <c r="P749" i="13"/>
  <c r="P750" i="13"/>
  <c r="P751" i="13"/>
  <c r="P752" i="13"/>
  <c r="P753" i="13"/>
  <c r="P754" i="13"/>
  <c r="P755" i="13"/>
  <c r="P756" i="13"/>
  <c r="P757" i="13"/>
  <c r="P758" i="13"/>
  <c r="P759" i="13"/>
  <c r="P760" i="13"/>
  <c r="P761" i="13"/>
  <c r="P762" i="13"/>
  <c r="P763" i="13"/>
  <c r="P764" i="13"/>
  <c r="P765" i="13"/>
  <c r="P766" i="13"/>
  <c r="P767" i="13"/>
  <c r="P768" i="13"/>
  <c r="P769" i="13"/>
  <c r="P770" i="13"/>
  <c r="P771" i="13"/>
  <c r="P772" i="13"/>
  <c r="P773" i="13"/>
  <c r="P774" i="13"/>
  <c r="P775" i="13"/>
  <c r="P776" i="13"/>
  <c r="P777" i="13"/>
  <c r="P778" i="13"/>
  <c r="P779" i="13"/>
  <c r="P780" i="13"/>
  <c r="P781" i="13"/>
  <c r="P782" i="13"/>
  <c r="P783" i="13"/>
  <c r="P784" i="13"/>
  <c r="P785" i="13"/>
  <c r="P786" i="13"/>
  <c r="P787" i="13"/>
  <c r="P788" i="13"/>
  <c r="P789" i="13"/>
  <c r="P790" i="13"/>
  <c r="P791" i="13"/>
  <c r="P792" i="13"/>
  <c r="P793" i="13"/>
  <c r="P794" i="13"/>
  <c r="P795" i="13"/>
  <c r="P796" i="13"/>
  <c r="P797" i="13"/>
  <c r="P798" i="13"/>
  <c r="P799" i="13"/>
  <c r="P800" i="13"/>
  <c r="P801" i="13"/>
  <c r="P802" i="13"/>
  <c r="P803" i="13"/>
  <c r="P804" i="13"/>
  <c r="P805" i="13"/>
  <c r="P806" i="13"/>
  <c r="P807" i="13"/>
  <c r="P808" i="13"/>
  <c r="P809" i="13"/>
  <c r="P810" i="13"/>
  <c r="P811" i="13"/>
  <c r="P812" i="13"/>
  <c r="P813" i="13"/>
  <c r="P814" i="13"/>
  <c r="P815" i="13"/>
  <c r="P816" i="13"/>
  <c r="P817" i="13"/>
  <c r="P818" i="13"/>
  <c r="P819" i="13"/>
  <c r="P820" i="13"/>
  <c r="P821" i="13"/>
  <c r="P822" i="13"/>
  <c r="P823" i="13"/>
  <c r="P824" i="13"/>
  <c r="P825" i="13"/>
  <c r="P826" i="13"/>
  <c r="P827" i="13"/>
  <c r="P828" i="13"/>
  <c r="P829" i="13"/>
  <c r="P830" i="13"/>
  <c r="P831" i="13"/>
  <c r="P832" i="13"/>
  <c r="P833" i="13"/>
  <c r="P834" i="13"/>
  <c r="P835" i="13"/>
  <c r="P836" i="13"/>
  <c r="P837" i="13"/>
  <c r="P838" i="13"/>
  <c r="P839" i="13"/>
  <c r="P840" i="13"/>
  <c r="P841" i="13"/>
  <c r="P842" i="13"/>
  <c r="P843" i="13"/>
  <c r="P844" i="13"/>
  <c r="P845" i="13"/>
  <c r="P846" i="13"/>
  <c r="P847" i="13"/>
  <c r="P848" i="13"/>
  <c r="P849" i="13"/>
  <c r="P850" i="13"/>
  <c r="P851" i="13"/>
  <c r="P852" i="13"/>
  <c r="P853" i="13"/>
  <c r="P854" i="13"/>
  <c r="P855" i="13"/>
  <c r="P856" i="13"/>
  <c r="P857" i="13"/>
  <c r="P858" i="13"/>
  <c r="P859" i="13"/>
  <c r="P860" i="13"/>
  <c r="P861" i="13"/>
  <c r="P862" i="13"/>
  <c r="P863" i="13"/>
  <c r="P864" i="13"/>
  <c r="P865" i="13"/>
  <c r="P866" i="13"/>
  <c r="P867" i="13"/>
  <c r="P868" i="13"/>
  <c r="P869" i="13"/>
  <c r="P870" i="13"/>
  <c r="P871" i="13"/>
  <c r="P872" i="13"/>
  <c r="P873" i="13"/>
  <c r="P874" i="13"/>
  <c r="P875" i="13"/>
  <c r="P876" i="13"/>
  <c r="P877" i="13"/>
  <c r="P878" i="13"/>
  <c r="P879" i="13"/>
  <c r="P880" i="13"/>
  <c r="P881" i="13"/>
  <c r="P882" i="13"/>
  <c r="P883" i="13"/>
  <c r="P884" i="13"/>
  <c r="P885" i="13"/>
  <c r="P886" i="13"/>
  <c r="P887" i="13"/>
  <c r="P888" i="13"/>
  <c r="P889" i="13"/>
  <c r="P890" i="13"/>
  <c r="P891" i="13"/>
  <c r="P892" i="13"/>
  <c r="P893" i="13"/>
  <c r="P894" i="13"/>
  <c r="P895" i="13"/>
  <c r="P896" i="13"/>
  <c r="P897" i="13"/>
  <c r="P898" i="13"/>
  <c r="P899" i="13"/>
  <c r="P900" i="13"/>
  <c r="P901" i="13"/>
  <c r="P902" i="13"/>
  <c r="P903" i="13"/>
  <c r="P904" i="13"/>
  <c r="P905" i="13"/>
  <c r="P906" i="13"/>
  <c r="P907" i="13"/>
  <c r="P908" i="13"/>
  <c r="P909" i="13"/>
  <c r="P910" i="13"/>
  <c r="P911" i="13"/>
  <c r="P912" i="13"/>
  <c r="P913" i="13"/>
  <c r="P914" i="13"/>
  <c r="P915" i="13"/>
  <c r="P916" i="13"/>
  <c r="P917" i="13"/>
  <c r="P918" i="13"/>
  <c r="P919" i="13"/>
  <c r="P920" i="13"/>
  <c r="P921" i="13"/>
  <c r="P922" i="13"/>
  <c r="P923" i="13"/>
  <c r="P924" i="13"/>
  <c r="P925" i="13"/>
  <c r="P926" i="13"/>
  <c r="P927" i="13"/>
  <c r="P928" i="13"/>
  <c r="P929" i="13"/>
  <c r="P930" i="13"/>
  <c r="P931" i="13"/>
  <c r="P932" i="13"/>
  <c r="P933" i="13"/>
  <c r="P934" i="13"/>
  <c r="P935" i="13"/>
  <c r="P936" i="13"/>
  <c r="P937" i="13"/>
  <c r="P938" i="13"/>
  <c r="P939" i="13"/>
  <c r="P940" i="13"/>
  <c r="P941" i="13"/>
  <c r="P942" i="13"/>
  <c r="P943" i="13"/>
  <c r="P944" i="13"/>
  <c r="P945" i="13"/>
  <c r="P946" i="13"/>
  <c r="P947" i="13"/>
  <c r="P948" i="13"/>
  <c r="P949" i="13"/>
  <c r="P950" i="13"/>
  <c r="P951" i="13"/>
  <c r="P952" i="13"/>
  <c r="P953" i="13"/>
  <c r="P954" i="13"/>
  <c r="P955" i="13"/>
  <c r="P956" i="13"/>
  <c r="P957" i="13"/>
  <c r="P958" i="13"/>
  <c r="P959" i="13"/>
  <c r="P960" i="13"/>
  <c r="P961" i="13"/>
  <c r="P962" i="13"/>
  <c r="P963" i="13"/>
  <c r="P964" i="13"/>
  <c r="P965" i="13"/>
  <c r="P966" i="13"/>
  <c r="P967" i="13"/>
  <c r="P968" i="13"/>
  <c r="P969" i="13"/>
  <c r="P970" i="13"/>
  <c r="P971" i="13"/>
  <c r="P972" i="13"/>
  <c r="P973" i="13"/>
  <c r="P974" i="13"/>
  <c r="P975" i="13"/>
  <c r="P976" i="13"/>
  <c r="P977" i="13"/>
  <c r="P978" i="13"/>
  <c r="P979" i="13"/>
  <c r="P980" i="13"/>
  <c r="P981" i="13"/>
  <c r="P982" i="13"/>
  <c r="P983" i="13"/>
  <c r="P984" i="13"/>
  <c r="P985" i="13"/>
  <c r="P986" i="13"/>
  <c r="P987" i="13"/>
  <c r="P988" i="13"/>
  <c r="P989" i="13"/>
  <c r="P990" i="13"/>
  <c r="P991" i="13"/>
  <c r="P992" i="13"/>
  <c r="P993" i="13"/>
  <c r="P994" i="13"/>
  <c r="P995" i="13"/>
  <c r="P996" i="13"/>
  <c r="P997" i="13"/>
  <c r="P998" i="13"/>
  <c r="P999" i="13"/>
  <c r="P1000" i="13"/>
  <c r="P1001" i="13"/>
  <c r="P1002" i="13"/>
  <c r="P1003" i="13"/>
  <c r="P1004" i="13"/>
  <c r="P1005" i="13"/>
  <c r="P1006" i="13"/>
  <c r="P1007" i="13"/>
  <c r="P1008" i="13"/>
  <c r="P1009" i="13"/>
  <c r="P1010" i="13"/>
  <c r="P1011" i="13"/>
  <c r="P1012" i="13"/>
  <c r="P1013" i="13"/>
  <c r="P1014" i="13"/>
  <c r="P1015" i="13"/>
  <c r="P1016" i="13"/>
  <c r="P1017" i="13"/>
  <c r="P1018" i="13"/>
  <c r="P1019" i="13"/>
  <c r="P1020" i="13"/>
  <c r="P1021" i="13"/>
  <c r="P1022" i="13"/>
  <c r="P1023" i="13"/>
  <c r="P1024" i="13"/>
  <c r="P1025" i="13"/>
  <c r="P1026" i="13"/>
  <c r="P1027" i="13"/>
  <c r="P1028" i="13"/>
  <c r="P1029" i="13"/>
  <c r="P1030" i="13"/>
  <c r="P1031" i="13"/>
  <c r="P1032" i="13"/>
  <c r="P1033" i="13"/>
  <c r="P1034" i="13"/>
  <c r="P1035" i="13"/>
  <c r="P1036" i="13"/>
  <c r="P1037" i="13"/>
  <c r="P1038" i="13"/>
  <c r="P1039" i="13"/>
  <c r="P1040" i="13"/>
  <c r="P1041" i="13"/>
  <c r="P1042" i="13"/>
  <c r="P1043" i="13"/>
  <c r="P1044" i="13"/>
  <c r="P1045" i="13"/>
  <c r="P1046" i="13"/>
  <c r="P1047" i="13"/>
  <c r="P1048" i="13"/>
  <c r="P1049" i="13"/>
  <c r="P1050" i="13"/>
  <c r="P1051" i="13"/>
  <c r="P1052" i="13"/>
  <c r="P1053" i="13"/>
  <c r="P1054" i="13"/>
  <c r="P1055" i="13"/>
  <c r="P1056" i="13"/>
  <c r="P1057" i="13"/>
  <c r="P1058" i="13"/>
  <c r="P1059" i="13"/>
  <c r="P1060" i="13"/>
  <c r="P1061" i="13"/>
  <c r="P1062" i="13"/>
  <c r="P1063" i="13"/>
  <c r="P1064" i="13"/>
  <c r="P1065" i="13"/>
  <c r="P1066" i="13"/>
  <c r="P1067" i="13"/>
  <c r="P1068" i="13"/>
  <c r="P1069" i="13"/>
  <c r="P1070" i="13"/>
  <c r="P1071" i="13"/>
  <c r="P1072" i="13"/>
  <c r="P1073" i="13"/>
  <c r="P1074" i="13"/>
  <c r="P1075" i="13"/>
  <c r="P1076" i="13"/>
  <c r="P1077" i="13"/>
  <c r="P1078" i="13"/>
  <c r="P1079" i="13"/>
  <c r="P1080" i="13"/>
  <c r="P1081" i="13"/>
  <c r="P1082" i="13"/>
  <c r="P1083" i="13"/>
  <c r="P1084" i="13"/>
  <c r="P1085" i="13"/>
  <c r="P1086" i="13"/>
  <c r="P1087" i="13"/>
  <c r="P1088" i="13"/>
  <c r="P1089" i="13"/>
  <c r="P1090" i="13"/>
  <c r="P1091" i="13"/>
  <c r="P1092" i="13"/>
  <c r="P1093" i="13"/>
  <c r="P1094" i="13"/>
  <c r="P1095" i="13"/>
  <c r="P1096" i="13"/>
  <c r="P1097" i="13"/>
  <c r="P1098" i="13"/>
  <c r="P1099" i="13"/>
  <c r="P1100" i="13"/>
  <c r="P1101" i="13"/>
  <c r="P1102" i="13"/>
  <c r="P1103" i="13"/>
  <c r="P1104" i="13"/>
  <c r="P1105" i="13"/>
  <c r="P1106" i="13"/>
  <c r="P1107" i="13"/>
  <c r="P1108" i="13"/>
  <c r="P1109" i="13"/>
  <c r="P1110" i="13"/>
  <c r="P1111" i="13"/>
  <c r="P1112" i="13"/>
  <c r="P1113" i="13"/>
  <c r="P1114" i="13"/>
  <c r="P1115" i="13"/>
  <c r="P1116" i="13"/>
  <c r="P1117" i="13"/>
  <c r="P1118" i="13"/>
  <c r="P1119" i="13"/>
  <c r="P1120" i="13"/>
  <c r="P1121" i="13"/>
  <c r="P1122" i="13"/>
  <c r="P1123" i="13"/>
  <c r="P1124" i="13"/>
  <c r="P1125" i="13"/>
  <c r="P1126" i="13"/>
  <c r="P1127" i="13"/>
  <c r="P1128" i="13"/>
  <c r="P1129" i="13"/>
  <c r="P1130" i="13"/>
  <c r="P1131" i="13"/>
  <c r="P1132" i="13"/>
  <c r="P1133" i="13"/>
  <c r="P1134" i="13"/>
  <c r="P1135" i="13"/>
  <c r="P1136" i="13"/>
  <c r="P1137" i="13"/>
  <c r="P1138" i="13"/>
  <c r="P1139" i="13"/>
  <c r="P1140" i="13"/>
  <c r="P1141" i="13"/>
  <c r="P1142" i="13"/>
  <c r="P1143" i="13"/>
  <c r="P1144" i="13"/>
  <c r="P1145" i="13"/>
  <c r="P1146" i="13"/>
  <c r="P1147" i="13"/>
  <c r="P1148" i="13"/>
  <c r="P1149" i="13"/>
  <c r="P1150" i="13"/>
  <c r="P1151" i="13"/>
  <c r="P1152" i="13"/>
  <c r="P1153" i="13"/>
  <c r="P1154" i="13"/>
  <c r="P1155" i="13"/>
  <c r="P1156" i="13"/>
  <c r="P1157" i="13"/>
  <c r="P1158" i="13"/>
  <c r="P1159" i="13"/>
  <c r="P1160" i="13"/>
  <c r="P1161" i="13"/>
  <c r="P1162" i="13"/>
  <c r="P1163" i="13"/>
  <c r="P1164" i="13"/>
  <c r="P1165" i="13"/>
  <c r="P1166" i="13"/>
  <c r="P1167" i="13"/>
  <c r="P1168" i="13"/>
  <c r="P1169" i="13"/>
  <c r="P1170" i="13"/>
  <c r="P1171" i="13"/>
  <c r="P1172" i="13"/>
  <c r="P1173" i="13"/>
  <c r="P1174" i="13"/>
  <c r="P1175" i="13"/>
  <c r="P1176" i="13"/>
  <c r="P1177" i="13"/>
  <c r="P1178" i="13"/>
  <c r="P1179" i="13"/>
  <c r="P1180" i="13"/>
  <c r="P1181" i="13"/>
  <c r="P1182" i="13"/>
  <c r="P1183" i="13"/>
  <c r="P1184" i="13"/>
  <c r="P1185" i="13"/>
  <c r="P1186" i="13"/>
  <c r="P1187" i="13"/>
  <c r="P1188" i="13"/>
  <c r="P1189" i="13"/>
  <c r="P1190" i="13"/>
  <c r="P1191" i="13"/>
  <c r="P1192" i="13"/>
  <c r="P1193" i="13"/>
  <c r="P1194" i="13"/>
  <c r="P1195" i="13"/>
  <c r="P1196" i="13"/>
  <c r="P1197" i="13"/>
  <c r="P1198" i="13"/>
  <c r="P1199" i="13"/>
  <c r="P1200" i="13"/>
  <c r="P1201" i="13"/>
  <c r="P1202" i="13"/>
  <c r="P1203" i="13"/>
  <c r="P1204" i="13"/>
  <c r="P1205" i="13"/>
  <c r="P1206" i="13"/>
  <c r="P1207" i="13"/>
  <c r="P1208" i="13"/>
  <c r="P1209" i="13"/>
  <c r="P1210" i="13"/>
  <c r="P1211" i="13"/>
  <c r="P1212" i="13"/>
  <c r="P1213" i="13"/>
  <c r="P1214" i="13"/>
  <c r="P1215" i="13"/>
  <c r="P1216" i="13"/>
  <c r="P1217" i="13"/>
  <c r="P1218" i="13"/>
  <c r="P1219" i="13"/>
  <c r="P1220" i="13"/>
  <c r="P1221" i="13"/>
  <c r="P1222" i="13"/>
  <c r="P1223" i="13"/>
  <c r="P1224" i="13"/>
  <c r="P1225" i="13"/>
  <c r="P1226" i="13"/>
  <c r="P1227" i="13"/>
  <c r="P1228" i="13"/>
  <c r="P1229" i="13"/>
  <c r="P1230" i="13"/>
  <c r="P1231" i="13"/>
  <c r="P1232" i="13"/>
  <c r="P1233" i="13"/>
  <c r="P1234" i="13"/>
  <c r="P1235" i="13"/>
  <c r="P1236" i="13"/>
  <c r="P1237" i="13"/>
  <c r="P1238" i="13"/>
  <c r="P1239" i="13"/>
  <c r="P1240" i="13"/>
  <c r="P1241" i="13"/>
  <c r="P1242" i="13"/>
  <c r="P1243" i="13"/>
  <c r="P1244" i="13"/>
  <c r="P1245" i="13"/>
  <c r="P1246" i="13"/>
  <c r="P1247" i="13"/>
  <c r="P1248" i="13"/>
  <c r="P1249" i="13"/>
  <c r="P1250" i="13"/>
  <c r="P1251" i="13"/>
  <c r="P1252" i="13"/>
  <c r="P1253" i="13"/>
  <c r="P1254" i="13"/>
  <c r="P1255" i="13"/>
  <c r="P1256" i="13"/>
  <c r="P1257" i="13"/>
  <c r="P1258" i="13"/>
  <c r="P1259" i="13"/>
  <c r="P1260" i="13"/>
  <c r="P1261" i="13"/>
  <c r="P1262" i="13"/>
  <c r="P1263" i="13"/>
  <c r="P1264" i="13"/>
  <c r="P1265" i="13"/>
  <c r="P1266" i="13"/>
  <c r="P1267" i="13"/>
  <c r="P1268" i="13"/>
  <c r="P1269" i="13"/>
  <c r="P1270" i="13"/>
  <c r="P1271" i="13"/>
  <c r="P1272" i="13"/>
  <c r="P1273" i="13"/>
  <c r="P1274" i="13"/>
  <c r="P1275" i="13"/>
  <c r="P1276" i="13"/>
  <c r="P1277" i="13"/>
  <c r="P1278" i="13"/>
  <c r="P1279" i="13"/>
  <c r="P1280" i="13"/>
  <c r="P1281" i="13"/>
  <c r="P1282" i="13"/>
  <c r="P1283" i="13"/>
  <c r="P1284" i="13"/>
  <c r="P1285" i="13"/>
  <c r="P1286" i="13"/>
  <c r="P1287" i="13"/>
  <c r="P1288" i="13"/>
  <c r="P1289" i="13"/>
  <c r="P1290" i="13"/>
  <c r="P1291" i="13"/>
  <c r="P1292" i="13"/>
  <c r="P1293" i="13"/>
  <c r="P1294" i="13"/>
  <c r="P1295" i="13"/>
  <c r="P1296" i="13"/>
  <c r="P1297" i="13"/>
  <c r="P1298" i="13"/>
  <c r="P1299" i="13"/>
  <c r="P1300" i="13"/>
  <c r="P1301" i="13"/>
  <c r="P1302" i="13"/>
  <c r="P1303" i="13"/>
  <c r="P1304" i="13"/>
  <c r="P1305" i="13"/>
  <c r="P1306" i="13"/>
  <c r="P1307" i="13"/>
  <c r="P1308" i="13"/>
  <c r="P1309" i="13"/>
  <c r="P1310" i="13"/>
  <c r="P1311" i="13"/>
  <c r="P1312" i="13"/>
  <c r="P1313" i="13"/>
  <c r="P1314" i="13"/>
  <c r="P1315" i="13"/>
  <c r="P1316" i="13"/>
  <c r="P1317" i="13"/>
  <c r="P1318" i="13"/>
  <c r="P1319" i="13"/>
  <c r="P1320" i="13"/>
  <c r="P1321" i="13"/>
  <c r="P1322" i="13"/>
  <c r="P1323" i="13"/>
  <c r="P1324" i="13"/>
  <c r="P1325" i="13"/>
  <c r="P1326" i="13"/>
  <c r="P1327" i="13"/>
  <c r="P1328" i="13"/>
  <c r="P1329" i="13"/>
  <c r="P1330" i="13"/>
  <c r="P1331" i="13"/>
  <c r="P1332" i="13"/>
  <c r="P1333" i="13"/>
  <c r="P1334" i="13"/>
  <c r="P1335" i="13"/>
  <c r="P1336" i="13"/>
  <c r="P1337" i="13"/>
  <c r="P1338" i="13"/>
  <c r="P1339" i="13"/>
  <c r="P1340" i="13"/>
  <c r="P1341" i="13"/>
  <c r="P1342" i="13"/>
  <c r="P1343" i="13"/>
  <c r="P1344" i="13"/>
  <c r="P1345" i="13"/>
  <c r="P1346" i="13"/>
  <c r="P1347" i="13"/>
  <c r="P1348" i="13"/>
  <c r="P1349" i="13"/>
  <c r="P1350" i="13"/>
  <c r="P1351" i="13"/>
  <c r="P1352" i="13"/>
  <c r="P1353" i="13"/>
  <c r="P1354" i="13"/>
  <c r="P1355" i="13"/>
  <c r="P1356" i="13"/>
  <c r="P1357" i="13"/>
  <c r="P1358" i="13"/>
  <c r="P1359" i="13"/>
  <c r="P1360" i="13"/>
  <c r="P1361" i="13"/>
  <c r="P1362" i="13"/>
  <c r="P1363" i="13"/>
  <c r="P1364" i="13"/>
  <c r="P1365" i="13"/>
  <c r="P1366" i="13"/>
  <c r="P1367" i="13"/>
  <c r="P1368" i="13"/>
  <c r="P1369" i="13"/>
  <c r="P1370" i="13"/>
  <c r="P1371" i="13"/>
  <c r="P1372" i="13"/>
  <c r="P1373" i="13"/>
  <c r="P1374" i="13"/>
  <c r="P1375" i="13"/>
  <c r="P1376" i="13"/>
  <c r="P1377" i="13"/>
  <c r="P1378" i="13"/>
  <c r="P1379" i="13"/>
  <c r="P1380" i="13"/>
  <c r="P1381" i="13"/>
  <c r="P1382" i="13"/>
  <c r="P1383" i="13"/>
  <c r="P1384" i="13"/>
  <c r="P1385" i="13"/>
  <c r="P1386" i="13"/>
  <c r="P1387" i="13"/>
  <c r="P1388" i="13"/>
  <c r="P1389" i="13"/>
  <c r="P1390" i="13"/>
  <c r="P1391" i="13"/>
  <c r="P1392" i="13"/>
  <c r="P1393" i="13"/>
  <c r="P1394" i="13"/>
  <c r="P1395" i="13"/>
  <c r="P1396" i="13"/>
  <c r="P1397" i="13"/>
  <c r="P1398" i="13"/>
  <c r="P1399" i="13"/>
  <c r="P1400" i="13"/>
  <c r="P1401" i="13"/>
  <c r="P1402" i="13"/>
  <c r="P1403" i="13"/>
  <c r="P1404" i="13"/>
  <c r="P1405" i="13"/>
  <c r="P1406" i="13"/>
  <c r="P1407" i="13"/>
  <c r="P1408" i="13"/>
  <c r="P1409" i="13"/>
  <c r="P1410" i="13"/>
  <c r="P1411" i="13"/>
  <c r="P1412" i="13"/>
  <c r="P1413" i="13"/>
  <c r="P1414" i="13"/>
  <c r="P1415" i="13"/>
  <c r="P1416" i="13"/>
  <c r="P1417" i="13"/>
  <c r="P1418" i="13"/>
  <c r="P1419" i="13"/>
  <c r="P1420" i="13"/>
  <c r="P1421" i="13"/>
  <c r="P1422" i="13"/>
  <c r="P1423" i="13"/>
  <c r="P1424" i="13"/>
  <c r="P1425" i="13"/>
  <c r="P1426" i="13"/>
  <c r="P1427" i="13"/>
  <c r="P1428" i="13"/>
  <c r="P1429" i="13"/>
  <c r="P1430" i="13"/>
  <c r="P1431" i="13"/>
  <c r="P1432" i="13"/>
  <c r="P1433" i="13"/>
  <c r="P1434" i="13"/>
  <c r="P1435" i="13"/>
  <c r="P1436" i="13"/>
  <c r="P1437" i="13"/>
  <c r="P1438" i="13"/>
  <c r="P1439" i="13"/>
  <c r="P1440" i="13"/>
  <c r="P1441" i="13"/>
  <c r="P1442" i="13"/>
  <c r="P1443" i="13"/>
  <c r="P1444" i="13"/>
  <c r="P1445" i="13"/>
  <c r="P1446" i="13"/>
  <c r="P1447" i="13"/>
  <c r="P1448" i="13"/>
  <c r="P1449" i="13"/>
  <c r="P1450" i="13"/>
  <c r="P1451" i="13"/>
  <c r="P1452" i="13"/>
  <c r="P1453" i="13"/>
  <c r="P1454" i="13"/>
  <c r="P1455" i="13"/>
  <c r="P1456" i="13"/>
  <c r="P1457" i="13"/>
  <c r="P1458" i="13"/>
  <c r="P1459" i="13"/>
  <c r="P1460" i="13"/>
  <c r="P1461" i="13"/>
  <c r="P1462" i="13"/>
  <c r="P1463" i="13"/>
  <c r="P1464" i="13"/>
  <c r="P1465" i="13"/>
  <c r="P1466" i="13"/>
  <c r="P1467" i="13"/>
  <c r="P1468" i="13"/>
  <c r="P1469" i="13"/>
  <c r="P1470" i="13"/>
  <c r="P1471" i="13"/>
  <c r="P1472" i="13"/>
  <c r="P1473" i="13"/>
  <c r="P1474" i="13"/>
  <c r="P1475" i="13"/>
  <c r="P1476" i="13"/>
  <c r="P1477" i="13"/>
  <c r="P1478" i="13"/>
  <c r="P1479" i="13"/>
  <c r="P1480" i="13"/>
  <c r="P1481" i="13"/>
  <c r="P1482" i="13"/>
  <c r="P1483" i="13"/>
  <c r="P1484" i="13"/>
  <c r="P1485" i="13"/>
  <c r="P1486" i="13"/>
  <c r="P1487" i="13"/>
  <c r="P1488" i="13"/>
  <c r="P1489" i="13"/>
  <c r="P1490" i="13"/>
  <c r="P1491" i="13"/>
  <c r="P1492" i="13"/>
  <c r="P1493" i="13"/>
  <c r="P1494" i="13"/>
  <c r="P1495" i="13"/>
  <c r="P1496" i="13"/>
  <c r="P1497" i="13"/>
  <c r="P1498" i="13"/>
  <c r="P1499" i="13"/>
  <c r="P1500" i="13"/>
  <c r="P1501" i="13"/>
  <c r="P1502" i="13"/>
  <c r="P1503" i="13"/>
  <c r="P1504" i="13"/>
  <c r="P1505" i="13"/>
  <c r="P1506" i="13"/>
  <c r="P1507" i="13"/>
  <c r="P1508" i="13"/>
  <c r="P1509" i="13"/>
  <c r="P1510" i="13"/>
  <c r="P1511" i="13"/>
  <c r="P1512" i="13"/>
  <c r="P1513" i="13"/>
  <c r="P1514" i="13"/>
  <c r="P1515" i="13"/>
  <c r="P1516" i="13"/>
  <c r="P1517" i="13"/>
  <c r="P1518" i="13"/>
  <c r="P1519" i="13"/>
  <c r="P1520" i="13"/>
  <c r="P1521" i="13"/>
  <c r="P1522" i="13"/>
  <c r="P1523" i="13"/>
  <c r="P1524" i="13"/>
  <c r="P1525" i="13"/>
  <c r="P1526" i="13"/>
  <c r="P1527" i="13"/>
  <c r="P1528" i="13"/>
  <c r="P1529" i="13"/>
  <c r="P1530" i="13"/>
  <c r="P1531" i="13"/>
  <c r="P1532" i="13"/>
  <c r="P1533" i="13"/>
  <c r="M35" i="13"/>
  <c r="M36" i="13"/>
  <c r="M37" i="13"/>
  <c r="M38" i="13"/>
  <c r="M39" i="13"/>
  <c r="M40" i="13"/>
  <c r="M41" i="13"/>
  <c r="M42" i="13"/>
  <c r="M43" i="13"/>
  <c r="M44" i="13"/>
  <c r="M45" i="13"/>
  <c r="M46" i="13"/>
  <c r="M47" i="13"/>
  <c r="M48" i="13"/>
  <c r="M49" i="13"/>
  <c r="M50" i="13"/>
  <c r="M51" i="13"/>
  <c r="M52" i="13"/>
  <c r="M53" i="13"/>
  <c r="M54" i="13"/>
  <c r="M55" i="13"/>
  <c r="M56" i="13"/>
  <c r="M57" i="13"/>
  <c r="M58" i="13"/>
  <c r="M59" i="13"/>
  <c r="M60" i="13"/>
  <c r="M61" i="13"/>
  <c r="M62" i="13"/>
  <c r="M63" i="13"/>
  <c r="M64" i="13"/>
  <c r="M65" i="13"/>
  <c r="M66" i="13"/>
  <c r="M67" i="13"/>
  <c r="M68" i="13"/>
  <c r="M69" i="13"/>
  <c r="M70" i="13"/>
  <c r="M71" i="13"/>
  <c r="M72" i="13"/>
  <c r="M73" i="13"/>
  <c r="M74" i="13"/>
  <c r="M75" i="13"/>
  <c r="M76" i="13"/>
  <c r="M77" i="13"/>
  <c r="M78" i="13"/>
  <c r="M79" i="13"/>
  <c r="M80" i="13"/>
  <c r="M81" i="13"/>
  <c r="M82" i="13"/>
  <c r="M83" i="13"/>
  <c r="M84" i="13"/>
  <c r="M85" i="13"/>
  <c r="M86" i="13"/>
  <c r="M87" i="13"/>
  <c r="M88" i="13"/>
  <c r="M89" i="13"/>
  <c r="M90" i="13"/>
  <c r="M91" i="13"/>
  <c r="M92" i="13"/>
  <c r="M93" i="13"/>
  <c r="M94" i="13"/>
  <c r="M95" i="13"/>
  <c r="M96" i="13"/>
  <c r="M97" i="13"/>
  <c r="M98" i="13"/>
  <c r="M99" i="13"/>
  <c r="M100" i="13"/>
  <c r="M101" i="13"/>
  <c r="M102" i="13"/>
  <c r="M103" i="13"/>
  <c r="M104" i="13"/>
  <c r="M105" i="13"/>
  <c r="M106" i="13"/>
  <c r="M107" i="13"/>
  <c r="M108" i="13"/>
  <c r="M109" i="13"/>
  <c r="M110" i="13"/>
  <c r="M111" i="13"/>
  <c r="M112" i="13"/>
  <c r="M113" i="13"/>
  <c r="M114" i="13"/>
  <c r="M115" i="13"/>
  <c r="M116" i="13"/>
  <c r="M117" i="13"/>
  <c r="M118" i="13"/>
  <c r="M119" i="13"/>
  <c r="M120" i="13"/>
  <c r="M121" i="13"/>
  <c r="M122" i="13"/>
  <c r="M123" i="13"/>
  <c r="M124" i="13"/>
  <c r="M125" i="13"/>
  <c r="M126" i="13"/>
  <c r="M127" i="13"/>
  <c r="M128" i="13"/>
  <c r="M129" i="13"/>
  <c r="M130" i="13"/>
  <c r="M131" i="13"/>
  <c r="M132" i="13"/>
  <c r="M133" i="13"/>
  <c r="M134" i="13"/>
  <c r="M135" i="13"/>
  <c r="M136" i="13"/>
  <c r="M137" i="13"/>
  <c r="M138" i="13"/>
  <c r="M139" i="13"/>
  <c r="M140" i="13"/>
  <c r="M141" i="13"/>
  <c r="M142" i="13"/>
  <c r="M143" i="13"/>
  <c r="M144" i="13"/>
  <c r="M145" i="13"/>
  <c r="M146" i="13"/>
  <c r="M147" i="13"/>
  <c r="M148" i="13"/>
  <c r="M149" i="13"/>
  <c r="M150" i="13"/>
  <c r="M151" i="13"/>
  <c r="M152" i="13"/>
  <c r="M153" i="13"/>
  <c r="M154" i="13"/>
  <c r="M155" i="13"/>
  <c r="M156" i="13"/>
  <c r="M157" i="13"/>
  <c r="M158" i="13"/>
  <c r="M159" i="13"/>
  <c r="M160" i="13"/>
  <c r="M161" i="13"/>
  <c r="M162" i="13"/>
  <c r="M163" i="13"/>
  <c r="M164" i="13"/>
  <c r="M165" i="13"/>
  <c r="M166" i="13"/>
  <c r="M167" i="13"/>
  <c r="M168" i="13"/>
  <c r="M169" i="13"/>
  <c r="M170" i="13"/>
  <c r="M171" i="13"/>
  <c r="M172" i="13"/>
  <c r="M173" i="13"/>
  <c r="M174" i="13"/>
  <c r="M175" i="13"/>
  <c r="M176" i="13"/>
  <c r="M177" i="13"/>
  <c r="M178" i="13"/>
  <c r="M179" i="13"/>
  <c r="M180" i="13"/>
  <c r="M181" i="13"/>
  <c r="M182" i="13"/>
  <c r="M183" i="13"/>
  <c r="M184" i="13"/>
  <c r="M185" i="13"/>
  <c r="M186" i="13"/>
  <c r="M187" i="13"/>
  <c r="M188" i="13"/>
  <c r="M189" i="13"/>
  <c r="M190" i="13"/>
  <c r="M191" i="13"/>
  <c r="M192" i="13"/>
  <c r="M193" i="13"/>
  <c r="M194" i="13"/>
  <c r="M195" i="13"/>
  <c r="M196" i="13"/>
  <c r="M197" i="13"/>
  <c r="M198" i="13"/>
  <c r="M199" i="13"/>
  <c r="M200" i="13"/>
  <c r="M201" i="13"/>
  <c r="M202" i="13"/>
  <c r="M203" i="13"/>
  <c r="M204" i="13"/>
  <c r="M205" i="13"/>
  <c r="M206" i="13"/>
  <c r="M207" i="13"/>
  <c r="M208" i="13"/>
  <c r="M209" i="13"/>
  <c r="M210" i="13"/>
  <c r="M211" i="13"/>
  <c r="M212" i="13"/>
  <c r="M213" i="13"/>
  <c r="M214" i="13"/>
  <c r="M215" i="13"/>
  <c r="M216" i="13"/>
  <c r="M217" i="13"/>
  <c r="M218" i="13"/>
  <c r="M219" i="13"/>
  <c r="M220" i="13"/>
  <c r="M221" i="13"/>
  <c r="M222" i="13"/>
  <c r="M223" i="13"/>
  <c r="M224" i="13"/>
  <c r="M225" i="13"/>
  <c r="M226" i="13"/>
  <c r="M227" i="13"/>
  <c r="M228" i="13"/>
  <c r="M229" i="13"/>
  <c r="M230" i="13"/>
  <c r="M231" i="13"/>
  <c r="M232" i="13"/>
  <c r="M233" i="13"/>
  <c r="M234" i="13"/>
  <c r="M235" i="13"/>
  <c r="M236" i="13"/>
  <c r="M237" i="13"/>
  <c r="M238" i="13"/>
  <c r="M239" i="13"/>
  <c r="M240" i="13"/>
  <c r="M241" i="13"/>
  <c r="M242" i="13"/>
  <c r="M243" i="13"/>
  <c r="M244" i="13"/>
  <c r="M245" i="13"/>
  <c r="M246" i="13"/>
  <c r="M247" i="13"/>
  <c r="M248" i="13"/>
  <c r="M249" i="13"/>
  <c r="M250" i="13"/>
  <c r="M251" i="13"/>
  <c r="M252" i="13"/>
  <c r="M253" i="13"/>
  <c r="M254" i="13"/>
  <c r="M255" i="13"/>
  <c r="M256" i="13"/>
  <c r="M257" i="13"/>
  <c r="M258" i="13"/>
  <c r="M259" i="13"/>
  <c r="M260" i="13"/>
  <c r="M261" i="13"/>
  <c r="M262" i="13"/>
  <c r="M263" i="13"/>
  <c r="M264" i="13"/>
  <c r="M265" i="13"/>
  <c r="M266" i="13"/>
  <c r="M267" i="13"/>
  <c r="M268" i="13"/>
  <c r="M269" i="13"/>
  <c r="M270" i="13"/>
  <c r="M271" i="13"/>
  <c r="M272" i="13"/>
  <c r="M273" i="13"/>
  <c r="M274" i="13"/>
  <c r="M275" i="13"/>
  <c r="M276" i="13"/>
  <c r="M277" i="13"/>
  <c r="M278" i="13"/>
  <c r="M279" i="13"/>
  <c r="M280" i="13"/>
  <c r="M281" i="13"/>
  <c r="M282" i="13"/>
  <c r="M283" i="13"/>
  <c r="M284" i="13"/>
  <c r="M285" i="13"/>
  <c r="M286" i="13"/>
  <c r="M287" i="13"/>
  <c r="M288" i="13"/>
  <c r="M289" i="13"/>
  <c r="M290" i="13"/>
  <c r="M291" i="13"/>
  <c r="M292" i="13"/>
  <c r="M293" i="13"/>
  <c r="M294" i="13"/>
  <c r="M295" i="13"/>
  <c r="M296" i="13"/>
  <c r="M297" i="13"/>
  <c r="M298" i="13"/>
  <c r="M299" i="13"/>
  <c r="M300" i="13"/>
  <c r="M301" i="13"/>
  <c r="M302" i="13"/>
  <c r="M303" i="13"/>
  <c r="M304" i="13"/>
  <c r="M305" i="13"/>
  <c r="M306" i="13"/>
  <c r="M307" i="13"/>
  <c r="M308" i="13"/>
  <c r="M309" i="13"/>
  <c r="M310" i="13"/>
  <c r="M311" i="13"/>
  <c r="M312" i="13"/>
  <c r="M313" i="13"/>
  <c r="M314" i="13"/>
  <c r="M315" i="13"/>
  <c r="M316" i="13"/>
  <c r="M317" i="13"/>
  <c r="M318" i="13"/>
  <c r="M319" i="13"/>
  <c r="M320" i="13"/>
  <c r="M321" i="13"/>
  <c r="M322" i="13"/>
  <c r="M323" i="13"/>
  <c r="M324" i="13"/>
  <c r="M325" i="13"/>
  <c r="M326" i="13"/>
  <c r="M327" i="13"/>
  <c r="M328" i="13"/>
  <c r="M329" i="13"/>
  <c r="M330" i="13"/>
  <c r="M331" i="13"/>
  <c r="M332" i="13"/>
  <c r="M333" i="13"/>
  <c r="M334" i="13"/>
  <c r="M335" i="13"/>
  <c r="M336" i="13"/>
  <c r="M337" i="13"/>
  <c r="M338" i="13"/>
  <c r="M339" i="13"/>
  <c r="M340" i="13"/>
  <c r="M341" i="13"/>
  <c r="M342" i="13"/>
  <c r="M343" i="13"/>
  <c r="M344" i="13"/>
  <c r="M345" i="13"/>
  <c r="M346" i="13"/>
  <c r="M347" i="13"/>
  <c r="M348" i="13"/>
  <c r="M349" i="13"/>
  <c r="M350" i="13"/>
  <c r="M351" i="13"/>
  <c r="M352" i="13"/>
  <c r="M353" i="13"/>
  <c r="M354" i="13"/>
  <c r="M355" i="13"/>
  <c r="M356" i="13"/>
  <c r="M357" i="13"/>
  <c r="M358" i="13"/>
  <c r="M359" i="13"/>
  <c r="M360" i="13"/>
  <c r="M361" i="13"/>
  <c r="M362" i="13"/>
  <c r="M363" i="13"/>
  <c r="M364" i="13"/>
  <c r="M365" i="13"/>
  <c r="M366" i="13"/>
  <c r="M367" i="13"/>
  <c r="M368" i="13"/>
  <c r="M369" i="13"/>
  <c r="M370" i="13"/>
  <c r="M371" i="13"/>
  <c r="M372" i="13"/>
  <c r="M373" i="13"/>
  <c r="M374" i="13"/>
  <c r="M375" i="13"/>
  <c r="M376" i="13"/>
  <c r="M377" i="13"/>
  <c r="M378" i="13"/>
  <c r="M379" i="13"/>
  <c r="M380" i="13"/>
  <c r="M381" i="13"/>
  <c r="M382" i="13"/>
  <c r="M383" i="13"/>
  <c r="M384" i="13"/>
  <c r="M385" i="13"/>
  <c r="M386" i="13"/>
  <c r="M387" i="13"/>
  <c r="M388" i="13"/>
  <c r="M389" i="13"/>
  <c r="M390" i="13"/>
  <c r="M391" i="13"/>
  <c r="M392" i="13"/>
  <c r="M393" i="13"/>
  <c r="M394" i="13"/>
  <c r="M395" i="13"/>
  <c r="M396" i="13"/>
  <c r="M397" i="13"/>
  <c r="M398" i="13"/>
  <c r="M399" i="13"/>
  <c r="M400" i="13"/>
  <c r="M401" i="13"/>
  <c r="M402" i="13"/>
  <c r="M403" i="13"/>
  <c r="M404" i="13"/>
  <c r="M405" i="13"/>
  <c r="M406" i="13"/>
  <c r="M407" i="13"/>
  <c r="M408" i="13"/>
  <c r="M409" i="13"/>
  <c r="M410" i="13"/>
  <c r="M411" i="13"/>
  <c r="M412" i="13"/>
  <c r="M413" i="13"/>
  <c r="M414" i="13"/>
  <c r="M415" i="13"/>
  <c r="M416" i="13"/>
  <c r="M417" i="13"/>
  <c r="M418" i="13"/>
  <c r="M419" i="13"/>
  <c r="M420" i="13"/>
  <c r="M421" i="13"/>
  <c r="M422" i="13"/>
  <c r="M423" i="13"/>
  <c r="M424" i="13"/>
  <c r="M425" i="13"/>
  <c r="M426" i="13"/>
  <c r="M427" i="13"/>
  <c r="M428" i="13"/>
  <c r="M429" i="13"/>
  <c r="M430" i="13"/>
  <c r="M431" i="13"/>
  <c r="M432" i="13"/>
  <c r="M433" i="13"/>
  <c r="M434" i="13"/>
  <c r="M435" i="13"/>
  <c r="M436" i="13"/>
  <c r="M437" i="13"/>
  <c r="M438" i="13"/>
  <c r="M439" i="13"/>
  <c r="M440" i="13"/>
  <c r="M441" i="13"/>
  <c r="M442" i="13"/>
  <c r="M443" i="13"/>
  <c r="M444" i="13"/>
  <c r="M445" i="13"/>
  <c r="M446" i="13"/>
  <c r="M447" i="13"/>
  <c r="M448" i="13"/>
  <c r="M449" i="13"/>
  <c r="M450" i="13"/>
  <c r="M451" i="13"/>
  <c r="M452" i="13"/>
  <c r="M453" i="13"/>
  <c r="M454" i="13"/>
  <c r="M455" i="13"/>
  <c r="M456" i="13"/>
  <c r="M457" i="13"/>
  <c r="M458" i="13"/>
  <c r="M459" i="13"/>
  <c r="M460" i="13"/>
  <c r="M461" i="13"/>
  <c r="M462" i="13"/>
  <c r="M463" i="13"/>
  <c r="M464" i="13"/>
  <c r="M465" i="13"/>
  <c r="M466" i="13"/>
  <c r="M467" i="13"/>
  <c r="M468" i="13"/>
  <c r="M469" i="13"/>
  <c r="M470" i="13"/>
  <c r="M471" i="13"/>
  <c r="M472" i="13"/>
  <c r="M473" i="13"/>
  <c r="M474" i="13"/>
  <c r="M475" i="13"/>
  <c r="M476" i="13"/>
  <c r="M477" i="13"/>
  <c r="M478" i="13"/>
  <c r="M479" i="13"/>
  <c r="M480" i="13"/>
  <c r="M481" i="13"/>
  <c r="M482" i="13"/>
  <c r="M483" i="13"/>
  <c r="M484" i="13"/>
  <c r="M485" i="13"/>
  <c r="M486" i="13"/>
  <c r="M487" i="13"/>
  <c r="M488" i="13"/>
  <c r="M489" i="13"/>
  <c r="M490" i="13"/>
  <c r="M491" i="13"/>
  <c r="M492" i="13"/>
  <c r="M493" i="13"/>
  <c r="M494" i="13"/>
  <c r="M495" i="13"/>
  <c r="M496" i="13"/>
  <c r="M497" i="13"/>
  <c r="M498" i="13"/>
  <c r="M499" i="13"/>
  <c r="M500" i="13"/>
  <c r="M501" i="13"/>
  <c r="M502" i="13"/>
  <c r="M503" i="13"/>
  <c r="M504" i="13"/>
  <c r="M505" i="13"/>
  <c r="M506" i="13"/>
  <c r="M507" i="13"/>
  <c r="M508" i="13"/>
  <c r="M509" i="13"/>
  <c r="M510" i="13"/>
  <c r="M511" i="13"/>
  <c r="M512" i="13"/>
  <c r="M513" i="13"/>
  <c r="M514" i="13"/>
  <c r="M515" i="13"/>
  <c r="M516" i="13"/>
  <c r="M517" i="13"/>
  <c r="M518" i="13"/>
  <c r="M519" i="13"/>
  <c r="M520" i="13"/>
  <c r="M521" i="13"/>
  <c r="M522" i="13"/>
  <c r="M523" i="13"/>
  <c r="M524" i="13"/>
  <c r="M525" i="13"/>
  <c r="M526" i="13"/>
  <c r="M527" i="13"/>
  <c r="M528" i="13"/>
  <c r="M529" i="13"/>
  <c r="M530" i="13"/>
  <c r="M531" i="13"/>
  <c r="M532" i="13"/>
  <c r="M533" i="13"/>
  <c r="M534" i="13"/>
  <c r="M535" i="13"/>
  <c r="M536" i="13"/>
  <c r="M537" i="13"/>
  <c r="M538" i="13"/>
  <c r="M539" i="13"/>
  <c r="M540" i="13"/>
  <c r="M541" i="13"/>
  <c r="M542" i="13"/>
  <c r="M543" i="13"/>
  <c r="M544" i="13"/>
  <c r="M545" i="13"/>
  <c r="M546" i="13"/>
  <c r="M547" i="13"/>
  <c r="M548" i="13"/>
  <c r="M549" i="13"/>
  <c r="M550" i="13"/>
  <c r="M551" i="13"/>
  <c r="M552" i="13"/>
  <c r="M553" i="13"/>
  <c r="M554" i="13"/>
  <c r="M555" i="13"/>
  <c r="M556" i="13"/>
  <c r="M557" i="13"/>
  <c r="M558" i="13"/>
  <c r="M559" i="13"/>
  <c r="M560" i="13"/>
  <c r="M561" i="13"/>
  <c r="M562" i="13"/>
  <c r="M563" i="13"/>
  <c r="M564" i="13"/>
  <c r="M565" i="13"/>
  <c r="M566" i="13"/>
  <c r="M567" i="13"/>
  <c r="M568" i="13"/>
  <c r="M569" i="13"/>
  <c r="M570" i="13"/>
  <c r="M571" i="13"/>
  <c r="M572" i="13"/>
  <c r="M573" i="13"/>
  <c r="M574" i="13"/>
  <c r="M575" i="13"/>
  <c r="M576" i="13"/>
  <c r="M577" i="13"/>
  <c r="M578" i="13"/>
  <c r="M579" i="13"/>
  <c r="M580" i="13"/>
  <c r="M581" i="13"/>
  <c r="M582" i="13"/>
  <c r="M583" i="13"/>
  <c r="M584" i="13"/>
  <c r="M585" i="13"/>
  <c r="M586" i="13"/>
  <c r="M587" i="13"/>
  <c r="M588" i="13"/>
  <c r="M589" i="13"/>
  <c r="M590" i="13"/>
  <c r="M591" i="13"/>
  <c r="M592" i="13"/>
  <c r="M593" i="13"/>
  <c r="M594" i="13"/>
  <c r="M595" i="13"/>
  <c r="M596" i="13"/>
  <c r="M597" i="13"/>
  <c r="M598" i="13"/>
  <c r="M599" i="13"/>
  <c r="M600" i="13"/>
  <c r="M601" i="13"/>
  <c r="M602" i="13"/>
  <c r="M603" i="13"/>
  <c r="M604" i="13"/>
  <c r="M605" i="13"/>
  <c r="M606" i="13"/>
  <c r="M607" i="13"/>
  <c r="M608" i="13"/>
  <c r="M609" i="13"/>
  <c r="M610" i="13"/>
  <c r="M611" i="13"/>
  <c r="M612" i="13"/>
  <c r="M613" i="13"/>
  <c r="M614" i="13"/>
  <c r="M615" i="13"/>
  <c r="M616" i="13"/>
  <c r="M617" i="13"/>
  <c r="M618" i="13"/>
  <c r="M619" i="13"/>
  <c r="M620" i="13"/>
  <c r="M621" i="13"/>
  <c r="M622" i="13"/>
  <c r="M623" i="13"/>
  <c r="M624" i="13"/>
  <c r="M625" i="13"/>
  <c r="M626" i="13"/>
  <c r="M627" i="13"/>
  <c r="M628" i="13"/>
  <c r="M629" i="13"/>
  <c r="M630" i="13"/>
  <c r="M631" i="13"/>
  <c r="M632" i="13"/>
  <c r="M633" i="13"/>
  <c r="M634" i="13"/>
  <c r="M635" i="13"/>
  <c r="M636" i="13"/>
  <c r="M637" i="13"/>
  <c r="M638" i="13"/>
  <c r="M639" i="13"/>
  <c r="M640" i="13"/>
  <c r="M641" i="13"/>
  <c r="M642" i="13"/>
  <c r="M643" i="13"/>
  <c r="M644" i="13"/>
  <c r="M645" i="13"/>
  <c r="M646" i="13"/>
  <c r="M647" i="13"/>
  <c r="M648" i="13"/>
  <c r="M649" i="13"/>
  <c r="M650" i="13"/>
  <c r="M651" i="13"/>
  <c r="M652" i="13"/>
  <c r="M653" i="13"/>
  <c r="M654" i="13"/>
  <c r="M655" i="13"/>
  <c r="M656" i="13"/>
  <c r="M657" i="13"/>
  <c r="M658" i="13"/>
  <c r="M659" i="13"/>
  <c r="M660" i="13"/>
  <c r="M661" i="13"/>
  <c r="M662" i="13"/>
  <c r="M663" i="13"/>
  <c r="M664" i="13"/>
  <c r="M665" i="13"/>
  <c r="M666" i="13"/>
  <c r="M667" i="13"/>
  <c r="M668" i="13"/>
  <c r="M669" i="13"/>
  <c r="M670" i="13"/>
  <c r="M671" i="13"/>
  <c r="M672" i="13"/>
  <c r="M673" i="13"/>
  <c r="M674" i="13"/>
  <c r="M675" i="13"/>
  <c r="M676" i="13"/>
  <c r="M677" i="13"/>
  <c r="M678" i="13"/>
  <c r="M679" i="13"/>
  <c r="M680" i="13"/>
  <c r="M681" i="13"/>
  <c r="M682" i="13"/>
  <c r="M683" i="13"/>
  <c r="M684" i="13"/>
  <c r="M685" i="13"/>
  <c r="M686" i="13"/>
  <c r="M687" i="13"/>
  <c r="M688" i="13"/>
  <c r="M689" i="13"/>
  <c r="M690" i="13"/>
  <c r="M691" i="13"/>
  <c r="M692" i="13"/>
  <c r="M693" i="13"/>
  <c r="M694" i="13"/>
  <c r="M695" i="13"/>
  <c r="M696" i="13"/>
  <c r="M697" i="13"/>
  <c r="M698" i="13"/>
  <c r="M699" i="13"/>
  <c r="M700" i="13"/>
  <c r="M701" i="13"/>
  <c r="M702" i="13"/>
  <c r="M703" i="13"/>
  <c r="M704" i="13"/>
  <c r="M705" i="13"/>
  <c r="M706" i="13"/>
  <c r="M707" i="13"/>
  <c r="M708" i="13"/>
  <c r="M709" i="13"/>
  <c r="M710" i="13"/>
  <c r="M711" i="13"/>
  <c r="M712" i="13"/>
  <c r="M713" i="13"/>
  <c r="M714" i="13"/>
  <c r="M715" i="13"/>
  <c r="M716" i="13"/>
  <c r="M717" i="13"/>
  <c r="M718" i="13"/>
  <c r="M719" i="13"/>
  <c r="M720" i="13"/>
  <c r="M721" i="13"/>
  <c r="M722" i="13"/>
  <c r="M723" i="13"/>
  <c r="M724" i="13"/>
  <c r="M725" i="13"/>
  <c r="M726" i="13"/>
  <c r="M727" i="13"/>
  <c r="M728" i="13"/>
  <c r="M729" i="13"/>
  <c r="M730" i="13"/>
  <c r="M731" i="13"/>
  <c r="M732" i="13"/>
  <c r="M733" i="13"/>
  <c r="M734" i="13"/>
  <c r="M735" i="13"/>
  <c r="M736" i="13"/>
  <c r="M737" i="13"/>
  <c r="M738" i="13"/>
  <c r="M739" i="13"/>
  <c r="M740" i="13"/>
  <c r="M741" i="13"/>
  <c r="M742" i="13"/>
  <c r="M743" i="13"/>
  <c r="M744" i="13"/>
  <c r="M745" i="13"/>
  <c r="M746" i="13"/>
  <c r="M747" i="13"/>
  <c r="M748" i="13"/>
  <c r="M749" i="13"/>
  <c r="M750" i="13"/>
  <c r="M751" i="13"/>
  <c r="M752" i="13"/>
  <c r="M753" i="13"/>
  <c r="M754" i="13"/>
  <c r="M755" i="13"/>
  <c r="M756" i="13"/>
  <c r="M757" i="13"/>
  <c r="M758" i="13"/>
  <c r="M759" i="13"/>
  <c r="M760" i="13"/>
  <c r="M761" i="13"/>
  <c r="M762" i="13"/>
  <c r="M763" i="13"/>
  <c r="M764" i="13"/>
  <c r="M765" i="13"/>
  <c r="M766" i="13"/>
  <c r="M767" i="13"/>
  <c r="M768" i="13"/>
  <c r="M769" i="13"/>
  <c r="M770" i="13"/>
  <c r="M771" i="13"/>
  <c r="M772" i="13"/>
  <c r="M773" i="13"/>
  <c r="M774" i="13"/>
  <c r="M775" i="13"/>
  <c r="M776" i="13"/>
  <c r="M777" i="13"/>
  <c r="M778" i="13"/>
  <c r="M779" i="13"/>
  <c r="M780" i="13"/>
  <c r="M781" i="13"/>
  <c r="M782" i="13"/>
  <c r="M783" i="13"/>
  <c r="M784" i="13"/>
  <c r="M785" i="13"/>
  <c r="M786" i="13"/>
  <c r="M787" i="13"/>
  <c r="M788" i="13"/>
  <c r="M789" i="13"/>
  <c r="M790" i="13"/>
  <c r="M791" i="13"/>
  <c r="M792" i="13"/>
  <c r="M793" i="13"/>
  <c r="M794" i="13"/>
  <c r="M795" i="13"/>
  <c r="M796" i="13"/>
  <c r="M797" i="13"/>
  <c r="M798" i="13"/>
  <c r="M799" i="13"/>
  <c r="M800" i="13"/>
  <c r="M801" i="13"/>
  <c r="M802" i="13"/>
  <c r="M803" i="13"/>
  <c r="M804" i="13"/>
  <c r="M805" i="13"/>
  <c r="M806" i="13"/>
  <c r="M807" i="13"/>
  <c r="M808" i="13"/>
  <c r="M809" i="13"/>
  <c r="M810" i="13"/>
  <c r="M811" i="13"/>
  <c r="M812" i="13"/>
  <c r="M813" i="13"/>
  <c r="M814" i="13"/>
  <c r="M815" i="13"/>
  <c r="M816" i="13"/>
  <c r="M817" i="13"/>
  <c r="M818" i="13"/>
  <c r="M819" i="13"/>
  <c r="M820" i="13"/>
  <c r="M821" i="13"/>
  <c r="M822" i="13"/>
  <c r="M823" i="13"/>
  <c r="M824" i="13"/>
  <c r="M825" i="13"/>
  <c r="M826" i="13"/>
  <c r="M827" i="13"/>
  <c r="M828" i="13"/>
  <c r="M829" i="13"/>
  <c r="M830" i="13"/>
  <c r="M831" i="13"/>
  <c r="M832" i="13"/>
  <c r="M833" i="13"/>
  <c r="M834" i="13"/>
  <c r="M835" i="13"/>
  <c r="M836" i="13"/>
  <c r="M837" i="13"/>
  <c r="M838" i="13"/>
  <c r="M839" i="13"/>
  <c r="M840" i="13"/>
  <c r="M841" i="13"/>
  <c r="M842" i="13"/>
  <c r="M843" i="13"/>
  <c r="M844" i="13"/>
  <c r="M845" i="13"/>
  <c r="M846" i="13"/>
  <c r="M847" i="13"/>
  <c r="M848" i="13"/>
  <c r="M849" i="13"/>
  <c r="M850" i="13"/>
  <c r="M851" i="13"/>
  <c r="M852" i="13"/>
  <c r="M853" i="13"/>
  <c r="M854" i="13"/>
  <c r="M855" i="13"/>
  <c r="M856" i="13"/>
  <c r="M857" i="13"/>
  <c r="M858" i="13"/>
  <c r="M859" i="13"/>
  <c r="M860" i="13"/>
  <c r="M861" i="13"/>
  <c r="M862" i="13"/>
  <c r="M863" i="13"/>
  <c r="M864" i="13"/>
  <c r="M865" i="13"/>
  <c r="M866" i="13"/>
  <c r="M867" i="13"/>
  <c r="M868" i="13"/>
  <c r="M869" i="13"/>
  <c r="M870" i="13"/>
  <c r="M871" i="13"/>
  <c r="M872" i="13"/>
  <c r="M873" i="13"/>
  <c r="M874" i="13"/>
  <c r="M875" i="13"/>
  <c r="M876" i="13"/>
  <c r="M877" i="13"/>
  <c r="M878" i="13"/>
  <c r="M879" i="13"/>
  <c r="M880" i="13"/>
  <c r="M881" i="13"/>
  <c r="M882" i="13"/>
  <c r="M883" i="13"/>
  <c r="M884" i="13"/>
  <c r="M885" i="13"/>
  <c r="M886" i="13"/>
  <c r="M887" i="13"/>
  <c r="M888" i="13"/>
  <c r="M889" i="13"/>
  <c r="M890" i="13"/>
  <c r="M891" i="13"/>
  <c r="M892" i="13"/>
  <c r="M893" i="13"/>
  <c r="M894" i="13"/>
  <c r="M895" i="13"/>
  <c r="M896" i="13"/>
  <c r="M897" i="13"/>
  <c r="M898" i="13"/>
  <c r="M899" i="13"/>
  <c r="M900" i="13"/>
  <c r="M901" i="13"/>
  <c r="M902" i="13"/>
  <c r="M903" i="13"/>
  <c r="M904" i="13"/>
  <c r="M905" i="13"/>
  <c r="M906" i="13"/>
  <c r="M907" i="13"/>
  <c r="M908" i="13"/>
  <c r="M909" i="13"/>
  <c r="M910" i="13"/>
  <c r="M911" i="13"/>
  <c r="M912" i="13"/>
  <c r="M913" i="13"/>
  <c r="M914" i="13"/>
  <c r="M915" i="13"/>
  <c r="M916" i="13"/>
  <c r="M917" i="13"/>
  <c r="M918" i="13"/>
  <c r="M919" i="13"/>
  <c r="M920" i="13"/>
  <c r="M921" i="13"/>
  <c r="M922" i="13"/>
  <c r="M923" i="13"/>
  <c r="M924" i="13"/>
  <c r="M925" i="13"/>
  <c r="M926" i="13"/>
  <c r="M927" i="13"/>
  <c r="M928" i="13"/>
  <c r="M929" i="13"/>
  <c r="M930" i="13"/>
  <c r="M931" i="13"/>
  <c r="M932" i="13"/>
  <c r="M933" i="13"/>
  <c r="M934" i="13"/>
  <c r="M935" i="13"/>
  <c r="M936" i="13"/>
  <c r="M937" i="13"/>
  <c r="M938" i="13"/>
  <c r="M939" i="13"/>
  <c r="M940" i="13"/>
  <c r="M941" i="13"/>
  <c r="M942" i="13"/>
  <c r="M943" i="13"/>
  <c r="M944" i="13"/>
  <c r="M945" i="13"/>
  <c r="M946" i="13"/>
  <c r="M947" i="13"/>
  <c r="M948" i="13"/>
  <c r="M949" i="13"/>
  <c r="M950" i="13"/>
  <c r="M951" i="13"/>
  <c r="M952" i="13"/>
  <c r="M953" i="13"/>
  <c r="M954" i="13"/>
  <c r="M955" i="13"/>
  <c r="M956" i="13"/>
  <c r="M957" i="13"/>
  <c r="M958" i="13"/>
  <c r="M959" i="13"/>
  <c r="M960" i="13"/>
  <c r="M961" i="13"/>
  <c r="M962" i="13"/>
  <c r="M963" i="13"/>
  <c r="M964" i="13"/>
  <c r="M965" i="13"/>
  <c r="M966" i="13"/>
  <c r="M967" i="13"/>
  <c r="M968" i="13"/>
  <c r="M969" i="13"/>
  <c r="M970" i="13"/>
  <c r="M971" i="13"/>
  <c r="M972" i="13"/>
  <c r="M973" i="13"/>
  <c r="M974" i="13"/>
  <c r="M975" i="13"/>
  <c r="M976" i="13"/>
  <c r="M977" i="13"/>
  <c r="M978" i="13"/>
  <c r="M979" i="13"/>
  <c r="M980" i="13"/>
  <c r="M981" i="13"/>
  <c r="M982" i="13"/>
  <c r="M983" i="13"/>
  <c r="M984" i="13"/>
  <c r="M985" i="13"/>
  <c r="M986" i="13"/>
  <c r="M987" i="13"/>
  <c r="M988" i="13"/>
  <c r="M989" i="13"/>
  <c r="M990" i="13"/>
  <c r="M991" i="13"/>
  <c r="M992" i="13"/>
  <c r="M993" i="13"/>
  <c r="M994" i="13"/>
  <c r="M995" i="13"/>
  <c r="M996" i="13"/>
  <c r="M997" i="13"/>
  <c r="M998" i="13"/>
  <c r="M999" i="13"/>
  <c r="M1000" i="13"/>
  <c r="M1001" i="13"/>
  <c r="M1002" i="13"/>
  <c r="M1003" i="13"/>
  <c r="M1004" i="13"/>
  <c r="M1005" i="13"/>
  <c r="M1006" i="13"/>
  <c r="M1007" i="13"/>
  <c r="M1008" i="13"/>
  <c r="M1009" i="13"/>
  <c r="M1010" i="13"/>
  <c r="M1011" i="13"/>
  <c r="M1012" i="13"/>
  <c r="M1013" i="13"/>
  <c r="M1014" i="13"/>
  <c r="M1015" i="13"/>
  <c r="M1016" i="13"/>
  <c r="M1017" i="13"/>
  <c r="M1018" i="13"/>
  <c r="M1019" i="13"/>
  <c r="M1020" i="13"/>
  <c r="M1021" i="13"/>
  <c r="M1022" i="13"/>
  <c r="M1023" i="13"/>
  <c r="M1024" i="13"/>
  <c r="M1025" i="13"/>
  <c r="M1026" i="13"/>
  <c r="M1027" i="13"/>
  <c r="M1028" i="13"/>
  <c r="M1029" i="13"/>
  <c r="M1030" i="13"/>
  <c r="M1031" i="13"/>
  <c r="M1032" i="13"/>
  <c r="M1033" i="13"/>
  <c r="M1034" i="13"/>
  <c r="M1035" i="13"/>
  <c r="M1036" i="13"/>
  <c r="M1037" i="13"/>
  <c r="M1038" i="13"/>
  <c r="M1039" i="13"/>
  <c r="M1040" i="13"/>
  <c r="M1041" i="13"/>
  <c r="M1042" i="13"/>
  <c r="M1043" i="13"/>
  <c r="M1044" i="13"/>
  <c r="M1045" i="13"/>
  <c r="M1046" i="13"/>
  <c r="M1047" i="13"/>
  <c r="M1048" i="13"/>
  <c r="M1049" i="13"/>
  <c r="M1050" i="13"/>
  <c r="M1051" i="13"/>
  <c r="M1052" i="13"/>
  <c r="M1053" i="13"/>
  <c r="M1054" i="13"/>
  <c r="M1055" i="13"/>
  <c r="M1056" i="13"/>
  <c r="M1057" i="13"/>
  <c r="M1058" i="13"/>
  <c r="M1059" i="13"/>
  <c r="M1060" i="13"/>
  <c r="M1061" i="13"/>
  <c r="M1062" i="13"/>
  <c r="M1063" i="13"/>
  <c r="M1064" i="13"/>
  <c r="M1065" i="13"/>
  <c r="M1066" i="13"/>
  <c r="M1067" i="13"/>
  <c r="M1068" i="13"/>
  <c r="M1069" i="13"/>
  <c r="M1070" i="13"/>
  <c r="M1071" i="13"/>
  <c r="M1072" i="13"/>
  <c r="M1073" i="13"/>
  <c r="M1074" i="13"/>
  <c r="M1075" i="13"/>
  <c r="M1076" i="13"/>
  <c r="M1077" i="13"/>
  <c r="M1078" i="13"/>
  <c r="M1079" i="13"/>
  <c r="M1080" i="13"/>
  <c r="M1081" i="13"/>
  <c r="M1082" i="13"/>
  <c r="M1083" i="13"/>
  <c r="M1084" i="13"/>
  <c r="M1085" i="13"/>
  <c r="M1086" i="13"/>
  <c r="M1087" i="13"/>
  <c r="M1088" i="13"/>
  <c r="M1089" i="13"/>
  <c r="M1090" i="13"/>
  <c r="M1091" i="13"/>
  <c r="M1092" i="13"/>
  <c r="M1093" i="13"/>
  <c r="M1094" i="13"/>
  <c r="M1095" i="13"/>
  <c r="M1096" i="13"/>
  <c r="M1097" i="13"/>
  <c r="M1098" i="13"/>
  <c r="M1099" i="13"/>
  <c r="M1100" i="13"/>
  <c r="M1101" i="13"/>
  <c r="M1102" i="13"/>
  <c r="M1103" i="13"/>
  <c r="M1104" i="13"/>
  <c r="M1105" i="13"/>
  <c r="M1106" i="13"/>
  <c r="M1107" i="13"/>
  <c r="M1108" i="13"/>
  <c r="M1109" i="13"/>
  <c r="M1110" i="13"/>
  <c r="M1111" i="13"/>
  <c r="M1112" i="13"/>
  <c r="M1113" i="13"/>
  <c r="M1114" i="13"/>
  <c r="M1115" i="13"/>
  <c r="M1116" i="13"/>
  <c r="M1117" i="13"/>
  <c r="M1118" i="13"/>
  <c r="M1119" i="13"/>
  <c r="M1120" i="13"/>
  <c r="M1121" i="13"/>
  <c r="M1122" i="13"/>
  <c r="M1123" i="13"/>
  <c r="M1124" i="13"/>
  <c r="M1125" i="13"/>
  <c r="M1126" i="13"/>
  <c r="M1127" i="13"/>
  <c r="M1128" i="13"/>
  <c r="M1129" i="13"/>
  <c r="M1130" i="13"/>
  <c r="M1131" i="13"/>
  <c r="M1132" i="13"/>
  <c r="M1133" i="13"/>
  <c r="M1134" i="13"/>
  <c r="M1135" i="13"/>
  <c r="M1136" i="13"/>
  <c r="M1137" i="13"/>
  <c r="M1138" i="13"/>
  <c r="M1139" i="13"/>
  <c r="M1140" i="13"/>
  <c r="M1141" i="13"/>
  <c r="M1142" i="13"/>
  <c r="M1143" i="13"/>
  <c r="M1144" i="13"/>
  <c r="M1145" i="13"/>
  <c r="M1146" i="13"/>
  <c r="M1147" i="13"/>
  <c r="M1148" i="13"/>
  <c r="M1149" i="13"/>
  <c r="M1150" i="13"/>
  <c r="M1151" i="13"/>
  <c r="M1152" i="13"/>
  <c r="M1153" i="13"/>
  <c r="M1154" i="13"/>
  <c r="M1155" i="13"/>
  <c r="M1156" i="13"/>
  <c r="M1157" i="13"/>
  <c r="M1158" i="13"/>
  <c r="M1159" i="13"/>
  <c r="M1160" i="13"/>
  <c r="M1161" i="13"/>
  <c r="M1162" i="13"/>
  <c r="M1163" i="13"/>
  <c r="M1164" i="13"/>
  <c r="M1165" i="13"/>
  <c r="M1166" i="13"/>
  <c r="M1167" i="13"/>
  <c r="M1168" i="13"/>
  <c r="M1169" i="13"/>
  <c r="M1170" i="13"/>
  <c r="M1171" i="13"/>
  <c r="M1172" i="13"/>
  <c r="M1173" i="13"/>
  <c r="M1174" i="13"/>
  <c r="M1175" i="13"/>
  <c r="M1176" i="13"/>
  <c r="M1177" i="13"/>
  <c r="M1178" i="13"/>
  <c r="M1179" i="13"/>
  <c r="M1180" i="13"/>
  <c r="M1181" i="13"/>
  <c r="M1182" i="13"/>
  <c r="M1183" i="13"/>
  <c r="M1184" i="13"/>
  <c r="M1185" i="13"/>
  <c r="M1186" i="13"/>
  <c r="M1187" i="13"/>
  <c r="M1188" i="13"/>
  <c r="M1189" i="13"/>
  <c r="M1190" i="13"/>
  <c r="M1191" i="13"/>
  <c r="M1192" i="13"/>
  <c r="M1193" i="13"/>
  <c r="M1194" i="13"/>
  <c r="M1195" i="13"/>
  <c r="M1196" i="13"/>
  <c r="M1197" i="13"/>
  <c r="M1198" i="13"/>
  <c r="M1199" i="13"/>
  <c r="M1200" i="13"/>
  <c r="M1201" i="13"/>
  <c r="M1202" i="13"/>
  <c r="M1203" i="13"/>
  <c r="M1204" i="13"/>
  <c r="M1205" i="13"/>
  <c r="M1206" i="13"/>
  <c r="M1207" i="13"/>
  <c r="M1208" i="13"/>
  <c r="M1209" i="13"/>
  <c r="M1210" i="13"/>
  <c r="M1211" i="13"/>
  <c r="M1212" i="13"/>
  <c r="M1213" i="13"/>
  <c r="M1214" i="13"/>
  <c r="M1215" i="13"/>
  <c r="M1216" i="13"/>
  <c r="M1217" i="13"/>
  <c r="M1218" i="13"/>
  <c r="M1219" i="13"/>
  <c r="M1220" i="13"/>
  <c r="M1221" i="13"/>
  <c r="M1222" i="13"/>
  <c r="M1223" i="13"/>
  <c r="M1224" i="13"/>
  <c r="M1225" i="13"/>
  <c r="M1226" i="13"/>
  <c r="M1227" i="13"/>
  <c r="M1228" i="13"/>
  <c r="M1229" i="13"/>
  <c r="M1230" i="13"/>
  <c r="M1231" i="13"/>
  <c r="M1232" i="13"/>
  <c r="M1233" i="13"/>
  <c r="M1234" i="13"/>
  <c r="M1235" i="13"/>
  <c r="M1236" i="13"/>
  <c r="M1237" i="13"/>
  <c r="M1238" i="13"/>
  <c r="M1239" i="13"/>
  <c r="M1240" i="13"/>
  <c r="M1241" i="13"/>
  <c r="M1242" i="13"/>
  <c r="M1243" i="13"/>
  <c r="M1244" i="13"/>
  <c r="M1245" i="13"/>
  <c r="M1246" i="13"/>
  <c r="M1247" i="13"/>
  <c r="M1248" i="13"/>
  <c r="M1249" i="13"/>
  <c r="M1250" i="13"/>
  <c r="M1251" i="13"/>
  <c r="M1252" i="13"/>
  <c r="M1253" i="13"/>
  <c r="M1254" i="13"/>
  <c r="M1255" i="13"/>
  <c r="M1256" i="13"/>
  <c r="M1257" i="13"/>
  <c r="M1258" i="13"/>
  <c r="M1259" i="13"/>
  <c r="M1260" i="13"/>
  <c r="M1261" i="13"/>
  <c r="M1262" i="13"/>
  <c r="M1263" i="13"/>
  <c r="M1264" i="13"/>
  <c r="M1265" i="13"/>
  <c r="M1266" i="13"/>
  <c r="M1267" i="13"/>
  <c r="M1268" i="13"/>
  <c r="M1269" i="13"/>
  <c r="M1270" i="13"/>
  <c r="M1271" i="13"/>
  <c r="M1272" i="13"/>
  <c r="M1273" i="13"/>
  <c r="M1274" i="13"/>
  <c r="M1275" i="13"/>
  <c r="M1276" i="13"/>
  <c r="M1277" i="13"/>
  <c r="M1278" i="13"/>
  <c r="M1279" i="13"/>
  <c r="M1280" i="13"/>
  <c r="M1281" i="13"/>
  <c r="M1282" i="13"/>
  <c r="M1283" i="13"/>
  <c r="M1284" i="13"/>
  <c r="M1285" i="13"/>
  <c r="M1286" i="13"/>
  <c r="M1287" i="13"/>
  <c r="M1288" i="13"/>
  <c r="M1289" i="13"/>
  <c r="M1290" i="13"/>
  <c r="M1291" i="13"/>
  <c r="M1292" i="13"/>
  <c r="M1293" i="13"/>
  <c r="M1294" i="13"/>
  <c r="M1295" i="13"/>
  <c r="M1296" i="13"/>
  <c r="M1297" i="13"/>
  <c r="M1298" i="13"/>
  <c r="M1299" i="13"/>
  <c r="M1300" i="13"/>
  <c r="M1301" i="13"/>
  <c r="M1302" i="13"/>
  <c r="M1303" i="13"/>
  <c r="M1304" i="13"/>
  <c r="M1305" i="13"/>
  <c r="M1306" i="13"/>
  <c r="M1307" i="13"/>
  <c r="M1308" i="13"/>
  <c r="M1309" i="13"/>
  <c r="M1310" i="13"/>
  <c r="M1311" i="13"/>
  <c r="M1312" i="13"/>
  <c r="M1313" i="13"/>
  <c r="M1314" i="13"/>
  <c r="M1315" i="13"/>
  <c r="M1316" i="13"/>
  <c r="M1317" i="13"/>
  <c r="M1318" i="13"/>
  <c r="M1319" i="13"/>
  <c r="M1320" i="13"/>
  <c r="M1321" i="13"/>
  <c r="M1322" i="13"/>
  <c r="M1323" i="13"/>
  <c r="M1324" i="13"/>
  <c r="M1325" i="13"/>
  <c r="M1326" i="13"/>
  <c r="M1327" i="13"/>
  <c r="M1328" i="13"/>
  <c r="M1329" i="13"/>
  <c r="M1330" i="13"/>
  <c r="M1331" i="13"/>
  <c r="M1332" i="13"/>
  <c r="M1333" i="13"/>
  <c r="M1334" i="13"/>
  <c r="M1335" i="13"/>
  <c r="M1336" i="13"/>
  <c r="M1337" i="13"/>
  <c r="M1338" i="13"/>
  <c r="M1339" i="13"/>
  <c r="M1340" i="13"/>
  <c r="M1341" i="13"/>
  <c r="M1342" i="13"/>
  <c r="M1343" i="13"/>
  <c r="M1344" i="13"/>
  <c r="M1345" i="13"/>
  <c r="M1346" i="13"/>
  <c r="M1347" i="13"/>
  <c r="M1348" i="13"/>
  <c r="M1349" i="13"/>
  <c r="M1350" i="13"/>
  <c r="M1351" i="13"/>
  <c r="M1352" i="13"/>
  <c r="M1353" i="13"/>
  <c r="M1354" i="13"/>
  <c r="M1355" i="13"/>
  <c r="M1356" i="13"/>
  <c r="M1357" i="13"/>
  <c r="M1358" i="13"/>
  <c r="M1359" i="13"/>
  <c r="M1360" i="13"/>
  <c r="M1361" i="13"/>
  <c r="M1362" i="13"/>
  <c r="M1363" i="13"/>
  <c r="M1364" i="13"/>
  <c r="M1365" i="13"/>
  <c r="M1366" i="13"/>
  <c r="M1367" i="13"/>
  <c r="M1368" i="13"/>
  <c r="M1369" i="13"/>
  <c r="M1370" i="13"/>
  <c r="M1371" i="13"/>
  <c r="M1372" i="13"/>
  <c r="M1373" i="13"/>
  <c r="M1374" i="13"/>
  <c r="M1375" i="13"/>
  <c r="M1376" i="13"/>
  <c r="M1377" i="13"/>
  <c r="M1378" i="13"/>
  <c r="M1379" i="13"/>
  <c r="M1380" i="13"/>
  <c r="M1381" i="13"/>
  <c r="M1382" i="13"/>
  <c r="M1383" i="13"/>
  <c r="M1384" i="13"/>
  <c r="M1385" i="13"/>
  <c r="M1386" i="13"/>
  <c r="M1387" i="13"/>
  <c r="M1388" i="13"/>
  <c r="M1389" i="13"/>
  <c r="M1390" i="13"/>
  <c r="M1391" i="13"/>
  <c r="M1392" i="13"/>
  <c r="M1393" i="13"/>
  <c r="M1394" i="13"/>
  <c r="M1395" i="13"/>
  <c r="M1396" i="13"/>
  <c r="M1397" i="13"/>
  <c r="M1398" i="13"/>
  <c r="M1399" i="13"/>
  <c r="M1400" i="13"/>
  <c r="M1401" i="13"/>
  <c r="M1402" i="13"/>
  <c r="M1403" i="13"/>
  <c r="M1404" i="13"/>
  <c r="M1405" i="13"/>
  <c r="M1406" i="13"/>
  <c r="M1407" i="13"/>
  <c r="M1408" i="13"/>
  <c r="M1409" i="13"/>
  <c r="M1410" i="13"/>
  <c r="M1411" i="13"/>
  <c r="M1412" i="13"/>
  <c r="M1413" i="13"/>
  <c r="M1414" i="13"/>
  <c r="M1415" i="13"/>
  <c r="M1416" i="13"/>
  <c r="M1417" i="13"/>
  <c r="M1418" i="13"/>
  <c r="M1419" i="13"/>
  <c r="M1420" i="13"/>
  <c r="M1421" i="13"/>
  <c r="M1422" i="13"/>
  <c r="M1423" i="13"/>
  <c r="M1424" i="13"/>
  <c r="M1425" i="13"/>
  <c r="M1426" i="13"/>
  <c r="M1427" i="13"/>
  <c r="M1428" i="13"/>
  <c r="M1429" i="13"/>
  <c r="M1430" i="13"/>
  <c r="M1431" i="13"/>
  <c r="M1432" i="13"/>
  <c r="M1433" i="13"/>
  <c r="M1434" i="13"/>
  <c r="M1435" i="13"/>
  <c r="M1436" i="13"/>
  <c r="M1437" i="13"/>
  <c r="M1438" i="13"/>
  <c r="M1439" i="13"/>
  <c r="M1440" i="13"/>
  <c r="M1441" i="13"/>
  <c r="M1442" i="13"/>
  <c r="M1443" i="13"/>
  <c r="M1444" i="13"/>
  <c r="M1445" i="13"/>
  <c r="M1446" i="13"/>
  <c r="M1447" i="13"/>
  <c r="M1448" i="13"/>
  <c r="M1449" i="13"/>
  <c r="M1450" i="13"/>
  <c r="M1451" i="13"/>
  <c r="M1452" i="13"/>
  <c r="M1453" i="13"/>
  <c r="M1454" i="13"/>
  <c r="M1455" i="13"/>
  <c r="M1456" i="13"/>
  <c r="M1457" i="13"/>
  <c r="M1458" i="13"/>
  <c r="M1459" i="13"/>
  <c r="M1460" i="13"/>
  <c r="M1461" i="13"/>
  <c r="M1462" i="13"/>
  <c r="M1463" i="13"/>
  <c r="M1464" i="13"/>
  <c r="M1465" i="13"/>
  <c r="M1466" i="13"/>
  <c r="M1467" i="13"/>
  <c r="M1468" i="13"/>
  <c r="M1469" i="13"/>
  <c r="M1470" i="13"/>
  <c r="M1471" i="13"/>
  <c r="M1472" i="13"/>
  <c r="M1473" i="13"/>
  <c r="M1474" i="13"/>
  <c r="M1475" i="13"/>
  <c r="M1476" i="13"/>
  <c r="M1477" i="13"/>
  <c r="M1478" i="13"/>
  <c r="M1479" i="13"/>
  <c r="M1480" i="13"/>
  <c r="M1481" i="13"/>
  <c r="M1482" i="13"/>
  <c r="M1483" i="13"/>
  <c r="M1484" i="13"/>
  <c r="M1485" i="13"/>
  <c r="M1486" i="13"/>
  <c r="M1487" i="13"/>
  <c r="M1488" i="13"/>
  <c r="M1489" i="13"/>
  <c r="M1490" i="13"/>
  <c r="M1491" i="13"/>
  <c r="M1492" i="13"/>
  <c r="M1493" i="13"/>
  <c r="M1494" i="13"/>
  <c r="M1495" i="13"/>
  <c r="M1496" i="13"/>
  <c r="M1497" i="13"/>
  <c r="M1498" i="13"/>
  <c r="M1499" i="13"/>
  <c r="M1500" i="13"/>
  <c r="M1501" i="13"/>
  <c r="M1502" i="13"/>
  <c r="M1503" i="13"/>
  <c r="M1504" i="13"/>
  <c r="M1505" i="13"/>
  <c r="M1506" i="13"/>
  <c r="M1507" i="13"/>
  <c r="M1508" i="13"/>
  <c r="M1509" i="13"/>
  <c r="M1510" i="13"/>
  <c r="M1511" i="13"/>
  <c r="M1512" i="13"/>
  <c r="M1513" i="13"/>
  <c r="M1514" i="13"/>
  <c r="M1515" i="13"/>
  <c r="M1516" i="13"/>
  <c r="M1517" i="13"/>
  <c r="M1518" i="13"/>
  <c r="M1519" i="13"/>
  <c r="M1520" i="13"/>
  <c r="M1521" i="13"/>
  <c r="M1522" i="13"/>
  <c r="M1523" i="13"/>
  <c r="M1524" i="13"/>
  <c r="M1525" i="13"/>
  <c r="M1526" i="13"/>
  <c r="M1527" i="13"/>
  <c r="M1528" i="13"/>
  <c r="M1529" i="13"/>
  <c r="M1530" i="13"/>
  <c r="M1531" i="13"/>
  <c r="M1532" i="13"/>
  <c r="M1533" i="13"/>
  <c r="V34" i="13"/>
  <c r="X34" i="13"/>
  <c r="O35" i="13"/>
  <c r="O36" i="13"/>
  <c r="O37" i="13"/>
  <c r="O38" i="13"/>
  <c r="O39" i="13"/>
  <c r="O40" i="13"/>
  <c r="O41" i="13"/>
  <c r="O42" i="13"/>
  <c r="O43" i="13"/>
  <c r="O44" i="13"/>
  <c r="O45" i="13"/>
  <c r="O46" i="13"/>
  <c r="O47" i="13"/>
  <c r="O48" i="13"/>
  <c r="O49" i="13"/>
  <c r="O50" i="13"/>
  <c r="O51" i="13"/>
  <c r="O52" i="13"/>
  <c r="O53" i="13"/>
  <c r="O54" i="13"/>
  <c r="O55" i="13"/>
  <c r="O56" i="13"/>
  <c r="O57" i="13"/>
  <c r="O58" i="13"/>
  <c r="O59" i="13"/>
  <c r="O60" i="13"/>
  <c r="O61" i="13"/>
  <c r="O62" i="13"/>
  <c r="O63" i="13"/>
  <c r="O64" i="13"/>
  <c r="O65" i="13"/>
  <c r="O66" i="13"/>
  <c r="O67" i="13"/>
  <c r="O68" i="13"/>
  <c r="O69" i="13"/>
  <c r="O70" i="13"/>
  <c r="O71" i="13"/>
  <c r="O72" i="13"/>
  <c r="O73" i="13"/>
  <c r="O74" i="13"/>
  <c r="O75" i="13"/>
  <c r="O76" i="13"/>
  <c r="O77" i="13"/>
  <c r="O78" i="13"/>
  <c r="O79" i="13"/>
  <c r="O80" i="13"/>
  <c r="O81" i="13"/>
  <c r="O82" i="13"/>
  <c r="O83" i="13"/>
  <c r="O84" i="13"/>
  <c r="O85" i="13"/>
  <c r="O86" i="13"/>
  <c r="O87" i="13"/>
  <c r="O88" i="13"/>
  <c r="O89" i="13"/>
  <c r="O90" i="13"/>
  <c r="O91" i="13"/>
  <c r="O92" i="13"/>
  <c r="O93" i="13"/>
  <c r="O94" i="13"/>
  <c r="O95" i="13"/>
  <c r="O96" i="13"/>
  <c r="O97" i="13"/>
  <c r="O98" i="13"/>
  <c r="O99" i="13"/>
  <c r="O100" i="13"/>
  <c r="O101" i="13"/>
  <c r="O102" i="13"/>
  <c r="O103" i="13"/>
  <c r="O104" i="13"/>
  <c r="O105" i="13"/>
  <c r="O106" i="13"/>
  <c r="O107" i="13"/>
  <c r="O108" i="13"/>
  <c r="O109" i="13"/>
  <c r="O110" i="13"/>
  <c r="O111" i="13"/>
  <c r="O112" i="13"/>
  <c r="O113" i="13"/>
  <c r="O114" i="13"/>
  <c r="O115" i="13"/>
  <c r="O116" i="13"/>
  <c r="O117" i="13"/>
  <c r="O118" i="13"/>
  <c r="O119" i="13"/>
  <c r="O120" i="13"/>
  <c r="O121" i="13"/>
  <c r="O122" i="13"/>
  <c r="O123" i="13"/>
  <c r="O124" i="13"/>
  <c r="O125" i="13"/>
  <c r="O126" i="13"/>
  <c r="O127" i="13"/>
  <c r="O128" i="13"/>
  <c r="O129" i="13"/>
  <c r="O130" i="13"/>
  <c r="O131" i="13"/>
  <c r="O132" i="13"/>
  <c r="O133" i="13"/>
  <c r="O134" i="13"/>
  <c r="O135" i="13"/>
  <c r="O136" i="13"/>
  <c r="O137" i="13"/>
  <c r="O138" i="13"/>
  <c r="O139" i="13"/>
  <c r="O140" i="13"/>
  <c r="O141" i="13"/>
  <c r="O142" i="13"/>
  <c r="O143" i="13"/>
  <c r="O144" i="13"/>
  <c r="O145" i="13"/>
  <c r="O146" i="13"/>
  <c r="O147" i="13"/>
  <c r="O148" i="13"/>
  <c r="O149" i="13"/>
  <c r="O150" i="13"/>
  <c r="O151" i="13"/>
  <c r="O152" i="13"/>
  <c r="O153" i="13"/>
  <c r="O154" i="13"/>
  <c r="O155" i="13"/>
  <c r="O156" i="13"/>
  <c r="O157" i="13"/>
  <c r="O158" i="13"/>
  <c r="O159" i="13"/>
  <c r="O160" i="13"/>
  <c r="O161" i="13"/>
  <c r="O162" i="13"/>
  <c r="O163" i="13"/>
  <c r="O164" i="13"/>
  <c r="O165" i="13"/>
  <c r="O166" i="13"/>
  <c r="O167" i="13"/>
  <c r="O168" i="13"/>
  <c r="O169" i="13"/>
  <c r="O170" i="13"/>
  <c r="O171" i="13"/>
  <c r="O172" i="13"/>
  <c r="O173" i="13"/>
  <c r="O174" i="13"/>
  <c r="O175" i="13"/>
  <c r="O176" i="13"/>
  <c r="O177" i="13"/>
  <c r="O178" i="13"/>
  <c r="O179" i="13"/>
  <c r="O180" i="13"/>
  <c r="O181" i="13"/>
  <c r="O182" i="13"/>
  <c r="O183" i="13"/>
  <c r="O184" i="13"/>
  <c r="O185" i="13"/>
  <c r="O186" i="13"/>
  <c r="O187" i="13"/>
  <c r="O188" i="13"/>
  <c r="O189" i="13"/>
  <c r="O190" i="13"/>
  <c r="O191" i="13"/>
  <c r="O192" i="13"/>
  <c r="O193" i="13"/>
  <c r="O194" i="13"/>
  <c r="O195" i="13"/>
  <c r="O196" i="13"/>
  <c r="O197" i="13"/>
  <c r="O198" i="13"/>
  <c r="O199" i="13"/>
  <c r="O200" i="13"/>
  <c r="O201" i="13"/>
  <c r="O202" i="13"/>
  <c r="O203" i="13"/>
  <c r="O204" i="13"/>
  <c r="O205" i="13"/>
  <c r="O206" i="13"/>
  <c r="O207" i="13"/>
  <c r="O208" i="13"/>
  <c r="O209" i="13"/>
  <c r="O210" i="13"/>
  <c r="O211" i="13"/>
  <c r="O212" i="13"/>
  <c r="O213" i="13"/>
  <c r="O214" i="13"/>
  <c r="O215" i="13"/>
  <c r="O216" i="13"/>
  <c r="O217" i="13"/>
  <c r="O218" i="13"/>
  <c r="O219" i="13"/>
  <c r="O220" i="13"/>
  <c r="O221" i="13"/>
  <c r="O222" i="13"/>
  <c r="O223" i="13"/>
  <c r="O224" i="13"/>
  <c r="O225" i="13"/>
  <c r="O226" i="13"/>
  <c r="O227" i="13"/>
  <c r="O228" i="13"/>
  <c r="O229" i="13"/>
  <c r="O230" i="13"/>
  <c r="O231" i="13"/>
  <c r="O232" i="13"/>
  <c r="O233" i="13"/>
  <c r="O234" i="13"/>
  <c r="O235" i="13"/>
  <c r="O236" i="13"/>
  <c r="O237" i="13"/>
  <c r="O238" i="13"/>
  <c r="O239" i="13"/>
  <c r="O240" i="13"/>
  <c r="O241" i="13"/>
  <c r="O242" i="13"/>
  <c r="O243" i="13"/>
  <c r="O244" i="13"/>
  <c r="O245" i="13"/>
  <c r="O246" i="13"/>
  <c r="O247" i="13"/>
  <c r="O248" i="13"/>
  <c r="O249" i="13"/>
  <c r="O250" i="13"/>
  <c r="O251" i="13"/>
  <c r="O252" i="13"/>
  <c r="O253" i="13"/>
  <c r="O254" i="13"/>
  <c r="O255" i="13"/>
  <c r="O256" i="13"/>
  <c r="O257" i="13"/>
  <c r="O258" i="13"/>
  <c r="O259" i="13"/>
  <c r="O260" i="13"/>
  <c r="O261" i="13"/>
  <c r="O262" i="13"/>
  <c r="O263" i="13"/>
  <c r="O264" i="13"/>
  <c r="O265" i="13"/>
  <c r="O266" i="13"/>
  <c r="O267" i="13"/>
  <c r="O268" i="13"/>
  <c r="O269" i="13"/>
  <c r="O270" i="13"/>
  <c r="O271" i="13"/>
  <c r="O272" i="13"/>
  <c r="O273" i="13"/>
  <c r="O274" i="13"/>
  <c r="O275" i="13"/>
  <c r="O276" i="13"/>
  <c r="O277" i="13"/>
  <c r="O278" i="13"/>
  <c r="O279" i="13"/>
  <c r="O280" i="13"/>
  <c r="O281" i="13"/>
  <c r="O282" i="13"/>
  <c r="O283" i="13"/>
  <c r="O284" i="13"/>
  <c r="O285" i="13"/>
  <c r="O286" i="13"/>
  <c r="O287" i="13"/>
  <c r="O288" i="13"/>
  <c r="O289" i="13"/>
  <c r="O290" i="13"/>
  <c r="O291" i="13"/>
  <c r="O292" i="13"/>
  <c r="O293" i="13"/>
  <c r="O294" i="13"/>
  <c r="O295" i="13"/>
  <c r="O296" i="13"/>
  <c r="O297" i="13"/>
  <c r="O298" i="13"/>
  <c r="O299" i="13"/>
  <c r="O300" i="13"/>
  <c r="O301" i="13"/>
  <c r="O302" i="13"/>
  <c r="O303" i="13"/>
  <c r="O304" i="13"/>
  <c r="O305" i="13"/>
  <c r="O306" i="13"/>
  <c r="O307" i="13"/>
  <c r="O308" i="13"/>
  <c r="O309" i="13"/>
  <c r="O310" i="13"/>
  <c r="O311" i="13"/>
  <c r="O312" i="13"/>
  <c r="O313" i="13"/>
  <c r="O314" i="13"/>
  <c r="O315" i="13"/>
  <c r="O316" i="13"/>
  <c r="O317" i="13"/>
  <c r="O318" i="13"/>
  <c r="O319" i="13"/>
  <c r="O320" i="13"/>
  <c r="O321" i="13"/>
  <c r="O322" i="13"/>
  <c r="O323" i="13"/>
  <c r="O324" i="13"/>
  <c r="O325" i="13"/>
  <c r="O326" i="13"/>
  <c r="O327" i="13"/>
  <c r="O328" i="13"/>
  <c r="O329" i="13"/>
  <c r="O330" i="13"/>
  <c r="O331" i="13"/>
  <c r="O332" i="13"/>
  <c r="O333" i="13"/>
  <c r="O334" i="13"/>
  <c r="O335" i="13"/>
  <c r="O336" i="13"/>
  <c r="O337" i="13"/>
  <c r="O338" i="13"/>
  <c r="O339" i="13"/>
  <c r="O340" i="13"/>
  <c r="O341" i="13"/>
  <c r="O342" i="13"/>
  <c r="O343" i="13"/>
  <c r="O344" i="13"/>
  <c r="O345" i="13"/>
  <c r="O346" i="13"/>
  <c r="O347" i="13"/>
  <c r="O348" i="13"/>
  <c r="O349" i="13"/>
  <c r="O350" i="13"/>
  <c r="O351" i="13"/>
  <c r="O352" i="13"/>
  <c r="O353" i="13"/>
  <c r="O354" i="13"/>
  <c r="O355" i="13"/>
  <c r="O356" i="13"/>
  <c r="O357" i="13"/>
  <c r="O358" i="13"/>
  <c r="O359" i="13"/>
  <c r="O360" i="13"/>
  <c r="O361" i="13"/>
  <c r="O362" i="13"/>
  <c r="O363" i="13"/>
  <c r="O364" i="13"/>
  <c r="O365" i="13"/>
  <c r="O366" i="13"/>
  <c r="O367" i="13"/>
  <c r="O368" i="13"/>
  <c r="O369" i="13"/>
  <c r="O370" i="13"/>
  <c r="O371" i="13"/>
  <c r="O372" i="13"/>
  <c r="O373" i="13"/>
  <c r="O374" i="13"/>
  <c r="O375" i="13"/>
  <c r="O376" i="13"/>
  <c r="O377" i="13"/>
  <c r="O378" i="13"/>
  <c r="O379" i="13"/>
  <c r="O380" i="13"/>
  <c r="O381" i="13"/>
  <c r="O382" i="13"/>
  <c r="O383" i="13"/>
  <c r="O384" i="13"/>
  <c r="O385" i="13"/>
  <c r="O386" i="13"/>
  <c r="O387" i="13"/>
  <c r="O388" i="13"/>
  <c r="O389" i="13"/>
  <c r="O390" i="13"/>
  <c r="O391" i="13"/>
  <c r="O392" i="13"/>
  <c r="O393" i="13"/>
  <c r="O394" i="13"/>
  <c r="O395" i="13"/>
  <c r="O396" i="13"/>
  <c r="O397" i="13"/>
  <c r="O398" i="13"/>
  <c r="O399" i="13"/>
  <c r="O400" i="13"/>
  <c r="O401" i="13"/>
  <c r="O402" i="13"/>
  <c r="O403" i="13"/>
  <c r="O404" i="13"/>
  <c r="O405" i="13"/>
  <c r="O406" i="13"/>
  <c r="O407" i="13"/>
  <c r="O408" i="13"/>
  <c r="O409" i="13"/>
  <c r="O410" i="13"/>
  <c r="O411" i="13"/>
  <c r="O412" i="13"/>
  <c r="O413" i="13"/>
  <c r="O414" i="13"/>
  <c r="O415" i="13"/>
  <c r="O416" i="13"/>
  <c r="O417" i="13"/>
  <c r="O418" i="13"/>
  <c r="O419" i="13"/>
  <c r="O420" i="13"/>
  <c r="O421" i="13"/>
  <c r="O422" i="13"/>
  <c r="O423" i="13"/>
  <c r="O424" i="13"/>
  <c r="O425" i="13"/>
  <c r="O426" i="13"/>
  <c r="O427" i="13"/>
  <c r="O428" i="13"/>
  <c r="O429" i="13"/>
  <c r="O430" i="13"/>
  <c r="O431" i="13"/>
  <c r="O432" i="13"/>
  <c r="O433" i="13"/>
  <c r="O434" i="13"/>
  <c r="O435" i="13"/>
  <c r="O436" i="13"/>
  <c r="O437" i="13"/>
  <c r="O438" i="13"/>
  <c r="O439" i="13"/>
  <c r="O440" i="13"/>
  <c r="O441" i="13"/>
  <c r="O442" i="13"/>
  <c r="O443" i="13"/>
  <c r="O444" i="13"/>
  <c r="O445" i="13"/>
  <c r="O446" i="13"/>
  <c r="O447" i="13"/>
  <c r="O448" i="13"/>
  <c r="O449" i="13"/>
  <c r="O450" i="13"/>
  <c r="O451" i="13"/>
  <c r="O452" i="13"/>
  <c r="O453" i="13"/>
  <c r="O454" i="13"/>
  <c r="O455" i="13"/>
  <c r="O456" i="13"/>
  <c r="O457" i="13"/>
  <c r="O458" i="13"/>
  <c r="O459" i="13"/>
  <c r="O460" i="13"/>
  <c r="O461" i="13"/>
  <c r="O462" i="13"/>
  <c r="O463" i="13"/>
  <c r="O464" i="13"/>
  <c r="O465" i="13"/>
  <c r="O466" i="13"/>
  <c r="O467" i="13"/>
  <c r="O468" i="13"/>
  <c r="O469" i="13"/>
  <c r="O470" i="13"/>
  <c r="O471" i="13"/>
  <c r="O472" i="13"/>
  <c r="O473" i="13"/>
  <c r="O474" i="13"/>
  <c r="O475" i="13"/>
  <c r="O476" i="13"/>
  <c r="O477" i="13"/>
  <c r="O478" i="13"/>
  <c r="O479" i="13"/>
  <c r="O480" i="13"/>
  <c r="O481" i="13"/>
  <c r="O482" i="13"/>
  <c r="O483" i="13"/>
  <c r="O484" i="13"/>
  <c r="O485" i="13"/>
  <c r="O486" i="13"/>
  <c r="O487" i="13"/>
  <c r="O488" i="13"/>
  <c r="O489" i="13"/>
  <c r="O490" i="13"/>
  <c r="O491" i="13"/>
  <c r="O492" i="13"/>
  <c r="O493" i="13"/>
  <c r="O494" i="13"/>
  <c r="O495" i="13"/>
  <c r="O496" i="13"/>
  <c r="O497" i="13"/>
  <c r="O498" i="13"/>
  <c r="O499" i="13"/>
  <c r="O500" i="13"/>
  <c r="O501" i="13"/>
  <c r="O502" i="13"/>
  <c r="O503" i="13"/>
  <c r="O504" i="13"/>
  <c r="O505" i="13"/>
  <c r="O506" i="13"/>
  <c r="O507" i="13"/>
  <c r="O508" i="13"/>
  <c r="O509" i="13"/>
  <c r="O510" i="13"/>
  <c r="O511" i="13"/>
  <c r="O512" i="13"/>
  <c r="O513" i="13"/>
  <c r="O514" i="13"/>
  <c r="O515" i="13"/>
  <c r="O516" i="13"/>
  <c r="O517" i="13"/>
  <c r="O518" i="13"/>
  <c r="O519" i="13"/>
  <c r="O520" i="13"/>
  <c r="O521" i="13"/>
  <c r="O522" i="13"/>
  <c r="O523" i="13"/>
  <c r="O524" i="13"/>
  <c r="O525" i="13"/>
  <c r="O526" i="13"/>
  <c r="O527" i="13"/>
  <c r="O528" i="13"/>
  <c r="O529" i="13"/>
  <c r="O530" i="13"/>
  <c r="O531" i="13"/>
  <c r="O532" i="13"/>
  <c r="O533" i="13"/>
  <c r="O534" i="13"/>
  <c r="O535" i="13"/>
  <c r="O536" i="13"/>
  <c r="O537" i="13"/>
  <c r="O538" i="13"/>
  <c r="O539" i="13"/>
  <c r="O540" i="13"/>
  <c r="O541" i="13"/>
  <c r="O542" i="13"/>
  <c r="O543" i="13"/>
  <c r="O544" i="13"/>
  <c r="O545" i="13"/>
  <c r="O546" i="13"/>
  <c r="O547" i="13"/>
  <c r="O548" i="13"/>
  <c r="O549" i="13"/>
  <c r="O550" i="13"/>
  <c r="O551" i="13"/>
  <c r="O552" i="13"/>
  <c r="O553" i="13"/>
  <c r="O554" i="13"/>
  <c r="O555" i="13"/>
  <c r="O556" i="13"/>
  <c r="O557" i="13"/>
  <c r="O558" i="13"/>
  <c r="O559" i="13"/>
  <c r="O560" i="13"/>
  <c r="O561" i="13"/>
  <c r="O562" i="13"/>
  <c r="O563" i="13"/>
  <c r="O564" i="13"/>
  <c r="O565" i="13"/>
  <c r="O566" i="13"/>
  <c r="O567" i="13"/>
  <c r="O568" i="13"/>
  <c r="O569" i="13"/>
  <c r="O570" i="13"/>
  <c r="O571" i="13"/>
  <c r="O572" i="13"/>
  <c r="O573" i="13"/>
  <c r="O574" i="13"/>
  <c r="O575" i="13"/>
  <c r="O576" i="13"/>
  <c r="O577" i="13"/>
  <c r="O578" i="13"/>
  <c r="O579" i="13"/>
  <c r="O580" i="13"/>
  <c r="O581" i="13"/>
  <c r="O582" i="13"/>
  <c r="O583" i="13"/>
  <c r="O584" i="13"/>
  <c r="O585" i="13"/>
  <c r="O586" i="13"/>
  <c r="O587" i="13"/>
  <c r="O588" i="13"/>
  <c r="O589" i="13"/>
  <c r="O590" i="13"/>
  <c r="O591" i="13"/>
  <c r="O592" i="13"/>
  <c r="O593" i="13"/>
  <c r="O594" i="13"/>
  <c r="O595" i="13"/>
  <c r="O596" i="13"/>
  <c r="O597" i="13"/>
  <c r="O598" i="13"/>
  <c r="O599" i="13"/>
  <c r="O600" i="13"/>
  <c r="O601" i="13"/>
  <c r="O602" i="13"/>
  <c r="O603" i="13"/>
  <c r="O604" i="13"/>
  <c r="O605" i="13"/>
  <c r="O606" i="13"/>
  <c r="O607" i="13"/>
  <c r="O608" i="13"/>
  <c r="O609" i="13"/>
  <c r="O610" i="13"/>
  <c r="O611" i="13"/>
  <c r="O612" i="13"/>
  <c r="O613" i="13"/>
  <c r="O614" i="13"/>
  <c r="O615" i="13"/>
  <c r="O616" i="13"/>
  <c r="O617" i="13"/>
  <c r="O618" i="13"/>
  <c r="O619" i="13"/>
  <c r="O620" i="13"/>
  <c r="O621" i="13"/>
  <c r="O622" i="13"/>
  <c r="O623" i="13"/>
  <c r="O624" i="13"/>
  <c r="O625" i="13"/>
  <c r="O626" i="13"/>
  <c r="O627" i="13"/>
  <c r="O628" i="13"/>
  <c r="O629" i="13"/>
  <c r="O630" i="13"/>
  <c r="O631" i="13"/>
  <c r="O632" i="13"/>
  <c r="O633" i="13"/>
  <c r="O634" i="13"/>
  <c r="O635" i="13"/>
  <c r="O636" i="13"/>
  <c r="O637" i="13"/>
  <c r="O638" i="13"/>
  <c r="O639" i="13"/>
  <c r="O640" i="13"/>
  <c r="O641" i="13"/>
  <c r="O642" i="13"/>
  <c r="O643" i="13"/>
  <c r="O644" i="13"/>
  <c r="O645" i="13"/>
  <c r="O646" i="13"/>
  <c r="O647" i="13"/>
  <c r="O648" i="13"/>
  <c r="O649" i="13"/>
  <c r="O650" i="13"/>
  <c r="O651" i="13"/>
  <c r="O652" i="13"/>
  <c r="O653" i="13"/>
  <c r="O654" i="13"/>
  <c r="O655" i="13"/>
  <c r="O656" i="13"/>
  <c r="O657" i="13"/>
  <c r="O658" i="13"/>
  <c r="O659" i="13"/>
  <c r="O660" i="13"/>
  <c r="O661" i="13"/>
  <c r="O662" i="13"/>
  <c r="O663" i="13"/>
  <c r="O664" i="13"/>
  <c r="O665" i="13"/>
  <c r="O666" i="13"/>
  <c r="O667" i="13"/>
  <c r="O668" i="13"/>
  <c r="O669" i="13"/>
  <c r="O670" i="13"/>
  <c r="O671" i="13"/>
  <c r="O672" i="13"/>
  <c r="O673" i="13"/>
  <c r="O674" i="13"/>
  <c r="O675" i="13"/>
  <c r="O676" i="13"/>
  <c r="O677" i="13"/>
  <c r="O678" i="13"/>
  <c r="O679" i="13"/>
  <c r="O680" i="13"/>
  <c r="O681" i="13"/>
  <c r="O682" i="13"/>
  <c r="O683" i="13"/>
  <c r="O684" i="13"/>
  <c r="O685" i="13"/>
  <c r="O686" i="13"/>
  <c r="O687" i="13"/>
  <c r="O688" i="13"/>
  <c r="O689" i="13"/>
  <c r="O690" i="13"/>
  <c r="O691" i="13"/>
  <c r="O692" i="13"/>
  <c r="O693" i="13"/>
  <c r="O694" i="13"/>
  <c r="O695" i="13"/>
  <c r="O696" i="13"/>
  <c r="O697" i="13"/>
  <c r="O698" i="13"/>
  <c r="O699" i="13"/>
  <c r="O700" i="13"/>
  <c r="O701" i="13"/>
  <c r="O702" i="13"/>
  <c r="O703" i="13"/>
  <c r="O704" i="13"/>
  <c r="O705" i="13"/>
  <c r="O706" i="13"/>
  <c r="O707" i="13"/>
  <c r="O708" i="13"/>
  <c r="O709" i="13"/>
  <c r="O710" i="13"/>
  <c r="O711" i="13"/>
  <c r="O712" i="13"/>
  <c r="O713" i="13"/>
  <c r="O714" i="13"/>
  <c r="O715" i="13"/>
  <c r="O716" i="13"/>
  <c r="O717" i="13"/>
  <c r="O718" i="13"/>
  <c r="O719" i="13"/>
  <c r="O720" i="13"/>
  <c r="O721" i="13"/>
  <c r="O722" i="13"/>
  <c r="O723" i="13"/>
  <c r="O724" i="13"/>
  <c r="O725" i="13"/>
  <c r="O726" i="13"/>
  <c r="O727" i="13"/>
  <c r="O728" i="13"/>
  <c r="O729" i="13"/>
  <c r="O730" i="13"/>
  <c r="O731" i="13"/>
  <c r="O732" i="13"/>
  <c r="O733" i="13"/>
  <c r="O734" i="13"/>
  <c r="O735" i="13"/>
  <c r="O736" i="13"/>
  <c r="O737" i="13"/>
  <c r="O738" i="13"/>
  <c r="O739" i="13"/>
  <c r="O740" i="13"/>
  <c r="O741" i="13"/>
  <c r="O742" i="13"/>
  <c r="O743" i="13"/>
  <c r="O744" i="13"/>
  <c r="O745" i="13"/>
  <c r="O746" i="13"/>
  <c r="O747" i="13"/>
  <c r="O748" i="13"/>
  <c r="O749" i="13"/>
  <c r="O750" i="13"/>
  <c r="O751" i="13"/>
  <c r="O752" i="13"/>
  <c r="O753" i="13"/>
  <c r="O754" i="13"/>
  <c r="O755" i="13"/>
  <c r="O756" i="13"/>
  <c r="O757" i="13"/>
  <c r="O758" i="13"/>
  <c r="O759" i="13"/>
  <c r="O760" i="13"/>
  <c r="O761" i="13"/>
  <c r="O762" i="13"/>
  <c r="O763" i="13"/>
  <c r="O764" i="13"/>
  <c r="O765" i="13"/>
  <c r="O766" i="13"/>
  <c r="O767" i="13"/>
  <c r="O768" i="13"/>
  <c r="O769" i="13"/>
  <c r="O770" i="13"/>
  <c r="O771" i="13"/>
  <c r="O772" i="13"/>
  <c r="O773" i="13"/>
  <c r="O774" i="13"/>
  <c r="O775" i="13"/>
  <c r="O776" i="13"/>
  <c r="O777" i="13"/>
  <c r="O778" i="13"/>
  <c r="O779" i="13"/>
  <c r="O780" i="13"/>
  <c r="O781" i="13"/>
  <c r="O782" i="13"/>
  <c r="O783" i="13"/>
  <c r="O784" i="13"/>
  <c r="O785" i="13"/>
  <c r="O786" i="13"/>
  <c r="O787" i="13"/>
  <c r="O788" i="13"/>
  <c r="O789" i="13"/>
  <c r="O790" i="13"/>
  <c r="O791" i="13"/>
  <c r="O792" i="13"/>
  <c r="O793" i="13"/>
  <c r="O794" i="13"/>
  <c r="O795" i="13"/>
  <c r="O796" i="13"/>
  <c r="O797" i="13"/>
  <c r="O798" i="13"/>
  <c r="O799" i="13"/>
  <c r="O800" i="13"/>
  <c r="O801" i="13"/>
  <c r="O802" i="13"/>
  <c r="O803" i="13"/>
  <c r="O804" i="13"/>
  <c r="O805" i="13"/>
  <c r="O806" i="13"/>
  <c r="O807" i="13"/>
  <c r="O808" i="13"/>
  <c r="O809" i="13"/>
  <c r="O810" i="13"/>
  <c r="O811" i="13"/>
  <c r="O812" i="13"/>
  <c r="O813" i="13"/>
  <c r="O814" i="13"/>
  <c r="O815" i="13"/>
  <c r="O816" i="13"/>
  <c r="O817" i="13"/>
  <c r="O818" i="13"/>
  <c r="O819" i="13"/>
  <c r="O820" i="13"/>
  <c r="O821" i="13"/>
  <c r="O822" i="13"/>
  <c r="O823" i="13"/>
  <c r="O824" i="13"/>
  <c r="O825" i="13"/>
  <c r="O826" i="13"/>
  <c r="O827" i="13"/>
  <c r="O828" i="13"/>
  <c r="O829" i="13"/>
  <c r="O830" i="13"/>
  <c r="O831" i="13"/>
  <c r="O832" i="13"/>
  <c r="O833" i="13"/>
  <c r="O834" i="13"/>
  <c r="O835" i="13"/>
  <c r="O836" i="13"/>
  <c r="O837" i="13"/>
  <c r="O838" i="13"/>
  <c r="O839" i="13"/>
  <c r="O840" i="13"/>
  <c r="O841" i="13"/>
  <c r="O842" i="13"/>
  <c r="O843" i="13"/>
  <c r="O844" i="13"/>
  <c r="O845" i="13"/>
  <c r="O846" i="13"/>
  <c r="O847" i="13"/>
  <c r="O848" i="13"/>
  <c r="O849" i="13"/>
  <c r="O850" i="13"/>
  <c r="O851" i="13"/>
  <c r="O852" i="13"/>
  <c r="O853" i="13"/>
  <c r="O854" i="13"/>
  <c r="O855" i="13"/>
  <c r="O856" i="13"/>
  <c r="O857" i="13"/>
  <c r="O858" i="13"/>
  <c r="O859" i="13"/>
  <c r="O860" i="13"/>
  <c r="O861" i="13"/>
  <c r="O862" i="13"/>
  <c r="O863" i="13"/>
  <c r="O864" i="13"/>
  <c r="O865" i="13"/>
  <c r="O866" i="13"/>
  <c r="O867" i="13"/>
  <c r="O868" i="13"/>
  <c r="O869" i="13"/>
  <c r="O870" i="13"/>
  <c r="O871" i="13"/>
  <c r="O872" i="13"/>
  <c r="O873" i="13"/>
  <c r="O874" i="13"/>
  <c r="O875" i="13"/>
  <c r="O876" i="13"/>
  <c r="O877" i="13"/>
  <c r="O878" i="13"/>
  <c r="O879" i="13"/>
  <c r="O880" i="13"/>
  <c r="O881" i="13"/>
  <c r="O882" i="13"/>
  <c r="O883" i="13"/>
  <c r="O884" i="13"/>
  <c r="O885" i="13"/>
  <c r="O886" i="13"/>
  <c r="O887" i="13"/>
  <c r="O888" i="13"/>
  <c r="O889" i="13"/>
  <c r="O890" i="13"/>
  <c r="O891" i="13"/>
  <c r="O892" i="13"/>
  <c r="O893" i="13"/>
  <c r="O894" i="13"/>
  <c r="O895" i="13"/>
  <c r="O896" i="13"/>
  <c r="O897" i="13"/>
  <c r="O898" i="13"/>
  <c r="O899" i="13"/>
  <c r="O900" i="13"/>
  <c r="O901" i="13"/>
  <c r="O902" i="13"/>
  <c r="O903" i="13"/>
  <c r="O904" i="13"/>
  <c r="O905" i="13"/>
  <c r="O906" i="13"/>
  <c r="O907" i="13"/>
  <c r="O908" i="13"/>
  <c r="O909" i="13"/>
  <c r="O910" i="13"/>
  <c r="O911" i="13"/>
  <c r="O912" i="13"/>
  <c r="O913" i="13"/>
  <c r="O914" i="13"/>
  <c r="O915" i="13"/>
  <c r="O916" i="13"/>
  <c r="O917" i="13"/>
  <c r="O918" i="13"/>
  <c r="O919" i="13"/>
  <c r="O920" i="13"/>
  <c r="O921" i="13"/>
  <c r="O922" i="13"/>
  <c r="O923" i="13"/>
  <c r="O924" i="13"/>
  <c r="O925" i="13"/>
  <c r="O926" i="13"/>
  <c r="O927" i="13"/>
  <c r="O928" i="13"/>
  <c r="O929" i="13"/>
  <c r="O930" i="13"/>
  <c r="O931" i="13"/>
  <c r="O932" i="13"/>
  <c r="O933" i="13"/>
  <c r="O934" i="13"/>
  <c r="O935" i="13"/>
  <c r="O936" i="13"/>
  <c r="O937" i="13"/>
  <c r="O938" i="13"/>
  <c r="O939" i="13"/>
  <c r="O940" i="13"/>
  <c r="O941" i="13"/>
  <c r="O942" i="13"/>
  <c r="O943" i="13"/>
  <c r="O944" i="13"/>
  <c r="O945" i="13"/>
  <c r="O946" i="13"/>
  <c r="O947" i="13"/>
  <c r="O948" i="13"/>
  <c r="O949" i="13"/>
  <c r="O950" i="13"/>
  <c r="O951" i="13"/>
  <c r="O952" i="13"/>
  <c r="O953" i="13"/>
  <c r="O954" i="13"/>
  <c r="O955" i="13"/>
  <c r="O956" i="13"/>
  <c r="O957" i="13"/>
  <c r="O958" i="13"/>
  <c r="O959" i="13"/>
  <c r="O960" i="13"/>
  <c r="O961" i="13"/>
  <c r="O962" i="13"/>
  <c r="O963" i="13"/>
  <c r="O964" i="13"/>
  <c r="O965" i="13"/>
  <c r="O966" i="13"/>
  <c r="O967" i="13"/>
  <c r="O968" i="13"/>
  <c r="O969" i="13"/>
  <c r="O970" i="13"/>
  <c r="O971" i="13"/>
  <c r="O972" i="13"/>
  <c r="O973" i="13"/>
  <c r="O974" i="13"/>
  <c r="O975" i="13"/>
  <c r="O976" i="13"/>
  <c r="O977" i="13"/>
  <c r="O978" i="13"/>
  <c r="O979" i="13"/>
  <c r="O980" i="13"/>
  <c r="O981" i="13"/>
  <c r="O982" i="13"/>
  <c r="O983" i="13"/>
  <c r="O984" i="13"/>
  <c r="O985" i="13"/>
  <c r="O986" i="13"/>
  <c r="O987" i="13"/>
  <c r="O988" i="13"/>
  <c r="O989" i="13"/>
  <c r="O990" i="13"/>
  <c r="O991" i="13"/>
  <c r="O992" i="13"/>
  <c r="O993" i="13"/>
  <c r="O994" i="13"/>
  <c r="O995" i="13"/>
  <c r="O996" i="13"/>
  <c r="O997" i="13"/>
  <c r="O998" i="13"/>
  <c r="O999" i="13"/>
  <c r="O1000" i="13"/>
  <c r="O1001" i="13"/>
  <c r="O1002" i="13"/>
  <c r="O1003" i="13"/>
  <c r="O1004" i="13"/>
  <c r="O1005" i="13"/>
  <c r="O1006" i="13"/>
  <c r="O1007" i="13"/>
  <c r="O1008" i="13"/>
  <c r="O1009" i="13"/>
  <c r="O1010" i="13"/>
  <c r="O1011" i="13"/>
  <c r="O1012" i="13"/>
  <c r="O1013" i="13"/>
  <c r="O1014" i="13"/>
  <c r="O1015" i="13"/>
  <c r="O1016" i="13"/>
  <c r="O1017" i="13"/>
  <c r="O1018" i="13"/>
  <c r="O1019" i="13"/>
  <c r="O1020" i="13"/>
  <c r="O1021" i="13"/>
  <c r="O1022" i="13"/>
  <c r="O1023" i="13"/>
  <c r="O1024" i="13"/>
  <c r="O1025" i="13"/>
  <c r="O1026" i="13"/>
  <c r="O1027" i="13"/>
  <c r="O1028" i="13"/>
  <c r="O1029" i="13"/>
  <c r="O1030" i="13"/>
  <c r="O1031" i="13"/>
  <c r="O1032" i="13"/>
  <c r="O1033" i="13"/>
  <c r="O1034" i="13"/>
  <c r="O1035" i="13"/>
  <c r="O1036" i="13"/>
  <c r="O1037" i="13"/>
  <c r="O1038" i="13"/>
  <c r="O1039" i="13"/>
  <c r="O1040" i="13"/>
  <c r="O1041" i="13"/>
  <c r="O1042" i="13"/>
  <c r="O1043" i="13"/>
  <c r="O1044" i="13"/>
  <c r="O1045" i="13"/>
  <c r="O1046" i="13"/>
  <c r="O1047" i="13"/>
  <c r="O1048" i="13"/>
  <c r="O1049" i="13"/>
  <c r="O1050" i="13"/>
  <c r="O1051" i="13"/>
  <c r="O1052" i="13"/>
  <c r="O1053" i="13"/>
  <c r="O1054" i="13"/>
  <c r="O1055" i="13"/>
  <c r="O1056" i="13"/>
  <c r="O1057" i="13"/>
  <c r="O1058" i="13"/>
  <c r="O1059" i="13"/>
  <c r="O1060" i="13"/>
  <c r="O1061" i="13"/>
  <c r="O1062" i="13"/>
  <c r="O1063" i="13"/>
  <c r="O1064" i="13"/>
  <c r="O1065" i="13"/>
  <c r="O1066" i="13"/>
  <c r="O1067" i="13"/>
  <c r="O1068" i="13"/>
  <c r="O1069" i="13"/>
  <c r="O1070" i="13"/>
  <c r="O1071" i="13"/>
  <c r="O1072" i="13"/>
  <c r="O1073" i="13"/>
  <c r="O1074" i="13"/>
  <c r="O1075" i="13"/>
  <c r="O1076" i="13"/>
  <c r="O1077" i="13"/>
  <c r="O1078" i="13"/>
  <c r="O1079" i="13"/>
  <c r="O1080" i="13"/>
  <c r="O1081" i="13"/>
  <c r="O1082" i="13"/>
  <c r="O1083" i="13"/>
  <c r="O1084" i="13"/>
  <c r="O1085" i="13"/>
  <c r="O1086" i="13"/>
  <c r="O1087" i="13"/>
  <c r="O1088" i="13"/>
  <c r="O1089" i="13"/>
  <c r="O1090" i="13"/>
  <c r="O1091" i="13"/>
  <c r="O1092" i="13"/>
  <c r="O1093" i="13"/>
  <c r="O1094" i="13"/>
  <c r="O1095" i="13"/>
  <c r="O1096" i="13"/>
  <c r="O1097" i="13"/>
  <c r="O1098" i="13"/>
  <c r="O1099" i="13"/>
  <c r="O1100" i="13"/>
  <c r="O1101" i="13"/>
  <c r="O1102" i="13"/>
  <c r="O1103" i="13"/>
  <c r="O1104" i="13"/>
  <c r="O1105" i="13"/>
  <c r="O1106" i="13"/>
  <c r="O1107" i="13"/>
  <c r="O1108" i="13"/>
  <c r="O1109" i="13"/>
  <c r="O1110" i="13"/>
  <c r="O1111" i="13"/>
  <c r="O1112" i="13"/>
  <c r="O1113" i="13"/>
  <c r="O1114" i="13"/>
  <c r="O1115" i="13"/>
  <c r="O1116" i="13"/>
  <c r="O1117" i="13"/>
  <c r="O1118" i="13"/>
  <c r="O1119" i="13"/>
  <c r="O1120" i="13"/>
  <c r="O1121" i="13"/>
  <c r="O1122" i="13"/>
  <c r="O1123" i="13"/>
  <c r="O1124" i="13"/>
  <c r="O1125" i="13"/>
  <c r="O1126" i="13"/>
  <c r="O1127" i="13"/>
  <c r="O1128" i="13"/>
  <c r="O1129" i="13"/>
  <c r="O1130" i="13"/>
  <c r="O1131" i="13"/>
  <c r="O1132" i="13"/>
  <c r="O1133" i="13"/>
  <c r="O1134" i="13"/>
  <c r="O1135" i="13"/>
  <c r="O1136" i="13"/>
  <c r="O1137" i="13"/>
  <c r="O1138" i="13"/>
  <c r="O1139" i="13"/>
  <c r="O1140" i="13"/>
  <c r="O1141" i="13"/>
  <c r="O1142" i="13"/>
  <c r="O1143" i="13"/>
  <c r="O1144" i="13"/>
  <c r="O1145" i="13"/>
  <c r="O1146" i="13"/>
  <c r="O1147" i="13"/>
  <c r="O1148" i="13"/>
  <c r="O1149" i="13"/>
  <c r="O1150" i="13"/>
  <c r="O1151" i="13"/>
  <c r="O1152" i="13"/>
  <c r="O1153" i="13"/>
  <c r="O1154" i="13"/>
  <c r="O1155" i="13"/>
  <c r="O1156" i="13"/>
  <c r="O1157" i="13"/>
  <c r="O1158" i="13"/>
  <c r="O1159" i="13"/>
  <c r="O1160" i="13"/>
  <c r="O1161" i="13"/>
  <c r="O1162" i="13"/>
  <c r="O1163" i="13"/>
  <c r="O1164" i="13"/>
  <c r="O1165" i="13"/>
  <c r="O1166" i="13"/>
  <c r="O1167" i="13"/>
  <c r="O1168" i="13"/>
  <c r="O1169" i="13"/>
  <c r="O1170" i="13"/>
  <c r="O1171" i="13"/>
  <c r="O1172" i="13"/>
  <c r="O1173" i="13"/>
  <c r="O1174" i="13"/>
  <c r="O1175" i="13"/>
  <c r="O1176" i="13"/>
  <c r="O1177" i="13"/>
  <c r="O1178" i="13"/>
  <c r="O1179" i="13"/>
  <c r="O1180" i="13"/>
  <c r="O1181" i="13"/>
  <c r="O1182" i="13"/>
  <c r="O1183" i="13"/>
  <c r="O1184" i="13"/>
  <c r="O1185" i="13"/>
  <c r="O1186" i="13"/>
  <c r="O1187" i="13"/>
  <c r="O1188" i="13"/>
  <c r="O1189" i="13"/>
  <c r="O1190" i="13"/>
  <c r="O1191" i="13"/>
  <c r="O1192" i="13"/>
  <c r="O1193" i="13"/>
  <c r="O1194" i="13"/>
  <c r="O1195" i="13"/>
  <c r="O1196" i="13"/>
  <c r="O1197" i="13"/>
  <c r="O1198" i="13"/>
  <c r="O1199" i="13"/>
  <c r="O1200" i="13"/>
  <c r="O1201" i="13"/>
  <c r="O1202" i="13"/>
  <c r="O1203" i="13"/>
  <c r="O1204" i="13"/>
  <c r="O1205" i="13"/>
  <c r="O1206" i="13"/>
  <c r="O1207" i="13"/>
  <c r="O1208" i="13"/>
  <c r="O1209" i="13"/>
  <c r="O1210" i="13"/>
  <c r="O1211" i="13"/>
  <c r="O1212" i="13"/>
  <c r="O1213" i="13"/>
  <c r="O1214" i="13"/>
  <c r="O1215" i="13"/>
  <c r="O1216" i="13"/>
  <c r="O1217" i="13"/>
  <c r="O1218" i="13"/>
  <c r="O1219" i="13"/>
  <c r="O1220" i="13"/>
  <c r="O1221" i="13"/>
  <c r="O1222" i="13"/>
  <c r="O1223" i="13"/>
  <c r="O1224" i="13"/>
  <c r="O1225" i="13"/>
  <c r="O1226" i="13"/>
  <c r="O1227" i="13"/>
  <c r="O1228" i="13"/>
  <c r="O1229" i="13"/>
  <c r="O1230" i="13"/>
  <c r="O1231" i="13"/>
  <c r="O1232" i="13"/>
  <c r="O1233" i="13"/>
  <c r="O1234" i="13"/>
  <c r="O1235" i="13"/>
  <c r="O1236" i="13"/>
  <c r="O1237" i="13"/>
  <c r="O1238" i="13"/>
  <c r="O1239" i="13"/>
  <c r="O1240" i="13"/>
  <c r="O1241" i="13"/>
  <c r="O1242" i="13"/>
  <c r="O1243" i="13"/>
  <c r="O1244" i="13"/>
  <c r="O1245" i="13"/>
  <c r="O1246" i="13"/>
  <c r="O1247" i="13"/>
  <c r="O1248" i="13"/>
  <c r="O1249" i="13"/>
  <c r="O1250" i="13"/>
  <c r="O1251" i="13"/>
  <c r="O1252" i="13"/>
  <c r="O1253" i="13"/>
  <c r="O1254" i="13"/>
  <c r="O1255" i="13"/>
  <c r="O1256" i="13"/>
  <c r="O1257" i="13"/>
  <c r="O1258" i="13"/>
  <c r="O1259" i="13"/>
  <c r="O1260" i="13"/>
  <c r="O1261" i="13"/>
  <c r="O1262" i="13"/>
  <c r="O1263" i="13"/>
  <c r="O1264" i="13"/>
  <c r="O1265" i="13"/>
  <c r="O1266" i="13"/>
  <c r="O1267" i="13"/>
  <c r="O1268" i="13"/>
  <c r="O1269" i="13"/>
  <c r="O1270" i="13"/>
  <c r="O1271" i="13"/>
  <c r="O1272" i="13"/>
  <c r="O1273" i="13"/>
  <c r="O1274" i="13"/>
  <c r="O1275" i="13"/>
  <c r="O1276" i="13"/>
  <c r="O1277" i="13"/>
  <c r="O1278" i="13"/>
  <c r="O1279" i="13"/>
  <c r="O1280" i="13"/>
  <c r="O1281" i="13"/>
  <c r="O1282" i="13"/>
  <c r="O1283" i="13"/>
  <c r="O1284" i="13"/>
  <c r="O1285" i="13"/>
  <c r="O1286" i="13"/>
  <c r="O1287" i="13"/>
  <c r="O1288" i="13"/>
  <c r="O1289" i="13"/>
  <c r="O1290" i="13"/>
  <c r="O1291" i="13"/>
  <c r="O1292" i="13"/>
  <c r="O1293" i="13"/>
  <c r="O1294" i="13"/>
  <c r="O1295" i="13"/>
  <c r="O1296" i="13"/>
  <c r="O1297" i="13"/>
  <c r="O1298" i="13"/>
  <c r="O1299" i="13"/>
  <c r="O1300" i="13"/>
  <c r="O1301" i="13"/>
  <c r="O1302" i="13"/>
  <c r="O1303" i="13"/>
  <c r="O1304" i="13"/>
  <c r="O1305" i="13"/>
  <c r="O1306" i="13"/>
  <c r="O1307" i="13"/>
  <c r="O1308" i="13"/>
  <c r="O1309" i="13"/>
  <c r="O1310" i="13"/>
  <c r="O1311" i="13"/>
  <c r="O1312" i="13"/>
  <c r="O1313" i="13"/>
  <c r="O1314" i="13"/>
  <c r="O1315" i="13"/>
  <c r="O1316" i="13"/>
  <c r="O1317" i="13"/>
  <c r="O1318" i="13"/>
  <c r="O1319" i="13"/>
  <c r="O1320" i="13"/>
  <c r="O1321" i="13"/>
  <c r="O1322" i="13"/>
  <c r="O1323" i="13"/>
  <c r="O1324" i="13"/>
  <c r="O1325" i="13"/>
  <c r="O1326" i="13"/>
  <c r="O1327" i="13"/>
  <c r="O1328" i="13"/>
  <c r="O1329" i="13"/>
  <c r="O1330" i="13"/>
  <c r="O1331" i="13"/>
  <c r="O1332" i="13"/>
  <c r="O1333" i="13"/>
  <c r="O1334" i="13"/>
  <c r="O1335" i="13"/>
  <c r="O1336" i="13"/>
  <c r="O1337" i="13"/>
  <c r="O1338" i="13"/>
  <c r="O1339" i="13"/>
  <c r="O1340" i="13"/>
  <c r="O1341" i="13"/>
  <c r="O1342" i="13"/>
  <c r="O1343" i="13"/>
  <c r="O1344" i="13"/>
  <c r="O1345" i="13"/>
  <c r="O1346" i="13"/>
  <c r="O1347" i="13"/>
  <c r="O1348" i="13"/>
  <c r="O1349" i="13"/>
  <c r="O1350" i="13"/>
  <c r="O1351" i="13"/>
  <c r="O1352" i="13"/>
  <c r="O1353" i="13"/>
  <c r="O1354" i="13"/>
  <c r="O1355" i="13"/>
  <c r="O1356" i="13"/>
  <c r="O1357" i="13"/>
  <c r="O1358" i="13"/>
  <c r="O1359" i="13"/>
  <c r="O1360" i="13"/>
  <c r="O1361" i="13"/>
  <c r="O1362" i="13"/>
  <c r="O1363" i="13"/>
  <c r="O1364" i="13"/>
  <c r="O1365" i="13"/>
  <c r="O1366" i="13"/>
  <c r="O1367" i="13"/>
  <c r="O1368" i="13"/>
  <c r="O1369" i="13"/>
  <c r="O1370" i="13"/>
  <c r="O1371" i="13"/>
  <c r="O1372" i="13"/>
  <c r="O1373" i="13"/>
  <c r="O1374" i="13"/>
  <c r="O1375" i="13"/>
  <c r="O1376" i="13"/>
  <c r="O1377" i="13"/>
  <c r="O1378" i="13"/>
  <c r="O1379" i="13"/>
  <c r="O1380" i="13"/>
  <c r="O1381" i="13"/>
  <c r="O1382" i="13"/>
  <c r="O1383" i="13"/>
  <c r="O1384" i="13"/>
  <c r="O1385" i="13"/>
  <c r="O1386" i="13"/>
  <c r="O1387" i="13"/>
  <c r="O1388" i="13"/>
  <c r="O1389" i="13"/>
  <c r="O1390" i="13"/>
  <c r="O1391" i="13"/>
  <c r="O1392" i="13"/>
  <c r="O1393" i="13"/>
  <c r="O1394" i="13"/>
  <c r="O1395" i="13"/>
  <c r="O1396" i="13"/>
  <c r="O1397" i="13"/>
  <c r="O1398" i="13"/>
  <c r="O1399" i="13"/>
  <c r="O1400" i="13"/>
  <c r="O1401" i="13"/>
  <c r="O1402" i="13"/>
  <c r="O1403" i="13"/>
  <c r="O1404" i="13"/>
  <c r="O1405" i="13"/>
  <c r="O1406" i="13"/>
  <c r="O1407" i="13"/>
  <c r="O1408" i="13"/>
  <c r="O1409" i="13"/>
  <c r="O1410" i="13"/>
  <c r="O1411" i="13"/>
  <c r="O1412" i="13"/>
  <c r="O1413" i="13"/>
  <c r="O1414" i="13"/>
  <c r="O1415" i="13"/>
  <c r="O1416" i="13"/>
  <c r="O1417" i="13"/>
  <c r="O1418" i="13"/>
  <c r="O1419" i="13"/>
  <c r="O1420" i="13"/>
  <c r="O1421" i="13"/>
  <c r="O1422" i="13"/>
  <c r="O1423" i="13"/>
  <c r="O1424" i="13"/>
  <c r="O1425" i="13"/>
  <c r="O1426" i="13"/>
  <c r="O1427" i="13"/>
  <c r="O1428" i="13"/>
  <c r="O1429" i="13"/>
  <c r="O1430" i="13"/>
  <c r="O1431" i="13"/>
  <c r="O1432" i="13"/>
  <c r="O1433" i="13"/>
  <c r="O1434" i="13"/>
  <c r="O1435" i="13"/>
  <c r="O1436" i="13"/>
  <c r="O1437" i="13"/>
  <c r="O1438" i="13"/>
  <c r="O1439" i="13"/>
  <c r="O1440" i="13"/>
  <c r="O1441" i="13"/>
  <c r="O1442" i="13"/>
  <c r="O1443" i="13"/>
  <c r="O1444" i="13"/>
  <c r="O1445" i="13"/>
  <c r="O1446" i="13"/>
  <c r="O1447" i="13"/>
  <c r="O1448" i="13"/>
  <c r="O1449" i="13"/>
  <c r="O1450" i="13"/>
  <c r="O1451" i="13"/>
  <c r="O1452" i="13"/>
  <c r="O1453" i="13"/>
  <c r="O1454" i="13"/>
  <c r="O1455" i="13"/>
  <c r="O1456" i="13"/>
  <c r="O1457" i="13"/>
  <c r="O1458" i="13"/>
  <c r="O1459" i="13"/>
  <c r="O1460" i="13"/>
  <c r="O1461" i="13"/>
  <c r="O1462" i="13"/>
  <c r="O1463" i="13"/>
  <c r="O1464" i="13"/>
  <c r="O1465" i="13"/>
  <c r="O1466" i="13"/>
  <c r="O1467" i="13"/>
  <c r="O1468" i="13"/>
  <c r="O1469" i="13"/>
  <c r="O1470" i="13"/>
  <c r="O1471" i="13"/>
  <c r="O1472" i="13"/>
  <c r="O1473" i="13"/>
  <c r="O1474" i="13"/>
  <c r="O1475" i="13"/>
  <c r="O1476" i="13"/>
  <c r="O1477" i="13"/>
  <c r="O1478" i="13"/>
  <c r="O1479" i="13"/>
  <c r="O1480" i="13"/>
  <c r="O1481" i="13"/>
  <c r="O1482" i="13"/>
  <c r="O1483" i="13"/>
  <c r="O1484" i="13"/>
  <c r="O1485" i="13"/>
  <c r="O1486" i="13"/>
  <c r="O1487" i="13"/>
  <c r="O1488" i="13"/>
  <c r="O1489" i="13"/>
  <c r="O1490" i="13"/>
  <c r="O1491" i="13"/>
  <c r="O1492" i="13"/>
  <c r="O1493" i="13"/>
  <c r="O1494" i="13"/>
  <c r="O1495" i="13"/>
  <c r="O1496" i="13"/>
  <c r="O1497" i="13"/>
  <c r="O1498" i="13"/>
  <c r="O1499" i="13"/>
  <c r="O1500" i="13"/>
  <c r="O1501" i="13"/>
  <c r="O1502" i="13"/>
  <c r="O1503" i="13"/>
  <c r="O1504" i="13"/>
  <c r="O1505" i="13"/>
  <c r="O1506" i="13"/>
  <c r="O1507" i="13"/>
  <c r="O1508" i="13"/>
  <c r="O1509" i="13"/>
  <c r="O1510" i="13"/>
  <c r="O1511" i="13"/>
  <c r="O1512" i="13"/>
  <c r="O1513" i="13"/>
  <c r="O1514" i="13"/>
  <c r="O1515" i="13"/>
  <c r="O1516" i="13"/>
  <c r="O1517" i="13"/>
  <c r="O1518" i="13"/>
  <c r="O1519" i="13"/>
  <c r="O1520" i="13"/>
  <c r="O1521" i="13"/>
  <c r="O1522" i="13"/>
  <c r="O1523" i="13"/>
  <c r="O1524" i="13"/>
  <c r="O1525" i="13"/>
  <c r="O1526" i="13"/>
  <c r="O1527" i="13"/>
  <c r="O1528" i="13"/>
  <c r="O1529" i="13"/>
  <c r="O1530" i="13"/>
  <c r="O1531" i="13"/>
  <c r="O1532" i="13"/>
  <c r="O1533" i="13"/>
  <c r="O34" i="13"/>
  <c r="M34" i="13"/>
  <c r="Q15" i="15"/>
  <c r="L20" i="7"/>
  <c r="P34" i="13" s="1"/>
  <c r="L21" i="7"/>
  <c r="N34" i="13"/>
  <c r="V39" i="11"/>
  <c r="V40" i="11"/>
  <c r="V41" i="11"/>
  <c r="V42" i="11"/>
  <c r="V43" i="11"/>
  <c r="V44" i="11"/>
  <c r="V45" i="11"/>
  <c r="V46" i="11"/>
  <c r="V47" i="11"/>
  <c r="V48" i="11"/>
  <c r="V49" i="11"/>
  <c r="V50" i="11"/>
  <c r="V51" i="11"/>
  <c r="V52" i="11"/>
  <c r="V53" i="11"/>
  <c r="V54" i="11"/>
  <c r="V55" i="11"/>
  <c r="V56" i="11"/>
  <c r="V57" i="11"/>
  <c r="V58" i="11"/>
  <c r="V59" i="11"/>
  <c r="V60" i="11"/>
  <c r="V61" i="11"/>
  <c r="V62" i="11"/>
  <c r="V63" i="11"/>
  <c r="V64" i="11"/>
  <c r="V65" i="11"/>
  <c r="V66" i="11"/>
  <c r="V67" i="11"/>
  <c r="V68" i="11"/>
  <c r="V69" i="11"/>
  <c r="V70" i="11"/>
  <c r="V71" i="11"/>
  <c r="V72" i="11"/>
  <c r="V73" i="11"/>
  <c r="V74" i="11"/>
  <c r="V75" i="11"/>
  <c r="V76" i="11"/>
  <c r="V77" i="11"/>
  <c r="V78" i="11"/>
  <c r="V79" i="11"/>
  <c r="V80" i="11"/>
  <c r="V81" i="11"/>
  <c r="V82" i="11"/>
  <c r="V83" i="11"/>
  <c r="V84" i="11"/>
  <c r="V85" i="11"/>
  <c r="V86" i="11"/>
  <c r="V87" i="11"/>
  <c r="V88" i="11"/>
  <c r="V89" i="11"/>
  <c r="V90" i="11"/>
  <c r="V91" i="11"/>
  <c r="V92" i="11"/>
  <c r="V93" i="11"/>
  <c r="V94" i="11"/>
  <c r="V95" i="11"/>
  <c r="V96" i="11"/>
  <c r="V97" i="11"/>
  <c r="V98" i="11"/>
  <c r="V99" i="11"/>
  <c r="V100" i="11"/>
  <c r="V101" i="11"/>
  <c r="V102" i="11"/>
  <c r="V103" i="11"/>
  <c r="V104" i="11"/>
  <c r="V105" i="11"/>
  <c r="V106" i="11"/>
  <c r="V107" i="11"/>
  <c r="V108" i="11"/>
  <c r="V109" i="11"/>
  <c r="V110" i="11"/>
  <c r="V111" i="11"/>
  <c r="V112" i="11"/>
  <c r="V113" i="11"/>
  <c r="V114" i="11"/>
  <c r="V115" i="11"/>
  <c r="V116" i="11"/>
  <c r="V117" i="11"/>
  <c r="V118" i="11"/>
  <c r="V119" i="11"/>
  <c r="V120" i="11"/>
  <c r="V121" i="11"/>
  <c r="V122" i="11"/>
  <c r="V123" i="11"/>
  <c r="V124" i="11"/>
  <c r="V125" i="11"/>
  <c r="V126" i="11"/>
  <c r="V127" i="11"/>
  <c r="V128" i="11"/>
  <c r="V129" i="11"/>
  <c r="V130" i="11"/>
  <c r="V131" i="11"/>
  <c r="V132" i="11"/>
  <c r="V133" i="11"/>
  <c r="V134" i="11"/>
  <c r="V135" i="11"/>
  <c r="V136" i="11"/>
  <c r="V137" i="11"/>
  <c r="V138" i="11"/>
  <c r="V139" i="11"/>
  <c r="V140" i="11"/>
  <c r="V141" i="11"/>
  <c r="V142" i="11"/>
  <c r="V143" i="11"/>
  <c r="V144" i="11"/>
  <c r="V145" i="11"/>
  <c r="V146" i="11"/>
  <c r="V147" i="11"/>
  <c r="V148" i="11"/>
  <c r="V149" i="11"/>
  <c r="V150" i="11"/>
  <c r="V151" i="11"/>
  <c r="V152" i="11"/>
  <c r="V153" i="11"/>
  <c r="V154" i="11"/>
  <c r="V155" i="11"/>
  <c r="V156" i="11"/>
  <c r="V157" i="11"/>
  <c r="V158" i="11"/>
  <c r="V159" i="11"/>
  <c r="V160" i="11"/>
  <c r="V161" i="11"/>
  <c r="V162" i="11"/>
  <c r="V163" i="11"/>
  <c r="V164" i="11"/>
  <c r="V165" i="11"/>
  <c r="V166" i="11"/>
  <c r="V167" i="11"/>
  <c r="V168" i="11"/>
  <c r="V169" i="11"/>
  <c r="V170" i="11"/>
  <c r="V171" i="11"/>
  <c r="V172" i="11"/>
  <c r="V173" i="11"/>
  <c r="V174" i="11"/>
  <c r="V175" i="11"/>
  <c r="V176" i="11"/>
  <c r="V177" i="11"/>
  <c r="V178" i="11"/>
  <c r="V179" i="11"/>
  <c r="V180" i="11"/>
  <c r="V181" i="11"/>
  <c r="V182" i="11"/>
  <c r="V183" i="11"/>
  <c r="V184" i="11"/>
  <c r="V185" i="11"/>
  <c r="V186" i="11"/>
  <c r="V187" i="11"/>
  <c r="V188" i="11"/>
  <c r="V189" i="11"/>
  <c r="V190" i="11"/>
  <c r="V191" i="11"/>
  <c r="V192" i="11"/>
  <c r="V193" i="11"/>
  <c r="V194" i="11"/>
  <c r="V195" i="11"/>
  <c r="V196" i="11"/>
  <c r="V197" i="11"/>
  <c r="V198" i="11"/>
  <c r="V199" i="11"/>
  <c r="V200" i="11"/>
  <c r="V201" i="11"/>
  <c r="V202" i="11"/>
  <c r="V203" i="11"/>
  <c r="V204" i="11"/>
  <c r="V205" i="11"/>
  <c r="V206" i="11"/>
  <c r="V207" i="11"/>
  <c r="V208" i="11"/>
  <c r="V209" i="11"/>
  <c r="V210" i="11"/>
  <c r="V211" i="11"/>
  <c r="V212" i="11"/>
  <c r="V213" i="11"/>
  <c r="V214" i="11"/>
  <c r="V215" i="11"/>
  <c r="V216" i="11"/>
  <c r="V217" i="11"/>
  <c r="V218" i="11"/>
  <c r="V219" i="11"/>
  <c r="V220" i="11"/>
  <c r="V221" i="11"/>
  <c r="V222" i="11"/>
  <c r="V223" i="11"/>
  <c r="V224" i="11"/>
  <c r="V225" i="11"/>
  <c r="V226" i="11"/>
  <c r="V227" i="11"/>
  <c r="V228" i="11"/>
  <c r="V229" i="11"/>
  <c r="V230" i="11"/>
  <c r="V231" i="11"/>
  <c r="V232" i="11"/>
  <c r="V233" i="11"/>
  <c r="V234" i="11"/>
  <c r="V235" i="11"/>
  <c r="V236" i="11"/>
  <c r="V237" i="11"/>
  <c r="V238" i="11"/>
  <c r="V239" i="11"/>
  <c r="V240" i="11"/>
  <c r="V241" i="11"/>
  <c r="V242" i="11"/>
  <c r="V243" i="11"/>
  <c r="V244" i="11"/>
  <c r="V245" i="11"/>
  <c r="V246" i="11"/>
  <c r="V247" i="11"/>
  <c r="V248" i="11"/>
  <c r="V249" i="11"/>
  <c r="V250" i="11"/>
  <c r="V251" i="11"/>
  <c r="V252" i="11"/>
  <c r="V253" i="11"/>
  <c r="V254" i="11"/>
  <c r="V255" i="11"/>
  <c r="V256" i="11"/>
  <c r="V257" i="11"/>
  <c r="V258" i="11"/>
  <c r="V259" i="11"/>
  <c r="V260" i="11"/>
  <c r="V261" i="11"/>
  <c r="V262" i="11"/>
  <c r="V263" i="11"/>
  <c r="V264" i="11"/>
  <c r="V265" i="11"/>
  <c r="V266" i="11"/>
  <c r="V267" i="11"/>
  <c r="V268" i="11"/>
  <c r="V269" i="11"/>
  <c r="V270" i="11"/>
  <c r="V271" i="11"/>
  <c r="V272" i="11"/>
  <c r="V273" i="11"/>
  <c r="V274" i="11"/>
  <c r="V275" i="11"/>
  <c r="V276" i="11"/>
  <c r="V277" i="11"/>
  <c r="V278" i="11"/>
  <c r="V279" i="11"/>
  <c r="V280" i="11"/>
  <c r="V281" i="11"/>
  <c r="V282" i="11"/>
  <c r="V283" i="11"/>
  <c r="V284" i="11"/>
  <c r="V285" i="11"/>
  <c r="V286" i="11"/>
  <c r="V287" i="11"/>
  <c r="V288" i="11"/>
  <c r="V289" i="11"/>
  <c r="V290" i="11"/>
  <c r="V291" i="11"/>
  <c r="V292" i="11"/>
  <c r="V293" i="11"/>
  <c r="V294" i="11"/>
  <c r="V295" i="11"/>
  <c r="V296" i="11"/>
  <c r="V297" i="11"/>
  <c r="V298" i="11"/>
  <c r="V299" i="11"/>
  <c r="V300" i="11"/>
  <c r="V301" i="11"/>
  <c r="V302" i="11"/>
  <c r="V303" i="11"/>
  <c r="V304" i="11"/>
  <c r="V305" i="11"/>
  <c r="V306" i="11"/>
  <c r="V307" i="11"/>
  <c r="V308" i="11"/>
  <c r="V309" i="11"/>
  <c r="V310" i="11"/>
  <c r="V311" i="11"/>
  <c r="V312" i="11"/>
  <c r="V313" i="11"/>
  <c r="V314" i="11"/>
  <c r="V315" i="11"/>
  <c r="V316" i="11"/>
  <c r="V317" i="11"/>
  <c r="V318" i="11"/>
  <c r="V319" i="11"/>
  <c r="V320" i="11"/>
  <c r="V321" i="11"/>
  <c r="V322" i="11"/>
  <c r="V323" i="11"/>
  <c r="V324" i="11"/>
  <c r="V325" i="11"/>
  <c r="V326" i="11"/>
  <c r="V327" i="11"/>
  <c r="V328" i="11"/>
  <c r="V329" i="11"/>
  <c r="V330" i="11"/>
  <c r="V331" i="11"/>
  <c r="V332" i="11"/>
  <c r="V333" i="11"/>
  <c r="V334" i="11"/>
  <c r="V335" i="11"/>
  <c r="V336" i="11"/>
  <c r="V337" i="11"/>
  <c r="V338" i="11"/>
  <c r="V339" i="11"/>
  <c r="V340" i="11"/>
  <c r="V341" i="11"/>
  <c r="V342" i="11"/>
  <c r="V343" i="11"/>
  <c r="V344" i="11"/>
  <c r="V345" i="11"/>
  <c r="V346" i="11"/>
  <c r="V347" i="11"/>
  <c r="V348" i="11"/>
  <c r="V349" i="11"/>
  <c r="V350" i="11"/>
  <c r="V351" i="11"/>
  <c r="V352" i="11"/>
  <c r="V353" i="11"/>
  <c r="V354" i="11"/>
  <c r="V355" i="11"/>
  <c r="V356" i="11"/>
  <c r="V357" i="11"/>
  <c r="V358" i="11"/>
  <c r="V359" i="11"/>
  <c r="V360" i="11"/>
  <c r="V361" i="11"/>
  <c r="V362" i="11"/>
  <c r="V363" i="11"/>
  <c r="V364" i="11"/>
  <c r="V365" i="11"/>
  <c r="V366" i="11"/>
  <c r="V367" i="11"/>
  <c r="V368" i="11"/>
  <c r="V369" i="11"/>
  <c r="V370" i="11"/>
  <c r="V371" i="11"/>
  <c r="V372" i="11"/>
  <c r="V373" i="11"/>
  <c r="V374" i="11"/>
  <c r="V375" i="11"/>
  <c r="V376" i="11"/>
  <c r="V377" i="11"/>
  <c r="V378" i="11"/>
  <c r="V379" i="11"/>
  <c r="V380" i="11"/>
  <c r="V381" i="11"/>
  <c r="V382" i="11"/>
  <c r="V383" i="11"/>
  <c r="V384" i="11"/>
  <c r="V385" i="11"/>
  <c r="V386" i="11"/>
  <c r="V387" i="11"/>
  <c r="V388" i="11"/>
  <c r="V389" i="11"/>
  <c r="V390" i="11"/>
  <c r="V391" i="11"/>
  <c r="V392" i="11"/>
  <c r="V393" i="11"/>
  <c r="V394" i="11"/>
  <c r="V395" i="11"/>
  <c r="V396" i="11"/>
  <c r="V397" i="11"/>
  <c r="V398" i="11"/>
  <c r="V399" i="11"/>
  <c r="V400" i="11"/>
  <c r="V401" i="11"/>
  <c r="V402" i="11"/>
  <c r="V403" i="11"/>
  <c r="V404" i="11"/>
  <c r="V405" i="11"/>
  <c r="V406" i="11"/>
  <c r="V407" i="11"/>
  <c r="V408" i="11"/>
  <c r="V409" i="11"/>
  <c r="V410" i="11"/>
  <c r="V411" i="11"/>
  <c r="V412" i="11"/>
  <c r="V413" i="11"/>
  <c r="V414" i="11"/>
  <c r="V415" i="11"/>
  <c r="V416" i="11"/>
  <c r="V417" i="11"/>
  <c r="V418" i="11"/>
  <c r="V419" i="11"/>
  <c r="V420" i="11"/>
  <c r="V421" i="11"/>
  <c r="V422" i="11"/>
  <c r="V423" i="11"/>
  <c r="V424" i="11"/>
  <c r="V425" i="11"/>
  <c r="V426" i="11"/>
  <c r="V427" i="11"/>
  <c r="V428" i="11"/>
  <c r="V429" i="11"/>
  <c r="V430" i="11"/>
  <c r="V431" i="11"/>
  <c r="V432" i="11"/>
  <c r="V433" i="11"/>
  <c r="V434" i="11"/>
  <c r="V435" i="11"/>
  <c r="V436" i="11"/>
  <c r="V437" i="11"/>
  <c r="V438" i="11"/>
  <c r="V439" i="11"/>
  <c r="V440" i="11"/>
  <c r="V441" i="11"/>
  <c r="V442" i="11"/>
  <c r="V443" i="11"/>
  <c r="V444" i="11"/>
  <c r="V445" i="11"/>
  <c r="V446" i="11"/>
  <c r="V447" i="11"/>
  <c r="V448" i="11"/>
  <c r="V449" i="11"/>
  <c r="V450" i="11"/>
  <c r="V451" i="11"/>
  <c r="V452" i="11"/>
  <c r="V453" i="11"/>
  <c r="V454" i="11"/>
  <c r="V455" i="11"/>
  <c r="V456" i="11"/>
  <c r="V457" i="11"/>
  <c r="V458" i="11"/>
  <c r="V459" i="11"/>
  <c r="V460" i="11"/>
  <c r="V461" i="11"/>
  <c r="V462" i="11"/>
  <c r="V463" i="11"/>
  <c r="V464" i="11"/>
  <c r="V465" i="11"/>
  <c r="V466" i="11"/>
  <c r="V467" i="11"/>
  <c r="V468" i="11"/>
  <c r="V469" i="11"/>
  <c r="V470" i="11"/>
  <c r="V471" i="11"/>
  <c r="V472" i="11"/>
  <c r="V473" i="11"/>
  <c r="V474" i="11"/>
  <c r="V475" i="11"/>
  <c r="V476" i="11"/>
  <c r="V477" i="11"/>
  <c r="V478" i="11"/>
  <c r="V479" i="11"/>
  <c r="V480" i="11"/>
  <c r="V481" i="11"/>
  <c r="V482" i="11"/>
  <c r="V483" i="11"/>
  <c r="V484" i="11"/>
  <c r="V485" i="11"/>
  <c r="V486" i="11"/>
  <c r="V487" i="11"/>
  <c r="V488" i="11"/>
  <c r="V489" i="11"/>
  <c r="V490" i="11"/>
  <c r="V491" i="11"/>
  <c r="V492" i="11"/>
  <c r="V493" i="11"/>
  <c r="V494" i="11"/>
  <c r="V495" i="11"/>
  <c r="V496" i="11"/>
  <c r="V497" i="11"/>
  <c r="V498" i="11"/>
  <c r="V499" i="11"/>
  <c r="V500" i="11"/>
  <c r="V501" i="11"/>
  <c r="V502" i="11"/>
  <c r="V503" i="11"/>
  <c r="V504" i="11"/>
  <c r="V505" i="11"/>
  <c r="V506" i="11"/>
  <c r="V507" i="11"/>
  <c r="V508" i="11"/>
  <c r="V509" i="11"/>
  <c r="V510" i="11"/>
  <c r="V511" i="11"/>
  <c r="V512" i="11"/>
  <c r="V513" i="11"/>
  <c r="V514" i="11"/>
  <c r="V515" i="11"/>
  <c r="V516" i="11"/>
  <c r="V517" i="11"/>
  <c r="V518" i="11"/>
  <c r="V519" i="11"/>
  <c r="V520" i="11"/>
  <c r="V521" i="11"/>
  <c r="V522" i="11"/>
  <c r="V523" i="11"/>
  <c r="V524" i="11"/>
  <c r="V525" i="11"/>
  <c r="V526" i="11"/>
  <c r="V527" i="11"/>
  <c r="V528" i="11"/>
  <c r="V529" i="11"/>
  <c r="V530" i="11"/>
  <c r="V531" i="11"/>
  <c r="V532" i="11"/>
  <c r="V533" i="11"/>
  <c r="V534" i="11"/>
  <c r="V535" i="11"/>
  <c r="V536" i="11"/>
  <c r="V537" i="11"/>
  <c r="V538" i="11"/>
  <c r="V539" i="11"/>
  <c r="V540" i="11"/>
  <c r="V541" i="11"/>
  <c r="V542" i="11"/>
  <c r="V543" i="11"/>
  <c r="V544" i="11"/>
  <c r="V545" i="11"/>
  <c r="V546" i="11"/>
  <c r="V547" i="11"/>
  <c r="V548" i="11"/>
  <c r="V549" i="11"/>
  <c r="V550" i="11"/>
  <c r="V551" i="11"/>
  <c r="V552" i="11"/>
  <c r="V553" i="11"/>
  <c r="V554" i="11"/>
  <c r="V555" i="11"/>
  <c r="V556" i="11"/>
  <c r="V557" i="11"/>
  <c r="V558" i="11"/>
  <c r="V559" i="11"/>
  <c r="V560" i="11"/>
  <c r="V561" i="11"/>
  <c r="V562" i="11"/>
  <c r="V563" i="11"/>
  <c r="V564" i="11"/>
  <c r="V565" i="11"/>
  <c r="V566" i="11"/>
  <c r="V567" i="11"/>
  <c r="V568" i="11"/>
  <c r="V569" i="11"/>
  <c r="V570" i="11"/>
  <c r="V571" i="11"/>
  <c r="V572" i="11"/>
  <c r="V573" i="11"/>
  <c r="V574" i="11"/>
  <c r="V575" i="11"/>
  <c r="V576" i="11"/>
  <c r="V577" i="11"/>
  <c r="V578" i="11"/>
  <c r="V579" i="11"/>
  <c r="V580" i="11"/>
  <c r="V581" i="11"/>
  <c r="V582" i="11"/>
  <c r="V583" i="11"/>
  <c r="V584" i="11"/>
  <c r="V585" i="11"/>
  <c r="V586" i="11"/>
  <c r="V587" i="11"/>
  <c r="V588" i="11"/>
  <c r="V589" i="11"/>
  <c r="V590" i="11"/>
  <c r="V591" i="11"/>
  <c r="V592" i="11"/>
  <c r="V593" i="11"/>
  <c r="V594" i="11"/>
  <c r="V595" i="11"/>
  <c r="V596" i="11"/>
  <c r="V597" i="11"/>
  <c r="V598" i="11"/>
  <c r="V599" i="11"/>
  <c r="V600" i="11"/>
  <c r="V601" i="11"/>
  <c r="V602" i="11"/>
  <c r="V603" i="11"/>
  <c r="V604" i="11"/>
  <c r="V605" i="11"/>
  <c r="V606" i="11"/>
  <c r="V607" i="11"/>
  <c r="V608" i="11"/>
  <c r="V609" i="11"/>
  <c r="V610" i="11"/>
  <c r="V611" i="11"/>
  <c r="V612" i="11"/>
  <c r="V613" i="11"/>
  <c r="V614" i="11"/>
  <c r="V615" i="11"/>
  <c r="V616" i="11"/>
  <c r="V617" i="11"/>
  <c r="V618" i="11"/>
  <c r="V619" i="11"/>
  <c r="V620" i="11"/>
  <c r="V621" i="11"/>
  <c r="V622" i="11"/>
  <c r="V623" i="11"/>
  <c r="V624" i="11"/>
  <c r="V625" i="11"/>
  <c r="V626" i="11"/>
  <c r="V627" i="11"/>
  <c r="V628" i="11"/>
  <c r="V629" i="11"/>
  <c r="V630" i="11"/>
  <c r="V631" i="11"/>
  <c r="V632" i="11"/>
  <c r="V633" i="11"/>
  <c r="V634" i="11"/>
  <c r="V635" i="11"/>
  <c r="V636" i="11"/>
  <c r="V637" i="11"/>
  <c r="V638" i="11"/>
  <c r="V639" i="11"/>
  <c r="V640" i="11"/>
  <c r="V641" i="11"/>
  <c r="V642" i="11"/>
  <c r="V643" i="11"/>
  <c r="V644" i="11"/>
  <c r="V645" i="11"/>
  <c r="V646" i="11"/>
  <c r="V647" i="11"/>
  <c r="V648" i="11"/>
  <c r="V649" i="11"/>
  <c r="V650" i="11"/>
  <c r="V651" i="11"/>
  <c r="V652" i="11"/>
  <c r="V653" i="11"/>
  <c r="V654" i="11"/>
  <c r="V655" i="11"/>
  <c r="V656" i="11"/>
  <c r="V657" i="11"/>
  <c r="V658" i="11"/>
  <c r="V659" i="11"/>
  <c r="V660" i="11"/>
  <c r="V661" i="11"/>
  <c r="V662" i="11"/>
  <c r="V663" i="11"/>
  <c r="V664" i="11"/>
  <c r="V665" i="11"/>
  <c r="V666" i="11"/>
  <c r="V667" i="11"/>
  <c r="V668" i="11"/>
  <c r="V669" i="11"/>
  <c r="V670" i="11"/>
  <c r="V671" i="11"/>
  <c r="V672" i="11"/>
  <c r="V673" i="11"/>
  <c r="V674" i="11"/>
  <c r="V675" i="11"/>
  <c r="V676" i="11"/>
  <c r="V677" i="11"/>
  <c r="V678" i="11"/>
  <c r="V679" i="11"/>
  <c r="V680" i="11"/>
  <c r="V681" i="11"/>
  <c r="V682" i="11"/>
  <c r="V683" i="11"/>
  <c r="V684" i="11"/>
  <c r="V685" i="11"/>
  <c r="V686" i="11"/>
  <c r="V687" i="11"/>
  <c r="V688" i="11"/>
  <c r="V689" i="11"/>
  <c r="V690" i="11"/>
  <c r="V691" i="11"/>
  <c r="V692" i="11"/>
  <c r="V693" i="11"/>
  <c r="V694" i="11"/>
  <c r="V695" i="11"/>
  <c r="V696" i="11"/>
  <c r="V697" i="11"/>
  <c r="V698" i="11"/>
  <c r="V699" i="11"/>
  <c r="V700" i="11"/>
  <c r="V701" i="11"/>
  <c r="V702" i="11"/>
  <c r="V703" i="11"/>
  <c r="V704" i="11"/>
  <c r="V705" i="11"/>
  <c r="V706" i="11"/>
  <c r="V707" i="11"/>
  <c r="V708" i="11"/>
  <c r="V709" i="11"/>
  <c r="V710" i="11"/>
  <c r="V711" i="11"/>
  <c r="V712" i="11"/>
  <c r="V713" i="11"/>
  <c r="V714" i="11"/>
  <c r="V715" i="11"/>
  <c r="V716" i="11"/>
  <c r="V717" i="11"/>
  <c r="V718" i="11"/>
  <c r="V719" i="11"/>
  <c r="V720" i="11"/>
  <c r="V721" i="11"/>
  <c r="V722" i="11"/>
  <c r="V723" i="11"/>
  <c r="V724" i="11"/>
  <c r="V725" i="11"/>
  <c r="V726" i="11"/>
  <c r="V727" i="11"/>
  <c r="V728" i="11"/>
  <c r="V729" i="11"/>
  <c r="V730" i="11"/>
  <c r="V731" i="11"/>
  <c r="V732" i="11"/>
  <c r="V733" i="11"/>
  <c r="V734" i="11"/>
  <c r="V735" i="11"/>
  <c r="V736" i="11"/>
  <c r="V737" i="11"/>
  <c r="V738" i="11"/>
  <c r="V739" i="11"/>
  <c r="V740" i="11"/>
  <c r="V741" i="11"/>
  <c r="V742" i="11"/>
  <c r="V743" i="11"/>
  <c r="V744" i="11"/>
  <c r="V745" i="11"/>
  <c r="V746" i="11"/>
  <c r="V747" i="11"/>
  <c r="V748" i="11"/>
  <c r="V749" i="11"/>
  <c r="V750" i="11"/>
  <c r="V751" i="11"/>
  <c r="V752" i="11"/>
  <c r="V753" i="11"/>
  <c r="V754" i="11"/>
  <c r="V755" i="11"/>
  <c r="V756" i="11"/>
  <c r="V757" i="11"/>
  <c r="V758" i="11"/>
  <c r="V759" i="11"/>
  <c r="V760" i="11"/>
  <c r="V761" i="11"/>
  <c r="V762" i="11"/>
  <c r="V763" i="11"/>
  <c r="V764" i="11"/>
  <c r="V765" i="11"/>
  <c r="V766" i="11"/>
  <c r="V767" i="11"/>
  <c r="V768" i="11"/>
  <c r="V769" i="11"/>
  <c r="V770" i="11"/>
  <c r="V771" i="11"/>
  <c r="V772" i="11"/>
  <c r="V773" i="11"/>
  <c r="V774" i="11"/>
  <c r="V775" i="11"/>
  <c r="V776" i="11"/>
  <c r="V777" i="11"/>
  <c r="V778" i="11"/>
  <c r="V779" i="11"/>
  <c r="V780" i="11"/>
  <c r="V781" i="11"/>
  <c r="V782" i="11"/>
  <c r="V783" i="11"/>
  <c r="V784" i="11"/>
  <c r="V785" i="11"/>
  <c r="V786" i="11"/>
  <c r="V787" i="11"/>
  <c r="V788" i="11"/>
  <c r="V789" i="11"/>
  <c r="V790" i="11"/>
  <c r="V791" i="11"/>
  <c r="V792" i="11"/>
  <c r="V793" i="11"/>
  <c r="V794" i="11"/>
  <c r="V795" i="11"/>
  <c r="V796" i="11"/>
  <c r="V797" i="11"/>
  <c r="V798" i="11"/>
  <c r="V799" i="11"/>
  <c r="V800" i="11"/>
  <c r="V801" i="11"/>
  <c r="V802" i="11"/>
  <c r="V803" i="11"/>
  <c r="V804" i="11"/>
  <c r="V805" i="11"/>
  <c r="V806" i="11"/>
  <c r="V807" i="11"/>
  <c r="V808" i="11"/>
  <c r="V809" i="11"/>
  <c r="V810" i="11"/>
  <c r="V811" i="11"/>
  <c r="V812" i="11"/>
  <c r="V813" i="11"/>
  <c r="V814" i="11"/>
  <c r="V815" i="11"/>
  <c r="V816" i="11"/>
  <c r="V817" i="11"/>
  <c r="V818" i="11"/>
  <c r="V819" i="11"/>
  <c r="V820" i="11"/>
  <c r="V821" i="11"/>
  <c r="V822" i="11"/>
  <c r="V823" i="11"/>
  <c r="V824" i="11"/>
  <c r="V825" i="11"/>
  <c r="V826" i="11"/>
  <c r="V827" i="11"/>
  <c r="V828" i="11"/>
  <c r="V829" i="11"/>
  <c r="V830" i="11"/>
  <c r="V831" i="11"/>
  <c r="V832" i="11"/>
  <c r="V833" i="11"/>
  <c r="V834" i="11"/>
  <c r="V835" i="11"/>
  <c r="V836" i="11"/>
  <c r="V837" i="11"/>
  <c r="V838" i="11"/>
  <c r="V839" i="11"/>
  <c r="V840" i="11"/>
  <c r="V841" i="11"/>
  <c r="V842" i="11"/>
  <c r="V843" i="11"/>
  <c r="V844" i="11"/>
  <c r="V845" i="11"/>
  <c r="V846" i="11"/>
  <c r="V847" i="11"/>
  <c r="V848" i="11"/>
  <c r="V849" i="11"/>
  <c r="V850" i="11"/>
  <c r="V851" i="11"/>
  <c r="V852" i="11"/>
  <c r="V853" i="11"/>
  <c r="V854" i="11"/>
  <c r="V855" i="11"/>
  <c r="V856" i="11"/>
  <c r="V857" i="11"/>
  <c r="V858" i="11"/>
  <c r="V859" i="11"/>
  <c r="V860" i="11"/>
  <c r="V861" i="11"/>
  <c r="V862" i="11"/>
  <c r="V863" i="11"/>
  <c r="V864" i="11"/>
  <c r="V865" i="11"/>
  <c r="V866" i="11"/>
  <c r="V867" i="11"/>
  <c r="V868" i="11"/>
  <c r="V869" i="11"/>
  <c r="V870" i="11"/>
  <c r="V871" i="11"/>
  <c r="V872" i="11"/>
  <c r="V873" i="11"/>
  <c r="V874" i="11"/>
  <c r="V875" i="11"/>
  <c r="V876" i="11"/>
  <c r="V877" i="11"/>
  <c r="V878" i="11"/>
  <c r="V879" i="11"/>
  <c r="V880" i="11"/>
  <c r="V881" i="11"/>
  <c r="V882" i="11"/>
  <c r="V883" i="11"/>
  <c r="V884" i="11"/>
  <c r="V885" i="11"/>
  <c r="V886" i="11"/>
  <c r="V887" i="11"/>
  <c r="V888" i="11"/>
  <c r="V889" i="11"/>
  <c r="V890" i="11"/>
  <c r="V891" i="11"/>
  <c r="V892" i="11"/>
  <c r="V893" i="11"/>
  <c r="V894" i="11"/>
  <c r="V895" i="11"/>
  <c r="V896" i="11"/>
  <c r="V897" i="11"/>
  <c r="V898" i="11"/>
  <c r="V899" i="11"/>
  <c r="V900" i="11"/>
  <c r="V901" i="11"/>
  <c r="V902" i="11"/>
  <c r="V903" i="11"/>
  <c r="V904" i="11"/>
  <c r="V905" i="11"/>
  <c r="V906" i="11"/>
  <c r="V907" i="11"/>
  <c r="V908" i="11"/>
  <c r="V909" i="11"/>
  <c r="V910" i="11"/>
  <c r="V911" i="11"/>
  <c r="V912" i="11"/>
  <c r="V913" i="11"/>
  <c r="V914" i="11"/>
  <c r="V915" i="11"/>
  <c r="V916" i="11"/>
  <c r="V917" i="11"/>
  <c r="V918" i="11"/>
  <c r="V919" i="11"/>
  <c r="V920" i="11"/>
  <c r="V921" i="11"/>
  <c r="V922" i="11"/>
  <c r="V923" i="11"/>
  <c r="V924" i="11"/>
  <c r="V925" i="11"/>
  <c r="V926" i="11"/>
  <c r="V927" i="11"/>
  <c r="V928" i="11"/>
  <c r="V929" i="11"/>
  <c r="V930" i="11"/>
  <c r="V931" i="11"/>
  <c r="V932" i="11"/>
  <c r="V933" i="11"/>
  <c r="V934" i="11"/>
  <c r="V935" i="11"/>
  <c r="V936" i="11"/>
  <c r="V937" i="11"/>
  <c r="V938" i="11"/>
  <c r="V939" i="11"/>
  <c r="V940" i="11"/>
  <c r="V941" i="11"/>
  <c r="V942" i="11"/>
  <c r="V943" i="11"/>
  <c r="V944" i="11"/>
  <c r="V945" i="11"/>
  <c r="V946" i="11"/>
  <c r="V947" i="11"/>
  <c r="V948" i="11"/>
  <c r="V949" i="11"/>
  <c r="V950" i="11"/>
  <c r="V951" i="11"/>
  <c r="V952" i="11"/>
  <c r="V953" i="11"/>
  <c r="V954" i="11"/>
  <c r="V955" i="11"/>
  <c r="V956" i="11"/>
  <c r="V957" i="11"/>
  <c r="V958" i="11"/>
  <c r="V959" i="11"/>
  <c r="V960" i="11"/>
  <c r="V961" i="11"/>
  <c r="V962" i="11"/>
  <c r="V963" i="11"/>
  <c r="V964" i="11"/>
  <c r="V965" i="11"/>
  <c r="V966" i="11"/>
  <c r="V967" i="11"/>
  <c r="V968" i="11"/>
  <c r="V969" i="11"/>
  <c r="V970" i="11"/>
  <c r="V971" i="11"/>
  <c r="V972" i="11"/>
  <c r="V973" i="11"/>
  <c r="V974" i="11"/>
  <c r="V975" i="11"/>
  <c r="V976" i="11"/>
  <c r="V977" i="11"/>
  <c r="V978" i="11"/>
  <c r="V979" i="11"/>
  <c r="V980" i="11"/>
  <c r="V981" i="11"/>
  <c r="V982" i="11"/>
  <c r="V983" i="11"/>
  <c r="V984" i="11"/>
  <c r="V985" i="11"/>
  <c r="V986" i="11"/>
  <c r="V987" i="11"/>
  <c r="V988" i="11"/>
  <c r="V989" i="11"/>
  <c r="V990" i="11"/>
  <c r="V991" i="11"/>
  <c r="V992" i="11"/>
  <c r="V993" i="11"/>
  <c r="V994" i="11"/>
  <c r="V995" i="11"/>
  <c r="V996" i="11"/>
  <c r="V997" i="11"/>
  <c r="V998" i="11"/>
  <c r="V999" i="11"/>
  <c r="V1000" i="11"/>
  <c r="V1001" i="11"/>
  <c r="V1002" i="11"/>
  <c r="V1003" i="11"/>
  <c r="V1004" i="11"/>
  <c r="V1005" i="11"/>
  <c r="V1006" i="11"/>
  <c r="V1007" i="11"/>
  <c r="V1008" i="11"/>
  <c r="V1009" i="11"/>
  <c r="V1010" i="11"/>
  <c r="V1011" i="11"/>
  <c r="V1012" i="11"/>
  <c r="V1013" i="11"/>
  <c r="V1014" i="11"/>
  <c r="V1015" i="11"/>
  <c r="V1016" i="11"/>
  <c r="V1017" i="11"/>
  <c r="V1018" i="11"/>
  <c r="V1019" i="11"/>
  <c r="V1020" i="11"/>
  <c r="V1021" i="11"/>
  <c r="V1022" i="11"/>
  <c r="V1023" i="11"/>
  <c r="V1024" i="11"/>
  <c r="V1025" i="11"/>
  <c r="V1026" i="11"/>
  <c r="V1027" i="11"/>
  <c r="V1028" i="11"/>
  <c r="V1029" i="11"/>
  <c r="V1030" i="11"/>
  <c r="V1031" i="11"/>
  <c r="V1032" i="11"/>
  <c r="V1033" i="11"/>
  <c r="V1034" i="11"/>
  <c r="V1035" i="11"/>
  <c r="V1036" i="11"/>
  <c r="V1037" i="11"/>
  <c r="V1038" i="11"/>
  <c r="V1039" i="11"/>
  <c r="V1040" i="11"/>
  <c r="V1041" i="11"/>
  <c r="V1042" i="11"/>
  <c r="V1043" i="11"/>
  <c r="V1044" i="11"/>
  <c r="V1045" i="11"/>
  <c r="V1046" i="11"/>
  <c r="V1047" i="11"/>
  <c r="V1048" i="11"/>
  <c r="V1049" i="11"/>
  <c r="V1050" i="11"/>
  <c r="V1051" i="11"/>
  <c r="V1052" i="11"/>
  <c r="V1053" i="11"/>
  <c r="V1054" i="11"/>
  <c r="V1055" i="11"/>
  <c r="V1056" i="11"/>
  <c r="V1057" i="11"/>
  <c r="V1058" i="11"/>
  <c r="V1059" i="11"/>
  <c r="V1060" i="11"/>
  <c r="V1061" i="11"/>
  <c r="V1062" i="11"/>
  <c r="V1063" i="11"/>
  <c r="V1064" i="11"/>
  <c r="V1065" i="11"/>
  <c r="V1066" i="11"/>
  <c r="V1067" i="11"/>
  <c r="V1068" i="11"/>
  <c r="V1069" i="11"/>
  <c r="V1070" i="11"/>
  <c r="V1071" i="11"/>
  <c r="V1072" i="11"/>
  <c r="V1073" i="11"/>
  <c r="V1074" i="11"/>
  <c r="V1075" i="11"/>
  <c r="V1076" i="11"/>
  <c r="V1077" i="11"/>
  <c r="V1078" i="11"/>
  <c r="V1079" i="11"/>
  <c r="V1080" i="11"/>
  <c r="V1081" i="11"/>
  <c r="V1082" i="11"/>
  <c r="V1083" i="11"/>
  <c r="V1084" i="11"/>
  <c r="V1085" i="11"/>
  <c r="V1086" i="11"/>
  <c r="V1087" i="11"/>
  <c r="V1088" i="11"/>
  <c r="V1089" i="11"/>
  <c r="V1090" i="11"/>
  <c r="V1091" i="11"/>
  <c r="V1092" i="11"/>
  <c r="V1093" i="11"/>
  <c r="V1094" i="11"/>
  <c r="V1095" i="11"/>
  <c r="V1096" i="11"/>
  <c r="V1097" i="11"/>
  <c r="V1098" i="11"/>
  <c r="V1099" i="11"/>
  <c r="V1100" i="11"/>
  <c r="V1101" i="11"/>
  <c r="V1102" i="11"/>
  <c r="V1103" i="11"/>
  <c r="V1104" i="11"/>
  <c r="V1105" i="11"/>
  <c r="V1106" i="11"/>
  <c r="V1107" i="11"/>
  <c r="V1108" i="11"/>
  <c r="V1109" i="11"/>
  <c r="V1110" i="11"/>
  <c r="V1111" i="11"/>
  <c r="V1112" i="11"/>
  <c r="V1113" i="11"/>
  <c r="V1114" i="11"/>
  <c r="V1115" i="11"/>
  <c r="V1116" i="11"/>
  <c r="V1117" i="11"/>
  <c r="V1118" i="11"/>
  <c r="V1119" i="11"/>
  <c r="V1120" i="11"/>
  <c r="V1121" i="11"/>
  <c r="V1122" i="11"/>
  <c r="V1123" i="11"/>
  <c r="V1124" i="11"/>
  <c r="V1125" i="11"/>
  <c r="V1126" i="11"/>
  <c r="V1127" i="11"/>
  <c r="V1128" i="11"/>
  <c r="V1129" i="11"/>
  <c r="V1130" i="11"/>
  <c r="V1131" i="11"/>
  <c r="V1132" i="11"/>
  <c r="V1133" i="11"/>
  <c r="V1134" i="11"/>
  <c r="V1135" i="11"/>
  <c r="V1136" i="11"/>
  <c r="V1137" i="11"/>
  <c r="V1138" i="11"/>
  <c r="V1139" i="11"/>
  <c r="V1140" i="11"/>
  <c r="V1141" i="11"/>
  <c r="V1142" i="11"/>
  <c r="V1143" i="11"/>
  <c r="V1144" i="11"/>
  <c r="V1145" i="11"/>
  <c r="V1146" i="11"/>
  <c r="V1147" i="11"/>
  <c r="V1148" i="11"/>
  <c r="V1149" i="11"/>
  <c r="V1150" i="11"/>
  <c r="V1151" i="11"/>
  <c r="V1152" i="11"/>
  <c r="V1153" i="11"/>
  <c r="V1154" i="11"/>
  <c r="V1155" i="11"/>
  <c r="V1156" i="11"/>
  <c r="V1157" i="11"/>
  <c r="V1158" i="11"/>
  <c r="V1159" i="11"/>
  <c r="V1160" i="11"/>
  <c r="V1161" i="11"/>
  <c r="V1162" i="11"/>
  <c r="V1163" i="11"/>
  <c r="V1164" i="11"/>
  <c r="V1165" i="11"/>
  <c r="V1166" i="11"/>
  <c r="V1167" i="11"/>
  <c r="V1168" i="11"/>
  <c r="V1169" i="11"/>
  <c r="V1170" i="11"/>
  <c r="V1171" i="11"/>
  <c r="V1172" i="11"/>
  <c r="V1173" i="11"/>
  <c r="V1174" i="11"/>
  <c r="V1175" i="11"/>
  <c r="V1176" i="11"/>
  <c r="V1177" i="11"/>
  <c r="V1178" i="11"/>
  <c r="V1179" i="11"/>
  <c r="V1180" i="11"/>
  <c r="V1181" i="11"/>
  <c r="V1182" i="11"/>
  <c r="V1183" i="11"/>
  <c r="V1184" i="11"/>
  <c r="V1185" i="11"/>
  <c r="V1186" i="11"/>
  <c r="V1187" i="11"/>
  <c r="V1188" i="11"/>
  <c r="V1189" i="11"/>
  <c r="V1190" i="11"/>
  <c r="V1191" i="11"/>
  <c r="V1192" i="11"/>
  <c r="V1193" i="11"/>
  <c r="V1194" i="11"/>
  <c r="V1195" i="11"/>
  <c r="V1196" i="11"/>
  <c r="V1197" i="11"/>
  <c r="V1198" i="11"/>
  <c r="V1199" i="11"/>
  <c r="V1200" i="11"/>
  <c r="V1201" i="11"/>
  <c r="V1202" i="11"/>
  <c r="V1203" i="11"/>
  <c r="V1204" i="11"/>
  <c r="V1205" i="11"/>
  <c r="V1206" i="11"/>
  <c r="V1207" i="11"/>
  <c r="V1208" i="11"/>
  <c r="V1209" i="11"/>
  <c r="V1210" i="11"/>
  <c r="V1211" i="11"/>
  <c r="V1212" i="11"/>
  <c r="V1213" i="11"/>
  <c r="V1214" i="11"/>
  <c r="V1215" i="11"/>
  <c r="V1216" i="11"/>
  <c r="V1217" i="11"/>
  <c r="V1218" i="11"/>
  <c r="V1219" i="11"/>
  <c r="V1220" i="11"/>
  <c r="V1221" i="11"/>
  <c r="V1222" i="11"/>
  <c r="V1223" i="11"/>
  <c r="V1224" i="11"/>
  <c r="V1225" i="11"/>
  <c r="V1226" i="11"/>
  <c r="V1227" i="11"/>
  <c r="V1228" i="11"/>
  <c r="V1229" i="11"/>
  <c r="V1230" i="11"/>
  <c r="V1231" i="11"/>
  <c r="V1232" i="11"/>
  <c r="V1233" i="11"/>
  <c r="V1234" i="11"/>
  <c r="V1235" i="11"/>
  <c r="V1236" i="11"/>
  <c r="V1237" i="11"/>
  <c r="V1238" i="11"/>
  <c r="V1239" i="11"/>
  <c r="V1240" i="11"/>
  <c r="V1241" i="11"/>
  <c r="V1242" i="11"/>
  <c r="V1243" i="11"/>
  <c r="V1244" i="11"/>
  <c r="V1245" i="11"/>
  <c r="V1246" i="11"/>
  <c r="V1247" i="11"/>
  <c r="V1248" i="11"/>
  <c r="V1249" i="11"/>
  <c r="V1250" i="11"/>
  <c r="V1251" i="11"/>
  <c r="V1252" i="11"/>
  <c r="V1253" i="11"/>
  <c r="V1254" i="11"/>
  <c r="V1255" i="11"/>
  <c r="V1256" i="11"/>
  <c r="V1257" i="11"/>
  <c r="V1258" i="11"/>
  <c r="V1259" i="11"/>
  <c r="V1260" i="11"/>
  <c r="V1261" i="11"/>
  <c r="V1262" i="11"/>
  <c r="V1263" i="11"/>
  <c r="V1264" i="11"/>
  <c r="V1265" i="11"/>
  <c r="V1266" i="11"/>
  <c r="V1267" i="11"/>
  <c r="V1268" i="11"/>
  <c r="V1269" i="11"/>
  <c r="V1270" i="11"/>
  <c r="V1271" i="11"/>
  <c r="V1272" i="11"/>
  <c r="V1273" i="11"/>
  <c r="V1274" i="11"/>
  <c r="V1275" i="11"/>
  <c r="V1276" i="11"/>
  <c r="V1277" i="11"/>
  <c r="V1278" i="11"/>
  <c r="V1279" i="11"/>
  <c r="V1280" i="11"/>
  <c r="V1281" i="11"/>
  <c r="V1282" i="11"/>
  <c r="V1283" i="11"/>
  <c r="V1284" i="11"/>
  <c r="V1285" i="11"/>
  <c r="V1286" i="11"/>
  <c r="V1287" i="11"/>
  <c r="V1288" i="11"/>
  <c r="V1289" i="11"/>
  <c r="V1290" i="11"/>
  <c r="V1291" i="11"/>
  <c r="V1292" i="11"/>
  <c r="V1293" i="11"/>
  <c r="V1294" i="11"/>
  <c r="V1295" i="11"/>
  <c r="V1296" i="11"/>
  <c r="V1297" i="11"/>
  <c r="V1298" i="11"/>
  <c r="V1299" i="11"/>
  <c r="V1300" i="11"/>
  <c r="V1301" i="11"/>
  <c r="V1302" i="11"/>
  <c r="V1303" i="11"/>
  <c r="V1304" i="11"/>
  <c r="V1305" i="11"/>
  <c r="V1306" i="11"/>
  <c r="V1307" i="11"/>
  <c r="V1308" i="11"/>
  <c r="V1309" i="11"/>
  <c r="V1310" i="11"/>
  <c r="V1311" i="11"/>
  <c r="V1312" i="11"/>
  <c r="V1313" i="11"/>
  <c r="V1314" i="11"/>
  <c r="V1315" i="11"/>
  <c r="V1316" i="11"/>
  <c r="V1317" i="11"/>
  <c r="V1318" i="11"/>
  <c r="V1319" i="11"/>
  <c r="V1320" i="11"/>
  <c r="V1321" i="11"/>
  <c r="V1322" i="11"/>
  <c r="V1323" i="11"/>
  <c r="V1324" i="11"/>
  <c r="V1325" i="11"/>
  <c r="V1326" i="11"/>
  <c r="V1327" i="11"/>
  <c r="V1328" i="11"/>
  <c r="V1329" i="11"/>
  <c r="V1330" i="11"/>
  <c r="V1331" i="11"/>
  <c r="V1332" i="11"/>
  <c r="V1333" i="11"/>
  <c r="V1334" i="11"/>
  <c r="V1335" i="11"/>
  <c r="V1336" i="11"/>
  <c r="V1337" i="11"/>
  <c r="V1338" i="11"/>
  <c r="V1339" i="11"/>
  <c r="V1340" i="11"/>
  <c r="V1341" i="11"/>
  <c r="V1342" i="11"/>
  <c r="V1343" i="11"/>
  <c r="V1344" i="11"/>
  <c r="V1345" i="11"/>
  <c r="V1346" i="11"/>
  <c r="V1347" i="11"/>
  <c r="V1348" i="11"/>
  <c r="V1349" i="11"/>
  <c r="V1350" i="11"/>
  <c r="V1351" i="11"/>
  <c r="V1352" i="11"/>
  <c r="V1353" i="11"/>
  <c r="V1354" i="11"/>
  <c r="V1355" i="11"/>
  <c r="V1356" i="11"/>
  <c r="V1357" i="11"/>
  <c r="V1358" i="11"/>
  <c r="V1359" i="11"/>
  <c r="V1360" i="11"/>
  <c r="V1361" i="11"/>
  <c r="V1362" i="11"/>
  <c r="V1363" i="11"/>
  <c r="V1364" i="11"/>
  <c r="V1365" i="11"/>
  <c r="V1366" i="11"/>
  <c r="V1367" i="11"/>
  <c r="V1368" i="11"/>
  <c r="V1369" i="11"/>
  <c r="V1370" i="11"/>
  <c r="V1371" i="11"/>
  <c r="V1372" i="11"/>
  <c r="V1373" i="11"/>
  <c r="V1374" i="11"/>
  <c r="V1375" i="11"/>
  <c r="V1376" i="11"/>
  <c r="V1377" i="11"/>
  <c r="V1378" i="11"/>
  <c r="V1379" i="11"/>
  <c r="V1380" i="11"/>
  <c r="V1381" i="11"/>
  <c r="V1382" i="11"/>
  <c r="V1383" i="11"/>
  <c r="V1384" i="11"/>
  <c r="V1385" i="11"/>
  <c r="V1386" i="11"/>
  <c r="V1387" i="11"/>
  <c r="V1388" i="11"/>
  <c r="V1389" i="11"/>
  <c r="V1390" i="11"/>
  <c r="V1391" i="11"/>
  <c r="V1392" i="11"/>
  <c r="V1393" i="11"/>
  <c r="V1394" i="11"/>
  <c r="V1395" i="11"/>
  <c r="V1396" i="11"/>
  <c r="V1397" i="11"/>
  <c r="V1398" i="11"/>
  <c r="V1399" i="11"/>
  <c r="V1400" i="11"/>
  <c r="V1401" i="11"/>
  <c r="V1402" i="11"/>
  <c r="V1403" i="11"/>
  <c r="V1404" i="11"/>
  <c r="V1405" i="11"/>
  <c r="V1406" i="11"/>
  <c r="V1407" i="11"/>
  <c r="V1408" i="11"/>
  <c r="V1409" i="11"/>
  <c r="V1410" i="11"/>
  <c r="V1411" i="11"/>
  <c r="V1412" i="11"/>
  <c r="V1413" i="11"/>
  <c r="V1414" i="11"/>
  <c r="V1415" i="11"/>
  <c r="V1416" i="11"/>
  <c r="V1417" i="11"/>
  <c r="V1418" i="11"/>
  <c r="V1419" i="11"/>
  <c r="V1420" i="11"/>
  <c r="V1421" i="11"/>
  <c r="V1422" i="11"/>
  <c r="V1423" i="11"/>
  <c r="V1424" i="11"/>
  <c r="V1425" i="11"/>
  <c r="V1426" i="11"/>
  <c r="V1427" i="11"/>
  <c r="V1428" i="11"/>
  <c r="V1429" i="11"/>
  <c r="V1430" i="11"/>
  <c r="V1431" i="11"/>
  <c r="V1432" i="11"/>
  <c r="V1433" i="11"/>
  <c r="V1434" i="11"/>
  <c r="V1435" i="11"/>
  <c r="V1436" i="11"/>
  <c r="V1437" i="11"/>
  <c r="V1438" i="11"/>
  <c r="V1439" i="11"/>
  <c r="V1440" i="11"/>
  <c r="V1441" i="11"/>
  <c r="V1442" i="11"/>
  <c r="V1443" i="11"/>
  <c r="V1444" i="11"/>
  <c r="V1445" i="11"/>
  <c r="V1446" i="11"/>
  <c r="V1447" i="11"/>
  <c r="V1448" i="11"/>
  <c r="V1449" i="11"/>
  <c r="V1450" i="11"/>
  <c r="V1451" i="11"/>
  <c r="V1452" i="11"/>
  <c r="V1453" i="11"/>
  <c r="V1454" i="11"/>
  <c r="V1455" i="11"/>
  <c r="V1456" i="11"/>
  <c r="V1457" i="11"/>
  <c r="V1458" i="11"/>
  <c r="V1459" i="11"/>
  <c r="V1460" i="11"/>
  <c r="V1461" i="11"/>
  <c r="V1462" i="11"/>
  <c r="V1463" i="11"/>
  <c r="V1464" i="11"/>
  <c r="V1465" i="11"/>
  <c r="V1466" i="11"/>
  <c r="V1467" i="11"/>
  <c r="V1468" i="11"/>
  <c r="V1469" i="11"/>
  <c r="V1470" i="11"/>
  <c r="V1471" i="11"/>
  <c r="V1472" i="11"/>
  <c r="V1473" i="11"/>
  <c r="V1474" i="11"/>
  <c r="V1475" i="11"/>
  <c r="V1476" i="11"/>
  <c r="V1477" i="11"/>
  <c r="V1478" i="11"/>
  <c r="V1479" i="11"/>
  <c r="V1480" i="11"/>
  <c r="V1481" i="11"/>
  <c r="V1482" i="11"/>
  <c r="V1483" i="11"/>
  <c r="V1484" i="11"/>
  <c r="V1485" i="11"/>
  <c r="V1486" i="11"/>
  <c r="V1487" i="11"/>
  <c r="V1488" i="11"/>
  <c r="V1489" i="11"/>
  <c r="V1490" i="11"/>
  <c r="V1491" i="11"/>
  <c r="V1492" i="11"/>
  <c r="V1493" i="11"/>
  <c r="V1494" i="11"/>
  <c r="V1495" i="11"/>
  <c r="V1496" i="11"/>
  <c r="V1497" i="11"/>
  <c r="V1498" i="11"/>
  <c r="V1499" i="11"/>
  <c r="V1500" i="11"/>
  <c r="V1501" i="11"/>
  <c r="V1502" i="11"/>
  <c r="V1503" i="11"/>
  <c r="V1504" i="11"/>
  <c r="V1505" i="11"/>
  <c r="V1506" i="11"/>
  <c r="V1507" i="11"/>
  <c r="V1508" i="11"/>
  <c r="V1509" i="11"/>
  <c r="V1510" i="11"/>
  <c r="V1511" i="11"/>
  <c r="V1512" i="11"/>
  <c r="V1513" i="11"/>
  <c r="V1514" i="11"/>
  <c r="V1515" i="11"/>
  <c r="V1516" i="11"/>
  <c r="V1517" i="11"/>
  <c r="V1518" i="11"/>
  <c r="V1519" i="11"/>
  <c r="V1520" i="11"/>
  <c r="V1521" i="11"/>
  <c r="V1522" i="11"/>
  <c r="V1523" i="11"/>
  <c r="V1524" i="11"/>
  <c r="V1525" i="11"/>
  <c r="V1526" i="11"/>
  <c r="V1527" i="11"/>
  <c r="V1528" i="11"/>
  <c r="V1529" i="11"/>
  <c r="V1530" i="11"/>
  <c r="V1531" i="11"/>
  <c r="V1532" i="11"/>
  <c r="V1533" i="11"/>
  <c r="V1534" i="11"/>
  <c r="V1535" i="11"/>
  <c r="V1536" i="11"/>
  <c r="V1537" i="11"/>
  <c r="T39" i="11"/>
  <c r="T40" i="11"/>
  <c r="T41" i="11"/>
  <c r="T42" i="11"/>
  <c r="T43" i="11"/>
  <c r="T44" i="11"/>
  <c r="T45" i="11"/>
  <c r="T46" i="11"/>
  <c r="T47" i="11"/>
  <c r="T48" i="11"/>
  <c r="T49" i="11"/>
  <c r="T50" i="11"/>
  <c r="T51" i="11"/>
  <c r="T52" i="11"/>
  <c r="T53" i="11"/>
  <c r="T54" i="11"/>
  <c r="T55" i="11"/>
  <c r="T56" i="11"/>
  <c r="T57" i="11"/>
  <c r="T58" i="11"/>
  <c r="T59" i="11"/>
  <c r="T60" i="11"/>
  <c r="T61" i="11"/>
  <c r="T62" i="11"/>
  <c r="T63" i="11"/>
  <c r="T64" i="11"/>
  <c r="T65" i="11"/>
  <c r="T66" i="11"/>
  <c r="T67" i="11"/>
  <c r="T68" i="11"/>
  <c r="T69" i="11"/>
  <c r="T70" i="11"/>
  <c r="T71" i="11"/>
  <c r="T72" i="11"/>
  <c r="T73" i="11"/>
  <c r="T74" i="11"/>
  <c r="T75" i="11"/>
  <c r="T76" i="11"/>
  <c r="T77" i="11"/>
  <c r="T78" i="11"/>
  <c r="T79" i="11"/>
  <c r="T80" i="11"/>
  <c r="T81" i="11"/>
  <c r="T82" i="11"/>
  <c r="T83" i="11"/>
  <c r="T84" i="11"/>
  <c r="T85" i="11"/>
  <c r="T86" i="11"/>
  <c r="T87" i="11"/>
  <c r="T88" i="11"/>
  <c r="T89" i="11"/>
  <c r="T90" i="11"/>
  <c r="T91" i="11"/>
  <c r="T92" i="11"/>
  <c r="T93" i="11"/>
  <c r="T94" i="11"/>
  <c r="T95" i="11"/>
  <c r="T96" i="11"/>
  <c r="T97" i="11"/>
  <c r="T98" i="11"/>
  <c r="T99" i="11"/>
  <c r="T100" i="11"/>
  <c r="T101" i="11"/>
  <c r="T102" i="11"/>
  <c r="T103" i="11"/>
  <c r="T104" i="11"/>
  <c r="T105" i="11"/>
  <c r="T106" i="11"/>
  <c r="T107" i="11"/>
  <c r="T108" i="11"/>
  <c r="T109" i="11"/>
  <c r="T110" i="11"/>
  <c r="T111" i="11"/>
  <c r="T112" i="11"/>
  <c r="T113" i="11"/>
  <c r="T114" i="11"/>
  <c r="T115" i="11"/>
  <c r="T116" i="11"/>
  <c r="T117" i="11"/>
  <c r="T118" i="11"/>
  <c r="T119" i="11"/>
  <c r="T120" i="11"/>
  <c r="T121" i="11"/>
  <c r="T122" i="11"/>
  <c r="T123" i="11"/>
  <c r="T124" i="11"/>
  <c r="T125" i="11"/>
  <c r="T126" i="11"/>
  <c r="T127" i="11"/>
  <c r="T128" i="11"/>
  <c r="T129" i="11"/>
  <c r="T130" i="11"/>
  <c r="T131" i="11"/>
  <c r="T132" i="11"/>
  <c r="T133" i="11"/>
  <c r="T134" i="11"/>
  <c r="T135" i="11"/>
  <c r="T136" i="11"/>
  <c r="T137" i="11"/>
  <c r="T138" i="11"/>
  <c r="T139" i="11"/>
  <c r="T140" i="11"/>
  <c r="T141" i="11"/>
  <c r="T142" i="11"/>
  <c r="T143" i="11"/>
  <c r="T144" i="11"/>
  <c r="T145" i="11"/>
  <c r="T146" i="11"/>
  <c r="T147" i="11"/>
  <c r="T148" i="11"/>
  <c r="T149" i="11"/>
  <c r="T150" i="11"/>
  <c r="T151" i="11"/>
  <c r="T152" i="11"/>
  <c r="T153" i="11"/>
  <c r="T154" i="11"/>
  <c r="T155" i="11"/>
  <c r="T156" i="11"/>
  <c r="T157" i="11"/>
  <c r="T158" i="11"/>
  <c r="T159" i="11"/>
  <c r="T160" i="11"/>
  <c r="T161" i="11"/>
  <c r="T162" i="11"/>
  <c r="T163" i="11"/>
  <c r="T164" i="11"/>
  <c r="T165" i="11"/>
  <c r="T166" i="11"/>
  <c r="T167" i="11"/>
  <c r="T168" i="11"/>
  <c r="T169" i="11"/>
  <c r="T170" i="11"/>
  <c r="T171" i="11"/>
  <c r="T172" i="11"/>
  <c r="T173" i="11"/>
  <c r="T174" i="11"/>
  <c r="T175" i="11"/>
  <c r="T176" i="11"/>
  <c r="T177" i="11"/>
  <c r="T178" i="11"/>
  <c r="T179" i="11"/>
  <c r="T180" i="11"/>
  <c r="T181" i="11"/>
  <c r="T182" i="11"/>
  <c r="T183" i="11"/>
  <c r="T184" i="11"/>
  <c r="T185" i="11"/>
  <c r="T186" i="11"/>
  <c r="T187" i="11"/>
  <c r="T188" i="11"/>
  <c r="T189" i="11"/>
  <c r="T190" i="11"/>
  <c r="T191" i="11"/>
  <c r="T192" i="11"/>
  <c r="T193" i="11"/>
  <c r="T194" i="11"/>
  <c r="T195" i="11"/>
  <c r="T196" i="11"/>
  <c r="T197" i="11"/>
  <c r="T198" i="11"/>
  <c r="T199" i="11"/>
  <c r="T200" i="11"/>
  <c r="T201" i="11"/>
  <c r="T202" i="11"/>
  <c r="T203" i="11"/>
  <c r="T204" i="11"/>
  <c r="T205" i="11"/>
  <c r="T206" i="11"/>
  <c r="T207" i="11"/>
  <c r="T208" i="11"/>
  <c r="T209" i="11"/>
  <c r="T210" i="11"/>
  <c r="T211" i="11"/>
  <c r="T212" i="11"/>
  <c r="T213" i="11"/>
  <c r="T214" i="11"/>
  <c r="T215" i="11"/>
  <c r="T216" i="11"/>
  <c r="T217" i="11"/>
  <c r="T218" i="11"/>
  <c r="T219" i="11"/>
  <c r="T220" i="11"/>
  <c r="T221" i="11"/>
  <c r="T222" i="11"/>
  <c r="T223" i="11"/>
  <c r="T224" i="11"/>
  <c r="T225" i="11"/>
  <c r="T226" i="11"/>
  <c r="T227" i="11"/>
  <c r="T228" i="11"/>
  <c r="T229" i="11"/>
  <c r="T230" i="11"/>
  <c r="T231" i="11"/>
  <c r="T232" i="11"/>
  <c r="T233" i="11"/>
  <c r="T234" i="11"/>
  <c r="T235" i="11"/>
  <c r="T236" i="11"/>
  <c r="T237" i="11"/>
  <c r="T238" i="11"/>
  <c r="T239" i="11"/>
  <c r="T240" i="11"/>
  <c r="T241" i="11"/>
  <c r="T242" i="11"/>
  <c r="T243" i="11"/>
  <c r="T244" i="11"/>
  <c r="T245" i="11"/>
  <c r="T246" i="11"/>
  <c r="T247" i="11"/>
  <c r="T248" i="11"/>
  <c r="T249" i="11"/>
  <c r="T250" i="11"/>
  <c r="T251" i="11"/>
  <c r="T252" i="11"/>
  <c r="T253" i="11"/>
  <c r="T254" i="11"/>
  <c r="T255" i="11"/>
  <c r="T256" i="11"/>
  <c r="T257" i="11"/>
  <c r="T258" i="11"/>
  <c r="T259" i="11"/>
  <c r="T260" i="11"/>
  <c r="T261" i="11"/>
  <c r="T262" i="11"/>
  <c r="T263" i="11"/>
  <c r="T264" i="11"/>
  <c r="T265" i="11"/>
  <c r="T266" i="11"/>
  <c r="T267" i="11"/>
  <c r="T268" i="11"/>
  <c r="T269" i="11"/>
  <c r="T270" i="11"/>
  <c r="T271" i="11"/>
  <c r="T272" i="11"/>
  <c r="T273" i="11"/>
  <c r="T274" i="11"/>
  <c r="T275" i="11"/>
  <c r="T276" i="11"/>
  <c r="T277" i="11"/>
  <c r="T278" i="11"/>
  <c r="T279" i="11"/>
  <c r="T280" i="11"/>
  <c r="T281" i="11"/>
  <c r="T282" i="11"/>
  <c r="T283" i="11"/>
  <c r="T284" i="11"/>
  <c r="T285" i="11"/>
  <c r="T286" i="11"/>
  <c r="T287" i="11"/>
  <c r="T288" i="11"/>
  <c r="T289" i="11"/>
  <c r="T290" i="11"/>
  <c r="T291" i="11"/>
  <c r="T292" i="11"/>
  <c r="T293" i="11"/>
  <c r="T294" i="11"/>
  <c r="T295" i="11"/>
  <c r="T296" i="11"/>
  <c r="T297" i="11"/>
  <c r="T298" i="11"/>
  <c r="T299" i="11"/>
  <c r="T300" i="11"/>
  <c r="T301" i="11"/>
  <c r="T302" i="11"/>
  <c r="T303" i="11"/>
  <c r="T304" i="11"/>
  <c r="T305" i="11"/>
  <c r="T306" i="11"/>
  <c r="T307" i="11"/>
  <c r="T308" i="11"/>
  <c r="T309" i="11"/>
  <c r="T310" i="11"/>
  <c r="T311" i="11"/>
  <c r="T312" i="11"/>
  <c r="T313" i="11"/>
  <c r="T314" i="11"/>
  <c r="T315" i="11"/>
  <c r="T316" i="11"/>
  <c r="T317" i="11"/>
  <c r="T318" i="11"/>
  <c r="T319" i="11"/>
  <c r="T320" i="11"/>
  <c r="T321" i="11"/>
  <c r="T322" i="11"/>
  <c r="T323" i="11"/>
  <c r="T324" i="11"/>
  <c r="T325" i="11"/>
  <c r="T326" i="11"/>
  <c r="T327" i="11"/>
  <c r="T328" i="11"/>
  <c r="T329" i="11"/>
  <c r="T330" i="11"/>
  <c r="T331" i="11"/>
  <c r="T332" i="11"/>
  <c r="T333" i="11"/>
  <c r="T334" i="11"/>
  <c r="T335" i="11"/>
  <c r="T336" i="11"/>
  <c r="T337" i="11"/>
  <c r="T338" i="11"/>
  <c r="T339" i="11"/>
  <c r="T340" i="11"/>
  <c r="T341" i="11"/>
  <c r="T342" i="11"/>
  <c r="T343" i="11"/>
  <c r="T344" i="11"/>
  <c r="T345" i="11"/>
  <c r="T346" i="11"/>
  <c r="T347" i="11"/>
  <c r="T348" i="11"/>
  <c r="T349" i="11"/>
  <c r="T350" i="11"/>
  <c r="T351" i="11"/>
  <c r="T352" i="11"/>
  <c r="T353" i="11"/>
  <c r="T354" i="11"/>
  <c r="T355" i="11"/>
  <c r="T356" i="11"/>
  <c r="T357" i="11"/>
  <c r="T358" i="11"/>
  <c r="T359" i="11"/>
  <c r="T360" i="11"/>
  <c r="T361" i="11"/>
  <c r="T362" i="11"/>
  <c r="T363" i="11"/>
  <c r="T364" i="11"/>
  <c r="T365" i="11"/>
  <c r="T366" i="11"/>
  <c r="T367" i="11"/>
  <c r="T368" i="11"/>
  <c r="T369" i="11"/>
  <c r="T370" i="11"/>
  <c r="T371" i="11"/>
  <c r="T372" i="11"/>
  <c r="T373" i="11"/>
  <c r="T374" i="11"/>
  <c r="T375" i="11"/>
  <c r="T376" i="11"/>
  <c r="T377" i="11"/>
  <c r="T378" i="11"/>
  <c r="T379" i="11"/>
  <c r="T380" i="11"/>
  <c r="T381" i="11"/>
  <c r="T382" i="11"/>
  <c r="T383" i="11"/>
  <c r="T384" i="11"/>
  <c r="T385" i="11"/>
  <c r="T386" i="11"/>
  <c r="T387" i="11"/>
  <c r="T388" i="11"/>
  <c r="T389" i="11"/>
  <c r="T390" i="11"/>
  <c r="T391" i="11"/>
  <c r="T392" i="11"/>
  <c r="T393" i="11"/>
  <c r="T394" i="11"/>
  <c r="T395" i="11"/>
  <c r="T396" i="11"/>
  <c r="T397" i="11"/>
  <c r="T398" i="11"/>
  <c r="T399" i="11"/>
  <c r="T400" i="11"/>
  <c r="T401" i="11"/>
  <c r="T402" i="11"/>
  <c r="T403" i="11"/>
  <c r="T404" i="11"/>
  <c r="T405" i="11"/>
  <c r="T406" i="11"/>
  <c r="T407" i="11"/>
  <c r="T408" i="11"/>
  <c r="T409" i="11"/>
  <c r="T410" i="11"/>
  <c r="T411" i="11"/>
  <c r="T412" i="11"/>
  <c r="T413" i="11"/>
  <c r="T414" i="11"/>
  <c r="T415" i="11"/>
  <c r="T416" i="11"/>
  <c r="T417" i="11"/>
  <c r="T418" i="11"/>
  <c r="T419" i="11"/>
  <c r="T420" i="11"/>
  <c r="T421" i="11"/>
  <c r="T422" i="11"/>
  <c r="T423" i="11"/>
  <c r="T424" i="11"/>
  <c r="T425" i="11"/>
  <c r="T426" i="11"/>
  <c r="T427" i="11"/>
  <c r="T428" i="11"/>
  <c r="T429" i="11"/>
  <c r="T430" i="11"/>
  <c r="T431" i="11"/>
  <c r="T432" i="11"/>
  <c r="T433" i="11"/>
  <c r="T434" i="11"/>
  <c r="T435" i="11"/>
  <c r="T436" i="11"/>
  <c r="T437" i="11"/>
  <c r="T438" i="11"/>
  <c r="T439" i="11"/>
  <c r="T440" i="11"/>
  <c r="T441" i="11"/>
  <c r="T442" i="11"/>
  <c r="T443" i="11"/>
  <c r="T444" i="11"/>
  <c r="T445" i="11"/>
  <c r="T446" i="11"/>
  <c r="T447" i="11"/>
  <c r="T448" i="11"/>
  <c r="T449" i="11"/>
  <c r="T450" i="11"/>
  <c r="T451" i="11"/>
  <c r="T452" i="11"/>
  <c r="T453" i="11"/>
  <c r="T454" i="11"/>
  <c r="T455" i="11"/>
  <c r="T456" i="11"/>
  <c r="T457" i="11"/>
  <c r="T458" i="11"/>
  <c r="T459" i="11"/>
  <c r="T460" i="11"/>
  <c r="T461" i="11"/>
  <c r="T462" i="11"/>
  <c r="T463" i="11"/>
  <c r="T464" i="11"/>
  <c r="T465" i="11"/>
  <c r="T466" i="11"/>
  <c r="T467" i="11"/>
  <c r="T468" i="11"/>
  <c r="T469" i="11"/>
  <c r="T470" i="11"/>
  <c r="T471" i="11"/>
  <c r="T472" i="11"/>
  <c r="T473" i="11"/>
  <c r="T474" i="11"/>
  <c r="T475" i="11"/>
  <c r="T476" i="11"/>
  <c r="T477" i="11"/>
  <c r="T478" i="11"/>
  <c r="T479" i="11"/>
  <c r="T480" i="11"/>
  <c r="T481" i="11"/>
  <c r="T482" i="11"/>
  <c r="T483" i="11"/>
  <c r="T484" i="11"/>
  <c r="T485" i="11"/>
  <c r="T486" i="11"/>
  <c r="T487" i="11"/>
  <c r="T488" i="11"/>
  <c r="T489" i="11"/>
  <c r="T490" i="11"/>
  <c r="T491" i="11"/>
  <c r="T492" i="11"/>
  <c r="T493" i="11"/>
  <c r="T494" i="11"/>
  <c r="T495" i="11"/>
  <c r="T496" i="11"/>
  <c r="T497" i="11"/>
  <c r="T498" i="11"/>
  <c r="T499" i="11"/>
  <c r="T500" i="11"/>
  <c r="T501" i="11"/>
  <c r="T502" i="11"/>
  <c r="T503" i="11"/>
  <c r="T504" i="11"/>
  <c r="T505" i="11"/>
  <c r="T506" i="11"/>
  <c r="T507" i="11"/>
  <c r="T508" i="11"/>
  <c r="T509" i="11"/>
  <c r="T510" i="11"/>
  <c r="T511" i="11"/>
  <c r="T512" i="11"/>
  <c r="T513" i="11"/>
  <c r="T514" i="11"/>
  <c r="T515" i="11"/>
  <c r="T516" i="11"/>
  <c r="T517" i="11"/>
  <c r="T518" i="11"/>
  <c r="T519" i="11"/>
  <c r="T520" i="11"/>
  <c r="T521" i="11"/>
  <c r="T522" i="11"/>
  <c r="T523" i="11"/>
  <c r="T524" i="11"/>
  <c r="T525" i="11"/>
  <c r="T526" i="11"/>
  <c r="T527" i="11"/>
  <c r="T528" i="11"/>
  <c r="T529" i="11"/>
  <c r="T530" i="11"/>
  <c r="T531" i="11"/>
  <c r="T532" i="11"/>
  <c r="T533" i="11"/>
  <c r="T534" i="11"/>
  <c r="T535" i="11"/>
  <c r="T536" i="11"/>
  <c r="T537" i="11"/>
  <c r="T538" i="11"/>
  <c r="T539" i="11"/>
  <c r="T540" i="11"/>
  <c r="T541" i="11"/>
  <c r="T542" i="11"/>
  <c r="T543" i="11"/>
  <c r="T544" i="11"/>
  <c r="T545" i="11"/>
  <c r="T546" i="11"/>
  <c r="T547" i="11"/>
  <c r="T548" i="11"/>
  <c r="T549" i="11"/>
  <c r="T550" i="11"/>
  <c r="T551" i="11"/>
  <c r="T552" i="11"/>
  <c r="T553" i="11"/>
  <c r="T554" i="11"/>
  <c r="T555" i="11"/>
  <c r="T556" i="11"/>
  <c r="T557" i="11"/>
  <c r="T558" i="11"/>
  <c r="T559" i="11"/>
  <c r="T560" i="11"/>
  <c r="T561" i="11"/>
  <c r="T562" i="11"/>
  <c r="T563" i="11"/>
  <c r="T564" i="11"/>
  <c r="T565" i="11"/>
  <c r="T566" i="11"/>
  <c r="T567" i="11"/>
  <c r="T568" i="11"/>
  <c r="T569" i="11"/>
  <c r="T570" i="11"/>
  <c r="T571" i="11"/>
  <c r="T572" i="11"/>
  <c r="T573" i="11"/>
  <c r="T574" i="11"/>
  <c r="T575" i="11"/>
  <c r="T576" i="11"/>
  <c r="T577" i="11"/>
  <c r="T578" i="11"/>
  <c r="T579" i="11"/>
  <c r="T580" i="11"/>
  <c r="T581" i="11"/>
  <c r="T582" i="11"/>
  <c r="T583" i="11"/>
  <c r="T584" i="11"/>
  <c r="T585" i="11"/>
  <c r="T586" i="11"/>
  <c r="T587" i="11"/>
  <c r="T588" i="11"/>
  <c r="T589" i="11"/>
  <c r="T590" i="11"/>
  <c r="T591" i="11"/>
  <c r="T592" i="11"/>
  <c r="T593" i="11"/>
  <c r="T594" i="11"/>
  <c r="T595" i="11"/>
  <c r="T596" i="11"/>
  <c r="T597" i="11"/>
  <c r="T598" i="11"/>
  <c r="T599" i="11"/>
  <c r="T600" i="11"/>
  <c r="T601" i="11"/>
  <c r="T602" i="11"/>
  <c r="T603" i="11"/>
  <c r="T604" i="11"/>
  <c r="T605" i="11"/>
  <c r="T606" i="11"/>
  <c r="T607" i="11"/>
  <c r="T608" i="11"/>
  <c r="T609" i="11"/>
  <c r="T610" i="11"/>
  <c r="T611" i="11"/>
  <c r="T612" i="11"/>
  <c r="T613" i="11"/>
  <c r="T614" i="11"/>
  <c r="T615" i="11"/>
  <c r="T616" i="11"/>
  <c r="T617" i="11"/>
  <c r="T618" i="11"/>
  <c r="T619" i="11"/>
  <c r="T620" i="11"/>
  <c r="T621" i="11"/>
  <c r="T622" i="11"/>
  <c r="T623" i="11"/>
  <c r="T624" i="11"/>
  <c r="T625" i="11"/>
  <c r="T626" i="11"/>
  <c r="T627" i="11"/>
  <c r="T628" i="11"/>
  <c r="T629" i="11"/>
  <c r="T630" i="11"/>
  <c r="T631" i="11"/>
  <c r="T632" i="11"/>
  <c r="T633" i="11"/>
  <c r="T634" i="11"/>
  <c r="T635" i="11"/>
  <c r="T636" i="11"/>
  <c r="T637" i="11"/>
  <c r="T638" i="11"/>
  <c r="T639" i="11"/>
  <c r="T640" i="11"/>
  <c r="T641" i="11"/>
  <c r="T642" i="11"/>
  <c r="T643" i="11"/>
  <c r="T644" i="11"/>
  <c r="T645" i="11"/>
  <c r="T646" i="11"/>
  <c r="T647" i="11"/>
  <c r="T648" i="11"/>
  <c r="T649" i="11"/>
  <c r="T650" i="11"/>
  <c r="T651" i="11"/>
  <c r="T652" i="11"/>
  <c r="T653" i="11"/>
  <c r="T654" i="11"/>
  <c r="T655" i="11"/>
  <c r="T656" i="11"/>
  <c r="T657" i="11"/>
  <c r="T658" i="11"/>
  <c r="T659" i="11"/>
  <c r="T660" i="11"/>
  <c r="T661" i="11"/>
  <c r="T662" i="11"/>
  <c r="T663" i="11"/>
  <c r="T664" i="11"/>
  <c r="T665" i="11"/>
  <c r="T666" i="11"/>
  <c r="T667" i="11"/>
  <c r="T668" i="11"/>
  <c r="T669" i="11"/>
  <c r="T670" i="11"/>
  <c r="T671" i="11"/>
  <c r="T672" i="11"/>
  <c r="T673" i="11"/>
  <c r="T674" i="11"/>
  <c r="T675" i="11"/>
  <c r="T676" i="11"/>
  <c r="T677" i="11"/>
  <c r="T678" i="11"/>
  <c r="T679" i="11"/>
  <c r="T680" i="11"/>
  <c r="T681" i="11"/>
  <c r="T682" i="11"/>
  <c r="T683" i="11"/>
  <c r="T684" i="11"/>
  <c r="T685" i="11"/>
  <c r="T686" i="11"/>
  <c r="T687" i="11"/>
  <c r="T688" i="11"/>
  <c r="T689" i="11"/>
  <c r="T690" i="11"/>
  <c r="T691" i="11"/>
  <c r="T692" i="11"/>
  <c r="T693" i="11"/>
  <c r="T694" i="11"/>
  <c r="T695" i="11"/>
  <c r="T696" i="11"/>
  <c r="T697" i="11"/>
  <c r="T698" i="11"/>
  <c r="T699" i="11"/>
  <c r="T700" i="11"/>
  <c r="T701" i="11"/>
  <c r="T702" i="11"/>
  <c r="T703" i="11"/>
  <c r="T704" i="11"/>
  <c r="T705" i="11"/>
  <c r="T706" i="11"/>
  <c r="T707" i="11"/>
  <c r="T708" i="11"/>
  <c r="T709" i="11"/>
  <c r="T710" i="11"/>
  <c r="T711" i="11"/>
  <c r="T712" i="11"/>
  <c r="T713" i="11"/>
  <c r="T714" i="11"/>
  <c r="T715" i="11"/>
  <c r="T716" i="11"/>
  <c r="T717" i="11"/>
  <c r="T718" i="11"/>
  <c r="T719" i="11"/>
  <c r="T720" i="11"/>
  <c r="T721" i="11"/>
  <c r="T722" i="11"/>
  <c r="T723" i="11"/>
  <c r="T724" i="11"/>
  <c r="T725" i="11"/>
  <c r="T726" i="11"/>
  <c r="T727" i="11"/>
  <c r="T728" i="11"/>
  <c r="T729" i="11"/>
  <c r="T730" i="11"/>
  <c r="T731" i="11"/>
  <c r="T732" i="11"/>
  <c r="T733" i="11"/>
  <c r="T734" i="11"/>
  <c r="T735" i="11"/>
  <c r="T736" i="11"/>
  <c r="T737" i="11"/>
  <c r="T738" i="11"/>
  <c r="T739" i="11"/>
  <c r="T740" i="11"/>
  <c r="T741" i="11"/>
  <c r="T742" i="11"/>
  <c r="T743" i="11"/>
  <c r="T744" i="11"/>
  <c r="T745" i="11"/>
  <c r="T746" i="11"/>
  <c r="T747" i="11"/>
  <c r="T748" i="11"/>
  <c r="T749" i="11"/>
  <c r="T750" i="11"/>
  <c r="T751" i="11"/>
  <c r="T752" i="11"/>
  <c r="T753" i="11"/>
  <c r="T754" i="11"/>
  <c r="T755" i="11"/>
  <c r="T756" i="11"/>
  <c r="T757" i="11"/>
  <c r="T758" i="11"/>
  <c r="T759" i="11"/>
  <c r="T760" i="11"/>
  <c r="T761" i="11"/>
  <c r="T762" i="11"/>
  <c r="T763" i="11"/>
  <c r="T764" i="11"/>
  <c r="T765" i="11"/>
  <c r="T766" i="11"/>
  <c r="T767" i="11"/>
  <c r="T768" i="11"/>
  <c r="T769" i="11"/>
  <c r="T770" i="11"/>
  <c r="T771" i="11"/>
  <c r="T772" i="11"/>
  <c r="T773" i="11"/>
  <c r="T774" i="11"/>
  <c r="T775" i="11"/>
  <c r="T776" i="11"/>
  <c r="T777" i="11"/>
  <c r="T778" i="11"/>
  <c r="T779" i="11"/>
  <c r="T780" i="11"/>
  <c r="T781" i="11"/>
  <c r="T782" i="11"/>
  <c r="T783" i="11"/>
  <c r="T784" i="11"/>
  <c r="T785" i="11"/>
  <c r="T786" i="11"/>
  <c r="T787" i="11"/>
  <c r="T788" i="11"/>
  <c r="T789" i="11"/>
  <c r="T790" i="11"/>
  <c r="T791" i="11"/>
  <c r="T792" i="11"/>
  <c r="T793" i="11"/>
  <c r="T794" i="11"/>
  <c r="T795" i="11"/>
  <c r="T796" i="11"/>
  <c r="T797" i="11"/>
  <c r="T798" i="11"/>
  <c r="T799" i="11"/>
  <c r="T800" i="11"/>
  <c r="T801" i="11"/>
  <c r="T802" i="11"/>
  <c r="T803" i="11"/>
  <c r="T804" i="11"/>
  <c r="T805" i="11"/>
  <c r="T806" i="11"/>
  <c r="T807" i="11"/>
  <c r="T808" i="11"/>
  <c r="T809" i="11"/>
  <c r="T810" i="11"/>
  <c r="T811" i="11"/>
  <c r="T812" i="11"/>
  <c r="T813" i="11"/>
  <c r="T814" i="11"/>
  <c r="T815" i="11"/>
  <c r="T816" i="11"/>
  <c r="T817" i="11"/>
  <c r="T818" i="11"/>
  <c r="T819" i="11"/>
  <c r="T820" i="11"/>
  <c r="T821" i="11"/>
  <c r="T822" i="11"/>
  <c r="T823" i="11"/>
  <c r="T824" i="11"/>
  <c r="T825" i="11"/>
  <c r="T826" i="11"/>
  <c r="T827" i="11"/>
  <c r="T828" i="11"/>
  <c r="T829" i="11"/>
  <c r="T830" i="11"/>
  <c r="T831" i="11"/>
  <c r="T832" i="11"/>
  <c r="T833" i="11"/>
  <c r="T834" i="11"/>
  <c r="T835" i="11"/>
  <c r="T836" i="11"/>
  <c r="T837" i="11"/>
  <c r="T838" i="11"/>
  <c r="T839" i="11"/>
  <c r="T840" i="11"/>
  <c r="T841" i="11"/>
  <c r="T842" i="11"/>
  <c r="T843" i="11"/>
  <c r="T844" i="11"/>
  <c r="T845" i="11"/>
  <c r="T846" i="11"/>
  <c r="T847" i="11"/>
  <c r="T848" i="11"/>
  <c r="T849" i="11"/>
  <c r="T850" i="11"/>
  <c r="T851" i="11"/>
  <c r="T852" i="11"/>
  <c r="T853" i="11"/>
  <c r="T854" i="11"/>
  <c r="T855" i="11"/>
  <c r="T856" i="11"/>
  <c r="T857" i="11"/>
  <c r="T858" i="11"/>
  <c r="T859" i="11"/>
  <c r="T860" i="11"/>
  <c r="T861" i="11"/>
  <c r="T862" i="11"/>
  <c r="T863" i="11"/>
  <c r="T864" i="11"/>
  <c r="T865" i="11"/>
  <c r="T866" i="11"/>
  <c r="T867" i="11"/>
  <c r="T868" i="11"/>
  <c r="T869" i="11"/>
  <c r="T870" i="11"/>
  <c r="T871" i="11"/>
  <c r="T872" i="11"/>
  <c r="T873" i="11"/>
  <c r="T874" i="11"/>
  <c r="T875" i="11"/>
  <c r="T876" i="11"/>
  <c r="T877" i="11"/>
  <c r="T878" i="11"/>
  <c r="T879" i="11"/>
  <c r="T880" i="11"/>
  <c r="T881" i="11"/>
  <c r="T882" i="11"/>
  <c r="T883" i="11"/>
  <c r="T884" i="11"/>
  <c r="T885" i="11"/>
  <c r="T886" i="11"/>
  <c r="T887" i="11"/>
  <c r="T888" i="11"/>
  <c r="T889" i="11"/>
  <c r="T890" i="11"/>
  <c r="T891" i="11"/>
  <c r="T892" i="11"/>
  <c r="T893" i="11"/>
  <c r="T894" i="11"/>
  <c r="T895" i="11"/>
  <c r="T896" i="11"/>
  <c r="T897" i="11"/>
  <c r="T898" i="11"/>
  <c r="T899" i="11"/>
  <c r="T900" i="11"/>
  <c r="T901" i="11"/>
  <c r="T902" i="11"/>
  <c r="T903" i="11"/>
  <c r="T904" i="11"/>
  <c r="T905" i="11"/>
  <c r="T906" i="11"/>
  <c r="T907" i="11"/>
  <c r="T908" i="11"/>
  <c r="T909" i="11"/>
  <c r="T910" i="11"/>
  <c r="T911" i="11"/>
  <c r="T912" i="11"/>
  <c r="T913" i="11"/>
  <c r="T914" i="11"/>
  <c r="T915" i="11"/>
  <c r="T916" i="11"/>
  <c r="T917" i="11"/>
  <c r="T918" i="11"/>
  <c r="T919" i="11"/>
  <c r="T920" i="11"/>
  <c r="T921" i="11"/>
  <c r="T922" i="11"/>
  <c r="T923" i="11"/>
  <c r="T924" i="11"/>
  <c r="T925" i="11"/>
  <c r="T926" i="11"/>
  <c r="T927" i="11"/>
  <c r="T928" i="11"/>
  <c r="T929" i="11"/>
  <c r="T930" i="11"/>
  <c r="T931" i="11"/>
  <c r="T932" i="11"/>
  <c r="T933" i="11"/>
  <c r="T934" i="11"/>
  <c r="T935" i="11"/>
  <c r="T936" i="11"/>
  <c r="T937" i="11"/>
  <c r="T938" i="11"/>
  <c r="T939" i="11"/>
  <c r="T940" i="11"/>
  <c r="T941" i="11"/>
  <c r="T942" i="11"/>
  <c r="T943" i="11"/>
  <c r="T944" i="11"/>
  <c r="T945" i="11"/>
  <c r="T946" i="11"/>
  <c r="T947" i="11"/>
  <c r="T948" i="11"/>
  <c r="T949" i="11"/>
  <c r="T950" i="11"/>
  <c r="T951" i="11"/>
  <c r="T952" i="11"/>
  <c r="T953" i="11"/>
  <c r="T954" i="11"/>
  <c r="T955" i="11"/>
  <c r="T956" i="11"/>
  <c r="T957" i="11"/>
  <c r="T958" i="11"/>
  <c r="T959" i="11"/>
  <c r="T960" i="11"/>
  <c r="T961" i="11"/>
  <c r="T962" i="11"/>
  <c r="T963" i="11"/>
  <c r="T964" i="11"/>
  <c r="T965" i="11"/>
  <c r="T966" i="11"/>
  <c r="T967" i="11"/>
  <c r="T968" i="11"/>
  <c r="T969" i="11"/>
  <c r="T970" i="11"/>
  <c r="T971" i="11"/>
  <c r="T972" i="11"/>
  <c r="T973" i="11"/>
  <c r="T974" i="11"/>
  <c r="T975" i="11"/>
  <c r="T976" i="11"/>
  <c r="T977" i="11"/>
  <c r="T978" i="11"/>
  <c r="T979" i="11"/>
  <c r="T980" i="11"/>
  <c r="T981" i="11"/>
  <c r="T982" i="11"/>
  <c r="T983" i="11"/>
  <c r="T984" i="11"/>
  <c r="T985" i="11"/>
  <c r="T986" i="11"/>
  <c r="T987" i="11"/>
  <c r="T988" i="11"/>
  <c r="T989" i="11"/>
  <c r="T990" i="11"/>
  <c r="T991" i="11"/>
  <c r="T992" i="11"/>
  <c r="T993" i="11"/>
  <c r="T994" i="11"/>
  <c r="T995" i="11"/>
  <c r="T996" i="11"/>
  <c r="T997" i="11"/>
  <c r="T998" i="11"/>
  <c r="T999" i="11"/>
  <c r="T1000" i="11"/>
  <c r="T1001" i="11"/>
  <c r="T1002" i="11"/>
  <c r="T1003" i="11"/>
  <c r="T1004" i="11"/>
  <c r="T1005" i="11"/>
  <c r="T1006" i="11"/>
  <c r="T1007" i="11"/>
  <c r="T1008" i="11"/>
  <c r="T1009" i="11"/>
  <c r="T1010" i="11"/>
  <c r="T1011" i="11"/>
  <c r="T1012" i="11"/>
  <c r="T1013" i="11"/>
  <c r="T1014" i="11"/>
  <c r="T1015" i="11"/>
  <c r="T1016" i="11"/>
  <c r="T1017" i="11"/>
  <c r="T1018" i="11"/>
  <c r="T1019" i="11"/>
  <c r="T1020" i="11"/>
  <c r="T1021" i="11"/>
  <c r="T1022" i="11"/>
  <c r="T1023" i="11"/>
  <c r="T1024" i="11"/>
  <c r="T1025" i="11"/>
  <c r="T1026" i="11"/>
  <c r="T1027" i="11"/>
  <c r="T1028" i="11"/>
  <c r="T1029" i="11"/>
  <c r="T1030" i="11"/>
  <c r="T1031" i="11"/>
  <c r="T1032" i="11"/>
  <c r="T1033" i="11"/>
  <c r="T1034" i="11"/>
  <c r="T1035" i="11"/>
  <c r="T1036" i="11"/>
  <c r="T1037" i="11"/>
  <c r="T1038" i="11"/>
  <c r="T1039" i="11"/>
  <c r="T1040" i="11"/>
  <c r="T1041" i="11"/>
  <c r="T1042" i="11"/>
  <c r="T1043" i="11"/>
  <c r="T1044" i="11"/>
  <c r="T1045" i="11"/>
  <c r="T1046" i="11"/>
  <c r="T1047" i="11"/>
  <c r="T1048" i="11"/>
  <c r="T1049" i="11"/>
  <c r="T1050" i="11"/>
  <c r="T1051" i="11"/>
  <c r="T1052" i="11"/>
  <c r="T1053" i="11"/>
  <c r="T1054" i="11"/>
  <c r="T1055" i="11"/>
  <c r="T1056" i="11"/>
  <c r="T1057" i="11"/>
  <c r="T1058" i="11"/>
  <c r="T1059" i="11"/>
  <c r="T1060" i="11"/>
  <c r="T1061" i="11"/>
  <c r="T1062" i="11"/>
  <c r="T1063" i="11"/>
  <c r="T1064" i="11"/>
  <c r="T1065" i="11"/>
  <c r="T1066" i="11"/>
  <c r="T1067" i="11"/>
  <c r="T1068" i="11"/>
  <c r="T1069" i="11"/>
  <c r="T1070" i="11"/>
  <c r="T1071" i="11"/>
  <c r="T1072" i="11"/>
  <c r="T1073" i="11"/>
  <c r="T1074" i="11"/>
  <c r="T1075" i="11"/>
  <c r="T1076" i="11"/>
  <c r="T1077" i="11"/>
  <c r="T1078" i="11"/>
  <c r="T1079" i="11"/>
  <c r="T1080" i="11"/>
  <c r="T1081" i="11"/>
  <c r="T1082" i="11"/>
  <c r="T1083" i="11"/>
  <c r="T1084" i="11"/>
  <c r="T1085" i="11"/>
  <c r="T1086" i="11"/>
  <c r="T1087" i="11"/>
  <c r="T1088" i="11"/>
  <c r="T1089" i="11"/>
  <c r="T1090" i="11"/>
  <c r="T1091" i="11"/>
  <c r="T1092" i="11"/>
  <c r="T1093" i="11"/>
  <c r="T1094" i="11"/>
  <c r="T1095" i="11"/>
  <c r="T1096" i="11"/>
  <c r="T1097" i="11"/>
  <c r="T1098" i="11"/>
  <c r="T1099" i="11"/>
  <c r="T1100" i="11"/>
  <c r="T1101" i="11"/>
  <c r="T1102" i="11"/>
  <c r="T1103" i="11"/>
  <c r="T1104" i="11"/>
  <c r="T1105" i="11"/>
  <c r="T1106" i="11"/>
  <c r="T1107" i="11"/>
  <c r="T1108" i="11"/>
  <c r="T1109" i="11"/>
  <c r="T1110" i="11"/>
  <c r="T1111" i="11"/>
  <c r="T1112" i="11"/>
  <c r="T1113" i="11"/>
  <c r="T1114" i="11"/>
  <c r="T1115" i="11"/>
  <c r="T1116" i="11"/>
  <c r="T1117" i="11"/>
  <c r="T1118" i="11"/>
  <c r="T1119" i="11"/>
  <c r="T1120" i="11"/>
  <c r="T1121" i="11"/>
  <c r="T1122" i="11"/>
  <c r="T1123" i="11"/>
  <c r="T1124" i="11"/>
  <c r="T1125" i="11"/>
  <c r="T1126" i="11"/>
  <c r="T1127" i="11"/>
  <c r="T1128" i="11"/>
  <c r="T1129" i="11"/>
  <c r="T1130" i="11"/>
  <c r="T1131" i="11"/>
  <c r="T1132" i="11"/>
  <c r="T1133" i="11"/>
  <c r="T1134" i="11"/>
  <c r="T1135" i="11"/>
  <c r="T1136" i="11"/>
  <c r="T1137" i="11"/>
  <c r="T1138" i="11"/>
  <c r="T1139" i="11"/>
  <c r="T1140" i="11"/>
  <c r="T1141" i="11"/>
  <c r="T1142" i="11"/>
  <c r="T1143" i="11"/>
  <c r="T1144" i="11"/>
  <c r="T1145" i="11"/>
  <c r="T1146" i="11"/>
  <c r="T1147" i="11"/>
  <c r="T1148" i="11"/>
  <c r="T1149" i="11"/>
  <c r="T1150" i="11"/>
  <c r="T1151" i="11"/>
  <c r="T1152" i="11"/>
  <c r="T1153" i="11"/>
  <c r="T1154" i="11"/>
  <c r="T1155" i="11"/>
  <c r="T1156" i="11"/>
  <c r="T1157" i="11"/>
  <c r="T1158" i="11"/>
  <c r="T1159" i="11"/>
  <c r="T1160" i="11"/>
  <c r="T1161" i="11"/>
  <c r="T1162" i="11"/>
  <c r="T1163" i="11"/>
  <c r="T1164" i="11"/>
  <c r="T1165" i="11"/>
  <c r="T1166" i="11"/>
  <c r="T1167" i="11"/>
  <c r="T1168" i="11"/>
  <c r="T1169" i="11"/>
  <c r="T1170" i="11"/>
  <c r="T1171" i="11"/>
  <c r="T1172" i="11"/>
  <c r="T1173" i="11"/>
  <c r="T1174" i="11"/>
  <c r="T1175" i="11"/>
  <c r="T1176" i="11"/>
  <c r="T1177" i="11"/>
  <c r="T1178" i="11"/>
  <c r="T1179" i="11"/>
  <c r="T1180" i="11"/>
  <c r="T1181" i="11"/>
  <c r="T1182" i="11"/>
  <c r="T1183" i="11"/>
  <c r="T1184" i="11"/>
  <c r="T1185" i="11"/>
  <c r="T1186" i="11"/>
  <c r="T1187" i="11"/>
  <c r="T1188" i="11"/>
  <c r="T1189" i="11"/>
  <c r="T1190" i="11"/>
  <c r="T1191" i="11"/>
  <c r="T1192" i="11"/>
  <c r="T1193" i="11"/>
  <c r="T1194" i="11"/>
  <c r="T1195" i="11"/>
  <c r="T1196" i="11"/>
  <c r="T1197" i="11"/>
  <c r="T1198" i="11"/>
  <c r="T1199" i="11"/>
  <c r="T1200" i="11"/>
  <c r="T1201" i="11"/>
  <c r="T1202" i="11"/>
  <c r="T1203" i="11"/>
  <c r="T1204" i="11"/>
  <c r="T1205" i="11"/>
  <c r="T1206" i="11"/>
  <c r="T1207" i="11"/>
  <c r="T1208" i="11"/>
  <c r="T1209" i="11"/>
  <c r="T1210" i="11"/>
  <c r="T1211" i="11"/>
  <c r="T1212" i="11"/>
  <c r="T1213" i="11"/>
  <c r="T1214" i="11"/>
  <c r="T1215" i="11"/>
  <c r="T1216" i="11"/>
  <c r="T1217" i="11"/>
  <c r="T1218" i="11"/>
  <c r="T1219" i="11"/>
  <c r="T1220" i="11"/>
  <c r="T1221" i="11"/>
  <c r="T1222" i="11"/>
  <c r="T1223" i="11"/>
  <c r="T1224" i="11"/>
  <c r="T1225" i="11"/>
  <c r="T1226" i="11"/>
  <c r="T1227" i="11"/>
  <c r="T1228" i="11"/>
  <c r="T1229" i="11"/>
  <c r="T1230" i="11"/>
  <c r="T1231" i="11"/>
  <c r="T1232" i="11"/>
  <c r="T1233" i="11"/>
  <c r="T1234" i="11"/>
  <c r="T1235" i="11"/>
  <c r="T1236" i="11"/>
  <c r="T1237" i="11"/>
  <c r="T1238" i="11"/>
  <c r="T1239" i="11"/>
  <c r="T1240" i="11"/>
  <c r="T1241" i="11"/>
  <c r="T1242" i="11"/>
  <c r="T1243" i="11"/>
  <c r="T1244" i="11"/>
  <c r="T1245" i="11"/>
  <c r="T1246" i="11"/>
  <c r="T1247" i="11"/>
  <c r="T1248" i="11"/>
  <c r="T1249" i="11"/>
  <c r="T1250" i="11"/>
  <c r="T1251" i="11"/>
  <c r="T1252" i="11"/>
  <c r="T1253" i="11"/>
  <c r="T1254" i="11"/>
  <c r="T1255" i="11"/>
  <c r="T1256" i="11"/>
  <c r="T1257" i="11"/>
  <c r="T1258" i="11"/>
  <c r="T1259" i="11"/>
  <c r="T1260" i="11"/>
  <c r="T1261" i="11"/>
  <c r="T1262" i="11"/>
  <c r="T1263" i="11"/>
  <c r="T1264" i="11"/>
  <c r="T1265" i="11"/>
  <c r="T1266" i="11"/>
  <c r="T1267" i="11"/>
  <c r="T1268" i="11"/>
  <c r="T1269" i="11"/>
  <c r="T1270" i="11"/>
  <c r="T1271" i="11"/>
  <c r="T1272" i="11"/>
  <c r="T1273" i="11"/>
  <c r="T1274" i="11"/>
  <c r="T1275" i="11"/>
  <c r="T1276" i="11"/>
  <c r="T1277" i="11"/>
  <c r="T1278" i="11"/>
  <c r="T1279" i="11"/>
  <c r="T1280" i="11"/>
  <c r="T1281" i="11"/>
  <c r="T1282" i="11"/>
  <c r="T1283" i="11"/>
  <c r="T1284" i="11"/>
  <c r="T1285" i="11"/>
  <c r="T1286" i="11"/>
  <c r="T1287" i="11"/>
  <c r="T1288" i="11"/>
  <c r="T1289" i="11"/>
  <c r="T1290" i="11"/>
  <c r="T1291" i="11"/>
  <c r="T1292" i="11"/>
  <c r="T1293" i="11"/>
  <c r="T1294" i="11"/>
  <c r="T1295" i="11"/>
  <c r="T1296" i="11"/>
  <c r="T1297" i="11"/>
  <c r="T1298" i="11"/>
  <c r="T1299" i="11"/>
  <c r="T1300" i="11"/>
  <c r="T1301" i="11"/>
  <c r="T1302" i="11"/>
  <c r="T1303" i="11"/>
  <c r="T1304" i="11"/>
  <c r="T1305" i="11"/>
  <c r="T1306" i="11"/>
  <c r="T1307" i="11"/>
  <c r="T1308" i="11"/>
  <c r="T1309" i="11"/>
  <c r="T1310" i="11"/>
  <c r="T1311" i="11"/>
  <c r="T1312" i="11"/>
  <c r="T1313" i="11"/>
  <c r="T1314" i="11"/>
  <c r="T1315" i="11"/>
  <c r="T1316" i="11"/>
  <c r="T1317" i="11"/>
  <c r="T1318" i="11"/>
  <c r="T1319" i="11"/>
  <c r="T1320" i="11"/>
  <c r="T1321" i="11"/>
  <c r="T1322" i="11"/>
  <c r="T1323" i="11"/>
  <c r="T1324" i="11"/>
  <c r="T1325" i="11"/>
  <c r="T1326" i="11"/>
  <c r="T1327" i="11"/>
  <c r="T1328" i="11"/>
  <c r="T1329" i="11"/>
  <c r="T1330" i="11"/>
  <c r="T1331" i="11"/>
  <c r="T1332" i="11"/>
  <c r="T1333" i="11"/>
  <c r="T1334" i="11"/>
  <c r="T1335" i="11"/>
  <c r="T1336" i="11"/>
  <c r="T1337" i="11"/>
  <c r="T1338" i="11"/>
  <c r="T1339" i="11"/>
  <c r="T1340" i="11"/>
  <c r="T1341" i="11"/>
  <c r="T1342" i="11"/>
  <c r="T1343" i="11"/>
  <c r="T1344" i="11"/>
  <c r="T1345" i="11"/>
  <c r="T1346" i="11"/>
  <c r="T1347" i="11"/>
  <c r="T1348" i="11"/>
  <c r="T1349" i="11"/>
  <c r="T1350" i="11"/>
  <c r="T1351" i="11"/>
  <c r="T1352" i="11"/>
  <c r="T1353" i="11"/>
  <c r="T1354" i="11"/>
  <c r="T1355" i="11"/>
  <c r="T1356" i="11"/>
  <c r="T1357" i="11"/>
  <c r="T1358" i="11"/>
  <c r="T1359" i="11"/>
  <c r="T1360" i="11"/>
  <c r="T1361" i="11"/>
  <c r="T1362" i="11"/>
  <c r="T1363" i="11"/>
  <c r="T1364" i="11"/>
  <c r="T1365" i="11"/>
  <c r="T1366" i="11"/>
  <c r="T1367" i="11"/>
  <c r="T1368" i="11"/>
  <c r="T1369" i="11"/>
  <c r="T1370" i="11"/>
  <c r="T1371" i="11"/>
  <c r="T1372" i="11"/>
  <c r="T1373" i="11"/>
  <c r="T1374" i="11"/>
  <c r="T1375" i="11"/>
  <c r="T1376" i="11"/>
  <c r="T1377" i="11"/>
  <c r="T1378" i="11"/>
  <c r="T1379" i="11"/>
  <c r="T1380" i="11"/>
  <c r="T1381" i="11"/>
  <c r="T1382" i="11"/>
  <c r="T1383" i="11"/>
  <c r="T1384" i="11"/>
  <c r="T1385" i="11"/>
  <c r="T1386" i="11"/>
  <c r="T1387" i="11"/>
  <c r="T1388" i="11"/>
  <c r="T1389" i="11"/>
  <c r="T1390" i="11"/>
  <c r="T1391" i="11"/>
  <c r="T1392" i="11"/>
  <c r="T1393" i="11"/>
  <c r="T1394" i="11"/>
  <c r="T1395" i="11"/>
  <c r="T1396" i="11"/>
  <c r="T1397" i="11"/>
  <c r="T1398" i="11"/>
  <c r="T1399" i="11"/>
  <c r="T1400" i="11"/>
  <c r="T1401" i="11"/>
  <c r="T1402" i="11"/>
  <c r="T1403" i="11"/>
  <c r="T1404" i="11"/>
  <c r="T1405" i="11"/>
  <c r="T1406" i="11"/>
  <c r="T1407" i="11"/>
  <c r="T1408" i="11"/>
  <c r="T1409" i="11"/>
  <c r="T1410" i="11"/>
  <c r="T1411" i="11"/>
  <c r="T1412" i="11"/>
  <c r="T1413" i="11"/>
  <c r="T1414" i="11"/>
  <c r="T1415" i="11"/>
  <c r="T1416" i="11"/>
  <c r="T1417" i="11"/>
  <c r="T1418" i="11"/>
  <c r="T1419" i="11"/>
  <c r="T1420" i="11"/>
  <c r="T1421" i="11"/>
  <c r="T1422" i="11"/>
  <c r="T1423" i="11"/>
  <c r="T1424" i="11"/>
  <c r="T1425" i="11"/>
  <c r="T1426" i="11"/>
  <c r="T1427" i="11"/>
  <c r="T1428" i="11"/>
  <c r="T1429" i="11"/>
  <c r="T1430" i="11"/>
  <c r="T1431" i="11"/>
  <c r="T1432" i="11"/>
  <c r="T1433" i="11"/>
  <c r="T1434" i="11"/>
  <c r="T1435" i="11"/>
  <c r="T1436" i="11"/>
  <c r="T1437" i="11"/>
  <c r="T1438" i="11"/>
  <c r="T1439" i="11"/>
  <c r="T1440" i="11"/>
  <c r="T1441" i="11"/>
  <c r="T1442" i="11"/>
  <c r="T1443" i="11"/>
  <c r="T1444" i="11"/>
  <c r="T1445" i="11"/>
  <c r="T1446" i="11"/>
  <c r="T1447" i="11"/>
  <c r="T1448" i="11"/>
  <c r="T1449" i="11"/>
  <c r="T1450" i="11"/>
  <c r="T1451" i="11"/>
  <c r="T1452" i="11"/>
  <c r="T1453" i="11"/>
  <c r="T1454" i="11"/>
  <c r="T1455" i="11"/>
  <c r="T1456" i="11"/>
  <c r="T1457" i="11"/>
  <c r="T1458" i="11"/>
  <c r="T1459" i="11"/>
  <c r="T1460" i="11"/>
  <c r="T1461" i="11"/>
  <c r="T1462" i="11"/>
  <c r="T1463" i="11"/>
  <c r="T1464" i="11"/>
  <c r="T1465" i="11"/>
  <c r="T1466" i="11"/>
  <c r="T1467" i="11"/>
  <c r="T1468" i="11"/>
  <c r="T1469" i="11"/>
  <c r="T1470" i="11"/>
  <c r="T1471" i="11"/>
  <c r="T1472" i="11"/>
  <c r="T1473" i="11"/>
  <c r="T1474" i="11"/>
  <c r="T1475" i="11"/>
  <c r="T1476" i="11"/>
  <c r="T1477" i="11"/>
  <c r="T1478" i="11"/>
  <c r="T1479" i="11"/>
  <c r="T1480" i="11"/>
  <c r="T1481" i="11"/>
  <c r="T1482" i="11"/>
  <c r="T1483" i="11"/>
  <c r="T1484" i="11"/>
  <c r="T1485" i="11"/>
  <c r="T1486" i="11"/>
  <c r="T1487" i="11"/>
  <c r="T1488" i="11"/>
  <c r="T1489" i="11"/>
  <c r="T1490" i="11"/>
  <c r="T1491" i="11"/>
  <c r="T1492" i="11"/>
  <c r="T1493" i="11"/>
  <c r="T1494" i="11"/>
  <c r="T1495" i="11"/>
  <c r="T1496" i="11"/>
  <c r="T1497" i="11"/>
  <c r="T1498" i="11"/>
  <c r="T1499" i="11"/>
  <c r="T1500" i="11"/>
  <c r="T1501" i="11"/>
  <c r="T1502" i="11"/>
  <c r="T1503" i="11"/>
  <c r="T1504" i="11"/>
  <c r="T1505" i="11"/>
  <c r="T1506" i="11"/>
  <c r="T1507" i="11"/>
  <c r="T1508" i="11"/>
  <c r="T1509" i="11"/>
  <c r="T1510" i="11"/>
  <c r="T1511" i="11"/>
  <c r="T1512" i="11"/>
  <c r="T1513" i="11"/>
  <c r="T1514" i="11"/>
  <c r="T1515" i="11"/>
  <c r="T1516" i="11"/>
  <c r="T1517" i="11"/>
  <c r="T1518" i="11"/>
  <c r="T1519" i="11"/>
  <c r="T1520" i="11"/>
  <c r="T1521" i="11"/>
  <c r="T1522" i="11"/>
  <c r="T1523" i="11"/>
  <c r="T1524" i="11"/>
  <c r="T1525" i="11"/>
  <c r="T1526" i="11"/>
  <c r="T1527" i="11"/>
  <c r="T1528" i="11"/>
  <c r="T1529" i="11"/>
  <c r="T1530" i="11"/>
  <c r="T1531" i="11"/>
  <c r="T1532" i="11"/>
  <c r="T1533" i="11"/>
  <c r="T1534" i="11"/>
  <c r="T1535" i="11"/>
  <c r="T1536" i="11"/>
  <c r="T1537" i="11"/>
  <c r="S39" i="11"/>
  <c r="S40" i="11"/>
  <c r="S41" i="11"/>
  <c r="S42" i="11"/>
  <c r="S43" i="11"/>
  <c r="S44" i="11"/>
  <c r="S45" i="11"/>
  <c r="S46" i="11"/>
  <c r="S47" i="11"/>
  <c r="S48" i="11"/>
  <c r="S49" i="11"/>
  <c r="S50" i="11"/>
  <c r="S51" i="11"/>
  <c r="S52" i="11"/>
  <c r="S53" i="11"/>
  <c r="S54" i="11"/>
  <c r="S55" i="11"/>
  <c r="S56" i="11"/>
  <c r="S57" i="11"/>
  <c r="S58" i="11"/>
  <c r="S59" i="11"/>
  <c r="S60" i="11"/>
  <c r="S61" i="11"/>
  <c r="S62" i="11"/>
  <c r="S63" i="11"/>
  <c r="S64" i="11"/>
  <c r="S65" i="11"/>
  <c r="S66" i="11"/>
  <c r="S67" i="11"/>
  <c r="S68" i="11"/>
  <c r="S69" i="11"/>
  <c r="S70" i="11"/>
  <c r="S71" i="11"/>
  <c r="S72" i="11"/>
  <c r="S73" i="11"/>
  <c r="S74" i="11"/>
  <c r="S75" i="11"/>
  <c r="S76" i="11"/>
  <c r="S77" i="11"/>
  <c r="S78" i="11"/>
  <c r="S79" i="11"/>
  <c r="S80" i="11"/>
  <c r="S81" i="11"/>
  <c r="S82" i="11"/>
  <c r="S83" i="11"/>
  <c r="S84" i="11"/>
  <c r="S85" i="11"/>
  <c r="S86" i="11"/>
  <c r="S87" i="11"/>
  <c r="S88" i="11"/>
  <c r="S89" i="11"/>
  <c r="S90" i="11"/>
  <c r="S91" i="11"/>
  <c r="S92" i="11"/>
  <c r="S93" i="11"/>
  <c r="S94" i="11"/>
  <c r="S95" i="11"/>
  <c r="S96" i="11"/>
  <c r="S97" i="11"/>
  <c r="S98" i="11"/>
  <c r="S99" i="11"/>
  <c r="S100" i="11"/>
  <c r="S101" i="11"/>
  <c r="S102" i="11"/>
  <c r="S103" i="11"/>
  <c r="S104" i="11"/>
  <c r="S105" i="11"/>
  <c r="S106" i="11"/>
  <c r="S107" i="11"/>
  <c r="S108" i="11"/>
  <c r="S109" i="11"/>
  <c r="S110" i="11"/>
  <c r="S111" i="11"/>
  <c r="S112" i="11"/>
  <c r="S113" i="11"/>
  <c r="S114" i="11"/>
  <c r="S115" i="11"/>
  <c r="S116" i="11"/>
  <c r="S117" i="11"/>
  <c r="S118" i="11"/>
  <c r="S119" i="11"/>
  <c r="S120" i="11"/>
  <c r="S121" i="11"/>
  <c r="S122" i="11"/>
  <c r="S123" i="11"/>
  <c r="S124" i="11"/>
  <c r="S125" i="11"/>
  <c r="S126" i="11"/>
  <c r="S127" i="11"/>
  <c r="S128" i="11"/>
  <c r="S129" i="11"/>
  <c r="S130" i="11"/>
  <c r="S131" i="11"/>
  <c r="S132" i="11"/>
  <c r="S133" i="11"/>
  <c r="S134" i="11"/>
  <c r="S135" i="11"/>
  <c r="S136" i="11"/>
  <c r="S137" i="11"/>
  <c r="S138" i="11"/>
  <c r="S139" i="11"/>
  <c r="S140" i="11"/>
  <c r="S141" i="11"/>
  <c r="S142" i="11"/>
  <c r="S143" i="11"/>
  <c r="S144" i="11"/>
  <c r="S145" i="11"/>
  <c r="S146" i="11"/>
  <c r="S147" i="11"/>
  <c r="S148" i="11"/>
  <c r="S149" i="11"/>
  <c r="S150" i="11"/>
  <c r="S151" i="11"/>
  <c r="S152" i="11"/>
  <c r="S153" i="11"/>
  <c r="S154" i="11"/>
  <c r="S155" i="11"/>
  <c r="S156" i="11"/>
  <c r="S157" i="11"/>
  <c r="S158" i="11"/>
  <c r="S159" i="11"/>
  <c r="S160" i="11"/>
  <c r="S161" i="11"/>
  <c r="S162" i="11"/>
  <c r="S163" i="11"/>
  <c r="S164" i="11"/>
  <c r="S165" i="11"/>
  <c r="S166" i="11"/>
  <c r="S167" i="11"/>
  <c r="S168" i="11"/>
  <c r="S169" i="11"/>
  <c r="S170" i="11"/>
  <c r="S171" i="11"/>
  <c r="S172" i="11"/>
  <c r="S173" i="11"/>
  <c r="S174" i="11"/>
  <c r="S175" i="11"/>
  <c r="S176" i="11"/>
  <c r="S177" i="11"/>
  <c r="S178" i="11"/>
  <c r="S179" i="11"/>
  <c r="S180" i="11"/>
  <c r="S181" i="11"/>
  <c r="S182" i="11"/>
  <c r="S183" i="11"/>
  <c r="S184" i="11"/>
  <c r="S185" i="11"/>
  <c r="S186" i="11"/>
  <c r="S187" i="11"/>
  <c r="S188" i="11"/>
  <c r="S189" i="11"/>
  <c r="S190" i="11"/>
  <c r="S191" i="11"/>
  <c r="S192" i="11"/>
  <c r="S193" i="11"/>
  <c r="S194" i="11"/>
  <c r="S195" i="11"/>
  <c r="S196" i="11"/>
  <c r="S197" i="11"/>
  <c r="S198" i="11"/>
  <c r="S199" i="11"/>
  <c r="S200" i="11"/>
  <c r="S201" i="11"/>
  <c r="S202" i="11"/>
  <c r="S203" i="11"/>
  <c r="S204" i="11"/>
  <c r="S205" i="11"/>
  <c r="S206" i="11"/>
  <c r="S207" i="11"/>
  <c r="S208" i="11"/>
  <c r="S209" i="11"/>
  <c r="S210" i="11"/>
  <c r="S211" i="11"/>
  <c r="S212" i="11"/>
  <c r="S213" i="11"/>
  <c r="S214" i="11"/>
  <c r="S215" i="11"/>
  <c r="S216" i="11"/>
  <c r="S217" i="11"/>
  <c r="S218" i="11"/>
  <c r="S219" i="11"/>
  <c r="S220" i="11"/>
  <c r="S221" i="11"/>
  <c r="S222" i="11"/>
  <c r="S223" i="11"/>
  <c r="S224" i="11"/>
  <c r="S225" i="11"/>
  <c r="S226" i="11"/>
  <c r="S227" i="11"/>
  <c r="S228" i="11"/>
  <c r="S229" i="11"/>
  <c r="S230" i="11"/>
  <c r="S231" i="11"/>
  <c r="S232" i="11"/>
  <c r="S233" i="11"/>
  <c r="S234" i="11"/>
  <c r="S235" i="11"/>
  <c r="S236" i="11"/>
  <c r="S237" i="11"/>
  <c r="S238" i="11"/>
  <c r="S239" i="11"/>
  <c r="S240" i="11"/>
  <c r="S241" i="11"/>
  <c r="S242" i="11"/>
  <c r="S243" i="11"/>
  <c r="S244" i="11"/>
  <c r="S245" i="11"/>
  <c r="S246" i="11"/>
  <c r="S247" i="11"/>
  <c r="S248" i="11"/>
  <c r="S249" i="11"/>
  <c r="S250" i="11"/>
  <c r="S251" i="11"/>
  <c r="S252" i="11"/>
  <c r="S253" i="11"/>
  <c r="S254" i="11"/>
  <c r="S255" i="11"/>
  <c r="S256" i="11"/>
  <c r="S257" i="11"/>
  <c r="S258" i="11"/>
  <c r="S259" i="11"/>
  <c r="S260" i="11"/>
  <c r="S261" i="11"/>
  <c r="S262" i="11"/>
  <c r="S263" i="11"/>
  <c r="S264" i="11"/>
  <c r="S265" i="11"/>
  <c r="S266" i="11"/>
  <c r="S267" i="11"/>
  <c r="S268" i="11"/>
  <c r="S269" i="11"/>
  <c r="S270" i="11"/>
  <c r="S271" i="11"/>
  <c r="S272" i="11"/>
  <c r="S273" i="11"/>
  <c r="S274" i="11"/>
  <c r="S275" i="11"/>
  <c r="S276" i="11"/>
  <c r="S277" i="11"/>
  <c r="S278" i="11"/>
  <c r="S279" i="11"/>
  <c r="S280" i="11"/>
  <c r="S281" i="11"/>
  <c r="S282" i="11"/>
  <c r="S283" i="11"/>
  <c r="S284" i="11"/>
  <c r="S285" i="11"/>
  <c r="S286" i="11"/>
  <c r="S287" i="11"/>
  <c r="S288" i="11"/>
  <c r="S289" i="11"/>
  <c r="S290" i="11"/>
  <c r="S291" i="11"/>
  <c r="S292" i="11"/>
  <c r="S293" i="11"/>
  <c r="S294" i="11"/>
  <c r="S295" i="11"/>
  <c r="S296" i="11"/>
  <c r="S297" i="11"/>
  <c r="S298" i="11"/>
  <c r="S299" i="11"/>
  <c r="S300" i="11"/>
  <c r="S301" i="11"/>
  <c r="S302" i="11"/>
  <c r="S303" i="11"/>
  <c r="S304" i="11"/>
  <c r="S305" i="11"/>
  <c r="S306" i="11"/>
  <c r="S307" i="11"/>
  <c r="S308" i="11"/>
  <c r="S309" i="11"/>
  <c r="S310" i="11"/>
  <c r="S311" i="11"/>
  <c r="S312" i="11"/>
  <c r="S313" i="11"/>
  <c r="S314" i="11"/>
  <c r="S315" i="11"/>
  <c r="S316" i="11"/>
  <c r="S317" i="11"/>
  <c r="S318" i="11"/>
  <c r="S319" i="11"/>
  <c r="S320" i="11"/>
  <c r="S321" i="11"/>
  <c r="S322" i="11"/>
  <c r="S323" i="11"/>
  <c r="S324" i="11"/>
  <c r="S325" i="11"/>
  <c r="S326" i="11"/>
  <c r="S327" i="11"/>
  <c r="S328" i="11"/>
  <c r="S329" i="11"/>
  <c r="S330" i="11"/>
  <c r="S331" i="11"/>
  <c r="S332" i="11"/>
  <c r="S333" i="11"/>
  <c r="S334" i="11"/>
  <c r="S335" i="11"/>
  <c r="S336" i="11"/>
  <c r="S337" i="11"/>
  <c r="S338" i="11"/>
  <c r="S339" i="11"/>
  <c r="S340" i="11"/>
  <c r="S341" i="11"/>
  <c r="S342" i="11"/>
  <c r="S343" i="11"/>
  <c r="S344" i="11"/>
  <c r="S345" i="11"/>
  <c r="S346" i="11"/>
  <c r="S347" i="11"/>
  <c r="S348" i="11"/>
  <c r="S349" i="11"/>
  <c r="S350" i="11"/>
  <c r="S351" i="11"/>
  <c r="S352" i="11"/>
  <c r="S353" i="11"/>
  <c r="S354" i="11"/>
  <c r="S355" i="11"/>
  <c r="S356" i="11"/>
  <c r="S357" i="11"/>
  <c r="S358" i="11"/>
  <c r="S359" i="11"/>
  <c r="S360" i="11"/>
  <c r="S361" i="11"/>
  <c r="S362" i="11"/>
  <c r="S363" i="11"/>
  <c r="S364" i="11"/>
  <c r="S365" i="11"/>
  <c r="S366" i="11"/>
  <c r="S367" i="11"/>
  <c r="S368" i="11"/>
  <c r="S369" i="11"/>
  <c r="S370" i="11"/>
  <c r="S371" i="11"/>
  <c r="S372" i="11"/>
  <c r="S373" i="11"/>
  <c r="S374" i="11"/>
  <c r="S375" i="11"/>
  <c r="S376" i="11"/>
  <c r="S377" i="11"/>
  <c r="S378" i="11"/>
  <c r="S379" i="11"/>
  <c r="S380" i="11"/>
  <c r="S381" i="11"/>
  <c r="S382" i="11"/>
  <c r="S383" i="11"/>
  <c r="S384" i="11"/>
  <c r="S385" i="11"/>
  <c r="S386" i="11"/>
  <c r="S387" i="11"/>
  <c r="S388" i="11"/>
  <c r="S389" i="11"/>
  <c r="S390" i="11"/>
  <c r="S391" i="11"/>
  <c r="S392" i="11"/>
  <c r="S393" i="11"/>
  <c r="S394" i="11"/>
  <c r="S395" i="11"/>
  <c r="S396" i="11"/>
  <c r="S397" i="11"/>
  <c r="S398" i="11"/>
  <c r="S399" i="11"/>
  <c r="S400" i="11"/>
  <c r="S401" i="11"/>
  <c r="S402" i="11"/>
  <c r="S403" i="11"/>
  <c r="S404" i="11"/>
  <c r="S405" i="11"/>
  <c r="S406" i="11"/>
  <c r="S407" i="11"/>
  <c r="S408" i="11"/>
  <c r="S409" i="11"/>
  <c r="S410" i="11"/>
  <c r="S411" i="11"/>
  <c r="S412" i="11"/>
  <c r="S413" i="11"/>
  <c r="S414" i="11"/>
  <c r="S415" i="11"/>
  <c r="S416" i="11"/>
  <c r="S417" i="11"/>
  <c r="S418" i="11"/>
  <c r="S419" i="11"/>
  <c r="S420" i="11"/>
  <c r="S421" i="11"/>
  <c r="S422" i="11"/>
  <c r="S423" i="11"/>
  <c r="S424" i="11"/>
  <c r="S425" i="11"/>
  <c r="S426" i="11"/>
  <c r="S427" i="11"/>
  <c r="S428" i="11"/>
  <c r="S429" i="11"/>
  <c r="S430" i="11"/>
  <c r="S431" i="11"/>
  <c r="S432" i="11"/>
  <c r="S433" i="11"/>
  <c r="S434" i="11"/>
  <c r="S435" i="11"/>
  <c r="S436" i="11"/>
  <c r="S437" i="11"/>
  <c r="S438" i="11"/>
  <c r="S439" i="11"/>
  <c r="S440" i="11"/>
  <c r="S441" i="11"/>
  <c r="S442" i="11"/>
  <c r="S443" i="11"/>
  <c r="S444" i="11"/>
  <c r="S445" i="11"/>
  <c r="S446" i="11"/>
  <c r="S447" i="11"/>
  <c r="S448" i="11"/>
  <c r="S449" i="11"/>
  <c r="S450" i="11"/>
  <c r="S451" i="11"/>
  <c r="S452" i="11"/>
  <c r="S453" i="11"/>
  <c r="S454" i="11"/>
  <c r="S455" i="11"/>
  <c r="S456" i="11"/>
  <c r="S457" i="11"/>
  <c r="S458" i="11"/>
  <c r="S459" i="11"/>
  <c r="S460" i="11"/>
  <c r="S461" i="11"/>
  <c r="S462" i="11"/>
  <c r="S463" i="11"/>
  <c r="S464" i="11"/>
  <c r="S465" i="11"/>
  <c r="S466" i="11"/>
  <c r="S467" i="11"/>
  <c r="S468" i="11"/>
  <c r="S469" i="11"/>
  <c r="S470" i="11"/>
  <c r="S471" i="11"/>
  <c r="S472" i="11"/>
  <c r="S473" i="11"/>
  <c r="S474" i="11"/>
  <c r="S475" i="11"/>
  <c r="S476" i="11"/>
  <c r="S477" i="11"/>
  <c r="S478" i="11"/>
  <c r="S479" i="11"/>
  <c r="S480" i="11"/>
  <c r="S481" i="11"/>
  <c r="S482" i="11"/>
  <c r="S483" i="11"/>
  <c r="S484" i="11"/>
  <c r="S485" i="11"/>
  <c r="S486" i="11"/>
  <c r="S487" i="11"/>
  <c r="S488" i="11"/>
  <c r="S489" i="11"/>
  <c r="S490" i="11"/>
  <c r="S491" i="11"/>
  <c r="S492" i="11"/>
  <c r="S493" i="11"/>
  <c r="S494" i="11"/>
  <c r="S495" i="11"/>
  <c r="S496" i="11"/>
  <c r="S497" i="11"/>
  <c r="S498" i="11"/>
  <c r="S499" i="11"/>
  <c r="S500" i="11"/>
  <c r="S501" i="11"/>
  <c r="S502" i="11"/>
  <c r="S503" i="11"/>
  <c r="S504" i="11"/>
  <c r="S505" i="11"/>
  <c r="S506" i="11"/>
  <c r="S507" i="11"/>
  <c r="S508" i="11"/>
  <c r="S509" i="11"/>
  <c r="S510" i="11"/>
  <c r="S511" i="11"/>
  <c r="S512" i="11"/>
  <c r="S513" i="11"/>
  <c r="S514" i="11"/>
  <c r="S515" i="11"/>
  <c r="S516" i="11"/>
  <c r="S517" i="11"/>
  <c r="S518" i="11"/>
  <c r="S519" i="11"/>
  <c r="S520" i="11"/>
  <c r="S521" i="11"/>
  <c r="S522" i="11"/>
  <c r="S523" i="11"/>
  <c r="S524" i="11"/>
  <c r="S525" i="11"/>
  <c r="S526" i="11"/>
  <c r="S527" i="11"/>
  <c r="S528" i="11"/>
  <c r="S529" i="11"/>
  <c r="S530" i="11"/>
  <c r="S531" i="11"/>
  <c r="S532" i="11"/>
  <c r="S533" i="11"/>
  <c r="S534" i="11"/>
  <c r="S535" i="11"/>
  <c r="S536" i="11"/>
  <c r="S537" i="11"/>
  <c r="S538" i="11"/>
  <c r="S539" i="11"/>
  <c r="S540" i="11"/>
  <c r="S541" i="11"/>
  <c r="S542" i="11"/>
  <c r="S543" i="11"/>
  <c r="S544" i="11"/>
  <c r="S545" i="11"/>
  <c r="S546" i="11"/>
  <c r="S547" i="11"/>
  <c r="S548" i="11"/>
  <c r="S549" i="11"/>
  <c r="S550" i="11"/>
  <c r="S551" i="11"/>
  <c r="S552" i="11"/>
  <c r="S553" i="11"/>
  <c r="S554" i="11"/>
  <c r="S555" i="11"/>
  <c r="S556" i="11"/>
  <c r="S557" i="11"/>
  <c r="S558" i="11"/>
  <c r="S559" i="11"/>
  <c r="S560" i="11"/>
  <c r="S561" i="11"/>
  <c r="S562" i="11"/>
  <c r="S563" i="11"/>
  <c r="S564" i="11"/>
  <c r="S565" i="11"/>
  <c r="S566" i="11"/>
  <c r="S567" i="11"/>
  <c r="S568" i="11"/>
  <c r="S569" i="11"/>
  <c r="S570" i="11"/>
  <c r="S571" i="11"/>
  <c r="S572" i="11"/>
  <c r="S573" i="11"/>
  <c r="S574" i="11"/>
  <c r="S575" i="11"/>
  <c r="S576" i="11"/>
  <c r="S577" i="11"/>
  <c r="S578" i="11"/>
  <c r="S579" i="11"/>
  <c r="S580" i="11"/>
  <c r="S581" i="11"/>
  <c r="S582" i="11"/>
  <c r="S583" i="11"/>
  <c r="S584" i="11"/>
  <c r="S585" i="11"/>
  <c r="S586" i="11"/>
  <c r="S587" i="11"/>
  <c r="S588" i="11"/>
  <c r="S589" i="11"/>
  <c r="S590" i="11"/>
  <c r="S591" i="11"/>
  <c r="S592" i="11"/>
  <c r="S593" i="11"/>
  <c r="S594" i="11"/>
  <c r="S595" i="11"/>
  <c r="S596" i="11"/>
  <c r="S597" i="11"/>
  <c r="S598" i="11"/>
  <c r="S599" i="11"/>
  <c r="S600" i="11"/>
  <c r="S601" i="11"/>
  <c r="S602" i="11"/>
  <c r="S603" i="11"/>
  <c r="S604" i="11"/>
  <c r="S605" i="11"/>
  <c r="S606" i="11"/>
  <c r="S607" i="11"/>
  <c r="S608" i="11"/>
  <c r="S609" i="11"/>
  <c r="S610" i="11"/>
  <c r="S611" i="11"/>
  <c r="S612" i="11"/>
  <c r="S613" i="11"/>
  <c r="S614" i="11"/>
  <c r="S615" i="11"/>
  <c r="S616" i="11"/>
  <c r="S617" i="11"/>
  <c r="S618" i="11"/>
  <c r="S619" i="11"/>
  <c r="S620" i="11"/>
  <c r="S621" i="11"/>
  <c r="S622" i="11"/>
  <c r="S623" i="11"/>
  <c r="S624" i="11"/>
  <c r="S625" i="11"/>
  <c r="S626" i="11"/>
  <c r="S627" i="11"/>
  <c r="S628" i="11"/>
  <c r="S629" i="11"/>
  <c r="S630" i="11"/>
  <c r="S631" i="11"/>
  <c r="S632" i="11"/>
  <c r="S633" i="11"/>
  <c r="S634" i="11"/>
  <c r="S635" i="11"/>
  <c r="S636" i="11"/>
  <c r="S637" i="11"/>
  <c r="S638" i="11"/>
  <c r="S639" i="11"/>
  <c r="S640" i="11"/>
  <c r="S641" i="11"/>
  <c r="S642" i="11"/>
  <c r="S643" i="11"/>
  <c r="S644" i="11"/>
  <c r="S645" i="11"/>
  <c r="S646" i="11"/>
  <c r="S647" i="11"/>
  <c r="S648" i="11"/>
  <c r="S649" i="11"/>
  <c r="S650" i="11"/>
  <c r="S651" i="11"/>
  <c r="S652" i="11"/>
  <c r="S653" i="11"/>
  <c r="S654" i="11"/>
  <c r="S655" i="11"/>
  <c r="S656" i="11"/>
  <c r="S657" i="11"/>
  <c r="S658" i="11"/>
  <c r="S659" i="11"/>
  <c r="S660" i="11"/>
  <c r="S661" i="11"/>
  <c r="S662" i="11"/>
  <c r="S663" i="11"/>
  <c r="S664" i="11"/>
  <c r="S665" i="11"/>
  <c r="S666" i="11"/>
  <c r="S667" i="11"/>
  <c r="S668" i="11"/>
  <c r="S669" i="11"/>
  <c r="S670" i="11"/>
  <c r="S671" i="11"/>
  <c r="S672" i="11"/>
  <c r="S673" i="11"/>
  <c r="S674" i="11"/>
  <c r="S675" i="11"/>
  <c r="S676" i="11"/>
  <c r="S677" i="11"/>
  <c r="S678" i="11"/>
  <c r="S679" i="11"/>
  <c r="S680" i="11"/>
  <c r="S681" i="11"/>
  <c r="S682" i="11"/>
  <c r="S683" i="11"/>
  <c r="S684" i="11"/>
  <c r="S685" i="11"/>
  <c r="S686" i="11"/>
  <c r="S687" i="11"/>
  <c r="S688" i="11"/>
  <c r="S689" i="11"/>
  <c r="S690" i="11"/>
  <c r="S691" i="11"/>
  <c r="S692" i="11"/>
  <c r="S693" i="11"/>
  <c r="S694" i="11"/>
  <c r="S695" i="11"/>
  <c r="S696" i="11"/>
  <c r="S697" i="11"/>
  <c r="S698" i="11"/>
  <c r="S699" i="11"/>
  <c r="S700" i="11"/>
  <c r="S701" i="11"/>
  <c r="S702" i="11"/>
  <c r="S703" i="11"/>
  <c r="S704" i="11"/>
  <c r="S705" i="11"/>
  <c r="S706" i="11"/>
  <c r="S707" i="11"/>
  <c r="S708" i="11"/>
  <c r="S709" i="11"/>
  <c r="S710" i="11"/>
  <c r="S711" i="11"/>
  <c r="S712" i="11"/>
  <c r="S713" i="11"/>
  <c r="S714" i="11"/>
  <c r="S715" i="11"/>
  <c r="S716" i="11"/>
  <c r="S717" i="11"/>
  <c r="S718" i="11"/>
  <c r="S719" i="11"/>
  <c r="S720" i="11"/>
  <c r="S721" i="11"/>
  <c r="S722" i="11"/>
  <c r="S723" i="11"/>
  <c r="S724" i="11"/>
  <c r="S725" i="11"/>
  <c r="S726" i="11"/>
  <c r="S727" i="11"/>
  <c r="S728" i="11"/>
  <c r="S729" i="11"/>
  <c r="S730" i="11"/>
  <c r="S731" i="11"/>
  <c r="S732" i="11"/>
  <c r="S733" i="11"/>
  <c r="S734" i="11"/>
  <c r="S735" i="11"/>
  <c r="S736" i="11"/>
  <c r="S737" i="11"/>
  <c r="S738" i="11"/>
  <c r="S739" i="11"/>
  <c r="S740" i="11"/>
  <c r="S741" i="11"/>
  <c r="S742" i="11"/>
  <c r="S743" i="11"/>
  <c r="S744" i="11"/>
  <c r="S745" i="11"/>
  <c r="S746" i="11"/>
  <c r="S747" i="11"/>
  <c r="S748" i="11"/>
  <c r="S749" i="11"/>
  <c r="S750" i="11"/>
  <c r="S751" i="11"/>
  <c r="S752" i="11"/>
  <c r="S753" i="11"/>
  <c r="S754" i="11"/>
  <c r="S755" i="11"/>
  <c r="S756" i="11"/>
  <c r="S757" i="11"/>
  <c r="S758" i="11"/>
  <c r="S759" i="11"/>
  <c r="S760" i="11"/>
  <c r="S761" i="11"/>
  <c r="S762" i="11"/>
  <c r="S763" i="11"/>
  <c r="S764" i="11"/>
  <c r="S765" i="11"/>
  <c r="S766" i="11"/>
  <c r="S767" i="11"/>
  <c r="S768" i="11"/>
  <c r="S769" i="11"/>
  <c r="S770" i="11"/>
  <c r="S771" i="11"/>
  <c r="S772" i="11"/>
  <c r="S773" i="11"/>
  <c r="S774" i="11"/>
  <c r="S775" i="11"/>
  <c r="S776" i="11"/>
  <c r="S777" i="11"/>
  <c r="S778" i="11"/>
  <c r="S779" i="11"/>
  <c r="S780" i="11"/>
  <c r="S781" i="11"/>
  <c r="S782" i="11"/>
  <c r="S783" i="11"/>
  <c r="S784" i="11"/>
  <c r="S785" i="11"/>
  <c r="S786" i="11"/>
  <c r="S787" i="11"/>
  <c r="S788" i="11"/>
  <c r="S789" i="11"/>
  <c r="S790" i="11"/>
  <c r="S791" i="11"/>
  <c r="S792" i="11"/>
  <c r="S793" i="11"/>
  <c r="S794" i="11"/>
  <c r="S795" i="11"/>
  <c r="S796" i="11"/>
  <c r="S797" i="11"/>
  <c r="S798" i="11"/>
  <c r="S799" i="11"/>
  <c r="S800" i="11"/>
  <c r="S801" i="11"/>
  <c r="S802" i="11"/>
  <c r="S803" i="11"/>
  <c r="S804" i="11"/>
  <c r="S805" i="11"/>
  <c r="S806" i="11"/>
  <c r="S807" i="11"/>
  <c r="S808" i="11"/>
  <c r="S809" i="11"/>
  <c r="S810" i="11"/>
  <c r="S811" i="11"/>
  <c r="S812" i="11"/>
  <c r="S813" i="11"/>
  <c r="S814" i="11"/>
  <c r="S815" i="11"/>
  <c r="S816" i="11"/>
  <c r="S817" i="11"/>
  <c r="S818" i="11"/>
  <c r="S819" i="11"/>
  <c r="S820" i="11"/>
  <c r="S821" i="11"/>
  <c r="S822" i="11"/>
  <c r="S823" i="11"/>
  <c r="S824" i="11"/>
  <c r="S825" i="11"/>
  <c r="S826" i="11"/>
  <c r="S827" i="11"/>
  <c r="S828" i="11"/>
  <c r="S829" i="11"/>
  <c r="S830" i="11"/>
  <c r="S831" i="11"/>
  <c r="S832" i="11"/>
  <c r="S833" i="11"/>
  <c r="S834" i="11"/>
  <c r="S835" i="11"/>
  <c r="S836" i="11"/>
  <c r="S837" i="11"/>
  <c r="S838" i="11"/>
  <c r="S839" i="11"/>
  <c r="S840" i="11"/>
  <c r="S841" i="11"/>
  <c r="S842" i="11"/>
  <c r="S843" i="11"/>
  <c r="S844" i="11"/>
  <c r="S845" i="11"/>
  <c r="S846" i="11"/>
  <c r="S847" i="11"/>
  <c r="S848" i="11"/>
  <c r="S849" i="11"/>
  <c r="S850" i="11"/>
  <c r="S851" i="11"/>
  <c r="S852" i="11"/>
  <c r="S853" i="11"/>
  <c r="S854" i="11"/>
  <c r="S855" i="11"/>
  <c r="S856" i="11"/>
  <c r="S857" i="11"/>
  <c r="S858" i="11"/>
  <c r="S859" i="11"/>
  <c r="S860" i="11"/>
  <c r="S861" i="11"/>
  <c r="S862" i="11"/>
  <c r="S863" i="11"/>
  <c r="S864" i="11"/>
  <c r="S865" i="11"/>
  <c r="S866" i="11"/>
  <c r="S867" i="11"/>
  <c r="S868" i="11"/>
  <c r="S869" i="11"/>
  <c r="S870" i="11"/>
  <c r="S871" i="11"/>
  <c r="S872" i="11"/>
  <c r="S873" i="11"/>
  <c r="S874" i="11"/>
  <c r="S875" i="11"/>
  <c r="S876" i="11"/>
  <c r="S877" i="11"/>
  <c r="S878" i="11"/>
  <c r="S879" i="11"/>
  <c r="S880" i="11"/>
  <c r="S881" i="11"/>
  <c r="S882" i="11"/>
  <c r="S883" i="11"/>
  <c r="S884" i="11"/>
  <c r="S885" i="11"/>
  <c r="S886" i="11"/>
  <c r="S887" i="11"/>
  <c r="S888" i="11"/>
  <c r="S889" i="11"/>
  <c r="S890" i="11"/>
  <c r="S891" i="11"/>
  <c r="S892" i="11"/>
  <c r="S893" i="11"/>
  <c r="S894" i="11"/>
  <c r="S895" i="11"/>
  <c r="S896" i="11"/>
  <c r="S897" i="11"/>
  <c r="S898" i="11"/>
  <c r="S899" i="11"/>
  <c r="S900" i="11"/>
  <c r="S901" i="11"/>
  <c r="S902" i="11"/>
  <c r="S903" i="11"/>
  <c r="S904" i="11"/>
  <c r="S905" i="11"/>
  <c r="S906" i="11"/>
  <c r="S907" i="11"/>
  <c r="S908" i="11"/>
  <c r="S909" i="11"/>
  <c r="S910" i="11"/>
  <c r="S911" i="11"/>
  <c r="S912" i="11"/>
  <c r="S913" i="11"/>
  <c r="S914" i="11"/>
  <c r="S915" i="11"/>
  <c r="S916" i="11"/>
  <c r="S917" i="11"/>
  <c r="S918" i="11"/>
  <c r="S919" i="11"/>
  <c r="S920" i="11"/>
  <c r="S921" i="11"/>
  <c r="S922" i="11"/>
  <c r="S923" i="11"/>
  <c r="S924" i="11"/>
  <c r="S925" i="11"/>
  <c r="S926" i="11"/>
  <c r="S927" i="11"/>
  <c r="S928" i="11"/>
  <c r="S929" i="11"/>
  <c r="S930" i="11"/>
  <c r="S931" i="11"/>
  <c r="S932" i="11"/>
  <c r="S933" i="11"/>
  <c r="S934" i="11"/>
  <c r="S935" i="11"/>
  <c r="S936" i="11"/>
  <c r="S937" i="11"/>
  <c r="S938" i="11"/>
  <c r="S939" i="11"/>
  <c r="S940" i="11"/>
  <c r="S941" i="11"/>
  <c r="S942" i="11"/>
  <c r="S943" i="11"/>
  <c r="S944" i="11"/>
  <c r="S945" i="11"/>
  <c r="S946" i="11"/>
  <c r="S947" i="11"/>
  <c r="S948" i="11"/>
  <c r="S949" i="11"/>
  <c r="S950" i="11"/>
  <c r="S951" i="11"/>
  <c r="S952" i="11"/>
  <c r="S953" i="11"/>
  <c r="S954" i="11"/>
  <c r="S955" i="11"/>
  <c r="S956" i="11"/>
  <c r="S957" i="11"/>
  <c r="S958" i="11"/>
  <c r="S959" i="11"/>
  <c r="S960" i="11"/>
  <c r="S961" i="11"/>
  <c r="S962" i="11"/>
  <c r="S963" i="11"/>
  <c r="S964" i="11"/>
  <c r="S965" i="11"/>
  <c r="S966" i="11"/>
  <c r="S967" i="11"/>
  <c r="S968" i="11"/>
  <c r="S969" i="11"/>
  <c r="S970" i="11"/>
  <c r="S971" i="11"/>
  <c r="S972" i="11"/>
  <c r="S973" i="11"/>
  <c r="S974" i="11"/>
  <c r="S975" i="11"/>
  <c r="S976" i="11"/>
  <c r="S977" i="11"/>
  <c r="S978" i="11"/>
  <c r="S979" i="11"/>
  <c r="S980" i="11"/>
  <c r="S981" i="11"/>
  <c r="S982" i="11"/>
  <c r="S983" i="11"/>
  <c r="S984" i="11"/>
  <c r="S985" i="11"/>
  <c r="S986" i="11"/>
  <c r="S987" i="11"/>
  <c r="S988" i="11"/>
  <c r="S989" i="11"/>
  <c r="S990" i="11"/>
  <c r="S991" i="11"/>
  <c r="S992" i="11"/>
  <c r="S993" i="11"/>
  <c r="S994" i="11"/>
  <c r="S995" i="11"/>
  <c r="S996" i="11"/>
  <c r="S997" i="11"/>
  <c r="S998" i="11"/>
  <c r="S999" i="11"/>
  <c r="S1000" i="11"/>
  <c r="S1001" i="11"/>
  <c r="S1002" i="11"/>
  <c r="S1003" i="11"/>
  <c r="S1004" i="11"/>
  <c r="S1005" i="11"/>
  <c r="S1006" i="11"/>
  <c r="S1007" i="11"/>
  <c r="S1008" i="11"/>
  <c r="S1009" i="11"/>
  <c r="S1010" i="11"/>
  <c r="S1011" i="11"/>
  <c r="S1012" i="11"/>
  <c r="S1013" i="11"/>
  <c r="S1014" i="11"/>
  <c r="S1015" i="11"/>
  <c r="S1016" i="11"/>
  <c r="S1017" i="11"/>
  <c r="S1018" i="11"/>
  <c r="S1019" i="11"/>
  <c r="S1020" i="11"/>
  <c r="S1021" i="11"/>
  <c r="S1022" i="11"/>
  <c r="S1023" i="11"/>
  <c r="S1024" i="11"/>
  <c r="S1025" i="11"/>
  <c r="S1026" i="11"/>
  <c r="S1027" i="11"/>
  <c r="S1028" i="11"/>
  <c r="S1029" i="11"/>
  <c r="S1030" i="11"/>
  <c r="S1031" i="11"/>
  <c r="S1032" i="11"/>
  <c r="S1033" i="11"/>
  <c r="S1034" i="11"/>
  <c r="S1035" i="11"/>
  <c r="S1036" i="11"/>
  <c r="S1037" i="11"/>
  <c r="S1038" i="11"/>
  <c r="S1039" i="11"/>
  <c r="S1040" i="11"/>
  <c r="S1041" i="11"/>
  <c r="S1042" i="11"/>
  <c r="S1043" i="11"/>
  <c r="S1044" i="11"/>
  <c r="S1045" i="11"/>
  <c r="S1046" i="11"/>
  <c r="S1047" i="11"/>
  <c r="S1048" i="11"/>
  <c r="S1049" i="11"/>
  <c r="S1050" i="11"/>
  <c r="S1051" i="11"/>
  <c r="S1052" i="11"/>
  <c r="S1053" i="11"/>
  <c r="S1054" i="11"/>
  <c r="S1055" i="11"/>
  <c r="S1056" i="11"/>
  <c r="S1057" i="11"/>
  <c r="S1058" i="11"/>
  <c r="S1059" i="11"/>
  <c r="S1060" i="11"/>
  <c r="S1061" i="11"/>
  <c r="S1062" i="11"/>
  <c r="S1063" i="11"/>
  <c r="S1064" i="11"/>
  <c r="S1065" i="11"/>
  <c r="S1066" i="11"/>
  <c r="S1067" i="11"/>
  <c r="S1068" i="11"/>
  <c r="S1069" i="11"/>
  <c r="S1070" i="11"/>
  <c r="S1071" i="11"/>
  <c r="S1072" i="11"/>
  <c r="S1073" i="11"/>
  <c r="S1074" i="11"/>
  <c r="S1075" i="11"/>
  <c r="S1076" i="11"/>
  <c r="S1077" i="11"/>
  <c r="S1078" i="11"/>
  <c r="S1079" i="11"/>
  <c r="S1080" i="11"/>
  <c r="S1081" i="11"/>
  <c r="S1082" i="11"/>
  <c r="S1083" i="11"/>
  <c r="S1084" i="11"/>
  <c r="S1085" i="11"/>
  <c r="S1086" i="11"/>
  <c r="S1087" i="11"/>
  <c r="S1088" i="11"/>
  <c r="S1089" i="11"/>
  <c r="S1090" i="11"/>
  <c r="S1091" i="11"/>
  <c r="S1092" i="11"/>
  <c r="S1093" i="11"/>
  <c r="S1094" i="11"/>
  <c r="S1095" i="11"/>
  <c r="S1096" i="11"/>
  <c r="S1097" i="11"/>
  <c r="S1098" i="11"/>
  <c r="S1099" i="11"/>
  <c r="S1100" i="11"/>
  <c r="S1101" i="11"/>
  <c r="S1102" i="11"/>
  <c r="S1103" i="11"/>
  <c r="S1104" i="11"/>
  <c r="S1105" i="11"/>
  <c r="S1106" i="11"/>
  <c r="S1107" i="11"/>
  <c r="S1108" i="11"/>
  <c r="S1109" i="11"/>
  <c r="S1110" i="11"/>
  <c r="S1111" i="11"/>
  <c r="S1112" i="11"/>
  <c r="S1113" i="11"/>
  <c r="S1114" i="11"/>
  <c r="S1115" i="11"/>
  <c r="S1116" i="11"/>
  <c r="S1117" i="11"/>
  <c r="S1118" i="11"/>
  <c r="S1119" i="11"/>
  <c r="S1120" i="11"/>
  <c r="S1121" i="11"/>
  <c r="S1122" i="11"/>
  <c r="S1123" i="11"/>
  <c r="S1124" i="11"/>
  <c r="S1125" i="11"/>
  <c r="S1126" i="11"/>
  <c r="S1127" i="11"/>
  <c r="S1128" i="11"/>
  <c r="S1129" i="11"/>
  <c r="S1130" i="11"/>
  <c r="S1131" i="11"/>
  <c r="S1132" i="11"/>
  <c r="S1133" i="11"/>
  <c r="S1134" i="11"/>
  <c r="S1135" i="11"/>
  <c r="S1136" i="11"/>
  <c r="S1137" i="11"/>
  <c r="S1138" i="11"/>
  <c r="S1139" i="11"/>
  <c r="S1140" i="11"/>
  <c r="S1141" i="11"/>
  <c r="S1142" i="11"/>
  <c r="S1143" i="11"/>
  <c r="S1144" i="11"/>
  <c r="S1145" i="11"/>
  <c r="S1146" i="11"/>
  <c r="S1147" i="11"/>
  <c r="S1148" i="11"/>
  <c r="S1149" i="11"/>
  <c r="S1150" i="11"/>
  <c r="S1151" i="11"/>
  <c r="S1152" i="11"/>
  <c r="S1153" i="11"/>
  <c r="S1154" i="11"/>
  <c r="S1155" i="11"/>
  <c r="S1156" i="11"/>
  <c r="S1157" i="11"/>
  <c r="S1158" i="11"/>
  <c r="S1159" i="11"/>
  <c r="S1160" i="11"/>
  <c r="S1161" i="11"/>
  <c r="S1162" i="11"/>
  <c r="S1163" i="11"/>
  <c r="S1164" i="11"/>
  <c r="S1165" i="11"/>
  <c r="S1166" i="11"/>
  <c r="S1167" i="11"/>
  <c r="S1168" i="11"/>
  <c r="S1169" i="11"/>
  <c r="S1170" i="11"/>
  <c r="S1171" i="11"/>
  <c r="S1172" i="11"/>
  <c r="S1173" i="11"/>
  <c r="S1174" i="11"/>
  <c r="S1175" i="11"/>
  <c r="S1176" i="11"/>
  <c r="S1177" i="11"/>
  <c r="S1178" i="11"/>
  <c r="S1179" i="11"/>
  <c r="S1180" i="11"/>
  <c r="S1181" i="11"/>
  <c r="S1182" i="11"/>
  <c r="S1183" i="11"/>
  <c r="S1184" i="11"/>
  <c r="S1185" i="11"/>
  <c r="S1186" i="11"/>
  <c r="S1187" i="11"/>
  <c r="S1188" i="11"/>
  <c r="S1189" i="11"/>
  <c r="S1190" i="11"/>
  <c r="S1191" i="11"/>
  <c r="S1192" i="11"/>
  <c r="S1193" i="11"/>
  <c r="S1194" i="11"/>
  <c r="S1195" i="11"/>
  <c r="S1196" i="11"/>
  <c r="S1197" i="11"/>
  <c r="S1198" i="11"/>
  <c r="S1199" i="11"/>
  <c r="S1200" i="11"/>
  <c r="S1201" i="11"/>
  <c r="S1202" i="11"/>
  <c r="S1203" i="11"/>
  <c r="S1204" i="11"/>
  <c r="S1205" i="11"/>
  <c r="S1206" i="11"/>
  <c r="S1207" i="11"/>
  <c r="S1208" i="11"/>
  <c r="S1209" i="11"/>
  <c r="S1210" i="11"/>
  <c r="S1211" i="11"/>
  <c r="S1212" i="11"/>
  <c r="S1213" i="11"/>
  <c r="S1214" i="11"/>
  <c r="S1215" i="11"/>
  <c r="S1216" i="11"/>
  <c r="S1217" i="11"/>
  <c r="S1218" i="11"/>
  <c r="S1219" i="11"/>
  <c r="S1220" i="11"/>
  <c r="S1221" i="11"/>
  <c r="S1222" i="11"/>
  <c r="S1223" i="11"/>
  <c r="S1224" i="11"/>
  <c r="S1225" i="11"/>
  <c r="S1226" i="11"/>
  <c r="S1227" i="11"/>
  <c r="S1228" i="11"/>
  <c r="S1229" i="11"/>
  <c r="S1230" i="11"/>
  <c r="S1231" i="11"/>
  <c r="S1232" i="11"/>
  <c r="S1233" i="11"/>
  <c r="S1234" i="11"/>
  <c r="S1235" i="11"/>
  <c r="S1236" i="11"/>
  <c r="S1237" i="11"/>
  <c r="S1238" i="11"/>
  <c r="S1239" i="11"/>
  <c r="S1240" i="11"/>
  <c r="S1241" i="11"/>
  <c r="S1242" i="11"/>
  <c r="S1243" i="11"/>
  <c r="S1244" i="11"/>
  <c r="S1245" i="11"/>
  <c r="S1246" i="11"/>
  <c r="S1247" i="11"/>
  <c r="S1248" i="11"/>
  <c r="S1249" i="11"/>
  <c r="S1250" i="11"/>
  <c r="S1251" i="11"/>
  <c r="S1252" i="11"/>
  <c r="S1253" i="11"/>
  <c r="S1254" i="11"/>
  <c r="S1255" i="11"/>
  <c r="S1256" i="11"/>
  <c r="S1257" i="11"/>
  <c r="S1258" i="11"/>
  <c r="S1259" i="11"/>
  <c r="S1260" i="11"/>
  <c r="S1261" i="11"/>
  <c r="S1262" i="11"/>
  <c r="S1263" i="11"/>
  <c r="S1264" i="11"/>
  <c r="S1265" i="11"/>
  <c r="S1266" i="11"/>
  <c r="S1267" i="11"/>
  <c r="S1268" i="11"/>
  <c r="S1269" i="11"/>
  <c r="S1270" i="11"/>
  <c r="S1271" i="11"/>
  <c r="S1272" i="11"/>
  <c r="S1273" i="11"/>
  <c r="S1274" i="11"/>
  <c r="S1275" i="11"/>
  <c r="S1276" i="11"/>
  <c r="S1277" i="11"/>
  <c r="S1278" i="11"/>
  <c r="S1279" i="11"/>
  <c r="S1280" i="11"/>
  <c r="S1281" i="11"/>
  <c r="S1282" i="11"/>
  <c r="S1283" i="11"/>
  <c r="S1284" i="11"/>
  <c r="S1285" i="11"/>
  <c r="S1286" i="11"/>
  <c r="S1287" i="11"/>
  <c r="S1288" i="11"/>
  <c r="S1289" i="11"/>
  <c r="S1290" i="11"/>
  <c r="S1291" i="11"/>
  <c r="S1292" i="11"/>
  <c r="S1293" i="11"/>
  <c r="S1294" i="11"/>
  <c r="S1295" i="11"/>
  <c r="S1296" i="11"/>
  <c r="S1297" i="11"/>
  <c r="S1298" i="11"/>
  <c r="S1299" i="11"/>
  <c r="S1300" i="11"/>
  <c r="S1301" i="11"/>
  <c r="S1302" i="11"/>
  <c r="S1303" i="11"/>
  <c r="S1304" i="11"/>
  <c r="S1305" i="11"/>
  <c r="S1306" i="11"/>
  <c r="S1307" i="11"/>
  <c r="S1308" i="11"/>
  <c r="S1309" i="11"/>
  <c r="S1310" i="11"/>
  <c r="S1311" i="11"/>
  <c r="S1312" i="11"/>
  <c r="S1313" i="11"/>
  <c r="S1314" i="11"/>
  <c r="S1315" i="11"/>
  <c r="S1316" i="11"/>
  <c r="S1317" i="11"/>
  <c r="S1318" i="11"/>
  <c r="S1319" i="11"/>
  <c r="S1320" i="11"/>
  <c r="S1321" i="11"/>
  <c r="S1322" i="11"/>
  <c r="S1323" i="11"/>
  <c r="S1324" i="11"/>
  <c r="S1325" i="11"/>
  <c r="S1326" i="11"/>
  <c r="S1327" i="11"/>
  <c r="S1328" i="11"/>
  <c r="S1329" i="11"/>
  <c r="S1330" i="11"/>
  <c r="S1331" i="11"/>
  <c r="S1332" i="11"/>
  <c r="S1333" i="11"/>
  <c r="S1334" i="11"/>
  <c r="S1335" i="11"/>
  <c r="S1336" i="11"/>
  <c r="S1337" i="11"/>
  <c r="S1338" i="11"/>
  <c r="S1339" i="11"/>
  <c r="S1340" i="11"/>
  <c r="S1341" i="11"/>
  <c r="S1342" i="11"/>
  <c r="S1343" i="11"/>
  <c r="S1344" i="11"/>
  <c r="S1345" i="11"/>
  <c r="S1346" i="11"/>
  <c r="S1347" i="11"/>
  <c r="S1348" i="11"/>
  <c r="S1349" i="11"/>
  <c r="S1350" i="11"/>
  <c r="S1351" i="11"/>
  <c r="S1352" i="11"/>
  <c r="S1353" i="11"/>
  <c r="S1354" i="11"/>
  <c r="S1355" i="11"/>
  <c r="S1356" i="11"/>
  <c r="S1357" i="11"/>
  <c r="S1358" i="11"/>
  <c r="S1359" i="11"/>
  <c r="S1360" i="11"/>
  <c r="S1361" i="11"/>
  <c r="S1362" i="11"/>
  <c r="S1363" i="11"/>
  <c r="S1364" i="11"/>
  <c r="S1365" i="11"/>
  <c r="S1366" i="11"/>
  <c r="S1367" i="11"/>
  <c r="S1368" i="11"/>
  <c r="S1369" i="11"/>
  <c r="S1370" i="11"/>
  <c r="S1371" i="11"/>
  <c r="S1372" i="11"/>
  <c r="S1373" i="11"/>
  <c r="S1374" i="11"/>
  <c r="S1375" i="11"/>
  <c r="S1376" i="11"/>
  <c r="S1377" i="11"/>
  <c r="S1378" i="11"/>
  <c r="S1379" i="11"/>
  <c r="S1380" i="11"/>
  <c r="S1381" i="11"/>
  <c r="S1382" i="11"/>
  <c r="S1383" i="11"/>
  <c r="S1384" i="11"/>
  <c r="S1385" i="11"/>
  <c r="S1386" i="11"/>
  <c r="S1387" i="11"/>
  <c r="S1388" i="11"/>
  <c r="S1389" i="11"/>
  <c r="S1390" i="11"/>
  <c r="S1391" i="11"/>
  <c r="S1392" i="11"/>
  <c r="S1393" i="11"/>
  <c r="S1394" i="11"/>
  <c r="S1395" i="11"/>
  <c r="S1396" i="11"/>
  <c r="S1397" i="11"/>
  <c r="S1398" i="11"/>
  <c r="S1399" i="11"/>
  <c r="S1400" i="11"/>
  <c r="S1401" i="11"/>
  <c r="S1402" i="11"/>
  <c r="S1403" i="11"/>
  <c r="S1404" i="11"/>
  <c r="S1405" i="11"/>
  <c r="S1406" i="11"/>
  <c r="S1407" i="11"/>
  <c r="S1408" i="11"/>
  <c r="S1409" i="11"/>
  <c r="S1410" i="11"/>
  <c r="S1411" i="11"/>
  <c r="S1412" i="11"/>
  <c r="S1413" i="11"/>
  <c r="S1414" i="11"/>
  <c r="S1415" i="11"/>
  <c r="S1416" i="11"/>
  <c r="S1417" i="11"/>
  <c r="S1418" i="11"/>
  <c r="S1419" i="11"/>
  <c r="S1420" i="11"/>
  <c r="S1421" i="11"/>
  <c r="S1422" i="11"/>
  <c r="S1423" i="11"/>
  <c r="S1424" i="11"/>
  <c r="S1425" i="11"/>
  <c r="S1426" i="11"/>
  <c r="S1427" i="11"/>
  <c r="S1428" i="11"/>
  <c r="S1429" i="11"/>
  <c r="S1430" i="11"/>
  <c r="S1431" i="11"/>
  <c r="S1432" i="11"/>
  <c r="S1433" i="11"/>
  <c r="S1434" i="11"/>
  <c r="S1435" i="11"/>
  <c r="S1436" i="11"/>
  <c r="S1437" i="11"/>
  <c r="S1438" i="11"/>
  <c r="S1439" i="11"/>
  <c r="S1440" i="11"/>
  <c r="S1441" i="11"/>
  <c r="S1442" i="11"/>
  <c r="S1443" i="11"/>
  <c r="S1444" i="11"/>
  <c r="S1445" i="11"/>
  <c r="S1446" i="11"/>
  <c r="S1447" i="11"/>
  <c r="S1448" i="11"/>
  <c r="S1449" i="11"/>
  <c r="S1450" i="11"/>
  <c r="S1451" i="11"/>
  <c r="S1452" i="11"/>
  <c r="S1453" i="11"/>
  <c r="S1454" i="11"/>
  <c r="S1455" i="11"/>
  <c r="S1456" i="11"/>
  <c r="S1457" i="11"/>
  <c r="S1458" i="11"/>
  <c r="S1459" i="11"/>
  <c r="S1460" i="11"/>
  <c r="S1461" i="11"/>
  <c r="S1462" i="11"/>
  <c r="S1463" i="11"/>
  <c r="S1464" i="11"/>
  <c r="S1465" i="11"/>
  <c r="S1466" i="11"/>
  <c r="S1467" i="11"/>
  <c r="S1468" i="11"/>
  <c r="S1469" i="11"/>
  <c r="S1470" i="11"/>
  <c r="S1471" i="11"/>
  <c r="S1472" i="11"/>
  <c r="S1473" i="11"/>
  <c r="S1474" i="11"/>
  <c r="S1475" i="11"/>
  <c r="S1476" i="11"/>
  <c r="S1477" i="11"/>
  <c r="S1478" i="11"/>
  <c r="S1479" i="11"/>
  <c r="S1480" i="11"/>
  <c r="S1481" i="11"/>
  <c r="S1482" i="11"/>
  <c r="S1483" i="11"/>
  <c r="S1484" i="11"/>
  <c r="S1485" i="11"/>
  <c r="S1486" i="11"/>
  <c r="S1487" i="11"/>
  <c r="S1488" i="11"/>
  <c r="S1489" i="11"/>
  <c r="S1490" i="11"/>
  <c r="S1491" i="11"/>
  <c r="S1492" i="11"/>
  <c r="S1493" i="11"/>
  <c r="S1494" i="11"/>
  <c r="S1495" i="11"/>
  <c r="S1496" i="11"/>
  <c r="S1497" i="11"/>
  <c r="S1498" i="11"/>
  <c r="S1499" i="11"/>
  <c r="S1500" i="11"/>
  <c r="S1501" i="11"/>
  <c r="S1502" i="11"/>
  <c r="S1503" i="11"/>
  <c r="S1504" i="11"/>
  <c r="S1505" i="11"/>
  <c r="S1506" i="11"/>
  <c r="S1507" i="11"/>
  <c r="S1508" i="11"/>
  <c r="S1509" i="11"/>
  <c r="S1510" i="11"/>
  <c r="S1511" i="11"/>
  <c r="S1512" i="11"/>
  <c r="S1513" i="11"/>
  <c r="S1514" i="11"/>
  <c r="S1515" i="11"/>
  <c r="S1516" i="11"/>
  <c r="S1517" i="11"/>
  <c r="S1518" i="11"/>
  <c r="S1519" i="11"/>
  <c r="S1520" i="11"/>
  <c r="S1521" i="11"/>
  <c r="S1522" i="11"/>
  <c r="S1523" i="11"/>
  <c r="S1524" i="11"/>
  <c r="S1525" i="11"/>
  <c r="S1526" i="11"/>
  <c r="S1527" i="11"/>
  <c r="S1528" i="11"/>
  <c r="S1529" i="11"/>
  <c r="S1530" i="11"/>
  <c r="S1531" i="11"/>
  <c r="S1532" i="11"/>
  <c r="S1533" i="11"/>
  <c r="S1534" i="11"/>
  <c r="S1535" i="11"/>
  <c r="S1536" i="11"/>
  <c r="S1537" i="11"/>
  <c r="AF202" i="13" l="1"/>
  <c r="AD202" i="13"/>
  <c r="AD1521" i="13"/>
  <c r="AD1296" i="13"/>
  <c r="AF1533" i="13"/>
  <c r="AF1525" i="13"/>
  <c r="AF1517" i="13"/>
  <c r="AF1509" i="13"/>
  <c r="AF1501" i="13"/>
  <c r="AG1501" i="13" s="1"/>
  <c r="AF1493" i="13"/>
  <c r="AF1485" i="13"/>
  <c r="AF1477" i="13"/>
  <c r="AF1469" i="13"/>
  <c r="AF1461" i="13"/>
  <c r="AF1453" i="13"/>
  <c r="AF1445" i="13"/>
  <c r="AF1437" i="13"/>
  <c r="AG1437" i="13" s="1"/>
  <c r="AF1429" i="13"/>
  <c r="AF1421" i="13"/>
  <c r="AF1413" i="13"/>
  <c r="AF1405" i="13"/>
  <c r="AF1397" i="13"/>
  <c r="AF1389" i="13"/>
  <c r="AF1381" i="13"/>
  <c r="AF1373" i="13"/>
  <c r="AH1373" i="13" s="1"/>
  <c r="AF1365" i="13"/>
  <c r="AD173" i="13"/>
  <c r="AD848" i="13"/>
  <c r="AD575" i="13"/>
  <c r="AD1438" i="13"/>
  <c r="AD1062" i="13"/>
  <c r="AD1512" i="13"/>
  <c r="AD1429" i="13"/>
  <c r="AD1254" i="13"/>
  <c r="AD1040" i="13"/>
  <c r="AD806" i="13"/>
  <c r="AD474" i="13"/>
  <c r="AD166" i="13"/>
  <c r="AD1502" i="13"/>
  <c r="AD1411" i="13"/>
  <c r="AD1232" i="13"/>
  <c r="AD998" i="13"/>
  <c r="AD784" i="13"/>
  <c r="AD438" i="13"/>
  <c r="AD122" i="13"/>
  <c r="AD1493" i="13"/>
  <c r="AD1402" i="13"/>
  <c r="AD1212" i="13"/>
  <c r="AD976" i="13"/>
  <c r="AD742" i="13"/>
  <c r="AD406" i="13"/>
  <c r="AD118" i="13"/>
  <c r="AF1457" i="13"/>
  <c r="AH1457" i="13" s="1"/>
  <c r="AD1475" i="13"/>
  <c r="AD1392" i="13"/>
  <c r="AD1190" i="13"/>
  <c r="AD934" i="13"/>
  <c r="AD720" i="13"/>
  <c r="AD371" i="13"/>
  <c r="AD82" i="13"/>
  <c r="AF1249" i="13"/>
  <c r="AD1466" i="13"/>
  <c r="AD1376" i="13"/>
  <c r="AD1168" i="13"/>
  <c r="AD912" i="13"/>
  <c r="AD700" i="13"/>
  <c r="AD335" i="13"/>
  <c r="AD74" i="13"/>
  <c r="AF849" i="13"/>
  <c r="AD1360" i="13"/>
  <c r="AD1126" i="13"/>
  <c r="AD892" i="13"/>
  <c r="AD643" i="13"/>
  <c r="AD303" i="13"/>
  <c r="AD38" i="13"/>
  <c r="AD1530" i="13"/>
  <c r="AD1448" i="13"/>
  <c r="AD1318" i="13"/>
  <c r="AD1104" i="13"/>
  <c r="AD870" i="13"/>
  <c r="AD611" i="13"/>
  <c r="AD234" i="13"/>
  <c r="AF1532" i="13"/>
  <c r="AD1532" i="13"/>
  <c r="AF1524" i="13"/>
  <c r="AD1524" i="13"/>
  <c r="AF1516" i="13"/>
  <c r="AD1516" i="13"/>
  <c r="AF1508" i="13"/>
  <c r="AD1508" i="13"/>
  <c r="AF1500" i="13"/>
  <c r="AD1500" i="13"/>
  <c r="AF1492" i="13"/>
  <c r="AD1492" i="13"/>
  <c r="AF1484" i="13"/>
  <c r="AD1484" i="13"/>
  <c r="AF1476" i="13"/>
  <c r="AD1476" i="13"/>
  <c r="AF1468" i="13"/>
  <c r="AD1468" i="13"/>
  <c r="AF1460" i="13"/>
  <c r="AD1460" i="13"/>
  <c r="AF1452" i="13"/>
  <c r="AD1452" i="13"/>
  <c r="AF1444" i="13"/>
  <c r="AD1444" i="13"/>
  <c r="AF1436" i="13"/>
  <c r="AD1436" i="13"/>
  <c r="AF1428" i="13"/>
  <c r="AD1428" i="13"/>
  <c r="AF1420" i="13"/>
  <c r="AD1420" i="13"/>
  <c r="AF1412" i="13"/>
  <c r="AD1412" i="13"/>
  <c r="AF1404" i="13"/>
  <c r="AD1404" i="13"/>
  <c r="AF1396" i="13"/>
  <c r="AD1396" i="13"/>
  <c r="AF1388" i="13"/>
  <c r="AD1388" i="13"/>
  <c r="AF1380" i="13"/>
  <c r="AD1380" i="13"/>
  <c r="AF1372" i="13"/>
  <c r="AD1372" i="13"/>
  <c r="AF1364" i="13"/>
  <c r="AD1364" i="13"/>
  <c r="AF1356" i="13"/>
  <c r="AD1356" i="13"/>
  <c r="AF1348" i="13"/>
  <c r="AD1348" i="13"/>
  <c r="AF1340" i="13"/>
  <c r="AD1340" i="13"/>
  <c r="AF1332" i="13"/>
  <c r="AD1332" i="13"/>
  <c r="AF1324" i="13"/>
  <c r="AD1324" i="13"/>
  <c r="AF1316" i="13"/>
  <c r="AD1316" i="13"/>
  <c r="AF1308" i="13"/>
  <c r="AD1308" i="13"/>
  <c r="AF1300" i="13"/>
  <c r="AD1300" i="13"/>
  <c r="AF1292" i="13"/>
  <c r="AD1292" i="13"/>
  <c r="AH1296" i="13"/>
  <c r="AG1296" i="13"/>
  <c r="AH1208" i="13"/>
  <c r="AG1208" i="13"/>
  <c r="AH1168" i="13"/>
  <c r="AG1168" i="13"/>
  <c r="AH960" i="13"/>
  <c r="AG960" i="13"/>
  <c r="AH904" i="13"/>
  <c r="AG904" i="13"/>
  <c r="AH1478" i="13"/>
  <c r="AG1478" i="13"/>
  <c r="AH1350" i="13"/>
  <c r="AG1350" i="13"/>
  <c r="AD1020" i="13"/>
  <c r="AD676" i="13"/>
  <c r="AH1501" i="13"/>
  <c r="AD828" i="13"/>
  <c r="AF1284" i="13"/>
  <c r="AD1284" i="13"/>
  <c r="AH1276" i="13"/>
  <c r="AG1276" i="13"/>
  <c r="AF1268" i="13"/>
  <c r="AD1268" i="13"/>
  <c r="AF1260" i="13"/>
  <c r="AD1260" i="13"/>
  <c r="AF1252" i="13"/>
  <c r="AD1252" i="13"/>
  <c r="AF1244" i="13"/>
  <c r="AD1244" i="13"/>
  <c r="AF1236" i="13"/>
  <c r="AD1236" i="13"/>
  <c r="AF1228" i="13"/>
  <c r="AD1228" i="13"/>
  <c r="AF1220" i="13"/>
  <c r="AD1220" i="13"/>
  <c r="AH1212" i="13"/>
  <c r="AG1212" i="13"/>
  <c r="AF1204" i="13"/>
  <c r="AD1204" i="13"/>
  <c r="AF1196" i="13"/>
  <c r="AD1196" i="13"/>
  <c r="AF1188" i="13"/>
  <c r="AD1188" i="13"/>
  <c r="AF1180" i="13"/>
  <c r="AD1180" i="13"/>
  <c r="AF1172" i="13"/>
  <c r="AD1172" i="13"/>
  <c r="AF1164" i="13"/>
  <c r="AD1164" i="13"/>
  <c r="AF1156" i="13"/>
  <c r="AD1156" i="13"/>
  <c r="AH1148" i="13"/>
  <c r="AG1148" i="13"/>
  <c r="AF1140" i="13"/>
  <c r="AD1140" i="13"/>
  <c r="AF1132" i="13"/>
  <c r="AD1132" i="13"/>
  <c r="AF1124" i="13"/>
  <c r="AD1124" i="13"/>
  <c r="AF1116" i="13"/>
  <c r="AD1116" i="13"/>
  <c r="AF1108" i="13"/>
  <c r="AD1108" i="13"/>
  <c r="AF1100" i="13"/>
  <c r="AD1100" i="13"/>
  <c r="AF1092" i="13"/>
  <c r="AD1092" i="13"/>
  <c r="AH1084" i="13"/>
  <c r="AG1084" i="13"/>
  <c r="AF1076" i="13"/>
  <c r="AD1076" i="13"/>
  <c r="AF1068" i="13"/>
  <c r="AD1068" i="13"/>
  <c r="AF1060" i="13"/>
  <c r="AD1060" i="13"/>
  <c r="AF1052" i="13"/>
  <c r="AD1052" i="13"/>
  <c r="AF1044" i="13"/>
  <c r="AD1044" i="13"/>
  <c r="AF1036" i="13"/>
  <c r="AD1036" i="13"/>
  <c r="AF1028" i="13"/>
  <c r="AD1028" i="13"/>
  <c r="AH1020" i="13"/>
  <c r="AG1020" i="13"/>
  <c r="AF1012" i="13"/>
  <c r="AD1012" i="13"/>
  <c r="AF1004" i="13"/>
  <c r="AD1004" i="13"/>
  <c r="AF996" i="13"/>
  <c r="AD996" i="13"/>
  <c r="AF988" i="13"/>
  <c r="AD988" i="13"/>
  <c r="AF980" i="13"/>
  <c r="AD980" i="13"/>
  <c r="AF972" i="13"/>
  <c r="AD972" i="13"/>
  <c r="AF964" i="13"/>
  <c r="AD964" i="13"/>
  <c r="AH956" i="13"/>
  <c r="AG956" i="13"/>
  <c r="AF948" i="13"/>
  <c r="AD948" i="13"/>
  <c r="AF940" i="13"/>
  <c r="AD940" i="13"/>
  <c r="AF932" i="13"/>
  <c r="AD932" i="13"/>
  <c r="AF924" i="13"/>
  <c r="AD924" i="13"/>
  <c r="AF916" i="13"/>
  <c r="AD916" i="13"/>
  <c r="AF908" i="13"/>
  <c r="AD908" i="13"/>
  <c r="AF900" i="13"/>
  <c r="AD900" i="13"/>
  <c r="AH892" i="13"/>
  <c r="AG892" i="13"/>
  <c r="AF884" i="13"/>
  <c r="AD884" i="13"/>
  <c r="AF876" i="13"/>
  <c r="AD876" i="13"/>
  <c r="AF868" i="13"/>
  <c r="AD868" i="13"/>
  <c r="AF860" i="13"/>
  <c r="AD860" i="13"/>
  <c r="AF852" i="13"/>
  <c r="AD852" i="13"/>
  <c r="AF844" i="13"/>
  <c r="AD844" i="13"/>
  <c r="AF836" i="13"/>
  <c r="AD836" i="13"/>
  <c r="AH828" i="13"/>
  <c r="AG828" i="13"/>
  <c r="AF820" i="13"/>
  <c r="AD820" i="13"/>
  <c r="AF812" i="13"/>
  <c r="AD812" i="13"/>
  <c r="AF804" i="13"/>
  <c r="AD804" i="13"/>
  <c r="AF796" i="13"/>
  <c r="AD796" i="13"/>
  <c r="AF788" i="13"/>
  <c r="AD788" i="13"/>
  <c r="AF780" i="13"/>
  <c r="AD780" i="13"/>
  <c r="AF772" i="13"/>
  <c r="AD772" i="13"/>
  <c r="AH764" i="13"/>
  <c r="AG764" i="13"/>
  <c r="AF756" i="13"/>
  <c r="AD756" i="13"/>
  <c r="AF748" i="13"/>
  <c r="AD748" i="13"/>
  <c r="AF740" i="13"/>
  <c r="AD740" i="13"/>
  <c r="AF732" i="13"/>
  <c r="AD732" i="13"/>
  <c r="AF724" i="13"/>
  <c r="AD724" i="13"/>
  <c r="AF716" i="13"/>
  <c r="AD716" i="13"/>
  <c r="AF708" i="13"/>
  <c r="AD708" i="13"/>
  <c r="AH700" i="13"/>
  <c r="AG700" i="13"/>
  <c r="AF692" i="13"/>
  <c r="AD692" i="13"/>
  <c r="AF684" i="13"/>
  <c r="AD684" i="13"/>
  <c r="AH676" i="13"/>
  <c r="AG676" i="13"/>
  <c r="AF668" i="13"/>
  <c r="AD668" i="13"/>
  <c r="AF660" i="13"/>
  <c r="AD660" i="13"/>
  <c r="AF652" i="13"/>
  <c r="AD652" i="13"/>
  <c r="AF644" i="13"/>
  <c r="AD644" i="13"/>
  <c r="AF636" i="13"/>
  <c r="AD636" i="13"/>
  <c r="AF628" i="13"/>
  <c r="AD628" i="13"/>
  <c r="AF620" i="13"/>
  <c r="AD620" i="13"/>
  <c r="AF612" i="13"/>
  <c r="AD612" i="13"/>
  <c r="AF604" i="13"/>
  <c r="AD604" i="13"/>
  <c r="AF596" i="13"/>
  <c r="AD596" i="13"/>
  <c r="AF588" i="13"/>
  <c r="AD588" i="13"/>
  <c r="AF580" i="13"/>
  <c r="AD580" i="13"/>
  <c r="AF572" i="13"/>
  <c r="AD572" i="13"/>
  <c r="AF564" i="13"/>
  <c r="AD564" i="13"/>
  <c r="AF556" i="13"/>
  <c r="AD556" i="13"/>
  <c r="AF548" i="13"/>
  <c r="AD548" i="13"/>
  <c r="AH540" i="13"/>
  <c r="AG540" i="13"/>
  <c r="AF532" i="13"/>
  <c r="AD532" i="13"/>
  <c r="AF524" i="13"/>
  <c r="AD524" i="13"/>
  <c r="AF516" i="13"/>
  <c r="AD516" i="13"/>
  <c r="AH508" i="13"/>
  <c r="AG508" i="13"/>
  <c r="AF500" i="13"/>
  <c r="AD500" i="13"/>
  <c r="AF492" i="13"/>
  <c r="AD492" i="13"/>
  <c r="AF484" i="13"/>
  <c r="AD484" i="13"/>
  <c r="AF476" i="13"/>
  <c r="AD476" i="13"/>
  <c r="AF468" i="13"/>
  <c r="AD468" i="13"/>
  <c r="AF460" i="13"/>
  <c r="AD460" i="13"/>
  <c r="AF452" i="13"/>
  <c r="AD452" i="13"/>
  <c r="AF444" i="13"/>
  <c r="AD444" i="13"/>
  <c r="AF436" i="13"/>
  <c r="AD436" i="13"/>
  <c r="AF428" i="13"/>
  <c r="AD428" i="13"/>
  <c r="AF420" i="13"/>
  <c r="AD420" i="13"/>
  <c r="AF412" i="13"/>
  <c r="AD412" i="13"/>
  <c r="AF404" i="13"/>
  <c r="AD404" i="13"/>
  <c r="AF396" i="13"/>
  <c r="AD396" i="13"/>
  <c r="AF388" i="13"/>
  <c r="AD388" i="13"/>
  <c r="AF380" i="13"/>
  <c r="AD380" i="13"/>
  <c r="AF372" i="13"/>
  <c r="AD372" i="13"/>
  <c r="AF364" i="13"/>
  <c r="AD364" i="13"/>
  <c r="AF356" i="13"/>
  <c r="AD356" i="13"/>
  <c r="AF348" i="13"/>
  <c r="AD348" i="13"/>
  <c r="AF340" i="13"/>
  <c r="AD340" i="13"/>
  <c r="AF332" i="13"/>
  <c r="AD332" i="13"/>
  <c r="AF324" i="13"/>
  <c r="AD324" i="13"/>
  <c r="AF316" i="13"/>
  <c r="AD316" i="13"/>
  <c r="AF308" i="13"/>
  <c r="AD308" i="13"/>
  <c r="AF300" i="13"/>
  <c r="AD300" i="13"/>
  <c r="AF292" i="13"/>
  <c r="AD292" i="13"/>
  <c r="AF284" i="13"/>
  <c r="AD284" i="13"/>
  <c r="AF276" i="13"/>
  <c r="AD276" i="13"/>
  <c r="AH268" i="13"/>
  <c r="AG268" i="13"/>
  <c r="AF260" i="13"/>
  <c r="AD260" i="13"/>
  <c r="AF252" i="13"/>
  <c r="AD252" i="13"/>
  <c r="AF244" i="13"/>
  <c r="AD244" i="13"/>
  <c r="AF236" i="13"/>
  <c r="AD236" i="13"/>
  <c r="AF228" i="13"/>
  <c r="AD228" i="13"/>
  <c r="AF220" i="13"/>
  <c r="AD220" i="13"/>
  <c r="AF212" i="13"/>
  <c r="AD212" i="13"/>
  <c r="AF204" i="13"/>
  <c r="AD204" i="13"/>
  <c r="AF196" i="13"/>
  <c r="AD196" i="13"/>
  <c r="AF188" i="13"/>
  <c r="AD188" i="13"/>
  <c r="AF180" i="13"/>
  <c r="AD180" i="13"/>
  <c r="AF172" i="13"/>
  <c r="AD172" i="13"/>
  <c r="AF164" i="13"/>
  <c r="AD164" i="13"/>
  <c r="AF156" i="13"/>
  <c r="AD156" i="13"/>
  <c r="AF148" i="13"/>
  <c r="AD148" i="13"/>
  <c r="AF140" i="13"/>
  <c r="AD140" i="13"/>
  <c r="AF132" i="13"/>
  <c r="AD132" i="13"/>
  <c r="AF124" i="13"/>
  <c r="AD124" i="13"/>
  <c r="AF116" i="13"/>
  <c r="AD116" i="13"/>
  <c r="AF108" i="13"/>
  <c r="AD108" i="13"/>
  <c r="AF100" i="13"/>
  <c r="AD100" i="13"/>
  <c r="AF92" i="13"/>
  <c r="AD92" i="13"/>
  <c r="AF84" i="13"/>
  <c r="AD84" i="13"/>
  <c r="AF76" i="13"/>
  <c r="AD76" i="13"/>
  <c r="AF68" i="13"/>
  <c r="AD68" i="13"/>
  <c r="AF60" i="13"/>
  <c r="AD60" i="13"/>
  <c r="AF52" i="13"/>
  <c r="AD52" i="13"/>
  <c r="AF44" i="13"/>
  <c r="AD44" i="13"/>
  <c r="AF36" i="13"/>
  <c r="AD36" i="13"/>
  <c r="AD1148" i="13"/>
  <c r="AH1249" i="13"/>
  <c r="AG1249" i="13"/>
  <c r="AD956" i="13"/>
  <c r="AH849" i="13"/>
  <c r="AG849" i="13"/>
  <c r="AD1276" i="13"/>
  <c r="AD764" i="13"/>
  <c r="AD540" i="13"/>
  <c r="AD268" i="13"/>
  <c r="AH1521" i="13"/>
  <c r="AG1521" i="13"/>
  <c r="AD1084" i="13"/>
  <c r="AD508" i="13"/>
  <c r="AF392" i="13"/>
  <c r="AH1531" i="13"/>
  <c r="AG1531" i="13"/>
  <c r="AH1523" i="13"/>
  <c r="AG1523" i="13"/>
  <c r="AH1515" i="13"/>
  <c r="AG1515" i="13"/>
  <c r="AH1507" i="13"/>
  <c r="AG1507" i="13"/>
  <c r="AH1499" i="13"/>
  <c r="AG1499" i="13"/>
  <c r="AH1491" i="13"/>
  <c r="AG1491" i="13"/>
  <c r="AH1483" i="13"/>
  <c r="AG1483" i="13"/>
  <c r="AH1475" i="13"/>
  <c r="AG1475" i="13"/>
  <c r="AH1467" i="13"/>
  <c r="AG1467" i="13"/>
  <c r="AH1459" i="13"/>
  <c r="AG1459" i="13"/>
  <c r="AH1451" i="13"/>
  <c r="AG1451" i="13"/>
  <c r="AH1443" i="13"/>
  <c r="AG1443" i="13"/>
  <c r="AH1435" i="13"/>
  <c r="AG1435" i="13"/>
  <c r="AH1427" i="13"/>
  <c r="AG1427" i="13"/>
  <c r="AH1419" i="13"/>
  <c r="AG1419" i="13"/>
  <c r="AH1411" i="13"/>
  <c r="AG1411" i="13"/>
  <c r="AH1403" i="13"/>
  <c r="AG1403" i="13"/>
  <c r="AF1395" i="13"/>
  <c r="AD1395" i="13"/>
  <c r="AF1387" i="13"/>
  <c r="AD1387" i="13"/>
  <c r="AF1379" i="13"/>
  <c r="AD1379" i="13"/>
  <c r="AF1371" i="13"/>
  <c r="AD1371" i="13"/>
  <c r="AF1363" i="13"/>
  <c r="AD1363" i="13"/>
  <c r="AF1355" i="13"/>
  <c r="AD1355" i="13"/>
  <c r="AF1347" i="13"/>
  <c r="AD1347" i="13"/>
  <c r="AF1339" i="13"/>
  <c r="AD1339" i="13"/>
  <c r="AF1331" i="13"/>
  <c r="AD1331" i="13"/>
  <c r="AF1323" i="13"/>
  <c r="AD1323" i="13"/>
  <c r="AF1315" i="13"/>
  <c r="AD1315" i="13"/>
  <c r="AF1307" i="13"/>
  <c r="AD1307" i="13"/>
  <c r="AF1299" i="13"/>
  <c r="AD1299" i="13"/>
  <c r="AF1291" i="13"/>
  <c r="AD1291" i="13"/>
  <c r="AF1283" i="13"/>
  <c r="AD1283" i="13"/>
  <c r="AF1275" i="13"/>
  <c r="AD1275" i="13"/>
  <c r="AF1267" i="13"/>
  <c r="AD1267" i="13"/>
  <c r="AF1259" i="13"/>
  <c r="AD1259" i="13"/>
  <c r="AF1251" i="13"/>
  <c r="AD1251" i="13"/>
  <c r="AF1243" i="13"/>
  <c r="AD1243" i="13"/>
  <c r="AF1235" i="13"/>
  <c r="AD1235" i="13"/>
  <c r="AF1227" i="13"/>
  <c r="AD1227" i="13"/>
  <c r="AF1219" i="13"/>
  <c r="AD1219" i="13"/>
  <c r="AF1211" i="13"/>
  <c r="AD1211" i="13"/>
  <c r="AF1203" i="13"/>
  <c r="AD1203" i="13"/>
  <c r="AF1195" i="13"/>
  <c r="AD1195" i="13"/>
  <c r="AF1187" i="13"/>
  <c r="AD1187" i="13"/>
  <c r="AF1179" i="13"/>
  <c r="AD1179" i="13"/>
  <c r="AF1171" i="13"/>
  <c r="AD1171" i="13"/>
  <c r="AF1163" i="13"/>
  <c r="AD1163" i="13"/>
  <c r="AF1155" i="13"/>
  <c r="AD1155" i="13"/>
  <c r="AF1147" i="13"/>
  <c r="AD1147" i="13"/>
  <c r="AF1139" i="13"/>
  <c r="AD1139" i="13"/>
  <c r="AF1131" i="13"/>
  <c r="AD1131" i="13"/>
  <c r="AF1123" i="13"/>
  <c r="AD1123" i="13"/>
  <c r="AF1115" i="13"/>
  <c r="AD1115" i="13"/>
  <c r="AF1107" i="13"/>
  <c r="AD1107" i="13"/>
  <c r="AF1099" i="13"/>
  <c r="AD1099" i="13"/>
  <c r="AF1091" i="13"/>
  <c r="AD1091" i="13"/>
  <c r="AF1083" i="13"/>
  <c r="AD1083" i="13"/>
  <c r="AF1075" i="13"/>
  <c r="AD1075" i="13"/>
  <c r="AF1067" i="13"/>
  <c r="AD1067" i="13"/>
  <c r="AF1059" i="13"/>
  <c r="AD1059" i="13"/>
  <c r="AF1051" i="13"/>
  <c r="AD1051" i="13"/>
  <c r="AF1043" i="13"/>
  <c r="AD1043" i="13"/>
  <c r="AF1035" i="13"/>
  <c r="AD1035" i="13"/>
  <c r="AF1027" i="13"/>
  <c r="AD1027" i="13"/>
  <c r="AF1019" i="13"/>
  <c r="AD1019" i="13"/>
  <c r="AF1011" i="13"/>
  <c r="AD1011" i="13"/>
  <c r="AF1003" i="13"/>
  <c r="AD1003" i="13"/>
  <c r="AF995" i="13"/>
  <c r="AD995" i="13"/>
  <c r="AF987" i="13"/>
  <c r="AD987" i="13"/>
  <c r="AF979" i="13"/>
  <c r="AD979" i="13"/>
  <c r="AF971" i="13"/>
  <c r="AD971" i="13"/>
  <c r="AF963" i="13"/>
  <c r="AD963" i="13"/>
  <c r="AF955" i="13"/>
  <c r="AD955" i="13"/>
  <c r="AF947" i="13"/>
  <c r="AD947" i="13"/>
  <c r="AF939" i="13"/>
  <c r="AD939" i="13"/>
  <c r="AF931" i="13"/>
  <c r="AD931" i="13"/>
  <c r="AF923" i="13"/>
  <c r="AD923" i="13"/>
  <c r="AF915" i="13"/>
  <c r="AD915" i="13"/>
  <c r="AF907" i="13"/>
  <c r="AD907" i="13"/>
  <c r="AF899" i="13"/>
  <c r="AD899" i="13"/>
  <c r="AF891" i="13"/>
  <c r="AD891" i="13"/>
  <c r="AF883" i="13"/>
  <c r="AD883" i="13"/>
  <c r="AF875" i="13"/>
  <c r="AD875" i="13"/>
  <c r="AF867" i="13"/>
  <c r="AD867" i="13"/>
  <c r="AF859" i="13"/>
  <c r="AD859" i="13"/>
  <c r="AF851" i="13"/>
  <c r="AD851" i="13"/>
  <c r="AF843" i="13"/>
  <c r="AD843" i="13"/>
  <c r="AF835" i="13"/>
  <c r="AD835" i="13"/>
  <c r="AF827" i="13"/>
  <c r="AD827" i="13"/>
  <c r="AF819" i="13"/>
  <c r="AD819" i="13"/>
  <c r="AF811" i="13"/>
  <c r="AD811" i="13"/>
  <c r="AF803" i="13"/>
  <c r="AD803" i="13"/>
  <c r="AF795" i="13"/>
  <c r="AD795" i="13"/>
  <c r="AF787" i="13"/>
  <c r="AD787" i="13"/>
  <c r="AF779" i="13"/>
  <c r="AD779" i="13"/>
  <c r="AF771" i="13"/>
  <c r="AD771" i="13"/>
  <c r="AF763" i="13"/>
  <c r="AD763" i="13"/>
  <c r="AF755" i="13"/>
  <c r="AD755" i="13"/>
  <c r="AF747" i="13"/>
  <c r="AD747" i="13"/>
  <c r="AF739" i="13"/>
  <c r="AD739" i="13"/>
  <c r="AF731" i="13"/>
  <c r="AD731" i="13"/>
  <c r="AF723" i="13"/>
  <c r="AD723" i="13"/>
  <c r="AF715" i="13"/>
  <c r="AD715" i="13"/>
  <c r="AF707" i="13"/>
  <c r="AD707" i="13"/>
  <c r="AF699" i="13"/>
  <c r="AD699" i="13"/>
  <c r="AF691" i="13"/>
  <c r="AD691" i="13"/>
  <c r="AF683" i="13"/>
  <c r="AD683" i="13"/>
  <c r="AF675" i="13"/>
  <c r="AD675" i="13"/>
  <c r="AF667" i="13"/>
  <c r="AD667" i="13"/>
  <c r="AF659" i="13"/>
  <c r="AD659" i="13"/>
  <c r="AF651" i="13"/>
  <c r="AD651" i="13"/>
  <c r="AH643" i="13"/>
  <c r="AG643" i="13"/>
  <c r="AF635" i="13"/>
  <c r="AD635" i="13"/>
  <c r="AH627" i="13"/>
  <c r="AG627" i="13"/>
  <c r="AF619" i="13"/>
  <c r="AD619" i="13"/>
  <c r="AH611" i="13"/>
  <c r="AG611" i="13"/>
  <c r="AF603" i="13"/>
  <c r="AD603" i="13"/>
  <c r="AF595" i="13"/>
  <c r="AD595" i="13"/>
  <c r="AF587" i="13"/>
  <c r="AD587" i="13"/>
  <c r="AH579" i="13"/>
  <c r="AG579" i="13"/>
  <c r="AF571" i="13"/>
  <c r="AD571" i="13"/>
  <c r="AH563" i="13"/>
  <c r="AG563" i="13"/>
  <c r="AF555" i="13"/>
  <c r="AD555" i="13"/>
  <c r="AH547" i="13"/>
  <c r="AG547" i="13"/>
  <c r="AF539" i="13"/>
  <c r="AD539" i="13"/>
  <c r="AF531" i="13"/>
  <c r="AD531" i="13"/>
  <c r="AF523" i="13"/>
  <c r="AD523" i="13"/>
  <c r="AH515" i="13"/>
  <c r="AG515" i="13"/>
  <c r="AF507" i="13"/>
  <c r="AD507" i="13"/>
  <c r="AH499" i="13"/>
  <c r="AG499" i="13"/>
  <c r="AF491" i="13"/>
  <c r="AD491" i="13"/>
  <c r="AH483" i="13"/>
  <c r="AG483" i="13"/>
  <c r="AF475" i="13"/>
  <c r="AD475" i="13"/>
  <c r="AF467" i="13"/>
  <c r="AD467" i="13"/>
  <c r="AF459" i="13"/>
  <c r="AD459" i="13"/>
  <c r="AH451" i="13"/>
  <c r="AG451" i="13"/>
  <c r="AF443" i="13"/>
  <c r="AD443" i="13"/>
  <c r="AH435" i="13"/>
  <c r="AG435" i="13"/>
  <c r="AF427" i="13"/>
  <c r="AD427" i="13"/>
  <c r="AH419" i="13"/>
  <c r="AG419" i="13"/>
  <c r="AF411" i="13"/>
  <c r="AD411" i="13"/>
  <c r="AF403" i="13"/>
  <c r="AD403" i="13"/>
  <c r="AF395" i="13"/>
  <c r="AD395" i="13"/>
  <c r="AH387" i="13"/>
  <c r="AG387" i="13"/>
  <c r="AF379" i="13"/>
  <c r="AD379" i="13"/>
  <c r="AH371" i="13"/>
  <c r="AG371" i="13"/>
  <c r="AF363" i="13"/>
  <c r="AD363" i="13"/>
  <c r="AH355" i="13"/>
  <c r="AG355" i="13"/>
  <c r="AF347" i="13"/>
  <c r="AD347" i="13"/>
  <c r="AF339" i="13"/>
  <c r="AD339" i="13"/>
  <c r="AF331" i="13"/>
  <c r="AD331" i="13"/>
  <c r="AH323" i="13"/>
  <c r="AG323" i="13"/>
  <c r="AF315" i="13"/>
  <c r="AD315" i="13"/>
  <c r="AH307" i="13"/>
  <c r="AG307" i="13"/>
  <c r="AF299" i="13"/>
  <c r="AD299" i="13"/>
  <c r="AH291" i="13"/>
  <c r="AG291" i="13"/>
  <c r="AF283" i="13"/>
  <c r="AD283" i="13"/>
  <c r="AF275" i="13"/>
  <c r="AD275" i="13"/>
  <c r="AF267" i="13"/>
  <c r="AD267" i="13"/>
  <c r="AH259" i="13"/>
  <c r="AG259" i="13"/>
  <c r="AF251" i="13"/>
  <c r="AD251" i="13"/>
  <c r="AH243" i="13"/>
  <c r="AG243" i="13"/>
  <c r="AF235" i="13"/>
  <c r="AD235" i="13"/>
  <c r="AH227" i="13"/>
  <c r="AG227" i="13"/>
  <c r="AF219" i="13"/>
  <c r="AD219" i="13"/>
  <c r="AF211" i="13"/>
  <c r="AD211" i="13"/>
  <c r="AF203" i="13"/>
  <c r="AD203" i="13"/>
  <c r="AH195" i="13"/>
  <c r="AG195" i="13"/>
  <c r="AF187" i="13"/>
  <c r="AD187" i="13"/>
  <c r="AH179" i="13"/>
  <c r="AG179" i="13"/>
  <c r="AF171" i="13"/>
  <c r="AD171" i="13"/>
  <c r="AF163" i="13"/>
  <c r="AD163" i="13"/>
  <c r="AF155" i="13"/>
  <c r="AD155" i="13"/>
  <c r="AF147" i="13"/>
  <c r="AD147" i="13"/>
  <c r="AF139" i="13"/>
  <c r="AD139" i="13"/>
  <c r="AF131" i="13"/>
  <c r="AD131" i="13"/>
  <c r="AF123" i="13"/>
  <c r="AD123" i="13"/>
  <c r="AF115" i="13"/>
  <c r="AD115" i="13"/>
  <c r="AF107" i="13"/>
  <c r="AD107" i="13"/>
  <c r="AF99" i="13"/>
  <c r="AD99" i="13"/>
  <c r="AD91" i="13"/>
  <c r="AF91" i="13"/>
  <c r="AF83" i="13"/>
  <c r="AD83" i="13"/>
  <c r="AF75" i="13"/>
  <c r="AD75" i="13"/>
  <c r="AF67" i="13"/>
  <c r="AD67" i="13"/>
  <c r="AF59" i="13"/>
  <c r="AD59" i="13"/>
  <c r="AF51" i="13"/>
  <c r="AD51" i="13"/>
  <c r="AD43" i="13"/>
  <c r="AF43" i="13"/>
  <c r="AF35" i="13"/>
  <c r="AD35" i="13"/>
  <c r="AD1529" i="13"/>
  <c r="AD1520" i="13"/>
  <c r="AD1510" i="13"/>
  <c r="AD1501" i="13"/>
  <c r="AD1483" i="13"/>
  <c r="AD1474" i="13"/>
  <c r="AD1465" i="13"/>
  <c r="AD1456" i="13"/>
  <c r="AD1446" i="13"/>
  <c r="AD1437" i="13"/>
  <c r="AD1419" i="13"/>
  <c r="AD1410" i="13"/>
  <c r="AD1401" i="13"/>
  <c r="AD1390" i="13"/>
  <c r="AD1374" i="13"/>
  <c r="AD1358" i="13"/>
  <c r="AD1336" i="13"/>
  <c r="AD1294" i="13"/>
  <c r="AD1272" i="13"/>
  <c r="AD1230" i="13"/>
  <c r="AD1208" i="13"/>
  <c r="AD1166" i="13"/>
  <c r="AD1144" i="13"/>
  <c r="AD1102" i="13"/>
  <c r="AD1080" i="13"/>
  <c r="AD1038" i="13"/>
  <c r="AD1016" i="13"/>
  <c r="AD974" i="13"/>
  <c r="AD952" i="13"/>
  <c r="AD910" i="13"/>
  <c r="AD888" i="13"/>
  <c r="AD846" i="13"/>
  <c r="AD824" i="13"/>
  <c r="AD782" i="13"/>
  <c r="AD760" i="13"/>
  <c r="AD718" i="13"/>
  <c r="AD696" i="13"/>
  <c r="AD674" i="13"/>
  <c r="AD639" i="13"/>
  <c r="AD538" i="13"/>
  <c r="AD502" i="13"/>
  <c r="AD470" i="13"/>
  <c r="AD435" i="13"/>
  <c r="AD399" i="13"/>
  <c r="AD367" i="13"/>
  <c r="AD298" i="13"/>
  <c r="AD266" i="13"/>
  <c r="AD230" i="13"/>
  <c r="AD195" i="13"/>
  <c r="AD162" i="13"/>
  <c r="AF791" i="13"/>
  <c r="AF337" i="13"/>
  <c r="AH1530" i="13"/>
  <c r="AG1530" i="13"/>
  <c r="AH1522" i="13"/>
  <c r="AG1522" i="13"/>
  <c r="AH1514" i="13"/>
  <c r="AG1514" i="13"/>
  <c r="AH1506" i="13"/>
  <c r="AG1506" i="13"/>
  <c r="AH1498" i="13"/>
  <c r="AG1498" i="13"/>
  <c r="AH1490" i="13"/>
  <c r="AG1490" i="13"/>
  <c r="AH1482" i="13"/>
  <c r="AG1482" i="13"/>
  <c r="AH1474" i="13"/>
  <c r="AG1474" i="13"/>
  <c r="AH1466" i="13"/>
  <c r="AG1466" i="13"/>
  <c r="AH1458" i="13"/>
  <c r="AG1458" i="13"/>
  <c r="AH1450" i="13"/>
  <c r="AG1450" i="13"/>
  <c r="AH1442" i="13"/>
  <c r="AG1442" i="13"/>
  <c r="AH1434" i="13"/>
  <c r="AG1434" i="13"/>
  <c r="AH1426" i="13"/>
  <c r="AG1426" i="13"/>
  <c r="AH1418" i="13"/>
  <c r="AG1418" i="13"/>
  <c r="AH1410" i="13"/>
  <c r="AG1410" i="13"/>
  <c r="AH1402" i="13"/>
  <c r="AG1402" i="13"/>
  <c r="AH1394" i="13"/>
  <c r="AG1394" i="13"/>
  <c r="AF1386" i="13"/>
  <c r="AD1386" i="13"/>
  <c r="AF1378" i="13"/>
  <c r="AD1378" i="13"/>
  <c r="AF1370" i="13"/>
  <c r="AD1370" i="13"/>
  <c r="AF1362" i="13"/>
  <c r="AD1362" i="13"/>
  <c r="AF1354" i="13"/>
  <c r="AD1354" i="13"/>
  <c r="AF1346" i="13"/>
  <c r="AD1346" i="13"/>
  <c r="AF1338" i="13"/>
  <c r="AD1338" i="13"/>
  <c r="AF1330" i="13"/>
  <c r="AD1330" i="13"/>
  <c r="AF1322" i="13"/>
  <c r="AD1322" i="13"/>
  <c r="AF1314" i="13"/>
  <c r="AD1314" i="13"/>
  <c r="AF1306" i="13"/>
  <c r="AD1306" i="13"/>
  <c r="AF1298" i="13"/>
  <c r="AD1298" i="13"/>
  <c r="AF1290" i="13"/>
  <c r="AD1290" i="13"/>
  <c r="AF1282" i="13"/>
  <c r="AD1282" i="13"/>
  <c r="AF1274" i="13"/>
  <c r="AD1274" i="13"/>
  <c r="AF1266" i="13"/>
  <c r="AD1266" i="13"/>
  <c r="AF1258" i="13"/>
  <c r="AD1258" i="13"/>
  <c r="AF1250" i="13"/>
  <c r="AD1250" i="13"/>
  <c r="AF1242" i="13"/>
  <c r="AD1242" i="13"/>
  <c r="AF1234" i="13"/>
  <c r="AD1234" i="13"/>
  <c r="AF1226" i="13"/>
  <c r="AD1226" i="13"/>
  <c r="AF1218" i="13"/>
  <c r="AD1218" i="13"/>
  <c r="AF1210" i="13"/>
  <c r="AD1210" i="13"/>
  <c r="AF1202" i="13"/>
  <c r="AD1202" i="13"/>
  <c r="AF1194" i="13"/>
  <c r="AD1194" i="13"/>
  <c r="AF1186" i="13"/>
  <c r="AD1186" i="13"/>
  <c r="AF1178" i="13"/>
  <c r="AD1178" i="13"/>
  <c r="AF1170" i="13"/>
  <c r="AD1170" i="13"/>
  <c r="AF1162" i="13"/>
  <c r="AD1162" i="13"/>
  <c r="AF1154" i="13"/>
  <c r="AD1154" i="13"/>
  <c r="AF1146" i="13"/>
  <c r="AD1146" i="13"/>
  <c r="AF1138" i="13"/>
  <c r="AD1138" i="13"/>
  <c r="AF1130" i="13"/>
  <c r="AD1130" i="13"/>
  <c r="AF1122" i="13"/>
  <c r="AD1122" i="13"/>
  <c r="AF1114" i="13"/>
  <c r="AD1114" i="13"/>
  <c r="AF1106" i="13"/>
  <c r="AD1106" i="13"/>
  <c r="AF1098" i="13"/>
  <c r="AD1098" i="13"/>
  <c r="AF1090" i="13"/>
  <c r="AD1090" i="13"/>
  <c r="AF1082" i="13"/>
  <c r="AD1082" i="13"/>
  <c r="AF1074" i="13"/>
  <c r="AD1074" i="13"/>
  <c r="AF1066" i="13"/>
  <c r="AD1066" i="13"/>
  <c r="AF1058" i="13"/>
  <c r="AD1058" i="13"/>
  <c r="AF1050" i="13"/>
  <c r="AD1050" i="13"/>
  <c r="AF1042" i="13"/>
  <c r="AD1042" i="13"/>
  <c r="AF1034" i="13"/>
  <c r="AD1034" i="13"/>
  <c r="AF1026" i="13"/>
  <c r="AD1026" i="13"/>
  <c r="AF1018" i="13"/>
  <c r="AD1018" i="13"/>
  <c r="AF1010" i="13"/>
  <c r="AD1010" i="13"/>
  <c r="AF1002" i="13"/>
  <c r="AD1002" i="13"/>
  <c r="AF994" i="13"/>
  <c r="AD994" i="13"/>
  <c r="AF986" i="13"/>
  <c r="AD986" i="13"/>
  <c r="AF978" i="13"/>
  <c r="AD978" i="13"/>
  <c r="AF970" i="13"/>
  <c r="AD970" i="13"/>
  <c r="AF962" i="13"/>
  <c r="AD962" i="13"/>
  <c r="AF954" i="13"/>
  <c r="AD954" i="13"/>
  <c r="AF946" i="13"/>
  <c r="AD946" i="13"/>
  <c r="AF938" i="13"/>
  <c r="AD938" i="13"/>
  <c r="AF930" i="13"/>
  <c r="AD930" i="13"/>
  <c r="AF922" i="13"/>
  <c r="AD922" i="13"/>
  <c r="AF914" i="13"/>
  <c r="AD914" i="13"/>
  <c r="AF906" i="13"/>
  <c r="AD906" i="13"/>
  <c r="AF898" i="13"/>
  <c r="AD898" i="13"/>
  <c r="AF890" i="13"/>
  <c r="AD890" i="13"/>
  <c r="AF882" i="13"/>
  <c r="AD882" i="13"/>
  <c r="AF874" i="13"/>
  <c r="AD874" i="13"/>
  <c r="AF866" i="13"/>
  <c r="AD866" i="13"/>
  <c r="AF858" i="13"/>
  <c r="AD858" i="13"/>
  <c r="AF850" i="13"/>
  <c r="AD850" i="13"/>
  <c r="AF842" i="13"/>
  <c r="AD842" i="13"/>
  <c r="AF834" i="13"/>
  <c r="AD834" i="13"/>
  <c r="AF826" i="13"/>
  <c r="AD826" i="13"/>
  <c r="AF818" i="13"/>
  <c r="AD818" i="13"/>
  <c r="AF810" i="13"/>
  <c r="AD810" i="13"/>
  <c r="AF802" i="13"/>
  <c r="AD802" i="13"/>
  <c r="AF794" i="13"/>
  <c r="AD794" i="13"/>
  <c r="AF786" i="13"/>
  <c r="AD786" i="13"/>
  <c r="AF778" i="13"/>
  <c r="AD778" i="13"/>
  <c r="AF770" i="13"/>
  <c r="AD770" i="13"/>
  <c r="AF762" i="13"/>
  <c r="AD762" i="13"/>
  <c r="AF754" i="13"/>
  <c r="AD754" i="13"/>
  <c r="AF746" i="13"/>
  <c r="AD746" i="13"/>
  <c r="AF738" i="13"/>
  <c r="AD738" i="13"/>
  <c r="AF730" i="13"/>
  <c r="AD730" i="13"/>
  <c r="AF722" i="13"/>
  <c r="AD722" i="13"/>
  <c r="AF714" i="13"/>
  <c r="AD714" i="13"/>
  <c r="AF706" i="13"/>
  <c r="AD706" i="13"/>
  <c r="AF698" i="13"/>
  <c r="AD698" i="13"/>
  <c r="AF690" i="13"/>
  <c r="AD690" i="13"/>
  <c r="AF682" i="13"/>
  <c r="AD682" i="13"/>
  <c r="AH674" i="13"/>
  <c r="AG674" i="13"/>
  <c r="AH666" i="13"/>
  <c r="AG666" i="13"/>
  <c r="AF658" i="13"/>
  <c r="AD658" i="13"/>
  <c r="AH650" i="13"/>
  <c r="AG650" i="13"/>
  <c r="AF642" i="13"/>
  <c r="AD642" i="13"/>
  <c r="AF634" i="13"/>
  <c r="AD634" i="13"/>
  <c r="AF626" i="13"/>
  <c r="AD626" i="13"/>
  <c r="AH618" i="13"/>
  <c r="AG618" i="13"/>
  <c r="AF610" i="13"/>
  <c r="AD610" i="13"/>
  <c r="AH602" i="13"/>
  <c r="AG602" i="13"/>
  <c r="AF594" i="13"/>
  <c r="AD594" i="13"/>
  <c r="AG586" i="13"/>
  <c r="AH586" i="13"/>
  <c r="AF578" i="13"/>
  <c r="AD578" i="13"/>
  <c r="AF570" i="13"/>
  <c r="AD570" i="13"/>
  <c r="AF562" i="13"/>
  <c r="AD562" i="13"/>
  <c r="AH554" i="13"/>
  <c r="AG554" i="13"/>
  <c r="AF546" i="13"/>
  <c r="AD546" i="13"/>
  <c r="AH538" i="13"/>
  <c r="AG538" i="13"/>
  <c r="AF530" i="13"/>
  <c r="AD530" i="13"/>
  <c r="AH522" i="13"/>
  <c r="AG522" i="13"/>
  <c r="AF514" i="13"/>
  <c r="AD514" i="13"/>
  <c r="AF506" i="13"/>
  <c r="AD506" i="13"/>
  <c r="AF498" i="13"/>
  <c r="AD498" i="13"/>
  <c r="AH490" i="13"/>
  <c r="AG490" i="13"/>
  <c r="AF482" i="13"/>
  <c r="AD482" i="13"/>
  <c r="AH474" i="13"/>
  <c r="AG474" i="13"/>
  <c r="AF466" i="13"/>
  <c r="AD466" i="13"/>
  <c r="AH458" i="13"/>
  <c r="AG458" i="13"/>
  <c r="AF450" i="13"/>
  <c r="AD450" i="13"/>
  <c r="AF442" i="13"/>
  <c r="AD442" i="13"/>
  <c r="AF434" i="13"/>
  <c r="AD434" i="13"/>
  <c r="AH426" i="13"/>
  <c r="AG426" i="13"/>
  <c r="AF418" i="13"/>
  <c r="AD418" i="13"/>
  <c r="AH410" i="13"/>
  <c r="AG410" i="13"/>
  <c r="AF402" i="13"/>
  <c r="AD402" i="13"/>
  <c r="AH394" i="13"/>
  <c r="AG394" i="13"/>
  <c r="AF386" i="13"/>
  <c r="AD386" i="13"/>
  <c r="AF378" i="13"/>
  <c r="AD378" i="13"/>
  <c r="AF370" i="13"/>
  <c r="AD370" i="13"/>
  <c r="AH362" i="13"/>
  <c r="AG362" i="13"/>
  <c r="AF354" i="13"/>
  <c r="AD354" i="13"/>
  <c r="AH346" i="13"/>
  <c r="AG346" i="13"/>
  <c r="AF338" i="13"/>
  <c r="AD338" i="13"/>
  <c r="AH330" i="13"/>
  <c r="AG330" i="13"/>
  <c r="AF322" i="13"/>
  <c r="AD322" i="13"/>
  <c r="AF314" i="13"/>
  <c r="AD314" i="13"/>
  <c r="AF306" i="13"/>
  <c r="AD306" i="13"/>
  <c r="AH298" i="13"/>
  <c r="AG298" i="13"/>
  <c r="AF290" i="13"/>
  <c r="AD290" i="13"/>
  <c r="AH282" i="13"/>
  <c r="AG282" i="13"/>
  <c r="AF274" i="13"/>
  <c r="AD274" i="13"/>
  <c r="AH266" i="13"/>
  <c r="AG266" i="13"/>
  <c r="AF258" i="13"/>
  <c r="AD258" i="13"/>
  <c r="AF250" i="13"/>
  <c r="AD250" i="13"/>
  <c r="AF242" i="13"/>
  <c r="AD242" i="13"/>
  <c r="AH234" i="13"/>
  <c r="AG234" i="13"/>
  <c r="AF226" i="13"/>
  <c r="AD226" i="13"/>
  <c r="AH218" i="13"/>
  <c r="AG218" i="13"/>
  <c r="AF210" i="13"/>
  <c r="AD210" i="13"/>
  <c r="AH202" i="13"/>
  <c r="AG202" i="13"/>
  <c r="AF194" i="13"/>
  <c r="AD194" i="13"/>
  <c r="AF186" i="13"/>
  <c r="AD186" i="13"/>
  <c r="AF178" i="13"/>
  <c r="AD178" i="13"/>
  <c r="AH170" i="13"/>
  <c r="AG170" i="13"/>
  <c r="AH162" i="13"/>
  <c r="AG162" i="13"/>
  <c r="AH154" i="13"/>
  <c r="AG154" i="13"/>
  <c r="AH146" i="13"/>
  <c r="AG146" i="13"/>
  <c r="AH138" i="13"/>
  <c r="AG138" i="13"/>
  <c r="AH130" i="13"/>
  <c r="AG130" i="13"/>
  <c r="AH122" i="13"/>
  <c r="AG122" i="13"/>
  <c r="AH114" i="13"/>
  <c r="AG114" i="13"/>
  <c r="AH106" i="13"/>
  <c r="AG106" i="13"/>
  <c r="AH98" i="13"/>
  <c r="AG98" i="13"/>
  <c r="AH90" i="13"/>
  <c r="AG90" i="13"/>
  <c r="AH82" i="13"/>
  <c r="AG82" i="13"/>
  <c r="AH74" i="13"/>
  <c r="AG74" i="13"/>
  <c r="AH66" i="13"/>
  <c r="AG66" i="13"/>
  <c r="AH58" i="13"/>
  <c r="AG58" i="13"/>
  <c r="AH50" i="13"/>
  <c r="AG50" i="13"/>
  <c r="AH42" i="13"/>
  <c r="AG42" i="13"/>
  <c r="AD1528" i="13"/>
  <c r="AD1518" i="13"/>
  <c r="AD1509" i="13"/>
  <c r="AD1491" i="13"/>
  <c r="AD1482" i="13"/>
  <c r="AD1473" i="13"/>
  <c r="AD1464" i="13"/>
  <c r="AD1454" i="13"/>
  <c r="AD1445" i="13"/>
  <c r="AD1427" i="13"/>
  <c r="AD1418" i="13"/>
  <c r="AD1409" i="13"/>
  <c r="AD1400" i="13"/>
  <c r="AD1389" i="13"/>
  <c r="AD1373" i="13"/>
  <c r="AD1334" i="13"/>
  <c r="AD1312" i="13"/>
  <c r="AD1270" i="13"/>
  <c r="AD1248" i="13"/>
  <c r="AD1206" i="13"/>
  <c r="AD1184" i="13"/>
  <c r="AD1142" i="13"/>
  <c r="AD1120" i="13"/>
  <c r="AD1078" i="13"/>
  <c r="AD1056" i="13"/>
  <c r="AD1014" i="13"/>
  <c r="AD992" i="13"/>
  <c r="AD950" i="13"/>
  <c r="AD928" i="13"/>
  <c r="AD886" i="13"/>
  <c r="AD864" i="13"/>
  <c r="AD822" i="13"/>
  <c r="AD800" i="13"/>
  <c r="AD758" i="13"/>
  <c r="AD736" i="13"/>
  <c r="AD694" i="13"/>
  <c r="AD602" i="13"/>
  <c r="AD566" i="13"/>
  <c r="AD534" i="13"/>
  <c r="AD499" i="13"/>
  <c r="AD463" i="13"/>
  <c r="AD431" i="13"/>
  <c r="AD362" i="13"/>
  <c r="AD330" i="13"/>
  <c r="AD294" i="13"/>
  <c r="AD259" i="13"/>
  <c r="AD227" i="13"/>
  <c r="AD191" i="13"/>
  <c r="AD154" i="13"/>
  <c r="AD114" i="13"/>
  <c r="AD70" i="13"/>
  <c r="AF1414" i="13"/>
  <c r="AF735" i="13"/>
  <c r="AF279" i="13"/>
  <c r="AH1529" i="13"/>
  <c r="AG1529" i="13"/>
  <c r="AH1513" i="13"/>
  <c r="AG1513" i="13"/>
  <c r="AH1505" i="13"/>
  <c r="AG1505" i="13"/>
  <c r="AH1497" i="13"/>
  <c r="AG1497" i="13"/>
  <c r="AH1489" i="13"/>
  <c r="AG1489" i="13"/>
  <c r="AG1481" i="13"/>
  <c r="AH1481" i="13"/>
  <c r="AH1473" i="13"/>
  <c r="AG1473" i="13"/>
  <c r="AH1465" i="13"/>
  <c r="AG1465" i="13"/>
  <c r="AH1449" i="13"/>
  <c r="AG1449" i="13"/>
  <c r="AG1441" i="13"/>
  <c r="AH1441" i="13"/>
  <c r="AH1433" i="13"/>
  <c r="AG1433" i="13"/>
  <c r="AH1425" i="13"/>
  <c r="AG1425" i="13"/>
  <c r="AG1417" i="13"/>
  <c r="AH1417" i="13"/>
  <c r="AG1409" i="13"/>
  <c r="AH1409" i="13"/>
  <c r="AH1401" i="13"/>
  <c r="AG1401" i="13"/>
  <c r="AF1385" i="13"/>
  <c r="AD1385" i="13"/>
  <c r="AF1377" i="13"/>
  <c r="AD1377" i="13"/>
  <c r="AD1369" i="13"/>
  <c r="AF1369" i="13"/>
  <c r="AF1361" i="13"/>
  <c r="AD1361" i="13"/>
  <c r="AF1353" i="13"/>
  <c r="AD1353" i="13"/>
  <c r="AD1345" i="13"/>
  <c r="AF1345" i="13"/>
  <c r="AF1337" i="13"/>
  <c r="AD1337" i="13"/>
  <c r="AF1321" i="13"/>
  <c r="AD1321" i="13"/>
  <c r="AF1313" i="13"/>
  <c r="AD1313" i="13"/>
  <c r="AF1305" i="13"/>
  <c r="AD1305" i="13"/>
  <c r="AF1297" i="13"/>
  <c r="AD1297" i="13"/>
  <c r="AF1289" i="13"/>
  <c r="AD1289" i="13"/>
  <c r="AD1281" i="13"/>
  <c r="AF1281" i="13"/>
  <c r="AF1273" i="13"/>
  <c r="AD1273" i="13"/>
  <c r="AF1265" i="13"/>
  <c r="AD1265" i="13"/>
  <c r="AF1257" i="13"/>
  <c r="AD1257" i="13"/>
  <c r="AF1241" i="13"/>
  <c r="AD1241" i="13"/>
  <c r="AF1233" i="13"/>
  <c r="AD1233" i="13"/>
  <c r="AF1225" i="13"/>
  <c r="AD1225" i="13"/>
  <c r="AF1217" i="13"/>
  <c r="AD1217" i="13"/>
  <c r="AF1209" i="13"/>
  <c r="AD1209" i="13"/>
  <c r="AD1201" i="13"/>
  <c r="AF1201" i="13"/>
  <c r="AF1193" i="13"/>
  <c r="AD1193" i="13"/>
  <c r="AF1185" i="13"/>
  <c r="AD1185" i="13"/>
  <c r="AF1177" i="13"/>
  <c r="AD1177" i="13"/>
  <c r="AF1169" i="13"/>
  <c r="AD1169" i="13"/>
  <c r="AF1161" i="13"/>
  <c r="AD1161" i="13"/>
  <c r="AD1153" i="13"/>
  <c r="AF1153" i="13"/>
  <c r="AF1145" i="13"/>
  <c r="AD1145" i="13"/>
  <c r="AF1137" i="13"/>
  <c r="AD1137" i="13"/>
  <c r="AF1129" i="13"/>
  <c r="AD1129" i="13"/>
  <c r="AF1113" i="13"/>
  <c r="AD1113" i="13"/>
  <c r="AF1105" i="13"/>
  <c r="AD1105" i="13"/>
  <c r="AF1097" i="13"/>
  <c r="AD1097" i="13"/>
  <c r="AF1089" i="13"/>
  <c r="AD1089" i="13"/>
  <c r="AF1081" i="13"/>
  <c r="AD1081" i="13"/>
  <c r="AD1065" i="13"/>
  <c r="AF1065" i="13"/>
  <c r="AF1057" i="13"/>
  <c r="AD1057" i="13"/>
  <c r="AF1049" i="13"/>
  <c r="AD1049" i="13"/>
  <c r="AF1041" i="13"/>
  <c r="AD1041" i="13"/>
  <c r="AF1033" i="13"/>
  <c r="AD1033" i="13"/>
  <c r="AF1025" i="13"/>
  <c r="AD1025" i="13"/>
  <c r="AF1017" i="13"/>
  <c r="AD1017" i="13"/>
  <c r="AD1009" i="13"/>
  <c r="AF1009" i="13"/>
  <c r="AD1001" i="13"/>
  <c r="AF1001" i="13"/>
  <c r="AF993" i="13"/>
  <c r="AD993" i="13"/>
  <c r="AF985" i="13"/>
  <c r="AD985" i="13"/>
  <c r="AF977" i="13"/>
  <c r="AD977" i="13"/>
  <c r="AF969" i="13"/>
  <c r="AD969" i="13"/>
  <c r="AF961" i="13"/>
  <c r="AD961" i="13"/>
  <c r="AF953" i="13"/>
  <c r="AD953" i="13"/>
  <c r="AD945" i="13"/>
  <c r="AF945" i="13"/>
  <c r="AF937" i="13"/>
  <c r="AD937" i="13"/>
  <c r="AF929" i="13"/>
  <c r="AD929" i="13"/>
  <c r="AF921" i="13"/>
  <c r="AD921" i="13"/>
  <c r="AF913" i="13"/>
  <c r="AD913" i="13"/>
  <c r="AF905" i="13"/>
  <c r="AD905" i="13"/>
  <c r="AF897" i="13"/>
  <c r="AD897" i="13"/>
  <c r="AF889" i="13"/>
  <c r="AD889" i="13"/>
  <c r="AF881" i="13"/>
  <c r="AD881" i="13"/>
  <c r="AF873" i="13"/>
  <c r="AD873" i="13"/>
  <c r="AF865" i="13"/>
  <c r="AD865" i="13"/>
  <c r="AF857" i="13"/>
  <c r="AD857" i="13"/>
  <c r="AF841" i="13"/>
  <c r="AD841" i="13"/>
  <c r="AF833" i="13"/>
  <c r="AD833" i="13"/>
  <c r="AF825" i="13"/>
  <c r="AD825" i="13"/>
  <c r="AF817" i="13"/>
  <c r="AD817" i="13"/>
  <c r="AF809" i="13"/>
  <c r="AD809" i="13"/>
  <c r="AF801" i="13"/>
  <c r="AD801" i="13"/>
  <c r="AF793" i="13"/>
  <c r="AD793" i="13"/>
  <c r="AD785" i="13"/>
  <c r="AF785" i="13"/>
  <c r="AF777" i="13"/>
  <c r="AD777" i="13"/>
  <c r="AF769" i="13"/>
  <c r="AD769" i="13"/>
  <c r="AF761" i="13"/>
  <c r="AD761" i="13"/>
  <c r="AF753" i="13"/>
  <c r="AD753" i="13"/>
  <c r="AF745" i="13"/>
  <c r="AD745" i="13"/>
  <c r="AF737" i="13"/>
  <c r="AD737" i="13"/>
  <c r="AF729" i="13"/>
  <c r="AD729" i="13"/>
  <c r="AD721" i="13"/>
  <c r="AF721" i="13"/>
  <c r="AF713" i="13"/>
  <c r="AD713" i="13"/>
  <c r="AF705" i="13"/>
  <c r="AD705" i="13"/>
  <c r="AF697" i="13"/>
  <c r="AD697" i="13"/>
  <c r="AF689" i="13"/>
  <c r="AD689" i="13"/>
  <c r="AD681" i="13"/>
  <c r="AF681" i="13"/>
  <c r="AD673" i="13"/>
  <c r="AF673" i="13"/>
  <c r="AF665" i="13"/>
  <c r="AD665" i="13"/>
  <c r="AD657" i="13"/>
  <c r="AF657" i="13"/>
  <c r="AD649" i="13"/>
  <c r="AF649" i="13"/>
  <c r="AF641" i="13"/>
  <c r="AD641" i="13"/>
  <c r="AD633" i="13"/>
  <c r="AF633" i="13"/>
  <c r="AD625" i="13"/>
  <c r="AF625" i="13"/>
  <c r="AD609" i="13"/>
  <c r="AF609" i="13"/>
  <c r="AF601" i="13"/>
  <c r="AD601" i="13"/>
  <c r="AD593" i="13"/>
  <c r="AF593" i="13"/>
  <c r="AD585" i="13"/>
  <c r="AF585" i="13"/>
  <c r="AF577" i="13"/>
  <c r="AD577" i="13"/>
  <c r="AD569" i="13"/>
  <c r="AF569" i="13"/>
  <c r="AD553" i="13"/>
  <c r="AF553" i="13"/>
  <c r="AD545" i="13"/>
  <c r="AF545" i="13"/>
  <c r="AF537" i="13"/>
  <c r="AD537" i="13"/>
  <c r="AD529" i="13"/>
  <c r="AF529" i="13"/>
  <c r="AD521" i="13"/>
  <c r="AF521" i="13"/>
  <c r="AF513" i="13"/>
  <c r="AD513" i="13"/>
  <c r="AD505" i="13"/>
  <c r="AF505" i="13"/>
  <c r="AD497" i="13"/>
  <c r="AF497" i="13"/>
  <c r="AD489" i="13"/>
  <c r="AF489" i="13"/>
  <c r="AD481" i="13"/>
  <c r="AF481" i="13"/>
  <c r="AF473" i="13"/>
  <c r="AD473" i="13"/>
  <c r="AD465" i="13"/>
  <c r="AF465" i="13"/>
  <c r="AD457" i="13"/>
  <c r="AF457" i="13"/>
  <c r="AF449" i="13"/>
  <c r="AD449" i="13"/>
  <c r="AD441" i="13"/>
  <c r="AF441" i="13"/>
  <c r="AD433" i="13"/>
  <c r="AF433" i="13"/>
  <c r="AD425" i="13"/>
  <c r="AF425" i="13"/>
  <c r="AD417" i="13"/>
  <c r="AF417" i="13"/>
  <c r="AF409" i="13"/>
  <c r="AD409" i="13"/>
  <c r="AD401" i="13"/>
  <c r="AF401" i="13"/>
  <c r="AD393" i="13"/>
  <c r="AF393" i="13"/>
  <c r="AF385" i="13"/>
  <c r="AD385" i="13"/>
  <c r="AD377" i="13"/>
  <c r="AF377" i="13"/>
  <c r="AD369" i="13"/>
  <c r="AF369" i="13"/>
  <c r="AD361" i="13"/>
  <c r="AF361" i="13"/>
  <c r="AD353" i="13"/>
  <c r="AF353" i="13"/>
  <c r="AF345" i="13"/>
  <c r="AD345" i="13"/>
  <c r="AD329" i="13"/>
  <c r="AF329" i="13"/>
  <c r="AF321" i="13"/>
  <c r="AD321" i="13"/>
  <c r="AD313" i="13"/>
  <c r="AF313" i="13"/>
  <c r="AD305" i="13"/>
  <c r="AF305" i="13"/>
  <c r="AD297" i="13"/>
  <c r="AF297" i="13"/>
  <c r="AD289" i="13"/>
  <c r="AF289" i="13"/>
  <c r="AF281" i="13"/>
  <c r="AD281" i="13"/>
  <c r="AD273" i="13"/>
  <c r="AF273" i="13"/>
  <c r="AD265" i="13"/>
  <c r="AF265" i="13"/>
  <c r="AD257" i="13"/>
  <c r="AF257" i="13"/>
  <c r="AF249" i="13"/>
  <c r="AD249" i="13"/>
  <c r="AF241" i="13"/>
  <c r="AD241" i="13"/>
  <c r="AF233" i="13"/>
  <c r="AD233" i="13"/>
  <c r="AF225" i="13"/>
  <c r="AD225" i="13"/>
  <c r="AF217" i="13"/>
  <c r="AD217" i="13"/>
  <c r="AF209" i="13"/>
  <c r="AD209" i="13"/>
  <c r="AF201" i="13"/>
  <c r="AD201" i="13"/>
  <c r="AF193" i="13"/>
  <c r="AD193" i="13"/>
  <c r="AF185" i="13"/>
  <c r="AD185" i="13"/>
  <c r="AF177" i="13"/>
  <c r="AD177" i="13"/>
  <c r="AF169" i="13"/>
  <c r="AD169" i="13"/>
  <c r="AF161" i="13"/>
  <c r="AD161" i="13"/>
  <c r="AD153" i="13"/>
  <c r="AF153" i="13"/>
  <c r="AF145" i="13"/>
  <c r="AD145" i="13"/>
  <c r="AD137" i="13"/>
  <c r="AF137" i="13"/>
  <c r="AF129" i="13"/>
  <c r="AD129" i="13"/>
  <c r="AF121" i="13"/>
  <c r="AD121" i="13"/>
  <c r="AF113" i="13"/>
  <c r="AD113" i="13"/>
  <c r="AF105" i="13"/>
  <c r="AD105" i="13"/>
  <c r="AF97" i="13"/>
  <c r="AD97" i="13"/>
  <c r="AF89" i="13"/>
  <c r="AD89" i="13"/>
  <c r="AF81" i="13"/>
  <c r="AD81" i="13"/>
  <c r="AF73" i="13"/>
  <c r="AD73" i="13"/>
  <c r="AF65" i="13"/>
  <c r="AD65" i="13"/>
  <c r="AF57" i="13"/>
  <c r="AD57" i="13"/>
  <c r="AF49" i="13"/>
  <c r="AD49" i="13"/>
  <c r="AF41" i="13"/>
  <c r="AD41" i="13"/>
  <c r="AD1526" i="13"/>
  <c r="AD1517" i="13"/>
  <c r="AD1499" i="13"/>
  <c r="AD1490" i="13"/>
  <c r="AD1481" i="13"/>
  <c r="AD1472" i="13"/>
  <c r="AD1462" i="13"/>
  <c r="AD1453" i="13"/>
  <c r="AD1435" i="13"/>
  <c r="AD1426" i="13"/>
  <c r="AD1417" i="13"/>
  <c r="AD1408" i="13"/>
  <c r="AD1398" i="13"/>
  <c r="AD1352" i="13"/>
  <c r="AD1310" i="13"/>
  <c r="AD1288" i="13"/>
  <c r="AD1246" i="13"/>
  <c r="AD1224" i="13"/>
  <c r="AD1182" i="13"/>
  <c r="AD1160" i="13"/>
  <c r="AD1118" i="13"/>
  <c r="AD1096" i="13"/>
  <c r="AD1054" i="13"/>
  <c r="AD1032" i="13"/>
  <c r="AD990" i="13"/>
  <c r="AD968" i="13"/>
  <c r="AD926" i="13"/>
  <c r="AD904" i="13"/>
  <c r="AD862" i="13"/>
  <c r="AD840" i="13"/>
  <c r="AD798" i="13"/>
  <c r="AD776" i="13"/>
  <c r="AD734" i="13"/>
  <c r="AD712" i="13"/>
  <c r="AD666" i="13"/>
  <c r="AD630" i="13"/>
  <c r="AD598" i="13"/>
  <c r="AD563" i="13"/>
  <c r="AD527" i="13"/>
  <c r="AD495" i="13"/>
  <c r="AD426" i="13"/>
  <c r="AD394" i="13"/>
  <c r="AD358" i="13"/>
  <c r="AD323" i="13"/>
  <c r="AD291" i="13"/>
  <c r="AD255" i="13"/>
  <c r="AD150" i="13"/>
  <c r="AD106" i="13"/>
  <c r="AD66" i="13"/>
  <c r="AF1393" i="13"/>
  <c r="AF1121" i="13"/>
  <c r="AF680" i="13"/>
  <c r="AF173" i="13"/>
  <c r="AH1528" i="13"/>
  <c r="AG1528" i="13"/>
  <c r="AH1520" i="13"/>
  <c r="AG1520" i="13"/>
  <c r="AH1512" i="13"/>
  <c r="AG1512" i="13"/>
  <c r="AH1504" i="13"/>
  <c r="AG1504" i="13"/>
  <c r="AH1496" i="13"/>
  <c r="AG1496" i="13"/>
  <c r="AH1488" i="13"/>
  <c r="AG1488" i="13"/>
  <c r="AH1480" i="13"/>
  <c r="AG1480" i="13"/>
  <c r="AH1472" i="13"/>
  <c r="AG1472" i="13"/>
  <c r="AH1464" i="13"/>
  <c r="AG1464" i="13"/>
  <c r="AH1456" i="13"/>
  <c r="AG1456" i="13"/>
  <c r="AH1440" i="13"/>
  <c r="AG1440" i="13"/>
  <c r="AH1432" i="13"/>
  <c r="AG1432" i="13"/>
  <c r="AH1424" i="13"/>
  <c r="AG1424" i="13"/>
  <c r="AH1416" i="13"/>
  <c r="AG1416" i="13"/>
  <c r="AG1408" i="13"/>
  <c r="AH1408" i="13"/>
  <c r="AH1400" i="13"/>
  <c r="AG1400" i="13"/>
  <c r="AH1392" i="13"/>
  <c r="AG1392" i="13"/>
  <c r="AH1384" i="13"/>
  <c r="AG1384" i="13"/>
  <c r="AH1376" i="13"/>
  <c r="AG1376" i="13"/>
  <c r="AH1368" i="13"/>
  <c r="AG1368" i="13"/>
  <c r="AH1360" i="13"/>
  <c r="AG1360" i="13"/>
  <c r="AH1352" i="13"/>
  <c r="AG1352" i="13"/>
  <c r="AG1344" i="13"/>
  <c r="AH1344" i="13"/>
  <c r="AH1336" i="13"/>
  <c r="AG1336" i="13"/>
  <c r="AH1328" i="13"/>
  <c r="AG1328" i="13"/>
  <c r="AH1320" i="13"/>
  <c r="AG1320" i="13"/>
  <c r="AH1312" i="13"/>
  <c r="AG1312" i="13"/>
  <c r="AH1304" i="13"/>
  <c r="AG1304" i="13"/>
  <c r="AH1288" i="13"/>
  <c r="AG1288" i="13"/>
  <c r="AH1280" i="13"/>
  <c r="AG1280" i="13"/>
  <c r="AH1272" i="13"/>
  <c r="AG1272" i="13"/>
  <c r="AH1264" i="13"/>
  <c r="AG1264" i="13"/>
  <c r="AH1256" i="13"/>
  <c r="AG1256" i="13"/>
  <c r="AH1248" i="13"/>
  <c r="AG1248" i="13"/>
  <c r="AH1240" i="13"/>
  <c r="AG1240" i="13"/>
  <c r="AH1232" i="13"/>
  <c r="AG1232" i="13"/>
  <c r="AH1224" i="13"/>
  <c r="AG1224" i="13"/>
  <c r="AH1216" i="13"/>
  <c r="AG1216" i="13"/>
  <c r="AH1200" i="13"/>
  <c r="AG1200" i="13"/>
  <c r="AH1192" i="13"/>
  <c r="AG1192" i="13"/>
  <c r="AH1184" i="13"/>
  <c r="AG1184" i="13"/>
  <c r="AG1176" i="13"/>
  <c r="AH1176" i="13"/>
  <c r="AG1160" i="13"/>
  <c r="AH1160" i="13"/>
  <c r="AH1152" i="13"/>
  <c r="AG1152" i="13"/>
  <c r="AH1144" i="13"/>
  <c r="AG1144" i="13"/>
  <c r="AH1136" i="13"/>
  <c r="AG1136" i="13"/>
  <c r="AH1128" i="13"/>
  <c r="AG1128" i="13"/>
  <c r="AH1120" i="13"/>
  <c r="AG1120" i="13"/>
  <c r="AG1112" i="13"/>
  <c r="AH1112" i="13"/>
  <c r="AH1104" i="13"/>
  <c r="AG1104" i="13"/>
  <c r="AG1096" i="13"/>
  <c r="AH1096" i="13"/>
  <c r="AG1088" i="13"/>
  <c r="AH1088" i="13"/>
  <c r="AH1080" i="13"/>
  <c r="AG1080" i="13"/>
  <c r="AG1072" i="13"/>
  <c r="AH1072" i="13"/>
  <c r="AH1064" i="13"/>
  <c r="AG1064" i="13"/>
  <c r="AH1056" i="13"/>
  <c r="AG1056" i="13"/>
  <c r="AG1048" i="13"/>
  <c r="AH1048" i="13"/>
  <c r="AH1040" i="13"/>
  <c r="AG1040" i="13"/>
  <c r="AH1032" i="13"/>
  <c r="AG1032" i="13"/>
  <c r="AH1024" i="13"/>
  <c r="AG1024" i="13"/>
  <c r="AG1016" i="13"/>
  <c r="AH1016" i="13"/>
  <c r="AH1008" i="13"/>
  <c r="AG1008" i="13"/>
  <c r="AH1000" i="13"/>
  <c r="AG1000" i="13"/>
  <c r="AH992" i="13"/>
  <c r="AG992" i="13"/>
  <c r="AH984" i="13"/>
  <c r="AG984" i="13"/>
  <c r="AH976" i="13"/>
  <c r="AG976" i="13"/>
  <c r="AH968" i="13"/>
  <c r="AG968" i="13"/>
  <c r="AH952" i="13"/>
  <c r="AG952" i="13"/>
  <c r="AH944" i="13"/>
  <c r="AG944" i="13"/>
  <c r="AH936" i="13"/>
  <c r="AG936" i="13"/>
  <c r="AH928" i="13"/>
  <c r="AG928" i="13"/>
  <c r="AH920" i="13"/>
  <c r="AG920" i="13"/>
  <c r="AH912" i="13"/>
  <c r="AG912" i="13"/>
  <c r="AH896" i="13"/>
  <c r="AG896" i="13"/>
  <c r="AH888" i="13"/>
  <c r="AG888" i="13"/>
  <c r="AH880" i="13"/>
  <c r="AG880" i="13"/>
  <c r="AH872" i="13"/>
  <c r="AG872" i="13"/>
  <c r="AH864" i="13"/>
  <c r="AG864" i="13"/>
  <c r="AH856" i="13"/>
  <c r="AG856" i="13"/>
  <c r="AH848" i="13"/>
  <c r="AG848" i="13"/>
  <c r="AH840" i="13"/>
  <c r="AG840" i="13"/>
  <c r="AH832" i="13"/>
  <c r="AG832" i="13"/>
  <c r="AH824" i="13"/>
  <c r="AG824" i="13"/>
  <c r="AH816" i="13"/>
  <c r="AG816" i="13"/>
  <c r="AH808" i="13"/>
  <c r="AG808" i="13"/>
  <c r="AH800" i="13"/>
  <c r="AG800" i="13"/>
  <c r="AH792" i="13"/>
  <c r="AG792" i="13"/>
  <c r="AH784" i="13"/>
  <c r="AG784" i="13"/>
  <c r="AH776" i="13"/>
  <c r="AG776" i="13"/>
  <c r="AH768" i="13"/>
  <c r="AG768" i="13"/>
  <c r="AH760" i="13"/>
  <c r="AG760" i="13"/>
  <c r="AH752" i="13"/>
  <c r="AG752" i="13"/>
  <c r="AH744" i="13"/>
  <c r="AG744" i="13"/>
  <c r="AH736" i="13"/>
  <c r="AG736" i="13"/>
  <c r="AH728" i="13"/>
  <c r="AG728" i="13"/>
  <c r="AH720" i="13"/>
  <c r="AG720" i="13"/>
  <c r="AH712" i="13"/>
  <c r="AG712" i="13"/>
  <c r="AH704" i="13"/>
  <c r="AG704" i="13"/>
  <c r="AH696" i="13"/>
  <c r="AG696" i="13"/>
  <c r="AH688" i="13"/>
  <c r="AG688" i="13"/>
  <c r="AF672" i="13"/>
  <c r="AD672" i="13"/>
  <c r="AF664" i="13"/>
  <c r="AD664" i="13"/>
  <c r="AD656" i="13"/>
  <c r="AF656" i="13"/>
  <c r="AD648" i="13"/>
  <c r="AF648" i="13"/>
  <c r="AD640" i="13"/>
  <c r="AF640" i="13"/>
  <c r="AD632" i="13"/>
  <c r="AF632" i="13"/>
  <c r="AD624" i="13"/>
  <c r="AF624" i="13"/>
  <c r="AD616" i="13"/>
  <c r="AF616" i="13"/>
  <c r="AD608" i="13"/>
  <c r="AF608" i="13"/>
  <c r="AF600" i="13"/>
  <c r="AD600" i="13"/>
  <c r="AD592" i="13"/>
  <c r="AF592" i="13"/>
  <c r="AD584" i="13"/>
  <c r="AF584" i="13"/>
  <c r="AD576" i="13"/>
  <c r="AF576" i="13"/>
  <c r="AD568" i="13"/>
  <c r="AF568" i="13"/>
  <c r="AD560" i="13"/>
  <c r="AF560" i="13"/>
  <c r="AD552" i="13"/>
  <c r="AF552" i="13"/>
  <c r="AD544" i="13"/>
  <c r="AF544" i="13"/>
  <c r="AF536" i="13"/>
  <c r="AD536" i="13"/>
  <c r="AD528" i="13"/>
  <c r="AF528" i="13"/>
  <c r="AD520" i="13"/>
  <c r="AF520" i="13"/>
  <c r="AD512" i="13"/>
  <c r="AF512" i="13"/>
  <c r="AD504" i="13"/>
  <c r="AF504" i="13"/>
  <c r="AD496" i="13"/>
  <c r="AF496" i="13"/>
  <c r="AD488" i="13"/>
  <c r="AF488" i="13"/>
  <c r="AD480" i="13"/>
  <c r="AF480" i="13"/>
  <c r="AF472" i="13"/>
  <c r="AD472" i="13"/>
  <c r="AD464" i="13"/>
  <c r="AF464" i="13"/>
  <c r="AD456" i="13"/>
  <c r="AF456" i="13"/>
  <c r="AD440" i="13"/>
  <c r="AF440" i="13"/>
  <c r="AD432" i="13"/>
  <c r="AF432" i="13"/>
  <c r="AD424" i="13"/>
  <c r="AF424" i="13"/>
  <c r="AD416" i="13"/>
  <c r="AF416" i="13"/>
  <c r="AF408" i="13"/>
  <c r="AD408" i="13"/>
  <c r="AD400" i="13"/>
  <c r="AF400" i="13"/>
  <c r="AD384" i="13"/>
  <c r="AF384" i="13"/>
  <c r="AD376" i="13"/>
  <c r="AF376" i="13"/>
  <c r="AD368" i="13"/>
  <c r="AF368" i="13"/>
  <c r="AD360" i="13"/>
  <c r="AF360" i="13"/>
  <c r="AD352" i="13"/>
  <c r="AF352" i="13"/>
  <c r="AF344" i="13"/>
  <c r="AD344" i="13"/>
  <c r="AD336" i="13"/>
  <c r="AF336" i="13"/>
  <c r="AD328" i="13"/>
  <c r="AF328" i="13"/>
  <c r="AD320" i="13"/>
  <c r="AF320" i="13"/>
  <c r="AD312" i="13"/>
  <c r="AF312" i="13"/>
  <c r="AD304" i="13"/>
  <c r="AF304" i="13"/>
  <c r="AD296" i="13"/>
  <c r="AF296" i="13"/>
  <c r="AD288" i="13"/>
  <c r="AF288" i="13"/>
  <c r="AF280" i="13"/>
  <c r="AD280" i="13"/>
  <c r="AF272" i="13"/>
  <c r="AD272" i="13"/>
  <c r="AF264" i="13"/>
  <c r="AD264" i="13"/>
  <c r="AF256" i="13"/>
  <c r="AD256" i="13"/>
  <c r="AF248" i="13"/>
  <c r="AD248" i="13"/>
  <c r="AF240" i="13"/>
  <c r="AD240" i="13"/>
  <c r="AF232" i="13"/>
  <c r="AD232" i="13"/>
  <c r="AF224" i="13"/>
  <c r="AD224" i="13"/>
  <c r="AF216" i="13"/>
  <c r="AD216" i="13"/>
  <c r="AF208" i="13"/>
  <c r="AD208" i="13"/>
  <c r="AF200" i="13"/>
  <c r="AD200" i="13"/>
  <c r="AF192" i="13"/>
  <c r="AD192" i="13"/>
  <c r="AF184" i="13"/>
  <c r="AD184" i="13"/>
  <c r="AF176" i="13"/>
  <c r="AD176" i="13"/>
  <c r="AF168" i="13"/>
  <c r="AD168" i="13"/>
  <c r="AF160" i="13"/>
  <c r="AD160" i="13"/>
  <c r="AF152" i="13"/>
  <c r="AD152" i="13"/>
  <c r="AF144" i="13"/>
  <c r="AD144" i="13"/>
  <c r="AF136" i="13"/>
  <c r="AD136" i="13"/>
  <c r="AF128" i="13"/>
  <c r="AD128" i="13"/>
  <c r="AF120" i="13"/>
  <c r="AD120" i="13"/>
  <c r="AF112" i="13"/>
  <c r="AD112" i="13"/>
  <c r="AF104" i="13"/>
  <c r="AD104" i="13"/>
  <c r="AF96" i="13"/>
  <c r="AD96" i="13"/>
  <c r="AF88" i="13"/>
  <c r="AD88" i="13"/>
  <c r="AF80" i="13"/>
  <c r="AD80" i="13"/>
  <c r="AF72" i="13"/>
  <c r="AD72" i="13"/>
  <c r="AF64" i="13"/>
  <c r="AD64" i="13"/>
  <c r="AF56" i="13"/>
  <c r="AD56" i="13"/>
  <c r="AF48" i="13"/>
  <c r="AD48" i="13"/>
  <c r="AF40" i="13"/>
  <c r="AD40" i="13"/>
  <c r="AD1525" i="13"/>
  <c r="AD1507" i="13"/>
  <c r="AD1498" i="13"/>
  <c r="AD1489" i="13"/>
  <c r="AD1480" i="13"/>
  <c r="AD1470" i="13"/>
  <c r="AD1461" i="13"/>
  <c r="AD1443" i="13"/>
  <c r="AD1434" i="13"/>
  <c r="AD1425" i="13"/>
  <c r="AD1416" i="13"/>
  <c r="AD1406" i="13"/>
  <c r="AD1397" i="13"/>
  <c r="AD1384" i="13"/>
  <c r="AD1368" i="13"/>
  <c r="AD1350" i="13"/>
  <c r="AD1328" i="13"/>
  <c r="AD1286" i="13"/>
  <c r="AD1264" i="13"/>
  <c r="AD1222" i="13"/>
  <c r="AD1200" i="13"/>
  <c r="AD1158" i="13"/>
  <c r="AD1136" i="13"/>
  <c r="AD1094" i="13"/>
  <c r="AD1072" i="13"/>
  <c r="AD1030" i="13"/>
  <c r="AD1008" i="13"/>
  <c r="AD966" i="13"/>
  <c r="AD944" i="13"/>
  <c r="AD902" i="13"/>
  <c r="AD880" i="13"/>
  <c r="AD838" i="13"/>
  <c r="AD816" i="13"/>
  <c r="AD774" i="13"/>
  <c r="AD752" i="13"/>
  <c r="AD710" i="13"/>
  <c r="AD688" i="13"/>
  <c r="AD662" i="13"/>
  <c r="AD627" i="13"/>
  <c r="AD591" i="13"/>
  <c r="AD559" i="13"/>
  <c r="AD490" i="13"/>
  <c r="AD458" i="13"/>
  <c r="AD422" i="13"/>
  <c r="AD387" i="13"/>
  <c r="AD355" i="13"/>
  <c r="AD319" i="13"/>
  <c r="AD218" i="13"/>
  <c r="AD182" i="13"/>
  <c r="AD146" i="13"/>
  <c r="AD102" i="13"/>
  <c r="AD58" i="13"/>
  <c r="AF1073" i="13"/>
  <c r="AF617" i="13"/>
  <c r="AG1448" i="13"/>
  <c r="AF1527" i="13"/>
  <c r="AD1527" i="13"/>
  <c r="AF1519" i="13"/>
  <c r="AD1519" i="13"/>
  <c r="AF1511" i="13"/>
  <c r="AD1511" i="13"/>
  <c r="AF1503" i="13"/>
  <c r="AD1503" i="13"/>
  <c r="AF1495" i="13"/>
  <c r="AD1495" i="13"/>
  <c r="AF1487" i="13"/>
  <c r="AD1487" i="13"/>
  <c r="AF1479" i="13"/>
  <c r="AD1479" i="13"/>
  <c r="AF1471" i="13"/>
  <c r="AD1471" i="13"/>
  <c r="AF1463" i="13"/>
  <c r="AD1463" i="13"/>
  <c r="AF1455" i="13"/>
  <c r="AD1455" i="13"/>
  <c r="AF1447" i="13"/>
  <c r="AD1447" i="13"/>
  <c r="AF1439" i="13"/>
  <c r="AD1439" i="13"/>
  <c r="AF1431" i="13"/>
  <c r="AD1431" i="13"/>
  <c r="AF1423" i="13"/>
  <c r="AD1423" i="13"/>
  <c r="AF1415" i="13"/>
  <c r="AD1415" i="13"/>
  <c r="AF1407" i="13"/>
  <c r="AD1407" i="13"/>
  <c r="AF1399" i="13"/>
  <c r="AD1399" i="13"/>
  <c r="AF1391" i="13"/>
  <c r="AD1391" i="13"/>
  <c r="AF1383" i="13"/>
  <c r="AD1383" i="13"/>
  <c r="AF1375" i="13"/>
  <c r="AD1375" i="13"/>
  <c r="AF1367" i="13"/>
  <c r="AD1367" i="13"/>
  <c r="AF1359" i="13"/>
  <c r="AD1359" i="13"/>
  <c r="AF1351" i="13"/>
  <c r="AD1351" i="13"/>
  <c r="AF1343" i="13"/>
  <c r="AD1343" i="13"/>
  <c r="AF1335" i="13"/>
  <c r="AD1335" i="13"/>
  <c r="AF1327" i="13"/>
  <c r="AD1327" i="13"/>
  <c r="AF1319" i="13"/>
  <c r="AD1319" i="13"/>
  <c r="AF1311" i="13"/>
  <c r="AD1311" i="13"/>
  <c r="AF1303" i="13"/>
  <c r="AD1303" i="13"/>
  <c r="AF1295" i="13"/>
  <c r="AD1295" i="13"/>
  <c r="AF1287" i="13"/>
  <c r="AD1287" i="13"/>
  <c r="AF1279" i="13"/>
  <c r="AD1279" i="13"/>
  <c r="AF1271" i="13"/>
  <c r="AD1271" i="13"/>
  <c r="AF1263" i="13"/>
  <c r="AD1263" i="13"/>
  <c r="AF1255" i="13"/>
  <c r="AD1255" i="13"/>
  <c r="AF1247" i="13"/>
  <c r="AD1247" i="13"/>
  <c r="AF1239" i="13"/>
  <c r="AD1239" i="13"/>
  <c r="AF1231" i="13"/>
  <c r="AD1231" i="13"/>
  <c r="AF1223" i="13"/>
  <c r="AD1223" i="13"/>
  <c r="AF1215" i="13"/>
  <c r="AD1215" i="13"/>
  <c r="AF1207" i="13"/>
  <c r="AD1207" i="13"/>
  <c r="AF1199" i="13"/>
  <c r="AD1199" i="13"/>
  <c r="AF1191" i="13"/>
  <c r="AD1191" i="13"/>
  <c r="AF1183" i="13"/>
  <c r="AD1183" i="13"/>
  <c r="AF1175" i="13"/>
  <c r="AD1175" i="13"/>
  <c r="AF1167" i="13"/>
  <c r="AD1167" i="13"/>
  <c r="AF1159" i="13"/>
  <c r="AD1159" i="13"/>
  <c r="AF1151" i="13"/>
  <c r="AD1151" i="13"/>
  <c r="AF1143" i="13"/>
  <c r="AD1143" i="13"/>
  <c r="AF1135" i="13"/>
  <c r="AD1135" i="13"/>
  <c r="AF1127" i="13"/>
  <c r="AD1127" i="13"/>
  <c r="AF1119" i="13"/>
  <c r="AD1119" i="13"/>
  <c r="AF1111" i="13"/>
  <c r="AD1111" i="13"/>
  <c r="AF1103" i="13"/>
  <c r="AD1103" i="13"/>
  <c r="AF1095" i="13"/>
  <c r="AD1095" i="13"/>
  <c r="AF1087" i="13"/>
  <c r="AD1087" i="13"/>
  <c r="AF1079" i="13"/>
  <c r="AD1079" i="13"/>
  <c r="AF1071" i="13"/>
  <c r="AD1071" i="13"/>
  <c r="AF1063" i="13"/>
  <c r="AD1063" i="13"/>
  <c r="AD1055" i="13"/>
  <c r="AF1055" i="13"/>
  <c r="AD1047" i="13"/>
  <c r="AF1047" i="13"/>
  <c r="AF1039" i="13"/>
  <c r="AD1039" i="13"/>
  <c r="AF1031" i="13"/>
  <c r="AD1031" i="13"/>
  <c r="AF1015" i="13"/>
  <c r="AD1015" i="13"/>
  <c r="AF1007" i="13"/>
  <c r="AD1007" i="13"/>
  <c r="AF999" i="13"/>
  <c r="AD999" i="13"/>
  <c r="AD991" i="13"/>
  <c r="AF991" i="13"/>
  <c r="AF983" i="13"/>
  <c r="AD983" i="13"/>
  <c r="AF975" i="13"/>
  <c r="AD975" i="13"/>
  <c r="AF967" i="13"/>
  <c r="AD967" i="13"/>
  <c r="AD959" i="13"/>
  <c r="AF959" i="13"/>
  <c r="AF951" i="13"/>
  <c r="AD951" i="13"/>
  <c r="AF943" i="13"/>
  <c r="AD943" i="13"/>
  <c r="AF935" i="13"/>
  <c r="AD935" i="13"/>
  <c r="AF927" i="13"/>
  <c r="AD927" i="13"/>
  <c r="AF919" i="13"/>
  <c r="AD919" i="13"/>
  <c r="AF911" i="13"/>
  <c r="AD911" i="13"/>
  <c r="AF903" i="13"/>
  <c r="AD903" i="13"/>
  <c r="AD895" i="13"/>
  <c r="AF895" i="13"/>
  <c r="AF887" i="13"/>
  <c r="AD887" i="13"/>
  <c r="AF879" i="13"/>
  <c r="AD879" i="13"/>
  <c r="AF871" i="13"/>
  <c r="AD871" i="13"/>
  <c r="AF863" i="13"/>
  <c r="AD863" i="13"/>
  <c r="AF855" i="13"/>
  <c r="AD855" i="13"/>
  <c r="AF847" i="13"/>
  <c r="AD847" i="13"/>
  <c r="AF839" i="13"/>
  <c r="AD839" i="13"/>
  <c r="AD831" i="13"/>
  <c r="AF831" i="13"/>
  <c r="AF823" i="13"/>
  <c r="AD823" i="13"/>
  <c r="AF815" i="13"/>
  <c r="AD815" i="13"/>
  <c r="AF807" i="13"/>
  <c r="AD807" i="13"/>
  <c r="AF799" i="13"/>
  <c r="AD799" i="13"/>
  <c r="AF783" i="13"/>
  <c r="AD783" i="13"/>
  <c r="AF775" i="13"/>
  <c r="AD775" i="13"/>
  <c r="AD767" i="13"/>
  <c r="AF767" i="13"/>
  <c r="AF759" i="13"/>
  <c r="AD759" i="13"/>
  <c r="AF751" i="13"/>
  <c r="AD751" i="13"/>
  <c r="AF743" i="13"/>
  <c r="AD743" i="13"/>
  <c r="AD727" i="13"/>
  <c r="AF727" i="13"/>
  <c r="AF719" i="13"/>
  <c r="AD719" i="13"/>
  <c r="AF711" i="13"/>
  <c r="AD711" i="13"/>
  <c r="AF703" i="13"/>
  <c r="AD703" i="13"/>
  <c r="AF695" i="13"/>
  <c r="AD695" i="13"/>
  <c r="AF687" i="13"/>
  <c r="AD687" i="13"/>
  <c r="AH679" i="13"/>
  <c r="AG679" i="13"/>
  <c r="AD671" i="13"/>
  <c r="AF671" i="13"/>
  <c r="AD663" i="13"/>
  <c r="AF663" i="13"/>
  <c r="AH655" i="13"/>
  <c r="AG655" i="13"/>
  <c r="AF647" i="13"/>
  <c r="AD647" i="13"/>
  <c r="AH639" i="13"/>
  <c r="AG639" i="13"/>
  <c r="AF631" i="13"/>
  <c r="AD631" i="13"/>
  <c r="AH623" i="13"/>
  <c r="AG623" i="13"/>
  <c r="AF615" i="13"/>
  <c r="AD615" i="13"/>
  <c r="AF607" i="13"/>
  <c r="AD607" i="13"/>
  <c r="AD599" i="13"/>
  <c r="AF599" i="13"/>
  <c r="AH591" i="13"/>
  <c r="AG591" i="13"/>
  <c r="AF583" i="13"/>
  <c r="AD583" i="13"/>
  <c r="AH575" i="13"/>
  <c r="AG575" i="13"/>
  <c r="AF567" i="13"/>
  <c r="AD567" i="13"/>
  <c r="AH559" i="13"/>
  <c r="AG559" i="13"/>
  <c r="AF551" i="13"/>
  <c r="AD551" i="13"/>
  <c r="AF543" i="13"/>
  <c r="AD543" i="13"/>
  <c r="AD535" i="13"/>
  <c r="AF535" i="13"/>
  <c r="AH527" i="13"/>
  <c r="AG527" i="13"/>
  <c r="AF519" i="13"/>
  <c r="AD519" i="13"/>
  <c r="AF503" i="13"/>
  <c r="AD503" i="13"/>
  <c r="AH495" i="13"/>
  <c r="AG495" i="13"/>
  <c r="AF487" i="13"/>
  <c r="AD487" i="13"/>
  <c r="AF479" i="13"/>
  <c r="AD479" i="13"/>
  <c r="AD471" i="13"/>
  <c r="AF471" i="13"/>
  <c r="AH463" i="13"/>
  <c r="AG463" i="13"/>
  <c r="AF455" i="13"/>
  <c r="AD455" i="13"/>
  <c r="AH447" i="13"/>
  <c r="AG447" i="13"/>
  <c r="AF439" i="13"/>
  <c r="AD439" i="13"/>
  <c r="AH431" i="13"/>
  <c r="AG431" i="13"/>
  <c r="AF423" i="13"/>
  <c r="AD423" i="13"/>
  <c r="AF415" i="13"/>
  <c r="AD415" i="13"/>
  <c r="AD407" i="13"/>
  <c r="AF407" i="13"/>
  <c r="AH399" i="13"/>
  <c r="AG399" i="13"/>
  <c r="AF391" i="13"/>
  <c r="AD391" i="13"/>
  <c r="AH383" i="13"/>
  <c r="AG383" i="13"/>
  <c r="AF375" i="13"/>
  <c r="AD375" i="13"/>
  <c r="AH367" i="13"/>
  <c r="AG367" i="13"/>
  <c r="AF359" i="13"/>
  <c r="AD359" i="13"/>
  <c r="AF351" i="13"/>
  <c r="AD351" i="13"/>
  <c r="AF343" i="13"/>
  <c r="AD343" i="13"/>
  <c r="AH335" i="13"/>
  <c r="AG335" i="13"/>
  <c r="AF327" i="13"/>
  <c r="AD327" i="13"/>
  <c r="AH319" i="13"/>
  <c r="AG319" i="13"/>
  <c r="AF311" i="13"/>
  <c r="AD311" i="13"/>
  <c r="AH303" i="13"/>
  <c r="AG303" i="13"/>
  <c r="AF295" i="13"/>
  <c r="AD295" i="13"/>
  <c r="AF287" i="13"/>
  <c r="AD287" i="13"/>
  <c r="AH271" i="13"/>
  <c r="AG271" i="13"/>
  <c r="AF263" i="13"/>
  <c r="AD263" i="13"/>
  <c r="AH255" i="13"/>
  <c r="AG255" i="13"/>
  <c r="AF247" i="13"/>
  <c r="AD247" i="13"/>
  <c r="AH239" i="13"/>
  <c r="AG239" i="13"/>
  <c r="AF231" i="13"/>
  <c r="AD231" i="13"/>
  <c r="AF223" i="13"/>
  <c r="AD223" i="13"/>
  <c r="AF215" i="13"/>
  <c r="AD215" i="13"/>
  <c r="AH207" i="13"/>
  <c r="AG207" i="13"/>
  <c r="AF199" i="13"/>
  <c r="AD199" i="13"/>
  <c r="AH191" i="13"/>
  <c r="AG191" i="13"/>
  <c r="AF183" i="13"/>
  <c r="AD183" i="13"/>
  <c r="AH175" i="13"/>
  <c r="AG175" i="13"/>
  <c r="AF167" i="13"/>
  <c r="AD167" i="13"/>
  <c r="AF159" i="13"/>
  <c r="AD159" i="13"/>
  <c r="AF151" i="13"/>
  <c r="AD151" i="13"/>
  <c r="AF143" i="13"/>
  <c r="AD143" i="13"/>
  <c r="AF135" i="13"/>
  <c r="AD135" i="13"/>
  <c r="AF127" i="13"/>
  <c r="AD127" i="13"/>
  <c r="AF119" i="13"/>
  <c r="AD119" i="13"/>
  <c r="AF111" i="13"/>
  <c r="AD111" i="13"/>
  <c r="AF103" i="13"/>
  <c r="AD103" i="13"/>
  <c r="AF95" i="13"/>
  <c r="AD95" i="13"/>
  <c r="AF87" i="13"/>
  <c r="AD87" i="13"/>
  <c r="AF79" i="13"/>
  <c r="AD79" i="13"/>
  <c r="AF71" i="13"/>
  <c r="AD71" i="13"/>
  <c r="AF63" i="13"/>
  <c r="AD63" i="13"/>
  <c r="AF55" i="13"/>
  <c r="AD55" i="13"/>
  <c r="AF47" i="13"/>
  <c r="AD47" i="13"/>
  <c r="AF39" i="13"/>
  <c r="AD39" i="13"/>
  <c r="AD1533" i="13"/>
  <c r="AD1515" i="13"/>
  <c r="AD1506" i="13"/>
  <c r="AD1497" i="13"/>
  <c r="AD1488" i="13"/>
  <c r="AD1478" i="13"/>
  <c r="AD1469" i="13"/>
  <c r="AD1451" i="13"/>
  <c r="AD1442" i="13"/>
  <c r="AD1433" i="13"/>
  <c r="AD1424" i="13"/>
  <c r="AD1405" i="13"/>
  <c r="AD1382" i="13"/>
  <c r="AD1366" i="13"/>
  <c r="AD1326" i="13"/>
  <c r="AD1304" i="13"/>
  <c r="AD1262" i="13"/>
  <c r="AD1240" i="13"/>
  <c r="AD1198" i="13"/>
  <c r="AD1176" i="13"/>
  <c r="AD1134" i="13"/>
  <c r="AD1112" i="13"/>
  <c r="AD1070" i="13"/>
  <c r="AD1048" i="13"/>
  <c r="AD1006" i="13"/>
  <c r="AD984" i="13"/>
  <c r="AD942" i="13"/>
  <c r="AD920" i="13"/>
  <c r="AD878" i="13"/>
  <c r="AD856" i="13"/>
  <c r="AD814" i="13"/>
  <c r="AD792" i="13"/>
  <c r="AD750" i="13"/>
  <c r="AD728" i="13"/>
  <c r="AD686" i="13"/>
  <c r="AD655" i="13"/>
  <c r="AD623" i="13"/>
  <c r="AD554" i="13"/>
  <c r="AD522" i="13"/>
  <c r="AD486" i="13"/>
  <c r="AD451" i="13"/>
  <c r="AD419" i="13"/>
  <c r="AD383" i="13"/>
  <c r="AD282" i="13"/>
  <c r="AD246" i="13"/>
  <c r="AD214" i="13"/>
  <c r="AD179" i="13"/>
  <c r="AD138" i="13"/>
  <c r="AD98" i="13"/>
  <c r="AD54" i="13"/>
  <c r="AF1023" i="13"/>
  <c r="AF561" i="13"/>
  <c r="AH1526" i="13"/>
  <c r="AG1526" i="13"/>
  <c r="AH1518" i="13"/>
  <c r="AG1518" i="13"/>
  <c r="AH1510" i="13"/>
  <c r="AG1510" i="13"/>
  <c r="AH1502" i="13"/>
  <c r="AG1502" i="13"/>
  <c r="AG1494" i="13"/>
  <c r="AH1494" i="13"/>
  <c r="AH1486" i="13"/>
  <c r="AG1486" i="13"/>
  <c r="AH1470" i="13"/>
  <c r="AG1470" i="13"/>
  <c r="AH1462" i="13"/>
  <c r="AG1462" i="13"/>
  <c r="AH1454" i="13"/>
  <c r="AG1454" i="13"/>
  <c r="AH1446" i="13"/>
  <c r="AG1446" i="13"/>
  <c r="AH1438" i="13"/>
  <c r="AG1438" i="13"/>
  <c r="AH1430" i="13"/>
  <c r="AG1430" i="13"/>
  <c r="AH1422" i="13"/>
  <c r="AG1422" i="13"/>
  <c r="AH1406" i="13"/>
  <c r="AG1406" i="13"/>
  <c r="AH1398" i="13"/>
  <c r="AG1398" i="13"/>
  <c r="AH1390" i="13"/>
  <c r="AG1390" i="13"/>
  <c r="AH1382" i="13"/>
  <c r="AG1382" i="13"/>
  <c r="AH1374" i="13"/>
  <c r="AG1374" i="13"/>
  <c r="AH1366" i="13"/>
  <c r="AG1366" i="13"/>
  <c r="AH1358" i="13"/>
  <c r="AG1358" i="13"/>
  <c r="AH1342" i="13"/>
  <c r="AG1342" i="13"/>
  <c r="AH1334" i="13"/>
  <c r="AG1334" i="13"/>
  <c r="AH1326" i="13"/>
  <c r="AG1326" i="13"/>
  <c r="AH1318" i="13"/>
  <c r="AG1318" i="13"/>
  <c r="AH1310" i="13"/>
  <c r="AG1310" i="13"/>
  <c r="AH1302" i="13"/>
  <c r="AG1302" i="13"/>
  <c r="AH1294" i="13"/>
  <c r="AG1294" i="13"/>
  <c r="AH1286" i="13"/>
  <c r="AG1286" i="13"/>
  <c r="AH1278" i="13"/>
  <c r="AG1278" i="13"/>
  <c r="AH1270" i="13"/>
  <c r="AG1270" i="13"/>
  <c r="AH1262" i="13"/>
  <c r="AG1262" i="13"/>
  <c r="AH1254" i="13"/>
  <c r="AG1254" i="13"/>
  <c r="AH1246" i="13"/>
  <c r="AG1246" i="13"/>
  <c r="AH1238" i="13"/>
  <c r="AG1238" i="13"/>
  <c r="AH1230" i="13"/>
  <c r="AG1230" i="13"/>
  <c r="AH1222" i="13"/>
  <c r="AG1222" i="13"/>
  <c r="AH1214" i="13"/>
  <c r="AG1214" i="13"/>
  <c r="AH1206" i="13"/>
  <c r="AG1206" i="13"/>
  <c r="AH1198" i="13"/>
  <c r="AG1198" i="13"/>
  <c r="AH1190" i="13"/>
  <c r="AG1190" i="13"/>
  <c r="AH1182" i="13"/>
  <c r="AG1182" i="13"/>
  <c r="AH1174" i="13"/>
  <c r="AG1174" i="13"/>
  <c r="AH1166" i="13"/>
  <c r="AG1166" i="13"/>
  <c r="AH1158" i="13"/>
  <c r="AG1158" i="13"/>
  <c r="AH1150" i="13"/>
  <c r="AG1150" i="13"/>
  <c r="AH1142" i="13"/>
  <c r="AG1142" i="13"/>
  <c r="AH1134" i="13"/>
  <c r="AG1134" i="13"/>
  <c r="AH1126" i="13"/>
  <c r="AG1126" i="13"/>
  <c r="AH1118" i="13"/>
  <c r="AG1118" i="13"/>
  <c r="AH1110" i="13"/>
  <c r="AG1110" i="13"/>
  <c r="AH1102" i="13"/>
  <c r="AG1102" i="13"/>
  <c r="AH1094" i="13"/>
  <c r="AG1094" i="13"/>
  <c r="AH1086" i="13"/>
  <c r="AG1086" i="13"/>
  <c r="AH1078" i="13"/>
  <c r="AG1078" i="13"/>
  <c r="AH1070" i="13"/>
  <c r="AG1070" i="13"/>
  <c r="AH1062" i="13"/>
  <c r="AG1062" i="13"/>
  <c r="AH1054" i="13"/>
  <c r="AG1054" i="13"/>
  <c r="AH1046" i="13"/>
  <c r="AG1046" i="13"/>
  <c r="AH1038" i="13"/>
  <c r="AG1038" i="13"/>
  <c r="AH1030" i="13"/>
  <c r="AG1030" i="13"/>
  <c r="AH1022" i="13"/>
  <c r="AG1022" i="13"/>
  <c r="AH1014" i="13"/>
  <c r="AG1014" i="13"/>
  <c r="AH1006" i="13"/>
  <c r="AG1006" i="13"/>
  <c r="AH998" i="13"/>
  <c r="AG998" i="13"/>
  <c r="AH990" i="13"/>
  <c r="AG990" i="13"/>
  <c r="AH982" i="13"/>
  <c r="AG982" i="13"/>
  <c r="AH974" i="13"/>
  <c r="AG974" i="13"/>
  <c r="AH966" i="13"/>
  <c r="AG966" i="13"/>
  <c r="AH958" i="13"/>
  <c r="AG958" i="13"/>
  <c r="AH950" i="13"/>
  <c r="AG950" i="13"/>
  <c r="AH942" i="13"/>
  <c r="AG942" i="13"/>
  <c r="AH934" i="13"/>
  <c r="AG934" i="13"/>
  <c r="AH926" i="13"/>
  <c r="AG926" i="13"/>
  <c r="AH918" i="13"/>
  <c r="AG918" i="13"/>
  <c r="AH910" i="13"/>
  <c r="AG910" i="13"/>
  <c r="AH902" i="13"/>
  <c r="AG902" i="13"/>
  <c r="AH894" i="13"/>
  <c r="AG894" i="13"/>
  <c r="AH886" i="13"/>
  <c r="AG886" i="13"/>
  <c r="AH878" i="13"/>
  <c r="AG878" i="13"/>
  <c r="AH870" i="13"/>
  <c r="AG870" i="13"/>
  <c r="AH862" i="13"/>
  <c r="AG862" i="13"/>
  <c r="AH854" i="13"/>
  <c r="AG854" i="13"/>
  <c r="AH846" i="13"/>
  <c r="AG846" i="13"/>
  <c r="AH838" i="13"/>
  <c r="AG838" i="13"/>
  <c r="AH830" i="13"/>
  <c r="AG830" i="13"/>
  <c r="AH822" i="13"/>
  <c r="AG822" i="13"/>
  <c r="AH814" i="13"/>
  <c r="AG814" i="13"/>
  <c r="AH806" i="13"/>
  <c r="AG806" i="13"/>
  <c r="AH798" i="13"/>
  <c r="AG798" i="13"/>
  <c r="AH790" i="13"/>
  <c r="AG790" i="13"/>
  <c r="AH782" i="13"/>
  <c r="AG782" i="13"/>
  <c r="AH774" i="13"/>
  <c r="AG774" i="13"/>
  <c r="AH766" i="13"/>
  <c r="AG766" i="13"/>
  <c r="AH758" i="13"/>
  <c r="AG758" i="13"/>
  <c r="AH750" i="13"/>
  <c r="AG750" i="13"/>
  <c r="AH742" i="13"/>
  <c r="AG742" i="13"/>
  <c r="AH734" i="13"/>
  <c r="AG734" i="13"/>
  <c r="AH726" i="13"/>
  <c r="AG726" i="13"/>
  <c r="AH718" i="13"/>
  <c r="AG718" i="13"/>
  <c r="AH710" i="13"/>
  <c r="AG710" i="13"/>
  <c r="AH702" i="13"/>
  <c r="AG702" i="13"/>
  <c r="AH694" i="13"/>
  <c r="AG694" i="13"/>
  <c r="AH686" i="13"/>
  <c r="AG686" i="13"/>
  <c r="AF678" i="13"/>
  <c r="AD678" i="13"/>
  <c r="AF670" i="13"/>
  <c r="AD670" i="13"/>
  <c r="AH662" i="13"/>
  <c r="AG662" i="13"/>
  <c r="AF654" i="13"/>
  <c r="AD654" i="13"/>
  <c r="AF646" i="13"/>
  <c r="AD646" i="13"/>
  <c r="AF638" i="13"/>
  <c r="AD638" i="13"/>
  <c r="AH630" i="13"/>
  <c r="AG630" i="13"/>
  <c r="AF622" i="13"/>
  <c r="AD622" i="13"/>
  <c r="AH614" i="13"/>
  <c r="AG614" i="13"/>
  <c r="AF606" i="13"/>
  <c r="AD606" i="13"/>
  <c r="AH598" i="13"/>
  <c r="AG598" i="13"/>
  <c r="AF590" i="13"/>
  <c r="AD590" i="13"/>
  <c r="AF582" i="13"/>
  <c r="AD582" i="13"/>
  <c r="AF574" i="13"/>
  <c r="AD574" i="13"/>
  <c r="AH566" i="13"/>
  <c r="AG566" i="13"/>
  <c r="AF558" i="13"/>
  <c r="AD558" i="13"/>
  <c r="AH550" i="13"/>
  <c r="AG550" i="13"/>
  <c r="AF542" i="13"/>
  <c r="AD542" i="13"/>
  <c r="AH534" i="13"/>
  <c r="AG534" i="13"/>
  <c r="AF526" i="13"/>
  <c r="AD526" i="13"/>
  <c r="AF518" i="13"/>
  <c r="AD518" i="13"/>
  <c r="AF510" i="13"/>
  <c r="AD510" i="13"/>
  <c r="AH502" i="13"/>
  <c r="AG502" i="13"/>
  <c r="AF494" i="13"/>
  <c r="AD494" i="13"/>
  <c r="AH486" i="13"/>
  <c r="AG486" i="13"/>
  <c r="AF478" i="13"/>
  <c r="AD478" i="13"/>
  <c r="AH470" i="13"/>
  <c r="AG470" i="13"/>
  <c r="AF462" i="13"/>
  <c r="AD462" i="13"/>
  <c r="AF454" i="13"/>
  <c r="AD454" i="13"/>
  <c r="AF446" i="13"/>
  <c r="AD446" i="13"/>
  <c r="AH438" i="13"/>
  <c r="AG438" i="13"/>
  <c r="AF430" i="13"/>
  <c r="AD430" i="13"/>
  <c r="AH422" i="13"/>
  <c r="AG422" i="13"/>
  <c r="AF414" i="13"/>
  <c r="AD414" i="13"/>
  <c r="AH406" i="13"/>
  <c r="AG406" i="13"/>
  <c r="AF398" i="13"/>
  <c r="AD398" i="13"/>
  <c r="AF390" i="13"/>
  <c r="AD390" i="13"/>
  <c r="AF382" i="13"/>
  <c r="AD382" i="13"/>
  <c r="AH374" i="13"/>
  <c r="AG374" i="13"/>
  <c r="AF366" i="13"/>
  <c r="AD366" i="13"/>
  <c r="AH358" i="13"/>
  <c r="AG358" i="13"/>
  <c r="AF350" i="13"/>
  <c r="AD350" i="13"/>
  <c r="AH342" i="13"/>
  <c r="AG342" i="13"/>
  <c r="AF334" i="13"/>
  <c r="AD334" i="13"/>
  <c r="AF326" i="13"/>
  <c r="AD326" i="13"/>
  <c r="AF318" i="13"/>
  <c r="AD318" i="13"/>
  <c r="AH310" i="13"/>
  <c r="AG310" i="13"/>
  <c r="AF302" i="13"/>
  <c r="AD302" i="13"/>
  <c r="AH294" i="13"/>
  <c r="AG294" i="13"/>
  <c r="AF286" i="13"/>
  <c r="AD286" i="13"/>
  <c r="AH278" i="13"/>
  <c r="AG278" i="13"/>
  <c r="AF270" i="13"/>
  <c r="AD270" i="13"/>
  <c r="AF262" i="13"/>
  <c r="AD262" i="13"/>
  <c r="AF254" i="13"/>
  <c r="AD254" i="13"/>
  <c r="AH246" i="13"/>
  <c r="AG246" i="13"/>
  <c r="AF238" i="13"/>
  <c r="AD238" i="13"/>
  <c r="AH230" i="13"/>
  <c r="AG230" i="13"/>
  <c r="AF222" i="13"/>
  <c r="AD222" i="13"/>
  <c r="AH214" i="13"/>
  <c r="AG214" i="13"/>
  <c r="AF206" i="13"/>
  <c r="AD206" i="13"/>
  <c r="AF198" i="13"/>
  <c r="AD198" i="13"/>
  <c r="AF190" i="13"/>
  <c r="AD190" i="13"/>
  <c r="AH182" i="13"/>
  <c r="AG182" i="13"/>
  <c r="AF174" i="13"/>
  <c r="AD174" i="13"/>
  <c r="AH166" i="13"/>
  <c r="AG166" i="13"/>
  <c r="AF158" i="13"/>
  <c r="AD158" i="13"/>
  <c r="AH150" i="13"/>
  <c r="AG150" i="13"/>
  <c r="AF142" i="13"/>
  <c r="AD142" i="13"/>
  <c r="AH134" i="13"/>
  <c r="AG134" i="13"/>
  <c r="AF126" i="13"/>
  <c r="AD126" i="13"/>
  <c r="AH118" i="13"/>
  <c r="AG118" i="13"/>
  <c r="AF110" i="13"/>
  <c r="AD110" i="13"/>
  <c r="AH102" i="13"/>
  <c r="AG102" i="13"/>
  <c r="AF94" i="13"/>
  <c r="AD94" i="13"/>
  <c r="AH86" i="13"/>
  <c r="AG86" i="13"/>
  <c r="AF78" i="13"/>
  <c r="AD78" i="13"/>
  <c r="AH70" i="13"/>
  <c r="AG70" i="13"/>
  <c r="AF62" i="13"/>
  <c r="AD62" i="13"/>
  <c r="AH54" i="13"/>
  <c r="AG54" i="13"/>
  <c r="AF46" i="13"/>
  <c r="AD46" i="13"/>
  <c r="AH38" i="13"/>
  <c r="AG38" i="13"/>
  <c r="AD1523" i="13"/>
  <c r="AD1514" i="13"/>
  <c r="AD1505" i="13"/>
  <c r="AD1496" i="13"/>
  <c r="AD1486" i="13"/>
  <c r="AD1477" i="13"/>
  <c r="AD1459" i="13"/>
  <c r="AD1450" i="13"/>
  <c r="AD1441" i="13"/>
  <c r="AD1432" i="13"/>
  <c r="AD1422" i="13"/>
  <c r="AD1413" i="13"/>
  <c r="AD1394" i="13"/>
  <c r="AD1381" i="13"/>
  <c r="AD1365" i="13"/>
  <c r="AD1344" i="13"/>
  <c r="AD1302" i="13"/>
  <c r="AD1280" i="13"/>
  <c r="AD1238" i="13"/>
  <c r="AD1216" i="13"/>
  <c r="AD1174" i="13"/>
  <c r="AD1152" i="13"/>
  <c r="AD1110" i="13"/>
  <c r="AD1088" i="13"/>
  <c r="AD1046" i="13"/>
  <c r="AD1024" i="13"/>
  <c r="AD982" i="13"/>
  <c r="AD960" i="13"/>
  <c r="AD918" i="13"/>
  <c r="AD896" i="13"/>
  <c r="AD854" i="13"/>
  <c r="AD832" i="13"/>
  <c r="AD790" i="13"/>
  <c r="AD768" i="13"/>
  <c r="AD726" i="13"/>
  <c r="AD704" i="13"/>
  <c r="AD618" i="13"/>
  <c r="AD586" i="13"/>
  <c r="AD550" i="13"/>
  <c r="AD515" i="13"/>
  <c r="AD483" i="13"/>
  <c r="AD447" i="13"/>
  <c r="AD346" i="13"/>
  <c r="AD310" i="13"/>
  <c r="AD278" i="13"/>
  <c r="AD243" i="13"/>
  <c r="AD207" i="13"/>
  <c r="AD175" i="13"/>
  <c r="AD134" i="13"/>
  <c r="AD90" i="13"/>
  <c r="AD50" i="13"/>
  <c r="AF1329" i="13"/>
  <c r="AF511" i="13"/>
  <c r="AH1533" i="13"/>
  <c r="AG1533" i="13"/>
  <c r="AH1525" i="13"/>
  <c r="AG1525" i="13"/>
  <c r="AH1517" i="13"/>
  <c r="AG1517" i="13"/>
  <c r="AH1509" i="13"/>
  <c r="AG1509" i="13"/>
  <c r="AG1493" i="13"/>
  <c r="AH1493" i="13"/>
  <c r="AH1485" i="13"/>
  <c r="AG1485" i="13"/>
  <c r="AG1477" i="13"/>
  <c r="AH1477" i="13"/>
  <c r="AH1469" i="13"/>
  <c r="AG1469" i="13"/>
  <c r="AH1461" i="13"/>
  <c r="AG1461" i="13"/>
  <c r="AH1453" i="13"/>
  <c r="AG1453" i="13"/>
  <c r="AH1445" i="13"/>
  <c r="AG1445" i="13"/>
  <c r="AH1429" i="13"/>
  <c r="AG1429" i="13"/>
  <c r="AH1421" i="13"/>
  <c r="AG1421" i="13"/>
  <c r="AH1413" i="13"/>
  <c r="AG1413" i="13"/>
  <c r="AH1405" i="13"/>
  <c r="AG1405" i="13"/>
  <c r="AH1397" i="13"/>
  <c r="AG1397" i="13"/>
  <c r="AH1389" i="13"/>
  <c r="AG1389" i="13"/>
  <c r="AH1381" i="13"/>
  <c r="AG1381" i="13"/>
  <c r="AH1365" i="13"/>
  <c r="AG1365" i="13"/>
  <c r="AD1357" i="13"/>
  <c r="AF1357" i="13"/>
  <c r="AD1349" i="13"/>
  <c r="AF1349" i="13"/>
  <c r="AD1341" i="13"/>
  <c r="AF1341" i="13"/>
  <c r="AF1333" i="13"/>
  <c r="AD1333" i="13"/>
  <c r="AD1325" i="13"/>
  <c r="AF1325" i="13"/>
  <c r="AF1317" i="13"/>
  <c r="AD1317" i="13"/>
  <c r="AF1309" i="13"/>
  <c r="AD1309" i="13"/>
  <c r="AF1301" i="13"/>
  <c r="AD1301" i="13"/>
  <c r="AF1293" i="13"/>
  <c r="AD1293" i="13"/>
  <c r="AF1285" i="13"/>
  <c r="AD1285" i="13"/>
  <c r="AF1277" i="13"/>
  <c r="AD1277" i="13"/>
  <c r="AF1269" i="13"/>
  <c r="AD1269" i="13"/>
  <c r="AF1261" i="13"/>
  <c r="AD1261" i="13"/>
  <c r="AF1253" i="13"/>
  <c r="AD1253" i="13"/>
  <c r="AF1245" i="13"/>
  <c r="AD1245" i="13"/>
  <c r="AF1237" i="13"/>
  <c r="AD1237" i="13"/>
  <c r="AF1229" i="13"/>
  <c r="AD1229" i="13"/>
  <c r="AF1221" i="13"/>
  <c r="AD1221" i="13"/>
  <c r="AF1213" i="13"/>
  <c r="AD1213" i="13"/>
  <c r="AF1205" i="13"/>
  <c r="AD1205" i="13"/>
  <c r="AF1197" i="13"/>
  <c r="AD1197" i="13"/>
  <c r="AF1189" i="13"/>
  <c r="AD1189" i="13"/>
  <c r="AF1181" i="13"/>
  <c r="AD1181" i="13"/>
  <c r="AF1173" i="13"/>
  <c r="AD1173" i="13"/>
  <c r="AF1165" i="13"/>
  <c r="AD1165" i="13"/>
  <c r="AF1157" i="13"/>
  <c r="AD1157" i="13"/>
  <c r="AF1149" i="13"/>
  <c r="AD1149" i="13"/>
  <c r="AF1141" i="13"/>
  <c r="AD1141" i="13"/>
  <c r="AF1133" i="13"/>
  <c r="AD1133" i="13"/>
  <c r="AF1125" i="13"/>
  <c r="AD1125" i="13"/>
  <c r="AF1117" i="13"/>
  <c r="AD1117" i="13"/>
  <c r="AF1109" i="13"/>
  <c r="AD1109" i="13"/>
  <c r="AF1101" i="13"/>
  <c r="AD1101" i="13"/>
  <c r="AF1093" i="13"/>
  <c r="AD1093" i="13"/>
  <c r="AF1085" i="13"/>
  <c r="AD1085" i="13"/>
  <c r="AF1077" i="13"/>
  <c r="AD1077" i="13"/>
  <c r="AF1069" i="13"/>
  <c r="AD1069" i="13"/>
  <c r="AF1061" i="13"/>
  <c r="AD1061" i="13"/>
  <c r="AF1053" i="13"/>
  <c r="AD1053" i="13"/>
  <c r="AF1045" i="13"/>
  <c r="AD1045" i="13"/>
  <c r="AF1037" i="13"/>
  <c r="AD1037" i="13"/>
  <c r="AF1029" i="13"/>
  <c r="AD1029" i="13"/>
  <c r="AF1021" i="13"/>
  <c r="AD1021" i="13"/>
  <c r="AF1013" i="13"/>
  <c r="AD1013" i="13"/>
  <c r="AF1005" i="13"/>
  <c r="AD1005" i="13"/>
  <c r="AF997" i="13"/>
  <c r="AD997" i="13"/>
  <c r="AF989" i="13"/>
  <c r="AD989" i="13"/>
  <c r="AF981" i="13"/>
  <c r="AD981" i="13"/>
  <c r="AF973" i="13"/>
  <c r="AD973" i="13"/>
  <c r="AF965" i="13"/>
  <c r="AD965" i="13"/>
  <c r="AF957" i="13"/>
  <c r="AD957" i="13"/>
  <c r="AF949" i="13"/>
  <c r="AD949" i="13"/>
  <c r="AF941" i="13"/>
  <c r="AD941" i="13"/>
  <c r="AF933" i="13"/>
  <c r="AD933" i="13"/>
  <c r="AF925" i="13"/>
  <c r="AD925" i="13"/>
  <c r="AF917" i="13"/>
  <c r="AD917" i="13"/>
  <c r="AF909" i="13"/>
  <c r="AD909" i="13"/>
  <c r="AF901" i="13"/>
  <c r="AD901" i="13"/>
  <c r="AF893" i="13"/>
  <c r="AD893" i="13"/>
  <c r="AF885" i="13"/>
  <c r="AD885" i="13"/>
  <c r="AF877" i="13"/>
  <c r="AD877" i="13"/>
  <c r="AF869" i="13"/>
  <c r="AD869" i="13"/>
  <c r="AF861" i="13"/>
  <c r="AD861" i="13"/>
  <c r="AF853" i="13"/>
  <c r="AD853" i="13"/>
  <c r="AF845" i="13"/>
  <c r="AD845" i="13"/>
  <c r="AF837" i="13"/>
  <c r="AD837" i="13"/>
  <c r="AF829" i="13"/>
  <c r="AD829" i="13"/>
  <c r="AF821" i="13"/>
  <c r="AD821" i="13"/>
  <c r="AF813" i="13"/>
  <c r="AD813" i="13"/>
  <c r="AF805" i="13"/>
  <c r="AD805" i="13"/>
  <c r="AF797" i="13"/>
  <c r="AD797" i="13"/>
  <c r="AF789" i="13"/>
  <c r="AD789" i="13"/>
  <c r="AF781" i="13"/>
  <c r="AD781" i="13"/>
  <c r="AF773" i="13"/>
  <c r="AD773" i="13"/>
  <c r="AF765" i="13"/>
  <c r="AD765" i="13"/>
  <c r="AF757" i="13"/>
  <c r="AD757" i="13"/>
  <c r="AF749" i="13"/>
  <c r="AD749" i="13"/>
  <c r="AF741" i="13"/>
  <c r="AD741" i="13"/>
  <c r="AF733" i="13"/>
  <c r="AD733" i="13"/>
  <c r="AF725" i="13"/>
  <c r="AD725" i="13"/>
  <c r="AF717" i="13"/>
  <c r="AD717" i="13"/>
  <c r="AF709" i="13"/>
  <c r="AD709" i="13"/>
  <c r="AF701" i="13"/>
  <c r="AD701" i="13"/>
  <c r="AF693" i="13"/>
  <c r="AD693" i="13"/>
  <c r="AF685" i="13"/>
  <c r="AD685" i="13"/>
  <c r="AF677" i="13"/>
  <c r="AD677" i="13"/>
  <c r="AF669" i="13"/>
  <c r="AD669" i="13"/>
  <c r="AF661" i="13"/>
  <c r="AD661" i="13"/>
  <c r="AF653" i="13"/>
  <c r="AD653" i="13"/>
  <c r="AF645" i="13"/>
  <c r="AD645" i="13"/>
  <c r="AF637" i="13"/>
  <c r="AD637" i="13"/>
  <c r="AF629" i="13"/>
  <c r="AD629" i="13"/>
  <c r="AF621" i="13"/>
  <c r="AD621" i="13"/>
  <c r="AF613" i="13"/>
  <c r="AD613" i="13"/>
  <c r="AF605" i="13"/>
  <c r="AD605" i="13"/>
  <c r="AF597" i="13"/>
  <c r="AD597" i="13"/>
  <c r="AF589" i="13"/>
  <c r="AD589" i="13"/>
  <c r="AF581" i="13"/>
  <c r="AD581" i="13"/>
  <c r="AF573" i="13"/>
  <c r="AD573" i="13"/>
  <c r="AF565" i="13"/>
  <c r="AD565" i="13"/>
  <c r="AF557" i="13"/>
  <c r="AD557" i="13"/>
  <c r="AF549" i="13"/>
  <c r="AD549" i="13"/>
  <c r="AF541" i="13"/>
  <c r="AD541" i="13"/>
  <c r="AF533" i="13"/>
  <c r="AD533" i="13"/>
  <c r="AF525" i="13"/>
  <c r="AD525" i="13"/>
  <c r="AF517" i="13"/>
  <c r="AD517" i="13"/>
  <c r="AF509" i="13"/>
  <c r="AD509" i="13"/>
  <c r="AF501" i="13"/>
  <c r="AD501" i="13"/>
  <c r="AF493" i="13"/>
  <c r="AD493" i="13"/>
  <c r="AF485" i="13"/>
  <c r="AD485" i="13"/>
  <c r="AF477" i="13"/>
  <c r="AD477" i="13"/>
  <c r="AF469" i="13"/>
  <c r="AD469" i="13"/>
  <c r="AF461" i="13"/>
  <c r="AD461" i="13"/>
  <c r="AF453" i="13"/>
  <c r="AD453" i="13"/>
  <c r="AF445" i="13"/>
  <c r="AD445" i="13"/>
  <c r="AF437" i="13"/>
  <c r="AD437" i="13"/>
  <c r="AF429" i="13"/>
  <c r="AD429" i="13"/>
  <c r="AF421" i="13"/>
  <c r="AD421" i="13"/>
  <c r="AF413" i="13"/>
  <c r="AD413" i="13"/>
  <c r="AF405" i="13"/>
  <c r="AD405" i="13"/>
  <c r="AF397" i="13"/>
  <c r="AD397" i="13"/>
  <c r="AF389" i="13"/>
  <c r="AD389" i="13"/>
  <c r="AF381" i="13"/>
  <c r="AD381" i="13"/>
  <c r="AF373" i="13"/>
  <c r="AD373" i="13"/>
  <c r="AF365" i="13"/>
  <c r="AD365" i="13"/>
  <c r="AF357" i="13"/>
  <c r="AD357" i="13"/>
  <c r="AF349" i="13"/>
  <c r="AD349" i="13"/>
  <c r="AF341" i="13"/>
  <c r="AD341" i="13"/>
  <c r="AF333" i="13"/>
  <c r="AD333" i="13"/>
  <c r="AF325" i="13"/>
  <c r="AD325" i="13"/>
  <c r="AF317" i="13"/>
  <c r="AD317" i="13"/>
  <c r="AF309" i="13"/>
  <c r="AD309" i="13"/>
  <c r="AF301" i="13"/>
  <c r="AD301" i="13"/>
  <c r="AF293" i="13"/>
  <c r="AD293" i="13"/>
  <c r="AF285" i="13"/>
  <c r="AD285" i="13"/>
  <c r="AF277" i="13"/>
  <c r="AD277" i="13"/>
  <c r="AF269" i="13"/>
  <c r="AD269" i="13"/>
  <c r="AF261" i="13"/>
  <c r="AD261" i="13"/>
  <c r="AF253" i="13"/>
  <c r="AD253" i="13"/>
  <c r="AF245" i="13"/>
  <c r="AD245" i="13"/>
  <c r="AF237" i="13"/>
  <c r="AD237" i="13"/>
  <c r="AF229" i="13"/>
  <c r="AD229" i="13"/>
  <c r="AF221" i="13"/>
  <c r="AD221" i="13"/>
  <c r="AF213" i="13"/>
  <c r="AD213" i="13"/>
  <c r="AD205" i="13"/>
  <c r="AF205" i="13"/>
  <c r="AD197" i="13"/>
  <c r="AF197" i="13"/>
  <c r="AF189" i="13"/>
  <c r="AD189" i="13"/>
  <c r="AF181" i="13"/>
  <c r="AD181" i="13"/>
  <c r="AF165" i="13"/>
  <c r="AD165" i="13"/>
  <c r="AF157" i="13"/>
  <c r="AD157" i="13"/>
  <c r="AF149" i="13"/>
  <c r="AD149" i="13"/>
  <c r="AF141" i="13"/>
  <c r="AD141" i="13"/>
  <c r="AF133" i="13"/>
  <c r="AD133" i="13"/>
  <c r="AF125" i="13"/>
  <c r="AD125" i="13"/>
  <c r="AF117" i="13"/>
  <c r="AD117" i="13"/>
  <c r="AF109" i="13"/>
  <c r="AD109" i="13"/>
  <c r="AF101" i="13"/>
  <c r="AD101" i="13"/>
  <c r="AF93" i="13"/>
  <c r="AD93" i="13"/>
  <c r="AF85" i="13"/>
  <c r="AD85" i="13"/>
  <c r="AF77" i="13"/>
  <c r="AD77" i="13"/>
  <c r="AF69" i="13"/>
  <c r="AD69" i="13"/>
  <c r="AF61" i="13"/>
  <c r="AD61" i="13"/>
  <c r="AF53" i="13"/>
  <c r="AD53" i="13"/>
  <c r="AF45" i="13"/>
  <c r="AD45" i="13"/>
  <c r="AF37" i="13"/>
  <c r="AD37" i="13"/>
  <c r="AD1531" i="13"/>
  <c r="AD1522" i="13"/>
  <c r="AD1513" i="13"/>
  <c r="AD1504" i="13"/>
  <c r="AD1494" i="13"/>
  <c r="AD1485" i="13"/>
  <c r="AD1467" i="13"/>
  <c r="AD1458" i="13"/>
  <c r="AD1449" i="13"/>
  <c r="AD1440" i="13"/>
  <c r="AD1430" i="13"/>
  <c r="AD1421" i="13"/>
  <c r="AD1403" i="13"/>
  <c r="AD1342" i="13"/>
  <c r="AD1320" i="13"/>
  <c r="AD1278" i="13"/>
  <c r="AD1256" i="13"/>
  <c r="AD1214" i="13"/>
  <c r="AD1192" i="13"/>
  <c r="AD1150" i="13"/>
  <c r="AD1128" i="13"/>
  <c r="AD1086" i="13"/>
  <c r="AD1064" i="13"/>
  <c r="AD1022" i="13"/>
  <c r="AD1000" i="13"/>
  <c r="AD958" i="13"/>
  <c r="AD936" i="13"/>
  <c r="AD894" i="13"/>
  <c r="AD872" i="13"/>
  <c r="AD830" i="13"/>
  <c r="AD808" i="13"/>
  <c r="AD766" i="13"/>
  <c r="AD744" i="13"/>
  <c r="AD702" i="13"/>
  <c r="AD679" i="13"/>
  <c r="AD650" i="13"/>
  <c r="AD614" i="13"/>
  <c r="AD579" i="13"/>
  <c r="AD547" i="13"/>
  <c r="AD410" i="13"/>
  <c r="AD374" i="13"/>
  <c r="AD342" i="13"/>
  <c r="AD307" i="13"/>
  <c r="AD271" i="13"/>
  <c r="AD239" i="13"/>
  <c r="AD170" i="13"/>
  <c r="AD130" i="13"/>
  <c r="AD86" i="13"/>
  <c r="AD42" i="13"/>
  <c r="AF448" i="13"/>
  <c r="Q34" i="13"/>
  <c r="B35" i="13"/>
  <c r="C35" i="13"/>
  <c r="D35" i="13"/>
  <c r="E35" i="13"/>
  <c r="G35" i="13"/>
  <c r="J35" i="13"/>
  <c r="B36" i="13"/>
  <c r="C36" i="13"/>
  <c r="D36" i="13"/>
  <c r="E36" i="13"/>
  <c r="G36" i="13"/>
  <c r="J36" i="13"/>
  <c r="B37" i="13"/>
  <c r="C37" i="13"/>
  <c r="D37" i="13"/>
  <c r="E37" i="13"/>
  <c r="G37" i="13"/>
  <c r="J37" i="13"/>
  <c r="B38" i="13"/>
  <c r="C38" i="13"/>
  <c r="D38" i="13"/>
  <c r="E38" i="13"/>
  <c r="G38" i="13"/>
  <c r="J38" i="13"/>
  <c r="B39" i="13"/>
  <c r="C39" i="13"/>
  <c r="D39" i="13"/>
  <c r="E39" i="13"/>
  <c r="G39" i="13"/>
  <c r="J39" i="13"/>
  <c r="B40" i="13"/>
  <c r="C40" i="13"/>
  <c r="D40" i="13"/>
  <c r="E40" i="13"/>
  <c r="G40" i="13"/>
  <c r="J40" i="13"/>
  <c r="B41" i="13"/>
  <c r="C41" i="13"/>
  <c r="D41" i="13"/>
  <c r="E41" i="13"/>
  <c r="G41" i="13"/>
  <c r="J41" i="13"/>
  <c r="B42" i="13"/>
  <c r="C42" i="13"/>
  <c r="D42" i="13"/>
  <c r="E42" i="13"/>
  <c r="G42" i="13"/>
  <c r="J42" i="13"/>
  <c r="B43" i="13"/>
  <c r="C43" i="13"/>
  <c r="D43" i="13"/>
  <c r="E43" i="13"/>
  <c r="G43" i="13"/>
  <c r="J43" i="13"/>
  <c r="B44" i="13"/>
  <c r="C44" i="13"/>
  <c r="D44" i="13"/>
  <c r="E44" i="13"/>
  <c r="G44" i="13"/>
  <c r="J44" i="13"/>
  <c r="B45" i="13"/>
  <c r="C45" i="13"/>
  <c r="D45" i="13"/>
  <c r="E45" i="13"/>
  <c r="G45" i="13"/>
  <c r="J45" i="13"/>
  <c r="B46" i="13"/>
  <c r="C46" i="13"/>
  <c r="D46" i="13"/>
  <c r="E46" i="13"/>
  <c r="G46" i="13"/>
  <c r="J46" i="13"/>
  <c r="B47" i="13"/>
  <c r="C47" i="13"/>
  <c r="D47" i="13"/>
  <c r="E47" i="13"/>
  <c r="G47" i="13"/>
  <c r="J47" i="13"/>
  <c r="B48" i="13"/>
  <c r="C48" i="13"/>
  <c r="D48" i="13"/>
  <c r="E48" i="13"/>
  <c r="G48" i="13"/>
  <c r="J48" i="13"/>
  <c r="B49" i="13"/>
  <c r="C49" i="13"/>
  <c r="D49" i="13"/>
  <c r="E49" i="13"/>
  <c r="G49" i="13"/>
  <c r="J49" i="13"/>
  <c r="B50" i="13"/>
  <c r="C50" i="13"/>
  <c r="D50" i="13"/>
  <c r="E50" i="13"/>
  <c r="G50" i="13"/>
  <c r="J50" i="13"/>
  <c r="B51" i="13"/>
  <c r="C51" i="13"/>
  <c r="D51" i="13"/>
  <c r="E51" i="13"/>
  <c r="G51" i="13"/>
  <c r="J51" i="13"/>
  <c r="B52" i="13"/>
  <c r="C52" i="13"/>
  <c r="D52" i="13"/>
  <c r="E52" i="13"/>
  <c r="G52" i="13"/>
  <c r="J52" i="13"/>
  <c r="B53" i="13"/>
  <c r="C53" i="13"/>
  <c r="D53" i="13"/>
  <c r="E53" i="13"/>
  <c r="G53" i="13"/>
  <c r="J53" i="13"/>
  <c r="B54" i="13"/>
  <c r="C54" i="13"/>
  <c r="D54" i="13"/>
  <c r="E54" i="13"/>
  <c r="G54" i="13"/>
  <c r="J54" i="13"/>
  <c r="B55" i="13"/>
  <c r="C55" i="13"/>
  <c r="D55" i="13"/>
  <c r="E55" i="13"/>
  <c r="G55" i="13"/>
  <c r="J55" i="13"/>
  <c r="B56" i="13"/>
  <c r="C56" i="13"/>
  <c r="D56" i="13"/>
  <c r="E56" i="13"/>
  <c r="G56" i="13"/>
  <c r="J56" i="13"/>
  <c r="B57" i="13"/>
  <c r="C57" i="13"/>
  <c r="D57" i="13"/>
  <c r="E57" i="13"/>
  <c r="G57" i="13"/>
  <c r="J57" i="13"/>
  <c r="B58" i="13"/>
  <c r="C58" i="13"/>
  <c r="D58" i="13"/>
  <c r="E58" i="13"/>
  <c r="G58" i="13"/>
  <c r="J58" i="13"/>
  <c r="B59" i="13"/>
  <c r="C59" i="13"/>
  <c r="D59" i="13"/>
  <c r="E59" i="13"/>
  <c r="G59" i="13"/>
  <c r="J59" i="13"/>
  <c r="B60" i="13"/>
  <c r="C60" i="13"/>
  <c r="D60" i="13"/>
  <c r="E60" i="13"/>
  <c r="G60" i="13"/>
  <c r="J60" i="13"/>
  <c r="B61" i="13"/>
  <c r="C61" i="13"/>
  <c r="D61" i="13"/>
  <c r="E61" i="13"/>
  <c r="G61" i="13"/>
  <c r="J61" i="13"/>
  <c r="B62" i="13"/>
  <c r="C62" i="13"/>
  <c r="D62" i="13"/>
  <c r="E62" i="13"/>
  <c r="G62" i="13"/>
  <c r="J62" i="13"/>
  <c r="B63" i="13"/>
  <c r="C63" i="13"/>
  <c r="D63" i="13"/>
  <c r="E63" i="13"/>
  <c r="G63" i="13"/>
  <c r="J63" i="13"/>
  <c r="B64" i="13"/>
  <c r="C64" i="13"/>
  <c r="D64" i="13"/>
  <c r="E64" i="13"/>
  <c r="G64" i="13"/>
  <c r="J64" i="13"/>
  <c r="B65" i="13"/>
  <c r="C65" i="13"/>
  <c r="D65" i="13"/>
  <c r="E65" i="13"/>
  <c r="G65" i="13"/>
  <c r="J65" i="13"/>
  <c r="B66" i="13"/>
  <c r="C66" i="13"/>
  <c r="D66" i="13"/>
  <c r="E66" i="13"/>
  <c r="G66" i="13"/>
  <c r="J66" i="13"/>
  <c r="B67" i="13"/>
  <c r="C67" i="13"/>
  <c r="D67" i="13"/>
  <c r="E67" i="13"/>
  <c r="G67" i="13"/>
  <c r="J67" i="13"/>
  <c r="B68" i="13"/>
  <c r="C68" i="13"/>
  <c r="D68" i="13"/>
  <c r="E68" i="13"/>
  <c r="G68" i="13"/>
  <c r="J68" i="13"/>
  <c r="B69" i="13"/>
  <c r="C69" i="13"/>
  <c r="D69" i="13"/>
  <c r="E69" i="13"/>
  <c r="G69" i="13"/>
  <c r="J69" i="13"/>
  <c r="B70" i="13"/>
  <c r="C70" i="13"/>
  <c r="D70" i="13"/>
  <c r="E70" i="13"/>
  <c r="G70" i="13"/>
  <c r="J70" i="13"/>
  <c r="B71" i="13"/>
  <c r="C71" i="13"/>
  <c r="D71" i="13"/>
  <c r="E71" i="13"/>
  <c r="G71" i="13"/>
  <c r="J71" i="13"/>
  <c r="B72" i="13"/>
  <c r="C72" i="13"/>
  <c r="D72" i="13"/>
  <c r="E72" i="13"/>
  <c r="G72" i="13"/>
  <c r="J72" i="13"/>
  <c r="B73" i="13"/>
  <c r="C73" i="13"/>
  <c r="D73" i="13"/>
  <c r="E73" i="13"/>
  <c r="G73" i="13"/>
  <c r="J73" i="13"/>
  <c r="B74" i="13"/>
  <c r="C74" i="13"/>
  <c r="D74" i="13"/>
  <c r="E74" i="13"/>
  <c r="G74" i="13"/>
  <c r="J74" i="13"/>
  <c r="B75" i="13"/>
  <c r="C75" i="13"/>
  <c r="D75" i="13"/>
  <c r="E75" i="13"/>
  <c r="G75" i="13"/>
  <c r="J75" i="13"/>
  <c r="B76" i="13"/>
  <c r="C76" i="13"/>
  <c r="D76" i="13"/>
  <c r="E76" i="13"/>
  <c r="G76" i="13"/>
  <c r="J76" i="13"/>
  <c r="B77" i="13"/>
  <c r="C77" i="13"/>
  <c r="D77" i="13"/>
  <c r="E77" i="13"/>
  <c r="G77" i="13"/>
  <c r="J77" i="13"/>
  <c r="B78" i="13"/>
  <c r="C78" i="13"/>
  <c r="D78" i="13"/>
  <c r="E78" i="13"/>
  <c r="G78" i="13"/>
  <c r="J78" i="13"/>
  <c r="B79" i="13"/>
  <c r="C79" i="13"/>
  <c r="D79" i="13"/>
  <c r="E79" i="13"/>
  <c r="G79" i="13"/>
  <c r="J79" i="13"/>
  <c r="B80" i="13"/>
  <c r="C80" i="13"/>
  <c r="D80" i="13"/>
  <c r="E80" i="13"/>
  <c r="G80" i="13"/>
  <c r="J80" i="13"/>
  <c r="B81" i="13"/>
  <c r="C81" i="13"/>
  <c r="D81" i="13"/>
  <c r="E81" i="13"/>
  <c r="G81" i="13"/>
  <c r="J81" i="13"/>
  <c r="B82" i="13"/>
  <c r="C82" i="13"/>
  <c r="D82" i="13"/>
  <c r="E82" i="13"/>
  <c r="G82" i="13"/>
  <c r="J82" i="13"/>
  <c r="B83" i="13"/>
  <c r="C83" i="13"/>
  <c r="D83" i="13"/>
  <c r="E83" i="13"/>
  <c r="G83" i="13"/>
  <c r="J83" i="13"/>
  <c r="B84" i="13"/>
  <c r="C84" i="13"/>
  <c r="D84" i="13"/>
  <c r="E84" i="13"/>
  <c r="G84" i="13"/>
  <c r="J84" i="13"/>
  <c r="B85" i="13"/>
  <c r="C85" i="13"/>
  <c r="D85" i="13"/>
  <c r="E85" i="13"/>
  <c r="G85" i="13"/>
  <c r="J85" i="13"/>
  <c r="B86" i="13"/>
  <c r="C86" i="13"/>
  <c r="D86" i="13"/>
  <c r="E86" i="13"/>
  <c r="G86" i="13"/>
  <c r="J86" i="13"/>
  <c r="B87" i="13"/>
  <c r="C87" i="13"/>
  <c r="D87" i="13"/>
  <c r="E87" i="13"/>
  <c r="G87" i="13"/>
  <c r="J87" i="13"/>
  <c r="B88" i="13"/>
  <c r="C88" i="13"/>
  <c r="D88" i="13"/>
  <c r="E88" i="13"/>
  <c r="G88" i="13"/>
  <c r="J88" i="13"/>
  <c r="B89" i="13"/>
  <c r="C89" i="13"/>
  <c r="D89" i="13"/>
  <c r="E89" i="13"/>
  <c r="G89" i="13"/>
  <c r="J89" i="13"/>
  <c r="B90" i="13"/>
  <c r="C90" i="13"/>
  <c r="D90" i="13"/>
  <c r="E90" i="13"/>
  <c r="G90" i="13"/>
  <c r="J90" i="13"/>
  <c r="B91" i="13"/>
  <c r="C91" i="13"/>
  <c r="D91" i="13"/>
  <c r="E91" i="13"/>
  <c r="G91" i="13"/>
  <c r="J91" i="13"/>
  <c r="B92" i="13"/>
  <c r="C92" i="13"/>
  <c r="D92" i="13"/>
  <c r="E92" i="13"/>
  <c r="G92" i="13"/>
  <c r="J92" i="13"/>
  <c r="B93" i="13"/>
  <c r="C93" i="13"/>
  <c r="D93" i="13"/>
  <c r="E93" i="13"/>
  <c r="G93" i="13"/>
  <c r="J93" i="13"/>
  <c r="B94" i="13"/>
  <c r="C94" i="13"/>
  <c r="D94" i="13"/>
  <c r="E94" i="13"/>
  <c r="G94" i="13"/>
  <c r="J94" i="13"/>
  <c r="B95" i="13"/>
  <c r="C95" i="13"/>
  <c r="D95" i="13"/>
  <c r="E95" i="13"/>
  <c r="G95" i="13"/>
  <c r="J95" i="13"/>
  <c r="B96" i="13"/>
  <c r="C96" i="13"/>
  <c r="D96" i="13"/>
  <c r="E96" i="13"/>
  <c r="G96" i="13"/>
  <c r="J96" i="13"/>
  <c r="B97" i="13"/>
  <c r="C97" i="13"/>
  <c r="D97" i="13"/>
  <c r="E97" i="13"/>
  <c r="G97" i="13"/>
  <c r="J97" i="13"/>
  <c r="B98" i="13"/>
  <c r="C98" i="13"/>
  <c r="D98" i="13"/>
  <c r="E98" i="13"/>
  <c r="G98" i="13"/>
  <c r="J98" i="13"/>
  <c r="B99" i="13"/>
  <c r="C99" i="13"/>
  <c r="D99" i="13"/>
  <c r="E99" i="13"/>
  <c r="G99" i="13"/>
  <c r="J99" i="13"/>
  <c r="B100" i="13"/>
  <c r="C100" i="13"/>
  <c r="D100" i="13"/>
  <c r="E100" i="13"/>
  <c r="G100" i="13"/>
  <c r="J100" i="13"/>
  <c r="B101" i="13"/>
  <c r="C101" i="13"/>
  <c r="D101" i="13"/>
  <c r="E101" i="13"/>
  <c r="G101" i="13"/>
  <c r="J101" i="13"/>
  <c r="B102" i="13"/>
  <c r="C102" i="13"/>
  <c r="D102" i="13"/>
  <c r="E102" i="13"/>
  <c r="G102" i="13"/>
  <c r="J102" i="13"/>
  <c r="B103" i="13"/>
  <c r="C103" i="13"/>
  <c r="D103" i="13"/>
  <c r="E103" i="13"/>
  <c r="G103" i="13"/>
  <c r="J103" i="13"/>
  <c r="B104" i="13"/>
  <c r="C104" i="13"/>
  <c r="D104" i="13"/>
  <c r="E104" i="13"/>
  <c r="G104" i="13"/>
  <c r="J104" i="13"/>
  <c r="B105" i="13"/>
  <c r="C105" i="13"/>
  <c r="D105" i="13"/>
  <c r="E105" i="13"/>
  <c r="G105" i="13"/>
  <c r="J105" i="13"/>
  <c r="B106" i="13"/>
  <c r="C106" i="13"/>
  <c r="D106" i="13"/>
  <c r="E106" i="13"/>
  <c r="G106" i="13"/>
  <c r="J106" i="13"/>
  <c r="B107" i="13"/>
  <c r="C107" i="13"/>
  <c r="D107" i="13"/>
  <c r="E107" i="13"/>
  <c r="G107" i="13"/>
  <c r="J107" i="13"/>
  <c r="B108" i="13"/>
  <c r="C108" i="13"/>
  <c r="D108" i="13"/>
  <c r="E108" i="13"/>
  <c r="G108" i="13"/>
  <c r="J108" i="13"/>
  <c r="B109" i="13"/>
  <c r="C109" i="13"/>
  <c r="D109" i="13"/>
  <c r="E109" i="13"/>
  <c r="G109" i="13"/>
  <c r="J109" i="13"/>
  <c r="B110" i="13"/>
  <c r="C110" i="13"/>
  <c r="D110" i="13"/>
  <c r="E110" i="13"/>
  <c r="G110" i="13"/>
  <c r="J110" i="13"/>
  <c r="B111" i="13"/>
  <c r="C111" i="13"/>
  <c r="D111" i="13"/>
  <c r="E111" i="13"/>
  <c r="G111" i="13"/>
  <c r="J111" i="13"/>
  <c r="B112" i="13"/>
  <c r="C112" i="13"/>
  <c r="D112" i="13"/>
  <c r="E112" i="13"/>
  <c r="G112" i="13"/>
  <c r="J112" i="13"/>
  <c r="B113" i="13"/>
  <c r="C113" i="13"/>
  <c r="D113" i="13"/>
  <c r="E113" i="13"/>
  <c r="G113" i="13"/>
  <c r="J113" i="13"/>
  <c r="B114" i="13"/>
  <c r="C114" i="13"/>
  <c r="D114" i="13"/>
  <c r="E114" i="13"/>
  <c r="G114" i="13"/>
  <c r="J114" i="13"/>
  <c r="B115" i="13"/>
  <c r="C115" i="13"/>
  <c r="D115" i="13"/>
  <c r="E115" i="13"/>
  <c r="G115" i="13"/>
  <c r="J115" i="13"/>
  <c r="B116" i="13"/>
  <c r="C116" i="13"/>
  <c r="D116" i="13"/>
  <c r="E116" i="13"/>
  <c r="G116" i="13"/>
  <c r="J116" i="13"/>
  <c r="B117" i="13"/>
  <c r="C117" i="13"/>
  <c r="D117" i="13"/>
  <c r="E117" i="13"/>
  <c r="G117" i="13"/>
  <c r="J117" i="13"/>
  <c r="B118" i="13"/>
  <c r="C118" i="13"/>
  <c r="D118" i="13"/>
  <c r="E118" i="13"/>
  <c r="G118" i="13"/>
  <c r="J118" i="13"/>
  <c r="B119" i="13"/>
  <c r="C119" i="13"/>
  <c r="D119" i="13"/>
  <c r="E119" i="13"/>
  <c r="G119" i="13"/>
  <c r="J119" i="13"/>
  <c r="B120" i="13"/>
  <c r="C120" i="13"/>
  <c r="D120" i="13"/>
  <c r="E120" i="13"/>
  <c r="G120" i="13"/>
  <c r="J120" i="13"/>
  <c r="B121" i="13"/>
  <c r="C121" i="13"/>
  <c r="D121" i="13"/>
  <c r="E121" i="13"/>
  <c r="G121" i="13"/>
  <c r="J121" i="13"/>
  <c r="B122" i="13"/>
  <c r="C122" i="13"/>
  <c r="D122" i="13"/>
  <c r="E122" i="13"/>
  <c r="G122" i="13"/>
  <c r="J122" i="13"/>
  <c r="B123" i="13"/>
  <c r="C123" i="13"/>
  <c r="D123" i="13"/>
  <c r="E123" i="13"/>
  <c r="G123" i="13"/>
  <c r="J123" i="13"/>
  <c r="B124" i="13"/>
  <c r="C124" i="13"/>
  <c r="D124" i="13"/>
  <c r="E124" i="13"/>
  <c r="G124" i="13"/>
  <c r="J124" i="13"/>
  <c r="B125" i="13"/>
  <c r="C125" i="13"/>
  <c r="D125" i="13"/>
  <c r="E125" i="13"/>
  <c r="G125" i="13"/>
  <c r="J125" i="13"/>
  <c r="B126" i="13"/>
  <c r="C126" i="13"/>
  <c r="D126" i="13"/>
  <c r="E126" i="13"/>
  <c r="G126" i="13"/>
  <c r="J126" i="13"/>
  <c r="B127" i="13"/>
  <c r="C127" i="13"/>
  <c r="D127" i="13"/>
  <c r="E127" i="13"/>
  <c r="G127" i="13"/>
  <c r="J127" i="13"/>
  <c r="B128" i="13"/>
  <c r="C128" i="13"/>
  <c r="D128" i="13"/>
  <c r="E128" i="13"/>
  <c r="G128" i="13"/>
  <c r="J128" i="13"/>
  <c r="B129" i="13"/>
  <c r="C129" i="13"/>
  <c r="D129" i="13"/>
  <c r="E129" i="13"/>
  <c r="G129" i="13"/>
  <c r="J129" i="13"/>
  <c r="B130" i="13"/>
  <c r="C130" i="13"/>
  <c r="D130" i="13"/>
  <c r="E130" i="13"/>
  <c r="G130" i="13"/>
  <c r="J130" i="13"/>
  <c r="B131" i="13"/>
  <c r="C131" i="13"/>
  <c r="D131" i="13"/>
  <c r="E131" i="13"/>
  <c r="G131" i="13"/>
  <c r="J131" i="13"/>
  <c r="B132" i="13"/>
  <c r="C132" i="13"/>
  <c r="D132" i="13"/>
  <c r="E132" i="13"/>
  <c r="G132" i="13"/>
  <c r="J132" i="13"/>
  <c r="B133" i="13"/>
  <c r="C133" i="13"/>
  <c r="D133" i="13"/>
  <c r="E133" i="13"/>
  <c r="G133" i="13"/>
  <c r="J133" i="13"/>
  <c r="B134" i="13"/>
  <c r="C134" i="13"/>
  <c r="D134" i="13"/>
  <c r="E134" i="13"/>
  <c r="G134" i="13"/>
  <c r="J134" i="13"/>
  <c r="B135" i="13"/>
  <c r="C135" i="13"/>
  <c r="D135" i="13"/>
  <c r="E135" i="13"/>
  <c r="G135" i="13"/>
  <c r="J135" i="13"/>
  <c r="B136" i="13"/>
  <c r="C136" i="13"/>
  <c r="D136" i="13"/>
  <c r="E136" i="13"/>
  <c r="G136" i="13"/>
  <c r="J136" i="13"/>
  <c r="B137" i="13"/>
  <c r="C137" i="13"/>
  <c r="D137" i="13"/>
  <c r="E137" i="13"/>
  <c r="G137" i="13"/>
  <c r="J137" i="13"/>
  <c r="B138" i="13"/>
  <c r="C138" i="13"/>
  <c r="D138" i="13"/>
  <c r="E138" i="13"/>
  <c r="G138" i="13"/>
  <c r="J138" i="13"/>
  <c r="B139" i="13"/>
  <c r="C139" i="13"/>
  <c r="D139" i="13"/>
  <c r="E139" i="13"/>
  <c r="G139" i="13"/>
  <c r="J139" i="13"/>
  <c r="B140" i="13"/>
  <c r="C140" i="13"/>
  <c r="D140" i="13"/>
  <c r="E140" i="13"/>
  <c r="G140" i="13"/>
  <c r="J140" i="13"/>
  <c r="B141" i="13"/>
  <c r="C141" i="13"/>
  <c r="D141" i="13"/>
  <c r="E141" i="13"/>
  <c r="G141" i="13"/>
  <c r="J141" i="13"/>
  <c r="B142" i="13"/>
  <c r="C142" i="13"/>
  <c r="D142" i="13"/>
  <c r="E142" i="13"/>
  <c r="G142" i="13"/>
  <c r="J142" i="13"/>
  <c r="B143" i="13"/>
  <c r="C143" i="13"/>
  <c r="D143" i="13"/>
  <c r="E143" i="13"/>
  <c r="G143" i="13"/>
  <c r="J143" i="13"/>
  <c r="B144" i="13"/>
  <c r="C144" i="13"/>
  <c r="D144" i="13"/>
  <c r="E144" i="13"/>
  <c r="G144" i="13"/>
  <c r="J144" i="13"/>
  <c r="B145" i="13"/>
  <c r="C145" i="13"/>
  <c r="D145" i="13"/>
  <c r="E145" i="13"/>
  <c r="G145" i="13"/>
  <c r="J145" i="13"/>
  <c r="B146" i="13"/>
  <c r="C146" i="13"/>
  <c r="D146" i="13"/>
  <c r="E146" i="13"/>
  <c r="G146" i="13"/>
  <c r="J146" i="13"/>
  <c r="B147" i="13"/>
  <c r="C147" i="13"/>
  <c r="D147" i="13"/>
  <c r="E147" i="13"/>
  <c r="G147" i="13"/>
  <c r="J147" i="13"/>
  <c r="B148" i="13"/>
  <c r="C148" i="13"/>
  <c r="D148" i="13"/>
  <c r="E148" i="13"/>
  <c r="G148" i="13"/>
  <c r="J148" i="13"/>
  <c r="B149" i="13"/>
  <c r="C149" i="13"/>
  <c r="D149" i="13"/>
  <c r="E149" i="13"/>
  <c r="G149" i="13"/>
  <c r="J149" i="13"/>
  <c r="B150" i="13"/>
  <c r="C150" i="13"/>
  <c r="D150" i="13"/>
  <c r="E150" i="13"/>
  <c r="G150" i="13"/>
  <c r="J150" i="13"/>
  <c r="B151" i="13"/>
  <c r="C151" i="13"/>
  <c r="D151" i="13"/>
  <c r="E151" i="13"/>
  <c r="G151" i="13"/>
  <c r="J151" i="13"/>
  <c r="B152" i="13"/>
  <c r="C152" i="13"/>
  <c r="D152" i="13"/>
  <c r="E152" i="13"/>
  <c r="G152" i="13"/>
  <c r="J152" i="13"/>
  <c r="B153" i="13"/>
  <c r="C153" i="13"/>
  <c r="D153" i="13"/>
  <c r="E153" i="13"/>
  <c r="G153" i="13"/>
  <c r="J153" i="13"/>
  <c r="B154" i="13"/>
  <c r="C154" i="13"/>
  <c r="D154" i="13"/>
  <c r="E154" i="13"/>
  <c r="G154" i="13"/>
  <c r="J154" i="13"/>
  <c r="B155" i="13"/>
  <c r="C155" i="13"/>
  <c r="D155" i="13"/>
  <c r="E155" i="13"/>
  <c r="G155" i="13"/>
  <c r="J155" i="13"/>
  <c r="B156" i="13"/>
  <c r="C156" i="13"/>
  <c r="D156" i="13"/>
  <c r="E156" i="13"/>
  <c r="G156" i="13"/>
  <c r="J156" i="13"/>
  <c r="B157" i="13"/>
  <c r="C157" i="13"/>
  <c r="D157" i="13"/>
  <c r="E157" i="13"/>
  <c r="G157" i="13"/>
  <c r="J157" i="13"/>
  <c r="B158" i="13"/>
  <c r="C158" i="13"/>
  <c r="D158" i="13"/>
  <c r="E158" i="13"/>
  <c r="G158" i="13"/>
  <c r="J158" i="13"/>
  <c r="B159" i="13"/>
  <c r="C159" i="13"/>
  <c r="D159" i="13"/>
  <c r="E159" i="13"/>
  <c r="G159" i="13"/>
  <c r="J159" i="13"/>
  <c r="B160" i="13"/>
  <c r="C160" i="13"/>
  <c r="D160" i="13"/>
  <c r="E160" i="13"/>
  <c r="G160" i="13"/>
  <c r="J160" i="13"/>
  <c r="B161" i="13"/>
  <c r="C161" i="13"/>
  <c r="D161" i="13"/>
  <c r="E161" i="13"/>
  <c r="G161" i="13"/>
  <c r="J161" i="13"/>
  <c r="B162" i="13"/>
  <c r="C162" i="13"/>
  <c r="D162" i="13"/>
  <c r="E162" i="13"/>
  <c r="G162" i="13"/>
  <c r="J162" i="13"/>
  <c r="B163" i="13"/>
  <c r="C163" i="13"/>
  <c r="D163" i="13"/>
  <c r="E163" i="13"/>
  <c r="G163" i="13"/>
  <c r="J163" i="13"/>
  <c r="B164" i="13"/>
  <c r="C164" i="13"/>
  <c r="D164" i="13"/>
  <c r="E164" i="13"/>
  <c r="G164" i="13"/>
  <c r="J164" i="13"/>
  <c r="B165" i="13"/>
  <c r="C165" i="13"/>
  <c r="D165" i="13"/>
  <c r="E165" i="13"/>
  <c r="G165" i="13"/>
  <c r="J165" i="13"/>
  <c r="B166" i="13"/>
  <c r="C166" i="13"/>
  <c r="D166" i="13"/>
  <c r="E166" i="13"/>
  <c r="G166" i="13"/>
  <c r="J166" i="13"/>
  <c r="B167" i="13"/>
  <c r="C167" i="13"/>
  <c r="D167" i="13"/>
  <c r="E167" i="13"/>
  <c r="G167" i="13"/>
  <c r="J167" i="13"/>
  <c r="B168" i="13"/>
  <c r="C168" i="13"/>
  <c r="D168" i="13"/>
  <c r="E168" i="13"/>
  <c r="G168" i="13"/>
  <c r="J168" i="13"/>
  <c r="B169" i="13"/>
  <c r="C169" i="13"/>
  <c r="D169" i="13"/>
  <c r="E169" i="13"/>
  <c r="G169" i="13"/>
  <c r="J169" i="13"/>
  <c r="B170" i="13"/>
  <c r="C170" i="13"/>
  <c r="D170" i="13"/>
  <c r="E170" i="13"/>
  <c r="G170" i="13"/>
  <c r="J170" i="13"/>
  <c r="B171" i="13"/>
  <c r="C171" i="13"/>
  <c r="D171" i="13"/>
  <c r="E171" i="13"/>
  <c r="G171" i="13"/>
  <c r="J171" i="13"/>
  <c r="B172" i="13"/>
  <c r="C172" i="13"/>
  <c r="D172" i="13"/>
  <c r="E172" i="13"/>
  <c r="G172" i="13"/>
  <c r="J172" i="13"/>
  <c r="B173" i="13"/>
  <c r="C173" i="13"/>
  <c r="D173" i="13"/>
  <c r="E173" i="13"/>
  <c r="G173" i="13"/>
  <c r="J173" i="13"/>
  <c r="B174" i="13"/>
  <c r="C174" i="13"/>
  <c r="D174" i="13"/>
  <c r="E174" i="13"/>
  <c r="G174" i="13"/>
  <c r="J174" i="13"/>
  <c r="B175" i="13"/>
  <c r="C175" i="13"/>
  <c r="D175" i="13"/>
  <c r="E175" i="13"/>
  <c r="G175" i="13"/>
  <c r="J175" i="13"/>
  <c r="B176" i="13"/>
  <c r="C176" i="13"/>
  <c r="D176" i="13"/>
  <c r="E176" i="13"/>
  <c r="G176" i="13"/>
  <c r="J176" i="13"/>
  <c r="B177" i="13"/>
  <c r="C177" i="13"/>
  <c r="D177" i="13"/>
  <c r="E177" i="13"/>
  <c r="G177" i="13"/>
  <c r="J177" i="13"/>
  <c r="B178" i="13"/>
  <c r="C178" i="13"/>
  <c r="D178" i="13"/>
  <c r="E178" i="13"/>
  <c r="G178" i="13"/>
  <c r="J178" i="13"/>
  <c r="B179" i="13"/>
  <c r="C179" i="13"/>
  <c r="D179" i="13"/>
  <c r="E179" i="13"/>
  <c r="G179" i="13"/>
  <c r="J179" i="13"/>
  <c r="B180" i="13"/>
  <c r="C180" i="13"/>
  <c r="D180" i="13"/>
  <c r="E180" i="13"/>
  <c r="G180" i="13"/>
  <c r="J180" i="13"/>
  <c r="B181" i="13"/>
  <c r="C181" i="13"/>
  <c r="D181" i="13"/>
  <c r="E181" i="13"/>
  <c r="G181" i="13"/>
  <c r="J181" i="13"/>
  <c r="B182" i="13"/>
  <c r="C182" i="13"/>
  <c r="D182" i="13"/>
  <c r="E182" i="13"/>
  <c r="G182" i="13"/>
  <c r="J182" i="13"/>
  <c r="B183" i="13"/>
  <c r="C183" i="13"/>
  <c r="D183" i="13"/>
  <c r="E183" i="13"/>
  <c r="G183" i="13"/>
  <c r="J183" i="13"/>
  <c r="B184" i="13"/>
  <c r="C184" i="13"/>
  <c r="D184" i="13"/>
  <c r="E184" i="13"/>
  <c r="G184" i="13"/>
  <c r="J184" i="13"/>
  <c r="B185" i="13"/>
  <c r="C185" i="13"/>
  <c r="D185" i="13"/>
  <c r="E185" i="13"/>
  <c r="G185" i="13"/>
  <c r="J185" i="13"/>
  <c r="B186" i="13"/>
  <c r="C186" i="13"/>
  <c r="D186" i="13"/>
  <c r="E186" i="13"/>
  <c r="G186" i="13"/>
  <c r="J186" i="13"/>
  <c r="B187" i="13"/>
  <c r="C187" i="13"/>
  <c r="D187" i="13"/>
  <c r="E187" i="13"/>
  <c r="G187" i="13"/>
  <c r="J187" i="13"/>
  <c r="B188" i="13"/>
  <c r="C188" i="13"/>
  <c r="D188" i="13"/>
  <c r="E188" i="13"/>
  <c r="G188" i="13"/>
  <c r="J188" i="13"/>
  <c r="B189" i="13"/>
  <c r="C189" i="13"/>
  <c r="D189" i="13"/>
  <c r="E189" i="13"/>
  <c r="G189" i="13"/>
  <c r="J189" i="13"/>
  <c r="B190" i="13"/>
  <c r="C190" i="13"/>
  <c r="D190" i="13"/>
  <c r="E190" i="13"/>
  <c r="G190" i="13"/>
  <c r="J190" i="13"/>
  <c r="B191" i="13"/>
  <c r="C191" i="13"/>
  <c r="D191" i="13"/>
  <c r="E191" i="13"/>
  <c r="G191" i="13"/>
  <c r="J191" i="13"/>
  <c r="B192" i="13"/>
  <c r="C192" i="13"/>
  <c r="D192" i="13"/>
  <c r="E192" i="13"/>
  <c r="G192" i="13"/>
  <c r="J192" i="13"/>
  <c r="B193" i="13"/>
  <c r="C193" i="13"/>
  <c r="D193" i="13"/>
  <c r="E193" i="13"/>
  <c r="G193" i="13"/>
  <c r="J193" i="13"/>
  <c r="B194" i="13"/>
  <c r="C194" i="13"/>
  <c r="D194" i="13"/>
  <c r="E194" i="13"/>
  <c r="G194" i="13"/>
  <c r="J194" i="13"/>
  <c r="B195" i="13"/>
  <c r="C195" i="13"/>
  <c r="D195" i="13"/>
  <c r="E195" i="13"/>
  <c r="G195" i="13"/>
  <c r="J195" i="13"/>
  <c r="B196" i="13"/>
  <c r="C196" i="13"/>
  <c r="D196" i="13"/>
  <c r="E196" i="13"/>
  <c r="G196" i="13"/>
  <c r="J196" i="13"/>
  <c r="B197" i="13"/>
  <c r="C197" i="13"/>
  <c r="D197" i="13"/>
  <c r="E197" i="13"/>
  <c r="G197" i="13"/>
  <c r="J197" i="13"/>
  <c r="B198" i="13"/>
  <c r="C198" i="13"/>
  <c r="D198" i="13"/>
  <c r="E198" i="13"/>
  <c r="G198" i="13"/>
  <c r="J198" i="13"/>
  <c r="B199" i="13"/>
  <c r="C199" i="13"/>
  <c r="D199" i="13"/>
  <c r="E199" i="13"/>
  <c r="G199" i="13"/>
  <c r="J199" i="13"/>
  <c r="B200" i="13"/>
  <c r="C200" i="13"/>
  <c r="D200" i="13"/>
  <c r="E200" i="13"/>
  <c r="G200" i="13"/>
  <c r="J200" i="13"/>
  <c r="B201" i="13"/>
  <c r="C201" i="13"/>
  <c r="D201" i="13"/>
  <c r="E201" i="13"/>
  <c r="G201" i="13"/>
  <c r="J201" i="13"/>
  <c r="B202" i="13"/>
  <c r="C202" i="13"/>
  <c r="D202" i="13"/>
  <c r="E202" i="13"/>
  <c r="G202" i="13"/>
  <c r="J202" i="13"/>
  <c r="B203" i="13"/>
  <c r="C203" i="13"/>
  <c r="D203" i="13"/>
  <c r="E203" i="13"/>
  <c r="G203" i="13"/>
  <c r="J203" i="13"/>
  <c r="B204" i="13"/>
  <c r="C204" i="13"/>
  <c r="D204" i="13"/>
  <c r="E204" i="13"/>
  <c r="G204" i="13"/>
  <c r="J204" i="13"/>
  <c r="B205" i="13"/>
  <c r="C205" i="13"/>
  <c r="D205" i="13"/>
  <c r="E205" i="13"/>
  <c r="G205" i="13"/>
  <c r="J205" i="13"/>
  <c r="B206" i="13"/>
  <c r="C206" i="13"/>
  <c r="D206" i="13"/>
  <c r="E206" i="13"/>
  <c r="G206" i="13"/>
  <c r="J206" i="13"/>
  <c r="B207" i="13"/>
  <c r="C207" i="13"/>
  <c r="D207" i="13"/>
  <c r="E207" i="13"/>
  <c r="G207" i="13"/>
  <c r="J207" i="13"/>
  <c r="B208" i="13"/>
  <c r="C208" i="13"/>
  <c r="D208" i="13"/>
  <c r="E208" i="13"/>
  <c r="G208" i="13"/>
  <c r="J208" i="13"/>
  <c r="B209" i="13"/>
  <c r="C209" i="13"/>
  <c r="D209" i="13"/>
  <c r="E209" i="13"/>
  <c r="G209" i="13"/>
  <c r="J209" i="13"/>
  <c r="B210" i="13"/>
  <c r="C210" i="13"/>
  <c r="D210" i="13"/>
  <c r="E210" i="13"/>
  <c r="G210" i="13"/>
  <c r="J210" i="13"/>
  <c r="B211" i="13"/>
  <c r="C211" i="13"/>
  <c r="D211" i="13"/>
  <c r="E211" i="13"/>
  <c r="G211" i="13"/>
  <c r="J211" i="13"/>
  <c r="B212" i="13"/>
  <c r="C212" i="13"/>
  <c r="D212" i="13"/>
  <c r="E212" i="13"/>
  <c r="G212" i="13"/>
  <c r="J212" i="13"/>
  <c r="B213" i="13"/>
  <c r="C213" i="13"/>
  <c r="D213" i="13"/>
  <c r="E213" i="13"/>
  <c r="G213" i="13"/>
  <c r="J213" i="13"/>
  <c r="B214" i="13"/>
  <c r="C214" i="13"/>
  <c r="D214" i="13"/>
  <c r="E214" i="13"/>
  <c r="G214" i="13"/>
  <c r="J214" i="13"/>
  <c r="B215" i="13"/>
  <c r="C215" i="13"/>
  <c r="D215" i="13"/>
  <c r="E215" i="13"/>
  <c r="G215" i="13"/>
  <c r="J215" i="13"/>
  <c r="B216" i="13"/>
  <c r="C216" i="13"/>
  <c r="D216" i="13"/>
  <c r="E216" i="13"/>
  <c r="G216" i="13"/>
  <c r="J216" i="13"/>
  <c r="B217" i="13"/>
  <c r="C217" i="13"/>
  <c r="D217" i="13"/>
  <c r="E217" i="13"/>
  <c r="G217" i="13"/>
  <c r="J217" i="13"/>
  <c r="B218" i="13"/>
  <c r="C218" i="13"/>
  <c r="D218" i="13"/>
  <c r="E218" i="13"/>
  <c r="G218" i="13"/>
  <c r="J218" i="13"/>
  <c r="B219" i="13"/>
  <c r="C219" i="13"/>
  <c r="D219" i="13"/>
  <c r="E219" i="13"/>
  <c r="G219" i="13"/>
  <c r="J219" i="13"/>
  <c r="B220" i="13"/>
  <c r="C220" i="13"/>
  <c r="D220" i="13"/>
  <c r="E220" i="13"/>
  <c r="G220" i="13"/>
  <c r="J220" i="13"/>
  <c r="B221" i="13"/>
  <c r="C221" i="13"/>
  <c r="D221" i="13"/>
  <c r="E221" i="13"/>
  <c r="G221" i="13"/>
  <c r="J221" i="13"/>
  <c r="B222" i="13"/>
  <c r="C222" i="13"/>
  <c r="D222" i="13"/>
  <c r="E222" i="13"/>
  <c r="G222" i="13"/>
  <c r="J222" i="13"/>
  <c r="B223" i="13"/>
  <c r="C223" i="13"/>
  <c r="D223" i="13"/>
  <c r="E223" i="13"/>
  <c r="G223" i="13"/>
  <c r="J223" i="13"/>
  <c r="B224" i="13"/>
  <c r="C224" i="13"/>
  <c r="D224" i="13"/>
  <c r="E224" i="13"/>
  <c r="G224" i="13"/>
  <c r="J224" i="13"/>
  <c r="B225" i="13"/>
  <c r="C225" i="13"/>
  <c r="D225" i="13"/>
  <c r="E225" i="13"/>
  <c r="G225" i="13"/>
  <c r="J225" i="13"/>
  <c r="B226" i="13"/>
  <c r="C226" i="13"/>
  <c r="D226" i="13"/>
  <c r="E226" i="13"/>
  <c r="G226" i="13"/>
  <c r="J226" i="13"/>
  <c r="B227" i="13"/>
  <c r="C227" i="13"/>
  <c r="D227" i="13"/>
  <c r="E227" i="13"/>
  <c r="G227" i="13"/>
  <c r="J227" i="13"/>
  <c r="B228" i="13"/>
  <c r="C228" i="13"/>
  <c r="D228" i="13"/>
  <c r="E228" i="13"/>
  <c r="G228" i="13"/>
  <c r="J228" i="13"/>
  <c r="B229" i="13"/>
  <c r="C229" i="13"/>
  <c r="D229" i="13"/>
  <c r="E229" i="13"/>
  <c r="G229" i="13"/>
  <c r="J229" i="13"/>
  <c r="B230" i="13"/>
  <c r="C230" i="13"/>
  <c r="D230" i="13"/>
  <c r="E230" i="13"/>
  <c r="G230" i="13"/>
  <c r="J230" i="13"/>
  <c r="B231" i="13"/>
  <c r="C231" i="13"/>
  <c r="D231" i="13"/>
  <c r="E231" i="13"/>
  <c r="G231" i="13"/>
  <c r="J231" i="13"/>
  <c r="B232" i="13"/>
  <c r="C232" i="13"/>
  <c r="D232" i="13"/>
  <c r="E232" i="13"/>
  <c r="G232" i="13"/>
  <c r="J232" i="13"/>
  <c r="B233" i="13"/>
  <c r="C233" i="13"/>
  <c r="D233" i="13"/>
  <c r="E233" i="13"/>
  <c r="G233" i="13"/>
  <c r="J233" i="13"/>
  <c r="B234" i="13"/>
  <c r="C234" i="13"/>
  <c r="D234" i="13"/>
  <c r="E234" i="13"/>
  <c r="G234" i="13"/>
  <c r="J234" i="13"/>
  <c r="B235" i="13"/>
  <c r="C235" i="13"/>
  <c r="D235" i="13"/>
  <c r="E235" i="13"/>
  <c r="G235" i="13"/>
  <c r="J235" i="13"/>
  <c r="B236" i="13"/>
  <c r="C236" i="13"/>
  <c r="D236" i="13"/>
  <c r="E236" i="13"/>
  <c r="G236" i="13"/>
  <c r="J236" i="13"/>
  <c r="B237" i="13"/>
  <c r="C237" i="13"/>
  <c r="D237" i="13"/>
  <c r="E237" i="13"/>
  <c r="G237" i="13"/>
  <c r="J237" i="13"/>
  <c r="B238" i="13"/>
  <c r="C238" i="13"/>
  <c r="D238" i="13"/>
  <c r="E238" i="13"/>
  <c r="G238" i="13"/>
  <c r="J238" i="13"/>
  <c r="B239" i="13"/>
  <c r="C239" i="13"/>
  <c r="D239" i="13"/>
  <c r="E239" i="13"/>
  <c r="G239" i="13"/>
  <c r="J239" i="13"/>
  <c r="B240" i="13"/>
  <c r="C240" i="13"/>
  <c r="D240" i="13"/>
  <c r="E240" i="13"/>
  <c r="G240" i="13"/>
  <c r="J240" i="13"/>
  <c r="B241" i="13"/>
  <c r="C241" i="13"/>
  <c r="D241" i="13"/>
  <c r="E241" i="13"/>
  <c r="G241" i="13"/>
  <c r="J241" i="13"/>
  <c r="B242" i="13"/>
  <c r="C242" i="13"/>
  <c r="D242" i="13"/>
  <c r="E242" i="13"/>
  <c r="G242" i="13"/>
  <c r="J242" i="13"/>
  <c r="B243" i="13"/>
  <c r="C243" i="13"/>
  <c r="D243" i="13"/>
  <c r="E243" i="13"/>
  <c r="G243" i="13"/>
  <c r="J243" i="13"/>
  <c r="B244" i="13"/>
  <c r="C244" i="13"/>
  <c r="D244" i="13"/>
  <c r="E244" i="13"/>
  <c r="G244" i="13"/>
  <c r="J244" i="13"/>
  <c r="B245" i="13"/>
  <c r="C245" i="13"/>
  <c r="D245" i="13"/>
  <c r="E245" i="13"/>
  <c r="G245" i="13"/>
  <c r="J245" i="13"/>
  <c r="B246" i="13"/>
  <c r="C246" i="13"/>
  <c r="D246" i="13"/>
  <c r="E246" i="13"/>
  <c r="G246" i="13"/>
  <c r="J246" i="13"/>
  <c r="B247" i="13"/>
  <c r="C247" i="13"/>
  <c r="D247" i="13"/>
  <c r="E247" i="13"/>
  <c r="G247" i="13"/>
  <c r="J247" i="13"/>
  <c r="B248" i="13"/>
  <c r="C248" i="13"/>
  <c r="D248" i="13"/>
  <c r="E248" i="13"/>
  <c r="G248" i="13"/>
  <c r="J248" i="13"/>
  <c r="B249" i="13"/>
  <c r="C249" i="13"/>
  <c r="D249" i="13"/>
  <c r="E249" i="13"/>
  <c r="G249" i="13"/>
  <c r="J249" i="13"/>
  <c r="B250" i="13"/>
  <c r="C250" i="13"/>
  <c r="D250" i="13"/>
  <c r="E250" i="13"/>
  <c r="G250" i="13"/>
  <c r="J250" i="13"/>
  <c r="B251" i="13"/>
  <c r="C251" i="13"/>
  <c r="D251" i="13"/>
  <c r="E251" i="13"/>
  <c r="G251" i="13"/>
  <c r="J251" i="13"/>
  <c r="B252" i="13"/>
  <c r="C252" i="13"/>
  <c r="D252" i="13"/>
  <c r="E252" i="13"/>
  <c r="G252" i="13"/>
  <c r="J252" i="13"/>
  <c r="B253" i="13"/>
  <c r="C253" i="13"/>
  <c r="D253" i="13"/>
  <c r="E253" i="13"/>
  <c r="G253" i="13"/>
  <c r="J253" i="13"/>
  <c r="B254" i="13"/>
  <c r="C254" i="13"/>
  <c r="D254" i="13"/>
  <c r="E254" i="13"/>
  <c r="G254" i="13"/>
  <c r="J254" i="13"/>
  <c r="B255" i="13"/>
  <c r="C255" i="13"/>
  <c r="D255" i="13"/>
  <c r="E255" i="13"/>
  <c r="G255" i="13"/>
  <c r="J255" i="13"/>
  <c r="B256" i="13"/>
  <c r="C256" i="13"/>
  <c r="D256" i="13"/>
  <c r="E256" i="13"/>
  <c r="G256" i="13"/>
  <c r="J256" i="13"/>
  <c r="B257" i="13"/>
  <c r="C257" i="13"/>
  <c r="D257" i="13"/>
  <c r="E257" i="13"/>
  <c r="G257" i="13"/>
  <c r="J257" i="13"/>
  <c r="B258" i="13"/>
  <c r="C258" i="13"/>
  <c r="D258" i="13"/>
  <c r="E258" i="13"/>
  <c r="G258" i="13"/>
  <c r="J258" i="13"/>
  <c r="B259" i="13"/>
  <c r="C259" i="13"/>
  <c r="D259" i="13"/>
  <c r="E259" i="13"/>
  <c r="G259" i="13"/>
  <c r="J259" i="13"/>
  <c r="B260" i="13"/>
  <c r="C260" i="13"/>
  <c r="D260" i="13"/>
  <c r="E260" i="13"/>
  <c r="G260" i="13"/>
  <c r="J260" i="13"/>
  <c r="B261" i="13"/>
  <c r="C261" i="13"/>
  <c r="D261" i="13"/>
  <c r="E261" i="13"/>
  <c r="G261" i="13"/>
  <c r="J261" i="13"/>
  <c r="B262" i="13"/>
  <c r="C262" i="13"/>
  <c r="D262" i="13"/>
  <c r="E262" i="13"/>
  <c r="G262" i="13"/>
  <c r="J262" i="13"/>
  <c r="B263" i="13"/>
  <c r="C263" i="13"/>
  <c r="D263" i="13"/>
  <c r="E263" i="13"/>
  <c r="G263" i="13"/>
  <c r="J263" i="13"/>
  <c r="B264" i="13"/>
  <c r="C264" i="13"/>
  <c r="D264" i="13"/>
  <c r="E264" i="13"/>
  <c r="G264" i="13"/>
  <c r="J264" i="13"/>
  <c r="B265" i="13"/>
  <c r="C265" i="13"/>
  <c r="D265" i="13"/>
  <c r="E265" i="13"/>
  <c r="G265" i="13"/>
  <c r="J265" i="13"/>
  <c r="B266" i="13"/>
  <c r="C266" i="13"/>
  <c r="D266" i="13"/>
  <c r="E266" i="13"/>
  <c r="G266" i="13"/>
  <c r="J266" i="13"/>
  <c r="B267" i="13"/>
  <c r="C267" i="13"/>
  <c r="D267" i="13"/>
  <c r="E267" i="13"/>
  <c r="G267" i="13"/>
  <c r="J267" i="13"/>
  <c r="B268" i="13"/>
  <c r="C268" i="13"/>
  <c r="D268" i="13"/>
  <c r="E268" i="13"/>
  <c r="G268" i="13"/>
  <c r="J268" i="13"/>
  <c r="B269" i="13"/>
  <c r="C269" i="13"/>
  <c r="D269" i="13"/>
  <c r="E269" i="13"/>
  <c r="G269" i="13"/>
  <c r="J269" i="13"/>
  <c r="B270" i="13"/>
  <c r="C270" i="13"/>
  <c r="D270" i="13"/>
  <c r="E270" i="13"/>
  <c r="G270" i="13"/>
  <c r="J270" i="13"/>
  <c r="B271" i="13"/>
  <c r="C271" i="13"/>
  <c r="D271" i="13"/>
  <c r="E271" i="13"/>
  <c r="G271" i="13"/>
  <c r="J271" i="13"/>
  <c r="B272" i="13"/>
  <c r="C272" i="13"/>
  <c r="D272" i="13"/>
  <c r="E272" i="13"/>
  <c r="G272" i="13"/>
  <c r="J272" i="13"/>
  <c r="B273" i="13"/>
  <c r="C273" i="13"/>
  <c r="D273" i="13"/>
  <c r="E273" i="13"/>
  <c r="G273" i="13"/>
  <c r="J273" i="13"/>
  <c r="B274" i="13"/>
  <c r="C274" i="13"/>
  <c r="D274" i="13"/>
  <c r="E274" i="13"/>
  <c r="G274" i="13"/>
  <c r="J274" i="13"/>
  <c r="B275" i="13"/>
  <c r="C275" i="13"/>
  <c r="D275" i="13"/>
  <c r="E275" i="13"/>
  <c r="G275" i="13"/>
  <c r="J275" i="13"/>
  <c r="B276" i="13"/>
  <c r="C276" i="13"/>
  <c r="D276" i="13"/>
  <c r="E276" i="13"/>
  <c r="G276" i="13"/>
  <c r="J276" i="13"/>
  <c r="B277" i="13"/>
  <c r="C277" i="13"/>
  <c r="D277" i="13"/>
  <c r="E277" i="13"/>
  <c r="G277" i="13"/>
  <c r="J277" i="13"/>
  <c r="B278" i="13"/>
  <c r="C278" i="13"/>
  <c r="D278" i="13"/>
  <c r="E278" i="13"/>
  <c r="G278" i="13"/>
  <c r="J278" i="13"/>
  <c r="B279" i="13"/>
  <c r="C279" i="13"/>
  <c r="D279" i="13"/>
  <c r="E279" i="13"/>
  <c r="G279" i="13"/>
  <c r="J279" i="13"/>
  <c r="B280" i="13"/>
  <c r="C280" i="13"/>
  <c r="D280" i="13"/>
  <c r="E280" i="13"/>
  <c r="G280" i="13"/>
  <c r="J280" i="13"/>
  <c r="B281" i="13"/>
  <c r="C281" i="13"/>
  <c r="D281" i="13"/>
  <c r="E281" i="13"/>
  <c r="G281" i="13"/>
  <c r="J281" i="13"/>
  <c r="B282" i="13"/>
  <c r="C282" i="13"/>
  <c r="D282" i="13"/>
  <c r="E282" i="13"/>
  <c r="G282" i="13"/>
  <c r="J282" i="13"/>
  <c r="B283" i="13"/>
  <c r="C283" i="13"/>
  <c r="D283" i="13"/>
  <c r="E283" i="13"/>
  <c r="G283" i="13"/>
  <c r="J283" i="13"/>
  <c r="B284" i="13"/>
  <c r="C284" i="13"/>
  <c r="D284" i="13"/>
  <c r="E284" i="13"/>
  <c r="G284" i="13"/>
  <c r="J284" i="13"/>
  <c r="B285" i="13"/>
  <c r="C285" i="13"/>
  <c r="D285" i="13"/>
  <c r="E285" i="13"/>
  <c r="G285" i="13"/>
  <c r="J285" i="13"/>
  <c r="B286" i="13"/>
  <c r="C286" i="13"/>
  <c r="D286" i="13"/>
  <c r="E286" i="13"/>
  <c r="G286" i="13"/>
  <c r="J286" i="13"/>
  <c r="B287" i="13"/>
  <c r="C287" i="13"/>
  <c r="D287" i="13"/>
  <c r="E287" i="13"/>
  <c r="G287" i="13"/>
  <c r="J287" i="13"/>
  <c r="B288" i="13"/>
  <c r="C288" i="13"/>
  <c r="D288" i="13"/>
  <c r="E288" i="13"/>
  <c r="G288" i="13"/>
  <c r="J288" i="13"/>
  <c r="B289" i="13"/>
  <c r="C289" i="13"/>
  <c r="D289" i="13"/>
  <c r="E289" i="13"/>
  <c r="G289" i="13"/>
  <c r="J289" i="13"/>
  <c r="B290" i="13"/>
  <c r="C290" i="13"/>
  <c r="D290" i="13"/>
  <c r="E290" i="13"/>
  <c r="G290" i="13"/>
  <c r="J290" i="13"/>
  <c r="B291" i="13"/>
  <c r="C291" i="13"/>
  <c r="D291" i="13"/>
  <c r="E291" i="13"/>
  <c r="G291" i="13"/>
  <c r="J291" i="13"/>
  <c r="B292" i="13"/>
  <c r="C292" i="13"/>
  <c r="D292" i="13"/>
  <c r="E292" i="13"/>
  <c r="G292" i="13"/>
  <c r="J292" i="13"/>
  <c r="B293" i="13"/>
  <c r="C293" i="13"/>
  <c r="D293" i="13"/>
  <c r="E293" i="13"/>
  <c r="G293" i="13"/>
  <c r="J293" i="13"/>
  <c r="B294" i="13"/>
  <c r="C294" i="13"/>
  <c r="D294" i="13"/>
  <c r="E294" i="13"/>
  <c r="G294" i="13"/>
  <c r="J294" i="13"/>
  <c r="B295" i="13"/>
  <c r="C295" i="13"/>
  <c r="D295" i="13"/>
  <c r="E295" i="13"/>
  <c r="G295" i="13"/>
  <c r="J295" i="13"/>
  <c r="B296" i="13"/>
  <c r="C296" i="13"/>
  <c r="D296" i="13"/>
  <c r="E296" i="13"/>
  <c r="G296" i="13"/>
  <c r="J296" i="13"/>
  <c r="B297" i="13"/>
  <c r="C297" i="13"/>
  <c r="D297" i="13"/>
  <c r="E297" i="13"/>
  <c r="G297" i="13"/>
  <c r="J297" i="13"/>
  <c r="B298" i="13"/>
  <c r="C298" i="13"/>
  <c r="D298" i="13"/>
  <c r="E298" i="13"/>
  <c r="G298" i="13"/>
  <c r="J298" i="13"/>
  <c r="B299" i="13"/>
  <c r="C299" i="13"/>
  <c r="D299" i="13"/>
  <c r="E299" i="13"/>
  <c r="G299" i="13"/>
  <c r="J299" i="13"/>
  <c r="B300" i="13"/>
  <c r="C300" i="13"/>
  <c r="D300" i="13"/>
  <c r="E300" i="13"/>
  <c r="G300" i="13"/>
  <c r="J300" i="13"/>
  <c r="B301" i="13"/>
  <c r="C301" i="13"/>
  <c r="D301" i="13"/>
  <c r="E301" i="13"/>
  <c r="G301" i="13"/>
  <c r="J301" i="13"/>
  <c r="B302" i="13"/>
  <c r="C302" i="13"/>
  <c r="D302" i="13"/>
  <c r="E302" i="13"/>
  <c r="G302" i="13"/>
  <c r="J302" i="13"/>
  <c r="B303" i="13"/>
  <c r="C303" i="13"/>
  <c r="D303" i="13"/>
  <c r="E303" i="13"/>
  <c r="G303" i="13"/>
  <c r="J303" i="13"/>
  <c r="B304" i="13"/>
  <c r="C304" i="13"/>
  <c r="D304" i="13"/>
  <c r="E304" i="13"/>
  <c r="G304" i="13"/>
  <c r="J304" i="13"/>
  <c r="B305" i="13"/>
  <c r="C305" i="13"/>
  <c r="D305" i="13"/>
  <c r="E305" i="13"/>
  <c r="G305" i="13"/>
  <c r="J305" i="13"/>
  <c r="B306" i="13"/>
  <c r="C306" i="13"/>
  <c r="D306" i="13"/>
  <c r="E306" i="13"/>
  <c r="G306" i="13"/>
  <c r="J306" i="13"/>
  <c r="B307" i="13"/>
  <c r="C307" i="13"/>
  <c r="D307" i="13"/>
  <c r="E307" i="13"/>
  <c r="G307" i="13"/>
  <c r="J307" i="13"/>
  <c r="B308" i="13"/>
  <c r="C308" i="13"/>
  <c r="D308" i="13"/>
  <c r="E308" i="13"/>
  <c r="G308" i="13"/>
  <c r="J308" i="13"/>
  <c r="B309" i="13"/>
  <c r="C309" i="13"/>
  <c r="D309" i="13"/>
  <c r="E309" i="13"/>
  <c r="G309" i="13"/>
  <c r="J309" i="13"/>
  <c r="B310" i="13"/>
  <c r="C310" i="13"/>
  <c r="D310" i="13"/>
  <c r="E310" i="13"/>
  <c r="G310" i="13"/>
  <c r="J310" i="13"/>
  <c r="B311" i="13"/>
  <c r="C311" i="13"/>
  <c r="D311" i="13"/>
  <c r="E311" i="13"/>
  <c r="G311" i="13"/>
  <c r="J311" i="13"/>
  <c r="B312" i="13"/>
  <c r="C312" i="13"/>
  <c r="D312" i="13"/>
  <c r="E312" i="13"/>
  <c r="G312" i="13"/>
  <c r="J312" i="13"/>
  <c r="B313" i="13"/>
  <c r="C313" i="13"/>
  <c r="D313" i="13"/>
  <c r="E313" i="13"/>
  <c r="G313" i="13"/>
  <c r="J313" i="13"/>
  <c r="B314" i="13"/>
  <c r="C314" i="13"/>
  <c r="D314" i="13"/>
  <c r="E314" i="13"/>
  <c r="G314" i="13"/>
  <c r="J314" i="13"/>
  <c r="B315" i="13"/>
  <c r="C315" i="13"/>
  <c r="D315" i="13"/>
  <c r="E315" i="13"/>
  <c r="G315" i="13"/>
  <c r="J315" i="13"/>
  <c r="B316" i="13"/>
  <c r="C316" i="13"/>
  <c r="D316" i="13"/>
  <c r="E316" i="13"/>
  <c r="G316" i="13"/>
  <c r="J316" i="13"/>
  <c r="B317" i="13"/>
  <c r="C317" i="13"/>
  <c r="D317" i="13"/>
  <c r="E317" i="13"/>
  <c r="G317" i="13"/>
  <c r="J317" i="13"/>
  <c r="B318" i="13"/>
  <c r="C318" i="13"/>
  <c r="D318" i="13"/>
  <c r="E318" i="13"/>
  <c r="G318" i="13"/>
  <c r="J318" i="13"/>
  <c r="B319" i="13"/>
  <c r="C319" i="13"/>
  <c r="D319" i="13"/>
  <c r="E319" i="13"/>
  <c r="G319" i="13"/>
  <c r="J319" i="13"/>
  <c r="B320" i="13"/>
  <c r="C320" i="13"/>
  <c r="D320" i="13"/>
  <c r="E320" i="13"/>
  <c r="G320" i="13"/>
  <c r="J320" i="13"/>
  <c r="B321" i="13"/>
  <c r="C321" i="13"/>
  <c r="D321" i="13"/>
  <c r="E321" i="13"/>
  <c r="G321" i="13"/>
  <c r="J321" i="13"/>
  <c r="B322" i="13"/>
  <c r="C322" i="13"/>
  <c r="D322" i="13"/>
  <c r="E322" i="13"/>
  <c r="G322" i="13"/>
  <c r="J322" i="13"/>
  <c r="B323" i="13"/>
  <c r="C323" i="13"/>
  <c r="D323" i="13"/>
  <c r="E323" i="13"/>
  <c r="G323" i="13"/>
  <c r="J323" i="13"/>
  <c r="B324" i="13"/>
  <c r="C324" i="13"/>
  <c r="D324" i="13"/>
  <c r="E324" i="13"/>
  <c r="G324" i="13"/>
  <c r="J324" i="13"/>
  <c r="B325" i="13"/>
  <c r="C325" i="13"/>
  <c r="D325" i="13"/>
  <c r="E325" i="13"/>
  <c r="G325" i="13"/>
  <c r="J325" i="13"/>
  <c r="B326" i="13"/>
  <c r="C326" i="13"/>
  <c r="D326" i="13"/>
  <c r="E326" i="13"/>
  <c r="G326" i="13"/>
  <c r="J326" i="13"/>
  <c r="B327" i="13"/>
  <c r="C327" i="13"/>
  <c r="D327" i="13"/>
  <c r="E327" i="13"/>
  <c r="G327" i="13"/>
  <c r="J327" i="13"/>
  <c r="B328" i="13"/>
  <c r="C328" i="13"/>
  <c r="D328" i="13"/>
  <c r="E328" i="13"/>
  <c r="G328" i="13"/>
  <c r="J328" i="13"/>
  <c r="B329" i="13"/>
  <c r="C329" i="13"/>
  <c r="D329" i="13"/>
  <c r="E329" i="13"/>
  <c r="G329" i="13"/>
  <c r="J329" i="13"/>
  <c r="B330" i="13"/>
  <c r="C330" i="13"/>
  <c r="D330" i="13"/>
  <c r="E330" i="13"/>
  <c r="G330" i="13"/>
  <c r="J330" i="13"/>
  <c r="B331" i="13"/>
  <c r="C331" i="13"/>
  <c r="D331" i="13"/>
  <c r="E331" i="13"/>
  <c r="G331" i="13"/>
  <c r="J331" i="13"/>
  <c r="B332" i="13"/>
  <c r="C332" i="13"/>
  <c r="D332" i="13"/>
  <c r="E332" i="13"/>
  <c r="G332" i="13"/>
  <c r="J332" i="13"/>
  <c r="B333" i="13"/>
  <c r="C333" i="13"/>
  <c r="D333" i="13"/>
  <c r="E333" i="13"/>
  <c r="G333" i="13"/>
  <c r="J333" i="13"/>
  <c r="B334" i="13"/>
  <c r="C334" i="13"/>
  <c r="D334" i="13"/>
  <c r="E334" i="13"/>
  <c r="G334" i="13"/>
  <c r="J334" i="13"/>
  <c r="B335" i="13"/>
  <c r="C335" i="13"/>
  <c r="D335" i="13"/>
  <c r="E335" i="13"/>
  <c r="G335" i="13"/>
  <c r="J335" i="13"/>
  <c r="B336" i="13"/>
  <c r="C336" i="13"/>
  <c r="D336" i="13"/>
  <c r="E336" i="13"/>
  <c r="G336" i="13"/>
  <c r="J336" i="13"/>
  <c r="B337" i="13"/>
  <c r="C337" i="13"/>
  <c r="D337" i="13"/>
  <c r="E337" i="13"/>
  <c r="G337" i="13"/>
  <c r="J337" i="13"/>
  <c r="B338" i="13"/>
  <c r="C338" i="13"/>
  <c r="D338" i="13"/>
  <c r="E338" i="13"/>
  <c r="G338" i="13"/>
  <c r="J338" i="13"/>
  <c r="B339" i="13"/>
  <c r="C339" i="13"/>
  <c r="D339" i="13"/>
  <c r="E339" i="13"/>
  <c r="G339" i="13"/>
  <c r="J339" i="13"/>
  <c r="B340" i="13"/>
  <c r="C340" i="13"/>
  <c r="D340" i="13"/>
  <c r="E340" i="13"/>
  <c r="G340" i="13"/>
  <c r="J340" i="13"/>
  <c r="B341" i="13"/>
  <c r="C341" i="13"/>
  <c r="D341" i="13"/>
  <c r="E341" i="13"/>
  <c r="G341" i="13"/>
  <c r="J341" i="13"/>
  <c r="B342" i="13"/>
  <c r="C342" i="13"/>
  <c r="D342" i="13"/>
  <c r="E342" i="13"/>
  <c r="G342" i="13"/>
  <c r="J342" i="13"/>
  <c r="B343" i="13"/>
  <c r="C343" i="13"/>
  <c r="D343" i="13"/>
  <c r="E343" i="13"/>
  <c r="G343" i="13"/>
  <c r="J343" i="13"/>
  <c r="B344" i="13"/>
  <c r="C344" i="13"/>
  <c r="D344" i="13"/>
  <c r="E344" i="13"/>
  <c r="G344" i="13"/>
  <c r="J344" i="13"/>
  <c r="B345" i="13"/>
  <c r="C345" i="13"/>
  <c r="D345" i="13"/>
  <c r="E345" i="13"/>
  <c r="G345" i="13"/>
  <c r="J345" i="13"/>
  <c r="B346" i="13"/>
  <c r="C346" i="13"/>
  <c r="D346" i="13"/>
  <c r="E346" i="13"/>
  <c r="G346" i="13"/>
  <c r="J346" i="13"/>
  <c r="B347" i="13"/>
  <c r="C347" i="13"/>
  <c r="D347" i="13"/>
  <c r="E347" i="13"/>
  <c r="G347" i="13"/>
  <c r="J347" i="13"/>
  <c r="B348" i="13"/>
  <c r="C348" i="13"/>
  <c r="D348" i="13"/>
  <c r="E348" i="13"/>
  <c r="G348" i="13"/>
  <c r="J348" i="13"/>
  <c r="B349" i="13"/>
  <c r="C349" i="13"/>
  <c r="D349" i="13"/>
  <c r="E349" i="13"/>
  <c r="G349" i="13"/>
  <c r="J349" i="13"/>
  <c r="B350" i="13"/>
  <c r="C350" i="13"/>
  <c r="D350" i="13"/>
  <c r="E350" i="13"/>
  <c r="G350" i="13"/>
  <c r="J350" i="13"/>
  <c r="B351" i="13"/>
  <c r="C351" i="13"/>
  <c r="D351" i="13"/>
  <c r="E351" i="13"/>
  <c r="G351" i="13"/>
  <c r="J351" i="13"/>
  <c r="B352" i="13"/>
  <c r="C352" i="13"/>
  <c r="D352" i="13"/>
  <c r="E352" i="13"/>
  <c r="G352" i="13"/>
  <c r="J352" i="13"/>
  <c r="B353" i="13"/>
  <c r="C353" i="13"/>
  <c r="D353" i="13"/>
  <c r="E353" i="13"/>
  <c r="G353" i="13"/>
  <c r="J353" i="13"/>
  <c r="B354" i="13"/>
  <c r="C354" i="13"/>
  <c r="D354" i="13"/>
  <c r="E354" i="13"/>
  <c r="G354" i="13"/>
  <c r="J354" i="13"/>
  <c r="B355" i="13"/>
  <c r="C355" i="13"/>
  <c r="D355" i="13"/>
  <c r="E355" i="13"/>
  <c r="G355" i="13"/>
  <c r="J355" i="13"/>
  <c r="B356" i="13"/>
  <c r="C356" i="13"/>
  <c r="D356" i="13"/>
  <c r="E356" i="13"/>
  <c r="G356" i="13"/>
  <c r="J356" i="13"/>
  <c r="B357" i="13"/>
  <c r="C357" i="13"/>
  <c r="D357" i="13"/>
  <c r="E357" i="13"/>
  <c r="G357" i="13"/>
  <c r="J357" i="13"/>
  <c r="B358" i="13"/>
  <c r="C358" i="13"/>
  <c r="D358" i="13"/>
  <c r="E358" i="13"/>
  <c r="G358" i="13"/>
  <c r="J358" i="13"/>
  <c r="B359" i="13"/>
  <c r="C359" i="13"/>
  <c r="D359" i="13"/>
  <c r="E359" i="13"/>
  <c r="G359" i="13"/>
  <c r="J359" i="13"/>
  <c r="B360" i="13"/>
  <c r="C360" i="13"/>
  <c r="D360" i="13"/>
  <c r="E360" i="13"/>
  <c r="G360" i="13"/>
  <c r="J360" i="13"/>
  <c r="B361" i="13"/>
  <c r="C361" i="13"/>
  <c r="D361" i="13"/>
  <c r="E361" i="13"/>
  <c r="G361" i="13"/>
  <c r="J361" i="13"/>
  <c r="B362" i="13"/>
  <c r="C362" i="13"/>
  <c r="D362" i="13"/>
  <c r="E362" i="13"/>
  <c r="G362" i="13"/>
  <c r="J362" i="13"/>
  <c r="B363" i="13"/>
  <c r="C363" i="13"/>
  <c r="D363" i="13"/>
  <c r="E363" i="13"/>
  <c r="G363" i="13"/>
  <c r="J363" i="13"/>
  <c r="B364" i="13"/>
  <c r="C364" i="13"/>
  <c r="D364" i="13"/>
  <c r="E364" i="13"/>
  <c r="G364" i="13"/>
  <c r="J364" i="13"/>
  <c r="B365" i="13"/>
  <c r="C365" i="13"/>
  <c r="D365" i="13"/>
  <c r="E365" i="13"/>
  <c r="G365" i="13"/>
  <c r="J365" i="13"/>
  <c r="B366" i="13"/>
  <c r="C366" i="13"/>
  <c r="D366" i="13"/>
  <c r="E366" i="13"/>
  <c r="G366" i="13"/>
  <c r="J366" i="13"/>
  <c r="B367" i="13"/>
  <c r="C367" i="13"/>
  <c r="D367" i="13"/>
  <c r="E367" i="13"/>
  <c r="G367" i="13"/>
  <c r="J367" i="13"/>
  <c r="B368" i="13"/>
  <c r="C368" i="13"/>
  <c r="D368" i="13"/>
  <c r="E368" i="13"/>
  <c r="G368" i="13"/>
  <c r="J368" i="13"/>
  <c r="B369" i="13"/>
  <c r="C369" i="13"/>
  <c r="D369" i="13"/>
  <c r="E369" i="13"/>
  <c r="G369" i="13"/>
  <c r="J369" i="13"/>
  <c r="B370" i="13"/>
  <c r="C370" i="13"/>
  <c r="D370" i="13"/>
  <c r="E370" i="13"/>
  <c r="G370" i="13"/>
  <c r="J370" i="13"/>
  <c r="B371" i="13"/>
  <c r="C371" i="13"/>
  <c r="D371" i="13"/>
  <c r="E371" i="13"/>
  <c r="G371" i="13"/>
  <c r="J371" i="13"/>
  <c r="B372" i="13"/>
  <c r="C372" i="13"/>
  <c r="D372" i="13"/>
  <c r="E372" i="13"/>
  <c r="G372" i="13"/>
  <c r="J372" i="13"/>
  <c r="B373" i="13"/>
  <c r="C373" i="13"/>
  <c r="D373" i="13"/>
  <c r="E373" i="13"/>
  <c r="G373" i="13"/>
  <c r="J373" i="13"/>
  <c r="B374" i="13"/>
  <c r="C374" i="13"/>
  <c r="D374" i="13"/>
  <c r="E374" i="13"/>
  <c r="G374" i="13"/>
  <c r="J374" i="13"/>
  <c r="B375" i="13"/>
  <c r="C375" i="13"/>
  <c r="D375" i="13"/>
  <c r="E375" i="13"/>
  <c r="G375" i="13"/>
  <c r="J375" i="13"/>
  <c r="B376" i="13"/>
  <c r="C376" i="13"/>
  <c r="D376" i="13"/>
  <c r="E376" i="13"/>
  <c r="G376" i="13"/>
  <c r="J376" i="13"/>
  <c r="B377" i="13"/>
  <c r="C377" i="13"/>
  <c r="D377" i="13"/>
  <c r="E377" i="13"/>
  <c r="G377" i="13"/>
  <c r="J377" i="13"/>
  <c r="B378" i="13"/>
  <c r="C378" i="13"/>
  <c r="D378" i="13"/>
  <c r="E378" i="13"/>
  <c r="G378" i="13"/>
  <c r="J378" i="13"/>
  <c r="B379" i="13"/>
  <c r="C379" i="13"/>
  <c r="D379" i="13"/>
  <c r="E379" i="13"/>
  <c r="G379" i="13"/>
  <c r="J379" i="13"/>
  <c r="B380" i="13"/>
  <c r="C380" i="13"/>
  <c r="D380" i="13"/>
  <c r="E380" i="13"/>
  <c r="G380" i="13"/>
  <c r="J380" i="13"/>
  <c r="B381" i="13"/>
  <c r="C381" i="13"/>
  <c r="D381" i="13"/>
  <c r="E381" i="13"/>
  <c r="G381" i="13"/>
  <c r="J381" i="13"/>
  <c r="B382" i="13"/>
  <c r="C382" i="13"/>
  <c r="D382" i="13"/>
  <c r="E382" i="13"/>
  <c r="G382" i="13"/>
  <c r="J382" i="13"/>
  <c r="B383" i="13"/>
  <c r="C383" i="13"/>
  <c r="D383" i="13"/>
  <c r="E383" i="13"/>
  <c r="G383" i="13"/>
  <c r="J383" i="13"/>
  <c r="B384" i="13"/>
  <c r="C384" i="13"/>
  <c r="D384" i="13"/>
  <c r="E384" i="13"/>
  <c r="G384" i="13"/>
  <c r="J384" i="13"/>
  <c r="B385" i="13"/>
  <c r="C385" i="13"/>
  <c r="D385" i="13"/>
  <c r="E385" i="13"/>
  <c r="G385" i="13"/>
  <c r="J385" i="13"/>
  <c r="B386" i="13"/>
  <c r="C386" i="13"/>
  <c r="D386" i="13"/>
  <c r="E386" i="13"/>
  <c r="G386" i="13"/>
  <c r="J386" i="13"/>
  <c r="B387" i="13"/>
  <c r="C387" i="13"/>
  <c r="D387" i="13"/>
  <c r="E387" i="13"/>
  <c r="G387" i="13"/>
  <c r="J387" i="13"/>
  <c r="B388" i="13"/>
  <c r="C388" i="13"/>
  <c r="D388" i="13"/>
  <c r="E388" i="13"/>
  <c r="G388" i="13"/>
  <c r="J388" i="13"/>
  <c r="B389" i="13"/>
  <c r="C389" i="13"/>
  <c r="D389" i="13"/>
  <c r="E389" i="13"/>
  <c r="G389" i="13"/>
  <c r="J389" i="13"/>
  <c r="B390" i="13"/>
  <c r="C390" i="13"/>
  <c r="D390" i="13"/>
  <c r="E390" i="13"/>
  <c r="G390" i="13"/>
  <c r="J390" i="13"/>
  <c r="B391" i="13"/>
  <c r="C391" i="13"/>
  <c r="D391" i="13"/>
  <c r="E391" i="13"/>
  <c r="G391" i="13"/>
  <c r="J391" i="13"/>
  <c r="B392" i="13"/>
  <c r="C392" i="13"/>
  <c r="D392" i="13"/>
  <c r="E392" i="13"/>
  <c r="G392" i="13"/>
  <c r="J392" i="13"/>
  <c r="B393" i="13"/>
  <c r="C393" i="13"/>
  <c r="D393" i="13"/>
  <c r="E393" i="13"/>
  <c r="G393" i="13"/>
  <c r="J393" i="13"/>
  <c r="B394" i="13"/>
  <c r="C394" i="13"/>
  <c r="D394" i="13"/>
  <c r="E394" i="13"/>
  <c r="G394" i="13"/>
  <c r="J394" i="13"/>
  <c r="B395" i="13"/>
  <c r="C395" i="13"/>
  <c r="D395" i="13"/>
  <c r="E395" i="13"/>
  <c r="G395" i="13"/>
  <c r="J395" i="13"/>
  <c r="B396" i="13"/>
  <c r="C396" i="13"/>
  <c r="D396" i="13"/>
  <c r="E396" i="13"/>
  <c r="G396" i="13"/>
  <c r="J396" i="13"/>
  <c r="B397" i="13"/>
  <c r="C397" i="13"/>
  <c r="D397" i="13"/>
  <c r="E397" i="13"/>
  <c r="G397" i="13"/>
  <c r="J397" i="13"/>
  <c r="B398" i="13"/>
  <c r="C398" i="13"/>
  <c r="D398" i="13"/>
  <c r="E398" i="13"/>
  <c r="G398" i="13"/>
  <c r="J398" i="13"/>
  <c r="B399" i="13"/>
  <c r="C399" i="13"/>
  <c r="D399" i="13"/>
  <c r="E399" i="13"/>
  <c r="G399" i="13"/>
  <c r="J399" i="13"/>
  <c r="B400" i="13"/>
  <c r="C400" i="13"/>
  <c r="D400" i="13"/>
  <c r="E400" i="13"/>
  <c r="G400" i="13"/>
  <c r="J400" i="13"/>
  <c r="B401" i="13"/>
  <c r="C401" i="13"/>
  <c r="D401" i="13"/>
  <c r="E401" i="13"/>
  <c r="G401" i="13"/>
  <c r="J401" i="13"/>
  <c r="B402" i="13"/>
  <c r="C402" i="13"/>
  <c r="D402" i="13"/>
  <c r="E402" i="13"/>
  <c r="G402" i="13"/>
  <c r="J402" i="13"/>
  <c r="B403" i="13"/>
  <c r="C403" i="13"/>
  <c r="D403" i="13"/>
  <c r="E403" i="13"/>
  <c r="G403" i="13"/>
  <c r="J403" i="13"/>
  <c r="B404" i="13"/>
  <c r="C404" i="13"/>
  <c r="D404" i="13"/>
  <c r="E404" i="13"/>
  <c r="G404" i="13"/>
  <c r="J404" i="13"/>
  <c r="B405" i="13"/>
  <c r="C405" i="13"/>
  <c r="D405" i="13"/>
  <c r="E405" i="13"/>
  <c r="G405" i="13"/>
  <c r="J405" i="13"/>
  <c r="B406" i="13"/>
  <c r="C406" i="13"/>
  <c r="D406" i="13"/>
  <c r="E406" i="13"/>
  <c r="G406" i="13"/>
  <c r="J406" i="13"/>
  <c r="B407" i="13"/>
  <c r="C407" i="13"/>
  <c r="D407" i="13"/>
  <c r="E407" i="13"/>
  <c r="G407" i="13"/>
  <c r="J407" i="13"/>
  <c r="B408" i="13"/>
  <c r="C408" i="13"/>
  <c r="D408" i="13"/>
  <c r="E408" i="13"/>
  <c r="G408" i="13"/>
  <c r="J408" i="13"/>
  <c r="B409" i="13"/>
  <c r="C409" i="13"/>
  <c r="D409" i="13"/>
  <c r="E409" i="13"/>
  <c r="G409" i="13"/>
  <c r="J409" i="13"/>
  <c r="B410" i="13"/>
  <c r="C410" i="13"/>
  <c r="D410" i="13"/>
  <c r="E410" i="13"/>
  <c r="G410" i="13"/>
  <c r="J410" i="13"/>
  <c r="B411" i="13"/>
  <c r="C411" i="13"/>
  <c r="D411" i="13"/>
  <c r="E411" i="13"/>
  <c r="G411" i="13"/>
  <c r="J411" i="13"/>
  <c r="B412" i="13"/>
  <c r="C412" i="13"/>
  <c r="D412" i="13"/>
  <c r="E412" i="13"/>
  <c r="G412" i="13"/>
  <c r="J412" i="13"/>
  <c r="B413" i="13"/>
  <c r="C413" i="13"/>
  <c r="D413" i="13"/>
  <c r="E413" i="13"/>
  <c r="G413" i="13"/>
  <c r="J413" i="13"/>
  <c r="B414" i="13"/>
  <c r="C414" i="13"/>
  <c r="D414" i="13"/>
  <c r="E414" i="13"/>
  <c r="G414" i="13"/>
  <c r="J414" i="13"/>
  <c r="B415" i="13"/>
  <c r="C415" i="13"/>
  <c r="D415" i="13"/>
  <c r="E415" i="13"/>
  <c r="G415" i="13"/>
  <c r="J415" i="13"/>
  <c r="B416" i="13"/>
  <c r="C416" i="13"/>
  <c r="D416" i="13"/>
  <c r="E416" i="13"/>
  <c r="G416" i="13"/>
  <c r="J416" i="13"/>
  <c r="B417" i="13"/>
  <c r="C417" i="13"/>
  <c r="D417" i="13"/>
  <c r="E417" i="13"/>
  <c r="G417" i="13"/>
  <c r="J417" i="13"/>
  <c r="B418" i="13"/>
  <c r="C418" i="13"/>
  <c r="D418" i="13"/>
  <c r="E418" i="13"/>
  <c r="G418" i="13"/>
  <c r="J418" i="13"/>
  <c r="B419" i="13"/>
  <c r="C419" i="13"/>
  <c r="D419" i="13"/>
  <c r="E419" i="13"/>
  <c r="G419" i="13"/>
  <c r="J419" i="13"/>
  <c r="B420" i="13"/>
  <c r="C420" i="13"/>
  <c r="D420" i="13"/>
  <c r="E420" i="13"/>
  <c r="G420" i="13"/>
  <c r="J420" i="13"/>
  <c r="B421" i="13"/>
  <c r="C421" i="13"/>
  <c r="D421" i="13"/>
  <c r="E421" i="13"/>
  <c r="G421" i="13"/>
  <c r="J421" i="13"/>
  <c r="B422" i="13"/>
  <c r="C422" i="13"/>
  <c r="D422" i="13"/>
  <c r="E422" i="13"/>
  <c r="G422" i="13"/>
  <c r="J422" i="13"/>
  <c r="B423" i="13"/>
  <c r="C423" i="13"/>
  <c r="D423" i="13"/>
  <c r="E423" i="13"/>
  <c r="G423" i="13"/>
  <c r="J423" i="13"/>
  <c r="B424" i="13"/>
  <c r="C424" i="13"/>
  <c r="D424" i="13"/>
  <c r="E424" i="13"/>
  <c r="G424" i="13"/>
  <c r="J424" i="13"/>
  <c r="B425" i="13"/>
  <c r="C425" i="13"/>
  <c r="D425" i="13"/>
  <c r="E425" i="13"/>
  <c r="G425" i="13"/>
  <c r="J425" i="13"/>
  <c r="B426" i="13"/>
  <c r="C426" i="13"/>
  <c r="D426" i="13"/>
  <c r="E426" i="13"/>
  <c r="G426" i="13"/>
  <c r="J426" i="13"/>
  <c r="B427" i="13"/>
  <c r="C427" i="13"/>
  <c r="D427" i="13"/>
  <c r="E427" i="13"/>
  <c r="G427" i="13"/>
  <c r="J427" i="13"/>
  <c r="B428" i="13"/>
  <c r="C428" i="13"/>
  <c r="D428" i="13"/>
  <c r="E428" i="13"/>
  <c r="G428" i="13"/>
  <c r="J428" i="13"/>
  <c r="B429" i="13"/>
  <c r="C429" i="13"/>
  <c r="D429" i="13"/>
  <c r="E429" i="13"/>
  <c r="G429" i="13"/>
  <c r="J429" i="13"/>
  <c r="B430" i="13"/>
  <c r="C430" i="13"/>
  <c r="D430" i="13"/>
  <c r="E430" i="13"/>
  <c r="G430" i="13"/>
  <c r="J430" i="13"/>
  <c r="B431" i="13"/>
  <c r="C431" i="13"/>
  <c r="D431" i="13"/>
  <c r="E431" i="13"/>
  <c r="G431" i="13"/>
  <c r="J431" i="13"/>
  <c r="B432" i="13"/>
  <c r="C432" i="13"/>
  <c r="D432" i="13"/>
  <c r="E432" i="13"/>
  <c r="G432" i="13"/>
  <c r="J432" i="13"/>
  <c r="B433" i="13"/>
  <c r="C433" i="13"/>
  <c r="D433" i="13"/>
  <c r="E433" i="13"/>
  <c r="G433" i="13"/>
  <c r="J433" i="13"/>
  <c r="B434" i="13"/>
  <c r="C434" i="13"/>
  <c r="D434" i="13"/>
  <c r="E434" i="13"/>
  <c r="G434" i="13"/>
  <c r="J434" i="13"/>
  <c r="B435" i="13"/>
  <c r="C435" i="13"/>
  <c r="D435" i="13"/>
  <c r="E435" i="13"/>
  <c r="G435" i="13"/>
  <c r="J435" i="13"/>
  <c r="B436" i="13"/>
  <c r="C436" i="13"/>
  <c r="D436" i="13"/>
  <c r="E436" i="13"/>
  <c r="G436" i="13"/>
  <c r="J436" i="13"/>
  <c r="B437" i="13"/>
  <c r="C437" i="13"/>
  <c r="D437" i="13"/>
  <c r="E437" i="13"/>
  <c r="G437" i="13"/>
  <c r="J437" i="13"/>
  <c r="B438" i="13"/>
  <c r="C438" i="13"/>
  <c r="D438" i="13"/>
  <c r="E438" i="13"/>
  <c r="G438" i="13"/>
  <c r="J438" i="13"/>
  <c r="B439" i="13"/>
  <c r="C439" i="13"/>
  <c r="D439" i="13"/>
  <c r="E439" i="13"/>
  <c r="G439" i="13"/>
  <c r="J439" i="13"/>
  <c r="B440" i="13"/>
  <c r="C440" i="13"/>
  <c r="D440" i="13"/>
  <c r="E440" i="13"/>
  <c r="G440" i="13"/>
  <c r="J440" i="13"/>
  <c r="B441" i="13"/>
  <c r="C441" i="13"/>
  <c r="D441" i="13"/>
  <c r="E441" i="13"/>
  <c r="G441" i="13"/>
  <c r="J441" i="13"/>
  <c r="B442" i="13"/>
  <c r="C442" i="13"/>
  <c r="D442" i="13"/>
  <c r="E442" i="13"/>
  <c r="G442" i="13"/>
  <c r="J442" i="13"/>
  <c r="B443" i="13"/>
  <c r="C443" i="13"/>
  <c r="D443" i="13"/>
  <c r="E443" i="13"/>
  <c r="G443" i="13"/>
  <c r="J443" i="13"/>
  <c r="B444" i="13"/>
  <c r="C444" i="13"/>
  <c r="D444" i="13"/>
  <c r="E444" i="13"/>
  <c r="G444" i="13"/>
  <c r="J444" i="13"/>
  <c r="B445" i="13"/>
  <c r="C445" i="13"/>
  <c r="D445" i="13"/>
  <c r="E445" i="13"/>
  <c r="G445" i="13"/>
  <c r="J445" i="13"/>
  <c r="B446" i="13"/>
  <c r="C446" i="13"/>
  <c r="D446" i="13"/>
  <c r="E446" i="13"/>
  <c r="G446" i="13"/>
  <c r="J446" i="13"/>
  <c r="B447" i="13"/>
  <c r="C447" i="13"/>
  <c r="D447" i="13"/>
  <c r="E447" i="13"/>
  <c r="G447" i="13"/>
  <c r="J447" i="13"/>
  <c r="B448" i="13"/>
  <c r="C448" i="13"/>
  <c r="D448" i="13"/>
  <c r="E448" i="13"/>
  <c r="G448" i="13"/>
  <c r="J448" i="13"/>
  <c r="B449" i="13"/>
  <c r="C449" i="13"/>
  <c r="D449" i="13"/>
  <c r="E449" i="13"/>
  <c r="G449" i="13"/>
  <c r="J449" i="13"/>
  <c r="B450" i="13"/>
  <c r="C450" i="13"/>
  <c r="D450" i="13"/>
  <c r="E450" i="13"/>
  <c r="G450" i="13"/>
  <c r="J450" i="13"/>
  <c r="B451" i="13"/>
  <c r="C451" i="13"/>
  <c r="D451" i="13"/>
  <c r="E451" i="13"/>
  <c r="G451" i="13"/>
  <c r="J451" i="13"/>
  <c r="B452" i="13"/>
  <c r="C452" i="13"/>
  <c r="D452" i="13"/>
  <c r="E452" i="13"/>
  <c r="G452" i="13"/>
  <c r="J452" i="13"/>
  <c r="B453" i="13"/>
  <c r="C453" i="13"/>
  <c r="D453" i="13"/>
  <c r="E453" i="13"/>
  <c r="G453" i="13"/>
  <c r="J453" i="13"/>
  <c r="B454" i="13"/>
  <c r="C454" i="13"/>
  <c r="D454" i="13"/>
  <c r="E454" i="13"/>
  <c r="G454" i="13"/>
  <c r="J454" i="13"/>
  <c r="B455" i="13"/>
  <c r="C455" i="13"/>
  <c r="D455" i="13"/>
  <c r="E455" i="13"/>
  <c r="G455" i="13"/>
  <c r="J455" i="13"/>
  <c r="B456" i="13"/>
  <c r="C456" i="13"/>
  <c r="D456" i="13"/>
  <c r="E456" i="13"/>
  <c r="G456" i="13"/>
  <c r="J456" i="13"/>
  <c r="B457" i="13"/>
  <c r="C457" i="13"/>
  <c r="D457" i="13"/>
  <c r="E457" i="13"/>
  <c r="G457" i="13"/>
  <c r="J457" i="13"/>
  <c r="B458" i="13"/>
  <c r="C458" i="13"/>
  <c r="D458" i="13"/>
  <c r="E458" i="13"/>
  <c r="G458" i="13"/>
  <c r="J458" i="13"/>
  <c r="B459" i="13"/>
  <c r="C459" i="13"/>
  <c r="D459" i="13"/>
  <c r="E459" i="13"/>
  <c r="G459" i="13"/>
  <c r="J459" i="13"/>
  <c r="B460" i="13"/>
  <c r="C460" i="13"/>
  <c r="D460" i="13"/>
  <c r="E460" i="13"/>
  <c r="G460" i="13"/>
  <c r="J460" i="13"/>
  <c r="B461" i="13"/>
  <c r="C461" i="13"/>
  <c r="D461" i="13"/>
  <c r="E461" i="13"/>
  <c r="G461" i="13"/>
  <c r="J461" i="13"/>
  <c r="B462" i="13"/>
  <c r="C462" i="13"/>
  <c r="D462" i="13"/>
  <c r="E462" i="13"/>
  <c r="G462" i="13"/>
  <c r="J462" i="13"/>
  <c r="B463" i="13"/>
  <c r="C463" i="13"/>
  <c r="D463" i="13"/>
  <c r="E463" i="13"/>
  <c r="G463" i="13"/>
  <c r="J463" i="13"/>
  <c r="B464" i="13"/>
  <c r="C464" i="13"/>
  <c r="D464" i="13"/>
  <c r="E464" i="13"/>
  <c r="G464" i="13"/>
  <c r="J464" i="13"/>
  <c r="B465" i="13"/>
  <c r="C465" i="13"/>
  <c r="D465" i="13"/>
  <c r="E465" i="13"/>
  <c r="G465" i="13"/>
  <c r="J465" i="13"/>
  <c r="B466" i="13"/>
  <c r="C466" i="13"/>
  <c r="D466" i="13"/>
  <c r="E466" i="13"/>
  <c r="G466" i="13"/>
  <c r="J466" i="13"/>
  <c r="B467" i="13"/>
  <c r="C467" i="13"/>
  <c r="D467" i="13"/>
  <c r="E467" i="13"/>
  <c r="G467" i="13"/>
  <c r="J467" i="13"/>
  <c r="B468" i="13"/>
  <c r="C468" i="13"/>
  <c r="D468" i="13"/>
  <c r="E468" i="13"/>
  <c r="G468" i="13"/>
  <c r="J468" i="13"/>
  <c r="B469" i="13"/>
  <c r="C469" i="13"/>
  <c r="D469" i="13"/>
  <c r="E469" i="13"/>
  <c r="G469" i="13"/>
  <c r="J469" i="13"/>
  <c r="B470" i="13"/>
  <c r="C470" i="13"/>
  <c r="D470" i="13"/>
  <c r="E470" i="13"/>
  <c r="G470" i="13"/>
  <c r="J470" i="13"/>
  <c r="B471" i="13"/>
  <c r="C471" i="13"/>
  <c r="D471" i="13"/>
  <c r="E471" i="13"/>
  <c r="G471" i="13"/>
  <c r="J471" i="13"/>
  <c r="B472" i="13"/>
  <c r="C472" i="13"/>
  <c r="D472" i="13"/>
  <c r="E472" i="13"/>
  <c r="G472" i="13"/>
  <c r="J472" i="13"/>
  <c r="B473" i="13"/>
  <c r="C473" i="13"/>
  <c r="D473" i="13"/>
  <c r="E473" i="13"/>
  <c r="G473" i="13"/>
  <c r="J473" i="13"/>
  <c r="B474" i="13"/>
  <c r="C474" i="13"/>
  <c r="D474" i="13"/>
  <c r="E474" i="13"/>
  <c r="G474" i="13"/>
  <c r="J474" i="13"/>
  <c r="B475" i="13"/>
  <c r="C475" i="13"/>
  <c r="D475" i="13"/>
  <c r="E475" i="13"/>
  <c r="G475" i="13"/>
  <c r="J475" i="13"/>
  <c r="B476" i="13"/>
  <c r="C476" i="13"/>
  <c r="D476" i="13"/>
  <c r="E476" i="13"/>
  <c r="G476" i="13"/>
  <c r="J476" i="13"/>
  <c r="B477" i="13"/>
  <c r="C477" i="13"/>
  <c r="D477" i="13"/>
  <c r="E477" i="13"/>
  <c r="G477" i="13"/>
  <c r="J477" i="13"/>
  <c r="B478" i="13"/>
  <c r="C478" i="13"/>
  <c r="D478" i="13"/>
  <c r="E478" i="13"/>
  <c r="G478" i="13"/>
  <c r="J478" i="13"/>
  <c r="B479" i="13"/>
  <c r="C479" i="13"/>
  <c r="D479" i="13"/>
  <c r="E479" i="13"/>
  <c r="G479" i="13"/>
  <c r="J479" i="13"/>
  <c r="B480" i="13"/>
  <c r="C480" i="13"/>
  <c r="D480" i="13"/>
  <c r="E480" i="13"/>
  <c r="G480" i="13"/>
  <c r="J480" i="13"/>
  <c r="B481" i="13"/>
  <c r="C481" i="13"/>
  <c r="D481" i="13"/>
  <c r="E481" i="13"/>
  <c r="G481" i="13"/>
  <c r="J481" i="13"/>
  <c r="B482" i="13"/>
  <c r="C482" i="13"/>
  <c r="D482" i="13"/>
  <c r="E482" i="13"/>
  <c r="G482" i="13"/>
  <c r="J482" i="13"/>
  <c r="B483" i="13"/>
  <c r="C483" i="13"/>
  <c r="D483" i="13"/>
  <c r="E483" i="13"/>
  <c r="G483" i="13"/>
  <c r="J483" i="13"/>
  <c r="B484" i="13"/>
  <c r="C484" i="13"/>
  <c r="D484" i="13"/>
  <c r="E484" i="13"/>
  <c r="G484" i="13"/>
  <c r="J484" i="13"/>
  <c r="B485" i="13"/>
  <c r="C485" i="13"/>
  <c r="D485" i="13"/>
  <c r="E485" i="13"/>
  <c r="G485" i="13"/>
  <c r="J485" i="13"/>
  <c r="B486" i="13"/>
  <c r="C486" i="13"/>
  <c r="D486" i="13"/>
  <c r="E486" i="13"/>
  <c r="G486" i="13"/>
  <c r="J486" i="13"/>
  <c r="B487" i="13"/>
  <c r="C487" i="13"/>
  <c r="D487" i="13"/>
  <c r="E487" i="13"/>
  <c r="G487" i="13"/>
  <c r="J487" i="13"/>
  <c r="B488" i="13"/>
  <c r="C488" i="13"/>
  <c r="D488" i="13"/>
  <c r="E488" i="13"/>
  <c r="G488" i="13"/>
  <c r="J488" i="13"/>
  <c r="B489" i="13"/>
  <c r="C489" i="13"/>
  <c r="D489" i="13"/>
  <c r="E489" i="13"/>
  <c r="G489" i="13"/>
  <c r="J489" i="13"/>
  <c r="B490" i="13"/>
  <c r="C490" i="13"/>
  <c r="D490" i="13"/>
  <c r="E490" i="13"/>
  <c r="G490" i="13"/>
  <c r="J490" i="13"/>
  <c r="B491" i="13"/>
  <c r="C491" i="13"/>
  <c r="D491" i="13"/>
  <c r="E491" i="13"/>
  <c r="G491" i="13"/>
  <c r="J491" i="13"/>
  <c r="B492" i="13"/>
  <c r="C492" i="13"/>
  <c r="D492" i="13"/>
  <c r="E492" i="13"/>
  <c r="G492" i="13"/>
  <c r="J492" i="13"/>
  <c r="B493" i="13"/>
  <c r="C493" i="13"/>
  <c r="D493" i="13"/>
  <c r="E493" i="13"/>
  <c r="G493" i="13"/>
  <c r="J493" i="13"/>
  <c r="B494" i="13"/>
  <c r="C494" i="13"/>
  <c r="D494" i="13"/>
  <c r="E494" i="13"/>
  <c r="G494" i="13"/>
  <c r="J494" i="13"/>
  <c r="B495" i="13"/>
  <c r="C495" i="13"/>
  <c r="D495" i="13"/>
  <c r="E495" i="13"/>
  <c r="G495" i="13"/>
  <c r="J495" i="13"/>
  <c r="B496" i="13"/>
  <c r="C496" i="13"/>
  <c r="D496" i="13"/>
  <c r="E496" i="13"/>
  <c r="G496" i="13"/>
  <c r="J496" i="13"/>
  <c r="B497" i="13"/>
  <c r="C497" i="13"/>
  <c r="D497" i="13"/>
  <c r="E497" i="13"/>
  <c r="G497" i="13"/>
  <c r="J497" i="13"/>
  <c r="B498" i="13"/>
  <c r="C498" i="13"/>
  <c r="D498" i="13"/>
  <c r="E498" i="13"/>
  <c r="G498" i="13"/>
  <c r="J498" i="13"/>
  <c r="B499" i="13"/>
  <c r="C499" i="13"/>
  <c r="D499" i="13"/>
  <c r="E499" i="13"/>
  <c r="G499" i="13"/>
  <c r="J499" i="13"/>
  <c r="B500" i="13"/>
  <c r="C500" i="13"/>
  <c r="D500" i="13"/>
  <c r="E500" i="13"/>
  <c r="G500" i="13"/>
  <c r="J500" i="13"/>
  <c r="B501" i="13"/>
  <c r="C501" i="13"/>
  <c r="D501" i="13"/>
  <c r="E501" i="13"/>
  <c r="G501" i="13"/>
  <c r="J501" i="13"/>
  <c r="B502" i="13"/>
  <c r="C502" i="13"/>
  <c r="D502" i="13"/>
  <c r="E502" i="13"/>
  <c r="G502" i="13"/>
  <c r="J502" i="13"/>
  <c r="B503" i="13"/>
  <c r="C503" i="13"/>
  <c r="D503" i="13"/>
  <c r="E503" i="13"/>
  <c r="G503" i="13"/>
  <c r="J503" i="13"/>
  <c r="B504" i="13"/>
  <c r="C504" i="13"/>
  <c r="D504" i="13"/>
  <c r="E504" i="13"/>
  <c r="G504" i="13"/>
  <c r="J504" i="13"/>
  <c r="B505" i="13"/>
  <c r="C505" i="13"/>
  <c r="D505" i="13"/>
  <c r="E505" i="13"/>
  <c r="G505" i="13"/>
  <c r="J505" i="13"/>
  <c r="B506" i="13"/>
  <c r="C506" i="13"/>
  <c r="D506" i="13"/>
  <c r="E506" i="13"/>
  <c r="G506" i="13"/>
  <c r="J506" i="13"/>
  <c r="B507" i="13"/>
  <c r="C507" i="13"/>
  <c r="D507" i="13"/>
  <c r="E507" i="13"/>
  <c r="G507" i="13"/>
  <c r="J507" i="13"/>
  <c r="B508" i="13"/>
  <c r="C508" i="13"/>
  <c r="D508" i="13"/>
  <c r="E508" i="13"/>
  <c r="G508" i="13"/>
  <c r="J508" i="13"/>
  <c r="B509" i="13"/>
  <c r="C509" i="13"/>
  <c r="D509" i="13"/>
  <c r="E509" i="13"/>
  <c r="G509" i="13"/>
  <c r="J509" i="13"/>
  <c r="B510" i="13"/>
  <c r="C510" i="13"/>
  <c r="D510" i="13"/>
  <c r="E510" i="13"/>
  <c r="G510" i="13"/>
  <c r="J510" i="13"/>
  <c r="B511" i="13"/>
  <c r="C511" i="13"/>
  <c r="D511" i="13"/>
  <c r="E511" i="13"/>
  <c r="G511" i="13"/>
  <c r="J511" i="13"/>
  <c r="B512" i="13"/>
  <c r="C512" i="13"/>
  <c r="D512" i="13"/>
  <c r="E512" i="13"/>
  <c r="G512" i="13"/>
  <c r="J512" i="13"/>
  <c r="B513" i="13"/>
  <c r="C513" i="13"/>
  <c r="D513" i="13"/>
  <c r="E513" i="13"/>
  <c r="G513" i="13"/>
  <c r="J513" i="13"/>
  <c r="B514" i="13"/>
  <c r="C514" i="13"/>
  <c r="D514" i="13"/>
  <c r="E514" i="13"/>
  <c r="G514" i="13"/>
  <c r="J514" i="13"/>
  <c r="B515" i="13"/>
  <c r="C515" i="13"/>
  <c r="D515" i="13"/>
  <c r="E515" i="13"/>
  <c r="G515" i="13"/>
  <c r="J515" i="13"/>
  <c r="B516" i="13"/>
  <c r="C516" i="13"/>
  <c r="D516" i="13"/>
  <c r="E516" i="13"/>
  <c r="G516" i="13"/>
  <c r="J516" i="13"/>
  <c r="B517" i="13"/>
  <c r="C517" i="13"/>
  <c r="D517" i="13"/>
  <c r="E517" i="13"/>
  <c r="G517" i="13"/>
  <c r="J517" i="13"/>
  <c r="B518" i="13"/>
  <c r="C518" i="13"/>
  <c r="D518" i="13"/>
  <c r="E518" i="13"/>
  <c r="G518" i="13"/>
  <c r="J518" i="13"/>
  <c r="B519" i="13"/>
  <c r="C519" i="13"/>
  <c r="D519" i="13"/>
  <c r="E519" i="13"/>
  <c r="G519" i="13"/>
  <c r="J519" i="13"/>
  <c r="B520" i="13"/>
  <c r="C520" i="13"/>
  <c r="D520" i="13"/>
  <c r="E520" i="13"/>
  <c r="G520" i="13"/>
  <c r="J520" i="13"/>
  <c r="B521" i="13"/>
  <c r="C521" i="13"/>
  <c r="D521" i="13"/>
  <c r="E521" i="13"/>
  <c r="G521" i="13"/>
  <c r="J521" i="13"/>
  <c r="B522" i="13"/>
  <c r="C522" i="13"/>
  <c r="D522" i="13"/>
  <c r="E522" i="13"/>
  <c r="G522" i="13"/>
  <c r="J522" i="13"/>
  <c r="B523" i="13"/>
  <c r="C523" i="13"/>
  <c r="D523" i="13"/>
  <c r="E523" i="13"/>
  <c r="G523" i="13"/>
  <c r="J523" i="13"/>
  <c r="B524" i="13"/>
  <c r="C524" i="13"/>
  <c r="D524" i="13"/>
  <c r="E524" i="13"/>
  <c r="G524" i="13"/>
  <c r="J524" i="13"/>
  <c r="B525" i="13"/>
  <c r="C525" i="13"/>
  <c r="D525" i="13"/>
  <c r="E525" i="13"/>
  <c r="G525" i="13"/>
  <c r="J525" i="13"/>
  <c r="B526" i="13"/>
  <c r="C526" i="13"/>
  <c r="D526" i="13"/>
  <c r="E526" i="13"/>
  <c r="G526" i="13"/>
  <c r="J526" i="13"/>
  <c r="B527" i="13"/>
  <c r="C527" i="13"/>
  <c r="D527" i="13"/>
  <c r="E527" i="13"/>
  <c r="G527" i="13"/>
  <c r="J527" i="13"/>
  <c r="B528" i="13"/>
  <c r="C528" i="13"/>
  <c r="D528" i="13"/>
  <c r="E528" i="13"/>
  <c r="G528" i="13"/>
  <c r="J528" i="13"/>
  <c r="B529" i="13"/>
  <c r="C529" i="13"/>
  <c r="D529" i="13"/>
  <c r="E529" i="13"/>
  <c r="G529" i="13"/>
  <c r="J529" i="13"/>
  <c r="B530" i="13"/>
  <c r="C530" i="13"/>
  <c r="D530" i="13"/>
  <c r="E530" i="13"/>
  <c r="G530" i="13"/>
  <c r="J530" i="13"/>
  <c r="B531" i="13"/>
  <c r="C531" i="13"/>
  <c r="D531" i="13"/>
  <c r="E531" i="13"/>
  <c r="G531" i="13"/>
  <c r="J531" i="13"/>
  <c r="B532" i="13"/>
  <c r="C532" i="13"/>
  <c r="D532" i="13"/>
  <c r="E532" i="13"/>
  <c r="G532" i="13"/>
  <c r="J532" i="13"/>
  <c r="B533" i="13"/>
  <c r="C533" i="13"/>
  <c r="D533" i="13"/>
  <c r="E533" i="13"/>
  <c r="G533" i="13"/>
  <c r="J533" i="13"/>
  <c r="B534" i="13"/>
  <c r="C534" i="13"/>
  <c r="D534" i="13"/>
  <c r="E534" i="13"/>
  <c r="G534" i="13"/>
  <c r="J534" i="13"/>
  <c r="B535" i="13"/>
  <c r="C535" i="13"/>
  <c r="D535" i="13"/>
  <c r="E535" i="13"/>
  <c r="G535" i="13"/>
  <c r="J535" i="13"/>
  <c r="B536" i="13"/>
  <c r="C536" i="13"/>
  <c r="D536" i="13"/>
  <c r="E536" i="13"/>
  <c r="G536" i="13"/>
  <c r="J536" i="13"/>
  <c r="B537" i="13"/>
  <c r="C537" i="13"/>
  <c r="D537" i="13"/>
  <c r="E537" i="13"/>
  <c r="G537" i="13"/>
  <c r="J537" i="13"/>
  <c r="B538" i="13"/>
  <c r="C538" i="13"/>
  <c r="D538" i="13"/>
  <c r="E538" i="13"/>
  <c r="G538" i="13"/>
  <c r="J538" i="13"/>
  <c r="B539" i="13"/>
  <c r="C539" i="13"/>
  <c r="D539" i="13"/>
  <c r="E539" i="13"/>
  <c r="G539" i="13"/>
  <c r="J539" i="13"/>
  <c r="B540" i="13"/>
  <c r="C540" i="13"/>
  <c r="D540" i="13"/>
  <c r="E540" i="13"/>
  <c r="G540" i="13"/>
  <c r="J540" i="13"/>
  <c r="B541" i="13"/>
  <c r="C541" i="13"/>
  <c r="D541" i="13"/>
  <c r="E541" i="13"/>
  <c r="G541" i="13"/>
  <c r="J541" i="13"/>
  <c r="B542" i="13"/>
  <c r="C542" i="13"/>
  <c r="D542" i="13"/>
  <c r="E542" i="13"/>
  <c r="G542" i="13"/>
  <c r="J542" i="13"/>
  <c r="B543" i="13"/>
  <c r="C543" i="13"/>
  <c r="D543" i="13"/>
  <c r="E543" i="13"/>
  <c r="G543" i="13"/>
  <c r="J543" i="13"/>
  <c r="B544" i="13"/>
  <c r="C544" i="13"/>
  <c r="D544" i="13"/>
  <c r="E544" i="13"/>
  <c r="G544" i="13"/>
  <c r="J544" i="13"/>
  <c r="B545" i="13"/>
  <c r="C545" i="13"/>
  <c r="D545" i="13"/>
  <c r="E545" i="13"/>
  <c r="G545" i="13"/>
  <c r="J545" i="13"/>
  <c r="B546" i="13"/>
  <c r="C546" i="13"/>
  <c r="D546" i="13"/>
  <c r="E546" i="13"/>
  <c r="G546" i="13"/>
  <c r="J546" i="13"/>
  <c r="B547" i="13"/>
  <c r="C547" i="13"/>
  <c r="D547" i="13"/>
  <c r="E547" i="13"/>
  <c r="G547" i="13"/>
  <c r="J547" i="13"/>
  <c r="B548" i="13"/>
  <c r="C548" i="13"/>
  <c r="D548" i="13"/>
  <c r="E548" i="13"/>
  <c r="G548" i="13"/>
  <c r="J548" i="13"/>
  <c r="B549" i="13"/>
  <c r="C549" i="13"/>
  <c r="D549" i="13"/>
  <c r="E549" i="13"/>
  <c r="G549" i="13"/>
  <c r="J549" i="13"/>
  <c r="B550" i="13"/>
  <c r="C550" i="13"/>
  <c r="D550" i="13"/>
  <c r="E550" i="13"/>
  <c r="G550" i="13"/>
  <c r="J550" i="13"/>
  <c r="B551" i="13"/>
  <c r="C551" i="13"/>
  <c r="D551" i="13"/>
  <c r="E551" i="13"/>
  <c r="G551" i="13"/>
  <c r="J551" i="13"/>
  <c r="B552" i="13"/>
  <c r="C552" i="13"/>
  <c r="D552" i="13"/>
  <c r="E552" i="13"/>
  <c r="G552" i="13"/>
  <c r="J552" i="13"/>
  <c r="B553" i="13"/>
  <c r="C553" i="13"/>
  <c r="D553" i="13"/>
  <c r="E553" i="13"/>
  <c r="G553" i="13"/>
  <c r="J553" i="13"/>
  <c r="B554" i="13"/>
  <c r="C554" i="13"/>
  <c r="D554" i="13"/>
  <c r="E554" i="13"/>
  <c r="G554" i="13"/>
  <c r="J554" i="13"/>
  <c r="B555" i="13"/>
  <c r="C555" i="13"/>
  <c r="D555" i="13"/>
  <c r="E555" i="13"/>
  <c r="G555" i="13"/>
  <c r="J555" i="13"/>
  <c r="B556" i="13"/>
  <c r="C556" i="13"/>
  <c r="D556" i="13"/>
  <c r="E556" i="13"/>
  <c r="G556" i="13"/>
  <c r="J556" i="13"/>
  <c r="B557" i="13"/>
  <c r="C557" i="13"/>
  <c r="D557" i="13"/>
  <c r="E557" i="13"/>
  <c r="G557" i="13"/>
  <c r="J557" i="13"/>
  <c r="B558" i="13"/>
  <c r="C558" i="13"/>
  <c r="D558" i="13"/>
  <c r="E558" i="13"/>
  <c r="G558" i="13"/>
  <c r="J558" i="13"/>
  <c r="B559" i="13"/>
  <c r="C559" i="13"/>
  <c r="D559" i="13"/>
  <c r="E559" i="13"/>
  <c r="G559" i="13"/>
  <c r="J559" i="13"/>
  <c r="B560" i="13"/>
  <c r="C560" i="13"/>
  <c r="D560" i="13"/>
  <c r="E560" i="13"/>
  <c r="G560" i="13"/>
  <c r="J560" i="13"/>
  <c r="B561" i="13"/>
  <c r="C561" i="13"/>
  <c r="D561" i="13"/>
  <c r="E561" i="13"/>
  <c r="G561" i="13"/>
  <c r="J561" i="13"/>
  <c r="B562" i="13"/>
  <c r="C562" i="13"/>
  <c r="D562" i="13"/>
  <c r="E562" i="13"/>
  <c r="G562" i="13"/>
  <c r="J562" i="13"/>
  <c r="B563" i="13"/>
  <c r="C563" i="13"/>
  <c r="D563" i="13"/>
  <c r="E563" i="13"/>
  <c r="G563" i="13"/>
  <c r="J563" i="13"/>
  <c r="B564" i="13"/>
  <c r="C564" i="13"/>
  <c r="D564" i="13"/>
  <c r="E564" i="13"/>
  <c r="G564" i="13"/>
  <c r="J564" i="13"/>
  <c r="B565" i="13"/>
  <c r="C565" i="13"/>
  <c r="D565" i="13"/>
  <c r="E565" i="13"/>
  <c r="G565" i="13"/>
  <c r="J565" i="13"/>
  <c r="B566" i="13"/>
  <c r="C566" i="13"/>
  <c r="D566" i="13"/>
  <c r="E566" i="13"/>
  <c r="G566" i="13"/>
  <c r="J566" i="13"/>
  <c r="B567" i="13"/>
  <c r="C567" i="13"/>
  <c r="D567" i="13"/>
  <c r="E567" i="13"/>
  <c r="G567" i="13"/>
  <c r="J567" i="13"/>
  <c r="B568" i="13"/>
  <c r="C568" i="13"/>
  <c r="D568" i="13"/>
  <c r="E568" i="13"/>
  <c r="G568" i="13"/>
  <c r="J568" i="13"/>
  <c r="B569" i="13"/>
  <c r="C569" i="13"/>
  <c r="D569" i="13"/>
  <c r="E569" i="13"/>
  <c r="G569" i="13"/>
  <c r="J569" i="13"/>
  <c r="B570" i="13"/>
  <c r="C570" i="13"/>
  <c r="D570" i="13"/>
  <c r="E570" i="13"/>
  <c r="G570" i="13"/>
  <c r="J570" i="13"/>
  <c r="B571" i="13"/>
  <c r="C571" i="13"/>
  <c r="D571" i="13"/>
  <c r="E571" i="13"/>
  <c r="G571" i="13"/>
  <c r="J571" i="13"/>
  <c r="B572" i="13"/>
  <c r="C572" i="13"/>
  <c r="D572" i="13"/>
  <c r="E572" i="13"/>
  <c r="G572" i="13"/>
  <c r="J572" i="13"/>
  <c r="B573" i="13"/>
  <c r="C573" i="13"/>
  <c r="D573" i="13"/>
  <c r="E573" i="13"/>
  <c r="G573" i="13"/>
  <c r="J573" i="13"/>
  <c r="B574" i="13"/>
  <c r="C574" i="13"/>
  <c r="D574" i="13"/>
  <c r="E574" i="13"/>
  <c r="G574" i="13"/>
  <c r="J574" i="13"/>
  <c r="B575" i="13"/>
  <c r="C575" i="13"/>
  <c r="D575" i="13"/>
  <c r="E575" i="13"/>
  <c r="G575" i="13"/>
  <c r="J575" i="13"/>
  <c r="B576" i="13"/>
  <c r="C576" i="13"/>
  <c r="D576" i="13"/>
  <c r="E576" i="13"/>
  <c r="G576" i="13"/>
  <c r="J576" i="13"/>
  <c r="B577" i="13"/>
  <c r="C577" i="13"/>
  <c r="D577" i="13"/>
  <c r="E577" i="13"/>
  <c r="G577" i="13"/>
  <c r="J577" i="13"/>
  <c r="B578" i="13"/>
  <c r="C578" i="13"/>
  <c r="D578" i="13"/>
  <c r="E578" i="13"/>
  <c r="G578" i="13"/>
  <c r="J578" i="13"/>
  <c r="B579" i="13"/>
  <c r="C579" i="13"/>
  <c r="D579" i="13"/>
  <c r="E579" i="13"/>
  <c r="G579" i="13"/>
  <c r="J579" i="13"/>
  <c r="B580" i="13"/>
  <c r="C580" i="13"/>
  <c r="D580" i="13"/>
  <c r="E580" i="13"/>
  <c r="G580" i="13"/>
  <c r="J580" i="13"/>
  <c r="B581" i="13"/>
  <c r="C581" i="13"/>
  <c r="D581" i="13"/>
  <c r="E581" i="13"/>
  <c r="G581" i="13"/>
  <c r="J581" i="13"/>
  <c r="B582" i="13"/>
  <c r="C582" i="13"/>
  <c r="D582" i="13"/>
  <c r="E582" i="13"/>
  <c r="G582" i="13"/>
  <c r="J582" i="13"/>
  <c r="B583" i="13"/>
  <c r="C583" i="13"/>
  <c r="D583" i="13"/>
  <c r="E583" i="13"/>
  <c r="G583" i="13"/>
  <c r="J583" i="13"/>
  <c r="B584" i="13"/>
  <c r="C584" i="13"/>
  <c r="D584" i="13"/>
  <c r="E584" i="13"/>
  <c r="G584" i="13"/>
  <c r="J584" i="13"/>
  <c r="B585" i="13"/>
  <c r="C585" i="13"/>
  <c r="D585" i="13"/>
  <c r="E585" i="13"/>
  <c r="G585" i="13"/>
  <c r="J585" i="13"/>
  <c r="B586" i="13"/>
  <c r="C586" i="13"/>
  <c r="D586" i="13"/>
  <c r="E586" i="13"/>
  <c r="G586" i="13"/>
  <c r="J586" i="13"/>
  <c r="B587" i="13"/>
  <c r="C587" i="13"/>
  <c r="D587" i="13"/>
  <c r="E587" i="13"/>
  <c r="G587" i="13"/>
  <c r="J587" i="13"/>
  <c r="B588" i="13"/>
  <c r="C588" i="13"/>
  <c r="D588" i="13"/>
  <c r="E588" i="13"/>
  <c r="G588" i="13"/>
  <c r="J588" i="13"/>
  <c r="B589" i="13"/>
  <c r="C589" i="13"/>
  <c r="D589" i="13"/>
  <c r="E589" i="13"/>
  <c r="G589" i="13"/>
  <c r="J589" i="13"/>
  <c r="B590" i="13"/>
  <c r="C590" i="13"/>
  <c r="D590" i="13"/>
  <c r="E590" i="13"/>
  <c r="G590" i="13"/>
  <c r="J590" i="13"/>
  <c r="B591" i="13"/>
  <c r="C591" i="13"/>
  <c r="D591" i="13"/>
  <c r="E591" i="13"/>
  <c r="G591" i="13"/>
  <c r="J591" i="13"/>
  <c r="B592" i="13"/>
  <c r="C592" i="13"/>
  <c r="D592" i="13"/>
  <c r="E592" i="13"/>
  <c r="G592" i="13"/>
  <c r="J592" i="13"/>
  <c r="B593" i="13"/>
  <c r="C593" i="13"/>
  <c r="D593" i="13"/>
  <c r="E593" i="13"/>
  <c r="G593" i="13"/>
  <c r="J593" i="13"/>
  <c r="B594" i="13"/>
  <c r="C594" i="13"/>
  <c r="D594" i="13"/>
  <c r="E594" i="13"/>
  <c r="G594" i="13"/>
  <c r="J594" i="13"/>
  <c r="B595" i="13"/>
  <c r="C595" i="13"/>
  <c r="D595" i="13"/>
  <c r="E595" i="13"/>
  <c r="G595" i="13"/>
  <c r="J595" i="13"/>
  <c r="B596" i="13"/>
  <c r="C596" i="13"/>
  <c r="D596" i="13"/>
  <c r="E596" i="13"/>
  <c r="G596" i="13"/>
  <c r="J596" i="13"/>
  <c r="B597" i="13"/>
  <c r="C597" i="13"/>
  <c r="D597" i="13"/>
  <c r="E597" i="13"/>
  <c r="G597" i="13"/>
  <c r="J597" i="13"/>
  <c r="B598" i="13"/>
  <c r="C598" i="13"/>
  <c r="D598" i="13"/>
  <c r="E598" i="13"/>
  <c r="G598" i="13"/>
  <c r="J598" i="13"/>
  <c r="B599" i="13"/>
  <c r="C599" i="13"/>
  <c r="D599" i="13"/>
  <c r="E599" i="13"/>
  <c r="G599" i="13"/>
  <c r="J599" i="13"/>
  <c r="B600" i="13"/>
  <c r="C600" i="13"/>
  <c r="D600" i="13"/>
  <c r="E600" i="13"/>
  <c r="G600" i="13"/>
  <c r="J600" i="13"/>
  <c r="B601" i="13"/>
  <c r="C601" i="13"/>
  <c r="D601" i="13"/>
  <c r="E601" i="13"/>
  <c r="G601" i="13"/>
  <c r="J601" i="13"/>
  <c r="B602" i="13"/>
  <c r="C602" i="13"/>
  <c r="D602" i="13"/>
  <c r="E602" i="13"/>
  <c r="G602" i="13"/>
  <c r="J602" i="13"/>
  <c r="B603" i="13"/>
  <c r="C603" i="13"/>
  <c r="D603" i="13"/>
  <c r="E603" i="13"/>
  <c r="G603" i="13"/>
  <c r="J603" i="13"/>
  <c r="B604" i="13"/>
  <c r="C604" i="13"/>
  <c r="D604" i="13"/>
  <c r="E604" i="13"/>
  <c r="G604" i="13"/>
  <c r="J604" i="13"/>
  <c r="B605" i="13"/>
  <c r="C605" i="13"/>
  <c r="D605" i="13"/>
  <c r="E605" i="13"/>
  <c r="G605" i="13"/>
  <c r="J605" i="13"/>
  <c r="B606" i="13"/>
  <c r="C606" i="13"/>
  <c r="D606" i="13"/>
  <c r="E606" i="13"/>
  <c r="G606" i="13"/>
  <c r="J606" i="13"/>
  <c r="B607" i="13"/>
  <c r="C607" i="13"/>
  <c r="D607" i="13"/>
  <c r="E607" i="13"/>
  <c r="G607" i="13"/>
  <c r="J607" i="13"/>
  <c r="B608" i="13"/>
  <c r="C608" i="13"/>
  <c r="D608" i="13"/>
  <c r="E608" i="13"/>
  <c r="G608" i="13"/>
  <c r="J608" i="13"/>
  <c r="B609" i="13"/>
  <c r="C609" i="13"/>
  <c r="D609" i="13"/>
  <c r="E609" i="13"/>
  <c r="G609" i="13"/>
  <c r="J609" i="13"/>
  <c r="B610" i="13"/>
  <c r="C610" i="13"/>
  <c r="D610" i="13"/>
  <c r="E610" i="13"/>
  <c r="G610" i="13"/>
  <c r="J610" i="13"/>
  <c r="B611" i="13"/>
  <c r="C611" i="13"/>
  <c r="D611" i="13"/>
  <c r="E611" i="13"/>
  <c r="G611" i="13"/>
  <c r="J611" i="13"/>
  <c r="B612" i="13"/>
  <c r="C612" i="13"/>
  <c r="D612" i="13"/>
  <c r="E612" i="13"/>
  <c r="G612" i="13"/>
  <c r="J612" i="13"/>
  <c r="B613" i="13"/>
  <c r="C613" i="13"/>
  <c r="D613" i="13"/>
  <c r="E613" i="13"/>
  <c r="G613" i="13"/>
  <c r="J613" i="13"/>
  <c r="B614" i="13"/>
  <c r="C614" i="13"/>
  <c r="D614" i="13"/>
  <c r="E614" i="13"/>
  <c r="G614" i="13"/>
  <c r="J614" i="13"/>
  <c r="B615" i="13"/>
  <c r="C615" i="13"/>
  <c r="D615" i="13"/>
  <c r="E615" i="13"/>
  <c r="G615" i="13"/>
  <c r="J615" i="13"/>
  <c r="B616" i="13"/>
  <c r="C616" i="13"/>
  <c r="D616" i="13"/>
  <c r="E616" i="13"/>
  <c r="G616" i="13"/>
  <c r="J616" i="13"/>
  <c r="B617" i="13"/>
  <c r="C617" i="13"/>
  <c r="D617" i="13"/>
  <c r="E617" i="13"/>
  <c r="G617" i="13"/>
  <c r="J617" i="13"/>
  <c r="B618" i="13"/>
  <c r="C618" i="13"/>
  <c r="D618" i="13"/>
  <c r="E618" i="13"/>
  <c r="G618" i="13"/>
  <c r="J618" i="13"/>
  <c r="B619" i="13"/>
  <c r="C619" i="13"/>
  <c r="D619" i="13"/>
  <c r="E619" i="13"/>
  <c r="G619" i="13"/>
  <c r="J619" i="13"/>
  <c r="B620" i="13"/>
  <c r="C620" i="13"/>
  <c r="D620" i="13"/>
  <c r="E620" i="13"/>
  <c r="G620" i="13"/>
  <c r="J620" i="13"/>
  <c r="B621" i="13"/>
  <c r="C621" i="13"/>
  <c r="D621" i="13"/>
  <c r="E621" i="13"/>
  <c r="G621" i="13"/>
  <c r="J621" i="13"/>
  <c r="B622" i="13"/>
  <c r="C622" i="13"/>
  <c r="D622" i="13"/>
  <c r="E622" i="13"/>
  <c r="G622" i="13"/>
  <c r="J622" i="13"/>
  <c r="B623" i="13"/>
  <c r="C623" i="13"/>
  <c r="D623" i="13"/>
  <c r="E623" i="13"/>
  <c r="G623" i="13"/>
  <c r="J623" i="13"/>
  <c r="B624" i="13"/>
  <c r="C624" i="13"/>
  <c r="D624" i="13"/>
  <c r="E624" i="13"/>
  <c r="G624" i="13"/>
  <c r="J624" i="13"/>
  <c r="B625" i="13"/>
  <c r="C625" i="13"/>
  <c r="D625" i="13"/>
  <c r="E625" i="13"/>
  <c r="G625" i="13"/>
  <c r="J625" i="13"/>
  <c r="B626" i="13"/>
  <c r="C626" i="13"/>
  <c r="D626" i="13"/>
  <c r="E626" i="13"/>
  <c r="G626" i="13"/>
  <c r="J626" i="13"/>
  <c r="B627" i="13"/>
  <c r="C627" i="13"/>
  <c r="D627" i="13"/>
  <c r="E627" i="13"/>
  <c r="G627" i="13"/>
  <c r="J627" i="13"/>
  <c r="B628" i="13"/>
  <c r="C628" i="13"/>
  <c r="D628" i="13"/>
  <c r="E628" i="13"/>
  <c r="G628" i="13"/>
  <c r="J628" i="13"/>
  <c r="B629" i="13"/>
  <c r="C629" i="13"/>
  <c r="D629" i="13"/>
  <c r="E629" i="13"/>
  <c r="G629" i="13"/>
  <c r="J629" i="13"/>
  <c r="B630" i="13"/>
  <c r="C630" i="13"/>
  <c r="D630" i="13"/>
  <c r="E630" i="13"/>
  <c r="G630" i="13"/>
  <c r="J630" i="13"/>
  <c r="B631" i="13"/>
  <c r="C631" i="13"/>
  <c r="D631" i="13"/>
  <c r="E631" i="13"/>
  <c r="G631" i="13"/>
  <c r="J631" i="13"/>
  <c r="B632" i="13"/>
  <c r="C632" i="13"/>
  <c r="D632" i="13"/>
  <c r="E632" i="13"/>
  <c r="G632" i="13"/>
  <c r="J632" i="13"/>
  <c r="B633" i="13"/>
  <c r="C633" i="13"/>
  <c r="D633" i="13"/>
  <c r="E633" i="13"/>
  <c r="G633" i="13"/>
  <c r="J633" i="13"/>
  <c r="B634" i="13"/>
  <c r="C634" i="13"/>
  <c r="D634" i="13"/>
  <c r="E634" i="13"/>
  <c r="G634" i="13"/>
  <c r="J634" i="13"/>
  <c r="B635" i="13"/>
  <c r="C635" i="13"/>
  <c r="D635" i="13"/>
  <c r="E635" i="13"/>
  <c r="G635" i="13"/>
  <c r="J635" i="13"/>
  <c r="B636" i="13"/>
  <c r="C636" i="13"/>
  <c r="D636" i="13"/>
  <c r="E636" i="13"/>
  <c r="G636" i="13"/>
  <c r="J636" i="13"/>
  <c r="B637" i="13"/>
  <c r="C637" i="13"/>
  <c r="D637" i="13"/>
  <c r="E637" i="13"/>
  <c r="G637" i="13"/>
  <c r="J637" i="13"/>
  <c r="B638" i="13"/>
  <c r="C638" i="13"/>
  <c r="D638" i="13"/>
  <c r="E638" i="13"/>
  <c r="G638" i="13"/>
  <c r="J638" i="13"/>
  <c r="B639" i="13"/>
  <c r="C639" i="13"/>
  <c r="D639" i="13"/>
  <c r="E639" i="13"/>
  <c r="G639" i="13"/>
  <c r="J639" i="13"/>
  <c r="B640" i="13"/>
  <c r="C640" i="13"/>
  <c r="D640" i="13"/>
  <c r="E640" i="13"/>
  <c r="G640" i="13"/>
  <c r="J640" i="13"/>
  <c r="B641" i="13"/>
  <c r="C641" i="13"/>
  <c r="D641" i="13"/>
  <c r="E641" i="13"/>
  <c r="G641" i="13"/>
  <c r="J641" i="13"/>
  <c r="B642" i="13"/>
  <c r="C642" i="13"/>
  <c r="D642" i="13"/>
  <c r="E642" i="13"/>
  <c r="G642" i="13"/>
  <c r="J642" i="13"/>
  <c r="B643" i="13"/>
  <c r="C643" i="13"/>
  <c r="D643" i="13"/>
  <c r="E643" i="13"/>
  <c r="G643" i="13"/>
  <c r="J643" i="13"/>
  <c r="B644" i="13"/>
  <c r="C644" i="13"/>
  <c r="D644" i="13"/>
  <c r="E644" i="13"/>
  <c r="G644" i="13"/>
  <c r="J644" i="13"/>
  <c r="B645" i="13"/>
  <c r="C645" i="13"/>
  <c r="D645" i="13"/>
  <c r="E645" i="13"/>
  <c r="G645" i="13"/>
  <c r="J645" i="13"/>
  <c r="B646" i="13"/>
  <c r="C646" i="13"/>
  <c r="D646" i="13"/>
  <c r="E646" i="13"/>
  <c r="G646" i="13"/>
  <c r="J646" i="13"/>
  <c r="B647" i="13"/>
  <c r="C647" i="13"/>
  <c r="D647" i="13"/>
  <c r="E647" i="13"/>
  <c r="G647" i="13"/>
  <c r="J647" i="13"/>
  <c r="B648" i="13"/>
  <c r="C648" i="13"/>
  <c r="D648" i="13"/>
  <c r="E648" i="13"/>
  <c r="G648" i="13"/>
  <c r="J648" i="13"/>
  <c r="B649" i="13"/>
  <c r="C649" i="13"/>
  <c r="D649" i="13"/>
  <c r="E649" i="13"/>
  <c r="G649" i="13"/>
  <c r="J649" i="13"/>
  <c r="B650" i="13"/>
  <c r="C650" i="13"/>
  <c r="D650" i="13"/>
  <c r="E650" i="13"/>
  <c r="G650" i="13"/>
  <c r="J650" i="13"/>
  <c r="B651" i="13"/>
  <c r="C651" i="13"/>
  <c r="D651" i="13"/>
  <c r="E651" i="13"/>
  <c r="G651" i="13"/>
  <c r="J651" i="13"/>
  <c r="B652" i="13"/>
  <c r="C652" i="13"/>
  <c r="D652" i="13"/>
  <c r="E652" i="13"/>
  <c r="G652" i="13"/>
  <c r="J652" i="13"/>
  <c r="B653" i="13"/>
  <c r="C653" i="13"/>
  <c r="D653" i="13"/>
  <c r="E653" i="13"/>
  <c r="G653" i="13"/>
  <c r="J653" i="13"/>
  <c r="B654" i="13"/>
  <c r="C654" i="13"/>
  <c r="D654" i="13"/>
  <c r="E654" i="13"/>
  <c r="G654" i="13"/>
  <c r="J654" i="13"/>
  <c r="B655" i="13"/>
  <c r="C655" i="13"/>
  <c r="D655" i="13"/>
  <c r="E655" i="13"/>
  <c r="G655" i="13"/>
  <c r="J655" i="13"/>
  <c r="B656" i="13"/>
  <c r="C656" i="13"/>
  <c r="D656" i="13"/>
  <c r="E656" i="13"/>
  <c r="G656" i="13"/>
  <c r="J656" i="13"/>
  <c r="B657" i="13"/>
  <c r="C657" i="13"/>
  <c r="D657" i="13"/>
  <c r="E657" i="13"/>
  <c r="G657" i="13"/>
  <c r="J657" i="13"/>
  <c r="B658" i="13"/>
  <c r="C658" i="13"/>
  <c r="D658" i="13"/>
  <c r="E658" i="13"/>
  <c r="G658" i="13"/>
  <c r="J658" i="13"/>
  <c r="B659" i="13"/>
  <c r="C659" i="13"/>
  <c r="D659" i="13"/>
  <c r="E659" i="13"/>
  <c r="G659" i="13"/>
  <c r="J659" i="13"/>
  <c r="B660" i="13"/>
  <c r="C660" i="13"/>
  <c r="D660" i="13"/>
  <c r="E660" i="13"/>
  <c r="G660" i="13"/>
  <c r="J660" i="13"/>
  <c r="B661" i="13"/>
  <c r="C661" i="13"/>
  <c r="D661" i="13"/>
  <c r="E661" i="13"/>
  <c r="G661" i="13"/>
  <c r="J661" i="13"/>
  <c r="B662" i="13"/>
  <c r="C662" i="13"/>
  <c r="D662" i="13"/>
  <c r="E662" i="13"/>
  <c r="G662" i="13"/>
  <c r="J662" i="13"/>
  <c r="B663" i="13"/>
  <c r="C663" i="13"/>
  <c r="D663" i="13"/>
  <c r="E663" i="13"/>
  <c r="G663" i="13"/>
  <c r="J663" i="13"/>
  <c r="B664" i="13"/>
  <c r="C664" i="13"/>
  <c r="D664" i="13"/>
  <c r="E664" i="13"/>
  <c r="G664" i="13"/>
  <c r="J664" i="13"/>
  <c r="B665" i="13"/>
  <c r="C665" i="13"/>
  <c r="D665" i="13"/>
  <c r="E665" i="13"/>
  <c r="G665" i="13"/>
  <c r="J665" i="13"/>
  <c r="B666" i="13"/>
  <c r="C666" i="13"/>
  <c r="D666" i="13"/>
  <c r="E666" i="13"/>
  <c r="G666" i="13"/>
  <c r="J666" i="13"/>
  <c r="B667" i="13"/>
  <c r="C667" i="13"/>
  <c r="D667" i="13"/>
  <c r="E667" i="13"/>
  <c r="G667" i="13"/>
  <c r="J667" i="13"/>
  <c r="B668" i="13"/>
  <c r="C668" i="13"/>
  <c r="D668" i="13"/>
  <c r="E668" i="13"/>
  <c r="G668" i="13"/>
  <c r="J668" i="13"/>
  <c r="B669" i="13"/>
  <c r="C669" i="13"/>
  <c r="D669" i="13"/>
  <c r="E669" i="13"/>
  <c r="G669" i="13"/>
  <c r="J669" i="13"/>
  <c r="B670" i="13"/>
  <c r="C670" i="13"/>
  <c r="D670" i="13"/>
  <c r="E670" i="13"/>
  <c r="G670" i="13"/>
  <c r="J670" i="13"/>
  <c r="B671" i="13"/>
  <c r="C671" i="13"/>
  <c r="D671" i="13"/>
  <c r="E671" i="13"/>
  <c r="G671" i="13"/>
  <c r="J671" i="13"/>
  <c r="B672" i="13"/>
  <c r="C672" i="13"/>
  <c r="D672" i="13"/>
  <c r="E672" i="13"/>
  <c r="G672" i="13"/>
  <c r="J672" i="13"/>
  <c r="B673" i="13"/>
  <c r="C673" i="13"/>
  <c r="D673" i="13"/>
  <c r="E673" i="13"/>
  <c r="G673" i="13"/>
  <c r="J673" i="13"/>
  <c r="B674" i="13"/>
  <c r="C674" i="13"/>
  <c r="D674" i="13"/>
  <c r="E674" i="13"/>
  <c r="G674" i="13"/>
  <c r="J674" i="13"/>
  <c r="B675" i="13"/>
  <c r="C675" i="13"/>
  <c r="D675" i="13"/>
  <c r="E675" i="13"/>
  <c r="G675" i="13"/>
  <c r="J675" i="13"/>
  <c r="B676" i="13"/>
  <c r="C676" i="13"/>
  <c r="D676" i="13"/>
  <c r="E676" i="13"/>
  <c r="G676" i="13"/>
  <c r="J676" i="13"/>
  <c r="B677" i="13"/>
  <c r="C677" i="13"/>
  <c r="D677" i="13"/>
  <c r="E677" i="13"/>
  <c r="G677" i="13"/>
  <c r="J677" i="13"/>
  <c r="B678" i="13"/>
  <c r="C678" i="13"/>
  <c r="D678" i="13"/>
  <c r="E678" i="13"/>
  <c r="G678" i="13"/>
  <c r="J678" i="13"/>
  <c r="B679" i="13"/>
  <c r="C679" i="13"/>
  <c r="D679" i="13"/>
  <c r="E679" i="13"/>
  <c r="G679" i="13"/>
  <c r="J679" i="13"/>
  <c r="B680" i="13"/>
  <c r="C680" i="13"/>
  <c r="D680" i="13"/>
  <c r="E680" i="13"/>
  <c r="G680" i="13"/>
  <c r="J680" i="13"/>
  <c r="B681" i="13"/>
  <c r="C681" i="13"/>
  <c r="D681" i="13"/>
  <c r="E681" i="13"/>
  <c r="G681" i="13"/>
  <c r="J681" i="13"/>
  <c r="B682" i="13"/>
  <c r="C682" i="13"/>
  <c r="D682" i="13"/>
  <c r="E682" i="13"/>
  <c r="G682" i="13"/>
  <c r="J682" i="13"/>
  <c r="B683" i="13"/>
  <c r="C683" i="13"/>
  <c r="D683" i="13"/>
  <c r="E683" i="13"/>
  <c r="G683" i="13"/>
  <c r="J683" i="13"/>
  <c r="B684" i="13"/>
  <c r="C684" i="13"/>
  <c r="D684" i="13"/>
  <c r="E684" i="13"/>
  <c r="G684" i="13"/>
  <c r="J684" i="13"/>
  <c r="B685" i="13"/>
  <c r="C685" i="13"/>
  <c r="D685" i="13"/>
  <c r="E685" i="13"/>
  <c r="G685" i="13"/>
  <c r="J685" i="13"/>
  <c r="B686" i="13"/>
  <c r="C686" i="13"/>
  <c r="D686" i="13"/>
  <c r="E686" i="13"/>
  <c r="G686" i="13"/>
  <c r="J686" i="13"/>
  <c r="B687" i="13"/>
  <c r="C687" i="13"/>
  <c r="D687" i="13"/>
  <c r="E687" i="13"/>
  <c r="G687" i="13"/>
  <c r="J687" i="13"/>
  <c r="B688" i="13"/>
  <c r="C688" i="13"/>
  <c r="D688" i="13"/>
  <c r="E688" i="13"/>
  <c r="G688" i="13"/>
  <c r="J688" i="13"/>
  <c r="B689" i="13"/>
  <c r="C689" i="13"/>
  <c r="D689" i="13"/>
  <c r="E689" i="13"/>
  <c r="G689" i="13"/>
  <c r="J689" i="13"/>
  <c r="B690" i="13"/>
  <c r="C690" i="13"/>
  <c r="D690" i="13"/>
  <c r="E690" i="13"/>
  <c r="G690" i="13"/>
  <c r="J690" i="13"/>
  <c r="B691" i="13"/>
  <c r="C691" i="13"/>
  <c r="D691" i="13"/>
  <c r="E691" i="13"/>
  <c r="G691" i="13"/>
  <c r="J691" i="13"/>
  <c r="B692" i="13"/>
  <c r="C692" i="13"/>
  <c r="D692" i="13"/>
  <c r="E692" i="13"/>
  <c r="G692" i="13"/>
  <c r="J692" i="13"/>
  <c r="B693" i="13"/>
  <c r="C693" i="13"/>
  <c r="D693" i="13"/>
  <c r="E693" i="13"/>
  <c r="G693" i="13"/>
  <c r="J693" i="13"/>
  <c r="B694" i="13"/>
  <c r="C694" i="13"/>
  <c r="D694" i="13"/>
  <c r="E694" i="13"/>
  <c r="G694" i="13"/>
  <c r="J694" i="13"/>
  <c r="B695" i="13"/>
  <c r="C695" i="13"/>
  <c r="D695" i="13"/>
  <c r="E695" i="13"/>
  <c r="G695" i="13"/>
  <c r="J695" i="13"/>
  <c r="B696" i="13"/>
  <c r="C696" i="13"/>
  <c r="D696" i="13"/>
  <c r="E696" i="13"/>
  <c r="G696" i="13"/>
  <c r="J696" i="13"/>
  <c r="B697" i="13"/>
  <c r="C697" i="13"/>
  <c r="D697" i="13"/>
  <c r="E697" i="13"/>
  <c r="G697" i="13"/>
  <c r="J697" i="13"/>
  <c r="B698" i="13"/>
  <c r="C698" i="13"/>
  <c r="D698" i="13"/>
  <c r="E698" i="13"/>
  <c r="G698" i="13"/>
  <c r="J698" i="13"/>
  <c r="B699" i="13"/>
  <c r="C699" i="13"/>
  <c r="D699" i="13"/>
  <c r="E699" i="13"/>
  <c r="G699" i="13"/>
  <c r="J699" i="13"/>
  <c r="B700" i="13"/>
  <c r="C700" i="13"/>
  <c r="D700" i="13"/>
  <c r="E700" i="13"/>
  <c r="G700" i="13"/>
  <c r="J700" i="13"/>
  <c r="B701" i="13"/>
  <c r="C701" i="13"/>
  <c r="D701" i="13"/>
  <c r="E701" i="13"/>
  <c r="G701" i="13"/>
  <c r="J701" i="13"/>
  <c r="B702" i="13"/>
  <c r="C702" i="13"/>
  <c r="D702" i="13"/>
  <c r="E702" i="13"/>
  <c r="G702" i="13"/>
  <c r="J702" i="13"/>
  <c r="B703" i="13"/>
  <c r="C703" i="13"/>
  <c r="D703" i="13"/>
  <c r="E703" i="13"/>
  <c r="G703" i="13"/>
  <c r="J703" i="13"/>
  <c r="B704" i="13"/>
  <c r="C704" i="13"/>
  <c r="D704" i="13"/>
  <c r="E704" i="13"/>
  <c r="G704" i="13"/>
  <c r="J704" i="13"/>
  <c r="B705" i="13"/>
  <c r="C705" i="13"/>
  <c r="D705" i="13"/>
  <c r="E705" i="13"/>
  <c r="G705" i="13"/>
  <c r="J705" i="13"/>
  <c r="B706" i="13"/>
  <c r="C706" i="13"/>
  <c r="D706" i="13"/>
  <c r="E706" i="13"/>
  <c r="G706" i="13"/>
  <c r="J706" i="13"/>
  <c r="B707" i="13"/>
  <c r="C707" i="13"/>
  <c r="D707" i="13"/>
  <c r="E707" i="13"/>
  <c r="G707" i="13"/>
  <c r="J707" i="13"/>
  <c r="B708" i="13"/>
  <c r="C708" i="13"/>
  <c r="D708" i="13"/>
  <c r="E708" i="13"/>
  <c r="G708" i="13"/>
  <c r="J708" i="13"/>
  <c r="B709" i="13"/>
  <c r="C709" i="13"/>
  <c r="D709" i="13"/>
  <c r="E709" i="13"/>
  <c r="G709" i="13"/>
  <c r="J709" i="13"/>
  <c r="B710" i="13"/>
  <c r="C710" i="13"/>
  <c r="D710" i="13"/>
  <c r="E710" i="13"/>
  <c r="G710" i="13"/>
  <c r="J710" i="13"/>
  <c r="B711" i="13"/>
  <c r="C711" i="13"/>
  <c r="D711" i="13"/>
  <c r="E711" i="13"/>
  <c r="G711" i="13"/>
  <c r="J711" i="13"/>
  <c r="B712" i="13"/>
  <c r="C712" i="13"/>
  <c r="D712" i="13"/>
  <c r="E712" i="13"/>
  <c r="G712" i="13"/>
  <c r="J712" i="13"/>
  <c r="B713" i="13"/>
  <c r="C713" i="13"/>
  <c r="D713" i="13"/>
  <c r="E713" i="13"/>
  <c r="G713" i="13"/>
  <c r="J713" i="13"/>
  <c r="B714" i="13"/>
  <c r="C714" i="13"/>
  <c r="D714" i="13"/>
  <c r="E714" i="13"/>
  <c r="G714" i="13"/>
  <c r="J714" i="13"/>
  <c r="B715" i="13"/>
  <c r="C715" i="13"/>
  <c r="D715" i="13"/>
  <c r="E715" i="13"/>
  <c r="G715" i="13"/>
  <c r="J715" i="13"/>
  <c r="B716" i="13"/>
  <c r="C716" i="13"/>
  <c r="D716" i="13"/>
  <c r="E716" i="13"/>
  <c r="G716" i="13"/>
  <c r="J716" i="13"/>
  <c r="B717" i="13"/>
  <c r="C717" i="13"/>
  <c r="D717" i="13"/>
  <c r="E717" i="13"/>
  <c r="G717" i="13"/>
  <c r="J717" i="13"/>
  <c r="B718" i="13"/>
  <c r="C718" i="13"/>
  <c r="D718" i="13"/>
  <c r="E718" i="13"/>
  <c r="G718" i="13"/>
  <c r="J718" i="13"/>
  <c r="B719" i="13"/>
  <c r="C719" i="13"/>
  <c r="D719" i="13"/>
  <c r="E719" i="13"/>
  <c r="G719" i="13"/>
  <c r="J719" i="13"/>
  <c r="B720" i="13"/>
  <c r="C720" i="13"/>
  <c r="D720" i="13"/>
  <c r="E720" i="13"/>
  <c r="G720" i="13"/>
  <c r="J720" i="13"/>
  <c r="B721" i="13"/>
  <c r="C721" i="13"/>
  <c r="D721" i="13"/>
  <c r="E721" i="13"/>
  <c r="G721" i="13"/>
  <c r="J721" i="13"/>
  <c r="B722" i="13"/>
  <c r="C722" i="13"/>
  <c r="D722" i="13"/>
  <c r="E722" i="13"/>
  <c r="G722" i="13"/>
  <c r="J722" i="13"/>
  <c r="B723" i="13"/>
  <c r="C723" i="13"/>
  <c r="D723" i="13"/>
  <c r="E723" i="13"/>
  <c r="G723" i="13"/>
  <c r="J723" i="13"/>
  <c r="B724" i="13"/>
  <c r="C724" i="13"/>
  <c r="D724" i="13"/>
  <c r="E724" i="13"/>
  <c r="G724" i="13"/>
  <c r="J724" i="13"/>
  <c r="B725" i="13"/>
  <c r="C725" i="13"/>
  <c r="D725" i="13"/>
  <c r="E725" i="13"/>
  <c r="G725" i="13"/>
  <c r="J725" i="13"/>
  <c r="B726" i="13"/>
  <c r="C726" i="13"/>
  <c r="D726" i="13"/>
  <c r="E726" i="13"/>
  <c r="G726" i="13"/>
  <c r="J726" i="13"/>
  <c r="B727" i="13"/>
  <c r="C727" i="13"/>
  <c r="D727" i="13"/>
  <c r="E727" i="13"/>
  <c r="G727" i="13"/>
  <c r="J727" i="13"/>
  <c r="B728" i="13"/>
  <c r="C728" i="13"/>
  <c r="D728" i="13"/>
  <c r="E728" i="13"/>
  <c r="G728" i="13"/>
  <c r="J728" i="13"/>
  <c r="B729" i="13"/>
  <c r="C729" i="13"/>
  <c r="D729" i="13"/>
  <c r="E729" i="13"/>
  <c r="G729" i="13"/>
  <c r="J729" i="13"/>
  <c r="B730" i="13"/>
  <c r="C730" i="13"/>
  <c r="D730" i="13"/>
  <c r="E730" i="13"/>
  <c r="G730" i="13"/>
  <c r="J730" i="13"/>
  <c r="B731" i="13"/>
  <c r="C731" i="13"/>
  <c r="D731" i="13"/>
  <c r="E731" i="13"/>
  <c r="G731" i="13"/>
  <c r="J731" i="13"/>
  <c r="B732" i="13"/>
  <c r="C732" i="13"/>
  <c r="D732" i="13"/>
  <c r="E732" i="13"/>
  <c r="G732" i="13"/>
  <c r="J732" i="13"/>
  <c r="B733" i="13"/>
  <c r="C733" i="13"/>
  <c r="D733" i="13"/>
  <c r="E733" i="13"/>
  <c r="G733" i="13"/>
  <c r="J733" i="13"/>
  <c r="B734" i="13"/>
  <c r="C734" i="13"/>
  <c r="D734" i="13"/>
  <c r="E734" i="13"/>
  <c r="G734" i="13"/>
  <c r="J734" i="13"/>
  <c r="B735" i="13"/>
  <c r="C735" i="13"/>
  <c r="D735" i="13"/>
  <c r="E735" i="13"/>
  <c r="G735" i="13"/>
  <c r="J735" i="13"/>
  <c r="B736" i="13"/>
  <c r="C736" i="13"/>
  <c r="D736" i="13"/>
  <c r="E736" i="13"/>
  <c r="G736" i="13"/>
  <c r="J736" i="13"/>
  <c r="B737" i="13"/>
  <c r="C737" i="13"/>
  <c r="D737" i="13"/>
  <c r="E737" i="13"/>
  <c r="G737" i="13"/>
  <c r="J737" i="13"/>
  <c r="B738" i="13"/>
  <c r="C738" i="13"/>
  <c r="D738" i="13"/>
  <c r="E738" i="13"/>
  <c r="G738" i="13"/>
  <c r="J738" i="13"/>
  <c r="B739" i="13"/>
  <c r="C739" i="13"/>
  <c r="D739" i="13"/>
  <c r="E739" i="13"/>
  <c r="G739" i="13"/>
  <c r="J739" i="13"/>
  <c r="B740" i="13"/>
  <c r="C740" i="13"/>
  <c r="D740" i="13"/>
  <c r="E740" i="13"/>
  <c r="G740" i="13"/>
  <c r="J740" i="13"/>
  <c r="B741" i="13"/>
  <c r="C741" i="13"/>
  <c r="D741" i="13"/>
  <c r="E741" i="13"/>
  <c r="G741" i="13"/>
  <c r="J741" i="13"/>
  <c r="B742" i="13"/>
  <c r="C742" i="13"/>
  <c r="D742" i="13"/>
  <c r="E742" i="13"/>
  <c r="G742" i="13"/>
  <c r="J742" i="13"/>
  <c r="B743" i="13"/>
  <c r="C743" i="13"/>
  <c r="D743" i="13"/>
  <c r="E743" i="13"/>
  <c r="G743" i="13"/>
  <c r="J743" i="13"/>
  <c r="B744" i="13"/>
  <c r="C744" i="13"/>
  <c r="D744" i="13"/>
  <c r="E744" i="13"/>
  <c r="G744" i="13"/>
  <c r="J744" i="13"/>
  <c r="B745" i="13"/>
  <c r="C745" i="13"/>
  <c r="D745" i="13"/>
  <c r="E745" i="13"/>
  <c r="G745" i="13"/>
  <c r="J745" i="13"/>
  <c r="B746" i="13"/>
  <c r="C746" i="13"/>
  <c r="D746" i="13"/>
  <c r="E746" i="13"/>
  <c r="G746" i="13"/>
  <c r="J746" i="13"/>
  <c r="B747" i="13"/>
  <c r="C747" i="13"/>
  <c r="D747" i="13"/>
  <c r="E747" i="13"/>
  <c r="G747" i="13"/>
  <c r="J747" i="13"/>
  <c r="B748" i="13"/>
  <c r="C748" i="13"/>
  <c r="D748" i="13"/>
  <c r="E748" i="13"/>
  <c r="G748" i="13"/>
  <c r="J748" i="13"/>
  <c r="B749" i="13"/>
  <c r="C749" i="13"/>
  <c r="D749" i="13"/>
  <c r="E749" i="13"/>
  <c r="G749" i="13"/>
  <c r="J749" i="13"/>
  <c r="B750" i="13"/>
  <c r="C750" i="13"/>
  <c r="D750" i="13"/>
  <c r="E750" i="13"/>
  <c r="G750" i="13"/>
  <c r="J750" i="13"/>
  <c r="B751" i="13"/>
  <c r="C751" i="13"/>
  <c r="D751" i="13"/>
  <c r="E751" i="13"/>
  <c r="G751" i="13"/>
  <c r="J751" i="13"/>
  <c r="B752" i="13"/>
  <c r="C752" i="13"/>
  <c r="D752" i="13"/>
  <c r="E752" i="13"/>
  <c r="G752" i="13"/>
  <c r="J752" i="13"/>
  <c r="B753" i="13"/>
  <c r="C753" i="13"/>
  <c r="D753" i="13"/>
  <c r="E753" i="13"/>
  <c r="G753" i="13"/>
  <c r="J753" i="13"/>
  <c r="B754" i="13"/>
  <c r="C754" i="13"/>
  <c r="D754" i="13"/>
  <c r="E754" i="13"/>
  <c r="G754" i="13"/>
  <c r="J754" i="13"/>
  <c r="B755" i="13"/>
  <c r="C755" i="13"/>
  <c r="D755" i="13"/>
  <c r="E755" i="13"/>
  <c r="G755" i="13"/>
  <c r="J755" i="13"/>
  <c r="B756" i="13"/>
  <c r="C756" i="13"/>
  <c r="D756" i="13"/>
  <c r="E756" i="13"/>
  <c r="G756" i="13"/>
  <c r="J756" i="13"/>
  <c r="B757" i="13"/>
  <c r="C757" i="13"/>
  <c r="D757" i="13"/>
  <c r="E757" i="13"/>
  <c r="G757" i="13"/>
  <c r="J757" i="13"/>
  <c r="B758" i="13"/>
  <c r="C758" i="13"/>
  <c r="D758" i="13"/>
  <c r="E758" i="13"/>
  <c r="G758" i="13"/>
  <c r="J758" i="13"/>
  <c r="B759" i="13"/>
  <c r="C759" i="13"/>
  <c r="D759" i="13"/>
  <c r="E759" i="13"/>
  <c r="G759" i="13"/>
  <c r="J759" i="13"/>
  <c r="B760" i="13"/>
  <c r="C760" i="13"/>
  <c r="D760" i="13"/>
  <c r="E760" i="13"/>
  <c r="G760" i="13"/>
  <c r="J760" i="13"/>
  <c r="B761" i="13"/>
  <c r="C761" i="13"/>
  <c r="D761" i="13"/>
  <c r="E761" i="13"/>
  <c r="G761" i="13"/>
  <c r="J761" i="13"/>
  <c r="B762" i="13"/>
  <c r="C762" i="13"/>
  <c r="D762" i="13"/>
  <c r="E762" i="13"/>
  <c r="G762" i="13"/>
  <c r="J762" i="13"/>
  <c r="B763" i="13"/>
  <c r="C763" i="13"/>
  <c r="D763" i="13"/>
  <c r="E763" i="13"/>
  <c r="G763" i="13"/>
  <c r="J763" i="13"/>
  <c r="B764" i="13"/>
  <c r="C764" i="13"/>
  <c r="D764" i="13"/>
  <c r="E764" i="13"/>
  <c r="G764" i="13"/>
  <c r="J764" i="13"/>
  <c r="B765" i="13"/>
  <c r="C765" i="13"/>
  <c r="D765" i="13"/>
  <c r="E765" i="13"/>
  <c r="G765" i="13"/>
  <c r="J765" i="13"/>
  <c r="B766" i="13"/>
  <c r="C766" i="13"/>
  <c r="D766" i="13"/>
  <c r="E766" i="13"/>
  <c r="G766" i="13"/>
  <c r="J766" i="13"/>
  <c r="B767" i="13"/>
  <c r="C767" i="13"/>
  <c r="D767" i="13"/>
  <c r="E767" i="13"/>
  <c r="G767" i="13"/>
  <c r="J767" i="13"/>
  <c r="B768" i="13"/>
  <c r="C768" i="13"/>
  <c r="D768" i="13"/>
  <c r="E768" i="13"/>
  <c r="G768" i="13"/>
  <c r="J768" i="13"/>
  <c r="B769" i="13"/>
  <c r="C769" i="13"/>
  <c r="D769" i="13"/>
  <c r="E769" i="13"/>
  <c r="G769" i="13"/>
  <c r="J769" i="13"/>
  <c r="B770" i="13"/>
  <c r="C770" i="13"/>
  <c r="D770" i="13"/>
  <c r="E770" i="13"/>
  <c r="G770" i="13"/>
  <c r="J770" i="13"/>
  <c r="B771" i="13"/>
  <c r="C771" i="13"/>
  <c r="D771" i="13"/>
  <c r="E771" i="13"/>
  <c r="G771" i="13"/>
  <c r="J771" i="13"/>
  <c r="B772" i="13"/>
  <c r="C772" i="13"/>
  <c r="D772" i="13"/>
  <c r="E772" i="13"/>
  <c r="G772" i="13"/>
  <c r="J772" i="13"/>
  <c r="B773" i="13"/>
  <c r="C773" i="13"/>
  <c r="D773" i="13"/>
  <c r="E773" i="13"/>
  <c r="G773" i="13"/>
  <c r="J773" i="13"/>
  <c r="B774" i="13"/>
  <c r="C774" i="13"/>
  <c r="D774" i="13"/>
  <c r="E774" i="13"/>
  <c r="G774" i="13"/>
  <c r="J774" i="13"/>
  <c r="B775" i="13"/>
  <c r="C775" i="13"/>
  <c r="D775" i="13"/>
  <c r="E775" i="13"/>
  <c r="G775" i="13"/>
  <c r="J775" i="13"/>
  <c r="B776" i="13"/>
  <c r="C776" i="13"/>
  <c r="D776" i="13"/>
  <c r="E776" i="13"/>
  <c r="G776" i="13"/>
  <c r="J776" i="13"/>
  <c r="B777" i="13"/>
  <c r="C777" i="13"/>
  <c r="D777" i="13"/>
  <c r="E777" i="13"/>
  <c r="G777" i="13"/>
  <c r="J777" i="13"/>
  <c r="B778" i="13"/>
  <c r="C778" i="13"/>
  <c r="D778" i="13"/>
  <c r="E778" i="13"/>
  <c r="G778" i="13"/>
  <c r="J778" i="13"/>
  <c r="B779" i="13"/>
  <c r="C779" i="13"/>
  <c r="D779" i="13"/>
  <c r="E779" i="13"/>
  <c r="G779" i="13"/>
  <c r="J779" i="13"/>
  <c r="B780" i="13"/>
  <c r="C780" i="13"/>
  <c r="D780" i="13"/>
  <c r="E780" i="13"/>
  <c r="G780" i="13"/>
  <c r="J780" i="13"/>
  <c r="B781" i="13"/>
  <c r="C781" i="13"/>
  <c r="D781" i="13"/>
  <c r="E781" i="13"/>
  <c r="G781" i="13"/>
  <c r="J781" i="13"/>
  <c r="B782" i="13"/>
  <c r="C782" i="13"/>
  <c r="D782" i="13"/>
  <c r="E782" i="13"/>
  <c r="G782" i="13"/>
  <c r="J782" i="13"/>
  <c r="B783" i="13"/>
  <c r="C783" i="13"/>
  <c r="D783" i="13"/>
  <c r="E783" i="13"/>
  <c r="G783" i="13"/>
  <c r="J783" i="13"/>
  <c r="B784" i="13"/>
  <c r="C784" i="13"/>
  <c r="D784" i="13"/>
  <c r="E784" i="13"/>
  <c r="G784" i="13"/>
  <c r="J784" i="13"/>
  <c r="B785" i="13"/>
  <c r="C785" i="13"/>
  <c r="D785" i="13"/>
  <c r="E785" i="13"/>
  <c r="G785" i="13"/>
  <c r="J785" i="13"/>
  <c r="B786" i="13"/>
  <c r="C786" i="13"/>
  <c r="D786" i="13"/>
  <c r="E786" i="13"/>
  <c r="G786" i="13"/>
  <c r="J786" i="13"/>
  <c r="B787" i="13"/>
  <c r="C787" i="13"/>
  <c r="D787" i="13"/>
  <c r="E787" i="13"/>
  <c r="G787" i="13"/>
  <c r="J787" i="13"/>
  <c r="B788" i="13"/>
  <c r="C788" i="13"/>
  <c r="D788" i="13"/>
  <c r="E788" i="13"/>
  <c r="G788" i="13"/>
  <c r="J788" i="13"/>
  <c r="B789" i="13"/>
  <c r="C789" i="13"/>
  <c r="D789" i="13"/>
  <c r="E789" i="13"/>
  <c r="G789" i="13"/>
  <c r="J789" i="13"/>
  <c r="B790" i="13"/>
  <c r="C790" i="13"/>
  <c r="D790" i="13"/>
  <c r="E790" i="13"/>
  <c r="G790" i="13"/>
  <c r="J790" i="13"/>
  <c r="B791" i="13"/>
  <c r="C791" i="13"/>
  <c r="D791" i="13"/>
  <c r="E791" i="13"/>
  <c r="G791" i="13"/>
  <c r="J791" i="13"/>
  <c r="B792" i="13"/>
  <c r="C792" i="13"/>
  <c r="D792" i="13"/>
  <c r="E792" i="13"/>
  <c r="G792" i="13"/>
  <c r="J792" i="13"/>
  <c r="B793" i="13"/>
  <c r="C793" i="13"/>
  <c r="D793" i="13"/>
  <c r="E793" i="13"/>
  <c r="G793" i="13"/>
  <c r="J793" i="13"/>
  <c r="B794" i="13"/>
  <c r="C794" i="13"/>
  <c r="D794" i="13"/>
  <c r="E794" i="13"/>
  <c r="G794" i="13"/>
  <c r="J794" i="13"/>
  <c r="B795" i="13"/>
  <c r="C795" i="13"/>
  <c r="D795" i="13"/>
  <c r="E795" i="13"/>
  <c r="G795" i="13"/>
  <c r="J795" i="13"/>
  <c r="B796" i="13"/>
  <c r="C796" i="13"/>
  <c r="D796" i="13"/>
  <c r="E796" i="13"/>
  <c r="G796" i="13"/>
  <c r="J796" i="13"/>
  <c r="B797" i="13"/>
  <c r="C797" i="13"/>
  <c r="D797" i="13"/>
  <c r="E797" i="13"/>
  <c r="G797" i="13"/>
  <c r="J797" i="13"/>
  <c r="B798" i="13"/>
  <c r="C798" i="13"/>
  <c r="D798" i="13"/>
  <c r="E798" i="13"/>
  <c r="G798" i="13"/>
  <c r="J798" i="13"/>
  <c r="B799" i="13"/>
  <c r="C799" i="13"/>
  <c r="D799" i="13"/>
  <c r="E799" i="13"/>
  <c r="G799" i="13"/>
  <c r="J799" i="13"/>
  <c r="B800" i="13"/>
  <c r="C800" i="13"/>
  <c r="D800" i="13"/>
  <c r="E800" i="13"/>
  <c r="G800" i="13"/>
  <c r="J800" i="13"/>
  <c r="B801" i="13"/>
  <c r="C801" i="13"/>
  <c r="D801" i="13"/>
  <c r="E801" i="13"/>
  <c r="G801" i="13"/>
  <c r="J801" i="13"/>
  <c r="B802" i="13"/>
  <c r="C802" i="13"/>
  <c r="D802" i="13"/>
  <c r="E802" i="13"/>
  <c r="G802" i="13"/>
  <c r="J802" i="13"/>
  <c r="B803" i="13"/>
  <c r="C803" i="13"/>
  <c r="D803" i="13"/>
  <c r="E803" i="13"/>
  <c r="G803" i="13"/>
  <c r="J803" i="13"/>
  <c r="B804" i="13"/>
  <c r="C804" i="13"/>
  <c r="D804" i="13"/>
  <c r="E804" i="13"/>
  <c r="G804" i="13"/>
  <c r="J804" i="13"/>
  <c r="B805" i="13"/>
  <c r="C805" i="13"/>
  <c r="D805" i="13"/>
  <c r="E805" i="13"/>
  <c r="G805" i="13"/>
  <c r="J805" i="13"/>
  <c r="B806" i="13"/>
  <c r="C806" i="13"/>
  <c r="D806" i="13"/>
  <c r="E806" i="13"/>
  <c r="G806" i="13"/>
  <c r="J806" i="13"/>
  <c r="B807" i="13"/>
  <c r="C807" i="13"/>
  <c r="D807" i="13"/>
  <c r="E807" i="13"/>
  <c r="G807" i="13"/>
  <c r="J807" i="13"/>
  <c r="B808" i="13"/>
  <c r="C808" i="13"/>
  <c r="D808" i="13"/>
  <c r="E808" i="13"/>
  <c r="G808" i="13"/>
  <c r="J808" i="13"/>
  <c r="B809" i="13"/>
  <c r="C809" i="13"/>
  <c r="D809" i="13"/>
  <c r="E809" i="13"/>
  <c r="G809" i="13"/>
  <c r="J809" i="13"/>
  <c r="B810" i="13"/>
  <c r="C810" i="13"/>
  <c r="D810" i="13"/>
  <c r="E810" i="13"/>
  <c r="G810" i="13"/>
  <c r="J810" i="13"/>
  <c r="B811" i="13"/>
  <c r="C811" i="13"/>
  <c r="D811" i="13"/>
  <c r="E811" i="13"/>
  <c r="G811" i="13"/>
  <c r="J811" i="13"/>
  <c r="B812" i="13"/>
  <c r="C812" i="13"/>
  <c r="D812" i="13"/>
  <c r="E812" i="13"/>
  <c r="G812" i="13"/>
  <c r="J812" i="13"/>
  <c r="B813" i="13"/>
  <c r="C813" i="13"/>
  <c r="D813" i="13"/>
  <c r="E813" i="13"/>
  <c r="G813" i="13"/>
  <c r="J813" i="13"/>
  <c r="B814" i="13"/>
  <c r="C814" i="13"/>
  <c r="D814" i="13"/>
  <c r="E814" i="13"/>
  <c r="G814" i="13"/>
  <c r="J814" i="13"/>
  <c r="B815" i="13"/>
  <c r="C815" i="13"/>
  <c r="D815" i="13"/>
  <c r="E815" i="13"/>
  <c r="G815" i="13"/>
  <c r="J815" i="13"/>
  <c r="B816" i="13"/>
  <c r="C816" i="13"/>
  <c r="D816" i="13"/>
  <c r="E816" i="13"/>
  <c r="G816" i="13"/>
  <c r="J816" i="13"/>
  <c r="B817" i="13"/>
  <c r="C817" i="13"/>
  <c r="D817" i="13"/>
  <c r="E817" i="13"/>
  <c r="G817" i="13"/>
  <c r="J817" i="13"/>
  <c r="B818" i="13"/>
  <c r="C818" i="13"/>
  <c r="D818" i="13"/>
  <c r="E818" i="13"/>
  <c r="G818" i="13"/>
  <c r="J818" i="13"/>
  <c r="B819" i="13"/>
  <c r="C819" i="13"/>
  <c r="D819" i="13"/>
  <c r="E819" i="13"/>
  <c r="G819" i="13"/>
  <c r="J819" i="13"/>
  <c r="B820" i="13"/>
  <c r="C820" i="13"/>
  <c r="D820" i="13"/>
  <c r="E820" i="13"/>
  <c r="G820" i="13"/>
  <c r="J820" i="13"/>
  <c r="B821" i="13"/>
  <c r="C821" i="13"/>
  <c r="D821" i="13"/>
  <c r="E821" i="13"/>
  <c r="G821" i="13"/>
  <c r="J821" i="13"/>
  <c r="B822" i="13"/>
  <c r="C822" i="13"/>
  <c r="D822" i="13"/>
  <c r="E822" i="13"/>
  <c r="G822" i="13"/>
  <c r="J822" i="13"/>
  <c r="B823" i="13"/>
  <c r="C823" i="13"/>
  <c r="D823" i="13"/>
  <c r="E823" i="13"/>
  <c r="G823" i="13"/>
  <c r="J823" i="13"/>
  <c r="B824" i="13"/>
  <c r="C824" i="13"/>
  <c r="D824" i="13"/>
  <c r="E824" i="13"/>
  <c r="G824" i="13"/>
  <c r="J824" i="13"/>
  <c r="B825" i="13"/>
  <c r="C825" i="13"/>
  <c r="D825" i="13"/>
  <c r="E825" i="13"/>
  <c r="G825" i="13"/>
  <c r="J825" i="13"/>
  <c r="B826" i="13"/>
  <c r="C826" i="13"/>
  <c r="D826" i="13"/>
  <c r="E826" i="13"/>
  <c r="G826" i="13"/>
  <c r="J826" i="13"/>
  <c r="B827" i="13"/>
  <c r="C827" i="13"/>
  <c r="D827" i="13"/>
  <c r="E827" i="13"/>
  <c r="G827" i="13"/>
  <c r="J827" i="13"/>
  <c r="B828" i="13"/>
  <c r="C828" i="13"/>
  <c r="D828" i="13"/>
  <c r="E828" i="13"/>
  <c r="G828" i="13"/>
  <c r="J828" i="13"/>
  <c r="B829" i="13"/>
  <c r="C829" i="13"/>
  <c r="D829" i="13"/>
  <c r="E829" i="13"/>
  <c r="G829" i="13"/>
  <c r="J829" i="13"/>
  <c r="B830" i="13"/>
  <c r="C830" i="13"/>
  <c r="D830" i="13"/>
  <c r="E830" i="13"/>
  <c r="G830" i="13"/>
  <c r="J830" i="13"/>
  <c r="B831" i="13"/>
  <c r="C831" i="13"/>
  <c r="D831" i="13"/>
  <c r="E831" i="13"/>
  <c r="G831" i="13"/>
  <c r="J831" i="13"/>
  <c r="B832" i="13"/>
  <c r="C832" i="13"/>
  <c r="D832" i="13"/>
  <c r="E832" i="13"/>
  <c r="G832" i="13"/>
  <c r="J832" i="13"/>
  <c r="B833" i="13"/>
  <c r="C833" i="13"/>
  <c r="D833" i="13"/>
  <c r="E833" i="13"/>
  <c r="G833" i="13"/>
  <c r="J833" i="13"/>
  <c r="B834" i="13"/>
  <c r="C834" i="13"/>
  <c r="D834" i="13"/>
  <c r="E834" i="13"/>
  <c r="G834" i="13"/>
  <c r="J834" i="13"/>
  <c r="B835" i="13"/>
  <c r="C835" i="13"/>
  <c r="D835" i="13"/>
  <c r="E835" i="13"/>
  <c r="G835" i="13"/>
  <c r="J835" i="13"/>
  <c r="B836" i="13"/>
  <c r="C836" i="13"/>
  <c r="D836" i="13"/>
  <c r="E836" i="13"/>
  <c r="G836" i="13"/>
  <c r="J836" i="13"/>
  <c r="B837" i="13"/>
  <c r="C837" i="13"/>
  <c r="D837" i="13"/>
  <c r="E837" i="13"/>
  <c r="G837" i="13"/>
  <c r="J837" i="13"/>
  <c r="B838" i="13"/>
  <c r="C838" i="13"/>
  <c r="D838" i="13"/>
  <c r="E838" i="13"/>
  <c r="G838" i="13"/>
  <c r="J838" i="13"/>
  <c r="B839" i="13"/>
  <c r="C839" i="13"/>
  <c r="D839" i="13"/>
  <c r="E839" i="13"/>
  <c r="G839" i="13"/>
  <c r="J839" i="13"/>
  <c r="B840" i="13"/>
  <c r="C840" i="13"/>
  <c r="D840" i="13"/>
  <c r="E840" i="13"/>
  <c r="G840" i="13"/>
  <c r="J840" i="13"/>
  <c r="B841" i="13"/>
  <c r="C841" i="13"/>
  <c r="D841" i="13"/>
  <c r="E841" i="13"/>
  <c r="G841" i="13"/>
  <c r="J841" i="13"/>
  <c r="B842" i="13"/>
  <c r="C842" i="13"/>
  <c r="D842" i="13"/>
  <c r="E842" i="13"/>
  <c r="G842" i="13"/>
  <c r="J842" i="13"/>
  <c r="B843" i="13"/>
  <c r="C843" i="13"/>
  <c r="D843" i="13"/>
  <c r="E843" i="13"/>
  <c r="G843" i="13"/>
  <c r="J843" i="13"/>
  <c r="B844" i="13"/>
  <c r="C844" i="13"/>
  <c r="D844" i="13"/>
  <c r="E844" i="13"/>
  <c r="G844" i="13"/>
  <c r="J844" i="13"/>
  <c r="B845" i="13"/>
  <c r="C845" i="13"/>
  <c r="D845" i="13"/>
  <c r="E845" i="13"/>
  <c r="G845" i="13"/>
  <c r="J845" i="13"/>
  <c r="B846" i="13"/>
  <c r="C846" i="13"/>
  <c r="D846" i="13"/>
  <c r="E846" i="13"/>
  <c r="G846" i="13"/>
  <c r="J846" i="13"/>
  <c r="B847" i="13"/>
  <c r="C847" i="13"/>
  <c r="D847" i="13"/>
  <c r="E847" i="13"/>
  <c r="G847" i="13"/>
  <c r="J847" i="13"/>
  <c r="B848" i="13"/>
  <c r="C848" i="13"/>
  <c r="D848" i="13"/>
  <c r="E848" i="13"/>
  <c r="G848" i="13"/>
  <c r="J848" i="13"/>
  <c r="B849" i="13"/>
  <c r="C849" i="13"/>
  <c r="D849" i="13"/>
  <c r="E849" i="13"/>
  <c r="G849" i="13"/>
  <c r="J849" i="13"/>
  <c r="B850" i="13"/>
  <c r="C850" i="13"/>
  <c r="D850" i="13"/>
  <c r="E850" i="13"/>
  <c r="G850" i="13"/>
  <c r="J850" i="13"/>
  <c r="B851" i="13"/>
  <c r="C851" i="13"/>
  <c r="D851" i="13"/>
  <c r="E851" i="13"/>
  <c r="G851" i="13"/>
  <c r="J851" i="13"/>
  <c r="B852" i="13"/>
  <c r="C852" i="13"/>
  <c r="D852" i="13"/>
  <c r="E852" i="13"/>
  <c r="G852" i="13"/>
  <c r="J852" i="13"/>
  <c r="B853" i="13"/>
  <c r="C853" i="13"/>
  <c r="D853" i="13"/>
  <c r="E853" i="13"/>
  <c r="G853" i="13"/>
  <c r="J853" i="13"/>
  <c r="B854" i="13"/>
  <c r="C854" i="13"/>
  <c r="D854" i="13"/>
  <c r="E854" i="13"/>
  <c r="G854" i="13"/>
  <c r="J854" i="13"/>
  <c r="B855" i="13"/>
  <c r="C855" i="13"/>
  <c r="D855" i="13"/>
  <c r="E855" i="13"/>
  <c r="G855" i="13"/>
  <c r="J855" i="13"/>
  <c r="B856" i="13"/>
  <c r="C856" i="13"/>
  <c r="D856" i="13"/>
  <c r="E856" i="13"/>
  <c r="G856" i="13"/>
  <c r="J856" i="13"/>
  <c r="B857" i="13"/>
  <c r="C857" i="13"/>
  <c r="D857" i="13"/>
  <c r="E857" i="13"/>
  <c r="G857" i="13"/>
  <c r="J857" i="13"/>
  <c r="B858" i="13"/>
  <c r="C858" i="13"/>
  <c r="D858" i="13"/>
  <c r="E858" i="13"/>
  <c r="G858" i="13"/>
  <c r="J858" i="13"/>
  <c r="B859" i="13"/>
  <c r="C859" i="13"/>
  <c r="D859" i="13"/>
  <c r="E859" i="13"/>
  <c r="G859" i="13"/>
  <c r="J859" i="13"/>
  <c r="B860" i="13"/>
  <c r="C860" i="13"/>
  <c r="D860" i="13"/>
  <c r="E860" i="13"/>
  <c r="G860" i="13"/>
  <c r="J860" i="13"/>
  <c r="B861" i="13"/>
  <c r="C861" i="13"/>
  <c r="D861" i="13"/>
  <c r="E861" i="13"/>
  <c r="G861" i="13"/>
  <c r="J861" i="13"/>
  <c r="B862" i="13"/>
  <c r="C862" i="13"/>
  <c r="D862" i="13"/>
  <c r="E862" i="13"/>
  <c r="G862" i="13"/>
  <c r="J862" i="13"/>
  <c r="B863" i="13"/>
  <c r="C863" i="13"/>
  <c r="D863" i="13"/>
  <c r="E863" i="13"/>
  <c r="G863" i="13"/>
  <c r="J863" i="13"/>
  <c r="B864" i="13"/>
  <c r="C864" i="13"/>
  <c r="D864" i="13"/>
  <c r="E864" i="13"/>
  <c r="G864" i="13"/>
  <c r="J864" i="13"/>
  <c r="B865" i="13"/>
  <c r="C865" i="13"/>
  <c r="D865" i="13"/>
  <c r="E865" i="13"/>
  <c r="G865" i="13"/>
  <c r="J865" i="13"/>
  <c r="B866" i="13"/>
  <c r="C866" i="13"/>
  <c r="D866" i="13"/>
  <c r="E866" i="13"/>
  <c r="G866" i="13"/>
  <c r="J866" i="13"/>
  <c r="B867" i="13"/>
  <c r="C867" i="13"/>
  <c r="D867" i="13"/>
  <c r="E867" i="13"/>
  <c r="G867" i="13"/>
  <c r="J867" i="13"/>
  <c r="B868" i="13"/>
  <c r="C868" i="13"/>
  <c r="D868" i="13"/>
  <c r="E868" i="13"/>
  <c r="G868" i="13"/>
  <c r="J868" i="13"/>
  <c r="B869" i="13"/>
  <c r="C869" i="13"/>
  <c r="D869" i="13"/>
  <c r="E869" i="13"/>
  <c r="G869" i="13"/>
  <c r="J869" i="13"/>
  <c r="B870" i="13"/>
  <c r="C870" i="13"/>
  <c r="D870" i="13"/>
  <c r="E870" i="13"/>
  <c r="G870" i="13"/>
  <c r="J870" i="13"/>
  <c r="B871" i="13"/>
  <c r="C871" i="13"/>
  <c r="D871" i="13"/>
  <c r="E871" i="13"/>
  <c r="G871" i="13"/>
  <c r="J871" i="13"/>
  <c r="B872" i="13"/>
  <c r="C872" i="13"/>
  <c r="D872" i="13"/>
  <c r="E872" i="13"/>
  <c r="G872" i="13"/>
  <c r="J872" i="13"/>
  <c r="B873" i="13"/>
  <c r="C873" i="13"/>
  <c r="D873" i="13"/>
  <c r="E873" i="13"/>
  <c r="G873" i="13"/>
  <c r="J873" i="13"/>
  <c r="B874" i="13"/>
  <c r="C874" i="13"/>
  <c r="D874" i="13"/>
  <c r="E874" i="13"/>
  <c r="G874" i="13"/>
  <c r="J874" i="13"/>
  <c r="B875" i="13"/>
  <c r="C875" i="13"/>
  <c r="D875" i="13"/>
  <c r="E875" i="13"/>
  <c r="G875" i="13"/>
  <c r="J875" i="13"/>
  <c r="B876" i="13"/>
  <c r="C876" i="13"/>
  <c r="D876" i="13"/>
  <c r="E876" i="13"/>
  <c r="G876" i="13"/>
  <c r="J876" i="13"/>
  <c r="B877" i="13"/>
  <c r="C877" i="13"/>
  <c r="D877" i="13"/>
  <c r="E877" i="13"/>
  <c r="G877" i="13"/>
  <c r="J877" i="13"/>
  <c r="B878" i="13"/>
  <c r="C878" i="13"/>
  <c r="D878" i="13"/>
  <c r="E878" i="13"/>
  <c r="G878" i="13"/>
  <c r="J878" i="13"/>
  <c r="B879" i="13"/>
  <c r="C879" i="13"/>
  <c r="D879" i="13"/>
  <c r="E879" i="13"/>
  <c r="G879" i="13"/>
  <c r="J879" i="13"/>
  <c r="B880" i="13"/>
  <c r="C880" i="13"/>
  <c r="D880" i="13"/>
  <c r="E880" i="13"/>
  <c r="G880" i="13"/>
  <c r="J880" i="13"/>
  <c r="B881" i="13"/>
  <c r="C881" i="13"/>
  <c r="D881" i="13"/>
  <c r="E881" i="13"/>
  <c r="G881" i="13"/>
  <c r="J881" i="13"/>
  <c r="B882" i="13"/>
  <c r="C882" i="13"/>
  <c r="D882" i="13"/>
  <c r="E882" i="13"/>
  <c r="G882" i="13"/>
  <c r="J882" i="13"/>
  <c r="B883" i="13"/>
  <c r="C883" i="13"/>
  <c r="D883" i="13"/>
  <c r="E883" i="13"/>
  <c r="G883" i="13"/>
  <c r="J883" i="13"/>
  <c r="B884" i="13"/>
  <c r="C884" i="13"/>
  <c r="D884" i="13"/>
  <c r="E884" i="13"/>
  <c r="G884" i="13"/>
  <c r="J884" i="13"/>
  <c r="B885" i="13"/>
  <c r="C885" i="13"/>
  <c r="D885" i="13"/>
  <c r="E885" i="13"/>
  <c r="G885" i="13"/>
  <c r="J885" i="13"/>
  <c r="B886" i="13"/>
  <c r="C886" i="13"/>
  <c r="D886" i="13"/>
  <c r="E886" i="13"/>
  <c r="G886" i="13"/>
  <c r="J886" i="13"/>
  <c r="B887" i="13"/>
  <c r="C887" i="13"/>
  <c r="D887" i="13"/>
  <c r="E887" i="13"/>
  <c r="G887" i="13"/>
  <c r="J887" i="13"/>
  <c r="B888" i="13"/>
  <c r="C888" i="13"/>
  <c r="D888" i="13"/>
  <c r="E888" i="13"/>
  <c r="G888" i="13"/>
  <c r="J888" i="13"/>
  <c r="B889" i="13"/>
  <c r="C889" i="13"/>
  <c r="D889" i="13"/>
  <c r="E889" i="13"/>
  <c r="G889" i="13"/>
  <c r="J889" i="13"/>
  <c r="B890" i="13"/>
  <c r="C890" i="13"/>
  <c r="D890" i="13"/>
  <c r="E890" i="13"/>
  <c r="G890" i="13"/>
  <c r="J890" i="13"/>
  <c r="B891" i="13"/>
  <c r="C891" i="13"/>
  <c r="D891" i="13"/>
  <c r="E891" i="13"/>
  <c r="G891" i="13"/>
  <c r="J891" i="13"/>
  <c r="B892" i="13"/>
  <c r="C892" i="13"/>
  <c r="D892" i="13"/>
  <c r="E892" i="13"/>
  <c r="G892" i="13"/>
  <c r="J892" i="13"/>
  <c r="B893" i="13"/>
  <c r="C893" i="13"/>
  <c r="D893" i="13"/>
  <c r="E893" i="13"/>
  <c r="G893" i="13"/>
  <c r="J893" i="13"/>
  <c r="B894" i="13"/>
  <c r="C894" i="13"/>
  <c r="D894" i="13"/>
  <c r="E894" i="13"/>
  <c r="G894" i="13"/>
  <c r="J894" i="13"/>
  <c r="B895" i="13"/>
  <c r="C895" i="13"/>
  <c r="D895" i="13"/>
  <c r="E895" i="13"/>
  <c r="G895" i="13"/>
  <c r="J895" i="13"/>
  <c r="B896" i="13"/>
  <c r="C896" i="13"/>
  <c r="D896" i="13"/>
  <c r="E896" i="13"/>
  <c r="G896" i="13"/>
  <c r="J896" i="13"/>
  <c r="B897" i="13"/>
  <c r="C897" i="13"/>
  <c r="D897" i="13"/>
  <c r="E897" i="13"/>
  <c r="G897" i="13"/>
  <c r="J897" i="13"/>
  <c r="B898" i="13"/>
  <c r="C898" i="13"/>
  <c r="D898" i="13"/>
  <c r="E898" i="13"/>
  <c r="G898" i="13"/>
  <c r="J898" i="13"/>
  <c r="B899" i="13"/>
  <c r="C899" i="13"/>
  <c r="D899" i="13"/>
  <c r="E899" i="13"/>
  <c r="G899" i="13"/>
  <c r="J899" i="13"/>
  <c r="B900" i="13"/>
  <c r="C900" i="13"/>
  <c r="D900" i="13"/>
  <c r="E900" i="13"/>
  <c r="G900" i="13"/>
  <c r="J900" i="13"/>
  <c r="B901" i="13"/>
  <c r="C901" i="13"/>
  <c r="D901" i="13"/>
  <c r="E901" i="13"/>
  <c r="G901" i="13"/>
  <c r="J901" i="13"/>
  <c r="B902" i="13"/>
  <c r="C902" i="13"/>
  <c r="D902" i="13"/>
  <c r="E902" i="13"/>
  <c r="G902" i="13"/>
  <c r="J902" i="13"/>
  <c r="B903" i="13"/>
  <c r="C903" i="13"/>
  <c r="D903" i="13"/>
  <c r="E903" i="13"/>
  <c r="G903" i="13"/>
  <c r="J903" i="13"/>
  <c r="B904" i="13"/>
  <c r="C904" i="13"/>
  <c r="D904" i="13"/>
  <c r="E904" i="13"/>
  <c r="G904" i="13"/>
  <c r="J904" i="13"/>
  <c r="B905" i="13"/>
  <c r="C905" i="13"/>
  <c r="D905" i="13"/>
  <c r="E905" i="13"/>
  <c r="G905" i="13"/>
  <c r="J905" i="13"/>
  <c r="B906" i="13"/>
  <c r="C906" i="13"/>
  <c r="D906" i="13"/>
  <c r="E906" i="13"/>
  <c r="G906" i="13"/>
  <c r="J906" i="13"/>
  <c r="B907" i="13"/>
  <c r="C907" i="13"/>
  <c r="D907" i="13"/>
  <c r="E907" i="13"/>
  <c r="G907" i="13"/>
  <c r="J907" i="13"/>
  <c r="B908" i="13"/>
  <c r="C908" i="13"/>
  <c r="D908" i="13"/>
  <c r="E908" i="13"/>
  <c r="G908" i="13"/>
  <c r="J908" i="13"/>
  <c r="B909" i="13"/>
  <c r="C909" i="13"/>
  <c r="D909" i="13"/>
  <c r="E909" i="13"/>
  <c r="G909" i="13"/>
  <c r="J909" i="13"/>
  <c r="B910" i="13"/>
  <c r="C910" i="13"/>
  <c r="D910" i="13"/>
  <c r="E910" i="13"/>
  <c r="G910" i="13"/>
  <c r="J910" i="13"/>
  <c r="B911" i="13"/>
  <c r="C911" i="13"/>
  <c r="D911" i="13"/>
  <c r="E911" i="13"/>
  <c r="G911" i="13"/>
  <c r="J911" i="13"/>
  <c r="B912" i="13"/>
  <c r="C912" i="13"/>
  <c r="D912" i="13"/>
  <c r="E912" i="13"/>
  <c r="G912" i="13"/>
  <c r="J912" i="13"/>
  <c r="B913" i="13"/>
  <c r="C913" i="13"/>
  <c r="D913" i="13"/>
  <c r="E913" i="13"/>
  <c r="G913" i="13"/>
  <c r="J913" i="13"/>
  <c r="B914" i="13"/>
  <c r="C914" i="13"/>
  <c r="D914" i="13"/>
  <c r="E914" i="13"/>
  <c r="G914" i="13"/>
  <c r="J914" i="13"/>
  <c r="B915" i="13"/>
  <c r="C915" i="13"/>
  <c r="D915" i="13"/>
  <c r="E915" i="13"/>
  <c r="G915" i="13"/>
  <c r="J915" i="13"/>
  <c r="B916" i="13"/>
  <c r="C916" i="13"/>
  <c r="D916" i="13"/>
  <c r="E916" i="13"/>
  <c r="G916" i="13"/>
  <c r="J916" i="13"/>
  <c r="B917" i="13"/>
  <c r="C917" i="13"/>
  <c r="D917" i="13"/>
  <c r="E917" i="13"/>
  <c r="G917" i="13"/>
  <c r="J917" i="13"/>
  <c r="B918" i="13"/>
  <c r="C918" i="13"/>
  <c r="D918" i="13"/>
  <c r="E918" i="13"/>
  <c r="G918" i="13"/>
  <c r="J918" i="13"/>
  <c r="B919" i="13"/>
  <c r="C919" i="13"/>
  <c r="D919" i="13"/>
  <c r="E919" i="13"/>
  <c r="G919" i="13"/>
  <c r="J919" i="13"/>
  <c r="B920" i="13"/>
  <c r="C920" i="13"/>
  <c r="D920" i="13"/>
  <c r="E920" i="13"/>
  <c r="G920" i="13"/>
  <c r="J920" i="13"/>
  <c r="B921" i="13"/>
  <c r="C921" i="13"/>
  <c r="D921" i="13"/>
  <c r="E921" i="13"/>
  <c r="G921" i="13"/>
  <c r="J921" i="13"/>
  <c r="B922" i="13"/>
  <c r="C922" i="13"/>
  <c r="D922" i="13"/>
  <c r="E922" i="13"/>
  <c r="G922" i="13"/>
  <c r="J922" i="13"/>
  <c r="B923" i="13"/>
  <c r="C923" i="13"/>
  <c r="D923" i="13"/>
  <c r="E923" i="13"/>
  <c r="G923" i="13"/>
  <c r="J923" i="13"/>
  <c r="B924" i="13"/>
  <c r="C924" i="13"/>
  <c r="D924" i="13"/>
  <c r="E924" i="13"/>
  <c r="G924" i="13"/>
  <c r="J924" i="13"/>
  <c r="B925" i="13"/>
  <c r="C925" i="13"/>
  <c r="D925" i="13"/>
  <c r="E925" i="13"/>
  <c r="G925" i="13"/>
  <c r="J925" i="13"/>
  <c r="B926" i="13"/>
  <c r="C926" i="13"/>
  <c r="D926" i="13"/>
  <c r="E926" i="13"/>
  <c r="G926" i="13"/>
  <c r="J926" i="13"/>
  <c r="B927" i="13"/>
  <c r="C927" i="13"/>
  <c r="D927" i="13"/>
  <c r="E927" i="13"/>
  <c r="G927" i="13"/>
  <c r="J927" i="13"/>
  <c r="B928" i="13"/>
  <c r="C928" i="13"/>
  <c r="D928" i="13"/>
  <c r="E928" i="13"/>
  <c r="G928" i="13"/>
  <c r="J928" i="13"/>
  <c r="B929" i="13"/>
  <c r="C929" i="13"/>
  <c r="D929" i="13"/>
  <c r="E929" i="13"/>
  <c r="G929" i="13"/>
  <c r="J929" i="13"/>
  <c r="B930" i="13"/>
  <c r="C930" i="13"/>
  <c r="D930" i="13"/>
  <c r="E930" i="13"/>
  <c r="G930" i="13"/>
  <c r="J930" i="13"/>
  <c r="B931" i="13"/>
  <c r="C931" i="13"/>
  <c r="D931" i="13"/>
  <c r="E931" i="13"/>
  <c r="G931" i="13"/>
  <c r="J931" i="13"/>
  <c r="B932" i="13"/>
  <c r="C932" i="13"/>
  <c r="D932" i="13"/>
  <c r="E932" i="13"/>
  <c r="G932" i="13"/>
  <c r="J932" i="13"/>
  <c r="B933" i="13"/>
  <c r="C933" i="13"/>
  <c r="D933" i="13"/>
  <c r="E933" i="13"/>
  <c r="G933" i="13"/>
  <c r="J933" i="13"/>
  <c r="B934" i="13"/>
  <c r="C934" i="13"/>
  <c r="D934" i="13"/>
  <c r="E934" i="13"/>
  <c r="G934" i="13"/>
  <c r="J934" i="13"/>
  <c r="B935" i="13"/>
  <c r="C935" i="13"/>
  <c r="D935" i="13"/>
  <c r="E935" i="13"/>
  <c r="G935" i="13"/>
  <c r="J935" i="13"/>
  <c r="B936" i="13"/>
  <c r="C936" i="13"/>
  <c r="D936" i="13"/>
  <c r="E936" i="13"/>
  <c r="G936" i="13"/>
  <c r="J936" i="13"/>
  <c r="B937" i="13"/>
  <c r="C937" i="13"/>
  <c r="D937" i="13"/>
  <c r="E937" i="13"/>
  <c r="G937" i="13"/>
  <c r="J937" i="13"/>
  <c r="B938" i="13"/>
  <c r="C938" i="13"/>
  <c r="D938" i="13"/>
  <c r="E938" i="13"/>
  <c r="G938" i="13"/>
  <c r="J938" i="13"/>
  <c r="B939" i="13"/>
  <c r="C939" i="13"/>
  <c r="D939" i="13"/>
  <c r="E939" i="13"/>
  <c r="G939" i="13"/>
  <c r="J939" i="13"/>
  <c r="B940" i="13"/>
  <c r="C940" i="13"/>
  <c r="D940" i="13"/>
  <c r="E940" i="13"/>
  <c r="G940" i="13"/>
  <c r="J940" i="13"/>
  <c r="B941" i="13"/>
  <c r="C941" i="13"/>
  <c r="D941" i="13"/>
  <c r="E941" i="13"/>
  <c r="G941" i="13"/>
  <c r="J941" i="13"/>
  <c r="B942" i="13"/>
  <c r="C942" i="13"/>
  <c r="D942" i="13"/>
  <c r="E942" i="13"/>
  <c r="G942" i="13"/>
  <c r="J942" i="13"/>
  <c r="B943" i="13"/>
  <c r="C943" i="13"/>
  <c r="D943" i="13"/>
  <c r="E943" i="13"/>
  <c r="G943" i="13"/>
  <c r="J943" i="13"/>
  <c r="B944" i="13"/>
  <c r="C944" i="13"/>
  <c r="D944" i="13"/>
  <c r="E944" i="13"/>
  <c r="G944" i="13"/>
  <c r="J944" i="13"/>
  <c r="B945" i="13"/>
  <c r="C945" i="13"/>
  <c r="D945" i="13"/>
  <c r="E945" i="13"/>
  <c r="G945" i="13"/>
  <c r="J945" i="13"/>
  <c r="B946" i="13"/>
  <c r="C946" i="13"/>
  <c r="D946" i="13"/>
  <c r="E946" i="13"/>
  <c r="G946" i="13"/>
  <c r="J946" i="13"/>
  <c r="B947" i="13"/>
  <c r="C947" i="13"/>
  <c r="D947" i="13"/>
  <c r="E947" i="13"/>
  <c r="G947" i="13"/>
  <c r="J947" i="13"/>
  <c r="B948" i="13"/>
  <c r="C948" i="13"/>
  <c r="D948" i="13"/>
  <c r="E948" i="13"/>
  <c r="G948" i="13"/>
  <c r="J948" i="13"/>
  <c r="B949" i="13"/>
  <c r="C949" i="13"/>
  <c r="D949" i="13"/>
  <c r="E949" i="13"/>
  <c r="G949" i="13"/>
  <c r="J949" i="13"/>
  <c r="B950" i="13"/>
  <c r="C950" i="13"/>
  <c r="D950" i="13"/>
  <c r="E950" i="13"/>
  <c r="G950" i="13"/>
  <c r="J950" i="13"/>
  <c r="B951" i="13"/>
  <c r="C951" i="13"/>
  <c r="D951" i="13"/>
  <c r="E951" i="13"/>
  <c r="G951" i="13"/>
  <c r="J951" i="13"/>
  <c r="B952" i="13"/>
  <c r="C952" i="13"/>
  <c r="D952" i="13"/>
  <c r="E952" i="13"/>
  <c r="G952" i="13"/>
  <c r="J952" i="13"/>
  <c r="B953" i="13"/>
  <c r="C953" i="13"/>
  <c r="D953" i="13"/>
  <c r="E953" i="13"/>
  <c r="G953" i="13"/>
  <c r="J953" i="13"/>
  <c r="B954" i="13"/>
  <c r="C954" i="13"/>
  <c r="D954" i="13"/>
  <c r="E954" i="13"/>
  <c r="G954" i="13"/>
  <c r="J954" i="13"/>
  <c r="B955" i="13"/>
  <c r="C955" i="13"/>
  <c r="D955" i="13"/>
  <c r="E955" i="13"/>
  <c r="G955" i="13"/>
  <c r="J955" i="13"/>
  <c r="B956" i="13"/>
  <c r="C956" i="13"/>
  <c r="D956" i="13"/>
  <c r="E956" i="13"/>
  <c r="G956" i="13"/>
  <c r="J956" i="13"/>
  <c r="B957" i="13"/>
  <c r="C957" i="13"/>
  <c r="D957" i="13"/>
  <c r="E957" i="13"/>
  <c r="G957" i="13"/>
  <c r="J957" i="13"/>
  <c r="B958" i="13"/>
  <c r="C958" i="13"/>
  <c r="D958" i="13"/>
  <c r="E958" i="13"/>
  <c r="G958" i="13"/>
  <c r="J958" i="13"/>
  <c r="B959" i="13"/>
  <c r="C959" i="13"/>
  <c r="D959" i="13"/>
  <c r="E959" i="13"/>
  <c r="G959" i="13"/>
  <c r="J959" i="13"/>
  <c r="B960" i="13"/>
  <c r="C960" i="13"/>
  <c r="D960" i="13"/>
  <c r="E960" i="13"/>
  <c r="G960" i="13"/>
  <c r="J960" i="13"/>
  <c r="B961" i="13"/>
  <c r="C961" i="13"/>
  <c r="D961" i="13"/>
  <c r="E961" i="13"/>
  <c r="G961" i="13"/>
  <c r="J961" i="13"/>
  <c r="B962" i="13"/>
  <c r="C962" i="13"/>
  <c r="D962" i="13"/>
  <c r="E962" i="13"/>
  <c r="G962" i="13"/>
  <c r="J962" i="13"/>
  <c r="B963" i="13"/>
  <c r="C963" i="13"/>
  <c r="D963" i="13"/>
  <c r="E963" i="13"/>
  <c r="G963" i="13"/>
  <c r="J963" i="13"/>
  <c r="B964" i="13"/>
  <c r="C964" i="13"/>
  <c r="D964" i="13"/>
  <c r="E964" i="13"/>
  <c r="G964" i="13"/>
  <c r="J964" i="13"/>
  <c r="B965" i="13"/>
  <c r="C965" i="13"/>
  <c r="D965" i="13"/>
  <c r="E965" i="13"/>
  <c r="G965" i="13"/>
  <c r="J965" i="13"/>
  <c r="B966" i="13"/>
  <c r="C966" i="13"/>
  <c r="D966" i="13"/>
  <c r="E966" i="13"/>
  <c r="G966" i="13"/>
  <c r="J966" i="13"/>
  <c r="B967" i="13"/>
  <c r="C967" i="13"/>
  <c r="D967" i="13"/>
  <c r="E967" i="13"/>
  <c r="G967" i="13"/>
  <c r="J967" i="13"/>
  <c r="B968" i="13"/>
  <c r="C968" i="13"/>
  <c r="D968" i="13"/>
  <c r="E968" i="13"/>
  <c r="G968" i="13"/>
  <c r="J968" i="13"/>
  <c r="B969" i="13"/>
  <c r="C969" i="13"/>
  <c r="D969" i="13"/>
  <c r="E969" i="13"/>
  <c r="G969" i="13"/>
  <c r="J969" i="13"/>
  <c r="B970" i="13"/>
  <c r="C970" i="13"/>
  <c r="D970" i="13"/>
  <c r="E970" i="13"/>
  <c r="G970" i="13"/>
  <c r="J970" i="13"/>
  <c r="B971" i="13"/>
  <c r="C971" i="13"/>
  <c r="D971" i="13"/>
  <c r="E971" i="13"/>
  <c r="G971" i="13"/>
  <c r="J971" i="13"/>
  <c r="B972" i="13"/>
  <c r="C972" i="13"/>
  <c r="D972" i="13"/>
  <c r="E972" i="13"/>
  <c r="G972" i="13"/>
  <c r="J972" i="13"/>
  <c r="B973" i="13"/>
  <c r="C973" i="13"/>
  <c r="D973" i="13"/>
  <c r="E973" i="13"/>
  <c r="G973" i="13"/>
  <c r="J973" i="13"/>
  <c r="B974" i="13"/>
  <c r="C974" i="13"/>
  <c r="D974" i="13"/>
  <c r="E974" i="13"/>
  <c r="G974" i="13"/>
  <c r="J974" i="13"/>
  <c r="B975" i="13"/>
  <c r="C975" i="13"/>
  <c r="D975" i="13"/>
  <c r="E975" i="13"/>
  <c r="G975" i="13"/>
  <c r="J975" i="13"/>
  <c r="B976" i="13"/>
  <c r="C976" i="13"/>
  <c r="D976" i="13"/>
  <c r="E976" i="13"/>
  <c r="G976" i="13"/>
  <c r="J976" i="13"/>
  <c r="B977" i="13"/>
  <c r="C977" i="13"/>
  <c r="D977" i="13"/>
  <c r="E977" i="13"/>
  <c r="G977" i="13"/>
  <c r="J977" i="13"/>
  <c r="B978" i="13"/>
  <c r="C978" i="13"/>
  <c r="D978" i="13"/>
  <c r="E978" i="13"/>
  <c r="G978" i="13"/>
  <c r="J978" i="13"/>
  <c r="B979" i="13"/>
  <c r="C979" i="13"/>
  <c r="D979" i="13"/>
  <c r="E979" i="13"/>
  <c r="G979" i="13"/>
  <c r="J979" i="13"/>
  <c r="B980" i="13"/>
  <c r="C980" i="13"/>
  <c r="D980" i="13"/>
  <c r="E980" i="13"/>
  <c r="G980" i="13"/>
  <c r="J980" i="13"/>
  <c r="B981" i="13"/>
  <c r="C981" i="13"/>
  <c r="D981" i="13"/>
  <c r="E981" i="13"/>
  <c r="G981" i="13"/>
  <c r="J981" i="13"/>
  <c r="B982" i="13"/>
  <c r="C982" i="13"/>
  <c r="D982" i="13"/>
  <c r="E982" i="13"/>
  <c r="G982" i="13"/>
  <c r="J982" i="13"/>
  <c r="B983" i="13"/>
  <c r="C983" i="13"/>
  <c r="D983" i="13"/>
  <c r="E983" i="13"/>
  <c r="G983" i="13"/>
  <c r="J983" i="13"/>
  <c r="B984" i="13"/>
  <c r="C984" i="13"/>
  <c r="D984" i="13"/>
  <c r="E984" i="13"/>
  <c r="G984" i="13"/>
  <c r="J984" i="13"/>
  <c r="B985" i="13"/>
  <c r="C985" i="13"/>
  <c r="D985" i="13"/>
  <c r="E985" i="13"/>
  <c r="G985" i="13"/>
  <c r="J985" i="13"/>
  <c r="B986" i="13"/>
  <c r="C986" i="13"/>
  <c r="D986" i="13"/>
  <c r="E986" i="13"/>
  <c r="G986" i="13"/>
  <c r="J986" i="13"/>
  <c r="B987" i="13"/>
  <c r="C987" i="13"/>
  <c r="D987" i="13"/>
  <c r="E987" i="13"/>
  <c r="G987" i="13"/>
  <c r="J987" i="13"/>
  <c r="B988" i="13"/>
  <c r="C988" i="13"/>
  <c r="D988" i="13"/>
  <c r="E988" i="13"/>
  <c r="G988" i="13"/>
  <c r="J988" i="13"/>
  <c r="B989" i="13"/>
  <c r="C989" i="13"/>
  <c r="D989" i="13"/>
  <c r="E989" i="13"/>
  <c r="G989" i="13"/>
  <c r="J989" i="13"/>
  <c r="B990" i="13"/>
  <c r="C990" i="13"/>
  <c r="D990" i="13"/>
  <c r="E990" i="13"/>
  <c r="G990" i="13"/>
  <c r="J990" i="13"/>
  <c r="B991" i="13"/>
  <c r="C991" i="13"/>
  <c r="D991" i="13"/>
  <c r="E991" i="13"/>
  <c r="G991" i="13"/>
  <c r="J991" i="13"/>
  <c r="B992" i="13"/>
  <c r="C992" i="13"/>
  <c r="D992" i="13"/>
  <c r="E992" i="13"/>
  <c r="G992" i="13"/>
  <c r="J992" i="13"/>
  <c r="B993" i="13"/>
  <c r="C993" i="13"/>
  <c r="D993" i="13"/>
  <c r="E993" i="13"/>
  <c r="G993" i="13"/>
  <c r="J993" i="13"/>
  <c r="B994" i="13"/>
  <c r="C994" i="13"/>
  <c r="D994" i="13"/>
  <c r="E994" i="13"/>
  <c r="G994" i="13"/>
  <c r="J994" i="13"/>
  <c r="B995" i="13"/>
  <c r="C995" i="13"/>
  <c r="D995" i="13"/>
  <c r="E995" i="13"/>
  <c r="G995" i="13"/>
  <c r="J995" i="13"/>
  <c r="B996" i="13"/>
  <c r="C996" i="13"/>
  <c r="D996" i="13"/>
  <c r="E996" i="13"/>
  <c r="G996" i="13"/>
  <c r="J996" i="13"/>
  <c r="B997" i="13"/>
  <c r="C997" i="13"/>
  <c r="D997" i="13"/>
  <c r="E997" i="13"/>
  <c r="G997" i="13"/>
  <c r="J997" i="13"/>
  <c r="B998" i="13"/>
  <c r="C998" i="13"/>
  <c r="D998" i="13"/>
  <c r="E998" i="13"/>
  <c r="G998" i="13"/>
  <c r="J998" i="13"/>
  <c r="B999" i="13"/>
  <c r="C999" i="13"/>
  <c r="D999" i="13"/>
  <c r="E999" i="13"/>
  <c r="G999" i="13"/>
  <c r="J999" i="13"/>
  <c r="B1000" i="13"/>
  <c r="C1000" i="13"/>
  <c r="D1000" i="13"/>
  <c r="E1000" i="13"/>
  <c r="G1000" i="13"/>
  <c r="J1000" i="13"/>
  <c r="B1001" i="13"/>
  <c r="C1001" i="13"/>
  <c r="D1001" i="13"/>
  <c r="E1001" i="13"/>
  <c r="G1001" i="13"/>
  <c r="J1001" i="13"/>
  <c r="B1002" i="13"/>
  <c r="C1002" i="13"/>
  <c r="D1002" i="13"/>
  <c r="E1002" i="13"/>
  <c r="G1002" i="13"/>
  <c r="J1002" i="13"/>
  <c r="B1003" i="13"/>
  <c r="C1003" i="13"/>
  <c r="D1003" i="13"/>
  <c r="E1003" i="13"/>
  <c r="G1003" i="13"/>
  <c r="J1003" i="13"/>
  <c r="B1004" i="13"/>
  <c r="C1004" i="13"/>
  <c r="D1004" i="13"/>
  <c r="E1004" i="13"/>
  <c r="G1004" i="13"/>
  <c r="J1004" i="13"/>
  <c r="B1005" i="13"/>
  <c r="C1005" i="13"/>
  <c r="D1005" i="13"/>
  <c r="E1005" i="13"/>
  <c r="G1005" i="13"/>
  <c r="J1005" i="13"/>
  <c r="B1006" i="13"/>
  <c r="C1006" i="13"/>
  <c r="D1006" i="13"/>
  <c r="E1006" i="13"/>
  <c r="G1006" i="13"/>
  <c r="J1006" i="13"/>
  <c r="B1007" i="13"/>
  <c r="C1007" i="13"/>
  <c r="D1007" i="13"/>
  <c r="E1007" i="13"/>
  <c r="G1007" i="13"/>
  <c r="J1007" i="13"/>
  <c r="B1008" i="13"/>
  <c r="C1008" i="13"/>
  <c r="D1008" i="13"/>
  <c r="E1008" i="13"/>
  <c r="G1008" i="13"/>
  <c r="J1008" i="13"/>
  <c r="B1009" i="13"/>
  <c r="C1009" i="13"/>
  <c r="D1009" i="13"/>
  <c r="E1009" i="13"/>
  <c r="G1009" i="13"/>
  <c r="J1009" i="13"/>
  <c r="B1010" i="13"/>
  <c r="C1010" i="13"/>
  <c r="D1010" i="13"/>
  <c r="E1010" i="13"/>
  <c r="G1010" i="13"/>
  <c r="J1010" i="13"/>
  <c r="B1011" i="13"/>
  <c r="C1011" i="13"/>
  <c r="D1011" i="13"/>
  <c r="E1011" i="13"/>
  <c r="G1011" i="13"/>
  <c r="J1011" i="13"/>
  <c r="B1012" i="13"/>
  <c r="C1012" i="13"/>
  <c r="D1012" i="13"/>
  <c r="E1012" i="13"/>
  <c r="G1012" i="13"/>
  <c r="J1012" i="13"/>
  <c r="B1013" i="13"/>
  <c r="C1013" i="13"/>
  <c r="D1013" i="13"/>
  <c r="E1013" i="13"/>
  <c r="G1013" i="13"/>
  <c r="J1013" i="13"/>
  <c r="B1014" i="13"/>
  <c r="C1014" i="13"/>
  <c r="D1014" i="13"/>
  <c r="E1014" i="13"/>
  <c r="G1014" i="13"/>
  <c r="J1014" i="13"/>
  <c r="B1015" i="13"/>
  <c r="C1015" i="13"/>
  <c r="D1015" i="13"/>
  <c r="E1015" i="13"/>
  <c r="G1015" i="13"/>
  <c r="J1015" i="13"/>
  <c r="B1016" i="13"/>
  <c r="C1016" i="13"/>
  <c r="D1016" i="13"/>
  <c r="E1016" i="13"/>
  <c r="G1016" i="13"/>
  <c r="J1016" i="13"/>
  <c r="B1017" i="13"/>
  <c r="C1017" i="13"/>
  <c r="D1017" i="13"/>
  <c r="E1017" i="13"/>
  <c r="G1017" i="13"/>
  <c r="J1017" i="13"/>
  <c r="B1018" i="13"/>
  <c r="C1018" i="13"/>
  <c r="D1018" i="13"/>
  <c r="E1018" i="13"/>
  <c r="G1018" i="13"/>
  <c r="J1018" i="13"/>
  <c r="B1019" i="13"/>
  <c r="C1019" i="13"/>
  <c r="D1019" i="13"/>
  <c r="E1019" i="13"/>
  <c r="G1019" i="13"/>
  <c r="J1019" i="13"/>
  <c r="B1020" i="13"/>
  <c r="C1020" i="13"/>
  <c r="D1020" i="13"/>
  <c r="E1020" i="13"/>
  <c r="G1020" i="13"/>
  <c r="J1020" i="13"/>
  <c r="B1021" i="13"/>
  <c r="C1021" i="13"/>
  <c r="D1021" i="13"/>
  <c r="E1021" i="13"/>
  <c r="G1021" i="13"/>
  <c r="J1021" i="13"/>
  <c r="B1022" i="13"/>
  <c r="C1022" i="13"/>
  <c r="D1022" i="13"/>
  <c r="E1022" i="13"/>
  <c r="G1022" i="13"/>
  <c r="J1022" i="13"/>
  <c r="B1023" i="13"/>
  <c r="C1023" i="13"/>
  <c r="D1023" i="13"/>
  <c r="E1023" i="13"/>
  <c r="G1023" i="13"/>
  <c r="J1023" i="13"/>
  <c r="B1024" i="13"/>
  <c r="C1024" i="13"/>
  <c r="D1024" i="13"/>
  <c r="E1024" i="13"/>
  <c r="G1024" i="13"/>
  <c r="J1024" i="13"/>
  <c r="B1025" i="13"/>
  <c r="C1025" i="13"/>
  <c r="D1025" i="13"/>
  <c r="E1025" i="13"/>
  <c r="G1025" i="13"/>
  <c r="J1025" i="13"/>
  <c r="B1026" i="13"/>
  <c r="C1026" i="13"/>
  <c r="D1026" i="13"/>
  <c r="E1026" i="13"/>
  <c r="G1026" i="13"/>
  <c r="J1026" i="13"/>
  <c r="B1027" i="13"/>
  <c r="C1027" i="13"/>
  <c r="D1027" i="13"/>
  <c r="E1027" i="13"/>
  <c r="G1027" i="13"/>
  <c r="J1027" i="13"/>
  <c r="B1028" i="13"/>
  <c r="C1028" i="13"/>
  <c r="D1028" i="13"/>
  <c r="E1028" i="13"/>
  <c r="G1028" i="13"/>
  <c r="J1028" i="13"/>
  <c r="B1029" i="13"/>
  <c r="C1029" i="13"/>
  <c r="D1029" i="13"/>
  <c r="E1029" i="13"/>
  <c r="G1029" i="13"/>
  <c r="J1029" i="13"/>
  <c r="B1030" i="13"/>
  <c r="C1030" i="13"/>
  <c r="D1030" i="13"/>
  <c r="E1030" i="13"/>
  <c r="G1030" i="13"/>
  <c r="J1030" i="13"/>
  <c r="B1031" i="13"/>
  <c r="C1031" i="13"/>
  <c r="D1031" i="13"/>
  <c r="E1031" i="13"/>
  <c r="G1031" i="13"/>
  <c r="J1031" i="13"/>
  <c r="B1032" i="13"/>
  <c r="C1032" i="13"/>
  <c r="D1032" i="13"/>
  <c r="E1032" i="13"/>
  <c r="G1032" i="13"/>
  <c r="J1032" i="13"/>
  <c r="B1033" i="13"/>
  <c r="C1033" i="13"/>
  <c r="D1033" i="13"/>
  <c r="E1033" i="13"/>
  <c r="G1033" i="13"/>
  <c r="J1033" i="13"/>
  <c r="B1034" i="13"/>
  <c r="C1034" i="13"/>
  <c r="D1034" i="13"/>
  <c r="E1034" i="13"/>
  <c r="G1034" i="13"/>
  <c r="J1034" i="13"/>
  <c r="B1035" i="13"/>
  <c r="C1035" i="13"/>
  <c r="D1035" i="13"/>
  <c r="E1035" i="13"/>
  <c r="G1035" i="13"/>
  <c r="J1035" i="13"/>
  <c r="B1036" i="13"/>
  <c r="C1036" i="13"/>
  <c r="D1036" i="13"/>
  <c r="E1036" i="13"/>
  <c r="G1036" i="13"/>
  <c r="J1036" i="13"/>
  <c r="B1037" i="13"/>
  <c r="C1037" i="13"/>
  <c r="D1037" i="13"/>
  <c r="E1037" i="13"/>
  <c r="G1037" i="13"/>
  <c r="J1037" i="13"/>
  <c r="B1038" i="13"/>
  <c r="C1038" i="13"/>
  <c r="D1038" i="13"/>
  <c r="E1038" i="13"/>
  <c r="G1038" i="13"/>
  <c r="J1038" i="13"/>
  <c r="B1039" i="13"/>
  <c r="C1039" i="13"/>
  <c r="D1039" i="13"/>
  <c r="E1039" i="13"/>
  <c r="G1039" i="13"/>
  <c r="J1039" i="13"/>
  <c r="B1040" i="13"/>
  <c r="C1040" i="13"/>
  <c r="D1040" i="13"/>
  <c r="E1040" i="13"/>
  <c r="G1040" i="13"/>
  <c r="J1040" i="13"/>
  <c r="B1041" i="13"/>
  <c r="C1041" i="13"/>
  <c r="D1041" i="13"/>
  <c r="E1041" i="13"/>
  <c r="G1041" i="13"/>
  <c r="J1041" i="13"/>
  <c r="B1042" i="13"/>
  <c r="C1042" i="13"/>
  <c r="D1042" i="13"/>
  <c r="E1042" i="13"/>
  <c r="G1042" i="13"/>
  <c r="J1042" i="13"/>
  <c r="B1043" i="13"/>
  <c r="C1043" i="13"/>
  <c r="D1043" i="13"/>
  <c r="E1043" i="13"/>
  <c r="G1043" i="13"/>
  <c r="J1043" i="13"/>
  <c r="B1044" i="13"/>
  <c r="C1044" i="13"/>
  <c r="D1044" i="13"/>
  <c r="E1044" i="13"/>
  <c r="G1044" i="13"/>
  <c r="J1044" i="13"/>
  <c r="B1045" i="13"/>
  <c r="C1045" i="13"/>
  <c r="D1045" i="13"/>
  <c r="E1045" i="13"/>
  <c r="G1045" i="13"/>
  <c r="J1045" i="13"/>
  <c r="B1046" i="13"/>
  <c r="C1046" i="13"/>
  <c r="D1046" i="13"/>
  <c r="E1046" i="13"/>
  <c r="G1046" i="13"/>
  <c r="J1046" i="13"/>
  <c r="B1047" i="13"/>
  <c r="C1047" i="13"/>
  <c r="D1047" i="13"/>
  <c r="E1047" i="13"/>
  <c r="G1047" i="13"/>
  <c r="J1047" i="13"/>
  <c r="B1048" i="13"/>
  <c r="C1048" i="13"/>
  <c r="D1048" i="13"/>
  <c r="E1048" i="13"/>
  <c r="G1048" i="13"/>
  <c r="J1048" i="13"/>
  <c r="B1049" i="13"/>
  <c r="C1049" i="13"/>
  <c r="D1049" i="13"/>
  <c r="E1049" i="13"/>
  <c r="G1049" i="13"/>
  <c r="J1049" i="13"/>
  <c r="B1050" i="13"/>
  <c r="C1050" i="13"/>
  <c r="D1050" i="13"/>
  <c r="E1050" i="13"/>
  <c r="G1050" i="13"/>
  <c r="J1050" i="13"/>
  <c r="B1051" i="13"/>
  <c r="C1051" i="13"/>
  <c r="D1051" i="13"/>
  <c r="E1051" i="13"/>
  <c r="G1051" i="13"/>
  <c r="J1051" i="13"/>
  <c r="B1052" i="13"/>
  <c r="C1052" i="13"/>
  <c r="D1052" i="13"/>
  <c r="E1052" i="13"/>
  <c r="G1052" i="13"/>
  <c r="J1052" i="13"/>
  <c r="B1053" i="13"/>
  <c r="C1053" i="13"/>
  <c r="D1053" i="13"/>
  <c r="E1053" i="13"/>
  <c r="G1053" i="13"/>
  <c r="J1053" i="13"/>
  <c r="B1054" i="13"/>
  <c r="C1054" i="13"/>
  <c r="D1054" i="13"/>
  <c r="E1054" i="13"/>
  <c r="G1054" i="13"/>
  <c r="J1054" i="13"/>
  <c r="B1055" i="13"/>
  <c r="C1055" i="13"/>
  <c r="D1055" i="13"/>
  <c r="E1055" i="13"/>
  <c r="G1055" i="13"/>
  <c r="J1055" i="13"/>
  <c r="B1056" i="13"/>
  <c r="C1056" i="13"/>
  <c r="D1056" i="13"/>
  <c r="E1056" i="13"/>
  <c r="G1056" i="13"/>
  <c r="J1056" i="13"/>
  <c r="B1057" i="13"/>
  <c r="C1057" i="13"/>
  <c r="D1057" i="13"/>
  <c r="E1057" i="13"/>
  <c r="G1057" i="13"/>
  <c r="J1057" i="13"/>
  <c r="B1058" i="13"/>
  <c r="C1058" i="13"/>
  <c r="D1058" i="13"/>
  <c r="E1058" i="13"/>
  <c r="G1058" i="13"/>
  <c r="J1058" i="13"/>
  <c r="B1059" i="13"/>
  <c r="C1059" i="13"/>
  <c r="D1059" i="13"/>
  <c r="E1059" i="13"/>
  <c r="G1059" i="13"/>
  <c r="J1059" i="13"/>
  <c r="B1060" i="13"/>
  <c r="C1060" i="13"/>
  <c r="D1060" i="13"/>
  <c r="E1060" i="13"/>
  <c r="G1060" i="13"/>
  <c r="J1060" i="13"/>
  <c r="B1061" i="13"/>
  <c r="C1061" i="13"/>
  <c r="D1061" i="13"/>
  <c r="E1061" i="13"/>
  <c r="G1061" i="13"/>
  <c r="J1061" i="13"/>
  <c r="B1062" i="13"/>
  <c r="C1062" i="13"/>
  <c r="D1062" i="13"/>
  <c r="E1062" i="13"/>
  <c r="G1062" i="13"/>
  <c r="J1062" i="13"/>
  <c r="B1063" i="13"/>
  <c r="C1063" i="13"/>
  <c r="D1063" i="13"/>
  <c r="E1063" i="13"/>
  <c r="G1063" i="13"/>
  <c r="J1063" i="13"/>
  <c r="B1064" i="13"/>
  <c r="C1064" i="13"/>
  <c r="D1064" i="13"/>
  <c r="E1064" i="13"/>
  <c r="G1064" i="13"/>
  <c r="J1064" i="13"/>
  <c r="B1065" i="13"/>
  <c r="C1065" i="13"/>
  <c r="D1065" i="13"/>
  <c r="E1065" i="13"/>
  <c r="G1065" i="13"/>
  <c r="J1065" i="13"/>
  <c r="B1066" i="13"/>
  <c r="C1066" i="13"/>
  <c r="D1066" i="13"/>
  <c r="E1066" i="13"/>
  <c r="G1066" i="13"/>
  <c r="J1066" i="13"/>
  <c r="B1067" i="13"/>
  <c r="C1067" i="13"/>
  <c r="D1067" i="13"/>
  <c r="E1067" i="13"/>
  <c r="G1067" i="13"/>
  <c r="J1067" i="13"/>
  <c r="B1068" i="13"/>
  <c r="C1068" i="13"/>
  <c r="D1068" i="13"/>
  <c r="E1068" i="13"/>
  <c r="G1068" i="13"/>
  <c r="J1068" i="13"/>
  <c r="B1069" i="13"/>
  <c r="C1069" i="13"/>
  <c r="D1069" i="13"/>
  <c r="E1069" i="13"/>
  <c r="G1069" i="13"/>
  <c r="J1069" i="13"/>
  <c r="B1070" i="13"/>
  <c r="C1070" i="13"/>
  <c r="D1070" i="13"/>
  <c r="E1070" i="13"/>
  <c r="G1070" i="13"/>
  <c r="J1070" i="13"/>
  <c r="B1071" i="13"/>
  <c r="C1071" i="13"/>
  <c r="D1071" i="13"/>
  <c r="E1071" i="13"/>
  <c r="G1071" i="13"/>
  <c r="J1071" i="13"/>
  <c r="B1072" i="13"/>
  <c r="C1072" i="13"/>
  <c r="D1072" i="13"/>
  <c r="E1072" i="13"/>
  <c r="G1072" i="13"/>
  <c r="J1072" i="13"/>
  <c r="B1073" i="13"/>
  <c r="C1073" i="13"/>
  <c r="D1073" i="13"/>
  <c r="E1073" i="13"/>
  <c r="G1073" i="13"/>
  <c r="J1073" i="13"/>
  <c r="B1074" i="13"/>
  <c r="C1074" i="13"/>
  <c r="D1074" i="13"/>
  <c r="E1074" i="13"/>
  <c r="G1074" i="13"/>
  <c r="J1074" i="13"/>
  <c r="B1075" i="13"/>
  <c r="C1075" i="13"/>
  <c r="D1075" i="13"/>
  <c r="E1075" i="13"/>
  <c r="G1075" i="13"/>
  <c r="J1075" i="13"/>
  <c r="B1076" i="13"/>
  <c r="C1076" i="13"/>
  <c r="D1076" i="13"/>
  <c r="E1076" i="13"/>
  <c r="G1076" i="13"/>
  <c r="J1076" i="13"/>
  <c r="B1077" i="13"/>
  <c r="C1077" i="13"/>
  <c r="D1077" i="13"/>
  <c r="E1077" i="13"/>
  <c r="G1077" i="13"/>
  <c r="J1077" i="13"/>
  <c r="B1078" i="13"/>
  <c r="C1078" i="13"/>
  <c r="D1078" i="13"/>
  <c r="E1078" i="13"/>
  <c r="G1078" i="13"/>
  <c r="J1078" i="13"/>
  <c r="B1079" i="13"/>
  <c r="C1079" i="13"/>
  <c r="D1079" i="13"/>
  <c r="E1079" i="13"/>
  <c r="G1079" i="13"/>
  <c r="J1079" i="13"/>
  <c r="B1080" i="13"/>
  <c r="C1080" i="13"/>
  <c r="D1080" i="13"/>
  <c r="E1080" i="13"/>
  <c r="G1080" i="13"/>
  <c r="J1080" i="13"/>
  <c r="B1081" i="13"/>
  <c r="C1081" i="13"/>
  <c r="D1081" i="13"/>
  <c r="E1081" i="13"/>
  <c r="G1081" i="13"/>
  <c r="J1081" i="13"/>
  <c r="B1082" i="13"/>
  <c r="C1082" i="13"/>
  <c r="D1082" i="13"/>
  <c r="E1082" i="13"/>
  <c r="G1082" i="13"/>
  <c r="J1082" i="13"/>
  <c r="B1083" i="13"/>
  <c r="C1083" i="13"/>
  <c r="D1083" i="13"/>
  <c r="E1083" i="13"/>
  <c r="G1083" i="13"/>
  <c r="J1083" i="13"/>
  <c r="B1084" i="13"/>
  <c r="C1084" i="13"/>
  <c r="D1084" i="13"/>
  <c r="E1084" i="13"/>
  <c r="G1084" i="13"/>
  <c r="J1084" i="13"/>
  <c r="B1085" i="13"/>
  <c r="C1085" i="13"/>
  <c r="D1085" i="13"/>
  <c r="E1085" i="13"/>
  <c r="G1085" i="13"/>
  <c r="J1085" i="13"/>
  <c r="B1086" i="13"/>
  <c r="C1086" i="13"/>
  <c r="D1086" i="13"/>
  <c r="E1086" i="13"/>
  <c r="G1086" i="13"/>
  <c r="J1086" i="13"/>
  <c r="B1087" i="13"/>
  <c r="C1087" i="13"/>
  <c r="D1087" i="13"/>
  <c r="E1087" i="13"/>
  <c r="G1087" i="13"/>
  <c r="J1087" i="13"/>
  <c r="B1088" i="13"/>
  <c r="C1088" i="13"/>
  <c r="D1088" i="13"/>
  <c r="E1088" i="13"/>
  <c r="G1088" i="13"/>
  <c r="J1088" i="13"/>
  <c r="B1089" i="13"/>
  <c r="C1089" i="13"/>
  <c r="D1089" i="13"/>
  <c r="E1089" i="13"/>
  <c r="G1089" i="13"/>
  <c r="J1089" i="13"/>
  <c r="B1090" i="13"/>
  <c r="C1090" i="13"/>
  <c r="D1090" i="13"/>
  <c r="E1090" i="13"/>
  <c r="G1090" i="13"/>
  <c r="J1090" i="13"/>
  <c r="B1091" i="13"/>
  <c r="C1091" i="13"/>
  <c r="D1091" i="13"/>
  <c r="E1091" i="13"/>
  <c r="G1091" i="13"/>
  <c r="J1091" i="13"/>
  <c r="B1092" i="13"/>
  <c r="C1092" i="13"/>
  <c r="D1092" i="13"/>
  <c r="E1092" i="13"/>
  <c r="G1092" i="13"/>
  <c r="J1092" i="13"/>
  <c r="B1093" i="13"/>
  <c r="C1093" i="13"/>
  <c r="D1093" i="13"/>
  <c r="E1093" i="13"/>
  <c r="G1093" i="13"/>
  <c r="J1093" i="13"/>
  <c r="B1094" i="13"/>
  <c r="C1094" i="13"/>
  <c r="D1094" i="13"/>
  <c r="E1094" i="13"/>
  <c r="G1094" i="13"/>
  <c r="J1094" i="13"/>
  <c r="B1095" i="13"/>
  <c r="C1095" i="13"/>
  <c r="D1095" i="13"/>
  <c r="E1095" i="13"/>
  <c r="G1095" i="13"/>
  <c r="J1095" i="13"/>
  <c r="B1096" i="13"/>
  <c r="C1096" i="13"/>
  <c r="D1096" i="13"/>
  <c r="E1096" i="13"/>
  <c r="G1096" i="13"/>
  <c r="J1096" i="13"/>
  <c r="B1097" i="13"/>
  <c r="C1097" i="13"/>
  <c r="D1097" i="13"/>
  <c r="E1097" i="13"/>
  <c r="G1097" i="13"/>
  <c r="J1097" i="13"/>
  <c r="B1098" i="13"/>
  <c r="C1098" i="13"/>
  <c r="D1098" i="13"/>
  <c r="E1098" i="13"/>
  <c r="G1098" i="13"/>
  <c r="J1098" i="13"/>
  <c r="B1099" i="13"/>
  <c r="C1099" i="13"/>
  <c r="D1099" i="13"/>
  <c r="E1099" i="13"/>
  <c r="G1099" i="13"/>
  <c r="J1099" i="13"/>
  <c r="B1100" i="13"/>
  <c r="C1100" i="13"/>
  <c r="D1100" i="13"/>
  <c r="E1100" i="13"/>
  <c r="G1100" i="13"/>
  <c r="J1100" i="13"/>
  <c r="B1101" i="13"/>
  <c r="C1101" i="13"/>
  <c r="D1101" i="13"/>
  <c r="E1101" i="13"/>
  <c r="G1101" i="13"/>
  <c r="J1101" i="13"/>
  <c r="B1102" i="13"/>
  <c r="C1102" i="13"/>
  <c r="D1102" i="13"/>
  <c r="E1102" i="13"/>
  <c r="G1102" i="13"/>
  <c r="J1102" i="13"/>
  <c r="B1103" i="13"/>
  <c r="C1103" i="13"/>
  <c r="D1103" i="13"/>
  <c r="E1103" i="13"/>
  <c r="G1103" i="13"/>
  <c r="J1103" i="13"/>
  <c r="B1104" i="13"/>
  <c r="C1104" i="13"/>
  <c r="D1104" i="13"/>
  <c r="E1104" i="13"/>
  <c r="G1104" i="13"/>
  <c r="J1104" i="13"/>
  <c r="B1105" i="13"/>
  <c r="C1105" i="13"/>
  <c r="D1105" i="13"/>
  <c r="E1105" i="13"/>
  <c r="G1105" i="13"/>
  <c r="J1105" i="13"/>
  <c r="B1106" i="13"/>
  <c r="C1106" i="13"/>
  <c r="D1106" i="13"/>
  <c r="E1106" i="13"/>
  <c r="G1106" i="13"/>
  <c r="J1106" i="13"/>
  <c r="B1107" i="13"/>
  <c r="C1107" i="13"/>
  <c r="D1107" i="13"/>
  <c r="E1107" i="13"/>
  <c r="G1107" i="13"/>
  <c r="J1107" i="13"/>
  <c r="B1108" i="13"/>
  <c r="C1108" i="13"/>
  <c r="D1108" i="13"/>
  <c r="E1108" i="13"/>
  <c r="G1108" i="13"/>
  <c r="J1108" i="13"/>
  <c r="B1109" i="13"/>
  <c r="C1109" i="13"/>
  <c r="D1109" i="13"/>
  <c r="E1109" i="13"/>
  <c r="G1109" i="13"/>
  <c r="J1109" i="13"/>
  <c r="B1110" i="13"/>
  <c r="C1110" i="13"/>
  <c r="D1110" i="13"/>
  <c r="E1110" i="13"/>
  <c r="G1110" i="13"/>
  <c r="J1110" i="13"/>
  <c r="B1111" i="13"/>
  <c r="C1111" i="13"/>
  <c r="D1111" i="13"/>
  <c r="E1111" i="13"/>
  <c r="G1111" i="13"/>
  <c r="J1111" i="13"/>
  <c r="B1112" i="13"/>
  <c r="C1112" i="13"/>
  <c r="D1112" i="13"/>
  <c r="E1112" i="13"/>
  <c r="G1112" i="13"/>
  <c r="J1112" i="13"/>
  <c r="B1113" i="13"/>
  <c r="C1113" i="13"/>
  <c r="D1113" i="13"/>
  <c r="E1113" i="13"/>
  <c r="G1113" i="13"/>
  <c r="J1113" i="13"/>
  <c r="B1114" i="13"/>
  <c r="C1114" i="13"/>
  <c r="D1114" i="13"/>
  <c r="E1114" i="13"/>
  <c r="G1114" i="13"/>
  <c r="J1114" i="13"/>
  <c r="B1115" i="13"/>
  <c r="C1115" i="13"/>
  <c r="D1115" i="13"/>
  <c r="E1115" i="13"/>
  <c r="G1115" i="13"/>
  <c r="J1115" i="13"/>
  <c r="B1116" i="13"/>
  <c r="C1116" i="13"/>
  <c r="D1116" i="13"/>
  <c r="E1116" i="13"/>
  <c r="G1116" i="13"/>
  <c r="J1116" i="13"/>
  <c r="B1117" i="13"/>
  <c r="C1117" i="13"/>
  <c r="D1117" i="13"/>
  <c r="E1117" i="13"/>
  <c r="G1117" i="13"/>
  <c r="J1117" i="13"/>
  <c r="B1118" i="13"/>
  <c r="C1118" i="13"/>
  <c r="D1118" i="13"/>
  <c r="E1118" i="13"/>
  <c r="G1118" i="13"/>
  <c r="J1118" i="13"/>
  <c r="B1119" i="13"/>
  <c r="C1119" i="13"/>
  <c r="D1119" i="13"/>
  <c r="E1119" i="13"/>
  <c r="G1119" i="13"/>
  <c r="J1119" i="13"/>
  <c r="B1120" i="13"/>
  <c r="C1120" i="13"/>
  <c r="D1120" i="13"/>
  <c r="E1120" i="13"/>
  <c r="G1120" i="13"/>
  <c r="J1120" i="13"/>
  <c r="B1121" i="13"/>
  <c r="C1121" i="13"/>
  <c r="D1121" i="13"/>
  <c r="E1121" i="13"/>
  <c r="G1121" i="13"/>
  <c r="J1121" i="13"/>
  <c r="B1122" i="13"/>
  <c r="C1122" i="13"/>
  <c r="D1122" i="13"/>
  <c r="E1122" i="13"/>
  <c r="G1122" i="13"/>
  <c r="J1122" i="13"/>
  <c r="B1123" i="13"/>
  <c r="C1123" i="13"/>
  <c r="D1123" i="13"/>
  <c r="E1123" i="13"/>
  <c r="G1123" i="13"/>
  <c r="J1123" i="13"/>
  <c r="B1124" i="13"/>
  <c r="C1124" i="13"/>
  <c r="D1124" i="13"/>
  <c r="E1124" i="13"/>
  <c r="G1124" i="13"/>
  <c r="J1124" i="13"/>
  <c r="B1125" i="13"/>
  <c r="C1125" i="13"/>
  <c r="D1125" i="13"/>
  <c r="E1125" i="13"/>
  <c r="G1125" i="13"/>
  <c r="J1125" i="13"/>
  <c r="B1126" i="13"/>
  <c r="C1126" i="13"/>
  <c r="D1126" i="13"/>
  <c r="E1126" i="13"/>
  <c r="G1126" i="13"/>
  <c r="J1126" i="13"/>
  <c r="B1127" i="13"/>
  <c r="C1127" i="13"/>
  <c r="D1127" i="13"/>
  <c r="E1127" i="13"/>
  <c r="G1127" i="13"/>
  <c r="J1127" i="13"/>
  <c r="B1128" i="13"/>
  <c r="C1128" i="13"/>
  <c r="D1128" i="13"/>
  <c r="E1128" i="13"/>
  <c r="G1128" i="13"/>
  <c r="J1128" i="13"/>
  <c r="B1129" i="13"/>
  <c r="C1129" i="13"/>
  <c r="D1129" i="13"/>
  <c r="E1129" i="13"/>
  <c r="G1129" i="13"/>
  <c r="J1129" i="13"/>
  <c r="B1130" i="13"/>
  <c r="C1130" i="13"/>
  <c r="D1130" i="13"/>
  <c r="E1130" i="13"/>
  <c r="G1130" i="13"/>
  <c r="J1130" i="13"/>
  <c r="B1131" i="13"/>
  <c r="C1131" i="13"/>
  <c r="D1131" i="13"/>
  <c r="E1131" i="13"/>
  <c r="G1131" i="13"/>
  <c r="J1131" i="13"/>
  <c r="B1132" i="13"/>
  <c r="C1132" i="13"/>
  <c r="D1132" i="13"/>
  <c r="E1132" i="13"/>
  <c r="G1132" i="13"/>
  <c r="J1132" i="13"/>
  <c r="B1133" i="13"/>
  <c r="C1133" i="13"/>
  <c r="D1133" i="13"/>
  <c r="E1133" i="13"/>
  <c r="G1133" i="13"/>
  <c r="J1133" i="13"/>
  <c r="B1134" i="13"/>
  <c r="C1134" i="13"/>
  <c r="D1134" i="13"/>
  <c r="E1134" i="13"/>
  <c r="G1134" i="13"/>
  <c r="J1134" i="13"/>
  <c r="B1135" i="13"/>
  <c r="C1135" i="13"/>
  <c r="D1135" i="13"/>
  <c r="E1135" i="13"/>
  <c r="G1135" i="13"/>
  <c r="J1135" i="13"/>
  <c r="B1136" i="13"/>
  <c r="C1136" i="13"/>
  <c r="D1136" i="13"/>
  <c r="E1136" i="13"/>
  <c r="G1136" i="13"/>
  <c r="J1136" i="13"/>
  <c r="B1137" i="13"/>
  <c r="C1137" i="13"/>
  <c r="D1137" i="13"/>
  <c r="E1137" i="13"/>
  <c r="G1137" i="13"/>
  <c r="J1137" i="13"/>
  <c r="B1138" i="13"/>
  <c r="C1138" i="13"/>
  <c r="D1138" i="13"/>
  <c r="E1138" i="13"/>
  <c r="G1138" i="13"/>
  <c r="J1138" i="13"/>
  <c r="B1139" i="13"/>
  <c r="C1139" i="13"/>
  <c r="D1139" i="13"/>
  <c r="E1139" i="13"/>
  <c r="G1139" i="13"/>
  <c r="J1139" i="13"/>
  <c r="B1140" i="13"/>
  <c r="C1140" i="13"/>
  <c r="D1140" i="13"/>
  <c r="E1140" i="13"/>
  <c r="G1140" i="13"/>
  <c r="J1140" i="13"/>
  <c r="B1141" i="13"/>
  <c r="C1141" i="13"/>
  <c r="D1141" i="13"/>
  <c r="E1141" i="13"/>
  <c r="G1141" i="13"/>
  <c r="J1141" i="13"/>
  <c r="B1142" i="13"/>
  <c r="C1142" i="13"/>
  <c r="D1142" i="13"/>
  <c r="E1142" i="13"/>
  <c r="G1142" i="13"/>
  <c r="J1142" i="13"/>
  <c r="B1143" i="13"/>
  <c r="C1143" i="13"/>
  <c r="D1143" i="13"/>
  <c r="E1143" i="13"/>
  <c r="G1143" i="13"/>
  <c r="J1143" i="13"/>
  <c r="B1144" i="13"/>
  <c r="C1144" i="13"/>
  <c r="D1144" i="13"/>
  <c r="E1144" i="13"/>
  <c r="G1144" i="13"/>
  <c r="J1144" i="13"/>
  <c r="B1145" i="13"/>
  <c r="C1145" i="13"/>
  <c r="D1145" i="13"/>
  <c r="E1145" i="13"/>
  <c r="G1145" i="13"/>
  <c r="J1145" i="13"/>
  <c r="B1146" i="13"/>
  <c r="C1146" i="13"/>
  <c r="D1146" i="13"/>
  <c r="E1146" i="13"/>
  <c r="G1146" i="13"/>
  <c r="J1146" i="13"/>
  <c r="B1147" i="13"/>
  <c r="C1147" i="13"/>
  <c r="D1147" i="13"/>
  <c r="E1147" i="13"/>
  <c r="G1147" i="13"/>
  <c r="J1147" i="13"/>
  <c r="B1148" i="13"/>
  <c r="C1148" i="13"/>
  <c r="D1148" i="13"/>
  <c r="E1148" i="13"/>
  <c r="G1148" i="13"/>
  <c r="J1148" i="13"/>
  <c r="B1149" i="13"/>
  <c r="C1149" i="13"/>
  <c r="D1149" i="13"/>
  <c r="E1149" i="13"/>
  <c r="G1149" i="13"/>
  <c r="J1149" i="13"/>
  <c r="B1150" i="13"/>
  <c r="C1150" i="13"/>
  <c r="D1150" i="13"/>
  <c r="E1150" i="13"/>
  <c r="G1150" i="13"/>
  <c r="J1150" i="13"/>
  <c r="B1151" i="13"/>
  <c r="C1151" i="13"/>
  <c r="D1151" i="13"/>
  <c r="E1151" i="13"/>
  <c r="G1151" i="13"/>
  <c r="J1151" i="13"/>
  <c r="B1152" i="13"/>
  <c r="C1152" i="13"/>
  <c r="D1152" i="13"/>
  <c r="E1152" i="13"/>
  <c r="G1152" i="13"/>
  <c r="J1152" i="13"/>
  <c r="B1153" i="13"/>
  <c r="C1153" i="13"/>
  <c r="D1153" i="13"/>
  <c r="E1153" i="13"/>
  <c r="G1153" i="13"/>
  <c r="J1153" i="13"/>
  <c r="B1154" i="13"/>
  <c r="C1154" i="13"/>
  <c r="D1154" i="13"/>
  <c r="E1154" i="13"/>
  <c r="G1154" i="13"/>
  <c r="J1154" i="13"/>
  <c r="B1155" i="13"/>
  <c r="C1155" i="13"/>
  <c r="D1155" i="13"/>
  <c r="E1155" i="13"/>
  <c r="G1155" i="13"/>
  <c r="J1155" i="13"/>
  <c r="B1156" i="13"/>
  <c r="C1156" i="13"/>
  <c r="D1156" i="13"/>
  <c r="E1156" i="13"/>
  <c r="G1156" i="13"/>
  <c r="J1156" i="13"/>
  <c r="B1157" i="13"/>
  <c r="C1157" i="13"/>
  <c r="D1157" i="13"/>
  <c r="E1157" i="13"/>
  <c r="G1157" i="13"/>
  <c r="J1157" i="13"/>
  <c r="B1158" i="13"/>
  <c r="C1158" i="13"/>
  <c r="D1158" i="13"/>
  <c r="E1158" i="13"/>
  <c r="G1158" i="13"/>
  <c r="J1158" i="13"/>
  <c r="B1159" i="13"/>
  <c r="C1159" i="13"/>
  <c r="D1159" i="13"/>
  <c r="E1159" i="13"/>
  <c r="G1159" i="13"/>
  <c r="J1159" i="13"/>
  <c r="B1160" i="13"/>
  <c r="C1160" i="13"/>
  <c r="D1160" i="13"/>
  <c r="E1160" i="13"/>
  <c r="G1160" i="13"/>
  <c r="J1160" i="13"/>
  <c r="B1161" i="13"/>
  <c r="C1161" i="13"/>
  <c r="D1161" i="13"/>
  <c r="E1161" i="13"/>
  <c r="G1161" i="13"/>
  <c r="J1161" i="13"/>
  <c r="B1162" i="13"/>
  <c r="C1162" i="13"/>
  <c r="D1162" i="13"/>
  <c r="E1162" i="13"/>
  <c r="G1162" i="13"/>
  <c r="J1162" i="13"/>
  <c r="B1163" i="13"/>
  <c r="C1163" i="13"/>
  <c r="D1163" i="13"/>
  <c r="E1163" i="13"/>
  <c r="G1163" i="13"/>
  <c r="J1163" i="13"/>
  <c r="B1164" i="13"/>
  <c r="C1164" i="13"/>
  <c r="D1164" i="13"/>
  <c r="E1164" i="13"/>
  <c r="G1164" i="13"/>
  <c r="J1164" i="13"/>
  <c r="B1165" i="13"/>
  <c r="C1165" i="13"/>
  <c r="D1165" i="13"/>
  <c r="E1165" i="13"/>
  <c r="G1165" i="13"/>
  <c r="J1165" i="13"/>
  <c r="B1166" i="13"/>
  <c r="C1166" i="13"/>
  <c r="D1166" i="13"/>
  <c r="E1166" i="13"/>
  <c r="G1166" i="13"/>
  <c r="J1166" i="13"/>
  <c r="B1167" i="13"/>
  <c r="C1167" i="13"/>
  <c r="D1167" i="13"/>
  <c r="E1167" i="13"/>
  <c r="G1167" i="13"/>
  <c r="J1167" i="13"/>
  <c r="B1168" i="13"/>
  <c r="C1168" i="13"/>
  <c r="D1168" i="13"/>
  <c r="E1168" i="13"/>
  <c r="G1168" i="13"/>
  <c r="J1168" i="13"/>
  <c r="B1169" i="13"/>
  <c r="C1169" i="13"/>
  <c r="D1169" i="13"/>
  <c r="E1169" i="13"/>
  <c r="G1169" i="13"/>
  <c r="J1169" i="13"/>
  <c r="B1170" i="13"/>
  <c r="C1170" i="13"/>
  <c r="D1170" i="13"/>
  <c r="E1170" i="13"/>
  <c r="G1170" i="13"/>
  <c r="J1170" i="13"/>
  <c r="B1171" i="13"/>
  <c r="C1171" i="13"/>
  <c r="D1171" i="13"/>
  <c r="E1171" i="13"/>
  <c r="G1171" i="13"/>
  <c r="J1171" i="13"/>
  <c r="B1172" i="13"/>
  <c r="C1172" i="13"/>
  <c r="D1172" i="13"/>
  <c r="E1172" i="13"/>
  <c r="G1172" i="13"/>
  <c r="J1172" i="13"/>
  <c r="B1173" i="13"/>
  <c r="C1173" i="13"/>
  <c r="D1173" i="13"/>
  <c r="E1173" i="13"/>
  <c r="G1173" i="13"/>
  <c r="J1173" i="13"/>
  <c r="B1174" i="13"/>
  <c r="C1174" i="13"/>
  <c r="D1174" i="13"/>
  <c r="E1174" i="13"/>
  <c r="G1174" i="13"/>
  <c r="J1174" i="13"/>
  <c r="B1175" i="13"/>
  <c r="C1175" i="13"/>
  <c r="D1175" i="13"/>
  <c r="E1175" i="13"/>
  <c r="G1175" i="13"/>
  <c r="J1175" i="13"/>
  <c r="B1176" i="13"/>
  <c r="C1176" i="13"/>
  <c r="D1176" i="13"/>
  <c r="E1176" i="13"/>
  <c r="G1176" i="13"/>
  <c r="J1176" i="13"/>
  <c r="B1177" i="13"/>
  <c r="C1177" i="13"/>
  <c r="D1177" i="13"/>
  <c r="E1177" i="13"/>
  <c r="G1177" i="13"/>
  <c r="J1177" i="13"/>
  <c r="B1178" i="13"/>
  <c r="C1178" i="13"/>
  <c r="D1178" i="13"/>
  <c r="E1178" i="13"/>
  <c r="G1178" i="13"/>
  <c r="J1178" i="13"/>
  <c r="B1179" i="13"/>
  <c r="C1179" i="13"/>
  <c r="D1179" i="13"/>
  <c r="E1179" i="13"/>
  <c r="G1179" i="13"/>
  <c r="J1179" i="13"/>
  <c r="B1180" i="13"/>
  <c r="C1180" i="13"/>
  <c r="D1180" i="13"/>
  <c r="E1180" i="13"/>
  <c r="G1180" i="13"/>
  <c r="J1180" i="13"/>
  <c r="B1181" i="13"/>
  <c r="C1181" i="13"/>
  <c r="D1181" i="13"/>
  <c r="E1181" i="13"/>
  <c r="G1181" i="13"/>
  <c r="J1181" i="13"/>
  <c r="B1182" i="13"/>
  <c r="C1182" i="13"/>
  <c r="D1182" i="13"/>
  <c r="E1182" i="13"/>
  <c r="G1182" i="13"/>
  <c r="J1182" i="13"/>
  <c r="B1183" i="13"/>
  <c r="C1183" i="13"/>
  <c r="D1183" i="13"/>
  <c r="E1183" i="13"/>
  <c r="G1183" i="13"/>
  <c r="J1183" i="13"/>
  <c r="B1184" i="13"/>
  <c r="C1184" i="13"/>
  <c r="D1184" i="13"/>
  <c r="E1184" i="13"/>
  <c r="G1184" i="13"/>
  <c r="J1184" i="13"/>
  <c r="B1185" i="13"/>
  <c r="C1185" i="13"/>
  <c r="D1185" i="13"/>
  <c r="E1185" i="13"/>
  <c r="G1185" i="13"/>
  <c r="J1185" i="13"/>
  <c r="B1186" i="13"/>
  <c r="C1186" i="13"/>
  <c r="D1186" i="13"/>
  <c r="E1186" i="13"/>
  <c r="G1186" i="13"/>
  <c r="J1186" i="13"/>
  <c r="B1187" i="13"/>
  <c r="C1187" i="13"/>
  <c r="D1187" i="13"/>
  <c r="E1187" i="13"/>
  <c r="G1187" i="13"/>
  <c r="J1187" i="13"/>
  <c r="B1188" i="13"/>
  <c r="C1188" i="13"/>
  <c r="D1188" i="13"/>
  <c r="E1188" i="13"/>
  <c r="G1188" i="13"/>
  <c r="J1188" i="13"/>
  <c r="B1189" i="13"/>
  <c r="C1189" i="13"/>
  <c r="D1189" i="13"/>
  <c r="E1189" i="13"/>
  <c r="G1189" i="13"/>
  <c r="J1189" i="13"/>
  <c r="B1190" i="13"/>
  <c r="C1190" i="13"/>
  <c r="D1190" i="13"/>
  <c r="E1190" i="13"/>
  <c r="G1190" i="13"/>
  <c r="J1190" i="13"/>
  <c r="B1191" i="13"/>
  <c r="C1191" i="13"/>
  <c r="D1191" i="13"/>
  <c r="E1191" i="13"/>
  <c r="G1191" i="13"/>
  <c r="J1191" i="13"/>
  <c r="B1192" i="13"/>
  <c r="C1192" i="13"/>
  <c r="D1192" i="13"/>
  <c r="E1192" i="13"/>
  <c r="G1192" i="13"/>
  <c r="J1192" i="13"/>
  <c r="B1193" i="13"/>
  <c r="C1193" i="13"/>
  <c r="D1193" i="13"/>
  <c r="E1193" i="13"/>
  <c r="G1193" i="13"/>
  <c r="J1193" i="13"/>
  <c r="B1194" i="13"/>
  <c r="C1194" i="13"/>
  <c r="D1194" i="13"/>
  <c r="E1194" i="13"/>
  <c r="G1194" i="13"/>
  <c r="J1194" i="13"/>
  <c r="B1195" i="13"/>
  <c r="C1195" i="13"/>
  <c r="D1195" i="13"/>
  <c r="E1195" i="13"/>
  <c r="G1195" i="13"/>
  <c r="J1195" i="13"/>
  <c r="B1196" i="13"/>
  <c r="C1196" i="13"/>
  <c r="D1196" i="13"/>
  <c r="E1196" i="13"/>
  <c r="G1196" i="13"/>
  <c r="J1196" i="13"/>
  <c r="B1197" i="13"/>
  <c r="C1197" i="13"/>
  <c r="D1197" i="13"/>
  <c r="E1197" i="13"/>
  <c r="G1197" i="13"/>
  <c r="J1197" i="13"/>
  <c r="B1198" i="13"/>
  <c r="C1198" i="13"/>
  <c r="D1198" i="13"/>
  <c r="E1198" i="13"/>
  <c r="G1198" i="13"/>
  <c r="J1198" i="13"/>
  <c r="B1199" i="13"/>
  <c r="C1199" i="13"/>
  <c r="D1199" i="13"/>
  <c r="E1199" i="13"/>
  <c r="G1199" i="13"/>
  <c r="J1199" i="13"/>
  <c r="B1200" i="13"/>
  <c r="C1200" i="13"/>
  <c r="D1200" i="13"/>
  <c r="E1200" i="13"/>
  <c r="G1200" i="13"/>
  <c r="J1200" i="13"/>
  <c r="B1201" i="13"/>
  <c r="C1201" i="13"/>
  <c r="D1201" i="13"/>
  <c r="E1201" i="13"/>
  <c r="G1201" i="13"/>
  <c r="J1201" i="13"/>
  <c r="B1202" i="13"/>
  <c r="C1202" i="13"/>
  <c r="D1202" i="13"/>
  <c r="E1202" i="13"/>
  <c r="G1202" i="13"/>
  <c r="J1202" i="13"/>
  <c r="B1203" i="13"/>
  <c r="C1203" i="13"/>
  <c r="D1203" i="13"/>
  <c r="E1203" i="13"/>
  <c r="G1203" i="13"/>
  <c r="J1203" i="13"/>
  <c r="B1204" i="13"/>
  <c r="C1204" i="13"/>
  <c r="D1204" i="13"/>
  <c r="E1204" i="13"/>
  <c r="G1204" i="13"/>
  <c r="J1204" i="13"/>
  <c r="B1205" i="13"/>
  <c r="C1205" i="13"/>
  <c r="D1205" i="13"/>
  <c r="E1205" i="13"/>
  <c r="G1205" i="13"/>
  <c r="J1205" i="13"/>
  <c r="B1206" i="13"/>
  <c r="C1206" i="13"/>
  <c r="D1206" i="13"/>
  <c r="E1206" i="13"/>
  <c r="G1206" i="13"/>
  <c r="J1206" i="13"/>
  <c r="B1207" i="13"/>
  <c r="C1207" i="13"/>
  <c r="D1207" i="13"/>
  <c r="E1207" i="13"/>
  <c r="G1207" i="13"/>
  <c r="J1207" i="13"/>
  <c r="B1208" i="13"/>
  <c r="C1208" i="13"/>
  <c r="D1208" i="13"/>
  <c r="E1208" i="13"/>
  <c r="G1208" i="13"/>
  <c r="J1208" i="13"/>
  <c r="B1209" i="13"/>
  <c r="C1209" i="13"/>
  <c r="D1209" i="13"/>
  <c r="E1209" i="13"/>
  <c r="G1209" i="13"/>
  <c r="J1209" i="13"/>
  <c r="B1210" i="13"/>
  <c r="C1210" i="13"/>
  <c r="D1210" i="13"/>
  <c r="E1210" i="13"/>
  <c r="G1210" i="13"/>
  <c r="J1210" i="13"/>
  <c r="B1211" i="13"/>
  <c r="C1211" i="13"/>
  <c r="D1211" i="13"/>
  <c r="E1211" i="13"/>
  <c r="G1211" i="13"/>
  <c r="J1211" i="13"/>
  <c r="B1212" i="13"/>
  <c r="C1212" i="13"/>
  <c r="D1212" i="13"/>
  <c r="E1212" i="13"/>
  <c r="G1212" i="13"/>
  <c r="J1212" i="13"/>
  <c r="B1213" i="13"/>
  <c r="C1213" i="13"/>
  <c r="D1213" i="13"/>
  <c r="E1213" i="13"/>
  <c r="G1213" i="13"/>
  <c r="J1213" i="13"/>
  <c r="B1214" i="13"/>
  <c r="C1214" i="13"/>
  <c r="D1214" i="13"/>
  <c r="E1214" i="13"/>
  <c r="G1214" i="13"/>
  <c r="J1214" i="13"/>
  <c r="B1215" i="13"/>
  <c r="C1215" i="13"/>
  <c r="D1215" i="13"/>
  <c r="E1215" i="13"/>
  <c r="G1215" i="13"/>
  <c r="J1215" i="13"/>
  <c r="B1216" i="13"/>
  <c r="C1216" i="13"/>
  <c r="D1216" i="13"/>
  <c r="E1216" i="13"/>
  <c r="G1216" i="13"/>
  <c r="J1216" i="13"/>
  <c r="B1217" i="13"/>
  <c r="C1217" i="13"/>
  <c r="D1217" i="13"/>
  <c r="E1217" i="13"/>
  <c r="G1217" i="13"/>
  <c r="J1217" i="13"/>
  <c r="B1218" i="13"/>
  <c r="C1218" i="13"/>
  <c r="D1218" i="13"/>
  <c r="E1218" i="13"/>
  <c r="G1218" i="13"/>
  <c r="J1218" i="13"/>
  <c r="B1219" i="13"/>
  <c r="C1219" i="13"/>
  <c r="D1219" i="13"/>
  <c r="E1219" i="13"/>
  <c r="G1219" i="13"/>
  <c r="J1219" i="13"/>
  <c r="B1220" i="13"/>
  <c r="C1220" i="13"/>
  <c r="D1220" i="13"/>
  <c r="E1220" i="13"/>
  <c r="G1220" i="13"/>
  <c r="J1220" i="13"/>
  <c r="B1221" i="13"/>
  <c r="C1221" i="13"/>
  <c r="D1221" i="13"/>
  <c r="E1221" i="13"/>
  <c r="G1221" i="13"/>
  <c r="J1221" i="13"/>
  <c r="B1222" i="13"/>
  <c r="C1222" i="13"/>
  <c r="D1222" i="13"/>
  <c r="E1222" i="13"/>
  <c r="G1222" i="13"/>
  <c r="J1222" i="13"/>
  <c r="B1223" i="13"/>
  <c r="C1223" i="13"/>
  <c r="D1223" i="13"/>
  <c r="E1223" i="13"/>
  <c r="G1223" i="13"/>
  <c r="J1223" i="13"/>
  <c r="B1224" i="13"/>
  <c r="C1224" i="13"/>
  <c r="D1224" i="13"/>
  <c r="E1224" i="13"/>
  <c r="G1224" i="13"/>
  <c r="J1224" i="13"/>
  <c r="B1225" i="13"/>
  <c r="C1225" i="13"/>
  <c r="D1225" i="13"/>
  <c r="E1225" i="13"/>
  <c r="G1225" i="13"/>
  <c r="J1225" i="13"/>
  <c r="B1226" i="13"/>
  <c r="C1226" i="13"/>
  <c r="D1226" i="13"/>
  <c r="E1226" i="13"/>
  <c r="G1226" i="13"/>
  <c r="J1226" i="13"/>
  <c r="B1227" i="13"/>
  <c r="C1227" i="13"/>
  <c r="D1227" i="13"/>
  <c r="E1227" i="13"/>
  <c r="G1227" i="13"/>
  <c r="J1227" i="13"/>
  <c r="B1228" i="13"/>
  <c r="C1228" i="13"/>
  <c r="D1228" i="13"/>
  <c r="E1228" i="13"/>
  <c r="G1228" i="13"/>
  <c r="J1228" i="13"/>
  <c r="B1229" i="13"/>
  <c r="C1229" i="13"/>
  <c r="D1229" i="13"/>
  <c r="E1229" i="13"/>
  <c r="G1229" i="13"/>
  <c r="J1229" i="13"/>
  <c r="B1230" i="13"/>
  <c r="C1230" i="13"/>
  <c r="D1230" i="13"/>
  <c r="E1230" i="13"/>
  <c r="G1230" i="13"/>
  <c r="J1230" i="13"/>
  <c r="B1231" i="13"/>
  <c r="C1231" i="13"/>
  <c r="D1231" i="13"/>
  <c r="E1231" i="13"/>
  <c r="G1231" i="13"/>
  <c r="J1231" i="13"/>
  <c r="B1232" i="13"/>
  <c r="C1232" i="13"/>
  <c r="D1232" i="13"/>
  <c r="E1232" i="13"/>
  <c r="G1232" i="13"/>
  <c r="J1232" i="13"/>
  <c r="B1233" i="13"/>
  <c r="C1233" i="13"/>
  <c r="D1233" i="13"/>
  <c r="E1233" i="13"/>
  <c r="G1233" i="13"/>
  <c r="J1233" i="13"/>
  <c r="B1234" i="13"/>
  <c r="C1234" i="13"/>
  <c r="D1234" i="13"/>
  <c r="E1234" i="13"/>
  <c r="G1234" i="13"/>
  <c r="J1234" i="13"/>
  <c r="B1235" i="13"/>
  <c r="C1235" i="13"/>
  <c r="D1235" i="13"/>
  <c r="E1235" i="13"/>
  <c r="G1235" i="13"/>
  <c r="J1235" i="13"/>
  <c r="B1236" i="13"/>
  <c r="C1236" i="13"/>
  <c r="D1236" i="13"/>
  <c r="E1236" i="13"/>
  <c r="G1236" i="13"/>
  <c r="J1236" i="13"/>
  <c r="B1237" i="13"/>
  <c r="C1237" i="13"/>
  <c r="D1237" i="13"/>
  <c r="E1237" i="13"/>
  <c r="G1237" i="13"/>
  <c r="J1237" i="13"/>
  <c r="B1238" i="13"/>
  <c r="C1238" i="13"/>
  <c r="D1238" i="13"/>
  <c r="E1238" i="13"/>
  <c r="G1238" i="13"/>
  <c r="J1238" i="13"/>
  <c r="B1239" i="13"/>
  <c r="C1239" i="13"/>
  <c r="D1239" i="13"/>
  <c r="E1239" i="13"/>
  <c r="G1239" i="13"/>
  <c r="J1239" i="13"/>
  <c r="B1240" i="13"/>
  <c r="C1240" i="13"/>
  <c r="D1240" i="13"/>
  <c r="E1240" i="13"/>
  <c r="G1240" i="13"/>
  <c r="J1240" i="13"/>
  <c r="B1241" i="13"/>
  <c r="C1241" i="13"/>
  <c r="D1241" i="13"/>
  <c r="E1241" i="13"/>
  <c r="G1241" i="13"/>
  <c r="J1241" i="13"/>
  <c r="B1242" i="13"/>
  <c r="C1242" i="13"/>
  <c r="D1242" i="13"/>
  <c r="E1242" i="13"/>
  <c r="G1242" i="13"/>
  <c r="J1242" i="13"/>
  <c r="B1243" i="13"/>
  <c r="C1243" i="13"/>
  <c r="D1243" i="13"/>
  <c r="E1243" i="13"/>
  <c r="G1243" i="13"/>
  <c r="J1243" i="13"/>
  <c r="B1244" i="13"/>
  <c r="C1244" i="13"/>
  <c r="D1244" i="13"/>
  <c r="E1244" i="13"/>
  <c r="G1244" i="13"/>
  <c r="J1244" i="13"/>
  <c r="B1245" i="13"/>
  <c r="C1245" i="13"/>
  <c r="D1245" i="13"/>
  <c r="E1245" i="13"/>
  <c r="G1245" i="13"/>
  <c r="J1245" i="13"/>
  <c r="B1246" i="13"/>
  <c r="C1246" i="13"/>
  <c r="D1246" i="13"/>
  <c r="E1246" i="13"/>
  <c r="G1246" i="13"/>
  <c r="J1246" i="13"/>
  <c r="B1247" i="13"/>
  <c r="C1247" i="13"/>
  <c r="D1247" i="13"/>
  <c r="E1247" i="13"/>
  <c r="G1247" i="13"/>
  <c r="J1247" i="13"/>
  <c r="B1248" i="13"/>
  <c r="C1248" i="13"/>
  <c r="D1248" i="13"/>
  <c r="E1248" i="13"/>
  <c r="G1248" i="13"/>
  <c r="J1248" i="13"/>
  <c r="B1249" i="13"/>
  <c r="C1249" i="13"/>
  <c r="D1249" i="13"/>
  <c r="E1249" i="13"/>
  <c r="G1249" i="13"/>
  <c r="J1249" i="13"/>
  <c r="B1250" i="13"/>
  <c r="C1250" i="13"/>
  <c r="D1250" i="13"/>
  <c r="E1250" i="13"/>
  <c r="G1250" i="13"/>
  <c r="J1250" i="13"/>
  <c r="B1251" i="13"/>
  <c r="C1251" i="13"/>
  <c r="D1251" i="13"/>
  <c r="E1251" i="13"/>
  <c r="G1251" i="13"/>
  <c r="J1251" i="13"/>
  <c r="B1252" i="13"/>
  <c r="C1252" i="13"/>
  <c r="D1252" i="13"/>
  <c r="E1252" i="13"/>
  <c r="G1252" i="13"/>
  <c r="J1252" i="13"/>
  <c r="B1253" i="13"/>
  <c r="C1253" i="13"/>
  <c r="D1253" i="13"/>
  <c r="E1253" i="13"/>
  <c r="G1253" i="13"/>
  <c r="J1253" i="13"/>
  <c r="B1254" i="13"/>
  <c r="C1254" i="13"/>
  <c r="D1254" i="13"/>
  <c r="E1254" i="13"/>
  <c r="G1254" i="13"/>
  <c r="J1254" i="13"/>
  <c r="B1255" i="13"/>
  <c r="C1255" i="13"/>
  <c r="D1255" i="13"/>
  <c r="E1255" i="13"/>
  <c r="G1255" i="13"/>
  <c r="J1255" i="13"/>
  <c r="B1256" i="13"/>
  <c r="C1256" i="13"/>
  <c r="D1256" i="13"/>
  <c r="E1256" i="13"/>
  <c r="G1256" i="13"/>
  <c r="J1256" i="13"/>
  <c r="B1257" i="13"/>
  <c r="C1257" i="13"/>
  <c r="D1257" i="13"/>
  <c r="E1257" i="13"/>
  <c r="G1257" i="13"/>
  <c r="J1257" i="13"/>
  <c r="B1258" i="13"/>
  <c r="C1258" i="13"/>
  <c r="D1258" i="13"/>
  <c r="E1258" i="13"/>
  <c r="G1258" i="13"/>
  <c r="J1258" i="13"/>
  <c r="B1259" i="13"/>
  <c r="C1259" i="13"/>
  <c r="D1259" i="13"/>
  <c r="E1259" i="13"/>
  <c r="G1259" i="13"/>
  <c r="J1259" i="13"/>
  <c r="B1260" i="13"/>
  <c r="C1260" i="13"/>
  <c r="D1260" i="13"/>
  <c r="E1260" i="13"/>
  <c r="G1260" i="13"/>
  <c r="J1260" i="13"/>
  <c r="B1261" i="13"/>
  <c r="C1261" i="13"/>
  <c r="D1261" i="13"/>
  <c r="E1261" i="13"/>
  <c r="G1261" i="13"/>
  <c r="J1261" i="13"/>
  <c r="B1262" i="13"/>
  <c r="C1262" i="13"/>
  <c r="D1262" i="13"/>
  <c r="E1262" i="13"/>
  <c r="G1262" i="13"/>
  <c r="J1262" i="13"/>
  <c r="B1263" i="13"/>
  <c r="C1263" i="13"/>
  <c r="D1263" i="13"/>
  <c r="E1263" i="13"/>
  <c r="G1263" i="13"/>
  <c r="J1263" i="13"/>
  <c r="B1264" i="13"/>
  <c r="C1264" i="13"/>
  <c r="D1264" i="13"/>
  <c r="E1264" i="13"/>
  <c r="G1264" i="13"/>
  <c r="J1264" i="13"/>
  <c r="B1265" i="13"/>
  <c r="C1265" i="13"/>
  <c r="D1265" i="13"/>
  <c r="E1265" i="13"/>
  <c r="G1265" i="13"/>
  <c r="J1265" i="13"/>
  <c r="B1266" i="13"/>
  <c r="C1266" i="13"/>
  <c r="D1266" i="13"/>
  <c r="E1266" i="13"/>
  <c r="G1266" i="13"/>
  <c r="J1266" i="13"/>
  <c r="B1267" i="13"/>
  <c r="C1267" i="13"/>
  <c r="D1267" i="13"/>
  <c r="E1267" i="13"/>
  <c r="G1267" i="13"/>
  <c r="J1267" i="13"/>
  <c r="B1268" i="13"/>
  <c r="C1268" i="13"/>
  <c r="D1268" i="13"/>
  <c r="E1268" i="13"/>
  <c r="G1268" i="13"/>
  <c r="J1268" i="13"/>
  <c r="B1269" i="13"/>
  <c r="C1269" i="13"/>
  <c r="D1269" i="13"/>
  <c r="E1269" i="13"/>
  <c r="G1269" i="13"/>
  <c r="J1269" i="13"/>
  <c r="B1270" i="13"/>
  <c r="C1270" i="13"/>
  <c r="D1270" i="13"/>
  <c r="E1270" i="13"/>
  <c r="G1270" i="13"/>
  <c r="J1270" i="13"/>
  <c r="B1271" i="13"/>
  <c r="C1271" i="13"/>
  <c r="D1271" i="13"/>
  <c r="E1271" i="13"/>
  <c r="G1271" i="13"/>
  <c r="J1271" i="13"/>
  <c r="B1272" i="13"/>
  <c r="C1272" i="13"/>
  <c r="D1272" i="13"/>
  <c r="E1272" i="13"/>
  <c r="G1272" i="13"/>
  <c r="J1272" i="13"/>
  <c r="B1273" i="13"/>
  <c r="C1273" i="13"/>
  <c r="D1273" i="13"/>
  <c r="E1273" i="13"/>
  <c r="G1273" i="13"/>
  <c r="J1273" i="13"/>
  <c r="B1274" i="13"/>
  <c r="C1274" i="13"/>
  <c r="D1274" i="13"/>
  <c r="E1274" i="13"/>
  <c r="G1274" i="13"/>
  <c r="J1274" i="13"/>
  <c r="B1275" i="13"/>
  <c r="C1275" i="13"/>
  <c r="D1275" i="13"/>
  <c r="E1275" i="13"/>
  <c r="G1275" i="13"/>
  <c r="J1275" i="13"/>
  <c r="B1276" i="13"/>
  <c r="C1276" i="13"/>
  <c r="D1276" i="13"/>
  <c r="E1276" i="13"/>
  <c r="G1276" i="13"/>
  <c r="J1276" i="13"/>
  <c r="B1277" i="13"/>
  <c r="C1277" i="13"/>
  <c r="D1277" i="13"/>
  <c r="E1277" i="13"/>
  <c r="G1277" i="13"/>
  <c r="J1277" i="13"/>
  <c r="B1278" i="13"/>
  <c r="C1278" i="13"/>
  <c r="D1278" i="13"/>
  <c r="E1278" i="13"/>
  <c r="G1278" i="13"/>
  <c r="J1278" i="13"/>
  <c r="B1279" i="13"/>
  <c r="C1279" i="13"/>
  <c r="D1279" i="13"/>
  <c r="E1279" i="13"/>
  <c r="G1279" i="13"/>
  <c r="J1279" i="13"/>
  <c r="B1280" i="13"/>
  <c r="C1280" i="13"/>
  <c r="D1280" i="13"/>
  <c r="E1280" i="13"/>
  <c r="G1280" i="13"/>
  <c r="J1280" i="13"/>
  <c r="B1281" i="13"/>
  <c r="C1281" i="13"/>
  <c r="D1281" i="13"/>
  <c r="E1281" i="13"/>
  <c r="G1281" i="13"/>
  <c r="J1281" i="13"/>
  <c r="B1282" i="13"/>
  <c r="C1282" i="13"/>
  <c r="D1282" i="13"/>
  <c r="E1282" i="13"/>
  <c r="G1282" i="13"/>
  <c r="J1282" i="13"/>
  <c r="B1283" i="13"/>
  <c r="C1283" i="13"/>
  <c r="D1283" i="13"/>
  <c r="E1283" i="13"/>
  <c r="G1283" i="13"/>
  <c r="J1283" i="13"/>
  <c r="B1284" i="13"/>
  <c r="C1284" i="13"/>
  <c r="D1284" i="13"/>
  <c r="E1284" i="13"/>
  <c r="G1284" i="13"/>
  <c r="J1284" i="13"/>
  <c r="B1285" i="13"/>
  <c r="C1285" i="13"/>
  <c r="D1285" i="13"/>
  <c r="E1285" i="13"/>
  <c r="G1285" i="13"/>
  <c r="J1285" i="13"/>
  <c r="B1286" i="13"/>
  <c r="C1286" i="13"/>
  <c r="D1286" i="13"/>
  <c r="E1286" i="13"/>
  <c r="G1286" i="13"/>
  <c r="J1286" i="13"/>
  <c r="B1287" i="13"/>
  <c r="C1287" i="13"/>
  <c r="D1287" i="13"/>
  <c r="E1287" i="13"/>
  <c r="G1287" i="13"/>
  <c r="J1287" i="13"/>
  <c r="B1288" i="13"/>
  <c r="C1288" i="13"/>
  <c r="D1288" i="13"/>
  <c r="E1288" i="13"/>
  <c r="G1288" i="13"/>
  <c r="J1288" i="13"/>
  <c r="B1289" i="13"/>
  <c r="C1289" i="13"/>
  <c r="D1289" i="13"/>
  <c r="E1289" i="13"/>
  <c r="G1289" i="13"/>
  <c r="J1289" i="13"/>
  <c r="B1290" i="13"/>
  <c r="C1290" i="13"/>
  <c r="D1290" i="13"/>
  <c r="E1290" i="13"/>
  <c r="G1290" i="13"/>
  <c r="J1290" i="13"/>
  <c r="B1291" i="13"/>
  <c r="C1291" i="13"/>
  <c r="D1291" i="13"/>
  <c r="E1291" i="13"/>
  <c r="G1291" i="13"/>
  <c r="J1291" i="13"/>
  <c r="B1292" i="13"/>
  <c r="C1292" i="13"/>
  <c r="D1292" i="13"/>
  <c r="E1292" i="13"/>
  <c r="G1292" i="13"/>
  <c r="J1292" i="13"/>
  <c r="B1293" i="13"/>
  <c r="C1293" i="13"/>
  <c r="D1293" i="13"/>
  <c r="E1293" i="13"/>
  <c r="G1293" i="13"/>
  <c r="J1293" i="13"/>
  <c r="B1294" i="13"/>
  <c r="C1294" i="13"/>
  <c r="D1294" i="13"/>
  <c r="E1294" i="13"/>
  <c r="G1294" i="13"/>
  <c r="J1294" i="13"/>
  <c r="B1295" i="13"/>
  <c r="C1295" i="13"/>
  <c r="D1295" i="13"/>
  <c r="E1295" i="13"/>
  <c r="G1295" i="13"/>
  <c r="J1295" i="13"/>
  <c r="B1296" i="13"/>
  <c r="C1296" i="13"/>
  <c r="D1296" i="13"/>
  <c r="E1296" i="13"/>
  <c r="G1296" i="13"/>
  <c r="J1296" i="13"/>
  <c r="B1297" i="13"/>
  <c r="C1297" i="13"/>
  <c r="D1297" i="13"/>
  <c r="E1297" i="13"/>
  <c r="G1297" i="13"/>
  <c r="J1297" i="13"/>
  <c r="B1298" i="13"/>
  <c r="C1298" i="13"/>
  <c r="D1298" i="13"/>
  <c r="E1298" i="13"/>
  <c r="G1298" i="13"/>
  <c r="J1298" i="13"/>
  <c r="B1299" i="13"/>
  <c r="C1299" i="13"/>
  <c r="D1299" i="13"/>
  <c r="E1299" i="13"/>
  <c r="G1299" i="13"/>
  <c r="J1299" i="13"/>
  <c r="B1300" i="13"/>
  <c r="C1300" i="13"/>
  <c r="D1300" i="13"/>
  <c r="E1300" i="13"/>
  <c r="G1300" i="13"/>
  <c r="J1300" i="13"/>
  <c r="B1301" i="13"/>
  <c r="C1301" i="13"/>
  <c r="D1301" i="13"/>
  <c r="E1301" i="13"/>
  <c r="G1301" i="13"/>
  <c r="J1301" i="13"/>
  <c r="B1302" i="13"/>
  <c r="C1302" i="13"/>
  <c r="D1302" i="13"/>
  <c r="E1302" i="13"/>
  <c r="G1302" i="13"/>
  <c r="J1302" i="13"/>
  <c r="B1303" i="13"/>
  <c r="C1303" i="13"/>
  <c r="D1303" i="13"/>
  <c r="E1303" i="13"/>
  <c r="G1303" i="13"/>
  <c r="J1303" i="13"/>
  <c r="B1304" i="13"/>
  <c r="C1304" i="13"/>
  <c r="D1304" i="13"/>
  <c r="E1304" i="13"/>
  <c r="G1304" i="13"/>
  <c r="J1304" i="13"/>
  <c r="B1305" i="13"/>
  <c r="C1305" i="13"/>
  <c r="D1305" i="13"/>
  <c r="E1305" i="13"/>
  <c r="G1305" i="13"/>
  <c r="J1305" i="13"/>
  <c r="B1306" i="13"/>
  <c r="C1306" i="13"/>
  <c r="D1306" i="13"/>
  <c r="E1306" i="13"/>
  <c r="G1306" i="13"/>
  <c r="J1306" i="13"/>
  <c r="B1307" i="13"/>
  <c r="C1307" i="13"/>
  <c r="D1307" i="13"/>
  <c r="E1307" i="13"/>
  <c r="G1307" i="13"/>
  <c r="J1307" i="13"/>
  <c r="B1308" i="13"/>
  <c r="C1308" i="13"/>
  <c r="D1308" i="13"/>
  <c r="E1308" i="13"/>
  <c r="G1308" i="13"/>
  <c r="J1308" i="13"/>
  <c r="B1309" i="13"/>
  <c r="C1309" i="13"/>
  <c r="D1309" i="13"/>
  <c r="E1309" i="13"/>
  <c r="G1309" i="13"/>
  <c r="J1309" i="13"/>
  <c r="B1310" i="13"/>
  <c r="C1310" i="13"/>
  <c r="D1310" i="13"/>
  <c r="E1310" i="13"/>
  <c r="G1310" i="13"/>
  <c r="J1310" i="13"/>
  <c r="B1311" i="13"/>
  <c r="C1311" i="13"/>
  <c r="D1311" i="13"/>
  <c r="E1311" i="13"/>
  <c r="G1311" i="13"/>
  <c r="J1311" i="13"/>
  <c r="B1312" i="13"/>
  <c r="C1312" i="13"/>
  <c r="D1312" i="13"/>
  <c r="E1312" i="13"/>
  <c r="G1312" i="13"/>
  <c r="J1312" i="13"/>
  <c r="B1313" i="13"/>
  <c r="C1313" i="13"/>
  <c r="D1313" i="13"/>
  <c r="E1313" i="13"/>
  <c r="G1313" i="13"/>
  <c r="J1313" i="13"/>
  <c r="B1314" i="13"/>
  <c r="C1314" i="13"/>
  <c r="D1314" i="13"/>
  <c r="E1314" i="13"/>
  <c r="G1314" i="13"/>
  <c r="J1314" i="13"/>
  <c r="B1315" i="13"/>
  <c r="C1315" i="13"/>
  <c r="D1315" i="13"/>
  <c r="E1315" i="13"/>
  <c r="G1315" i="13"/>
  <c r="J1315" i="13"/>
  <c r="B1316" i="13"/>
  <c r="C1316" i="13"/>
  <c r="D1316" i="13"/>
  <c r="E1316" i="13"/>
  <c r="G1316" i="13"/>
  <c r="J1316" i="13"/>
  <c r="B1317" i="13"/>
  <c r="C1317" i="13"/>
  <c r="D1317" i="13"/>
  <c r="E1317" i="13"/>
  <c r="G1317" i="13"/>
  <c r="J1317" i="13"/>
  <c r="B1318" i="13"/>
  <c r="C1318" i="13"/>
  <c r="D1318" i="13"/>
  <c r="E1318" i="13"/>
  <c r="G1318" i="13"/>
  <c r="J1318" i="13"/>
  <c r="B1319" i="13"/>
  <c r="C1319" i="13"/>
  <c r="D1319" i="13"/>
  <c r="E1319" i="13"/>
  <c r="G1319" i="13"/>
  <c r="J1319" i="13"/>
  <c r="B1320" i="13"/>
  <c r="C1320" i="13"/>
  <c r="D1320" i="13"/>
  <c r="E1320" i="13"/>
  <c r="G1320" i="13"/>
  <c r="J1320" i="13"/>
  <c r="B1321" i="13"/>
  <c r="C1321" i="13"/>
  <c r="D1321" i="13"/>
  <c r="E1321" i="13"/>
  <c r="G1321" i="13"/>
  <c r="J1321" i="13"/>
  <c r="B1322" i="13"/>
  <c r="C1322" i="13"/>
  <c r="D1322" i="13"/>
  <c r="E1322" i="13"/>
  <c r="G1322" i="13"/>
  <c r="J1322" i="13"/>
  <c r="B1323" i="13"/>
  <c r="C1323" i="13"/>
  <c r="D1323" i="13"/>
  <c r="E1323" i="13"/>
  <c r="G1323" i="13"/>
  <c r="J1323" i="13"/>
  <c r="B1324" i="13"/>
  <c r="C1324" i="13"/>
  <c r="D1324" i="13"/>
  <c r="E1324" i="13"/>
  <c r="G1324" i="13"/>
  <c r="J1324" i="13"/>
  <c r="B1325" i="13"/>
  <c r="C1325" i="13"/>
  <c r="D1325" i="13"/>
  <c r="E1325" i="13"/>
  <c r="G1325" i="13"/>
  <c r="J1325" i="13"/>
  <c r="B1326" i="13"/>
  <c r="C1326" i="13"/>
  <c r="D1326" i="13"/>
  <c r="E1326" i="13"/>
  <c r="G1326" i="13"/>
  <c r="J1326" i="13"/>
  <c r="B1327" i="13"/>
  <c r="C1327" i="13"/>
  <c r="D1327" i="13"/>
  <c r="E1327" i="13"/>
  <c r="G1327" i="13"/>
  <c r="J1327" i="13"/>
  <c r="B1328" i="13"/>
  <c r="C1328" i="13"/>
  <c r="D1328" i="13"/>
  <c r="E1328" i="13"/>
  <c r="G1328" i="13"/>
  <c r="J1328" i="13"/>
  <c r="B1329" i="13"/>
  <c r="C1329" i="13"/>
  <c r="D1329" i="13"/>
  <c r="E1329" i="13"/>
  <c r="G1329" i="13"/>
  <c r="J1329" i="13"/>
  <c r="B1330" i="13"/>
  <c r="C1330" i="13"/>
  <c r="D1330" i="13"/>
  <c r="E1330" i="13"/>
  <c r="G1330" i="13"/>
  <c r="J1330" i="13"/>
  <c r="B1331" i="13"/>
  <c r="C1331" i="13"/>
  <c r="D1331" i="13"/>
  <c r="E1331" i="13"/>
  <c r="G1331" i="13"/>
  <c r="J1331" i="13"/>
  <c r="B1332" i="13"/>
  <c r="C1332" i="13"/>
  <c r="D1332" i="13"/>
  <c r="E1332" i="13"/>
  <c r="G1332" i="13"/>
  <c r="J1332" i="13"/>
  <c r="B1333" i="13"/>
  <c r="C1333" i="13"/>
  <c r="D1333" i="13"/>
  <c r="E1333" i="13"/>
  <c r="G1333" i="13"/>
  <c r="J1333" i="13"/>
  <c r="B1334" i="13"/>
  <c r="C1334" i="13"/>
  <c r="D1334" i="13"/>
  <c r="E1334" i="13"/>
  <c r="G1334" i="13"/>
  <c r="J1334" i="13"/>
  <c r="B1335" i="13"/>
  <c r="C1335" i="13"/>
  <c r="D1335" i="13"/>
  <c r="E1335" i="13"/>
  <c r="G1335" i="13"/>
  <c r="J1335" i="13"/>
  <c r="B1336" i="13"/>
  <c r="C1336" i="13"/>
  <c r="D1336" i="13"/>
  <c r="E1336" i="13"/>
  <c r="G1336" i="13"/>
  <c r="J1336" i="13"/>
  <c r="B1337" i="13"/>
  <c r="C1337" i="13"/>
  <c r="D1337" i="13"/>
  <c r="E1337" i="13"/>
  <c r="G1337" i="13"/>
  <c r="J1337" i="13"/>
  <c r="B1338" i="13"/>
  <c r="C1338" i="13"/>
  <c r="D1338" i="13"/>
  <c r="E1338" i="13"/>
  <c r="G1338" i="13"/>
  <c r="J1338" i="13"/>
  <c r="B1339" i="13"/>
  <c r="C1339" i="13"/>
  <c r="D1339" i="13"/>
  <c r="E1339" i="13"/>
  <c r="G1339" i="13"/>
  <c r="J1339" i="13"/>
  <c r="B1340" i="13"/>
  <c r="C1340" i="13"/>
  <c r="D1340" i="13"/>
  <c r="E1340" i="13"/>
  <c r="G1340" i="13"/>
  <c r="J1340" i="13"/>
  <c r="B1341" i="13"/>
  <c r="C1341" i="13"/>
  <c r="D1341" i="13"/>
  <c r="E1341" i="13"/>
  <c r="G1341" i="13"/>
  <c r="J1341" i="13"/>
  <c r="B1342" i="13"/>
  <c r="C1342" i="13"/>
  <c r="D1342" i="13"/>
  <c r="E1342" i="13"/>
  <c r="G1342" i="13"/>
  <c r="J1342" i="13"/>
  <c r="B1343" i="13"/>
  <c r="C1343" i="13"/>
  <c r="D1343" i="13"/>
  <c r="E1343" i="13"/>
  <c r="G1343" i="13"/>
  <c r="J1343" i="13"/>
  <c r="B1344" i="13"/>
  <c r="C1344" i="13"/>
  <c r="D1344" i="13"/>
  <c r="E1344" i="13"/>
  <c r="G1344" i="13"/>
  <c r="J1344" i="13"/>
  <c r="B1345" i="13"/>
  <c r="C1345" i="13"/>
  <c r="D1345" i="13"/>
  <c r="E1345" i="13"/>
  <c r="G1345" i="13"/>
  <c r="J1345" i="13"/>
  <c r="B1346" i="13"/>
  <c r="C1346" i="13"/>
  <c r="D1346" i="13"/>
  <c r="E1346" i="13"/>
  <c r="G1346" i="13"/>
  <c r="J1346" i="13"/>
  <c r="B1347" i="13"/>
  <c r="C1347" i="13"/>
  <c r="D1347" i="13"/>
  <c r="E1347" i="13"/>
  <c r="G1347" i="13"/>
  <c r="J1347" i="13"/>
  <c r="B1348" i="13"/>
  <c r="C1348" i="13"/>
  <c r="D1348" i="13"/>
  <c r="E1348" i="13"/>
  <c r="G1348" i="13"/>
  <c r="J1348" i="13"/>
  <c r="B1349" i="13"/>
  <c r="C1349" i="13"/>
  <c r="D1349" i="13"/>
  <c r="E1349" i="13"/>
  <c r="G1349" i="13"/>
  <c r="J1349" i="13"/>
  <c r="B1350" i="13"/>
  <c r="C1350" i="13"/>
  <c r="D1350" i="13"/>
  <c r="E1350" i="13"/>
  <c r="G1350" i="13"/>
  <c r="J1350" i="13"/>
  <c r="B1351" i="13"/>
  <c r="C1351" i="13"/>
  <c r="D1351" i="13"/>
  <c r="E1351" i="13"/>
  <c r="G1351" i="13"/>
  <c r="J1351" i="13"/>
  <c r="B1352" i="13"/>
  <c r="C1352" i="13"/>
  <c r="D1352" i="13"/>
  <c r="E1352" i="13"/>
  <c r="G1352" i="13"/>
  <c r="J1352" i="13"/>
  <c r="B1353" i="13"/>
  <c r="C1353" i="13"/>
  <c r="D1353" i="13"/>
  <c r="E1353" i="13"/>
  <c r="G1353" i="13"/>
  <c r="J1353" i="13"/>
  <c r="B1354" i="13"/>
  <c r="C1354" i="13"/>
  <c r="D1354" i="13"/>
  <c r="E1354" i="13"/>
  <c r="G1354" i="13"/>
  <c r="J1354" i="13"/>
  <c r="B1355" i="13"/>
  <c r="C1355" i="13"/>
  <c r="D1355" i="13"/>
  <c r="E1355" i="13"/>
  <c r="G1355" i="13"/>
  <c r="J1355" i="13"/>
  <c r="B1356" i="13"/>
  <c r="C1356" i="13"/>
  <c r="D1356" i="13"/>
  <c r="E1356" i="13"/>
  <c r="G1356" i="13"/>
  <c r="J1356" i="13"/>
  <c r="B1357" i="13"/>
  <c r="C1357" i="13"/>
  <c r="D1357" i="13"/>
  <c r="E1357" i="13"/>
  <c r="G1357" i="13"/>
  <c r="J1357" i="13"/>
  <c r="B1358" i="13"/>
  <c r="C1358" i="13"/>
  <c r="D1358" i="13"/>
  <c r="E1358" i="13"/>
  <c r="G1358" i="13"/>
  <c r="J1358" i="13"/>
  <c r="B1359" i="13"/>
  <c r="C1359" i="13"/>
  <c r="D1359" i="13"/>
  <c r="E1359" i="13"/>
  <c r="G1359" i="13"/>
  <c r="J1359" i="13"/>
  <c r="B1360" i="13"/>
  <c r="C1360" i="13"/>
  <c r="D1360" i="13"/>
  <c r="E1360" i="13"/>
  <c r="G1360" i="13"/>
  <c r="J1360" i="13"/>
  <c r="B1361" i="13"/>
  <c r="C1361" i="13"/>
  <c r="D1361" i="13"/>
  <c r="E1361" i="13"/>
  <c r="G1361" i="13"/>
  <c r="J1361" i="13"/>
  <c r="B1362" i="13"/>
  <c r="C1362" i="13"/>
  <c r="D1362" i="13"/>
  <c r="E1362" i="13"/>
  <c r="G1362" i="13"/>
  <c r="J1362" i="13"/>
  <c r="B1363" i="13"/>
  <c r="C1363" i="13"/>
  <c r="D1363" i="13"/>
  <c r="E1363" i="13"/>
  <c r="G1363" i="13"/>
  <c r="J1363" i="13"/>
  <c r="B1364" i="13"/>
  <c r="C1364" i="13"/>
  <c r="D1364" i="13"/>
  <c r="E1364" i="13"/>
  <c r="G1364" i="13"/>
  <c r="J1364" i="13"/>
  <c r="B1365" i="13"/>
  <c r="C1365" i="13"/>
  <c r="D1365" i="13"/>
  <c r="E1365" i="13"/>
  <c r="G1365" i="13"/>
  <c r="J1365" i="13"/>
  <c r="B1366" i="13"/>
  <c r="C1366" i="13"/>
  <c r="D1366" i="13"/>
  <c r="E1366" i="13"/>
  <c r="G1366" i="13"/>
  <c r="J1366" i="13"/>
  <c r="B1367" i="13"/>
  <c r="C1367" i="13"/>
  <c r="D1367" i="13"/>
  <c r="E1367" i="13"/>
  <c r="G1367" i="13"/>
  <c r="J1367" i="13"/>
  <c r="B1368" i="13"/>
  <c r="C1368" i="13"/>
  <c r="D1368" i="13"/>
  <c r="E1368" i="13"/>
  <c r="G1368" i="13"/>
  <c r="J1368" i="13"/>
  <c r="B1369" i="13"/>
  <c r="C1369" i="13"/>
  <c r="D1369" i="13"/>
  <c r="E1369" i="13"/>
  <c r="G1369" i="13"/>
  <c r="J1369" i="13"/>
  <c r="B1370" i="13"/>
  <c r="C1370" i="13"/>
  <c r="D1370" i="13"/>
  <c r="E1370" i="13"/>
  <c r="G1370" i="13"/>
  <c r="J1370" i="13"/>
  <c r="B1371" i="13"/>
  <c r="C1371" i="13"/>
  <c r="D1371" i="13"/>
  <c r="E1371" i="13"/>
  <c r="G1371" i="13"/>
  <c r="J1371" i="13"/>
  <c r="B1372" i="13"/>
  <c r="C1372" i="13"/>
  <c r="D1372" i="13"/>
  <c r="E1372" i="13"/>
  <c r="G1372" i="13"/>
  <c r="J1372" i="13"/>
  <c r="B1373" i="13"/>
  <c r="C1373" i="13"/>
  <c r="D1373" i="13"/>
  <c r="E1373" i="13"/>
  <c r="G1373" i="13"/>
  <c r="J1373" i="13"/>
  <c r="B1374" i="13"/>
  <c r="C1374" i="13"/>
  <c r="D1374" i="13"/>
  <c r="E1374" i="13"/>
  <c r="G1374" i="13"/>
  <c r="J1374" i="13"/>
  <c r="B1375" i="13"/>
  <c r="C1375" i="13"/>
  <c r="D1375" i="13"/>
  <c r="E1375" i="13"/>
  <c r="G1375" i="13"/>
  <c r="J1375" i="13"/>
  <c r="B1376" i="13"/>
  <c r="C1376" i="13"/>
  <c r="D1376" i="13"/>
  <c r="E1376" i="13"/>
  <c r="G1376" i="13"/>
  <c r="J1376" i="13"/>
  <c r="B1377" i="13"/>
  <c r="C1377" i="13"/>
  <c r="D1377" i="13"/>
  <c r="E1377" i="13"/>
  <c r="G1377" i="13"/>
  <c r="J1377" i="13"/>
  <c r="B1378" i="13"/>
  <c r="C1378" i="13"/>
  <c r="D1378" i="13"/>
  <c r="E1378" i="13"/>
  <c r="G1378" i="13"/>
  <c r="J1378" i="13"/>
  <c r="B1379" i="13"/>
  <c r="C1379" i="13"/>
  <c r="D1379" i="13"/>
  <c r="E1379" i="13"/>
  <c r="G1379" i="13"/>
  <c r="J1379" i="13"/>
  <c r="B1380" i="13"/>
  <c r="C1380" i="13"/>
  <c r="D1380" i="13"/>
  <c r="E1380" i="13"/>
  <c r="G1380" i="13"/>
  <c r="J1380" i="13"/>
  <c r="B1381" i="13"/>
  <c r="C1381" i="13"/>
  <c r="D1381" i="13"/>
  <c r="E1381" i="13"/>
  <c r="G1381" i="13"/>
  <c r="J1381" i="13"/>
  <c r="B1382" i="13"/>
  <c r="C1382" i="13"/>
  <c r="D1382" i="13"/>
  <c r="E1382" i="13"/>
  <c r="G1382" i="13"/>
  <c r="J1382" i="13"/>
  <c r="B1383" i="13"/>
  <c r="C1383" i="13"/>
  <c r="D1383" i="13"/>
  <c r="E1383" i="13"/>
  <c r="G1383" i="13"/>
  <c r="J1383" i="13"/>
  <c r="B1384" i="13"/>
  <c r="C1384" i="13"/>
  <c r="D1384" i="13"/>
  <c r="E1384" i="13"/>
  <c r="G1384" i="13"/>
  <c r="J1384" i="13"/>
  <c r="B1385" i="13"/>
  <c r="C1385" i="13"/>
  <c r="D1385" i="13"/>
  <c r="E1385" i="13"/>
  <c r="G1385" i="13"/>
  <c r="J1385" i="13"/>
  <c r="B1386" i="13"/>
  <c r="C1386" i="13"/>
  <c r="D1386" i="13"/>
  <c r="E1386" i="13"/>
  <c r="G1386" i="13"/>
  <c r="J1386" i="13"/>
  <c r="B1387" i="13"/>
  <c r="C1387" i="13"/>
  <c r="D1387" i="13"/>
  <c r="E1387" i="13"/>
  <c r="G1387" i="13"/>
  <c r="J1387" i="13"/>
  <c r="B1388" i="13"/>
  <c r="C1388" i="13"/>
  <c r="D1388" i="13"/>
  <c r="E1388" i="13"/>
  <c r="G1388" i="13"/>
  <c r="J1388" i="13"/>
  <c r="B1389" i="13"/>
  <c r="C1389" i="13"/>
  <c r="D1389" i="13"/>
  <c r="E1389" i="13"/>
  <c r="G1389" i="13"/>
  <c r="J1389" i="13"/>
  <c r="B1390" i="13"/>
  <c r="C1390" i="13"/>
  <c r="D1390" i="13"/>
  <c r="E1390" i="13"/>
  <c r="G1390" i="13"/>
  <c r="J1390" i="13"/>
  <c r="B1391" i="13"/>
  <c r="C1391" i="13"/>
  <c r="D1391" i="13"/>
  <c r="E1391" i="13"/>
  <c r="G1391" i="13"/>
  <c r="J1391" i="13"/>
  <c r="B1392" i="13"/>
  <c r="C1392" i="13"/>
  <c r="D1392" i="13"/>
  <c r="E1392" i="13"/>
  <c r="G1392" i="13"/>
  <c r="J1392" i="13"/>
  <c r="B1393" i="13"/>
  <c r="C1393" i="13"/>
  <c r="D1393" i="13"/>
  <c r="E1393" i="13"/>
  <c r="G1393" i="13"/>
  <c r="J1393" i="13"/>
  <c r="B1394" i="13"/>
  <c r="C1394" i="13"/>
  <c r="D1394" i="13"/>
  <c r="E1394" i="13"/>
  <c r="G1394" i="13"/>
  <c r="J1394" i="13"/>
  <c r="B1395" i="13"/>
  <c r="C1395" i="13"/>
  <c r="D1395" i="13"/>
  <c r="E1395" i="13"/>
  <c r="G1395" i="13"/>
  <c r="J1395" i="13"/>
  <c r="B1396" i="13"/>
  <c r="C1396" i="13"/>
  <c r="D1396" i="13"/>
  <c r="E1396" i="13"/>
  <c r="G1396" i="13"/>
  <c r="J1396" i="13"/>
  <c r="B1397" i="13"/>
  <c r="C1397" i="13"/>
  <c r="D1397" i="13"/>
  <c r="E1397" i="13"/>
  <c r="G1397" i="13"/>
  <c r="J1397" i="13"/>
  <c r="B1398" i="13"/>
  <c r="C1398" i="13"/>
  <c r="D1398" i="13"/>
  <c r="E1398" i="13"/>
  <c r="G1398" i="13"/>
  <c r="J1398" i="13"/>
  <c r="B1399" i="13"/>
  <c r="C1399" i="13"/>
  <c r="D1399" i="13"/>
  <c r="E1399" i="13"/>
  <c r="G1399" i="13"/>
  <c r="J1399" i="13"/>
  <c r="B1400" i="13"/>
  <c r="C1400" i="13"/>
  <c r="D1400" i="13"/>
  <c r="E1400" i="13"/>
  <c r="G1400" i="13"/>
  <c r="J1400" i="13"/>
  <c r="B1401" i="13"/>
  <c r="C1401" i="13"/>
  <c r="D1401" i="13"/>
  <c r="E1401" i="13"/>
  <c r="G1401" i="13"/>
  <c r="J1401" i="13"/>
  <c r="B1402" i="13"/>
  <c r="C1402" i="13"/>
  <c r="D1402" i="13"/>
  <c r="E1402" i="13"/>
  <c r="G1402" i="13"/>
  <c r="J1402" i="13"/>
  <c r="B1403" i="13"/>
  <c r="C1403" i="13"/>
  <c r="D1403" i="13"/>
  <c r="E1403" i="13"/>
  <c r="G1403" i="13"/>
  <c r="J1403" i="13"/>
  <c r="B1404" i="13"/>
  <c r="C1404" i="13"/>
  <c r="D1404" i="13"/>
  <c r="E1404" i="13"/>
  <c r="G1404" i="13"/>
  <c r="J1404" i="13"/>
  <c r="B1405" i="13"/>
  <c r="C1405" i="13"/>
  <c r="D1405" i="13"/>
  <c r="E1405" i="13"/>
  <c r="G1405" i="13"/>
  <c r="J1405" i="13"/>
  <c r="B1406" i="13"/>
  <c r="C1406" i="13"/>
  <c r="D1406" i="13"/>
  <c r="E1406" i="13"/>
  <c r="G1406" i="13"/>
  <c r="J1406" i="13"/>
  <c r="B1407" i="13"/>
  <c r="C1407" i="13"/>
  <c r="D1407" i="13"/>
  <c r="E1407" i="13"/>
  <c r="G1407" i="13"/>
  <c r="J1407" i="13"/>
  <c r="B1408" i="13"/>
  <c r="C1408" i="13"/>
  <c r="D1408" i="13"/>
  <c r="E1408" i="13"/>
  <c r="G1408" i="13"/>
  <c r="J1408" i="13"/>
  <c r="B1409" i="13"/>
  <c r="C1409" i="13"/>
  <c r="D1409" i="13"/>
  <c r="E1409" i="13"/>
  <c r="G1409" i="13"/>
  <c r="J1409" i="13"/>
  <c r="B1410" i="13"/>
  <c r="C1410" i="13"/>
  <c r="D1410" i="13"/>
  <c r="E1410" i="13"/>
  <c r="G1410" i="13"/>
  <c r="J1410" i="13"/>
  <c r="B1411" i="13"/>
  <c r="C1411" i="13"/>
  <c r="D1411" i="13"/>
  <c r="E1411" i="13"/>
  <c r="G1411" i="13"/>
  <c r="J1411" i="13"/>
  <c r="B1412" i="13"/>
  <c r="C1412" i="13"/>
  <c r="D1412" i="13"/>
  <c r="E1412" i="13"/>
  <c r="G1412" i="13"/>
  <c r="J1412" i="13"/>
  <c r="B1413" i="13"/>
  <c r="C1413" i="13"/>
  <c r="D1413" i="13"/>
  <c r="E1413" i="13"/>
  <c r="G1413" i="13"/>
  <c r="J1413" i="13"/>
  <c r="B1414" i="13"/>
  <c r="C1414" i="13"/>
  <c r="D1414" i="13"/>
  <c r="E1414" i="13"/>
  <c r="G1414" i="13"/>
  <c r="J1414" i="13"/>
  <c r="B1415" i="13"/>
  <c r="C1415" i="13"/>
  <c r="D1415" i="13"/>
  <c r="E1415" i="13"/>
  <c r="G1415" i="13"/>
  <c r="J1415" i="13"/>
  <c r="B1416" i="13"/>
  <c r="C1416" i="13"/>
  <c r="D1416" i="13"/>
  <c r="E1416" i="13"/>
  <c r="G1416" i="13"/>
  <c r="J1416" i="13"/>
  <c r="B1417" i="13"/>
  <c r="C1417" i="13"/>
  <c r="D1417" i="13"/>
  <c r="E1417" i="13"/>
  <c r="G1417" i="13"/>
  <c r="J1417" i="13"/>
  <c r="B1418" i="13"/>
  <c r="C1418" i="13"/>
  <c r="D1418" i="13"/>
  <c r="E1418" i="13"/>
  <c r="G1418" i="13"/>
  <c r="J1418" i="13"/>
  <c r="B1419" i="13"/>
  <c r="C1419" i="13"/>
  <c r="D1419" i="13"/>
  <c r="E1419" i="13"/>
  <c r="G1419" i="13"/>
  <c r="J1419" i="13"/>
  <c r="B1420" i="13"/>
  <c r="C1420" i="13"/>
  <c r="D1420" i="13"/>
  <c r="E1420" i="13"/>
  <c r="G1420" i="13"/>
  <c r="J1420" i="13"/>
  <c r="B1421" i="13"/>
  <c r="C1421" i="13"/>
  <c r="D1421" i="13"/>
  <c r="E1421" i="13"/>
  <c r="G1421" i="13"/>
  <c r="J1421" i="13"/>
  <c r="B1422" i="13"/>
  <c r="C1422" i="13"/>
  <c r="D1422" i="13"/>
  <c r="E1422" i="13"/>
  <c r="G1422" i="13"/>
  <c r="J1422" i="13"/>
  <c r="B1423" i="13"/>
  <c r="C1423" i="13"/>
  <c r="D1423" i="13"/>
  <c r="E1423" i="13"/>
  <c r="G1423" i="13"/>
  <c r="J1423" i="13"/>
  <c r="B1424" i="13"/>
  <c r="C1424" i="13"/>
  <c r="D1424" i="13"/>
  <c r="E1424" i="13"/>
  <c r="G1424" i="13"/>
  <c r="J1424" i="13"/>
  <c r="B1425" i="13"/>
  <c r="C1425" i="13"/>
  <c r="D1425" i="13"/>
  <c r="E1425" i="13"/>
  <c r="G1425" i="13"/>
  <c r="J1425" i="13"/>
  <c r="B1426" i="13"/>
  <c r="C1426" i="13"/>
  <c r="D1426" i="13"/>
  <c r="E1426" i="13"/>
  <c r="G1426" i="13"/>
  <c r="J1426" i="13"/>
  <c r="B1427" i="13"/>
  <c r="C1427" i="13"/>
  <c r="D1427" i="13"/>
  <c r="E1427" i="13"/>
  <c r="G1427" i="13"/>
  <c r="J1427" i="13"/>
  <c r="B1428" i="13"/>
  <c r="C1428" i="13"/>
  <c r="D1428" i="13"/>
  <c r="E1428" i="13"/>
  <c r="G1428" i="13"/>
  <c r="J1428" i="13"/>
  <c r="B1429" i="13"/>
  <c r="C1429" i="13"/>
  <c r="D1429" i="13"/>
  <c r="E1429" i="13"/>
  <c r="G1429" i="13"/>
  <c r="J1429" i="13"/>
  <c r="B1430" i="13"/>
  <c r="C1430" i="13"/>
  <c r="D1430" i="13"/>
  <c r="E1430" i="13"/>
  <c r="G1430" i="13"/>
  <c r="J1430" i="13"/>
  <c r="B1431" i="13"/>
  <c r="C1431" i="13"/>
  <c r="D1431" i="13"/>
  <c r="E1431" i="13"/>
  <c r="G1431" i="13"/>
  <c r="J1431" i="13"/>
  <c r="B1432" i="13"/>
  <c r="C1432" i="13"/>
  <c r="D1432" i="13"/>
  <c r="E1432" i="13"/>
  <c r="G1432" i="13"/>
  <c r="J1432" i="13"/>
  <c r="B1433" i="13"/>
  <c r="C1433" i="13"/>
  <c r="D1433" i="13"/>
  <c r="E1433" i="13"/>
  <c r="G1433" i="13"/>
  <c r="J1433" i="13"/>
  <c r="B1434" i="13"/>
  <c r="C1434" i="13"/>
  <c r="D1434" i="13"/>
  <c r="E1434" i="13"/>
  <c r="G1434" i="13"/>
  <c r="J1434" i="13"/>
  <c r="B1435" i="13"/>
  <c r="C1435" i="13"/>
  <c r="D1435" i="13"/>
  <c r="E1435" i="13"/>
  <c r="G1435" i="13"/>
  <c r="J1435" i="13"/>
  <c r="B1436" i="13"/>
  <c r="C1436" i="13"/>
  <c r="D1436" i="13"/>
  <c r="E1436" i="13"/>
  <c r="G1436" i="13"/>
  <c r="J1436" i="13"/>
  <c r="B1437" i="13"/>
  <c r="C1437" i="13"/>
  <c r="D1437" i="13"/>
  <c r="E1437" i="13"/>
  <c r="G1437" i="13"/>
  <c r="J1437" i="13"/>
  <c r="B1438" i="13"/>
  <c r="C1438" i="13"/>
  <c r="D1438" i="13"/>
  <c r="E1438" i="13"/>
  <c r="G1438" i="13"/>
  <c r="J1438" i="13"/>
  <c r="B1439" i="13"/>
  <c r="C1439" i="13"/>
  <c r="D1439" i="13"/>
  <c r="E1439" i="13"/>
  <c r="G1439" i="13"/>
  <c r="J1439" i="13"/>
  <c r="B1440" i="13"/>
  <c r="C1440" i="13"/>
  <c r="D1440" i="13"/>
  <c r="E1440" i="13"/>
  <c r="G1440" i="13"/>
  <c r="J1440" i="13"/>
  <c r="B1441" i="13"/>
  <c r="C1441" i="13"/>
  <c r="D1441" i="13"/>
  <c r="E1441" i="13"/>
  <c r="G1441" i="13"/>
  <c r="J1441" i="13"/>
  <c r="B1442" i="13"/>
  <c r="C1442" i="13"/>
  <c r="D1442" i="13"/>
  <c r="E1442" i="13"/>
  <c r="G1442" i="13"/>
  <c r="J1442" i="13"/>
  <c r="B1443" i="13"/>
  <c r="C1443" i="13"/>
  <c r="D1443" i="13"/>
  <c r="E1443" i="13"/>
  <c r="G1443" i="13"/>
  <c r="J1443" i="13"/>
  <c r="B1444" i="13"/>
  <c r="C1444" i="13"/>
  <c r="D1444" i="13"/>
  <c r="E1444" i="13"/>
  <c r="G1444" i="13"/>
  <c r="J1444" i="13"/>
  <c r="B1445" i="13"/>
  <c r="C1445" i="13"/>
  <c r="D1445" i="13"/>
  <c r="E1445" i="13"/>
  <c r="G1445" i="13"/>
  <c r="J1445" i="13"/>
  <c r="B1446" i="13"/>
  <c r="C1446" i="13"/>
  <c r="D1446" i="13"/>
  <c r="E1446" i="13"/>
  <c r="G1446" i="13"/>
  <c r="J1446" i="13"/>
  <c r="B1447" i="13"/>
  <c r="C1447" i="13"/>
  <c r="D1447" i="13"/>
  <c r="E1447" i="13"/>
  <c r="G1447" i="13"/>
  <c r="J1447" i="13"/>
  <c r="B1448" i="13"/>
  <c r="C1448" i="13"/>
  <c r="D1448" i="13"/>
  <c r="E1448" i="13"/>
  <c r="G1448" i="13"/>
  <c r="J1448" i="13"/>
  <c r="B1449" i="13"/>
  <c r="C1449" i="13"/>
  <c r="D1449" i="13"/>
  <c r="E1449" i="13"/>
  <c r="G1449" i="13"/>
  <c r="J1449" i="13"/>
  <c r="B1450" i="13"/>
  <c r="C1450" i="13"/>
  <c r="D1450" i="13"/>
  <c r="E1450" i="13"/>
  <c r="G1450" i="13"/>
  <c r="J1450" i="13"/>
  <c r="B1451" i="13"/>
  <c r="C1451" i="13"/>
  <c r="D1451" i="13"/>
  <c r="E1451" i="13"/>
  <c r="G1451" i="13"/>
  <c r="J1451" i="13"/>
  <c r="B1452" i="13"/>
  <c r="C1452" i="13"/>
  <c r="D1452" i="13"/>
  <c r="E1452" i="13"/>
  <c r="G1452" i="13"/>
  <c r="J1452" i="13"/>
  <c r="B1453" i="13"/>
  <c r="C1453" i="13"/>
  <c r="D1453" i="13"/>
  <c r="E1453" i="13"/>
  <c r="G1453" i="13"/>
  <c r="J1453" i="13"/>
  <c r="B1454" i="13"/>
  <c r="C1454" i="13"/>
  <c r="D1454" i="13"/>
  <c r="E1454" i="13"/>
  <c r="G1454" i="13"/>
  <c r="J1454" i="13"/>
  <c r="B1455" i="13"/>
  <c r="C1455" i="13"/>
  <c r="D1455" i="13"/>
  <c r="E1455" i="13"/>
  <c r="G1455" i="13"/>
  <c r="J1455" i="13"/>
  <c r="B1456" i="13"/>
  <c r="C1456" i="13"/>
  <c r="D1456" i="13"/>
  <c r="E1456" i="13"/>
  <c r="G1456" i="13"/>
  <c r="J1456" i="13"/>
  <c r="B1457" i="13"/>
  <c r="C1457" i="13"/>
  <c r="D1457" i="13"/>
  <c r="E1457" i="13"/>
  <c r="G1457" i="13"/>
  <c r="J1457" i="13"/>
  <c r="B1458" i="13"/>
  <c r="C1458" i="13"/>
  <c r="D1458" i="13"/>
  <c r="E1458" i="13"/>
  <c r="G1458" i="13"/>
  <c r="J1458" i="13"/>
  <c r="B1459" i="13"/>
  <c r="C1459" i="13"/>
  <c r="D1459" i="13"/>
  <c r="E1459" i="13"/>
  <c r="G1459" i="13"/>
  <c r="J1459" i="13"/>
  <c r="B1460" i="13"/>
  <c r="C1460" i="13"/>
  <c r="D1460" i="13"/>
  <c r="E1460" i="13"/>
  <c r="G1460" i="13"/>
  <c r="J1460" i="13"/>
  <c r="B1461" i="13"/>
  <c r="C1461" i="13"/>
  <c r="D1461" i="13"/>
  <c r="E1461" i="13"/>
  <c r="G1461" i="13"/>
  <c r="J1461" i="13"/>
  <c r="B1462" i="13"/>
  <c r="C1462" i="13"/>
  <c r="D1462" i="13"/>
  <c r="E1462" i="13"/>
  <c r="G1462" i="13"/>
  <c r="J1462" i="13"/>
  <c r="B1463" i="13"/>
  <c r="C1463" i="13"/>
  <c r="D1463" i="13"/>
  <c r="E1463" i="13"/>
  <c r="G1463" i="13"/>
  <c r="J1463" i="13"/>
  <c r="B1464" i="13"/>
  <c r="C1464" i="13"/>
  <c r="D1464" i="13"/>
  <c r="E1464" i="13"/>
  <c r="G1464" i="13"/>
  <c r="J1464" i="13"/>
  <c r="B1465" i="13"/>
  <c r="C1465" i="13"/>
  <c r="D1465" i="13"/>
  <c r="E1465" i="13"/>
  <c r="G1465" i="13"/>
  <c r="J1465" i="13"/>
  <c r="B1466" i="13"/>
  <c r="C1466" i="13"/>
  <c r="D1466" i="13"/>
  <c r="E1466" i="13"/>
  <c r="G1466" i="13"/>
  <c r="J1466" i="13"/>
  <c r="B1467" i="13"/>
  <c r="C1467" i="13"/>
  <c r="D1467" i="13"/>
  <c r="E1467" i="13"/>
  <c r="G1467" i="13"/>
  <c r="J1467" i="13"/>
  <c r="B1468" i="13"/>
  <c r="C1468" i="13"/>
  <c r="D1468" i="13"/>
  <c r="E1468" i="13"/>
  <c r="G1468" i="13"/>
  <c r="J1468" i="13"/>
  <c r="B1469" i="13"/>
  <c r="C1469" i="13"/>
  <c r="D1469" i="13"/>
  <c r="E1469" i="13"/>
  <c r="G1469" i="13"/>
  <c r="J1469" i="13"/>
  <c r="B1470" i="13"/>
  <c r="C1470" i="13"/>
  <c r="D1470" i="13"/>
  <c r="E1470" i="13"/>
  <c r="G1470" i="13"/>
  <c r="J1470" i="13"/>
  <c r="B1471" i="13"/>
  <c r="C1471" i="13"/>
  <c r="D1471" i="13"/>
  <c r="E1471" i="13"/>
  <c r="G1471" i="13"/>
  <c r="J1471" i="13"/>
  <c r="B1472" i="13"/>
  <c r="C1472" i="13"/>
  <c r="D1472" i="13"/>
  <c r="E1472" i="13"/>
  <c r="G1472" i="13"/>
  <c r="J1472" i="13"/>
  <c r="B1473" i="13"/>
  <c r="C1473" i="13"/>
  <c r="D1473" i="13"/>
  <c r="E1473" i="13"/>
  <c r="G1473" i="13"/>
  <c r="J1473" i="13"/>
  <c r="B1474" i="13"/>
  <c r="C1474" i="13"/>
  <c r="D1474" i="13"/>
  <c r="E1474" i="13"/>
  <c r="G1474" i="13"/>
  <c r="J1474" i="13"/>
  <c r="B1475" i="13"/>
  <c r="C1475" i="13"/>
  <c r="D1475" i="13"/>
  <c r="E1475" i="13"/>
  <c r="G1475" i="13"/>
  <c r="J1475" i="13"/>
  <c r="B1476" i="13"/>
  <c r="C1476" i="13"/>
  <c r="D1476" i="13"/>
  <c r="E1476" i="13"/>
  <c r="G1476" i="13"/>
  <c r="J1476" i="13"/>
  <c r="B1477" i="13"/>
  <c r="C1477" i="13"/>
  <c r="D1477" i="13"/>
  <c r="E1477" i="13"/>
  <c r="G1477" i="13"/>
  <c r="J1477" i="13"/>
  <c r="B1478" i="13"/>
  <c r="C1478" i="13"/>
  <c r="D1478" i="13"/>
  <c r="E1478" i="13"/>
  <c r="G1478" i="13"/>
  <c r="J1478" i="13"/>
  <c r="B1479" i="13"/>
  <c r="C1479" i="13"/>
  <c r="D1479" i="13"/>
  <c r="E1479" i="13"/>
  <c r="G1479" i="13"/>
  <c r="J1479" i="13"/>
  <c r="B1480" i="13"/>
  <c r="C1480" i="13"/>
  <c r="D1480" i="13"/>
  <c r="E1480" i="13"/>
  <c r="G1480" i="13"/>
  <c r="J1480" i="13"/>
  <c r="B1481" i="13"/>
  <c r="C1481" i="13"/>
  <c r="D1481" i="13"/>
  <c r="E1481" i="13"/>
  <c r="G1481" i="13"/>
  <c r="J1481" i="13"/>
  <c r="B1482" i="13"/>
  <c r="C1482" i="13"/>
  <c r="D1482" i="13"/>
  <c r="E1482" i="13"/>
  <c r="G1482" i="13"/>
  <c r="J1482" i="13"/>
  <c r="B1483" i="13"/>
  <c r="C1483" i="13"/>
  <c r="D1483" i="13"/>
  <c r="E1483" i="13"/>
  <c r="G1483" i="13"/>
  <c r="J1483" i="13"/>
  <c r="B1484" i="13"/>
  <c r="C1484" i="13"/>
  <c r="D1484" i="13"/>
  <c r="E1484" i="13"/>
  <c r="G1484" i="13"/>
  <c r="J1484" i="13"/>
  <c r="B1485" i="13"/>
  <c r="C1485" i="13"/>
  <c r="D1485" i="13"/>
  <c r="E1485" i="13"/>
  <c r="G1485" i="13"/>
  <c r="J1485" i="13"/>
  <c r="B1486" i="13"/>
  <c r="C1486" i="13"/>
  <c r="D1486" i="13"/>
  <c r="E1486" i="13"/>
  <c r="G1486" i="13"/>
  <c r="J1486" i="13"/>
  <c r="B1487" i="13"/>
  <c r="C1487" i="13"/>
  <c r="D1487" i="13"/>
  <c r="E1487" i="13"/>
  <c r="G1487" i="13"/>
  <c r="J1487" i="13"/>
  <c r="B1488" i="13"/>
  <c r="C1488" i="13"/>
  <c r="D1488" i="13"/>
  <c r="E1488" i="13"/>
  <c r="G1488" i="13"/>
  <c r="J1488" i="13"/>
  <c r="B1489" i="13"/>
  <c r="C1489" i="13"/>
  <c r="D1489" i="13"/>
  <c r="E1489" i="13"/>
  <c r="G1489" i="13"/>
  <c r="J1489" i="13"/>
  <c r="B1490" i="13"/>
  <c r="C1490" i="13"/>
  <c r="D1490" i="13"/>
  <c r="E1490" i="13"/>
  <c r="G1490" i="13"/>
  <c r="J1490" i="13"/>
  <c r="B1491" i="13"/>
  <c r="C1491" i="13"/>
  <c r="D1491" i="13"/>
  <c r="E1491" i="13"/>
  <c r="G1491" i="13"/>
  <c r="J1491" i="13"/>
  <c r="B1492" i="13"/>
  <c r="C1492" i="13"/>
  <c r="D1492" i="13"/>
  <c r="E1492" i="13"/>
  <c r="G1492" i="13"/>
  <c r="J1492" i="13"/>
  <c r="B1493" i="13"/>
  <c r="C1493" i="13"/>
  <c r="D1493" i="13"/>
  <c r="E1493" i="13"/>
  <c r="G1493" i="13"/>
  <c r="J1493" i="13"/>
  <c r="B1494" i="13"/>
  <c r="C1494" i="13"/>
  <c r="D1494" i="13"/>
  <c r="E1494" i="13"/>
  <c r="G1494" i="13"/>
  <c r="J1494" i="13"/>
  <c r="B1495" i="13"/>
  <c r="C1495" i="13"/>
  <c r="D1495" i="13"/>
  <c r="E1495" i="13"/>
  <c r="G1495" i="13"/>
  <c r="J1495" i="13"/>
  <c r="B1496" i="13"/>
  <c r="C1496" i="13"/>
  <c r="D1496" i="13"/>
  <c r="E1496" i="13"/>
  <c r="G1496" i="13"/>
  <c r="J1496" i="13"/>
  <c r="B1497" i="13"/>
  <c r="C1497" i="13"/>
  <c r="D1497" i="13"/>
  <c r="E1497" i="13"/>
  <c r="G1497" i="13"/>
  <c r="J1497" i="13"/>
  <c r="B1498" i="13"/>
  <c r="C1498" i="13"/>
  <c r="D1498" i="13"/>
  <c r="E1498" i="13"/>
  <c r="G1498" i="13"/>
  <c r="J1498" i="13"/>
  <c r="B1499" i="13"/>
  <c r="C1499" i="13"/>
  <c r="D1499" i="13"/>
  <c r="E1499" i="13"/>
  <c r="G1499" i="13"/>
  <c r="J1499" i="13"/>
  <c r="B1500" i="13"/>
  <c r="C1500" i="13"/>
  <c r="D1500" i="13"/>
  <c r="E1500" i="13"/>
  <c r="G1500" i="13"/>
  <c r="J1500" i="13"/>
  <c r="B1501" i="13"/>
  <c r="C1501" i="13"/>
  <c r="D1501" i="13"/>
  <c r="E1501" i="13"/>
  <c r="G1501" i="13"/>
  <c r="J1501" i="13"/>
  <c r="B1502" i="13"/>
  <c r="C1502" i="13"/>
  <c r="D1502" i="13"/>
  <c r="E1502" i="13"/>
  <c r="G1502" i="13"/>
  <c r="J1502" i="13"/>
  <c r="B1503" i="13"/>
  <c r="C1503" i="13"/>
  <c r="D1503" i="13"/>
  <c r="E1503" i="13"/>
  <c r="G1503" i="13"/>
  <c r="J1503" i="13"/>
  <c r="B1504" i="13"/>
  <c r="C1504" i="13"/>
  <c r="D1504" i="13"/>
  <c r="E1504" i="13"/>
  <c r="G1504" i="13"/>
  <c r="J1504" i="13"/>
  <c r="B1505" i="13"/>
  <c r="C1505" i="13"/>
  <c r="D1505" i="13"/>
  <c r="E1505" i="13"/>
  <c r="G1505" i="13"/>
  <c r="J1505" i="13"/>
  <c r="B1506" i="13"/>
  <c r="C1506" i="13"/>
  <c r="D1506" i="13"/>
  <c r="E1506" i="13"/>
  <c r="G1506" i="13"/>
  <c r="J1506" i="13"/>
  <c r="B1507" i="13"/>
  <c r="C1507" i="13"/>
  <c r="D1507" i="13"/>
  <c r="E1507" i="13"/>
  <c r="G1507" i="13"/>
  <c r="J1507" i="13"/>
  <c r="B1508" i="13"/>
  <c r="C1508" i="13"/>
  <c r="D1508" i="13"/>
  <c r="E1508" i="13"/>
  <c r="G1508" i="13"/>
  <c r="J1508" i="13"/>
  <c r="B1509" i="13"/>
  <c r="C1509" i="13"/>
  <c r="D1509" i="13"/>
  <c r="E1509" i="13"/>
  <c r="G1509" i="13"/>
  <c r="J1509" i="13"/>
  <c r="B1510" i="13"/>
  <c r="C1510" i="13"/>
  <c r="D1510" i="13"/>
  <c r="E1510" i="13"/>
  <c r="G1510" i="13"/>
  <c r="J1510" i="13"/>
  <c r="B1511" i="13"/>
  <c r="C1511" i="13"/>
  <c r="D1511" i="13"/>
  <c r="E1511" i="13"/>
  <c r="G1511" i="13"/>
  <c r="J1511" i="13"/>
  <c r="B1512" i="13"/>
  <c r="C1512" i="13"/>
  <c r="D1512" i="13"/>
  <c r="E1512" i="13"/>
  <c r="G1512" i="13"/>
  <c r="J1512" i="13"/>
  <c r="B1513" i="13"/>
  <c r="C1513" i="13"/>
  <c r="D1513" i="13"/>
  <c r="E1513" i="13"/>
  <c r="G1513" i="13"/>
  <c r="J1513" i="13"/>
  <c r="B1514" i="13"/>
  <c r="C1514" i="13"/>
  <c r="D1514" i="13"/>
  <c r="E1514" i="13"/>
  <c r="G1514" i="13"/>
  <c r="J1514" i="13"/>
  <c r="B1515" i="13"/>
  <c r="C1515" i="13"/>
  <c r="D1515" i="13"/>
  <c r="E1515" i="13"/>
  <c r="G1515" i="13"/>
  <c r="J1515" i="13"/>
  <c r="B1516" i="13"/>
  <c r="C1516" i="13"/>
  <c r="D1516" i="13"/>
  <c r="E1516" i="13"/>
  <c r="G1516" i="13"/>
  <c r="J1516" i="13"/>
  <c r="B1517" i="13"/>
  <c r="C1517" i="13"/>
  <c r="D1517" i="13"/>
  <c r="E1517" i="13"/>
  <c r="G1517" i="13"/>
  <c r="J1517" i="13"/>
  <c r="B1518" i="13"/>
  <c r="C1518" i="13"/>
  <c r="D1518" i="13"/>
  <c r="E1518" i="13"/>
  <c r="G1518" i="13"/>
  <c r="J1518" i="13"/>
  <c r="B1519" i="13"/>
  <c r="C1519" i="13"/>
  <c r="D1519" i="13"/>
  <c r="E1519" i="13"/>
  <c r="G1519" i="13"/>
  <c r="J1519" i="13"/>
  <c r="B1520" i="13"/>
  <c r="C1520" i="13"/>
  <c r="D1520" i="13"/>
  <c r="E1520" i="13"/>
  <c r="G1520" i="13"/>
  <c r="J1520" i="13"/>
  <c r="B1521" i="13"/>
  <c r="C1521" i="13"/>
  <c r="D1521" i="13"/>
  <c r="E1521" i="13"/>
  <c r="G1521" i="13"/>
  <c r="J1521" i="13"/>
  <c r="B1522" i="13"/>
  <c r="C1522" i="13"/>
  <c r="D1522" i="13"/>
  <c r="E1522" i="13"/>
  <c r="G1522" i="13"/>
  <c r="J1522" i="13"/>
  <c r="B1523" i="13"/>
  <c r="C1523" i="13"/>
  <c r="D1523" i="13"/>
  <c r="E1523" i="13"/>
  <c r="G1523" i="13"/>
  <c r="J1523" i="13"/>
  <c r="B1524" i="13"/>
  <c r="C1524" i="13"/>
  <c r="D1524" i="13"/>
  <c r="E1524" i="13"/>
  <c r="G1524" i="13"/>
  <c r="J1524" i="13"/>
  <c r="B1525" i="13"/>
  <c r="C1525" i="13"/>
  <c r="D1525" i="13"/>
  <c r="E1525" i="13"/>
  <c r="G1525" i="13"/>
  <c r="J1525" i="13"/>
  <c r="B1526" i="13"/>
  <c r="C1526" i="13"/>
  <c r="D1526" i="13"/>
  <c r="E1526" i="13"/>
  <c r="G1526" i="13"/>
  <c r="J1526" i="13"/>
  <c r="B1527" i="13"/>
  <c r="C1527" i="13"/>
  <c r="D1527" i="13"/>
  <c r="E1527" i="13"/>
  <c r="G1527" i="13"/>
  <c r="J1527" i="13"/>
  <c r="B1528" i="13"/>
  <c r="C1528" i="13"/>
  <c r="D1528" i="13"/>
  <c r="E1528" i="13"/>
  <c r="G1528" i="13"/>
  <c r="J1528" i="13"/>
  <c r="B1529" i="13"/>
  <c r="C1529" i="13"/>
  <c r="D1529" i="13"/>
  <c r="E1529" i="13"/>
  <c r="G1529" i="13"/>
  <c r="J1529" i="13"/>
  <c r="B1530" i="13"/>
  <c r="C1530" i="13"/>
  <c r="D1530" i="13"/>
  <c r="E1530" i="13"/>
  <c r="G1530" i="13"/>
  <c r="J1530" i="13"/>
  <c r="B1531" i="13"/>
  <c r="C1531" i="13"/>
  <c r="D1531" i="13"/>
  <c r="E1531" i="13"/>
  <c r="G1531" i="13"/>
  <c r="J1531" i="13"/>
  <c r="B1532" i="13"/>
  <c r="C1532" i="13"/>
  <c r="D1532" i="13"/>
  <c r="E1532" i="13"/>
  <c r="G1532" i="13"/>
  <c r="J1532" i="13"/>
  <c r="B1533" i="13"/>
  <c r="C1533" i="13"/>
  <c r="D1533" i="13"/>
  <c r="E1533" i="13"/>
  <c r="G1533" i="13"/>
  <c r="J1533" i="13"/>
  <c r="O39" i="11"/>
  <c r="P39" i="11"/>
  <c r="O40" i="11"/>
  <c r="P40" i="11"/>
  <c r="O41" i="11"/>
  <c r="P41" i="11"/>
  <c r="O42" i="11"/>
  <c r="P42" i="11"/>
  <c r="O43" i="11"/>
  <c r="P43" i="11"/>
  <c r="O44" i="11"/>
  <c r="P44" i="11"/>
  <c r="O45" i="11"/>
  <c r="P45" i="11"/>
  <c r="O46" i="11"/>
  <c r="P46" i="11"/>
  <c r="O47" i="11"/>
  <c r="P47" i="11"/>
  <c r="O48" i="11"/>
  <c r="P48" i="11"/>
  <c r="O49" i="11"/>
  <c r="P49" i="11"/>
  <c r="O50" i="11"/>
  <c r="P50" i="11"/>
  <c r="O51" i="11"/>
  <c r="P51" i="11"/>
  <c r="O52" i="11"/>
  <c r="P52" i="11"/>
  <c r="O53" i="11"/>
  <c r="P53" i="11"/>
  <c r="O54" i="11"/>
  <c r="P54" i="11"/>
  <c r="O55" i="11"/>
  <c r="P55" i="11"/>
  <c r="O56" i="11"/>
  <c r="P56" i="11"/>
  <c r="O57" i="11"/>
  <c r="P57" i="11"/>
  <c r="O58" i="11"/>
  <c r="P58" i="11"/>
  <c r="O59" i="11"/>
  <c r="P59" i="11"/>
  <c r="O60" i="11"/>
  <c r="P60" i="11"/>
  <c r="O61" i="11"/>
  <c r="P61" i="11"/>
  <c r="O62" i="11"/>
  <c r="P62" i="11"/>
  <c r="O63" i="11"/>
  <c r="P63" i="11"/>
  <c r="O64" i="11"/>
  <c r="P64" i="11"/>
  <c r="O65" i="11"/>
  <c r="P65" i="11"/>
  <c r="O66" i="11"/>
  <c r="P66" i="11"/>
  <c r="O67" i="11"/>
  <c r="P67" i="11"/>
  <c r="O68" i="11"/>
  <c r="P68" i="11"/>
  <c r="O69" i="11"/>
  <c r="P69" i="11"/>
  <c r="O70" i="11"/>
  <c r="P70" i="11"/>
  <c r="O71" i="11"/>
  <c r="P71" i="11"/>
  <c r="O72" i="11"/>
  <c r="P72" i="11"/>
  <c r="O73" i="11"/>
  <c r="P73" i="11"/>
  <c r="O74" i="11"/>
  <c r="P74" i="11"/>
  <c r="O75" i="11"/>
  <c r="P75" i="11"/>
  <c r="O76" i="11"/>
  <c r="P76" i="11"/>
  <c r="O77" i="11"/>
  <c r="P77" i="11"/>
  <c r="O78" i="11"/>
  <c r="P78" i="11"/>
  <c r="O79" i="11"/>
  <c r="P79" i="11"/>
  <c r="O80" i="11"/>
  <c r="P80" i="11"/>
  <c r="O81" i="11"/>
  <c r="P81" i="11"/>
  <c r="O82" i="11"/>
  <c r="P82" i="11"/>
  <c r="O83" i="11"/>
  <c r="P83" i="11"/>
  <c r="O84" i="11"/>
  <c r="P84" i="11"/>
  <c r="O85" i="11"/>
  <c r="P85" i="11"/>
  <c r="O86" i="11"/>
  <c r="P86" i="11"/>
  <c r="O87" i="11"/>
  <c r="P87" i="11"/>
  <c r="O88" i="11"/>
  <c r="P88" i="11"/>
  <c r="O89" i="11"/>
  <c r="P89" i="11"/>
  <c r="O90" i="11"/>
  <c r="P90" i="11"/>
  <c r="O91" i="11"/>
  <c r="P91" i="11"/>
  <c r="O92" i="11"/>
  <c r="P92" i="11"/>
  <c r="O93" i="11"/>
  <c r="P93" i="11"/>
  <c r="O94" i="11"/>
  <c r="P94" i="11"/>
  <c r="O95" i="11"/>
  <c r="P95" i="11"/>
  <c r="O96" i="11"/>
  <c r="P96" i="11"/>
  <c r="O97" i="11"/>
  <c r="P97" i="11"/>
  <c r="O98" i="11"/>
  <c r="P98" i="11"/>
  <c r="O99" i="11"/>
  <c r="P99" i="11"/>
  <c r="O100" i="11"/>
  <c r="P100" i="11"/>
  <c r="O101" i="11"/>
  <c r="P101" i="11"/>
  <c r="O102" i="11"/>
  <c r="P102" i="11"/>
  <c r="O103" i="11"/>
  <c r="P103" i="11"/>
  <c r="O104" i="11"/>
  <c r="P104" i="11"/>
  <c r="O105" i="11"/>
  <c r="P105" i="11"/>
  <c r="O106" i="11"/>
  <c r="P106" i="11"/>
  <c r="O107" i="11"/>
  <c r="P107" i="11"/>
  <c r="O108" i="11"/>
  <c r="P108" i="11"/>
  <c r="O109" i="11"/>
  <c r="P109" i="11"/>
  <c r="O110" i="11"/>
  <c r="P110" i="11"/>
  <c r="O111" i="11"/>
  <c r="P111" i="11"/>
  <c r="O112" i="11"/>
  <c r="P112" i="11"/>
  <c r="O113" i="11"/>
  <c r="P113" i="11"/>
  <c r="O114" i="11"/>
  <c r="P114" i="11"/>
  <c r="O115" i="11"/>
  <c r="P115" i="11"/>
  <c r="O116" i="11"/>
  <c r="P116" i="11"/>
  <c r="O117" i="11"/>
  <c r="P117" i="11"/>
  <c r="O118" i="11"/>
  <c r="P118" i="11"/>
  <c r="O119" i="11"/>
  <c r="P119" i="11"/>
  <c r="O120" i="11"/>
  <c r="P120" i="11"/>
  <c r="O121" i="11"/>
  <c r="P121" i="11"/>
  <c r="O122" i="11"/>
  <c r="P122" i="11"/>
  <c r="O123" i="11"/>
  <c r="P123" i="11"/>
  <c r="O124" i="11"/>
  <c r="P124" i="11"/>
  <c r="O125" i="11"/>
  <c r="P125" i="11"/>
  <c r="O126" i="11"/>
  <c r="P126" i="11"/>
  <c r="O127" i="11"/>
  <c r="P127" i="11"/>
  <c r="O128" i="11"/>
  <c r="P128" i="11"/>
  <c r="O129" i="11"/>
  <c r="P129" i="11"/>
  <c r="O130" i="11"/>
  <c r="P130" i="11"/>
  <c r="O131" i="11"/>
  <c r="P131" i="11"/>
  <c r="O132" i="11"/>
  <c r="P132" i="11"/>
  <c r="O133" i="11"/>
  <c r="P133" i="11"/>
  <c r="O134" i="11"/>
  <c r="P134" i="11"/>
  <c r="O135" i="11"/>
  <c r="P135" i="11"/>
  <c r="O136" i="11"/>
  <c r="P136" i="11"/>
  <c r="O137" i="11"/>
  <c r="P137" i="11"/>
  <c r="O138" i="11"/>
  <c r="P138" i="11"/>
  <c r="O139" i="11"/>
  <c r="P139" i="11"/>
  <c r="O140" i="11"/>
  <c r="P140" i="11"/>
  <c r="O141" i="11"/>
  <c r="P141" i="11"/>
  <c r="O142" i="11"/>
  <c r="P142" i="11"/>
  <c r="O143" i="11"/>
  <c r="P143" i="11"/>
  <c r="O144" i="11"/>
  <c r="P144" i="11"/>
  <c r="O145" i="11"/>
  <c r="P145" i="11"/>
  <c r="O146" i="11"/>
  <c r="P146" i="11"/>
  <c r="O147" i="11"/>
  <c r="P147" i="11"/>
  <c r="O148" i="11"/>
  <c r="P148" i="11"/>
  <c r="O149" i="11"/>
  <c r="P149" i="11"/>
  <c r="O150" i="11"/>
  <c r="P150" i="11"/>
  <c r="O151" i="11"/>
  <c r="P151" i="11"/>
  <c r="O152" i="11"/>
  <c r="P152" i="11"/>
  <c r="O153" i="11"/>
  <c r="P153" i="11"/>
  <c r="O154" i="11"/>
  <c r="P154" i="11"/>
  <c r="O155" i="11"/>
  <c r="P155" i="11"/>
  <c r="O156" i="11"/>
  <c r="P156" i="11"/>
  <c r="O157" i="11"/>
  <c r="P157" i="11"/>
  <c r="O158" i="11"/>
  <c r="P158" i="11"/>
  <c r="O159" i="11"/>
  <c r="P159" i="11"/>
  <c r="O160" i="11"/>
  <c r="P160" i="11"/>
  <c r="O161" i="11"/>
  <c r="P161" i="11"/>
  <c r="O162" i="11"/>
  <c r="P162" i="11"/>
  <c r="O163" i="11"/>
  <c r="P163" i="11"/>
  <c r="O164" i="11"/>
  <c r="P164" i="11"/>
  <c r="O165" i="11"/>
  <c r="P165" i="11"/>
  <c r="O166" i="11"/>
  <c r="P166" i="11"/>
  <c r="O167" i="11"/>
  <c r="P167" i="11"/>
  <c r="O168" i="11"/>
  <c r="P168" i="11"/>
  <c r="O169" i="11"/>
  <c r="P169" i="11"/>
  <c r="O170" i="11"/>
  <c r="P170" i="11"/>
  <c r="O171" i="11"/>
  <c r="P171" i="11"/>
  <c r="O172" i="11"/>
  <c r="P172" i="11"/>
  <c r="O173" i="11"/>
  <c r="P173" i="11"/>
  <c r="O174" i="11"/>
  <c r="P174" i="11"/>
  <c r="O175" i="11"/>
  <c r="P175" i="11"/>
  <c r="O176" i="11"/>
  <c r="P176" i="11"/>
  <c r="O177" i="11"/>
  <c r="P177" i="11"/>
  <c r="O178" i="11"/>
  <c r="P178" i="11"/>
  <c r="O179" i="11"/>
  <c r="P179" i="11"/>
  <c r="O180" i="11"/>
  <c r="P180" i="11"/>
  <c r="O181" i="11"/>
  <c r="P181" i="11"/>
  <c r="O182" i="11"/>
  <c r="P182" i="11"/>
  <c r="O183" i="11"/>
  <c r="P183" i="11"/>
  <c r="O184" i="11"/>
  <c r="P184" i="11"/>
  <c r="O185" i="11"/>
  <c r="P185" i="11"/>
  <c r="O186" i="11"/>
  <c r="P186" i="11"/>
  <c r="O187" i="11"/>
  <c r="P187" i="11"/>
  <c r="O188" i="11"/>
  <c r="P188" i="11"/>
  <c r="O189" i="11"/>
  <c r="P189" i="11"/>
  <c r="O190" i="11"/>
  <c r="P190" i="11"/>
  <c r="O191" i="11"/>
  <c r="P191" i="11"/>
  <c r="O192" i="11"/>
  <c r="P192" i="11"/>
  <c r="O193" i="11"/>
  <c r="P193" i="11"/>
  <c r="O194" i="11"/>
  <c r="P194" i="11"/>
  <c r="O195" i="11"/>
  <c r="P195" i="11"/>
  <c r="O196" i="11"/>
  <c r="P196" i="11"/>
  <c r="O197" i="11"/>
  <c r="P197" i="11"/>
  <c r="O198" i="11"/>
  <c r="P198" i="11"/>
  <c r="O199" i="11"/>
  <c r="P199" i="11"/>
  <c r="O200" i="11"/>
  <c r="P200" i="11"/>
  <c r="O201" i="11"/>
  <c r="P201" i="11"/>
  <c r="O202" i="11"/>
  <c r="P202" i="11"/>
  <c r="O203" i="11"/>
  <c r="P203" i="11"/>
  <c r="O204" i="11"/>
  <c r="P204" i="11"/>
  <c r="O205" i="11"/>
  <c r="P205" i="11"/>
  <c r="O206" i="11"/>
  <c r="P206" i="11"/>
  <c r="O207" i="11"/>
  <c r="P207" i="11"/>
  <c r="O208" i="11"/>
  <c r="P208" i="11"/>
  <c r="O209" i="11"/>
  <c r="P209" i="11"/>
  <c r="O210" i="11"/>
  <c r="P210" i="11"/>
  <c r="O211" i="11"/>
  <c r="P211" i="11"/>
  <c r="O212" i="11"/>
  <c r="P212" i="11"/>
  <c r="O213" i="11"/>
  <c r="P213" i="11"/>
  <c r="O214" i="11"/>
  <c r="P214" i="11"/>
  <c r="O215" i="11"/>
  <c r="P215" i="11"/>
  <c r="O216" i="11"/>
  <c r="P216" i="11"/>
  <c r="O217" i="11"/>
  <c r="P217" i="11"/>
  <c r="O218" i="11"/>
  <c r="P218" i="11"/>
  <c r="O219" i="11"/>
  <c r="P219" i="11"/>
  <c r="O220" i="11"/>
  <c r="P220" i="11"/>
  <c r="O221" i="11"/>
  <c r="P221" i="11"/>
  <c r="O222" i="11"/>
  <c r="P222" i="11"/>
  <c r="O223" i="11"/>
  <c r="P223" i="11"/>
  <c r="O224" i="11"/>
  <c r="P224" i="11"/>
  <c r="O225" i="11"/>
  <c r="P225" i="11"/>
  <c r="O226" i="11"/>
  <c r="P226" i="11"/>
  <c r="O227" i="11"/>
  <c r="P227" i="11"/>
  <c r="O228" i="11"/>
  <c r="P228" i="11"/>
  <c r="O229" i="11"/>
  <c r="P229" i="11"/>
  <c r="O230" i="11"/>
  <c r="P230" i="11"/>
  <c r="O231" i="11"/>
  <c r="P231" i="11"/>
  <c r="O232" i="11"/>
  <c r="P232" i="11"/>
  <c r="O233" i="11"/>
  <c r="P233" i="11"/>
  <c r="O234" i="11"/>
  <c r="P234" i="11"/>
  <c r="O235" i="11"/>
  <c r="P235" i="11"/>
  <c r="O236" i="11"/>
  <c r="P236" i="11"/>
  <c r="O237" i="11"/>
  <c r="P237" i="11"/>
  <c r="O238" i="11"/>
  <c r="P238" i="11"/>
  <c r="O239" i="11"/>
  <c r="P239" i="11"/>
  <c r="O240" i="11"/>
  <c r="P240" i="11"/>
  <c r="O241" i="11"/>
  <c r="P241" i="11"/>
  <c r="O242" i="11"/>
  <c r="P242" i="11"/>
  <c r="O243" i="11"/>
  <c r="P243" i="11"/>
  <c r="O244" i="11"/>
  <c r="P244" i="11"/>
  <c r="O245" i="11"/>
  <c r="P245" i="11"/>
  <c r="O246" i="11"/>
  <c r="P246" i="11"/>
  <c r="O247" i="11"/>
  <c r="P247" i="11"/>
  <c r="O248" i="11"/>
  <c r="P248" i="11"/>
  <c r="O249" i="11"/>
  <c r="P249" i="11"/>
  <c r="O250" i="11"/>
  <c r="P250" i="11"/>
  <c r="O251" i="11"/>
  <c r="P251" i="11"/>
  <c r="O252" i="11"/>
  <c r="P252" i="11"/>
  <c r="O253" i="11"/>
  <c r="P253" i="11"/>
  <c r="O254" i="11"/>
  <c r="P254" i="11"/>
  <c r="O255" i="11"/>
  <c r="P255" i="11"/>
  <c r="O256" i="11"/>
  <c r="P256" i="11"/>
  <c r="O257" i="11"/>
  <c r="P257" i="11"/>
  <c r="O258" i="11"/>
  <c r="P258" i="11"/>
  <c r="O259" i="11"/>
  <c r="P259" i="11"/>
  <c r="O260" i="11"/>
  <c r="P260" i="11"/>
  <c r="O261" i="11"/>
  <c r="P261" i="11"/>
  <c r="O262" i="11"/>
  <c r="P262" i="11"/>
  <c r="O263" i="11"/>
  <c r="P263" i="11"/>
  <c r="O264" i="11"/>
  <c r="P264" i="11"/>
  <c r="O265" i="11"/>
  <c r="P265" i="11"/>
  <c r="O266" i="11"/>
  <c r="P266" i="11"/>
  <c r="O267" i="11"/>
  <c r="P267" i="11"/>
  <c r="O268" i="11"/>
  <c r="P268" i="11"/>
  <c r="O269" i="11"/>
  <c r="P269" i="11"/>
  <c r="O270" i="11"/>
  <c r="P270" i="11"/>
  <c r="O271" i="11"/>
  <c r="P271" i="11"/>
  <c r="O272" i="11"/>
  <c r="P272" i="11"/>
  <c r="O273" i="11"/>
  <c r="P273" i="11"/>
  <c r="O274" i="11"/>
  <c r="P274" i="11"/>
  <c r="O275" i="11"/>
  <c r="P275" i="11"/>
  <c r="O276" i="11"/>
  <c r="P276" i="11"/>
  <c r="O277" i="11"/>
  <c r="P277" i="11"/>
  <c r="O278" i="11"/>
  <c r="P278" i="11"/>
  <c r="O279" i="11"/>
  <c r="P279" i="11"/>
  <c r="O280" i="11"/>
  <c r="P280" i="11"/>
  <c r="O281" i="11"/>
  <c r="P281" i="11"/>
  <c r="O282" i="11"/>
  <c r="P282" i="11"/>
  <c r="O283" i="11"/>
  <c r="P283" i="11"/>
  <c r="O284" i="11"/>
  <c r="P284" i="11"/>
  <c r="O285" i="11"/>
  <c r="P285" i="11"/>
  <c r="O286" i="11"/>
  <c r="P286" i="11"/>
  <c r="O287" i="11"/>
  <c r="P287" i="11"/>
  <c r="O288" i="11"/>
  <c r="P288" i="11"/>
  <c r="O289" i="11"/>
  <c r="P289" i="11"/>
  <c r="O290" i="11"/>
  <c r="P290" i="11"/>
  <c r="O291" i="11"/>
  <c r="P291" i="11"/>
  <c r="O292" i="11"/>
  <c r="P292" i="11"/>
  <c r="O293" i="11"/>
  <c r="P293" i="11"/>
  <c r="O294" i="11"/>
  <c r="P294" i="11"/>
  <c r="O295" i="11"/>
  <c r="P295" i="11"/>
  <c r="O296" i="11"/>
  <c r="P296" i="11"/>
  <c r="O297" i="11"/>
  <c r="P297" i="11"/>
  <c r="O298" i="11"/>
  <c r="P298" i="11"/>
  <c r="O299" i="11"/>
  <c r="P299" i="11"/>
  <c r="O300" i="11"/>
  <c r="P300" i="11"/>
  <c r="O301" i="11"/>
  <c r="P301" i="11"/>
  <c r="O302" i="11"/>
  <c r="P302" i="11"/>
  <c r="O303" i="11"/>
  <c r="P303" i="11"/>
  <c r="O304" i="11"/>
  <c r="P304" i="11"/>
  <c r="O305" i="11"/>
  <c r="P305" i="11"/>
  <c r="O306" i="11"/>
  <c r="P306" i="11"/>
  <c r="O307" i="11"/>
  <c r="P307" i="11"/>
  <c r="O308" i="11"/>
  <c r="P308" i="11"/>
  <c r="O309" i="11"/>
  <c r="P309" i="11"/>
  <c r="O310" i="11"/>
  <c r="P310" i="11"/>
  <c r="O311" i="11"/>
  <c r="P311" i="11"/>
  <c r="O312" i="11"/>
  <c r="P312" i="11"/>
  <c r="O313" i="11"/>
  <c r="P313" i="11"/>
  <c r="O314" i="11"/>
  <c r="P314" i="11"/>
  <c r="O315" i="11"/>
  <c r="P315" i="11"/>
  <c r="O316" i="11"/>
  <c r="P316" i="11"/>
  <c r="O317" i="11"/>
  <c r="P317" i="11"/>
  <c r="O318" i="11"/>
  <c r="P318" i="11"/>
  <c r="O319" i="11"/>
  <c r="P319" i="11"/>
  <c r="O320" i="11"/>
  <c r="P320" i="11"/>
  <c r="O321" i="11"/>
  <c r="P321" i="11"/>
  <c r="O322" i="11"/>
  <c r="P322" i="11"/>
  <c r="O323" i="11"/>
  <c r="P323" i="11"/>
  <c r="O324" i="11"/>
  <c r="P324" i="11"/>
  <c r="O325" i="11"/>
  <c r="P325" i="11"/>
  <c r="O326" i="11"/>
  <c r="P326" i="11"/>
  <c r="O327" i="11"/>
  <c r="P327" i="11"/>
  <c r="O328" i="11"/>
  <c r="P328" i="11"/>
  <c r="O329" i="11"/>
  <c r="P329" i="11"/>
  <c r="O330" i="11"/>
  <c r="P330" i="11"/>
  <c r="O331" i="11"/>
  <c r="P331" i="11"/>
  <c r="O332" i="11"/>
  <c r="P332" i="11"/>
  <c r="O333" i="11"/>
  <c r="P333" i="11"/>
  <c r="O334" i="11"/>
  <c r="P334" i="11"/>
  <c r="O335" i="11"/>
  <c r="P335" i="11"/>
  <c r="O336" i="11"/>
  <c r="P336" i="11"/>
  <c r="O337" i="11"/>
  <c r="P337" i="11"/>
  <c r="O338" i="11"/>
  <c r="P338" i="11"/>
  <c r="O339" i="11"/>
  <c r="P339" i="11"/>
  <c r="O340" i="11"/>
  <c r="P340" i="11"/>
  <c r="O341" i="11"/>
  <c r="P341" i="11"/>
  <c r="O342" i="11"/>
  <c r="P342" i="11"/>
  <c r="O343" i="11"/>
  <c r="P343" i="11"/>
  <c r="O344" i="11"/>
  <c r="P344" i="11"/>
  <c r="O345" i="11"/>
  <c r="P345" i="11"/>
  <c r="O346" i="11"/>
  <c r="P346" i="11"/>
  <c r="O347" i="11"/>
  <c r="P347" i="11"/>
  <c r="O348" i="11"/>
  <c r="P348" i="11"/>
  <c r="O349" i="11"/>
  <c r="P349" i="11"/>
  <c r="O350" i="11"/>
  <c r="P350" i="11"/>
  <c r="O351" i="11"/>
  <c r="P351" i="11"/>
  <c r="O352" i="11"/>
  <c r="P352" i="11"/>
  <c r="O353" i="11"/>
  <c r="P353" i="11"/>
  <c r="O354" i="11"/>
  <c r="P354" i="11"/>
  <c r="O355" i="11"/>
  <c r="P355" i="11"/>
  <c r="O356" i="11"/>
  <c r="P356" i="11"/>
  <c r="O357" i="11"/>
  <c r="P357" i="11"/>
  <c r="O358" i="11"/>
  <c r="P358" i="11"/>
  <c r="O359" i="11"/>
  <c r="P359" i="11"/>
  <c r="O360" i="11"/>
  <c r="P360" i="11"/>
  <c r="O361" i="11"/>
  <c r="P361" i="11"/>
  <c r="O362" i="11"/>
  <c r="P362" i="11"/>
  <c r="O363" i="11"/>
  <c r="P363" i="11"/>
  <c r="O364" i="11"/>
  <c r="P364" i="11"/>
  <c r="O365" i="11"/>
  <c r="P365" i="11"/>
  <c r="O366" i="11"/>
  <c r="P366" i="11"/>
  <c r="O367" i="11"/>
  <c r="P367" i="11"/>
  <c r="O368" i="11"/>
  <c r="P368" i="11"/>
  <c r="O369" i="11"/>
  <c r="P369" i="11"/>
  <c r="O370" i="11"/>
  <c r="P370" i="11"/>
  <c r="O371" i="11"/>
  <c r="P371" i="11"/>
  <c r="O372" i="11"/>
  <c r="P372" i="11"/>
  <c r="O373" i="11"/>
  <c r="P373" i="11"/>
  <c r="O374" i="11"/>
  <c r="P374" i="11"/>
  <c r="O375" i="11"/>
  <c r="P375" i="11"/>
  <c r="O376" i="11"/>
  <c r="P376" i="11"/>
  <c r="O377" i="11"/>
  <c r="P377" i="11"/>
  <c r="O378" i="11"/>
  <c r="P378" i="11"/>
  <c r="O379" i="11"/>
  <c r="P379" i="11"/>
  <c r="O380" i="11"/>
  <c r="P380" i="11"/>
  <c r="O381" i="11"/>
  <c r="P381" i="11"/>
  <c r="O382" i="11"/>
  <c r="P382" i="11"/>
  <c r="O383" i="11"/>
  <c r="P383" i="11"/>
  <c r="O384" i="11"/>
  <c r="P384" i="11"/>
  <c r="O385" i="11"/>
  <c r="P385" i="11"/>
  <c r="O386" i="11"/>
  <c r="P386" i="11"/>
  <c r="O387" i="11"/>
  <c r="P387" i="11"/>
  <c r="O388" i="11"/>
  <c r="P388" i="11"/>
  <c r="O389" i="11"/>
  <c r="P389" i="11"/>
  <c r="O390" i="11"/>
  <c r="P390" i="11"/>
  <c r="O391" i="11"/>
  <c r="P391" i="11"/>
  <c r="O392" i="11"/>
  <c r="P392" i="11"/>
  <c r="O393" i="11"/>
  <c r="P393" i="11"/>
  <c r="O394" i="11"/>
  <c r="P394" i="11"/>
  <c r="O395" i="11"/>
  <c r="P395" i="11"/>
  <c r="O396" i="11"/>
  <c r="P396" i="11"/>
  <c r="O397" i="11"/>
  <c r="P397" i="11"/>
  <c r="O398" i="11"/>
  <c r="P398" i="11"/>
  <c r="O399" i="11"/>
  <c r="P399" i="11"/>
  <c r="O400" i="11"/>
  <c r="P400" i="11"/>
  <c r="O401" i="11"/>
  <c r="P401" i="11"/>
  <c r="O402" i="11"/>
  <c r="P402" i="11"/>
  <c r="O403" i="11"/>
  <c r="P403" i="11"/>
  <c r="O404" i="11"/>
  <c r="P404" i="11"/>
  <c r="O405" i="11"/>
  <c r="P405" i="11"/>
  <c r="O406" i="11"/>
  <c r="P406" i="11"/>
  <c r="O407" i="11"/>
  <c r="P407" i="11"/>
  <c r="O408" i="11"/>
  <c r="P408" i="11"/>
  <c r="O409" i="11"/>
  <c r="P409" i="11"/>
  <c r="O410" i="11"/>
  <c r="P410" i="11"/>
  <c r="O411" i="11"/>
  <c r="P411" i="11"/>
  <c r="O412" i="11"/>
  <c r="P412" i="11"/>
  <c r="O413" i="11"/>
  <c r="P413" i="11"/>
  <c r="O414" i="11"/>
  <c r="P414" i="11"/>
  <c r="O415" i="11"/>
  <c r="P415" i="11"/>
  <c r="O416" i="11"/>
  <c r="P416" i="11"/>
  <c r="O417" i="11"/>
  <c r="P417" i="11"/>
  <c r="O418" i="11"/>
  <c r="P418" i="11"/>
  <c r="O419" i="11"/>
  <c r="P419" i="11"/>
  <c r="O420" i="11"/>
  <c r="P420" i="11"/>
  <c r="O421" i="11"/>
  <c r="P421" i="11"/>
  <c r="O422" i="11"/>
  <c r="P422" i="11"/>
  <c r="O423" i="11"/>
  <c r="P423" i="11"/>
  <c r="O424" i="11"/>
  <c r="P424" i="11"/>
  <c r="O425" i="11"/>
  <c r="P425" i="11"/>
  <c r="O426" i="11"/>
  <c r="P426" i="11"/>
  <c r="O427" i="11"/>
  <c r="P427" i="11"/>
  <c r="O428" i="11"/>
  <c r="P428" i="11"/>
  <c r="O429" i="11"/>
  <c r="P429" i="11"/>
  <c r="O430" i="11"/>
  <c r="P430" i="11"/>
  <c r="O431" i="11"/>
  <c r="P431" i="11"/>
  <c r="O432" i="11"/>
  <c r="P432" i="11"/>
  <c r="O433" i="11"/>
  <c r="P433" i="11"/>
  <c r="O434" i="11"/>
  <c r="P434" i="11"/>
  <c r="O435" i="11"/>
  <c r="P435" i="11"/>
  <c r="O436" i="11"/>
  <c r="P436" i="11"/>
  <c r="O437" i="11"/>
  <c r="P437" i="11"/>
  <c r="O438" i="11"/>
  <c r="P438" i="11"/>
  <c r="O439" i="11"/>
  <c r="P439" i="11"/>
  <c r="O440" i="11"/>
  <c r="P440" i="11"/>
  <c r="O441" i="11"/>
  <c r="P441" i="11"/>
  <c r="O442" i="11"/>
  <c r="P442" i="11"/>
  <c r="O443" i="11"/>
  <c r="P443" i="11"/>
  <c r="O444" i="11"/>
  <c r="P444" i="11"/>
  <c r="O445" i="11"/>
  <c r="P445" i="11"/>
  <c r="O446" i="11"/>
  <c r="P446" i="11"/>
  <c r="O447" i="11"/>
  <c r="P447" i="11"/>
  <c r="O448" i="11"/>
  <c r="P448" i="11"/>
  <c r="O449" i="11"/>
  <c r="P449" i="11"/>
  <c r="O450" i="11"/>
  <c r="P450" i="11"/>
  <c r="O451" i="11"/>
  <c r="P451" i="11"/>
  <c r="O452" i="11"/>
  <c r="P452" i="11"/>
  <c r="O453" i="11"/>
  <c r="P453" i="11"/>
  <c r="O454" i="11"/>
  <c r="P454" i="11"/>
  <c r="O455" i="11"/>
  <c r="P455" i="11"/>
  <c r="O456" i="11"/>
  <c r="P456" i="11"/>
  <c r="O457" i="11"/>
  <c r="P457" i="11"/>
  <c r="O458" i="11"/>
  <c r="P458" i="11"/>
  <c r="O459" i="11"/>
  <c r="P459" i="11"/>
  <c r="O460" i="11"/>
  <c r="P460" i="11"/>
  <c r="O461" i="11"/>
  <c r="P461" i="11"/>
  <c r="O462" i="11"/>
  <c r="P462" i="11"/>
  <c r="O463" i="11"/>
  <c r="P463" i="11"/>
  <c r="O464" i="11"/>
  <c r="P464" i="11"/>
  <c r="O465" i="11"/>
  <c r="P465" i="11"/>
  <c r="O466" i="11"/>
  <c r="P466" i="11"/>
  <c r="O467" i="11"/>
  <c r="P467" i="11"/>
  <c r="O468" i="11"/>
  <c r="P468" i="11"/>
  <c r="O469" i="11"/>
  <c r="P469" i="11"/>
  <c r="O470" i="11"/>
  <c r="P470" i="11"/>
  <c r="O471" i="11"/>
  <c r="P471" i="11"/>
  <c r="O472" i="11"/>
  <c r="P472" i="11"/>
  <c r="O473" i="11"/>
  <c r="P473" i="11"/>
  <c r="O474" i="11"/>
  <c r="P474" i="11"/>
  <c r="O475" i="11"/>
  <c r="P475" i="11"/>
  <c r="O476" i="11"/>
  <c r="P476" i="11"/>
  <c r="O477" i="11"/>
  <c r="P477" i="11"/>
  <c r="O478" i="11"/>
  <c r="P478" i="11"/>
  <c r="O479" i="11"/>
  <c r="P479" i="11"/>
  <c r="O480" i="11"/>
  <c r="P480" i="11"/>
  <c r="O481" i="11"/>
  <c r="P481" i="11"/>
  <c r="O482" i="11"/>
  <c r="P482" i="11"/>
  <c r="O483" i="11"/>
  <c r="P483" i="11"/>
  <c r="O484" i="11"/>
  <c r="P484" i="11"/>
  <c r="O485" i="11"/>
  <c r="P485" i="11"/>
  <c r="O486" i="11"/>
  <c r="P486" i="11"/>
  <c r="O487" i="11"/>
  <c r="P487" i="11"/>
  <c r="O488" i="11"/>
  <c r="P488" i="11"/>
  <c r="O489" i="11"/>
  <c r="P489" i="11"/>
  <c r="O490" i="11"/>
  <c r="P490" i="11"/>
  <c r="O491" i="11"/>
  <c r="P491" i="11"/>
  <c r="O492" i="11"/>
  <c r="P492" i="11"/>
  <c r="O493" i="11"/>
  <c r="P493" i="11"/>
  <c r="O494" i="11"/>
  <c r="P494" i="11"/>
  <c r="O495" i="11"/>
  <c r="P495" i="11"/>
  <c r="O496" i="11"/>
  <c r="P496" i="11"/>
  <c r="O497" i="11"/>
  <c r="P497" i="11"/>
  <c r="O498" i="11"/>
  <c r="P498" i="11"/>
  <c r="O499" i="11"/>
  <c r="P499" i="11"/>
  <c r="O500" i="11"/>
  <c r="P500" i="11"/>
  <c r="O501" i="11"/>
  <c r="P501" i="11"/>
  <c r="O502" i="11"/>
  <c r="P502" i="11"/>
  <c r="O503" i="11"/>
  <c r="P503" i="11"/>
  <c r="O504" i="11"/>
  <c r="P504" i="11"/>
  <c r="O505" i="11"/>
  <c r="P505" i="11"/>
  <c r="O506" i="11"/>
  <c r="P506" i="11"/>
  <c r="O507" i="11"/>
  <c r="P507" i="11"/>
  <c r="O508" i="11"/>
  <c r="P508" i="11"/>
  <c r="O509" i="11"/>
  <c r="P509" i="11"/>
  <c r="O510" i="11"/>
  <c r="P510" i="11"/>
  <c r="O511" i="11"/>
  <c r="P511" i="11"/>
  <c r="O512" i="11"/>
  <c r="P512" i="11"/>
  <c r="O513" i="11"/>
  <c r="P513" i="11"/>
  <c r="O514" i="11"/>
  <c r="P514" i="11"/>
  <c r="O515" i="11"/>
  <c r="P515" i="11"/>
  <c r="O516" i="11"/>
  <c r="P516" i="11"/>
  <c r="O517" i="11"/>
  <c r="P517" i="11"/>
  <c r="O518" i="11"/>
  <c r="P518" i="11"/>
  <c r="O519" i="11"/>
  <c r="P519" i="11"/>
  <c r="O520" i="11"/>
  <c r="P520" i="11"/>
  <c r="O521" i="11"/>
  <c r="P521" i="11"/>
  <c r="O522" i="11"/>
  <c r="P522" i="11"/>
  <c r="O523" i="11"/>
  <c r="P523" i="11"/>
  <c r="O524" i="11"/>
  <c r="P524" i="11"/>
  <c r="O525" i="11"/>
  <c r="P525" i="11"/>
  <c r="O526" i="11"/>
  <c r="P526" i="11"/>
  <c r="O527" i="11"/>
  <c r="P527" i="11"/>
  <c r="O528" i="11"/>
  <c r="P528" i="11"/>
  <c r="O529" i="11"/>
  <c r="P529" i="11"/>
  <c r="O530" i="11"/>
  <c r="P530" i="11"/>
  <c r="O531" i="11"/>
  <c r="P531" i="11"/>
  <c r="O532" i="11"/>
  <c r="P532" i="11"/>
  <c r="O533" i="11"/>
  <c r="P533" i="11"/>
  <c r="O534" i="11"/>
  <c r="P534" i="11"/>
  <c r="O535" i="11"/>
  <c r="P535" i="11"/>
  <c r="O536" i="11"/>
  <c r="P536" i="11"/>
  <c r="O537" i="11"/>
  <c r="P537" i="11"/>
  <c r="O538" i="11"/>
  <c r="P538" i="11"/>
  <c r="O539" i="11"/>
  <c r="P539" i="11"/>
  <c r="O540" i="11"/>
  <c r="P540" i="11"/>
  <c r="O541" i="11"/>
  <c r="P541" i="11"/>
  <c r="O542" i="11"/>
  <c r="P542" i="11"/>
  <c r="O543" i="11"/>
  <c r="P543" i="11"/>
  <c r="O544" i="11"/>
  <c r="P544" i="11"/>
  <c r="O545" i="11"/>
  <c r="P545" i="11"/>
  <c r="O546" i="11"/>
  <c r="P546" i="11"/>
  <c r="O547" i="11"/>
  <c r="P547" i="11"/>
  <c r="O548" i="11"/>
  <c r="P548" i="11"/>
  <c r="O549" i="11"/>
  <c r="P549" i="11"/>
  <c r="O550" i="11"/>
  <c r="P550" i="11"/>
  <c r="O551" i="11"/>
  <c r="P551" i="11"/>
  <c r="O552" i="11"/>
  <c r="P552" i="11"/>
  <c r="O553" i="11"/>
  <c r="P553" i="11"/>
  <c r="O554" i="11"/>
  <c r="P554" i="11"/>
  <c r="O555" i="11"/>
  <c r="P555" i="11"/>
  <c r="O556" i="11"/>
  <c r="P556" i="11"/>
  <c r="O557" i="11"/>
  <c r="P557" i="11"/>
  <c r="O558" i="11"/>
  <c r="P558" i="11"/>
  <c r="O559" i="11"/>
  <c r="P559" i="11"/>
  <c r="O560" i="11"/>
  <c r="P560" i="11"/>
  <c r="O561" i="11"/>
  <c r="P561" i="11"/>
  <c r="O562" i="11"/>
  <c r="P562" i="11"/>
  <c r="O563" i="11"/>
  <c r="P563" i="11"/>
  <c r="O564" i="11"/>
  <c r="P564" i="11"/>
  <c r="O565" i="11"/>
  <c r="P565" i="11"/>
  <c r="O566" i="11"/>
  <c r="P566" i="11"/>
  <c r="O567" i="11"/>
  <c r="P567" i="11"/>
  <c r="O568" i="11"/>
  <c r="P568" i="11"/>
  <c r="O569" i="11"/>
  <c r="P569" i="11"/>
  <c r="O570" i="11"/>
  <c r="P570" i="11"/>
  <c r="O571" i="11"/>
  <c r="P571" i="11"/>
  <c r="O572" i="11"/>
  <c r="P572" i="11"/>
  <c r="O573" i="11"/>
  <c r="P573" i="11"/>
  <c r="O574" i="11"/>
  <c r="P574" i="11"/>
  <c r="O575" i="11"/>
  <c r="P575" i="11"/>
  <c r="O576" i="11"/>
  <c r="P576" i="11"/>
  <c r="O577" i="11"/>
  <c r="P577" i="11"/>
  <c r="O578" i="11"/>
  <c r="P578" i="11"/>
  <c r="O579" i="11"/>
  <c r="P579" i="11"/>
  <c r="O580" i="11"/>
  <c r="P580" i="11"/>
  <c r="O581" i="11"/>
  <c r="P581" i="11"/>
  <c r="O582" i="11"/>
  <c r="P582" i="11"/>
  <c r="O583" i="11"/>
  <c r="P583" i="11"/>
  <c r="O584" i="11"/>
  <c r="P584" i="11"/>
  <c r="O585" i="11"/>
  <c r="P585" i="11"/>
  <c r="O586" i="11"/>
  <c r="P586" i="11"/>
  <c r="O587" i="11"/>
  <c r="P587" i="11"/>
  <c r="O588" i="11"/>
  <c r="P588" i="11"/>
  <c r="O589" i="11"/>
  <c r="P589" i="11"/>
  <c r="O590" i="11"/>
  <c r="P590" i="11"/>
  <c r="O591" i="11"/>
  <c r="P591" i="11"/>
  <c r="O592" i="11"/>
  <c r="P592" i="11"/>
  <c r="O593" i="11"/>
  <c r="P593" i="11"/>
  <c r="O594" i="11"/>
  <c r="P594" i="11"/>
  <c r="O595" i="11"/>
  <c r="P595" i="11"/>
  <c r="O596" i="11"/>
  <c r="P596" i="11"/>
  <c r="O597" i="11"/>
  <c r="P597" i="11"/>
  <c r="O598" i="11"/>
  <c r="P598" i="11"/>
  <c r="O599" i="11"/>
  <c r="P599" i="11"/>
  <c r="O600" i="11"/>
  <c r="P600" i="11"/>
  <c r="O601" i="11"/>
  <c r="P601" i="11"/>
  <c r="O602" i="11"/>
  <c r="P602" i="11"/>
  <c r="O603" i="11"/>
  <c r="P603" i="11"/>
  <c r="O604" i="11"/>
  <c r="P604" i="11"/>
  <c r="O605" i="11"/>
  <c r="P605" i="11"/>
  <c r="O606" i="11"/>
  <c r="P606" i="11"/>
  <c r="O607" i="11"/>
  <c r="P607" i="11"/>
  <c r="O608" i="11"/>
  <c r="P608" i="11"/>
  <c r="O609" i="11"/>
  <c r="P609" i="11"/>
  <c r="O610" i="11"/>
  <c r="P610" i="11"/>
  <c r="O611" i="11"/>
  <c r="P611" i="11"/>
  <c r="O612" i="11"/>
  <c r="P612" i="11"/>
  <c r="O613" i="11"/>
  <c r="P613" i="11"/>
  <c r="O614" i="11"/>
  <c r="P614" i="11"/>
  <c r="O615" i="11"/>
  <c r="P615" i="11"/>
  <c r="O616" i="11"/>
  <c r="P616" i="11"/>
  <c r="O617" i="11"/>
  <c r="P617" i="11"/>
  <c r="O618" i="11"/>
  <c r="P618" i="11"/>
  <c r="O619" i="11"/>
  <c r="P619" i="11"/>
  <c r="O620" i="11"/>
  <c r="P620" i="11"/>
  <c r="O621" i="11"/>
  <c r="P621" i="11"/>
  <c r="O622" i="11"/>
  <c r="P622" i="11"/>
  <c r="O623" i="11"/>
  <c r="P623" i="11"/>
  <c r="O624" i="11"/>
  <c r="P624" i="11"/>
  <c r="O625" i="11"/>
  <c r="P625" i="11"/>
  <c r="O626" i="11"/>
  <c r="P626" i="11"/>
  <c r="O627" i="11"/>
  <c r="P627" i="11"/>
  <c r="O628" i="11"/>
  <c r="P628" i="11"/>
  <c r="O629" i="11"/>
  <c r="P629" i="11"/>
  <c r="O630" i="11"/>
  <c r="P630" i="11"/>
  <c r="O631" i="11"/>
  <c r="P631" i="11"/>
  <c r="O632" i="11"/>
  <c r="P632" i="11"/>
  <c r="O633" i="11"/>
  <c r="P633" i="11"/>
  <c r="O634" i="11"/>
  <c r="P634" i="11"/>
  <c r="O635" i="11"/>
  <c r="P635" i="11"/>
  <c r="O636" i="11"/>
  <c r="P636" i="11"/>
  <c r="O637" i="11"/>
  <c r="P637" i="11"/>
  <c r="O638" i="11"/>
  <c r="P638" i="11"/>
  <c r="O639" i="11"/>
  <c r="P639" i="11"/>
  <c r="O640" i="11"/>
  <c r="P640" i="11"/>
  <c r="O641" i="11"/>
  <c r="P641" i="11"/>
  <c r="O642" i="11"/>
  <c r="P642" i="11"/>
  <c r="O643" i="11"/>
  <c r="P643" i="11"/>
  <c r="O644" i="11"/>
  <c r="P644" i="11"/>
  <c r="O645" i="11"/>
  <c r="P645" i="11"/>
  <c r="O646" i="11"/>
  <c r="P646" i="11"/>
  <c r="O647" i="11"/>
  <c r="P647" i="11"/>
  <c r="O648" i="11"/>
  <c r="P648" i="11"/>
  <c r="O649" i="11"/>
  <c r="P649" i="11"/>
  <c r="O650" i="11"/>
  <c r="P650" i="11"/>
  <c r="O651" i="11"/>
  <c r="P651" i="11"/>
  <c r="O652" i="11"/>
  <c r="P652" i="11"/>
  <c r="O653" i="11"/>
  <c r="P653" i="11"/>
  <c r="O654" i="11"/>
  <c r="P654" i="11"/>
  <c r="O655" i="11"/>
  <c r="P655" i="11"/>
  <c r="O656" i="11"/>
  <c r="P656" i="11"/>
  <c r="O657" i="11"/>
  <c r="P657" i="11"/>
  <c r="O658" i="11"/>
  <c r="P658" i="11"/>
  <c r="O659" i="11"/>
  <c r="P659" i="11"/>
  <c r="O660" i="11"/>
  <c r="P660" i="11"/>
  <c r="O661" i="11"/>
  <c r="P661" i="11"/>
  <c r="O662" i="11"/>
  <c r="P662" i="11"/>
  <c r="O663" i="11"/>
  <c r="P663" i="11"/>
  <c r="O664" i="11"/>
  <c r="P664" i="11"/>
  <c r="O665" i="11"/>
  <c r="P665" i="11"/>
  <c r="O666" i="11"/>
  <c r="P666" i="11"/>
  <c r="O667" i="11"/>
  <c r="P667" i="11"/>
  <c r="O668" i="11"/>
  <c r="P668" i="11"/>
  <c r="O669" i="11"/>
  <c r="P669" i="11"/>
  <c r="O670" i="11"/>
  <c r="P670" i="11"/>
  <c r="O671" i="11"/>
  <c r="P671" i="11"/>
  <c r="O672" i="11"/>
  <c r="P672" i="11"/>
  <c r="O673" i="11"/>
  <c r="P673" i="11"/>
  <c r="O674" i="11"/>
  <c r="P674" i="11"/>
  <c r="O675" i="11"/>
  <c r="P675" i="11"/>
  <c r="O676" i="11"/>
  <c r="P676" i="11"/>
  <c r="O677" i="11"/>
  <c r="P677" i="11"/>
  <c r="O678" i="11"/>
  <c r="P678" i="11"/>
  <c r="O679" i="11"/>
  <c r="P679" i="11"/>
  <c r="O680" i="11"/>
  <c r="P680" i="11"/>
  <c r="O681" i="11"/>
  <c r="P681" i="11"/>
  <c r="O682" i="11"/>
  <c r="P682" i="11"/>
  <c r="O683" i="11"/>
  <c r="P683" i="11"/>
  <c r="O684" i="11"/>
  <c r="P684" i="11"/>
  <c r="O685" i="11"/>
  <c r="P685" i="11"/>
  <c r="O686" i="11"/>
  <c r="P686" i="11"/>
  <c r="O687" i="11"/>
  <c r="P687" i="11"/>
  <c r="O688" i="11"/>
  <c r="P688" i="11"/>
  <c r="O689" i="11"/>
  <c r="P689" i="11"/>
  <c r="O690" i="11"/>
  <c r="P690" i="11"/>
  <c r="O691" i="11"/>
  <c r="P691" i="11"/>
  <c r="O692" i="11"/>
  <c r="P692" i="11"/>
  <c r="O693" i="11"/>
  <c r="P693" i="11"/>
  <c r="O694" i="11"/>
  <c r="P694" i="11"/>
  <c r="O695" i="11"/>
  <c r="P695" i="11"/>
  <c r="O696" i="11"/>
  <c r="P696" i="11"/>
  <c r="O697" i="11"/>
  <c r="P697" i="11"/>
  <c r="O698" i="11"/>
  <c r="P698" i="11"/>
  <c r="O699" i="11"/>
  <c r="P699" i="11"/>
  <c r="O700" i="11"/>
  <c r="P700" i="11"/>
  <c r="O701" i="11"/>
  <c r="P701" i="11"/>
  <c r="O702" i="11"/>
  <c r="P702" i="11"/>
  <c r="O703" i="11"/>
  <c r="P703" i="11"/>
  <c r="O704" i="11"/>
  <c r="P704" i="11"/>
  <c r="O705" i="11"/>
  <c r="P705" i="11"/>
  <c r="O706" i="11"/>
  <c r="P706" i="11"/>
  <c r="O707" i="11"/>
  <c r="P707" i="11"/>
  <c r="O708" i="11"/>
  <c r="P708" i="11"/>
  <c r="O709" i="11"/>
  <c r="P709" i="11"/>
  <c r="O710" i="11"/>
  <c r="P710" i="11"/>
  <c r="O711" i="11"/>
  <c r="P711" i="11"/>
  <c r="O712" i="11"/>
  <c r="P712" i="11"/>
  <c r="O713" i="11"/>
  <c r="P713" i="11"/>
  <c r="O714" i="11"/>
  <c r="P714" i="11"/>
  <c r="O715" i="11"/>
  <c r="P715" i="11"/>
  <c r="O716" i="11"/>
  <c r="P716" i="11"/>
  <c r="O717" i="11"/>
  <c r="P717" i="11"/>
  <c r="O718" i="11"/>
  <c r="P718" i="11"/>
  <c r="O719" i="11"/>
  <c r="P719" i="11"/>
  <c r="O720" i="11"/>
  <c r="P720" i="11"/>
  <c r="O721" i="11"/>
  <c r="P721" i="11"/>
  <c r="O722" i="11"/>
  <c r="P722" i="11"/>
  <c r="O723" i="11"/>
  <c r="P723" i="11"/>
  <c r="O724" i="11"/>
  <c r="P724" i="11"/>
  <c r="O725" i="11"/>
  <c r="P725" i="11"/>
  <c r="O726" i="11"/>
  <c r="P726" i="11"/>
  <c r="O727" i="11"/>
  <c r="P727" i="11"/>
  <c r="O728" i="11"/>
  <c r="P728" i="11"/>
  <c r="O729" i="11"/>
  <c r="P729" i="11"/>
  <c r="O730" i="11"/>
  <c r="P730" i="11"/>
  <c r="O731" i="11"/>
  <c r="P731" i="11"/>
  <c r="O732" i="11"/>
  <c r="P732" i="11"/>
  <c r="O733" i="11"/>
  <c r="P733" i="11"/>
  <c r="O734" i="11"/>
  <c r="P734" i="11"/>
  <c r="O735" i="11"/>
  <c r="P735" i="11"/>
  <c r="O736" i="11"/>
  <c r="P736" i="11"/>
  <c r="O737" i="11"/>
  <c r="P737" i="11"/>
  <c r="O738" i="11"/>
  <c r="P738" i="11"/>
  <c r="O739" i="11"/>
  <c r="P739" i="11"/>
  <c r="O740" i="11"/>
  <c r="P740" i="11"/>
  <c r="O741" i="11"/>
  <c r="P741" i="11"/>
  <c r="O742" i="11"/>
  <c r="P742" i="11"/>
  <c r="O743" i="11"/>
  <c r="P743" i="11"/>
  <c r="O744" i="11"/>
  <c r="P744" i="11"/>
  <c r="O745" i="11"/>
  <c r="P745" i="11"/>
  <c r="O746" i="11"/>
  <c r="P746" i="11"/>
  <c r="O747" i="11"/>
  <c r="P747" i="11"/>
  <c r="O748" i="11"/>
  <c r="P748" i="11"/>
  <c r="O749" i="11"/>
  <c r="P749" i="11"/>
  <c r="O750" i="11"/>
  <c r="P750" i="11"/>
  <c r="O751" i="11"/>
  <c r="P751" i="11"/>
  <c r="O752" i="11"/>
  <c r="P752" i="11"/>
  <c r="O753" i="11"/>
  <c r="P753" i="11"/>
  <c r="O754" i="11"/>
  <c r="P754" i="11"/>
  <c r="O755" i="11"/>
  <c r="P755" i="11"/>
  <c r="O756" i="11"/>
  <c r="P756" i="11"/>
  <c r="O757" i="11"/>
  <c r="P757" i="11"/>
  <c r="O758" i="11"/>
  <c r="P758" i="11"/>
  <c r="O759" i="11"/>
  <c r="P759" i="11"/>
  <c r="O760" i="11"/>
  <c r="P760" i="11"/>
  <c r="O761" i="11"/>
  <c r="P761" i="11"/>
  <c r="O762" i="11"/>
  <c r="P762" i="11"/>
  <c r="O763" i="11"/>
  <c r="P763" i="11"/>
  <c r="O764" i="11"/>
  <c r="P764" i="11"/>
  <c r="O765" i="11"/>
  <c r="P765" i="11"/>
  <c r="O766" i="11"/>
  <c r="P766" i="11"/>
  <c r="O767" i="11"/>
  <c r="P767" i="11"/>
  <c r="O768" i="11"/>
  <c r="P768" i="11"/>
  <c r="O769" i="11"/>
  <c r="P769" i="11"/>
  <c r="O770" i="11"/>
  <c r="P770" i="11"/>
  <c r="O771" i="11"/>
  <c r="P771" i="11"/>
  <c r="O772" i="11"/>
  <c r="P772" i="11"/>
  <c r="O773" i="11"/>
  <c r="P773" i="11"/>
  <c r="O774" i="11"/>
  <c r="P774" i="11"/>
  <c r="O775" i="11"/>
  <c r="P775" i="11"/>
  <c r="O776" i="11"/>
  <c r="P776" i="11"/>
  <c r="O777" i="11"/>
  <c r="P777" i="11"/>
  <c r="O778" i="11"/>
  <c r="P778" i="11"/>
  <c r="O779" i="11"/>
  <c r="P779" i="11"/>
  <c r="O780" i="11"/>
  <c r="P780" i="11"/>
  <c r="O781" i="11"/>
  <c r="P781" i="11"/>
  <c r="O782" i="11"/>
  <c r="P782" i="11"/>
  <c r="O783" i="11"/>
  <c r="P783" i="11"/>
  <c r="O784" i="11"/>
  <c r="P784" i="11"/>
  <c r="O785" i="11"/>
  <c r="P785" i="11"/>
  <c r="O786" i="11"/>
  <c r="P786" i="11"/>
  <c r="O787" i="11"/>
  <c r="P787" i="11"/>
  <c r="O788" i="11"/>
  <c r="P788" i="11"/>
  <c r="O789" i="11"/>
  <c r="P789" i="11"/>
  <c r="O790" i="11"/>
  <c r="P790" i="11"/>
  <c r="O791" i="11"/>
  <c r="P791" i="11"/>
  <c r="O792" i="11"/>
  <c r="P792" i="11"/>
  <c r="O793" i="11"/>
  <c r="P793" i="11"/>
  <c r="O794" i="11"/>
  <c r="P794" i="11"/>
  <c r="O795" i="11"/>
  <c r="P795" i="11"/>
  <c r="O796" i="11"/>
  <c r="P796" i="11"/>
  <c r="O797" i="11"/>
  <c r="P797" i="11"/>
  <c r="O798" i="11"/>
  <c r="P798" i="11"/>
  <c r="O799" i="11"/>
  <c r="P799" i="11"/>
  <c r="O800" i="11"/>
  <c r="P800" i="11"/>
  <c r="O801" i="11"/>
  <c r="P801" i="11"/>
  <c r="O802" i="11"/>
  <c r="P802" i="11"/>
  <c r="O803" i="11"/>
  <c r="P803" i="11"/>
  <c r="O804" i="11"/>
  <c r="P804" i="11"/>
  <c r="O805" i="11"/>
  <c r="P805" i="11"/>
  <c r="O806" i="11"/>
  <c r="P806" i="11"/>
  <c r="O807" i="11"/>
  <c r="P807" i="11"/>
  <c r="O808" i="11"/>
  <c r="P808" i="11"/>
  <c r="O809" i="11"/>
  <c r="P809" i="11"/>
  <c r="O810" i="11"/>
  <c r="P810" i="11"/>
  <c r="O811" i="11"/>
  <c r="P811" i="11"/>
  <c r="O812" i="11"/>
  <c r="P812" i="11"/>
  <c r="O813" i="11"/>
  <c r="P813" i="11"/>
  <c r="O814" i="11"/>
  <c r="P814" i="11"/>
  <c r="O815" i="11"/>
  <c r="P815" i="11"/>
  <c r="O816" i="11"/>
  <c r="P816" i="11"/>
  <c r="O817" i="11"/>
  <c r="P817" i="11"/>
  <c r="O818" i="11"/>
  <c r="P818" i="11"/>
  <c r="O819" i="11"/>
  <c r="P819" i="11"/>
  <c r="O820" i="11"/>
  <c r="P820" i="11"/>
  <c r="O821" i="11"/>
  <c r="P821" i="11"/>
  <c r="O822" i="11"/>
  <c r="P822" i="11"/>
  <c r="O823" i="11"/>
  <c r="P823" i="11"/>
  <c r="O824" i="11"/>
  <c r="P824" i="11"/>
  <c r="O825" i="11"/>
  <c r="P825" i="11"/>
  <c r="O826" i="11"/>
  <c r="P826" i="11"/>
  <c r="O827" i="11"/>
  <c r="P827" i="11"/>
  <c r="O828" i="11"/>
  <c r="P828" i="11"/>
  <c r="O829" i="11"/>
  <c r="P829" i="11"/>
  <c r="O830" i="11"/>
  <c r="P830" i="11"/>
  <c r="O831" i="11"/>
  <c r="P831" i="11"/>
  <c r="O832" i="11"/>
  <c r="P832" i="11"/>
  <c r="O833" i="11"/>
  <c r="P833" i="11"/>
  <c r="O834" i="11"/>
  <c r="P834" i="11"/>
  <c r="O835" i="11"/>
  <c r="P835" i="11"/>
  <c r="O836" i="11"/>
  <c r="P836" i="11"/>
  <c r="O837" i="11"/>
  <c r="P837" i="11"/>
  <c r="O838" i="11"/>
  <c r="P838" i="11"/>
  <c r="O839" i="11"/>
  <c r="P839" i="11"/>
  <c r="O840" i="11"/>
  <c r="P840" i="11"/>
  <c r="O841" i="11"/>
  <c r="P841" i="11"/>
  <c r="O842" i="11"/>
  <c r="P842" i="11"/>
  <c r="O843" i="11"/>
  <c r="P843" i="11"/>
  <c r="O844" i="11"/>
  <c r="P844" i="11"/>
  <c r="O845" i="11"/>
  <c r="P845" i="11"/>
  <c r="O846" i="11"/>
  <c r="P846" i="11"/>
  <c r="O847" i="11"/>
  <c r="P847" i="11"/>
  <c r="O848" i="11"/>
  <c r="P848" i="11"/>
  <c r="O849" i="11"/>
  <c r="P849" i="11"/>
  <c r="O850" i="11"/>
  <c r="P850" i="11"/>
  <c r="O851" i="11"/>
  <c r="P851" i="11"/>
  <c r="O852" i="11"/>
  <c r="P852" i="11"/>
  <c r="O853" i="11"/>
  <c r="P853" i="11"/>
  <c r="O854" i="11"/>
  <c r="P854" i="11"/>
  <c r="O855" i="11"/>
  <c r="P855" i="11"/>
  <c r="O856" i="11"/>
  <c r="P856" i="11"/>
  <c r="O857" i="11"/>
  <c r="P857" i="11"/>
  <c r="O858" i="11"/>
  <c r="P858" i="11"/>
  <c r="O859" i="11"/>
  <c r="P859" i="11"/>
  <c r="O860" i="11"/>
  <c r="P860" i="11"/>
  <c r="O861" i="11"/>
  <c r="P861" i="11"/>
  <c r="O862" i="11"/>
  <c r="P862" i="11"/>
  <c r="O863" i="11"/>
  <c r="P863" i="11"/>
  <c r="O864" i="11"/>
  <c r="P864" i="11"/>
  <c r="O865" i="11"/>
  <c r="P865" i="11"/>
  <c r="O866" i="11"/>
  <c r="P866" i="11"/>
  <c r="O867" i="11"/>
  <c r="P867" i="11"/>
  <c r="O868" i="11"/>
  <c r="P868" i="11"/>
  <c r="O869" i="11"/>
  <c r="P869" i="11"/>
  <c r="O870" i="11"/>
  <c r="P870" i="11"/>
  <c r="O871" i="11"/>
  <c r="P871" i="11"/>
  <c r="O872" i="11"/>
  <c r="P872" i="11"/>
  <c r="O873" i="11"/>
  <c r="P873" i="11"/>
  <c r="O874" i="11"/>
  <c r="P874" i="11"/>
  <c r="O875" i="11"/>
  <c r="P875" i="11"/>
  <c r="O876" i="11"/>
  <c r="P876" i="11"/>
  <c r="O877" i="11"/>
  <c r="P877" i="11"/>
  <c r="O878" i="11"/>
  <c r="P878" i="11"/>
  <c r="O879" i="11"/>
  <c r="P879" i="11"/>
  <c r="O880" i="11"/>
  <c r="P880" i="11"/>
  <c r="O881" i="11"/>
  <c r="P881" i="11"/>
  <c r="O882" i="11"/>
  <c r="P882" i="11"/>
  <c r="O883" i="11"/>
  <c r="P883" i="11"/>
  <c r="O884" i="11"/>
  <c r="P884" i="11"/>
  <c r="O885" i="11"/>
  <c r="P885" i="11"/>
  <c r="O886" i="11"/>
  <c r="P886" i="11"/>
  <c r="O887" i="11"/>
  <c r="P887" i="11"/>
  <c r="O888" i="11"/>
  <c r="P888" i="11"/>
  <c r="O889" i="11"/>
  <c r="P889" i="11"/>
  <c r="O890" i="11"/>
  <c r="P890" i="11"/>
  <c r="O891" i="11"/>
  <c r="P891" i="11"/>
  <c r="O892" i="11"/>
  <c r="P892" i="11"/>
  <c r="O893" i="11"/>
  <c r="P893" i="11"/>
  <c r="O894" i="11"/>
  <c r="P894" i="11"/>
  <c r="O895" i="11"/>
  <c r="P895" i="11"/>
  <c r="O896" i="11"/>
  <c r="P896" i="11"/>
  <c r="O897" i="11"/>
  <c r="P897" i="11"/>
  <c r="O898" i="11"/>
  <c r="P898" i="11"/>
  <c r="O899" i="11"/>
  <c r="P899" i="11"/>
  <c r="O900" i="11"/>
  <c r="P900" i="11"/>
  <c r="O901" i="11"/>
  <c r="P901" i="11"/>
  <c r="O902" i="11"/>
  <c r="P902" i="11"/>
  <c r="O903" i="11"/>
  <c r="P903" i="11"/>
  <c r="O904" i="11"/>
  <c r="P904" i="11"/>
  <c r="O905" i="11"/>
  <c r="P905" i="11"/>
  <c r="O906" i="11"/>
  <c r="P906" i="11"/>
  <c r="O907" i="11"/>
  <c r="P907" i="11"/>
  <c r="O908" i="11"/>
  <c r="P908" i="11"/>
  <c r="O909" i="11"/>
  <c r="P909" i="11"/>
  <c r="O910" i="11"/>
  <c r="P910" i="11"/>
  <c r="O911" i="11"/>
  <c r="P911" i="11"/>
  <c r="O912" i="11"/>
  <c r="P912" i="11"/>
  <c r="O913" i="11"/>
  <c r="P913" i="11"/>
  <c r="O914" i="11"/>
  <c r="P914" i="11"/>
  <c r="O915" i="11"/>
  <c r="P915" i="11"/>
  <c r="O916" i="11"/>
  <c r="P916" i="11"/>
  <c r="O917" i="11"/>
  <c r="P917" i="11"/>
  <c r="O918" i="11"/>
  <c r="P918" i="11"/>
  <c r="O919" i="11"/>
  <c r="P919" i="11"/>
  <c r="O920" i="11"/>
  <c r="P920" i="11"/>
  <c r="O921" i="11"/>
  <c r="P921" i="11"/>
  <c r="O922" i="11"/>
  <c r="P922" i="11"/>
  <c r="O923" i="11"/>
  <c r="P923" i="11"/>
  <c r="O924" i="11"/>
  <c r="P924" i="11"/>
  <c r="O925" i="11"/>
  <c r="P925" i="11"/>
  <c r="O926" i="11"/>
  <c r="P926" i="11"/>
  <c r="O927" i="11"/>
  <c r="P927" i="11"/>
  <c r="O928" i="11"/>
  <c r="P928" i="11"/>
  <c r="O929" i="11"/>
  <c r="P929" i="11"/>
  <c r="O930" i="11"/>
  <c r="P930" i="11"/>
  <c r="O931" i="11"/>
  <c r="P931" i="11"/>
  <c r="O932" i="11"/>
  <c r="P932" i="11"/>
  <c r="O933" i="11"/>
  <c r="P933" i="11"/>
  <c r="O934" i="11"/>
  <c r="P934" i="11"/>
  <c r="O935" i="11"/>
  <c r="P935" i="11"/>
  <c r="O936" i="11"/>
  <c r="P936" i="11"/>
  <c r="O937" i="11"/>
  <c r="P937" i="11"/>
  <c r="O938" i="11"/>
  <c r="P938" i="11"/>
  <c r="O939" i="11"/>
  <c r="P939" i="11"/>
  <c r="O940" i="11"/>
  <c r="P940" i="11"/>
  <c r="O941" i="11"/>
  <c r="P941" i="11"/>
  <c r="O942" i="11"/>
  <c r="P942" i="11"/>
  <c r="O943" i="11"/>
  <c r="P943" i="11"/>
  <c r="O944" i="11"/>
  <c r="P944" i="11"/>
  <c r="O945" i="11"/>
  <c r="P945" i="11"/>
  <c r="O946" i="11"/>
  <c r="P946" i="11"/>
  <c r="O947" i="11"/>
  <c r="P947" i="11"/>
  <c r="O948" i="11"/>
  <c r="P948" i="11"/>
  <c r="O949" i="11"/>
  <c r="P949" i="11"/>
  <c r="O950" i="11"/>
  <c r="P950" i="11"/>
  <c r="O951" i="11"/>
  <c r="P951" i="11"/>
  <c r="O952" i="11"/>
  <c r="P952" i="11"/>
  <c r="O953" i="11"/>
  <c r="P953" i="11"/>
  <c r="O954" i="11"/>
  <c r="P954" i="11"/>
  <c r="O955" i="11"/>
  <c r="P955" i="11"/>
  <c r="O956" i="11"/>
  <c r="P956" i="11"/>
  <c r="O957" i="11"/>
  <c r="P957" i="11"/>
  <c r="O958" i="11"/>
  <c r="P958" i="11"/>
  <c r="O959" i="11"/>
  <c r="P959" i="11"/>
  <c r="O960" i="11"/>
  <c r="P960" i="11"/>
  <c r="O961" i="11"/>
  <c r="P961" i="11"/>
  <c r="O962" i="11"/>
  <c r="P962" i="11"/>
  <c r="O963" i="11"/>
  <c r="P963" i="11"/>
  <c r="O964" i="11"/>
  <c r="P964" i="11"/>
  <c r="O965" i="11"/>
  <c r="P965" i="11"/>
  <c r="O966" i="11"/>
  <c r="P966" i="11"/>
  <c r="O967" i="11"/>
  <c r="P967" i="11"/>
  <c r="O968" i="11"/>
  <c r="P968" i="11"/>
  <c r="O969" i="11"/>
  <c r="P969" i="11"/>
  <c r="O970" i="11"/>
  <c r="P970" i="11"/>
  <c r="O971" i="11"/>
  <c r="P971" i="11"/>
  <c r="O972" i="11"/>
  <c r="P972" i="11"/>
  <c r="O973" i="11"/>
  <c r="P973" i="11"/>
  <c r="O974" i="11"/>
  <c r="P974" i="11"/>
  <c r="O975" i="11"/>
  <c r="P975" i="11"/>
  <c r="O976" i="11"/>
  <c r="P976" i="11"/>
  <c r="O977" i="11"/>
  <c r="P977" i="11"/>
  <c r="O978" i="11"/>
  <c r="P978" i="11"/>
  <c r="O979" i="11"/>
  <c r="P979" i="11"/>
  <c r="O980" i="11"/>
  <c r="P980" i="11"/>
  <c r="O981" i="11"/>
  <c r="P981" i="11"/>
  <c r="O982" i="11"/>
  <c r="P982" i="11"/>
  <c r="O983" i="11"/>
  <c r="P983" i="11"/>
  <c r="O984" i="11"/>
  <c r="P984" i="11"/>
  <c r="O985" i="11"/>
  <c r="P985" i="11"/>
  <c r="O986" i="11"/>
  <c r="P986" i="11"/>
  <c r="O987" i="11"/>
  <c r="P987" i="11"/>
  <c r="O988" i="11"/>
  <c r="P988" i="11"/>
  <c r="O989" i="11"/>
  <c r="P989" i="11"/>
  <c r="O990" i="11"/>
  <c r="P990" i="11"/>
  <c r="O991" i="11"/>
  <c r="P991" i="11"/>
  <c r="O992" i="11"/>
  <c r="P992" i="11"/>
  <c r="O993" i="11"/>
  <c r="P993" i="11"/>
  <c r="O994" i="11"/>
  <c r="P994" i="11"/>
  <c r="O995" i="11"/>
  <c r="P995" i="11"/>
  <c r="O996" i="11"/>
  <c r="P996" i="11"/>
  <c r="O997" i="11"/>
  <c r="P997" i="11"/>
  <c r="O998" i="11"/>
  <c r="P998" i="11"/>
  <c r="O999" i="11"/>
  <c r="P999" i="11"/>
  <c r="O1000" i="11"/>
  <c r="P1000" i="11"/>
  <c r="O1001" i="11"/>
  <c r="P1001" i="11"/>
  <c r="O1002" i="11"/>
  <c r="P1002" i="11"/>
  <c r="O1003" i="11"/>
  <c r="P1003" i="11"/>
  <c r="O1004" i="11"/>
  <c r="P1004" i="11"/>
  <c r="O1005" i="11"/>
  <c r="P1005" i="11"/>
  <c r="O1006" i="11"/>
  <c r="P1006" i="11"/>
  <c r="O1007" i="11"/>
  <c r="P1007" i="11"/>
  <c r="O1008" i="11"/>
  <c r="P1008" i="11"/>
  <c r="O1009" i="11"/>
  <c r="P1009" i="11"/>
  <c r="O1010" i="11"/>
  <c r="P1010" i="11"/>
  <c r="O1011" i="11"/>
  <c r="P1011" i="11"/>
  <c r="O1012" i="11"/>
  <c r="P1012" i="11"/>
  <c r="O1013" i="11"/>
  <c r="P1013" i="11"/>
  <c r="O1014" i="11"/>
  <c r="P1014" i="11"/>
  <c r="O1015" i="11"/>
  <c r="P1015" i="11"/>
  <c r="O1016" i="11"/>
  <c r="P1016" i="11"/>
  <c r="O1017" i="11"/>
  <c r="P1017" i="11"/>
  <c r="O1018" i="11"/>
  <c r="P1018" i="11"/>
  <c r="O1019" i="11"/>
  <c r="P1019" i="11"/>
  <c r="O1020" i="11"/>
  <c r="P1020" i="11"/>
  <c r="O1021" i="11"/>
  <c r="P1021" i="11"/>
  <c r="O1022" i="11"/>
  <c r="P1022" i="11"/>
  <c r="O1023" i="11"/>
  <c r="P1023" i="11"/>
  <c r="O1024" i="11"/>
  <c r="P1024" i="11"/>
  <c r="O1025" i="11"/>
  <c r="P1025" i="11"/>
  <c r="O1026" i="11"/>
  <c r="P1026" i="11"/>
  <c r="O1027" i="11"/>
  <c r="P1027" i="11"/>
  <c r="O1028" i="11"/>
  <c r="P1028" i="11"/>
  <c r="O1029" i="11"/>
  <c r="P1029" i="11"/>
  <c r="O1030" i="11"/>
  <c r="P1030" i="11"/>
  <c r="O1031" i="11"/>
  <c r="P1031" i="11"/>
  <c r="O1032" i="11"/>
  <c r="P1032" i="11"/>
  <c r="O1033" i="11"/>
  <c r="P1033" i="11"/>
  <c r="O1034" i="11"/>
  <c r="P1034" i="11"/>
  <c r="O1035" i="11"/>
  <c r="P1035" i="11"/>
  <c r="O1036" i="11"/>
  <c r="P1036" i="11"/>
  <c r="O1037" i="11"/>
  <c r="P1037" i="11"/>
  <c r="O1038" i="11"/>
  <c r="P1038" i="11"/>
  <c r="O1039" i="11"/>
  <c r="P1039" i="11"/>
  <c r="O1040" i="11"/>
  <c r="P1040" i="11"/>
  <c r="O1041" i="11"/>
  <c r="P1041" i="11"/>
  <c r="O1042" i="11"/>
  <c r="P1042" i="11"/>
  <c r="O1043" i="11"/>
  <c r="P1043" i="11"/>
  <c r="O1044" i="11"/>
  <c r="P1044" i="11"/>
  <c r="O1045" i="11"/>
  <c r="P1045" i="11"/>
  <c r="O1046" i="11"/>
  <c r="P1046" i="11"/>
  <c r="O1047" i="11"/>
  <c r="P1047" i="11"/>
  <c r="O1048" i="11"/>
  <c r="P1048" i="11"/>
  <c r="O1049" i="11"/>
  <c r="P1049" i="11"/>
  <c r="O1050" i="11"/>
  <c r="P1050" i="11"/>
  <c r="O1051" i="11"/>
  <c r="P1051" i="11"/>
  <c r="O1052" i="11"/>
  <c r="P1052" i="11"/>
  <c r="O1053" i="11"/>
  <c r="P1053" i="11"/>
  <c r="O1054" i="11"/>
  <c r="P1054" i="11"/>
  <c r="O1055" i="11"/>
  <c r="P1055" i="11"/>
  <c r="O1056" i="11"/>
  <c r="P1056" i="11"/>
  <c r="O1057" i="11"/>
  <c r="P1057" i="11"/>
  <c r="O1058" i="11"/>
  <c r="P1058" i="11"/>
  <c r="O1059" i="11"/>
  <c r="P1059" i="11"/>
  <c r="O1060" i="11"/>
  <c r="P1060" i="11"/>
  <c r="O1061" i="11"/>
  <c r="P1061" i="11"/>
  <c r="O1062" i="11"/>
  <c r="P1062" i="11"/>
  <c r="O1063" i="11"/>
  <c r="P1063" i="11"/>
  <c r="O1064" i="11"/>
  <c r="P1064" i="11"/>
  <c r="O1065" i="11"/>
  <c r="P1065" i="11"/>
  <c r="O1066" i="11"/>
  <c r="P1066" i="11"/>
  <c r="O1067" i="11"/>
  <c r="P1067" i="11"/>
  <c r="O1068" i="11"/>
  <c r="P1068" i="11"/>
  <c r="O1069" i="11"/>
  <c r="P1069" i="11"/>
  <c r="O1070" i="11"/>
  <c r="P1070" i="11"/>
  <c r="O1071" i="11"/>
  <c r="P1071" i="11"/>
  <c r="O1072" i="11"/>
  <c r="P1072" i="11"/>
  <c r="O1073" i="11"/>
  <c r="P1073" i="11"/>
  <c r="O1074" i="11"/>
  <c r="P1074" i="11"/>
  <c r="O1075" i="11"/>
  <c r="P1075" i="11"/>
  <c r="O1076" i="11"/>
  <c r="P1076" i="11"/>
  <c r="O1077" i="11"/>
  <c r="P1077" i="11"/>
  <c r="O1078" i="11"/>
  <c r="P1078" i="11"/>
  <c r="O1079" i="11"/>
  <c r="P1079" i="11"/>
  <c r="O1080" i="11"/>
  <c r="P1080" i="11"/>
  <c r="O1081" i="11"/>
  <c r="P1081" i="11"/>
  <c r="O1082" i="11"/>
  <c r="P1082" i="11"/>
  <c r="O1083" i="11"/>
  <c r="P1083" i="11"/>
  <c r="O1084" i="11"/>
  <c r="P1084" i="11"/>
  <c r="O1085" i="11"/>
  <c r="P1085" i="11"/>
  <c r="O1086" i="11"/>
  <c r="P1086" i="11"/>
  <c r="O1087" i="11"/>
  <c r="P1087" i="11"/>
  <c r="O1088" i="11"/>
  <c r="P1088" i="11"/>
  <c r="O1089" i="11"/>
  <c r="P1089" i="11"/>
  <c r="O1090" i="11"/>
  <c r="P1090" i="11"/>
  <c r="O1091" i="11"/>
  <c r="P1091" i="11"/>
  <c r="O1092" i="11"/>
  <c r="P1092" i="11"/>
  <c r="O1093" i="11"/>
  <c r="P1093" i="11"/>
  <c r="O1094" i="11"/>
  <c r="P1094" i="11"/>
  <c r="O1095" i="11"/>
  <c r="P1095" i="11"/>
  <c r="O1096" i="11"/>
  <c r="P1096" i="11"/>
  <c r="O1097" i="11"/>
  <c r="P1097" i="11"/>
  <c r="O1098" i="11"/>
  <c r="P1098" i="11"/>
  <c r="O1099" i="11"/>
  <c r="P1099" i="11"/>
  <c r="O1100" i="11"/>
  <c r="P1100" i="11"/>
  <c r="O1101" i="11"/>
  <c r="P1101" i="11"/>
  <c r="O1102" i="11"/>
  <c r="P1102" i="11"/>
  <c r="O1103" i="11"/>
  <c r="P1103" i="11"/>
  <c r="O1104" i="11"/>
  <c r="P1104" i="11"/>
  <c r="O1105" i="11"/>
  <c r="P1105" i="11"/>
  <c r="O1106" i="11"/>
  <c r="P1106" i="11"/>
  <c r="O1107" i="11"/>
  <c r="P1107" i="11"/>
  <c r="O1108" i="11"/>
  <c r="P1108" i="11"/>
  <c r="O1109" i="11"/>
  <c r="P1109" i="11"/>
  <c r="O1110" i="11"/>
  <c r="P1110" i="11"/>
  <c r="O1111" i="11"/>
  <c r="P1111" i="11"/>
  <c r="O1112" i="11"/>
  <c r="P1112" i="11"/>
  <c r="O1113" i="11"/>
  <c r="P1113" i="11"/>
  <c r="O1114" i="11"/>
  <c r="P1114" i="11"/>
  <c r="O1115" i="11"/>
  <c r="P1115" i="11"/>
  <c r="O1116" i="11"/>
  <c r="P1116" i="11"/>
  <c r="O1117" i="11"/>
  <c r="P1117" i="11"/>
  <c r="O1118" i="11"/>
  <c r="P1118" i="11"/>
  <c r="O1119" i="11"/>
  <c r="P1119" i="11"/>
  <c r="O1120" i="11"/>
  <c r="P1120" i="11"/>
  <c r="O1121" i="11"/>
  <c r="P1121" i="11"/>
  <c r="O1122" i="11"/>
  <c r="P1122" i="11"/>
  <c r="O1123" i="11"/>
  <c r="P1123" i="11"/>
  <c r="O1124" i="11"/>
  <c r="P1124" i="11"/>
  <c r="O1125" i="11"/>
  <c r="P1125" i="11"/>
  <c r="O1126" i="11"/>
  <c r="P1126" i="11"/>
  <c r="O1127" i="11"/>
  <c r="P1127" i="11"/>
  <c r="O1128" i="11"/>
  <c r="P1128" i="11"/>
  <c r="O1129" i="11"/>
  <c r="P1129" i="11"/>
  <c r="O1130" i="11"/>
  <c r="P1130" i="11"/>
  <c r="O1131" i="11"/>
  <c r="P1131" i="11"/>
  <c r="O1132" i="11"/>
  <c r="P1132" i="11"/>
  <c r="O1133" i="11"/>
  <c r="P1133" i="11"/>
  <c r="O1134" i="11"/>
  <c r="P1134" i="11"/>
  <c r="O1135" i="11"/>
  <c r="P1135" i="11"/>
  <c r="O1136" i="11"/>
  <c r="P1136" i="11"/>
  <c r="O1137" i="11"/>
  <c r="P1137" i="11"/>
  <c r="O1138" i="11"/>
  <c r="P1138" i="11"/>
  <c r="O1139" i="11"/>
  <c r="P1139" i="11"/>
  <c r="O1140" i="11"/>
  <c r="P1140" i="11"/>
  <c r="O1141" i="11"/>
  <c r="P1141" i="11"/>
  <c r="O1142" i="11"/>
  <c r="P1142" i="11"/>
  <c r="O1143" i="11"/>
  <c r="P1143" i="11"/>
  <c r="O1144" i="11"/>
  <c r="P1144" i="11"/>
  <c r="O1145" i="11"/>
  <c r="P1145" i="11"/>
  <c r="O1146" i="11"/>
  <c r="P1146" i="11"/>
  <c r="O1147" i="11"/>
  <c r="P1147" i="11"/>
  <c r="O1148" i="11"/>
  <c r="P1148" i="11"/>
  <c r="O1149" i="11"/>
  <c r="P1149" i="11"/>
  <c r="O1150" i="11"/>
  <c r="P1150" i="11"/>
  <c r="O1151" i="11"/>
  <c r="P1151" i="11"/>
  <c r="O1152" i="11"/>
  <c r="P1152" i="11"/>
  <c r="O1153" i="11"/>
  <c r="P1153" i="11"/>
  <c r="O1154" i="11"/>
  <c r="P1154" i="11"/>
  <c r="O1155" i="11"/>
  <c r="P1155" i="11"/>
  <c r="O1156" i="11"/>
  <c r="P1156" i="11"/>
  <c r="O1157" i="11"/>
  <c r="P1157" i="11"/>
  <c r="O1158" i="11"/>
  <c r="P1158" i="11"/>
  <c r="O1159" i="11"/>
  <c r="P1159" i="11"/>
  <c r="O1160" i="11"/>
  <c r="P1160" i="11"/>
  <c r="O1161" i="11"/>
  <c r="P1161" i="11"/>
  <c r="O1162" i="11"/>
  <c r="P1162" i="11"/>
  <c r="O1163" i="11"/>
  <c r="P1163" i="11"/>
  <c r="O1164" i="11"/>
  <c r="P1164" i="11"/>
  <c r="O1165" i="11"/>
  <c r="P1165" i="11"/>
  <c r="O1166" i="11"/>
  <c r="P1166" i="11"/>
  <c r="O1167" i="11"/>
  <c r="P1167" i="11"/>
  <c r="O1168" i="11"/>
  <c r="P1168" i="11"/>
  <c r="O1169" i="11"/>
  <c r="P1169" i="11"/>
  <c r="O1170" i="11"/>
  <c r="P1170" i="11"/>
  <c r="O1171" i="11"/>
  <c r="P1171" i="11"/>
  <c r="O1172" i="11"/>
  <c r="P1172" i="11"/>
  <c r="O1173" i="11"/>
  <c r="P1173" i="11"/>
  <c r="O1174" i="11"/>
  <c r="P1174" i="11"/>
  <c r="O1175" i="11"/>
  <c r="P1175" i="11"/>
  <c r="O1176" i="11"/>
  <c r="P1176" i="11"/>
  <c r="O1177" i="11"/>
  <c r="P1177" i="11"/>
  <c r="O1178" i="11"/>
  <c r="P1178" i="11"/>
  <c r="O1179" i="11"/>
  <c r="P1179" i="11"/>
  <c r="O1180" i="11"/>
  <c r="P1180" i="11"/>
  <c r="O1181" i="11"/>
  <c r="P1181" i="11"/>
  <c r="O1182" i="11"/>
  <c r="P1182" i="11"/>
  <c r="O1183" i="11"/>
  <c r="P1183" i="11"/>
  <c r="O1184" i="11"/>
  <c r="P1184" i="11"/>
  <c r="O1185" i="11"/>
  <c r="P1185" i="11"/>
  <c r="O1186" i="11"/>
  <c r="P1186" i="11"/>
  <c r="O1187" i="11"/>
  <c r="P1187" i="11"/>
  <c r="O1188" i="11"/>
  <c r="P1188" i="11"/>
  <c r="O1189" i="11"/>
  <c r="P1189" i="11"/>
  <c r="O1190" i="11"/>
  <c r="P1190" i="11"/>
  <c r="O1191" i="11"/>
  <c r="P1191" i="11"/>
  <c r="O1192" i="11"/>
  <c r="P1192" i="11"/>
  <c r="O1193" i="11"/>
  <c r="P1193" i="11"/>
  <c r="O1194" i="11"/>
  <c r="P1194" i="11"/>
  <c r="O1195" i="11"/>
  <c r="P1195" i="11"/>
  <c r="O1196" i="11"/>
  <c r="P1196" i="11"/>
  <c r="O1197" i="11"/>
  <c r="P1197" i="11"/>
  <c r="O1198" i="11"/>
  <c r="P1198" i="11"/>
  <c r="O1199" i="11"/>
  <c r="P1199" i="11"/>
  <c r="O1200" i="11"/>
  <c r="P1200" i="11"/>
  <c r="O1201" i="11"/>
  <c r="P1201" i="11"/>
  <c r="O1202" i="11"/>
  <c r="P1202" i="11"/>
  <c r="O1203" i="11"/>
  <c r="P1203" i="11"/>
  <c r="O1204" i="11"/>
  <c r="P1204" i="11"/>
  <c r="O1205" i="11"/>
  <c r="P1205" i="11"/>
  <c r="O1206" i="11"/>
  <c r="P1206" i="11"/>
  <c r="O1207" i="11"/>
  <c r="P1207" i="11"/>
  <c r="O1208" i="11"/>
  <c r="P1208" i="11"/>
  <c r="O1209" i="11"/>
  <c r="P1209" i="11"/>
  <c r="O1210" i="11"/>
  <c r="P1210" i="11"/>
  <c r="O1211" i="11"/>
  <c r="P1211" i="11"/>
  <c r="O1212" i="11"/>
  <c r="P1212" i="11"/>
  <c r="O1213" i="11"/>
  <c r="P1213" i="11"/>
  <c r="O1214" i="11"/>
  <c r="P1214" i="11"/>
  <c r="O1215" i="11"/>
  <c r="P1215" i="11"/>
  <c r="O1216" i="11"/>
  <c r="P1216" i="11"/>
  <c r="O1217" i="11"/>
  <c r="P1217" i="11"/>
  <c r="O1218" i="11"/>
  <c r="P1218" i="11"/>
  <c r="O1219" i="11"/>
  <c r="P1219" i="11"/>
  <c r="O1220" i="11"/>
  <c r="P1220" i="11"/>
  <c r="O1221" i="11"/>
  <c r="P1221" i="11"/>
  <c r="O1222" i="11"/>
  <c r="P1222" i="11"/>
  <c r="O1223" i="11"/>
  <c r="P1223" i="11"/>
  <c r="O1224" i="11"/>
  <c r="P1224" i="11"/>
  <c r="O1225" i="11"/>
  <c r="P1225" i="11"/>
  <c r="O1226" i="11"/>
  <c r="P1226" i="11"/>
  <c r="O1227" i="11"/>
  <c r="P1227" i="11"/>
  <c r="O1228" i="11"/>
  <c r="P1228" i="11"/>
  <c r="O1229" i="11"/>
  <c r="P1229" i="11"/>
  <c r="O1230" i="11"/>
  <c r="P1230" i="11"/>
  <c r="O1231" i="11"/>
  <c r="P1231" i="11"/>
  <c r="O1232" i="11"/>
  <c r="P1232" i="11"/>
  <c r="O1233" i="11"/>
  <c r="P1233" i="11"/>
  <c r="O1234" i="11"/>
  <c r="P1234" i="11"/>
  <c r="O1235" i="11"/>
  <c r="P1235" i="11"/>
  <c r="O1236" i="11"/>
  <c r="P1236" i="11"/>
  <c r="O1237" i="11"/>
  <c r="P1237" i="11"/>
  <c r="O1238" i="11"/>
  <c r="P1238" i="11"/>
  <c r="O1239" i="11"/>
  <c r="P1239" i="11"/>
  <c r="O1240" i="11"/>
  <c r="P1240" i="11"/>
  <c r="O1241" i="11"/>
  <c r="P1241" i="11"/>
  <c r="O1242" i="11"/>
  <c r="P1242" i="11"/>
  <c r="O1243" i="11"/>
  <c r="P1243" i="11"/>
  <c r="O1244" i="11"/>
  <c r="P1244" i="11"/>
  <c r="O1245" i="11"/>
  <c r="P1245" i="11"/>
  <c r="O1246" i="11"/>
  <c r="P1246" i="11"/>
  <c r="O1247" i="11"/>
  <c r="P1247" i="11"/>
  <c r="O1248" i="11"/>
  <c r="P1248" i="11"/>
  <c r="O1249" i="11"/>
  <c r="P1249" i="11"/>
  <c r="O1250" i="11"/>
  <c r="P1250" i="11"/>
  <c r="O1251" i="11"/>
  <c r="P1251" i="11"/>
  <c r="O1252" i="11"/>
  <c r="P1252" i="11"/>
  <c r="O1253" i="11"/>
  <c r="P1253" i="11"/>
  <c r="O1254" i="11"/>
  <c r="P1254" i="11"/>
  <c r="O1255" i="11"/>
  <c r="P1255" i="11"/>
  <c r="O1256" i="11"/>
  <c r="P1256" i="11"/>
  <c r="O1257" i="11"/>
  <c r="P1257" i="11"/>
  <c r="O1258" i="11"/>
  <c r="P1258" i="11"/>
  <c r="O1259" i="11"/>
  <c r="P1259" i="11"/>
  <c r="O1260" i="11"/>
  <c r="P1260" i="11"/>
  <c r="O1261" i="11"/>
  <c r="P1261" i="11"/>
  <c r="O1262" i="11"/>
  <c r="P1262" i="11"/>
  <c r="O1263" i="11"/>
  <c r="P1263" i="11"/>
  <c r="O1264" i="11"/>
  <c r="P1264" i="11"/>
  <c r="O1265" i="11"/>
  <c r="P1265" i="11"/>
  <c r="O1266" i="11"/>
  <c r="P1266" i="11"/>
  <c r="O1267" i="11"/>
  <c r="P1267" i="11"/>
  <c r="O1268" i="11"/>
  <c r="P1268" i="11"/>
  <c r="O1269" i="11"/>
  <c r="P1269" i="11"/>
  <c r="O1270" i="11"/>
  <c r="P1270" i="11"/>
  <c r="O1271" i="11"/>
  <c r="P1271" i="11"/>
  <c r="O1272" i="11"/>
  <c r="P1272" i="11"/>
  <c r="O1273" i="11"/>
  <c r="P1273" i="11"/>
  <c r="O1274" i="11"/>
  <c r="P1274" i="11"/>
  <c r="O1275" i="11"/>
  <c r="P1275" i="11"/>
  <c r="O1276" i="11"/>
  <c r="P1276" i="11"/>
  <c r="O1277" i="11"/>
  <c r="P1277" i="11"/>
  <c r="O1278" i="11"/>
  <c r="P1278" i="11"/>
  <c r="O1279" i="11"/>
  <c r="P1279" i="11"/>
  <c r="O1280" i="11"/>
  <c r="P1280" i="11"/>
  <c r="O1281" i="11"/>
  <c r="P1281" i="11"/>
  <c r="O1282" i="11"/>
  <c r="P1282" i="11"/>
  <c r="O1283" i="11"/>
  <c r="P1283" i="11"/>
  <c r="O1284" i="11"/>
  <c r="P1284" i="11"/>
  <c r="O1285" i="11"/>
  <c r="P1285" i="11"/>
  <c r="O1286" i="11"/>
  <c r="P1286" i="11"/>
  <c r="O1287" i="11"/>
  <c r="P1287" i="11"/>
  <c r="O1288" i="11"/>
  <c r="P1288" i="11"/>
  <c r="O1289" i="11"/>
  <c r="P1289" i="11"/>
  <c r="O1290" i="11"/>
  <c r="P1290" i="11"/>
  <c r="O1291" i="11"/>
  <c r="P1291" i="11"/>
  <c r="O1292" i="11"/>
  <c r="P1292" i="11"/>
  <c r="O1293" i="11"/>
  <c r="P1293" i="11"/>
  <c r="O1294" i="11"/>
  <c r="P1294" i="11"/>
  <c r="O1295" i="11"/>
  <c r="P1295" i="11"/>
  <c r="O1296" i="11"/>
  <c r="P1296" i="11"/>
  <c r="O1297" i="11"/>
  <c r="P1297" i="11"/>
  <c r="O1298" i="11"/>
  <c r="P1298" i="11"/>
  <c r="O1299" i="11"/>
  <c r="P1299" i="11"/>
  <c r="O1300" i="11"/>
  <c r="P1300" i="11"/>
  <c r="O1301" i="11"/>
  <c r="P1301" i="11"/>
  <c r="O1302" i="11"/>
  <c r="P1302" i="11"/>
  <c r="O1303" i="11"/>
  <c r="P1303" i="11"/>
  <c r="O1304" i="11"/>
  <c r="P1304" i="11"/>
  <c r="O1305" i="11"/>
  <c r="P1305" i="11"/>
  <c r="O1306" i="11"/>
  <c r="P1306" i="11"/>
  <c r="O1307" i="11"/>
  <c r="P1307" i="11"/>
  <c r="O1308" i="11"/>
  <c r="P1308" i="11"/>
  <c r="O1309" i="11"/>
  <c r="P1309" i="11"/>
  <c r="O1310" i="11"/>
  <c r="P1310" i="11"/>
  <c r="O1311" i="11"/>
  <c r="P1311" i="11"/>
  <c r="O1312" i="11"/>
  <c r="P1312" i="11"/>
  <c r="O1313" i="11"/>
  <c r="P1313" i="11"/>
  <c r="O1314" i="11"/>
  <c r="P1314" i="11"/>
  <c r="O1315" i="11"/>
  <c r="P1315" i="11"/>
  <c r="O1316" i="11"/>
  <c r="P1316" i="11"/>
  <c r="O1317" i="11"/>
  <c r="P1317" i="11"/>
  <c r="O1318" i="11"/>
  <c r="P1318" i="11"/>
  <c r="O1319" i="11"/>
  <c r="P1319" i="11"/>
  <c r="O1320" i="11"/>
  <c r="P1320" i="11"/>
  <c r="O1321" i="11"/>
  <c r="P1321" i="11"/>
  <c r="O1322" i="11"/>
  <c r="P1322" i="11"/>
  <c r="O1323" i="11"/>
  <c r="P1323" i="11"/>
  <c r="O1324" i="11"/>
  <c r="P1324" i="11"/>
  <c r="O1325" i="11"/>
  <c r="P1325" i="11"/>
  <c r="O1326" i="11"/>
  <c r="P1326" i="11"/>
  <c r="O1327" i="11"/>
  <c r="P1327" i="11"/>
  <c r="O1328" i="11"/>
  <c r="P1328" i="11"/>
  <c r="O1329" i="11"/>
  <c r="P1329" i="11"/>
  <c r="O1330" i="11"/>
  <c r="P1330" i="11"/>
  <c r="O1331" i="11"/>
  <c r="P1331" i="11"/>
  <c r="O1332" i="11"/>
  <c r="P1332" i="11"/>
  <c r="O1333" i="11"/>
  <c r="P1333" i="11"/>
  <c r="O1334" i="11"/>
  <c r="P1334" i="11"/>
  <c r="O1335" i="11"/>
  <c r="P1335" i="11"/>
  <c r="O1336" i="11"/>
  <c r="P1336" i="11"/>
  <c r="O1337" i="11"/>
  <c r="P1337" i="11"/>
  <c r="O1338" i="11"/>
  <c r="P1338" i="11"/>
  <c r="O1339" i="11"/>
  <c r="P1339" i="11"/>
  <c r="O1340" i="11"/>
  <c r="P1340" i="11"/>
  <c r="O1341" i="11"/>
  <c r="P1341" i="11"/>
  <c r="O1342" i="11"/>
  <c r="P1342" i="11"/>
  <c r="O1343" i="11"/>
  <c r="P1343" i="11"/>
  <c r="O1344" i="11"/>
  <c r="P1344" i="11"/>
  <c r="O1345" i="11"/>
  <c r="P1345" i="11"/>
  <c r="O1346" i="11"/>
  <c r="P1346" i="11"/>
  <c r="O1347" i="11"/>
  <c r="P1347" i="11"/>
  <c r="O1348" i="11"/>
  <c r="P1348" i="11"/>
  <c r="O1349" i="11"/>
  <c r="P1349" i="11"/>
  <c r="O1350" i="11"/>
  <c r="P1350" i="11"/>
  <c r="O1351" i="11"/>
  <c r="P1351" i="11"/>
  <c r="O1352" i="11"/>
  <c r="P1352" i="11"/>
  <c r="O1353" i="11"/>
  <c r="P1353" i="11"/>
  <c r="O1354" i="11"/>
  <c r="P1354" i="11"/>
  <c r="O1355" i="11"/>
  <c r="P1355" i="11"/>
  <c r="O1356" i="11"/>
  <c r="P1356" i="11"/>
  <c r="O1357" i="11"/>
  <c r="P1357" i="11"/>
  <c r="O1358" i="11"/>
  <c r="P1358" i="11"/>
  <c r="O1359" i="11"/>
  <c r="P1359" i="11"/>
  <c r="O1360" i="11"/>
  <c r="P1360" i="11"/>
  <c r="O1361" i="11"/>
  <c r="P1361" i="11"/>
  <c r="O1362" i="11"/>
  <c r="P1362" i="11"/>
  <c r="O1363" i="11"/>
  <c r="P1363" i="11"/>
  <c r="O1364" i="11"/>
  <c r="P1364" i="11"/>
  <c r="O1365" i="11"/>
  <c r="P1365" i="11"/>
  <c r="O1366" i="11"/>
  <c r="P1366" i="11"/>
  <c r="O1367" i="11"/>
  <c r="P1367" i="11"/>
  <c r="O1368" i="11"/>
  <c r="P1368" i="11"/>
  <c r="O1369" i="11"/>
  <c r="P1369" i="11"/>
  <c r="O1370" i="11"/>
  <c r="P1370" i="11"/>
  <c r="O1371" i="11"/>
  <c r="P1371" i="11"/>
  <c r="O1372" i="11"/>
  <c r="P1372" i="11"/>
  <c r="O1373" i="11"/>
  <c r="P1373" i="11"/>
  <c r="O1374" i="11"/>
  <c r="P1374" i="11"/>
  <c r="O1375" i="11"/>
  <c r="P1375" i="11"/>
  <c r="O1376" i="11"/>
  <c r="P1376" i="11"/>
  <c r="O1377" i="11"/>
  <c r="P1377" i="11"/>
  <c r="O1378" i="11"/>
  <c r="P1378" i="11"/>
  <c r="O1379" i="11"/>
  <c r="P1379" i="11"/>
  <c r="O1380" i="11"/>
  <c r="P1380" i="11"/>
  <c r="O1381" i="11"/>
  <c r="P1381" i="11"/>
  <c r="O1382" i="11"/>
  <c r="P1382" i="11"/>
  <c r="O1383" i="11"/>
  <c r="P1383" i="11"/>
  <c r="O1384" i="11"/>
  <c r="P1384" i="11"/>
  <c r="O1385" i="11"/>
  <c r="P1385" i="11"/>
  <c r="O1386" i="11"/>
  <c r="P1386" i="11"/>
  <c r="O1387" i="11"/>
  <c r="P1387" i="11"/>
  <c r="O1388" i="11"/>
  <c r="P1388" i="11"/>
  <c r="O1389" i="11"/>
  <c r="P1389" i="11"/>
  <c r="O1390" i="11"/>
  <c r="P1390" i="11"/>
  <c r="O1391" i="11"/>
  <c r="P1391" i="11"/>
  <c r="O1392" i="11"/>
  <c r="P1392" i="11"/>
  <c r="O1393" i="11"/>
  <c r="P1393" i="11"/>
  <c r="O1394" i="11"/>
  <c r="P1394" i="11"/>
  <c r="O1395" i="11"/>
  <c r="P1395" i="11"/>
  <c r="O1396" i="11"/>
  <c r="P1396" i="11"/>
  <c r="O1397" i="11"/>
  <c r="P1397" i="11"/>
  <c r="O1398" i="11"/>
  <c r="P1398" i="11"/>
  <c r="O1399" i="11"/>
  <c r="P1399" i="11"/>
  <c r="O1400" i="11"/>
  <c r="P1400" i="11"/>
  <c r="O1401" i="11"/>
  <c r="P1401" i="11"/>
  <c r="O1402" i="11"/>
  <c r="P1402" i="11"/>
  <c r="O1403" i="11"/>
  <c r="P1403" i="11"/>
  <c r="O1404" i="11"/>
  <c r="P1404" i="11"/>
  <c r="O1405" i="11"/>
  <c r="P1405" i="11"/>
  <c r="O1406" i="11"/>
  <c r="P1406" i="11"/>
  <c r="O1407" i="11"/>
  <c r="P1407" i="11"/>
  <c r="O1408" i="11"/>
  <c r="P1408" i="11"/>
  <c r="O1409" i="11"/>
  <c r="P1409" i="11"/>
  <c r="O1410" i="11"/>
  <c r="P1410" i="11"/>
  <c r="O1411" i="11"/>
  <c r="P1411" i="11"/>
  <c r="O1412" i="11"/>
  <c r="P1412" i="11"/>
  <c r="O1413" i="11"/>
  <c r="P1413" i="11"/>
  <c r="O1414" i="11"/>
  <c r="P1414" i="11"/>
  <c r="O1415" i="11"/>
  <c r="P1415" i="11"/>
  <c r="O1416" i="11"/>
  <c r="P1416" i="11"/>
  <c r="O1417" i="11"/>
  <c r="P1417" i="11"/>
  <c r="O1418" i="11"/>
  <c r="P1418" i="11"/>
  <c r="O1419" i="11"/>
  <c r="P1419" i="11"/>
  <c r="O1420" i="11"/>
  <c r="P1420" i="11"/>
  <c r="O1421" i="11"/>
  <c r="P1421" i="11"/>
  <c r="O1422" i="11"/>
  <c r="P1422" i="11"/>
  <c r="O1423" i="11"/>
  <c r="P1423" i="11"/>
  <c r="O1424" i="11"/>
  <c r="P1424" i="11"/>
  <c r="O1425" i="11"/>
  <c r="P1425" i="11"/>
  <c r="O1426" i="11"/>
  <c r="P1426" i="11"/>
  <c r="O1427" i="11"/>
  <c r="P1427" i="11"/>
  <c r="O1428" i="11"/>
  <c r="P1428" i="11"/>
  <c r="O1429" i="11"/>
  <c r="P1429" i="11"/>
  <c r="O1430" i="11"/>
  <c r="P1430" i="11"/>
  <c r="O1431" i="11"/>
  <c r="P1431" i="11"/>
  <c r="O1432" i="11"/>
  <c r="P1432" i="11"/>
  <c r="O1433" i="11"/>
  <c r="P1433" i="11"/>
  <c r="O1434" i="11"/>
  <c r="P1434" i="11"/>
  <c r="O1435" i="11"/>
  <c r="P1435" i="11"/>
  <c r="O1436" i="11"/>
  <c r="P1436" i="11"/>
  <c r="O1437" i="11"/>
  <c r="P1437" i="11"/>
  <c r="O1438" i="11"/>
  <c r="P1438" i="11"/>
  <c r="O1439" i="11"/>
  <c r="P1439" i="11"/>
  <c r="O1440" i="11"/>
  <c r="P1440" i="11"/>
  <c r="O1441" i="11"/>
  <c r="P1441" i="11"/>
  <c r="O1442" i="11"/>
  <c r="P1442" i="11"/>
  <c r="O1443" i="11"/>
  <c r="P1443" i="11"/>
  <c r="O1444" i="11"/>
  <c r="P1444" i="11"/>
  <c r="O1445" i="11"/>
  <c r="P1445" i="11"/>
  <c r="O1446" i="11"/>
  <c r="P1446" i="11"/>
  <c r="O1447" i="11"/>
  <c r="P1447" i="11"/>
  <c r="O1448" i="11"/>
  <c r="P1448" i="11"/>
  <c r="O1449" i="11"/>
  <c r="P1449" i="11"/>
  <c r="O1450" i="11"/>
  <c r="P1450" i="11"/>
  <c r="O1451" i="11"/>
  <c r="P1451" i="11"/>
  <c r="O1452" i="11"/>
  <c r="P1452" i="11"/>
  <c r="O1453" i="11"/>
  <c r="P1453" i="11"/>
  <c r="O1454" i="11"/>
  <c r="P1454" i="11"/>
  <c r="O1455" i="11"/>
  <c r="P1455" i="11"/>
  <c r="O1456" i="11"/>
  <c r="P1456" i="11"/>
  <c r="O1457" i="11"/>
  <c r="P1457" i="11"/>
  <c r="O1458" i="11"/>
  <c r="P1458" i="11"/>
  <c r="O1459" i="11"/>
  <c r="P1459" i="11"/>
  <c r="O1460" i="11"/>
  <c r="P1460" i="11"/>
  <c r="O1461" i="11"/>
  <c r="P1461" i="11"/>
  <c r="O1462" i="11"/>
  <c r="P1462" i="11"/>
  <c r="O1463" i="11"/>
  <c r="P1463" i="11"/>
  <c r="O1464" i="11"/>
  <c r="P1464" i="11"/>
  <c r="O1465" i="11"/>
  <c r="P1465" i="11"/>
  <c r="O1466" i="11"/>
  <c r="P1466" i="11"/>
  <c r="O1467" i="11"/>
  <c r="P1467" i="11"/>
  <c r="O1468" i="11"/>
  <c r="P1468" i="11"/>
  <c r="O1469" i="11"/>
  <c r="P1469" i="11"/>
  <c r="O1470" i="11"/>
  <c r="P1470" i="11"/>
  <c r="O1471" i="11"/>
  <c r="P1471" i="11"/>
  <c r="O1472" i="11"/>
  <c r="P1472" i="11"/>
  <c r="O1473" i="11"/>
  <c r="P1473" i="11"/>
  <c r="O1474" i="11"/>
  <c r="P1474" i="11"/>
  <c r="O1475" i="11"/>
  <c r="P1475" i="11"/>
  <c r="O1476" i="11"/>
  <c r="P1476" i="11"/>
  <c r="O1477" i="11"/>
  <c r="P1477" i="11"/>
  <c r="O1478" i="11"/>
  <c r="P1478" i="11"/>
  <c r="O1479" i="11"/>
  <c r="P1479" i="11"/>
  <c r="O1480" i="11"/>
  <c r="P1480" i="11"/>
  <c r="O1481" i="11"/>
  <c r="P1481" i="11"/>
  <c r="O1482" i="11"/>
  <c r="P1482" i="11"/>
  <c r="O1483" i="11"/>
  <c r="P1483" i="11"/>
  <c r="O1484" i="11"/>
  <c r="P1484" i="11"/>
  <c r="O1485" i="11"/>
  <c r="P1485" i="11"/>
  <c r="O1486" i="11"/>
  <c r="P1486" i="11"/>
  <c r="O1487" i="11"/>
  <c r="P1487" i="11"/>
  <c r="O1488" i="11"/>
  <c r="P1488" i="11"/>
  <c r="O1489" i="11"/>
  <c r="P1489" i="11"/>
  <c r="O1490" i="11"/>
  <c r="P1490" i="11"/>
  <c r="O1491" i="11"/>
  <c r="P1491" i="11"/>
  <c r="O1492" i="11"/>
  <c r="P1492" i="11"/>
  <c r="O1493" i="11"/>
  <c r="P1493" i="11"/>
  <c r="O1494" i="11"/>
  <c r="P1494" i="11"/>
  <c r="O1495" i="11"/>
  <c r="P1495" i="11"/>
  <c r="O1496" i="11"/>
  <c r="P1496" i="11"/>
  <c r="O1497" i="11"/>
  <c r="P1497" i="11"/>
  <c r="O1498" i="11"/>
  <c r="P1498" i="11"/>
  <c r="O1499" i="11"/>
  <c r="P1499" i="11"/>
  <c r="O1500" i="11"/>
  <c r="P1500" i="11"/>
  <c r="O1501" i="11"/>
  <c r="P1501" i="11"/>
  <c r="O1502" i="11"/>
  <c r="P1502" i="11"/>
  <c r="O1503" i="11"/>
  <c r="P1503" i="11"/>
  <c r="O1504" i="11"/>
  <c r="P1504" i="11"/>
  <c r="O1505" i="11"/>
  <c r="P1505" i="11"/>
  <c r="O1506" i="11"/>
  <c r="P1506" i="11"/>
  <c r="O1507" i="11"/>
  <c r="P1507" i="11"/>
  <c r="O1508" i="11"/>
  <c r="P1508" i="11"/>
  <c r="O1509" i="11"/>
  <c r="P1509" i="11"/>
  <c r="O1510" i="11"/>
  <c r="P1510" i="11"/>
  <c r="O1511" i="11"/>
  <c r="P1511" i="11"/>
  <c r="O1512" i="11"/>
  <c r="P1512" i="11"/>
  <c r="O1513" i="11"/>
  <c r="P1513" i="11"/>
  <c r="O1514" i="11"/>
  <c r="P1514" i="11"/>
  <c r="O1515" i="11"/>
  <c r="P1515" i="11"/>
  <c r="O1516" i="11"/>
  <c r="P1516" i="11"/>
  <c r="O1517" i="11"/>
  <c r="P1517" i="11"/>
  <c r="O1518" i="11"/>
  <c r="P1518" i="11"/>
  <c r="O1519" i="11"/>
  <c r="P1519" i="11"/>
  <c r="O1520" i="11"/>
  <c r="P1520" i="11"/>
  <c r="O1521" i="11"/>
  <c r="P1521" i="11"/>
  <c r="O1522" i="11"/>
  <c r="P1522" i="11"/>
  <c r="O1523" i="11"/>
  <c r="P1523" i="11"/>
  <c r="O1524" i="11"/>
  <c r="P1524" i="11"/>
  <c r="O1525" i="11"/>
  <c r="P1525" i="11"/>
  <c r="O1526" i="11"/>
  <c r="P1526" i="11"/>
  <c r="O1527" i="11"/>
  <c r="P1527" i="11"/>
  <c r="O1528" i="11"/>
  <c r="P1528" i="11"/>
  <c r="O1529" i="11"/>
  <c r="P1529" i="11"/>
  <c r="O1530" i="11"/>
  <c r="P1530" i="11"/>
  <c r="O1531" i="11"/>
  <c r="P1531" i="11"/>
  <c r="O1532" i="11"/>
  <c r="P1532" i="11"/>
  <c r="O1533" i="11"/>
  <c r="P1533" i="11"/>
  <c r="O1534" i="11"/>
  <c r="P1534" i="11"/>
  <c r="O1535" i="11"/>
  <c r="P1535" i="11"/>
  <c r="O1536" i="11"/>
  <c r="P1536" i="11"/>
  <c r="O1537" i="11"/>
  <c r="P1537" i="11"/>
  <c r="P36" i="11"/>
  <c r="Q36" i="11"/>
  <c r="R36" i="11"/>
  <c r="P37" i="11"/>
  <c r="Q37" i="11"/>
  <c r="R37" i="11"/>
  <c r="P38" i="11"/>
  <c r="O36" i="11"/>
  <c r="O37" i="11"/>
  <c r="AG1457" i="13" l="1"/>
  <c r="AH1437" i="13"/>
  <c r="AG1373" i="13"/>
  <c r="AH53" i="13"/>
  <c r="AG53" i="13"/>
  <c r="AH117" i="13"/>
  <c r="AG117" i="13"/>
  <c r="AH189" i="13"/>
  <c r="AG189" i="13"/>
  <c r="AH221" i="13"/>
  <c r="AG221" i="13"/>
  <c r="AH285" i="13"/>
  <c r="AG285" i="13"/>
  <c r="AH349" i="13"/>
  <c r="AG349" i="13"/>
  <c r="AH413" i="13"/>
  <c r="AG413" i="13"/>
  <c r="AH477" i="13"/>
  <c r="AG477" i="13"/>
  <c r="AH509" i="13"/>
  <c r="AG509" i="13"/>
  <c r="AH573" i="13"/>
  <c r="AG573" i="13"/>
  <c r="AH637" i="13"/>
  <c r="AG637" i="13"/>
  <c r="AH701" i="13"/>
  <c r="AG701" i="13"/>
  <c r="AG765" i="13"/>
  <c r="AH765" i="13"/>
  <c r="AH797" i="13"/>
  <c r="AG797" i="13"/>
  <c r="AH861" i="13"/>
  <c r="AG861" i="13"/>
  <c r="AH925" i="13"/>
  <c r="AG925" i="13"/>
  <c r="AH989" i="13"/>
  <c r="AG989" i="13"/>
  <c r="AH1021" i="13"/>
  <c r="AG1021" i="13"/>
  <c r="AH1085" i="13"/>
  <c r="AG1085" i="13"/>
  <c r="AH1149" i="13"/>
  <c r="AG1149" i="13"/>
  <c r="AH1213" i="13"/>
  <c r="AG1213" i="13"/>
  <c r="AH1245" i="13"/>
  <c r="AG1245" i="13"/>
  <c r="AH1309" i="13"/>
  <c r="AG1309" i="13"/>
  <c r="AH1055" i="13"/>
  <c r="AG1055" i="13"/>
  <c r="AH72" i="13"/>
  <c r="AG72" i="13"/>
  <c r="AH136" i="13"/>
  <c r="AG136" i="13"/>
  <c r="AH200" i="13"/>
  <c r="AG200" i="13"/>
  <c r="AH264" i="13"/>
  <c r="AG264" i="13"/>
  <c r="AH472" i="13"/>
  <c r="AG472" i="13"/>
  <c r="AH536" i="13"/>
  <c r="AG536" i="13"/>
  <c r="AH600" i="13"/>
  <c r="AG600" i="13"/>
  <c r="AH137" i="13"/>
  <c r="AG137" i="13"/>
  <c r="AH297" i="13"/>
  <c r="AG297" i="13"/>
  <c r="AG369" i="13"/>
  <c r="AH369" i="13"/>
  <c r="AH433" i="13"/>
  <c r="AG433" i="13"/>
  <c r="AH497" i="13"/>
  <c r="AG497" i="13"/>
  <c r="AH569" i="13"/>
  <c r="AG569" i="13"/>
  <c r="AH673" i="13"/>
  <c r="AG673" i="13"/>
  <c r="AH392" i="13"/>
  <c r="AG392" i="13"/>
  <c r="AH36" i="13"/>
  <c r="AG36" i="13"/>
  <c r="AH68" i="13"/>
  <c r="AG68" i="13"/>
  <c r="AH100" i="13"/>
  <c r="AG100" i="13"/>
  <c r="AH132" i="13"/>
  <c r="AG132" i="13"/>
  <c r="AH164" i="13"/>
  <c r="AG164" i="13"/>
  <c r="AH196" i="13"/>
  <c r="AG196" i="13"/>
  <c r="AH228" i="13"/>
  <c r="AG228" i="13"/>
  <c r="AH260" i="13"/>
  <c r="AG260" i="13"/>
  <c r="AH292" i="13"/>
  <c r="AG292" i="13"/>
  <c r="AH324" i="13"/>
  <c r="AG324" i="13"/>
  <c r="AH356" i="13"/>
  <c r="AG356" i="13"/>
  <c r="AH388" i="13"/>
  <c r="AG388" i="13"/>
  <c r="AH420" i="13"/>
  <c r="AG420" i="13"/>
  <c r="AH452" i="13"/>
  <c r="AG452" i="13"/>
  <c r="AH484" i="13"/>
  <c r="AG484" i="13"/>
  <c r="AH516" i="13"/>
  <c r="AG516" i="13"/>
  <c r="AH548" i="13"/>
  <c r="AG548" i="13"/>
  <c r="AH580" i="13"/>
  <c r="AG580" i="13"/>
  <c r="AH612" i="13"/>
  <c r="AG612" i="13"/>
  <c r="AH644" i="13"/>
  <c r="AG644" i="13"/>
  <c r="AH708" i="13"/>
  <c r="AG708" i="13"/>
  <c r="AH740" i="13"/>
  <c r="AG740" i="13"/>
  <c r="AH772" i="13"/>
  <c r="AG772" i="13"/>
  <c r="AG804" i="13"/>
  <c r="AH804" i="13"/>
  <c r="AH836" i="13"/>
  <c r="AG836" i="13"/>
  <c r="AG868" i="13"/>
  <c r="AH868" i="13"/>
  <c r="AH900" i="13"/>
  <c r="AG900" i="13"/>
  <c r="AG932" i="13"/>
  <c r="AH932" i="13"/>
  <c r="AH964" i="13"/>
  <c r="AG964" i="13"/>
  <c r="AH996" i="13"/>
  <c r="AG996" i="13"/>
  <c r="AH1028" i="13"/>
  <c r="AG1028" i="13"/>
  <c r="AH1060" i="13"/>
  <c r="AG1060" i="13"/>
  <c r="AH1092" i="13"/>
  <c r="AG1092" i="13"/>
  <c r="AH1124" i="13"/>
  <c r="AG1124" i="13"/>
  <c r="AH1156" i="13"/>
  <c r="AG1156" i="13"/>
  <c r="AH1188" i="13"/>
  <c r="AG1188" i="13"/>
  <c r="AH1220" i="13"/>
  <c r="AG1220" i="13"/>
  <c r="AH1252" i="13"/>
  <c r="AG1252" i="13"/>
  <c r="AH1284" i="13"/>
  <c r="AG1284" i="13"/>
  <c r="AH85" i="13"/>
  <c r="AG85" i="13"/>
  <c r="AH149" i="13"/>
  <c r="AG149" i="13"/>
  <c r="AH253" i="13"/>
  <c r="AG253" i="13"/>
  <c r="AH317" i="13"/>
  <c r="AG317" i="13"/>
  <c r="AH381" i="13"/>
  <c r="AG381" i="13"/>
  <c r="AH445" i="13"/>
  <c r="AG445" i="13"/>
  <c r="AH541" i="13"/>
  <c r="AG541" i="13"/>
  <c r="AH605" i="13"/>
  <c r="AG605" i="13"/>
  <c r="AH669" i="13"/>
  <c r="AG669" i="13"/>
  <c r="AH733" i="13"/>
  <c r="AG733" i="13"/>
  <c r="AH829" i="13"/>
  <c r="AG829" i="13"/>
  <c r="AH893" i="13"/>
  <c r="AG893" i="13"/>
  <c r="AH957" i="13"/>
  <c r="AG957" i="13"/>
  <c r="AH1053" i="13"/>
  <c r="AG1053" i="13"/>
  <c r="AH1117" i="13"/>
  <c r="AG1117" i="13"/>
  <c r="AH1181" i="13"/>
  <c r="AG1181" i="13"/>
  <c r="AH1277" i="13"/>
  <c r="AG1277" i="13"/>
  <c r="AH561" i="13"/>
  <c r="AG561" i="13"/>
  <c r="AH40" i="13"/>
  <c r="AG40" i="13"/>
  <c r="AH104" i="13"/>
  <c r="AG104" i="13"/>
  <c r="AH168" i="13"/>
  <c r="AG168" i="13"/>
  <c r="AH232" i="13"/>
  <c r="AG232" i="13"/>
  <c r="AH664" i="13"/>
  <c r="AG664" i="13"/>
  <c r="AH265" i="13"/>
  <c r="AG265" i="13"/>
  <c r="AH329" i="13"/>
  <c r="AG329" i="13"/>
  <c r="AH401" i="13"/>
  <c r="AG401" i="13"/>
  <c r="AH465" i="13"/>
  <c r="AG465" i="13"/>
  <c r="AH529" i="13"/>
  <c r="AG529" i="13"/>
  <c r="AH1001" i="13"/>
  <c r="AG1001" i="13"/>
  <c r="AH1065" i="13"/>
  <c r="AG1065" i="13"/>
  <c r="AH1281" i="13"/>
  <c r="AG1281" i="13"/>
  <c r="AH279" i="13"/>
  <c r="AG279" i="13"/>
  <c r="AH448" i="13"/>
  <c r="AG448" i="13"/>
  <c r="AH197" i="13"/>
  <c r="AG197" i="13"/>
  <c r="AH1349" i="13"/>
  <c r="AG1349" i="13"/>
  <c r="AH198" i="13"/>
  <c r="AG198" i="13"/>
  <c r="AH262" i="13"/>
  <c r="AG262" i="13"/>
  <c r="AH326" i="13"/>
  <c r="AG326" i="13"/>
  <c r="AH390" i="13"/>
  <c r="AG390" i="13"/>
  <c r="AH454" i="13"/>
  <c r="AG454" i="13"/>
  <c r="AH518" i="13"/>
  <c r="AG518" i="13"/>
  <c r="AH582" i="13"/>
  <c r="AG582" i="13"/>
  <c r="AH646" i="13"/>
  <c r="AG646" i="13"/>
  <c r="AH678" i="13"/>
  <c r="AG678" i="13"/>
  <c r="AH1023" i="13"/>
  <c r="AG1023" i="13"/>
  <c r="AH55" i="13"/>
  <c r="AG55" i="13"/>
  <c r="AH87" i="13"/>
  <c r="AG87" i="13"/>
  <c r="AH119" i="13"/>
  <c r="AG119" i="13"/>
  <c r="AH151" i="13"/>
  <c r="AG151" i="13"/>
  <c r="AH183" i="13"/>
  <c r="AG183" i="13"/>
  <c r="AH215" i="13"/>
  <c r="AG215" i="13"/>
  <c r="AH247" i="13"/>
  <c r="AG247" i="13"/>
  <c r="AH287" i="13"/>
  <c r="AG287" i="13"/>
  <c r="AH351" i="13"/>
  <c r="AG351" i="13"/>
  <c r="AH415" i="13"/>
  <c r="AG415" i="13"/>
  <c r="AH479" i="13"/>
  <c r="AG479" i="13"/>
  <c r="AH519" i="13"/>
  <c r="AG519" i="13"/>
  <c r="AH551" i="13"/>
  <c r="AG551" i="13"/>
  <c r="AH583" i="13"/>
  <c r="AG583" i="13"/>
  <c r="AH615" i="13"/>
  <c r="AG615" i="13"/>
  <c r="AH647" i="13"/>
  <c r="AG647" i="13"/>
  <c r="AH711" i="13"/>
  <c r="AG711" i="13"/>
  <c r="AH751" i="13"/>
  <c r="AG751" i="13"/>
  <c r="AH783" i="13"/>
  <c r="AG783" i="13"/>
  <c r="AH823" i="13"/>
  <c r="AG823" i="13"/>
  <c r="AH855" i="13"/>
  <c r="AG855" i="13"/>
  <c r="AH887" i="13"/>
  <c r="AG887" i="13"/>
  <c r="AH919" i="13"/>
  <c r="AG919" i="13"/>
  <c r="AH951" i="13"/>
  <c r="AG951" i="13"/>
  <c r="AH983" i="13"/>
  <c r="AG983" i="13"/>
  <c r="AH1015" i="13"/>
  <c r="AG1015" i="13"/>
  <c r="AH1087" i="13"/>
  <c r="AG1087" i="13"/>
  <c r="AH1119" i="13"/>
  <c r="AG1119" i="13"/>
  <c r="AH1151" i="13"/>
  <c r="AG1151" i="13"/>
  <c r="AH1183" i="13"/>
  <c r="AG1183" i="13"/>
  <c r="AH1215" i="13"/>
  <c r="AG1215" i="13"/>
  <c r="AH1247" i="13"/>
  <c r="AG1247" i="13"/>
  <c r="AH1279" i="13"/>
  <c r="AG1279" i="13"/>
  <c r="AH1311" i="13"/>
  <c r="AG1311" i="13"/>
  <c r="AH1343" i="13"/>
  <c r="AG1343" i="13"/>
  <c r="AH1375" i="13"/>
  <c r="AG1375" i="13"/>
  <c r="AH1407" i="13"/>
  <c r="AG1407" i="13"/>
  <c r="AH1439" i="13"/>
  <c r="AG1439" i="13"/>
  <c r="AH1471" i="13"/>
  <c r="AG1471" i="13"/>
  <c r="AH1503" i="13"/>
  <c r="AG1503" i="13"/>
  <c r="AH617" i="13"/>
  <c r="AG617" i="13"/>
  <c r="AH304" i="13"/>
  <c r="AG304" i="13"/>
  <c r="AH336" i="13"/>
  <c r="AG336" i="13"/>
  <c r="AH368" i="13"/>
  <c r="AG368" i="13"/>
  <c r="AH440" i="13"/>
  <c r="AG440" i="13"/>
  <c r="AH480" i="13"/>
  <c r="AG480" i="13"/>
  <c r="AH512" i="13"/>
  <c r="AG512" i="13"/>
  <c r="AH544" i="13"/>
  <c r="AG544" i="13"/>
  <c r="AH576" i="13"/>
  <c r="AG576" i="13"/>
  <c r="AH608" i="13"/>
  <c r="AG608" i="13"/>
  <c r="AH640" i="13"/>
  <c r="AG640" i="13"/>
  <c r="AG41" i="13"/>
  <c r="AH41" i="13"/>
  <c r="AH73" i="13"/>
  <c r="AG73" i="13"/>
  <c r="AH105" i="13"/>
  <c r="AG105" i="13"/>
  <c r="AH169" i="13"/>
  <c r="AG169" i="13"/>
  <c r="AH201" i="13"/>
  <c r="AG201" i="13"/>
  <c r="AH233" i="13"/>
  <c r="AG233" i="13"/>
  <c r="AH601" i="13"/>
  <c r="AG601" i="13"/>
  <c r="AG641" i="13"/>
  <c r="AH641" i="13"/>
  <c r="AH705" i="13"/>
  <c r="AG705" i="13"/>
  <c r="AH737" i="13"/>
  <c r="AG737" i="13"/>
  <c r="AH769" i="13"/>
  <c r="AG769" i="13"/>
  <c r="AH801" i="13"/>
  <c r="AG801" i="13"/>
  <c r="AH833" i="13"/>
  <c r="AG833" i="13"/>
  <c r="AH873" i="13"/>
  <c r="AG873" i="13"/>
  <c r="AH905" i="13"/>
  <c r="AG905" i="13"/>
  <c r="AH937" i="13"/>
  <c r="AG937" i="13"/>
  <c r="AH969" i="13"/>
  <c r="AG969" i="13"/>
  <c r="AG1033" i="13"/>
  <c r="AH1033" i="13"/>
  <c r="AH1105" i="13"/>
  <c r="AG1105" i="13"/>
  <c r="AH1145" i="13"/>
  <c r="AG1145" i="13"/>
  <c r="AH1177" i="13"/>
  <c r="AG1177" i="13"/>
  <c r="AG1209" i="13"/>
  <c r="AH1209" i="13"/>
  <c r="AG1241" i="13"/>
  <c r="AH1241" i="13"/>
  <c r="AH1313" i="13"/>
  <c r="AG1313" i="13"/>
  <c r="AG1353" i="13"/>
  <c r="AH1353" i="13"/>
  <c r="AH1385" i="13"/>
  <c r="AG1385" i="13"/>
  <c r="AH735" i="13"/>
  <c r="AG735" i="13"/>
  <c r="AG178" i="13"/>
  <c r="AH178" i="13"/>
  <c r="AG210" i="13"/>
  <c r="AH210" i="13"/>
  <c r="AH242" i="13"/>
  <c r="AG242" i="13"/>
  <c r="AH274" i="13"/>
  <c r="AG274" i="13"/>
  <c r="AG306" i="13"/>
  <c r="AH306" i="13"/>
  <c r="AH338" i="13"/>
  <c r="AG338" i="13"/>
  <c r="AH370" i="13"/>
  <c r="AG370" i="13"/>
  <c r="AH402" i="13"/>
  <c r="AG402" i="13"/>
  <c r="AH434" i="13"/>
  <c r="AG434" i="13"/>
  <c r="AH466" i="13"/>
  <c r="AG466" i="13"/>
  <c r="AH498" i="13"/>
  <c r="AG498" i="13"/>
  <c r="AH530" i="13"/>
  <c r="AG530" i="13"/>
  <c r="AH562" i="13"/>
  <c r="AG562" i="13"/>
  <c r="AH594" i="13"/>
  <c r="AG594" i="13"/>
  <c r="AH626" i="13"/>
  <c r="AG626" i="13"/>
  <c r="AH658" i="13"/>
  <c r="AG658" i="13"/>
  <c r="AH690" i="13"/>
  <c r="AG690" i="13"/>
  <c r="AH722" i="13"/>
  <c r="AG722" i="13"/>
  <c r="AH754" i="13"/>
  <c r="AG754" i="13"/>
  <c r="AH786" i="13"/>
  <c r="AG786" i="13"/>
  <c r="AH818" i="13"/>
  <c r="AG818" i="13"/>
  <c r="AH850" i="13"/>
  <c r="AG850" i="13"/>
  <c r="AH882" i="13"/>
  <c r="AG882" i="13"/>
  <c r="AH914" i="13"/>
  <c r="AG914" i="13"/>
  <c r="AH946" i="13"/>
  <c r="AG946" i="13"/>
  <c r="AH978" i="13"/>
  <c r="AG978" i="13"/>
  <c r="AH1010" i="13"/>
  <c r="AG1010" i="13"/>
  <c r="AH1042" i="13"/>
  <c r="AG1042" i="13"/>
  <c r="AH1074" i="13"/>
  <c r="AG1074" i="13"/>
  <c r="AH1106" i="13"/>
  <c r="AG1106" i="13"/>
  <c r="AH1138" i="13"/>
  <c r="AG1138" i="13"/>
  <c r="AH1170" i="13"/>
  <c r="AG1170" i="13"/>
  <c r="AH1202" i="13"/>
  <c r="AG1202" i="13"/>
  <c r="AH1234" i="13"/>
  <c r="AG1234" i="13"/>
  <c r="AH1266" i="13"/>
  <c r="AG1266" i="13"/>
  <c r="AH1298" i="13"/>
  <c r="AG1298" i="13"/>
  <c r="AH1330" i="13"/>
  <c r="AG1330" i="13"/>
  <c r="AH1362" i="13"/>
  <c r="AG1362" i="13"/>
  <c r="AH35" i="13"/>
  <c r="AG35" i="13"/>
  <c r="AH67" i="13"/>
  <c r="AG67" i="13"/>
  <c r="AH99" i="13"/>
  <c r="AG99" i="13"/>
  <c r="AH131" i="13"/>
  <c r="AG131" i="13"/>
  <c r="AH163" i="13"/>
  <c r="AG163" i="13"/>
  <c r="AH675" i="13"/>
  <c r="AG675" i="13"/>
  <c r="AH707" i="13"/>
  <c r="AG707" i="13"/>
  <c r="AH739" i="13"/>
  <c r="AG739" i="13"/>
  <c r="AH771" i="13"/>
  <c r="AG771" i="13"/>
  <c r="AH803" i="13"/>
  <c r="AG803" i="13"/>
  <c r="AH835" i="13"/>
  <c r="AG835" i="13"/>
  <c r="AH867" i="13"/>
  <c r="AG867" i="13"/>
  <c r="AH899" i="13"/>
  <c r="AG899" i="13"/>
  <c r="AH931" i="13"/>
  <c r="AG931" i="13"/>
  <c r="AH963" i="13"/>
  <c r="AG963" i="13"/>
  <c r="AH995" i="13"/>
  <c r="AG995" i="13"/>
  <c r="AH1027" i="13"/>
  <c r="AG1027" i="13"/>
  <c r="AH1059" i="13"/>
  <c r="AG1059" i="13"/>
  <c r="AH1091" i="13"/>
  <c r="AG1091" i="13"/>
  <c r="AH1123" i="13"/>
  <c r="AG1123" i="13"/>
  <c r="AH1155" i="13"/>
  <c r="AG1155" i="13"/>
  <c r="AH1187" i="13"/>
  <c r="AG1187" i="13"/>
  <c r="AH1219" i="13"/>
  <c r="AG1219" i="13"/>
  <c r="AH1251" i="13"/>
  <c r="AG1251" i="13"/>
  <c r="AH1283" i="13"/>
  <c r="AG1283" i="13"/>
  <c r="AH1315" i="13"/>
  <c r="AG1315" i="13"/>
  <c r="AH1347" i="13"/>
  <c r="AG1347" i="13"/>
  <c r="AH1379" i="13"/>
  <c r="AG1379" i="13"/>
  <c r="AH1316" i="13"/>
  <c r="AG1316" i="13"/>
  <c r="AH1348" i="13"/>
  <c r="AG1348" i="13"/>
  <c r="AH1380" i="13"/>
  <c r="AG1380" i="13"/>
  <c r="AH1412" i="13"/>
  <c r="AG1412" i="13"/>
  <c r="AH1444" i="13"/>
  <c r="AG1444" i="13"/>
  <c r="AH1476" i="13"/>
  <c r="AG1476" i="13"/>
  <c r="AH1508" i="13"/>
  <c r="AG1508" i="13"/>
  <c r="AH61" i="13"/>
  <c r="AG61" i="13"/>
  <c r="AH93" i="13"/>
  <c r="AG93" i="13"/>
  <c r="AH125" i="13"/>
  <c r="AG125" i="13"/>
  <c r="AH157" i="13"/>
  <c r="AG157" i="13"/>
  <c r="AH229" i="13"/>
  <c r="AG229" i="13"/>
  <c r="AH261" i="13"/>
  <c r="AG261" i="13"/>
  <c r="AH293" i="13"/>
  <c r="AG293" i="13"/>
  <c r="AH325" i="13"/>
  <c r="AG325" i="13"/>
  <c r="AH357" i="13"/>
  <c r="AG357" i="13"/>
  <c r="AH389" i="13"/>
  <c r="AG389" i="13"/>
  <c r="AH421" i="13"/>
  <c r="AG421" i="13"/>
  <c r="AH453" i="13"/>
  <c r="AG453" i="13"/>
  <c r="AH485" i="13"/>
  <c r="AG485" i="13"/>
  <c r="AH517" i="13"/>
  <c r="AG517" i="13"/>
  <c r="AH549" i="13"/>
  <c r="AG549" i="13"/>
  <c r="AH581" i="13"/>
  <c r="AG581" i="13"/>
  <c r="AH613" i="13"/>
  <c r="AG613" i="13"/>
  <c r="AH645" i="13"/>
  <c r="AG645" i="13"/>
  <c r="AH677" i="13"/>
  <c r="AG677" i="13"/>
  <c r="AH709" i="13"/>
  <c r="AG709" i="13"/>
  <c r="AH741" i="13"/>
  <c r="AG741" i="13"/>
  <c r="AH773" i="13"/>
  <c r="AG773" i="13"/>
  <c r="AH805" i="13"/>
  <c r="AG805" i="13"/>
  <c r="AH837" i="13"/>
  <c r="AG837" i="13"/>
  <c r="AH869" i="13"/>
  <c r="AG869" i="13"/>
  <c r="AG901" i="13"/>
  <c r="AH901" i="13"/>
  <c r="AG933" i="13"/>
  <c r="AH933" i="13"/>
  <c r="AG965" i="13"/>
  <c r="AH965" i="13"/>
  <c r="AH997" i="13"/>
  <c r="AG997" i="13"/>
  <c r="AH1029" i="13"/>
  <c r="AG1029" i="13"/>
  <c r="AH1061" i="13"/>
  <c r="AG1061" i="13"/>
  <c r="AH1093" i="13"/>
  <c r="AG1093" i="13"/>
  <c r="AH1125" i="13"/>
  <c r="AG1125" i="13"/>
  <c r="AH1157" i="13"/>
  <c r="AG1157" i="13"/>
  <c r="AH1189" i="13"/>
  <c r="AG1189" i="13"/>
  <c r="AH1221" i="13"/>
  <c r="AG1221" i="13"/>
  <c r="AH1253" i="13"/>
  <c r="AG1253" i="13"/>
  <c r="AH1285" i="13"/>
  <c r="AG1285" i="13"/>
  <c r="AH1317" i="13"/>
  <c r="AG1317" i="13"/>
  <c r="AH831" i="13"/>
  <c r="AG831" i="13"/>
  <c r="AH895" i="13"/>
  <c r="AG895" i="13"/>
  <c r="AH959" i="13"/>
  <c r="AG959" i="13"/>
  <c r="AH991" i="13"/>
  <c r="AG991" i="13"/>
  <c r="AH1073" i="13"/>
  <c r="AG1073" i="13"/>
  <c r="AH48" i="13"/>
  <c r="AG48" i="13"/>
  <c r="AG80" i="13"/>
  <c r="AH80" i="13"/>
  <c r="AH112" i="13"/>
  <c r="AG112" i="13"/>
  <c r="AH144" i="13"/>
  <c r="AG144" i="13"/>
  <c r="AH176" i="13"/>
  <c r="AG176" i="13"/>
  <c r="AH208" i="13"/>
  <c r="AG208" i="13"/>
  <c r="AG240" i="13"/>
  <c r="AH240" i="13"/>
  <c r="AH272" i="13"/>
  <c r="AG272" i="13"/>
  <c r="AH408" i="13"/>
  <c r="AG408" i="13"/>
  <c r="AH672" i="13"/>
  <c r="AG672" i="13"/>
  <c r="AH273" i="13"/>
  <c r="AG273" i="13"/>
  <c r="AH305" i="13"/>
  <c r="AG305" i="13"/>
  <c r="AH377" i="13"/>
  <c r="AG377" i="13"/>
  <c r="AH441" i="13"/>
  <c r="AG441" i="13"/>
  <c r="AH505" i="13"/>
  <c r="AG505" i="13"/>
  <c r="AH609" i="13"/>
  <c r="AG609" i="13"/>
  <c r="AH649" i="13"/>
  <c r="AG649" i="13"/>
  <c r="AH681" i="13"/>
  <c r="AG681" i="13"/>
  <c r="AH945" i="13"/>
  <c r="AG945" i="13"/>
  <c r="AH1009" i="13"/>
  <c r="AG1009" i="13"/>
  <c r="AH1153" i="13"/>
  <c r="AG1153" i="13"/>
  <c r="AH1414" i="13"/>
  <c r="AG1414" i="13"/>
  <c r="AH43" i="13"/>
  <c r="AG43" i="13"/>
  <c r="AH44" i="13"/>
  <c r="AG44" i="13"/>
  <c r="AH76" i="13"/>
  <c r="AG76" i="13"/>
  <c r="AH108" i="13"/>
  <c r="AG108" i="13"/>
  <c r="AH140" i="13"/>
  <c r="AG140" i="13"/>
  <c r="AH172" i="13"/>
  <c r="AG172" i="13"/>
  <c r="AH204" i="13"/>
  <c r="AG204" i="13"/>
  <c r="AH236" i="13"/>
  <c r="AG236" i="13"/>
  <c r="AH300" i="13"/>
  <c r="AG300" i="13"/>
  <c r="AH332" i="13"/>
  <c r="AG332" i="13"/>
  <c r="AH364" i="13"/>
  <c r="AG364" i="13"/>
  <c r="AH396" i="13"/>
  <c r="AG396" i="13"/>
  <c r="AH428" i="13"/>
  <c r="AG428" i="13"/>
  <c r="AH460" i="13"/>
  <c r="AG460" i="13"/>
  <c r="AH492" i="13"/>
  <c r="AG492" i="13"/>
  <c r="AG524" i="13"/>
  <c r="AH524" i="13"/>
  <c r="AH556" i="13"/>
  <c r="AG556" i="13"/>
  <c r="AH588" i="13"/>
  <c r="AG588" i="13"/>
  <c r="AH620" i="13"/>
  <c r="AG620" i="13"/>
  <c r="AH652" i="13"/>
  <c r="AG652" i="13"/>
  <c r="AH684" i="13"/>
  <c r="AG684" i="13"/>
  <c r="AH716" i="13"/>
  <c r="AG716" i="13"/>
  <c r="AH748" i="13"/>
  <c r="AG748" i="13"/>
  <c r="AH780" i="13"/>
  <c r="AG780" i="13"/>
  <c r="AH812" i="13"/>
  <c r="AG812" i="13"/>
  <c r="AH844" i="13"/>
  <c r="AG844" i="13"/>
  <c r="AH876" i="13"/>
  <c r="AG876" i="13"/>
  <c r="AH908" i="13"/>
  <c r="AG908" i="13"/>
  <c r="AH940" i="13"/>
  <c r="AG940" i="13"/>
  <c r="AH972" i="13"/>
  <c r="AG972" i="13"/>
  <c r="AH1004" i="13"/>
  <c r="AG1004" i="13"/>
  <c r="AH1036" i="13"/>
  <c r="AG1036" i="13"/>
  <c r="AH1068" i="13"/>
  <c r="AG1068" i="13"/>
  <c r="AH1100" i="13"/>
  <c r="AG1100" i="13"/>
  <c r="AH1132" i="13"/>
  <c r="AG1132" i="13"/>
  <c r="AH1164" i="13"/>
  <c r="AG1164" i="13"/>
  <c r="AH1196" i="13"/>
  <c r="AG1196" i="13"/>
  <c r="AH1228" i="13"/>
  <c r="AG1228" i="13"/>
  <c r="AH1260" i="13"/>
  <c r="AG1260" i="13"/>
  <c r="AH205" i="13"/>
  <c r="AG205" i="13"/>
  <c r="AH1325" i="13"/>
  <c r="AG1325" i="13"/>
  <c r="AH1357" i="13"/>
  <c r="AG1357" i="13"/>
  <c r="AH511" i="13"/>
  <c r="AG511" i="13"/>
  <c r="AH46" i="13"/>
  <c r="AG46" i="13"/>
  <c r="AH78" i="13"/>
  <c r="AG78" i="13"/>
  <c r="AH110" i="13"/>
  <c r="AG110" i="13"/>
  <c r="AH142" i="13"/>
  <c r="AG142" i="13"/>
  <c r="AH174" i="13"/>
  <c r="AG174" i="13"/>
  <c r="AH206" i="13"/>
  <c r="AG206" i="13"/>
  <c r="AH238" i="13"/>
  <c r="AG238" i="13"/>
  <c r="AH270" i="13"/>
  <c r="AG270" i="13"/>
  <c r="AH302" i="13"/>
  <c r="AG302" i="13"/>
  <c r="AH334" i="13"/>
  <c r="AG334" i="13"/>
  <c r="AH366" i="13"/>
  <c r="AG366" i="13"/>
  <c r="AH398" i="13"/>
  <c r="AG398" i="13"/>
  <c r="AH430" i="13"/>
  <c r="AG430" i="13"/>
  <c r="AH462" i="13"/>
  <c r="AG462" i="13"/>
  <c r="AH494" i="13"/>
  <c r="AG494" i="13"/>
  <c r="AH526" i="13"/>
  <c r="AG526" i="13"/>
  <c r="AH558" i="13"/>
  <c r="AG558" i="13"/>
  <c r="AH590" i="13"/>
  <c r="AG590" i="13"/>
  <c r="AH622" i="13"/>
  <c r="AG622" i="13"/>
  <c r="AH654" i="13"/>
  <c r="AG654" i="13"/>
  <c r="AH63" i="13"/>
  <c r="AG63" i="13"/>
  <c r="AH95" i="13"/>
  <c r="AG95" i="13"/>
  <c r="AH127" i="13"/>
  <c r="AG127" i="13"/>
  <c r="AH159" i="13"/>
  <c r="AG159" i="13"/>
  <c r="AH223" i="13"/>
  <c r="AG223" i="13"/>
  <c r="AH295" i="13"/>
  <c r="AG295" i="13"/>
  <c r="AH327" i="13"/>
  <c r="AG327" i="13"/>
  <c r="AH359" i="13"/>
  <c r="AG359" i="13"/>
  <c r="AH391" i="13"/>
  <c r="AG391" i="13"/>
  <c r="AH423" i="13"/>
  <c r="AG423" i="13"/>
  <c r="AH455" i="13"/>
  <c r="AG455" i="13"/>
  <c r="AH487" i="13"/>
  <c r="AG487" i="13"/>
  <c r="AH687" i="13"/>
  <c r="AG687" i="13"/>
  <c r="AH719" i="13"/>
  <c r="AG719" i="13"/>
  <c r="AH759" i="13"/>
  <c r="AG759" i="13"/>
  <c r="AH799" i="13"/>
  <c r="AG799" i="13"/>
  <c r="AG863" i="13"/>
  <c r="AH863" i="13"/>
  <c r="AH927" i="13"/>
  <c r="AG927" i="13"/>
  <c r="AH1031" i="13"/>
  <c r="AG1031" i="13"/>
  <c r="AH1063" i="13"/>
  <c r="AG1063" i="13"/>
  <c r="AH1095" i="13"/>
  <c r="AG1095" i="13"/>
  <c r="AH1127" i="13"/>
  <c r="AG1127" i="13"/>
  <c r="AH1159" i="13"/>
  <c r="AG1159" i="13"/>
  <c r="AH1191" i="13"/>
  <c r="AG1191" i="13"/>
  <c r="AH1223" i="13"/>
  <c r="AG1223" i="13"/>
  <c r="AH1255" i="13"/>
  <c r="AG1255" i="13"/>
  <c r="AH1287" i="13"/>
  <c r="AG1287" i="13"/>
  <c r="AH1319" i="13"/>
  <c r="AG1319" i="13"/>
  <c r="AH1351" i="13"/>
  <c r="AG1351" i="13"/>
  <c r="AH1383" i="13"/>
  <c r="AG1383" i="13"/>
  <c r="AH1415" i="13"/>
  <c r="AG1415" i="13"/>
  <c r="AH1447" i="13"/>
  <c r="AG1447" i="13"/>
  <c r="AH1479" i="13"/>
  <c r="AG1479" i="13"/>
  <c r="AH1511" i="13"/>
  <c r="AG1511" i="13"/>
  <c r="AH312" i="13"/>
  <c r="AG312" i="13"/>
  <c r="AH376" i="13"/>
  <c r="AG376" i="13"/>
  <c r="AH416" i="13"/>
  <c r="AG416" i="13"/>
  <c r="AH456" i="13"/>
  <c r="AG456" i="13"/>
  <c r="AH488" i="13"/>
  <c r="AG488" i="13"/>
  <c r="AH520" i="13"/>
  <c r="AG520" i="13"/>
  <c r="AH552" i="13"/>
  <c r="AG552" i="13"/>
  <c r="AH584" i="13"/>
  <c r="AG584" i="13"/>
  <c r="AH616" i="13"/>
  <c r="AG616" i="13"/>
  <c r="AH648" i="13"/>
  <c r="AG648" i="13"/>
  <c r="AH173" i="13"/>
  <c r="AG173" i="13"/>
  <c r="AH49" i="13"/>
  <c r="AG49" i="13"/>
  <c r="AH81" i="13"/>
  <c r="AG81" i="13"/>
  <c r="AH113" i="13"/>
  <c r="AG113" i="13"/>
  <c r="AH145" i="13"/>
  <c r="AG145" i="13"/>
  <c r="AH177" i="13"/>
  <c r="AG177" i="13"/>
  <c r="AH209" i="13"/>
  <c r="AG209" i="13"/>
  <c r="AH241" i="13"/>
  <c r="AG241" i="13"/>
  <c r="AH345" i="13"/>
  <c r="AG345" i="13"/>
  <c r="AH409" i="13"/>
  <c r="AG409" i="13"/>
  <c r="AH473" i="13"/>
  <c r="AG473" i="13"/>
  <c r="AH537" i="13"/>
  <c r="AG537" i="13"/>
  <c r="AH577" i="13"/>
  <c r="AG577" i="13"/>
  <c r="AH713" i="13"/>
  <c r="AG713" i="13"/>
  <c r="AH745" i="13"/>
  <c r="AG745" i="13"/>
  <c r="AH777" i="13"/>
  <c r="AG777" i="13"/>
  <c r="AH809" i="13"/>
  <c r="AG809" i="13"/>
  <c r="AH841" i="13"/>
  <c r="AG841" i="13"/>
  <c r="AH881" i="13"/>
  <c r="AG881" i="13"/>
  <c r="AH913" i="13"/>
  <c r="AG913" i="13"/>
  <c r="AH977" i="13"/>
  <c r="AG977" i="13"/>
  <c r="AH1041" i="13"/>
  <c r="AG1041" i="13"/>
  <c r="AG1081" i="13"/>
  <c r="AH1081" i="13"/>
  <c r="AG1113" i="13"/>
  <c r="AH1113" i="13"/>
  <c r="AH1185" i="13"/>
  <c r="AG1185" i="13"/>
  <c r="AH1217" i="13"/>
  <c r="AG1217" i="13"/>
  <c r="AH1257" i="13"/>
  <c r="AG1257" i="13"/>
  <c r="AG1289" i="13"/>
  <c r="AH1289" i="13"/>
  <c r="AH1321" i="13"/>
  <c r="AG1321" i="13"/>
  <c r="AH1361" i="13"/>
  <c r="AG1361" i="13"/>
  <c r="AH186" i="13"/>
  <c r="AG186" i="13"/>
  <c r="AH250" i="13"/>
  <c r="AG250" i="13"/>
  <c r="AH314" i="13"/>
  <c r="AG314" i="13"/>
  <c r="AH378" i="13"/>
  <c r="AG378" i="13"/>
  <c r="AH442" i="13"/>
  <c r="AG442" i="13"/>
  <c r="AH506" i="13"/>
  <c r="AG506" i="13"/>
  <c r="AH570" i="13"/>
  <c r="AG570" i="13"/>
  <c r="AH634" i="13"/>
  <c r="AG634" i="13"/>
  <c r="AH698" i="13"/>
  <c r="AG698" i="13"/>
  <c r="AH730" i="13"/>
  <c r="AG730" i="13"/>
  <c r="AG762" i="13"/>
  <c r="AH762" i="13"/>
  <c r="AH794" i="13"/>
  <c r="AG794" i="13"/>
  <c r="AH826" i="13"/>
  <c r="AG826" i="13"/>
  <c r="AH858" i="13"/>
  <c r="AG858" i="13"/>
  <c r="AH890" i="13"/>
  <c r="AG890" i="13"/>
  <c r="AH922" i="13"/>
  <c r="AG922" i="13"/>
  <c r="AH954" i="13"/>
  <c r="AG954" i="13"/>
  <c r="AH986" i="13"/>
  <c r="AG986" i="13"/>
  <c r="AH1018" i="13"/>
  <c r="AG1018" i="13"/>
  <c r="AH1050" i="13"/>
  <c r="AG1050" i="13"/>
  <c r="AH1082" i="13"/>
  <c r="AG1082" i="13"/>
  <c r="AH1114" i="13"/>
  <c r="AG1114" i="13"/>
  <c r="AH1146" i="13"/>
  <c r="AG1146" i="13"/>
  <c r="AH1178" i="13"/>
  <c r="AG1178" i="13"/>
  <c r="AH1210" i="13"/>
  <c r="AG1210" i="13"/>
  <c r="AH1242" i="13"/>
  <c r="AG1242" i="13"/>
  <c r="AH1274" i="13"/>
  <c r="AG1274" i="13"/>
  <c r="AH1306" i="13"/>
  <c r="AG1306" i="13"/>
  <c r="AH1338" i="13"/>
  <c r="AG1338" i="13"/>
  <c r="AH1370" i="13"/>
  <c r="AG1370" i="13"/>
  <c r="AH75" i="13"/>
  <c r="AG75" i="13"/>
  <c r="AH107" i="13"/>
  <c r="AG107" i="13"/>
  <c r="AH139" i="13"/>
  <c r="AG139" i="13"/>
  <c r="AH171" i="13"/>
  <c r="AG171" i="13"/>
  <c r="AH203" i="13"/>
  <c r="AG203" i="13"/>
  <c r="AH235" i="13"/>
  <c r="AG235" i="13"/>
  <c r="AH267" i="13"/>
  <c r="AG267" i="13"/>
  <c r="AH299" i="13"/>
  <c r="AG299" i="13"/>
  <c r="AH331" i="13"/>
  <c r="AG331" i="13"/>
  <c r="AH363" i="13"/>
  <c r="AG363" i="13"/>
  <c r="AH395" i="13"/>
  <c r="AG395" i="13"/>
  <c r="AH427" i="13"/>
  <c r="AG427" i="13"/>
  <c r="AH459" i="13"/>
  <c r="AG459" i="13"/>
  <c r="AH491" i="13"/>
  <c r="AG491" i="13"/>
  <c r="AH523" i="13"/>
  <c r="AG523" i="13"/>
  <c r="AH555" i="13"/>
  <c r="AG555" i="13"/>
  <c r="AH587" i="13"/>
  <c r="AG587" i="13"/>
  <c r="AH619" i="13"/>
  <c r="AG619" i="13"/>
  <c r="AH651" i="13"/>
  <c r="AG651" i="13"/>
  <c r="AH683" i="13"/>
  <c r="AG683" i="13"/>
  <c r="AH715" i="13"/>
  <c r="AG715" i="13"/>
  <c r="AH747" i="13"/>
  <c r="AG747" i="13"/>
  <c r="AH779" i="13"/>
  <c r="AG779" i="13"/>
  <c r="AH811" i="13"/>
  <c r="AG811" i="13"/>
  <c r="AH843" i="13"/>
  <c r="AG843" i="13"/>
  <c r="AH875" i="13"/>
  <c r="AG875" i="13"/>
  <c r="AH907" i="13"/>
  <c r="AG907" i="13"/>
  <c r="AH939" i="13"/>
  <c r="AG939" i="13"/>
  <c r="AH971" i="13"/>
  <c r="AG971" i="13"/>
  <c r="AH1003" i="13"/>
  <c r="AG1003" i="13"/>
  <c r="AH1035" i="13"/>
  <c r="AG1035" i="13"/>
  <c r="AH1067" i="13"/>
  <c r="AG1067" i="13"/>
  <c r="AH1099" i="13"/>
  <c r="AG1099" i="13"/>
  <c r="AH1131" i="13"/>
  <c r="AG1131" i="13"/>
  <c r="AH1163" i="13"/>
  <c r="AG1163" i="13"/>
  <c r="AH1195" i="13"/>
  <c r="AG1195" i="13"/>
  <c r="AH1227" i="13"/>
  <c r="AG1227" i="13"/>
  <c r="AH1259" i="13"/>
  <c r="AG1259" i="13"/>
  <c r="AG1291" i="13"/>
  <c r="AH1291" i="13"/>
  <c r="AH1323" i="13"/>
  <c r="AG1323" i="13"/>
  <c r="AH1355" i="13"/>
  <c r="AG1355" i="13"/>
  <c r="AH1387" i="13"/>
  <c r="AG1387" i="13"/>
  <c r="AH1292" i="13"/>
  <c r="AG1292" i="13"/>
  <c r="AH1324" i="13"/>
  <c r="AG1324" i="13"/>
  <c r="AH1356" i="13"/>
  <c r="AG1356" i="13"/>
  <c r="AH1388" i="13"/>
  <c r="AG1388" i="13"/>
  <c r="AH1420" i="13"/>
  <c r="AG1420" i="13"/>
  <c r="AH1452" i="13"/>
  <c r="AG1452" i="13"/>
  <c r="AH1484" i="13"/>
  <c r="AG1484" i="13"/>
  <c r="AH1516" i="13"/>
  <c r="AG1516" i="13"/>
  <c r="AH37" i="13"/>
  <c r="AG37" i="13"/>
  <c r="AH69" i="13"/>
  <c r="AG69" i="13"/>
  <c r="AH101" i="13"/>
  <c r="AG101" i="13"/>
  <c r="AH133" i="13"/>
  <c r="AG133" i="13"/>
  <c r="AH165" i="13"/>
  <c r="AG165" i="13"/>
  <c r="AH237" i="13"/>
  <c r="AG237" i="13"/>
  <c r="AH269" i="13"/>
  <c r="AG269" i="13"/>
  <c r="AH301" i="13"/>
  <c r="AG301" i="13"/>
  <c r="AH333" i="13"/>
  <c r="AG333" i="13"/>
  <c r="AH365" i="13"/>
  <c r="AG365" i="13"/>
  <c r="AH397" i="13"/>
  <c r="AG397" i="13"/>
  <c r="AH429" i="13"/>
  <c r="AG429" i="13"/>
  <c r="AH461" i="13"/>
  <c r="AG461" i="13"/>
  <c r="AH493" i="13"/>
  <c r="AG493" i="13"/>
  <c r="AH525" i="13"/>
  <c r="AG525" i="13"/>
  <c r="AH557" i="13"/>
  <c r="AG557" i="13"/>
  <c r="AH589" i="13"/>
  <c r="AG589" i="13"/>
  <c r="AH621" i="13"/>
  <c r="AG621" i="13"/>
  <c r="AH653" i="13"/>
  <c r="AG653" i="13"/>
  <c r="AH685" i="13"/>
  <c r="AG685" i="13"/>
  <c r="AH717" i="13"/>
  <c r="AG717" i="13"/>
  <c r="AH749" i="13"/>
  <c r="AG749" i="13"/>
  <c r="AH781" i="13"/>
  <c r="AG781" i="13"/>
  <c r="AH813" i="13"/>
  <c r="AG813" i="13"/>
  <c r="AH845" i="13"/>
  <c r="AG845" i="13"/>
  <c r="AH877" i="13"/>
  <c r="AG877" i="13"/>
  <c r="AH909" i="13"/>
  <c r="AG909" i="13"/>
  <c r="AH941" i="13"/>
  <c r="AG941" i="13"/>
  <c r="AH973" i="13"/>
  <c r="AG973" i="13"/>
  <c r="AH1005" i="13"/>
  <c r="AG1005" i="13"/>
  <c r="AH1037" i="13"/>
  <c r="AG1037" i="13"/>
  <c r="AH1069" i="13"/>
  <c r="AG1069" i="13"/>
  <c r="AH1101" i="13"/>
  <c r="AG1101" i="13"/>
  <c r="AH1133" i="13"/>
  <c r="AG1133" i="13"/>
  <c r="AH1165" i="13"/>
  <c r="AG1165" i="13"/>
  <c r="AH1197" i="13"/>
  <c r="AG1197" i="13"/>
  <c r="AH1229" i="13"/>
  <c r="AG1229" i="13"/>
  <c r="AH1261" i="13"/>
  <c r="AG1261" i="13"/>
  <c r="AH1293" i="13"/>
  <c r="AG1293" i="13"/>
  <c r="AH1329" i="13"/>
  <c r="AG1329" i="13"/>
  <c r="AH535" i="13"/>
  <c r="AG535" i="13"/>
  <c r="AH599" i="13"/>
  <c r="AG599" i="13"/>
  <c r="AH663" i="13"/>
  <c r="AG663" i="13"/>
  <c r="AH727" i="13"/>
  <c r="AG727" i="13"/>
  <c r="AH767" i="13"/>
  <c r="AG767" i="13"/>
  <c r="AH56" i="13"/>
  <c r="AG56" i="13"/>
  <c r="AH88" i="13"/>
  <c r="AG88" i="13"/>
  <c r="AH120" i="13"/>
  <c r="AG120" i="13"/>
  <c r="AH152" i="13"/>
  <c r="AG152" i="13"/>
  <c r="AH184" i="13"/>
  <c r="AG184" i="13"/>
  <c r="AH216" i="13"/>
  <c r="AG216" i="13"/>
  <c r="AH248" i="13"/>
  <c r="AG248" i="13"/>
  <c r="AH280" i="13"/>
  <c r="AG280" i="13"/>
  <c r="AH344" i="13"/>
  <c r="AG344" i="13"/>
  <c r="AH680" i="13"/>
  <c r="AG680" i="13"/>
  <c r="AH153" i="13"/>
  <c r="AG153" i="13"/>
  <c r="AH313" i="13"/>
  <c r="AG313" i="13"/>
  <c r="AH353" i="13"/>
  <c r="AG353" i="13"/>
  <c r="AH417" i="13"/>
  <c r="AG417" i="13"/>
  <c r="AH481" i="13"/>
  <c r="AG481" i="13"/>
  <c r="AH545" i="13"/>
  <c r="AG545" i="13"/>
  <c r="AH585" i="13"/>
  <c r="AG585" i="13"/>
  <c r="AH625" i="13"/>
  <c r="AG625" i="13"/>
  <c r="AH657" i="13"/>
  <c r="AG657" i="13"/>
  <c r="AH721" i="13"/>
  <c r="AG721" i="13"/>
  <c r="AH785" i="13"/>
  <c r="AG785" i="13"/>
  <c r="AG1369" i="13"/>
  <c r="AH1369" i="13"/>
  <c r="AH337" i="13"/>
  <c r="AG337" i="13"/>
  <c r="AH52" i="13"/>
  <c r="AG52" i="13"/>
  <c r="AH84" i="13"/>
  <c r="AG84" i="13"/>
  <c r="AH116" i="13"/>
  <c r="AG116" i="13"/>
  <c r="AH148" i="13"/>
  <c r="AG148" i="13"/>
  <c r="AH180" i="13"/>
  <c r="AG180" i="13"/>
  <c r="AH212" i="13"/>
  <c r="AG212" i="13"/>
  <c r="AH244" i="13"/>
  <c r="AG244" i="13"/>
  <c r="AH276" i="13"/>
  <c r="AG276" i="13"/>
  <c r="AH308" i="13"/>
  <c r="AG308" i="13"/>
  <c r="AH340" i="13"/>
  <c r="AG340" i="13"/>
  <c r="AH372" i="13"/>
  <c r="AG372" i="13"/>
  <c r="AH404" i="13"/>
  <c r="AG404" i="13"/>
  <c r="AH436" i="13"/>
  <c r="AG436" i="13"/>
  <c r="AH468" i="13"/>
  <c r="AG468" i="13"/>
  <c r="AH500" i="13"/>
  <c r="AG500" i="13"/>
  <c r="AH532" i="13"/>
  <c r="AG532" i="13"/>
  <c r="AH564" i="13"/>
  <c r="AG564" i="13"/>
  <c r="AH596" i="13"/>
  <c r="AG596" i="13"/>
  <c r="AH628" i="13"/>
  <c r="AG628" i="13"/>
  <c r="AH660" i="13"/>
  <c r="AG660" i="13"/>
  <c r="AH692" i="13"/>
  <c r="AG692" i="13"/>
  <c r="AH724" i="13"/>
  <c r="AG724" i="13"/>
  <c r="AH756" i="13"/>
  <c r="AG756" i="13"/>
  <c r="AH788" i="13"/>
  <c r="AG788" i="13"/>
  <c r="AH820" i="13"/>
  <c r="AG820" i="13"/>
  <c r="AH852" i="13"/>
  <c r="AG852" i="13"/>
  <c r="AH884" i="13"/>
  <c r="AG884" i="13"/>
  <c r="AH916" i="13"/>
  <c r="AG916" i="13"/>
  <c r="AH948" i="13"/>
  <c r="AG948" i="13"/>
  <c r="AH980" i="13"/>
  <c r="AG980" i="13"/>
  <c r="AH1012" i="13"/>
  <c r="AG1012" i="13"/>
  <c r="AH1044" i="13"/>
  <c r="AG1044" i="13"/>
  <c r="AH1076" i="13"/>
  <c r="AG1076" i="13"/>
  <c r="AH1108" i="13"/>
  <c r="AG1108" i="13"/>
  <c r="AH1140" i="13"/>
  <c r="AG1140" i="13"/>
  <c r="AH1172" i="13"/>
  <c r="AG1172" i="13"/>
  <c r="AH1204" i="13"/>
  <c r="AG1204" i="13"/>
  <c r="AH1236" i="13"/>
  <c r="AG1236" i="13"/>
  <c r="AH1268" i="13"/>
  <c r="AG1268" i="13"/>
  <c r="AH39" i="13"/>
  <c r="AG39" i="13"/>
  <c r="AH71" i="13"/>
  <c r="AG71" i="13"/>
  <c r="AH103" i="13"/>
  <c r="AG103" i="13"/>
  <c r="AH135" i="13"/>
  <c r="AG135" i="13"/>
  <c r="AH167" i="13"/>
  <c r="AG167" i="13"/>
  <c r="AH199" i="13"/>
  <c r="AG199" i="13"/>
  <c r="AH231" i="13"/>
  <c r="AG231" i="13"/>
  <c r="AH263" i="13"/>
  <c r="AG263" i="13"/>
  <c r="AH567" i="13"/>
  <c r="AG567" i="13"/>
  <c r="AH631" i="13"/>
  <c r="AG631" i="13"/>
  <c r="AH695" i="13"/>
  <c r="AG695" i="13"/>
  <c r="AH807" i="13"/>
  <c r="AG807" i="13"/>
  <c r="AH839" i="13"/>
  <c r="AG839" i="13"/>
  <c r="AH871" i="13"/>
  <c r="AG871" i="13"/>
  <c r="AH903" i="13"/>
  <c r="AG903" i="13"/>
  <c r="AH935" i="13"/>
  <c r="AG935" i="13"/>
  <c r="AH967" i="13"/>
  <c r="AG967" i="13"/>
  <c r="AH999" i="13"/>
  <c r="AG999" i="13"/>
  <c r="AH1039" i="13"/>
  <c r="AG1039" i="13"/>
  <c r="AH1071" i="13"/>
  <c r="AG1071" i="13"/>
  <c r="AH1103" i="13"/>
  <c r="AG1103" i="13"/>
  <c r="AH1135" i="13"/>
  <c r="AG1135" i="13"/>
  <c r="AH1167" i="13"/>
  <c r="AG1167" i="13"/>
  <c r="AH1199" i="13"/>
  <c r="AG1199" i="13"/>
  <c r="AH1231" i="13"/>
  <c r="AG1231" i="13"/>
  <c r="AH1263" i="13"/>
  <c r="AG1263" i="13"/>
  <c r="AH1295" i="13"/>
  <c r="AG1295" i="13"/>
  <c r="AH1327" i="13"/>
  <c r="AG1327" i="13"/>
  <c r="AH1359" i="13"/>
  <c r="AG1359" i="13"/>
  <c r="AH1391" i="13"/>
  <c r="AG1391" i="13"/>
  <c r="AH1423" i="13"/>
  <c r="AG1423" i="13"/>
  <c r="AH1455" i="13"/>
  <c r="AG1455" i="13"/>
  <c r="AH1487" i="13"/>
  <c r="AG1487" i="13"/>
  <c r="AH1519" i="13"/>
  <c r="AG1519" i="13"/>
  <c r="AH288" i="13"/>
  <c r="AG288" i="13"/>
  <c r="AH320" i="13"/>
  <c r="AG320" i="13"/>
  <c r="AH352" i="13"/>
  <c r="AG352" i="13"/>
  <c r="AH384" i="13"/>
  <c r="AG384" i="13"/>
  <c r="AH424" i="13"/>
  <c r="AG424" i="13"/>
  <c r="AH464" i="13"/>
  <c r="AG464" i="13"/>
  <c r="AH496" i="13"/>
  <c r="AG496" i="13"/>
  <c r="AH528" i="13"/>
  <c r="AG528" i="13"/>
  <c r="AH560" i="13"/>
  <c r="AG560" i="13"/>
  <c r="AH592" i="13"/>
  <c r="AG592" i="13"/>
  <c r="AH624" i="13"/>
  <c r="AG624" i="13"/>
  <c r="AH656" i="13"/>
  <c r="AG656" i="13"/>
  <c r="AH1121" i="13"/>
  <c r="AG1121" i="13"/>
  <c r="AH57" i="13"/>
  <c r="AG57" i="13"/>
  <c r="AH89" i="13"/>
  <c r="AG89" i="13"/>
  <c r="AG121" i="13"/>
  <c r="AH121" i="13"/>
  <c r="AH185" i="13"/>
  <c r="AG185" i="13"/>
  <c r="AH217" i="13"/>
  <c r="AG217" i="13"/>
  <c r="AH249" i="13"/>
  <c r="AG249" i="13"/>
  <c r="AH281" i="13"/>
  <c r="AG281" i="13"/>
  <c r="AH385" i="13"/>
  <c r="AG385" i="13"/>
  <c r="AG449" i="13"/>
  <c r="AH449" i="13"/>
  <c r="AG513" i="13"/>
  <c r="AH513" i="13"/>
  <c r="AH689" i="13"/>
  <c r="AG689" i="13"/>
  <c r="AH753" i="13"/>
  <c r="AG753" i="13"/>
  <c r="AH817" i="13"/>
  <c r="AG817" i="13"/>
  <c r="AH857" i="13"/>
  <c r="AG857" i="13"/>
  <c r="AH889" i="13"/>
  <c r="AG889" i="13"/>
  <c r="AH921" i="13"/>
  <c r="AG921" i="13"/>
  <c r="AH953" i="13"/>
  <c r="AG953" i="13"/>
  <c r="AH985" i="13"/>
  <c r="AG985" i="13"/>
  <c r="AH1017" i="13"/>
  <c r="AG1017" i="13"/>
  <c r="AH1049" i="13"/>
  <c r="AG1049" i="13"/>
  <c r="AH1089" i="13"/>
  <c r="AG1089" i="13"/>
  <c r="AH1129" i="13"/>
  <c r="AG1129" i="13"/>
  <c r="AG1161" i="13"/>
  <c r="AH1161" i="13"/>
  <c r="AH1193" i="13"/>
  <c r="AG1193" i="13"/>
  <c r="AH1225" i="13"/>
  <c r="AG1225" i="13"/>
  <c r="AH1265" i="13"/>
  <c r="AG1265" i="13"/>
  <c r="AH1297" i="13"/>
  <c r="AG1297" i="13"/>
  <c r="AG1337" i="13"/>
  <c r="AH1337" i="13"/>
  <c r="AH194" i="13"/>
  <c r="AG194" i="13"/>
  <c r="AG226" i="13"/>
  <c r="AH226" i="13"/>
  <c r="AH258" i="13"/>
  <c r="AG258" i="13"/>
  <c r="AH290" i="13"/>
  <c r="AG290" i="13"/>
  <c r="AH322" i="13"/>
  <c r="AG322" i="13"/>
  <c r="AH354" i="13"/>
  <c r="AG354" i="13"/>
  <c r="AG386" i="13"/>
  <c r="AH386" i="13"/>
  <c r="AH418" i="13"/>
  <c r="AG418" i="13"/>
  <c r="AH450" i="13"/>
  <c r="AG450" i="13"/>
  <c r="AH482" i="13"/>
  <c r="AG482" i="13"/>
  <c r="AG514" i="13"/>
  <c r="AH514" i="13"/>
  <c r="AH546" i="13"/>
  <c r="AG546" i="13"/>
  <c r="AG578" i="13"/>
  <c r="AH578" i="13"/>
  <c r="AH610" i="13"/>
  <c r="AG610" i="13"/>
  <c r="AH642" i="13"/>
  <c r="AG642" i="13"/>
  <c r="AH706" i="13"/>
  <c r="AG706" i="13"/>
  <c r="AG738" i="13"/>
  <c r="AH738" i="13"/>
  <c r="AH770" i="13"/>
  <c r="AG770" i="13"/>
  <c r="AH802" i="13"/>
  <c r="AG802" i="13"/>
  <c r="AH834" i="13"/>
  <c r="AG834" i="13"/>
  <c r="AH866" i="13"/>
  <c r="AG866" i="13"/>
  <c r="AH898" i="13"/>
  <c r="AG898" i="13"/>
  <c r="AH930" i="13"/>
  <c r="AG930" i="13"/>
  <c r="AH962" i="13"/>
  <c r="AG962" i="13"/>
  <c r="AH994" i="13"/>
  <c r="AG994" i="13"/>
  <c r="AH1026" i="13"/>
  <c r="AG1026" i="13"/>
  <c r="AH1058" i="13"/>
  <c r="AG1058" i="13"/>
  <c r="AH1090" i="13"/>
  <c r="AG1090" i="13"/>
  <c r="AH1122" i="13"/>
  <c r="AG1122" i="13"/>
  <c r="AH1154" i="13"/>
  <c r="AG1154" i="13"/>
  <c r="AH1186" i="13"/>
  <c r="AG1186" i="13"/>
  <c r="AH1218" i="13"/>
  <c r="AG1218" i="13"/>
  <c r="AH1250" i="13"/>
  <c r="AG1250" i="13"/>
  <c r="AH1282" i="13"/>
  <c r="AG1282" i="13"/>
  <c r="AH1314" i="13"/>
  <c r="AG1314" i="13"/>
  <c r="AH1346" i="13"/>
  <c r="AG1346" i="13"/>
  <c r="AH1378" i="13"/>
  <c r="AG1378" i="13"/>
  <c r="AH791" i="13"/>
  <c r="AG791" i="13"/>
  <c r="AH51" i="13"/>
  <c r="AG51" i="13"/>
  <c r="AH83" i="13"/>
  <c r="AG83" i="13"/>
  <c r="AH115" i="13"/>
  <c r="AG115" i="13"/>
  <c r="AG147" i="13"/>
  <c r="AH147" i="13"/>
  <c r="AH211" i="13"/>
  <c r="AG211" i="13"/>
  <c r="AH275" i="13"/>
  <c r="AG275" i="13"/>
  <c r="AH339" i="13"/>
  <c r="AG339" i="13"/>
  <c r="AH403" i="13"/>
  <c r="AG403" i="13"/>
  <c r="AH467" i="13"/>
  <c r="AG467" i="13"/>
  <c r="AH531" i="13"/>
  <c r="AG531" i="13"/>
  <c r="AH595" i="13"/>
  <c r="AG595" i="13"/>
  <c r="AH659" i="13"/>
  <c r="AG659" i="13"/>
  <c r="AH691" i="13"/>
  <c r="AG691" i="13"/>
  <c r="AH723" i="13"/>
  <c r="AG723" i="13"/>
  <c r="AH755" i="13"/>
  <c r="AG755" i="13"/>
  <c r="AH787" i="13"/>
  <c r="AG787" i="13"/>
  <c r="AH819" i="13"/>
  <c r="AG819" i="13"/>
  <c r="AH851" i="13"/>
  <c r="AG851" i="13"/>
  <c r="AH883" i="13"/>
  <c r="AG883" i="13"/>
  <c r="AH915" i="13"/>
  <c r="AG915" i="13"/>
  <c r="AH947" i="13"/>
  <c r="AG947" i="13"/>
  <c r="AH979" i="13"/>
  <c r="AG979" i="13"/>
  <c r="AH1011" i="13"/>
  <c r="AG1011" i="13"/>
  <c r="AH1043" i="13"/>
  <c r="AG1043" i="13"/>
  <c r="AH1075" i="13"/>
  <c r="AG1075" i="13"/>
  <c r="AH1107" i="13"/>
  <c r="AG1107" i="13"/>
  <c r="AH1139" i="13"/>
  <c r="AG1139" i="13"/>
  <c r="AH1171" i="13"/>
  <c r="AG1171" i="13"/>
  <c r="AH1203" i="13"/>
  <c r="AG1203" i="13"/>
  <c r="AH1235" i="13"/>
  <c r="AG1235" i="13"/>
  <c r="AH1267" i="13"/>
  <c r="AG1267" i="13"/>
  <c r="AH1299" i="13"/>
  <c r="AG1299" i="13"/>
  <c r="AH1331" i="13"/>
  <c r="AG1331" i="13"/>
  <c r="AH1363" i="13"/>
  <c r="AG1363" i="13"/>
  <c r="AH1395" i="13"/>
  <c r="AG1395" i="13"/>
  <c r="AH1300" i="13"/>
  <c r="AG1300" i="13"/>
  <c r="AH1332" i="13"/>
  <c r="AG1332" i="13"/>
  <c r="AH1364" i="13"/>
  <c r="AG1364" i="13"/>
  <c r="AH1396" i="13"/>
  <c r="AG1396" i="13"/>
  <c r="AH1428" i="13"/>
  <c r="AG1428" i="13"/>
  <c r="AH1460" i="13"/>
  <c r="AG1460" i="13"/>
  <c r="AH1492" i="13"/>
  <c r="AG1492" i="13"/>
  <c r="AH1524" i="13"/>
  <c r="AG1524" i="13"/>
  <c r="AH45" i="13"/>
  <c r="AG45" i="13"/>
  <c r="AH77" i="13"/>
  <c r="AG77" i="13"/>
  <c r="AH109" i="13"/>
  <c r="AG109" i="13"/>
  <c r="AH141" i="13"/>
  <c r="AG141" i="13"/>
  <c r="AH181" i="13"/>
  <c r="AG181" i="13"/>
  <c r="AH213" i="13"/>
  <c r="AG213" i="13"/>
  <c r="AH245" i="13"/>
  <c r="AG245" i="13"/>
  <c r="AH277" i="13"/>
  <c r="AG277" i="13"/>
  <c r="AH309" i="13"/>
  <c r="AG309" i="13"/>
  <c r="AH341" i="13"/>
  <c r="AG341" i="13"/>
  <c r="AH373" i="13"/>
  <c r="AG373" i="13"/>
  <c r="AH405" i="13"/>
  <c r="AG405" i="13"/>
  <c r="AH437" i="13"/>
  <c r="AG437" i="13"/>
  <c r="AH469" i="13"/>
  <c r="AG469" i="13"/>
  <c r="AH501" i="13"/>
  <c r="AG501" i="13"/>
  <c r="AH533" i="13"/>
  <c r="AG533" i="13"/>
  <c r="AH565" i="13"/>
  <c r="AG565" i="13"/>
  <c r="AH597" i="13"/>
  <c r="AG597" i="13"/>
  <c r="AH629" i="13"/>
  <c r="AG629" i="13"/>
  <c r="AH661" i="13"/>
  <c r="AG661" i="13"/>
  <c r="AH693" i="13"/>
  <c r="AG693" i="13"/>
  <c r="AH725" i="13"/>
  <c r="AG725" i="13"/>
  <c r="AH757" i="13"/>
  <c r="AG757" i="13"/>
  <c r="AH789" i="13"/>
  <c r="AG789" i="13"/>
  <c r="AH821" i="13"/>
  <c r="AG821" i="13"/>
  <c r="AH853" i="13"/>
  <c r="AG853" i="13"/>
  <c r="AH885" i="13"/>
  <c r="AG885" i="13"/>
  <c r="AH917" i="13"/>
  <c r="AG917" i="13"/>
  <c r="AH949" i="13"/>
  <c r="AG949" i="13"/>
  <c r="AH981" i="13"/>
  <c r="AG981" i="13"/>
  <c r="AH1013" i="13"/>
  <c r="AG1013" i="13"/>
  <c r="AH1045" i="13"/>
  <c r="AG1045" i="13"/>
  <c r="AH1077" i="13"/>
  <c r="AG1077" i="13"/>
  <c r="AH1109" i="13"/>
  <c r="AG1109" i="13"/>
  <c r="AH1141" i="13"/>
  <c r="AG1141" i="13"/>
  <c r="AH1173" i="13"/>
  <c r="AG1173" i="13"/>
  <c r="AH1205" i="13"/>
  <c r="AG1205" i="13"/>
  <c r="AH1237" i="13"/>
  <c r="AG1237" i="13"/>
  <c r="AH1269" i="13"/>
  <c r="AG1269" i="13"/>
  <c r="AH1301" i="13"/>
  <c r="AG1301" i="13"/>
  <c r="AH1333" i="13"/>
  <c r="AG1333" i="13"/>
  <c r="AH407" i="13"/>
  <c r="AG407" i="13"/>
  <c r="AH471" i="13"/>
  <c r="AG471" i="13"/>
  <c r="AH671" i="13"/>
  <c r="AG671" i="13"/>
  <c r="AH1047" i="13"/>
  <c r="AG1047" i="13"/>
  <c r="AH64" i="13"/>
  <c r="AG64" i="13"/>
  <c r="AH96" i="13"/>
  <c r="AG96" i="13"/>
  <c r="AH128" i="13"/>
  <c r="AG128" i="13"/>
  <c r="AH160" i="13"/>
  <c r="AG160" i="13"/>
  <c r="AH192" i="13"/>
  <c r="AG192" i="13"/>
  <c r="AH224" i="13"/>
  <c r="AG224" i="13"/>
  <c r="AH256" i="13"/>
  <c r="AG256" i="13"/>
  <c r="AH1393" i="13"/>
  <c r="AG1393" i="13"/>
  <c r="AH257" i="13"/>
  <c r="AG257" i="13"/>
  <c r="AH289" i="13"/>
  <c r="AG289" i="13"/>
  <c r="AH361" i="13"/>
  <c r="AG361" i="13"/>
  <c r="AH393" i="13"/>
  <c r="AG393" i="13"/>
  <c r="AH425" i="13"/>
  <c r="AG425" i="13"/>
  <c r="AH457" i="13"/>
  <c r="AG457" i="13"/>
  <c r="AH489" i="13"/>
  <c r="AG489" i="13"/>
  <c r="AH521" i="13"/>
  <c r="AG521" i="13"/>
  <c r="AH553" i="13"/>
  <c r="AG553" i="13"/>
  <c r="AH593" i="13"/>
  <c r="AG593" i="13"/>
  <c r="AH633" i="13"/>
  <c r="AG633" i="13"/>
  <c r="AH1201" i="13"/>
  <c r="AG1201" i="13"/>
  <c r="AH1345" i="13"/>
  <c r="AG1345" i="13"/>
  <c r="AH91" i="13"/>
  <c r="AG91" i="13"/>
  <c r="AH60" i="13"/>
  <c r="AG60" i="13"/>
  <c r="AH92" i="13"/>
  <c r="AG92" i="13"/>
  <c r="AH124" i="13"/>
  <c r="AG124" i="13"/>
  <c r="AH156" i="13"/>
  <c r="AG156" i="13"/>
  <c r="AH188" i="13"/>
  <c r="AG188" i="13"/>
  <c r="AH220" i="13"/>
  <c r="AG220" i="13"/>
  <c r="AH252" i="13"/>
  <c r="AG252" i="13"/>
  <c r="AH284" i="13"/>
  <c r="AG284" i="13"/>
  <c r="AH316" i="13"/>
  <c r="AG316" i="13"/>
  <c r="AH348" i="13"/>
  <c r="AG348" i="13"/>
  <c r="AH380" i="13"/>
  <c r="AG380" i="13"/>
  <c r="AH412" i="13"/>
  <c r="AG412" i="13"/>
  <c r="AG444" i="13"/>
  <c r="AH444" i="13"/>
  <c r="AH476" i="13"/>
  <c r="AG476" i="13"/>
  <c r="AH572" i="13"/>
  <c r="AG572" i="13"/>
  <c r="AH604" i="13"/>
  <c r="AG604" i="13"/>
  <c r="AH636" i="13"/>
  <c r="AG636" i="13"/>
  <c r="AH668" i="13"/>
  <c r="AG668" i="13"/>
  <c r="AH732" i="13"/>
  <c r="AG732" i="13"/>
  <c r="AH796" i="13"/>
  <c r="AG796" i="13"/>
  <c r="AH860" i="13"/>
  <c r="AG860" i="13"/>
  <c r="AH924" i="13"/>
  <c r="AG924" i="13"/>
  <c r="AH988" i="13"/>
  <c r="AG988" i="13"/>
  <c r="AH1052" i="13"/>
  <c r="AG1052" i="13"/>
  <c r="AH1116" i="13"/>
  <c r="AG1116" i="13"/>
  <c r="AH1180" i="13"/>
  <c r="AG1180" i="13"/>
  <c r="AH1244" i="13"/>
  <c r="AG1244" i="13"/>
  <c r="AH1341" i="13"/>
  <c r="AG1341" i="13"/>
  <c r="AH62" i="13"/>
  <c r="AG62" i="13"/>
  <c r="AH94" i="13"/>
  <c r="AG94" i="13"/>
  <c r="AH126" i="13"/>
  <c r="AG126" i="13"/>
  <c r="AH158" i="13"/>
  <c r="AG158" i="13"/>
  <c r="AH190" i="13"/>
  <c r="AG190" i="13"/>
  <c r="AH222" i="13"/>
  <c r="AG222" i="13"/>
  <c r="AH254" i="13"/>
  <c r="AG254" i="13"/>
  <c r="AH286" i="13"/>
  <c r="AG286" i="13"/>
  <c r="AH318" i="13"/>
  <c r="AG318" i="13"/>
  <c r="AH350" i="13"/>
  <c r="AG350" i="13"/>
  <c r="AH382" i="13"/>
  <c r="AG382" i="13"/>
  <c r="AH414" i="13"/>
  <c r="AG414" i="13"/>
  <c r="AH446" i="13"/>
  <c r="AG446" i="13"/>
  <c r="AH478" i="13"/>
  <c r="AG478" i="13"/>
  <c r="AH510" i="13"/>
  <c r="AG510" i="13"/>
  <c r="AH542" i="13"/>
  <c r="AG542" i="13"/>
  <c r="AH574" i="13"/>
  <c r="AG574" i="13"/>
  <c r="AH606" i="13"/>
  <c r="AG606" i="13"/>
  <c r="AH638" i="13"/>
  <c r="AG638" i="13"/>
  <c r="AH670" i="13"/>
  <c r="AG670" i="13"/>
  <c r="AH47" i="13"/>
  <c r="AG47" i="13"/>
  <c r="AH79" i="13"/>
  <c r="AG79" i="13"/>
  <c r="AH111" i="13"/>
  <c r="AG111" i="13"/>
  <c r="AH143" i="13"/>
  <c r="AG143" i="13"/>
  <c r="AH311" i="13"/>
  <c r="AG311" i="13"/>
  <c r="AH343" i="13"/>
  <c r="AG343" i="13"/>
  <c r="AH375" i="13"/>
  <c r="AG375" i="13"/>
  <c r="AH439" i="13"/>
  <c r="AG439" i="13"/>
  <c r="AH503" i="13"/>
  <c r="AG503" i="13"/>
  <c r="AH543" i="13"/>
  <c r="AG543" i="13"/>
  <c r="AH607" i="13"/>
  <c r="AG607" i="13"/>
  <c r="AH703" i="13"/>
  <c r="AG703" i="13"/>
  <c r="AH743" i="13"/>
  <c r="AG743" i="13"/>
  <c r="AH775" i="13"/>
  <c r="AG775" i="13"/>
  <c r="AH815" i="13"/>
  <c r="AG815" i="13"/>
  <c r="AH847" i="13"/>
  <c r="AG847" i="13"/>
  <c r="AH879" i="13"/>
  <c r="AG879" i="13"/>
  <c r="AH911" i="13"/>
  <c r="AG911" i="13"/>
  <c r="AH943" i="13"/>
  <c r="AG943" i="13"/>
  <c r="AH975" i="13"/>
  <c r="AG975" i="13"/>
  <c r="AH1007" i="13"/>
  <c r="AG1007" i="13"/>
  <c r="AH1079" i="13"/>
  <c r="AG1079" i="13"/>
  <c r="AH1111" i="13"/>
  <c r="AG1111" i="13"/>
  <c r="AH1143" i="13"/>
  <c r="AG1143" i="13"/>
  <c r="AH1175" i="13"/>
  <c r="AG1175" i="13"/>
  <c r="AH1207" i="13"/>
  <c r="AG1207" i="13"/>
  <c r="AH1239" i="13"/>
  <c r="AG1239" i="13"/>
  <c r="AH1271" i="13"/>
  <c r="AG1271" i="13"/>
  <c r="AH1303" i="13"/>
  <c r="AG1303" i="13"/>
  <c r="AH1335" i="13"/>
  <c r="AG1335" i="13"/>
  <c r="AH1367" i="13"/>
  <c r="AG1367" i="13"/>
  <c r="AH1399" i="13"/>
  <c r="AG1399" i="13"/>
  <c r="AH1431" i="13"/>
  <c r="AG1431" i="13"/>
  <c r="AH1463" i="13"/>
  <c r="AG1463" i="13"/>
  <c r="AH1495" i="13"/>
  <c r="AG1495" i="13"/>
  <c r="AH1527" i="13"/>
  <c r="AG1527" i="13"/>
  <c r="AH296" i="13"/>
  <c r="AG296" i="13"/>
  <c r="AH328" i="13"/>
  <c r="AG328" i="13"/>
  <c r="AH360" i="13"/>
  <c r="AG360" i="13"/>
  <c r="AH400" i="13"/>
  <c r="AG400" i="13"/>
  <c r="AH432" i="13"/>
  <c r="AG432" i="13"/>
  <c r="AH504" i="13"/>
  <c r="AG504" i="13"/>
  <c r="AH568" i="13"/>
  <c r="AG568" i="13"/>
  <c r="AH632" i="13"/>
  <c r="AG632" i="13"/>
  <c r="AH65" i="13"/>
  <c r="AG65" i="13"/>
  <c r="AH97" i="13"/>
  <c r="AG97" i="13"/>
  <c r="AG129" i="13"/>
  <c r="AH129" i="13"/>
  <c r="AH161" i="13"/>
  <c r="AG161" i="13"/>
  <c r="AH193" i="13"/>
  <c r="AG193" i="13"/>
  <c r="AH225" i="13"/>
  <c r="AG225" i="13"/>
  <c r="AG321" i="13"/>
  <c r="AH321" i="13"/>
  <c r="AH665" i="13"/>
  <c r="AG665" i="13"/>
  <c r="AH697" i="13"/>
  <c r="AG697" i="13"/>
  <c r="AH729" i="13"/>
  <c r="AG729" i="13"/>
  <c r="AH761" i="13"/>
  <c r="AG761" i="13"/>
  <c r="AH793" i="13"/>
  <c r="AG793" i="13"/>
  <c r="AH825" i="13"/>
  <c r="AG825" i="13"/>
  <c r="AH865" i="13"/>
  <c r="AG865" i="13"/>
  <c r="AH897" i="13"/>
  <c r="AG897" i="13"/>
  <c r="AH929" i="13"/>
  <c r="AG929" i="13"/>
  <c r="AH961" i="13"/>
  <c r="AG961" i="13"/>
  <c r="AH993" i="13"/>
  <c r="AG993" i="13"/>
  <c r="AH1025" i="13"/>
  <c r="AG1025" i="13"/>
  <c r="AH1057" i="13"/>
  <c r="AG1057" i="13"/>
  <c r="AG1097" i="13"/>
  <c r="AH1097" i="13"/>
  <c r="AH1137" i="13"/>
  <c r="AG1137" i="13"/>
  <c r="AH1169" i="13"/>
  <c r="AG1169" i="13"/>
  <c r="AH1233" i="13"/>
  <c r="AG1233" i="13"/>
  <c r="AG1273" i="13"/>
  <c r="AH1273" i="13"/>
  <c r="AH1305" i="13"/>
  <c r="AG1305" i="13"/>
  <c r="AH1377" i="13"/>
  <c r="AG1377" i="13"/>
  <c r="AH682" i="13"/>
  <c r="AG682" i="13"/>
  <c r="AH714" i="13"/>
  <c r="AG714" i="13"/>
  <c r="AH746" i="13"/>
  <c r="AG746" i="13"/>
  <c r="AH778" i="13"/>
  <c r="AG778" i="13"/>
  <c r="AH810" i="13"/>
  <c r="AG810" i="13"/>
  <c r="AH842" i="13"/>
  <c r="AG842" i="13"/>
  <c r="AH874" i="13"/>
  <c r="AG874" i="13"/>
  <c r="AH906" i="13"/>
  <c r="AG906" i="13"/>
  <c r="AH938" i="13"/>
  <c r="AG938" i="13"/>
  <c r="AH970" i="13"/>
  <c r="AG970" i="13"/>
  <c r="AH1002" i="13"/>
  <c r="AG1002" i="13"/>
  <c r="AH1034" i="13"/>
  <c r="AG1034" i="13"/>
  <c r="AH1066" i="13"/>
  <c r="AG1066" i="13"/>
  <c r="AH1098" i="13"/>
  <c r="AG1098" i="13"/>
  <c r="AH1130" i="13"/>
  <c r="AG1130" i="13"/>
  <c r="AH1162" i="13"/>
  <c r="AG1162" i="13"/>
  <c r="AH1194" i="13"/>
  <c r="AG1194" i="13"/>
  <c r="AH1226" i="13"/>
  <c r="AG1226" i="13"/>
  <c r="AH1258" i="13"/>
  <c r="AG1258" i="13"/>
  <c r="AH1290" i="13"/>
  <c r="AG1290" i="13"/>
  <c r="AH1322" i="13"/>
  <c r="AG1322" i="13"/>
  <c r="AH1354" i="13"/>
  <c r="AG1354" i="13"/>
  <c r="AH1386" i="13"/>
  <c r="AG1386" i="13"/>
  <c r="AH59" i="13"/>
  <c r="AG59" i="13"/>
  <c r="AH123" i="13"/>
  <c r="AG123" i="13"/>
  <c r="AH155" i="13"/>
  <c r="AG155" i="13"/>
  <c r="AH187" i="13"/>
  <c r="AG187" i="13"/>
  <c r="AH219" i="13"/>
  <c r="AG219" i="13"/>
  <c r="AH251" i="13"/>
  <c r="AG251" i="13"/>
  <c r="AH283" i="13"/>
  <c r="AG283" i="13"/>
  <c r="AH315" i="13"/>
  <c r="AG315" i="13"/>
  <c r="AH347" i="13"/>
  <c r="AG347" i="13"/>
  <c r="AH379" i="13"/>
  <c r="AG379" i="13"/>
  <c r="AH411" i="13"/>
  <c r="AG411" i="13"/>
  <c r="AH443" i="13"/>
  <c r="AG443" i="13"/>
  <c r="AH475" i="13"/>
  <c r="AG475" i="13"/>
  <c r="AH507" i="13"/>
  <c r="AG507" i="13"/>
  <c r="AH539" i="13"/>
  <c r="AG539" i="13"/>
  <c r="AH571" i="13"/>
  <c r="AG571" i="13"/>
  <c r="AH603" i="13"/>
  <c r="AG603" i="13"/>
  <c r="AH635" i="13"/>
  <c r="AG635" i="13"/>
  <c r="AH667" i="13"/>
  <c r="AG667" i="13"/>
  <c r="AH699" i="13"/>
  <c r="AG699" i="13"/>
  <c r="AH731" i="13"/>
  <c r="AG731" i="13"/>
  <c r="AH763" i="13"/>
  <c r="AG763" i="13"/>
  <c r="AH795" i="13"/>
  <c r="AG795" i="13"/>
  <c r="AH827" i="13"/>
  <c r="AG827" i="13"/>
  <c r="AH859" i="13"/>
  <c r="AG859" i="13"/>
  <c r="AH891" i="13"/>
  <c r="AG891" i="13"/>
  <c r="AH923" i="13"/>
  <c r="AG923" i="13"/>
  <c r="AH955" i="13"/>
  <c r="AG955" i="13"/>
  <c r="AH987" i="13"/>
  <c r="AG987" i="13"/>
  <c r="AH1019" i="13"/>
  <c r="AG1019" i="13"/>
  <c r="AH1051" i="13"/>
  <c r="AG1051" i="13"/>
  <c r="AH1083" i="13"/>
  <c r="AG1083" i="13"/>
  <c r="AH1115" i="13"/>
  <c r="AG1115" i="13"/>
  <c r="AG1147" i="13"/>
  <c r="AH1147" i="13"/>
  <c r="AH1179" i="13"/>
  <c r="AG1179" i="13"/>
  <c r="AH1211" i="13"/>
  <c r="AG1211" i="13"/>
  <c r="AH1243" i="13"/>
  <c r="AG1243" i="13"/>
  <c r="AH1275" i="13"/>
  <c r="AG1275" i="13"/>
  <c r="AH1307" i="13"/>
  <c r="AG1307" i="13"/>
  <c r="AH1339" i="13"/>
  <c r="AG1339" i="13"/>
  <c r="AH1371" i="13"/>
  <c r="AG1371" i="13"/>
  <c r="AH1308" i="13"/>
  <c r="AG1308" i="13"/>
  <c r="AH1340" i="13"/>
  <c r="AG1340" i="13"/>
  <c r="AH1372" i="13"/>
  <c r="AG1372" i="13"/>
  <c r="AH1404" i="13"/>
  <c r="AG1404" i="13"/>
  <c r="AH1436" i="13"/>
  <c r="AG1436" i="13"/>
  <c r="AH1468" i="13"/>
  <c r="AG1468" i="13"/>
  <c r="AH1500" i="13"/>
  <c r="AG1500" i="13"/>
  <c r="AH1532" i="13"/>
  <c r="AG1532" i="13"/>
  <c r="AE16" i="15"/>
  <c r="AE17" i="15"/>
  <c r="AE18" i="15"/>
  <c r="AE19" i="15"/>
  <c r="AE20" i="15"/>
  <c r="AE21" i="15"/>
  <c r="AE22" i="15"/>
  <c r="AE23" i="15"/>
  <c r="AE24" i="15"/>
  <c r="AE25" i="15"/>
  <c r="AE26" i="15"/>
  <c r="AE27" i="15"/>
  <c r="AE28" i="15"/>
  <c r="AE29" i="15"/>
  <c r="AE30" i="15"/>
  <c r="AE31" i="15"/>
  <c r="AE32" i="15"/>
  <c r="AE33" i="15"/>
  <c r="AE34" i="15"/>
  <c r="AE35" i="15"/>
  <c r="AE36" i="15"/>
  <c r="AE37" i="15"/>
  <c r="AE38" i="15"/>
  <c r="AE39" i="15"/>
  <c r="AE40" i="15"/>
  <c r="AE41" i="15"/>
  <c r="AE42" i="15"/>
  <c r="AE43" i="15"/>
  <c r="AE44" i="15"/>
  <c r="AE45" i="15"/>
  <c r="AE46" i="15"/>
  <c r="AE47" i="15"/>
  <c r="AE48" i="15"/>
  <c r="AE49" i="15"/>
  <c r="AE50" i="15"/>
  <c r="AE51" i="15"/>
  <c r="AE52" i="15"/>
  <c r="AE53" i="15"/>
  <c r="AE54" i="15"/>
  <c r="AE55" i="15"/>
  <c r="AE56" i="15"/>
  <c r="AE57" i="15"/>
  <c r="AE58" i="15"/>
  <c r="AE59" i="15"/>
  <c r="AE60" i="15"/>
  <c r="AE61" i="15"/>
  <c r="AE62" i="15"/>
  <c r="AE63" i="15"/>
  <c r="AE64" i="15"/>
  <c r="AE65" i="15"/>
  <c r="AE66" i="15"/>
  <c r="AE67" i="15"/>
  <c r="AE68" i="15"/>
  <c r="AE69" i="15"/>
  <c r="AE70" i="15"/>
  <c r="AE71" i="15"/>
  <c r="AE72" i="15"/>
  <c r="AE73" i="15"/>
  <c r="AE74" i="15"/>
  <c r="AE75" i="15"/>
  <c r="AE76" i="15"/>
  <c r="AE77" i="15"/>
  <c r="AE78" i="15"/>
  <c r="AE79" i="15"/>
  <c r="AE80" i="15"/>
  <c r="AE81" i="15"/>
  <c r="AE82" i="15"/>
  <c r="AE83" i="15"/>
  <c r="AE84" i="15"/>
  <c r="AE85" i="15"/>
  <c r="AE86" i="15"/>
  <c r="AE87" i="15"/>
  <c r="AE88" i="15"/>
  <c r="AE89" i="15"/>
  <c r="AE90" i="15"/>
  <c r="AE91" i="15"/>
  <c r="AE92" i="15"/>
  <c r="AE93" i="15"/>
  <c r="AE94" i="15"/>
  <c r="AE95" i="15"/>
  <c r="AE96" i="15"/>
  <c r="AE97" i="15"/>
  <c r="AE98" i="15"/>
  <c r="AE99" i="15"/>
  <c r="AE100" i="15"/>
  <c r="AE101" i="15"/>
  <c r="AE102" i="15"/>
  <c r="AE103" i="15"/>
  <c r="AE104" i="15"/>
  <c r="AE105" i="15"/>
  <c r="AE106" i="15"/>
  <c r="AE107" i="15"/>
  <c r="AE108" i="15"/>
  <c r="AE109" i="15"/>
  <c r="AE110" i="15"/>
  <c r="AE111" i="15"/>
  <c r="AE112" i="15"/>
  <c r="AE113" i="15"/>
  <c r="AE114" i="15"/>
  <c r="AE115" i="15"/>
  <c r="AE116" i="15"/>
  <c r="AE117" i="15"/>
  <c r="AE118" i="15"/>
  <c r="AE119" i="15"/>
  <c r="AE120" i="15"/>
  <c r="AE121" i="15"/>
  <c r="AE122" i="15"/>
  <c r="AE123" i="15"/>
  <c r="AE124" i="15"/>
  <c r="AE125" i="15"/>
  <c r="AE126" i="15"/>
  <c r="AE127" i="15"/>
  <c r="AE128" i="15"/>
  <c r="AE129" i="15"/>
  <c r="AE130" i="15"/>
  <c r="AE131" i="15"/>
  <c r="AE132" i="15"/>
  <c r="AE133" i="15"/>
  <c r="AE134" i="15"/>
  <c r="AE135" i="15"/>
  <c r="AE136" i="15"/>
  <c r="AE137" i="15"/>
  <c r="AE138" i="15"/>
  <c r="AE139" i="15"/>
  <c r="AE140" i="15"/>
  <c r="AE141" i="15"/>
  <c r="AE142" i="15"/>
  <c r="AE143" i="15"/>
  <c r="AE144" i="15"/>
  <c r="AE145" i="15"/>
  <c r="AE146" i="15"/>
  <c r="AE147" i="15"/>
  <c r="AE148" i="15"/>
  <c r="AE149" i="15"/>
  <c r="AE150" i="15"/>
  <c r="AE151" i="15"/>
  <c r="AE152" i="15"/>
  <c r="AE153" i="15"/>
  <c r="AE154" i="15"/>
  <c r="AE155" i="15"/>
  <c r="AE156" i="15"/>
  <c r="AE157" i="15"/>
  <c r="AE158" i="15"/>
  <c r="AE159" i="15"/>
  <c r="AE160" i="15"/>
  <c r="AE161" i="15"/>
  <c r="AE162" i="15"/>
  <c r="AE163" i="15"/>
  <c r="AE164" i="15"/>
  <c r="AE165" i="15"/>
  <c r="AE166" i="15"/>
  <c r="AE167" i="15"/>
  <c r="AE168" i="15"/>
  <c r="AE169" i="15"/>
  <c r="AE170" i="15"/>
  <c r="AE171" i="15"/>
  <c r="AE172" i="15"/>
  <c r="AE173" i="15"/>
  <c r="AE174" i="15"/>
  <c r="AE175" i="15"/>
  <c r="AE176" i="15"/>
  <c r="AE177" i="15"/>
  <c r="AE178" i="15"/>
  <c r="AE179" i="15"/>
  <c r="AE180" i="15"/>
  <c r="AE181" i="15"/>
  <c r="AE182" i="15"/>
  <c r="AE183" i="15"/>
  <c r="AE184" i="15"/>
  <c r="AE185" i="15"/>
  <c r="AE186" i="15"/>
  <c r="AE187" i="15"/>
  <c r="AE188" i="15"/>
  <c r="AE189" i="15"/>
  <c r="AE190" i="15"/>
  <c r="AE191" i="15"/>
  <c r="AE192" i="15"/>
  <c r="AE193" i="15"/>
  <c r="AE194" i="15"/>
  <c r="AE195" i="15"/>
  <c r="AE196" i="15"/>
  <c r="AE197" i="15"/>
  <c r="AE198" i="15"/>
  <c r="AE199" i="15"/>
  <c r="AE200" i="15"/>
  <c r="AE201" i="15"/>
  <c r="AE202" i="15"/>
  <c r="AE203" i="15"/>
  <c r="AE204" i="15"/>
  <c r="AE205" i="15"/>
  <c r="AE206" i="15"/>
  <c r="AE207" i="15"/>
  <c r="AE208" i="15"/>
  <c r="AE209" i="15"/>
  <c r="AE210" i="15"/>
  <c r="AE211" i="15"/>
  <c r="AE212" i="15"/>
  <c r="AE213" i="15"/>
  <c r="AE214" i="15"/>
  <c r="AE215" i="15"/>
  <c r="AE216" i="15"/>
  <c r="AE217" i="15"/>
  <c r="AE218" i="15"/>
  <c r="AE219" i="15"/>
  <c r="AE220" i="15"/>
  <c r="AE221" i="15"/>
  <c r="AE222" i="15"/>
  <c r="AE223" i="15"/>
  <c r="AE224" i="15"/>
  <c r="AE225" i="15"/>
  <c r="AE226" i="15"/>
  <c r="AE227" i="15"/>
  <c r="AE228" i="15"/>
  <c r="AE229" i="15"/>
  <c r="AE230" i="15"/>
  <c r="AE231" i="15"/>
  <c r="AE232" i="15"/>
  <c r="AE233" i="15"/>
  <c r="AE234" i="15"/>
  <c r="AE235" i="15"/>
  <c r="AE236" i="15"/>
  <c r="AE237" i="15"/>
  <c r="AE238" i="15"/>
  <c r="AE239" i="15"/>
  <c r="AE240" i="15"/>
  <c r="AE241" i="15"/>
  <c r="AE242" i="15"/>
  <c r="AE243" i="15"/>
  <c r="AE244" i="15"/>
  <c r="AE245" i="15"/>
  <c r="AE246" i="15"/>
  <c r="AE247" i="15"/>
  <c r="AE248" i="15"/>
  <c r="AE249" i="15"/>
  <c r="AE250" i="15"/>
  <c r="AE251" i="15"/>
  <c r="AE252" i="15"/>
  <c r="AE253" i="15"/>
  <c r="AE254" i="15"/>
  <c r="AE255" i="15"/>
  <c r="AE256" i="15"/>
  <c r="AE257" i="15"/>
  <c r="AE258" i="15"/>
  <c r="AE259" i="15"/>
  <c r="AE260" i="15"/>
  <c r="AE261" i="15"/>
  <c r="AE262" i="15"/>
  <c r="AE263" i="15"/>
  <c r="AE264" i="15"/>
  <c r="AE265" i="15"/>
  <c r="AE266" i="15"/>
  <c r="AE267" i="15"/>
  <c r="AE268" i="15"/>
  <c r="AE269" i="15"/>
  <c r="AE270" i="15"/>
  <c r="AE271" i="15"/>
  <c r="AE272" i="15"/>
  <c r="AE273" i="15"/>
  <c r="AE274" i="15"/>
  <c r="AE275" i="15"/>
  <c r="AE276" i="15"/>
  <c r="AE277" i="15"/>
  <c r="AE278" i="15"/>
  <c r="AE279" i="15"/>
  <c r="AE280" i="15"/>
  <c r="AE281" i="15"/>
  <c r="AE282" i="15"/>
  <c r="AE283" i="15"/>
  <c r="AE284" i="15"/>
  <c r="AE285" i="15"/>
  <c r="AE286" i="15"/>
  <c r="AE287" i="15"/>
  <c r="AE288" i="15"/>
  <c r="AE289" i="15"/>
  <c r="AE290" i="15"/>
  <c r="AE291" i="15"/>
  <c r="AE292" i="15"/>
  <c r="AE293" i="15"/>
  <c r="AE294" i="15"/>
  <c r="AE295" i="15"/>
  <c r="AE296" i="15"/>
  <c r="AE297" i="15"/>
  <c r="AE298" i="15"/>
  <c r="AE299" i="15"/>
  <c r="AE300" i="15"/>
  <c r="AE301" i="15"/>
  <c r="AE302" i="15"/>
  <c r="AE303" i="15"/>
  <c r="AE304" i="15"/>
  <c r="AE305" i="15"/>
  <c r="AE306" i="15"/>
  <c r="AE307" i="15"/>
  <c r="AE308" i="15"/>
  <c r="AE309" i="15"/>
  <c r="AE310" i="15"/>
  <c r="AE311" i="15"/>
  <c r="AE312" i="15"/>
  <c r="AE313" i="15"/>
  <c r="AE314" i="15"/>
  <c r="AE315" i="15"/>
  <c r="AE316" i="15"/>
  <c r="AE317" i="15"/>
  <c r="AE318" i="15"/>
  <c r="AE319" i="15"/>
  <c r="AE320" i="15"/>
  <c r="AE321" i="15"/>
  <c r="AE322" i="15"/>
  <c r="AE323" i="15"/>
  <c r="AE324" i="15"/>
  <c r="AE325" i="15"/>
  <c r="AE326" i="15"/>
  <c r="AE327" i="15"/>
  <c r="AE328" i="15"/>
  <c r="AE329" i="15"/>
  <c r="AE330" i="15"/>
  <c r="AE331" i="15"/>
  <c r="AE332" i="15"/>
  <c r="AE333" i="15"/>
  <c r="AE334" i="15"/>
  <c r="AE335" i="15"/>
  <c r="AE336" i="15"/>
  <c r="AE337" i="15"/>
  <c r="AE338" i="15"/>
  <c r="AE339" i="15"/>
  <c r="AE340" i="15"/>
  <c r="AE341" i="15"/>
  <c r="AE342" i="15"/>
  <c r="AE343" i="15"/>
  <c r="AE344" i="15"/>
  <c r="AE345" i="15"/>
  <c r="AE346" i="15"/>
  <c r="AE347" i="15"/>
  <c r="AE348" i="15"/>
  <c r="AE349" i="15"/>
  <c r="AE350" i="15"/>
  <c r="AE351" i="15"/>
  <c r="AE352" i="15"/>
  <c r="AE353" i="15"/>
  <c r="AE354" i="15"/>
  <c r="AE355" i="15"/>
  <c r="AE356" i="15"/>
  <c r="AE357" i="15"/>
  <c r="AE358" i="15"/>
  <c r="AE359" i="15"/>
  <c r="AE360" i="15"/>
  <c r="AE361" i="15"/>
  <c r="AE362" i="15"/>
  <c r="AE363" i="15"/>
  <c r="AE364" i="15"/>
  <c r="AE365" i="15"/>
  <c r="AE366" i="15"/>
  <c r="AE367" i="15"/>
  <c r="AE368" i="15"/>
  <c r="AE369" i="15"/>
  <c r="AE370" i="15"/>
  <c r="AE371" i="15"/>
  <c r="AE372" i="15"/>
  <c r="AE373" i="15"/>
  <c r="AE374" i="15"/>
  <c r="AE375" i="15"/>
  <c r="AE376" i="15"/>
  <c r="AE377" i="15"/>
  <c r="AE378" i="15"/>
  <c r="AE379" i="15"/>
  <c r="AE380" i="15"/>
  <c r="AE381" i="15"/>
  <c r="AE382" i="15"/>
  <c r="AE383" i="15"/>
  <c r="AE384" i="15"/>
  <c r="AE385" i="15"/>
  <c r="AE386" i="15"/>
  <c r="AE387" i="15"/>
  <c r="AE388" i="15"/>
  <c r="AE389" i="15"/>
  <c r="AE390" i="15"/>
  <c r="AE391" i="15"/>
  <c r="AE392" i="15"/>
  <c r="AE393" i="15"/>
  <c r="AE394" i="15"/>
  <c r="AE395" i="15"/>
  <c r="AE396" i="15"/>
  <c r="AE397" i="15"/>
  <c r="AE398" i="15"/>
  <c r="AE399" i="15"/>
  <c r="AE400" i="15"/>
  <c r="AE401" i="15"/>
  <c r="AE402" i="15"/>
  <c r="AE403" i="15"/>
  <c r="AE404" i="15"/>
  <c r="AE405" i="15"/>
  <c r="AE406" i="15"/>
  <c r="AE407" i="15"/>
  <c r="AE408" i="15"/>
  <c r="AE409" i="15"/>
  <c r="AE410" i="15"/>
  <c r="AE411" i="15"/>
  <c r="AE412" i="15"/>
  <c r="AE413" i="15"/>
  <c r="AE414" i="15"/>
  <c r="AE415" i="15"/>
  <c r="AE416" i="15"/>
  <c r="AE417" i="15"/>
  <c r="AE418" i="15"/>
  <c r="AE419" i="15"/>
  <c r="AE420" i="15"/>
  <c r="AE421" i="15"/>
  <c r="AE422" i="15"/>
  <c r="AE423" i="15"/>
  <c r="AE424" i="15"/>
  <c r="AE425" i="15"/>
  <c r="AE426" i="15"/>
  <c r="AE427" i="15"/>
  <c r="AE428" i="15"/>
  <c r="AE429" i="15"/>
  <c r="AE430" i="15"/>
  <c r="AE431" i="15"/>
  <c r="AE432" i="15"/>
  <c r="AE433" i="15"/>
  <c r="AE434" i="15"/>
  <c r="AE435" i="15"/>
  <c r="AE436" i="15"/>
  <c r="AE437" i="15"/>
  <c r="AE438" i="15"/>
  <c r="AE439" i="15"/>
  <c r="AE440" i="15"/>
  <c r="AE441" i="15"/>
  <c r="AE442" i="15"/>
  <c r="AE443" i="15"/>
  <c r="AE444" i="15"/>
  <c r="AE445" i="15"/>
  <c r="AE446" i="15"/>
  <c r="AE447" i="15"/>
  <c r="AE448" i="15"/>
  <c r="AE449" i="15"/>
  <c r="AE450" i="15"/>
  <c r="AE451" i="15"/>
  <c r="AE452" i="15"/>
  <c r="AE453" i="15"/>
  <c r="AE454" i="15"/>
  <c r="AE455" i="15"/>
  <c r="AE456" i="15"/>
  <c r="AE457" i="15"/>
  <c r="AE458" i="15"/>
  <c r="AE459" i="15"/>
  <c r="AE460" i="15"/>
  <c r="AE461" i="15"/>
  <c r="AE462" i="15"/>
  <c r="AE463" i="15"/>
  <c r="AE464" i="15"/>
  <c r="AE465" i="15"/>
  <c r="AE466" i="15"/>
  <c r="AE467" i="15"/>
  <c r="AE468" i="15"/>
  <c r="AE469" i="15"/>
  <c r="AE470" i="15"/>
  <c r="AE471" i="15"/>
  <c r="AE472" i="15"/>
  <c r="AE473" i="15"/>
  <c r="AE474" i="15"/>
  <c r="AE475" i="15"/>
  <c r="AE476" i="15"/>
  <c r="AE477" i="15"/>
  <c r="AE478" i="15"/>
  <c r="AE479" i="15"/>
  <c r="AE480" i="15"/>
  <c r="AE481" i="15"/>
  <c r="AE482" i="15"/>
  <c r="AE483" i="15"/>
  <c r="AE484" i="15"/>
  <c r="AE485" i="15"/>
  <c r="AE486" i="15"/>
  <c r="AE487" i="15"/>
  <c r="AE488" i="15"/>
  <c r="AE489" i="15"/>
  <c r="AE490" i="15"/>
  <c r="AE491" i="15"/>
  <c r="AE492" i="15"/>
  <c r="AE493" i="15"/>
  <c r="AE494" i="15"/>
  <c r="AE495" i="15"/>
  <c r="AE496" i="15"/>
  <c r="AE497" i="15"/>
  <c r="AE498" i="15"/>
  <c r="AE499" i="15"/>
  <c r="AE500" i="15"/>
  <c r="AE501" i="15"/>
  <c r="AE502" i="15"/>
  <c r="AE503" i="15"/>
  <c r="AE504" i="15"/>
  <c r="AE505" i="15"/>
  <c r="AE506" i="15"/>
  <c r="AE507" i="15"/>
  <c r="AE508" i="15"/>
  <c r="AE509" i="15"/>
  <c r="AE510" i="15"/>
  <c r="AE511" i="15"/>
  <c r="AE512" i="15"/>
  <c r="AE513" i="15"/>
  <c r="AE514" i="15"/>
  <c r="AE515" i="15"/>
  <c r="AE516" i="15"/>
  <c r="AE517" i="15"/>
  <c r="AE518" i="15"/>
  <c r="AE519" i="15"/>
  <c r="AE520" i="15"/>
  <c r="AE521" i="15"/>
  <c r="AE522" i="15"/>
  <c r="AE523" i="15"/>
  <c r="AE524" i="15"/>
  <c r="AE525" i="15"/>
  <c r="AE526" i="15"/>
  <c r="AE527" i="15"/>
  <c r="AE528" i="15"/>
  <c r="AE529" i="15"/>
  <c r="AE530" i="15"/>
  <c r="AE531" i="15"/>
  <c r="AE532" i="15"/>
  <c r="AE533" i="15"/>
  <c r="AE534" i="15"/>
  <c r="AE535" i="15"/>
  <c r="AE536" i="15"/>
  <c r="AE537" i="15"/>
  <c r="AE538" i="15"/>
  <c r="AE539" i="15"/>
  <c r="AE540" i="15"/>
  <c r="AE541" i="15"/>
  <c r="AE542" i="15"/>
  <c r="AE543" i="15"/>
  <c r="AE544" i="15"/>
  <c r="AE545" i="15"/>
  <c r="AE546" i="15"/>
  <c r="AE547" i="15"/>
  <c r="AE548" i="15"/>
  <c r="AE549" i="15"/>
  <c r="AE550" i="15"/>
  <c r="AE551" i="15"/>
  <c r="AE552" i="15"/>
  <c r="AE553" i="15"/>
  <c r="AE554" i="15"/>
  <c r="AE555" i="15"/>
  <c r="AE556" i="15"/>
  <c r="AE557" i="15"/>
  <c r="AE558" i="15"/>
  <c r="AE559" i="15"/>
  <c r="AE560" i="15"/>
  <c r="AE561" i="15"/>
  <c r="AE562" i="15"/>
  <c r="AE563" i="15"/>
  <c r="AE564" i="15"/>
  <c r="AE565" i="15"/>
  <c r="AE566" i="15"/>
  <c r="AE567" i="15"/>
  <c r="AE568" i="15"/>
  <c r="AE569" i="15"/>
  <c r="AE570" i="15"/>
  <c r="AE571" i="15"/>
  <c r="AE572" i="15"/>
  <c r="AE573" i="15"/>
  <c r="AE574" i="15"/>
  <c r="AE575" i="15"/>
  <c r="AE576" i="15"/>
  <c r="AE577" i="15"/>
  <c r="AE578" i="15"/>
  <c r="AE579" i="15"/>
  <c r="AE580" i="15"/>
  <c r="AE581" i="15"/>
  <c r="AE582" i="15"/>
  <c r="AE583" i="15"/>
  <c r="AE584" i="15"/>
  <c r="AE585" i="15"/>
  <c r="AE586" i="15"/>
  <c r="AE587" i="15"/>
  <c r="AE588" i="15"/>
  <c r="AE589" i="15"/>
  <c r="AE590" i="15"/>
  <c r="AE591" i="15"/>
  <c r="AE592" i="15"/>
  <c r="AE593" i="15"/>
  <c r="AE594" i="15"/>
  <c r="AE595" i="15"/>
  <c r="AE596" i="15"/>
  <c r="AE597" i="15"/>
  <c r="AE598" i="15"/>
  <c r="AE599" i="15"/>
  <c r="AE600" i="15"/>
  <c r="AE601" i="15"/>
  <c r="AE602" i="15"/>
  <c r="AE603" i="15"/>
  <c r="AE604" i="15"/>
  <c r="AE605" i="15"/>
  <c r="AE606" i="15"/>
  <c r="AE607" i="15"/>
  <c r="AE608" i="15"/>
  <c r="AE609" i="15"/>
  <c r="AE610" i="15"/>
  <c r="AE611" i="15"/>
  <c r="AE612" i="15"/>
  <c r="AE613" i="15"/>
  <c r="AE614" i="15"/>
  <c r="AE615" i="15"/>
  <c r="AE616" i="15"/>
  <c r="AE617" i="15"/>
  <c r="AE618" i="15"/>
  <c r="AE619" i="15"/>
  <c r="AE620" i="15"/>
  <c r="AE621" i="15"/>
  <c r="AE622" i="15"/>
  <c r="AE623" i="15"/>
  <c r="AE624" i="15"/>
  <c r="AE625" i="15"/>
  <c r="AE626" i="15"/>
  <c r="AE627" i="15"/>
  <c r="AE628" i="15"/>
  <c r="AE629" i="15"/>
  <c r="AE630" i="15"/>
  <c r="AE631" i="15"/>
  <c r="AE632" i="15"/>
  <c r="AE633" i="15"/>
  <c r="AE634" i="15"/>
  <c r="AE635" i="15"/>
  <c r="AE636" i="15"/>
  <c r="AE637" i="15"/>
  <c r="AE638" i="15"/>
  <c r="AE639" i="15"/>
  <c r="AE640" i="15"/>
  <c r="AE641" i="15"/>
  <c r="AE642" i="15"/>
  <c r="AE643" i="15"/>
  <c r="AE644" i="15"/>
  <c r="AE645" i="15"/>
  <c r="AE646" i="15"/>
  <c r="AE647" i="15"/>
  <c r="AE648" i="15"/>
  <c r="AE649" i="15"/>
  <c r="AE650" i="15"/>
  <c r="AE651" i="15"/>
  <c r="AE652" i="15"/>
  <c r="AE653" i="15"/>
  <c r="AE654" i="15"/>
  <c r="AE655" i="15"/>
  <c r="AE656" i="15"/>
  <c r="AE657" i="15"/>
  <c r="AE658" i="15"/>
  <c r="AE659" i="15"/>
  <c r="AE660" i="15"/>
  <c r="AE661" i="15"/>
  <c r="AE662" i="15"/>
  <c r="AE663" i="15"/>
  <c r="AE664" i="15"/>
  <c r="AE665" i="15"/>
  <c r="AE666" i="15"/>
  <c r="AE667" i="15"/>
  <c r="AE668" i="15"/>
  <c r="AE669" i="15"/>
  <c r="AE670" i="15"/>
  <c r="AE671" i="15"/>
  <c r="AE672" i="15"/>
  <c r="AE673" i="15"/>
  <c r="AE674" i="15"/>
  <c r="AE675" i="15"/>
  <c r="AE676" i="15"/>
  <c r="AE677" i="15"/>
  <c r="AE678" i="15"/>
  <c r="AE679" i="15"/>
  <c r="AE680" i="15"/>
  <c r="AE681" i="15"/>
  <c r="AE682" i="15"/>
  <c r="AE683" i="15"/>
  <c r="AE684" i="15"/>
  <c r="AE685" i="15"/>
  <c r="AE686" i="15"/>
  <c r="AE687" i="15"/>
  <c r="AE688" i="15"/>
  <c r="AE689" i="15"/>
  <c r="AE690" i="15"/>
  <c r="AE691" i="15"/>
  <c r="AE692" i="15"/>
  <c r="AE693" i="15"/>
  <c r="AE694" i="15"/>
  <c r="AE695" i="15"/>
  <c r="AE696" i="15"/>
  <c r="AE697" i="15"/>
  <c r="AE698" i="15"/>
  <c r="AE699" i="15"/>
  <c r="AE700" i="15"/>
  <c r="AE701" i="15"/>
  <c r="AE702" i="15"/>
  <c r="AE703" i="15"/>
  <c r="AE704" i="15"/>
  <c r="AE705" i="15"/>
  <c r="AE706" i="15"/>
  <c r="AE707" i="15"/>
  <c r="AE708" i="15"/>
  <c r="AE709" i="15"/>
  <c r="AE710" i="15"/>
  <c r="AE711" i="15"/>
  <c r="AE712" i="15"/>
  <c r="AE713" i="15"/>
  <c r="AE714" i="15"/>
  <c r="AE715" i="15"/>
  <c r="AE716" i="15"/>
  <c r="AE717" i="15"/>
  <c r="AE718" i="15"/>
  <c r="AE719" i="15"/>
  <c r="AE720" i="15"/>
  <c r="AE721" i="15"/>
  <c r="AE722" i="15"/>
  <c r="AE723" i="15"/>
  <c r="AE724" i="15"/>
  <c r="AE725" i="15"/>
  <c r="AE726" i="15"/>
  <c r="AE727" i="15"/>
  <c r="AE728" i="15"/>
  <c r="AE729" i="15"/>
  <c r="AE730" i="15"/>
  <c r="AE731" i="15"/>
  <c r="AE732" i="15"/>
  <c r="AE733" i="15"/>
  <c r="AE734" i="15"/>
  <c r="AE735" i="15"/>
  <c r="AE736" i="15"/>
  <c r="AE737" i="15"/>
  <c r="AE738" i="15"/>
  <c r="AE739" i="15"/>
  <c r="AE740" i="15"/>
  <c r="AE741" i="15"/>
  <c r="AE742" i="15"/>
  <c r="AE743" i="15"/>
  <c r="AE744" i="15"/>
  <c r="AE745" i="15"/>
  <c r="AE746" i="15"/>
  <c r="AE747" i="15"/>
  <c r="AE748" i="15"/>
  <c r="AE749" i="15"/>
  <c r="AE750" i="15"/>
  <c r="AE751" i="15"/>
  <c r="AE752" i="15"/>
  <c r="AE753" i="15"/>
  <c r="AE754" i="15"/>
  <c r="AE755" i="15"/>
  <c r="AE756" i="15"/>
  <c r="AE757" i="15"/>
  <c r="AE758" i="15"/>
  <c r="AE759" i="15"/>
  <c r="AE760" i="15"/>
  <c r="AE761" i="15"/>
  <c r="AE762" i="15"/>
  <c r="AE763" i="15"/>
  <c r="AE764" i="15"/>
  <c r="AE765" i="15"/>
  <c r="AE766" i="15"/>
  <c r="AE767" i="15"/>
  <c r="AE768" i="15"/>
  <c r="AE769" i="15"/>
  <c r="AE770" i="15"/>
  <c r="AE771" i="15"/>
  <c r="AE772" i="15"/>
  <c r="AE773" i="15"/>
  <c r="AE774" i="15"/>
  <c r="AE775" i="15"/>
  <c r="AE776" i="15"/>
  <c r="AE777" i="15"/>
  <c r="AE778" i="15"/>
  <c r="AE779" i="15"/>
  <c r="AE780" i="15"/>
  <c r="AE781" i="15"/>
  <c r="AE782" i="15"/>
  <c r="AE783" i="15"/>
  <c r="AE784" i="15"/>
  <c r="AE785" i="15"/>
  <c r="AE786" i="15"/>
  <c r="AE787" i="15"/>
  <c r="AE788" i="15"/>
  <c r="AE789" i="15"/>
  <c r="AE790" i="15"/>
  <c r="AE791" i="15"/>
  <c r="AE792" i="15"/>
  <c r="AE793" i="15"/>
  <c r="AE794" i="15"/>
  <c r="AE795" i="15"/>
  <c r="AE796" i="15"/>
  <c r="AE797" i="15"/>
  <c r="AE798" i="15"/>
  <c r="AE799" i="15"/>
  <c r="AE800" i="15"/>
  <c r="AE801" i="15"/>
  <c r="AE802" i="15"/>
  <c r="AE803" i="15"/>
  <c r="AE804" i="15"/>
  <c r="AE805" i="15"/>
  <c r="AE806" i="15"/>
  <c r="AE807" i="15"/>
  <c r="AE808" i="15"/>
  <c r="AE809" i="15"/>
  <c r="AE810" i="15"/>
  <c r="AE811" i="15"/>
  <c r="AE812" i="15"/>
  <c r="AE813" i="15"/>
  <c r="AE814" i="15"/>
  <c r="AE815" i="15"/>
  <c r="AE816" i="15"/>
  <c r="AE817" i="15"/>
  <c r="AE818" i="15"/>
  <c r="AE819" i="15"/>
  <c r="AE820" i="15"/>
  <c r="AE821" i="15"/>
  <c r="AE822" i="15"/>
  <c r="AE823" i="15"/>
  <c r="AE824" i="15"/>
  <c r="AE825" i="15"/>
  <c r="AE826" i="15"/>
  <c r="AE827" i="15"/>
  <c r="AE828" i="15"/>
  <c r="AE829" i="15"/>
  <c r="AE830" i="15"/>
  <c r="AE831" i="15"/>
  <c r="AE832" i="15"/>
  <c r="AE833" i="15"/>
  <c r="AE834" i="15"/>
  <c r="AE835" i="15"/>
  <c r="AE836" i="15"/>
  <c r="AE837" i="15"/>
  <c r="AE838" i="15"/>
  <c r="AE839" i="15"/>
  <c r="AE840" i="15"/>
  <c r="AE841" i="15"/>
  <c r="AE842" i="15"/>
  <c r="AE843" i="15"/>
  <c r="AE844" i="15"/>
  <c r="AE845" i="15"/>
  <c r="AE846" i="15"/>
  <c r="AE847" i="15"/>
  <c r="AE848" i="15"/>
  <c r="AE849" i="15"/>
  <c r="AE850" i="15"/>
  <c r="AE851" i="15"/>
  <c r="AE852" i="15"/>
  <c r="AE853" i="15"/>
  <c r="AE854" i="15"/>
  <c r="AE855" i="15"/>
  <c r="AE856" i="15"/>
  <c r="AE857" i="15"/>
  <c r="AE858" i="15"/>
  <c r="AE859" i="15"/>
  <c r="AE860" i="15"/>
  <c r="AE861" i="15"/>
  <c r="AE862" i="15"/>
  <c r="AE863" i="15"/>
  <c r="AE864" i="15"/>
  <c r="AE865" i="15"/>
  <c r="AE866" i="15"/>
  <c r="AE867" i="15"/>
  <c r="AE868" i="15"/>
  <c r="AE869" i="15"/>
  <c r="AE870" i="15"/>
  <c r="AE871" i="15"/>
  <c r="AE872" i="15"/>
  <c r="AE873" i="15"/>
  <c r="AE874" i="15"/>
  <c r="AE875" i="15"/>
  <c r="AE876" i="15"/>
  <c r="AE877" i="15"/>
  <c r="AE878" i="15"/>
  <c r="AE879" i="15"/>
  <c r="AE880" i="15"/>
  <c r="AE881" i="15"/>
  <c r="AE882" i="15"/>
  <c r="AE883" i="15"/>
  <c r="AE884" i="15"/>
  <c r="AE885" i="15"/>
  <c r="AE886" i="15"/>
  <c r="AE887" i="15"/>
  <c r="AE888" i="15"/>
  <c r="AE889" i="15"/>
  <c r="AE890" i="15"/>
  <c r="AE891" i="15"/>
  <c r="AE892" i="15"/>
  <c r="AE893" i="15"/>
  <c r="AE894" i="15"/>
  <c r="AE895" i="15"/>
  <c r="AE896" i="15"/>
  <c r="AE897" i="15"/>
  <c r="AE898" i="15"/>
  <c r="AE899" i="15"/>
  <c r="AE900" i="15"/>
  <c r="AE901" i="15"/>
  <c r="AE902" i="15"/>
  <c r="AE903" i="15"/>
  <c r="AE904" i="15"/>
  <c r="AE905" i="15"/>
  <c r="AE906" i="15"/>
  <c r="AE907" i="15"/>
  <c r="AE908" i="15"/>
  <c r="AE909" i="15"/>
  <c r="AE910" i="15"/>
  <c r="AE911" i="15"/>
  <c r="AE912" i="15"/>
  <c r="AE913" i="15"/>
  <c r="AE914" i="15"/>
  <c r="AE915" i="15"/>
  <c r="AE916" i="15"/>
  <c r="AE917" i="15"/>
  <c r="AE918" i="15"/>
  <c r="AE919" i="15"/>
  <c r="AE920" i="15"/>
  <c r="AE921" i="15"/>
  <c r="AE922" i="15"/>
  <c r="AE923" i="15"/>
  <c r="AE924" i="15"/>
  <c r="AE925" i="15"/>
  <c r="AE926" i="15"/>
  <c r="AE927" i="15"/>
  <c r="AE928" i="15"/>
  <c r="AE929" i="15"/>
  <c r="AE930" i="15"/>
  <c r="AE931" i="15"/>
  <c r="AE932" i="15"/>
  <c r="AE933" i="15"/>
  <c r="AE934" i="15"/>
  <c r="AE935" i="15"/>
  <c r="AE936" i="15"/>
  <c r="AE937" i="15"/>
  <c r="AE938" i="15"/>
  <c r="AE939" i="15"/>
  <c r="AE940" i="15"/>
  <c r="AE941" i="15"/>
  <c r="AE942" i="15"/>
  <c r="AE943" i="15"/>
  <c r="AE944" i="15"/>
  <c r="AE945" i="15"/>
  <c r="AE946" i="15"/>
  <c r="AE947" i="15"/>
  <c r="AE948" i="15"/>
  <c r="AE949" i="15"/>
  <c r="AE950" i="15"/>
  <c r="AE951" i="15"/>
  <c r="AE952" i="15"/>
  <c r="AE953" i="15"/>
  <c r="AE954" i="15"/>
  <c r="AE955" i="15"/>
  <c r="AE956" i="15"/>
  <c r="AE957" i="15"/>
  <c r="AE958" i="15"/>
  <c r="AE959" i="15"/>
  <c r="AE960" i="15"/>
  <c r="AE961" i="15"/>
  <c r="AE962" i="15"/>
  <c r="AE963" i="15"/>
  <c r="AE964" i="15"/>
  <c r="AE965" i="15"/>
  <c r="AE966" i="15"/>
  <c r="AE967" i="15"/>
  <c r="AE968" i="15"/>
  <c r="AE969" i="15"/>
  <c r="AE970" i="15"/>
  <c r="AE971" i="15"/>
  <c r="AE972" i="15"/>
  <c r="AE973" i="15"/>
  <c r="AE974" i="15"/>
  <c r="AE975" i="15"/>
  <c r="AE976" i="15"/>
  <c r="AE977" i="15"/>
  <c r="AE978" i="15"/>
  <c r="AE979" i="15"/>
  <c r="AE980" i="15"/>
  <c r="AE981" i="15"/>
  <c r="AE982" i="15"/>
  <c r="AE983" i="15"/>
  <c r="AE984" i="15"/>
  <c r="AE985" i="15"/>
  <c r="AE986" i="15"/>
  <c r="AE987" i="15"/>
  <c r="AE988" i="15"/>
  <c r="AE989" i="15"/>
  <c r="AE990" i="15"/>
  <c r="AE991" i="15"/>
  <c r="AE992" i="15"/>
  <c r="AE993" i="15"/>
  <c r="AE994" i="15"/>
  <c r="AE995" i="15"/>
  <c r="AE996" i="15"/>
  <c r="AE997" i="15"/>
  <c r="AE998" i="15"/>
  <c r="AE999" i="15"/>
  <c r="AE1000" i="15"/>
  <c r="AE1001" i="15"/>
  <c r="AE1002" i="15"/>
  <c r="AE1003" i="15"/>
  <c r="AE1004" i="15"/>
  <c r="AE1005" i="15"/>
  <c r="AE1006" i="15"/>
  <c r="AE1007" i="15"/>
  <c r="AE1008" i="15"/>
  <c r="AE1009" i="15"/>
  <c r="AE1010" i="15"/>
  <c r="AE1011" i="15"/>
  <c r="AE1012" i="15"/>
  <c r="AE1013" i="15"/>
  <c r="AE1014" i="15"/>
  <c r="AE1015" i="15"/>
  <c r="AE1016" i="15"/>
  <c r="AE1017" i="15"/>
  <c r="AE1018" i="15"/>
  <c r="AE1019" i="15"/>
  <c r="AE1020" i="15"/>
  <c r="AE1021" i="15"/>
  <c r="AE1022" i="15"/>
  <c r="AE1023" i="15"/>
  <c r="AE1024" i="15"/>
  <c r="AE1025" i="15"/>
  <c r="AE1026" i="15"/>
  <c r="AE1027" i="15"/>
  <c r="AE1028" i="15"/>
  <c r="AE1029" i="15"/>
  <c r="AE1030" i="15"/>
  <c r="AE1031" i="15"/>
  <c r="AE1032" i="15"/>
  <c r="AE1033" i="15"/>
  <c r="AE1034" i="15"/>
  <c r="AE1035" i="15"/>
  <c r="AE1036" i="15"/>
  <c r="AE1037" i="15"/>
  <c r="AE1038" i="15"/>
  <c r="AE1039" i="15"/>
  <c r="AE1040" i="15"/>
  <c r="AE1041" i="15"/>
  <c r="AE1042" i="15"/>
  <c r="AE1043" i="15"/>
  <c r="AE1044" i="15"/>
  <c r="AE1045" i="15"/>
  <c r="AE1046" i="15"/>
  <c r="AE1047" i="15"/>
  <c r="AE1048" i="15"/>
  <c r="AE1049" i="15"/>
  <c r="AE1050" i="15"/>
  <c r="AE1051" i="15"/>
  <c r="AE1052" i="15"/>
  <c r="AE1053" i="15"/>
  <c r="AE1054" i="15"/>
  <c r="AE1055" i="15"/>
  <c r="AE1056" i="15"/>
  <c r="AE1057" i="15"/>
  <c r="AE1058" i="15"/>
  <c r="AE1059" i="15"/>
  <c r="AE1060" i="15"/>
  <c r="AE1061" i="15"/>
  <c r="AE1062" i="15"/>
  <c r="AE1063" i="15"/>
  <c r="AE1064" i="15"/>
  <c r="AE1065" i="15"/>
  <c r="AE1066" i="15"/>
  <c r="AE1067" i="15"/>
  <c r="AE1068" i="15"/>
  <c r="AE1069" i="15"/>
  <c r="AE1070" i="15"/>
  <c r="AE1071" i="15"/>
  <c r="AE1072" i="15"/>
  <c r="AE1073" i="15"/>
  <c r="AE1074" i="15"/>
  <c r="AE1075" i="15"/>
  <c r="AE1076" i="15"/>
  <c r="AE1077" i="15"/>
  <c r="AE1078" i="15"/>
  <c r="AE1079" i="15"/>
  <c r="AE1080" i="15"/>
  <c r="AE1081" i="15"/>
  <c r="AE1082" i="15"/>
  <c r="AE1083" i="15"/>
  <c r="AE1084" i="15"/>
  <c r="AE1085" i="15"/>
  <c r="AE1086" i="15"/>
  <c r="AE1087" i="15"/>
  <c r="AE1088" i="15"/>
  <c r="AE1089" i="15"/>
  <c r="AE1090" i="15"/>
  <c r="AE1091" i="15"/>
  <c r="AE1092" i="15"/>
  <c r="AE1093" i="15"/>
  <c r="AE1094" i="15"/>
  <c r="AE1095" i="15"/>
  <c r="AE1096" i="15"/>
  <c r="AE1097" i="15"/>
  <c r="AE1098" i="15"/>
  <c r="AE1099" i="15"/>
  <c r="AE1100" i="15"/>
  <c r="AE1101" i="15"/>
  <c r="AE1102" i="15"/>
  <c r="AE1103" i="15"/>
  <c r="AE1104" i="15"/>
  <c r="AE1105" i="15"/>
  <c r="AE1106" i="15"/>
  <c r="AE1107" i="15"/>
  <c r="AE1108" i="15"/>
  <c r="AE1109" i="15"/>
  <c r="AE1110" i="15"/>
  <c r="AE1111" i="15"/>
  <c r="AE1112" i="15"/>
  <c r="AE1113" i="15"/>
  <c r="AE1114" i="15"/>
  <c r="AE1115" i="15"/>
  <c r="AE1116" i="15"/>
  <c r="AE1117" i="15"/>
  <c r="AE1118" i="15"/>
  <c r="AE1119" i="15"/>
  <c r="AE1120" i="15"/>
  <c r="AE1121" i="15"/>
  <c r="AE1122" i="15"/>
  <c r="AE1123" i="15"/>
  <c r="AE1124" i="15"/>
  <c r="AE1125" i="15"/>
  <c r="AE1126" i="15"/>
  <c r="AE1127" i="15"/>
  <c r="AE1128" i="15"/>
  <c r="AE1129" i="15"/>
  <c r="AE1130" i="15"/>
  <c r="AE1131" i="15"/>
  <c r="AE1132" i="15"/>
  <c r="AE1133" i="15"/>
  <c r="AE1134" i="15"/>
  <c r="AE1135" i="15"/>
  <c r="AE1136" i="15"/>
  <c r="AE1137" i="15"/>
  <c r="AE1138" i="15"/>
  <c r="AE1139" i="15"/>
  <c r="AE1140" i="15"/>
  <c r="AE1141" i="15"/>
  <c r="AE1142" i="15"/>
  <c r="AE1143" i="15"/>
  <c r="AE1144" i="15"/>
  <c r="AE1145" i="15"/>
  <c r="AE1146" i="15"/>
  <c r="AE1147" i="15"/>
  <c r="AE1148" i="15"/>
  <c r="AE1149" i="15"/>
  <c r="AE1150" i="15"/>
  <c r="AE1151" i="15"/>
  <c r="AE1152" i="15"/>
  <c r="AE1153" i="15"/>
  <c r="AE1154" i="15"/>
  <c r="AE1155" i="15"/>
  <c r="AE1156" i="15"/>
  <c r="AE1157" i="15"/>
  <c r="AE1158" i="15"/>
  <c r="AE1159" i="15"/>
  <c r="AE1160" i="15"/>
  <c r="AE1161" i="15"/>
  <c r="AE1162" i="15"/>
  <c r="AE1163" i="15"/>
  <c r="AE1164" i="15"/>
  <c r="AE1165" i="15"/>
  <c r="AE1166" i="15"/>
  <c r="AE1167" i="15"/>
  <c r="AE1168" i="15"/>
  <c r="AE1169" i="15"/>
  <c r="AE1170" i="15"/>
  <c r="AE1171" i="15"/>
  <c r="AE1172" i="15"/>
  <c r="AE1173" i="15"/>
  <c r="AE1174" i="15"/>
  <c r="AE1175" i="15"/>
  <c r="AE1176" i="15"/>
  <c r="AE1177" i="15"/>
  <c r="AE1178" i="15"/>
  <c r="AE1179" i="15"/>
  <c r="AE1180" i="15"/>
  <c r="AE1181" i="15"/>
  <c r="AE1182" i="15"/>
  <c r="AE1183" i="15"/>
  <c r="AE1184" i="15"/>
  <c r="AE1185" i="15"/>
  <c r="AE1186" i="15"/>
  <c r="AE1187" i="15"/>
  <c r="AE1188" i="15"/>
  <c r="AE1189" i="15"/>
  <c r="AE1190" i="15"/>
  <c r="AE1191" i="15"/>
  <c r="AE1192" i="15"/>
  <c r="AE1193" i="15"/>
  <c r="AE1194" i="15"/>
  <c r="AE1195" i="15"/>
  <c r="AE1196" i="15"/>
  <c r="AE1197" i="15"/>
  <c r="AE1198" i="15"/>
  <c r="AE1199" i="15"/>
  <c r="AE1200" i="15"/>
  <c r="AE1201" i="15"/>
  <c r="AE1202" i="15"/>
  <c r="AE1203" i="15"/>
  <c r="AE1204" i="15"/>
  <c r="AE1205" i="15"/>
  <c r="AE1206" i="15"/>
  <c r="AE1207" i="15"/>
  <c r="AE1208" i="15"/>
  <c r="AE1209" i="15"/>
  <c r="AE1210" i="15"/>
  <c r="AE1211" i="15"/>
  <c r="AE1212" i="15"/>
  <c r="AE1213" i="15"/>
  <c r="AE1214" i="15"/>
  <c r="AE1215" i="15"/>
  <c r="AE1216" i="15"/>
  <c r="AE1217" i="15"/>
  <c r="AE1218" i="15"/>
  <c r="AE1219" i="15"/>
  <c r="AE1220" i="15"/>
  <c r="AE1221" i="15"/>
  <c r="AE1222" i="15"/>
  <c r="AE1223" i="15"/>
  <c r="AE1224" i="15"/>
  <c r="AE1225" i="15"/>
  <c r="AE1226" i="15"/>
  <c r="AE1227" i="15"/>
  <c r="AE1228" i="15"/>
  <c r="AE1229" i="15"/>
  <c r="AE1230" i="15"/>
  <c r="AE1231" i="15"/>
  <c r="AE1232" i="15"/>
  <c r="AE1233" i="15"/>
  <c r="AE1234" i="15"/>
  <c r="AE1235" i="15"/>
  <c r="AE1236" i="15"/>
  <c r="AE1237" i="15"/>
  <c r="AE1238" i="15"/>
  <c r="AE1239" i="15"/>
  <c r="AE1240" i="15"/>
  <c r="AE1241" i="15"/>
  <c r="AE1242" i="15"/>
  <c r="AE1243" i="15"/>
  <c r="AE1244" i="15"/>
  <c r="AE1245" i="15"/>
  <c r="AE1246" i="15"/>
  <c r="AE1247" i="15"/>
  <c r="AE1248" i="15"/>
  <c r="AE1249" i="15"/>
  <c r="AE1250" i="15"/>
  <c r="AE1251" i="15"/>
  <c r="AE1252" i="15"/>
  <c r="AE1253" i="15"/>
  <c r="AE1254" i="15"/>
  <c r="AE1255" i="15"/>
  <c r="AE1256" i="15"/>
  <c r="AE1257" i="15"/>
  <c r="AE1258" i="15"/>
  <c r="AE1259" i="15"/>
  <c r="AE1260" i="15"/>
  <c r="AE1261" i="15"/>
  <c r="AE1262" i="15"/>
  <c r="AE1263" i="15"/>
  <c r="AE1264" i="15"/>
  <c r="AE1265" i="15"/>
  <c r="AE1266" i="15"/>
  <c r="AE1267" i="15"/>
  <c r="AE1268" i="15"/>
  <c r="AE1269" i="15"/>
  <c r="AE1270" i="15"/>
  <c r="AE1271" i="15"/>
  <c r="AE1272" i="15"/>
  <c r="AE1273" i="15"/>
  <c r="AE1274" i="15"/>
  <c r="AE1275" i="15"/>
  <c r="AE1276" i="15"/>
  <c r="AE1277" i="15"/>
  <c r="AE1278" i="15"/>
  <c r="AE1279" i="15"/>
  <c r="AE1280" i="15"/>
  <c r="AE1281" i="15"/>
  <c r="AE1282" i="15"/>
  <c r="AE1283" i="15"/>
  <c r="AE1284" i="15"/>
  <c r="AE1285" i="15"/>
  <c r="AE1286" i="15"/>
  <c r="AE1287" i="15"/>
  <c r="AE1288" i="15"/>
  <c r="AE1289" i="15"/>
  <c r="AE1290" i="15"/>
  <c r="AE1291" i="15"/>
  <c r="AE1292" i="15"/>
  <c r="AE1293" i="15"/>
  <c r="AE1294" i="15"/>
  <c r="AE1295" i="15"/>
  <c r="AE1296" i="15"/>
  <c r="AE1297" i="15"/>
  <c r="AE1298" i="15"/>
  <c r="AE1299" i="15"/>
  <c r="AE1300" i="15"/>
  <c r="AE1301" i="15"/>
  <c r="AE1302" i="15"/>
  <c r="AE1303" i="15"/>
  <c r="AE1304" i="15"/>
  <c r="AE1305" i="15"/>
  <c r="AE1306" i="15"/>
  <c r="AE1307" i="15"/>
  <c r="AE1308" i="15"/>
  <c r="AE1309" i="15"/>
  <c r="AE1310" i="15"/>
  <c r="AE1311" i="15"/>
  <c r="AE1312" i="15"/>
  <c r="AE1313" i="15"/>
  <c r="AE1314" i="15"/>
  <c r="AE1315" i="15"/>
  <c r="AE1316" i="15"/>
  <c r="AE1317" i="15"/>
  <c r="AE1318" i="15"/>
  <c r="AE1319" i="15"/>
  <c r="AE1320" i="15"/>
  <c r="AE1321" i="15"/>
  <c r="AE1322" i="15"/>
  <c r="AE1323" i="15"/>
  <c r="AE1324" i="15"/>
  <c r="AE1325" i="15"/>
  <c r="AE1326" i="15"/>
  <c r="AE1327" i="15"/>
  <c r="AE1328" i="15"/>
  <c r="AE1329" i="15"/>
  <c r="AE1330" i="15"/>
  <c r="AE1331" i="15"/>
  <c r="AE1332" i="15"/>
  <c r="AE1333" i="15"/>
  <c r="AE1334" i="15"/>
  <c r="AE1335" i="15"/>
  <c r="AE1336" i="15"/>
  <c r="AE1337" i="15"/>
  <c r="AE1338" i="15"/>
  <c r="AE1339" i="15"/>
  <c r="AE1340" i="15"/>
  <c r="AE1341" i="15"/>
  <c r="AE1342" i="15"/>
  <c r="AE1343" i="15"/>
  <c r="AE1344" i="15"/>
  <c r="AE1345" i="15"/>
  <c r="AE1346" i="15"/>
  <c r="AE1347" i="15"/>
  <c r="AE1348" i="15"/>
  <c r="AE1349" i="15"/>
  <c r="AE1350" i="15"/>
  <c r="AE1351" i="15"/>
  <c r="AE1352" i="15"/>
  <c r="AE1353" i="15"/>
  <c r="AE1354" i="15"/>
  <c r="AE1355" i="15"/>
  <c r="AE1356" i="15"/>
  <c r="AE1357" i="15"/>
  <c r="AE1358" i="15"/>
  <c r="AE1359" i="15"/>
  <c r="AE1360" i="15"/>
  <c r="AE1361" i="15"/>
  <c r="AE1362" i="15"/>
  <c r="AE1363" i="15"/>
  <c r="AE1364" i="15"/>
  <c r="AE1365" i="15"/>
  <c r="AE1366" i="15"/>
  <c r="AE1367" i="15"/>
  <c r="AE1368" i="15"/>
  <c r="AE1369" i="15"/>
  <c r="AE1370" i="15"/>
  <c r="AE1371" i="15"/>
  <c r="AE1372" i="15"/>
  <c r="AE1373" i="15"/>
  <c r="AE1374" i="15"/>
  <c r="AE1375" i="15"/>
  <c r="AE1376" i="15"/>
  <c r="AE1377" i="15"/>
  <c r="AE1378" i="15"/>
  <c r="AE1379" i="15"/>
  <c r="AE1380" i="15"/>
  <c r="AE1381" i="15"/>
  <c r="AE1382" i="15"/>
  <c r="AE1383" i="15"/>
  <c r="AE1384" i="15"/>
  <c r="AE1385" i="15"/>
  <c r="AE1386" i="15"/>
  <c r="AE1387" i="15"/>
  <c r="AE1388" i="15"/>
  <c r="AE1389" i="15"/>
  <c r="AE1390" i="15"/>
  <c r="AE1391" i="15"/>
  <c r="AE1392" i="15"/>
  <c r="AE1393" i="15"/>
  <c r="AE1394" i="15"/>
  <c r="AE1395" i="15"/>
  <c r="AE1396" i="15"/>
  <c r="AE1397" i="15"/>
  <c r="AE1398" i="15"/>
  <c r="AE1399" i="15"/>
  <c r="AE1400" i="15"/>
  <c r="AE1401" i="15"/>
  <c r="AE1402" i="15"/>
  <c r="AE1403" i="15"/>
  <c r="AE1404" i="15"/>
  <c r="AE1405" i="15"/>
  <c r="AE1406" i="15"/>
  <c r="AE1407" i="15"/>
  <c r="AE1408" i="15"/>
  <c r="AE1409" i="15"/>
  <c r="AE1410" i="15"/>
  <c r="AE1411" i="15"/>
  <c r="AE1412" i="15"/>
  <c r="AE1413" i="15"/>
  <c r="AE1414" i="15"/>
  <c r="AE1415" i="15"/>
  <c r="AE1416" i="15"/>
  <c r="AE1417" i="15"/>
  <c r="AE1418" i="15"/>
  <c r="AE1419" i="15"/>
  <c r="AE1420" i="15"/>
  <c r="AE1421" i="15"/>
  <c r="AE1422" i="15"/>
  <c r="AE1423" i="15"/>
  <c r="AE1424" i="15"/>
  <c r="AE1425" i="15"/>
  <c r="AE1426" i="15"/>
  <c r="AE1427" i="15"/>
  <c r="AE1428" i="15"/>
  <c r="AE1429" i="15"/>
  <c r="AE1430" i="15"/>
  <c r="AE1431" i="15"/>
  <c r="AE1432" i="15"/>
  <c r="AE1433" i="15"/>
  <c r="AE1434" i="15"/>
  <c r="AE1435" i="15"/>
  <c r="AE1436" i="15"/>
  <c r="AE1437" i="15"/>
  <c r="AE1438" i="15"/>
  <c r="AE1439" i="15"/>
  <c r="AE1440" i="15"/>
  <c r="AE1441" i="15"/>
  <c r="AE1442" i="15"/>
  <c r="AE1443" i="15"/>
  <c r="AE1444" i="15"/>
  <c r="AE1445" i="15"/>
  <c r="AE1446" i="15"/>
  <c r="AE1447" i="15"/>
  <c r="AE1448" i="15"/>
  <c r="AE1449" i="15"/>
  <c r="AE1450" i="15"/>
  <c r="AE1451" i="15"/>
  <c r="AE1452" i="15"/>
  <c r="AE1453" i="15"/>
  <c r="AE1454" i="15"/>
  <c r="AE1455" i="15"/>
  <c r="AE1456" i="15"/>
  <c r="AE1457" i="15"/>
  <c r="AE1458" i="15"/>
  <c r="AE1459" i="15"/>
  <c r="AE1460" i="15"/>
  <c r="AE1461" i="15"/>
  <c r="AE1462" i="15"/>
  <c r="AE1463" i="15"/>
  <c r="AE1464" i="15"/>
  <c r="AE1465" i="15"/>
  <c r="AE1466" i="15"/>
  <c r="AE1467" i="15"/>
  <c r="AE1468" i="15"/>
  <c r="AE1469" i="15"/>
  <c r="AE1470" i="15"/>
  <c r="AE1471" i="15"/>
  <c r="AE1472" i="15"/>
  <c r="AE1473" i="15"/>
  <c r="AE1474" i="15"/>
  <c r="AE1475" i="15"/>
  <c r="AE1476" i="15"/>
  <c r="AE1477" i="15"/>
  <c r="AE1478" i="15"/>
  <c r="AE1479" i="15"/>
  <c r="AE1480" i="15"/>
  <c r="AE1481" i="15"/>
  <c r="AE1482" i="15"/>
  <c r="AE1483" i="15"/>
  <c r="AE1484" i="15"/>
  <c r="AE1485" i="15"/>
  <c r="AE1486" i="15"/>
  <c r="AE1487" i="15"/>
  <c r="AE1488" i="15"/>
  <c r="AE1489" i="15"/>
  <c r="AE1490" i="15"/>
  <c r="AE1491" i="15"/>
  <c r="AE1492" i="15"/>
  <c r="AE1493" i="15"/>
  <c r="AE1494" i="15"/>
  <c r="AE1495" i="15"/>
  <c r="AE1496" i="15"/>
  <c r="AE1497" i="15"/>
  <c r="AE1498" i="15"/>
  <c r="AE1499" i="15"/>
  <c r="AE1500" i="15"/>
  <c r="AE1501" i="15"/>
  <c r="AE1502" i="15"/>
  <c r="AE1503" i="15"/>
  <c r="AE1504" i="15"/>
  <c r="AE1505" i="15"/>
  <c r="AE1506" i="15"/>
  <c r="AE1507" i="15"/>
  <c r="AE1508" i="15"/>
  <c r="AE1509" i="15"/>
  <c r="AE1510" i="15"/>
  <c r="AE1511" i="15"/>
  <c r="AE1512" i="15"/>
  <c r="AE1513" i="15"/>
  <c r="AE1514" i="15"/>
  <c r="T22" i="7"/>
  <c r="T23" i="7"/>
  <c r="T24" i="7"/>
  <c r="T25" i="7"/>
  <c r="T26" i="7"/>
  <c r="T27" i="7"/>
  <c r="T28" i="7"/>
  <c r="T29" i="7"/>
  <c r="T30" i="7"/>
  <c r="T31" i="7"/>
  <c r="T32" i="7"/>
  <c r="T33" i="7"/>
  <c r="T34" i="7"/>
  <c r="T35" i="7"/>
  <c r="T36" i="7"/>
  <c r="T37" i="7"/>
  <c r="T38" i="7"/>
  <c r="T39" i="7"/>
  <c r="T40" i="7"/>
  <c r="T41" i="7"/>
  <c r="T42" i="7"/>
  <c r="T43" i="7"/>
  <c r="T44" i="7"/>
  <c r="T45" i="7"/>
  <c r="T46" i="7"/>
  <c r="T47" i="7"/>
  <c r="T48" i="7"/>
  <c r="T49" i="7"/>
  <c r="T50" i="7"/>
  <c r="T51" i="7"/>
  <c r="T52" i="7"/>
  <c r="T53" i="7"/>
  <c r="T54" i="7"/>
  <c r="T55" i="7"/>
  <c r="T56" i="7"/>
  <c r="T57" i="7"/>
  <c r="T58" i="7"/>
  <c r="T59" i="7"/>
  <c r="T60" i="7"/>
  <c r="T61" i="7"/>
  <c r="T62" i="7"/>
  <c r="T63" i="7"/>
  <c r="T64" i="7"/>
  <c r="T65" i="7"/>
  <c r="T66" i="7"/>
  <c r="T67" i="7"/>
  <c r="T68" i="7"/>
  <c r="T69" i="7"/>
  <c r="T70" i="7"/>
  <c r="T71" i="7"/>
  <c r="T72" i="7"/>
  <c r="T73" i="7"/>
  <c r="T74" i="7"/>
  <c r="T75" i="7"/>
  <c r="T76" i="7"/>
  <c r="T77" i="7"/>
  <c r="T78" i="7"/>
  <c r="T79" i="7"/>
  <c r="T80" i="7"/>
  <c r="T81" i="7"/>
  <c r="T82" i="7"/>
  <c r="T83" i="7"/>
  <c r="T84" i="7"/>
  <c r="T85" i="7"/>
  <c r="T86" i="7"/>
  <c r="T87" i="7"/>
  <c r="T88" i="7"/>
  <c r="T89" i="7"/>
  <c r="T90" i="7"/>
  <c r="T91" i="7"/>
  <c r="T92" i="7"/>
  <c r="T93" i="7"/>
  <c r="T94" i="7"/>
  <c r="T95" i="7"/>
  <c r="T96" i="7"/>
  <c r="T97" i="7"/>
  <c r="T98" i="7"/>
  <c r="T99" i="7"/>
  <c r="T100" i="7"/>
  <c r="T101" i="7"/>
  <c r="T102" i="7"/>
  <c r="T103" i="7"/>
  <c r="T104" i="7"/>
  <c r="T105" i="7"/>
  <c r="T106" i="7"/>
  <c r="T107" i="7"/>
  <c r="T108" i="7"/>
  <c r="T109" i="7"/>
  <c r="T110" i="7"/>
  <c r="T111" i="7"/>
  <c r="T112" i="7"/>
  <c r="T113" i="7"/>
  <c r="T114" i="7"/>
  <c r="T115" i="7"/>
  <c r="T116" i="7"/>
  <c r="T117" i="7"/>
  <c r="T118" i="7"/>
  <c r="T119" i="7"/>
  <c r="T120" i="7"/>
  <c r="T121" i="7"/>
  <c r="T122" i="7"/>
  <c r="T123" i="7"/>
  <c r="T124" i="7"/>
  <c r="T125" i="7"/>
  <c r="T126" i="7"/>
  <c r="T127" i="7"/>
  <c r="T128" i="7"/>
  <c r="T129" i="7"/>
  <c r="T130" i="7"/>
  <c r="T131" i="7"/>
  <c r="T132" i="7"/>
  <c r="T133" i="7"/>
  <c r="T134" i="7"/>
  <c r="T135" i="7"/>
  <c r="T136" i="7"/>
  <c r="T137" i="7"/>
  <c r="T138" i="7"/>
  <c r="T139" i="7"/>
  <c r="T140" i="7"/>
  <c r="T141" i="7"/>
  <c r="T142" i="7"/>
  <c r="T143" i="7"/>
  <c r="T144" i="7"/>
  <c r="T145" i="7"/>
  <c r="T146" i="7"/>
  <c r="T147" i="7"/>
  <c r="T148" i="7"/>
  <c r="T149" i="7"/>
  <c r="T150" i="7"/>
  <c r="T151" i="7"/>
  <c r="T152" i="7"/>
  <c r="T153" i="7"/>
  <c r="T154" i="7"/>
  <c r="T155" i="7"/>
  <c r="T156" i="7"/>
  <c r="T157" i="7"/>
  <c r="T158" i="7"/>
  <c r="T159" i="7"/>
  <c r="T160" i="7"/>
  <c r="T161" i="7"/>
  <c r="T162" i="7"/>
  <c r="T163" i="7"/>
  <c r="T164" i="7"/>
  <c r="T165" i="7"/>
  <c r="T166" i="7"/>
  <c r="T167" i="7"/>
  <c r="T168" i="7"/>
  <c r="T169" i="7"/>
  <c r="T170" i="7"/>
  <c r="T171" i="7"/>
  <c r="T172" i="7"/>
  <c r="T173" i="7"/>
  <c r="T174" i="7"/>
  <c r="T175" i="7"/>
  <c r="T176" i="7"/>
  <c r="T177" i="7"/>
  <c r="T178" i="7"/>
  <c r="T179" i="7"/>
  <c r="T180" i="7"/>
  <c r="T181" i="7"/>
  <c r="T182" i="7"/>
  <c r="T183" i="7"/>
  <c r="T184" i="7"/>
  <c r="T185" i="7"/>
  <c r="T186" i="7"/>
  <c r="T187" i="7"/>
  <c r="T188" i="7"/>
  <c r="T189" i="7"/>
  <c r="T190" i="7"/>
  <c r="T191" i="7"/>
  <c r="T192" i="7"/>
  <c r="T193" i="7"/>
  <c r="T194" i="7"/>
  <c r="T195" i="7"/>
  <c r="T196" i="7"/>
  <c r="T197" i="7"/>
  <c r="T198" i="7"/>
  <c r="T199" i="7"/>
  <c r="T200" i="7"/>
  <c r="T201" i="7"/>
  <c r="T202" i="7"/>
  <c r="T203" i="7"/>
  <c r="T204" i="7"/>
  <c r="T205" i="7"/>
  <c r="T206" i="7"/>
  <c r="T207" i="7"/>
  <c r="T208" i="7"/>
  <c r="T209" i="7"/>
  <c r="T210" i="7"/>
  <c r="T211" i="7"/>
  <c r="T212" i="7"/>
  <c r="T213" i="7"/>
  <c r="T214" i="7"/>
  <c r="T215" i="7"/>
  <c r="T216" i="7"/>
  <c r="T217" i="7"/>
  <c r="T218" i="7"/>
  <c r="T219" i="7"/>
  <c r="T220" i="7"/>
  <c r="T221" i="7"/>
  <c r="T222" i="7"/>
  <c r="T223" i="7"/>
  <c r="T224" i="7"/>
  <c r="T225" i="7"/>
  <c r="T226" i="7"/>
  <c r="T227" i="7"/>
  <c r="T228" i="7"/>
  <c r="T229" i="7"/>
  <c r="T230" i="7"/>
  <c r="T231" i="7"/>
  <c r="T232" i="7"/>
  <c r="T233" i="7"/>
  <c r="T234" i="7"/>
  <c r="T235" i="7"/>
  <c r="T236" i="7"/>
  <c r="T237" i="7"/>
  <c r="T238" i="7"/>
  <c r="T239" i="7"/>
  <c r="T240" i="7"/>
  <c r="T241" i="7"/>
  <c r="T242" i="7"/>
  <c r="T243" i="7"/>
  <c r="T244" i="7"/>
  <c r="T245" i="7"/>
  <c r="T246" i="7"/>
  <c r="T247" i="7"/>
  <c r="T248" i="7"/>
  <c r="T249" i="7"/>
  <c r="T250" i="7"/>
  <c r="T251" i="7"/>
  <c r="T252" i="7"/>
  <c r="T253" i="7"/>
  <c r="T254" i="7"/>
  <c r="T255" i="7"/>
  <c r="T256" i="7"/>
  <c r="T257" i="7"/>
  <c r="T258" i="7"/>
  <c r="T259" i="7"/>
  <c r="T260" i="7"/>
  <c r="T261" i="7"/>
  <c r="T262" i="7"/>
  <c r="T263" i="7"/>
  <c r="T264" i="7"/>
  <c r="T265" i="7"/>
  <c r="T266" i="7"/>
  <c r="T267" i="7"/>
  <c r="T268" i="7"/>
  <c r="T269" i="7"/>
  <c r="T270" i="7"/>
  <c r="T271" i="7"/>
  <c r="T272" i="7"/>
  <c r="T273" i="7"/>
  <c r="T274" i="7"/>
  <c r="T275" i="7"/>
  <c r="T276" i="7"/>
  <c r="T277" i="7"/>
  <c r="T278" i="7"/>
  <c r="T279" i="7"/>
  <c r="T280" i="7"/>
  <c r="T281" i="7"/>
  <c r="T282" i="7"/>
  <c r="T283" i="7"/>
  <c r="T284" i="7"/>
  <c r="T285" i="7"/>
  <c r="T286" i="7"/>
  <c r="T287" i="7"/>
  <c r="T288" i="7"/>
  <c r="T289" i="7"/>
  <c r="T290" i="7"/>
  <c r="T291" i="7"/>
  <c r="T292" i="7"/>
  <c r="T293" i="7"/>
  <c r="T294" i="7"/>
  <c r="T295" i="7"/>
  <c r="T296" i="7"/>
  <c r="T297" i="7"/>
  <c r="T298" i="7"/>
  <c r="T299" i="7"/>
  <c r="T300" i="7"/>
  <c r="T301" i="7"/>
  <c r="T302" i="7"/>
  <c r="T303" i="7"/>
  <c r="T304" i="7"/>
  <c r="T305" i="7"/>
  <c r="T306" i="7"/>
  <c r="T307" i="7"/>
  <c r="T308" i="7"/>
  <c r="T309" i="7"/>
  <c r="T310" i="7"/>
  <c r="T311" i="7"/>
  <c r="T312" i="7"/>
  <c r="T313" i="7"/>
  <c r="T314" i="7"/>
  <c r="T315" i="7"/>
  <c r="T316" i="7"/>
  <c r="T317" i="7"/>
  <c r="T318" i="7"/>
  <c r="T319" i="7"/>
  <c r="T320" i="7"/>
  <c r="T321" i="7"/>
  <c r="T322" i="7"/>
  <c r="T323" i="7"/>
  <c r="T324" i="7"/>
  <c r="T325" i="7"/>
  <c r="T326" i="7"/>
  <c r="T327" i="7"/>
  <c r="T328" i="7"/>
  <c r="T329" i="7"/>
  <c r="T330" i="7"/>
  <c r="T331" i="7"/>
  <c r="T332" i="7"/>
  <c r="T333" i="7"/>
  <c r="T334" i="7"/>
  <c r="T335" i="7"/>
  <c r="T336" i="7"/>
  <c r="T337" i="7"/>
  <c r="T338" i="7"/>
  <c r="T339" i="7"/>
  <c r="T340" i="7"/>
  <c r="T341" i="7"/>
  <c r="T342" i="7"/>
  <c r="T343" i="7"/>
  <c r="T344" i="7"/>
  <c r="T345" i="7"/>
  <c r="T346" i="7"/>
  <c r="T347" i="7"/>
  <c r="T348" i="7"/>
  <c r="T349" i="7"/>
  <c r="T350" i="7"/>
  <c r="T351" i="7"/>
  <c r="T352" i="7"/>
  <c r="T353" i="7"/>
  <c r="T354" i="7"/>
  <c r="T355" i="7"/>
  <c r="T356" i="7"/>
  <c r="T357" i="7"/>
  <c r="T358" i="7"/>
  <c r="T359" i="7"/>
  <c r="T360" i="7"/>
  <c r="T361" i="7"/>
  <c r="T362" i="7"/>
  <c r="T363" i="7"/>
  <c r="T364" i="7"/>
  <c r="T365" i="7"/>
  <c r="T366" i="7"/>
  <c r="T367" i="7"/>
  <c r="T368" i="7"/>
  <c r="T369" i="7"/>
  <c r="T370" i="7"/>
  <c r="T371" i="7"/>
  <c r="T372" i="7"/>
  <c r="T373" i="7"/>
  <c r="T374" i="7"/>
  <c r="T375" i="7"/>
  <c r="T376" i="7"/>
  <c r="T377" i="7"/>
  <c r="T378" i="7"/>
  <c r="T379" i="7"/>
  <c r="T380" i="7"/>
  <c r="T381" i="7"/>
  <c r="T382" i="7"/>
  <c r="T383" i="7"/>
  <c r="T384" i="7"/>
  <c r="T385" i="7"/>
  <c r="T386" i="7"/>
  <c r="T387" i="7"/>
  <c r="T388" i="7"/>
  <c r="T389" i="7"/>
  <c r="T390" i="7"/>
  <c r="T391" i="7"/>
  <c r="T392" i="7"/>
  <c r="T393" i="7"/>
  <c r="T394" i="7"/>
  <c r="T395" i="7"/>
  <c r="T396" i="7"/>
  <c r="T397" i="7"/>
  <c r="T398" i="7"/>
  <c r="T399" i="7"/>
  <c r="T400" i="7"/>
  <c r="T401" i="7"/>
  <c r="T402" i="7"/>
  <c r="T403" i="7"/>
  <c r="T404" i="7"/>
  <c r="T405" i="7"/>
  <c r="T406" i="7"/>
  <c r="T407" i="7"/>
  <c r="T408" i="7"/>
  <c r="T409" i="7"/>
  <c r="T410" i="7"/>
  <c r="T411" i="7"/>
  <c r="T412" i="7"/>
  <c r="T413" i="7"/>
  <c r="T414" i="7"/>
  <c r="T415" i="7"/>
  <c r="T416" i="7"/>
  <c r="T417" i="7"/>
  <c r="T418" i="7"/>
  <c r="T419" i="7"/>
  <c r="T420" i="7"/>
  <c r="T421" i="7"/>
  <c r="T422" i="7"/>
  <c r="T423" i="7"/>
  <c r="T424" i="7"/>
  <c r="T425" i="7"/>
  <c r="T426" i="7"/>
  <c r="T427" i="7"/>
  <c r="T428" i="7"/>
  <c r="T429" i="7"/>
  <c r="T430" i="7"/>
  <c r="T431" i="7"/>
  <c r="T432" i="7"/>
  <c r="T433" i="7"/>
  <c r="T434" i="7"/>
  <c r="T435" i="7"/>
  <c r="T436" i="7"/>
  <c r="T437" i="7"/>
  <c r="T438" i="7"/>
  <c r="T439" i="7"/>
  <c r="T440" i="7"/>
  <c r="T441" i="7"/>
  <c r="T442" i="7"/>
  <c r="T443" i="7"/>
  <c r="T444" i="7"/>
  <c r="T445" i="7"/>
  <c r="T446" i="7"/>
  <c r="T447" i="7"/>
  <c r="T448" i="7"/>
  <c r="T449" i="7"/>
  <c r="T450" i="7"/>
  <c r="T451" i="7"/>
  <c r="T452" i="7"/>
  <c r="T453" i="7"/>
  <c r="T454" i="7"/>
  <c r="T455" i="7"/>
  <c r="T456" i="7"/>
  <c r="T457" i="7"/>
  <c r="T458" i="7"/>
  <c r="T459" i="7"/>
  <c r="T460" i="7"/>
  <c r="T461" i="7"/>
  <c r="T462" i="7"/>
  <c r="T463" i="7"/>
  <c r="T464" i="7"/>
  <c r="T465" i="7"/>
  <c r="T466" i="7"/>
  <c r="T467" i="7"/>
  <c r="T468" i="7"/>
  <c r="T469" i="7"/>
  <c r="T470" i="7"/>
  <c r="T471" i="7"/>
  <c r="T472" i="7"/>
  <c r="T473" i="7"/>
  <c r="T474" i="7"/>
  <c r="T475" i="7"/>
  <c r="T476" i="7"/>
  <c r="T477" i="7"/>
  <c r="T478" i="7"/>
  <c r="T479" i="7"/>
  <c r="T480" i="7"/>
  <c r="T481" i="7"/>
  <c r="T482" i="7"/>
  <c r="T483" i="7"/>
  <c r="T484" i="7"/>
  <c r="T485" i="7"/>
  <c r="T486" i="7"/>
  <c r="T487" i="7"/>
  <c r="T488" i="7"/>
  <c r="T489" i="7"/>
  <c r="T490" i="7"/>
  <c r="T491" i="7"/>
  <c r="T492" i="7"/>
  <c r="T493" i="7"/>
  <c r="T494" i="7"/>
  <c r="T495" i="7"/>
  <c r="T496" i="7"/>
  <c r="T497" i="7"/>
  <c r="T498" i="7"/>
  <c r="T499" i="7"/>
  <c r="T500" i="7"/>
  <c r="T501" i="7"/>
  <c r="T502" i="7"/>
  <c r="T503" i="7"/>
  <c r="T504" i="7"/>
  <c r="T505" i="7"/>
  <c r="T506" i="7"/>
  <c r="T507" i="7"/>
  <c r="T508" i="7"/>
  <c r="T509" i="7"/>
  <c r="T510" i="7"/>
  <c r="T511" i="7"/>
  <c r="T512" i="7"/>
  <c r="T513" i="7"/>
  <c r="T514" i="7"/>
  <c r="T515" i="7"/>
  <c r="T516" i="7"/>
  <c r="T517" i="7"/>
  <c r="T518" i="7"/>
  <c r="T519" i="7"/>
  <c r="T520" i="7"/>
  <c r="T521" i="7"/>
  <c r="T522" i="7"/>
  <c r="T523" i="7"/>
  <c r="T524" i="7"/>
  <c r="T525" i="7"/>
  <c r="T526" i="7"/>
  <c r="T527" i="7"/>
  <c r="T528" i="7"/>
  <c r="T529" i="7"/>
  <c r="T530" i="7"/>
  <c r="T531" i="7"/>
  <c r="T532" i="7"/>
  <c r="T533" i="7"/>
  <c r="T534" i="7"/>
  <c r="T535" i="7"/>
  <c r="T536" i="7"/>
  <c r="T537" i="7"/>
  <c r="T538" i="7"/>
  <c r="T539" i="7"/>
  <c r="T540" i="7"/>
  <c r="T541" i="7"/>
  <c r="T542" i="7"/>
  <c r="T543" i="7"/>
  <c r="T544" i="7"/>
  <c r="T545" i="7"/>
  <c r="T546" i="7"/>
  <c r="T547" i="7"/>
  <c r="T548" i="7"/>
  <c r="T549" i="7"/>
  <c r="T550" i="7"/>
  <c r="T551" i="7"/>
  <c r="T552" i="7"/>
  <c r="T553" i="7"/>
  <c r="T554" i="7"/>
  <c r="T555" i="7"/>
  <c r="T556" i="7"/>
  <c r="T557" i="7"/>
  <c r="T558" i="7"/>
  <c r="T559" i="7"/>
  <c r="T560" i="7"/>
  <c r="T561" i="7"/>
  <c r="T562" i="7"/>
  <c r="T563" i="7"/>
  <c r="T564" i="7"/>
  <c r="T565" i="7"/>
  <c r="T566" i="7"/>
  <c r="T567" i="7"/>
  <c r="T568" i="7"/>
  <c r="T569" i="7"/>
  <c r="T570" i="7"/>
  <c r="T571" i="7"/>
  <c r="T572" i="7"/>
  <c r="T573" i="7"/>
  <c r="T574" i="7"/>
  <c r="T575" i="7"/>
  <c r="T576" i="7"/>
  <c r="T577" i="7"/>
  <c r="T578" i="7"/>
  <c r="T579" i="7"/>
  <c r="T580" i="7"/>
  <c r="T581" i="7"/>
  <c r="T582" i="7"/>
  <c r="T583" i="7"/>
  <c r="T584" i="7"/>
  <c r="T585" i="7"/>
  <c r="T586" i="7"/>
  <c r="T587" i="7"/>
  <c r="T588" i="7"/>
  <c r="T589" i="7"/>
  <c r="T590" i="7"/>
  <c r="T591" i="7"/>
  <c r="T592" i="7"/>
  <c r="T593" i="7"/>
  <c r="T594" i="7"/>
  <c r="T595" i="7"/>
  <c r="T596" i="7"/>
  <c r="T597" i="7"/>
  <c r="T598" i="7"/>
  <c r="T599" i="7"/>
  <c r="T600" i="7"/>
  <c r="T601" i="7"/>
  <c r="T602" i="7"/>
  <c r="T603" i="7"/>
  <c r="T604" i="7"/>
  <c r="T605" i="7"/>
  <c r="T606" i="7"/>
  <c r="T607" i="7"/>
  <c r="T608" i="7"/>
  <c r="T609" i="7"/>
  <c r="T610" i="7"/>
  <c r="T611" i="7"/>
  <c r="T612" i="7"/>
  <c r="T613" i="7"/>
  <c r="T614" i="7"/>
  <c r="T615" i="7"/>
  <c r="T616" i="7"/>
  <c r="T617" i="7"/>
  <c r="T618" i="7"/>
  <c r="T619" i="7"/>
  <c r="T620" i="7"/>
  <c r="T621" i="7"/>
  <c r="T622" i="7"/>
  <c r="T623" i="7"/>
  <c r="T624" i="7"/>
  <c r="T625" i="7"/>
  <c r="T626" i="7"/>
  <c r="T627" i="7"/>
  <c r="T628" i="7"/>
  <c r="T629" i="7"/>
  <c r="T630" i="7"/>
  <c r="T631" i="7"/>
  <c r="T632" i="7"/>
  <c r="T633" i="7"/>
  <c r="T634" i="7"/>
  <c r="T635" i="7"/>
  <c r="T636" i="7"/>
  <c r="T637" i="7"/>
  <c r="T638" i="7"/>
  <c r="T639" i="7"/>
  <c r="T640" i="7"/>
  <c r="T641" i="7"/>
  <c r="T642" i="7"/>
  <c r="T643" i="7"/>
  <c r="T644" i="7"/>
  <c r="T645" i="7"/>
  <c r="T646" i="7"/>
  <c r="T647" i="7"/>
  <c r="T648" i="7"/>
  <c r="T649" i="7"/>
  <c r="T650" i="7"/>
  <c r="T651" i="7"/>
  <c r="T652" i="7"/>
  <c r="T653" i="7"/>
  <c r="T654" i="7"/>
  <c r="T655" i="7"/>
  <c r="T656" i="7"/>
  <c r="T657" i="7"/>
  <c r="T658" i="7"/>
  <c r="T659" i="7"/>
  <c r="T660" i="7"/>
  <c r="T661" i="7"/>
  <c r="T662" i="7"/>
  <c r="T663" i="7"/>
  <c r="T664" i="7"/>
  <c r="T665" i="7"/>
  <c r="T666" i="7"/>
  <c r="T667" i="7"/>
  <c r="T668" i="7"/>
  <c r="T669" i="7"/>
  <c r="T670" i="7"/>
  <c r="T671" i="7"/>
  <c r="T672" i="7"/>
  <c r="T673" i="7"/>
  <c r="T674" i="7"/>
  <c r="T675" i="7"/>
  <c r="T676" i="7"/>
  <c r="T677" i="7"/>
  <c r="T678" i="7"/>
  <c r="T679" i="7"/>
  <c r="T680" i="7"/>
  <c r="T681" i="7"/>
  <c r="T682" i="7"/>
  <c r="T683" i="7"/>
  <c r="T684" i="7"/>
  <c r="T685" i="7"/>
  <c r="T686" i="7"/>
  <c r="T687" i="7"/>
  <c r="T688" i="7"/>
  <c r="T689" i="7"/>
  <c r="T690" i="7"/>
  <c r="T691" i="7"/>
  <c r="T692" i="7"/>
  <c r="T693" i="7"/>
  <c r="T694" i="7"/>
  <c r="T695" i="7"/>
  <c r="T696" i="7"/>
  <c r="T697" i="7"/>
  <c r="T698" i="7"/>
  <c r="T699" i="7"/>
  <c r="T700" i="7"/>
  <c r="T701" i="7"/>
  <c r="T702" i="7"/>
  <c r="T703" i="7"/>
  <c r="T704" i="7"/>
  <c r="T705" i="7"/>
  <c r="T706" i="7"/>
  <c r="T707" i="7"/>
  <c r="T708" i="7"/>
  <c r="T709" i="7"/>
  <c r="T710" i="7"/>
  <c r="T711" i="7"/>
  <c r="T712" i="7"/>
  <c r="T713" i="7"/>
  <c r="T714" i="7"/>
  <c r="T715" i="7"/>
  <c r="T716" i="7"/>
  <c r="T717" i="7"/>
  <c r="T718" i="7"/>
  <c r="T719" i="7"/>
  <c r="T720" i="7"/>
  <c r="T721" i="7"/>
  <c r="T722" i="7"/>
  <c r="T723" i="7"/>
  <c r="T724" i="7"/>
  <c r="T725" i="7"/>
  <c r="T726" i="7"/>
  <c r="T727" i="7"/>
  <c r="T728" i="7"/>
  <c r="T729" i="7"/>
  <c r="T730" i="7"/>
  <c r="T731" i="7"/>
  <c r="T732" i="7"/>
  <c r="T733" i="7"/>
  <c r="T734" i="7"/>
  <c r="T735" i="7"/>
  <c r="T736" i="7"/>
  <c r="T737" i="7"/>
  <c r="T738" i="7"/>
  <c r="T739" i="7"/>
  <c r="T740" i="7"/>
  <c r="T741" i="7"/>
  <c r="T742" i="7"/>
  <c r="T743" i="7"/>
  <c r="T744" i="7"/>
  <c r="T745" i="7"/>
  <c r="T746" i="7"/>
  <c r="T747" i="7"/>
  <c r="T748" i="7"/>
  <c r="T749" i="7"/>
  <c r="T750" i="7"/>
  <c r="T751" i="7"/>
  <c r="T752" i="7"/>
  <c r="T753" i="7"/>
  <c r="T754" i="7"/>
  <c r="T755" i="7"/>
  <c r="T756" i="7"/>
  <c r="T757" i="7"/>
  <c r="T758" i="7"/>
  <c r="T759" i="7"/>
  <c r="T760" i="7"/>
  <c r="T761" i="7"/>
  <c r="T762" i="7"/>
  <c r="T763" i="7"/>
  <c r="T764" i="7"/>
  <c r="T765" i="7"/>
  <c r="T766" i="7"/>
  <c r="T767" i="7"/>
  <c r="T768" i="7"/>
  <c r="T769" i="7"/>
  <c r="T770" i="7"/>
  <c r="T771" i="7"/>
  <c r="T772" i="7"/>
  <c r="T773" i="7"/>
  <c r="T774" i="7"/>
  <c r="T775" i="7"/>
  <c r="T776" i="7"/>
  <c r="T777" i="7"/>
  <c r="T778" i="7"/>
  <c r="T779" i="7"/>
  <c r="T780" i="7"/>
  <c r="T781" i="7"/>
  <c r="T782" i="7"/>
  <c r="T783" i="7"/>
  <c r="T784" i="7"/>
  <c r="T785" i="7"/>
  <c r="T786" i="7"/>
  <c r="T787" i="7"/>
  <c r="T788" i="7"/>
  <c r="T789" i="7"/>
  <c r="T790" i="7"/>
  <c r="T791" i="7"/>
  <c r="T792" i="7"/>
  <c r="T793" i="7"/>
  <c r="T794" i="7"/>
  <c r="T795" i="7"/>
  <c r="T796" i="7"/>
  <c r="T797" i="7"/>
  <c r="T798" i="7"/>
  <c r="T799" i="7"/>
  <c r="T800" i="7"/>
  <c r="T801" i="7"/>
  <c r="T802" i="7"/>
  <c r="T803" i="7"/>
  <c r="T804" i="7"/>
  <c r="T805" i="7"/>
  <c r="T806" i="7"/>
  <c r="T807" i="7"/>
  <c r="T808" i="7"/>
  <c r="T809" i="7"/>
  <c r="T810" i="7"/>
  <c r="T811" i="7"/>
  <c r="T812" i="7"/>
  <c r="T813" i="7"/>
  <c r="T814" i="7"/>
  <c r="T815" i="7"/>
  <c r="T816" i="7"/>
  <c r="T817" i="7"/>
  <c r="T818" i="7"/>
  <c r="T819" i="7"/>
  <c r="T820" i="7"/>
  <c r="T821" i="7"/>
  <c r="T822" i="7"/>
  <c r="T823" i="7"/>
  <c r="T824" i="7"/>
  <c r="T825" i="7"/>
  <c r="T826" i="7"/>
  <c r="T827" i="7"/>
  <c r="T828" i="7"/>
  <c r="T829" i="7"/>
  <c r="T830" i="7"/>
  <c r="T831" i="7"/>
  <c r="T832" i="7"/>
  <c r="T833" i="7"/>
  <c r="T834" i="7"/>
  <c r="T835" i="7"/>
  <c r="T836" i="7"/>
  <c r="T837" i="7"/>
  <c r="T838" i="7"/>
  <c r="T839" i="7"/>
  <c r="T840" i="7"/>
  <c r="T841" i="7"/>
  <c r="T842" i="7"/>
  <c r="T843" i="7"/>
  <c r="T844" i="7"/>
  <c r="T845" i="7"/>
  <c r="T846" i="7"/>
  <c r="T847" i="7"/>
  <c r="T848" i="7"/>
  <c r="T849" i="7"/>
  <c r="T850" i="7"/>
  <c r="T851" i="7"/>
  <c r="T852" i="7"/>
  <c r="T853" i="7"/>
  <c r="T854" i="7"/>
  <c r="T855" i="7"/>
  <c r="T856" i="7"/>
  <c r="T857" i="7"/>
  <c r="T858" i="7"/>
  <c r="T859" i="7"/>
  <c r="T860" i="7"/>
  <c r="T861" i="7"/>
  <c r="T862" i="7"/>
  <c r="T863" i="7"/>
  <c r="T864" i="7"/>
  <c r="T865" i="7"/>
  <c r="T866" i="7"/>
  <c r="T867" i="7"/>
  <c r="T868" i="7"/>
  <c r="T869" i="7"/>
  <c r="T870" i="7"/>
  <c r="T871" i="7"/>
  <c r="T872" i="7"/>
  <c r="T873" i="7"/>
  <c r="T874" i="7"/>
  <c r="T875" i="7"/>
  <c r="T876" i="7"/>
  <c r="T877" i="7"/>
  <c r="T878" i="7"/>
  <c r="T879" i="7"/>
  <c r="T880" i="7"/>
  <c r="T881" i="7"/>
  <c r="T882" i="7"/>
  <c r="T883" i="7"/>
  <c r="T884" i="7"/>
  <c r="T885" i="7"/>
  <c r="T886" i="7"/>
  <c r="T887" i="7"/>
  <c r="T888" i="7"/>
  <c r="T889" i="7"/>
  <c r="T890" i="7"/>
  <c r="T891" i="7"/>
  <c r="T892" i="7"/>
  <c r="T893" i="7"/>
  <c r="T894" i="7"/>
  <c r="T895" i="7"/>
  <c r="T896" i="7"/>
  <c r="T897" i="7"/>
  <c r="T898" i="7"/>
  <c r="T899" i="7"/>
  <c r="T900" i="7"/>
  <c r="T901" i="7"/>
  <c r="T902" i="7"/>
  <c r="T903" i="7"/>
  <c r="T904" i="7"/>
  <c r="T905" i="7"/>
  <c r="T906" i="7"/>
  <c r="T907" i="7"/>
  <c r="T908" i="7"/>
  <c r="T909" i="7"/>
  <c r="T910" i="7"/>
  <c r="T911" i="7"/>
  <c r="T912" i="7"/>
  <c r="T913" i="7"/>
  <c r="T914" i="7"/>
  <c r="T915" i="7"/>
  <c r="T916" i="7"/>
  <c r="T917" i="7"/>
  <c r="T918" i="7"/>
  <c r="T919" i="7"/>
  <c r="T920" i="7"/>
  <c r="T921" i="7"/>
  <c r="T922" i="7"/>
  <c r="T923" i="7"/>
  <c r="T924" i="7"/>
  <c r="T925" i="7"/>
  <c r="T926" i="7"/>
  <c r="T927" i="7"/>
  <c r="T928" i="7"/>
  <c r="T929" i="7"/>
  <c r="T930" i="7"/>
  <c r="T931" i="7"/>
  <c r="T932" i="7"/>
  <c r="T933" i="7"/>
  <c r="T934" i="7"/>
  <c r="T935" i="7"/>
  <c r="T936" i="7"/>
  <c r="T937" i="7"/>
  <c r="T938" i="7"/>
  <c r="T939" i="7"/>
  <c r="T940" i="7"/>
  <c r="T941" i="7"/>
  <c r="T942" i="7"/>
  <c r="T943" i="7"/>
  <c r="T944" i="7"/>
  <c r="T945" i="7"/>
  <c r="T946" i="7"/>
  <c r="T947" i="7"/>
  <c r="T948" i="7"/>
  <c r="T949" i="7"/>
  <c r="T950" i="7"/>
  <c r="T951" i="7"/>
  <c r="T952" i="7"/>
  <c r="T953" i="7"/>
  <c r="T954" i="7"/>
  <c r="T955" i="7"/>
  <c r="T956" i="7"/>
  <c r="T957" i="7"/>
  <c r="T958" i="7"/>
  <c r="T959" i="7"/>
  <c r="T960" i="7"/>
  <c r="T961" i="7"/>
  <c r="T962" i="7"/>
  <c r="T963" i="7"/>
  <c r="T964" i="7"/>
  <c r="T965" i="7"/>
  <c r="T966" i="7"/>
  <c r="T967" i="7"/>
  <c r="T968" i="7"/>
  <c r="T969" i="7"/>
  <c r="T970" i="7"/>
  <c r="T971" i="7"/>
  <c r="T972" i="7"/>
  <c r="T973" i="7"/>
  <c r="T974" i="7"/>
  <c r="T975" i="7"/>
  <c r="T976" i="7"/>
  <c r="T977" i="7"/>
  <c r="T978" i="7"/>
  <c r="T979" i="7"/>
  <c r="T980" i="7"/>
  <c r="T981" i="7"/>
  <c r="T982" i="7"/>
  <c r="T983" i="7"/>
  <c r="T984" i="7"/>
  <c r="T985" i="7"/>
  <c r="T986" i="7"/>
  <c r="T987" i="7"/>
  <c r="T988" i="7"/>
  <c r="T989" i="7"/>
  <c r="T990" i="7"/>
  <c r="T991" i="7"/>
  <c r="T992" i="7"/>
  <c r="T993" i="7"/>
  <c r="T994" i="7"/>
  <c r="T995" i="7"/>
  <c r="T996" i="7"/>
  <c r="T997" i="7"/>
  <c r="T998" i="7"/>
  <c r="T999" i="7"/>
  <c r="T1000" i="7"/>
  <c r="T1001" i="7"/>
  <c r="T1002" i="7"/>
  <c r="T1003" i="7"/>
  <c r="T1004" i="7"/>
  <c r="T1005" i="7"/>
  <c r="T1006" i="7"/>
  <c r="T1007" i="7"/>
  <c r="T1008" i="7"/>
  <c r="T1009" i="7"/>
  <c r="T1010" i="7"/>
  <c r="T1011" i="7"/>
  <c r="T1012" i="7"/>
  <c r="T1013" i="7"/>
  <c r="T1014" i="7"/>
  <c r="T1015" i="7"/>
  <c r="T1016" i="7"/>
  <c r="T1017" i="7"/>
  <c r="T1018" i="7"/>
  <c r="T1019" i="7"/>
  <c r="T1020" i="7"/>
  <c r="T1021" i="7"/>
  <c r="T1022" i="7"/>
  <c r="T1023" i="7"/>
  <c r="T1024" i="7"/>
  <c r="T1025" i="7"/>
  <c r="T1026" i="7"/>
  <c r="T1027" i="7"/>
  <c r="T1028" i="7"/>
  <c r="T1029" i="7"/>
  <c r="T1030" i="7"/>
  <c r="T1031" i="7"/>
  <c r="T1032" i="7"/>
  <c r="T1033" i="7"/>
  <c r="T1034" i="7"/>
  <c r="T1035" i="7"/>
  <c r="T1036" i="7"/>
  <c r="T1037" i="7"/>
  <c r="T1038" i="7"/>
  <c r="T1039" i="7"/>
  <c r="T1040" i="7"/>
  <c r="T1041" i="7"/>
  <c r="T1042" i="7"/>
  <c r="T1043" i="7"/>
  <c r="T1044" i="7"/>
  <c r="T1045" i="7"/>
  <c r="T1046" i="7"/>
  <c r="T1047" i="7"/>
  <c r="T1048" i="7"/>
  <c r="T1049" i="7"/>
  <c r="T1050" i="7"/>
  <c r="T1051" i="7"/>
  <c r="T1052" i="7"/>
  <c r="T1053" i="7"/>
  <c r="T1054" i="7"/>
  <c r="T1055" i="7"/>
  <c r="T1056" i="7"/>
  <c r="T1057" i="7"/>
  <c r="T1058" i="7"/>
  <c r="T1059" i="7"/>
  <c r="T1060" i="7"/>
  <c r="T1061" i="7"/>
  <c r="T1062" i="7"/>
  <c r="T1063" i="7"/>
  <c r="T1064" i="7"/>
  <c r="T1065" i="7"/>
  <c r="T1066" i="7"/>
  <c r="T1067" i="7"/>
  <c r="T1068" i="7"/>
  <c r="T1069" i="7"/>
  <c r="T1070" i="7"/>
  <c r="T1071" i="7"/>
  <c r="T1072" i="7"/>
  <c r="T1073" i="7"/>
  <c r="T1074" i="7"/>
  <c r="T1075" i="7"/>
  <c r="T1076" i="7"/>
  <c r="T1077" i="7"/>
  <c r="T1078" i="7"/>
  <c r="T1079" i="7"/>
  <c r="T1080" i="7"/>
  <c r="T1081" i="7"/>
  <c r="T1082" i="7"/>
  <c r="T1083" i="7"/>
  <c r="T1084" i="7"/>
  <c r="T1085" i="7"/>
  <c r="T1086" i="7"/>
  <c r="T1087" i="7"/>
  <c r="T1088" i="7"/>
  <c r="T1089" i="7"/>
  <c r="T1090" i="7"/>
  <c r="T1091" i="7"/>
  <c r="T1092" i="7"/>
  <c r="T1093" i="7"/>
  <c r="T1094" i="7"/>
  <c r="T1095" i="7"/>
  <c r="T1096" i="7"/>
  <c r="T1097" i="7"/>
  <c r="T1098" i="7"/>
  <c r="T1099" i="7"/>
  <c r="T1100" i="7"/>
  <c r="T1101" i="7"/>
  <c r="T1102" i="7"/>
  <c r="T1103" i="7"/>
  <c r="T1104" i="7"/>
  <c r="T1105" i="7"/>
  <c r="T1106" i="7"/>
  <c r="T1107" i="7"/>
  <c r="T1108" i="7"/>
  <c r="T1109" i="7"/>
  <c r="T1110" i="7"/>
  <c r="T1111" i="7"/>
  <c r="T1112" i="7"/>
  <c r="T1113" i="7"/>
  <c r="T1114" i="7"/>
  <c r="T1115" i="7"/>
  <c r="T1116" i="7"/>
  <c r="T1117" i="7"/>
  <c r="T1118" i="7"/>
  <c r="T1119" i="7"/>
  <c r="T1120" i="7"/>
  <c r="T1121" i="7"/>
  <c r="T1122" i="7"/>
  <c r="T1123" i="7"/>
  <c r="T1124" i="7"/>
  <c r="T1125" i="7"/>
  <c r="T1126" i="7"/>
  <c r="T1127" i="7"/>
  <c r="T1128" i="7"/>
  <c r="T1129" i="7"/>
  <c r="T1130" i="7"/>
  <c r="T1131" i="7"/>
  <c r="T1132" i="7"/>
  <c r="T1133" i="7"/>
  <c r="T1134" i="7"/>
  <c r="T1135" i="7"/>
  <c r="T1136" i="7"/>
  <c r="T1137" i="7"/>
  <c r="T1138" i="7"/>
  <c r="T1139" i="7"/>
  <c r="T1140" i="7"/>
  <c r="T1141" i="7"/>
  <c r="T1142" i="7"/>
  <c r="T1143" i="7"/>
  <c r="T1144" i="7"/>
  <c r="T1145" i="7"/>
  <c r="T1146" i="7"/>
  <c r="T1147" i="7"/>
  <c r="T1148" i="7"/>
  <c r="T1149" i="7"/>
  <c r="T1150" i="7"/>
  <c r="T1151" i="7"/>
  <c r="T1152" i="7"/>
  <c r="T1153" i="7"/>
  <c r="T1154" i="7"/>
  <c r="T1155" i="7"/>
  <c r="T1156" i="7"/>
  <c r="T1157" i="7"/>
  <c r="T1158" i="7"/>
  <c r="T1159" i="7"/>
  <c r="T1160" i="7"/>
  <c r="T1161" i="7"/>
  <c r="T1162" i="7"/>
  <c r="T1163" i="7"/>
  <c r="T1164" i="7"/>
  <c r="T1165" i="7"/>
  <c r="T1166" i="7"/>
  <c r="T1167" i="7"/>
  <c r="T1168" i="7"/>
  <c r="T1169" i="7"/>
  <c r="T1170" i="7"/>
  <c r="T1171" i="7"/>
  <c r="T1172" i="7"/>
  <c r="T1173" i="7"/>
  <c r="T1174" i="7"/>
  <c r="T1175" i="7"/>
  <c r="T1176" i="7"/>
  <c r="T1177" i="7"/>
  <c r="T1178" i="7"/>
  <c r="T1179" i="7"/>
  <c r="T1180" i="7"/>
  <c r="T1181" i="7"/>
  <c r="T1182" i="7"/>
  <c r="T1183" i="7"/>
  <c r="T1184" i="7"/>
  <c r="T1185" i="7"/>
  <c r="T1186" i="7"/>
  <c r="T1187" i="7"/>
  <c r="T1188" i="7"/>
  <c r="T1189" i="7"/>
  <c r="T1190" i="7"/>
  <c r="T1191" i="7"/>
  <c r="T1192" i="7"/>
  <c r="T1193" i="7"/>
  <c r="T1194" i="7"/>
  <c r="T1195" i="7"/>
  <c r="T1196" i="7"/>
  <c r="T1197" i="7"/>
  <c r="T1198" i="7"/>
  <c r="T1199" i="7"/>
  <c r="T1200" i="7"/>
  <c r="T1201" i="7"/>
  <c r="T1202" i="7"/>
  <c r="T1203" i="7"/>
  <c r="T1204" i="7"/>
  <c r="T1205" i="7"/>
  <c r="T1206" i="7"/>
  <c r="T1207" i="7"/>
  <c r="T1208" i="7"/>
  <c r="T1209" i="7"/>
  <c r="T1210" i="7"/>
  <c r="T1211" i="7"/>
  <c r="T1212" i="7"/>
  <c r="T1213" i="7"/>
  <c r="T1214" i="7"/>
  <c r="T1215" i="7"/>
  <c r="T1216" i="7"/>
  <c r="T1217" i="7"/>
  <c r="T1218" i="7"/>
  <c r="T1219" i="7"/>
  <c r="T1220" i="7"/>
  <c r="T1221" i="7"/>
  <c r="T1222" i="7"/>
  <c r="T1223" i="7"/>
  <c r="T1224" i="7"/>
  <c r="T1225" i="7"/>
  <c r="T1226" i="7"/>
  <c r="T1227" i="7"/>
  <c r="T1228" i="7"/>
  <c r="T1229" i="7"/>
  <c r="T1230" i="7"/>
  <c r="T1231" i="7"/>
  <c r="T1232" i="7"/>
  <c r="T1233" i="7"/>
  <c r="T1234" i="7"/>
  <c r="T1235" i="7"/>
  <c r="T1236" i="7"/>
  <c r="T1237" i="7"/>
  <c r="T1238" i="7"/>
  <c r="T1239" i="7"/>
  <c r="T1240" i="7"/>
  <c r="T1241" i="7"/>
  <c r="T1242" i="7"/>
  <c r="T1243" i="7"/>
  <c r="T1244" i="7"/>
  <c r="T1245" i="7"/>
  <c r="T1246" i="7"/>
  <c r="T1247" i="7"/>
  <c r="T1248" i="7"/>
  <c r="T1249" i="7"/>
  <c r="T1250" i="7"/>
  <c r="T1251" i="7"/>
  <c r="T1252" i="7"/>
  <c r="T1253" i="7"/>
  <c r="T1254" i="7"/>
  <c r="T1255" i="7"/>
  <c r="T1256" i="7"/>
  <c r="T1257" i="7"/>
  <c r="T1258" i="7"/>
  <c r="T1259" i="7"/>
  <c r="T1260" i="7"/>
  <c r="T1261" i="7"/>
  <c r="T1262" i="7"/>
  <c r="T1263" i="7"/>
  <c r="T1264" i="7"/>
  <c r="T1265" i="7"/>
  <c r="T1266" i="7"/>
  <c r="T1267" i="7"/>
  <c r="T1268" i="7"/>
  <c r="T1269" i="7"/>
  <c r="T1270" i="7"/>
  <c r="T1271" i="7"/>
  <c r="T1272" i="7"/>
  <c r="T1273" i="7"/>
  <c r="T1274" i="7"/>
  <c r="T1275" i="7"/>
  <c r="T1276" i="7"/>
  <c r="T1277" i="7"/>
  <c r="T1278" i="7"/>
  <c r="T1279" i="7"/>
  <c r="T1280" i="7"/>
  <c r="T1281" i="7"/>
  <c r="T1282" i="7"/>
  <c r="T1283" i="7"/>
  <c r="T1284" i="7"/>
  <c r="T1285" i="7"/>
  <c r="T1286" i="7"/>
  <c r="T1287" i="7"/>
  <c r="T1288" i="7"/>
  <c r="T1289" i="7"/>
  <c r="T1290" i="7"/>
  <c r="T1291" i="7"/>
  <c r="T1292" i="7"/>
  <c r="T1293" i="7"/>
  <c r="T1294" i="7"/>
  <c r="T1295" i="7"/>
  <c r="T1296" i="7"/>
  <c r="T1297" i="7"/>
  <c r="T1298" i="7"/>
  <c r="T1299" i="7"/>
  <c r="T1300" i="7"/>
  <c r="T1301" i="7"/>
  <c r="T1302" i="7"/>
  <c r="T1303" i="7"/>
  <c r="T1304" i="7"/>
  <c r="T1305" i="7"/>
  <c r="T1306" i="7"/>
  <c r="T1307" i="7"/>
  <c r="T1308" i="7"/>
  <c r="T1309" i="7"/>
  <c r="T1310" i="7"/>
  <c r="T1311" i="7"/>
  <c r="T1312" i="7"/>
  <c r="T1313" i="7"/>
  <c r="T1314" i="7"/>
  <c r="T1315" i="7"/>
  <c r="T1316" i="7"/>
  <c r="T1317" i="7"/>
  <c r="T1318" i="7"/>
  <c r="T1319" i="7"/>
  <c r="T1320" i="7"/>
  <c r="T1321" i="7"/>
  <c r="T1322" i="7"/>
  <c r="T1323" i="7"/>
  <c r="T1324" i="7"/>
  <c r="T1325" i="7"/>
  <c r="T1326" i="7"/>
  <c r="T1327" i="7"/>
  <c r="T1328" i="7"/>
  <c r="T1329" i="7"/>
  <c r="T1330" i="7"/>
  <c r="T1331" i="7"/>
  <c r="T1332" i="7"/>
  <c r="T1333" i="7"/>
  <c r="T1334" i="7"/>
  <c r="T1335" i="7"/>
  <c r="T1336" i="7"/>
  <c r="T1337" i="7"/>
  <c r="T1338" i="7"/>
  <c r="T1339" i="7"/>
  <c r="T1340" i="7"/>
  <c r="T1341" i="7"/>
  <c r="T1342" i="7"/>
  <c r="T1343" i="7"/>
  <c r="T1344" i="7"/>
  <c r="T1345" i="7"/>
  <c r="T1346" i="7"/>
  <c r="T1347" i="7"/>
  <c r="T1348" i="7"/>
  <c r="T1349" i="7"/>
  <c r="T1350" i="7"/>
  <c r="T1351" i="7"/>
  <c r="T1352" i="7"/>
  <c r="T1353" i="7"/>
  <c r="T1354" i="7"/>
  <c r="T1355" i="7"/>
  <c r="T1356" i="7"/>
  <c r="T1357" i="7"/>
  <c r="T1358" i="7"/>
  <c r="T1359" i="7"/>
  <c r="T1360" i="7"/>
  <c r="T1361" i="7"/>
  <c r="T1362" i="7"/>
  <c r="T1363" i="7"/>
  <c r="T1364" i="7"/>
  <c r="T1365" i="7"/>
  <c r="T1366" i="7"/>
  <c r="T1367" i="7"/>
  <c r="T1368" i="7"/>
  <c r="T1369" i="7"/>
  <c r="T1370" i="7"/>
  <c r="T1371" i="7"/>
  <c r="T1372" i="7"/>
  <c r="T1373" i="7"/>
  <c r="T1374" i="7"/>
  <c r="T1375" i="7"/>
  <c r="T1376" i="7"/>
  <c r="T1377" i="7"/>
  <c r="T1378" i="7"/>
  <c r="T1379" i="7"/>
  <c r="T1380" i="7"/>
  <c r="T1381" i="7"/>
  <c r="T1382" i="7"/>
  <c r="T1383" i="7"/>
  <c r="T1384" i="7"/>
  <c r="T1385" i="7"/>
  <c r="T1386" i="7"/>
  <c r="T1387" i="7"/>
  <c r="T1388" i="7"/>
  <c r="T1389" i="7"/>
  <c r="T1390" i="7"/>
  <c r="T1391" i="7"/>
  <c r="T1392" i="7"/>
  <c r="T1393" i="7"/>
  <c r="T1394" i="7"/>
  <c r="T1395" i="7"/>
  <c r="T1396" i="7"/>
  <c r="T1397" i="7"/>
  <c r="T1398" i="7"/>
  <c r="T1399" i="7"/>
  <c r="T1400" i="7"/>
  <c r="T1401" i="7"/>
  <c r="T1402" i="7"/>
  <c r="T1403" i="7"/>
  <c r="T1404" i="7"/>
  <c r="T1405" i="7"/>
  <c r="T1406" i="7"/>
  <c r="T1407" i="7"/>
  <c r="T1408" i="7"/>
  <c r="T1409" i="7"/>
  <c r="T1410" i="7"/>
  <c r="T1411" i="7"/>
  <c r="T1412" i="7"/>
  <c r="T1413" i="7"/>
  <c r="T1414" i="7"/>
  <c r="T1415" i="7"/>
  <c r="T1416" i="7"/>
  <c r="T1417" i="7"/>
  <c r="T1418" i="7"/>
  <c r="T1419" i="7"/>
  <c r="T1420" i="7"/>
  <c r="T1421" i="7"/>
  <c r="T1422" i="7"/>
  <c r="T1423" i="7"/>
  <c r="T1424" i="7"/>
  <c r="T1425" i="7"/>
  <c r="T1426" i="7"/>
  <c r="T1427" i="7"/>
  <c r="T1428" i="7"/>
  <c r="T1429" i="7"/>
  <c r="T1430" i="7"/>
  <c r="T1431" i="7"/>
  <c r="T1432" i="7"/>
  <c r="T1433" i="7"/>
  <c r="T1434" i="7"/>
  <c r="T1435" i="7"/>
  <c r="T1436" i="7"/>
  <c r="T1437" i="7"/>
  <c r="T1438" i="7"/>
  <c r="T1439" i="7"/>
  <c r="T1440" i="7"/>
  <c r="T1441" i="7"/>
  <c r="T1442" i="7"/>
  <c r="T1443" i="7"/>
  <c r="T1444" i="7"/>
  <c r="T1445" i="7"/>
  <c r="T1446" i="7"/>
  <c r="T1447" i="7"/>
  <c r="T1448" i="7"/>
  <c r="T1449" i="7"/>
  <c r="T1450" i="7"/>
  <c r="T1451" i="7"/>
  <c r="T1452" i="7"/>
  <c r="T1453" i="7"/>
  <c r="T1454" i="7"/>
  <c r="T1455" i="7"/>
  <c r="T1456" i="7"/>
  <c r="T1457" i="7"/>
  <c r="T1458" i="7"/>
  <c r="T1459" i="7"/>
  <c r="T1460" i="7"/>
  <c r="T1461" i="7"/>
  <c r="T1462" i="7"/>
  <c r="T1463" i="7"/>
  <c r="T1464" i="7"/>
  <c r="T1465" i="7"/>
  <c r="T1466" i="7"/>
  <c r="T1467" i="7"/>
  <c r="T1468" i="7"/>
  <c r="T1469" i="7"/>
  <c r="T1470" i="7"/>
  <c r="T1471" i="7"/>
  <c r="T1472" i="7"/>
  <c r="T1473" i="7"/>
  <c r="T1474" i="7"/>
  <c r="T1475" i="7"/>
  <c r="T1476" i="7"/>
  <c r="T1477" i="7"/>
  <c r="T1478" i="7"/>
  <c r="T1479" i="7"/>
  <c r="T1480" i="7"/>
  <c r="T1481" i="7"/>
  <c r="T1482" i="7"/>
  <c r="T1483" i="7"/>
  <c r="T1484" i="7"/>
  <c r="T1485" i="7"/>
  <c r="T1486" i="7"/>
  <c r="T1487" i="7"/>
  <c r="T1488" i="7"/>
  <c r="T1489" i="7"/>
  <c r="T1490" i="7"/>
  <c r="T1491" i="7"/>
  <c r="T1492" i="7"/>
  <c r="T1493" i="7"/>
  <c r="T1494" i="7"/>
  <c r="T1495" i="7"/>
  <c r="T1496" i="7"/>
  <c r="T1497" i="7"/>
  <c r="T1498" i="7"/>
  <c r="T1499" i="7"/>
  <c r="T1500" i="7"/>
  <c r="T1501" i="7"/>
  <c r="T1502" i="7"/>
  <c r="T1503" i="7"/>
  <c r="T1504" i="7"/>
  <c r="T1505" i="7"/>
  <c r="T1506" i="7"/>
  <c r="T1507" i="7"/>
  <c r="T1508" i="7"/>
  <c r="T1509" i="7"/>
  <c r="T1510" i="7"/>
  <c r="T1511" i="7"/>
  <c r="T1512" i="7"/>
  <c r="T1513" i="7"/>
  <c r="T1514" i="7"/>
  <c r="T1515" i="7"/>
  <c r="T1516" i="7"/>
  <c r="T1517" i="7"/>
  <c r="T1518" i="7"/>
  <c r="T1519" i="7"/>
  <c r="Z18" i="15" l="1"/>
  <c r="Z20" i="15"/>
  <c r="Z21" i="15"/>
  <c r="Z22" i="15"/>
  <c r="Z23" i="15"/>
  <c r="Z24" i="15"/>
  <c r="Z25" i="15"/>
  <c r="Z26" i="15"/>
  <c r="Z27" i="15"/>
  <c r="Z28" i="15"/>
  <c r="Z29" i="15"/>
  <c r="Z30" i="15"/>
  <c r="Z31" i="15"/>
  <c r="Z32" i="15"/>
  <c r="Z33" i="15"/>
  <c r="Z34" i="15"/>
  <c r="Z35" i="15"/>
  <c r="Z36" i="15"/>
  <c r="Z37" i="15"/>
  <c r="Z38" i="15"/>
  <c r="Z39" i="15"/>
  <c r="Z40" i="15"/>
  <c r="Z41" i="15"/>
  <c r="Z42" i="15"/>
  <c r="Z43" i="15"/>
  <c r="Z44" i="15"/>
  <c r="Z45" i="15"/>
  <c r="Z46" i="15"/>
  <c r="Z47" i="15"/>
  <c r="Z48" i="15"/>
  <c r="Z49" i="15"/>
  <c r="Z50" i="15"/>
  <c r="Z51" i="15"/>
  <c r="Z52" i="15"/>
  <c r="Z53" i="15"/>
  <c r="Z54" i="15"/>
  <c r="Z55" i="15"/>
  <c r="Z56" i="15"/>
  <c r="Z57" i="15"/>
  <c r="Z58" i="15"/>
  <c r="Z59" i="15"/>
  <c r="Z60" i="15"/>
  <c r="Z61" i="15"/>
  <c r="Z62" i="15"/>
  <c r="Z63" i="15"/>
  <c r="Z64" i="15"/>
  <c r="Z65" i="15"/>
  <c r="Z66" i="15"/>
  <c r="Z67" i="15"/>
  <c r="Z68" i="15"/>
  <c r="Z69" i="15"/>
  <c r="Z70" i="15"/>
  <c r="Z71" i="15"/>
  <c r="Z72" i="15"/>
  <c r="Z73" i="15"/>
  <c r="Z74" i="15"/>
  <c r="Z75" i="15"/>
  <c r="Z76" i="15"/>
  <c r="Z77" i="15"/>
  <c r="Z78" i="15"/>
  <c r="Z79" i="15"/>
  <c r="Z80" i="15"/>
  <c r="Z81" i="15"/>
  <c r="Z82" i="15"/>
  <c r="Z83" i="15"/>
  <c r="Z84" i="15"/>
  <c r="Z85" i="15"/>
  <c r="Z86" i="15"/>
  <c r="Z87" i="15"/>
  <c r="Z88" i="15"/>
  <c r="Z89" i="15"/>
  <c r="Z90" i="15"/>
  <c r="Z91" i="15"/>
  <c r="Z92" i="15"/>
  <c r="Z93" i="15"/>
  <c r="Z94" i="15"/>
  <c r="Z95" i="15"/>
  <c r="Z96" i="15"/>
  <c r="Z97" i="15"/>
  <c r="Z98" i="15"/>
  <c r="Z99" i="15"/>
  <c r="Z100" i="15"/>
  <c r="Z101" i="15"/>
  <c r="Z102" i="15"/>
  <c r="Z103" i="15"/>
  <c r="Z104" i="15"/>
  <c r="Z105" i="15"/>
  <c r="Z106" i="15"/>
  <c r="Z107" i="15"/>
  <c r="Z108" i="15"/>
  <c r="Z109" i="15"/>
  <c r="Z110" i="15"/>
  <c r="Z111" i="15"/>
  <c r="Z112" i="15"/>
  <c r="Z113" i="15"/>
  <c r="Z114" i="15"/>
  <c r="Z115" i="15"/>
  <c r="Z116" i="15"/>
  <c r="Z117" i="15"/>
  <c r="Z118" i="15"/>
  <c r="Z119" i="15"/>
  <c r="Z120" i="15"/>
  <c r="Z121" i="15"/>
  <c r="Z122" i="15"/>
  <c r="Z123" i="15"/>
  <c r="Z124" i="15"/>
  <c r="Z125" i="15"/>
  <c r="Z126" i="15"/>
  <c r="Z127" i="15"/>
  <c r="Z128" i="15"/>
  <c r="Z129" i="15"/>
  <c r="Z130" i="15"/>
  <c r="Z131" i="15"/>
  <c r="Z132" i="15"/>
  <c r="Z133" i="15"/>
  <c r="Z134" i="15"/>
  <c r="Z135" i="15"/>
  <c r="Z136" i="15"/>
  <c r="Z137" i="15"/>
  <c r="Z138" i="15"/>
  <c r="Z139" i="15"/>
  <c r="Z140" i="15"/>
  <c r="Z141" i="15"/>
  <c r="Z142" i="15"/>
  <c r="Z143" i="15"/>
  <c r="Z144" i="15"/>
  <c r="Z145" i="15"/>
  <c r="Z146" i="15"/>
  <c r="Z147" i="15"/>
  <c r="Z148" i="15"/>
  <c r="Z149" i="15"/>
  <c r="Z150" i="15"/>
  <c r="Z151" i="15"/>
  <c r="Z152" i="15"/>
  <c r="Z153" i="15"/>
  <c r="Z154" i="15"/>
  <c r="Z155" i="15"/>
  <c r="Z156" i="15"/>
  <c r="Z157" i="15"/>
  <c r="Z158" i="15"/>
  <c r="Z159" i="15"/>
  <c r="Z160" i="15"/>
  <c r="Z161" i="15"/>
  <c r="Z162" i="15"/>
  <c r="Z163" i="15"/>
  <c r="Z164" i="15"/>
  <c r="Z165" i="15"/>
  <c r="Z166" i="15"/>
  <c r="Z167" i="15"/>
  <c r="Z168" i="15"/>
  <c r="Z169" i="15"/>
  <c r="Z170" i="15"/>
  <c r="Z171" i="15"/>
  <c r="Z172" i="15"/>
  <c r="Z173" i="15"/>
  <c r="Z174" i="15"/>
  <c r="Z175" i="15"/>
  <c r="Z176" i="15"/>
  <c r="Z177" i="15"/>
  <c r="Z178" i="15"/>
  <c r="Z179" i="15"/>
  <c r="Z180" i="15"/>
  <c r="Z181" i="15"/>
  <c r="Z182" i="15"/>
  <c r="Z183" i="15"/>
  <c r="Z184" i="15"/>
  <c r="Z185" i="15"/>
  <c r="Z186" i="15"/>
  <c r="Z187" i="15"/>
  <c r="Z188" i="15"/>
  <c r="Z189" i="15"/>
  <c r="Z190" i="15"/>
  <c r="Z191" i="15"/>
  <c r="Z192" i="15"/>
  <c r="Z193" i="15"/>
  <c r="Z194" i="15"/>
  <c r="Z195" i="15"/>
  <c r="Z196" i="15"/>
  <c r="Z197" i="15"/>
  <c r="Z198" i="15"/>
  <c r="Z199" i="15"/>
  <c r="Z200" i="15"/>
  <c r="Z201" i="15"/>
  <c r="Z202" i="15"/>
  <c r="Z203" i="15"/>
  <c r="Z204" i="15"/>
  <c r="Z205" i="15"/>
  <c r="Z206" i="15"/>
  <c r="Z207" i="15"/>
  <c r="Z208" i="15"/>
  <c r="Z209" i="15"/>
  <c r="Z210" i="15"/>
  <c r="Z211" i="15"/>
  <c r="Z212" i="15"/>
  <c r="Z213" i="15"/>
  <c r="Z214" i="15"/>
  <c r="Z215" i="15"/>
  <c r="Z216" i="15"/>
  <c r="Z217" i="15"/>
  <c r="Z218" i="15"/>
  <c r="Z219" i="15"/>
  <c r="Z220" i="15"/>
  <c r="Z221" i="15"/>
  <c r="Z222" i="15"/>
  <c r="Z223" i="15"/>
  <c r="Z224" i="15"/>
  <c r="Z225" i="15"/>
  <c r="Z226" i="15"/>
  <c r="Z227" i="15"/>
  <c r="Z228" i="15"/>
  <c r="Z229" i="15"/>
  <c r="Z230" i="15"/>
  <c r="Z231" i="15"/>
  <c r="Z232" i="15"/>
  <c r="Z233" i="15"/>
  <c r="Z234" i="15"/>
  <c r="Z235" i="15"/>
  <c r="Z236" i="15"/>
  <c r="Z237" i="15"/>
  <c r="Z238" i="15"/>
  <c r="Z239" i="15"/>
  <c r="Z240" i="15"/>
  <c r="Z241" i="15"/>
  <c r="Z242" i="15"/>
  <c r="Z243" i="15"/>
  <c r="Z244" i="15"/>
  <c r="Z245" i="15"/>
  <c r="Z246" i="15"/>
  <c r="Z247" i="15"/>
  <c r="Z248" i="15"/>
  <c r="Z249" i="15"/>
  <c r="Z250" i="15"/>
  <c r="Z251" i="15"/>
  <c r="Z252" i="15"/>
  <c r="Z253" i="15"/>
  <c r="Z254" i="15"/>
  <c r="Z255" i="15"/>
  <c r="Z256" i="15"/>
  <c r="Z257" i="15"/>
  <c r="Z258" i="15"/>
  <c r="Z259" i="15"/>
  <c r="Z260" i="15"/>
  <c r="Z261" i="15"/>
  <c r="Z262" i="15"/>
  <c r="Z263" i="15"/>
  <c r="Z264" i="15"/>
  <c r="Z265" i="15"/>
  <c r="Z266" i="15"/>
  <c r="Z267" i="15"/>
  <c r="Z268" i="15"/>
  <c r="Z269" i="15"/>
  <c r="Z270" i="15"/>
  <c r="Z271" i="15"/>
  <c r="Z272" i="15"/>
  <c r="Z273" i="15"/>
  <c r="Z274" i="15"/>
  <c r="Z275" i="15"/>
  <c r="Z276" i="15"/>
  <c r="Z277" i="15"/>
  <c r="Z278" i="15"/>
  <c r="Z279" i="15"/>
  <c r="Z280" i="15"/>
  <c r="Z281" i="15"/>
  <c r="Z282" i="15"/>
  <c r="Z283" i="15"/>
  <c r="Z284" i="15"/>
  <c r="Z285" i="15"/>
  <c r="Z286" i="15"/>
  <c r="Z287" i="15"/>
  <c r="Z288" i="15"/>
  <c r="Z289" i="15"/>
  <c r="Z290" i="15"/>
  <c r="Z291" i="15"/>
  <c r="Z292" i="15"/>
  <c r="Z293" i="15"/>
  <c r="Z294" i="15"/>
  <c r="Z295" i="15"/>
  <c r="Z296" i="15"/>
  <c r="Z297" i="15"/>
  <c r="Z298" i="15"/>
  <c r="Z299" i="15"/>
  <c r="Z300" i="15"/>
  <c r="Z301" i="15"/>
  <c r="Z302" i="15"/>
  <c r="Z303" i="15"/>
  <c r="Z304" i="15"/>
  <c r="Z305" i="15"/>
  <c r="Z306" i="15"/>
  <c r="Z307" i="15"/>
  <c r="Z308" i="15"/>
  <c r="Z309" i="15"/>
  <c r="Z310" i="15"/>
  <c r="Z311" i="15"/>
  <c r="Z312" i="15"/>
  <c r="Z313" i="15"/>
  <c r="Z314" i="15"/>
  <c r="Z315" i="15"/>
  <c r="Z316" i="15"/>
  <c r="Z317" i="15"/>
  <c r="Z318" i="15"/>
  <c r="Z319" i="15"/>
  <c r="Z320" i="15"/>
  <c r="Z321" i="15"/>
  <c r="Z322" i="15"/>
  <c r="Z323" i="15"/>
  <c r="Z324" i="15"/>
  <c r="Z325" i="15"/>
  <c r="Z326" i="15"/>
  <c r="Z327" i="15"/>
  <c r="Z328" i="15"/>
  <c r="Z329" i="15"/>
  <c r="Z330" i="15"/>
  <c r="Z331" i="15"/>
  <c r="Z332" i="15"/>
  <c r="Z333" i="15"/>
  <c r="Z334" i="15"/>
  <c r="Z335" i="15"/>
  <c r="Z336" i="15"/>
  <c r="Z337" i="15"/>
  <c r="Z338" i="15"/>
  <c r="Z339" i="15"/>
  <c r="Z340" i="15"/>
  <c r="Z341" i="15"/>
  <c r="Z342" i="15"/>
  <c r="Z343" i="15"/>
  <c r="Z344" i="15"/>
  <c r="Z345" i="15"/>
  <c r="Z346" i="15"/>
  <c r="Z347" i="15"/>
  <c r="Z348" i="15"/>
  <c r="Z349" i="15"/>
  <c r="Z350" i="15"/>
  <c r="Z351" i="15"/>
  <c r="Z352" i="15"/>
  <c r="Z353" i="15"/>
  <c r="Z354" i="15"/>
  <c r="Z355" i="15"/>
  <c r="Z356" i="15"/>
  <c r="Z357" i="15"/>
  <c r="Z358" i="15"/>
  <c r="Z359" i="15"/>
  <c r="Z360" i="15"/>
  <c r="Z361" i="15"/>
  <c r="Z362" i="15"/>
  <c r="Z363" i="15"/>
  <c r="Z364" i="15"/>
  <c r="Z365" i="15"/>
  <c r="Z366" i="15"/>
  <c r="Z367" i="15"/>
  <c r="Z368" i="15"/>
  <c r="Z369" i="15"/>
  <c r="Z370" i="15"/>
  <c r="Z371" i="15"/>
  <c r="Z372" i="15"/>
  <c r="Z373" i="15"/>
  <c r="Z374" i="15"/>
  <c r="Z375" i="15"/>
  <c r="Z376" i="15"/>
  <c r="Z377" i="15"/>
  <c r="Z378" i="15"/>
  <c r="Z379" i="15"/>
  <c r="Z380" i="15"/>
  <c r="Z381" i="15"/>
  <c r="Z382" i="15"/>
  <c r="Z383" i="15"/>
  <c r="Z384" i="15"/>
  <c r="Z385" i="15"/>
  <c r="Z386" i="15"/>
  <c r="Z387" i="15"/>
  <c r="Z388" i="15"/>
  <c r="Z389" i="15"/>
  <c r="Z390" i="15"/>
  <c r="Z391" i="15"/>
  <c r="Z392" i="15"/>
  <c r="Z393" i="15"/>
  <c r="Z394" i="15"/>
  <c r="Z395" i="15"/>
  <c r="Z396" i="15"/>
  <c r="Z397" i="15"/>
  <c r="Z398" i="15"/>
  <c r="Z399" i="15"/>
  <c r="Z400" i="15"/>
  <c r="Z401" i="15"/>
  <c r="Z402" i="15"/>
  <c r="Z403" i="15"/>
  <c r="Z404" i="15"/>
  <c r="Z405" i="15"/>
  <c r="Z406" i="15"/>
  <c r="Z407" i="15"/>
  <c r="Z408" i="15"/>
  <c r="Z409" i="15"/>
  <c r="Z410" i="15"/>
  <c r="Z411" i="15"/>
  <c r="Z412" i="15"/>
  <c r="Z413" i="15"/>
  <c r="Z414" i="15"/>
  <c r="Z415" i="15"/>
  <c r="Z416" i="15"/>
  <c r="Z417" i="15"/>
  <c r="Z418" i="15"/>
  <c r="Z419" i="15"/>
  <c r="Z420" i="15"/>
  <c r="Z421" i="15"/>
  <c r="Z422" i="15"/>
  <c r="Z423" i="15"/>
  <c r="Z424" i="15"/>
  <c r="Z425" i="15"/>
  <c r="Z426" i="15"/>
  <c r="Z427" i="15"/>
  <c r="Z428" i="15"/>
  <c r="Z429" i="15"/>
  <c r="Z430" i="15"/>
  <c r="Z431" i="15"/>
  <c r="Z432" i="15"/>
  <c r="Z433" i="15"/>
  <c r="Z434" i="15"/>
  <c r="Z435" i="15"/>
  <c r="Z436" i="15"/>
  <c r="Z437" i="15"/>
  <c r="Z438" i="15"/>
  <c r="Z439" i="15"/>
  <c r="Z440" i="15"/>
  <c r="Z441" i="15"/>
  <c r="Z442" i="15"/>
  <c r="Z443" i="15"/>
  <c r="Z444" i="15"/>
  <c r="Z445" i="15"/>
  <c r="Z446" i="15"/>
  <c r="Z447" i="15"/>
  <c r="Z448" i="15"/>
  <c r="Z449" i="15"/>
  <c r="Z450" i="15"/>
  <c r="Z451" i="15"/>
  <c r="Z452" i="15"/>
  <c r="Z453" i="15"/>
  <c r="Z454" i="15"/>
  <c r="Z455" i="15"/>
  <c r="Z456" i="15"/>
  <c r="Z457" i="15"/>
  <c r="Z458" i="15"/>
  <c r="Z459" i="15"/>
  <c r="Z460" i="15"/>
  <c r="Z461" i="15"/>
  <c r="Z462" i="15"/>
  <c r="Z463" i="15"/>
  <c r="Z464" i="15"/>
  <c r="Z465" i="15"/>
  <c r="Z466" i="15"/>
  <c r="Z467" i="15"/>
  <c r="Z468" i="15"/>
  <c r="Z469" i="15"/>
  <c r="Z470" i="15"/>
  <c r="Z471" i="15"/>
  <c r="Z472" i="15"/>
  <c r="Z473" i="15"/>
  <c r="Z474" i="15"/>
  <c r="Z475" i="15"/>
  <c r="Z476" i="15"/>
  <c r="Z477" i="15"/>
  <c r="Z478" i="15"/>
  <c r="Z479" i="15"/>
  <c r="Z480" i="15"/>
  <c r="Z481" i="15"/>
  <c r="Z482" i="15"/>
  <c r="Z483" i="15"/>
  <c r="Z484" i="15"/>
  <c r="Z485" i="15"/>
  <c r="Z486" i="15"/>
  <c r="Z487" i="15"/>
  <c r="Z488" i="15"/>
  <c r="Z489" i="15"/>
  <c r="Z490" i="15"/>
  <c r="Z491" i="15"/>
  <c r="Z492" i="15"/>
  <c r="Z493" i="15"/>
  <c r="Z494" i="15"/>
  <c r="Z495" i="15"/>
  <c r="Z496" i="15"/>
  <c r="Z497" i="15"/>
  <c r="Z498" i="15"/>
  <c r="Z499" i="15"/>
  <c r="Z500" i="15"/>
  <c r="Z501" i="15"/>
  <c r="Z502" i="15"/>
  <c r="Z503" i="15"/>
  <c r="Z504" i="15"/>
  <c r="Z505" i="15"/>
  <c r="Z506" i="15"/>
  <c r="Z507" i="15"/>
  <c r="Z508" i="15"/>
  <c r="Z509" i="15"/>
  <c r="Z510" i="15"/>
  <c r="Z511" i="15"/>
  <c r="Z512" i="15"/>
  <c r="Z513" i="15"/>
  <c r="Z514" i="15"/>
  <c r="Z515" i="15"/>
  <c r="Z516" i="15"/>
  <c r="Z517" i="15"/>
  <c r="Z518" i="15"/>
  <c r="Z519" i="15"/>
  <c r="Z520" i="15"/>
  <c r="Z521" i="15"/>
  <c r="Z522" i="15"/>
  <c r="Z523" i="15"/>
  <c r="Z524" i="15"/>
  <c r="Z525" i="15"/>
  <c r="Z526" i="15"/>
  <c r="Z527" i="15"/>
  <c r="Z528" i="15"/>
  <c r="Z529" i="15"/>
  <c r="Z530" i="15"/>
  <c r="Z531" i="15"/>
  <c r="Z532" i="15"/>
  <c r="Z533" i="15"/>
  <c r="Z534" i="15"/>
  <c r="Z535" i="15"/>
  <c r="Z536" i="15"/>
  <c r="Z537" i="15"/>
  <c r="Z538" i="15"/>
  <c r="Z539" i="15"/>
  <c r="Z540" i="15"/>
  <c r="Z541" i="15"/>
  <c r="Z542" i="15"/>
  <c r="Z543" i="15"/>
  <c r="Z544" i="15"/>
  <c r="Z545" i="15"/>
  <c r="Z546" i="15"/>
  <c r="Z547" i="15"/>
  <c r="Z548" i="15"/>
  <c r="Z549" i="15"/>
  <c r="Z550" i="15"/>
  <c r="Z551" i="15"/>
  <c r="Z552" i="15"/>
  <c r="Z553" i="15"/>
  <c r="Z554" i="15"/>
  <c r="Z555" i="15"/>
  <c r="Z556" i="15"/>
  <c r="Z557" i="15"/>
  <c r="Z558" i="15"/>
  <c r="Z559" i="15"/>
  <c r="Z560" i="15"/>
  <c r="Z561" i="15"/>
  <c r="Z562" i="15"/>
  <c r="Z563" i="15"/>
  <c r="Z564" i="15"/>
  <c r="Z565" i="15"/>
  <c r="Z566" i="15"/>
  <c r="Z567" i="15"/>
  <c r="Z568" i="15"/>
  <c r="Z569" i="15"/>
  <c r="Z570" i="15"/>
  <c r="Z571" i="15"/>
  <c r="Z572" i="15"/>
  <c r="Z573" i="15"/>
  <c r="Z574" i="15"/>
  <c r="Z575" i="15"/>
  <c r="Z576" i="15"/>
  <c r="Z577" i="15"/>
  <c r="Z578" i="15"/>
  <c r="Z579" i="15"/>
  <c r="Z580" i="15"/>
  <c r="Z581" i="15"/>
  <c r="Z582" i="15"/>
  <c r="Z583" i="15"/>
  <c r="Z584" i="15"/>
  <c r="Z585" i="15"/>
  <c r="Z586" i="15"/>
  <c r="Z587" i="15"/>
  <c r="Z588" i="15"/>
  <c r="Z589" i="15"/>
  <c r="Z590" i="15"/>
  <c r="Z591" i="15"/>
  <c r="Z592" i="15"/>
  <c r="Z593" i="15"/>
  <c r="Z594" i="15"/>
  <c r="Z595" i="15"/>
  <c r="Z596" i="15"/>
  <c r="Z597" i="15"/>
  <c r="Z598" i="15"/>
  <c r="Z599" i="15"/>
  <c r="Z600" i="15"/>
  <c r="Z601" i="15"/>
  <c r="Z602" i="15"/>
  <c r="Z603" i="15"/>
  <c r="Z604" i="15"/>
  <c r="Z605" i="15"/>
  <c r="Z606" i="15"/>
  <c r="Z607" i="15"/>
  <c r="Z608" i="15"/>
  <c r="Z609" i="15"/>
  <c r="Z610" i="15"/>
  <c r="Z611" i="15"/>
  <c r="Z612" i="15"/>
  <c r="Z613" i="15"/>
  <c r="Z614" i="15"/>
  <c r="Z615" i="15"/>
  <c r="Z616" i="15"/>
  <c r="Z617" i="15"/>
  <c r="Z618" i="15"/>
  <c r="Z619" i="15"/>
  <c r="Z620" i="15"/>
  <c r="Z621" i="15"/>
  <c r="Z622" i="15"/>
  <c r="Z623" i="15"/>
  <c r="Z624" i="15"/>
  <c r="Z625" i="15"/>
  <c r="Z626" i="15"/>
  <c r="Z627" i="15"/>
  <c r="Z628" i="15"/>
  <c r="Z629" i="15"/>
  <c r="Z630" i="15"/>
  <c r="Z631" i="15"/>
  <c r="Z632" i="15"/>
  <c r="Z633" i="15"/>
  <c r="Z634" i="15"/>
  <c r="Z635" i="15"/>
  <c r="Z636" i="15"/>
  <c r="Z637" i="15"/>
  <c r="Z638" i="15"/>
  <c r="Z639" i="15"/>
  <c r="Z640" i="15"/>
  <c r="Z641" i="15"/>
  <c r="Z642" i="15"/>
  <c r="Z643" i="15"/>
  <c r="Z644" i="15"/>
  <c r="Z645" i="15"/>
  <c r="Z646" i="15"/>
  <c r="Z647" i="15"/>
  <c r="Z648" i="15"/>
  <c r="Z649" i="15"/>
  <c r="Z650" i="15"/>
  <c r="Z651" i="15"/>
  <c r="Z652" i="15"/>
  <c r="Z653" i="15"/>
  <c r="Z654" i="15"/>
  <c r="Z655" i="15"/>
  <c r="Z656" i="15"/>
  <c r="Z657" i="15"/>
  <c r="Z658" i="15"/>
  <c r="Z659" i="15"/>
  <c r="Z660" i="15"/>
  <c r="Z661" i="15"/>
  <c r="Z662" i="15"/>
  <c r="Z663" i="15"/>
  <c r="Z664" i="15"/>
  <c r="Z665" i="15"/>
  <c r="Z666" i="15"/>
  <c r="Z667" i="15"/>
  <c r="Z668" i="15"/>
  <c r="Z669" i="15"/>
  <c r="Z670" i="15"/>
  <c r="Z671" i="15"/>
  <c r="Z672" i="15"/>
  <c r="Z673" i="15"/>
  <c r="Z674" i="15"/>
  <c r="Z675" i="15"/>
  <c r="Z676" i="15"/>
  <c r="Z677" i="15"/>
  <c r="Z678" i="15"/>
  <c r="Z679" i="15"/>
  <c r="Z680" i="15"/>
  <c r="Z681" i="15"/>
  <c r="Z682" i="15"/>
  <c r="Z683" i="15"/>
  <c r="Z684" i="15"/>
  <c r="Z685" i="15"/>
  <c r="Z686" i="15"/>
  <c r="Z687" i="15"/>
  <c r="Z688" i="15"/>
  <c r="Z689" i="15"/>
  <c r="Z690" i="15"/>
  <c r="Z691" i="15"/>
  <c r="Z692" i="15"/>
  <c r="Z693" i="15"/>
  <c r="Z694" i="15"/>
  <c r="Z695" i="15"/>
  <c r="Z696" i="15"/>
  <c r="Z697" i="15"/>
  <c r="Z698" i="15"/>
  <c r="Z699" i="15"/>
  <c r="Z700" i="15"/>
  <c r="Z701" i="15"/>
  <c r="Z702" i="15"/>
  <c r="Z703" i="15"/>
  <c r="Z704" i="15"/>
  <c r="Z705" i="15"/>
  <c r="Z706" i="15"/>
  <c r="Z707" i="15"/>
  <c r="Z708" i="15"/>
  <c r="Z709" i="15"/>
  <c r="Z710" i="15"/>
  <c r="Z711" i="15"/>
  <c r="Z712" i="15"/>
  <c r="Z713" i="15"/>
  <c r="Z714" i="15"/>
  <c r="Z715" i="15"/>
  <c r="Z716" i="15"/>
  <c r="Z717" i="15"/>
  <c r="Z718" i="15"/>
  <c r="Z719" i="15"/>
  <c r="Z720" i="15"/>
  <c r="Z721" i="15"/>
  <c r="Z722" i="15"/>
  <c r="Z723" i="15"/>
  <c r="Z724" i="15"/>
  <c r="Z725" i="15"/>
  <c r="Z726" i="15"/>
  <c r="Z727" i="15"/>
  <c r="Z728" i="15"/>
  <c r="Z729" i="15"/>
  <c r="Z730" i="15"/>
  <c r="Z731" i="15"/>
  <c r="Z732" i="15"/>
  <c r="Z733" i="15"/>
  <c r="Z734" i="15"/>
  <c r="Z735" i="15"/>
  <c r="Z736" i="15"/>
  <c r="Z737" i="15"/>
  <c r="Z738" i="15"/>
  <c r="Z739" i="15"/>
  <c r="Z740" i="15"/>
  <c r="Z741" i="15"/>
  <c r="Z742" i="15"/>
  <c r="Z743" i="15"/>
  <c r="Z744" i="15"/>
  <c r="Z745" i="15"/>
  <c r="Z746" i="15"/>
  <c r="Z747" i="15"/>
  <c r="Z748" i="15"/>
  <c r="Z749" i="15"/>
  <c r="Z750" i="15"/>
  <c r="Z751" i="15"/>
  <c r="Z752" i="15"/>
  <c r="Z753" i="15"/>
  <c r="Z754" i="15"/>
  <c r="Z755" i="15"/>
  <c r="Z756" i="15"/>
  <c r="Z757" i="15"/>
  <c r="Z758" i="15"/>
  <c r="Z759" i="15"/>
  <c r="Z760" i="15"/>
  <c r="Z761" i="15"/>
  <c r="Z762" i="15"/>
  <c r="Z763" i="15"/>
  <c r="Z764" i="15"/>
  <c r="Z765" i="15"/>
  <c r="Z766" i="15"/>
  <c r="Z767" i="15"/>
  <c r="Z768" i="15"/>
  <c r="Z769" i="15"/>
  <c r="Z770" i="15"/>
  <c r="Z771" i="15"/>
  <c r="Z772" i="15"/>
  <c r="Z773" i="15"/>
  <c r="Z774" i="15"/>
  <c r="Z775" i="15"/>
  <c r="Z776" i="15"/>
  <c r="Z777" i="15"/>
  <c r="Z778" i="15"/>
  <c r="Z779" i="15"/>
  <c r="Z780" i="15"/>
  <c r="Z781" i="15"/>
  <c r="Z782" i="15"/>
  <c r="Z783" i="15"/>
  <c r="Z784" i="15"/>
  <c r="Z785" i="15"/>
  <c r="Z786" i="15"/>
  <c r="Z787" i="15"/>
  <c r="Z788" i="15"/>
  <c r="Z789" i="15"/>
  <c r="Z790" i="15"/>
  <c r="Z791" i="15"/>
  <c r="Z792" i="15"/>
  <c r="Z793" i="15"/>
  <c r="Z794" i="15"/>
  <c r="Z795" i="15"/>
  <c r="Z796" i="15"/>
  <c r="Z797" i="15"/>
  <c r="Z798" i="15"/>
  <c r="Z799" i="15"/>
  <c r="Z800" i="15"/>
  <c r="Z801" i="15"/>
  <c r="Z802" i="15"/>
  <c r="Z803" i="15"/>
  <c r="Z804" i="15"/>
  <c r="Z805" i="15"/>
  <c r="Z806" i="15"/>
  <c r="Z807" i="15"/>
  <c r="Z808" i="15"/>
  <c r="Z809" i="15"/>
  <c r="Z810" i="15"/>
  <c r="Z811" i="15"/>
  <c r="Z812" i="15"/>
  <c r="Z813" i="15"/>
  <c r="Z814" i="15"/>
  <c r="Z815" i="15"/>
  <c r="Z816" i="15"/>
  <c r="Z817" i="15"/>
  <c r="Z818" i="15"/>
  <c r="Z819" i="15"/>
  <c r="Z820" i="15"/>
  <c r="Z821" i="15"/>
  <c r="Z822" i="15"/>
  <c r="Z823" i="15"/>
  <c r="Z824" i="15"/>
  <c r="Z825" i="15"/>
  <c r="Z826" i="15"/>
  <c r="Z827" i="15"/>
  <c r="Z828" i="15"/>
  <c r="Z829" i="15"/>
  <c r="Z830" i="15"/>
  <c r="Z831" i="15"/>
  <c r="Z832" i="15"/>
  <c r="Z833" i="15"/>
  <c r="Z834" i="15"/>
  <c r="Z835" i="15"/>
  <c r="Z836" i="15"/>
  <c r="Z837" i="15"/>
  <c r="Z838" i="15"/>
  <c r="Z839" i="15"/>
  <c r="Z840" i="15"/>
  <c r="Z841" i="15"/>
  <c r="Z842" i="15"/>
  <c r="Z843" i="15"/>
  <c r="Z844" i="15"/>
  <c r="Z845" i="15"/>
  <c r="Z846" i="15"/>
  <c r="Z847" i="15"/>
  <c r="Z848" i="15"/>
  <c r="Z849" i="15"/>
  <c r="Z850" i="15"/>
  <c r="Z851" i="15"/>
  <c r="Z852" i="15"/>
  <c r="Z853" i="15"/>
  <c r="Z854" i="15"/>
  <c r="Z855" i="15"/>
  <c r="Z856" i="15"/>
  <c r="Z857" i="15"/>
  <c r="Z858" i="15"/>
  <c r="Z859" i="15"/>
  <c r="Z860" i="15"/>
  <c r="Z861" i="15"/>
  <c r="Z862" i="15"/>
  <c r="Z863" i="15"/>
  <c r="Z864" i="15"/>
  <c r="Z865" i="15"/>
  <c r="Z866" i="15"/>
  <c r="Z867" i="15"/>
  <c r="Z868" i="15"/>
  <c r="Z869" i="15"/>
  <c r="Z870" i="15"/>
  <c r="Z871" i="15"/>
  <c r="Z872" i="15"/>
  <c r="Z873" i="15"/>
  <c r="Z874" i="15"/>
  <c r="Z875" i="15"/>
  <c r="Z876" i="15"/>
  <c r="Z877" i="15"/>
  <c r="Z878" i="15"/>
  <c r="Z879" i="15"/>
  <c r="Z880" i="15"/>
  <c r="Z881" i="15"/>
  <c r="Z882" i="15"/>
  <c r="Z883" i="15"/>
  <c r="Z884" i="15"/>
  <c r="Z885" i="15"/>
  <c r="Z886" i="15"/>
  <c r="Z887" i="15"/>
  <c r="Z888" i="15"/>
  <c r="Z889" i="15"/>
  <c r="Z890" i="15"/>
  <c r="Z891" i="15"/>
  <c r="Z892" i="15"/>
  <c r="Z893" i="15"/>
  <c r="Z894" i="15"/>
  <c r="Z895" i="15"/>
  <c r="Z896" i="15"/>
  <c r="Z897" i="15"/>
  <c r="Z898" i="15"/>
  <c r="Z899" i="15"/>
  <c r="Z900" i="15"/>
  <c r="Z901" i="15"/>
  <c r="Z902" i="15"/>
  <c r="Z903" i="15"/>
  <c r="Z904" i="15"/>
  <c r="Z905" i="15"/>
  <c r="Z906" i="15"/>
  <c r="Z907" i="15"/>
  <c r="Z908" i="15"/>
  <c r="Z909" i="15"/>
  <c r="Z910" i="15"/>
  <c r="Z911" i="15"/>
  <c r="Z912" i="15"/>
  <c r="Z913" i="15"/>
  <c r="Z914" i="15"/>
  <c r="Z915" i="15"/>
  <c r="Z916" i="15"/>
  <c r="Z917" i="15"/>
  <c r="Z918" i="15"/>
  <c r="Z919" i="15"/>
  <c r="Z920" i="15"/>
  <c r="Z921" i="15"/>
  <c r="Z922" i="15"/>
  <c r="Z923" i="15"/>
  <c r="Z924" i="15"/>
  <c r="Z925" i="15"/>
  <c r="Z926" i="15"/>
  <c r="Z927" i="15"/>
  <c r="Z928" i="15"/>
  <c r="Z929" i="15"/>
  <c r="Z930" i="15"/>
  <c r="Z931" i="15"/>
  <c r="Z932" i="15"/>
  <c r="Z933" i="15"/>
  <c r="Z934" i="15"/>
  <c r="Z935" i="15"/>
  <c r="Z936" i="15"/>
  <c r="Z937" i="15"/>
  <c r="Z938" i="15"/>
  <c r="Z939" i="15"/>
  <c r="Z940" i="15"/>
  <c r="Z941" i="15"/>
  <c r="Z942" i="15"/>
  <c r="Z943" i="15"/>
  <c r="Z944" i="15"/>
  <c r="Z945" i="15"/>
  <c r="Z946" i="15"/>
  <c r="Z947" i="15"/>
  <c r="Z948" i="15"/>
  <c r="Z949" i="15"/>
  <c r="Z950" i="15"/>
  <c r="Z951" i="15"/>
  <c r="Z952" i="15"/>
  <c r="Z953" i="15"/>
  <c r="Z954" i="15"/>
  <c r="Z955" i="15"/>
  <c r="Z956" i="15"/>
  <c r="Z957" i="15"/>
  <c r="Z958" i="15"/>
  <c r="Z959" i="15"/>
  <c r="Z960" i="15"/>
  <c r="Z961" i="15"/>
  <c r="Z962" i="15"/>
  <c r="Z963" i="15"/>
  <c r="Z964" i="15"/>
  <c r="Z965" i="15"/>
  <c r="Z966" i="15"/>
  <c r="Z967" i="15"/>
  <c r="Z968" i="15"/>
  <c r="Z969" i="15"/>
  <c r="Z970" i="15"/>
  <c r="Z971" i="15"/>
  <c r="Z972" i="15"/>
  <c r="Z973" i="15"/>
  <c r="Z974" i="15"/>
  <c r="Z975" i="15"/>
  <c r="Z976" i="15"/>
  <c r="Z977" i="15"/>
  <c r="Z978" i="15"/>
  <c r="Z979" i="15"/>
  <c r="Z980" i="15"/>
  <c r="Z981" i="15"/>
  <c r="Z982" i="15"/>
  <c r="Z983" i="15"/>
  <c r="Z984" i="15"/>
  <c r="Z985" i="15"/>
  <c r="Z986" i="15"/>
  <c r="Z987" i="15"/>
  <c r="Z988" i="15"/>
  <c r="Z989" i="15"/>
  <c r="Z990" i="15"/>
  <c r="Z991" i="15"/>
  <c r="Z992" i="15"/>
  <c r="Z993" i="15"/>
  <c r="Z994" i="15"/>
  <c r="Z995" i="15"/>
  <c r="Z996" i="15"/>
  <c r="Z997" i="15"/>
  <c r="Z998" i="15"/>
  <c r="Z999" i="15"/>
  <c r="Z1000" i="15"/>
  <c r="Z1001" i="15"/>
  <c r="Z1002" i="15"/>
  <c r="Z1003" i="15"/>
  <c r="Z1004" i="15"/>
  <c r="Z1005" i="15"/>
  <c r="Z1006" i="15"/>
  <c r="Z1007" i="15"/>
  <c r="Z1008" i="15"/>
  <c r="Z1009" i="15"/>
  <c r="Z1010" i="15"/>
  <c r="Z1011" i="15"/>
  <c r="Z1012" i="15"/>
  <c r="Z1013" i="15"/>
  <c r="Z1014" i="15"/>
  <c r="Z1015" i="15"/>
  <c r="Z1016" i="15"/>
  <c r="Z1017" i="15"/>
  <c r="Z1018" i="15"/>
  <c r="Z1019" i="15"/>
  <c r="Z1020" i="15"/>
  <c r="Z1021" i="15"/>
  <c r="Z1022" i="15"/>
  <c r="Z1023" i="15"/>
  <c r="Z1024" i="15"/>
  <c r="Z1025" i="15"/>
  <c r="Z1026" i="15"/>
  <c r="Z1027" i="15"/>
  <c r="Z1028" i="15"/>
  <c r="Z1029" i="15"/>
  <c r="Z1030" i="15"/>
  <c r="Z1031" i="15"/>
  <c r="Z1032" i="15"/>
  <c r="Z1033" i="15"/>
  <c r="Z1034" i="15"/>
  <c r="Z1035" i="15"/>
  <c r="Z1036" i="15"/>
  <c r="Z1037" i="15"/>
  <c r="Z1038" i="15"/>
  <c r="Z1039" i="15"/>
  <c r="Z1040" i="15"/>
  <c r="Z1041" i="15"/>
  <c r="Z1042" i="15"/>
  <c r="Z1043" i="15"/>
  <c r="Z1044" i="15"/>
  <c r="Z1045" i="15"/>
  <c r="Z1046" i="15"/>
  <c r="Z1047" i="15"/>
  <c r="Z1048" i="15"/>
  <c r="Z1049" i="15"/>
  <c r="Z1050" i="15"/>
  <c r="Z1051" i="15"/>
  <c r="Z1052" i="15"/>
  <c r="Z1053" i="15"/>
  <c r="Z1054" i="15"/>
  <c r="Z1055" i="15"/>
  <c r="Z1056" i="15"/>
  <c r="Z1057" i="15"/>
  <c r="Z1058" i="15"/>
  <c r="Z1059" i="15"/>
  <c r="Z1060" i="15"/>
  <c r="Z1061" i="15"/>
  <c r="Z1062" i="15"/>
  <c r="Z1063" i="15"/>
  <c r="Z1064" i="15"/>
  <c r="Z1065" i="15"/>
  <c r="Z1066" i="15"/>
  <c r="Z1067" i="15"/>
  <c r="Z1068" i="15"/>
  <c r="Z1069" i="15"/>
  <c r="Z1070" i="15"/>
  <c r="Z1071" i="15"/>
  <c r="Z1072" i="15"/>
  <c r="Z1073" i="15"/>
  <c r="Z1074" i="15"/>
  <c r="Z1075" i="15"/>
  <c r="Z1076" i="15"/>
  <c r="Z1077" i="15"/>
  <c r="Z1078" i="15"/>
  <c r="Z1079" i="15"/>
  <c r="Z1080" i="15"/>
  <c r="Z1081" i="15"/>
  <c r="Z1082" i="15"/>
  <c r="Z1083" i="15"/>
  <c r="Z1084" i="15"/>
  <c r="Z1085" i="15"/>
  <c r="Z1086" i="15"/>
  <c r="Z1087" i="15"/>
  <c r="Z1088" i="15"/>
  <c r="Z1089" i="15"/>
  <c r="Z1090" i="15"/>
  <c r="Z1091" i="15"/>
  <c r="Z1092" i="15"/>
  <c r="Z1093" i="15"/>
  <c r="Z1094" i="15"/>
  <c r="Z1095" i="15"/>
  <c r="Z1096" i="15"/>
  <c r="Z1097" i="15"/>
  <c r="Z1098" i="15"/>
  <c r="Z1099" i="15"/>
  <c r="Z1100" i="15"/>
  <c r="Z1101" i="15"/>
  <c r="Z1102" i="15"/>
  <c r="Z1103" i="15"/>
  <c r="Z1104" i="15"/>
  <c r="Z1105" i="15"/>
  <c r="Z1106" i="15"/>
  <c r="Z1107" i="15"/>
  <c r="Z1108" i="15"/>
  <c r="Z1109" i="15"/>
  <c r="Z1110" i="15"/>
  <c r="Z1111" i="15"/>
  <c r="Z1112" i="15"/>
  <c r="Z1113" i="15"/>
  <c r="Z1114" i="15"/>
  <c r="Z1115" i="15"/>
  <c r="Z1116" i="15"/>
  <c r="Z1117" i="15"/>
  <c r="Z1118" i="15"/>
  <c r="Z1119" i="15"/>
  <c r="Z1120" i="15"/>
  <c r="Z1121" i="15"/>
  <c r="Z1122" i="15"/>
  <c r="Z1123" i="15"/>
  <c r="Z1124" i="15"/>
  <c r="Z1125" i="15"/>
  <c r="Z1126" i="15"/>
  <c r="Z1127" i="15"/>
  <c r="Z1128" i="15"/>
  <c r="Z1129" i="15"/>
  <c r="Z1130" i="15"/>
  <c r="Z1131" i="15"/>
  <c r="Z1132" i="15"/>
  <c r="Z1133" i="15"/>
  <c r="Z1134" i="15"/>
  <c r="Z1135" i="15"/>
  <c r="Z1136" i="15"/>
  <c r="Z1137" i="15"/>
  <c r="Z1138" i="15"/>
  <c r="Z1139" i="15"/>
  <c r="Z1140" i="15"/>
  <c r="Z1141" i="15"/>
  <c r="Z1142" i="15"/>
  <c r="Z1143" i="15"/>
  <c r="Z1144" i="15"/>
  <c r="Z1145" i="15"/>
  <c r="Z1146" i="15"/>
  <c r="Z1147" i="15"/>
  <c r="Z1148" i="15"/>
  <c r="Z1149" i="15"/>
  <c r="Z1150" i="15"/>
  <c r="Z1151" i="15"/>
  <c r="Z1152" i="15"/>
  <c r="Z1153" i="15"/>
  <c r="Z1154" i="15"/>
  <c r="Z1155" i="15"/>
  <c r="Z1156" i="15"/>
  <c r="Z1157" i="15"/>
  <c r="Z1158" i="15"/>
  <c r="Z1159" i="15"/>
  <c r="Z1160" i="15"/>
  <c r="Z1161" i="15"/>
  <c r="Z1162" i="15"/>
  <c r="Z1163" i="15"/>
  <c r="Z1164" i="15"/>
  <c r="Z1165" i="15"/>
  <c r="Z1166" i="15"/>
  <c r="Z1167" i="15"/>
  <c r="Z1168" i="15"/>
  <c r="Z1169" i="15"/>
  <c r="Z1170" i="15"/>
  <c r="Z1171" i="15"/>
  <c r="Z1172" i="15"/>
  <c r="Z1173" i="15"/>
  <c r="Z1174" i="15"/>
  <c r="Z1175" i="15"/>
  <c r="Z1176" i="15"/>
  <c r="Z1177" i="15"/>
  <c r="Z1178" i="15"/>
  <c r="Z1179" i="15"/>
  <c r="Z1180" i="15"/>
  <c r="Z1181" i="15"/>
  <c r="Z1182" i="15"/>
  <c r="Z1183" i="15"/>
  <c r="Z1184" i="15"/>
  <c r="Z1185" i="15"/>
  <c r="Z1186" i="15"/>
  <c r="Z1187" i="15"/>
  <c r="Z1188" i="15"/>
  <c r="Z1189" i="15"/>
  <c r="Z1190" i="15"/>
  <c r="Z1191" i="15"/>
  <c r="Z1192" i="15"/>
  <c r="Z1193" i="15"/>
  <c r="Z1194" i="15"/>
  <c r="Z1195" i="15"/>
  <c r="Z1196" i="15"/>
  <c r="Z1197" i="15"/>
  <c r="Z1198" i="15"/>
  <c r="Z1199" i="15"/>
  <c r="Z1200" i="15"/>
  <c r="Z1201" i="15"/>
  <c r="Z1202" i="15"/>
  <c r="Z1203" i="15"/>
  <c r="Z1204" i="15"/>
  <c r="Z1205" i="15"/>
  <c r="Z1206" i="15"/>
  <c r="Z1207" i="15"/>
  <c r="Z1208" i="15"/>
  <c r="Z1209" i="15"/>
  <c r="Z1210" i="15"/>
  <c r="Z1211" i="15"/>
  <c r="Z1212" i="15"/>
  <c r="Z1213" i="15"/>
  <c r="Z1214" i="15"/>
  <c r="Z1215" i="15"/>
  <c r="Z1216" i="15"/>
  <c r="Z1217" i="15"/>
  <c r="Z1218" i="15"/>
  <c r="Z1219" i="15"/>
  <c r="Z1220" i="15"/>
  <c r="Z1221" i="15"/>
  <c r="Z1222" i="15"/>
  <c r="Z1223" i="15"/>
  <c r="Z1224" i="15"/>
  <c r="Z1225" i="15"/>
  <c r="Z1226" i="15"/>
  <c r="Z1227" i="15"/>
  <c r="Z1228" i="15"/>
  <c r="Z1229" i="15"/>
  <c r="Z1230" i="15"/>
  <c r="Z1231" i="15"/>
  <c r="Z1232" i="15"/>
  <c r="Z1233" i="15"/>
  <c r="Z1234" i="15"/>
  <c r="Z1235" i="15"/>
  <c r="Z1236" i="15"/>
  <c r="Z1237" i="15"/>
  <c r="Z1238" i="15"/>
  <c r="Z1239" i="15"/>
  <c r="Z1240" i="15"/>
  <c r="Z1241" i="15"/>
  <c r="Z1242" i="15"/>
  <c r="Z1243" i="15"/>
  <c r="Z1244" i="15"/>
  <c r="Z1245" i="15"/>
  <c r="Z1246" i="15"/>
  <c r="Z1247" i="15"/>
  <c r="Z1248" i="15"/>
  <c r="Z1249" i="15"/>
  <c r="Z1250" i="15"/>
  <c r="Z1251" i="15"/>
  <c r="Z1252" i="15"/>
  <c r="Z1253" i="15"/>
  <c r="Z1254" i="15"/>
  <c r="Z1255" i="15"/>
  <c r="Z1256" i="15"/>
  <c r="Z1257" i="15"/>
  <c r="Z1258" i="15"/>
  <c r="Z1259" i="15"/>
  <c r="Z1260" i="15"/>
  <c r="Z1261" i="15"/>
  <c r="Z1262" i="15"/>
  <c r="Z1263" i="15"/>
  <c r="Z1264" i="15"/>
  <c r="Z1265" i="15"/>
  <c r="Z1266" i="15"/>
  <c r="Z1267" i="15"/>
  <c r="Z1268" i="15"/>
  <c r="Z1269" i="15"/>
  <c r="Z1270" i="15"/>
  <c r="Z1271" i="15"/>
  <c r="Z1272" i="15"/>
  <c r="Z1273" i="15"/>
  <c r="Z1274" i="15"/>
  <c r="Z1275" i="15"/>
  <c r="Z1276" i="15"/>
  <c r="Z1277" i="15"/>
  <c r="Z1278" i="15"/>
  <c r="Z1279" i="15"/>
  <c r="Z1280" i="15"/>
  <c r="Z1281" i="15"/>
  <c r="Z1282" i="15"/>
  <c r="Z1283" i="15"/>
  <c r="Z1284" i="15"/>
  <c r="Z1285" i="15"/>
  <c r="Z1286" i="15"/>
  <c r="Z1287" i="15"/>
  <c r="Z1288" i="15"/>
  <c r="Z1289" i="15"/>
  <c r="Z1290" i="15"/>
  <c r="Z1291" i="15"/>
  <c r="Z1292" i="15"/>
  <c r="Z1293" i="15"/>
  <c r="Z1294" i="15"/>
  <c r="Z1295" i="15"/>
  <c r="Z1296" i="15"/>
  <c r="Z1297" i="15"/>
  <c r="Z1298" i="15"/>
  <c r="Z1299" i="15"/>
  <c r="Z1300" i="15"/>
  <c r="Z1301" i="15"/>
  <c r="Z1302" i="15"/>
  <c r="Z1303" i="15"/>
  <c r="Z1304" i="15"/>
  <c r="Z1305" i="15"/>
  <c r="Z1306" i="15"/>
  <c r="Z1307" i="15"/>
  <c r="Z1308" i="15"/>
  <c r="Z1309" i="15"/>
  <c r="Z1310" i="15"/>
  <c r="Z1311" i="15"/>
  <c r="Z1312" i="15"/>
  <c r="Z1313" i="15"/>
  <c r="Z1314" i="15"/>
  <c r="Z1315" i="15"/>
  <c r="Z1316" i="15"/>
  <c r="Z1317" i="15"/>
  <c r="Z1318" i="15"/>
  <c r="Z1319" i="15"/>
  <c r="Z1320" i="15"/>
  <c r="Z1321" i="15"/>
  <c r="Z1322" i="15"/>
  <c r="Z1323" i="15"/>
  <c r="Z1324" i="15"/>
  <c r="Z1325" i="15"/>
  <c r="Z1326" i="15"/>
  <c r="Z1327" i="15"/>
  <c r="Z1328" i="15"/>
  <c r="Z1329" i="15"/>
  <c r="Z1330" i="15"/>
  <c r="Z1331" i="15"/>
  <c r="Z1332" i="15"/>
  <c r="Z1333" i="15"/>
  <c r="Z1334" i="15"/>
  <c r="Z1335" i="15"/>
  <c r="Z1336" i="15"/>
  <c r="Z1337" i="15"/>
  <c r="Z1338" i="15"/>
  <c r="Z1339" i="15"/>
  <c r="Z1340" i="15"/>
  <c r="Z1341" i="15"/>
  <c r="Z1342" i="15"/>
  <c r="Z1343" i="15"/>
  <c r="Z1344" i="15"/>
  <c r="Z1345" i="15"/>
  <c r="Z1346" i="15"/>
  <c r="Z1347" i="15"/>
  <c r="Z1348" i="15"/>
  <c r="Z1349" i="15"/>
  <c r="Z1350" i="15"/>
  <c r="Z1351" i="15"/>
  <c r="Z1352" i="15"/>
  <c r="Z1353" i="15"/>
  <c r="Z1354" i="15"/>
  <c r="Z1355" i="15"/>
  <c r="Z1356" i="15"/>
  <c r="Z1357" i="15"/>
  <c r="Z1358" i="15"/>
  <c r="Z1359" i="15"/>
  <c r="Z1360" i="15"/>
  <c r="Z1361" i="15"/>
  <c r="Z1362" i="15"/>
  <c r="Z1363" i="15"/>
  <c r="Z1364" i="15"/>
  <c r="Z1365" i="15"/>
  <c r="Z1366" i="15"/>
  <c r="Z1367" i="15"/>
  <c r="Z1368" i="15"/>
  <c r="Z1369" i="15"/>
  <c r="Z1370" i="15"/>
  <c r="Z1371" i="15"/>
  <c r="Z1372" i="15"/>
  <c r="Z1373" i="15"/>
  <c r="Z1374" i="15"/>
  <c r="Z1375" i="15"/>
  <c r="Z1376" i="15"/>
  <c r="Z1377" i="15"/>
  <c r="Z1378" i="15"/>
  <c r="Z1379" i="15"/>
  <c r="Z1380" i="15"/>
  <c r="Z1381" i="15"/>
  <c r="Z1382" i="15"/>
  <c r="Z1383" i="15"/>
  <c r="Z1384" i="15"/>
  <c r="Z1385" i="15"/>
  <c r="Z1386" i="15"/>
  <c r="Z1387" i="15"/>
  <c r="Z1388" i="15"/>
  <c r="Z1389" i="15"/>
  <c r="Z1390" i="15"/>
  <c r="Z1391" i="15"/>
  <c r="Z1392" i="15"/>
  <c r="Z1393" i="15"/>
  <c r="Z1394" i="15"/>
  <c r="Z1395" i="15"/>
  <c r="Z1396" i="15"/>
  <c r="Z1397" i="15"/>
  <c r="Z1398" i="15"/>
  <c r="Z1399" i="15"/>
  <c r="Z1400" i="15"/>
  <c r="Z1401" i="15"/>
  <c r="Z1402" i="15"/>
  <c r="Z1403" i="15"/>
  <c r="Z1404" i="15"/>
  <c r="Z1405" i="15"/>
  <c r="Z1406" i="15"/>
  <c r="Z1407" i="15"/>
  <c r="Z1408" i="15"/>
  <c r="Z1409" i="15"/>
  <c r="Z1410" i="15"/>
  <c r="Z1411" i="15"/>
  <c r="Z1412" i="15"/>
  <c r="Z1413" i="15"/>
  <c r="Z1414" i="15"/>
  <c r="Z1415" i="15"/>
  <c r="Z1416" i="15"/>
  <c r="Z1417" i="15"/>
  <c r="Z1418" i="15"/>
  <c r="Z1419" i="15"/>
  <c r="Z1420" i="15"/>
  <c r="Z1421" i="15"/>
  <c r="Z1422" i="15"/>
  <c r="Z1423" i="15"/>
  <c r="Z1424" i="15"/>
  <c r="Z1425" i="15"/>
  <c r="Z1426" i="15"/>
  <c r="Z1427" i="15"/>
  <c r="Z1428" i="15"/>
  <c r="Z1429" i="15"/>
  <c r="Z1430" i="15"/>
  <c r="Z1431" i="15"/>
  <c r="Z1432" i="15"/>
  <c r="Z1433" i="15"/>
  <c r="Z1434" i="15"/>
  <c r="Z1435" i="15"/>
  <c r="Z1436" i="15"/>
  <c r="Z1437" i="15"/>
  <c r="Z1438" i="15"/>
  <c r="Z1439" i="15"/>
  <c r="Z1440" i="15"/>
  <c r="Z1441" i="15"/>
  <c r="Z1442" i="15"/>
  <c r="Z1443" i="15"/>
  <c r="Z1444" i="15"/>
  <c r="Z1445" i="15"/>
  <c r="Z1446" i="15"/>
  <c r="Z1447" i="15"/>
  <c r="Z1448" i="15"/>
  <c r="Z1449" i="15"/>
  <c r="Z1450" i="15"/>
  <c r="Z1451" i="15"/>
  <c r="Z1452" i="15"/>
  <c r="Z1453" i="15"/>
  <c r="Z1454" i="15"/>
  <c r="Z1455" i="15"/>
  <c r="Z1456" i="15"/>
  <c r="Z1457" i="15"/>
  <c r="Z1458" i="15"/>
  <c r="Z1459" i="15"/>
  <c r="Z1460" i="15"/>
  <c r="Z1461" i="15"/>
  <c r="Z1462" i="15"/>
  <c r="Z1463" i="15"/>
  <c r="Z1464" i="15"/>
  <c r="Z1465" i="15"/>
  <c r="Z1466" i="15"/>
  <c r="Z1467" i="15"/>
  <c r="Z1468" i="15"/>
  <c r="Z1469" i="15"/>
  <c r="Z1470" i="15"/>
  <c r="Z1471" i="15"/>
  <c r="Z1472" i="15"/>
  <c r="Z1473" i="15"/>
  <c r="Z1474" i="15"/>
  <c r="Z1475" i="15"/>
  <c r="Z1476" i="15"/>
  <c r="Z1477" i="15"/>
  <c r="Z1478" i="15"/>
  <c r="Z1479" i="15"/>
  <c r="Z1480" i="15"/>
  <c r="Z1481" i="15"/>
  <c r="Z1482" i="15"/>
  <c r="Z1483" i="15"/>
  <c r="Z1484" i="15"/>
  <c r="Z1485" i="15"/>
  <c r="Z1486" i="15"/>
  <c r="Z1487" i="15"/>
  <c r="Z1488" i="15"/>
  <c r="Z1489" i="15"/>
  <c r="Z1490" i="15"/>
  <c r="Z1491" i="15"/>
  <c r="Z1492" i="15"/>
  <c r="Z1493" i="15"/>
  <c r="Z1494" i="15"/>
  <c r="Z1495" i="15"/>
  <c r="Z1496" i="15"/>
  <c r="Z1497" i="15"/>
  <c r="Z1498" i="15"/>
  <c r="Z1499" i="15"/>
  <c r="Z1500" i="15"/>
  <c r="Z1501" i="15"/>
  <c r="Z1502" i="15"/>
  <c r="Z1503" i="15"/>
  <c r="Z1504" i="15"/>
  <c r="Z1505" i="15"/>
  <c r="Z1506" i="15"/>
  <c r="Z1507" i="15"/>
  <c r="Z1508" i="15"/>
  <c r="Z1509" i="15"/>
  <c r="Z1510" i="15"/>
  <c r="Z1511" i="15"/>
  <c r="Z1512" i="15"/>
  <c r="Z1513" i="15"/>
  <c r="Z1514" i="15"/>
  <c r="AB20" i="15"/>
  <c r="AB21" i="15"/>
  <c r="AB22" i="15"/>
  <c r="AB23" i="15"/>
  <c r="AB24" i="15"/>
  <c r="AB25" i="15"/>
  <c r="AB26" i="15"/>
  <c r="AB27" i="15"/>
  <c r="AB28" i="15"/>
  <c r="AB29" i="15"/>
  <c r="AB30" i="15"/>
  <c r="AB31" i="15"/>
  <c r="AB32" i="15"/>
  <c r="AB33" i="15"/>
  <c r="AB34" i="15"/>
  <c r="AB35" i="15"/>
  <c r="AB36" i="15"/>
  <c r="AB37" i="15"/>
  <c r="AB38" i="15"/>
  <c r="AB39" i="15"/>
  <c r="AB40" i="15"/>
  <c r="AB41" i="15"/>
  <c r="AB42" i="15"/>
  <c r="AB43" i="15"/>
  <c r="AB44" i="15"/>
  <c r="AB45" i="15"/>
  <c r="AB46" i="15"/>
  <c r="AB47" i="15"/>
  <c r="AB48" i="15"/>
  <c r="AB49" i="15"/>
  <c r="AB50" i="15"/>
  <c r="AB51" i="15"/>
  <c r="AB52" i="15"/>
  <c r="AB53" i="15"/>
  <c r="AB54" i="15"/>
  <c r="AB55" i="15"/>
  <c r="AB56" i="15"/>
  <c r="AB57" i="15"/>
  <c r="AB58" i="15"/>
  <c r="AB59" i="15"/>
  <c r="AB60" i="15"/>
  <c r="AB61" i="15"/>
  <c r="AB62" i="15"/>
  <c r="AB63" i="15"/>
  <c r="AB64" i="15"/>
  <c r="AB65" i="15"/>
  <c r="AB66" i="15"/>
  <c r="AB67" i="15"/>
  <c r="AB68" i="15"/>
  <c r="AB69" i="15"/>
  <c r="AB70" i="15"/>
  <c r="AB71" i="15"/>
  <c r="AB72" i="15"/>
  <c r="AB73" i="15"/>
  <c r="AB74" i="15"/>
  <c r="AB75" i="15"/>
  <c r="AB76" i="15"/>
  <c r="AB77" i="15"/>
  <c r="AB78" i="15"/>
  <c r="AB79" i="15"/>
  <c r="AB80" i="15"/>
  <c r="AB81" i="15"/>
  <c r="AB82" i="15"/>
  <c r="AB83" i="15"/>
  <c r="AB84" i="15"/>
  <c r="AB85" i="15"/>
  <c r="AB86" i="15"/>
  <c r="AB87" i="15"/>
  <c r="AB88" i="15"/>
  <c r="AB89" i="15"/>
  <c r="AB90" i="15"/>
  <c r="AB91" i="15"/>
  <c r="AB92" i="15"/>
  <c r="AB93" i="15"/>
  <c r="AB94" i="15"/>
  <c r="AB95" i="15"/>
  <c r="AB96" i="15"/>
  <c r="AB97" i="15"/>
  <c r="AB98" i="15"/>
  <c r="AB99" i="15"/>
  <c r="AB100" i="15"/>
  <c r="AB101" i="15"/>
  <c r="AB102" i="15"/>
  <c r="AB103" i="15"/>
  <c r="AB104" i="15"/>
  <c r="AB105" i="15"/>
  <c r="AB106" i="15"/>
  <c r="AB107" i="15"/>
  <c r="AB108" i="15"/>
  <c r="AB109" i="15"/>
  <c r="AB110" i="15"/>
  <c r="AB111" i="15"/>
  <c r="AB112" i="15"/>
  <c r="AB113" i="15"/>
  <c r="AB114" i="15"/>
  <c r="AB115" i="15"/>
  <c r="AB116" i="15"/>
  <c r="AB117" i="15"/>
  <c r="AB118" i="15"/>
  <c r="AB119" i="15"/>
  <c r="AB120" i="15"/>
  <c r="AB121" i="15"/>
  <c r="AB122" i="15"/>
  <c r="AB123" i="15"/>
  <c r="AB124" i="15"/>
  <c r="AB125" i="15"/>
  <c r="AB126" i="15"/>
  <c r="AB127" i="15"/>
  <c r="AB128" i="15"/>
  <c r="AB129" i="15"/>
  <c r="AB130" i="15"/>
  <c r="AB131" i="15"/>
  <c r="AB132" i="15"/>
  <c r="AB133" i="15"/>
  <c r="AB134" i="15"/>
  <c r="AB135" i="15"/>
  <c r="AB136" i="15"/>
  <c r="AB137" i="15"/>
  <c r="AB138" i="15"/>
  <c r="AB139" i="15"/>
  <c r="AB140" i="15"/>
  <c r="AB141" i="15"/>
  <c r="AB142" i="15"/>
  <c r="AB143" i="15"/>
  <c r="AB144" i="15"/>
  <c r="AB145" i="15"/>
  <c r="AB146" i="15"/>
  <c r="AB147" i="15"/>
  <c r="AB148" i="15"/>
  <c r="AB149" i="15"/>
  <c r="AB150" i="15"/>
  <c r="AB151" i="15"/>
  <c r="AB152" i="15"/>
  <c r="AB153" i="15"/>
  <c r="AB154" i="15"/>
  <c r="AB155" i="15"/>
  <c r="AB156" i="15"/>
  <c r="AB157" i="15"/>
  <c r="AB158" i="15"/>
  <c r="AB159" i="15"/>
  <c r="AB160" i="15"/>
  <c r="AB161" i="15"/>
  <c r="AB162" i="15"/>
  <c r="AB163" i="15"/>
  <c r="AB164" i="15"/>
  <c r="AB165" i="15"/>
  <c r="AB166" i="15"/>
  <c r="AB167" i="15"/>
  <c r="AB168" i="15"/>
  <c r="AB169" i="15"/>
  <c r="AB170" i="15"/>
  <c r="AB171" i="15"/>
  <c r="AB172" i="15"/>
  <c r="AB173" i="15"/>
  <c r="AB174" i="15"/>
  <c r="AB175" i="15"/>
  <c r="AB176" i="15"/>
  <c r="AB177" i="15"/>
  <c r="AB178" i="15"/>
  <c r="AB179" i="15"/>
  <c r="AB180" i="15"/>
  <c r="AB181" i="15"/>
  <c r="AB182" i="15"/>
  <c r="AB183" i="15"/>
  <c r="AB184" i="15"/>
  <c r="AB185" i="15"/>
  <c r="AB186" i="15"/>
  <c r="AB187" i="15"/>
  <c r="AB188" i="15"/>
  <c r="AB189" i="15"/>
  <c r="AB190" i="15"/>
  <c r="AB191" i="15"/>
  <c r="AB192" i="15"/>
  <c r="AB193" i="15"/>
  <c r="AB194" i="15"/>
  <c r="AB195" i="15"/>
  <c r="AB196" i="15"/>
  <c r="AB197" i="15"/>
  <c r="AB198" i="15"/>
  <c r="AB199" i="15"/>
  <c r="AB200" i="15"/>
  <c r="AB201" i="15"/>
  <c r="AB202" i="15"/>
  <c r="AB203" i="15"/>
  <c r="AB204" i="15"/>
  <c r="AB205" i="15"/>
  <c r="AB206" i="15"/>
  <c r="AB207" i="15"/>
  <c r="AB208" i="15"/>
  <c r="AB209" i="15"/>
  <c r="AB210" i="15"/>
  <c r="AB211" i="15"/>
  <c r="AB212" i="15"/>
  <c r="AB213" i="15"/>
  <c r="AB214" i="15"/>
  <c r="AB215" i="15"/>
  <c r="AB216" i="15"/>
  <c r="AB217" i="15"/>
  <c r="AB218" i="15"/>
  <c r="AB219" i="15"/>
  <c r="AB220" i="15"/>
  <c r="AB221" i="15"/>
  <c r="AB222" i="15"/>
  <c r="AB223" i="15"/>
  <c r="AB224" i="15"/>
  <c r="AB225" i="15"/>
  <c r="AB226" i="15"/>
  <c r="AB227" i="15"/>
  <c r="AB228" i="15"/>
  <c r="AB229" i="15"/>
  <c r="AB230" i="15"/>
  <c r="AB231" i="15"/>
  <c r="AB232" i="15"/>
  <c r="AB233" i="15"/>
  <c r="AB234" i="15"/>
  <c r="AB235" i="15"/>
  <c r="AB236" i="15"/>
  <c r="AB237" i="15"/>
  <c r="AB238" i="15"/>
  <c r="AB239" i="15"/>
  <c r="AB240" i="15"/>
  <c r="AB241" i="15"/>
  <c r="AB242" i="15"/>
  <c r="AB243" i="15"/>
  <c r="AB244" i="15"/>
  <c r="AB245" i="15"/>
  <c r="AB246" i="15"/>
  <c r="AB247" i="15"/>
  <c r="AB248" i="15"/>
  <c r="AB249" i="15"/>
  <c r="AB250" i="15"/>
  <c r="AB251" i="15"/>
  <c r="AB252" i="15"/>
  <c r="AB253" i="15"/>
  <c r="AB254" i="15"/>
  <c r="AB255" i="15"/>
  <c r="AB256" i="15"/>
  <c r="AB257" i="15"/>
  <c r="AB258" i="15"/>
  <c r="AB259" i="15"/>
  <c r="AB260" i="15"/>
  <c r="AB261" i="15"/>
  <c r="AB262" i="15"/>
  <c r="AB263" i="15"/>
  <c r="AB264" i="15"/>
  <c r="AB265" i="15"/>
  <c r="AB266" i="15"/>
  <c r="AB267" i="15"/>
  <c r="AB268" i="15"/>
  <c r="AB269" i="15"/>
  <c r="AB270" i="15"/>
  <c r="AB271" i="15"/>
  <c r="AB272" i="15"/>
  <c r="AB273" i="15"/>
  <c r="AB274" i="15"/>
  <c r="AB275" i="15"/>
  <c r="AB276" i="15"/>
  <c r="AB277" i="15"/>
  <c r="AB278" i="15"/>
  <c r="AB279" i="15"/>
  <c r="AB280" i="15"/>
  <c r="AB281" i="15"/>
  <c r="AB282" i="15"/>
  <c r="AB283" i="15"/>
  <c r="AB284" i="15"/>
  <c r="AB285" i="15"/>
  <c r="AB286" i="15"/>
  <c r="AB287" i="15"/>
  <c r="AB288" i="15"/>
  <c r="AB289" i="15"/>
  <c r="AB290" i="15"/>
  <c r="AB291" i="15"/>
  <c r="AB292" i="15"/>
  <c r="AB293" i="15"/>
  <c r="AB294" i="15"/>
  <c r="AB295" i="15"/>
  <c r="AB296" i="15"/>
  <c r="AB297" i="15"/>
  <c r="AB298" i="15"/>
  <c r="AB299" i="15"/>
  <c r="AB300" i="15"/>
  <c r="AB301" i="15"/>
  <c r="AB302" i="15"/>
  <c r="AB303" i="15"/>
  <c r="AB304" i="15"/>
  <c r="AB305" i="15"/>
  <c r="AB306" i="15"/>
  <c r="AB307" i="15"/>
  <c r="AB308" i="15"/>
  <c r="AB309" i="15"/>
  <c r="AB310" i="15"/>
  <c r="AB311" i="15"/>
  <c r="AB312" i="15"/>
  <c r="AB313" i="15"/>
  <c r="AB314" i="15"/>
  <c r="AB315" i="15"/>
  <c r="AB316" i="15"/>
  <c r="AB317" i="15"/>
  <c r="AB318" i="15"/>
  <c r="AB319" i="15"/>
  <c r="AB320" i="15"/>
  <c r="AB321" i="15"/>
  <c r="AB322" i="15"/>
  <c r="AB323" i="15"/>
  <c r="AB324" i="15"/>
  <c r="AB325" i="15"/>
  <c r="AB326" i="15"/>
  <c r="AB327" i="15"/>
  <c r="AB328" i="15"/>
  <c r="AB329" i="15"/>
  <c r="AB330" i="15"/>
  <c r="AB331" i="15"/>
  <c r="AB332" i="15"/>
  <c r="AB333" i="15"/>
  <c r="AB334" i="15"/>
  <c r="AB335" i="15"/>
  <c r="AB336" i="15"/>
  <c r="AB337" i="15"/>
  <c r="AB338" i="15"/>
  <c r="AB339" i="15"/>
  <c r="AB340" i="15"/>
  <c r="AB341" i="15"/>
  <c r="AB342" i="15"/>
  <c r="AB343" i="15"/>
  <c r="AB344" i="15"/>
  <c r="AB345" i="15"/>
  <c r="AB346" i="15"/>
  <c r="AB347" i="15"/>
  <c r="AB348" i="15"/>
  <c r="AB349" i="15"/>
  <c r="AB350" i="15"/>
  <c r="AB351" i="15"/>
  <c r="AB352" i="15"/>
  <c r="AB353" i="15"/>
  <c r="AB354" i="15"/>
  <c r="AB355" i="15"/>
  <c r="AB356" i="15"/>
  <c r="AB357" i="15"/>
  <c r="AB358" i="15"/>
  <c r="AB359" i="15"/>
  <c r="AB360" i="15"/>
  <c r="AB361" i="15"/>
  <c r="AB362" i="15"/>
  <c r="AB363" i="15"/>
  <c r="AB364" i="15"/>
  <c r="AB365" i="15"/>
  <c r="AB366" i="15"/>
  <c r="AB367" i="15"/>
  <c r="AB368" i="15"/>
  <c r="AB369" i="15"/>
  <c r="AB370" i="15"/>
  <c r="AB371" i="15"/>
  <c r="AB372" i="15"/>
  <c r="AB373" i="15"/>
  <c r="AB374" i="15"/>
  <c r="AB375" i="15"/>
  <c r="AB376" i="15"/>
  <c r="AB377" i="15"/>
  <c r="AB378" i="15"/>
  <c r="AB379" i="15"/>
  <c r="AB380" i="15"/>
  <c r="AB381" i="15"/>
  <c r="AB382" i="15"/>
  <c r="AB383" i="15"/>
  <c r="AB384" i="15"/>
  <c r="AB385" i="15"/>
  <c r="AB386" i="15"/>
  <c r="AB387" i="15"/>
  <c r="AB388" i="15"/>
  <c r="AB389" i="15"/>
  <c r="AB390" i="15"/>
  <c r="AB391" i="15"/>
  <c r="AB392" i="15"/>
  <c r="AB393" i="15"/>
  <c r="AB394" i="15"/>
  <c r="AB395" i="15"/>
  <c r="AB396" i="15"/>
  <c r="AB397" i="15"/>
  <c r="AB398" i="15"/>
  <c r="AB399" i="15"/>
  <c r="AB400" i="15"/>
  <c r="AB401" i="15"/>
  <c r="AB402" i="15"/>
  <c r="AB403" i="15"/>
  <c r="AB404" i="15"/>
  <c r="AB405" i="15"/>
  <c r="AB406" i="15"/>
  <c r="AB407" i="15"/>
  <c r="AB408" i="15"/>
  <c r="AB409" i="15"/>
  <c r="AB410" i="15"/>
  <c r="AB411" i="15"/>
  <c r="AB412" i="15"/>
  <c r="AB413" i="15"/>
  <c r="AB414" i="15"/>
  <c r="AB415" i="15"/>
  <c r="AB416" i="15"/>
  <c r="AB417" i="15"/>
  <c r="AB418" i="15"/>
  <c r="AB419" i="15"/>
  <c r="AB420" i="15"/>
  <c r="AB421" i="15"/>
  <c r="AB422" i="15"/>
  <c r="AB423" i="15"/>
  <c r="AB424" i="15"/>
  <c r="AB425" i="15"/>
  <c r="AB426" i="15"/>
  <c r="AB427" i="15"/>
  <c r="AB428" i="15"/>
  <c r="AB429" i="15"/>
  <c r="AB430" i="15"/>
  <c r="AB431" i="15"/>
  <c r="AB432" i="15"/>
  <c r="AB433" i="15"/>
  <c r="AB434" i="15"/>
  <c r="AB435" i="15"/>
  <c r="AB436" i="15"/>
  <c r="AB437" i="15"/>
  <c r="AB438" i="15"/>
  <c r="AB439" i="15"/>
  <c r="AB440" i="15"/>
  <c r="AB441" i="15"/>
  <c r="AB442" i="15"/>
  <c r="AB443" i="15"/>
  <c r="AB444" i="15"/>
  <c r="AB445" i="15"/>
  <c r="AB446" i="15"/>
  <c r="AB447" i="15"/>
  <c r="AB448" i="15"/>
  <c r="AB449" i="15"/>
  <c r="AB450" i="15"/>
  <c r="AB451" i="15"/>
  <c r="AB452" i="15"/>
  <c r="AB453" i="15"/>
  <c r="AB454" i="15"/>
  <c r="AB455" i="15"/>
  <c r="AB456" i="15"/>
  <c r="AB457" i="15"/>
  <c r="AB458" i="15"/>
  <c r="AB459" i="15"/>
  <c r="AB460" i="15"/>
  <c r="AB461" i="15"/>
  <c r="AB462" i="15"/>
  <c r="AB463" i="15"/>
  <c r="AB464" i="15"/>
  <c r="AB465" i="15"/>
  <c r="AB466" i="15"/>
  <c r="AB467" i="15"/>
  <c r="AB468" i="15"/>
  <c r="AB469" i="15"/>
  <c r="AB470" i="15"/>
  <c r="AB471" i="15"/>
  <c r="AB472" i="15"/>
  <c r="AB473" i="15"/>
  <c r="AB474" i="15"/>
  <c r="AB475" i="15"/>
  <c r="AB476" i="15"/>
  <c r="AB477" i="15"/>
  <c r="AB478" i="15"/>
  <c r="AB479" i="15"/>
  <c r="AB480" i="15"/>
  <c r="AB481" i="15"/>
  <c r="AB482" i="15"/>
  <c r="AB483" i="15"/>
  <c r="AB484" i="15"/>
  <c r="AB485" i="15"/>
  <c r="AB486" i="15"/>
  <c r="AB487" i="15"/>
  <c r="AB488" i="15"/>
  <c r="AB489" i="15"/>
  <c r="AB490" i="15"/>
  <c r="AB491" i="15"/>
  <c r="AB492" i="15"/>
  <c r="AB493" i="15"/>
  <c r="AB494" i="15"/>
  <c r="AB495" i="15"/>
  <c r="AB496" i="15"/>
  <c r="AB497" i="15"/>
  <c r="AB498" i="15"/>
  <c r="AB499" i="15"/>
  <c r="AB500" i="15"/>
  <c r="AB501" i="15"/>
  <c r="AB502" i="15"/>
  <c r="AB503" i="15"/>
  <c r="AB504" i="15"/>
  <c r="AB505" i="15"/>
  <c r="AB506" i="15"/>
  <c r="AB507" i="15"/>
  <c r="AB508" i="15"/>
  <c r="AB509" i="15"/>
  <c r="AB510" i="15"/>
  <c r="AB511" i="15"/>
  <c r="AB512" i="15"/>
  <c r="AB513" i="15"/>
  <c r="AB514" i="15"/>
  <c r="AB515" i="15"/>
  <c r="AB516" i="15"/>
  <c r="AB517" i="15"/>
  <c r="AB518" i="15"/>
  <c r="AB519" i="15"/>
  <c r="AB520" i="15"/>
  <c r="AB521" i="15"/>
  <c r="AB522" i="15"/>
  <c r="AB523" i="15"/>
  <c r="AB524" i="15"/>
  <c r="AB525" i="15"/>
  <c r="AB526" i="15"/>
  <c r="AB527" i="15"/>
  <c r="AB528" i="15"/>
  <c r="AB529" i="15"/>
  <c r="AB530" i="15"/>
  <c r="AB531" i="15"/>
  <c r="AB532" i="15"/>
  <c r="AB533" i="15"/>
  <c r="AB534" i="15"/>
  <c r="AB535" i="15"/>
  <c r="AB536" i="15"/>
  <c r="AB537" i="15"/>
  <c r="AB538" i="15"/>
  <c r="AB539" i="15"/>
  <c r="AB540" i="15"/>
  <c r="AB541" i="15"/>
  <c r="AB542" i="15"/>
  <c r="AB543" i="15"/>
  <c r="AB544" i="15"/>
  <c r="AB545" i="15"/>
  <c r="AB546" i="15"/>
  <c r="AB547" i="15"/>
  <c r="AB548" i="15"/>
  <c r="AB549" i="15"/>
  <c r="AB550" i="15"/>
  <c r="AB551" i="15"/>
  <c r="AB552" i="15"/>
  <c r="AB553" i="15"/>
  <c r="AB554" i="15"/>
  <c r="AB555" i="15"/>
  <c r="AB556" i="15"/>
  <c r="AB557" i="15"/>
  <c r="AB558" i="15"/>
  <c r="AB559" i="15"/>
  <c r="AB560" i="15"/>
  <c r="AB561" i="15"/>
  <c r="AB562" i="15"/>
  <c r="AB563" i="15"/>
  <c r="AB564" i="15"/>
  <c r="AB565" i="15"/>
  <c r="AB566" i="15"/>
  <c r="AB567" i="15"/>
  <c r="AB568" i="15"/>
  <c r="AB569" i="15"/>
  <c r="AB570" i="15"/>
  <c r="AB571" i="15"/>
  <c r="AB572" i="15"/>
  <c r="AB573" i="15"/>
  <c r="AB574" i="15"/>
  <c r="AB575" i="15"/>
  <c r="AB576" i="15"/>
  <c r="AB577" i="15"/>
  <c r="AB578" i="15"/>
  <c r="AB579" i="15"/>
  <c r="AB580" i="15"/>
  <c r="AB581" i="15"/>
  <c r="AB582" i="15"/>
  <c r="AB583" i="15"/>
  <c r="AB584" i="15"/>
  <c r="AB585" i="15"/>
  <c r="AB586" i="15"/>
  <c r="AB587" i="15"/>
  <c r="AB588" i="15"/>
  <c r="AB589" i="15"/>
  <c r="AB590" i="15"/>
  <c r="AB591" i="15"/>
  <c r="AB592" i="15"/>
  <c r="AB593" i="15"/>
  <c r="AB594" i="15"/>
  <c r="AB595" i="15"/>
  <c r="AB596" i="15"/>
  <c r="AB597" i="15"/>
  <c r="AB598" i="15"/>
  <c r="AB599" i="15"/>
  <c r="AB600" i="15"/>
  <c r="AB601" i="15"/>
  <c r="AB602" i="15"/>
  <c r="AB603" i="15"/>
  <c r="AB604" i="15"/>
  <c r="AB605" i="15"/>
  <c r="AB606" i="15"/>
  <c r="AB607" i="15"/>
  <c r="AB608" i="15"/>
  <c r="AB609" i="15"/>
  <c r="AB610" i="15"/>
  <c r="AB611" i="15"/>
  <c r="AB612" i="15"/>
  <c r="AB613" i="15"/>
  <c r="AB614" i="15"/>
  <c r="AB615" i="15"/>
  <c r="AB616" i="15"/>
  <c r="AB617" i="15"/>
  <c r="AB618" i="15"/>
  <c r="AB619" i="15"/>
  <c r="AB620" i="15"/>
  <c r="AB621" i="15"/>
  <c r="AB622" i="15"/>
  <c r="AB623" i="15"/>
  <c r="AB624" i="15"/>
  <c r="AB625" i="15"/>
  <c r="AB626" i="15"/>
  <c r="AB627" i="15"/>
  <c r="AB628" i="15"/>
  <c r="AB629" i="15"/>
  <c r="AB630" i="15"/>
  <c r="AB631" i="15"/>
  <c r="AB632" i="15"/>
  <c r="AB633" i="15"/>
  <c r="AB634" i="15"/>
  <c r="AB635" i="15"/>
  <c r="AB636" i="15"/>
  <c r="AB637" i="15"/>
  <c r="AB638" i="15"/>
  <c r="AB639" i="15"/>
  <c r="AB640" i="15"/>
  <c r="AB641" i="15"/>
  <c r="AB642" i="15"/>
  <c r="AB643" i="15"/>
  <c r="AB644" i="15"/>
  <c r="AB645" i="15"/>
  <c r="AB646" i="15"/>
  <c r="AB647" i="15"/>
  <c r="AB648" i="15"/>
  <c r="AB649" i="15"/>
  <c r="AB650" i="15"/>
  <c r="AB651" i="15"/>
  <c r="AB652" i="15"/>
  <c r="AB653" i="15"/>
  <c r="AB654" i="15"/>
  <c r="AB655" i="15"/>
  <c r="AB656" i="15"/>
  <c r="AB657" i="15"/>
  <c r="AB658" i="15"/>
  <c r="AB659" i="15"/>
  <c r="AB660" i="15"/>
  <c r="AB661" i="15"/>
  <c r="AB662" i="15"/>
  <c r="AB663" i="15"/>
  <c r="AB664" i="15"/>
  <c r="AB665" i="15"/>
  <c r="AB666" i="15"/>
  <c r="AB667" i="15"/>
  <c r="AB668" i="15"/>
  <c r="AB669" i="15"/>
  <c r="AB670" i="15"/>
  <c r="AB671" i="15"/>
  <c r="AB672" i="15"/>
  <c r="AB673" i="15"/>
  <c r="AB674" i="15"/>
  <c r="AB675" i="15"/>
  <c r="AB676" i="15"/>
  <c r="AB677" i="15"/>
  <c r="AB678" i="15"/>
  <c r="AB679" i="15"/>
  <c r="AB680" i="15"/>
  <c r="AB681" i="15"/>
  <c r="AB682" i="15"/>
  <c r="AB683" i="15"/>
  <c r="AB684" i="15"/>
  <c r="AB685" i="15"/>
  <c r="AB686" i="15"/>
  <c r="AB687" i="15"/>
  <c r="AB688" i="15"/>
  <c r="AB689" i="15"/>
  <c r="AB690" i="15"/>
  <c r="AB691" i="15"/>
  <c r="AB692" i="15"/>
  <c r="AB693" i="15"/>
  <c r="AB694" i="15"/>
  <c r="AB695" i="15"/>
  <c r="AB696" i="15"/>
  <c r="AB697" i="15"/>
  <c r="AB698" i="15"/>
  <c r="AB699" i="15"/>
  <c r="AB700" i="15"/>
  <c r="AB701" i="15"/>
  <c r="AB702" i="15"/>
  <c r="AB703" i="15"/>
  <c r="AB704" i="15"/>
  <c r="AB705" i="15"/>
  <c r="AB706" i="15"/>
  <c r="AB707" i="15"/>
  <c r="AB708" i="15"/>
  <c r="AB709" i="15"/>
  <c r="AB710" i="15"/>
  <c r="AB711" i="15"/>
  <c r="AB712" i="15"/>
  <c r="AB713" i="15"/>
  <c r="AB714" i="15"/>
  <c r="AB715" i="15"/>
  <c r="AB716" i="15"/>
  <c r="AB717" i="15"/>
  <c r="AB718" i="15"/>
  <c r="AB719" i="15"/>
  <c r="AB720" i="15"/>
  <c r="AB721" i="15"/>
  <c r="AB722" i="15"/>
  <c r="AB723" i="15"/>
  <c r="AB724" i="15"/>
  <c r="AB725" i="15"/>
  <c r="AB726" i="15"/>
  <c r="AB727" i="15"/>
  <c r="AB728" i="15"/>
  <c r="AB729" i="15"/>
  <c r="AB730" i="15"/>
  <c r="AB731" i="15"/>
  <c r="AB732" i="15"/>
  <c r="AB733" i="15"/>
  <c r="AB734" i="15"/>
  <c r="AB735" i="15"/>
  <c r="AB736" i="15"/>
  <c r="AB737" i="15"/>
  <c r="AB738" i="15"/>
  <c r="AB739" i="15"/>
  <c r="AB740" i="15"/>
  <c r="AB741" i="15"/>
  <c r="AB742" i="15"/>
  <c r="AB743" i="15"/>
  <c r="AB744" i="15"/>
  <c r="AB745" i="15"/>
  <c r="AB746" i="15"/>
  <c r="AB747" i="15"/>
  <c r="AB748" i="15"/>
  <c r="AB749" i="15"/>
  <c r="AB750" i="15"/>
  <c r="AB751" i="15"/>
  <c r="AB752" i="15"/>
  <c r="AB753" i="15"/>
  <c r="AB754" i="15"/>
  <c r="AB755" i="15"/>
  <c r="AB756" i="15"/>
  <c r="AB757" i="15"/>
  <c r="AB758" i="15"/>
  <c r="AB759" i="15"/>
  <c r="AB760" i="15"/>
  <c r="AB761" i="15"/>
  <c r="AB762" i="15"/>
  <c r="AB763" i="15"/>
  <c r="AB764" i="15"/>
  <c r="AB765" i="15"/>
  <c r="AB766" i="15"/>
  <c r="AB767" i="15"/>
  <c r="AB768" i="15"/>
  <c r="AB769" i="15"/>
  <c r="AB770" i="15"/>
  <c r="AB771" i="15"/>
  <c r="AB772" i="15"/>
  <c r="AB773" i="15"/>
  <c r="AB774" i="15"/>
  <c r="AB775" i="15"/>
  <c r="AB776" i="15"/>
  <c r="AB777" i="15"/>
  <c r="AB778" i="15"/>
  <c r="AB779" i="15"/>
  <c r="AB780" i="15"/>
  <c r="AB781" i="15"/>
  <c r="AB782" i="15"/>
  <c r="AB783" i="15"/>
  <c r="AB784" i="15"/>
  <c r="AB785" i="15"/>
  <c r="AB786" i="15"/>
  <c r="AB787" i="15"/>
  <c r="AB788" i="15"/>
  <c r="AB789" i="15"/>
  <c r="AB790" i="15"/>
  <c r="AB791" i="15"/>
  <c r="AB792" i="15"/>
  <c r="AB793" i="15"/>
  <c r="AB794" i="15"/>
  <c r="AB795" i="15"/>
  <c r="AB796" i="15"/>
  <c r="AB797" i="15"/>
  <c r="AB798" i="15"/>
  <c r="AB799" i="15"/>
  <c r="AB800" i="15"/>
  <c r="AB801" i="15"/>
  <c r="AB802" i="15"/>
  <c r="AB803" i="15"/>
  <c r="AB804" i="15"/>
  <c r="AB805" i="15"/>
  <c r="AB806" i="15"/>
  <c r="AB807" i="15"/>
  <c r="AB808" i="15"/>
  <c r="AB809" i="15"/>
  <c r="AB810" i="15"/>
  <c r="AB811" i="15"/>
  <c r="AB812" i="15"/>
  <c r="AB813" i="15"/>
  <c r="AB814" i="15"/>
  <c r="AB815" i="15"/>
  <c r="AB816" i="15"/>
  <c r="AB817" i="15"/>
  <c r="AB818" i="15"/>
  <c r="AB819" i="15"/>
  <c r="AB820" i="15"/>
  <c r="AB821" i="15"/>
  <c r="AB822" i="15"/>
  <c r="AB823" i="15"/>
  <c r="AB824" i="15"/>
  <c r="AB825" i="15"/>
  <c r="AB826" i="15"/>
  <c r="AB827" i="15"/>
  <c r="AB828" i="15"/>
  <c r="AB829" i="15"/>
  <c r="AB830" i="15"/>
  <c r="AB831" i="15"/>
  <c r="AB832" i="15"/>
  <c r="AB833" i="15"/>
  <c r="AB834" i="15"/>
  <c r="AB835" i="15"/>
  <c r="AB836" i="15"/>
  <c r="AB837" i="15"/>
  <c r="AB838" i="15"/>
  <c r="AB839" i="15"/>
  <c r="AB840" i="15"/>
  <c r="AB841" i="15"/>
  <c r="AB842" i="15"/>
  <c r="AB843" i="15"/>
  <c r="AB844" i="15"/>
  <c r="AB845" i="15"/>
  <c r="AB846" i="15"/>
  <c r="AB847" i="15"/>
  <c r="AB848" i="15"/>
  <c r="AB849" i="15"/>
  <c r="AB850" i="15"/>
  <c r="AB851" i="15"/>
  <c r="AB852" i="15"/>
  <c r="AB853" i="15"/>
  <c r="AB854" i="15"/>
  <c r="AB855" i="15"/>
  <c r="AB856" i="15"/>
  <c r="AB857" i="15"/>
  <c r="AB858" i="15"/>
  <c r="AB859" i="15"/>
  <c r="AB860" i="15"/>
  <c r="AB861" i="15"/>
  <c r="AB862" i="15"/>
  <c r="AB863" i="15"/>
  <c r="AB864" i="15"/>
  <c r="AB865" i="15"/>
  <c r="AB866" i="15"/>
  <c r="AB867" i="15"/>
  <c r="AB868" i="15"/>
  <c r="AB869" i="15"/>
  <c r="AB870" i="15"/>
  <c r="AB871" i="15"/>
  <c r="AB872" i="15"/>
  <c r="AB873" i="15"/>
  <c r="AB874" i="15"/>
  <c r="AB875" i="15"/>
  <c r="AB876" i="15"/>
  <c r="AB877" i="15"/>
  <c r="AB878" i="15"/>
  <c r="AB879" i="15"/>
  <c r="AB880" i="15"/>
  <c r="AB881" i="15"/>
  <c r="AB882" i="15"/>
  <c r="AB883" i="15"/>
  <c r="AB884" i="15"/>
  <c r="AB885" i="15"/>
  <c r="AB886" i="15"/>
  <c r="AB887" i="15"/>
  <c r="AB888" i="15"/>
  <c r="AB889" i="15"/>
  <c r="AB890" i="15"/>
  <c r="AB891" i="15"/>
  <c r="AB892" i="15"/>
  <c r="AB893" i="15"/>
  <c r="AB894" i="15"/>
  <c r="AB895" i="15"/>
  <c r="AB896" i="15"/>
  <c r="AB897" i="15"/>
  <c r="AB898" i="15"/>
  <c r="AB899" i="15"/>
  <c r="AB900" i="15"/>
  <c r="AB901" i="15"/>
  <c r="AB902" i="15"/>
  <c r="AB903" i="15"/>
  <c r="AB904" i="15"/>
  <c r="AB905" i="15"/>
  <c r="AB906" i="15"/>
  <c r="AB907" i="15"/>
  <c r="AB908" i="15"/>
  <c r="AB909" i="15"/>
  <c r="AB910" i="15"/>
  <c r="AB911" i="15"/>
  <c r="AB912" i="15"/>
  <c r="AB913" i="15"/>
  <c r="AB914" i="15"/>
  <c r="AB915" i="15"/>
  <c r="AB916" i="15"/>
  <c r="AB917" i="15"/>
  <c r="AB918" i="15"/>
  <c r="AB919" i="15"/>
  <c r="AB920" i="15"/>
  <c r="AB921" i="15"/>
  <c r="AB922" i="15"/>
  <c r="AB923" i="15"/>
  <c r="AB924" i="15"/>
  <c r="AB925" i="15"/>
  <c r="AB926" i="15"/>
  <c r="AB927" i="15"/>
  <c r="AB928" i="15"/>
  <c r="AB929" i="15"/>
  <c r="AB930" i="15"/>
  <c r="AB931" i="15"/>
  <c r="AB932" i="15"/>
  <c r="AB933" i="15"/>
  <c r="AB934" i="15"/>
  <c r="AB935" i="15"/>
  <c r="AB936" i="15"/>
  <c r="AB937" i="15"/>
  <c r="AB938" i="15"/>
  <c r="AB939" i="15"/>
  <c r="AB940" i="15"/>
  <c r="AB941" i="15"/>
  <c r="AB942" i="15"/>
  <c r="AB943" i="15"/>
  <c r="AB944" i="15"/>
  <c r="AB945" i="15"/>
  <c r="AB946" i="15"/>
  <c r="AB947" i="15"/>
  <c r="AB948" i="15"/>
  <c r="AB949" i="15"/>
  <c r="AB950" i="15"/>
  <c r="AB951" i="15"/>
  <c r="AB952" i="15"/>
  <c r="AB953" i="15"/>
  <c r="AB954" i="15"/>
  <c r="AB955" i="15"/>
  <c r="AB956" i="15"/>
  <c r="AB957" i="15"/>
  <c r="AB958" i="15"/>
  <c r="AB959" i="15"/>
  <c r="AB960" i="15"/>
  <c r="AB961" i="15"/>
  <c r="AB962" i="15"/>
  <c r="AB963" i="15"/>
  <c r="AB964" i="15"/>
  <c r="AB965" i="15"/>
  <c r="AB966" i="15"/>
  <c r="AB967" i="15"/>
  <c r="AB968" i="15"/>
  <c r="AB969" i="15"/>
  <c r="AB970" i="15"/>
  <c r="AB971" i="15"/>
  <c r="AB972" i="15"/>
  <c r="AB973" i="15"/>
  <c r="AB974" i="15"/>
  <c r="AB975" i="15"/>
  <c r="AB976" i="15"/>
  <c r="AB977" i="15"/>
  <c r="AB978" i="15"/>
  <c r="AB979" i="15"/>
  <c r="AB980" i="15"/>
  <c r="AB981" i="15"/>
  <c r="AB982" i="15"/>
  <c r="AB983" i="15"/>
  <c r="AB984" i="15"/>
  <c r="AB985" i="15"/>
  <c r="AB986" i="15"/>
  <c r="AB987" i="15"/>
  <c r="AB988" i="15"/>
  <c r="AB989" i="15"/>
  <c r="AB990" i="15"/>
  <c r="AB991" i="15"/>
  <c r="AB992" i="15"/>
  <c r="AB993" i="15"/>
  <c r="AB994" i="15"/>
  <c r="AB995" i="15"/>
  <c r="AB996" i="15"/>
  <c r="AB997" i="15"/>
  <c r="AB998" i="15"/>
  <c r="AB999" i="15"/>
  <c r="AB1000" i="15"/>
  <c r="AB1001" i="15"/>
  <c r="AB1002" i="15"/>
  <c r="AB1003" i="15"/>
  <c r="AB1004" i="15"/>
  <c r="AB1005" i="15"/>
  <c r="AB1006" i="15"/>
  <c r="AB1007" i="15"/>
  <c r="AB1008" i="15"/>
  <c r="AB1009" i="15"/>
  <c r="AB1010" i="15"/>
  <c r="AB1011" i="15"/>
  <c r="AB1012" i="15"/>
  <c r="AB1013" i="15"/>
  <c r="AB1014" i="15"/>
  <c r="AB1015" i="15"/>
  <c r="AB1016" i="15"/>
  <c r="AB1017" i="15"/>
  <c r="AB1018" i="15"/>
  <c r="AB1019" i="15"/>
  <c r="AB1020" i="15"/>
  <c r="AB1021" i="15"/>
  <c r="AB1022" i="15"/>
  <c r="AB1023" i="15"/>
  <c r="AB1024" i="15"/>
  <c r="AB1025" i="15"/>
  <c r="AB1026" i="15"/>
  <c r="AB1027" i="15"/>
  <c r="AB1028" i="15"/>
  <c r="AB1029" i="15"/>
  <c r="AB1030" i="15"/>
  <c r="AB1031" i="15"/>
  <c r="AB1032" i="15"/>
  <c r="AB1033" i="15"/>
  <c r="AB1034" i="15"/>
  <c r="AB1035" i="15"/>
  <c r="AB1036" i="15"/>
  <c r="AB1037" i="15"/>
  <c r="AB1038" i="15"/>
  <c r="AB1039" i="15"/>
  <c r="AB1040" i="15"/>
  <c r="AB1041" i="15"/>
  <c r="AB1042" i="15"/>
  <c r="AB1043" i="15"/>
  <c r="AB1044" i="15"/>
  <c r="AB1045" i="15"/>
  <c r="AB1046" i="15"/>
  <c r="AB1047" i="15"/>
  <c r="AB1048" i="15"/>
  <c r="AB1049" i="15"/>
  <c r="AB1050" i="15"/>
  <c r="AB1051" i="15"/>
  <c r="AB1052" i="15"/>
  <c r="AB1053" i="15"/>
  <c r="AB1054" i="15"/>
  <c r="AB1055" i="15"/>
  <c r="AB1056" i="15"/>
  <c r="AB1057" i="15"/>
  <c r="AB1058" i="15"/>
  <c r="AB1059" i="15"/>
  <c r="AB1060" i="15"/>
  <c r="AB1061" i="15"/>
  <c r="AB1062" i="15"/>
  <c r="AB1063" i="15"/>
  <c r="AB1064" i="15"/>
  <c r="AB1065" i="15"/>
  <c r="AB1066" i="15"/>
  <c r="AB1067" i="15"/>
  <c r="AB1068" i="15"/>
  <c r="AB1069" i="15"/>
  <c r="AB1070" i="15"/>
  <c r="AB1071" i="15"/>
  <c r="AB1072" i="15"/>
  <c r="AB1073" i="15"/>
  <c r="AB1074" i="15"/>
  <c r="AB1075" i="15"/>
  <c r="AB1076" i="15"/>
  <c r="AB1077" i="15"/>
  <c r="AB1078" i="15"/>
  <c r="AB1079" i="15"/>
  <c r="AB1080" i="15"/>
  <c r="AB1081" i="15"/>
  <c r="AB1082" i="15"/>
  <c r="AB1083" i="15"/>
  <c r="AB1084" i="15"/>
  <c r="AB1085" i="15"/>
  <c r="AB1086" i="15"/>
  <c r="AB1087" i="15"/>
  <c r="AB1088" i="15"/>
  <c r="AB1089" i="15"/>
  <c r="AB1090" i="15"/>
  <c r="AB1091" i="15"/>
  <c r="AB1092" i="15"/>
  <c r="AB1093" i="15"/>
  <c r="AB1094" i="15"/>
  <c r="AB1095" i="15"/>
  <c r="AB1096" i="15"/>
  <c r="AB1097" i="15"/>
  <c r="AB1098" i="15"/>
  <c r="AB1099" i="15"/>
  <c r="AB1100" i="15"/>
  <c r="AB1101" i="15"/>
  <c r="AB1102" i="15"/>
  <c r="AB1103" i="15"/>
  <c r="AB1104" i="15"/>
  <c r="AB1105" i="15"/>
  <c r="AB1106" i="15"/>
  <c r="AB1107" i="15"/>
  <c r="AB1108" i="15"/>
  <c r="AB1109" i="15"/>
  <c r="AB1110" i="15"/>
  <c r="AB1111" i="15"/>
  <c r="AB1112" i="15"/>
  <c r="AB1113" i="15"/>
  <c r="AB1114" i="15"/>
  <c r="AB1115" i="15"/>
  <c r="AB1116" i="15"/>
  <c r="AB1117" i="15"/>
  <c r="AB1118" i="15"/>
  <c r="AB1119" i="15"/>
  <c r="AB1120" i="15"/>
  <c r="AB1121" i="15"/>
  <c r="AB1122" i="15"/>
  <c r="AB1123" i="15"/>
  <c r="AB1124" i="15"/>
  <c r="AB1125" i="15"/>
  <c r="AB1126" i="15"/>
  <c r="AB1127" i="15"/>
  <c r="AB1128" i="15"/>
  <c r="AB1129" i="15"/>
  <c r="AB1130" i="15"/>
  <c r="AB1131" i="15"/>
  <c r="AB1132" i="15"/>
  <c r="AB1133" i="15"/>
  <c r="AB1134" i="15"/>
  <c r="AB1135" i="15"/>
  <c r="AB1136" i="15"/>
  <c r="AB1137" i="15"/>
  <c r="AB1138" i="15"/>
  <c r="AB1139" i="15"/>
  <c r="AB1140" i="15"/>
  <c r="AB1141" i="15"/>
  <c r="AB1142" i="15"/>
  <c r="AB1143" i="15"/>
  <c r="AB1144" i="15"/>
  <c r="AB1145" i="15"/>
  <c r="AB1146" i="15"/>
  <c r="AB1147" i="15"/>
  <c r="AB1148" i="15"/>
  <c r="AB1149" i="15"/>
  <c r="AB1150" i="15"/>
  <c r="AB1151" i="15"/>
  <c r="AB1152" i="15"/>
  <c r="AB1153" i="15"/>
  <c r="AB1154" i="15"/>
  <c r="AB1155" i="15"/>
  <c r="AB1156" i="15"/>
  <c r="AB1157" i="15"/>
  <c r="AB1158" i="15"/>
  <c r="AB1159" i="15"/>
  <c r="AB1160" i="15"/>
  <c r="AB1161" i="15"/>
  <c r="AB1162" i="15"/>
  <c r="AB1163" i="15"/>
  <c r="AB1164" i="15"/>
  <c r="AB1165" i="15"/>
  <c r="AB1166" i="15"/>
  <c r="AB1167" i="15"/>
  <c r="AB1168" i="15"/>
  <c r="AB1169" i="15"/>
  <c r="AB1170" i="15"/>
  <c r="AB1171" i="15"/>
  <c r="AB1172" i="15"/>
  <c r="AB1173" i="15"/>
  <c r="AB1174" i="15"/>
  <c r="AB1175" i="15"/>
  <c r="AB1176" i="15"/>
  <c r="AB1177" i="15"/>
  <c r="AB1178" i="15"/>
  <c r="AB1179" i="15"/>
  <c r="AB1180" i="15"/>
  <c r="AB1181" i="15"/>
  <c r="AB1182" i="15"/>
  <c r="AB1183" i="15"/>
  <c r="AB1184" i="15"/>
  <c r="AB1185" i="15"/>
  <c r="AB1186" i="15"/>
  <c r="AB1187" i="15"/>
  <c r="AB1188" i="15"/>
  <c r="AB1189" i="15"/>
  <c r="AB1190" i="15"/>
  <c r="AB1191" i="15"/>
  <c r="AB1192" i="15"/>
  <c r="AB1193" i="15"/>
  <c r="AB1194" i="15"/>
  <c r="AB1195" i="15"/>
  <c r="AB1196" i="15"/>
  <c r="AB1197" i="15"/>
  <c r="AB1198" i="15"/>
  <c r="AB1199" i="15"/>
  <c r="AB1200" i="15"/>
  <c r="AB1201" i="15"/>
  <c r="AB1202" i="15"/>
  <c r="AB1203" i="15"/>
  <c r="AB1204" i="15"/>
  <c r="AB1205" i="15"/>
  <c r="AB1206" i="15"/>
  <c r="AB1207" i="15"/>
  <c r="AB1208" i="15"/>
  <c r="AB1209" i="15"/>
  <c r="AB1210" i="15"/>
  <c r="AB1211" i="15"/>
  <c r="AB1212" i="15"/>
  <c r="AB1213" i="15"/>
  <c r="AB1214" i="15"/>
  <c r="AB1215" i="15"/>
  <c r="AB1216" i="15"/>
  <c r="AB1217" i="15"/>
  <c r="AB1218" i="15"/>
  <c r="AB1219" i="15"/>
  <c r="AB1220" i="15"/>
  <c r="AB1221" i="15"/>
  <c r="AB1222" i="15"/>
  <c r="AB1223" i="15"/>
  <c r="AB1224" i="15"/>
  <c r="AB1225" i="15"/>
  <c r="AB1226" i="15"/>
  <c r="AB1227" i="15"/>
  <c r="AB1228" i="15"/>
  <c r="AB1229" i="15"/>
  <c r="AB1230" i="15"/>
  <c r="AB1231" i="15"/>
  <c r="AB1232" i="15"/>
  <c r="AB1233" i="15"/>
  <c r="AB1234" i="15"/>
  <c r="AB1235" i="15"/>
  <c r="AB1236" i="15"/>
  <c r="AB1237" i="15"/>
  <c r="AB1238" i="15"/>
  <c r="AB1239" i="15"/>
  <c r="AB1240" i="15"/>
  <c r="AB1241" i="15"/>
  <c r="AB1242" i="15"/>
  <c r="AB1243" i="15"/>
  <c r="AB1244" i="15"/>
  <c r="AB1245" i="15"/>
  <c r="AB1246" i="15"/>
  <c r="AB1247" i="15"/>
  <c r="AB1248" i="15"/>
  <c r="AB1249" i="15"/>
  <c r="AB1250" i="15"/>
  <c r="AB1251" i="15"/>
  <c r="AB1252" i="15"/>
  <c r="AB1253" i="15"/>
  <c r="AB1254" i="15"/>
  <c r="AB1255" i="15"/>
  <c r="AB1256" i="15"/>
  <c r="AB1257" i="15"/>
  <c r="AB1258" i="15"/>
  <c r="AB1259" i="15"/>
  <c r="AB1260" i="15"/>
  <c r="AB1261" i="15"/>
  <c r="AB1262" i="15"/>
  <c r="AB1263" i="15"/>
  <c r="AB1264" i="15"/>
  <c r="AB1265" i="15"/>
  <c r="AB1266" i="15"/>
  <c r="AB1267" i="15"/>
  <c r="AB1268" i="15"/>
  <c r="AB1269" i="15"/>
  <c r="AB1270" i="15"/>
  <c r="AB1271" i="15"/>
  <c r="AB1272" i="15"/>
  <c r="AB1273" i="15"/>
  <c r="AB1274" i="15"/>
  <c r="AB1275" i="15"/>
  <c r="AB1276" i="15"/>
  <c r="AB1277" i="15"/>
  <c r="AB1278" i="15"/>
  <c r="AB1279" i="15"/>
  <c r="AB1280" i="15"/>
  <c r="AB1281" i="15"/>
  <c r="AB1282" i="15"/>
  <c r="AB1283" i="15"/>
  <c r="AB1284" i="15"/>
  <c r="AB1285" i="15"/>
  <c r="AB1286" i="15"/>
  <c r="AB1287" i="15"/>
  <c r="AB1288" i="15"/>
  <c r="AB1289" i="15"/>
  <c r="AB1290" i="15"/>
  <c r="AB1291" i="15"/>
  <c r="AB1292" i="15"/>
  <c r="AB1293" i="15"/>
  <c r="AB1294" i="15"/>
  <c r="AB1295" i="15"/>
  <c r="AB1296" i="15"/>
  <c r="AB1297" i="15"/>
  <c r="AB1298" i="15"/>
  <c r="AB1299" i="15"/>
  <c r="AB1300" i="15"/>
  <c r="AB1301" i="15"/>
  <c r="AB1302" i="15"/>
  <c r="AB1303" i="15"/>
  <c r="AB1304" i="15"/>
  <c r="AB1305" i="15"/>
  <c r="AB1306" i="15"/>
  <c r="AB1307" i="15"/>
  <c r="AB1308" i="15"/>
  <c r="AB1309" i="15"/>
  <c r="AB1310" i="15"/>
  <c r="AB1311" i="15"/>
  <c r="AB1312" i="15"/>
  <c r="AB1313" i="15"/>
  <c r="AB1314" i="15"/>
  <c r="AB1315" i="15"/>
  <c r="AB1316" i="15"/>
  <c r="AB1317" i="15"/>
  <c r="AB1318" i="15"/>
  <c r="AB1319" i="15"/>
  <c r="AB1320" i="15"/>
  <c r="AB1321" i="15"/>
  <c r="AB1322" i="15"/>
  <c r="AB1323" i="15"/>
  <c r="AB1324" i="15"/>
  <c r="AB1325" i="15"/>
  <c r="AB1326" i="15"/>
  <c r="AB1327" i="15"/>
  <c r="AB1328" i="15"/>
  <c r="AB1329" i="15"/>
  <c r="AB1330" i="15"/>
  <c r="AB1331" i="15"/>
  <c r="AB1332" i="15"/>
  <c r="AB1333" i="15"/>
  <c r="AB1334" i="15"/>
  <c r="AB1335" i="15"/>
  <c r="AB1336" i="15"/>
  <c r="AB1337" i="15"/>
  <c r="AB1338" i="15"/>
  <c r="AB1339" i="15"/>
  <c r="AB1340" i="15"/>
  <c r="AB1341" i="15"/>
  <c r="AB1342" i="15"/>
  <c r="AB1343" i="15"/>
  <c r="AB1344" i="15"/>
  <c r="AB1345" i="15"/>
  <c r="AB1346" i="15"/>
  <c r="AB1347" i="15"/>
  <c r="AB1348" i="15"/>
  <c r="AB1349" i="15"/>
  <c r="AB1350" i="15"/>
  <c r="AB1351" i="15"/>
  <c r="AB1352" i="15"/>
  <c r="AB1353" i="15"/>
  <c r="AB1354" i="15"/>
  <c r="AB1355" i="15"/>
  <c r="AB1356" i="15"/>
  <c r="AB1357" i="15"/>
  <c r="AB1358" i="15"/>
  <c r="AB1359" i="15"/>
  <c r="AB1360" i="15"/>
  <c r="AB1361" i="15"/>
  <c r="AB1362" i="15"/>
  <c r="AB1363" i="15"/>
  <c r="AB1364" i="15"/>
  <c r="AB1365" i="15"/>
  <c r="AB1366" i="15"/>
  <c r="AB1367" i="15"/>
  <c r="AB1368" i="15"/>
  <c r="AB1369" i="15"/>
  <c r="AB1370" i="15"/>
  <c r="AB1371" i="15"/>
  <c r="AB1372" i="15"/>
  <c r="AB1373" i="15"/>
  <c r="AB1374" i="15"/>
  <c r="AB1375" i="15"/>
  <c r="AB1376" i="15"/>
  <c r="AB1377" i="15"/>
  <c r="AB1378" i="15"/>
  <c r="AB1379" i="15"/>
  <c r="AB1380" i="15"/>
  <c r="AB1381" i="15"/>
  <c r="AB1382" i="15"/>
  <c r="AB1383" i="15"/>
  <c r="AB1384" i="15"/>
  <c r="AB1385" i="15"/>
  <c r="AB1386" i="15"/>
  <c r="AB1387" i="15"/>
  <c r="AB1388" i="15"/>
  <c r="AB1389" i="15"/>
  <c r="AB1390" i="15"/>
  <c r="AB1391" i="15"/>
  <c r="AB1392" i="15"/>
  <c r="AB1393" i="15"/>
  <c r="AB1394" i="15"/>
  <c r="AB1395" i="15"/>
  <c r="AB1396" i="15"/>
  <c r="AB1397" i="15"/>
  <c r="AB1398" i="15"/>
  <c r="AB1399" i="15"/>
  <c r="AB1400" i="15"/>
  <c r="AB1401" i="15"/>
  <c r="AB1402" i="15"/>
  <c r="AB1403" i="15"/>
  <c r="AB1404" i="15"/>
  <c r="AB1405" i="15"/>
  <c r="AB1406" i="15"/>
  <c r="AB1407" i="15"/>
  <c r="AB1408" i="15"/>
  <c r="AB1409" i="15"/>
  <c r="AB1410" i="15"/>
  <c r="AB1411" i="15"/>
  <c r="AB1412" i="15"/>
  <c r="AB1413" i="15"/>
  <c r="AB1414" i="15"/>
  <c r="AB1415" i="15"/>
  <c r="AB1416" i="15"/>
  <c r="AB1417" i="15"/>
  <c r="AB1418" i="15"/>
  <c r="AB1419" i="15"/>
  <c r="AB1420" i="15"/>
  <c r="AB1421" i="15"/>
  <c r="AB1422" i="15"/>
  <c r="AB1423" i="15"/>
  <c r="AB1424" i="15"/>
  <c r="AB1425" i="15"/>
  <c r="AB1426" i="15"/>
  <c r="AB1427" i="15"/>
  <c r="AB1428" i="15"/>
  <c r="AB1429" i="15"/>
  <c r="AB1430" i="15"/>
  <c r="AB1431" i="15"/>
  <c r="AB1432" i="15"/>
  <c r="AB1433" i="15"/>
  <c r="AB1434" i="15"/>
  <c r="AB1435" i="15"/>
  <c r="AB1436" i="15"/>
  <c r="AB1437" i="15"/>
  <c r="AB1438" i="15"/>
  <c r="AB1439" i="15"/>
  <c r="AB1440" i="15"/>
  <c r="AB1441" i="15"/>
  <c r="AB1442" i="15"/>
  <c r="AB1443" i="15"/>
  <c r="AB1444" i="15"/>
  <c r="AB1445" i="15"/>
  <c r="AB1446" i="15"/>
  <c r="AB1447" i="15"/>
  <c r="AB1448" i="15"/>
  <c r="AB1449" i="15"/>
  <c r="AB1450" i="15"/>
  <c r="AB1451" i="15"/>
  <c r="AB1452" i="15"/>
  <c r="AB1453" i="15"/>
  <c r="AB1454" i="15"/>
  <c r="AB1455" i="15"/>
  <c r="AB1456" i="15"/>
  <c r="AB1457" i="15"/>
  <c r="AB1458" i="15"/>
  <c r="AB1459" i="15"/>
  <c r="AB1460" i="15"/>
  <c r="AB1461" i="15"/>
  <c r="AB1462" i="15"/>
  <c r="AB1463" i="15"/>
  <c r="AB1464" i="15"/>
  <c r="AB1465" i="15"/>
  <c r="AB1466" i="15"/>
  <c r="AB1467" i="15"/>
  <c r="AB1468" i="15"/>
  <c r="AB1469" i="15"/>
  <c r="AB1470" i="15"/>
  <c r="AB1471" i="15"/>
  <c r="AB1472" i="15"/>
  <c r="AB1473" i="15"/>
  <c r="AB1474" i="15"/>
  <c r="AB1475" i="15"/>
  <c r="AB1476" i="15"/>
  <c r="AB1477" i="15"/>
  <c r="AB1478" i="15"/>
  <c r="AB1479" i="15"/>
  <c r="AB1480" i="15"/>
  <c r="AB1481" i="15"/>
  <c r="AB1482" i="15"/>
  <c r="AB1483" i="15"/>
  <c r="AB1484" i="15"/>
  <c r="AB1485" i="15"/>
  <c r="AB1486" i="15"/>
  <c r="AB1487" i="15"/>
  <c r="AB1488" i="15"/>
  <c r="AB1489" i="15"/>
  <c r="AB1490" i="15"/>
  <c r="AB1491" i="15"/>
  <c r="AB1492" i="15"/>
  <c r="AB1493" i="15"/>
  <c r="AB1494" i="15"/>
  <c r="AB1495" i="15"/>
  <c r="AB1496" i="15"/>
  <c r="AB1497" i="15"/>
  <c r="AB1498" i="15"/>
  <c r="AB1499" i="15"/>
  <c r="AB1500" i="15"/>
  <c r="AB1501" i="15"/>
  <c r="AB1502" i="15"/>
  <c r="AB1503" i="15"/>
  <c r="AB1504" i="15"/>
  <c r="AB1505" i="15"/>
  <c r="AB1506" i="15"/>
  <c r="AB1507" i="15"/>
  <c r="AB1508" i="15"/>
  <c r="AB1509" i="15"/>
  <c r="AB1510" i="15"/>
  <c r="AB1511" i="15"/>
  <c r="AB1512" i="15"/>
  <c r="AB1513" i="15"/>
  <c r="AB1514" i="15"/>
  <c r="W16" i="15"/>
  <c r="W17" i="15"/>
  <c r="W18" i="15"/>
  <c r="W19" i="15"/>
  <c r="W20" i="15"/>
  <c r="W21" i="15"/>
  <c r="W22" i="15"/>
  <c r="W23" i="15"/>
  <c r="W24" i="15"/>
  <c r="W25" i="15"/>
  <c r="W26" i="15"/>
  <c r="W27" i="15"/>
  <c r="W28" i="15"/>
  <c r="W29" i="15"/>
  <c r="W30" i="15"/>
  <c r="W31" i="15"/>
  <c r="W32" i="15"/>
  <c r="W33" i="15"/>
  <c r="W34" i="15"/>
  <c r="W35" i="15"/>
  <c r="W36" i="15"/>
  <c r="W37" i="15"/>
  <c r="W38" i="15"/>
  <c r="W39" i="15"/>
  <c r="W40" i="15"/>
  <c r="W41" i="15"/>
  <c r="W42" i="15"/>
  <c r="W43" i="15"/>
  <c r="W44" i="15"/>
  <c r="W45" i="15"/>
  <c r="W46" i="15"/>
  <c r="W47" i="15"/>
  <c r="W48" i="15"/>
  <c r="W49" i="15"/>
  <c r="W50" i="15"/>
  <c r="W51" i="15"/>
  <c r="W52" i="15"/>
  <c r="W53" i="15"/>
  <c r="W54" i="15"/>
  <c r="W55" i="15"/>
  <c r="W56" i="15"/>
  <c r="W57" i="15"/>
  <c r="W58" i="15"/>
  <c r="W59" i="15"/>
  <c r="W60" i="15"/>
  <c r="W61" i="15"/>
  <c r="W62" i="15"/>
  <c r="W63" i="15"/>
  <c r="W64" i="15"/>
  <c r="W65" i="15"/>
  <c r="W66" i="15"/>
  <c r="W67" i="15"/>
  <c r="W68" i="15"/>
  <c r="W69" i="15"/>
  <c r="W70" i="15"/>
  <c r="W71" i="15"/>
  <c r="W72" i="15"/>
  <c r="W73" i="15"/>
  <c r="W74" i="15"/>
  <c r="W75" i="15"/>
  <c r="W76" i="15"/>
  <c r="W77" i="15"/>
  <c r="W78" i="15"/>
  <c r="W79" i="15"/>
  <c r="W80" i="15"/>
  <c r="W81" i="15"/>
  <c r="W82" i="15"/>
  <c r="W83" i="15"/>
  <c r="W84" i="15"/>
  <c r="W85" i="15"/>
  <c r="W86" i="15"/>
  <c r="W87" i="15"/>
  <c r="W88" i="15"/>
  <c r="W89" i="15"/>
  <c r="W90" i="15"/>
  <c r="W91" i="15"/>
  <c r="W92" i="15"/>
  <c r="W93" i="15"/>
  <c r="W94" i="15"/>
  <c r="W95" i="15"/>
  <c r="W96" i="15"/>
  <c r="W97" i="15"/>
  <c r="W98" i="15"/>
  <c r="W99" i="15"/>
  <c r="W100" i="15"/>
  <c r="W101" i="15"/>
  <c r="W102" i="15"/>
  <c r="W103" i="15"/>
  <c r="W104" i="15"/>
  <c r="W105" i="15"/>
  <c r="W106" i="15"/>
  <c r="W107" i="15"/>
  <c r="W108" i="15"/>
  <c r="W109" i="15"/>
  <c r="W110" i="15"/>
  <c r="W111" i="15"/>
  <c r="W112" i="15"/>
  <c r="W113" i="15"/>
  <c r="W114" i="15"/>
  <c r="W115" i="15"/>
  <c r="W116" i="15"/>
  <c r="W117" i="15"/>
  <c r="W118" i="15"/>
  <c r="W119" i="15"/>
  <c r="W120" i="15"/>
  <c r="W121" i="15"/>
  <c r="W122" i="15"/>
  <c r="W123" i="15"/>
  <c r="W124" i="15"/>
  <c r="W125" i="15"/>
  <c r="W126" i="15"/>
  <c r="W127" i="15"/>
  <c r="W128" i="15"/>
  <c r="W129" i="15"/>
  <c r="W130" i="15"/>
  <c r="W131" i="15"/>
  <c r="W132" i="15"/>
  <c r="W133" i="15"/>
  <c r="W134" i="15"/>
  <c r="W135" i="15"/>
  <c r="W136" i="15"/>
  <c r="W137" i="15"/>
  <c r="W138" i="15"/>
  <c r="W139" i="15"/>
  <c r="W140" i="15"/>
  <c r="W141" i="15"/>
  <c r="W142" i="15"/>
  <c r="W143" i="15"/>
  <c r="W144" i="15"/>
  <c r="W145" i="15"/>
  <c r="W146" i="15"/>
  <c r="W147" i="15"/>
  <c r="W148" i="15"/>
  <c r="W149" i="15"/>
  <c r="W150" i="15"/>
  <c r="W151" i="15"/>
  <c r="W152" i="15"/>
  <c r="W153" i="15"/>
  <c r="W154" i="15"/>
  <c r="W155" i="15"/>
  <c r="W156" i="15"/>
  <c r="W157" i="15"/>
  <c r="W158" i="15"/>
  <c r="W159" i="15"/>
  <c r="W160" i="15"/>
  <c r="W161" i="15"/>
  <c r="W162" i="15"/>
  <c r="W163" i="15"/>
  <c r="W164" i="15"/>
  <c r="W165" i="15"/>
  <c r="W166" i="15"/>
  <c r="W167" i="15"/>
  <c r="W168" i="15"/>
  <c r="W169" i="15"/>
  <c r="W170" i="15"/>
  <c r="W171" i="15"/>
  <c r="W172" i="15"/>
  <c r="W173" i="15"/>
  <c r="W174" i="15"/>
  <c r="W175" i="15"/>
  <c r="W176" i="15"/>
  <c r="W177" i="15"/>
  <c r="W178" i="15"/>
  <c r="W179" i="15"/>
  <c r="W180" i="15"/>
  <c r="W181" i="15"/>
  <c r="W182" i="15"/>
  <c r="W183" i="15"/>
  <c r="W184" i="15"/>
  <c r="W185" i="15"/>
  <c r="W186" i="15"/>
  <c r="W187" i="15"/>
  <c r="W188" i="15"/>
  <c r="W189" i="15"/>
  <c r="W190" i="15"/>
  <c r="W191" i="15"/>
  <c r="W192" i="15"/>
  <c r="W193" i="15"/>
  <c r="W194" i="15"/>
  <c r="W195" i="15"/>
  <c r="W196" i="15"/>
  <c r="W197" i="15"/>
  <c r="W198" i="15"/>
  <c r="W199" i="15"/>
  <c r="W200" i="15"/>
  <c r="W201" i="15"/>
  <c r="W202" i="15"/>
  <c r="W203" i="15"/>
  <c r="W204" i="15"/>
  <c r="W205" i="15"/>
  <c r="W206" i="15"/>
  <c r="W207" i="15"/>
  <c r="W208" i="15"/>
  <c r="W209" i="15"/>
  <c r="W210" i="15"/>
  <c r="W211" i="15"/>
  <c r="W212" i="15"/>
  <c r="W213" i="15"/>
  <c r="W214" i="15"/>
  <c r="W215" i="15"/>
  <c r="W216" i="15"/>
  <c r="W217" i="15"/>
  <c r="W218" i="15"/>
  <c r="W219" i="15"/>
  <c r="W220" i="15"/>
  <c r="W221" i="15"/>
  <c r="W222" i="15"/>
  <c r="W223" i="15"/>
  <c r="W224" i="15"/>
  <c r="W225" i="15"/>
  <c r="W226" i="15"/>
  <c r="W227" i="15"/>
  <c r="W228" i="15"/>
  <c r="W229" i="15"/>
  <c r="W230" i="15"/>
  <c r="W231" i="15"/>
  <c r="W232" i="15"/>
  <c r="W233" i="15"/>
  <c r="W234" i="15"/>
  <c r="W235" i="15"/>
  <c r="W236" i="15"/>
  <c r="W237" i="15"/>
  <c r="W238" i="15"/>
  <c r="W239" i="15"/>
  <c r="W240" i="15"/>
  <c r="W241" i="15"/>
  <c r="W242" i="15"/>
  <c r="W243" i="15"/>
  <c r="W244" i="15"/>
  <c r="W245" i="15"/>
  <c r="W246" i="15"/>
  <c r="W247" i="15"/>
  <c r="W248" i="15"/>
  <c r="W249" i="15"/>
  <c r="W250" i="15"/>
  <c r="W251" i="15"/>
  <c r="W252" i="15"/>
  <c r="W253" i="15"/>
  <c r="W254" i="15"/>
  <c r="W255" i="15"/>
  <c r="W256" i="15"/>
  <c r="W257" i="15"/>
  <c r="W258" i="15"/>
  <c r="W259" i="15"/>
  <c r="W260" i="15"/>
  <c r="W261" i="15"/>
  <c r="W262" i="15"/>
  <c r="W263" i="15"/>
  <c r="W264" i="15"/>
  <c r="W265" i="15"/>
  <c r="W266" i="15"/>
  <c r="W267" i="15"/>
  <c r="W268" i="15"/>
  <c r="W269" i="15"/>
  <c r="W270" i="15"/>
  <c r="W271" i="15"/>
  <c r="W272" i="15"/>
  <c r="W273" i="15"/>
  <c r="W274" i="15"/>
  <c r="W275" i="15"/>
  <c r="W276" i="15"/>
  <c r="W277" i="15"/>
  <c r="W278" i="15"/>
  <c r="W279" i="15"/>
  <c r="W280" i="15"/>
  <c r="W281" i="15"/>
  <c r="W282" i="15"/>
  <c r="W283" i="15"/>
  <c r="W284" i="15"/>
  <c r="W285" i="15"/>
  <c r="W286" i="15"/>
  <c r="W287" i="15"/>
  <c r="W288" i="15"/>
  <c r="W289" i="15"/>
  <c r="W290" i="15"/>
  <c r="W291" i="15"/>
  <c r="W292" i="15"/>
  <c r="W293" i="15"/>
  <c r="W294" i="15"/>
  <c r="W295" i="15"/>
  <c r="W296" i="15"/>
  <c r="W297" i="15"/>
  <c r="W298" i="15"/>
  <c r="W299" i="15"/>
  <c r="W300" i="15"/>
  <c r="W301" i="15"/>
  <c r="W302" i="15"/>
  <c r="W303" i="15"/>
  <c r="W304" i="15"/>
  <c r="W305" i="15"/>
  <c r="W306" i="15"/>
  <c r="W307" i="15"/>
  <c r="W308" i="15"/>
  <c r="W309" i="15"/>
  <c r="W310" i="15"/>
  <c r="W311" i="15"/>
  <c r="W312" i="15"/>
  <c r="W313" i="15"/>
  <c r="W314" i="15"/>
  <c r="W315" i="15"/>
  <c r="W316" i="15"/>
  <c r="W317" i="15"/>
  <c r="W318" i="15"/>
  <c r="W319" i="15"/>
  <c r="W320" i="15"/>
  <c r="W321" i="15"/>
  <c r="W322" i="15"/>
  <c r="W323" i="15"/>
  <c r="W324" i="15"/>
  <c r="W325" i="15"/>
  <c r="W326" i="15"/>
  <c r="W327" i="15"/>
  <c r="W328" i="15"/>
  <c r="W329" i="15"/>
  <c r="W330" i="15"/>
  <c r="W331" i="15"/>
  <c r="W332" i="15"/>
  <c r="W333" i="15"/>
  <c r="W334" i="15"/>
  <c r="W335" i="15"/>
  <c r="W336" i="15"/>
  <c r="W337" i="15"/>
  <c r="W338" i="15"/>
  <c r="W339" i="15"/>
  <c r="W340" i="15"/>
  <c r="W341" i="15"/>
  <c r="W342" i="15"/>
  <c r="W343" i="15"/>
  <c r="W344" i="15"/>
  <c r="W345" i="15"/>
  <c r="W346" i="15"/>
  <c r="W347" i="15"/>
  <c r="W348" i="15"/>
  <c r="W349" i="15"/>
  <c r="W350" i="15"/>
  <c r="W351" i="15"/>
  <c r="W352" i="15"/>
  <c r="W353" i="15"/>
  <c r="W354" i="15"/>
  <c r="W355" i="15"/>
  <c r="W356" i="15"/>
  <c r="W357" i="15"/>
  <c r="W358" i="15"/>
  <c r="W359" i="15"/>
  <c r="W360" i="15"/>
  <c r="W361" i="15"/>
  <c r="W362" i="15"/>
  <c r="W363" i="15"/>
  <c r="W364" i="15"/>
  <c r="W365" i="15"/>
  <c r="W366" i="15"/>
  <c r="W367" i="15"/>
  <c r="W368" i="15"/>
  <c r="W369" i="15"/>
  <c r="W370" i="15"/>
  <c r="W371" i="15"/>
  <c r="W372" i="15"/>
  <c r="W373" i="15"/>
  <c r="W374" i="15"/>
  <c r="W375" i="15"/>
  <c r="W376" i="15"/>
  <c r="W377" i="15"/>
  <c r="W378" i="15"/>
  <c r="W379" i="15"/>
  <c r="W380" i="15"/>
  <c r="W381" i="15"/>
  <c r="W382" i="15"/>
  <c r="W383" i="15"/>
  <c r="W384" i="15"/>
  <c r="W385" i="15"/>
  <c r="W386" i="15"/>
  <c r="W387" i="15"/>
  <c r="W388" i="15"/>
  <c r="W389" i="15"/>
  <c r="W390" i="15"/>
  <c r="W391" i="15"/>
  <c r="W392" i="15"/>
  <c r="W393" i="15"/>
  <c r="W394" i="15"/>
  <c r="W395" i="15"/>
  <c r="W396" i="15"/>
  <c r="W397" i="15"/>
  <c r="W398" i="15"/>
  <c r="W399" i="15"/>
  <c r="W400" i="15"/>
  <c r="W401" i="15"/>
  <c r="W402" i="15"/>
  <c r="W403" i="15"/>
  <c r="W404" i="15"/>
  <c r="W405" i="15"/>
  <c r="W406" i="15"/>
  <c r="W407" i="15"/>
  <c r="W408" i="15"/>
  <c r="W409" i="15"/>
  <c r="W410" i="15"/>
  <c r="W411" i="15"/>
  <c r="W412" i="15"/>
  <c r="W413" i="15"/>
  <c r="W414" i="15"/>
  <c r="W415" i="15"/>
  <c r="W416" i="15"/>
  <c r="W417" i="15"/>
  <c r="W418" i="15"/>
  <c r="W419" i="15"/>
  <c r="W420" i="15"/>
  <c r="W421" i="15"/>
  <c r="W422" i="15"/>
  <c r="W423" i="15"/>
  <c r="W424" i="15"/>
  <c r="W425" i="15"/>
  <c r="W426" i="15"/>
  <c r="W427" i="15"/>
  <c r="W428" i="15"/>
  <c r="W429" i="15"/>
  <c r="W430" i="15"/>
  <c r="W431" i="15"/>
  <c r="W432" i="15"/>
  <c r="W433" i="15"/>
  <c r="W434" i="15"/>
  <c r="W435" i="15"/>
  <c r="W436" i="15"/>
  <c r="W437" i="15"/>
  <c r="W438" i="15"/>
  <c r="W439" i="15"/>
  <c r="W440" i="15"/>
  <c r="W441" i="15"/>
  <c r="W442" i="15"/>
  <c r="W443" i="15"/>
  <c r="W444" i="15"/>
  <c r="W445" i="15"/>
  <c r="W446" i="15"/>
  <c r="W447" i="15"/>
  <c r="W448" i="15"/>
  <c r="W449" i="15"/>
  <c r="W450" i="15"/>
  <c r="W451" i="15"/>
  <c r="W452" i="15"/>
  <c r="W453" i="15"/>
  <c r="W454" i="15"/>
  <c r="W455" i="15"/>
  <c r="W456" i="15"/>
  <c r="W457" i="15"/>
  <c r="W458" i="15"/>
  <c r="W459" i="15"/>
  <c r="W460" i="15"/>
  <c r="W461" i="15"/>
  <c r="W462" i="15"/>
  <c r="W463" i="15"/>
  <c r="W464" i="15"/>
  <c r="W465" i="15"/>
  <c r="W466" i="15"/>
  <c r="W467" i="15"/>
  <c r="W468" i="15"/>
  <c r="W469" i="15"/>
  <c r="W470" i="15"/>
  <c r="W471" i="15"/>
  <c r="W472" i="15"/>
  <c r="W473" i="15"/>
  <c r="W474" i="15"/>
  <c r="W475" i="15"/>
  <c r="W476" i="15"/>
  <c r="W477" i="15"/>
  <c r="W478" i="15"/>
  <c r="W479" i="15"/>
  <c r="W480" i="15"/>
  <c r="W481" i="15"/>
  <c r="W482" i="15"/>
  <c r="W483" i="15"/>
  <c r="W484" i="15"/>
  <c r="W485" i="15"/>
  <c r="W486" i="15"/>
  <c r="W487" i="15"/>
  <c r="W488" i="15"/>
  <c r="W489" i="15"/>
  <c r="W490" i="15"/>
  <c r="W491" i="15"/>
  <c r="W492" i="15"/>
  <c r="W493" i="15"/>
  <c r="W494" i="15"/>
  <c r="W495" i="15"/>
  <c r="W496" i="15"/>
  <c r="W497" i="15"/>
  <c r="W498" i="15"/>
  <c r="W499" i="15"/>
  <c r="W500" i="15"/>
  <c r="W501" i="15"/>
  <c r="W502" i="15"/>
  <c r="W503" i="15"/>
  <c r="W504" i="15"/>
  <c r="W505" i="15"/>
  <c r="W506" i="15"/>
  <c r="W507" i="15"/>
  <c r="W508" i="15"/>
  <c r="W509" i="15"/>
  <c r="W510" i="15"/>
  <c r="W511" i="15"/>
  <c r="W512" i="15"/>
  <c r="W513" i="15"/>
  <c r="W514" i="15"/>
  <c r="W515" i="15"/>
  <c r="W516" i="15"/>
  <c r="W517" i="15"/>
  <c r="W518" i="15"/>
  <c r="W519" i="15"/>
  <c r="W520" i="15"/>
  <c r="W521" i="15"/>
  <c r="W522" i="15"/>
  <c r="W523" i="15"/>
  <c r="W524" i="15"/>
  <c r="W525" i="15"/>
  <c r="W526" i="15"/>
  <c r="W527" i="15"/>
  <c r="W528" i="15"/>
  <c r="W529" i="15"/>
  <c r="W530" i="15"/>
  <c r="W531" i="15"/>
  <c r="W532" i="15"/>
  <c r="W533" i="15"/>
  <c r="W534" i="15"/>
  <c r="W535" i="15"/>
  <c r="W536" i="15"/>
  <c r="W537" i="15"/>
  <c r="W538" i="15"/>
  <c r="W539" i="15"/>
  <c r="W540" i="15"/>
  <c r="W541" i="15"/>
  <c r="W542" i="15"/>
  <c r="W543" i="15"/>
  <c r="W544" i="15"/>
  <c r="W545" i="15"/>
  <c r="W546" i="15"/>
  <c r="W547" i="15"/>
  <c r="W548" i="15"/>
  <c r="W549" i="15"/>
  <c r="W550" i="15"/>
  <c r="W551" i="15"/>
  <c r="W552" i="15"/>
  <c r="W553" i="15"/>
  <c r="W554" i="15"/>
  <c r="W555" i="15"/>
  <c r="W556" i="15"/>
  <c r="W557" i="15"/>
  <c r="W558" i="15"/>
  <c r="W559" i="15"/>
  <c r="W560" i="15"/>
  <c r="W561" i="15"/>
  <c r="W562" i="15"/>
  <c r="W563" i="15"/>
  <c r="W564" i="15"/>
  <c r="W565" i="15"/>
  <c r="W566" i="15"/>
  <c r="W567" i="15"/>
  <c r="W568" i="15"/>
  <c r="W569" i="15"/>
  <c r="W570" i="15"/>
  <c r="W571" i="15"/>
  <c r="W572" i="15"/>
  <c r="W573" i="15"/>
  <c r="W574" i="15"/>
  <c r="W575" i="15"/>
  <c r="W576" i="15"/>
  <c r="W577" i="15"/>
  <c r="W578" i="15"/>
  <c r="W579" i="15"/>
  <c r="W580" i="15"/>
  <c r="W581" i="15"/>
  <c r="W582" i="15"/>
  <c r="W583" i="15"/>
  <c r="W584" i="15"/>
  <c r="W585" i="15"/>
  <c r="W586" i="15"/>
  <c r="W587" i="15"/>
  <c r="W588" i="15"/>
  <c r="W589" i="15"/>
  <c r="W590" i="15"/>
  <c r="W591" i="15"/>
  <c r="W592" i="15"/>
  <c r="W593" i="15"/>
  <c r="W594" i="15"/>
  <c r="W595" i="15"/>
  <c r="W596" i="15"/>
  <c r="W597" i="15"/>
  <c r="W598" i="15"/>
  <c r="W599" i="15"/>
  <c r="W600" i="15"/>
  <c r="W601" i="15"/>
  <c r="W602" i="15"/>
  <c r="W603" i="15"/>
  <c r="W604" i="15"/>
  <c r="W605" i="15"/>
  <c r="W606" i="15"/>
  <c r="W607" i="15"/>
  <c r="W608" i="15"/>
  <c r="W609" i="15"/>
  <c r="W610" i="15"/>
  <c r="W611" i="15"/>
  <c r="W612" i="15"/>
  <c r="W613" i="15"/>
  <c r="W614" i="15"/>
  <c r="W615" i="15"/>
  <c r="W616" i="15"/>
  <c r="W617" i="15"/>
  <c r="W618" i="15"/>
  <c r="W619" i="15"/>
  <c r="W620" i="15"/>
  <c r="W621" i="15"/>
  <c r="W622" i="15"/>
  <c r="W623" i="15"/>
  <c r="W624" i="15"/>
  <c r="W625" i="15"/>
  <c r="W626" i="15"/>
  <c r="W627" i="15"/>
  <c r="W628" i="15"/>
  <c r="W629" i="15"/>
  <c r="W630" i="15"/>
  <c r="W631" i="15"/>
  <c r="W632" i="15"/>
  <c r="W633" i="15"/>
  <c r="W634" i="15"/>
  <c r="W635" i="15"/>
  <c r="W636" i="15"/>
  <c r="W637" i="15"/>
  <c r="W638" i="15"/>
  <c r="W639" i="15"/>
  <c r="W640" i="15"/>
  <c r="W641" i="15"/>
  <c r="W642" i="15"/>
  <c r="W643" i="15"/>
  <c r="W644" i="15"/>
  <c r="W645" i="15"/>
  <c r="W646" i="15"/>
  <c r="W647" i="15"/>
  <c r="W648" i="15"/>
  <c r="W649" i="15"/>
  <c r="W650" i="15"/>
  <c r="W651" i="15"/>
  <c r="W652" i="15"/>
  <c r="W653" i="15"/>
  <c r="W654" i="15"/>
  <c r="W655" i="15"/>
  <c r="W656" i="15"/>
  <c r="W657" i="15"/>
  <c r="W658" i="15"/>
  <c r="W659" i="15"/>
  <c r="W660" i="15"/>
  <c r="W661" i="15"/>
  <c r="W662" i="15"/>
  <c r="W663" i="15"/>
  <c r="W664" i="15"/>
  <c r="W665" i="15"/>
  <c r="W666" i="15"/>
  <c r="W667" i="15"/>
  <c r="W668" i="15"/>
  <c r="W669" i="15"/>
  <c r="W670" i="15"/>
  <c r="W671" i="15"/>
  <c r="W672" i="15"/>
  <c r="W673" i="15"/>
  <c r="W674" i="15"/>
  <c r="W675" i="15"/>
  <c r="W676" i="15"/>
  <c r="W677" i="15"/>
  <c r="W678" i="15"/>
  <c r="W679" i="15"/>
  <c r="W680" i="15"/>
  <c r="W681" i="15"/>
  <c r="W682" i="15"/>
  <c r="W683" i="15"/>
  <c r="W684" i="15"/>
  <c r="W685" i="15"/>
  <c r="W686" i="15"/>
  <c r="W687" i="15"/>
  <c r="W688" i="15"/>
  <c r="W689" i="15"/>
  <c r="W690" i="15"/>
  <c r="W691" i="15"/>
  <c r="W692" i="15"/>
  <c r="W693" i="15"/>
  <c r="W694" i="15"/>
  <c r="W695" i="15"/>
  <c r="W696" i="15"/>
  <c r="W697" i="15"/>
  <c r="W698" i="15"/>
  <c r="W699" i="15"/>
  <c r="W700" i="15"/>
  <c r="W701" i="15"/>
  <c r="W702" i="15"/>
  <c r="W703" i="15"/>
  <c r="W704" i="15"/>
  <c r="W705" i="15"/>
  <c r="W706" i="15"/>
  <c r="W707" i="15"/>
  <c r="W708" i="15"/>
  <c r="W709" i="15"/>
  <c r="W710" i="15"/>
  <c r="W711" i="15"/>
  <c r="W712" i="15"/>
  <c r="W713" i="15"/>
  <c r="W714" i="15"/>
  <c r="W715" i="15"/>
  <c r="W716" i="15"/>
  <c r="W717" i="15"/>
  <c r="W718" i="15"/>
  <c r="W719" i="15"/>
  <c r="W720" i="15"/>
  <c r="W721" i="15"/>
  <c r="W722" i="15"/>
  <c r="W723" i="15"/>
  <c r="W724" i="15"/>
  <c r="W725" i="15"/>
  <c r="W726" i="15"/>
  <c r="W727" i="15"/>
  <c r="W728" i="15"/>
  <c r="W729" i="15"/>
  <c r="W730" i="15"/>
  <c r="W731" i="15"/>
  <c r="W732" i="15"/>
  <c r="W733" i="15"/>
  <c r="W734" i="15"/>
  <c r="W735" i="15"/>
  <c r="W736" i="15"/>
  <c r="W737" i="15"/>
  <c r="W738" i="15"/>
  <c r="W739" i="15"/>
  <c r="W740" i="15"/>
  <c r="W741" i="15"/>
  <c r="W742" i="15"/>
  <c r="W743" i="15"/>
  <c r="W744" i="15"/>
  <c r="W745" i="15"/>
  <c r="W746" i="15"/>
  <c r="W747" i="15"/>
  <c r="W748" i="15"/>
  <c r="W749" i="15"/>
  <c r="W750" i="15"/>
  <c r="W751" i="15"/>
  <c r="W752" i="15"/>
  <c r="W753" i="15"/>
  <c r="W754" i="15"/>
  <c r="W755" i="15"/>
  <c r="W756" i="15"/>
  <c r="W757" i="15"/>
  <c r="W758" i="15"/>
  <c r="W759" i="15"/>
  <c r="W760" i="15"/>
  <c r="W761" i="15"/>
  <c r="W762" i="15"/>
  <c r="W763" i="15"/>
  <c r="W764" i="15"/>
  <c r="W765" i="15"/>
  <c r="W766" i="15"/>
  <c r="W767" i="15"/>
  <c r="W768" i="15"/>
  <c r="W769" i="15"/>
  <c r="W770" i="15"/>
  <c r="W771" i="15"/>
  <c r="W772" i="15"/>
  <c r="W773" i="15"/>
  <c r="W774" i="15"/>
  <c r="W775" i="15"/>
  <c r="W776" i="15"/>
  <c r="W777" i="15"/>
  <c r="W778" i="15"/>
  <c r="W779" i="15"/>
  <c r="W780" i="15"/>
  <c r="W781" i="15"/>
  <c r="W782" i="15"/>
  <c r="W783" i="15"/>
  <c r="W784" i="15"/>
  <c r="W785" i="15"/>
  <c r="W786" i="15"/>
  <c r="W787" i="15"/>
  <c r="W788" i="15"/>
  <c r="W789" i="15"/>
  <c r="W790" i="15"/>
  <c r="W791" i="15"/>
  <c r="W792" i="15"/>
  <c r="W793" i="15"/>
  <c r="W794" i="15"/>
  <c r="W795" i="15"/>
  <c r="W796" i="15"/>
  <c r="W797" i="15"/>
  <c r="W798" i="15"/>
  <c r="W799" i="15"/>
  <c r="W800" i="15"/>
  <c r="W801" i="15"/>
  <c r="W802" i="15"/>
  <c r="W803" i="15"/>
  <c r="W804" i="15"/>
  <c r="W805" i="15"/>
  <c r="W806" i="15"/>
  <c r="W807" i="15"/>
  <c r="W808" i="15"/>
  <c r="W809" i="15"/>
  <c r="W810" i="15"/>
  <c r="W811" i="15"/>
  <c r="W812" i="15"/>
  <c r="W813" i="15"/>
  <c r="W814" i="15"/>
  <c r="W815" i="15"/>
  <c r="W816" i="15"/>
  <c r="W817" i="15"/>
  <c r="W818" i="15"/>
  <c r="W819" i="15"/>
  <c r="W820" i="15"/>
  <c r="W821" i="15"/>
  <c r="W822" i="15"/>
  <c r="W823" i="15"/>
  <c r="W824" i="15"/>
  <c r="W825" i="15"/>
  <c r="W826" i="15"/>
  <c r="W827" i="15"/>
  <c r="W828" i="15"/>
  <c r="W829" i="15"/>
  <c r="W830" i="15"/>
  <c r="W831" i="15"/>
  <c r="W832" i="15"/>
  <c r="W833" i="15"/>
  <c r="W834" i="15"/>
  <c r="W835" i="15"/>
  <c r="W836" i="15"/>
  <c r="W837" i="15"/>
  <c r="W838" i="15"/>
  <c r="W839" i="15"/>
  <c r="W840" i="15"/>
  <c r="W841" i="15"/>
  <c r="W842" i="15"/>
  <c r="W843" i="15"/>
  <c r="W844" i="15"/>
  <c r="W845" i="15"/>
  <c r="W846" i="15"/>
  <c r="W847" i="15"/>
  <c r="W848" i="15"/>
  <c r="W849" i="15"/>
  <c r="W850" i="15"/>
  <c r="W851" i="15"/>
  <c r="W852" i="15"/>
  <c r="W853" i="15"/>
  <c r="W854" i="15"/>
  <c r="W855" i="15"/>
  <c r="W856" i="15"/>
  <c r="W857" i="15"/>
  <c r="W858" i="15"/>
  <c r="W859" i="15"/>
  <c r="W860" i="15"/>
  <c r="W861" i="15"/>
  <c r="W862" i="15"/>
  <c r="W863" i="15"/>
  <c r="W864" i="15"/>
  <c r="W865" i="15"/>
  <c r="W866" i="15"/>
  <c r="W867" i="15"/>
  <c r="W868" i="15"/>
  <c r="W869" i="15"/>
  <c r="W870" i="15"/>
  <c r="W871" i="15"/>
  <c r="W872" i="15"/>
  <c r="W873" i="15"/>
  <c r="W874" i="15"/>
  <c r="W875" i="15"/>
  <c r="W876" i="15"/>
  <c r="W877" i="15"/>
  <c r="W878" i="15"/>
  <c r="W879" i="15"/>
  <c r="W880" i="15"/>
  <c r="W881" i="15"/>
  <c r="W882" i="15"/>
  <c r="W883" i="15"/>
  <c r="W884" i="15"/>
  <c r="W885" i="15"/>
  <c r="W886" i="15"/>
  <c r="W887" i="15"/>
  <c r="W888" i="15"/>
  <c r="W889" i="15"/>
  <c r="W890" i="15"/>
  <c r="W891" i="15"/>
  <c r="W892" i="15"/>
  <c r="W893" i="15"/>
  <c r="W894" i="15"/>
  <c r="W895" i="15"/>
  <c r="W896" i="15"/>
  <c r="W897" i="15"/>
  <c r="W898" i="15"/>
  <c r="W899" i="15"/>
  <c r="W900" i="15"/>
  <c r="W901" i="15"/>
  <c r="W902" i="15"/>
  <c r="W903" i="15"/>
  <c r="W904" i="15"/>
  <c r="W905" i="15"/>
  <c r="W906" i="15"/>
  <c r="W907" i="15"/>
  <c r="W908" i="15"/>
  <c r="W909" i="15"/>
  <c r="W910" i="15"/>
  <c r="W911" i="15"/>
  <c r="W912" i="15"/>
  <c r="W913" i="15"/>
  <c r="W914" i="15"/>
  <c r="W915" i="15"/>
  <c r="W916" i="15"/>
  <c r="W917" i="15"/>
  <c r="W918" i="15"/>
  <c r="W919" i="15"/>
  <c r="W920" i="15"/>
  <c r="W921" i="15"/>
  <c r="W922" i="15"/>
  <c r="W923" i="15"/>
  <c r="W924" i="15"/>
  <c r="W925" i="15"/>
  <c r="W926" i="15"/>
  <c r="W927" i="15"/>
  <c r="W928" i="15"/>
  <c r="W929" i="15"/>
  <c r="W930" i="15"/>
  <c r="W931" i="15"/>
  <c r="W932" i="15"/>
  <c r="W933" i="15"/>
  <c r="W934" i="15"/>
  <c r="W935" i="15"/>
  <c r="W936" i="15"/>
  <c r="W937" i="15"/>
  <c r="W938" i="15"/>
  <c r="W939" i="15"/>
  <c r="W940" i="15"/>
  <c r="W941" i="15"/>
  <c r="W942" i="15"/>
  <c r="W943" i="15"/>
  <c r="W944" i="15"/>
  <c r="W945" i="15"/>
  <c r="W946" i="15"/>
  <c r="W947" i="15"/>
  <c r="W948" i="15"/>
  <c r="W949" i="15"/>
  <c r="W950" i="15"/>
  <c r="W951" i="15"/>
  <c r="W952" i="15"/>
  <c r="W953" i="15"/>
  <c r="W954" i="15"/>
  <c r="W955" i="15"/>
  <c r="W956" i="15"/>
  <c r="W957" i="15"/>
  <c r="W958" i="15"/>
  <c r="W959" i="15"/>
  <c r="W960" i="15"/>
  <c r="W961" i="15"/>
  <c r="W962" i="15"/>
  <c r="W963" i="15"/>
  <c r="W964" i="15"/>
  <c r="W965" i="15"/>
  <c r="W966" i="15"/>
  <c r="W967" i="15"/>
  <c r="W968" i="15"/>
  <c r="W969" i="15"/>
  <c r="W970" i="15"/>
  <c r="W971" i="15"/>
  <c r="W972" i="15"/>
  <c r="W973" i="15"/>
  <c r="W974" i="15"/>
  <c r="W975" i="15"/>
  <c r="W976" i="15"/>
  <c r="W977" i="15"/>
  <c r="W978" i="15"/>
  <c r="W979" i="15"/>
  <c r="W980" i="15"/>
  <c r="W981" i="15"/>
  <c r="W982" i="15"/>
  <c r="W983" i="15"/>
  <c r="W984" i="15"/>
  <c r="W985" i="15"/>
  <c r="W986" i="15"/>
  <c r="W987" i="15"/>
  <c r="W988" i="15"/>
  <c r="W989" i="15"/>
  <c r="W990" i="15"/>
  <c r="W991" i="15"/>
  <c r="W992" i="15"/>
  <c r="W993" i="15"/>
  <c r="W994" i="15"/>
  <c r="W995" i="15"/>
  <c r="W996" i="15"/>
  <c r="W997" i="15"/>
  <c r="W998" i="15"/>
  <c r="W999" i="15"/>
  <c r="W1000" i="15"/>
  <c r="W1001" i="15"/>
  <c r="W1002" i="15"/>
  <c r="W1003" i="15"/>
  <c r="W1004" i="15"/>
  <c r="W1005" i="15"/>
  <c r="W1006" i="15"/>
  <c r="W1007" i="15"/>
  <c r="W1008" i="15"/>
  <c r="W1009" i="15"/>
  <c r="W1010" i="15"/>
  <c r="W1011" i="15"/>
  <c r="W1012" i="15"/>
  <c r="W1013" i="15"/>
  <c r="W1014" i="15"/>
  <c r="W1015" i="15"/>
  <c r="W1016" i="15"/>
  <c r="W1017" i="15"/>
  <c r="W1018" i="15"/>
  <c r="W1019" i="15"/>
  <c r="W1020" i="15"/>
  <c r="W1021" i="15"/>
  <c r="W1022" i="15"/>
  <c r="W1023" i="15"/>
  <c r="W1024" i="15"/>
  <c r="W1025" i="15"/>
  <c r="W1026" i="15"/>
  <c r="W1027" i="15"/>
  <c r="W1028" i="15"/>
  <c r="W1029" i="15"/>
  <c r="W1030" i="15"/>
  <c r="W1031" i="15"/>
  <c r="W1032" i="15"/>
  <c r="W1033" i="15"/>
  <c r="W1034" i="15"/>
  <c r="W1035" i="15"/>
  <c r="W1036" i="15"/>
  <c r="W1037" i="15"/>
  <c r="W1038" i="15"/>
  <c r="W1039" i="15"/>
  <c r="W1040" i="15"/>
  <c r="W1041" i="15"/>
  <c r="W1042" i="15"/>
  <c r="W1043" i="15"/>
  <c r="W1044" i="15"/>
  <c r="W1045" i="15"/>
  <c r="W1046" i="15"/>
  <c r="W1047" i="15"/>
  <c r="W1048" i="15"/>
  <c r="W1049" i="15"/>
  <c r="W1050" i="15"/>
  <c r="W1051" i="15"/>
  <c r="W1052" i="15"/>
  <c r="W1053" i="15"/>
  <c r="W1054" i="15"/>
  <c r="W1055" i="15"/>
  <c r="W1056" i="15"/>
  <c r="W1057" i="15"/>
  <c r="W1058" i="15"/>
  <c r="W1059" i="15"/>
  <c r="W1060" i="15"/>
  <c r="W1061" i="15"/>
  <c r="W1062" i="15"/>
  <c r="W1063" i="15"/>
  <c r="W1064" i="15"/>
  <c r="W1065" i="15"/>
  <c r="W1066" i="15"/>
  <c r="W1067" i="15"/>
  <c r="W1068" i="15"/>
  <c r="W1069" i="15"/>
  <c r="W1070" i="15"/>
  <c r="W1071" i="15"/>
  <c r="W1072" i="15"/>
  <c r="W1073" i="15"/>
  <c r="W1074" i="15"/>
  <c r="W1075" i="15"/>
  <c r="W1076" i="15"/>
  <c r="W1077" i="15"/>
  <c r="W1078" i="15"/>
  <c r="W1079" i="15"/>
  <c r="W1080" i="15"/>
  <c r="W1081" i="15"/>
  <c r="W1082" i="15"/>
  <c r="W1083" i="15"/>
  <c r="W1084" i="15"/>
  <c r="W1085" i="15"/>
  <c r="W1086" i="15"/>
  <c r="W1087" i="15"/>
  <c r="W1088" i="15"/>
  <c r="W1089" i="15"/>
  <c r="W1090" i="15"/>
  <c r="W1091" i="15"/>
  <c r="W1092" i="15"/>
  <c r="W1093" i="15"/>
  <c r="W1094" i="15"/>
  <c r="W1095" i="15"/>
  <c r="W1096" i="15"/>
  <c r="W1097" i="15"/>
  <c r="W1098" i="15"/>
  <c r="W1099" i="15"/>
  <c r="W1100" i="15"/>
  <c r="W1101" i="15"/>
  <c r="W1102" i="15"/>
  <c r="W1103" i="15"/>
  <c r="W1104" i="15"/>
  <c r="W1105" i="15"/>
  <c r="W1106" i="15"/>
  <c r="W1107" i="15"/>
  <c r="W1108" i="15"/>
  <c r="W1109" i="15"/>
  <c r="W1110" i="15"/>
  <c r="W1111" i="15"/>
  <c r="W1112" i="15"/>
  <c r="W1113" i="15"/>
  <c r="W1114" i="15"/>
  <c r="W1115" i="15"/>
  <c r="W1116" i="15"/>
  <c r="W1117" i="15"/>
  <c r="W1118" i="15"/>
  <c r="W1119" i="15"/>
  <c r="W1120" i="15"/>
  <c r="W1121" i="15"/>
  <c r="W1122" i="15"/>
  <c r="W1123" i="15"/>
  <c r="W1124" i="15"/>
  <c r="W1125" i="15"/>
  <c r="W1126" i="15"/>
  <c r="W1127" i="15"/>
  <c r="W1128" i="15"/>
  <c r="W1129" i="15"/>
  <c r="W1130" i="15"/>
  <c r="W1131" i="15"/>
  <c r="W1132" i="15"/>
  <c r="W1133" i="15"/>
  <c r="W1134" i="15"/>
  <c r="W1135" i="15"/>
  <c r="W1136" i="15"/>
  <c r="W1137" i="15"/>
  <c r="W1138" i="15"/>
  <c r="W1139" i="15"/>
  <c r="W1140" i="15"/>
  <c r="W1141" i="15"/>
  <c r="W1142" i="15"/>
  <c r="W1143" i="15"/>
  <c r="W1144" i="15"/>
  <c r="W1145" i="15"/>
  <c r="W1146" i="15"/>
  <c r="W1147" i="15"/>
  <c r="W1148" i="15"/>
  <c r="W1149" i="15"/>
  <c r="W1150" i="15"/>
  <c r="W1151" i="15"/>
  <c r="W1152" i="15"/>
  <c r="W1153" i="15"/>
  <c r="W1154" i="15"/>
  <c r="W1155" i="15"/>
  <c r="W1156" i="15"/>
  <c r="W1157" i="15"/>
  <c r="W1158" i="15"/>
  <c r="W1159" i="15"/>
  <c r="W1160" i="15"/>
  <c r="W1161" i="15"/>
  <c r="W1162" i="15"/>
  <c r="W1163" i="15"/>
  <c r="W1164" i="15"/>
  <c r="W1165" i="15"/>
  <c r="W1166" i="15"/>
  <c r="W1167" i="15"/>
  <c r="W1168" i="15"/>
  <c r="W1169" i="15"/>
  <c r="W1170" i="15"/>
  <c r="W1171" i="15"/>
  <c r="W1172" i="15"/>
  <c r="W1173" i="15"/>
  <c r="W1174" i="15"/>
  <c r="W1175" i="15"/>
  <c r="W1176" i="15"/>
  <c r="W1177" i="15"/>
  <c r="W1178" i="15"/>
  <c r="W1179" i="15"/>
  <c r="W1180" i="15"/>
  <c r="W1181" i="15"/>
  <c r="W1182" i="15"/>
  <c r="W1183" i="15"/>
  <c r="W1184" i="15"/>
  <c r="W1185" i="15"/>
  <c r="W1186" i="15"/>
  <c r="W1187" i="15"/>
  <c r="W1188" i="15"/>
  <c r="W1189" i="15"/>
  <c r="W1190" i="15"/>
  <c r="W1191" i="15"/>
  <c r="W1192" i="15"/>
  <c r="W1193" i="15"/>
  <c r="W1194" i="15"/>
  <c r="W1195" i="15"/>
  <c r="W1196" i="15"/>
  <c r="W1197" i="15"/>
  <c r="W1198" i="15"/>
  <c r="W1199" i="15"/>
  <c r="W1200" i="15"/>
  <c r="W1201" i="15"/>
  <c r="W1202" i="15"/>
  <c r="W1203" i="15"/>
  <c r="W1204" i="15"/>
  <c r="W1205" i="15"/>
  <c r="W1206" i="15"/>
  <c r="W1207" i="15"/>
  <c r="W1208" i="15"/>
  <c r="W1209" i="15"/>
  <c r="W1210" i="15"/>
  <c r="W1211" i="15"/>
  <c r="W1212" i="15"/>
  <c r="W1213" i="15"/>
  <c r="W1214" i="15"/>
  <c r="W1215" i="15"/>
  <c r="W1216" i="15"/>
  <c r="W1217" i="15"/>
  <c r="W1218" i="15"/>
  <c r="W1219" i="15"/>
  <c r="W1220" i="15"/>
  <c r="W1221" i="15"/>
  <c r="W1222" i="15"/>
  <c r="W1223" i="15"/>
  <c r="W1224" i="15"/>
  <c r="W1225" i="15"/>
  <c r="W1226" i="15"/>
  <c r="W1227" i="15"/>
  <c r="W1228" i="15"/>
  <c r="W1229" i="15"/>
  <c r="W1230" i="15"/>
  <c r="W1231" i="15"/>
  <c r="W1232" i="15"/>
  <c r="W1233" i="15"/>
  <c r="W1234" i="15"/>
  <c r="W1235" i="15"/>
  <c r="W1236" i="15"/>
  <c r="W1237" i="15"/>
  <c r="W1238" i="15"/>
  <c r="W1239" i="15"/>
  <c r="W1240" i="15"/>
  <c r="W1241" i="15"/>
  <c r="W1242" i="15"/>
  <c r="W1243" i="15"/>
  <c r="W1244" i="15"/>
  <c r="W1245" i="15"/>
  <c r="W1246" i="15"/>
  <c r="W1247" i="15"/>
  <c r="W1248" i="15"/>
  <c r="W1249" i="15"/>
  <c r="W1250" i="15"/>
  <c r="W1251" i="15"/>
  <c r="W1252" i="15"/>
  <c r="W1253" i="15"/>
  <c r="W1254" i="15"/>
  <c r="W1255" i="15"/>
  <c r="W1256" i="15"/>
  <c r="W1257" i="15"/>
  <c r="W1258" i="15"/>
  <c r="W1259" i="15"/>
  <c r="W1260" i="15"/>
  <c r="W1261" i="15"/>
  <c r="W1262" i="15"/>
  <c r="W1263" i="15"/>
  <c r="W1264" i="15"/>
  <c r="W1265" i="15"/>
  <c r="W1266" i="15"/>
  <c r="W1267" i="15"/>
  <c r="W1268" i="15"/>
  <c r="W1269" i="15"/>
  <c r="W1270" i="15"/>
  <c r="W1271" i="15"/>
  <c r="W1272" i="15"/>
  <c r="W1273" i="15"/>
  <c r="W1274" i="15"/>
  <c r="W1275" i="15"/>
  <c r="W1276" i="15"/>
  <c r="W1277" i="15"/>
  <c r="W1278" i="15"/>
  <c r="W1279" i="15"/>
  <c r="W1280" i="15"/>
  <c r="W1281" i="15"/>
  <c r="W1282" i="15"/>
  <c r="W1283" i="15"/>
  <c r="W1284" i="15"/>
  <c r="W1285" i="15"/>
  <c r="W1286" i="15"/>
  <c r="W1287" i="15"/>
  <c r="W1288" i="15"/>
  <c r="W1289" i="15"/>
  <c r="W1290" i="15"/>
  <c r="W1291" i="15"/>
  <c r="W1292" i="15"/>
  <c r="W1293" i="15"/>
  <c r="W1294" i="15"/>
  <c r="W1295" i="15"/>
  <c r="W1296" i="15"/>
  <c r="W1297" i="15"/>
  <c r="W1298" i="15"/>
  <c r="W1299" i="15"/>
  <c r="W1300" i="15"/>
  <c r="W1301" i="15"/>
  <c r="W1302" i="15"/>
  <c r="W1303" i="15"/>
  <c r="W1304" i="15"/>
  <c r="W1305" i="15"/>
  <c r="W1306" i="15"/>
  <c r="W1307" i="15"/>
  <c r="W1308" i="15"/>
  <c r="W1309" i="15"/>
  <c r="W1310" i="15"/>
  <c r="W1311" i="15"/>
  <c r="W1312" i="15"/>
  <c r="W1313" i="15"/>
  <c r="W1314" i="15"/>
  <c r="W1315" i="15"/>
  <c r="W1316" i="15"/>
  <c r="W1317" i="15"/>
  <c r="W1318" i="15"/>
  <c r="W1319" i="15"/>
  <c r="W1320" i="15"/>
  <c r="W1321" i="15"/>
  <c r="W1322" i="15"/>
  <c r="W1323" i="15"/>
  <c r="W1324" i="15"/>
  <c r="W1325" i="15"/>
  <c r="W1326" i="15"/>
  <c r="W1327" i="15"/>
  <c r="W1328" i="15"/>
  <c r="W1329" i="15"/>
  <c r="W1330" i="15"/>
  <c r="W1331" i="15"/>
  <c r="W1332" i="15"/>
  <c r="W1333" i="15"/>
  <c r="W1334" i="15"/>
  <c r="W1335" i="15"/>
  <c r="W1336" i="15"/>
  <c r="W1337" i="15"/>
  <c r="W1338" i="15"/>
  <c r="W1339" i="15"/>
  <c r="W1340" i="15"/>
  <c r="W1341" i="15"/>
  <c r="W1342" i="15"/>
  <c r="W1343" i="15"/>
  <c r="W1344" i="15"/>
  <c r="W1345" i="15"/>
  <c r="W1346" i="15"/>
  <c r="W1347" i="15"/>
  <c r="W1348" i="15"/>
  <c r="W1349" i="15"/>
  <c r="W1350" i="15"/>
  <c r="W1351" i="15"/>
  <c r="W1352" i="15"/>
  <c r="W1353" i="15"/>
  <c r="W1354" i="15"/>
  <c r="W1355" i="15"/>
  <c r="W1356" i="15"/>
  <c r="W1357" i="15"/>
  <c r="W1358" i="15"/>
  <c r="W1359" i="15"/>
  <c r="W1360" i="15"/>
  <c r="W1361" i="15"/>
  <c r="W1362" i="15"/>
  <c r="W1363" i="15"/>
  <c r="W1364" i="15"/>
  <c r="W1365" i="15"/>
  <c r="W1366" i="15"/>
  <c r="W1367" i="15"/>
  <c r="W1368" i="15"/>
  <c r="W1369" i="15"/>
  <c r="W1370" i="15"/>
  <c r="W1371" i="15"/>
  <c r="W1372" i="15"/>
  <c r="W1373" i="15"/>
  <c r="W1374" i="15"/>
  <c r="W1375" i="15"/>
  <c r="W1376" i="15"/>
  <c r="W1377" i="15"/>
  <c r="W1378" i="15"/>
  <c r="W1379" i="15"/>
  <c r="W1380" i="15"/>
  <c r="W1381" i="15"/>
  <c r="W1382" i="15"/>
  <c r="W1383" i="15"/>
  <c r="W1384" i="15"/>
  <c r="W1385" i="15"/>
  <c r="W1386" i="15"/>
  <c r="W1387" i="15"/>
  <c r="W1388" i="15"/>
  <c r="W1389" i="15"/>
  <c r="W1390" i="15"/>
  <c r="W1391" i="15"/>
  <c r="W1392" i="15"/>
  <c r="W1393" i="15"/>
  <c r="W1394" i="15"/>
  <c r="W1395" i="15"/>
  <c r="W1396" i="15"/>
  <c r="W1397" i="15"/>
  <c r="W1398" i="15"/>
  <c r="W1399" i="15"/>
  <c r="W1400" i="15"/>
  <c r="W1401" i="15"/>
  <c r="W1402" i="15"/>
  <c r="W1403" i="15"/>
  <c r="W1404" i="15"/>
  <c r="W1405" i="15"/>
  <c r="W1406" i="15"/>
  <c r="W1407" i="15"/>
  <c r="W1408" i="15"/>
  <c r="W1409" i="15"/>
  <c r="W1410" i="15"/>
  <c r="W1411" i="15"/>
  <c r="W1412" i="15"/>
  <c r="W1413" i="15"/>
  <c r="W1414" i="15"/>
  <c r="W1415" i="15"/>
  <c r="W1416" i="15"/>
  <c r="W1417" i="15"/>
  <c r="W1418" i="15"/>
  <c r="W1419" i="15"/>
  <c r="W1420" i="15"/>
  <c r="W1421" i="15"/>
  <c r="W1422" i="15"/>
  <c r="W1423" i="15"/>
  <c r="W1424" i="15"/>
  <c r="W1425" i="15"/>
  <c r="W1426" i="15"/>
  <c r="W1427" i="15"/>
  <c r="W1428" i="15"/>
  <c r="W1429" i="15"/>
  <c r="W1430" i="15"/>
  <c r="W1431" i="15"/>
  <c r="W1432" i="15"/>
  <c r="W1433" i="15"/>
  <c r="W1434" i="15"/>
  <c r="W1435" i="15"/>
  <c r="W1436" i="15"/>
  <c r="W1437" i="15"/>
  <c r="W1438" i="15"/>
  <c r="W1439" i="15"/>
  <c r="W1440" i="15"/>
  <c r="W1441" i="15"/>
  <c r="W1442" i="15"/>
  <c r="W1443" i="15"/>
  <c r="W1444" i="15"/>
  <c r="W1445" i="15"/>
  <c r="W1446" i="15"/>
  <c r="W1447" i="15"/>
  <c r="W1448" i="15"/>
  <c r="W1449" i="15"/>
  <c r="W1450" i="15"/>
  <c r="W1451" i="15"/>
  <c r="W1452" i="15"/>
  <c r="W1453" i="15"/>
  <c r="W1454" i="15"/>
  <c r="W1455" i="15"/>
  <c r="W1456" i="15"/>
  <c r="W1457" i="15"/>
  <c r="W1458" i="15"/>
  <c r="W1459" i="15"/>
  <c r="W1460" i="15"/>
  <c r="W1461" i="15"/>
  <c r="W1462" i="15"/>
  <c r="W1463" i="15"/>
  <c r="W1464" i="15"/>
  <c r="W1465" i="15"/>
  <c r="W1466" i="15"/>
  <c r="W1467" i="15"/>
  <c r="W1468" i="15"/>
  <c r="W1469" i="15"/>
  <c r="W1470" i="15"/>
  <c r="W1471" i="15"/>
  <c r="W1472" i="15"/>
  <c r="W1473" i="15"/>
  <c r="W1474" i="15"/>
  <c r="W1475" i="15"/>
  <c r="W1476" i="15"/>
  <c r="W1477" i="15"/>
  <c r="W1478" i="15"/>
  <c r="W1479" i="15"/>
  <c r="W1480" i="15"/>
  <c r="W1481" i="15"/>
  <c r="W1482" i="15"/>
  <c r="W1483" i="15"/>
  <c r="W1484" i="15"/>
  <c r="W1485" i="15"/>
  <c r="W1486" i="15"/>
  <c r="W1487" i="15"/>
  <c r="W1488" i="15"/>
  <c r="W1489" i="15"/>
  <c r="W1490" i="15"/>
  <c r="W1491" i="15"/>
  <c r="W1492" i="15"/>
  <c r="W1493" i="15"/>
  <c r="W1494" i="15"/>
  <c r="W1495" i="15"/>
  <c r="W1496" i="15"/>
  <c r="W1497" i="15"/>
  <c r="W1498" i="15"/>
  <c r="W1499" i="15"/>
  <c r="W1500" i="15"/>
  <c r="W1501" i="15"/>
  <c r="W1502" i="15"/>
  <c r="W1503" i="15"/>
  <c r="W1504" i="15"/>
  <c r="W1505" i="15"/>
  <c r="W1506" i="15"/>
  <c r="W1507" i="15"/>
  <c r="W1508" i="15"/>
  <c r="W1509" i="15"/>
  <c r="W1510" i="15"/>
  <c r="W1511" i="15"/>
  <c r="W1512" i="15"/>
  <c r="W1513" i="15"/>
  <c r="W1514" i="15"/>
  <c r="W15" i="15"/>
  <c r="W34" i="13" s="1"/>
  <c r="U16" i="15"/>
  <c r="U17" i="15"/>
  <c r="U18" i="15"/>
  <c r="U19" i="15"/>
  <c r="U20" i="15"/>
  <c r="U21" i="15"/>
  <c r="U22" i="15"/>
  <c r="U23" i="15"/>
  <c r="U24" i="15"/>
  <c r="U25" i="15"/>
  <c r="U26" i="15"/>
  <c r="U27" i="15"/>
  <c r="U28" i="15"/>
  <c r="U29" i="15"/>
  <c r="U30" i="15"/>
  <c r="U31" i="15"/>
  <c r="U32" i="15"/>
  <c r="U33" i="15"/>
  <c r="U34" i="15"/>
  <c r="U35" i="15"/>
  <c r="U36" i="15"/>
  <c r="U37" i="15"/>
  <c r="U38" i="15"/>
  <c r="U39" i="15"/>
  <c r="U40" i="15"/>
  <c r="U41" i="15"/>
  <c r="U42" i="15"/>
  <c r="U43" i="15"/>
  <c r="U44" i="15"/>
  <c r="U45" i="15"/>
  <c r="U46" i="15"/>
  <c r="U47" i="15"/>
  <c r="U48" i="15"/>
  <c r="U49" i="15"/>
  <c r="U50" i="15"/>
  <c r="U51" i="15"/>
  <c r="U52" i="15"/>
  <c r="U53" i="15"/>
  <c r="U54" i="15"/>
  <c r="U55" i="15"/>
  <c r="U56" i="15"/>
  <c r="U57" i="15"/>
  <c r="U58" i="15"/>
  <c r="U59" i="15"/>
  <c r="U60" i="15"/>
  <c r="U61" i="15"/>
  <c r="U62" i="15"/>
  <c r="U63" i="15"/>
  <c r="U64" i="15"/>
  <c r="U65" i="15"/>
  <c r="U66" i="15"/>
  <c r="U67" i="15"/>
  <c r="U68" i="15"/>
  <c r="U69" i="15"/>
  <c r="U70" i="15"/>
  <c r="U71" i="15"/>
  <c r="U72" i="15"/>
  <c r="U73" i="15"/>
  <c r="U74" i="15"/>
  <c r="U75" i="15"/>
  <c r="U76" i="15"/>
  <c r="U77" i="15"/>
  <c r="U78" i="15"/>
  <c r="U79" i="15"/>
  <c r="U80" i="15"/>
  <c r="U81" i="15"/>
  <c r="U82" i="15"/>
  <c r="U83" i="15"/>
  <c r="U84" i="15"/>
  <c r="U85" i="15"/>
  <c r="U86" i="15"/>
  <c r="U87" i="15"/>
  <c r="U88" i="15"/>
  <c r="U89" i="15"/>
  <c r="U90" i="15"/>
  <c r="U91" i="15"/>
  <c r="U92" i="15"/>
  <c r="U93" i="15"/>
  <c r="U94" i="15"/>
  <c r="U95" i="15"/>
  <c r="U96" i="15"/>
  <c r="U97" i="15"/>
  <c r="U98" i="15"/>
  <c r="U99" i="15"/>
  <c r="U100" i="15"/>
  <c r="U101" i="15"/>
  <c r="U102" i="15"/>
  <c r="U103" i="15"/>
  <c r="U104" i="15"/>
  <c r="U105" i="15"/>
  <c r="U106" i="15"/>
  <c r="U107" i="15"/>
  <c r="U108" i="15"/>
  <c r="U109" i="15"/>
  <c r="U110" i="15"/>
  <c r="U111" i="15"/>
  <c r="U112" i="15"/>
  <c r="U113" i="15"/>
  <c r="U114" i="15"/>
  <c r="U115" i="15"/>
  <c r="U116" i="15"/>
  <c r="U117" i="15"/>
  <c r="U118" i="15"/>
  <c r="U119" i="15"/>
  <c r="U120" i="15"/>
  <c r="U121" i="15"/>
  <c r="U122" i="15"/>
  <c r="U123" i="15"/>
  <c r="U124" i="15"/>
  <c r="U125" i="15"/>
  <c r="U126" i="15"/>
  <c r="U127" i="15"/>
  <c r="U128" i="15"/>
  <c r="U129" i="15"/>
  <c r="U130" i="15"/>
  <c r="U131" i="15"/>
  <c r="U132" i="15"/>
  <c r="U133" i="15"/>
  <c r="U134" i="15"/>
  <c r="U135" i="15"/>
  <c r="U136" i="15"/>
  <c r="U137" i="15"/>
  <c r="U138" i="15"/>
  <c r="U139" i="15"/>
  <c r="U140" i="15"/>
  <c r="U141" i="15"/>
  <c r="U142" i="15"/>
  <c r="U143" i="15"/>
  <c r="U144" i="15"/>
  <c r="U145" i="15"/>
  <c r="U146" i="15"/>
  <c r="U147" i="15"/>
  <c r="U148" i="15"/>
  <c r="U149" i="15"/>
  <c r="U150" i="15"/>
  <c r="U151" i="15"/>
  <c r="U152" i="15"/>
  <c r="U153" i="15"/>
  <c r="U154" i="15"/>
  <c r="U155" i="15"/>
  <c r="U156" i="15"/>
  <c r="U157" i="15"/>
  <c r="U158" i="15"/>
  <c r="U159" i="15"/>
  <c r="U160" i="15"/>
  <c r="U161" i="15"/>
  <c r="U162" i="15"/>
  <c r="U163" i="15"/>
  <c r="U164" i="15"/>
  <c r="U165" i="15"/>
  <c r="U166" i="15"/>
  <c r="U167" i="15"/>
  <c r="U168" i="15"/>
  <c r="U169" i="15"/>
  <c r="U170" i="15"/>
  <c r="U171" i="15"/>
  <c r="U172" i="15"/>
  <c r="U173" i="15"/>
  <c r="U174" i="15"/>
  <c r="U175" i="15"/>
  <c r="U176" i="15"/>
  <c r="U177" i="15"/>
  <c r="U178" i="15"/>
  <c r="U179" i="15"/>
  <c r="U180" i="15"/>
  <c r="U181" i="15"/>
  <c r="U182" i="15"/>
  <c r="U183" i="15"/>
  <c r="U184" i="15"/>
  <c r="U185" i="15"/>
  <c r="U186" i="15"/>
  <c r="U187" i="15"/>
  <c r="U188" i="15"/>
  <c r="U189" i="15"/>
  <c r="U190" i="15"/>
  <c r="U191" i="15"/>
  <c r="U192" i="15"/>
  <c r="U193" i="15"/>
  <c r="U194" i="15"/>
  <c r="U195" i="15"/>
  <c r="U196" i="15"/>
  <c r="U197" i="15"/>
  <c r="U198" i="15"/>
  <c r="U199" i="15"/>
  <c r="U200" i="15"/>
  <c r="U201" i="15"/>
  <c r="U202" i="15"/>
  <c r="U203" i="15"/>
  <c r="U204" i="15"/>
  <c r="U205" i="15"/>
  <c r="U206" i="15"/>
  <c r="U207" i="15"/>
  <c r="U208" i="15"/>
  <c r="U209" i="15"/>
  <c r="U210" i="15"/>
  <c r="U211" i="15"/>
  <c r="U212" i="15"/>
  <c r="U213" i="15"/>
  <c r="U214" i="15"/>
  <c r="U215" i="15"/>
  <c r="U216" i="15"/>
  <c r="U217" i="15"/>
  <c r="U218" i="15"/>
  <c r="U219" i="15"/>
  <c r="U220" i="15"/>
  <c r="U221" i="15"/>
  <c r="U222" i="15"/>
  <c r="U223" i="15"/>
  <c r="U224" i="15"/>
  <c r="U225" i="15"/>
  <c r="U226" i="15"/>
  <c r="U227" i="15"/>
  <c r="U228" i="15"/>
  <c r="U229" i="15"/>
  <c r="U230" i="15"/>
  <c r="U231" i="15"/>
  <c r="U232" i="15"/>
  <c r="U233" i="15"/>
  <c r="U234" i="15"/>
  <c r="U235" i="15"/>
  <c r="U236" i="15"/>
  <c r="U237" i="15"/>
  <c r="U238" i="15"/>
  <c r="U239" i="15"/>
  <c r="U240" i="15"/>
  <c r="U241" i="15"/>
  <c r="U242" i="15"/>
  <c r="U243" i="15"/>
  <c r="U244" i="15"/>
  <c r="U245" i="15"/>
  <c r="U246" i="15"/>
  <c r="U247" i="15"/>
  <c r="U248" i="15"/>
  <c r="U249" i="15"/>
  <c r="U250" i="15"/>
  <c r="U251" i="15"/>
  <c r="U252" i="15"/>
  <c r="U253" i="15"/>
  <c r="U254" i="15"/>
  <c r="U255" i="15"/>
  <c r="U256" i="15"/>
  <c r="U257" i="15"/>
  <c r="U258" i="15"/>
  <c r="U259" i="15"/>
  <c r="U260" i="15"/>
  <c r="U261" i="15"/>
  <c r="U262" i="15"/>
  <c r="U263" i="15"/>
  <c r="U264" i="15"/>
  <c r="U265" i="15"/>
  <c r="U266" i="15"/>
  <c r="U267" i="15"/>
  <c r="U268" i="15"/>
  <c r="U269" i="15"/>
  <c r="U270" i="15"/>
  <c r="U271" i="15"/>
  <c r="U272" i="15"/>
  <c r="U273" i="15"/>
  <c r="U274" i="15"/>
  <c r="U275" i="15"/>
  <c r="U276" i="15"/>
  <c r="U277" i="15"/>
  <c r="U278" i="15"/>
  <c r="U279" i="15"/>
  <c r="U280" i="15"/>
  <c r="U281" i="15"/>
  <c r="U282" i="15"/>
  <c r="U283" i="15"/>
  <c r="U284" i="15"/>
  <c r="U285" i="15"/>
  <c r="U286" i="15"/>
  <c r="U287" i="15"/>
  <c r="U288" i="15"/>
  <c r="U289" i="15"/>
  <c r="U290" i="15"/>
  <c r="U291" i="15"/>
  <c r="U292" i="15"/>
  <c r="U293" i="15"/>
  <c r="U294" i="15"/>
  <c r="U295" i="15"/>
  <c r="U296" i="15"/>
  <c r="U297" i="15"/>
  <c r="U298" i="15"/>
  <c r="U299" i="15"/>
  <c r="U300" i="15"/>
  <c r="U301" i="15"/>
  <c r="U302" i="15"/>
  <c r="U303" i="15"/>
  <c r="U304" i="15"/>
  <c r="U305" i="15"/>
  <c r="U306" i="15"/>
  <c r="U307" i="15"/>
  <c r="U308" i="15"/>
  <c r="U309" i="15"/>
  <c r="U310" i="15"/>
  <c r="U311" i="15"/>
  <c r="U312" i="15"/>
  <c r="U313" i="15"/>
  <c r="U314" i="15"/>
  <c r="U315" i="15"/>
  <c r="U316" i="15"/>
  <c r="U317" i="15"/>
  <c r="U318" i="15"/>
  <c r="U319" i="15"/>
  <c r="U320" i="15"/>
  <c r="U321" i="15"/>
  <c r="U322" i="15"/>
  <c r="U323" i="15"/>
  <c r="U324" i="15"/>
  <c r="U325" i="15"/>
  <c r="U326" i="15"/>
  <c r="U327" i="15"/>
  <c r="U328" i="15"/>
  <c r="U329" i="15"/>
  <c r="U330" i="15"/>
  <c r="U331" i="15"/>
  <c r="U332" i="15"/>
  <c r="U333" i="15"/>
  <c r="U334" i="15"/>
  <c r="U335" i="15"/>
  <c r="U336" i="15"/>
  <c r="U337" i="15"/>
  <c r="U338" i="15"/>
  <c r="U339" i="15"/>
  <c r="U340" i="15"/>
  <c r="U341" i="15"/>
  <c r="U342" i="15"/>
  <c r="U343" i="15"/>
  <c r="U344" i="15"/>
  <c r="U345" i="15"/>
  <c r="U346" i="15"/>
  <c r="U347" i="15"/>
  <c r="U348" i="15"/>
  <c r="U349" i="15"/>
  <c r="U350" i="15"/>
  <c r="U351" i="15"/>
  <c r="U352" i="15"/>
  <c r="U353" i="15"/>
  <c r="U354" i="15"/>
  <c r="U355" i="15"/>
  <c r="U356" i="15"/>
  <c r="U357" i="15"/>
  <c r="U358" i="15"/>
  <c r="U359" i="15"/>
  <c r="U360" i="15"/>
  <c r="U361" i="15"/>
  <c r="U362" i="15"/>
  <c r="U363" i="15"/>
  <c r="U364" i="15"/>
  <c r="U365" i="15"/>
  <c r="U366" i="15"/>
  <c r="U367" i="15"/>
  <c r="U368" i="15"/>
  <c r="U369" i="15"/>
  <c r="U370" i="15"/>
  <c r="U371" i="15"/>
  <c r="U372" i="15"/>
  <c r="U373" i="15"/>
  <c r="U374" i="15"/>
  <c r="U375" i="15"/>
  <c r="U376" i="15"/>
  <c r="U377" i="15"/>
  <c r="U378" i="15"/>
  <c r="U379" i="15"/>
  <c r="U380" i="15"/>
  <c r="U381" i="15"/>
  <c r="U382" i="15"/>
  <c r="U383" i="15"/>
  <c r="U384" i="15"/>
  <c r="U385" i="15"/>
  <c r="U386" i="15"/>
  <c r="U387" i="15"/>
  <c r="U388" i="15"/>
  <c r="U389" i="15"/>
  <c r="U390" i="15"/>
  <c r="U391" i="15"/>
  <c r="U392" i="15"/>
  <c r="U393" i="15"/>
  <c r="U394" i="15"/>
  <c r="U395" i="15"/>
  <c r="U396" i="15"/>
  <c r="U397" i="15"/>
  <c r="U398" i="15"/>
  <c r="U399" i="15"/>
  <c r="U400" i="15"/>
  <c r="U401" i="15"/>
  <c r="U402" i="15"/>
  <c r="U403" i="15"/>
  <c r="U404" i="15"/>
  <c r="U405" i="15"/>
  <c r="U406" i="15"/>
  <c r="U407" i="15"/>
  <c r="U408" i="15"/>
  <c r="U409" i="15"/>
  <c r="U410" i="15"/>
  <c r="U411" i="15"/>
  <c r="U412" i="15"/>
  <c r="U413" i="15"/>
  <c r="U414" i="15"/>
  <c r="U415" i="15"/>
  <c r="U416" i="15"/>
  <c r="U417" i="15"/>
  <c r="U418" i="15"/>
  <c r="U419" i="15"/>
  <c r="U420" i="15"/>
  <c r="U421" i="15"/>
  <c r="U422" i="15"/>
  <c r="U423" i="15"/>
  <c r="U424" i="15"/>
  <c r="U425" i="15"/>
  <c r="U426" i="15"/>
  <c r="U427" i="15"/>
  <c r="U428" i="15"/>
  <c r="U429" i="15"/>
  <c r="U430" i="15"/>
  <c r="U431" i="15"/>
  <c r="U432" i="15"/>
  <c r="U433" i="15"/>
  <c r="U434" i="15"/>
  <c r="U435" i="15"/>
  <c r="U436" i="15"/>
  <c r="U437" i="15"/>
  <c r="U438" i="15"/>
  <c r="U439" i="15"/>
  <c r="U440" i="15"/>
  <c r="U441" i="15"/>
  <c r="U442" i="15"/>
  <c r="U443" i="15"/>
  <c r="U444" i="15"/>
  <c r="U445" i="15"/>
  <c r="U446" i="15"/>
  <c r="U447" i="15"/>
  <c r="U448" i="15"/>
  <c r="U449" i="15"/>
  <c r="U450" i="15"/>
  <c r="U451" i="15"/>
  <c r="U452" i="15"/>
  <c r="U453" i="15"/>
  <c r="U454" i="15"/>
  <c r="U455" i="15"/>
  <c r="U456" i="15"/>
  <c r="U457" i="15"/>
  <c r="U458" i="15"/>
  <c r="U459" i="15"/>
  <c r="U460" i="15"/>
  <c r="U461" i="15"/>
  <c r="U462" i="15"/>
  <c r="U463" i="15"/>
  <c r="U464" i="15"/>
  <c r="U465" i="15"/>
  <c r="U466" i="15"/>
  <c r="U467" i="15"/>
  <c r="U468" i="15"/>
  <c r="U469" i="15"/>
  <c r="U470" i="15"/>
  <c r="U471" i="15"/>
  <c r="U472" i="15"/>
  <c r="U473" i="15"/>
  <c r="U474" i="15"/>
  <c r="U475" i="15"/>
  <c r="U476" i="15"/>
  <c r="U477" i="15"/>
  <c r="U478" i="15"/>
  <c r="U479" i="15"/>
  <c r="U480" i="15"/>
  <c r="U481" i="15"/>
  <c r="U482" i="15"/>
  <c r="U483" i="15"/>
  <c r="U484" i="15"/>
  <c r="U485" i="15"/>
  <c r="U486" i="15"/>
  <c r="U487" i="15"/>
  <c r="U488" i="15"/>
  <c r="U489" i="15"/>
  <c r="U490" i="15"/>
  <c r="U491" i="15"/>
  <c r="U492" i="15"/>
  <c r="U493" i="15"/>
  <c r="U494" i="15"/>
  <c r="U495" i="15"/>
  <c r="U496" i="15"/>
  <c r="U497" i="15"/>
  <c r="U498" i="15"/>
  <c r="U499" i="15"/>
  <c r="U500" i="15"/>
  <c r="U501" i="15"/>
  <c r="U502" i="15"/>
  <c r="U503" i="15"/>
  <c r="U504" i="15"/>
  <c r="U505" i="15"/>
  <c r="U506" i="15"/>
  <c r="U507" i="15"/>
  <c r="U508" i="15"/>
  <c r="U509" i="15"/>
  <c r="U510" i="15"/>
  <c r="U511" i="15"/>
  <c r="U512" i="15"/>
  <c r="U513" i="15"/>
  <c r="U514" i="15"/>
  <c r="U515" i="15"/>
  <c r="U516" i="15"/>
  <c r="U517" i="15"/>
  <c r="U518" i="15"/>
  <c r="U519" i="15"/>
  <c r="U520" i="15"/>
  <c r="U521" i="15"/>
  <c r="U522" i="15"/>
  <c r="U523" i="15"/>
  <c r="U524" i="15"/>
  <c r="U525" i="15"/>
  <c r="U526" i="15"/>
  <c r="U527" i="15"/>
  <c r="U528" i="15"/>
  <c r="U529" i="15"/>
  <c r="U530" i="15"/>
  <c r="U531" i="15"/>
  <c r="U532" i="15"/>
  <c r="U533" i="15"/>
  <c r="U534" i="15"/>
  <c r="U535" i="15"/>
  <c r="U536" i="15"/>
  <c r="U537" i="15"/>
  <c r="U538" i="15"/>
  <c r="U539" i="15"/>
  <c r="U540" i="15"/>
  <c r="U541" i="15"/>
  <c r="U542" i="15"/>
  <c r="U543" i="15"/>
  <c r="U544" i="15"/>
  <c r="U545" i="15"/>
  <c r="U546" i="15"/>
  <c r="U547" i="15"/>
  <c r="U548" i="15"/>
  <c r="U549" i="15"/>
  <c r="U550" i="15"/>
  <c r="U551" i="15"/>
  <c r="U552" i="15"/>
  <c r="U553" i="15"/>
  <c r="U554" i="15"/>
  <c r="U555" i="15"/>
  <c r="U556" i="15"/>
  <c r="U557" i="15"/>
  <c r="U558" i="15"/>
  <c r="U559" i="15"/>
  <c r="U560" i="15"/>
  <c r="U561" i="15"/>
  <c r="U562" i="15"/>
  <c r="U563" i="15"/>
  <c r="U564" i="15"/>
  <c r="U565" i="15"/>
  <c r="U566" i="15"/>
  <c r="U567" i="15"/>
  <c r="U568" i="15"/>
  <c r="U569" i="15"/>
  <c r="U570" i="15"/>
  <c r="U571" i="15"/>
  <c r="U572" i="15"/>
  <c r="U573" i="15"/>
  <c r="U574" i="15"/>
  <c r="U575" i="15"/>
  <c r="U576" i="15"/>
  <c r="U577" i="15"/>
  <c r="U578" i="15"/>
  <c r="U579" i="15"/>
  <c r="U580" i="15"/>
  <c r="U581" i="15"/>
  <c r="U582" i="15"/>
  <c r="U583" i="15"/>
  <c r="U584" i="15"/>
  <c r="U585" i="15"/>
  <c r="U586" i="15"/>
  <c r="U587" i="15"/>
  <c r="U588" i="15"/>
  <c r="U589" i="15"/>
  <c r="U590" i="15"/>
  <c r="U591" i="15"/>
  <c r="U592" i="15"/>
  <c r="U593" i="15"/>
  <c r="U594" i="15"/>
  <c r="U595" i="15"/>
  <c r="U596" i="15"/>
  <c r="U597" i="15"/>
  <c r="U598" i="15"/>
  <c r="U599" i="15"/>
  <c r="U600" i="15"/>
  <c r="U601" i="15"/>
  <c r="U602" i="15"/>
  <c r="U603" i="15"/>
  <c r="U604" i="15"/>
  <c r="U605" i="15"/>
  <c r="U606" i="15"/>
  <c r="U607" i="15"/>
  <c r="U608" i="15"/>
  <c r="U609" i="15"/>
  <c r="U610" i="15"/>
  <c r="U611" i="15"/>
  <c r="U612" i="15"/>
  <c r="U613" i="15"/>
  <c r="U614" i="15"/>
  <c r="U615" i="15"/>
  <c r="U616" i="15"/>
  <c r="U617" i="15"/>
  <c r="U618" i="15"/>
  <c r="U619" i="15"/>
  <c r="U620" i="15"/>
  <c r="U621" i="15"/>
  <c r="U622" i="15"/>
  <c r="U623" i="15"/>
  <c r="U624" i="15"/>
  <c r="U625" i="15"/>
  <c r="U626" i="15"/>
  <c r="U627" i="15"/>
  <c r="U628" i="15"/>
  <c r="U629" i="15"/>
  <c r="U630" i="15"/>
  <c r="U631" i="15"/>
  <c r="U632" i="15"/>
  <c r="U633" i="15"/>
  <c r="U634" i="15"/>
  <c r="U635" i="15"/>
  <c r="U636" i="15"/>
  <c r="U637" i="15"/>
  <c r="U638" i="15"/>
  <c r="U639" i="15"/>
  <c r="U640" i="15"/>
  <c r="U641" i="15"/>
  <c r="U642" i="15"/>
  <c r="U643" i="15"/>
  <c r="U644" i="15"/>
  <c r="U645" i="15"/>
  <c r="U646" i="15"/>
  <c r="U647" i="15"/>
  <c r="U648" i="15"/>
  <c r="U649" i="15"/>
  <c r="U650" i="15"/>
  <c r="U651" i="15"/>
  <c r="U652" i="15"/>
  <c r="U653" i="15"/>
  <c r="U654" i="15"/>
  <c r="U655" i="15"/>
  <c r="U656" i="15"/>
  <c r="U657" i="15"/>
  <c r="U658" i="15"/>
  <c r="U659" i="15"/>
  <c r="U660" i="15"/>
  <c r="U661" i="15"/>
  <c r="U662" i="15"/>
  <c r="U663" i="15"/>
  <c r="U664" i="15"/>
  <c r="U665" i="15"/>
  <c r="U666" i="15"/>
  <c r="U667" i="15"/>
  <c r="U668" i="15"/>
  <c r="U669" i="15"/>
  <c r="U670" i="15"/>
  <c r="U671" i="15"/>
  <c r="U672" i="15"/>
  <c r="U673" i="15"/>
  <c r="U674" i="15"/>
  <c r="U675" i="15"/>
  <c r="U676" i="15"/>
  <c r="U677" i="15"/>
  <c r="U678" i="15"/>
  <c r="U679" i="15"/>
  <c r="U680" i="15"/>
  <c r="U681" i="15"/>
  <c r="U682" i="15"/>
  <c r="U683" i="15"/>
  <c r="U684" i="15"/>
  <c r="U685" i="15"/>
  <c r="U686" i="15"/>
  <c r="U687" i="15"/>
  <c r="U688" i="15"/>
  <c r="U689" i="15"/>
  <c r="U690" i="15"/>
  <c r="U691" i="15"/>
  <c r="U692" i="15"/>
  <c r="U693" i="15"/>
  <c r="U694" i="15"/>
  <c r="U695" i="15"/>
  <c r="U696" i="15"/>
  <c r="U697" i="15"/>
  <c r="U698" i="15"/>
  <c r="U699" i="15"/>
  <c r="U700" i="15"/>
  <c r="U701" i="15"/>
  <c r="U702" i="15"/>
  <c r="U703" i="15"/>
  <c r="U704" i="15"/>
  <c r="U705" i="15"/>
  <c r="U706" i="15"/>
  <c r="U707" i="15"/>
  <c r="U708" i="15"/>
  <c r="U709" i="15"/>
  <c r="U710" i="15"/>
  <c r="U711" i="15"/>
  <c r="U712" i="15"/>
  <c r="U713" i="15"/>
  <c r="U714" i="15"/>
  <c r="U715" i="15"/>
  <c r="U716" i="15"/>
  <c r="U717" i="15"/>
  <c r="U718" i="15"/>
  <c r="U719" i="15"/>
  <c r="U720" i="15"/>
  <c r="U721" i="15"/>
  <c r="U722" i="15"/>
  <c r="U723" i="15"/>
  <c r="U724" i="15"/>
  <c r="U725" i="15"/>
  <c r="U726" i="15"/>
  <c r="U727" i="15"/>
  <c r="U728" i="15"/>
  <c r="U729" i="15"/>
  <c r="U730" i="15"/>
  <c r="U731" i="15"/>
  <c r="U732" i="15"/>
  <c r="U733" i="15"/>
  <c r="U734" i="15"/>
  <c r="U735" i="15"/>
  <c r="U736" i="15"/>
  <c r="U737" i="15"/>
  <c r="U738" i="15"/>
  <c r="U739" i="15"/>
  <c r="U740" i="15"/>
  <c r="U741" i="15"/>
  <c r="U742" i="15"/>
  <c r="U743" i="15"/>
  <c r="U744" i="15"/>
  <c r="U745" i="15"/>
  <c r="U746" i="15"/>
  <c r="U747" i="15"/>
  <c r="U748" i="15"/>
  <c r="U749" i="15"/>
  <c r="U750" i="15"/>
  <c r="U751" i="15"/>
  <c r="U752" i="15"/>
  <c r="U753" i="15"/>
  <c r="U754" i="15"/>
  <c r="U755" i="15"/>
  <c r="U756" i="15"/>
  <c r="U757" i="15"/>
  <c r="U758" i="15"/>
  <c r="U759" i="15"/>
  <c r="U760" i="15"/>
  <c r="U761" i="15"/>
  <c r="U762" i="15"/>
  <c r="U763" i="15"/>
  <c r="U764" i="15"/>
  <c r="U765" i="15"/>
  <c r="U766" i="15"/>
  <c r="U767" i="15"/>
  <c r="U768" i="15"/>
  <c r="U769" i="15"/>
  <c r="U770" i="15"/>
  <c r="U771" i="15"/>
  <c r="U772" i="15"/>
  <c r="U773" i="15"/>
  <c r="U774" i="15"/>
  <c r="U775" i="15"/>
  <c r="U776" i="15"/>
  <c r="U777" i="15"/>
  <c r="U778" i="15"/>
  <c r="U779" i="15"/>
  <c r="U780" i="15"/>
  <c r="U781" i="15"/>
  <c r="U782" i="15"/>
  <c r="U783" i="15"/>
  <c r="U784" i="15"/>
  <c r="U785" i="15"/>
  <c r="U786" i="15"/>
  <c r="U787" i="15"/>
  <c r="U788" i="15"/>
  <c r="U789" i="15"/>
  <c r="U790" i="15"/>
  <c r="U791" i="15"/>
  <c r="U792" i="15"/>
  <c r="U793" i="15"/>
  <c r="U794" i="15"/>
  <c r="U795" i="15"/>
  <c r="U796" i="15"/>
  <c r="U797" i="15"/>
  <c r="U798" i="15"/>
  <c r="U799" i="15"/>
  <c r="U800" i="15"/>
  <c r="U801" i="15"/>
  <c r="U802" i="15"/>
  <c r="U803" i="15"/>
  <c r="U804" i="15"/>
  <c r="U805" i="15"/>
  <c r="U806" i="15"/>
  <c r="U807" i="15"/>
  <c r="U808" i="15"/>
  <c r="U809" i="15"/>
  <c r="U810" i="15"/>
  <c r="U811" i="15"/>
  <c r="U812" i="15"/>
  <c r="U813" i="15"/>
  <c r="U814" i="15"/>
  <c r="U815" i="15"/>
  <c r="U816" i="15"/>
  <c r="U817" i="15"/>
  <c r="U818" i="15"/>
  <c r="U819" i="15"/>
  <c r="U820" i="15"/>
  <c r="U821" i="15"/>
  <c r="U822" i="15"/>
  <c r="U823" i="15"/>
  <c r="U824" i="15"/>
  <c r="U825" i="15"/>
  <c r="U826" i="15"/>
  <c r="U827" i="15"/>
  <c r="U828" i="15"/>
  <c r="U829" i="15"/>
  <c r="U830" i="15"/>
  <c r="U831" i="15"/>
  <c r="U832" i="15"/>
  <c r="U833" i="15"/>
  <c r="U834" i="15"/>
  <c r="U835" i="15"/>
  <c r="U836" i="15"/>
  <c r="U837" i="15"/>
  <c r="U838" i="15"/>
  <c r="U839" i="15"/>
  <c r="U840" i="15"/>
  <c r="U841" i="15"/>
  <c r="U842" i="15"/>
  <c r="U843" i="15"/>
  <c r="U844" i="15"/>
  <c r="U845" i="15"/>
  <c r="U846" i="15"/>
  <c r="U847" i="15"/>
  <c r="U848" i="15"/>
  <c r="U849" i="15"/>
  <c r="U850" i="15"/>
  <c r="U851" i="15"/>
  <c r="U852" i="15"/>
  <c r="U853" i="15"/>
  <c r="U854" i="15"/>
  <c r="U855" i="15"/>
  <c r="U856" i="15"/>
  <c r="U857" i="15"/>
  <c r="U858" i="15"/>
  <c r="U859" i="15"/>
  <c r="U860" i="15"/>
  <c r="U861" i="15"/>
  <c r="U862" i="15"/>
  <c r="U863" i="15"/>
  <c r="U864" i="15"/>
  <c r="U865" i="15"/>
  <c r="U866" i="15"/>
  <c r="U867" i="15"/>
  <c r="U868" i="15"/>
  <c r="U869" i="15"/>
  <c r="U870" i="15"/>
  <c r="U871" i="15"/>
  <c r="U872" i="15"/>
  <c r="U873" i="15"/>
  <c r="U874" i="15"/>
  <c r="U875" i="15"/>
  <c r="U876" i="15"/>
  <c r="U877" i="15"/>
  <c r="U878" i="15"/>
  <c r="U879" i="15"/>
  <c r="U880" i="15"/>
  <c r="U881" i="15"/>
  <c r="U882" i="15"/>
  <c r="U883" i="15"/>
  <c r="U884" i="15"/>
  <c r="U885" i="15"/>
  <c r="U886" i="15"/>
  <c r="U887" i="15"/>
  <c r="U888" i="15"/>
  <c r="U889" i="15"/>
  <c r="U890" i="15"/>
  <c r="U891" i="15"/>
  <c r="U892" i="15"/>
  <c r="U893" i="15"/>
  <c r="U894" i="15"/>
  <c r="U895" i="15"/>
  <c r="U896" i="15"/>
  <c r="U897" i="15"/>
  <c r="U898" i="15"/>
  <c r="U899" i="15"/>
  <c r="U900" i="15"/>
  <c r="U901" i="15"/>
  <c r="U902" i="15"/>
  <c r="U903" i="15"/>
  <c r="U904" i="15"/>
  <c r="U905" i="15"/>
  <c r="U906" i="15"/>
  <c r="U907" i="15"/>
  <c r="U908" i="15"/>
  <c r="U909" i="15"/>
  <c r="U910" i="15"/>
  <c r="U911" i="15"/>
  <c r="U912" i="15"/>
  <c r="U913" i="15"/>
  <c r="U914" i="15"/>
  <c r="U915" i="15"/>
  <c r="U916" i="15"/>
  <c r="U917" i="15"/>
  <c r="U918" i="15"/>
  <c r="U919" i="15"/>
  <c r="U920" i="15"/>
  <c r="U921" i="15"/>
  <c r="U922" i="15"/>
  <c r="U923" i="15"/>
  <c r="U924" i="15"/>
  <c r="U925" i="15"/>
  <c r="U926" i="15"/>
  <c r="U927" i="15"/>
  <c r="U928" i="15"/>
  <c r="U929" i="15"/>
  <c r="U930" i="15"/>
  <c r="U931" i="15"/>
  <c r="U932" i="15"/>
  <c r="U933" i="15"/>
  <c r="U934" i="15"/>
  <c r="U935" i="15"/>
  <c r="U936" i="15"/>
  <c r="U937" i="15"/>
  <c r="U938" i="15"/>
  <c r="U939" i="15"/>
  <c r="U940" i="15"/>
  <c r="U941" i="15"/>
  <c r="U942" i="15"/>
  <c r="U943" i="15"/>
  <c r="U944" i="15"/>
  <c r="U945" i="15"/>
  <c r="U946" i="15"/>
  <c r="U947" i="15"/>
  <c r="U948" i="15"/>
  <c r="U949" i="15"/>
  <c r="U950" i="15"/>
  <c r="U951" i="15"/>
  <c r="U952" i="15"/>
  <c r="U953" i="15"/>
  <c r="U954" i="15"/>
  <c r="U955" i="15"/>
  <c r="U956" i="15"/>
  <c r="U957" i="15"/>
  <c r="U958" i="15"/>
  <c r="U959" i="15"/>
  <c r="U960" i="15"/>
  <c r="U961" i="15"/>
  <c r="U962" i="15"/>
  <c r="U963" i="15"/>
  <c r="U964" i="15"/>
  <c r="U965" i="15"/>
  <c r="U966" i="15"/>
  <c r="U967" i="15"/>
  <c r="U968" i="15"/>
  <c r="U969" i="15"/>
  <c r="U970" i="15"/>
  <c r="U971" i="15"/>
  <c r="U972" i="15"/>
  <c r="U973" i="15"/>
  <c r="U974" i="15"/>
  <c r="U975" i="15"/>
  <c r="U976" i="15"/>
  <c r="U977" i="15"/>
  <c r="U978" i="15"/>
  <c r="U979" i="15"/>
  <c r="U980" i="15"/>
  <c r="U981" i="15"/>
  <c r="U982" i="15"/>
  <c r="U983" i="15"/>
  <c r="U984" i="15"/>
  <c r="U985" i="15"/>
  <c r="U986" i="15"/>
  <c r="U987" i="15"/>
  <c r="U988" i="15"/>
  <c r="U989" i="15"/>
  <c r="U990" i="15"/>
  <c r="U991" i="15"/>
  <c r="U992" i="15"/>
  <c r="U993" i="15"/>
  <c r="U994" i="15"/>
  <c r="U995" i="15"/>
  <c r="U996" i="15"/>
  <c r="U997" i="15"/>
  <c r="U998" i="15"/>
  <c r="U999" i="15"/>
  <c r="U1000" i="15"/>
  <c r="U1001" i="15"/>
  <c r="U1002" i="15"/>
  <c r="U1003" i="15"/>
  <c r="U1004" i="15"/>
  <c r="U1005" i="15"/>
  <c r="U1006" i="15"/>
  <c r="U1007" i="15"/>
  <c r="U1008" i="15"/>
  <c r="U1009" i="15"/>
  <c r="U1010" i="15"/>
  <c r="U1011" i="15"/>
  <c r="U1012" i="15"/>
  <c r="U1013" i="15"/>
  <c r="U1014" i="15"/>
  <c r="U1015" i="15"/>
  <c r="U1016" i="15"/>
  <c r="U1017" i="15"/>
  <c r="U1018" i="15"/>
  <c r="U1019" i="15"/>
  <c r="U1020" i="15"/>
  <c r="U1021" i="15"/>
  <c r="U1022" i="15"/>
  <c r="U1023" i="15"/>
  <c r="U1024" i="15"/>
  <c r="U1025" i="15"/>
  <c r="U1026" i="15"/>
  <c r="U1027" i="15"/>
  <c r="U1028" i="15"/>
  <c r="U1029" i="15"/>
  <c r="U1030" i="15"/>
  <c r="U1031" i="15"/>
  <c r="U1032" i="15"/>
  <c r="U1033" i="15"/>
  <c r="U1034" i="15"/>
  <c r="U1035" i="15"/>
  <c r="U1036" i="15"/>
  <c r="U1037" i="15"/>
  <c r="U1038" i="15"/>
  <c r="U1039" i="15"/>
  <c r="U1040" i="15"/>
  <c r="U1041" i="15"/>
  <c r="U1042" i="15"/>
  <c r="U1043" i="15"/>
  <c r="U1044" i="15"/>
  <c r="U1045" i="15"/>
  <c r="U1046" i="15"/>
  <c r="U1047" i="15"/>
  <c r="U1048" i="15"/>
  <c r="U1049" i="15"/>
  <c r="U1050" i="15"/>
  <c r="U1051" i="15"/>
  <c r="U1052" i="15"/>
  <c r="U1053" i="15"/>
  <c r="U1054" i="15"/>
  <c r="U1055" i="15"/>
  <c r="U1056" i="15"/>
  <c r="U1057" i="15"/>
  <c r="U1058" i="15"/>
  <c r="U1059" i="15"/>
  <c r="U1060" i="15"/>
  <c r="U1061" i="15"/>
  <c r="U1062" i="15"/>
  <c r="U1063" i="15"/>
  <c r="U1064" i="15"/>
  <c r="U1065" i="15"/>
  <c r="U1066" i="15"/>
  <c r="U1067" i="15"/>
  <c r="U1068" i="15"/>
  <c r="U1069" i="15"/>
  <c r="U1070" i="15"/>
  <c r="U1071" i="15"/>
  <c r="U1072" i="15"/>
  <c r="U1073" i="15"/>
  <c r="U1074" i="15"/>
  <c r="U1075" i="15"/>
  <c r="U1076" i="15"/>
  <c r="U1077" i="15"/>
  <c r="U1078" i="15"/>
  <c r="U1079" i="15"/>
  <c r="U1080" i="15"/>
  <c r="U1081" i="15"/>
  <c r="U1082" i="15"/>
  <c r="U1083" i="15"/>
  <c r="U1084" i="15"/>
  <c r="U1085" i="15"/>
  <c r="U1086" i="15"/>
  <c r="U1087" i="15"/>
  <c r="U1088" i="15"/>
  <c r="U1089" i="15"/>
  <c r="U1090" i="15"/>
  <c r="U1091" i="15"/>
  <c r="U1092" i="15"/>
  <c r="U1093" i="15"/>
  <c r="U1094" i="15"/>
  <c r="U1095" i="15"/>
  <c r="U1096" i="15"/>
  <c r="U1097" i="15"/>
  <c r="U1098" i="15"/>
  <c r="U1099" i="15"/>
  <c r="U1100" i="15"/>
  <c r="U1101" i="15"/>
  <c r="U1102" i="15"/>
  <c r="U1103" i="15"/>
  <c r="U1104" i="15"/>
  <c r="U1105" i="15"/>
  <c r="U1106" i="15"/>
  <c r="U1107" i="15"/>
  <c r="U1108" i="15"/>
  <c r="U1109" i="15"/>
  <c r="U1110" i="15"/>
  <c r="U1111" i="15"/>
  <c r="U1112" i="15"/>
  <c r="U1113" i="15"/>
  <c r="U1114" i="15"/>
  <c r="U1115" i="15"/>
  <c r="U1116" i="15"/>
  <c r="U1117" i="15"/>
  <c r="U1118" i="15"/>
  <c r="U1119" i="15"/>
  <c r="U1120" i="15"/>
  <c r="U1121" i="15"/>
  <c r="U1122" i="15"/>
  <c r="U1123" i="15"/>
  <c r="U1124" i="15"/>
  <c r="U1125" i="15"/>
  <c r="U1126" i="15"/>
  <c r="U1127" i="15"/>
  <c r="U1128" i="15"/>
  <c r="U1129" i="15"/>
  <c r="U1130" i="15"/>
  <c r="U1131" i="15"/>
  <c r="U1132" i="15"/>
  <c r="U1133" i="15"/>
  <c r="U1134" i="15"/>
  <c r="U1135" i="15"/>
  <c r="U1136" i="15"/>
  <c r="U1137" i="15"/>
  <c r="U1138" i="15"/>
  <c r="U1139" i="15"/>
  <c r="U1140" i="15"/>
  <c r="U1141" i="15"/>
  <c r="U1142" i="15"/>
  <c r="U1143" i="15"/>
  <c r="U1144" i="15"/>
  <c r="U1145" i="15"/>
  <c r="U1146" i="15"/>
  <c r="U1147" i="15"/>
  <c r="U1148" i="15"/>
  <c r="U1149" i="15"/>
  <c r="U1150" i="15"/>
  <c r="U1151" i="15"/>
  <c r="U1152" i="15"/>
  <c r="U1153" i="15"/>
  <c r="U1154" i="15"/>
  <c r="U1155" i="15"/>
  <c r="U1156" i="15"/>
  <c r="U1157" i="15"/>
  <c r="U1158" i="15"/>
  <c r="U1159" i="15"/>
  <c r="U1160" i="15"/>
  <c r="U1161" i="15"/>
  <c r="U1162" i="15"/>
  <c r="U1163" i="15"/>
  <c r="U1164" i="15"/>
  <c r="U1165" i="15"/>
  <c r="U1166" i="15"/>
  <c r="U1167" i="15"/>
  <c r="U1168" i="15"/>
  <c r="U1169" i="15"/>
  <c r="U1170" i="15"/>
  <c r="U1171" i="15"/>
  <c r="U1172" i="15"/>
  <c r="U1173" i="15"/>
  <c r="U1174" i="15"/>
  <c r="U1175" i="15"/>
  <c r="U1176" i="15"/>
  <c r="U1177" i="15"/>
  <c r="U1178" i="15"/>
  <c r="U1179" i="15"/>
  <c r="U1180" i="15"/>
  <c r="U1181" i="15"/>
  <c r="U1182" i="15"/>
  <c r="U1183" i="15"/>
  <c r="U1184" i="15"/>
  <c r="U1185" i="15"/>
  <c r="U1186" i="15"/>
  <c r="U1187" i="15"/>
  <c r="U1188" i="15"/>
  <c r="U1189" i="15"/>
  <c r="U1190" i="15"/>
  <c r="U1191" i="15"/>
  <c r="U1192" i="15"/>
  <c r="U1193" i="15"/>
  <c r="U1194" i="15"/>
  <c r="U1195" i="15"/>
  <c r="U1196" i="15"/>
  <c r="U1197" i="15"/>
  <c r="U1198" i="15"/>
  <c r="U1199" i="15"/>
  <c r="U1200" i="15"/>
  <c r="U1201" i="15"/>
  <c r="U1202" i="15"/>
  <c r="U1203" i="15"/>
  <c r="U1204" i="15"/>
  <c r="U1205" i="15"/>
  <c r="U1206" i="15"/>
  <c r="U1207" i="15"/>
  <c r="U1208" i="15"/>
  <c r="U1209" i="15"/>
  <c r="U1210" i="15"/>
  <c r="U1211" i="15"/>
  <c r="U1212" i="15"/>
  <c r="U1213" i="15"/>
  <c r="U1214" i="15"/>
  <c r="U1215" i="15"/>
  <c r="U1216" i="15"/>
  <c r="U1217" i="15"/>
  <c r="U1218" i="15"/>
  <c r="U1219" i="15"/>
  <c r="U1220" i="15"/>
  <c r="U1221" i="15"/>
  <c r="U1222" i="15"/>
  <c r="U1223" i="15"/>
  <c r="U1224" i="15"/>
  <c r="U1225" i="15"/>
  <c r="U1226" i="15"/>
  <c r="U1227" i="15"/>
  <c r="U1228" i="15"/>
  <c r="U1229" i="15"/>
  <c r="U1230" i="15"/>
  <c r="U1231" i="15"/>
  <c r="U1232" i="15"/>
  <c r="U1233" i="15"/>
  <c r="U1234" i="15"/>
  <c r="U1235" i="15"/>
  <c r="U1236" i="15"/>
  <c r="U1237" i="15"/>
  <c r="U1238" i="15"/>
  <c r="U1239" i="15"/>
  <c r="U1240" i="15"/>
  <c r="U1241" i="15"/>
  <c r="U1242" i="15"/>
  <c r="U1243" i="15"/>
  <c r="U1244" i="15"/>
  <c r="U1245" i="15"/>
  <c r="U1246" i="15"/>
  <c r="U1247" i="15"/>
  <c r="U1248" i="15"/>
  <c r="U1249" i="15"/>
  <c r="U1250" i="15"/>
  <c r="U1251" i="15"/>
  <c r="U1252" i="15"/>
  <c r="U1253" i="15"/>
  <c r="U1254" i="15"/>
  <c r="U1255" i="15"/>
  <c r="U1256" i="15"/>
  <c r="U1257" i="15"/>
  <c r="U1258" i="15"/>
  <c r="U1259" i="15"/>
  <c r="U1260" i="15"/>
  <c r="U1261" i="15"/>
  <c r="U1262" i="15"/>
  <c r="U1263" i="15"/>
  <c r="U1264" i="15"/>
  <c r="U1265" i="15"/>
  <c r="U1266" i="15"/>
  <c r="U1267" i="15"/>
  <c r="U1268" i="15"/>
  <c r="U1269" i="15"/>
  <c r="U1270" i="15"/>
  <c r="U1271" i="15"/>
  <c r="U1272" i="15"/>
  <c r="U1273" i="15"/>
  <c r="U1274" i="15"/>
  <c r="U1275" i="15"/>
  <c r="U1276" i="15"/>
  <c r="U1277" i="15"/>
  <c r="U1278" i="15"/>
  <c r="U1279" i="15"/>
  <c r="U1280" i="15"/>
  <c r="U1281" i="15"/>
  <c r="U1282" i="15"/>
  <c r="U1283" i="15"/>
  <c r="U1284" i="15"/>
  <c r="U1285" i="15"/>
  <c r="U1286" i="15"/>
  <c r="U1287" i="15"/>
  <c r="U1288" i="15"/>
  <c r="U1289" i="15"/>
  <c r="U1290" i="15"/>
  <c r="U1291" i="15"/>
  <c r="U1292" i="15"/>
  <c r="U1293" i="15"/>
  <c r="U1294" i="15"/>
  <c r="U1295" i="15"/>
  <c r="U1296" i="15"/>
  <c r="U1297" i="15"/>
  <c r="U1298" i="15"/>
  <c r="U1299" i="15"/>
  <c r="U1300" i="15"/>
  <c r="U1301" i="15"/>
  <c r="U1302" i="15"/>
  <c r="U1303" i="15"/>
  <c r="U1304" i="15"/>
  <c r="U1305" i="15"/>
  <c r="U1306" i="15"/>
  <c r="U1307" i="15"/>
  <c r="U1308" i="15"/>
  <c r="U1309" i="15"/>
  <c r="U1310" i="15"/>
  <c r="U1311" i="15"/>
  <c r="U1312" i="15"/>
  <c r="U1313" i="15"/>
  <c r="U1314" i="15"/>
  <c r="U1315" i="15"/>
  <c r="U1316" i="15"/>
  <c r="U1317" i="15"/>
  <c r="U1318" i="15"/>
  <c r="U1319" i="15"/>
  <c r="U1320" i="15"/>
  <c r="U1321" i="15"/>
  <c r="U1322" i="15"/>
  <c r="U1323" i="15"/>
  <c r="U1324" i="15"/>
  <c r="U1325" i="15"/>
  <c r="U1326" i="15"/>
  <c r="U1327" i="15"/>
  <c r="U1328" i="15"/>
  <c r="U1329" i="15"/>
  <c r="U1330" i="15"/>
  <c r="U1331" i="15"/>
  <c r="U1332" i="15"/>
  <c r="U1333" i="15"/>
  <c r="U1334" i="15"/>
  <c r="U1335" i="15"/>
  <c r="U1336" i="15"/>
  <c r="U1337" i="15"/>
  <c r="U1338" i="15"/>
  <c r="U1339" i="15"/>
  <c r="U1340" i="15"/>
  <c r="U1341" i="15"/>
  <c r="U1342" i="15"/>
  <c r="U1343" i="15"/>
  <c r="U1344" i="15"/>
  <c r="U1345" i="15"/>
  <c r="U1346" i="15"/>
  <c r="U1347" i="15"/>
  <c r="U1348" i="15"/>
  <c r="U1349" i="15"/>
  <c r="U1350" i="15"/>
  <c r="U1351" i="15"/>
  <c r="U1352" i="15"/>
  <c r="U1353" i="15"/>
  <c r="U1354" i="15"/>
  <c r="U1355" i="15"/>
  <c r="U1356" i="15"/>
  <c r="U1357" i="15"/>
  <c r="U1358" i="15"/>
  <c r="U1359" i="15"/>
  <c r="U1360" i="15"/>
  <c r="U1361" i="15"/>
  <c r="U1362" i="15"/>
  <c r="U1363" i="15"/>
  <c r="U1364" i="15"/>
  <c r="U1365" i="15"/>
  <c r="U1366" i="15"/>
  <c r="U1367" i="15"/>
  <c r="U1368" i="15"/>
  <c r="U1369" i="15"/>
  <c r="U1370" i="15"/>
  <c r="U1371" i="15"/>
  <c r="U1372" i="15"/>
  <c r="U1373" i="15"/>
  <c r="U1374" i="15"/>
  <c r="U1375" i="15"/>
  <c r="U1376" i="15"/>
  <c r="U1377" i="15"/>
  <c r="U1378" i="15"/>
  <c r="U1379" i="15"/>
  <c r="U1380" i="15"/>
  <c r="U1381" i="15"/>
  <c r="U1382" i="15"/>
  <c r="U1383" i="15"/>
  <c r="U1384" i="15"/>
  <c r="U1385" i="15"/>
  <c r="U1386" i="15"/>
  <c r="U1387" i="15"/>
  <c r="U1388" i="15"/>
  <c r="U1389" i="15"/>
  <c r="U1390" i="15"/>
  <c r="U1391" i="15"/>
  <c r="U1392" i="15"/>
  <c r="U1393" i="15"/>
  <c r="U1394" i="15"/>
  <c r="U1395" i="15"/>
  <c r="U1396" i="15"/>
  <c r="U1397" i="15"/>
  <c r="U1398" i="15"/>
  <c r="U1399" i="15"/>
  <c r="U1400" i="15"/>
  <c r="U1401" i="15"/>
  <c r="U1402" i="15"/>
  <c r="U1403" i="15"/>
  <c r="U1404" i="15"/>
  <c r="U1405" i="15"/>
  <c r="U1406" i="15"/>
  <c r="U1407" i="15"/>
  <c r="U1408" i="15"/>
  <c r="U1409" i="15"/>
  <c r="U1410" i="15"/>
  <c r="U1411" i="15"/>
  <c r="U1412" i="15"/>
  <c r="U1413" i="15"/>
  <c r="U1414" i="15"/>
  <c r="U1415" i="15"/>
  <c r="U1416" i="15"/>
  <c r="U1417" i="15"/>
  <c r="U1418" i="15"/>
  <c r="U1419" i="15"/>
  <c r="U1420" i="15"/>
  <c r="U1421" i="15"/>
  <c r="U1422" i="15"/>
  <c r="U1423" i="15"/>
  <c r="U1424" i="15"/>
  <c r="U1425" i="15"/>
  <c r="U1426" i="15"/>
  <c r="U1427" i="15"/>
  <c r="U1428" i="15"/>
  <c r="U1429" i="15"/>
  <c r="U1430" i="15"/>
  <c r="U1431" i="15"/>
  <c r="U1432" i="15"/>
  <c r="U1433" i="15"/>
  <c r="U1434" i="15"/>
  <c r="U1435" i="15"/>
  <c r="U1436" i="15"/>
  <c r="U1437" i="15"/>
  <c r="U1438" i="15"/>
  <c r="U1439" i="15"/>
  <c r="U1440" i="15"/>
  <c r="U1441" i="15"/>
  <c r="U1442" i="15"/>
  <c r="U1443" i="15"/>
  <c r="U1444" i="15"/>
  <c r="U1445" i="15"/>
  <c r="U1446" i="15"/>
  <c r="U1447" i="15"/>
  <c r="U1448" i="15"/>
  <c r="U1449" i="15"/>
  <c r="U1450" i="15"/>
  <c r="U1451" i="15"/>
  <c r="U1452" i="15"/>
  <c r="U1453" i="15"/>
  <c r="U1454" i="15"/>
  <c r="U1455" i="15"/>
  <c r="U1456" i="15"/>
  <c r="U1457" i="15"/>
  <c r="U1458" i="15"/>
  <c r="U1459" i="15"/>
  <c r="U1460" i="15"/>
  <c r="U1461" i="15"/>
  <c r="U1462" i="15"/>
  <c r="U1463" i="15"/>
  <c r="U1464" i="15"/>
  <c r="U1465" i="15"/>
  <c r="U1466" i="15"/>
  <c r="U1467" i="15"/>
  <c r="U1468" i="15"/>
  <c r="U1469" i="15"/>
  <c r="U1470" i="15"/>
  <c r="U1471" i="15"/>
  <c r="U1472" i="15"/>
  <c r="U1473" i="15"/>
  <c r="U1474" i="15"/>
  <c r="U1475" i="15"/>
  <c r="U1476" i="15"/>
  <c r="U1477" i="15"/>
  <c r="U1478" i="15"/>
  <c r="U1479" i="15"/>
  <c r="U1480" i="15"/>
  <c r="U1481" i="15"/>
  <c r="U1482" i="15"/>
  <c r="U1483" i="15"/>
  <c r="U1484" i="15"/>
  <c r="U1485" i="15"/>
  <c r="U1486" i="15"/>
  <c r="U1487" i="15"/>
  <c r="U1488" i="15"/>
  <c r="U1489" i="15"/>
  <c r="U1490" i="15"/>
  <c r="U1491" i="15"/>
  <c r="U1492" i="15"/>
  <c r="U1493" i="15"/>
  <c r="U1494" i="15"/>
  <c r="U1495" i="15"/>
  <c r="U1496" i="15"/>
  <c r="U1497" i="15"/>
  <c r="U1498" i="15"/>
  <c r="U1499" i="15"/>
  <c r="U1500" i="15"/>
  <c r="U1501" i="15"/>
  <c r="U1502" i="15"/>
  <c r="U1503" i="15"/>
  <c r="U1504" i="15"/>
  <c r="U1505" i="15"/>
  <c r="U1506" i="15"/>
  <c r="U1507" i="15"/>
  <c r="U1508" i="15"/>
  <c r="U1509" i="15"/>
  <c r="U1510" i="15"/>
  <c r="U1511" i="15"/>
  <c r="U1512" i="15"/>
  <c r="U1513" i="15"/>
  <c r="U1514" i="15"/>
  <c r="AF1514" i="15" l="1"/>
  <c r="AF1510" i="15"/>
  <c r="AF1506" i="15"/>
  <c r="AF1502" i="15"/>
  <c r="AF1498" i="15"/>
  <c r="AF1494" i="15"/>
  <c r="AF1490" i="15"/>
  <c r="AF1486" i="15"/>
  <c r="AF1482" i="15"/>
  <c r="AF1478" i="15"/>
  <c r="AF1474" i="15"/>
  <c r="AF1470" i="15"/>
  <c r="AF1466" i="15"/>
  <c r="AF1462" i="15"/>
  <c r="AF1458" i="15"/>
  <c r="AF1454" i="15"/>
  <c r="AF1450" i="15"/>
  <c r="AF1446" i="15"/>
  <c r="AF1442" i="15"/>
  <c r="AF1438" i="15"/>
  <c r="AF1434" i="15"/>
  <c r="AF1430" i="15"/>
  <c r="AF1426" i="15"/>
  <c r="AF1422" i="15"/>
  <c r="AF1418" i="15"/>
  <c r="AF1414" i="15"/>
  <c r="AF1410" i="15"/>
  <c r="AF1406" i="15"/>
  <c r="AF1402" i="15"/>
  <c r="AF1398" i="15"/>
  <c r="AF1394" i="15"/>
  <c r="AF1390" i="15"/>
  <c r="AF1386" i="15"/>
  <c r="AF1382" i="15"/>
  <c r="AF1378" i="15"/>
  <c r="AF1374" i="15"/>
  <c r="AF1370" i="15"/>
  <c r="AF1366" i="15"/>
  <c r="AF1362" i="15"/>
  <c r="AF1358" i="15"/>
  <c r="AF1354" i="15"/>
  <c r="AF1350" i="15"/>
  <c r="AF1346" i="15"/>
  <c r="AF1342" i="15"/>
  <c r="AF1338" i="15"/>
  <c r="AF1334" i="15"/>
  <c r="AF1330" i="15"/>
  <c r="AF1326" i="15"/>
  <c r="AF1322" i="15"/>
  <c r="AF1318" i="15"/>
  <c r="AF1314" i="15"/>
  <c r="AF1310" i="15"/>
  <c r="AF1306" i="15"/>
  <c r="AF1302" i="15"/>
  <c r="AF1298" i="15"/>
  <c r="AF1294" i="15"/>
  <c r="AF1290" i="15"/>
  <c r="AF1286" i="15"/>
  <c r="AF1282" i="15"/>
  <c r="AF1278" i="15"/>
  <c r="AF1274" i="15"/>
  <c r="AF1270" i="15"/>
  <c r="AF1266" i="15"/>
  <c r="AF1262" i="15"/>
  <c r="AF1258" i="15"/>
  <c r="AF1254" i="15"/>
  <c r="AF1250" i="15"/>
  <c r="AF1246" i="15"/>
  <c r="AF1242" i="15"/>
  <c r="AF1238" i="15"/>
  <c r="AF1234" i="15"/>
  <c r="AF1230" i="15"/>
  <c r="AF1226" i="15"/>
  <c r="AF1222" i="15"/>
  <c r="AF1218" i="15"/>
  <c r="AF1214" i="15"/>
  <c r="AF1210" i="15"/>
  <c r="AF1206" i="15"/>
  <c r="AF1202" i="15"/>
  <c r="AF1198" i="15"/>
  <c r="AF1194" i="15"/>
  <c r="AF1190" i="15"/>
  <c r="AF1186" i="15"/>
  <c r="AF1182" i="15"/>
  <c r="AF1178" i="15"/>
  <c r="AF1174" i="15"/>
  <c r="AF1170" i="15"/>
  <c r="AF1166" i="15"/>
  <c r="AF1162" i="15"/>
  <c r="AF1158" i="15"/>
  <c r="AF1154" i="15"/>
  <c r="AF1150" i="15"/>
  <c r="AF1146" i="15"/>
  <c r="AF1142" i="15"/>
  <c r="AF1138" i="15"/>
  <c r="AF1134" i="15"/>
  <c r="AF1130" i="15"/>
  <c r="AF1126" i="15"/>
  <c r="AF1122" i="15"/>
  <c r="AF1118" i="15"/>
  <c r="AF1114" i="15"/>
  <c r="AF1110" i="15"/>
  <c r="AF1106" i="15"/>
  <c r="AF1102" i="15"/>
  <c r="AF1098" i="15"/>
  <c r="AF1094" i="15"/>
  <c r="AF1090" i="15"/>
  <c r="AF1086" i="15"/>
  <c r="AF1082" i="15"/>
  <c r="AF1078" i="15"/>
  <c r="AF1074" i="15"/>
  <c r="AF1070" i="15"/>
  <c r="AF1066" i="15"/>
  <c r="AF1062" i="15"/>
  <c r="AF1058" i="15"/>
  <c r="AF1054" i="15"/>
  <c r="AF1050" i="15"/>
  <c r="AF1046" i="15"/>
  <c r="AF1042" i="15"/>
  <c r="AF1038" i="15"/>
  <c r="AF1034" i="15"/>
  <c r="AF1030" i="15"/>
  <c r="AF1026" i="15"/>
  <c r="AF1022" i="15"/>
  <c r="AF1018" i="15"/>
  <c r="AF1014" i="15"/>
  <c r="AF1010" i="15"/>
  <c r="AF1006" i="15"/>
  <c r="AF1002" i="15"/>
  <c r="AF998" i="15"/>
  <c r="AF994" i="15"/>
  <c r="AF990" i="15"/>
  <c r="AF986" i="15"/>
  <c r="AF982" i="15"/>
  <c r="AF978" i="15"/>
  <c r="AF974" i="15"/>
  <c r="AF970" i="15"/>
  <c r="AF966" i="15"/>
  <c r="AF962" i="15"/>
  <c r="AF958" i="15"/>
  <c r="AF954" i="15"/>
  <c r="AF950" i="15"/>
  <c r="AF946" i="15"/>
  <c r="AF942" i="15"/>
  <c r="AF938" i="15"/>
  <c r="AF934" i="15"/>
  <c r="AF930" i="15"/>
  <c r="AF926" i="15"/>
  <c r="AF922" i="15"/>
  <c r="AF918" i="15"/>
  <c r="AF914" i="15"/>
  <c r="AF910" i="15"/>
  <c r="AF906" i="15"/>
  <c r="AF902" i="15"/>
  <c r="AF898" i="15"/>
  <c r="AF894" i="15"/>
  <c r="AF890" i="15"/>
  <c r="AF886" i="15"/>
  <c r="AF882" i="15"/>
  <c r="AF878" i="15"/>
  <c r="AF874" i="15"/>
  <c r="AF870" i="15"/>
  <c r="AF866" i="15"/>
  <c r="AF862" i="15"/>
  <c r="AF858" i="15"/>
  <c r="AF854" i="15"/>
  <c r="AF850" i="15"/>
  <c r="AF846" i="15"/>
  <c r="AF842" i="15"/>
  <c r="AF838" i="15"/>
  <c r="AF834" i="15"/>
  <c r="AF830" i="15"/>
  <c r="AF826" i="15"/>
  <c r="AF822" i="15"/>
  <c r="AF818" i="15"/>
  <c r="AF814" i="15"/>
  <c r="AF810" i="15"/>
  <c r="AF806" i="15"/>
  <c r="AF802" i="15"/>
  <c r="AF798" i="15"/>
  <c r="AF794" i="15"/>
  <c r="AF790" i="15"/>
  <c r="AF786" i="15"/>
  <c r="AF782" i="15"/>
  <c r="AF778" i="15"/>
  <c r="AF774" i="15"/>
  <c r="AF770" i="15"/>
  <c r="AF766" i="15"/>
  <c r="AF762" i="15"/>
  <c r="AF758" i="15"/>
  <c r="AF754" i="15"/>
  <c r="AF750" i="15"/>
  <c r="AF746" i="15"/>
  <c r="AF742" i="15"/>
  <c r="AF738" i="15"/>
  <c r="AF734" i="15"/>
  <c r="AF730" i="15"/>
  <c r="AF726" i="15"/>
  <c r="AF722" i="15"/>
  <c r="AF718" i="15"/>
  <c r="AF714" i="15"/>
  <c r="AF710" i="15"/>
  <c r="AF706" i="15"/>
  <c r="AF702" i="15"/>
  <c r="AF698" i="15"/>
  <c r="AF694" i="15"/>
  <c r="AF690" i="15"/>
  <c r="AF686" i="15"/>
  <c r="AF682" i="15"/>
  <c r="AF678" i="15"/>
  <c r="AF674" i="15"/>
  <c r="AF670" i="15"/>
  <c r="AF666" i="15"/>
  <c r="AF662" i="15"/>
  <c r="AF658" i="15"/>
  <c r="AF654" i="15"/>
  <c r="AF650" i="15"/>
  <c r="AF646" i="15"/>
  <c r="AF642" i="15"/>
  <c r="AF638" i="15"/>
  <c r="AF634" i="15"/>
  <c r="AF630" i="15"/>
  <c r="AF626" i="15"/>
  <c r="AF622" i="15"/>
  <c r="AF618" i="15"/>
  <c r="AF614" i="15"/>
  <c r="AF610" i="15"/>
  <c r="AF606" i="15"/>
  <c r="AF602" i="15"/>
  <c r="AF598" i="15"/>
  <c r="AF594" i="15"/>
  <c r="AF590" i="15"/>
  <c r="AF586" i="15"/>
  <c r="AF582" i="15"/>
  <c r="AF578" i="15"/>
  <c r="AF574" i="15"/>
  <c r="AF570" i="15"/>
  <c r="AF566" i="15"/>
  <c r="AF562" i="15"/>
  <c r="AF558" i="15"/>
  <c r="AF554" i="15"/>
  <c r="AF550" i="15"/>
  <c r="AF546" i="15"/>
  <c r="AF542" i="15"/>
  <c r="AF538" i="15"/>
  <c r="AF534" i="15"/>
  <c r="AF530" i="15"/>
  <c r="AF526" i="15"/>
  <c r="AF522" i="15"/>
  <c r="AF518" i="15"/>
  <c r="AF514" i="15"/>
  <c r="AF510" i="15"/>
  <c r="AF506" i="15"/>
  <c r="AF502" i="15"/>
  <c r="AF498" i="15"/>
  <c r="AF494" i="15"/>
  <c r="AF490" i="15"/>
  <c r="AF486" i="15"/>
  <c r="AF482" i="15"/>
  <c r="AF478" i="15"/>
  <c r="AF474" i="15"/>
  <c r="AF470" i="15"/>
  <c r="AF466" i="15"/>
  <c r="AF462" i="15"/>
  <c r="AF458" i="15"/>
  <c r="AF454" i="15"/>
  <c r="AF450" i="15"/>
  <c r="AF446" i="15"/>
  <c r="AF442" i="15"/>
  <c r="AF438" i="15"/>
  <c r="AF434" i="15"/>
  <c r="AF430" i="15"/>
  <c r="AF426" i="15"/>
  <c r="AF422" i="15"/>
  <c r="AF418" i="15"/>
  <c r="AF414" i="15"/>
  <c r="AF410" i="15"/>
  <c r="AF406" i="15"/>
  <c r="AF402" i="15"/>
  <c r="AF398" i="15"/>
  <c r="AF394" i="15"/>
  <c r="AF390" i="15"/>
  <c r="AF386" i="15"/>
  <c r="AF382" i="15"/>
  <c r="AF378" i="15"/>
  <c r="AF374" i="15"/>
  <c r="AF370" i="15"/>
  <c r="AF366" i="15"/>
  <c r="AF362" i="15"/>
  <c r="AF358" i="15"/>
  <c r="AF354" i="15"/>
  <c r="AF350" i="15"/>
  <c r="AF346" i="15"/>
  <c r="AF342" i="15"/>
  <c r="AF338" i="15"/>
  <c r="AF1513" i="15"/>
  <c r="AF1509" i="15"/>
  <c r="AF1505" i="15"/>
  <c r="AF1501" i="15"/>
  <c r="AF1497" i="15"/>
  <c r="AF1493" i="15"/>
  <c r="AF1489" i="15"/>
  <c r="AF1485" i="15"/>
  <c r="AF1481" i="15"/>
  <c r="AF1477" i="15"/>
  <c r="AF1473" i="15"/>
  <c r="AF1469" i="15"/>
  <c r="AF1465" i="15"/>
  <c r="AF1461" i="15"/>
  <c r="AF1457" i="15"/>
  <c r="AF1453" i="15"/>
  <c r="AF1449" i="15"/>
  <c r="AF1445" i="15"/>
  <c r="AF1441" i="15"/>
  <c r="AF1437" i="15"/>
  <c r="AF1433" i="15"/>
  <c r="AF1429" i="15"/>
  <c r="AF1425" i="15"/>
  <c r="AF1421" i="15"/>
  <c r="AF1417" i="15"/>
  <c r="AF1413" i="15"/>
  <c r="AF1409" i="15"/>
  <c r="AF1405" i="15"/>
  <c r="AF1401" i="15"/>
  <c r="AF1397" i="15"/>
  <c r="AF1393" i="15"/>
  <c r="AF1389" i="15"/>
  <c r="AF1385" i="15"/>
  <c r="AF1381" i="15"/>
  <c r="AF1377" i="15"/>
  <c r="AF1373" i="15"/>
  <c r="AF1369" i="15"/>
  <c r="AF1365" i="15"/>
  <c r="AF1361" i="15"/>
  <c r="AF1357" i="15"/>
  <c r="AF1353" i="15"/>
  <c r="AF1349" i="15"/>
  <c r="AF1345" i="15"/>
  <c r="AF1341" i="15"/>
  <c r="AF1337" i="15"/>
  <c r="AF1333" i="15"/>
  <c r="AF1329" i="15"/>
  <c r="AF1325" i="15"/>
  <c r="AF1321" i="15"/>
  <c r="AF1317" i="15"/>
  <c r="AF1313" i="15"/>
  <c r="AF1309" i="15"/>
  <c r="AF1305" i="15"/>
  <c r="AF1301" i="15"/>
  <c r="AF1297" i="15"/>
  <c r="AF1293" i="15"/>
  <c r="AF1289" i="15"/>
  <c r="AF1285" i="15"/>
  <c r="AF1281" i="15"/>
  <c r="AF1277" i="15"/>
  <c r="AF1273" i="15"/>
  <c r="AF1269" i="15"/>
  <c r="AF1265" i="15"/>
  <c r="AF1261" i="15"/>
  <c r="AF1257" i="15"/>
  <c r="AF1253" i="15"/>
  <c r="AF1249" i="15"/>
  <c r="AF1245" i="15"/>
  <c r="AF1241" i="15"/>
  <c r="AF1237" i="15"/>
  <c r="AF1233" i="15"/>
  <c r="AF1229" i="15"/>
  <c r="AF1225" i="15"/>
  <c r="AF1221" i="15"/>
  <c r="AF1217" i="15"/>
  <c r="AF1213" i="15"/>
  <c r="AF1209" i="15"/>
  <c r="AF1205" i="15"/>
  <c r="AF1201" i="15"/>
  <c r="AF1197" i="15"/>
  <c r="AF1193" i="15"/>
  <c r="AF1189" i="15"/>
  <c r="AF1185" i="15"/>
  <c r="AF1181" i="15"/>
  <c r="AF1177" i="15"/>
  <c r="AF1173" i="15"/>
  <c r="AF1169" i="15"/>
  <c r="AF1165" i="15"/>
  <c r="AF1161" i="15"/>
  <c r="AF1157" i="15"/>
  <c r="AF1153" i="15"/>
  <c r="AF1149" i="15"/>
  <c r="AF1145" i="15"/>
  <c r="AF1141" i="15"/>
  <c r="AF1137" i="15"/>
  <c r="AF1133" i="15"/>
  <c r="AF1129" i="15"/>
  <c r="AF1125" i="15"/>
  <c r="AF1121" i="15"/>
  <c r="AF1117" i="15"/>
  <c r="AF1113" i="15"/>
  <c r="AF1109" i="15"/>
  <c r="AF1105" i="15"/>
  <c r="AF1101" i="15"/>
  <c r="AF1097" i="15"/>
  <c r="AF1093" i="15"/>
  <c r="AF1089" i="15"/>
  <c r="AF1085" i="15"/>
  <c r="AF1081" i="15"/>
  <c r="AF1077" i="15"/>
  <c r="AF1073" i="15"/>
  <c r="AF1069" i="15"/>
  <c r="AF1065" i="15"/>
  <c r="AF1061" i="15"/>
  <c r="AF1057" i="15"/>
  <c r="AF1053" i="15"/>
  <c r="AF1049" i="15"/>
  <c r="AF1045" i="15"/>
  <c r="AF1041" i="15"/>
  <c r="AF1037" i="15"/>
  <c r="AF1033" i="15"/>
  <c r="AF1029" i="15"/>
  <c r="AF1025" i="15"/>
  <c r="AF1021" i="15"/>
  <c r="AF1017" i="15"/>
  <c r="AF1013" i="15"/>
  <c r="AF1009" i="15"/>
  <c r="AF1005" i="15"/>
  <c r="AF1001" i="15"/>
  <c r="AF997" i="15"/>
  <c r="AF993" i="15"/>
  <c r="AF989" i="15"/>
  <c r="AF985" i="15"/>
  <c r="AF981" i="15"/>
  <c r="AF977" i="15"/>
  <c r="AF973" i="15"/>
  <c r="AF969" i="15"/>
  <c r="AF965" i="15"/>
  <c r="AF961" i="15"/>
  <c r="AF957" i="15"/>
  <c r="AF953" i="15"/>
  <c r="AF949" i="15"/>
  <c r="AF945" i="15"/>
  <c r="AF941" i="15"/>
  <c r="AF937" i="15"/>
  <c r="AF933" i="15"/>
  <c r="AF929" i="15"/>
  <c r="AF925" i="15"/>
  <c r="AF921" i="15"/>
  <c r="AF917" i="15"/>
  <c r="AF913" i="15"/>
  <c r="AF909" i="15"/>
  <c r="AF905" i="15"/>
  <c r="AF901" i="15"/>
  <c r="AF897" i="15"/>
  <c r="AF893" i="15"/>
  <c r="AF889" i="15"/>
  <c r="AF885" i="15"/>
  <c r="AF881" i="15"/>
  <c r="AF877" i="15"/>
  <c r="AF873" i="15"/>
  <c r="AF869" i="15"/>
  <c r="AF865" i="15"/>
  <c r="AF861" i="15"/>
  <c r="AF857" i="15"/>
  <c r="AF853" i="15"/>
  <c r="AF849" i="15"/>
  <c r="AF845" i="15"/>
  <c r="AF841" i="15"/>
  <c r="AF837" i="15"/>
  <c r="AF833" i="15"/>
  <c r="AF829" i="15"/>
  <c r="AF825" i="15"/>
  <c r="AF821" i="15"/>
  <c r="AF817" i="15"/>
  <c r="AF813" i="15"/>
  <c r="AF809" i="15"/>
  <c r="AF805" i="15"/>
  <c r="AF801" i="15"/>
  <c r="AF797" i="15"/>
  <c r="AF793" i="15"/>
  <c r="AF789" i="15"/>
  <c r="AF785" i="15"/>
  <c r="AF781" i="15"/>
  <c r="AF777" i="15"/>
  <c r="AF773" i="15"/>
  <c r="AF769" i="15"/>
  <c r="AF765" i="15"/>
  <c r="AF761" i="15"/>
  <c r="AF757" i="15"/>
  <c r="AF753" i="15"/>
  <c r="AF749" i="15"/>
  <c r="AF745" i="15"/>
  <c r="AF741" i="15"/>
  <c r="AF737" i="15"/>
  <c r="AF733" i="15"/>
  <c r="AF729" i="15"/>
  <c r="AF725" i="15"/>
  <c r="AF721" i="15"/>
  <c r="AF717" i="15"/>
  <c r="AF713" i="15"/>
  <c r="AF709" i="15"/>
  <c r="AF705" i="15"/>
  <c r="AF701" i="15"/>
  <c r="AF697" i="15"/>
  <c r="AF693" i="15"/>
  <c r="AF689" i="15"/>
  <c r="AF685" i="15"/>
  <c r="AF681" i="15"/>
  <c r="AF677" i="15"/>
  <c r="AF673" i="15"/>
  <c r="AF669" i="15"/>
  <c r="AF665" i="15"/>
  <c r="AF661" i="15"/>
  <c r="AF657" i="15"/>
  <c r="AF653" i="15"/>
  <c r="AF649" i="15"/>
  <c r="AF645" i="15"/>
  <c r="AF641" i="15"/>
  <c r="AF637" i="15"/>
  <c r="AF633" i="15"/>
  <c r="AF629" i="15"/>
  <c r="AF625" i="15"/>
  <c r="AF621" i="15"/>
  <c r="AF617" i="15"/>
  <c r="AF613" i="15"/>
  <c r="AF609" i="15"/>
  <c r="AF605" i="15"/>
  <c r="AF601" i="15"/>
  <c r="AF597" i="15"/>
  <c r="AF593" i="15"/>
  <c r="AF589" i="15"/>
  <c r="AF585" i="15"/>
  <c r="AF581" i="15"/>
  <c r="AF577" i="15"/>
  <c r="AF573" i="15"/>
  <c r="AF569" i="15"/>
  <c r="AF565" i="15"/>
  <c r="AF561" i="15"/>
  <c r="AF557" i="15"/>
  <c r="AF553" i="15"/>
  <c r="AF549" i="15"/>
  <c r="AF545" i="15"/>
  <c r="AF541" i="15"/>
  <c r="AF537" i="15"/>
  <c r="AF533" i="15"/>
  <c r="AF529" i="15"/>
  <c r="AF525" i="15"/>
  <c r="AF521" i="15"/>
  <c r="AF517" i="15"/>
  <c r="AF513" i="15"/>
  <c r="AF509" i="15"/>
  <c r="AF505" i="15"/>
  <c r="AF501" i="15"/>
  <c r="AF497" i="15"/>
  <c r="AF493" i="15"/>
  <c r="AF489" i="15"/>
  <c r="AF485" i="15"/>
  <c r="AF481" i="15"/>
  <c r="AF477" i="15"/>
  <c r="AF473" i="15"/>
  <c r="AF469" i="15"/>
  <c r="AF465" i="15"/>
  <c r="AF461" i="15"/>
  <c r="AF457" i="15"/>
  <c r="AF453" i="15"/>
  <c r="AF449" i="15"/>
  <c r="AF445" i="15"/>
  <c r="AF441" i="15"/>
  <c r="AF437" i="15"/>
  <c r="AF433" i="15"/>
  <c r="AF429" i="15"/>
  <c r="AF425" i="15"/>
  <c r="AF421" i="15"/>
  <c r="AF417" i="15"/>
  <c r="AF413" i="15"/>
  <c r="AF409" i="15"/>
  <c r="AF405" i="15"/>
  <c r="AF401" i="15"/>
  <c r="AF397" i="15"/>
  <c r="AF393" i="15"/>
  <c r="AF389" i="15"/>
  <c r="AF385" i="15"/>
  <c r="AF381" i="15"/>
  <c r="AF377" i="15"/>
  <c r="AF373" i="15"/>
  <c r="AF369" i="15"/>
  <c r="AF365" i="15"/>
  <c r="AF361" i="15"/>
  <c r="AF357" i="15"/>
  <c r="AF353" i="15"/>
  <c r="AF349" i="15"/>
  <c r="AF345" i="15"/>
  <c r="AF341" i="15"/>
  <c r="AF337" i="15"/>
  <c r="AF333" i="15"/>
  <c r="AF329" i="15"/>
  <c r="AF325" i="15"/>
  <c r="AF321" i="15"/>
  <c r="AF317" i="15"/>
  <c r="AF313" i="15"/>
  <c r="AF309" i="15"/>
  <c r="AF305" i="15"/>
  <c r="AF301" i="15"/>
  <c r="AF297" i="15"/>
  <c r="AF293" i="15"/>
  <c r="AF289" i="15"/>
  <c r="AF285" i="15"/>
  <c r="AF281" i="15"/>
  <c r="AF277" i="15"/>
  <c r="AF273" i="15"/>
  <c r="AF269" i="15"/>
  <c r="AF1512" i="15"/>
  <c r="AF1508" i="15"/>
  <c r="AF1504" i="15"/>
  <c r="AF1500" i="15"/>
  <c r="AF1496" i="15"/>
  <c r="AF1492" i="15"/>
  <c r="AF1488" i="15"/>
  <c r="AF1484" i="15"/>
  <c r="AF1480" i="15"/>
  <c r="AF1476" i="15"/>
  <c r="AF1472" i="15"/>
  <c r="AF1468" i="15"/>
  <c r="AF1464" i="15"/>
  <c r="AF1460" i="15"/>
  <c r="AF1456" i="15"/>
  <c r="AF1452" i="15"/>
  <c r="AF1448" i="15"/>
  <c r="AF1444" i="15"/>
  <c r="AF1440" i="15"/>
  <c r="AF1436" i="15"/>
  <c r="AF1432" i="15"/>
  <c r="AF1428" i="15"/>
  <c r="AF1424" i="15"/>
  <c r="AF1420" i="15"/>
  <c r="AF1416" i="15"/>
  <c r="AF1412" i="15"/>
  <c r="AF1408" i="15"/>
  <c r="AF1404" i="15"/>
  <c r="AF1400" i="15"/>
  <c r="AF1396" i="15"/>
  <c r="AF1392" i="15"/>
  <c r="AF1388" i="15"/>
  <c r="AF1384" i="15"/>
  <c r="AF1380" i="15"/>
  <c r="AF1376" i="15"/>
  <c r="AF1372" i="15"/>
  <c r="AF1368" i="15"/>
  <c r="AF1364" i="15"/>
  <c r="AF1360" i="15"/>
  <c r="AF1356" i="15"/>
  <c r="AF1352" i="15"/>
  <c r="AF1348" i="15"/>
  <c r="AF1344" i="15"/>
  <c r="AF1340" i="15"/>
  <c r="AF1336" i="15"/>
  <c r="AF1332" i="15"/>
  <c r="AF1328" i="15"/>
  <c r="AF1324" i="15"/>
  <c r="AF1320" i="15"/>
  <c r="AF1316" i="15"/>
  <c r="AF1312" i="15"/>
  <c r="AF1308" i="15"/>
  <c r="AF1304" i="15"/>
  <c r="AF1300" i="15"/>
  <c r="AF1296" i="15"/>
  <c r="AF1292" i="15"/>
  <c r="AF1288" i="15"/>
  <c r="AF1284" i="15"/>
  <c r="AF1280" i="15"/>
  <c r="AF1276" i="15"/>
  <c r="AF1272" i="15"/>
  <c r="AF1268" i="15"/>
  <c r="AF1264" i="15"/>
  <c r="AF1260" i="15"/>
  <c r="AF1256" i="15"/>
  <c r="AF1252" i="15"/>
  <c r="AF1248" i="15"/>
  <c r="AF1244" i="15"/>
  <c r="AF1240" i="15"/>
  <c r="AF1236" i="15"/>
  <c r="AF1232" i="15"/>
  <c r="AF1228" i="15"/>
  <c r="AF1224" i="15"/>
  <c r="AF1220" i="15"/>
  <c r="AF1216" i="15"/>
  <c r="AF1212" i="15"/>
  <c r="AF1208" i="15"/>
  <c r="AF1204" i="15"/>
  <c r="AF1200" i="15"/>
  <c r="AF1196" i="15"/>
  <c r="AF1192" i="15"/>
  <c r="AF1188" i="15"/>
  <c r="AF1184" i="15"/>
  <c r="AF1180" i="15"/>
  <c r="AF1176" i="15"/>
  <c r="AF1172" i="15"/>
  <c r="AF1168" i="15"/>
  <c r="AF1164" i="15"/>
  <c r="AF1160" i="15"/>
  <c r="AF1156" i="15"/>
  <c r="AF1152" i="15"/>
  <c r="AF1148" i="15"/>
  <c r="AF1144" i="15"/>
  <c r="AF1140" i="15"/>
  <c r="AF1136" i="15"/>
  <c r="AF1132" i="15"/>
  <c r="AF1128" i="15"/>
  <c r="AF1124" i="15"/>
  <c r="AF1120" i="15"/>
  <c r="AF1116" i="15"/>
  <c r="AF1112" i="15"/>
  <c r="AF1108" i="15"/>
  <c r="AF1104" i="15"/>
  <c r="AF1100" i="15"/>
  <c r="AF1096" i="15"/>
  <c r="AF1092" i="15"/>
  <c r="AF1088" i="15"/>
  <c r="AF1084" i="15"/>
  <c r="AF1080" i="15"/>
  <c r="AF1076" i="15"/>
  <c r="AF1072" i="15"/>
  <c r="AF1068" i="15"/>
  <c r="AF1064" i="15"/>
  <c r="AF1060" i="15"/>
  <c r="AF1056" i="15"/>
  <c r="AF1052" i="15"/>
  <c r="AF1048" i="15"/>
  <c r="AF1044" i="15"/>
  <c r="AF1040" i="15"/>
  <c r="AF1036" i="15"/>
  <c r="AF1032" i="15"/>
  <c r="AF1028" i="15"/>
  <c r="AF1024" i="15"/>
  <c r="AF1020" i="15"/>
  <c r="AF1016" i="15"/>
  <c r="AF1012" i="15"/>
  <c r="AF1008" i="15"/>
  <c r="AF1004" i="15"/>
  <c r="AF1000" i="15"/>
  <c r="AF996" i="15"/>
  <c r="AF992" i="15"/>
  <c r="AF988" i="15"/>
  <c r="AF984" i="15"/>
  <c r="AF980" i="15"/>
  <c r="AF976" i="15"/>
  <c r="AF972" i="15"/>
  <c r="AF968" i="15"/>
  <c r="AF964" i="15"/>
  <c r="AF960" i="15"/>
  <c r="AF956" i="15"/>
  <c r="AF952" i="15"/>
  <c r="AF948" i="15"/>
  <c r="AF944" i="15"/>
  <c r="AF940" i="15"/>
  <c r="AF936" i="15"/>
  <c r="AF932" i="15"/>
  <c r="AF928" i="15"/>
  <c r="AF924" i="15"/>
  <c r="AF920" i="15"/>
  <c r="AF916" i="15"/>
  <c r="AF912" i="15"/>
  <c r="AF908" i="15"/>
  <c r="AF904" i="15"/>
  <c r="AF900" i="15"/>
  <c r="AF896" i="15"/>
  <c r="AF892" i="15"/>
  <c r="AF888" i="15"/>
  <c r="AF884" i="15"/>
  <c r="AF880" i="15"/>
  <c r="AF876" i="15"/>
  <c r="AF872" i="15"/>
  <c r="AF868" i="15"/>
  <c r="AF864" i="15"/>
  <c r="AF860" i="15"/>
  <c r="AF856" i="15"/>
  <c r="AF852" i="15"/>
  <c r="AF848" i="15"/>
  <c r="AF844" i="15"/>
  <c r="AF840" i="15"/>
  <c r="AF836" i="15"/>
  <c r="AF832" i="15"/>
  <c r="AF828" i="15"/>
  <c r="AF824" i="15"/>
  <c r="AF820" i="15"/>
  <c r="AF816" i="15"/>
  <c r="AF812" i="15"/>
  <c r="AF808" i="15"/>
  <c r="AF804" i="15"/>
  <c r="AF800" i="15"/>
  <c r="AF796" i="15"/>
  <c r="AF792" i="15"/>
  <c r="AF788" i="15"/>
  <c r="AF784" i="15"/>
  <c r="AF780" i="15"/>
  <c r="AF776" i="15"/>
  <c r="AF772" i="15"/>
  <c r="AF768" i="15"/>
  <c r="AF764" i="15"/>
  <c r="AF760" i="15"/>
  <c r="AF756" i="15"/>
  <c r="AF752" i="15"/>
  <c r="AF748" i="15"/>
  <c r="AF744" i="15"/>
  <c r="AF740" i="15"/>
  <c r="AF736" i="15"/>
  <c r="AF732" i="15"/>
  <c r="AF728" i="15"/>
  <c r="AF724" i="15"/>
  <c r="AF720" i="15"/>
  <c r="AF716" i="15"/>
  <c r="AF712" i="15"/>
  <c r="AF708" i="15"/>
  <c r="AF704" i="15"/>
  <c r="AF700" i="15"/>
  <c r="AF696" i="15"/>
  <c r="AF692" i="15"/>
  <c r="AF688" i="15"/>
  <c r="AF684" i="15"/>
  <c r="AF680" i="15"/>
  <c r="AF676" i="15"/>
  <c r="AF672" i="15"/>
  <c r="AF668" i="15"/>
  <c r="AF664" i="15"/>
  <c r="AF660" i="15"/>
  <c r="AF656" i="15"/>
  <c r="AF652" i="15"/>
  <c r="AF648" i="15"/>
  <c r="AF644" i="15"/>
  <c r="AF640" i="15"/>
  <c r="AF636" i="15"/>
  <c r="AF632" i="15"/>
  <c r="AF628" i="15"/>
  <c r="AF624" i="15"/>
  <c r="AF620" i="15"/>
  <c r="AF616" i="15"/>
  <c r="AF612" i="15"/>
  <c r="AF608" i="15"/>
  <c r="AF604" i="15"/>
  <c r="AF600" i="15"/>
  <c r="AF596" i="15"/>
  <c r="AF592" i="15"/>
  <c r="AF588" i="15"/>
  <c r="AF584" i="15"/>
  <c r="AF580" i="15"/>
  <c r="AF576" i="15"/>
  <c r="AF572" i="15"/>
  <c r="AF568" i="15"/>
  <c r="AF564" i="15"/>
  <c r="AF560" i="15"/>
  <c r="AF556" i="15"/>
  <c r="AF552" i="15"/>
  <c r="AF548" i="15"/>
  <c r="AF544" i="15"/>
  <c r="AF540" i="15"/>
  <c r="AF536" i="15"/>
  <c r="AF532" i="15"/>
  <c r="AF528" i="15"/>
  <c r="AF524" i="15"/>
  <c r="AF520" i="15"/>
  <c r="AF516" i="15"/>
  <c r="AF512" i="15"/>
  <c r="AF508" i="15"/>
  <c r="AF504" i="15"/>
  <c r="AF500" i="15"/>
  <c r="AF496" i="15"/>
  <c r="AF492" i="15"/>
  <c r="AF488" i="15"/>
  <c r="AF484" i="15"/>
  <c r="AF480" i="15"/>
  <c r="AF476" i="15"/>
  <c r="AF472" i="15"/>
  <c r="AF468" i="15"/>
  <c r="AF464" i="15"/>
  <c r="AF460" i="15"/>
  <c r="AF456" i="15"/>
  <c r="AF452" i="15"/>
  <c r="AF448" i="15"/>
  <c r="AF444" i="15"/>
  <c r="AF440" i="15"/>
  <c r="AF436" i="15"/>
  <c r="AF432" i="15"/>
  <c r="AF428" i="15"/>
  <c r="AF424" i="15"/>
  <c r="AF420" i="15"/>
  <c r="AF416" i="15"/>
  <c r="AF412" i="15"/>
  <c r="AF408" i="15"/>
  <c r="AF404" i="15"/>
  <c r="AF400" i="15"/>
  <c r="AF396" i="15"/>
  <c r="AF392" i="15"/>
  <c r="AF388" i="15"/>
  <c r="AF384" i="15"/>
  <c r="AF380" i="15"/>
  <c r="AF376" i="15"/>
  <c r="AF372" i="15"/>
  <c r="AF368" i="15"/>
  <c r="AF364" i="15"/>
  <c r="AF360" i="15"/>
  <c r="AF356" i="15"/>
  <c r="AF352" i="15"/>
  <c r="AF348" i="15"/>
  <c r="AF344" i="15"/>
  <c r="AF340" i="15"/>
  <c r="AF336" i="15"/>
  <c r="AF332" i="15"/>
  <c r="AF1511" i="15"/>
  <c r="AF1507" i="15"/>
  <c r="AF1503" i="15"/>
  <c r="AF1499" i="15"/>
  <c r="AF1495" i="15"/>
  <c r="AF1491" i="15"/>
  <c r="AF1487" i="15"/>
  <c r="AF1483" i="15"/>
  <c r="AF1479" i="15"/>
  <c r="AF1475" i="15"/>
  <c r="AF1471" i="15"/>
  <c r="AF1467" i="15"/>
  <c r="AF1463" i="15"/>
  <c r="AF1459" i="15"/>
  <c r="AF1455" i="15"/>
  <c r="AF1451" i="15"/>
  <c r="AF1447" i="15"/>
  <c r="AF1443" i="15"/>
  <c r="AF1439" i="15"/>
  <c r="AF1435" i="15"/>
  <c r="AF1431" i="15"/>
  <c r="AF1427" i="15"/>
  <c r="AF1423" i="15"/>
  <c r="AF1419" i="15"/>
  <c r="AF1415" i="15"/>
  <c r="AF1411" i="15"/>
  <c r="AF1407" i="15"/>
  <c r="AF1403" i="15"/>
  <c r="AF1399" i="15"/>
  <c r="AF1395" i="15"/>
  <c r="AF1391" i="15"/>
  <c r="AF1387" i="15"/>
  <c r="AF1383" i="15"/>
  <c r="AF1379" i="15"/>
  <c r="AF1375" i="15"/>
  <c r="AF1371" i="15"/>
  <c r="AF1367" i="15"/>
  <c r="AF1363" i="15"/>
  <c r="AF1359" i="15"/>
  <c r="AF1355" i="15"/>
  <c r="AF1351" i="15"/>
  <c r="AF1347" i="15"/>
  <c r="AF1343" i="15"/>
  <c r="AF1339" i="15"/>
  <c r="AF1335" i="15"/>
  <c r="AF1331" i="15"/>
  <c r="AF1327" i="15"/>
  <c r="AF1323" i="15"/>
  <c r="AF1319" i="15"/>
  <c r="AF1315" i="15"/>
  <c r="AF1311" i="15"/>
  <c r="AF1307" i="15"/>
  <c r="AF1303" i="15"/>
  <c r="AF1299" i="15"/>
  <c r="AF1295" i="15"/>
  <c r="AF1291" i="15"/>
  <c r="AF1287" i="15"/>
  <c r="AF1283" i="15"/>
  <c r="AF1279" i="15"/>
  <c r="AF1275" i="15"/>
  <c r="AF1271" i="15"/>
  <c r="AF1267" i="15"/>
  <c r="AF1263" i="15"/>
  <c r="AF1259" i="15"/>
  <c r="AF1255" i="15"/>
  <c r="AF1251" i="15"/>
  <c r="AF1247" i="15"/>
  <c r="AF1243" i="15"/>
  <c r="AF1239" i="15"/>
  <c r="AF1235" i="15"/>
  <c r="AF1231" i="15"/>
  <c r="AF1227" i="15"/>
  <c r="AF1223" i="15"/>
  <c r="AF1219" i="15"/>
  <c r="AF1215" i="15"/>
  <c r="AF1211" i="15"/>
  <c r="AF1207" i="15"/>
  <c r="AF1203" i="15"/>
  <c r="AF1199" i="15"/>
  <c r="AF1195" i="15"/>
  <c r="AF1191" i="15"/>
  <c r="AF1187" i="15"/>
  <c r="AF1183" i="15"/>
  <c r="AF1179" i="15"/>
  <c r="AF1175" i="15"/>
  <c r="AF1171" i="15"/>
  <c r="AF1167" i="15"/>
  <c r="AF1163" i="15"/>
  <c r="AF1159" i="15"/>
  <c r="AF1155" i="15"/>
  <c r="AF1151" i="15"/>
  <c r="AF1147" i="15"/>
  <c r="AF1143" i="15"/>
  <c r="AF1139" i="15"/>
  <c r="AF1135" i="15"/>
  <c r="AF1131" i="15"/>
  <c r="AF1127" i="15"/>
  <c r="AF1123" i="15"/>
  <c r="AF1119" i="15"/>
  <c r="AF1115" i="15"/>
  <c r="AF1111" i="15"/>
  <c r="AF1107" i="15"/>
  <c r="AF1103" i="15"/>
  <c r="AF1099" i="15"/>
  <c r="AF1095" i="15"/>
  <c r="AF1091" i="15"/>
  <c r="AF1087" i="15"/>
  <c r="AF1083" i="15"/>
  <c r="AF1079" i="15"/>
  <c r="AF1075" i="15"/>
  <c r="AF1071" i="15"/>
  <c r="AF1067" i="15"/>
  <c r="AF1063" i="15"/>
  <c r="AF1059" i="15"/>
  <c r="AF1055" i="15"/>
  <c r="AF1051" i="15"/>
  <c r="AF1047" i="15"/>
  <c r="AF1043" i="15"/>
  <c r="AF1039" i="15"/>
  <c r="AF1035" i="15"/>
  <c r="AF1031" i="15"/>
  <c r="AF1027" i="15"/>
  <c r="AF1023" i="15"/>
  <c r="AF1019" i="15"/>
  <c r="AF1015" i="15"/>
  <c r="AF1011" i="15"/>
  <c r="AF1007" i="15"/>
  <c r="AF1003" i="15"/>
  <c r="AF999" i="15"/>
  <c r="AF995" i="15"/>
  <c r="AF991" i="15"/>
  <c r="AF987" i="15"/>
  <c r="AF983" i="15"/>
  <c r="AF979" i="15"/>
  <c r="AF975" i="15"/>
  <c r="AF971" i="15"/>
  <c r="AF967" i="15"/>
  <c r="AF963" i="15"/>
  <c r="AF959" i="15"/>
  <c r="AF955" i="15"/>
  <c r="AF951" i="15"/>
  <c r="AF947" i="15"/>
  <c r="AF943" i="15"/>
  <c r="AF939" i="15"/>
  <c r="AF935" i="15"/>
  <c r="AF931" i="15"/>
  <c r="AF927" i="15"/>
  <c r="AF923" i="15"/>
  <c r="AF919" i="15"/>
  <c r="AF915" i="15"/>
  <c r="AF911" i="15"/>
  <c r="AF907" i="15"/>
  <c r="AF903" i="15"/>
  <c r="AF899" i="15"/>
  <c r="AF895" i="15"/>
  <c r="AF891" i="15"/>
  <c r="AF887" i="15"/>
  <c r="AF883" i="15"/>
  <c r="AF879" i="15"/>
  <c r="AF875" i="15"/>
  <c r="AF871" i="15"/>
  <c r="AF867" i="15"/>
  <c r="AF863" i="15"/>
  <c r="AF859" i="15"/>
  <c r="AF855" i="15"/>
  <c r="AF851" i="15"/>
  <c r="AF847" i="15"/>
  <c r="AF843" i="15"/>
  <c r="AF839" i="15"/>
  <c r="AF835" i="15"/>
  <c r="AF831" i="15"/>
  <c r="AF827" i="15"/>
  <c r="AF823" i="15"/>
  <c r="AF819" i="15"/>
  <c r="AF815" i="15"/>
  <c r="AF811" i="15"/>
  <c r="AF807" i="15"/>
  <c r="AF803" i="15"/>
  <c r="AF799" i="15"/>
  <c r="AF795" i="15"/>
  <c r="AF791" i="15"/>
  <c r="AF787" i="15"/>
  <c r="AF783" i="15"/>
  <c r="AF779" i="15"/>
  <c r="AF775" i="15"/>
  <c r="AF771" i="15"/>
  <c r="AF767" i="15"/>
  <c r="AF763" i="15"/>
  <c r="AF759" i="15"/>
  <c r="AF755" i="15"/>
  <c r="AF751" i="15"/>
  <c r="AF747" i="15"/>
  <c r="AF743" i="15"/>
  <c r="AF739" i="15"/>
  <c r="AF735" i="15"/>
  <c r="AF731" i="15"/>
  <c r="AF727" i="15"/>
  <c r="AF723" i="15"/>
  <c r="AF719" i="15"/>
  <c r="AF715" i="15"/>
  <c r="AF711" i="15"/>
  <c r="AF707" i="15"/>
  <c r="AF703" i="15"/>
  <c r="AF699" i="15"/>
  <c r="AF695" i="15"/>
  <c r="AF691" i="15"/>
  <c r="AF687" i="15"/>
  <c r="AF683" i="15"/>
  <c r="AF679" i="15"/>
  <c r="AF675" i="15"/>
  <c r="AF671" i="15"/>
  <c r="AF667" i="15"/>
  <c r="AF663" i="15"/>
  <c r="AF659" i="15"/>
  <c r="AF655" i="15"/>
  <c r="AF651" i="15"/>
  <c r="AF647" i="15"/>
  <c r="AF643" i="15"/>
  <c r="AF639" i="15"/>
  <c r="AF635" i="15"/>
  <c r="AF631" i="15"/>
  <c r="AF627" i="15"/>
  <c r="AF623" i="15"/>
  <c r="AF619" i="15"/>
  <c r="AF615" i="15"/>
  <c r="AF611" i="15"/>
  <c r="AF607" i="15"/>
  <c r="AF603" i="15"/>
  <c r="AF599" i="15"/>
  <c r="AF595" i="15"/>
  <c r="AF591" i="15"/>
  <c r="AF587" i="15"/>
  <c r="AF583" i="15"/>
  <c r="AF579" i="15"/>
  <c r="AF575" i="15"/>
  <c r="AF571" i="15"/>
  <c r="AF567" i="15"/>
  <c r="AF563" i="15"/>
  <c r="AF559" i="15"/>
  <c r="AF555" i="15"/>
  <c r="AF551" i="15"/>
  <c r="AF547" i="15"/>
  <c r="AF543" i="15"/>
  <c r="AF539" i="15"/>
  <c r="AF535" i="15"/>
  <c r="AF531" i="15"/>
  <c r="AF527" i="15"/>
  <c r="AF523" i="15"/>
  <c r="AF519" i="15"/>
  <c r="AF515" i="15"/>
  <c r="AF511" i="15"/>
  <c r="AF507" i="15"/>
  <c r="AF503" i="15"/>
  <c r="AF499" i="15"/>
  <c r="AF495" i="15"/>
  <c r="AF491" i="15"/>
  <c r="AF487" i="15"/>
  <c r="AF483" i="15"/>
  <c r="AF479" i="15"/>
  <c r="AF475" i="15"/>
  <c r="AF471" i="15"/>
  <c r="AF467" i="15"/>
  <c r="AF463" i="15"/>
  <c r="AF459" i="15"/>
  <c r="AF455" i="15"/>
  <c r="AF451" i="15"/>
  <c r="AF447" i="15"/>
  <c r="AF443" i="15"/>
  <c r="AF439" i="15"/>
  <c r="AF435" i="15"/>
  <c r="AF431" i="15"/>
  <c r="AF427" i="15"/>
  <c r="AF423" i="15"/>
  <c r="AF419" i="15"/>
  <c r="AF415" i="15"/>
  <c r="AF411" i="15"/>
  <c r="AF407" i="15"/>
  <c r="AF403" i="15"/>
  <c r="AF399" i="15"/>
  <c r="AF395" i="15"/>
  <c r="AF391" i="15"/>
  <c r="AF387" i="15"/>
  <c r="AF383" i="15"/>
  <c r="AF379" i="15"/>
  <c r="AF375" i="15"/>
  <c r="AF371" i="15"/>
  <c r="AF367" i="15"/>
  <c r="AF363" i="15"/>
  <c r="AF359" i="15"/>
  <c r="AF355" i="15"/>
  <c r="AF351" i="15"/>
  <c r="AF347" i="15"/>
  <c r="AF343" i="15"/>
  <c r="AF339" i="15"/>
  <c r="AF335" i="15"/>
  <c r="AF331" i="15"/>
  <c r="AF327" i="15"/>
  <c r="AF323" i="15"/>
  <c r="AF319" i="15"/>
  <c r="AF315" i="15"/>
  <c r="AF311" i="15"/>
  <c r="AF307" i="15"/>
  <c r="AF303" i="15"/>
  <c r="AF299" i="15"/>
  <c r="AF295" i="15"/>
  <c r="AF291" i="15"/>
  <c r="AF287" i="15"/>
  <c r="AF283" i="15"/>
  <c r="AF279" i="15"/>
  <c r="AF275" i="15"/>
  <c r="AF328" i="15"/>
  <c r="AF324" i="15"/>
  <c r="AF320" i="15"/>
  <c r="AF316" i="15"/>
  <c r="AF312" i="15"/>
  <c r="AF308" i="15"/>
  <c r="AF304" i="15"/>
  <c r="AF300" i="15"/>
  <c r="AF296" i="15"/>
  <c r="AF292" i="15"/>
  <c r="AF288" i="15"/>
  <c r="AF284" i="15"/>
  <c r="AF280" i="15"/>
  <c r="AF276" i="15"/>
  <c r="AF272" i="15"/>
  <c r="AF268" i="15"/>
  <c r="AF264" i="15"/>
  <c r="AF260" i="15"/>
  <c r="AF256" i="15"/>
  <c r="AF252" i="15"/>
  <c r="AF248" i="15"/>
  <c r="AF244" i="15"/>
  <c r="AF240" i="15"/>
  <c r="AF236" i="15"/>
  <c r="AF232" i="15"/>
  <c r="AF228" i="15"/>
  <c r="AF224" i="15"/>
  <c r="AF220" i="15"/>
  <c r="AF216" i="15"/>
  <c r="AF212" i="15"/>
  <c r="AF208" i="15"/>
  <c r="AF204" i="15"/>
  <c r="AF200" i="15"/>
  <c r="AF196" i="15"/>
  <c r="AF192" i="15"/>
  <c r="AF188" i="15"/>
  <c r="AF184" i="15"/>
  <c r="AF180" i="15"/>
  <c r="AF176" i="15"/>
  <c r="AF172" i="15"/>
  <c r="AF168" i="15"/>
  <c r="AF164" i="15"/>
  <c r="AF160" i="15"/>
  <c r="AF156" i="15"/>
  <c r="AF152" i="15"/>
  <c r="AF148" i="15"/>
  <c r="AF144" i="15"/>
  <c r="AF140" i="15"/>
  <c r="AF136" i="15"/>
  <c r="AF132" i="15"/>
  <c r="AF128" i="15"/>
  <c r="AF124" i="15"/>
  <c r="AF120" i="15"/>
  <c r="AF116" i="15"/>
  <c r="AF112" i="15"/>
  <c r="AF108" i="15"/>
  <c r="AF104" i="15"/>
  <c r="AF100" i="15"/>
  <c r="AF96" i="15"/>
  <c r="AF92" i="15"/>
  <c r="AF88" i="15"/>
  <c r="AF84" i="15"/>
  <c r="AF80" i="15"/>
  <c r="AF76" i="15"/>
  <c r="AF72" i="15"/>
  <c r="AF68" i="15"/>
  <c r="AF64" i="15"/>
  <c r="AF60" i="15"/>
  <c r="AF56" i="15"/>
  <c r="AF52" i="15"/>
  <c r="AF48" i="15"/>
  <c r="AF44" i="15"/>
  <c r="AF40" i="15"/>
  <c r="AF36" i="15"/>
  <c r="AF32" i="15"/>
  <c r="AF28" i="15"/>
  <c r="AF24" i="15"/>
  <c r="AF20" i="15"/>
  <c r="AF271" i="15"/>
  <c r="AF267" i="15"/>
  <c r="AF263" i="15"/>
  <c r="AF259" i="15"/>
  <c r="AF255" i="15"/>
  <c r="AF251" i="15"/>
  <c r="AF247" i="15"/>
  <c r="AF243" i="15"/>
  <c r="AF239" i="15"/>
  <c r="AF235" i="15"/>
  <c r="AF231" i="15"/>
  <c r="AF227" i="15"/>
  <c r="AF223" i="15"/>
  <c r="AF219" i="15"/>
  <c r="AF215" i="15"/>
  <c r="AF211" i="15"/>
  <c r="AF207" i="15"/>
  <c r="AF203" i="15"/>
  <c r="AF199" i="15"/>
  <c r="AF195" i="15"/>
  <c r="AF191" i="15"/>
  <c r="AF187" i="15"/>
  <c r="AF183" i="15"/>
  <c r="AF179" i="15"/>
  <c r="AF175" i="15"/>
  <c r="AF171" i="15"/>
  <c r="AF167" i="15"/>
  <c r="AF163" i="15"/>
  <c r="AF159" i="15"/>
  <c r="AF155" i="15"/>
  <c r="AF151" i="15"/>
  <c r="AF147" i="15"/>
  <c r="AF143" i="15"/>
  <c r="AF139" i="15"/>
  <c r="AF135" i="15"/>
  <c r="AF131" i="15"/>
  <c r="AF127" i="15"/>
  <c r="AF123" i="15"/>
  <c r="AF119" i="15"/>
  <c r="AF115" i="15"/>
  <c r="AF111" i="15"/>
  <c r="AF107" i="15"/>
  <c r="AF103" i="15"/>
  <c r="AF99" i="15"/>
  <c r="AF95" i="15"/>
  <c r="AF91" i="15"/>
  <c r="AF87" i="15"/>
  <c r="AF83" i="15"/>
  <c r="AF79" i="15"/>
  <c r="AF75" i="15"/>
  <c r="AF71" i="15"/>
  <c r="AF67" i="15"/>
  <c r="AF63" i="15"/>
  <c r="AF59" i="15"/>
  <c r="AF55" i="15"/>
  <c r="AF51" i="15"/>
  <c r="AF47" i="15"/>
  <c r="AF43" i="15"/>
  <c r="AF39" i="15"/>
  <c r="AF35" i="15"/>
  <c r="AF31" i="15"/>
  <c r="AF27" i="15"/>
  <c r="AF23" i="15"/>
  <c r="AF334" i="15"/>
  <c r="AF330" i="15"/>
  <c r="AF326" i="15"/>
  <c r="AF322" i="15"/>
  <c r="AF318" i="15"/>
  <c r="AF314" i="15"/>
  <c r="AF310" i="15"/>
  <c r="AF306" i="15"/>
  <c r="AF302" i="15"/>
  <c r="AF298" i="15"/>
  <c r="AF294" i="15"/>
  <c r="AF290" i="15"/>
  <c r="AF286" i="15"/>
  <c r="AF282" i="15"/>
  <c r="AF278" i="15"/>
  <c r="AF274" i="15"/>
  <c r="AF270" i="15"/>
  <c r="AF266" i="15"/>
  <c r="AF262" i="15"/>
  <c r="AF258" i="15"/>
  <c r="AF254" i="15"/>
  <c r="AF250" i="15"/>
  <c r="AF246" i="15"/>
  <c r="AF242" i="15"/>
  <c r="AF238" i="15"/>
  <c r="AF234" i="15"/>
  <c r="AF230" i="15"/>
  <c r="AF226" i="15"/>
  <c r="AF222" i="15"/>
  <c r="AF218" i="15"/>
  <c r="AF214" i="15"/>
  <c r="AF210" i="15"/>
  <c r="AF206" i="15"/>
  <c r="AF202" i="15"/>
  <c r="AF198" i="15"/>
  <c r="AF194" i="15"/>
  <c r="AF190" i="15"/>
  <c r="AF186" i="15"/>
  <c r="AF182" i="15"/>
  <c r="AF178" i="15"/>
  <c r="AF174" i="15"/>
  <c r="AF170" i="15"/>
  <c r="AF166" i="15"/>
  <c r="AF162" i="15"/>
  <c r="AF158" i="15"/>
  <c r="AF154" i="15"/>
  <c r="AF150" i="15"/>
  <c r="AF146" i="15"/>
  <c r="AF142" i="15"/>
  <c r="AF138" i="15"/>
  <c r="AF134" i="15"/>
  <c r="AF130" i="15"/>
  <c r="AF126" i="15"/>
  <c r="AF122" i="15"/>
  <c r="AF118" i="15"/>
  <c r="AF114" i="15"/>
  <c r="AF110" i="15"/>
  <c r="AF106" i="15"/>
  <c r="AF102" i="15"/>
  <c r="AF98" i="15"/>
  <c r="AF94" i="15"/>
  <c r="AF90" i="15"/>
  <c r="AF86" i="15"/>
  <c r="AF82" i="15"/>
  <c r="AF78" i="15"/>
  <c r="AF74" i="15"/>
  <c r="AF70" i="15"/>
  <c r="AF66" i="15"/>
  <c r="AF62" i="15"/>
  <c r="AF58" i="15"/>
  <c r="AF54" i="15"/>
  <c r="AF50" i="15"/>
  <c r="AF46" i="15"/>
  <c r="AF42" i="15"/>
  <c r="AF38" i="15"/>
  <c r="AF34" i="15"/>
  <c r="AF30" i="15"/>
  <c r="AF26" i="15"/>
  <c r="AF22" i="15"/>
  <c r="AF265" i="15"/>
  <c r="AF261" i="15"/>
  <c r="AF257" i="15"/>
  <c r="AF253" i="15"/>
  <c r="AF249" i="15"/>
  <c r="AF245" i="15"/>
  <c r="AF241" i="15"/>
  <c r="AF237" i="15"/>
  <c r="AF233" i="15"/>
  <c r="AF229" i="15"/>
  <c r="AF225" i="15"/>
  <c r="AF221" i="15"/>
  <c r="AF217" i="15"/>
  <c r="AF213" i="15"/>
  <c r="AF209" i="15"/>
  <c r="AF205" i="15"/>
  <c r="AF201" i="15"/>
  <c r="AF197" i="15"/>
  <c r="AF193" i="15"/>
  <c r="AF189" i="15"/>
  <c r="AF185" i="15"/>
  <c r="AF181" i="15"/>
  <c r="AF177" i="15"/>
  <c r="AF173" i="15"/>
  <c r="AF169" i="15"/>
  <c r="AF165" i="15"/>
  <c r="AF161" i="15"/>
  <c r="AF157" i="15"/>
  <c r="AF153" i="15"/>
  <c r="AF149" i="15"/>
  <c r="AF145" i="15"/>
  <c r="AF141" i="15"/>
  <c r="AF137" i="15"/>
  <c r="AF133" i="15"/>
  <c r="AF129" i="15"/>
  <c r="AF125" i="15"/>
  <c r="AF121" i="15"/>
  <c r="AF117" i="15"/>
  <c r="AF113" i="15"/>
  <c r="AF109" i="15"/>
  <c r="AF105" i="15"/>
  <c r="AF101" i="15"/>
  <c r="AF97" i="15"/>
  <c r="AF93" i="15"/>
  <c r="AF89" i="15"/>
  <c r="AF85" i="15"/>
  <c r="AF81" i="15"/>
  <c r="AF77" i="15"/>
  <c r="AF73" i="15"/>
  <c r="AF69" i="15"/>
  <c r="AF65" i="15"/>
  <c r="AF61" i="15"/>
  <c r="AF57" i="15"/>
  <c r="AF53" i="15"/>
  <c r="AF49" i="15"/>
  <c r="AF45" i="15"/>
  <c r="AF41" i="15"/>
  <c r="AF37" i="15"/>
  <c r="AF33" i="15"/>
  <c r="AF29" i="15"/>
  <c r="AF25" i="15"/>
  <c r="AF21" i="15"/>
  <c r="AD1511" i="15"/>
  <c r="AD1507" i="15"/>
  <c r="AD1503" i="15"/>
  <c r="AD1499" i="15"/>
  <c r="AD1495" i="15"/>
  <c r="AD1491" i="15"/>
  <c r="AD1487" i="15"/>
  <c r="AD1483" i="15"/>
  <c r="AD1479" i="15"/>
  <c r="AD1475" i="15"/>
  <c r="AD1471" i="15"/>
  <c r="AD1467" i="15"/>
  <c r="AD1463" i="15"/>
  <c r="AD1459" i="15"/>
  <c r="AD1455" i="15"/>
  <c r="AD1451" i="15"/>
  <c r="AD1447" i="15"/>
  <c r="AD1443" i="15"/>
  <c r="AD1439" i="15"/>
  <c r="AD1435" i="15"/>
  <c r="AD1431" i="15"/>
  <c r="AD1427" i="15"/>
  <c r="AD1423" i="15"/>
  <c r="AD1419" i="15"/>
  <c r="AD1415" i="15"/>
  <c r="AD1411" i="15"/>
  <c r="AD1407" i="15"/>
  <c r="AD1403" i="15"/>
  <c r="AD1399" i="15"/>
  <c r="AD1395" i="15"/>
  <c r="AD1391" i="15"/>
  <c r="AD1387" i="15"/>
  <c r="AD1383" i="15"/>
  <c r="AD1379" i="15"/>
  <c r="AD1375" i="15"/>
  <c r="AD1371" i="15"/>
  <c r="AD1367" i="15"/>
  <c r="AD1363" i="15"/>
  <c r="AD1359" i="15"/>
  <c r="AD1355" i="15"/>
  <c r="AD1351" i="15"/>
  <c r="AD1347" i="15"/>
  <c r="AD1343" i="15"/>
  <c r="AD1339" i="15"/>
  <c r="AD1335" i="15"/>
  <c r="AD1331" i="15"/>
  <c r="AD1327" i="15"/>
  <c r="AD1323" i="15"/>
  <c r="AD1319" i="15"/>
  <c r="AD1315" i="15"/>
  <c r="AD1311" i="15"/>
  <c r="AD1307" i="15"/>
  <c r="AD1303" i="15"/>
  <c r="AD1299" i="15"/>
  <c r="AD1295" i="15"/>
  <c r="AD1291" i="15"/>
  <c r="AD1287" i="15"/>
  <c r="AD1283" i="15"/>
  <c r="AD1279" i="15"/>
  <c r="AD1275" i="15"/>
  <c r="AD1271" i="15"/>
  <c r="AD1267" i="15"/>
  <c r="AD1263" i="15"/>
  <c r="AD1259" i="15"/>
  <c r="AD1255" i="15"/>
  <c r="AD1251" i="15"/>
  <c r="AD1247" i="15"/>
  <c r="AD1243" i="15"/>
  <c r="AD1239" i="15"/>
  <c r="AD1235" i="15"/>
  <c r="AD1231" i="15"/>
  <c r="AD1227" i="15"/>
  <c r="AD1223" i="15"/>
  <c r="AD1219" i="15"/>
  <c r="AD1215" i="15"/>
  <c r="AD1211" i="15"/>
  <c r="AD1207" i="15"/>
  <c r="AD1203" i="15"/>
  <c r="AD1199" i="15"/>
  <c r="AD1195" i="15"/>
  <c r="AD1191" i="15"/>
  <c r="AD1187" i="15"/>
  <c r="AD1183" i="15"/>
  <c r="AD1179" i="15"/>
  <c r="AD1175" i="15"/>
  <c r="AD1171" i="15"/>
  <c r="AD1167" i="15"/>
  <c r="AD1163" i="15"/>
  <c r="AD1159" i="15"/>
  <c r="AD1155" i="15"/>
  <c r="AD1151" i="15"/>
  <c r="AD1147" i="15"/>
  <c r="AD1143" i="15"/>
  <c r="AD1139" i="15"/>
  <c r="AD1135" i="15"/>
  <c r="AD1131" i="15"/>
  <c r="AD1127" i="15"/>
  <c r="AD1123" i="15"/>
  <c r="AD1119" i="15"/>
  <c r="AD1115" i="15"/>
  <c r="AD1111" i="15"/>
  <c r="AD1107" i="15"/>
  <c r="AD1103" i="15"/>
  <c r="AD1099" i="15"/>
  <c r="AD1095" i="15"/>
  <c r="AD1091" i="15"/>
  <c r="AD1087" i="15"/>
  <c r="AD1083" i="15"/>
  <c r="AD1079" i="15"/>
  <c r="AD1075" i="15"/>
  <c r="AD1071" i="15"/>
  <c r="AD1067" i="15"/>
  <c r="AD1063" i="15"/>
  <c r="AD1059" i="15"/>
  <c r="AD1055" i="15"/>
  <c r="AD1051" i="15"/>
  <c r="AD1047" i="15"/>
  <c r="AD1043" i="15"/>
  <c r="AD1039" i="15"/>
  <c r="AD1035" i="15"/>
  <c r="AD1031" i="15"/>
  <c r="AD1027" i="15"/>
  <c r="AD1023" i="15"/>
  <c r="AD1019" i="15"/>
  <c r="AD1015" i="15"/>
  <c r="AD1011" i="15"/>
  <c r="AD1007" i="15"/>
  <c r="AD1003" i="15"/>
  <c r="AD999" i="15"/>
  <c r="AD995" i="15"/>
  <c r="AD991" i="15"/>
  <c r="AD1514" i="15"/>
  <c r="AD1510" i="15"/>
  <c r="AD1506" i="15"/>
  <c r="AD1502" i="15"/>
  <c r="AD1498" i="15"/>
  <c r="AD1494" i="15"/>
  <c r="AD1490" i="15"/>
  <c r="AD1486" i="15"/>
  <c r="AD1482" i="15"/>
  <c r="AD1478" i="15"/>
  <c r="AD1474" i="15"/>
  <c r="AD1470" i="15"/>
  <c r="AD1466" i="15"/>
  <c r="AD1462" i="15"/>
  <c r="AD1458" i="15"/>
  <c r="AD1454" i="15"/>
  <c r="AD1450" i="15"/>
  <c r="AD1446" i="15"/>
  <c r="AD1442" i="15"/>
  <c r="AD1438" i="15"/>
  <c r="AD1434" i="15"/>
  <c r="AD1430" i="15"/>
  <c r="AD1426" i="15"/>
  <c r="AD1422" i="15"/>
  <c r="AD1418" i="15"/>
  <c r="AD1414" i="15"/>
  <c r="AD1410" i="15"/>
  <c r="AD1406" i="15"/>
  <c r="AD1402" i="15"/>
  <c r="AD1398" i="15"/>
  <c r="AD1394" i="15"/>
  <c r="AD1390" i="15"/>
  <c r="AD1386" i="15"/>
  <c r="AD1382" i="15"/>
  <c r="AD1378" i="15"/>
  <c r="AD1374" i="15"/>
  <c r="AD1370" i="15"/>
  <c r="AD1366" i="15"/>
  <c r="AD1362" i="15"/>
  <c r="AD1358" i="15"/>
  <c r="AD1354" i="15"/>
  <c r="AD1350" i="15"/>
  <c r="AD1346" i="15"/>
  <c r="AD1342" i="15"/>
  <c r="AD1338" i="15"/>
  <c r="AD1334" i="15"/>
  <c r="AD1330" i="15"/>
  <c r="AD1326" i="15"/>
  <c r="AD1322" i="15"/>
  <c r="AD1318" i="15"/>
  <c r="AD1314" i="15"/>
  <c r="AD1310" i="15"/>
  <c r="AD1306" i="15"/>
  <c r="AD1302" i="15"/>
  <c r="AD1298" i="15"/>
  <c r="AD1294" i="15"/>
  <c r="AD1290" i="15"/>
  <c r="AD1286" i="15"/>
  <c r="AD1282" i="15"/>
  <c r="AD1278" i="15"/>
  <c r="AD1274" i="15"/>
  <c r="AD1270" i="15"/>
  <c r="AD1266" i="15"/>
  <c r="AD1262" i="15"/>
  <c r="AD1258" i="15"/>
  <c r="AD1254" i="15"/>
  <c r="AD1250" i="15"/>
  <c r="AD1246" i="15"/>
  <c r="AD1242" i="15"/>
  <c r="AD1238" i="15"/>
  <c r="AD1234" i="15"/>
  <c r="AD1230" i="15"/>
  <c r="AD1226" i="15"/>
  <c r="AD1222" i="15"/>
  <c r="AD1218" i="15"/>
  <c r="AD1214" i="15"/>
  <c r="AD1210" i="15"/>
  <c r="AD1206" i="15"/>
  <c r="AD1202" i="15"/>
  <c r="AD1198" i="15"/>
  <c r="AD1194" i="15"/>
  <c r="AD1190" i="15"/>
  <c r="AD1186" i="15"/>
  <c r="AD1182" i="15"/>
  <c r="AD1178" i="15"/>
  <c r="AD1174" i="15"/>
  <c r="AD1170" i="15"/>
  <c r="AD1166" i="15"/>
  <c r="AD1162" i="15"/>
  <c r="AD1158" i="15"/>
  <c r="AD1154" i="15"/>
  <c r="AD1150" i="15"/>
  <c r="AD1146" i="15"/>
  <c r="AD1142" i="15"/>
  <c r="AD1138" i="15"/>
  <c r="AD1134" i="15"/>
  <c r="AD1130" i="15"/>
  <c r="AD1126" i="15"/>
  <c r="AD1122" i="15"/>
  <c r="AD1118" i="15"/>
  <c r="AD1114" i="15"/>
  <c r="AD1110" i="15"/>
  <c r="AD1106" i="15"/>
  <c r="AD1102" i="15"/>
  <c r="AD1098" i="15"/>
  <c r="AD1094" i="15"/>
  <c r="AD1090" i="15"/>
  <c r="AD1086" i="15"/>
  <c r="AD1082" i="15"/>
  <c r="AD1078" i="15"/>
  <c r="AD1074" i="15"/>
  <c r="AD1070" i="15"/>
  <c r="AD1066" i="15"/>
  <c r="AD1062" i="15"/>
  <c r="AD1058" i="15"/>
  <c r="AD1054" i="15"/>
  <c r="AD1050" i="15"/>
  <c r="AD1046" i="15"/>
  <c r="AD1042" i="15"/>
  <c r="AD1038" i="15"/>
  <c r="AD1034" i="15"/>
  <c r="AD1030" i="15"/>
  <c r="AD1026" i="15"/>
  <c r="AD1022" i="15"/>
  <c r="AD1018" i="15"/>
  <c r="AD1014" i="15"/>
  <c r="AD1010" i="15"/>
  <c r="AD1006" i="15"/>
  <c r="AD1002" i="15"/>
  <c r="AD998" i="15"/>
  <c r="AD994" i="15"/>
  <c r="AD990" i="15"/>
  <c r="AD986" i="15"/>
  <c r="AD982" i="15"/>
  <c r="AD978" i="15"/>
  <c r="AD974" i="15"/>
  <c r="AD970" i="15"/>
  <c r="AD966" i="15"/>
  <c r="AD962" i="15"/>
  <c r="AD958" i="15"/>
  <c r="AD954" i="15"/>
  <c r="AD950" i="15"/>
  <c r="AD946" i="15"/>
  <c r="AD942" i="15"/>
  <c r="AD938" i="15"/>
  <c r="AD934" i="15"/>
  <c r="AD930" i="15"/>
  <c r="AD926" i="15"/>
  <c r="AD922" i="15"/>
  <c r="AD918" i="15"/>
  <c r="AD914" i="15"/>
  <c r="AD910" i="15"/>
  <c r="AD906" i="15"/>
  <c r="AD902" i="15"/>
  <c r="AD898" i="15"/>
  <c r="AD894" i="15"/>
  <c r="AD890" i="15"/>
  <c r="AD886" i="15"/>
  <c r="AD882" i="15"/>
  <c r="AD878" i="15"/>
  <c r="AD874" i="15"/>
  <c r="AD870" i="15"/>
  <c r="AD866" i="15"/>
  <c r="AD862" i="15"/>
  <c r="AD858" i="15"/>
  <c r="AD854" i="15"/>
  <c r="AD850" i="15"/>
  <c r="AD846" i="15"/>
  <c r="AD842" i="15"/>
  <c r="AD838" i="15"/>
  <c r="AD834" i="15"/>
  <c r="AD830" i="15"/>
  <c r="AD826" i="15"/>
  <c r="AD822" i="15"/>
  <c r="AD818" i="15"/>
  <c r="AD814" i="15"/>
  <c r="AD810" i="15"/>
  <c r="AD806" i="15"/>
  <c r="AD802" i="15"/>
  <c r="AD798" i="15"/>
  <c r="AD794" i="15"/>
  <c r="AD790" i="15"/>
  <c r="AD786" i="15"/>
  <c r="AD782" i="15"/>
  <c r="AD778" i="15"/>
  <c r="AD774" i="15"/>
  <c r="AD770" i="15"/>
  <c r="AD766" i="15"/>
  <c r="AD762" i="15"/>
  <c r="AD758" i="15"/>
  <c r="AD754" i="15"/>
  <c r="AD750" i="15"/>
  <c r="AD746" i="15"/>
  <c r="AD742" i="15"/>
  <c r="AD738" i="15"/>
  <c r="AD734" i="15"/>
  <c r="AD730" i="15"/>
  <c r="AD726" i="15"/>
  <c r="AD722" i="15"/>
  <c r="AD718" i="15"/>
  <c r="AD714" i="15"/>
  <c r="AD710" i="15"/>
  <c r="AD706" i="15"/>
  <c r="AD702" i="15"/>
  <c r="AD698" i="15"/>
  <c r="AD694" i="15"/>
  <c r="AD1513" i="15"/>
  <c r="AD1509" i="15"/>
  <c r="AD1505" i="15"/>
  <c r="AD1501" i="15"/>
  <c r="AD1497" i="15"/>
  <c r="AD1493" i="15"/>
  <c r="AD1489" i="15"/>
  <c r="AD1485" i="15"/>
  <c r="AD1481" i="15"/>
  <c r="AD1477" i="15"/>
  <c r="AD1473" i="15"/>
  <c r="AD1469" i="15"/>
  <c r="AD1465" i="15"/>
  <c r="AD1461" i="15"/>
  <c r="AD1457" i="15"/>
  <c r="AD1453" i="15"/>
  <c r="AD1449" i="15"/>
  <c r="AD1445" i="15"/>
  <c r="AD1441" i="15"/>
  <c r="AD1437" i="15"/>
  <c r="AD1433" i="15"/>
  <c r="AD1429" i="15"/>
  <c r="AD1425" i="15"/>
  <c r="AD1421" i="15"/>
  <c r="AD1417" i="15"/>
  <c r="AD1413" i="15"/>
  <c r="AD1409" i="15"/>
  <c r="AD1405" i="15"/>
  <c r="AD1401" i="15"/>
  <c r="AD1397" i="15"/>
  <c r="AD1393" i="15"/>
  <c r="AD1389" i="15"/>
  <c r="AD1385" i="15"/>
  <c r="AD1381" i="15"/>
  <c r="AD1377" i="15"/>
  <c r="AD1373" i="15"/>
  <c r="AD1369" i="15"/>
  <c r="AD1365" i="15"/>
  <c r="AD1361" i="15"/>
  <c r="AD1357" i="15"/>
  <c r="AD1353" i="15"/>
  <c r="AD1349" i="15"/>
  <c r="AD1345" i="15"/>
  <c r="AD1341" i="15"/>
  <c r="AD1337" i="15"/>
  <c r="AD1333" i="15"/>
  <c r="AD1329" i="15"/>
  <c r="AD1325" i="15"/>
  <c r="AD1321" i="15"/>
  <c r="AD1317" i="15"/>
  <c r="AD1313" i="15"/>
  <c r="AD1309" i="15"/>
  <c r="AD1305" i="15"/>
  <c r="AD1301" i="15"/>
  <c r="AD1297" i="15"/>
  <c r="AD1293" i="15"/>
  <c r="AD1289" i="15"/>
  <c r="AD1285" i="15"/>
  <c r="AD1281" i="15"/>
  <c r="AD1277" i="15"/>
  <c r="AD1273" i="15"/>
  <c r="AD1269" i="15"/>
  <c r="AD1265" i="15"/>
  <c r="AD1261" i="15"/>
  <c r="AD1257" i="15"/>
  <c r="AD1253" i="15"/>
  <c r="AD1249" i="15"/>
  <c r="AD1245" i="15"/>
  <c r="AD1241" i="15"/>
  <c r="AD1237" i="15"/>
  <c r="AD1233" i="15"/>
  <c r="AD1229" i="15"/>
  <c r="AD1225" i="15"/>
  <c r="AD1221" i="15"/>
  <c r="AD1217" i="15"/>
  <c r="AD1213" i="15"/>
  <c r="AD1209" i="15"/>
  <c r="AD1205" i="15"/>
  <c r="AD1201" i="15"/>
  <c r="AD1197" i="15"/>
  <c r="AD1193" i="15"/>
  <c r="AD1189" i="15"/>
  <c r="AD1185" i="15"/>
  <c r="AD1181" i="15"/>
  <c r="AD1177" i="15"/>
  <c r="AD1173" i="15"/>
  <c r="AD1169" i="15"/>
  <c r="AD1165" i="15"/>
  <c r="AD1161" i="15"/>
  <c r="AD1157" i="15"/>
  <c r="AD1153" i="15"/>
  <c r="AD1149" i="15"/>
  <c r="AD1145" i="15"/>
  <c r="AD1141" i="15"/>
  <c r="AD1137" i="15"/>
  <c r="AD1133" i="15"/>
  <c r="AD1129" i="15"/>
  <c r="AD1125" i="15"/>
  <c r="AD1121" i="15"/>
  <c r="AD1117" i="15"/>
  <c r="AD1113" i="15"/>
  <c r="AD1109" i="15"/>
  <c r="AD1105" i="15"/>
  <c r="AD1512" i="15"/>
  <c r="AD1508" i="15"/>
  <c r="AD1504" i="15"/>
  <c r="AD1500" i="15"/>
  <c r="AD1496" i="15"/>
  <c r="AD1492" i="15"/>
  <c r="AD1488" i="15"/>
  <c r="AD1484" i="15"/>
  <c r="AD1480" i="15"/>
  <c r="AD1476" i="15"/>
  <c r="AD1472" i="15"/>
  <c r="AD1468" i="15"/>
  <c r="AD1464" i="15"/>
  <c r="AD1460" i="15"/>
  <c r="AD1456" i="15"/>
  <c r="AD1452" i="15"/>
  <c r="AD1448" i="15"/>
  <c r="AD1444" i="15"/>
  <c r="AD1440" i="15"/>
  <c r="AD1436" i="15"/>
  <c r="AD1432" i="15"/>
  <c r="AD1428" i="15"/>
  <c r="AD1424" i="15"/>
  <c r="AD1420" i="15"/>
  <c r="AD1416" i="15"/>
  <c r="AD1412" i="15"/>
  <c r="AD1408" i="15"/>
  <c r="AD1404" i="15"/>
  <c r="AD1400" i="15"/>
  <c r="AD1396" i="15"/>
  <c r="AD1392" i="15"/>
  <c r="AD1388" i="15"/>
  <c r="AD1384" i="15"/>
  <c r="AD1380" i="15"/>
  <c r="AD1376" i="15"/>
  <c r="AD1372" i="15"/>
  <c r="AD1368" i="15"/>
  <c r="AD1364" i="15"/>
  <c r="AD1360" i="15"/>
  <c r="AD1356" i="15"/>
  <c r="AD1352" i="15"/>
  <c r="AD1348" i="15"/>
  <c r="AD1344" i="15"/>
  <c r="AD1340" i="15"/>
  <c r="AD1336" i="15"/>
  <c r="AD1332" i="15"/>
  <c r="AD1328" i="15"/>
  <c r="AD1324" i="15"/>
  <c r="AD1320" i="15"/>
  <c r="AD1316" i="15"/>
  <c r="AD1312" i="15"/>
  <c r="AD1308" i="15"/>
  <c r="AD1304" i="15"/>
  <c r="AD1300" i="15"/>
  <c r="AD1296" i="15"/>
  <c r="AD1292" i="15"/>
  <c r="AD1288" i="15"/>
  <c r="AD1284" i="15"/>
  <c r="AD1280" i="15"/>
  <c r="AD1276" i="15"/>
  <c r="AD1272" i="15"/>
  <c r="AD1268" i="15"/>
  <c r="AD1264" i="15"/>
  <c r="AD1260" i="15"/>
  <c r="AD1256" i="15"/>
  <c r="AD1252" i="15"/>
  <c r="AD1248" i="15"/>
  <c r="AD1244" i="15"/>
  <c r="AD1240" i="15"/>
  <c r="AD1236" i="15"/>
  <c r="AD1232" i="15"/>
  <c r="AD1228" i="15"/>
  <c r="AD1224" i="15"/>
  <c r="AD1220" i="15"/>
  <c r="AD1216" i="15"/>
  <c r="AD1212" i="15"/>
  <c r="AD1208" i="15"/>
  <c r="AD1204" i="15"/>
  <c r="AD1200" i="15"/>
  <c r="AD1196" i="15"/>
  <c r="AD1192" i="15"/>
  <c r="AD1188" i="15"/>
  <c r="AD1184" i="15"/>
  <c r="AD1180" i="15"/>
  <c r="AD1176" i="15"/>
  <c r="AD1172" i="15"/>
  <c r="AD1168" i="15"/>
  <c r="AD1164" i="15"/>
  <c r="AD1160" i="15"/>
  <c r="AD1156" i="15"/>
  <c r="AD1152" i="15"/>
  <c r="AD1148" i="15"/>
  <c r="AD1144" i="15"/>
  <c r="AD1140" i="15"/>
  <c r="AD1136" i="15"/>
  <c r="AD1132" i="15"/>
  <c r="AD1128" i="15"/>
  <c r="AD1124" i="15"/>
  <c r="AD1120" i="15"/>
  <c r="AD1116" i="15"/>
  <c r="AD1112" i="15"/>
  <c r="AD1108" i="15"/>
  <c r="AD1104" i="15"/>
  <c r="AD1100" i="15"/>
  <c r="AD987" i="15"/>
  <c r="AD983" i="15"/>
  <c r="AD979" i="15"/>
  <c r="AD975" i="15"/>
  <c r="AD971" i="15"/>
  <c r="AD967" i="15"/>
  <c r="AD963" i="15"/>
  <c r="AD959" i="15"/>
  <c r="AD955" i="15"/>
  <c r="AD951" i="15"/>
  <c r="AD947" i="15"/>
  <c r="AD943" i="15"/>
  <c r="AD939" i="15"/>
  <c r="AD935" i="15"/>
  <c r="AD931" i="15"/>
  <c r="AD927" i="15"/>
  <c r="AD923" i="15"/>
  <c r="AD919" i="15"/>
  <c r="AD915" i="15"/>
  <c r="AD911" i="15"/>
  <c r="AD907" i="15"/>
  <c r="AD903" i="15"/>
  <c r="AD899" i="15"/>
  <c r="AD895" i="15"/>
  <c r="AD891" i="15"/>
  <c r="AD887" i="15"/>
  <c r="AD883" i="15"/>
  <c r="AD879" i="15"/>
  <c r="AD875" i="15"/>
  <c r="AD871" i="15"/>
  <c r="AD867" i="15"/>
  <c r="AD863" i="15"/>
  <c r="AD859" i="15"/>
  <c r="AD855" i="15"/>
  <c r="AD851" i="15"/>
  <c r="AD847" i="15"/>
  <c r="AD843" i="15"/>
  <c r="AD839" i="15"/>
  <c r="AD835" i="15"/>
  <c r="AD831" i="15"/>
  <c r="AD827" i="15"/>
  <c r="AD823" i="15"/>
  <c r="AD819" i="15"/>
  <c r="AD815" i="15"/>
  <c r="AD811" i="15"/>
  <c r="AD807" i="15"/>
  <c r="AD803" i="15"/>
  <c r="AD799" i="15"/>
  <c r="AD795" i="15"/>
  <c r="AD791" i="15"/>
  <c r="AD787" i="15"/>
  <c r="AD783" i="15"/>
  <c r="AD779" i="15"/>
  <c r="AD775" i="15"/>
  <c r="AD771" i="15"/>
  <c r="AD767" i="15"/>
  <c r="AD763" i="15"/>
  <c r="AD759" i="15"/>
  <c r="AD755" i="15"/>
  <c r="AD751" i="15"/>
  <c r="AD747" i="15"/>
  <c r="AD743" i="15"/>
  <c r="AD739" i="15"/>
  <c r="AD735" i="15"/>
  <c r="AD731" i="15"/>
  <c r="AD727" i="15"/>
  <c r="AD723" i="15"/>
  <c r="AD719" i="15"/>
  <c r="AD715" i="15"/>
  <c r="AD711" i="15"/>
  <c r="AD707" i="15"/>
  <c r="AD703" i="15"/>
  <c r="AD699" i="15"/>
  <c r="AD695" i="15"/>
  <c r="AD691" i="15"/>
  <c r="AD687" i="15"/>
  <c r="AD683" i="15"/>
  <c r="AD679" i="15"/>
  <c r="AD675" i="15"/>
  <c r="AD671" i="15"/>
  <c r="AD667" i="15"/>
  <c r="AD655" i="15"/>
  <c r="AD639" i="15"/>
  <c r="AD623" i="15"/>
  <c r="AD271" i="15"/>
  <c r="AD690" i="15"/>
  <c r="AD686" i="15"/>
  <c r="AD682" i="15"/>
  <c r="AD678" i="15"/>
  <c r="AD674" i="15"/>
  <c r="AD670" i="15"/>
  <c r="AD666" i="15"/>
  <c r="AD662" i="15"/>
  <c r="AD658" i="15"/>
  <c r="AD654" i="15"/>
  <c r="AD650" i="15"/>
  <c r="AD646" i="15"/>
  <c r="AD642" i="15"/>
  <c r="AD638" i="15"/>
  <c r="AD634" i="15"/>
  <c r="AD630" i="15"/>
  <c r="AD626" i="15"/>
  <c r="AD622" i="15"/>
  <c r="AD618" i="15"/>
  <c r="AD614" i="15"/>
  <c r="AD610" i="15"/>
  <c r="AD606" i="15"/>
  <c r="AD602" i="15"/>
  <c r="AD598" i="15"/>
  <c r="AD594" i="15"/>
  <c r="AD590" i="15"/>
  <c r="AD586" i="15"/>
  <c r="AD582" i="15"/>
  <c r="AD578" i="15"/>
  <c r="AD574" i="15"/>
  <c r="AD570" i="15"/>
  <c r="AD566" i="15"/>
  <c r="AD562" i="15"/>
  <c r="AD558" i="15"/>
  <c r="AD554" i="15"/>
  <c r="AD550" i="15"/>
  <c r="AD546" i="15"/>
  <c r="AD542" i="15"/>
  <c r="AD538" i="15"/>
  <c r="AD534" i="15"/>
  <c r="AD530" i="15"/>
  <c r="AD526" i="15"/>
  <c r="AD522" i="15"/>
  <c r="AD518" i="15"/>
  <c r="AD514" i="15"/>
  <c r="AD510" i="15"/>
  <c r="AD506" i="15"/>
  <c r="AD502" i="15"/>
  <c r="AD498" i="15"/>
  <c r="AD494" i="15"/>
  <c r="AD490" i="15"/>
  <c r="AD486" i="15"/>
  <c r="AD482" i="15"/>
  <c r="AD478" i="15"/>
  <c r="AD474" i="15"/>
  <c r="AD470" i="15"/>
  <c r="AD466" i="15"/>
  <c r="AD462" i="15"/>
  <c r="AD458" i="15"/>
  <c r="AD454" i="15"/>
  <c r="AD450" i="15"/>
  <c r="AD446" i="15"/>
  <c r="AD442" i="15"/>
  <c r="AD438" i="15"/>
  <c r="AD434" i="15"/>
  <c r="AD430" i="15"/>
  <c r="AD426" i="15"/>
  <c r="AD422" i="15"/>
  <c r="AD418" i="15"/>
  <c r="AD414" i="15"/>
  <c r="AD410" i="15"/>
  <c r="AD406" i="15"/>
  <c r="AD402" i="15"/>
  <c r="AD398" i="15"/>
  <c r="AD394" i="15"/>
  <c r="AD390" i="15"/>
  <c r="AD386" i="15"/>
  <c r="AD382" i="15"/>
  <c r="AD378" i="15"/>
  <c r="AD374" i="15"/>
  <c r="AD370" i="15"/>
  <c r="AD366" i="15"/>
  <c r="AD362" i="15"/>
  <c r="AD358" i="15"/>
  <c r="AD354" i="15"/>
  <c r="AD350" i="15"/>
  <c r="AD1101" i="15"/>
  <c r="AD1097" i="15"/>
  <c r="AD1093" i="15"/>
  <c r="AD1089" i="15"/>
  <c r="AD1085" i="15"/>
  <c r="AD1081" i="15"/>
  <c r="AD1077" i="15"/>
  <c r="AD1073" i="15"/>
  <c r="AD1069" i="15"/>
  <c r="AD1065" i="15"/>
  <c r="AD1061" i="15"/>
  <c r="AD1057" i="15"/>
  <c r="AD1053" i="15"/>
  <c r="AD1049" i="15"/>
  <c r="AD1045" i="15"/>
  <c r="AD1041" i="15"/>
  <c r="AD1037" i="15"/>
  <c r="AD1033" i="15"/>
  <c r="AD1029" i="15"/>
  <c r="AD1025" i="15"/>
  <c r="AD1021" i="15"/>
  <c r="AD1017" i="15"/>
  <c r="AD1013" i="15"/>
  <c r="AD1009" i="15"/>
  <c r="AD1005" i="15"/>
  <c r="AD1001" i="15"/>
  <c r="AD997" i="15"/>
  <c r="AD993" i="15"/>
  <c r="AD989" i="15"/>
  <c r="AD985" i="15"/>
  <c r="AD981" i="15"/>
  <c r="AD977" i="15"/>
  <c r="AD973" i="15"/>
  <c r="AD969" i="15"/>
  <c r="AD965" i="15"/>
  <c r="AD961" i="15"/>
  <c r="AD957" i="15"/>
  <c r="AD953" i="15"/>
  <c r="AD949" i="15"/>
  <c r="AD945" i="15"/>
  <c r="AD941" i="15"/>
  <c r="AD937" i="15"/>
  <c r="AD933" i="15"/>
  <c r="AD929" i="15"/>
  <c r="AD925" i="15"/>
  <c r="AD921" i="15"/>
  <c r="AD917" i="15"/>
  <c r="AD913" i="15"/>
  <c r="AD909" i="15"/>
  <c r="AD905" i="15"/>
  <c r="AD901" i="15"/>
  <c r="AD897" i="15"/>
  <c r="AD893" i="15"/>
  <c r="AD889" i="15"/>
  <c r="AD885" i="15"/>
  <c r="AD881" i="15"/>
  <c r="AD877" i="15"/>
  <c r="AD873" i="15"/>
  <c r="AD869" i="15"/>
  <c r="AD865" i="15"/>
  <c r="AD861" i="15"/>
  <c r="AD857" i="15"/>
  <c r="AD853" i="15"/>
  <c r="AD849" i="15"/>
  <c r="AD845" i="15"/>
  <c r="AD841" i="15"/>
  <c r="AD837" i="15"/>
  <c r="AD833" i="15"/>
  <c r="AD829" i="15"/>
  <c r="AD825" i="15"/>
  <c r="AD821" i="15"/>
  <c r="AD817" i="15"/>
  <c r="AD813" i="15"/>
  <c r="AD809" i="15"/>
  <c r="AD805" i="15"/>
  <c r="AD801" i="15"/>
  <c r="AD797" i="15"/>
  <c r="AD793" i="15"/>
  <c r="AD789" i="15"/>
  <c r="AD785" i="15"/>
  <c r="AD781" i="15"/>
  <c r="AD777" i="15"/>
  <c r="AD773" i="15"/>
  <c r="AD1096" i="15"/>
  <c r="AD1092" i="15"/>
  <c r="AD1088" i="15"/>
  <c r="AD1084" i="15"/>
  <c r="AD1080" i="15"/>
  <c r="AD1076" i="15"/>
  <c r="AD1072" i="15"/>
  <c r="AD1068" i="15"/>
  <c r="AD1064" i="15"/>
  <c r="AD1060" i="15"/>
  <c r="AD1056" i="15"/>
  <c r="AD1052" i="15"/>
  <c r="AD1048" i="15"/>
  <c r="AD1044" i="15"/>
  <c r="AD1040" i="15"/>
  <c r="AD1036" i="15"/>
  <c r="AD1032" i="15"/>
  <c r="AD1028" i="15"/>
  <c r="AD1024" i="15"/>
  <c r="AD1020" i="15"/>
  <c r="AD1016" i="15"/>
  <c r="AD1012" i="15"/>
  <c r="AD1008" i="15"/>
  <c r="AD1004" i="15"/>
  <c r="AD1000" i="15"/>
  <c r="AD996" i="15"/>
  <c r="AD992" i="15"/>
  <c r="AD988" i="15"/>
  <c r="AD984" i="15"/>
  <c r="AD980" i="15"/>
  <c r="AD976" i="15"/>
  <c r="AD972" i="15"/>
  <c r="AD968" i="15"/>
  <c r="AD964" i="15"/>
  <c r="AD960" i="15"/>
  <c r="AD956" i="15"/>
  <c r="AD952" i="15"/>
  <c r="AD948" i="15"/>
  <c r="AD944" i="15"/>
  <c r="AD940" i="15"/>
  <c r="AD936" i="15"/>
  <c r="AD932" i="15"/>
  <c r="AD928" i="15"/>
  <c r="AD924" i="15"/>
  <c r="AD920" i="15"/>
  <c r="AD916" i="15"/>
  <c r="AD912" i="15"/>
  <c r="AD908" i="15"/>
  <c r="AD904" i="15"/>
  <c r="AD900" i="15"/>
  <c r="AD896" i="15"/>
  <c r="AD892" i="15"/>
  <c r="AD888" i="15"/>
  <c r="AD884" i="15"/>
  <c r="AD880" i="15"/>
  <c r="AD876" i="15"/>
  <c r="AD872" i="15"/>
  <c r="AD868" i="15"/>
  <c r="AD864" i="15"/>
  <c r="AD860" i="15"/>
  <c r="AD856" i="15"/>
  <c r="AD852" i="15"/>
  <c r="AD848" i="15"/>
  <c r="AD844" i="15"/>
  <c r="AD840" i="15"/>
  <c r="AD836" i="15"/>
  <c r="AD832" i="15"/>
  <c r="AD828" i="15"/>
  <c r="AD824" i="15"/>
  <c r="AD820" i="15"/>
  <c r="AD816" i="15"/>
  <c r="AD812" i="15"/>
  <c r="AD808" i="15"/>
  <c r="AD804" i="15"/>
  <c r="AD800" i="15"/>
  <c r="AD796" i="15"/>
  <c r="AD792" i="15"/>
  <c r="AD788" i="15"/>
  <c r="AD784" i="15"/>
  <c r="AD780" i="15"/>
  <c r="AD776" i="15"/>
  <c r="AD346" i="15"/>
  <c r="AD342" i="15"/>
  <c r="AD338" i="15"/>
  <c r="AD334" i="15"/>
  <c r="AD330" i="15"/>
  <c r="AD326" i="15"/>
  <c r="AD322" i="15"/>
  <c r="AD318" i="15"/>
  <c r="AD314" i="15"/>
  <c r="AD310" i="15"/>
  <c r="AD306" i="15"/>
  <c r="AD302" i="15"/>
  <c r="AD298" i="15"/>
  <c r="AD294" i="15"/>
  <c r="AD290" i="15"/>
  <c r="AD286" i="15"/>
  <c r="AD282" i="15"/>
  <c r="AD278" i="15"/>
  <c r="AD274" i="15"/>
  <c r="AD270" i="15"/>
  <c r="AD266" i="15"/>
  <c r="AD262" i="15"/>
  <c r="AD258" i="15"/>
  <c r="AD254" i="15"/>
  <c r="AD250" i="15"/>
  <c r="AD246" i="15"/>
  <c r="AD242" i="15"/>
  <c r="AD238" i="15"/>
  <c r="AD234" i="15"/>
  <c r="AD230" i="15"/>
  <c r="AD226" i="15"/>
  <c r="AD222" i="15"/>
  <c r="AD218" i="15"/>
  <c r="AD214" i="15"/>
  <c r="AD210" i="15"/>
  <c r="AD206" i="15"/>
  <c r="AD202" i="15"/>
  <c r="AD198" i="15"/>
  <c r="AD769" i="15"/>
  <c r="AD765" i="15"/>
  <c r="AD761" i="15"/>
  <c r="AD757" i="15"/>
  <c r="AD753" i="15"/>
  <c r="AD749" i="15"/>
  <c r="AD745" i="15"/>
  <c r="AD741" i="15"/>
  <c r="AD737" i="15"/>
  <c r="AD733" i="15"/>
  <c r="AD729" i="15"/>
  <c r="AD725" i="15"/>
  <c r="AD721" i="15"/>
  <c r="AD717" i="15"/>
  <c r="AD713" i="15"/>
  <c r="AD709" i="15"/>
  <c r="AD705" i="15"/>
  <c r="AD701" i="15"/>
  <c r="AD697" i="15"/>
  <c r="AD693" i="15"/>
  <c r="AD689" i="15"/>
  <c r="AD685" i="15"/>
  <c r="AD681" i="15"/>
  <c r="AD677" i="15"/>
  <c r="AD673" i="15"/>
  <c r="AD669" i="15"/>
  <c r="AD665" i="15"/>
  <c r="AD661" i="15"/>
  <c r="AD657" i="15"/>
  <c r="AD653" i="15"/>
  <c r="AD649" i="15"/>
  <c r="AD645" i="15"/>
  <c r="AD641" i="15"/>
  <c r="AD637" i="15"/>
  <c r="AD633" i="15"/>
  <c r="AD629" i="15"/>
  <c r="AD625" i="15"/>
  <c r="AD621" i="15"/>
  <c r="AD617" i="15"/>
  <c r="AD613" i="15"/>
  <c r="AD609" i="15"/>
  <c r="AD605" i="15"/>
  <c r="AD601" i="15"/>
  <c r="AD597" i="15"/>
  <c r="AD593" i="15"/>
  <c r="AD589" i="15"/>
  <c r="AD585" i="15"/>
  <c r="AD581" i="15"/>
  <c r="AD577" i="15"/>
  <c r="AD573" i="15"/>
  <c r="AD569" i="15"/>
  <c r="AD565" i="15"/>
  <c r="AD561" i="15"/>
  <c r="AD557" i="15"/>
  <c r="AD553" i="15"/>
  <c r="AD549" i="15"/>
  <c r="AD545" i="15"/>
  <c r="AD541" i="15"/>
  <c r="AD537" i="15"/>
  <c r="AD533" i="15"/>
  <c r="AD529" i="15"/>
  <c r="AD525" i="15"/>
  <c r="AD521" i="15"/>
  <c r="AD517" i="15"/>
  <c r="AD513" i="15"/>
  <c r="AD509" i="15"/>
  <c r="AD505" i="15"/>
  <c r="AD501" i="15"/>
  <c r="AD497" i="15"/>
  <c r="AD493" i="15"/>
  <c r="AD489" i="15"/>
  <c r="AD485" i="15"/>
  <c r="AD481" i="15"/>
  <c r="AD477" i="15"/>
  <c r="AD473" i="15"/>
  <c r="AD469" i="15"/>
  <c r="AD465" i="15"/>
  <c r="AD461" i="15"/>
  <c r="AD457" i="15"/>
  <c r="AD453" i="15"/>
  <c r="AD449" i="15"/>
  <c r="AD445" i="15"/>
  <c r="AD441" i="15"/>
  <c r="AD437" i="15"/>
  <c r="AD433" i="15"/>
  <c r="AD429" i="15"/>
  <c r="AD425" i="15"/>
  <c r="AD421" i="15"/>
  <c r="AD417" i="15"/>
  <c r="AD413" i="15"/>
  <c r="AD409" i="15"/>
  <c r="AD405" i="15"/>
  <c r="AD401" i="15"/>
  <c r="AD397" i="15"/>
  <c r="AD393" i="15"/>
  <c r="AD389" i="15"/>
  <c r="AD385" i="15"/>
  <c r="AD381" i="15"/>
  <c r="AD377" i="15"/>
  <c r="AD373" i="15"/>
  <c r="AD369" i="15"/>
  <c r="AD365" i="15"/>
  <c r="AD361" i="15"/>
  <c r="AD357" i="15"/>
  <c r="AD353" i="15"/>
  <c r="AD349" i="15"/>
  <c r="AD345" i="15"/>
  <c r="AD341" i="15"/>
  <c r="AD337" i="15"/>
  <c r="AD333" i="15"/>
  <c r="AD329" i="15"/>
  <c r="AD325" i="15"/>
  <c r="AD321" i="15"/>
  <c r="AD317" i="15"/>
  <c r="AD313" i="15"/>
  <c r="AD309" i="15"/>
  <c r="AD305" i="15"/>
  <c r="AD301" i="15"/>
  <c r="AD297" i="15"/>
  <c r="AD293" i="15"/>
  <c r="AD289" i="15"/>
  <c r="AD285" i="15"/>
  <c r="AD281" i="15"/>
  <c r="AD277" i="15"/>
  <c r="AD273" i="15"/>
  <c r="AD269" i="15"/>
  <c r="AD265" i="15"/>
  <c r="AD261" i="15"/>
  <c r="AD257" i="15"/>
  <c r="AD253" i="15"/>
  <c r="AD249" i="15"/>
  <c r="AD245" i="15"/>
  <c r="AD241" i="15"/>
  <c r="AD237" i="15"/>
  <c r="AD233" i="15"/>
  <c r="AD229" i="15"/>
  <c r="AD225" i="15"/>
  <c r="AD221" i="15"/>
  <c r="AD217" i="15"/>
  <c r="AD213" i="15"/>
  <c r="AD772" i="15"/>
  <c r="AD768" i="15"/>
  <c r="AD764" i="15"/>
  <c r="AD760" i="15"/>
  <c r="AD756" i="15"/>
  <c r="AD752" i="15"/>
  <c r="AD748" i="15"/>
  <c r="AD744" i="15"/>
  <c r="AD740" i="15"/>
  <c r="AD736" i="15"/>
  <c r="AD732" i="15"/>
  <c r="AD728" i="15"/>
  <c r="AD724" i="15"/>
  <c r="AD720" i="15"/>
  <c r="AD716" i="15"/>
  <c r="AD712" i="15"/>
  <c r="AD708" i="15"/>
  <c r="AD704" i="15"/>
  <c r="AD700" i="15"/>
  <c r="AD696" i="15"/>
  <c r="AD692" i="15"/>
  <c r="AD688" i="15"/>
  <c r="AD684" i="15"/>
  <c r="AD680" i="15"/>
  <c r="AD676" i="15"/>
  <c r="AD672" i="15"/>
  <c r="AD668" i="15"/>
  <c r="AD664" i="15"/>
  <c r="AD660" i="15"/>
  <c r="AD656" i="15"/>
  <c r="AD652" i="15"/>
  <c r="AD648" i="15"/>
  <c r="AD644" i="15"/>
  <c r="AD640" i="15"/>
  <c r="AD636" i="15"/>
  <c r="AD632" i="15"/>
  <c r="AD628" i="15"/>
  <c r="AD624" i="15"/>
  <c r="AD620" i="15"/>
  <c r="AD616" i="15"/>
  <c r="AD612" i="15"/>
  <c r="AD608" i="15"/>
  <c r="AD604" i="15"/>
  <c r="AD600" i="15"/>
  <c r="AD596" i="15"/>
  <c r="AD592" i="15"/>
  <c r="AD588" i="15"/>
  <c r="AD584" i="15"/>
  <c r="AD580" i="15"/>
  <c r="AD576" i="15"/>
  <c r="AD572" i="15"/>
  <c r="AD568" i="15"/>
  <c r="AD564" i="15"/>
  <c r="AD560" i="15"/>
  <c r="AD556" i="15"/>
  <c r="AD552" i="15"/>
  <c r="AD548" i="15"/>
  <c r="AD544" i="15"/>
  <c r="AD540" i="15"/>
  <c r="AD536" i="15"/>
  <c r="AD532" i="15"/>
  <c r="AD528" i="15"/>
  <c r="AD524" i="15"/>
  <c r="AD520" i="15"/>
  <c r="AD516" i="15"/>
  <c r="AD512" i="15"/>
  <c r="AD508" i="15"/>
  <c r="AD504" i="15"/>
  <c r="AD500" i="15"/>
  <c r="AD496" i="15"/>
  <c r="AD492" i="15"/>
  <c r="AD488" i="15"/>
  <c r="AD484" i="15"/>
  <c r="AD480" i="15"/>
  <c r="AD476" i="15"/>
  <c r="AD472" i="15"/>
  <c r="AD468" i="15"/>
  <c r="AD464" i="15"/>
  <c r="AD460" i="15"/>
  <c r="AD456" i="15"/>
  <c r="AD452" i="15"/>
  <c r="AD448" i="15"/>
  <c r="AD444" i="15"/>
  <c r="AD440" i="15"/>
  <c r="AD436" i="15"/>
  <c r="AD432" i="15"/>
  <c r="AD428" i="15"/>
  <c r="AD424" i="15"/>
  <c r="AD420" i="15"/>
  <c r="AD416" i="15"/>
  <c r="AD412" i="15"/>
  <c r="AD408" i="15"/>
  <c r="AD404" i="15"/>
  <c r="AD400" i="15"/>
  <c r="AD396" i="15"/>
  <c r="AD392" i="15"/>
  <c r="AD388" i="15"/>
  <c r="AD384" i="15"/>
  <c r="AD380" i="15"/>
  <c r="AD376" i="15"/>
  <c r="AD372" i="15"/>
  <c r="AD368" i="15"/>
  <c r="AD364" i="15"/>
  <c r="AD360" i="15"/>
  <c r="AD356" i="15"/>
  <c r="AD352" i="15"/>
  <c r="AD348" i="15"/>
  <c r="AD344" i="15"/>
  <c r="AD340" i="15"/>
  <c r="AD336" i="15"/>
  <c r="AD332" i="15"/>
  <c r="AD328" i="15"/>
  <c r="AD324" i="15"/>
  <c r="AD320" i="15"/>
  <c r="AD316" i="15"/>
  <c r="AD312" i="15"/>
  <c r="AD308" i="15"/>
  <c r="AD304" i="15"/>
  <c r="AD300" i="15"/>
  <c r="AD296" i="15"/>
  <c r="AD292" i="15"/>
  <c r="AD288" i="15"/>
  <c r="AD284" i="15"/>
  <c r="AD280" i="15"/>
  <c r="AD276" i="15"/>
  <c r="AD272" i="15"/>
  <c r="AD268" i="15"/>
  <c r="AD264" i="15"/>
  <c r="AD260" i="15"/>
  <c r="AD256" i="15"/>
  <c r="AD252" i="15"/>
  <c r="AD248" i="15"/>
  <c r="AD244" i="15"/>
  <c r="AD240" i="15"/>
  <c r="AD236" i="15"/>
  <c r="AD232" i="15"/>
  <c r="AD228" i="15"/>
  <c r="AD224" i="15"/>
  <c r="AD220" i="15"/>
  <c r="AD216" i="15"/>
  <c r="AD212" i="15"/>
  <c r="AD663" i="15"/>
  <c r="AD659" i="15"/>
  <c r="AD651" i="15"/>
  <c r="AD647" i="15"/>
  <c r="AD643" i="15"/>
  <c r="AD635" i="15"/>
  <c r="AD631" i="15"/>
  <c r="AD627" i="15"/>
  <c r="AD619" i="15"/>
  <c r="AD615" i="15"/>
  <c r="AD611" i="15"/>
  <c r="AD607" i="15"/>
  <c r="AD603" i="15"/>
  <c r="AD599" i="15"/>
  <c r="AD595" i="15"/>
  <c r="AD591" i="15"/>
  <c r="AD587" i="15"/>
  <c r="AD583" i="15"/>
  <c r="AD579" i="15"/>
  <c r="AD575" i="15"/>
  <c r="AD571" i="15"/>
  <c r="AD567" i="15"/>
  <c r="AD563" i="15"/>
  <c r="AD559" i="15"/>
  <c r="AD555" i="15"/>
  <c r="AD551" i="15"/>
  <c r="AD547" i="15"/>
  <c r="AD543" i="15"/>
  <c r="AD539" i="15"/>
  <c r="AD535" i="15"/>
  <c r="AD531" i="15"/>
  <c r="AD527" i="15"/>
  <c r="AD523" i="15"/>
  <c r="AD519" i="15"/>
  <c r="AD515" i="15"/>
  <c r="AD511" i="15"/>
  <c r="AD507" i="15"/>
  <c r="AD503" i="15"/>
  <c r="AD499" i="15"/>
  <c r="AD495" i="15"/>
  <c r="AD491" i="15"/>
  <c r="AD487" i="15"/>
  <c r="AD483" i="15"/>
  <c r="AD479" i="15"/>
  <c r="AD475" i="15"/>
  <c r="AD471" i="15"/>
  <c r="AD467" i="15"/>
  <c r="AD463" i="15"/>
  <c r="AD459" i="15"/>
  <c r="AD455" i="15"/>
  <c r="AD451" i="15"/>
  <c r="AD447" i="15"/>
  <c r="AD443" i="15"/>
  <c r="AD439" i="15"/>
  <c r="AD435" i="15"/>
  <c r="AD431" i="15"/>
  <c r="AD427" i="15"/>
  <c r="AD423" i="15"/>
  <c r="AD419" i="15"/>
  <c r="AD415" i="15"/>
  <c r="AD411" i="15"/>
  <c r="AD407" i="15"/>
  <c r="AD403" i="15"/>
  <c r="AD399" i="15"/>
  <c r="AD395" i="15"/>
  <c r="AD391" i="15"/>
  <c r="AD387" i="15"/>
  <c r="AD383" i="15"/>
  <c r="AD379" i="15"/>
  <c r="AD375" i="15"/>
  <c r="AD371" i="15"/>
  <c r="AD367" i="15"/>
  <c r="AD363" i="15"/>
  <c r="AD359" i="15"/>
  <c r="AD355" i="15"/>
  <c r="AD351" i="15"/>
  <c r="AD347" i="15"/>
  <c r="AD343" i="15"/>
  <c r="AD339" i="15"/>
  <c r="AD335" i="15"/>
  <c r="AD331" i="15"/>
  <c r="AD327" i="15"/>
  <c r="AD323" i="15"/>
  <c r="AD319" i="15"/>
  <c r="AD315" i="15"/>
  <c r="AD311" i="15"/>
  <c r="AD307" i="15"/>
  <c r="AD303" i="15"/>
  <c r="AD299" i="15"/>
  <c r="AD295" i="15"/>
  <c r="AD291" i="15"/>
  <c r="AD287" i="15"/>
  <c r="AD283" i="15"/>
  <c r="AD279" i="15"/>
  <c r="AD275" i="15"/>
  <c r="AD267" i="15"/>
  <c r="AD263" i="15"/>
  <c r="AD259" i="15"/>
  <c r="AD255" i="15"/>
  <c r="AD251" i="15"/>
  <c r="AD247" i="15"/>
  <c r="AD243" i="15"/>
  <c r="AD239" i="15"/>
  <c r="AD235" i="15"/>
  <c r="AD231" i="15"/>
  <c r="AD227" i="15"/>
  <c r="AD223" i="15"/>
  <c r="AD219" i="15"/>
  <c r="AD215" i="15"/>
  <c r="AD211" i="15"/>
  <c r="AD207" i="15"/>
  <c r="AD203" i="15"/>
  <c r="AD199" i="15"/>
  <c r="AD195" i="15"/>
  <c r="AD191" i="15"/>
  <c r="AD187" i="15"/>
  <c r="AD183" i="15"/>
  <c r="AD179" i="15"/>
  <c r="AD175" i="15"/>
  <c r="AD171" i="15"/>
  <c r="AD167" i="15"/>
  <c r="AD163" i="15"/>
  <c r="AD159" i="15"/>
  <c r="AD155" i="15"/>
  <c r="AD151" i="15"/>
  <c r="AD147" i="15"/>
  <c r="AD143" i="15"/>
  <c r="AD139" i="15"/>
  <c r="AD135" i="15"/>
  <c r="AD131" i="15"/>
  <c r="AD127" i="15"/>
  <c r="AD123" i="15"/>
  <c r="AD119" i="15"/>
  <c r="AD115" i="15"/>
  <c r="AD111" i="15"/>
  <c r="AD107" i="15"/>
  <c r="AD103" i="15"/>
  <c r="AD99" i="15"/>
  <c r="AD95" i="15"/>
  <c r="AD91" i="15"/>
  <c r="AD87" i="15"/>
  <c r="AD83" i="15"/>
  <c r="AD79" i="15"/>
  <c r="AD75" i="15"/>
  <c r="AD71" i="15"/>
  <c r="AD67" i="15"/>
  <c r="AD63" i="15"/>
  <c r="AD59" i="15"/>
  <c r="AD55" i="15"/>
  <c r="AD51" i="15"/>
  <c r="AD47" i="15"/>
  <c r="AD43" i="15"/>
  <c r="AD39" i="15"/>
  <c r="AD35" i="15"/>
  <c r="AD31" i="15"/>
  <c r="AD27" i="15"/>
  <c r="AD23" i="15"/>
  <c r="AD194" i="15"/>
  <c r="AD190" i="15"/>
  <c r="AD186" i="15"/>
  <c r="AD182" i="15"/>
  <c r="AD178" i="15"/>
  <c r="AD174" i="15"/>
  <c r="AD170" i="15"/>
  <c r="AD166" i="15"/>
  <c r="AD162" i="15"/>
  <c r="AD158" i="15"/>
  <c r="AD154" i="15"/>
  <c r="AD150" i="15"/>
  <c r="AD146" i="15"/>
  <c r="AD142" i="15"/>
  <c r="AD138" i="15"/>
  <c r="AD134" i="15"/>
  <c r="AD130" i="15"/>
  <c r="AD126" i="15"/>
  <c r="AD122" i="15"/>
  <c r="AD118" i="15"/>
  <c r="AD114" i="15"/>
  <c r="AD110" i="15"/>
  <c r="AD106" i="15"/>
  <c r="AD102" i="15"/>
  <c r="AD98" i="15"/>
  <c r="AD94" i="15"/>
  <c r="AD90" i="15"/>
  <c r="AD86" i="15"/>
  <c r="AD82" i="15"/>
  <c r="AD78" i="15"/>
  <c r="AD74" i="15"/>
  <c r="AD70" i="15"/>
  <c r="AD66" i="15"/>
  <c r="AD62" i="15"/>
  <c r="AD58" i="15"/>
  <c r="AD54" i="15"/>
  <c r="AD50" i="15"/>
  <c r="AD46" i="15"/>
  <c r="AD42" i="15"/>
  <c r="AD38" i="15"/>
  <c r="AD34" i="15"/>
  <c r="AD30" i="15"/>
  <c r="AD26" i="15"/>
  <c r="AD22" i="15"/>
  <c r="AD209" i="15"/>
  <c r="AD205" i="15"/>
  <c r="AD201" i="15"/>
  <c r="AD197" i="15"/>
  <c r="AD193" i="15"/>
  <c r="AD189" i="15"/>
  <c r="AD185" i="15"/>
  <c r="AD181" i="15"/>
  <c r="AD177" i="15"/>
  <c r="AD173" i="15"/>
  <c r="AD169" i="15"/>
  <c r="AD165" i="15"/>
  <c r="AD161" i="15"/>
  <c r="AD157" i="15"/>
  <c r="AD153" i="15"/>
  <c r="AD149" i="15"/>
  <c r="AD145" i="15"/>
  <c r="AD141" i="15"/>
  <c r="AD137" i="15"/>
  <c r="AD133" i="15"/>
  <c r="AD129" i="15"/>
  <c r="AD125" i="15"/>
  <c r="AD121" i="15"/>
  <c r="AD117" i="15"/>
  <c r="AD113" i="15"/>
  <c r="AD109" i="15"/>
  <c r="AD105" i="15"/>
  <c r="AD101" i="15"/>
  <c r="AD97" i="15"/>
  <c r="AD93" i="15"/>
  <c r="AD89" i="15"/>
  <c r="AD85" i="15"/>
  <c r="AD81" i="15"/>
  <c r="AD77" i="15"/>
  <c r="AD73" i="15"/>
  <c r="AD69" i="15"/>
  <c r="AD65" i="15"/>
  <c r="AD61" i="15"/>
  <c r="AD57" i="15"/>
  <c r="AD53" i="15"/>
  <c r="AD49" i="15"/>
  <c r="AD45" i="15"/>
  <c r="AD41" i="15"/>
  <c r="AD37" i="15"/>
  <c r="AD33" i="15"/>
  <c r="AD29" i="15"/>
  <c r="AD25" i="15"/>
  <c r="AD21" i="15"/>
  <c r="AD208" i="15"/>
  <c r="AD204" i="15"/>
  <c r="AD200" i="15"/>
  <c r="AD196" i="15"/>
  <c r="AD192" i="15"/>
  <c r="AD188" i="15"/>
  <c r="AD184" i="15"/>
  <c r="AD180" i="15"/>
  <c r="AD176" i="15"/>
  <c r="AD172" i="15"/>
  <c r="AD168" i="15"/>
  <c r="AD164" i="15"/>
  <c r="AD160" i="15"/>
  <c r="AD156" i="15"/>
  <c r="AD152" i="15"/>
  <c r="AD148" i="15"/>
  <c r="AD144" i="15"/>
  <c r="AD140" i="15"/>
  <c r="AD136" i="15"/>
  <c r="AD132" i="15"/>
  <c r="AD128" i="15"/>
  <c r="AD124" i="15"/>
  <c r="AD120" i="15"/>
  <c r="AD116" i="15"/>
  <c r="AD112" i="15"/>
  <c r="AD108" i="15"/>
  <c r="AD104" i="15"/>
  <c r="AD100" i="15"/>
  <c r="AD96" i="15"/>
  <c r="AD92" i="15"/>
  <c r="AD88" i="15"/>
  <c r="AD84" i="15"/>
  <c r="AD80" i="15"/>
  <c r="AD76" i="15"/>
  <c r="AD72" i="15"/>
  <c r="AD68" i="15"/>
  <c r="AD64" i="15"/>
  <c r="AD60" i="15"/>
  <c r="AD56" i="15"/>
  <c r="AD52" i="15"/>
  <c r="AD48" i="15"/>
  <c r="AD44" i="15"/>
  <c r="AD40" i="15"/>
  <c r="AD36" i="15"/>
  <c r="AD32" i="15"/>
  <c r="AD28" i="15"/>
  <c r="AD24" i="15"/>
  <c r="AD20" i="15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56" i="7"/>
  <c r="G57" i="7"/>
  <c r="G58" i="7"/>
  <c r="G59" i="7"/>
  <c r="G60" i="7"/>
  <c r="G61" i="7"/>
  <c r="G62" i="7"/>
  <c r="G63" i="7"/>
  <c r="G64" i="7"/>
  <c r="G65" i="7"/>
  <c r="G66" i="7"/>
  <c r="G67" i="7"/>
  <c r="G68" i="7"/>
  <c r="G6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93" i="7"/>
  <c r="G94" i="7"/>
  <c r="G95" i="7"/>
  <c r="G96" i="7"/>
  <c r="G97" i="7"/>
  <c r="G98" i="7"/>
  <c r="G99" i="7"/>
  <c r="G100" i="7"/>
  <c r="G101" i="7"/>
  <c r="G102" i="7"/>
  <c r="G103" i="7"/>
  <c r="G104" i="7"/>
  <c r="G105" i="7"/>
  <c r="G106" i="7"/>
  <c r="G107" i="7"/>
  <c r="G108" i="7"/>
  <c r="G109" i="7"/>
  <c r="G110" i="7"/>
  <c r="G111" i="7"/>
  <c r="G112" i="7"/>
  <c r="G113" i="7"/>
  <c r="G114" i="7"/>
  <c r="G115" i="7"/>
  <c r="G116" i="7"/>
  <c r="G117" i="7"/>
  <c r="G118" i="7"/>
  <c r="G119" i="7"/>
  <c r="G120" i="7"/>
  <c r="G121" i="7"/>
  <c r="G122" i="7"/>
  <c r="G123" i="7"/>
  <c r="G124" i="7"/>
  <c r="G125" i="7"/>
  <c r="G126" i="7"/>
  <c r="G127" i="7"/>
  <c r="G128" i="7"/>
  <c r="G129" i="7"/>
  <c r="G130" i="7"/>
  <c r="G131" i="7"/>
  <c r="G132" i="7"/>
  <c r="G133" i="7"/>
  <c r="G134" i="7"/>
  <c r="G135" i="7"/>
  <c r="G136" i="7"/>
  <c r="G137" i="7"/>
  <c r="G138" i="7"/>
  <c r="G139" i="7"/>
  <c r="G140" i="7"/>
  <c r="G141" i="7"/>
  <c r="G142" i="7"/>
  <c r="G143" i="7"/>
  <c r="G144" i="7"/>
  <c r="G145" i="7"/>
  <c r="G146" i="7"/>
  <c r="G147" i="7"/>
  <c r="G148" i="7"/>
  <c r="G149" i="7"/>
  <c r="G150" i="7"/>
  <c r="G151" i="7"/>
  <c r="G152" i="7"/>
  <c r="G153" i="7"/>
  <c r="G154" i="7"/>
  <c r="G155" i="7"/>
  <c r="G156" i="7"/>
  <c r="G157" i="7"/>
  <c r="G158" i="7"/>
  <c r="G159" i="7"/>
  <c r="G160" i="7"/>
  <c r="G161" i="7"/>
  <c r="G162" i="7"/>
  <c r="G163" i="7"/>
  <c r="G164" i="7"/>
  <c r="G165" i="7"/>
  <c r="G166" i="7"/>
  <c r="G167" i="7"/>
  <c r="G168" i="7"/>
  <c r="G169" i="7"/>
  <c r="G170" i="7"/>
  <c r="G171" i="7"/>
  <c r="G172" i="7"/>
  <c r="G173" i="7"/>
  <c r="G174" i="7"/>
  <c r="G175" i="7"/>
  <c r="G176" i="7"/>
  <c r="G177" i="7"/>
  <c r="G178" i="7"/>
  <c r="G179" i="7"/>
  <c r="G180" i="7"/>
  <c r="G181" i="7"/>
  <c r="G182" i="7"/>
  <c r="G183" i="7"/>
  <c r="G184" i="7"/>
  <c r="G185" i="7"/>
  <c r="G186" i="7"/>
  <c r="G187" i="7"/>
  <c r="G188" i="7"/>
  <c r="G189" i="7"/>
  <c r="G190" i="7"/>
  <c r="G191" i="7"/>
  <c r="G192" i="7"/>
  <c r="G193" i="7"/>
  <c r="G194" i="7"/>
  <c r="G195" i="7"/>
  <c r="G196" i="7"/>
  <c r="G197" i="7"/>
  <c r="G198" i="7"/>
  <c r="G199" i="7"/>
  <c r="G200" i="7"/>
  <c r="G201" i="7"/>
  <c r="G202" i="7"/>
  <c r="G203" i="7"/>
  <c r="G204" i="7"/>
  <c r="G205" i="7"/>
  <c r="G206" i="7"/>
  <c r="G207" i="7"/>
  <c r="G208" i="7"/>
  <c r="G209" i="7"/>
  <c r="G210" i="7"/>
  <c r="G211" i="7"/>
  <c r="G212" i="7"/>
  <c r="G213" i="7"/>
  <c r="G214" i="7"/>
  <c r="G215" i="7"/>
  <c r="G216" i="7"/>
  <c r="G217" i="7"/>
  <c r="G218" i="7"/>
  <c r="G219" i="7"/>
  <c r="G220" i="7"/>
  <c r="G221" i="7"/>
  <c r="G222" i="7"/>
  <c r="G223" i="7"/>
  <c r="G224" i="7"/>
  <c r="G225" i="7"/>
  <c r="G226" i="7"/>
  <c r="G227" i="7"/>
  <c r="G228" i="7"/>
  <c r="G229" i="7"/>
  <c r="G230" i="7"/>
  <c r="G231" i="7"/>
  <c r="G232" i="7"/>
  <c r="G233" i="7"/>
  <c r="G234" i="7"/>
  <c r="G235" i="7"/>
  <c r="G236" i="7"/>
  <c r="G237" i="7"/>
  <c r="G238" i="7"/>
  <c r="G239" i="7"/>
  <c r="G240" i="7"/>
  <c r="G241" i="7"/>
  <c r="G242" i="7"/>
  <c r="G243" i="7"/>
  <c r="G244" i="7"/>
  <c r="G245" i="7"/>
  <c r="G246" i="7"/>
  <c r="G247" i="7"/>
  <c r="G248" i="7"/>
  <c r="G249" i="7"/>
  <c r="G250" i="7"/>
  <c r="G251" i="7"/>
  <c r="G252" i="7"/>
  <c r="G253" i="7"/>
  <c r="G254" i="7"/>
  <c r="G255" i="7"/>
  <c r="G256" i="7"/>
  <c r="G257" i="7"/>
  <c r="G258" i="7"/>
  <c r="G259" i="7"/>
  <c r="G260" i="7"/>
  <c r="G261" i="7"/>
  <c r="G262" i="7"/>
  <c r="G263" i="7"/>
  <c r="G264" i="7"/>
  <c r="G265" i="7"/>
  <c r="G266" i="7"/>
  <c r="G267" i="7"/>
  <c r="G268" i="7"/>
  <c r="G269" i="7"/>
  <c r="G270" i="7"/>
  <c r="G271" i="7"/>
  <c r="G272" i="7"/>
  <c r="G273" i="7"/>
  <c r="G274" i="7"/>
  <c r="G275" i="7"/>
  <c r="G276" i="7"/>
  <c r="G277" i="7"/>
  <c r="G278" i="7"/>
  <c r="G279" i="7"/>
  <c r="G280" i="7"/>
  <c r="G281" i="7"/>
  <c r="G282" i="7"/>
  <c r="G283" i="7"/>
  <c r="G284" i="7"/>
  <c r="G285" i="7"/>
  <c r="G286" i="7"/>
  <c r="G287" i="7"/>
  <c r="G288" i="7"/>
  <c r="G289" i="7"/>
  <c r="G290" i="7"/>
  <c r="G291" i="7"/>
  <c r="G292" i="7"/>
  <c r="G293" i="7"/>
  <c r="G294" i="7"/>
  <c r="G295" i="7"/>
  <c r="G296" i="7"/>
  <c r="G297" i="7"/>
  <c r="G298" i="7"/>
  <c r="G299" i="7"/>
  <c r="G300" i="7"/>
  <c r="G301" i="7"/>
  <c r="G302" i="7"/>
  <c r="G303" i="7"/>
  <c r="G304" i="7"/>
  <c r="G305" i="7"/>
  <c r="G306" i="7"/>
  <c r="G307" i="7"/>
  <c r="G308" i="7"/>
  <c r="G309" i="7"/>
  <c r="G310" i="7"/>
  <c r="G311" i="7"/>
  <c r="G312" i="7"/>
  <c r="G313" i="7"/>
  <c r="G314" i="7"/>
  <c r="G315" i="7"/>
  <c r="G316" i="7"/>
  <c r="G317" i="7"/>
  <c r="G318" i="7"/>
  <c r="G319" i="7"/>
  <c r="G320" i="7"/>
  <c r="G321" i="7"/>
  <c r="G322" i="7"/>
  <c r="G323" i="7"/>
  <c r="G324" i="7"/>
  <c r="G325" i="7"/>
  <c r="G326" i="7"/>
  <c r="G327" i="7"/>
  <c r="G328" i="7"/>
  <c r="G329" i="7"/>
  <c r="G330" i="7"/>
  <c r="G331" i="7"/>
  <c r="G332" i="7"/>
  <c r="G333" i="7"/>
  <c r="G334" i="7"/>
  <c r="G335" i="7"/>
  <c r="G336" i="7"/>
  <c r="G337" i="7"/>
  <c r="G338" i="7"/>
  <c r="G339" i="7"/>
  <c r="G340" i="7"/>
  <c r="G341" i="7"/>
  <c r="G342" i="7"/>
  <c r="G343" i="7"/>
  <c r="G344" i="7"/>
  <c r="G345" i="7"/>
  <c r="G346" i="7"/>
  <c r="G347" i="7"/>
  <c r="G348" i="7"/>
  <c r="G349" i="7"/>
  <c r="G350" i="7"/>
  <c r="G351" i="7"/>
  <c r="G352" i="7"/>
  <c r="G353" i="7"/>
  <c r="G354" i="7"/>
  <c r="G355" i="7"/>
  <c r="G356" i="7"/>
  <c r="G357" i="7"/>
  <c r="G358" i="7"/>
  <c r="G359" i="7"/>
  <c r="G360" i="7"/>
  <c r="G361" i="7"/>
  <c r="G362" i="7"/>
  <c r="G363" i="7"/>
  <c r="G364" i="7"/>
  <c r="G365" i="7"/>
  <c r="G366" i="7"/>
  <c r="G367" i="7"/>
  <c r="G368" i="7"/>
  <c r="G369" i="7"/>
  <c r="G370" i="7"/>
  <c r="G371" i="7"/>
  <c r="G372" i="7"/>
  <c r="G373" i="7"/>
  <c r="G374" i="7"/>
  <c r="G375" i="7"/>
  <c r="G376" i="7"/>
  <c r="G377" i="7"/>
  <c r="G378" i="7"/>
  <c r="G379" i="7"/>
  <c r="G380" i="7"/>
  <c r="G381" i="7"/>
  <c r="G382" i="7"/>
  <c r="G383" i="7"/>
  <c r="G384" i="7"/>
  <c r="G385" i="7"/>
  <c r="G386" i="7"/>
  <c r="G387" i="7"/>
  <c r="G388" i="7"/>
  <c r="G389" i="7"/>
  <c r="G390" i="7"/>
  <c r="G391" i="7"/>
  <c r="G392" i="7"/>
  <c r="G393" i="7"/>
  <c r="G394" i="7"/>
  <c r="G395" i="7"/>
  <c r="G396" i="7"/>
  <c r="G397" i="7"/>
  <c r="G398" i="7"/>
  <c r="G399" i="7"/>
  <c r="G400" i="7"/>
  <c r="G401" i="7"/>
  <c r="G402" i="7"/>
  <c r="G403" i="7"/>
  <c r="G404" i="7"/>
  <c r="G405" i="7"/>
  <c r="G406" i="7"/>
  <c r="G407" i="7"/>
  <c r="G408" i="7"/>
  <c r="G409" i="7"/>
  <c r="G410" i="7"/>
  <c r="G411" i="7"/>
  <c r="G412" i="7"/>
  <c r="G413" i="7"/>
  <c r="G414" i="7"/>
  <c r="G415" i="7"/>
  <c r="G416" i="7"/>
  <c r="G417" i="7"/>
  <c r="G418" i="7"/>
  <c r="G419" i="7"/>
  <c r="G420" i="7"/>
  <c r="G421" i="7"/>
  <c r="G422" i="7"/>
  <c r="G423" i="7"/>
  <c r="G424" i="7"/>
  <c r="G425" i="7"/>
  <c r="G426" i="7"/>
  <c r="G427" i="7"/>
  <c r="G428" i="7"/>
  <c r="G429" i="7"/>
  <c r="G430" i="7"/>
  <c r="G431" i="7"/>
  <c r="G432" i="7"/>
  <c r="G433" i="7"/>
  <c r="G434" i="7"/>
  <c r="G435" i="7"/>
  <c r="G436" i="7"/>
  <c r="G437" i="7"/>
  <c r="G438" i="7"/>
  <c r="G439" i="7"/>
  <c r="G440" i="7"/>
  <c r="G441" i="7"/>
  <c r="G442" i="7"/>
  <c r="G443" i="7"/>
  <c r="G444" i="7"/>
  <c r="G445" i="7"/>
  <c r="G446" i="7"/>
  <c r="G447" i="7"/>
  <c r="G448" i="7"/>
  <c r="G449" i="7"/>
  <c r="G450" i="7"/>
  <c r="G451" i="7"/>
  <c r="G452" i="7"/>
  <c r="G453" i="7"/>
  <c r="G454" i="7"/>
  <c r="G455" i="7"/>
  <c r="G456" i="7"/>
  <c r="G457" i="7"/>
  <c r="G458" i="7"/>
  <c r="G459" i="7"/>
  <c r="G460" i="7"/>
  <c r="G461" i="7"/>
  <c r="G462" i="7"/>
  <c r="G463" i="7"/>
  <c r="G464" i="7"/>
  <c r="G465" i="7"/>
  <c r="G466" i="7"/>
  <c r="G467" i="7"/>
  <c r="G468" i="7"/>
  <c r="G469" i="7"/>
  <c r="G470" i="7"/>
  <c r="G471" i="7"/>
  <c r="G472" i="7"/>
  <c r="G473" i="7"/>
  <c r="G474" i="7"/>
  <c r="G475" i="7"/>
  <c r="G476" i="7"/>
  <c r="G477" i="7"/>
  <c r="G478" i="7"/>
  <c r="G479" i="7"/>
  <c r="G480" i="7"/>
  <c r="G481" i="7"/>
  <c r="G482" i="7"/>
  <c r="G483" i="7"/>
  <c r="G484" i="7"/>
  <c r="G485" i="7"/>
  <c r="G486" i="7"/>
  <c r="G487" i="7"/>
  <c r="G488" i="7"/>
  <c r="G489" i="7"/>
  <c r="G490" i="7"/>
  <c r="G491" i="7"/>
  <c r="G492" i="7"/>
  <c r="G493" i="7"/>
  <c r="G494" i="7"/>
  <c r="G495" i="7"/>
  <c r="G496" i="7"/>
  <c r="G497" i="7"/>
  <c r="G498" i="7"/>
  <c r="G499" i="7"/>
  <c r="G500" i="7"/>
  <c r="G501" i="7"/>
  <c r="G502" i="7"/>
  <c r="G503" i="7"/>
  <c r="G504" i="7"/>
  <c r="G505" i="7"/>
  <c r="G506" i="7"/>
  <c r="G507" i="7"/>
  <c r="G508" i="7"/>
  <c r="G509" i="7"/>
  <c r="G510" i="7"/>
  <c r="G511" i="7"/>
  <c r="G512" i="7"/>
  <c r="G513" i="7"/>
  <c r="G514" i="7"/>
  <c r="G515" i="7"/>
  <c r="G516" i="7"/>
  <c r="G517" i="7"/>
  <c r="G518" i="7"/>
  <c r="G519" i="7"/>
  <c r="G520" i="7"/>
  <c r="G521" i="7"/>
  <c r="G522" i="7"/>
  <c r="G523" i="7"/>
  <c r="G524" i="7"/>
  <c r="G525" i="7"/>
  <c r="G526" i="7"/>
  <c r="G527" i="7"/>
  <c r="G528" i="7"/>
  <c r="G529" i="7"/>
  <c r="G530" i="7"/>
  <c r="G531" i="7"/>
  <c r="G532" i="7"/>
  <c r="G533" i="7"/>
  <c r="G534" i="7"/>
  <c r="G535" i="7"/>
  <c r="G536" i="7"/>
  <c r="G537" i="7"/>
  <c r="G538" i="7"/>
  <c r="G539" i="7"/>
  <c r="G540" i="7"/>
  <c r="G541" i="7"/>
  <c r="G542" i="7"/>
  <c r="G543" i="7"/>
  <c r="G544" i="7"/>
  <c r="G545" i="7"/>
  <c r="G546" i="7"/>
  <c r="G547" i="7"/>
  <c r="G548" i="7"/>
  <c r="G549" i="7"/>
  <c r="G550" i="7"/>
  <c r="G551" i="7"/>
  <c r="G552" i="7"/>
  <c r="G553" i="7"/>
  <c r="G554" i="7"/>
  <c r="G555" i="7"/>
  <c r="G556" i="7"/>
  <c r="G557" i="7"/>
  <c r="G558" i="7"/>
  <c r="G559" i="7"/>
  <c r="G560" i="7"/>
  <c r="G561" i="7"/>
  <c r="G562" i="7"/>
  <c r="G563" i="7"/>
  <c r="G564" i="7"/>
  <c r="G565" i="7"/>
  <c r="G566" i="7"/>
  <c r="G567" i="7"/>
  <c r="G568" i="7"/>
  <c r="G569" i="7"/>
  <c r="G570" i="7"/>
  <c r="G571" i="7"/>
  <c r="G572" i="7"/>
  <c r="G573" i="7"/>
  <c r="G574" i="7"/>
  <c r="G575" i="7"/>
  <c r="G576" i="7"/>
  <c r="G577" i="7"/>
  <c r="G578" i="7"/>
  <c r="G579" i="7"/>
  <c r="G580" i="7"/>
  <c r="G581" i="7"/>
  <c r="G582" i="7"/>
  <c r="G583" i="7"/>
  <c r="G584" i="7"/>
  <c r="G585" i="7"/>
  <c r="G586" i="7"/>
  <c r="G587" i="7"/>
  <c r="G588" i="7"/>
  <c r="G589" i="7"/>
  <c r="G590" i="7"/>
  <c r="G591" i="7"/>
  <c r="G592" i="7"/>
  <c r="G593" i="7"/>
  <c r="G594" i="7"/>
  <c r="G595" i="7"/>
  <c r="G596" i="7"/>
  <c r="G597" i="7"/>
  <c r="G598" i="7"/>
  <c r="G599" i="7"/>
  <c r="G600" i="7"/>
  <c r="G601" i="7"/>
  <c r="G602" i="7"/>
  <c r="G603" i="7"/>
  <c r="G604" i="7"/>
  <c r="G605" i="7"/>
  <c r="G606" i="7"/>
  <c r="G607" i="7"/>
  <c r="G608" i="7"/>
  <c r="G609" i="7"/>
  <c r="G610" i="7"/>
  <c r="G611" i="7"/>
  <c r="G612" i="7"/>
  <c r="G613" i="7"/>
  <c r="G614" i="7"/>
  <c r="G615" i="7"/>
  <c r="G616" i="7"/>
  <c r="G617" i="7"/>
  <c r="G618" i="7"/>
  <c r="G619" i="7"/>
  <c r="G620" i="7"/>
  <c r="G621" i="7"/>
  <c r="G622" i="7"/>
  <c r="G623" i="7"/>
  <c r="G624" i="7"/>
  <c r="G625" i="7"/>
  <c r="G626" i="7"/>
  <c r="G627" i="7"/>
  <c r="G628" i="7"/>
  <c r="G629" i="7"/>
  <c r="G630" i="7"/>
  <c r="G631" i="7"/>
  <c r="G632" i="7"/>
  <c r="G633" i="7"/>
  <c r="G634" i="7"/>
  <c r="G635" i="7"/>
  <c r="G636" i="7"/>
  <c r="G637" i="7"/>
  <c r="G638" i="7"/>
  <c r="G639" i="7"/>
  <c r="G640" i="7"/>
  <c r="G641" i="7"/>
  <c r="G642" i="7"/>
  <c r="G643" i="7"/>
  <c r="G644" i="7"/>
  <c r="G645" i="7"/>
  <c r="G646" i="7"/>
  <c r="G647" i="7"/>
  <c r="G648" i="7"/>
  <c r="G649" i="7"/>
  <c r="G650" i="7"/>
  <c r="G651" i="7"/>
  <c r="G652" i="7"/>
  <c r="G653" i="7"/>
  <c r="G654" i="7"/>
  <c r="G655" i="7"/>
  <c r="G656" i="7"/>
  <c r="G657" i="7"/>
  <c r="G658" i="7"/>
  <c r="G659" i="7"/>
  <c r="G660" i="7"/>
  <c r="G661" i="7"/>
  <c r="G662" i="7"/>
  <c r="G663" i="7"/>
  <c r="G664" i="7"/>
  <c r="G665" i="7"/>
  <c r="G666" i="7"/>
  <c r="G667" i="7"/>
  <c r="G668" i="7"/>
  <c r="G669" i="7"/>
  <c r="G670" i="7"/>
  <c r="G671" i="7"/>
  <c r="G672" i="7"/>
  <c r="G673" i="7"/>
  <c r="G674" i="7"/>
  <c r="G675" i="7"/>
  <c r="G676" i="7"/>
  <c r="G677" i="7"/>
  <c r="G678" i="7"/>
  <c r="G679" i="7"/>
  <c r="G680" i="7"/>
  <c r="G681" i="7"/>
  <c r="G682" i="7"/>
  <c r="G683" i="7"/>
  <c r="G684" i="7"/>
  <c r="G685" i="7"/>
  <c r="G686" i="7"/>
  <c r="G687" i="7"/>
  <c r="G688" i="7"/>
  <c r="G689" i="7"/>
  <c r="G690" i="7"/>
  <c r="G691" i="7"/>
  <c r="G692" i="7"/>
  <c r="G693" i="7"/>
  <c r="G694" i="7"/>
  <c r="G695" i="7"/>
  <c r="G696" i="7"/>
  <c r="G697" i="7"/>
  <c r="G698" i="7"/>
  <c r="G699" i="7"/>
  <c r="G700" i="7"/>
  <c r="G701" i="7"/>
  <c r="G702" i="7"/>
  <c r="G703" i="7"/>
  <c r="G704" i="7"/>
  <c r="G705" i="7"/>
  <c r="G706" i="7"/>
  <c r="G707" i="7"/>
  <c r="G708" i="7"/>
  <c r="G709" i="7"/>
  <c r="G710" i="7"/>
  <c r="G711" i="7"/>
  <c r="G712" i="7"/>
  <c r="G713" i="7"/>
  <c r="G714" i="7"/>
  <c r="G715" i="7"/>
  <c r="G716" i="7"/>
  <c r="G717" i="7"/>
  <c r="G718" i="7"/>
  <c r="G719" i="7"/>
  <c r="G720" i="7"/>
  <c r="G721" i="7"/>
  <c r="G722" i="7"/>
  <c r="G723" i="7"/>
  <c r="G724" i="7"/>
  <c r="G725" i="7"/>
  <c r="G726" i="7"/>
  <c r="G727" i="7"/>
  <c r="G728" i="7"/>
  <c r="G729" i="7"/>
  <c r="G730" i="7"/>
  <c r="G731" i="7"/>
  <c r="G732" i="7"/>
  <c r="G733" i="7"/>
  <c r="G734" i="7"/>
  <c r="G735" i="7"/>
  <c r="G736" i="7"/>
  <c r="G737" i="7"/>
  <c r="G738" i="7"/>
  <c r="G739" i="7"/>
  <c r="G740" i="7"/>
  <c r="G741" i="7"/>
  <c r="G742" i="7"/>
  <c r="G743" i="7"/>
  <c r="G744" i="7"/>
  <c r="G745" i="7"/>
  <c r="G746" i="7"/>
  <c r="G747" i="7"/>
  <c r="G748" i="7"/>
  <c r="G749" i="7"/>
  <c r="G750" i="7"/>
  <c r="G751" i="7"/>
  <c r="G752" i="7"/>
  <c r="G753" i="7"/>
  <c r="G754" i="7"/>
  <c r="G755" i="7"/>
  <c r="G756" i="7"/>
  <c r="G757" i="7"/>
  <c r="G758" i="7"/>
  <c r="G759" i="7"/>
  <c r="G760" i="7"/>
  <c r="G761" i="7"/>
  <c r="G762" i="7"/>
  <c r="G763" i="7"/>
  <c r="G764" i="7"/>
  <c r="G765" i="7"/>
  <c r="G766" i="7"/>
  <c r="G767" i="7"/>
  <c r="G768" i="7"/>
  <c r="G769" i="7"/>
  <c r="G770" i="7"/>
  <c r="G771" i="7"/>
  <c r="G772" i="7"/>
  <c r="G773" i="7"/>
  <c r="G774" i="7"/>
  <c r="G775" i="7"/>
  <c r="G776" i="7"/>
  <c r="G777" i="7"/>
  <c r="G778" i="7"/>
  <c r="G779" i="7"/>
  <c r="G780" i="7"/>
  <c r="G781" i="7"/>
  <c r="G782" i="7"/>
  <c r="G783" i="7"/>
  <c r="G784" i="7"/>
  <c r="G785" i="7"/>
  <c r="G786" i="7"/>
  <c r="G787" i="7"/>
  <c r="G788" i="7"/>
  <c r="G789" i="7"/>
  <c r="G790" i="7"/>
  <c r="G791" i="7"/>
  <c r="G792" i="7"/>
  <c r="G793" i="7"/>
  <c r="G794" i="7"/>
  <c r="G795" i="7"/>
  <c r="G796" i="7"/>
  <c r="G797" i="7"/>
  <c r="G798" i="7"/>
  <c r="G799" i="7"/>
  <c r="G800" i="7"/>
  <c r="G801" i="7"/>
  <c r="G802" i="7"/>
  <c r="G803" i="7"/>
  <c r="G804" i="7"/>
  <c r="G805" i="7"/>
  <c r="G806" i="7"/>
  <c r="G807" i="7"/>
  <c r="G808" i="7"/>
  <c r="G809" i="7"/>
  <c r="G810" i="7"/>
  <c r="G811" i="7"/>
  <c r="G812" i="7"/>
  <c r="G813" i="7"/>
  <c r="G814" i="7"/>
  <c r="G815" i="7"/>
  <c r="G816" i="7"/>
  <c r="G817" i="7"/>
  <c r="G818" i="7"/>
  <c r="G819" i="7"/>
  <c r="G820" i="7"/>
  <c r="G821" i="7"/>
  <c r="G822" i="7"/>
  <c r="G823" i="7"/>
  <c r="G824" i="7"/>
  <c r="G825" i="7"/>
  <c r="G826" i="7"/>
  <c r="G827" i="7"/>
  <c r="G828" i="7"/>
  <c r="G829" i="7"/>
  <c r="G830" i="7"/>
  <c r="G831" i="7"/>
  <c r="G832" i="7"/>
  <c r="G833" i="7"/>
  <c r="G834" i="7"/>
  <c r="G835" i="7"/>
  <c r="G836" i="7"/>
  <c r="G837" i="7"/>
  <c r="G838" i="7"/>
  <c r="G839" i="7"/>
  <c r="G840" i="7"/>
  <c r="G841" i="7"/>
  <c r="G842" i="7"/>
  <c r="G843" i="7"/>
  <c r="G844" i="7"/>
  <c r="G845" i="7"/>
  <c r="G846" i="7"/>
  <c r="G847" i="7"/>
  <c r="G848" i="7"/>
  <c r="G849" i="7"/>
  <c r="G850" i="7"/>
  <c r="G851" i="7"/>
  <c r="G852" i="7"/>
  <c r="G853" i="7"/>
  <c r="G854" i="7"/>
  <c r="G855" i="7"/>
  <c r="G856" i="7"/>
  <c r="G857" i="7"/>
  <c r="G858" i="7"/>
  <c r="G859" i="7"/>
  <c r="G860" i="7"/>
  <c r="G861" i="7"/>
  <c r="G862" i="7"/>
  <c r="G863" i="7"/>
  <c r="G864" i="7"/>
  <c r="G865" i="7"/>
  <c r="G866" i="7"/>
  <c r="G867" i="7"/>
  <c r="G868" i="7"/>
  <c r="G869" i="7"/>
  <c r="G870" i="7"/>
  <c r="G871" i="7"/>
  <c r="G872" i="7"/>
  <c r="G873" i="7"/>
  <c r="G874" i="7"/>
  <c r="G875" i="7"/>
  <c r="G876" i="7"/>
  <c r="G877" i="7"/>
  <c r="G878" i="7"/>
  <c r="G879" i="7"/>
  <c r="G880" i="7"/>
  <c r="G881" i="7"/>
  <c r="G882" i="7"/>
  <c r="G883" i="7"/>
  <c r="G884" i="7"/>
  <c r="G885" i="7"/>
  <c r="G886" i="7"/>
  <c r="G887" i="7"/>
  <c r="G888" i="7"/>
  <c r="G889" i="7"/>
  <c r="G890" i="7"/>
  <c r="G891" i="7"/>
  <c r="G892" i="7"/>
  <c r="G893" i="7"/>
  <c r="G894" i="7"/>
  <c r="G895" i="7"/>
  <c r="G896" i="7"/>
  <c r="G897" i="7"/>
  <c r="G898" i="7"/>
  <c r="G899" i="7"/>
  <c r="G900" i="7"/>
  <c r="G901" i="7"/>
  <c r="G902" i="7"/>
  <c r="G903" i="7"/>
  <c r="G904" i="7"/>
  <c r="G905" i="7"/>
  <c r="G906" i="7"/>
  <c r="G907" i="7"/>
  <c r="G908" i="7"/>
  <c r="G909" i="7"/>
  <c r="G910" i="7"/>
  <c r="G911" i="7"/>
  <c r="G912" i="7"/>
  <c r="G913" i="7"/>
  <c r="G914" i="7"/>
  <c r="G915" i="7"/>
  <c r="G916" i="7"/>
  <c r="G917" i="7"/>
  <c r="G918" i="7"/>
  <c r="G919" i="7"/>
  <c r="G920" i="7"/>
  <c r="G921" i="7"/>
  <c r="G922" i="7"/>
  <c r="G923" i="7"/>
  <c r="G924" i="7"/>
  <c r="G925" i="7"/>
  <c r="G926" i="7"/>
  <c r="G927" i="7"/>
  <c r="G928" i="7"/>
  <c r="G929" i="7"/>
  <c r="G930" i="7"/>
  <c r="G931" i="7"/>
  <c r="G932" i="7"/>
  <c r="G933" i="7"/>
  <c r="G934" i="7"/>
  <c r="G935" i="7"/>
  <c r="G936" i="7"/>
  <c r="G937" i="7"/>
  <c r="G938" i="7"/>
  <c r="G939" i="7"/>
  <c r="G940" i="7"/>
  <c r="G941" i="7"/>
  <c r="G942" i="7"/>
  <c r="G943" i="7"/>
  <c r="G944" i="7"/>
  <c r="G945" i="7"/>
  <c r="G946" i="7"/>
  <c r="G947" i="7"/>
  <c r="G948" i="7"/>
  <c r="G949" i="7"/>
  <c r="G950" i="7"/>
  <c r="G951" i="7"/>
  <c r="G952" i="7"/>
  <c r="G953" i="7"/>
  <c r="G954" i="7"/>
  <c r="G955" i="7"/>
  <c r="G956" i="7"/>
  <c r="G957" i="7"/>
  <c r="G958" i="7"/>
  <c r="G959" i="7"/>
  <c r="G960" i="7"/>
  <c r="G961" i="7"/>
  <c r="G962" i="7"/>
  <c r="G963" i="7"/>
  <c r="G964" i="7"/>
  <c r="G965" i="7"/>
  <c r="G966" i="7"/>
  <c r="G967" i="7"/>
  <c r="G968" i="7"/>
  <c r="G969" i="7"/>
  <c r="G970" i="7"/>
  <c r="G971" i="7"/>
  <c r="G972" i="7"/>
  <c r="G973" i="7"/>
  <c r="G974" i="7"/>
  <c r="G975" i="7"/>
  <c r="G976" i="7"/>
  <c r="G977" i="7"/>
  <c r="G978" i="7"/>
  <c r="G979" i="7"/>
  <c r="G980" i="7"/>
  <c r="G981" i="7"/>
  <c r="G982" i="7"/>
  <c r="G983" i="7"/>
  <c r="G984" i="7"/>
  <c r="G985" i="7"/>
  <c r="G986" i="7"/>
  <c r="G987" i="7"/>
  <c r="G988" i="7"/>
  <c r="G989" i="7"/>
  <c r="G990" i="7"/>
  <c r="G991" i="7"/>
  <c r="G992" i="7"/>
  <c r="G993" i="7"/>
  <c r="G994" i="7"/>
  <c r="G995" i="7"/>
  <c r="G996" i="7"/>
  <c r="G997" i="7"/>
  <c r="G998" i="7"/>
  <c r="G999" i="7"/>
  <c r="G1000" i="7"/>
  <c r="G1001" i="7"/>
  <c r="G1002" i="7"/>
  <c r="G1003" i="7"/>
  <c r="G1004" i="7"/>
  <c r="G1005" i="7"/>
  <c r="G1006" i="7"/>
  <c r="G1007" i="7"/>
  <c r="G1008" i="7"/>
  <c r="G1009" i="7"/>
  <c r="G1010" i="7"/>
  <c r="G1011" i="7"/>
  <c r="G1012" i="7"/>
  <c r="G1013" i="7"/>
  <c r="G1014" i="7"/>
  <c r="G1015" i="7"/>
  <c r="G1016" i="7"/>
  <c r="G1017" i="7"/>
  <c r="G1018" i="7"/>
  <c r="G1019" i="7"/>
  <c r="G1020" i="7"/>
  <c r="G1021" i="7"/>
  <c r="G1022" i="7"/>
  <c r="G1023" i="7"/>
  <c r="G1024" i="7"/>
  <c r="G1025" i="7"/>
  <c r="G1026" i="7"/>
  <c r="G1027" i="7"/>
  <c r="G1028" i="7"/>
  <c r="G1029" i="7"/>
  <c r="G1030" i="7"/>
  <c r="G1031" i="7"/>
  <c r="G1032" i="7"/>
  <c r="G1033" i="7"/>
  <c r="G1034" i="7"/>
  <c r="G1035" i="7"/>
  <c r="G1036" i="7"/>
  <c r="G1037" i="7"/>
  <c r="G1038" i="7"/>
  <c r="G1039" i="7"/>
  <c r="G1040" i="7"/>
  <c r="G1041" i="7"/>
  <c r="G1042" i="7"/>
  <c r="G1043" i="7"/>
  <c r="G1044" i="7"/>
  <c r="G1045" i="7"/>
  <c r="G1046" i="7"/>
  <c r="G1047" i="7"/>
  <c r="G1048" i="7"/>
  <c r="G1049" i="7"/>
  <c r="G1050" i="7"/>
  <c r="G1051" i="7"/>
  <c r="G1052" i="7"/>
  <c r="G1053" i="7"/>
  <c r="G1054" i="7"/>
  <c r="G1055" i="7"/>
  <c r="G1056" i="7"/>
  <c r="G1057" i="7"/>
  <c r="G1058" i="7"/>
  <c r="G1059" i="7"/>
  <c r="G1060" i="7"/>
  <c r="G1061" i="7"/>
  <c r="G1062" i="7"/>
  <c r="G1063" i="7"/>
  <c r="G1064" i="7"/>
  <c r="G1065" i="7"/>
  <c r="G1066" i="7"/>
  <c r="G1067" i="7"/>
  <c r="G1068" i="7"/>
  <c r="G1069" i="7"/>
  <c r="G1070" i="7"/>
  <c r="G1071" i="7"/>
  <c r="G1072" i="7"/>
  <c r="G1073" i="7"/>
  <c r="G1074" i="7"/>
  <c r="G1075" i="7"/>
  <c r="G1076" i="7"/>
  <c r="G1077" i="7"/>
  <c r="G1078" i="7"/>
  <c r="G1079" i="7"/>
  <c r="G1080" i="7"/>
  <c r="G1081" i="7"/>
  <c r="G1082" i="7"/>
  <c r="G1083" i="7"/>
  <c r="G1084" i="7"/>
  <c r="G1085" i="7"/>
  <c r="G1086" i="7"/>
  <c r="G1087" i="7"/>
  <c r="G1088" i="7"/>
  <c r="G1089" i="7"/>
  <c r="G1090" i="7"/>
  <c r="G1091" i="7"/>
  <c r="G1092" i="7"/>
  <c r="G1093" i="7"/>
  <c r="G1094" i="7"/>
  <c r="G1095" i="7"/>
  <c r="G1096" i="7"/>
  <c r="G1097" i="7"/>
  <c r="G1098" i="7"/>
  <c r="G1099" i="7"/>
  <c r="G1100" i="7"/>
  <c r="G1101" i="7"/>
  <c r="G1102" i="7"/>
  <c r="G1103" i="7"/>
  <c r="G1104" i="7"/>
  <c r="G1105" i="7"/>
  <c r="G1106" i="7"/>
  <c r="G1107" i="7"/>
  <c r="G1108" i="7"/>
  <c r="G1109" i="7"/>
  <c r="G1110" i="7"/>
  <c r="G1111" i="7"/>
  <c r="G1112" i="7"/>
  <c r="G1113" i="7"/>
  <c r="G1114" i="7"/>
  <c r="G1115" i="7"/>
  <c r="G1116" i="7"/>
  <c r="G1117" i="7"/>
  <c r="G1118" i="7"/>
  <c r="G1119" i="7"/>
  <c r="G1120" i="7"/>
  <c r="G1121" i="7"/>
  <c r="G1122" i="7"/>
  <c r="G1123" i="7"/>
  <c r="G1124" i="7"/>
  <c r="G1125" i="7"/>
  <c r="G1126" i="7"/>
  <c r="G1127" i="7"/>
  <c r="G1128" i="7"/>
  <c r="G1129" i="7"/>
  <c r="G1130" i="7"/>
  <c r="G1131" i="7"/>
  <c r="G1132" i="7"/>
  <c r="G1133" i="7"/>
  <c r="G1134" i="7"/>
  <c r="G1135" i="7"/>
  <c r="G1136" i="7"/>
  <c r="G1137" i="7"/>
  <c r="G1138" i="7"/>
  <c r="G1139" i="7"/>
  <c r="G1140" i="7"/>
  <c r="G1141" i="7"/>
  <c r="G1142" i="7"/>
  <c r="G1143" i="7"/>
  <c r="G1144" i="7"/>
  <c r="G1145" i="7"/>
  <c r="G1146" i="7"/>
  <c r="G1147" i="7"/>
  <c r="G1148" i="7"/>
  <c r="G1149" i="7"/>
  <c r="G1150" i="7"/>
  <c r="G1151" i="7"/>
  <c r="G1152" i="7"/>
  <c r="G1153" i="7"/>
  <c r="G1154" i="7"/>
  <c r="G1155" i="7"/>
  <c r="G1156" i="7"/>
  <c r="G1157" i="7"/>
  <c r="G1158" i="7"/>
  <c r="G1159" i="7"/>
  <c r="G1160" i="7"/>
  <c r="G1161" i="7"/>
  <c r="G1162" i="7"/>
  <c r="G1163" i="7"/>
  <c r="G1164" i="7"/>
  <c r="G1165" i="7"/>
  <c r="G1166" i="7"/>
  <c r="G1167" i="7"/>
  <c r="G1168" i="7"/>
  <c r="G1169" i="7"/>
  <c r="G1170" i="7"/>
  <c r="G1171" i="7"/>
  <c r="G1172" i="7"/>
  <c r="G1173" i="7"/>
  <c r="G1174" i="7"/>
  <c r="G1175" i="7"/>
  <c r="G1176" i="7"/>
  <c r="G1177" i="7"/>
  <c r="G1178" i="7"/>
  <c r="G1179" i="7"/>
  <c r="G1180" i="7"/>
  <c r="G1181" i="7"/>
  <c r="G1182" i="7"/>
  <c r="G1183" i="7"/>
  <c r="G1184" i="7"/>
  <c r="G1185" i="7"/>
  <c r="G1186" i="7"/>
  <c r="G1187" i="7"/>
  <c r="G1188" i="7"/>
  <c r="G1189" i="7"/>
  <c r="G1190" i="7"/>
  <c r="G1191" i="7"/>
  <c r="G1192" i="7"/>
  <c r="G1193" i="7"/>
  <c r="G1194" i="7"/>
  <c r="G1195" i="7"/>
  <c r="G1196" i="7"/>
  <c r="G1197" i="7"/>
  <c r="G1198" i="7"/>
  <c r="G1199" i="7"/>
  <c r="G1200" i="7"/>
  <c r="G1201" i="7"/>
  <c r="G1202" i="7"/>
  <c r="G1203" i="7"/>
  <c r="G1204" i="7"/>
  <c r="G1205" i="7"/>
  <c r="G1206" i="7"/>
  <c r="G1207" i="7"/>
  <c r="G1208" i="7"/>
  <c r="G1209" i="7"/>
  <c r="G1210" i="7"/>
  <c r="G1211" i="7"/>
  <c r="G1212" i="7"/>
  <c r="G1213" i="7"/>
  <c r="G1214" i="7"/>
  <c r="G1215" i="7"/>
  <c r="G1216" i="7"/>
  <c r="G1217" i="7"/>
  <c r="G1218" i="7"/>
  <c r="G1219" i="7"/>
  <c r="G1220" i="7"/>
  <c r="G1221" i="7"/>
  <c r="G1222" i="7"/>
  <c r="G1223" i="7"/>
  <c r="G1224" i="7"/>
  <c r="G1225" i="7"/>
  <c r="G1226" i="7"/>
  <c r="G1227" i="7"/>
  <c r="G1228" i="7"/>
  <c r="G1229" i="7"/>
  <c r="G1230" i="7"/>
  <c r="G1231" i="7"/>
  <c r="G1232" i="7"/>
  <c r="G1233" i="7"/>
  <c r="G1234" i="7"/>
  <c r="G1235" i="7"/>
  <c r="G1236" i="7"/>
  <c r="G1237" i="7"/>
  <c r="G1238" i="7"/>
  <c r="G1239" i="7"/>
  <c r="G1240" i="7"/>
  <c r="G1241" i="7"/>
  <c r="G1242" i="7"/>
  <c r="G1243" i="7"/>
  <c r="G1244" i="7"/>
  <c r="G1245" i="7"/>
  <c r="G1246" i="7"/>
  <c r="G1247" i="7"/>
  <c r="G1248" i="7"/>
  <c r="G1249" i="7"/>
  <c r="G1250" i="7"/>
  <c r="G1251" i="7"/>
  <c r="G1252" i="7"/>
  <c r="G1253" i="7"/>
  <c r="G1254" i="7"/>
  <c r="G1255" i="7"/>
  <c r="G1256" i="7"/>
  <c r="G1257" i="7"/>
  <c r="G1258" i="7"/>
  <c r="G1259" i="7"/>
  <c r="G1260" i="7"/>
  <c r="G1261" i="7"/>
  <c r="G1262" i="7"/>
  <c r="G1263" i="7"/>
  <c r="G1264" i="7"/>
  <c r="G1265" i="7"/>
  <c r="G1266" i="7"/>
  <c r="G1267" i="7"/>
  <c r="G1268" i="7"/>
  <c r="G1269" i="7"/>
  <c r="G1270" i="7"/>
  <c r="G1271" i="7"/>
  <c r="G1272" i="7"/>
  <c r="G1273" i="7"/>
  <c r="G1274" i="7"/>
  <c r="G1275" i="7"/>
  <c r="G1276" i="7"/>
  <c r="G1277" i="7"/>
  <c r="G1278" i="7"/>
  <c r="G1279" i="7"/>
  <c r="G1280" i="7"/>
  <c r="G1281" i="7"/>
  <c r="G1282" i="7"/>
  <c r="G1283" i="7"/>
  <c r="G1284" i="7"/>
  <c r="G1285" i="7"/>
  <c r="G1286" i="7"/>
  <c r="G1287" i="7"/>
  <c r="G1288" i="7"/>
  <c r="G1289" i="7"/>
  <c r="G1290" i="7"/>
  <c r="G1291" i="7"/>
  <c r="G1292" i="7"/>
  <c r="G1293" i="7"/>
  <c r="G1294" i="7"/>
  <c r="G1295" i="7"/>
  <c r="G1296" i="7"/>
  <c r="G1297" i="7"/>
  <c r="G1298" i="7"/>
  <c r="G1299" i="7"/>
  <c r="G1300" i="7"/>
  <c r="G1301" i="7"/>
  <c r="G1302" i="7"/>
  <c r="G1303" i="7"/>
  <c r="G1304" i="7"/>
  <c r="G1305" i="7"/>
  <c r="G1306" i="7"/>
  <c r="G1307" i="7"/>
  <c r="G1308" i="7"/>
  <c r="G1309" i="7"/>
  <c r="G1310" i="7"/>
  <c r="G1311" i="7"/>
  <c r="G1312" i="7"/>
  <c r="G1313" i="7"/>
  <c r="G1314" i="7"/>
  <c r="G1315" i="7"/>
  <c r="G1316" i="7"/>
  <c r="G1317" i="7"/>
  <c r="G1318" i="7"/>
  <c r="G1319" i="7"/>
  <c r="G1320" i="7"/>
  <c r="G1321" i="7"/>
  <c r="G1322" i="7"/>
  <c r="G1323" i="7"/>
  <c r="G1324" i="7"/>
  <c r="G1325" i="7"/>
  <c r="G1326" i="7"/>
  <c r="G1327" i="7"/>
  <c r="G1328" i="7"/>
  <c r="G1329" i="7"/>
  <c r="G1330" i="7"/>
  <c r="G1331" i="7"/>
  <c r="G1332" i="7"/>
  <c r="G1333" i="7"/>
  <c r="G1334" i="7"/>
  <c r="G1335" i="7"/>
  <c r="G1336" i="7"/>
  <c r="G1337" i="7"/>
  <c r="G1338" i="7"/>
  <c r="G1339" i="7"/>
  <c r="G1340" i="7"/>
  <c r="G1341" i="7"/>
  <c r="G1342" i="7"/>
  <c r="G1343" i="7"/>
  <c r="G1344" i="7"/>
  <c r="G1345" i="7"/>
  <c r="G1346" i="7"/>
  <c r="G1347" i="7"/>
  <c r="G1348" i="7"/>
  <c r="G1349" i="7"/>
  <c r="G1350" i="7"/>
  <c r="G1351" i="7"/>
  <c r="G1352" i="7"/>
  <c r="G1353" i="7"/>
  <c r="G1354" i="7"/>
  <c r="G1355" i="7"/>
  <c r="G1356" i="7"/>
  <c r="G1357" i="7"/>
  <c r="G1358" i="7"/>
  <c r="G1359" i="7"/>
  <c r="G1360" i="7"/>
  <c r="G1361" i="7"/>
  <c r="G1362" i="7"/>
  <c r="G1363" i="7"/>
  <c r="G1364" i="7"/>
  <c r="G1365" i="7"/>
  <c r="G1366" i="7"/>
  <c r="G1367" i="7"/>
  <c r="G1368" i="7"/>
  <c r="G1369" i="7"/>
  <c r="G1370" i="7"/>
  <c r="G1371" i="7"/>
  <c r="G1372" i="7"/>
  <c r="G1373" i="7"/>
  <c r="G1374" i="7"/>
  <c r="G1375" i="7"/>
  <c r="G1376" i="7"/>
  <c r="G1377" i="7"/>
  <c r="G1378" i="7"/>
  <c r="G1379" i="7"/>
  <c r="G1380" i="7"/>
  <c r="G1381" i="7"/>
  <c r="G1382" i="7"/>
  <c r="G1383" i="7"/>
  <c r="G1384" i="7"/>
  <c r="G1385" i="7"/>
  <c r="G1386" i="7"/>
  <c r="G1387" i="7"/>
  <c r="G1388" i="7"/>
  <c r="G1389" i="7"/>
  <c r="G1390" i="7"/>
  <c r="G1391" i="7"/>
  <c r="G1392" i="7"/>
  <c r="G1393" i="7"/>
  <c r="G1394" i="7"/>
  <c r="G1395" i="7"/>
  <c r="G1396" i="7"/>
  <c r="G1397" i="7"/>
  <c r="G1398" i="7"/>
  <c r="G1399" i="7"/>
  <c r="G1400" i="7"/>
  <c r="G1401" i="7"/>
  <c r="G1402" i="7"/>
  <c r="G1403" i="7"/>
  <c r="G1404" i="7"/>
  <c r="G1405" i="7"/>
  <c r="G1406" i="7"/>
  <c r="G1407" i="7"/>
  <c r="G1408" i="7"/>
  <c r="G1409" i="7"/>
  <c r="G1410" i="7"/>
  <c r="G1411" i="7"/>
  <c r="G1412" i="7"/>
  <c r="G1413" i="7"/>
  <c r="G1414" i="7"/>
  <c r="G1415" i="7"/>
  <c r="G1416" i="7"/>
  <c r="G1417" i="7"/>
  <c r="G1418" i="7"/>
  <c r="G1419" i="7"/>
  <c r="G1420" i="7"/>
  <c r="G1421" i="7"/>
  <c r="G1422" i="7"/>
  <c r="G1423" i="7"/>
  <c r="G1424" i="7"/>
  <c r="G1425" i="7"/>
  <c r="G1426" i="7"/>
  <c r="G1427" i="7"/>
  <c r="G1428" i="7"/>
  <c r="G1429" i="7"/>
  <c r="G1430" i="7"/>
  <c r="G1431" i="7"/>
  <c r="G1432" i="7"/>
  <c r="G1433" i="7"/>
  <c r="G1434" i="7"/>
  <c r="G1435" i="7"/>
  <c r="G1436" i="7"/>
  <c r="G1437" i="7"/>
  <c r="G1438" i="7"/>
  <c r="G1439" i="7"/>
  <c r="G1440" i="7"/>
  <c r="G1441" i="7"/>
  <c r="G1442" i="7"/>
  <c r="G1443" i="7"/>
  <c r="G1444" i="7"/>
  <c r="G1445" i="7"/>
  <c r="G1446" i="7"/>
  <c r="G1447" i="7"/>
  <c r="G1448" i="7"/>
  <c r="G1449" i="7"/>
  <c r="G1450" i="7"/>
  <c r="G1451" i="7"/>
  <c r="G1452" i="7"/>
  <c r="G1453" i="7"/>
  <c r="G1454" i="7"/>
  <c r="G1455" i="7"/>
  <c r="G1456" i="7"/>
  <c r="G1457" i="7"/>
  <c r="G1458" i="7"/>
  <c r="G1459" i="7"/>
  <c r="G1460" i="7"/>
  <c r="G1461" i="7"/>
  <c r="G1462" i="7"/>
  <c r="G1463" i="7"/>
  <c r="G1464" i="7"/>
  <c r="G1465" i="7"/>
  <c r="G1466" i="7"/>
  <c r="G1467" i="7"/>
  <c r="G1468" i="7"/>
  <c r="G1469" i="7"/>
  <c r="G1470" i="7"/>
  <c r="G1471" i="7"/>
  <c r="G1472" i="7"/>
  <c r="G1473" i="7"/>
  <c r="G1474" i="7"/>
  <c r="G1475" i="7"/>
  <c r="G1476" i="7"/>
  <c r="G1477" i="7"/>
  <c r="G1478" i="7"/>
  <c r="G1479" i="7"/>
  <c r="G1480" i="7"/>
  <c r="G1481" i="7"/>
  <c r="G1482" i="7"/>
  <c r="G1483" i="7"/>
  <c r="G1484" i="7"/>
  <c r="G1485" i="7"/>
  <c r="G1486" i="7"/>
  <c r="G1487" i="7"/>
  <c r="G1488" i="7"/>
  <c r="G1489" i="7"/>
  <c r="G1490" i="7"/>
  <c r="G1491" i="7"/>
  <c r="G1492" i="7"/>
  <c r="G1493" i="7"/>
  <c r="G1494" i="7"/>
  <c r="G1495" i="7"/>
  <c r="G1496" i="7"/>
  <c r="G1497" i="7"/>
  <c r="G1498" i="7"/>
  <c r="G1499" i="7"/>
  <c r="G1500" i="7"/>
  <c r="G1501" i="7"/>
  <c r="G1502" i="7"/>
  <c r="G1503" i="7"/>
  <c r="G1504" i="7"/>
  <c r="G1505" i="7"/>
  <c r="G1506" i="7"/>
  <c r="G1507" i="7"/>
  <c r="G1508" i="7"/>
  <c r="G1509" i="7"/>
  <c r="G1510" i="7"/>
  <c r="G1511" i="7"/>
  <c r="G1512" i="7"/>
  <c r="G1513" i="7"/>
  <c r="G1514" i="7"/>
  <c r="G1515" i="7"/>
  <c r="G1516" i="7"/>
  <c r="G1517" i="7"/>
  <c r="G1518" i="7"/>
  <c r="G1519" i="7"/>
  <c r="I21" i="7"/>
  <c r="I22" i="7"/>
  <c r="I23" i="7"/>
  <c r="I24" i="7"/>
  <c r="I25" i="7"/>
  <c r="I26" i="7"/>
  <c r="I27" i="7"/>
  <c r="I28" i="7"/>
  <c r="I29" i="7"/>
  <c r="I30" i="7"/>
  <c r="I31" i="7"/>
  <c r="I32" i="7"/>
  <c r="I33" i="7"/>
  <c r="I34" i="7"/>
  <c r="I35" i="7"/>
  <c r="I36" i="7"/>
  <c r="I37" i="7"/>
  <c r="I38" i="7"/>
  <c r="I39" i="7"/>
  <c r="I40" i="7"/>
  <c r="I41" i="7"/>
  <c r="I42" i="7"/>
  <c r="I43" i="7"/>
  <c r="I44" i="7"/>
  <c r="I45" i="7"/>
  <c r="I46" i="7"/>
  <c r="I47" i="7"/>
  <c r="I48" i="7"/>
  <c r="I49" i="7"/>
  <c r="I50" i="7"/>
  <c r="I51" i="7"/>
  <c r="I52" i="7"/>
  <c r="I53" i="7"/>
  <c r="I54" i="7"/>
  <c r="I55" i="7"/>
  <c r="I56" i="7"/>
  <c r="I57" i="7"/>
  <c r="I58" i="7"/>
  <c r="I59" i="7"/>
  <c r="I60" i="7"/>
  <c r="I61" i="7"/>
  <c r="I62" i="7"/>
  <c r="I63" i="7"/>
  <c r="I64" i="7"/>
  <c r="I65" i="7"/>
  <c r="I66" i="7"/>
  <c r="I67" i="7"/>
  <c r="I68" i="7"/>
  <c r="I69" i="7"/>
  <c r="I70" i="7"/>
  <c r="I71" i="7"/>
  <c r="I72" i="7"/>
  <c r="I73" i="7"/>
  <c r="I74" i="7"/>
  <c r="I75" i="7"/>
  <c r="I76" i="7"/>
  <c r="I77" i="7"/>
  <c r="I78" i="7"/>
  <c r="I79" i="7"/>
  <c r="I80" i="7"/>
  <c r="I81" i="7"/>
  <c r="I82" i="7"/>
  <c r="I83" i="7"/>
  <c r="I84" i="7"/>
  <c r="I85" i="7"/>
  <c r="I86" i="7"/>
  <c r="I87" i="7"/>
  <c r="I88" i="7"/>
  <c r="I89" i="7"/>
  <c r="I90" i="7"/>
  <c r="I91" i="7"/>
  <c r="I92" i="7"/>
  <c r="I93" i="7"/>
  <c r="I94" i="7"/>
  <c r="I95" i="7"/>
  <c r="I96" i="7"/>
  <c r="I97" i="7"/>
  <c r="I98" i="7"/>
  <c r="I99" i="7"/>
  <c r="I100" i="7"/>
  <c r="I101" i="7"/>
  <c r="I102" i="7"/>
  <c r="I103" i="7"/>
  <c r="I104" i="7"/>
  <c r="I105" i="7"/>
  <c r="I106" i="7"/>
  <c r="I107" i="7"/>
  <c r="I108" i="7"/>
  <c r="I109" i="7"/>
  <c r="I110" i="7"/>
  <c r="I111" i="7"/>
  <c r="I112" i="7"/>
  <c r="I113" i="7"/>
  <c r="I114" i="7"/>
  <c r="I115" i="7"/>
  <c r="I116" i="7"/>
  <c r="I117" i="7"/>
  <c r="I118" i="7"/>
  <c r="I119" i="7"/>
  <c r="I120" i="7"/>
  <c r="I121" i="7"/>
  <c r="I122" i="7"/>
  <c r="I123" i="7"/>
  <c r="I124" i="7"/>
  <c r="I125" i="7"/>
  <c r="I126" i="7"/>
  <c r="I127" i="7"/>
  <c r="I128" i="7"/>
  <c r="I129" i="7"/>
  <c r="I130" i="7"/>
  <c r="I131" i="7"/>
  <c r="I132" i="7"/>
  <c r="I133" i="7"/>
  <c r="I134" i="7"/>
  <c r="I135" i="7"/>
  <c r="I136" i="7"/>
  <c r="I137" i="7"/>
  <c r="I138" i="7"/>
  <c r="I139" i="7"/>
  <c r="I140" i="7"/>
  <c r="I141" i="7"/>
  <c r="I142" i="7"/>
  <c r="I143" i="7"/>
  <c r="I144" i="7"/>
  <c r="I145" i="7"/>
  <c r="I146" i="7"/>
  <c r="I147" i="7"/>
  <c r="I148" i="7"/>
  <c r="I149" i="7"/>
  <c r="I150" i="7"/>
  <c r="I151" i="7"/>
  <c r="I152" i="7"/>
  <c r="I153" i="7"/>
  <c r="I154" i="7"/>
  <c r="I155" i="7"/>
  <c r="I156" i="7"/>
  <c r="I157" i="7"/>
  <c r="I158" i="7"/>
  <c r="I159" i="7"/>
  <c r="I160" i="7"/>
  <c r="I161" i="7"/>
  <c r="I162" i="7"/>
  <c r="I163" i="7"/>
  <c r="I164" i="7"/>
  <c r="I165" i="7"/>
  <c r="I166" i="7"/>
  <c r="I167" i="7"/>
  <c r="I168" i="7"/>
  <c r="I169" i="7"/>
  <c r="I170" i="7"/>
  <c r="I171" i="7"/>
  <c r="I172" i="7"/>
  <c r="I173" i="7"/>
  <c r="I174" i="7"/>
  <c r="I175" i="7"/>
  <c r="I176" i="7"/>
  <c r="I177" i="7"/>
  <c r="I178" i="7"/>
  <c r="I179" i="7"/>
  <c r="I180" i="7"/>
  <c r="I181" i="7"/>
  <c r="I182" i="7"/>
  <c r="I183" i="7"/>
  <c r="I184" i="7"/>
  <c r="I185" i="7"/>
  <c r="I186" i="7"/>
  <c r="I187" i="7"/>
  <c r="I188" i="7"/>
  <c r="I189" i="7"/>
  <c r="I190" i="7"/>
  <c r="I191" i="7"/>
  <c r="I192" i="7"/>
  <c r="I193" i="7"/>
  <c r="I194" i="7"/>
  <c r="I195" i="7"/>
  <c r="I196" i="7"/>
  <c r="I197" i="7"/>
  <c r="I198" i="7"/>
  <c r="I199" i="7"/>
  <c r="I200" i="7"/>
  <c r="I201" i="7"/>
  <c r="I202" i="7"/>
  <c r="I203" i="7"/>
  <c r="I204" i="7"/>
  <c r="I205" i="7"/>
  <c r="I206" i="7"/>
  <c r="I207" i="7"/>
  <c r="I208" i="7"/>
  <c r="I209" i="7"/>
  <c r="I210" i="7"/>
  <c r="I211" i="7"/>
  <c r="I212" i="7"/>
  <c r="I213" i="7"/>
  <c r="I214" i="7"/>
  <c r="I215" i="7"/>
  <c r="I216" i="7"/>
  <c r="I217" i="7"/>
  <c r="I218" i="7"/>
  <c r="I219" i="7"/>
  <c r="I220" i="7"/>
  <c r="I221" i="7"/>
  <c r="I222" i="7"/>
  <c r="I223" i="7"/>
  <c r="I224" i="7"/>
  <c r="I225" i="7"/>
  <c r="I226" i="7"/>
  <c r="I227" i="7"/>
  <c r="I228" i="7"/>
  <c r="I229" i="7"/>
  <c r="I230" i="7"/>
  <c r="I231" i="7"/>
  <c r="I232" i="7"/>
  <c r="I233" i="7"/>
  <c r="I234" i="7"/>
  <c r="I235" i="7"/>
  <c r="I236" i="7"/>
  <c r="I237" i="7"/>
  <c r="I238" i="7"/>
  <c r="I239" i="7"/>
  <c r="I240" i="7"/>
  <c r="I241" i="7"/>
  <c r="I242" i="7"/>
  <c r="I243" i="7"/>
  <c r="I244" i="7"/>
  <c r="I245" i="7"/>
  <c r="I246" i="7"/>
  <c r="I247" i="7"/>
  <c r="I248" i="7"/>
  <c r="I249" i="7"/>
  <c r="I250" i="7"/>
  <c r="I251" i="7"/>
  <c r="I252" i="7"/>
  <c r="I253" i="7"/>
  <c r="I254" i="7"/>
  <c r="I255" i="7"/>
  <c r="I256" i="7"/>
  <c r="I257" i="7"/>
  <c r="I258" i="7"/>
  <c r="I259" i="7"/>
  <c r="I260" i="7"/>
  <c r="I261" i="7"/>
  <c r="I262" i="7"/>
  <c r="I263" i="7"/>
  <c r="I264" i="7"/>
  <c r="I265" i="7"/>
  <c r="I266" i="7"/>
  <c r="I267" i="7"/>
  <c r="I268" i="7"/>
  <c r="I269" i="7"/>
  <c r="I270" i="7"/>
  <c r="I271" i="7"/>
  <c r="I272" i="7"/>
  <c r="I273" i="7"/>
  <c r="I274" i="7"/>
  <c r="I275" i="7"/>
  <c r="I276" i="7"/>
  <c r="I277" i="7"/>
  <c r="I278" i="7"/>
  <c r="I279" i="7"/>
  <c r="I280" i="7"/>
  <c r="I281" i="7"/>
  <c r="I282" i="7"/>
  <c r="I283" i="7"/>
  <c r="I284" i="7"/>
  <c r="I285" i="7"/>
  <c r="I286" i="7"/>
  <c r="I287" i="7"/>
  <c r="I288" i="7"/>
  <c r="I289" i="7"/>
  <c r="I290" i="7"/>
  <c r="I291" i="7"/>
  <c r="I292" i="7"/>
  <c r="I293" i="7"/>
  <c r="I294" i="7"/>
  <c r="I295" i="7"/>
  <c r="I296" i="7"/>
  <c r="I297" i="7"/>
  <c r="I298" i="7"/>
  <c r="I299" i="7"/>
  <c r="I300" i="7"/>
  <c r="I301" i="7"/>
  <c r="I302" i="7"/>
  <c r="I303" i="7"/>
  <c r="I304" i="7"/>
  <c r="I305" i="7"/>
  <c r="I306" i="7"/>
  <c r="I307" i="7"/>
  <c r="I308" i="7"/>
  <c r="I309" i="7"/>
  <c r="I310" i="7"/>
  <c r="I311" i="7"/>
  <c r="I312" i="7"/>
  <c r="I313" i="7"/>
  <c r="I314" i="7"/>
  <c r="I315" i="7"/>
  <c r="I316" i="7"/>
  <c r="I317" i="7"/>
  <c r="I318" i="7"/>
  <c r="I319" i="7"/>
  <c r="I320" i="7"/>
  <c r="I321" i="7"/>
  <c r="I322" i="7"/>
  <c r="I323" i="7"/>
  <c r="I324" i="7"/>
  <c r="I325" i="7"/>
  <c r="I326" i="7"/>
  <c r="I327" i="7"/>
  <c r="I328" i="7"/>
  <c r="I329" i="7"/>
  <c r="I330" i="7"/>
  <c r="I331" i="7"/>
  <c r="I332" i="7"/>
  <c r="I333" i="7"/>
  <c r="I334" i="7"/>
  <c r="I335" i="7"/>
  <c r="I336" i="7"/>
  <c r="I337" i="7"/>
  <c r="I338" i="7"/>
  <c r="I339" i="7"/>
  <c r="I340" i="7"/>
  <c r="I341" i="7"/>
  <c r="I342" i="7"/>
  <c r="I343" i="7"/>
  <c r="I344" i="7"/>
  <c r="I345" i="7"/>
  <c r="I346" i="7"/>
  <c r="I347" i="7"/>
  <c r="I348" i="7"/>
  <c r="I349" i="7"/>
  <c r="I350" i="7"/>
  <c r="I351" i="7"/>
  <c r="I352" i="7"/>
  <c r="I353" i="7"/>
  <c r="I354" i="7"/>
  <c r="I355" i="7"/>
  <c r="I356" i="7"/>
  <c r="I357" i="7"/>
  <c r="I358" i="7"/>
  <c r="I359" i="7"/>
  <c r="I360" i="7"/>
  <c r="I361" i="7"/>
  <c r="I362" i="7"/>
  <c r="I363" i="7"/>
  <c r="I364" i="7"/>
  <c r="I365" i="7"/>
  <c r="I366" i="7"/>
  <c r="I367" i="7"/>
  <c r="I368" i="7"/>
  <c r="I369" i="7"/>
  <c r="I370" i="7"/>
  <c r="I371" i="7"/>
  <c r="I372" i="7"/>
  <c r="I373" i="7"/>
  <c r="I374" i="7"/>
  <c r="I375" i="7"/>
  <c r="I376" i="7"/>
  <c r="I377" i="7"/>
  <c r="I378" i="7"/>
  <c r="I379" i="7"/>
  <c r="I380" i="7"/>
  <c r="I381" i="7"/>
  <c r="I382" i="7"/>
  <c r="I383" i="7"/>
  <c r="I384" i="7"/>
  <c r="I385" i="7"/>
  <c r="I386" i="7"/>
  <c r="I387" i="7"/>
  <c r="I388" i="7"/>
  <c r="I389" i="7"/>
  <c r="I390" i="7"/>
  <c r="I391" i="7"/>
  <c r="I392" i="7"/>
  <c r="I393" i="7"/>
  <c r="I394" i="7"/>
  <c r="I395" i="7"/>
  <c r="I396" i="7"/>
  <c r="I397" i="7"/>
  <c r="I398" i="7"/>
  <c r="I399" i="7"/>
  <c r="I400" i="7"/>
  <c r="I401" i="7"/>
  <c r="I402" i="7"/>
  <c r="I403" i="7"/>
  <c r="I404" i="7"/>
  <c r="I405" i="7"/>
  <c r="I406" i="7"/>
  <c r="I407" i="7"/>
  <c r="I408" i="7"/>
  <c r="I409" i="7"/>
  <c r="I410" i="7"/>
  <c r="I411" i="7"/>
  <c r="I412" i="7"/>
  <c r="I413" i="7"/>
  <c r="I414" i="7"/>
  <c r="I415" i="7"/>
  <c r="I416" i="7"/>
  <c r="I417" i="7"/>
  <c r="I418" i="7"/>
  <c r="I419" i="7"/>
  <c r="I420" i="7"/>
  <c r="I421" i="7"/>
  <c r="I422" i="7"/>
  <c r="I423" i="7"/>
  <c r="I424" i="7"/>
  <c r="I425" i="7"/>
  <c r="I426" i="7"/>
  <c r="I427" i="7"/>
  <c r="I428" i="7"/>
  <c r="I429" i="7"/>
  <c r="I430" i="7"/>
  <c r="I431" i="7"/>
  <c r="I432" i="7"/>
  <c r="I433" i="7"/>
  <c r="I434" i="7"/>
  <c r="I435" i="7"/>
  <c r="I436" i="7"/>
  <c r="I437" i="7"/>
  <c r="I438" i="7"/>
  <c r="I439" i="7"/>
  <c r="I440" i="7"/>
  <c r="I441" i="7"/>
  <c r="I442" i="7"/>
  <c r="I443" i="7"/>
  <c r="I444" i="7"/>
  <c r="I445" i="7"/>
  <c r="I446" i="7"/>
  <c r="I447" i="7"/>
  <c r="I448" i="7"/>
  <c r="I449" i="7"/>
  <c r="I450" i="7"/>
  <c r="I451" i="7"/>
  <c r="I452" i="7"/>
  <c r="I453" i="7"/>
  <c r="I454" i="7"/>
  <c r="I455" i="7"/>
  <c r="I456" i="7"/>
  <c r="I457" i="7"/>
  <c r="I458" i="7"/>
  <c r="I459" i="7"/>
  <c r="I460" i="7"/>
  <c r="I461" i="7"/>
  <c r="I462" i="7"/>
  <c r="I463" i="7"/>
  <c r="I464" i="7"/>
  <c r="I465" i="7"/>
  <c r="I466" i="7"/>
  <c r="I467" i="7"/>
  <c r="I468" i="7"/>
  <c r="I469" i="7"/>
  <c r="I470" i="7"/>
  <c r="I471" i="7"/>
  <c r="I472" i="7"/>
  <c r="I473" i="7"/>
  <c r="I474" i="7"/>
  <c r="I475" i="7"/>
  <c r="I476" i="7"/>
  <c r="I477" i="7"/>
  <c r="I478" i="7"/>
  <c r="I479" i="7"/>
  <c r="I480" i="7"/>
  <c r="I481" i="7"/>
  <c r="I482" i="7"/>
  <c r="I483" i="7"/>
  <c r="I484" i="7"/>
  <c r="I485" i="7"/>
  <c r="I486" i="7"/>
  <c r="I487" i="7"/>
  <c r="I488" i="7"/>
  <c r="I489" i="7"/>
  <c r="I490" i="7"/>
  <c r="I491" i="7"/>
  <c r="I492" i="7"/>
  <c r="I493" i="7"/>
  <c r="I494" i="7"/>
  <c r="I495" i="7"/>
  <c r="I496" i="7"/>
  <c r="I497" i="7"/>
  <c r="I498" i="7"/>
  <c r="I499" i="7"/>
  <c r="I500" i="7"/>
  <c r="I501" i="7"/>
  <c r="I502" i="7"/>
  <c r="I503" i="7"/>
  <c r="I504" i="7"/>
  <c r="I505" i="7"/>
  <c r="I506" i="7"/>
  <c r="I507" i="7"/>
  <c r="I508" i="7"/>
  <c r="I509" i="7"/>
  <c r="I510" i="7"/>
  <c r="I511" i="7"/>
  <c r="I512" i="7"/>
  <c r="I513" i="7"/>
  <c r="I514" i="7"/>
  <c r="I515" i="7"/>
  <c r="I516" i="7"/>
  <c r="I517" i="7"/>
  <c r="I518" i="7"/>
  <c r="I519" i="7"/>
  <c r="I520" i="7"/>
  <c r="I521" i="7"/>
  <c r="I522" i="7"/>
  <c r="I523" i="7"/>
  <c r="I524" i="7"/>
  <c r="I525" i="7"/>
  <c r="I526" i="7"/>
  <c r="I527" i="7"/>
  <c r="I528" i="7"/>
  <c r="I529" i="7"/>
  <c r="I530" i="7"/>
  <c r="I531" i="7"/>
  <c r="I532" i="7"/>
  <c r="I533" i="7"/>
  <c r="I534" i="7"/>
  <c r="I535" i="7"/>
  <c r="I536" i="7"/>
  <c r="I537" i="7"/>
  <c r="I538" i="7"/>
  <c r="I539" i="7"/>
  <c r="I540" i="7"/>
  <c r="I541" i="7"/>
  <c r="I542" i="7"/>
  <c r="I543" i="7"/>
  <c r="I544" i="7"/>
  <c r="I545" i="7"/>
  <c r="I546" i="7"/>
  <c r="I547" i="7"/>
  <c r="I548" i="7"/>
  <c r="I549" i="7"/>
  <c r="I550" i="7"/>
  <c r="I551" i="7"/>
  <c r="I552" i="7"/>
  <c r="I553" i="7"/>
  <c r="I554" i="7"/>
  <c r="I555" i="7"/>
  <c r="I556" i="7"/>
  <c r="I557" i="7"/>
  <c r="I558" i="7"/>
  <c r="I559" i="7"/>
  <c r="I560" i="7"/>
  <c r="I561" i="7"/>
  <c r="I562" i="7"/>
  <c r="I563" i="7"/>
  <c r="I564" i="7"/>
  <c r="I565" i="7"/>
  <c r="I566" i="7"/>
  <c r="I567" i="7"/>
  <c r="I568" i="7"/>
  <c r="I569" i="7"/>
  <c r="I570" i="7"/>
  <c r="I571" i="7"/>
  <c r="I572" i="7"/>
  <c r="I573" i="7"/>
  <c r="I574" i="7"/>
  <c r="I575" i="7"/>
  <c r="I576" i="7"/>
  <c r="I577" i="7"/>
  <c r="I578" i="7"/>
  <c r="I579" i="7"/>
  <c r="I580" i="7"/>
  <c r="I581" i="7"/>
  <c r="I582" i="7"/>
  <c r="I583" i="7"/>
  <c r="I584" i="7"/>
  <c r="I585" i="7"/>
  <c r="I586" i="7"/>
  <c r="I587" i="7"/>
  <c r="I588" i="7"/>
  <c r="I589" i="7"/>
  <c r="I590" i="7"/>
  <c r="I591" i="7"/>
  <c r="I592" i="7"/>
  <c r="I593" i="7"/>
  <c r="I594" i="7"/>
  <c r="I595" i="7"/>
  <c r="I596" i="7"/>
  <c r="I597" i="7"/>
  <c r="I598" i="7"/>
  <c r="I599" i="7"/>
  <c r="I600" i="7"/>
  <c r="I601" i="7"/>
  <c r="I602" i="7"/>
  <c r="I603" i="7"/>
  <c r="I604" i="7"/>
  <c r="I605" i="7"/>
  <c r="I606" i="7"/>
  <c r="I607" i="7"/>
  <c r="I608" i="7"/>
  <c r="I609" i="7"/>
  <c r="I610" i="7"/>
  <c r="I611" i="7"/>
  <c r="I612" i="7"/>
  <c r="I613" i="7"/>
  <c r="I614" i="7"/>
  <c r="I615" i="7"/>
  <c r="I616" i="7"/>
  <c r="I617" i="7"/>
  <c r="I618" i="7"/>
  <c r="I619" i="7"/>
  <c r="I620" i="7"/>
  <c r="I621" i="7"/>
  <c r="I622" i="7"/>
  <c r="I623" i="7"/>
  <c r="I624" i="7"/>
  <c r="I625" i="7"/>
  <c r="I626" i="7"/>
  <c r="I627" i="7"/>
  <c r="I628" i="7"/>
  <c r="I629" i="7"/>
  <c r="I630" i="7"/>
  <c r="I631" i="7"/>
  <c r="I632" i="7"/>
  <c r="I633" i="7"/>
  <c r="I634" i="7"/>
  <c r="I635" i="7"/>
  <c r="I636" i="7"/>
  <c r="I637" i="7"/>
  <c r="I638" i="7"/>
  <c r="I639" i="7"/>
  <c r="I640" i="7"/>
  <c r="I641" i="7"/>
  <c r="I642" i="7"/>
  <c r="I643" i="7"/>
  <c r="I644" i="7"/>
  <c r="I645" i="7"/>
  <c r="I646" i="7"/>
  <c r="I647" i="7"/>
  <c r="I648" i="7"/>
  <c r="I649" i="7"/>
  <c r="I650" i="7"/>
  <c r="I651" i="7"/>
  <c r="I652" i="7"/>
  <c r="I653" i="7"/>
  <c r="I654" i="7"/>
  <c r="I655" i="7"/>
  <c r="I656" i="7"/>
  <c r="I657" i="7"/>
  <c r="I658" i="7"/>
  <c r="I659" i="7"/>
  <c r="I660" i="7"/>
  <c r="I661" i="7"/>
  <c r="I662" i="7"/>
  <c r="I663" i="7"/>
  <c r="I664" i="7"/>
  <c r="I665" i="7"/>
  <c r="I666" i="7"/>
  <c r="I667" i="7"/>
  <c r="I668" i="7"/>
  <c r="I669" i="7"/>
  <c r="I670" i="7"/>
  <c r="I671" i="7"/>
  <c r="I672" i="7"/>
  <c r="I673" i="7"/>
  <c r="I674" i="7"/>
  <c r="I675" i="7"/>
  <c r="I676" i="7"/>
  <c r="I677" i="7"/>
  <c r="I678" i="7"/>
  <c r="I679" i="7"/>
  <c r="I680" i="7"/>
  <c r="I681" i="7"/>
  <c r="I682" i="7"/>
  <c r="I683" i="7"/>
  <c r="I684" i="7"/>
  <c r="I685" i="7"/>
  <c r="I686" i="7"/>
  <c r="I687" i="7"/>
  <c r="I688" i="7"/>
  <c r="I689" i="7"/>
  <c r="I690" i="7"/>
  <c r="I691" i="7"/>
  <c r="I692" i="7"/>
  <c r="I693" i="7"/>
  <c r="I694" i="7"/>
  <c r="I695" i="7"/>
  <c r="I696" i="7"/>
  <c r="I697" i="7"/>
  <c r="I698" i="7"/>
  <c r="I699" i="7"/>
  <c r="I700" i="7"/>
  <c r="I701" i="7"/>
  <c r="I702" i="7"/>
  <c r="I703" i="7"/>
  <c r="I704" i="7"/>
  <c r="I705" i="7"/>
  <c r="I706" i="7"/>
  <c r="I707" i="7"/>
  <c r="I708" i="7"/>
  <c r="I709" i="7"/>
  <c r="I710" i="7"/>
  <c r="I711" i="7"/>
  <c r="I712" i="7"/>
  <c r="I713" i="7"/>
  <c r="I714" i="7"/>
  <c r="I715" i="7"/>
  <c r="I716" i="7"/>
  <c r="I717" i="7"/>
  <c r="I718" i="7"/>
  <c r="I719" i="7"/>
  <c r="I720" i="7"/>
  <c r="I721" i="7"/>
  <c r="I722" i="7"/>
  <c r="I723" i="7"/>
  <c r="I724" i="7"/>
  <c r="I725" i="7"/>
  <c r="I726" i="7"/>
  <c r="I727" i="7"/>
  <c r="I728" i="7"/>
  <c r="I729" i="7"/>
  <c r="I730" i="7"/>
  <c r="I731" i="7"/>
  <c r="I732" i="7"/>
  <c r="I733" i="7"/>
  <c r="I734" i="7"/>
  <c r="I735" i="7"/>
  <c r="I736" i="7"/>
  <c r="I737" i="7"/>
  <c r="I738" i="7"/>
  <c r="I739" i="7"/>
  <c r="I740" i="7"/>
  <c r="I741" i="7"/>
  <c r="I742" i="7"/>
  <c r="I743" i="7"/>
  <c r="I744" i="7"/>
  <c r="I745" i="7"/>
  <c r="I746" i="7"/>
  <c r="I747" i="7"/>
  <c r="I748" i="7"/>
  <c r="I749" i="7"/>
  <c r="I750" i="7"/>
  <c r="I751" i="7"/>
  <c r="I752" i="7"/>
  <c r="I753" i="7"/>
  <c r="I754" i="7"/>
  <c r="I755" i="7"/>
  <c r="I756" i="7"/>
  <c r="I757" i="7"/>
  <c r="I758" i="7"/>
  <c r="I759" i="7"/>
  <c r="I760" i="7"/>
  <c r="I761" i="7"/>
  <c r="I762" i="7"/>
  <c r="I763" i="7"/>
  <c r="I764" i="7"/>
  <c r="I765" i="7"/>
  <c r="I766" i="7"/>
  <c r="I767" i="7"/>
  <c r="I768" i="7"/>
  <c r="I769" i="7"/>
  <c r="I770" i="7"/>
  <c r="I771" i="7"/>
  <c r="I772" i="7"/>
  <c r="I773" i="7"/>
  <c r="I774" i="7"/>
  <c r="I775" i="7"/>
  <c r="I776" i="7"/>
  <c r="I777" i="7"/>
  <c r="I778" i="7"/>
  <c r="I779" i="7"/>
  <c r="I780" i="7"/>
  <c r="I781" i="7"/>
  <c r="I782" i="7"/>
  <c r="I783" i="7"/>
  <c r="I784" i="7"/>
  <c r="I785" i="7"/>
  <c r="I786" i="7"/>
  <c r="I787" i="7"/>
  <c r="I788" i="7"/>
  <c r="I789" i="7"/>
  <c r="I790" i="7"/>
  <c r="I791" i="7"/>
  <c r="I792" i="7"/>
  <c r="I793" i="7"/>
  <c r="I794" i="7"/>
  <c r="I795" i="7"/>
  <c r="I796" i="7"/>
  <c r="I797" i="7"/>
  <c r="I798" i="7"/>
  <c r="I799" i="7"/>
  <c r="I800" i="7"/>
  <c r="I801" i="7"/>
  <c r="I802" i="7"/>
  <c r="I803" i="7"/>
  <c r="I804" i="7"/>
  <c r="I805" i="7"/>
  <c r="I806" i="7"/>
  <c r="I807" i="7"/>
  <c r="I808" i="7"/>
  <c r="I809" i="7"/>
  <c r="I810" i="7"/>
  <c r="I811" i="7"/>
  <c r="I812" i="7"/>
  <c r="I813" i="7"/>
  <c r="I814" i="7"/>
  <c r="I815" i="7"/>
  <c r="I816" i="7"/>
  <c r="I817" i="7"/>
  <c r="I818" i="7"/>
  <c r="I819" i="7"/>
  <c r="I820" i="7"/>
  <c r="I821" i="7"/>
  <c r="I822" i="7"/>
  <c r="I823" i="7"/>
  <c r="I824" i="7"/>
  <c r="I825" i="7"/>
  <c r="I826" i="7"/>
  <c r="I827" i="7"/>
  <c r="I828" i="7"/>
  <c r="I829" i="7"/>
  <c r="I830" i="7"/>
  <c r="I831" i="7"/>
  <c r="I832" i="7"/>
  <c r="I833" i="7"/>
  <c r="I834" i="7"/>
  <c r="I835" i="7"/>
  <c r="I836" i="7"/>
  <c r="I837" i="7"/>
  <c r="I838" i="7"/>
  <c r="I839" i="7"/>
  <c r="I840" i="7"/>
  <c r="I841" i="7"/>
  <c r="I842" i="7"/>
  <c r="I843" i="7"/>
  <c r="I844" i="7"/>
  <c r="I845" i="7"/>
  <c r="I846" i="7"/>
  <c r="I847" i="7"/>
  <c r="I848" i="7"/>
  <c r="I849" i="7"/>
  <c r="I850" i="7"/>
  <c r="I851" i="7"/>
  <c r="I852" i="7"/>
  <c r="I853" i="7"/>
  <c r="I854" i="7"/>
  <c r="I855" i="7"/>
  <c r="I856" i="7"/>
  <c r="I857" i="7"/>
  <c r="I858" i="7"/>
  <c r="I859" i="7"/>
  <c r="I860" i="7"/>
  <c r="I861" i="7"/>
  <c r="I862" i="7"/>
  <c r="I863" i="7"/>
  <c r="I864" i="7"/>
  <c r="I865" i="7"/>
  <c r="I866" i="7"/>
  <c r="I867" i="7"/>
  <c r="I868" i="7"/>
  <c r="I869" i="7"/>
  <c r="I870" i="7"/>
  <c r="I871" i="7"/>
  <c r="I872" i="7"/>
  <c r="I873" i="7"/>
  <c r="I874" i="7"/>
  <c r="I875" i="7"/>
  <c r="I876" i="7"/>
  <c r="I877" i="7"/>
  <c r="I878" i="7"/>
  <c r="I879" i="7"/>
  <c r="I880" i="7"/>
  <c r="I881" i="7"/>
  <c r="I882" i="7"/>
  <c r="I883" i="7"/>
  <c r="I884" i="7"/>
  <c r="I885" i="7"/>
  <c r="I886" i="7"/>
  <c r="I887" i="7"/>
  <c r="I888" i="7"/>
  <c r="I889" i="7"/>
  <c r="I890" i="7"/>
  <c r="I891" i="7"/>
  <c r="I892" i="7"/>
  <c r="I893" i="7"/>
  <c r="I894" i="7"/>
  <c r="I895" i="7"/>
  <c r="I896" i="7"/>
  <c r="I897" i="7"/>
  <c r="I898" i="7"/>
  <c r="I899" i="7"/>
  <c r="I900" i="7"/>
  <c r="I901" i="7"/>
  <c r="I902" i="7"/>
  <c r="I903" i="7"/>
  <c r="I904" i="7"/>
  <c r="I905" i="7"/>
  <c r="I906" i="7"/>
  <c r="I907" i="7"/>
  <c r="I908" i="7"/>
  <c r="I909" i="7"/>
  <c r="I910" i="7"/>
  <c r="I911" i="7"/>
  <c r="I912" i="7"/>
  <c r="I913" i="7"/>
  <c r="I914" i="7"/>
  <c r="I915" i="7"/>
  <c r="I916" i="7"/>
  <c r="I917" i="7"/>
  <c r="I918" i="7"/>
  <c r="I919" i="7"/>
  <c r="I920" i="7"/>
  <c r="I921" i="7"/>
  <c r="I922" i="7"/>
  <c r="I923" i="7"/>
  <c r="I924" i="7"/>
  <c r="I925" i="7"/>
  <c r="I926" i="7"/>
  <c r="I927" i="7"/>
  <c r="I928" i="7"/>
  <c r="I929" i="7"/>
  <c r="I930" i="7"/>
  <c r="I931" i="7"/>
  <c r="I932" i="7"/>
  <c r="I933" i="7"/>
  <c r="I934" i="7"/>
  <c r="I935" i="7"/>
  <c r="I936" i="7"/>
  <c r="I937" i="7"/>
  <c r="I938" i="7"/>
  <c r="I939" i="7"/>
  <c r="I940" i="7"/>
  <c r="I941" i="7"/>
  <c r="I942" i="7"/>
  <c r="I943" i="7"/>
  <c r="I944" i="7"/>
  <c r="I945" i="7"/>
  <c r="I946" i="7"/>
  <c r="I947" i="7"/>
  <c r="I948" i="7"/>
  <c r="I949" i="7"/>
  <c r="I950" i="7"/>
  <c r="I951" i="7"/>
  <c r="I952" i="7"/>
  <c r="I953" i="7"/>
  <c r="I954" i="7"/>
  <c r="I955" i="7"/>
  <c r="I956" i="7"/>
  <c r="I957" i="7"/>
  <c r="I958" i="7"/>
  <c r="I959" i="7"/>
  <c r="I960" i="7"/>
  <c r="I961" i="7"/>
  <c r="I962" i="7"/>
  <c r="I963" i="7"/>
  <c r="I964" i="7"/>
  <c r="I965" i="7"/>
  <c r="I966" i="7"/>
  <c r="I967" i="7"/>
  <c r="I968" i="7"/>
  <c r="I969" i="7"/>
  <c r="I970" i="7"/>
  <c r="I971" i="7"/>
  <c r="I972" i="7"/>
  <c r="I973" i="7"/>
  <c r="I974" i="7"/>
  <c r="I975" i="7"/>
  <c r="I976" i="7"/>
  <c r="I977" i="7"/>
  <c r="I978" i="7"/>
  <c r="I979" i="7"/>
  <c r="I980" i="7"/>
  <c r="I981" i="7"/>
  <c r="I982" i="7"/>
  <c r="I983" i="7"/>
  <c r="I984" i="7"/>
  <c r="I985" i="7"/>
  <c r="I986" i="7"/>
  <c r="I987" i="7"/>
  <c r="I988" i="7"/>
  <c r="I989" i="7"/>
  <c r="I990" i="7"/>
  <c r="I991" i="7"/>
  <c r="I992" i="7"/>
  <c r="I993" i="7"/>
  <c r="I994" i="7"/>
  <c r="I995" i="7"/>
  <c r="I996" i="7"/>
  <c r="I997" i="7"/>
  <c r="I998" i="7"/>
  <c r="I999" i="7"/>
  <c r="I1000" i="7"/>
  <c r="I1001" i="7"/>
  <c r="I1002" i="7"/>
  <c r="I1003" i="7"/>
  <c r="I1004" i="7"/>
  <c r="I1005" i="7"/>
  <c r="I1006" i="7"/>
  <c r="I1007" i="7"/>
  <c r="I1008" i="7"/>
  <c r="I1009" i="7"/>
  <c r="I1010" i="7"/>
  <c r="I1011" i="7"/>
  <c r="I1012" i="7"/>
  <c r="I1013" i="7"/>
  <c r="I1014" i="7"/>
  <c r="I1015" i="7"/>
  <c r="I1016" i="7"/>
  <c r="I1017" i="7"/>
  <c r="I1018" i="7"/>
  <c r="I1019" i="7"/>
  <c r="I1020" i="7"/>
  <c r="I1021" i="7"/>
  <c r="I1022" i="7"/>
  <c r="I1023" i="7"/>
  <c r="I1024" i="7"/>
  <c r="I1025" i="7"/>
  <c r="I1026" i="7"/>
  <c r="I1027" i="7"/>
  <c r="I1028" i="7"/>
  <c r="I1029" i="7"/>
  <c r="I1030" i="7"/>
  <c r="I1031" i="7"/>
  <c r="I1032" i="7"/>
  <c r="I1033" i="7"/>
  <c r="I1034" i="7"/>
  <c r="I1035" i="7"/>
  <c r="I1036" i="7"/>
  <c r="I1037" i="7"/>
  <c r="I1038" i="7"/>
  <c r="I1039" i="7"/>
  <c r="I1040" i="7"/>
  <c r="I1041" i="7"/>
  <c r="I1042" i="7"/>
  <c r="I1043" i="7"/>
  <c r="I1044" i="7"/>
  <c r="I1045" i="7"/>
  <c r="I1046" i="7"/>
  <c r="I1047" i="7"/>
  <c r="I1048" i="7"/>
  <c r="I1049" i="7"/>
  <c r="I1050" i="7"/>
  <c r="I1051" i="7"/>
  <c r="I1052" i="7"/>
  <c r="I1053" i="7"/>
  <c r="I1054" i="7"/>
  <c r="I1055" i="7"/>
  <c r="I1056" i="7"/>
  <c r="I1057" i="7"/>
  <c r="I1058" i="7"/>
  <c r="I1059" i="7"/>
  <c r="I1060" i="7"/>
  <c r="I1061" i="7"/>
  <c r="I1062" i="7"/>
  <c r="I1063" i="7"/>
  <c r="I1064" i="7"/>
  <c r="I1065" i="7"/>
  <c r="I1066" i="7"/>
  <c r="I1067" i="7"/>
  <c r="I1068" i="7"/>
  <c r="I1069" i="7"/>
  <c r="I1070" i="7"/>
  <c r="I1071" i="7"/>
  <c r="I1072" i="7"/>
  <c r="I1073" i="7"/>
  <c r="I1074" i="7"/>
  <c r="I1075" i="7"/>
  <c r="I1076" i="7"/>
  <c r="I1077" i="7"/>
  <c r="I1078" i="7"/>
  <c r="I1079" i="7"/>
  <c r="I1080" i="7"/>
  <c r="I1081" i="7"/>
  <c r="I1082" i="7"/>
  <c r="I1083" i="7"/>
  <c r="I1084" i="7"/>
  <c r="I1085" i="7"/>
  <c r="I1086" i="7"/>
  <c r="I1087" i="7"/>
  <c r="I1088" i="7"/>
  <c r="I1089" i="7"/>
  <c r="I1090" i="7"/>
  <c r="I1091" i="7"/>
  <c r="I1092" i="7"/>
  <c r="I1093" i="7"/>
  <c r="I1094" i="7"/>
  <c r="I1095" i="7"/>
  <c r="I1096" i="7"/>
  <c r="I1097" i="7"/>
  <c r="I1098" i="7"/>
  <c r="I1099" i="7"/>
  <c r="I1100" i="7"/>
  <c r="I1101" i="7"/>
  <c r="I1102" i="7"/>
  <c r="I1103" i="7"/>
  <c r="I1104" i="7"/>
  <c r="I1105" i="7"/>
  <c r="I1106" i="7"/>
  <c r="I1107" i="7"/>
  <c r="I1108" i="7"/>
  <c r="I1109" i="7"/>
  <c r="I1110" i="7"/>
  <c r="I1111" i="7"/>
  <c r="I1112" i="7"/>
  <c r="I1113" i="7"/>
  <c r="I1114" i="7"/>
  <c r="I1115" i="7"/>
  <c r="I1116" i="7"/>
  <c r="I1117" i="7"/>
  <c r="I1118" i="7"/>
  <c r="I1119" i="7"/>
  <c r="I1120" i="7"/>
  <c r="I1121" i="7"/>
  <c r="I1122" i="7"/>
  <c r="I1123" i="7"/>
  <c r="I1124" i="7"/>
  <c r="I1125" i="7"/>
  <c r="I1126" i="7"/>
  <c r="I1127" i="7"/>
  <c r="I1128" i="7"/>
  <c r="I1129" i="7"/>
  <c r="I1130" i="7"/>
  <c r="I1131" i="7"/>
  <c r="I1132" i="7"/>
  <c r="I1133" i="7"/>
  <c r="I1134" i="7"/>
  <c r="I1135" i="7"/>
  <c r="I1136" i="7"/>
  <c r="I1137" i="7"/>
  <c r="I1138" i="7"/>
  <c r="I1139" i="7"/>
  <c r="I1140" i="7"/>
  <c r="I1141" i="7"/>
  <c r="I1142" i="7"/>
  <c r="I1143" i="7"/>
  <c r="I1144" i="7"/>
  <c r="I1145" i="7"/>
  <c r="I1146" i="7"/>
  <c r="I1147" i="7"/>
  <c r="I1148" i="7"/>
  <c r="I1149" i="7"/>
  <c r="I1150" i="7"/>
  <c r="I1151" i="7"/>
  <c r="I1152" i="7"/>
  <c r="I1153" i="7"/>
  <c r="I1154" i="7"/>
  <c r="I1155" i="7"/>
  <c r="I1156" i="7"/>
  <c r="I1157" i="7"/>
  <c r="I1158" i="7"/>
  <c r="I1159" i="7"/>
  <c r="I1160" i="7"/>
  <c r="I1161" i="7"/>
  <c r="I1162" i="7"/>
  <c r="I1163" i="7"/>
  <c r="I1164" i="7"/>
  <c r="I1165" i="7"/>
  <c r="I1166" i="7"/>
  <c r="I1167" i="7"/>
  <c r="I1168" i="7"/>
  <c r="I1169" i="7"/>
  <c r="I1170" i="7"/>
  <c r="I1171" i="7"/>
  <c r="I1172" i="7"/>
  <c r="I1173" i="7"/>
  <c r="I1174" i="7"/>
  <c r="I1175" i="7"/>
  <c r="I1176" i="7"/>
  <c r="I1177" i="7"/>
  <c r="I1178" i="7"/>
  <c r="I1179" i="7"/>
  <c r="I1180" i="7"/>
  <c r="I1181" i="7"/>
  <c r="I1182" i="7"/>
  <c r="I1183" i="7"/>
  <c r="I1184" i="7"/>
  <c r="I1185" i="7"/>
  <c r="I1186" i="7"/>
  <c r="I1187" i="7"/>
  <c r="I1188" i="7"/>
  <c r="I1189" i="7"/>
  <c r="I1190" i="7"/>
  <c r="I1191" i="7"/>
  <c r="I1192" i="7"/>
  <c r="I1193" i="7"/>
  <c r="I1194" i="7"/>
  <c r="I1195" i="7"/>
  <c r="I1196" i="7"/>
  <c r="I1197" i="7"/>
  <c r="I1198" i="7"/>
  <c r="I1199" i="7"/>
  <c r="I1200" i="7"/>
  <c r="I1201" i="7"/>
  <c r="I1202" i="7"/>
  <c r="I1203" i="7"/>
  <c r="I1204" i="7"/>
  <c r="I1205" i="7"/>
  <c r="I1206" i="7"/>
  <c r="I1207" i="7"/>
  <c r="I1208" i="7"/>
  <c r="I1209" i="7"/>
  <c r="I1210" i="7"/>
  <c r="I1211" i="7"/>
  <c r="I1212" i="7"/>
  <c r="I1213" i="7"/>
  <c r="I1214" i="7"/>
  <c r="I1215" i="7"/>
  <c r="I1216" i="7"/>
  <c r="I1217" i="7"/>
  <c r="I1218" i="7"/>
  <c r="I1219" i="7"/>
  <c r="I1220" i="7"/>
  <c r="I1221" i="7"/>
  <c r="I1222" i="7"/>
  <c r="I1223" i="7"/>
  <c r="I1224" i="7"/>
  <c r="I1225" i="7"/>
  <c r="I1226" i="7"/>
  <c r="I1227" i="7"/>
  <c r="I1228" i="7"/>
  <c r="I1229" i="7"/>
  <c r="I1230" i="7"/>
  <c r="I1231" i="7"/>
  <c r="I1232" i="7"/>
  <c r="I1233" i="7"/>
  <c r="I1234" i="7"/>
  <c r="I1235" i="7"/>
  <c r="I1236" i="7"/>
  <c r="I1237" i="7"/>
  <c r="I1238" i="7"/>
  <c r="I1239" i="7"/>
  <c r="I1240" i="7"/>
  <c r="I1241" i="7"/>
  <c r="I1242" i="7"/>
  <c r="I1243" i="7"/>
  <c r="I1244" i="7"/>
  <c r="I1245" i="7"/>
  <c r="I1246" i="7"/>
  <c r="I1247" i="7"/>
  <c r="I1248" i="7"/>
  <c r="I1249" i="7"/>
  <c r="I1250" i="7"/>
  <c r="I1251" i="7"/>
  <c r="I1252" i="7"/>
  <c r="I1253" i="7"/>
  <c r="I1254" i="7"/>
  <c r="I1255" i="7"/>
  <c r="I1256" i="7"/>
  <c r="I1257" i="7"/>
  <c r="I1258" i="7"/>
  <c r="I1259" i="7"/>
  <c r="I1260" i="7"/>
  <c r="I1261" i="7"/>
  <c r="I1262" i="7"/>
  <c r="I1263" i="7"/>
  <c r="I1264" i="7"/>
  <c r="I1265" i="7"/>
  <c r="I1266" i="7"/>
  <c r="I1267" i="7"/>
  <c r="I1268" i="7"/>
  <c r="I1269" i="7"/>
  <c r="I1270" i="7"/>
  <c r="I1271" i="7"/>
  <c r="I1272" i="7"/>
  <c r="I1273" i="7"/>
  <c r="I1274" i="7"/>
  <c r="I1275" i="7"/>
  <c r="I1276" i="7"/>
  <c r="I1277" i="7"/>
  <c r="I1278" i="7"/>
  <c r="I1279" i="7"/>
  <c r="I1280" i="7"/>
  <c r="I1281" i="7"/>
  <c r="I1282" i="7"/>
  <c r="I1283" i="7"/>
  <c r="I1284" i="7"/>
  <c r="I1285" i="7"/>
  <c r="I1286" i="7"/>
  <c r="I1287" i="7"/>
  <c r="I1288" i="7"/>
  <c r="I1289" i="7"/>
  <c r="I1290" i="7"/>
  <c r="I1291" i="7"/>
  <c r="I1292" i="7"/>
  <c r="I1293" i="7"/>
  <c r="I1294" i="7"/>
  <c r="I1295" i="7"/>
  <c r="I1296" i="7"/>
  <c r="I1297" i="7"/>
  <c r="I1298" i="7"/>
  <c r="I1299" i="7"/>
  <c r="I1300" i="7"/>
  <c r="I1301" i="7"/>
  <c r="I1302" i="7"/>
  <c r="I1303" i="7"/>
  <c r="I1304" i="7"/>
  <c r="I1305" i="7"/>
  <c r="I1306" i="7"/>
  <c r="I1307" i="7"/>
  <c r="I1308" i="7"/>
  <c r="I1309" i="7"/>
  <c r="I1310" i="7"/>
  <c r="I1311" i="7"/>
  <c r="I1312" i="7"/>
  <c r="I1313" i="7"/>
  <c r="I1314" i="7"/>
  <c r="I1315" i="7"/>
  <c r="I1316" i="7"/>
  <c r="I1317" i="7"/>
  <c r="I1318" i="7"/>
  <c r="I1319" i="7"/>
  <c r="I1320" i="7"/>
  <c r="I1321" i="7"/>
  <c r="I1322" i="7"/>
  <c r="I1323" i="7"/>
  <c r="I1324" i="7"/>
  <c r="I1325" i="7"/>
  <c r="I1326" i="7"/>
  <c r="I1327" i="7"/>
  <c r="I1328" i="7"/>
  <c r="I1329" i="7"/>
  <c r="I1330" i="7"/>
  <c r="I1331" i="7"/>
  <c r="I1332" i="7"/>
  <c r="I1333" i="7"/>
  <c r="I1334" i="7"/>
  <c r="I1335" i="7"/>
  <c r="I1336" i="7"/>
  <c r="I1337" i="7"/>
  <c r="I1338" i="7"/>
  <c r="I1339" i="7"/>
  <c r="I1340" i="7"/>
  <c r="I1341" i="7"/>
  <c r="I1342" i="7"/>
  <c r="I1343" i="7"/>
  <c r="I1344" i="7"/>
  <c r="I1345" i="7"/>
  <c r="I1346" i="7"/>
  <c r="I1347" i="7"/>
  <c r="I1348" i="7"/>
  <c r="I1349" i="7"/>
  <c r="I1350" i="7"/>
  <c r="I1351" i="7"/>
  <c r="I1352" i="7"/>
  <c r="I1353" i="7"/>
  <c r="I1354" i="7"/>
  <c r="I1355" i="7"/>
  <c r="I1356" i="7"/>
  <c r="I1357" i="7"/>
  <c r="I1358" i="7"/>
  <c r="I1359" i="7"/>
  <c r="I1360" i="7"/>
  <c r="I1361" i="7"/>
  <c r="I1362" i="7"/>
  <c r="I1363" i="7"/>
  <c r="I1364" i="7"/>
  <c r="I1365" i="7"/>
  <c r="I1366" i="7"/>
  <c r="I1367" i="7"/>
  <c r="I1368" i="7"/>
  <c r="I1369" i="7"/>
  <c r="I1370" i="7"/>
  <c r="I1371" i="7"/>
  <c r="I1372" i="7"/>
  <c r="I1373" i="7"/>
  <c r="I1374" i="7"/>
  <c r="I1375" i="7"/>
  <c r="I1376" i="7"/>
  <c r="I1377" i="7"/>
  <c r="I1378" i="7"/>
  <c r="I1379" i="7"/>
  <c r="I1380" i="7"/>
  <c r="I1381" i="7"/>
  <c r="I1382" i="7"/>
  <c r="I1383" i="7"/>
  <c r="I1384" i="7"/>
  <c r="I1385" i="7"/>
  <c r="I1386" i="7"/>
  <c r="I1387" i="7"/>
  <c r="I1388" i="7"/>
  <c r="I1389" i="7"/>
  <c r="I1390" i="7"/>
  <c r="I1391" i="7"/>
  <c r="I1392" i="7"/>
  <c r="I1393" i="7"/>
  <c r="I1394" i="7"/>
  <c r="I1395" i="7"/>
  <c r="I1396" i="7"/>
  <c r="I1397" i="7"/>
  <c r="I1398" i="7"/>
  <c r="I1399" i="7"/>
  <c r="I1400" i="7"/>
  <c r="I1401" i="7"/>
  <c r="I1402" i="7"/>
  <c r="I1403" i="7"/>
  <c r="I1404" i="7"/>
  <c r="I1405" i="7"/>
  <c r="I1406" i="7"/>
  <c r="I1407" i="7"/>
  <c r="I1408" i="7"/>
  <c r="I1409" i="7"/>
  <c r="I1410" i="7"/>
  <c r="I1411" i="7"/>
  <c r="I1412" i="7"/>
  <c r="I1413" i="7"/>
  <c r="I1414" i="7"/>
  <c r="I1415" i="7"/>
  <c r="I1416" i="7"/>
  <c r="I1417" i="7"/>
  <c r="I1418" i="7"/>
  <c r="I1419" i="7"/>
  <c r="I1420" i="7"/>
  <c r="I1421" i="7"/>
  <c r="I1422" i="7"/>
  <c r="I1423" i="7"/>
  <c r="I1424" i="7"/>
  <c r="I1425" i="7"/>
  <c r="I1426" i="7"/>
  <c r="I1427" i="7"/>
  <c r="I1428" i="7"/>
  <c r="I1429" i="7"/>
  <c r="I1430" i="7"/>
  <c r="I1431" i="7"/>
  <c r="I1432" i="7"/>
  <c r="I1433" i="7"/>
  <c r="I1434" i="7"/>
  <c r="I1435" i="7"/>
  <c r="I1436" i="7"/>
  <c r="I1437" i="7"/>
  <c r="I1438" i="7"/>
  <c r="I1439" i="7"/>
  <c r="I1440" i="7"/>
  <c r="I1441" i="7"/>
  <c r="I1442" i="7"/>
  <c r="I1443" i="7"/>
  <c r="I1444" i="7"/>
  <c r="I1445" i="7"/>
  <c r="I1446" i="7"/>
  <c r="I1447" i="7"/>
  <c r="I1448" i="7"/>
  <c r="I1449" i="7"/>
  <c r="I1450" i="7"/>
  <c r="I1451" i="7"/>
  <c r="I1452" i="7"/>
  <c r="I1453" i="7"/>
  <c r="I1454" i="7"/>
  <c r="I1455" i="7"/>
  <c r="I1456" i="7"/>
  <c r="I1457" i="7"/>
  <c r="I1458" i="7"/>
  <c r="I1459" i="7"/>
  <c r="I1460" i="7"/>
  <c r="I1461" i="7"/>
  <c r="I1462" i="7"/>
  <c r="I1463" i="7"/>
  <c r="I1464" i="7"/>
  <c r="I1465" i="7"/>
  <c r="I1466" i="7"/>
  <c r="I1467" i="7"/>
  <c r="I1468" i="7"/>
  <c r="I1469" i="7"/>
  <c r="I1470" i="7"/>
  <c r="I1471" i="7"/>
  <c r="I1472" i="7"/>
  <c r="I1473" i="7"/>
  <c r="I1474" i="7"/>
  <c r="I1475" i="7"/>
  <c r="I1476" i="7"/>
  <c r="I1477" i="7"/>
  <c r="I1478" i="7"/>
  <c r="I1479" i="7"/>
  <c r="I1480" i="7"/>
  <c r="I1481" i="7"/>
  <c r="I1482" i="7"/>
  <c r="I1483" i="7"/>
  <c r="I1484" i="7"/>
  <c r="I1485" i="7"/>
  <c r="I1486" i="7"/>
  <c r="I1487" i="7"/>
  <c r="I1488" i="7"/>
  <c r="I1489" i="7"/>
  <c r="I1490" i="7"/>
  <c r="I1491" i="7"/>
  <c r="I1492" i="7"/>
  <c r="I1493" i="7"/>
  <c r="I1494" i="7"/>
  <c r="I1495" i="7"/>
  <c r="I1496" i="7"/>
  <c r="I1497" i="7"/>
  <c r="I1498" i="7"/>
  <c r="I1499" i="7"/>
  <c r="I1500" i="7"/>
  <c r="I1501" i="7"/>
  <c r="I1502" i="7"/>
  <c r="I1503" i="7"/>
  <c r="I1504" i="7"/>
  <c r="I1505" i="7"/>
  <c r="I1506" i="7"/>
  <c r="I1507" i="7"/>
  <c r="I1508" i="7"/>
  <c r="I1509" i="7"/>
  <c r="I1510" i="7"/>
  <c r="I1511" i="7"/>
  <c r="I1512" i="7"/>
  <c r="I1513" i="7"/>
  <c r="I1514" i="7"/>
  <c r="I1515" i="7"/>
  <c r="I1516" i="7"/>
  <c r="I1517" i="7"/>
  <c r="I1518" i="7"/>
  <c r="I1519" i="7"/>
  <c r="N21" i="7"/>
  <c r="T21" i="7" s="1"/>
  <c r="L22" i="7"/>
  <c r="N22" i="7" s="1"/>
  <c r="L23" i="7"/>
  <c r="L24" i="7"/>
  <c r="N24" i="7" s="1"/>
  <c r="L25" i="7"/>
  <c r="N25" i="7" s="1"/>
  <c r="L26" i="7"/>
  <c r="N26" i="7" s="1"/>
  <c r="L27" i="7"/>
  <c r="L28" i="7"/>
  <c r="L29" i="7"/>
  <c r="L30" i="7"/>
  <c r="L31" i="7"/>
  <c r="L32" i="7"/>
  <c r="L33" i="7"/>
  <c r="L34" i="7"/>
  <c r="L35" i="7"/>
  <c r="L36" i="7"/>
  <c r="L37" i="7"/>
  <c r="L38" i="7"/>
  <c r="L39" i="7"/>
  <c r="L40" i="7"/>
  <c r="L41" i="7"/>
  <c r="L42" i="7"/>
  <c r="L43" i="7"/>
  <c r="L44" i="7"/>
  <c r="L45" i="7"/>
  <c r="L46" i="7"/>
  <c r="L47" i="7"/>
  <c r="L48" i="7"/>
  <c r="L49" i="7"/>
  <c r="L50" i="7"/>
  <c r="L51" i="7"/>
  <c r="L52" i="7"/>
  <c r="L53" i="7"/>
  <c r="L54" i="7"/>
  <c r="L55" i="7"/>
  <c r="L56" i="7"/>
  <c r="L57" i="7"/>
  <c r="L58" i="7"/>
  <c r="L59" i="7"/>
  <c r="L60" i="7"/>
  <c r="L61" i="7"/>
  <c r="L62" i="7"/>
  <c r="L63" i="7"/>
  <c r="L64" i="7"/>
  <c r="L65" i="7"/>
  <c r="L66" i="7"/>
  <c r="L67" i="7"/>
  <c r="L68" i="7"/>
  <c r="L69" i="7"/>
  <c r="L70" i="7"/>
  <c r="L71" i="7"/>
  <c r="L72" i="7"/>
  <c r="L73" i="7"/>
  <c r="L74" i="7"/>
  <c r="L75" i="7"/>
  <c r="L76" i="7"/>
  <c r="L77" i="7"/>
  <c r="L78" i="7"/>
  <c r="L79" i="7"/>
  <c r="L80" i="7"/>
  <c r="L81" i="7"/>
  <c r="L82" i="7"/>
  <c r="L83" i="7"/>
  <c r="L84" i="7"/>
  <c r="L85" i="7"/>
  <c r="L86" i="7"/>
  <c r="L87" i="7"/>
  <c r="L88" i="7"/>
  <c r="L89" i="7"/>
  <c r="L90" i="7"/>
  <c r="L91" i="7"/>
  <c r="L92" i="7"/>
  <c r="L93" i="7"/>
  <c r="L94" i="7"/>
  <c r="L95" i="7"/>
  <c r="L96" i="7"/>
  <c r="L97" i="7"/>
  <c r="L98" i="7"/>
  <c r="L99" i="7"/>
  <c r="L100" i="7"/>
  <c r="L101" i="7"/>
  <c r="L102" i="7"/>
  <c r="L103" i="7"/>
  <c r="L104" i="7"/>
  <c r="L105" i="7"/>
  <c r="L106" i="7"/>
  <c r="L107" i="7"/>
  <c r="L108" i="7"/>
  <c r="L109" i="7"/>
  <c r="L110" i="7"/>
  <c r="L111" i="7"/>
  <c r="L112" i="7"/>
  <c r="L113" i="7"/>
  <c r="L114" i="7"/>
  <c r="L115" i="7"/>
  <c r="L116" i="7"/>
  <c r="L117" i="7"/>
  <c r="L118" i="7"/>
  <c r="L119" i="7"/>
  <c r="L120" i="7"/>
  <c r="L121" i="7"/>
  <c r="L122" i="7"/>
  <c r="L123" i="7"/>
  <c r="L124" i="7"/>
  <c r="L125" i="7"/>
  <c r="L126" i="7"/>
  <c r="L127" i="7"/>
  <c r="L128" i="7"/>
  <c r="L129" i="7"/>
  <c r="L130" i="7"/>
  <c r="L131" i="7"/>
  <c r="L132" i="7"/>
  <c r="L133" i="7"/>
  <c r="L134" i="7"/>
  <c r="L135" i="7"/>
  <c r="L136" i="7"/>
  <c r="L137" i="7"/>
  <c r="L138" i="7"/>
  <c r="L139" i="7"/>
  <c r="L140" i="7"/>
  <c r="L141" i="7"/>
  <c r="L142" i="7"/>
  <c r="L143" i="7"/>
  <c r="L144" i="7"/>
  <c r="L145" i="7"/>
  <c r="L146" i="7"/>
  <c r="L147" i="7"/>
  <c r="L148" i="7"/>
  <c r="L149" i="7"/>
  <c r="L150" i="7"/>
  <c r="L151" i="7"/>
  <c r="L152" i="7"/>
  <c r="L153" i="7"/>
  <c r="L154" i="7"/>
  <c r="L155" i="7"/>
  <c r="L156" i="7"/>
  <c r="L157" i="7"/>
  <c r="L158" i="7"/>
  <c r="L159" i="7"/>
  <c r="L160" i="7"/>
  <c r="L161" i="7"/>
  <c r="L162" i="7"/>
  <c r="L163" i="7"/>
  <c r="L164" i="7"/>
  <c r="L165" i="7"/>
  <c r="L166" i="7"/>
  <c r="L167" i="7"/>
  <c r="L168" i="7"/>
  <c r="L169" i="7"/>
  <c r="L170" i="7"/>
  <c r="L171" i="7"/>
  <c r="L172" i="7"/>
  <c r="L173" i="7"/>
  <c r="L174" i="7"/>
  <c r="L175" i="7"/>
  <c r="L176" i="7"/>
  <c r="L177" i="7"/>
  <c r="L178" i="7"/>
  <c r="L179" i="7"/>
  <c r="L180" i="7"/>
  <c r="L181" i="7"/>
  <c r="L182" i="7"/>
  <c r="L183" i="7"/>
  <c r="L184" i="7"/>
  <c r="L185" i="7"/>
  <c r="L186" i="7"/>
  <c r="L187" i="7"/>
  <c r="L188" i="7"/>
  <c r="L189" i="7"/>
  <c r="L190" i="7"/>
  <c r="L191" i="7"/>
  <c r="L192" i="7"/>
  <c r="L193" i="7"/>
  <c r="L194" i="7"/>
  <c r="L195" i="7"/>
  <c r="L196" i="7"/>
  <c r="L197" i="7"/>
  <c r="L198" i="7"/>
  <c r="L199" i="7"/>
  <c r="L200" i="7"/>
  <c r="L201" i="7"/>
  <c r="L202" i="7"/>
  <c r="L203" i="7"/>
  <c r="L204" i="7"/>
  <c r="L205" i="7"/>
  <c r="L206" i="7"/>
  <c r="L207" i="7"/>
  <c r="L208" i="7"/>
  <c r="L209" i="7"/>
  <c r="L210" i="7"/>
  <c r="L211" i="7"/>
  <c r="L212" i="7"/>
  <c r="L213" i="7"/>
  <c r="L214" i="7"/>
  <c r="L215" i="7"/>
  <c r="L216" i="7"/>
  <c r="L217" i="7"/>
  <c r="L218" i="7"/>
  <c r="L219" i="7"/>
  <c r="L220" i="7"/>
  <c r="L221" i="7"/>
  <c r="L222" i="7"/>
  <c r="L223" i="7"/>
  <c r="L224" i="7"/>
  <c r="L225" i="7"/>
  <c r="L226" i="7"/>
  <c r="L227" i="7"/>
  <c r="L228" i="7"/>
  <c r="L229" i="7"/>
  <c r="L230" i="7"/>
  <c r="L231" i="7"/>
  <c r="L232" i="7"/>
  <c r="L233" i="7"/>
  <c r="L234" i="7"/>
  <c r="L235" i="7"/>
  <c r="L236" i="7"/>
  <c r="L237" i="7"/>
  <c r="L238" i="7"/>
  <c r="L239" i="7"/>
  <c r="L240" i="7"/>
  <c r="L241" i="7"/>
  <c r="L242" i="7"/>
  <c r="L243" i="7"/>
  <c r="L244" i="7"/>
  <c r="L245" i="7"/>
  <c r="L246" i="7"/>
  <c r="L247" i="7"/>
  <c r="L248" i="7"/>
  <c r="L249" i="7"/>
  <c r="L250" i="7"/>
  <c r="L251" i="7"/>
  <c r="L252" i="7"/>
  <c r="L253" i="7"/>
  <c r="L254" i="7"/>
  <c r="L255" i="7"/>
  <c r="L256" i="7"/>
  <c r="L257" i="7"/>
  <c r="L258" i="7"/>
  <c r="L259" i="7"/>
  <c r="L260" i="7"/>
  <c r="L261" i="7"/>
  <c r="L262" i="7"/>
  <c r="L263" i="7"/>
  <c r="L264" i="7"/>
  <c r="L265" i="7"/>
  <c r="L266" i="7"/>
  <c r="L267" i="7"/>
  <c r="L268" i="7"/>
  <c r="L269" i="7"/>
  <c r="L270" i="7"/>
  <c r="L271" i="7"/>
  <c r="L272" i="7"/>
  <c r="L273" i="7"/>
  <c r="L274" i="7"/>
  <c r="L275" i="7"/>
  <c r="L276" i="7"/>
  <c r="L277" i="7"/>
  <c r="L278" i="7"/>
  <c r="L279" i="7"/>
  <c r="L280" i="7"/>
  <c r="L281" i="7"/>
  <c r="L282" i="7"/>
  <c r="L283" i="7"/>
  <c r="L284" i="7"/>
  <c r="L285" i="7"/>
  <c r="L286" i="7"/>
  <c r="L287" i="7"/>
  <c r="L288" i="7"/>
  <c r="L289" i="7"/>
  <c r="L290" i="7"/>
  <c r="L291" i="7"/>
  <c r="L292" i="7"/>
  <c r="L293" i="7"/>
  <c r="L294" i="7"/>
  <c r="L295" i="7"/>
  <c r="L296" i="7"/>
  <c r="L297" i="7"/>
  <c r="L298" i="7"/>
  <c r="L299" i="7"/>
  <c r="L300" i="7"/>
  <c r="L301" i="7"/>
  <c r="L302" i="7"/>
  <c r="L303" i="7"/>
  <c r="L304" i="7"/>
  <c r="L305" i="7"/>
  <c r="L306" i="7"/>
  <c r="L307" i="7"/>
  <c r="L308" i="7"/>
  <c r="L309" i="7"/>
  <c r="L310" i="7"/>
  <c r="L311" i="7"/>
  <c r="L312" i="7"/>
  <c r="L313" i="7"/>
  <c r="L314" i="7"/>
  <c r="L315" i="7"/>
  <c r="L316" i="7"/>
  <c r="L317" i="7"/>
  <c r="L318" i="7"/>
  <c r="L319" i="7"/>
  <c r="L320" i="7"/>
  <c r="L321" i="7"/>
  <c r="L322" i="7"/>
  <c r="L323" i="7"/>
  <c r="L324" i="7"/>
  <c r="L325" i="7"/>
  <c r="L326" i="7"/>
  <c r="L327" i="7"/>
  <c r="L328" i="7"/>
  <c r="L329" i="7"/>
  <c r="L330" i="7"/>
  <c r="L331" i="7"/>
  <c r="L332" i="7"/>
  <c r="L333" i="7"/>
  <c r="L334" i="7"/>
  <c r="L335" i="7"/>
  <c r="L336" i="7"/>
  <c r="L337" i="7"/>
  <c r="L338" i="7"/>
  <c r="L339" i="7"/>
  <c r="L340" i="7"/>
  <c r="L341" i="7"/>
  <c r="L342" i="7"/>
  <c r="L343" i="7"/>
  <c r="L344" i="7"/>
  <c r="L345" i="7"/>
  <c r="L346" i="7"/>
  <c r="L347" i="7"/>
  <c r="L348" i="7"/>
  <c r="L349" i="7"/>
  <c r="L350" i="7"/>
  <c r="L351" i="7"/>
  <c r="L352" i="7"/>
  <c r="L353" i="7"/>
  <c r="L354" i="7"/>
  <c r="L355" i="7"/>
  <c r="L356" i="7"/>
  <c r="L357" i="7"/>
  <c r="L358" i="7"/>
  <c r="L359" i="7"/>
  <c r="L360" i="7"/>
  <c r="L361" i="7"/>
  <c r="L362" i="7"/>
  <c r="L363" i="7"/>
  <c r="L364" i="7"/>
  <c r="L365" i="7"/>
  <c r="L366" i="7"/>
  <c r="L367" i="7"/>
  <c r="L368" i="7"/>
  <c r="L369" i="7"/>
  <c r="L370" i="7"/>
  <c r="L371" i="7"/>
  <c r="L372" i="7"/>
  <c r="L373" i="7"/>
  <c r="L374" i="7"/>
  <c r="L375" i="7"/>
  <c r="L376" i="7"/>
  <c r="L377" i="7"/>
  <c r="L378" i="7"/>
  <c r="L379" i="7"/>
  <c r="L380" i="7"/>
  <c r="L381" i="7"/>
  <c r="L382" i="7"/>
  <c r="L383" i="7"/>
  <c r="L384" i="7"/>
  <c r="L385" i="7"/>
  <c r="L386" i="7"/>
  <c r="L387" i="7"/>
  <c r="L388" i="7"/>
  <c r="L389" i="7"/>
  <c r="L390" i="7"/>
  <c r="L391" i="7"/>
  <c r="L392" i="7"/>
  <c r="L393" i="7"/>
  <c r="L394" i="7"/>
  <c r="L395" i="7"/>
  <c r="L396" i="7"/>
  <c r="L397" i="7"/>
  <c r="L398" i="7"/>
  <c r="L399" i="7"/>
  <c r="L400" i="7"/>
  <c r="L401" i="7"/>
  <c r="L402" i="7"/>
  <c r="L403" i="7"/>
  <c r="L404" i="7"/>
  <c r="L405" i="7"/>
  <c r="L406" i="7"/>
  <c r="L407" i="7"/>
  <c r="L408" i="7"/>
  <c r="L409" i="7"/>
  <c r="L410" i="7"/>
  <c r="L411" i="7"/>
  <c r="L412" i="7"/>
  <c r="L413" i="7"/>
  <c r="L414" i="7"/>
  <c r="L415" i="7"/>
  <c r="L416" i="7"/>
  <c r="L417" i="7"/>
  <c r="L418" i="7"/>
  <c r="L419" i="7"/>
  <c r="L420" i="7"/>
  <c r="L421" i="7"/>
  <c r="L422" i="7"/>
  <c r="L423" i="7"/>
  <c r="L424" i="7"/>
  <c r="L425" i="7"/>
  <c r="L426" i="7"/>
  <c r="L427" i="7"/>
  <c r="L428" i="7"/>
  <c r="L429" i="7"/>
  <c r="L430" i="7"/>
  <c r="L431" i="7"/>
  <c r="L432" i="7"/>
  <c r="L433" i="7"/>
  <c r="L434" i="7"/>
  <c r="L435" i="7"/>
  <c r="L436" i="7"/>
  <c r="L437" i="7"/>
  <c r="L438" i="7"/>
  <c r="L439" i="7"/>
  <c r="L440" i="7"/>
  <c r="L441" i="7"/>
  <c r="L442" i="7"/>
  <c r="L443" i="7"/>
  <c r="L444" i="7"/>
  <c r="L445" i="7"/>
  <c r="L446" i="7"/>
  <c r="L447" i="7"/>
  <c r="L448" i="7"/>
  <c r="L449" i="7"/>
  <c r="L450" i="7"/>
  <c r="L451" i="7"/>
  <c r="L452" i="7"/>
  <c r="L453" i="7"/>
  <c r="L454" i="7"/>
  <c r="L455" i="7"/>
  <c r="L456" i="7"/>
  <c r="L457" i="7"/>
  <c r="L458" i="7"/>
  <c r="L459" i="7"/>
  <c r="L460" i="7"/>
  <c r="L461" i="7"/>
  <c r="L462" i="7"/>
  <c r="L463" i="7"/>
  <c r="L464" i="7"/>
  <c r="L465" i="7"/>
  <c r="L466" i="7"/>
  <c r="L467" i="7"/>
  <c r="L468" i="7"/>
  <c r="L469" i="7"/>
  <c r="L470" i="7"/>
  <c r="L471" i="7"/>
  <c r="L472" i="7"/>
  <c r="L473" i="7"/>
  <c r="L474" i="7"/>
  <c r="L475" i="7"/>
  <c r="L476" i="7"/>
  <c r="L477" i="7"/>
  <c r="L478" i="7"/>
  <c r="L479" i="7"/>
  <c r="L480" i="7"/>
  <c r="L481" i="7"/>
  <c r="L482" i="7"/>
  <c r="L483" i="7"/>
  <c r="L484" i="7"/>
  <c r="L485" i="7"/>
  <c r="L486" i="7"/>
  <c r="L487" i="7"/>
  <c r="L488" i="7"/>
  <c r="L489" i="7"/>
  <c r="L490" i="7"/>
  <c r="L491" i="7"/>
  <c r="L492" i="7"/>
  <c r="L493" i="7"/>
  <c r="L494" i="7"/>
  <c r="L495" i="7"/>
  <c r="L496" i="7"/>
  <c r="L497" i="7"/>
  <c r="L498" i="7"/>
  <c r="L499" i="7"/>
  <c r="L500" i="7"/>
  <c r="L501" i="7"/>
  <c r="L502" i="7"/>
  <c r="L503" i="7"/>
  <c r="L504" i="7"/>
  <c r="L505" i="7"/>
  <c r="L506" i="7"/>
  <c r="L507" i="7"/>
  <c r="L508" i="7"/>
  <c r="L509" i="7"/>
  <c r="L510" i="7"/>
  <c r="L511" i="7"/>
  <c r="L512" i="7"/>
  <c r="L513" i="7"/>
  <c r="L514" i="7"/>
  <c r="L515" i="7"/>
  <c r="L516" i="7"/>
  <c r="L517" i="7"/>
  <c r="L518" i="7"/>
  <c r="L519" i="7"/>
  <c r="L520" i="7"/>
  <c r="L521" i="7"/>
  <c r="L522" i="7"/>
  <c r="L523" i="7"/>
  <c r="L524" i="7"/>
  <c r="L525" i="7"/>
  <c r="L526" i="7"/>
  <c r="L527" i="7"/>
  <c r="L528" i="7"/>
  <c r="L529" i="7"/>
  <c r="L530" i="7"/>
  <c r="L531" i="7"/>
  <c r="L532" i="7"/>
  <c r="L533" i="7"/>
  <c r="L534" i="7"/>
  <c r="L535" i="7"/>
  <c r="L536" i="7"/>
  <c r="L537" i="7"/>
  <c r="L538" i="7"/>
  <c r="L539" i="7"/>
  <c r="L540" i="7"/>
  <c r="L541" i="7"/>
  <c r="L542" i="7"/>
  <c r="L543" i="7"/>
  <c r="L544" i="7"/>
  <c r="L545" i="7"/>
  <c r="L546" i="7"/>
  <c r="L547" i="7"/>
  <c r="L548" i="7"/>
  <c r="L549" i="7"/>
  <c r="L550" i="7"/>
  <c r="L551" i="7"/>
  <c r="L552" i="7"/>
  <c r="L553" i="7"/>
  <c r="L554" i="7"/>
  <c r="L555" i="7"/>
  <c r="L556" i="7"/>
  <c r="L557" i="7"/>
  <c r="L558" i="7"/>
  <c r="L559" i="7"/>
  <c r="L560" i="7"/>
  <c r="L561" i="7"/>
  <c r="L562" i="7"/>
  <c r="L563" i="7"/>
  <c r="L564" i="7"/>
  <c r="L565" i="7"/>
  <c r="L566" i="7"/>
  <c r="L567" i="7"/>
  <c r="L568" i="7"/>
  <c r="L569" i="7"/>
  <c r="L570" i="7"/>
  <c r="L571" i="7"/>
  <c r="L572" i="7"/>
  <c r="L573" i="7"/>
  <c r="L574" i="7"/>
  <c r="L575" i="7"/>
  <c r="L576" i="7"/>
  <c r="L577" i="7"/>
  <c r="L578" i="7"/>
  <c r="L579" i="7"/>
  <c r="L580" i="7"/>
  <c r="L581" i="7"/>
  <c r="L582" i="7"/>
  <c r="L583" i="7"/>
  <c r="L584" i="7"/>
  <c r="L585" i="7"/>
  <c r="L586" i="7"/>
  <c r="L587" i="7"/>
  <c r="L588" i="7"/>
  <c r="L589" i="7"/>
  <c r="L590" i="7"/>
  <c r="L591" i="7"/>
  <c r="L592" i="7"/>
  <c r="L593" i="7"/>
  <c r="L594" i="7"/>
  <c r="L595" i="7"/>
  <c r="L596" i="7"/>
  <c r="L597" i="7"/>
  <c r="L598" i="7"/>
  <c r="L599" i="7"/>
  <c r="L600" i="7"/>
  <c r="L601" i="7"/>
  <c r="L602" i="7"/>
  <c r="L603" i="7"/>
  <c r="L604" i="7"/>
  <c r="L605" i="7"/>
  <c r="L606" i="7"/>
  <c r="L607" i="7"/>
  <c r="L608" i="7"/>
  <c r="L609" i="7"/>
  <c r="L610" i="7"/>
  <c r="L611" i="7"/>
  <c r="L612" i="7"/>
  <c r="L613" i="7"/>
  <c r="L614" i="7"/>
  <c r="L615" i="7"/>
  <c r="L616" i="7"/>
  <c r="L617" i="7"/>
  <c r="L618" i="7"/>
  <c r="L619" i="7"/>
  <c r="L620" i="7"/>
  <c r="L621" i="7"/>
  <c r="L622" i="7"/>
  <c r="L623" i="7"/>
  <c r="L624" i="7"/>
  <c r="L625" i="7"/>
  <c r="L626" i="7"/>
  <c r="L627" i="7"/>
  <c r="L628" i="7"/>
  <c r="L629" i="7"/>
  <c r="L630" i="7"/>
  <c r="L631" i="7"/>
  <c r="L632" i="7"/>
  <c r="L633" i="7"/>
  <c r="L634" i="7"/>
  <c r="L635" i="7"/>
  <c r="L636" i="7"/>
  <c r="L637" i="7"/>
  <c r="L638" i="7"/>
  <c r="L639" i="7"/>
  <c r="L640" i="7"/>
  <c r="L641" i="7"/>
  <c r="L642" i="7"/>
  <c r="L643" i="7"/>
  <c r="L644" i="7"/>
  <c r="L645" i="7"/>
  <c r="L646" i="7"/>
  <c r="L647" i="7"/>
  <c r="L648" i="7"/>
  <c r="L649" i="7"/>
  <c r="L650" i="7"/>
  <c r="L651" i="7"/>
  <c r="L652" i="7"/>
  <c r="L653" i="7"/>
  <c r="L654" i="7"/>
  <c r="L655" i="7"/>
  <c r="L656" i="7"/>
  <c r="L657" i="7"/>
  <c r="L658" i="7"/>
  <c r="L659" i="7"/>
  <c r="L660" i="7"/>
  <c r="L661" i="7"/>
  <c r="L662" i="7"/>
  <c r="L663" i="7"/>
  <c r="L664" i="7"/>
  <c r="L665" i="7"/>
  <c r="L666" i="7"/>
  <c r="L667" i="7"/>
  <c r="L668" i="7"/>
  <c r="L669" i="7"/>
  <c r="L670" i="7"/>
  <c r="L671" i="7"/>
  <c r="L672" i="7"/>
  <c r="L673" i="7"/>
  <c r="L674" i="7"/>
  <c r="L675" i="7"/>
  <c r="L676" i="7"/>
  <c r="L677" i="7"/>
  <c r="L678" i="7"/>
  <c r="L679" i="7"/>
  <c r="L680" i="7"/>
  <c r="L681" i="7"/>
  <c r="L682" i="7"/>
  <c r="L683" i="7"/>
  <c r="L684" i="7"/>
  <c r="L685" i="7"/>
  <c r="L686" i="7"/>
  <c r="L687" i="7"/>
  <c r="L688" i="7"/>
  <c r="L689" i="7"/>
  <c r="L690" i="7"/>
  <c r="L691" i="7"/>
  <c r="L692" i="7"/>
  <c r="L693" i="7"/>
  <c r="L694" i="7"/>
  <c r="L695" i="7"/>
  <c r="L696" i="7"/>
  <c r="L697" i="7"/>
  <c r="L698" i="7"/>
  <c r="L699" i="7"/>
  <c r="L700" i="7"/>
  <c r="L701" i="7"/>
  <c r="L702" i="7"/>
  <c r="L703" i="7"/>
  <c r="L704" i="7"/>
  <c r="L705" i="7"/>
  <c r="L706" i="7"/>
  <c r="L707" i="7"/>
  <c r="L708" i="7"/>
  <c r="L709" i="7"/>
  <c r="L710" i="7"/>
  <c r="L711" i="7"/>
  <c r="L712" i="7"/>
  <c r="L713" i="7"/>
  <c r="L714" i="7"/>
  <c r="L715" i="7"/>
  <c r="L716" i="7"/>
  <c r="L717" i="7"/>
  <c r="L718" i="7"/>
  <c r="L719" i="7"/>
  <c r="L720" i="7"/>
  <c r="L721" i="7"/>
  <c r="L722" i="7"/>
  <c r="L723" i="7"/>
  <c r="L724" i="7"/>
  <c r="L725" i="7"/>
  <c r="L726" i="7"/>
  <c r="L727" i="7"/>
  <c r="L728" i="7"/>
  <c r="L729" i="7"/>
  <c r="L730" i="7"/>
  <c r="L731" i="7"/>
  <c r="L732" i="7"/>
  <c r="L733" i="7"/>
  <c r="L734" i="7"/>
  <c r="L735" i="7"/>
  <c r="L736" i="7"/>
  <c r="L737" i="7"/>
  <c r="L738" i="7"/>
  <c r="L739" i="7"/>
  <c r="L740" i="7"/>
  <c r="L741" i="7"/>
  <c r="L742" i="7"/>
  <c r="L743" i="7"/>
  <c r="L744" i="7"/>
  <c r="L745" i="7"/>
  <c r="L746" i="7"/>
  <c r="L747" i="7"/>
  <c r="L748" i="7"/>
  <c r="L749" i="7"/>
  <c r="L750" i="7"/>
  <c r="L751" i="7"/>
  <c r="L752" i="7"/>
  <c r="L753" i="7"/>
  <c r="L754" i="7"/>
  <c r="L755" i="7"/>
  <c r="L756" i="7"/>
  <c r="L757" i="7"/>
  <c r="L758" i="7"/>
  <c r="L759" i="7"/>
  <c r="L760" i="7"/>
  <c r="L761" i="7"/>
  <c r="L762" i="7"/>
  <c r="L763" i="7"/>
  <c r="L764" i="7"/>
  <c r="L765" i="7"/>
  <c r="L766" i="7"/>
  <c r="L767" i="7"/>
  <c r="L768" i="7"/>
  <c r="L769" i="7"/>
  <c r="L770" i="7"/>
  <c r="L771" i="7"/>
  <c r="L772" i="7"/>
  <c r="L773" i="7"/>
  <c r="L774" i="7"/>
  <c r="L775" i="7"/>
  <c r="L776" i="7"/>
  <c r="L777" i="7"/>
  <c r="L778" i="7"/>
  <c r="L779" i="7"/>
  <c r="L780" i="7"/>
  <c r="L781" i="7"/>
  <c r="L782" i="7"/>
  <c r="L783" i="7"/>
  <c r="L784" i="7"/>
  <c r="L785" i="7"/>
  <c r="L786" i="7"/>
  <c r="L787" i="7"/>
  <c r="L788" i="7"/>
  <c r="L789" i="7"/>
  <c r="L790" i="7"/>
  <c r="L791" i="7"/>
  <c r="L792" i="7"/>
  <c r="L793" i="7"/>
  <c r="L794" i="7"/>
  <c r="L795" i="7"/>
  <c r="L796" i="7"/>
  <c r="L797" i="7"/>
  <c r="L798" i="7"/>
  <c r="L799" i="7"/>
  <c r="L800" i="7"/>
  <c r="L801" i="7"/>
  <c r="L802" i="7"/>
  <c r="L803" i="7"/>
  <c r="L804" i="7"/>
  <c r="L805" i="7"/>
  <c r="L806" i="7"/>
  <c r="L807" i="7"/>
  <c r="L808" i="7"/>
  <c r="L809" i="7"/>
  <c r="L810" i="7"/>
  <c r="L811" i="7"/>
  <c r="L812" i="7"/>
  <c r="L813" i="7"/>
  <c r="L814" i="7"/>
  <c r="L815" i="7"/>
  <c r="L816" i="7"/>
  <c r="L817" i="7"/>
  <c r="L818" i="7"/>
  <c r="L819" i="7"/>
  <c r="L820" i="7"/>
  <c r="L821" i="7"/>
  <c r="L822" i="7"/>
  <c r="L823" i="7"/>
  <c r="L824" i="7"/>
  <c r="L825" i="7"/>
  <c r="L826" i="7"/>
  <c r="L827" i="7"/>
  <c r="L828" i="7"/>
  <c r="L829" i="7"/>
  <c r="L830" i="7"/>
  <c r="L831" i="7"/>
  <c r="L832" i="7"/>
  <c r="L833" i="7"/>
  <c r="L834" i="7"/>
  <c r="L835" i="7"/>
  <c r="L836" i="7"/>
  <c r="L837" i="7"/>
  <c r="L838" i="7"/>
  <c r="L839" i="7"/>
  <c r="L840" i="7"/>
  <c r="L841" i="7"/>
  <c r="L842" i="7"/>
  <c r="L843" i="7"/>
  <c r="L844" i="7"/>
  <c r="L845" i="7"/>
  <c r="L846" i="7"/>
  <c r="L847" i="7"/>
  <c r="L848" i="7"/>
  <c r="L849" i="7"/>
  <c r="L850" i="7"/>
  <c r="L851" i="7"/>
  <c r="L852" i="7"/>
  <c r="L853" i="7"/>
  <c r="L854" i="7"/>
  <c r="L855" i="7"/>
  <c r="L856" i="7"/>
  <c r="L857" i="7"/>
  <c r="L858" i="7"/>
  <c r="L859" i="7"/>
  <c r="L860" i="7"/>
  <c r="L861" i="7"/>
  <c r="L862" i="7"/>
  <c r="L863" i="7"/>
  <c r="L864" i="7"/>
  <c r="L865" i="7"/>
  <c r="L866" i="7"/>
  <c r="L867" i="7"/>
  <c r="L868" i="7"/>
  <c r="L869" i="7"/>
  <c r="L870" i="7"/>
  <c r="L871" i="7"/>
  <c r="L872" i="7"/>
  <c r="L873" i="7"/>
  <c r="L874" i="7"/>
  <c r="L875" i="7"/>
  <c r="L876" i="7"/>
  <c r="L877" i="7"/>
  <c r="L878" i="7"/>
  <c r="L879" i="7"/>
  <c r="L880" i="7"/>
  <c r="L881" i="7"/>
  <c r="L882" i="7"/>
  <c r="L883" i="7"/>
  <c r="L884" i="7"/>
  <c r="L885" i="7"/>
  <c r="L886" i="7"/>
  <c r="L887" i="7"/>
  <c r="L888" i="7"/>
  <c r="L889" i="7"/>
  <c r="L890" i="7"/>
  <c r="L891" i="7"/>
  <c r="L892" i="7"/>
  <c r="L893" i="7"/>
  <c r="L894" i="7"/>
  <c r="L895" i="7"/>
  <c r="L896" i="7"/>
  <c r="L897" i="7"/>
  <c r="L898" i="7"/>
  <c r="L899" i="7"/>
  <c r="L900" i="7"/>
  <c r="L901" i="7"/>
  <c r="L902" i="7"/>
  <c r="L903" i="7"/>
  <c r="L904" i="7"/>
  <c r="L905" i="7"/>
  <c r="L906" i="7"/>
  <c r="L907" i="7"/>
  <c r="L908" i="7"/>
  <c r="L909" i="7"/>
  <c r="L910" i="7"/>
  <c r="L911" i="7"/>
  <c r="L912" i="7"/>
  <c r="L913" i="7"/>
  <c r="L914" i="7"/>
  <c r="L915" i="7"/>
  <c r="L916" i="7"/>
  <c r="L917" i="7"/>
  <c r="L918" i="7"/>
  <c r="L919" i="7"/>
  <c r="L920" i="7"/>
  <c r="L921" i="7"/>
  <c r="L922" i="7"/>
  <c r="L923" i="7"/>
  <c r="L924" i="7"/>
  <c r="L925" i="7"/>
  <c r="L926" i="7"/>
  <c r="L927" i="7"/>
  <c r="L928" i="7"/>
  <c r="L929" i="7"/>
  <c r="L930" i="7"/>
  <c r="L931" i="7"/>
  <c r="L932" i="7"/>
  <c r="L933" i="7"/>
  <c r="L934" i="7"/>
  <c r="L935" i="7"/>
  <c r="L936" i="7"/>
  <c r="L937" i="7"/>
  <c r="L938" i="7"/>
  <c r="L939" i="7"/>
  <c r="L940" i="7"/>
  <c r="L941" i="7"/>
  <c r="L942" i="7"/>
  <c r="L943" i="7"/>
  <c r="L944" i="7"/>
  <c r="L945" i="7"/>
  <c r="L946" i="7"/>
  <c r="L947" i="7"/>
  <c r="L948" i="7"/>
  <c r="L949" i="7"/>
  <c r="L950" i="7"/>
  <c r="L951" i="7"/>
  <c r="L952" i="7"/>
  <c r="L953" i="7"/>
  <c r="L954" i="7"/>
  <c r="L955" i="7"/>
  <c r="L956" i="7"/>
  <c r="L957" i="7"/>
  <c r="L958" i="7"/>
  <c r="L959" i="7"/>
  <c r="L960" i="7"/>
  <c r="L961" i="7"/>
  <c r="L962" i="7"/>
  <c r="L963" i="7"/>
  <c r="L964" i="7"/>
  <c r="L965" i="7"/>
  <c r="L966" i="7"/>
  <c r="L967" i="7"/>
  <c r="L968" i="7"/>
  <c r="L969" i="7"/>
  <c r="L970" i="7"/>
  <c r="L971" i="7"/>
  <c r="L972" i="7"/>
  <c r="L973" i="7"/>
  <c r="L974" i="7"/>
  <c r="L975" i="7"/>
  <c r="L976" i="7"/>
  <c r="L977" i="7"/>
  <c r="L978" i="7"/>
  <c r="L979" i="7"/>
  <c r="L980" i="7"/>
  <c r="L981" i="7"/>
  <c r="L982" i="7"/>
  <c r="L983" i="7"/>
  <c r="L984" i="7"/>
  <c r="L985" i="7"/>
  <c r="L986" i="7"/>
  <c r="L987" i="7"/>
  <c r="L988" i="7"/>
  <c r="L989" i="7"/>
  <c r="L990" i="7"/>
  <c r="L991" i="7"/>
  <c r="L992" i="7"/>
  <c r="L993" i="7"/>
  <c r="L994" i="7"/>
  <c r="L995" i="7"/>
  <c r="L996" i="7"/>
  <c r="L997" i="7"/>
  <c r="L998" i="7"/>
  <c r="L999" i="7"/>
  <c r="L1000" i="7"/>
  <c r="L1001" i="7"/>
  <c r="L1002" i="7"/>
  <c r="L1003" i="7"/>
  <c r="L1004" i="7"/>
  <c r="L1005" i="7"/>
  <c r="L1006" i="7"/>
  <c r="L1007" i="7"/>
  <c r="L1008" i="7"/>
  <c r="L1009" i="7"/>
  <c r="L1010" i="7"/>
  <c r="L1011" i="7"/>
  <c r="L1012" i="7"/>
  <c r="L1013" i="7"/>
  <c r="L1014" i="7"/>
  <c r="L1015" i="7"/>
  <c r="L1016" i="7"/>
  <c r="L1017" i="7"/>
  <c r="L1018" i="7"/>
  <c r="L1019" i="7"/>
  <c r="L1020" i="7"/>
  <c r="L1021" i="7"/>
  <c r="L1022" i="7"/>
  <c r="L1023" i="7"/>
  <c r="L1024" i="7"/>
  <c r="L1025" i="7"/>
  <c r="L1026" i="7"/>
  <c r="L1027" i="7"/>
  <c r="L1028" i="7"/>
  <c r="L1029" i="7"/>
  <c r="L1030" i="7"/>
  <c r="L1031" i="7"/>
  <c r="L1032" i="7"/>
  <c r="L1033" i="7"/>
  <c r="L1034" i="7"/>
  <c r="L1035" i="7"/>
  <c r="L1036" i="7"/>
  <c r="L1037" i="7"/>
  <c r="L1038" i="7"/>
  <c r="L1039" i="7"/>
  <c r="L1040" i="7"/>
  <c r="L1041" i="7"/>
  <c r="L1042" i="7"/>
  <c r="L1043" i="7"/>
  <c r="L1044" i="7"/>
  <c r="L1045" i="7"/>
  <c r="L1046" i="7"/>
  <c r="L1047" i="7"/>
  <c r="L1048" i="7"/>
  <c r="L1049" i="7"/>
  <c r="L1050" i="7"/>
  <c r="L1051" i="7"/>
  <c r="L1052" i="7"/>
  <c r="L1053" i="7"/>
  <c r="L1054" i="7"/>
  <c r="L1055" i="7"/>
  <c r="L1056" i="7"/>
  <c r="L1057" i="7"/>
  <c r="L1058" i="7"/>
  <c r="L1059" i="7"/>
  <c r="L1060" i="7"/>
  <c r="L1061" i="7"/>
  <c r="L1062" i="7"/>
  <c r="L1063" i="7"/>
  <c r="L1064" i="7"/>
  <c r="L1065" i="7"/>
  <c r="L1066" i="7"/>
  <c r="L1067" i="7"/>
  <c r="L1068" i="7"/>
  <c r="L1069" i="7"/>
  <c r="L1070" i="7"/>
  <c r="L1071" i="7"/>
  <c r="L1072" i="7"/>
  <c r="L1073" i="7"/>
  <c r="L1074" i="7"/>
  <c r="L1075" i="7"/>
  <c r="L1076" i="7"/>
  <c r="L1077" i="7"/>
  <c r="L1078" i="7"/>
  <c r="L1079" i="7"/>
  <c r="L1080" i="7"/>
  <c r="L1081" i="7"/>
  <c r="L1082" i="7"/>
  <c r="L1083" i="7"/>
  <c r="L1084" i="7"/>
  <c r="L1085" i="7"/>
  <c r="L1086" i="7"/>
  <c r="L1087" i="7"/>
  <c r="L1088" i="7"/>
  <c r="L1089" i="7"/>
  <c r="L1090" i="7"/>
  <c r="L1091" i="7"/>
  <c r="L1092" i="7"/>
  <c r="L1093" i="7"/>
  <c r="L1094" i="7"/>
  <c r="L1095" i="7"/>
  <c r="L1096" i="7"/>
  <c r="L1097" i="7"/>
  <c r="L1098" i="7"/>
  <c r="L1099" i="7"/>
  <c r="L1100" i="7"/>
  <c r="L1101" i="7"/>
  <c r="L1102" i="7"/>
  <c r="L1103" i="7"/>
  <c r="L1104" i="7"/>
  <c r="L1105" i="7"/>
  <c r="L1106" i="7"/>
  <c r="L1107" i="7"/>
  <c r="L1108" i="7"/>
  <c r="L1109" i="7"/>
  <c r="L1110" i="7"/>
  <c r="L1111" i="7"/>
  <c r="L1112" i="7"/>
  <c r="L1113" i="7"/>
  <c r="L1114" i="7"/>
  <c r="L1115" i="7"/>
  <c r="L1116" i="7"/>
  <c r="L1117" i="7"/>
  <c r="L1118" i="7"/>
  <c r="L1119" i="7"/>
  <c r="L1120" i="7"/>
  <c r="L1121" i="7"/>
  <c r="L1122" i="7"/>
  <c r="L1123" i="7"/>
  <c r="L1124" i="7"/>
  <c r="L1125" i="7"/>
  <c r="L1126" i="7"/>
  <c r="L1127" i="7"/>
  <c r="L1128" i="7"/>
  <c r="L1129" i="7"/>
  <c r="L1130" i="7"/>
  <c r="L1131" i="7"/>
  <c r="L1132" i="7"/>
  <c r="L1133" i="7"/>
  <c r="L1134" i="7"/>
  <c r="L1135" i="7"/>
  <c r="L1136" i="7"/>
  <c r="L1137" i="7"/>
  <c r="L1138" i="7"/>
  <c r="L1139" i="7"/>
  <c r="L1140" i="7"/>
  <c r="L1141" i="7"/>
  <c r="L1142" i="7"/>
  <c r="L1143" i="7"/>
  <c r="L1144" i="7"/>
  <c r="L1145" i="7"/>
  <c r="L1146" i="7"/>
  <c r="L1147" i="7"/>
  <c r="L1148" i="7"/>
  <c r="L1149" i="7"/>
  <c r="L1150" i="7"/>
  <c r="L1151" i="7"/>
  <c r="L1152" i="7"/>
  <c r="L1153" i="7"/>
  <c r="L1154" i="7"/>
  <c r="L1155" i="7"/>
  <c r="L1156" i="7"/>
  <c r="L1157" i="7"/>
  <c r="L1158" i="7"/>
  <c r="L1159" i="7"/>
  <c r="L1160" i="7"/>
  <c r="L1161" i="7"/>
  <c r="L1162" i="7"/>
  <c r="L1163" i="7"/>
  <c r="L1164" i="7"/>
  <c r="L1165" i="7"/>
  <c r="L1166" i="7"/>
  <c r="L1167" i="7"/>
  <c r="L1168" i="7"/>
  <c r="L1169" i="7"/>
  <c r="L1170" i="7"/>
  <c r="L1171" i="7"/>
  <c r="L1172" i="7"/>
  <c r="L1173" i="7"/>
  <c r="L1174" i="7"/>
  <c r="L1175" i="7"/>
  <c r="L1176" i="7"/>
  <c r="L1177" i="7"/>
  <c r="L1178" i="7"/>
  <c r="L1179" i="7"/>
  <c r="L1180" i="7"/>
  <c r="L1181" i="7"/>
  <c r="L1182" i="7"/>
  <c r="L1183" i="7"/>
  <c r="L1184" i="7"/>
  <c r="L1185" i="7"/>
  <c r="L1186" i="7"/>
  <c r="L1187" i="7"/>
  <c r="L1188" i="7"/>
  <c r="L1189" i="7"/>
  <c r="L1190" i="7"/>
  <c r="L1191" i="7"/>
  <c r="L1192" i="7"/>
  <c r="L1193" i="7"/>
  <c r="L1194" i="7"/>
  <c r="L1195" i="7"/>
  <c r="L1196" i="7"/>
  <c r="L1197" i="7"/>
  <c r="L1198" i="7"/>
  <c r="L1199" i="7"/>
  <c r="L1200" i="7"/>
  <c r="L1201" i="7"/>
  <c r="L1202" i="7"/>
  <c r="L1203" i="7"/>
  <c r="L1204" i="7"/>
  <c r="L1205" i="7"/>
  <c r="L1206" i="7"/>
  <c r="L1207" i="7"/>
  <c r="L1208" i="7"/>
  <c r="L1209" i="7"/>
  <c r="L1210" i="7"/>
  <c r="L1211" i="7"/>
  <c r="L1212" i="7"/>
  <c r="L1213" i="7"/>
  <c r="L1214" i="7"/>
  <c r="L1215" i="7"/>
  <c r="L1216" i="7"/>
  <c r="L1217" i="7"/>
  <c r="L1218" i="7"/>
  <c r="L1219" i="7"/>
  <c r="L1220" i="7"/>
  <c r="L1221" i="7"/>
  <c r="L1222" i="7"/>
  <c r="L1223" i="7"/>
  <c r="L1224" i="7"/>
  <c r="L1225" i="7"/>
  <c r="L1226" i="7"/>
  <c r="L1227" i="7"/>
  <c r="L1228" i="7"/>
  <c r="L1229" i="7"/>
  <c r="L1230" i="7"/>
  <c r="L1231" i="7"/>
  <c r="L1232" i="7"/>
  <c r="L1233" i="7"/>
  <c r="L1234" i="7"/>
  <c r="L1235" i="7"/>
  <c r="L1236" i="7"/>
  <c r="L1237" i="7"/>
  <c r="L1238" i="7"/>
  <c r="L1239" i="7"/>
  <c r="L1240" i="7"/>
  <c r="L1241" i="7"/>
  <c r="L1242" i="7"/>
  <c r="L1243" i="7"/>
  <c r="L1244" i="7"/>
  <c r="L1245" i="7"/>
  <c r="L1246" i="7"/>
  <c r="L1247" i="7"/>
  <c r="L1248" i="7"/>
  <c r="L1249" i="7"/>
  <c r="L1250" i="7"/>
  <c r="L1251" i="7"/>
  <c r="L1252" i="7"/>
  <c r="L1253" i="7"/>
  <c r="L1254" i="7"/>
  <c r="L1255" i="7"/>
  <c r="L1256" i="7"/>
  <c r="L1257" i="7"/>
  <c r="L1258" i="7"/>
  <c r="L1259" i="7"/>
  <c r="L1260" i="7"/>
  <c r="L1261" i="7"/>
  <c r="L1262" i="7"/>
  <c r="L1263" i="7"/>
  <c r="L1264" i="7"/>
  <c r="L1265" i="7"/>
  <c r="L1266" i="7"/>
  <c r="L1267" i="7"/>
  <c r="L1268" i="7"/>
  <c r="L1269" i="7"/>
  <c r="L1270" i="7"/>
  <c r="L1271" i="7"/>
  <c r="L1272" i="7"/>
  <c r="L1273" i="7"/>
  <c r="L1274" i="7"/>
  <c r="L1275" i="7"/>
  <c r="L1276" i="7"/>
  <c r="L1277" i="7"/>
  <c r="L1278" i="7"/>
  <c r="L1279" i="7"/>
  <c r="L1280" i="7"/>
  <c r="L1281" i="7"/>
  <c r="L1282" i="7"/>
  <c r="L1283" i="7"/>
  <c r="L1284" i="7"/>
  <c r="L1285" i="7"/>
  <c r="L1286" i="7"/>
  <c r="L1287" i="7"/>
  <c r="L1288" i="7"/>
  <c r="L1289" i="7"/>
  <c r="L1290" i="7"/>
  <c r="L1291" i="7"/>
  <c r="L1292" i="7"/>
  <c r="L1293" i="7"/>
  <c r="L1294" i="7"/>
  <c r="L1295" i="7"/>
  <c r="L1296" i="7"/>
  <c r="L1297" i="7"/>
  <c r="L1298" i="7"/>
  <c r="L1299" i="7"/>
  <c r="L1300" i="7"/>
  <c r="L1301" i="7"/>
  <c r="L1302" i="7"/>
  <c r="L1303" i="7"/>
  <c r="L1304" i="7"/>
  <c r="L1305" i="7"/>
  <c r="L1306" i="7"/>
  <c r="L1307" i="7"/>
  <c r="L1308" i="7"/>
  <c r="L1309" i="7"/>
  <c r="L1310" i="7"/>
  <c r="L1311" i="7"/>
  <c r="L1312" i="7"/>
  <c r="L1313" i="7"/>
  <c r="L1314" i="7"/>
  <c r="L1315" i="7"/>
  <c r="L1316" i="7"/>
  <c r="L1317" i="7"/>
  <c r="L1318" i="7"/>
  <c r="L1319" i="7"/>
  <c r="L1320" i="7"/>
  <c r="L1321" i="7"/>
  <c r="L1322" i="7"/>
  <c r="L1323" i="7"/>
  <c r="L1324" i="7"/>
  <c r="L1325" i="7"/>
  <c r="L1326" i="7"/>
  <c r="L1327" i="7"/>
  <c r="L1328" i="7"/>
  <c r="L1329" i="7"/>
  <c r="L1330" i="7"/>
  <c r="L1331" i="7"/>
  <c r="L1332" i="7"/>
  <c r="L1333" i="7"/>
  <c r="L1334" i="7"/>
  <c r="L1335" i="7"/>
  <c r="L1336" i="7"/>
  <c r="L1337" i="7"/>
  <c r="L1338" i="7"/>
  <c r="L1339" i="7"/>
  <c r="L1340" i="7"/>
  <c r="L1341" i="7"/>
  <c r="L1342" i="7"/>
  <c r="L1343" i="7"/>
  <c r="L1344" i="7"/>
  <c r="L1345" i="7"/>
  <c r="L1346" i="7"/>
  <c r="L1347" i="7"/>
  <c r="L1348" i="7"/>
  <c r="L1349" i="7"/>
  <c r="L1350" i="7"/>
  <c r="L1351" i="7"/>
  <c r="L1352" i="7"/>
  <c r="L1353" i="7"/>
  <c r="L1354" i="7"/>
  <c r="L1355" i="7"/>
  <c r="L1356" i="7"/>
  <c r="L1357" i="7"/>
  <c r="L1358" i="7"/>
  <c r="L1359" i="7"/>
  <c r="L1360" i="7"/>
  <c r="L1361" i="7"/>
  <c r="L1362" i="7"/>
  <c r="L1363" i="7"/>
  <c r="L1364" i="7"/>
  <c r="L1365" i="7"/>
  <c r="L1366" i="7"/>
  <c r="L1367" i="7"/>
  <c r="L1368" i="7"/>
  <c r="L1369" i="7"/>
  <c r="L1370" i="7"/>
  <c r="L1371" i="7"/>
  <c r="L1372" i="7"/>
  <c r="L1373" i="7"/>
  <c r="L1374" i="7"/>
  <c r="L1375" i="7"/>
  <c r="L1376" i="7"/>
  <c r="L1377" i="7"/>
  <c r="L1378" i="7"/>
  <c r="L1379" i="7"/>
  <c r="L1380" i="7"/>
  <c r="L1381" i="7"/>
  <c r="L1382" i="7"/>
  <c r="L1383" i="7"/>
  <c r="L1384" i="7"/>
  <c r="L1385" i="7"/>
  <c r="L1386" i="7"/>
  <c r="L1387" i="7"/>
  <c r="L1388" i="7"/>
  <c r="L1389" i="7"/>
  <c r="L1390" i="7"/>
  <c r="L1391" i="7"/>
  <c r="L1392" i="7"/>
  <c r="L1393" i="7"/>
  <c r="L1394" i="7"/>
  <c r="L1395" i="7"/>
  <c r="L1396" i="7"/>
  <c r="L1397" i="7"/>
  <c r="L1398" i="7"/>
  <c r="L1399" i="7"/>
  <c r="L1400" i="7"/>
  <c r="L1401" i="7"/>
  <c r="L1402" i="7"/>
  <c r="L1403" i="7"/>
  <c r="L1404" i="7"/>
  <c r="L1405" i="7"/>
  <c r="L1406" i="7"/>
  <c r="L1407" i="7"/>
  <c r="L1408" i="7"/>
  <c r="L1409" i="7"/>
  <c r="L1410" i="7"/>
  <c r="L1411" i="7"/>
  <c r="L1412" i="7"/>
  <c r="L1413" i="7"/>
  <c r="L1414" i="7"/>
  <c r="L1415" i="7"/>
  <c r="L1416" i="7"/>
  <c r="L1417" i="7"/>
  <c r="L1418" i="7"/>
  <c r="L1419" i="7"/>
  <c r="L1420" i="7"/>
  <c r="L1421" i="7"/>
  <c r="L1422" i="7"/>
  <c r="L1423" i="7"/>
  <c r="L1424" i="7"/>
  <c r="L1425" i="7"/>
  <c r="L1426" i="7"/>
  <c r="L1427" i="7"/>
  <c r="L1428" i="7"/>
  <c r="L1429" i="7"/>
  <c r="L1430" i="7"/>
  <c r="L1431" i="7"/>
  <c r="L1432" i="7"/>
  <c r="L1433" i="7"/>
  <c r="L1434" i="7"/>
  <c r="L1435" i="7"/>
  <c r="L1436" i="7"/>
  <c r="L1437" i="7"/>
  <c r="L1438" i="7"/>
  <c r="L1439" i="7"/>
  <c r="L1440" i="7"/>
  <c r="L1441" i="7"/>
  <c r="L1442" i="7"/>
  <c r="L1443" i="7"/>
  <c r="L1444" i="7"/>
  <c r="L1445" i="7"/>
  <c r="L1446" i="7"/>
  <c r="L1447" i="7"/>
  <c r="L1448" i="7"/>
  <c r="L1449" i="7"/>
  <c r="L1450" i="7"/>
  <c r="L1451" i="7"/>
  <c r="L1452" i="7"/>
  <c r="L1453" i="7"/>
  <c r="L1454" i="7"/>
  <c r="L1455" i="7"/>
  <c r="L1456" i="7"/>
  <c r="L1457" i="7"/>
  <c r="L1458" i="7"/>
  <c r="L1459" i="7"/>
  <c r="L1460" i="7"/>
  <c r="L1461" i="7"/>
  <c r="L1462" i="7"/>
  <c r="L1463" i="7"/>
  <c r="L1464" i="7"/>
  <c r="L1465" i="7"/>
  <c r="L1466" i="7"/>
  <c r="L1467" i="7"/>
  <c r="L1468" i="7"/>
  <c r="L1469" i="7"/>
  <c r="L1470" i="7"/>
  <c r="L1471" i="7"/>
  <c r="L1472" i="7"/>
  <c r="L1473" i="7"/>
  <c r="L1474" i="7"/>
  <c r="L1475" i="7"/>
  <c r="L1476" i="7"/>
  <c r="L1477" i="7"/>
  <c r="L1478" i="7"/>
  <c r="L1479" i="7"/>
  <c r="L1480" i="7"/>
  <c r="L1481" i="7"/>
  <c r="L1482" i="7"/>
  <c r="L1483" i="7"/>
  <c r="L1484" i="7"/>
  <c r="L1485" i="7"/>
  <c r="L1486" i="7"/>
  <c r="L1487" i="7"/>
  <c r="L1488" i="7"/>
  <c r="L1489" i="7"/>
  <c r="L1490" i="7"/>
  <c r="L1491" i="7"/>
  <c r="L1492" i="7"/>
  <c r="L1493" i="7"/>
  <c r="L1494" i="7"/>
  <c r="L1495" i="7"/>
  <c r="L1496" i="7"/>
  <c r="L1497" i="7"/>
  <c r="L1498" i="7"/>
  <c r="L1499" i="7"/>
  <c r="L1500" i="7"/>
  <c r="L1501" i="7"/>
  <c r="L1502" i="7"/>
  <c r="L1503" i="7"/>
  <c r="L1504" i="7"/>
  <c r="L1505" i="7"/>
  <c r="L1506" i="7"/>
  <c r="L1507" i="7"/>
  <c r="L1508" i="7"/>
  <c r="L1509" i="7"/>
  <c r="L1510" i="7"/>
  <c r="L1511" i="7"/>
  <c r="L1512" i="7"/>
  <c r="L1513" i="7"/>
  <c r="L1514" i="7"/>
  <c r="L1515" i="7"/>
  <c r="L1516" i="7"/>
  <c r="L1517" i="7"/>
  <c r="L1518" i="7"/>
  <c r="L1519" i="7"/>
  <c r="N23" i="7"/>
  <c r="N27" i="7"/>
  <c r="N28" i="7"/>
  <c r="N29" i="7"/>
  <c r="N30" i="7"/>
  <c r="N31" i="7"/>
  <c r="N32" i="7"/>
  <c r="N33" i="7"/>
  <c r="N34" i="7"/>
  <c r="N35" i="7"/>
  <c r="N36" i="7"/>
  <c r="N37" i="7"/>
  <c r="N38" i="7"/>
  <c r="N39" i="7"/>
  <c r="N40" i="7"/>
  <c r="N41" i="7"/>
  <c r="N42" i="7"/>
  <c r="N43" i="7"/>
  <c r="N44" i="7"/>
  <c r="N45" i="7"/>
  <c r="N46" i="7"/>
  <c r="N47" i="7"/>
  <c r="N48" i="7"/>
  <c r="N49" i="7"/>
  <c r="N50" i="7"/>
  <c r="N51" i="7"/>
  <c r="N52" i="7"/>
  <c r="N53" i="7"/>
  <c r="N54" i="7"/>
  <c r="N55" i="7"/>
  <c r="N56" i="7"/>
  <c r="N57" i="7"/>
  <c r="N58" i="7"/>
  <c r="N59" i="7"/>
  <c r="N60" i="7"/>
  <c r="N61" i="7"/>
  <c r="N62" i="7"/>
  <c r="N63" i="7"/>
  <c r="N64" i="7"/>
  <c r="N65" i="7"/>
  <c r="N66" i="7"/>
  <c r="N67" i="7"/>
  <c r="N68" i="7"/>
  <c r="N69" i="7"/>
  <c r="N70" i="7"/>
  <c r="N71" i="7"/>
  <c r="N72" i="7"/>
  <c r="N73" i="7"/>
  <c r="N74" i="7"/>
  <c r="N75" i="7"/>
  <c r="N76" i="7"/>
  <c r="N77" i="7"/>
  <c r="N78" i="7"/>
  <c r="N79" i="7"/>
  <c r="N80" i="7"/>
  <c r="N81" i="7"/>
  <c r="N82" i="7"/>
  <c r="N83" i="7"/>
  <c r="N84" i="7"/>
  <c r="N85" i="7"/>
  <c r="N86" i="7"/>
  <c r="N87" i="7"/>
  <c r="N88" i="7"/>
  <c r="N89" i="7"/>
  <c r="N90" i="7"/>
  <c r="N91" i="7"/>
  <c r="N92" i="7"/>
  <c r="N93" i="7"/>
  <c r="N94" i="7"/>
  <c r="N95" i="7"/>
  <c r="N96" i="7"/>
  <c r="N97" i="7"/>
  <c r="N98" i="7"/>
  <c r="N99" i="7"/>
  <c r="N100" i="7"/>
  <c r="N101" i="7"/>
  <c r="N102" i="7"/>
  <c r="N103" i="7"/>
  <c r="N104" i="7"/>
  <c r="N105" i="7"/>
  <c r="N106" i="7"/>
  <c r="N107" i="7"/>
  <c r="N108" i="7"/>
  <c r="N109" i="7"/>
  <c r="N110" i="7"/>
  <c r="N111" i="7"/>
  <c r="N112" i="7"/>
  <c r="N113" i="7"/>
  <c r="N114" i="7"/>
  <c r="N115" i="7"/>
  <c r="N116" i="7"/>
  <c r="N117" i="7"/>
  <c r="N118" i="7"/>
  <c r="N119" i="7"/>
  <c r="N120" i="7"/>
  <c r="N121" i="7"/>
  <c r="N122" i="7"/>
  <c r="N123" i="7"/>
  <c r="N124" i="7"/>
  <c r="N125" i="7"/>
  <c r="N126" i="7"/>
  <c r="N127" i="7"/>
  <c r="N128" i="7"/>
  <c r="N129" i="7"/>
  <c r="N130" i="7"/>
  <c r="N131" i="7"/>
  <c r="N132" i="7"/>
  <c r="N133" i="7"/>
  <c r="N134" i="7"/>
  <c r="N135" i="7"/>
  <c r="N136" i="7"/>
  <c r="N137" i="7"/>
  <c r="N138" i="7"/>
  <c r="N139" i="7"/>
  <c r="N140" i="7"/>
  <c r="N141" i="7"/>
  <c r="N142" i="7"/>
  <c r="N143" i="7"/>
  <c r="N144" i="7"/>
  <c r="N145" i="7"/>
  <c r="N146" i="7"/>
  <c r="N147" i="7"/>
  <c r="N148" i="7"/>
  <c r="N149" i="7"/>
  <c r="N150" i="7"/>
  <c r="N151" i="7"/>
  <c r="N152" i="7"/>
  <c r="N153" i="7"/>
  <c r="N154" i="7"/>
  <c r="N155" i="7"/>
  <c r="N156" i="7"/>
  <c r="N157" i="7"/>
  <c r="N158" i="7"/>
  <c r="N159" i="7"/>
  <c r="N160" i="7"/>
  <c r="N161" i="7"/>
  <c r="N162" i="7"/>
  <c r="N163" i="7"/>
  <c r="N164" i="7"/>
  <c r="N165" i="7"/>
  <c r="N166" i="7"/>
  <c r="N167" i="7"/>
  <c r="N168" i="7"/>
  <c r="N169" i="7"/>
  <c r="N170" i="7"/>
  <c r="N171" i="7"/>
  <c r="N172" i="7"/>
  <c r="N173" i="7"/>
  <c r="N174" i="7"/>
  <c r="N175" i="7"/>
  <c r="N176" i="7"/>
  <c r="N177" i="7"/>
  <c r="N178" i="7"/>
  <c r="N179" i="7"/>
  <c r="N180" i="7"/>
  <c r="N181" i="7"/>
  <c r="N182" i="7"/>
  <c r="N183" i="7"/>
  <c r="N184" i="7"/>
  <c r="N185" i="7"/>
  <c r="N186" i="7"/>
  <c r="N187" i="7"/>
  <c r="N188" i="7"/>
  <c r="N189" i="7"/>
  <c r="N190" i="7"/>
  <c r="N191" i="7"/>
  <c r="N192" i="7"/>
  <c r="N193" i="7"/>
  <c r="N194" i="7"/>
  <c r="N195" i="7"/>
  <c r="N196" i="7"/>
  <c r="N197" i="7"/>
  <c r="N198" i="7"/>
  <c r="N199" i="7"/>
  <c r="N200" i="7"/>
  <c r="N201" i="7"/>
  <c r="N202" i="7"/>
  <c r="N203" i="7"/>
  <c r="N204" i="7"/>
  <c r="N205" i="7"/>
  <c r="N206" i="7"/>
  <c r="N207" i="7"/>
  <c r="N208" i="7"/>
  <c r="N209" i="7"/>
  <c r="N210" i="7"/>
  <c r="N211" i="7"/>
  <c r="N212" i="7"/>
  <c r="N213" i="7"/>
  <c r="N214" i="7"/>
  <c r="N215" i="7"/>
  <c r="N216" i="7"/>
  <c r="N217" i="7"/>
  <c r="N218" i="7"/>
  <c r="N219" i="7"/>
  <c r="N220" i="7"/>
  <c r="N221" i="7"/>
  <c r="N222" i="7"/>
  <c r="N223" i="7"/>
  <c r="N224" i="7"/>
  <c r="N225" i="7"/>
  <c r="N226" i="7"/>
  <c r="N227" i="7"/>
  <c r="N228" i="7"/>
  <c r="N229" i="7"/>
  <c r="N230" i="7"/>
  <c r="N231" i="7"/>
  <c r="N232" i="7"/>
  <c r="N233" i="7"/>
  <c r="N234" i="7"/>
  <c r="N235" i="7"/>
  <c r="N236" i="7"/>
  <c r="N237" i="7"/>
  <c r="N238" i="7"/>
  <c r="N239" i="7"/>
  <c r="N240" i="7"/>
  <c r="N241" i="7"/>
  <c r="N242" i="7"/>
  <c r="N243" i="7"/>
  <c r="N244" i="7"/>
  <c r="N245" i="7"/>
  <c r="N246" i="7"/>
  <c r="N247" i="7"/>
  <c r="N248" i="7"/>
  <c r="N249" i="7"/>
  <c r="N250" i="7"/>
  <c r="N251" i="7"/>
  <c r="N252" i="7"/>
  <c r="N253" i="7"/>
  <c r="N254" i="7"/>
  <c r="N255" i="7"/>
  <c r="N256" i="7"/>
  <c r="N257" i="7"/>
  <c r="N258" i="7"/>
  <c r="N259" i="7"/>
  <c r="N260" i="7"/>
  <c r="N261" i="7"/>
  <c r="N262" i="7"/>
  <c r="N263" i="7"/>
  <c r="N264" i="7"/>
  <c r="N265" i="7"/>
  <c r="N266" i="7"/>
  <c r="N267" i="7"/>
  <c r="N268" i="7"/>
  <c r="N269" i="7"/>
  <c r="N270" i="7"/>
  <c r="N271" i="7"/>
  <c r="N272" i="7"/>
  <c r="N273" i="7"/>
  <c r="N274" i="7"/>
  <c r="N275" i="7"/>
  <c r="N276" i="7"/>
  <c r="N277" i="7"/>
  <c r="N278" i="7"/>
  <c r="N279" i="7"/>
  <c r="N280" i="7"/>
  <c r="N281" i="7"/>
  <c r="N282" i="7"/>
  <c r="N283" i="7"/>
  <c r="N284" i="7"/>
  <c r="N285" i="7"/>
  <c r="N286" i="7"/>
  <c r="N287" i="7"/>
  <c r="N288" i="7"/>
  <c r="N289" i="7"/>
  <c r="N290" i="7"/>
  <c r="N291" i="7"/>
  <c r="N292" i="7"/>
  <c r="N293" i="7"/>
  <c r="N294" i="7"/>
  <c r="N295" i="7"/>
  <c r="N296" i="7"/>
  <c r="N297" i="7"/>
  <c r="N298" i="7"/>
  <c r="N299" i="7"/>
  <c r="N300" i="7"/>
  <c r="N301" i="7"/>
  <c r="N302" i="7"/>
  <c r="N303" i="7"/>
  <c r="N304" i="7"/>
  <c r="N305" i="7"/>
  <c r="N306" i="7"/>
  <c r="N307" i="7"/>
  <c r="N308" i="7"/>
  <c r="N309" i="7"/>
  <c r="N310" i="7"/>
  <c r="N311" i="7"/>
  <c r="N312" i="7"/>
  <c r="N313" i="7"/>
  <c r="N314" i="7"/>
  <c r="N315" i="7"/>
  <c r="N316" i="7"/>
  <c r="N317" i="7"/>
  <c r="N318" i="7"/>
  <c r="N319" i="7"/>
  <c r="N320" i="7"/>
  <c r="N321" i="7"/>
  <c r="N322" i="7"/>
  <c r="N323" i="7"/>
  <c r="N324" i="7"/>
  <c r="N325" i="7"/>
  <c r="N326" i="7"/>
  <c r="N327" i="7"/>
  <c r="N328" i="7"/>
  <c r="N329" i="7"/>
  <c r="N330" i="7"/>
  <c r="N331" i="7"/>
  <c r="N332" i="7"/>
  <c r="N333" i="7"/>
  <c r="N334" i="7"/>
  <c r="N335" i="7"/>
  <c r="N336" i="7"/>
  <c r="N337" i="7"/>
  <c r="N338" i="7"/>
  <c r="N339" i="7"/>
  <c r="N340" i="7"/>
  <c r="N341" i="7"/>
  <c r="N342" i="7"/>
  <c r="N343" i="7"/>
  <c r="N344" i="7"/>
  <c r="N345" i="7"/>
  <c r="N346" i="7"/>
  <c r="N347" i="7"/>
  <c r="N348" i="7"/>
  <c r="N349" i="7"/>
  <c r="N350" i="7"/>
  <c r="N351" i="7"/>
  <c r="N352" i="7"/>
  <c r="N353" i="7"/>
  <c r="N354" i="7"/>
  <c r="N355" i="7"/>
  <c r="N356" i="7"/>
  <c r="N357" i="7"/>
  <c r="N358" i="7"/>
  <c r="N359" i="7"/>
  <c r="N360" i="7"/>
  <c r="N361" i="7"/>
  <c r="N362" i="7"/>
  <c r="N363" i="7"/>
  <c r="N364" i="7"/>
  <c r="N365" i="7"/>
  <c r="N366" i="7"/>
  <c r="N367" i="7"/>
  <c r="N368" i="7"/>
  <c r="N369" i="7"/>
  <c r="N370" i="7"/>
  <c r="N371" i="7"/>
  <c r="N372" i="7"/>
  <c r="N373" i="7"/>
  <c r="N374" i="7"/>
  <c r="N375" i="7"/>
  <c r="N376" i="7"/>
  <c r="N377" i="7"/>
  <c r="N378" i="7"/>
  <c r="N379" i="7"/>
  <c r="N380" i="7"/>
  <c r="N381" i="7"/>
  <c r="N382" i="7"/>
  <c r="N383" i="7"/>
  <c r="N384" i="7"/>
  <c r="N385" i="7"/>
  <c r="N386" i="7"/>
  <c r="N387" i="7"/>
  <c r="N388" i="7"/>
  <c r="N389" i="7"/>
  <c r="N390" i="7"/>
  <c r="N391" i="7"/>
  <c r="N392" i="7"/>
  <c r="N393" i="7"/>
  <c r="N394" i="7"/>
  <c r="N395" i="7"/>
  <c r="N396" i="7"/>
  <c r="N397" i="7"/>
  <c r="N398" i="7"/>
  <c r="N399" i="7"/>
  <c r="N400" i="7"/>
  <c r="N401" i="7"/>
  <c r="N402" i="7"/>
  <c r="N403" i="7"/>
  <c r="N404" i="7"/>
  <c r="N405" i="7"/>
  <c r="N406" i="7"/>
  <c r="N407" i="7"/>
  <c r="N408" i="7"/>
  <c r="N409" i="7"/>
  <c r="N410" i="7"/>
  <c r="N411" i="7"/>
  <c r="N412" i="7"/>
  <c r="N413" i="7"/>
  <c r="N414" i="7"/>
  <c r="N415" i="7"/>
  <c r="N416" i="7"/>
  <c r="N417" i="7"/>
  <c r="N418" i="7"/>
  <c r="N419" i="7"/>
  <c r="N420" i="7"/>
  <c r="N421" i="7"/>
  <c r="N422" i="7"/>
  <c r="N423" i="7"/>
  <c r="N424" i="7"/>
  <c r="N425" i="7"/>
  <c r="N426" i="7"/>
  <c r="N427" i="7"/>
  <c r="N428" i="7"/>
  <c r="N429" i="7"/>
  <c r="N430" i="7"/>
  <c r="N431" i="7"/>
  <c r="N432" i="7"/>
  <c r="N433" i="7"/>
  <c r="N434" i="7"/>
  <c r="N435" i="7"/>
  <c r="N436" i="7"/>
  <c r="N437" i="7"/>
  <c r="N438" i="7"/>
  <c r="N439" i="7"/>
  <c r="N440" i="7"/>
  <c r="N441" i="7"/>
  <c r="N442" i="7"/>
  <c r="N443" i="7"/>
  <c r="N444" i="7"/>
  <c r="N445" i="7"/>
  <c r="N446" i="7"/>
  <c r="N447" i="7"/>
  <c r="N448" i="7"/>
  <c r="N449" i="7"/>
  <c r="N450" i="7"/>
  <c r="N451" i="7"/>
  <c r="N452" i="7"/>
  <c r="N453" i="7"/>
  <c r="N454" i="7"/>
  <c r="N455" i="7"/>
  <c r="N456" i="7"/>
  <c r="N457" i="7"/>
  <c r="N458" i="7"/>
  <c r="N459" i="7"/>
  <c r="N460" i="7"/>
  <c r="N461" i="7"/>
  <c r="N462" i="7"/>
  <c r="N463" i="7"/>
  <c r="N464" i="7"/>
  <c r="N465" i="7"/>
  <c r="N466" i="7"/>
  <c r="N467" i="7"/>
  <c r="N468" i="7"/>
  <c r="N469" i="7"/>
  <c r="N470" i="7"/>
  <c r="N471" i="7"/>
  <c r="N472" i="7"/>
  <c r="N473" i="7"/>
  <c r="N474" i="7"/>
  <c r="N475" i="7"/>
  <c r="N476" i="7"/>
  <c r="N477" i="7"/>
  <c r="N478" i="7"/>
  <c r="N479" i="7"/>
  <c r="N480" i="7"/>
  <c r="N481" i="7"/>
  <c r="N482" i="7"/>
  <c r="N483" i="7"/>
  <c r="N484" i="7"/>
  <c r="N485" i="7"/>
  <c r="N486" i="7"/>
  <c r="N487" i="7"/>
  <c r="N488" i="7"/>
  <c r="N489" i="7"/>
  <c r="N490" i="7"/>
  <c r="N491" i="7"/>
  <c r="N492" i="7"/>
  <c r="N493" i="7"/>
  <c r="N494" i="7"/>
  <c r="N495" i="7"/>
  <c r="N496" i="7"/>
  <c r="N497" i="7"/>
  <c r="N498" i="7"/>
  <c r="N499" i="7"/>
  <c r="N500" i="7"/>
  <c r="N501" i="7"/>
  <c r="N502" i="7"/>
  <c r="N503" i="7"/>
  <c r="N504" i="7"/>
  <c r="N505" i="7"/>
  <c r="N506" i="7"/>
  <c r="N507" i="7"/>
  <c r="N508" i="7"/>
  <c r="N509" i="7"/>
  <c r="N510" i="7"/>
  <c r="N511" i="7"/>
  <c r="N512" i="7"/>
  <c r="N513" i="7"/>
  <c r="N514" i="7"/>
  <c r="N515" i="7"/>
  <c r="N516" i="7"/>
  <c r="N517" i="7"/>
  <c r="N518" i="7"/>
  <c r="N519" i="7"/>
  <c r="N520" i="7"/>
  <c r="N521" i="7"/>
  <c r="N522" i="7"/>
  <c r="N523" i="7"/>
  <c r="N524" i="7"/>
  <c r="N525" i="7"/>
  <c r="N526" i="7"/>
  <c r="N527" i="7"/>
  <c r="N528" i="7"/>
  <c r="N529" i="7"/>
  <c r="N530" i="7"/>
  <c r="N531" i="7"/>
  <c r="N532" i="7"/>
  <c r="N533" i="7"/>
  <c r="N534" i="7"/>
  <c r="N535" i="7"/>
  <c r="N536" i="7"/>
  <c r="N537" i="7"/>
  <c r="N538" i="7"/>
  <c r="N539" i="7"/>
  <c r="N540" i="7"/>
  <c r="N541" i="7"/>
  <c r="N542" i="7"/>
  <c r="N543" i="7"/>
  <c r="N544" i="7"/>
  <c r="N545" i="7"/>
  <c r="N546" i="7"/>
  <c r="N547" i="7"/>
  <c r="N548" i="7"/>
  <c r="N549" i="7"/>
  <c r="N550" i="7"/>
  <c r="N551" i="7"/>
  <c r="N552" i="7"/>
  <c r="N553" i="7"/>
  <c r="N554" i="7"/>
  <c r="N555" i="7"/>
  <c r="N556" i="7"/>
  <c r="N557" i="7"/>
  <c r="N558" i="7"/>
  <c r="N559" i="7"/>
  <c r="N560" i="7"/>
  <c r="N561" i="7"/>
  <c r="N562" i="7"/>
  <c r="N563" i="7"/>
  <c r="N564" i="7"/>
  <c r="N565" i="7"/>
  <c r="N566" i="7"/>
  <c r="N567" i="7"/>
  <c r="N568" i="7"/>
  <c r="N569" i="7"/>
  <c r="N570" i="7"/>
  <c r="N571" i="7"/>
  <c r="N572" i="7"/>
  <c r="N573" i="7"/>
  <c r="N574" i="7"/>
  <c r="N575" i="7"/>
  <c r="N576" i="7"/>
  <c r="N577" i="7"/>
  <c r="N578" i="7"/>
  <c r="N579" i="7"/>
  <c r="N580" i="7"/>
  <c r="N581" i="7"/>
  <c r="N582" i="7"/>
  <c r="N583" i="7"/>
  <c r="N584" i="7"/>
  <c r="N585" i="7"/>
  <c r="N586" i="7"/>
  <c r="N587" i="7"/>
  <c r="N588" i="7"/>
  <c r="N589" i="7"/>
  <c r="N590" i="7"/>
  <c r="N591" i="7"/>
  <c r="N592" i="7"/>
  <c r="N593" i="7"/>
  <c r="N594" i="7"/>
  <c r="N595" i="7"/>
  <c r="N596" i="7"/>
  <c r="N597" i="7"/>
  <c r="N598" i="7"/>
  <c r="N599" i="7"/>
  <c r="N600" i="7"/>
  <c r="N601" i="7"/>
  <c r="N602" i="7"/>
  <c r="N603" i="7"/>
  <c r="N604" i="7"/>
  <c r="N605" i="7"/>
  <c r="N606" i="7"/>
  <c r="N607" i="7"/>
  <c r="N608" i="7"/>
  <c r="N609" i="7"/>
  <c r="N610" i="7"/>
  <c r="N611" i="7"/>
  <c r="N612" i="7"/>
  <c r="N613" i="7"/>
  <c r="N614" i="7"/>
  <c r="N615" i="7"/>
  <c r="N616" i="7"/>
  <c r="N617" i="7"/>
  <c r="N618" i="7"/>
  <c r="N619" i="7"/>
  <c r="N620" i="7"/>
  <c r="N621" i="7"/>
  <c r="N622" i="7"/>
  <c r="N623" i="7"/>
  <c r="N624" i="7"/>
  <c r="N625" i="7"/>
  <c r="N626" i="7"/>
  <c r="N627" i="7"/>
  <c r="N628" i="7"/>
  <c r="N629" i="7"/>
  <c r="N630" i="7"/>
  <c r="N631" i="7"/>
  <c r="N632" i="7"/>
  <c r="N633" i="7"/>
  <c r="N634" i="7"/>
  <c r="N635" i="7"/>
  <c r="N636" i="7"/>
  <c r="N637" i="7"/>
  <c r="N638" i="7"/>
  <c r="N639" i="7"/>
  <c r="N640" i="7"/>
  <c r="N641" i="7"/>
  <c r="N642" i="7"/>
  <c r="N643" i="7"/>
  <c r="N644" i="7"/>
  <c r="N645" i="7"/>
  <c r="N646" i="7"/>
  <c r="N647" i="7"/>
  <c r="N648" i="7"/>
  <c r="N649" i="7"/>
  <c r="N650" i="7"/>
  <c r="N651" i="7"/>
  <c r="N652" i="7"/>
  <c r="N653" i="7"/>
  <c r="N654" i="7"/>
  <c r="N655" i="7"/>
  <c r="N656" i="7"/>
  <c r="N657" i="7"/>
  <c r="N658" i="7"/>
  <c r="N659" i="7"/>
  <c r="N660" i="7"/>
  <c r="N661" i="7"/>
  <c r="N662" i="7"/>
  <c r="N663" i="7"/>
  <c r="N664" i="7"/>
  <c r="N665" i="7"/>
  <c r="N666" i="7"/>
  <c r="N667" i="7"/>
  <c r="N668" i="7"/>
  <c r="N669" i="7"/>
  <c r="N670" i="7"/>
  <c r="N671" i="7"/>
  <c r="N672" i="7"/>
  <c r="N673" i="7"/>
  <c r="N674" i="7"/>
  <c r="N675" i="7"/>
  <c r="N676" i="7"/>
  <c r="N677" i="7"/>
  <c r="N678" i="7"/>
  <c r="N679" i="7"/>
  <c r="N680" i="7"/>
  <c r="N681" i="7"/>
  <c r="N682" i="7"/>
  <c r="N683" i="7"/>
  <c r="N684" i="7"/>
  <c r="N685" i="7"/>
  <c r="N686" i="7"/>
  <c r="N687" i="7"/>
  <c r="N688" i="7"/>
  <c r="N689" i="7"/>
  <c r="N690" i="7"/>
  <c r="N691" i="7"/>
  <c r="N692" i="7"/>
  <c r="N693" i="7"/>
  <c r="N694" i="7"/>
  <c r="N695" i="7"/>
  <c r="N696" i="7"/>
  <c r="N697" i="7"/>
  <c r="N698" i="7"/>
  <c r="N699" i="7"/>
  <c r="N700" i="7"/>
  <c r="N701" i="7"/>
  <c r="N702" i="7"/>
  <c r="N703" i="7"/>
  <c r="N704" i="7"/>
  <c r="N705" i="7"/>
  <c r="N706" i="7"/>
  <c r="N707" i="7"/>
  <c r="N708" i="7"/>
  <c r="N709" i="7"/>
  <c r="N710" i="7"/>
  <c r="N711" i="7"/>
  <c r="N712" i="7"/>
  <c r="N713" i="7"/>
  <c r="N714" i="7"/>
  <c r="N715" i="7"/>
  <c r="N716" i="7"/>
  <c r="N717" i="7"/>
  <c r="N718" i="7"/>
  <c r="N719" i="7"/>
  <c r="N720" i="7"/>
  <c r="N721" i="7"/>
  <c r="N722" i="7"/>
  <c r="N723" i="7"/>
  <c r="N724" i="7"/>
  <c r="N725" i="7"/>
  <c r="N726" i="7"/>
  <c r="N727" i="7"/>
  <c r="N728" i="7"/>
  <c r="N729" i="7"/>
  <c r="N730" i="7"/>
  <c r="N731" i="7"/>
  <c r="N732" i="7"/>
  <c r="N733" i="7"/>
  <c r="N734" i="7"/>
  <c r="N735" i="7"/>
  <c r="N736" i="7"/>
  <c r="N737" i="7"/>
  <c r="N738" i="7"/>
  <c r="N739" i="7"/>
  <c r="N740" i="7"/>
  <c r="N741" i="7"/>
  <c r="N742" i="7"/>
  <c r="N743" i="7"/>
  <c r="N744" i="7"/>
  <c r="N745" i="7"/>
  <c r="N746" i="7"/>
  <c r="N747" i="7"/>
  <c r="N748" i="7"/>
  <c r="N749" i="7"/>
  <c r="N750" i="7"/>
  <c r="N751" i="7"/>
  <c r="N752" i="7"/>
  <c r="N753" i="7"/>
  <c r="N754" i="7"/>
  <c r="N755" i="7"/>
  <c r="N756" i="7"/>
  <c r="N757" i="7"/>
  <c r="N758" i="7"/>
  <c r="N759" i="7"/>
  <c r="N760" i="7"/>
  <c r="N761" i="7"/>
  <c r="N762" i="7"/>
  <c r="N763" i="7"/>
  <c r="N764" i="7"/>
  <c r="N765" i="7"/>
  <c r="N766" i="7"/>
  <c r="N767" i="7"/>
  <c r="N768" i="7"/>
  <c r="N769" i="7"/>
  <c r="N770" i="7"/>
  <c r="N771" i="7"/>
  <c r="N772" i="7"/>
  <c r="N773" i="7"/>
  <c r="N774" i="7"/>
  <c r="N775" i="7"/>
  <c r="N776" i="7"/>
  <c r="N777" i="7"/>
  <c r="N778" i="7"/>
  <c r="N779" i="7"/>
  <c r="N780" i="7"/>
  <c r="N781" i="7"/>
  <c r="N782" i="7"/>
  <c r="N783" i="7"/>
  <c r="N784" i="7"/>
  <c r="N785" i="7"/>
  <c r="N786" i="7"/>
  <c r="N787" i="7"/>
  <c r="N788" i="7"/>
  <c r="N789" i="7"/>
  <c r="N790" i="7"/>
  <c r="N791" i="7"/>
  <c r="N792" i="7"/>
  <c r="N793" i="7"/>
  <c r="N794" i="7"/>
  <c r="N795" i="7"/>
  <c r="N796" i="7"/>
  <c r="N797" i="7"/>
  <c r="N798" i="7"/>
  <c r="N799" i="7"/>
  <c r="N800" i="7"/>
  <c r="N801" i="7"/>
  <c r="N802" i="7"/>
  <c r="N803" i="7"/>
  <c r="N804" i="7"/>
  <c r="N805" i="7"/>
  <c r="N806" i="7"/>
  <c r="N807" i="7"/>
  <c r="N808" i="7"/>
  <c r="N809" i="7"/>
  <c r="N810" i="7"/>
  <c r="N811" i="7"/>
  <c r="N812" i="7"/>
  <c r="N813" i="7"/>
  <c r="N814" i="7"/>
  <c r="N815" i="7"/>
  <c r="N816" i="7"/>
  <c r="N817" i="7"/>
  <c r="N818" i="7"/>
  <c r="N819" i="7"/>
  <c r="N820" i="7"/>
  <c r="N821" i="7"/>
  <c r="N822" i="7"/>
  <c r="N823" i="7"/>
  <c r="N824" i="7"/>
  <c r="N825" i="7"/>
  <c r="N826" i="7"/>
  <c r="N827" i="7"/>
  <c r="N828" i="7"/>
  <c r="N829" i="7"/>
  <c r="N830" i="7"/>
  <c r="N831" i="7"/>
  <c r="N832" i="7"/>
  <c r="N833" i="7"/>
  <c r="N834" i="7"/>
  <c r="N835" i="7"/>
  <c r="N836" i="7"/>
  <c r="N837" i="7"/>
  <c r="N838" i="7"/>
  <c r="N839" i="7"/>
  <c r="N840" i="7"/>
  <c r="N841" i="7"/>
  <c r="N842" i="7"/>
  <c r="N843" i="7"/>
  <c r="N844" i="7"/>
  <c r="N845" i="7"/>
  <c r="N846" i="7"/>
  <c r="N847" i="7"/>
  <c r="N848" i="7"/>
  <c r="N849" i="7"/>
  <c r="N850" i="7"/>
  <c r="N851" i="7"/>
  <c r="N852" i="7"/>
  <c r="N853" i="7"/>
  <c r="N854" i="7"/>
  <c r="N855" i="7"/>
  <c r="N856" i="7"/>
  <c r="N857" i="7"/>
  <c r="N858" i="7"/>
  <c r="N859" i="7"/>
  <c r="N860" i="7"/>
  <c r="N861" i="7"/>
  <c r="N862" i="7"/>
  <c r="N863" i="7"/>
  <c r="N864" i="7"/>
  <c r="N865" i="7"/>
  <c r="N866" i="7"/>
  <c r="N867" i="7"/>
  <c r="N868" i="7"/>
  <c r="N869" i="7"/>
  <c r="N870" i="7"/>
  <c r="N871" i="7"/>
  <c r="N872" i="7"/>
  <c r="N873" i="7"/>
  <c r="N874" i="7"/>
  <c r="N875" i="7"/>
  <c r="N876" i="7"/>
  <c r="N877" i="7"/>
  <c r="N878" i="7"/>
  <c r="N879" i="7"/>
  <c r="N880" i="7"/>
  <c r="N881" i="7"/>
  <c r="N882" i="7"/>
  <c r="N883" i="7"/>
  <c r="N884" i="7"/>
  <c r="N885" i="7"/>
  <c r="N886" i="7"/>
  <c r="N887" i="7"/>
  <c r="N888" i="7"/>
  <c r="N889" i="7"/>
  <c r="N890" i="7"/>
  <c r="N891" i="7"/>
  <c r="N892" i="7"/>
  <c r="N893" i="7"/>
  <c r="N894" i="7"/>
  <c r="N895" i="7"/>
  <c r="N896" i="7"/>
  <c r="N897" i="7"/>
  <c r="N898" i="7"/>
  <c r="N899" i="7"/>
  <c r="N900" i="7"/>
  <c r="N901" i="7"/>
  <c r="N902" i="7"/>
  <c r="N903" i="7"/>
  <c r="N904" i="7"/>
  <c r="N905" i="7"/>
  <c r="N906" i="7"/>
  <c r="N907" i="7"/>
  <c r="N908" i="7"/>
  <c r="N909" i="7"/>
  <c r="N910" i="7"/>
  <c r="N911" i="7"/>
  <c r="N912" i="7"/>
  <c r="N913" i="7"/>
  <c r="N914" i="7"/>
  <c r="N915" i="7"/>
  <c r="N916" i="7"/>
  <c r="N917" i="7"/>
  <c r="N918" i="7"/>
  <c r="N919" i="7"/>
  <c r="N920" i="7"/>
  <c r="N921" i="7"/>
  <c r="N922" i="7"/>
  <c r="N923" i="7"/>
  <c r="N924" i="7"/>
  <c r="N925" i="7"/>
  <c r="N926" i="7"/>
  <c r="N927" i="7"/>
  <c r="N928" i="7"/>
  <c r="N929" i="7"/>
  <c r="N930" i="7"/>
  <c r="N931" i="7"/>
  <c r="N932" i="7"/>
  <c r="N933" i="7"/>
  <c r="N934" i="7"/>
  <c r="N935" i="7"/>
  <c r="N936" i="7"/>
  <c r="N937" i="7"/>
  <c r="N938" i="7"/>
  <c r="N939" i="7"/>
  <c r="N940" i="7"/>
  <c r="N941" i="7"/>
  <c r="N942" i="7"/>
  <c r="N943" i="7"/>
  <c r="N944" i="7"/>
  <c r="N945" i="7"/>
  <c r="N946" i="7"/>
  <c r="N947" i="7"/>
  <c r="N948" i="7"/>
  <c r="N949" i="7"/>
  <c r="N950" i="7"/>
  <c r="N951" i="7"/>
  <c r="N952" i="7"/>
  <c r="N953" i="7"/>
  <c r="N954" i="7"/>
  <c r="N955" i="7"/>
  <c r="N956" i="7"/>
  <c r="N957" i="7"/>
  <c r="N958" i="7"/>
  <c r="N959" i="7"/>
  <c r="N960" i="7"/>
  <c r="N961" i="7"/>
  <c r="N962" i="7"/>
  <c r="N963" i="7"/>
  <c r="N964" i="7"/>
  <c r="N965" i="7"/>
  <c r="N966" i="7"/>
  <c r="N967" i="7"/>
  <c r="N968" i="7"/>
  <c r="N969" i="7"/>
  <c r="N970" i="7"/>
  <c r="N971" i="7"/>
  <c r="N972" i="7"/>
  <c r="N973" i="7"/>
  <c r="N974" i="7"/>
  <c r="N975" i="7"/>
  <c r="N976" i="7"/>
  <c r="N977" i="7"/>
  <c r="N978" i="7"/>
  <c r="N979" i="7"/>
  <c r="N980" i="7"/>
  <c r="N981" i="7"/>
  <c r="N982" i="7"/>
  <c r="N983" i="7"/>
  <c r="N984" i="7"/>
  <c r="N985" i="7"/>
  <c r="N986" i="7"/>
  <c r="N987" i="7"/>
  <c r="N988" i="7"/>
  <c r="N989" i="7"/>
  <c r="N990" i="7"/>
  <c r="N991" i="7"/>
  <c r="N992" i="7"/>
  <c r="N993" i="7"/>
  <c r="N994" i="7"/>
  <c r="N995" i="7"/>
  <c r="N996" i="7"/>
  <c r="N997" i="7"/>
  <c r="N998" i="7"/>
  <c r="N999" i="7"/>
  <c r="N1000" i="7"/>
  <c r="N1001" i="7"/>
  <c r="N1002" i="7"/>
  <c r="N1003" i="7"/>
  <c r="N1004" i="7"/>
  <c r="N1005" i="7"/>
  <c r="N1006" i="7"/>
  <c r="N1007" i="7"/>
  <c r="N1008" i="7"/>
  <c r="N1009" i="7"/>
  <c r="N1010" i="7"/>
  <c r="N1011" i="7"/>
  <c r="N1012" i="7"/>
  <c r="N1013" i="7"/>
  <c r="N1014" i="7"/>
  <c r="N1015" i="7"/>
  <c r="N1016" i="7"/>
  <c r="N1017" i="7"/>
  <c r="N1018" i="7"/>
  <c r="N1019" i="7"/>
  <c r="N1020" i="7"/>
  <c r="N1021" i="7"/>
  <c r="N1022" i="7"/>
  <c r="N1023" i="7"/>
  <c r="N1024" i="7"/>
  <c r="N1025" i="7"/>
  <c r="N1026" i="7"/>
  <c r="N1027" i="7"/>
  <c r="N1028" i="7"/>
  <c r="N1029" i="7"/>
  <c r="N1030" i="7"/>
  <c r="N1031" i="7"/>
  <c r="N1032" i="7"/>
  <c r="N1033" i="7"/>
  <c r="N1034" i="7"/>
  <c r="N1035" i="7"/>
  <c r="N1036" i="7"/>
  <c r="N1037" i="7"/>
  <c r="N1038" i="7"/>
  <c r="N1039" i="7"/>
  <c r="N1040" i="7"/>
  <c r="N1041" i="7"/>
  <c r="N1042" i="7"/>
  <c r="N1043" i="7"/>
  <c r="N1044" i="7"/>
  <c r="N1045" i="7"/>
  <c r="N1046" i="7"/>
  <c r="N1047" i="7"/>
  <c r="N1048" i="7"/>
  <c r="N1049" i="7"/>
  <c r="N1050" i="7"/>
  <c r="N1051" i="7"/>
  <c r="N1052" i="7"/>
  <c r="N1053" i="7"/>
  <c r="N1054" i="7"/>
  <c r="N1055" i="7"/>
  <c r="N1056" i="7"/>
  <c r="N1057" i="7"/>
  <c r="N1058" i="7"/>
  <c r="N1059" i="7"/>
  <c r="N1060" i="7"/>
  <c r="N1061" i="7"/>
  <c r="N1062" i="7"/>
  <c r="N1063" i="7"/>
  <c r="N1064" i="7"/>
  <c r="N1065" i="7"/>
  <c r="N1066" i="7"/>
  <c r="N1067" i="7"/>
  <c r="N1068" i="7"/>
  <c r="N1069" i="7"/>
  <c r="N1070" i="7"/>
  <c r="N1071" i="7"/>
  <c r="N1072" i="7"/>
  <c r="N1073" i="7"/>
  <c r="N1074" i="7"/>
  <c r="N1075" i="7"/>
  <c r="N1076" i="7"/>
  <c r="N1077" i="7"/>
  <c r="N1078" i="7"/>
  <c r="N1079" i="7"/>
  <c r="N1080" i="7"/>
  <c r="N1081" i="7"/>
  <c r="N1082" i="7"/>
  <c r="N1083" i="7"/>
  <c r="N1084" i="7"/>
  <c r="N1085" i="7"/>
  <c r="N1086" i="7"/>
  <c r="N1087" i="7"/>
  <c r="N1088" i="7"/>
  <c r="N1089" i="7"/>
  <c r="N1090" i="7"/>
  <c r="N1091" i="7"/>
  <c r="N1092" i="7"/>
  <c r="N1093" i="7"/>
  <c r="N1094" i="7"/>
  <c r="N1095" i="7"/>
  <c r="N1096" i="7"/>
  <c r="N1097" i="7"/>
  <c r="N1098" i="7"/>
  <c r="N1099" i="7"/>
  <c r="N1100" i="7"/>
  <c r="N1101" i="7"/>
  <c r="N1102" i="7"/>
  <c r="N1103" i="7"/>
  <c r="N1104" i="7"/>
  <c r="N1105" i="7"/>
  <c r="N1106" i="7"/>
  <c r="N1107" i="7"/>
  <c r="N1108" i="7"/>
  <c r="N1109" i="7"/>
  <c r="N1110" i="7"/>
  <c r="N1111" i="7"/>
  <c r="N1112" i="7"/>
  <c r="N1113" i="7"/>
  <c r="N1114" i="7"/>
  <c r="N1115" i="7"/>
  <c r="N1116" i="7"/>
  <c r="N1117" i="7"/>
  <c r="N1118" i="7"/>
  <c r="N1119" i="7"/>
  <c r="N1120" i="7"/>
  <c r="N1121" i="7"/>
  <c r="N1122" i="7"/>
  <c r="N1123" i="7"/>
  <c r="N1124" i="7"/>
  <c r="N1125" i="7"/>
  <c r="N1126" i="7"/>
  <c r="N1127" i="7"/>
  <c r="N1128" i="7"/>
  <c r="N1129" i="7"/>
  <c r="N1130" i="7"/>
  <c r="N1131" i="7"/>
  <c r="N1132" i="7"/>
  <c r="N1133" i="7"/>
  <c r="N1134" i="7"/>
  <c r="N1135" i="7"/>
  <c r="N1136" i="7"/>
  <c r="N1137" i="7"/>
  <c r="N1138" i="7"/>
  <c r="N1139" i="7"/>
  <c r="N1140" i="7"/>
  <c r="N1141" i="7"/>
  <c r="N1142" i="7"/>
  <c r="N1143" i="7"/>
  <c r="N1144" i="7"/>
  <c r="N1145" i="7"/>
  <c r="N1146" i="7"/>
  <c r="N1147" i="7"/>
  <c r="N1148" i="7"/>
  <c r="N1149" i="7"/>
  <c r="N1150" i="7"/>
  <c r="N1151" i="7"/>
  <c r="N1152" i="7"/>
  <c r="N1153" i="7"/>
  <c r="N1154" i="7"/>
  <c r="N1155" i="7"/>
  <c r="N1156" i="7"/>
  <c r="N1157" i="7"/>
  <c r="N1158" i="7"/>
  <c r="N1159" i="7"/>
  <c r="N1160" i="7"/>
  <c r="N1161" i="7"/>
  <c r="N1162" i="7"/>
  <c r="N1163" i="7"/>
  <c r="N1164" i="7"/>
  <c r="N1165" i="7"/>
  <c r="N1166" i="7"/>
  <c r="N1167" i="7"/>
  <c r="N1168" i="7"/>
  <c r="N1169" i="7"/>
  <c r="N1170" i="7"/>
  <c r="N1171" i="7"/>
  <c r="N1172" i="7"/>
  <c r="N1173" i="7"/>
  <c r="N1174" i="7"/>
  <c r="N1175" i="7"/>
  <c r="N1176" i="7"/>
  <c r="N1177" i="7"/>
  <c r="N1178" i="7"/>
  <c r="N1179" i="7"/>
  <c r="N1180" i="7"/>
  <c r="N1181" i="7"/>
  <c r="N1182" i="7"/>
  <c r="N1183" i="7"/>
  <c r="N1184" i="7"/>
  <c r="N1185" i="7"/>
  <c r="N1186" i="7"/>
  <c r="N1187" i="7"/>
  <c r="N1188" i="7"/>
  <c r="N1189" i="7"/>
  <c r="N1190" i="7"/>
  <c r="N1191" i="7"/>
  <c r="N1192" i="7"/>
  <c r="N1193" i="7"/>
  <c r="N1194" i="7"/>
  <c r="N1195" i="7"/>
  <c r="N1196" i="7"/>
  <c r="N1197" i="7"/>
  <c r="N1198" i="7"/>
  <c r="N1199" i="7"/>
  <c r="N1200" i="7"/>
  <c r="N1201" i="7"/>
  <c r="N1202" i="7"/>
  <c r="N1203" i="7"/>
  <c r="N1204" i="7"/>
  <c r="N1205" i="7"/>
  <c r="N1206" i="7"/>
  <c r="N1207" i="7"/>
  <c r="N1208" i="7"/>
  <c r="N1209" i="7"/>
  <c r="N1210" i="7"/>
  <c r="N1211" i="7"/>
  <c r="N1212" i="7"/>
  <c r="N1213" i="7"/>
  <c r="N1214" i="7"/>
  <c r="N1215" i="7"/>
  <c r="N1216" i="7"/>
  <c r="N1217" i="7"/>
  <c r="N1218" i="7"/>
  <c r="N1219" i="7"/>
  <c r="N1220" i="7"/>
  <c r="N1221" i="7"/>
  <c r="N1222" i="7"/>
  <c r="N1223" i="7"/>
  <c r="N1224" i="7"/>
  <c r="N1225" i="7"/>
  <c r="N1226" i="7"/>
  <c r="N1227" i="7"/>
  <c r="N1228" i="7"/>
  <c r="N1229" i="7"/>
  <c r="N1230" i="7"/>
  <c r="N1231" i="7"/>
  <c r="N1232" i="7"/>
  <c r="N1233" i="7"/>
  <c r="N1234" i="7"/>
  <c r="N1235" i="7"/>
  <c r="N1236" i="7"/>
  <c r="N1237" i="7"/>
  <c r="N1238" i="7"/>
  <c r="N1239" i="7"/>
  <c r="N1240" i="7"/>
  <c r="N1241" i="7"/>
  <c r="N1242" i="7"/>
  <c r="N1243" i="7"/>
  <c r="N1244" i="7"/>
  <c r="N1245" i="7"/>
  <c r="N1246" i="7"/>
  <c r="N1247" i="7"/>
  <c r="N1248" i="7"/>
  <c r="N1249" i="7"/>
  <c r="N1250" i="7"/>
  <c r="N1251" i="7"/>
  <c r="N1252" i="7"/>
  <c r="N1253" i="7"/>
  <c r="N1254" i="7"/>
  <c r="N1255" i="7"/>
  <c r="N1256" i="7"/>
  <c r="N1257" i="7"/>
  <c r="N1258" i="7"/>
  <c r="N1259" i="7"/>
  <c r="N1260" i="7"/>
  <c r="N1261" i="7"/>
  <c r="N1262" i="7"/>
  <c r="N1263" i="7"/>
  <c r="N1264" i="7"/>
  <c r="N1265" i="7"/>
  <c r="N1266" i="7"/>
  <c r="N1267" i="7"/>
  <c r="N1268" i="7"/>
  <c r="N1269" i="7"/>
  <c r="N1270" i="7"/>
  <c r="N1271" i="7"/>
  <c r="N1272" i="7"/>
  <c r="N1273" i="7"/>
  <c r="N1274" i="7"/>
  <c r="N1275" i="7"/>
  <c r="N1276" i="7"/>
  <c r="N1277" i="7"/>
  <c r="N1278" i="7"/>
  <c r="N1279" i="7"/>
  <c r="N1280" i="7"/>
  <c r="N1281" i="7"/>
  <c r="N1282" i="7"/>
  <c r="N1283" i="7"/>
  <c r="N1284" i="7"/>
  <c r="N1285" i="7"/>
  <c r="N1286" i="7"/>
  <c r="N1287" i="7"/>
  <c r="N1288" i="7"/>
  <c r="N1289" i="7"/>
  <c r="N1290" i="7"/>
  <c r="N1291" i="7"/>
  <c r="N1292" i="7"/>
  <c r="N1293" i="7"/>
  <c r="N1294" i="7"/>
  <c r="N1295" i="7"/>
  <c r="N1296" i="7"/>
  <c r="N1297" i="7"/>
  <c r="N1298" i="7"/>
  <c r="N1299" i="7"/>
  <c r="N1300" i="7"/>
  <c r="N1301" i="7"/>
  <c r="N1302" i="7"/>
  <c r="N1303" i="7"/>
  <c r="N1304" i="7"/>
  <c r="N1305" i="7"/>
  <c r="N1306" i="7"/>
  <c r="N1307" i="7"/>
  <c r="N1308" i="7"/>
  <c r="N1309" i="7"/>
  <c r="N1310" i="7"/>
  <c r="N1311" i="7"/>
  <c r="N1312" i="7"/>
  <c r="N1313" i="7"/>
  <c r="N1314" i="7"/>
  <c r="N1315" i="7"/>
  <c r="N1316" i="7"/>
  <c r="N1317" i="7"/>
  <c r="N1318" i="7"/>
  <c r="N1319" i="7"/>
  <c r="N1320" i="7"/>
  <c r="N1321" i="7"/>
  <c r="N1322" i="7"/>
  <c r="N1323" i="7"/>
  <c r="N1324" i="7"/>
  <c r="N1325" i="7"/>
  <c r="N1326" i="7"/>
  <c r="N1327" i="7"/>
  <c r="N1328" i="7"/>
  <c r="N1329" i="7"/>
  <c r="N1330" i="7"/>
  <c r="N1331" i="7"/>
  <c r="N1332" i="7"/>
  <c r="N1333" i="7"/>
  <c r="N1334" i="7"/>
  <c r="N1335" i="7"/>
  <c r="N1336" i="7"/>
  <c r="N1337" i="7"/>
  <c r="N1338" i="7"/>
  <c r="N1339" i="7"/>
  <c r="N1340" i="7"/>
  <c r="N1341" i="7"/>
  <c r="N1342" i="7"/>
  <c r="N1343" i="7"/>
  <c r="N1344" i="7"/>
  <c r="N1345" i="7"/>
  <c r="N1346" i="7"/>
  <c r="N1347" i="7"/>
  <c r="N1348" i="7"/>
  <c r="N1349" i="7"/>
  <c r="N1350" i="7"/>
  <c r="N1351" i="7"/>
  <c r="N1352" i="7"/>
  <c r="N1353" i="7"/>
  <c r="N1354" i="7"/>
  <c r="N1355" i="7"/>
  <c r="N1356" i="7"/>
  <c r="N1357" i="7"/>
  <c r="N1358" i="7"/>
  <c r="N1359" i="7"/>
  <c r="N1360" i="7"/>
  <c r="N1361" i="7"/>
  <c r="N1362" i="7"/>
  <c r="N1363" i="7"/>
  <c r="N1364" i="7"/>
  <c r="N1365" i="7"/>
  <c r="N1366" i="7"/>
  <c r="N1367" i="7"/>
  <c r="N1368" i="7"/>
  <c r="N1369" i="7"/>
  <c r="N1370" i="7"/>
  <c r="N1371" i="7"/>
  <c r="N1372" i="7"/>
  <c r="N1373" i="7"/>
  <c r="N1374" i="7"/>
  <c r="N1375" i="7"/>
  <c r="N1376" i="7"/>
  <c r="N1377" i="7"/>
  <c r="N1378" i="7"/>
  <c r="N1379" i="7"/>
  <c r="N1380" i="7"/>
  <c r="N1381" i="7"/>
  <c r="N1382" i="7"/>
  <c r="N1383" i="7"/>
  <c r="N1384" i="7"/>
  <c r="N1385" i="7"/>
  <c r="N1386" i="7"/>
  <c r="N1387" i="7"/>
  <c r="N1388" i="7"/>
  <c r="N1389" i="7"/>
  <c r="N1390" i="7"/>
  <c r="N1391" i="7"/>
  <c r="N1392" i="7"/>
  <c r="N1393" i="7"/>
  <c r="N1394" i="7"/>
  <c r="N1395" i="7"/>
  <c r="N1396" i="7"/>
  <c r="N1397" i="7"/>
  <c r="N1398" i="7"/>
  <c r="N1399" i="7"/>
  <c r="N1400" i="7"/>
  <c r="N1401" i="7"/>
  <c r="N1402" i="7"/>
  <c r="N1403" i="7"/>
  <c r="N1404" i="7"/>
  <c r="N1405" i="7"/>
  <c r="N1406" i="7"/>
  <c r="N1407" i="7"/>
  <c r="N1408" i="7"/>
  <c r="N1409" i="7"/>
  <c r="N1410" i="7"/>
  <c r="N1411" i="7"/>
  <c r="N1412" i="7"/>
  <c r="N1413" i="7"/>
  <c r="N1414" i="7"/>
  <c r="N1415" i="7"/>
  <c r="N1416" i="7"/>
  <c r="N1417" i="7"/>
  <c r="N1418" i="7"/>
  <c r="N1419" i="7"/>
  <c r="N1420" i="7"/>
  <c r="N1421" i="7"/>
  <c r="N1422" i="7"/>
  <c r="N1423" i="7"/>
  <c r="N1424" i="7"/>
  <c r="N1425" i="7"/>
  <c r="N1426" i="7"/>
  <c r="N1427" i="7"/>
  <c r="N1428" i="7"/>
  <c r="N1429" i="7"/>
  <c r="N1430" i="7"/>
  <c r="N1431" i="7"/>
  <c r="N1432" i="7"/>
  <c r="N1433" i="7"/>
  <c r="N1434" i="7"/>
  <c r="N1435" i="7"/>
  <c r="N1436" i="7"/>
  <c r="N1437" i="7"/>
  <c r="N1438" i="7"/>
  <c r="N1439" i="7"/>
  <c r="N1440" i="7"/>
  <c r="N1441" i="7"/>
  <c r="N1442" i="7"/>
  <c r="N1443" i="7"/>
  <c r="N1444" i="7"/>
  <c r="N1445" i="7"/>
  <c r="N1446" i="7"/>
  <c r="N1447" i="7"/>
  <c r="N1448" i="7"/>
  <c r="N1449" i="7"/>
  <c r="N1450" i="7"/>
  <c r="N1451" i="7"/>
  <c r="N1452" i="7"/>
  <c r="N1453" i="7"/>
  <c r="N1454" i="7"/>
  <c r="N1455" i="7"/>
  <c r="N1456" i="7"/>
  <c r="N1457" i="7"/>
  <c r="N1458" i="7"/>
  <c r="N1459" i="7"/>
  <c r="N1460" i="7"/>
  <c r="N1461" i="7"/>
  <c r="N1462" i="7"/>
  <c r="N1463" i="7"/>
  <c r="N1464" i="7"/>
  <c r="N1465" i="7"/>
  <c r="N1466" i="7"/>
  <c r="N1467" i="7"/>
  <c r="N1468" i="7"/>
  <c r="N1469" i="7"/>
  <c r="N1470" i="7"/>
  <c r="N1471" i="7"/>
  <c r="N1472" i="7"/>
  <c r="N1473" i="7"/>
  <c r="N1474" i="7"/>
  <c r="N1475" i="7"/>
  <c r="N1476" i="7"/>
  <c r="N1477" i="7"/>
  <c r="N1478" i="7"/>
  <c r="N1479" i="7"/>
  <c r="N1480" i="7"/>
  <c r="N1481" i="7"/>
  <c r="N1482" i="7"/>
  <c r="N1483" i="7"/>
  <c r="N1484" i="7"/>
  <c r="N1485" i="7"/>
  <c r="N1486" i="7"/>
  <c r="N1487" i="7"/>
  <c r="N1488" i="7"/>
  <c r="N1489" i="7"/>
  <c r="N1490" i="7"/>
  <c r="N1491" i="7"/>
  <c r="N1492" i="7"/>
  <c r="N1493" i="7"/>
  <c r="N1494" i="7"/>
  <c r="N1495" i="7"/>
  <c r="N1496" i="7"/>
  <c r="N1497" i="7"/>
  <c r="N1498" i="7"/>
  <c r="N1499" i="7"/>
  <c r="N1500" i="7"/>
  <c r="N1501" i="7"/>
  <c r="N1502" i="7"/>
  <c r="N1503" i="7"/>
  <c r="N1504" i="7"/>
  <c r="N1505" i="7"/>
  <c r="N1506" i="7"/>
  <c r="N1507" i="7"/>
  <c r="N1508" i="7"/>
  <c r="N1509" i="7"/>
  <c r="N1510" i="7"/>
  <c r="N1511" i="7"/>
  <c r="N1512" i="7"/>
  <c r="N1513" i="7"/>
  <c r="N1514" i="7"/>
  <c r="N1515" i="7"/>
  <c r="N1516" i="7"/>
  <c r="N1517" i="7"/>
  <c r="N1518" i="7"/>
  <c r="N1519" i="7"/>
  <c r="R23" i="7"/>
  <c r="R27" i="7"/>
  <c r="R28" i="7"/>
  <c r="R29" i="7"/>
  <c r="R30" i="7"/>
  <c r="R31" i="7"/>
  <c r="R32" i="7"/>
  <c r="R33" i="7"/>
  <c r="R34" i="7"/>
  <c r="R35" i="7"/>
  <c r="R36" i="7"/>
  <c r="R37" i="7"/>
  <c r="R38" i="7"/>
  <c r="R39" i="7"/>
  <c r="R40" i="7"/>
  <c r="R41" i="7"/>
  <c r="R42" i="7"/>
  <c r="R43" i="7"/>
  <c r="R44" i="7"/>
  <c r="R45" i="7"/>
  <c r="R46" i="7"/>
  <c r="R47" i="7"/>
  <c r="R48" i="7"/>
  <c r="R49" i="7"/>
  <c r="R50" i="7"/>
  <c r="R51" i="7"/>
  <c r="R52" i="7"/>
  <c r="R53" i="7"/>
  <c r="R54" i="7"/>
  <c r="R55" i="7"/>
  <c r="R56" i="7"/>
  <c r="R57" i="7"/>
  <c r="R58" i="7"/>
  <c r="R59" i="7"/>
  <c r="R60" i="7"/>
  <c r="R61" i="7"/>
  <c r="R62" i="7"/>
  <c r="R63" i="7"/>
  <c r="R64" i="7"/>
  <c r="R65" i="7"/>
  <c r="R66" i="7"/>
  <c r="R67" i="7"/>
  <c r="R68" i="7"/>
  <c r="R69" i="7"/>
  <c r="R70" i="7"/>
  <c r="R71" i="7"/>
  <c r="R72" i="7"/>
  <c r="R73" i="7"/>
  <c r="R74" i="7"/>
  <c r="R75" i="7"/>
  <c r="R76" i="7"/>
  <c r="R77" i="7"/>
  <c r="R78" i="7"/>
  <c r="R79" i="7"/>
  <c r="R80" i="7"/>
  <c r="R81" i="7"/>
  <c r="R82" i="7"/>
  <c r="R83" i="7"/>
  <c r="R84" i="7"/>
  <c r="R85" i="7"/>
  <c r="R86" i="7"/>
  <c r="R87" i="7"/>
  <c r="R88" i="7"/>
  <c r="R89" i="7"/>
  <c r="R90" i="7"/>
  <c r="R91" i="7"/>
  <c r="R92" i="7"/>
  <c r="R93" i="7"/>
  <c r="R94" i="7"/>
  <c r="R95" i="7"/>
  <c r="R96" i="7"/>
  <c r="R97" i="7"/>
  <c r="R98" i="7"/>
  <c r="R99" i="7"/>
  <c r="R100" i="7"/>
  <c r="R101" i="7"/>
  <c r="R102" i="7"/>
  <c r="R103" i="7"/>
  <c r="R104" i="7"/>
  <c r="R105" i="7"/>
  <c r="R106" i="7"/>
  <c r="R107" i="7"/>
  <c r="R108" i="7"/>
  <c r="R109" i="7"/>
  <c r="R110" i="7"/>
  <c r="R111" i="7"/>
  <c r="R112" i="7"/>
  <c r="R113" i="7"/>
  <c r="R114" i="7"/>
  <c r="R115" i="7"/>
  <c r="R116" i="7"/>
  <c r="R117" i="7"/>
  <c r="R118" i="7"/>
  <c r="R119" i="7"/>
  <c r="R120" i="7"/>
  <c r="R121" i="7"/>
  <c r="R122" i="7"/>
  <c r="R123" i="7"/>
  <c r="R124" i="7"/>
  <c r="R125" i="7"/>
  <c r="R126" i="7"/>
  <c r="R127" i="7"/>
  <c r="R128" i="7"/>
  <c r="R129" i="7"/>
  <c r="R130" i="7"/>
  <c r="R131" i="7"/>
  <c r="R132" i="7"/>
  <c r="R133" i="7"/>
  <c r="R134" i="7"/>
  <c r="R135" i="7"/>
  <c r="R136" i="7"/>
  <c r="R137" i="7"/>
  <c r="R138" i="7"/>
  <c r="R139" i="7"/>
  <c r="R140" i="7"/>
  <c r="R141" i="7"/>
  <c r="R142" i="7"/>
  <c r="R143" i="7"/>
  <c r="R144" i="7"/>
  <c r="R145" i="7"/>
  <c r="R146" i="7"/>
  <c r="R147" i="7"/>
  <c r="R148" i="7"/>
  <c r="R149" i="7"/>
  <c r="R150" i="7"/>
  <c r="R151" i="7"/>
  <c r="R152" i="7"/>
  <c r="R153" i="7"/>
  <c r="R154" i="7"/>
  <c r="R155" i="7"/>
  <c r="R156" i="7"/>
  <c r="R157" i="7"/>
  <c r="R158" i="7"/>
  <c r="R159" i="7"/>
  <c r="R160" i="7"/>
  <c r="R161" i="7"/>
  <c r="R162" i="7"/>
  <c r="R163" i="7"/>
  <c r="R164" i="7"/>
  <c r="R165" i="7"/>
  <c r="R166" i="7"/>
  <c r="R167" i="7"/>
  <c r="R168" i="7"/>
  <c r="R169" i="7"/>
  <c r="R170" i="7"/>
  <c r="R171" i="7"/>
  <c r="R172" i="7"/>
  <c r="R173" i="7"/>
  <c r="R174" i="7"/>
  <c r="R175" i="7"/>
  <c r="R176" i="7"/>
  <c r="R177" i="7"/>
  <c r="R178" i="7"/>
  <c r="R179" i="7"/>
  <c r="R180" i="7"/>
  <c r="R181" i="7"/>
  <c r="R182" i="7"/>
  <c r="R183" i="7"/>
  <c r="R184" i="7"/>
  <c r="R185" i="7"/>
  <c r="R186" i="7"/>
  <c r="R187" i="7"/>
  <c r="R188" i="7"/>
  <c r="R189" i="7"/>
  <c r="R190" i="7"/>
  <c r="R191" i="7"/>
  <c r="R192" i="7"/>
  <c r="R193" i="7"/>
  <c r="R194" i="7"/>
  <c r="R195" i="7"/>
  <c r="R196" i="7"/>
  <c r="R197" i="7"/>
  <c r="R198" i="7"/>
  <c r="R199" i="7"/>
  <c r="R200" i="7"/>
  <c r="R201" i="7"/>
  <c r="R202" i="7"/>
  <c r="R203" i="7"/>
  <c r="R204" i="7"/>
  <c r="R205" i="7"/>
  <c r="R206" i="7"/>
  <c r="R207" i="7"/>
  <c r="R208" i="7"/>
  <c r="R209" i="7"/>
  <c r="R210" i="7"/>
  <c r="R211" i="7"/>
  <c r="R212" i="7"/>
  <c r="R213" i="7"/>
  <c r="R214" i="7"/>
  <c r="R215" i="7"/>
  <c r="R216" i="7"/>
  <c r="R217" i="7"/>
  <c r="R218" i="7"/>
  <c r="R219" i="7"/>
  <c r="R220" i="7"/>
  <c r="R221" i="7"/>
  <c r="R222" i="7"/>
  <c r="R223" i="7"/>
  <c r="R224" i="7"/>
  <c r="R225" i="7"/>
  <c r="R226" i="7"/>
  <c r="R227" i="7"/>
  <c r="R228" i="7"/>
  <c r="R229" i="7"/>
  <c r="R230" i="7"/>
  <c r="R231" i="7"/>
  <c r="R232" i="7"/>
  <c r="R233" i="7"/>
  <c r="R234" i="7"/>
  <c r="R235" i="7"/>
  <c r="R236" i="7"/>
  <c r="R237" i="7"/>
  <c r="R238" i="7"/>
  <c r="R239" i="7"/>
  <c r="R240" i="7"/>
  <c r="R241" i="7"/>
  <c r="R242" i="7"/>
  <c r="R243" i="7"/>
  <c r="R244" i="7"/>
  <c r="R245" i="7"/>
  <c r="R246" i="7"/>
  <c r="R247" i="7"/>
  <c r="R248" i="7"/>
  <c r="R249" i="7"/>
  <c r="R250" i="7"/>
  <c r="R251" i="7"/>
  <c r="R252" i="7"/>
  <c r="R253" i="7"/>
  <c r="R254" i="7"/>
  <c r="R255" i="7"/>
  <c r="R256" i="7"/>
  <c r="R257" i="7"/>
  <c r="R258" i="7"/>
  <c r="R259" i="7"/>
  <c r="R260" i="7"/>
  <c r="R261" i="7"/>
  <c r="R262" i="7"/>
  <c r="R263" i="7"/>
  <c r="R264" i="7"/>
  <c r="R265" i="7"/>
  <c r="R266" i="7"/>
  <c r="R267" i="7"/>
  <c r="R268" i="7"/>
  <c r="R269" i="7"/>
  <c r="R270" i="7"/>
  <c r="R271" i="7"/>
  <c r="R272" i="7"/>
  <c r="R273" i="7"/>
  <c r="R274" i="7"/>
  <c r="R275" i="7"/>
  <c r="R276" i="7"/>
  <c r="R277" i="7"/>
  <c r="R278" i="7"/>
  <c r="R279" i="7"/>
  <c r="R280" i="7"/>
  <c r="R281" i="7"/>
  <c r="R282" i="7"/>
  <c r="R283" i="7"/>
  <c r="R284" i="7"/>
  <c r="R285" i="7"/>
  <c r="R286" i="7"/>
  <c r="R287" i="7"/>
  <c r="R288" i="7"/>
  <c r="R289" i="7"/>
  <c r="R290" i="7"/>
  <c r="R291" i="7"/>
  <c r="R292" i="7"/>
  <c r="R293" i="7"/>
  <c r="R294" i="7"/>
  <c r="R295" i="7"/>
  <c r="R296" i="7"/>
  <c r="R297" i="7"/>
  <c r="R298" i="7"/>
  <c r="R299" i="7"/>
  <c r="R300" i="7"/>
  <c r="R301" i="7"/>
  <c r="R302" i="7"/>
  <c r="R303" i="7"/>
  <c r="R304" i="7"/>
  <c r="R305" i="7"/>
  <c r="R306" i="7"/>
  <c r="R307" i="7"/>
  <c r="R308" i="7"/>
  <c r="R309" i="7"/>
  <c r="R310" i="7"/>
  <c r="R311" i="7"/>
  <c r="R312" i="7"/>
  <c r="R313" i="7"/>
  <c r="R314" i="7"/>
  <c r="R315" i="7"/>
  <c r="R316" i="7"/>
  <c r="R317" i="7"/>
  <c r="R318" i="7"/>
  <c r="R319" i="7"/>
  <c r="R320" i="7"/>
  <c r="R321" i="7"/>
  <c r="R322" i="7"/>
  <c r="R323" i="7"/>
  <c r="R324" i="7"/>
  <c r="R325" i="7"/>
  <c r="R326" i="7"/>
  <c r="R327" i="7"/>
  <c r="R328" i="7"/>
  <c r="R329" i="7"/>
  <c r="R330" i="7"/>
  <c r="R331" i="7"/>
  <c r="R332" i="7"/>
  <c r="R333" i="7"/>
  <c r="R334" i="7"/>
  <c r="R335" i="7"/>
  <c r="R336" i="7"/>
  <c r="R337" i="7"/>
  <c r="R338" i="7"/>
  <c r="R339" i="7"/>
  <c r="R340" i="7"/>
  <c r="R341" i="7"/>
  <c r="R342" i="7"/>
  <c r="R343" i="7"/>
  <c r="R344" i="7"/>
  <c r="R345" i="7"/>
  <c r="R346" i="7"/>
  <c r="R347" i="7"/>
  <c r="R348" i="7"/>
  <c r="R349" i="7"/>
  <c r="R350" i="7"/>
  <c r="R351" i="7"/>
  <c r="R352" i="7"/>
  <c r="R353" i="7"/>
  <c r="R354" i="7"/>
  <c r="R355" i="7"/>
  <c r="R356" i="7"/>
  <c r="R357" i="7"/>
  <c r="R358" i="7"/>
  <c r="R359" i="7"/>
  <c r="R360" i="7"/>
  <c r="R361" i="7"/>
  <c r="R362" i="7"/>
  <c r="R363" i="7"/>
  <c r="R364" i="7"/>
  <c r="R365" i="7"/>
  <c r="R366" i="7"/>
  <c r="R367" i="7"/>
  <c r="R368" i="7"/>
  <c r="R369" i="7"/>
  <c r="R370" i="7"/>
  <c r="R371" i="7"/>
  <c r="R372" i="7"/>
  <c r="R373" i="7"/>
  <c r="R374" i="7"/>
  <c r="R375" i="7"/>
  <c r="R376" i="7"/>
  <c r="R377" i="7"/>
  <c r="R378" i="7"/>
  <c r="R379" i="7"/>
  <c r="R380" i="7"/>
  <c r="R381" i="7"/>
  <c r="R382" i="7"/>
  <c r="R383" i="7"/>
  <c r="R384" i="7"/>
  <c r="R385" i="7"/>
  <c r="R386" i="7"/>
  <c r="R387" i="7"/>
  <c r="R388" i="7"/>
  <c r="R389" i="7"/>
  <c r="R390" i="7"/>
  <c r="R391" i="7"/>
  <c r="R392" i="7"/>
  <c r="R393" i="7"/>
  <c r="R394" i="7"/>
  <c r="R395" i="7"/>
  <c r="R396" i="7"/>
  <c r="R397" i="7"/>
  <c r="R398" i="7"/>
  <c r="R399" i="7"/>
  <c r="R400" i="7"/>
  <c r="R401" i="7"/>
  <c r="R402" i="7"/>
  <c r="R403" i="7"/>
  <c r="R404" i="7"/>
  <c r="R405" i="7"/>
  <c r="R406" i="7"/>
  <c r="R407" i="7"/>
  <c r="R408" i="7"/>
  <c r="R409" i="7"/>
  <c r="R410" i="7"/>
  <c r="R411" i="7"/>
  <c r="R412" i="7"/>
  <c r="R413" i="7"/>
  <c r="R414" i="7"/>
  <c r="R415" i="7"/>
  <c r="R416" i="7"/>
  <c r="R417" i="7"/>
  <c r="R418" i="7"/>
  <c r="R419" i="7"/>
  <c r="R420" i="7"/>
  <c r="R421" i="7"/>
  <c r="R422" i="7"/>
  <c r="R423" i="7"/>
  <c r="R424" i="7"/>
  <c r="R425" i="7"/>
  <c r="R426" i="7"/>
  <c r="R427" i="7"/>
  <c r="R428" i="7"/>
  <c r="R429" i="7"/>
  <c r="R430" i="7"/>
  <c r="R431" i="7"/>
  <c r="R432" i="7"/>
  <c r="R433" i="7"/>
  <c r="R434" i="7"/>
  <c r="R435" i="7"/>
  <c r="R436" i="7"/>
  <c r="R437" i="7"/>
  <c r="R438" i="7"/>
  <c r="R439" i="7"/>
  <c r="R440" i="7"/>
  <c r="R441" i="7"/>
  <c r="R442" i="7"/>
  <c r="R443" i="7"/>
  <c r="R444" i="7"/>
  <c r="R445" i="7"/>
  <c r="R446" i="7"/>
  <c r="R447" i="7"/>
  <c r="R448" i="7"/>
  <c r="R449" i="7"/>
  <c r="R450" i="7"/>
  <c r="R451" i="7"/>
  <c r="R452" i="7"/>
  <c r="R453" i="7"/>
  <c r="R454" i="7"/>
  <c r="R455" i="7"/>
  <c r="R456" i="7"/>
  <c r="R457" i="7"/>
  <c r="R458" i="7"/>
  <c r="R459" i="7"/>
  <c r="R460" i="7"/>
  <c r="R461" i="7"/>
  <c r="R462" i="7"/>
  <c r="R463" i="7"/>
  <c r="R464" i="7"/>
  <c r="R465" i="7"/>
  <c r="R466" i="7"/>
  <c r="R467" i="7"/>
  <c r="R468" i="7"/>
  <c r="R469" i="7"/>
  <c r="R470" i="7"/>
  <c r="R471" i="7"/>
  <c r="R472" i="7"/>
  <c r="R473" i="7"/>
  <c r="R474" i="7"/>
  <c r="R475" i="7"/>
  <c r="R476" i="7"/>
  <c r="R477" i="7"/>
  <c r="R478" i="7"/>
  <c r="R479" i="7"/>
  <c r="R480" i="7"/>
  <c r="R481" i="7"/>
  <c r="R482" i="7"/>
  <c r="R483" i="7"/>
  <c r="R484" i="7"/>
  <c r="R485" i="7"/>
  <c r="R486" i="7"/>
  <c r="R487" i="7"/>
  <c r="R488" i="7"/>
  <c r="R489" i="7"/>
  <c r="R490" i="7"/>
  <c r="R491" i="7"/>
  <c r="R492" i="7"/>
  <c r="R493" i="7"/>
  <c r="R494" i="7"/>
  <c r="R495" i="7"/>
  <c r="R496" i="7"/>
  <c r="R497" i="7"/>
  <c r="R498" i="7"/>
  <c r="R499" i="7"/>
  <c r="R500" i="7"/>
  <c r="R501" i="7"/>
  <c r="R502" i="7"/>
  <c r="R503" i="7"/>
  <c r="R504" i="7"/>
  <c r="R505" i="7"/>
  <c r="R506" i="7"/>
  <c r="R507" i="7"/>
  <c r="R508" i="7"/>
  <c r="R509" i="7"/>
  <c r="R510" i="7"/>
  <c r="R511" i="7"/>
  <c r="R512" i="7"/>
  <c r="R513" i="7"/>
  <c r="R514" i="7"/>
  <c r="R515" i="7"/>
  <c r="R516" i="7"/>
  <c r="R517" i="7"/>
  <c r="R518" i="7"/>
  <c r="R519" i="7"/>
  <c r="R520" i="7"/>
  <c r="R521" i="7"/>
  <c r="R522" i="7"/>
  <c r="R523" i="7"/>
  <c r="R524" i="7"/>
  <c r="R525" i="7"/>
  <c r="R526" i="7"/>
  <c r="R527" i="7"/>
  <c r="R528" i="7"/>
  <c r="R529" i="7"/>
  <c r="R530" i="7"/>
  <c r="R531" i="7"/>
  <c r="R532" i="7"/>
  <c r="R533" i="7"/>
  <c r="R534" i="7"/>
  <c r="R535" i="7"/>
  <c r="R536" i="7"/>
  <c r="R537" i="7"/>
  <c r="R538" i="7"/>
  <c r="R539" i="7"/>
  <c r="R540" i="7"/>
  <c r="R541" i="7"/>
  <c r="R542" i="7"/>
  <c r="R543" i="7"/>
  <c r="R544" i="7"/>
  <c r="R545" i="7"/>
  <c r="R546" i="7"/>
  <c r="R547" i="7"/>
  <c r="R548" i="7"/>
  <c r="R549" i="7"/>
  <c r="R550" i="7"/>
  <c r="R551" i="7"/>
  <c r="R552" i="7"/>
  <c r="R553" i="7"/>
  <c r="R554" i="7"/>
  <c r="R555" i="7"/>
  <c r="R556" i="7"/>
  <c r="R557" i="7"/>
  <c r="R558" i="7"/>
  <c r="R559" i="7"/>
  <c r="R560" i="7"/>
  <c r="R561" i="7"/>
  <c r="R562" i="7"/>
  <c r="R563" i="7"/>
  <c r="R564" i="7"/>
  <c r="R565" i="7"/>
  <c r="R566" i="7"/>
  <c r="R567" i="7"/>
  <c r="R568" i="7"/>
  <c r="R569" i="7"/>
  <c r="R570" i="7"/>
  <c r="R571" i="7"/>
  <c r="R572" i="7"/>
  <c r="R573" i="7"/>
  <c r="R574" i="7"/>
  <c r="R575" i="7"/>
  <c r="R576" i="7"/>
  <c r="R577" i="7"/>
  <c r="R578" i="7"/>
  <c r="R579" i="7"/>
  <c r="R580" i="7"/>
  <c r="R581" i="7"/>
  <c r="R582" i="7"/>
  <c r="R583" i="7"/>
  <c r="R584" i="7"/>
  <c r="R585" i="7"/>
  <c r="R586" i="7"/>
  <c r="R587" i="7"/>
  <c r="R588" i="7"/>
  <c r="R589" i="7"/>
  <c r="R590" i="7"/>
  <c r="R591" i="7"/>
  <c r="R592" i="7"/>
  <c r="R593" i="7"/>
  <c r="R594" i="7"/>
  <c r="R595" i="7"/>
  <c r="R596" i="7"/>
  <c r="R597" i="7"/>
  <c r="R598" i="7"/>
  <c r="R599" i="7"/>
  <c r="R600" i="7"/>
  <c r="R601" i="7"/>
  <c r="R602" i="7"/>
  <c r="R603" i="7"/>
  <c r="R604" i="7"/>
  <c r="R605" i="7"/>
  <c r="R606" i="7"/>
  <c r="R607" i="7"/>
  <c r="R608" i="7"/>
  <c r="R609" i="7"/>
  <c r="R610" i="7"/>
  <c r="R611" i="7"/>
  <c r="R612" i="7"/>
  <c r="R613" i="7"/>
  <c r="R614" i="7"/>
  <c r="R615" i="7"/>
  <c r="R616" i="7"/>
  <c r="R617" i="7"/>
  <c r="R618" i="7"/>
  <c r="R619" i="7"/>
  <c r="R620" i="7"/>
  <c r="R621" i="7"/>
  <c r="R622" i="7"/>
  <c r="R623" i="7"/>
  <c r="R624" i="7"/>
  <c r="R625" i="7"/>
  <c r="R626" i="7"/>
  <c r="R627" i="7"/>
  <c r="R628" i="7"/>
  <c r="R629" i="7"/>
  <c r="R630" i="7"/>
  <c r="R631" i="7"/>
  <c r="R632" i="7"/>
  <c r="R633" i="7"/>
  <c r="R634" i="7"/>
  <c r="R635" i="7"/>
  <c r="R636" i="7"/>
  <c r="R637" i="7"/>
  <c r="R638" i="7"/>
  <c r="R639" i="7"/>
  <c r="R640" i="7"/>
  <c r="R641" i="7"/>
  <c r="R642" i="7"/>
  <c r="R643" i="7"/>
  <c r="R644" i="7"/>
  <c r="R645" i="7"/>
  <c r="R646" i="7"/>
  <c r="R647" i="7"/>
  <c r="R648" i="7"/>
  <c r="R649" i="7"/>
  <c r="R650" i="7"/>
  <c r="R651" i="7"/>
  <c r="R652" i="7"/>
  <c r="R653" i="7"/>
  <c r="R654" i="7"/>
  <c r="R655" i="7"/>
  <c r="R656" i="7"/>
  <c r="R657" i="7"/>
  <c r="R658" i="7"/>
  <c r="R659" i="7"/>
  <c r="R660" i="7"/>
  <c r="R661" i="7"/>
  <c r="R662" i="7"/>
  <c r="R663" i="7"/>
  <c r="R664" i="7"/>
  <c r="R665" i="7"/>
  <c r="R666" i="7"/>
  <c r="R667" i="7"/>
  <c r="R668" i="7"/>
  <c r="R669" i="7"/>
  <c r="R670" i="7"/>
  <c r="R671" i="7"/>
  <c r="R672" i="7"/>
  <c r="R673" i="7"/>
  <c r="R674" i="7"/>
  <c r="R675" i="7"/>
  <c r="R676" i="7"/>
  <c r="R677" i="7"/>
  <c r="R678" i="7"/>
  <c r="R679" i="7"/>
  <c r="R680" i="7"/>
  <c r="R681" i="7"/>
  <c r="R682" i="7"/>
  <c r="R683" i="7"/>
  <c r="R684" i="7"/>
  <c r="R685" i="7"/>
  <c r="R686" i="7"/>
  <c r="R687" i="7"/>
  <c r="R688" i="7"/>
  <c r="R689" i="7"/>
  <c r="R690" i="7"/>
  <c r="R691" i="7"/>
  <c r="R692" i="7"/>
  <c r="R693" i="7"/>
  <c r="R694" i="7"/>
  <c r="R695" i="7"/>
  <c r="R696" i="7"/>
  <c r="R697" i="7"/>
  <c r="R698" i="7"/>
  <c r="R699" i="7"/>
  <c r="R700" i="7"/>
  <c r="R701" i="7"/>
  <c r="R702" i="7"/>
  <c r="R703" i="7"/>
  <c r="R704" i="7"/>
  <c r="R705" i="7"/>
  <c r="R706" i="7"/>
  <c r="R707" i="7"/>
  <c r="R708" i="7"/>
  <c r="R709" i="7"/>
  <c r="R710" i="7"/>
  <c r="R711" i="7"/>
  <c r="R712" i="7"/>
  <c r="R713" i="7"/>
  <c r="R714" i="7"/>
  <c r="R715" i="7"/>
  <c r="R716" i="7"/>
  <c r="R717" i="7"/>
  <c r="R718" i="7"/>
  <c r="R719" i="7"/>
  <c r="R720" i="7"/>
  <c r="R721" i="7"/>
  <c r="R722" i="7"/>
  <c r="R723" i="7"/>
  <c r="R724" i="7"/>
  <c r="R725" i="7"/>
  <c r="R726" i="7"/>
  <c r="R727" i="7"/>
  <c r="R728" i="7"/>
  <c r="R729" i="7"/>
  <c r="R730" i="7"/>
  <c r="R731" i="7"/>
  <c r="R732" i="7"/>
  <c r="R733" i="7"/>
  <c r="R734" i="7"/>
  <c r="R735" i="7"/>
  <c r="R736" i="7"/>
  <c r="R737" i="7"/>
  <c r="R738" i="7"/>
  <c r="R739" i="7"/>
  <c r="R740" i="7"/>
  <c r="R741" i="7"/>
  <c r="R742" i="7"/>
  <c r="R743" i="7"/>
  <c r="R744" i="7"/>
  <c r="R745" i="7"/>
  <c r="R746" i="7"/>
  <c r="R747" i="7"/>
  <c r="R748" i="7"/>
  <c r="R749" i="7"/>
  <c r="R750" i="7"/>
  <c r="R751" i="7"/>
  <c r="R752" i="7"/>
  <c r="R753" i="7"/>
  <c r="R754" i="7"/>
  <c r="R755" i="7"/>
  <c r="R756" i="7"/>
  <c r="R757" i="7"/>
  <c r="R758" i="7"/>
  <c r="R759" i="7"/>
  <c r="R760" i="7"/>
  <c r="R761" i="7"/>
  <c r="R762" i="7"/>
  <c r="R763" i="7"/>
  <c r="R764" i="7"/>
  <c r="R765" i="7"/>
  <c r="R766" i="7"/>
  <c r="R767" i="7"/>
  <c r="R768" i="7"/>
  <c r="R769" i="7"/>
  <c r="R770" i="7"/>
  <c r="R771" i="7"/>
  <c r="R772" i="7"/>
  <c r="R773" i="7"/>
  <c r="R774" i="7"/>
  <c r="R775" i="7"/>
  <c r="R776" i="7"/>
  <c r="R777" i="7"/>
  <c r="R778" i="7"/>
  <c r="R779" i="7"/>
  <c r="R780" i="7"/>
  <c r="R781" i="7"/>
  <c r="R782" i="7"/>
  <c r="R783" i="7"/>
  <c r="R784" i="7"/>
  <c r="R785" i="7"/>
  <c r="R786" i="7"/>
  <c r="R787" i="7"/>
  <c r="R788" i="7"/>
  <c r="R789" i="7"/>
  <c r="R790" i="7"/>
  <c r="R791" i="7"/>
  <c r="R792" i="7"/>
  <c r="R793" i="7"/>
  <c r="R794" i="7"/>
  <c r="R795" i="7"/>
  <c r="R796" i="7"/>
  <c r="R797" i="7"/>
  <c r="R798" i="7"/>
  <c r="R799" i="7"/>
  <c r="R800" i="7"/>
  <c r="R801" i="7"/>
  <c r="R802" i="7"/>
  <c r="R803" i="7"/>
  <c r="R804" i="7"/>
  <c r="R805" i="7"/>
  <c r="R806" i="7"/>
  <c r="R807" i="7"/>
  <c r="R808" i="7"/>
  <c r="R809" i="7"/>
  <c r="R810" i="7"/>
  <c r="R811" i="7"/>
  <c r="R812" i="7"/>
  <c r="R813" i="7"/>
  <c r="R814" i="7"/>
  <c r="R815" i="7"/>
  <c r="R816" i="7"/>
  <c r="R817" i="7"/>
  <c r="R818" i="7"/>
  <c r="R819" i="7"/>
  <c r="R820" i="7"/>
  <c r="R821" i="7"/>
  <c r="R822" i="7"/>
  <c r="R823" i="7"/>
  <c r="R824" i="7"/>
  <c r="R825" i="7"/>
  <c r="R826" i="7"/>
  <c r="R827" i="7"/>
  <c r="R828" i="7"/>
  <c r="R829" i="7"/>
  <c r="R830" i="7"/>
  <c r="R831" i="7"/>
  <c r="R832" i="7"/>
  <c r="R833" i="7"/>
  <c r="R834" i="7"/>
  <c r="R835" i="7"/>
  <c r="R836" i="7"/>
  <c r="R837" i="7"/>
  <c r="R838" i="7"/>
  <c r="R839" i="7"/>
  <c r="R840" i="7"/>
  <c r="R841" i="7"/>
  <c r="R842" i="7"/>
  <c r="R843" i="7"/>
  <c r="R844" i="7"/>
  <c r="R845" i="7"/>
  <c r="R846" i="7"/>
  <c r="R847" i="7"/>
  <c r="R848" i="7"/>
  <c r="R849" i="7"/>
  <c r="R850" i="7"/>
  <c r="R851" i="7"/>
  <c r="R852" i="7"/>
  <c r="R853" i="7"/>
  <c r="R854" i="7"/>
  <c r="R855" i="7"/>
  <c r="R856" i="7"/>
  <c r="R857" i="7"/>
  <c r="R858" i="7"/>
  <c r="R859" i="7"/>
  <c r="R860" i="7"/>
  <c r="R861" i="7"/>
  <c r="R862" i="7"/>
  <c r="R863" i="7"/>
  <c r="R864" i="7"/>
  <c r="R865" i="7"/>
  <c r="R866" i="7"/>
  <c r="R867" i="7"/>
  <c r="R868" i="7"/>
  <c r="R869" i="7"/>
  <c r="R870" i="7"/>
  <c r="R871" i="7"/>
  <c r="R872" i="7"/>
  <c r="R873" i="7"/>
  <c r="R874" i="7"/>
  <c r="R875" i="7"/>
  <c r="R876" i="7"/>
  <c r="R877" i="7"/>
  <c r="R878" i="7"/>
  <c r="R879" i="7"/>
  <c r="R880" i="7"/>
  <c r="R881" i="7"/>
  <c r="R882" i="7"/>
  <c r="R883" i="7"/>
  <c r="R884" i="7"/>
  <c r="R885" i="7"/>
  <c r="R886" i="7"/>
  <c r="R887" i="7"/>
  <c r="R888" i="7"/>
  <c r="R889" i="7"/>
  <c r="R890" i="7"/>
  <c r="R891" i="7"/>
  <c r="R892" i="7"/>
  <c r="R893" i="7"/>
  <c r="R894" i="7"/>
  <c r="R895" i="7"/>
  <c r="R896" i="7"/>
  <c r="R897" i="7"/>
  <c r="R898" i="7"/>
  <c r="R899" i="7"/>
  <c r="R900" i="7"/>
  <c r="R901" i="7"/>
  <c r="R902" i="7"/>
  <c r="R903" i="7"/>
  <c r="R904" i="7"/>
  <c r="R905" i="7"/>
  <c r="R906" i="7"/>
  <c r="R907" i="7"/>
  <c r="R908" i="7"/>
  <c r="R909" i="7"/>
  <c r="R910" i="7"/>
  <c r="R911" i="7"/>
  <c r="R912" i="7"/>
  <c r="R913" i="7"/>
  <c r="R914" i="7"/>
  <c r="R915" i="7"/>
  <c r="R916" i="7"/>
  <c r="R917" i="7"/>
  <c r="R918" i="7"/>
  <c r="R919" i="7"/>
  <c r="R920" i="7"/>
  <c r="R921" i="7"/>
  <c r="R922" i="7"/>
  <c r="R923" i="7"/>
  <c r="R924" i="7"/>
  <c r="R925" i="7"/>
  <c r="R926" i="7"/>
  <c r="R927" i="7"/>
  <c r="R928" i="7"/>
  <c r="R929" i="7"/>
  <c r="R930" i="7"/>
  <c r="R931" i="7"/>
  <c r="R932" i="7"/>
  <c r="R933" i="7"/>
  <c r="R934" i="7"/>
  <c r="R935" i="7"/>
  <c r="R936" i="7"/>
  <c r="R937" i="7"/>
  <c r="R938" i="7"/>
  <c r="R939" i="7"/>
  <c r="R940" i="7"/>
  <c r="R941" i="7"/>
  <c r="R942" i="7"/>
  <c r="R943" i="7"/>
  <c r="R944" i="7"/>
  <c r="R945" i="7"/>
  <c r="R946" i="7"/>
  <c r="R947" i="7"/>
  <c r="R948" i="7"/>
  <c r="R949" i="7"/>
  <c r="R950" i="7"/>
  <c r="R951" i="7"/>
  <c r="R952" i="7"/>
  <c r="R953" i="7"/>
  <c r="R954" i="7"/>
  <c r="R955" i="7"/>
  <c r="R956" i="7"/>
  <c r="R957" i="7"/>
  <c r="R958" i="7"/>
  <c r="R959" i="7"/>
  <c r="R960" i="7"/>
  <c r="R961" i="7"/>
  <c r="R962" i="7"/>
  <c r="R963" i="7"/>
  <c r="R964" i="7"/>
  <c r="R965" i="7"/>
  <c r="R966" i="7"/>
  <c r="R967" i="7"/>
  <c r="R968" i="7"/>
  <c r="R969" i="7"/>
  <c r="R970" i="7"/>
  <c r="R971" i="7"/>
  <c r="R972" i="7"/>
  <c r="R973" i="7"/>
  <c r="R974" i="7"/>
  <c r="R975" i="7"/>
  <c r="R976" i="7"/>
  <c r="R977" i="7"/>
  <c r="R978" i="7"/>
  <c r="R979" i="7"/>
  <c r="R980" i="7"/>
  <c r="R981" i="7"/>
  <c r="R982" i="7"/>
  <c r="R983" i="7"/>
  <c r="R984" i="7"/>
  <c r="R985" i="7"/>
  <c r="R986" i="7"/>
  <c r="R987" i="7"/>
  <c r="R988" i="7"/>
  <c r="R989" i="7"/>
  <c r="R990" i="7"/>
  <c r="R991" i="7"/>
  <c r="R992" i="7"/>
  <c r="R993" i="7"/>
  <c r="R994" i="7"/>
  <c r="R995" i="7"/>
  <c r="R996" i="7"/>
  <c r="R997" i="7"/>
  <c r="R998" i="7"/>
  <c r="R999" i="7"/>
  <c r="R1000" i="7"/>
  <c r="R1001" i="7"/>
  <c r="R1002" i="7"/>
  <c r="R1003" i="7"/>
  <c r="R1004" i="7"/>
  <c r="R1005" i="7"/>
  <c r="R1006" i="7"/>
  <c r="R1007" i="7"/>
  <c r="R1008" i="7"/>
  <c r="R1009" i="7"/>
  <c r="R1010" i="7"/>
  <c r="R1011" i="7"/>
  <c r="R1012" i="7"/>
  <c r="R1013" i="7"/>
  <c r="R1014" i="7"/>
  <c r="R1015" i="7"/>
  <c r="R1016" i="7"/>
  <c r="R1017" i="7"/>
  <c r="R1018" i="7"/>
  <c r="R1019" i="7"/>
  <c r="R1020" i="7"/>
  <c r="R1021" i="7"/>
  <c r="R1022" i="7"/>
  <c r="R1023" i="7"/>
  <c r="R1024" i="7"/>
  <c r="R1025" i="7"/>
  <c r="R1026" i="7"/>
  <c r="R1027" i="7"/>
  <c r="R1028" i="7"/>
  <c r="R1029" i="7"/>
  <c r="R1030" i="7"/>
  <c r="R1031" i="7"/>
  <c r="R1032" i="7"/>
  <c r="R1033" i="7"/>
  <c r="R1034" i="7"/>
  <c r="R1035" i="7"/>
  <c r="R1036" i="7"/>
  <c r="R1037" i="7"/>
  <c r="R1038" i="7"/>
  <c r="R1039" i="7"/>
  <c r="R1040" i="7"/>
  <c r="R1041" i="7"/>
  <c r="R1042" i="7"/>
  <c r="R1043" i="7"/>
  <c r="R1044" i="7"/>
  <c r="R1045" i="7"/>
  <c r="R1046" i="7"/>
  <c r="R1047" i="7"/>
  <c r="R1048" i="7"/>
  <c r="R1049" i="7"/>
  <c r="R1050" i="7"/>
  <c r="R1051" i="7"/>
  <c r="R1052" i="7"/>
  <c r="R1053" i="7"/>
  <c r="R1054" i="7"/>
  <c r="R1055" i="7"/>
  <c r="R1056" i="7"/>
  <c r="R1057" i="7"/>
  <c r="R1058" i="7"/>
  <c r="R1059" i="7"/>
  <c r="R1060" i="7"/>
  <c r="R1061" i="7"/>
  <c r="R1062" i="7"/>
  <c r="R1063" i="7"/>
  <c r="R1064" i="7"/>
  <c r="R1065" i="7"/>
  <c r="R1066" i="7"/>
  <c r="R1067" i="7"/>
  <c r="R1068" i="7"/>
  <c r="R1069" i="7"/>
  <c r="R1070" i="7"/>
  <c r="R1071" i="7"/>
  <c r="R1072" i="7"/>
  <c r="R1073" i="7"/>
  <c r="R1074" i="7"/>
  <c r="R1075" i="7"/>
  <c r="R1076" i="7"/>
  <c r="R1077" i="7"/>
  <c r="R1078" i="7"/>
  <c r="R1079" i="7"/>
  <c r="R1080" i="7"/>
  <c r="R1081" i="7"/>
  <c r="R1082" i="7"/>
  <c r="R1083" i="7"/>
  <c r="R1084" i="7"/>
  <c r="R1085" i="7"/>
  <c r="R1086" i="7"/>
  <c r="R1087" i="7"/>
  <c r="R1088" i="7"/>
  <c r="R1089" i="7"/>
  <c r="R1090" i="7"/>
  <c r="R1091" i="7"/>
  <c r="R1092" i="7"/>
  <c r="R1093" i="7"/>
  <c r="R1094" i="7"/>
  <c r="R1095" i="7"/>
  <c r="R1096" i="7"/>
  <c r="R1097" i="7"/>
  <c r="R1098" i="7"/>
  <c r="R1099" i="7"/>
  <c r="R1100" i="7"/>
  <c r="R1101" i="7"/>
  <c r="R1102" i="7"/>
  <c r="R1103" i="7"/>
  <c r="R1104" i="7"/>
  <c r="R1105" i="7"/>
  <c r="R1106" i="7"/>
  <c r="R1107" i="7"/>
  <c r="R1108" i="7"/>
  <c r="R1109" i="7"/>
  <c r="R1110" i="7"/>
  <c r="R1111" i="7"/>
  <c r="R1112" i="7"/>
  <c r="R1113" i="7"/>
  <c r="R1114" i="7"/>
  <c r="R1115" i="7"/>
  <c r="R1116" i="7"/>
  <c r="R1117" i="7"/>
  <c r="R1118" i="7"/>
  <c r="R1119" i="7"/>
  <c r="R1120" i="7"/>
  <c r="R1121" i="7"/>
  <c r="R1122" i="7"/>
  <c r="R1123" i="7"/>
  <c r="R1124" i="7"/>
  <c r="R1125" i="7"/>
  <c r="R1126" i="7"/>
  <c r="R1127" i="7"/>
  <c r="R1128" i="7"/>
  <c r="R1129" i="7"/>
  <c r="R1130" i="7"/>
  <c r="R1131" i="7"/>
  <c r="R1132" i="7"/>
  <c r="R1133" i="7"/>
  <c r="R1134" i="7"/>
  <c r="R1135" i="7"/>
  <c r="R1136" i="7"/>
  <c r="R1137" i="7"/>
  <c r="R1138" i="7"/>
  <c r="R1139" i="7"/>
  <c r="R1140" i="7"/>
  <c r="R1141" i="7"/>
  <c r="R1142" i="7"/>
  <c r="R1143" i="7"/>
  <c r="R1144" i="7"/>
  <c r="R1145" i="7"/>
  <c r="R1146" i="7"/>
  <c r="R1147" i="7"/>
  <c r="R1148" i="7"/>
  <c r="R1149" i="7"/>
  <c r="R1150" i="7"/>
  <c r="R1151" i="7"/>
  <c r="R1152" i="7"/>
  <c r="R1153" i="7"/>
  <c r="R1154" i="7"/>
  <c r="R1155" i="7"/>
  <c r="R1156" i="7"/>
  <c r="R1157" i="7"/>
  <c r="R1158" i="7"/>
  <c r="R1159" i="7"/>
  <c r="R1160" i="7"/>
  <c r="R1161" i="7"/>
  <c r="R1162" i="7"/>
  <c r="R1163" i="7"/>
  <c r="R1164" i="7"/>
  <c r="R1165" i="7"/>
  <c r="R1166" i="7"/>
  <c r="R1167" i="7"/>
  <c r="R1168" i="7"/>
  <c r="R1169" i="7"/>
  <c r="R1170" i="7"/>
  <c r="R1171" i="7"/>
  <c r="R1172" i="7"/>
  <c r="R1173" i="7"/>
  <c r="R1174" i="7"/>
  <c r="R1175" i="7"/>
  <c r="R1176" i="7"/>
  <c r="R1177" i="7"/>
  <c r="R1178" i="7"/>
  <c r="R1179" i="7"/>
  <c r="R1180" i="7"/>
  <c r="R1181" i="7"/>
  <c r="R1182" i="7"/>
  <c r="R1183" i="7"/>
  <c r="R1184" i="7"/>
  <c r="R1185" i="7"/>
  <c r="R1186" i="7"/>
  <c r="R1187" i="7"/>
  <c r="R1188" i="7"/>
  <c r="R1189" i="7"/>
  <c r="R1190" i="7"/>
  <c r="R1191" i="7"/>
  <c r="R1192" i="7"/>
  <c r="R1193" i="7"/>
  <c r="R1194" i="7"/>
  <c r="R1195" i="7"/>
  <c r="R1196" i="7"/>
  <c r="R1197" i="7"/>
  <c r="R1198" i="7"/>
  <c r="R1199" i="7"/>
  <c r="R1200" i="7"/>
  <c r="R1201" i="7"/>
  <c r="R1202" i="7"/>
  <c r="R1203" i="7"/>
  <c r="R1204" i="7"/>
  <c r="R1205" i="7"/>
  <c r="R1206" i="7"/>
  <c r="R1207" i="7"/>
  <c r="R1208" i="7"/>
  <c r="R1209" i="7"/>
  <c r="R1210" i="7"/>
  <c r="R1211" i="7"/>
  <c r="R1212" i="7"/>
  <c r="R1213" i="7"/>
  <c r="R1214" i="7"/>
  <c r="R1215" i="7"/>
  <c r="R1216" i="7"/>
  <c r="R1217" i="7"/>
  <c r="R1218" i="7"/>
  <c r="R1219" i="7"/>
  <c r="R1220" i="7"/>
  <c r="R1221" i="7"/>
  <c r="R1222" i="7"/>
  <c r="R1223" i="7"/>
  <c r="R1224" i="7"/>
  <c r="R1225" i="7"/>
  <c r="R1226" i="7"/>
  <c r="R1227" i="7"/>
  <c r="R1228" i="7"/>
  <c r="R1229" i="7"/>
  <c r="R1230" i="7"/>
  <c r="R1231" i="7"/>
  <c r="R1232" i="7"/>
  <c r="R1233" i="7"/>
  <c r="R1234" i="7"/>
  <c r="R1235" i="7"/>
  <c r="R1236" i="7"/>
  <c r="R1237" i="7"/>
  <c r="R1238" i="7"/>
  <c r="R1239" i="7"/>
  <c r="R1240" i="7"/>
  <c r="R1241" i="7"/>
  <c r="R1242" i="7"/>
  <c r="R1243" i="7"/>
  <c r="R1244" i="7"/>
  <c r="R1245" i="7"/>
  <c r="R1246" i="7"/>
  <c r="R1247" i="7"/>
  <c r="R1248" i="7"/>
  <c r="R1249" i="7"/>
  <c r="R1250" i="7"/>
  <c r="R1251" i="7"/>
  <c r="R1252" i="7"/>
  <c r="R1253" i="7"/>
  <c r="R1254" i="7"/>
  <c r="R1255" i="7"/>
  <c r="R1256" i="7"/>
  <c r="R1257" i="7"/>
  <c r="R1258" i="7"/>
  <c r="R1259" i="7"/>
  <c r="R1260" i="7"/>
  <c r="R1261" i="7"/>
  <c r="R1262" i="7"/>
  <c r="R1263" i="7"/>
  <c r="R1264" i="7"/>
  <c r="R1265" i="7"/>
  <c r="R1266" i="7"/>
  <c r="R1267" i="7"/>
  <c r="R1268" i="7"/>
  <c r="R1269" i="7"/>
  <c r="R1270" i="7"/>
  <c r="R1271" i="7"/>
  <c r="R1272" i="7"/>
  <c r="R1273" i="7"/>
  <c r="R1274" i="7"/>
  <c r="R1275" i="7"/>
  <c r="R1276" i="7"/>
  <c r="R1277" i="7"/>
  <c r="R1278" i="7"/>
  <c r="R1279" i="7"/>
  <c r="R1280" i="7"/>
  <c r="R1281" i="7"/>
  <c r="R1282" i="7"/>
  <c r="R1283" i="7"/>
  <c r="R1284" i="7"/>
  <c r="R1285" i="7"/>
  <c r="R1286" i="7"/>
  <c r="R1287" i="7"/>
  <c r="R1288" i="7"/>
  <c r="R1289" i="7"/>
  <c r="R1290" i="7"/>
  <c r="R1291" i="7"/>
  <c r="R1292" i="7"/>
  <c r="R1293" i="7"/>
  <c r="R1294" i="7"/>
  <c r="R1295" i="7"/>
  <c r="R1296" i="7"/>
  <c r="R1297" i="7"/>
  <c r="R1298" i="7"/>
  <c r="R1299" i="7"/>
  <c r="R1300" i="7"/>
  <c r="R1301" i="7"/>
  <c r="R1302" i="7"/>
  <c r="R1303" i="7"/>
  <c r="R1304" i="7"/>
  <c r="R1305" i="7"/>
  <c r="R1306" i="7"/>
  <c r="R1307" i="7"/>
  <c r="R1308" i="7"/>
  <c r="R1309" i="7"/>
  <c r="R1310" i="7"/>
  <c r="R1311" i="7"/>
  <c r="R1312" i="7"/>
  <c r="R1313" i="7"/>
  <c r="R1314" i="7"/>
  <c r="R1315" i="7"/>
  <c r="R1316" i="7"/>
  <c r="R1317" i="7"/>
  <c r="R1318" i="7"/>
  <c r="R1319" i="7"/>
  <c r="R1320" i="7"/>
  <c r="R1321" i="7"/>
  <c r="R1322" i="7"/>
  <c r="R1323" i="7"/>
  <c r="R1324" i="7"/>
  <c r="R1325" i="7"/>
  <c r="R1326" i="7"/>
  <c r="R1327" i="7"/>
  <c r="R1328" i="7"/>
  <c r="R1329" i="7"/>
  <c r="R1330" i="7"/>
  <c r="R1331" i="7"/>
  <c r="R1332" i="7"/>
  <c r="R1333" i="7"/>
  <c r="R1334" i="7"/>
  <c r="R1335" i="7"/>
  <c r="R1336" i="7"/>
  <c r="R1337" i="7"/>
  <c r="R1338" i="7"/>
  <c r="R1339" i="7"/>
  <c r="R1340" i="7"/>
  <c r="R1341" i="7"/>
  <c r="R1342" i="7"/>
  <c r="R1343" i="7"/>
  <c r="R1344" i="7"/>
  <c r="R1345" i="7"/>
  <c r="R1346" i="7"/>
  <c r="R1347" i="7"/>
  <c r="R1348" i="7"/>
  <c r="R1349" i="7"/>
  <c r="R1350" i="7"/>
  <c r="R1351" i="7"/>
  <c r="R1352" i="7"/>
  <c r="R1353" i="7"/>
  <c r="R1354" i="7"/>
  <c r="R1355" i="7"/>
  <c r="R1356" i="7"/>
  <c r="R1357" i="7"/>
  <c r="R1358" i="7"/>
  <c r="R1359" i="7"/>
  <c r="R1360" i="7"/>
  <c r="R1361" i="7"/>
  <c r="R1362" i="7"/>
  <c r="R1363" i="7"/>
  <c r="R1364" i="7"/>
  <c r="R1365" i="7"/>
  <c r="R1366" i="7"/>
  <c r="R1367" i="7"/>
  <c r="R1368" i="7"/>
  <c r="R1369" i="7"/>
  <c r="R1370" i="7"/>
  <c r="R1371" i="7"/>
  <c r="R1372" i="7"/>
  <c r="R1373" i="7"/>
  <c r="R1374" i="7"/>
  <c r="R1375" i="7"/>
  <c r="R1376" i="7"/>
  <c r="R1377" i="7"/>
  <c r="R1378" i="7"/>
  <c r="R1379" i="7"/>
  <c r="R1380" i="7"/>
  <c r="R1381" i="7"/>
  <c r="R1382" i="7"/>
  <c r="R1383" i="7"/>
  <c r="R1384" i="7"/>
  <c r="R1385" i="7"/>
  <c r="R1386" i="7"/>
  <c r="R1387" i="7"/>
  <c r="R1388" i="7"/>
  <c r="R1389" i="7"/>
  <c r="R1390" i="7"/>
  <c r="R1391" i="7"/>
  <c r="R1392" i="7"/>
  <c r="R1393" i="7"/>
  <c r="R1394" i="7"/>
  <c r="R1395" i="7"/>
  <c r="R1396" i="7"/>
  <c r="R1397" i="7"/>
  <c r="R1398" i="7"/>
  <c r="R1399" i="7"/>
  <c r="R1400" i="7"/>
  <c r="R1401" i="7"/>
  <c r="R1402" i="7"/>
  <c r="R1403" i="7"/>
  <c r="R1404" i="7"/>
  <c r="R1405" i="7"/>
  <c r="R1406" i="7"/>
  <c r="R1407" i="7"/>
  <c r="R1408" i="7"/>
  <c r="R1409" i="7"/>
  <c r="R1410" i="7"/>
  <c r="R1411" i="7"/>
  <c r="R1412" i="7"/>
  <c r="R1413" i="7"/>
  <c r="R1414" i="7"/>
  <c r="R1415" i="7"/>
  <c r="R1416" i="7"/>
  <c r="R1417" i="7"/>
  <c r="R1418" i="7"/>
  <c r="R1419" i="7"/>
  <c r="R1420" i="7"/>
  <c r="R1421" i="7"/>
  <c r="R1422" i="7"/>
  <c r="R1423" i="7"/>
  <c r="R1424" i="7"/>
  <c r="R1425" i="7"/>
  <c r="R1426" i="7"/>
  <c r="R1427" i="7"/>
  <c r="R1428" i="7"/>
  <c r="R1429" i="7"/>
  <c r="R1430" i="7"/>
  <c r="R1431" i="7"/>
  <c r="R1432" i="7"/>
  <c r="R1433" i="7"/>
  <c r="R1434" i="7"/>
  <c r="R1435" i="7"/>
  <c r="R1436" i="7"/>
  <c r="R1437" i="7"/>
  <c r="R1438" i="7"/>
  <c r="R1439" i="7"/>
  <c r="R1440" i="7"/>
  <c r="R1441" i="7"/>
  <c r="R1442" i="7"/>
  <c r="R1443" i="7"/>
  <c r="R1444" i="7"/>
  <c r="R1445" i="7"/>
  <c r="R1446" i="7"/>
  <c r="R1447" i="7"/>
  <c r="R1448" i="7"/>
  <c r="R1449" i="7"/>
  <c r="R1450" i="7"/>
  <c r="R1451" i="7"/>
  <c r="R1452" i="7"/>
  <c r="R1453" i="7"/>
  <c r="R1454" i="7"/>
  <c r="R1455" i="7"/>
  <c r="R1456" i="7"/>
  <c r="R1457" i="7"/>
  <c r="R1458" i="7"/>
  <c r="R1459" i="7"/>
  <c r="R1460" i="7"/>
  <c r="R1461" i="7"/>
  <c r="R1462" i="7"/>
  <c r="R1463" i="7"/>
  <c r="R1464" i="7"/>
  <c r="R1465" i="7"/>
  <c r="R1466" i="7"/>
  <c r="R1467" i="7"/>
  <c r="R1468" i="7"/>
  <c r="R1469" i="7"/>
  <c r="R1470" i="7"/>
  <c r="R1471" i="7"/>
  <c r="R1472" i="7"/>
  <c r="R1473" i="7"/>
  <c r="R1474" i="7"/>
  <c r="R1475" i="7"/>
  <c r="R1476" i="7"/>
  <c r="R1477" i="7"/>
  <c r="R1478" i="7"/>
  <c r="R1479" i="7"/>
  <c r="R1480" i="7"/>
  <c r="R1481" i="7"/>
  <c r="R1482" i="7"/>
  <c r="R1483" i="7"/>
  <c r="R1484" i="7"/>
  <c r="R1485" i="7"/>
  <c r="R1486" i="7"/>
  <c r="R1487" i="7"/>
  <c r="R1488" i="7"/>
  <c r="R1489" i="7"/>
  <c r="R1490" i="7"/>
  <c r="R1491" i="7"/>
  <c r="R1492" i="7"/>
  <c r="R1493" i="7"/>
  <c r="R1494" i="7"/>
  <c r="R1495" i="7"/>
  <c r="R1496" i="7"/>
  <c r="R1497" i="7"/>
  <c r="R1498" i="7"/>
  <c r="R1499" i="7"/>
  <c r="R1500" i="7"/>
  <c r="R1501" i="7"/>
  <c r="R1502" i="7"/>
  <c r="R1503" i="7"/>
  <c r="R1504" i="7"/>
  <c r="R1505" i="7"/>
  <c r="R1506" i="7"/>
  <c r="R1507" i="7"/>
  <c r="R1508" i="7"/>
  <c r="R1509" i="7"/>
  <c r="R1510" i="7"/>
  <c r="R1511" i="7"/>
  <c r="R1512" i="7"/>
  <c r="R1513" i="7"/>
  <c r="R1514" i="7"/>
  <c r="R1515" i="7"/>
  <c r="R1516" i="7"/>
  <c r="R1517" i="7"/>
  <c r="R1518" i="7"/>
  <c r="R1519" i="7"/>
  <c r="Q23" i="7"/>
  <c r="Q27" i="7"/>
  <c r="Q28" i="7"/>
  <c r="Q29" i="7"/>
  <c r="Q30" i="7"/>
  <c r="Q31" i="7"/>
  <c r="Q32" i="7"/>
  <c r="Q33" i="7"/>
  <c r="Q34" i="7"/>
  <c r="Q35" i="7"/>
  <c r="Q36" i="7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Q63" i="7"/>
  <c r="Q64" i="7"/>
  <c r="Q65" i="7"/>
  <c r="Q66" i="7"/>
  <c r="Q67" i="7"/>
  <c r="Q68" i="7"/>
  <c r="Q69" i="7"/>
  <c r="Q70" i="7"/>
  <c r="Q71" i="7"/>
  <c r="Q72" i="7"/>
  <c r="Q73" i="7"/>
  <c r="Q74" i="7"/>
  <c r="Q75" i="7"/>
  <c r="Q76" i="7"/>
  <c r="Q77" i="7"/>
  <c r="Q78" i="7"/>
  <c r="Q79" i="7"/>
  <c r="Q80" i="7"/>
  <c r="Q81" i="7"/>
  <c r="Q82" i="7"/>
  <c r="Q83" i="7"/>
  <c r="Q84" i="7"/>
  <c r="Q85" i="7"/>
  <c r="Q86" i="7"/>
  <c r="Q87" i="7"/>
  <c r="Q88" i="7"/>
  <c r="Q89" i="7"/>
  <c r="Q90" i="7"/>
  <c r="Q91" i="7"/>
  <c r="Q92" i="7"/>
  <c r="Q93" i="7"/>
  <c r="Q94" i="7"/>
  <c r="Q95" i="7"/>
  <c r="Q96" i="7"/>
  <c r="Q97" i="7"/>
  <c r="Q98" i="7"/>
  <c r="Q99" i="7"/>
  <c r="Q100" i="7"/>
  <c r="Q101" i="7"/>
  <c r="Q102" i="7"/>
  <c r="Q103" i="7"/>
  <c r="Q104" i="7"/>
  <c r="Q105" i="7"/>
  <c r="Q106" i="7"/>
  <c r="Q107" i="7"/>
  <c r="Q108" i="7"/>
  <c r="Q109" i="7"/>
  <c r="Q110" i="7"/>
  <c r="Q111" i="7"/>
  <c r="Q112" i="7"/>
  <c r="Q113" i="7"/>
  <c r="Q114" i="7"/>
  <c r="Q115" i="7"/>
  <c r="Q116" i="7"/>
  <c r="Q117" i="7"/>
  <c r="Q118" i="7"/>
  <c r="Q119" i="7"/>
  <c r="Q120" i="7"/>
  <c r="Q121" i="7"/>
  <c r="Q122" i="7"/>
  <c r="Q123" i="7"/>
  <c r="Q124" i="7"/>
  <c r="Q125" i="7"/>
  <c r="Q126" i="7"/>
  <c r="Q127" i="7"/>
  <c r="Q128" i="7"/>
  <c r="Q129" i="7"/>
  <c r="Q130" i="7"/>
  <c r="Q131" i="7"/>
  <c r="Q132" i="7"/>
  <c r="Q133" i="7"/>
  <c r="Q134" i="7"/>
  <c r="Q135" i="7"/>
  <c r="Q136" i="7"/>
  <c r="Q137" i="7"/>
  <c r="Q138" i="7"/>
  <c r="Q139" i="7"/>
  <c r="Q140" i="7"/>
  <c r="Q141" i="7"/>
  <c r="Q142" i="7"/>
  <c r="Q143" i="7"/>
  <c r="Q144" i="7"/>
  <c r="Q145" i="7"/>
  <c r="Q146" i="7"/>
  <c r="Q147" i="7"/>
  <c r="Q148" i="7"/>
  <c r="Q149" i="7"/>
  <c r="Q150" i="7"/>
  <c r="Q151" i="7"/>
  <c r="Q152" i="7"/>
  <c r="Q153" i="7"/>
  <c r="Q154" i="7"/>
  <c r="Q155" i="7"/>
  <c r="Q156" i="7"/>
  <c r="Q157" i="7"/>
  <c r="Q158" i="7"/>
  <c r="Q159" i="7"/>
  <c r="Q160" i="7"/>
  <c r="Q161" i="7"/>
  <c r="Q162" i="7"/>
  <c r="Q163" i="7"/>
  <c r="Q164" i="7"/>
  <c r="Q165" i="7"/>
  <c r="Q166" i="7"/>
  <c r="Q167" i="7"/>
  <c r="Q168" i="7"/>
  <c r="Q169" i="7"/>
  <c r="Q170" i="7"/>
  <c r="Q171" i="7"/>
  <c r="Q172" i="7"/>
  <c r="Q173" i="7"/>
  <c r="Q174" i="7"/>
  <c r="Q175" i="7"/>
  <c r="Q176" i="7"/>
  <c r="Q177" i="7"/>
  <c r="Q178" i="7"/>
  <c r="Q179" i="7"/>
  <c r="Q180" i="7"/>
  <c r="Q181" i="7"/>
  <c r="Q182" i="7"/>
  <c r="Q183" i="7"/>
  <c r="Q184" i="7"/>
  <c r="Q185" i="7"/>
  <c r="Q186" i="7"/>
  <c r="Q187" i="7"/>
  <c r="Q188" i="7"/>
  <c r="Q189" i="7"/>
  <c r="Q190" i="7"/>
  <c r="Q191" i="7"/>
  <c r="Q192" i="7"/>
  <c r="Q193" i="7"/>
  <c r="Q194" i="7"/>
  <c r="Q195" i="7"/>
  <c r="Q196" i="7"/>
  <c r="Q197" i="7"/>
  <c r="Q198" i="7"/>
  <c r="Q199" i="7"/>
  <c r="Q200" i="7"/>
  <c r="Q201" i="7"/>
  <c r="Q202" i="7"/>
  <c r="Q203" i="7"/>
  <c r="Q204" i="7"/>
  <c r="Q205" i="7"/>
  <c r="Q206" i="7"/>
  <c r="Q207" i="7"/>
  <c r="Q208" i="7"/>
  <c r="Q209" i="7"/>
  <c r="Q210" i="7"/>
  <c r="Q211" i="7"/>
  <c r="Q212" i="7"/>
  <c r="Q213" i="7"/>
  <c r="Q214" i="7"/>
  <c r="Q215" i="7"/>
  <c r="Q216" i="7"/>
  <c r="Q217" i="7"/>
  <c r="Q218" i="7"/>
  <c r="Q219" i="7"/>
  <c r="Q220" i="7"/>
  <c r="Q221" i="7"/>
  <c r="Q222" i="7"/>
  <c r="Q223" i="7"/>
  <c r="Q224" i="7"/>
  <c r="Q225" i="7"/>
  <c r="Q226" i="7"/>
  <c r="Q227" i="7"/>
  <c r="Q228" i="7"/>
  <c r="Q229" i="7"/>
  <c r="Q230" i="7"/>
  <c r="Q231" i="7"/>
  <c r="Q232" i="7"/>
  <c r="Q233" i="7"/>
  <c r="Q234" i="7"/>
  <c r="Q235" i="7"/>
  <c r="Q236" i="7"/>
  <c r="Q237" i="7"/>
  <c r="Q238" i="7"/>
  <c r="Q239" i="7"/>
  <c r="Q240" i="7"/>
  <c r="Q241" i="7"/>
  <c r="Q242" i="7"/>
  <c r="Q243" i="7"/>
  <c r="Q244" i="7"/>
  <c r="Q245" i="7"/>
  <c r="Q246" i="7"/>
  <c r="Q247" i="7"/>
  <c r="Q248" i="7"/>
  <c r="Q249" i="7"/>
  <c r="Q250" i="7"/>
  <c r="Q251" i="7"/>
  <c r="Q252" i="7"/>
  <c r="Q253" i="7"/>
  <c r="Q254" i="7"/>
  <c r="Q255" i="7"/>
  <c r="Q256" i="7"/>
  <c r="Q257" i="7"/>
  <c r="Q258" i="7"/>
  <c r="Q259" i="7"/>
  <c r="Q260" i="7"/>
  <c r="Q261" i="7"/>
  <c r="Q262" i="7"/>
  <c r="Q263" i="7"/>
  <c r="Q264" i="7"/>
  <c r="Q265" i="7"/>
  <c r="Q266" i="7"/>
  <c r="Q267" i="7"/>
  <c r="Q268" i="7"/>
  <c r="Q269" i="7"/>
  <c r="Q270" i="7"/>
  <c r="Q271" i="7"/>
  <c r="Q272" i="7"/>
  <c r="Q273" i="7"/>
  <c r="Q274" i="7"/>
  <c r="Q275" i="7"/>
  <c r="Q276" i="7"/>
  <c r="Q277" i="7"/>
  <c r="Q278" i="7"/>
  <c r="Q279" i="7"/>
  <c r="Q280" i="7"/>
  <c r="Q281" i="7"/>
  <c r="Q282" i="7"/>
  <c r="Q283" i="7"/>
  <c r="Q284" i="7"/>
  <c r="Q285" i="7"/>
  <c r="Q286" i="7"/>
  <c r="Q287" i="7"/>
  <c r="Q288" i="7"/>
  <c r="Q289" i="7"/>
  <c r="Q290" i="7"/>
  <c r="Q291" i="7"/>
  <c r="Q292" i="7"/>
  <c r="Q293" i="7"/>
  <c r="Q294" i="7"/>
  <c r="Q295" i="7"/>
  <c r="Q296" i="7"/>
  <c r="Q297" i="7"/>
  <c r="Q298" i="7"/>
  <c r="Q299" i="7"/>
  <c r="Q300" i="7"/>
  <c r="Q301" i="7"/>
  <c r="Q302" i="7"/>
  <c r="Q303" i="7"/>
  <c r="Q304" i="7"/>
  <c r="Q305" i="7"/>
  <c r="Q306" i="7"/>
  <c r="Q307" i="7"/>
  <c r="Q308" i="7"/>
  <c r="Q309" i="7"/>
  <c r="Q310" i="7"/>
  <c r="Q311" i="7"/>
  <c r="Q312" i="7"/>
  <c r="Q313" i="7"/>
  <c r="Q314" i="7"/>
  <c r="Q315" i="7"/>
  <c r="Q316" i="7"/>
  <c r="Q317" i="7"/>
  <c r="Q318" i="7"/>
  <c r="Q319" i="7"/>
  <c r="Q320" i="7"/>
  <c r="Q321" i="7"/>
  <c r="Q322" i="7"/>
  <c r="Q323" i="7"/>
  <c r="Q324" i="7"/>
  <c r="Q325" i="7"/>
  <c r="Q326" i="7"/>
  <c r="Q327" i="7"/>
  <c r="Q328" i="7"/>
  <c r="Q329" i="7"/>
  <c r="Q330" i="7"/>
  <c r="Q331" i="7"/>
  <c r="Q332" i="7"/>
  <c r="Q333" i="7"/>
  <c r="Q334" i="7"/>
  <c r="Q335" i="7"/>
  <c r="Q336" i="7"/>
  <c r="Q337" i="7"/>
  <c r="Q338" i="7"/>
  <c r="Q339" i="7"/>
  <c r="Q340" i="7"/>
  <c r="Q341" i="7"/>
  <c r="Q342" i="7"/>
  <c r="Q343" i="7"/>
  <c r="Q344" i="7"/>
  <c r="Q345" i="7"/>
  <c r="Q346" i="7"/>
  <c r="Q347" i="7"/>
  <c r="Q348" i="7"/>
  <c r="Q349" i="7"/>
  <c r="Q350" i="7"/>
  <c r="Q351" i="7"/>
  <c r="Q352" i="7"/>
  <c r="Q353" i="7"/>
  <c r="Q354" i="7"/>
  <c r="Q355" i="7"/>
  <c r="Q356" i="7"/>
  <c r="Q357" i="7"/>
  <c r="Q358" i="7"/>
  <c r="Q359" i="7"/>
  <c r="Q360" i="7"/>
  <c r="Q361" i="7"/>
  <c r="Q362" i="7"/>
  <c r="Q363" i="7"/>
  <c r="Q364" i="7"/>
  <c r="Q365" i="7"/>
  <c r="Q366" i="7"/>
  <c r="Q367" i="7"/>
  <c r="Q368" i="7"/>
  <c r="Q369" i="7"/>
  <c r="Q370" i="7"/>
  <c r="Q371" i="7"/>
  <c r="Q372" i="7"/>
  <c r="Q373" i="7"/>
  <c r="Q374" i="7"/>
  <c r="Q375" i="7"/>
  <c r="Q376" i="7"/>
  <c r="Q377" i="7"/>
  <c r="Q378" i="7"/>
  <c r="Q379" i="7"/>
  <c r="Q380" i="7"/>
  <c r="Q381" i="7"/>
  <c r="Q382" i="7"/>
  <c r="Q383" i="7"/>
  <c r="Q384" i="7"/>
  <c r="Q385" i="7"/>
  <c r="Q386" i="7"/>
  <c r="Q387" i="7"/>
  <c r="Q388" i="7"/>
  <c r="Q389" i="7"/>
  <c r="Q390" i="7"/>
  <c r="Q391" i="7"/>
  <c r="Q392" i="7"/>
  <c r="Q393" i="7"/>
  <c r="Q394" i="7"/>
  <c r="Q395" i="7"/>
  <c r="Q396" i="7"/>
  <c r="Q397" i="7"/>
  <c r="Q398" i="7"/>
  <c r="Q399" i="7"/>
  <c r="Q400" i="7"/>
  <c r="Q401" i="7"/>
  <c r="Q402" i="7"/>
  <c r="Q403" i="7"/>
  <c r="Q404" i="7"/>
  <c r="Q405" i="7"/>
  <c r="Q406" i="7"/>
  <c r="Q407" i="7"/>
  <c r="Q408" i="7"/>
  <c r="Q409" i="7"/>
  <c r="Q410" i="7"/>
  <c r="Q411" i="7"/>
  <c r="Q412" i="7"/>
  <c r="Q413" i="7"/>
  <c r="Q414" i="7"/>
  <c r="Q415" i="7"/>
  <c r="Q416" i="7"/>
  <c r="Q417" i="7"/>
  <c r="Q418" i="7"/>
  <c r="Q419" i="7"/>
  <c r="Q420" i="7"/>
  <c r="Q421" i="7"/>
  <c r="Q422" i="7"/>
  <c r="Q423" i="7"/>
  <c r="Q424" i="7"/>
  <c r="Q425" i="7"/>
  <c r="Q426" i="7"/>
  <c r="Q427" i="7"/>
  <c r="Q428" i="7"/>
  <c r="Q429" i="7"/>
  <c r="Q430" i="7"/>
  <c r="Q431" i="7"/>
  <c r="Q432" i="7"/>
  <c r="Q433" i="7"/>
  <c r="Q434" i="7"/>
  <c r="Q435" i="7"/>
  <c r="Q436" i="7"/>
  <c r="Q437" i="7"/>
  <c r="Q438" i="7"/>
  <c r="Q439" i="7"/>
  <c r="Q440" i="7"/>
  <c r="Q441" i="7"/>
  <c r="Q442" i="7"/>
  <c r="Q443" i="7"/>
  <c r="Q444" i="7"/>
  <c r="Q445" i="7"/>
  <c r="Q446" i="7"/>
  <c r="Q447" i="7"/>
  <c r="Q448" i="7"/>
  <c r="Q449" i="7"/>
  <c r="Q450" i="7"/>
  <c r="Q451" i="7"/>
  <c r="Q452" i="7"/>
  <c r="Q453" i="7"/>
  <c r="Q454" i="7"/>
  <c r="Q455" i="7"/>
  <c r="Q456" i="7"/>
  <c r="Q457" i="7"/>
  <c r="Q458" i="7"/>
  <c r="Q459" i="7"/>
  <c r="Q460" i="7"/>
  <c r="Q461" i="7"/>
  <c r="Q462" i="7"/>
  <c r="Q463" i="7"/>
  <c r="Q464" i="7"/>
  <c r="Q465" i="7"/>
  <c r="Q466" i="7"/>
  <c r="Q467" i="7"/>
  <c r="Q468" i="7"/>
  <c r="Q469" i="7"/>
  <c r="Q470" i="7"/>
  <c r="Q471" i="7"/>
  <c r="Q472" i="7"/>
  <c r="Q473" i="7"/>
  <c r="Q474" i="7"/>
  <c r="Q475" i="7"/>
  <c r="Q476" i="7"/>
  <c r="Q477" i="7"/>
  <c r="Q478" i="7"/>
  <c r="Q479" i="7"/>
  <c r="Q480" i="7"/>
  <c r="Q481" i="7"/>
  <c r="Q482" i="7"/>
  <c r="Q483" i="7"/>
  <c r="Q484" i="7"/>
  <c r="Q485" i="7"/>
  <c r="Q486" i="7"/>
  <c r="Q487" i="7"/>
  <c r="Q488" i="7"/>
  <c r="Q489" i="7"/>
  <c r="Q490" i="7"/>
  <c r="Q491" i="7"/>
  <c r="Q492" i="7"/>
  <c r="Q493" i="7"/>
  <c r="Q494" i="7"/>
  <c r="Q495" i="7"/>
  <c r="Q496" i="7"/>
  <c r="Q497" i="7"/>
  <c r="Q498" i="7"/>
  <c r="Q499" i="7"/>
  <c r="Q500" i="7"/>
  <c r="Q501" i="7"/>
  <c r="Q502" i="7"/>
  <c r="Q503" i="7"/>
  <c r="Q504" i="7"/>
  <c r="Q505" i="7"/>
  <c r="Q506" i="7"/>
  <c r="Q507" i="7"/>
  <c r="Q508" i="7"/>
  <c r="Q509" i="7"/>
  <c r="Q510" i="7"/>
  <c r="Q511" i="7"/>
  <c r="Q512" i="7"/>
  <c r="Q513" i="7"/>
  <c r="Q514" i="7"/>
  <c r="Q515" i="7"/>
  <c r="Q516" i="7"/>
  <c r="Q517" i="7"/>
  <c r="Q518" i="7"/>
  <c r="Q519" i="7"/>
  <c r="Q520" i="7"/>
  <c r="Q521" i="7"/>
  <c r="Q522" i="7"/>
  <c r="Q523" i="7"/>
  <c r="Q524" i="7"/>
  <c r="Q525" i="7"/>
  <c r="Q526" i="7"/>
  <c r="Q527" i="7"/>
  <c r="Q528" i="7"/>
  <c r="Q529" i="7"/>
  <c r="Q530" i="7"/>
  <c r="Q531" i="7"/>
  <c r="Q532" i="7"/>
  <c r="Q533" i="7"/>
  <c r="Q534" i="7"/>
  <c r="Q535" i="7"/>
  <c r="Q536" i="7"/>
  <c r="Q537" i="7"/>
  <c r="Q538" i="7"/>
  <c r="Q539" i="7"/>
  <c r="Q540" i="7"/>
  <c r="Q541" i="7"/>
  <c r="Q542" i="7"/>
  <c r="Q543" i="7"/>
  <c r="Q544" i="7"/>
  <c r="Q545" i="7"/>
  <c r="Q546" i="7"/>
  <c r="Q547" i="7"/>
  <c r="Q548" i="7"/>
  <c r="Q549" i="7"/>
  <c r="Q550" i="7"/>
  <c r="Q551" i="7"/>
  <c r="Q552" i="7"/>
  <c r="Q553" i="7"/>
  <c r="Q554" i="7"/>
  <c r="Q555" i="7"/>
  <c r="Q556" i="7"/>
  <c r="Q557" i="7"/>
  <c r="Q558" i="7"/>
  <c r="Q559" i="7"/>
  <c r="Q560" i="7"/>
  <c r="Q561" i="7"/>
  <c r="Q562" i="7"/>
  <c r="Q563" i="7"/>
  <c r="Q564" i="7"/>
  <c r="Q565" i="7"/>
  <c r="Q566" i="7"/>
  <c r="Q567" i="7"/>
  <c r="Q568" i="7"/>
  <c r="Q569" i="7"/>
  <c r="Q570" i="7"/>
  <c r="Q571" i="7"/>
  <c r="Q572" i="7"/>
  <c r="Q573" i="7"/>
  <c r="Q574" i="7"/>
  <c r="Q575" i="7"/>
  <c r="Q576" i="7"/>
  <c r="Q577" i="7"/>
  <c r="Q578" i="7"/>
  <c r="Q579" i="7"/>
  <c r="Q580" i="7"/>
  <c r="Q581" i="7"/>
  <c r="Q582" i="7"/>
  <c r="Q583" i="7"/>
  <c r="Q584" i="7"/>
  <c r="Q585" i="7"/>
  <c r="Q586" i="7"/>
  <c r="Q587" i="7"/>
  <c r="Q588" i="7"/>
  <c r="Q589" i="7"/>
  <c r="Q590" i="7"/>
  <c r="Q591" i="7"/>
  <c r="Q592" i="7"/>
  <c r="Q593" i="7"/>
  <c r="Q594" i="7"/>
  <c r="Q595" i="7"/>
  <c r="Q596" i="7"/>
  <c r="Q597" i="7"/>
  <c r="Q598" i="7"/>
  <c r="Q599" i="7"/>
  <c r="Q600" i="7"/>
  <c r="Q601" i="7"/>
  <c r="Q602" i="7"/>
  <c r="Q603" i="7"/>
  <c r="Q604" i="7"/>
  <c r="Q605" i="7"/>
  <c r="Q606" i="7"/>
  <c r="Q607" i="7"/>
  <c r="Q608" i="7"/>
  <c r="Q609" i="7"/>
  <c r="Q610" i="7"/>
  <c r="Q611" i="7"/>
  <c r="Q612" i="7"/>
  <c r="Q613" i="7"/>
  <c r="Q614" i="7"/>
  <c r="Q615" i="7"/>
  <c r="Q616" i="7"/>
  <c r="Q617" i="7"/>
  <c r="Q618" i="7"/>
  <c r="Q619" i="7"/>
  <c r="Q620" i="7"/>
  <c r="Q621" i="7"/>
  <c r="Q622" i="7"/>
  <c r="Q623" i="7"/>
  <c r="Q624" i="7"/>
  <c r="Q625" i="7"/>
  <c r="Q626" i="7"/>
  <c r="Q627" i="7"/>
  <c r="Q628" i="7"/>
  <c r="Q629" i="7"/>
  <c r="Q630" i="7"/>
  <c r="Q631" i="7"/>
  <c r="Q632" i="7"/>
  <c r="Q633" i="7"/>
  <c r="Q634" i="7"/>
  <c r="Q635" i="7"/>
  <c r="Q636" i="7"/>
  <c r="Q637" i="7"/>
  <c r="Q638" i="7"/>
  <c r="Q639" i="7"/>
  <c r="Q640" i="7"/>
  <c r="Q641" i="7"/>
  <c r="Q642" i="7"/>
  <c r="Q643" i="7"/>
  <c r="Q644" i="7"/>
  <c r="Q645" i="7"/>
  <c r="Q646" i="7"/>
  <c r="Q647" i="7"/>
  <c r="Q648" i="7"/>
  <c r="Q649" i="7"/>
  <c r="Q650" i="7"/>
  <c r="Q651" i="7"/>
  <c r="Q652" i="7"/>
  <c r="Q653" i="7"/>
  <c r="Q654" i="7"/>
  <c r="Q655" i="7"/>
  <c r="Q656" i="7"/>
  <c r="Q657" i="7"/>
  <c r="Q658" i="7"/>
  <c r="Q659" i="7"/>
  <c r="Q660" i="7"/>
  <c r="Q661" i="7"/>
  <c r="Q662" i="7"/>
  <c r="Q663" i="7"/>
  <c r="Q664" i="7"/>
  <c r="Q665" i="7"/>
  <c r="Q666" i="7"/>
  <c r="Q667" i="7"/>
  <c r="Q668" i="7"/>
  <c r="Q669" i="7"/>
  <c r="Q670" i="7"/>
  <c r="Q671" i="7"/>
  <c r="Q672" i="7"/>
  <c r="Q673" i="7"/>
  <c r="Q674" i="7"/>
  <c r="Q675" i="7"/>
  <c r="Q676" i="7"/>
  <c r="Q677" i="7"/>
  <c r="Q678" i="7"/>
  <c r="Q679" i="7"/>
  <c r="Q680" i="7"/>
  <c r="Q681" i="7"/>
  <c r="Q682" i="7"/>
  <c r="Q683" i="7"/>
  <c r="Q684" i="7"/>
  <c r="Q685" i="7"/>
  <c r="Q686" i="7"/>
  <c r="Q687" i="7"/>
  <c r="Q688" i="7"/>
  <c r="Q689" i="7"/>
  <c r="Q690" i="7"/>
  <c r="Q691" i="7"/>
  <c r="Q692" i="7"/>
  <c r="Q693" i="7"/>
  <c r="Q694" i="7"/>
  <c r="Q695" i="7"/>
  <c r="Q696" i="7"/>
  <c r="Q697" i="7"/>
  <c r="Q698" i="7"/>
  <c r="Q699" i="7"/>
  <c r="Q700" i="7"/>
  <c r="Q701" i="7"/>
  <c r="Q702" i="7"/>
  <c r="Q703" i="7"/>
  <c r="Q704" i="7"/>
  <c r="Q705" i="7"/>
  <c r="Q706" i="7"/>
  <c r="Q707" i="7"/>
  <c r="Q708" i="7"/>
  <c r="Q709" i="7"/>
  <c r="Q710" i="7"/>
  <c r="Q711" i="7"/>
  <c r="Q712" i="7"/>
  <c r="Q713" i="7"/>
  <c r="Q714" i="7"/>
  <c r="Q715" i="7"/>
  <c r="Q716" i="7"/>
  <c r="Q717" i="7"/>
  <c r="Q718" i="7"/>
  <c r="Q719" i="7"/>
  <c r="Q720" i="7"/>
  <c r="Q721" i="7"/>
  <c r="Q722" i="7"/>
  <c r="Q723" i="7"/>
  <c r="Q724" i="7"/>
  <c r="Q725" i="7"/>
  <c r="Q726" i="7"/>
  <c r="Q727" i="7"/>
  <c r="Q728" i="7"/>
  <c r="Q729" i="7"/>
  <c r="Q730" i="7"/>
  <c r="Q731" i="7"/>
  <c r="Q732" i="7"/>
  <c r="Q733" i="7"/>
  <c r="Q734" i="7"/>
  <c r="Q735" i="7"/>
  <c r="Q736" i="7"/>
  <c r="Q737" i="7"/>
  <c r="Q738" i="7"/>
  <c r="Q739" i="7"/>
  <c r="Q740" i="7"/>
  <c r="Q741" i="7"/>
  <c r="Q742" i="7"/>
  <c r="Q743" i="7"/>
  <c r="Q744" i="7"/>
  <c r="Q745" i="7"/>
  <c r="Q746" i="7"/>
  <c r="Q747" i="7"/>
  <c r="Q748" i="7"/>
  <c r="Q749" i="7"/>
  <c r="Q750" i="7"/>
  <c r="Q751" i="7"/>
  <c r="Q752" i="7"/>
  <c r="Q753" i="7"/>
  <c r="Q754" i="7"/>
  <c r="Q755" i="7"/>
  <c r="Q756" i="7"/>
  <c r="Q757" i="7"/>
  <c r="Q758" i="7"/>
  <c r="Q759" i="7"/>
  <c r="Q760" i="7"/>
  <c r="Q761" i="7"/>
  <c r="Q762" i="7"/>
  <c r="Q763" i="7"/>
  <c r="Q764" i="7"/>
  <c r="Q765" i="7"/>
  <c r="Q766" i="7"/>
  <c r="Q767" i="7"/>
  <c r="Q768" i="7"/>
  <c r="Q769" i="7"/>
  <c r="Q770" i="7"/>
  <c r="Q771" i="7"/>
  <c r="Q772" i="7"/>
  <c r="Q773" i="7"/>
  <c r="Q774" i="7"/>
  <c r="Q775" i="7"/>
  <c r="Q776" i="7"/>
  <c r="Q777" i="7"/>
  <c r="Q778" i="7"/>
  <c r="Q779" i="7"/>
  <c r="Q780" i="7"/>
  <c r="Q781" i="7"/>
  <c r="Q782" i="7"/>
  <c r="Q783" i="7"/>
  <c r="Q784" i="7"/>
  <c r="Q785" i="7"/>
  <c r="Q786" i="7"/>
  <c r="Q787" i="7"/>
  <c r="Q788" i="7"/>
  <c r="Q789" i="7"/>
  <c r="Q790" i="7"/>
  <c r="Q791" i="7"/>
  <c r="Q792" i="7"/>
  <c r="Q793" i="7"/>
  <c r="Q794" i="7"/>
  <c r="Q795" i="7"/>
  <c r="Q796" i="7"/>
  <c r="Q797" i="7"/>
  <c r="Q798" i="7"/>
  <c r="Q799" i="7"/>
  <c r="Q800" i="7"/>
  <c r="Q801" i="7"/>
  <c r="Q802" i="7"/>
  <c r="Q803" i="7"/>
  <c r="Q804" i="7"/>
  <c r="Q805" i="7"/>
  <c r="Q806" i="7"/>
  <c r="Q807" i="7"/>
  <c r="Q808" i="7"/>
  <c r="Q809" i="7"/>
  <c r="Q810" i="7"/>
  <c r="Q811" i="7"/>
  <c r="Q812" i="7"/>
  <c r="Q813" i="7"/>
  <c r="Q814" i="7"/>
  <c r="Q815" i="7"/>
  <c r="Q816" i="7"/>
  <c r="Q817" i="7"/>
  <c r="Q818" i="7"/>
  <c r="Q819" i="7"/>
  <c r="Q820" i="7"/>
  <c r="Q821" i="7"/>
  <c r="Q822" i="7"/>
  <c r="Q823" i="7"/>
  <c r="Q824" i="7"/>
  <c r="Q825" i="7"/>
  <c r="Q826" i="7"/>
  <c r="Q827" i="7"/>
  <c r="Q828" i="7"/>
  <c r="Q829" i="7"/>
  <c r="Q830" i="7"/>
  <c r="Q831" i="7"/>
  <c r="Q832" i="7"/>
  <c r="Q833" i="7"/>
  <c r="Q834" i="7"/>
  <c r="Q835" i="7"/>
  <c r="Q836" i="7"/>
  <c r="Q837" i="7"/>
  <c r="Q838" i="7"/>
  <c r="Q839" i="7"/>
  <c r="Q840" i="7"/>
  <c r="Q841" i="7"/>
  <c r="Q842" i="7"/>
  <c r="Q843" i="7"/>
  <c r="Q844" i="7"/>
  <c r="Q845" i="7"/>
  <c r="Q846" i="7"/>
  <c r="Q847" i="7"/>
  <c r="Q848" i="7"/>
  <c r="Q849" i="7"/>
  <c r="Q850" i="7"/>
  <c r="Q851" i="7"/>
  <c r="Q852" i="7"/>
  <c r="Q853" i="7"/>
  <c r="Q854" i="7"/>
  <c r="Q855" i="7"/>
  <c r="Q856" i="7"/>
  <c r="Q857" i="7"/>
  <c r="Q858" i="7"/>
  <c r="Q859" i="7"/>
  <c r="Q860" i="7"/>
  <c r="Q861" i="7"/>
  <c r="Q862" i="7"/>
  <c r="Q863" i="7"/>
  <c r="Q864" i="7"/>
  <c r="Q865" i="7"/>
  <c r="Q866" i="7"/>
  <c r="Q867" i="7"/>
  <c r="Q868" i="7"/>
  <c r="Q869" i="7"/>
  <c r="Q870" i="7"/>
  <c r="Q871" i="7"/>
  <c r="Q872" i="7"/>
  <c r="Q873" i="7"/>
  <c r="Q874" i="7"/>
  <c r="Q875" i="7"/>
  <c r="Q876" i="7"/>
  <c r="Q877" i="7"/>
  <c r="Q878" i="7"/>
  <c r="Q879" i="7"/>
  <c r="Q880" i="7"/>
  <c r="Q881" i="7"/>
  <c r="Q882" i="7"/>
  <c r="Q883" i="7"/>
  <c r="Q884" i="7"/>
  <c r="Q885" i="7"/>
  <c r="Q886" i="7"/>
  <c r="Q887" i="7"/>
  <c r="Q888" i="7"/>
  <c r="Q889" i="7"/>
  <c r="Q890" i="7"/>
  <c r="Q891" i="7"/>
  <c r="Q892" i="7"/>
  <c r="Q893" i="7"/>
  <c r="Q894" i="7"/>
  <c r="Q895" i="7"/>
  <c r="Q896" i="7"/>
  <c r="Q897" i="7"/>
  <c r="Q898" i="7"/>
  <c r="Q899" i="7"/>
  <c r="Q900" i="7"/>
  <c r="Q901" i="7"/>
  <c r="Q902" i="7"/>
  <c r="Q903" i="7"/>
  <c r="Q904" i="7"/>
  <c r="Q905" i="7"/>
  <c r="Q906" i="7"/>
  <c r="Q907" i="7"/>
  <c r="Q908" i="7"/>
  <c r="Q909" i="7"/>
  <c r="Q910" i="7"/>
  <c r="Q911" i="7"/>
  <c r="Q912" i="7"/>
  <c r="Q913" i="7"/>
  <c r="Q914" i="7"/>
  <c r="Q915" i="7"/>
  <c r="Q916" i="7"/>
  <c r="Q917" i="7"/>
  <c r="Q918" i="7"/>
  <c r="Q919" i="7"/>
  <c r="Q920" i="7"/>
  <c r="Q921" i="7"/>
  <c r="Q922" i="7"/>
  <c r="Q923" i="7"/>
  <c r="Q924" i="7"/>
  <c r="Q925" i="7"/>
  <c r="Q926" i="7"/>
  <c r="Q927" i="7"/>
  <c r="Q928" i="7"/>
  <c r="Q929" i="7"/>
  <c r="Q930" i="7"/>
  <c r="Q931" i="7"/>
  <c r="Q932" i="7"/>
  <c r="Q933" i="7"/>
  <c r="Q934" i="7"/>
  <c r="Q935" i="7"/>
  <c r="Q936" i="7"/>
  <c r="Q937" i="7"/>
  <c r="Q938" i="7"/>
  <c r="Q939" i="7"/>
  <c r="Q940" i="7"/>
  <c r="Q941" i="7"/>
  <c r="Q942" i="7"/>
  <c r="Q943" i="7"/>
  <c r="Q944" i="7"/>
  <c r="Q945" i="7"/>
  <c r="Q946" i="7"/>
  <c r="Q947" i="7"/>
  <c r="Q948" i="7"/>
  <c r="Q949" i="7"/>
  <c r="Q950" i="7"/>
  <c r="Q951" i="7"/>
  <c r="Q952" i="7"/>
  <c r="Q953" i="7"/>
  <c r="Q954" i="7"/>
  <c r="Q955" i="7"/>
  <c r="Q956" i="7"/>
  <c r="Q957" i="7"/>
  <c r="Q958" i="7"/>
  <c r="Q959" i="7"/>
  <c r="Q960" i="7"/>
  <c r="Q961" i="7"/>
  <c r="Q962" i="7"/>
  <c r="Q963" i="7"/>
  <c r="Q964" i="7"/>
  <c r="Q965" i="7"/>
  <c r="Q966" i="7"/>
  <c r="Q967" i="7"/>
  <c r="Q968" i="7"/>
  <c r="Q969" i="7"/>
  <c r="Q970" i="7"/>
  <c r="Q971" i="7"/>
  <c r="Q972" i="7"/>
  <c r="Q973" i="7"/>
  <c r="Q974" i="7"/>
  <c r="Q975" i="7"/>
  <c r="Q976" i="7"/>
  <c r="Q977" i="7"/>
  <c r="Q978" i="7"/>
  <c r="Q979" i="7"/>
  <c r="Q980" i="7"/>
  <c r="Q981" i="7"/>
  <c r="Q982" i="7"/>
  <c r="Q983" i="7"/>
  <c r="Q984" i="7"/>
  <c r="Q985" i="7"/>
  <c r="Q986" i="7"/>
  <c r="Q987" i="7"/>
  <c r="Q988" i="7"/>
  <c r="Q989" i="7"/>
  <c r="Q990" i="7"/>
  <c r="Q991" i="7"/>
  <c r="Q992" i="7"/>
  <c r="Q993" i="7"/>
  <c r="Q994" i="7"/>
  <c r="Q995" i="7"/>
  <c r="Q996" i="7"/>
  <c r="Q997" i="7"/>
  <c r="Q998" i="7"/>
  <c r="Q999" i="7"/>
  <c r="Q1000" i="7"/>
  <c r="Q1001" i="7"/>
  <c r="Q1002" i="7"/>
  <c r="Q1003" i="7"/>
  <c r="Q1004" i="7"/>
  <c r="Q1005" i="7"/>
  <c r="Q1006" i="7"/>
  <c r="Q1007" i="7"/>
  <c r="Q1008" i="7"/>
  <c r="Q1009" i="7"/>
  <c r="Q1010" i="7"/>
  <c r="Q1011" i="7"/>
  <c r="Q1012" i="7"/>
  <c r="Q1013" i="7"/>
  <c r="Q1014" i="7"/>
  <c r="Q1015" i="7"/>
  <c r="Q1016" i="7"/>
  <c r="Q1017" i="7"/>
  <c r="Q1018" i="7"/>
  <c r="Q1019" i="7"/>
  <c r="Q1020" i="7"/>
  <c r="Q1021" i="7"/>
  <c r="Q1022" i="7"/>
  <c r="Q1023" i="7"/>
  <c r="Q1024" i="7"/>
  <c r="Q1025" i="7"/>
  <c r="Q1026" i="7"/>
  <c r="Q1027" i="7"/>
  <c r="Q1028" i="7"/>
  <c r="Q1029" i="7"/>
  <c r="Q1030" i="7"/>
  <c r="Q1031" i="7"/>
  <c r="Q1032" i="7"/>
  <c r="Q1033" i="7"/>
  <c r="Q1034" i="7"/>
  <c r="Q1035" i="7"/>
  <c r="Q1036" i="7"/>
  <c r="Q1037" i="7"/>
  <c r="Q1038" i="7"/>
  <c r="Q1039" i="7"/>
  <c r="Q1040" i="7"/>
  <c r="Q1041" i="7"/>
  <c r="Q1042" i="7"/>
  <c r="Q1043" i="7"/>
  <c r="Q1044" i="7"/>
  <c r="Q1045" i="7"/>
  <c r="Q1046" i="7"/>
  <c r="Q1047" i="7"/>
  <c r="Q1048" i="7"/>
  <c r="Q1049" i="7"/>
  <c r="Q1050" i="7"/>
  <c r="Q1051" i="7"/>
  <c r="Q1052" i="7"/>
  <c r="Q1053" i="7"/>
  <c r="Q1054" i="7"/>
  <c r="Q1055" i="7"/>
  <c r="Q1056" i="7"/>
  <c r="Q1057" i="7"/>
  <c r="Q1058" i="7"/>
  <c r="Q1059" i="7"/>
  <c r="Q1060" i="7"/>
  <c r="Q1061" i="7"/>
  <c r="Q1062" i="7"/>
  <c r="Q1063" i="7"/>
  <c r="Q1064" i="7"/>
  <c r="Q1065" i="7"/>
  <c r="Q1066" i="7"/>
  <c r="Q1067" i="7"/>
  <c r="Q1068" i="7"/>
  <c r="Q1069" i="7"/>
  <c r="Q1070" i="7"/>
  <c r="Q1071" i="7"/>
  <c r="Q1072" i="7"/>
  <c r="Q1073" i="7"/>
  <c r="Q1074" i="7"/>
  <c r="Q1075" i="7"/>
  <c r="Q1076" i="7"/>
  <c r="Q1077" i="7"/>
  <c r="Q1078" i="7"/>
  <c r="Q1079" i="7"/>
  <c r="Q1080" i="7"/>
  <c r="Q1081" i="7"/>
  <c r="Q1082" i="7"/>
  <c r="Q1083" i="7"/>
  <c r="Q1084" i="7"/>
  <c r="Q1085" i="7"/>
  <c r="Q1086" i="7"/>
  <c r="Q1087" i="7"/>
  <c r="Q1088" i="7"/>
  <c r="Q1089" i="7"/>
  <c r="Q1090" i="7"/>
  <c r="Q1091" i="7"/>
  <c r="Q1092" i="7"/>
  <c r="Q1093" i="7"/>
  <c r="Q1094" i="7"/>
  <c r="Q1095" i="7"/>
  <c r="Q1096" i="7"/>
  <c r="Q1097" i="7"/>
  <c r="Q1098" i="7"/>
  <c r="Q1099" i="7"/>
  <c r="Q1100" i="7"/>
  <c r="Q1101" i="7"/>
  <c r="Q1102" i="7"/>
  <c r="Q1103" i="7"/>
  <c r="Q1104" i="7"/>
  <c r="Q1105" i="7"/>
  <c r="Q1106" i="7"/>
  <c r="Q1107" i="7"/>
  <c r="Q1108" i="7"/>
  <c r="Q1109" i="7"/>
  <c r="Q1110" i="7"/>
  <c r="Q1111" i="7"/>
  <c r="Q1112" i="7"/>
  <c r="Q1113" i="7"/>
  <c r="Q1114" i="7"/>
  <c r="Q1115" i="7"/>
  <c r="Q1116" i="7"/>
  <c r="Q1117" i="7"/>
  <c r="Q1118" i="7"/>
  <c r="Q1119" i="7"/>
  <c r="Q1120" i="7"/>
  <c r="Q1121" i="7"/>
  <c r="Q1122" i="7"/>
  <c r="Q1123" i="7"/>
  <c r="Q1124" i="7"/>
  <c r="Q1125" i="7"/>
  <c r="Q1126" i="7"/>
  <c r="Q1127" i="7"/>
  <c r="Q1128" i="7"/>
  <c r="Q1129" i="7"/>
  <c r="Q1130" i="7"/>
  <c r="Q1131" i="7"/>
  <c r="Q1132" i="7"/>
  <c r="Q1133" i="7"/>
  <c r="Q1134" i="7"/>
  <c r="Q1135" i="7"/>
  <c r="Q1136" i="7"/>
  <c r="Q1137" i="7"/>
  <c r="Q1138" i="7"/>
  <c r="Q1139" i="7"/>
  <c r="Q1140" i="7"/>
  <c r="Q1141" i="7"/>
  <c r="Q1142" i="7"/>
  <c r="Q1143" i="7"/>
  <c r="Q1144" i="7"/>
  <c r="Q1145" i="7"/>
  <c r="Q1146" i="7"/>
  <c r="Q1147" i="7"/>
  <c r="Q1148" i="7"/>
  <c r="Q1149" i="7"/>
  <c r="Q1150" i="7"/>
  <c r="Q1151" i="7"/>
  <c r="Q1152" i="7"/>
  <c r="Q1153" i="7"/>
  <c r="Q1154" i="7"/>
  <c r="Q1155" i="7"/>
  <c r="Q1156" i="7"/>
  <c r="Q1157" i="7"/>
  <c r="Q1158" i="7"/>
  <c r="Q1159" i="7"/>
  <c r="Q1160" i="7"/>
  <c r="Q1161" i="7"/>
  <c r="Q1162" i="7"/>
  <c r="Q1163" i="7"/>
  <c r="Q1164" i="7"/>
  <c r="Q1165" i="7"/>
  <c r="Q1166" i="7"/>
  <c r="Q1167" i="7"/>
  <c r="Q1168" i="7"/>
  <c r="Q1169" i="7"/>
  <c r="Q1170" i="7"/>
  <c r="Q1171" i="7"/>
  <c r="Q1172" i="7"/>
  <c r="Q1173" i="7"/>
  <c r="Q1174" i="7"/>
  <c r="Q1175" i="7"/>
  <c r="Q1176" i="7"/>
  <c r="Q1177" i="7"/>
  <c r="Q1178" i="7"/>
  <c r="Q1179" i="7"/>
  <c r="Q1180" i="7"/>
  <c r="Q1181" i="7"/>
  <c r="Q1182" i="7"/>
  <c r="Q1183" i="7"/>
  <c r="Q1184" i="7"/>
  <c r="Q1185" i="7"/>
  <c r="Q1186" i="7"/>
  <c r="Q1187" i="7"/>
  <c r="Q1188" i="7"/>
  <c r="Q1189" i="7"/>
  <c r="Q1190" i="7"/>
  <c r="Q1191" i="7"/>
  <c r="Q1192" i="7"/>
  <c r="Q1193" i="7"/>
  <c r="Q1194" i="7"/>
  <c r="Q1195" i="7"/>
  <c r="Q1196" i="7"/>
  <c r="Q1197" i="7"/>
  <c r="Q1198" i="7"/>
  <c r="Q1199" i="7"/>
  <c r="Q1200" i="7"/>
  <c r="Q1201" i="7"/>
  <c r="Q1202" i="7"/>
  <c r="Q1203" i="7"/>
  <c r="Q1204" i="7"/>
  <c r="Q1205" i="7"/>
  <c r="Q1206" i="7"/>
  <c r="Q1207" i="7"/>
  <c r="Q1208" i="7"/>
  <c r="Q1209" i="7"/>
  <c r="Q1210" i="7"/>
  <c r="Q1211" i="7"/>
  <c r="Q1212" i="7"/>
  <c r="Q1213" i="7"/>
  <c r="Q1214" i="7"/>
  <c r="Q1215" i="7"/>
  <c r="Q1216" i="7"/>
  <c r="Q1217" i="7"/>
  <c r="Q1218" i="7"/>
  <c r="Q1219" i="7"/>
  <c r="Q1220" i="7"/>
  <c r="Q1221" i="7"/>
  <c r="Q1222" i="7"/>
  <c r="Q1223" i="7"/>
  <c r="Q1224" i="7"/>
  <c r="Q1225" i="7"/>
  <c r="Q1226" i="7"/>
  <c r="Q1227" i="7"/>
  <c r="Q1228" i="7"/>
  <c r="Q1229" i="7"/>
  <c r="Q1230" i="7"/>
  <c r="Q1231" i="7"/>
  <c r="Q1232" i="7"/>
  <c r="Q1233" i="7"/>
  <c r="Q1234" i="7"/>
  <c r="Q1235" i="7"/>
  <c r="Q1236" i="7"/>
  <c r="Q1237" i="7"/>
  <c r="Q1238" i="7"/>
  <c r="Q1239" i="7"/>
  <c r="Q1240" i="7"/>
  <c r="Q1241" i="7"/>
  <c r="Q1242" i="7"/>
  <c r="Q1243" i="7"/>
  <c r="Q1244" i="7"/>
  <c r="Q1245" i="7"/>
  <c r="Q1246" i="7"/>
  <c r="Q1247" i="7"/>
  <c r="Q1248" i="7"/>
  <c r="Q1249" i="7"/>
  <c r="Q1250" i="7"/>
  <c r="Q1251" i="7"/>
  <c r="Q1252" i="7"/>
  <c r="Q1253" i="7"/>
  <c r="Q1254" i="7"/>
  <c r="Q1255" i="7"/>
  <c r="Q1256" i="7"/>
  <c r="Q1257" i="7"/>
  <c r="Q1258" i="7"/>
  <c r="Q1259" i="7"/>
  <c r="Q1260" i="7"/>
  <c r="Q1261" i="7"/>
  <c r="Q1262" i="7"/>
  <c r="Q1263" i="7"/>
  <c r="Q1264" i="7"/>
  <c r="Q1265" i="7"/>
  <c r="Q1266" i="7"/>
  <c r="Q1267" i="7"/>
  <c r="Q1268" i="7"/>
  <c r="Q1269" i="7"/>
  <c r="Q1270" i="7"/>
  <c r="Q1271" i="7"/>
  <c r="Q1272" i="7"/>
  <c r="Q1273" i="7"/>
  <c r="Q1274" i="7"/>
  <c r="Q1275" i="7"/>
  <c r="Q1276" i="7"/>
  <c r="Q1277" i="7"/>
  <c r="Q1278" i="7"/>
  <c r="Q1279" i="7"/>
  <c r="Q1280" i="7"/>
  <c r="Q1281" i="7"/>
  <c r="Q1282" i="7"/>
  <c r="Q1283" i="7"/>
  <c r="Q1284" i="7"/>
  <c r="Q1285" i="7"/>
  <c r="Q1286" i="7"/>
  <c r="Q1287" i="7"/>
  <c r="Q1288" i="7"/>
  <c r="Q1289" i="7"/>
  <c r="Q1290" i="7"/>
  <c r="Q1291" i="7"/>
  <c r="Q1292" i="7"/>
  <c r="Q1293" i="7"/>
  <c r="Q1294" i="7"/>
  <c r="Q1295" i="7"/>
  <c r="Q1296" i="7"/>
  <c r="Q1297" i="7"/>
  <c r="Q1298" i="7"/>
  <c r="Q1299" i="7"/>
  <c r="Q1300" i="7"/>
  <c r="Q1301" i="7"/>
  <c r="Q1302" i="7"/>
  <c r="Q1303" i="7"/>
  <c r="Q1304" i="7"/>
  <c r="Q1305" i="7"/>
  <c r="Q1306" i="7"/>
  <c r="Q1307" i="7"/>
  <c r="Q1308" i="7"/>
  <c r="Q1309" i="7"/>
  <c r="Q1310" i="7"/>
  <c r="Q1311" i="7"/>
  <c r="Q1312" i="7"/>
  <c r="Q1313" i="7"/>
  <c r="Q1314" i="7"/>
  <c r="Q1315" i="7"/>
  <c r="Q1316" i="7"/>
  <c r="Q1317" i="7"/>
  <c r="Q1318" i="7"/>
  <c r="Q1319" i="7"/>
  <c r="Q1320" i="7"/>
  <c r="Q1321" i="7"/>
  <c r="Q1322" i="7"/>
  <c r="Q1323" i="7"/>
  <c r="Q1324" i="7"/>
  <c r="Q1325" i="7"/>
  <c r="Q1326" i="7"/>
  <c r="Q1327" i="7"/>
  <c r="Q1328" i="7"/>
  <c r="Q1329" i="7"/>
  <c r="Q1330" i="7"/>
  <c r="Q1331" i="7"/>
  <c r="Q1332" i="7"/>
  <c r="Q1333" i="7"/>
  <c r="Q1334" i="7"/>
  <c r="Q1335" i="7"/>
  <c r="Q1336" i="7"/>
  <c r="Q1337" i="7"/>
  <c r="Q1338" i="7"/>
  <c r="Q1339" i="7"/>
  <c r="Q1340" i="7"/>
  <c r="Q1341" i="7"/>
  <c r="Q1342" i="7"/>
  <c r="Q1343" i="7"/>
  <c r="Q1344" i="7"/>
  <c r="Q1345" i="7"/>
  <c r="Q1346" i="7"/>
  <c r="Q1347" i="7"/>
  <c r="Q1348" i="7"/>
  <c r="Q1349" i="7"/>
  <c r="Q1350" i="7"/>
  <c r="Q1351" i="7"/>
  <c r="Q1352" i="7"/>
  <c r="Q1353" i="7"/>
  <c r="Q1354" i="7"/>
  <c r="Q1355" i="7"/>
  <c r="Q1356" i="7"/>
  <c r="Q1357" i="7"/>
  <c r="Q1358" i="7"/>
  <c r="Q1359" i="7"/>
  <c r="Q1360" i="7"/>
  <c r="Q1361" i="7"/>
  <c r="Q1362" i="7"/>
  <c r="Q1363" i="7"/>
  <c r="Q1364" i="7"/>
  <c r="Q1365" i="7"/>
  <c r="Q1366" i="7"/>
  <c r="Q1367" i="7"/>
  <c r="Q1368" i="7"/>
  <c r="Q1369" i="7"/>
  <c r="Q1370" i="7"/>
  <c r="Q1371" i="7"/>
  <c r="Q1372" i="7"/>
  <c r="Q1373" i="7"/>
  <c r="Q1374" i="7"/>
  <c r="Q1375" i="7"/>
  <c r="Q1376" i="7"/>
  <c r="Q1377" i="7"/>
  <c r="Q1378" i="7"/>
  <c r="Q1379" i="7"/>
  <c r="Q1380" i="7"/>
  <c r="Q1381" i="7"/>
  <c r="Q1382" i="7"/>
  <c r="Q1383" i="7"/>
  <c r="Q1384" i="7"/>
  <c r="Q1385" i="7"/>
  <c r="Q1386" i="7"/>
  <c r="Q1387" i="7"/>
  <c r="Q1388" i="7"/>
  <c r="Q1389" i="7"/>
  <c r="Q1390" i="7"/>
  <c r="Q1391" i="7"/>
  <c r="Q1392" i="7"/>
  <c r="Q1393" i="7"/>
  <c r="Q1394" i="7"/>
  <c r="Q1395" i="7"/>
  <c r="Q1396" i="7"/>
  <c r="Q1397" i="7"/>
  <c r="Q1398" i="7"/>
  <c r="Q1399" i="7"/>
  <c r="Q1400" i="7"/>
  <c r="Q1401" i="7"/>
  <c r="Q1402" i="7"/>
  <c r="Q1403" i="7"/>
  <c r="Q1404" i="7"/>
  <c r="Q1405" i="7"/>
  <c r="Q1406" i="7"/>
  <c r="Q1407" i="7"/>
  <c r="Q1408" i="7"/>
  <c r="Q1409" i="7"/>
  <c r="Q1410" i="7"/>
  <c r="Q1411" i="7"/>
  <c r="Q1412" i="7"/>
  <c r="Q1413" i="7"/>
  <c r="Q1414" i="7"/>
  <c r="Q1415" i="7"/>
  <c r="Q1416" i="7"/>
  <c r="Q1417" i="7"/>
  <c r="Q1418" i="7"/>
  <c r="Q1419" i="7"/>
  <c r="Q1420" i="7"/>
  <c r="Q1421" i="7"/>
  <c r="Q1422" i="7"/>
  <c r="Q1423" i="7"/>
  <c r="Q1424" i="7"/>
  <c r="Q1425" i="7"/>
  <c r="Q1426" i="7"/>
  <c r="Q1427" i="7"/>
  <c r="Q1428" i="7"/>
  <c r="Q1429" i="7"/>
  <c r="Q1430" i="7"/>
  <c r="Q1431" i="7"/>
  <c r="Q1432" i="7"/>
  <c r="Q1433" i="7"/>
  <c r="Q1434" i="7"/>
  <c r="Q1435" i="7"/>
  <c r="Q1436" i="7"/>
  <c r="Q1437" i="7"/>
  <c r="Q1438" i="7"/>
  <c r="Q1439" i="7"/>
  <c r="Q1440" i="7"/>
  <c r="Q1441" i="7"/>
  <c r="Q1442" i="7"/>
  <c r="Q1443" i="7"/>
  <c r="Q1444" i="7"/>
  <c r="Q1445" i="7"/>
  <c r="Q1446" i="7"/>
  <c r="Q1447" i="7"/>
  <c r="Q1448" i="7"/>
  <c r="Q1449" i="7"/>
  <c r="Q1450" i="7"/>
  <c r="Q1451" i="7"/>
  <c r="Q1452" i="7"/>
  <c r="Q1453" i="7"/>
  <c r="Q1454" i="7"/>
  <c r="Q1455" i="7"/>
  <c r="Q1456" i="7"/>
  <c r="Q1457" i="7"/>
  <c r="Q1458" i="7"/>
  <c r="Q1459" i="7"/>
  <c r="Q1460" i="7"/>
  <c r="Q1461" i="7"/>
  <c r="Q1462" i="7"/>
  <c r="Q1463" i="7"/>
  <c r="Q1464" i="7"/>
  <c r="Q1465" i="7"/>
  <c r="Q1466" i="7"/>
  <c r="Q1467" i="7"/>
  <c r="Q1468" i="7"/>
  <c r="Q1469" i="7"/>
  <c r="Q1470" i="7"/>
  <c r="Q1471" i="7"/>
  <c r="Q1472" i="7"/>
  <c r="Q1473" i="7"/>
  <c r="Q1474" i="7"/>
  <c r="Q1475" i="7"/>
  <c r="Q1476" i="7"/>
  <c r="Q1477" i="7"/>
  <c r="Q1478" i="7"/>
  <c r="Q1479" i="7"/>
  <c r="Q1480" i="7"/>
  <c r="Q1481" i="7"/>
  <c r="Q1482" i="7"/>
  <c r="Q1483" i="7"/>
  <c r="Q1484" i="7"/>
  <c r="Q1485" i="7"/>
  <c r="Q1486" i="7"/>
  <c r="Q1487" i="7"/>
  <c r="Q1488" i="7"/>
  <c r="Q1489" i="7"/>
  <c r="Q1490" i="7"/>
  <c r="Q1491" i="7"/>
  <c r="Q1492" i="7"/>
  <c r="Q1493" i="7"/>
  <c r="Q1494" i="7"/>
  <c r="Q1495" i="7"/>
  <c r="Q1496" i="7"/>
  <c r="Q1497" i="7"/>
  <c r="Q1498" i="7"/>
  <c r="Q1499" i="7"/>
  <c r="Q1500" i="7"/>
  <c r="Q1501" i="7"/>
  <c r="Q1502" i="7"/>
  <c r="Q1503" i="7"/>
  <c r="Q1504" i="7"/>
  <c r="Q1505" i="7"/>
  <c r="Q1506" i="7"/>
  <c r="Q1507" i="7"/>
  <c r="Q1508" i="7"/>
  <c r="Q1509" i="7"/>
  <c r="Q1510" i="7"/>
  <c r="Q1511" i="7"/>
  <c r="Q1512" i="7"/>
  <c r="Q1513" i="7"/>
  <c r="Q1514" i="7"/>
  <c r="Q1515" i="7"/>
  <c r="Q1516" i="7"/>
  <c r="Q1517" i="7"/>
  <c r="Q1518" i="7"/>
  <c r="Q1519" i="7"/>
  <c r="AA1511" i="15" l="1"/>
  <c r="AA1530" i="13" s="1"/>
  <c r="R1534" i="11"/>
  <c r="AA1503" i="15"/>
  <c r="AA1522" i="13" s="1"/>
  <c r="R1526" i="11"/>
  <c r="AA1495" i="15"/>
  <c r="AA1514" i="13" s="1"/>
  <c r="R1518" i="11"/>
  <c r="AA1487" i="15"/>
  <c r="AA1506" i="13" s="1"/>
  <c r="R1510" i="11"/>
  <c r="AA1479" i="15"/>
  <c r="AA1498" i="13" s="1"/>
  <c r="R1502" i="11"/>
  <c r="AA1471" i="15"/>
  <c r="AA1490" i="13" s="1"/>
  <c r="R1494" i="11"/>
  <c r="AA1463" i="15"/>
  <c r="AA1482" i="13" s="1"/>
  <c r="R1486" i="11"/>
  <c r="AA1455" i="15"/>
  <c r="AA1474" i="13" s="1"/>
  <c r="R1478" i="11"/>
  <c r="AA1447" i="15"/>
  <c r="AA1466" i="13" s="1"/>
  <c r="R1470" i="11"/>
  <c r="AA1439" i="15"/>
  <c r="AA1458" i="13" s="1"/>
  <c r="R1462" i="11"/>
  <c r="AA1431" i="15"/>
  <c r="AA1450" i="13" s="1"/>
  <c r="R1454" i="11"/>
  <c r="AA1423" i="15"/>
  <c r="AA1442" i="13" s="1"/>
  <c r="R1446" i="11"/>
  <c r="AA1415" i="15"/>
  <c r="AA1434" i="13" s="1"/>
  <c r="R1438" i="11"/>
  <c r="AA1407" i="15"/>
  <c r="AA1426" i="13" s="1"/>
  <c r="R1430" i="11"/>
  <c r="AA1399" i="15"/>
  <c r="AA1418" i="13" s="1"/>
  <c r="R1422" i="11"/>
  <c r="AA1391" i="15"/>
  <c r="AA1410" i="13" s="1"/>
  <c r="R1414" i="11"/>
  <c r="AA1383" i="15"/>
  <c r="AA1402" i="13" s="1"/>
  <c r="R1406" i="11"/>
  <c r="AA1375" i="15"/>
  <c r="AA1394" i="13" s="1"/>
  <c r="R1398" i="11"/>
  <c r="AA1367" i="15"/>
  <c r="AA1386" i="13" s="1"/>
  <c r="R1390" i="11"/>
  <c r="AA1359" i="15"/>
  <c r="AA1378" i="13" s="1"/>
  <c r="R1382" i="11"/>
  <c r="AA1351" i="15"/>
  <c r="AA1370" i="13" s="1"/>
  <c r="R1374" i="11"/>
  <c r="AA1343" i="15"/>
  <c r="AA1362" i="13" s="1"/>
  <c r="R1366" i="11"/>
  <c r="AA1335" i="15"/>
  <c r="AA1354" i="13" s="1"/>
  <c r="R1358" i="11"/>
  <c r="AA1327" i="15"/>
  <c r="AA1346" i="13" s="1"/>
  <c r="R1350" i="11"/>
  <c r="AA1319" i="15"/>
  <c r="AA1338" i="13" s="1"/>
  <c r="R1342" i="11"/>
  <c r="AA1311" i="15"/>
  <c r="AA1330" i="13" s="1"/>
  <c r="R1334" i="11"/>
  <c r="AA1303" i="15"/>
  <c r="AA1322" i="13" s="1"/>
  <c r="R1326" i="11"/>
  <c r="AA1295" i="15"/>
  <c r="AA1314" i="13" s="1"/>
  <c r="R1318" i="11"/>
  <c r="AA1287" i="15"/>
  <c r="AA1306" i="13" s="1"/>
  <c r="R1310" i="11"/>
  <c r="AA1279" i="15"/>
  <c r="AA1298" i="13" s="1"/>
  <c r="R1302" i="11"/>
  <c r="AA1271" i="15"/>
  <c r="AA1290" i="13" s="1"/>
  <c r="R1294" i="11"/>
  <c r="AA1263" i="15"/>
  <c r="AA1282" i="13" s="1"/>
  <c r="R1286" i="11"/>
  <c r="AA1255" i="15"/>
  <c r="AA1274" i="13" s="1"/>
  <c r="R1278" i="11"/>
  <c r="AA1247" i="15"/>
  <c r="AA1266" i="13" s="1"/>
  <c r="R1270" i="11"/>
  <c r="AA1239" i="15"/>
  <c r="AA1258" i="13" s="1"/>
  <c r="R1262" i="11"/>
  <c r="AA1231" i="15"/>
  <c r="AA1250" i="13" s="1"/>
  <c r="R1254" i="11"/>
  <c r="AA1223" i="15"/>
  <c r="AA1242" i="13" s="1"/>
  <c r="R1246" i="11"/>
  <c r="AA1215" i="15"/>
  <c r="AA1234" i="13" s="1"/>
  <c r="R1238" i="11"/>
  <c r="AA1207" i="15"/>
  <c r="AA1226" i="13" s="1"/>
  <c r="R1230" i="11"/>
  <c r="AA1199" i="15"/>
  <c r="AA1218" i="13" s="1"/>
  <c r="R1222" i="11"/>
  <c r="AA1191" i="15"/>
  <c r="AA1210" i="13" s="1"/>
  <c r="R1214" i="11"/>
  <c r="AA1183" i="15"/>
  <c r="AA1202" i="13" s="1"/>
  <c r="R1206" i="11"/>
  <c r="AA1175" i="15"/>
  <c r="AA1194" i="13" s="1"/>
  <c r="R1198" i="11"/>
  <c r="AA1167" i="15"/>
  <c r="AA1186" i="13" s="1"/>
  <c r="R1190" i="11"/>
  <c r="AA1159" i="15"/>
  <c r="AA1178" i="13" s="1"/>
  <c r="R1182" i="11"/>
  <c r="AA1151" i="15"/>
  <c r="AA1170" i="13" s="1"/>
  <c r="R1174" i="11"/>
  <c r="AA1143" i="15"/>
  <c r="AA1162" i="13" s="1"/>
  <c r="R1166" i="11"/>
  <c r="AA1135" i="15"/>
  <c r="AA1154" i="13" s="1"/>
  <c r="R1158" i="11"/>
  <c r="AA1127" i="15"/>
  <c r="AA1146" i="13" s="1"/>
  <c r="R1150" i="11"/>
  <c r="AA1119" i="15"/>
  <c r="AA1138" i="13" s="1"/>
  <c r="R1142" i="11"/>
  <c r="AA1111" i="15"/>
  <c r="AA1130" i="13" s="1"/>
  <c r="R1134" i="11"/>
  <c r="AA1103" i="15"/>
  <c r="AA1122" i="13" s="1"/>
  <c r="R1126" i="11"/>
  <c r="AA1095" i="15"/>
  <c r="AA1114" i="13" s="1"/>
  <c r="R1118" i="11"/>
  <c r="AA1087" i="15"/>
  <c r="AA1106" i="13" s="1"/>
  <c r="R1110" i="11"/>
  <c r="AA1079" i="15"/>
  <c r="AA1098" i="13" s="1"/>
  <c r="R1102" i="11"/>
  <c r="AA1071" i="15"/>
  <c r="AA1090" i="13" s="1"/>
  <c r="R1094" i="11"/>
  <c r="AA1063" i="15"/>
  <c r="AA1082" i="13" s="1"/>
  <c r="R1086" i="11"/>
  <c r="AA1055" i="15"/>
  <c r="AA1074" i="13" s="1"/>
  <c r="R1078" i="11"/>
  <c r="AA1047" i="15"/>
  <c r="AA1066" i="13" s="1"/>
  <c r="R1070" i="11"/>
  <c r="AA1039" i="15"/>
  <c r="AA1058" i="13" s="1"/>
  <c r="R1062" i="11"/>
  <c r="AA1031" i="15"/>
  <c r="AA1050" i="13" s="1"/>
  <c r="R1054" i="11"/>
  <c r="AA1023" i="15"/>
  <c r="AA1042" i="13" s="1"/>
  <c r="R1046" i="11"/>
  <c r="AA1015" i="15"/>
  <c r="AA1034" i="13" s="1"/>
  <c r="R1038" i="11"/>
  <c r="AA1007" i="15"/>
  <c r="AA1026" i="13" s="1"/>
  <c r="R1030" i="11"/>
  <c r="AA999" i="15"/>
  <c r="AA1018" i="13" s="1"/>
  <c r="R1022" i="11"/>
  <c r="AA991" i="15"/>
  <c r="AA1010" i="13" s="1"/>
  <c r="R1014" i="11"/>
  <c r="AA983" i="15"/>
  <c r="AA1002" i="13" s="1"/>
  <c r="R1006" i="11"/>
  <c r="AA975" i="15"/>
  <c r="AA994" i="13" s="1"/>
  <c r="R998" i="11"/>
  <c r="AA967" i="15"/>
  <c r="AA986" i="13" s="1"/>
  <c r="R990" i="11"/>
  <c r="AA959" i="15"/>
  <c r="AA978" i="13" s="1"/>
  <c r="R982" i="11"/>
  <c r="AA951" i="15"/>
  <c r="AA970" i="13" s="1"/>
  <c r="R974" i="11"/>
  <c r="AA943" i="15"/>
  <c r="AA962" i="13" s="1"/>
  <c r="R966" i="11"/>
  <c r="AA935" i="15"/>
  <c r="AA954" i="13" s="1"/>
  <c r="R958" i="11"/>
  <c r="AA927" i="15"/>
  <c r="AA946" i="13" s="1"/>
  <c r="R950" i="11"/>
  <c r="AA919" i="15"/>
  <c r="AA938" i="13" s="1"/>
  <c r="R942" i="11"/>
  <c r="AA911" i="15"/>
  <c r="AA930" i="13" s="1"/>
  <c r="R934" i="11"/>
  <c r="AA903" i="15"/>
  <c r="AA922" i="13" s="1"/>
  <c r="R926" i="11"/>
  <c r="AA895" i="15"/>
  <c r="AA914" i="13" s="1"/>
  <c r="R918" i="11"/>
  <c r="AA887" i="15"/>
  <c r="AA906" i="13" s="1"/>
  <c r="R910" i="11"/>
  <c r="AA879" i="15"/>
  <c r="AA898" i="13" s="1"/>
  <c r="R902" i="11"/>
  <c r="AA871" i="15"/>
  <c r="AA890" i="13" s="1"/>
  <c r="R894" i="11"/>
  <c r="AA863" i="15"/>
  <c r="AA882" i="13" s="1"/>
  <c r="R886" i="11"/>
  <c r="AA855" i="15"/>
  <c r="AA874" i="13" s="1"/>
  <c r="R878" i="11"/>
  <c r="AA847" i="15"/>
  <c r="AA866" i="13" s="1"/>
  <c r="R870" i="11"/>
  <c r="AA839" i="15"/>
  <c r="AA858" i="13" s="1"/>
  <c r="R862" i="11"/>
  <c r="AA831" i="15"/>
  <c r="AA850" i="13" s="1"/>
  <c r="R854" i="11"/>
  <c r="AA823" i="15"/>
  <c r="AA842" i="13" s="1"/>
  <c r="R846" i="11"/>
  <c r="AA815" i="15"/>
  <c r="AA834" i="13" s="1"/>
  <c r="R838" i="11"/>
  <c r="AA807" i="15"/>
  <c r="AA826" i="13" s="1"/>
  <c r="R830" i="11"/>
  <c r="AA799" i="15"/>
  <c r="AA818" i="13" s="1"/>
  <c r="R822" i="11"/>
  <c r="AA791" i="15"/>
  <c r="AA810" i="13" s="1"/>
  <c r="R814" i="11"/>
  <c r="AA783" i="15"/>
  <c r="AA802" i="13" s="1"/>
  <c r="R806" i="11"/>
  <c r="AA775" i="15"/>
  <c r="AA794" i="13" s="1"/>
  <c r="R798" i="11"/>
  <c r="AA767" i="15"/>
  <c r="AA786" i="13" s="1"/>
  <c r="R790" i="11"/>
  <c r="AA759" i="15"/>
  <c r="AA778" i="13" s="1"/>
  <c r="R782" i="11"/>
  <c r="AA751" i="15"/>
  <c r="AA770" i="13" s="1"/>
  <c r="R774" i="11"/>
  <c r="AA743" i="15"/>
  <c r="AA762" i="13" s="1"/>
  <c r="R766" i="11"/>
  <c r="AA735" i="15"/>
  <c r="AA754" i="13" s="1"/>
  <c r="R758" i="11"/>
  <c r="AA727" i="15"/>
  <c r="AA746" i="13" s="1"/>
  <c r="R750" i="11"/>
  <c r="AA719" i="15"/>
  <c r="AA738" i="13" s="1"/>
  <c r="R742" i="11"/>
  <c r="AA711" i="15"/>
  <c r="AA730" i="13" s="1"/>
  <c r="R734" i="11"/>
  <c r="AA703" i="15"/>
  <c r="AA722" i="13" s="1"/>
  <c r="R726" i="11"/>
  <c r="AA695" i="15"/>
  <c r="AA714" i="13" s="1"/>
  <c r="R718" i="11"/>
  <c r="AA687" i="15"/>
  <c r="AA706" i="13" s="1"/>
  <c r="R710" i="11"/>
  <c r="AA679" i="15"/>
  <c r="AA698" i="13" s="1"/>
  <c r="R702" i="11"/>
  <c r="AA671" i="15"/>
  <c r="AA690" i="13" s="1"/>
  <c r="R694" i="11"/>
  <c r="AA663" i="15"/>
  <c r="AA682" i="13" s="1"/>
  <c r="R686" i="11"/>
  <c r="AA655" i="15"/>
  <c r="AA674" i="13" s="1"/>
  <c r="R678" i="11"/>
  <c r="AA647" i="15"/>
  <c r="AA666" i="13" s="1"/>
  <c r="R670" i="11"/>
  <c r="AA639" i="15"/>
  <c r="AA658" i="13" s="1"/>
  <c r="R662" i="11"/>
  <c r="AA631" i="15"/>
  <c r="AA650" i="13" s="1"/>
  <c r="R654" i="11"/>
  <c r="AA623" i="15"/>
  <c r="AA642" i="13" s="1"/>
  <c r="R646" i="11"/>
  <c r="AA615" i="15"/>
  <c r="AA634" i="13" s="1"/>
  <c r="R638" i="11"/>
  <c r="AA607" i="15"/>
  <c r="AA626" i="13" s="1"/>
  <c r="R630" i="11"/>
  <c r="AA599" i="15"/>
  <c r="AA618" i="13" s="1"/>
  <c r="R622" i="11"/>
  <c r="AA591" i="15"/>
  <c r="AA610" i="13" s="1"/>
  <c r="R614" i="11"/>
  <c r="AA583" i="15"/>
  <c r="AA602" i="13" s="1"/>
  <c r="R606" i="11"/>
  <c r="AA575" i="15"/>
  <c r="AA594" i="13" s="1"/>
  <c r="R598" i="11"/>
  <c r="AA567" i="15"/>
  <c r="AA586" i="13" s="1"/>
  <c r="R590" i="11"/>
  <c r="AA559" i="15"/>
  <c r="AA578" i="13" s="1"/>
  <c r="R582" i="11"/>
  <c r="AA551" i="15"/>
  <c r="AA570" i="13" s="1"/>
  <c r="R574" i="11"/>
  <c r="AA543" i="15"/>
  <c r="AA562" i="13" s="1"/>
  <c r="R566" i="11"/>
  <c r="AA535" i="15"/>
  <c r="AA554" i="13" s="1"/>
  <c r="R558" i="11"/>
  <c r="AA527" i="15"/>
  <c r="AA546" i="13" s="1"/>
  <c r="R550" i="11"/>
  <c r="AA519" i="15"/>
  <c r="AA538" i="13" s="1"/>
  <c r="R542" i="11"/>
  <c r="AA511" i="15"/>
  <c r="AA530" i="13" s="1"/>
  <c r="R534" i="11"/>
  <c r="AA503" i="15"/>
  <c r="AA522" i="13" s="1"/>
  <c r="R526" i="11"/>
  <c r="AA495" i="15"/>
  <c r="AA514" i="13" s="1"/>
  <c r="R518" i="11"/>
  <c r="AA487" i="15"/>
  <c r="AA506" i="13" s="1"/>
  <c r="R510" i="11"/>
  <c r="AA479" i="15"/>
  <c r="AA498" i="13" s="1"/>
  <c r="R502" i="11"/>
  <c r="AA471" i="15"/>
  <c r="AA490" i="13" s="1"/>
  <c r="R494" i="11"/>
  <c r="AA463" i="15"/>
  <c r="AA482" i="13" s="1"/>
  <c r="R486" i="11"/>
  <c r="AA455" i="15"/>
  <c r="AA474" i="13" s="1"/>
  <c r="R478" i="11"/>
  <c r="AA447" i="15"/>
  <c r="AA466" i="13" s="1"/>
  <c r="R470" i="11"/>
  <c r="AA439" i="15"/>
  <c r="AA458" i="13" s="1"/>
  <c r="R462" i="11"/>
  <c r="AA431" i="15"/>
  <c r="AA450" i="13" s="1"/>
  <c r="R454" i="11"/>
  <c r="AA423" i="15"/>
  <c r="AA442" i="13" s="1"/>
  <c r="R446" i="11"/>
  <c r="AA415" i="15"/>
  <c r="AA434" i="13" s="1"/>
  <c r="R438" i="11"/>
  <c r="AA407" i="15"/>
  <c r="AA426" i="13" s="1"/>
  <c r="R430" i="11"/>
  <c r="AA399" i="15"/>
  <c r="AA418" i="13" s="1"/>
  <c r="R422" i="11"/>
  <c r="AA391" i="15"/>
  <c r="AA410" i="13" s="1"/>
  <c r="R414" i="11"/>
  <c r="AA383" i="15"/>
  <c r="AA402" i="13" s="1"/>
  <c r="R406" i="11"/>
  <c r="AA375" i="15"/>
  <c r="AA394" i="13" s="1"/>
  <c r="R398" i="11"/>
  <c r="AA367" i="15"/>
  <c r="AA386" i="13" s="1"/>
  <c r="R390" i="11"/>
  <c r="AA359" i="15"/>
  <c r="AA378" i="13" s="1"/>
  <c r="R382" i="11"/>
  <c r="AA351" i="15"/>
  <c r="AA370" i="13" s="1"/>
  <c r="R374" i="11"/>
  <c r="AA343" i="15"/>
  <c r="AA362" i="13" s="1"/>
  <c r="R366" i="11"/>
  <c r="AA335" i="15"/>
  <c r="AA354" i="13" s="1"/>
  <c r="R358" i="11"/>
  <c r="AA327" i="15"/>
  <c r="AA346" i="13" s="1"/>
  <c r="R350" i="11"/>
  <c r="AA319" i="15"/>
  <c r="AA338" i="13" s="1"/>
  <c r="R342" i="11"/>
  <c r="AA311" i="15"/>
  <c r="AA330" i="13" s="1"/>
  <c r="R334" i="11"/>
  <c r="AA303" i="15"/>
  <c r="AA322" i="13" s="1"/>
  <c r="R326" i="11"/>
  <c r="AA295" i="15"/>
  <c r="AA314" i="13" s="1"/>
  <c r="R318" i="11"/>
  <c r="AA287" i="15"/>
  <c r="AA306" i="13" s="1"/>
  <c r="R310" i="11"/>
  <c r="AA279" i="15"/>
  <c r="AA298" i="13" s="1"/>
  <c r="R302" i="11"/>
  <c r="AA271" i="15"/>
  <c r="AA290" i="13" s="1"/>
  <c r="R294" i="11"/>
  <c r="AA263" i="15"/>
  <c r="AA282" i="13" s="1"/>
  <c r="R286" i="11"/>
  <c r="AA255" i="15"/>
  <c r="AA274" i="13" s="1"/>
  <c r="R278" i="11"/>
  <c r="AA247" i="15"/>
  <c r="AA266" i="13" s="1"/>
  <c r="R270" i="11"/>
  <c r="AA239" i="15"/>
  <c r="AA258" i="13" s="1"/>
  <c r="R262" i="11"/>
  <c r="AA231" i="15"/>
  <c r="AA250" i="13" s="1"/>
  <c r="R254" i="11"/>
  <c r="AA223" i="15"/>
  <c r="AA242" i="13" s="1"/>
  <c r="R246" i="11"/>
  <c r="AA215" i="15"/>
  <c r="AA234" i="13" s="1"/>
  <c r="R238" i="11"/>
  <c r="AA207" i="15"/>
  <c r="AA226" i="13" s="1"/>
  <c r="R230" i="11"/>
  <c r="AA199" i="15"/>
  <c r="AA218" i="13" s="1"/>
  <c r="R222" i="11"/>
  <c r="AA191" i="15"/>
  <c r="AA210" i="13" s="1"/>
  <c r="R214" i="11"/>
  <c r="AA183" i="15"/>
  <c r="AA202" i="13" s="1"/>
  <c r="R206" i="11"/>
  <c r="AA175" i="15"/>
  <c r="AA194" i="13" s="1"/>
  <c r="R198" i="11"/>
  <c r="AA167" i="15"/>
  <c r="AA186" i="13" s="1"/>
  <c r="R190" i="11"/>
  <c r="AA159" i="15"/>
  <c r="AA178" i="13" s="1"/>
  <c r="R182" i="11"/>
  <c r="AA151" i="15"/>
  <c r="AA170" i="13" s="1"/>
  <c r="R174" i="11"/>
  <c r="AA143" i="15"/>
  <c r="AA162" i="13" s="1"/>
  <c r="R166" i="11"/>
  <c r="AA135" i="15"/>
  <c r="AA154" i="13" s="1"/>
  <c r="R158" i="11"/>
  <c r="AA127" i="15"/>
  <c r="AA146" i="13" s="1"/>
  <c r="R150" i="11"/>
  <c r="AA119" i="15"/>
  <c r="AA138" i="13" s="1"/>
  <c r="R142" i="11"/>
  <c r="AA111" i="15"/>
  <c r="AA130" i="13" s="1"/>
  <c r="R134" i="11"/>
  <c r="AA103" i="15"/>
  <c r="AA122" i="13" s="1"/>
  <c r="R126" i="11"/>
  <c r="AA95" i="15"/>
  <c r="AA114" i="13" s="1"/>
  <c r="R118" i="11"/>
  <c r="AA87" i="15"/>
  <c r="AA106" i="13" s="1"/>
  <c r="R110" i="11"/>
  <c r="AA79" i="15"/>
  <c r="AA98" i="13" s="1"/>
  <c r="R102" i="11"/>
  <c r="AA71" i="15"/>
  <c r="AA90" i="13" s="1"/>
  <c r="R94" i="11"/>
  <c r="AA63" i="15"/>
  <c r="AA82" i="13" s="1"/>
  <c r="R86" i="11"/>
  <c r="AA55" i="15"/>
  <c r="AA74" i="13" s="1"/>
  <c r="R78" i="11"/>
  <c r="AA47" i="15"/>
  <c r="AA66" i="13" s="1"/>
  <c r="R70" i="11"/>
  <c r="AA39" i="15"/>
  <c r="AA58" i="13" s="1"/>
  <c r="R62" i="11"/>
  <c r="AA31" i="15"/>
  <c r="AA50" i="13" s="1"/>
  <c r="R54" i="11"/>
  <c r="AA23" i="15"/>
  <c r="AA42" i="13" s="1"/>
  <c r="R46" i="11"/>
  <c r="AA1510" i="15"/>
  <c r="AA1529" i="13" s="1"/>
  <c r="R1533" i="11"/>
  <c r="AA1502" i="15"/>
  <c r="AA1521" i="13" s="1"/>
  <c r="R1525" i="11"/>
  <c r="AA1494" i="15"/>
  <c r="AA1513" i="13" s="1"/>
  <c r="R1517" i="11"/>
  <c r="AA1486" i="15"/>
  <c r="AA1505" i="13" s="1"/>
  <c r="R1509" i="11"/>
  <c r="AA1478" i="15"/>
  <c r="AA1497" i="13" s="1"/>
  <c r="R1501" i="11"/>
  <c r="AA1470" i="15"/>
  <c r="AA1489" i="13" s="1"/>
  <c r="R1493" i="11"/>
  <c r="AA1462" i="15"/>
  <c r="AA1481" i="13" s="1"/>
  <c r="R1485" i="11"/>
  <c r="AA1454" i="15"/>
  <c r="AA1473" i="13" s="1"/>
  <c r="R1477" i="11"/>
  <c r="AA1446" i="15"/>
  <c r="AA1465" i="13" s="1"/>
  <c r="R1469" i="11"/>
  <c r="AA1438" i="15"/>
  <c r="AA1457" i="13" s="1"/>
  <c r="R1461" i="11"/>
  <c r="AA1430" i="15"/>
  <c r="AA1449" i="13" s="1"/>
  <c r="R1453" i="11"/>
  <c r="AA1422" i="15"/>
  <c r="AA1441" i="13" s="1"/>
  <c r="R1445" i="11"/>
  <c r="AA1414" i="15"/>
  <c r="AA1433" i="13" s="1"/>
  <c r="R1437" i="11"/>
  <c r="AA1406" i="15"/>
  <c r="AA1425" i="13" s="1"/>
  <c r="R1429" i="11"/>
  <c r="AA1398" i="15"/>
  <c r="AA1417" i="13" s="1"/>
  <c r="R1421" i="11"/>
  <c r="AA1390" i="15"/>
  <c r="AA1409" i="13" s="1"/>
  <c r="R1413" i="11"/>
  <c r="AA1382" i="15"/>
  <c r="AA1401" i="13" s="1"/>
  <c r="R1405" i="11"/>
  <c r="AA1374" i="15"/>
  <c r="AA1393" i="13" s="1"/>
  <c r="R1397" i="11"/>
  <c r="AA1366" i="15"/>
  <c r="AA1385" i="13" s="1"/>
  <c r="R1389" i="11"/>
  <c r="AA1358" i="15"/>
  <c r="AA1377" i="13" s="1"/>
  <c r="R1381" i="11"/>
  <c r="AA1350" i="15"/>
  <c r="AA1369" i="13" s="1"/>
  <c r="R1373" i="11"/>
  <c r="AA1342" i="15"/>
  <c r="AA1361" i="13" s="1"/>
  <c r="R1365" i="11"/>
  <c r="AA1334" i="15"/>
  <c r="AA1353" i="13" s="1"/>
  <c r="R1357" i="11"/>
  <c r="AA1326" i="15"/>
  <c r="AA1345" i="13" s="1"/>
  <c r="R1349" i="11"/>
  <c r="AA1318" i="15"/>
  <c r="AA1337" i="13" s="1"/>
  <c r="R1341" i="11"/>
  <c r="AA1310" i="15"/>
  <c r="AA1329" i="13" s="1"/>
  <c r="R1333" i="11"/>
  <c r="AA1302" i="15"/>
  <c r="AA1321" i="13" s="1"/>
  <c r="R1325" i="11"/>
  <c r="AA1294" i="15"/>
  <c r="AA1313" i="13" s="1"/>
  <c r="R1317" i="11"/>
  <c r="AA1286" i="15"/>
  <c r="AA1305" i="13" s="1"/>
  <c r="R1309" i="11"/>
  <c r="AA1278" i="15"/>
  <c r="AA1297" i="13" s="1"/>
  <c r="R1301" i="11"/>
  <c r="AA1270" i="15"/>
  <c r="AA1289" i="13" s="1"/>
  <c r="R1293" i="11"/>
  <c r="AA1262" i="15"/>
  <c r="AA1281" i="13" s="1"/>
  <c r="R1285" i="11"/>
  <c r="AA1254" i="15"/>
  <c r="AA1273" i="13" s="1"/>
  <c r="R1277" i="11"/>
  <c r="AA1246" i="15"/>
  <c r="AA1265" i="13" s="1"/>
  <c r="R1269" i="11"/>
  <c r="AA1238" i="15"/>
  <c r="AA1257" i="13" s="1"/>
  <c r="R1261" i="11"/>
  <c r="AA1230" i="15"/>
  <c r="AA1249" i="13" s="1"/>
  <c r="R1253" i="11"/>
  <c r="AA1222" i="15"/>
  <c r="AA1241" i="13" s="1"/>
  <c r="R1245" i="11"/>
  <c r="AA1214" i="15"/>
  <c r="AA1233" i="13" s="1"/>
  <c r="R1237" i="11"/>
  <c r="AA1206" i="15"/>
  <c r="AA1225" i="13" s="1"/>
  <c r="R1229" i="11"/>
  <c r="AA1198" i="15"/>
  <c r="AA1217" i="13" s="1"/>
  <c r="R1221" i="11"/>
  <c r="AA1190" i="15"/>
  <c r="AA1209" i="13" s="1"/>
  <c r="R1213" i="11"/>
  <c r="AA1182" i="15"/>
  <c r="AA1201" i="13" s="1"/>
  <c r="R1205" i="11"/>
  <c r="AA1174" i="15"/>
  <c r="AA1193" i="13" s="1"/>
  <c r="R1197" i="11"/>
  <c r="AA1166" i="15"/>
  <c r="AA1185" i="13" s="1"/>
  <c r="R1189" i="11"/>
  <c r="AA1158" i="15"/>
  <c r="AA1177" i="13" s="1"/>
  <c r="R1181" i="11"/>
  <c r="AA1150" i="15"/>
  <c r="AA1169" i="13" s="1"/>
  <c r="R1173" i="11"/>
  <c r="AA1142" i="15"/>
  <c r="AA1161" i="13" s="1"/>
  <c r="R1165" i="11"/>
  <c r="AA1134" i="15"/>
  <c r="AA1153" i="13" s="1"/>
  <c r="R1157" i="11"/>
  <c r="AA1126" i="15"/>
  <c r="AA1145" i="13" s="1"/>
  <c r="R1149" i="11"/>
  <c r="AA1118" i="15"/>
  <c r="AA1137" i="13" s="1"/>
  <c r="R1141" i="11"/>
  <c r="AA1110" i="15"/>
  <c r="AA1129" i="13" s="1"/>
  <c r="R1133" i="11"/>
  <c r="AA1102" i="15"/>
  <c r="AA1121" i="13" s="1"/>
  <c r="R1125" i="11"/>
  <c r="AA1094" i="15"/>
  <c r="AA1113" i="13" s="1"/>
  <c r="R1117" i="11"/>
  <c r="AA1086" i="15"/>
  <c r="AA1105" i="13" s="1"/>
  <c r="R1109" i="11"/>
  <c r="AA1078" i="15"/>
  <c r="AA1097" i="13" s="1"/>
  <c r="R1101" i="11"/>
  <c r="AA1070" i="15"/>
  <c r="AA1089" i="13" s="1"/>
  <c r="R1093" i="11"/>
  <c r="AA1062" i="15"/>
  <c r="AA1081" i="13" s="1"/>
  <c r="R1085" i="11"/>
  <c r="AA1054" i="15"/>
  <c r="AA1073" i="13" s="1"/>
  <c r="R1077" i="11"/>
  <c r="AA1046" i="15"/>
  <c r="AA1065" i="13" s="1"/>
  <c r="R1069" i="11"/>
  <c r="AA1038" i="15"/>
  <c r="AA1057" i="13" s="1"/>
  <c r="R1061" i="11"/>
  <c r="AA1030" i="15"/>
  <c r="AA1049" i="13" s="1"/>
  <c r="R1053" i="11"/>
  <c r="AA1022" i="15"/>
  <c r="AA1041" i="13" s="1"/>
  <c r="R1045" i="11"/>
  <c r="AA1014" i="15"/>
  <c r="AA1033" i="13" s="1"/>
  <c r="R1037" i="11"/>
  <c r="AA1006" i="15"/>
  <c r="AA1025" i="13" s="1"/>
  <c r="R1029" i="11"/>
  <c r="AA998" i="15"/>
  <c r="AA1017" i="13" s="1"/>
  <c r="R1021" i="11"/>
  <c r="AA990" i="15"/>
  <c r="AA1009" i="13" s="1"/>
  <c r="R1013" i="11"/>
  <c r="AA982" i="15"/>
  <c r="AA1001" i="13" s="1"/>
  <c r="R1005" i="11"/>
  <c r="AA974" i="15"/>
  <c r="AA993" i="13" s="1"/>
  <c r="R997" i="11"/>
  <c r="AA966" i="15"/>
  <c r="AA985" i="13" s="1"/>
  <c r="R989" i="11"/>
  <c r="AA958" i="15"/>
  <c r="AA977" i="13" s="1"/>
  <c r="R981" i="11"/>
  <c r="AA950" i="15"/>
  <c r="AA969" i="13" s="1"/>
  <c r="R973" i="11"/>
  <c r="AA942" i="15"/>
  <c r="AA961" i="13" s="1"/>
  <c r="R965" i="11"/>
  <c r="AA934" i="15"/>
  <c r="AA953" i="13" s="1"/>
  <c r="R957" i="11"/>
  <c r="AA926" i="15"/>
  <c r="AA945" i="13" s="1"/>
  <c r="R949" i="11"/>
  <c r="AA918" i="15"/>
  <c r="AA937" i="13" s="1"/>
  <c r="R941" i="11"/>
  <c r="AA910" i="15"/>
  <c r="AA929" i="13" s="1"/>
  <c r="R933" i="11"/>
  <c r="AA902" i="15"/>
  <c r="AA921" i="13" s="1"/>
  <c r="R925" i="11"/>
  <c r="AA894" i="15"/>
  <c r="AA913" i="13" s="1"/>
  <c r="R917" i="11"/>
  <c r="AA886" i="15"/>
  <c r="AA905" i="13" s="1"/>
  <c r="R909" i="11"/>
  <c r="AA878" i="15"/>
  <c r="AA897" i="13" s="1"/>
  <c r="R901" i="11"/>
  <c r="AA870" i="15"/>
  <c r="AA889" i="13" s="1"/>
  <c r="R893" i="11"/>
  <c r="AA862" i="15"/>
  <c r="AA881" i="13" s="1"/>
  <c r="R885" i="11"/>
  <c r="AA854" i="15"/>
  <c r="AA873" i="13" s="1"/>
  <c r="R877" i="11"/>
  <c r="AA846" i="15"/>
  <c r="AA865" i="13" s="1"/>
  <c r="R869" i="11"/>
  <c r="AA838" i="15"/>
  <c r="AA857" i="13" s="1"/>
  <c r="R861" i="11"/>
  <c r="AA830" i="15"/>
  <c r="AA849" i="13" s="1"/>
  <c r="R853" i="11"/>
  <c r="AA822" i="15"/>
  <c r="AA841" i="13" s="1"/>
  <c r="R845" i="11"/>
  <c r="AA814" i="15"/>
  <c r="AA833" i="13" s="1"/>
  <c r="R837" i="11"/>
  <c r="AA806" i="15"/>
  <c r="AA825" i="13" s="1"/>
  <c r="R829" i="11"/>
  <c r="AA798" i="15"/>
  <c r="AA817" i="13" s="1"/>
  <c r="R821" i="11"/>
  <c r="AA790" i="15"/>
  <c r="AA809" i="13" s="1"/>
  <c r="R813" i="11"/>
  <c r="AA782" i="15"/>
  <c r="AA801" i="13" s="1"/>
  <c r="R805" i="11"/>
  <c r="AA774" i="15"/>
  <c r="AA793" i="13" s="1"/>
  <c r="R797" i="11"/>
  <c r="AA766" i="15"/>
  <c r="AA785" i="13" s="1"/>
  <c r="R789" i="11"/>
  <c r="AA758" i="15"/>
  <c r="AA777" i="13" s="1"/>
  <c r="R781" i="11"/>
  <c r="AA750" i="15"/>
  <c r="AA769" i="13" s="1"/>
  <c r="R773" i="11"/>
  <c r="AA742" i="15"/>
  <c r="AA761" i="13" s="1"/>
  <c r="R765" i="11"/>
  <c r="AA734" i="15"/>
  <c r="AA753" i="13" s="1"/>
  <c r="R757" i="11"/>
  <c r="AA726" i="15"/>
  <c r="AA745" i="13" s="1"/>
  <c r="R749" i="11"/>
  <c r="AA718" i="15"/>
  <c r="AA737" i="13" s="1"/>
  <c r="R741" i="11"/>
  <c r="AA710" i="15"/>
  <c r="AA729" i="13" s="1"/>
  <c r="R733" i="11"/>
  <c r="AA702" i="15"/>
  <c r="AA721" i="13" s="1"/>
  <c r="R725" i="11"/>
  <c r="AA694" i="15"/>
  <c r="AA713" i="13" s="1"/>
  <c r="R717" i="11"/>
  <c r="AA686" i="15"/>
  <c r="AA705" i="13" s="1"/>
  <c r="R709" i="11"/>
  <c r="AA678" i="15"/>
  <c r="AA697" i="13" s="1"/>
  <c r="R701" i="11"/>
  <c r="AA670" i="15"/>
  <c r="AA689" i="13" s="1"/>
  <c r="R693" i="11"/>
  <c r="AA662" i="15"/>
  <c r="AA681" i="13" s="1"/>
  <c r="R685" i="11"/>
  <c r="AA654" i="15"/>
  <c r="AA673" i="13" s="1"/>
  <c r="R677" i="11"/>
  <c r="AA646" i="15"/>
  <c r="AA665" i="13" s="1"/>
  <c r="R669" i="11"/>
  <c r="AA638" i="15"/>
  <c r="AA657" i="13" s="1"/>
  <c r="R661" i="11"/>
  <c r="AA630" i="15"/>
  <c r="AA649" i="13" s="1"/>
  <c r="R653" i="11"/>
  <c r="AA622" i="15"/>
  <c r="AA641" i="13" s="1"/>
  <c r="R645" i="11"/>
  <c r="AA614" i="15"/>
  <c r="AA633" i="13" s="1"/>
  <c r="R637" i="11"/>
  <c r="AA606" i="15"/>
  <c r="AA625" i="13" s="1"/>
  <c r="R629" i="11"/>
  <c r="AA598" i="15"/>
  <c r="AA617" i="13" s="1"/>
  <c r="R621" i="11"/>
  <c r="AA590" i="15"/>
  <c r="AA609" i="13" s="1"/>
  <c r="R613" i="11"/>
  <c r="AA582" i="15"/>
  <c r="AA601" i="13" s="1"/>
  <c r="R605" i="11"/>
  <c r="AA574" i="15"/>
  <c r="AA593" i="13" s="1"/>
  <c r="R597" i="11"/>
  <c r="AA566" i="15"/>
  <c r="AA585" i="13" s="1"/>
  <c r="R589" i="11"/>
  <c r="AA558" i="15"/>
  <c r="AA577" i="13" s="1"/>
  <c r="R581" i="11"/>
  <c r="AA550" i="15"/>
  <c r="AA569" i="13" s="1"/>
  <c r="R573" i="11"/>
  <c r="AA542" i="15"/>
  <c r="AA561" i="13" s="1"/>
  <c r="R565" i="11"/>
  <c r="AA534" i="15"/>
  <c r="AA553" i="13" s="1"/>
  <c r="R557" i="11"/>
  <c r="AA526" i="15"/>
  <c r="AA545" i="13" s="1"/>
  <c r="R549" i="11"/>
  <c r="AA518" i="15"/>
  <c r="AA537" i="13" s="1"/>
  <c r="R541" i="11"/>
  <c r="AA510" i="15"/>
  <c r="AA529" i="13" s="1"/>
  <c r="R533" i="11"/>
  <c r="AA502" i="15"/>
  <c r="AA521" i="13" s="1"/>
  <c r="R525" i="11"/>
  <c r="AA494" i="15"/>
  <c r="AA513" i="13" s="1"/>
  <c r="R517" i="11"/>
  <c r="AA486" i="15"/>
  <c r="AA505" i="13" s="1"/>
  <c r="R509" i="11"/>
  <c r="AA478" i="15"/>
  <c r="AA497" i="13" s="1"/>
  <c r="R501" i="11"/>
  <c r="AA470" i="15"/>
  <c r="AA489" i="13" s="1"/>
  <c r="R493" i="11"/>
  <c r="AA462" i="15"/>
  <c r="AA481" i="13" s="1"/>
  <c r="R485" i="11"/>
  <c r="AA454" i="15"/>
  <c r="AA473" i="13" s="1"/>
  <c r="R477" i="11"/>
  <c r="AA446" i="15"/>
  <c r="AA465" i="13" s="1"/>
  <c r="R469" i="11"/>
  <c r="AA438" i="15"/>
  <c r="AA457" i="13" s="1"/>
  <c r="R461" i="11"/>
  <c r="AA430" i="15"/>
  <c r="AA449" i="13" s="1"/>
  <c r="R453" i="11"/>
  <c r="AA422" i="15"/>
  <c r="AA441" i="13" s="1"/>
  <c r="R445" i="11"/>
  <c r="AA414" i="15"/>
  <c r="AA433" i="13" s="1"/>
  <c r="R437" i="11"/>
  <c r="AA406" i="15"/>
  <c r="AA425" i="13" s="1"/>
  <c r="R429" i="11"/>
  <c r="AA398" i="15"/>
  <c r="AA417" i="13" s="1"/>
  <c r="R421" i="11"/>
  <c r="AA390" i="15"/>
  <c r="AA409" i="13" s="1"/>
  <c r="R413" i="11"/>
  <c r="AA382" i="15"/>
  <c r="AA401" i="13" s="1"/>
  <c r="R405" i="11"/>
  <c r="AA374" i="15"/>
  <c r="AA393" i="13" s="1"/>
  <c r="R397" i="11"/>
  <c r="AA366" i="15"/>
  <c r="AA385" i="13" s="1"/>
  <c r="R389" i="11"/>
  <c r="AA358" i="15"/>
  <c r="AA377" i="13" s="1"/>
  <c r="R381" i="11"/>
  <c r="AA350" i="15"/>
  <c r="AA369" i="13" s="1"/>
  <c r="R373" i="11"/>
  <c r="AA342" i="15"/>
  <c r="AA361" i="13" s="1"/>
  <c r="R365" i="11"/>
  <c r="AA334" i="15"/>
  <c r="AA353" i="13" s="1"/>
  <c r="R357" i="11"/>
  <c r="AA326" i="15"/>
  <c r="AA345" i="13" s="1"/>
  <c r="R349" i="11"/>
  <c r="AA318" i="15"/>
  <c r="AA337" i="13" s="1"/>
  <c r="R341" i="11"/>
  <c r="AA310" i="15"/>
  <c r="AA329" i="13" s="1"/>
  <c r="R333" i="11"/>
  <c r="AA302" i="15"/>
  <c r="AA321" i="13" s="1"/>
  <c r="R325" i="11"/>
  <c r="AA294" i="15"/>
  <c r="AA313" i="13" s="1"/>
  <c r="R317" i="11"/>
  <c r="AA286" i="15"/>
  <c r="AA305" i="13" s="1"/>
  <c r="R309" i="11"/>
  <c r="AA278" i="15"/>
  <c r="AA297" i="13" s="1"/>
  <c r="R301" i="11"/>
  <c r="AA270" i="15"/>
  <c r="AA289" i="13" s="1"/>
  <c r="R293" i="11"/>
  <c r="AA262" i="15"/>
  <c r="AA281" i="13" s="1"/>
  <c r="R285" i="11"/>
  <c r="AA254" i="15"/>
  <c r="AA273" i="13" s="1"/>
  <c r="R277" i="11"/>
  <c r="AA246" i="15"/>
  <c r="AA265" i="13" s="1"/>
  <c r="R269" i="11"/>
  <c r="AA238" i="15"/>
  <c r="AA257" i="13" s="1"/>
  <c r="R261" i="11"/>
  <c r="AA230" i="15"/>
  <c r="AA249" i="13" s="1"/>
  <c r="R253" i="11"/>
  <c r="AA222" i="15"/>
  <c r="AA241" i="13" s="1"/>
  <c r="R245" i="11"/>
  <c r="AA214" i="15"/>
  <c r="AA233" i="13" s="1"/>
  <c r="R237" i="11"/>
  <c r="AA206" i="15"/>
  <c r="AA225" i="13" s="1"/>
  <c r="R229" i="11"/>
  <c r="AA198" i="15"/>
  <c r="AA217" i="13" s="1"/>
  <c r="R221" i="11"/>
  <c r="AA190" i="15"/>
  <c r="AA209" i="13" s="1"/>
  <c r="R213" i="11"/>
  <c r="AA182" i="15"/>
  <c r="AA201" i="13" s="1"/>
  <c r="R205" i="11"/>
  <c r="AA174" i="15"/>
  <c r="AA193" i="13" s="1"/>
  <c r="R197" i="11"/>
  <c r="AA166" i="15"/>
  <c r="AA185" i="13" s="1"/>
  <c r="R189" i="11"/>
  <c r="AA158" i="15"/>
  <c r="AA177" i="13" s="1"/>
  <c r="R181" i="11"/>
  <c r="AA150" i="15"/>
  <c r="AA169" i="13" s="1"/>
  <c r="R173" i="11"/>
  <c r="AA142" i="15"/>
  <c r="AA161" i="13" s="1"/>
  <c r="R165" i="11"/>
  <c r="AA134" i="15"/>
  <c r="AA153" i="13" s="1"/>
  <c r="R157" i="11"/>
  <c r="AA126" i="15"/>
  <c r="AA145" i="13" s="1"/>
  <c r="R149" i="11"/>
  <c r="AA118" i="15"/>
  <c r="AA137" i="13" s="1"/>
  <c r="R141" i="11"/>
  <c r="AA110" i="15"/>
  <c r="AA129" i="13" s="1"/>
  <c r="R133" i="11"/>
  <c r="AA102" i="15"/>
  <c r="AA121" i="13" s="1"/>
  <c r="R125" i="11"/>
  <c r="AA94" i="15"/>
  <c r="AA113" i="13" s="1"/>
  <c r="R117" i="11"/>
  <c r="AA86" i="15"/>
  <c r="AA105" i="13" s="1"/>
  <c r="R109" i="11"/>
  <c r="AA78" i="15"/>
  <c r="AA97" i="13" s="1"/>
  <c r="R101" i="11"/>
  <c r="AA70" i="15"/>
  <c r="AA89" i="13" s="1"/>
  <c r="R93" i="11"/>
  <c r="AA62" i="15"/>
  <c r="AA81" i="13" s="1"/>
  <c r="R85" i="11"/>
  <c r="AA54" i="15"/>
  <c r="AA73" i="13" s="1"/>
  <c r="R77" i="11"/>
  <c r="AA46" i="15"/>
  <c r="AA65" i="13" s="1"/>
  <c r="R69" i="11"/>
  <c r="AA38" i="15"/>
  <c r="AA57" i="13" s="1"/>
  <c r="R61" i="11"/>
  <c r="AA30" i="15"/>
  <c r="AA49" i="13" s="1"/>
  <c r="R53" i="11"/>
  <c r="AA22" i="15"/>
  <c r="AA41" i="13" s="1"/>
  <c r="R45" i="11"/>
  <c r="AA1509" i="15"/>
  <c r="AA1528" i="13" s="1"/>
  <c r="R1532" i="11"/>
  <c r="AA1501" i="15"/>
  <c r="AA1520" i="13" s="1"/>
  <c r="R1524" i="11"/>
  <c r="AA1493" i="15"/>
  <c r="AA1512" i="13" s="1"/>
  <c r="R1516" i="11"/>
  <c r="AA1485" i="15"/>
  <c r="AA1504" i="13" s="1"/>
  <c r="R1508" i="11"/>
  <c r="AA1477" i="15"/>
  <c r="AA1496" i="13" s="1"/>
  <c r="R1500" i="11"/>
  <c r="AA1469" i="15"/>
  <c r="AA1488" i="13" s="1"/>
  <c r="R1492" i="11"/>
  <c r="AA1461" i="15"/>
  <c r="AA1480" i="13" s="1"/>
  <c r="R1484" i="11"/>
  <c r="AA1453" i="15"/>
  <c r="AA1472" i="13" s="1"/>
  <c r="R1476" i="11"/>
  <c r="AA1445" i="15"/>
  <c r="AA1464" i="13" s="1"/>
  <c r="R1468" i="11"/>
  <c r="AA1437" i="15"/>
  <c r="AA1456" i="13" s="1"/>
  <c r="R1460" i="11"/>
  <c r="AA1429" i="15"/>
  <c r="AA1448" i="13" s="1"/>
  <c r="R1452" i="11"/>
  <c r="AA1421" i="15"/>
  <c r="AA1440" i="13" s="1"/>
  <c r="R1444" i="11"/>
  <c r="AA1413" i="15"/>
  <c r="AA1432" i="13" s="1"/>
  <c r="R1436" i="11"/>
  <c r="AA1405" i="15"/>
  <c r="AA1424" i="13" s="1"/>
  <c r="R1428" i="11"/>
  <c r="AA1397" i="15"/>
  <c r="AA1416" i="13" s="1"/>
  <c r="R1420" i="11"/>
  <c r="AA1389" i="15"/>
  <c r="AA1408" i="13" s="1"/>
  <c r="R1412" i="11"/>
  <c r="AA1381" i="15"/>
  <c r="AA1400" i="13" s="1"/>
  <c r="R1404" i="11"/>
  <c r="AA1373" i="15"/>
  <c r="AA1392" i="13" s="1"/>
  <c r="R1396" i="11"/>
  <c r="AA1365" i="15"/>
  <c r="AA1384" i="13" s="1"/>
  <c r="R1388" i="11"/>
  <c r="AA1357" i="15"/>
  <c r="AA1376" i="13" s="1"/>
  <c r="R1380" i="11"/>
  <c r="AA1349" i="15"/>
  <c r="AA1368" i="13" s="1"/>
  <c r="R1372" i="11"/>
  <c r="AA1341" i="15"/>
  <c r="AA1360" i="13" s="1"/>
  <c r="R1364" i="11"/>
  <c r="AA1333" i="15"/>
  <c r="AA1352" i="13" s="1"/>
  <c r="R1356" i="11"/>
  <c r="AA1325" i="15"/>
  <c r="AA1344" i="13" s="1"/>
  <c r="R1348" i="11"/>
  <c r="AA1317" i="15"/>
  <c r="AA1336" i="13" s="1"/>
  <c r="R1340" i="11"/>
  <c r="AA1309" i="15"/>
  <c r="AA1328" i="13" s="1"/>
  <c r="R1332" i="11"/>
  <c r="AA1301" i="15"/>
  <c r="AA1320" i="13" s="1"/>
  <c r="R1324" i="11"/>
  <c r="AA1293" i="15"/>
  <c r="AA1312" i="13" s="1"/>
  <c r="R1316" i="11"/>
  <c r="AA1285" i="15"/>
  <c r="AA1304" i="13" s="1"/>
  <c r="R1308" i="11"/>
  <c r="AA1277" i="15"/>
  <c r="AA1296" i="13" s="1"/>
  <c r="R1300" i="11"/>
  <c r="AA1269" i="15"/>
  <c r="AA1288" i="13" s="1"/>
  <c r="R1292" i="11"/>
  <c r="AA1261" i="15"/>
  <c r="AA1280" i="13" s="1"/>
  <c r="R1284" i="11"/>
  <c r="AA1253" i="15"/>
  <c r="AA1272" i="13" s="1"/>
  <c r="R1276" i="11"/>
  <c r="AA1245" i="15"/>
  <c r="AA1264" i="13" s="1"/>
  <c r="R1268" i="11"/>
  <c r="AA1237" i="15"/>
  <c r="AA1256" i="13" s="1"/>
  <c r="R1260" i="11"/>
  <c r="AA1229" i="15"/>
  <c r="AA1248" i="13" s="1"/>
  <c r="R1252" i="11"/>
  <c r="AA1221" i="15"/>
  <c r="AA1240" i="13" s="1"/>
  <c r="R1244" i="11"/>
  <c r="AA1213" i="15"/>
  <c r="AA1232" i="13" s="1"/>
  <c r="R1236" i="11"/>
  <c r="AA1205" i="15"/>
  <c r="AA1224" i="13" s="1"/>
  <c r="R1228" i="11"/>
  <c r="AA1197" i="15"/>
  <c r="AA1216" i="13" s="1"/>
  <c r="R1220" i="11"/>
  <c r="AA1189" i="15"/>
  <c r="AA1208" i="13" s="1"/>
  <c r="R1212" i="11"/>
  <c r="AA1181" i="15"/>
  <c r="AA1200" i="13" s="1"/>
  <c r="R1204" i="11"/>
  <c r="AA1173" i="15"/>
  <c r="AA1192" i="13" s="1"/>
  <c r="R1196" i="11"/>
  <c r="AA1165" i="15"/>
  <c r="AA1184" i="13" s="1"/>
  <c r="R1188" i="11"/>
  <c r="AA1157" i="15"/>
  <c r="AA1176" i="13" s="1"/>
  <c r="R1180" i="11"/>
  <c r="AA1149" i="15"/>
  <c r="AA1168" i="13" s="1"/>
  <c r="R1172" i="11"/>
  <c r="AA1141" i="15"/>
  <c r="AA1160" i="13" s="1"/>
  <c r="R1164" i="11"/>
  <c r="AA1133" i="15"/>
  <c r="AA1152" i="13" s="1"/>
  <c r="R1156" i="11"/>
  <c r="AA1125" i="15"/>
  <c r="AA1144" i="13" s="1"/>
  <c r="R1148" i="11"/>
  <c r="AA1117" i="15"/>
  <c r="AA1136" i="13" s="1"/>
  <c r="R1140" i="11"/>
  <c r="AA1109" i="15"/>
  <c r="AA1128" i="13" s="1"/>
  <c r="R1132" i="11"/>
  <c r="AA1101" i="15"/>
  <c r="AA1120" i="13" s="1"/>
  <c r="R1124" i="11"/>
  <c r="AA1093" i="15"/>
  <c r="AA1112" i="13" s="1"/>
  <c r="R1116" i="11"/>
  <c r="AA1085" i="15"/>
  <c r="AA1104" i="13" s="1"/>
  <c r="R1108" i="11"/>
  <c r="AA1077" i="15"/>
  <c r="AA1096" i="13" s="1"/>
  <c r="R1100" i="11"/>
  <c r="AA1069" i="15"/>
  <c r="AA1088" i="13" s="1"/>
  <c r="R1092" i="11"/>
  <c r="AA1061" i="15"/>
  <c r="AA1080" i="13" s="1"/>
  <c r="R1084" i="11"/>
  <c r="AA1053" i="15"/>
  <c r="AA1072" i="13" s="1"/>
  <c r="R1076" i="11"/>
  <c r="AA1045" i="15"/>
  <c r="AA1064" i="13" s="1"/>
  <c r="R1068" i="11"/>
  <c r="AA1037" i="15"/>
  <c r="AA1056" i="13" s="1"/>
  <c r="R1060" i="11"/>
  <c r="AA1029" i="15"/>
  <c r="AA1048" i="13" s="1"/>
  <c r="R1052" i="11"/>
  <c r="AA1021" i="15"/>
  <c r="AA1040" i="13" s="1"/>
  <c r="R1044" i="11"/>
  <c r="AA1013" i="15"/>
  <c r="AA1032" i="13" s="1"/>
  <c r="R1036" i="11"/>
  <c r="AA1005" i="15"/>
  <c r="AA1024" i="13" s="1"/>
  <c r="R1028" i="11"/>
  <c r="AA997" i="15"/>
  <c r="AA1016" i="13" s="1"/>
  <c r="R1020" i="11"/>
  <c r="AA989" i="15"/>
  <c r="AA1008" i="13" s="1"/>
  <c r="R1012" i="11"/>
  <c r="AA981" i="15"/>
  <c r="AA1000" i="13" s="1"/>
  <c r="R1004" i="11"/>
  <c r="AA973" i="15"/>
  <c r="AA992" i="13" s="1"/>
  <c r="R996" i="11"/>
  <c r="AA965" i="15"/>
  <c r="AA984" i="13" s="1"/>
  <c r="R988" i="11"/>
  <c r="AA957" i="15"/>
  <c r="AA976" i="13" s="1"/>
  <c r="R980" i="11"/>
  <c r="AA949" i="15"/>
  <c r="AA968" i="13" s="1"/>
  <c r="R972" i="11"/>
  <c r="AA941" i="15"/>
  <c r="AA960" i="13" s="1"/>
  <c r="R964" i="11"/>
  <c r="AA933" i="15"/>
  <c r="AA952" i="13" s="1"/>
  <c r="R956" i="11"/>
  <c r="AA925" i="15"/>
  <c r="AA944" i="13" s="1"/>
  <c r="R948" i="11"/>
  <c r="AA917" i="15"/>
  <c r="AA936" i="13" s="1"/>
  <c r="R940" i="11"/>
  <c r="AA909" i="15"/>
  <c r="AA928" i="13" s="1"/>
  <c r="R932" i="11"/>
  <c r="AA901" i="15"/>
  <c r="AA920" i="13" s="1"/>
  <c r="R924" i="11"/>
  <c r="AA893" i="15"/>
  <c r="AA912" i="13" s="1"/>
  <c r="R916" i="11"/>
  <c r="AA885" i="15"/>
  <c r="AA904" i="13" s="1"/>
  <c r="R908" i="11"/>
  <c r="AA877" i="15"/>
  <c r="AA896" i="13" s="1"/>
  <c r="R900" i="11"/>
  <c r="AA869" i="15"/>
  <c r="AA888" i="13" s="1"/>
  <c r="R892" i="11"/>
  <c r="AA861" i="15"/>
  <c r="AA880" i="13" s="1"/>
  <c r="R884" i="11"/>
  <c r="AA853" i="15"/>
  <c r="AA872" i="13" s="1"/>
  <c r="R876" i="11"/>
  <c r="AA845" i="15"/>
  <c r="AA864" i="13" s="1"/>
  <c r="R868" i="11"/>
  <c r="AA837" i="15"/>
  <c r="AA856" i="13" s="1"/>
  <c r="R860" i="11"/>
  <c r="AA829" i="15"/>
  <c r="AA848" i="13" s="1"/>
  <c r="R852" i="11"/>
  <c r="AA821" i="15"/>
  <c r="AA840" i="13" s="1"/>
  <c r="R844" i="11"/>
  <c r="AA813" i="15"/>
  <c r="AA832" i="13" s="1"/>
  <c r="R836" i="11"/>
  <c r="AA805" i="15"/>
  <c r="AA824" i="13" s="1"/>
  <c r="R828" i="11"/>
  <c r="AA797" i="15"/>
  <c r="AA816" i="13" s="1"/>
  <c r="R820" i="11"/>
  <c r="AA789" i="15"/>
  <c r="AA808" i="13" s="1"/>
  <c r="R812" i="11"/>
  <c r="AA781" i="15"/>
  <c r="AA800" i="13" s="1"/>
  <c r="R804" i="11"/>
  <c r="AA773" i="15"/>
  <c r="AA792" i="13" s="1"/>
  <c r="R796" i="11"/>
  <c r="AA765" i="15"/>
  <c r="AA784" i="13" s="1"/>
  <c r="R788" i="11"/>
  <c r="AA757" i="15"/>
  <c r="AA776" i="13" s="1"/>
  <c r="R780" i="11"/>
  <c r="AA749" i="15"/>
  <c r="AA768" i="13" s="1"/>
  <c r="R772" i="11"/>
  <c r="AA741" i="15"/>
  <c r="AA760" i="13" s="1"/>
  <c r="R764" i="11"/>
  <c r="AA733" i="15"/>
  <c r="AA752" i="13" s="1"/>
  <c r="R756" i="11"/>
  <c r="AA725" i="15"/>
  <c r="AA744" i="13" s="1"/>
  <c r="R748" i="11"/>
  <c r="AA717" i="15"/>
  <c r="AA736" i="13" s="1"/>
  <c r="R740" i="11"/>
  <c r="AA709" i="15"/>
  <c r="AA728" i="13" s="1"/>
  <c r="R732" i="11"/>
  <c r="AA701" i="15"/>
  <c r="AA720" i="13" s="1"/>
  <c r="R724" i="11"/>
  <c r="AA693" i="15"/>
  <c r="AA712" i="13" s="1"/>
  <c r="R716" i="11"/>
  <c r="AA685" i="15"/>
  <c r="AA704" i="13" s="1"/>
  <c r="R708" i="11"/>
  <c r="AA677" i="15"/>
  <c r="AA696" i="13" s="1"/>
  <c r="R700" i="11"/>
  <c r="AA669" i="15"/>
  <c r="AA688" i="13" s="1"/>
  <c r="R692" i="11"/>
  <c r="AA661" i="15"/>
  <c r="AA680" i="13" s="1"/>
  <c r="R684" i="11"/>
  <c r="AA653" i="15"/>
  <c r="AA672" i="13" s="1"/>
  <c r="R676" i="11"/>
  <c r="AA645" i="15"/>
  <c r="AA664" i="13" s="1"/>
  <c r="R668" i="11"/>
  <c r="AA637" i="15"/>
  <c r="AA656" i="13" s="1"/>
  <c r="R660" i="11"/>
  <c r="AA629" i="15"/>
  <c r="AA648" i="13" s="1"/>
  <c r="R652" i="11"/>
  <c r="AA621" i="15"/>
  <c r="AA640" i="13" s="1"/>
  <c r="R644" i="11"/>
  <c r="AA613" i="15"/>
  <c r="AA632" i="13" s="1"/>
  <c r="R636" i="11"/>
  <c r="AA605" i="15"/>
  <c r="AA624" i="13" s="1"/>
  <c r="R628" i="11"/>
  <c r="AA597" i="15"/>
  <c r="AA616" i="13" s="1"/>
  <c r="R620" i="11"/>
  <c r="AA589" i="15"/>
  <c r="AA608" i="13" s="1"/>
  <c r="R612" i="11"/>
  <c r="AA581" i="15"/>
  <c r="AA600" i="13" s="1"/>
  <c r="R604" i="11"/>
  <c r="AA573" i="15"/>
  <c r="AA592" i="13" s="1"/>
  <c r="R596" i="11"/>
  <c r="AA565" i="15"/>
  <c r="AA584" i="13" s="1"/>
  <c r="R588" i="11"/>
  <c r="AA557" i="15"/>
  <c r="AA576" i="13" s="1"/>
  <c r="R580" i="11"/>
  <c r="AA549" i="15"/>
  <c r="AA568" i="13" s="1"/>
  <c r="R572" i="11"/>
  <c r="AA541" i="15"/>
  <c r="AA560" i="13" s="1"/>
  <c r="R564" i="11"/>
  <c r="AA533" i="15"/>
  <c r="AA552" i="13" s="1"/>
  <c r="R556" i="11"/>
  <c r="AA525" i="15"/>
  <c r="AA544" i="13" s="1"/>
  <c r="R548" i="11"/>
  <c r="AA517" i="15"/>
  <c r="AA536" i="13" s="1"/>
  <c r="R540" i="11"/>
  <c r="AA509" i="15"/>
  <c r="AA528" i="13" s="1"/>
  <c r="R532" i="11"/>
  <c r="AA501" i="15"/>
  <c r="AA520" i="13" s="1"/>
  <c r="R524" i="11"/>
  <c r="AA493" i="15"/>
  <c r="AA512" i="13" s="1"/>
  <c r="R516" i="11"/>
  <c r="AA485" i="15"/>
  <c r="AA504" i="13" s="1"/>
  <c r="R508" i="11"/>
  <c r="AA477" i="15"/>
  <c r="AA496" i="13" s="1"/>
  <c r="R500" i="11"/>
  <c r="AA469" i="15"/>
  <c r="AA488" i="13" s="1"/>
  <c r="R492" i="11"/>
  <c r="AA461" i="15"/>
  <c r="AA480" i="13" s="1"/>
  <c r="R484" i="11"/>
  <c r="AA453" i="15"/>
  <c r="AA472" i="13" s="1"/>
  <c r="R476" i="11"/>
  <c r="AA445" i="15"/>
  <c r="AA464" i="13" s="1"/>
  <c r="R468" i="11"/>
  <c r="AA437" i="15"/>
  <c r="AA456" i="13" s="1"/>
  <c r="R460" i="11"/>
  <c r="AA429" i="15"/>
  <c r="AA448" i="13" s="1"/>
  <c r="R452" i="11"/>
  <c r="AA421" i="15"/>
  <c r="AA440" i="13" s="1"/>
  <c r="R444" i="11"/>
  <c r="AA413" i="15"/>
  <c r="AA432" i="13" s="1"/>
  <c r="R436" i="11"/>
  <c r="AA405" i="15"/>
  <c r="AA424" i="13" s="1"/>
  <c r="R428" i="11"/>
  <c r="AA397" i="15"/>
  <c r="AA416" i="13" s="1"/>
  <c r="R420" i="11"/>
  <c r="AA389" i="15"/>
  <c r="AA408" i="13" s="1"/>
  <c r="R412" i="11"/>
  <c r="AA381" i="15"/>
  <c r="AA400" i="13" s="1"/>
  <c r="R404" i="11"/>
  <c r="AA373" i="15"/>
  <c r="AA392" i="13" s="1"/>
  <c r="R396" i="11"/>
  <c r="AA365" i="15"/>
  <c r="AA384" i="13" s="1"/>
  <c r="R388" i="11"/>
  <c r="AA357" i="15"/>
  <c r="AA376" i="13" s="1"/>
  <c r="R380" i="11"/>
  <c r="AA349" i="15"/>
  <c r="AA368" i="13" s="1"/>
  <c r="R372" i="11"/>
  <c r="AA341" i="15"/>
  <c r="AA360" i="13" s="1"/>
  <c r="R364" i="11"/>
  <c r="AA333" i="15"/>
  <c r="AA352" i="13" s="1"/>
  <c r="R356" i="11"/>
  <c r="AA325" i="15"/>
  <c r="AA344" i="13" s="1"/>
  <c r="R348" i="11"/>
  <c r="AA317" i="15"/>
  <c r="AA336" i="13" s="1"/>
  <c r="R340" i="11"/>
  <c r="AA309" i="15"/>
  <c r="AA328" i="13" s="1"/>
  <c r="R332" i="11"/>
  <c r="AA301" i="15"/>
  <c r="AA320" i="13" s="1"/>
  <c r="R324" i="11"/>
  <c r="AA293" i="15"/>
  <c r="AA312" i="13" s="1"/>
  <c r="R316" i="11"/>
  <c r="AA285" i="15"/>
  <c r="AA304" i="13" s="1"/>
  <c r="R308" i="11"/>
  <c r="AA277" i="15"/>
  <c r="AA296" i="13" s="1"/>
  <c r="R300" i="11"/>
  <c r="AA269" i="15"/>
  <c r="AA288" i="13" s="1"/>
  <c r="R292" i="11"/>
  <c r="AA261" i="15"/>
  <c r="AA280" i="13" s="1"/>
  <c r="R284" i="11"/>
  <c r="AA253" i="15"/>
  <c r="AA272" i="13" s="1"/>
  <c r="R276" i="11"/>
  <c r="AA245" i="15"/>
  <c r="AA264" i="13" s="1"/>
  <c r="R268" i="11"/>
  <c r="AA237" i="15"/>
  <c r="AA256" i="13" s="1"/>
  <c r="R260" i="11"/>
  <c r="AA229" i="15"/>
  <c r="AA248" i="13" s="1"/>
  <c r="R252" i="11"/>
  <c r="AA221" i="15"/>
  <c r="AA240" i="13" s="1"/>
  <c r="R244" i="11"/>
  <c r="AA213" i="15"/>
  <c r="AA232" i="13" s="1"/>
  <c r="R236" i="11"/>
  <c r="AA205" i="15"/>
  <c r="AA224" i="13" s="1"/>
  <c r="R228" i="11"/>
  <c r="AA197" i="15"/>
  <c r="AA216" i="13" s="1"/>
  <c r="R220" i="11"/>
  <c r="AA189" i="15"/>
  <c r="AA208" i="13" s="1"/>
  <c r="R212" i="11"/>
  <c r="AA181" i="15"/>
  <c r="AA200" i="13" s="1"/>
  <c r="R204" i="11"/>
  <c r="AA173" i="15"/>
  <c r="AA192" i="13" s="1"/>
  <c r="R196" i="11"/>
  <c r="AA165" i="15"/>
  <c r="AA184" i="13" s="1"/>
  <c r="R188" i="11"/>
  <c r="AA157" i="15"/>
  <c r="AA176" i="13" s="1"/>
  <c r="R180" i="11"/>
  <c r="AA149" i="15"/>
  <c r="AA168" i="13" s="1"/>
  <c r="R172" i="11"/>
  <c r="AA141" i="15"/>
  <c r="AA160" i="13" s="1"/>
  <c r="R164" i="11"/>
  <c r="AA133" i="15"/>
  <c r="AA152" i="13" s="1"/>
  <c r="R156" i="11"/>
  <c r="AA125" i="15"/>
  <c r="AA144" i="13" s="1"/>
  <c r="R148" i="11"/>
  <c r="AA117" i="15"/>
  <c r="AA136" i="13" s="1"/>
  <c r="R140" i="11"/>
  <c r="AA109" i="15"/>
  <c r="AA128" i="13" s="1"/>
  <c r="R132" i="11"/>
  <c r="AA101" i="15"/>
  <c r="AA120" i="13" s="1"/>
  <c r="R124" i="11"/>
  <c r="AA93" i="15"/>
  <c r="AA112" i="13" s="1"/>
  <c r="R116" i="11"/>
  <c r="AA85" i="15"/>
  <c r="AA104" i="13" s="1"/>
  <c r="R108" i="11"/>
  <c r="AA77" i="15"/>
  <c r="AA96" i="13" s="1"/>
  <c r="R100" i="11"/>
  <c r="AA69" i="15"/>
  <c r="AA88" i="13" s="1"/>
  <c r="R92" i="11"/>
  <c r="AA61" i="15"/>
  <c r="AA80" i="13" s="1"/>
  <c r="R84" i="11"/>
  <c r="AA53" i="15"/>
  <c r="AA72" i="13" s="1"/>
  <c r="R76" i="11"/>
  <c r="AA45" i="15"/>
  <c r="AA64" i="13" s="1"/>
  <c r="R68" i="11"/>
  <c r="AA37" i="15"/>
  <c r="AA56" i="13" s="1"/>
  <c r="R60" i="11"/>
  <c r="AA29" i="15"/>
  <c r="AA48" i="13" s="1"/>
  <c r="R52" i="11"/>
  <c r="AA18" i="15"/>
  <c r="AA37" i="13" s="1"/>
  <c r="R41" i="11"/>
  <c r="AA1508" i="15"/>
  <c r="AA1527" i="13" s="1"/>
  <c r="R1531" i="11"/>
  <c r="AA1500" i="15"/>
  <c r="AA1519" i="13" s="1"/>
  <c r="R1523" i="11"/>
  <c r="AA1492" i="15"/>
  <c r="AA1511" i="13" s="1"/>
  <c r="R1515" i="11"/>
  <c r="AA1484" i="15"/>
  <c r="AA1503" i="13" s="1"/>
  <c r="R1507" i="11"/>
  <c r="AA1476" i="15"/>
  <c r="AA1495" i="13" s="1"/>
  <c r="R1499" i="11"/>
  <c r="AA1468" i="15"/>
  <c r="AA1487" i="13" s="1"/>
  <c r="R1491" i="11"/>
  <c r="AA1460" i="15"/>
  <c r="AA1479" i="13" s="1"/>
  <c r="R1483" i="11"/>
  <c r="AA1452" i="15"/>
  <c r="AA1471" i="13" s="1"/>
  <c r="R1475" i="11"/>
  <c r="AA1444" i="15"/>
  <c r="AA1463" i="13" s="1"/>
  <c r="R1467" i="11"/>
  <c r="AA1436" i="15"/>
  <c r="AA1455" i="13" s="1"/>
  <c r="R1459" i="11"/>
  <c r="AA1428" i="15"/>
  <c r="AA1447" i="13" s="1"/>
  <c r="R1451" i="11"/>
  <c r="AA1420" i="15"/>
  <c r="AA1439" i="13" s="1"/>
  <c r="R1443" i="11"/>
  <c r="AA1412" i="15"/>
  <c r="AA1431" i="13" s="1"/>
  <c r="R1435" i="11"/>
  <c r="AA1404" i="15"/>
  <c r="AA1423" i="13" s="1"/>
  <c r="R1427" i="11"/>
  <c r="AA1396" i="15"/>
  <c r="AA1415" i="13" s="1"/>
  <c r="R1419" i="11"/>
  <c r="AA1388" i="15"/>
  <c r="AA1407" i="13" s="1"/>
  <c r="R1411" i="11"/>
  <c r="AA1380" i="15"/>
  <c r="AA1399" i="13" s="1"/>
  <c r="R1403" i="11"/>
  <c r="AA1372" i="15"/>
  <c r="AA1391" i="13" s="1"/>
  <c r="R1395" i="11"/>
  <c r="AA1364" i="15"/>
  <c r="AA1383" i="13" s="1"/>
  <c r="R1387" i="11"/>
  <c r="AA1356" i="15"/>
  <c r="AA1375" i="13" s="1"/>
  <c r="R1379" i="11"/>
  <c r="AA1348" i="15"/>
  <c r="AA1367" i="13" s="1"/>
  <c r="R1371" i="11"/>
  <c r="AA1340" i="15"/>
  <c r="AA1359" i="13" s="1"/>
  <c r="R1363" i="11"/>
  <c r="AA1332" i="15"/>
  <c r="AA1351" i="13" s="1"/>
  <c r="R1355" i="11"/>
  <c r="AA1324" i="15"/>
  <c r="AA1343" i="13" s="1"/>
  <c r="R1347" i="11"/>
  <c r="AA1316" i="15"/>
  <c r="AA1335" i="13" s="1"/>
  <c r="R1339" i="11"/>
  <c r="AA1308" i="15"/>
  <c r="AA1327" i="13" s="1"/>
  <c r="R1331" i="11"/>
  <c r="AA1300" i="15"/>
  <c r="AA1319" i="13" s="1"/>
  <c r="R1323" i="11"/>
  <c r="AA1292" i="15"/>
  <c r="AA1311" i="13" s="1"/>
  <c r="R1315" i="11"/>
  <c r="AA1284" i="15"/>
  <c r="AA1303" i="13" s="1"/>
  <c r="R1307" i="11"/>
  <c r="AA1276" i="15"/>
  <c r="AA1295" i="13" s="1"/>
  <c r="R1299" i="11"/>
  <c r="AA1268" i="15"/>
  <c r="AA1287" i="13" s="1"/>
  <c r="R1291" i="11"/>
  <c r="AA1260" i="15"/>
  <c r="AA1279" i="13" s="1"/>
  <c r="R1283" i="11"/>
  <c r="AA1252" i="15"/>
  <c r="AA1271" i="13" s="1"/>
  <c r="R1275" i="11"/>
  <c r="AA1244" i="15"/>
  <c r="AA1263" i="13" s="1"/>
  <c r="R1267" i="11"/>
  <c r="AA1236" i="15"/>
  <c r="AA1255" i="13" s="1"/>
  <c r="R1259" i="11"/>
  <c r="AA1228" i="15"/>
  <c r="AA1247" i="13" s="1"/>
  <c r="R1251" i="11"/>
  <c r="AA1220" i="15"/>
  <c r="AA1239" i="13" s="1"/>
  <c r="R1243" i="11"/>
  <c r="AA1212" i="15"/>
  <c r="AA1231" i="13" s="1"/>
  <c r="R1235" i="11"/>
  <c r="AA1204" i="15"/>
  <c r="AA1223" i="13" s="1"/>
  <c r="R1227" i="11"/>
  <c r="AA1196" i="15"/>
  <c r="AA1215" i="13" s="1"/>
  <c r="R1219" i="11"/>
  <c r="AA1188" i="15"/>
  <c r="AA1207" i="13" s="1"/>
  <c r="R1211" i="11"/>
  <c r="AA1180" i="15"/>
  <c r="AA1199" i="13" s="1"/>
  <c r="R1203" i="11"/>
  <c r="AA1172" i="15"/>
  <c r="AA1191" i="13" s="1"/>
  <c r="R1195" i="11"/>
  <c r="AA1164" i="15"/>
  <c r="AA1183" i="13" s="1"/>
  <c r="R1187" i="11"/>
  <c r="AA1156" i="15"/>
  <c r="AA1175" i="13" s="1"/>
  <c r="R1179" i="11"/>
  <c r="AA1148" i="15"/>
  <c r="AA1167" i="13" s="1"/>
  <c r="R1171" i="11"/>
  <c r="AA1140" i="15"/>
  <c r="AA1159" i="13" s="1"/>
  <c r="R1163" i="11"/>
  <c r="AA1132" i="15"/>
  <c r="AA1151" i="13" s="1"/>
  <c r="R1155" i="11"/>
  <c r="AA1124" i="15"/>
  <c r="AA1143" i="13" s="1"/>
  <c r="R1147" i="11"/>
  <c r="AA1116" i="15"/>
  <c r="AA1135" i="13" s="1"/>
  <c r="R1139" i="11"/>
  <c r="AA1108" i="15"/>
  <c r="AA1127" i="13" s="1"/>
  <c r="R1131" i="11"/>
  <c r="AA1100" i="15"/>
  <c r="AA1119" i="13" s="1"/>
  <c r="R1123" i="11"/>
  <c r="AA1092" i="15"/>
  <c r="AA1111" i="13" s="1"/>
  <c r="R1115" i="11"/>
  <c r="AA1084" i="15"/>
  <c r="AA1103" i="13" s="1"/>
  <c r="R1107" i="11"/>
  <c r="AA1076" i="15"/>
  <c r="AA1095" i="13" s="1"/>
  <c r="R1099" i="11"/>
  <c r="AA1068" i="15"/>
  <c r="AA1087" i="13" s="1"/>
  <c r="R1091" i="11"/>
  <c r="AA1060" i="15"/>
  <c r="AA1079" i="13" s="1"/>
  <c r="R1083" i="11"/>
  <c r="AA1052" i="15"/>
  <c r="AA1071" i="13" s="1"/>
  <c r="R1075" i="11"/>
  <c r="AA1044" i="15"/>
  <c r="AA1063" i="13" s="1"/>
  <c r="R1067" i="11"/>
  <c r="AA1036" i="15"/>
  <c r="AA1055" i="13" s="1"/>
  <c r="R1059" i="11"/>
  <c r="AA1028" i="15"/>
  <c r="AA1047" i="13" s="1"/>
  <c r="R1051" i="11"/>
  <c r="AA1020" i="15"/>
  <c r="AA1039" i="13" s="1"/>
  <c r="R1043" i="11"/>
  <c r="AA1012" i="15"/>
  <c r="AA1031" i="13" s="1"/>
  <c r="R1035" i="11"/>
  <c r="AA1004" i="15"/>
  <c r="AA1023" i="13" s="1"/>
  <c r="R1027" i="11"/>
  <c r="AA996" i="15"/>
  <c r="AA1015" i="13" s="1"/>
  <c r="R1019" i="11"/>
  <c r="AA988" i="15"/>
  <c r="AA1007" i="13" s="1"/>
  <c r="R1011" i="11"/>
  <c r="AA980" i="15"/>
  <c r="AA999" i="13" s="1"/>
  <c r="R1003" i="11"/>
  <c r="AA972" i="15"/>
  <c r="AA991" i="13" s="1"/>
  <c r="R995" i="11"/>
  <c r="AA964" i="15"/>
  <c r="AA983" i="13" s="1"/>
  <c r="R987" i="11"/>
  <c r="AA956" i="15"/>
  <c r="AA975" i="13" s="1"/>
  <c r="R979" i="11"/>
  <c r="AA948" i="15"/>
  <c r="AA967" i="13" s="1"/>
  <c r="R971" i="11"/>
  <c r="AA940" i="15"/>
  <c r="AA959" i="13" s="1"/>
  <c r="R963" i="11"/>
  <c r="AA932" i="15"/>
  <c r="AA951" i="13" s="1"/>
  <c r="R955" i="11"/>
  <c r="AA924" i="15"/>
  <c r="AA943" i="13" s="1"/>
  <c r="R947" i="11"/>
  <c r="AA916" i="15"/>
  <c r="AA935" i="13" s="1"/>
  <c r="R939" i="11"/>
  <c r="AA908" i="15"/>
  <c r="AA927" i="13" s="1"/>
  <c r="R931" i="11"/>
  <c r="AA900" i="15"/>
  <c r="AA919" i="13" s="1"/>
  <c r="R923" i="11"/>
  <c r="AA892" i="15"/>
  <c r="AA911" i="13" s="1"/>
  <c r="R915" i="11"/>
  <c r="AA884" i="15"/>
  <c r="AA903" i="13" s="1"/>
  <c r="R907" i="11"/>
  <c r="AA876" i="15"/>
  <c r="AA895" i="13" s="1"/>
  <c r="R899" i="11"/>
  <c r="AA868" i="15"/>
  <c r="AA887" i="13" s="1"/>
  <c r="R891" i="11"/>
  <c r="AA860" i="15"/>
  <c r="AA879" i="13" s="1"/>
  <c r="R883" i="11"/>
  <c r="AA852" i="15"/>
  <c r="AA871" i="13" s="1"/>
  <c r="R875" i="11"/>
  <c r="AA844" i="15"/>
  <c r="AA863" i="13" s="1"/>
  <c r="R867" i="11"/>
  <c r="AA836" i="15"/>
  <c r="AA855" i="13" s="1"/>
  <c r="R859" i="11"/>
  <c r="AA828" i="15"/>
  <c r="AA847" i="13" s="1"/>
  <c r="R851" i="11"/>
  <c r="AA820" i="15"/>
  <c r="AA839" i="13" s="1"/>
  <c r="R843" i="11"/>
  <c r="AA812" i="15"/>
  <c r="AA831" i="13" s="1"/>
  <c r="R835" i="11"/>
  <c r="AA804" i="15"/>
  <c r="AA823" i="13" s="1"/>
  <c r="R827" i="11"/>
  <c r="AA796" i="15"/>
  <c r="AA815" i="13" s="1"/>
  <c r="R819" i="11"/>
  <c r="AA788" i="15"/>
  <c r="AA807" i="13" s="1"/>
  <c r="R811" i="11"/>
  <c r="AA780" i="15"/>
  <c r="AA799" i="13" s="1"/>
  <c r="R803" i="11"/>
  <c r="AA772" i="15"/>
  <c r="AA791" i="13" s="1"/>
  <c r="R795" i="11"/>
  <c r="AA764" i="15"/>
  <c r="AA783" i="13" s="1"/>
  <c r="R787" i="11"/>
  <c r="AA756" i="15"/>
  <c r="AA775" i="13" s="1"/>
  <c r="R779" i="11"/>
  <c r="AA748" i="15"/>
  <c r="AA767" i="13" s="1"/>
  <c r="R771" i="11"/>
  <c r="AA740" i="15"/>
  <c r="AA759" i="13" s="1"/>
  <c r="R763" i="11"/>
  <c r="AA732" i="15"/>
  <c r="AA751" i="13" s="1"/>
  <c r="R755" i="11"/>
  <c r="AA724" i="15"/>
  <c r="AA743" i="13" s="1"/>
  <c r="R747" i="11"/>
  <c r="AA716" i="15"/>
  <c r="AA735" i="13" s="1"/>
  <c r="R739" i="11"/>
  <c r="AA708" i="15"/>
  <c r="AA727" i="13" s="1"/>
  <c r="R731" i="11"/>
  <c r="AA700" i="15"/>
  <c r="AA719" i="13" s="1"/>
  <c r="R723" i="11"/>
  <c r="AA692" i="15"/>
  <c r="AA711" i="13" s="1"/>
  <c r="R715" i="11"/>
  <c r="AA684" i="15"/>
  <c r="AA703" i="13" s="1"/>
  <c r="R707" i="11"/>
  <c r="AA676" i="15"/>
  <c r="AA695" i="13" s="1"/>
  <c r="R699" i="11"/>
  <c r="AA668" i="15"/>
  <c r="AA687" i="13" s="1"/>
  <c r="R691" i="11"/>
  <c r="AA660" i="15"/>
  <c r="AA679" i="13" s="1"/>
  <c r="R683" i="11"/>
  <c r="AA652" i="15"/>
  <c r="AA671" i="13" s="1"/>
  <c r="R675" i="11"/>
  <c r="AA644" i="15"/>
  <c r="AA663" i="13" s="1"/>
  <c r="R667" i="11"/>
  <c r="AA636" i="15"/>
  <c r="AA655" i="13" s="1"/>
  <c r="R659" i="11"/>
  <c r="AA628" i="15"/>
  <c r="AA647" i="13" s="1"/>
  <c r="R651" i="11"/>
  <c r="AA620" i="15"/>
  <c r="AA639" i="13" s="1"/>
  <c r="R643" i="11"/>
  <c r="AA612" i="15"/>
  <c r="AA631" i="13" s="1"/>
  <c r="R635" i="11"/>
  <c r="AA604" i="15"/>
  <c r="AA623" i="13" s="1"/>
  <c r="R627" i="11"/>
  <c r="AA596" i="15"/>
  <c r="AA615" i="13" s="1"/>
  <c r="R619" i="11"/>
  <c r="AA588" i="15"/>
  <c r="AA607" i="13" s="1"/>
  <c r="R611" i="11"/>
  <c r="AA580" i="15"/>
  <c r="AA599" i="13" s="1"/>
  <c r="R603" i="11"/>
  <c r="AA572" i="15"/>
  <c r="AA591" i="13" s="1"/>
  <c r="R595" i="11"/>
  <c r="AA564" i="15"/>
  <c r="AA583" i="13" s="1"/>
  <c r="R587" i="11"/>
  <c r="AA556" i="15"/>
  <c r="AA575" i="13" s="1"/>
  <c r="R579" i="11"/>
  <c r="AA548" i="15"/>
  <c r="AA567" i="13" s="1"/>
  <c r="R571" i="11"/>
  <c r="AA540" i="15"/>
  <c r="AA559" i="13" s="1"/>
  <c r="R563" i="11"/>
  <c r="AA532" i="15"/>
  <c r="AA551" i="13" s="1"/>
  <c r="R555" i="11"/>
  <c r="AA524" i="15"/>
  <c r="AA543" i="13" s="1"/>
  <c r="R547" i="11"/>
  <c r="AA516" i="15"/>
  <c r="AA535" i="13" s="1"/>
  <c r="R539" i="11"/>
  <c r="AA508" i="15"/>
  <c r="AA527" i="13" s="1"/>
  <c r="R531" i="11"/>
  <c r="AA500" i="15"/>
  <c r="AA519" i="13" s="1"/>
  <c r="R523" i="11"/>
  <c r="AA492" i="15"/>
  <c r="AA511" i="13" s="1"/>
  <c r="R515" i="11"/>
  <c r="AA484" i="15"/>
  <c r="AA503" i="13" s="1"/>
  <c r="R507" i="11"/>
  <c r="AA476" i="15"/>
  <c r="AA495" i="13" s="1"/>
  <c r="R499" i="11"/>
  <c r="AA468" i="15"/>
  <c r="AA487" i="13" s="1"/>
  <c r="R491" i="11"/>
  <c r="AA460" i="15"/>
  <c r="AA479" i="13" s="1"/>
  <c r="R483" i="11"/>
  <c r="AA452" i="15"/>
  <c r="AA471" i="13" s="1"/>
  <c r="R475" i="11"/>
  <c r="AA444" i="15"/>
  <c r="AA463" i="13" s="1"/>
  <c r="R467" i="11"/>
  <c r="AA436" i="15"/>
  <c r="AA455" i="13" s="1"/>
  <c r="R459" i="11"/>
  <c r="AA428" i="15"/>
  <c r="AA447" i="13" s="1"/>
  <c r="R451" i="11"/>
  <c r="AA420" i="15"/>
  <c r="AA439" i="13" s="1"/>
  <c r="R443" i="11"/>
  <c r="AA412" i="15"/>
  <c r="AA431" i="13" s="1"/>
  <c r="R435" i="11"/>
  <c r="AA404" i="15"/>
  <c r="AA423" i="13" s="1"/>
  <c r="R427" i="11"/>
  <c r="AA396" i="15"/>
  <c r="AA415" i="13" s="1"/>
  <c r="R419" i="11"/>
  <c r="AA388" i="15"/>
  <c r="AA407" i="13" s="1"/>
  <c r="R411" i="11"/>
  <c r="AA380" i="15"/>
  <c r="AA399" i="13" s="1"/>
  <c r="R403" i="11"/>
  <c r="AA372" i="15"/>
  <c r="AA391" i="13" s="1"/>
  <c r="R395" i="11"/>
  <c r="AA364" i="15"/>
  <c r="AA383" i="13" s="1"/>
  <c r="R387" i="11"/>
  <c r="AA356" i="15"/>
  <c r="AA375" i="13" s="1"/>
  <c r="R379" i="11"/>
  <c r="AA348" i="15"/>
  <c r="AA367" i="13" s="1"/>
  <c r="R371" i="11"/>
  <c r="AA340" i="15"/>
  <c r="AA359" i="13" s="1"/>
  <c r="R363" i="11"/>
  <c r="AA332" i="15"/>
  <c r="AA351" i="13" s="1"/>
  <c r="R355" i="11"/>
  <c r="AA324" i="15"/>
  <c r="AA343" i="13" s="1"/>
  <c r="R347" i="11"/>
  <c r="AA316" i="15"/>
  <c r="AA335" i="13" s="1"/>
  <c r="R339" i="11"/>
  <c r="AA308" i="15"/>
  <c r="AA327" i="13" s="1"/>
  <c r="R331" i="11"/>
  <c r="AA300" i="15"/>
  <c r="AA319" i="13" s="1"/>
  <c r="R323" i="11"/>
  <c r="AA292" i="15"/>
  <c r="AA311" i="13" s="1"/>
  <c r="R315" i="11"/>
  <c r="AA284" i="15"/>
  <c r="AA303" i="13" s="1"/>
  <c r="R307" i="11"/>
  <c r="AA276" i="15"/>
  <c r="AA295" i="13" s="1"/>
  <c r="R299" i="11"/>
  <c r="AA268" i="15"/>
  <c r="AA287" i="13" s="1"/>
  <c r="R291" i="11"/>
  <c r="AA260" i="15"/>
  <c r="AA279" i="13" s="1"/>
  <c r="R283" i="11"/>
  <c r="AA252" i="15"/>
  <c r="AA271" i="13" s="1"/>
  <c r="R275" i="11"/>
  <c r="AA244" i="15"/>
  <c r="AA263" i="13" s="1"/>
  <c r="R267" i="11"/>
  <c r="AA236" i="15"/>
  <c r="AA255" i="13" s="1"/>
  <c r="R259" i="11"/>
  <c r="AA228" i="15"/>
  <c r="AA247" i="13" s="1"/>
  <c r="R251" i="11"/>
  <c r="AA220" i="15"/>
  <c r="AA239" i="13" s="1"/>
  <c r="R243" i="11"/>
  <c r="AA212" i="15"/>
  <c r="AA231" i="13" s="1"/>
  <c r="R235" i="11"/>
  <c r="AA204" i="15"/>
  <c r="AA223" i="13" s="1"/>
  <c r="R227" i="11"/>
  <c r="AA196" i="15"/>
  <c r="AA215" i="13" s="1"/>
  <c r="R219" i="11"/>
  <c r="AA188" i="15"/>
  <c r="AA207" i="13" s="1"/>
  <c r="R211" i="11"/>
  <c r="AA180" i="15"/>
  <c r="AA199" i="13" s="1"/>
  <c r="R203" i="11"/>
  <c r="AA172" i="15"/>
  <c r="AA191" i="13" s="1"/>
  <c r="R195" i="11"/>
  <c r="AA164" i="15"/>
  <c r="AA183" i="13" s="1"/>
  <c r="R187" i="11"/>
  <c r="AA156" i="15"/>
  <c r="AA175" i="13" s="1"/>
  <c r="R179" i="11"/>
  <c r="AA148" i="15"/>
  <c r="AA167" i="13" s="1"/>
  <c r="R171" i="11"/>
  <c r="AA140" i="15"/>
  <c r="AA159" i="13" s="1"/>
  <c r="R163" i="11"/>
  <c r="AA132" i="15"/>
  <c r="AA151" i="13" s="1"/>
  <c r="R155" i="11"/>
  <c r="AA124" i="15"/>
  <c r="AA143" i="13" s="1"/>
  <c r="R147" i="11"/>
  <c r="AA116" i="15"/>
  <c r="AA135" i="13" s="1"/>
  <c r="R139" i="11"/>
  <c r="AA108" i="15"/>
  <c r="AA127" i="13" s="1"/>
  <c r="R131" i="11"/>
  <c r="AA100" i="15"/>
  <c r="AA119" i="13" s="1"/>
  <c r="R123" i="11"/>
  <c r="AA92" i="15"/>
  <c r="AA111" i="13" s="1"/>
  <c r="R115" i="11"/>
  <c r="AA84" i="15"/>
  <c r="AA103" i="13" s="1"/>
  <c r="R107" i="11"/>
  <c r="AA76" i="15"/>
  <c r="AA95" i="13" s="1"/>
  <c r="R99" i="11"/>
  <c r="AA68" i="15"/>
  <c r="AA87" i="13" s="1"/>
  <c r="R91" i="11"/>
  <c r="AA60" i="15"/>
  <c r="AA79" i="13" s="1"/>
  <c r="R83" i="11"/>
  <c r="AA52" i="15"/>
  <c r="AA71" i="13" s="1"/>
  <c r="R75" i="11"/>
  <c r="AA44" i="15"/>
  <c r="AA63" i="13" s="1"/>
  <c r="R67" i="11"/>
  <c r="AA36" i="15"/>
  <c r="AA55" i="13" s="1"/>
  <c r="R59" i="11"/>
  <c r="AA28" i="15"/>
  <c r="AA47" i="13" s="1"/>
  <c r="R51" i="11"/>
  <c r="AA1507" i="15"/>
  <c r="AA1526" i="13" s="1"/>
  <c r="R1530" i="11"/>
  <c r="AA1499" i="15"/>
  <c r="AA1518" i="13" s="1"/>
  <c r="R1522" i="11"/>
  <c r="AA1491" i="15"/>
  <c r="AA1510" i="13" s="1"/>
  <c r="R1514" i="11"/>
  <c r="AA1483" i="15"/>
  <c r="AA1502" i="13" s="1"/>
  <c r="R1506" i="11"/>
  <c r="AA1475" i="15"/>
  <c r="AA1494" i="13" s="1"/>
  <c r="R1498" i="11"/>
  <c r="AA1467" i="15"/>
  <c r="AA1486" i="13" s="1"/>
  <c r="R1490" i="11"/>
  <c r="AA1459" i="15"/>
  <c r="AA1478" i="13" s="1"/>
  <c r="R1482" i="11"/>
  <c r="AA1451" i="15"/>
  <c r="AA1470" i="13" s="1"/>
  <c r="R1474" i="11"/>
  <c r="AA1443" i="15"/>
  <c r="AA1462" i="13" s="1"/>
  <c r="R1466" i="11"/>
  <c r="AA1435" i="15"/>
  <c r="AA1454" i="13" s="1"/>
  <c r="R1458" i="11"/>
  <c r="AA1427" i="15"/>
  <c r="AA1446" i="13" s="1"/>
  <c r="R1450" i="11"/>
  <c r="AA1419" i="15"/>
  <c r="AA1438" i="13" s="1"/>
  <c r="R1442" i="11"/>
  <c r="AA1411" i="15"/>
  <c r="AA1430" i="13" s="1"/>
  <c r="R1434" i="11"/>
  <c r="AA1403" i="15"/>
  <c r="AA1422" i="13" s="1"/>
  <c r="R1426" i="11"/>
  <c r="AA1395" i="15"/>
  <c r="AA1414" i="13" s="1"/>
  <c r="R1418" i="11"/>
  <c r="AA1387" i="15"/>
  <c r="AA1406" i="13" s="1"/>
  <c r="R1410" i="11"/>
  <c r="AA1379" i="15"/>
  <c r="AA1398" i="13" s="1"/>
  <c r="R1402" i="11"/>
  <c r="AA1371" i="15"/>
  <c r="AA1390" i="13" s="1"/>
  <c r="R1394" i="11"/>
  <c r="AA1363" i="15"/>
  <c r="AA1382" i="13" s="1"/>
  <c r="R1386" i="11"/>
  <c r="AA1355" i="15"/>
  <c r="AA1374" i="13" s="1"/>
  <c r="R1378" i="11"/>
  <c r="AA1347" i="15"/>
  <c r="AA1366" i="13" s="1"/>
  <c r="R1370" i="11"/>
  <c r="AA1339" i="15"/>
  <c r="AA1358" i="13" s="1"/>
  <c r="R1362" i="11"/>
  <c r="AA1331" i="15"/>
  <c r="AA1350" i="13" s="1"/>
  <c r="R1354" i="11"/>
  <c r="AA1323" i="15"/>
  <c r="AA1342" i="13" s="1"/>
  <c r="R1346" i="11"/>
  <c r="AA1315" i="15"/>
  <c r="AA1334" i="13" s="1"/>
  <c r="R1338" i="11"/>
  <c r="AA1307" i="15"/>
  <c r="AA1326" i="13" s="1"/>
  <c r="R1330" i="11"/>
  <c r="AA1299" i="15"/>
  <c r="AA1318" i="13" s="1"/>
  <c r="R1322" i="11"/>
  <c r="AA1291" i="15"/>
  <c r="AA1310" i="13" s="1"/>
  <c r="R1314" i="11"/>
  <c r="AA1283" i="15"/>
  <c r="AA1302" i="13" s="1"/>
  <c r="R1306" i="11"/>
  <c r="AA1275" i="15"/>
  <c r="AA1294" i="13" s="1"/>
  <c r="R1298" i="11"/>
  <c r="AA1267" i="15"/>
  <c r="AA1286" i="13" s="1"/>
  <c r="R1290" i="11"/>
  <c r="AA1259" i="15"/>
  <c r="AA1278" i="13" s="1"/>
  <c r="R1282" i="11"/>
  <c r="AA1251" i="15"/>
  <c r="AA1270" i="13" s="1"/>
  <c r="R1274" i="11"/>
  <c r="AA1243" i="15"/>
  <c r="AA1262" i="13" s="1"/>
  <c r="R1266" i="11"/>
  <c r="AA1235" i="15"/>
  <c r="AA1254" i="13" s="1"/>
  <c r="R1258" i="11"/>
  <c r="AA1227" i="15"/>
  <c r="AA1246" i="13" s="1"/>
  <c r="R1250" i="11"/>
  <c r="AA1219" i="15"/>
  <c r="AA1238" i="13" s="1"/>
  <c r="R1242" i="11"/>
  <c r="AA1211" i="15"/>
  <c r="AA1230" i="13" s="1"/>
  <c r="R1234" i="11"/>
  <c r="AA1203" i="15"/>
  <c r="AA1222" i="13" s="1"/>
  <c r="R1226" i="11"/>
  <c r="AA1195" i="15"/>
  <c r="AA1214" i="13" s="1"/>
  <c r="R1218" i="11"/>
  <c r="AA1187" i="15"/>
  <c r="AA1206" i="13" s="1"/>
  <c r="R1210" i="11"/>
  <c r="AA1179" i="15"/>
  <c r="AA1198" i="13" s="1"/>
  <c r="R1202" i="11"/>
  <c r="AA1171" i="15"/>
  <c r="AA1190" i="13" s="1"/>
  <c r="R1194" i="11"/>
  <c r="AA1163" i="15"/>
  <c r="AA1182" i="13" s="1"/>
  <c r="R1186" i="11"/>
  <c r="AA1155" i="15"/>
  <c r="AA1174" i="13" s="1"/>
  <c r="R1178" i="11"/>
  <c r="AA1147" i="15"/>
  <c r="AA1166" i="13" s="1"/>
  <c r="R1170" i="11"/>
  <c r="AA1139" i="15"/>
  <c r="AA1158" i="13" s="1"/>
  <c r="R1162" i="11"/>
  <c r="AA1131" i="15"/>
  <c r="AA1150" i="13" s="1"/>
  <c r="R1154" i="11"/>
  <c r="AA1123" i="15"/>
  <c r="AA1142" i="13" s="1"/>
  <c r="R1146" i="11"/>
  <c r="AA1115" i="15"/>
  <c r="AA1134" i="13" s="1"/>
  <c r="R1138" i="11"/>
  <c r="AA1107" i="15"/>
  <c r="AA1126" i="13" s="1"/>
  <c r="R1130" i="11"/>
  <c r="AA1099" i="15"/>
  <c r="AA1118" i="13" s="1"/>
  <c r="R1122" i="11"/>
  <c r="AA1091" i="15"/>
  <c r="AA1110" i="13" s="1"/>
  <c r="R1114" i="11"/>
  <c r="AA1083" i="15"/>
  <c r="AA1102" i="13" s="1"/>
  <c r="R1106" i="11"/>
  <c r="AA1075" i="15"/>
  <c r="AA1094" i="13" s="1"/>
  <c r="R1098" i="11"/>
  <c r="AA1067" i="15"/>
  <c r="AA1086" i="13" s="1"/>
  <c r="R1090" i="11"/>
  <c r="AA1059" i="15"/>
  <c r="AA1078" i="13" s="1"/>
  <c r="R1082" i="11"/>
  <c r="AA1051" i="15"/>
  <c r="AA1070" i="13" s="1"/>
  <c r="R1074" i="11"/>
  <c r="AA1043" i="15"/>
  <c r="AA1062" i="13" s="1"/>
  <c r="R1066" i="11"/>
  <c r="AA1035" i="15"/>
  <c r="AA1054" i="13" s="1"/>
  <c r="R1058" i="11"/>
  <c r="AA1027" i="15"/>
  <c r="AA1046" i="13" s="1"/>
  <c r="R1050" i="11"/>
  <c r="AA1019" i="15"/>
  <c r="AA1038" i="13" s="1"/>
  <c r="R1042" i="11"/>
  <c r="AA1011" i="15"/>
  <c r="AA1030" i="13" s="1"/>
  <c r="R1034" i="11"/>
  <c r="AA1003" i="15"/>
  <c r="AA1022" i="13" s="1"/>
  <c r="R1026" i="11"/>
  <c r="AA995" i="15"/>
  <c r="AA1014" i="13" s="1"/>
  <c r="R1018" i="11"/>
  <c r="AA987" i="15"/>
  <c r="AA1006" i="13" s="1"/>
  <c r="R1010" i="11"/>
  <c r="AA979" i="15"/>
  <c r="AA998" i="13" s="1"/>
  <c r="R1002" i="11"/>
  <c r="AA971" i="15"/>
  <c r="AA990" i="13" s="1"/>
  <c r="R994" i="11"/>
  <c r="AA963" i="15"/>
  <c r="AA982" i="13" s="1"/>
  <c r="R986" i="11"/>
  <c r="AA955" i="15"/>
  <c r="AA974" i="13" s="1"/>
  <c r="R978" i="11"/>
  <c r="AA947" i="15"/>
  <c r="AA966" i="13" s="1"/>
  <c r="R970" i="11"/>
  <c r="AA939" i="15"/>
  <c r="AA958" i="13" s="1"/>
  <c r="R962" i="11"/>
  <c r="AA931" i="15"/>
  <c r="AA950" i="13" s="1"/>
  <c r="R954" i="11"/>
  <c r="AA923" i="15"/>
  <c r="AA942" i="13" s="1"/>
  <c r="R946" i="11"/>
  <c r="AA915" i="15"/>
  <c r="AA934" i="13" s="1"/>
  <c r="R938" i="11"/>
  <c r="AA907" i="15"/>
  <c r="AA926" i="13" s="1"/>
  <c r="R930" i="11"/>
  <c r="AA899" i="15"/>
  <c r="AA918" i="13" s="1"/>
  <c r="R922" i="11"/>
  <c r="AA891" i="15"/>
  <c r="AA910" i="13" s="1"/>
  <c r="R914" i="11"/>
  <c r="AA883" i="15"/>
  <c r="AA902" i="13" s="1"/>
  <c r="R906" i="11"/>
  <c r="AA875" i="15"/>
  <c r="AA894" i="13" s="1"/>
  <c r="R898" i="11"/>
  <c r="AA867" i="15"/>
  <c r="AA886" i="13" s="1"/>
  <c r="R890" i="11"/>
  <c r="AA859" i="15"/>
  <c r="AA878" i="13" s="1"/>
  <c r="R882" i="11"/>
  <c r="AA851" i="15"/>
  <c r="AA870" i="13" s="1"/>
  <c r="R874" i="11"/>
  <c r="AA843" i="15"/>
  <c r="AA862" i="13" s="1"/>
  <c r="R866" i="11"/>
  <c r="AA835" i="15"/>
  <c r="AA854" i="13" s="1"/>
  <c r="R858" i="11"/>
  <c r="AA827" i="15"/>
  <c r="AA846" i="13" s="1"/>
  <c r="R850" i="11"/>
  <c r="AA819" i="15"/>
  <c r="AA838" i="13" s="1"/>
  <c r="R842" i="11"/>
  <c r="AA811" i="15"/>
  <c r="AA830" i="13" s="1"/>
  <c r="R834" i="11"/>
  <c r="AA803" i="15"/>
  <c r="AA822" i="13" s="1"/>
  <c r="R826" i="11"/>
  <c r="AA795" i="15"/>
  <c r="AA814" i="13" s="1"/>
  <c r="R818" i="11"/>
  <c r="AA787" i="15"/>
  <c r="AA806" i="13" s="1"/>
  <c r="R810" i="11"/>
  <c r="AA779" i="15"/>
  <c r="AA798" i="13" s="1"/>
  <c r="R802" i="11"/>
  <c r="AA771" i="15"/>
  <c r="AA790" i="13" s="1"/>
  <c r="R794" i="11"/>
  <c r="AA763" i="15"/>
  <c r="AA782" i="13" s="1"/>
  <c r="R786" i="11"/>
  <c r="AA755" i="15"/>
  <c r="AA774" i="13" s="1"/>
  <c r="R778" i="11"/>
  <c r="AA747" i="15"/>
  <c r="AA766" i="13" s="1"/>
  <c r="R770" i="11"/>
  <c r="AA739" i="15"/>
  <c r="AA758" i="13" s="1"/>
  <c r="R762" i="11"/>
  <c r="AA731" i="15"/>
  <c r="AA750" i="13" s="1"/>
  <c r="R754" i="11"/>
  <c r="AA723" i="15"/>
  <c r="AA742" i="13" s="1"/>
  <c r="R746" i="11"/>
  <c r="AA715" i="15"/>
  <c r="AA734" i="13" s="1"/>
  <c r="R738" i="11"/>
  <c r="AA707" i="15"/>
  <c r="AA726" i="13" s="1"/>
  <c r="R730" i="11"/>
  <c r="AA699" i="15"/>
  <c r="AA718" i="13" s="1"/>
  <c r="R722" i="11"/>
  <c r="AA691" i="15"/>
  <c r="AA710" i="13" s="1"/>
  <c r="R714" i="11"/>
  <c r="AA683" i="15"/>
  <c r="AA702" i="13" s="1"/>
  <c r="R706" i="11"/>
  <c r="AA675" i="15"/>
  <c r="AA694" i="13" s="1"/>
  <c r="R698" i="11"/>
  <c r="AA667" i="15"/>
  <c r="AA686" i="13" s="1"/>
  <c r="R690" i="11"/>
  <c r="AA659" i="15"/>
  <c r="AA678" i="13" s="1"/>
  <c r="R682" i="11"/>
  <c r="AA651" i="15"/>
  <c r="AA670" i="13" s="1"/>
  <c r="R674" i="11"/>
  <c r="AA643" i="15"/>
  <c r="AA662" i="13" s="1"/>
  <c r="R666" i="11"/>
  <c r="AA635" i="15"/>
  <c r="AA654" i="13" s="1"/>
  <c r="R658" i="11"/>
  <c r="AA627" i="15"/>
  <c r="AA646" i="13" s="1"/>
  <c r="R650" i="11"/>
  <c r="AA619" i="15"/>
  <c r="AA638" i="13" s="1"/>
  <c r="R642" i="11"/>
  <c r="AA611" i="15"/>
  <c r="AA630" i="13" s="1"/>
  <c r="R634" i="11"/>
  <c r="AA603" i="15"/>
  <c r="AA622" i="13" s="1"/>
  <c r="R626" i="11"/>
  <c r="AA595" i="15"/>
  <c r="AA614" i="13" s="1"/>
  <c r="R618" i="11"/>
  <c r="AA587" i="15"/>
  <c r="AA606" i="13" s="1"/>
  <c r="R610" i="11"/>
  <c r="AA579" i="15"/>
  <c r="AA598" i="13" s="1"/>
  <c r="R602" i="11"/>
  <c r="AA571" i="15"/>
  <c r="AA590" i="13" s="1"/>
  <c r="R594" i="11"/>
  <c r="AA563" i="15"/>
  <c r="AA582" i="13" s="1"/>
  <c r="R586" i="11"/>
  <c r="AA555" i="15"/>
  <c r="AA574" i="13" s="1"/>
  <c r="R578" i="11"/>
  <c r="AA547" i="15"/>
  <c r="AA566" i="13" s="1"/>
  <c r="R570" i="11"/>
  <c r="AA539" i="15"/>
  <c r="AA558" i="13" s="1"/>
  <c r="R562" i="11"/>
  <c r="AA531" i="15"/>
  <c r="AA550" i="13" s="1"/>
  <c r="R554" i="11"/>
  <c r="AA523" i="15"/>
  <c r="AA542" i="13" s="1"/>
  <c r="R546" i="11"/>
  <c r="AA515" i="15"/>
  <c r="AA534" i="13" s="1"/>
  <c r="R538" i="11"/>
  <c r="AA507" i="15"/>
  <c r="AA526" i="13" s="1"/>
  <c r="R530" i="11"/>
  <c r="AA499" i="15"/>
  <c r="AA518" i="13" s="1"/>
  <c r="R522" i="11"/>
  <c r="AA491" i="15"/>
  <c r="AA510" i="13" s="1"/>
  <c r="R514" i="11"/>
  <c r="AA483" i="15"/>
  <c r="AA502" i="13" s="1"/>
  <c r="R506" i="11"/>
  <c r="AA475" i="15"/>
  <c r="AA494" i="13" s="1"/>
  <c r="R498" i="11"/>
  <c r="AA467" i="15"/>
  <c r="AA486" i="13" s="1"/>
  <c r="R490" i="11"/>
  <c r="AA459" i="15"/>
  <c r="AA478" i="13" s="1"/>
  <c r="R482" i="11"/>
  <c r="AA451" i="15"/>
  <c r="AA470" i="13" s="1"/>
  <c r="R474" i="11"/>
  <c r="AA443" i="15"/>
  <c r="AA462" i="13" s="1"/>
  <c r="R466" i="11"/>
  <c r="AA435" i="15"/>
  <c r="AA454" i="13" s="1"/>
  <c r="R458" i="11"/>
  <c r="AA427" i="15"/>
  <c r="AA446" i="13" s="1"/>
  <c r="R450" i="11"/>
  <c r="AA419" i="15"/>
  <c r="AA438" i="13" s="1"/>
  <c r="R442" i="11"/>
  <c r="AA411" i="15"/>
  <c r="AA430" i="13" s="1"/>
  <c r="R434" i="11"/>
  <c r="AA403" i="15"/>
  <c r="AA422" i="13" s="1"/>
  <c r="R426" i="11"/>
  <c r="AA395" i="15"/>
  <c r="AA414" i="13" s="1"/>
  <c r="R418" i="11"/>
  <c r="AA387" i="15"/>
  <c r="AA406" i="13" s="1"/>
  <c r="R410" i="11"/>
  <c r="AA379" i="15"/>
  <c r="AA398" i="13" s="1"/>
  <c r="R402" i="11"/>
  <c r="AA371" i="15"/>
  <c r="AA390" i="13" s="1"/>
  <c r="R394" i="11"/>
  <c r="AA363" i="15"/>
  <c r="AA382" i="13" s="1"/>
  <c r="R386" i="11"/>
  <c r="AA355" i="15"/>
  <c r="AA374" i="13" s="1"/>
  <c r="R378" i="11"/>
  <c r="AA347" i="15"/>
  <c r="AA366" i="13" s="1"/>
  <c r="R370" i="11"/>
  <c r="AA339" i="15"/>
  <c r="AA358" i="13" s="1"/>
  <c r="R362" i="11"/>
  <c r="AA331" i="15"/>
  <c r="AA350" i="13" s="1"/>
  <c r="R354" i="11"/>
  <c r="AA323" i="15"/>
  <c r="AA342" i="13" s="1"/>
  <c r="R346" i="11"/>
  <c r="AA315" i="15"/>
  <c r="AA334" i="13" s="1"/>
  <c r="R338" i="11"/>
  <c r="AA307" i="15"/>
  <c r="AA326" i="13" s="1"/>
  <c r="R330" i="11"/>
  <c r="AA299" i="15"/>
  <c r="AA318" i="13" s="1"/>
  <c r="R322" i="11"/>
  <c r="AA291" i="15"/>
  <c r="AA310" i="13" s="1"/>
  <c r="R314" i="11"/>
  <c r="AA283" i="15"/>
  <c r="AA302" i="13" s="1"/>
  <c r="R306" i="11"/>
  <c r="AA275" i="15"/>
  <c r="AA294" i="13" s="1"/>
  <c r="R298" i="11"/>
  <c r="AA267" i="15"/>
  <c r="AA286" i="13" s="1"/>
  <c r="R290" i="11"/>
  <c r="AA259" i="15"/>
  <c r="AA278" i="13" s="1"/>
  <c r="R282" i="11"/>
  <c r="AA251" i="15"/>
  <c r="AA270" i="13" s="1"/>
  <c r="R274" i="11"/>
  <c r="AA243" i="15"/>
  <c r="AA262" i="13" s="1"/>
  <c r="R266" i="11"/>
  <c r="AA235" i="15"/>
  <c r="AA254" i="13" s="1"/>
  <c r="R258" i="11"/>
  <c r="AA227" i="15"/>
  <c r="AA246" i="13" s="1"/>
  <c r="R250" i="11"/>
  <c r="AA219" i="15"/>
  <c r="AA238" i="13" s="1"/>
  <c r="R242" i="11"/>
  <c r="AA211" i="15"/>
  <c r="AA230" i="13" s="1"/>
  <c r="R234" i="11"/>
  <c r="AA203" i="15"/>
  <c r="AA222" i="13" s="1"/>
  <c r="R226" i="11"/>
  <c r="AA195" i="15"/>
  <c r="AA214" i="13" s="1"/>
  <c r="R218" i="11"/>
  <c r="AA187" i="15"/>
  <c r="AA206" i="13" s="1"/>
  <c r="R210" i="11"/>
  <c r="AA179" i="15"/>
  <c r="AA198" i="13" s="1"/>
  <c r="R202" i="11"/>
  <c r="AA171" i="15"/>
  <c r="AA190" i="13" s="1"/>
  <c r="R194" i="11"/>
  <c r="AA163" i="15"/>
  <c r="AA182" i="13" s="1"/>
  <c r="R186" i="11"/>
  <c r="AA155" i="15"/>
  <c r="AA174" i="13" s="1"/>
  <c r="R178" i="11"/>
  <c r="AA147" i="15"/>
  <c r="AA166" i="13" s="1"/>
  <c r="R170" i="11"/>
  <c r="AA139" i="15"/>
  <c r="AA158" i="13" s="1"/>
  <c r="R162" i="11"/>
  <c r="AA131" i="15"/>
  <c r="AA150" i="13" s="1"/>
  <c r="R154" i="11"/>
  <c r="AA123" i="15"/>
  <c r="AA142" i="13" s="1"/>
  <c r="R146" i="11"/>
  <c r="AA115" i="15"/>
  <c r="AA134" i="13" s="1"/>
  <c r="R138" i="11"/>
  <c r="AA107" i="15"/>
  <c r="AA126" i="13" s="1"/>
  <c r="R130" i="11"/>
  <c r="AA99" i="15"/>
  <c r="AA118" i="13" s="1"/>
  <c r="R122" i="11"/>
  <c r="AA91" i="15"/>
  <c r="AA110" i="13" s="1"/>
  <c r="R114" i="11"/>
  <c r="AA83" i="15"/>
  <c r="AA102" i="13" s="1"/>
  <c r="R106" i="11"/>
  <c r="AA75" i="15"/>
  <c r="AA94" i="13" s="1"/>
  <c r="R98" i="11"/>
  <c r="AA67" i="15"/>
  <c r="AA86" i="13" s="1"/>
  <c r="R90" i="11"/>
  <c r="AA59" i="15"/>
  <c r="AA78" i="13" s="1"/>
  <c r="R82" i="11"/>
  <c r="AA51" i="15"/>
  <c r="AA70" i="13" s="1"/>
  <c r="R74" i="11"/>
  <c r="AA43" i="15"/>
  <c r="AA62" i="13" s="1"/>
  <c r="R66" i="11"/>
  <c r="AA35" i="15"/>
  <c r="AA54" i="13" s="1"/>
  <c r="R58" i="11"/>
  <c r="AA27" i="15"/>
  <c r="AA46" i="13" s="1"/>
  <c r="R50" i="11"/>
  <c r="AA1514" i="15"/>
  <c r="AA1533" i="13" s="1"/>
  <c r="R1537" i="11"/>
  <c r="AA1506" i="15"/>
  <c r="AA1525" i="13" s="1"/>
  <c r="R1529" i="11"/>
  <c r="AA1498" i="15"/>
  <c r="AA1517" i="13" s="1"/>
  <c r="R1521" i="11"/>
  <c r="AA1490" i="15"/>
  <c r="AA1509" i="13" s="1"/>
  <c r="R1513" i="11"/>
  <c r="AA1482" i="15"/>
  <c r="AA1501" i="13" s="1"/>
  <c r="R1505" i="11"/>
  <c r="AA1474" i="15"/>
  <c r="AA1493" i="13" s="1"/>
  <c r="R1497" i="11"/>
  <c r="AA1466" i="15"/>
  <c r="AA1485" i="13" s="1"/>
  <c r="R1489" i="11"/>
  <c r="AA1458" i="15"/>
  <c r="AA1477" i="13" s="1"/>
  <c r="R1481" i="11"/>
  <c r="AA1450" i="15"/>
  <c r="AA1469" i="13" s="1"/>
  <c r="R1473" i="11"/>
  <c r="AA1442" i="15"/>
  <c r="AA1461" i="13" s="1"/>
  <c r="R1465" i="11"/>
  <c r="AA1434" i="15"/>
  <c r="AA1453" i="13" s="1"/>
  <c r="R1457" i="11"/>
  <c r="AA1426" i="15"/>
  <c r="AA1445" i="13" s="1"/>
  <c r="R1449" i="11"/>
  <c r="AA1418" i="15"/>
  <c r="AA1437" i="13" s="1"/>
  <c r="R1441" i="11"/>
  <c r="AA1410" i="15"/>
  <c r="AA1429" i="13" s="1"/>
  <c r="R1433" i="11"/>
  <c r="AA1402" i="15"/>
  <c r="AA1421" i="13" s="1"/>
  <c r="R1425" i="11"/>
  <c r="AA1394" i="15"/>
  <c r="AA1413" i="13" s="1"/>
  <c r="R1417" i="11"/>
  <c r="AA1386" i="15"/>
  <c r="AA1405" i="13" s="1"/>
  <c r="R1409" i="11"/>
  <c r="AA1378" i="15"/>
  <c r="AA1397" i="13" s="1"/>
  <c r="R1401" i="11"/>
  <c r="AA1370" i="15"/>
  <c r="AA1389" i="13" s="1"/>
  <c r="R1393" i="11"/>
  <c r="AA1362" i="15"/>
  <c r="AA1381" i="13" s="1"/>
  <c r="R1385" i="11"/>
  <c r="AA1354" i="15"/>
  <c r="AA1373" i="13" s="1"/>
  <c r="R1377" i="11"/>
  <c r="AA1346" i="15"/>
  <c r="AA1365" i="13" s="1"/>
  <c r="R1369" i="11"/>
  <c r="AA1338" i="15"/>
  <c r="AA1357" i="13" s="1"/>
  <c r="R1361" i="11"/>
  <c r="AA1330" i="15"/>
  <c r="AA1349" i="13" s="1"/>
  <c r="R1353" i="11"/>
  <c r="AA1322" i="15"/>
  <c r="AA1341" i="13" s="1"/>
  <c r="R1345" i="11"/>
  <c r="AA1314" i="15"/>
  <c r="AA1333" i="13" s="1"/>
  <c r="R1337" i="11"/>
  <c r="AA1306" i="15"/>
  <c r="AA1325" i="13" s="1"/>
  <c r="R1329" i="11"/>
  <c r="AA1298" i="15"/>
  <c r="AA1317" i="13" s="1"/>
  <c r="R1321" i="11"/>
  <c r="AA1290" i="15"/>
  <c r="AA1309" i="13" s="1"/>
  <c r="R1313" i="11"/>
  <c r="AA1282" i="15"/>
  <c r="AA1301" i="13" s="1"/>
  <c r="R1305" i="11"/>
  <c r="AA1274" i="15"/>
  <c r="AA1293" i="13" s="1"/>
  <c r="R1297" i="11"/>
  <c r="AA1266" i="15"/>
  <c r="AA1285" i="13" s="1"/>
  <c r="R1289" i="11"/>
  <c r="AA1258" i="15"/>
  <c r="AA1277" i="13" s="1"/>
  <c r="R1281" i="11"/>
  <c r="AA1250" i="15"/>
  <c r="AA1269" i="13" s="1"/>
  <c r="R1273" i="11"/>
  <c r="AA1242" i="15"/>
  <c r="AA1261" i="13" s="1"/>
  <c r="R1265" i="11"/>
  <c r="AA1234" i="15"/>
  <c r="AA1253" i="13" s="1"/>
  <c r="R1257" i="11"/>
  <c r="AA1226" i="15"/>
  <c r="AA1245" i="13" s="1"/>
  <c r="R1249" i="11"/>
  <c r="AA1218" i="15"/>
  <c r="AA1237" i="13" s="1"/>
  <c r="R1241" i="11"/>
  <c r="AA1210" i="15"/>
  <c r="AA1229" i="13" s="1"/>
  <c r="R1233" i="11"/>
  <c r="AA1202" i="15"/>
  <c r="AA1221" i="13" s="1"/>
  <c r="R1225" i="11"/>
  <c r="AA1194" i="15"/>
  <c r="AA1213" i="13" s="1"/>
  <c r="R1217" i="11"/>
  <c r="AA1186" i="15"/>
  <c r="AA1205" i="13" s="1"/>
  <c r="R1209" i="11"/>
  <c r="AA1178" i="15"/>
  <c r="AA1197" i="13" s="1"/>
  <c r="R1201" i="11"/>
  <c r="AA1170" i="15"/>
  <c r="AA1189" i="13" s="1"/>
  <c r="R1193" i="11"/>
  <c r="AA1162" i="15"/>
  <c r="AA1181" i="13" s="1"/>
  <c r="R1185" i="11"/>
  <c r="AA1154" i="15"/>
  <c r="AA1173" i="13" s="1"/>
  <c r="R1177" i="11"/>
  <c r="AA1146" i="15"/>
  <c r="AA1165" i="13" s="1"/>
  <c r="R1169" i="11"/>
  <c r="AA1138" i="15"/>
  <c r="AA1157" i="13" s="1"/>
  <c r="R1161" i="11"/>
  <c r="AA1130" i="15"/>
  <c r="AA1149" i="13" s="1"/>
  <c r="R1153" i="11"/>
  <c r="AA1122" i="15"/>
  <c r="AA1141" i="13" s="1"/>
  <c r="R1145" i="11"/>
  <c r="AA1114" i="15"/>
  <c r="AA1133" i="13" s="1"/>
  <c r="R1137" i="11"/>
  <c r="AA1106" i="15"/>
  <c r="AA1125" i="13" s="1"/>
  <c r="R1129" i="11"/>
  <c r="AA1098" i="15"/>
  <c r="AA1117" i="13" s="1"/>
  <c r="R1121" i="11"/>
  <c r="AA1090" i="15"/>
  <c r="AA1109" i="13" s="1"/>
  <c r="R1113" i="11"/>
  <c r="AA1082" i="15"/>
  <c r="AA1101" i="13" s="1"/>
  <c r="R1105" i="11"/>
  <c r="AA1074" i="15"/>
  <c r="AA1093" i="13" s="1"/>
  <c r="R1097" i="11"/>
  <c r="AA1066" i="15"/>
  <c r="AA1085" i="13" s="1"/>
  <c r="R1089" i="11"/>
  <c r="AA1058" i="15"/>
  <c r="AA1077" i="13" s="1"/>
  <c r="R1081" i="11"/>
  <c r="AA1050" i="15"/>
  <c r="AA1069" i="13" s="1"/>
  <c r="R1073" i="11"/>
  <c r="AA1042" i="15"/>
  <c r="AA1061" i="13" s="1"/>
  <c r="R1065" i="11"/>
  <c r="AA1034" i="15"/>
  <c r="AA1053" i="13" s="1"/>
  <c r="R1057" i="11"/>
  <c r="AA1026" i="15"/>
  <c r="AA1045" i="13" s="1"/>
  <c r="R1049" i="11"/>
  <c r="AA1018" i="15"/>
  <c r="AA1037" i="13" s="1"/>
  <c r="R1041" i="11"/>
  <c r="AA1010" i="15"/>
  <c r="AA1029" i="13" s="1"/>
  <c r="R1033" i="11"/>
  <c r="AA1002" i="15"/>
  <c r="AA1021" i="13" s="1"/>
  <c r="R1025" i="11"/>
  <c r="AA994" i="15"/>
  <c r="AA1013" i="13" s="1"/>
  <c r="R1017" i="11"/>
  <c r="AA986" i="15"/>
  <c r="AA1005" i="13" s="1"/>
  <c r="R1009" i="11"/>
  <c r="AA978" i="15"/>
  <c r="AA997" i="13" s="1"/>
  <c r="R1001" i="11"/>
  <c r="AA970" i="15"/>
  <c r="AA989" i="13" s="1"/>
  <c r="R993" i="11"/>
  <c r="AA962" i="15"/>
  <c r="AA981" i="13" s="1"/>
  <c r="R985" i="11"/>
  <c r="AA954" i="15"/>
  <c r="AA973" i="13" s="1"/>
  <c r="R977" i="11"/>
  <c r="AA946" i="15"/>
  <c r="AA965" i="13" s="1"/>
  <c r="R969" i="11"/>
  <c r="AA938" i="15"/>
  <c r="AA957" i="13" s="1"/>
  <c r="R961" i="11"/>
  <c r="AA930" i="15"/>
  <c r="AA949" i="13" s="1"/>
  <c r="R953" i="11"/>
  <c r="AA922" i="15"/>
  <c r="AA941" i="13" s="1"/>
  <c r="R945" i="11"/>
  <c r="AA914" i="15"/>
  <c r="AA933" i="13" s="1"/>
  <c r="R937" i="11"/>
  <c r="AA906" i="15"/>
  <c r="AA925" i="13" s="1"/>
  <c r="R929" i="11"/>
  <c r="AA898" i="15"/>
  <c r="AA917" i="13" s="1"/>
  <c r="R921" i="11"/>
  <c r="AA890" i="15"/>
  <c r="AA909" i="13" s="1"/>
  <c r="R913" i="11"/>
  <c r="AA882" i="15"/>
  <c r="AA901" i="13" s="1"/>
  <c r="R905" i="11"/>
  <c r="AA874" i="15"/>
  <c r="AA893" i="13" s="1"/>
  <c r="R897" i="11"/>
  <c r="AA866" i="15"/>
  <c r="AA885" i="13" s="1"/>
  <c r="R889" i="11"/>
  <c r="AA858" i="15"/>
  <c r="AA877" i="13" s="1"/>
  <c r="R881" i="11"/>
  <c r="AA850" i="15"/>
  <c r="AA869" i="13" s="1"/>
  <c r="R873" i="11"/>
  <c r="AA842" i="15"/>
  <c r="AA861" i="13" s="1"/>
  <c r="R865" i="11"/>
  <c r="AA834" i="15"/>
  <c r="AA853" i="13" s="1"/>
  <c r="R857" i="11"/>
  <c r="AA826" i="15"/>
  <c r="AA845" i="13" s="1"/>
  <c r="R849" i="11"/>
  <c r="AA818" i="15"/>
  <c r="AA837" i="13" s="1"/>
  <c r="R841" i="11"/>
  <c r="AA810" i="15"/>
  <c r="AA829" i="13" s="1"/>
  <c r="R833" i="11"/>
  <c r="AA802" i="15"/>
  <c r="AA821" i="13" s="1"/>
  <c r="R825" i="11"/>
  <c r="AA794" i="15"/>
  <c r="AA813" i="13" s="1"/>
  <c r="R817" i="11"/>
  <c r="AA786" i="15"/>
  <c r="AA805" i="13" s="1"/>
  <c r="R809" i="11"/>
  <c r="AA778" i="15"/>
  <c r="AA797" i="13" s="1"/>
  <c r="R801" i="11"/>
  <c r="AA770" i="15"/>
  <c r="AA789" i="13" s="1"/>
  <c r="R793" i="11"/>
  <c r="AA762" i="15"/>
  <c r="AA781" i="13" s="1"/>
  <c r="R785" i="11"/>
  <c r="AA754" i="15"/>
  <c r="AA773" i="13" s="1"/>
  <c r="R777" i="11"/>
  <c r="AA746" i="15"/>
  <c r="AA765" i="13" s="1"/>
  <c r="R769" i="11"/>
  <c r="AA738" i="15"/>
  <c r="AA757" i="13" s="1"/>
  <c r="R761" i="11"/>
  <c r="AA730" i="15"/>
  <c r="AA749" i="13" s="1"/>
  <c r="R753" i="11"/>
  <c r="AA722" i="15"/>
  <c r="AA741" i="13" s="1"/>
  <c r="R745" i="11"/>
  <c r="AA714" i="15"/>
  <c r="AA733" i="13" s="1"/>
  <c r="R737" i="11"/>
  <c r="AA706" i="15"/>
  <c r="AA725" i="13" s="1"/>
  <c r="R729" i="11"/>
  <c r="AA698" i="15"/>
  <c r="AA717" i="13" s="1"/>
  <c r="R721" i="11"/>
  <c r="AA690" i="15"/>
  <c r="AA709" i="13" s="1"/>
  <c r="R713" i="11"/>
  <c r="AA682" i="15"/>
  <c r="AA701" i="13" s="1"/>
  <c r="R705" i="11"/>
  <c r="AA674" i="15"/>
  <c r="AA693" i="13" s="1"/>
  <c r="R697" i="11"/>
  <c r="AA666" i="15"/>
  <c r="AA685" i="13" s="1"/>
  <c r="R689" i="11"/>
  <c r="AA658" i="15"/>
  <c r="AA677" i="13" s="1"/>
  <c r="R681" i="11"/>
  <c r="AA650" i="15"/>
  <c r="AA669" i="13" s="1"/>
  <c r="R673" i="11"/>
  <c r="AA642" i="15"/>
  <c r="AA661" i="13" s="1"/>
  <c r="R665" i="11"/>
  <c r="AA634" i="15"/>
  <c r="AA653" i="13" s="1"/>
  <c r="R657" i="11"/>
  <c r="AA626" i="15"/>
  <c r="AA645" i="13" s="1"/>
  <c r="R649" i="11"/>
  <c r="AA618" i="15"/>
  <c r="AA637" i="13" s="1"/>
  <c r="R641" i="11"/>
  <c r="AA610" i="15"/>
  <c r="AA629" i="13" s="1"/>
  <c r="R633" i="11"/>
  <c r="AA602" i="15"/>
  <c r="AA621" i="13" s="1"/>
  <c r="R625" i="11"/>
  <c r="AA594" i="15"/>
  <c r="AA613" i="13" s="1"/>
  <c r="R617" i="11"/>
  <c r="AA586" i="15"/>
  <c r="AA605" i="13" s="1"/>
  <c r="R609" i="11"/>
  <c r="AA578" i="15"/>
  <c r="AA597" i="13" s="1"/>
  <c r="R601" i="11"/>
  <c r="AA570" i="15"/>
  <c r="AA589" i="13" s="1"/>
  <c r="R593" i="11"/>
  <c r="AA562" i="15"/>
  <c r="AA581" i="13" s="1"/>
  <c r="R585" i="11"/>
  <c r="AA554" i="15"/>
  <c r="AA573" i="13" s="1"/>
  <c r="R577" i="11"/>
  <c r="AA546" i="15"/>
  <c r="AA565" i="13" s="1"/>
  <c r="R569" i="11"/>
  <c r="AA538" i="15"/>
  <c r="AA557" i="13" s="1"/>
  <c r="R561" i="11"/>
  <c r="AA530" i="15"/>
  <c r="AA549" i="13" s="1"/>
  <c r="R553" i="11"/>
  <c r="AA522" i="15"/>
  <c r="AA541" i="13" s="1"/>
  <c r="R545" i="11"/>
  <c r="AA514" i="15"/>
  <c r="AA533" i="13" s="1"/>
  <c r="R537" i="11"/>
  <c r="AA506" i="15"/>
  <c r="AA525" i="13" s="1"/>
  <c r="R529" i="11"/>
  <c r="AA498" i="15"/>
  <c r="AA517" i="13" s="1"/>
  <c r="R521" i="11"/>
  <c r="AA490" i="15"/>
  <c r="AA509" i="13" s="1"/>
  <c r="R513" i="11"/>
  <c r="AA482" i="15"/>
  <c r="AA501" i="13" s="1"/>
  <c r="R505" i="11"/>
  <c r="AA474" i="15"/>
  <c r="AA493" i="13" s="1"/>
  <c r="R497" i="11"/>
  <c r="AA466" i="15"/>
  <c r="AA485" i="13" s="1"/>
  <c r="R489" i="11"/>
  <c r="AA458" i="15"/>
  <c r="AA477" i="13" s="1"/>
  <c r="R481" i="11"/>
  <c r="AA450" i="15"/>
  <c r="AA469" i="13" s="1"/>
  <c r="R473" i="11"/>
  <c r="AA442" i="15"/>
  <c r="AA461" i="13" s="1"/>
  <c r="R465" i="11"/>
  <c r="AA434" i="15"/>
  <c r="AA453" i="13" s="1"/>
  <c r="R457" i="11"/>
  <c r="AA426" i="15"/>
  <c r="AA445" i="13" s="1"/>
  <c r="R449" i="11"/>
  <c r="AA418" i="15"/>
  <c r="AA437" i="13" s="1"/>
  <c r="R441" i="11"/>
  <c r="AA410" i="15"/>
  <c r="AA429" i="13" s="1"/>
  <c r="R433" i="11"/>
  <c r="AA402" i="15"/>
  <c r="AA421" i="13" s="1"/>
  <c r="R425" i="11"/>
  <c r="AA394" i="15"/>
  <c r="AA413" i="13" s="1"/>
  <c r="R417" i="11"/>
  <c r="AA386" i="15"/>
  <c r="AA405" i="13" s="1"/>
  <c r="R409" i="11"/>
  <c r="AA378" i="15"/>
  <c r="AA397" i="13" s="1"/>
  <c r="R401" i="11"/>
  <c r="AA370" i="15"/>
  <c r="AA389" i="13" s="1"/>
  <c r="R393" i="11"/>
  <c r="AA362" i="15"/>
  <c r="AA381" i="13" s="1"/>
  <c r="R385" i="11"/>
  <c r="AA354" i="15"/>
  <c r="AA373" i="13" s="1"/>
  <c r="R377" i="11"/>
  <c r="AA346" i="15"/>
  <c r="AA365" i="13" s="1"/>
  <c r="R369" i="11"/>
  <c r="AA338" i="15"/>
  <c r="AA357" i="13" s="1"/>
  <c r="R361" i="11"/>
  <c r="AA330" i="15"/>
  <c r="AA349" i="13" s="1"/>
  <c r="R353" i="11"/>
  <c r="AA322" i="15"/>
  <c r="AA341" i="13" s="1"/>
  <c r="R345" i="11"/>
  <c r="AA314" i="15"/>
  <c r="AA333" i="13" s="1"/>
  <c r="R337" i="11"/>
  <c r="AA306" i="15"/>
  <c r="AA325" i="13" s="1"/>
  <c r="R329" i="11"/>
  <c r="AA298" i="15"/>
  <c r="AA317" i="13" s="1"/>
  <c r="R321" i="11"/>
  <c r="AA290" i="15"/>
  <c r="AA309" i="13" s="1"/>
  <c r="R313" i="11"/>
  <c r="AA282" i="15"/>
  <c r="AA301" i="13" s="1"/>
  <c r="R305" i="11"/>
  <c r="AA274" i="15"/>
  <c r="AA293" i="13" s="1"/>
  <c r="R297" i="11"/>
  <c r="AA266" i="15"/>
  <c r="AA285" i="13" s="1"/>
  <c r="R289" i="11"/>
  <c r="AA258" i="15"/>
  <c r="AA277" i="13" s="1"/>
  <c r="R281" i="11"/>
  <c r="AA250" i="15"/>
  <c r="AA269" i="13" s="1"/>
  <c r="R273" i="11"/>
  <c r="AA242" i="15"/>
  <c r="AA261" i="13" s="1"/>
  <c r="R265" i="11"/>
  <c r="AA234" i="15"/>
  <c r="AA253" i="13" s="1"/>
  <c r="R257" i="11"/>
  <c r="AA226" i="15"/>
  <c r="AA245" i="13" s="1"/>
  <c r="R249" i="11"/>
  <c r="AA218" i="15"/>
  <c r="AA237" i="13" s="1"/>
  <c r="R241" i="11"/>
  <c r="AA210" i="15"/>
  <c r="AA229" i="13" s="1"/>
  <c r="R233" i="11"/>
  <c r="AA202" i="15"/>
  <c r="AA221" i="13" s="1"/>
  <c r="R225" i="11"/>
  <c r="AA194" i="15"/>
  <c r="AA213" i="13" s="1"/>
  <c r="R217" i="11"/>
  <c r="AA186" i="15"/>
  <c r="AA205" i="13" s="1"/>
  <c r="R209" i="11"/>
  <c r="AA178" i="15"/>
  <c r="AA197" i="13" s="1"/>
  <c r="R201" i="11"/>
  <c r="AA170" i="15"/>
  <c r="AA189" i="13" s="1"/>
  <c r="R193" i="11"/>
  <c r="AA162" i="15"/>
  <c r="AA181" i="13" s="1"/>
  <c r="R185" i="11"/>
  <c r="AA154" i="15"/>
  <c r="AA173" i="13" s="1"/>
  <c r="R177" i="11"/>
  <c r="AA146" i="15"/>
  <c r="AA165" i="13" s="1"/>
  <c r="R169" i="11"/>
  <c r="AA138" i="15"/>
  <c r="AA157" i="13" s="1"/>
  <c r="R161" i="11"/>
  <c r="AA130" i="15"/>
  <c r="AA149" i="13" s="1"/>
  <c r="R153" i="11"/>
  <c r="AA122" i="15"/>
  <c r="AA141" i="13" s="1"/>
  <c r="R145" i="11"/>
  <c r="AA114" i="15"/>
  <c r="AA133" i="13" s="1"/>
  <c r="R137" i="11"/>
  <c r="AA106" i="15"/>
  <c r="AA125" i="13" s="1"/>
  <c r="R129" i="11"/>
  <c r="AA98" i="15"/>
  <c r="AA117" i="13" s="1"/>
  <c r="R121" i="11"/>
  <c r="AA90" i="15"/>
  <c r="AA109" i="13" s="1"/>
  <c r="R113" i="11"/>
  <c r="AA82" i="15"/>
  <c r="AA101" i="13" s="1"/>
  <c r="R105" i="11"/>
  <c r="AA74" i="15"/>
  <c r="AA93" i="13" s="1"/>
  <c r="R97" i="11"/>
  <c r="AA66" i="15"/>
  <c r="AA85" i="13" s="1"/>
  <c r="R89" i="11"/>
  <c r="AA58" i="15"/>
  <c r="AA77" i="13" s="1"/>
  <c r="R81" i="11"/>
  <c r="AA50" i="15"/>
  <c r="AA69" i="13" s="1"/>
  <c r="R73" i="11"/>
  <c r="AA42" i="15"/>
  <c r="AA61" i="13" s="1"/>
  <c r="R65" i="11"/>
  <c r="AA34" i="15"/>
  <c r="AA53" i="13" s="1"/>
  <c r="R57" i="11"/>
  <c r="AA26" i="15"/>
  <c r="AA45" i="13" s="1"/>
  <c r="R49" i="11"/>
  <c r="AA1513" i="15"/>
  <c r="AA1532" i="13" s="1"/>
  <c r="R1536" i="11"/>
  <c r="AA1505" i="15"/>
  <c r="AA1524" i="13" s="1"/>
  <c r="R1528" i="11"/>
  <c r="AA1497" i="15"/>
  <c r="AA1516" i="13" s="1"/>
  <c r="R1520" i="11"/>
  <c r="AA1489" i="15"/>
  <c r="AA1508" i="13" s="1"/>
  <c r="R1512" i="11"/>
  <c r="AA1481" i="15"/>
  <c r="AA1500" i="13" s="1"/>
  <c r="R1504" i="11"/>
  <c r="AA1473" i="15"/>
  <c r="AA1492" i="13" s="1"/>
  <c r="R1496" i="11"/>
  <c r="AA1465" i="15"/>
  <c r="AA1484" i="13" s="1"/>
  <c r="R1488" i="11"/>
  <c r="AA1457" i="15"/>
  <c r="AA1476" i="13" s="1"/>
  <c r="R1480" i="11"/>
  <c r="AA1449" i="15"/>
  <c r="AA1468" i="13" s="1"/>
  <c r="R1472" i="11"/>
  <c r="AA1441" i="15"/>
  <c r="AA1460" i="13" s="1"/>
  <c r="R1464" i="11"/>
  <c r="AA1433" i="15"/>
  <c r="AA1452" i="13" s="1"/>
  <c r="R1456" i="11"/>
  <c r="AA1425" i="15"/>
  <c r="AA1444" i="13" s="1"/>
  <c r="R1448" i="11"/>
  <c r="AA1417" i="15"/>
  <c r="AA1436" i="13" s="1"/>
  <c r="R1440" i="11"/>
  <c r="AA1409" i="15"/>
  <c r="AA1428" i="13" s="1"/>
  <c r="R1432" i="11"/>
  <c r="AA1401" i="15"/>
  <c r="AA1420" i="13" s="1"/>
  <c r="R1424" i="11"/>
  <c r="AA1393" i="15"/>
  <c r="AA1412" i="13" s="1"/>
  <c r="R1416" i="11"/>
  <c r="AA1385" i="15"/>
  <c r="AA1404" i="13" s="1"/>
  <c r="R1408" i="11"/>
  <c r="AA1377" i="15"/>
  <c r="AA1396" i="13" s="1"/>
  <c r="R1400" i="11"/>
  <c r="AA1369" i="15"/>
  <c r="AA1388" i="13" s="1"/>
  <c r="R1392" i="11"/>
  <c r="AA1361" i="15"/>
  <c r="AA1380" i="13" s="1"/>
  <c r="R1384" i="11"/>
  <c r="AA1353" i="15"/>
  <c r="AA1372" i="13" s="1"/>
  <c r="R1376" i="11"/>
  <c r="AA1345" i="15"/>
  <c r="AA1364" i="13" s="1"/>
  <c r="R1368" i="11"/>
  <c r="AA1337" i="15"/>
  <c r="AA1356" i="13" s="1"/>
  <c r="R1360" i="11"/>
  <c r="AA1329" i="15"/>
  <c r="AA1348" i="13" s="1"/>
  <c r="R1352" i="11"/>
  <c r="AA1321" i="15"/>
  <c r="AA1340" i="13" s="1"/>
  <c r="R1344" i="11"/>
  <c r="AA1313" i="15"/>
  <c r="AA1332" i="13" s="1"/>
  <c r="R1336" i="11"/>
  <c r="AA1305" i="15"/>
  <c r="AA1324" i="13" s="1"/>
  <c r="R1328" i="11"/>
  <c r="AA1297" i="15"/>
  <c r="AA1316" i="13" s="1"/>
  <c r="R1320" i="11"/>
  <c r="AA1289" i="15"/>
  <c r="AA1308" i="13" s="1"/>
  <c r="R1312" i="11"/>
  <c r="AA1281" i="15"/>
  <c r="AA1300" i="13" s="1"/>
  <c r="R1304" i="11"/>
  <c r="AA1273" i="15"/>
  <c r="AA1292" i="13" s="1"/>
  <c r="R1296" i="11"/>
  <c r="AA1265" i="15"/>
  <c r="AA1284" i="13" s="1"/>
  <c r="R1288" i="11"/>
  <c r="AA1257" i="15"/>
  <c r="AA1276" i="13" s="1"/>
  <c r="R1280" i="11"/>
  <c r="AA1249" i="15"/>
  <c r="AA1268" i="13" s="1"/>
  <c r="R1272" i="11"/>
  <c r="AA1241" i="15"/>
  <c r="AA1260" i="13" s="1"/>
  <c r="R1264" i="11"/>
  <c r="AA1233" i="15"/>
  <c r="AA1252" i="13" s="1"/>
  <c r="R1256" i="11"/>
  <c r="AA1225" i="15"/>
  <c r="AA1244" i="13" s="1"/>
  <c r="R1248" i="11"/>
  <c r="AA1217" i="15"/>
  <c r="AA1236" i="13" s="1"/>
  <c r="R1240" i="11"/>
  <c r="AA1209" i="15"/>
  <c r="AA1228" i="13" s="1"/>
  <c r="R1232" i="11"/>
  <c r="AA1201" i="15"/>
  <c r="AA1220" i="13" s="1"/>
  <c r="R1224" i="11"/>
  <c r="AA1193" i="15"/>
  <c r="AA1212" i="13" s="1"/>
  <c r="R1216" i="11"/>
  <c r="AA1185" i="15"/>
  <c r="AA1204" i="13" s="1"/>
  <c r="R1208" i="11"/>
  <c r="AA1177" i="15"/>
  <c r="AA1196" i="13" s="1"/>
  <c r="R1200" i="11"/>
  <c r="AA1169" i="15"/>
  <c r="AA1188" i="13" s="1"/>
  <c r="R1192" i="11"/>
  <c r="AA1161" i="15"/>
  <c r="AA1180" i="13" s="1"/>
  <c r="R1184" i="11"/>
  <c r="AA1153" i="15"/>
  <c r="AA1172" i="13" s="1"/>
  <c r="R1176" i="11"/>
  <c r="AA1145" i="15"/>
  <c r="AA1164" i="13" s="1"/>
  <c r="R1168" i="11"/>
  <c r="AA1137" i="15"/>
  <c r="AA1156" i="13" s="1"/>
  <c r="R1160" i="11"/>
  <c r="AA1129" i="15"/>
  <c r="AA1148" i="13" s="1"/>
  <c r="R1152" i="11"/>
  <c r="AA1121" i="15"/>
  <c r="AA1140" i="13" s="1"/>
  <c r="R1144" i="11"/>
  <c r="AA1113" i="15"/>
  <c r="AA1132" i="13" s="1"/>
  <c r="R1136" i="11"/>
  <c r="AA1105" i="15"/>
  <c r="AA1124" i="13" s="1"/>
  <c r="R1128" i="11"/>
  <c r="AA1097" i="15"/>
  <c r="AA1116" i="13" s="1"/>
  <c r="R1120" i="11"/>
  <c r="AA1089" i="15"/>
  <c r="AA1108" i="13" s="1"/>
  <c r="R1112" i="11"/>
  <c r="AA1081" i="15"/>
  <c r="AA1100" i="13" s="1"/>
  <c r="R1104" i="11"/>
  <c r="AA1073" i="15"/>
  <c r="AA1092" i="13" s="1"/>
  <c r="R1096" i="11"/>
  <c r="AA1065" i="15"/>
  <c r="AA1084" i="13" s="1"/>
  <c r="R1088" i="11"/>
  <c r="AA1057" i="15"/>
  <c r="AA1076" i="13" s="1"/>
  <c r="R1080" i="11"/>
  <c r="AA1049" i="15"/>
  <c r="AA1068" i="13" s="1"/>
  <c r="R1072" i="11"/>
  <c r="AA1041" i="15"/>
  <c r="AA1060" i="13" s="1"/>
  <c r="R1064" i="11"/>
  <c r="AA1033" i="15"/>
  <c r="AA1052" i="13" s="1"/>
  <c r="R1056" i="11"/>
  <c r="AA1025" i="15"/>
  <c r="AA1044" i="13" s="1"/>
  <c r="R1048" i="11"/>
  <c r="AA1017" i="15"/>
  <c r="AA1036" i="13" s="1"/>
  <c r="R1040" i="11"/>
  <c r="AA1009" i="15"/>
  <c r="AA1028" i="13" s="1"/>
  <c r="R1032" i="11"/>
  <c r="AA1001" i="15"/>
  <c r="AA1020" i="13" s="1"/>
  <c r="R1024" i="11"/>
  <c r="AA993" i="15"/>
  <c r="AA1012" i="13" s="1"/>
  <c r="R1016" i="11"/>
  <c r="AA985" i="15"/>
  <c r="AA1004" i="13" s="1"/>
  <c r="R1008" i="11"/>
  <c r="AA977" i="15"/>
  <c r="AA996" i="13" s="1"/>
  <c r="R1000" i="11"/>
  <c r="AA969" i="15"/>
  <c r="AA988" i="13" s="1"/>
  <c r="R992" i="11"/>
  <c r="AA961" i="15"/>
  <c r="AA980" i="13" s="1"/>
  <c r="R984" i="11"/>
  <c r="AA953" i="15"/>
  <c r="AA972" i="13" s="1"/>
  <c r="R976" i="11"/>
  <c r="AA945" i="15"/>
  <c r="AA964" i="13" s="1"/>
  <c r="R968" i="11"/>
  <c r="AA937" i="15"/>
  <c r="AA956" i="13" s="1"/>
  <c r="R960" i="11"/>
  <c r="AA929" i="15"/>
  <c r="AA948" i="13" s="1"/>
  <c r="R952" i="11"/>
  <c r="AA921" i="15"/>
  <c r="AA940" i="13" s="1"/>
  <c r="R944" i="11"/>
  <c r="AA913" i="15"/>
  <c r="AA932" i="13" s="1"/>
  <c r="R936" i="11"/>
  <c r="AA905" i="15"/>
  <c r="AA924" i="13" s="1"/>
  <c r="R928" i="11"/>
  <c r="AA897" i="15"/>
  <c r="AA916" i="13" s="1"/>
  <c r="R920" i="11"/>
  <c r="AA889" i="15"/>
  <c r="AA908" i="13" s="1"/>
  <c r="R912" i="11"/>
  <c r="AA881" i="15"/>
  <c r="AA900" i="13" s="1"/>
  <c r="R904" i="11"/>
  <c r="AA873" i="15"/>
  <c r="AA892" i="13" s="1"/>
  <c r="R896" i="11"/>
  <c r="AA865" i="15"/>
  <c r="AA884" i="13" s="1"/>
  <c r="R888" i="11"/>
  <c r="AA857" i="15"/>
  <c r="AA876" i="13" s="1"/>
  <c r="R880" i="11"/>
  <c r="AA849" i="15"/>
  <c r="AA868" i="13" s="1"/>
  <c r="R872" i="11"/>
  <c r="AA841" i="15"/>
  <c r="AA860" i="13" s="1"/>
  <c r="R864" i="11"/>
  <c r="AA833" i="15"/>
  <c r="AA852" i="13" s="1"/>
  <c r="R856" i="11"/>
  <c r="AA825" i="15"/>
  <c r="AA844" i="13" s="1"/>
  <c r="R848" i="11"/>
  <c r="AA817" i="15"/>
  <c r="AA836" i="13" s="1"/>
  <c r="R840" i="11"/>
  <c r="AA809" i="15"/>
  <c r="AA828" i="13" s="1"/>
  <c r="R832" i="11"/>
  <c r="AA801" i="15"/>
  <c r="AA820" i="13" s="1"/>
  <c r="R824" i="11"/>
  <c r="AA793" i="15"/>
  <c r="AA812" i="13" s="1"/>
  <c r="R816" i="11"/>
  <c r="AA785" i="15"/>
  <c r="AA804" i="13" s="1"/>
  <c r="R808" i="11"/>
  <c r="AA777" i="15"/>
  <c r="AA796" i="13" s="1"/>
  <c r="R800" i="11"/>
  <c r="AA769" i="15"/>
  <c r="AA788" i="13" s="1"/>
  <c r="R792" i="11"/>
  <c r="AA761" i="15"/>
  <c r="AA780" i="13" s="1"/>
  <c r="R784" i="11"/>
  <c r="AA753" i="15"/>
  <c r="AA772" i="13" s="1"/>
  <c r="R776" i="11"/>
  <c r="AA745" i="15"/>
  <c r="AA764" i="13" s="1"/>
  <c r="R768" i="11"/>
  <c r="AA737" i="15"/>
  <c r="AA756" i="13" s="1"/>
  <c r="R760" i="11"/>
  <c r="AA729" i="15"/>
  <c r="AA748" i="13" s="1"/>
  <c r="R752" i="11"/>
  <c r="AA721" i="15"/>
  <c r="AA740" i="13" s="1"/>
  <c r="R744" i="11"/>
  <c r="AA713" i="15"/>
  <c r="AA732" i="13" s="1"/>
  <c r="R736" i="11"/>
  <c r="AA705" i="15"/>
  <c r="AA724" i="13" s="1"/>
  <c r="R728" i="11"/>
  <c r="AA697" i="15"/>
  <c r="AA716" i="13" s="1"/>
  <c r="R720" i="11"/>
  <c r="AA689" i="15"/>
  <c r="AA708" i="13" s="1"/>
  <c r="R712" i="11"/>
  <c r="AA681" i="15"/>
  <c r="AA700" i="13" s="1"/>
  <c r="R704" i="11"/>
  <c r="AA673" i="15"/>
  <c r="AA692" i="13" s="1"/>
  <c r="R696" i="11"/>
  <c r="AA665" i="15"/>
  <c r="AA684" i="13" s="1"/>
  <c r="R688" i="11"/>
  <c r="AA657" i="15"/>
  <c r="AA676" i="13" s="1"/>
  <c r="R680" i="11"/>
  <c r="AA649" i="15"/>
  <c r="AA668" i="13" s="1"/>
  <c r="R672" i="11"/>
  <c r="AA641" i="15"/>
  <c r="AA660" i="13" s="1"/>
  <c r="R664" i="11"/>
  <c r="AA633" i="15"/>
  <c r="AA652" i="13" s="1"/>
  <c r="R656" i="11"/>
  <c r="AA625" i="15"/>
  <c r="AA644" i="13" s="1"/>
  <c r="R648" i="11"/>
  <c r="AA617" i="15"/>
  <c r="AA636" i="13" s="1"/>
  <c r="R640" i="11"/>
  <c r="AA609" i="15"/>
  <c r="AA628" i="13" s="1"/>
  <c r="R632" i="11"/>
  <c r="AA601" i="15"/>
  <c r="AA620" i="13" s="1"/>
  <c r="R624" i="11"/>
  <c r="AA593" i="15"/>
  <c r="AA612" i="13" s="1"/>
  <c r="R616" i="11"/>
  <c r="AA585" i="15"/>
  <c r="AA604" i="13" s="1"/>
  <c r="R608" i="11"/>
  <c r="AA577" i="15"/>
  <c r="AA596" i="13" s="1"/>
  <c r="R600" i="11"/>
  <c r="AA569" i="15"/>
  <c r="AA588" i="13" s="1"/>
  <c r="R592" i="11"/>
  <c r="AA561" i="15"/>
  <c r="AA580" i="13" s="1"/>
  <c r="R584" i="11"/>
  <c r="AA553" i="15"/>
  <c r="AA572" i="13" s="1"/>
  <c r="R576" i="11"/>
  <c r="AA545" i="15"/>
  <c r="AA564" i="13" s="1"/>
  <c r="R568" i="11"/>
  <c r="AA537" i="15"/>
  <c r="AA556" i="13" s="1"/>
  <c r="R560" i="11"/>
  <c r="AA529" i="15"/>
  <c r="AA548" i="13" s="1"/>
  <c r="R552" i="11"/>
  <c r="AA521" i="15"/>
  <c r="AA540" i="13" s="1"/>
  <c r="R544" i="11"/>
  <c r="AA513" i="15"/>
  <c r="AA532" i="13" s="1"/>
  <c r="R536" i="11"/>
  <c r="AA505" i="15"/>
  <c r="AA524" i="13" s="1"/>
  <c r="R528" i="11"/>
  <c r="AA497" i="15"/>
  <c r="AA516" i="13" s="1"/>
  <c r="R520" i="11"/>
  <c r="AA489" i="15"/>
  <c r="AA508" i="13" s="1"/>
  <c r="R512" i="11"/>
  <c r="AA481" i="15"/>
  <c r="AA500" i="13" s="1"/>
  <c r="R504" i="11"/>
  <c r="AA473" i="15"/>
  <c r="AA492" i="13" s="1"/>
  <c r="R496" i="11"/>
  <c r="AA465" i="15"/>
  <c r="AA484" i="13" s="1"/>
  <c r="R488" i="11"/>
  <c r="AA457" i="15"/>
  <c r="AA476" i="13" s="1"/>
  <c r="R480" i="11"/>
  <c r="AA449" i="15"/>
  <c r="AA468" i="13" s="1"/>
  <c r="R472" i="11"/>
  <c r="AA441" i="15"/>
  <c r="AA460" i="13" s="1"/>
  <c r="R464" i="11"/>
  <c r="AA433" i="15"/>
  <c r="AA452" i="13" s="1"/>
  <c r="R456" i="11"/>
  <c r="AA425" i="15"/>
  <c r="AA444" i="13" s="1"/>
  <c r="R448" i="11"/>
  <c r="AA417" i="15"/>
  <c r="AA436" i="13" s="1"/>
  <c r="R440" i="11"/>
  <c r="AA409" i="15"/>
  <c r="AA428" i="13" s="1"/>
  <c r="R432" i="11"/>
  <c r="AA401" i="15"/>
  <c r="AA420" i="13" s="1"/>
  <c r="R424" i="11"/>
  <c r="AA393" i="15"/>
  <c r="AA412" i="13" s="1"/>
  <c r="R416" i="11"/>
  <c r="AA385" i="15"/>
  <c r="AA404" i="13" s="1"/>
  <c r="R408" i="11"/>
  <c r="AA377" i="15"/>
  <c r="AA396" i="13" s="1"/>
  <c r="R400" i="11"/>
  <c r="AA369" i="15"/>
  <c r="AA388" i="13" s="1"/>
  <c r="R392" i="11"/>
  <c r="AA361" i="15"/>
  <c r="AA380" i="13" s="1"/>
  <c r="R384" i="11"/>
  <c r="AA353" i="15"/>
  <c r="AA372" i="13" s="1"/>
  <c r="R376" i="11"/>
  <c r="AA345" i="15"/>
  <c r="AA364" i="13" s="1"/>
  <c r="R368" i="11"/>
  <c r="AA337" i="15"/>
  <c r="AA356" i="13" s="1"/>
  <c r="R360" i="11"/>
  <c r="AA329" i="15"/>
  <c r="AA348" i="13" s="1"/>
  <c r="R352" i="11"/>
  <c r="AA321" i="15"/>
  <c r="AA340" i="13" s="1"/>
  <c r="R344" i="11"/>
  <c r="AA313" i="15"/>
  <c r="AA332" i="13" s="1"/>
  <c r="R336" i="11"/>
  <c r="AA305" i="15"/>
  <c r="AA324" i="13" s="1"/>
  <c r="R328" i="11"/>
  <c r="AA297" i="15"/>
  <c r="AA316" i="13" s="1"/>
  <c r="R320" i="11"/>
  <c r="AA289" i="15"/>
  <c r="AA308" i="13" s="1"/>
  <c r="R312" i="11"/>
  <c r="AA281" i="15"/>
  <c r="AA300" i="13" s="1"/>
  <c r="R304" i="11"/>
  <c r="AA273" i="15"/>
  <c r="AA292" i="13" s="1"/>
  <c r="R296" i="11"/>
  <c r="AA265" i="15"/>
  <c r="AA284" i="13" s="1"/>
  <c r="R288" i="11"/>
  <c r="AA257" i="15"/>
  <c r="AA276" i="13" s="1"/>
  <c r="R280" i="11"/>
  <c r="AA249" i="15"/>
  <c r="AA268" i="13" s="1"/>
  <c r="R272" i="11"/>
  <c r="AA241" i="15"/>
  <c r="AA260" i="13" s="1"/>
  <c r="R264" i="11"/>
  <c r="AA233" i="15"/>
  <c r="AA252" i="13" s="1"/>
  <c r="R256" i="11"/>
  <c r="AA225" i="15"/>
  <c r="AA244" i="13" s="1"/>
  <c r="R248" i="11"/>
  <c r="AA217" i="15"/>
  <c r="AA236" i="13" s="1"/>
  <c r="R240" i="11"/>
  <c r="AA209" i="15"/>
  <c r="AA228" i="13" s="1"/>
  <c r="R232" i="11"/>
  <c r="AA201" i="15"/>
  <c r="AA220" i="13" s="1"/>
  <c r="R224" i="11"/>
  <c r="AA193" i="15"/>
  <c r="AA212" i="13" s="1"/>
  <c r="R216" i="11"/>
  <c r="AA185" i="15"/>
  <c r="AA204" i="13" s="1"/>
  <c r="R208" i="11"/>
  <c r="AA177" i="15"/>
  <c r="AA196" i="13" s="1"/>
  <c r="R200" i="11"/>
  <c r="AA169" i="15"/>
  <c r="AA188" i="13" s="1"/>
  <c r="R192" i="11"/>
  <c r="AA161" i="15"/>
  <c r="AA180" i="13" s="1"/>
  <c r="R184" i="11"/>
  <c r="AA153" i="15"/>
  <c r="AA172" i="13" s="1"/>
  <c r="R176" i="11"/>
  <c r="AA145" i="15"/>
  <c r="AA164" i="13" s="1"/>
  <c r="R168" i="11"/>
  <c r="AA137" i="15"/>
  <c r="AA156" i="13" s="1"/>
  <c r="R160" i="11"/>
  <c r="AA129" i="15"/>
  <c r="AA148" i="13" s="1"/>
  <c r="R152" i="11"/>
  <c r="AA121" i="15"/>
  <c r="AA140" i="13" s="1"/>
  <c r="R144" i="11"/>
  <c r="AA113" i="15"/>
  <c r="AA132" i="13" s="1"/>
  <c r="R136" i="11"/>
  <c r="AA105" i="15"/>
  <c r="AA124" i="13" s="1"/>
  <c r="R128" i="11"/>
  <c r="AA97" i="15"/>
  <c r="AA116" i="13" s="1"/>
  <c r="R120" i="11"/>
  <c r="AA89" i="15"/>
  <c r="AA108" i="13" s="1"/>
  <c r="R112" i="11"/>
  <c r="AA81" i="15"/>
  <c r="AA100" i="13" s="1"/>
  <c r="R104" i="11"/>
  <c r="AA73" i="15"/>
  <c r="AA92" i="13" s="1"/>
  <c r="R96" i="11"/>
  <c r="AA65" i="15"/>
  <c r="AA84" i="13" s="1"/>
  <c r="R88" i="11"/>
  <c r="AA57" i="15"/>
  <c r="AA76" i="13" s="1"/>
  <c r="R80" i="11"/>
  <c r="AA49" i="15"/>
  <c r="AA68" i="13" s="1"/>
  <c r="R72" i="11"/>
  <c r="AA41" i="15"/>
  <c r="AA60" i="13" s="1"/>
  <c r="R64" i="11"/>
  <c r="AA33" i="15"/>
  <c r="AA52" i="13" s="1"/>
  <c r="R56" i="11"/>
  <c r="AA25" i="15"/>
  <c r="AA44" i="13" s="1"/>
  <c r="R48" i="11"/>
  <c r="AA1512" i="15"/>
  <c r="AA1531" i="13" s="1"/>
  <c r="R1535" i="11"/>
  <c r="AA1504" i="15"/>
  <c r="AA1523" i="13" s="1"/>
  <c r="R1527" i="11"/>
  <c r="AA1496" i="15"/>
  <c r="AA1515" i="13" s="1"/>
  <c r="R1519" i="11"/>
  <c r="AA1488" i="15"/>
  <c r="AA1507" i="13" s="1"/>
  <c r="R1511" i="11"/>
  <c r="AA1480" i="15"/>
  <c r="AA1499" i="13" s="1"/>
  <c r="R1503" i="11"/>
  <c r="AA1472" i="15"/>
  <c r="AA1491" i="13" s="1"/>
  <c r="R1495" i="11"/>
  <c r="AA1464" i="15"/>
  <c r="AA1483" i="13" s="1"/>
  <c r="R1487" i="11"/>
  <c r="AA1456" i="15"/>
  <c r="AA1475" i="13" s="1"/>
  <c r="R1479" i="11"/>
  <c r="AA1448" i="15"/>
  <c r="AA1467" i="13" s="1"/>
  <c r="R1471" i="11"/>
  <c r="AA1440" i="15"/>
  <c r="AA1459" i="13" s="1"/>
  <c r="R1463" i="11"/>
  <c r="AA1432" i="15"/>
  <c r="AA1451" i="13" s="1"/>
  <c r="R1455" i="11"/>
  <c r="AA1424" i="15"/>
  <c r="AA1443" i="13" s="1"/>
  <c r="R1447" i="11"/>
  <c r="AA1416" i="15"/>
  <c r="AA1435" i="13" s="1"/>
  <c r="R1439" i="11"/>
  <c r="AA1408" i="15"/>
  <c r="AA1427" i="13" s="1"/>
  <c r="R1431" i="11"/>
  <c r="AA1400" i="15"/>
  <c r="AA1419" i="13" s="1"/>
  <c r="R1423" i="11"/>
  <c r="AA1392" i="15"/>
  <c r="AA1411" i="13" s="1"/>
  <c r="R1415" i="11"/>
  <c r="AA1384" i="15"/>
  <c r="AA1403" i="13" s="1"/>
  <c r="R1407" i="11"/>
  <c r="AA1376" i="15"/>
  <c r="AA1395" i="13" s="1"/>
  <c r="R1399" i="11"/>
  <c r="AA1368" i="15"/>
  <c r="AA1387" i="13" s="1"/>
  <c r="R1391" i="11"/>
  <c r="AA1360" i="15"/>
  <c r="AA1379" i="13" s="1"/>
  <c r="R1383" i="11"/>
  <c r="AA1352" i="15"/>
  <c r="AA1371" i="13" s="1"/>
  <c r="R1375" i="11"/>
  <c r="AA1344" i="15"/>
  <c r="AA1363" i="13" s="1"/>
  <c r="R1367" i="11"/>
  <c r="AA1336" i="15"/>
  <c r="AA1355" i="13" s="1"/>
  <c r="R1359" i="11"/>
  <c r="AA1328" i="15"/>
  <c r="AA1347" i="13" s="1"/>
  <c r="R1351" i="11"/>
  <c r="AA1320" i="15"/>
  <c r="AA1339" i="13" s="1"/>
  <c r="R1343" i="11"/>
  <c r="AA1312" i="15"/>
  <c r="AA1331" i="13" s="1"/>
  <c r="R1335" i="11"/>
  <c r="AA1304" i="15"/>
  <c r="AA1323" i="13" s="1"/>
  <c r="R1327" i="11"/>
  <c r="AA1296" i="15"/>
  <c r="AA1315" i="13" s="1"/>
  <c r="R1319" i="11"/>
  <c r="AA1288" i="15"/>
  <c r="AA1307" i="13" s="1"/>
  <c r="R1311" i="11"/>
  <c r="AA1280" i="15"/>
  <c r="AA1299" i="13" s="1"/>
  <c r="R1303" i="11"/>
  <c r="AA1272" i="15"/>
  <c r="AA1291" i="13" s="1"/>
  <c r="R1295" i="11"/>
  <c r="AA1264" i="15"/>
  <c r="AA1283" i="13" s="1"/>
  <c r="R1287" i="11"/>
  <c r="AA1256" i="15"/>
  <c r="AA1275" i="13" s="1"/>
  <c r="R1279" i="11"/>
  <c r="AA1248" i="15"/>
  <c r="AA1267" i="13" s="1"/>
  <c r="R1271" i="11"/>
  <c r="AA1240" i="15"/>
  <c r="AA1259" i="13" s="1"/>
  <c r="R1263" i="11"/>
  <c r="AA1232" i="15"/>
  <c r="AA1251" i="13" s="1"/>
  <c r="R1255" i="11"/>
  <c r="AA1224" i="15"/>
  <c r="AA1243" i="13" s="1"/>
  <c r="R1247" i="11"/>
  <c r="AA1216" i="15"/>
  <c r="AA1235" i="13" s="1"/>
  <c r="R1239" i="11"/>
  <c r="AA1208" i="15"/>
  <c r="AA1227" i="13" s="1"/>
  <c r="R1231" i="11"/>
  <c r="AA1200" i="15"/>
  <c r="AA1219" i="13" s="1"/>
  <c r="R1223" i="11"/>
  <c r="AA1192" i="15"/>
  <c r="AA1211" i="13" s="1"/>
  <c r="R1215" i="11"/>
  <c r="AA1184" i="15"/>
  <c r="AA1203" i="13" s="1"/>
  <c r="R1207" i="11"/>
  <c r="AA1176" i="15"/>
  <c r="AA1195" i="13" s="1"/>
  <c r="R1199" i="11"/>
  <c r="AA1168" i="15"/>
  <c r="AA1187" i="13" s="1"/>
  <c r="R1191" i="11"/>
  <c r="AA1160" i="15"/>
  <c r="AA1179" i="13" s="1"/>
  <c r="R1183" i="11"/>
  <c r="AA1152" i="15"/>
  <c r="AA1171" i="13" s="1"/>
  <c r="R1175" i="11"/>
  <c r="AA1144" i="15"/>
  <c r="AA1163" i="13" s="1"/>
  <c r="R1167" i="11"/>
  <c r="AA1136" i="15"/>
  <c r="AA1155" i="13" s="1"/>
  <c r="R1159" i="11"/>
  <c r="AA1128" i="15"/>
  <c r="AA1147" i="13" s="1"/>
  <c r="R1151" i="11"/>
  <c r="AA1120" i="15"/>
  <c r="AA1139" i="13" s="1"/>
  <c r="R1143" i="11"/>
  <c r="AA1112" i="15"/>
  <c r="AA1131" i="13" s="1"/>
  <c r="R1135" i="11"/>
  <c r="AA1104" i="15"/>
  <c r="AA1123" i="13" s="1"/>
  <c r="R1127" i="11"/>
  <c r="AA1096" i="15"/>
  <c r="AA1115" i="13" s="1"/>
  <c r="R1119" i="11"/>
  <c r="AA1088" i="15"/>
  <c r="AA1107" i="13" s="1"/>
  <c r="R1111" i="11"/>
  <c r="AA1080" i="15"/>
  <c r="AA1099" i="13" s="1"/>
  <c r="R1103" i="11"/>
  <c r="AA1072" i="15"/>
  <c r="AA1091" i="13" s="1"/>
  <c r="R1095" i="11"/>
  <c r="AA1064" i="15"/>
  <c r="AA1083" i="13" s="1"/>
  <c r="R1087" i="11"/>
  <c r="AA1056" i="15"/>
  <c r="AA1075" i="13" s="1"/>
  <c r="R1079" i="11"/>
  <c r="AA1048" i="15"/>
  <c r="AA1067" i="13" s="1"/>
  <c r="R1071" i="11"/>
  <c r="AA1040" i="15"/>
  <c r="AA1059" i="13" s="1"/>
  <c r="R1063" i="11"/>
  <c r="AA1032" i="15"/>
  <c r="AA1051" i="13" s="1"/>
  <c r="R1055" i="11"/>
  <c r="AA1024" i="15"/>
  <c r="AA1043" i="13" s="1"/>
  <c r="R1047" i="11"/>
  <c r="AA1016" i="15"/>
  <c r="AA1035" i="13" s="1"/>
  <c r="R1039" i="11"/>
  <c r="AA1008" i="15"/>
  <c r="AA1027" i="13" s="1"/>
  <c r="R1031" i="11"/>
  <c r="AA1000" i="15"/>
  <c r="AA1019" i="13" s="1"/>
  <c r="R1023" i="11"/>
  <c r="AA992" i="15"/>
  <c r="AA1011" i="13" s="1"/>
  <c r="R1015" i="11"/>
  <c r="AA984" i="15"/>
  <c r="AA1003" i="13" s="1"/>
  <c r="R1007" i="11"/>
  <c r="AA976" i="15"/>
  <c r="AA995" i="13" s="1"/>
  <c r="R999" i="11"/>
  <c r="AA968" i="15"/>
  <c r="AA987" i="13" s="1"/>
  <c r="R991" i="11"/>
  <c r="AA960" i="15"/>
  <c r="AA979" i="13" s="1"/>
  <c r="R983" i="11"/>
  <c r="AA952" i="15"/>
  <c r="AA971" i="13" s="1"/>
  <c r="R975" i="11"/>
  <c r="AA944" i="15"/>
  <c r="AA963" i="13" s="1"/>
  <c r="R967" i="11"/>
  <c r="AA936" i="15"/>
  <c r="AA955" i="13" s="1"/>
  <c r="R959" i="11"/>
  <c r="AA928" i="15"/>
  <c r="AA947" i="13" s="1"/>
  <c r="R951" i="11"/>
  <c r="AA920" i="15"/>
  <c r="AA939" i="13" s="1"/>
  <c r="R943" i="11"/>
  <c r="AA912" i="15"/>
  <c r="AA931" i="13" s="1"/>
  <c r="R935" i="11"/>
  <c r="AA904" i="15"/>
  <c r="AA923" i="13" s="1"/>
  <c r="R927" i="11"/>
  <c r="AA896" i="15"/>
  <c r="AA915" i="13" s="1"/>
  <c r="R919" i="11"/>
  <c r="AA888" i="15"/>
  <c r="AA907" i="13" s="1"/>
  <c r="R911" i="11"/>
  <c r="AA880" i="15"/>
  <c r="AA899" i="13" s="1"/>
  <c r="R903" i="11"/>
  <c r="AA872" i="15"/>
  <c r="AA891" i="13" s="1"/>
  <c r="R895" i="11"/>
  <c r="AA864" i="15"/>
  <c r="AA883" i="13" s="1"/>
  <c r="R887" i="11"/>
  <c r="AA856" i="15"/>
  <c r="AA875" i="13" s="1"/>
  <c r="R879" i="11"/>
  <c r="AA848" i="15"/>
  <c r="AA867" i="13" s="1"/>
  <c r="R871" i="11"/>
  <c r="AA840" i="15"/>
  <c r="AA859" i="13" s="1"/>
  <c r="R863" i="11"/>
  <c r="AA832" i="15"/>
  <c r="AA851" i="13" s="1"/>
  <c r="R855" i="11"/>
  <c r="AA824" i="15"/>
  <c r="AA843" i="13" s="1"/>
  <c r="R847" i="11"/>
  <c r="AA816" i="15"/>
  <c r="AA835" i="13" s="1"/>
  <c r="R839" i="11"/>
  <c r="AA808" i="15"/>
  <c r="AA827" i="13" s="1"/>
  <c r="R831" i="11"/>
  <c r="AA800" i="15"/>
  <c r="AA819" i="13" s="1"/>
  <c r="R823" i="11"/>
  <c r="AA792" i="15"/>
  <c r="AA811" i="13" s="1"/>
  <c r="R815" i="11"/>
  <c r="AA784" i="15"/>
  <c r="AA803" i="13" s="1"/>
  <c r="R807" i="11"/>
  <c r="AA776" i="15"/>
  <c r="AA795" i="13" s="1"/>
  <c r="R799" i="11"/>
  <c r="AA768" i="15"/>
  <c r="AA787" i="13" s="1"/>
  <c r="R791" i="11"/>
  <c r="AA760" i="15"/>
  <c r="AA779" i="13" s="1"/>
  <c r="R783" i="11"/>
  <c r="AA752" i="15"/>
  <c r="AA771" i="13" s="1"/>
  <c r="R775" i="11"/>
  <c r="AA744" i="15"/>
  <c r="AA763" i="13" s="1"/>
  <c r="R767" i="11"/>
  <c r="AA736" i="15"/>
  <c r="AA755" i="13" s="1"/>
  <c r="R759" i="11"/>
  <c r="AA728" i="15"/>
  <c r="AA747" i="13" s="1"/>
  <c r="R751" i="11"/>
  <c r="AA720" i="15"/>
  <c r="AA739" i="13" s="1"/>
  <c r="R743" i="11"/>
  <c r="AA712" i="15"/>
  <c r="AA731" i="13" s="1"/>
  <c r="R735" i="11"/>
  <c r="AA704" i="15"/>
  <c r="AA723" i="13" s="1"/>
  <c r="R727" i="11"/>
  <c r="AA696" i="15"/>
  <c r="AA715" i="13" s="1"/>
  <c r="R719" i="11"/>
  <c r="AA688" i="15"/>
  <c r="AA707" i="13" s="1"/>
  <c r="R711" i="11"/>
  <c r="AA680" i="15"/>
  <c r="AA699" i="13" s="1"/>
  <c r="R703" i="11"/>
  <c r="AA672" i="15"/>
  <c r="AA691" i="13" s="1"/>
  <c r="R695" i="11"/>
  <c r="AA664" i="15"/>
  <c r="AA683" i="13" s="1"/>
  <c r="R687" i="11"/>
  <c r="AA656" i="15"/>
  <c r="AA675" i="13" s="1"/>
  <c r="R679" i="11"/>
  <c r="AA648" i="15"/>
  <c r="AA667" i="13" s="1"/>
  <c r="R671" i="11"/>
  <c r="AA640" i="15"/>
  <c r="AA659" i="13" s="1"/>
  <c r="R663" i="11"/>
  <c r="AA632" i="15"/>
  <c r="AA651" i="13" s="1"/>
  <c r="R655" i="11"/>
  <c r="AA624" i="15"/>
  <c r="AA643" i="13" s="1"/>
  <c r="R647" i="11"/>
  <c r="AA616" i="15"/>
  <c r="AA635" i="13" s="1"/>
  <c r="R639" i="11"/>
  <c r="AA608" i="15"/>
  <c r="AA627" i="13" s="1"/>
  <c r="R631" i="11"/>
  <c r="AA600" i="15"/>
  <c r="AA619" i="13" s="1"/>
  <c r="R623" i="11"/>
  <c r="AA592" i="15"/>
  <c r="AA611" i="13" s="1"/>
  <c r="R615" i="11"/>
  <c r="AA584" i="15"/>
  <c r="AA603" i="13" s="1"/>
  <c r="R607" i="11"/>
  <c r="AA576" i="15"/>
  <c r="AA595" i="13" s="1"/>
  <c r="R599" i="11"/>
  <c r="AA568" i="15"/>
  <c r="AA587" i="13" s="1"/>
  <c r="R591" i="11"/>
  <c r="AA560" i="15"/>
  <c r="AA579" i="13" s="1"/>
  <c r="R583" i="11"/>
  <c r="AA552" i="15"/>
  <c r="AA571" i="13" s="1"/>
  <c r="R575" i="11"/>
  <c r="AA544" i="15"/>
  <c r="AA563" i="13" s="1"/>
  <c r="R567" i="11"/>
  <c r="AA536" i="15"/>
  <c r="AA555" i="13" s="1"/>
  <c r="R559" i="11"/>
  <c r="AA528" i="15"/>
  <c r="AA547" i="13" s="1"/>
  <c r="R551" i="11"/>
  <c r="AA520" i="15"/>
  <c r="AA539" i="13" s="1"/>
  <c r="R543" i="11"/>
  <c r="AA512" i="15"/>
  <c r="AA531" i="13" s="1"/>
  <c r="R535" i="11"/>
  <c r="AA504" i="15"/>
  <c r="AA523" i="13" s="1"/>
  <c r="R527" i="11"/>
  <c r="AA496" i="15"/>
  <c r="AA515" i="13" s="1"/>
  <c r="R519" i="11"/>
  <c r="AA488" i="15"/>
  <c r="AA507" i="13" s="1"/>
  <c r="R511" i="11"/>
  <c r="AA480" i="15"/>
  <c r="AA499" i="13" s="1"/>
  <c r="R503" i="11"/>
  <c r="AA472" i="15"/>
  <c r="AA491" i="13" s="1"/>
  <c r="R495" i="11"/>
  <c r="AA464" i="15"/>
  <c r="AA483" i="13" s="1"/>
  <c r="R487" i="11"/>
  <c r="AA456" i="15"/>
  <c r="AA475" i="13" s="1"/>
  <c r="R479" i="11"/>
  <c r="AA448" i="15"/>
  <c r="AA467" i="13" s="1"/>
  <c r="R471" i="11"/>
  <c r="AA440" i="15"/>
  <c r="AA459" i="13" s="1"/>
  <c r="R463" i="11"/>
  <c r="AA432" i="15"/>
  <c r="AA451" i="13" s="1"/>
  <c r="R455" i="11"/>
  <c r="AA424" i="15"/>
  <c r="AA443" i="13" s="1"/>
  <c r="R447" i="11"/>
  <c r="AA416" i="15"/>
  <c r="AA435" i="13" s="1"/>
  <c r="R439" i="11"/>
  <c r="AA408" i="15"/>
  <c r="AA427" i="13" s="1"/>
  <c r="R431" i="11"/>
  <c r="AA400" i="15"/>
  <c r="AA419" i="13" s="1"/>
  <c r="R423" i="11"/>
  <c r="AA392" i="15"/>
  <c r="AA411" i="13" s="1"/>
  <c r="R415" i="11"/>
  <c r="AA384" i="15"/>
  <c r="AA403" i="13" s="1"/>
  <c r="R407" i="11"/>
  <c r="AA376" i="15"/>
  <c r="AA395" i="13" s="1"/>
  <c r="R399" i="11"/>
  <c r="AA368" i="15"/>
  <c r="AA387" i="13" s="1"/>
  <c r="R391" i="11"/>
  <c r="AA360" i="15"/>
  <c r="AA379" i="13" s="1"/>
  <c r="R383" i="11"/>
  <c r="AA352" i="15"/>
  <c r="AA371" i="13" s="1"/>
  <c r="R375" i="11"/>
  <c r="AA344" i="15"/>
  <c r="AA363" i="13" s="1"/>
  <c r="R367" i="11"/>
  <c r="AA336" i="15"/>
  <c r="AA355" i="13" s="1"/>
  <c r="R359" i="11"/>
  <c r="AA328" i="15"/>
  <c r="AA347" i="13" s="1"/>
  <c r="R351" i="11"/>
  <c r="AA320" i="15"/>
  <c r="AA339" i="13" s="1"/>
  <c r="R343" i="11"/>
  <c r="AA312" i="15"/>
  <c r="AA331" i="13" s="1"/>
  <c r="R335" i="11"/>
  <c r="AA304" i="15"/>
  <c r="AA323" i="13" s="1"/>
  <c r="R327" i="11"/>
  <c r="AA296" i="15"/>
  <c r="AA315" i="13" s="1"/>
  <c r="R319" i="11"/>
  <c r="AA288" i="15"/>
  <c r="AA307" i="13" s="1"/>
  <c r="R311" i="11"/>
  <c r="AA280" i="15"/>
  <c r="AA299" i="13" s="1"/>
  <c r="R303" i="11"/>
  <c r="AA272" i="15"/>
  <c r="AA291" i="13" s="1"/>
  <c r="R295" i="11"/>
  <c r="AA264" i="15"/>
  <c r="AA283" i="13" s="1"/>
  <c r="R287" i="11"/>
  <c r="AA256" i="15"/>
  <c r="AA275" i="13" s="1"/>
  <c r="R279" i="11"/>
  <c r="AA248" i="15"/>
  <c r="AA267" i="13" s="1"/>
  <c r="R271" i="11"/>
  <c r="AA240" i="15"/>
  <c r="AA259" i="13" s="1"/>
  <c r="R263" i="11"/>
  <c r="AA232" i="15"/>
  <c r="AA251" i="13" s="1"/>
  <c r="R255" i="11"/>
  <c r="AA224" i="15"/>
  <c r="AA243" i="13" s="1"/>
  <c r="R247" i="11"/>
  <c r="AA216" i="15"/>
  <c r="AA235" i="13" s="1"/>
  <c r="R239" i="11"/>
  <c r="AA208" i="15"/>
  <c r="AA227" i="13" s="1"/>
  <c r="R231" i="11"/>
  <c r="AA200" i="15"/>
  <c r="AA219" i="13" s="1"/>
  <c r="R223" i="11"/>
  <c r="AA192" i="15"/>
  <c r="AA211" i="13" s="1"/>
  <c r="R215" i="11"/>
  <c r="AA184" i="15"/>
  <c r="AA203" i="13" s="1"/>
  <c r="R207" i="11"/>
  <c r="AA176" i="15"/>
  <c r="AA195" i="13" s="1"/>
  <c r="R199" i="11"/>
  <c r="AA168" i="15"/>
  <c r="AA187" i="13" s="1"/>
  <c r="R191" i="11"/>
  <c r="AA160" i="15"/>
  <c r="AA179" i="13" s="1"/>
  <c r="R183" i="11"/>
  <c r="AA152" i="15"/>
  <c r="AA171" i="13" s="1"/>
  <c r="R175" i="11"/>
  <c r="AA144" i="15"/>
  <c r="AA163" i="13" s="1"/>
  <c r="R167" i="11"/>
  <c r="AA136" i="15"/>
  <c r="AA155" i="13" s="1"/>
  <c r="R159" i="11"/>
  <c r="AA128" i="15"/>
  <c r="AA147" i="13" s="1"/>
  <c r="R151" i="11"/>
  <c r="AA120" i="15"/>
  <c r="AA139" i="13" s="1"/>
  <c r="R143" i="11"/>
  <c r="AA112" i="15"/>
  <c r="AA131" i="13" s="1"/>
  <c r="R135" i="11"/>
  <c r="AA104" i="15"/>
  <c r="AA123" i="13" s="1"/>
  <c r="R127" i="11"/>
  <c r="AA96" i="15"/>
  <c r="AA115" i="13" s="1"/>
  <c r="R119" i="11"/>
  <c r="AA88" i="15"/>
  <c r="AA107" i="13" s="1"/>
  <c r="R111" i="11"/>
  <c r="AA80" i="15"/>
  <c r="AA99" i="13" s="1"/>
  <c r="R103" i="11"/>
  <c r="AA72" i="15"/>
  <c r="AA91" i="13" s="1"/>
  <c r="R95" i="11"/>
  <c r="AA64" i="15"/>
  <c r="AA83" i="13" s="1"/>
  <c r="R87" i="11"/>
  <c r="AA56" i="15"/>
  <c r="AA75" i="13" s="1"/>
  <c r="R79" i="11"/>
  <c r="AA48" i="15"/>
  <c r="AA67" i="13" s="1"/>
  <c r="R71" i="11"/>
  <c r="AA40" i="15"/>
  <c r="AA59" i="13" s="1"/>
  <c r="R63" i="11"/>
  <c r="AA32" i="15"/>
  <c r="AA51" i="13" s="1"/>
  <c r="R55" i="11"/>
  <c r="AA24" i="15"/>
  <c r="AA43" i="13" s="1"/>
  <c r="R47" i="11"/>
  <c r="Y1512" i="15"/>
  <c r="Y1531" i="13" s="1"/>
  <c r="Q1535" i="11"/>
  <c r="Y1504" i="15"/>
  <c r="Y1523" i="13" s="1"/>
  <c r="Q1527" i="11"/>
  <c r="W1527" i="11" s="1"/>
  <c r="Y1496" i="15"/>
  <c r="Y1515" i="13" s="1"/>
  <c r="Q1519" i="11"/>
  <c r="W1519" i="11" s="1"/>
  <c r="Y1488" i="15"/>
  <c r="Y1507" i="13" s="1"/>
  <c r="Q1511" i="11"/>
  <c r="W1511" i="11" s="1"/>
  <c r="Y1480" i="15"/>
  <c r="Y1499" i="13" s="1"/>
  <c r="Q1503" i="11"/>
  <c r="Y1472" i="15"/>
  <c r="Y1491" i="13" s="1"/>
  <c r="Q1495" i="11"/>
  <c r="W1495" i="11" s="1"/>
  <c r="Y1464" i="15"/>
  <c r="Y1483" i="13" s="1"/>
  <c r="Q1487" i="11"/>
  <c r="W1487" i="11" s="1"/>
  <c r="Y1456" i="15"/>
  <c r="Y1475" i="13" s="1"/>
  <c r="Q1479" i="11"/>
  <c r="W1479" i="11" s="1"/>
  <c r="Y1448" i="15"/>
  <c r="Y1467" i="13" s="1"/>
  <c r="Q1471" i="11"/>
  <c r="Y1440" i="15"/>
  <c r="Y1459" i="13" s="1"/>
  <c r="Q1463" i="11"/>
  <c r="W1463" i="11" s="1"/>
  <c r="Y1432" i="15"/>
  <c r="Y1451" i="13" s="1"/>
  <c r="Q1455" i="11"/>
  <c r="W1455" i="11" s="1"/>
  <c r="Y1424" i="15"/>
  <c r="Y1443" i="13" s="1"/>
  <c r="Q1447" i="11"/>
  <c r="W1447" i="11" s="1"/>
  <c r="Y1416" i="15"/>
  <c r="Y1435" i="13" s="1"/>
  <c r="Q1439" i="11"/>
  <c r="Y1408" i="15"/>
  <c r="Y1427" i="13" s="1"/>
  <c r="Q1431" i="11"/>
  <c r="W1431" i="11" s="1"/>
  <c r="Y1400" i="15"/>
  <c r="Y1419" i="13" s="1"/>
  <c r="Q1423" i="11"/>
  <c r="W1423" i="11" s="1"/>
  <c r="Y1392" i="15"/>
  <c r="Y1411" i="13" s="1"/>
  <c r="Q1415" i="11"/>
  <c r="W1415" i="11" s="1"/>
  <c r="Y1384" i="15"/>
  <c r="Y1403" i="13" s="1"/>
  <c r="Q1407" i="11"/>
  <c r="Y1376" i="15"/>
  <c r="Y1395" i="13" s="1"/>
  <c r="Q1399" i="11"/>
  <c r="W1399" i="11" s="1"/>
  <c r="Y1368" i="15"/>
  <c r="Y1387" i="13" s="1"/>
  <c r="Q1391" i="11"/>
  <c r="W1391" i="11" s="1"/>
  <c r="Y1360" i="15"/>
  <c r="Y1379" i="13" s="1"/>
  <c r="Q1383" i="11"/>
  <c r="W1383" i="11" s="1"/>
  <c r="Y1352" i="15"/>
  <c r="Y1371" i="13" s="1"/>
  <c r="Q1375" i="11"/>
  <c r="Y1344" i="15"/>
  <c r="Y1363" i="13" s="1"/>
  <c r="Q1367" i="11"/>
  <c r="W1367" i="11" s="1"/>
  <c r="Y1336" i="15"/>
  <c r="Y1355" i="13" s="1"/>
  <c r="Q1359" i="11"/>
  <c r="W1359" i="11" s="1"/>
  <c r="Y1328" i="15"/>
  <c r="Y1347" i="13" s="1"/>
  <c r="Q1351" i="11"/>
  <c r="W1351" i="11" s="1"/>
  <c r="Y1320" i="15"/>
  <c r="Y1339" i="13" s="1"/>
  <c r="Q1343" i="11"/>
  <c r="Y1312" i="15"/>
  <c r="Y1331" i="13" s="1"/>
  <c r="Q1335" i="11"/>
  <c r="W1335" i="11" s="1"/>
  <c r="Y1304" i="15"/>
  <c r="Y1323" i="13" s="1"/>
  <c r="Q1327" i="11"/>
  <c r="W1327" i="11" s="1"/>
  <c r="Y1296" i="15"/>
  <c r="Y1315" i="13" s="1"/>
  <c r="Q1319" i="11"/>
  <c r="W1319" i="11" s="1"/>
  <c r="Y1288" i="15"/>
  <c r="Y1307" i="13" s="1"/>
  <c r="Q1311" i="11"/>
  <c r="Y1280" i="15"/>
  <c r="Y1299" i="13" s="1"/>
  <c r="Q1303" i="11"/>
  <c r="W1303" i="11" s="1"/>
  <c r="Y1272" i="15"/>
  <c r="Y1291" i="13" s="1"/>
  <c r="Q1295" i="11"/>
  <c r="W1295" i="11" s="1"/>
  <c r="Y1264" i="15"/>
  <c r="Y1283" i="13" s="1"/>
  <c r="Q1287" i="11"/>
  <c r="W1287" i="11" s="1"/>
  <c r="Y1256" i="15"/>
  <c r="Y1275" i="13" s="1"/>
  <c r="Q1279" i="11"/>
  <c r="Y1248" i="15"/>
  <c r="Y1267" i="13" s="1"/>
  <c r="Q1271" i="11"/>
  <c r="W1271" i="11" s="1"/>
  <c r="Y1240" i="15"/>
  <c r="Y1259" i="13" s="1"/>
  <c r="Q1263" i="11"/>
  <c r="W1263" i="11" s="1"/>
  <c r="Y1232" i="15"/>
  <c r="Y1251" i="13" s="1"/>
  <c r="Q1255" i="11"/>
  <c r="W1255" i="11" s="1"/>
  <c r="Y1224" i="15"/>
  <c r="Y1243" i="13" s="1"/>
  <c r="Q1247" i="11"/>
  <c r="Y1216" i="15"/>
  <c r="Y1235" i="13" s="1"/>
  <c r="Q1239" i="11"/>
  <c r="W1239" i="11" s="1"/>
  <c r="Y1208" i="15"/>
  <c r="Y1227" i="13" s="1"/>
  <c r="Q1231" i="11"/>
  <c r="W1231" i="11" s="1"/>
  <c r="Y1200" i="15"/>
  <c r="Y1219" i="13" s="1"/>
  <c r="Q1223" i="11"/>
  <c r="W1223" i="11" s="1"/>
  <c r="Y1192" i="15"/>
  <c r="Y1211" i="13" s="1"/>
  <c r="Q1215" i="11"/>
  <c r="Y1184" i="15"/>
  <c r="Y1203" i="13" s="1"/>
  <c r="Q1207" i="11"/>
  <c r="W1207" i="11" s="1"/>
  <c r="Y1176" i="15"/>
  <c r="Y1195" i="13" s="1"/>
  <c r="Q1199" i="11"/>
  <c r="W1199" i="11" s="1"/>
  <c r="Y1168" i="15"/>
  <c r="Y1187" i="13" s="1"/>
  <c r="Q1191" i="11"/>
  <c r="W1191" i="11" s="1"/>
  <c r="Y1160" i="15"/>
  <c r="Y1179" i="13" s="1"/>
  <c r="Q1183" i="11"/>
  <c r="Y1152" i="15"/>
  <c r="Y1171" i="13" s="1"/>
  <c r="Q1175" i="11"/>
  <c r="W1175" i="11" s="1"/>
  <c r="Y1144" i="15"/>
  <c r="Y1163" i="13" s="1"/>
  <c r="Q1167" i="11"/>
  <c r="W1167" i="11" s="1"/>
  <c r="Y1136" i="15"/>
  <c r="Y1155" i="13" s="1"/>
  <c r="Q1159" i="11"/>
  <c r="W1159" i="11" s="1"/>
  <c r="Y1128" i="15"/>
  <c r="Y1147" i="13" s="1"/>
  <c r="Q1151" i="11"/>
  <c r="Y1120" i="15"/>
  <c r="Y1139" i="13" s="1"/>
  <c r="Q1143" i="11"/>
  <c r="W1143" i="11" s="1"/>
  <c r="Y1112" i="15"/>
  <c r="Y1131" i="13" s="1"/>
  <c r="Q1135" i="11"/>
  <c r="W1135" i="11" s="1"/>
  <c r="Y1104" i="15"/>
  <c r="Y1123" i="13" s="1"/>
  <c r="Q1127" i="11"/>
  <c r="W1127" i="11" s="1"/>
  <c r="Y1096" i="15"/>
  <c r="Y1115" i="13" s="1"/>
  <c r="Q1119" i="11"/>
  <c r="Y1088" i="15"/>
  <c r="Y1107" i="13" s="1"/>
  <c r="Q1111" i="11"/>
  <c r="W1111" i="11" s="1"/>
  <c r="Y1080" i="15"/>
  <c r="Y1099" i="13" s="1"/>
  <c r="Q1103" i="11"/>
  <c r="W1103" i="11" s="1"/>
  <c r="Y1072" i="15"/>
  <c r="Y1091" i="13" s="1"/>
  <c r="Q1095" i="11"/>
  <c r="W1095" i="11" s="1"/>
  <c r="Y1064" i="15"/>
  <c r="Y1083" i="13" s="1"/>
  <c r="Q1087" i="11"/>
  <c r="Y1056" i="15"/>
  <c r="Y1075" i="13" s="1"/>
  <c r="Q1079" i="11"/>
  <c r="W1079" i="11" s="1"/>
  <c r="Y1048" i="15"/>
  <c r="Y1067" i="13" s="1"/>
  <c r="Q1071" i="11"/>
  <c r="W1071" i="11" s="1"/>
  <c r="Y1040" i="15"/>
  <c r="Y1059" i="13" s="1"/>
  <c r="Q1063" i="11"/>
  <c r="W1063" i="11" s="1"/>
  <c r="Y1032" i="15"/>
  <c r="Y1051" i="13" s="1"/>
  <c r="Q1055" i="11"/>
  <c r="Y1024" i="15"/>
  <c r="Y1043" i="13" s="1"/>
  <c r="Q1047" i="11"/>
  <c r="W1047" i="11" s="1"/>
  <c r="Y1016" i="15"/>
  <c r="Y1035" i="13" s="1"/>
  <c r="Q1039" i="11"/>
  <c r="W1039" i="11" s="1"/>
  <c r="Y1008" i="15"/>
  <c r="Y1027" i="13" s="1"/>
  <c r="Q1031" i="11"/>
  <c r="W1031" i="11" s="1"/>
  <c r="Y1000" i="15"/>
  <c r="Y1019" i="13" s="1"/>
  <c r="Q1023" i="11"/>
  <c r="Y992" i="15"/>
  <c r="Y1011" i="13" s="1"/>
  <c r="Q1015" i="11"/>
  <c r="W1015" i="11" s="1"/>
  <c r="Y984" i="15"/>
  <c r="Y1003" i="13" s="1"/>
  <c r="Q1007" i="11"/>
  <c r="W1007" i="11" s="1"/>
  <c r="Y976" i="15"/>
  <c r="Y995" i="13" s="1"/>
  <c r="Q999" i="11"/>
  <c r="W999" i="11" s="1"/>
  <c r="Y968" i="15"/>
  <c r="Y987" i="13" s="1"/>
  <c r="Q991" i="11"/>
  <c r="Y960" i="15"/>
  <c r="Y979" i="13" s="1"/>
  <c r="Q983" i="11"/>
  <c r="W983" i="11" s="1"/>
  <c r="Y952" i="15"/>
  <c r="Y971" i="13" s="1"/>
  <c r="Q975" i="11"/>
  <c r="W975" i="11" s="1"/>
  <c r="Y944" i="15"/>
  <c r="Y963" i="13" s="1"/>
  <c r="Q967" i="11"/>
  <c r="W967" i="11" s="1"/>
  <c r="Y936" i="15"/>
  <c r="Y955" i="13" s="1"/>
  <c r="Q959" i="11"/>
  <c r="Y928" i="15"/>
  <c r="Y947" i="13" s="1"/>
  <c r="Q951" i="11"/>
  <c r="W951" i="11" s="1"/>
  <c r="Y920" i="15"/>
  <c r="Y939" i="13" s="1"/>
  <c r="Q943" i="11"/>
  <c r="W943" i="11" s="1"/>
  <c r="Y912" i="15"/>
  <c r="Y931" i="13" s="1"/>
  <c r="Q935" i="11"/>
  <c r="W935" i="11" s="1"/>
  <c r="Y904" i="15"/>
  <c r="Y923" i="13" s="1"/>
  <c r="Q927" i="11"/>
  <c r="Y896" i="15"/>
  <c r="Y915" i="13" s="1"/>
  <c r="Q919" i="11"/>
  <c r="W919" i="11" s="1"/>
  <c r="Y888" i="15"/>
  <c r="Y907" i="13" s="1"/>
  <c r="Q911" i="11"/>
  <c r="W911" i="11" s="1"/>
  <c r="Y880" i="15"/>
  <c r="Y899" i="13" s="1"/>
  <c r="Q903" i="11"/>
  <c r="W903" i="11" s="1"/>
  <c r="Y872" i="15"/>
  <c r="Y891" i="13" s="1"/>
  <c r="Q895" i="11"/>
  <c r="Y864" i="15"/>
  <c r="Y883" i="13" s="1"/>
  <c r="Q887" i="11"/>
  <c r="W887" i="11" s="1"/>
  <c r="Y856" i="15"/>
  <c r="Y875" i="13" s="1"/>
  <c r="Q879" i="11"/>
  <c r="W879" i="11" s="1"/>
  <c r="Y848" i="15"/>
  <c r="Y867" i="13" s="1"/>
  <c r="Q871" i="11"/>
  <c r="W871" i="11" s="1"/>
  <c r="Y840" i="15"/>
  <c r="Y859" i="13" s="1"/>
  <c r="Q863" i="11"/>
  <c r="W863" i="11" s="1"/>
  <c r="Y832" i="15"/>
  <c r="Y851" i="13" s="1"/>
  <c r="Q855" i="11"/>
  <c r="W855" i="11" s="1"/>
  <c r="Y824" i="15"/>
  <c r="Y843" i="13" s="1"/>
  <c r="Q847" i="11"/>
  <c r="W847" i="11" s="1"/>
  <c r="Y816" i="15"/>
  <c r="Y835" i="13" s="1"/>
  <c r="Q839" i="11"/>
  <c r="W839" i="11" s="1"/>
  <c r="Y808" i="15"/>
  <c r="Y827" i="13" s="1"/>
  <c r="Q831" i="11"/>
  <c r="W831" i="11" s="1"/>
  <c r="Y800" i="15"/>
  <c r="Y819" i="13" s="1"/>
  <c r="Q823" i="11"/>
  <c r="W823" i="11" s="1"/>
  <c r="Y792" i="15"/>
  <c r="Y811" i="13" s="1"/>
  <c r="Q815" i="11"/>
  <c r="W815" i="11" s="1"/>
  <c r="Y784" i="15"/>
  <c r="Y803" i="13" s="1"/>
  <c r="Q807" i="11"/>
  <c r="W807" i="11" s="1"/>
  <c r="Y776" i="15"/>
  <c r="Y795" i="13" s="1"/>
  <c r="Q799" i="11"/>
  <c r="W799" i="11" s="1"/>
  <c r="Y768" i="15"/>
  <c r="Y787" i="13" s="1"/>
  <c r="Q791" i="11"/>
  <c r="W791" i="11" s="1"/>
  <c r="Y760" i="15"/>
  <c r="Y779" i="13" s="1"/>
  <c r="Q783" i="11"/>
  <c r="W783" i="11" s="1"/>
  <c r="Y752" i="15"/>
  <c r="Y771" i="13" s="1"/>
  <c r="Q775" i="11"/>
  <c r="W775" i="11" s="1"/>
  <c r="Y744" i="15"/>
  <c r="Y763" i="13" s="1"/>
  <c r="Q767" i="11"/>
  <c r="W767" i="11" s="1"/>
  <c r="Y736" i="15"/>
  <c r="Y755" i="13" s="1"/>
  <c r="Q759" i="11"/>
  <c r="W759" i="11" s="1"/>
  <c r="Y728" i="15"/>
  <c r="Y747" i="13" s="1"/>
  <c r="Q751" i="11"/>
  <c r="W751" i="11" s="1"/>
  <c r="Y720" i="15"/>
  <c r="Y739" i="13" s="1"/>
  <c r="Q743" i="11"/>
  <c r="W743" i="11" s="1"/>
  <c r="Y712" i="15"/>
  <c r="Y731" i="13" s="1"/>
  <c r="Q735" i="11"/>
  <c r="W735" i="11" s="1"/>
  <c r="Y704" i="15"/>
  <c r="Y723" i="13" s="1"/>
  <c r="Q727" i="11"/>
  <c r="W727" i="11" s="1"/>
  <c r="Y696" i="15"/>
  <c r="Y715" i="13" s="1"/>
  <c r="Q719" i="11"/>
  <c r="W719" i="11" s="1"/>
  <c r="Y688" i="15"/>
  <c r="Y707" i="13" s="1"/>
  <c r="Q711" i="11"/>
  <c r="W711" i="11" s="1"/>
  <c r="Y680" i="15"/>
  <c r="Y699" i="13" s="1"/>
  <c r="Q703" i="11"/>
  <c r="W703" i="11" s="1"/>
  <c r="Y672" i="15"/>
  <c r="Y691" i="13" s="1"/>
  <c r="Q695" i="11"/>
  <c r="W695" i="11" s="1"/>
  <c r="Y664" i="15"/>
  <c r="Y683" i="13" s="1"/>
  <c r="Q687" i="11"/>
  <c r="W687" i="11" s="1"/>
  <c r="Y656" i="15"/>
  <c r="Y675" i="13" s="1"/>
  <c r="Q679" i="11"/>
  <c r="W679" i="11" s="1"/>
  <c r="Y648" i="15"/>
  <c r="Y667" i="13" s="1"/>
  <c r="Q671" i="11"/>
  <c r="W671" i="11" s="1"/>
  <c r="Y640" i="15"/>
  <c r="Y659" i="13" s="1"/>
  <c r="Q663" i="11"/>
  <c r="W663" i="11" s="1"/>
  <c r="Y632" i="15"/>
  <c r="Y651" i="13" s="1"/>
  <c r="Q655" i="11"/>
  <c r="W655" i="11" s="1"/>
  <c r="Y624" i="15"/>
  <c r="Y643" i="13" s="1"/>
  <c r="Q647" i="11"/>
  <c r="W647" i="11" s="1"/>
  <c r="Y616" i="15"/>
  <c r="Y635" i="13" s="1"/>
  <c r="Q639" i="11"/>
  <c r="W639" i="11" s="1"/>
  <c r="Y608" i="15"/>
  <c r="Y627" i="13" s="1"/>
  <c r="Q631" i="11"/>
  <c r="W631" i="11" s="1"/>
  <c r="Y600" i="15"/>
  <c r="Y619" i="13" s="1"/>
  <c r="Q623" i="11"/>
  <c r="W623" i="11" s="1"/>
  <c r="Y592" i="15"/>
  <c r="Y611" i="13" s="1"/>
  <c r="Q615" i="11"/>
  <c r="W615" i="11" s="1"/>
  <c r="Y584" i="15"/>
  <c r="Y603" i="13" s="1"/>
  <c r="Q607" i="11"/>
  <c r="W607" i="11" s="1"/>
  <c r="Y576" i="15"/>
  <c r="Y595" i="13" s="1"/>
  <c r="Q599" i="11"/>
  <c r="W599" i="11" s="1"/>
  <c r="Y568" i="15"/>
  <c r="Y587" i="13" s="1"/>
  <c r="Q591" i="11"/>
  <c r="W591" i="11" s="1"/>
  <c r="Y560" i="15"/>
  <c r="Y579" i="13" s="1"/>
  <c r="Q583" i="11"/>
  <c r="W583" i="11" s="1"/>
  <c r="Y552" i="15"/>
  <c r="Y571" i="13" s="1"/>
  <c r="Q575" i="11"/>
  <c r="W575" i="11" s="1"/>
  <c r="Y544" i="15"/>
  <c r="Y563" i="13" s="1"/>
  <c r="Q567" i="11"/>
  <c r="W567" i="11" s="1"/>
  <c r="Y536" i="15"/>
  <c r="Y555" i="13" s="1"/>
  <c r="Q559" i="11"/>
  <c r="W559" i="11" s="1"/>
  <c r="Y528" i="15"/>
  <c r="Y547" i="13" s="1"/>
  <c r="Q551" i="11"/>
  <c r="W551" i="11" s="1"/>
  <c r="Y520" i="15"/>
  <c r="Y539" i="13" s="1"/>
  <c r="Q543" i="11"/>
  <c r="W543" i="11" s="1"/>
  <c r="Y512" i="15"/>
  <c r="Y531" i="13" s="1"/>
  <c r="Q535" i="11"/>
  <c r="W535" i="11" s="1"/>
  <c r="Y504" i="15"/>
  <c r="Y523" i="13" s="1"/>
  <c r="Q527" i="11"/>
  <c r="W527" i="11" s="1"/>
  <c r="Y496" i="15"/>
  <c r="Y515" i="13" s="1"/>
  <c r="Q519" i="11"/>
  <c r="W519" i="11" s="1"/>
  <c r="Y488" i="15"/>
  <c r="Y507" i="13" s="1"/>
  <c r="Q511" i="11"/>
  <c r="W511" i="11" s="1"/>
  <c r="Y480" i="15"/>
  <c r="Y499" i="13" s="1"/>
  <c r="Q503" i="11"/>
  <c r="W503" i="11" s="1"/>
  <c r="Y472" i="15"/>
  <c r="Y491" i="13" s="1"/>
  <c r="Q495" i="11"/>
  <c r="W495" i="11" s="1"/>
  <c r="Y464" i="15"/>
  <c r="Y483" i="13" s="1"/>
  <c r="Q487" i="11"/>
  <c r="W487" i="11" s="1"/>
  <c r="Y456" i="15"/>
  <c r="Y475" i="13" s="1"/>
  <c r="Q479" i="11"/>
  <c r="W479" i="11" s="1"/>
  <c r="Y448" i="15"/>
  <c r="Y467" i="13" s="1"/>
  <c r="Q471" i="11"/>
  <c r="W471" i="11" s="1"/>
  <c r="Y440" i="15"/>
  <c r="Y459" i="13" s="1"/>
  <c r="Q463" i="11"/>
  <c r="W463" i="11" s="1"/>
  <c r="Y432" i="15"/>
  <c r="Y451" i="13" s="1"/>
  <c r="Q455" i="11"/>
  <c r="W455" i="11" s="1"/>
  <c r="Y424" i="15"/>
  <c r="Y443" i="13" s="1"/>
  <c r="Q447" i="11"/>
  <c r="W447" i="11" s="1"/>
  <c r="Y416" i="15"/>
  <c r="Y435" i="13" s="1"/>
  <c r="Q439" i="11"/>
  <c r="W439" i="11" s="1"/>
  <c r="Y408" i="15"/>
  <c r="Y427" i="13" s="1"/>
  <c r="Q431" i="11"/>
  <c r="W431" i="11" s="1"/>
  <c r="Y400" i="15"/>
  <c r="Y419" i="13" s="1"/>
  <c r="Q423" i="11"/>
  <c r="W423" i="11" s="1"/>
  <c r="Y392" i="15"/>
  <c r="Y411" i="13" s="1"/>
  <c r="Q415" i="11"/>
  <c r="W415" i="11" s="1"/>
  <c r="Y384" i="15"/>
  <c r="Y403" i="13" s="1"/>
  <c r="Q407" i="11"/>
  <c r="W407" i="11" s="1"/>
  <c r="Y376" i="15"/>
  <c r="Y395" i="13" s="1"/>
  <c r="Q399" i="11"/>
  <c r="W399" i="11" s="1"/>
  <c r="Y368" i="15"/>
  <c r="Y387" i="13" s="1"/>
  <c r="Q391" i="11"/>
  <c r="W391" i="11" s="1"/>
  <c r="Y360" i="15"/>
  <c r="Y379" i="13" s="1"/>
  <c r="Q383" i="11"/>
  <c r="W383" i="11" s="1"/>
  <c r="Y352" i="15"/>
  <c r="Y371" i="13" s="1"/>
  <c r="Q375" i="11"/>
  <c r="W375" i="11" s="1"/>
  <c r="Y344" i="15"/>
  <c r="Y363" i="13" s="1"/>
  <c r="Q367" i="11"/>
  <c r="W367" i="11" s="1"/>
  <c r="Y336" i="15"/>
  <c r="Y355" i="13" s="1"/>
  <c r="Q359" i="11"/>
  <c r="W359" i="11" s="1"/>
  <c r="Y328" i="15"/>
  <c r="Y347" i="13" s="1"/>
  <c r="Q351" i="11"/>
  <c r="W351" i="11" s="1"/>
  <c r="Y320" i="15"/>
  <c r="Y339" i="13" s="1"/>
  <c r="Q343" i="11"/>
  <c r="W343" i="11" s="1"/>
  <c r="Y312" i="15"/>
  <c r="Y331" i="13" s="1"/>
  <c r="Q335" i="11"/>
  <c r="W335" i="11" s="1"/>
  <c r="Y304" i="15"/>
  <c r="Y323" i="13" s="1"/>
  <c r="Q327" i="11"/>
  <c r="W327" i="11" s="1"/>
  <c r="Y296" i="15"/>
  <c r="Y315" i="13" s="1"/>
  <c r="Q319" i="11"/>
  <c r="W319" i="11" s="1"/>
  <c r="Y288" i="15"/>
  <c r="Y307" i="13" s="1"/>
  <c r="Q311" i="11"/>
  <c r="W311" i="11" s="1"/>
  <c r="Y280" i="15"/>
  <c r="Y299" i="13" s="1"/>
  <c r="Q303" i="11"/>
  <c r="W303" i="11" s="1"/>
  <c r="Y272" i="15"/>
  <c r="Y291" i="13" s="1"/>
  <c r="Q295" i="11"/>
  <c r="W295" i="11" s="1"/>
  <c r="Y264" i="15"/>
  <c r="Y283" i="13" s="1"/>
  <c r="Q287" i="11"/>
  <c r="W287" i="11" s="1"/>
  <c r="Y256" i="15"/>
  <c r="Y275" i="13" s="1"/>
  <c r="Q279" i="11"/>
  <c r="W279" i="11" s="1"/>
  <c r="Y248" i="15"/>
  <c r="Y267" i="13" s="1"/>
  <c r="Q271" i="11"/>
  <c r="W271" i="11" s="1"/>
  <c r="Y240" i="15"/>
  <c r="Y259" i="13" s="1"/>
  <c r="Q263" i="11"/>
  <c r="W263" i="11" s="1"/>
  <c r="Y232" i="15"/>
  <c r="Y251" i="13" s="1"/>
  <c r="Q255" i="11"/>
  <c r="W255" i="11" s="1"/>
  <c r="Y224" i="15"/>
  <c r="Y243" i="13" s="1"/>
  <c r="Q247" i="11"/>
  <c r="W247" i="11" s="1"/>
  <c r="Y216" i="15"/>
  <c r="Y235" i="13" s="1"/>
  <c r="Q239" i="11"/>
  <c r="W239" i="11" s="1"/>
  <c r="Y208" i="15"/>
  <c r="Y227" i="13" s="1"/>
  <c r="Q231" i="11"/>
  <c r="W231" i="11" s="1"/>
  <c r="Y200" i="15"/>
  <c r="Y219" i="13" s="1"/>
  <c r="Q223" i="11"/>
  <c r="W223" i="11" s="1"/>
  <c r="Y192" i="15"/>
  <c r="Y211" i="13" s="1"/>
  <c r="Q215" i="11"/>
  <c r="W215" i="11" s="1"/>
  <c r="Y184" i="15"/>
  <c r="Y203" i="13" s="1"/>
  <c r="Q207" i="11"/>
  <c r="W207" i="11" s="1"/>
  <c r="Y176" i="15"/>
  <c r="Y195" i="13" s="1"/>
  <c r="Q199" i="11"/>
  <c r="W199" i="11" s="1"/>
  <c r="Y168" i="15"/>
  <c r="Y187" i="13" s="1"/>
  <c r="Q191" i="11"/>
  <c r="W191" i="11" s="1"/>
  <c r="Y160" i="15"/>
  <c r="Y179" i="13" s="1"/>
  <c r="Q183" i="11"/>
  <c r="W183" i="11" s="1"/>
  <c r="Y152" i="15"/>
  <c r="Y171" i="13" s="1"/>
  <c r="Q175" i="11"/>
  <c r="W175" i="11" s="1"/>
  <c r="Y144" i="15"/>
  <c r="Y163" i="13" s="1"/>
  <c r="Q167" i="11"/>
  <c r="W167" i="11" s="1"/>
  <c r="Y136" i="15"/>
  <c r="Y155" i="13" s="1"/>
  <c r="Q159" i="11"/>
  <c r="W159" i="11" s="1"/>
  <c r="Y128" i="15"/>
  <c r="Y147" i="13" s="1"/>
  <c r="Q151" i="11"/>
  <c r="W151" i="11" s="1"/>
  <c r="Y120" i="15"/>
  <c r="Y139" i="13" s="1"/>
  <c r="Q143" i="11"/>
  <c r="W143" i="11" s="1"/>
  <c r="Y112" i="15"/>
  <c r="Y131" i="13" s="1"/>
  <c r="Q135" i="11"/>
  <c r="W135" i="11" s="1"/>
  <c r="Y104" i="15"/>
  <c r="Y123" i="13" s="1"/>
  <c r="Q127" i="11"/>
  <c r="W127" i="11" s="1"/>
  <c r="Y96" i="15"/>
  <c r="Y115" i="13" s="1"/>
  <c r="Q119" i="11"/>
  <c r="W119" i="11" s="1"/>
  <c r="Y88" i="15"/>
  <c r="Y107" i="13" s="1"/>
  <c r="Q111" i="11"/>
  <c r="W111" i="11" s="1"/>
  <c r="Y80" i="15"/>
  <c r="Y99" i="13" s="1"/>
  <c r="Q103" i="11"/>
  <c r="W103" i="11" s="1"/>
  <c r="Y72" i="15"/>
  <c r="Y91" i="13" s="1"/>
  <c r="Q95" i="11"/>
  <c r="W95" i="11" s="1"/>
  <c r="Y64" i="15"/>
  <c r="Y83" i="13" s="1"/>
  <c r="Q87" i="11"/>
  <c r="W87" i="11" s="1"/>
  <c r="Y56" i="15"/>
  <c r="Y75" i="13" s="1"/>
  <c r="Q79" i="11"/>
  <c r="W79" i="11" s="1"/>
  <c r="Y48" i="15"/>
  <c r="Y67" i="13" s="1"/>
  <c r="Q71" i="11"/>
  <c r="W71" i="11" s="1"/>
  <c r="Y40" i="15"/>
  <c r="Y59" i="13" s="1"/>
  <c r="Q63" i="11"/>
  <c r="W63" i="11" s="1"/>
  <c r="Y32" i="15"/>
  <c r="Y51" i="13" s="1"/>
  <c r="Q55" i="11"/>
  <c r="W55" i="11" s="1"/>
  <c r="Y24" i="15"/>
  <c r="Y43" i="13" s="1"/>
  <c r="Q47" i="11"/>
  <c r="W47" i="11" s="1"/>
  <c r="Y1511" i="15"/>
  <c r="Y1530" i="13" s="1"/>
  <c r="Q1534" i="11"/>
  <c r="W1534" i="11" s="1"/>
  <c r="Y1503" i="15"/>
  <c r="Y1522" i="13" s="1"/>
  <c r="Q1526" i="11"/>
  <c r="W1526" i="11" s="1"/>
  <c r="Y1495" i="15"/>
  <c r="Y1514" i="13" s="1"/>
  <c r="Q1518" i="11"/>
  <c r="W1518" i="11" s="1"/>
  <c r="Y1487" i="15"/>
  <c r="Y1506" i="13" s="1"/>
  <c r="Q1510" i="11"/>
  <c r="W1510" i="11" s="1"/>
  <c r="Y1479" i="15"/>
  <c r="Y1498" i="13" s="1"/>
  <c r="Q1502" i="11"/>
  <c r="W1502" i="11" s="1"/>
  <c r="Y1471" i="15"/>
  <c r="Y1490" i="13" s="1"/>
  <c r="Q1494" i="11"/>
  <c r="W1494" i="11" s="1"/>
  <c r="Y1463" i="15"/>
  <c r="Y1482" i="13" s="1"/>
  <c r="Q1486" i="11"/>
  <c r="W1486" i="11" s="1"/>
  <c r="Y1455" i="15"/>
  <c r="Y1474" i="13" s="1"/>
  <c r="Q1478" i="11"/>
  <c r="W1478" i="11" s="1"/>
  <c r="Y1447" i="15"/>
  <c r="Y1466" i="13" s="1"/>
  <c r="Q1470" i="11"/>
  <c r="W1470" i="11" s="1"/>
  <c r="Y1439" i="15"/>
  <c r="Y1458" i="13" s="1"/>
  <c r="Q1462" i="11"/>
  <c r="W1462" i="11" s="1"/>
  <c r="Y1431" i="15"/>
  <c r="Y1450" i="13" s="1"/>
  <c r="Q1454" i="11"/>
  <c r="W1454" i="11" s="1"/>
  <c r="Y1423" i="15"/>
  <c r="Y1442" i="13" s="1"/>
  <c r="Q1446" i="11"/>
  <c r="W1446" i="11" s="1"/>
  <c r="Y1415" i="15"/>
  <c r="Y1434" i="13" s="1"/>
  <c r="Q1438" i="11"/>
  <c r="W1438" i="11" s="1"/>
  <c r="Y1407" i="15"/>
  <c r="Y1426" i="13" s="1"/>
  <c r="Q1430" i="11"/>
  <c r="W1430" i="11" s="1"/>
  <c r="Y1399" i="15"/>
  <c r="Y1418" i="13" s="1"/>
  <c r="Q1422" i="11"/>
  <c r="W1422" i="11" s="1"/>
  <c r="Y1391" i="15"/>
  <c r="Y1410" i="13" s="1"/>
  <c r="Q1414" i="11"/>
  <c r="W1414" i="11" s="1"/>
  <c r="Y1383" i="15"/>
  <c r="Y1402" i="13" s="1"/>
  <c r="Q1406" i="11"/>
  <c r="W1406" i="11" s="1"/>
  <c r="Y1375" i="15"/>
  <c r="Y1394" i="13" s="1"/>
  <c r="Q1398" i="11"/>
  <c r="W1398" i="11" s="1"/>
  <c r="Y1367" i="15"/>
  <c r="Y1386" i="13" s="1"/>
  <c r="Q1390" i="11"/>
  <c r="W1390" i="11" s="1"/>
  <c r="Y1359" i="15"/>
  <c r="Y1378" i="13" s="1"/>
  <c r="Q1382" i="11"/>
  <c r="W1382" i="11" s="1"/>
  <c r="Y1351" i="15"/>
  <c r="Y1370" i="13" s="1"/>
  <c r="Q1374" i="11"/>
  <c r="W1374" i="11" s="1"/>
  <c r="Y1343" i="15"/>
  <c r="Y1362" i="13" s="1"/>
  <c r="Q1366" i="11"/>
  <c r="W1366" i="11" s="1"/>
  <c r="Y1335" i="15"/>
  <c r="Y1354" i="13" s="1"/>
  <c r="Q1358" i="11"/>
  <c r="W1358" i="11" s="1"/>
  <c r="Y1327" i="15"/>
  <c r="Y1346" i="13" s="1"/>
  <c r="Q1350" i="11"/>
  <c r="W1350" i="11" s="1"/>
  <c r="Y1319" i="15"/>
  <c r="Y1338" i="13" s="1"/>
  <c r="Q1342" i="11"/>
  <c r="W1342" i="11" s="1"/>
  <c r="Y1311" i="15"/>
  <c r="Y1330" i="13" s="1"/>
  <c r="Q1334" i="11"/>
  <c r="W1334" i="11" s="1"/>
  <c r="Y1303" i="15"/>
  <c r="Y1322" i="13" s="1"/>
  <c r="Q1326" i="11"/>
  <c r="W1326" i="11" s="1"/>
  <c r="Y1295" i="15"/>
  <c r="Y1314" i="13" s="1"/>
  <c r="Q1318" i="11"/>
  <c r="W1318" i="11" s="1"/>
  <c r="Y1287" i="15"/>
  <c r="Y1306" i="13" s="1"/>
  <c r="Q1310" i="11"/>
  <c r="W1310" i="11" s="1"/>
  <c r="Y1279" i="15"/>
  <c r="Y1298" i="13" s="1"/>
  <c r="Q1302" i="11"/>
  <c r="W1302" i="11" s="1"/>
  <c r="Y1271" i="15"/>
  <c r="Y1290" i="13" s="1"/>
  <c r="Q1294" i="11"/>
  <c r="W1294" i="11" s="1"/>
  <c r="Y1263" i="15"/>
  <c r="Y1282" i="13" s="1"/>
  <c r="Q1286" i="11"/>
  <c r="W1286" i="11" s="1"/>
  <c r="Y1255" i="15"/>
  <c r="Y1274" i="13" s="1"/>
  <c r="Q1278" i="11"/>
  <c r="W1278" i="11" s="1"/>
  <c r="Y1247" i="15"/>
  <c r="Y1266" i="13" s="1"/>
  <c r="Q1270" i="11"/>
  <c r="W1270" i="11" s="1"/>
  <c r="Y1239" i="15"/>
  <c r="Y1258" i="13" s="1"/>
  <c r="Q1262" i="11"/>
  <c r="W1262" i="11" s="1"/>
  <c r="Y1231" i="15"/>
  <c r="Y1250" i="13" s="1"/>
  <c r="Q1254" i="11"/>
  <c r="W1254" i="11" s="1"/>
  <c r="Y1223" i="15"/>
  <c r="Y1242" i="13" s="1"/>
  <c r="Q1246" i="11"/>
  <c r="W1246" i="11" s="1"/>
  <c r="Y1215" i="15"/>
  <c r="Y1234" i="13" s="1"/>
  <c r="Q1238" i="11"/>
  <c r="W1238" i="11" s="1"/>
  <c r="Y1207" i="15"/>
  <c r="Y1226" i="13" s="1"/>
  <c r="Q1230" i="11"/>
  <c r="W1230" i="11" s="1"/>
  <c r="Y1199" i="15"/>
  <c r="Y1218" i="13" s="1"/>
  <c r="Q1222" i="11"/>
  <c r="W1222" i="11" s="1"/>
  <c r="Y1191" i="15"/>
  <c r="Y1210" i="13" s="1"/>
  <c r="Q1214" i="11"/>
  <c r="W1214" i="11" s="1"/>
  <c r="Y1183" i="15"/>
  <c r="Y1202" i="13" s="1"/>
  <c r="Q1206" i="11"/>
  <c r="W1206" i="11" s="1"/>
  <c r="Y1175" i="15"/>
  <c r="Y1194" i="13" s="1"/>
  <c r="Q1198" i="11"/>
  <c r="W1198" i="11" s="1"/>
  <c r="Y1167" i="15"/>
  <c r="Y1186" i="13" s="1"/>
  <c r="Q1190" i="11"/>
  <c r="W1190" i="11" s="1"/>
  <c r="Y1159" i="15"/>
  <c r="Y1178" i="13" s="1"/>
  <c r="Q1182" i="11"/>
  <c r="W1182" i="11" s="1"/>
  <c r="Y1151" i="15"/>
  <c r="Y1170" i="13" s="1"/>
  <c r="Q1174" i="11"/>
  <c r="W1174" i="11" s="1"/>
  <c r="Y1143" i="15"/>
  <c r="Y1162" i="13" s="1"/>
  <c r="Q1166" i="11"/>
  <c r="W1166" i="11" s="1"/>
  <c r="Y1135" i="15"/>
  <c r="Y1154" i="13" s="1"/>
  <c r="Q1158" i="11"/>
  <c r="W1158" i="11" s="1"/>
  <c r="Y1127" i="15"/>
  <c r="Y1146" i="13" s="1"/>
  <c r="Q1150" i="11"/>
  <c r="W1150" i="11" s="1"/>
  <c r="Y1119" i="15"/>
  <c r="Y1138" i="13" s="1"/>
  <c r="Q1142" i="11"/>
  <c r="W1142" i="11" s="1"/>
  <c r="Y1111" i="15"/>
  <c r="Y1130" i="13" s="1"/>
  <c r="Q1134" i="11"/>
  <c r="W1134" i="11" s="1"/>
  <c r="Y1103" i="15"/>
  <c r="Y1122" i="13" s="1"/>
  <c r="Q1126" i="11"/>
  <c r="W1126" i="11" s="1"/>
  <c r="Y1095" i="15"/>
  <c r="Y1114" i="13" s="1"/>
  <c r="Q1118" i="11"/>
  <c r="W1118" i="11" s="1"/>
  <c r="Y1087" i="15"/>
  <c r="Y1106" i="13" s="1"/>
  <c r="Q1110" i="11"/>
  <c r="W1110" i="11" s="1"/>
  <c r="Y1079" i="15"/>
  <c r="Y1098" i="13" s="1"/>
  <c r="Q1102" i="11"/>
  <c r="W1102" i="11" s="1"/>
  <c r="Y1071" i="15"/>
  <c r="Y1090" i="13" s="1"/>
  <c r="Q1094" i="11"/>
  <c r="W1094" i="11" s="1"/>
  <c r="Y1063" i="15"/>
  <c r="Y1082" i="13" s="1"/>
  <c r="Q1086" i="11"/>
  <c r="W1086" i="11" s="1"/>
  <c r="Y1055" i="15"/>
  <c r="Y1074" i="13" s="1"/>
  <c r="Q1078" i="11"/>
  <c r="W1078" i="11" s="1"/>
  <c r="Y1047" i="15"/>
  <c r="Y1066" i="13" s="1"/>
  <c r="Q1070" i="11"/>
  <c r="W1070" i="11" s="1"/>
  <c r="Y1039" i="15"/>
  <c r="Y1058" i="13" s="1"/>
  <c r="Q1062" i="11"/>
  <c r="W1062" i="11" s="1"/>
  <c r="Y1031" i="15"/>
  <c r="Y1050" i="13" s="1"/>
  <c r="Q1054" i="11"/>
  <c r="W1054" i="11" s="1"/>
  <c r="Y1023" i="15"/>
  <c r="Y1042" i="13" s="1"/>
  <c r="Q1046" i="11"/>
  <c r="W1046" i="11" s="1"/>
  <c r="Y1015" i="15"/>
  <c r="Y1034" i="13" s="1"/>
  <c r="Q1038" i="11"/>
  <c r="W1038" i="11" s="1"/>
  <c r="Y1007" i="15"/>
  <c r="Y1026" i="13" s="1"/>
  <c r="Q1030" i="11"/>
  <c r="W1030" i="11" s="1"/>
  <c r="Y999" i="15"/>
  <c r="Y1018" i="13" s="1"/>
  <c r="Q1022" i="11"/>
  <c r="W1022" i="11" s="1"/>
  <c r="Y991" i="15"/>
  <c r="Y1010" i="13" s="1"/>
  <c r="Q1014" i="11"/>
  <c r="W1014" i="11" s="1"/>
  <c r="Y983" i="15"/>
  <c r="Y1002" i="13" s="1"/>
  <c r="Q1006" i="11"/>
  <c r="W1006" i="11" s="1"/>
  <c r="Y975" i="15"/>
  <c r="Y994" i="13" s="1"/>
  <c r="Q998" i="11"/>
  <c r="W998" i="11" s="1"/>
  <c r="Y967" i="15"/>
  <c r="Y986" i="13" s="1"/>
  <c r="Q990" i="11"/>
  <c r="W990" i="11" s="1"/>
  <c r="Y959" i="15"/>
  <c r="Y978" i="13" s="1"/>
  <c r="Q982" i="11"/>
  <c r="W982" i="11" s="1"/>
  <c r="Y951" i="15"/>
  <c r="Y970" i="13" s="1"/>
  <c r="Q974" i="11"/>
  <c r="W974" i="11" s="1"/>
  <c r="Y943" i="15"/>
  <c r="Y962" i="13" s="1"/>
  <c r="Q966" i="11"/>
  <c r="W966" i="11" s="1"/>
  <c r="Y935" i="15"/>
  <c r="Y954" i="13" s="1"/>
  <c r="Q958" i="11"/>
  <c r="W958" i="11" s="1"/>
  <c r="Y927" i="15"/>
  <c r="Y946" i="13" s="1"/>
  <c r="Q950" i="11"/>
  <c r="W950" i="11" s="1"/>
  <c r="Y919" i="15"/>
  <c r="Y938" i="13" s="1"/>
  <c r="Q942" i="11"/>
  <c r="W942" i="11" s="1"/>
  <c r="Y911" i="15"/>
  <c r="Y930" i="13" s="1"/>
  <c r="Q934" i="11"/>
  <c r="W934" i="11" s="1"/>
  <c r="Y903" i="15"/>
  <c r="Y922" i="13" s="1"/>
  <c r="Q926" i="11"/>
  <c r="W926" i="11" s="1"/>
  <c r="Y895" i="15"/>
  <c r="Y914" i="13" s="1"/>
  <c r="Q918" i="11"/>
  <c r="W918" i="11" s="1"/>
  <c r="Y887" i="15"/>
  <c r="Y906" i="13" s="1"/>
  <c r="Q910" i="11"/>
  <c r="W910" i="11" s="1"/>
  <c r="Y879" i="15"/>
  <c r="Y898" i="13" s="1"/>
  <c r="Q902" i="11"/>
  <c r="W902" i="11" s="1"/>
  <c r="Y871" i="15"/>
  <c r="Y890" i="13" s="1"/>
  <c r="Q894" i="11"/>
  <c r="W894" i="11" s="1"/>
  <c r="Y863" i="15"/>
  <c r="Y882" i="13" s="1"/>
  <c r="Q886" i="11"/>
  <c r="W886" i="11" s="1"/>
  <c r="Y855" i="15"/>
  <c r="Y874" i="13" s="1"/>
  <c r="Q878" i="11"/>
  <c r="W878" i="11" s="1"/>
  <c r="Y847" i="15"/>
  <c r="Y866" i="13" s="1"/>
  <c r="Q870" i="11"/>
  <c r="W870" i="11" s="1"/>
  <c r="Y839" i="15"/>
  <c r="Y858" i="13" s="1"/>
  <c r="Q862" i="11"/>
  <c r="W862" i="11" s="1"/>
  <c r="Y831" i="15"/>
  <c r="Y850" i="13" s="1"/>
  <c r="Q854" i="11"/>
  <c r="W854" i="11" s="1"/>
  <c r="Y823" i="15"/>
  <c r="Y842" i="13" s="1"/>
  <c r="Q846" i="11"/>
  <c r="W846" i="11" s="1"/>
  <c r="Y815" i="15"/>
  <c r="Y834" i="13" s="1"/>
  <c r="Q838" i="11"/>
  <c r="W838" i="11" s="1"/>
  <c r="Y807" i="15"/>
  <c r="Y826" i="13" s="1"/>
  <c r="Q830" i="11"/>
  <c r="W830" i="11" s="1"/>
  <c r="Y799" i="15"/>
  <c r="Y818" i="13" s="1"/>
  <c r="Q822" i="11"/>
  <c r="W822" i="11" s="1"/>
  <c r="Y791" i="15"/>
  <c r="Y810" i="13" s="1"/>
  <c r="Q814" i="11"/>
  <c r="W814" i="11" s="1"/>
  <c r="Y783" i="15"/>
  <c r="Y802" i="13" s="1"/>
  <c r="Q806" i="11"/>
  <c r="W806" i="11" s="1"/>
  <c r="Y775" i="15"/>
  <c r="Y794" i="13" s="1"/>
  <c r="Q798" i="11"/>
  <c r="W798" i="11" s="1"/>
  <c r="Y767" i="15"/>
  <c r="Y786" i="13" s="1"/>
  <c r="Q790" i="11"/>
  <c r="W790" i="11" s="1"/>
  <c r="Y759" i="15"/>
  <c r="Y778" i="13" s="1"/>
  <c r="Q782" i="11"/>
  <c r="W782" i="11" s="1"/>
  <c r="Y751" i="15"/>
  <c r="Y770" i="13" s="1"/>
  <c r="Q774" i="11"/>
  <c r="W774" i="11" s="1"/>
  <c r="Y743" i="15"/>
  <c r="Y762" i="13" s="1"/>
  <c r="Q766" i="11"/>
  <c r="W766" i="11" s="1"/>
  <c r="Y735" i="15"/>
  <c r="Y754" i="13" s="1"/>
  <c r="Q758" i="11"/>
  <c r="W758" i="11" s="1"/>
  <c r="Y727" i="15"/>
  <c r="Y746" i="13" s="1"/>
  <c r="Q750" i="11"/>
  <c r="W750" i="11" s="1"/>
  <c r="Y719" i="15"/>
  <c r="Y738" i="13" s="1"/>
  <c r="Q742" i="11"/>
  <c r="W742" i="11" s="1"/>
  <c r="Y711" i="15"/>
  <c r="Y730" i="13" s="1"/>
  <c r="Q734" i="11"/>
  <c r="W734" i="11" s="1"/>
  <c r="Y703" i="15"/>
  <c r="Y722" i="13" s="1"/>
  <c r="Q726" i="11"/>
  <c r="W726" i="11" s="1"/>
  <c r="Y695" i="15"/>
  <c r="Y714" i="13" s="1"/>
  <c r="Q718" i="11"/>
  <c r="W718" i="11" s="1"/>
  <c r="Y687" i="15"/>
  <c r="Y706" i="13" s="1"/>
  <c r="Q710" i="11"/>
  <c r="W710" i="11" s="1"/>
  <c r="Y679" i="15"/>
  <c r="Y698" i="13" s="1"/>
  <c r="Q702" i="11"/>
  <c r="W702" i="11" s="1"/>
  <c r="Y671" i="15"/>
  <c r="Y690" i="13" s="1"/>
  <c r="Q694" i="11"/>
  <c r="W694" i="11" s="1"/>
  <c r="Y663" i="15"/>
  <c r="Y682" i="13" s="1"/>
  <c r="Q686" i="11"/>
  <c r="W686" i="11" s="1"/>
  <c r="Y655" i="15"/>
  <c r="Y674" i="13" s="1"/>
  <c r="Q678" i="11"/>
  <c r="W678" i="11" s="1"/>
  <c r="Y647" i="15"/>
  <c r="Y666" i="13" s="1"/>
  <c r="Q670" i="11"/>
  <c r="W670" i="11" s="1"/>
  <c r="Y639" i="15"/>
  <c r="Y658" i="13" s="1"/>
  <c r="Q662" i="11"/>
  <c r="W662" i="11" s="1"/>
  <c r="Y631" i="15"/>
  <c r="Y650" i="13" s="1"/>
  <c r="Q654" i="11"/>
  <c r="W654" i="11" s="1"/>
  <c r="Y623" i="15"/>
  <c r="Y642" i="13" s="1"/>
  <c r="Q646" i="11"/>
  <c r="W646" i="11" s="1"/>
  <c r="Y615" i="15"/>
  <c r="Y634" i="13" s="1"/>
  <c r="Q638" i="11"/>
  <c r="W638" i="11" s="1"/>
  <c r="Y607" i="15"/>
  <c r="Y626" i="13" s="1"/>
  <c r="Q630" i="11"/>
  <c r="W630" i="11" s="1"/>
  <c r="Y599" i="15"/>
  <c r="Y618" i="13" s="1"/>
  <c r="Q622" i="11"/>
  <c r="W622" i="11" s="1"/>
  <c r="Y591" i="15"/>
  <c r="Y610" i="13" s="1"/>
  <c r="Q614" i="11"/>
  <c r="W614" i="11" s="1"/>
  <c r="Y583" i="15"/>
  <c r="Y602" i="13" s="1"/>
  <c r="Q606" i="11"/>
  <c r="W606" i="11" s="1"/>
  <c r="Y575" i="15"/>
  <c r="Y594" i="13" s="1"/>
  <c r="Q598" i="11"/>
  <c r="W598" i="11" s="1"/>
  <c r="Y567" i="15"/>
  <c r="Y586" i="13" s="1"/>
  <c r="Q590" i="11"/>
  <c r="W590" i="11" s="1"/>
  <c r="Y559" i="15"/>
  <c r="Y578" i="13" s="1"/>
  <c r="Q582" i="11"/>
  <c r="W582" i="11" s="1"/>
  <c r="Y551" i="15"/>
  <c r="Y570" i="13" s="1"/>
  <c r="Q574" i="11"/>
  <c r="W574" i="11" s="1"/>
  <c r="Y543" i="15"/>
  <c r="Y562" i="13" s="1"/>
  <c r="Q566" i="11"/>
  <c r="W566" i="11" s="1"/>
  <c r="Y535" i="15"/>
  <c r="Y554" i="13" s="1"/>
  <c r="Q558" i="11"/>
  <c r="W558" i="11" s="1"/>
  <c r="Y527" i="15"/>
  <c r="Y546" i="13" s="1"/>
  <c r="Q550" i="11"/>
  <c r="W550" i="11" s="1"/>
  <c r="Y519" i="15"/>
  <c r="Y538" i="13" s="1"/>
  <c r="Q542" i="11"/>
  <c r="W542" i="11" s="1"/>
  <c r="Y511" i="15"/>
  <c r="Y530" i="13" s="1"/>
  <c r="Q534" i="11"/>
  <c r="W534" i="11" s="1"/>
  <c r="Y503" i="15"/>
  <c r="Y522" i="13" s="1"/>
  <c r="Q526" i="11"/>
  <c r="W526" i="11" s="1"/>
  <c r="Y495" i="15"/>
  <c r="Y514" i="13" s="1"/>
  <c r="Q518" i="11"/>
  <c r="W518" i="11" s="1"/>
  <c r="Y487" i="15"/>
  <c r="Y506" i="13" s="1"/>
  <c r="Q510" i="11"/>
  <c r="W510" i="11" s="1"/>
  <c r="Y479" i="15"/>
  <c r="Y498" i="13" s="1"/>
  <c r="Q502" i="11"/>
  <c r="W502" i="11" s="1"/>
  <c r="Y471" i="15"/>
  <c r="Y490" i="13" s="1"/>
  <c r="Q494" i="11"/>
  <c r="W494" i="11" s="1"/>
  <c r="Y463" i="15"/>
  <c r="Y482" i="13" s="1"/>
  <c r="Q486" i="11"/>
  <c r="W486" i="11" s="1"/>
  <c r="Y455" i="15"/>
  <c r="Y474" i="13" s="1"/>
  <c r="Q478" i="11"/>
  <c r="W478" i="11" s="1"/>
  <c r="Y447" i="15"/>
  <c r="Y466" i="13" s="1"/>
  <c r="Q470" i="11"/>
  <c r="W470" i="11" s="1"/>
  <c r="Y439" i="15"/>
  <c r="Y458" i="13" s="1"/>
  <c r="Q462" i="11"/>
  <c r="W462" i="11" s="1"/>
  <c r="Y431" i="15"/>
  <c r="Y450" i="13" s="1"/>
  <c r="Q454" i="11"/>
  <c r="W454" i="11" s="1"/>
  <c r="Y423" i="15"/>
  <c r="Y442" i="13" s="1"/>
  <c r="Q446" i="11"/>
  <c r="W446" i="11" s="1"/>
  <c r="Y415" i="15"/>
  <c r="Y434" i="13" s="1"/>
  <c r="Q438" i="11"/>
  <c r="W438" i="11" s="1"/>
  <c r="Y407" i="15"/>
  <c r="Y426" i="13" s="1"/>
  <c r="Q430" i="11"/>
  <c r="W430" i="11" s="1"/>
  <c r="Y399" i="15"/>
  <c r="Y418" i="13" s="1"/>
  <c r="Q422" i="11"/>
  <c r="W422" i="11" s="1"/>
  <c r="Y391" i="15"/>
  <c r="Y410" i="13" s="1"/>
  <c r="Q414" i="11"/>
  <c r="W414" i="11" s="1"/>
  <c r="Y383" i="15"/>
  <c r="Y402" i="13" s="1"/>
  <c r="Q406" i="11"/>
  <c r="W406" i="11" s="1"/>
  <c r="Y375" i="15"/>
  <c r="Y394" i="13" s="1"/>
  <c r="Q398" i="11"/>
  <c r="W398" i="11" s="1"/>
  <c r="Y367" i="15"/>
  <c r="Y386" i="13" s="1"/>
  <c r="Q390" i="11"/>
  <c r="W390" i="11" s="1"/>
  <c r="Y359" i="15"/>
  <c r="Y378" i="13" s="1"/>
  <c r="Q382" i="11"/>
  <c r="W382" i="11" s="1"/>
  <c r="Y351" i="15"/>
  <c r="Y370" i="13" s="1"/>
  <c r="Q374" i="11"/>
  <c r="W374" i="11" s="1"/>
  <c r="Y343" i="15"/>
  <c r="Y362" i="13" s="1"/>
  <c r="Q366" i="11"/>
  <c r="W366" i="11" s="1"/>
  <c r="Y335" i="15"/>
  <c r="Y354" i="13" s="1"/>
  <c r="Q358" i="11"/>
  <c r="W358" i="11" s="1"/>
  <c r="Y327" i="15"/>
  <c r="Y346" i="13" s="1"/>
  <c r="Q350" i="11"/>
  <c r="W350" i="11" s="1"/>
  <c r="Y319" i="15"/>
  <c r="Y338" i="13" s="1"/>
  <c r="Q342" i="11"/>
  <c r="W342" i="11" s="1"/>
  <c r="Y311" i="15"/>
  <c r="Y330" i="13" s="1"/>
  <c r="Q334" i="11"/>
  <c r="W334" i="11" s="1"/>
  <c r="Y303" i="15"/>
  <c r="Y322" i="13" s="1"/>
  <c r="Q326" i="11"/>
  <c r="W326" i="11" s="1"/>
  <c r="Y295" i="15"/>
  <c r="Y314" i="13" s="1"/>
  <c r="Q318" i="11"/>
  <c r="W318" i="11" s="1"/>
  <c r="Y287" i="15"/>
  <c r="Y306" i="13" s="1"/>
  <c r="Q310" i="11"/>
  <c r="W310" i="11" s="1"/>
  <c r="Y279" i="15"/>
  <c r="Y298" i="13" s="1"/>
  <c r="Q302" i="11"/>
  <c r="W302" i="11" s="1"/>
  <c r="Y271" i="15"/>
  <c r="Y290" i="13" s="1"/>
  <c r="Q294" i="11"/>
  <c r="W294" i="11" s="1"/>
  <c r="Y263" i="15"/>
  <c r="Y282" i="13" s="1"/>
  <c r="Q286" i="11"/>
  <c r="W286" i="11" s="1"/>
  <c r="Y255" i="15"/>
  <c r="Y274" i="13" s="1"/>
  <c r="Q278" i="11"/>
  <c r="W278" i="11" s="1"/>
  <c r="Y247" i="15"/>
  <c r="Y266" i="13" s="1"/>
  <c r="Q270" i="11"/>
  <c r="W270" i="11" s="1"/>
  <c r="Y239" i="15"/>
  <c r="Y258" i="13" s="1"/>
  <c r="Q262" i="11"/>
  <c r="W262" i="11" s="1"/>
  <c r="Y231" i="15"/>
  <c r="Y250" i="13" s="1"/>
  <c r="Q254" i="11"/>
  <c r="W254" i="11" s="1"/>
  <c r="Y223" i="15"/>
  <c r="Y242" i="13" s="1"/>
  <c r="Q246" i="11"/>
  <c r="W246" i="11" s="1"/>
  <c r="Y215" i="15"/>
  <c r="Y234" i="13" s="1"/>
  <c r="Q238" i="11"/>
  <c r="W238" i="11" s="1"/>
  <c r="Y207" i="15"/>
  <c r="Y226" i="13" s="1"/>
  <c r="Q230" i="11"/>
  <c r="W230" i="11" s="1"/>
  <c r="Y199" i="15"/>
  <c r="Y218" i="13" s="1"/>
  <c r="Q222" i="11"/>
  <c r="W222" i="11" s="1"/>
  <c r="Y191" i="15"/>
  <c r="Y210" i="13" s="1"/>
  <c r="Q214" i="11"/>
  <c r="W214" i="11" s="1"/>
  <c r="Y183" i="15"/>
  <c r="Y202" i="13" s="1"/>
  <c r="Q206" i="11"/>
  <c r="W206" i="11" s="1"/>
  <c r="Y175" i="15"/>
  <c r="Y194" i="13" s="1"/>
  <c r="Q198" i="11"/>
  <c r="W198" i="11" s="1"/>
  <c r="Y167" i="15"/>
  <c r="Y186" i="13" s="1"/>
  <c r="Q190" i="11"/>
  <c r="W190" i="11" s="1"/>
  <c r="Y159" i="15"/>
  <c r="Y178" i="13" s="1"/>
  <c r="Q182" i="11"/>
  <c r="W182" i="11" s="1"/>
  <c r="Y151" i="15"/>
  <c r="Y170" i="13" s="1"/>
  <c r="Q174" i="11"/>
  <c r="W174" i="11" s="1"/>
  <c r="Y143" i="15"/>
  <c r="Y162" i="13" s="1"/>
  <c r="Q166" i="11"/>
  <c r="W166" i="11" s="1"/>
  <c r="Y135" i="15"/>
  <c r="Y154" i="13" s="1"/>
  <c r="Q158" i="11"/>
  <c r="W158" i="11" s="1"/>
  <c r="Y127" i="15"/>
  <c r="Y146" i="13" s="1"/>
  <c r="Q150" i="11"/>
  <c r="W150" i="11" s="1"/>
  <c r="Y119" i="15"/>
  <c r="Y138" i="13" s="1"/>
  <c r="Q142" i="11"/>
  <c r="W142" i="11" s="1"/>
  <c r="Y111" i="15"/>
  <c r="Y130" i="13" s="1"/>
  <c r="Q134" i="11"/>
  <c r="W134" i="11" s="1"/>
  <c r="Y103" i="15"/>
  <c r="Y122" i="13" s="1"/>
  <c r="Q126" i="11"/>
  <c r="W126" i="11" s="1"/>
  <c r="Y95" i="15"/>
  <c r="Y114" i="13" s="1"/>
  <c r="Q118" i="11"/>
  <c r="W118" i="11" s="1"/>
  <c r="Y87" i="15"/>
  <c r="Y106" i="13" s="1"/>
  <c r="Q110" i="11"/>
  <c r="W110" i="11" s="1"/>
  <c r="Y79" i="15"/>
  <c r="Y98" i="13" s="1"/>
  <c r="Q102" i="11"/>
  <c r="W102" i="11" s="1"/>
  <c r="Y71" i="15"/>
  <c r="Y90" i="13" s="1"/>
  <c r="Q94" i="11"/>
  <c r="W94" i="11" s="1"/>
  <c r="Y63" i="15"/>
  <c r="Y82" i="13" s="1"/>
  <c r="Q86" i="11"/>
  <c r="W86" i="11" s="1"/>
  <c r="Y55" i="15"/>
  <c r="Y74" i="13" s="1"/>
  <c r="Q78" i="11"/>
  <c r="W78" i="11" s="1"/>
  <c r="Y47" i="15"/>
  <c r="Y66" i="13" s="1"/>
  <c r="Q70" i="11"/>
  <c r="W70" i="11" s="1"/>
  <c r="Y39" i="15"/>
  <c r="Y58" i="13" s="1"/>
  <c r="Q62" i="11"/>
  <c r="W62" i="11" s="1"/>
  <c r="Y31" i="15"/>
  <c r="Y50" i="13" s="1"/>
  <c r="Q54" i="11"/>
  <c r="W54" i="11" s="1"/>
  <c r="Y23" i="15"/>
  <c r="Y42" i="13" s="1"/>
  <c r="Q46" i="11"/>
  <c r="W46" i="11" s="1"/>
  <c r="Y1510" i="15"/>
  <c r="Y1529" i="13" s="1"/>
  <c r="Q1533" i="11"/>
  <c r="W1533" i="11" s="1"/>
  <c r="Y1502" i="15"/>
  <c r="Y1521" i="13" s="1"/>
  <c r="Q1525" i="11"/>
  <c r="W1525" i="11" s="1"/>
  <c r="Y1494" i="15"/>
  <c r="Y1513" i="13" s="1"/>
  <c r="Q1517" i="11"/>
  <c r="W1517" i="11" s="1"/>
  <c r="Y1486" i="15"/>
  <c r="Y1505" i="13" s="1"/>
  <c r="Q1509" i="11"/>
  <c r="W1509" i="11" s="1"/>
  <c r="Y1478" i="15"/>
  <c r="Y1497" i="13" s="1"/>
  <c r="Q1501" i="11"/>
  <c r="W1501" i="11" s="1"/>
  <c r="Y1470" i="15"/>
  <c r="Y1489" i="13" s="1"/>
  <c r="Q1493" i="11"/>
  <c r="W1493" i="11" s="1"/>
  <c r="Y1462" i="15"/>
  <c r="Y1481" i="13" s="1"/>
  <c r="Q1485" i="11"/>
  <c r="W1485" i="11" s="1"/>
  <c r="Y1454" i="15"/>
  <c r="Y1473" i="13" s="1"/>
  <c r="Q1477" i="11"/>
  <c r="W1477" i="11" s="1"/>
  <c r="Y1446" i="15"/>
  <c r="Y1465" i="13" s="1"/>
  <c r="Q1469" i="11"/>
  <c r="W1469" i="11" s="1"/>
  <c r="Y1438" i="15"/>
  <c r="Y1457" i="13" s="1"/>
  <c r="Q1461" i="11"/>
  <c r="W1461" i="11" s="1"/>
  <c r="Y1430" i="15"/>
  <c r="Y1449" i="13" s="1"/>
  <c r="Q1453" i="11"/>
  <c r="W1453" i="11" s="1"/>
  <c r="Y1422" i="15"/>
  <c r="Y1441" i="13" s="1"/>
  <c r="Q1445" i="11"/>
  <c r="W1445" i="11" s="1"/>
  <c r="Y1414" i="15"/>
  <c r="Y1433" i="13" s="1"/>
  <c r="Q1437" i="11"/>
  <c r="W1437" i="11" s="1"/>
  <c r="Y1406" i="15"/>
  <c r="Y1425" i="13" s="1"/>
  <c r="Q1429" i="11"/>
  <c r="W1429" i="11" s="1"/>
  <c r="Y1398" i="15"/>
  <c r="Y1417" i="13" s="1"/>
  <c r="Q1421" i="11"/>
  <c r="W1421" i="11" s="1"/>
  <c r="Y1390" i="15"/>
  <c r="Y1409" i="13" s="1"/>
  <c r="Q1413" i="11"/>
  <c r="W1413" i="11" s="1"/>
  <c r="Y1382" i="15"/>
  <c r="Y1401" i="13" s="1"/>
  <c r="Q1405" i="11"/>
  <c r="W1405" i="11" s="1"/>
  <c r="Y1374" i="15"/>
  <c r="Y1393" i="13" s="1"/>
  <c r="Q1397" i="11"/>
  <c r="W1397" i="11" s="1"/>
  <c r="Y1366" i="15"/>
  <c r="Y1385" i="13" s="1"/>
  <c r="Q1389" i="11"/>
  <c r="W1389" i="11" s="1"/>
  <c r="Y1358" i="15"/>
  <c r="Y1377" i="13" s="1"/>
  <c r="Q1381" i="11"/>
  <c r="W1381" i="11" s="1"/>
  <c r="Y1350" i="15"/>
  <c r="Y1369" i="13" s="1"/>
  <c r="Q1373" i="11"/>
  <c r="W1373" i="11" s="1"/>
  <c r="Y1342" i="15"/>
  <c r="Y1361" i="13" s="1"/>
  <c r="Q1365" i="11"/>
  <c r="W1365" i="11" s="1"/>
  <c r="Y1334" i="15"/>
  <c r="Y1353" i="13" s="1"/>
  <c r="Q1357" i="11"/>
  <c r="W1357" i="11" s="1"/>
  <c r="Y1326" i="15"/>
  <c r="Y1345" i="13" s="1"/>
  <c r="Q1349" i="11"/>
  <c r="W1349" i="11" s="1"/>
  <c r="Y1318" i="15"/>
  <c r="Y1337" i="13" s="1"/>
  <c r="Q1341" i="11"/>
  <c r="W1341" i="11" s="1"/>
  <c r="Y1310" i="15"/>
  <c r="Y1329" i="13" s="1"/>
  <c r="Q1333" i="11"/>
  <c r="W1333" i="11" s="1"/>
  <c r="Y1302" i="15"/>
  <c r="Y1321" i="13" s="1"/>
  <c r="Q1325" i="11"/>
  <c r="W1325" i="11" s="1"/>
  <c r="Y1294" i="15"/>
  <c r="Y1313" i="13" s="1"/>
  <c r="Q1317" i="11"/>
  <c r="W1317" i="11" s="1"/>
  <c r="Y1286" i="15"/>
  <c r="Y1305" i="13" s="1"/>
  <c r="Q1309" i="11"/>
  <c r="W1309" i="11" s="1"/>
  <c r="Y1278" i="15"/>
  <c r="Y1297" i="13" s="1"/>
  <c r="Q1301" i="11"/>
  <c r="W1301" i="11" s="1"/>
  <c r="Y1270" i="15"/>
  <c r="Y1289" i="13" s="1"/>
  <c r="Q1293" i="11"/>
  <c r="W1293" i="11" s="1"/>
  <c r="Y1262" i="15"/>
  <c r="Y1281" i="13" s="1"/>
  <c r="Q1285" i="11"/>
  <c r="W1285" i="11" s="1"/>
  <c r="Y1254" i="15"/>
  <c r="Y1273" i="13" s="1"/>
  <c r="Q1277" i="11"/>
  <c r="W1277" i="11" s="1"/>
  <c r="Y1246" i="15"/>
  <c r="Y1265" i="13" s="1"/>
  <c r="Q1269" i="11"/>
  <c r="W1269" i="11" s="1"/>
  <c r="Y1238" i="15"/>
  <c r="Y1257" i="13" s="1"/>
  <c r="Q1261" i="11"/>
  <c r="W1261" i="11" s="1"/>
  <c r="Y1230" i="15"/>
  <c r="Y1249" i="13" s="1"/>
  <c r="Q1253" i="11"/>
  <c r="W1253" i="11" s="1"/>
  <c r="Y1222" i="15"/>
  <c r="Y1241" i="13" s="1"/>
  <c r="Q1245" i="11"/>
  <c r="W1245" i="11" s="1"/>
  <c r="Y1214" i="15"/>
  <c r="Y1233" i="13" s="1"/>
  <c r="Q1237" i="11"/>
  <c r="W1237" i="11" s="1"/>
  <c r="Y1206" i="15"/>
  <c r="Y1225" i="13" s="1"/>
  <c r="Q1229" i="11"/>
  <c r="W1229" i="11" s="1"/>
  <c r="Y1198" i="15"/>
  <c r="Y1217" i="13" s="1"/>
  <c r="Q1221" i="11"/>
  <c r="W1221" i="11" s="1"/>
  <c r="Y1190" i="15"/>
  <c r="Y1209" i="13" s="1"/>
  <c r="Q1213" i="11"/>
  <c r="W1213" i="11" s="1"/>
  <c r="Y1182" i="15"/>
  <c r="Y1201" i="13" s="1"/>
  <c r="Q1205" i="11"/>
  <c r="W1205" i="11" s="1"/>
  <c r="Y1174" i="15"/>
  <c r="Y1193" i="13" s="1"/>
  <c r="Q1197" i="11"/>
  <c r="W1197" i="11" s="1"/>
  <c r="Y1166" i="15"/>
  <c r="Y1185" i="13" s="1"/>
  <c r="Q1189" i="11"/>
  <c r="W1189" i="11" s="1"/>
  <c r="Y1158" i="15"/>
  <c r="Y1177" i="13" s="1"/>
  <c r="Q1181" i="11"/>
  <c r="W1181" i="11" s="1"/>
  <c r="Y1150" i="15"/>
  <c r="Y1169" i="13" s="1"/>
  <c r="Q1173" i="11"/>
  <c r="W1173" i="11" s="1"/>
  <c r="Y1142" i="15"/>
  <c r="Y1161" i="13" s="1"/>
  <c r="Q1165" i="11"/>
  <c r="W1165" i="11" s="1"/>
  <c r="Y1134" i="15"/>
  <c r="Y1153" i="13" s="1"/>
  <c r="Q1157" i="11"/>
  <c r="W1157" i="11" s="1"/>
  <c r="Y1126" i="15"/>
  <c r="Y1145" i="13" s="1"/>
  <c r="Q1149" i="11"/>
  <c r="W1149" i="11" s="1"/>
  <c r="Y1118" i="15"/>
  <c r="Y1137" i="13" s="1"/>
  <c r="Q1141" i="11"/>
  <c r="W1141" i="11" s="1"/>
  <c r="Y1110" i="15"/>
  <c r="Y1129" i="13" s="1"/>
  <c r="Q1133" i="11"/>
  <c r="W1133" i="11" s="1"/>
  <c r="Y1102" i="15"/>
  <c r="Y1121" i="13" s="1"/>
  <c r="Q1125" i="11"/>
  <c r="W1125" i="11" s="1"/>
  <c r="Y1094" i="15"/>
  <c r="Y1113" i="13" s="1"/>
  <c r="Q1117" i="11"/>
  <c r="W1117" i="11" s="1"/>
  <c r="Y1086" i="15"/>
  <c r="Y1105" i="13" s="1"/>
  <c r="Q1109" i="11"/>
  <c r="W1109" i="11" s="1"/>
  <c r="Y1078" i="15"/>
  <c r="Y1097" i="13" s="1"/>
  <c r="Q1101" i="11"/>
  <c r="W1101" i="11" s="1"/>
  <c r="Y1070" i="15"/>
  <c r="Y1089" i="13" s="1"/>
  <c r="Q1093" i="11"/>
  <c r="W1093" i="11" s="1"/>
  <c r="Y1062" i="15"/>
  <c r="Y1081" i="13" s="1"/>
  <c r="Q1085" i="11"/>
  <c r="W1085" i="11" s="1"/>
  <c r="Y1054" i="15"/>
  <c r="Y1073" i="13" s="1"/>
  <c r="Q1077" i="11"/>
  <c r="W1077" i="11" s="1"/>
  <c r="Y1046" i="15"/>
  <c r="Y1065" i="13" s="1"/>
  <c r="Q1069" i="11"/>
  <c r="W1069" i="11" s="1"/>
  <c r="Y1038" i="15"/>
  <c r="Y1057" i="13" s="1"/>
  <c r="Q1061" i="11"/>
  <c r="W1061" i="11" s="1"/>
  <c r="Y1030" i="15"/>
  <c r="Y1049" i="13" s="1"/>
  <c r="Q1053" i="11"/>
  <c r="W1053" i="11" s="1"/>
  <c r="Y1022" i="15"/>
  <c r="Y1041" i="13" s="1"/>
  <c r="Q1045" i="11"/>
  <c r="W1045" i="11" s="1"/>
  <c r="Y1014" i="15"/>
  <c r="Y1033" i="13" s="1"/>
  <c r="Q1037" i="11"/>
  <c r="W1037" i="11" s="1"/>
  <c r="Y1006" i="15"/>
  <c r="Y1025" i="13" s="1"/>
  <c r="Q1029" i="11"/>
  <c r="W1029" i="11" s="1"/>
  <c r="Y998" i="15"/>
  <c r="Y1017" i="13" s="1"/>
  <c r="Q1021" i="11"/>
  <c r="W1021" i="11" s="1"/>
  <c r="Y990" i="15"/>
  <c r="Y1009" i="13" s="1"/>
  <c r="Q1013" i="11"/>
  <c r="W1013" i="11" s="1"/>
  <c r="Y982" i="15"/>
  <c r="Y1001" i="13" s="1"/>
  <c r="Q1005" i="11"/>
  <c r="W1005" i="11" s="1"/>
  <c r="Y974" i="15"/>
  <c r="Y993" i="13" s="1"/>
  <c r="Q997" i="11"/>
  <c r="W997" i="11" s="1"/>
  <c r="Y966" i="15"/>
  <c r="Y985" i="13" s="1"/>
  <c r="Q989" i="11"/>
  <c r="W989" i="11" s="1"/>
  <c r="Y958" i="15"/>
  <c r="Y977" i="13" s="1"/>
  <c r="Q981" i="11"/>
  <c r="W981" i="11" s="1"/>
  <c r="Y950" i="15"/>
  <c r="Y969" i="13" s="1"/>
  <c r="Q973" i="11"/>
  <c r="W973" i="11" s="1"/>
  <c r="Y942" i="15"/>
  <c r="Y961" i="13" s="1"/>
  <c r="Q965" i="11"/>
  <c r="W965" i="11" s="1"/>
  <c r="Y934" i="15"/>
  <c r="Y953" i="13" s="1"/>
  <c r="Q957" i="11"/>
  <c r="W957" i="11" s="1"/>
  <c r="Y926" i="15"/>
  <c r="Y945" i="13" s="1"/>
  <c r="Q949" i="11"/>
  <c r="W949" i="11" s="1"/>
  <c r="Y918" i="15"/>
  <c r="Y937" i="13" s="1"/>
  <c r="Q941" i="11"/>
  <c r="W941" i="11" s="1"/>
  <c r="Y910" i="15"/>
  <c r="Y929" i="13" s="1"/>
  <c r="Q933" i="11"/>
  <c r="W933" i="11" s="1"/>
  <c r="Y902" i="15"/>
  <c r="Y921" i="13" s="1"/>
  <c r="Q925" i="11"/>
  <c r="W925" i="11" s="1"/>
  <c r="Y894" i="15"/>
  <c r="Y913" i="13" s="1"/>
  <c r="Q917" i="11"/>
  <c r="W917" i="11" s="1"/>
  <c r="Y886" i="15"/>
  <c r="Y905" i="13" s="1"/>
  <c r="Q909" i="11"/>
  <c r="W909" i="11" s="1"/>
  <c r="Y878" i="15"/>
  <c r="Y897" i="13" s="1"/>
  <c r="Q901" i="11"/>
  <c r="W901" i="11" s="1"/>
  <c r="Y870" i="15"/>
  <c r="Y889" i="13" s="1"/>
  <c r="Q893" i="11"/>
  <c r="W893" i="11" s="1"/>
  <c r="Y862" i="15"/>
  <c r="Y881" i="13" s="1"/>
  <c r="Q885" i="11"/>
  <c r="W885" i="11" s="1"/>
  <c r="Y854" i="15"/>
  <c r="Y873" i="13" s="1"/>
  <c r="Q877" i="11"/>
  <c r="W877" i="11" s="1"/>
  <c r="Y846" i="15"/>
  <c r="Y865" i="13" s="1"/>
  <c r="Q869" i="11"/>
  <c r="W869" i="11" s="1"/>
  <c r="Y838" i="15"/>
  <c r="Y857" i="13" s="1"/>
  <c r="Q861" i="11"/>
  <c r="W861" i="11" s="1"/>
  <c r="Y830" i="15"/>
  <c r="Y849" i="13" s="1"/>
  <c r="Q853" i="11"/>
  <c r="W853" i="11" s="1"/>
  <c r="Y822" i="15"/>
  <c r="Y841" i="13" s="1"/>
  <c r="Q845" i="11"/>
  <c r="W845" i="11" s="1"/>
  <c r="Y814" i="15"/>
  <c r="Y833" i="13" s="1"/>
  <c r="Q837" i="11"/>
  <c r="W837" i="11" s="1"/>
  <c r="Y806" i="15"/>
  <c r="Y825" i="13" s="1"/>
  <c r="Q829" i="11"/>
  <c r="W829" i="11" s="1"/>
  <c r="Y798" i="15"/>
  <c r="Y817" i="13" s="1"/>
  <c r="Q821" i="11"/>
  <c r="W821" i="11" s="1"/>
  <c r="Y790" i="15"/>
  <c r="Y809" i="13" s="1"/>
  <c r="Q813" i="11"/>
  <c r="W813" i="11" s="1"/>
  <c r="Y782" i="15"/>
  <c r="Y801" i="13" s="1"/>
  <c r="Q805" i="11"/>
  <c r="W805" i="11" s="1"/>
  <c r="Y774" i="15"/>
  <c r="Y793" i="13" s="1"/>
  <c r="Q797" i="11"/>
  <c r="W797" i="11" s="1"/>
  <c r="Y766" i="15"/>
  <c r="Y785" i="13" s="1"/>
  <c r="Q789" i="11"/>
  <c r="W789" i="11" s="1"/>
  <c r="Y758" i="15"/>
  <c r="Y777" i="13" s="1"/>
  <c r="Q781" i="11"/>
  <c r="W781" i="11" s="1"/>
  <c r="Y750" i="15"/>
  <c r="Y769" i="13" s="1"/>
  <c r="Q773" i="11"/>
  <c r="W773" i="11" s="1"/>
  <c r="Y742" i="15"/>
  <c r="Y761" i="13" s="1"/>
  <c r="Q765" i="11"/>
  <c r="W765" i="11" s="1"/>
  <c r="Y734" i="15"/>
  <c r="Y753" i="13" s="1"/>
  <c r="Q757" i="11"/>
  <c r="W757" i="11" s="1"/>
  <c r="Y726" i="15"/>
  <c r="Y745" i="13" s="1"/>
  <c r="Q749" i="11"/>
  <c r="W749" i="11" s="1"/>
  <c r="Y718" i="15"/>
  <c r="Y737" i="13" s="1"/>
  <c r="Q741" i="11"/>
  <c r="W741" i="11" s="1"/>
  <c r="Y710" i="15"/>
  <c r="Y729" i="13" s="1"/>
  <c r="Q733" i="11"/>
  <c r="W733" i="11" s="1"/>
  <c r="Y702" i="15"/>
  <c r="Y721" i="13" s="1"/>
  <c r="Q725" i="11"/>
  <c r="W725" i="11" s="1"/>
  <c r="Y694" i="15"/>
  <c r="Y713" i="13" s="1"/>
  <c r="Q717" i="11"/>
  <c r="W717" i="11" s="1"/>
  <c r="Y686" i="15"/>
  <c r="Y705" i="13" s="1"/>
  <c r="Q709" i="11"/>
  <c r="W709" i="11" s="1"/>
  <c r="Y678" i="15"/>
  <c r="Y697" i="13" s="1"/>
  <c r="Q701" i="11"/>
  <c r="W701" i="11" s="1"/>
  <c r="Y670" i="15"/>
  <c r="Y689" i="13" s="1"/>
  <c r="Q693" i="11"/>
  <c r="W693" i="11" s="1"/>
  <c r="Y662" i="15"/>
  <c r="Y681" i="13" s="1"/>
  <c r="Q685" i="11"/>
  <c r="W685" i="11" s="1"/>
  <c r="Y654" i="15"/>
  <c r="Y673" i="13" s="1"/>
  <c r="Q677" i="11"/>
  <c r="W677" i="11" s="1"/>
  <c r="Y646" i="15"/>
  <c r="Y665" i="13" s="1"/>
  <c r="Q669" i="11"/>
  <c r="W669" i="11" s="1"/>
  <c r="Y638" i="15"/>
  <c r="Y657" i="13" s="1"/>
  <c r="Q661" i="11"/>
  <c r="W661" i="11" s="1"/>
  <c r="Y630" i="15"/>
  <c r="Y649" i="13" s="1"/>
  <c r="Q653" i="11"/>
  <c r="W653" i="11" s="1"/>
  <c r="Y622" i="15"/>
  <c r="Y641" i="13" s="1"/>
  <c r="Q645" i="11"/>
  <c r="W645" i="11" s="1"/>
  <c r="Y614" i="15"/>
  <c r="Y633" i="13" s="1"/>
  <c r="Q637" i="11"/>
  <c r="W637" i="11" s="1"/>
  <c r="Y606" i="15"/>
  <c r="Y625" i="13" s="1"/>
  <c r="Q629" i="11"/>
  <c r="W629" i="11" s="1"/>
  <c r="Y598" i="15"/>
  <c r="Y617" i="13" s="1"/>
  <c r="Q621" i="11"/>
  <c r="W621" i="11" s="1"/>
  <c r="Y590" i="15"/>
  <c r="Y609" i="13" s="1"/>
  <c r="Q613" i="11"/>
  <c r="W613" i="11" s="1"/>
  <c r="Y582" i="15"/>
  <c r="Y601" i="13" s="1"/>
  <c r="Q605" i="11"/>
  <c r="W605" i="11" s="1"/>
  <c r="Y574" i="15"/>
  <c r="Y593" i="13" s="1"/>
  <c r="Q597" i="11"/>
  <c r="W597" i="11" s="1"/>
  <c r="Y566" i="15"/>
  <c r="Y585" i="13" s="1"/>
  <c r="Q589" i="11"/>
  <c r="W589" i="11" s="1"/>
  <c r="Y558" i="15"/>
  <c r="Y577" i="13" s="1"/>
  <c r="Q581" i="11"/>
  <c r="W581" i="11" s="1"/>
  <c r="Y550" i="15"/>
  <c r="Y569" i="13" s="1"/>
  <c r="Q573" i="11"/>
  <c r="W573" i="11" s="1"/>
  <c r="Y542" i="15"/>
  <c r="Y561" i="13" s="1"/>
  <c r="Q565" i="11"/>
  <c r="W565" i="11" s="1"/>
  <c r="Y534" i="15"/>
  <c r="Y553" i="13" s="1"/>
  <c r="Q557" i="11"/>
  <c r="W557" i="11" s="1"/>
  <c r="Y526" i="15"/>
  <c r="Y545" i="13" s="1"/>
  <c r="Q549" i="11"/>
  <c r="W549" i="11" s="1"/>
  <c r="Y518" i="15"/>
  <c r="Y537" i="13" s="1"/>
  <c r="Q541" i="11"/>
  <c r="W541" i="11" s="1"/>
  <c r="Y510" i="15"/>
  <c r="Y529" i="13" s="1"/>
  <c r="Q533" i="11"/>
  <c r="W533" i="11" s="1"/>
  <c r="Y502" i="15"/>
  <c r="Y521" i="13" s="1"/>
  <c r="Q525" i="11"/>
  <c r="W525" i="11" s="1"/>
  <c r="Y494" i="15"/>
  <c r="Y513" i="13" s="1"/>
  <c r="Q517" i="11"/>
  <c r="W517" i="11" s="1"/>
  <c r="Y486" i="15"/>
  <c r="Y505" i="13" s="1"/>
  <c r="Q509" i="11"/>
  <c r="W509" i="11" s="1"/>
  <c r="Y478" i="15"/>
  <c r="Y497" i="13" s="1"/>
  <c r="Q501" i="11"/>
  <c r="W501" i="11" s="1"/>
  <c r="Y470" i="15"/>
  <c r="Y489" i="13" s="1"/>
  <c r="Q493" i="11"/>
  <c r="W493" i="11" s="1"/>
  <c r="Y462" i="15"/>
  <c r="Y481" i="13" s="1"/>
  <c r="Q485" i="11"/>
  <c r="W485" i="11" s="1"/>
  <c r="Y454" i="15"/>
  <c r="Y473" i="13" s="1"/>
  <c r="Q477" i="11"/>
  <c r="W477" i="11" s="1"/>
  <c r="Y446" i="15"/>
  <c r="Y465" i="13" s="1"/>
  <c r="Q469" i="11"/>
  <c r="W469" i="11" s="1"/>
  <c r="Y438" i="15"/>
  <c r="Y457" i="13" s="1"/>
  <c r="Q461" i="11"/>
  <c r="W461" i="11" s="1"/>
  <c r="Y430" i="15"/>
  <c r="Y449" i="13" s="1"/>
  <c r="Q453" i="11"/>
  <c r="W453" i="11" s="1"/>
  <c r="Y422" i="15"/>
  <c r="Y441" i="13" s="1"/>
  <c r="Q445" i="11"/>
  <c r="W445" i="11" s="1"/>
  <c r="Y414" i="15"/>
  <c r="Y433" i="13" s="1"/>
  <c r="Q437" i="11"/>
  <c r="W437" i="11" s="1"/>
  <c r="Y406" i="15"/>
  <c r="Y425" i="13" s="1"/>
  <c r="Q429" i="11"/>
  <c r="W429" i="11" s="1"/>
  <c r="Y398" i="15"/>
  <c r="Y417" i="13" s="1"/>
  <c r="Q421" i="11"/>
  <c r="W421" i="11" s="1"/>
  <c r="Y390" i="15"/>
  <c r="Y409" i="13" s="1"/>
  <c r="Q413" i="11"/>
  <c r="W413" i="11" s="1"/>
  <c r="Y382" i="15"/>
  <c r="Y401" i="13" s="1"/>
  <c r="Q405" i="11"/>
  <c r="W405" i="11" s="1"/>
  <c r="Y374" i="15"/>
  <c r="Y393" i="13" s="1"/>
  <c r="Q397" i="11"/>
  <c r="W397" i="11" s="1"/>
  <c r="Y366" i="15"/>
  <c r="Y385" i="13" s="1"/>
  <c r="Q389" i="11"/>
  <c r="W389" i="11" s="1"/>
  <c r="Y358" i="15"/>
  <c r="Y377" i="13" s="1"/>
  <c r="Q381" i="11"/>
  <c r="W381" i="11" s="1"/>
  <c r="Y350" i="15"/>
  <c r="Y369" i="13" s="1"/>
  <c r="Q373" i="11"/>
  <c r="W373" i="11" s="1"/>
  <c r="Y342" i="15"/>
  <c r="Y361" i="13" s="1"/>
  <c r="Q365" i="11"/>
  <c r="W365" i="11" s="1"/>
  <c r="Y334" i="15"/>
  <c r="Y353" i="13" s="1"/>
  <c r="Q357" i="11"/>
  <c r="W357" i="11" s="1"/>
  <c r="Y326" i="15"/>
  <c r="Y345" i="13" s="1"/>
  <c r="Q349" i="11"/>
  <c r="W349" i="11" s="1"/>
  <c r="Y318" i="15"/>
  <c r="Y337" i="13" s="1"/>
  <c r="Q341" i="11"/>
  <c r="W341" i="11" s="1"/>
  <c r="Y310" i="15"/>
  <c r="Y329" i="13" s="1"/>
  <c r="Q333" i="11"/>
  <c r="W333" i="11" s="1"/>
  <c r="Y302" i="15"/>
  <c r="Y321" i="13" s="1"/>
  <c r="Q325" i="11"/>
  <c r="W325" i="11" s="1"/>
  <c r="Y294" i="15"/>
  <c r="Y313" i="13" s="1"/>
  <c r="Q317" i="11"/>
  <c r="W317" i="11" s="1"/>
  <c r="Y286" i="15"/>
  <c r="Y305" i="13" s="1"/>
  <c r="Q309" i="11"/>
  <c r="W309" i="11" s="1"/>
  <c r="Y278" i="15"/>
  <c r="Y297" i="13" s="1"/>
  <c r="Q301" i="11"/>
  <c r="W301" i="11" s="1"/>
  <c r="Y270" i="15"/>
  <c r="Y289" i="13" s="1"/>
  <c r="Q293" i="11"/>
  <c r="W293" i="11" s="1"/>
  <c r="Y262" i="15"/>
  <c r="Y281" i="13" s="1"/>
  <c r="Q285" i="11"/>
  <c r="W285" i="11" s="1"/>
  <c r="Y254" i="15"/>
  <c r="Y273" i="13" s="1"/>
  <c r="Q277" i="11"/>
  <c r="W277" i="11" s="1"/>
  <c r="Y246" i="15"/>
  <c r="Y265" i="13" s="1"/>
  <c r="Q269" i="11"/>
  <c r="W269" i="11" s="1"/>
  <c r="Y238" i="15"/>
  <c r="Y257" i="13" s="1"/>
  <c r="Q261" i="11"/>
  <c r="W261" i="11" s="1"/>
  <c r="Y230" i="15"/>
  <c r="Y249" i="13" s="1"/>
  <c r="Q253" i="11"/>
  <c r="W253" i="11" s="1"/>
  <c r="Y222" i="15"/>
  <c r="Y241" i="13" s="1"/>
  <c r="Q245" i="11"/>
  <c r="W245" i="11" s="1"/>
  <c r="Y214" i="15"/>
  <c r="Y233" i="13" s="1"/>
  <c r="Q237" i="11"/>
  <c r="W237" i="11" s="1"/>
  <c r="Y206" i="15"/>
  <c r="Y225" i="13" s="1"/>
  <c r="Q229" i="11"/>
  <c r="W229" i="11" s="1"/>
  <c r="Y198" i="15"/>
  <c r="Y217" i="13" s="1"/>
  <c r="Q221" i="11"/>
  <c r="W221" i="11" s="1"/>
  <c r="Y190" i="15"/>
  <c r="Y209" i="13" s="1"/>
  <c r="Q213" i="11"/>
  <c r="W213" i="11" s="1"/>
  <c r="Y182" i="15"/>
  <c r="Y201" i="13" s="1"/>
  <c r="Q205" i="11"/>
  <c r="W205" i="11" s="1"/>
  <c r="Y174" i="15"/>
  <c r="Y193" i="13" s="1"/>
  <c r="Q197" i="11"/>
  <c r="W197" i="11" s="1"/>
  <c r="Y166" i="15"/>
  <c r="Y185" i="13" s="1"/>
  <c r="Q189" i="11"/>
  <c r="W189" i="11" s="1"/>
  <c r="Y158" i="15"/>
  <c r="Y177" i="13" s="1"/>
  <c r="Q181" i="11"/>
  <c r="W181" i="11" s="1"/>
  <c r="Y150" i="15"/>
  <c r="Y169" i="13" s="1"/>
  <c r="Q173" i="11"/>
  <c r="W173" i="11" s="1"/>
  <c r="Y142" i="15"/>
  <c r="Y161" i="13" s="1"/>
  <c r="Q165" i="11"/>
  <c r="W165" i="11" s="1"/>
  <c r="Y134" i="15"/>
  <c r="Y153" i="13" s="1"/>
  <c r="Q157" i="11"/>
  <c r="W157" i="11" s="1"/>
  <c r="Y126" i="15"/>
  <c r="Y145" i="13" s="1"/>
  <c r="Q149" i="11"/>
  <c r="W149" i="11" s="1"/>
  <c r="Y118" i="15"/>
  <c r="Y137" i="13" s="1"/>
  <c r="Q141" i="11"/>
  <c r="W141" i="11" s="1"/>
  <c r="Y110" i="15"/>
  <c r="Y129" i="13" s="1"/>
  <c r="Q133" i="11"/>
  <c r="W133" i="11" s="1"/>
  <c r="Y102" i="15"/>
  <c r="Y121" i="13" s="1"/>
  <c r="Q125" i="11"/>
  <c r="W125" i="11" s="1"/>
  <c r="Y94" i="15"/>
  <c r="Y113" i="13" s="1"/>
  <c r="Q117" i="11"/>
  <c r="W117" i="11" s="1"/>
  <c r="Y86" i="15"/>
  <c r="Y105" i="13" s="1"/>
  <c r="Q109" i="11"/>
  <c r="W109" i="11" s="1"/>
  <c r="Y78" i="15"/>
  <c r="Y97" i="13" s="1"/>
  <c r="Q101" i="11"/>
  <c r="W101" i="11" s="1"/>
  <c r="Y70" i="15"/>
  <c r="Y89" i="13" s="1"/>
  <c r="Q93" i="11"/>
  <c r="W93" i="11" s="1"/>
  <c r="Y62" i="15"/>
  <c r="Y81" i="13" s="1"/>
  <c r="Q85" i="11"/>
  <c r="W85" i="11" s="1"/>
  <c r="Y54" i="15"/>
  <c r="Y73" i="13" s="1"/>
  <c r="Q77" i="11"/>
  <c r="W77" i="11" s="1"/>
  <c r="Y46" i="15"/>
  <c r="Y65" i="13" s="1"/>
  <c r="Q69" i="11"/>
  <c r="W69" i="11" s="1"/>
  <c r="Y38" i="15"/>
  <c r="Y57" i="13" s="1"/>
  <c r="Q61" i="11"/>
  <c r="W61" i="11" s="1"/>
  <c r="Y30" i="15"/>
  <c r="Y49" i="13" s="1"/>
  <c r="Q53" i="11"/>
  <c r="W53" i="11" s="1"/>
  <c r="Y22" i="15"/>
  <c r="Y41" i="13" s="1"/>
  <c r="Q45" i="11"/>
  <c r="W45" i="11" s="1"/>
  <c r="Y1509" i="15"/>
  <c r="Y1528" i="13" s="1"/>
  <c r="Q1532" i="11"/>
  <c r="W1532" i="11" s="1"/>
  <c r="Y1501" i="15"/>
  <c r="Y1520" i="13" s="1"/>
  <c r="Q1524" i="11"/>
  <c r="W1524" i="11" s="1"/>
  <c r="Y1493" i="15"/>
  <c r="Y1512" i="13" s="1"/>
  <c r="Q1516" i="11"/>
  <c r="W1516" i="11" s="1"/>
  <c r="Y1485" i="15"/>
  <c r="Y1504" i="13" s="1"/>
  <c r="Q1508" i="11"/>
  <c r="W1508" i="11" s="1"/>
  <c r="Y1477" i="15"/>
  <c r="Y1496" i="13" s="1"/>
  <c r="Q1500" i="11"/>
  <c r="W1500" i="11" s="1"/>
  <c r="Y1469" i="15"/>
  <c r="Y1488" i="13" s="1"/>
  <c r="Q1492" i="11"/>
  <c r="W1492" i="11" s="1"/>
  <c r="Y1461" i="15"/>
  <c r="Y1480" i="13" s="1"/>
  <c r="Q1484" i="11"/>
  <c r="W1484" i="11" s="1"/>
  <c r="Y1453" i="15"/>
  <c r="Y1472" i="13" s="1"/>
  <c r="Q1476" i="11"/>
  <c r="W1476" i="11" s="1"/>
  <c r="Y1445" i="15"/>
  <c r="Y1464" i="13" s="1"/>
  <c r="Q1468" i="11"/>
  <c r="W1468" i="11" s="1"/>
  <c r="Y1437" i="15"/>
  <c r="Y1456" i="13" s="1"/>
  <c r="Q1460" i="11"/>
  <c r="W1460" i="11" s="1"/>
  <c r="Y1429" i="15"/>
  <c r="Y1448" i="13" s="1"/>
  <c r="Q1452" i="11"/>
  <c r="W1452" i="11" s="1"/>
  <c r="Y1421" i="15"/>
  <c r="Y1440" i="13" s="1"/>
  <c r="Q1444" i="11"/>
  <c r="W1444" i="11" s="1"/>
  <c r="Y1413" i="15"/>
  <c r="Y1432" i="13" s="1"/>
  <c r="Q1436" i="11"/>
  <c r="W1436" i="11" s="1"/>
  <c r="Y1405" i="15"/>
  <c r="Y1424" i="13" s="1"/>
  <c r="Q1428" i="11"/>
  <c r="W1428" i="11" s="1"/>
  <c r="Y1397" i="15"/>
  <c r="Y1416" i="13" s="1"/>
  <c r="Q1420" i="11"/>
  <c r="W1420" i="11" s="1"/>
  <c r="Y1389" i="15"/>
  <c r="Y1408" i="13" s="1"/>
  <c r="Q1412" i="11"/>
  <c r="W1412" i="11" s="1"/>
  <c r="Y1381" i="15"/>
  <c r="Y1400" i="13" s="1"/>
  <c r="Q1404" i="11"/>
  <c r="W1404" i="11" s="1"/>
  <c r="Y1373" i="15"/>
  <c r="Y1392" i="13" s="1"/>
  <c r="Q1396" i="11"/>
  <c r="W1396" i="11" s="1"/>
  <c r="Y1365" i="15"/>
  <c r="Y1384" i="13" s="1"/>
  <c r="Q1388" i="11"/>
  <c r="W1388" i="11" s="1"/>
  <c r="Y1357" i="15"/>
  <c r="Y1376" i="13" s="1"/>
  <c r="Q1380" i="11"/>
  <c r="W1380" i="11" s="1"/>
  <c r="Y1349" i="15"/>
  <c r="Y1368" i="13" s="1"/>
  <c r="Q1372" i="11"/>
  <c r="W1372" i="11" s="1"/>
  <c r="Y1341" i="15"/>
  <c r="Y1360" i="13" s="1"/>
  <c r="Q1364" i="11"/>
  <c r="W1364" i="11" s="1"/>
  <c r="Y1333" i="15"/>
  <c r="Y1352" i="13" s="1"/>
  <c r="Q1356" i="11"/>
  <c r="W1356" i="11" s="1"/>
  <c r="Y1325" i="15"/>
  <c r="Y1344" i="13" s="1"/>
  <c r="Q1348" i="11"/>
  <c r="W1348" i="11" s="1"/>
  <c r="Y1317" i="15"/>
  <c r="Y1336" i="13" s="1"/>
  <c r="Q1340" i="11"/>
  <c r="W1340" i="11" s="1"/>
  <c r="Y1309" i="15"/>
  <c r="Y1328" i="13" s="1"/>
  <c r="Q1332" i="11"/>
  <c r="W1332" i="11" s="1"/>
  <c r="Y1301" i="15"/>
  <c r="Y1320" i="13" s="1"/>
  <c r="Q1324" i="11"/>
  <c r="W1324" i="11" s="1"/>
  <c r="Y1293" i="15"/>
  <c r="Y1312" i="13" s="1"/>
  <c r="Q1316" i="11"/>
  <c r="W1316" i="11" s="1"/>
  <c r="Y1285" i="15"/>
  <c r="Y1304" i="13" s="1"/>
  <c r="Q1308" i="11"/>
  <c r="W1308" i="11" s="1"/>
  <c r="Y1277" i="15"/>
  <c r="Y1296" i="13" s="1"/>
  <c r="Q1300" i="11"/>
  <c r="W1300" i="11" s="1"/>
  <c r="Y1269" i="15"/>
  <c r="Y1288" i="13" s="1"/>
  <c r="Q1292" i="11"/>
  <c r="W1292" i="11" s="1"/>
  <c r="Y1261" i="15"/>
  <c r="Y1280" i="13" s="1"/>
  <c r="Q1284" i="11"/>
  <c r="W1284" i="11" s="1"/>
  <c r="Y1253" i="15"/>
  <c r="Y1272" i="13" s="1"/>
  <c r="Q1276" i="11"/>
  <c r="W1276" i="11" s="1"/>
  <c r="Y1245" i="15"/>
  <c r="Y1264" i="13" s="1"/>
  <c r="Q1268" i="11"/>
  <c r="W1268" i="11" s="1"/>
  <c r="Y1237" i="15"/>
  <c r="Y1256" i="13" s="1"/>
  <c r="Q1260" i="11"/>
  <c r="W1260" i="11" s="1"/>
  <c r="Y1229" i="15"/>
  <c r="Y1248" i="13" s="1"/>
  <c r="Q1252" i="11"/>
  <c r="W1252" i="11" s="1"/>
  <c r="Y1221" i="15"/>
  <c r="Y1240" i="13" s="1"/>
  <c r="Q1244" i="11"/>
  <c r="W1244" i="11" s="1"/>
  <c r="Y1213" i="15"/>
  <c r="Y1232" i="13" s="1"/>
  <c r="Q1236" i="11"/>
  <c r="W1236" i="11" s="1"/>
  <c r="Y1205" i="15"/>
  <c r="Y1224" i="13" s="1"/>
  <c r="Q1228" i="11"/>
  <c r="W1228" i="11" s="1"/>
  <c r="Y1197" i="15"/>
  <c r="Y1216" i="13" s="1"/>
  <c r="Q1220" i="11"/>
  <c r="W1220" i="11" s="1"/>
  <c r="Y1189" i="15"/>
  <c r="Y1208" i="13" s="1"/>
  <c r="Q1212" i="11"/>
  <c r="W1212" i="11" s="1"/>
  <c r="Y1181" i="15"/>
  <c r="Y1200" i="13" s="1"/>
  <c r="Q1204" i="11"/>
  <c r="W1204" i="11" s="1"/>
  <c r="Y1173" i="15"/>
  <c r="Y1192" i="13" s="1"/>
  <c r="Q1196" i="11"/>
  <c r="W1196" i="11" s="1"/>
  <c r="Y1165" i="15"/>
  <c r="Y1184" i="13" s="1"/>
  <c r="Q1188" i="11"/>
  <c r="W1188" i="11" s="1"/>
  <c r="Y1157" i="15"/>
  <c r="Y1176" i="13" s="1"/>
  <c r="Q1180" i="11"/>
  <c r="W1180" i="11" s="1"/>
  <c r="Y1149" i="15"/>
  <c r="Y1168" i="13" s="1"/>
  <c r="Q1172" i="11"/>
  <c r="W1172" i="11" s="1"/>
  <c r="Y1141" i="15"/>
  <c r="Y1160" i="13" s="1"/>
  <c r="Q1164" i="11"/>
  <c r="W1164" i="11" s="1"/>
  <c r="Y1133" i="15"/>
  <c r="Y1152" i="13" s="1"/>
  <c r="Q1156" i="11"/>
  <c r="W1156" i="11" s="1"/>
  <c r="Y1125" i="15"/>
  <c r="Y1144" i="13" s="1"/>
  <c r="Q1148" i="11"/>
  <c r="W1148" i="11" s="1"/>
  <c r="Y1117" i="15"/>
  <c r="Y1136" i="13" s="1"/>
  <c r="Q1140" i="11"/>
  <c r="W1140" i="11" s="1"/>
  <c r="Y1109" i="15"/>
  <c r="Y1128" i="13" s="1"/>
  <c r="Q1132" i="11"/>
  <c r="W1132" i="11" s="1"/>
  <c r="Y1101" i="15"/>
  <c r="Y1120" i="13" s="1"/>
  <c r="Q1124" i="11"/>
  <c r="W1124" i="11" s="1"/>
  <c r="Y1093" i="15"/>
  <c r="Y1112" i="13" s="1"/>
  <c r="Q1116" i="11"/>
  <c r="W1116" i="11" s="1"/>
  <c r="Y1085" i="15"/>
  <c r="Y1104" i="13" s="1"/>
  <c r="Q1108" i="11"/>
  <c r="W1108" i="11" s="1"/>
  <c r="Y1077" i="15"/>
  <c r="Y1096" i="13" s="1"/>
  <c r="Q1100" i="11"/>
  <c r="W1100" i="11" s="1"/>
  <c r="Y1069" i="15"/>
  <c r="Y1088" i="13" s="1"/>
  <c r="Q1092" i="11"/>
  <c r="W1092" i="11" s="1"/>
  <c r="Y1061" i="15"/>
  <c r="Y1080" i="13" s="1"/>
  <c r="Q1084" i="11"/>
  <c r="W1084" i="11" s="1"/>
  <c r="Y1053" i="15"/>
  <c r="Y1072" i="13" s="1"/>
  <c r="Q1076" i="11"/>
  <c r="W1076" i="11" s="1"/>
  <c r="Y1045" i="15"/>
  <c r="Y1064" i="13" s="1"/>
  <c r="Q1068" i="11"/>
  <c r="W1068" i="11" s="1"/>
  <c r="Y1037" i="15"/>
  <c r="Y1056" i="13" s="1"/>
  <c r="Q1060" i="11"/>
  <c r="W1060" i="11" s="1"/>
  <c r="Y1029" i="15"/>
  <c r="Y1048" i="13" s="1"/>
  <c r="Q1052" i="11"/>
  <c r="W1052" i="11" s="1"/>
  <c r="Y1021" i="15"/>
  <c r="Y1040" i="13" s="1"/>
  <c r="Q1044" i="11"/>
  <c r="W1044" i="11" s="1"/>
  <c r="Y1013" i="15"/>
  <c r="Y1032" i="13" s="1"/>
  <c r="Q1036" i="11"/>
  <c r="W1036" i="11" s="1"/>
  <c r="Y1005" i="15"/>
  <c r="Y1024" i="13" s="1"/>
  <c r="Q1028" i="11"/>
  <c r="W1028" i="11" s="1"/>
  <c r="Y997" i="15"/>
  <c r="Y1016" i="13" s="1"/>
  <c r="Q1020" i="11"/>
  <c r="W1020" i="11" s="1"/>
  <c r="Y989" i="15"/>
  <c r="Y1008" i="13" s="1"/>
  <c r="Q1012" i="11"/>
  <c r="W1012" i="11" s="1"/>
  <c r="Y981" i="15"/>
  <c r="Y1000" i="13" s="1"/>
  <c r="Q1004" i="11"/>
  <c r="W1004" i="11" s="1"/>
  <c r="Y973" i="15"/>
  <c r="Y992" i="13" s="1"/>
  <c r="Q996" i="11"/>
  <c r="W996" i="11" s="1"/>
  <c r="Y965" i="15"/>
  <c r="Y984" i="13" s="1"/>
  <c r="Q988" i="11"/>
  <c r="W988" i="11" s="1"/>
  <c r="Y957" i="15"/>
  <c r="Y976" i="13" s="1"/>
  <c r="Q980" i="11"/>
  <c r="W980" i="11" s="1"/>
  <c r="Y949" i="15"/>
  <c r="Y968" i="13" s="1"/>
  <c r="Q972" i="11"/>
  <c r="W972" i="11" s="1"/>
  <c r="Y941" i="15"/>
  <c r="Y960" i="13" s="1"/>
  <c r="Q964" i="11"/>
  <c r="W964" i="11" s="1"/>
  <c r="Y933" i="15"/>
  <c r="Y952" i="13" s="1"/>
  <c r="Q956" i="11"/>
  <c r="W956" i="11" s="1"/>
  <c r="Y925" i="15"/>
  <c r="Y944" i="13" s="1"/>
  <c r="Q948" i="11"/>
  <c r="W948" i="11" s="1"/>
  <c r="Y917" i="15"/>
  <c r="Y936" i="13" s="1"/>
  <c r="Q940" i="11"/>
  <c r="W940" i="11" s="1"/>
  <c r="Y909" i="15"/>
  <c r="Y928" i="13" s="1"/>
  <c r="Q932" i="11"/>
  <c r="W932" i="11" s="1"/>
  <c r="Y901" i="15"/>
  <c r="Y920" i="13" s="1"/>
  <c r="Q924" i="11"/>
  <c r="W924" i="11" s="1"/>
  <c r="Y893" i="15"/>
  <c r="Y912" i="13" s="1"/>
  <c r="Q916" i="11"/>
  <c r="W916" i="11" s="1"/>
  <c r="Y885" i="15"/>
  <c r="Y904" i="13" s="1"/>
  <c r="Q908" i="11"/>
  <c r="W908" i="11" s="1"/>
  <c r="Y877" i="15"/>
  <c r="Y896" i="13" s="1"/>
  <c r="Q900" i="11"/>
  <c r="W900" i="11" s="1"/>
  <c r="Y869" i="15"/>
  <c r="Y888" i="13" s="1"/>
  <c r="Q892" i="11"/>
  <c r="W892" i="11" s="1"/>
  <c r="Y861" i="15"/>
  <c r="Y880" i="13" s="1"/>
  <c r="Q884" i="11"/>
  <c r="W884" i="11" s="1"/>
  <c r="Y853" i="15"/>
  <c r="Y872" i="13" s="1"/>
  <c r="Q876" i="11"/>
  <c r="W876" i="11" s="1"/>
  <c r="Y845" i="15"/>
  <c r="Y864" i="13" s="1"/>
  <c r="Q868" i="11"/>
  <c r="W868" i="11" s="1"/>
  <c r="Y837" i="15"/>
  <c r="Y856" i="13" s="1"/>
  <c r="Q860" i="11"/>
  <c r="W860" i="11" s="1"/>
  <c r="Y829" i="15"/>
  <c r="Y848" i="13" s="1"/>
  <c r="Q852" i="11"/>
  <c r="W852" i="11" s="1"/>
  <c r="Y821" i="15"/>
  <c r="Y840" i="13" s="1"/>
  <c r="Q844" i="11"/>
  <c r="W844" i="11" s="1"/>
  <c r="Y813" i="15"/>
  <c r="Y832" i="13" s="1"/>
  <c r="Q836" i="11"/>
  <c r="W836" i="11" s="1"/>
  <c r="Y805" i="15"/>
  <c r="Y824" i="13" s="1"/>
  <c r="Q828" i="11"/>
  <c r="W828" i="11" s="1"/>
  <c r="Y797" i="15"/>
  <c r="Y816" i="13" s="1"/>
  <c r="Q820" i="11"/>
  <c r="W820" i="11" s="1"/>
  <c r="Y789" i="15"/>
  <c r="Y808" i="13" s="1"/>
  <c r="Q812" i="11"/>
  <c r="W812" i="11" s="1"/>
  <c r="Y781" i="15"/>
  <c r="Y800" i="13" s="1"/>
  <c r="Q804" i="11"/>
  <c r="W804" i="11" s="1"/>
  <c r="Y773" i="15"/>
  <c r="Y792" i="13" s="1"/>
  <c r="Q796" i="11"/>
  <c r="W796" i="11" s="1"/>
  <c r="Y765" i="15"/>
  <c r="Y784" i="13" s="1"/>
  <c r="Q788" i="11"/>
  <c r="W788" i="11" s="1"/>
  <c r="Y757" i="15"/>
  <c r="Y776" i="13" s="1"/>
  <c r="Q780" i="11"/>
  <c r="W780" i="11" s="1"/>
  <c r="Y749" i="15"/>
  <c r="Y768" i="13" s="1"/>
  <c r="Q772" i="11"/>
  <c r="W772" i="11" s="1"/>
  <c r="Y741" i="15"/>
  <c r="Y760" i="13" s="1"/>
  <c r="Q764" i="11"/>
  <c r="W764" i="11" s="1"/>
  <c r="Y733" i="15"/>
  <c r="Y752" i="13" s="1"/>
  <c r="Q756" i="11"/>
  <c r="W756" i="11" s="1"/>
  <c r="Y725" i="15"/>
  <c r="Y744" i="13" s="1"/>
  <c r="Q748" i="11"/>
  <c r="W748" i="11" s="1"/>
  <c r="Y717" i="15"/>
  <c r="Y736" i="13" s="1"/>
  <c r="Q740" i="11"/>
  <c r="W740" i="11" s="1"/>
  <c r="Y709" i="15"/>
  <c r="Y728" i="13" s="1"/>
  <c r="Q732" i="11"/>
  <c r="W732" i="11" s="1"/>
  <c r="Y701" i="15"/>
  <c r="Y720" i="13" s="1"/>
  <c r="Q724" i="11"/>
  <c r="W724" i="11" s="1"/>
  <c r="Y693" i="15"/>
  <c r="Y712" i="13" s="1"/>
  <c r="Q716" i="11"/>
  <c r="W716" i="11" s="1"/>
  <c r="Y685" i="15"/>
  <c r="Y704" i="13" s="1"/>
  <c r="Q708" i="11"/>
  <c r="W708" i="11" s="1"/>
  <c r="Y677" i="15"/>
  <c r="Y696" i="13" s="1"/>
  <c r="Q700" i="11"/>
  <c r="W700" i="11" s="1"/>
  <c r="Y669" i="15"/>
  <c r="Y688" i="13" s="1"/>
  <c r="Q692" i="11"/>
  <c r="W692" i="11" s="1"/>
  <c r="Y661" i="15"/>
  <c r="Y680" i="13" s="1"/>
  <c r="Q684" i="11"/>
  <c r="W684" i="11" s="1"/>
  <c r="Y653" i="15"/>
  <c r="Y672" i="13" s="1"/>
  <c r="Q676" i="11"/>
  <c r="W676" i="11" s="1"/>
  <c r="Y645" i="15"/>
  <c r="Y664" i="13" s="1"/>
  <c r="Q668" i="11"/>
  <c r="W668" i="11" s="1"/>
  <c r="Y637" i="15"/>
  <c r="Y656" i="13" s="1"/>
  <c r="Q660" i="11"/>
  <c r="W660" i="11" s="1"/>
  <c r="Y629" i="15"/>
  <c r="Y648" i="13" s="1"/>
  <c r="Q652" i="11"/>
  <c r="W652" i="11" s="1"/>
  <c r="Y621" i="15"/>
  <c r="Y640" i="13" s="1"/>
  <c r="Q644" i="11"/>
  <c r="W644" i="11" s="1"/>
  <c r="Y613" i="15"/>
  <c r="Y632" i="13" s="1"/>
  <c r="Q636" i="11"/>
  <c r="W636" i="11" s="1"/>
  <c r="Y605" i="15"/>
  <c r="Y624" i="13" s="1"/>
  <c r="Q628" i="11"/>
  <c r="W628" i="11" s="1"/>
  <c r="Y597" i="15"/>
  <c r="Y616" i="13" s="1"/>
  <c r="Q620" i="11"/>
  <c r="W620" i="11" s="1"/>
  <c r="Y589" i="15"/>
  <c r="Y608" i="13" s="1"/>
  <c r="Q612" i="11"/>
  <c r="W612" i="11" s="1"/>
  <c r="Y581" i="15"/>
  <c r="Y600" i="13" s="1"/>
  <c r="Q604" i="11"/>
  <c r="W604" i="11" s="1"/>
  <c r="Y573" i="15"/>
  <c r="Y592" i="13" s="1"/>
  <c r="Q596" i="11"/>
  <c r="W596" i="11" s="1"/>
  <c r="Y565" i="15"/>
  <c r="Y584" i="13" s="1"/>
  <c r="Q588" i="11"/>
  <c r="W588" i="11" s="1"/>
  <c r="Y557" i="15"/>
  <c r="Y576" i="13" s="1"/>
  <c r="Q580" i="11"/>
  <c r="W580" i="11" s="1"/>
  <c r="Y549" i="15"/>
  <c r="Y568" i="13" s="1"/>
  <c r="Q572" i="11"/>
  <c r="W572" i="11" s="1"/>
  <c r="Y541" i="15"/>
  <c r="Y560" i="13" s="1"/>
  <c r="Q564" i="11"/>
  <c r="W564" i="11" s="1"/>
  <c r="Y533" i="15"/>
  <c r="Y552" i="13" s="1"/>
  <c r="Q556" i="11"/>
  <c r="W556" i="11" s="1"/>
  <c r="Y525" i="15"/>
  <c r="Y544" i="13" s="1"/>
  <c r="Q548" i="11"/>
  <c r="W548" i="11" s="1"/>
  <c r="Y517" i="15"/>
  <c r="Y536" i="13" s="1"/>
  <c r="Q540" i="11"/>
  <c r="W540" i="11" s="1"/>
  <c r="Y509" i="15"/>
  <c r="Y528" i="13" s="1"/>
  <c r="Q532" i="11"/>
  <c r="W532" i="11" s="1"/>
  <c r="Y501" i="15"/>
  <c r="Y520" i="13" s="1"/>
  <c r="Q524" i="11"/>
  <c r="W524" i="11" s="1"/>
  <c r="Y493" i="15"/>
  <c r="Y512" i="13" s="1"/>
  <c r="Q516" i="11"/>
  <c r="W516" i="11" s="1"/>
  <c r="Y485" i="15"/>
  <c r="Y504" i="13" s="1"/>
  <c r="Q508" i="11"/>
  <c r="W508" i="11" s="1"/>
  <c r="Y477" i="15"/>
  <c r="Y496" i="13" s="1"/>
  <c r="Q500" i="11"/>
  <c r="W500" i="11" s="1"/>
  <c r="Y469" i="15"/>
  <c r="Y488" i="13" s="1"/>
  <c r="Q492" i="11"/>
  <c r="W492" i="11" s="1"/>
  <c r="Y461" i="15"/>
  <c r="Y480" i="13" s="1"/>
  <c r="Q484" i="11"/>
  <c r="W484" i="11" s="1"/>
  <c r="Y453" i="15"/>
  <c r="Y472" i="13" s="1"/>
  <c r="Q476" i="11"/>
  <c r="W476" i="11" s="1"/>
  <c r="Y445" i="15"/>
  <c r="Y464" i="13" s="1"/>
  <c r="Q468" i="11"/>
  <c r="W468" i="11" s="1"/>
  <c r="Y437" i="15"/>
  <c r="Y456" i="13" s="1"/>
  <c r="Q460" i="11"/>
  <c r="W460" i="11" s="1"/>
  <c r="Y429" i="15"/>
  <c r="Y448" i="13" s="1"/>
  <c r="Q452" i="11"/>
  <c r="W452" i="11" s="1"/>
  <c r="Y421" i="15"/>
  <c r="Y440" i="13" s="1"/>
  <c r="Q444" i="11"/>
  <c r="W444" i="11" s="1"/>
  <c r="Y413" i="15"/>
  <c r="Y432" i="13" s="1"/>
  <c r="Q436" i="11"/>
  <c r="W436" i="11" s="1"/>
  <c r="Y405" i="15"/>
  <c r="Y424" i="13" s="1"/>
  <c r="Q428" i="11"/>
  <c r="W428" i="11" s="1"/>
  <c r="Y397" i="15"/>
  <c r="Y416" i="13" s="1"/>
  <c r="Q420" i="11"/>
  <c r="W420" i="11" s="1"/>
  <c r="Y389" i="15"/>
  <c r="Y408" i="13" s="1"/>
  <c r="Q412" i="11"/>
  <c r="W412" i="11" s="1"/>
  <c r="Y381" i="15"/>
  <c r="Y400" i="13" s="1"/>
  <c r="Q404" i="11"/>
  <c r="W404" i="11" s="1"/>
  <c r="Y373" i="15"/>
  <c r="Y392" i="13" s="1"/>
  <c r="Q396" i="11"/>
  <c r="W396" i="11" s="1"/>
  <c r="Y365" i="15"/>
  <c r="Y384" i="13" s="1"/>
  <c r="Q388" i="11"/>
  <c r="W388" i="11" s="1"/>
  <c r="Y357" i="15"/>
  <c r="Y376" i="13" s="1"/>
  <c r="Q380" i="11"/>
  <c r="W380" i="11" s="1"/>
  <c r="Y349" i="15"/>
  <c r="Y368" i="13" s="1"/>
  <c r="Q372" i="11"/>
  <c r="W372" i="11" s="1"/>
  <c r="Y341" i="15"/>
  <c r="Y360" i="13" s="1"/>
  <c r="Q364" i="11"/>
  <c r="W364" i="11" s="1"/>
  <c r="Y333" i="15"/>
  <c r="Y352" i="13" s="1"/>
  <c r="Q356" i="11"/>
  <c r="W356" i="11" s="1"/>
  <c r="Y325" i="15"/>
  <c r="Y344" i="13" s="1"/>
  <c r="Q348" i="11"/>
  <c r="W348" i="11" s="1"/>
  <c r="Y317" i="15"/>
  <c r="Y336" i="13" s="1"/>
  <c r="Q340" i="11"/>
  <c r="W340" i="11" s="1"/>
  <c r="Y309" i="15"/>
  <c r="Y328" i="13" s="1"/>
  <c r="Q332" i="11"/>
  <c r="W332" i="11" s="1"/>
  <c r="Y301" i="15"/>
  <c r="Y320" i="13" s="1"/>
  <c r="Q324" i="11"/>
  <c r="W324" i="11" s="1"/>
  <c r="Y293" i="15"/>
  <c r="Y312" i="13" s="1"/>
  <c r="Q316" i="11"/>
  <c r="W316" i="11" s="1"/>
  <c r="Y285" i="15"/>
  <c r="Y304" i="13" s="1"/>
  <c r="Q308" i="11"/>
  <c r="W308" i="11" s="1"/>
  <c r="Y277" i="15"/>
  <c r="Y296" i="13" s="1"/>
  <c r="Q300" i="11"/>
  <c r="W300" i="11" s="1"/>
  <c r="Y269" i="15"/>
  <c r="Y288" i="13" s="1"/>
  <c r="Q292" i="11"/>
  <c r="W292" i="11" s="1"/>
  <c r="Y261" i="15"/>
  <c r="Y280" i="13" s="1"/>
  <c r="Q284" i="11"/>
  <c r="W284" i="11" s="1"/>
  <c r="Y253" i="15"/>
  <c r="Y272" i="13" s="1"/>
  <c r="Q276" i="11"/>
  <c r="W276" i="11" s="1"/>
  <c r="Y245" i="15"/>
  <c r="Y264" i="13" s="1"/>
  <c r="Q268" i="11"/>
  <c r="W268" i="11" s="1"/>
  <c r="Y237" i="15"/>
  <c r="Y256" i="13" s="1"/>
  <c r="Q260" i="11"/>
  <c r="W260" i="11" s="1"/>
  <c r="Y229" i="15"/>
  <c r="Y248" i="13" s="1"/>
  <c r="Q252" i="11"/>
  <c r="W252" i="11" s="1"/>
  <c r="Y221" i="15"/>
  <c r="Y240" i="13" s="1"/>
  <c r="Q244" i="11"/>
  <c r="W244" i="11" s="1"/>
  <c r="Y213" i="15"/>
  <c r="Y232" i="13" s="1"/>
  <c r="Q236" i="11"/>
  <c r="W236" i="11" s="1"/>
  <c r="Y205" i="15"/>
  <c r="Y224" i="13" s="1"/>
  <c r="Q228" i="11"/>
  <c r="W228" i="11" s="1"/>
  <c r="Y197" i="15"/>
  <c r="Y216" i="13" s="1"/>
  <c r="Q220" i="11"/>
  <c r="W220" i="11" s="1"/>
  <c r="Y189" i="15"/>
  <c r="Y208" i="13" s="1"/>
  <c r="Q212" i="11"/>
  <c r="W212" i="11" s="1"/>
  <c r="Y181" i="15"/>
  <c r="Y200" i="13" s="1"/>
  <c r="Q204" i="11"/>
  <c r="W204" i="11" s="1"/>
  <c r="Y173" i="15"/>
  <c r="Y192" i="13" s="1"/>
  <c r="Q196" i="11"/>
  <c r="W196" i="11" s="1"/>
  <c r="Y165" i="15"/>
  <c r="Y184" i="13" s="1"/>
  <c r="Q188" i="11"/>
  <c r="W188" i="11" s="1"/>
  <c r="Y157" i="15"/>
  <c r="Y176" i="13" s="1"/>
  <c r="Q180" i="11"/>
  <c r="W180" i="11" s="1"/>
  <c r="Y149" i="15"/>
  <c r="Y168" i="13" s="1"/>
  <c r="Q172" i="11"/>
  <c r="W172" i="11" s="1"/>
  <c r="Y141" i="15"/>
  <c r="Y160" i="13" s="1"/>
  <c r="Q164" i="11"/>
  <c r="W164" i="11" s="1"/>
  <c r="Y133" i="15"/>
  <c r="Y152" i="13" s="1"/>
  <c r="Q156" i="11"/>
  <c r="W156" i="11" s="1"/>
  <c r="Y125" i="15"/>
  <c r="Y144" i="13" s="1"/>
  <c r="Q148" i="11"/>
  <c r="W148" i="11" s="1"/>
  <c r="Y117" i="15"/>
  <c r="Y136" i="13" s="1"/>
  <c r="Q140" i="11"/>
  <c r="W140" i="11" s="1"/>
  <c r="Y109" i="15"/>
  <c r="Y128" i="13" s="1"/>
  <c r="Q132" i="11"/>
  <c r="W132" i="11" s="1"/>
  <c r="Y101" i="15"/>
  <c r="Y120" i="13" s="1"/>
  <c r="Q124" i="11"/>
  <c r="W124" i="11" s="1"/>
  <c r="Y93" i="15"/>
  <c r="Y112" i="13" s="1"/>
  <c r="Q116" i="11"/>
  <c r="W116" i="11" s="1"/>
  <c r="Y85" i="15"/>
  <c r="Y104" i="13" s="1"/>
  <c r="Q108" i="11"/>
  <c r="W108" i="11" s="1"/>
  <c r="Y77" i="15"/>
  <c r="Y96" i="13" s="1"/>
  <c r="Q100" i="11"/>
  <c r="W100" i="11" s="1"/>
  <c r="Y69" i="15"/>
  <c r="Y88" i="13" s="1"/>
  <c r="Q92" i="11"/>
  <c r="W92" i="11" s="1"/>
  <c r="Y61" i="15"/>
  <c r="Y80" i="13" s="1"/>
  <c r="Q84" i="11"/>
  <c r="W84" i="11" s="1"/>
  <c r="Y53" i="15"/>
  <c r="Y72" i="13" s="1"/>
  <c r="Q76" i="11"/>
  <c r="W76" i="11" s="1"/>
  <c r="Y45" i="15"/>
  <c r="Y64" i="13" s="1"/>
  <c r="Q68" i="11"/>
  <c r="W68" i="11" s="1"/>
  <c r="Y37" i="15"/>
  <c r="Y56" i="13" s="1"/>
  <c r="Q60" i="11"/>
  <c r="W60" i="11" s="1"/>
  <c r="Y29" i="15"/>
  <c r="Y48" i="13" s="1"/>
  <c r="Q52" i="11"/>
  <c r="W52" i="11" s="1"/>
  <c r="Y18" i="15"/>
  <c r="Y37" i="13" s="1"/>
  <c r="Q41" i="11"/>
  <c r="W41" i="11" s="1"/>
  <c r="Y1508" i="15"/>
  <c r="Y1527" i="13" s="1"/>
  <c r="Q1531" i="11"/>
  <c r="W1531" i="11" s="1"/>
  <c r="Y1500" i="15"/>
  <c r="Y1519" i="13" s="1"/>
  <c r="Q1523" i="11"/>
  <c r="W1523" i="11" s="1"/>
  <c r="Y1492" i="15"/>
  <c r="Y1511" i="13" s="1"/>
  <c r="Q1515" i="11"/>
  <c r="W1515" i="11" s="1"/>
  <c r="Y1484" i="15"/>
  <c r="Y1503" i="13" s="1"/>
  <c r="Q1507" i="11"/>
  <c r="W1507" i="11" s="1"/>
  <c r="Y1476" i="15"/>
  <c r="Y1495" i="13" s="1"/>
  <c r="Q1499" i="11"/>
  <c r="W1499" i="11" s="1"/>
  <c r="Y1468" i="15"/>
  <c r="Y1487" i="13" s="1"/>
  <c r="Q1491" i="11"/>
  <c r="W1491" i="11" s="1"/>
  <c r="Y1460" i="15"/>
  <c r="Y1479" i="13" s="1"/>
  <c r="Q1483" i="11"/>
  <c r="W1483" i="11" s="1"/>
  <c r="Y1452" i="15"/>
  <c r="Y1471" i="13" s="1"/>
  <c r="Q1475" i="11"/>
  <c r="W1475" i="11" s="1"/>
  <c r="Y1444" i="15"/>
  <c r="Y1463" i="13" s="1"/>
  <c r="Q1467" i="11"/>
  <c r="W1467" i="11" s="1"/>
  <c r="Y1436" i="15"/>
  <c r="Y1455" i="13" s="1"/>
  <c r="Q1459" i="11"/>
  <c r="W1459" i="11" s="1"/>
  <c r="Y1428" i="15"/>
  <c r="Y1447" i="13" s="1"/>
  <c r="Q1451" i="11"/>
  <c r="W1451" i="11" s="1"/>
  <c r="Y1420" i="15"/>
  <c r="Y1439" i="13" s="1"/>
  <c r="Q1443" i="11"/>
  <c r="W1443" i="11" s="1"/>
  <c r="Y1412" i="15"/>
  <c r="Y1431" i="13" s="1"/>
  <c r="Q1435" i="11"/>
  <c r="W1435" i="11" s="1"/>
  <c r="Y1404" i="15"/>
  <c r="Y1423" i="13" s="1"/>
  <c r="Q1427" i="11"/>
  <c r="W1427" i="11" s="1"/>
  <c r="Y1396" i="15"/>
  <c r="Y1415" i="13" s="1"/>
  <c r="Q1419" i="11"/>
  <c r="W1419" i="11" s="1"/>
  <c r="Y1388" i="15"/>
  <c r="Y1407" i="13" s="1"/>
  <c r="Q1411" i="11"/>
  <c r="W1411" i="11" s="1"/>
  <c r="Y1380" i="15"/>
  <c r="Y1399" i="13" s="1"/>
  <c r="Q1403" i="11"/>
  <c r="W1403" i="11" s="1"/>
  <c r="Y1372" i="15"/>
  <c r="Y1391" i="13" s="1"/>
  <c r="Q1395" i="11"/>
  <c r="W1395" i="11" s="1"/>
  <c r="Y1364" i="15"/>
  <c r="Y1383" i="13" s="1"/>
  <c r="Q1387" i="11"/>
  <c r="W1387" i="11" s="1"/>
  <c r="Y1356" i="15"/>
  <c r="Y1375" i="13" s="1"/>
  <c r="Q1379" i="11"/>
  <c r="W1379" i="11" s="1"/>
  <c r="Y1348" i="15"/>
  <c r="Y1367" i="13" s="1"/>
  <c r="Q1371" i="11"/>
  <c r="W1371" i="11" s="1"/>
  <c r="Y1340" i="15"/>
  <c r="Y1359" i="13" s="1"/>
  <c r="Q1363" i="11"/>
  <c r="W1363" i="11" s="1"/>
  <c r="Y1332" i="15"/>
  <c r="Y1351" i="13" s="1"/>
  <c r="Q1355" i="11"/>
  <c r="W1355" i="11" s="1"/>
  <c r="Y1324" i="15"/>
  <c r="Y1343" i="13" s="1"/>
  <c r="Q1347" i="11"/>
  <c r="W1347" i="11" s="1"/>
  <c r="Y1316" i="15"/>
  <c r="Y1335" i="13" s="1"/>
  <c r="Q1339" i="11"/>
  <c r="W1339" i="11" s="1"/>
  <c r="Y1308" i="15"/>
  <c r="Y1327" i="13" s="1"/>
  <c r="Q1331" i="11"/>
  <c r="W1331" i="11" s="1"/>
  <c r="Y1300" i="15"/>
  <c r="Y1319" i="13" s="1"/>
  <c r="Q1323" i="11"/>
  <c r="W1323" i="11" s="1"/>
  <c r="Y1292" i="15"/>
  <c r="Y1311" i="13" s="1"/>
  <c r="Q1315" i="11"/>
  <c r="W1315" i="11" s="1"/>
  <c r="Y1284" i="15"/>
  <c r="Y1303" i="13" s="1"/>
  <c r="Q1307" i="11"/>
  <c r="W1307" i="11" s="1"/>
  <c r="Y1276" i="15"/>
  <c r="Y1295" i="13" s="1"/>
  <c r="Q1299" i="11"/>
  <c r="W1299" i="11" s="1"/>
  <c r="Y1268" i="15"/>
  <c r="Y1287" i="13" s="1"/>
  <c r="Q1291" i="11"/>
  <c r="W1291" i="11" s="1"/>
  <c r="Y1260" i="15"/>
  <c r="Y1279" i="13" s="1"/>
  <c r="Q1283" i="11"/>
  <c r="W1283" i="11" s="1"/>
  <c r="Y1252" i="15"/>
  <c r="Y1271" i="13" s="1"/>
  <c r="Q1275" i="11"/>
  <c r="W1275" i="11" s="1"/>
  <c r="Y1244" i="15"/>
  <c r="Y1263" i="13" s="1"/>
  <c r="Q1267" i="11"/>
  <c r="W1267" i="11" s="1"/>
  <c r="Y1236" i="15"/>
  <c r="Y1255" i="13" s="1"/>
  <c r="Q1259" i="11"/>
  <c r="W1259" i="11" s="1"/>
  <c r="Y1228" i="15"/>
  <c r="Y1247" i="13" s="1"/>
  <c r="Q1251" i="11"/>
  <c r="W1251" i="11" s="1"/>
  <c r="Y1220" i="15"/>
  <c r="Y1239" i="13" s="1"/>
  <c r="Q1243" i="11"/>
  <c r="W1243" i="11" s="1"/>
  <c r="Y1212" i="15"/>
  <c r="Y1231" i="13" s="1"/>
  <c r="Q1235" i="11"/>
  <c r="W1235" i="11" s="1"/>
  <c r="Y1204" i="15"/>
  <c r="Y1223" i="13" s="1"/>
  <c r="Q1227" i="11"/>
  <c r="W1227" i="11" s="1"/>
  <c r="Y1196" i="15"/>
  <c r="Y1215" i="13" s="1"/>
  <c r="Q1219" i="11"/>
  <c r="W1219" i="11" s="1"/>
  <c r="Y1188" i="15"/>
  <c r="Y1207" i="13" s="1"/>
  <c r="Q1211" i="11"/>
  <c r="W1211" i="11" s="1"/>
  <c r="Y1180" i="15"/>
  <c r="Y1199" i="13" s="1"/>
  <c r="Q1203" i="11"/>
  <c r="W1203" i="11" s="1"/>
  <c r="Y1172" i="15"/>
  <c r="Y1191" i="13" s="1"/>
  <c r="Q1195" i="11"/>
  <c r="W1195" i="11" s="1"/>
  <c r="Y1164" i="15"/>
  <c r="Y1183" i="13" s="1"/>
  <c r="Q1187" i="11"/>
  <c r="W1187" i="11" s="1"/>
  <c r="Y1156" i="15"/>
  <c r="Y1175" i="13" s="1"/>
  <c r="Q1179" i="11"/>
  <c r="W1179" i="11" s="1"/>
  <c r="Y1148" i="15"/>
  <c r="Y1167" i="13" s="1"/>
  <c r="Q1171" i="11"/>
  <c r="W1171" i="11" s="1"/>
  <c r="Y1140" i="15"/>
  <c r="Y1159" i="13" s="1"/>
  <c r="Q1163" i="11"/>
  <c r="W1163" i="11" s="1"/>
  <c r="Y1132" i="15"/>
  <c r="Y1151" i="13" s="1"/>
  <c r="Q1155" i="11"/>
  <c r="W1155" i="11" s="1"/>
  <c r="Y1124" i="15"/>
  <c r="Y1143" i="13" s="1"/>
  <c r="Q1147" i="11"/>
  <c r="W1147" i="11" s="1"/>
  <c r="Y1116" i="15"/>
  <c r="Y1135" i="13" s="1"/>
  <c r="Q1139" i="11"/>
  <c r="W1139" i="11" s="1"/>
  <c r="Y1108" i="15"/>
  <c r="Y1127" i="13" s="1"/>
  <c r="Q1131" i="11"/>
  <c r="W1131" i="11" s="1"/>
  <c r="Y1100" i="15"/>
  <c r="Y1119" i="13" s="1"/>
  <c r="Q1123" i="11"/>
  <c r="W1123" i="11" s="1"/>
  <c r="Y1092" i="15"/>
  <c r="Y1111" i="13" s="1"/>
  <c r="Q1115" i="11"/>
  <c r="W1115" i="11" s="1"/>
  <c r="Y1084" i="15"/>
  <c r="Y1103" i="13" s="1"/>
  <c r="Q1107" i="11"/>
  <c r="W1107" i="11" s="1"/>
  <c r="Y1076" i="15"/>
  <c r="Y1095" i="13" s="1"/>
  <c r="Q1099" i="11"/>
  <c r="W1099" i="11" s="1"/>
  <c r="Y1068" i="15"/>
  <c r="Y1087" i="13" s="1"/>
  <c r="Q1091" i="11"/>
  <c r="W1091" i="11" s="1"/>
  <c r="Y1060" i="15"/>
  <c r="Y1079" i="13" s="1"/>
  <c r="Q1083" i="11"/>
  <c r="W1083" i="11" s="1"/>
  <c r="Y1052" i="15"/>
  <c r="Y1071" i="13" s="1"/>
  <c r="Q1075" i="11"/>
  <c r="W1075" i="11" s="1"/>
  <c r="Y1044" i="15"/>
  <c r="Y1063" i="13" s="1"/>
  <c r="Q1067" i="11"/>
  <c r="W1067" i="11" s="1"/>
  <c r="Y1036" i="15"/>
  <c r="Y1055" i="13" s="1"/>
  <c r="Q1059" i="11"/>
  <c r="W1059" i="11" s="1"/>
  <c r="Y1028" i="15"/>
  <c r="Y1047" i="13" s="1"/>
  <c r="Q1051" i="11"/>
  <c r="W1051" i="11" s="1"/>
  <c r="Y1020" i="15"/>
  <c r="Y1039" i="13" s="1"/>
  <c r="Q1043" i="11"/>
  <c r="W1043" i="11" s="1"/>
  <c r="Y1012" i="15"/>
  <c r="Y1031" i="13" s="1"/>
  <c r="Q1035" i="11"/>
  <c r="W1035" i="11" s="1"/>
  <c r="Y1004" i="15"/>
  <c r="Y1023" i="13" s="1"/>
  <c r="Q1027" i="11"/>
  <c r="W1027" i="11" s="1"/>
  <c r="Y996" i="15"/>
  <c r="Y1015" i="13" s="1"/>
  <c r="Q1019" i="11"/>
  <c r="W1019" i="11" s="1"/>
  <c r="Y988" i="15"/>
  <c r="Y1007" i="13" s="1"/>
  <c r="Q1011" i="11"/>
  <c r="W1011" i="11" s="1"/>
  <c r="Y980" i="15"/>
  <c r="Y999" i="13" s="1"/>
  <c r="Q1003" i="11"/>
  <c r="W1003" i="11" s="1"/>
  <c r="Y972" i="15"/>
  <c r="Y991" i="13" s="1"/>
  <c r="Q995" i="11"/>
  <c r="W995" i="11" s="1"/>
  <c r="Y964" i="15"/>
  <c r="Y983" i="13" s="1"/>
  <c r="Q987" i="11"/>
  <c r="W987" i="11" s="1"/>
  <c r="Y956" i="15"/>
  <c r="Y975" i="13" s="1"/>
  <c r="Q979" i="11"/>
  <c r="W979" i="11" s="1"/>
  <c r="Y948" i="15"/>
  <c r="Y967" i="13" s="1"/>
  <c r="Q971" i="11"/>
  <c r="W971" i="11" s="1"/>
  <c r="Y940" i="15"/>
  <c r="Y959" i="13" s="1"/>
  <c r="Q963" i="11"/>
  <c r="W963" i="11" s="1"/>
  <c r="Y932" i="15"/>
  <c r="Y951" i="13" s="1"/>
  <c r="Q955" i="11"/>
  <c r="W955" i="11" s="1"/>
  <c r="Y924" i="15"/>
  <c r="Y943" i="13" s="1"/>
  <c r="Q947" i="11"/>
  <c r="W947" i="11" s="1"/>
  <c r="Y916" i="15"/>
  <c r="Y935" i="13" s="1"/>
  <c r="Q939" i="11"/>
  <c r="W939" i="11" s="1"/>
  <c r="Y908" i="15"/>
  <c r="Y927" i="13" s="1"/>
  <c r="Q931" i="11"/>
  <c r="W931" i="11" s="1"/>
  <c r="Y900" i="15"/>
  <c r="Y919" i="13" s="1"/>
  <c r="Q923" i="11"/>
  <c r="W923" i="11" s="1"/>
  <c r="Y892" i="15"/>
  <c r="Y911" i="13" s="1"/>
  <c r="Q915" i="11"/>
  <c r="W915" i="11" s="1"/>
  <c r="Y884" i="15"/>
  <c r="Y903" i="13" s="1"/>
  <c r="Q907" i="11"/>
  <c r="W907" i="11" s="1"/>
  <c r="Y876" i="15"/>
  <c r="Y895" i="13" s="1"/>
  <c r="Q899" i="11"/>
  <c r="W899" i="11" s="1"/>
  <c r="Y868" i="15"/>
  <c r="Y887" i="13" s="1"/>
  <c r="Q891" i="11"/>
  <c r="W891" i="11" s="1"/>
  <c r="Y860" i="15"/>
  <c r="Y879" i="13" s="1"/>
  <c r="Q883" i="11"/>
  <c r="W883" i="11" s="1"/>
  <c r="Y852" i="15"/>
  <c r="Y871" i="13" s="1"/>
  <c r="Q875" i="11"/>
  <c r="W875" i="11" s="1"/>
  <c r="Y844" i="15"/>
  <c r="Y863" i="13" s="1"/>
  <c r="Q867" i="11"/>
  <c r="W867" i="11" s="1"/>
  <c r="Y836" i="15"/>
  <c r="Y855" i="13" s="1"/>
  <c r="Q859" i="11"/>
  <c r="W859" i="11" s="1"/>
  <c r="Y828" i="15"/>
  <c r="Y847" i="13" s="1"/>
  <c r="Q851" i="11"/>
  <c r="W851" i="11" s="1"/>
  <c r="Y820" i="15"/>
  <c r="Y839" i="13" s="1"/>
  <c r="Q843" i="11"/>
  <c r="W843" i="11" s="1"/>
  <c r="Y812" i="15"/>
  <c r="Y831" i="13" s="1"/>
  <c r="Q835" i="11"/>
  <c r="W835" i="11" s="1"/>
  <c r="Y804" i="15"/>
  <c r="Y823" i="13" s="1"/>
  <c r="Q827" i="11"/>
  <c r="W827" i="11" s="1"/>
  <c r="Y796" i="15"/>
  <c r="Y815" i="13" s="1"/>
  <c r="Q819" i="11"/>
  <c r="W819" i="11" s="1"/>
  <c r="Y788" i="15"/>
  <c r="Y807" i="13" s="1"/>
  <c r="Q811" i="11"/>
  <c r="W811" i="11" s="1"/>
  <c r="Y780" i="15"/>
  <c r="Y799" i="13" s="1"/>
  <c r="Q803" i="11"/>
  <c r="W803" i="11" s="1"/>
  <c r="Y772" i="15"/>
  <c r="Y791" i="13" s="1"/>
  <c r="Q795" i="11"/>
  <c r="W795" i="11" s="1"/>
  <c r="Y764" i="15"/>
  <c r="Y783" i="13" s="1"/>
  <c r="Q787" i="11"/>
  <c r="W787" i="11" s="1"/>
  <c r="Y756" i="15"/>
  <c r="Y775" i="13" s="1"/>
  <c r="Q779" i="11"/>
  <c r="W779" i="11" s="1"/>
  <c r="Y748" i="15"/>
  <c r="Y767" i="13" s="1"/>
  <c r="Q771" i="11"/>
  <c r="W771" i="11" s="1"/>
  <c r="Y740" i="15"/>
  <c r="Y759" i="13" s="1"/>
  <c r="Q763" i="11"/>
  <c r="W763" i="11" s="1"/>
  <c r="Y732" i="15"/>
  <c r="Y751" i="13" s="1"/>
  <c r="Q755" i="11"/>
  <c r="W755" i="11" s="1"/>
  <c r="Y724" i="15"/>
  <c r="Y743" i="13" s="1"/>
  <c r="Q747" i="11"/>
  <c r="W747" i="11" s="1"/>
  <c r="Y716" i="15"/>
  <c r="Y735" i="13" s="1"/>
  <c r="Q739" i="11"/>
  <c r="W739" i="11" s="1"/>
  <c r="Y708" i="15"/>
  <c r="Y727" i="13" s="1"/>
  <c r="Q731" i="11"/>
  <c r="W731" i="11" s="1"/>
  <c r="Y700" i="15"/>
  <c r="Y719" i="13" s="1"/>
  <c r="Q723" i="11"/>
  <c r="W723" i="11" s="1"/>
  <c r="Y692" i="15"/>
  <c r="Y711" i="13" s="1"/>
  <c r="Q715" i="11"/>
  <c r="W715" i="11" s="1"/>
  <c r="Y684" i="15"/>
  <c r="Y703" i="13" s="1"/>
  <c r="Q707" i="11"/>
  <c r="W707" i="11" s="1"/>
  <c r="Y676" i="15"/>
  <c r="Y695" i="13" s="1"/>
  <c r="Q699" i="11"/>
  <c r="W699" i="11" s="1"/>
  <c r="Y668" i="15"/>
  <c r="Y687" i="13" s="1"/>
  <c r="Q691" i="11"/>
  <c r="W691" i="11" s="1"/>
  <c r="Y660" i="15"/>
  <c r="Y679" i="13" s="1"/>
  <c r="Q683" i="11"/>
  <c r="W683" i="11" s="1"/>
  <c r="Y652" i="15"/>
  <c r="Y671" i="13" s="1"/>
  <c r="Q675" i="11"/>
  <c r="W675" i="11" s="1"/>
  <c r="Y644" i="15"/>
  <c r="Y663" i="13" s="1"/>
  <c r="Q667" i="11"/>
  <c r="W667" i="11" s="1"/>
  <c r="Y636" i="15"/>
  <c r="Y655" i="13" s="1"/>
  <c r="Q659" i="11"/>
  <c r="W659" i="11" s="1"/>
  <c r="Y628" i="15"/>
  <c r="Y647" i="13" s="1"/>
  <c r="Q651" i="11"/>
  <c r="W651" i="11" s="1"/>
  <c r="Y620" i="15"/>
  <c r="Y639" i="13" s="1"/>
  <c r="Q643" i="11"/>
  <c r="W643" i="11" s="1"/>
  <c r="Y612" i="15"/>
  <c r="Y631" i="13" s="1"/>
  <c r="Q635" i="11"/>
  <c r="W635" i="11" s="1"/>
  <c r="Y604" i="15"/>
  <c r="Y623" i="13" s="1"/>
  <c r="Q627" i="11"/>
  <c r="W627" i="11" s="1"/>
  <c r="Y596" i="15"/>
  <c r="Y615" i="13" s="1"/>
  <c r="Q619" i="11"/>
  <c r="W619" i="11" s="1"/>
  <c r="Y588" i="15"/>
  <c r="Y607" i="13" s="1"/>
  <c r="Q611" i="11"/>
  <c r="W611" i="11" s="1"/>
  <c r="Y580" i="15"/>
  <c r="Y599" i="13" s="1"/>
  <c r="Q603" i="11"/>
  <c r="W603" i="11" s="1"/>
  <c r="Y572" i="15"/>
  <c r="Y591" i="13" s="1"/>
  <c r="Q595" i="11"/>
  <c r="W595" i="11" s="1"/>
  <c r="Y564" i="15"/>
  <c r="Y583" i="13" s="1"/>
  <c r="Q587" i="11"/>
  <c r="W587" i="11" s="1"/>
  <c r="Y556" i="15"/>
  <c r="Y575" i="13" s="1"/>
  <c r="Q579" i="11"/>
  <c r="W579" i="11" s="1"/>
  <c r="Y548" i="15"/>
  <c r="Y567" i="13" s="1"/>
  <c r="Q571" i="11"/>
  <c r="W571" i="11" s="1"/>
  <c r="Y540" i="15"/>
  <c r="Y559" i="13" s="1"/>
  <c r="Q563" i="11"/>
  <c r="W563" i="11" s="1"/>
  <c r="Y532" i="15"/>
  <c r="Y551" i="13" s="1"/>
  <c r="Q555" i="11"/>
  <c r="W555" i="11" s="1"/>
  <c r="Y524" i="15"/>
  <c r="Y543" i="13" s="1"/>
  <c r="Q547" i="11"/>
  <c r="W547" i="11" s="1"/>
  <c r="Y516" i="15"/>
  <c r="Y535" i="13" s="1"/>
  <c r="Q539" i="11"/>
  <c r="W539" i="11" s="1"/>
  <c r="Y508" i="15"/>
  <c r="Y527" i="13" s="1"/>
  <c r="Q531" i="11"/>
  <c r="W531" i="11" s="1"/>
  <c r="Y500" i="15"/>
  <c r="Y519" i="13" s="1"/>
  <c r="Q523" i="11"/>
  <c r="W523" i="11" s="1"/>
  <c r="Y492" i="15"/>
  <c r="Y511" i="13" s="1"/>
  <c r="Q515" i="11"/>
  <c r="W515" i="11" s="1"/>
  <c r="Y484" i="15"/>
  <c r="Y503" i="13" s="1"/>
  <c r="Q507" i="11"/>
  <c r="W507" i="11" s="1"/>
  <c r="Y476" i="15"/>
  <c r="Y495" i="13" s="1"/>
  <c r="Q499" i="11"/>
  <c r="W499" i="11" s="1"/>
  <c r="Y468" i="15"/>
  <c r="Y487" i="13" s="1"/>
  <c r="Q491" i="11"/>
  <c r="W491" i="11" s="1"/>
  <c r="Y460" i="15"/>
  <c r="Y479" i="13" s="1"/>
  <c r="Q483" i="11"/>
  <c r="W483" i="11" s="1"/>
  <c r="Y452" i="15"/>
  <c r="Y471" i="13" s="1"/>
  <c r="Q475" i="11"/>
  <c r="W475" i="11" s="1"/>
  <c r="Y444" i="15"/>
  <c r="Y463" i="13" s="1"/>
  <c r="Q467" i="11"/>
  <c r="W467" i="11" s="1"/>
  <c r="Y436" i="15"/>
  <c r="Y455" i="13" s="1"/>
  <c r="Q459" i="11"/>
  <c r="W459" i="11" s="1"/>
  <c r="Y428" i="15"/>
  <c r="Y447" i="13" s="1"/>
  <c r="Q451" i="11"/>
  <c r="W451" i="11" s="1"/>
  <c r="Y420" i="15"/>
  <c r="Y439" i="13" s="1"/>
  <c r="Q443" i="11"/>
  <c r="W443" i="11" s="1"/>
  <c r="Y412" i="15"/>
  <c r="Y431" i="13" s="1"/>
  <c r="Q435" i="11"/>
  <c r="W435" i="11" s="1"/>
  <c r="Y404" i="15"/>
  <c r="Y423" i="13" s="1"/>
  <c r="Q427" i="11"/>
  <c r="W427" i="11" s="1"/>
  <c r="Y396" i="15"/>
  <c r="Y415" i="13" s="1"/>
  <c r="Q419" i="11"/>
  <c r="W419" i="11" s="1"/>
  <c r="Y388" i="15"/>
  <c r="Y407" i="13" s="1"/>
  <c r="Q411" i="11"/>
  <c r="W411" i="11" s="1"/>
  <c r="Y380" i="15"/>
  <c r="Y399" i="13" s="1"/>
  <c r="Q403" i="11"/>
  <c r="W403" i="11" s="1"/>
  <c r="Y372" i="15"/>
  <c r="Y391" i="13" s="1"/>
  <c r="Q395" i="11"/>
  <c r="W395" i="11" s="1"/>
  <c r="Y364" i="15"/>
  <c r="Y383" i="13" s="1"/>
  <c r="Q387" i="11"/>
  <c r="W387" i="11" s="1"/>
  <c r="Y356" i="15"/>
  <c r="Y375" i="13" s="1"/>
  <c r="Q379" i="11"/>
  <c r="W379" i="11" s="1"/>
  <c r="Y348" i="15"/>
  <c r="Y367" i="13" s="1"/>
  <c r="Q371" i="11"/>
  <c r="W371" i="11" s="1"/>
  <c r="Y340" i="15"/>
  <c r="Y359" i="13" s="1"/>
  <c r="Q363" i="11"/>
  <c r="W363" i="11" s="1"/>
  <c r="Y332" i="15"/>
  <c r="Y351" i="13" s="1"/>
  <c r="Q355" i="11"/>
  <c r="W355" i="11" s="1"/>
  <c r="Y324" i="15"/>
  <c r="Y343" i="13" s="1"/>
  <c r="Q347" i="11"/>
  <c r="W347" i="11" s="1"/>
  <c r="Y316" i="15"/>
  <c r="Y335" i="13" s="1"/>
  <c r="Q339" i="11"/>
  <c r="W339" i="11" s="1"/>
  <c r="Y308" i="15"/>
  <c r="Y327" i="13" s="1"/>
  <c r="Q331" i="11"/>
  <c r="W331" i="11" s="1"/>
  <c r="Y300" i="15"/>
  <c r="Y319" i="13" s="1"/>
  <c r="Q323" i="11"/>
  <c r="W323" i="11" s="1"/>
  <c r="Y292" i="15"/>
  <c r="Y311" i="13" s="1"/>
  <c r="Q315" i="11"/>
  <c r="W315" i="11" s="1"/>
  <c r="Y284" i="15"/>
  <c r="Y303" i="13" s="1"/>
  <c r="Q307" i="11"/>
  <c r="W307" i="11" s="1"/>
  <c r="Y276" i="15"/>
  <c r="Y295" i="13" s="1"/>
  <c r="Q299" i="11"/>
  <c r="W299" i="11" s="1"/>
  <c r="Y268" i="15"/>
  <c r="Y287" i="13" s="1"/>
  <c r="Q291" i="11"/>
  <c r="W291" i="11" s="1"/>
  <c r="Y260" i="15"/>
  <c r="Y279" i="13" s="1"/>
  <c r="Q283" i="11"/>
  <c r="W283" i="11" s="1"/>
  <c r="Y252" i="15"/>
  <c r="Y271" i="13" s="1"/>
  <c r="Q275" i="11"/>
  <c r="W275" i="11" s="1"/>
  <c r="Y244" i="15"/>
  <c r="Y263" i="13" s="1"/>
  <c r="Q267" i="11"/>
  <c r="W267" i="11" s="1"/>
  <c r="Y236" i="15"/>
  <c r="Y255" i="13" s="1"/>
  <c r="Q259" i="11"/>
  <c r="W259" i="11" s="1"/>
  <c r="Y228" i="15"/>
  <c r="Y247" i="13" s="1"/>
  <c r="Q251" i="11"/>
  <c r="W251" i="11" s="1"/>
  <c r="Y220" i="15"/>
  <c r="Y239" i="13" s="1"/>
  <c r="Q243" i="11"/>
  <c r="W243" i="11" s="1"/>
  <c r="Y212" i="15"/>
  <c r="Y231" i="13" s="1"/>
  <c r="Q235" i="11"/>
  <c r="W235" i="11" s="1"/>
  <c r="Y204" i="15"/>
  <c r="Y223" i="13" s="1"/>
  <c r="Q227" i="11"/>
  <c r="W227" i="11" s="1"/>
  <c r="Y196" i="15"/>
  <c r="Y215" i="13" s="1"/>
  <c r="Q219" i="11"/>
  <c r="W219" i="11" s="1"/>
  <c r="Y188" i="15"/>
  <c r="Y207" i="13" s="1"/>
  <c r="Q211" i="11"/>
  <c r="W211" i="11" s="1"/>
  <c r="Y180" i="15"/>
  <c r="Y199" i="13" s="1"/>
  <c r="Q203" i="11"/>
  <c r="W203" i="11" s="1"/>
  <c r="Y172" i="15"/>
  <c r="Y191" i="13" s="1"/>
  <c r="Q195" i="11"/>
  <c r="W195" i="11" s="1"/>
  <c r="Y164" i="15"/>
  <c r="Y183" i="13" s="1"/>
  <c r="Q187" i="11"/>
  <c r="W187" i="11" s="1"/>
  <c r="Y156" i="15"/>
  <c r="Y175" i="13" s="1"/>
  <c r="Q179" i="11"/>
  <c r="W179" i="11" s="1"/>
  <c r="Y148" i="15"/>
  <c r="Y167" i="13" s="1"/>
  <c r="Q171" i="11"/>
  <c r="W171" i="11" s="1"/>
  <c r="Y140" i="15"/>
  <c r="Y159" i="13" s="1"/>
  <c r="Q163" i="11"/>
  <c r="W163" i="11" s="1"/>
  <c r="Y132" i="15"/>
  <c r="Y151" i="13" s="1"/>
  <c r="Q155" i="11"/>
  <c r="W155" i="11" s="1"/>
  <c r="Y124" i="15"/>
  <c r="Y143" i="13" s="1"/>
  <c r="Q147" i="11"/>
  <c r="W147" i="11" s="1"/>
  <c r="Y116" i="15"/>
  <c r="Y135" i="13" s="1"/>
  <c r="Q139" i="11"/>
  <c r="W139" i="11" s="1"/>
  <c r="Y108" i="15"/>
  <c r="Y127" i="13" s="1"/>
  <c r="Q131" i="11"/>
  <c r="W131" i="11" s="1"/>
  <c r="Y100" i="15"/>
  <c r="Y119" i="13" s="1"/>
  <c r="Q123" i="11"/>
  <c r="W123" i="11" s="1"/>
  <c r="Y92" i="15"/>
  <c r="Y111" i="13" s="1"/>
  <c r="Q115" i="11"/>
  <c r="W115" i="11" s="1"/>
  <c r="Y84" i="15"/>
  <c r="Y103" i="13" s="1"/>
  <c r="Q107" i="11"/>
  <c r="W107" i="11" s="1"/>
  <c r="Y76" i="15"/>
  <c r="Y95" i="13" s="1"/>
  <c r="Q99" i="11"/>
  <c r="W99" i="11" s="1"/>
  <c r="Y68" i="15"/>
  <c r="Y87" i="13" s="1"/>
  <c r="Q91" i="11"/>
  <c r="W91" i="11" s="1"/>
  <c r="Y60" i="15"/>
  <c r="Y79" i="13" s="1"/>
  <c r="Q83" i="11"/>
  <c r="W83" i="11" s="1"/>
  <c r="Y52" i="15"/>
  <c r="Y71" i="13" s="1"/>
  <c r="Q75" i="11"/>
  <c r="W75" i="11" s="1"/>
  <c r="Y44" i="15"/>
  <c r="Y63" i="13" s="1"/>
  <c r="Q67" i="11"/>
  <c r="W67" i="11" s="1"/>
  <c r="Y36" i="15"/>
  <c r="Y55" i="13" s="1"/>
  <c r="Q59" i="11"/>
  <c r="W59" i="11" s="1"/>
  <c r="Y28" i="15"/>
  <c r="Y47" i="13" s="1"/>
  <c r="Q51" i="11"/>
  <c r="W51" i="11" s="1"/>
  <c r="Y1507" i="15"/>
  <c r="Y1526" i="13" s="1"/>
  <c r="Q1530" i="11"/>
  <c r="W1530" i="11" s="1"/>
  <c r="Y1499" i="15"/>
  <c r="Y1518" i="13" s="1"/>
  <c r="Q1522" i="11"/>
  <c r="W1522" i="11" s="1"/>
  <c r="Y1491" i="15"/>
  <c r="Y1510" i="13" s="1"/>
  <c r="Q1514" i="11"/>
  <c r="W1514" i="11" s="1"/>
  <c r="Y1483" i="15"/>
  <c r="Y1502" i="13" s="1"/>
  <c r="Q1506" i="11"/>
  <c r="W1506" i="11" s="1"/>
  <c r="Y1475" i="15"/>
  <c r="Y1494" i="13" s="1"/>
  <c r="Q1498" i="11"/>
  <c r="W1498" i="11" s="1"/>
  <c r="Y1467" i="15"/>
  <c r="Y1486" i="13" s="1"/>
  <c r="Q1490" i="11"/>
  <c r="W1490" i="11" s="1"/>
  <c r="Y1459" i="15"/>
  <c r="Y1478" i="13" s="1"/>
  <c r="Q1482" i="11"/>
  <c r="W1482" i="11" s="1"/>
  <c r="Y1451" i="15"/>
  <c r="Y1470" i="13" s="1"/>
  <c r="Q1474" i="11"/>
  <c r="W1474" i="11" s="1"/>
  <c r="Y1443" i="15"/>
  <c r="Y1462" i="13" s="1"/>
  <c r="Q1466" i="11"/>
  <c r="W1466" i="11" s="1"/>
  <c r="Y1435" i="15"/>
  <c r="Y1454" i="13" s="1"/>
  <c r="Q1458" i="11"/>
  <c r="W1458" i="11" s="1"/>
  <c r="Y1427" i="15"/>
  <c r="Y1446" i="13" s="1"/>
  <c r="Q1450" i="11"/>
  <c r="W1450" i="11" s="1"/>
  <c r="Y1419" i="15"/>
  <c r="Y1438" i="13" s="1"/>
  <c r="Q1442" i="11"/>
  <c r="W1442" i="11" s="1"/>
  <c r="Y1411" i="15"/>
  <c r="Y1430" i="13" s="1"/>
  <c r="Q1434" i="11"/>
  <c r="W1434" i="11" s="1"/>
  <c r="Y1403" i="15"/>
  <c r="Y1422" i="13" s="1"/>
  <c r="Q1426" i="11"/>
  <c r="W1426" i="11" s="1"/>
  <c r="Y1395" i="15"/>
  <c r="Y1414" i="13" s="1"/>
  <c r="Q1418" i="11"/>
  <c r="W1418" i="11" s="1"/>
  <c r="Y1387" i="15"/>
  <c r="Y1406" i="13" s="1"/>
  <c r="Q1410" i="11"/>
  <c r="W1410" i="11" s="1"/>
  <c r="Y1379" i="15"/>
  <c r="Y1398" i="13" s="1"/>
  <c r="Q1402" i="11"/>
  <c r="W1402" i="11" s="1"/>
  <c r="Y1371" i="15"/>
  <c r="Y1390" i="13" s="1"/>
  <c r="Q1394" i="11"/>
  <c r="W1394" i="11" s="1"/>
  <c r="Y1363" i="15"/>
  <c r="Y1382" i="13" s="1"/>
  <c r="Q1386" i="11"/>
  <c r="W1386" i="11" s="1"/>
  <c r="Y1355" i="15"/>
  <c r="Y1374" i="13" s="1"/>
  <c r="Q1378" i="11"/>
  <c r="W1378" i="11" s="1"/>
  <c r="Y1347" i="15"/>
  <c r="Y1366" i="13" s="1"/>
  <c r="Q1370" i="11"/>
  <c r="W1370" i="11" s="1"/>
  <c r="Y1339" i="15"/>
  <c r="Y1358" i="13" s="1"/>
  <c r="Q1362" i="11"/>
  <c r="W1362" i="11" s="1"/>
  <c r="Y1331" i="15"/>
  <c r="Y1350" i="13" s="1"/>
  <c r="Q1354" i="11"/>
  <c r="W1354" i="11" s="1"/>
  <c r="Y1323" i="15"/>
  <c r="Y1342" i="13" s="1"/>
  <c r="Q1346" i="11"/>
  <c r="W1346" i="11" s="1"/>
  <c r="Y1315" i="15"/>
  <c r="Y1334" i="13" s="1"/>
  <c r="Q1338" i="11"/>
  <c r="W1338" i="11" s="1"/>
  <c r="Y1307" i="15"/>
  <c r="Y1326" i="13" s="1"/>
  <c r="Q1330" i="11"/>
  <c r="W1330" i="11" s="1"/>
  <c r="Y1299" i="15"/>
  <c r="Y1318" i="13" s="1"/>
  <c r="Q1322" i="11"/>
  <c r="W1322" i="11" s="1"/>
  <c r="Y1291" i="15"/>
  <c r="Y1310" i="13" s="1"/>
  <c r="Q1314" i="11"/>
  <c r="W1314" i="11" s="1"/>
  <c r="Y1283" i="15"/>
  <c r="Y1302" i="13" s="1"/>
  <c r="Q1306" i="11"/>
  <c r="W1306" i="11" s="1"/>
  <c r="Y1275" i="15"/>
  <c r="Y1294" i="13" s="1"/>
  <c r="Q1298" i="11"/>
  <c r="W1298" i="11" s="1"/>
  <c r="Y1267" i="15"/>
  <c r="Y1286" i="13" s="1"/>
  <c r="Q1290" i="11"/>
  <c r="W1290" i="11" s="1"/>
  <c r="Y1259" i="15"/>
  <c r="Y1278" i="13" s="1"/>
  <c r="Q1282" i="11"/>
  <c r="W1282" i="11" s="1"/>
  <c r="Y1251" i="15"/>
  <c r="Y1270" i="13" s="1"/>
  <c r="Q1274" i="11"/>
  <c r="W1274" i="11" s="1"/>
  <c r="Y1243" i="15"/>
  <c r="Y1262" i="13" s="1"/>
  <c r="Q1266" i="11"/>
  <c r="W1266" i="11" s="1"/>
  <c r="Y1235" i="15"/>
  <c r="Y1254" i="13" s="1"/>
  <c r="Q1258" i="11"/>
  <c r="W1258" i="11" s="1"/>
  <c r="Y1227" i="15"/>
  <c r="Y1246" i="13" s="1"/>
  <c r="Q1250" i="11"/>
  <c r="W1250" i="11" s="1"/>
  <c r="Y1219" i="15"/>
  <c r="Y1238" i="13" s="1"/>
  <c r="Q1242" i="11"/>
  <c r="W1242" i="11" s="1"/>
  <c r="Y1211" i="15"/>
  <c r="Y1230" i="13" s="1"/>
  <c r="Q1234" i="11"/>
  <c r="W1234" i="11" s="1"/>
  <c r="Y1203" i="15"/>
  <c r="Y1222" i="13" s="1"/>
  <c r="Q1226" i="11"/>
  <c r="W1226" i="11" s="1"/>
  <c r="Y1195" i="15"/>
  <c r="Y1214" i="13" s="1"/>
  <c r="Q1218" i="11"/>
  <c r="W1218" i="11" s="1"/>
  <c r="Y1187" i="15"/>
  <c r="Y1206" i="13" s="1"/>
  <c r="Q1210" i="11"/>
  <c r="W1210" i="11" s="1"/>
  <c r="Y1179" i="15"/>
  <c r="Y1198" i="13" s="1"/>
  <c r="Q1202" i="11"/>
  <c r="W1202" i="11" s="1"/>
  <c r="Y1171" i="15"/>
  <c r="Y1190" i="13" s="1"/>
  <c r="Q1194" i="11"/>
  <c r="W1194" i="11" s="1"/>
  <c r="Y1163" i="15"/>
  <c r="Y1182" i="13" s="1"/>
  <c r="Q1186" i="11"/>
  <c r="W1186" i="11" s="1"/>
  <c r="Y1155" i="15"/>
  <c r="Y1174" i="13" s="1"/>
  <c r="Q1178" i="11"/>
  <c r="W1178" i="11" s="1"/>
  <c r="Y1147" i="15"/>
  <c r="Y1166" i="13" s="1"/>
  <c r="Q1170" i="11"/>
  <c r="W1170" i="11" s="1"/>
  <c r="Y1139" i="15"/>
  <c r="Y1158" i="13" s="1"/>
  <c r="Q1162" i="11"/>
  <c r="W1162" i="11" s="1"/>
  <c r="Y1131" i="15"/>
  <c r="Y1150" i="13" s="1"/>
  <c r="Q1154" i="11"/>
  <c r="W1154" i="11" s="1"/>
  <c r="Y1123" i="15"/>
  <c r="Y1142" i="13" s="1"/>
  <c r="Q1146" i="11"/>
  <c r="W1146" i="11" s="1"/>
  <c r="Y1115" i="15"/>
  <c r="Y1134" i="13" s="1"/>
  <c r="Q1138" i="11"/>
  <c r="W1138" i="11" s="1"/>
  <c r="Y1107" i="15"/>
  <c r="Y1126" i="13" s="1"/>
  <c r="Q1130" i="11"/>
  <c r="W1130" i="11" s="1"/>
  <c r="Y1099" i="15"/>
  <c r="Y1118" i="13" s="1"/>
  <c r="Q1122" i="11"/>
  <c r="W1122" i="11" s="1"/>
  <c r="Y1091" i="15"/>
  <c r="Y1110" i="13" s="1"/>
  <c r="Q1114" i="11"/>
  <c r="W1114" i="11" s="1"/>
  <c r="Y1083" i="15"/>
  <c r="Y1102" i="13" s="1"/>
  <c r="Q1106" i="11"/>
  <c r="W1106" i="11" s="1"/>
  <c r="Y1075" i="15"/>
  <c r="Y1094" i="13" s="1"/>
  <c r="Q1098" i="11"/>
  <c r="W1098" i="11" s="1"/>
  <c r="Y1067" i="15"/>
  <c r="Y1086" i="13" s="1"/>
  <c r="Q1090" i="11"/>
  <c r="W1090" i="11" s="1"/>
  <c r="Y1059" i="15"/>
  <c r="Y1078" i="13" s="1"/>
  <c r="Q1082" i="11"/>
  <c r="W1082" i="11" s="1"/>
  <c r="Y1051" i="15"/>
  <c r="Y1070" i="13" s="1"/>
  <c r="Q1074" i="11"/>
  <c r="W1074" i="11" s="1"/>
  <c r="Y1043" i="15"/>
  <c r="Y1062" i="13" s="1"/>
  <c r="Q1066" i="11"/>
  <c r="W1066" i="11" s="1"/>
  <c r="Y1035" i="15"/>
  <c r="Y1054" i="13" s="1"/>
  <c r="Q1058" i="11"/>
  <c r="W1058" i="11" s="1"/>
  <c r="Y1027" i="15"/>
  <c r="Y1046" i="13" s="1"/>
  <c r="Q1050" i="11"/>
  <c r="W1050" i="11" s="1"/>
  <c r="Y1019" i="15"/>
  <c r="Y1038" i="13" s="1"/>
  <c r="Q1042" i="11"/>
  <c r="W1042" i="11" s="1"/>
  <c r="Y1011" i="15"/>
  <c r="Y1030" i="13" s="1"/>
  <c r="Q1034" i="11"/>
  <c r="W1034" i="11" s="1"/>
  <c r="Y1003" i="15"/>
  <c r="Y1022" i="13" s="1"/>
  <c r="Q1026" i="11"/>
  <c r="W1026" i="11" s="1"/>
  <c r="Y995" i="15"/>
  <c r="Y1014" i="13" s="1"/>
  <c r="Q1018" i="11"/>
  <c r="W1018" i="11" s="1"/>
  <c r="Y987" i="15"/>
  <c r="Y1006" i="13" s="1"/>
  <c r="Q1010" i="11"/>
  <c r="W1010" i="11" s="1"/>
  <c r="Y979" i="15"/>
  <c r="Y998" i="13" s="1"/>
  <c r="Q1002" i="11"/>
  <c r="W1002" i="11" s="1"/>
  <c r="Y971" i="15"/>
  <c r="Y990" i="13" s="1"/>
  <c r="Q994" i="11"/>
  <c r="W994" i="11" s="1"/>
  <c r="Y963" i="15"/>
  <c r="Y982" i="13" s="1"/>
  <c r="Q986" i="11"/>
  <c r="W986" i="11" s="1"/>
  <c r="Y955" i="15"/>
  <c r="Y974" i="13" s="1"/>
  <c r="Q978" i="11"/>
  <c r="W978" i="11" s="1"/>
  <c r="Y947" i="15"/>
  <c r="Y966" i="13" s="1"/>
  <c r="Q970" i="11"/>
  <c r="W970" i="11" s="1"/>
  <c r="Y939" i="15"/>
  <c r="Y958" i="13" s="1"/>
  <c r="Q962" i="11"/>
  <c r="W962" i="11" s="1"/>
  <c r="Y931" i="15"/>
  <c r="Y950" i="13" s="1"/>
  <c r="Q954" i="11"/>
  <c r="W954" i="11" s="1"/>
  <c r="Y923" i="15"/>
  <c r="Y942" i="13" s="1"/>
  <c r="Q946" i="11"/>
  <c r="W946" i="11" s="1"/>
  <c r="Y915" i="15"/>
  <c r="Y934" i="13" s="1"/>
  <c r="Q938" i="11"/>
  <c r="W938" i="11" s="1"/>
  <c r="Y907" i="15"/>
  <c r="Y926" i="13" s="1"/>
  <c r="Q930" i="11"/>
  <c r="W930" i="11" s="1"/>
  <c r="Y899" i="15"/>
  <c r="Y918" i="13" s="1"/>
  <c r="Q922" i="11"/>
  <c r="W922" i="11" s="1"/>
  <c r="Y891" i="15"/>
  <c r="Y910" i="13" s="1"/>
  <c r="Q914" i="11"/>
  <c r="W914" i="11" s="1"/>
  <c r="Y883" i="15"/>
  <c r="Y902" i="13" s="1"/>
  <c r="Q906" i="11"/>
  <c r="W906" i="11" s="1"/>
  <c r="Y875" i="15"/>
  <c r="Y894" i="13" s="1"/>
  <c r="Q898" i="11"/>
  <c r="W898" i="11" s="1"/>
  <c r="Y867" i="15"/>
  <c r="Y886" i="13" s="1"/>
  <c r="Q890" i="11"/>
  <c r="W890" i="11" s="1"/>
  <c r="Y859" i="15"/>
  <c r="Y878" i="13" s="1"/>
  <c r="Q882" i="11"/>
  <c r="W882" i="11" s="1"/>
  <c r="Y851" i="15"/>
  <c r="Y870" i="13" s="1"/>
  <c r="Q874" i="11"/>
  <c r="W874" i="11" s="1"/>
  <c r="Y843" i="15"/>
  <c r="Y862" i="13" s="1"/>
  <c r="Q866" i="11"/>
  <c r="W866" i="11" s="1"/>
  <c r="Y835" i="15"/>
  <c r="Y854" i="13" s="1"/>
  <c r="Q858" i="11"/>
  <c r="W858" i="11" s="1"/>
  <c r="Y827" i="15"/>
  <c r="Y846" i="13" s="1"/>
  <c r="Q850" i="11"/>
  <c r="W850" i="11" s="1"/>
  <c r="Y819" i="15"/>
  <c r="Y838" i="13" s="1"/>
  <c r="Q842" i="11"/>
  <c r="W842" i="11" s="1"/>
  <c r="Y811" i="15"/>
  <c r="Y830" i="13" s="1"/>
  <c r="Q834" i="11"/>
  <c r="W834" i="11" s="1"/>
  <c r="Y803" i="15"/>
  <c r="Y822" i="13" s="1"/>
  <c r="Q826" i="11"/>
  <c r="W826" i="11" s="1"/>
  <c r="Y795" i="15"/>
  <c r="Y814" i="13" s="1"/>
  <c r="Q818" i="11"/>
  <c r="W818" i="11" s="1"/>
  <c r="Y787" i="15"/>
  <c r="Y806" i="13" s="1"/>
  <c r="Q810" i="11"/>
  <c r="W810" i="11" s="1"/>
  <c r="Y779" i="15"/>
  <c r="Y798" i="13" s="1"/>
  <c r="Q802" i="11"/>
  <c r="W802" i="11" s="1"/>
  <c r="Y771" i="15"/>
  <c r="Y790" i="13" s="1"/>
  <c r="Q794" i="11"/>
  <c r="W794" i="11" s="1"/>
  <c r="Y763" i="15"/>
  <c r="Y782" i="13" s="1"/>
  <c r="Q786" i="11"/>
  <c r="W786" i="11" s="1"/>
  <c r="Y755" i="15"/>
  <c r="Y774" i="13" s="1"/>
  <c r="Q778" i="11"/>
  <c r="W778" i="11" s="1"/>
  <c r="Y747" i="15"/>
  <c r="Y766" i="13" s="1"/>
  <c r="Q770" i="11"/>
  <c r="W770" i="11" s="1"/>
  <c r="Y739" i="15"/>
  <c r="Y758" i="13" s="1"/>
  <c r="Q762" i="11"/>
  <c r="W762" i="11" s="1"/>
  <c r="Y731" i="15"/>
  <c r="Y750" i="13" s="1"/>
  <c r="Q754" i="11"/>
  <c r="W754" i="11" s="1"/>
  <c r="Y723" i="15"/>
  <c r="Y742" i="13" s="1"/>
  <c r="Q746" i="11"/>
  <c r="W746" i="11" s="1"/>
  <c r="Y715" i="15"/>
  <c r="Y734" i="13" s="1"/>
  <c r="Q738" i="11"/>
  <c r="W738" i="11" s="1"/>
  <c r="Y707" i="15"/>
  <c r="Y726" i="13" s="1"/>
  <c r="Q730" i="11"/>
  <c r="W730" i="11" s="1"/>
  <c r="Y699" i="15"/>
  <c r="Y718" i="13" s="1"/>
  <c r="Q722" i="11"/>
  <c r="W722" i="11" s="1"/>
  <c r="Y691" i="15"/>
  <c r="Y710" i="13" s="1"/>
  <c r="Q714" i="11"/>
  <c r="W714" i="11" s="1"/>
  <c r="Y683" i="15"/>
  <c r="Y702" i="13" s="1"/>
  <c r="Q706" i="11"/>
  <c r="W706" i="11" s="1"/>
  <c r="Y675" i="15"/>
  <c r="Y694" i="13" s="1"/>
  <c r="Q698" i="11"/>
  <c r="W698" i="11" s="1"/>
  <c r="Y667" i="15"/>
  <c r="Y686" i="13" s="1"/>
  <c r="Q690" i="11"/>
  <c r="W690" i="11" s="1"/>
  <c r="Y659" i="15"/>
  <c r="Y678" i="13" s="1"/>
  <c r="Q682" i="11"/>
  <c r="W682" i="11" s="1"/>
  <c r="Y651" i="15"/>
  <c r="Y670" i="13" s="1"/>
  <c r="Q674" i="11"/>
  <c r="W674" i="11" s="1"/>
  <c r="Y643" i="15"/>
  <c r="Y662" i="13" s="1"/>
  <c r="Q666" i="11"/>
  <c r="W666" i="11" s="1"/>
  <c r="Y635" i="15"/>
  <c r="Y654" i="13" s="1"/>
  <c r="Q658" i="11"/>
  <c r="W658" i="11" s="1"/>
  <c r="Y627" i="15"/>
  <c r="Y646" i="13" s="1"/>
  <c r="Q650" i="11"/>
  <c r="W650" i="11" s="1"/>
  <c r="Y619" i="15"/>
  <c r="Y638" i="13" s="1"/>
  <c r="Q642" i="11"/>
  <c r="W642" i="11" s="1"/>
  <c r="Y611" i="15"/>
  <c r="Y630" i="13" s="1"/>
  <c r="Q634" i="11"/>
  <c r="W634" i="11" s="1"/>
  <c r="Y603" i="15"/>
  <c r="Y622" i="13" s="1"/>
  <c r="Q626" i="11"/>
  <c r="W626" i="11" s="1"/>
  <c r="Y595" i="15"/>
  <c r="Y614" i="13" s="1"/>
  <c r="Q618" i="11"/>
  <c r="W618" i="11" s="1"/>
  <c r="Y587" i="15"/>
  <c r="Y606" i="13" s="1"/>
  <c r="Q610" i="11"/>
  <c r="W610" i="11" s="1"/>
  <c r="Y579" i="15"/>
  <c r="Y598" i="13" s="1"/>
  <c r="Q602" i="11"/>
  <c r="W602" i="11" s="1"/>
  <c r="Y571" i="15"/>
  <c r="Y590" i="13" s="1"/>
  <c r="Q594" i="11"/>
  <c r="W594" i="11" s="1"/>
  <c r="Y563" i="15"/>
  <c r="Y582" i="13" s="1"/>
  <c r="Q586" i="11"/>
  <c r="W586" i="11" s="1"/>
  <c r="Y555" i="15"/>
  <c r="Y574" i="13" s="1"/>
  <c r="Q578" i="11"/>
  <c r="W578" i="11" s="1"/>
  <c r="Y547" i="15"/>
  <c r="Y566" i="13" s="1"/>
  <c r="Q570" i="11"/>
  <c r="W570" i="11" s="1"/>
  <c r="Y539" i="15"/>
  <c r="Y558" i="13" s="1"/>
  <c r="Q562" i="11"/>
  <c r="W562" i="11" s="1"/>
  <c r="Y531" i="15"/>
  <c r="Y550" i="13" s="1"/>
  <c r="Q554" i="11"/>
  <c r="W554" i="11" s="1"/>
  <c r="Y523" i="15"/>
  <c r="Y542" i="13" s="1"/>
  <c r="Q546" i="11"/>
  <c r="W546" i="11" s="1"/>
  <c r="Y515" i="15"/>
  <c r="Y534" i="13" s="1"/>
  <c r="Q538" i="11"/>
  <c r="W538" i="11" s="1"/>
  <c r="Y507" i="15"/>
  <c r="Y526" i="13" s="1"/>
  <c r="Q530" i="11"/>
  <c r="W530" i="11" s="1"/>
  <c r="Y499" i="15"/>
  <c r="Y518" i="13" s="1"/>
  <c r="Q522" i="11"/>
  <c r="W522" i="11" s="1"/>
  <c r="Y491" i="15"/>
  <c r="Y510" i="13" s="1"/>
  <c r="Q514" i="11"/>
  <c r="W514" i="11" s="1"/>
  <c r="Y483" i="15"/>
  <c r="Y502" i="13" s="1"/>
  <c r="Q506" i="11"/>
  <c r="W506" i="11" s="1"/>
  <c r="Y475" i="15"/>
  <c r="Y494" i="13" s="1"/>
  <c r="Q498" i="11"/>
  <c r="W498" i="11" s="1"/>
  <c r="Y467" i="15"/>
  <c r="Y486" i="13" s="1"/>
  <c r="Q490" i="11"/>
  <c r="W490" i="11" s="1"/>
  <c r="Y459" i="15"/>
  <c r="Y478" i="13" s="1"/>
  <c r="Q482" i="11"/>
  <c r="W482" i="11" s="1"/>
  <c r="Y451" i="15"/>
  <c r="Y470" i="13" s="1"/>
  <c r="Q474" i="11"/>
  <c r="W474" i="11" s="1"/>
  <c r="Y443" i="15"/>
  <c r="Y462" i="13" s="1"/>
  <c r="Q466" i="11"/>
  <c r="W466" i="11" s="1"/>
  <c r="Y435" i="15"/>
  <c r="Y454" i="13" s="1"/>
  <c r="Q458" i="11"/>
  <c r="W458" i="11" s="1"/>
  <c r="Y427" i="15"/>
  <c r="Y446" i="13" s="1"/>
  <c r="Q450" i="11"/>
  <c r="W450" i="11" s="1"/>
  <c r="Y419" i="15"/>
  <c r="Y438" i="13" s="1"/>
  <c r="Q442" i="11"/>
  <c r="W442" i="11" s="1"/>
  <c r="Y411" i="15"/>
  <c r="Y430" i="13" s="1"/>
  <c r="Q434" i="11"/>
  <c r="W434" i="11" s="1"/>
  <c r="Y403" i="15"/>
  <c r="Y422" i="13" s="1"/>
  <c r="Q426" i="11"/>
  <c r="W426" i="11" s="1"/>
  <c r="Y395" i="15"/>
  <c r="Y414" i="13" s="1"/>
  <c r="Q418" i="11"/>
  <c r="W418" i="11" s="1"/>
  <c r="Y387" i="15"/>
  <c r="Y406" i="13" s="1"/>
  <c r="Q410" i="11"/>
  <c r="W410" i="11" s="1"/>
  <c r="Y379" i="15"/>
  <c r="Y398" i="13" s="1"/>
  <c r="Q402" i="11"/>
  <c r="W402" i="11" s="1"/>
  <c r="Y371" i="15"/>
  <c r="Y390" i="13" s="1"/>
  <c r="Q394" i="11"/>
  <c r="W394" i="11" s="1"/>
  <c r="Y363" i="15"/>
  <c r="Y382" i="13" s="1"/>
  <c r="Q386" i="11"/>
  <c r="W386" i="11" s="1"/>
  <c r="Y355" i="15"/>
  <c r="Y374" i="13" s="1"/>
  <c r="Q378" i="11"/>
  <c r="W378" i="11" s="1"/>
  <c r="Y347" i="15"/>
  <c r="Y366" i="13" s="1"/>
  <c r="Q370" i="11"/>
  <c r="W370" i="11" s="1"/>
  <c r="Y339" i="15"/>
  <c r="Y358" i="13" s="1"/>
  <c r="Q362" i="11"/>
  <c r="W362" i="11" s="1"/>
  <c r="Y331" i="15"/>
  <c r="Y350" i="13" s="1"/>
  <c r="Q354" i="11"/>
  <c r="W354" i="11" s="1"/>
  <c r="Y323" i="15"/>
  <c r="Y342" i="13" s="1"/>
  <c r="Q346" i="11"/>
  <c r="W346" i="11" s="1"/>
  <c r="Y315" i="15"/>
  <c r="Y334" i="13" s="1"/>
  <c r="Q338" i="11"/>
  <c r="W338" i="11" s="1"/>
  <c r="Y307" i="15"/>
  <c r="Y326" i="13" s="1"/>
  <c r="Q330" i="11"/>
  <c r="W330" i="11" s="1"/>
  <c r="Y299" i="15"/>
  <c r="Y318" i="13" s="1"/>
  <c r="Q322" i="11"/>
  <c r="W322" i="11" s="1"/>
  <c r="Y291" i="15"/>
  <c r="Y310" i="13" s="1"/>
  <c r="Q314" i="11"/>
  <c r="W314" i="11" s="1"/>
  <c r="Y283" i="15"/>
  <c r="Y302" i="13" s="1"/>
  <c r="Q306" i="11"/>
  <c r="W306" i="11" s="1"/>
  <c r="Y275" i="15"/>
  <c r="Y294" i="13" s="1"/>
  <c r="Q298" i="11"/>
  <c r="W298" i="11" s="1"/>
  <c r="Y267" i="15"/>
  <c r="Y286" i="13" s="1"/>
  <c r="Q290" i="11"/>
  <c r="W290" i="11" s="1"/>
  <c r="Y259" i="15"/>
  <c r="Y278" i="13" s="1"/>
  <c r="Q282" i="11"/>
  <c r="W282" i="11" s="1"/>
  <c r="Y251" i="15"/>
  <c r="Y270" i="13" s="1"/>
  <c r="Q274" i="11"/>
  <c r="W274" i="11" s="1"/>
  <c r="Y243" i="15"/>
  <c r="Y262" i="13" s="1"/>
  <c r="Q266" i="11"/>
  <c r="W266" i="11" s="1"/>
  <c r="Y235" i="15"/>
  <c r="Y254" i="13" s="1"/>
  <c r="Q258" i="11"/>
  <c r="W258" i="11" s="1"/>
  <c r="Y227" i="15"/>
  <c r="Y246" i="13" s="1"/>
  <c r="Q250" i="11"/>
  <c r="W250" i="11" s="1"/>
  <c r="Y219" i="15"/>
  <c r="Y238" i="13" s="1"/>
  <c r="Q242" i="11"/>
  <c r="W242" i="11" s="1"/>
  <c r="Y211" i="15"/>
  <c r="Y230" i="13" s="1"/>
  <c r="Q234" i="11"/>
  <c r="W234" i="11" s="1"/>
  <c r="Y203" i="15"/>
  <c r="Y222" i="13" s="1"/>
  <c r="Q226" i="11"/>
  <c r="W226" i="11" s="1"/>
  <c r="Y195" i="15"/>
  <c r="Y214" i="13" s="1"/>
  <c r="Q218" i="11"/>
  <c r="W218" i="11" s="1"/>
  <c r="Y187" i="15"/>
  <c r="Y206" i="13" s="1"/>
  <c r="Q210" i="11"/>
  <c r="W210" i="11" s="1"/>
  <c r="Y179" i="15"/>
  <c r="Y198" i="13" s="1"/>
  <c r="Q202" i="11"/>
  <c r="W202" i="11" s="1"/>
  <c r="Y171" i="15"/>
  <c r="Y190" i="13" s="1"/>
  <c r="Q194" i="11"/>
  <c r="W194" i="11" s="1"/>
  <c r="Y163" i="15"/>
  <c r="Y182" i="13" s="1"/>
  <c r="Q186" i="11"/>
  <c r="W186" i="11" s="1"/>
  <c r="Y155" i="15"/>
  <c r="Y174" i="13" s="1"/>
  <c r="Q178" i="11"/>
  <c r="W178" i="11" s="1"/>
  <c r="Y147" i="15"/>
  <c r="Y166" i="13" s="1"/>
  <c r="Q170" i="11"/>
  <c r="W170" i="11" s="1"/>
  <c r="Y139" i="15"/>
  <c r="Y158" i="13" s="1"/>
  <c r="Q162" i="11"/>
  <c r="W162" i="11" s="1"/>
  <c r="Y131" i="15"/>
  <c r="Y150" i="13" s="1"/>
  <c r="Q154" i="11"/>
  <c r="W154" i="11" s="1"/>
  <c r="Y123" i="15"/>
  <c r="Y142" i="13" s="1"/>
  <c r="Q146" i="11"/>
  <c r="W146" i="11" s="1"/>
  <c r="Y115" i="15"/>
  <c r="Y134" i="13" s="1"/>
  <c r="Q138" i="11"/>
  <c r="W138" i="11" s="1"/>
  <c r="Y107" i="15"/>
  <c r="Y126" i="13" s="1"/>
  <c r="Q130" i="11"/>
  <c r="W130" i="11" s="1"/>
  <c r="Y99" i="15"/>
  <c r="Y118" i="13" s="1"/>
  <c r="Q122" i="11"/>
  <c r="W122" i="11" s="1"/>
  <c r="Y91" i="15"/>
  <c r="Y110" i="13" s="1"/>
  <c r="Q114" i="11"/>
  <c r="W114" i="11" s="1"/>
  <c r="Y83" i="15"/>
  <c r="Y102" i="13" s="1"/>
  <c r="Q106" i="11"/>
  <c r="W106" i="11" s="1"/>
  <c r="Y75" i="15"/>
  <c r="Y94" i="13" s="1"/>
  <c r="Q98" i="11"/>
  <c r="W98" i="11" s="1"/>
  <c r="Y67" i="15"/>
  <c r="Y86" i="13" s="1"/>
  <c r="Q90" i="11"/>
  <c r="W90" i="11" s="1"/>
  <c r="Y59" i="15"/>
  <c r="Y78" i="13" s="1"/>
  <c r="Q82" i="11"/>
  <c r="W82" i="11" s="1"/>
  <c r="Y51" i="15"/>
  <c r="Y70" i="13" s="1"/>
  <c r="Q74" i="11"/>
  <c r="W74" i="11" s="1"/>
  <c r="Y43" i="15"/>
  <c r="Y62" i="13" s="1"/>
  <c r="Q66" i="11"/>
  <c r="W66" i="11" s="1"/>
  <c r="Y35" i="15"/>
  <c r="Y54" i="13" s="1"/>
  <c r="Q58" i="11"/>
  <c r="W58" i="11" s="1"/>
  <c r="Y27" i="15"/>
  <c r="Y46" i="13" s="1"/>
  <c r="Q50" i="11"/>
  <c r="W50" i="11" s="1"/>
  <c r="Y1514" i="15"/>
  <c r="Y1533" i="13" s="1"/>
  <c r="Q1537" i="11"/>
  <c r="W1537" i="11" s="1"/>
  <c r="Y1506" i="15"/>
  <c r="Y1525" i="13" s="1"/>
  <c r="Q1529" i="11"/>
  <c r="W1529" i="11" s="1"/>
  <c r="Y1498" i="15"/>
  <c r="Y1517" i="13" s="1"/>
  <c r="Q1521" i="11"/>
  <c r="W1521" i="11" s="1"/>
  <c r="Y1490" i="15"/>
  <c r="Y1509" i="13" s="1"/>
  <c r="Q1513" i="11"/>
  <c r="W1513" i="11" s="1"/>
  <c r="Y1482" i="15"/>
  <c r="Y1501" i="13" s="1"/>
  <c r="Q1505" i="11"/>
  <c r="W1505" i="11" s="1"/>
  <c r="Y1474" i="15"/>
  <c r="Y1493" i="13" s="1"/>
  <c r="Q1497" i="11"/>
  <c r="W1497" i="11" s="1"/>
  <c r="Y1466" i="15"/>
  <c r="Y1485" i="13" s="1"/>
  <c r="Q1489" i="11"/>
  <c r="W1489" i="11" s="1"/>
  <c r="Y1458" i="15"/>
  <c r="Y1477" i="13" s="1"/>
  <c r="Q1481" i="11"/>
  <c r="W1481" i="11" s="1"/>
  <c r="Y1450" i="15"/>
  <c r="Y1469" i="13" s="1"/>
  <c r="Q1473" i="11"/>
  <c r="W1473" i="11" s="1"/>
  <c r="Y1442" i="15"/>
  <c r="Y1461" i="13" s="1"/>
  <c r="Q1465" i="11"/>
  <c r="W1465" i="11" s="1"/>
  <c r="Y1434" i="15"/>
  <c r="Y1453" i="13" s="1"/>
  <c r="Q1457" i="11"/>
  <c r="W1457" i="11" s="1"/>
  <c r="Y1426" i="15"/>
  <c r="Y1445" i="13" s="1"/>
  <c r="Q1449" i="11"/>
  <c r="W1449" i="11" s="1"/>
  <c r="Y1418" i="15"/>
  <c r="Y1437" i="13" s="1"/>
  <c r="Q1441" i="11"/>
  <c r="W1441" i="11" s="1"/>
  <c r="Y1410" i="15"/>
  <c r="Y1429" i="13" s="1"/>
  <c r="Q1433" i="11"/>
  <c r="W1433" i="11" s="1"/>
  <c r="Y1402" i="15"/>
  <c r="Y1421" i="13" s="1"/>
  <c r="Q1425" i="11"/>
  <c r="W1425" i="11" s="1"/>
  <c r="Y1394" i="15"/>
  <c r="Y1413" i="13" s="1"/>
  <c r="Q1417" i="11"/>
  <c r="W1417" i="11" s="1"/>
  <c r="Y1386" i="15"/>
  <c r="Y1405" i="13" s="1"/>
  <c r="Q1409" i="11"/>
  <c r="W1409" i="11" s="1"/>
  <c r="Y1378" i="15"/>
  <c r="Y1397" i="13" s="1"/>
  <c r="Q1401" i="11"/>
  <c r="W1401" i="11" s="1"/>
  <c r="Y1370" i="15"/>
  <c r="Y1389" i="13" s="1"/>
  <c r="Q1393" i="11"/>
  <c r="W1393" i="11" s="1"/>
  <c r="Y1362" i="15"/>
  <c r="Y1381" i="13" s="1"/>
  <c r="Q1385" i="11"/>
  <c r="W1385" i="11" s="1"/>
  <c r="Y1354" i="15"/>
  <c r="Y1373" i="13" s="1"/>
  <c r="Q1377" i="11"/>
  <c r="W1377" i="11" s="1"/>
  <c r="Y1346" i="15"/>
  <c r="Y1365" i="13" s="1"/>
  <c r="Q1369" i="11"/>
  <c r="W1369" i="11" s="1"/>
  <c r="Y1338" i="15"/>
  <c r="Y1357" i="13" s="1"/>
  <c r="Q1361" i="11"/>
  <c r="W1361" i="11" s="1"/>
  <c r="Y1330" i="15"/>
  <c r="Y1349" i="13" s="1"/>
  <c r="Q1353" i="11"/>
  <c r="W1353" i="11" s="1"/>
  <c r="Y1322" i="15"/>
  <c r="Y1341" i="13" s="1"/>
  <c r="Q1345" i="11"/>
  <c r="W1345" i="11" s="1"/>
  <c r="Y1314" i="15"/>
  <c r="Y1333" i="13" s="1"/>
  <c r="Q1337" i="11"/>
  <c r="W1337" i="11" s="1"/>
  <c r="Y1306" i="15"/>
  <c r="Y1325" i="13" s="1"/>
  <c r="Q1329" i="11"/>
  <c r="W1329" i="11" s="1"/>
  <c r="Y1298" i="15"/>
  <c r="Y1317" i="13" s="1"/>
  <c r="Q1321" i="11"/>
  <c r="W1321" i="11" s="1"/>
  <c r="Y1290" i="15"/>
  <c r="Y1309" i="13" s="1"/>
  <c r="Q1313" i="11"/>
  <c r="W1313" i="11" s="1"/>
  <c r="Y1282" i="15"/>
  <c r="Y1301" i="13" s="1"/>
  <c r="Q1305" i="11"/>
  <c r="W1305" i="11" s="1"/>
  <c r="Y1274" i="15"/>
  <c r="Y1293" i="13" s="1"/>
  <c r="Q1297" i="11"/>
  <c r="W1297" i="11" s="1"/>
  <c r="Y1266" i="15"/>
  <c r="Y1285" i="13" s="1"/>
  <c r="Q1289" i="11"/>
  <c r="W1289" i="11" s="1"/>
  <c r="Y1258" i="15"/>
  <c r="Y1277" i="13" s="1"/>
  <c r="Q1281" i="11"/>
  <c r="W1281" i="11" s="1"/>
  <c r="Y1250" i="15"/>
  <c r="Y1269" i="13" s="1"/>
  <c r="Q1273" i="11"/>
  <c r="W1273" i="11" s="1"/>
  <c r="Y1242" i="15"/>
  <c r="Y1261" i="13" s="1"/>
  <c r="Q1265" i="11"/>
  <c r="W1265" i="11" s="1"/>
  <c r="Y1234" i="15"/>
  <c r="Y1253" i="13" s="1"/>
  <c r="Q1257" i="11"/>
  <c r="W1257" i="11" s="1"/>
  <c r="Y1226" i="15"/>
  <c r="Y1245" i="13" s="1"/>
  <c r="Q1249" i="11"/>
  <c r="W1249" i="11" s="1"/>
  <c r="Y1218" i="15"/>
  <c r="Y1237" i="13" s="1"/>
  <c r="Q1241" i="11"/>
  <c r="W1241" i="11" s="1"/>
  <c r="Y1210" i="15"/>
  <c r="Y1229" i="13" s="1"/>
  <c r="Q1233" i="11"/>
  <c r="W1233" i="11" s="1"/>
  <c r="Y1202" i="15"/>
  <c r="Y1221" i="13" s="1"/>
  <c r="Q1225" i="11"/>
  <c r="W1225" i="11" s="1"/>
  <c r="Y1194" i="15"/>
  <c r="Y1213" i="13" s="1"/>
  <c r="Q1217" i="11"/>
  <c r="W1217" i="11" s="1"/>
  <c r="Y1186" i="15"/>
  <c r="Y1205" i="13" s="1"/>
  <c r="Q1209" i="11"/>
  <c r="W1209" i="11" s="1"/>
  <c r="Y1178" i="15"/>
  <c r="Y1197" i="13" s="1"/>
  <c r="Q1201" i="11"/>
  <c r="W1201" i="11" s="1"/>
  <c r="Y1170" i="15"/>
  <c r="Y1189" i="13" s="1"/>
  <c r="Q1193" i="11"/>
  <c r="W1193" i="11" s="1"/>
  <c r="Y1162" i="15"/>
  <c r="Y1181" i="13" s="1"/>
  <c r="Q1185" i="11"/>
  <c r="W1185" i="11" s="1"/>
  <c r="Y1154" i="15"/>
  <c r="Y1173" i="13" s="1"/>
  <c r="Q1177" i="11"/>
  <c r="W1177" i="11" s="1"/>
  <c r="Y1146" i="15"/>
  <c r="Y1165" i="13" s="1"/>
  <c r="Q1169" i="11"/>
  <c r="W1169" i="11" s="1"/>
  <c r="Y1138" i="15"/>
  <c r="Y1157" i="13" s="1"/>
  <c r="Q1161" i="11"/>
  <c r="W1161" i="11" s="1"/>
  <c r="Y1130" i="15"/>
  <c r="Y1149" i="13" s="1"/>
  <c r="Q1153" i="11"/>
  <c r="W1153" i="11" s="1"/>
  <c r="Y1122" i="15"/>
  <c r="Y1141" i="13" s="1"/>
  <c r="Q1145" i="11"/>
  <c r="W1145" i="11" s="1"/>
  <c r="Y1114" i="15"/>
  <c r="Y1133" i="13" s="1"/>
  <c r="Q1137" i="11"/>
  <c r="W1137" i="11" s="1"/>
  <c r="Y1106" i="15"/>
  <c r="Y1125" i="13" s="1"/>
  <c r="Q1129" i="11"/>
  <c r="W1129" i="11" s="1"/>
  <c r="Y1098" i="15"/>
  <c r="Y1117" i="13" s="1"/>
  <c r="Q1121" i="11"/>
  <c r="W1121" i="11" s="1"/>
  <c r="Y1090" i="15"/>
  <c r="Y1109" i="13" s="1"/>
  <c r="Q1113" i="11"/>
  <c r="W1113" i="11" s="1"/>
  <c r="Y1082" i="15"/>
  <c r="Y1101" i="13" s="1"/>
  <c r="Q1105" i="11"/>
  <c r="W1105" i="11" s="1"/>
  <c r="Y1074" i="15"/>
  <c r="Y1093" i="13" s="1"/>
  <c r="Q1097" i="11"/>
  <c r="W1097" i="11" s="1"/>
  <c r="Y1066" i="15"/>
  <c r="Y1085" i="13" s="1"/>
  <c r="Q1089" i="11"/>
  <c r="W1089" i="11" s="1"/>
  <c r="Y1058" i="15"/>
  <c r="Y1077" i="13" s="1"/>
  <c r="Q1081" i="11"/>
  <c r="W1081" i="11" s="1"/>
  <c r="Y1050" i="15"/>
  <c r="Y1069" i="13" s="1"/>
  <c r="Q1073" i="11"/>
  <c r="W1073" i="11" s="1"/>
  <c r="Y1042" i="15"/>
  <c r="Y1061" i="13" s="1"/>
  <c r="Q1065" i="11"/>
  <c r="W1065" i="11" s="1"/>
  <c r="Y1034" i="15"/>
  <c r="Y1053" i="13" s="1"/>
  <c r="Q1057" i="11"/>
  <c r="W1057" i="11" s="1"/>
  <c r="Y1026" i="15"/>
  <c r="Y1045" i="13" s="1"/>
  <c r="Q1049" i="11"/>
  <c r="W1049" i="11" s="1"/>
  <c r="Y1018" i="15"/>
  <c r="Y1037" i="13" s="1"/>
  <c r="Q1041" i="11"/>
  <c r="W1041" i="11" s="1"/>
  <c r="Y1010" i="15"/>
  <c r="Y1029" i="13" s="1"/>
  <c r="Q1033" i="11"/>
  <c r="W1033" i="11" s="1"/>
  <c r="Y1002" i="15"/>
  <c r="Y1021" i="13" s="1"/>
  <c r="Q1025" i="11"/>
  <c r="W1025" i="11" s="1"/>
  <c r="Y994" i="15"/>
  <c r="Y1013" i="13" s="1"/>
  <c r="Q1017" i="11"/>
  <c r="W1017" i="11" s="1"/>
  <c r="Y986" i="15"/>
  <c r="Y1005" i="13" s="1"/>
  <c r="Q1009" i="11"/>
  <c r="W1009" i="11" s="1"/>
  <c r="Y978" i="15"/>
  <c r="Y997" i="13" s="1"/>
  <c r="Q1001" i="11"/>
  <c r="W1001" i="11" s="1"/>
  <c r="Y970" i="15"/>
  <c r="Y989" i="13" s="1"/>
  <c r="Q993" i="11"/>
  <c r="W993" i="11" s="1"/>
  <c r="Y962" i="15"/>
  <c r="Y981" i="13" s="1"/>
  <c r="Q985" i="11"/>
  <c r="W985" i="11" s="1"/>
  <c r="Y954" i="15"/>
  <c r="Y973" i="13" s="1"/>
  <c r="Q977" i="11"/>
  <c r="W977" i="11" s="1"/>
  <c r="Y946" i="15"/>
  <c r="Y965" i="13" s="1"/>
  <c r="Q969" i="11"/>
  <c r="W969" i="11" s="1"/>
  <c r="Y938" i="15"/>
  <c r="Y957" i="13" s="1"/>
  <c r="Q961" i="11"/>
  <c r="W961" i="11" s="1"/>
  <c r="Y930" i="15"/>
  <c r="Y949" i="13" s="1"/>
  <c r="Q953" i="11"/>
  <c r="W953" i="11" s="1"/>
  <c r="Y922" i="15"/>
  <c r="Y941" i="13" s="1"/>
  <c r="Q945" i="11"/>
  <c r="W945" i="11" s="1"/>
  <c r="Y914" i="15"/>
  <c r="Y933" i="13" s="1"/>
  <c r="Q937" i="11"/>
  <c r="W937" i="11" s="1"/>
  <c r="Y906" i="15"/>
  <c r="Y925" i="13" s="1"/>
  <c r="Q929" i="11"/>
  <c r="W929" i="11" s="1"/>
  <c r="Y898" i="15"/>
  <c r="Y917" i="13" s="1"/>
  <c r="Q921" i="11"/>
  <c r="W921" i="11" s="1"/>
  <c r="Y890" i="15"/>
  <c r="Y909" i="13" s="1"/>
  <c r="Q913" i="11"/>
  <c r="W913" i="11" s="1"/>
  <c r="Y882" i="15"/>
  <c r="Y901" i="13" s="1"/>
  <c r="Q905" i="11"/>
  <c r="W905" i="11" s="1"/>
  <c r="Y874" i="15"/>
  <c r="Y893" i="13" s="1"/>
  <c r="Q897" i="11"/>
  <c r="W897" i="11" s="1"/>
  <c r="Y866" i="15"/>
  <c r="Y885" i="13" s="1"/>
  <c r="Q889" i="11"/>
  <c r="W889" i="11" s="1"/>
  <c r="Y858" i="15"/>
  <c r="Y877" i="13" s="1"/>
  <c r="Q881" i="11"/>
  <c r="W881" i="11" s="1"/>
  <c r="Y850" i="15"/>
  <c r="Y869" i="13" s="1"/>
  <c r="Q873" i="11"/>
  <c r="W873" i="11" s="1"/>
  <c r="Y842" i="15"/>
  <c r="Y861" i="13" s="1"/>
  <c r="Q865" i="11"/>
  <c r="W865" i="11" s="1"/>
  <c r="Y834" i="15"/>
  <c r="Y853" i="13" s="1"/>
  <c r="Q857" i="11"/>
  <c r="W857" i="11" s="1"/>
  <c r="Y826" i="15"/>
  <c r="Y845" i="13" s="1"/>
  <c r="Q849" i="11"/>
  <c r="W849" i="11" s="1"/>
  <c r="Y818" i="15"/>
  <c r="Y837" i="13" s="1"/>
  <c r="Q841" i="11"/>
  <c r="W841" i="11" s="1"/>
  <c r="Y810" i="15"/>
  <c r="Y829" i="13" s="1"/>
  <c r="Q833" i="11"/>
  <c r="W833" i="11" s="1"/>
  <c r="Y802" i="15"/>
  <c r="Y821" i="13" s="1"/>
  <c r="Q825" i="11"/>
  <c r="W825" i="11" s="1"/>
  <c r="Y794" i="15"/>
  <c r="Y813" i="13" s="1"/>
  <c r="Q817" i="11"/>
  <c r="W817" i="11" s="1"/>
  <c r="Y786" i="15"/>
  <c r="Y805" i="13" s="1"/>
  <c r="Q809" i="11"/>
  <c r="W809" i="11" s="1"/>
  <c r="Y778" i="15"/>
  <c r="Y797" i="13" s="1"/>
  <c r="Q801" i="11"/>
  <c r="W801" i="11" s="1"/>
  <c r="Y770" i="15"/>
  <c r="Y789" i="13" s="1"/>
  <c r="Q793" i="11"/>
  <c r="W793" i="11" s="1"/>
  <c r="Y762" i="15"/>
  <c r="Y781" i="13" s="1"/>
  <c r="Q785" i="11"/>
  <c r="W785" i="11" s="1"/>
  <c r="Y754" i="15"/>
  <c r="Y773" i="13" s="1"/>
  <c r="Q777" i="11"/>
  <c r="W777" i="11" s="1"/>
  <c r="Y746" i="15"/>
  <c r="Y765" i="13" s="1"/>
  <c r="Q769" i="11"/>
  <c r="W769" i="11" s="1"/>
  <c r="Y738" i="15"/>
  <c r="Y757" i="13" s="1"/>
  <c r="Q761" i="11"/>
  <c r="W761" i="11" s="1"/>
  <c r="Y730" i="15"/>
  <c r="Y749" i="13" s="1"/>
  <c r="Q753" i="11"/>
  <c r="W753" i="11" s="1"/>
  <c r="Y722" i="15"/>
  <c r="Y741" i="13" s="1"/>
  <c r="Q745" i="11"/>
  <c r="W745" i="11" s="1"/>
  <c r="Y714" i="15"/>
  <c r="Y733" i="13" s="1"/>
  <c r="Q737" i="11"/>
  <c r="W737" i="11" s="1"/>
  <c r="Y706" i="15"/>
  <c r="Y725" i="13" s="1"/>
  <c r="Q729" i="11"/>
  <c r="W729" i="11" s="1"/>
  <c r="Y698" i="15"/>
  <c r="Y717" i="13" s="1"/>
  <c r="Q721" i="11"/>
  <c r="W721" i="11" s="1"/>
  <c r="Y690" i="15"/>
  <c r="Y709" i="13" s="1"/>
  <c r="Q713" i="11"/>
  <c r="W713" i="11" s="1"/>
  <c r="Y682" i="15"/>
  <c r="Y701" i="13" s="1"/>
  <c r="Q705" i="11"/>
  <c r="W705" i="11" s="1"/>
  <c r="Y674" i="15"/>
  <c r="Y693" i="13" s="1"/>
  <c r="Q697" i="11"/>
  <c r="W697" i="11" s="1"/>
  <c r="Y666" i="15"/>
  <c r="Y685" i="13" s="1"/>
  <c r="Q689" i="11"/>
  <c r="W689" i="11" s="1"/>
  <c r="Y658" i="15"/>
  <c r="Y677" i="13" s="1"/>
  <c r="Q681" i="11"/>
  <c r="W681" i="11" s="1"/>
  <c r="Y650" i="15"/>
  <c r="Y669" i="13" s="1"/>
  <c r="Q673" i="11"/>
  <c r="W673" i="11" s="1"/>
  <c r="Y642" i="15"/>
  <c r="Y661" i="13" s="1"/>
  <c r="Q665" i="11"/>
  <c r="W665" i="11" s="1"/>
  <c r="Y634" i="15"/>
  <c r="Y653" i="13" s="1"/>
  <c r="Q657" i="11"/>
  <c r="W657" i="11" s="1"/>
  <c r="Y626" i="15"/>
  <c r="Y645" i="13" s="1"/>
  <c r="Q649" i="11"/>
  <c r="W649" i="11" s="1"/>
  <c r="Y618" i="15"/>
  <c r="Y637" i="13" s="1"/>
  <c r="Q641" i="11"/>
  <c r="W641" i="11" s="1"/>
  <c r="Y610" i="15"/>
  <c r="Y629" i="13" s="1"/>
  <c r="Q633" i="11"/>
  <c r="W633" i="11" s="1"/>
  <c r="Y602" i="15"/>
  <c r="Y621" i="13" s="1"/>
  <c r="Q625" i="11"/>
  <c r="W625" i="11" s="1"/>
  <c r="Y594" i="15"/>
  <c r="Y613" i="13" s="1"/>
  <c r="Q617" i="11"/>
  <c r="W617" i="11" s="1"/>
  <c r="Y586" i="15"/>
  <c r="Y605" i="13" s="1"/>
  <c r="Q609" i="11"/>
  <c r="W609" i="11" s="1"/>
  <c r="Y578" i="15"/>
  <c r="Y597" i="13" s="1"/>
  <c r="Q601" i="11"/>
  <c r="W601" i="11" s="1"/>
  <c r="Y570" i="15"/>
  <c r="Y589" i="13" s="1"/>
  <c r="Q593" i="11"/>
  <c r="W593" i="11" s="1"/>
  <c r="Y562" i="15"/>
  <c r="Y581" i="13" s="1"/>
  <c r="Q585" i="11"/>
  <c r="W585" i="11" s="1"/>
  <c r="Y554" i="15"/>
  <c r="Y573" i="13" s="1"/>
  <c r="Q577" i="11"/>
  <c r="W577" i="11" s="1"/>
  <c r="Y546" i="15"/>
  <c r="Y565" i="13" s="1"/>
  <c r="Q569" i="11"/>
  <c r="W569" i="11" s="1"/>
  <c r="Y538" i="15"/>
  <c r="Y557" i="13" s="1"/>
  <c r="Q561" i="11"/>
  <c r="W561" i="11" s="1"/>
  <c r="Y530" i="15"/>
  <c r="Y549" i="13" s="1"/>
  <c r="Q553" i="11"/>
  <c r="W553" i="11" s="1"/>
  <c r="Y522" i="15"/>
  <c r="Y541" i="13" s="1"/>
  <c r="Q545" i="11"/>
  <c r="W545" i="11" s="1"/>
  <c r="Y514" i="15"/>
  <c r="Y533" i="13" s="1"/>
  <c r="Q537" i="11"/>
  <c r="W537" i="11" s="1"/>
  <c r="Y506" i="15"/>
  <c r="Y525" i="13" s="1"/>
  <c r="Q529" i="11"/>
  <c r="W529" i="11" s="1"/>
  <c r="Y498" i="15"/>
  <c r="Y517" i="13" s="1"/>
  <c r="Q521" i="11"/>
  <c r="W521" i="11" s="1"/>
  <c r="Y490" i="15"/>
  <c r="Y509" i="13" s="1"/>
  <c r="Q513" i="11"/>
  <c r="W513" i="11" s="1"/>
  <c r="Y482" i="15"/>
  <c r="Y501" i="13" s="1"/>
  <c r="Q505" i="11"/>
  <c r="W505" i="11" s="1"/>
  <c r="Y474" i="15"/>
  <c r="Y493" i="13" s="1"/>
  <c r="Q497" i="11"/>
  <c r="W497" i="11" s="1"/>
  <c r="Y466" i="15"/>
  <c r="Y485" i="13" s="1"/>
  <c r="Q489" i="11"/>
  <c r="W489" i="11" s="1"/>
  <c r="Y458" i="15"/>
  <c r="Y477" i="13" s="1"/>
  <c r="Q481" i="11"/>
  <c r="W481" i="11" s="1"/>
  <c r="Y450" i="15"/>
  <c r="Y469" i="13" s="1"/>
  <c r="Q473" i="11"/>
  <c r="W473" i="11" s="1"/>
  <c r="Y442" i="15"/>
  <c r="Y461" i="13" s="1"/>
  <c r="Q465" i="11"/>
  <c r="W465" i="11" s="1"/>
  <c r="Y434" i="15"/>
  <c r="Y453" i="13" s="1"/>
  <c r="Q457" i="11"/>
  <c r="W457" i="11" s="1"/>
  <c r="Y426" i="15"/>
  <c r="Y445" i="13" s="1"/>
  <c r="Q449" i="11"/>
  <c r="W449" i="11" s="1"/>
  <c r="Y418" i="15"/>
  <c r="Y437" i="13" s="1"/>
  <c r="Q441" i="11"/>
  <c r="W441" i="11" s="1"/>
  <c r="Y410" i="15"/>
  <c r="Y429" i="13" s="1"/>
  <c r="Q433" i="11"/>
  <c r="W433" i="11" s="1"/>
  <c r="Y402" i="15"/>
  <c r="Y421" i="13" s="1"/>
  <c r="Q425" i="11"/>
  <c r="W425" i="11" s="1"/>
  <c r="Y394" i="15"/>
  <c r="Y413" i="13" s="1"/>
  <c r="Q417" i="11"/>
  <c r="W417" i="11" s="1"/>
  <c r="Y386" i="15"/>
  <c r="Y405" i="13" s="1"/>
  <c r="Q409" i="11"/>
  <c r="W409" i="11" s="1"/>
  <c r="Y378" i="15"/>
  <c r="Y397" i="13" s="1"/>
  <c r="Q401" i="11"/>
  <c r="W401" i="11" s="1"/>
  <c r="Y370" i="15"/>
  <c r="Y389" i="13" s="1"/>
  <c r="Q393" i="11"/>
  <c r="W393" i="11" s="1"/>
  <c r="Y362" i="15"/>
  <c r="Y381" i="13" s="1"/>
  <c r="Q385" i="11"/>
  <c r="W385" i="11" s="1"/>
  <c r="Y354" i="15"/>
  <c r="Y373" i="13" s="1"/>
  <c r="Q377" i="11"/>
  <c r="W377" i="11" s="1"/>
  <c r="Y346" i="15"/>
  <c r="Y365" i="13" s="1"/>
  <c r="Q369" i="11"/>
  <c r="W369" i="11" s="1"/>
  <c r="Y338" i="15"/>
  <c r="Y357" i="13" s="1"/>
  <c r="Q361" i="11"/>
  <c r="W361" i="11" s="1"/>
  <c r="Y330" i="15"/>
  <c r="Y349" i="13" s="1"/>
  <c r="Q353" i="11"/>
  <c r="W353" i="11" s="1"/>
  <c r="Y322" i="15"/>
  <c r="Y341" i="13" s="1"/>
  <c r="Q345" i="11"/>
  <c r="W345" i="11" s="1"/>
  <c r="Y314" i="15"/>
  <c r="Y333" i="13" s="1"/>
  <c r="Q337" i="11"/>
  <c r="W337" i="11" s="1"/>
  <c r="Y306" i="15"/>
  <c r="Y325" i="13" s="1"/>
  <c r="Q329" i="11"/>
  <c r="W329" i="11" s="1"/>
  <c r="Y298" i="15"/>
  <c r="Y317" i="13" s="1"/>
  <c r="Q321" i="11"/>
  <c r="W321" i="11" s="1"/>
  <c r="Y290" i="15"/>
  <c r="Y309" i="13" s="1"/>
  <c r="Q313" i="11"/>
  <c r="W313" i="11" s="1"/>
  <c r="Y282" i="15"/>
  <c r="Y301" i="13" s="1"/>
  <c r="Q305" i="11"/>
  <c r="W305" i="11" s="1"/>
  <c r="Y274" i="15"/>
  <c r="Y293" i="13" s="1"/>
  <c r="Q297" i="11"/>
  <c r="W297" i="11" s="1"/>
  <c r="Y266" i="15"/>
  <c r="Y285" i="13" s="1"/>
  <c r="Q289" i="11"/>
  <c r="W289" i="11" s="1"/>
  <c r="Y258" i="15"/>
  <c r="Y277" i="13" s="1"/>
  <c r="Q281" i="11"/>
  <c r="W281" i="11" s="1"/>
  <c r="Y250" i="15"/>
  <c r="Y269" i="13" s="1"/>
  <c r="Q273" i="11"/>
  <c r="W273" i="11" s="1"/>
  <c r="Y242" i="15"/>
  <c r="Y261" i="13" s="1"/>
  <c r="Q265" i="11"/>
  <c r="W265" i="11" s="1"/>
  <c r="Y234" i="15"/>
  <c r="Y253" i="13" s="1"/>
  <c r="Q257" i="11"/>
  <c r="W257" i="11" s="1"/>
  <c r="Y226" i="15"/>
  <c r="Y245" i="13" s="1"/>
  <c r="Q249" i="11"/>
  <c r="W249" i="11" s="1"/>
  <c r="Y218" i="15"/>
  <c r="Y237" i="13" s="1"/>
  <c r="Q241" i="11"/>
  <c r="W241" i="11" s="1"/>
  <c r="Y210" i="15"/>
  <c r="Y229" i="13" s="1"/>
  <c r="Q233" i="11"/>
  <c r="W233" i="11" s="1"/>
  <c r="Y202" i="15"/>
  <c r="Y221" i="13" s="1"/>
  <c r="Q225" i="11"/>
  <c r="W225" i="11" s="1"/>
  <c r="Y194" i="15"/>
  <c r="Y213" i="13" s="1"/>
  <c r="Q217" i="11"/>
  <c r="W217" i="11" s="1"/>
  <c r="Y186" i="15"/>
  <c r="Y205" i="13" s="1"/>
  <c r="Q209" i="11"/>
  <c r="W209" i="11" s="1"/>
  <c r="Y178" i="15"/>
  <c r="Y197" i="13" s="1"/>
  <c r="Q201" i="11"/>
  <c r="W201" i="11" s="1"/>
  <c r="Y170" i="15"/>
  <c r="Y189" i="13" s="1"/>
  <c r="Q193" i="11"/>
  <c r="W193" i="11" s="1"/>
  <c r="Y162" i="15"/>
  <c r="Y181" i="13" s="1"/>
  <c r="Q185" i="11"/>
  <c r="W185" i="11" s="1"/>
  <c r="Y154" i="15"/>
  <c r="Y173" i="13" s="1"/>
  <c r="Q177" i="11"/>
  <c r="W177" i="11" s="1"/>
  <c r="Y146" i="15"/>
  <c r="Y165" i="13" s="1"/>
  <c r="Q169" i="11"/>
  <c r="W169" i="11" s="1"/>
  <c r="Y138" i="15"/>
  <c r="Y157" i="13" s="1"/>
  <c r="Q161" i="11"/>
  <c r="W161" i="11" s="1"/>
  <c r="Y130" i="15"/>
  <c r="Y149" i="13" s="1"/>
  <c r="Q153" i="11"/>
  <c r="W153" i="11" s="1"/>
  <c r="Y122" i="15"/>
  <c r="Y141" i="13" s="1"/>
  <c r="Q145" i="11"/>
  <c r="W145" i="11" s="1"/>
  <c r="Y114" i="15"/>
  <c r="Y133" i="13" s="1"/>
  <c r="Q137" i="11"/>
  <c r="W137" i="11" s="1"/>
  <c r="Y106" i="15"/>
  <c r="Y125" i="13" s="1"/>
  <c r="Q129" i="11"/>
  <c r="W129" i="11" s="1"/>
  <c r="Y98" i="15"/>
  <c r="Y117" i="13" s="1"/>
  <c r="Q121" i="11"/>
  <c r="W121" i="11" s="1"/>
  <c r="Y90" i="15"/>
  <c r="Y109" i="13" s="1"/>
  <c r="Q113" i="11"/>
  <c r="W113" i="11" s="1"/>
  <c r="Y82" i="15"/>
  <c r="Y101" i="13" s="1"/>
  <c r="Q105" i="11"/>
  <c r="W105" i="11" s="1"/>
  <c r="Y74" i="15"/>
  <c r="Y93" i="13" s="1"/>
  <c r="Q97" i="11"/>
  <c r="W97" i="11" s="1"/>
  <c r="Y66" i="15"/>
  <c r="Y85" i="13" s="1"/>
  <c r="Q89" i="11"/>
  <c r="W89" i="11" s="1"/>
  <c r="Y58" i="15"/>
  <c r="Y77" i="13" s="1"/>
  <c r="Q81" i="11"/>
  <c r="W81" i="11" s="1"/>
  <c r="Y50" i="15"/>
  <c r="Y69" i="13" s="1"/>
  <c r="Q73" i="11"/>
  <c r="W73" i="11" s="1"/>
  <c r="Y42" i="15"/>
  <c r="Y61" i="13" s="1"/>
  <c r="Q65" i="11"/>
  <c r="W65" i="11" s="1"/>
  <c r="Y34" i="15"/>
  <c r="Y53" i="13" s="1"/>
  <c r="Q57" i="11"/>
  <c r="W57" i="11" s="1"/>
  <c r="Y26" i="15"/>
  <c r="Y45" i="13" s="1"/>
  <c r="Q49" i="11"/>
  <c r="W49" i="11" s="1"/>
  <c r="Y1513" i="15"/>
  <c r="Y1532" i="13" s="1"/>
  <c r="Q1536" i="11"/>
  <c r="W1536" i="11" s="1"/>
  <c r="Y1505" i="15"/>
  <c r="Y1524" i="13" s="1"/>
  <c r="Q1528" i="11"/>
  <c r="W1528" i="11" s="1"/>
  <c r="Y1497" i="15"/>
  <c r="Y1516" i="13" s="1"/>
  <c r="Q1520" i="11"/>
  <c r="W1520" i="11" s="1"/>
  <c r="Y1489" i="15"/>
  <c r="Y1508" i="13" s="1"/>
  <c r="Q1512" i="11"/>
  <c r="W1512" i="11" s="1"/>
  <c r="Y1481" i="15"/>
  <c r="Y1500" i="13" s="1"/>
  <c r="Q1504" i="11"/>
  <c r="W1504" i="11" s="1"/>
  <c r="Y1473" i="15"/>
  <c r="Y1492" i="13" s="1"/>
  <c r="Q1496" i="11"/>
  <c r="W1496" i="11" s="1"/>
  <c r="Y1465" i="15"/>
  <c r="Y1484" i="13" s="1"/>
  <c r="Q1488" i="11"/>
  <c r="W1488" i="11" s="1"/>
  <c r="Y1457" i="15"/>
  <c r="Y1476" i="13" s="1"/>
  <c r="Q1480" i="11"/>
  <c r="W1480" i="11" s="1"/>
  <c r="Y1449" i="15"/>
  <c r="Y1468" i="13" s="1"/>
  <c r="Q1472" i="11"/>
  <c r="W1472" i="11" s="1"/>
  <c r="Y1441" i="15"/>
  <c r="Y1460" i="13" s="1"/>
  <c r="Q1464" i="11"/>
  <c r="W1464" i="11" s="1"/>
  <c r="Y1433" i="15"/>
  <c r="Y1452" i="13" s="1"/>
  <c r="Q1456" i="11"/>
  <c r="W1456" i="11" s="1"/>
  <c r="Y1425" i="15"/>
  <c r="Y1444" i="13" s="1"/>
  <c r="Q1448" i="11"/>
  <c r="W1448" i="11" s="1"/>
  <c r="Y1417" i="15"/>
  <c r="Y1436" i="13" s="1"/>
  <c r="Q1440" i="11"/>
  <c r="W1440" i="11" s="1"/>
  <c r="Y1409" i="15"/>
  <c r="Y1428" i="13" s="1"/>
  <c r="Q1432" i="11"/>
  <c r="W1432" i="11" s="1"/>
  <c r="Y1401" i="15"/>
  <c r="Y1420" i="13" s="1"/>
  <c r="Q1424" i="11"/>
  <c r="W1424" i="11" s="1"/>
  <c r="Y1393" i="15"/>
  <c r="Y1412" i="13" s="1"/>
  <c r="Q1416" i="11"/>
  <c r="W1416" i="11" s="1"/>
  <c r="Y1385" i="15"/>
  <c r="Y1404" i="13" s="1"/>
  <c r="Q1408" i="11"/>
  <c r="W1408" i="11" s="1"/>
  <c r="Y1377" i="15"/>
  <c r="Y1396" i="13" s="1"/>
  <c r="Q1400" i="11"/>
  <c r="W1400" i="11" s="1"/>
  <c r="Y1369" i="15"/>
  <c r="Y1388" i="13" s="1"/>
  <c r="Q1392" i="11"/>
  <c r="W1392" i="11" s="1"/>
  <c r="Y1361" i="15"/>
  <c r="Y1380" i="13" s="1"/>
  <c r="Q1384" i="11"/>
  <c r="W1384" i="11" s="1"/>
  <c r="Y1353" i="15"/>
  <c r="Y1372" i="13" s="1"/>
  <c r="Q1376" i="11"/>
  <c r="W1376" i="11" s="1"/>
  <c r="Y1345" i="15"/>
  <c r="Y1364" i="13" s="1"/>
  <c r="Q1368" i="11"/>
  <c r="W1368" i="11" s="1"/>
  <c r="Y1337" i="15"/>
  <c r="Y1356" i="13" s="1"/>
  <c r="Q1360" i="11"/>
  <c r="W1360" i="11" s="1"/>
  <c r="Y1329" i="15"/>
  <c r="Y1348" i="13" s="1"/>
  <c r="Q1352" i="11"/>
  <c r="W1352" i="11" s="1"/>
  <c r="Y1321" i="15"/>
  <c r="Y1340" i="13" s="1"/>
  <c r="Q1344" i="11"/>
  <c r="W1344" i="11" s="1"/>
  <c r="Y1313" i="15"/>
  <c r="Y1332" i="13" s="1"/>
  <c r="Q1336" i="11"/>
  <c r="W1336" i="11" s="1"/>
  <c r="Y1305" i="15"/>
  <c r="Y1324" i="13" s="1"/>
  <c r="Q1328" i="11"/>
  <c r="W1328" i="11" s="1"/>
  <c r="Y1297" i="15"/>
  <c r="Y1316" i="13" s="1"/>
  <c r="Q1320" i="11"/>
  <c r="W1320" i="11" s="1"/>
  <c r="Y1289" i="15"/>
  <c r="Y1308" i="13" s="1"/>
  <c r="Q1312" i="11"/>
  <c r="W1312" i="11" s="1"/>
  <c r="Y1281" i="15"/>
  <c r="Y1300" i="13" s="1"/>
  <c r="Q1304" i="11"/>
  <c r="W1304" i="11" s="1"/>
  <c r="Y1273" i="15"/>
  <c r="Y1292" i="13" s="1"/>
  <c r="Q1296" i="11"/>
  <c r="W1296" i="11" s="1"/>
  <c r="Y1265" i="15"/>
  <c r="Y1284" i="13" s="1"/>
  <c r="Q1288" i="11"/>
  <c r="W1288" i="11" s="1"/>
  <c r="Y1257" i="15"/>
  <c r="Y1276" i="13" s="1"/>
  <c r="Q1280" i="11"/>
  <c r="W1280" i="11" s="1"/>
  <c r="Y1249" i="15"/>
  <c r="Y1268" i="13" s="1"/>
  <c r="Q1272" i="11"/>
  <c r="W1272" i="11" s="1"/>
  <c r="Y1241" i="15"/>
  <c r="Y1260" i="13" s="1"/>
  <c r="Q1264" i="11"/>
  <c r="W1264" i="11" s="1"/>
  <c r="Y1233" i="15"/>
  <c r="Y1252" i="13" s="1"/>
  <c r="Q1256" i="11"/>
  <c r="W1256" i="11" s="1"/>
  <c r="Y1225" i="15"/>
  <c r="Y1244" i="13" s="1"/>
  <c r="Q1248" i="11"/>
  <c r="W1248" i="11" s="1"/>
  <c r="Y1217" i="15"/>
  <c r="Y1236" i="13" s="1"/>
  <c r="Q1240" i="11"/>
  <c r="W1240" i="11" s="1"/>
  <c r="Y1209" i="15"/>
  <c r="Y1228" i="13" s="1"/>
  <c r="Q1232" i="11"/>
  <c r="W1232" i="11" s="1"/>
  <c r="Y1201" i="15"/>
  <c r="Y1220" i="13" s="1"/>
  <c r="Q1224" i="11"/>
  <c r="W1224" i="11" s="1"/>
  <c r="Y1193" i="15"/>
  <c r="Y1212" i="13" s="1"/>
  <c r="Q1216" i="11"/>
  <c r="W1216" i="11" s="1"/>
  <c r="Y1185" i="15"/>
  <c r="Y1204" i="13" s="1"/>
  <c r="Q1208" i="11"/>
  <c r="W1208" i="11" s="1"/>
  <c r="Y1177" i="15"/>
  <c r="Y1196" i="13" s="1"/>
  <c r="Q1200" i="11"/>
  <c r="W1200" i="11" s="1"/>
  <c r="Y1169" i="15"/>
  <c r="Y1188" i="13" s="1"/>
  <c r="Q1192" i="11"/>
  <c r="W1192" i="11" s="1"/>
  <c r="Y1161" i="15"/>
  <c r="Y1180" i="13" s="1"/>
  <c r="Q1184" i="11"/>
  <c r="W1184" i="11" s="1"/>
  <c r="Y1153" i="15"/>
  <c r="Y1172" i="13" s="1"/>
  <c r="Q1176" i="11"/>
  <c r="W1176" i="11" s="1"/>
  <c r="Y1145" i="15"/>
  <c r="Y1164" i="13" s="1"/>
  <c r="Q1168" i="11"/>
  <c r="W1168" i="11" s="1"/>
  <c r="Y1137" i="15"/>
  <c r="Y1156" i="13" s="1"/>
  <c r="Q1160" i="11"/>
  <c r="W1160" i="11" s="1"/>
  <c r="Y1129" i="15"/>
  <c r="Y1148" i="13" s="1"/>
  <c r="Q1152" i="11"/>
  <c r="W1152" i="11" s="1"/>
  <c r="Y1121" i="15"/>
  <c r="Y1140" i="13" s="1"/>
  <c r="Q1144" i="11"/>
  <c r="W1144" i="11" s="1"/>
  <c r="Y1113" i="15"/>
  <c r="Y1132" i="13" s="1"/>
  <c r="Q1136" i="11"/>
  <c r="W1136" i="11" s="1"/>
  <c r="Y1105" i="15"/>
  <c r="Y1124" i="13" s="1"/>
  <c r="Q1128" i="11"/>
  <c r="W1128" i="11" s="1"/>
  <c r="Y1097" i="15"/>
  <c r="Y1116" i="13" s="1"/>
  <c r="Q1120" i="11"/>
  <c r="W1120" i="11" s="1"/>
  <c r="Y1089" i="15"/>
  <c r="Y1108" i="13" s="1"/>
  <c r="Q1112" i="11"/>
  <c r="W1112" i="11" s="1"/>
  <c r="Y1081" i="15"/>
  <c r="Y1100" i="13" s="1"/>
  <c r="Q1104" i="11"/>
  <c r="W1104" i="11" s="1"/>
  <c r="Y1073" i="15"/>
  <c r="Y1092" i="13" s="1"/>
  <c r="Q1096" i="11"/>
  <c r="W1096" i="11" s="1"/>
  <c r="Y1065" i="15"/>
  <c r="Y1084" i="13" s="1"/>
  <c r="Q1088" i="11"/>
  <c r="W1088" i="11" s="1"/>
  <c r="Y1057" i="15"/>
  <c r="Y1076" i="13" s="1"/>
  <c r="Q1080" i="11"/>
  <c r="W1080" i="11" s="1"/>
  <c r="Y1049" i="15"/>
  <c r="Y1068" i="13" s="1"/>
  <c r="Q1072" i="11"/>
  <c r="W1072" i="11" s="1"/>
  <c r="Y1041" i="15"/>
  <c r="Y1060" i="13" s="1"/>
  <c r="Q1064" i="11"/>
  <c r="W1064" i="11" s="1"/>
  <c r="Y1033" i="15"/>
  <c r="Y1052" i="13" s="1"/>
  <c r="Q1056" i="11"/>
  <c r="W1056" i="11" s="1"/>
  <c r="Y1025" i="15"/>
  <c r="Y1044" i="13" s="1"/>
  <c r="Q1048" i="11"/>
  <c r="W1048" i="11" s="1"/>
  <c r="Y1017" i="15"/>
  <c r="Y1036" i="13" s="1"/>
  <c r="Q1040" i="11"/>
  <c r="W1040" i="11" s="1"/>
  <c r="Y1009" i="15"/>
  <c r="Y1028" i="13" s="1"/>
  <c r="Q1032" i="11"/>
  <c r="W1032" i="11" s="1"/>
  <c r="Y1001" i="15"/>
  <c r="Y1020" i="13" s="1"/>
  <c r="Q1024" i="11"/>
  <c r="W1024" i="11" s="1"/>
  <c r="Y993" i="15"/>
  <c r="Y1012" i="13" s="1"/>
  <c r="Q1016" i="11"/>
  <c r="W1016" i="11" s="1"/>
  <c r="Y985" i="15"/>
  <c r="Y1004" i="13" s="1"/>
  <c r="Q1008" i="11"/>
  <c r="W1008" i="11" s="1"/>
  <c r="Y977" i="15"/>
  <c r="Y996" i="13" s="1"/>
  <c r="Q1000" i="11"/>
  <c r="W1000" i="11" s="1"/>
  <c r="Y969" i="15"/>
  <c r="Y988" i="13" s="1"/>
  <c r="Q992" i="11"/>
  <c r="W992" i="11" s="1"/>
  <c r="Y961" i="15"/>
  <c r="Y980" i="13" s="1"/>
  <c r="Q984" i="11"/>
  <c r="W984" i="11" s="1"/>
  <c r="Y953" i="15"/>
  <c r="Y972" i="13" s="1"/>
  <c r="Q976" i="11"/>
  <c r="W976" i="11" s="1"/>
  <c r="Y945" i="15"/>
  <c r="Y964" i="13" s="1"/>
  <c r="Q968" i="11"/>
  <c r="W968" i="11" s="1"/>
  <c r="Y937" i="15"/>
  <c r="Y956" i="13" s="1"/>
  <c r="Q960" i="11"/>
  <c r="W960" i="11" s="1"/>
  <c r="Y929" i="15"/>
  <c r="Y948" i="13" s="1"/>
  <c r="Q952" i="11"/>
  <c r="W952" i="11" s="1"/>
  <c r="Y921" i="15"/>
  <c r="Y940" i="13" s="1"/>
  <c r="Q944" i="11"/>
  <c r="W944" i="11" s="1"/>
  <c r="Y913" i="15"/>
  <c r="Y932" i="13" s="1"/>
  <c r="Q936" i="11"/>
  <c r="W936" i="11" s="1"/>
  <c r="Y905" i="15"/>
  <c r="Y924" i="13" s="1"/>
  <c r="Q928" i="11"/>
  <c r="W928" i="11" s="1"/>
  <c r="Y897" i="15"/>
  <c r="Y916" i="13" s="1"/>
  <c r="Q920" i="11"/>
  <c r="W920" i="11" s="1"/>
  <c r="Y889" i="15"/>
  <c r="Y908" i="13" s="1"/>
  <c r="Q912" i="11"/>
  <c r="W912" i="11" s="1"/>
  <c r="Y881" i="15"/>
  <c r="Y900" i="13" s="1"/>
  <c r="Q904" i="11"/>
  <c r="W904" i="11" s="1"/>
  <c r="Y873" i="15"/>
  <c r="Y892" i="13" s="1"/>
  <c r="Q896" i="11"/>
  <c r="W896" i="11" s="1"/>
  <c r="Y865" i="15"/>
  <c r="Y884" i="13" s="1"/>
  <c r="Q888" i="11"/>
  <c r="W888" i="11" s="1"/>
  <c r="Y857" i="15"/>
  <c r="Y876" i="13" s="1"/>
  <c r="Q880" i="11"/>
  <c r="W880" i="11" s="1"/>
  <c r="Y849" i="15"/>
  <c r="Y868" i="13" s="1"/>
  <c r="Q872" i="11"/>
  <c r="W872" i="11" s="1"/>
  <c r="Y841" i="15"/>
  <c r="Y860" i="13" s="1"/>
  <c r="Q864" i="11"/>
  <c r="W864" i="11" s="1"/>
  <c r="Y833" i="15"/>
  <c r="Y852" i="13" s="1"/>
  <c r="Q856" i="11"/>
  <c r="W856" i="11" s="1"/>
  <c r="Y825" i="15"/>
  <c r="Y844" i="13" s="1"/>
  <c r="Q848" i="11"/>
  <c r="W848" i="11" s="1"/>
  <c r="Y817" i="15"/>
  <c r="Y836" i="13" s="1"/>
  <c r="Q840" i="11"/>
  <c r="W840" i="11" s="1"/>
  <c r="Y809" i="15"/>
  <c r="Y828" i="13" s="1"/>
  <c r="Q832" i="11"/>
  <c r="W832" i="11" s="1"/>
  <c r="Y801" i="15"/>
  <c r="Y820" i="13" s="1"/>
  <c r="Q824" i="11"/>
  <c r="W824" i="11" s="1"/>
  <c r="Y793" i="15"/>
  <c r="Y812" i="13" s="1"/>
  <c r="Q816" i="11"/>
  <c r="W816" i="11" s="1"/>
  <c r="Y785" i="15"/>
  <c r="Y804" i="13" s="1"/>
  <c r="Q808" i="11"/>
  <c r="W808" i="11" s="1"/>
  <c r="Y777" i="15"/>
  <c r="Y796" i="13" s="1"/>
  <c r="Q800" i="11"/>
  <c r="W800" i="11" s="1"/>
  <c r="Y769" i="15"/>
  <c r="Y788" i="13" s="1"/>
  <c r="Q792" i="11"/>
  <c r="W792" i="11" s="1"/>
  <c r="Y761" i="15"/>
  <c r="Y780" i="13" s="1"/>
  <c r="Q784" i="11"/>
  <c r="W784" i="11" s="1"/>
  <c r="Y753" i="15"/>
  <c r="Y772" i="13" s="1"/>
  <c r="Q776" i="11"/>
  <c r="W776" i="11" s="1"/>
  <c r="Y745" i="15"/>
  <c r="Y764" i="13" s="1"/>
  <c r="Q768" i="11"/>
  <c r="W768" i="11" s="1"/>
  <c r="Y737" i="15"/>
  <c r="Y756" i="13" s="1"/>
  <c r="Q760" i="11"/>
  <c r="W760" i="11" s="1"/>
  <c r="Y729" i="15"/>
  <c r="Y748" i="13" s="1"/>
  <c r="Q752" i="11"/>
  <c r="W752" i="11" s="1"/>
  <c r="Y721" i="15"/>
  <c r="Y740" i="13" s="1"/>
  <c r="Q744" i="11"/>
  <c r="W744" i="11" s="1"/>
  <c r="Y713" i="15"/>
  <c r="Y732" i="13" s="1"/>
  <c r="Q736" i="11"/>
  <c r="W736" i="11" s="1"/>
  <c r="Y705" i="15"/>
  <c r="Y724" i="13" s="1"/>
  <c r="Q728" i="11"/>
  <c r="W728" i="11" s="1"/>
  <c r="Y697" i="15"/>
  <c r="Y716" i="13" s="1"/>
  <c r="Q720" i="11"/>
  <c r="W720" i="11" s="1"/>
  <c r="Y689" i="15"/>
  <c r="Y708" i="13" s="1"/>
  <c r="Q712" i="11"/>
  <c r="W712" i="11" s="1"/>
  <c r="Y681" i="15"/>
  <c r="Y700" i="13" s="1"/>
  <c r="Q704" i="11"/>
  <c r="W704" i="11" s="1"/>
  <c r="Y673" i="15"/>
  <c r="Y692" i="13" s="1"/>
  <c r="Q696" i="11"/>
  <c r="W696" i="11" s="1"/>
  <c r="Y665" i="15"/>
  <c r="Y684" i="13" s="1"/>
  <c r="Q688" i="11"/>
  <c r="W688" i="11" s="1"/>
  <c r="Y657" i="15"/>
  <c r="Y676" i="13" s="1"/>
  <c r="Q680" i="11"/>
  <c r="W680" i="11" s="1"/>
  <c r="Y649" i="15"/>
  <c r="Y668" i="13" s="1"/>
  <c r="Q672" i="11"/>
  <c r="W672" i="11" s="1"/>
  <c r="Y641" i="15"/>
  <c r="Y660" i="13" s="1"/>
  <c r="Q664" i="11"/>
  <c r="W664" i="11" s="1"/>
  <c r="Y633" i="15"/>
  <c r="Y652" i="13" s="1"/>
  <c r="Q656" i="11"/>
  <c r="W656" i="11" s="1"/>
  <c r="Y625" i="15"/>
  <c r="Y644" i="13" s="1"/>
  <c r="Q648" i="11"/>
  <c r="W648" i="11" s="1"/>
  <c r="Y617" i="15"/>
  <c r="Y636" i="13" s="1"/>
  <c r="Q640" i="11"/>
  <c r="W640" i="11" s="1"/>
  <c r="Y609" i="15"/>
  <c r="Y628" i="13" s="1"/>
  <c r="Q632" i="11"/>
  <c r="W632" i="11" s="1"/>
  <c r="Y601" i="15"/>
  <c r="Y620" i="13" s="1"/>
  <c r="Q624" i="11"/>
  <c r="W624" i="11" s="1"/>
  <c r="Y593" i="15"/>
  <c r="Y612" i="13" s="1"/>
  <c r="Q616" i="11"/>
  <c r="W616" i="11" s="1"/>
  <c r="Y585" i="15"/>
  <c r="Y604" i="13" s="1"/>
  <c r="Q608" i="11"/>
  <c r="W608" i="11" s="1"/>
  <c r="Y577" i="15"/>
  <c r="Y596" i="13" s="1"/>
  <c r="Q600" i="11"/>
  <c r="W600" i="11" s="1"/>
  <c r="Y569" i="15"/>
  <c r="Y588" i="13" s="1"/>
  <c r="Q592" i="11"/>
  <c r="W592" i="11" s="1"/>
  <c r="Y561" i="15"/>
  <c r="Y580" i="13" s="1"/>
  <c r="Q584" i="11"/>
  <c r="W584" i="11" s="1"/>
  <c r="Y553" i="15"/>
  <c r="Y572" i="13" s="1"/>
  <c r="Q576" i="11"/>
  <c r="W576" i="11" s="1"/>
  <c r="Y545" i="15"/>
  <c r="Y564" i="13" s="1"/>
  <c r="Q568" i="11"/>
  <c r="W568" i="11" s="1"/>
  <c r="Y537" i="15"/>
  <c r="Y556" i="13" s="1"/>
  <c r="Q560" i="11"/>
  <c r="W560" i="11" s="1"/>
  <c r="Y529" i="15"/>
  <c r="Y548" i="13" s="1"/>
  <c r="Q552" i="11"/>
  <c r="W552" i="11" s="1"/>
  <c r="Y521" i="15"/>
  <c r="Y540" i="13" s="1"/>
  <c r="Q544" i="11"/>
  <c r="W544" i="11" s="1"/>
  <c r="Y513" i="15"/>
  <c r="Y532" i="13" s="1"/>
  <c r="Q536" i="11"/>
  <c r="W536" i="11" s="1"/>
  <c r="Y505" i="15"/>
  <c r="Y524" i="13" s="1"/>
  <c r="Q528" i="11"/>
  <c r="W528" i="11" s="1"/>
  <c r="Y497" i="15"/>
  <c r="Y516" i="13" s="1"/>
  <c r="Q520" i="11"/>
  <c r="W520" i="11" s="1"/>
  <c r="Y489" i="15"/>
  <c r="Y508" i="13" s="1"/>
  <c r="Q512" i="11"/>
  <c r="W512" i="11" s="1"/>
  <c r="Y481" i="15"/>
  <c r="Y500" i="13" s="1"/>
  <c r="Q504" i="11"/>
  <c r="W504" i="11" s="1"/>
  <c r="Y473" i="15"/>
  <c r="Y492" i="13" s="1"/>
  <c r="Q496" i="11"/>
  <c r="W496" i="11" s="1"/>
  <c r="Y465" i="15"/>
  <c r="Y484" i="13" s="1"/>
  <c r="Q488" i="11"/>
  <c r="W488" i="11" s="1"/>
  <c r="Y457" i="15"/>
  <c r="Y476" i="13" s="1"/>
  <c r="Q480" i="11"/>
  <c r="W480" i="11" s="1"/>
  <c r="Y449" i="15"/>
  <c r="Y468" i="13" s="1"/>
  <c r="Q472" i="11"/>
  <c r="W472" i="11" s="1"/>
  <c r="Y441" i="15"/>
  <c r="Y460" i="13" s="1"/>
  <c r="Q464" i="11"/>
  <c r="W464" i="11" s="1"/>
  <c r="Y433" i="15"/>
  <c r="Y452" i="13" s="1"/>
  <c r="Q456" i="11"/>
  <c r="W456" i="11" s="1"/>
  <c r="Y425" i="15"/>
  <c r="Y444" i="13" s="1"/>
  <c r="Q448" i="11"/>
  <c r="W448" i="11" s="1"/>
  <c r="Y417" i="15"/>
  <c r="Y436" i="13" s="1"/>
  <c r="Q440" i="11"/>
  <c r="W440" i="11" s="1"/>
  <c r="Y409" i="15"/>
  <c r="Y428" i="13" s="1"/>
  <c r="Q432" i="11"/>
  <c r="W432" i="11" s="1"/>
  <c r="Y401" i="15"/>
  <c r="Y420" i="13" s="1"/>
  <c r="Q424" i="11"/>
  <c r="W424" i="11" s="1"/>
  <c r="Y393" i="15"/>
  <c r="Y412" i="13" s="1"/>
  <c r="Q416" i="11"/>
  <c r="W416" i="11" s="1"/>
  <c r="Y385" i="15"/>
  <c r="Y404" i="13" s="1"/>
  <c r="Q408" i="11"/>
  <c r="W408" i="11" s="1"/>
  <c r="Y377" i="15"/>
  <c r="Y396" i="13" s="1"/>
  <c r="Q400" i="11"/>
  <c r="W400" i="11" s="1"/>
  <c r="Y369" i="15"/>
  <c r="Y388" i="13" s="1"/>
  <c r="Q392" i="11"/>
  <c r="W392" i="11" s="1"/>
  <c r="Y361" i="15"/>
  <c r="Y380" i="13" s="1"/>
  <c r="Q384" i="11"/>
  <c r="W384" i="11" s="1"/>
  <c r="Y353" i="15"/>
  <c r="Y372" i="13" s="1"/>
  <c r="Q376" i="11"/>
  <c r="W376" i="11" s="1"/>
  <c r="Y345" i="15"/>
  <c r="Y364" i="13" s="1"/>
  <c r="Q368" i="11"/>
  <c r="W368" i="11" s="1"/>
  <c r="Y337" i="15"/>
  <c r="Y356" i="13" s="1"/>
  <c r="Q360" i="11"/>
  <c r="W360" i="11" s="1"/>
  <c r="Y329" i="15"/>
  <c r="Y348" i="13" s="1"/>
  <c r="Q352" i="11"/>
  <c r="W352" i="11" s="1"/>
  <c r="Y321" i="15"/>
  <c r="Y340" i="13" s="1"/>
  <c r="Q344" i="11"/>
  <c r="W344" i="11" s="1"/>
  <c r="Y313" i="15"/>
  <c r="Y332" i="13" s="1"/>
  <c r="Q336" i="11"/>
  <c r="W336" i="11" s="1"/>
  <c r="Y305" i="15"/>
  <c r="Y324" i="13" s="1"/>
  <c r="Q328" i="11"/>
  <c r="W328" i="11" s="1"/>
  <c r="Y297" i="15"/>
  <c r="Y316" i="13" s="1"/>
  <c r="Q320" i="11"/>
  <c r="W320" i="11" s="1"/>
  <c r="Y289" i="15"/>
  <c r="Y308" i="13" s="1"/>
  <c r="Q312" i="11"/>
  <c r="W312" i="11" s="1"/>
  <c r="Y281" i="15"/>
  <c r="Y300" i="13" s="1"/>
  <c r="Q304" i="11"/>
  <c r="W304" i="11" s="1"/>
  <c r="Y273" i="15"/>
  <c r="Y292" i="13" s="1"/>
  <c r="Q296" i="11"/>
  <c r="W296" i="11" s="1"/>
  <c r="Y265" i="15"/>
  <c r="Y284" i="13" s="1"/>
  <c r="Q288" i="11"/>
  <c r="W288" i="11" s="1"/>
  <c r="Y257" i="15"/>
  <c r="Y276" i="13" s="1"/>
  <c r="Q280" i="11"/>
  <c r="W280" i="11" s="1"/>
  <c r="Y249" i="15"/>
  <c r="Y268" i="13" s="1"/>
  <c r="Q272" i="11"/>
  <c r="W272" i="11" s="1"/>
  <c r="Y241" i="15"/>
  <c r="Y260" i="13" s="1"/>
  <c r="Q264" i="11"/>
  <c r="W264" i="11" s="1"/>
  <c r="Y233" i="15"/>
  <c r="Y252" i="13" s="1"/>
  <c r="Q256" i="11"/>
  <c r="W256" i="11" s="1"/>
  <c r="Y225" i="15"/>
  <c r="Y244" i="13" s="1"/>
  <c r="Q248" i="11"/>
  <c r="W248" i="11" s="1"/>
  <c r="Y217" i="15"/>
  <c r="Y236" i="13" s="1"/>
  <c r="Q240" i="11"/>
  <c r="W240" i="11" s="1"/>
  <c r="Y209" i="15"/>
  <c r="Y228" i="13" s="1"/>
  <c r="Q232" i="11"/>
  <c r="W232" i="11" s="1"/>
  <c r="Y201" i="15"/>
  <c r="Y220" i="13" s="1"/>
  <c r="Q224" i="11"/>
  <c r="W224" i="11" s="1"/>
  <c r="Y193" i="15"/>
  <c r="Y212" i="13" s="1"/>
  <c r="Q216" i="11"/>
  <c r="W216" i="11" s="1"/>
  <c r="Y185" i="15"/>
  <c r="Y204" i="13" s="1"/>
  <c r="Q208" i="11"/>
  <c r="W208" i="11" s="1"/>
  <c r="Y177" i="15"/>
  <c r="Y196" i="13" s="1"/>
  <c r="Q200" i="11"/>
  <c r="W200" i="11" s="1"/>
  <c r="Y169" i="15"/>
  <c r="Y188" i="13" s="1"/>
  <c r="Q192" i="11"/>
  <c r="W192" i="11" s="1"/>
  <c r="Y161" i="15"/>
  <c r="Y180" i="13" s="1"/>
  <c r="Q184" i="11"/>
  <c r="W184" i="11" s="1"/>
  <c r="Y153" i="15"/>
  <c r="Y172" i="13" s="1"/>
  <c r="Q176" i="11"/>
  <c r="W176" i="11" s="1"/>
  <c r="Y145" i="15"/>
  <c r="Y164" i="13" s="1"/>
  <c r="Q168" i="11"/>
  <c r="W168" i="11" s="1"/>
  <c r="Y137" i="15"/>
  <c r="Y156" i="13" s="1"/>
  <c r="Q160" i="11"/>
  <c r="W160" i="11" s="1"/>
  <c r="Y129" i="15"/>
  <c r="Y148" i="13" s="1"/>
  <c r="Q152" i="11"/>
  <c r="W152" i="11" s="1"/>
  <c r="Y121" i="15"/>
  <c r="Y140" i="13" s="1"/>
  <c r="Q144" i="11"/>
  <c r="W144" i="11" s="1"/>
  <c r="Y113" i="15"/>
  <c r="Y132" i="13" s="1"/>
  <c r="Q136" i="11"/>
  <c r="W136" i="11" s="1"/>
  <c r="Y105" i="15"/>
  <c r="Y124" i="13" s="1"/>
  <c r="Q128" i="11"/>
  <c r="W128" i="11" s="1"/>
  <c r="Y97" i="15"/>
  <c r="Y116" i="13" s="1"/>
  <c r="Q120" i="11"/>
  <c r="W120" i="11" s="1"/>
  <c r="Y89" i="15"/>
  <c r="Y108" i="13" s="1"/>
  <c r="Q112" i="11"/>
  <c r="W112" i="11" s="1"/>
  <c r="Y81" i="15"/>
  <c r="Y100" i="13" s="1"/>
  <c r="Q104" i="11"/>
  <c r="W104" i="11" s="1"/>
  <c r="Y73" i="15"/>
  <c r="Y92" i="13" s="1"/>
  <c r="Q96" i="11"/>
  <c r="W96" i="11" s="1"/>
  <c r="Y65" i="15"/>
  <c r="Y84" i="13" s="1"/>
  <c r="Q88" i="11"/>
  <c r="W88" i="11" s="1"/>
  <c r="Y57" i="15"/>
  <c r="Y76" i="13" s="1"/>
  <c r="Q80" i="11"/>
  <c r="W80" i="11" s="1"/>
  <c r="Y49" i="15"/>
  <c r="Y68" i="13" s="1"/>
  <c r="Q72" i="11"/>
  <c r="W72" i="11" s="1"/>
  <c r="Y41" i="15"/>
  <c r="Y60" i="13" s="1"/>
  <c r="Q64" i="11"/>
  <c r="W64" i="11" s="1"/>
  <c r="Y33" i="15"/>
  <c r="Y52" i="13" s="1"/>
  <c r="Q56" i="11"/>
  <c r="W56" i="11" s="1"/>
  <c r="Y25" i="15"/>
  <c r="Y44" i="13" s="1"/>
  <c r="Q48" i="11"/>
  <c r="W48" i="11" s="1"/>
  <c r="R26" i="7"/>
  <c r="R22" i="7"/>
  <c r="Q24" i="7"/>
  <c r="R24" i="7"/>
  <c r="R42" i="11" s="1"/>
  <c r="S788" i="7"/>
  <c r="U788" i="7" s="1"/>
  <c r="S532" i="7"/>
  <c r="U532" i="7" s="1"/>
  <c r="R25" i="7"/>
  <c r="Q21" i="7"/>
  <c r="R21" i="7"/>
  <c r="Q26" i="7"/>
  <c r="Q44" i="11" s="1"/>
  <c r="Q25" i="7"/>
  <c r="Q22" i="7"/>
  <c r="Q40" i="11" s="1"/>
  <c r="S517" i="7"/>
  <c r="U517" i="7" s="1"/>
  <c r="S405" i="7"/>
  <c r="U405" i="7" s="1"/>
  <c r="S293" i="7"/>
  <c r="U293" i="7" s="1"/>
  <c r="S261" i="7"/>
  <c r="U261" i="7" s="1"/>
  <c r="S229" i="7"/>
  <c r="U229" i="7" s="1"/>
  <c r="S213" i="7"/>
  <c r="U213" i="7" s="1"/>
  <c r="S165" i="7"/>
  <c r="U165" i="7" s="1"/>
  <c r="S149" i="7"/>
  <c r="U149" i="7" s="1"/>
  <c r="S133" i="7"/>
  <c r="U133" i="7" s="1"/>
  <c r="S85" i="7"/>
  <c r="U85" i="7" s="1"/>
  <c r="S69" i="7"/>
  <c r="U69" i="7" s="1"/>
  <c r="S37" i="7"/>
  <c r="U37" i="7" s="1"/>
  <c r="S629" i="7"/>
  <c r="U629" i="7" s="1"/>
  <c r="S613" i="7"/>
  <c r="U613" i="7" s="1"/>
  <c r="S597" i="7"/>
  <c r="U597" i="7" s="1"/>
  <c r="S565" i="7"/>
  <c r="U565" i="7" s="1"/>
  <c r="S533" i="7"/>
  <c r="U533" i="7" s="1"/>
  <c r="S501" i="7"/>
  <c r="U501" i="7" s="1"/>
  <c r="S453" i="7"/>
  <c r="U453" i="7" s="1"/>
  <c r="S437" i="7"/>
  <c r="U437" i="7" s="1"/>
  <c r="S373" i="7"/>
  <c r="U373" i="7" s="1"/>
  <c r="S357" i="7"/>
  <c r="U357" i="7" s="1"/>
  <c r="S309" i="7"/>
  <c r="U309" i="7" s="1"/>
  <c r="S485" i="7"/>
  <c r="U485" i="7" s="1"/>
  <c r="S389" i="7"/>
  <c r="U389" i="7" s="1"/>
  <c r="S581" i="7"/>
  <c r="U581" i="7" s="1"/>
  <c r="S469" i="7"/>
  <c r="U469" i="7" s="1"/>
  <c r="S341" i="7"/>
  <c r="U341" i="7" s="1"/>
  <c r="S549" i="7"/>
  <c r="U549" i="7" s="1"/>
  <c r="S421" i="7"/>
  <c r="U421" i="7" s="1"/>
  <c r="S325" i="7"/>
  <c r="U325" i="7" s="1"/>
  <c r="S245" i="7"/>
  <c r="U245" i="7" s="1"/>
  <c r="S181" i="7"/>
  <c r="U181" i="7" s="1"/>
  <c r="S117" i="7"/>
  <c r="U117" i="7" s="1"/>
  <c r="S277" i="7"/>
  <c r="U277" i="7" s="1"/>
  <c r="S197" i="7"/>
  <c r="U197" i="7" s="1"/>
  <c r="S101" i="7"/>
  <c r="U101" i="7" s="1"/>
  <c r="S53" i="7"/>
  <c r="U53" i="7" s="1"/>
  <c r="S1515" i="7"/>
  <c r="U1515" i="7" s="1"/>
  <c r="S1499" i="7"/>
  <c r="U1499" i="7" s="1"/>
  <c r="S1487" i="7"/>
  <c r="U1487" i="7" s="1"/>
  <c r="S1467" i="7"/>
  <c r="U1467" i="7" s="1"/>
  <c r="S1451" i="7"/>
  <c r="U1451" i="7" s="1"/>
  <c r="S1439" i="7"/>
  <c r="U1439" i="7" s="1"/>
  <c r="S1423" i="7"/>
  <c r="U1423" i="7" s="1"/>
  <c r="S1407" i="7"/>
  <c r="U1407" i="7" s="1"/>
  <c r="S1391" i="7"/>
  <c r="U1391" i="7" s="1"/>
  <c r="S1375" i="7"/>
  <c r="U1375" i="7" s="1"/>
  <c r="S1363" i="7"/>
  <c r="U1363" i="7" s="1"/>
  <c r="S1347" i="7"/>
  <c r="U1347" i="7" s="1"/>
  <c r="S1331" i="7"/>
  <c r="U1331" i="7" s="1"/>
  <c r="S1311" i="7"/>
  <c r="U1311" i="7" s="1"/>
  <c r="S1295" i="7"/>
  <c r="U1295" i="7" s="1"/>
  <c r="S1279" i="7"/>
  <c r="U1279" i="7" s="1"/>
  <c r="S1259" i="7"/>
  <c r="U1259" i="7" s="1"/>
  <c r="S1243" i="7"/>
  <c r="U1243" i="7" s="1"/>
  <c r="S1231" i="7"/>
  <c r="U1231" i="7" s="1"/>
  <c r="S1215" i="7"/>
  <c r="U1215" i="7" s="1"/>
  <c r="S1199" i="7"/>
  <c r="U1199" i="7" s="1"/>
  <c r="S1183" i="7"/>
  <c r="U1183" i="7" s="1"/>
  <c r="S1167" i="7"/>
  <c r="U1167" i="7" s="1"/>
  <c r="S1151" i="7"/>
  <c r="U1151" i="7" s="1"/>
  <c r="S1135" i="7"/>
  <c r="U1135" i="7" s="1"/>
  <c r="S1119" i="7"/>
  <c r="U1119" i="7" s="1"/>
  <c r="S1103" i="7"/>
  <c r="U1103" i="7" s="1"/>
  <c r="S1087" i="7"/>
  <c r="U1087" i="7" s="1"/>
  <c r="S1071" i="7"/>
  <c r="U1071" i="7" s="1"/>
  <c r="S1055" i="7"/>
  <c r="U1055" i="7" s="1"/>
  <c r="S1039" i="7"/>
  <c r="U1039" i="7" s="1"/>
  <c r="S1023" i="7"/>
  <c r="U1023" i="7" s="1"/>
  <c r="S1007" i="7"/>
  <c r="U1007" i="7" s="1"/>
  <c r="S991" i="7"/>
  <c r="U991" i="7" s="1"/>
  <c r="S971" i="7"/>
  <c r="U971" i="7" s="1"/>
  <c r="S951" i="7"/>
  <c r="U951" i="7" s="1"/>
  <c r="S935" i="7"/>
  <c r="U935" i="7" s="1"/>
  <c r="S919" i="7"/>
  <c r="U919" i="7" s="1"/>
  <c r="S903" i="7"/>
  <c r="U903" i="7" s="1"/>
  <c r="S891" i="7"/>
  <c r="U891" i="7" s="1"/>
  <c r="S875" i="7"/>
  <c r="U875" i="7" s="1"/>
  <c r="S859" i="7"/>
  <c r="U859" i="7" s="1"/>
  <c r="S843" i="7"/>
  <c r="U843" i="7" s="1"/>
  <c r="S827" i="7"/>
  <c r="U827" i="7" s="1"/>
  <c r="S807" i="7"/>
  <c r="U807" i="7" s="1"/>
  <c r="S791" i="7"/>
  <c r="U791" i="7" s="1"/>
  <c r="S775" i="7"/>
  <c r="U775" i="7" s="1"/>
  <c r="S759" i="7"/>
  <c r="U759" i="7" s="1"/>
  <c r="S743" i="7"/>
  <c r="U743" i="7" s="1"/>
  <c r="S727" i="7"/>
  <c r="U727" i="7" s="1"/>
  <c r="S711" i="7"/>
  <c r="U711" i="7" s="1"/>
  <c r="S695" i="7"/>
  <c r="U695" i="7" s="1"/>
  <c r="S679" i="7"/>
  <c r="U679" i="7" s="1"/>
  <c r="S663" i="7"/>
  <c r="U663" i="7" s="1"/>
  <c r="S647" i="7"/>
  <c r="U647" i="7" s="1"/>
  <c r="S631" i="7"/>
  <c r="U631" i="7" s="1"/>
  <c r="S615" i="7"/>
  <c r="U615" i="7" s="1"/>
  <c r="S599" i="7"/>
  <c r="U599" i="7" s="1"/>
  <c r="S583" i="7"/>
  <c r="U583" i="7" s="1"/>
  <c r="S567" i="7"/>
  <c r="U567" i="7" s="1"/>
  <c r="S555" i="7"/>
  <c r="U555" i="7" s="1"/>
  <c r="S539" i="7"/>
  <c r="U539" i="7" s="1"/>
  <c r="S523" i="7"/>
  <c r="U523" i="7" s="1"/>
  <c r="S507" i="7"/>
  <c r="U507" i="7" s="1"/>
  <c r="S487" i="7"/>
  <c r="U487" i="7" s="1"/>
  <c r="S471" i="7"/>
  <c r="U471" i="7" s="1"/>
  <c r="S455" i="7"/>
  <c r="U455" i="7" s="1"/>
  <c r="S439" i="7"/>
  <c r="U439" i="7" s="1"/>
  <c r="S423" i="7"/>
  <c r="U423" i="7" s="1"/>
  <c r="S407" i="7"/>
  <c r="U407" i="7" s="1"/>
  <c r="S391" i="7"/>
  <c r="U391" i="7" s="1"/>
  <c r="S375" i="7"/>
  <c r="U375" i="7" s="1"/>
  <c r="S359" i="7"/>
  <c r="U359" i="7" s="1"/>
  <c r="S343" i="7"/>
  <c r="U343" i="7" s="1"/>
  <c r="S327" i="7"/>
  <c r="U327" i="7" s="1"/>
  <c r="S311" i="7"/>
  <c r="U311" i="7" s="1"/>
  <c r="S295" i="7"/>
  <c r="U295" i="7" s="1"/>
  <c r="S279" i="7"/>
  <c r="U279" i="7" s="1"/>
  <c r="S263" i="7"/>
  <c r="U263" i="7" s="1"/>
  <c r="S243" i="7"/>
  <c r="U243" i="7" s="1"/>
  <c r="S227" i="7"/>
  <c r="U227" i="7" s="1"/>
  <c r="S215" i="7"/>
  <c r="U215" i="7" s="1"/>
  <c r="S195" i="7"/>
  <c r="U195" i="7" s="1"/>
  <c r="S183" i="7"/>
  <c r="U183" i="7" s="1"/>
  <c r="S167" i="7"/>
  <c r="U167" i="7" s="1"/>
  <c r="S151" i="7"/>
  <c r="U151" i="7" s="1"/>
  <c r="S135" i="7"/>
  <c r="U135" i="7" s="1"/>
  <c r="S119" i="7"/>
  <c r="U119" i="7" s="1"/>
  <c r="S103" i="7"/>
  <c r="U103" i="7" s="1"/>
  <c r="S87" i="7"/>
  <c r="U87" i="7" s="1"/>
  <c r="S67" i="7"/>
  <c r="U67" i="7" s="1"/>
  <c r="S51" i="7"/>
  <c r="U51" i="7" s="1"/>
  <c r="S35" i="7"/>
  <c r="U35" i="7" s="1"/>
  <c r="S1510" i="7"/>
  <c r="U1510" i="7" s="1"/>
  <c r="S1502" i="7"/>
  <c r="U1502" i="7" s="1"/>
  <c r="S1486" i="7"/>
  <c r="U1486" i="7" s="1"/>
  <c r="S1474" i="7"/>
  <c r="U1474" i="7" s="1"/>
  <c r="S1462" i="7"/>
  <c r="U1462" i="7" s="1"/>
  <c r="S1450" i="7"/>
  <c r="U1450" i="7" s="1"/>
  <c r="S1438" i="7"/>
  <c r="U1438" i="7" s="1"/>
  <c r="S1426" i="7"/>
  <c r="U1426" i="7" s="1"/>
  <c r="S1422" i="7"/>
  <c r="U1422" i="7" s="1"/>
  <c r="S1406" i="7"/>
  <c r="U1406" i="7" s="1"/>
  <c r="S1394" i="7"/>
  <c r="U1394" i="7" s="1"/>
  <c r="S1382" i="7"/>
  <c r="U1382" i="7" s="1"/>
  <c r="S1370" i="7"/>
  <c r="U1370" i="7" s="1"/>
  <c r="S1358" i="7"/>
  <c r="U1358" i="7" s="1"/>
  <c r="S1350" i="7"/>
  <c r="U1350" i="7" s="1"/>
  <c r="S1338" i="7"/>
  <c r="U1338" i="7" s="1"/>
  <c r="S1326" i="7"/>
  <c r="U1326" i="7" s="1"/>
  <c r="S1310" i="7"/>
  <c r="U1310" i="7" s="1"/>
  <c r="S1298" i="7"/>
  <c r="U1298" i="7" s="1"/>
  <c r="S1286" i="7"/>
  <c r="U1286" i="7" s="1"/>
  <c r="S1274" i="7"/>
  <c r="U1274" i="7" s="1"/>
  <c r="S1266" i="7"/>
  <c r="U1266" i="7" s="1"/>
  <c r="S1250" i="7"/>
  <c r="U1250" i="7" s="1"/>
  <c r="S1242" i="7"/>
  <c r="U1242" i="7" s="1"/>
  <c r="S1234" i="7"/>
  <c r="U1234" i="7" s="1"/>
  <c r="S1222" i="7"/>
  <c r="U1222" i="7" s="1"/>
  <c r="S1210" i="7"/>
  <c r="U1210" i="7" s="1"/>
  <c r="S1198" i="7"/>
  <c r="U1198" i="7" s="1"/>
  <c r="S1186" i="7"/>
  <c r="U1186" i="7" s="1"/>
  <c r="S1174" i="7"/>
  <c r="U1174" i="7" s="1"/>
  <c r="S1162" i="7"/>
  <c r="U1162" i="7" s="1"/>
  <c r="S1154" i="7"/>
  <c r="U1154" i="7" s="1"/>
  <c r="S1142" i="7"/>
  <c r="U1142" i="7" s="1"/>
  <c r="S1130" i="7"/>
  <c r="U1130" i="7" s="1"/>
  <c r="S1118" i="7"/>
  <c r="U1118" i="7" s="1"/>
  <c r="S1110" i="7"/>
  <c r="U1110" i="7" s="1"/>
  <c r="S1098" i="7"/>
  <c r="U1098" i="7" s="1"/>
  <c r="S1086" i="7"/>
  <c r="U1086" i="7" s="1"/>
  <c r="S1062" i="7"/>
  <c r="U1062" i="7" s="1"/>
  <c r="S1081" i="7"/>
  <c r="U1081" i="7" s="1"/>
  <c r="S1077" i="7"/>
  <c r="U1077" i="7" s="1"/>
  <c r="S1073" i="7"/>
  <c r="U1073" i="7" s="1"/>
  <c r="S1069" i="7"/>
  <c r="U1069" i="7" s="1"/>
  <c r="S1065" i="7"/>
  <c r="U1065" i="7" s="1"/>
  <c r="S1061" i="7"/>
  <c r="U1061" i="7" s="1"/>
  <c r="S1057" i="7"/>
  <c r="U1057" i="7" s="1"/>
  <c r="S1053" i="7"/>
  <c r="U1053" i="7" s="1"/>
  <c r="S1049" i="7"/>
  <c r="U1049" i="7" s="1"/>
  <c r="S1045" i="7"/>
  <c r="U1045" i="7" s="1"/>
  <c r="S1041" i="7"/>
  <c r="U1041" i="7" s="1"/>
  <c r="S1037" i="7"/>
  <c r="U1037" i="7" s="1"/>
  <c r="S1033" i="7"/>
  <c r="U1033" i="7" s="1"/>
  <c r="S1029" i="7"/>
  <c r="U1029" i="7" s="1"/>
  <c r="S1025" i="7"/>
  <c r="U1025" i="7" s="1"/>
  <c r="S1021" i="7"/>
  <c r="U1021" i="7" s="1"/>
  <c r="S1017" i="7"/>
  <c r="U1017" i="7" s="1"/>
  <c r="S1013" i="7"/>
  <c r="U1013" i="7" s="1"/>
  <c r="S1009" i="7"/>
  <c r="U1009" i="7" s="1"/>
  <c r="S1005" i="7"/>
  <c r="U1005" i="7" s="1"/>
  <c r="S1001" i="7"/>
  <c r="U1001" i="7" s="1"/>
  <c r="S997" i="7"/>
  <c r="U997" i="7" s="1"/>
  <c r="S993" i="7"/>
  <c r="U993" i="7" s="1"/>
  <c r="S989" i="7"/>
  <c r="U989" i="7" s="1"/>
  <c r="S985" i="7"/>
  <c r="U985" i="7" s="1"/>
  <c r="S981" i="7"/>
  <c r="U981" i="7" s="1"/>
  <c r="S977" i="7"/>
  <c r="U977" i="7" s="1"/>
  <c r="S973" i="7"/>
  <c r="U973" i="7" s="1"/>
  <c r="S969" i="7"/>
  <c r="U969" i="7" s="1"/>
  <c r="S965" i="7"/>
  <c r="U965" i="7" s="1"/>
  <c r="S961" i="7"/>
  <c r="U961" i="7" s="1"/>
  <c r="S957" i="7"/>
  <c r="U957" i="7" s="1"/>
  <c r="S953" i="7"/>
  <c r="U953" i="7" s="1"/>
  <c r="S949" i="7"/>
  <c r="U949" i="7" s="1"/>
  <c r="S945" i="7"/>
  <c r="U945" i="7" s="1"/>
  <c r="S941" i="7"/>
  <c r="U941" i="7" s="1"/>
  <c r="S937" i="7"/>
  <c r="U937" i="7" s="1"/>
  <c r="S933" i="7"/>
  <c r="U933" i="7" s="1"/>
  <c r="S929" i="7"/>
  <c r="U929" i="7" s="1"/>
  <c r="S925" i="7"/>
  <c r="U925" i="7" s="1"/>
  <c r="S921" i="7"/>
  <c r="U921" i="7" s="1"/>
  <c r="S917" i="7"/>
  <c r="U917" i="7" s="1"/>
  <c r="S913" i="7"/>
  <c r="U913" i="7" s="1"/>
  <c r="S909" i="7"/>
  <c r="U909" i="7" s="1"/>
  <c r="S905" i="7"/>
  <c r="U905" i="7" s="1"/>
  <c r="S901" i="7"/>
  <c r="U901" i="7" s="1"/>
  <c r="S897" i="7"/>
  <c r="U897" i="7" s="1"/>
  <c r="S893" i="7"/>
  <c r="U893" i="7" s="1"/>
  <c r="S889" i="7"/>
  <c r="U889" i="7" s="1"/>
  <c r="S885" i="7"/>
  <c r="U885" i="7" s="1"/>
  <c r="S881" i="7"/>
  <c r="U881" i="7" s="1"/>
  <c r="S877" i="7"/>
  <c r="U877" i="7" s="1"/>
  <c r="S873" i="7"/>
  <c r="U873" i="7" s="1"/>
  <c r="S869" i="7"/>
  <c r="U869" i="7" s="1"/>
  <c r="S865" i="7"/>
  <c r="U865" i="7" s="1"/>
  <c r="S861" i="7"/>
  <c r="U861" i="7" s="1"/>
  <c r="S857" i="7"/>
  <c r="U857" i="7" s="1"/>
  <c r="S853" i="7"/>
  <c r="U853" i="7" s="1"/>
  <c r="S849" i="7"/>
  <c r="U849" i="7" s="1"/>
  <c r="S845" i="7"/>
  <c r="U845" i="7" s="1"/>
  <c r="S841" i="7"/>
  <c r="U841" i="7" s="1"/>
  <c r="S837" i="7"/>
  <c r="U837" i="7" s="1"/>
  <c r="S833" i="7"/>
  <c r="U833" i="7" s="1"/>
  <c r="S829" i="7"/>
  <c r="U829" i="7" s="1"/>
  <c r="S825" i="7"/>
  <c r="U825" i="7" s="1"/>
  <c r="S821" i="7"/>
  <c r="U821" i="7" s="1"/>
  <c r="S817" i="7"/>
  <c r="U817" i="7" s="1"/>
  <c r="S813" i="7"/>
  <c r="U813" i="7" s="1"/>
  <c r="S809" i="7"/>
  <c r="U809" i="7" s="1"/>
  <c r="S805" i="7"/>
  <c r="U805" i="7" s="1"/>
  <c r="S801" i="7"/>
  <c r="U801" i="7" s="1"/>
  <c r="S797" i="7"/>
  <c r="U797" i="7" s="1"/>
  <c r="S793" i="7"/>
  <c r="U793" i="7" s="1"/>
  <c r="S789" i="7"/>
  <c r="U789" i="7" s="1"/>
  <c r="S785" i="7"/>
  <c r="U785" i="7" s="1"/>
  <c r="S1517" i="7"/>
  <c r="U1517" i="7" s="1"/>
  <c r="S1501" i="7"/>
  <c r="U1501" i="7" s="1"/>
  <c r="S1485" i="7"/>
  <c r="U1485" i="7" s="1"/>
  <c r="S1469" i="7"/>
  <c r="U1469" i="7" s="1"/>
  <c r="S1453" i="7"/>
  <c r="U1453" i="7" s="1"/>
  <c r="S1437" i="7"/>
  <c r="U1437" i="7" s="1"/>
  <c r="S1421" i="7"/>
  <c r="U1421" i="7" s="1"/>
  <c r="S1405" i="7"/>
  <c r="U1405" i="7" s="1"/>
  <c r="S1389" i="7"/>
  <c r="U1389" i="7" s="1"/>
  <c r="S1373" i="7"/>
  <c r="U1373" i="7" s="1"/>
  <c r="S1357" i="7"/>
  <c r="U1357" i="7" s="1"/>
  <c r="S1341" i="7"/>
  <c r="U1341" i="7" s="1"/>
  <c r="S1325" i="7"/>
  <c r="U1325" i="7" s="1"/>
  <c r="S1309" i="7"/>
  <c r="U1309" i="7" s="1"/>
  <c r="S1293" i="7"/>
  <c r="U1293" i="7" s="1"/>
  <c r="S1277" i="7"/>
  <c r="U1277" i="7" s="1"/>
  <c r="S1261" i="7"/>
  <c r="U1261" i="7" s="1"/>
  <c r="S1245" i="7"/>
  <c r="U1245" i="7" s="1"/>
  <c r="S1229" i="7"/>
  <c r="U1229" i="7" s="1"/>
  <c r="S1213" i="7"/>
  <c r="U1213" i="7" s="1"/>
  <c r="S1197" i="7"/>
  <c r="U1197" i="7" s="1"/>
  <c r="S1181" i="7"/>
  <c r="U1181" i="7" s="1"/>
  <c r="S1165" i="7"/>
  <c r="U1165" i="7" s="1"/>
  <c r="S1149" i="7"/>
  <c r="U1149" i="7" s="1"/>
  <c r="S1133" i="7"/>
  <c r="U1133" i="7" s="1"/>
  <c r="S1117" i="7"/>
  <c r="U1117" i="7" s="1"/>
  <c r="S1101" i="7"/>
  <c r="U1101" i="7" s="1"/>
  <c r="S1085" i="7"/>
  <c r="U1085" i="7" s="1"/>
  <c r="S1519" i="7"/>
  <c r="U1519" i="7" s="1"/>
  <c r="S1503" i="7"/>
  <c r="U1503" i="7" s="1"/>
  <c r="S1491" i="7"/>
  <c r="U1491" i="7" s="1"/>
  <c r="S1475" i="7"/>
  <c r="U1475" i="7" s="1"/>
  <c r="S1455" i="7"/>
  <c r="U1455" i="7" s="1"/>
  <c r="S1431" i="7"/>
  <c r="U1431" i="7" s="1"/>
  <c r="S1415" i="7"/>
  <c r="U1415" i="7" s="1"/>
  <c r="S1399" i="7"/>
  <c r="U1399" i="7" s="1"/>
  <c r="S1383" i="7"/>
  <c r="U1383" i="7" s="1"/>
  <c r="S1367" i="7"/>
  <c r="U1367" i="7" s="1"/>
  <c r="S1351" i="7"/>
  <c r="U1351" i="7" s="1"/>
  <c r="S1335" i="7"/>
  <c r="U1335" i="7" s="1"/>
  <c r="S1319" i="7"/>
  <c r="U1319" i="7" s="1"/>
  <c r="S1303" i="7"/>
  <c r="U1303" i="7" s="1"/>
  <c r="S1287" i="7"/>
  <c r="U1287" i="7" s="1"/>
  <c r="S1271" i="7"/>
  <c r="U1271" i="7" s="1"/>
  <c r="S1255" i="7"/>
  <c r="U1255" i="7" s="1"/>
  <c r="S1239" i="7"/>
  <c r="U1239" i="7" s="1"/>
  <c r="S1227" i="7"/>
  <c r="U1227" i="7" s="1"/>
  <c r="S1211" i="7"/>
  <c r="U1211" i="7" s="1"/>
  <c r="S1195" i="7"/>
  <c r="U1195" i="7" s="1"/>
  <c r="S1179" i="7"/>
  <c r="U1179" i="7" s="1"/>
  <c r="S1163" i="7"/>
  <c r="U1163" i="7" s="1"/>
  <c r="S1147" i="7"/>
  <c r="U1147" i="7" s="1"/>
  <c r="S1131" i="7"/>
  <c r="U1131" i="7" s="1"/>
  <c r="S1115" i="7"/>
  <c r="U1115" i="7" s="1"/>
  <c r="S1099" i="7"/>
  <c r="U1099" i="7" s="1"/>
  <c r="S1083" i="7"/>
  <c r="U1083" i="7" s="1"/>
  <c r="S1067" i="7"/>
  <c r="U1067" i="7" s="1"/>
  <c r="S1051" i="7"/>
  <c r="U1051" i="7" s="1"/>
  <c r="S1035" i="7"/>
  <c r="U1035" i="7" s="1"/>
  <c r="S1019" i="7"/>
  <c r="U1019" i="7" s="1"/>
  <c r="S1003" i="7"/>
  <c r="U1003" i="7" s="1"/>
  <c r="S983" i="7"/>
  <c r="U983" i="7" s="1"/>
  <c r="S967" i="7"/>
  <c r="U967" i="7" s="1"/>
  <c r="S955" i="7"/>
  <c r="U955" i="7" s="1"/>
  <c r="S939" i="7"/>
  <c r="U939" i="7" s="1"/>
  <c r="S923" i="7"/>
  <c r="U923" i="7" s="1"/>
  <c r="S907" i="7"/>
  <c r="U907" i="7" s="1"/>
  <c r="S887" i="7"/>
  <c r="U887" i="7" s="1"/>
  <c r="S871" i="7"/>
  <c r="U871" i="7" s="1"/>
  <c r="S855" i="7"/>
  <c r="U855" i="7" s="1"/>
  <c r="S839" i="7"/>
  <c r="U839" i="7" s="1"/>
  <c r="S823" i="7"/>
  <c r="U823" i="7" s="1"/>
  <c r="S811" i="7"/>
  <c r="U811" i="7" s="1"/>
  <c r="S795" i="7"/>
  <c r="U795" i="7" s="1"/>
  <c r="S779" i="7"/>
  <c r="U779" i="7" s="1"/>
  <c r="S763" i="7"/>
  <c r="U763" i="7" s="1"/>
  <c r="S747" i="7"/>
  <c r="U747" i="7" s="1"/>
  <c r="S731" i="7"/>
  <c r="U731" i="7" s="1"/>
  <c r="S715" i="7"/>
  <c r="U715" i="7" s="1"/>
  <c r="S699" i="7"/>
  <c r="U699" i="7" s="1"/>
  <c r="S683" i="7"/>
  <c r="U683" i="7" s="1"/>
  <c r="S667" i="7"/>
  <c r="U667" i="7" s="1"/>
  <c r="S655" i="7"/>
  <c r="U655" i="7" s="1"/>
  <c r="S635" i="7"/>
  <c r="U635" i="7" s="1"/>
  <c r="S619" i="7"/>
  <c r="U619" i="7" s="1"/>
  <c r="S603" i="7"/>
  <c r="U603" i="7" s="1"/>
  <c r="S587" i="7"/>
  <c r="U587" i="7" s="1"/>
  <c r="S575" i="7"/>
  <c r="U575" i="7" s="1"/>
  <c r="S559" i="7"/>
  <c r="U559" i="7" s="1"/>
  <c r="S543" i="7"/>
  <c r="U543" i="7" s="1"/>
  <c r="S527" i="7"/>
  <c r="U527" i="7" s="1"/>
  <c r="S511" i="7"/>
  <c r="U511" i="7" s="1"/>
  <c r="S495" i="7"/>
  <c r="U495" i="7" s="1"/>
  <c r="S483" i="7"/>
  <c r="U483" i="7" s="1"/>
  <c r="S467" i="7"/>
  <c r="U467" i="7" s="1"/>
  <c r="S451" i="7"/>
  <c r="U451" i="7" s="1"/>
  <c r="S427" i="7"/>
  <c r="U427" i="7" s="1"/>
  <c r="S411" i="7"/>
  <c r="U411" i="7" s="1"/>
  <c r="S395" i="7"/>
  <c r="U395" i="7" s="1"/>
  <c r="S379" i="7"/>
  <c r="U379" i="7" s="1"/>
  <c r="S363" i="7"/>
  <c r="U363" i="7" s="1"/>
  <c r="S347" i="7"/>
  <c r="U347" i="7" s="1"/>
  <c r="S331" i="7"/>
  <c r="U331" i="7" s="1"/>
  <c r="S315" i="7"/>
  <c r="U315" i="7" s="1"/>
  <c r="S299" i="7"/>
  <c r="U299" i="7" s="1"/>
  <c r="S283" i="7"/>
  <c r="U283" i="7" s="1"/>
  <c r="S267" i="7"/>
  <c r="U267" i="7" s="1"/>
  <c r="S251" i="7"/>
  <c r="U251" i="7" s="1"/>
  <c r="S235" i="7"/>
  <c r="U235" i="7" s="1"/>
  <c r="S219" i="7"/>
  <c r="U219" i="7" s="1"/>
  <c r="S203" i="7"/>
  <c r="U203" i="7" s="1"/>
  <c r="S187" i="7"/>
  <c r="U187" i="7" s="1"/>
  <c r="S171" i="7"/>
  <c r="U171" i="7" s="1"/>
  <c r="S155" i="7"/>
  <c r="U155" i="7" s="1"/>
  <c r="S139" i="7"/>
  <c r="U139" i="7" s="1"/>
  <c r="S127" i="7"/>
  <c r="U127" i="7" s="1"/>
  <c r="S107" i="7"/>
  <c r="U107" i="7" s="1"/>
  <c r="S91" i="7"/>
  <c r="U91" i="7" s="1"/>
  <c r="S75" i="7"/>
  <c r="U75" i="7" s="1"/>
  <c r="S59" i="7"/>
  <c r="U59" i="7" s="1"/>
  <c r="S43" i="7"/>
  <c r="U43" i="7" s="1"/>
  <c r="S27" i="7"/>
  <c r="U27" i="7" s="1"/>
  <c r="S1518" i="7"/>
  <c r="U1518" i="7" s="1"/>
  <c r="S1506" i="7"/>
  <c r="U1506" i="7" s="1"/>
  <c r="S1494" i="7"/>
  <c r="U1494" i="7" s="1"/>
  <c r="S1482" i="7"/>
  <c r="U1482" i="7" s="1"/>
  <c r="S1470" i="7"/>
  <c r="U1470" i="7" s="1"/>
  <c r="S1458" i="7"/>
  <c r="U1458" i="7" s="1"/>
  <c r="S1446" i="7"/>
  <c r="U1446" i="7" s="1"/>
  <c r="S1434" i="7"/>
  <c r="U1434" i="7" s="1"/>
  <c r="S1414" i="7"/>
  <c r="U1414" i="7" s="1"/>
  <c r="S1402" i="7"/>
  <c r="U1402" i="7" s="1"/>
  <c r="S1390" i="7"/>
  <c r="U1390" i="7" s="1"/>
  <c r="S1378" i="7"/>
  <c r="U1378" i="7" s="1"/>
  <c r="S1366" i="7"/>
  <c r="U1366" i="7" s="1"/>
  <c r="S1354" i="7"/>
  <c r="U1354" i="7" s="1"/>
  <c r="S1342" i="7"/>
  <c r="U1342" i="7" s="1"/>
  <c r="S1330" i="7"/>
  <c r="U1330" i="7" s="1"/>
  <c r="S1318" i="7"/>
  <c r="U1318" i="7" s="1"/>
  <c r="S1306" i="7"/>
  <c r="U1306" i="7" s="1"/>
  <c r="S1294" i="7"/>
  <c r="U1294" i="7" s="1"/>
  <c r="S1282" i="7"/>
  <c r="U1282" i="7" s="1"/>
  <c r="S1270" i="7"/>
  <c r="U1270" i="7" s="1"/>
  <c r="S1258" i="7"/>
  <c r="U1258" i="7" s="1"/>
  <c r="S1246" i="7"/>
  <c r="U1246" i="7" s="1"/>
  <c r="S1226" i="7"/>
  <c r="U1226" i="7" s="1"/>
  <c r="S1214" i="7"/>
  <c r="U1214" i="7" s="1"/>
  <c r="S1202" i="7"/>
  <c r="U1202" i="7" s="1"/>
  <c r="S1190" i="7"/>
  <c r="U1190" i="7" s="1"/>
  <c r="S1178" i="7"/>
  <c r="U1178" i="7" s="1"/>
  <c r="S1166" i="7"/>
  <c r="U1166" i="7" s="1"/>
  <c r="S1150" i="7"/>
  <c r="U1150" i="7" s="1"/>
  <c r="S1138" i="7"/>
  <c r="U1138" i="7" s="1"/>
  <c r="S1126" i="7"/>
  <c r="U1126" i="7" s="1"/>
  <c r="S1114" i="7"/>
  <c r="U1114" i="7" s="1"/>
  <c r="S1102" i="7"/>
  <c r="U1102" i="7" s="1"/>
  <c r="S1090" i="7"/>
  <c r="U1090" i="7" s="1"/>
  <c r="S1078" i="7"/>
  <c r="U1078" i="7" s="1"/>
  <c r="S1070" i="7"/>
  <c r="U1070" i="7" s="1"/>
  <c r="S1054" i="7"/>
  <c r="U1054" i="7" s="1"/>
  <c r="S1516" i="7"/>
  <c r="U1516" i="7" s="1"/>
  <c r="S1512" i="7"/>
  <c r="U1512" i="7" s="1"/>
  <c r="S1508" i="7"/>
  <c r="U1508" i="7" s="1"/>
  <c r="S1504" i="7"/>
  <c r="U1504" i="7" s="1"/>
  <c r="S1500" i="7"/>
  <c r="U1500" i="7" s="1"/>
  <c r="S1496" i="7"/>
  <c r="U1496" i="7" s="1"/>
  <c r="S1492" i="7"/>
  <c r="U1492" i="7" s="1"/>
  <c r="S1488" i="7"/>
  <c r="U1488" i="7" s="1"/>
  <c r="S1484" i="7"/>
  <c r="U1484" i="7" s="1"/>
  <c r="S1480" i="7"/>
  <c r="U1480" i="7" s="1"/>
  <c r="S1476" i="7"/>
  <c r="U1476" i="7" s="1"/>
  <c r="S1472" i="7"/>
  <c r="U1472" i="7" s="1"/>
  <c r="S1468" i="7"/>
  <c r="U1468" i="7" s="1"/>
  <c r="S1464" i="7"/>
  <c r="U1464" i="7" s="1"/>
  <c r="S1460" i="7"/>
  <c r="U1460" i="7" s="1"/>
  <c r="S1456" i="7"/>
  <c r="U1456" i="7" s="1"/>
  <c r="S1452" i="7"/>
  <c r="U1452" i="7" s="1"/>
  <c r="S1448" i="7"/>
  <c r="U1448" i="7" s="1"/>
  <c r="S1444" i="7"/>
  <c r="U1444" i="7" s="1"/>
  <c r="S1440" i="7"/>
  <c r="U1440" i="7" s="1"/>
  <c r="S1436" i="7"/>
  <c r="U1436" i="7" s="1"/>
  <c r="S1432" i="7"/>
  <c r="U1432" i="7" s="1"/>
  <c r="S1428" i="7"/>
  <c r="U1428" i="7" s="1"/>
  <c r="S1424" i="7"/>
  <c r="U1424" i="7" s="1"/>
  <c r="S1420" i="7"/>
  <c r="U1420" i="7" s="1"/>
  <c r="S1416" i="7"/>
  <c r="U1416" i="7" s="1"/>
  <c r="S1412" i="7"/>
  <c r="U1412" i="7" s="1"/>
  <c r="S1408" i="7"/>
  <c r="U1408" i="7" s="1"/>
  <c r="S1404" i="7"/>
  <c r="U1404" i="7" s="1"/>
  <c r="S1400" i="7"/>
  <c r="U1400" i="7" s="1"/>
  <c r="S1396" i="7"/>
  <c r="U1396" i="7" s="1"/>
  <c r="S1392" i="7"/>
  <c r="U1392" i="7" s="1"/>
  <c r="S1388" i="7"/>
  <c r="U1388" i="7" s="1"/>
  <c r="S1384" i="7"/>
  <c r="U1384" i="7" s="1"/>
  <c r="S1380" i="7"/>
  <c r="U1380" i="7" s="1"/>
  <c r="S1376" i="7"/>
  <c r="U1376" i="7" s="1"/>
  <c r="S1372" i="7"/>
  <c r="U1372" i="7" s="1"/>
  <c r="S1368" i="7"/>
  <c r="U1368" i="7" s="1"/>
  <c r="S1364" i="7"/>
  <c r="U1364" i="7" s="1"/>
  <c r="S1360" i="7"/>
  <c r="U1360" i="7" s="1"/>
  <c r="S1356" i="7"/>
  <c r="U1356" i="7" s="1"/>
  <c r="S1352" i="7"/>
  <c r="U1352" i="7" s="1"/>
  <c r="S1348" i="7"/>
  <c r="U1348" i="7" s="1"/>
  <c r="S1344" i="7"/>
  <c r="U1344" i="7" s="1"/>
  <c r="S1340" i="7"/>
  <c r="U1340" i="7" s="1"/>
  <c r="S1336" i="7"/>
  <c r="U1336" i="7" s="1"/>
  <c r="S1332" i="7"/>
  <c r="U1332" i="7" s="1"/>
  <c r="S1328" i="7"/>
  <c r="U1328" i="7" s="1"/>
  <c r="S1324" i="7"/>
  <c r="U1324" i="7" s="1"/>
  <c r="S1320" i="7"/>
  <c r="U1320" i="7" s="1"/>
  <c r="S1316" i="7"/>
  <c r="U1316" i="7" s="1"/>
  <c r="S1312" i="7"/>
  <c r="U1312" i="7" s="1"/>
  <c r="S1308" i="7"/>
  <c r="U1308" i="7" s="1"/>
  <c r="S1304" i="7"/>
  <c r="U1304" i="7" s="1"/>
  <c r="S1300" i="7"/>
  <c r="U1300" i="7" s="1"/>
  <c r="S1296" i="7"/>
  <c r="U1296" i="7" s="1"/>
  <c r="S1292" i="7"/>
  <c r="U1292" i="7" s="1"/>
  <c r="S1288" i="7"/>
  <c r="U1288" i="7" s="1"/>
  <c r="S1284" i="7"/>
  <c r="U1284" i="7" s="1"/>
  <c r="S1280" i="7"/>
  <c r="U1280" i="7" s="1"/>
  <c r="S1276" i="7"/>
  <c r="U1276" i="7" s="1"/>
  <c r="S1272" i="7"/>
  <c r="U1272" i="7" s="1"/>
  <c r="S1268" i="7"/>
  <c r="U1268" i="7" s="1"/>
  <c r="S1264" i="7"/>
  <c r="U1264" i="7" s="1"/>
  <c r="S1260" i="7"/>
  <c r="U1260" i="7" s="1"/>
  <c r="S1256" i="7"/>
  <c r="U1256" i="7" s="1"/>
  <c r="S1252" i="7"/>
  <c r="U1252" i="7" s="1"/>
  <c r="S1248" i="7"/>
  <c r="U1248" i="7" s="1"/>
  <c r="S1244" i="7"/>
  <c r="U1244" i="7" s="1"/>
  <c r="S1240" i="7"/>
  <c r="U1240" i="7" s="1"/>
  <c r="S1236" i="7"/>
  <c r="U1236" i="7" s="1"/>
  <c r="S1232" i="7"/>
  <c r="U1232" i="7" s="1"/>
  <c r="S1228" i="7"/>
  <c r="U1228" i="7" s="1"/>
  <c r="S1224" i="7"/>
  <c r="U1224" i="7" s="1"/>
  <c r="S1220" i="7"/>
  <c r="U1220" i="7" s="1"/>
  <c r="S1216" i="7"/>
  <c r="U1216" i="7" s="1"/>
  <c r="S1212" i="7"/>
  <c r="U1212" i="7" s="1"/>
  <c r="S1208" i="7"/>
  <c r="U1208" i="7" s="1"/>
  <c r="S1204" i="7"/>
  <c r="U1204" i="7" s="1"/>
  <c r="S1200" i="7"/>
  <c r="U1200" i="7" s="1"/>
  <c r="S1196" i="7"/>
  <c r="U1196" i="7" s="1"/>
  <c r="S1192" i="7"/>
  <c r="U1192" i="7" s="1"/>
  <c r="S1188" i="7"/>
  <c r="U1188" i="7" s="1"/>
  <c r="S1184" i="7"/>
  <c r="U1184" i="7" s="1"/>
  <c r="S1180" i="7"/>
  <c r="U1180" i="7" s="1"/>
  <c r="S1176" i="7"/>
  <c r="U1176" i="7" s="1"/>
  <c r="S1172" i="7"/>
  <c r="U1172" i="7" s="1"/>
  <c r="S1168" i="7"/>
  <c r="U1168" i="7" s="1"/>
  <c r="S1164" i="7"/>
  <c r="U1164" i="7" s="1"/>
  <c r="S1160" i="7"/>
  <c r="U1160" i="7" s="1"/>
  <c r="S1156" i="7"/>
  <c r="U1156" i="7" s="1"/>
  <c r="S1152" i="7"/>
  <c r="U1152" i="7" s="1"/>
  <c r="S1148" i="7"/>
  <c r="U1148" i="7" s="1"/>
  <c r="S1144" i="7"/>
  <c r="U1144" i="7" s="1"/>
  <c r="S1140" i="7"/>
  <c r="U1140" i="7" s="1"/>
  <c r="S1136" i="7"/>
  <c r="U1136" i="7" s="1"/>
  <c r="S1132" i="7"/>
  <c r="U1132" i="7" s="1"/>
  <c r="S1128" i="7"/>
  <c r="U1128" i="7" s="1"/>
  <c r="S1124" i="7"/>
  <c r="U1124" i="7" s="1"/>
  <c r="S1120" i="7"/>
  <c r="U1120" i="7" s="1"/>
  <c r="S1116" i="7"/>
  <c r="U1116" i="7" s="1"/>
  <c r="S1112" i="7"/>
  <c r="U1112" i="7" s="1"/>
  <c r="S1108" i="7"/>
  <c r="U1108" i="7" s="1"/>
  <c r="S1104" i="7"/>
  <c r="U1104" i="7" s="1"/>
  <c r="S1100" i="7"/>
  <c r="U1100" i="7" s="1"/>
  <c r="S1096" i="7"/>
  <c r="U1096" i="7" s="1"/>
  <c r="S1092" i="7"/>
  <c r="U1092" i="7" s="1"/>
  <c r="S1088" i="7"/>
  <c r="U1088" i="7" s="1"/>
  <c r="S1084" i="7"/>
  <c r="U1084" i="7" s="1"/>
  <c r="S1080" i="7"/>
  <c r="U1080" i="7" s="1"/>
  <c r="S1076" i="7"/>
  <c r="U1076" i="7" s="1"/>
  <c r="S1072" i="7"/>
  <c r="U1072" i="7" s="1"/>
  <c r="S1068" i="7"/>
  <c r="U1068" i="7" s="1"/>
  <c r="S1064" i="7"/>
  <c r="U1064" i="7" s="1"/>
  <c r="S1513" i="7"/>
  <c r="U1513" i="7" s="1"/>
  <c r="S1497" i="7"/>
  <c r="U1497" i="7" s="1"/>
  <c r="S1481" i="7"/>
  <c r="U1481" i="7" s="1"/>
  <c r="S1465" i="7"/>
  <c r="U1465" i="7" s="1"/>
  <c r="S1449" i="7"/>
  <c r="U1449" i="7" s="1"/>
  <c r="S1433" i="7"/>
  <c r="U1433" i="7" s="1"/>
  <c r="S1417" i="7"/>
  <c r="U1417" i="7" s="1"/>
  <c r="S1401" i="7"/>
  <c r="U1401" i="7" s="1"/>
  <c r="S1385" i="7"/>
  <c r="U1385" i="7" s="1"/>
  <c r="S1369" i="7"/>
  <c r="U1369" i="7" s="1"/>
  <c r="S1353" i="7"/>
  <c r="U1353" i="7" s="1"/>
  <c r="S1337" i="7"/>
  <c r="U1337" i="7" s="1"/>
  <c r="S1321" i="7"/>
  <c r="U1321" i="7" s="1"/>
  <c r="S1305" i="7"/>
  <c r="U1305" i="7" s="1"/>
  <c r="S1289" i="7"/>
  <c r="U1289" i="7" s="1"/>
  <c r="S1273" i="7"/>
  <c r="U1273" i="7" s="1"/>
  <c r="S1257" i="7"/>
  <c r="U1257" i="7" s="1"/>
  <c r="S1241" i="7"/>
  <c r="U1241" i="7" s="1"/>
  <c r="S1225" i="7"/>
  <c r="U1225" i="7" s="1"/>
  <c r="S1209" i="7"/>
  <c r="U1209" i="7" s="1"/>
  <c r="S1193" i="7"/>
  <c r="U1193" i="7" s="1"/>
  <c r="S1177" i="7"/>
  <c r="U1177" i="7" s="1"/>
  <c r="S1161" i="7"/>
  <c r="U1161" i="7" s="1"/>
  <c r="S1145" i="7"/>
  <c r="U1145" i="7" s="1"/>
  <c r="S1129" i="7"/>
  <c r="U1129" i="7" s="1"/>
  <c r="S1113" i="7"/>
  <c r="U1113" i="7" s="1"/>
  <c r="S1097" i="7"/>
  <c r="U1097" i="7" s="1"/>
  <c r="S1511" i="7"/>
  <c r="U1511" i="7" s="1"/>
  <c r="S1495" i="7"/>
  <c r="U1495" i="7" s="1"/>
  <c r="S1479" i="7"/>
  <c r="U1479" i="7" s="1"/>
  <c r="S1463" i="7"/>
  <c r="U1463" i="7" s="1"/>
  <c r="S1447" i="7"/>
  <c r="U1447" i="7" s="1"/>
  <c r="S1435" i="7"/>
  <c r="U1435" i="7" s="1"/>
  <c r="S1419" i="7"/>
  <c r="U1419" i="7" s="1"/>
  <c r="S1395" i="7"/>
  <c r="U1395" i="7" s="1"/>
  <c r="S1379" i="7"/>
  <c r="U1379" i="7" s="1"/>
  <c r="S1359" i="7"/>
  <c r="U1359" i="7" s="1"/>
  <c r="S1343" i="7"/>
  <c r="U1343" i="7" s="1"/>
  <c r="S1327" i="7"/>
  <c r="U1327" i="7" s="1"/>
  <c r="S1315" i="7"/>
  <c r="U1315" i="7" s="1"/>
  <c r="S1299" i="7"/>
  <c r="U1299" i="7" s="1"/>
  <c r="S1283" i="7"/>
  <c r="U1283" i="7" s="1"/>
  <c r="S1267" i="7"/>
  <c r="U1267" i="7" s="1"/>
  <c r="S1251" i="7"/>
  <c r="U1251" i="7" s="1"/>
  <c r="S1223" i="7"/>
  <c r="U1223" i="7" s="1"/>
  <c r="S1207" i="7"/>
  <c r="U1207" i="7" s="1"/>
  <c r="S1191" i="7"/>
  <c r="U1191" i="7" s="1"/>
  <c r="S1175" i="7"/>
  <c r="U1175" i="7" s="1"/>
  <c r="S1159" i="7"/>
  <c r="U1159" i="7" s="1"/>
  <c r="S1139" i="7"/>
  <c r="U1139" i="7" s="1"/>
  <c r="S1123" i="7"/>
  <c r="U1123" i="7" s="1"/>
  <c r="S1107" i="7"/>
  <c r="U1107" i="7" s="1"/>
  <c r="S1091" i="7"/>
  <c r="U1091" i="7" s="1"/>
  <c r="S1075" i="7"/>
  <c r="U1075" i="7" s="1"/>
  <c r="S1059" i="7"/>
  <c r="U1059" i="7" s="1"/>
  <c r="S1043" i="7"/>
  <c r="U1043" i="7" s="1"/>
  <c r="S1027" i="7"/>
  <c r="U1027" i="7" s="1"/>
  <c r="S1011" i="7"/>
  <c r="U1011" i="7" s="1"/>
  <c r="S995" i="7"/>
  <c r="U995" i="7" s="1"/>
  <c r="S979" i="7"/>
  <c r="U979" i="7" s="1"/>
  <c r="S959" i="7"/>
  <c r="U959" i="7" s="1"/>
  <c r="S943" i="7"/>
  <c r="U943" i="7" s="1"/>
  <c r="S927" i="7"/>
  <c r="U927" i="7" s="1"/>
  <c r="S911" i="7"/>
  <c r="U911" i="7" s="1"/>
  <c r="S895" i="7"/>
  <c r="U895" i="7" s="1"/>
  <c r="S879" i="7"/>
  <c r="U879" i="7" s="1"/>
  <c r="S867" i="7"/>
  <c r="U867" i="7" s="1"/>
  <c r="S851" i="7"/>
  <c r="U851" i="7" s="1"/>
  <c r="S835" i="7"/>
  <c r="U835" i="7" s="1"/>
  <c r="S819" i="7"/>
  <c r="U819" i="7" s="1"/>
  <c r="S803" i="7"/>
  <c r="U803" i="7" s="1"/>
  <c r="S783" i="7"/>
  <c r="U783" i="7" s="1"/>
  <c r="S767" i="7"/>
  <c r="U767" i="7" s="1"/>
  <c r="S751" i="7"/>
  <c r="U751" i="7" s="1"/>
  <c r="S735" i="7"/>
  <c r="U735" i="7" s="1"/>
  <c r="S723" i="7"/>
  <c r="U723" i="7" s="1"/>
  <c r="S703" i="7"/>
  <c r="U703" i="7" s="1"/>
  <c r="S687" i="7"/>
  <c r="U687" i="7" s="1"/>
  <c r="S671" i="7"/>
  <c r="U671" i="7" s="1"/>
  <c r="S651" i="7"/>
  <c r="U651" i="7" s="1"/>
  <c r="S639" i="7"/>
  <c r="U639" i="7" s="1"/>
  <c r="S623" i="7"/>
  <c r="U623" i="7" s="1"/>
  <c r="S607" i="7"/>
  <c r="U607" i="7" s="1"/>
  <c r="S591" i="7"/>
  <c r="U591" i="7" s="1"/>
  <c r="S571" i="7"/>
  <c r="U571" i="7" s="1"/>
  <c r="S551" i="7"/>
  <c r="U551" i="7" s="1"/>
  <c r="S535" i="7"/>
  <c r="U535" i="7" s="1"/>
  <c r="S519" i="7"/>
  <c r="U519" i="7" s="1"/>
  <c r="S503" i="7"/>
  <c r="U503" i="7" s="1"/>
  <c r="S491" i="7"/>
  <c r="U491" i="7" s="1"/>
  <c r="S475" i="7"/>
  <c r="U475" i="7" s="1"/>
  <c r="S459" i="7"/>
  <c r="U459" i="7" s="1"/>
  <c r="S443" i="7"/>
  <c r="U443" i="7" s="1"/>
  <c r="S431" i="7"/>
  <c r="U431" i="7" s="1"/>
  <c r="S415" i="7"/>
  <c r="U415" i="7" s="1"/>
  <c r="S399" i="7"/>
  <c r="U399" i="7" s="1"/>
  <c r="S383" i="7"/>
  <c r="U383" i="7" s="1"/>
  <c r="S367" i="7"/>
  <c r="U367" i="7" s="1"/>
  <c r="S351" i="7"/>
  <c r="U351" i="7" s="1"/>
  <c r="S335" i="7"/>
  <c r="U335" i="7" s="1"/>
  <c r="S319" i="7"/>
  <c r="U319" i="7" s="1"/>
  <c r="S303" i="7"/>
  <c r="U303" i="7" s="1"/>
  <c r="S287" i="7"/>
  <c r="U287" i="7" s="1"/>
  <c r="S271" i="7"/>
  <c r="U271" i="7" s="1"/>
  <c r="S255" i="7"/>
  <c r="U255" i="7" s="1"/>
  <c r="S239" i="7"/>
  <c r="U239" i="7" s="1"/>
  <c r="S223" i="7"/>
  <c r="U223" i="7" s="1"/>
  <c r="S207" i="7"/>
  <c r="U207" i="7" s="1"/>
  <c r="S191" i="7"/>
  <c r="U191" i="7" s="1"/>
  <c r="S175" i="7"/>
  <c r="U175" i="7" s="1"/>
  <c r="S159" i="7"/>
  <c r="U159" i="7" s="1"/>
  <c r="S143" i="7"/>
  <c r="U143" i="7" s="1"/>
  <c r="S123" i="7"/>
  <c r="U123" i="7" s="1"/>
  <c r="S111" i="7"/>
  <c r="U111" i="7" s="1"/>
  <c r="S95" i="7"/>
  <c r="U95" i="7" s="1"/>
  <c r="S79" i="7"/>
  <c r="U79" i="7" s="1"/>
  <c r="S63" i="7"/>
  <c r="U63" i="7" s="1"/>
  <c r="S47" i="7"/>
  <c r="U47" i="7" s="1"/>
  <c r="S31" i="7"/>
  <c r="U31" i="7" s="1"/>
  <c r="S1509" i="7"/>
  <c r="U1509" i="7" s="1"/>
  <c r="S1493" i="7"/>
  <c r="U1493" i="7" s="1"/>
  <c r="S1477" i="7"/>
  <c r="U1477" i="7" s="1"/>
  <c r="S1461" i="7"/>
  <c r="U1461" i="7" s="1"/>
  <c r="S1445" i="7"/>
  <c r="U1445" i="7" s="1"/>
  <c r="S1429" i="7"/>
  <c r="U1429" i="7" s="1"/>
  <c r="S1413" i="7"/>
  <c r="U1413" i="7" s="1"/>
  <c r="S1397" i="7"/>
  <c r="U1397" i="7" s="1"/>
  <c r="S1381" i="7"/>
  <c r="U1381" i="7" s="1"/>
  <c r="S1365" i="7"/>
  <c r="U1365" i="7" s="1"/>
  <c r="S1349" i="7"/>
  <c r="U1349" i="7" s="1"/>
  <c r="S1333" i="7"/>
  <c r="U1333" i="7" s="1"/>
  <c r="S1317" i="7"/>
  <c r="U1317" i="7" s="1"/>
  <c r="S1301" i="7"/>
  <c r="U1301" i="7" s="1"/>
  <c r="S1285" i="7"/>
  <c r="U1285" i="7" s="1"/>
  <c r="S1269" i="7"/>
  <c r="U1269" i="7" s="1"/>
  <c r="S1253" i="7"/>
  <c r="U1253" i="7" s="1"/>
  <c r="S1237" i="7"/>
  <c r="U1237" i="7" s="1"/>
  <c r="S1221" i="7"/>
  <c r="U1221" i="7" s="1"/>
  <c r="S1205" i="7"/>
  <c r="U1205" i="7" s="1"/>
  <c r="S1189" i="7"/>
  <c r="U1189" i="7" s="1"/>
  <c r="S1173" i="7"/>
  <c r="U1173" i="7" s="1"/>
  <c r="S1157" i="7"/>
  <c r="U1157" i="7" s="1"/>
  <c r="S1141" i="7"/>
  <c r="U1141" i="7" s="1"/>
  <c r="S1125" i="7"/>
  <c r="U1125" i="7" s="1"/>
  <c r="S1109" i="7"/>
  <c r="U1109" i="7" s="1"/>
  <c r="S1093" i="7"/>
  <c r="U1093" i="7" s="1"/>
  <c r="S1507" i="7"/>
  <c r="U1507" i="7" s="1"/>
  <c r="S1483" i="7"/>
  <c r="U1483" i="7" s="1"/>
  <c r="S1471" i="7"/>
  <c r="U1471" i="7" s="1"/>
  <c r="S1459" i="7"/>
  <c r="U1459" i="7" s="1"/>
  <c r="S1443" i="7"/>
  <c r="U1443" i="7" s="1"/>
  <c r="S1427" i="7"/>
  <c r="U1427" i="7" s="1"/>
  <c r="S1411" i="7"/>
  <c r="U1411" i="7" s="1"/>
  <c r="S1403" i="7"/>
  <c r="U1403" i="7" s="1"/>
  <c r="S1387" i="7"/>
  <c r="U1387" i="7" s="1"/>
  <c r="S1371" i="7"/>
  <c r="U1371" i="7" s="1"/>
  <c r="S1355" i="7"/>
  <c r="U1355" i="7" s="1"/>
  <c r="S1339" i="7"/>
  <c r="U1339" i="7" s="1"/>
  <c r="S1323" i="7"/>
  <c r="U1323" i="7" s="1"/>
  <c r="S1307" i="7"/>
  <c r="U1307" i="7" s="1"/>
  <c r="S1291" i="7"/>
  <c r="U1291" i="7" s="1"/>
  <c r="S1275" i="7"/>
  <c r="U1275" i="7" s="1"/>
  <c r="S1263" i="7"/>
  <c r="U1263" i="7" s="1"/>
  <c r="S1247" i="7"/>
  <c r="U1247" i="7" s="1"/>
  <c r="S1235" i="7"/>
  <c r="U1235" i="7" s="1"/>
  <c r="S1219" i="7"/>
  <c r="U1219" i="7" s="1"/>
  <c r="S1203" i="7"/>
  <c r="U1203" i="7" s="1"/>
  <c r="S1187" i="7"/>
  <c r="U1187" i="7" s="1"/>
  <c r="S1171" i="7"/>
  <c r="U1171" i="7" s="1"/>
  <c r="S1155" i="7"/>
  <c r="U1155" i="7" s="1"/>
  <c r="S1143" i="7"/>
  <c r="U1143" i="7" s="1"/>
  <c r="S1127" i="7"/>
  <c r="U1127" i="7" s="1"/>
  <c r="S1111" i="7"/>
  <c r="U1111" i="7" s="1"/>
  <c r="S1095" i="7"/>
  <c r="U1095" i="7" s="1"/>
  <c r="S1079" i="7"/>
  <c r="U1079" i="7" s="1"/>
  <c r="S1063" i="7"/>
  <c r="U1063" i="7" s="1"/>
  <c r="S1047" i="7"/>
  <c r="U1047" i="7" s="1"/>
  <c r="S1031" i="7"/>
  <c r="U1031" i="7" s="1"/>
  <c r="S1015" i="7"/>
  <c r="U1015" i="7" s="1"/>
  <c r="S999" i="7"/>
  <c r="U999" i="7" s="1"/>
  <c r="S987" i="7"/>
  <c r="U987" i="7" s="1"/>
  <c r="S975" i="7"/>
  <c r="U975" i="7" s="1"/>
  <c r="S963" i="7"/>
  <c r="U963" i="7" s="1"/>
  <c r="S947" i="7"/>
  <c r="U947" i="7" s="1"/>
  <c r="S931" i="7"/>
  <c r="U931" i="7" s="1"/>
  <c r="S915" i="7"/>
  <c r="U915" i="7" s="1"/>
  <c r="S899" i="7"/>
  <c r="U899" i="7" s="1"/>
  <c r="S883" i="7"/>
  <c r="U883" i="7" s="1"/>
  <c r="S863" i="7"/>
  <c r="U863" i="7" s="1"/>
  <c r="S847" i="7"/>
  <c r="U847" i="7" s="1"/>
  <c r="S831" i="7"/>
  <c r="U831" i="7" s="1"/>
  <c r="S815" i="7"/>
  <c r="U815" i="7" s="1"/>
  <c r="S799" i="7"/>
  <c r="U799" i="7" s="1"/>
  <c r="S787" i="7"/>
  <c r="U787" i="7" s="1"/>
  <c r="S771" i="7"/>
  <c r="U771" i="7" s="1"/>
  <c r="S755" i="7"/>
  <c r="U755" i="7" s="1"/>
  <c r="S739" i="7"/>
  <c r="U739" i="7" s="1"/>
  <c r="S719" i="7"/>
  <c r="U719" i="7" s="1"/>
  <c r="S707" i="7"/>
  <c r="U707" i="7" s="1"/>
  <c r="S691" i="7"/>
  <c r="U691" i="7" s="1"/>
  <c r="S675" i="7"/>
  <c r="U675" i="7" s="1"/>
  <c r="S659" i="7"/>
  <c r="U659" i="7" s="1"/>
  <c r="S643" i="7"/>
  <c r="U643" i="7" s="1"/>
  <c r="S627" i="7"/>
  <c r="U627" i="7" s="1"/>
  <c r="S611" i="7"/>
  <c r="U611" i="7" s="1"/>
  <c r="S595" i="7"/>
  <c r="U595" i="7" s="1"/>
  <c r="S579" i="7"/>
  <c r="U579" i="7" s="1"/>
  <c r="S563" i="7"/>
  <c r="U563" i="7" s="1"/>
  <c r="S547" i="7"/>
  <c r="U547" i="7" s="1"/>
  <c r="S531" i="7"/>
  <c r="U531" i="7" s="1"/>
  <c r="S515" i="7"/>
  <c r="U515" i="7" s="1"/>
  <c r="S499" i="7"/>
  <c r="U499" i="7" s="1"/>
  <c r="S479" i="7"/>
  <c r="U479" i="7" s="1"/>
  <c r="S463" i="7"/>
  <c r="U463" i="7" s="1"/>
  <c r="S447" i="7"/>
  <c r="U447" i="7" s="1"/>
  <c r="S435" i="7"/>
  <c r="U435" i="7" s="1"/>
  <c r="S419" i="7"/>
  <c r="U419" i="7" s="1"/>
  <c r="S403" i="7"/>
  <c r="U403" i="7" s="1"/>
  <c r="S387" i="7"/>
  <c r="U387" i="7" s="1"/>
  <c r="S371" i="7"/>
  <c r="U371" i="7" s="1"/>
  <c r="S355" i="7"/>
  <c r="U355" i="7" s="1"/>
  <c r="S339" i="7"/>
  <c r="U339" i="7" s="1"/>
  <c r="S323" i="7"/>
  <c r="U323" i="7" s="1"/>
  <c r="S307" i="7"/>
  <c r="U307" i="7" s="1"/>
  <c r="S291" i="7"/>
  <c r="U291" i="7" s="1"/>
  <c r="S275" i="7"/>
  <c r="U275" i="7" s="1"/>
  <c r="S259" i="7"/>
  <c r="U259" i="7" s="1"/>
  <c r="S247" i="7"/>
  <c r="U247" i="7" s="1"/>
  <c r="S231" i="7"/>
  <c r="U231" i="7" s="1"/>
  <c r="S211" i="7"/>
  <c r="U211" i="7" s="1"/>
  <c r="S199" i="7"/>
  <c r="U199" i="7" s="1"/>
  <c r="S179" i="7"/>
  <c r="U179" i="7" s="1"/>
  <c r="S163" i="7"/>
  <c r="U163" i="7" s="1"/>
  <c r="S147" i="7"/>
  <c r="U147" i="7" s="1"/>
  <c r="S131" i="7"/>
  <c r="U131" i="7" s="1"/>
  <c r="S115" i="7"/>
  <c r="U115" i="7" s="1"/>
  <c r="S99" i="7"/>
  <c r="U99" i="7" s="1"/>
  <c r="S83" i="7"/>
  <c r="U83" i="7" s="1"/>
  <c r="S71" i="7"/>
  <c r="U71" i="7" s="1"/>
  <c r="S55" i="7"/>
  <c r="U55" i="7" s="1"/>
  <c r="S39" i="7"/>
  <c r="U39" i="7" s="1"/>
  <c r="S23" i="7"/>
  <c r="U23" i="7" s="1"/>
  <c r="S1514" i="7"/>
  <c r="U1514" i="7" s="1"/>
  <c r="S1498" i="7"/>
  <c r="U1498" i="7" s="1"/>
  <c r="S1490" i="7"/>
  <c r="U1490" i="7" s="1"/>
  <c r="S1478" i="7"/>
  <c r="U1478" i="7" s="1"/>
  <c r="S1466" i="7"/>
  <c r="U1466" i="7" s="1"/>
  <c r="S1454" i="7"/>
  <c r="U1454" i="7" s="1"/>
  <c r="S1442" i="7"/>
  <c r="U1442" i="7" s="1"/>
  <c r="S1430" i="7"/>
  <c r="U1430" i="7" s="1"/>
  <c r="S1418" i="7"/>
  <c r="U1418" i="7" s="1"/>
  <c r="S1410" i="7"/>
  <c r="U1410" i="7" s="1"/>
  <c r="S1398" i="7"/>
  <c r="U1398" i="7" s="1"/>
  <c r="S1386" i="7"/>
  <c r="U1386" i="7" s="1"/>
  <c r="S1374" i="7"/>
  <c r="U1374" i="7" s="1"/>
  <c r="S1362" i="7"/>
  <c r="U1362" i="7" s="1"/>
  <c r="S1346" i="7"/>
  <c r="U1346" i="7" s="1"/>
  <c r="S1334" i="7"/>
  <c r="U1334" i="7" s="1"/>
  <c r="S1322" i="7"/>
  <c r="U1322" i="7" s="1"/>
  <c r="S1314" i="7"/>
  <c r="U1314" i="7" s="1"/>
  <c r="S1302" i="7"/>
  <c r="U1302" i="7" s="1"/>
  <c r="S1290" i="7"/>
  <c r="U1290" i="7" s="1"/>
  <c r="S1278" i="7"/>
  <c r="U1278" i="7" s="1"/>
  <c r="S1262" i="7"/>
  <c r="U1262" i="7" s="1"/>
  <c r="S1254" i="7"/>
  <c r="U1254" i="7" s="1"/>
  <c r="S1238" i="7"/>
  <c r="U1238" i="7" s="1"/>
  <c r="S1230" i="7"/>
  <c r="U1230" i="7" s="1"/>
  <c r="S1218" i="7"/>
  <c r="U1218" i="7" s="1"/>
  <c r="S1206" i="7"/>
  <c r="U1206" i="7" s="1"/>
  <c r="S1194" i="7"/>
  <c r="U1194" i="7" s="1"/>
  <c r="S1182" i="7"/>
  <c r="U1182" i="7" s="1"/>
  <c r="S1170" i="7"/>
  <c r="U1170" i="7" s="1"/>
  <c r="S1158" i="7"/>
  <c r="U1158" i="7" s="1"/>
  <c r="S1146" i="7"/>
  <c r="U1146" i="7" s="1"/>
  <c r="S1134" i="7"/>
  <c r="U1134" i="7" s="1"/>
  <c r="S1122" i="7"/>
  <c r="U1122" i="7" s="1"/>
  <c r="S1106" i="7"/>
  <c r="U1106" i="7" s="1"/>
  <c r="S1094" i="7"/>
  <c r="U1094" i="7" s="1"/>
  <c r="S1082" i="7"/>
  <c r="U1082" i="7" s="1"/>
  <c r="S1074" i="7"/>
  <c r="U1074" i="7" s="1"/>
  <c r="S1066" i="7"/>
  <c r="U1066" i="7" s="1"/>
  <c r="S1058" i="7"/>
  <c r="U1058" i="7" s="1"/>
  <c r="S1050" i="7"/>
  <c r="U1050" i="7" s="1"/>
  <c r="S1046" i="7"/>
  <c r="U1046" i="7" s="1"/>
  <c r="S1042" i="7"/>
  <c r="U1042" i="7" s="1"/>
  <c r="S1038" i="7"/>
  <c r="U1038" i="7" s="1"/>
  <c r="S1034" i="7"/>
  <c r="U1034" i="7" s="1"/>
  <c r="S1030" i="7"/>
  <c r="U1030" i="7" s="1"/>
  <c r="S1026" i="7"/>
  <c r="U1026" i="7" s="1"/>
  <c r="S1022" i="7"/>
  <c r="U1022" i="7" s="1"/>
  <c r="S1018" i="7"/>
  <c r="U1018" i="7" s="1"/>
  <c r="S1014" i="7"/>
  <c r="U1014" i="7" s="1"/>
  <c r="S1010" i="7"/>
  <c r="U1010" i="7" s="1"/>
  <c r="S1006" i="7"/>
  <c r="U1006" i="7" s="1"/>
  <c r="S1002" i="7"/>
  <c r="U1002" i="7" s="1"/>
  <c r="S998" i="7"/>
  <c r="U998" i="7" s="1"/>
  <c r="S994" i="7"/>
  <c r="U994" i="7" s="1"/>
  <c r="S990" i="7"/>
  <c r="U990" i="7" s="1"/>
  <c r="S986" i="7"/>
  <c r="U986" i="7" s="1"/>
  <c r="S982" i="7"/>
  <c r="U982" i="7" s="1"/>
  <c r="S978" i="7"/>
  <c r="U978" i="7" s="1"/>
  <c r="S974" i="7"/>
  <c r="U974" i="7" s="1"/>
  <c r="S970" i="7"/>
  <c r="U970" i="7" s="1"/>
  <c r="S966" i="7"/>
  <c r="U966" i="7" s="1"/>
  <c r="S962" i="7"/>
  <c r="U962" i="7" s="1"/>
  <c r="S958" i="7"/>
  <c r="U958" i="7" s="1"/>
  <c r="S954" i="7"/>
  <c r="U954" i="7" s="1"/>
  <c r="S950" i="7"/>
  <c r="U950" i="7" s="1"/>
  <c r="S946" i="7"/>
  <c r="U946" i="7" s="1"/>
  <c r="S942" i="7"/>
  <c r="U942" i="7" s="1"/>
  <c r="S938" i="7"/>
  <c r="U938" i="7" s="1"/>
  <c r="S934" i="7"/>
  <c r="U934" i="7" s="1"/>
  <c r="S930" i="7"/>
  <c r="U930" i="7" s="1"/>
  <c r="S926" i="7"/>
  <c r="U926" i="7" s="1"/>
  <c r="S922" i="7"/>
  <c r="U922" i="7" s="1"/>
  <c r="S918" i="7"/>
  <c r="U918" i="7" s="1"/>
  <c r="S914" i="7"/>
  <c r="U914" i="7" s="1"/>
  <c r="S910" i="7"/>
  <c r="U910" i="7" s="1"/>
  <c r="S906" i="7"/>
  <c r="U906" i="7" s="1"/>
  <c r="S902" i="7"/>
  <c r="U902" i="7" s="1"/>
  <c r="S898" i="7"/>
  <c r="U898" i="7" s="1"/>
  <c r="S894" i="7"/>
  <c r="U894" i="7" s="1"/>
  <c r="S890" i="7"/>
  <c r="U890" i="7" s="1"/>
  <c r="S886" i="7"/>
  <c r="U886" i="7" s="1"/>
  <c r="S882" i="7"/>
  <c r="U882" i="7" s="1"/>
  <c r="S878" i="7"/>
  <c r="U878" i="7" s="1"/>
  <c r="S874" i="7"/>
  <c r="U874" i="7" s="1"/>
  <c r="S870" i="7"/>
  <c r="U870" i="7" s="1"/>
  <c r="S866" i="7"/>
  <c r="U866" i="7" s="1"/>
  <c r="S862" i="7"/>
  <c r="U862" i="7" s="1"/>
  <c r="S858" i="7"/>
  <c r="U858" i="7" s="1"/>
  <c r="S854" i="7"/>
  <c r="U854" i="7" s="1"/>
  <c r="S850" i="7"/>
  <c r="U850" i="7" s="1"/>
  <c r="S846" i="7"/>
  <c r="U846" i="7" s="1"/>
  <c r="S842" i="7"/>
  <c r="U842" i="7" s="1"/>
  <c r="S838" i="7"/>
  <c r="U838" i="7" s="1"/>
  <c r="S834" i="7"/>
  <c r="U834" i="7" s="1"/>
  <c r="S830" i="7"/>
  <c r="U830" i="7" s="1"/>
  <c r="S826" i="7"/>
  <c r="U826" i="7" s="1"/>
  <c r="S822" i="7"/>
  <c r="U822" i="7" s="1"/>
  <c r="S818" i="7"/>
  <c r="U818" i="7" s="1"/>
  <c r="S814" i="7"/>
  <c r="U814" i="7" s="1"/>
  <c r="S810" i="7"/>
  <c r="U810" i="7" s="1"/>
  <c r="S806" i="7"/>
  <c r="U806" i="7" s="1"/>
  <c r="S802" i="7"/>
  <c r="U802" i="7" s="1"/>
  <c r="S798" i="7"/>
  <c r="U798" i="7" s="1"/>
  <c r="S794" i="7"/>
  <c r="U794" i="7" s="1"/>
  <c r="S790" i="7"/>
  <c r="U790" i="7" s="1"/>
  <c r="S786" i="7"/>
  <c r="U786" i="7" s="1"/>
  <c r="S782" i="7"/>
  <c r="U782" i="7" s="1"/>
  <c r="S778" i="7"/>
  <c r="U778" i="7" s="1"/>
  <c r="S774" i="7"/>
  <c r="U774" i="7" s="1"/>
  <c r="S770" i="7"/>
  <c r="U770" i="7" s="1"/>
  <c r="S766" i="7"/>
  <c r="U766" i="7" s="1"/>
  <c r="S762" i="7"/>
  <c r="U762" i="7" s="1"/>
  <c r="S758" i="7"/>
  <c r="U758" i="7" s="1"/>
  <c r="S754" i="7"/>
  <c r="U754" i="7" s="1"/>
  <c r="S750" i="7"/>
  <c r="U750" i="7" s="1"/>
  <c r="S746" i="7"/>
  <c r="U746" i="7" s="1"/>
  <c r="S742" i="7"/>
  <c r="U742" i="7" s="1"/>
  <c r="S738" i="7"/>
  <c r="U738" i="7" s="1"/>
  <c r="S734" i="7"/>
  <c r="U734" i="7" s="1"/>
  <c r="S730" i="7"/>
  <c r="U730" i="7" s="1"/>
  <c r="S726" i="7"/>
  <c r="U726" i="7" s="1"/>
  <c r="S722" i="7"/>
  <c r="U722" i="7" s="1"/>
  <c r="S718" i="7"/>
  <c r="U718" i="7" s="1"/>
  <c r="S714" i="7"/>
  <c r="U714" i="7" s="1"/>
  <c r="S710" i="7"/>
  <c r="U710" i="7" s="1"/>
  <c r="S706" i="7"/>
  <c r="U706" i="7" s="1"/>
  <c r="S702" i="7"/>
  <c r="U702" i="7" s="1"/>
  <c r="S698" i="7"/>
  <c r="U698" i="7" s="1"/>
  <c r="S694" i="7"/>
  <c r="U694" i="7" s="1"/>
  <c r="S690" i="7"/>
  <c r="U690" i="7" s="1"/>
  <c r="S686" i="7"/>
  <c r="U686" i="7" s="1"/>
  <c r="S682" i="7"/>
  <c r="U682" i="7" s="1"/>
  <c r="S678" i="7"/>
  <c r="U678" i="7" s="1"/>
  <c r="S674" i="7"/>
  <c r="U674" i="7" s="1"/>
  <c r="S670" i="7"/>
  <c r="U670" i="7" s="1"/>
  <c r="S666" i="7"/>
  <c r="U666" i="7" s="1"/>
  <c r="S662" i="7"/>
  <c r="U662" i="7" s="1"/>
  <c r="S658" i="7"/>
  <c r="U658" i="7" s="1"/>
  <c r="S654" i="7"/>
  <c r="U654" i="7" s="1"/>
  <c r="S650" i="7"/>
  <c r="U650" i="7" s="1"/>
  <c r="S646" i="7"/>
  <c r="U646" i="7" s="1"/>
  <c r="S642" i="7"/>
  <c r="U642" i="7" s="1"/>
  <c r="S638" i="7"/>
  <c r="U638" i="7" s="1"/>
  <c r="S634" i="7"/>
  <c r="U634" i="7" s="1"/>
  <c r="S630" i="7"/>
  <c r="U630" i="7" s="1"/>
  <c r="S626" i="7"/>
  <c r="U626" i="7" s="1"/>
  <c r="S622" i="7"/>
  <c r="U622" i="7" s="1"/>
  <c r="S618" i="7"/>
  <c r="U618" i="7" s="1"/>
  <c r="S614" i="7"/>
  <c r="U614" i="7" s="1"/>
  <c r="S610" i="7"/>
  <c r="U610" i="7" s="1"/>
  <c r="S606" i="7"/>
  <c r="U606" i="7" s="1"/>
  <c r="S602" i="7"/>
  <c r="U602" i="7" s="1"/>
  <c r="S598" i="7"/>
  <c r="U598" i="7" s="1"/>
  <c r="S594" i="7"/>
  <c r="U594" i="7" s="1"/>
  <c r="S590" i="7"/>
  <c r="U590" i="7" s="1"/>
  <c r="S586" i="7"/>
  <c r="U586" i="7" s="1"/>
  <c r="S582" i="7"/>
  <c r="U582" i="7" s="1"/>
  <c r="S578" i="7"/>
  <c r="U578" i="7" s="1"/>
  <c r="S574" i="7"/>
  <c r="U574" i="7" s="1"/>
  <c r="S570" i="7"/>
  <c r="U570" i="7" s="1"/>
  <c r="S566" i="7"/>
  <c r="U566" i="7" s="1"/>
  <c r="S562" i="7"/>
  <c r="U562" i="7" s="1"/>
  <c r="S558" i="7"/>
  <c r="U558" i="7" s="1"/>
  <c r="S554" i="7"/>
  <c r="U554" i="7" s="1"/>
  <c r="S550" i="7"/>
  <c r="U550" i="7" s="1"/>
  <c r="S546" i="7"/>
  <c r="U546" i="7" s="1"/>
  <c r="S542" i="7"/>
  <c r="U542" i="7" s="1"/>
  <c r="S538" i="7"/>
  <c r="U538" i="7" s="1"/>
  <c r="S534" i="7"/>
  <c r="U534" i="7" s="1"/>
  <c r="S530" i="7"/>
  <c r="U530" i="7" s="1"/>
  <c r="S526" i="7"/>
  <c r="U526" i="7" s="1"/>
  <c r="S522" i="7"/>
  <c r="U522" i="7" s="1"/>
  <c r="S518" i="7"/>
  <c r="U518" i="7" s="1"/>
  <c r="S514" i="7"/>
  <c r="U514" i="7" s="1"/>
  <c r="S510" i="7"/>
  <c r="U510" i="7" s="1"/>
  <c r="S506" i="7"/>
  <c r="U506" i="7" s="1"/>
  <c r="S502" i="7"/>
  <c r="U502" i="7" s="1"/>
  <c r="S498" i="7"/>
  <c r="U498" i="7" s="1"/>
  <c r="S494" i="7"/>
  <c r="U494" i="7" s="1"/>
  <c r="S490" i="7"/>
  <c r="U490" i="7" s="1"/>
  <c r="S486" i="7"/>
  <c r="U486" i="7" s="1"/>
  <c r="S482" i="7"/>
  <c r="U482" i="7" s="1"/>
  <c r="S478" i="7"/>
  <c r="U478" i="7" s="1"/>
  <c r="S474" i="7"/>
  <c r="U474" i="7" s="1"/>
  <c r="S470" i="7"/>
  <c r="U470" i="7" s="1"/>
  <c r="S466" i="7"/>
  <c r="U466" i="7" s="1"/>
  <c r="S462" i="7"/>
  <c r="U462" i="7" s="1"/>
  <c r="S458" i="7"/>
  <c r="U458" i="7" s="1"/>
  <c r="S454" i="7"/>
  <c r="U454" i="7" s="1"/>
  <c r="S450" i="7"/>
  <c r="U450" i="7" s="1"/>
  <c r="S446" i="7"/>
  <c r="U446" i="7" s="1"/>
  <c r="S442" i="7"/>
  <c r="U442" i="7" s="1"/>
  <c r="S438" i="7"/>
  <c r="U438" i="7" s="1"/>
  <c r="S434" i="7"/>
  <c r="U434" i="7" s="1"/>
  <c r="S430" i="7"/>
  <c r="U430" i="7" s="1"/>
  <c r="S426" i="7"/>
  <c r="U426" i="7" s="1"/>
  <c r="S422" i="7"/>
  <c r="U422" i="7" s="1"/>
  <c r="S418" i="7"/>
  <c r="U418" i="7" s="1"/>
  <c r="S414" i="7"/>
  <c r="U414" i="7" s="1"/>
  <c r="S410" i="7"/>
  <c r="U410" i="7" s="1"/>
  <c r="S406" i="7"/>
  <c r="U406" i="7" s="1"/>
  <c r="S402" i="7"/>
  <c r="U402" i="7" s="1"/>
  <c r="S398" i="7"/>
  <c r="U398" i="7" s="1"/>
  <c r="S394" i="7"/>
  <c r="U394" i="7" s="1"/>
  <c r="S390" i="7"/>
  <c r="U390" i="7" s="1"/>
  <c r="S386" i="7"/>
  <c r="U386" i="7" s="1"/>
  <c r="S382" i="7"/>
  <c r="U382" i="7" s="1"/>
  <c r="S378" i="7"/>
  <c r="U378" i="7" s="1"/>
  <c r="S374" i="7"/>
  <c r="U374" i="7" s="1"/>
  <c r="S370" i="7"/>
  <c r="U370" i="7" s="1"/>
  <c r="S366" i="7"/>
  <c r="U366" i="7" s="1"/>
  <c r="S362" i="7"/>
  <c r="U362" i="7" s="1"/>
  <c r="S358" i="7"/>
  <c r="U358" i="7" s="1"/>
  <c r="S354" i="7"/>
  <c r="U354" i="7" s="1"/>
  <c r="S350" i="7"/>
  <c r="U350" i="7" s="1"/>
  <c r="S346" i="7"/>
  <c r="U346" i="7" s="1"/>
  <c r="S342" i="7"/>
  <c r="U342" i="7" s="1"/>
  <c r="S338" i="7"/>
  <c r="U338" i="7" s="1"/>
  <c r="S334" i="7"/>
  <c r="U334" i="7" s="1"/>
  <c r="S330" i="7"/>
  <c r="U330" i="7" s="1"/>
  <c r="S326" i="7"/>
  <c r="U326" i="7" s="1"/>
  <c r="S322" i="7"/>
  <c r="U322" i="7" s="1"/>
  <c r="S318" i="7"/>
  <c r="U318" i="7" s="1"/>
  <c r="S314" i="7"/>
  <c r="U314" i="7" s="1"/>
  <c r="S310" i="7"/>
  <c r="U310" i="7" s="1"/>
  <c r="S306" i="7"/>
  <c r="U306" i="7" s="1"/>
  <c r="S302" i="7"/>
  <c r="U302" i="7" s="1"/>
  <c r="S298" i="7"/>
  <c r="U298" i="7" s="1"/>
  <c r="S294" i="7"/>
  <c r="U294" i="7" s="1"/>
  <c r="S290" i="7"/>
  <c r="U290" i="7" s="1"/>
  <c r="S286" i="7"/>
  <c r="U286" i="7" s="1"/>
  <c r="S282" i="7"/>
  <c r="U282" i="7" s="1"/>
  <c r="S278" i="7"/>
  <c r="U278" i="7" s="1"/>
  <c r="S274" i="7"/>
  <c r="U274" i="7" s="1"/>
  <c r="S270" i="7"/>
  <c r="U270" i="7" s="1"/>
  <c r="S266" i="7"/>
  <c r="U266" i="7" s="1"/>
  <c r="S1505" i="7"/>
  <c r="U1505" i="7" s="1"/>
  <c r="S1489" i="7"/>
  <c r="U1489" i="7" s="1"/>
  <c r="S1473" i="7"/>
  <c r="U1473" i="7" s="1"/>
  <c r="S1457" i="7"/>
  <c r="U1457" i="7" s="1"/>
  <c r="S1441" i="7"/>
  <c r="U1441" i="7" s="1"/>
  <c r="S1425" i="7"/>
  <c r="U1425" i="7" s="1"/>
  <c r="S1409" i="7"/>
  <c r="U1409" i="7" s="1"/>
  <c r="S1393" i="7"/>
  <c r="U1393" i="7" s="1"/>
  <c r="S1377" i="7"/>
  <c r="U1377" i="7" s="1"/>
  <c r="S1361" i="7"/>
  <c r="U1361" i="7" s="1"/>
  <c r="S1345" i="7"/>
  <c r="U1345" i="7" s="1"/>
  <c r="S1329" i="7"/>
  <c r="U1329" i="7" s="1"/>
  <c r="S1313" i="7"/>
  <c r="U1313" i="7" s="1"/>
  <c r="S1297" i="7"/>
  <c r="U1297" i="7" s="1"/>
  <c r="S1281" i="7"/>
  <c r="U1281" i="7" s="1"/>
  <c r="S1265" i="7"/>
  <c r="U1265" i="7" s="1"/>
  <c r="S1249" i="7"/>
  <c r="U1249" i="7" s="1"/>
  <c r="S1233" i="7"/>
  <c r="U1233" i="7" s="1"/>
  <c r="S1217" i="7"/>
  <c r="U1217" i="7" s="1"/>
  <c r="S1201" i="7"/>
  <c r="U1201" i="7" s="1"/>
  <c r="S1185" i="7"/>
  <c r="U1185" i="7" s="1"/>
  <c r="S1169" i="7"/>
  <c r="U1169" i="7" s="1"/>
  <c r="S1153" i="7"/>
  <c r="U1153" i="7" s="1"/>
  <c r="S1137" i="7"/>
  <c r="U1137" i="7" s="1"/>
  <c r="S1121" i="7"/>
  <c r="U1121" i="7" s="1"/>
  <c r="S1105" i="7"/>
  <c r="U1105" i="7" s="1"/>
  <c r="S1089" i="7"/>
  <c r="U1089" i="7" s="1"/>
  <c r="S262" i="7"/>
  <c r="U262" i="7" s="1"/>
  <c r="S258" i="7"/>
  <c r="U258" i="7" s="1"/>
  <c r="S254" i="7"/>
  <c r="U254" i="7" s="1"/>
  <c r="S250" i="7"/>
  <c r="U250" i="7" s="1"/>
  <c r="S246" i="7"/>
  <c r="U246" i="7" s="1"/>
  <c r="S242" i="7"/>
  <c r="U242" i="7" s="1"/>
  <c r="S238" i="7"/>
  <c r="U238" i="7" s="1"/>
  <c r="S234" i="7"/>
  <c r="U234" i="7" s="1"/>
  <c r="S230" i="7"/>
  <c r="U230" i="7" s="1"/>
  <c r="S226" i="7"/>
  <c r="U226" i="7" s="1"/>
  <c r="S222" i="7"/>
  <c r="U222" i="7" s="1"/>
  <c r="S218" i="7"/>
  <c r="U218" i="7" s="1"/>
  <c r="S214" i="7"/>
  <c r="U214" i="7" s="1"/>
  <c r="S210" i="7"/>
  <c r="U210" i="7" s="1"/>
  <c r="S206" i="7"/>
  <c r="U206" i="7" s="1"/>
  <c r="S202" i="7"/>
  <c r="U202" i="7" s="1"/>
  <c r="S198" i="7"/>
  <c r="U198" i="7" s="1"/>
  <c r="S194" i="7"/>
  <c r="U194" i="7" s="1"/>
  <c r="S190" i="7"/>
  <c r="U190" i="7" s="1"/>
  <c r="S186" i="7"/>
  <c r="U186" i="7" s="1"/>
  <c r="S182" i="7"/>
  <c r="U182" i="7" s="1"/>
  <c r="S178" i="7"/>
  <c r="U178" i="7" s="1"/>
  <c r="S174" i="7"/>
  <c r="U174" i="7" s="1"/>
  <c r="S170" i="7"/>
  <c r="U170" i="7" s="1"/>
  <c r="S166" i="7"/>
  <c r="U166" i="7" s="1"/>
  <c r="S162" i="7"/>
  <c r="U162" i="7" s="1"/>
  <c r="S158" i="7"/>
  <c r="U158" i="7" s="1"/>
  <c r="S154" i="7"/>
  <c r="U154" i="7" s="1"/>
  <c r="S150" i="7"/>
  <c r="U150" i="7" s="1"/>
  <c r="S146" i="7"/>
  <c r="U146" i="7" s="1"/>
  <c r="S142" i="7"/>
  <c r="U142" i="7" s="1"/>
  <c r="S138" i="7"/>
  <c r="U138" i="7" s="1"/>
  <c r="S134" i="7"/>
  <c r="U134" i="7" s="1"/>
  <c r="S130" i="7"/>
  <c r="U130" i="7" s="1"/>
  <c r="S126" i="7"/>
  <c r="U126" i="7" s="1"/>
  <c r="S122" i="7"/>
  <c r="U122" i="7" s="1"/>
  <c r="S118" i="7"/>
  <c r="U118" i="7" s="1"/>
  <c r="S114" i="7"/>
  <c r="U114" i="7" s="1"/>
  <c r="S110" i="7"/>
  <c r="U110" i="7" s="1"/>
  <c r="S106" i="7"/>
  <c r="U106" i="7" s="1"/>
  <c r="S102" i="7"/>
  <c r="U102" i="7" s="1"/>
  <c r="S98" i="7"/>
  <c r="U98" i="7" s="1"/>
  <c r="S94" i="7"/>
  <c r="U94" i="7" s="1"/>
  <c r="S90" i="7"/>
  <c r="U90" i="7" s="1"/>
  <c r="S86" i="7"/>
  <c r="U86" i="7" s="1"/>
  <c r="S82" i="7"/>
  <c r="U82" i="7" s="1"/>
  <c r="S78" i="7"/>
  <c r="U78" i="7" s="1"/>
  <c r="S74" i="7"/>
  <c r="U74" i="7" s="1"/>
  <c r="S70" i="7"/>
  <c r="U70" i="7" s="1"/>
  <c r="S66" i="7"/>
  <c r="U66" i="7" s="1"/>
  <c r="S62" i="7"/>
  <c r="U62" i="7" s="1"/>
  <c r="S58" i="7"/>
  <c r="U58" i="7" s="1"/>
  <c r="S54" i="7"/>
  <c r="U54" i="7" s="1"/>
  <c r="S50" i="7"/>
  <c r="U50" i="7" s="1"/>
  <c r="S46" i="7"/>
  <c r="U46" i="7" s="1"/>
  <c r="S42" i="7"/>
  <c r="U42" i="7" s="1"/>
  <c r="S38" i="7"/>
  <c r="U38" i="7" s="1"/>
  <c r="S34" i="7"/>
  <c r="U34" i="7" s="1"/>
  <c r="S30" i="7"/>
  <c r="U30" i="7" s="1"/>
  <c r="S1060" i="7"/>
  <c r="U1060" i="7" s="1"/>
  <c r="S1056" i="7"/>
  <c r="U1056" i="7" s="1"/>
  <c r="S1052" i="7"/>
  <c r="U1052" i="7" s="1"/>
  <c r="S1048" i="7"/>
  <c r="U1048" i="7" s="1"/>
  <c r="S1044" i="7"/>
  <c r="U1044" i="7" s="1"/>
  <c r="S1040" i="7"/>
  <c r="U1040" i="7" s="1"/>
  <c r="S1036" i="7"/>
  <c r="U1036" i="7" s="1"/>
  <c r="S1032" i="7"/>
  <c r="U1032" i="7" s="1"/>
  <c r="S1028" i="7"/>
  <c r="U1028" i="7" s="1"/>
  <c r="S1024" i="7"/>
  <c r="U1024" i="7" s="1"/>
  <c r="S1020" i="7"/>
  <c r="U1020" i="7" s="1"/>
  <c r="S1016" i="7"/>
  <c r="U1016" i="7" s="1"/>
  <c r="S1012" i="7"/>
  <c r="U1012" i="7" s="1"/>
  <c r="S1008" i="7"/>
  <c r="U1008" i="7" s="1"/>
  <c r="S1004" i="7"/>
  <c r="U1004" i="7" s="1"/>
  <c r="S1000" i="7"/>
  <c r="U1000" i="7" s="1"/>
  <c r="S996" i="7"/>
  <c r="U996" i="7" s="1"/>
  <c r="S992" i="7"/>
  <c r="U992" i="7" s="1"/>
  <c r="S988" i="7"/>
  <c r="U988" i="7" s="1"/>
  <c r="S984" i="7"/>
  <c r="U984" i="7" s="1"/>
  <c r="S980" i="7"/>
  <c r="U980" i="7" s="1"/>
  <c r="S976" i="7"/>
  <c r="U976" i="7" s="1"/>
  <c r="S972" i="7"/>
  <c r="U972" i="7" s="1"/>
  <c r="S968" i="7"/>
  <c r="U968" i="7" s="1"/>
  <c r="S964" i="7"/>
  <c r="U964" i="7" s="1"/>
  <c r="S960" i="7"/>
  <c r="U960" i="7" s="1"/>
  <c r="S956" i="7"/>
  <c r="U956" i="7" s="1"/>
  <c r="S952" i="7"/>
  <c r="U952" i="7" s="1"/>
  <c r="S948" i="7"/>
  <c r="U948" i="7" s="1"/>
  <c r="S944" i="7"/>
  <c r="U944" i="7" s="1"/>
  <c r="S940" i="7"/>
  <c r="U940" i="7" s="1"/>
  <c r="S936" i="7"/>
  <c r="U936" i="7" s="1"/>
  <c r="S932" i="7"/>
  <c r="U932" i="7" s="1"/>
  <c r="S928" i="7"/>
  <c r="U928" i="7" s="1"/>
  <c r="S924" i="7"/>
  <c r="U924" i="7" s="1"/>
  <c r="S920" i="7"/>
  <c r="U920" i="7" s="1"/>
  <c r="S916" i="7"/>
  <c r="U916" i="7" s="1"/>
  <c r="S912" i="7"/>
  <c r="U912" i="7" s="1"/>
  <c r="S908" i="7"/>
  <c r="U908" i="7" s="1"/>
  <c r="S904" i="7"/>
  <c r="U904" i="7" s="1"/>
  <c r="S900" i="7"/>
  <c r="U900" i="7" s="1"/>
  <c r="S896" i="7"/>
  <c r="U896" i="7" s="1"/>
  <c r="S892" i="7"/>
  <c r="U892" i="7" s="1"/>
  <c r="S888" i="7"/>
  <c r="U888" i="7" s="1"/>
  <c r="S884" i="7"/>
  <c r="U884" i="7" s="1"/>
  <c r="S777" i="7"/>
  <c r="U777" i="7" s="1"/>
  <c r="S769" i="7"/>
  <c r="U769" i="7" s="1"/>
  <c r="S761" i="7"/>
  <c r="U761" i="7" s="1"/>
  <c r="S753" i="7"/>
  <c r="U753" i="7" s="1"/>
  <c r="S745" i="7"/>
  <c r="U745" i="7" s="1"/>
  <c r="S737" i="7"/>
  <c r="U737" i="7" s="1"/>
  <c r="S729" i="7"/>
  <c r="U729" i="7" s="1"/>
  <c r="S721" i="7"/>
  <c r="U721" i="7" s="1"/>
  <c r="S713" i="7"/>
  <c r="U713" i="7" s="1"/>
  <c r="S705" i="7"/>
  <c r="U705" i="7" s="1"/>
  <c r="S697" i="7"/>
  <c r="U697" i="7" s="1"/>
  <c r="S689" i="7"/>
  <c r="U689" i="7" s="1"/>
  <c r="S681" i="7"/>
  <c r="U681" i="7" s="1"/>
  <c r="S673" i="7"/>
  <c r="U673" i="7" s="1"/>
  <c r="S665" i="7"/>
  <c r="U665" i="7" s="1"/>
  <c r="S657" i="7"/>
  <c r="U657" i="7" s="1"/>
  <c r="S649" i="7"/>
  <c r="U649" i="7" s="1"/>
  <c r="S641" i="7"/>
  <c r="U641" i="7" s="1"/>
  <c r="S625" i="7"/>
  <c r="U625" i="7" s="1"/>
  <c r="S609" i="7"/>
  <c r="U609" i="7" s="1"/>
  <c r="S593" i="7"/>
  <c r="U593" i="7" s="1"/>
  <c r="S577" i="7"/>
  <c r="U577" i="7" s="1"/>
  <c r="S561" i="7"/>
  <c r="U561" i="7" s="1"/>
  <c r="S545" i="7"/>
  <c r="U545" i="7" s="1"/>
  <c r="S529" i="7"/>
  <c r="U529" i="7" s="1"/>
  <c r="S513" i="7"/>
  <c r="U513" i="7" s="1"/>
  <c r="S497" i="7"/>
  <c r="U497" i="7" s="1"/>
  <c r="S481" i="7"/>
  <c r="U481" i="7" s="1"/>
  <c r="S465" i="7"/>
  <c r="U465" i="7" s="1"/>
  <c r="S449" i="7"/>
  <c r="U449" i="7" s="1"/>
  <c r="S433" i="7"/>
  <c r="U433" i="7" s="1"/>
  <c r="S417" i="7"/>
  <c r="U417" i="7" s="1"/>
  <c r="S401" i="7"/>
  <c r="U401" i="7" s="1"/>
  <c r="S385" i="7"/>
  <c r="U385" i="7" s="1"/>
  <c r="S369" i="7"/>
  <c r="U369" i="7" s="1"/>
  <c r="S353" i="7"/>
  <c r="U353" i="7" s="1"/>
  <c r="S337" i="7"/>
  <c r="U337" i="7" s="1"/>
  <c r="S321" i="7"/>
  <c r="U321" i="7" s="1"/>
  <c r="S305" i="7"/>
  <c r="U305" i="7" s="1"/>
  <c r="S289" i="7"/>
  <c r="U289" i="7" s="1"/>
  <c r="S273" i="7"/>
  <c r="U273" i="7" s="1"/>
  <c r="S257" i="7"/>
  <c r="U257" i="7" s="1"/>
  <c r="S241" i="7"/>
  <c r="U241" i="7" s="1"/>
  <c r="S225" i="7"/>
  <c r="U225" i="7" s="1"/>
  <c r="S209" i="7"/>
  <c r="U209" i="7" s="1"/>
  <c r="S193" i="7"/>
  <c r="U193" i="7" s="1"/>
  <c r="S177" i="7"/>
  <c r="U177" i="7" s="1"/>
  <c r="S161" i="7"/>
  <c r="U161" i="7" s="1"/>
  <c r="S145" i="7"/>
  <c r="U145" i="7" s="1"/>
  <c r="S129" i="7"/>
  <c r="U129" i="7" s="1"/>
  <c r="S113" i="7"/>
  <c r="U113" i="7" s="1"/>
  <c r="S97" i="7"/>
  <c r="U97" i="7" s="1"/>
  <c r="S81" i="7"/>
  <c r="U81" i="7" s="1"/>
  <c r="S65" i="7"/>
  <c r="U65" i="7" s="1"/>
  <c r="S49" i="7"/>
  <c r="U49" i="7" s="1"/>
  <c r="S33" i="7"/>
  <c r="U33" i="7" s="1"/>
  <c r="S637" i="7"/>
  <c r="U637" i="7" s="1"/>
  <c r="S621" i="7"/>
  <c r="U621" i="7" s="1"/>
  <c r="S605" i="7"/>
  <c r="U605" i="7" s="1"/>
  <c r="S589" i="7"/>
  <c r="U589" i="7" s="1"/>
  <c r="S573" i="7"/>
  <c r="U573" i="7" s="1"/>
  <c r="S557" i="7"/>
  <c r="U557" i="7" s="1"/>
  <c r="S541" i="7"/>
  <c r="U541" i="7" s="1"/>
  <c r="S525" i="7"/>
  <c r="U525" i="7" s="1"/>
  <c r="S509" i="7"/>
  <c r="U509" i="7" s="1"/>
  <c r="S493" i="7"/>
  <c r="U493" i="7" s="1"/>
  <c r="S477" i="7"/>
  <c r="U477" i="7" s="1"/>
  <c r="S461" i="7"/>
  <c r="U461" i="7" s="1"/>
  <c r="S445" i="7"/>
  <c r="U445" i="7" s="1"/>
  <c r="S429" i="7"/>
  <c r="U429" i="7" s="1"/>
  <c r="S413" i="7"/>
  <c r="U413" i="7" s="1"/>
  <c r="S397" i="7"/>
  <c r="U397" i="7" s="1"/>
  <c r="S381" i="7"/>
  <c r="U381" i="7" s="1"/>
  <c r="S365" i="7"/>
  <c r="U365" i="7" s="1"/>
  <c r="S349" i="7"/>
  <c r="U349" i="7" s="1"/>
  <c r="S333" i="7"/>
  <c r="U333" i="7" s="1"/>
  <c r="S317" i="7"/>
  <c r="U317" i="7" s="1"/>
  <c r="S301" i="7"/>
  <c r="U301" i="7" s="1"/>
  <c r="S285" i="7"/>
  <c r="U285" i="7" s="1"/>
  <c r="S269" i="7"/>
  <c r="U269" i="7" s="1"/>
  <c r="S253" i="7"/>
  <c r="U253" i="7" s="1"/>
  <c r="S237" i="7"/>
  <c r="U237" i="7" s="1"/>
  <c r="S221" i="7"/>
  <c r="U221" i="7" s="1"/>
  <c r="S205" i="7"/>
  <c r="U205" i="7" s="1"/>
  <c r="S189" i="7"/>
  <c r="U189" i="7" s="1"/>
  <c r="S173" i="7"/>
  <c r="U173" i="7" s="1"/>
  <c r="S157" i="7"/>
  <c r="U157" i="7" s="1"/>
  <c r="S141" i="7"/>
  <c r="U141" i="7" s="1"/>
  <c r="S125" i="7"/>
  <c r="U125" i="7" s="1"/>
  <c r="S109" i="7"/>
  <c r="U109" i="7" s="1"/>
  <c r="S93" i="7"/>
  <c r="U93" i="7" s="1"/>
  <c r="S77" i="7"/>
  <c r="U77" i="7" s="1"/>
  <c r="S61" i="7"/>
  <c r="U61" i="7" s="1"/>
  <c r="S45" i="7"/>
  <c r="U45" i="7" s="1"/>
  <c r="S29" i="7"/>
  <c r="U29" i="7" s="1"/>
  <c r="S880" i="7"/>
  <c r="U880" i="7" s="1"/>
  <c r="S876" i="7"/>
  <c r="U876" i="7" s="1"/>
  <c r="S872" i="7"/>
  <c r="U872" i="7" s="1"/>
  <c r="S868" i="7"/>
  <c r="U868" i="7" s="1"/>
  <c r="S864" i="7"/>
  <c r="U864" i="7" s="1"/>
  <c r="S860" i="7"/>
  <c r="U860" i="7" s="1"/>
  <c r="S856" i="7"/>
  <c r="U856" i="7" s="1"/>
  <c r="S852" i="7"/>
  <c r="U852" i="7" s="1"/>
  <c r="S848" i="7"/>
  <c r="U848" i="7" s="1"/>
  <c r="S844" i="7"/>
  <c r="U844" i="7" s="1"/>
  <c r="S840" i="7"/>
  <c r="U840" i="7" s="1"/>
  <c r="S836" i="7"/>
  <c r="U836" i="7" s="1"/>
  <c r="S832" i="7"/>
  <c r="U832" i="7" s="1"/>
  <c r="S828" i="7"/>
  <c r="U828" i="7" s="1"/>
  <c r="S824" i="7"/>
  <c r="U824" i="7" s="1"/>
  <c r="S820" i="7"/>
  <c r="U820" i="7" s="1"/>
  <c r="S816" i="7"/>
  <c r="U816" i="7" s="1"/>
  <c r="S812" i="7"/>
  <c r="U812" i="7" s="1"/>
  <c r="S808" i="7"/>
  <c r="U808" i="7" s="1"/>
  <c r="S804" i="7"/>
  <c r="U804" i="7" s="1"/>
  <c r="S800" i="7"/>
  <c r="U800" i="7" s="1"/>
  <c r="S796" i="7"/>
  <c r="U796" i="7" s="1"/>
  <c r="S792" i="7"/>
  <c r="U792" i="7" s="1"/>
  <c r="S784" i="7"/>
  <c r="U784" i="7" s="1"/>
  <c r="S780" i="7"/>
  <c r="U780" i="7" s="1"/>
  <c r="S776" i="7"/>
  <c r="U776" i="7" s="1"/>
  <c r="S772" i="7"/>
  <c r="U772" i="7" s="1"/>
  <c r="S768" i="7"/>
  <c r="U768" i="7" s="1"/>
  <c r="S764" i="7"/>
  <c r="U764" i="7" s="1"/>
  <c r="S760" i="7"/>
  <c r="U760" i="7" s="1"/>
  <c r="S756" i="7"/>
  <c r="U756" i="7" s="1"/>
  <c r="S752" i="7"/>
  <c r="U752" i="7" s="1"/>
  <c r="S748" i="7"/>
  <c r="U748" i="7" s="1"/>
  <c r="S744" i="7"/>
  <c r="U744" i="7" s="1"/>
  <c r="S740" i="7"/>
  <c r="U740" i="7" s="1"/>
  <c r="S736" i="7"/>
  <c r="U736" i="7" s="1"/>
  <c r="S732" i="7"/>
  <c r="U732" i="7" s="1"/>
  <c r="S728" i="7"/>
  <c r="U728" i="7" s="1"/>
  <c r="S724" i="7"/>
  <c r="U724" i="7" s="1"/>
  <c r="S720" i="7"/>
  <c r="U720" i="7" s="1"/>
  <c r="S716" i="7"/>
  <c r="U716" i="7" s="1"/>
  <c r="S712" i="7"/>
  <c r="U712" i="7" s="1"/>
  <c r="S708" i="7"/>
  <c r="U708" i="7" s="1"/>
  <c r="S704" i="7"/>
  <c r="U704" i="7" s="1"/>
  <c r="S700" i="7"/>
  <c r="U700" i="7" s="1"/>
  <c r="S696" i="7"/>
  <c r="U696" i="7" s="1"/>
  <c r="S692" i="7"/>
  <c r="U692" i="7" s="1"/>
  <c r="S688" i="7"/>
  <c r="U688" i="7" s="1"/>
  <c r="S684" i="7"/>
  <c r="U684" i="7" s="1"/>
  <c r="S680" i="7"/>
  <c r="U680" i="7" s="1"/>
  <c r="S676" i="7"/>
  <c r="U676" i="7" s="1"/>
  <c r="S672" i="7"/>
  <c r="U672" i="7" s="1"/>
  <c r="S668" i="7"/>
  <c r="U668" i="7" s="1"/>
  <c r="S664" i="7"/>
  <c r="U664" i="7" s="1"/>
  <c r="S660" i="7"/>
  <c r="U660" i="7" s="1"/>
  <c r="S656" i="7"/>
  <c r="U656" i="7" s="1"/>
  <c r="S652" i="7"/>
  <c r="U652" i="7" s="1"/>
  <c r="S648" i="7"/>
  <c r="U648" i="7" s="1"/>
  <c r="S644" i="7"/>
  <c r="U644" i="7" s="1"/>
  <c r="S640" i="7"/>
  <c r="U640" i="7" s="1"/>
  <c r="S636" i="7"/>
  <c r="U636" i="7" s="1"/>
  <c r="S632" i="7"/>
  <c r="U632" i="7" s="1"/>
  <c r="S628" i="7"/>
  <c r="U628" i="7" s="1"/>
  <c r="S624" i="7"/>
  <c r="U624" i="7" s="1"/>
  <c r="S620" i="7"/>
  <c r="U620" i="7" s="1"/>
  <c r="S616" i="7"/>
  <c r="U616" i="7" s="1"/>
  <c r="S612" i="7"/>
  <c r="U612" i="7" s="1"/>
  <c r="S608" i="7"/>
  <c r="U608" i="7" s="1"/>
  <c r="S604" i="7"/>
  <c r="U604" i="7" s="1"/>
  <c r="S600" i="7"/>
  <c r="U600" i="7" s="1"/>
  <c r="S596" i="7"/>
  <c r="U596" i="7" s="1"/>
  <c r="S592" i="7"/>
  <c r="U592" i="7" s="1"/>
  <c r="S588" i="7"/>
  <c r="U588" i="7" s="1"/>
  <c r="S584" i="7"/>
  <c r="U584" i="7" s="1"/>
  <c r="S580" i="7"/>
  <c r="U580" i="7" s="1"/>
  <c r="S576" i="7"/>
  <c r="U576" i="7" s="1"/>
  <c r="S572" i="7"/>
  <c r="U572" i="7" s="1"/>
  <c r="S568" i="7"/>
  <c r="U568" i="7" s="1"/>
  <c r="S564" i="7"/>
  <c r="U564" i="7" s="1"/>
  <c r="S560" i="7"/>
  <c r="U560" i="7" s="1"/>
  <c r="S556" i="7"/>
  <c r="U556" i="7" s="1"/>
  <c r="S552" i="7"/>
  <c r="U552" i="7" s="1"/>
  <c r="S548" i="7"/>
  <c r="U548" i="7" s="1"/>
  <c r="S544" i="7"/>
  <c r="U544" i="7" s="1"/>
  <c r="S540" i="7"/>
  <c r="U540" i="7" s="1"/>
  <c r="S536" i="7"/>
  <c r="U536" i="7" s="1"/>
  <c r="S528" i="7"/>
  <c r="U528" i="7" s="1"/>
  <c r="S524" i="7"/>
  <c r="U524" i="7" s="1"/>
  <c r="S520" i="7"/>
  <c r="U520" i="7" s="1"/>
  <c r="S516" i="7"/>
  <c r="U516" i="7" s="1"/>
  <c r="S512" i="7"/>
  <c r="U512" i="7" s="1"/>
  <c r="S508" i="7"/>
  <c r="U508" i="7" s="1"/>
  <c r="S504" i="7"/>
  <c r="U504" i="7" s="1"/>
  <c r="S500" i="7"/>
  <c r="U500" i="7" s="1"/>
  <c r="S496" i="7"/>
  <c r="U496" i="7" s="1"/>
  <c r="S492" i="7"/>
  <c r="U492" i="7" s="1"/>
  <c r="S488" i="7"/>
  <c r="U488" i="7" s="1"/>
  <c r="S484" i="7"/>
  <c r="U484" i="7" s="1"/>
  <c r="S480" i="7"/>
  <c r="U480" i="7" s="1"/>
  <c r="S476" i="7"/>
  <c r="U476" i="7" s="1"/>
  <c r="S472" i="7"/>
  <c r="U472" i="7" s="1"/>
  <c r="S468" i="7"/>
  <c r="U468" i="7" s="1"/>
  <c r="S464" i="7"/>
  <c r="U464" i="7" s="1"/>
  <c r="S460" i="7"/>
  <c r="U460" i="7" s="1"/>
  <c r="S456" i="7"/>
  <c r="U456" i="7" s="1"/>
  <c r="S452" i="7"/>
  <c r="U452" i="7" s="1"/>
  <c r="S448" i="7"/>
  <c r="U448" i="7" s="1"/>
  <c r="S444" i="7"/>
  <c r="U444" i="7" s="1"/>
  <c r="S440" i="7"/>
  <c r="U440" i="7" s="1"/>
  <c r="S436" i="7"/>
  <c r="U436" i="7" s="1"/>
  <c r="S432" i="7"/>
  <c r="U432" i="7" s="1"/>
  <c r="S428" i="7"/>
  <c r="U428" i="7" s="1"/>
  <c r="S424" i="7"/>
  <c r="U424" i="7" s="1"/>
  <c r="S420" i="7"/>
  <c r="U420" i="7" s="1"/>
  <c r="S416" i="7"/>
  <c r="U416" i="7" s="1"/>
  <c r="S412" i="7"/>
  <c r="U412" i="7" s="1"/>
  <c r="S408" i="7"/>
  <c r="U408" i="7" s="1"/>
  <c r="S404" i="7"/>
  <c r="U404" i="7" s="1"/>
  <c r="S400" i="7"/>
  <c r="U400" i="7" s="1"/>
  <c r="S396" i="7"/>
  <c r="U396" i="7" s="1"/>
  <c r="S392" i="7"/>
  <c r="U392" i="7" s="1"/>
  <c r="S388" i="7"/>
  <c r="U388" i="7" s="1"/>
  <c r="S384" i="7"/>
  <c r="U384" i="7" s="1"/>
  <c r="S380" i="7"/>
  <c r="U380" i="7" s="1"/>
  <c r="S376" i="7"/>
  <c r="U376" i="7" s="1"/>
  <c r="S372" i="7"/>
  <c r="U372" i="7" s="1"/>
  <c r="S368" i="7"/>
  <c r="U368" i="7" s="1"/>
  <c r="S364" i="7"/>
  <c r="U364" i="7" s="1"/>
  <c r="S360" i="7"/>
  <c r="U360" i="7" s="1"/>
  <c r="S356" i="7"/>
  <c r="U356" i="7" s="1"/>
  <c r="S352" i="7"/>
  <c r="U352" i="7" s="1"/>
  <c r="S348" i="7"/>
  <c r="U348" i="7" s="1"/>
  <c r="S344" i="7"/>
  <c r="U344" i="7" s="1"/>
  <c r="S340" i="7"/>
  <c r="U340" i="7" s="1"/>
  <c r="S336" i="7"/>
  <c r="U336" i="7" s="1"/>
  <c r="S332" i="7"/>
  <c r="U332" i="7" s="1"/>
  <c r="S328" i="7"/>
  <c r="U328" i="7" s="1"/>
  <c r="S324" i="7"/>
  <c r="U324" i="7" s="1"/>
  <c r="S320" i="7"/>
  <c r="U320" i="7" s="1"/>
  <c r="S316" i="7"/>
  <c r="U316" i="7" s="1"/>
  <c r="S312" i="7"/>
  <c r="U312" i="7" s="1"/>
  <c r="S308" i="7"/>
  <c r="U308" i="7" s="1"/>
  <c r="S304" i="7"/>
  <c r="U304" i="7" s="1"/>
  <c r="S300" i="7"/>
  <c r="U300" i="7" s="1"/>
  <c r="S296" i="7"/>
  <c r="U296" i="7" s="1"/>
  <c r="S292" i="7"/>
  <c r="U292" i="7" s="1"/>
  <c r="S288" i="7"/>
  <c r="U288" i="7" s="1"/>
  <c r="S284" i="7"/>
  <c r="U284" i="7" s="1"/>
  <c r="S280" i="7"/>
  <c r="U280" i="7" s="1"/>
  <c r="S276" i="7"/>
  <c r="U276" i="7" s="1"/>
  <c r="S272" i="7"/>
  <c r="U272" i="7" s="1"/>
  <c r="S268" i="7"/>
  <c r="U268" i="7" s="1"/>
  <c r="S264" i="7"/>
  <c r="U264" i="7" s="1"/>
  <c r="S260" i="7"/>
  <c r="U260" i="7" s="1"/>
  <c r="S256" i="7"/>
  <c r="U256" i="7" s="1"/>
  <c r="S252" i="7"/>
  <c r="U252" i="7" s="1"/>
  <c r="S248" i="7"/>
  <c r="U248" i="7" s="1"/>
  <c r="S244" i="7"/>
  <c r="U244" i="7" s="1"/>
  <c r="S240" i="7"/>
  <c r="U240" i="7" s="1"/>
  <c r="S236" i="7"/>
  <c r="U236" i="7" s="1"/>
  <c r="S232" i="7"/>
  <c r="U232" i="7" s="1"/>
  <c r="S228" i="7"/>
  <c r="U228" i="7" s="1"/>
  <c r="S224" i="7"/>
  <c r="U224" i="7" s="1"/>
  <c r="S220" i="7"/>
  <c r="U220" i="7" s="1"/>
  <c r="S216" i="7"/>
  <c r="U216" i="7" s="1"/>
  <c r="S212" i="7"/>
  <c r="U212" i="7" s="1"/>
  <c r="S208" i="7"/>
  <c r="U208" i="7" s="1"/>
  <c r="S204" i="7"/>
  <c r="U204" i="7" s="1"/>
  <c r="S200" i="7"/>
  <c r="U200" i="7" s="1"/>
  <c r="S196" i="7"/>
  <c r="U196" i="7" s="1"/>
  <c r="S192" i="7"/>
  <c r="U192" i="7" s="1"/>
  <c r="S188" i="7"/>
  <c r="U188" i="7" s="1"/>
  <c r="S184" i="7"/>
  <c r="U184" i="7" s="1"/>
  <c r="S180" i="7"/>
  <c r="U180" i="7" s="1"/>
  <c r="S176" i="7"/>
  <c r="U176" i="7" s="1"/>
  <c r="S172" i="7"/>
  <c r="U172" i="7" s="1"/>
  <c r="S168" i="7"/>
  <c r="U168" i="7" s="1"/>
  <c r="S164" i="7"/>
  <c r="U164" i="7" s="1"/>
  <c r="S160" i="7"/>
  <c r="U160" i="7" s="1"/>
  <c r="S156" i="7"/>
  <c r="U156" i="7" s="1"/>
  <c r="S152" i="7"/>
  <c r="U152" i="7" s="1"/>
  <c r="S148" i="7"/>
  <c r="U148" i="7" s="1"/>
  <c r="S144" i="7"/>
  <c r="U144" i="7" s="1"/>
  <c r="S140" i="7"/>
  <c r="U140" i="7" s="1"/>
  <c r="S136" i="7"/>
  <c r="U136" i="7" s="1"/>
  <c r="S132" i="7"/>
  <c r="U132" i="7" s="1"/>
  <c r="S128" i="7"/>
  <c r="U128" i="7" s="1"/>
  <c r="S124" i="7"/>
  <c r="U124" i="7" s="1"/>
  <c r="S120" i="7"/>
  <c r="U120" i="7" s="1"/>
  <c r="S116" i="7"/>
  <c r="U116" i="7" s="1"/>
  <c r="S112" i="7"/>
  <c r="U112" i="7" s="1"/>
  <c r="S108" i="7"/>
  <c r="U108" i="7" s="1"/>
  <c r="S104" i="7"/>
  <c r="U104" i="7" s="1"/>
  <c r="S100" i="7"/>
  <c r="U100" i="7" s="1"/>
  <c r="S96" i="7"/>
  <c r="U96" i="7" s="1"/>
  <c r="S92" i="7"/>
  <c r="U92" i="7" s="1"/>
  <c r="S88" i="7"/>
  <c r="U88" i="7" s="1"/>
  <c r="S84" i="7"/>
  <c r="U84" i="7" s="1"/>
  <c r="S80" i="7"/>
  <c r="U80" i="7" s="1"/>
  <c r="S76" i="7"/>
  <c r="U76" i="7" s="1"/>
  <c r="S72" i="7"/>
  <c r="U72" i="7" s="1"/>
  <c r="S68" i="7"/>
  <c r="U68" i="7" s="1"/>
  <c r="S64" i="7"/>
  <c r="U64" i="7" s="1"/>
  <c r="S60" i="7"/>
  <c r="U60" i="7" s="1"/>
  <c r="S56" i="7"/>
  <c r="U56" i="7" s="1"/>
  <c r="S52" i="7"/>
  <c r="U52" i="7" s="1"/>
  <c r="S48" i="7"/>
  <c r="U48" i="7" s="1"/>
  <c r="S44" i="7"/>
  <c r="U44" i="7" s="1"/>
  <c r="S40" i="7"/>
  <c r="U40" i="7" s="1"/>
  <c r="S36" i="7"/>
  <c r="U36" i="7" s="1"/>
  <c r="S32" i="7"/>
  <c r="U32" i="7" s="1"/>
  <c r="S28" i="7"/>
  <c r="U28" i="7" s="1"/>
  <c r="S781" i="7"/>
  <c r="U781" i="7" s="1"/>
  <c r="S773" i="7"/>
  <c r="U773" i="7" s="1"/>
  <c r="S765" i="7"/>
  <c r="U765" i="7" s="1"/>
  <c r="S757" i="7"/>
  <c r="U757" i="7" s="1"/>
  <c r="S749" i="7"/>
  <c r="U749" i="7" s="1"/>
  <c r="S741" i="7"/>
  <c r="U741" i="7" s="1"/>
  <c r="S733" i="7"/>
  <c r="U733" i="7" s="1"/>
  <c r="S725" i="7"/>
  <c r="U725" i="7" s="1"/>
  <c r="S717" i="7"/>
  <c r="U717" i="7" s="1"/>
  <c r="S709" i="7"/>
  <c r="U709" i="7" s="1"/>
  <c r="S701" i="7"/>
  <c r="U701" i="7" s="1"/>
  <c r="S693" i="7"/>
  <c r="U693" i="7" s="1"/>
  <c r="S685" i="7"/>
  <c r="U685" i="7" s="1"/>
  <c r="S677" i="7"/>
  <c r="U677" i="7" s="1"/>
  <c r="S669" i="7"/>
  <c r="U669" i="7" s="1"/>
  <c r="S661" i="7"/>
  <c r="U661" i="7" s="1"/>
  <c r="S653" i="7"/>
  <c r="U653" i="7" s="1"/>
  <c r="S645" i="7"/>
  <c r="U645" i="7" s="1"/>
  <c r="S633" i="7"/>
  <c r="U633" i="7" s="1"/>
  <c r="S617" i="7"/>
  <c r="U617" i="7" s="1"/>
  <c r="S601" i="7"/>
  <c r="U601" i="7" s="1"/>
  <c r="S585" i="7"/>
  <c r="U585" i="7" s="1"/>
  <c r="S569" i="7"/>
  <c r="U569" i="7" s="1"/>
  <c r="S553" i="7"/>
  <c r="U553" i="7" s="1"/>
  <c r="S537" i="7"/>
  <c r="U537" i="7" s="1"/>
  <c r="S521" i="7"/>
  <c r="U521" i="7" s="1"/>
  <c r="S505" i="7"/>
  <c r="U505" i="7" s="1"/>
  <c r="S489" i="7"/>
  <c r="U489" i="7" s="1"/>
  <c r="S473" i="7"/>
  <c r="U473" i="7" s="1"/>
  <c r="S457" i="7"/>
  <c r="U457" i="7" s="1"/>
  <c r="S441" i="7"/>
  <c r="U441" i="7" s="1"/>
  <c r="S425" i="7"/>
  <c r="U425" i="7" s="1"/>
  <c r="S409" i="7"/>
  <c r="U409" i="7" s="1"/>
  <c r="S393" i="7"/>
  <c r="U393" i="7" s="1"/>
  <c r="S377" i="7"/>
  <c r="U377" i="7" s="1"/>
  <c r="S361" i="7"/>
  <c r="U361" i="7" s="1"/>
  <c r="S345" i="7"/>
  <c r="U345" i="7" s="1"/>
  <c r="S329" i="7"/>
  <c r="U329" i="7" s="1"/>
  <c r="S313" i="7"/>
  <c r="U313" i="7" s="1"/>
  <c r="S297" i="7"/>
  <c r="U297" i="7" s="1"/>
  <c r="S281" i="7"/>
  <c r="U281" i="7" s="1"/>
  <c r="S265" i="7"/>
  <c r="U265" i="7" s="1"/>
  <c r="S249" i="7"/>
  <c r="U249" i="7" s="1"/>
  <c r="S233" i="7"/>
  <c r="U233" i="7" s="1"/>
  <c r="S217" i="7"/>
  <c r="U217" i="7" s="1"/>
  <c r="S201" i="7"/>
  <c r="U201" i="7" s="1"/>
  <c r="S185" i="7"/>
  <c r="U185" i="7" s="1"/>
  <c r="S169" i="7"/>
  <c r="U169" i="7" s="1"/>
  <c r="S153" i="7"/>
  <c r="U153" i="7" s="1"/>
  <c r="S137" i="7"/>
  <c r="U137" i="7" s="1"/>
  <c r="S121" i="7"/>
  <c r="U121" i="7" s="1"/>
  <c r="S105" i="7"/>
  <c r="U105" i="7" s="1"/>
  <c r="S89" i="7"/>
  <c r="U89" i="7" s="1"/>
  <c r="S73" i="7"/>
  <c r="U73" i="7" s="1"/>
  <c r="S57" i="7"/>
  <c r="U57" i="7" s="1"/>
  <c r="S41" i="7"/>
  <c r="U41" i="7" s="1"/>
  <c r="W895" i="11" l="1"/>
  <c r="W927" i="11"/>
  <c r="W959" i="11"/>
  <c r="W991" i="11"/>
  <c r="W1023" i="11"/>
  <c r="W1055" i="11"/>
  <c r="W1087" i="11"/>
  <c r="W1119" i="11"/>
  <c r="W1151" i="11"/>
  <c r="W1183" i="11"/>
  <c r="W1215" i="11"/>
  <c r="W1247" i="11"/>
  <c r="W1279" i="11"/>
  <c r="W1311" i="11"/>
  <c r="W1343" i="11"/>
  <c r="W1375" i="11"/>
  <c r="W1407" i="11"/>
  <c r="W1439" i="11"/>
  <c r="W1471" i="11"/>
  <c r="W1503" i="11"/>
  <c r="W1535" i="11"/>
  <c r="AA20" i="15"/>
  <c r="AA39" i="13" s="1"/>
  <c r="R43" i="11"/>
  <c r="AA17" i="15"/>
  <c r="AA36" i="13" s="1"/>
  <c r="R40" i="11"/>
  <c r="W40" i="11" s="1"/>
  <c r="AA21" i="15"/>
  <c r="AA40" i="13" s="1"/>
  <c r="R44" i="11"/>
  <c r="W44" i="11" s="1"/>
  <c r="Y20" i="15"/>
  <c r="Y39" i="13" s="1"/>
  <c r="Q43" i="11"/>
  <c r="Y19" i="15"/>
  <c r="Y38" i="13" s="1"/>
  <c r="Q42" i="11"/>
  <c r="W42" i="11" s="1"/>
  <c r="Y16" i="15"/>
  <c r="Y35" i="13" s="1"/>
  <c r="Q39" i="11"/>
  <c r="AA16" i="15"/>
  <c r="AA35" i="13" s="1"/>
  <c r="R39" i="11"/>
  <c r="S26" i="7"/>
  <c r="Y21" i="15"/>
  <c r="Y40" i="13" s="1"/>
  <c r="S24" i="7"/>
  <c r="U24" i="7" s="1"/>
  <c r="AA19" i="15"/>
  <c r="AA38" i="13" s="1"/>
  <c r="S22" i="7"/>
  <c r="U22" i="7" s="1"/>
  <c r="Y17" i="15"/>
  <c r="Y36" i="13" s="1"/>
  <c r="S25" i="7"/>
  <c r="U25" i="7" s="1"/>
  <c r="S21" i="7"/>
  <c r="U21" i="7" s="1"/>
  <c r="U26" i="7"/>
  <c r="C5" i="7"/>
  <c r="AG20" i="15"/>
  <c r="AG21" i="15"/>
  <c r="AG25" i="15"/>
  <c r="AG29" i="15"/>
  <c r="AG33" i="15"/>
  <c r="AG37" i="15"/>
  <c r="AG41" i="15"/>
  <c r="AG45" i="15"/>
  <c r="AG49" i="15"/>
  <c r="AG53" i="15"/>
  <c r="AG57" i="15"/>
  <c r="AG61" i="15"/>
  <c r="AG65" i="15"/>
  <c r="AG69" i="15"/>
  <c r="AG73" i="15"/>
  <c r="AG77" i="15"/>
  <c r="AG81" i="15"/>
  <c r="AG85" i="15"/>
  <c r="AG89" i="15"/>
  <c r="AG93" i="15"/>
  <c r="AG97" i="15"/>
  <c r="AG101" i="15"/>
  <c r="AG105" i="15"/>
  <c r="AG109" i="15"/>
  <c r="AG113" i="15"/>
  <c r="AG117" i="15"/>
  <c r="AG121" i="15"/>
  <c r="AG125" i="15"/>
  <c r="AG129" i="15"/>
  <c r="AG133" i="15"/>
  <c r="AG137" i="15"/>
  <c r="AG141" i="15"/>
  <c r="AG145" i="15"/>
  <c r="AG149" i="15"/>
  <c r="AG153" i="15"/>
  <c r="AG157" i="15"/>
  <c r="AG161" i="15"/>
  <c r="AG165" i="15"/>
  <c r="AG169" i="15"/>
  <c r="AG173" i="15"/>
  <c r="AG177" i="15"/>
  <c r="AG181" i="15"/>
  <c r="AG185" i="15"/>
  <c r="AG189" i="15"/>
  <c r="AG193" i="15"/>
  <c r="AG197" i="15"/>
  <c r="AG201" i="15"/>
  <c r="AG205" i="15"/>
  <c r="AG209" i="15"/>
  <c r="AG213" i="15"/>
  <c r="AG217" i="15"/>
  <c r="AG221" i="15"/>
  <c r="AG225" i="15"/>
  <c r="AG229" i="15"/>
  <c r="AG233" i="15"/>
  <c r="AG237" i="15"/>
  <c r="AG241" i="15"/>
  <c r="AG245" i="15"/>
  <c r="AG249" i="15"/>
  <c r="AG253" i="15"/>
  <c r="AG257" i="15"/>
  <c r="AG261" i="15"/>
  <c r="AG265" i="15"/>
  <c r="AG269" i="15"/>
  <c r="AG273" i="15"/>
  <c r="AG277" i="15"/>
  <c r="AG281" i="15"/>
  <c r="AG285" i="15"/>
  <c r="AG289" i="15"/>
  <c r="AG293" i="15"/>
  <c r="AG297" i="15"/>
  <c r="AG301" i="15"/>
  <c r="AG305" i="15"/>
  <c r="AG309" i="15"/>
  <c r="AG313" i="15"/>
  <c r="AG317" i="15"/>
  <c r="AG321" i="15"/>
  <c r="AG325" i="15"/>
  <c r="AG329" i="15"/>
  <c r="AG333" i="15"/>
  <c r="AG337" i="15"/>
  <c r="AG341" i="15"/>
  <c r="AG345" i="15"/>
  <c r="AG349" i="15"/>
  <c r="AG353" i="15"/>
  <c r="AG357" i="15"/>
  <c r="AG361" i="15"/>
  <c r="AG365" i="15"/>
  <c r="AG369" i="15"/>
  <c r="AG373" i="15"/>
  <c r="AG377" i="15"/>
  <c r="AG381" i="15"/>
  <c r="AG385" i="15"/>
  <c r="AG389" i="15"/>
  <c r="AG393" i="15"/>
  <c r="AG395" i="15"/>
  <c r="AG397" i="15"/>
  <c r="AG401" i="15"/>
  <c r="AG403" i="15"/>
  <c r="AG405" i="15"/>
  <c r="AG407" i="15"/>
  <c r="AG409" i="15"/>
  <c r="AG411" i="15"/>
  <c r="AG413" i="15"/>
  <c r="AG417" i="15"/>
  <c r="AG419" i="15"/>
  <c r="AG421" i="15"/>
  <c r="AG423" i="15"/>
  <c r="AG425" i="15"/>
  <c r="AG427" i="15"/>
  <c r="AG429" i="15"/>
  <c r="AG433" i="15"/>
  <c r="AG435" i="15"/>
  <c r="AG437" i="15"/>
  <c r="AG439" i="15"/>
  <c r="AG441" i="15"/>
  <c r="AG443" i="15"/>
  <c r="AG445" i="15"/>
  <c r="AG449" i="15"/>
  <c r="AG451" i="15"/>
  <c r="AG453" i="15"/>
  <c r="AG455" i="15"/>
  <c r="AG457" i="15"/>
  <c r="AG459" i="15"/>
  <c r="AG461" i="15"/>
  <c r="AG465" i="15"/>
  <c r="AG467" i="15"/>
  <c r="AG469" i="15"/>
  <c r="AG471" i="15"/>
  <c r="AG473" i="15"/>
  <c r="AG475" i="15"/>
  <c r="AG477" i="15"/>
  <c r="AG481" i="15"/>
  <c r="AG483" i="15"/>
  <c r="AG485" i="15"/>
  <c r="AG487" i="15"/>
  <c r="AG489" i="15"/>
  <c r="AG491" i="15"/>
  <c r="AG493" i="15"/>
  <c r="AG497" i="15"/>
  <c r="AG499" i="15"/>
  <c r="AG501" i="15"/>
  <c r="AG503" i="15"/>
  <c r="AG505" i="15"/>
  <c r="AG507" i="15"/>
  <c r="AG509" i="15"/>
  <c r="AG513" i="15"/>
  <c r="AG515" i="15"/>
  <c r="AG517" i="15"/>
  <c r="AG519" i="15"/>
  <c r="AG521" i="15"/>
  <c r="AG523" i="15"/>
  <c r="AG525" i="15"/>
  <c r="AG529" i="15"/>
  <c r="AG531" i="15"/>
  <c r="AG533" i="15"/>
  <c r="AG535" i="15"/>
  <c r="AG537" i="15"/>
  <c r="AG539" i="15"/>
  <c r="AG541" i="15"/>
  <c r="AG545" i="15"/>
  <c r="AG547" i="15"/>
  <c r="AG549" i="15"/>
  <c r="AG551" i="15"/>
  <c r="AG553" i="15"/>
  <c r="AG555" i="15"/>
  <c r="AG557" i="15"/>
  <c r="AG561" i="15"/>
  <c r="AG563" i="15"/>
  <c r="AG565" i="15"/>
  <c r="AG567" i="15"/>
  <c r="AG569" i="15"/>
  <c r="AG571" i="15"/>
  <c r="AG573" i="15"/>
  <c r="AG577" i="15"/>
  <c r="AG579" i="15"/>
  <c r="AG581" i="15"/>
  <c r="AG583" i="15"/>
  <c r="AG585" i="15"/>
  <c r="AG587" i="15"/>
  <c r="AG589" i="15"/>
  <c r="AG593" i="15"/>
  <c r="AG595" i="15"/>
  <c r="AG597" i="15"/>
  <c r="AG599" i="15"/>
  <c r="AG601" i="15"/>
  <c r="AG603" i="15"/>
  <c r="AG605" i="15"/>
  <c r="AG609" i="15"/>
  <c r="AG611" i="15"/>
  <c r="AG613" i="15"/>
  <c r="AG615" i="15"/>
  <c r="AG617" i="15"/>
  <c r="AG619" i="15"/>
  <c r="AG621" i="15"/>
  <c r="AG625" i="15"/>
  <c r="AG627" i="15"/>
  <c r="AG629" i="15"/>
  <c r="AG631" i="15"/>
  <c r="AG633" i="15"/>
  <c r="AG635" i="15"/>
  <c r="AG637" i="15"/>
  <c r="AG641" i="15"/>
  <c r="AG643" i="15"/>
  <c r="AG645" i="15"/>
  <c r="AG647" i="15"/>
  <c r="AG649" i="15"/>
  <c r="AG651" i="15"/>
  <c r="AG653" i="15"/>
  <c r="AG657" i="15"/>
  <c r="AG659" i="15"/>
  <c r="AG661" i="15"/>
  <c r="AG663" i="15"/>
  <c r="AG665" i="15"/>
  <c r="AG667" i="15"/>
  <c r="AG669" i="15"/>
  <c r="AG673" i="15"/>
  <c r="AG675" i="15"/>
  <c r="AG677" i="15"/>
  <c r="AG679" i="15"/>
  <c r="AG681" i="15"/>
  <c r="AG683" i="15"/>
  <c r="AG685" i="15"/>
  <c r="AG689" i="15"/>
  <c r="AG691" i="15"/>
  <c r="AG693" i="15"/>
  <c r="AG695" i="15"/>
  <c r="AG697" i="15"/>
  <c r="AG699" i="15"/>
  <c r="AG701" i="15"/>
  <c r="AG705" i="15"/>
  <c r="AG707" i="15"/>
  <c r="AG709" i="15"/>
  <c r="AG711" i="15"/>
  <c r="AG713" i="15"/>
  <c r="AG715" i="15"/>
  <c r="AG717" i="15"/>
  <c r="AG721" i="15"/>
  <c r="AG723" i="15"/>
  <c r="AG725" i="15"/>
  <c r="AG727" i="15"/>
  <c r="AG729" i="15"/>
  <c r="AG731" i="15"/>
  <c r="AG733" i="15"/>
  <c r="AG737" i="15"/>
  <c r="AG739" i="15"/>
  <c r="AG741" i="15"/>
  <c r="AG743" i="15"/>
  <c r="AG745" i="15"/>
  <c r="AG747" i="15"/>
  <c r="AG749" i="15"/>
  <c r="AG753" i="15"/>
  <c r="AG755" i="15"/>
  <c r="AG757" i="15"/>
  <c r="AG759" i="15"/>
  <c r="AG761" i="15"/>
  <c r="AG763" i="15"/>
  <c r="AG765" i="15"/>
  <c r="AG769" i="15"/>
  <c r="AG771" i="15"/>
  <c r="AG773" i="15"/>
  <c r="AG775" i="15"/>
  <c r="AG777" i="15"/>
  <c r="AG779" i="15"/>
  <c r="AG781" i="15"/>
  <c r="AG785" i="15"/>
  <c r="AG787" i="15"/>
  <c r="AG789" i="15"/>
  <c r="AG791" i="15"/>
  <c r="AG793" i="15"/>
  <c r="AG795" i="15"/>
  <c r="AG797" i="15"/>
  <c r="AG801" i="15"/>
  <c r="AG803" i="15"/>
  <c r="AG805" i="15"/>
  <c r="AG807" i="15"/>
  <c r="AG809" i="15"/>
  <c r="AG811" i="15"/>
  <c r="AG813" i="15"/>
  <c r="AG817" i="15"/>
  <c r="AG819" i="15"/>
  <c r="AG821" i="15"/>
  <c r="AG823" i="15"/>
  <c r="AG825" i="15"/>
  <c r="AG827" i="15"/>
  <c r="AG829" i="15"/>
  <c r="AG833" i="15"/>
  <c r="AG835" i="15"/>
  <c r="AG837" i="15"/>
  <c r="AG838" i="15"/>
  <c r="AG839" i="15"/>
  <c r="AG841" i="15"/>
  <c r="AG843" i="15"/>
  <c r="AG845" i="15"/>
  <c r="AG846" i="15"/>
  <c r="AG849" i="15"/>
  <c r="AG850" i="15"/>
  <c r="AG851" i="15"/>
  <c r="AG853" i="15"/>
  <c r="AG854" i="15"/>
  <c r="AG855" i="15"/>
  <c r="AG857" i="15"/>
  <c r="AG858" i="15"/>
  <c r="AG859" i="15"/>
  <c r="AG861" i="15"/>
  <c r="AG862" i="15"/>
  <c r="AG865" i="15"/>
  <c r="AG866" i="15"/>
  <c r="AG867" i="15"/>
  <c r="AG869" i="15"/>
  <c r="AG871" i="15"/>
  <c r="AG873" i="15"/>
  <c r="AG874" i="15"/>
  <c r="AG875" i="15"/>
  <c r="AG877" i="15"/>
  <c r="AG881" i="15"/>
  <c r="AG882" i="15"/>
  <c r="AG883" i="15"/>
  <c r="AG885" i="15"/>
  <c r="AG886" i="15"/>
  <c r="AG887" i="15"/>
  <c r="AG889" i="15"/>
  <c r="AG890" i="15"/>
  <c r="AG891" i="15"/>
  <c r="AG893" i="15"/>
  <c r="AG894" i="15"/>
  <c r="AG897" i="15"/>
  <c r="AG899" i="15"/>
  <c r="AG901" i="15"/>
  <c r="AG902" i="15"/>
  <c r="AG903" i="15"/>
  <c r="AG905" i="15"/>
  <c r="AG907" i="15"/>
  <c r="AG909" i="15"/>
  <c r="AG910" i="15"/>
  <c r="AG913" i="15"/>
  <c r="AG914" i="15"/>
  <c r="AG915" i="15"/>
  <c r="AG917" i="15"/>
  <c r="AG918" i="15"/>
  <c r="AG919" i="15"/>
  <c r="AG921" i="15"/>
  <c r="AG922" i="15"/>
  <c r="AG923" i="15"/>
  <c r="AG925" i="15"/>
  <c r="AG926" i="15"/>
  <c r="AG929" i="15"/>
  <c r="AG930" i="15"/>
  <c r="AG931" i="15"/>
  <c r="AG933" i="15"/>
  <c r="AG935" i="15"/>
  <c r="AG937" i="15"/>
  <c r="AG938" i="15"/>
  <c r="AG939" i="15"/>
  <c r="AG941" i="15"/>
  <c r="AG945" i="15"/>
  <c r="AG946" i="15"/>
  <c r="AG947" i="15"/>
  <c r="AG949" i="15"/>
  <c r="AG950" i="15"/>
  <c r="AG951" i="15"/>
  <c r="AG953" i="15"/>
  <c r="AG954" i="15"/>
  <c r="AG955" i="15"/>
  <c r="AG957" i="15"/>
  <c r="AG958" i="15"/>
  <c r="AG961" i="15"/>
  <c r="AG963" i="15"/>
  <c r="AG965" i="15"/>
  <c r="AG966" i="15"/>
  <c r="AG967" i="15"/>
  <c r="AG969" i="15"/>
  <c r="AG971" i="15"/>
  <c r="AG973" i="15"/>
  <c r="AG974" i="15"/>
  <c r="AG977" i="15"/>
  <c r="AG978" i="15"/>
  <c r="AG979" i="15"/>
  <c r="AG981" i="15"/>
  <c r="AG982" i="15"/>
  <c r="AG983" i="15"/>
  <c r="AG985" i="15"/>
  <c r="AG986" i="15"/>
  <c r="AG987" i="15"/>
  <c r="AG989" i="15"/>
  <c r="AG990" i="15"/>
  <c r="AG992" i="15"/>
  <c r="AG993" i="15"/>
  <c r="AG994" i="15"/>
  <c r="AG995" i="15"/>
  <c r="AG996" i="15"/>
  <c r="AG997" i="15"/>
  <c r="AG998" i="15"/>
  <c r="AG999" i="15"/>
  <c r="AG1000" i="15"/>
  <c r="AG1001" i="15"/>
  <c r="AG1002" i="15"/>
  <c r="AG1003" i="15"/>
  <c r="AG1004" i="15"/>
  <c r="AG1005" i="15"/>
  <c r="AG1009" i="15"/>
  <c r="AG1010" i="15"/>
  <c r="AG1011" i="15"/>
  <c r="AG1012" i="15"/>
  <c r="AG1013" i="15"/>
  <c r="AG1015" i="15"/>
  <c r="AG1017" i="15"/>
  <c r="AG1018" i="15"/>
  <c r="AG1019" i="15"/>
  <c r="AG1020" i="15"/>
  <c r="AG1021" i="15"/>
  <c r="AG1022" i="15"/>
  <c r="AG1024" i="15"/>
  <c r="AG1025" i="15"/>
  <c r="AG1026" i="15"/>
  <c r="AG1027" i="15"/>
  <c r="AG1028" i="15"/>
  <c r="AG1029" i="15"/>
  <c r="AG1030" i="15"/>
  <c r="AG1031" i="15"/>
  <c r="AG1032" i="15"/>
  <c r="AG1033" i="15"/>
  <c r="AG1034" i="15"/>
  <c r="AG1035" i="15"/>
  <c r="AG1036" i="15"/>
  <c r="AG1037" i="15"/>
  <c r="AG1040" i="15"/>
  <c r="AG1041" i="15"/>
  <c r="AG1042" i="15"/>
  <c r="AG1043" i="15"/>
  <c r="AG1045" i="15"/>
  <c r="AG1047" i="15"/>
  <c r="AG1048" i="15"/>
  <c r="AG1049" i="15"/>
  <c r="AG1050" i="15"/>
  <c r="AG1051" i="15"/>
  <c r="AG1053" i="15"/>
  <c r="AG1054" i="15"/>
  <c r="AG1056" i="15"/>
  <c r="AG1057" i="15"/>
  <c r="AG1058" i="15"/>
  <c r="AG1059" i="15"/>
  <c r="AG1060" i="15"/>
  <c r="AG1061" i="15"/>
  <c r="AG1062" i="15"/>
  <c r="AG1063" i="15"/>
  <c r="AG1064" i="15"/>
  <c r="AG1065" i="15"/>
  <c r="AG1066" i="15"/>
  <c r="AG1067" i="15"/>
  <c r="AG1068" i="15"/>
  <c r="AG1069" i="15"/>
  <c r="AG1073" i="15"/>
  <c r="AG1074" i="15"/>
  <c r="AG1075" i="15"/>
  <c r="AG1076" i="15"/>
  <c r="AG1077" i="15"/>
  <c r="AG1079" i="15"/>
  <c r="AG1081" i="15"/>
  <c r="AG1082" i="15"/>
  <c r="AG1083" i="15"/>
  <c r="AG1084" i="15"/>
  <c r="AG1085" i="15"/>
  <c r="AG1086" i="15"/>
  <c r="AG1088" i="15"/>
  <c r="AG1089" i="15"/>
  <c r="AG1090" i="15"/>
  <c r="AG1091" i="15"/>
  <c r="AG1092" i="15"/>
  <c r="AG1093" i="15"/>
  <c r="AG1094" i="15"/>
  <c r="AG1095" i="15"/>
  <c r="AG1096" i="15"/>
  <c r="AG1097" i="15"/>
  <c r="AG1098" i="15"/>
  <c r="AG1099" i="15"/>
  <c r="AG1100" i="15"/>
  <c r="AG1101" i="15"/>
  <c r="AG1104" i="15"/>
  <c r="AG1105" i="15"/>
  <c r="AG1106" i="15"/>
  <c r="AG1107" i="15"/>
  <c r="AG1109" i="15"/>
  <c r="AG1111" i="15"/>
  <c r="AG1112" i="15"/>
  <c r="AG1113" i="15"/>
  <c r="AG1114" i="15"/>
  <c r="AG1115" i="15"/>
  <c r="AG1117" i="15"/>
  <c r="AG1118" i="15"/>
  <c r="AG1120" i="15"/>
  <c r="AG1121" i="15"/>
  <c r="AG1122" i="15"/>
  <c r="AG1123" i="15"/>
  <c r="AG1124" i="15"/>
  <c r="AG1125" i="15"/>
  <c r="AG1126" i="15"/>
  <c r="AG1127" i="15"/>
  <c r="AG1128" i="15"/>
  <c r="AG1129" i="15"/>
  <c r="AG1130" i="15"/>
  <c r="AG1131" i="15"/>
  <c r="AG1132" i="15"/>
  <c r="AG1133" i="15"/>
  <c r="AG1137" i="15"/>
  <c r="AG1138" i="15"/>
  <c r="AG1139" i="15"/>
  <c r="AG1140" i="15"/>
  <c r="AG1141" i="15"/>
  <c r="AG1143" i="15"/>
  <c r="AG1145" i="15"/>
  <c r="AG1146" i="15"/>
  <c r="AG1147" i="15"/>
  <c r="AG1148" i="15"/>
  <c r="AG1149" i="15"/>
  <c r="AG1150" i="15"/>
  <c r="AG1152" i="15"/>
  <c r="AG1153" i="15"/>
  <c r="AG1154" i="15"/>
  <c r="AG1155" i="15"/>
  <c r="AG1156" i="15"/>
  <c r="AG1157" i="15"/>
  <c r="AG1158" i="15"/>
  <c r="AG1159" i="15"/>
  <c r="AG1160" i="15"/>
  <c r="AG1161" i="15"/>
  <c r="AG1162" i="15"/>
  <c r="AG1163" i="15"/>
  <c r="AG1164" i="15"/>
  <c r="AG1165" i="15"/>
  <c r="AG1168" i="15"/>
  <c r="AG1169" i="15"/>
  <c r="AG1170" i="15"/>
  <c r="AG1171" i="15"/>
  <c r="AG1173" i="15"/>
  <c r="AG1175" i="15"/>
  <c r="AG1176" i="15"/>
  <c r="AG1177" i="15"/>
  <c r="AG1178" i="15"/>
  <c r="AG1179" i="15"/>
  <c r="AG1181" i="15"/>
  <c r="AG1182" i="15"/>
  <c r="AG1184" i="15"/>
  <c r="AG1185" i="15"/>
  <c r="AG1186" i="15"/>
  <c r="AG1187" i="15"/>
  <c r="AG1188" i="15"/>
  <c r="AG1189" i="15"/>
  <c r="AG1190" i="15"/>
  <c r="AG1191" i="15"/>
  <c r="AG1192" i="15"/>
  <c r="AG1193" i="15"/>
  <c r="AG1194" i="15"/>
  <c r="AG1195" i="15"/>
  <c r="AG1196" i="15"/>
  <c r="AG1197" i="15"/>
  <c r="AG1201" i="15"/>
  <c r="AG1202" i="15"/>
  <c r="AG1203" i="15"/>
  <c r="AG1204" i="15"/>
  <c r="AG1205" i="15"/>
  <c r="AG1207" i="15"/>
  <c r="AG1209" i="15"/>
  <c r="AG1210" i="15"/>
  <c r="AG1211" i="15"/>
  <c r="AG1212" i="15"/>
  <c r="AG1213" i="15"/>
  <c r="AG1214" i="15"/>
  <c r="AG1216" i="15"/>
  <c r="AG1217" i="15"/>
  <c r="AG1218" i="15"/>
  <c r="AG1219" i="15"/>
  <c r="AG1220" i="15"/>
  <c r="AG1221" i="15"/>
  <c r="AG1222" i="15"/>
  <c r="AG1223" i="15"/>
  <c r="AG1224" i="15"/>
  <c r="AG1225" i="15"/>
  <c r="AG1226" i="15"/>
  <c r="AG1227" i="15"/>
  <c r="AG1228" i="15"/>
  <c r="AG1229" i="15"/>
  <c r="AG1232" i="15"/>
  <c r="AG1233" i="15"/>
  <c r="AG1234" i="15"/>
  <c r="AG1235" i="15"/>
  <c r="AG1237" i="15"/>
  <c r="AG1239" i="15"/>
  <c r="AG1240" i="15"/>
  <c r="AG1241" i="15"/>
  <c r="AG1242" i="15"/>
  <c r="AG1243" i="15"/>
  <c r="AG1245" i="15"/>
  <c r="AG1246" i="15"/>
  <c r="AG1248" i="15"/>
  <c r="AG1249" i="15"/>
  <c r="AG1250" i="15"/>
  <c r="AG1251" i="15"/>
  <c r="AG1252" i="15"/>
  <c r="AG1253" i="15"/>
  <c r="AG1254" i="15"/>
  <c r="AG1255" i="15"/>
  <c r="AG1256" i="15"/>
  <c r="AG1257" i="15"/>
  <c r="AG1258" i="15"/>
  <c r="AG1259" i="15"/>
  <c r="AG1260" i="15"/>
  <c r="AG1261" i="15"/>
  <c r="AG1265" i="15"/>
  <c r="AG1266" i="15"/>
  <c r="AG1267" i="15"/>
  <c r="AG1268" i="15"/>
  <c r="AG1269" i="15"/>
  <c r="AG1271" i="15"/>
  <c r="AG1273" i="15"/>
  <c r="AG1274" i="15"/>
  <c r="AG1275" i="15"/>
  <c r="AG1276" i="15"/>
  <c r="AG1277" i="15"/>
  <c r="AG1278" i="15"/>
  <c r="AG1280" i="15"/>
  <c r="AG1281" i="15"/>
  <c r="AG1282" i="15"/>
  <c r="AG1283" i="15"/>
  <c r="AG1284" i="15"/>
  <c r="AG1285" i="15"/>
  <c r="AG1286" i="15"/>
  <c r="AG1287" i="15"/>
  <c r="AG1288" i="15"/>
  <c r="AG1289" i="15"/>
  <c r="AG1290" i="15"/>
  <c r="AG1291" i="15"/>
  <c r="AG1292" i="15"/>
  <c r="AG1293" i="15"/>
  <c r="AG1296" i="15"/>
  <c r="AG1297" i="15"/>
  <c r="AG1298" i="15"/>
  <c r="AG1299" i="15"/>
  <c r="AG1301" i="15"/>
  <c r="AG1303" i="15"/>
  <c r="AG1304" i="15"/>
  <c r="AG1305" i="15"/>
  <c r="AG1306" i="15"/>
  <c r="AG1307" i="15"/>
  <c r="AG1309" i="15"/>
  <c r="AG1310" i="15"/>
  <c r="AG1312" i="15"/>
  <c r="AG1313" i="15"/>
  <c r="AG1314" i="15"/>
  <c r="AG1315" i="15"/>
  <c r="AG1316" i="15"/>
  <c r="AG1317" i="15"/>
  <c r="AG1318" i="15"/>
  <c r="AG1319" i="15"/>
  <c r="AG1320" i="15"/>
  <c r="AG1321" i="15"/>
  <c r="AG1322" i="15"/>
  <c r="AG1323" i="15"/>
  <c r="AG1324" i="15"/>
  <c r="AG1325" i="15"/>
  <c r="AG1329" i="15"/>
  <c r="AG1330" i="15"/>
  <c r="AG1331" i="15"/>
  <c r="AG1332" i="15"/>
  <c r="AG1333" i="15"/>
  <c r="AG1335" i="15"/>
  <c r="AG1337" i="15"/>
  <c r="AG1338" i="15"/>
  <c r="AG1339" i="15"/>
  <c r="AG1340" i="15"/>
  <c r="AG1341" i="15"/>
  <c r="AG1342" i="15"/>
  <c r="AG1344" i="15"/>
  <c r="AG1345" i="15"/>
  <c r="AG1346" i="15"/>
  <c r="AG1347" i="15"/>
  <c r="AG1348" i="15"/>
  <c r="AG1349" i="15"/>
  <c r="AG1350" i="15"/>
  <c r="AG1351" i="15"/>
  <c r="AG1352" i="15"/>
  <c r="AG1353" i="15"/>
  <c r="AG1354" i="15"/>
  <c r="AG1355" i="15"/>
  <c r="AG1356" i="15"/>
  <c r="AG1357" i="15"/>
  <c r="AG1360" i="15"/>
  <c r="AG1361" i="15"/>
  <c r="AG1362" i="15"/>
  <c r="AG1363" i="15"/>
  <c r="AG1365" i="15"/>
  <c r="AG1367" i="15"/>
  <c r="AG1368" i="15"/>
  <c r="AG1369" i="15"/>
  <c r="AG1370" i="15"/>
  <c r="AG1371" i="15"/>
  <c r="AG1373" i="15"/>
  <c r="AG1374" i="15"/>
  <c r="AG1376" i="15"/>
  <c r="AG1377" i="15"/>
  <c r="AG1378" i="15"/>
  <c r="AG1379" i="15"/>
  <c r="AG1380" i="15"/>
  <c r="AG1381" i="15"/>
  <c r="AG1382" i="15"/>
  <c r="AG1383" i="15"/>
  <c r="AG1384" i="15"/>
  <c r="AG1385" i="15"/>
  <c r="AG1386" i="15"/>
  <c r="AG1387" i="15"/>
  <c r="AG1388" i="15"/>
  <c r="AG1389" i="15"/>
  <c r="AG1393" i="15"/>
  <c r="AG1394" i="15"/>
  <c r="AG1395" i="15"/>
  <c r="AG1396" i="15"/>
  <c r="AG1397" i="15"/>
  <c r="AG1399" i="15"/>
  <c r="AG1401" i="15"/>
  <c r="AG1402" i="15"/>
  <c r="AG1403" i="15"/>
  <c r="AG1404" i="15"/>
  <c r="AG1405" i="15"/>
  <c r="AG1406" i="15"/>
  <c r="AG1408" i="15"/>
  <c r="AG1409" i="15"/>
  <c r="AG1410" i="15"/>
  <c r="AG1411" i="15"/>
  <c r="AG1412" i="15"/>
  <c r="AG1413" i="15"/>
  <c r="AG1414" i="15"/>
  <c r="AG1415" i="15"/>
  <c r="AG1416" i="15"/>
  <c r="AG1417" i="15"/>
  <c r="AG1418" i="15"/>
  <c r="AG1419" i="15"/>
  <c r="AG1420" i="15"/>
  <c r="AG1421" i="15"/>
  <c r="AG1424" i="15"/>
  <c r="AG1425" i="15"/>
  <c r="AG1426" i="15"/>
  <c r="AG1427" i="15"/>
  <c r="AG1429" i="15"/>
  <c r="AG1431" i="15"/>
  <c r="AG1432" i="15"/>
  <c r="AG1433" i="15"/>
  <c r="AG1434" i="15"/>
  <c r="AG1435" i="15"/>
  <c r="AG1437" i="15"/>
  <c r="AG1438" i="15"/>
  <c r="AG1440" i="15"/>
  <c r="AG1441" i="15"/>
  <c r="AG1442" i="15"/>
  <c r="AG1443" i="15"/>
  <c r="AG1444" i="15"/>
  <c r="AG1445" i="15"/>
  <c r="AG1446" i="15"/>
  <c r="AG1447" i="15"/>
  <c r="AG1448" i="15"/>
  <c r="AG1449" i="15"/>
  <c r="AG1450" i="15"/>
  <c r="AG1451" i="15"/>
  <c r="AG1452" i="15"/>
  <c r="AG1453" i="15"/>
  <c r="AG1457" i="15"/>
  <c r="AG1458" i="15"/>
  <c r="AG1459" i="15"/>
  <c r="AG1460" i="15"/>
  <c r="AG1461" i="15"/>
  <c r="AG1463" i="15"/>
  <c r="AG1465" i="15"/>
  <c r="AG1466" i="15"/>
  <c r="AG1467" i="15"/>
  <c r="AG1468" i="15"/>
  <c r="AG1469" i="15"/>
  <c r="AG1470" i="15"/>
  <c r="AG1471" i="15"/>
  <c r="AG1473" i="15"/>
  <c r="AG1474" i="15"/>
  <c r="AG1475" i="15"/>
  <c r="AG1476" i="15"/>
  <c r="AG1477" i="15"/>
  <c r="AG1478" i="15"/>
  <c r="AG1479" i="15"/>
  <c r="AG1481" i="15"/>
  <c r="AG1483" i="15"/>
  <c r="AG1484" i="15"/>
  <c r="AG1485" i="15"/>
  <c r="AG1486" i="15"/>
  <c r="AG1487" i="15"/>
  <c r="AG1489" i="15"/>
  <c r="AG1490" i="15"/>
  <c r="AG1491" i="15"/>
  <c r="AG1492" i="15"/>
  <c r="AG1493" i="15"/>
  <c r="AG1495" i="15"/>
  <c r="AG1497" i="15"/>
  <c r="AG1498" i="15"/>
  <c r="AG1499" i="15"/>
  <c r="AG1500" i="15"/>
  <c r="AG1501" i="15"/>
  <c r="AG1502" i="15"/>
  <c r="AG1503" i="15"/>
  <c r="AG1505" i="15"/>
  <c r="AG1506" i="15"/>
  <c r="AG1507" i="15"/>
  <c r="AG1508" i="15"/>
  <c r="AG1509" i="15"/>
  <c r="AG1510" i="15"/>
  <c r="AG1511" i="15"/>
  <c r="AG1513" i="15"/>
  <c r="AG22" i="15"/>
  <c r="AG23" i="15"/>
  <c r="AG24" i="15"/>
  <c r="AG26" i="15"/>
  <c r="AG27" i="15"/>
  <c r="AG28" i="15"/>
  <c r="AG30" i="15"/>
  <c r="AG31" i="15"/>
  <c r="AG32" i="15"/>
  <c r="AG34" i="15"/>
  <c r="AG35" i="15"/>
  <c r="AG36" i="15"/>
  <c r="AG38" i="15"/>
  <c r="AG39" i="15"/>
  <c r="AG40" i="15"/>
  <c r="AG42" i="15"/>
  <c r="AG43" i="15"/>
  <c r="AG44" i="15"/>
  <c r="AG46" i="15"/>
  <c r="AG47" i="15"/>
  <c r="AG48" i="15"/>
  <c r="AG50" i="15"/>
  <c r="AG51" i="15"/>
  <c r="AG52" i="15"/>
  <c r="AG54" i="15"/>
  <c r="AG55" i="15"/>
  <c r="AG56" i="15"/>
  <c r="AG58" i="15"/>
  <c r="AG59" i="15"/>
  <c r="AG60" i="15"/>
  <c r="AG62" i="15"/>
  <c r="AG63" i="15"/>
  <c r="AG64" i="15"/>
  <c r="AG66" i="15"/>
  <c r="AG67" i="15"/>
  <c r="AG68" i="15"/>
  <c r="AG70" i="15"/>
  <c r="AG71" i="15"/>
  <c r="AG72" i="15"/>
  <c r="AG74" i="15"/>
  <c r="AG75" i="15"/>
  <c r="AG76" i="15"/>
  <c r="AG78" i="15"/>
  <c r="AG79" i="15"/>
  <c r="AG80" i="15"/>
  <c r="AG82" i="15"/>
  <c r="AG83" i="15"/>
  <c r="AG84" i="15"/>
  <c r="AG86" i="15"/>
  <c r="AG87" i="15"/>
  <c r="AG88" i="15"/>
  <c r="AG90" i="15"/>
  <c r="AG91" i="15"/>
  <c r="AG92" i="15"/>
  <c r="AG94" i="15"/>
  <c r="AG95" i="15"/>
  <c r="AG96" i="15"/>
  <c r="AG98" i="15"/>
  <c r="AG99" i="15"/>
  <c r="AG100" i="15"/>
  <c r="AG102" i="15"/>
  <c r="AG103" i="15"/>
  <c r="AG104" i="15"/>
  <c r="AG106" i="15"/>
  <c r="AG107" i="15"/>
  <c r="AG108" i="15"/>
  <c r="AG110" i="15"/>
  <c r="AG111" i="15"/>
  <c r="AG112" i="15"/>
  <c r="AG114" i="15"/>
  <c r="AG115" i="15"/>
  <c r="AG116" i="15"/>
  <c r="AG118" i="15"/>
  <c r="AG119" i="15"/>
  <c r="AG120" i="15"/>
  <c r="AG122" i="15"/>
  <c r="AG123" i="15"/>
  <c r="AG124" i="15"/>
  <c r="AG126" i="15"/>
  <c r="AG127" i="15"/>
  <c r="AG128" i="15"/>
  <c r="AG130" i="15"/>
  <c r="AG131" i="15"/>
  <c r="AG132" i="15"/>
  <c r="AG134" i="15"/>
  <c r="AG135" i="15"/>
  <c r="AG136" i="15"/>
  <c r="AG138" i="15"/>
  <c r="AG139" i="15"/>
  <c r="AG140" i="15"/>
  <c r="AG142" i="15"/>
  <c r="AG143" i="15"/>
  <c r="AG144" i="15"/>
  <c r="AG146" i="15"/>
  <c r="AG147" i="15"/>
  <c r="AG148" i="15"/>
  <c r="AG150" i="15"/>
  <c r="AG151" i="15"/>
  <c r="AG152" i="15"/>
  <c r="AG154" i="15"/>
  <c r="AG155" i="15"/>
  <c r="AG156" i="15"/>
  <c r="AG158" i="15"/>
  <c r="AG159" i="15"/>
  <c r="AG160" i="15"/>
  <c r="AG162" i="15"/>
  <c r="AG163" i="15"/>
  <c r="AG164" i="15"/>
  <c r="AG166" i="15"/>
  <c r="AG167" i="15"/>
  <c r="AG168" i="15"/>
  <c r="AG170" i="15"/>
  <c r="AG171" i="15"/>
  <c r="AG172" i="15"/>
  <c r="AG174" i="15"/>
  <c r="AG175" i="15"/>
  <c r="AG176" i="15"/>
  <c r="AG178" i="15"/>
  <c r="AG179" i="15"/>
  <c r="AG180" i="15"/>
  <c r="AG182" i="15"/>
  <c r="AG183" i="15"/>
  <c r="AG184" i="15"/>
  <c r="AG186" i="15"/>
  <c r="AG187" i="15"/>
  <c r="AG188" i="15"/>
  <c r="AG190" i="15"/>
  <c r="AG191" i="15"/>
  <c r="AG192" i="15"/>
  <c r="AG194" i="15"/>
  <c r="AG195" i="15"/>
  <c r="AG196" i="15"/>
  <c r="AG198" i="15"/>
  <c r="AG199" i="15"/>
  <c r="AG200" i="15"/>
  <c r="AG202" i="15"/>
  <c r="AG203" i="15"/>
  <c r="AG204" i="15"/>
  <c r="AG206" i="15"/>
  <c r="AG207" i="15"/>
  <c r="AG208" i="15"/>
  <c r="AG210" i="15"/>
  <c r="AG211" i="15"/>
  <c r="AG212" i="15"/>
  <c r="AG214" i="15"/>
  <c r="AG215" i="15"/>
  <c r="AG216" i="15"/>
  <c r="AG218" i="15"/>
  <c r="AG219" i="15"/>
  <c r="AG220" i="15"/>
  <c r="AG222" i="15"/>
  <c r="AG223" i="15"/>
  <c r="AG224" i="15"/>
  <c r="AG226" i="15"/>
  <c r="AG227" i="15"/>
  <c r="AG228" i="15"/>
  <c r="AG230" i="15"/>
  <c r="AG231" i="15"/>
  <c r="AG232" i="15"/>
  <c r="AG234" i="15"/>
  <c r="AG235" i="15"/>
  <c r="AG236" i="15"/>
  <c r="AG238" i="15"/>
  <c r="AG239" i="15"/>
  <c r="AG240" i="15"/>
  <c r="AG242" i="15"/>
  <c r="AG243" i="15"/>
  <c r="AG244" i="15"/>
  <c r="AG246" i="15"/>
  <c r="AG247" i="15"/>
  <c r="AG248" i="15"/>
  <c r="AG250" i="15"/>
  <c r="AG251" i="15"/>
  <c r="AG252" i="15"/>
  <c r="AG254" i="15"/>
  <c r="AG255" i="15"/>
  <c r="AG256" i="15"/>
  <c r="AG258" i="15"/>
  <c r="AG259" i="15"/>
  <c r="AG260" i="15"/>
  <c r="AG262" i="15"/>
  <c r="AG263" i="15"/>
  <c r="AG264" i="15"/>
  <c r="AG266" i="15"/>
  <c r="AG267" i="15"/>
  <c r="AG268" i="15"/>
  <c r="AG270" i="15"/>
  <c r="AG271" i="15"/>
  <c r="AG272" i="15"/>
  <c r="AG274" i="15"/>
  <c r="AG275" i="15"/>
  <c r="AG276" i="15"/>
  <c r="AG278" i="15"/>
  <c r="AG279" i="15"/>
  <c r="AG280" i="15"/>
  <c r="AG282" i="15"/>
  <c r="AG283" i="15"/>
  <c r="AG284" i="15"/>
  <c r="AG286" i="15"/>
  <c r="AG287" i="15"/>
  <c r="AG288" i="15"/>
  <c r="AG290" i="15"/>
  <c r="AG291" i="15"/>
  <c r="AG292" i="15"/>
  <c r="AG294" i="15"/>
  <c r="AG295" i="15"/>
  <c r="AG296" i="15"/>
  <c r="AG298" i="15"/>
  <c r="AG299" i="15"/>
  <c r="AG300" i="15"/>
  <c r="AG302" i="15"/>
  <c r="AG303" i="15"/>
  <c r="AG304" i="15"/>
  <c r="AG306" i="15"/>
  <c r="AG307" i="15"/>
  <c r="AG308" i="15"/>
  <c r="AG310" i="15"/>
  <c r="AG311" i="15"/>
  <c r="AG312" i="15"/>
  <c r="AG314" i="15"/>
  <c r="AG315" i="15"/>
  <c r="AG316" i="15"/>
  <c r="AG318" i="15"/>
  <c r="AG319" i="15"/>
  <c r="AG320" i="15"/>
  <c r="AG322" i="15"/>
  <c r="AG323" i="15"/>
  <c r="AG324" i="15"/>
  <c r="AG326" i="15"/>
  <c r="AG327" i="15"/>
  <c r="AG328" i="15"/>
  <c r="AG330" i="15"/>
  <c r="AG331" i="15"/>
  <c r="AG332" i="15"/>
  <c r="AG334" i="15"/>
  <c r="AG335" i="15"/>
  <c r="AG336" i="15"/>
  <c r="AG338" i="15"/>
  <c r="AG339" i="15"/>
  <c r="AG340" i="15"/>
  <c r="AG342" i="15"/>
  <c r="AG343" i="15"/>
  <c r="AG344" i="15"/>
  <c r="AG346" i="15"/>
  <c r="AG347" i="15"/>
  <c r="AG348" i="15"/>
  <c r="AG350" i="15"/>
  <c r="AG351" i="15"/>
  <c r="AG352" i="15"/>
  <c r="AG354" i="15"/>
  <c r="AG355" i="15"/>
  <c r="AG356" i="15"/>
  <c r="AG358" i="15"/>
  <c r="AG359" i="15"/>
  <c r="AG360" i="15"/>
  <c r="AG362" i="15"/>
  <c r="AG363" i="15"/>
  <c r="AG364" i="15"/>
  <c r="AG366" i="15"/>
  <c r="AG367" i="15"/>
  <c r="AG368" i="15"/>
  <c r="AG370" i="15"/>
  <c r="AG371" i="15"/>
  <c r="AG372" i="15"/>
  <c r="AG374" i="15"/>
  <c r="AG375" i="15"/>
  <c r="AG376" i="15"/>
  <c r="AG378" i="15"/>
  <c r="AG379" i="15"/>
  <c r="AG380" i="15"/>
  <c r="AG382" i="15"/>
  <c r="AG383" i="15"/>
  <c r="AG384" i="15"/>
  <c r="AG386" i="15"/>
  <c r="AG387" i="15"/>
  <c r="AG388" i="15"/>
  <c r="AG390" i="15"/>
  <c r="AG391" i="15"/>
  <c r="AG392" i="15"/>
  <c r="AG394" i="15"/>
  <c r="AG396" i="15"/>
  <c r="AG398" i="15"/>
  <c r="AG399" i="15"/>
  <c r="AG400" i="15"/>
  <c r="AG402" i="15"/>
  <c r="AG404" i="15"/>
  <c r="AG406" i="15"/>
  <c r="AG408" i="15"/>
  <c r="AG410" i="15"/>
  <c r="AG412" i="15"/>
  <c r="AG414" i="15"/>
  <c r="AG415" i="15"/>
  <c r="AG416" i="15"/>
  <c r="AG418" i="15"/>
  <c r="AG420" i="15"/>
  <c r="AG422" i="15"/>
  <c r="AG424" i="15"/>
  <c r="AG426" i="15"/>
  <c r="AG428" i="15"/>
  <c r="AG430" i="15"/>
  <c r="AG431" i="15"/>
  <c r="AG432" i="15"/>
  <c r="AG434" i="15"/>
  <c r="AG436" i="15"/>
  <c r="AG438" i="15"/>
  <c r="AG440" i="15"/>
  <c r="AG442" i="15"/>
  <c r="AG444" i="15"/>
  <c r="AG446" i="15"/>
  <c r="AG447" i="15"/>
  <c r="AG448" i="15"/>
  <c r="AG450" i="15"/>
  <c r="AG452" i="15"/>
  <c r="AG454" i="15"/>
  <c r="AG456" i="15"/>
  <c r="AG458" i="15"/>
  <c r="AG460" i="15"/>
  <c r="AG462" i="15"/>
  <c r="AG463" i="15"/>
  <c r="AG464" i="15"/>
  <c r="AG466" i="15"/>
  <c r="AG468" i="15"/>
  <c r="AG470" i="15"/>
  <c r="AG472" i="15"/>
  <c r="AG474" i="15"/>
  <c r="AG476" i="15"/>
  <c r="AG478" i="15"/>
  <c r="AG479" i="15"/>
  <c r="AG480" i="15"/>
  <c r="AG482" i="15"/>
  <c r="AG484" i="15"/>
  <c r="AG486" i="15"/>
  <c r="AG488" i="15"/>
  <c r="AG490" i="15"/>
  <c r="AG492" i="15"/>
  <c r="AG494" i="15"/>
  <c r="AG495" i="15"/>
  <c r="AG496" i="15"/>
  <c r="AG498" i="15"/>
  <c r="AG500" i="15"/>
  <c r="AG502" i="15"/>
  <c r="AG504" i="15"/>
  <c r="AG506" i="15"/>
  <c r="AG508" i="15"/>
  <c r="AG510" i="15"/>
  <c r="AG511" i="15"/>
  <c r="AG512" i="15"/>
  <c r="AG514" i="15"/>
  <c r="AG516" i="15"/>
  <c r="AG518" i="15"/>
  <c r="AG520" i="15"/>
  <c r="AG522" i="15"/>
  <c r="AG524" i="15"/>
  <c r="AG526" i="15"/>
  <c r="AG527" i="15"/>
  <c r="AG528" i="15"/>
  <c r="AG530" i="15"/>
  <c r="AG532" i="15"/>
  <c r="AG534" i="15"/>
  <c r="AG536" i="15"/>
  <c r="AG538" i="15"/>
  <c r="AG540" i="15"/>
  <c r="AG542" i="15"/>
  <c r="AG543" i="15"/>
  <c r="AG544" i="15"/>
  <c r="AG546" i="15"/>
  <c r="AG548" i="15"/>
  <c r="AG550" i="15"/>
  <c r="AG552" i="15"/>
  <c r="AG554" i="15"/>
  <c r="AG556" i="15"/>
  <c r="AG558" i="15"/>
  <c r="AG559" i="15"/>
  <c r="AG560" i="15"/>
  <c r="AG562" i="15"/>
  <c r="AG564" i="15"/>
  <c r="AG566" i="15"/>
  <c r="AG568" i="15"/>
  <c r="AG570" i="15"/>
  <c r="AG572" i="15"/>
  <c r="AG574" i="15"/>
  <c r="AG575" i="15"/>
  <c r="AG576" i="15"/>
  <c r="AG578" i="15"/>
  <c r="AG580" i="15"/>
  <c r="AG582" i="15"/>
  <c r="AG584" i="15"/>
  <c r="AG586" i="15"/>
  <c r="AG588" i="15"/>
  <c r="AG590" i="15"/>
  <c r="AG591" i="15"/>
  <c r="AG592" i="15"/>
  <c r="AG594" i="15"/>
  <c r="AG596" i="15"/>
  <c r="AG598" i="15"/>
  <c r="AG600" i="15"/>
  <c r="AG602" i="15"/>
  <c r="AG604" i="15"/>
  <c r="AG606" i="15"/>
  <c r="AG607" i="15"/>
  <c r="AG608" i="15"/>
  <c r="AG610" i="15"/>
  <c r="AG612" i="15"/>
  <c r="AG614" i="15"/>
  <c r="AG616" i="15"/>
  <c r="AG618" i="15"/>
  <c r="AG620" i="15"/>
  <c r="AG622" i="15"/>
  <c r="AG623" i="15"/>
  <c r="AG624" i="15"/>
  <c r="AG626" i="15"/>
  <c r="AG628" i="15"/>
  <c r="AG630" i="15"/>
  <c r="AG632" i="15"/>
  <c r="AG634" i="15"/>
  <c r="AG636" i="15"/>
  <c r="AG638" i="15"/>
  <c r="AG639" i="15"/>
  <c r="AG640" i="15"/>
  <c r="AG642" i="15"/>
  <c r="AG644" i="15"/>
  <c r="AG646" i="15"/>
  <c r="AG648" i="15"/>
  <c r="AG650" i="15"/>
  <c r="AG652" i="15"/>
  <c r="AG654" i="15"/>
  <c r="AG655" i="15"/>
  <c r="AG656" i="15"/>
  <c r="AG658" i="15"/>
  <c r="AG660" i="15"/>
  <c r="AG662" i="15"/>
  <c r="AG664" i="15"/>
  <c r="AG666" i="15"/>
  <c r="AG668" i="15"/>
  <c r="AG670" i="15"/>
  <c r="AG671" i="15"/>
  <c r="AG672" i="15"/>
  <c r="AG674" i="15"/>
  <c r="AG676" i="15"/>
  <c r="AG678" i="15"/>
  <c r="AG680" i="15"/>
  <c r="AG682" i="15"/>
  <c r="AG684" i="15"/>
  <c r="AG686" i="15"/>
  <c r="AG687" i="15"/>
  <c r="AG688" i="15"/>
  <c r="AG690" i="15"/>
  <c r="AG692" i="15"/>
  <c r="AG694" i="15"/>
  <c r="AG696" i="15"/>
  <c r="AG698" i="15"/>
  <c r="AG700" i="15"/>
  <c r="AG702" i="15"/>
  <c r="AG703" i="15"/>
  <c r="AG704" i="15"/>
  <c r="AG706" i="15"/>
  <c r="AG708" i="15"/>
  <c r="AG710" i="15"/>
  <c r="AG712" i="15"/>
  <c r="AG714" i="15"/>
  <c r="AG716" i="15"/>
  <c r="AG718" i="15"/>
  <c r="AG719" i="15"/>
  <c r="AG720" i="15"/>
  <c r="AG722" i="15"/>
  <c r="AG724" i="15"/>
  <c r="AG726" i="15"/>
  <c r="AG728" i="15"/>
  <c r="AG730" i="15"/>
  <c r="AG732" i="15"/>
  <c r="AG734" i="15"/>
  <c r="AG735" i="15"/>
  <c r="AG736" i="15"/>
  <c r="AG738" i="15"/>
  <c r="AG740" i="15"/>
  <c r="AG742" i="15"/>
  <c r="AG744" i="15"/>
  <c r="AG746" i="15"/>
  <c r="AG748" i="15"/>
  <c r="AG750" i="15"/>
  <c r="AG751" i="15"/>
  <c r="AG752" i="15"/>
  <c r="AG754" i="15"/>
  <c r="AG756" i="15"/>
  <c r="AG758" i="15"/>
  <c r="AG760" i="15"/>
  <c r="AG762" i="15"/>
  <c r="AG764" i="15"/>
  <c r="AG766" i="15"/>
  <c r="AG767" i="15"/>
  <c r="AG768" i="15"/>
  <c r="AG770" i="15"/>
  <c r="AG772" i="15"/>
  <c r="AG774" i="15"/>
  <c r="AG776" i="15"/>
  <c r="AG778" i="15"/>
  <c r="AG780" i="15"/>
  <c r="AG782" i="15"/>
  <c r="AG783" i="15"/>
  <c r="AG784" i="15"/>
  <c r="AG786" i="15"/>
  <c r="AG788" i="15"/>
  <c r="AG790" i="15"/>
  <c r="AG792" i="15"/>
  <c r="AG794" i="15"/>
  <c r="AG796" i="15"/>
  <c r="AG798" i="15"/>
  <c r="AG799" i="15"/>
  <c r="AG800" i="15"/>
  <c r="AG802" i="15"/>
  <c r="AG804" i="15"/>
  <c r="AG806" i="15"/>
  <c r="AG808" i="15"/>
  <c r="AG810" i="15"/>
  <c r="AG812" i="15"/>
  <c r="AG814" i="15"/>
  <c r="AG815" i="15"/>
  <c r="AG816" i="15"/>
  <c r="AG818" i="15"/>
  <c r="AG820" i="15"/>
  <c r="AG822" i="15"/>
  <c r="AG824" i="15"/>
  <c r="AG826" i="15"/>
  <c r="AG828" i="15"/>
  <c r="AG830" i="15"/>
  <c r="AG831" i="15"/>
  <c r="AG832" i="15"/>
  <c r="AG834" i="15"/>
  <c r="AG836" i="15"/>
  <c r="AG840" i="15"/>
  <c r="AG842" i="15"/>
  <c r="AG844" i="15"/>
  <c r="AG847" i="15"/>
  <c r="AG848" i="15"/>
  <c r="AG852" i="15"/>
  <c r="AG856" i="15"/>
  <c r="AG860" i="15"/>
  <c r="AG863" i="15"/>
  <c r="AG864" i="15"/>
  <c r="AG868" i="15"/>
  <c r="AG870" i="15"/>
  <c r="AG872" i="15"/>
  <c r="AG876" i="15"/>
  <c r="AG878" i="15"/>
  <c r="AG879" i="15"/>
  <c r="AG880" i="15"/>
  <c r="AG884" i="15"/>
  <c r="AG888" i="15"/>
  <c r="AG892" i="15"/>
  <c r="AG895" i="15"/>
  <c r="AG896" i="15"/>
  <c r="AG898" i="15"/>
  <c r="AG900" i="15"/>
  <c r="AG904" i="15"/>
  <c r="AG906" i="15"/>
  <c r="AG908" i="15"/>
  <c r="AG911" i="15"/>
  <c r="AG912" i="15"/>
  <c r="AG916" i="15"/>
  <c r="AG920" i="15"/>
  <c r="AG924" i="15"/>
  <c r="AG927" i="15"/>
  <c r="AG928" i="15"/>
  <c r="AG932" i="15"/>
  <c r="AG934" i="15"/>
  <c r="AG936" i="15"/>
  <c r="AG940" i="15"/>
  <c r="AG942" i="15"/>
  <c r="AG943" i="15"/>
  <c r="AG944" i="15"/>
  <c r="AG948" i="15"/>
  <c r="AG952" i="15"/>
  <c r="AG956" i="15"/>
  <c r="AG959" i="15"/>
  <c r="AG960" i="15"/>
  <c r="AG962" i="15"/>
  <c r="AG964" i="15"/>
  <c r="AG968" i="15"/>
  <c r="AG970" i="15"/>
  <c r="AG972" i="15"/>
  <c r="AG975" i="15"/>
  <c r="AG976" i="15"/>
  <c r="AG980" i="15"/>
  <c r="AG984" i="15"/>
  <c r="AG988" i="15"/>
  <c r="AG991" i="15"/>
  <c r="AG1006" i="15"/>
  <c r="AG1007" i="15"/>
  <c r="AG1008" i="15"/>
  <c r="AG1014" i="15"/>
  <c r="AG1016" i="15"/>
  <c r="AG1023" i="15"/>
  <c r="AG1038" i="15"/>
  <c r="AG1039" i="15"/>
  <c r="AG1044" i="15"/>
  <c r="AG1046" i="15"/>
  <c r="AG1052" i="15"/>
  <c r="AG1055" i="15"/>
  <c r="AG1070" i="15"/>
  <c r="AG1071" i="15"/>
  <c r="AG1072" i="15"/>
  <c r="AG1078" i="15"/>
  <c r="AG1080" i="15"/>
  <c r="AG1087" i="15"/>
  <c r="AG1102" i="15"/>
  <c r="AG1103" i="15"/>
  <c r="AG1108" i="15"/>
  <c r="AG1110" i="15"/>
  <c r="AG1116" i="15"/>
  <c r="AG1119" i="15"/>
  <c r="AG1134" i="15"/>
  <c r="AG1135" i="15"/>
  <c r="AG1136" i="15"/>
  <c r="AG1142" i="15"/>
  <c r="AG1144" i="15"/>
  <c r="AG1151" i="15"/>
  <c r="AG1166" i="15"/>
  <c r="AG1167" i="15"/>
  <c r="AG1172" i="15"/>
  <c r="AG1174" i="15"/>
  <c r="AG1180" i="15"/>
  <c r="AG1183" i="15"/>
  <c r="AG1198" i="15"/>
  <c r="AG1199" i="15"/>
  <c r="AG1200" i="15"/>
  <c r="AG1206" i="15"/>
  <c r="AG1208" i="15"/>
  <c r="AG1215" i="15"/>
  <c r="AG1230" i="15"/>
  <c r="AG1231" i="15"/>
  <c r="AG1236" i="15"/>
  <c r="AG1238" i="15"/>
  <c r="AG1244" i="15"/>
  <c r="AG1247" i="15"/>
  <c r="AG1262" i="15"/>
  <c r="AG1263" i="15"/>
  <c r="AG1264" i="15"/>
  <c r="AG1270" i="15"/>
  <c r="AG1272" i="15"/>
  <c r="AG1279" i="15"/>
  <c r="AG1294" i="15"/>
  <c r="AG1295" i="15"/>
  <c r="AG1300" i="15"/>
  <c r="AG1302" i="15"/>
  <c r="AG1308" i="15"/>
  <c r="AG1311" i="15"/>
  <c r="AG1326" i="15"/>
  <c r="AG1327" i="15"/>
  <c r="AG1328" i="15"/>
  <c r="AG1334" i="15"/>
  <c r="AG1336" i="15"/>
  <c r="AG1343" i="15"/>
  <c r="AG1358" i="15"/>
  <c r="AG1359" i="15"/>
  <c r="AG1364" i="15"/>
  <c r="AG1366" i="15"/>
  <c r="AG1372" i="15"/>
  <c r="AG1375" i="15"/>
  <c r="AG1390" i="15"/>
  <c r="AG1391" i="15"/>
  <c r="AG1392" i="15"/>
  <c r="AG1398" i="15"/>
  <c r="AG1400" i="15"/>
  <c r="AG1407" i="15"/>
  <c r="AG1422" i="15"/>
  <c r="AG1423" i="15"/>
  <c r="AG1428" i="15"/>
  <c r="AG1430" i="15"/>
  <c r="AG1436" i="15"/>
  <c r="AG1439" i="15"/>
  <c r="AG1454" i="15"/>
  <c r="AG1455" i="15"/>
  <c r="AG1456" i="15"/>
  <c r="AG1462" i="15"/>
  <c r="AG1464" i="15"/>
  <c r="AG1472" i="15"/>
  <c r="AG1480" i="15"/>
  <c r="AG1482" i="15"/>
  <c r="AG1488" i="15"/>
  <c r="AG1494" i="15"/>
  <c r="AG1496" i="15"/>
  <c r="AG1504" i="15"/>
  <c r="AG1512" i="15"/>
  <c r="AG1514" i="15"/>
  <c r="U15" i="15"/>
  <c r="U34" i="13" s="1"/>
  <c r="S20" i="15"/>
  <c r="S21" i="15"/>
  <c r="S22" i="15"/>
  <c r="S23" i="15"/>
  <c r="S24" i="15"/>
  <c r="S25" i="15"/>
  <c r="S26" i="15"/>
  <c r="S27" i="15"/>
  <c r="S28" i="15"/>
  <c r="S29" i="15"/>
  <c r="S30" i="15"/>
  <c r="S31" i="15"/>
  <c r="S32" i="15"/>
  <c r="S33" i="15"/>
  <c r="S34" i="15"/>
  <c r="S35" i="15"/>
  <c r="S36" i="15"/>
  <c r="S37" i="15"/>
  <c r="S38" i="15"/>
  <c r="S39" i="15"/>
  <c r="S40" i="15"/>
  <c r="S41" i="15"/>
  <c r="S42" i="15"/>
  <c r="S43" i="15"/>
  <c r="S44" i="15"/>
  <c r="S45" i="15"/>
  <c r="S46" i="15"/>
  <c r="S47" i="15"/>
  <c r="S48" i="15"/>
  <c r="S49" i="15"/>
  <c r="S50" i="15"/>
  <c r="S51" i="15"/>
  <c r="S52" i="15"/>
  <c r="S53" i="15"/>
  <c r="S54" i="15"/>
  <c r="S55" i="15"/>
  <c r="S56" i="15"/>
  <c r="S57" i="15"/>
  <c r="S58" i="15"/>
  <c r="S59" i="15"/>
  <c r="S60" i="15"/>
  <c r="S61" i="15"/>
  <c r="S62" i="15"/>
  <c r="S63" i="15"/>
  <c r="S64" i="15"/>
  <c r="S65" i="15"/>
  <c r="S66" i="15"/>
  <c r="S67" i="15"/>
  <c r="S68" i="15"/>
  <c r="S69" i="15"/>
  <c r="S70" i="15"/>
  <c r="S71" i="15"/>
  <c r="S72" i="15"/>
  <c r="S73" i="15"/>
  <c r="S74" i="15"/>
  <c r="S75" i="15"/>
  <c r="S76" i="15"/>
  <c r="S77" i="15"/>
  <c r="S78" i="15"/>
  <c r="S79" i="15"/>
  <c r="S80" i="15"/>
  <c r="S81" i="15"/>
  <c r="S82" i="15"/>
  <c r="S83" i="15"/>
  <c r="S84" i="15"/>
  <c r="S85" i="15"/>
  <c r="S86" i="15"/>
  <c r="S87" i="15"/>
  <c r="S88" i="15"/>
  <c r="S89" i="15"/>
  <c r="S90" i="15"/>
  <c r="S91" i="15"/>
  <c r="S92" i="15"/>
  <c r="S93" i="15"/>
  <c r="S94" i="15"/>
  <c r="S95" i="15"/>
  <c r="S96" i="15"/>
  <c r="S97" i="15"/>
  <c r="S98" i="15"/>
  <c r="S99" i="15"/>
  <c r="S100" i="15"/>
  <c r="S101" i="15"/>
  <c r="S102" i="15"/>
  <c r="S103" i="15"/>
  <c r="S104" i="15"/>
  <c r="S105" i="15"/>
  <c r="S106" i="15"/>
  <c r="S107" i="15"/>
  <c r="S108" i="15"/>
  <c r="S109" i="15"/>
  <c r="S110" i="15"/>
  <c r="S111" i="15"/>
  <c r="S112" i="15"/>
  <c r="S113" i="15"/>
  <c r="S114" i="15"/>
  <c r="S115" i="15"/>
  <c r="S116" i="15"/>
  <c r="S117" i="15"/>
  <c r="S118" i="15"/>
  <c r="S119" i="15"/>
  <c r="S120" i="15"/>
  <c r="S121" i="15"/>
  <c r="S122" i="15"/>
  <c r="S123" i="15"/>
  <c r="S124" i="15"/>
  <c r="S125" i="15"/>
  <c r="S126" i="15"/>
  <c r="S127" i="15"/>
  <c r="S128" i="15"/>
  <c r="S129" i="15"/>
  <c r="S130" i="15"/>
  <c r="S131" i="15"/>
  <c r="S132" i="15"/>
  <c r="S133" i="15"/>
  <c r="S134" i="15"/>
  <c r="S135" i="15"/>
  <c r="S136" i="15"/>
  <c r="S137" i="15"/>
  <c r="S138" i="15"/>
  <c r="S139" i="15"/>
  <c r="S140" i="15"/>
  <c r="S141" i="15"/>
  <c r="S142" i="15"/>
  <c r="S143" i="15"/>
  <c r="S144" i="15"/>
  <c r="S145" i="15"/>
  <c r="S146" i="15"/>
  <c r="S147" i="15"/>
  <c r="S148" i="15"/>
  <c r="S149" i="15"/>
  <c r="S150" i="15"/>
  <c r="S151" i="15"/>
  <c r="S152" i="15"/>
  <c r="S153" i="15"/>
  <c r="S154" i="15"/>
  <c r="S155" i="15"/>
  <c r="S156" i="15"/>
  <c r="S157" i="15"/>
  <c r="S158" i="15"/>
  <c r="S159" i="15"/>
  <c r="S160" i="15"/>
  <c r="S161" i="15"/>
  <c r="S162" i="15"/>
  <c r="S163" i="15"/>
  <c r="S164" i="15"/>
  <c r="S165" i="15"/>
  <c r="S166" i="15"/>
  <c r="S167" i="15"/>
  <c r="S168" i="15"/>
  <c r="S169" i="15"/>
  <c r="S170" i="15"/>
  <c r="S171" i="15"/>
  <c r="S172" i="15"/>
  <c r="S173" i="15"/>
  <c r="S174" i="15"/>
  <c r="S175" i="15"/>
  <c r="S176" i="15"/>
  <c r="S177" i="15"/>
  <c r="S178" i="15"/>
  <c r="S179" i="15"/>
  <c r="S180" i="15"/>
  <c r="S181" i="15"/>
  <c r="S182" i="15"/>
  <c r="S183" i="15"/>
  <c r="S184" i="15"/>
  <c r="S185" i="15"/>
  <c r="S186" i="15"/>
  <c r="S187" i="15"/>
  <c r="S188" i="15"/>
  <c r="S189" i="15"/>
  <c r="S190" i="15"/>
  <c r="S191" i="15"/>
  <c r="S192" i="15"/>
  <c r="S193" i="15"/>
  <c r="S194" i="15"/>
  <c r="S195" i="15"/>
  <c r="S196" i="15"/>
  <c r="S197" i="15"/>
  <c r="S198" i="15"/>
  <c r="S199" i="15"/>
  <c r="S200" i="15"/>
  <c r="S201" i="15"/>
  <c r="S202" i="15"/>
  <c r="S203" i="15"/>
  <c r="S204" i="15"/>
  <c r="S205" i="15"/>
  <c r="S206" i="15"/>
  <c r="S207" i="15"/>
  <c r="S208" i="15"/>
  <c r="S209" i="15"/>
  <c r="S210" i="15"/>
  <c r="S211" i="15"/>
  <c r="S212" i="15"/>
  <c r="S213" i="15"/>
  <c r="S214" i="15"/>
  <c r="S215" i="15"/>
  <c r="S216" i="15"/>
  <c r="S217" i="15"/>
  <c r="S218" i="15"/>
  <c r="S219" i="15"/>
  <c r="S220" i="15"/>
  <c r="S221" i="15"/>
  <c r="S222" i="15"/>
  <c r="S223" i="15"/>
  <c r="S224" i="15"/>
  <c r="S225" i="15"/>
  <c r="S226" i="15"/>
  <c r="S227" i="15"/>
  <c r="S228" i="15"/>
  <c r="S229" i="15"/>
  <c r="S230" i="15"/>
  <c r="S231" i="15"/>
  <c r="S232" i="15"/>
  <c r="S233" i="15"/>
  <c r="S234" i="15"/>
  <c r="S235" i="15"/>
  <c r="S236" i="15"/>
  <c r="S237" i="15"/>
  <c r="S238" i="15"/>
  <c r="S239" i="15"/>
  <c r="S240" i="15"/>
  <c r="S241" i="15"/>
  <c r="S242" i="15"/>
  <c r="S243" i="15"/>
  <c r="S244" i="15"/>
  <c r="S245" i="15"/>
  <c r="S246" i="15"/>
  <c r="S247" i="15"/>
  <c r="S248" i="15"/>
  <c r="S249" i="15"/>
  <c r="S250" i="15"/>
  <c r="S251" i="15"/>
  <c r="S252" i="15"/>
  <c r="S253" i="15"/>
  <c r="S254" i="15"/>
  <c r="S255" i="15"/>
  <c r="S256" i="15"/>
  <c r="S257" i="15"/>
  <c r="S258" i="15"/>
  <c r="S259" i="15"/>
  <c r="S260" i="15"/>
  <c r="S261" i="15"/>
  <c r="S262" i="15"/>
  <c r="S263" i="15"/>
  <c r="S264" i="15"/>
  <c r="S265" i="15"/>
  <c r="S266" i="15"/>
  <c r="S267" i="15"/>
  <c r="S268" i="15"/>
  <c r="S269" i="15"/>
  <c r="S270" i="15"/>
  <c r="S271" i="15"/>
  <c r="S272" i="15"/>
  <c r="S273" i="15"/>
  <c r="S274" i="15"/>
  <c r="S275" i="15"/>
  <c r="S276" i="15"/>
  <c r="S277" i="15"/>
  <c r="S278" i="15"/>
  <c r="S279" i="15"/>
  <c r="S280" i="15"/>
  <c r="S281" i="15"/>
  <c r="S282" i="15"/>
  <c r="S283" i="15"/>
  <c r="S284" i="15"/>
  <c r="S285" i="15"/>
  <c r="S286" i="15"/>
  <c r="S287" i="15"/>
  <c r="S288" i="15"/>
  <c r="S289" i="15"/>
  <c r="S290" i="15"/>
  <c r="S291" i="15"/>
  <c r="S292" i="15"/>
  <c r="S293" i="15"/>
  <c r="S294" i="15"/>
  <c r="S295" i="15"/>
  <c r="S296" i="15"/>
  <c r="S297" i="15"/>
  <c r="S298" i="15"/>
  <c r="S299" i="15"/>
  <c r="S300" i="15"/>
  <c r="S301" i="15"/>
  <c r="S302" i="15"/>
  <c r="S303" i="15"/>
  <c r="S304" i="15"/>
  <c r="S305" i="15"/>
  <c r="S306" i="15"/>
  <c r="S307" i="15"/>
  <c r="S308" i="15"/>
  <c r="S309" i="15"/>
  <c r="S310" i="15"/>
  <c r="S311" i="15"/>
  <c r="S312" i="15"/>
  <c r="S313" i="15"/>
  <c r="S314" i="15"/>
  <c r="S315" i="15"/>
  <c r="S316" i="15"/>
  <c r="S317" i="15"/>
  <c r="S318" i="15"/>
  <c r="S319" i="15"/>
  <c r="S320" i="15"/>
  <c r="S321" i="15"/>
  <c r="S322" i="15"/>
  <c r="S323" i="15"/>
  <c r="S324" i="15"/>
  <c r="S325" i="15"/>
  <c r="S326" i="15"/>
  <c r="S327" i="15"/>
  <c r="S328" i="15"/>
  <c r="S329" i="15"/>
  <c r="S330" i="15"/>
  <c r="S331" i="15"/>
  <c r="S332" i="15"/>
  <c r="S333" i="15"/>
  <c r="S334" i="15"/>
  <c r="S335" i="15"/>
  <c r="S336" i="15"/>
  <c r="S337" i="15"/>
  <c r="S338" i="15"/>
  <c r="S339" i="15"/>
  <c r="S340" i="15"/>
  <c r="S341" i="15"/>
  <c r="S342" i="15"/>
  <c r="S343" i="15"/>
  <c r="S344" i="15"/>
  <c r="S345" i="15"/>
  <c r="S346" i="15"/>
  <c r="S347" i="15"/>
  <c r="S348" i="15"/>
  <c r="S349" i="15"/>
  <c r="S350" i="15"/>
  <c r="S351" i="15"/>
  <c r="S352" i="15"/>
  <c r="S353" i="15"/>
  <c r="S354" i="15"/>
  <c r="S355" i="15"/>
  <c r="S356" i="15"/>
  <c r="S357" i="15"/>
  <c r="S358" i="15"/>
  <c r="S359" i="15"/>
  <c r="S360" i="15"/>
  <c r="S361" i="15"/>
  <c r="S362" i="15"/>
  <c r="S363" i="15"/>
  <c r="S364" i="15"/>
  <c r="S365" i="15"/>
  <c r="S366" i="15"/>
  <c r="S367" i="15"/>
  <c r="S368" i="15"/>
  <c r="S369" i="15"/>
  <c r="S370" i="15"/>
  <c r="S371" i="15"/>
  <c r="S372" i="15"/>
  <c r="S373" i="15"/>
  <c r="S374" i="15"/>
  <c r="S375" i="15"/>
  <c r="S376" i="15"/>
  <c r="S377" i="15"/>
  <c r="S378" i="15"/>
  <c r="S379" i="15"/>
  <c r="S380" i="15"/>
  <c r="S381" i="15"/>
  <c r="S382" i="15"/>
  <c r="S383" i="15"/>
  <c r="S384" i="15"/>
  <c r="S385" i="15"/>
  <c r="S386" i="15"/>
  <c r="S387" i="15"/>
  <c r="S388" i="15"/>
  <c r="S389" i="15"/>
  <c r="S390" i="15"/>
  <c r="S391" i="15"/>
  <c r="S392" i="15"/>
  <c r="S393" i="15"/>
  <c r="S394" i="15"/>
  <c r="S395" i="15"/>
  <c r="S396" i="15"/>
  <c r="S397" i="15"/>
  <c r="S398" i="15"/>
  <c r="S399" i="15"/>
  <c r="S400" i="15"/>
  <c r="S401" i="15"/>
  <c r="S402" i="15"/>
  <c r="S403" i="15"/>
  <c r="S404" i="15"/>
  <c r="S405" i="15"/>
  <c r="S406" i="15"/>
  <c r="S407" i="15"/>
  <c r="S408" i="15"/>
  <c r="S409" i="15"/>
  <c r="S410" i="15"/>
  <c r="S411" i="15"/>
  <c r="S412" i="15"/>
  <c r="S413" i="15"/>
  <c r="S414" i="15"/>
  <c r="S415" i="15"/>
  <c r="S416" i="15"/>
  <c r="S417" i="15"/>
  <c r="S418" i="15"/>
  <c r="S419" i="15"/>
  <c r="S420" i="15"/>
  <c r="S421" i="15"/>
  <c r="S422" i="15"/>
  <c r="S423" i="15"/>
  <c r="S424" i="15"/>
  <c r="S425" i="15"/>
  <c r="S426" i="15"/>
  <c r="S427" i="15"/>
  <c r="S428" i="15"/>
  <c r="S429" i="15"/>
  <c r="S430" i="15"/>
  <c r="S431" i="15"/>
  <c r="S432" i="15"/>
  <c r="S433" i="15"/>
  <c r="S434" i="15"/>
  <c r="S435" i="15"/>
  <c r="S436" i="15"/>
  <c r="S437" i="15"/>
  <c r="S438" i="15"/>
  <c r="S439" i="15"/>
  <c r="S440" i="15"/>
  <c r="S441" i="15"/>
  <c r="S442" i="15"/>
  <c r="S443" i="15"/>
  <c r="S444" i="15"/>
  <c r="S445" i="15"/>
  <c r="S446" i="15"/>
  <c r="S447" i="15"/>
  <c r="S448" i="15"/>
  <c r="S449" i="15"/>
  <c r="S450" i="15"/>
  <c r="S451" i="15"/>
  <c r="S452" i="15"/>
  <c r="S453" i="15"/>
  <c r="S454" i="15"/>
  <c r="S455" i="15"/>
  <c r="S456" i="15"/>
  <c r="S457" i="15"/>
  <c r="S458" i="15"/>
  <c r="S459" i="15"/>
  <c r="S460" i="15"/>
  <c r="S461" i="15"/>
  <c r="S462" i="15"/>
  <c r="S463" i="15"/>
  <c r="S464" i="15"/>
  <c r="S465" i="15"/>
  <c r="S466" i="15"/>
  <c r="S467" i="15"/>
  <c r="S468" i="15"/>
  <c r="S469" i="15"/>
  <c r="S470" i="15"/>
  <c r="S471" i="15"/>
  <c r="S472" i="15"/>
  <c r="S473" i="15"/>
  <c r="S474" i="15"/>
  <c r="S475" i="15"/>
  <c r="S476" i="15"/>
  <c r="S477" i="15"/>
  <c r="S478" i="15"/>
  <c r="S479" i="15"/>
  <c r="S480" i="15"/>
  <c r="S481" i="15"/>
  <c r="S482" i="15"/>
  <c r="S483" i="15"/>
  <c r="S484" i="15"/>
  <c r="S485" i="15"/>
  <c r="S486" i="15"/>
  <c r="S487" i="15"/>
  <c r="S488" i="15"/>
  <c r="S489" i="15"/>
  <c r="S490" i="15"/>
  <c r="S491" i="15"/>
  <c r="S492" i="15"/>
  <c r="S493" i="15"/>
  <c r="S494" i="15"/>
  <c r="S495" i="15"/>
  <c r="S496" i="15"/>
  <c r="S497" i="15"/>
  <c r="S498" i="15"/>
  <c r="S499" i="15"/>
  <c r="S500" i="15"/>
  <c r="S501" i="15"/>
  <c r="S502" i="15"/>
  <c r="S503" i="15"/>
  <c r="S504" i="15"/>
  <c r="S505" i="15"/>
  <c r="S506" i="15"/>
  <c r="S507" i="15"/>
  <c r="S508" i="15"/>
  <c r="S509" i="15"/>
  <c r="S510" i="15"/>
  <c r="S511" i="15"/>
  <c r="S512" i="15"/>
  <c r="S513" i="15"/>
  <c r="S514" i="15"/>
  <c r="S515" i="15"/>
  <c r="S516" i="15"/>
  <c r="S517" i="15"/>
  <c r="S518" i="15"/>
  <c r="S519" i="15"/>
  <c r="S520" i="15"/>
  <c r="S521" i="15"/>
  <c r="S522" i="15"/>
  <c r="S523" i="15"/>
  <c r="S524" i="15"/>
  <c r="S525" i="15"/>
  <c r="S526" i="15"/>
  <c r="S527" i="15"/>
  <c r="S528" i="15"/>
  <c r="S529" i="15"/>
  <c r="S530" i="15"/>
  <c r="S531" i="15"/>
  <c r="S532" i="15"/>
  <c r="S533" i="15"/>
  <c r="S534" i="15"/>
  <c r="S535" i="15"/>
  <c r="S536" i="15"/>
  <c r="S537" i="15"/>
  <c r="S538" i="15"/>
  <c r="S539" i="15"/>
  <c r="S540" i="15"/>
  <c r="S541" i="15"/>
  <c r="S542" i="15"/>
  <c r="S543" i="15"/>
  <c r="S544" i="15"/>
  <c r="S545" i="15"/>
  <c r="S546" i="15"/>
  <c r="S547" i="15"/>
  <c r="S548" i="15"/>
  <c r="S549" i="15"/>
  <c r="S550" i="15"/>
  <c r="S551" i="15"/>
  <c r="S552" i="15"/>
  <c r="S553" i="15"/>
  <c r="S554" i="15"/>
  <c r="S555" i="15"/>
  <c r="S556" i="15"/>
  <c r="S557" i="15"/>
  <c r="S558" i="15"/>
  <c r="S559" i="15"/>
  <c r="S560" i="15"/>
  <c r="S561" i="15"/>
  <c r="S562" i="15"/>
  <c r="S563" i="15"/>
  <c r="S564" i="15"/>
  <c r="S565" i="15"/>
  <c r="S566" i="15"/>
  <c r="S567" i="15"/>
  <c r="S568" i="15"/>
  <c r="S569" i="15"/>
  <c r="S570" i="15"/>
  <c r="S571" i="15"/>
  <c r="S572" i="15"/>
  <c r="S573" i="15"/>
  <c r="S574" i="15"/>
  <c r="S575" i="15"/>
  <c r="S576" i="15"/>
  <c r="S577" i="15"/>
  <c r="S578" i="15"/>
  <c r="S579" i="15"/>
  <c r="S580" i="15"/>
  <c r="S581" i="15"/>
  <c r="S582" i="15"/>
  <c r="S583" i="15"/>
  <c r="S584" i="15"/>
  <c r="S585" i="15"/>
  <c r="S586" i="15"/>
  <c r="S587" i="15"/>
  <c r="S588" i="15"/>
  <c r="S589" i="15"/>
  <c r="S590" i="15"/>
  <c r="S591" i="15"/>
  <c r="S592" i="15"/>
  <c r="S593" i="15"/>
  <c r="S594" i="15"/>
  <c r="S595" i="15"/>
  <c r="S596" i="15"/>
  <c r="S597" i="15"/>
  <c r="S598" i="15"/>
  <c r="S599" i="15"/>
  <c r="S600" i="15"/>
  <c r="S601" i="15"/>
  <c r="S602" i="15"/>
  <c r="S603" i="15"/>
  <c r="S604" i="15"/>
  <c r="S605" i="15"/>
  <c r="S606" i="15"/>
  <c r="S607" i="15"/>
  <c r="S608" i="15"/>
  <c r="S609" i="15"/>
  <c r="S610" i="15"/>
  <c r="S611" i="15"/>
  <c r="S612" i="15"/>
  <c r="S613" i="15"/>
  <c r="S614" i="15"/>
  <c r="S615" i="15"/>
  <c r="S616" i="15"/>
  <c r="S617" i="15"/>
  <c r="S618" i="15"/>
  <c r="S619" i="15"/>
  <c r="S620" i="15"/>
  <c r="S621" i="15"/>
  <c r="S622" i="15"/>
  <c r="S623" i="15"/>
  <c r="S624" i="15"/>
  <c r="S625" i="15"/>
  <c r="S626" i="15"/>
  <c r="S627" i="15"/>
  <c r="S628" i="15"/>
  <c r="S629" i="15"/>
  <c r="S630" i="15"/>
  <c r="S631" i="15"/>
  <c r="S632" i="15"/>
  <c r="S633" i="15"/>
  <c r="S634" i="15"/>
  <c r="S635" i="15"/>
  <c r="S636" i="15"/>
  <c r="S637" i="15"/>
  <c r="S638" i="15"/>
  <c r="S639" i="15"/>
  <c r="S640" i="15"/>
  <c r="S641" i="15"/>
  <c r="S642" i="15"/>
  <c r="S643" i="15"/>
  <c r="S644" i="15"/>
  <c r="S645" i="15"/>
  <c r="S646" i="15"/>
  <c r="S647" i="15"/>
  <c r="S648" i="15"/>
  <c r="S649" i="15"/>
  <c r="S650" i="15"/>
  <c r="S651" i="15"/>
  <c r="S652" i="15"/>
  <c r="S653" i="15"/>
  <c r="S654" i="15"/>
  <c r="S655" i="15"/>
  <c r="S656" i="15"/>
  <c r="S657" i="15"/>
  <c r="S658" i="15"/>
  <c r="S659" i="15"/>
  <c r="S660" i="15"/>
  <c r="S661" i="15"/>
  <c r="S662" i="15"/>
  <c r="S663" i="15"/>
  <c r="S664" i="15"/>
  <c r="S665" i="15"/>
  <c r="S666" i="15"/>
  <c r="S667" i="15"/>
  <c r="S668" i="15"/>
  <c r="S669" i="15"/>
  <c r="S670" i="15"/>
  <c r="S671" i="15"/>
  <c r="S672" i="15"/>
  <c r="S673" i="15"/>
  <c r="S674" i="15"/>
  <c r="S675" i="15"/>
  <c r="S676" i="15"/>
  <c r="S677" i="15"/>
  <c r="S678" i="15"/>
  <c r="S679" i="15"/>
  <c r="S680" i="15"/>
  <c r="S681" i="15"/>
  <c r="S682" i="15"/>
  <c r="S683" i="15"/>
  <c r="S684" i="15"/>
  <c r="S685" i="15"/>
  <c r="S686" i="15"/>
  <c r="S687" i="15"/>
  <c r="S688" i="15"/>
  <c r="S689" i="15"/>
  <c r="S690" i="15"/>
  <c r="S691" i="15"/>
  <c r="S692" i="15"/>
  <c r="S693" i="15"/>
  <c r="S694" i="15"/>
  <c r="S695" i="15"/>
  <c r="S696" i="15"/>
  <c r="S697" i="15"/>
  <c r="S698" i="15"/>
  <c r="S699" i="15"/>
  <c r="S700" i="15"/>
  <c r="S701" i="15"/>
  <c r="S702" i="15"/>
  <c r="S703" i="15"/>
  <c r="S704" i="15"/>
  <c r="S705" i="15"/>
  <c r="S706" i="15"/>
  <c r="S707" i="15"/>
  <c r="S708" i="15"/>
  <c r="S709" i="15"/>
  <c r="S710" i="15"/>
  <c r="S711" i="15"/>
  <c r="S712" i="15"/>
  <c r="S713" i="15"/>
  <c r="S714" i="15"/>
  <c r="S715" i="15"/>
  <c r="S716" i="15"/>
  <c r="S717" i="15"/>
  <c r="S718" i="15"/>
  <c r="S719" i="15"/>
  <c r="S720" i="15"/>
  <c r="S721" i="15"/>
  <c r="S722" i="15"/>
  <c r="S723" i="15"/>
  <c r="S724" i="15"/>
  <c r="S725" i="15"/>
  <c r="S726" i="15"/>
  <c r="S727" i="15"/>
  <c r="S728" i="15"/>
  <c r="S729" i="15"/>
  <c r="S730" i="15"/>
  <c r="S731" i="15"/>
  <c r="S732" i="15"/>
  <c r="S733" i="15"/>
  <c r="S734" i="15"/>
  <c r="S735" i="15"/>
  <c r="S736" i="15"/>
  <c r="S737" i="15"/>
  <c r="S738" i="15"/>
  <c r="S739" i="15"/>
  <c r="S740" i="15"/>
  <c r="S741" i="15"/>
  <c r="S742" i="15"/>
  <c r="S743" i="15"/>
  <c r="S744" i="15"/>
  <c r="S745" i="15"/>
  <c r="S746" i="15"/>
  <c r="S747" i="15"/>
  <c r="S748" i="15"/>
  <c r="S749" i="15"/>
  <c r="S750" i="15"/>
  <c r="S751" i="15"/>
  <c r="S752" i="15"/>
  <c r="S753" i="15"/>
  <c r="S754" i="15"/>
  <c r="S755" i="15"/>
  <c r="S756" i="15"/>
  <c r="S757" i="15"/>
  <c r="S758" i="15"/>
  <c r="S759" i="15"/>
  <c r="S760" i="15"/>
  <c r="S761" i="15"/>
  <c r="S762" i="15"/>
  <c r="S763" i="15"/>
  <c r="S764" i="15"/>
  <c r="S765" i="15"/>
  <c r="S766" i="15"/>
  <c r="S767" i="15"/>
  <c r="S768" i="15"/>
  <c r="S769" i="15"/>
  <c r="S770" i="15"/>
  <c r="S771" i="15"/>
  <c r="S772" i="15"/>
  <c r="S773" i="15"/>
  <c r="S774" i="15"/>
  <c r="S775" i="15"/>
  <c r="S776" i="15"/>
  <c r="S777" i="15"/>
  <c r="S778" i="15"/>
  <c r="S779" i="15"/>
  <c r="S780" i="15"/>
  <c r="S781" i="15"/>
  <c r="S782" i="15"/>
  <c r="S783" i="15"/>
  <c r="S784" i="15"/>
  <c r="S785" i="15"/>
  <c r="S786" i="15"/>
  <c r="S787" i="15"/>
  <c r="S788" i="15"/>
  <c r="S789" i="15"/>
  <c r="S790" i="15"/>
  <c r="S791" i="15"/>
  <c r="S792" i="15"/>
  <c r="S793" i="15"/>
  <c r="S794" i="15"/>
  <c r="S795" i="15"/>
  <c r="S796" i="15"/>
  <c r="S797" i="15"/>
  <c r="S798" i="15"/>
  <c r="S799" i="15"/>
  <c r="S800" i="15"/>
  <c r="S801" i="15"/>
  <c r="S802" i="15"/>
  <c r="S803" i="15"/>
  <c r="S804" i="15"/>
  <c r="S805" i="15"/>
  <c r="S806" i="15"/>
  <c r="S807" i="15"/>
  <c r="S808" i="15"/>
  <c r="S809" i="15"/>
  <c r="S810" i="15"/>
  <c r="S811" i="15"/>
  <c r="S812" i="15"/>
  <c r="S813" i="15"/>
  <c r="S814" i="15"/>
  <c r="S815" i="15"/>
  <c r="S816" i="15"/>
  <c r="S817" i="15"/>
  <c r="S818" i="15"/>
  <c r="S819" i="15"/>
  <c r="S820" i="15"/>
  <c r="S821" i="15"/>
  <c r="S822" i="15"/>
  <c r="S823" i="15"/>
  <c r="S824" i="15"/>
  <c r="S825" i="15"/>
  <c r="S826" i="15"/>
  <c r="S827" i="15"/>
  <c r="S828" i="15"/>
  <c r="S829" i="15"/>
  <c r="S830" i="15"/>
  <c r="S831" i="15"/>
  <c r="S832" i="15"/>
  <c r="S833" i="15"/>
  <c r="S834" i="15"/>
  <c r="S835" i="15"/>
  <c r="S836" i="15"/>
  <c r="S837" i="15"/>
  <c r="S838" i="15"/>
  <c r="S839" i="15"/>
  <c r="S840" i="15"/>
  <c r="S841" i="15"/>
  <c r="S842" i="15"/>
  <c r="S843" i="15"/>
  <c r="S844" i="15"/>
  <c r="S845" i="15"/>
  <c r="S846" i="15"/>
  <c r="S847" i="15"/>
  <c r="S848" i="15"/>
  <c r="S849" i="15"/>
  <c r="S850" i="15"/>
  <c r="S851" i="15"/>
  <c r="S852" i="15"/>
  <c r="S853" i="15"/>
  <c r="S854" i="15"/>
  <c r="S855" i="15"/>
  <c r="S856" i="15"/>
  <c r="S857" i="15"/>
  <c r="S858" i="15"/>
  <c r="S859" i="15"/>
  <c r="S860" i="15"/>
  <c r="S861" i="15"/>
  <c r="S862" i="15"/>
  <c r="S863" i="15"/>
  <c r="S864" i="15"/>
  <c r="S865" i="15"/>
  <c r="S866" i="15"/>
  <c r="S867" i="15"/>
  <c r="S868" i="15"/>
  <c r="S869" i="15"/>
  <c r="S870" i="15"/>
  <c r="S871" i="15"/>
  <c r="S872" i="15"/>
  <c r="S873" i="15"/>
  <c r="S874" i="15"/>
  <c r="S875" i="15"/>
  <c r="S876" i="15"/>
  <c r="S877" i="15"/>
  <c r="S878" i="15"/>
  <c r="S879" i="15"/>
  <c r="S880" i="15"/>
  <c r="S881" i="15"/>
  <c r="S882" i="15"/>
  <c r="S883" i="15"/>
  <c r="S884" i="15"/>
  <c r="S885" i="15"/>
  <c r="S886" i="15"/>
  <c r="S887" i="15"/>
  <c r="S888" i="15"/>
  <c r="S889" i="15"/>
  <c r="S890" i="15"/>
  <c r="S891" i="15"/>
  <c r="S892" i="15"/>
  <c r="S893" i="15"/>
  <c r="S894" i="15"/>
  <c r="S895" i="15"/>
  <c r="S896" i="15"/>
  <c r="S897" i="15"/>
  <c r="S898" i="15"/>
  <c r="S899" i="15"/>
  <c r="S900" i="15"/>
  <c r="S901" i="15"/>
  <c r="S902" i="15"/>
  <c r="S903" i="15"/>
  <c r="S904" i="15"/>
  <c r="S905" i="15"/>
  <c r="S906" i="15"/>
  <c r="S907" i="15"/>
  <c r="S908" i="15"/>
  <c r="S909" i="15"/>
  <c r="S910" i="15"/>
  <c r="S911" i="15"/>
  <c r="S912" i="15"/>
  <c r="S913" i="15"/>
  <c r="S914" i="15"/>
  <c r="S915" i="15"/>
  <c r="S916" i="15"/>
  <c r="S917" i="15"/>
  <c r="S918" i="15"/>
  <c r="S919" i="15"/>
  <c r="S920" i="15"/>
  <c r="S921" i="15"/>
  <c r="S922" i="15"/>
  <c r="S923" i="15"/>
  <c r="S924" i="15"/>
  <c r="S925" i="15"/>
  <c r="S926" i="15"/>
  <c r="S927" i="15"/>
  <c r="S928" i="15"/>
  <c r="S929" i="15"/>
  <c r="S930" i="15"/>
  <c r="S931" i="15"/>
  <c r="S932" i="15"/>
  <c r="S933" i="15"/>
  <c r="S934" i="15"/>
  <c r="S935" i="15"/>
  <c r="S936" i="15"/>
  <c r="S937" i="15"/>
  <c r="S938" i="15"/>
  <c r="S939" i="15"/>
  <c r="S940" i="15"/>
  <c r="S941" i="15"/>
  <c r="S942" i="15"/>
  <c r="S943" i="15"/>
  <c r="S944" i="15"/>
  <c r="S945" i="15"/>
  <c r="S946" i="15"/>
  <c r="S947" i="15"/>
  <c r="S948" i="15"/>
  <c r="S949" i="15"/>
  <c r="S950" i="15"/>
  <c r="S951" i="15"/>
  <c r="S952" i="15"/>
  <c r="S953" i="15"/>
  <c r="S954" i="15"/>
  <c r="S955" i="15"/>
  <c r="S956" i="15"/>
  <c r="S957" i="15"/>
  <c r="S958" i="15"/>
  <c r="S959" i="15"/>
  <c r="S960" i="15"/>
  <c r="S961" i="15"/>
  <c r="S962" i="15"/>
  <c r="S963" i="15"/>
  <c r="S964" i="15"/>
  <c r="S965" i="15"/>
  <c r="S966" i="15"/>
  <c r="S967" i="15"/>
  <c r="S968" i="15"/>
  <c r="S969" i="15"/>
  <c r="S970" i="15"/>
  <c r="S971" i="15"/>
  <c r="S972" i="15"/>
  <c r="S973" i="15"/>
  <c r="S974" i="15"/>
  <c r="S975" i="15"/>
  <c r="S976" i="15"/>
  <c r="S977" i="15"/>
  <c r="S978" i="15"/>
  <c r="S979" i="15"/>
  <c r="S980" i="15"/>
  <c r="S981" i="15"/>
  <c r="S982" i="15"/>
  <c r="S983" i="15"/>
  <c r="S984" i="15"/>
  <c r="S985" i="15"/>
  <c r="S986" i="15"/>
  <c r="S987" i="15"/>
  <c r="S988" i="15"/>
  <c r="S989" i="15"/>
  <c r="S990" i="15"/>
  <c r="S991" i="15"/>
  <c r="S992" i="15"/>
  <c r="S993" i="15"/>
  <c r="S994" i="15"/>
  <c r="S995" i="15"/>
  <c r="S996" i="15"/>
  <c r="S997" i="15"/>
  <c r="S998" i="15"/>
  <c r="S999" i="15"/>
  <c r="S1000" i="15"/>
  <c r="S1001" i="15"/>
  <c r="S1002" i="15"/>
  <c r="S1003" i="15"/>
  <c r="S1004" i="15"/>
  <c r="S1005" i="15"/>
  <c r="S1006" i="15"/>
  <c r="S1007" i="15"/>
  <c r="S1008" i="15"/>
  <c r="S1009" i="15"/>
  <c r="S1010" i="15"/>
  <c r="S1011" i="15"/>
  <c r="S1012" i="15"/>
  <c r="S1013" i="15"/>
  <c r="S1014" i="15"/>
  <c r="S1015" i="15"/>
  <c r="S1016" i="15"/>
  <c r="S1017" i="15"/>
  <c r="S1018" i="15"/>
  <c r="S1019" i="15"/>
  <c r="S1020" i="15"/>
  <c r="S1021" i="15"/>
  <c r="S1022" i="15"/>
  <c r="S1023" i="15"/>
  <c r="S1024" i="15"/>
  <c r="S1025" i="15"/>
  <c r="S1026" i="15"/>
  <c r="S1027" i="15"/>
  <c r="S1028" i="15"/>
  <c r="S1029" i="15"/>
  <c r="S1030" i="15"/>
  <c r="S1031" i="15"/>
  <c r="S1032" i="15"/>
  <c r="S1033" i="15"/>
  <c r="S1034" i="15"/>
  <c r="S1035" i="15"/>
  <c r="S1036" i="15"/>
  <c r="S1037" i="15"/>
  <c r="S1038" i="15"/>
  <c r="S1039" i="15"/>
  <c r="S1040" i="15"/>
  <c r="S1041" i="15"/>
  <c r="S1042" i="15"/>
  <c r="S1043" i="15"/>
  <c r="S1044" i="15"/>
  <c r="S1045" i="15"/>
  <c r="S1046" i="15"/>
  <c r="S1047" i="15"/>
  <c r="S1048" i="15"/>
  <c r="S1049" i="15"/>
  <c r="S1050" i="15"/>
  <c r="S1051" i="15"/>
  <c r="S1052" i="15"/>
  <c r="S1053" i="15"/>
  <c r="S1054" i="15"/>
  <c r="S1055" i="15"/>
  <c r="S1056" i="15"/>
  <c r="S1057" i="15"/>
  <c r="S1058" i="15"/>
  <c r="S1059" i="15"/>
  <c r="S1060" i="15"/>
  <c r="S1061" i="15"/>
  <c r="S1062" i="15"/>
  <c r="S1063" i="15"/>
  <c r="S1064" i="15"/>
  <c r="S1065" i="15"/>
  <c r="S1066" i="15"/>
  <c r="S1067" i="15"/>
  <c r="S1068" i="15"/>
  <c r="S1069" i="15"/>
  <c r="S1070" i="15"/>
  <c r="S1071" i="15"/>
  <c r="S1072" i="15"/>
  <c r="S1073" i="15"/>
  <c r="S1074" i="15"/>
  <c r="S1075" i="15"/>
  <c r="S1076" i="15"/>
  <c r="S1077" i="15"/>
  <c r="S1078" i="15"/>
  <c r="S1079" i="15"/>
  <c r="S1080" i="15"/>
  <c r="S1081" i="15"/>
  <c r="S1082" i="15"/>
  <c r="S1083" i="15"/>
  <c r="S1084" i="15"/>
  <c r="S1085" i="15"/>
  <c r="S1086" i="15"/>
  <c r="S1087" i="15"/>
  <c r="S1088" i="15"/>
  <c r="S1089" i="15"/>
  <c r="S1090" i="15"/>
  <c r="S1091" i="15"/>
  <c r="S1092" i="15"/>
  <c r="S1093" i="15"/>
  <c r="S1094" i="15"/>
  <c r="S1095" i="15"/>
  <c r="S1096" i="15"/>
  <c r="S1097" i="15"/>
  <c r="S1098" i="15"/>
  <c r="S1099" i="15"/>
  <c r="S1100" i="15"/>
  <c r="S1101" i="15"/>
  <c r="S1102" i="15"/>
  <c r="S1103" i="15"/>
  <c r="S1104" i="15"/>
  <c r="S1105" i="15"/>
  <c r="S1106" i="15"/>
  <c r="S1107" i="15"/>
  <c r="S1108" i="15"/>
  <c r="S1109" i="15"/>
  <c r="S1110" i="15"/>
  <c r="S1111" i="15"/>
  <c r="S1112" i="15"/>
  <c r="S1113" i="15"/>
  <c r="S1114" i="15"/>
  <c r="S1115" i="15"/>
  <c r="S1116" i="15"/>
  <c r="S1117" i="15"/>
  <c r="S1118" i="15"/>
  <c r="S1119" i="15"/>
  <c r="S1120" i="15"/>
  <c r="S1121" i="15"/>
  <c r="S1122" i="15"/>
  <c r="S1123" i="15"/>
  <c r="S1124" i="15"/>
  <c r="S1125" i="15"/>
  <c r="S1126" i="15"/>
  <c r="S1127" i="15"/>
  <c r="S1128" i="15"/>
  <c r="S1129" i="15"/>
  <c r="S1130" i="15"/>
  <c r="S1131" i="15"/>
  <c r="S1132" i="15"/>
  <c r="S1133" i="15"/>
  <c r="S1134" i="15"/>
  <c r="S1135" i="15"/>
  <c r="S1136" i="15"/>
  <c r="S1137" i="15"/>
  <c r="S1138" i="15"/>
  <c r="S1139" i="15"/>
  <c r="S1140" i="15"/>
  <c r="S1141" i="15"/>
  <c r="S1142" i="15"/>
  <c r="S1143" i="15"/>
  <c r="S1144" i="15"/>
  <c r="S1145" i="15"/>
  <c r="S1146" i="15"/>
  <c r="S1147" i="15"/>
  <c r="S1148" i="15"/>
  <c r="S1149" i="15"/>
  <c r="S1150" i="15"/>
  <c r="S1151" i="15"/>
  <c r="S1152" i="15"/>
  <c r="S1153" i="15"/>
  <c r="S1154" i="15"/>
  <c r="S1155" i="15"/>
  <c r="S1156" i="15"/>
  <c r="S1157" i="15"/>
  <c r="S1158" i="15"/>
  <c r="S1159" i="15"/>
  <c r="S1160" i="15"/>
  <c r="S1161" i="15"/>
  <c r="S1162" i="15"/>
  <c r="S1163" i="15"/>
  <c r="S1164" i="15"/>
  <c r="S1165" i="15"/>
  <c r="S1166" i="15"/>
  <c r="S1167" i="15"/>
  <c r="S1168" i="15"/>
  <c r="S1169" i="15"/>
  <c r="S1170" i="15"/>
  <c r="S1171" i="15"/>
  <c r="S1172" i="15"/>
  <c r="S1173" i="15"/>
  <c r="S1174" i="15"/>
  <c r="S1175" i="15"/>
  <c r="S1176" i="15"/>
  <c r="S1177" i="15"/>
  <c r="S1178" i="15"/>
  <c r="S1179" i="15"/>
  <c r="S1180" i="15"/>
  <c r="S1181" i="15"/>
  <c r="S1182" i="15"/>
  <c r="S1183" i="15"/>
  <c r="S1184" i="15"/>
  <c r="S1185" i="15"/>
  <c r="S1186" i="15"/>
  <c r="S1187" i="15"/>
  <c r="S1188" i="15"/>
  <c r="S1189" i="15"/>
  <c r="S1190" i="15"/>
  <c r="S1191" i="15"/>
  <c r="S1192" i="15"/>
  <c r="S1193" i="15"/>
  <c r="S1194" i="15"/>
  <c r="S1195" i="15"/>
  <c r="S1196" i="15"/>
  <c r="S1197" i="15"/>
  <c r="S1198" i="15"/>
  <c r="S1199" i="15"/>
  <c r="S1200" i="15"/>
  <c r="S1201" i="15"/>
  <c r="S1202" i="15"/>
  <c r="S1203" i="15"/>
  <c r="S1204" i="15"/>
  <c r="S1205" i="15"/>
  <c r="S1206" i="15"/>
  <c r="S1207" i="15"/>
  <c r="S1208" i="15"/>
  <c r="S1209" i="15"/>
  <c r="S1210" i="15"/>
  <c r="S1211" i="15"/>
  <c r="S1212" i="15"/>
  <c r="S1213" i="15"/>
  <c r="S1214" i="15"/>
  <c r="S1215" i="15"/>
  <c r="S1216" i="15"/>
  <c r="S1217" i="15"/>
  <c r="S1218" i="15"/>
  <c r="S1219" i="15"/>
  <c r="S1220" i="15"/>
  <c r="S1221" i="15"/>
  <c r="S1222" i="15"/>
  <c r="S1223" i="15"/>
  <c r="S1224" i="15"/>
  <c r="S1225" i="15"/>
  <c r="S1226" i="15"/>
  <c r="S1227" i="15"/>
  <c r="S1228" i="15"/>
  <c r="S1229" i="15"/>
  <c r="S1230" i="15"/>
  <c r="S1231" i="15"/>
  <c r="S1232" i="15"/>
  <c r="S1233" i="15"/>
  <c r="S1234" i="15"/>
  <c r="S1235" i="15"/>
  <c r="S1236" i="15"/>
  <c r="S1237" i="15"/>
  <c r="S1238" i="15"/>
  <c r="S1239" i="15"/>
  <c r="S1240" i="15"/>
  <c r="S1241" i="15"/>
  <c r="S1242" i="15"/>
  <c r="S1243" i="15"/>
  <c r="S1244" i="15"/>
  <c r="S1245" i="15"/>
  <c r="S1246" i="15"/>
  <c r="S1247" i="15"/>
  <c r="S1248" i="15"/>
  <c r="S1249" i="15"/>
  <c r="S1250" i="15"/>
  <c r="S1251" i="15"/>
  <c r="S1252" i="15"/>
  <c r="S1253" i="15"/>
  <c r="S1254" i="15"/>
  <c r="S1255" i="15"/>
  <c r="S1256" i="15"/>
  <c r="S1257" i="15"/>
  <c r="S1258" i="15"/>
  <c r="S1259" i="15"/>
  <c r="S1260" i="15"/>
  <c r="S1261" i="15"/>
  <c r="S1262" i="15"/>
  <c r="S1263" i="15"/>
  <c r="S1264" i="15"/>
  <c r="S1265" i="15"/>
  <c r="S1266" i="15"/>
  <c r="S1267" i="15"/>
  <c r="S1268" i="15"/>
  <c r="S1269" i="15"/>
  <c r="S1270" i="15"/>
  <c r="S1271" i="15"/>
  <c r="S1272" i="15"/>
  <c r="S1273" i="15"/>
  <c r="S1274" i="15"/>
  <c r="S1275" i="15"/>
  <c r="S1276" i="15"/>
  <c r="S1277" i="15"/>
  <c r="S1278" i="15"/>
  <c r="S1279" i="15"/>
  <c r="S1280" i="15"/>
  <c r="S1281" i="15"/>
  <c r="S1282" i="15"/>
  <c r="S1283" i="15"/>
  <c r="S1284" i="15"/>
  <c r="S1285" i="15"/>
  <c r="S1286" i="15"/>
  <c r="S1287" i="15"/>
  <c r="S1288" i="15"/>
  <c r="S1289" i="15"/>
  <c r="S1290" i="15"/>
  <c r="S1291" i="15"/>
  <c r="S1292" i="15"/>
  <c r="S1293" i="15"/>
  <c r="S1294" i="15"/>
  <c r="S1295" i="15"/>
  <c r="S1296" i="15"/>
  <c r="S1297" i="15"/>
  <c r="S1298" i="15"/>
  <c r="S1299" i="15"/>
  <c r="S1300" i="15"/>
  <c r="S1301" i="15"/>
  <c r="S1302" i="15"/>
  <c r="S1303" i="15"/>
  <c r="S1304" i="15"/>
  <c r="S1305" i="15"/>
  <c r="S1306" i="15"/>
  <c r="S1307" i="15"/>
  <c r="S1308" i="15"/>
  <c r="S1309" i="15"/>
  <c r="S1310" i="15"/>
  <c r="S1311" i="15"/>
  <c r="S1312" i="15"/>
  <c r="S1313" i="15"/>
  <c r="S1314" i="15"/>
  <c r="S1315" i="15"/>
  <c r="S1316" i="15"/>
  <c r="S1317" i="15"/>
  <c r="S1318" i="15"/>
  <c r="S1319" i="15"/>
  <c r="S1320" i="15"/>
  <c r="S1321" i="15"/>
  <c r="S1322" i="15"/>
  <c r="S1323" i="15"/>
  <c r="S1324" i="15"/>
  <c r="S1325" i="15"/>
  <c r="S1326" i="15"/>
  <c r="S1327" i="15"/>
  <c r="S1328" i="15"/>
  <c r="S1329" i="15"/>
  <c r="S1330" i="15"/>
  <c r="S1331" i="15"/>
  <c r="S1332" i="15"/>
  <c r="S1333" i="15"/>
  <c r="S1334" i="15"/>
  <c r="S1335" i="15"/>
  <c r="S1336" i="15"/>
  <c r="S1337" i="15"/>
  <c r="S1338" i="15"/>
  <c r="S1339" i="15"/>
  <c r="S1340" i="15"/>
  <c r="S1341" i="15"/>
  <c r="S1342" i="15"/>
  <c r="S1343" i="15"/>
  <c r="S1344" i="15"/>
  <c r="S1345" i="15"/>
  <c r="S1346" i="15"/>
  <c r="S1347" i="15"/>
  <c r="S1348" i="15"/>
  <c r="S1349" i="15"/>
  <c r="S1350" i="15"/>
  <c r="S1351" i="15"/>
  <c r="S1352" i="15"/>
  <c r="S1353" i="15"/>
  <c r="S1354" i="15"/>
  <c r="S1355" i="15"/>
  <c r="S1356" i="15"/>
  <c r="S1357" i="15"/>
  <c r="S1358" i="15"/>
  <c r="S1359" i="15"/>
  <c r="S1360" i="15"/>
  <c r="S1361" i="15"/>
  <c r="S1362" i="15"/>
  <c r="S1363" i="15"/>
  <c r="S1364" i="15"/>
  <c r="S1365" i="15"/>
  <c r="S1366" i="15"/>
  <c r="S1367" i="15"/>
  <c r="S1368" i="15"/>
  <c r="S1369" i="15"/>
  <c r="S1370" i="15"/>
  <c r="S1371" i="15"/>
  <c r="S1372" i="15"/>
  <c r="S1373" i="15"/>
  <c r="S1374" i="15"/>
  <c r="S1375" i="15"/>
  <c r="S1376" i="15"/>
  <c r="S1377" i="15"/>
  <c r="S1378" i="15"/>
  <c r="S1379" i="15"/>
  <c r="S1380" i="15"/>
  <c r="S1381" i="15"/>
  <c r="S1382" i="15"/>
  <c r="S1383" i="15"/>
  <c r="S1384" i="15"/>
  <c r="S1385" i="15"/>
  <c r="S1386" i="15"/>
  <c r="S1387" i="15"/>
  <c r="S1388" i="15"/>
  <c r="S1389" i="15"/>
  <c r="S1390" i="15"/>
  <c r="S1391" i="15"/>
  <c r="S1392" i="15"/>
  <c r="S1393" i="15"/>
  <c r="S1394" i="15"/>
  <c r="S1395" i="15"/>
  <c r="S1396" i="15"/>
  <c r="S1397" i="15"/>
  <c r="S1398" i="15"/>
  <c r="S1399" i="15"/>
  <c r="S1400" i="15"/>
  <c r="S1401" i="15"/>
  <c r="S1402" i="15"/>
  <c r="S1403" i="15"/>
  <c r="S1404" i="15"/>
  <c r="S1405" i="15"/>
  <c r="S1406" i="15"/>
  <c r="S1407" i="15"/>
  <c r="S1408" i="15"/>
  <c r="S1409" i="15"/>
  <c r="S1410" i="15"/>
  <c r="S1411" i="15"/>
  <c r="S1412" i="15"/>
  <c r="S1413" i="15"/>
  <c r="S1414" i="15"/>
  <c r="S1415" i="15"/>
  <c r="S1416" i="15"/>
  <c r="S1417" i="15"/>
  <c r="S1418" i="15"/>
  <c r="S1419" i="15"/>
  <c r="S1420" i="15"/>
  <c r="S1421" i="15"/>
  <c r="S1422" i="15"/>
  <c r="S1423" i="15"/>
  <c r="S1424" i="15"/>
  <c r="S1425" i="15"/>
  <c r="S1426" i="15"/>
  <c r="S1427" i="15"/>
  <c r="S1428" i="15"/>
  <c r="S1429" i="15"/>
  <c r="S1430" i="15"/>
  <c r="S1431" i="15"/>
  <c r="S1432" i="15"/>
  <c r="S1433" i="15"/>
  <c r="S1434" i="15"/>
  <c r="S1435" i="15"/>
  <c r="S1436" i="15"/>
  <c r="S1437" i="15"/>
  <c r="S1438" i="15"/>
  <c r="S1439" i="15"/>
  <c r="S1440" i="15"/>
  <c r="S1441" i="15"/>
  <c r="S1442" i="15"/>
  <c r="S1443" i="15"/>
  <c r="S1444" i="15"/>
  <c r="S1445" i="15"/>
  <c r="S1446" i="15"/>
  <c r="S1447" i="15"/>
  <c r="S1448" i="15"/>
  <c r="S1449" i="15"/>
  <c r="S1450" i="15"/>
  <c r="S1451" i="15"/>
  <c r="S1452" i="15"/>
  <c r="S1453" i="15"/>
  <c r="S1454" i="15"/>
  <c r="S1455" i="15"/>
  <c r="S1456" i="15"/>
  <c r="S1457" i="15"/>
  <c r="S1458" i="15"/>
  <c r="S1459" i="15"/>
  <c r="S1460" i="15"/>
  <c r="S1461" i="15"/>
  <c r="S1462" i="15"/>
  <c r="S1463" i="15"/>
  <c r="S1464" i="15"/>
  <c r="S1465" i="15"/>
  <c r="S1466" i="15"/>
  <c r="S1467" i="15"/>
  <c r="S1468" i="15"/>
  <c r="S1469" i="15"/>
  <c r="S1470" i="15"/>
  <c r="S1471" i="15"/>
  <c r="S1472" i="15"/>
  <c r="S1473" i="15"/>
  <c r="S1474" i="15"/>
  <c r="S1475" i="15"/>
  <c r="S1476" i="15"/>
  <c r="S1477" i="15"/>
  <c r="S1478" i="15"/>
  <c r="S1479" i="15"/>
  <c r="S1480" i="15"/>
  <c r="S1481" i="15"/>
  <c r="S1482" i="15"/>
  <c r="S1483" i="15"/>
  <c r="S1484" i="15"/>
  <c r="S1485" i="15"/>
  <c r="S1486" i="15"/>
  <c r="S1487" i="15"/>
  <c r="S1488" i="15"/>
  <c r="S1489" i="15"/>
  <c r="S1490" i="15"/>
  <c r="S1491" i="15"/>
  <c r="S1492" i="15"/>
  <c r="S1493" i="15"/>
  <c r="S1494" i="15"/>
  <c r="S1495" i="15"/>
  <c r="S1496" i="15"/>
  <c r="S1497" i="15"/>
  <c r="S1498" i="15"/>
  <c r="S1499" i="15"/>
  <c r="S1500" i="15"/>
  <c r="S1501" i="15"/>
  <c r="S1502" i="15"/>
  <c r="S1503" i="15"/>
  <c r="S1504" i="15"/>
  <c r="S1505" i="15"/>
  <c r="S1506" i="15"/>
  <c r="S1507" i="15"/>
  <c r="S1508" i="15"/>
  <c r="S1509" i="15"/>
  <c r="S1510" i="15"/>
  <c r="S1511" i="15"/>
  <c r="S1512" i="15"/>
  <c r="S1513" i="15"/>
  <c r="S1514" i="15"/>
  <c r="S16" i="15"/>
  <c r="S17" i="15"/>
  <c r="S18" i="15"/>
  <c r="S19" i="15"/>
  <c r="S15" i="15"/>
  <c r="S34" i="13" s="1"/>
  <c r="Q20" i="15"/>
  <c r="Q21" i="15"/>
  <c r="Q22" i="15"/>
  <c r="Q23" i="15"/>
  <c r="Q24" i="15"/>
  <c r="Q25" i="15"/>
  <c r="Q26" i="15"/>
  <c r="Q27" i="15"/>
  <c r="Q28" i="15"/>
  <c r="Q29" i="15"/>
  <c r="Q30" i="15"/>
  <c r="Q31" i="15"/>
  <c r="Q32" i="15"/>
  <c r="Q33" i="15"/>
  <c r="Q34" i="15"/>
  <c r="Q35" i="15"/>
  <c r="Q36" i="15"/>
  <c r="Q37" i="15"/>
  <c r="Q38" i="15"/>
  <c r="Q39" i="15"/>
  <c r="Q40" i="15"/>
  <c r="Q41" i="15"/>
  <c r="Q42" i="15"/>
  <c r="Q43" i="15"/>
  <c r="Q44" i="15"/>
  <c r="Q45" i="15"/>
  <c r="Q46" i="15"/>
  <c r="Q47" i="15"/>
  <c r="Q48" i="15"/>
  <c r="Q49" i="15"/>
  <c r="Q50" i="15"/>
  <c r="Q51" i="15"/>
  <c r="Q52" i="15"/>
  <c r="Q53" i="15"/>
  <c r="Q54" i="15"/>
  <c r="Q55" i="15"/>
  <c r="Q56" i="15"/>
  <c r="Q57" i="15"/>
  <c r="Q58" i="15"/>
  <c r="Q59" i="15"/>
  <c r="Q60" i="15"/>
  <c r="Q61" i="15"/>
  <c r="Q62" i="15"/>
  <c r="Q63" i="15"/>
  <c r="Q64" i="15"/>
  <c r="Q65" i="15"/>
  <c r="Q66" i="15"/>
  <c r="Q67" i="15"/>
  <c r="Q68" i="15"/>
  <c r="Q69" i="15"/>
  <c r="Q70" i="15"/>
  <c r="Q71" i="15"/>
  <c r="Q72" i="15"/>
  <c r="Q73" i="15"/>
  <c r="Q74" i="15"/>
  <c r="Q75" i="15"/>
  <c r="Q76" i="15"/>
  <c r="Q77" i="15"/>
  <c r="Q78" i="15"/>
  <c r="Q79" i="15"/>
  <c r="Q80" i="15"/>
  <c r="Q81" i="15"/>
  <c r="Q82" i="15"/>
  <c r="Q83" i="15"/>
  <c r="Q84" i="15"/>
  <c r="Q85" i="15"/>
  <c r="Q86" i="15"/>
  <c r="Q87" i="15"/>
  <c r="Q88" i="15"/>
  <c r="Q89" i="15"/>
  <c r="Q90" i="15"/>
  <c r="Q91" i="15"/>
  <c r="Q92" i="15"/>
  <c r="Q93" i="15"/>
  <c r="Q94" i="15"/>
  <c r="Q95" i="15"/>
  <c r="Q96" i="15"/>
  <c r="Q97" i="15"/>
  <c r="Q98" i="15"/>
  <c r="Q99" i="15"/>
  <c r="Q100" i="15"/>
  <c r="Q101" i="15"/>
  <c r="Q102" i="15"/>
  <c r="Q103" i="15"/>
  <c r="Q104" i="15"/>
  <c r="Q105" i="15"/>
  <c r="Q106" i="15"/>
  <c r="Q107" i="15"/>
  <c r="Q108" i="15"/>
  <c r="Q109" i="15"/>
  <c r="Q110" i="15"/>
  <c r="Q111" i="15"/>
  <c r="Q112" i="15"/>
  <c r="Q113" i="15"/>
  <c r="Q114" i="15"/>
  <c r="Q115" i="15"/>
  <c r="Q116" i="15"/>
  <c r="Q117" i="15"/>
  <c r="Q118" i="15"/>
  <c r="Q119" i="15"/>
  <c r="Q120" i="15"/>
  <c r="Q121" i="15"/>
  <c r="Q122" i="15"/>
  <c r="Q123" i="15"/>
  <c r="Q124" i="15"/>
  <c r="Q125" i="15"/>
  <c r="Q126" i="15"/>
  <c r="Q127" i="15"/>
  <c r="Q128" i="15"/>
  <c r="Q129" i="15"/>
  <c r="Q130" i="15"/>
  <c r="Q131" i="15"/>
  <c r="Q132" i="15"/>
  <c r="Q133" i="15"/>
  <c r="Q134" i="15"/>
  <c r="Q135" i="15"/>
  <c r="Q136" i="15"/>
  <c r="Q137" i="15"/>
  <c r="Q138" i="15"/>
  <c r="Q139" i="15"/>
  <c r="Q140" i="15"/>
  <c r="Q141" i="15"/>
  <c r="Q142" i="15"/>
  <c r="Q143" i="15"/>
  <c r="Q144" i="15"/>
  <c r="Q145" i="15"/>
  <c r="Q146" i="15"/>
  <c r="Q147" i="15"/>
  <c r="Q148" i="15"/>
  <c r="Q149" i="15"/>
  <c r="Q150" i="15"/>
  <c r="Q151" i="15"/>
  <c r="Q152" i="15"/>
  <c r="Q153" i="15"/>
  <c r="Q154" i="15"/>
  <c r="Q155" i="15"/>
  <c r="Q156" i="15"/>
  <c r="Q157" i="15"/>
  <c r="Q158" i="15"/>
  <c r="Q159" i="15"/>
  <c r="Q160" i="15"/>
  <c r="Q161" i="15"/>
  <c r="Q162" i="15"/>
  <c r="Q163" i="15"/>
  <c r="Q164" i="15"/>
  <c r="Q165" i="15"/>
  <c r="Q166" i="15"/>
  <c r="Q167" i="15"/>
  <c r="Q168" i="15"/>
  <c r="Q169" i="15"/>
  <c r="Q170" i="15"/>
  <c r="Q171" i="15"/>
  <c r="Q172" i="15"/>
  <c r="Q173" i="15"/>
  <c r="Q174" i="15"/>
  <c r="Q175" i="15"/>
  <c r="Q176" i="15"/>
  <c r="Q177" i="15"/>
  <c r="Q178" i="15"/>
  <c r="Q179" i="15"/>
  <c r="Q180" i="15"/>
  <c r="Q181" i="15"/>
  <c r="Q182" i="15"/>
  <c r="Q183" i="15"/>
  <c r="Q184" i="15"/>
  <c r="Q185" i="15"/>
  <c r="Q186" i="15"/>
  <c r="Q187" i="15"/>
  <c r="Q188" i="15"/>
  <c r="Q189" i="15"/>
  <c r="Q190" i="15"/>
  <c r="Q191" i="15"/>
  <c r="Q192" i="15"/>
  <c r="Q193" i="15"/>
  <c r="Q194" i="15"/>
  <c r="Q195" i="15"/>
  <c r="Q196" i="15"/>
  <c r="Q197" i="15"/>
  <c r="Q198" i="15"/>
  <c r="Q199" i="15"/>
  <c r="Q200" i="15"/>
  <c r="Q201" i="15"/>
  <c r="Q202" i="15"/>
  <c r="Q203" i="15"/>
  <c r="Q204" i="15"/>
  <c r="Q205" i="15"/>
  <c r="Q206" i="15"/>
  <c r="Q207" i="15"/>
  <c r="Q208" i="15"/>
  <c r="Q209" i="15"/>
  <c r="Q210" i="15"/>
  <c r="Q211" i="15"/>
  <c r="Q212" i="15"/>
  <c r="Q213" i="15"/>
  <c r="Q214" i="15"/>
  <c r="Q215" i="15"/>
  <c r="Q216" i="15"/>
  <c r="Q217" i="15"/>
  <c r="Q218" i="15"/>
  <c r="Q219" i="15"/>
  <c r="Q220" i="15"/>
  <c r="Q221" i="15"/>
  <c r="Q222" i="15"/>
  <c r="Q223" i="15"/>
  <c r="Q224" i="15"/>
  <c r="Q225" i="15"/>
  <c r="Q226" i="15"/>
  <c r="Q227" i="15"/>
  <c r="Q228" i="15"/>
  <c r="Q229" i="15"/>
  <c r="Q230" i="15"/>
  <c r="Q231" i="15"/>
  <c r="Q232" i="15"/>
  <c r="Q233" i="15"/>
  <c r="Q234" i="15"/>
  <c r="Q235" i="15"/>
  <c r="Q236" i="15"/>
  <c r="Q237" i="15"/>
  <c r="Q238" i="15"/>
  <c r="Q239" i="15"/>
  <c r="Q240" i="15"/>
  <c r="Q241" i="15"/>
  <c r="Q242" i="15"/>
  <c r="Q243" i="15"/>
  <c r="Q244" i="15"/>
  <c r="Q245" i="15"/>
  <c r="Q246" i="15"/>
  <c r="Q247" i="15"/>
  <c r="Q248" i="15"/>
  <c r="Q249" i="15"/>
  <c r="Q250" i="15"/>
  <c r="Q251" i="15"/>
  <c r="Q252" i="15"/>
  <c r="Q253" i="15"/>
  <c r="Q254" i="15"/>
  <c r="Q255" i="15"/>
  <c r="Q256" i="15"/>
  <c r="Q257" i="15"/>
  <c r="Q258" i="15"/>
  <c r="Q259" i="15"/>
  <c r="Q260" i="15"/>
  <c r="Q261" i="15"/>
  <c r="Q262" i="15"/>
  <c r="Q263" i="15"/>
  <c r="Q264" i="15"/>
  <c r="Q265" i="15"/>
  <c r="Q266" i="15"/>
  <c r="Q267" i="15"/>
  <c r="Q268" i="15"/>
  <c r="Q269" i="15"/>
  <c r="Q270" i="15"/>
  <c r="Q271" i="15"/>
  <c r="Q272" i="15"/>
  <c r="Q273" i="15"/>
  <c r="Q274" i="15"/>
  <c r="Q275" i="15"/>
  <c r="Q276" i="15"/>
  <c r="Q277" i="15"/>
  <c r="Q278" i="15"/>
  <c r="Q279" i="15"/>
  <c r="Q280" i="15"/>
  <c r="Q281" i="15"/>
  <c r="Q282" i="15"/>
  <c r="Q283" i="15"/>
  <c r="Q284" i="15"/>
  <c r="Q285" i="15"/>
  <c r="Q286" i="15"/>
  <c r="Q287" i="15"/>
  <c r="Q288" i="15"/>
  <c r="Q289" i="15"/>
  <c r="Q290" i="15"/>
  <c r="Q291" i="15"/>
  <c r="Q292" i="15"/>
  <c r="Q293" i="15"/>
  <c r="Q294" i="15"/>
  <c r="Q295" i="15"/>
  <c r="Q296" i="15"/>
  <c r="Q297" i="15"/>
  <c r="Q298" i="15"/>
  <c r="Q299" i="15"/>
  <c r="Q300" i="15"/>
  <c r="Q301" i="15"/>
  <c r="Q302" i="15"/>
  <c r="Q303" i="15"/>
  <c r="Q304" i="15"/>
  <c r="Q305" i="15"/>
  <c r="Q306" i="15"/>
  <c r="Q307" i="15"/>
  <c r="Q308" i="15"/>
  <c r="Q309" i="15"/>
  <c r="Q310" i="15"/>
  <c r="Q311" i="15"/>
  <c r="Q312" i="15"/>
  <c r="Q313" i="15"/>
  <c r="Q314" i="15"/>
  <c r="Q315" i="15"/>
  <c r="Q316" i="15"/>
  <c r="Q317" i="15"/>
  <c r="Q318" i="15"/>
  <c r="Q319" i="15"/>
  <c r="Q320" i="15"/>
  <c r="Q321" i="15"/>
  <c r="Q322" i="15"/>
  <c r="Q323" i="15"/>
  <c r="Q324" i="15"/>
  <c r="Q325" i="15"/>
  <c r="Q326" i="15"/>
  <c r="Q327" i="15"/>
  <c r="Q328" i="15"/>
  <c r="Q329" i="15"/>
  <c r="Q330" i="15"/>
  <c r="Q331" i="15"/>
  <c r="Q332" i="15"/>
  <c r="Q333" i="15"/>
  <c r="Q334" i="15"/>
  <c r="Q335" i="15"/>
  <c r="Q336" i="15"/>
  <c r="Q337" i="15"/>
  <c r="Q338" i="15"/>
  <c r="Q339" i="15"/>
  <c r="Q340" i="15"/>
  <c r="Q341" i="15"/>
  <c r="Q342" i="15"/>
  <c r="Q343" i="15"/>
  <c r="Q344" i="15"/>
  <c r="Q345" i="15"/>
  <c r="Q346" i="15"/>
  <c r="Q347" i="15"/>
  <c r="Q348" i="15"/>
  <c r="Q349" i="15"/>
  <c r="Q350" i="15"/>
  <c r="Q351" i="15"/>
  <c r="Q352" i="15"/>
  <c r="Q353" i="15"/>
  <c r="Q354" i="15"/>
  <c r="Q355" i="15"/>
  <c r="Q356" i="15"/>
  <c r="Q357" i="15"/>
  <c r="Q358" i="15"/>
  <c r="Q359" i="15"/>
  <c r="Q360" i="15"/>
  <c r="Q361" i="15"/>
  <c r="Q362" i="15"/>
  <c r="Q363" i="15"/>
  <c r="Q364" i="15"/>
  <c r="Q365" i="15"/>
  <c r="Q366" i="15"/>
  <c r="Q367" i="15"/>
  <c r="Q368" i="15"/>
  <c r="Q369" i="15"/>
  <c r="Q370" i="15"/>
  <c r="Q371" i="15"/>
  <c r="Q372" i="15"/>
  <c r="Q373" i="15"/>
  <c r="Q374" i="15"/>
  <c r="Q375" i="15"/>
  <c r="Q376" i="15"/>
  <c r="Q377" i="15"/>
  <c r="Q378" i="15"/>
  <c r="Q379" i="15"/>
  <c r="Q380" i="15"/>
  <c r="Q381" i="15"/>
  <c r="Q382" i="15"/>
  <c r="Q383" i="15"/>
  <c r="Q384" i="15"/>
  <c r="Q385" i="15"/>
  <c r="Q386" i="15"/>
  <c r="Q387" i="15"/>
  <c r="Q388" i="15"/>
  <c r="Q389" i="15"/>
  <c r="Q390" i="15"/>
  <c r="Q391" i="15"/>
  <c r="Q392" i="15"/>
  <c r="Q393" i="15"/>
  <c r="Q394" i="15"/>
  <c r="Q395" i="15"/>
  <c r="Q396" i="15"/>
  <c r="Q397" i="15"/>
  <c r="Q398" i="15"/>
  <c r="Q399" i="15"/>
  <c r="Q400" i="15"/>
  <c r="Q401" i="15"/>
  <c r="Q402" i="15"/>
  <c r="Q403" i="15"/>
  <c r="Q404" i="15"/>
  <c r="Q405" i="15"/>
  <c r="Q406" i="15"/>
  <c r="Q407" i="15"/>
  <c r="Q408" i="15"/>
  <c r="Q409" i="15"/>
  <c r="Q410" i="15"/>
  <c r="Q411" i="15"/>
  <c r="Q412" i="15"/>
  <c r="Q413" i="15"/>
  <c r="Q414" i="15"/>
  <c r="Q415" i="15"/>
  <c r="Q416" i="15"/>
  <c r="Q417" i="15"/>
  <c r="Q418" i="15"/>
  <c r="Q419" i="15"/>
  <c r="Q420" i="15"/>
  <c r="Q421" i="15"/>
  <c r="Q422" i="15"/>
  <c r="Q423" i="15"/>
  <c r="Q424" i="15"/>
  <c r="Q425" i="15"/>
  <c r="Q426" i="15"/>
  <c r="Q427" i="15"/>
  <c r="Q428" i="15"/>
  <c r="Q429" i="15"/>
  <c r="Q430" i="15"/>
  <c r="Q431" i="15"/>
  <c r="Q432" i="15"/>
  <c r="Q433" i="15"/>
  <c r="Q434" i="15"/>
  <c r="Q435" i="15"/>
  <c r="Q436" i="15"/>
  <c r="Q437" i="15"/>
  <c r="Q438" i="15"/>
  <c r="Q439" i="15"/>
  <c r="Q440" i="15"/>
  <c r="Q441" i="15"/>
  <c r="Q442" i="15"/>
  <c r="Q443" i="15"/>
  <c r="Q444" i="15"/>
  <c r="Q445" i="15"/>
  <c r="Q446" i="15"/>
  <c r="Q447" i="15"/>
  <c r="Q448" i="15"/>
  <c r="Q449" i="15"/>
  <c r="Q450" i="15"/>
  <c r="Q451" i="15"/>
  <c r="Q452" i="15"/>
  <c r="Q453" i="15"/>
  <c r="Q454" i="15"/>
  <c r="Q455" i="15"/>
  <c r="Q456" i="15"/>
  <c r="Q457" i="15"/>
  <c r="Q458" i="15"/>
  <c r="Q459" i="15"/>
  <c r="Q460" i="15"/>
  <c r="Q461" i="15"/>
  <c r="Q462" i="15"/>
  <c r="Q463" i="15"/>
  <c r="Q464" i="15"/>
  <c r="Q465" i="15"/>
  <c r="Q466" i="15"/>
  <c r="Q467" i="15"/>
  <c r="Q468" i="15"/>
  <c r="Q469" i="15"/>
  <c r="Q470" i="15"/>
  <c r="Q471" i="15"/>
  <c r="Q472" i="15"/>
  <c r="Q473" i="15"/>
  <c r="Q474" i="15"/>
  <c r="Q475" i="15"/>
  <c r="Q476" i="15"/>
  <c r="Q477" i="15"/>
  <c r="Q478" i="15"/>
  <c r="Q479" i="15"/>
  <c r="Q480" i="15"/>
  <c r="Q481" i="15"/>
  <c r="Q482" i="15"/>
  <c r="Q483" i="15"/>
  <c r="Q484" i="15"/>
  <c r="Q485" i="15"/>
  <c r="Q486" i="15"/>
  <c r="Q487" i="15"/>
  <c r="Q488" i="15"/>
  <c r="Q489" i="15"/>
  <c r="Q490" i="15"/>
  <c r="Q491" i="15"/>
  <c r="Q492" i="15"/>
  <c r="Q493" i="15"/>
  <c r="Q494" i="15"/>
  <c r="Q495" i="15"/>
  <c r="Q496" i="15"/>
  <c r="Q497" i="15"/>
  <c r="Q498" i="15"/>
  <c r="Q499" i="15"/>
  <c r="Q500" i="15"/>
  <c r="Q501" i="15"/>
  <c r="Q502" i="15"/>
  <c r="Q503" i="15"/>
  <c r="Q504" i="15"/>
  <c r="Q505" i="15"/>
  <c r="Q506" i="15"/>
  <c r="Q507" i="15"/>
  <c r="Q508" i="15"/>
  <c r="Q509" i="15"/>
  <c r="Q510" i="15"/>
  <c r="Q511" i="15"/>
  <c r="Q512" i="15"/>
  <c r="Q513" i="15"/>
  <c r="Q514" i="15"/>
  <c r="Q515" i="15"/>
  <c r="Q516" i="15"/>
  <c r="Q517" i="15"/>
  <c r="Q518" i="15"/>
  <c r="Q519" i="15"/>
  <c r="Q520" i="15"/>
  <c r="Q521" i="15"/>
  <c r="Q522" i="15"/>
  <c r="Q523" i="15"/>
  <c r="Q524" i="15"/>
  <c r="Q525" i="15"/>
  <c r="Q526" i="15"/>
  <c r="Q527" i="15"/>
  <c r="Q528" i="15"/>
  <c r="Q529" i="15"/>
  <c r="Q530" i="15"/>
  <c r="Q531" i="15"/>
  <c r="Q532" i="15"/>
  <c r="Q533" i="15"/>
  <c r="Q534" i="15"/>
  <c r="Q535" i="15"/>
  <c r="Q536" i="15"/>
  <c r="Q537" i="15"/>
  <c r="Q538" i="15"/>
  <c r="Q539" i="15"/>
  <c r="Q540" i="15"/>
  <c r="Q541" i="15"/>
  <c r="Q542" i="15"/>
  <c r="Q543" i="15"/>
  <c r="Q544" i="15"/>
  <c r="Q545" i="15"/>
  <c r="Q546" i="15"/>
  <c r="Q547" i="15"/>
  <c r="Q548" i="15"/>
  <c r="Q549" i="15"/>
  <c r="Q550" i="15"/>
  <c r="Q551" i="15"/>
  <c r="Q552" i="15"/>
  <c r="Q553" i="15"/>
  <c r="Q554" i="15"/>
  <c r="Q555" i="15"/>
  <c r="Q556" i="15"/>
  <c r="Q557" i="15"/>
  <c r="Q558" i="15"/>
  <c r="Q559" i="15"/>
  <c r="Q560" i="15"/>
  <c r="Q561" i="15"/>
  <c r="Q562" i="15"/>
  <c r="Q563" i="15"/>
  <c r="Q564" i="15"/>
  <c r="Q565" i="15"/>
  <c r="Q566" i="15"/>
  <c r="Q567" i="15"/>
  <c r="Q568" i="15"/>
  <c r="Q569" i="15"/>
  <c r="Q570" i="15"/>
  <c r="Q571" i="15"/>
  <c r="Q572" i="15"/>
  <c r="Q573" i="15"/>
  <c r="Q574" i="15"/>
  <c r="Q575" i="15"/>
  <c r="Q576" i="15"/>
  <c r="Q577" i="15"/>
  <c r="Q578" i="15"/>
  <c r="Q579" i="15"/>
  <c r="Q580" i="15"/>
  <c r="Q581" i="15"/>
  <c r="Q582" i="15"/>
  <c r="Q583" i="15"/>
  <c r="Q584" i="15"/>
  <c r="Q585" i="15"/>
  <c r="Q586" i="15"/>
  <c r="Q587" i="15"/>
  <c r="Q588" i="15"/>
  <c r="Q589" i="15"/>
  <c r="Q590" i="15"/>
  <c r="Q591" i="15"/>
  <c r="Q592" i="15"/>
  <c r="Q593" i="15"/>
  <c r="Q594" i="15"/>
  <c r="Q595" i="15"/>
  <c r="Q596" i="15"/>
  <c r="Q597" i="15"/>
  <c r="Q598" i="15"/>
  <c r="Q599" i="15"/>
  <c r="Q600" i="15"/>
  <c r="Q601" i="15"/>
  <c r="Q602" i="15"/>
  <c r="Q603" i="15"/>
  <c r="Q604" i="15"/>
  <c r="Q605" i="15"/>
  <c r="Q606" i="15"/>
  <c r="Q607" i="15"/>
  <c r="Q608" i="15"/>
  <c r="Q609" i="15"/>
  <c r="Q610" i="15"/>
  <c r="Q611" i="15"/>
  <c r="Q612" i="15"/>
  <c r="Q613" i="15"/>
  <c r="Q614" i="15"/>
  <c r="Q615" i="15"/>
  <c r="Q616" i="15"/>
  <c r="Q617" i="15"/>
  <c r="Q618" i="15"/>
  <c r="Q619" i="15"/>
  <c r="Q620" i="15"/>
  <c r="Q621" i="15"/>
  <c r="Q622" i="15"/>
  <c r="Q623" i="15"/>
  <c r="Q624" i="15"/>
  <c r="Q625" i="15"/>
  <c r="Q626" i="15"/>
  <c r="Q627" i="15"/>
  <c r="Q628" i="15"/>
  <c r="Q629" i="15"/>
  <c r="Q630" i="15"/>
  <c r="Q631" i="15"/>
  <c r="Q632" i="15"/>
  <c r="Q633" i="15"/>
  <c r="Q634" i="15"/>
  <c r="Q635" i="15"/>
  <c r="Q636" i="15"/>
  <c r="Q637" i="15"/>
  <c r="Q638" i="15"/>
  <c r="Q639" i="15"/>
  <c r="Q640" i="15"/>
  <c r="Q641" i="15"/>
  <c r="Q642" i="15"/>
  <c r="Q643" i="15"/>
  <c r="Q644" i="15"/>
  <c r="Q645" i="15"/>
  <c r="Q646" i="15"/>
  <c r="Q647" i="15"/>
  <c r="Q648" i="15"/>
  <c r="Q649" i="15"/>
  <c r="Q650" i="15"/>
  <c r="Q651" i="15"/>
  <c r="Q652" i="15"/>
  <c r="Q653" i="15"/>
  <c r="Q654" i="15"/>
  <c r="Q655" i="15"/>
  <c r="Q656" i="15"/>
  <c r="Q657" i="15"/>
  <c r="Q658" i="15"/>
  <c r="Q659" i="15"/>
  <c r="Q660" i="15"/>
  <c r="Q661" i="15"/>
  <c r="Q662" i="15"/>
  <c r="Q663" i="15"/>
  <c r="Q664" i="15"/>
  <c r="Q665" i="15"/>
  <c r="Q666" i="15"/>
  <c r="Q667" i="15"/>
  <c r="Q668" i="15"/>
  <c r="Q669" i="15"/>
  <c r="Q670" i="15"/>
  <c r="Q671" i="15"/>
  <c r="Q672" i="15"/>
  <c r="Q673" i="15"/>
  <c r="Q674" i="15"/>
  <c r="Q675" i="15"/>
  <c r="Q676" i="15"/>
  <c r="Q677" i="15"/>
  <c r="Q678" i="15"/>
  <c r="Q679" i="15"/>
  <c r="Q680" i="15"/>
  <c r="Q681" i="15"/>
  <c r="Q682" i="15"/>
  <c r="Q683" i="15"/>
  <c r="Q684" i="15"/>
  <c r="Q685" i="15"/>
  <c r="Q686" i="15"/>
  <c r="Q687" i="15"/>
  <c r="Q688" i="15"/>
  <c r="Q689" i="15"/>
  <c r="Q690" i="15"/>
  <c r="Q691" i="15"/>
  <c r="Q692" i="15"/>
  <c r="Q693" i="15"/>
  <c r="Q694" i="15"/>
  <c r="Q695" i="15"/>
  <c r="Q696" i="15"/>
  <c r="Q697" i="15"/>
  <c r="Q698" i="15"/>
  <c r="Q699" i="15"/>
  <c r="Q700" i="15"/>
  <c r="Q701" i="15"/>
  <c r="Q702" i="15"/>
  <c r="Q703" i="15"/>
  <c r="Q704" i="15"/>
  <c r="Q705" i="15"/>
  <c r="Q706" i="15"/>
  <c r="Q707" i="15"/>
  <c r="Q708" i="15"/>
  <c r="Q709" i="15"/>
  <c r="Q710" i="15"/>
  <c r="Q711" i="15"/>
  <c r="Q712" i="15"/>
  <c r="Q713" i="15"/>
  <c r="Q714" i="15"/>
  <c r="Q715" i="15"/>
  <c r="Q716" i="15"/>
  <c r="Q717" i="15"/>
  <c r="Q718" i="15"/>
  <c r="Q719" i="15"/>
  <c r="Q720" i="15"/>
  <c r="Q721" i="15"/>
  <c r="Q722" i="15"/>
  <c r="Q723" i="15"/>
  <c r="Q724" i="15"/>
  <c r="Q725" i="15"/>
  <c r="Q726" i="15"/>
  <c r="Q727" i="15"/>
  <c r="Q728" i="15"/>
  <c r="Q729" i="15"/>
  <c r="Q730" i="15"/>
  <c r="Q731" i="15"/>
  <c r="Q732" i="15"/>
  <c r="Q733" i="15"/>
  <c r="Q734" i="15"/>
  <c r="Q735" i="15"/>
  <c r="Q736" i="15"/>
  <c r="Q737" i="15"/>
  <c r="Q738" i="15"/>
  <c r="Q739" i="15"/>
  <c r="Q740" i="15"/>
  <c r="Q741" i="15"/>
  <c r="Q742" i="15"/>
  <c r="Q743" i="15"/>
  <c r="Q744" i="15"/>
  <c r="Q745" i="15"/>
  <c r="Q746" i="15"/>
  <c r="Q747" i="15"/>
  <c r="Q748" i="15"/>
  <c r="Q749" i="15"/>
  <c r="Q750" i="15"/>
  <c r="Q751" i="15"/>
  <c r="Q752" i="15"/>
  <c r="Q753" i="15"/>
  <c r="Q754" i="15"/>
  <c r="Q755" i="15"/>
  <c r="Q756" i="15"/>
  <c r="Q757" i="15"/>
  <c r="Q758" i="15"/>
  <c r="Q759" i="15"/>
  <c r="Q760" i="15"/>
  <c r="Q761" i="15"/>
  <c r="Q762" i="15"/>
  <c r="Q763" i="15"/>
  <c r="Q764" i="15"/>
  <c r="Q765" i="15"/>
  <c r="Q766" i="15"/>
  <c r="Q767" i="15"/>
  <c r="Q768" i="15"/>
  <c r="Q769" i="15"/>
  <c r="Q770" i="15"/>
  <c r="Q771" i="15"/>
  <c r="Q772" i="15"/>
  <c r="Q773" i="15"/>
  <c r="Q774" i="15"/>
  <c r="Q775" i="15"/>
  <c r="Q776" i="15"/>
  <c r="Q777" i="15"/>
  <c r="Q778" i="15"/>
  <c r="Q779" i="15"/>
  <c r="Q780" i="15"/>
  <c r="Q781" i="15"/>
  <c r="Q782" i="15"/>
  <c r="Q783" i="15"/>
  <c r="Q784" i="15"/>
  <c r="Q785" i="15"/>
  <c r="Q786" i="15"/>
  <c r="Q787" i="15"/>
  <c r="Q788" i="15"/>
  <c r="Q789" i="15"/>
  <c r="Q790" i="15"/>
  <c r="Q791" i="15"/>
  <c r="Q792" i="15"/>
  <c r="Q793" i="15"/>
  <c r="Q794" i="15"/>
  <c r="Q795" i="15"/>
  <c r="Q796" i="15"/>
  <c r="Q797" i="15"/>
  <c r="Q798" i="15"/>
  <c r="Q799" i="15"/>
  <c r="Q800" i="15"/>
  <c r="Q801" i="15"/>
  <c r="Q802" i="15"/>
  <c r="Q803" i="15"/>
  <c r="Q804" i="15"/>
  <c r="Q805" i="15"/>
  <c r="Q806" i="15"/>
  <c r="Q807" i="15"/>
  <c r="Q808" i="15"/>
  <c r="Q809" i="15"/>
  <c r="Q810" i="15"/>
  <c r="Q811" i="15"/>
  <c r="Q812" i="15"/>
  <c r="Q813" i="15"/>
  <c r="Q814" i="15"/>
  <c r="Q815" i="15"/>
  <c r="Q816" i="15"/>
  <c r="Q817" i="15"/>
  <c r="Q818" i="15"/>
  <c r="Q819" i="15"/>
  <c r="Q820" i="15"/>
  <c r="Q821" i="15"/>
  <c r="Q822" i="15"/>
  <c r="Q823" i="15"/>
  <c r="Q824" i="15"/>
  <c r="Q825" i="15"/>
  <c r="Q826" i="15"/>
  <c r="Q827" i="15"/>
  <c r="Q828" i="15"/>
  <c r="Q829" i="15"/>
  <c r="Q830" i="15"/>
  <c r="Q831" i="15"/>
  <c r="Q832" i="15"/>
  <c r="Q833" i="15"/>
  <c r="Q834" i="15"/>
  <c r="Q835" i="15"/>
  <c r="Q836" i="15"/>
  <c r="Q837" i="15"/>
  <c r="Q838" i="15"/>
  <c r="Q839" i="15"/>
  <c r="Q840" i="15"/>
  <c r="Q841" i="15"/>
  <c r="Q842" i="15"/>
  <c r="Q843" i="15"/>
  <c r="Q844" i="15"/>
  <c r="Q845" i="15"/>
  <c r="Q846" i="15"/>
  <c r="Q847" i="15"/>
  <c r="Q848" i="15"/>
  <c r="Q849" i="15"/>
  <c r="Q850" i="15"/>
  <c r="Q851" i="15"/>
  <c r="Q852" i="15"/>
  <c r="Q853" i="15"/>
  <c r="Q854" i="15"/>
  <c r="Q855" i="15"/>
  <c r="Q856" i="15"/>
  <c r="Q857" i="15"/>
  <c r="Q858" i="15"/>
  <c r="Q859" i="15"/>
  <c r="Q860" i="15"/>
  <c r="Q861" i="15"/>
  <c r="Q862" i="15"/>
  <c r="Q863" i="15"/>
  <c r="Q864" i="15"/>
  <c r="Q865" i="15"/>
  <c r="Q866" i="15"/>
  <c r="Q867" i="15"/>
  <c r="Q868" i="15"/>
  <c r="Q869" i="15"/>
  <c r="Q870" i="15"/>
  <c r="Q871" i="15"/>
  <c r="Q872" i="15"/>
  <c r="Q873" i="15"/>
  <c r="Q874" i="15"/>
  <c r="Q875" i="15"/>
  <c r="Q876" i="15"/>
  <c r="Q877" i="15"/>
  <c r="Q878" i="15"/>
  <c r="Q879" i="15"/>
  <c r="Q880" i="15"/>
  <c r="Q881" i="15"/>
  <c r="Q882" i="15"/>
  <c r="Q883" i="15"/>
  <c r="Q884" i="15"/>
  <c r="Q885" i="15"/>
  <c r="Q886" i="15"/>
  <c r="Q887" i="15"/>
  <c r="Q888" i="15"/>
  <c r="Q889" i="15"/>
  <c r="Q890" i="15"/>
  <c r="Q891" i="15"/>
  <c r="Q892" i="15"/>
  <c r="Q893" i="15"/>
  <c r="Q894" i="15"/>
  <c r="Q895" i="15"/>
  <c r="Q896" i="15"/>
  <c r="Q897" i="15"/>
  <c r="Q898" i="15"/>
  <c r="Q899" i="15"/>
  <c r="Q900" i="15"/>
  <c r="Q901" i="15"/>
  <c r="Q902" i="15"/>
  <c r="Q903" i="15"/>
  <c r="Q904" i="15"/>
  <c r="Q905" i="15"/>
  <c r="Q906" i="15"/>
  <c r="Q907" i="15"/>
  <c r="Q908" i="15"/>
  <c r="Q909" i="15"/>
  <c r="Q910" i="15"/>
  <c r="Q911" i="15"/>
  <c r="Q912" i="15"/>
  <c r="Q913" i="15"/>
  <c r="Q914" i="15"/>
  <c r="Q915" i="15"/>
  <c r="Q916" i="15"/>
  <c r="Q917" i="15"/>
  <c r="Q918" i="15"/>
  <c r="Q919" i="15"/>
  <c r="Q920" i="15"/>
  <c r="Q921" i="15"/>
  <c r="Q922" i="15"/>
  <c r="Q923" i="15"/>
  <c r="Q924" i="15"/>
  <c r="Q925" i="15"/>
  <c r="Q926" i="15"/>
  <c r="Q927" i="15"/>
  <c r="Q928" i="15"/>
  <c r="Q929" i="15"/>
  <c r="Q930" i="15"/>
  <c r="Q931" i="15"/>
  <c r="Q932" i="15"/>
  <c r="Q933" i="15"/>
  <c r="Q934" i="15"/>
  <c r="Q935" i="15"/>
  <c r="Q936" i="15"/>
  <c r="Q937" i="15"/>
  <c r="Q938" i="15"/>
  <c r="Q939" i="15"/>
  <c r="Q940" i="15"/>
  <c r="Q941" i="15"/>
  <c r="Q942" i="15"/>
  <c r="Q943" i="15"/>
  <c r="Q944" i="15"/>
  <c r="Q945" i="15"/>
  <c r="Q946" i="15"/>
  <c r="Q947" i="15"/>
  <c r="Q948" i="15"/>
  <c r="Q949" i="15"/>
  <c r="Q950" i="15"/>
  <c r="Q951" i="15"/>
  <c r="Q952" i="15"/>
  <c r="Q953" i="15"/>
  <c r="Q954" i="15"/>
  <c r="Q955" i="15"/>
  <c r="Q956" i="15"/>
  <c r="Q957" i="15"/>
  <c r="Q958" i="15"/>
  <c r="Q959" i="15"/>
  <c r="Q960" i="15"/>
  <c r="Q961" i="15"/>
  <c r="Q962" i="15"/>
  <c r="Q963" i="15"/>
  <c r="Q964" i="15"/>
  <c r="Q965" i="15"/>
  <c r="Q966" i="15"/>
  <c r="Q967" i="15"/>
  <c r="Q968" i="15"/>
  <c r="Q969" i="15"/>
  <c r="Q970" i="15"/>
  <c r="Q971" i="15"/>
  <c r="Q972" i="15"/>
  <c r="Q973" i="15"/>
  <c r="Q974" i="15"/>
  <c r="Q975" i="15"/>
  <c r="Q976" i="15"/>
  <c r="Q977" i="15"/>
  <c r="Q978" i="15"/>
  <c r="Q979" i="15"/>
  <c r="Q980" i="15"/>
  <c r="Q981" i="15"/>
  <c r="Q982" i="15"/>
  <c r="Q983" i="15"/>
  <c r="Q984" i="15"/>
  <c r="Q985" i="15"/>
  <c r="Q986" i="15"/>
  <c r="Q987" i="15"/>
  <c r="Q988" i="15"/>
  <c r="Q989" i="15"/>
  <c r="Q990" i="15"/>
  <c r="Q991" i="15"/>
  <c r="Q992" i="15"/>
  <c r="Q993" i="15"/>
  <c r="Q994" i="15"/>
  <c r="Q995" i="15"/>
  <c r="Q996" i="15"/>
  <c r="Q997" i="15"/>
  <c r="Q998" i="15"/>
  <c r="Q999" i="15"/>
  <c r="Q1000" i="15"/>
  <c r="Q1001" i="15"/>
  <c r="Q1002" i="15"/>
  <c r="Q1003" i="15"/>
  <c r="Q1004" i="15"/>
  <c r="Q1005" i="15"/>
  <c r="Q1006" i="15"/>
  <c r="Q1007" i="15"/>
  <c r="Q1008" i="15"/>
  <c r="Q1009" i="15"/>
  <c r="Q1010" i="15"/>
  <c r="Q1011" i="15"/>
  <c r="Q1012" i="15"/>
  <c r="Q1013" i="15"/>
  <c r="Q1014" i="15"/>
  <c r="Q1015" i="15"/>
  <c r="Q1016" i="15"/>
  <c r="Q1017" i="15"/>
  <c r="Q1018" i="15"/>
  <c r="Q1019" i="15"/>
  <c r="Q1020" i="15"/>
  <c r="Q1021" i="15"/>
  <c r="Q1022" i="15"/>
  <c r="Q1023" i="15"/>
  <c r="Q1024" i="15"/>
  <c r="Q1025" i="15"/>
  <c r="Q1026" i="15"/>
  <c r="Q1027" i="15"/>
  <c r="Q1028" i="15"/>
  <c r="Q1029" i="15"/>
  <c r="Q1030" i="15"/>
  <c r="Q1031" i="15"/>
  <c r="Q1032" i="15"/>
  <c r="Q1033" i="15"/>
  <c r="Q1034" i="15"/>
  <c r="Q1035" i="15"/>
  <c r="Q1036" i="15"/>
  <c r="Q1037" i="15"/>
  <c r="Q1038" i="15"/>
  <c r="Q1039" i="15"/>
  <c r="Q1040" i="15"/>
  <c r="Q1041" i="15"/>
  <c r="Q1042" i="15"/>
  <c r="Q1043" i="15"/>
  <c r="Q1044" i="15"/>
  <c r="Q1045" i="15"/>
  <c r="Q1046" i="15"/>
  <c r="Q1047" i="15"/>
  <c r="Q1048" i="15"/>
  <c r="Q1049" i="15"/>
  <c r="Q1050" i="15"/>
  <c r="Q1051" i="15"/>
  <c r="Q1052" i="15"/>
  <c r="Q1053" i="15"/>
  <c r="Q1054" i="15"/>
  <c r="Q1055" i="15"/>
  <c r="Q1056" i="15"/>
  <c r="Q1057" i="15"/>
  <c r="Q1058" i="15"/>
  <c r="Q1059" i="15"/>
  <c r="Q1060" i="15"/>
  <c r="Q1061" i="15"/>
  <c r="Q1062" i="15"/>
  <c r="Q1063" i="15"/>
  <c r="Q1064" i="15"/>
  <c r="Q1065" i="15"/>
  <c r="Q1066" i="15"/>
  <c r="Q1067" i="15"/>
  <c r="Q1068" i="15"/>
  <c r="Q1069" i="15"/>
  <c r="Q1070" i="15"/>
  <c r="Q1071" i="15"/>
  <c r="Q1072" i="15"/>
  <c r="Q1073" i="15"/>
  <c r="Q1074" i="15"/>
  <c r="Q1075" i="15"/>
  <c r="Q1076" i="15"/>
  <c r="Q1077" i="15"/>
  <c r="Q1078" i="15"/>
  <c r="Q1079" i="15"/>
  <c r="Q1080" i="15"/>
  <c r="Q1081" i="15"/>
  <c r="Q1082" i="15"/>
  <c r="Q1083" i="15"/>
  <c r="Q1084" i="15"/>
  <c r="Q1085" i="15"/>
  <c r="Q1086" i="15"/>
  <c r="Q1087" i="15"/>
  <c r="Q1088" i="15"/>
  <c r="Q1089" i="15"/>
  <c r="Q1090" i="15"/>
  <c r="Q1091" i="15"/>
  <c r="Q1092" i="15"/>
  <c r="Q1093" i="15"/>
  <c r="Q1094" i="15"/>
  <c r="Q1095" i="15"/>
  <c r="Q1096" i="15"/>
  <c r="Q1097" i="15"/>
  <c r="Q1098" i="15"/>
  <c r="Q1099" i="15"/>
  <c r="Q1100" i="15"/>
  <c r="Q1101" i="15"/>
  <c r="Q1102" i="15"/>
  <c r="Q1103" i="15"/>
  <c r="Q1104" i="15"/>
  <c r="Q1105" i="15"/>
  <c r="Q1106" i="15"/>
  <c r="Q1107" i="15"/>
  <c r="Q1108" i="15"/>
  <c r="Q1109" i="15"/>
  <c r="Q1110" i="15"/>
  <c r="Q1111" i="15"/>
  <c r="Q1112" i="15"/>
  <c r="Q1113" i="15"/>
  <c r="Q1114" i="15"/>
  <c r="Q1115" i="15"/>
  <c r="Q1116" i="15"/>
  <c r="Q1117" i="15"/>
  <c r="Q1118" i="15"/>
  <c r="Q1119" i="15"/>
  <c r="Q1120" i="15"/>
  <c r="Q1121" i="15"/>
  <c r="Q1122" i="15"/>
  <c r="Q1123" i="15"/>
  <c r="Q1124" i="15"/>
  <c r="Q1125" i="15"/>
  <c r="Q1126" i="15"/>
  <c r="Q1127" i="15"/>
  <c r="Q1128" i="15"/>
  <c r="Q1129" i="15"/>
  <c r="Q1130" i="15"/>
  <c r="Q1131" i="15"/>
  <c r="Q1132" i="15"/>
  <c r="Q1133" i="15"/>
  <c r="Q1134" i="15"/>
  <c r="Q1135" i="15"/>
  <c r="Q1136" i="15"/>
  <c r="Q1137" i="15"/>
  <c r="Q1138" i="15"/>
  <c r="Q1139" i="15"/>
  <c r="Q1140" i="15"/>
  <c r="Q1141" i="15"/>
  <c r="Q1142" i="15"/>
  <c r="Q1143" i="15"/>
  <c r="Q1144" i="15"/>
  <c r="Q1145" i="15"/>
  <c r="Q1146" i="15"/>
  <c r="Q1147" i="15"/>
  <c r="Q1148" i="15"/>
  <c r="Q1149" i="15"/>
  <c r="Q1150" i="15"/>
  <c r="Q1151" i="15"/>
  <c r="Q1152" i="15"/>
  <c r="Q1153" i="15"/>
  <c r="Q1154" i="15"/>
  <c r="Q1155" i="15"/>
  <c r="Q1156" i="15"/>
  <c r="Q1157" i="15"/>
  <c r="Q1158" i="15"/>
  <c r="Q1159" i="15"/>
  <c r="Q1160" i="15"/>
  <c r="Q1161" i="15"/>
  <c r="Q1162" i="15"/>
  <c r="Q1163" i="15"/>
  <c r="Q1164" i="15"/>
  <c r="Q1165" i="15"/>
  <c r="Q1166" i="15"/>
  <c r="Q1167" i="15"/>
  <c r="Q1168" i="15"/>
  <c r="Q1169" i="15"/>
  <c r="Q1170" i="15"/>
  <c r="Q1171" i="15"/>
  <c r="Q1172" i="15"/>
  <c r="Q1173" i="15"/>
  <c r="Q1174" i="15"/>
  <c r="Q1175" i="15"/>
  <c r="Q1176" i="15"/>
  <c r="Q1177" i="15"/>
  <c r="Q1178" i="15"/>
  <c r="Q1179" i="15"/>
  <c r="Q1180" i="15"/>
  <c r="Q1181" i="15"/>
  <c r="Q1182" i="15"/>
  <c r="Q1183" i="15"/>
  <c r="Q1184" i="15"/>
  <c r="Q1185" i="15"/>
  <c r="Q1186" i="15"/>
  <c r="Q1187" i="15"/>
  <c r="Q1188" i="15"/>
  <c r="Q1189" i="15"/>
  <c r="Q1190" i="15"/>
  <c r="Q1191" i="15"/>
  <c r="Q1192" i="15"/>
  <c r="Q1193" i="15"/>
  <c r="Q1194" i="15"/>
  <c r="Q1195" i="15"/>
  <c r="Q1196" i="15"/>
  <c r="Q1197" i="15"/>
  <c r="Q1198" i="15"/>
  <c r="Q1199" i="15"/>
  <c r="Q1200" i="15"/>
  <c r="Q1201" i="15"/>
  <c r="Q1202" i="15"/>
  <c r="Q1203" i="15"/>
  <c r="Q1204" i="15"/>
  <c r="Q1205" i="15"/>
  <c r="Q1206" i="15"/>
  <c r="Q1207" i="15"/>
  <c r="Q1208" i="15"/>
  <c r="Q1209" i="15"/>
  <c r="Q1210" i="15"/>
  <c r="Q1211" i="15"/>
  <c r="Q1212" i="15"/>
  <c r="Q1213" i="15"/>
  <c r="Q1214" i="15"/>
  <c r="Q1215" i="15"/>
  <c r="Q1216" i="15"/>
  <c r="Q1217" i="15"/>
  <c r="Q1218" i="15"/>
  <c r="Q1219" i="15"/>
  <c r="Q1220" i="15"/>
  <c r="Q1221" i="15"/>
  <c r="Q1222" i="15"/>
  <c r="Q1223" i="15"/>
  <c r="Q1224" i="15"/>
  <c r="Q1225" i="15"/>
  <c r="Q1226" i="15"/>
  <c r="Q1227" i="15"/>
  <c r="Q1228" i="15"/>
  <c r="Q1229" i="15"/>
  <c r="Q1230" i="15"/>
  <c r="Q1231" i="15"/>
  <c r="Q1232" i="15"/>
  <c r="Q1233" i="15"/>
  <c r="Q1234" i="15"/>
  <c r="Q1235" i="15"/>
  <c r="Q1236" i="15"/>
  <c r="Q1237" i="15"/>
  <c r="Q1238" i="15"/>
  <c r="Q1239" i="15"/>
  <c r="Q1240" i="15"/>
  <c r="Q1241" i="15"/>
  <c r="Q1242" i="15"/>
  <c r="Q1243" i="15"/>
  <c r="Q1244" i="15"/>
  <c r="Q1245" i="15"/>
  <c r="Q1246" i="15"/>
  <c r="Q1247" i="15"/>
  <c r="Q1248" i="15"/>
  <c r="Q1249" i="15"/>
  <c r="Q1250" i="15"/>
  <c r="Q1251" i="15"/>
  <c r="Q1252" i="15"/>
  <c r="Q1253" i="15"/>
  <c r="Q1254" i="15"/>
  <c r="Q1255" i="15"/>
  <c r="Q1256" i="15"/>
  <c r="Q1257" i="15"/>
  <c r="Q1258" i="15"/>
  <c r="Q1259" i="15"/>
  <c r="Q1260" i="15"/>
  <c r="Q1261" i="15"/>
  <c r="Q1262" i="15"/>
  <c r="Q1263" i="15"/>
  <c r="Q1264" i="15"/>
  <c r="Q1265" i="15"/>
  <c r="Q1266" i="15"/>
  <c r="Q1267" i="15"/>
  <c r="Q1268" i="15"/>
  <c r="Q1269" i="15"/>
  <c r="Q1270" i="15"/>
  <c r="Q1271" i="15"/>
  <c r="Q1272" i="15"/>
  <c r="Q1273" i="15"/>
  <c r="Q1274" i="15"/>
  <c r="Q1275" i="15"/>
  <c r="Q1276" i="15"/>
  <c r="Q1277" i="15"/>
  <c r="Q1278" i="15"/>
  <c r="Q1279" i="15"/>
  <c r="Q1280" i="15"/>
  <c r="Q1281" i="15"/>
  <c r="Q1282" i="15"/>
  <c r="Q1283" i="15"/>
  <c r="Q1284" i="15"/>
  <c r="Q1285" i="15"/>
  <c r="Q1286" i="15"/>
  <c r="Q1287" i="15"/>
  <c r="Q1288" i="15"/>
  <c r="Q1289" i="15"/>
  <c r="Q1290" i="15"/>
  <c r="Q1291" i="15"/>
  <c r="Q1292" i="15"/>
  <c r="Q1293" i="15"/>
  <c r="Q1294" i="15"/>
  <c r="Q1295" i="15"/>
  <c r="Q1296" i="15"/>
  <c r="Q1297" i="15"/>
  <c r="Q1298" i="15"/>
  <c r="Q1299" i="15"/>
  <c r="Q1300" i="15"/>
  <c r="Q1301" i="15"/>
  <c r="Q1302" i="15"/>
  <c r="Q1303" i="15"/>
  <c r="Q1304" i="15"/>
  <c r="Q1305" i="15"/>
  <c r="Q1306" i="15"/>
  <c r="Q1307" i="15"/>
  <c r="Q1308" i="15"/>
  <c r="Q1309" i="15"/>
  <c r="Q1310" i="15"/>
  <c r="Q1311" i="15"/>
  <c r="Q1312" i="15"/>
  <c r="Q1313" i="15"/>
  <c r="Q1314" i="15"/>
  <c r="Q1315" i="15"/>
  <c r="Q1316" i="15"/>
  <c r="Q1317" i="15"/>
  <c r="Q1318" i="15"/>
  <c r="Q1319" i="15"/>
  <c r="Q1320" i="15"/>
  <c r="Q1321" i="15"/>
  <c r="Q1322" i="15"/>
  <c r="Q1323" i="15"/>
  <c r="Q1324" i="15"/>
  <c r="Q1325" i="15"/>
  <c r="Q1326" i="15"/>
  <c r="Q1327" i="15"/>
  <c r="Q1328" i="15"/>
  <c r="Q1329" i="15"/>
  <c r="Q1330" i="15"/>
  <c r="Q1331" i="15"/>
  <c r="Q1332" i="15"/>
  <c r="Q1333" i="15"/>
  <c r="Q1334" i="15"/>
  <c r="Q1335" i="15"/>
  <c r="Q1336" i="15"/>
  <c r="Q1337" i="15"/>
  <c r="Q1338" i="15"/>
  <c r="Q1339" i="15"/>
  <c r="Q1340" i="15"/>
  <c r="Q1341" i="15"/>
  <c r="Q1342" i="15"/>
  <c r="Q1343" i="15"/>
  <c r="Q1344" i="15"/>
  <c r="Q1345" i="15"/>
  <c r="Q1346" i="15"/>
  <c r="Q1347" i="15"/>
  <c r="Q1348" i="15"/>
  <c r="Q1349" i="15"/>
  <c r="Q1350" i="15"/>
  <c r="Q1351" i="15"/>
  <c r="Q1352" i="15"/>
  <c r="Q1353" i="15"/>
  <c r="Q1354" i="15"/>
  <c r="Q1355" i="15"/>
  <c r="Q1356" i="15"/>
  <c r="Q1357" i="15"/>
  <c r="Q1358" i="15"/>
  <c r="Q1359" i="15"/>
  <c r="Q1360" i="15"/>
  <c r="Q1361" i="15"/>
  <c r="Q1362" i="15"/>
  <c r="Q1363" i="15"/>
  <c r="Q1364" i="15"/>
  <c r="Q1365" i="15"/>
  <c r="Q1366" i="15"/>
  <c r="Q1367" i="15"/>
  <c r="Q1368" i="15"/>
  <c r="Q1369" i="15"/>
  <c r="Q1370" i="15"/>
  <c r="Q1371" i="15"/>
  <c r="Q1372" i="15"/>
  <c r="Q1373" i="15"/>
  <c r="Q1374" i="15"/>
  <c r="Q1375" i="15"/>
  <c r="Q1376" i="15"/>
  <c r="Q1377" i="15"/>
  <c r="Q1378" i="15"/>
  <c r="Q1379" i="15"/>
  <c r="Q1380" i="15"/>
  <c r="Q1381" i="15"/>
  <c r="Q1382" i="15"/>
  <c r="Q1383" i="15"/>
  <c r="Q1384" i="15"/>
  <c r="Q1385" i="15"/>
  <c r="Q1386" i="15"/>
  <c r="Q1387" i="15"/>
  <c r="Q1388" i="15"/>
  <c r="Q1389" i="15"/>
  <c r="Q1390" i="15"/>
  <c r="Q1391" i="15"/>
  <c r="Q1392" i="15"/>
  <c r="Q1393" i="15"/>
  <c r="Q1394" i="15"/>
  <c r="Q1395" i="15"/>
  <c r="Q1396" i="15"/>
  <c r="Q1397" i="15"/>
  <c r="Q1398" i="15"/>
  <c r="Q1399" i="15"/>
  <c r="Q1400" i="15"/>
  <c r="Q1401" i="15"/>
  <c r="Q1402" i="15"/>
  <c r="Q1403" i="15"/>
  <c r="Q1404" i="15"/>
  <c r="Q1405" i="15"/>
  <c r="Q1406" i="15"/>
  <c r="Q1407" i="15"/>
  <c r="Q1408" i="15"/>
  <c r="Q1409" i="15"/>
  <c r="Q1410" i="15"/>
  <c r="Q1411" i="15"/>
  <c r="Q1412" i="15"/>
  <c r="Q1413" i="15"/>
  <c r="Q1414" i="15"/>
  <c r="Q1415" i="15"/>
  <c r="Q1416" i="15"/>
  <c r="Q1417" i="15"/>
  <c r="Q1418" i="15"/>
  <c r="Q1419" i="15"/>
  <c r="Q1420" i="15"/>
  <c r="Q1421" i="15"/>
  <c r="Q1422" i="15"/>
  <c r="Q1423" i="15"/>
  <c r="Q1424" i="15"/>
  <c r="Q1425" i="15"/>
  <c r="Q1426" i="15"/>
  <c r="Q1427" i="15"/>
  <c r="Q1428" i="15"/>
  <c r="Q1429" i="15"/>
  <c r="Q1430" i="15"/>
  <c r="Q1431" i="15"/>
  <c r="Q1432" i="15"/>
  <c r="Q1433" i="15"/>
  <c r="Q1434" i="15"/>
  <c r="Q1435" i="15"/>
  <c r="Q1436" i="15"/>
  <c r="Q1437" i="15"/>
  <c r="Q1438" i="15"/>
  <c r="Q1439" i="15"/>
  <c r="Q1440" i="15"/>
  <c r="Q1441" i="15"/>
  <c r="Q1442" i="15"/>
  <c r="Q1443" i="15"/>
  <c r="Q1444" i="15"/>
  <c r="Q1445" i="15"/>
  <c r="Q1446" i="15"/>
  <c r="Q1447" i="15"/>
  <c r="Q1448" i="15"/>
  <c r="Q1449" i="15"/>
  <c r="Q1450" i="15"/>
  <c r="Q1451" i="15"/>
  <c r="Q1452" i="15"/>
  <c r="Q1453" i="15"/>
  <c r="Q1454" i="15"/>
  <c r="Q1455" i="15"/>
  <c r="Q1456" i="15"/>
  <c r="Q1457" i="15"/>
  <c r="Q1458" i="15"/>
  <c r="Q1459" i="15"/>
  <c r="Q1460" i="15"/>
  <c r="Q1461" i="15"/>
  <c r="Q1462" i="15"/>
  <c r="Q1463" i="15"/>
  <c r="Q1464" i="15"/>
  <c r="Q1465" i="15"/>
  <c r="Q1466" i="15"/>
  <c r="Q1467" i="15"/>
  <c r="Q1468" i="15"/>
  <c r="Q1469" i="15"/>
  <c r="Q1470" i="15"/>
  <c r="Q1471" i="15"/>
  <c r="Q1472" i="15"/>
  <c r="Q1473" i="15"/>
  <c r="Q1474" i="15"/>
  <c r="Q1475" i="15"/>
  <c r="Q1476" i="15"/>
  <c r="Q1477" i="15"/>
  <c r="Q1478" i="15"/>
  <c r="Q1479" i="15"/>
  <c r="Q1480" i="15"/>
  <c r="Q1481" i="15"/>
  <c r="Q1482" i="15"/>
  <c r="Q1483" i="15"/>
  <c r="Q1484" i="15"/>
  <c r="Q1485" i="15"/>
  <c r="Q1486" i="15"/>
  <c r="Q1487" i="15"/>
  <c r="Q1488" i="15"/>
  <c r="Q1489" i="15"/>
  <c r="Q1490" i="15"/>
  <c r="Q1491" i="15"/>
  <c r="Q1492" i="15"/>
  <c r="Q1493" i="15"/>
  <c r="Q1494" i="15"/>
  <c r="Q1495" i="15"/>
  <c r="Q1496" i="15"/>
  <c r="Q1497" i="15"/>
  <c r="Q1498" i="15"/>
  <c r="Q1499" i="15"/>
  <c r="Q1500" i="15"/>
  <c r="Q1501" i="15"/>
  <c r="Q1502" i="15"/>
  <c r="Q1503" i="15"/>
  <c r="Q1504" i="15"/>
  <c r="Q1505" i="15"/>
  <c r="Q1506" i="15"/>
  <c r="Q1507" i="15"/>
  <c r="Q1508" i="15"/>
  <c r="Q1509" i="15"/>
  <c r="Q1510" i="15"/>
  <c r="Q1511" i="15"/>
  <c r="Q1512" i="15"/>
  <c r="Q1513" i="15"/>
  <c r="Q1514" i="15"/>
  <c r="Q16" i="15"/>
  <c r="Q17" i="15"/>
  <c r="Q18" i="15"/>
  <c r="Q19" i="15"/>
  <c r="N16" i="15"/>
  <c r="N17" i="15"/>
  <c r="N18" i="15"/>
  <c r="N19" i="15"/>
  <c r="N20" i="15"/>
  <c r="N21" i="15"/>
  <c r="N22" i="15"/>
  <c r="N23" i="15"/>
  <c r="N24" i="15"/>
  <c r="N25" i="15"/>
  <c r="N26" i="15"/>
  <c r="N27" i="15"/>
  <c r="N28" i="15"/>
  <c r="N29" i="15"/>
  <c r="N30" i="15"/>
  <c r="N31" i="15"/>
  <c r="N32" i="15"/>
  <c r="N33" i="15"/>
  <c r="N34" i="15"/>
  <c r="N35" i="15"/>
  <c r="N36" i="15"/>
  <c r="N37" i="15"/>
  <c r="N38" i="15"/>
  <c r="N39" i="15"/>
  <c r="N40" i="15"/>
  <c r="N41" i="15"/>
  <c r="N42" i="15"/>
  <c r="N43" i="15"/>
  <c r="N44" i="15"/>
  <c r="N45" i="15"/>
  <c r="N46" i="15"/>
  <c r="N47" i="15"/>
  <c r="N48" i="15"/>
  <c r="N49" i="15"/>
  <c r="N50" i="15"/>
  <c r="N51" i="15"/>
  <c r="N52" i="15"/>
  <c r="N53" i="15"/>
  <c r="N54" i="15"/>
  <c r="N55" i="15"/>
  <c r="N56" i="15"/>
  <c r="N57" i="15"/>
  <c r="N58" i="15"/>
  <c r="N59" i="15"/>
  <c r="N60" i="15"/>
  <c r="N61" i="15"/>
  <c r="N62" i="15"/>
  <c r="N63" i="15"/>
  <c r="N64" i="15"/>
  <c r="N65" i="15"/>
  <c r="N66" i="15"/>
  <c r="N67" i="15"/>
  <c r="N68" i="15"/>
  <c r="N69" i="15"/>
  <c r="N70" i="15"/>
  <c r="N71" i="15"/>
  <c r="N72" i="15"/>
  <c r="N73" i="15"/>
  <c r="N74" i="15"/>
  <c r="N75" i="15"/>
  <c r="N76" i="15"/>
  <c r="N77" i="15"/>
  <c r="N78" i="15"/>
  <c r="N79" i="15"/>
  <c r="N80" i="15"/>
  <c r="N81" i="15"/>
  <c r="N82" i="15"/>
  <c r="N83" i="15"/>
  <c r="N84" i="15"/>
  <c r="N85" i="15"/>
  <c r="N86" i="15"/>
  <c r="N87" i="15"/>
  <c r="N88" i="15"/>
  <c r="N89" i="15"/>
  <c r="N90" i="15"/>
  <c r="N91" i="15"/>
  <c r="N92" i="15"/>
  <c r="N93" i="15"/>
  <c r="N94" i="15"/>
  <c r="N95" i="15"/>
  <c r="N96" i="15"/>
  <c r="N97" i="15"/>
  <c r="N98" i="15"/>
  <c r="N99" i="15"/>
  <c r="N100" i="15"/>
  <c r="N101" i="15"/>
  <c r="N102" i="15"/>
  <c r="N103" i="15"/>
  <c r="N104" i="15"/>
  <c r="N105" i="15"/>
  <c r="N106" i="15"/>
  <c r="N107" i="15"/>
  <c r="N108" i="15"/>
  <c r="N109" i="15"/>
  <c r="N110" i="15"/>
  <c r="N111" i="15"/>
  <c r="N112" i="15"/>
  <c r="N113" i="15"/>
  <c r="N114" i="15"/>
  <c r="N115" i="15"/>
  <c r="N116" i="15"/>
  <c r="N117" i="15"/>
  <c r="N118" i="15"/>
  <c r="N119" i="15"/>
  <c r="N120" i="15"/>
  <c r="N121" i="15"/>
  <c r="N122" i="15"/>
  <c r="N123" i="15"/>
  <c r="N124" i="15"/>
  <c r="N125" i="15"/>
  <c r="N126" i="15"/>
  <c r="N127" i="15"/>
  <c r="N128" i="15"/>
  <c r="N129" i="15"/>
  <c r="N130" i="15"/>
  <c r="N131" i="15"/>
  <c r="N132" i="15"/>
  <c r="N133" i="15"/>
  <c r="N134" i="15"/>
  <c r="N135" i="15"/>
  <c r="N136" i="15"/>
  <c r="N137" i="15"/>
  <c r="N138" i="15"/>
  <c r="N139" i="15"/>
  <c r="N140" i="15"/>
  <c r="N141" i="15"/>
  <c r="N142" i="15"/>
  <c r="N143" i="15"/>
  <c r="N144" i="15"/>
  <c r="N145" i="15"/>
  <c r="N146" i="15"/>
  <c r="N147" i="15"/>
  <c r="N148" i="15"/>
  <c r="N149" i="15"/>
  <c r="N150" i="15"/>
  <c r="N151" i="15"/>
  <c r="N152" i="15"/>
  <c r="N153" i="15"/>
  <c r="N154" i="15"/>
  <c r="N155" i="15"/>
  <c r="N156" i="15"/>
  <c r="N157" i="15"/>
  <c r="N158" i="15"/>
  <c r="N159" i="15"/>
  <c r="N160" i="15"/>
  <c r="N161" i="15"/>
  <c r="N162" i="15"/>
  <c r="N163" i="15"/>
  <c r="N164" i="15"/>
  <c r="N165" i="15"/>
  <c r="N166" i="15"/>
  <c r="N167" i="15"/>
  <c r="N168" i="15"/>
  <c r="N169" i="15"/>
  <c r="N170" i="15"/>
  <c r="N171" i="15"/>
  <c r="N172" i="15"/>
  <c r="N173" i="15"/>
  <c r="N174" i="15"/>
  <c r="N175" i="15"/>
  <c r="N176" i="15"/>
  <c r="N177" i="15"/>
  <c r="N178" i="15"/>
  <c r="N179" i="15"/>
  <c r="N180" i="15"/>
  <c r="N181" i="15"/>
  <c r="N182" i="15"/>
  <c r="N183" i="15"/>
  <c r="N184" i="15"/>
  <c r="N185" i="15"/>
  <c r="N186" i="15"/>
  <c r="N187" i="15"/>
  <c r="N188" i="15"/>
  <c r="N189" i="15"/>
  <c r="N190" i="15"/>
  <c r="N191" i="15"/>
  <c r="N192" i="15"/>
  <c r="N193" i="15"/>
  <c r="N194" i="15"/>
  <c r="N195" i="15"/>
  <c r="N196" i="15"/>
  <c r="N197" i="15"/>
  <c r="N198" i="15"/>
  <c r="N199" i="15"/>
  <c r="N200" i="15"/>
  <c r="N201" i="15"/>
  <c r="N202" i="15"/>
  <c r="N203" i="15"/>
  <c r="N204" i="15"/>
  <c r="N205" i="15"/>
  <c r="N206" i="15"/>
  <c r="N207" i="15"/>
  <c r="N208" i="15"/>
  <c r="N209" i="15"/>
  <c r="N210" i="15"/>
  <c r="N211" i="15"/>
  <c r="N212" i="15"/>
  <c r="N213" i="15"/>
  <c r="N214" i="15"/>
  <c r="N215" i="15"/>
  <c r="N216" i="15"/>
  <c r="N217" i="15"/>
  <c r="N218" i="15"/>
  <c r="N219" i="15"/>
  <c r="N220" i="15"/>
  <c r="N221" i="15"/>
  <c r="N222" i="15"/>
  <c r="N223" i="15"/>
  <c r="N224" i="15"/>
  <c r="N225" i="15"/>
  <c r="N226" i="15"/>
  <c r="N227" i="15"/>
  <c r="N228" i="15"/>
  <c r="N229" i="15"/>
  <c r="N230" i="15"/>
  <c r="N231" i="15"/>
  <c r="N232" i="15"/>
  <c r="N233" i="15"/>
  <c r="N234" i="15"/>
  <c r="N235" i="15"/>
  <c r="N236" i="15"/>
  <c r="N237" i="15"/>
  <c r="N238" i="15"/>
  <c r="N239" i="15"/>
  <c r="N240" i="15"/>
  <c r="N241" i="15"/>
  <c r="N242" i="15"/>
  <c r="N243" i="15"/>
  <c r="N244" i="15"/>
  <c r="N245" i="15"/>
  <c r="N246" i="15"/>
  <c r="N247" i="15"/>
  <c r="N248" i="15"/>
  <c r="N249" i="15"/>
  <c r="N250" i="15"/>
  <c r="N251" i="15"/>
  <c r="N252" i="15"/>
  <c r="N253" i="15"/>
  <c r="N254" i="15"/>
  <c r="N255" i="15"/>
  <c r="N256" i="15"/>
  <c r="N257" i="15"/>
  <c r="N258" i="15"/>
  <c r="N259" i="15"/>
  <c r="N260" i="15"/>
  <c r="N261" i="15"/>
  <c r="N262" i="15"/>
  <c r="N263" i="15"/>
  <c r="N264" i="15"/>
  <c r="N265" i="15"/>
  <c r="N266" i="15"/>
  <c r="N267" i="15"/>
  <c r="N268" i="15"/>
  <c r="N269" i="15"/>
  <c r="N270" i="15"/>
  <c r="N271" i="15"/>
  <c r="N272" i="15"/>
  <c r="N273" i="15"/>
  <c r="N274" i="15"/>
  <c r="N275" i="15"/>
  <c r="N276" i="15"/>
  <c r="N277" i="15"/>
  <c r="N278" i="15"/>
  <c r="N279" i="15"/>
  <c r="N280" i="15"/>
  <c r="N281" i="15"/>
  <c r="N282" i="15"/>
  <c r="N283" i="15"/>
  <c r="N284" i="15"/>
  <c r="N285" i="15"/>
  <c r="N286" i="15"/>
  <c r="N287" i="15"/>
  <c r="N288" i="15"/>
  <c r="N289" i="15"/>
  <c r="N290" i="15"/>
  <c r="N291" i="15"/>
  <c r="N292" i="15"/>
  <c r="N293" i="15"/>
  <c r="N294" i="15"/>
  <c r="N295" i="15"/>
  <c r="N296" i="15"/>
  <c r="N297" i="15"/>
  <c r="N298" i="15"/>
  <c r="N299" i="15"/>
  <c r="N300" i="15"/>
  <c r="N301" i="15"/>
  <c r="N302" i="15"/>
  <c r="N303" i="15"/>
  <c r="N304" i="15"/>
  <c r="N305" i="15"/>
  <c r="N306" i="15"/>
  <c r="N307" i="15"/>
  <c r="N308" i="15"/>
  <c r="N309" i="15"/>
  <c r="N310" i="15"/>
  <c r="N311" i="15"/>
  <c r="N312" i="15"/>
  <c r="N313" i="15"/>
  <c r="N314" i="15"/>
  <c r="N315" i="15"/>
  <c r="N316" i="15"/>
  <c r="N317" i="15"/>
  <c r="N318" i="15"/>
  <c r="N319" i="15"/>
  <c r="N320" i="15"/>
  <c r="N321" i="15"/>
  <c r="N322" i="15"/>
  <c r="N323" i="15"/>
  <c r="N324" i="15"/>
  <c r="N325" i="15"/>
  <c r="N326" i="15"/>
  <c r="N327" i="15"/>
  <c r="N328" i="15"/>
  <c r="N329" i="15"/>
  <c r="N330" i="15"/>
  <c r="N331" i="15"/>
  <c r="N332" i="15"/>
  <c r="N333" i="15"/>
  <c r="N334" i="15"/>
  <c r="N335" i="15"/>
  <c r="N336" i="15"/>
  <c r="N337" i="15"/>
  <c r="N338" i="15"/>
  <c r="N339" i="15"/>
  <c r="N340" i="15"/>
  <c r="N341" i="15"/>
  <c r="N342" i="15"/>
  <c r="N343" i="15"/>
  <c r="N344" i="15"/>
  <c r="N345" i="15"/>
  <c r="N346" i="15"/>
  <c r="N347" i="15"/>
  <c r="N348" i="15"/>
  <c r="N349" i="15"/>
  <c r="N350" i="15"/>
  <c r="N351" i="15"/>
  <c r="N352" i="15"/>
  <c r="N353" i="15"/>
  <c r="N354" i="15"/>
  <c r="N355" i="15"/>
  <c r="N356" i="15"/>
  <c r="N357" i="15"/>
  <c r="N358" i="15"/>
  <c r="N359" i="15"/>
  <c r="N360" i="15"/>
  <c r="N361" i="15"/>
  <c r="N362" i="15"/>
  <c r="N363" i="15"/>
  <c r="N364" i="15"/>
  <c r="N365" i="15"/>
  <c r="N366" i="15"/>
  <c r="N367" i="15"/>
  <c r="N368" i="15"/>
  <c r="N369" i="15"/>
  <c r="N370" i="15"/>
  <c r="N371" i="15"/>
  <c r="N372" i="15"/>
  <c r="N373" i="15"/>
  <c r="N374" i="15"/>
  <c r="N375" i="15"/>
  <c r="N376" i="15"/>
  <c r="N377" i="15"/>
  <c r="N378" i="15"/>
  <c r="N379" i="15"/>
  <c r="N380" i="15"/>
  <c r="N381" i="15"/>
  <c r="N382" i="15"/>
  <c r="N383" i="15"/>
  <c r="N384" i="15"/>
  <c r="N385" i="15"/>
  <c r="N386" i="15"/>
  <c r="N387" i="15"/>
  <c r="N388" i="15"/>
  <c r="N389" i="15"/>
  <c r="N390" i="15"/>
  <c r="N391" i="15"/>
  <c r="N392" i="15"/>
  <c r="N393" i="15"/>
  <c r="N394" i="15"/>
  <c r="N395" i="15"/>
  <c r="N396" i="15"/>
  <c r="N397" i="15"/>
  <c r="N398" i="15"/>
  <c r="N399" i="15"/>
  <c r="N400" i="15"/>
  <c r="N401" i="15"/>
  <c r="N402" i="15"/>
  <c r="N403" i="15"/>
  <c r="N404" i="15"/>
  <c r="N405" i="15"/>
  <c r="N406" i="15"/>
  <c r="N407" i="15"/>
  <c r="N408" i="15"/>
  <c r="N409" i="15"/>
  <c r="N410" i="15"/>
  <c r="N411" i="15"/>
  <c r="N412" i="15"/>
  <c r="N413" i="15"/>
  <c r="N414" i="15"/>
  <c r="N415" i="15"/>
  <c r="N416" i="15"/>
  <c r="N417" i="15"/>
  <c r="N418" i="15"/>
  <c r="N419" i="15"/>
  <c r="N420" i="15"/>
  <c r="N421" i="15"/>
  <c r="N422" i="15"/>
  <c r="N423" i="15"/>
  <c r="N424" i="15"/>
  <c r="N425" i="15"/>
  <c r="N426" i="15"/>
  <c r="N427" i="15"/>
  <c r="N428" i="15"/>
  <c r="N429" i="15"/>
  <c r="N430" i="15"/>
  <c r="N431" i="15"/>
  <c r="N432" i="15"/>
  <c r="N433" i="15"/>
  <c r="N434" i="15"/>
  <c r="N435" i="15"/>
  <c r="N436" i="15"/>
  <c r="N437" i="15"/>
  <c r="N438" i="15"/>
  <c r="N439" i="15"/>
  <c r="N440" i="15"/>
  <c r="N441" i="15"/>
  <c r="N442" i="15"/>
  <c r="N443" i="15"/>
  <c r="N444" i="15"/>
  <c r="N445" i="15"/>
  <c r="N446" i="15"/>
  <c r="N447" i="15"/>
  <c r="N448" i="15"/>
  <c r="N449" i="15"/>
  <c r="N450" i="15"/>
  <c r="N451" i="15"/>
  <c r="N452" i="15"/>
  <c r="N453" i="15"/>
  <c r="N454" i="15"/>
  <c r="N455" i="15"/>
  <c r="N456" i="15"/>
  <c r="N457" i="15"/>
  <c r="N458" i="15"/>
  <c r="N459" i="15"/>
  <c r="N460" i="15"/>
  <c r="N461" i="15"/>
  <c r="N462" i="15"/>
  <c r="N463" i="15"/>
  <c r="N464" i="15"/>
  <c r="N465" i="15"/>
  <c r="N466" i="15"/>
  <c r="N467" i="15"/>
  <c r="N468" i="15"/>
  <c r="N469" i="15"/>
  <c r="N470" i="15"/>
  <c r="N471" i="15"/>
  <c r="N472" i="15"/>
  <c r="N473" i="15"/>
  <c r="N474" i="15"/>
  <c r="N475" i="15"/>
  <c r="N476" i="15"/>
  <c r="N477" i="15"/>
  <c r="N478" i="15"/>
  <c r="N479" i="15"/>
  <c r="N480" i="15"/>
  <c r="N481" i="15"/>
  <c r="N482" i="15"/>
  <c r="N483" i="15"/>
  <c r="N484" i="15"/>
  <c r="N485" i="15"/>
  <c r="N486" i="15"/>
  <c r="N487" i="15"/>
  <c r="N488" i="15"/>
  <c r="N489" i="15"/>
  <c r="N490" i="15"/>
  <c r="N491" i="15"/>
  <c r="N492" i="15"/>
  <c r="N493" i="15"/>
  <c r="N494" i="15"/>
  <c r="N495" i="15"/>
  <c r="N496" i="15"/>
  <c r="N497" i="15"/>
  <c r="N498" i="15"/>
  <c r="N499" i="15"/>
  <c r="N500" i="15"/>
  <c r="N501" i="15"/>
  <c r="N502" i="15"/>
  <c r="N503" i="15"/>
  <c r="N504" i="15"/>
  <c r="N505" i="15"/>
  <c r="N506" i="15"/>
  <c r="N507" i="15"/>
  <c r="N508" i="15"/>
  <c r="N509" i="15"/>
  <c r="N510" i="15"/>
  <c r="N511" i="15"/>
  <c r="N512" i="15"/>
  <c r="N513" i="15"/>
  <c r="N514" i="15"/>
  <c r="N515" i="15"/>
  <c r="N516" i="15"/>
  <c r="N517" i="15"/>
  <c r="N518" i="15"/>
  <c r="N519" i="15"/>
  <c r="N520" i="15"/>
  <c r="N521" i="15"/>
  <c r="N522" i="15"/>
  <c r="N523" i="15"/>
  <c r="N524" i="15"/>
  <c r="N525" i="15"/>
  <c r="N526" i="15"/>
  <c r="N527" i="15"/>
  <c r="N528" i="15"/>
  <c r="N529" i="15"/>
  <c r="N530" i="15"/>
  <c r="N531" i="15"/>
  <c r="N532" i="15"/>
  <c r="N533" i="15"/>
  <c r="N534" i="15"/>
  <c r="N535" i="15"/>
  <c r="N536" i="15"/>
  <c r="N537" i="15"/>
  <c r="N538" i="15"/>
  <c r="N539" i="15"/>
  <c r="N540" i="15"/>
  <c r="N541" i="15"/>
  <c r="N542" i="15"/>
  <c r="N543" i="15"/>
  <c r="N544" i="15"/>
  <c r="N545" i="15"/>
  <c r="N546" i="15"/>
  <c r="N547" i="15"/>
  <c r="N548" i="15"/>
  <c r="N549" i="15"/>
  <c r="N550" i="15"/>
  <c r="N551" i="15"/>
  <c r="N552" i="15"/>
  <c r="N553" i="15"/>
  <c r="N554" i="15"/>
  <c r="N555" i="15"/>
  <c r="N556" i="15"/>
  <c r="N557" i="15"/>
  <c r="N558" i="15"/>
  <c r="N559" i="15"/>
  <c r="N560" i="15"/>
  <c r="N561" i="15"/>
  <c r="N562" i="15"/>
  <c r="N563" i="15"/>
  <c r="N564" i="15"/>
  <c r="N565" i="15"/>
  <c r="N566" i="15"/>
  <c r="N567" i="15"/>
  <c r="N568" i="15"/>
  <c r="N569" i="15"/>
  <c r="N570" i="15"/>
  <c r="N571" i="15"/>
  <c r="N572" i="15"/>
  <c r="N573" i="15"/>
  <c r="N574" i="15"/>
  <c r="N575" i="15"/>
  <c r="N576" i="15"/>
  <c r="N577" i="15"/>
  <c r="N578" i="15"/>
  <c r="N579" i="15"/>
  <c r="N580" i="15"/>
  <c r="N581" i="15"/>
  <c r="N582" i="15"/>
  <c r="N583" i="15"/>
  <c r="N584" i="15"/>
  <c r="N585" i="15"/>
  <c r="N586" i="15"/>
  <c r="N587" i="15"/>
  <c r="N588" i="15"/>
  <c r="N589" i="15"/>
  <c r="N590" i="15"/>
  <c r="N591" i="15"/>
  <c r="N592" i="15"/>
  <c r="N593" i="15"/>
  <c r="N594" i="15"/>
  <c r="N595" i="15"/>
  <c r="N596" i="15"/>
  <c r="N597" i="15"/>
  <c r="N598" i="15"/>
  <c r="N599" i="15"/>
  <c r="N600" i="15"/>
  <c r="N601" i="15"/>
  <c r="N602" i="15"/>
  <c r="N603" i="15"/>
  <c r="N604" i="15"/>
  <c r="N605" i="15"/>
  <c r="N606" i="15"/>
  <c r="N607" i="15"/>
  <c r="N608" i="15"/>
  <c r="N609" i="15"/>
  <c r="N610" i="15"/>
  <c r="N611" i="15"/>
  <c r="N612" i="15"/>
  <c r="N613" i="15"/>
  <c r="N614" i="15"/>
  <c r="N615" i="15"/>
  <c r="N616" i="15"/>
  <c r="N617" i="15"/>
  <c r="N618" i="15"/>
  <c r="N619" i="15"/>
  <c r="N620" i="15"/>
  <c r="N621" i="15"/>
  <c r="N622" i="15"/>
  <c r="N623" i="15"/>
  <c r="N624" i="15"/>
  <c r="N625" i="15"/>
  <c r="N626" i="15"/>
  <c r="N627" i="15"/>
  <c r="N628" i="15"/>
  <c r="N629" i="15"/>
  <c r="N630" i="15"/>
  <c r="N631" i="15"/>
  <c r="N632" i="15"/>
  <c r="N633" i="15"/>
  <c r="N634" i="15"/>
  <c r="N635" i="15"/>
  <c r="N636" i="15"/>
  <c r="N637" i="15"/>
  <c r="N638" i="15"/>
  <c r="N639" i="15"/>
  <c r="N640" i="15"/>
  <c r="N641" i="15"/>
  <c r="N642" i="15"/>
  <c r="N643" i="15"/>
  <c r="N644" i="15"/>
  <c r="N645" i="15"/>
  <c r="N646" i="15"/>
  <c r="N647" i="15"/>
  <c r="N648" i="15"/>
  <c r="N649" i="15"/>
  <c r="N650" i="15"/>
  <c r="N651" i="15"/>
  <c r="N652" i="15"/>
  <c r="N653" i="15"/>
  <c r="N654" i="15"/>
  <c r="N655" i="15"/>
  <c r="N656" i="15"/>
  <c r="N657" i="15"/>
  <c r="N658" i="15"/>
  <c r="N659" i="15"/>
  <c r="N660" i="15"/>
  <c r="N661" i="15"/>
  <c r="N662" i="15"/>
  <c r="N663" i="15"/>
  <c r="N664" i="15"/>
  <c r="N665" i="15"/>
  <c r="N666" i="15"/>
  <c r="N667" i="15"/>
  <c r="N668" i="15"/>
  <c r="N669" i="15"/>
  <c r="N670" i="15"/>
  <c r="N671" i="15"/>
  <c r="N672" i="15"/>
  <c r="N673" i="15"/>
  <c r="N674" i="15"/>
  <c r="N675" i="15"/>
  <c r="N676" i="15"/>
  <c r="N677" i="15"/>
  <c r="N678" i="15"/>
  <c r="N679" i="15"/>
  <c r="N680" i="15"/>
  <c r="N681" i="15"/>
  <c r="N682" i="15"/>
  <c r="N683" i="15"/>
  <c r="N684" i="15"/>
  <c r="N685" i="15"/>
  <c r="N686" i="15"/>
  <c r="N687" i="15"/>
  <c r="N688" i="15"/>
  <c r="N689" i="15"/>
  <c r="N690" i="15"/>
  <c r="N691" i="15"/>
  <c r="N692" i="15"/>
  <c r="N693" i="15"/>
  <c r="N694" i="15"/>
  <c r="N695" i="15"/>
  <c r="N696" i="15"/>
  <c r="N697" i="15"/>
  <c r="N698" i="15"/>
  <c r="N699" i="15"/>
  <c r="N700" i="15"/>
  <c r="N701" i="15"/>
  <c r="N702" i="15"/>
  <c r="N703" i="15"/>
  <c r="N704" i="15"/>
  <c r="N705" i="15"/>
  <c r="N706" i="15"/>
  <c r="N707" i="15"/>
  <c r="N708" i="15"/>
  <c r="N709" i="15"/>
  <c r="N710" i="15"/>
  <c r="N711" i="15"/>
  <c r="N712" i="15"/>
  <c r="N713" i="15"/>
  <c r="N714" i="15"/>
  <c r="N715" i="15"/>
  <c r="N716" i="15"/>
  <c r="N717" i="15"/>
  <c r="N718" i="15"/>
  <c r="N719" i="15"/>
  <c r="N720" i="15"/>
  <c r="N721" i="15"/>
  <c r="N722" i="15"/>
  <c r="N723" i="15"/>
  <c r="N724" i="15"/>
  <c r="N725" i="15"/>
  <c r="N726" i="15"/>
  <c r="N727" i="15"/>
  <c r="N728" i="15"/>
  <c r="N729" i="15"/>
  <c r="N730" i="15"/>
  <c r="N731" i="15"/>
  <c r="N732" i="15"/>
  <c r="N733" i="15"/>
  <c r="N734" i="15"/>
  <c r="N735" i="15"/>
  <c r="N736" i="15"/>
  <c r="N737" i="15"/>
  <c r="N738" i="15"/>
  <c r="N739" i="15"/>
  <c r="N740" i="15"/>
  <c r="N741" i="15"/>
  <c r="N742" i="15"/>
  <c r="N743" i="15"/>
  <c r="N744" i="15"/>
  <c r="N745" i="15"/>
  <c r="N746" i="15"/>
  <c r="N747" i="15"/>
  <c r="N748" i="15"/>
  <c r="N749" i="15"/>
  <c r="N750" i="15"/>
  <c r="N751" i="15"/>
  <c r="N752" i="15"/>
  <c r="N753" i="15"/>
  <c r="N754" i="15"/>
  <c r="N755" i="15"/>
  <c r="N756" i="15"/>
  <c r="N757" i="15"/>
  <c r="N758" i="15"/>
  <c r="N759" i="15"/>
  <c r="N760" i="15"/>
  <c r="N761" i="15"/>
  <c r="N762" i="15"/>
  <c r="N763" i="15"/>
  <c r="N764" i="15"/>
  <c r="N765" i="15"/>
  <c r="N766" i="15"/>
  <c r="N767" i="15"/>
  <c r="N768" i="15"/>
  <c r="N769" i="15"/>
  <c r="N770" i="15"/>
  <c r="N771" i="15"/>
  <c r="N772" i="15"/>
  <c r="N773" i="15"/>
  <c r="N774" i="15"/>
  <c r="N775" i="15"/>
  <c r="N776" i="15"/>
  <c r="N777" i="15"/>
  <c r="N778" i="15"/>
  <c r="N779" i="15"/>
  <c r="N780" i="15"/>
  <c r="N781" i="15"/>
  <c r="N782" i="15"/>
  <c r="N783" i="15"/>
  <c r="N784" i="15"/>
  <c r="N785" i="15"/>
  <c r="N786" i="15"/>
  <c r="N787" i="15"/>
  <c r="N788" i="15"/>
  <c r="N789" i="15"/>
  <c r="N790" i="15"/>
  <c r="N791" i="15"/>
  <c r="N792" i="15"/>
  <c r="N793" i="15"/>
  <c r="N794" i="15"/>
  <c r="N795" i="15"/>
  <c r="N796" i="15"/>
  <c r="N797" i="15"/>
  <c r="N798" i="15"/>
  <c r="N799" i="15"/>
  <c r="N800" i="15"/>
  <c r="N801" i="15"/>
  <c r="N802" i="15"/>
  <c r="N803" i="15"/>
  <c r="N804" i="15"/>
  <c r="N805" i="15"/>
  <c r="N806" i="15"/>
  <c r="N807" i="15"/>
  <c r="N808" i="15"/>
  <c r="N809" i="15"/>
  <c r="N810" i="15"/>
  <c r="N811" i="15"/>
  <c r="N812" i="15"/>
  <c r="N813" i="15"/>
  <c r="N814" i="15"/>
  <c r="N815" i="15"/>
  <c r="N816" i="15"/>
  <c r="N817" i="15"/>
  <c r="N818" i="15"/>
  <c r="N819" i="15"/>
  <c r="N820" i="15"/>
  <c r="N821" i="15"/>
  <c r="N822" i="15"/>
  <c r="N823" i="15"/>
  <c r="N824" i="15"/>
  <c r="N825" i="15"/>
  <c r="N826" i="15"/>
  <c r="N827" i="15"/>
  <c r="N828" i="15"/>
  <c r="N829" i="15"/>
  <c r="N830" i="15"/>
  <c r="N831" i="15"/>
  <c r="N832" i="15"/>
  <c r="N833" i="15"/>
  <c r="N834" i="15"/>
  <c r="N835" i="15"/>
  <c r="N836" i="15"/>
  <c r="N837" i="15"/>
  <c r="N838" i="15"/>
  <c r="N839" i="15"/>
  <c r="N840" i="15"/>
  <c r="N841" i="15"/>
  <c r="N842" i="15"/>
  <c r="N843" i="15"/>
  <c r="N844" i="15"/>
  <c r="N845" i="15"/>
  <c r="N846" i="15"/>
  <c r="N847" i="15"/>
  <c r="N848" i="15"/>
  <c r="N849" i="15"/>
  <c r="N850" i="15"/>
  <c r="N851" i="15"/>
  <c r="N852" i="15"/>
  <c r="N853" i="15"/>
  <c r="N854" i="15"/>
  <c r="N855" i="15"/>
  <c r="N856" i="15"/>
  <c r="N857" i="15"/>
  <c r="N858" i="15"/>
  <c r="N859" i="15"/>
  <c r="N860" i="15"/>
  <c r="N861" i="15"/>
  <c r="N862" i="15"/>
  <c r="N863" i="15"/>
  <c r="N864" i="15"/>
  <c r="N865" i="15"/>
  <c r="N866" i="15"/>
  <c r="N867" i="15"/>
  <c r="N868" i="15"/>
  <c r="N869" i="15"/>
  <c r="N870" i="15"/>
  <c r="N871" i="15"/>
  <c r="N872" i="15"/>
  <c r="N873" i="15"/>
  <c r="N874" i="15"/>
  <c r="N875" i="15"/>
  <c r="N876" i="15"/>
  <c r="N877" i="15"/>
  <c r="N878" i="15"/>
  <c r="N879" i="15"/>
  <c r="N880" i="15"/>
  <c r="N881" i="15"/>
  <c r="N882" i="15"/>
  <c r="N883" i="15"/>
  <c r="N884" i="15"/>
  <c r="N885" i="15"/>
  <c r="N886" i="15"/>
  <c r="N887" i="15"/>
  <c r="N888" i="15"/>
  <c r="N889" i="15"/>
  <c r="N890" i="15"/>
  <c r="N891" i="15"/>
  <c r="N892" i="15"/>
  <c r="N893" i="15"/>
  <c r="N894" i="15"/>
  <c r="N895" i="15"/>
  <c r="N896" i="15"/>
  <c r="N897" i="15"/>
  <c r="N898" i="15"/>
  <c r="N899" i="15"/>
  <c r="N900" i="15"/>
  <c r="N901" i="15"/>
  <c r="N902" i="15"/>
  <c r="N903" i="15"/>
  <c r="N904" i="15"/>
  <c r="N905" i="15"/>
  <c r="N906" i="15"/>
  <c r="N907" i="15"/>
  <c r="N908" i="15"/>
  <c r="N909" i="15"/>
  <c r="N910" i="15"/>
  <c r="N911" i="15"/>
  <c r="N912" i="15"/>
  <c r="N913" i="15"/>
  <c r="N914" i="15"/>
  <c r="N915" i="15"/>
  <c r="N916" i="15"/>
  <c r="N917" i="15"/>
  <c r="N918" i="15"/>
  <c r="N919" i="15"/>
  <c r="N920" i="15"/>
  <c r="N921" i="15"/>
  <c r="N922" i="15"/>
  <c r="N923" i="15"/>
  <c r="N924" i="15"/>
  <c r="N925" i="15"/>
  <c r="N926" i="15"/>
  <c r="N927" i="15"/>
  <c r="N928" i="15"/>
  <c r="N929" i="15"/>
  <c r="N930" i="15"/>
  <c r="N931" i="15"/>
  <c r="N932" i="15"/>
  <c r="N933" i="15"/>
  <c r="N934" i="15"/>
  <c r="N935" i="15"/>
  <c r="N936" i="15"/>
  <c r="N937" i="15"/>
  <c r="N938" i="15"/>
  <c r="N939" i="15"/>
  <c r="N940" i="15"/>
  <c r="N941" i="15"/>
  <c r="N942" i="15"/>
  <c r="N943" i="15"/>
  <c r="N944" i="15"/>
  <c r="N945" i="15"/>
  <c r="N946" i="15"/>
  <c r="N947" i="15"/>
  <c r="N948" i="15"/>
  <c r="N949" i="15"/>
  <c r="N950" i="15"/>
  <c r="N951" i="15"/>
  <c r="N952" i="15"/>
  <c r="N953" i="15"/>
  <c r="N954" i="15"/>
  <c r="N955" i="15"/>
  <c r="N956" i="15"/>
  <c r="N957" i="15"/>
  <c r="N958" i="15"/>
  <c r="N959" i="15"/>
  <c r="N960" i="15"/>
  <c r="N961" i="15"/>
  <c r="N962" i="15"/>
  <c r="N963" i="15"/>
  <c r="N964" i="15"/>
  <c r="N965" i="15"/>
  <c r="N966" i="15"/>
  <c r="N967" i="15"/>
  <c r="N968" i="15"/>
  <c r="N969" i="15"/>
  <c r="N970" i="15"/>
  <c r="N971" i="15"/>
  <c r="N972" i="15"/>
  <c r="N973" i="15"/>
  <c r="N974" i="15"/>
  <c r="N975" i="15"/>
  <c r="N976" i="15"/>
  <c r="N977" i="15"/>
  <c r="N978" i="15"/>
  <c r="N979" i="15"/>
  <c r="N980" i="15"/>
  <c r="N981" i="15"/>
  <c r="N982" i="15"/>
  <c r="N983" i="15"/>
  <c r="N984" i="15"/>
  <c r="N985" i="15"/>
  <c r="N986" i="15"/>
  <c r="N987" i="15"/>
  <c r="N988" i="15"/>
  <c r="N989" i="15"/>
  <c r="N990" i="15"/>
  <c r="N991" i="15"/>
  <c r="N992" i="15"/>
  <c r="N993" i="15"/>
  <c r="N994" i="15"/>
  <c r="N995" i="15"/>
  <c r="N996" i="15"/>
  <c r="N997" i="15"/>
  <c r="N998" i="15"/>
  <c r="N999" i="15"/>
  <c r="N1000" i="15"/>
  <c r="N1001" i="15"/>
  <c r="N1002" i="15"/>
  <c r="N1003" i="15"/>
  <c r="N1004" i="15"/>
  <c r="N1005" i="15"/>
  <c r="N1006" i="15"/>
  <c r="N1007" i="15"/>
  <c r="N1008" i="15"/>
  <c r="N1009" i="15"/>
  <c r="N1010" i="15"/>
  <c r="N1011" i="15"/>
  <c r="N1012" i="15"/>
  <c r="N1013" i="15"/>
  <c r="N1014" i="15"/>
  <c r="N1015" i="15"/>
  <c r="N1016" i="15"/>
  <c r="N1017" i="15"/>
  <c r="N1018" i="15"/>
  <c r="N1019" i="15"/>
  <c r="N1020" i="15"/>
  <c r="N1021" i="15"/>
  <c r="N1022" i="15"/>
  <c r="N1023" i="15"/>
  <c r="N1024" i="15"/>
  <c r="N1025" i="15"/>
  <c r="N1026" i="15"/>
  <c r="N1027" i="15"/>
  <c r="N1028" i="15"/>
  <c r="N1029" i="15"/>
  <c r="N1030" i="15"/>
  <c r="N1031" i="15"/>
  <c r="N1032" i="15"/>
  <c r="N1033" i="15"/>
  <c r="N1034" i="15"/>
  <c r="N1035" i="15"/>
  <c r="N1036" i="15"/>
  <c r="N1037" i="15"/>
  <c r="N1038" i="15"/>
  <c r="N1039" i="15"/>
  <c r="N1040" i="15"/>
  <c r="N1041" i="15"/>
  <c r="N1042" i="15"/>
  <c r="N1043" i="15"/>
  <c r="N1044" i="15"/>
  <c r="N1045" i="15"/>
  <c r="N1046" i="15"/>
  <c r="N1047" i="15"/>
  <c r="N1048" i="15"/>
  <c r="N1049" i="15"/>
  <c r="N1050" i="15"/>
  <c r="N1051" i="15"/>
  <c r="N1052" i="15"/>
  <c r="N1053" i="15"/>
  <c r="N1054" i="15"/>
  <c r="N1055" i="15"/>
  <c r="N1056" i="15"/>
  <c r="N1057" i="15"/>
  <c r="N1058" i="15"/>
  <c r="N1059" i="15"/>
  <c r="N1060" i="15"/>
  <c r="N1061" i="15"/>
  <c r="N1062" i="15"/>
  <c r="N1063" i="15"/>
  <c r="N1064" i="15"/>
  <c r="N1065" i="15"/>
  <c r="N1066" i="15"/>
  <c r="N1067" i="15"/>
  <c r="N1068" i="15"/>
  <c r="N1069" i="15"/>
  <c r="N1070" i="15"/>
  <c r="N1071" i="15"/>
  <c r="N1072" i="15"/>
  <c r="N1073" i="15"/>
  <c r="N1074" i="15"/>
  <c r="N1075" i="15"/>
  <c r="N1076" i="15"/>
  <c r="N1077" i="15"/>
  <c r="N1078" i="15"/>
  <c r="N1079" i="15"/>
  <c r="N1080" i="15"/>
  <c r="N1081" i="15"/>
  <c r="N1082" i="15"/>
  <c r="N1083" i="15"/>
  <c r="N1084" i="15"/>
  <c r="N1085" i="15"/>
  <c r="N1086" i="15"/>
  <c r="N1087" i="15"/>
  <c r="N1088" i="15"/>
  <c r="N1089" i="15"/>
  <c r="N1090" i="15"/>
  <c r="N1091" i="15"/>
  <c r="N1092" i="15"/>
  <c r="N1093" i="15"/>
  <c r="N1094" i="15"/>
  <c r="N1095" i="15"/>
  <c r="N1096" i="15"/>
  <c r="N1097" i="15"/>
  <c r="N1098" i="15"/>
  <c r="N1099" i="15"/>
  <c r="N1100" i="15"/>
  <c r="N1101" i="15"/>
  <c r="N1102" i="15"/>
  <c r="N1103" i="15"/>
  <c r="N1104" i="15"/>
  <c r="N1105" i="15"/>
  <c r="N1106" i="15"/>
  <c r="N1107" i="15"/>
  <c r="N1108" i="15"/>
  <c r="N1109" i="15"/>
  <c r="N1110" i="15"/>
  <c r="N1111" i="15"/>
  <c r="N1112" i="15"/>
  <c r="N1113" i="15"/>
  <c r="N1114" i="15"/>
  <c r="N1115" i="15"/>
  <c r="N1116" i="15"/>
  <c r="N1117" i="15"/>
  <c r="N1118" i="15"/>
  <c r="N1119" i="15"/>
  <c r="N1120" i="15"/>
  <c r="N1121" i="15"/>
  <c r="N1122" i="15"/>
  <c r="N1123" i="15"/>
  <c r="N1124" i="15"/>
  <c r="N1125" i="15"/>
  <c r="N1126" i="15"/>
  <c r="N1127" i="15"/>
  <c r="N1128" i="15"/>
  <c r="N1129" i="15"/>
  <c r="N1130" i="15"/>
  <c r="N1131" i="15"/>
  <c r="N1132" i="15"/>
  <c r="N1133" i="15"/>
  <c r="N1134" i="15"/>
  <c r="N1135" i="15"/>
  <c r="N1136" i="15"/>
  <c r="N1137" i="15"/>
  <c r="N1138" i="15"/>
  <c r="N1139" i="15"/>
  <c r="N1140" i="15"/>
  <c r="N1141" i="15"/>
  <c r="N1142" i="15"/>
  <c r="N1143" i="15"/>
  <c r="N1144" i="15"/>
  <c r="N1145" i="15"/>
  <c r="N1146" i="15"/>
  <c r="N1147" i="15"/>
  <c r="N1148" i="15"/>
  <c r="N1149" i="15"/>
  <c r="N1150" i="15"/>
  <c r="N1151" i="15"/>
  <c r="N1152" i="15"/>
  <c r="N1153" i="15"/>
  <c r="N1154" i="15"/>
  <c r="N1155" i="15"/>
  <c r="N1156" i="15"/>
  <c r="N1157" i="15"/>
  <c r="N1158" i="15"/>
  <c r="N1159" i="15"/>
  <c r="N1160" i="15"/>
  <c r="N1161" i="15"/>
  <c r="N1162" i="15"/>
  <c r="N1163" i="15"/>
  <c r="N1164" i="15"/>
  <c r="N1165" i="15"/>
  <c r="N1166" i="15"/>
  <c r="N1167" i="15"/>
  <c r="N1168" i="15"/>
  <c r="N1169" i="15"/>
  <c r="N1170" i="15"/>
  <c r="N1171" i="15"/>
  <c r="N1172" i="15"/>
  <c r="N1173" i="15"/>
  <c r="N1174" i="15"/>
  <c r="N1175" i="15"/>
  <c r="N1176" i="15"/>
  <c r="N1177" i="15"/>
  <c r="N1178" i="15"/>
  <c r="N1179" i="15"/>
  <c r="N1180" i="15"/>
  <c r="N1181" i="15"/>
  <c r="N1182" i="15"/>
  <c r="N1183" i="15"/>
  <c r="N1184" i="15"/>
  <c r="N1185" i="15"/>
  <c r="N1186" i="15"/>
  <c r="N1187" i="15"/>
  <c r="N1188" i="15"/>
  <c r="N1189" i="15"/>
  <c r="N1190" i="15"/>
  <c r="N1191" i="15"/>
  <c r="N1192" i="15"/>
  <c r="N1193" i="15"/>
  <c r="N1194" i="15"/>
  <c r="N1195" i="15"/>
  <c r="N1196" i="15"/>
  <c r="N1197" i="15"/>
  <c r="N1198" i="15"/>
  <c r="N1199" i="15"/>
  <c r="N1200" i="15"/>
  <c r="N1201" i="15"/>
  <c r="N1202" i="15"/>
  <c r="N1203" i="15"/>
  <c r="N1204" i="15"/>
  <c r="N1205" i="15"/>
  <c r="N1206" i="15"/>
  <c r="N1207" i="15"/>
  <c r="N1208" i="15"/>
  <c r="N1209" i="15"/>
  <c r="N1210" i="15"/>
  <c r="N1211" i="15"/>
  <c r="N1212" i="15"/>
  <c r="N1213" i="15"/>
  <c r="N1214" i="15"/>
  <c r="N1215" i="15"/>
  <c r="N1216" i="15"/>
  <c r="N1217" i="15"/>
  <c r="N1218" i="15"/>
  <c r="N1219" i="15"/>
  <c r="N1220" i="15"/>
  <c r="N1221" i="15"/>
  <c r="N1222" i="15"/>
  <c r="N1223" i="15"/>
  <c r="N1224" i="15"/>
  <c r="N1225" i="15"/>
  <c r="N1226" i="15"/>
  <c r="N1227" i="15"/>
  <c r="N1228" i="15"/>
  <c r="N1229" i="15"/>
  <c r="N1230" i="15"/>
  <c r="N1231" i="15"/>
  <c r="N1232" i="15"/>
  <c r="N1233" i="15"/>
  <c r="N1234" i="15"/>
  <c r="N1235" i="15"/>
  <c r="N1236" i="15"/>
  <c r="N1237" i="15"/>
  <c r="N1238" i="15"/>
  <c r="N1239" i="15"/>
  <c r="N1240" i="15"/>
  <c r="N1241" i="15"/>
  <c r="N1242" i="15"/>
  <c r="N1243" i="15"/>
  <c r="N1244" i="15"/>
  <c r="N1245" i="15"/>
  <c r="N1246" i="15"/>
  <c r="N1247" i="15"/>
  <c r="N1248" i="15"/>
  <c r="N1249" i="15"/>
  <c r="N1250" i="15"/>
  <c r="N1251" i="15"/>
  <c r="N1252" i="15"/>
  <c r="N1253" i="15"/>
  <c r="N1254" i="15"/>
  <c r="N1255" i="15"/>
  <c r="N1256" i="15"/>
  <c r="N1257" i="15"/>
  <c r="N1258" i="15"/>
  <c r="N1259" i="15"/>
  <c r="N1260" i="15"/>
  <c r="N1261" i="15"/>
  <c r="N1262" i="15"/>
  <c r="N1263" i="15"/>
  <c r="N1264" i="15"/>
  <c r="N1265" i="15"/>
  <c r="N1266" i="15"/>
  <c r="N1267" i="15"/>
  <c r="N1268" i="15"/>
  <c r="N1269" i="15"/>
  <c r="N1270" i="15"/>
  <c r="N1271" i="15"/>
  <c r="N1272" i="15"/>
  <c r="N1273" i="15"/>
  <c r="N1274" i="15"/>
  <c r="N1275" i="15"/>
  <c r="N1276" i="15"/>
  <c r="N1277" i="15"/>
  <c r="N1278" i="15"/>
  <c r="N1279" i="15"/>
  <c r="N1280" i="15"/>
  <c r="N1281" i="15"/>
  <c r="N1282" i="15"/>
  <c r="N1283" i="15"/>
  <c r="N1284" i="15"/>
  <c r="N1285" i="15"/>
  <c r="N1286" i="15"/>
  <c r="N1287" i="15"/>
  <c r="N1288" i="15"/>
  <c r="N1289" i="15"/>
  <c r="N1290" i="15"/>
  <c r="N1291" i="15"/>
  <c r="N1292" i="15"/>
  <c r="N1293" i="15"/>
  <c r="N1294" i="15"/>
  <c r="N1295" i="15"/>
  <c r="N1296" i="15"/>
  <c r="N1297" i="15"/>
  <c r="N1298" i="15"/>
  <c r="N1299" i="15"/>
  <c r="N1300" i="15"/>
  <c r="N1301" i="15"/>
  <c r="N1302" i="15"/>
  <c r="N1303" i="15"/>
  <c r="N1304" i="15"/>
  <c r="N1305" i="15"/>
  <c r="N1306" i="15"/>
  <c r="N1307" i="15"/>
  <c r="N1308" i="15"/>
  <c r="N1309" i="15"/>
  <c r="N1310" i="15"/>
  <c r="N1311" i="15"/>
  <c r="N1312" i="15"/>
  <c r="N1313" i="15"/>
  <c r="N1314" i="15"/>
  <c r="N1315" i="15"/>
  <c r="N1316" i="15"/>
  <c r="N1317" i="15"/>
  <c r="N1318" i="15"/>
  <c r="N1319" i="15"/>
  <c r="N1320" i="15"/>
  <c r="N1321" i="15"/>
  <c r="N1322" i="15"/>
  <c r="N1323" i="15"/>
  <c r="N1324" i="15"/>
  <c r="N1325" i="15"/>
  <c r="N1326" i="15"/>
  <c r="N1327" i="15"/>
  <c r="N1328" i="15"/>
  <c r="N1329" i="15"/>
  <c r="N1330" i="15"/>
  <c r="N1331" i="15"/>
  <c r="N1332" i="15"/>
  <c r="N1333" i="15"/>
  <c r="N1334" i="15"/>
  <c r="N1335" i="15"/>
  <c r="N1336" i="15"/>
  <c r="N1337" i="15"/>
  <c r="N1338" i="15"/>
  <c r="N1339" i="15"/>
  <c r="N1340" i="15"/>
  <c r="N1341" i="15"/>
  <c r="N1342" i="15"/>
  <c r="N1343" i="15"/>
  <c r="N1344" i="15"/>
  <c r="N1345" i="15"/>
  <c r="N1346" i="15"/>
  <c r="N1347" i="15"/>
  <c r="N1348" i="15"/>
  <c r="N1349" i="15"/>
  <c r="N1350" i="15"/>
  <c r="N1351" i="15"/>
  <c r="N1352" i="15"/>
  <c r="N1353" i="15"/>
  <c r="N1354" i="15"/>
  <c r="N1355" i="15"/>
  <c r="N1356" i="15"/>
  <c r="N1357" i="15"/>
  <c r="N1358" i="15"/>
  <c r="N1359" i="15"/>
  <c r="N1360" i="15"/>
  <c r="N1361" i="15"/>
  <c r="N1362" i="15"/>
  <c r="N1363" i="15"/>
  <c r="N1364" i="15"/>
  <c r="N1365" i="15"/>
  <c r="N1366" i="15"/>
  <c r="N1367" i="15"/>
  <c r="N1368" i="15"/>
  <c r="N1369" i="15"/>
  <c r="N1370" i="15"/>
  <c r="N1371" i="15"/>
  <c r="N1372" i="15"/>
  <c r="N1373" i="15"/>
  <c r="N1374" i="15"/>
  <c r="N1375" i="15"/>
  <c r="N1376" i="15"/>
  <c r="N1377" i="15"/>
  <c r="N1378" i="15"/>
  <c r="N1379" i="15"/>
  <c r="N1380" i="15"/>
  <c r="N1381" i="15"/>
  <c r="N1382" i="15"/>
  <c r="N1383" i="15"/>
  <c r="N1384" i="15"/>
  <c r="N1385" i="15"/>
  <c r="N1386" i="15"/>
  <c r="N1387" i="15"/>
  <c r="N1388" i="15"/>
  <c r="N1389" i="15"/>
  <c r="N1390" i="15"/>
  <c r="N1391" i="15"/>
  <c r="N1392" i="15"/>
  <c r="N1393" i="15"/>
  <c r="N1394" i="15"/>
  <c r="N1395" i="15"/>
  <c r="N1396" i="15"/>
  <c r="N1397" i="15"/>
  <c r="N1398" i="15"/>
  <c r="N1399" i="15"/>
  <c r="N1400" i="15"/>
  <c r="N1401" i="15"/>
  <c r="N1402" i="15"/>
  <c r="N1403" i="15"/>
  <c r="N1404" i="15"/>
  <c r="N1405" i="15"/>
  <c r="N1406" i="15"/>
  <c r="N1407" i="15"/>
  <c r="N1408" i="15"/>
  <c r="N1409" i="15"/>
  <c r="N1410" i="15"/>
  <c r="N1411" i="15"/>
  <c r="N1412" i="15"/>
  <c r="N1413" i="15"/>
  <c r="N1414" i="15"/>
  <c r="N1415" i="15"/>
  <c r="N1416" i="15"/>
  <c r="N1417" i="15"/>
  <c r="N1418" i="15"/>
  <c r="N1419" i="15"/>
  <c r="N1420" i="15"/>
  <c r="N1421" i="15"/>
  <c r="N1422" i="15"/>
  <c r="N1423" i="15"/>
  <c r="N1424" i="15"/>
  <c r="N1425" i="15"/>
  <c r="N1426" i="15"/>
  <c r="N1427" i="15"/>
  <c r="N1428" i="15"/>
  <c r="N1429" i="15"/>
  <c r="N1430" i="15"/>
  <c r="N1431" i="15"/>
  <c r="N1432" i="15"/>
  <c r="N1433" i="15"/>
  <c r="N1434" i="15"/>
  <c r="N1435" i="15"/>
  <c r="N1436" i="15"/>
  <c r="N1437" i="15"/>
  <c r="N1438" i="15"/>
  <c r="N1439" i="15"/>
  <c r="N1440" i="15"/>
  <c r="N1441" i="15"/>
  <c r="N1442" i="15"/>
  <c r="N1443" i="15"/>
  <c r="N1444" i="15"/>
  <c r="N1445" i="15"/>
  <c r="N1446" i="15"/>
  <c r="N1447" i="15"/>
  <c r="N1448" i="15"/>
  <c r="N1449" i="15"/>
  <c r="N1450" i="15"/>
  <c r="N1451" i="15"/>
  <c r="N1452" i="15"/>
  <c r="N1453" i="15"/>
  <c r="N1454" i="15"/>
  <c r="N1455" i="15"/>
  <c r="N1456" i="15"/>
  <c r="N1457" i="15"/>
  <c r="N1458" i="15"/>
  <c r="N1459" i="15"/>
  <c r="N1460" i="15"/>
  <c r="N1461" i="15"/>
  <c r="N1462" i="15"/>
  <c r="N1463" i="15"/>
  <c r="N1464" i="15"/>
  <c r="N1465" i="15"/>
  <c r="N1466" i="15"/>
  <c r="N1467" i="15"/>
  <c r="N1468" i="15"/>
  <c r="N1469" i="15"/>
  <c r="N1470" i="15"/>
  <c r="N1471" i="15"/>
  <c r="N1472" i="15"/>
  <c r="N1473" i="15"/>
  <c r="N1474" i="15"/>
  <c r="N1475" i="15"/>
  <c r="N1476" i="15"/>
  <c r="N1477" i="15"/>
  <c r="N1478" i="15"/>
  <c r="N1479" i="15"/>
  <c r="N1480" i="15"/>
  <c r="N1481" i="15"/>
  <c r="N1482" i="15"/>
  <c r="N1483" i="15"/>
  <c r="N1484" i="15"/>
  <c r="N1485" i="15"/>
  <c r="N1486" i="15"/>
  <c r="N1487" i="15"/>
  <c r="N1488" i="15"/>
  <c r="N1489" i="15"/>
  <c r="N1490" i="15"/>
  <c r="N1491" i="15"/>
  <c r="N1492" i="15"/>
  <c r="N1493" i="15"/>
  <c r="N1494" i="15"/>
  <c r="N1495" i="15"/>
  <c r="N1496" i="15"/>
  <c r="N1497" i="15"/>
  <c r="N1498" i="15"/>
  <c r="N1499" i="15"/>
  <c r="N1500" i="15"/>
  <c r="N1501" i="15"/>
  <c r="N1502" i="15"/>
  <c r="N1503" i="15"/>
  <c r="N1504" i="15"/>
  <c r="N1505" i="15"/>
  <c r="N1506" i="15"/>
  <c r="N1507" i="15"/>
  <c r="N1508" i="15"/>
  <c r="N1509" i="15"/>
  <c r="N1510" i="15"/>
  <c r="N1511" i="15"/>
  <c r="N1512" i="15"/>
  <c r="N1513" i="15"/>
  <c r="N1514" i="15"/>
  <c r="N15" i="15"/>
  <c r="L20" i="15"/>
  <c r="L21" i="15"/>
  <c r="L22" i="15"/>
  <c r="L23" i="15"/>
  <c r="L24" i="15"/>
  <c r="L25" i="15"/>
  <c r="L26" i="15"/>
  <c r="L27" i="15"/>
  <c r="L28" i="15"/>
  <c r="L29" i="15"/>
  <c r="L30" i="15"/>
  <c r="L31" i="15"/>
  <c r="L32" i="15"/>
  <c r="L33" i="15"/>
  <c r="L34" i="15"/>
  <c r="L35" i="15"/>
  <c r="L36" i="15"/>
  <c r="L37" i="15"/>
  <c r="L38" i="15"/>
  <c r="L39" i="15"/>
  <c r="L40" i="15"/>
  <c r="L41" i="15"/>
  <c r="L42" i="15"/>
  <c r="L43" i="15"/>
  <c r="L44" i="15"/>
  <c r="L45" i="15"/>
  <c r="L46" i="15"/>
  <c r="L47" i="15"/>
  <c r="L48" i="15"/>
  <c r="L49" i="15"/>
  <c r="L50" i="15"/>
  <c r="L51" i="15"/>
  <c r="L52" i="15"/>
  <c r="L53" i="15"/>
  <c r="L54" i="15"/>
  <c r="L55" i="15"/>
  <c r="L56" i="15"/>
  <c r="L57" i="15"/>
  <c r="L58" i="15"/>
  <c r="L59" i="15"/>
  <c r="L60" i="15"/>
  <c r="L61" i="15"/>
  <c r="L62" i="15"/>
  <c r="L63" i="15"/>
  <c r="L64" i="15"/>
  <c r="L65" i="15"/>
  <c r="L66" i="15"/>
  <c r="L67" i="15"/>
  <c r="L68" i="15"/>
  <c r="L69" i="15"/>
  <c r="L70" i="15"/>
  <c r="L71" i="15"/>
  <c r="L72" i="15"/>
  <c r="L73" i="15"/>
  <c r="L74" i="15"/>
  <c r="L75" i="15"/>
  <c r="L76" i="15"/>
  <c r="L77" i="15"/>
  <c r="L78" i="15"/>
  <c r="L79" i="15"/>
  <c r="L80" i="15"/>
  <c r="L81" i="15"/>
  <c r="L82" i="15"/>
  <c r="L83" i="15"/>
  <c r="L84" i="15"/>
  <c r="L85" i="15"/>
  <c r="L86" i="15"/>
  <c r="L87" i="15"/>
  <c r="L88" i="15"/>
  <c r="L89" i="15"/>
  <c r="L90" i="15"/>
  <c r="L91" i="15"/>
  <c r="L92" i="15"/>
  <c r="L93" i="15"/>
  <c r="L94" i="15"/>
  <c r="L95" i="15"/>
  <c r="L96" i="15"/>
  <c r="L97" i="15"/>
  <c r="L98" i="15"/>
  <c r="L99" i="15"/>
  <c r="L100" i="15"/>
  <c r="L101" i="15"/>
  <c r="L102" i="15"/>
  <c r="L103" i="15"/>
  <c r="L104" i="15"/>
  <c r="L105" i="15"/>
  <c r="L106" i="15"/>
  <c r="L107" i="15"/>
  <c r="L108" i="15"/>
  <c r="L109" i="15"/>
  <c r="L110" i="15"/>
  <c r="L111" i="15"/>
  <c r="L112" i="15"/>
  <c r="L113" i="15"/>
  <c r="L114" i="15"/>
  <c r="L115" i="15"/>
  <c r="L116" i="15"/>
  <c r="L117" i="15"/>
  <c r="L118" i="15"/>
  <c r="L119" i="15"/>
  <c r="L120" i="15"/>
  <c r="L121" i="15"/>
  <c r="L122" i="15"/>
  <c r="L123" i="15"/>
  <c r="L124" i="15"/>
  <c r="L125" i="15"/>
  <c r="L126" i="15"/>
  <c r="L127" i="15"/>
  <c r="L128" i="15"/>
  <c r="L129" i="15"/>
  <c r="L130" i="15"/>
  <c r="L131" i="15"/>
  <c r="L132" i="15"/>
  <c r="L133" i="15"/>
  <c r="L134" i="15"/>
  <c r="L135" i="15"/>
  <c r="L136" i="15"/>
  <c r="L137" i="15"/>
  <c r="L138" i="15"/>
  <c r="L139" i="15"/>
  <c r="L140" i="15"/>
  <c r="L141" i="15"/>
  <c r="L142" i="15"/>
  <c r="L143" i="15"/>
  <c r="L144" i="15"/>
  <c r="L145" i="15"/>
  <c r="L146" i="15"/>
  <c r="L147" i="15"/>
  <c r="L148" i="15"/>
  <c r="L149" i="15"/>
  <c r="L150" i="15"/>
  <c r="L151" i="15"/>
  <c r="L152" i="15"/>
  <c r="L153" i="15"/>
  <c r="L154" i="15"/>
  <c r="L155" i="15"/>
  <c r="L156" i="15"/>
  <c r="L157" i="15"/>
  <c r="L158" i="15"/>
  <c r="L159" i="15"/>
  <c r="L160" i="15"/>
  <c r="L161" i="15"/>
  <c r="L162" i="15"/>
  <c r="L163" i="15"/>
  <c r="L164" i="15"/>
  <c r="L165" i="15"/>
  <c r="L166" i="15"/>
  <c r="L167" i="15"/>
  <c r="L168" i="15"/>
  <c r="L169" i="15"/>
  <c r="L170" i="15"/>
  <c r="L171" i="15"/>
  <c r="L172" i="15"/>
  <c r="L173" i="15"/>
  <c r="L174" i="15"/>
  <c r="L175" i="15"/>
  <c r="L176" i="15"/>
  <c r="L177" i="15"/>
  <c r="L178" i="15"/>
  <c r="L179" i="15"/>
  <c r="L180" i="15"/>
  <c r="L181" i="15"/>
  <c r="L182" i="15"/>
  <c r="L183" i="15"/>
  <c r="L184" i="15"/>
  <c r="L185" i="15"/>
  <c r="L186" i="15"/>
  <c r="L187" i="15"/>
  <c r="L188" i="15"/>
  <c r="L189" i="15"/>
  <c r="L190" i="15"/>
  <c r="L191" i="15"/>
  <c r="L192" i="15"/>
  <c r="L193" i="15"/>
  <c r="L194" i="15"/>
  <c r="L195" i="15"/>
  <c r="L196" i="15"/>
  <c r="L197" i="15"/>
  <c r="L198" i="15"/>
  <c r="L199" i="15"/>
  <c r="L200" i="15"/>
  <c r="L201" i="15"/>
  <c r="L202" i="15"/>
  <c r="L203" i="15"/>
  <c r="L204" i="15"/>
  <c r="L205" i="15"/>
  <c r="L206" i="15"/>
  <c r="L207" i="15"/>
  <c r="L208" i="15"/>
  <c r="L209" i="15"/>
  <c r="L210" i="15"/>
  <c r="L211" i="15"/>
  <c r="L212" i="15"/>
  <c r="L213" i="15"/>
  <c r="L214" i="15"/>
  <c r="L215" i="15"/>
  <c r="L216" i="15"/>
  <c r="L217" i="15"/>
  <c r="L218" i="15"/>
  <c r="L219" i="15"/>
  <c r="L220" i="15"/>
  <c r="L221" i="15"/>
  <c r="L222" i="15"/>
  <c r="L223" i="15"/>
  <c r="L224" i="15"/>
  <c r="L225" i="15"/>
  <c r="L226" i="15"/>
  <c r="L227" i="15"/>
  <c r="L228" i="15"/>
  <c r="L229" i="15"/>
  <c r="L230" i="15"/>
  <c r="L231" i="15"/>
  <c r="L232" i="15"/>
  <c r="L233" i="15"/>
  <c r="L234" i="15"/>
  <c r="L235" i="15"/>
  <c r="L236" i="15"/>
  <c r="L237" i="15"/>
  <c r="L238" i="15"/>
  <c r="L239" i="15"/>
  <c r="L240" i="15"/>
  <c r="L241" i="15"/>
  <c r="L242" i="15"/>
  <c r="L243" i="15"/>
  <c r="L244" i="15"/>
  <c r="L245" i="15"/>
  <c r="L246" i="15"/>
  <c r="L247" i="15"/>
  <c r="L248" i="15"/>
  <c r="L249" i="15"/>
  <c r="L250" i="15"/>
  <c r="L251" i="15"/>
  <c r="L252" i="15"/>
  <c r="L253" i="15"/>
  <c r="L254" i="15"/>
  <c r="L255" i="15"/>
  <c r="L256" i="15"/>
  <c r="L257" i="15"/>
  <c r="L258" i="15"/>
  <c r="L259" i="15"/>
  <c r="L260" i="15"/>
  <c r="L261" i="15"/>
  <c r="L262" i="15"/>
  <c r="L263" i="15"/>
  <c r="L264" i="15"/>
  <c r="L265" i="15"/>
  <c r="L266" i="15"/>
  <c r="L267" i="15"/>
  <c r="L268" i="15"/>
  <c r="L269" i="15"/>
  <c r="L270" i="15"/>
  <c r="L271" i="15"/>
  <c r="L272" i="15"/>
  <c r="L273" i="15"/>
  <c r="L274" i="15"/>
  <c r="L275" i="15"/>
  <c r="L276" i="15"/>
  <c r="L277" i="15"/>
  <c r="L278" i="15"/>
  <c r="L279" i="15"/>
  <c r="L280" i="15"/>
  <c r="L281" i="15"/>
  <c r="L282" i="15"/>
  <c r="L283" i="15"/>
  <c r="L284" i="15"/>
  <c r="L285" i="15"/>
  <c r="L286" i="15"/>
  <c r="L287" i="15"/>
  <c r="L288" i="15"/>
  <c r="L289" i="15"/>
  <c r="L290" i="15"/>
  <c r="L291" i="15"/>
  <c r="L292" i="15"/>
  <c r="L293" i="15"/>
  <c r="L294" i="15"/>
  <c r="L295" i="15"/>
  <c r="L296" i="15"/>
  <c r="L297" i="15"/>
  <c r="L298" i="15"/>
  <c r="L299" i="15"/>
  <c r="L300" i="15"/>
  <c r="L301" i="15"/>
  <c r="L302" i="15"/>
  <c r="L303" i="15"/>
  <c r="L304" i="15"/>
  <c r="L305" i="15"/>
  <c r="L306" i="15"/>
  <c r="L307" i="15"/>
  <c r="L308" i="15"/>
  <c r="L309" i="15"/>
  <c r="L310" i="15"/>
  <c r="L311" i="15"/>
  <c r="L312" i="15"/>
  <c r="L313" i="15"/>
  <c r="L314" i="15"/>
  <c r="L315" i="15"/>
  <c r="L316" i="15"/>
  <c r="L317" i="15"/>
  <c r="L318" i="15"/>
  <c r="L319" i="15"/>
  <c r="L320" i="15"/>
  <c r="L321" i="15"/>
  <c r="L322" i="15"/>
  <c r="L323" i="15"/>
  <c r="L324" i="15"/>
  <c r="L325" i="15"/>
  <c r="L326" i="15"/>
  <c r="L327" i="15"/>
  <c r="L328" i="15"/>
  <c r="L329" i="15"/>
  <c r="L330" i="15"/>
  <c r="L331" i="15"/>
  <c r="L332" i="15"/>
  <c r="L333" i="15"/>
  <c r="L334" i="15"/>
  <c r="L335" i="15"/>
  <c r="L336" i="15"/>
  <c r="L337" i="15"/>
  <c r="L338" i="15"/>
  <c r="L339" i="15"/>
  <c r="L340" i="15"/>
  <c r="L341" i="15"/>
  <c r="L342" i="15"/>
  <c r="L343" i="15"/>
  <c r="L344" i="15"/>
  <c r="L345" i="15"/>
  <c r="L346" i="15"/>
  <c r="L347" i="15"/>
  <c r="L348" i="15"/>
  <c r="L349" i="15"/>
  <c r="L350" i="15"/>
  <c r="L351" i="15"/>
  <c r="L352" i="15"/>
  <c r="L353" i="15"/>
  <c r="L354" i="15"/>
  <c r="L355" i="15"/>
  <c r="L356" i="15"/>
  <c r="L357" i="15"/>
  <c r="L358" i="15"/>
  <c r="L359" i="15"/>
  <c r="L360" i="15"/>
  <c r="L361" i="15"/>
  <c r="L362" i="15"/>
  <c r="L363" i="15"/>
  <c r="L364" i="15"/>
  <c r="L365" i="15"/>
  <c r="L366" i="15"/>
  <c r="L367" i="15"/>
  <c r="L368" i="15"/>
  <c r="L369" i="15"/>
  <c r="L370" i="15"/>
  <c r="L371" i="15"/>
  <c r="L372" i="15"/>
  <c r="L373" i="15"/>
  <c r="L374" i="15"/>
  <c r="L375" i="15"/>
  <c r="L376" i="15"/>
  <c r="L377" i="15"/>
  <c r="L378" i="15"/>
  <c r="L379" i="15"/>
  <c r="L380" i="15"/>
  <c r="L381" i="15"/>
  <c r="L382" i="15"/>
  <c r="L383" i="15"/>
  <c r="L384" i="15"/>
  <c r="L385" i="15"/>
  <c r="L386" i="15"/>
  <c r="L387" i="15"/>
  <c r="L388" i="15"/>
  <c r="L389" i="15"/>
  <c r="L390" i="15"/>
  <c r="L391" i="15"/>
  <c r="L392" i="15"/>
  <c r="L393" i="15"/>
  <c r="L394" i="15"/>
  <c r="L395" i="15"/>
  <c r="L396" i="15"/>
  <c r="L397" i="15"/>
  <c r="L398" i="15"/>
  <c r="L399" i="15"/>
  <c r="L400" i="15"/>
  <c r="L401" i="15"/>
  <c r="L402" i="15"/>
  <c r="L403" i="15"/>
  <c r="L404" i="15"/>
  <c r="L405" i="15"/>
  <c r="L406" i="15"/>
  <c r="L407" i="15"/>
  <c r="L408" i="15"/>
  <c r="L409" i="15"/>
  <c r="L410" i="15"/>
  <c r="L411" i="15"/>
  <c r="L412" i="15"/>
  <c r="L413" i="15"/>
  <c r="L414" i="15"/>
  <c r="L415" i="15"/>
  <c r="L416" i="15"/>
  <c r="L417" i="15"/>
  <c r="L418" i="15"/>
  <c r="L419" i="15"/>
  <c r="L420" i="15"/>
  <c r="L421" i="15"/>
  <c r="L422" i="15"/>
  <c r="L423" i="15"/>
  <c r="L424" i="15"/>
  <c r="L425" i="15"/>
  <c r="L426" i="15"/>
  <c r="L427" i="15"/>
  <c r="L428" i="15"/>
  <c r="L429" i="15"/>
  <c r="L430" i="15"/>
  <c r="L431" i="15"/>
  <c r="L432" i="15"/>
  <c r="L433" i="15"/>
  <c r="L434" i="15"/>
  <c r="L435" i="15"/>
  <c r="L436" i="15"/>
  <c r="L437" i="15"/>
  <c r="L438" i="15"/>
  <c r="L439" i="15"/>
  <c r="L440" i="15"/>
  <c r="L441" i="15"/>
  <c r="L442" i="15"/>
  <c r="L443" i="15"/>
  <c r="L444" i="15"/>
  <c r="L445" i="15"/>
  <c r="L446" i="15"/>
  <c r="L447" i="15"/>
  <c r="L448" i="15"/>
  <c r="L449" i="15"/>
  <c r="L450" i="15"/>
  <c r="L451" i="15"/>
  <c r="L452" i="15"/>
  <c r="L453" i="15"/>
  <c r="L454" i="15"/>
  <c r="L455" i="15"/>
  <c r="L456" i="15"/>
  <c r="L457" i="15"/>
  <c r="L458" i="15"/>
  <c r="L459" i="15"/>
  <c r="L460" i="15"/>
  <c r="L461" i="15"/>
  <c r="L462" i="15"/>
  <c r="L463" i="15"/>
  <c r="L464" i="15"/>
  <c r="L465" i="15"/>
  <c r="L466" i="15"/>
  <c r="L467" i="15"/>
  <c r="L468" i="15"/>
  <c r="L469" i="15"/>
  <c r="L470" i="15"/>
  <c r="L471" i="15"/>
  <c r="L472" i="15"/>
  <c r="L473" i="15"/>
  <c r="L474" i="15"/>
  <c r="L475" i="15"/>
  <c r="L476" i="15"/>
  <c r="L477" i="15"/>
  <c r="L478" i="15"/>
  <c r="L479" i="15"/>
  <c r="L480" i="15"/>
  <c r="L481" i="15"/>
  <c r="L482" i="15"/>
  <c r="L483" i="15"/>
  <c r="L484" i="15"/>
  <c r="L485" i="15"/>
  <c r="L486" i="15"/>
  <c r="L487" i="15"/>
  <c r="L488" i="15"/>
  <c r="L489" i="15"/>
  <c r="L490" i="15"/>
  <c r="L491" i="15"/>
  <c r="L492" i="15"/>
  <c r="L493" i="15"/>
  <c r="L494" i="15"/>
  <c r="L495" i="15"/>
  <c r="L496" i="15"/>
  <c r="L497" i="15"/>
  <c r="L498" i="15"/>
  <c r="L499" i="15"/>
  <c r="L500" i="15"/>
  <c r="L501" i="15"/>
  <c r="L502" i="15"/>
  <c r="L503" i="15"/>
  <c r="L504" i="15"/>
  <c r="L505" i="15"/>
  <c r="L506" i="15"/>
  <c r="L507" i="15"/>
  <c r="L508" i="15"/>
  <c r="L509" i="15"/>
  <c r="L510" i="15"/>
  <c r="L511" i="15"/>
  <c r="L512" i="15"/>
  <c r="L513" i="15"/>
  <c r="L514" i="15"/>
  <c r="L515" i="15"/>
  <c r="L516" i="15"/>
  <c r="L517" i="15"/>
  <c r="L518" i="15"/>
  <c r="L519" i="15"/>
  <c r="L520" i="15"/>
  <c r="L521" i="15"/>
  <c r="L522" i="15"/>
  <c r="L523" i="15"/>
  <c r="L524" i="15"/>
  <c r="L525" i="15"/>
  <c r="L526" i="15"/>
  <c r="L527" i="15"/>
  <c r="L528" i="15"/>
  <c r="L529" i="15"/>
  <c r="L530" i="15"/>
  <c r="L531" i="15"/>
  <c r="L532" i="15"/>
  <c r="L533" i="15"/>
  <c r="L534" i="15"/>
  <c r="L535" i="15"/>
  <c r="L536" i="15"/>
  <c r="L537" i="15"/>
  <c r="L538" i="15"/>
  <c r="L539" i="15"/>
  <c r="L540" i="15"/>
  <c r="L541" i="15"/>
  <c r="L542" i="15"/>
  <c r="L543" i="15"/>
  <c r="L544" i="15"/>
  <c r="L545" i="15"/>
  <c r="L546" i="15"/>
  <c r="L547" i="15"/>
  <c r="L548" i="15"/>
  <c r="L549" i="15"/>
  <c r="L550" i="15"/>
  <c r="L551" i="15"/>
  <c r="L552" i="15"/>
  <c r="L553" i="15"/>
  <c r="L554" i="15"/>
  <c r="L555" i="15"/>
  <c r="L556" i="15"/>
  <c r="L557" i="15"/>
  <c r="L558" i="15"/>
  <c r="L559" i="15"/>
  <c r="L560" i="15"/>
  <c r="L561" i="15"/>
  <c r="L562" i="15"/>
  <c r="L563" i="15"/>
  <c r="L564" i="15"/>
  <c r="L565" i="15"/>
  <c r="L566" i="15"/>
  <c r="L567" i="15"/>
  <c r="L568" i="15"/>
  <c r="L569" i="15"/>
  <c r="L570" i="15"/>
  <c r="L571" i="15"/>
  <c r="L572" i="15"/>
  <c r="L573" i="15"/>
  <c r="L574" i="15"/>
  <c r="L575" i="15"/>
  <c r="L576" i="15"/>
  <c r="L577" i="15"/>
  <c r="L578" i="15"/>
  <c r="L579" i="15"/>
  <c r="L580" i="15"/>
  <c r="L581" i="15"/>
  <c r="L582" i="15"/>
  <c r="L583" i="15"/>
  <c r="L584" i="15"/>
  <c r="L585" i="15"/>
  <c r="L586" i="15"/>
  <c r="L587" i="15"/>
  <c r="L588" i="15"/>
  <c r="L589" i="15"/>
  <c r="L590" i="15"/>
  <c r="L591" i="15"/>
  <c r="L592" i="15"/>
  <c r="L593" i="15"/>
  <c r="L594" i="15"/>
  <c r="L595" i="15"/>
  <c r="L596" i="15"/>
  <c r="L597" i="15"/>
  <c r="L598" i="15"/>
  <c r="L599" i="15"/>
  <c r="L600" i="15"/>
  <c r="L601" i="15"/>
  <c r="L602" i="15"/>
  <c r="L603" i="15"/>
  <c r="L604" i="15"/>
  <c r="L605" i="15"/>
  <c r="L606" i="15"/>
  <c r="L607" i="15"/>
  <c r="L608" i="15"/>
  <c r="L609" i="15"/>
  <c r="L610" i="15"/>
  <c r="L611" i="15"/>
  <c r="L612" i="15"/>
  <c r="L613" i="15"/>
  <c r="L614" i="15"/>
  <c r="L615" i="15"/>
  <c r="L616" i="15"/>
  <c r="L617" i="15"/>
  <c r="L618" i="15"/>
  <c r="L619" i="15"/>
  <c r="L620" i="15"/>
  <c r="L621" i="15"/>
  <c r="L622" i="15"/>
  <c r="L623" i="15"/>
  <c r="L624" i="15"/>
  <c r="L625" i="15"/>
  <c r="L626" i="15"/>
  <c r="L627" i="15"/>
  <c r="L628" i="15"/>
  <c r="L629" i="15"/>
  <c r="L630" i="15"/>
  <c r="L631" i="15"/>
  <c r="L632" i="15"/>
  <c r="L633" i="15"/>
  <c r="L634" i="15"/>
  <c r="L635" i="15"/>
  <c r="L636" i="15"/>
  <c r="L637" i="15"/>
  <c r="L638" i="15"/>
  <c r="L639" i="15"/>
  <c r="L640" i="15"/>
  <c r="L641" i="15"/>
  <c r="L642" i="15"/>
  <c r="L643" i="15"/>
  <c r="L644" i="15"/>
  <c r="L645" i="15"/>
  <c r="L646" i="15"/>
  <c r="L647" i="15"/>
  <c r="L648" i="15"/>
  <c r="L649" i="15"/>
  <c r="L650" i="15"/>
  <c r="L651" i="15"/>
  <c r="L652" i="15"/>
  <c r="L653" i="15"/>
  <c r="L654" i="15"/>
  <c r="L655" i="15"/>
  <c r="L656" i="15"/>
  <c r="L657" i="15"/>
  <c r="L658" i="15"/>
  <c r="L659" i="15"/>
  <c r="L660" i="15"/>
  <c r="L661" i="15"/>
  <c r="L662" i="15"/>
  <c r="L663" i="15"/>
  <c r="L664" i="15"/>
  <c r="L665" i="15"/>
  <c r="L666" i="15"/>
  <c r="L667" i="15"/>
  <c r="L668" i="15"/>
  <c r="L669" i="15"/>
  <c r="L670" i="15"/>
  <c r="L671" i="15"/>
  <c r="L672" i="15"/>
  <c r="L673" i="15"/>
  <c r="L674" i="15"/>
  <c r="L675" i="15"/>
  <c r="L676" i="15"/>
  <c r="L677" i="15"/>
  <c r="L678" i="15"/>
  <c r="L679" i="15"/>
  <c r="L680" i="15"/>
  <c r="L681" i="15"/>
  <c r="L682" i="15"/>
  <c r="L683" i="15"/>
  <c r="L684" i="15"/>
  <c r="L685" i="15"/>
  <c r="L686" i="15"/>
  <c r="L687" i="15"/>
  <c r="L688" i="15"/>
  <c r="L689" i="15"/>
  <c r="L690" i="15"/>
  <c r="L691" i="15"/>
  <c r="L692" i="15"/>
  <c r="L693" i="15"/>
  <c r="L694" i="15"/>
  <c r="L695" i="15"/>
  <c r="L696" i="15"/>
  <c r="L697" i="15"/>
  <c r="L698" i="15"/>
  <c r="L699" i="15"/>
  <c r="L700" i="15"/>
  <c r="L701" i="15"/>
  <c r="L702" i="15"/>
  <c r="L703" i="15"/>
  <c r="L704" i="15"/>
  <c r="L705" i="15"/>
  <c r="L706" i="15"/>
  <c r="L707" i="15"/>
  <c r="L708" i="15"/>
  <c r="L709" i="15"/>
  <c r="L710" i="15"/>
  <c r="L711" i="15"/>
  <c r="L712" i="15"/>
  <c r="L713" i="15"/>
  <c r="L714" i="15"/>
  <c r="L715" i="15"/>
  <c r="L716" i="15"/>
  <c r="L717" i="15"/>
  <c r="L718" i="15"/>
  <c r="L719" i="15"/>
  <c r="L720" i="15"/>
  <c r="L721" i="15"/>
  <c r="L722" i="15"/>
  <c r="L723" i="15"/>
  <c r="L724" i="15"/>
  <c r="L725" i="15"/>
  <c r="L726" i="15"/>
  <c r="L727" i="15"/>
  <c r="L728" i="15"/>
  <c r="L729" i="15"/>
  <c r="L730" i="15"/>
  <c r="L731" i="15"/>
  <c r="L732" i="15"/>
  <c r="L733" i="15"/>
  <c r="L734" i="15"/>
  <c r="L735" i="15"/>
  <c r="L736" i="15"/>
  <c r="L737" i="15"/>
  <c r="L738" i="15"/>
  <c r="L739" i="15"/>
  <c r="L740" i="15"/>
  <c r="L741" i="15"/>
  <c r="L742" i="15"/>
  <c r="L743" i="15"/>
  <c r="L744" i="15"/>
  <c r="L745" i="15"/>
  <c r="L746" i="15"/>
  <c r="L747" i="15"/>
  <c r="L748" i="15"/>
  <c r="L749" i="15"/>
  <c r="L750" i="15"/>
  <c r="L751" i="15"/>
  <c r="L752" i="15"/>
  <c r="L753" i="15"/>
  <c r="L754" i="15"/>
  <c r="L755" i="15"/>
  <c r="L756" i="15"/>
  <c r="L757" i="15"/>
  <c r="L758" i="15"/>
  <c r="L759" i="15"/>
  <c r="L760" i="15"/>
  <c r="L761" i="15"/>
  <c r="L762" i="15"/>
  <c r="L763" i="15"/>
  <c r="L764" i="15"/>
  <c r="L765" i="15"/>
  <c r="L766" i="15"/>
  <c r="L767" i="15"/>
  <c r="L768" i="15"/>
  <c r="L769" i="15"/>
  <c r="L770" i="15"/>
  <c r="L771" i="15"/>
  <c r="L772" i="15"/>
  <c r="L773" i="15"/>
  <c r="L774" i="15"/>
  <c r="L775" i="15"/>
  <c r="L776" i="15"/>
  <c r="L777" i="15"/>
  <c r="L778" i="15"/>
  <c r="L779" i="15"/>
  <c r="L780" i="15"/>
  <c r="L781" i="15"/>
  <c r="L782" i="15"/>
  <c r="L783" i="15"/>
  <c r="L784" i="15"/>
  <c r="L785" i="15"/>
  <c r="L786" i="15"/>
  <c r="L787" i="15"/>
  <c r="L788" i="15"/>
  <c r="L789" i="15"/>
  <c r="L790" i="15"/>
  <c r="L791" i="15"/>
  <c r="L792" i="15"/>
  <c r="L793" i="15"/>
  <c r="L794" i="15"/>
  <c r="L795" i="15"/>
  <c r="L796" i="15"/>
  <c r="L797" i="15"/>
  <c r="L798" i="15"/>
  <c r="L799" i="15"/>
  <c r="L800" i="15"/>
  <c r="L801" i="15"/>
  <c r="L802" i="15"/>
  <c r="L803" i="15"/>
  <c r="L804" i="15"/>
  <c r="L805" i="15"/>
  <c r="L806" i="15"/>
  <c r="L807" i="15"/>
  <c r="L808" i="15"/>
  <c r="L809" i="15"/>
  <c r="L810" i="15"/>
  <c r="L811" i="15"/>
  <c r="L812" i="15"/>
  <c r="L813" i="15"/>
  <c r="L814" i="15"/>
  <c r="L815" i="15"/>
  <c r="L816" i="15"/>
  <c r="L817" i="15"/>
  <c r="L818" i="15"/>
  <c r="L819" i="15"/>
  <c r="L820" i="15"/>
  <c r="L821" i="15"/>
  <c r="L822" i="15"/>
  <c r="L823" i="15"/>
  <c r="L824" i="15"/>
  <c r="L825" i="15"/>
  <c r="L826" i="15"/>
  <c r="L827" i="15"/>
  <c r="L828" i="15"/>
  <c r="L829" i="15"/>
  <c r="L830" i="15"/>
  <c r="L831" i="15"/>
  <c r="L832" i="15"/>
  <c r="L833" i="15"/>
  <c r="L834" i="15"/>
  <c r="L835" i="15"/>
  <c r="L836" i="15"/>
  <c r="L837" i="15"/>
  <c r="L838" i="15"/>
  <c r="L839" i="15"/>
  <c r="L840" i="15"/>
  <c r="L841" i="15"/>
  <c r="L842" i="15"/>
  <c r="L843" i="15"/>
  <c r="L844" i="15"/>
  <c r="L845" i="15"/>
  <c r="L846" i="15"/>
  <c r="L847" i="15"/>
  <c r="L848" i="15"/>
  <c r="L849" i="15"/>
  <c r="L850" i="15"/>
  <c r="L851" i="15"/>
  <c r="L852" i="15"/>
  <c r="L853" i="15"/>
  <c r="L854" i="15"/>
  <c r="L855" i="15"/>
  <c r="L856" i="15"/>
  <c r="L857" i="15"/>
  <c r="L858" i="15"/>
  <c r="L859" i="15"/>
  <c r="L860" i="15"/>
  <c r="L861" i="15"/>
  <c r="L862" i="15"/>
  <c r="L863" i="15"/>
  <c r="L864" i="15"/>
  <c r="L865" i="15"/>
  <c r="L866" i="15"/>
  <c r="L867" i="15"/>
  <c r="L868" i="15"/>
  <c r="L869" i="15"/>
  <c r="L870" i="15"/>
  <c r="L871" i="15"/>
  <c r="L872" i="15"/>
  <c r="L873" i="15"/>
  <c r="L874" i="15"/>
  <c r="L875" i="15"/>
  <c r="L876" i="15"/>
  <c r="L877" i="15"/>
  <c r="L878" i="15"/>
  <c r="L879" i="15"/>
  <c r="L880" i="15"/>
  <c r="L881" i="15"/>
  <c r="L882" i="15"/>
  <c r="L883" i="15"/>
  <c r="L884" i="15"/>
  <c r="L885" i="15"/>
  <c r="L886" i="15"/>
  <c r="L887" i="15"/>
  <c r="L888" i="15"/>
  <c r="L889" i="15"/>
  <c r="L890" i="15"/>
  <c r="L891" i="15"/>
  <c r="L892" i="15"/>
  <c r="L893" i="15"/>
  <c r="L894" i="15"/>
  <c r="L895" i="15"/>
  <c r="L896" i="15"/>
  <c r="L897" i="15"/>
  <c r="L898" i="15"/>
  <c r="L899" i="15"/>
  <c r="L900" i="15"/>
  <c r="L901" i="15"/>
  <c r="L902" i="15"/>
  <c r="L903" i="15"/>
  <c r="L904" i="15"/>
  <c r="L905" i="15"/>
  <c r="L906" i="15"/>
  <c r="L907" i="15"/>
  <c r="L908" i="15"/>
  <c r="L909" i="15"/>
  <c r="L910" i="15"/>
  <c r="L911" i="15"/>
  <c r="L912" i="15"/>
  <c r="L913" i="15"/>
  <c r="L914" i="15"/>
  <c r="L915" i="15"/>
  <c r="L916" i="15"/>
  <c r="L917" i="15"/>
  <c r="L918" i="15"/>
  <c r="L919" i="15"/>
  <c r="L920" i="15"/>
  <c r="L921" i="15"/>
  <c r="L922" i="15"/>
  <c r="L923" i="15"/>
  <c r="L924" i="15"/>
  <c r="L925" i="15"/>
  <c r="L926" i="15"/>
  <c r="L927" i="15"/>
  <c r="L928" i="15"/>
  <c r="L929" i="15"/>
  <c r="L930" i="15"/>
  <c r="L931" i="15"/>
  <c r="L932" i="15"/>
  <c r="L933" i="15"/>
  <c r="L934" i="15"/>
  <c r="L935" i="15"/>
  <c r="L936" i="15"/>
  <c r="L937" i="15"/>
  <c r="L938" i="15"/>
  <c r="L939" i="15"/>
  <c r="L940" i="15"/>
  <c r="L941" i="15"/>
  <c r="L942" i="15"/>
  <c r="L943" i="15"/>
  <c r="L944" i="15"/>
  <c r="L945" i="15"/>
  <c r="L946" i="15"/>
  <c r="L947" i="15"/>
  <c r="L948" i="15"/>
  <c r="L949" i="15"/>
  <c r="L950" i="15"/>
  <c r="L951" i="15"/>
  <c r="L952" i="15"/>
  <c r="L953" i="15"/>
  <c r="L954" i="15"/>
  <c r="L955" i="15"/>
  <c r="L956" i="15"/>
  <c r="L957" i="15"/>
  <c r="L958" i="15"/>
  <c r="L959" i="15"/>
  <c r="L960" i="15"/>
  <c r="L961" i="15"/>
  <c r="L962" i="15"/>
  <c r="L963" i="15"/>
  <c r="L964" i="15"/>
  <c r="L965" i="15"/>
  <c r="L966" i="15"/>
  <c r="L967" i="15"/>
  <c r="L968" i="15"/>
  <c r="L969" i="15"/>
  <c r="L970" i="15"/>
  <c r="L971" i="15"/>
  <c r="L972" i="15"/>
  <c r="L973" i="15"/>
  <c r="L974" i="15"/>
  <c r="L975" i="15"/>
  <c r="L976" i="15"/>
  <c r="L977" i="15"/>
  <c r="L978" i="15"/>
  <c r="L979" i="15"/>
  <c r="L980" i="15"/>
  <c r="L981" i="15"/>
  <c r="L982" i="15"/>
  <c r="L983" i="15"/>
  <c r="L984" i="15"/>
  <c r="L985" i="15"/>
  <c r="L986" i="15"/>
  <c r="L987" i="15"/>
  <c r="L988" i="15"/>
  <c r="L989" i="15"/>
  <c r="L990" i="15"/>
  <c r="L991" i="15"/>
  <c r="L992" i="15"/>
  <c r="L993" i="15"/>
  <c r="L994" i="15"/>
  <c r="L995" i="15"/>
  <c r="L996" i="15"/>
  <c r="L997" i="15"/>
  <c r="L998" i="15"/>
  <c r="L999" i="15"/>
  <c r="L1000" i="15"/>
  <c r="L1001" i="15"/>
  <c r="L1002" i="15"/>
  <c r="L1003" i="15"/>
  <c r="L1004" i="15"/>
  <c r="L1005" i="15"/>
  <c r="L1006" i="15"/>
  <c r="L1007" i="15"/>
  <c r="L1008" i="15"/>
  <c r="L1009" i="15"/>
  <c r="L1010" i="15"/>
  <c r="L1011" i="15"/>
  <c r="L1012" i="15"/>
  <c r="L1013" i="15"/>
  <c r="L1014" i="15"/>
  <c r="L1015" i="15"/>
  <c r="L1016" i="15"/>
  <c r="L1017" i="15"/>
  <c r="L1018" i="15"/>
  <c r="L1019" i="15"/>
  <c r="L1020" i="15"/>
  <c r="L1021" i="15"/>
  <c r="L1022" i="15"/>
  <c r="L1023" i="15"/>
  <c r="L1024" i="15"/>
  <c r="L1025" i="15"/>
  <c r="L1026" i="15"/>
  <c r="L1027" i="15"/>
  <c r="L1028" i="15"/>
  <c r="L1029" i="15"/>
  <c r="L1030" i="15"/>
  <c r="L1031" i="15"/>
  <c r="L1032" i="15"/>
  <c r="L1033" i="15"/>
  <c r="L1034" i="15"/>
  <c r="L1035" i="15"/>
  <c r="L1036" i="15"/>
  <c r="L1037" i="15"/>
  <c r="L1038" i="15"/>
  <c r="L1039" i="15"/>
  <c r="L1040" i="15"/>
  <c r="L1041" i="15"/>
  <c r="L1042" i="15"/>
  <c r="L1043" i="15"/>
  <c r="L1044" i="15"/>
  <c r="L1045" i="15"/>
  <c r="L1046" i="15"/>
  <c r="L1047" i="15"/>
  <c r="L1048" i="15"/>
  <c r="L1049" i="15"/>
  <c r="L1050" i="15"/>
  <c r="L1051" i="15"/>
  <c r="L1052" i="15"/>
  <c r="L1053" i="15"/>
  <c r="L1054" i="15"/>
  <c r="L1055" i="15"/>
  <c r="L1056" i="15"/>
  <c r="L1057" i="15"/>
  <c r="L1058" i="15"/>
  <c r="L1059" i="15"/>
  <c r="L1060" i="15"/>
  <c r="L1061" i="15"/>
  <c r="L1062" i="15"/>
  <c r="L1063" i="15"/>
  <c r="L1064" i="15"/>
  <c r="L1065" i="15"/>
  <c r="L1066" i="15"/>
  <c r="L1067" i="15"/>
  <c r="L1068" i="15"/>
  <c r="L1069" i="15"/>
  <c r="L1070" i="15"/>
  <c r="L1071" i="15"/>
  <c r="L1072" i="15"/>
  <c r="L1073" i="15"/>
  <c r="L1074" i="15"/>
  <c r="L1075" i="15"/>
  <c r="L1076" i="15"/>
  <c r="L1077" i="15"/>
  <c r="L1078" i="15"/>
  <c r="L1079" i="15"/>
  <c r="L1080" i="15"/>
  <c r="L1081" i="15"/>
  <c r="L1082" i="15"/>
  <c r="L1083" i="15"/>
  <c r="L1084" i="15"/>
  <c r="L1085" i="15"/>
  <c r="L1086" i="15"/>
  <c r="L1087" i="15"/>
  <c r="L1088" i="15"/>
  <c r="L1089" i="15"/>
  <c r="L1090" i="15"/>
  <c r="L1091" i="15"/>
  <c r="L1092" i="15"/>
  <c r="L1093" i="15"/>
  <c r="L1094" i="15"/>
  <c r="L1095" i="15"/>
  <c r="L1096" i="15"/>
  <c r="L1097" i="15"/>
  <c r="L1098" i="15"/>
  <c r="L1099" i="15"/>
  <c r="L1100" i="15"/>
  <c r="L1101" i="15"/>
  <c r="L1102" i="15"/>
  <c r="L1103" i="15"/>
  <c r="L1104" i="15"/>
  <c r="L1105" i="15"/>
  <c r="L1106" i="15"/>
  <c r="L1107" i="15"/>
  <c r="L1108" i="15"/>
  <c r="L1109" i="15"/>
  <c r="L1110" i="15"/>
  <c r="L1111" i="15"/>
  <c r="L1112" i="15"/>
  <c r="L1113" i="15"/>
  <c r="L1114" i="15"/>
  <c r="L1115" i="15"/>
  <c r="L1116" i="15"/>
  <c r="L1117" i="15"/>
  <c r="L1118" i="15"/>
  <c r="L1119" i="15"/>
  <c r="L1120" i="15"/>
  <c r="L1121" i="15"/>
  <c r="L1122" i="15"/>
  <c r="L1123" i="15"/>
  <c r="L1124" i="15"/>
  <c r="L1125" i="15"/>
  <c r="L1126" i="15"/>
  <c r="L1127" i="15"/>
  <c r="L1128" i="15"/>
  <c r="L1129" i="15"/>
  <c r="L1130" i="15"/>
  <c r="L1131" i="15"/>
  <c r="L1132" i="15"/>
  <c r="L1133" i="15"/>
  <c r="L1134" i="15"/>
  <c r="L1135" i="15"/>
  <c r="L1136" i="15"/>
  <c r="L1137" i="15"/>
  <c r="L1138" i="15"/>
  <c r="L1139" i="15"/>
  <c r="L1140" i="15"/>
  <c r="L1141" i="15"/>
  <c r="L1142" i="15"/>
  <c r="L1143" i="15"/>
  <c r="L1144" i="15"/>
  <c r="L1145" i="15"/>
  <c r="L1146" i="15"/>
  <c r="L1147" i="15"/>
  <c r="L1148" i="15"/>
  <c r="L1149" i="15"/>
  <c r="L1150" i="15"/>
  <c r="L1151" i="15"/>
  <c r="L1152" i="15"/>
  <c r="L1153" i="15"/>
  <c r="L1154" i="15"/>
  <c r="L1155" i="15"/>
  <c r="L1156" i="15"/>
  <c r="L1157" i="15"/>
  <c r="L1158" i="15"/>
  <c r="L1159" i="15"/>
  <c r="L1160" i="15"/>
  <c r="L1161" i="15"/>
  <c r="L1162" i="15"/>
  <c r="L1163" i="15"/>
  <c r="L1164" i="15"/>
  <c r="L1165" i="15"/>
  <c r="L1166" i="15"/>
  <c r="L1167" i="15"/>
  <c r="L1168" i="15"/>
  <c r="L1169" i="15"/>
  <c r="L1170" i="15"/>
  <c r="L1171" i="15"/>
  <c r="L1172" i="15"/>
  <c r="L1173" i="15"/>
  <c r="L1174" i="15"/>
  <c r="L1175" i="15"/>
  <c r="L1176" i="15"/>
  <c r="L1177" i="15"/>
  <c r="L1178" i="15"/>
  <c r="L1179" i="15"/>
  <c r="L1180" i="15"/>
  <c r="L1181" i="15"/>
  <c r="L1182" i="15"/>
  <c r="L1183" i="15"/>
  <c r="L1184" i="15"/>
  <c r="L1185" i="15"/>
  <c r="L1186" i="15"/>
  <c r="L1187" i="15"/>
  <c r="L1188" i="15"/>
  <c r="L1189" i="15"/>
  <c r="L1190" i="15"/>
  <c r="L1191" i="15"/>
  <c r="L1192" i="15"/>
  <c r="L1193" i="15"/>
  <c r="L1194" i="15"/>
  <c r="L1195" i="15"/>
  <c r="L1196" i="15"/>
  <c r="L1197" i="15"/>
  <c r="L1198" i="15"/>
  <c r="L1199" i="15"/>
  <c r="L1200" i="15"/>
  <c r="L1201" i="15"/>
  <c r="L1202" i="15"/>
  <c r="L1203" i="15"/>
  <c r="L1204" i="15"/>
  <c r="L1205" i="15"/>
  <c r="L1206" i="15"/>
  <c r="L1207" i="15"/>
  <c r="L1208" i="15"/>
  <c r="L1209" i="15"/>
  <c r="L1210" i="15"/>
  <c r="L1211" i="15"/>
  <c r="L1212" i="15"/>
  <c r="L1213" i="15"/>
  <c r="L1214" i="15"/>
  <c r="L1215" i="15"/>
  <c r="L1216" i="15"/>
  <c r="L1217" i="15"/>
  <c r="L1218" i="15"/>
  <c r="L1219" i="15"/>
  <c r="L1220" i="15"/>
  <c r="L1221" i="15"/>
  <c r="L1222" i="15"/>
  <c r="L1223" i="15"/>
  <c r="L1224" i="15"/>
  <c r="L1225" i="15"/>
  <c r="L1226" i="15"/>
  <c r="L1227" i="15"/>
  <c r="L1228" i="15"/>
  <c r="L1229" i="15"/>
  <c r="L1230" i="15"/>
  <c r="L1231" i="15"/>
  <c r="L1232" i="15"/>
  <c r="L1233" i="15"/>
  <c r="L1234" i="15"/>
  <c r="L1235" i="15"/>
  <c r="L1236" i="15"/>
  <c r="L1237" i="15"/>
  <c r="L1238" i="15"/>
  <c r="L1239" i="15"/>
  <c r="L1240" i="15"/>
  <c r="L1241" i="15"/>
  <c r="L1242" i="15"/>
  <c r="L1243" i="15"/>
  <c r="L1244" i="15"/>
  <c r="L1245" i="15"/>
  <c r="L1246" i="15"/>
  <c r="L1247" i="15"/>
  <c r="L1248" i="15"/>
  <c r="L1249" i="15"/>
  <c r="L1250" i="15"/>
  <c r="L1251" i="15"/>
  <c r="L1252" i="15"/>
  <c r="L1253" i="15"/>
  <c r="L1254" i="15"/>
  <c r="L1255" i="15"/>
  <c r="L1256" i="15"/>
  <c r="L1257" i="15"/>
  <c r="L1258" i="15"/>
  <c r="L1259" i="15"/>
  <c r="L1260" i="15"/>
  <c r="L1261" i="15"/>
  <c r="L1262" i="15"/>
  <c r="L1263" i="15"/>
  <c r="L1264" i="15"/>
  <c r="L1265" i="15"/>
  <c r="L1266" i="15"/>
  <c r="L1267" i="15"/>
  <c r="L1268" i="15"/>
  <c r="L1269" i="15"/>
  <c r="L1270" i="15"/>
  <c r="L1271" i="15"/>
  <c r="L1272" i="15"/>
  <c r="L1273" i="15"/>
  <c r="L1274" i="15"/>
  <c r="L1275" i="15"/>
  <c r="L1276" i="15"/>
  <c r="L1277" i="15"/>
  <c r="L1278" i="15"/>
  <c r="L1279" i="15"/>
  <c r="L1280" i="15"/>
  <c r="L1281" i="15"/>
  <c r="L1282" i="15"/>
  <c r="L1283" i="15"/>
  <c r="L1284" i="15"/>
  <c r="L1285" i="15"/>
  <c r="L1286" i="15"/>
  <c r="L1287" i="15"/>
  <c r="L1288" i="15"/>
  <c r="L1289" i="15"/>
  <c r="L1290" i="15"/>
  <c r="L1291" i="15"/>
  <c r="L1292" i="15"/>
  <c r="L1293" i="15"/>
  <c r="L1294" i="15"/>
  <c r="L1295" i="15"/>
  <c r="L1296" i="15"/>
  <c r="L1297" i="15"/>
  <c r="L1298" i="15"/>
  <c r="L1299" i="15"/>
  <c r="L1300" i="15"/>
  <c r="L1301" i="15"/>
  <c r="L1302" i="15"/>
  <c r="L1303" i="15"/>
  <c r="L1304" i="15"/>
  <c r="L1305" i="15"/>
  <c r="L1306" i="15"/>
  <c r="L1307" i="15"/>
  <c r="L1308" i="15"/>
  <c r="L1309" i="15"/>
  <c r="L1310" i="15"/>
  <c r="L1311" i="15"/>
  <c r="L1312" i="15"/>
  <c r="L1313" i="15"/>
  <c r="L1314" i="15"/>
  <c r="L1315" i="15"/>
  <c r="L1316" i="15"/>
  <c r="L1317" i="15"/>
  <c r="L1318" i="15"/>
  <c r="L1319" i="15"/>
  <c r="L1320" i="15"/>
  <c r="L1321" i="15"/>
  <c r="L1322" i="15"/>
  <c r="L1323" i="15"/>
  <c r="L1324" i="15"/>
  <c r="L1325" i="15"/>
  <c r="L1326" i="15"/>
  <c r="L1327" i="15"/>
  <c r="L1328" i="15"/>
  <c r="L1329" i="15"/>
  <c r="L1330" i="15"/>
  <c r="L1331" i="15"/>
  <c r="L1332" i="15"/>
  <c r="L1333" i="15"/>
  <c r="L1334" i="15"/>
  <c r="L1335" i="15"/>
  <c r="L1336" i="15"/>
  <c r="L1337" i="15"/>
  <c r="L1338" i="15"/>
  <c r="L1339" i="15"/>
  <c r="L1340" i="15"/>
  <c r="L1341" i="15"/>
  <c r="L1342" i="15"/>
  <c r="L1343" i="15"/>
  <c r="L1344" i="15"/>
  <c r="L1345" i="15"/>
  <c r="L1346" i="15"/>
  <c r="L1347" i="15"/>
  <c r="L1348" i="15"/>
  <c r="L1349" i="15"/>
  <c r="L1350" i="15"/>
  <c r="L1351" i="15"/>
  <c r="L1352" i="15"/>
  <c r="L1353" i="15"/>
  <c r="L1354" i="15"/>
  <c r="L1355" i="15"/>
  <c r="L1356" i="15"/>
  <c r="L1357" i="15"/>
  <c r="L1358" i="15"/>
  <c r="L1359" i="15"/>
  <c r="L1360" i="15"/>
  <c r="L1361" i="15"/>
  <c r="L1362" i="15"/>
  <c r="L1363" i="15"/>
  <c r="L1364" i="15"/>
  <c r="L1365" i="15"/>
  <c r="L1366" i="15"/>
  <c r="L1367" i="15"/>
  <c r="L1368" i="15"/>
  <c r="L1369" i="15"/>
  <c r="L1370" i="15"/>
  <c r="L1371" i="15"/>
  <c r="L1372" i="15"/>
  <c r="L1373" i="15"/>
  <c r="L1374" i="15"/>
  <c r="L1375" i="15"/>
  <c r="L1376" i="15"/>
  <c r="L1377" i="15"/>
  <c r="L1378" i="15"/>
  <c r="L1379" i="15"/>
  <c r="L1380" i="15"/>
  <c r="L1381" i="15"/>
  <c r="L1382" i="15"/>
  <c r="L1383" i="15"/>
  <c r="L1384" i="15"/>
  <c r="L1385" i="15"/>
  <c r="L1386" i="15"/>
  <c r="L1387" i="15"/>
  <c r="L1388" i="15"/>
  <c r="L1389" i="15"/>
  <c r="L1390" i="15"/>
  <c r="L1391" i="15"/>
  <c r="L1392" i="15"/>
  <c r="L1393" i="15"/>
  <c r="L1394" i="15"/>
  <c r="L1395" i="15"/>
  <c r="L1396" i="15"/>
  <c r="L1397" i="15"/>
  <c r="L1398" i="15"/>
  <c r="L1399" i="15"/>
  <c r="L1400" i="15"/>
  <c r="L1401" i="15"/>
  <c r="L1402" i="15"/>
  <c r="L1403" i="15"/>
  <c r="L1404" i="15"/>
  <c r="L1405" i="15"/>
  <c r="L1406" i="15"/>
  <c r="L1407" i="15"/>
  <c r="L1408" i="15"/>
  <c r="L1409" i="15"/>
  <c r="L1410" i="15"/>
  <c r="L1411" i="15"/>
  <c r="L1412" i="15"/>
  <c r="L1413" i="15"/>
  <c r="L1414" i="15"/>
  <c r="L1415" i="15"/>
  <c r="L1416" i="15"/>
  <c r="L1417" i="15"/>
  <c r="L1418" i="15"/>
  <c r="L1419" i="15"/>
  <c r="L1420" i="15"/>
  <c r="L1421" i="15"/>
  <c r="L1422" i="15"/>
  <c r="L1423" i="15"/>
  <c r="L1424" i="15"/>
  <c r="L1425" i="15"/>
  <c r="L1426" i="15"/>
  <c r="L1427" i="15"/>
  <c r="L1428" i="15"/>
  <c r="L1429" i="15"/>
  <c r="L1430" i="15"/>
  <c r="L1431" i="15"/>
  <c r="L1432" i="15"/>
  <c r="L1433" i="15"/>
  <c r="L1434" i="15"/>
  <c r="L1435" i="15"/>
  <c r="L1436" i="15"/>
  <c r="L1437" i="15"/>
  <c r="L1438" i="15"/>
  <c r="L1439" i="15"/>
  <c r="L1440" i="15"/>
  <c r="L1441" i="15"/>
  <c r="L1442" i="15"/>
  <c r="L1443" i="15"/>
  <c r="L1444" i="15"/>
  <c r="L1445" i="15"/>
  <c r="L1446" i="15"/>
  <c r="L1447" i="15"/>
  <c r="L1448" i="15"/>
  <c r="L1449" i="15"/>
  <c r="L1450" i="15"/>
  <c r="L1451" i="15"/>
  <c r="L1452" i="15"/>
  <c r="L1453" i="15"/>
  <c r="L1454" i="15"/>
  <c r="L1455" i="15"/>
  <c r="L1456" i="15"/>
  <c r="L1457" i="15"/>
  <c r="L1458" i="15"/>
  <c r="L1459" i="15"/>
  <c r="L1460" i="15"/>
  <c r="L1461" i="15"/>
  <c r="L1462" i="15"/>
  <c r="L1463" i="15"/>
  <c r="L1464" i="15"/>
  <c r="L1465" i="15"/>
  <c r="L1466" i="15"/>
  <c r="L1467" i="15"/>
  <c r="L1468" i="15"/>
  <c r="L1469" i="15"/>
  <c r="L1470" i="15"/>
  <c r="L1471" i="15"/>
  <c r="L1472" i="15"/>
  <c r="L1473" i="15"/>
  <c r="L1474" i="15"/>
  <c r="L1475" i="15"/>
  <c r="L1476" i="15"/>
  <c r="L1477" i="15"/>
  <c r="L1478" i="15"/>
  <c r="L1479" i="15"/>
  <c r="L1480" i="15"/>
  <c r="L1481" i="15"/>
  <c r="L1482" i="15"/>
  <c r="L1483" i="15"/>
  <c r="L1484" i="15"/>
  <c r="L1485" i="15"/>
  <c r="L1486" i="15"/>
  <c r="L1487" i="15"/>
  <c r="L1488" i="15"/>
  <c r="L1489" i="15"/>
  <c r="L1490" i="15"/>
  <c r="L1491" i="15"/>
  <c r="L1492" i="15"/>
  <c r="L1493" i="15"/>
  <c r="L1494" i="15"/>
  <c r="L1495" i="15"/>
  <c r="L1496" i="15"/>
  <c r="L1497" i="15"/>
  <c r="L1498" i="15"/>
  <c r="L1499" i="15"/>
  <c r="L1500" i="15"/>
  <c r="L1501" i="15"/>
  <c r="L1502" i="15"/>
  <c r="L1503" i="15"/>
  <c r="L1504" i="15"/>
  <c r="L1505" i="15"/>
  <c r="L1506" i="15"/>
  <c r="L1507" i="15"/>
  <c r="L1508" i="15"/>
  <c r="L1509" i="15"/>
  <c r="L1510" i="15"/>
  <c r="L1511" i="15"/>
  <c r="L1512" i="15"/>
  <c r="L1513" i="15"/>
  <c r="L1514" i="15"/>
  <c r="L16" i="15"/>
  <c r="L17" i="15"/>
  <c r="L18" i="15"/>
  <c r="L19" i="15"/>
  <c r="L15" i="15"/>
  <c r="J20" i="15"/>
  <c r="K20" i="15" s="1"/>
  <c r="J21" i="15"/>
  <c r="K21" i="15" s="1"/>
  <c r="J22" i="15"/>
  <c r="K22" i="15" s="1"/>
  <c r="J23" i="15"/>
  <c r="K23" i="15" s="1"/>
  <c r="J24" i="15"/>
  <c r="K24" i="15" s="1"/>
  <c r="J25" i="15"/>
  <c r="K25" i="15" s="1"/>
  <c r="J26" i="15"/>
  <c r="K26" i="15" s="1"/>
  <c r="J27" i="15"/>
  <c r="K27" i="15" s="1"/>
  <c r="J28" i="15"/>
  <c r="K28" i="15" s="1"/>
  <c r="J29" i="15"/>
  <c r="K29" i="15" s="1"/>
  <c r="J30" i="15"/>
  <c r="K30" i="15" s="1"/>
  <c r="J31" i="15"/>
  <c r="K31" i="15" s="1"/>
  <c r="J32" i="15"/>
  <c r="K32" i="15" s="1"/>
  <c r="J33" i="15"/>
  <c r="K33" i="15" s="1"/>
  <c r="J34" i="15"/>
  <c r="K34" i="15" s="1"/>
  <c r="J35" i="15"/>
  <c r="K35" i="15" s="1"/>
  <c r="J36" i="15"/>
  <c r="K36" i="15" s="1"/>
  <c r="J37" i="15"/>
  <c r="K37" i="15" s="1"/>
  <c r="J38" i="15"/>
  <c r="K38" i="15" s="1"/>
  <c r="J39" i="15"/>
  <c r="K39" i="15" s="1"/>
  <c r="J40" i="15"/>
  <c r="K40" i="15" s="1"/>
  <c r="J41" i="15"/>
  <c r="K41" i="15" s="1"/>
  <c r="J42" i="15"/>
  <c r="K42" i="15" s="1"/>
  <c r="J43" i="15"/>
  <c r="K43" i="15" s="1"/>
  <c r="J44" i="15"/>
  <c r="K44" i="15" s="1"/>
  <c r="J45" i="15"/>
  <c r="K45" i="15" s="1"/>
  <c r="J46" i="15"/>
  <c r="K46" i="15" s="1"/>
  <c r="J47" i="15"/>
  <c r="K47" i="15" s="1"/>
  <c r="J48" i="15"/>
  <c r="K48" i="15" s="1"/>
  <c r="J49" i="15"/>
  <c r="K49" i="15" s="1"/>
  <c r="J50" i="15"/>
  <c r="K50" i="15" s="1"/>
  <c r="J51" i="15"/>
  <c r="K51" i="15" s="1"/>
  <c r="J52" i="15"/>
  <c r="K52" i="15" s="1"/>
  <c r="J53" i="15"/>
  <c r="K53" i="15" s="1"/>
  <c r="J54" i="15"/>
  <c r="K54" i="15" s="1"/>
  <c r="J55" i="15"/>
  <c r="K55" i="15" s="1"/>
  <c r="J56" i="15"/>
  <c r="K56" i="15" s="1"/>
  <c r="J57" i="15"/>
  <c r="K57" i="15" s="1"/>
  <c r="J58" i="15"/>
  <c r="K58" i="15" s="1"/>
  <c r="J59" i="15"/>
  <c r="K59" i="15" s="1"/>
  <c r="J60" i="15"/>
  <c r="K60" i="15" s="1"/>
  <c r="J61" i="15"/>
  <c r="K61" i="15" s="1"/>
  <c r="J62" i="15"/>
  <c r="K62" i="15" s="1"/>
  <c r="J63" i="15"/>
  <c r="K63" i="15" s="1"/>
  <c r="J64" i="15"/>
  <c r="K64" i="15" s="1"/>
  <c r="J65" i="15"/>
  <c r="K65" i="15" s="1"/>
  <c r="J66" i="15"/>
  <c r="K66" i="15" s="1"/>
  <c r="J67" i="15"/>
  <c r="K67" i="15" s="1"/>
  <c r="J68" i="15"/>
  <c r="K68" i="15" s="1"/>
  <c r="J69" i="15"/>
  <c r="K69" i="15" s="1"/>
  <c r="J70" i="15"/>
  <c r="K70" i="15" s="1"/>
  <c r="J71" i="15"/>
  <c r="K71" i="15" s="1"/>
  <c r="J72" i="15"/>
  <c r="K72" i="15" s="1"/>
  <c r="J73" i="15"/>
  <c r="K73" i="15" s="1"/>
  <c r="J74" i="15"/>
  <c r="K74" i="15" s="1"/>
  <c r="J75" i="15"/>
  <c r="K75" i="15" s="1"/>
  <c r="J76" i="15"/>
  <c r="K76" i="15" s="1"/>
  <c r="J77" i="15"/>
  <c r="K77" i="15" s="1"/>
  <c r="J78" i="15"/>
  <c r="K78" i="15" s="1"/>
  <c r="J79" i="15"/>
  <c r="K79" i="15" s="1"/>
  <c r="J80" i="15"/>
  <c r="K80" i="15" s="1"/>
  <c r="J81" i="15"/>
  <c r="K81" i="15" s="1"/>
  <c r="J82" i="15"/>
  <c r="K82" i="15" s="1"/>
  <c r="J83" i="15"/>
  <c r="K83" i="15" s="1"/>
  <c r="J84" i="15"/>
  <c r="K84" i="15" s="1"/>
  <c r="J85" i="15"/>
  <c r="K85" i="15" s="1"/>
  <c r="J86" i="15"/>
  <c r="K86" i="15" s="1"/>
  <c r="J87" i="15"/>
  <c r="K87" i="15" s="1"/>
  <c r="J88" i="15"/>
  <c r="K88" i="15" s="1"/>
  <c r="J89" i="15"/>
  <c r="K89" i="15" s="1"/>
  <c r="J90" i="15"/>
  <c r="K90" i="15" s="1"/>
  <c r="J91" i="15"/>
  <c r="K91" i="15" s="1"/>
  <c r="J92" i="15"/>
  <c r="K92" i="15" s="1"/>
  <c r="J93" i="15"/>
  <c r="K93" i="15" s="1"/>
  <c r="J94" i="15"/>
  <c r="K94" i="15" s="1"/>
  <c r="J95" i="15"/>
  <c r="K95" i="15" s="1"/>
  <c r="J96" i="15"/>
  <c r="K96" i="15" s="1"/>
  <c r="J97" i="15"/>
  <c r="K97" i="15" s="1"/>
  <c r="J98" i="15"/>
  <c r="K98" i="15" s="1"/>
  <c r="J99" i="15"/>
  <c r="K99" i="15" s="1"/>
  <c r="J100" i="15"/>
  <c r="K100" i="15" s="1"/>
  <c r="J101" i="15"/>
  <c r="K101" i="15" s="1"/>
  <c r="J102" i="15"/>
  <c r="K102" i="15" s="1"/>
  <c r="J103" i="15"/>
  <c r="K103" i="15" s="1"/>
  <c r="J104" i="15"/>
  <c r="K104" i="15" s="1"/>
  <c r="J105" i="15"/>
  <c r="K105" i="15" s="1"/>
  <c r="J106" i="15"/>
  <c r="K106" i="15" s="1"/>
  <c r="J107" i="15"/>
  <c r="K107" i="15" s="1"/>
  <c r="J108" i="15"/>
  <c r="K108" i="15" s="1"/>
  <c r="J109" i="15"/>
  <c r="K109" i="15" s="1"/>
  <c r="J110" i="15"/>
  <c r="K110" i="15" s="1"/>
  <c r="J111" i="15"/>
  <c r="K111" i="15" s="1"/>
  <c r="J112" i="15"/>
  <c r="K112" i="15" s="1"/>
  <c r="J113" i="15"/>
  <c r="K113" i="15" s="1"/>
  <c r="J114" i="15"/>
  <c r="K114" i="15" s="1"/>
  <c r="J115" i="15"/>
  <c r="K115" i="15" s="1"/>
  <c r="J116" i="15"/>
  <c r="K116" i="15" s="1"/>
  <c r="J117" i="15"/>
  <c r="K117" i="15" s="1"/>
  <c r="J118" i="15"/>
  <c r="K118" i="15" s="1"/>
  <c r="J119" i="15"/>
  <c r="K119" i="15" s="1"/>
  <c r="J120" i="15"/>
  <c r="K120" i="15" s="1"/>
  <c r="J121" i="15"/>
  <c r="K121" i="15" s="1"/>
  <c r="J122" i="15"/>
  <c r="K122" i="15" s="1"/>
  <c r="J123" i="15"/>
  <c r="K123" i="15" s="1"/>
  <c r="J124" i="15"/>
  <c r="K124" i="15" s="1"/>
  <c r="J125" i="15"/>
  <c r="K125" i="15" s="1"/>
  <c r="J126" i="15"/>
  <c r="K126" i="15" s="1"/>
  <c r="J127" i="15"/>
  <c r="K127" i="15" s="1"/>
  <c r="J128" i="15"/>
  <c r="K128" i="15" s="1"/>
  <c r="J129" i="15"/>
  <c r="K129" i="15" s="1"/>
  <c r="J130" i="15"/>
  <c r="K130" i="15" s="1"/>
  <c r="J131" i="15"/>
  <c r="K131" i="15" s="1"/>
  <c r="J132" i="15"/>
  <c r="K132" i="15" s="1"/>
  <c r="J133" i="15"/>
  <c r="K133" i="15" s="1"/>
  <c r="J134" i="15"/>
  <c r="K134" i="15" s="1"/>
  <c r="J135" i="15"/>
  <c r="K135" i="15" s="1"/>
  <c r="J136" i="15"/>
  <c r="K136" i="15" s="1"/>
  <c r="J137" i="15"/>
  <c r="K137" i="15" s="1"/>
  <c r="J138" i="15"/>
  <c r="K138" i="15" s="1"/>
  <c r="J139" i="15"/>
  <c r="K139" i="15" s="1"/>
  <c r="J140" i="15"/>
  <c r="K140" i="15" s="1"/>
  <c r="J141" i="15"/>
  <c r="K141" i="15" s="1"/>
  <c r="J142" i="15"/>
  <c r="K142" i="15" s="1"/>
  <c r="J143" i="15"/>
  <c r="K143" i="15" s="1"/>
  <c r="J144" i="15"/>
  <c r="K144" i="15" s="1"/>
  <c r="J145" i="15"/>
  <c r="K145" i="15" s="1"/>
  <c r="J146" i="15"/>
  <c r="K146" i="15" s="1"/>
  <c r="J147" i="15"/>
  <c r="K147" i="15" s="1"/>
  <c r="J148" i="15"/>
  <c r="K148" i="15" s="1"/>
  <c r="J149" i="15"/>
  <c r="K149" i="15" s="1"/>
  <c r="J150" i="15"/>
  <c r="K150" i="15" s="1"/>
  <c r="J151" i="15"/>
  <c r="K151" i="15" s="1"/>
  <c r="J152" i="15"/>
  <c r="K152" i="15" s="1"/>
  <c r="J153" i="15"/>
  <c r="K153" i="15" s="1"/>
  <c r="J154" i="15"/>
  <c r="K154" i="15" s="1"/>
  <c r="J155" i="15"/>
  <c r="K155" i="15" s="1"/>
  <c r="J156" i="15"/>
  <c r="K156" i="15" s="1"/>
  <c r="J157" i="15"/>
  <c r="K157" i="15" s="1"/>
  <c r="J158" i="15"/>
  <c r="K158" i="15" s="1"/>
  <c r="J159" i="15"/>
  <c r="K159" i="15" s="1"/>
  <c r="J160" i="15"/>
  <c r="K160" i="15" s="1"/>
  <c r="J161" i="15"/>
  <c r="K161" i="15" s="1"/>
  <c r="J162" i="15"/>
  <c r="K162" i="15" s="1"/>
  <c r="J163" i="15"/>
  <c r="K163" i="15" s="1"/>
  <c r="J164" i="15"/>
  <c r="K164" i="15" s="1"/>
  <c r="J165" i="15"/>
  <c r="K165" i="15" s="1"/>
  <c r="J166" i="15"/>
  <c r="K166" i="15" s="1"/>
  <c r="J167" i="15"/>
  <c r="K167" i="15" s="1"/>
  <c r="J168" i="15"/>
  <c r="K168" i="15" s="1"/>
  <c r="J169" i="15"/>
  <c r="K169" i="15" s="1"/>
  <c r="J170" i="15"/>
  <c r="K170" i="15" s="1"/>
  <c r="J171" i="15"/>
  <c r="K171" i="15" s="1"/>
  <c r="J172" i="15"/>
  <c r="K172" i="15" s="1"/>
  <c r="J173" i="15"/>
  <c r="K173" i="15" s="1"/>
  <c r="J174" i="15"/>
  <c r="K174" i="15" s="1"/>
  <c r="J175" i="15"/>
  <c r="K175" i="15" s="1"/>
  <c r="J176" i="15"/>
  <c r="K176" i="15" s="1"/>
  <c r="J177" i="15"/>
  <c r="K177" i="15" s="1"/>
  <c r="J178" i="15"/>
  <c r="K178" i="15" s="1"/>
  <c r="J179" i="15"/>
  <c r="K179" i="15" s="1"/>
  <c r="J180" i="15"/>
  <c r="K180" i="15" s="1"/>
  <c r="J181" i="15"/>
  <c r="K181" i="15" s="1"/>
  <c r="J182" i="15"/>
  <c r="K182" i="15" s="1"/>
  <c r="J183" i="15"/>
  <c r="K183" i="15" s="1"/>
  <c r="J184" i="15"/>
  <c r="K184" i="15" s="1"/>
  <c r="J185" i="15"/>
  <c r="K185" i="15" s="1"/>
  <c r="J186" i="15"/>
  <c r="K186" i="15" s="1"/>
  <c r="J187" i="15"/>
  <c r="K187" i="15" s="1"/>
  <c r="J188" i="15"/>
  <c r="K188" i="15" s="1"/>
  <c r="J189" i="15"/>
  <c r="K189" i="15" s="1"/>
  <c r="J190" i="15"/>
  <c r="K190" i="15" s="1"/>
  <c r="J191" i="15"/>
  <c r="K191" i="15" s="1"/>
  <c r="J192" i="15"/>
  <c r="K192" i="15" s="1"/>
  <c r="J193" i="15"/>
  <c r="K193" i="15" s="1"/>
  <c r="J194" i="15"/>
  <c r="K194" i="15" s="1"/>
  <c r="J195" i="15"/>
  <c r="K195" i="15" s="1"/>
  <c r="J196" i="15"/>
  <c r="K196" i="15" s="1"/>
  <c r="J197" i="15"/>
  <c r="K197" i="15" s="1"/>
  <c r="J198" i="15"/>
  <c r="K198" i="15" s="1"/>
  <c r="J199" i="15"/>
  <c r="K199" i="15" s="1"/>
  <c r="J200" i="15"/>
  <c r="K200" i="15" s="1"/>
  <c r="J201" i="15"/>
  <c r="K201" i="15" s="1"/>
  <c r="J202" i="15"/>
  <c r="K202" i="15" s="1"/>
  <c r="J203" i="15"/>
  <c r="K203" i="15" s="1"/>
  <c r="J204" i="15"/>
  <c r="K204" i="15" s="1"/>
  <c r="J205" i="15"/>
  <c r="K205" i="15" s="1"/>
  <c r="J206" i="15"/>
  <c r="K206" i="15" s="1"/>
  <c r="J207" i="15"/>
  <c r="K207" i="15" s="1"/>
  <c r="J208" i="15"/>
  <c r="K208" i="15" s="1"/>
  <c r="J209" i="15"/>
  <c r="K209" i="15" s="1"/>
  <c r="J210" i="15"/>
  <c r="K210" i="15" s="1"/>
  <c r="J211" i="15"/>
  <c r="K211" i="15" s="1"/>
  <c r="J212" i="15"/>
  <c r="K212" i="15" s="1"/>
  <c r="J213" i="15"/>
  <c r="K213" i="15" s="1"/>
  <c r="J214" i="15"/>
  <c r="K214" i="15" s="1"/>
  <c r="J215" i="15"/>
  <c r="K215" i="15" s="1"/>
  <c r="J216" i="15"/>
  <c r="K216" i="15" s="1"/>
  <c r="J217" i="15"/>
  <c r="K217" i="15" s="1"/>
  <c r="J218" i="15"/>
  <c r="K218" i="15" s="1"/>
  <c r="J219" i="15"/>
  <c r="K219" i="15" s="1"/>
  <c r="J220" i="15"/>
  <c r="K220" i="15" s="1"/>
  <c r="J221" i="15"/>
  <c r="K221" i="15" s="1"/>
  <c r="J222" i="15"/>
  <c r="K222" i="15" s="1"/>
  <c r="J223" i="15"/>
  <c r="K223" i="15" s="1"/>
  <c r="J224" i="15"/>
  <c r="K224" i="15" s="1"/>
  <c r="J225" i="15"/>
  <c r="K225" i="15" s="1"/>
  <c r="J226" i="15"/>
  <c r="K226" i="15" s="1"/>
  <c r="J227" i="15"/>
  <c r="K227" i="15" s="1"/>
  <c r="J228" i="15"/>
  <c r="K228" i="15" s="1"/>
  <c r="J229" i="15"/>
  <c r="K229" i="15" s="1"/>
  <c r="J230" i="15"/>
  <c r="K230" i="15" s="1"/>
  <c r="J231" i="15"/>
  <c r="K231" i="15" s="1"/>
  <c r="J232" i="15"/>
  <c r="K232" i="15" s="1"/>
  <c r="J233" i="15"/>
  <c r="K233" i="15" s="1"/>
  <c r="J234" i="15"/>
  <c r="K234" i="15" s="1"/>
  <c r="J235" i="15"/>
  <c r="K235" i="15" s="1"/>
  <c r="J236" i="15"/>
  <c r="K236" i="15" s="1"/>
  <c r="J237" i="15"/>
  <c r="K237" i="15" s="1"/>
  <c r="J238" i="15"/>
  <c r="K238" i="15" s="1"/>
  <c r="J239" i="15"/>
  <c r="K239" i="15" s="1"/>
  <c r="J240" i="15"/>
  <c r="K240" i="15" s="1"/>
  <c r="J241" i="15"/>
  <c r="K241" i="15" s="1"/>
  <c r="J242" i="15"/>
  <c r="K242" i="15" s="1"/>
  <c r="J243" i="15"/>
  <c r="K243" i="15" s="1"/>
  <c r="J244" i="15"/>
  <c r="K244" i="15" s="1"/>
  <c r="J245" i="15"/>
  <c r="K245" i="15" s="1"/>
  <c r="J246" i="15"/>
  <c r="K246" i="15" s="1"/>
  <c r="J247" i="15"/>
  <c r="K247" i="15" s="1"/>
  <c r="J248" i="15"/>
  <c r="K248" i="15" s="1"/>
  <c r="J249" i="15"/>
  <c r="K249" i="15" s="1"/>
  <c r="J250" i="15"/>
  <c r="K250" i="15" s="1"/>
  <c r="J251" i="15"/>
  <c r="K251" i="15" s="1"/>
  <c r="J252" i="15"/>
  <c r="K252" i="15" s="1"/>
  <c r="J253" i="15"/>
  <c r="K253" i="15" s="1"/>
  <c r="J254" i="15"/>
  <c r="K254" i="15" s="1"/>
  <c r="J255" i="15"/>
  <c r="K255" i="15" s="1"/>
  <c r="J256" i="15"/>
  <c r="K256" i="15" s="1"/>
  <c r="J257" i="15"/>
  <c r="K257" i="15" s="1"/>
  <c r="J258" i="15"/>
  <c r="K258" i="15" s="1"/>
  <c r="J259" i="15"/>
  <c r="K259" i="15" s="1"/>
  <c r="J260" i="15"/>
  <c r="K260" i="15" s="1"/>
  <c r="J261" i="15"/>
  <c r="K261" i="15" s="1"/>
  <c r="J262" i="15"/>
  <c r="K262" i="15" s="1"/>
  <c r="J263" i="15"/>
  <c r="K263" i="15" s="1"/>
  <c r="J264" i="15"/>
  <c r="K264" i="15" s="1"/>
  <c r="J265" i="15"/>
  <c r="K265" i="15" s="1"/>
  <c r="J266" i="15"/>
  <c r="K266" i="15" s="1"/>
  <c r="J267" i="15"/>
  <c r="K267" i="15" s="1"/>
  <c r="J268" i="15"/>
  <c r="K268" i="15" s="1"/>
  <c r="J269" i="15"/>
  <c r="K269" i="15" s="1"/>
  <c r="J270" i="15"/>
  <c r="K270" i="15" s="1"/>
  <c r="J271" i="15"/>
  <c r="K271" i="15" s="1"/>
  <c r="J272" i="15"/>
  <c r="K272" i="15" s="1"/>
  <c r="J273" i="15"/>
  <c r="K273" i="15" s="1"/>
  <c r="J274" i="15"/>
  <c r="K274" i="15" s="1"/>
  <c r="J275" i="15"/>
  <c r="K275" i="15" s="1"/>
  <c r="J276" i="15"/>
  <c r="K276" i="15" s="1"/>
  <c r="J277" i="15"/>
  <c r="K277" i="15" s="1"/>
  <c r="J278" i="15"/>
  <c r="K278" i="15" s="1"/>
  <c r="J279" i="15"/>
  <c r="K279" i="15" s="1"/>
  <c r="J280" i="15"/>
  <c r="K280" i="15" s="1"/>
  <c r="J281" i="15"/>
  <c r="K281" i="15" s="1"/>
  <c r="J282" i="15"/>
  <c r="K282" i="15" s="1"/>
  <c r="J283" i="15"/>
  <c r="K283" i="15" s="1"/>
  <c r="J284" i="15"/>
  <c r="K284" i="15" s="1"/>
  <c r="J285" i="15"/>
  <c r="K285" i="15" s="1"/>
  <c r="J286" i="15"/>
  <c r="K286" i="15" s="1"/>
  <c r="J287" i="15"/>
  <c r="K287" i="15" s="1"/>
  <c r="J288" i="15"/>
  <c r="K288" i="15" s="1"/>
  <c r="J289" i="15"/>
  <c r="K289" i="15" s="1"/>
  <c r="J290" i="15"/>
  <c r="K290" i="15" s="1"/>
  <c r="J291" i="15"/>
  <c r="K291" i="15" s="1"/>
  <c r="J292" i="15"/>
  <c r="K292" i="15" s="1"/>
  <c r="J293" i="15"/>
  <c r="K293" i="15" s="1"/>
  <c r="J294" i="15"/>
  <c r="K294" i="15" s="1"/>
  <c r="J295" i="15"/>
  <c r="K295" i="15" s="1"/>
  <c r="J296" i="15"/>
  <c r="K296" i="15" s="1"/>
  <c r="J297" i="15"/>
  <c r="K297" i="15" s="1"/>
  <c r="J298" i="15"/>
  <c r="K298" i="15" s="1"/>
  <c r="J299" i="15"/>
  <c r="K299" i="15" s="1"/>
  <c r="J300" i="15"/>
  <c r="K300" i="15" s="1"/>
  <c r="J301" i="15"/>
  <c r="K301" i="15" s="1"/>
  <c r="J302" i="15"/>
  <c r="K302" i="15" s="1"/>
  <c r="J303" i="15"/>
  <c r="K303" i="15" s="1"/>
  <c r="J304" i="15"/>
  <c r="K304" i="15" s="1"/>
  <c r="J305" i="15"/>
  <c r="K305" i="15" s="1"/>
  <c r="J306" i="15"/>
  <c r="K306" i="15" s="1"/>
  <c r="J307" i="15"/>
  <c r="K307" i="15" s="1"/>
  <c r="J308" i="15"/>
  <c r="K308" i="15" s="1"/>
  <c r="J309" i="15"/>
  <c r="K309" i="15" s="1"/>
  <c r="J310" i="15"/>
  <c r="K310" i="15" s="1"/>
  <c r="J311" i="15"/>
  <c r="K311" i="15" s="1"/>
  <c r="J312" i="15"/>
  <c r="K312" i="15" s="1"/>
  <c r="J313" i="15"/>
  <c r="K313" i="15" s="1"/>
  <c r="J314" i="15"/>
  <c r="K314" i="15" s="1"/>
  <c r="J315" i="15"/>
  <c r="K315" i="15" s="1"/>
  <c r="J316" i="15"/>
  <c r="K316" i="15" s="1"/>
  <c r="J317" i="15"/>
  <c r="K317" i="15" s="1"/>
  <c r="J318" i="15"/>
  <c r="K318" i="15" s="1"/>
  <c r="J319" i="15"/>
  <c r="K319" i="15" s="1"/>
  <c r="J320" i="15"/>
  <c r="K320" i="15" s="1"/>
  <c r="J321" i="15"/>
  <c r="K321" i="15" s="1"/>
  <c r="J322" i="15"/>
  <c r="K322" i="15" s="1"/>
  <c r="J323" i="15"/>
  <c r="K323" i="15" s="1"/>
  <c r="J324" i="15"/>
  <c r="K324" i="15" s="1"/>
  <c r="J325" i="15"/>
  <c r="K325" i="15" s="1"/>
  <c r="J326" i="15"/>
  <c r="K326" i="15" s="1"/>
  <c r="J327" i="15"/>
  <c r="K327" i="15" s="1"/>
  <c r="J328" i="15"/>
  <c r="K328" i="15" s="1"/>
  <c r="J329" i="15"/>
  <c r="K329" i="15" s="1"/>
  <c r="J330" i="15"/>
  <c r="K330" i="15" s="1"/>
  <c r="J331" i="15"/>
  <c r="K331" i="15" s="1"/>
  <c r="J332" i="15"/>
  <c r="K332" i="15" s="1"/>
  <c r="J333" i="15"/>
  <c r="K333" i="15" s="1"/>
  <c r="J334" i="15"/>
  <c r="K334" i="15" s="1"/>
  <c r="J335" i="15"/>
  <c r="K335" i="15" s="1"/>
  <c r="J336" i="15"/>
  <c r="K336" i="15" s="1"/>
  <c r="J337" i="15"/>
  <c r="K337" i="15" s="1"/>
  <c r="J338" i="15"/>
  <c r="K338" i="15" s="1"/>
  <c r="J339" i="15"/>
  <c r="K339" i="15" s="1"/>
  <c r="J340" i="15"/>
  <c r="K340" i="15" s="1"/>
  <c r="J341" i="15"/>
  <c r="K341" i="15" s="1"/>
  <c r="J342" i="15"/>
  <c r="K342" i="15" s="1"/>
  <c r="J343" i="15"/>
  <c r="K343" i="15" s="1"/>
  <c r="J344" i="15"/>
  <c r="K344" i="15" s="1"/>
  <c r="J345" i="15"/>
  <c r="K345" i="15" s="1"/>
  <c r="J346" i="15"/>
  <c r="K346" i="15" s="1"/>
  <c r="J347" i="15"/>
  <c r="K347" i="15" s="1"/>
  <c r="J348" i="15"/>
  <c r="K348" i="15" s="1"/>
  <c r="J349" i="15"/>
  <c r="K349" i="15" s="1"/>
  <c r="J350" i="15"/>
  <c r="K350" i="15" s="1"/>
  <c r="J351" i="15"/>
  <c r="K351" i="15" s="1"/>
  <c r="J352" i="15"/>
  <c r="K352" i="15" s="1"/>
  <c r="J353" i="15"/>
  <c r="K353" i="15" s="1"/>
  <c r="J354" i="15"/>
  <c r="K354" i="15" s="1"/>
  <c r="J355" i="15"/>
  <c r="K355" i="15" s="1"/>
  <c r="J356" i="15"/>
  <c r="K356" i="15" s="1"/>
  <c r="J357" i="15"/>
  <c r="K357" i="15" s="1"/>
  <c r="J358" i="15"/>
  <c r="K358" i="15" s="1"/>
  <c r="J359" i="15"/>
  <c r="K359" i="15" s="1"/>
  <c r="J360" i="15"/>
  <c r="K360" i="15" s="1"/>
  <c r="J361" i="15"/>
  <c r="K361" i="15" s="1"/>
  <c r="J362" i="15"/>
  <c r="K362" i="15" s="1"/>
  <c r="J363" i="15"/>
  <c r="K363" i="15" s="1"/>
  <c r="J364" i="15"/>
  <c r="K364" i="15" s="1"/>
  <c r="J365" i="15"/>
  <c r="K365" i="15" s="1"/>
  <c r="J366" i="15"/>
  <c r="K366" i="15" s="1"/>
  <c r="J367" i="15"/>
  <c r="K367" i="15" s="1"/>
  <c r="J368" i="15"/>
  <c r="K368" i="15" s="1"/>
  <c r="J369" i="15"/>
  <c r="K369" i="15" s="1"/>
  <c r="J370" i="15"/>
  <c r="K370" i="15" s="1"/>
  <c r="J371" i="15"/>
  <c r="K371" i="15" s="1"/>
  <c r="J372" i="15"/>
  <c r="K372" i="15" s="1"/>
  <c r="J373" i="15"/>
  <c r="K373" i="15" s="1"/>
  <c r="J374" i="15"/>
  <c r="K374" i="15" s="1"/>
  <c r="J375" i="15"/>
  <c r="K375" i="15" s="1"/>
  <c r="J376" i="15"/>
  <c r="K376" i="15" s="1"/>
  <c r="J377" i="15"/>
  <c r="K377" i="15" s="1"/>
  <c r="J378" i="15"/>
  <c r="K378" i="15" s="1"/>
  <c r="J379" i="15"/>
  <c r="K379" i="15" s="1"/>
  <c r="J380" i="15"/>
  <c r="K380" i="15" s="1"/>
  <c r="J381" i="15"/>
  <c r="K381" i="15" s="1"/>
  <c r="J382" i="15"/>
  <c r="K382" i="15" s="1"/>
  <c r="J383" i="15"/>
  <c r="K383" i="15" s="1"/>
  <c r="J384" i="15"/>
  <c r="K384" i="15" s="1"/>
  <c r="J385" i="15"/>
  <c r="K385" i="15" s="1"/>
  <c r="J386" i="15"/>
  <c r="K386" i="15" s="1"/>
  <c r="J387" i="15"/>
  <c r="K387" i="15" s="1"/>
  <c r="J388" i="15"/>
  <c r="K388" i="15" s="1"/>
  <c r="J389" i="15"/>
  <c r="K389" i="15" s="1"/>
  <c r="J390" i="15"/>
  <c r="K390" i="15" s="1"/>
  <c r="J391" i="15"/>
  <c r="K391" i="15" s="1"/>
  <c r="J392" i="15"/>
  <c r="K392" i="15" s="1"/>
  <c r="J393" i="15"/>
  <c r="K393" i="15" s="1"/>
  <c r="J394" i="15"/>
  <c r="K394" i="15" s="1"/>
  <c r="J395" i="15"/>
  <c r="K395" i="15" s="1"/>
  <c r="J396" i="15"/>
  <c r="K396" i="15" s="1"/>
  <c r="J397" i="15"/>
  <c r="K397" i="15" s="1"/>
  <c r="J398" i="15"/>
  <c r="K398" i="15" s="1"/>
  <c r="J399" i="15"/>
  <c r="K399" i="15" s="1"/>
  <c r="J400" i="15"/>
  <c r="K400" i="15" s="1"/>
  <c r="J401" i="15"/>
  <c r="K401" i="15" s="1"/>
  <c r="J402" i="15"/>
  <c r="K402" i="15" s="1"/>
  <c r="J403" i="15"/>
  <c r="K403" i="15" s="1"/>
  <c r="J404" i="15"/>
  <c r="K404" i="15" s="1"/>
  <c r="J405" i="15"/>
  <c r="K405" i="15" s="1"/>
  <c r="J406" i="15"/>
  <c r="K406" i="15" s="1"/>
  <c r="J407" i="15"/>
  <c r="K407" i="15" s="1"/>
  <c r="J408" i="15"/>
  <c r="K408" i="15" s="1"/>
  <c r="J409" i="15"/>
  <c r="K409" i="15" s="1"/>
  <c r="J410" i="15"/>
  <c r="K410" i="15" s="1"/>
  <c r="J411" i="15"/>
  <c r="K411" i="15" s="1"/>
  <c r="J412" i="15"/>
  <c r="K412" i="15" s="1"/>
  <c r="J413" i="15"/>
  <c r="K413" i="15" s="1"/>
  <c r="J414" i="15"/>
  <c r="K414" i="15" s="1"/>
  <c r="J415" i="15"/>
  <c r="K415" i="15" s="1"/>
  <c r="J416" i="15"/>
  <c r="K416" i="15" s="1"/>
  <c r="J417" i="15"/>
  <c r="K417" i="15" s="1"/>
  <c r="J418" i="15"/>
  <c r="K418" i="15" s="1"/>
  <c r="J419" i="15"/>
  <c r="K419" i="15" s="1"/>
  <c r="J420" i="15"/>
  <c r="K420" i="15" s="1"/>
  <c r="J421" i="15"/>
  <c r="K421" i="15" s="1"/>
  <c r="J422" i="15"/>
  <c r="K422" i="15" s="1"/>
  <c r="J423" i="15"/>
  <c r="K423" i="15" s="1"/>
  <c r="J424" i="15"/>
  <c r="K424" i="15" s="1"/>
  <c r="J425" i="15"/>
  <c r="K425" i="15" s="1"/>
  <c r="J426" i="15"/>
  <c r="K426" i="15" s="1"/>
  <c r="J427" i="15"/>
  <c r="K427" i="15" s="1"/>
  <c r="J428" i="15"/>
  <c r="K428" i="15" s="1"/>
  <c r="J429" i="15"/>
  <c r="K429" i="15" s="1"/>
  <c r="J430" i="15"/>
  <c r="K430" i="15" s="1"/>
  <c r="J431" i="15"/>
  <c r="K431" i="15" s="1"/>
  <c r="J432" i="15"/>
  <c r="K432" i="15" s="1"/>
  <c r="J433" i="15"/>
  <c r="K433" i="15" s="1"/>
  <c r="J434" i="15"/>
  <c r="K434" i="15" s="1"/>
  <c r="J435" i="15"/>
  <c r="K435" i="15" s="1"/>
  <c r="J436" i="15"/>
  <c r="K436" i="15" s="1"/>
  <c r="J437" i="15"/>
  <c r="K437" i="15" s="1"/>
  <c r="J438" i="15"/>
  <c r="K438" i="15" s="1"/>
  <c r="J439" i="15"/>
  <c r="K439" i="15" s="1"/>
  <c r="J440" i="15"/>
  <c r="K440" i="15" s="1"/>
  <c r="J441" i="15"/>
  <c r="K441" i="15" s="1"/>
  <c r="J442" i="15"/>
  <c r="K442" i="15" s="1"/>
  <c r="J443" i="15"/>
  <c r="K443" i="15" s="1"/>
  <c r="J444" i="15"/>
  <c r="K444" i="15" s="1"/>
  <c r="J445" i="15"/>
  <c r="K445" i="15" s="1"/>
  <c r="J446" i="15"/>
  <c r="K446" i="15" s="1"/>
  <c r="J447" i="15"/>
  <c r="K447" i="15" s="1"/>
  <c r="J448" i="15"/>
  <c r="K448" i="15" s="1"/>
  <c r="J449" i="15"/>
  <c r="K449" i="15" s="1"/>
  <c r="J450" i="15"/>
  <c r="K450" i="15" s="1"/>
  <c r="J451" i="15"/>
  <c r="K451" i="15" s="1"/>
  <c r="J452" i="15"/>
  <c r="K452" i="15" s="1"/>
  <c r="J453" i="15"/>
  <c r="K453" i="15" s="1"/>
  <c r="J454" i="15"/>
  <c r="K454" i="15" s="1"/>
  <c r="J455" i="15"/>
  <c r="K455" i="15" s="1"/>
  <c r="J456" i="15"/>
  <c r="K456" i="15" s="1"/>
  <c r="J457" i="15"/>
  <c r="K457" i="15" s="1"/>
  <c r="J458" i="15"/>
  <c r="K458" i="15" s="1"/>
  <c r="J459" i="15"/>
  <c r="K459" i="15" s="1"/>
  <c r="J460" i="15"/>
  <c r="K460" i="15" s="1"/>
  <c r="J461" i="15"/>
  <c r="K461" i="15" s="1"/>
  <c r="J462" i="15"/>
  <c r="K462" i="15" s="1"/>
  <c r="J463" i="15"/>
  <c r="K463" i="15" s="1"/>
  <c r="J464" i="15"/>
  <c r="K464" i="15" s="1"/>
  <c r="J465" i="15"/>
  <c r="K465" i="15" s="1"/>
  <c r="J466" i="15"/>
  <c r="K466" i="15" s="1"/>
  <c r="J467" i="15"/>
  <c r="K467" i="15" s="1"/>
  <c r="J468" i="15"/>
  <c r="K468" i="15" s="1"/>
  <c r="J469" i="15"/>
  <c r="K469" i="15" s="1"/>
  <c r="J470" i="15"/>
  <c r="K470" i="15" s="1"/>
  <c r="J471" i="15"/>
  <c r="K471" i="15" s="1"/>
  <c r="J472" i="15"/>
  <c r="K472" i="15" s="1"/>
  <c r="J473" i="15"/>
  <c r="K473" i="15" s="1"/>
  <c r="J474" i="15"/>
  <c r="K474" i="15" s="1"/>
  <c r="J475" i="15"/>
  <c r="K475" i="15" s="1"/>
  <c r="J476" i="15"/>
  <c r="K476" i="15" s="1"/>
  <c r="J477" i="15"/>
  <c r="K477" i="15" s="1"/>
  <c r="J478" i="15"/>
  <c r="K478" i="15" s="1"/>
  <c r="J479" i="15"/>
  <c r="K479" i="15" s="1"/>
  <c r="J480" i="15"/>
  <c r="K480" i="15" s="1"/>
  <c r="J481" i="15"/>
  <c r="K481" i="15" s="1"/>
  <c r="J482" i="15"/>
  <c r="K482" i="15" s="1"/>
  <c r="J483" i="15"/>
  <c r="K483" i="15" s="1"/>
  <c r="J484" i="15"/>
  <c r="K484" i="15" s="1"/>
  <c r="J485" i="15"/>
  <c r="K485" i="15" s="1"/>
  <c r="J486" i="15"/>
  <c r="K486" i="15" s="1"/>
  <c r="J487" i="15"/>
  <c r="K487" i="15" s="1"/>
  <c r="J488" i="15"/>
  <c r="K488" i="15" s="1"/>
  <c r="J489" i="15"/>
  <c r="K489" i="15" s="1"/>
  <c r="J490" i="15"/>
  <c r="K490" i="15" s="1"/>
  <c r="J491" i="15"/>
  <c r="K491" i="15" s="1"/>
  <c r="J492" i="15"/>
  <c r="K492" i="15" s="1"/>
  <c r="J493" i="15"/>
  <c r="K493" i="15" s="1"/>
  <c r="J494" i="15"/>
  <c r="K494" i="15" s="1"/>
  <c r="J495" i="15"/>
  <c r="K495" i="15" s="1"/>
  <c r="J496" i="15"/>
  <c r="K496" i="15" s="1"/>
  <c r="J497" i="15"/>
  <c r="K497" i="15" s="1"/>
  <c r="J498" i="15"/>
  <c r="K498" i="15" s="1"/>
  <c r="J499" i="15"/>
  <c r="K499" i="15" s="1"/>
  <c r="J500" i="15"/>
  <c r="K500" i="15" s="1"/>
  <c r="J501" i="15"/>
  <c r="K501" i="15" s="1"/>
  <c r="J502" i="15"/>
  <c r="K502" i="15" s="1"/>
  <c r="J503" i="15"/>
  <c r="K503" i="15" s="1"/>
  <c r="J504" i="15"/>
  <c r="K504" i="15" s="1"/>
  <c r="J505" i="15"/>
  <c r="K505" i="15" s="1"/>
  <c r="J506" i="15"/>
  <c r="K506" i="15" s="1"/>
  <c r="J507" i="15"/>
  <c r="K507" i="15" s="1"/>
  <c r="J508" i="15"/>
  <c r="K508" i="15" s="1"/>
  <c r="J509" i="15"/>
  <c r="K509" i="15" s="1"/>
  <c r="J510" i="15"/>
  <c r="K510" i="15" s="1"/>
  <c r="J511" i="15"/>
  <c r="K511" i="15" s="1"/>
  <c r="J512" i="15"/>
  <c r="K512" i="15" s="1"/>
  <c r="J513" i="15"/>
  <c r="K513" i="15" s="1"/>
  <c r="J514" i="15"/>
  <c r="K514" i="15" s="1"/>
  <c r="J515" i="15"/>
  <c r="K515" i="15" s="1"/>
  <c r="J516" i="15"/>
  <c r="K516" i="15" s="1"/>
  <c r="J517" i="15"/>
  <c r="K517" i="15" s="1"/>
  <c r="J518" i="15"/>
  <c r="K518" i="15" s="1"/>
  <c r="J519" i="15"/>
  <c r="K519" i="15" s="1"/>
  <c r="J520" i="15"/>
  <c r="K520" i="15" s="1"/>
  <c r="J521" i="15"/>
  <c r="K521" i="15" s="1"/>
  <c r="J522" i="15"/>
  <c r="K522" i="15" s="1"/>
  <c r="J523" i="15"/>
  <c r="K523" i="15" s="1"/>
  <c r="J524" i="15"/>
  <c r="K524" i="15" s="1"/>
  <c r="J525" i="15"/>
  <c r="K525" i="15" s="1"/>
  <c r="J526" i="15"/>
  <c r="K526" i="15" s="1"/>
  <c r="J527" i="15"/>
  <c r="K527" i="15" s="1"/>
  <c r="J528" i="15"/>
  <c r="K528" i="15" s="1"/>
  <c r="J529" i="15"/>
  <c r="K529" i="15" s="1"/>
  <c r="J530" i="15"/>
  <c r="K530" i="15" s="1"/>
  <c r="J531" i="15"/>
  <c r="K531" i="15" s="1"/>
  <c r="J532" i="15"/>
  <c r="K532" i="15" s="1"/>
  <c r="J533" i="15"/>
  <c r="K533" i="15" s="1"/>
  <c r="J534" i="15"/>
  <c r="K534" i="15" s="1"/>
  <c r="J535" i="15"/>
  <c r="K535" i="15" s="1"/>
  <c r="J536" i="15"/>
  <c r="K536" i="15" s="1"/>
  <c r="J537" i="15"/>
  <c r="K537" i="15" s="1"/>
  <c r="J538" i="15"/>
  <c r="K538" i="15" s="1"/>
  <c r="J539" i="15"/>
  <c r="K539" i="15" s="1"/>
  <c r="J540" i="15"/>
  <c r="K540" i="15" s="1"/>
  <c r="J541" i="15"/>
  <c r="K541" i="15" s="1"/>
  <c r="J542" i="15"/>
  <c r="K542" i="15" s="1"/>
  <c r="J543" i="15"/>
  <c r="K543" i="15" s="1"/>
  <c r="J544" i="15"/>
  <c r="K544" i="15" s="1"/>
  <c r="J545" i="15"/>
  <c r="K545" i="15" s="1"/>
  <c r="J546" i="15"/>
  <c r="K546" i="15" s="1"/>
  <c r="J547" i="15"/>
  <c r="K547" i="15" s="1"/>
  <c r="J548" i="15"/>
  <c r="K548" i="15" s="1"/>
  <c r="J549" i="15"/>
  <c r="K549" i="15" s="1"/>
  <c r="J550" i="15"/>
  <c r="K550" i="15" s="1"/>
  <c r="J551" i="15"/>
  <c r="K551" i="15" s="1"/>
  <c r="J552" i="15"/>
  <c r="K552" i="15" s="1"/>
  <c r="J553" i="15"/>
  <c r="K553" i="15" s="1"/>
  <c r="J554" i="15"/>
  <c r="K554" i="15" s="1"/>
  <c r="J555" i="15"/>
  <c r="K555" i="15" s="1"/>
  <c r="J556" i="15"/>
  <c r="K556" i="15" s="1"/>
  <c r="J557" i="15"/>
  <c r="K557" i="15" s="1"/>
  <c r="J558" i="15"/>
  <c r="K558" i="15" s="1"/>
  <c r="J559" i="15"/>
  <c r="K559" i="15" s="1"/>
  <c r="J560" i="15"/>
  <c r="K560" i="15" s="1"/>
  <c r="J561" i="15"/>
  <c r="K561" i="15" s="1"/>
  <c r="J562" i="15"/>
  <c r="K562" i="15" s="1"/>
  <c r="J563" i="15"/>
  <c r="K563" i="15" s="1"/>
  <c r="J564" i="15"/>
  <c r="K564" i="15" s="1"/>
  <c r="J565" i="15"/>
  <c r="K565" i="15" s="1"/>
  <c r="J566" i="15"/>
  <c r="K566" i="15" s="1"/>
  <c r="J567" i="15"/>
  <c r="K567" i="15" s="1"/>
  <c r="J568" i="15"/>
  <c r="K568" i="15" s="1"/>
  <c r="J569" i="15"/>
  <c r="K569" i="15" s="1"/>
  <c r="J570" i="15"/>
  <c r="K570" i="15" s="1"/>
  <c r="J571" i="15"/>
  <c r="K571" i="15" s="1"/>
  <c r="J572" i="15"/>
  <c r="K572" i="15" s="1"/>
  <c r="J573" i="15"/>
  <c r="K573" i="15" s="1"/>
  <c r="J574" i="15"/>
  <c r="K574" i="15" s="1"/>
  <c r="J575" i="15"/>
  <c r="K575" i="15" s="1"/>
  <c r="J576" i="15"/>
  <c r="K576" i="15" s="1"/>
  <c r="J577" i="15"/>
  <c r="K577" i="15" s="1"/>
  <c r="J578" i="15"/>
  <c r="K578" i="15" s="1"/>
  <c r="J579" i="15"/>
  <c r="K579" i="15" s="1"/>
  <c r="J580" i="15"/>
  <c r="K580" i="15" s="1"/>
  <c r="J581" i="15"/>
  <c r="K581" i="15" s="1"/>
  <c r="J582" i="15"/>
  <c r="K582" i="15" s="1"/>
  <c r="J583" i="15"/>
  <c r="K583" i="15" s="1"/>
  <c r="J584" i="15"/>
  <c r="K584" i="15" s="1"/>
  <c r="J585" i="15"/>
  <c r="K585" i="15" s="1"/>
  <c r="J586" i="15"/>
  <c r="K586" i="15" s="1"/>
  <c r="J587" i="15"/>
  <c r="K587" i="15" s="1"/>
  <c r="J588" i="15"/>
  <c r="K588" i="15" s="1"/>
  <c r="J589" i="15"/>
  <c r="K589" i="15" s="1"/>
  <c r="J590" i="15"/>
  <c r="K590" i="15" s="1"/>
  <c r="J591" i="15"/>
  <c r="K591" i="15" s="1"/>
  <c r="J592" i="15"/>
  <c r="K592" i="15" s="1"/>
  <c r="J593" i="15"/>
  <c r="K593" i="15" s="1"/>
  <c r="J594" i="15"/>
  <c r="K594" i="15" s="1"/>
  <c r="J595" i="15"/>
  <c r="K595" i="15" s="1"/>
  <c r="J596" i="15"/>
  <c r="K596" i="15" s="1"/>
  <c r="J597" i="15"/>
  <c r="K597" i="15" s="1"/>
  <c r="J598" i="15"/>
  <c r="K598" i="15" s="1"/>
  <c r="J599" i="15"/>
  <c r="K599" i="15" s="1"/>
  <c r="J600" i="15"/>
  <c r="K600" i="15" s="1"/>
  <c r="J601" i="15"/>
  <c r="K601" i="15" s="1"/>
  <c r="J602" i="15"/>
  <c r="K602" i="15" s="1"/>
  <c r="J603" i="15"/>
  <c r="K603" i="15" s="1"/>
  <c r="J604" i="15"/>
  <c r="K604" i="15" s="1"/>
  <c r="J605" i="15"/>
  <c r="K605" i="15" s="1"/>
  <c r="J606" i="15"/>
  <c r="K606" i="15" s="1"/>
  <c r="J607" i="15"/>
  <c r="K607" i="15" s="1"/>
  <c r="J608" i="15"/>
  <c r="K608" i="15" s="1"/>
  <c r="J609" i="15"/>
  <c r="K609" i="15" s="1"/>
  <c r="J610" i="15"/>
  <c r="K610" i="15" s="1"/>
  <c r="J611" i="15"/>
  <c r="K611" i="15" s="1"/>
  <c r="J612" i="15"/>
  <c r="K612" i="15" s="1"/>
  <c r="J613" i="15"/>
  <c r="K613" i="15" s="1"/>
  <c r="J614" i="15"/>
  <c r="K614" i="15" s="1"/>
  <c r="J615" i="15"/>
  <c r="K615" i="15" s="1"/>
  <c r="J616" i="15"/>
  <c r="K616" i="15" s="1"/>
  <c r="J617" i="15"/>
  <c r="K617" i="15" s="1"/>
  <c r="J618" i="15"/>
  <c r="K618" i="15" s="1"/>
  <c r="J619" i="15"/>
  <c r="K619" i="15" s="1"/>
  <c r="J620" i="15"/>
  <c r="K620" i="15" s="1"/>
  <c r="J621" i="15"/>
  <c r="K621" i="15" s="1"/>
  <c r="J622" i="15"/>
  <c r="K622" i="15" s="1"/>
  <c r="J623" i="15"/>
  <c r="K623" i="15" s="1"/>
  <c r="J624" i="15"/>
  <c r="K624" i="15" s="1"/>
  <c r="J625" i="15"/>
  <c r="K625" i="15" s="1"/>
  <c r="J626" i="15"/>
  <c r="K626" i="15" s="1"/>
  <c r="J627" i="15"/>
  <c r="K627" i="15" s="1"/>
  <c r="J628" i="15"/>
  <c r="K628" i="15" s="1"/>
  <c r="J629" i="15"/>
  <c r="K629" i="15" s="1"/>
  <c r="J630" i="15"/>
  <c r="K630" i="15" s="1"/>
  <c r="J631" i="15"/>
  <c r="K631" i="15" s="1"/>
  <c r="J632" i="15"/>
  <c r="K632" i="15" s="1"/>
  <c r="J633" i="15"/>
  <c r="K633" i="15" s="1"/>
  <c r="J634" i="15"/>
  <c r="K634" i="15" s="1"/>
  <c r="J635" i="15"/>
  <c r="K635" i="15" s="1"/>
  <c r="J636" i="15"/>
  <c r="K636" i="15" s="1"/>
  <c r="J637" i="15"/>
  <c r="K637" i="15" s="1"/>
  <c r="J638" i="15"/>
  <c r="K638" i="15" s="1"/>
  <c r="J639" i="15"/>
  <c r="K639" i="15" s="1"/>
  <c r="J640" i="15"/>
  <c r="K640" i="15" s="1"/>
  <c r="J641" i="15"/>
  <c r="K641" i="15" s="1"/>
  <c r="J642" i="15"/>
  <c r="K642" i="15" s="1"/>
  <c r="J643" i="15"/>
  <c r="K643" i="15" s="1"/>
  <c r="J644" i="15"/>
  <c r="K644" i="15" s="1"/>
  <c r="J645" i="15"/>
  <c r="K645" i="15" s="1"/>
  <c r="J646" i="15"/>
  <c r="K646" i="15" s="1"/>
  <c r="J647" i="15"/>
  <c r="K647" i="15" s="1"/>
  <c r="J648" i="15"/>
  <c r="K648" i="15" s="1"/>
  <c r="J649" i="15"/>
  <c r="K649" i="15" s="1"/>
  <c r="J650" i="15"/>
  <c r="K650" i="15" s="1"/>
  <c r="J651" i="15"/>
  <c r="K651" i="15" s="1"/>
  <c r="J652" i="15"/>
  <c r="K652" i="15" s="1"/>
  <c r="J653" i="15"/>
  <c r="K653" i="15" s="1"/>
  <c r="J654" i="15"/>
  <c r="K654" i="15" s="1"/>
  <c r="J655" i="15"/>
  <c r="K655" i="15" s="1"/>
  <c r="J656" i="15"/>
  <c r="K656" i="15" s="1"/>
  <c r="J657" i="15"/>
  <c r="K657" i="15" s="1"/>
  <c r="J658" i="15"/>
  <c r="K658" i="15" s="1"/>
  <c r="J659" i="15"/>
  <c r="K659" i="15" s="1"/>
  <c r="J660" i="15"/>
  <c r="K660" i="15" s="1"/>
  <c r="J661" i="15"/>
  <c r="K661" i="15" s="1"/>
  <c r="J662" i="15"/>
  <c r="K662" i="15" s="1"/>
  <c r="J663" i="15"/>
  <c r="K663" i="15" s="1"/>
  <c r="J664" i="15"/>
  <c r="K664" i="15" s="1"/>
  <c r="J665" i="15"/>
  <c r="K665" i="15" s="1"/>
  <c r="J666" i="15"/>
  <c r="K666" i="15" s="1"/>
  <c r="J667" i="15"/>
  <c r="K667" i="15" s="1"/>
  <c r="J668" i="15"/>
  <c r="K668" i="15" s="1"/>
  <c r="J669" i="15"/>
  <c r="K669" i="15" s="1"/>
  <c r="J670" i="15"/>
  <c r="K670" i="15" s="1"/>
  <c r="J671" i="15"/>
  <c r="K671" i="15" s="1"/>
  <c r="J672" i="15"/>
  <c r="K672" i="15" s="1"/>
  <c r="J673" i="15"/>
  <c r="K673" i="15" s="1"/>
  <c r="J674" i="15"/>
  <c r="K674" i="15" s="1"/>
  <c r="J675" i="15"/>
  <c r="K675" i="15" s="1"/>
  <c r="J676" i="15"/>
  <c r="K676" i="15" s="1"/>
  <c r="J677" i="15"/>
  <c r="K677" i="15" s="1"/>
  <c r="J678" i="15"/>
  <c r="K678" i="15" s="1"/>
  <c r="J679" i="15"/>
  <c r="K679" i="15" s="1"/>
  <c r="J680" i="15"/>
  <c r="K680" i="15" s="1"/>
  <c r="J681" i="15"/>
  <c r="K681" i="15" s="1"/>
  <c r="J682" i="15"/>
  <c r="K682" i="15" s="1"/>
  <c r="J683" i="15"/>
  <c r="K683" i="15" s="1"/>
  <c r="J684" i="15"/>
  <c r="K684" i="15" s="1"/>
  <c r="J685" i="15"/>
  <c r="K685" i="15" s="1"/>
  <c r="J686" i="15"/>
  <c r="K686" i="15" s="1"/>
  <c r="J687" i="15"/>
  <c r="K687" i="15" s="1"/>
  <c r="J688" i="15"/>
  <c r="K688" i="15" s="1"/>
  <c r="J689" i="15"/>
  <c r="K689" i="15" s="1"/>
  <c r="J690" i="15"/>
  <c r="K690" i="15" s="1"/>
  <c r="J691" i="15"/>
  <c r="K691" i="15" s="1"/>
  <c r="J692" i="15"/>
  <c r="K692" i="15" s="1"/>
  <c r="J693" i="15"/>
  <c r="K693" i="15" s="1"/>
  <c r="J694" i="15"/>
  <c r="K694" i="15" s="1"/>
  <c r="J695" i="15"/>
  <c r="K695" i="15" s="1"/>
  <c r="J696" i="15"/>
  <c r="K696" i="15" s="1"/>
  <c r="J697" i="15"/>
  <c r="K697" i="15" s="1"/>
  <c r="J698" i="15"/>
  <c r="K698" i="15" s="1"/>
  <c r="J699" i="15"/>
  <c r="K699" i="15" s="1"/>
  <c r="J700" i="15"/>
  <c r="K700" i="15" s="1"/>
  <c r="J701" i="15"/>
  <c r="K701" i="15" s="1"/>
  <c r="J702" i="15"/>
  <c r="K702" i="15" s="1"/>
  <c r="J703" i="15"/>
  <c r="K703" i="15" s="1"/>
  <c r="J704" i="15"/>
  <c r="K704" i="15" s="1"/>
  <c r="J705" i="15"/>
  <c r="K705" i="15" s="1"/>
  <c r="J706" i="15"/>
  <c r="K706" i="15" s="1"/>
  <c r="J707" i="15"/>
  <c r="K707" i="15" s="1"/>
  <c r="J708" i="15"/>
  <c r="K708" i="15" s="1"/>
  <c r="J709" i="15"/>
  <c r="K709" i="15" s="1"/>
  <c r="J710" i="15"/>
  <c r="K710" i="15" s="1"/>
  <c r="J711" i="15"/>
  <c r="K711" i="15" s="1"/>
  <c r="J712" i="15"/>
  <c r="K712" i="15" s="1"/>
  <c r="J713" i="15"/>
  <c r="K713" i="15" s="1"/>
  <c r="J714" i="15"/>
  <c r="K714" i="15" s="1"/>
  <c r="J715" i="15"/>
  <c r="K715" i="15" s="1"/>
  <c r="J716" i="15"/>
  <c r="K716" i="15" s="1"/>
  <c r="J717" i="15"/>
  <c r="K717" i="15" s="1"/>
  <c r="J718" i="15"/>
  <c r="K718" i="15" s="1"/>
  <c r="J719" i="15"/>
  <c r="K719" i="15" s="1"/>
  <c r="J720" i="15"/>
  <c r="K720" i="15" s="1"/>
  <c r="J721" i="15"/>
  <c r="K721" i="15" s="1"/>
  <c r="J722" i="15"/>
  <c r="K722" i="15" s="1"/>
  <c r="J723" i="15"/>
  <c r="K723" i="15" s="1"/>
  <c r="J724" i="15"/>
  <c r="K724" i="15" s="1"/>
  <c r="J725" i="15"/>
  <c r="K725" i="15" s="1"/>
  <c r="J726" i="15"/>
  <c r="K726" i="15" s="1"/>
  <c r="J727" i="15"/>
  <c r="K727" i="15" s="1"/>
  <c r="J728" i="15"/>
  <c r="K728" i="15" s="1"/>
  <c r="J729" i="15"/>
  <c r="K729" i="15" s="1"/>
  <c r="J730" i="15"/>
  <c r="K730" i="15" s="1"/>
  <c r="J731" i="15"/>
  <c r="K731" i="15" s="1"/>
  <c r="J732" i="15"/>
  <c r="K732" i="15" s="1"/>
  <c r="J733" i="15"/>
  <c r="K733" i="15" s="1"/>
  <c r="J734" i="15"/>
  <c r="K734" i="15" s="1"/>
  <c r="J735" i="15"/>
  <c r="K735" i="15" s="1"/>
  <c r="J736" i="15"/>
  <c r="K736" i="15" s="1"/>
  <c r="J737" i="15"/>
  <c r="K737" i="15" s="1"/>
  <c r="J738" i="15"/>
  <c r="K738" i="15" s="1"/>
  <c r="J739" i="15"/>
  <c r="K739" i="15" s="1"/>
  <c r="J740" i="15"/>
  <c r="K740" i="15" s="1"/>
  <c r="J741" i="15"/>
  <c r="K741" i="15" s="1"/>
  <c r="J742" i="15"/>
  <c r="K742" i="15" s="1"/>
  <c r="J743" i="15"/>
  <c r="K743" i="15" s="1"/>
  <c r="J744" i="15"/>
  <c r="K744" i="15" s="1"/>
  <c r="J745" i="15"/>
  <c r="K745" i="15" s="1"/>
  <c r="J746" i="15"/>
  <c r="K746" i="15" s="1"/>
  <c r="J747" i="15"/>
  <c r="K747" i="15" s="1"/>
  <c r="J748" i="15"/>
  <c r="K748" i="15" s="1"/>
  <c r="J749" i="15"/>
  <c r="K749" i="15" s="1"/>
  <c r="J750" i="15"/>
  <c r="K750" i="15" s="1"/>
  <c r="J751" i="15"/>
  <c r="K751" i="15" s="1"/>
  <c r="J752" i="15"/>
  <c r="K752" i="15" s="1"/>
  <c r="J753" i="15"/>
  <c r="K753" i="15" s="1"/>
  <c r="J754" i="15"/>
  <c r="K754" i="15" s="1"/>
  <c r="J755" i="15"/>
  <c r="K755" i="15" s="1"/>
  <c r="J756" i="15"/>
  <c r="K756" i="15" s="1"/>
  <c r="J757" i="15"/>
  <c r="K757" i="15" s="1"/>
  <c r="J758" i="15"/>
  <c r="K758" i="15" s="1"/>
  <c r="J759" i="15"/>
  <c r="K759" i="15" s="1"/>
  <c r="J760" i="15"/>
  <c r="K760" i="15" s="1"/>
  <c r="J761" i="15"/>
  <c r="K761" i="15" s="1"/>
  <c r="J762" i="15"/>
  <c r="K762" i="15" s="1"/>
  <c r="J763" i="15"/>
  <c r="K763" i="15" s="1"/>
  <c r="J764" i="15"/>
  <c r="K764" i="15" s="1"/>
  <c r="J765" i="15"/>
  <c r="K765" i="15" s="1"/>
  <c r="J766" i="15"/>
  <c r="K766" i="15" s="1"/>
  <c r="J767" i="15"/>
  <c r="K767" i="15" s="1"/>
  <c r="J768" i="15"/>
  <c r="K768" i="15" s="1"/>
  <c r="J769" i="15"/>
  <c r="K769" i="15" s="1"/>
  <c r="J770" i="15"/>
  <c r="K770" i="15" s="1"/>
  <c r="J771" i="15"/>
  <c r="K771" i="15" s="1"/>
  <c r="J772" i="15"/>
  <c r="K772" i="15" s="1"/>
  <c r="J773" i="15"/>
  <c r="K773" i="15" s="1"/>
  <c r="J774" i="15"/>
  <c r="K774" i="15" s="1"/>
  <c r="J775" i="15"/>
  <c r="K775" i="15" s="1"/>
  <c r="J776" i="15"/>
  <c r="K776" i="15" s="1"/>
  <c r="J777" i="15"/>
  <c r="K777" i="15" s="1"/>
  <c r="J778" i="15"/>
  <c r="K778" i="15" s="1"/>
  <c r="J779" i="15"/>
  <c r="K779" i="15" s="1"/>
  <c r="J780" i="15"/>
  <c r="K780" i="15" s="1"/>
  <c r="J781" i="15"/>
  <c r="K781" i="15" s="1"/>
  <c r="J782" i="15"/>
  <c r="K782" i="15" s="1"/>
  <c r="J783" i="15"/>
  <c r="K783" i="15" s="1"/>
  <c r="J784" i="15"/>
  <c r="K784" i="15" s="1"/>
  <c r="J785" i="15"/>
  <c r="K785" i="15" s="1"/>
  <c r="J786" i="15"/>
  <c r="K786" i="15" s="1"/>
  <c r="J787" i="15"/>
  <c r="K787" i="15" s="1"/>
  <c r="J788" i="15"/>
  <c r="K788" i="15" s="1"/>
  <c r="J789" i="15"/>
  <c r="K789" i="15" s="1"/>
  <c r="J790" i="15"/>
  <c r="K790" i="15" s="1"/>
  <c r="J791" i="15"/>
  <c r="K791" i="15" s="1"/>
  <c r="J792" i="15"/>
  <c r="K792" i="15" s="1"/>
  <c r="J793" i="15"/>
  <c r="K793" i="15" s="1"/>
  <c r="J794" i="15"/>
  <c r="K794" i="15" s="1"/>
  <c r="J795" i="15"/>
  <c r="K795" i="15" s="1"/>
  <c r="J796" i="15"/>
  <c r="K796" i="15" s="1"/>
  <c r="J797" i="15"/>
  <c r="K797" i="15" s="1"/>
  <c r="J798" i="15"/>
  <c r="K798" i="15" s="1"/>
  <c r="J799" i="15"/>
  <c r="K799" i="15" s="1"/>
  <c r="J800" i="15"/>
  <c r="K800" i="15" s="1"/>
  <c r="J801" i="15"/>
  <c r="K801" i="15" s="1"/>
  <c r="J802" i="15"/>
  <c r="K802" i="15" s="1"/>
  <c r="J803" i="15"/>
  <c r="K803" i="15" s="1"/>
  <c r="J804" i="15"/>
  <c r="K804" i="15" s="1"/>
  <c r="J805" i="15"/>
  <c r="K805" i="15" s="1"/>
  <c r="J806" i="15"/>
  <c r="K806" i="15" s="1"/>
  <c r="J807" i="15"/>
  <c r="K807" i="15" s="1"/>
  <c r="J808" i="15"/>
  <c r="K808" i="15" s="1"/>
  <c r="J809" i="15"/>
  <c r="K809" i="15" s="1"/>
  <c r="J810" i="15"/>
  <c r="K810" i="15" s="1"/>
  <c r="J811" i="15"/>
  <c r="K811" i="15" s="1"/>
  <c r="J812" i="15"/>
  <c r="K812" i="15" s="1"/>
  <c r="J813" i="15"/>
  <c r="K813" i="15" s="1"/>
  <c r="J814" i="15"/>
  <c r="K814" i="15" s="1"/>
  <c r="J815" i="15"/>
  <c r="K815" i="15" s="1"/>
  <c r="J816" i="15"/>
  <c r="K816" i="15" s="1"/>
  <c r="J817" i="15"/>
  <c r="K817" i="15" s="1"/>
  <c r="J818" i="15"/>
  <c r="K818" i="15" s="1"/>
  <c r="J819" i="15"/>
  <c r="K819" i="15" s="1"/>
  <c r="J820" i="15"/>
  <c r="K820" i="15" s="1"/>
  <c r="J821" i="15"/>
  <c r="K821" i="15" s="1"/>
  <c r="J822" i="15"/>
  <c r="K822" i="15" s="1"/>
  <c r="J823" i="15"/>
  <c r="K823" i="15" s="1"/>
  <c r="J824" i="15"/>
  <c r="K824" i="15" s="1"/>
  <c r="J825" i="15"/>
  <c r="K825" i="15" s="1"/>
  <c r="J826" i="15"/>
  <c r="K826" i="15" s="1"/>
  <c r="J827" i="15"/>
  <c r="K827" i="15" s="1"/>
  <c r="J828" i="15"/>
  <c r="K828" i="15" s="1"/>
  <c r="J829" i="15"/>
  <c r="K829" i="15" s="1"/>
  <c r="J830" i="15"/>
  <c r="K830" i="15" s="1"/>
  <c r="J831" i="15"/>
  <c r="K831" i="15" s="1"/>
  <c r="J832" i="15"/>
  <c r="K832" i="15" s="1"/>
  <c r="J833" i="15"/>
  <c r="K833" i="15" s="1"/>
  <c r="J834" i="15"/>
  <c r="K834" i="15" s="1"/>
  <c r="J835" i="15"/>
  <c r="K835" i="15" s="1"/>
  <c r="J836" i="15"/>
  <c r="K836" i="15" s="1"/>
  <c r="J837" i="15"/>
  <c r="K837" i="15" s="1"/>
  <c r="J838" i="15"/>
  <c r="K838" i="15" s="1"/>
  <c r="J839" i="15"/>
  <c r="K839" i="15" s="1"/>
  <c r="J840" i="15"/>
  <c r="K840" i="15" s="1"/>
  <c r="J841" i="15"/>
  <c r="K841" i="15" s="1"/>
  <c r="J842" i="15"/>
  <c r="K842" i="15" s="1"/>
  <c r="J843" i="15"/>
  <c r="K843" i="15" s="1"/>
  <c r="J844" i="15"/>
  <c r="K844" i="15" s="1"/>
  <c r="J845" i="15"/>
  <c r="K845" i="15" s="1"/>
  <c r="J846" i="15"/>
  <c r="K846" i="15" s="1"/>
  <c r="J847" i="15"/>
  <c r="K847" i="15" s="1"/>
  <c r="J848" i="15"/>
  <c r="K848" i="15" s="1"/>
  <c r="J849" i="15"/>
  <c r="K849" i="15" s="1"/>
  <c r="J850" i="15"/>
  <c r="K850" i="15" s="1"/>
  <c r="J851" i="15"/>
  <c r="K851" i="15" s="1"/>
  <c r="J852" i="15"/>
  <c r="K852" i="15" s="1"/>
  <c r="J853" i="15"/>
  <c r="K853" i="15" s="1"/>
  <c r="J854" i="15"/>
  <c r="K854" i="15" s="1"/>
  <c r="J855" i="15"/>
  <c r="K855" i="15" s="1"/>
  <c r="J856" i="15"/>
  <c r="K856" i="15" s="1"/>
  <c r="J857" i="15"/>
  <c r="K857" i="15" s="1"/>
  <c r="J858" i="15"/>
  <c r="K858" i="15" s="1"/>
  <c r="J859" i="15"/>
  <c r="K859" i="15" s="1"/>
  <c r="J860" i="15"/>
  <c r="K860" i="15" s="1"/>
  <c r="J861" i="15"/>
  <c r="K861" i="15" s="1"/>
  <c r="J862" i="15"/>
  <c r="K862" i="15" s="1"/>
  <c r="J863" i="15"/>
  <c r="K863" i="15" s="1"/>
  <c r="J864" i="15"/>
  <c r="K864" i="15" s="1"/>
  <c r="J865" i="15"/>
  <c r="K865" i="15" s="1"/>
  <c r="J866" i="15"/>
  <c r="K866" i="15" s="1"/>
  <c r="J867" i="15"/>
  <c r="K867" i="15" s="1"/>
  <c r="J868" i="15"/>
  <c r="K868" i="15" s="1"/>
  <c r="J869" i="15"/>
  <c r="K869" i="15" s="1"/>
  <c r="J870" i="15"/>
  <c r="K870" i="15" s="1"/>
  <c r="J871" i="15"/>
  <c r="K871" i="15" s="1"/>
  <c r="J872" i="15"/>
  <c r="K872" i="15" s="1"/>
  <c r="J873" i="15"/>
  <c r="K873" i="15" s="1"/>
  <c r="J874" i="15"/>
  <c r="K874" i="15" s="1"/>
  <c r="J875" i="15"/>
  <c r="K875" i="15" s="1"/>
  <c r="J876" i="15"/>
  <c r="K876" i="15" s="1"/>
  <c r="J877" i="15"/>
  <c r="K877" i="15" s="1"/>
  <c r="J878" i="15"/>
  <c r="K878" i="15" s="1"/>
  <c r="J879" i="15"/>
  <c r="K879" i="15" s="1"/>
  <c r="J880" i="15"/>
  <c r="K880" i="15" s="1"/>
  <c r="J881" i="15"/>
  <c r="K881" i="15" s="1"/>
  <c r="J882" i="15"/>
  <c r="K882" i="15" s="1"/>
  <c r="J883" i="15"/>
  <c r="K883" i="15" s="1"/>
  <c r="J884" i="15"/>
  <c r="K884" i="15" s="1"/>
  <c r="J885" i="15"/>
  <c r="K885" i="15" s="1"/>
  <c r="J886" i="15"/>
  <c r="K886" i="15" s="1"/>
  <c r="J887" i="15"/>
  <c r="K887" i="15" s="1"/>
  <c r="J888" i="15"/>
  <c r="K888" i="15" s="1"/>
  <c r="J889" i="15"/>
  <c r="K889" i="15" s="1"/>
  <c r="J890" i="15"/>
  <c r="K890" i="15" s="1"/>
  <c r="J891" i="15"/>
  <c r="K891" i="15" s="1"/>
  <c r="J892" i="15"/>
  <c r="K892" i="15" s="1"/>
  <c r="J893" i="15"/>
  <c r="K893" i="15" s="1"/>
  <c r="J894" i="15"/>
  <c r="K894" i="15" s="1"/>
  <c r="J895" i="15"/>
  <c r="K895" i="15" s="1"/>
  <c r="J896" i="15"/>
  <c r="K896" i="15" s="1"/>
  <c r="J897" i="15"/>
  <c r="K897" i="15" s="1"/>
  <c r="J898" i="15"/>
  <c r="K898" i="15" s="1"/>
  <c r="J899" i="15"/>
  <c r="K899" i="15" s="1"/>
  <c r="J900" i="15"/>
  <c r="K900" i="15" s="1"/>
  <c r="J901" i="15"/>
  <c r="K901" i="15" s="1"/>
  <c r="J902" i="15"/>
  <c r="K902" i="15" s="1"/>
  <c r="J903" i="15"/>
  <c r="K903" i="15" s="1"/>
  <c r="J904" i="15"/>
  <c r="K904" i="15" s="1"/>
  <c r="J905" i="15"/>
  <c r="K905" i="15" s="1"/>
  <c r="J906" i="15"/>
  <c r="K906" i="15" s="1"/>
  <c r="J907" i="15"/>
  <c r="K907" i="15" s="1"/>
  <c r="J908" i="15"/>
  <c r="K908" i="15" s="1"/>
  <c r="J909" i="15"/>
  <c r="K909" i="15" s="1"/>
  <c r="J910" i="15"/>
  <c r="K910" i="15" s="1"/>
  <c r="J911" i="15"/>
  <c r="K911" i="15" s="1"/>
  <c r="J912" i="15"/>
  <c r="K912" i="15" s="1"/>
  <c r="J913" i="15"/>
  <c r="K913" i="15" s="1"/>
  <c r="J914" i="15"/>
  <c r="K914" i="15" s="1"/>
  <c r="J915" i="15"/>
  <c r="K915" i="15" s="1"/>
  <c r="J916" i="15"/>
  <c r="K916" i="15" s="1"/>
  <c r="J917" i="15"/>
  <c r="K917" i="15" s="1"/>
  <c r="J918" i="15"/>
  <c r="K918" i="15" s="1"/>
  <c r="J919" i="15"/>
  <c r="K919" i="15" s="1"/>
  <c r="J920" i="15"/>
  <c r="K920" i="15" s="1"/>
  <c r="J921" i="15"/>
  <c r="K921" i="15" s="1"/>
  <c r="J922" i="15"/>
  <c r="K922" i="15" s="1"/>
  <c r="J923" i="15"/>
  <c r="K923" i="15" s="1"/>
  <c r="J924" i="15"/>
  <c r="K924" i="15" s="1"/>
  <c r="J925" i="15"/>
  <c r="K925" i="15" s="1"/>
  <c r="J926" i="15"/>
  <c r="K926" i="15" s="1"/>
  <c r="J927" i="15"/>
  <c r="K927" i="15" s="1"/>
  <c r="J928" i="15"/>
  <c r="K928" i="15" s="1"/>
  <c r="J929" i="15"/>
  <c r="K929" i="15" s="1"/>
  <c r="J930" i="15"/>
  <c r="K930" i="15" s="1"/>
  <c r="J931" i="15"/>
  <c r="K931" i="15" s="1"/>
  <c r="J932" i="15"/>
  <c r="K932" i="15" s="1"/>
  <c r="J933" i="15"/>
  <c r="K933" i="15" s="1"/>
  <c r="J934" i="15"/>
  <c r="K934" i="15" s="1"/>
  <c r="J935" i="15"/>
  <c r="K935" i="15" s="1"/>
  <c r="J936" i="15"/>
  <c r="K936" i="15" s="1"/>
  <c r="J937" i="15"/>
  <c r="K937" i="15" s="1"/>
  <c r="J938" i="15"/>
  <c r="K938" i="15" s="1"/>
  <c r="J939" i="15"/>
  <c r="K939" i="15" s="1"/>
  <c r="J940" i="15"/>
  <c r="K940" i="15" s="1"/>
  <c r="J941" i="15"/>
  <c r="K941" i="15" s="1"/>
  <c r="J942" i="15"/>
  <c r="K942" i="15" s="1"/>
  <c r="J943" i="15"/>
  <c r="K943" i="15" s="1"/>
  <c r="J944" i="15"/>
  <c r="K944" i="15" s="1"/>
  <c r="J945" i="15"/>
  <c r="K945" i="15" s="1"/>
  <c r="J946" i="15"/>
  <c r="K946" i="15" s="1"/>
  <c r="J947" i="15"/>
  <c r="K947" i="15" s="1"/>
  <c r="J948" i="15"/>
  <c r="K948" i="15" s="1"/>
  <c r="J949" i="15"/>
  <c r="K949" i="15" s="1"/>
  <c r="J950" i="15"/>
  <c r="K950" i="15" s="1"/>
  <c r="J951" i="15"/>
  <c r="K951" i="15" s="1"/>
  <c r="J952" i="15"/>
  <c r="K952" i="15" s="1"/>
  <c r="J953" i="15"/>
  <c r="K953" i="15" s="1"/>
  <c r="J954" i="15"/>
  <c r="K954" i="15" s="1"/>
  <c r="J955" i="15"/>
  <c r="K955" i="15" s="1"/>
  <c r="J956" i="15"/>
  <c r="K956" i="15" s="1"/>
  <c r="J957" i="15"/>
  <c r="K957" i="15" s="1"/>
  <c r="J958" i="15"/>
  <c r="K958" i="15" s="1"/>
  <c r="J959" i="15"/>
  <c r="K959" i="15" s="1"/>
  <c r="J960" i="15"/>
  <c r="K960" i="15" s="1"/>
  <c r="J961" i="15"/>
  <c r="K961" i="15" s="1"/>
  <c r="J962" i="15"/>
  <c r="K962" i="15" s="1"/>
  <c r="J963" i="15"/>
  <c r="K963" i="15" s="1"/>
  <c r="J964" i="15"/>
  <c r="K964" i="15" s="1"/>
  <c r="J965" i="15"/>
  <c r="K965" i="15" s="1"/>
  <c r="J966" i="15"/>
  <c r="K966" i="15" s="1"/>
  <c r="J967" i="15"/>
  <c r="K967" i="15" s="1"/>
  <c r="J968" i="15"/>
  <c r="K968" i="15" s="1"/>
  <c r="J969" i="15"/>
  <c r="K969" i="15" s="1"/>
  <c r="J970" i="15"/>
  <c r="K970" i="15" s="1"/>
  <c r="J971" i="15"/>
  <c r="K971" i="15" s="1"/>
  <c r="J972" i="15"/>
  <c r="K972" i="15" s="1"/>
  <c r="J973" i="15"/>
  <c r="K973" i="15" s="1"/>
  <c r="J974" i="15"/>
  <c r="K974" i="15" s="1"/>
  <c r="J975" i="15"/>
  <c r="K975" i="15" s="1"/>
  <c r="J976" i="15"/>
  <c r="K976" i="15" s="1"/>
  <c r="J977" i="15"/>
  <c r="K977" i="15" s="1"/>
  <c r="J978" i="15"/>
  <c r="K978" i="15" s="1"/>
  <c r="J979" i="15"/>
  <c r="K979" i="15" s="1"/>
  <c r="J980" i="15"/>
  <c r="K980" i="15" s="1"/>
  <c r="J981" i="15"/>
  <c r="K981" i="15" s="1"/>
  <c r="J982" i="15"/>
  <c r="K982" i="15" s="1"/>
  <c r="J983" i="15"/>
  <c r="K983" i="15" s="1"/>
  <c r="J984" i="15"/>
  <c r="K984" i="15" s="1"/>
  <c r="J985" i="15"/>
  <c r="K985" i="15" s="1"/>
  <c r="J986" i="15"/>
  <c r="K986" i="15" s="1"/>
  <c r="J987" i="15"/>
  <c r="K987" i="15" s="1"/>
  <c r="J988" i="15"/>
  <c r="K988" i="15" s="1"/>
  <c r="J989" i="15"/>
  <c r="K989" i="15" s="1"/>
  <c r="J990" i="15"/>
  <c r="K990" i="15" s="1"/>
  <c r="J991" i="15"/>
  <c r="K991" i="15" s="1"/>
  <c r="J992" i="15"/>
  <c r="K992" i="15" s="1"/>
  <c r="J993" i="15"/>
  <c r="K993" i="15" s="1"/>
  <c r="J994" i="15"/>
  <c r="K994" i="15" s="1"/>
  <c r="J995" i="15"/>
  <c r="K995" i="15" s="1"/>
  <c r="J996" i="15"/>
  <c r="K996" i="15" s="1"/>
  <c r="J997" i="15"/>
  <c r="K997" i="15" s="1"/>
  <c r="J998" i="15"/>
  <c r="K998" i="15" s="1"/>
  <c r="J999" i="15"/>
  <c r="K999" i="15" s="1"/>
  <c r="J1000" i="15"/>
  <c r="K1000" i="15" s="1"/>
  <c r="J1001" i="15"/>
  <c r="K1001" i="15" s="1"/>
  <c r="J1002" i="15"/>
  <c r="K1002" i="15" s="1"/>
  <c r="J1003" i="15"/>
  <c r="K1003" i="15" s="1"/>
  <c r="J1004" i="15"/>
  <c r="K1004" i="15" s="1"/>
  <c r="J1005" i="15"/>
  <c r="K1005" i="15" s="1"/>
  <c r="J1006" i="15"/>
  <c r="K1006" i="15" s="1"/>
  <c r="J1007" i="15"/>
  <c r="K1007" i="15" s="1"/>
  <c r="J1008" i="15"/>
  <c r="K1008" i="15" s="1"/>
  <c r="J1009" i="15"/>
  <c r="K1009" i="15" s="1"/>
  <c r="J1010" i="15"/>
  <c r="K1010" i="15" s="1"/>
  <c r="J1011" i="15"/>
  <c r="K1011" i="15" s="1"/>
  <c r="J1012" i="15"/>
  <c r="K1012" i="15" s="1"/>
  <c r="J1013" i="15"/>
  <c r="K1013" i="15" s="1"/>
  <c r="J1014" i="15"/>
  <c r="K1014" i="15" s="1"/>
  <c r="J1015" i="15"/>
  <c r="K1015" i="15" s="1"/>
  <c r="J1016" i="15"/>
  <c r="K1016" i="15" s="1"/>
  <c r="J1017" i="15"/>
  <c r="K1017" i="15" s="1"/>
  <c r="J1018" i="15"/>
  <c r="K1018" i="15" s="1"/>
  <c r="J1019" i="15"/>
  <c r="K1019" i="15" s="1"/>
  <c r="J1020" i="15"/>
  <c r="K1020" i="15" s="1"/>
  <c r="J1021" i="15"/>
  <c r="K1021" i="15" s="1"/>
  <c r="J1022" i="15"/>
  <c r="K1022" i="15" s="1"/>
  <c r="J1023" i="15"/>
  <c r="K1023" i="15" s="1"/>
  <c r="J1024" i="15"/>
  <c r="K1024" i="15" s="1"/>
  <c r="J1025" i="15"/>
  <c r="K1025" i="15" s="1"/>
  <c r="J1026" i="15"/>
  <c r="K1026" i="15" s="1"/>
  <c r="J1027" i="15"/>
  <c r="K1027" i="15" s="1"/>
  <c r="J1028" i="15"/>
  <c r="K1028" i="15" s="1"/>
  <c r="J1029" i="15"/>
  <c r="K1029" i="15" s="1"/>
  <c r="J1030" i="15"/>
  <c r="K1030" i="15" s="1"/>
  <c r="J1031" i="15"/>
  <c r="K1031" i="15" s="1"/>
  <c r="J1032" i="15"/>
  <c r="K1032" i="15" s="1"/>
  <c r="J1033" i="15"/>
  <c r="K1033" i="15" s="1"/>
  <c r="J1034" i="15"/>
  <c r="K1034" i="15" s="1"/>
  <c r="J1035" i="15"/>
  <c r="K1035" i="15" s="1"/>
  <c r="J1036" i="15"/>
  <c r="K1036" i="15" s="1"/>
  <c r="J1037" i="15"/>
  <c r="K1037" i="15" s="1"/>
  <c r="J1038" i="15"/>
  <c r="K1038" i="15" s="1"/>
  <c r="J1039" i="15"/>
  <c r="K1039" i="15" s="1"/>
  <c r="J1040" i="15"/>
  <c r="K1040" i="15" s="1"/>
  <c r="J1041" i="15"/>
  <c r="K1041" i="15" s="1"/>
  <c r="J1042" i="15"/>
  <c r="K1042" i="15" s="1"/>
  <c r="J1043" i="15"/>
  <c r="K1043" i="15" s="1"/>
  <c r="J1044" i="15"/>
  <c r="K1044" i="15" s="1"/>
  <c r="J1045" i="15"/>
  <c r="K1045" i="15" s="1"/>
  <c r="J1046" i="15"/>
  <c r="K1046" i="15" s="1"/>
  <c r="J1047" i="15"/>
  <c r="K1047" i="15" s="1"/>
  <c r="J1048" i="15"/>
  <c r="K1048" i="15" s="1"/>
  <c r="J1049" i="15"/>
  <c r="K1049" i="15" s="1"/>
  <c r="J1050" i="15"/>
  <c r="K1050" i="15" s="1"/>
  <c r="J1051" i="15"/>
  <c r="K1051" i="15" s="1"/>
  <c r="J1052" i="15"/>
  <c r="K1052" i="15" s="1"/>
  <c r="J1053" i="15"/>
  <c r="K1053" i="15" s="1"/>
  <c r="J1054" i="15"/>
  <c r="K1054" i="15" s="1"/>
  <c r="J1055" i="15"/>
  <c r="K1055" i="15" s="1"/>
  <c r="J1056" i="15"/>
  <c r="K1056" i="15" s="1"/>
  <c r="J1057" i="15"/>
  <c r="K1057" i="15" s="1"/>
  <c r="J1058" i="15"/>
  <c r="K1058" i="15" s="1"/>
  <c r="J1059" i="15"/>
  <c r="K1059" i="15" s="1"/>
  <c r="J1060" i="15"/>
  <c r="K1060" i="15" s="1"/>
  <c r="J1061" i="15"/>
  <c r="K1061" i="15" s="1"/>
  <c r="J1062" i="15"/>
  <c r="K1062" i="15" s="1"/>
  <c r="J1063" i="15"/>
  <c r="K1063" i="15" s="1"/>
  <c r="J1064" i="15"/>
  <c r="K1064" i="15" s="1"/>
  <c r="J1065" i="15"/>
  <c r="K1065" i="15" s="1"/>
  <c r="J1066" i="15"/>
  <c r="K1066" i="15" s="1"/>
  <c r="J1067" i="15"/>
  <c r="K1067" i="15" s="1"/>
  <c r="J1068" i="15"/>
  <c r="K1068" i="15" s="1"/>
  <c r="J1069" i="15"/>
  <c r="K1069" i="15" s="1"/>
  <c r="J1070" i="15"/>
  <c r="K1070" i="15" s="1"/>
  <c r="J1071" i="15"/>
  <c r="K1071" i="15" s="1"/>
  <c r="J1072" i="15"/>
  <c r="K1072" i="15" s="1"/>
  <c r="J1073" i="15"/>
  <c r="K1073" i="15" s="1"/>
  <c r="J1074" i="15"/>
  <c r="K1074" i="15" s="1"/>
  <c r="J1075" i="15"/>
  <c r="K1075" i="15" s="1"/>
  <c r="J1076" i="15"/>
  <c r="K1076" i="15" s="1"/>
  <c r="J1077" i="15"/>
  <c r="K1077" i="15" s="1"/>
  <c r="J1078" i="15"/>
  <c r="K1078" i="15" s="1"/>
  <c r="J1079" i="15"/>
  <c r="K1079" i="15" s="1"/>
  <c r="J1080" i="15"/>
  <c r="K1080" i="15" s="1"/>
  <c r="J1081" i="15"/>
  <c r="K1081" i="15" s="1"/>
  <c r="J1082" i="15"/>
  <c r="K1082" i="15" s="1"/>
  <c r="J1083" i="15"/>
  <c r="K1083" i="15" s="1"/>
  <c r="J1084" i="15"/>
  <c r="K1084" i="15" s="1"/>
  <c r="J1085" i="15"/>
  <c r="K1085" i="15" s="1"/>
  <c r="J1086" i="15"/>
  <c r="K1086" i="15" s="1"/>
  <c r="J1087" i="15"/>
  <c r="K1087" i="15" s="1"/>
  <c r="J1088" i="15"/>
  <c r="K1088" i="15" s="1"/>
  <c r="J1089" i="15"/>
  <c r="K1089" i="15" s="1"/>
  <c r="J1090" i="15"/>
  <c r="K1090" i="15" s="1"/>
  <c r="J1091" i="15"/>
  <c r="K1091" i="15" s="1"/>
  <c r="J1092" i="15"/>
  <c r="K1092" i="15" s="1"/>
  <c r="J1093" i="15"/>
  <c r="K1093" i="15" s="1"/>
  <c r="J1094" i="15"/>
  <c r="K1094" i="15" s="1"/>
  <c r="J1095" i="15"/>
  <c r="K1095" i="15" s="1"/>
  <c r="J1096" i="15"/>
  <c r="K1096" i="15" s="1"/>
  <c r="J1097" i="15"/>
  <c r="K1097" i="15" s="1"/>
  <c r="J1098" i="15"/>
  <c r="K1098" i="15" s="1"/>
  <c r="J1099" i="15"/>
  <c r="K1099" i="15" s="1"/>
  <c r="J1100" i="15"/>
  <c r="K1100" i="15" s="1"/>
  <c r="J1101" i="15"/>
  <c r="K1101" i="15" s="1"/>
  <c r="J1102" i="15"/>
  <c r="K1102" i="15" s="1"/>
  <c r="J1103" i="15"/>
  <c r="K1103" i="15" s="1"/>
  <c r="J1104" i="15"/>
  <c r="K1104" i="15" s="1"/>
  <c r="J1105" i="15"/>
  <c r="K1105" i="15" s="1"/>
  <c r="J1106" i="15"/>
  <c r="K1106" i="15" s="1"/>
  <c r="J1107" i="15"/>
  <c r="K1107" i="15" s="1"/>
  <c r="J1108" i="15"/>
  <c r="K1108" i="15" s="1"/>
  <c r="J1109" i="15"/>
  <c r="K1109" i="15" s="1"/>
  <c r="J1110" i="15"/>
  <c r="K1110" i="15" s="1"/>
  <c r="J1111" i="15"/>
  <c r="K1111" i="15" s="1"/>
  <c r="J1112" i="15"/>
  <c r="K1112" i="15" s="1"/>
  <c r="J1113" i="15"/>
  <c r="K1113" i="15" s="1"/>
  <c r="J1114" i="15"/>
  <c r="K1114" i="15" s="1"/>
  <c r="J1115" i="15"/>
  <c r="K1115" i="15" s="1"/>
  <c r="J1116" i="15"/>
  <c r="K1116" i="15" s="1"/>
  <c r="J1117" i="15"/>
  <c r="K1117" i="15" s="1"/>
  <c r="J1118" i="15"/>
  <c r="K1118" i="15" s="1"/>
  <c r="J1119" i="15"/>
  <c r="K1119" i="15" s="1"/>
  <c r="J1120" i="15"/>
  <c r="K1120" i="15" s="1"/>
  <c r="J1121" i="15"/>
  <c r="K1121" i="15" s="1"/>
  <c r="J1122" i="15"/>
  <c r="K1122" i="15" s="1"/>
  <c r="J1123" i="15"/>
  <c r="K1123" i="15" s="1"/>
  <c r="J1124" i="15"/>
  <c r="K1124" i="15" s="1"/>
  <c r="J1125" i="15"/>
  <c r="K1125" i="15" s="1"/>
  <c r="J1126" i="15"/>
  <c r="K1126" i="15" s="1"/>
  <c r="J1127" i="15"/>
  <c r="K1127" i="15" s="1"/>
  <c r="J1128" i="15"/>
  <c r="K1128" i="15" s="1"/>
  <c r="J1129" i="15"/>
  <c r="K1129" i="15" s="1"/>
  <c r="J1130" i="15"/>
  <c r="K1130" i="15" s="1"/>
  <c r="J1131" i="15"/>
  <c r="K1131" i="15" s="1"/>
  <c r="J1132" i="15"/>
  <c r="K1132" i="15" s="1"/>
  <c r="J1133" i="15"/>
  <c r="K1133" i="15" s="1"/>
  <c r="J1134" i="15"/>
  <c r="K1134" i="15" s="1"/>
  <c r="J1135" i="15"/>
  <c r="K1135" i="15" s="1"/>
  <c r="J1136" i="15"/>
  <c r="K1136" i="15" s="1"/>
  <c r="J1137" i="15"/>
  <c r="K1137" i="15" s="1"/>
  <c r="J1138" i="15"/>
  <c r="K1138" i="15" s="1"/>
  <c r="J1139" i="15"/>
  <c r="K1139" i="15" s="1"/>
  <c r="J1140" i="15"/>
  <c r="K1140" i="15" s="1"/>
  <c r="J1141" i="15"/>
  <c r="K1141" i="15" s="1"/>
  <c r="J1142" i="15"/>
  <c r="K1142" i="15" s="1"/>
  <c r="J1143" i="15"/>
  <c r="K1143" i="15" s="1"/>
  <c r="J1144" i="15"/>
  <c r="K1144" i="15" s="1"/>
  <c r="J1145" i="15"/>
  <c r="K1145" i="15" s="1"/>
  <c r="J1146" i="15"/>
  <c r="K1146" i="15" s="1"/>
  <c r="J1147" i="15"/>
  <c r="K1147" i="15" s="1"/>
  <c r="J1148" i="15"/>
  <c r="K1148" i="15" s="1"/>
  <c r="J1149" i="15"/>
  <c r="K1149" i="15" s="1"/>
  <c r="J1150" i="15"/>
  <c r="K1150" i="15" s="1"/>
  <c r="J1151" i="15"/>
  <c r="K1151" i="15" s="1"/>
  <c r="J1152" i="15"/>
  <c r="K1152" i="15" s="1"/>
  <c r="J1153" i="15"/>
  <c r="K1153" i="15" s="1"/>
  <c r="J1154" i="15"/>
  <c r="K1154" i="15" s="1"/>
  <c r="J1155" i="15"/>
  <c r="K1155" i="15" s="1"/>
  <c r="J1156" i="15"/>
  <c r="K1156" i="15" s="1"/>
  <c r="J1157" i="15"/>
  <c r="K1157" i="15" s="1"/>
  <c r="J1158" i="15"/>
  <c r="K1158" i="15" s="1"/>
  <c r="J1159" i="15"/>
  <c r="K1159" i="15" s="1"/>
  <c r="J1160" i="15"/>
  <c r="K1160" i="15" s="1"/>
  <c r="J1161" i="15"/>
  <c r="K1161" i="15" s="1"/>
  <c r="J1162" i="15"/>
  <c r="K1162" i="15" s="1"/>
  <c r="J1163" i="15"/>
  <c r="K1163" i="15" s="1"/>
  <c r="J1164" i="15"/>
  <c r="K1164" i="15" s="1"/>
  <c r="J1165" i="15"/>
  <c r="K1165" i="15" s="1"/>
  <c r="J1166" i="15"/>
  <c r="K1166" i="15" s="1"/>
  <c r="J1167" i="15"/>
  <c r="K1167" i="15" s="1"/>
  <c r="J1168" i="15"/>
  <c r="K1168" i="15" s="1"/>
  <c r="J1169" i="15"/>
  <c r="K1169" i="15" s="1"/>
  <c r="J1170" i="15"/>
  <c r="K1170" i="15" s="1"/>
  <c r="J1171" i="15"/>
  <c r="K1171" i="15" s="1"/>
  <c r="J1172" i="15"/>
  <c r="K1172" i="15" s="1"/>
  <c r="J1173" i="15"/>
  <c r="K1173" i="15" s="1"/>
  <c r="J1174" i="15"/>
  <c r="K1174" i="15" s="1"/>
  <c r="J1175" i="15"/>
  <c r="K1175" i="15" s="1"/>
  <c r="J1176" i="15"/>
  <c r="K1176" i="15" s="1"/>
  <c r="J1177" i="15"/>
  <c r="K1177" i="15" s="1"/>
  <c r="J1178" i="15"/>
  <c r="K1178" i="15" s="1"/>
  <c r="J1179" i="15"/>
  <c r="K1179" i="15" s="1"/>
  <c r="J1180" i="15"/>
  <c r="K1180" i="15" s="1"/>
  <c r="J1181" i="15"/>
  <c r="K1181" i="15" s="1"/>
  <c r="J1182" i="15"/>
  <c r="K1182" i="15" s="1"/>
  <c r="J1183" i="15"/>
  <c r="K1183" i="15" s="1"/>
  <c r="J1184" i="15"/>
  <c r="K1184" i="15" s="1"/>
  <c r="J1185" i="15"/>
  <c r="K1185" i="15" s="1"/>
  <c r="J1186" i="15"/>
  <c r="K1186" i="15" s="1"/>
  <c r="J1187" i="15"/>
  <c r="K1187" i="15" s="1"/>
  <c r="J1188" i="15"/>
  <c r="K1188" i="15" s="1"/>
  <c r="J1189" i="15"/>
  <c r="K1189" i="15" s="1"/>
  <c r="J1190" i="15"/>
  <c r="K1190" i="15" s="1"/>
  <c r="J1191" i="15"/>
  <c r="K1191" i="15" s="1"/>
  <c r="J1192" i="15"/>
  <c r="K1192" i="15" s="1"/>
  <c r="J1193" i="15"/>
  <c r="K1193" i="15" s="1"/>
  <c r="J1194" i="15"/>
  <c r="K1194" i="15" s="1"/>
  <c r="J1195" i="15"/>
  <c r="K1195" i="15" s="1"/>
  <c r="J1196" i="15"/>
  <c r="K1196" i="15" s="1"/>
  <c r="J1197" i="15"/>
  <c r="K1197" i="15" s="1"/>
  <c r="J1198" i="15"/>
  <c r="K1198" i="15" s="1"/>
  <c r="J1199" i="15"/>
  <c r="K1199" i="15" s="1"/>
  <c r="J1200" i="15"/>
  <c r="K1200" i="15" s="1"/>
  <c r="J1201" i="15"/>
  <c r="K1201" i="15" s="1"/>
  <c r="J1202" i="15"/>
  <c r="K1202" i="15" s="1"/>
  <c r="J1203" i="15"/>
  <c r="K1203" i="15" s="1"/>
  <c r="J1204" i="15"/>
  <c r="K1204" i="15" s="1"/>
  <c r="J1205" i="15"/>
  <c r="K1205" i="15" s="1"/>
  <c r="J1206" i="15"/>
  <c r="K1206" i="15" s="1"/>
  <c r="J1207" i="15"/>
  <c r="K1207" i="15" s="1"/>
  <c r="J1208" i="15"/>
  <c r="K1208" i="15" s="1"/>
  <c r="J1209" i="15"/>
  <c r="K1209" i="15" s="1"/>
  <c r="J1210" i="15"/>
  <c r="K1210" i="15" s="1"/>
  <c r="J1211" i="15"/>
  <c r="K1211" i="15" s="1"/>
  <c r="J1212" i="15"/>
  <c r="K1212" i="15" s="1"/>
  <c r="J1213" i="15"/>
  <c r="K1213" i="15" s="1"/>
  <c r="J1214" i="15"/>
  <c r="K1214" i="15" s="1"/>
  <c r="J1215" i="15"/>
  <c r="K1215" i="15" s="1"/>
  <c r="J1216" i="15"/>
  <c r="K1216" i="15" s="1"/>
  <c r="J1217" i="15"/>
  <c r="K1217" i="15" s="1"/>
  <c r="J1218" i="15"/>
  <c r="K1218" i="15" s="1"/>
  <c r="J1219" i="15"/>
  <c r="K1219" i="15" s="1"/>
  <c r="J1220" i="15"/>
  <c r="K1220" i="15" s="1"/>
  <c r="J1221" i="15"/>
  <c r="K1221" i="15" s="1"/>
  <c r="J1222" i="15"/>
  <c r="K1222" i="15" s="1"/>
  <c r="J1223" i="15"/>
  <c r="K1223" i="15" s="1"/>
  <c r="J1224" i="15"/>
  <c r="K1224" i="15" s="1"/>
  <c r="J1225" i="15"/>
  <c r="K1225" i="15" s="1"/>
  <c r="J1226" i="15"/>
  <c r="K1226" i="15" s="1"/>
  <c r="J1227" i="15"/>
  <c r="K1227" i="15" s="1"/>
  <c r="J1228" i="15"/>
  <c r="K1228" i="15" s="1"/>
  <c r="J1229" i="15"/>
  <c r="K1229" i="15" s="1"/>
  <c r="J1230" i="15"/>
  <c r="K1230" i="15" s="1"/>
  <c r="J1231" i="15"/>
  <c r="K1231" i="15" s="1"/>
  <c r="J1232" i="15"/>
  <c r="K1232" i="15" s="1"/>
  <c r="J1233" i="15"/>
  <c r="K1233" i="15" s="1"/>
  <c r="J1234" i="15"/>
  <c r="K1234" i="15" s="1"/>
  <c r="J1235" i="15"/>
  <c r="K1235" i="15" s="1"/>
  <c r="J1236" i="15"/>
  <c r="K1236" i="15" s="1"/>
  <c r="J1237" i="15"/>
  <c r="K1237" i="15" s="1"/>
  <c r="J1238" i="15"/>
  <c r="K1238" i="15" s="1"/>
  <c r="J1239" i="15"/>
  <c r="K1239" i="15" s="1"/>
  <c r="J1240" i="15"/>
  <c r="K1240" i="15" s="1"/>
  <c r="J1241" i="15"/>
  <c r="K1241" i="15" s="1"/>
  <c r="J1242" i="15"/>
  <c r="K1242" i="15" s="1"/>
  <c r="J1243" i="15"/>
  <c r="K1243" i="15" s="1"/>
  <c r="J1244" i="15"/>
  <c r="K1244" i="15" s="1"/>
  <c r="J1245" i="15"/>
  <c r="K1245" i="15" s="1"/>
  <c r="J1246" i="15"/>
  <c r="K1246" i="15" s="1"/>
  <c r="J1247" i="15"/>
  <c r="K1247" i="15" s="1"/>
  <c r="J1248" i="15"/>
  <c r="K1248" i="15" s="1"/>
  <c r="J1249" i="15"/>
  <c r="K1249" i="15" s="1"/>
  <c r="J1250" i="15"/>
  <c r="K1250" i="15" s="1"/>
  <c r="J1251" i="15"/>
  <c r="K1251" i="15" s="1"/>
  <c r="J1252" i="15"/>
  <c r="K1252" i="15" s="1"/>
  <c r="J1253" i="15"/>
  <c r="K1253" i="15" s="1"/>
  <c r="J1254" i="15"/>
  <c r="K1254" i="15" s="1"/>
  <c r="J1255" i="15"/>
  <c r="K1255" i="15" s="1"/>
  <c r="J1256" i="15"/>
  <c r="K1256" i="15" s="1"/>
  <c r="J1257" i="15"/>
  <c r="K1257" i="15" s="1"/>
  <c r="J1258" i="15"/>
  <c r="K1258" i="15" s="1"/>
  <c r="J1259" i="15"/>
  <c r="K1259" i="15" s="1"/>
  <c r="J1260" i="15"/>
  <c r="K1260" i="15" s="1"/>
  <c r="J1261" i="15"/>
  <c r="K1261" i="15" s="1"/>
  <c r="J1262" i="15"/>
  <c r="K1262" i="15" s="1"/>
  <c r="J1263" i="15"/>
  <c r="K1263" i="15" s="1"/>
  <c r="J1264" i="15"/>
  <c r="K1264" i="15" s="1"/>
  <c r="J1265" i="15"/>
  <c r="K1265" i="15" s="1"/>
  <c r="J1266" i="15"/>
  <c r="K1266" i="15" s="1"/>
  <c r="J1267" i="15"/>
  <c r="K1267" i="15" s="1"/>
  <c r="J1268" i="15"/>
  <c r="K1268" i="15" s="1"/>
  <c r="J1269" i="15"/>
  <c r="K1269" i="15" s="1"/>
  <c r="J1270" i="15"/>
  <c r="K1270" i="15" s="1"/>
  <c r="J1271" i="15"/>
  <c r="K1271" i="15" s="1"/>
  <c r="J1272" i="15"/>
  <c r="K1272" i="15" s="1"/>
  <c r="J1273" i="15"/>
  <c r="K1273" i="15" s="1"/>
  <c r="J1274" i="15"/>
  <c r="K1274" i="15" s="1"/>
  <c r="J1275" i="15"/>
  <c r="K1275" i="15" s="1"/>
  <c r="J1276" i="15"/>
  <c r="K1276" i="15" s="1"/>
  <c r="J1277" i="15"/>
  <c r="K1277" i="15" s="1"/>
  <c r="J1278" i="15"/>
  <c r="K1278" i="15" s="1"/>
  <c r="J1279" i="15"/>
  <c r="K1279" i="15" s="1"/>
  <c r="J1280" i="15"/>
  <c r="K1280" i="15" s="1"/>
  <c r="J1281" i="15"/>
  <c r="K1281" i="15" s="1"/>
  <c r="J1282" i="15"/>
  <c r="K1282" i="15" s="1"/>
  <c r="J1283" i="15"/>
  <c r="K1283" i="15" s="1"/>
  <c r="J1284" i="15"/>
  <c r="K1284" i="15" s="1"/>
  <c r="J1285" i="15"/>
  <c r="K1285" i="15" s="1"/>
  <c r="J1286" i="15"/>
  <c r="K1286" i="15" s="1"/>
  <c r="J1287" i="15"/>
  <c r="K1287" i="15" s="1"/>
  <c r="J1288" i="15"/>
  <c r="K1288" i="15" s="1"/>
  <c r="J1289" i="15"/>
  <c r="K1289" i="15" s="1"/>
  <c r="J1290" i="15"/>
  <c r="K1290" i="15" s="1"/>
  <c r="J1291" i="15"/>
  <c r="K1291" i="15" s="1"/>
  <c r="J1292" i="15"/>
  <c r="K1292" i="15" s="1"/>
  <c r="J1293" i="15"/>
  <c r="K1293" i="15" s="1"/>
  <c r="J1294" i="15"/>
  <c r="K1294" i="15" s="1"/>
  <c r="J1295" i="15"/>
  <c r="K1295" i="15" s="1"/>
  <c r="J1296" i="15"/>
  <c r="K1296" i="15" s="1"/>
  <c r="J1297" i="15"/>
  <c r="K1297" i="15" s="1"/>
  <c r="J1298" i="15"/>
  <c r="K1298" i="15" s="1"/>
  <c r="J1299" i="15"/>
  <c r="K1299" i="15" s="1"/>
  <c r="J1300" i="15"/>
  <c r="K1300" i="15" s="1"/>
  <c r="J1301" i="15"/>
  <c r="K1301" i="15" s="1"/>
  <c r="J1302" i="15"/>
  <c r="K1302" i="15" s="1"/>
  <c r="J1303" i="15"/>
  <c r="K1303" i="15" s="1"/>
  <c r="J1304" i="15"/>
  <c r="K1304" i="15" s="1"/>
  <c r="J1305" i="15"/>
  <c r="K1305" i="15" s="1"/>
  <c r="J1306" i="15"/>
  <c r="K1306" i="15" s="1"/>
  <c r="J1307" i="15"/>
  <c r="K1307" i="15" s="1"/>
  <c r="J1308" i="15"/>
  <c r="K1308" i="15" s="1"/>
  <c r="J1309" i="15"/>
  <c r="K1309" i="15" s="1"/>
  <c r="J1310" i="15"/>
  <c r="K1310" i="15" s="1"/>
  <c r="J1311" i="15"/>
  <c r="K1311" i="15" s="1"/>
  <c r="J1312" i="15"/>
  <c r="K1312" i="15" s="1"/>
  <c r="J1313" i="15"/>
  <c r="K1313" i="15" s="1"/>
  <c r="J1314" i="15"/>
  <c r="K1314" i="15" s="1"/>
  <c r="J1315" i="15"/>
  <c r="K1315" i="15" s="1"/>
  <c r="J1316" i="15"/>
  <c r="K1316" i="15" s="1"/>
  <c r="J1317" i="15"/>
  <c r="K1317" i="15" s="1"/>
  <c r="J1318" i="15"/>
  <c r="K1318" i="15" s="1"/>
  <c r="J1319" i="15"/>
  <c r="K1319" i="15" s="1"/>
  <c r="J1320" i="15"/>
  <c r="K1320" i="15" s="1"/>
  <c r="J1321" i="15"/>
  <c r="K1321" i="15" s="1"/>
  <c r="J1322" i="15"/>
  <c r="K1322" i="15" s="1"/>
  <c r="J1323" i="15"/>
  <c r="K1323" i="15" s="1"/>
  <c r="J1324" i="15"/>
  <c r="K1324" i="15" s="1"/>
  <c r="J1325" i="15"/>
  <c r="K1325" i="15" s="1"/>
  <c r="J1326" i="15"/>
  <c r="K1326" i="15" s="1"/>
  <c r="J1327" i="15"/>
  <c r="K1327" i="15" s="1"/>
  <c r="J1328" i="15"/>
  <c r="K1328" i="15" s="1"/>
  <c r="J1329" i="15"/>
  <c r="K1329" i="15" s="1"/>
  <c r="J1330" i="15"/>
  <c r="K1330" i="15" s="1"/>
  <c r="J1331" i="15"/>
  <c r="K1331" i="15" s="1"/>
  <c r="J1332" i="15"/>
  <c r="K1332" i="15" s="1"/>
  <c r="J1333" i="15"/>
  <c r="K1333" i="15" s="1"/>
  <c r="J1334" i="15"/>
  <c r="K1334" i="15" s="1"/>
  <c r="J1335" i="15"/>
  <c r="K1335" i="15" s="1"/>
  <c r="J1336" i="15"/>
  <c r="K1336" i="15" s="1"/>
  <c r="J1337" i="15"/>
  <c r="K1337" i="15" s="1"/>
  <c r="J1338" i="15"/>
  <c r="K1338" i="15" s="1"/>
  <c r="J1339" i="15"/>
  <c r="K1339" i="15" s="1"/>
  <c r="J1340" i="15"/>
  <c r="K1340" i="15" s="1"/>
  <c r="J1341" i="15"/>
  <c r="K1341" i="15" s="1"/>
  <c r="J1342" i="15"/>
  <c r="K1342" i="15" s="1"/>
  <c r="J1343" i="15"/>
  <c r="K1343" i="15" s="1"/>
  <c r="J1344" i="15"/>
  <c r="K1344" i="15" s="1"/>
  <c r="J1345" i="15"/>
  <c r="K1345" i="15" s="1"/>
  <c r="J1346" i="15"/>
  <c r="K1346" i="15" s="1"/>
  <c r="J1347" i="15"/>
  <c r="K1347" i="15" s="1"/>
  <c r="J1348" i="15"/>
  <c r="K1348" i="15" s="1"/>
  <c r="J1349" i="15"/>
  <c r="K1349" i="15" s="1"/>
  <c r="J1350" i="15"/>
  <c r="K1350" i="15" s="1"/>
  <c r="J1351" i="15"/>
  <c r="K1351" i="15" s="1"/>
  <c r="J1352" i="15"/>
  <c r="K1352" i="15" s="1"/>
  <c r="J1353" i="15"/>
  <c r="K1353" i="15" s="1"/>
  <c r="J1354" i="15"/>
  <c r="K1354" i="15" s="1"/>
  <c r="J1355" i="15"/>
  <c r="K1355" i="15" s="1"/>
  <c r="J1356" i="15"/>
  <c r="K1356" i="15" s="1"/>
  <c r="J1357" i="15"/>
  <c r="K1357" i="15" s="1"/>
  <c r="J1358" i="15"/>
  <c r="K1358" i="15" s="1"/>
  <c r="J1359" i="15"/>
  <c r="K1359" i="15" s="1"/>
  <c r="J1360" i="15"/>
  <c r="K1360" i="15" s="1"/>
  <c r="J1361" i="15"/>
  <c r="K1361" i="15" s="1"/>
  <c r="J1362" i="15"/>
  <c r="K1362" i="15" s="1"/>
  <c r="J1363" i="15"/>
  <c r="K1363" i="15" s="1"/>
  <c r="J1364" i="15"/>
  <c r="K1364" i="15" s="1"/>
  <c r="J1365" i="15"/>
  <c r="K1365" i="15" s="1"/>
  <c r="J1366" i="15"/>
  <c r="K1366" i="15" s="1"/>
  <c r="J1367" i="15"/>
  <c r="K1367" i="15" s="1"/>
  <c r="J1368" i="15"/>
  <c r="K1368" i="15" s="1"/>
  <c r="J1369" i="15"/>
  <c r="K1369" i="15" s="1"/>
  <c r="J1370" i="15"/>
  <c r="K1370" i="15" s="1"/>
  <c r="J1371" i="15"/>
  <c r="K1371" i="15" s="1"/>
  <c r="J1372" i="15"/>
  <c r="K1372" i="15" s="1"/>
  <c r="J1373" i="15"/>
  <c r="K1373" i="15" s="1"/>
  <c r="J1374" i="15"/>
  <c r="K1374" i="15" s="1"/>
  <c r="J1375" i="15"/>
  <c r="K1375" i="15" s="1"/>
  <c r="J1376" i="15"/>
  <c r="K1376" i="15" s="1"/>
  <c r="J1377" i="15"/>
  <c r="K1377" i="15" s="1"/>
  <c r="J1378" i="15"/>
  <c r="K1378" i="15" s="1"/>
  <c r="J1379" i="15"/>
  <c r="K1379" i="15" s="1"/>
  <c r="J1380" i="15"/>
  <c r="K1380" i="15" s="1"/>
  <c r="J1381" i="15"/>
  <c r="K1381" i="15" s="1"/>
  <c r="J1382" i="15"/>
  <c r="K1382" i="15" s="1"/>
  <c r="J1383" i="15"/>
  <c r="K1383" i="15" s="1"/>
  <c r="J1384" i="15"/>
  <c r="K1384" i="15" s="1"/>
  <c r="J1385" i="15"/>
  <c r="K1385" i="15" s="1"/>
  <c r="J1386" i="15"/>
  <c r="K1386" i="15" s="1"/>
  <c r="J1387" i="15"/>
  <c r="K1387" i="15" s="1"/>
  <c r="J1388" i="15"/>
  <c r="K1388" i="15" s="1"/>
  <c r="J1389" i="15"/>
  <c r="K1389" i="15" s="1"/>
  <c r="J1390" i="15"/>
  <c r="K1390" i="15" s="1"/>
  <c r="J1391" i="15"/>
  <c r="K1391" i="15" s="1"/>
  <c r="J1392" i="15"/>
  <c r="K1392" i="15" s="1"/>
  <c r="J1393" i="15"/>
  <c r="K1393" i="15" s="1"/>
  <c r="J1394" i="15"/>
  <c r="K1394" i="15" s="1"/>
  <c r="J1395" i="15"/>
  <c r="K1395" i="15" s="1"/>
  <c r="J1396" i="15"/>
  <c r="K1396" i="15" s="1"/>
  <c r="J1397" i="15"/>
  <c r="K1397" i="15" s="1"/>
  <c r="J1398" i="15"/>
  <c r="K1398" i="15" s="1"/>
  <c r="J1399" i="15"/>
  <c r="K1399" i="15" s="1"/>
  <c r="J1400" i="15"/>
  <c r="K1400" i="15" s="1"/>
  <c r="J1401" i="15"/>
  <c r="K1401" i="15" s="1"/>
  <c r="J1402" i="15"/>
  <c r="K1402" i="15" s="1"/>
  <c r="J1403" i="15"/>
  <c r="K1403" i="15" s="1"/>
  <c r="J1404" i="15"/>
  <c r="K1404" i="15" s="1"/>
  <c r="J1405" i="15"/>
  <c r="K1405" i="15" s="1"/>
  <c r="J1406" i="15"/>
  <c r="K1406" i="15" s="1"/>
  <c r="J1407" i="15"/>
  <c r="K1407" i="15" s="1"/>
  <c r="J1408" i="15"/>
  <c r="K1408" i="15" s="1"/>
  <c r="J1409" i="15"/>
  <c r="K1409" i="15" s="1"/>
  <c r="J1410" i="15"/>
  <c r="K1410" i="15" s="1"/>
  <c r="J1411" i="15"/>
  <c r="K1411" i="15" s="1"/>
  <c r="J1412" i="15"/>
  <c r="K1412" i="15" s="1"/>
  <c r="J1413" i="15"/>
  <c r="K1413" i="15" s="1"/>
  <c r="J1414" i="15"/>
  <c r="K1414" i="15" s="1"/>
  <c r="J1415" i="15"/>
  <c r="K1415" i="15" s="1"/>
  <c r="J1416" i="15"/>
  <c r="K1416" i="15" s="1"/>
  <c r="J1417" i="15"/>
  <c r="K1417" i="15" s="1"/>
  <c r="J1418" i="15"/>
  <c r="K1418" i="15" s="1"/>
  <c r="J1419" i="15"/>
  <c r="K1419" i="15" s="1"/>
  <c r="J1420" i="15"/>
  <c r="K1420" i="15" s="1"/>
  <c r="J1421" i="15"/>
  <c r="K1421" i="15" s="1"/>
  <c r="J1422" i="15"/>
  <c r="K1422" i="15" s="1"/>
  <c r="J1423" i="15"/>
  <c r="K1423" i="15" s="1"/>
  <c r="J1424" i="15"/>
  <c r="K1424" i="15" s="1"/>
  <c r="J1425" i="15"/>
  <c r="K1425" i="15" s="1"/>
  <c r="J1426" i="15"/>
  <c r="K1426" i="15" s="1"/>
  <c r="J1427" i="15"/>
  <c r="K1427" i="15" s="1"/>
  <c r="J1428" i="15"/>
  <c r="K1428" i="15" s="1"/>
  <c r="J1429" i="15"/>
  <c r="K1429" i="15" s="1"/>
  <c r="J1430" i="15"/>
  <c r="K1430" i="15" s="1"/>
  <c r="J1431" i="15"/>
  <c r="K1431" i="15" s="1"/>
  <c r="J1432" i="15"/>
  <c r="K1432" i="15" s="1"/>
  <c r="J1433" i="15"/>
  <c r="K1433" i="15" s="1"/>
  <c r="J1434" i="15"/>
  <c r="K1434" i="15" s="1"/>
  <c r="J1435" i="15"/>
  <c r="K1435" i="15" s="1"/>
  <c r="J1436" i="15"/>
  <c r="K1436" i="15" s="1"/>
  <c r="J1437" i="15"/>
  <c r="K1437" i="15" s="1"/>
  <c r="J1438" i="15"/>
  <c r="K1438" i="15" s="1"/>
  <c r="J1439" i="15"/>
  <c r="K1439" i="15" s="1"/>
  <c r="J1440" i="15"/>
  <c r="K1440" i="15" s="1"/>
  <c r="J1441" i="15"/>
  <c r="K1441" i="15" s="1"/>
  <c r="J1442" i="15"/>
  <c r="K1442" i="15" s="1"/>
  <c r="J1443" i="15"/>
  <c r="K1443" i="15" s="1"/>
  <c r="J1444" i="15"/>
  <c r="K1444" i="15" s="1"/>
  <c r="J1445" i="15"/>
  <c r="K1445" i="15" s="1"/>
  <c r="J1446" i="15"/>
  <c r="K1446" i="15" s="1"/>
  <c r="J1447" i="15"/>
  <c r="K1447" i="15" s="1"/>
  <c r="J1448" i="15"/>
  <c r="K1448" i="15" s="1"/>
  <c r="J1449" i="15"/>
  <c r="K1449" i="15" s="1"/>
  <c r="J1450" i="15"/>
  <c r="K1450" i="15" s="1"/>
  <c r="J1451" i="15"/>
  <c r="K1451" i="15" s="1"/>
  <c r="J1452" i="15"/>
  <c r="K1452" i="15" s="1"/>
  <c r="J1453" i="15"/>
  <c r="K1453" i="15" s="1"/>
  <c r="J1454" i="15"/>
  <c r="K1454" i="15" s="1"/>
  <c r="J1455" i="15"/>
  <c r="K1455" i="15" s="1"/>
  <c r="J1456" i="15"/>
  <c r="K1456" i="15" s="1"/>
  <c r="J1457" i="15"/>
  <c r="K1457" i="15" s="1"/>
  <c r="J1458" i="15"/>
  <c r="K1458" i="15" s="1"/>
  <c r="J1459" i="15"/>
  <c r="K1459" i="15" s="1"/>
  <c r="J1460" i="15"/>
  <c r="K1460" i="15" s="1"/>
  <c r="J1461" i="15"/>
  <c r="K1461" i="15" s="1"/>
  <c r="J1462" i="15"/>
  <c r="K1462" i="15" s="1"/>
  <c r="J1463" i="15"/>
  <c r="K1463" i="15" s="1"/>
  <c r="J1464" i="15"/>
  <c r="K1464" i="15" s="1"/>
  <c r="J1465" i="15"/>
  <c r="K1465" i="15" s="1"/>
  <c r="J1466" i="15"/>
  <c r="K1466" i="15" s="1"/>
  <c r="J1467" i="15"/>
  <c r="K1467" i="15" s="1"/>
  <c r="J1468" i="15"/>
  <c r="K1468" i="15" s="1"/>
  <c r="J1469" i="15"/>
  <c r="K1469" i="15" s="1"/>
  <c r="J1470" i="15"/>
  <c r="K1470" i="15" s="1"/>
  <c r="J1471" i="15"/>
  <c r="K1471" i="15" s="1"/>
  <c r="J1472" i="15"/>
  <c r="K1472" i="15" s="1"/>
  <c r="J1473" i="15"/>
  <c r="K1473" i="15" s="1"/>
  <c r="J1474" i="15"/>
  <c r="K1474" i="15" s="1"/>
  <c r="J1475" i="15"/>
  <c r="K1475" i="15" s="1"/>
  <c r="J1476" i="15"/>
  <c r="K1476" i="15" s="1"/>
  <c r="J1477" i="15"/>
  <c r="K1477" i="15" s="1"/>
  <c r="J1478" i="15"/>
  <c r="K1478" i="15" s="1"/>
  <c r="J1479" i="15"/>
  <c r="K1479" i="15" s="1"/>
  <c r="J1480" i="15"/>
  <c r="K1480" i="15" s="1"/>
  <c r="J1481" i="15"/>
  <c r="K1481" i="15" s="1"/>
  <c r="J1482" i="15"/>
  <c r="K1482" i="15" s="1"/>
  <c r="J1483" i="15"/>
  <c r="K1483" i="15" s="1"/>
  <c r="J1484" i="15"/>
  <c r="K1484" i="15" s="1"/>
  <c r="J1485" i="15"/>
  <c r="K1485" i="15" s="1"/>
  <c r="J1486" i="15"/>
  <c r="K1486" i="15" s="1"/>
  <c r="J1487" i="15"/>
  <c r="K1487" i="15" s="1"/>
  <c r="J1488" i="15"/>
  <c r="K1488" i="15" s="1"/>
  <c r="J1489" i="15"/>
  <c r="K1489" i="15" s="1"/>
  <c r="J1490" i="15"/>
  <c r="K1490" i="15" s="1"/>
  <c r="J1491" i="15"/>
  <c r="K1491" i="15" s="1"/>
  <c r="J1492" i="15"/>
  <c r="K1492" i="15" s="1"/>
  <c r="J1493" i="15"/>
  <c r="K1493" i="15" s="1"/>
  <c r="J1494" i="15"/>
  <c r="K1494" i="15" s="1"/>
  <c r="J1495" i="15"/>
  <c r="K1495" i="15" s="1"/>
  <c r="J1496" i="15"/>
  <c r="K1496" i="15" s="1"/>
  <c r="J1497" i="15"/>
  <c r="K1497" i="15" s="1"/>
  <c r="J1498" i="15"/>
  <c r="K1498" i="15" s="1"/>
  <c r="J1499" i="15"/>
  <c r="K1499" i="15" s="1"/>
  <c r="J1500" i="15"/>
  <c r="K1500" i="15" s="1"/>
  <c r="J1501" i="15"/>
  <c r="K1501" i="15" s="1"/>
  <c r="J1502" i="15"/>
  <c r="K1502" i="15" s="1"/>
  <c r="J1503" i="15"/>
  <c r="K1503" i="15" s="1"/>
  <c r="J1504" i="15"/>
  <c r="K1504" i="15" s="1"/>
  <c r="J1505" i="15"/>
  <c r="K1505" i="15" s="1"/>
  <c r="J1506" i="15"/>
  <c r="K1506" i="15" s="1"/>
  <c r="J1507" i="15"/>
  <c r="K1507" i="15" s="1"/>
  <c r="J1508" i="15"/>
  <c r="K1508" i="15" s="1"/>
  <c r="J1509" i="15"/>
  <c r="K1509" i="15" s="1"/>
  <c r="J1510" i="15"/>
  <c r="K1510" i="15" s="1"/>
  <c r="J1511" i="15"/>
  <c r="K1511" i="15" s="1"/>
  <c r="J1512" i="15"/>
  <c r="K1512" i="15" s="1"/>
  <c r="J1513" i="15"/>
  <c r="K1513" i="15" s="1"/>
  <c r="J1514" i="15"/>
  <c r="K1514" i="15" s="1"/>
  <c r="I20" i="15"/>
  <c r="I39" i="13" s="1"/>
  <c r="I21" i="15"/>
  <c r="I40" i="13" s="1"/>
  <c r="I22" i="15"/>
  <c r="I41" i="13" s="1"/>
  <c r="I23" i="15"/>
  <c r="I42" i="13" s="1"/>
  <c r="I24" i="15"/>
  <c r="I43" i="13" s="1"/>
  <c r="I25" i="15"/>
  <c r="I44" i="13" s="1"/>
  <c r="I26" i="15"/>
  <c r="I45" i="13" s="1"/>
  <c r="I27" i="15"/>
  <c r="I46" i="13" s="1"/>
  <c r="I28" i="15"/>
  <c r="I47" i="13" s="1"/>
  <c r="I29" i="15"/>
  <c r="I48" i="13" s="1"/>
  <c r="I30" i="15"/>
  <c r="I49" i="13" s="1"/>
  <c r="I31" i="15"/>
  <c r="I50" i="13" s="1"/>
  <c r="I32" i="15"/>
  <c r="I51" i="13" s="1"/>
  <c r="I33" i="15"/>
  <c r="I52" i="13" s="1"/>
  <c r="I34" i="15"/>
  <c r="I53" i="13" s="1"/>
  <c r="I35" i="15"/>
  <c r="I54" i="13" s="1"/>
  <c r="I36" i="15"/>
  <c r="I55" i="13" s="1"/>
  <c r="I37" i="15"/>
  <c r="I56" i="13" s="1"/>
  <c r="I38" i="15"/>
  <c r="I57" i="13" s="1"/>
  <c r="I39" i="15"/>
  <c r="I58" i="13" s="1"/>
  <c r="I40" i="15"/>
  <c r="I59" i="13" s="1"/>
  <c r="I41" i="15"/>
  <c r="I60" i="13" s="1"/>
  <c r="I42" i="15"/>
  <c r="I61" i="13" s="1"/>
  <c r="I43" i="15"/>
  <c r="I62" i="13" s="1"/>
  <c r="I44" i="15"/>
  <c r="I63" i="13" s="1"/>
  <c r="I45" i="15"/>
  <c r="I64" i="13" s="1"/>
  <c r="I46" i="15"/>
  <c r="I65" i="13" s="1"/>
  <c r="I47" i="15"/>
  <c r="I66" i="13" s="1"/>
  <c r="I48" i="15"/>
  <c r="I67" i="13" s="1"/>
  <c r="I49" i="15"/>
  <c r="I68" i="13" s="1"/>
  <c r="I50" i="15"/>
  <c r="I69" i="13" s="1"/>
  <c r="I51" i="15"/>
  <c r="I70" i="13" s="1"/>
  <c r="I52" i="15"/>
  <c r="I71" i="13" s="1"/>
  <c r="I53" i="15"/>
  <c r="I72" i="13" s="1"/>
  <c r="I54" i="15"/>
  <c r="I73" i="13" s="1"/>
  <c r="I55" i="15"/>
  <c r="I74" i="13" s="1"/>
  <c r="I56" i="15"/>
  <c r="I75" i="13" s="1"/>
  <c r="I57" i="15"/>
  <c r="I76" i="13" s="1"/>
  <c r="I58" i="15"/>
  <c r="I77" i="13" s="1"/>
  <c r="I59" i="15"/>
  <c r="I78" i="13" s="1"/>
  <c r="I60" i="15"/>
  <c r="I79" i="13" s="1"/>
  <c r="I61" i="15"/>
  <c r="I80" i="13" s="1"/>
  <c r="I62" i="15"/>
  <c r="I81" i="13" s="1"/>
  <c r="I63" i="15"/>
  <c r="I82" i="13" s="1"/>
  <c r="I64" i="15"/>
  <c r="I83" i="13" s="1"/>
  <c r="I65" i="15"/>
  <c r="I84" i="13" s="1"/>
  <c r="I66" i="15"/>
  <c r="I85" i="13" s="1"/>
  <c r="I67" i="15"/>
  <c r="I86" i="13" s="1"/>
  <c r="I68" i="15"/>
  <c r="I87" i="13" s="1"/>
  <c r="I69" i="15"/>
  <c r="I88" i="13" s="1"/>
  <c r="I70" i="15"/>
  <c r="I89" i="13" s="1"/>
  <c r="I71" i="15"/>
  <c r="I90" i="13" s="1"/>
  <c r="I72" i="15"/>
  <c r="I91" i="13" s="1"/>
  <c r="I73" i="15"/>
  <c r="I92" i="13" s="1"/>
  <c r="I74" i="15"/>
  <c r="I93" i="13" s="1"/>
  <c r="I75" i="15"/>
  <c r="I94" i="13" s="1"/>
  <c r="I76" i="15"/>
  <c r="I95" i="13" s="1"/>
  <c r="I77" i="15"/>
  <c r="I96" i="13" s="1"/>
  <c r="I78" i="15"/>
  <c r="I97" i="13" s="1"/>
  <c r="I79" i="15"/>
  <c r="I98" i="13" s="1"/>
  <c r="I80" i="15"/>
  <c r="I99" i="13" s="1"/>
  <c r="I81" i="15"/>
  <c r="I100" i="13" s="1"/>
  <c r="I82" i="15"/>
  <c r="I101" i="13" s="1"/>
  <c r="I83" i="15"/>
  <c r="I102" i="13" s="1"/>
  <c r="I84" i="15"/>
  <c r="I103" i="13" s="1"/>
  <c r="I85" i="15"/>
  <c r="I104" i="13" s="1"/>
  <c r="I86" i="15"/>
  <c r="I105" i="13" s="1"/>
  <c r="I87" i="15"/>
  <c r="I106" i="13" s="1"/>
  <c r="I88" i="15"/>
  <c r="I107" i="13" s="1"/>
  <c r="I89" i="15"/>
  <c r="I108" i="13" s="1"/>
  <c r="I90" i="15"/>
  <c r="I109" i="13" s="1"/>
  <c r="I91" i="15"/>
  <c r="I110" i="13" s="1"/>
  <c r="I92" i="15"/>
  <c r="I111" i="13" s="1"/>
  <c r="I93" i="15"/>
  <c r="I112" i="13" s="1"/>
  <c r="I94" i="15"/>
  <c r="I113" i="13" s="1"/>
  <c r="I95" i="15"/>
  <c r="I114" i="13" s="1"/>
  <c r="I96" i="15"/>
  <c r="I115" i="13" s="1"/>
  <c r="I97" i="15"/>
  <c r="I116" i="13" s="1"/>
  <c r="I98" i="15"/>
  <c r="I117" i="13" s="1"/>
  <c r="I99" i="15"/>
  <c r="I118" i="13" s="1"/>
  <c r="I100" i="15"/>
  <c r="I119" i="13" s="1"/>
  <c r="I101" i="15"/>
  <c r="I120" i="13" s="1"/>
  <c r="I102" i="15"/>
  <c r="I121" i="13" s="1"/>
  <c r="I103" i="15"/>
  <c r="I122" i="13" s="1"/>
  <c r="I104" i="15"/>
  <c r="I123" i="13" s="1"/>
  <c r="I105" i="15"/>
  <c r="I124" i="13" s="1"/>
  <c r="I106" i="15"/>
  <c r="I125" i="13" s="1"/>
  <c r="I107" i="15"/>
  <c r="I126" i="13" s="1"/>
  <c r="I108" i="15"/>
  <c r="I127" i="13" s="1"/>
  <c r="I109" i="15"/>
  <c r="I128" i="13" s="1"/>
  <c r="I110" i="15"/>
  <c r="I129" i="13" s="1"/>
  <c r="I111" i="15"/>
  <c r="I130" i="13" s="1"/>
  <c r="I112" i="15"/>
  <c r="I131" i="13" s="1"/>
  <c r="I113" i="15"/>
  <c r="I132" i="13" s="1"/>
  <c r="I114" i="15"/>
  <c r="I133" i="13" s="1"/>
  <c r="I115" i="15"/>
  <c r="I134" i="13" s="1"/>
  <c r="I116" i="15"/>
  <c r="I135" i="13" s="1"/>
  <c r="I117" i="15"/>
  <c r="I136" i="13" s="1"/>
  <c r="I118" i="15"/>
  <c r="I137" i="13" s="1"/>
  <c r="I119" i="15"/>
  <c r="I138" i="13" s="1"/>
  <c r="I120" i="15"/>
  <c r="I139" i="13" s="1"/>
  <c r="I121" i="15"/>
  <c r="I140" i="13" s="1"/>
  <c r="I122" i="15"/>
  <c r="I141" i="13" s="1"/>
  <c r="I123" i="15"/>
  <c r="I142" i="13" s="1"/>
  <c r="I124" i="15"/>
  <c r="I143" i="13" s="1"/>
  <c r="I125" i="15"/>
  <c r="I144" i="13" s="1"/>
  <c r="I126" i="15"/>
  <c r="I145" i="13" s="1"/>
  <c r="I127" i="15"/>
  <c r="I146" i="13" s="1"/>
  <c r="I128" i="15"/>
  <c r="I147" i="13" s="1"/>
  <c r="I129" i="15"/>
  <c r="I148" i="13" s="1"/>
  <c r="I130" i="15"/>
  <c r="I149" i="13" s="1"/>
  <c r="I131" i="15"/>
  <c r="I150" i="13" s="1"/>
  <c r="I132" i="15"/>
  <c r="I151" i="13" s="1"/>
  <c r="I133" i="15"/>
  <c r="I152" i="13" s="1"/>
  <c r="I134" i="15"/>
  <c r="I153" i="13" s="1"/>
  <c r="I135" i="15"/>
  <c r="I154" i="13" s="1"/>
  <c r="I136" i="15"/>
  <c r="I155" i="13" s="1"/>
  <c r="I137" i="15"/>
  <c r="I156" i="13" s="1"/>
  <c r="I138" i="15"/>
  <c r="I157" i="13" s="1"/>
  <c r="I139" i="15"/>
  <c r="I158" i="13" s="1"/>
  <c r="I140" i="15"/>
  <c r="I159" i="13" s="1"/>
  <c r="I141" i="15"/>
  <c r="I160" i="13" s="1"/>
  <c r="I142" i="15"/>
  <c r="I161" i="13" s="1"/>
  <c r="I143" i="15"/>
  <c r="I162" i="13" s="1"/>
  <c r="I144" i="15"/>
  <c r="I163" i="13" s="1"/>
  <c r="I145" i="15"/>
  <c r="I164" i="13" s="1"/>
  <c r="I146" i="15"/>
  <c r="I165" i="13" s="1"/>
  <c r="I147" i="15"/>
  <c r="I166" i="13" s="1"/>
  <c r="I148" i="15"/>
  <c r="I167" i="13" s="1"/>
  <c r="I149" i="15"/>
  <c r="I168" i="13" s="1"/>
  <c r="I150" i="15"/>
  <c r="I169" i="13" s="1"/>
  <c r="I151" i="15"/>
  <c r="I170" i="13" s="1"/>
  <c r="I152" i="15"/>
  <c r="I171" i="13" s="1"/>
  <c r="I153" i="15"/>
  <c r="I172" i="13" s="1"/>
  <c r="I154" i="15"/>
  <c r="I173" i="13" s="1"/>
  <c r="I155" i="15"/>
  <c r="I174" i="13" s="1"/>
  <c r="I156" i="15"/>
  <c r="I175" i="13" s="1"/>
  <c r="I157" i="15"/>
  <c r="I176" i="13" s="1"/>
  <c r="I158" i="15"/>
  <c r="I177" i="13" s="1"/>
  <c r="I159" i="15"/>
  <c r="I178" i="13" s="1"/>
  <c r="I160" i="15"/>
  <c r="I179" i="13" s="1"/>
  <c r="I161" i="15"/>
  <c r="I180" i="13" s="1"/>
  <c r="I162" i="15"/>
  <c r="I181" i="13" s="1"/>
  <c r="I163" i="15"/>
  <c r="I182" i="13" s="1"/>
  <c r="I164" i="15"/>
  <c r="I183" i="13" s="1"/>
  <c r="I165" i="15"/>
  <c r="I184" i="13" s="1"/>
  <c r="I166" i="15"/>
  <c r="I185" i="13" s="1"/>
  <c r="I167" i="15"/>
  <c r="I186" i="13" s="1"/>
  <c r="I168" i="15"/>
  <c r="I187" i="13" s="1"/>
  <c r="I169" i="15"/>
  <c r="I188" i="13" s="1"/>
  <c r="I170" i="15"/>
  <c r="I189" i="13" s="1"/>
  <c r="I171" i="15"/>
  <c r="I190" i="13" s="1"/>
  <c r="I172" i="15"/>
  <c r="I191" i="13" s="1"/>
  <c r="I173" i="15"/>
  <c r="I192" i="13" s="1"/>
  <c r="I174" i="15"/>
  <c r="I193" i="13" s="1"/>
  <c r="I175" i="15"/>
  <c r="I194" i="13" s="1"/>
  <c r="I176" i="15"/>
  <c r="I195" i="13" s="1"/>
  <c r="I177" i="15"/>
  <c r="I196" i="13" s="1"/>
  <c r="I178" i="15"/>
  <c r="I197" i="13" s="1"/>
  <c r="I179" i="15"/>
  <c r="I198" i="13" s="1"/>
  <c r="I180" i="15"/>
  <c r="I199" i="13" s="1"/>
  <c r="I181" i="15"/>
  <c r="I200" i="13" s="1"/>
  <c r="I182" i="15"/>
  <c r="I201" i="13" s="1"/>
  <c r="I183" i="15"/>
  <c r="I202" i="13" s="1"/>
  <c r="I184" i="15"/>
  <c r="I203" i="13" s="1"/>
  <c r="I185" i="15"/>
  <c r="I204" i="13" s="1"/>
  <c r="I186" i="15"/>
  <c r="I205" i="13" s="1"/>
  <c r="I187" i="15"/>
  <c r="I206" i="13" s="1"/>
  <c r="I188" i="15"/>
  <c r="I207" i="13" s="1"/>
  <c r="I189" i="15"/>
  <c r="I208" i="13" s="1"/>
  <c r="I190" i="15"/>
  <c r="I209" i="13" s="1"/>
  <c r="I191" i="15"/>
  <c r="I210" i="13" s="1"/>
  <c r="I192" i="15"/>
  <c r="I211" i="13" s="1"/>
  <c r="I193" i="15"/>
  <c r="I212" i="13" s="1"/>
  <c r="I194" i="15"/>
  <c r="I213" i="13" s="1"/>
  <c r="I195" i="15"/>
  <c r="I214" i="13" s="1"/>
  <c r="I196" i="15"/>
  <c r="I215" i="13" s="1"/>
  <c r="I197" i="15"/>
  <c r="I216" i="13" s="1"/>
  <c r="I198" i="15"/>
  <c r="I217" i="13" s="1"/>
  <c r="I199" i="15"/>
  <c r="I218" i="13" s="1"/>
  <c r="I200" i="15"/>
  <c r="I219" i="13" s="1"/>
  <c r="I201" i="15"/>
  <c r="I220" i="13" s="1"/>
  <c r="I202" i="15"/>
  <c r="I221" i="13" s="1"/>
  <c r="I203" i="15"/>
  <c r="I222" i="13" s="1"/>
  <c r="I204" i="15"/>
  <c r="I223" i="13" s="1"/>
  <c r="I205" i="15"/>
  <c r="I224" i="13" s="1"/>
  <c r="I206" i="15"/>
  <c r="I225" i="13" s="1"/>
  <c r="I207" i="15"/>
  <c r="I226" i="13" s="1"/>
  <c r="I208" i="15"/>
  <c r="I227" i="13" s="1"/>
  <c r="I209" i="15"/>
  <c r="I228" i="13" s="1"/>
  <c r="I210" i="15"/>
  <c r="I229" i="13" s="1"/>
  <c r="I211" i="15"/>
  <c r="I230" i="13" s="1"/>
  <c r="I212" i="15"/>
  <c r="I231" i="13" s="1"/>
  <c r="I213" i="15"/>
  <c r="I232" i="13" s="1"/>
  <c r="I214" i="15"/>
  <c r="I233" i="13" s="1"/>
  <c r="I215" i="15"/>
  <c r="I234" i="13" s="1"/>
  <c r="I216" i="15"/>
  <c r="I235" i="13" s="1"/>
  <c r="I217" i="15"/>
  <c r="I236" i="13" s="1"/>
  <c r="I218" i="15"/>
  <c r="I237" i="13" s="1"/>
  <c r="I219" i="15"/>
  <c r="I238" i="13" s="1"/>
  <c r="I220" i="15"/>
  <c r="I239" i="13" s="1"/>
  <c r="I221" i="15"/>
  <c r="I240" i="13" s="1"/>
  <c r="I222" i="15"/>
  <c r="I241" i="13" s="1"/>
  <c r="I223" i="15"/>
  <c r="I242" i="13" s="1"/>
  <c r="I224" i="15"/>
  <c r="I243" i="13" s="1"/>
  <c r="I225" i="15"/>
  <c r="I244" i="13" s="1"/>
  <c r="I226" i="15"/>
  <c r="I245" i="13" s="1"/>
  <c r="I227" i="15"/>
  <c r="I246" i="13" s="1"/>
  <c r="I228" i="15"/>
  <c r="I247" i="13" s="1"/>
  <c r="I229" i="15"/>
  <c r="I248" i="13" s="1"/>
  <c r="I230" i="15"/>
  <c r="I249" i="13" s="1"/>
  <c r="I231" i="15"/>
  <c r="I250" i="13" s="1"/>
  <c r="I232" i="15"/>
  <c r="I251" i="13" s="1"/>
  <c r="I233" i="15"/>
  <c r="I252" i="13" s="1"/>
  <c r="I234" i="15"/>
  <c r="I253" i="13" s="1"/>
  <c r="I235" i="15"/>
  <c r="I254" i="13" s="1"/>
  <c r="I236" i="15"/>
  <c r="I255" i="13" s="1"/>
  <c r="I237" i="15"/>
  <c r="I256" i="13" s="1"/>
  <c r="I238" i="15"/>
  <c r="I257" i="13" s="1"/>
  <c r="I239" i="15"/>
  <c r="I258" i="13" s="1"/>
  <c r="I240" i="15"/>
  <c r="I259" i="13" s="1"/>
  <c r="I241" i="15"/>
  <c r="I260" i="13" s="1"/>
  <c r="I242" i="15"/>
  <c r="I261" i="13" s="1"/>
  <c r="I243" i="15"/>
  <c r="I262" i="13" s="1"/>
  <c r="I244" i="15"/>
  <c r="I263" i="13" s="1"/>
  <c r="I245" i="15"/>
  <c r="I264" i="13" s="1"/>
  <c r="I246" i="15"/>
  <c r="I265" i="13" s="1"/>
  <c r="I247" i="15"/>
  <c r="I266" i="13" s="1"/>
  <c r="I248" i="15"/>
  <c r="I267" i="13" s="1"/>
  <c r="I249" i="15"/>
  <c r="I268" i="13" s="1"/>
  <c r="I250" i="15"/>
  <c r="I269" i="13" s="1"/>
  <c r="I251" i="15"/>
  <c r="I270" i="13" s="1"/>
  <c r="I252" i="15"/>
  <c r="I271" i="13" s="1"/>
  <c r="I253" i="15"/>
  <c r="I272" i="13" s="1"/>
  <c r="I254" i="15"/>
  <c r="I273" i="13" s="1"/>
  <c r="I255" i="15"/>
  <c r="I274" i="13" s="1"/>
  <c r="I256" i="15"/>
  <c r="I275" i="13" s="1"/>
  <c r="I257" i="15"/>
  <c r="I276" i="13" s="1"/>
  <c r="I258" i="15"/>
  <c r="I277" i="13" s="1"/>
  <c r="I259" i="15"/>
  <c r="I278" i="13" s="1"/>
  <c r="I260" i="15"/>
  <c r="I279" i="13" s="1"/>
  <c r="I261" i="15"/>
  <c r="I280" i="13" s="1"/>
  <c r="I262" i="15"/>
  <c r="I281" i="13" s="1"/>
  <c r="I263" i="15"/>
  <c r="I282" i="13" s="1"/>
  <c r="I264" i="15"/>
  <c r="I283" i="13" s="1"/>
  <c r="I265" i="15"/>
  <c r="I284" i="13" s="1"/>
  <c r="I266" i="15"/>
  <c r="I285" i="13" s="1"/>
  <c r="I267" i="15"/>
  <c r="I286" i="13" s="1"/>
  <c r="I268" i="15"/>
  <c r="I287" i="13" s="1"/>
  <c r="I269" i="15"/>
  <c r="I288" i="13" s="1"/>
  <c r="I270" i="15"/>
  <c r="I289" i="13" s="1"/>
  <c r="I271" i="15"/>
  <c r="I290" i="13" s="1"/>
  <c r="I272" i="15"/>
  <c r="I291" i="13" s="1"/>
  <c r="I273" i="15"/>
  <c r="I292" i="13" s="1"/>
  <c r="I274" i="15"/>
  <c r="I293" i="13" s="1"/>
  <c r="I275" i="15"/>
  <c r="I294" i="13" s="1"/>
  <c r="I276" i="15"/>
  <c r="I295" i="13" s="1"/>
  <c r="I277" i="15"/>
  <c r="I296" i="13" s="1"/>
  <c r="I278" i="15"/>
  <c r="I297" i="13" s="1"/>
  <c r="I279" i="15"/>
  <c r="I298" i="13" s="1"/>
  <c r="I280" i="15"/>
  <c r="I299" i="13" s="1"/>
  <c r="I281" i="15"/>
  <c r="I300" i="13" s="1"/>
  <c r="I282" i="15"/>
  <c r="I301" i="13" s="1"/>
  <c r="I283" i="15"/>
  <c r="I302" i="13" s="1"/>
  <c r="I284" i="15"/>
  <c r="I303" i="13" s="1"/>
  <c r="I285" i="15"/>
  <c r="I304" i="13" s="1"/>
  <c r="I286" i="15"/>
  <c r="I305" i="13" s="1"/>
  <c r="I287" i="15"/>
  <c r="I306" i="13" s="1"/>
  <c r="I288" i="15"/>
  <c r="I307" i="13" s="1"/>
  <c r="I289" i="15"/>
  <c r="I308" i="13" s="1"/>
  <c r="I290" i="15"/>
  <c r="I309" i="13" s="1"/>
  <c r="I291" i="15"/>
  <c r="I310" i="13" s="1"/>
  <c r="I292" i="15"/>
  <c r="I311" i="13" s="1"/>
  <c r="I293" i="15"/>
  <c r="I312" i="13" s="1"/>
  <c r="I294" i="15"/>
  <c r="I313" i="13" s="1"/>
  <c r="I295" i="15"/>
  <c r="I314" i="13" s="1"/>
  <c r="I296" i="15"/>
  <c r="I315" i="13" s="1"/>
  <c r="I297" i="15"/>
  <c r="I316" i="13" s="1"/>
  <c r="I298" i="15"/>
  <c r="I317" i="13" s="1"/>
  <c r="I299" i="15"/>
  <c r="I318" i="13" s="1"/>
  <c r="I300" i="15"/>
  <c r="I319" i="13" s="1"/>
  <c r="I301" i="15"/>
  <c r="I320" i="13" s="1"/>
  <c r="I302" i="15"/>
  <c r="I321" i="13" s="1"/>
  <c r="I303" i="15"/>
  <c r="I322" i="13" s="1"/>
  <c r="I304" i="15"/>
  <c r="I323" i="13" s="1"/>
  <c r="I305" i="15"/>
  <c r="I324" i="13" s="1"/>
  <c r="I306" i="15"/>
  <c r="I325" i="13" s="1"/>
  <c r="I307" i="15"/>
  <c r="I326" i="13" s="1"/>
  <c r="I308" i="15"/>
  <c r="I327" i="13" s="1"/>
  <c r="I309" i="15"/>
  <c r="I328" i="13" s="1"/>
  <c r="I310" i="15"/>
  <c r="I329" i="13" s="1"/>
  <c r="I311" i="15"/>
  <c r="I330" i="13" s="1"/>
  <c r="I312" i="15"/>
  <c r="I331" i="13" s="1"/>
  <c r="I313" i="15"/>
  <c r="I332" i="13" s="1"/>
  <c r="I314" i="15"/>
  <c r="I333" i="13" s="1"/>
  <c r="I315" i="15"/>
  <c r="I334" i="13" s="1"/>
  <c r="I316" i="15"/>
  <c r="I335" i="13" s="1"/>
  <c r="I317" i="15"/>
  <c r="I336" i="13" s="1"/>
  <c r="I318" i="15"/>
  <c r="I337" i="13" s="1"/>
  <c r="I319" i="15"/>
  <c r="I338" i="13" s="1"/>
  <c r="I320" i="15"/>
  <c r="I339" i="13" s="1"/>
  <c r="I321" i="15"/>
  <c r="I340" i="13" s="1"/>
  <c r="I322" i="15"/>
  <c r="I341" i="13" s="1"/>
  <c r="I323" i="15"/>
  <c r="I342" i="13" s="1"/>
  <c r="I324" i="15"/>
  <c r="I343" i="13" s="1"/>
  <c r="I325" i="15"/>
  <c r="I344" i="13" s="1"/>
  <c r="I326" i="15"/>
  <c r="I345" i="13" s="1"/>
  <c r="I327" i="15"/>
  <c r="I346" i="13" s="1"/>
  <c r="I328" i="15"/>
  <c r="I347" i="13" s="1"/>
  <c r="I329" i="15"/>
  <c r="I348" i="13" s="1"/>
  <c r="I330" i="15"/>
  <c r="I349" i="13" s="1"/>
  <c r="I331" i="15"/>
  <c r="I350" i="13" s="1"/>
  <c r="I332" i="15"/>
  <c r="I351" i="13" s="1"/>
  <c r="I333" i="15"/>
  <c r="I352" i="13" s="1"/>
  <c r="I334" i="15"/>
  <c r="I353" i="13" s="1"/>
  <c r="I335" i="15"/>
  <c r="I354" i="13" s="1"/>
  <c r="I336" i="15"/>
  <c r="I355" i="13" s="1"/>
  <c r="I337" i="15"/>
  <c r="I356" i="13" s="1"/>
  <c r="I338" i="15"/>
  <c r="I357" i="13" s="1"/>
  <c r="I339" i="15"/>
  <c r="I358" i="13" s="1"/>
  <c r="I340" i="15"/>
  <c r="I359" i="13" s="1"/>
  <c r="I341" i="15"/>
  <c r="I360" i="13" s="1"/>
  <c r="I342" i="15"/>
  <c r="I361" i="13" s="1"/>
  <c r="I343" i="15"/>
  <c r="I362" i="13" s="1"/>
  <c r="I344" i="15"/>
  <c r="I363" i="13" s="1"/>
  <c r="I345" i="15"/>
  <c r="I364" i="13" s="1"/>
  <c r="I346" i="15"/>
  <c r="I365" i="13" s="1"/>
  <c r="I347" i="15"/>
  <c r="I366" i="13" s="1"/>
  <c r="I348" i="15"/>
  <c r="I367" i="13" s="1"/>
  <c r="I349" i="15"/>
  <c r="I368" i="13" s="1"/>
  <c r="I350" i="15"/>
  <c r="I369" i="13" s="1"/>
  <c r="I351" i="15"/>
  <c r="I370" i="13" s="1"/>
  <c r="I352" i="15"/>
  <c r="I371" i="13" s="1"/>
  <c r="I353" i="15"/>
  <c r="I372" i="13" s="1"/>
  <c r="I354" i="15"/>
  <c r="I373" i="13" s="1"/>
  <c r="I355" i="15"/>
  <c r="I374" i="13" s="1"/>
  <c r="I356" i="15"/>
  <c r="I375" i="13" s="1"/>
  <c r="I357" i="15"/>
  <c r="I376" i="13" s="1"/>
  <c r="I358" i="15"/>
  <c r="I377" i="13" s="1"/>
  <c r="I359" i="15"/>
  <c r="I378" i="13" s="1"/>
  <c r="I360" i="15"/>
  <c r="I379" i="13" s="1"/>
  <c r="I361" i="15"/>
  <c r="I380" i="13" s="1"/>
  <c r="I362" i="15"/>
  <c r="I381" i="13" s="1"/>
  <c r="I363" i="15"/>
  <c r="I382" i="13" s="1"/>
  <c r="I364" i="15"/>
  <c r="I383" i="13" s="1"/>
  <c r="I365" i="15"/>
  <c r="I384" i="13" s="1"/>
  <c r="I366" i="15"/>
  <c r="I385" i="13" s="1"/>
  <c r="I367" i="15"/>
  <c r="I386" i="13" s="1"/>
  <c r="I368" i="15"/>
  <c r="I387" i="13" s="1"/>
  <c r="I369" i="15"/>
  <c r="I388" i="13" s="1"/>
  <c r="I370" i="15"/>
  <c r="I389" i="13" s="1"/>
  <c r="I371" i="15"/>
  <c r="I390" i="13" s="1"/>
  <c r="I372" i="15"/>
  <c r="I391" i="13" s="1"/>
  <c r="I373" i="15"/>
  <c r="I392" i="13" s="1"/>
  <c r="I374" i="15"/>
  <c r="I393" i="13" s="1"/>
  <c r="I375" i="15"/>
  <c r="I394" i="13" s="1"/>
  <c r="I376" i="15"/>
  <c r="I395" i="13" s="1"/>
  <c r="I377" i="15"/>
  <c r="I396" i="13" s="1"/>
  <c r="I378" i="15"/>
  <c r="I397" i="13" s="1"/>
  <c r="I379" i="15"/>
  <c r="I398" i="13" s="1"/>
  <c r="I380" i="15"/>
  <c r="I399" i="13" s="1"/>
  <c r="I381" i="15"/>
  <c r="I400" i="13" s="1"/>
  <c r="I382" i="15"/>
  <c r="I401" i="13" s="1"/>
  <c r="I383" i="15"/>
  <c r="I402" i="13" s="1"/>
  <c r="I384" i="15"/>
  <c r="I403" i="13" s="1"/>
  <c r="I385" i="15"/>
  <c r="I404" i="13" s="1"/>
  <c r="I386" i="15"/>
  <c r="I405" i="13" s="1"/>
  <c r="I387" i="15"/>
  <c r="I406" i="13" s="1"/>
  <c r="I388" i="15"/>
  <c r="I407" i="13" s="1"/>
  <c r="I389" i="15"/>
  <c r="I408" i="13" s="1"/>
  <c r="I390" i="15"/>
  <c r="I409" i="13" s="1"/>
  <c r="I391" i="15"/>
  <c r="I410" i="13" s="1"/>
  <c r="I392" i="15"/>
  <c r="I411" i="13" s="1"/>
  <c r="I393" i="15"/>
  <c r="I412" i="13" s="1"/>
  <c r="I394" i="15"/>
  <c r="I413" i="13" s="1"/>
  <c r="I395" i="15"/>
  <c r="I414" i="13" s="1"/>
  <c r="I396" i="15"/>
  <c r="I415" i="13" s="1"/>
  <c r="I397" i="15"/>
  <c r="I416" i="13" s="1"/>
  <c r="I398" i="15"/>
  <c r="I417" i="13" s="1"/>
  <c r="I399" i="15"/>
  <c r="I418" i="13" s="1"/>
  <c r="I400" i="15"/>
  <c r="I419" i="13" s="1"/>
  <c r="I401" i="15"/>
  <c r="I420" i="13" s="1"/>
  <c r="I402" i="15"/>
  <c r="I421" i="13" s="1"/>
  <c r="I403" i="15"/>
  <c r="I422" i="13" s="1"/>
  <c r="I404" i="15"/>
  <c r="I423" i="13" s="1"/>
  <c r="I405" i="15"/>
  <c r="I424" i="13" s="1"/>
  <c r="I406" i="15"/>
  <c r="I425" i="13" s="1"/>
  <c r="I407" i="15"/>
  <c r="I426" i="13" s="1"/>
  <c r="I408" i="15"/>
  <c r="I427" i="13" s="1"/>
  <c r="I409" i="15"/>
  <c r="I428" i="13" s="1"/>
  <c r="I410" i="15"/>
  <c r="I429" i="13" s="1"/>
  <c r="I411" i="15"/>
  <c r="I430" i="13" s="1"/>
  <c r="I412" i="15"/>
  <c r="I431" i="13" s="1"/>
  <c r="I413" i="15"/>
  <c r="I432" i="13" s="1"/>
  <c r="I414" i="15"/>
  <c r="I433" i="13" s="1"/>
  <c r="I415" i="15"/>
  <c r="I434" i="13" s="1"/>
  <c r="I416" i="15"/>
  <c r="I435" i="13" s="1"/>
  <c r="I417" i="15"/>
  <c r="I436" i="13" s="1"/>
  <c r="I418" i="15"/>
  <c r="I437" i="13" s="1"/>
  <c r="I419" i="15"/>
  <c r="I438" i="13" s="1"/>
  <c r="I420" i="15"/>
  <c r="I439" i="13" s="1"/>
  <c r="I421" i="15"/>
  <c r="I440" i="13" s="1"/>
  <c r="I422" i="15"/>
  <c r="I441" i="13" s="1"/>
  <c r="I423" i="15"/>
  <c r="I442" i="13" s="1"/>
  <c r="I424" i="15"/>
  <c r="I443" i="13" s="1"/>
  <c r="I425" i="15"/>
  <c r="I444" i="13" s="1"/>
  <c r="I426" i="15"/>
  <c r="I445" i="13" s="1"/>
  <c r="I427" i="15"/>
  <c r="I446" i="13" s="1"/>
  <c r="I428" i="15"/>
  <c r="I447" i="13" s="1"/>
  <c r="I429" i="15"/>
  <c r="I448" i="13" s="1"/>
  <c r="I430" i="15"/>
  <c r="I449" i="13" s="1"/>
  <c r="I431" i="15"/>
  <c r="I450" i="13" s="1"/>
  <c r="I432" i="15"/>
  <c r="I451" i="13" s="1"/>
  <c r="I433" i="15"/>
  <c r="I452" i="13" s="1"/>
  <c r="I434" i="15"/>
  <c r="I453" i="13" s="1"/>
  <c r="I435" i="15"/>
  <c r="I454" i="13" s="1"/>
  <c r="I436" i="15"/>
  <c r="I455" i="13" s="1"/>
  <c r="I437" i="15"/>
  <c r="I456" i="13" s="1"/>
  <c r="I438" i="15"/>
  <c r="I457" i="13" s="1"/>
  <c r="I439" i="15"/>
  <c r="I458" i="13" s="1"/>
  <c r="I440" i="15"/>
  <c r="I459" i="13" s="1"/>
  <c r="I441" i="15"/>
  <c r="I460" i="13" s="1"/>
  <c r="I442" i="15"/>
  <c r="I461" i="13" s="1"/>
  <c r="I443" i="15"/>
  <c r="I462" i="13" s="1"/>
  <c r="I444" i="15"/>
  <c r="I463" i="13" s="1"/>
  <c r="I445" i="15"/>
  <c r="I464" i="13" s="1"/>
  <c r="I446" i="15"/>
  <c r="I465" i="13" s="1"/>
  <c r="I447" i="15"/>
  <c r="I466" i="13" s="1"/>
  <c r="I448" i="15"/>
  <c r="I467" i="13" s="1"/>
  <c r="I449" i="15"/>
  <c r="I468" i="13" s="1"/>
  <c r="I450" i="15"/>
  <c r="I469" i="13" s="1"/>
  <c r="I451" i="15"/>
  <c r="I470" i="13" s="1"/>
  <c r="I452" i="15"/>
  <c r="I471" i="13" s="1"/>
  <c r="I453" i="15"/>
  <c r="I472" i="13" s="1"/>
  <c r="I454" i="15"/>
  <c r="I473" i="13" s="1"/>
  <c r="I455" i="15"/>
  <c r="I474" i="13" s="1"/>
  <c r="I456" i="15"/>
  <c r="I475" i="13" s="1"/>
  <c r="I457" i="15"/>
  <c r="I476" i="13" s="1"/>
  <c r="I458" i="15"/>
  <c r="I477" i="13" s="1"/>
  <c r="I459" i="15"/>
  <c r="I478" i="13" s="1"/>
  <c r="I460" i="15"/>
  <c r="I479" i="13" s="1"/>
  <c r="I461" i="15"/>
  <c r="I480" i="13" s="1"/>
  <c r="I462" i="15"/>
  <c r="I481" i="13" s="1"/>
  <c r="I463" i="15"/>
  <c r="I482" i="13" s="1"/>
  <c r="I464" i="15"/>
  <c r="I483" i="13" s="1"/>
  <c r="I465" i="15"/>
  <c r="I484" i="13" s="1"/>
  <c r="I466" i="15"/>
  <c r="I485" i="13" s="1"/>
  <c r="I467" i="15"/>
  <c r="I486" i="13" s="1"/>
  <c r="I468" i="15"/>
  <c r="I487" i="13" s="1"/>
  <c r="I469" i="15"/>
  <c r="I488" i="13" s="1"/>
  <c r="I470" i="15"/>
  <c r="I489" i="13" s="1"/>
  <c r="I471" i="15"/>
  <c r="I490" i="13" s="1"/>
  <c r="I472" i="15"/>
  <c r="I491" i="13" s="1"/>
  <c r="I473" i="15"/>
  <c r="I492" i="13" s="1"/>
  <c r="I474" i="15"/>
  <c r="I493" i="13" s="1"/>
  <c r="I475" i="15"/>
  <c r="I494" i="13" s="1"/>
  <c r="I476" i="15"/>
  <c r="I495" i="13" s="1"/>
  <c r="I477" i="15"/>
  <c r="I496" i="13" s="1"/>
  <c r="I478" i="15"/>
  <c r="I497" i="13" s="1"/>
  <c r="I479" i="15"/>
  <c r="I498" i="13" s="1"/>
  <c r="I480" i="15"/>
  <c r="I499" i="13" s="1"/>
  <c r="I481" i="15"/>
  <c r="I500" i="13" s="1"/>
  <c r="I482" i="15"/>
  <c r="I501" i="13" s="1"/>
  <c r="I483" i="15"/>
  <c r="I502" i="13" s="1"/>
  <c r="I484" i="15"/>
  <c r="I503" i="13" s="1"/>
  <c r="I485" i="15"/>
  <c r="I504" i="13" s="1"/>
  <c r="I486" i="15"/>
  <c r="I505" i="13" s="1"/>
  <c r="I487" i="15"/>
  <c r="I506" i="13" s="1"/>
  <c r="I488" i="15"/>
  <c r="I507" i="13" s="1"/>
  <c r="I489" i="15"/>
  <c r="I508" i="13" s="1"/>
  <c r="I490" i="15"/>
  <c r="I509" i="13" s="1"/>
  <c r="I491" i="15"/>
  <c r="I510" i="13" s="1"/>
  <c r="I492" i="15"/>
  <c r="I511" i="13" s="1"/>
  <c r="I493" i="15"/>
  <c r="I512" i="13" s="1"/>
  <c r="I494" i="15"/>
  <c r="I513" i="13" s="1"/>
  <c r="I495" i="15"/>
  <c r="I514" i="13" s="1"/>
  <c r="I496" i="15"/>
  <c r="I515" i="13" s="1"/>
  <c r="I497" i="15"/>
  <c r="I516" i="13" s="1"/>
  <c r="I498" i="15"/>
  <c r="I517" i="13" s="1"/>
  <c r="I499" i="15"/>
  <c r="I518" i="13" s="1"/>
  <c r="I500" i="15"/>
  <c r="I519" i="13" s="1"/>
  <c r="I501" i="15"/>
  <c r="I520" i="13" s="1"/>
  <c r="I502" i="15"/>
  <c r="I521" i="13" s="1"/>
  <c r="I503" i="15"/>
  <c r="I522" i="13" s="1"/>
  <c r="I504" i="15"/>
  <c r="I523" i="13" s="1"/>
  <c r="I505" i="15"/>
  <c r="I524" i="13" s="1"/>
  <c r="I506" i="15"/>
  <c r="I525" i="13" s="1"/>
  <c r="I507" i="15"/>
  <c r="I526" i="13" s="1"/>
  <c r="I508" i="15"/>
  <c r="I527" i="13" s="1"/>
  <c r="I509" i="15"/>
  <c r="I528" i="13" s="1"/>
  <c r="I510" i="15"/>
  <c r="I529" i="13" s="1"/>
  <c r="I511" i="15"/>
  <c r="I530" i="13" s="1"/>
  <c r="I512" i="15"/>
  <c r="I531" i="13" s="1"/>
  <c r="I513" i="15"/>
  <c r="I532" i="13" s="1"/>
  <c r="I514" i="15"/>
  <c r="I533" i="13" s="1"/>
  <c r="I515" i="15"/>
  <c r="I534" i="13" s="1"/>
  <c r="I516" i="15"/>
  <c r="I535" i="13" s="1"/>
  <c r="I517" i="15"/>
  <c r="I536" i="13" s="1"/>
  <c r="I518" i="15"/>
  <c r="I537" i="13" s="1"/>
  <c r="I519" i="15"/>
  <c r="I538" i="13" s="1"/>
  <c r="I520" i="15"/>
  <c r="I539" i="13" s="1"/>
  <c r="I521" i="15"/>
  <c r="I540" i="13" s="1"/>
  <c r="I522" i="15"/>
  <c r="I541" i="13" s="1"/>
  <c r="I523" i="15"/>
  <c r="I542" i="13" s="1"/>
  <c r="I524" i="15"/>
  <c r="I543" i="13" s="1"/>
  <c r="I525" i="15"/>
  <c r="I544" i="13" s="1"/>
  <c r="I526" i="15"/>
  <c r="I545" i="13" s="1"/>
  <c r="I527" i="15"/>
  <c r="I546" i="13" s="1"/>
  <c r="I528" i="15"/>
  <c r="I547" i="13" s="1"/>
  <c r="I529" i="15"/>
  <c r="I548" i="13" s="1"/>
  <c r="I530" i="15"/>
  <c r="I549" i="13" s="1"/>
  <c r="I531" i="15"/>
  <c r="I550" i="13" s="1"/>
  <c r="I532" i="15"/>
  <c r="I551" i="13" s="1"/>
  <c r="I533" i="15"/>
  <c r="I552" i="13" s="1"/>
  <c r="I534" i="15"/>
  <c r="I553" i="13" s="1"/>
  <c r="I535" i="15"/>
  <c r="I554" i="13" s="1"/>
  <c r="I536" i="15"/>
  <c r="I555" i="13" s="1"/>
  <c r="I537" i="15"/>
  <c r="I556" i="13" s="1"/>
  <c r="I538" i="15"/>
  <c r="I557" i="13" s="1"/>
  <c r="I539" i="15"/>
  <c r="I558" i="13" s="1"/>
  <c r="I540" i="15"/>
  <c r="I559" i="13" s="1"/>
  <c r="I541" i="15"/>
  <c r="I560" i="13" s="1"/>
  <c r="I542" i="15"/>
  <c r="I561" i="13" s="1"/>
  <c r="I543" i="15"/>
  <c r="I562" i="13" s="1"/>
  <c r="I544" i="15"/>
  <c r="I563" i="13" s="1"/>
  <c r="I545" i="15"/>
  <c r="I564" i="13" s="1"/>
  <c r="I546" i="15"/>
  <c r="I565" i="13" s="1"/>
  <c r="I547" i="15"/>
  <c r="I566" i="13" s="1"/>
  <c r="I548" i="15"/>
  <c r="I567" i="13" s="1"/>
  <c r="I549" i="15"/>
  <c r="I568" i="13" s="1"/>
  <c r="I550" i="15"/>
  <c r="I569" i="13" s="1"/>
  <c r="I551" i="15"/>
  <c r="I570" i="13" s="1"/>
  <c r="I552" i="15"/>
  <c r="I571" i="13" s="1"/>
  <c r="I553" i="15"/>
  <c r="I572" i="13" s="1"/>
  <c r="I554" i="15"/>
  <c r="I573" i="13" s="1"/>
  <c r="I555" i="15"/>
  <c r="I574" i="13" s="1"/>
  <c r="I556" i="15"/>
  <c r="I575" i="13" s="1"/>
  <c r="I557" i="15"/>
  <c r="I576" i="13" s="1"/>
  <c r="I558" i="15"/>
  <c r="I577" i="13" s="1"/>
  <c r="I559" i="15"/>
  <c r="I578" i="13" s="1"/>
  <c r="I560" i="15"/>
  <c r="I579" i="13" s="1"/>
  <c r="I561" i="15"/>
  <c r="I580" i="13" s="1"/>
  <c r="I562" i="15"/>
  <c r="I581" i="13" s="1"/>
  <c r="I563" i="15"/>
  <c r="I582" i="13" s="1"/>
  <c r="I564" i="15"/>
  <c r="I583" i="13" s="1"/>
  <c r="I565" i="15"/>
  <c r="I584" i="13" s="1"/>
  <c r="I566" i="15"/>
  <c r="I585" i="13" s="1"/>
  <c r="I567" i="15"/>
  <c r="I586" i="13" s="1"/>
  <c r="I568" i="15"/>
  <c r="I587" i="13" s="1"/>
  <c r="I569" i="15"/>
  <c r="I588" i="13" s="1"/>
  <c r="I570" i="15"/>
  <c r="I589" i="13" s="1"/>
  <c r="I571" i="15"/>
  <c r="I590" i="13" s="1"/>
  <c r="I572" i="15"/>
  <c r="I591" i="13" s="1"/>
  <c r="I573" i="15"/>
  <c r="I592" i="13" s="1"/>
  <c r="I574" i="15"/>
  <c r="I593" i="13" s="1"/>
  <c r="I575" i="15"/>
  <c r="I594" i="13" s="1"/>
  <c r="I576" i="15"/>
  <c r="I595" i="13" s="1"/>
  <c r="I577" i="15"/>
  <c r="I596" i="13" s="1"/>
  <c r="I578" i="15"/>
  <c r="I597" i="13" s="1"/>
  <c r="I579" i="15"/>
  <c r="I598" i="13" s="1"/>
  <c r="I580" i="15"/>
  <c r="I599" i="13" s="1"/>
  <c r="I581" i="15"/>
  <c r="I600" i="13" s="1"/>
  <c r="I582" i="15"/>
  <c r="I601" i="13" s="1"/>
  <c r="I583" i="15"/>
  <c r="I602" i="13" s="1"/>
  <c r="I584" i="15"/>
  <c r="I603" i="13" s="1"/>
  <c r="I585" i="15"/>
  <c r="I604" i="13" s="1"/>
  <c r="I586" i="15"/>
  <c r="I605" i="13" s="1"/>
  <c r="I587" i="15"/>
  <c r="I606" i="13" s="1"/>
  <c r="I588" i="15"/>
  <c r="I607" i="13" s="1"/>
  <c r="I589" i="15"/>
  <c r="I608" i="13" s="1"/>
  <c r="I590" i="15"/>
  <c r="I609" i="13" s="1"/>
  <c r="I591" i="15"/>
  <c r="I610" i="13" s="1"/>
  <c r="I592" i="15"/>
  <c r="I611" i="13" s="1"/>
  <c r="I593" i="15"/>
  <c r="I612" i="13" s="1"/>
  <c r="I594" i="15"/>
  <c r="I613" i="13" s="1"/>
  <c r="I595" i="15"/>
  <c r="I614" i="13" s="1"/>
  <c r="I596" i="15"/>
  <c r="I615" i="13" s="1"/>
  <c r="I597" i="15"/>
  <c r="I616" i="13" s="1"/>
  <c r="I598" i="15"/>
  <c r="I617" i="13" s="1"/>
  <c r="I599" i="15"/>
  <c r="I618" i="13" s="1"/>
  <c r="I600" i="15"/>
  <c r="I619" i="13" s="1"/>
  <c r="I601" i="15"/>
  <c r="I620" i="13" s="1"/>
  <c r="I602" i="15"/>
  <c r="I621" i="13" s="1"/>
  <c r="I603" i="15"/>
  <c r="I622" i="13" s="1"/>
  <c r="I604" i="15"/>
  <c r="I623" i="13" s="1"/>
  <c r="I605" i="15"/>
  <c r="I624" i="13" s="1"/>
  <c r="I606" i="15"/>
  <c r="I625" i="13" s="1"/>
  <c r="I607" i="15"/>
  <c r="I626" i="13" s="1"/>
  <c r="I608" i="15"/>
  <c r="I627" i="13" s="1"/>
  <c r="I609" i="15"/>
  <c r="I628" i="13" s="1"/>
  <c r="I610" i="15"/>
  <c r="I629" i="13" s="1"/>
  <c r="I611" i="15"/>
  <c r="I630" i="13" s="1"/>
  <c r="I612" i="15"/>
  <c r="I631" i="13" s="1"/>
  <c r="I613" i="15"/>
  <c r="I632" i="13" s="1"/>
  <c r="I614" i="15"/>
  <c r="I633" i="13" s="1"/>
  <c r="I615" i="15"/>
  <c r="I634" i="13" s="1"/>
  <c r="I616" i="15"/>
  <c r="I635" i="13" s="1"/>
  <c r="I617" i="15"/>
  <c r="I636" i="13" s="1"/>
  <c r="I618" i="15"/>
  <c r="I637" i="13" s="1"/>
  <c r="I619" i="15"/>
  <c r="I638" i="13" s="1"/>
  <c r="I620" i="15"/>
  <c r="I639" i="13" s="1"/>
  <c r="I621" i="15"/>
  <c r="I640" i="13" s="1"/>
  <c r="I622" i="15"/>
  <c r="I641" i="13" s="1"/>
  <c r="I623" i="15"/>
  <c r="I642" i="13" s="1"/>
  <c r="I624" i="15"/>
  <c r="I643" i="13" s="1"/>
  <c r="I625" i="15"/>
  <c r="I644" i="13" s="1"/>
  <c r="I626" i="15"/>
  <c r="I645" i="13" s="1"/>
  <c r="I627" i="15"/>
  <c r="I646" i="13" s="1"/>
  <c r="I628" i="15"/>
  <c r="I647" i="13" s="1"/>
  <c r="I629" i="15"/>
  <c r="I648" i="13" s="1"/>
  <c r="I630" i="15"/>
  <c r="I649" i="13" s="1"/>
  <c r="I631" i="15"/>
  <c r="I650" i="13" s="1"/>
  <c r="I632" i="15"/>
  <c r="I651" i="13" s="1"/>
  <c r="I633" i="15"/>
  <c r="I652" i="13" s="1"/>
  <c r="I634" i="15"/>
  <c r="I653" i="13" s="1"/>
  <c r="I635" i="15"/>
  <c r="I654" i="13" s="1"/>
  <c r="I636" i="15"/>
  <c r="I655" i="13" s="1"/>
  <c r="I637" i="15"/>
  <c r="I656" i="13" s="1"/>
  <c r="I638" i="15"/>
  <c r="I657" i="13" s="1"/>
  <c r="I639" i="15"/>
  <c r="I658" i="13" s="1"/>
  <c r="I640" i="15"/>
  <c r="I659" i="13" s="1"/>
  <c r="I641" i="15"/>
  <c r="I660" i="13" s="1"/>
  <c r="I642" i="15"/>
  <c r="I661" i="13" s="1"/>
  <c r="I643" i="15"/>
  <c r="I662" i="13" s="1"/>
  <c r="I644" i="15"/>
  <c r="I663" i="13" s="1"/>
  <c r="I645" i="15"/>
  <c r="I664" i="13" s="1"/>
  <c r="I646" i="15"/>
  <c r="I665" i="13" s="1"/>
  <c r="I647" i="15"/>
  <c r="I666" i="13" s="1"/>
  <c r="I648" i="15"/>
  <c r="I667" i="13" s="1"/>
  <c r="I649" i="15"/>
  <c r="I668" i="13" s="1"/>
  <c r="I650" i="15"/>
  <c r="I669" i="13" s="1"/>
  <c r="I651" i="15"/>
  <c r="I670" i="13" s="1"/>
  <c r="I652" i="15"/>
  <c r="I671" i="13" s="1"/>
  <c r="I653" i="15"/>
  <c r="I672" i="13" s="1"/>
  <c r="I654" i="15"/>
  <c r="I673" i="13" s="1"/>
  <c r="I655" i="15"/>
  <c r="I674" i="13" s="1"/>
  <c r="I656" i="15"/>
  <c r="I675" i="13" s="1"/>
  <c r="I657" i="15"/>
  <c r="I676" i="13" s="1"/>
  <c r="I658" i="15"/>
  <c r="I677" i="13" s="1"/>
  <c r="I659" i="15"/>
  <c r="I678" i="13" s="1"/>
  <c r="I660" i="15"/>
  <c r="I679" i="13" s="1"/>
  <c r="I661" i="15"/>
  <c r="I680" i="13" s="1"/>
  <c r="I662" i="15"/>
  <c r="I681" i="13" s="1"/>
  <c r="I663" i="15"/>
  <c r="I682" i="13" s="1"/>
  <c r="I664" i="15"/>
  <c r="I683" i="13" s="1"/>
  <c r="I665" i="15"/>
  <c r="I684" i="13" s="1"/>
  <c r="I666" i="15"/>
  <c r="I685" i="13" s="1"/>
  <c r="I667" i="15"/>
  <c r="I686" i="13" s="1"/>
  <c r="I668" i="15"/>
  <c r="I687" i="13" s="1"/>
  <c r="I669" i="15"/>
  <c r="I688" i="13" s="1"/>
  <c r="I670" i="15"/>
  <c r="I689" i="13" s="1"/>
  <c r="I671" i="15"/>
  <c r="I690" i="13" s="1"/>
  <c r="I672" i="15"/>
  <c r="I691" i="13" s="1"/>
  <c r="I673" i="15"/>
  <c r="I692" i="13" s="1"/>
  <c r="I674" i="15"/>
  <c r="I693" i="13" s="1"/>
  <c r="I675" i="15"/>
  <c r="I694" i="13" s="1"/>
  <c r="I676" i="15"/>
  <c r="I695" i="13" s="1"/>
  <c r="I677" i="15"/>
  <c r="I696" i="13" s="1"/>
  <c r="I678" i="15"/>
  <c r="I697" i="13" s="1"/>
  <c r="I679" i="15"/>
  <c r="I698" i="13" s="1"/>
  <c r="I680" i="15"/>
  <c r="I699" i="13" s="1"/>
  <c r="I681" i="15"/>
  <c r="I700" i="13" s="1"/>
  <c r="I682" i="15"/>
  <c r="I701" i="13" s="1"/>
  <c r="I683" i="15"/>
  <c r="I702" i="13" s="1"/>
  <c r="I684" i="15"/>
  <c r="I703" i="13" s="1"/>
  <c r="I685" i="15"/>
  <c r="I704" i="13" s="1"/>
  <c r="I686" i="15"/>
  <c r="I705" i="13" s="1"/>
  <c r="I687" i="15"/>
  <c r="I706" i="13" s="1"/>
  <c r="I688" i="15"/>
  <c r="I707" i="13" s="1"/>
  <c r="I689" i="15"/>
  <c r="I708" i="13" s="1"/>
  <c r="I690" i="15"/>
  <c r="I709" i="13" s="1"/>
  <c r="I691" i="15"/>
  <c r="I710" i="13" s="1"/>
  <c r="I692" i="15"/>
  <c r="I711" i="13" s="1"/>
  <c r="I693" i="15"/>
  <c r="I712" i="13" s="1"/>
  <c r="I694" i="15"/>
  <c r="I713" i="13" s="1"/>
  <c r="I695" i="15"/>
  <c r="I714" i="13" s="1"/>
  <c r="I696" i="15"/>
  <c r="I715" i="13" s="1"/>
  <c r="I697" i="15"/>
  <c r="I716" i="13" s="1"/>
  <c r="I698" i="15"/>
  <c r="I717" i="13" s="1"/>
  <c r="I699" i="15"/>
  <c r="I718" i="13" s="1"/>
  <c r="I700" i="15"/>
  <c r="I719" i="13" s="1"/>
  <c r="I701" i="15"/>
  <c r="I720" i="13" s="1"/>
  <c r="I702" i="15"/>
  <c r="I721" i="13" s="1"/>
  <c r="I703" i="15"/>
  <c r="I722" i="13" s="1"/>
  <c r="I704" i="15"/>
  <c r="I723" i="13" s="1"/>
  <c r="I705" i="15"/>
  <c r="I724" i="13" s="1"/>
  <c r="I706" i="15"/>
  <c r="I725" i="13" s="1"/>
  <c r="I707" i="15"/>
  <c r="I726" i="13" s="1"/>
  <c r="I708" i="15"/>
  <c r="I727" i="13" s="1"/>
  <c r="I709" i="15"/>
  <c r="I728" i="13" s="1"/>
  <c r="I710" i="15"/>
  <c r="I729" i="13" s="1"/>
  <c r="I711" i="15"/>
  <c r="I730" i="13" s="1"/>
  <c r="I712" i="15"/>
  <c r="I731" i="13" s="1"/>
  <c r="I713" i="15"/>
  <c r="I732" i="13" s="1"/>
  <c r="I714" i="15"/>
  <c r="I733" i="13" s="1"/>
  <c r="I715" i="15"/>
  <c r="I734" i="13" s="1"/>
  <c r="I716" i="15"/>
  <c r="I735" i="13" s="1"/>
  <c r="I717" i="15"/>
  <c r="I736" i="13" s="1"/>
  <c r="I718" i="15"/>
  <c r="I737" i="13" s="1"/>
  <c r="I719" i="15"/>
  <c r="I738" i="13" s="1"/>
  <c r="I720" i="15"/>
  <c r="I739" i="13" s="1"/>
  <c r="I721" i="15"/>
  <c r="I740" i="13" s="1"/>
  <c r="I722" i="15"/>
  <c r="I741" i="13" s="1"/>
  <c r="I723" i="15"/>
  <c r="I742" i="13" s="1"/>
  <c r="I724" i="15"/>
  <c r="I743" i="13" s="1"/>
  <c r="I725" i="15"/>
  <c r="I744" i="13" s="1"/>
  <c r="I726" i="15"/>
  <c r="I745" i="13" s="1"/>
  <c r="I727" i="15"/>
  <c r="I746" i="13" s="1"/>
  <c r="I728" i="15"/>
  <c r="I747" i="13" s="1"/>
  <c r="I729" i="15"/>
  <c r="I748" i="13" s="1"/>
  <c r="I730" i="15"/>
  <c r="I749" i="13" s="1"/>
  <c r="I731" i="15"/>
  <c r="I750" i="13" s="1"/>
  <c r="I732" i="15"/>
  <c r="I751" i="13" s="1"/>
  <c r="I733" i="15"/>
  <c r="I752" i="13" s="1"/>
  <c r="I734" i="15"/>
  <c r="I753" i="13" s="1"/>
  <c r="I735" i="15"/>
  <c r="I754" i="13" s="1"/>
  <c r="I736" i="15"/>
  <c r="I755" i="13" s="1"/>
  <c r="I737" i="15"/>
  <c r="I756" i="13" s="1"/>
  <c r="I738" i="15"/>
  <c r="I757" i="13" s="1"/>
  <c r="I739" i="15"/>
  <c r="I758" i="13" s="1"/>
  <c r="I740" i="15"/>
  <c r="I759" i="13" s="1"/>
  <c r="I741" i="15"/>
  <c r="I760" i="13" s="1"/>
  <c r="I742" i="15"/>
  <c r="I761" i="13" s="1"/>
  <c r="I743" i="15"/>
  <c r="I762" i="13" s="1"/>
  <c r="I744" i="15"/>
  <c r="I763" i="13" s="1"/>
  <c r="I745" i="15"/>
  <c r="I764" i="13" s="1"/>
  <c r="I746" i="15"/>
  <c r="I765" i="13" s="1"/>
  <c r="I747" i="15"/>
  <c r="I766" i="13" s="1"/>
  <c r="I748" i="15"/>
  <c r="I767" i="13" s="1"/>
  <c r="I749" i="15"/>
  <c r="I768" i="13" s="1"/>
  <c r="I750" i="15"/>
  <c r="I769" i="13" s="1"/>
  <c r="I751" i="15"/>
  <c r="I770" i="13" s="1"/>
  <c r="I752" i="15"/>
  <c r="I771" i="13" s="1"/>
  <c r="I753" i="15"/>
  <c r="I772" i="13" s="1"/>
  <c r="I754" i="15"/>
  <c r="I773" i="13" s="1"/>
  <c r="I755" i="15"/>
  <c r="I774" i="13" s="1"/>
  <c r="I756" i="15"/>
  <c r="I775" i="13" s="1"/>
  <c r="I757" i="15"/>
  <c r="I776" i="13" s="1"/>
  <c r="I758" i="15"/>
  <c r="I777" i="13" s="1"/>
  <c r="I759" i="15"/>
  <c r="I778" i="13" s="1"/>
  <c r="I760" i="15"/>
  <c r="I779" i="13" s="1"/>
  <c r="I761" i="15"/>
  <c r="I780" i="13" s="1"/>
  <c r="I762" i="15"/>
  <c r="I781" i="13" s="1"/>
  <c r="I763" i="15"/>
  <c r="I782" i="13" s="1"/>
  <c r="I764" i="15"/>
  <c r="I783" i="13" s="1"/>
  <c r="I765" i="15"/>
  <c r="I784" i="13" s="1"/>
  <c r="I766" i="15"/>
  <c r="I785" i="13" s="1"/>
  <c r="I767" i="15"/>
  <c r="I786" i="13" s="1"/>
  <c r="I768" i="15"/>
  <c r="I787" i="13" s="1"/>
  <c r="I769" i="15"/>
  <c r="I788" i="13" s="1"/>
  <c r="I770" i="15"/>
  <c r="I789" i="13" s="1"/>
  <c r="I771" i="15"/>
  <c r="I790" i="13" s="1"/>
  <c r="I772" i="15"/>
  <c r="I791" i="13" s="1"/>
  <c r="I773" i="15"/>
  <c r="I792" i="13" s="1"/>
  <c r="I774" i="15"/>
  <c r="I793" i="13" s="1"/>
  <c r="I775" i="15"/>
  <c r="I794" i="13" s="1"/>
  <c r="I776" i="15"/>
  <c r="I795" i="13" s="1"/>
  <c r="I777" i="15"/>
  <c r="I796" i="13" s="1"/>
  <c r="I778" i="15"/>
  <c r="I797" i="13" s="1"/>
  <c r="I779" i="15"/>
  <c r="I798" i="13" s="1"/>
  <c r="I780" i="15"/>
  <c r="I799" i="13" s="1"/>
  <c r="I781" i="15"/>
  <c r="I800" i="13" s="1"/>
  <c r="I782" i="15"/>
  <c r="I801" i="13" s="1"/>
  <c r="I783" i="15"/>
  <c r="I802" i="13" s="1"/>
  <c r="I784" i="15"/>
  <c r="I803" i="13" s="1"/>
  <c r="I785" i="15"/>
  <c r="I804" i="13" s="1"/>
  <c r="I786" i="15"/>
  <c r="I805" i="13" s="1"/>
  <c r="I787" i="15"/>
  <c r="I806" i="13" s="1"/>
  <c r="I788" i="15"/>
  <c r="I807" i="13" s="1"/>
  <c r="I789" i="15"/>
  <c r="I808" i="13" s="1"/>
  <c r="I790" i="15"/>
  <c r="I809" i="13" s="1"/>
  <c r="I791" i="15"/>
  <c r="I810" i="13" s="1"/>
  <c r="I792" i="15"/>
  <c r="I811" i="13" s="1"/>
  <c r="I793" i="15"/>
  <c r="I812" i="13" s="1"/>
  <c r="I794" i="15"/>
  <c r="I813" i="13" s="1"/>
  <c r="I795" i="15"/>
  <c r="I814" i="13" s="1"/>
  <c r="I796" i="15"/>
  <c r="I815" i="13" s="1"/>
  <c r="I797" i="15"/>
  <c r="I816" i="13" s="1"/>
  <c r="I798" i="15"/>
  <c r="I817" i="13" s="1"/>
  <c r="I799" i="15"/>
  <c r="I818" i="13" s="1"/>
  <c r="I800" i="15"/>
  <c r="I819" i="13" s="1"/>
  <c r="I801" i="15"/>
  <c r="I820" i="13" s="1"/>
  <c r="I802" i="15"/>
  <c r="I821" i="13" s="1"/>
  <c r="I803" i="15"/>
  <c r="I822" i="13" s="1"/>
  <c r="I804" i="15"/>
  <c r="I823" i="13" s="1"/>
  <c r="I805" i="15"/>
  <c r="I824" i="13" s="1"/>
  <c r="I806" i="15"/>
  <c r="I825" i="13" s="1"/>
  <c r="I807" i="15"/>
  <c r="I826" i="13" s="1"/>
  <c r="I808" i="15"/>
  <c r="I827" i="13" s="1"/>
  <c r="I809" i="15"/>
  <c r="I828" i="13" s="1"/>
  <c r="I810" i="15"/>
  <c r="I829" i="13" s="1"/>
  <c r="I811" i="15"/>
  <c r="I830" i="13" s="1"/>
  <c r="I812" i="15"/>
  <c r="I831" i="13" s="1"/>
  <c r="I813" i="15"/>
  <c r="I832" i="13" s="1"/>
  <c r="I814" i="15"/>
  <c r="I833" i="13" s="1"/>
  <c r="I815" i="15"/>
  <c r="I834" i="13" s="1"/>
  <c r="I816" i="15"/>
  <c r="I835" i="13" s="1"/>
  <c r="I817" i="15"/>
  <c r="I836" i="13" s="1"/>
  <c r="I818" i="15"/>
  <c r="I837" i="13" s="1"/>
  <c r="I819" i="15"/>
  <c r="I838" i="13" s="1"/>
  <c r="I820" i="15"/>
  <c r="I839" i="13" s="1"/>
  <c r="I821" i="15"/>
  <c r="I840" i="13" s="1"/>
  <c r="I822" i="15"/>
  <c r="I841" i="13" s="1"/>
  <c r="I823" i="15"/>
  <c r="I842" i="13" s="1"/>
  <c r="I824" i="15"/>
  <c r="I843" i="13" s="1"/>
  <c r="I825" i="15"/>
  <c r="I844" i="13" s="1"/>
  <c r="I826" i="15"/>
  <c r="I845" i="13" s="1"/>
  <c r="I827" i="15"/>
  <c r="I846" i="13" s="1"/>
  <c r="I828" i="15"/>
  <c r="I847" i="13" s="1"/>
  <c r="I829" i="15"/>
  <c r="I848" i="13" s="1"/>
  <c r="I830" i="15"/>
  <c r="I849" i="13" s="1"/>
  <c r="I831" i="15"/>
  <c r="I850" i="13" s="1"/>
  <c r="I832" i="15"/>
  <c r="I851" i="13" s="1"/>
  <c r="I833" i="15"/>
  <c r="I852" i="13" s="1"/>
  <c r="I834" i="15"/>
  <c r="I853" i="13" s="1"/>
  <c r="I835" i="15"/>
  <c r="I854" i="13" s="1"/>
  <c r="I836" i="15"/>
  <c r="I855" i="13" s="1"/>
  <c r="I837" i="15"/>
  <c r="I856" i="13" s="1"/>
  <c r="I838" i="15"/>
  <c r="I857" i="13" s="1"/>
  <c r="I839" i="15"/>
  <c r="I858" i="13" s="1"/>
  <c r="I840" i="15"/>
  <c r="I859" i="13" s="1"/>
  <c r="I841" i="15"/>
  <c r="I860" i="13" s="1"/>
  <c r="I842" i="15"/>
  <c r="I861" i="13" s="1"/>
  <c r="I843" i="15"/>
  <c r="I862" i="13" s="1"/>
  <c r="I844" i="15"/>
  <c r="I863" i="13" s="1"/>
  <c r="I845" i="15"/>
  <c r="I864" i="13" s="1"/>
  <c r="I846" i="15"/>
  <c r="I865" i="13" s="1"/>
  <c r="I847" i="15"/>
  <c r="I866" i="13" s="1"/>
  <c r="I848" i="15"/>
  <c r="I867" i="13" s="1"/>
  <c r="I849" i="15"/>
  <c r="I868" i="13" s="1"/>
  <c r="I850" i="15"/>
  <c r="I869" i="13" s="1"/>
  <c r="I851" i="15"/>
  <c r="I870" i="13" s="1"/>
  <c r="I852" i="15"/>
  <c r="I871" i="13" s="1"/>
  <c r="I853" i="15"/>
  <c r="I872" i="13" s="1"/>
  <c r="I854" i="15"/>
  <c r="I873" i="13" s="1"/>
  <c r="I855" i="15"/>
  <c r="I874" i="13" s="1"/>
  <c r="I856" i="15"/>
  <c r="I875" i="13" s="1"/>
  <c r="I857" i="15"/>
  <c r="I876" i="13" s="1"/>
  <c r="I858" i="15"/>
  <c r="I877" i="13" s="1"/>
  <c r="I859" i="15"/>
  <c r="I878" i="13" s="1"/>
  <c r="I860" i="15"/>
  <c r="I879" i="13" s="1"/>
  <c r="I861" i="15"/>
  <c r="I880" i="13" s="1"/>
  <c r="I862" i="15"/>
  <c r="I881" i="13" s="1"/>
  <c r="I863" i="15"/>
  <c r="I882" i="13" s="1"/>
  <c r="I864" i="15"/>
  <c r="I883" i="13" s="1"/>
  <c r="I865" i="15"/>
  <c r="I884" i="13" s="1"/>
  <c r="I866" i="15"/>
  <c r="I885" i="13" s="1"/>
  <c r="I867" i="15"/>
  <c r="I886" i="13" s="1"/>
  <c r="I868" i="15"/>
  <c r="I887" i="13" s="1"/>
  <c r="I869" i="15"/>
  <c r="I888" i="13" s="1"/>
  <c r="I870" i="15"/>
  <c r="I889" i="13" s="1"/>
  <c r="I871" i="15"/>
  <c r="I890" i="13" s="1"/>
  <c r="I872" i="15"/>
  <c r="I891" i="13" s="1"/>
  <c r="I873" i="15"/>
  <c r="I892" i="13" s="1"/>
  <c r="I874" i="15"/>
  <c r="I893" i="13" s="1"/>
  <c r="I875" i="15"/>
  <c r="I894" i="13" s="1"/>
  <c r="I876" i="15"/>
  <c r="I895" i="13" s="1"/>
  <c r="I877" i="15"/>
  <c r="I896" i="13" s="1"/>
  <c r="I878" i="15"/>
  <c r="I897" i="13" s="1"/>
  <c r="I879" i="15"/>
  <c r="I898" i="13" s="1"/>
  <c r="I880" i="15"/>
  <c r="I899" i="13" s="1"/>
  <c r="I881" i="15"/>
  <c r="I900" i="13" s="1"/>
  <c r="I882" i="15"/>
  <c r="I901" i="13" s="1"/>
  <c r="I883" i="15"/>
  <c r="I902" i="13" s="1"/>
  <c r="I884" i="15"/>
  <c r="I903" i="13" s="1"/>
  <c r="I885" i="15"/>
  <c r="I904" i="13" s="1"/>
  <c r="I886" i="15"/>
  <c r="I905" i="13" s="1"/>
  <c r="I887" i="15"/>
  <c r="I906" i="13" s="1"/>
  <c r="I888" i="15"/>
  <c r="I907" i="13" s="1"/>
  <c r="I889" i="15"/>
  <c r="I908" i="13" s="1"/>
  <c r="I890" i="15"/>
  <c r="I909" i="13" s="1"/>
  <c r="I891" i="15"/>
  <c r="I910" i="13" s="1"/>
  <c r="I892" i="15"/>
  <c r="I911" i="13" s="1"/>
  <c r="I893" i="15"/>
  <c r="I912" i="13" s="1"/>
  <c r="I894" i="15"/>
  <c r="I913" i="13" s="1"/>
  <c r="I895" i="15"/>
  <c r="I914" i="13" s="1"/>
  <c r="I896" i="15"/>
  <c r="I915" i="13" s="1"/>
  <c r="I897" i="15"/>
  <c r="I916" i="13" s="1"/>
  <c r="I898" i="15"/>
  <c r="I917" i="13" s="1"/>
  <c r="I899" i="15"/>
  <c r="I918" i="13" s="1"/>
  <c r="I900" i="15"/>
  <c r="I919" i="13" s="1"/>
  <c r="I901" i="15"/>
  <c r="I920" i="13" s="1"/>
  <c r="I902" i="15"/>
  <c r="I921" i="13" s="1"/>
  <c r="I903" i="15"/>
  <c r="I922" i="13" s="1"/>
  <c r="I904" i="15"/>
  <c r="I923" i="13" s="1"/>
  <c r="I905" i="15"/>
  <c r="I924" i="13" s="1"/>
  <c r="I906" i="15"/>
  <c r="I925" i="13" s="1"/>
  <c r="I907" i="15"/>
  <c r="I926" i="13" s="1"/>
  <c r="I908" i="15"/>
  <c r="I927" i="13" s="1"/>
  <c r="I909" i="15"/>
  <c r="I928" i="13" s="1"/>
  <c r="I910" i="15"/>
  <c r="I929" i="13" s="1"/>
  <c r="I911" i="15"/>
  <c r="I930" i="13" s="1"/>
  <c r="I912" i="15"/>
  <c r="I931" i="13" s="1"/>
  <c r="I913" i="15"/>
  <c r="I932" i="13" s="1"/>
  <c r="I914" i="15"/>
  <c r="I933" i="13" s="1"/>
  <c r="I915" i="15"/>
  <c r="I934" i="13" s="1"/>
  <c r="I916" i="15"/>
  <c r="I935" i="13" s="1"/>
  <c r="I917" i="15"/>
  <c r="I936" i="13" s="1"/>
  <c r="I918" i="15"/>
  <c r="I937" i="13" s="1"/>
  <c r="I919" i="15"/>
  <c r="I938" i="13" s="1"/>
  <c r="I920" i="15"/>
  <c r="I939" i="13" s="1"/>
  <c r="I921" i="15"/>
  <c r="I940" i="13" s="1"/>
  <c r="I922" i="15"/>
  <c r="I941" i="13" s="1"/>
  <c r="I923" i="15"/>
  <c r="I942" i="13" s="1"/>
  <c r="I924" i="15"/>
  <c r="I943" i="13" s="1"/>
  <c r="I925" i="15"/>
  <c r="I944" i="13" s="1"/>
  <c r="I926" i="15"/>
  <c r="I945" i="13" s="1"/>
  <c r="I927" i="15"/>
  <c r="I946" i="13" s="1"/>
  <c r="I928" i="15"/>
  <c r="I947" i="13" s="1"/>
  <c r="I929" i="15"/>
  <c r="I948" i="13" s="1"/>
  <c r="I930" i="15"/>
  <c r="I949" i="13" s="1"/>
  <c r="I931" i="15"/>
  <c r="I950" i="13" s="1"/>
  <c r="I932" i="15"/>
  <c r="I951" i="13" s="1"/>
  <c r="I933" i="15"/>
  <c r="I952" i="13" s="1"/>
  <c r="I934" i="15"/>
  <c r="I953" i="13" s="1"/>
  <c r="I935" i="15"/>
  <c r="I954" i="13" s="1"/>
  <c r="I936" i="15"/>
  <c r="I955" i="13" s="1"/>
  <c r="I937" i="15"/>
  <c r="I956" i="13" s="1"/>
  <c r="I938" i="15"/>
  <c r="I957" i="13" s="1"/>
  <c r="I939" i="15"/>
  <c r="I958" i="13" s="1"/>
  <c r="I940" i="15"/>
  <c r="I959" i="13" s="1"/>
  <c r="I941" i="15"/>
  <c r="I960" i="13" s="1"/>
  <c r="I942" i="15"/>
  <c r="I961" i="13" s="1"/>
  <c r="I943" i="15"/>
  <c r="I962" i="13" s="1"/>
  <c r="I944" i="15"/>
  <c r="I963" i="13" s="1"/>
  <c r="I945" i="15"/>
  <c r="I964" i="13" s="1"/>
  <c r="I946" i="15"/>
  <c r="I965" i="13" s="1"/>
  <c r="I947" i="15"/>
  <c r="I966" i="13" s="1"/>
  <c r="I948" i="15"/>
  <c r="I967" i="13" s="1"/>
  <c r="I949" i="15"/>
  <c r="I968" i="13" s="1"/>
  <c r="I950" i="15"/>
  <c r="I969" i="13" s="1"/>
  <c r="I951" i="15"/>
  <c r="I970" i="13" s="1"/>
  <c r="I952" i="15"/>
  <c r="I971" i="13" s="1"/>
  <c r="I953" i="15"/>
  <c r="I972" i="13" s="1"/>
  <c r="I954" i="15"/>
  <c r="I973" i="13" s="1"/>
  <c r="I955" i="15"/>
  <c r="I974" i="13" s="1"/>
  <c r="I956" i="15"/>
  <c r="I975" i="13" s="1"/>
  <c r="I957" i="15"/>
  <c r="I976" i="13" s="1"/>
  <c r="I958" i="15"/>
  <c r="I977" i="13" s="1"/>
  <c r="I959" i="15"/>
  <c r="I978" i="13" s="1"/>
  <c r="I960" i="15"/>
  <c r="I979" i="13" s="1"/>
  <c r="I961" i="15"/>
  <c r="I980" i="13" s="1"/>
  <c r="I962" i="15"/>
  <c r="I981" i="13" s="1"/>
  <c r="I963" i="15"/>
  <c r="I982" i="13" s="1"/>
  <c r="I964" i="15"/>
  <c r="I983" i="13" s="1"/>
  <c r="I965" i="15"/>
  <c r="I984" i="13" s="1"/>
  <c r="I966" i="15"/>
  <c r="I985" i="13" s="1"/>
  <c r="I967" i="15"/>
  <c r="I986" i="13" s="1"/>
  <c r="I968" i="15"/>
  <c r="I987" i="13" s="1"/>
  <c r="I969" i="15"/>
  <c r="I988" i="13" s="1"/>
  <c r="I970" i="15"/>
  <c r="I989" i="13" s="1"/>
  <c r="I971" i="15"/>
  <c r="I990" i="13" s="1"/>
  <c r="I972" i="15"/>
  <c r="I991" i="13" s="1"/>
  <c r="I973" i="15"/>
  <c r="I992" i="13" s="1"/>
  <c r="I974" i="15"/>
  <c r="I993" i="13" s="1"/>
  <c r="I975" i="15"/>
  <c r="I994" i="13" s="1"/>
  <c r="I976" i="15"/>
  <c r="I995" i="13" s="1"/>
  <c r="I977" i="15"/>
  <c r="I996" i="13" s="1"/>
  <c r="I978" i="15"/>
  <c r="I997" i="13" s="1"/>
  <c r="I979" i="15"/>
  <c r="I998" i="13" s="1"/>
  <c r="I980" i="15"/>
  <c r="I999" i="13" s="1"/>
  <c r="I981" i="15"/>
  <c r="I1000" i="13" s="1"/>
  <c r="I982" i="15"/>
  <c r="I1001" i="13" s="1"/>
  <c r="I983" i="15"/>
  <c r="I1002" i="13" s="1"/>
  <c r="I984" i="15"/>
  <c r="I1003" i="13" s="1"/>
  <c r="I985" i="15"/>
  <c r="I1004" i="13" s="1"/>
  <c r="I986" i="15"/>
  <c r="I1005" i="13" s="1"/>
  <c r="I987" i="15"/>
  <c r="I1006" i="13" s="1"/>
  <c r="I988" i="15"/>
  <c r="I1007" i="13" s="1"/>
  <c r="I989" i="15"/>
  <c r="I1008" i="13" s="1"/>
  <c r="I990" i="15"/>
  <c r="I1009" i="13" s="1"/>
  <c r="I991" i="15"/>
  <c r="I1010" i="13" s="1"/>
  <c r="I992" i="15"/>
  <c r="I1011" i="13" s="1"/>
  <c r="I993" i="15"/>
  <c r="I1012" i="13" s="1"/>
  <c r="I994" i="15"/>
  <c r="I1013" i="13" s="1"/>
  <c r="I995" i="15"/>
  <c r="I1014" i="13" s="1"/>
  <c r="I996" i="15"/>
  <c r="I1015" i="13" s="1"/>
  <c r="I997" i="15"/>
  <c r="I1016" i="13" s="1"/>
  <c r="I998" i="15"/>
  <c r="I1017" i="13" s="1"/>
  <c r="I999" i="15"/>
  <c r="I1018" i="13" s="1"/>
  <c r="I1000" i="15"/>
  <c r="I1019" i="13" s="1"/>
  <c r="I1001" i="15"/>
  <c r="I1020" i="13" s="1"/>
  <c r="I1002" i="15"/>
  <c r="I1021" i="13" s="1"/>
  <c r="I1003" i="15"/>
  <c r="I1022" i="13" s="1"/>
  <c r="I1004" i="15"/>
  <c r="I1023" i="13" s="1"/>
  <c r="I1005" i="15"/>
  <c r="I1024" i="13" s="1"/>
  <c r="I1006" i="15"/>
  <c r="I1025" i="13" s="1"/>
  <c r="I1007" i="15"/>
  <c r="I1026" i="13" s="1"/>
  <c r="I1008" i="15"/>
  <c r="I1027" i="13" s="1"/>
  <c r="I1009" i="15"/>
  <c r="I1028" i="13" s="1"/>
  <c r="I1010" i="15"/>
  <c r="I1029" i="13" s="1"/>
  <c r="I1011" i="15"/>
  <c r="I1030" i="13" s="1"/>
  <c r="I1012" i="15"/>
  <c r="I1031" i="13" s="1"/>
  <c r="I1013" i="15"/>
  <c r="I1032" i="13" s="1"/>
  <c r="I1014" i="15"/>
  <c r="I1033" i="13" s="1"/>
  <c r="I1015" i="15"/>
  <c r="I1034" i="13" s="1"/>
  <c r="I1016" i="15"/>
  <c r="I1035" i="13" s="1"/>
  <c r="I1017" i="15"/>
  <c r="I1036" i="13" s="1"/>
  <c r="I1018" i="15"/>
  <c r="I1037" i="13" s="1"/>
  <c r="I1019" i="15"/>
  <c r="I1038" i="13" s="1"/>
  <c r="I1020" i="15"/>
  <c r="I1039" i="13" s="1"/>
  <c r="I1021" i="15"/>
  <c r="I1040" i="13" s="1"/>
  <c r="I1022" i="15"/>
  <c r="I1041" i="13" s="1"/>
  <c r="I1023" i="15"/>
  <c r="I1042" i="13" s="1"/>
  <c r="I1024" i="15"/>
  <c r="I1043" i="13" s="1"/>
  <c r="I1025" i="15"/>
  <c r="I1044" i="13" s="1"/>
  <c r="I1026" i="15"/>
  <c r="I1045" i="13" s="1"/>
  <c r="I1027" i="15"/>
  <c r="I1046" i="13" s="1"/>
  <c r="I1028" i="15"/>
  <c r="I1047" i="13" s="1"/>
  <c r="I1029" i="15"/>
  <c r="I1048" i="13" s="1"/>
  <c r="I1030" i="15"/>
  <c r="I1049" i="13" s="1"/>
  <c r="I1031" i="15"/>
  <c r="I1050" i="13" s="1"/>
  <c r="I1032" i="15"/>
  <c r="I1051" i="13" s="1"/>
  <c r="I1033" i="15"/>
  <c r="I1052" i="13" s="1"/>
  <c r="I1034" i="15"/>
  <c r="I1053" i="13" s="1"/>
  <c r="I1035" i="15"/>
  <c r="I1054" i="13" s="1"/>
  <c r="I1036" i="15"/>
  <c r="I1055" i="13" s="1"/>
  <c r="I1037" i="15"/>
  <c r="I1056" i="13" s="1"/>
  <c r="I1038" i="15"/>
  <c r="I1057" i="13" s="1"/>
  <c r="I1039" i="15"/>
  <c r="I1058" i="13" s="1"/>
  <c r="I1040" i="15"/>
  <c r="I1059" i="13" s="1"/>
  <c r="I1041" i="15"/>
  <c r="I1060" i="13" s="1"/>
  <c r="I1042" i="15"/>
  <c r="I1061" i="13" s="1"/>
  <c r="I1043" i="15"/>
  <c r="I1062" i="13" s="1"/>
  <c r="I1044" i="15"/>
  <c r="I1063" i="13" s="1"/>
  <c r="I1045" i="15"/>
  <c r="I1064" i="13" s="1"/>
  <c r="I1046" i="15"/>
  <c r="I1065" i="13" s="1"/>
  <c r="I1047" i="15"/>
  <c r="I1066" i="13" s="1"/>
  <c r="I1048" i="15"/>
  <c r="I1067" i="13" s="1"/>
  <c r="I1049" i="15"/>
  <c r="I1068" i="13" s="1"/>
  <c r="I1050" i="15"/>
  <c r="I1069" i="13" s="1"/>
  <c r="I1051" i="15"/>
  <c r="I1070" i="13" s="1"/>
  <c r="I1052" i="15"/>
  <c r="I1071" i="13" s="1"/>
  <c r="I1053" i="15"/>
  <c r="I1072" i="13" s="1"/>
  <c r="I1054" i="15"/>
  <c r="I1073" i="13" s="1"/>
  <c r="I1055" i="15"/>
  <c r="I1074" i="13" s="1"/>
  <c r="I1056" i="15"/>
  <c r="I1075" i="13" s="1"/>
  <c r="I1057" i="15"/>
  <c r="I1076" i="13" s="1"/>
  <c r="I1058" i="15"/>
  <c r="I1077" i="13" s="1"/>
  <c r="I1059" i="15"/>
  <c r="I1078" i="13" s="1"/>
  <c r="I1060" i="15"/>
  <c r="I1079" i="13" s="1"/>
  <c r="I1061" i="15"/>
  <c r="I1080" i="13" s="1"/>
  <c r="I1062" i="15"/>
  <c r="I1081" i="13" s="1"/>
  <c r="I1063" i="15"/>
  <c r="I1082" i="13" s="1"/>
  <c r="I1064" i="15"/>
  <c r="I1083" i="13" s="1"/>
  <c r="I1065" i="15"/>
  <c r="I1084" i="13" s="1"/>
  <c r="I1066" i="15"/>
  <c r="I1085" i="13" s="1"/>
  <c r="I1067" i="15"/>
  <c r="I1086" i="13" s="1"/>
  <c r="I1068" i="15"/>
  <c r="I1087" i="13" s="1"/>
  <c r="I1069" i="15"/>
  <c r="I1088" i="13" s="1"/>
  <c r="I1070" i="15"/>
  <c r="I1089" i="13" s="1"/>
  <c r="I1071" i="15"/>
  <c r="I1090" i="13" s="1"/>
  <c r="I1072" i="15"/>
  <c r="I1091" i="13" s="1"/>
  <c r="I1073" i="15"/>
  <c r="I1092" i="13" s="1"/>
  <c r="I1074" i="15"/>
  <c r="I1093" i="13" s="1"/>
  <c r="I1075" i="15"/>
  <c r="I1094" i="13" s="1"/>
  <c r="I1076" i="15"/>
  <c r="I1095" i="13" s="1"/>
  <c r="I1077" i="15"/>
  <c r="I1096" i="13" s="1"/>
  <c r="I1078" i="15"/>
  <c r="I1097" i="13" s="1"/>
  <c r="I1079" i="15"/>
  <c r="I1098" i="13" s="1"/>
  <c r="I1080" i="15"/>
  <c r="I1099" i="13" s="1"/>
  <c r="I1081" i="15"/>
  <c r="I1100" i="13" s="1"/>
  <c r="I1082" i="15"/>
  <c r="I1101" i="13" s="1"/>
  <c r="I1083" i="15"/>
  <c r="I1102" i="13" s="1"/>
  <c r="I1084" i="15"/>
  <c r="I1103" i="13" s="1"/>
  <c r="I1085" i="15"/>
  <c r="I1104" i="13" s="1"/>
  <c r="I1086" i="15"/>
  <c r="I1105" i="13" s="1"/>
  <c r="I1087" i="15"/>
  <c r="I1106" i="13" s="1"/>
  <c r="I1088" i="15"/>
  <c r="I1107" i="13" s="1"/>
  <c r="I1089" i="15"/>
  <c r="I1108" i="13" s="1"/>
  <c r="I1090" i="15"/>
  <c r="I1109" i="13" s="1"/>
  <c r="I1091" i="15"/>
  <c r="I1110" i="13" s="1"/>
  <c r="I1092" i="15"/>
  <c r="I1111" i="13" s="1"/>
  <c r="I1093" i="15"/>
  <c r="I1112" i="13" s="1"/>
  <c r="I1094" i="15"/>
  <c r="I1113" i="13" s="1"/>
  <c r="I1095" i="15"/>
  <c r="I1114" i="13" s="1"/>
  <c r="I1096" i="15"/>
  <c r="I1115" i="13" s="1"/>
  <c r="I1097" i="15"/>
  <c r="I1116" i="13" s="1"/>
  <c r="I1098" i="15"/>
  <c r="I1117" i="13" s="1"/>
  <c r="I1099" i="15"/>
  <c r="I1118" i="13" s="1"/>
  <c r="I1100" i="15"/>
  <c r="I1119" i="13" s="1"/>
  <c r="I1101" i="15"/>
  <c r="I1120" i="13" s="1"/>
  <c r="I1102" i="15"/>
  <c r="I1121" i="13" s="1"/>
  <c r="I1103" i="15"/>
  <c r="I1122" i="13" s="1"/>
  <c r="I1104" i="15"/>
  <c r="I1123" i="13" s="1"/>
  <c r="I1105" i="15"/>
  <c r="I1124" i="13" s="1"/>
  <c r="I1106" i="15"/>
  <c r="I1125" i="13" s="1"/>
  <c r="I1107" i="15"/>
  <c r="I1126" i="13" s="1"/>
  <c r="I1108" i="15"/>
  <c r="I1127" i="13" s="1"/>
  <c r="I1109" i="15"/>
  <c r="I1128" i="13" s="1"/>
  <c r="I1110" i="15"/>
  <c r="I1129" i="13" s="1"/>
  <c r="I1111" i="15"/>
  <c r="I1130" i="13" s="1"/>
  <c r="I1112" i="15"/>
  <c r="I1131" i="13" s="1"/>
  <c r="I1113" i="15"/>
  <c r="I1132" i="13" s="1"/>
  <c r="I1114" i="15"/>
  <c r="I1133" i="13" s="1"/>
  <c r="I1115" i="15"/>
  <c r="I1134" i="13" s="1"/>
  <c r="I1116" i="15"/>
  <c r="I1135" i="13" s="1"/>
  <c r="I1117" i="15"/>
  <c r="I1136" i="13" s="1"/>
  <c r="I1118" i="15"/>
  <c r="I1137" i="13" s="1"/>
  <c r="I1119" i="15"/>
  <c r="I1138" i="13" s="1"/>
  <c r="I1120" i="15"/>
  <c r="I1139" i="13" s="1"/>
  <c r="I1121" i="15"/>
  <c r="I1140" i="13" s="1"/>
  <c r="I1122" i="15"/>
  <c r="I1141" i="13" s="1"/>
  <c r="I1123" i="15"/>
  <c r="I1142" i="13" s="1"/>
  <c r="I1124" i="15"/>
  <c r="I1143" i="13" s="1"/>
  <c r="I1125" i="15"/>
  <c r="I1144" i="13" s="1"/>
  <c r="I1126" i="15"/>
  <c r="I1145" i="13" s="1"/>
  <c r="I1127" i="15"/>
  <c r="I1146" i="13" s="1"/>
  <c r="I1128" i="15"/>
  <c r="I1147" i="13" s="1"/>
  <c r="I1129" i="15"/>
  <c r="I1148" i="13" s="1"/>
  <c r="I1130" i="15"/>
  <c r="I1149" i="13" s="1"/>
  <c r="I1131" i="15"/>
  <c r="I1150" i="13" s="1"/>
  <c r="I1132" i="15"/>
  <c r="I1151" i="13" s="1"/>
  <c r="I1133" i="15"/>
  <c r="I1152" i="13" s="1"/>
  <c r="I1134" i="15"/>
  <c r="I1153" i="13" s="1"/>
  <c r="I1135" i="15"/>
  <c r="I1154" i="13" s="1"/>
  <c r="I1136" i="15"/>
  <c r="I1155" i="13" s="1"/>
  <c r="I1137" i="15"/>
  <c r="I1156" i="13" s="1"/>
  <c r="I1138" i="15"/>
  <c r="I1157" i="13" s="1"/>
  <c r="I1139" i="15"/>
  <c r="I1158" i="13" s="1"/>
  <c r="I1140" i="15"/>
  <c r="I1159" i="13" s="1"/>
  <c r="I1141" i="15"/>
  <c r="I1160" i="13" s="1"/>
  <c r="I1142" i="15"/>
  <c r="I1161" i="13" s="1"/>
  <c r="I1143" i="15"/>
  <c r="I1162" i="13" s="1"/>
  <c r="I1144" i="15"/>
  <c r="I1163" i="13" s="1"/>
  <c r="I1145" i="15"/>
  <c r="I1164" i="13" s="1"/>
  <c r="I1146" i="15"/>
  <c r="I1165" i="13" s="1"/>
  <c r="I1147" i="15"/>
  <c r="I1166" i="13" s="1"/>
  <c r="I1148" i="15"/>
  <c r="I1167" i="13" s="1"/>
  <c r="I1149" i="15"/>
  <c r="I1168" i="13" s="1"/>
  <c r="I1150" i="15"/>
  <c r="I1169" i="13" s="1"/>
  <c r="I1151" i="15"/>
  <c r="I1170" i="13" s="1"/>
  <c r="I1152" i="15"/>
  <c r="I1171" i="13" s="1"/>
  <c r="I1153" i="15"/>
  <c r="I1172" i="13" s="1"/>
  <c r="I1154" i="15"/>
  <c r="I1173" i="13" s="1"/>
  <c r="I1155" i="15"/>
  <c r="I1174" i="13" s="1"/>
  <c r="I1156" i="15"/>
  <c r="I1175" i="13" s="1"/>
  <c r="I1157" i="15"/>
  <c r="I1176" i="13" s="1"/>
  <c r="I1158" i="15"/>
  <c r="I1177" i="13" s="1"/>
  <c r="I1159" i="15"/>
  <c r="I1178" i="13" s="1"/>
  <c r="I1160" i="15"/>
  <c r="I1179" i="13" s="1"/>
  <c r="I1161" i="15"/>
  <c r="I1180" i="13" s="1"/>
  <c r="I1162" i="15"/>
  <c r="I1181" i="13" s="1"/>
  <c r="I1163" i="15"/>
  <c r="I1182" i="13" s="1"/>
  <c r="I1164" i="15"/>
  <c r="I1183" i="13" s="1"/>
  <c r="I1165" i="15"/>
  <c r="I1184" i="13" s="1"/>
  <c r="I1166" i="15"/>
  <c r="I1185" i="13" s="1"/>
  <c r="I1167" i="15"/>
  <c r="I1186" i="13" s="1"/>
  <c r="I1168" i="15"/>
  <c r="I1187" i="13" s="1"/>
  <c r="I1169" i="15"/>
  <c r="I1188" i="13" s="1"/>
  <c r="I1170" i="15"/>
  <c r="I1189" i="13" s="1"/>
  <c r="I1171" i="15"/>
  <c r="I1190" i="13" s="1"/>
  <c r="I1172" i="15"/>
  <c r="I1191" i="13" s="1"/>
  <c r="I1173" i="15"/>
  <c r="I1192" i="13" s="1"/>
  <c r="I1174" i="15"/>
  <c r="I1193" i="13" s="1"/>
  <c r="I1175" i="15"/>
  <c r="I1194" i="13" s="1"/>
  <c r="I1176" i="15"/>
  <c r="I1195" i="13" s="1"/>
  <c r="I1177" i="15"/>
  <c r="I1196" i="13" s="1"/>
  <c r="I1178" i="15"/>
  <c r="I1197" i="13" s="1"/>
  <c r="I1179" i="15"/>
  <c r="I1198" i="13" s="1"/>
  <c r="I1180" i="15"/>
  <c r="I1199" i="13" s="1"/>
  <c r="I1181" i="15"/>
  <c r="I1200" i="13" s="1"/>
  <c r="I1182" i="15"/>
  <c r="I1201" i="13" s="1"/>
  <c r="I1183" i="15"/>
  <c r="I1202" i="13" s="1"/>
  <c r="I1184" i="15"/>
  <c r="I1203" i="13" s="1"/>
  <c r="I1185" i="15"/>
  <c r="I1204" i="13" s="1"/>
  <c r="I1186" i="15"/>
  <c r="I1205" i="13" s="1"/>
  <c r="I1187" i="15"/>
  <c r="I1206" i="13" s="1"/>
  <c r="I1188" i="15"/>
  <c r="I1207" i="13" s="1"/>
  <c r="I1189" i="15"/>
  <c r="I1208" i="13" s="1"/>
  <c r="I1190" i="15"/>
  <c r="I1209" i="13" s="1"/>
  <c r="I1191" i="15"/>
  <c r="I1210" i="13" s="1"/>
  <c r="I1192" i="15"/>
  <c r="I1211" i="13" s="1"/>
  <c r="I1193" i="15"/>
  <c r="I1212" i="13" s="1"/>
  <c r="I1194" i="15"/>
  <c r="I1213" i="13" s="1"/>
  <c r="I1195" i="15"/>
  <c r="I1214" i="13" s="1"/>
  <c r="I1196" i="15"/>
  <c r="I1215" i="13" s="1"/>
  <c r="I1197" i="15"/>
  <c r="I1216" i="13" s="1"/>
  <c r="I1198" i="15"/>
  <c r="I1217" i="13" s="1"/>
  <c r="I1199" i="15"/>
  <c r="I1218" i="13" s="1"/>
  <c r="I1200" i="15"/>
  <c r="I1219" i="13" s="1"/>
  <c r="I1201" i="15"/>
  <c r="I1220" i="13" s="1"/>
  <c r="I1202" i="15"/>
  <c r="I1221" i="13" s="1"/>
  <c r="I1203" i="15"/>
  <c r="I1222" i="13" s="1"/>
  <c r="I1204" i="15"/>
  <c r="I1223" i="13" s="1"/>
  <c r="I1205" i="15"/>
  <c r="I1224" i="13" s="1"/>
  <c r="I1206" i="15"/>
  <c r="I1225" i="13" s="1"/>
  <c r="I1207" i="15"/>
  <c r="I1226" i="13" s="1"/>
  <c r="I1208" i="15"/>
  <c r="I1227" i="13" s="1"/>
  <c r="I1209" i="15"/>
  <c r="I1228" i="13" s="1"/>
  <c r="I1210" i="15"/>
  <c r="I1229" i="13" s="1"/>
  <c r="I1211" i="15"/>
  <c r="I1230" i="13" s="1"/>
  <c r="I1212" i="15"/>
  <c r="I1231" i="13" s="1"/>
  <c r="I1213" i="15"/>
  <c r="I1232" i="13" s="1"/>
  <c r="I1214" i="15"/>
  <c r="I1233" i="13" s="1"/>
  <c r="I1215" i="15"/>
  <c r="I1234" i="13" s="1"/>
  <c r="I1216" i="15"/>
  <c r="I1235" i="13" s="1"/>
  <c r="I1217" i="15"/>
  <c r="I1236" i="13" s="1"/>
  <c r="I1218" i="15"/>
  <c r="I1237" i="13" s="1"/>
  <c r="I1219" i="15"/>
  <c r="I1238" i="13" s="1"/>
  <c r="I1220" i="15"/>
  <c r="I1239" i="13" s="1"/>
  <c r="I1221" i="15"/>
  <c r="I1240" i="13" s="1"/>
  <c r="I1222" i="15"/>
  <c r="I1241" i="13" s="1"/>
  <c r="I1223" i="15"/>
  <c r="I1242" i="13" s="1"/>
  <c r="I1224" i="15"/>
  <c r="I1243" i="13" s="1"/>
  <c r="I1225" i="15"/>
  <c r="I1244" i="13" s="1"/>
  <c r="I1226" i="15"/>
  <c r="I1245" i="13" s="1"/>
  <c r="I1227" i="15"/>
  <c r="I1246" i="13" s="1"/>
  <c r="I1228" i="15"/>
  <c r="I1247" i="13" s="1"/>
  <c r="I1229" i="15"/>
  <c r="I1248" i="13" s="1"/>
  <c r="I1230" i="15"/>
  <c r="I1249" i="13" s="1"/>
  <c r="I1231" i="15"/>
  <c r="I1250" i="13" s="1"/>
  <c r="I1232" i="15"/>
  <c r="I1251" i="13" s="1"/>
  <c r="I1233" i="15"/>
  <c r="I1252" i="13" s="1"/>
  <c r="I1234" i="15"/>
  <c r="I1253" i="13" s="1"/>
  <c r="I1235" i="15"/>
  <c r="I1254" i="13" s="1"/>
  <c r="I1236" i="15"/>
  <c r="I1255" i="13" s="1"/>
  <c r="I1237" i="15"/>
  <c r="I1256" i="13" s="1"/>
  <c r="I1238" i="15"/>
  <c r="I1257" i="13" s="1"/>
  <c r="I1239" i="15"/>
  <c r="I1258" i="13" s="1"/>
  <c r="I1240" i="15"/>
  <c r="I1259" i="13" s="1"/>
  <c r="I1241" i="15"/>
  <c r="I1260" i="13" s="1"/>
  <c r="I1242" i="15"/>
  <c r="I1261" i="13" s="1"/>
  <c r="I1243" i="15"/>
  <c r="I1262" i="13" s="1"/>
  <c r="I1244" i="15"/>
  <c r="I1263" i="13" s="1"/>
  <c r="I1245" i="15"/>
  <c r="I1264" i="13" s="1"/>
  <c r="I1246" i="15"/>
  <c r="I1265" i="13" s="1"/>
  <c r="I1247" i="15"/>
  <c r="I1266" i="13" s="1"/>
  <c r="I1248" i="15"/>
  <c r="I1267" i="13" s="1"/>
  <c r="I1249" i="15"/>
  <c r="I1268" i="13" s="1"/>
  <c r="I1250" i="15"/>
  <c r="I1269" i="13" s="1"/>
  <c r="I1251" i="15"/>
  <c r="I1270" i="13" s="1"/>
  <c r="I1252" i="15"/>
  <c r="I1271" i="13" s="1"/>
  <c r="I1253" i="15"/>
  <c r="I1272" i="13" s="1"/>
  <c r="I1254" i="15"/>
  <c r="I1273" i="13" s="1"/>
  <c r="I1255" i="15"/>
  <c r="I1274" i="13" s="1"/>
  <c r="I1256" i="15"/>
  <c r="I1275" i="13" s="1"/>
  <c r="I1257" i="15"/>
  <c r="I1276" i="13" s="1"/>
  <c r="I1258" i="15"/>
  <c r="I1277" i="13" s="1"/>
  <c r="I1259" i="15"/>
  <c r="I1278" i="13" s="1"/>
  <c r="I1260" i="15"/>
  <c r="I1279" i="13" s="1"/>
  <c r="I1261" i="15"/>
  <c r="I1280" i="13" s="1"/>
  <c r="I1262" i="15"/>
  <c r="I1281" i="13" s="1"/>
  <c r="I1263" i="15"/>
  <c r="I1282" i="13" s="1"/>
  <c r="I1264" i="15"/>
  <c r="I1283" i="13" s="1"/>
  <c r="I1265" i="15"/>
  <c r="I1284" i="13" s="1"/>
  <c r="I1266" i="15"/>
  <c r="I1285" i="13" s="1"/>
  <c r="I1267" i="15"/>
  <c r="I1286" i="13" s="1"/>
  <c r="I1268" i="15"/>
  <c r="I1287" i="13" s="1"/>
  <c r="I1269" i="15"/>
  <c r="I1288" i="13" s="1"/>
  <c r="I1270" i="15"/>
  <c r="I1289" i="13" s="1"/>
  <c r="I1271" i="15"/>
  <c r="I1290" i="13" s="1"/>
  <c r="I1272" i="15"/>
  <c r="I1291" i="13" s="1"/>
  <c r="I1273" i="15"/>
  <c r="I1292" i="13" s="1"/>
  <c r="I1274" i="15"/>
  <c r="I1293" i="13" s="1"/>
  <c r="I1275" i="15"/>
  <c r="I1294" i="13" s="1"/>
  <c r="I1276" i="15"/>
  <c r="I1295" i="13" s="1"/>
  <c r="I1277" i="15"/>
  <c r="I1296" i="13" s="1"/>
  <c r="I1278" i="15"/>
  <c r="I1297" i="13" s="1"/>
  <c r="I1279" i="15"/>
  <c r="I1298" i="13" s="1"/>
  <c r="I1280" i="15"/>
  <c r="I1299" i="13" s="1"/>
  <c r="I1281" i="15"/>
  <c r="I1300" i="13" s="1"/>
  <c r="I1282" i="15"/>
  <c r="I1301" i="13" s="1"/>
  <c r="I1283" i="15"/>
  <c r="I1302" i="13" s="1"/>
  <c r="I1284" i="15"/>
  <c r="I1303" i="13" s="1"/>
  <c r="I1285" i="15"/>
  <c r="I1304" i="13" s="1"/>
  <c r="I1286" i="15"/>
  <c r="I1305" i="13" s="1"/>
  <c r="I1287" i="15"/>
  <c r="I1306" i="13" s="1"/>
  <c r="I1288" i="15"/>
  <c r="I1307" i="13" s="1"/>
  <c r="I1289" i="15"/>
  <c r="I1308" i="13" s="1"/>
  <c r="I1290" i="15"/>
  <c r="I1309" i="13" s="1"/>
  <c r="I1291" i="15"/>
  <c r="I1310" i="13" s="1"/>
  <c r="I1292" i="15"/>
  <c r="I1311" i="13" s="1"/>
  <c r="I1293" i="15"/>
  <c r="I1312" i="13" s="1"/>
  <c r="I1294" i="15"/>
  <c r="I1313" i="13" s="1"/>
  <c r="I1295" i="15"/>
  <c r="I1314" i="13" s="1"/>
  <c r="I1296" i="15"/>
  <c r="I1315" i="13" s="1"/>
  <c r="I1297" i="15"/>
  <c r="I1316" i="13" s="1"/>
  <c r="I1298" i="15"/>
  <c r="I1317" i="13" s="1"/>
  <c r="I1299" i="15"/>
  <c r="I1318" i="13" s="1"/>
  <c r="I1300" i="15"/>
  <c r="I1319" i="13" s="1"/>
  <c r="I1301" i="15"/>
  <c r="I1320" i="13" s="1"/>
  <c r="I1302" i="15"/>
  <c r="I1321" i="13" s="1"/>
  <c r="I1303" i="15"/>
  <c r="I1322" i="13" s="1"/>
  <c r="I1304" i="15"/>
  <c r="I1323" i="13" s="1"/>
  <c r="I1305" i="15"/>
  <c r="I1324" i="13" s="1"/>
  <c r="I1306" i="15"/>
  <c r="I1325" i="13" s="1"/>
  <c r="I1307" i="15"/>
  <c r="I1326" i="13" s="1"/>
  <c r="I1308" i="15"/>
  <c r="I1327" i="13" s="1"/>
  <c r="I1309" i="15"/>
  <c r="I1328" i="13" s="1"/>
  <c r="I1310" i="15"/>
  <c r="I1329" i="13" s="1"/>
  <c r="I1311" i="15"/>
  <c r="I1330" i="13" s="1"/>
  <c r="I1312" i="15"/>
  <c r="I1331" i="13" s="1"/>
  <c r="I1313" i="15"/>
  <c r="I1332" i="13" s="1"/>
  <c r="I1314" i="15"/>
  <c r="I1333" i="13" s="1"/>
  <c r="I1315" i="15"/>
  <c r="I1334" i="13" s="1"/>
  <c r="I1316" i="15"/>
  <c r="I1335" i="13" s="1"/>
  <c r="I1317" i="15"/>
  <c r="I1336" i="13" s="1"/>
  <c r="I1318" i="15"/>
  <c r="I1337" i="13" s="1"/>
  <c r="I1319" i="15"/>
  <c r="I1338" i="13" s="1"/>
  <c r="I1320" i="15"/>
  <c r="I1339" i="13" s="1"/>
  <c r="I1321" i="15"/>
  <c r="I1340" i="13" s="1"/>
  <c r="I1322" i="15"/>
  <c r="I1341" i="13" s="1"/>
  <c r="I1323" i="15"/>
  <c r="I1342" i="13" s="1"/>
  <c r="I1324" i="15"/>
  <c r="I1343" i="13" s="1"/>
  <c r="I1325" i="15"/>
  <c r="I1344" i="13" s="1"/>
  <c r="I1326" i="15"/>
  <c r="I1345" i="13" s="1"/>
  <c r="I1327" i="15"/>
  <c r="I1346" i="13" s="1"/>
  <c r="I1328" i="15"/>
  <c r="I1347" i="13" s="1"/>
  <c r="I1329" i="15"/>
  <c r="I1348" i="13" s="1"/>
  <c r="I1330" i="15"/>
  <c r="I1349" i="13" s="1"/>
  <c r="I1331" i="15"/>
  <c r="I1350" i="13" s="1"/>
  <c r="I1332" i="15"/>
  <c r="I1351" i="13" s="1"/>
  <c r="I1333" i="15"/>
  <c r="I1352" i="13" s="1"/>
  <c r="I1334" i="15"/>
  <c r="I1353" i="13" s="1"/>
  <c r="I1335" i="15"/>
  <c r="I1354" i="13" s="1"/>
  <c r="I1336" i="15"/>
  <c r="I1355" i="13" s="1"/>
  <c r="I1337" i="15"/>
  <c r="I1356" i="13" s="1"/>
  <c r="I1338" i="15"/>
  <c r="I1357" i="13" s="1"/>
  <c r="I1339" i="15"/>
  <c r="I1358" i="13" s="1"/>
  <c r="I1340" i="15"/>
  <c r="I1359" i="13" s="1"/>
  <c r="I1341" i="15"/>
  <c r="I1360" i="13" s="1"/>
  <c r="I1342" i="15"/>
  <c r="I1361" i="13" s="1"/>
  <c r="I1343" i="15"/>
  <c r="I1362" i="13" s="1"/>
  <c r="I1344" i="15"/>
  <c r="I1363" i="13" s="1"/>
  <c r="I1345" i="15"/>
  <c r="I1364" i="13" s="1"/>
  <c r="I1346" i="15"/>
  <c r="I1365" i="13" s="1"/>
  <c r="I1347" i="15"/>
  <c r="I1366" i="13" s="1"/>
  <c r="I1348" i="15"/>
  <c r="I1367" i="13" s="1"/>
  <c r="I1349" i="15"/>
  <c r="I1368" i="13" s="1"/>
  <c r="I1350" i="15"/>
  <c r="I1369" i="13" s="1"/>
  <c r="I1351" i="15"/>
  <c r="I1370" i="13" s="1"/>
  <c r="I1352" i="15"/>
  <c r="I1371" i="13" s="1"/>
  <c r="I1353" i="15"/>
  <c r="I1372" i="13" s="1"/>
  <c r="I1354" i="15"/>
  <c r="I1373" i="13" s="1"/>
  <c r="I1355" i="15"/>
  <c r="I1374" i="13" s="1"/>
  <c r="I1356" i="15"/>
  <c r="I1375" i="13" s="1"/>
  <c r="I1357" i="15"/>
  <c r="I1376" i="13" s="1"/>
  <c r="I1358" i="15"/>
  <c r="I1377" i="13" s="1"/>
  <c r="I1359" i="15"/>
  <c r="I1378" i="13" s="1"/>
  <c r="I1360" i="15"/>
  <c r="I1379" i="13" s="1"/>
  <c r="I1361" i="15"/>
  <c r="I1380" i="13" s="1"/>
  <c r="I1362" i="15"/>
  <c r="I1381" i="13" s="1"/>
  <c r="I1363" i="15"/>
  <c r="I1382" i="13" s="1"/>
  <c r="I1364" i="15"/>
  <c r="I1383" i="13" s="1"/>
  <c r="I1365" i="15"/>
  <c r="I1384" i="13" s="1"/>
  <c r="I1366" i="15"/>
  <c r="I1385" i="13" s="1"/>
  <c r="I1367" i="15"/>
  <c r="I1386" i="13" s="1"/>
  <c r="I1368" i="15"/>
  <c r="I1387" i="13" s="1"/>
  <c r="I1369" i="15"/>
  <c r="I1388" i="13" s="1"/>
  <c r="I1370" i="15"/>
  <c r="I1389" i="13" s="1"/>
  <c r="I1371" i="15"/>
  <c r="I1390" i="13" s="1"/>
  <c r="I1372" i="15"/>
  <c r="I1391" i="13" s="1"/>
  <c r="I1373" i="15"/>
  <c r="I1392" i="13" s="1"/>
  <c r="I1374" i="15"/>
  <c r="I1393" i="13" s="1"/>
  <c r="I1375" i="15"/>
  <c r="I1394" i="13" s="1"/>
  <c r="I1376" i="15"/>
  <c r="I1395" i="13" s="1"/>
  <c r="I1377" i="15"/>
  <c r="I1396" i="13" s="1"/>
  <c r="I1378" i="15"/>
  <c r="I1397" i="13" s="1"/>
  <c r="I1379" i="15"/>
  <c r="I1398" i="13" s="1"/>
  <c r="I1380" i="15"/>
  <c r="I1399" i="13" s="1"/>
  <c r="I1381" i="15"/>
  <c r="I1400" i="13" s="1"/>
  <c r="I1382" i="15"/>
  <c r="I1401" i="13" s="1"/>
  <c r="I1383" i="15"/>
  <c r="I1402" i="13" s="1"/>
  <c r="I1384" i="15"/>
  <c r="I1403" i="13" s="1"/>
  <c r="I1385" i="15"/>
  <c r="I1404" i="13" s="1"/>
  <c r="I1386" i="15"/>
  <c r="I1405" i="13" s="1"/>
  <c r="I1387" i="15"/>
  <c r="I1406" i="13" s="1"/>
  <c r="I1388" i="15"/>
  <c r="I1407" i="13" s="1"/>
  <c r="I1389" i="15"/>
  <c r="I1408" i="13" s="1"/>
  <c r="I1390" i="15"/>
  <c r="I1409" i="13" s="1"/>
  <c r="I1391" i="15"/>
  <c r="I1410" i="13" s="1"/>
  <c r="I1392" i="15"/>
  <c r="I1411" i="13" s="1"/>
  <c r="I1393" i="15"/>
  <c r="I1412" i="13" s="1"/>
  <c r="I1394" i="15"/>
  <c r="I1413" i="13" s="1"/>
  <c r="I1395" i="15"/>
  <c r="I1414" i="13" s="1"/>
  <c r="I1396" i="15"/>
  <c r="I1415" i="13" s="1"/>
  <c r="I1397" i="15"/>
  <c r="I1416" i="13" s="1"/>
  <c r="I1398" i="15"/>
  <c r="I1417" i="13" s="1"/>
  <c r="I1399" i="15"/>
  <c r="I1418" i="13" s="1"/>
  <c r="I1400" i="15"/>
  <c r="I1419" i="13" s="1"/>
  <c r="I1401" i="15"/>
  <c r="I1420" i="13" s="1"/>
  <c r="I1402" i="15"/>
  <c r="I1421" i="13" s="1"/>
  <c r="I1403" i="15"/>
  <c r="I1422" i="13" s="1"/>
  <c r="I1404" i="15"/>
  <c r="I1423" i="13" s="1"/>
  <c r="I1405" i="15"/>
  <c r="I1424" i="13" s="1"/>
  <c r="I1406" i="15"/>
  <c r="I1425" i="13" s="1"/>
  <c r="I1407" i="15"/>
  <c r="I1426" i="13" s="1"/>
  <c r="I1408" i="15"/>
  <c r="I1427" i="13" s="1"/>
  <c r="I1409" i="15"/>
  <c r="I1428" i="13" s="1"/>
  <c r="I1410" i="15"/>
  <c r="I1429" i="13" s="1"/>
  <c r="I1411" i="15"/>
  <c r="I1430" i="13" s="1"/>
  <c r="I1412" i="15"/>
  <c r="I1431" i="13" s="1"/>
  <c r="I1413" i="15"/>
  <c r="I1432" i="13" s="1"/>
  <c r="I1414" i="15"/>
  <c r="I1433" i="13" s="1"/>
  <c r="I1415" i="15"/>
  <c r="I1434" i="13" s="1"/>
  <c r="I1416" i="15"/>
  <c r="I1435" i="13" s="1"/>
  <c r="I1417" i="15"/>
  <c r="I1436" i="13" s="1"/>
  <c r="I1418" i="15"/>
  <c r="I1437" i="13" s="1"/>
  <c r="I1419" i="15"/>
  <c r="I1438" i="13" s="1"/>
  <c r="I1420" i="15"/>
  <c r="I1439" i="13" s="1"/>
  <c r="I1421" i="15"/>
  <c r="I1440" i="13" s="1"/>
  <c r="I1422" i="15"/>
  <c r="I1441" i="13" s="1"/>
  <c r="I1423" i="15"/>
  <c r="I1442" i="13" s="1"/>
  <c r="I1424" i="15"/>
  <c r="I1443" i="13" s="1"/>
  <c r="I1425" i="15"/>
  <c r="I1444" i="13" s="1"/>
  <c r="I1426" i="15"/>
  <c r="I1445" i="13" s="1"/>
  <c r="I1427" i="15"/>
  <c r="I1446" i="13" s="1"/>
  <c r="I1428" i="15"/>
  <c r="I1447" i="13" s="1"/>
  <c r="I1429" i="15"/>
  <c r="I1448" i="13" s="1"/>
  <c r="I1430" i="15"/>
  <c r="I1449" i="13" s="1"/>
  <c r="I1431" i="15"/>
  <c r="I1450" i="13" s="1"/>
  <c r="I1432" i="15"/>
  <c r="I1451" i="13" s="1"/>
  <c r="I1433" i="15"/>
  <c r="I1452" i="13" s="1"/>
  <c r="I1434" i="15"/>
  <c r="I1453" i="13" s="1"/>
  <c r="I1435" i="15"/>
  <c r="I1454" i="13" s="1"/>
  <c r="I1436" i="15"/>
  <c r="I1455" i="13" s="1"/>
  <c r="I1437" i="15"/>
  <c r="I1456" i="13" s="1"/>
  <c r="I1438" i="15"/>
  <c r="I1457" i="13" s="1"/>
  <c r="I1439" i="15"/>
  <c r="I1458" i="13" s="1"/>
  <c r="I1440" i="15"/>
  <c r="I1459" i="13" s="1"/>
  <c r="I1441" i="15"/>
  <c r="I1460" i="13" s="1"/>
  <c r="I1442" i="15"/>
  <c r="I1461" i="13" s="1"/>
  <c r="I1443" i="15"/>
  <c r="I1462" i="13" s="1"/>
  <c r="I1444" i="15"/>
  <c r="I1463" i="13" s="1"/>
  <c r="I1445" i="15"/>
  <c r="I1464" i="13" s="1"/>
  <c r="I1446" i="15"/>
  <c r="I1465" i="13" s="1"/>
  <c r="I1447" i="15"/>
  <c r="I1466" i="13" s="1"/>
  <c r="I1448" i="15"/>
  <c r="I1467" i="13" s="1"/>
  <c r="I1449" i="15"/>
  <c r="I1468" i="13" s="1"/>
  <c r="I1450" i="15"/>
  <c r="I1469" i="13" s="1"/>
  <c r="I1451" i="15"/>
  <c r="I1470" i="13" s="1"/>
  <c r="I1452" i="15"/>
  <c r="I1471" i="13" s="1"/>
  <c r="I1453" i="15"/>
  <c r="I1472" i="13" s="1"/>
  <c r="I1454" i="15"/>
  <c r="I1473" i="13" s="1"/>
  <c r="I1455" i="15"/>
  <c r="I1474" i="13" s="1"/>
  <c r="I1456" i="15"/>
  <c r="I1475" i="13" s="1"/>
  <c r="I1457" i="15"/>
  <c r="I1476" i="13" s="1"/>
  <c r="I1458" i="15"/>
  <c r="I1477" i="13" s="1"/>
  <c r="I1459" i="15"/>
  <c r="I1478" i="13" s="1"/>
  <c r="I1460" i="15"/>
  <c r="I1479" i="13" s="1"/>
  <c r="I1461" i="15"/>
  <c r="I1480" i="13" s="1"/>
  <c r="I1462" i="15"/>
  <c r="I1481" i="13" s="1"/>
  <c r="I1463" i="15"/>
  <c r="I1482" i="13" s="1"/>
  <c r="I1464" i="15"/>
  <c r="I1483" i="13" s="1"/>
  <c r="I1465" i="15"/>
  <c r="I1484" i="13" s="1"/>
  <c r="I1466" i="15"/>
  <c r="I1485" i="13" s="1"/>
  <c r="I1467" i="15"/>
  <c r="I1486" i="13" s="1"/>
  <c r="I1468" i="15"/>
  <c r="I1487" i="13" s="1"/>
  <c r="I1469" i="15"/>
  <c r="I1488" i="13" s="1"/>
  <c r="I1470" i="15"/>
  <c r="I1489" i="13" s="1"/>
  <c r="I1471" i="15"/>
  <c r="I1490" i="13" s="1"/>
  <c r="I1472" i="15"/>
  <c r="I1491" i="13" s="1"/>
  <c r="I1473" i="15"/>
  <c r="I1492" i="13" s="1"/>
  <c r="I1474" i="15"/>
  <c r="I1493" i="13" s="1"/>
  <c r="I1475" i="15"/>
  <c r="I1494" i="13" s="1"/>
  <c r="I1476" i="15"/>
  <c r="I1495" i="13" s="1"/>
  <c r="I1477" i="15"/>
  <c r="I1496" i="13" s="1"/>
  <c r="I1478" i="15"/>
  <c r="I1497" i="13" s="1"/>
  <c r="I1479" i="15"/>
  <c r="I1498" i="13" s="1"/>
  <c r="I1480" i="15"/>
  <c r="I1499" i="13" s="1"/>
  <c r="I1481" i="15"/>
  <c r="I1500" i="13" s="1"/>
  <c r="I1482" i="15"/>
  <c r="I1501" i="13" s="1"/>
  <c r="I1483" i="15"/>
  <c r="I1502" i="13" s="1"/>
  <c r="I1484" i="15"/>
  <c r="I1503" i="13" s="1"/>
  <c r="I1485" i="15"/>
  <c r="I1504" i="13" s="1"/>
  <c r="I1486" i="15"/>
  <c r="I1505" i="13" s="1"/>
  <c r="I1487" i="15"/>
  <c r="I1506" i="13" s="1"/>
  <c r="I1488" i="15"/>
  <c r="I1507" i="13" s="1"/>
  <c r="I1489" i="15"/>
  <c r="I1508" i="13" s="1"/>
  <c r="I1490" i="15"/>
  <c r="I1509" i="13" s="1"/>
  <c r="I1491" i="15"/>
  <c r="I1510" i="13" s="1"/>
  <c r="I1492" i="15"/>
  <c r="I1511" i="13" s="1"/>
  <c r="I1493" i="15"/>
  <c r="I1512" i="13" s="1"/>
  <c r="I1494" i="15"/>
  <c r="I1513" i="13" s="1"/>
  <c r="I1495" i="15"/>
  <c r="I1514" i="13" s="1"/>
  <c r="I1496" i="15"/>
  <c r="I1515" i="13" s="1"/>
  <c r="I1497" i="15"/>
  <c r="I1516" i="13" s="1"/>
  <c r="I1498" i="15"/>
  <c r="I1517" i="13" s="1"/>
  <c r="I1499" i="15"/>
  <c r="I1518" i="13" s="1"/>
  <c r="I1500" i="15"/>
  <c r="I1519" i="13" s="1"/>
  <c r="I1501" i="15"/>
  <c r="I1520" i="13" s="1"/>
  <c r="I1502" i="15"/>
  <c r="I1521" i="13" s="1"/>
  <c r="I1503" i="15"/>
  <c r="I1522" i="13" s="1"/>
  <c r="I1504" i="15"/>
  <c r="I1523" i="13" s="1"/>
  <c r="I1505" i="15"/>
  <c r="I1524" i="13" s="1"/>
  <c r="I1506" i="15"/>
  <c r="I1525" i="13" s="1"/>
  <c r="I1507" i="15"/>
  <c r="I1526" i="13" s="1"/>
  <c r="I1508" i="15"/>
  <c r="I1527" i="13" s="1"/>
  <c r="I1509" i="15"/>
  <c r="I1528" i="13" s="1"/>
  <c r="I1510" i="15"/>
  <c r="I1529" i="13" s="1"/>
  <c r="I1511" i="15"/>
  <c r="I1530" i="13" s="1"/>
  <c r="I1512" i="15"/>
  <c r="I1531" i="13" s="1"/>
  <c r="I1513" i="15"/>
  <c r="I1532" i="13" s="1"/>
  <c r="I1514" i="15"/>
  <c r="I1533" i="13" s="1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319" i="15"/>
  <c r="G320" i="15"/>
  <c r="G321" i="15"/>
  <c r="G322" i="15"/>
  <c r="G323" i="15"/>
  <c r="G324" i="15"/>
  <c r="G325" i="15"/>
  <c r="G326" i="15"/>
  <c r="G327" i="15"/>
  <c r="G328" i="15"/>
  <c r="G329" i="15"/>
  <c r="G330" i="15"/>
  <c r="G331" i="15"/>
  <c r="G332" i="15"/>
  <c r="G333" i="15"/>
  <c r="G334" i="15"/>
  <c r="G335" i="15"/>
  <c r="G336" i="15"/>
  <c r="G337" i="15"/>
  <c r="G338" i="15"/>
  <c r="G339" i="15"/>
  <c r="G340" i="15"/>
  <c r="G341" i="15"/>
  <c r="G342" i="15"/>
  <c r="G343" i="15"/>
  <c r="G344" i="15"/>
  <c r="G345" i="15"/>
  <c r="G346" i="15"/>
  <c r="G347" i="15"/>
  <c r="G348" i="15"/>
  <c r="G349" i="15"/>
  <c r="G350" i="15"/>
  <c r="G351" i="15"/>
  <c r="G352" i="15"/>
  <c r="G353" i="15"/>
  <c r="G354" i="15"/>
  <c r="G355" i="15"/>
  <c r="G356" i="15"/>
  <c r="G357" i="15"/>
  <c r="G358" i="15"/>
  <c r="G359" i="15"/>
  <c r="G360" i="15"/>
  <c r="G361" i="15"/>
  <c r="G362" i="15"/>
  <c r="G363" i="15"/>
  <c r="G364" i="15"/>
  <c r="G365" i="15"/>
  <c r="G366" i="15"/>
  <c r="G367" i="15"/>
  <c r="G368" i="15"/>
  <c r="G369" i="15"/>
  <c r="G370" i="15"/>
  <c r="G371" i="15"/>
  <c r="G372" i="15"/>
  <c r="G373" i="15"/>
  <c r="G374" i="15"/>
  <c r="G375" i="15"/>
  <c r="G376" i="15"/>
  <c r="G377" i="15"/>
  <c r="G378" i="15"/>
  <c r="G379" i="15"/>
  <c r="G380" i="15"/>
  <c r="G381" i="15"/>
  <c r="G382" i="15"/>
  <c r="G383" i="15"/>
  <c r="G384" i="15"/>
  <c r="G385" i="15"/>
  <c r="G386" i="15"/>
  <c r="G387" i="15"/>
  <c r="G388" i="15"/>
  <c r="G389" i="15"/>
  <c r="G390" i="15"/>
  <c r="G391" i="15"/>
  <c r="G392" i="15"/>
  <c r="G393" i="15"/>
  <c r="G394" i="15"/>
  <c r="G395" i="15"/>
  <c r="G396" i="15"/>
  <c r="G397" i="15"/>
  <c r="G398" i="15"/>
  <c r="G399" i="15"/>
  <c r="G400" i="15"/>
  <c r="G401" i="15"/>
  <c r="G402" i="15"/>
  <c r="G403" i="15"/>
  <c r="G404" i="15"/>
  <c r="G405" i="15"/>
  <c r="G406" i="15"/>
  <c r="G407" i="15"/>
  <c r="G408" i="15"/>
  <c r="G409" i="15"/>
  <c r="G410" i="15"/>
  <c r="G411" i="15"/>
  <c r="G412" i="15"/>
  <c r="G413" i="15"/>
  <c r="G414" i="15"/>
  <c r="G415" i="15"/>
  <c r="G416" i="15"/>
  <c r="G417" i="15"/>
  <c r="G418" i="15"/>
  <c r="G419" i="15"/>
  <c r="G420" i="15"/>
  <c r="G421" i="15"/>
  <c r="G422" i="15"/>
  <c r="G423" i="15"/>
  <c r="G424" i="15"/>
  <c r="G425" i="15"/>
  <c r="G426" i="15"/>
  <c r="G427" i="15"/>
  <c r="G428" i="15"/>
  <c r="G429" i="15"/>
  <c r="G430" i="15"/>
  <c r="G431" i="15"/>
  <c r="G432" i="15"/>
  <c r="G433" i="15"/>
  <c r="G434" i="15"/>
  <c r="G435" i="15"/>
  <c r="G436" i="15"/>
  <c r="G437" i="15"/>
  <c r="G438" i="15"/>
  <c r="G439" i="15"/>
  <c r="G440" i="15"/>
  <c r="G441" i="15"/>
  <c r="G442" i="15"/>
  <c r="G443" i="15"/>
  <c r="G444" i="15"/>
  <c r="G445" i="15"/>
  <c r="G446" i="15"/>
  <c r="G447" i="15"/>
  <c r="G448" i="15"/>
  <c r="G449" i="15"/>
  <c r="G450" i="15"/>
  <c r="G451" i="15"/>
  <c r="G452" i="15"/>
  <c r="G453" i="15"/>
  <c r="G454" i="15"/>
  <c r="G455" i="15"/>
  <c r="G456" i="15"/>
  <c r="G457" i="15"/>
  <c r="G458" i="15"/>
  <c r="G459" i="15"/>
  <c r="G460" i="15"/>
  <c r="G461" i="15"/>
  <c r="G462" i="15"/>
  <c r="G463" i="15"/>
  <c r="G464" i="15"/>
  <c r="G465" i="15"/>
  <c r="G466" i="15"/>
  <c r="G467" i="15"/>
  <c r="G468" i="15"/>
  <c r="G469" i="15"/>
  <c r="G470" i="15"/>
  <c r="G471" i="15"/>
  <c r="G472" i="15"/>
  <c r="G473" i="15"/>
  <c r="G474" i="15"/>
  <c r="G475" i="15"/>
  <c r="G476" i="15"/>
  <c r="G477" i="15"/>
  <c r="G478" i="15"/>
  <c r="G479" i="15"/>
  <c r="G480" i="15"/>
  <c r="G481" i="15"/>
  <c r="G482" i="15"/>
  <c r="G483" i="15"/>
  <c r="G484" i="15"/>
  <c r="G485" i="15"/>
  <c r="G486" i="15"/>
  <c r="G487" i="15"/>
  <c r="G488" i="15"/>
  <c r="G489" i="15"/>
  <c r="G490" i="15"/>
  <c r="G491" i="15"/>
  <c r="G492" i="15"/>
  <c r="G493" i="15"/>
  <c r="G494" i="15"/>
  <c r="G495" i="15"/>
  <c r="G496" i="15"/>
  <c r="G497" i="15"/>
  <c r="G498" i="15"/>
  <c r="G499" i="15"/>
  <c r="G500" i="15"/>
  <c r="G501" i="15"/>
  <c r="G502" i="15"/>
  <c r="G503" i="15"/>
  <c r="G504" i="15"/>
  <c r="G505" i="15"/>
  <c r="G506" i="15"/>
  <c r="G507" i="15"/>
  <c r="G508" i="15"/>
  <c r="G509" i="15"/>
  <c r="G510" i="15"/>
  <c r="G511" i="15"/>
  <c r="G512" i="15"/>
  <c r="G513" i="15"/>
  <c r="G514" i="15"/>
  <c r="G515" i="15"/>
  <c r="G516" i="15"/>
  <c r="G517" i="15"/>
  <c r="G518" i="15"/>
  <c r="G519" i="15"/>
  <c r="G520" i="15"/>
  <c r="G521" i="15"/>
  <c r="G522" i="15"/>
  <c r="G523" i="15"/>
  <c r="G524" i="15"/>
  <c r="G525" i="15"/>
  <c r="G526" i="15"/>
  <c r="G527" i="15"/>
  <c r="G528" i="15"/>
  <c r="G529" i="15"/>
  <c r="G530" i="15"/>
  <c r="G531" i="15"/>
  <c r="G532" i="15"/>
  <c r="G533" i="15"/>
  <c r="G534" i="15"/>
  <c r="G535" i="15"/>
  <c r="G536" i="15"/>
  <c r="G537" i="15"/>
  <c r="G538" i="15"/>
  <c r="G539" i="15"/>
  <c r="G540" i="15"/>
  <c r="G541" i="15"/>
  <c r="G542" i="15"/>
  <c r="G543" i="15"/>
  <c r="G544" i="15"/>
  <c r="G545" i="15"/>
  <c r="G546" i="15"/>
  <c r="G547" i="15"/>
  <c r="G548" i="15"/>
  <c r="G549" i="15"/>
  <c r="G550" i="15"/>
  <c r="G551" i="15"/>
  <c r="G552" i="15"/>
  <c r="G553" i="15"/>
  <c r="G554" i="15"/>
  <c r="G555" i="15"/>
  <c r="G556" i="15"/>
  <c r="G557" i="15"/>
  <c r="G558" i="15"/>
  <c r="G559" i="15"/>
  <c r="G560" i="15"/>
  <c r="G561" i="15"/>
  <c r="G562" i="15"/>
  <c r="G563" i="15"/>
  <c r="G564" i="15"/>
  <c r="G565" i="15"/>
  <c r="G566" i="15"/>
  <c r="G567" i="15"/>
  <c r="G568" i="15"/>
  <c r="G569" i="15"/>
  <c r="G570" i="15"/>
  <c r="G571" i="15"/>
  <c r="G572" i="15"/>
  <c r="G573" i="15"/>
  <c r="G574" i="15"/>
  <c r="G575" i="15"/>
  <c r="G576" i="15"/>
  <c r="G577" i="15"/>
  <c r="G578" i="15"/>
  <c r="G579" i="15"/>
  <c r="G580" i="15"/>
  <c r="G581" i="15"/>
  <c r="G582" i="15"/>
  <c r="G583" i="15"/>
  <c r="G584" i="15"/>
  <c r="G585" i="15"/>
  <c r="G586" i="15"/>
  <c r="G587" i="15"/>
  <c r="G588" i="15"/>
  <c r="G589" i="15"/>
  <c r="G590" i="15"/>
  <c r="G591" i="15"/>
  <c r="G592" i="15"/>
  <c r="G593" i="15"/>
  <c r="G594" i="15"/>
  <c r="G595" i="15"/>
  <c r="G596" i="15"/>
  <c r="G597" i="15"/>
  <c r="G598" i="15"/>
  <c r="G599" i="15"/>
  <c r="G600" i="15"/>
  <c r="G601" i="15"/>
  <c r="G602" i="15"/>
  <c r="G603" i="15"/>
  <c r="G604" i="15"/>
  <c r="G605" i="15"/>
  <c r="G606" i="15"/>
  <c r="G607" i="15"/>
  <c r="G608" i="15"/>
  <c r="G609" i="15"/>
  <c r="G610" i="15"/>
  <c r="G611" i="15"/>
  <c r="G612" i="15"/>
  <c r="G613" i="15"/>
  <c r="G614" i="15"/>
  <c r="G615" i="15"/>
  <c r="G616" i="15"/>
  <c r="G617" i="15"/>
  <c r="G618" i="15"/>
  <c r="G619" i="15"/>
  <c r="G620" i="15"/>
  <c r="G621" i="15"/>
  <c r="G622" i="15"/>
  <c r="G623" i="15"/>
  <c r="G624" i="15"/>
  <c r="G625" i="15"/>
  <c r="G626" i="15"/>
  <c r="G627" i="15"/>
  <c r="G628" i="15"/>
  <c r="G629" i="15"/>
  <c r="G630" i="15"/>
  <c r="G631" i="15"/>
  <c r="G632" i="15"/>
  <c r="G633" i="15"/>
  <c r="G634" i="15"/>
  <c r="G635" i="15"/>
  <c r="G636" i="15"/>
  <c r="G637" i="15"/>
  <c r="G638" i="15"/>
  <c r="G639" i="15"/>
  <c r="G640" i="15"/>
  <c r="G641" i="15"/>
  <c r="G642" i="15"/>
  <c r="G643" i="15"/>
  <c r="G644" i="15"/>
  <c r="G645" i="15"/>
  <c r="G646" i="15"/>
  <c r="G647" i="15"/>
  <c r="G648" i="15"/>
  <c r="G649" i="15"/>
  <c r="G650" i="15"/>
  <c r="G651" i="15"/>
  <c r="G652" i="15"/>
  <c r="G653" i="15"/>
  <c r="G654" i="15"/>
  <c r="G655" i="15"/>
  <c r="G656" i="15"/>
  <c r="G657" i="15"/>
  <c r="G658" i="15"/>
  <c r="G659" i="15"/>
  <c r="G660" i="15"/>
  <c r="G661" i="15"/>
  <c r="G662" i="15"/>
  <c r="G663" i="15"/>
  <c r="G664" i="15"/>
  <c r="G665" i="15"/>
  <c r="G666" i="15"/>
  <c r="G667" i="15"/>
  <c r="G668" i="15"/>
  <c r="G669" i="15"/>
  <c r="G670" i="15"/>
  <c r="G671" i="15"/>
  <c r="G672" i="15"/>
  <c r="G673" i="15"/>
  <c r="G674" i="15"/>
  <c r="G675" i="15"/>
  <c r="G676" i="15"/>
  <c r="G677" i="15"/>
  <c r="G678" i="15"/>
  <c r="G679" i="15"/>
  <c r="G680" i="15"/>
  <c r="G681" i="15"/>
  <c r="G682" i="15"/>
  <c r="G683" i="15"/>
  <c r="G684" i="15"/>
  <c r="G685" i="15"/>
  <c r="G686" i="15"/>
  <c r="G687" i="15"/>
  <c r="G688" i="15"/>
  <c r="G689" i="15"/>
  <c r="G690" i="15"/>
  <c r="G691" i="15"/>
  <c r="G692" i="15"/>
  <c r="G693" i="15"/>
  <c r="G694" i="15"/>
  <c r="G695" i="15"/>
  <c r="G696" i="15"/>
  <c r="G697" i="15"/>
  <c r="G698" i="15"/>
  <c r="G699" i="15"/>
  <c r="G700" i="15"/>
  <c r="G701" i="15"/>
  <c r="G702" i="15"/>
  <c r="G703" i="15"/>
  <c r="G704" i="15"/>
  <c r="G705" i="15"/>
  <c r="G706" i="15"/>
  <c r="G707" i="15"/>
  <c r="G708" i="15"/>
  <c r="G709" i="15"/>
  <c r="G710" i="15"/>
  <c r="G711" i="15"/>
  <c r="G712" i="15"/>
  <c r="G713" i="15"/>
  <c r="G714" i="15"/>
  <c r="G715" i="15"/>
  <c r="G716" i="15"/>
  <c r="G717" i="15"/>
  <c r="G718" i="15"/>
  <c r="G719" i="15"/>
  <c r="G720" i="15"/>
  <c r="G721" i="15"/>
  <c r="G722" i="15"/>
  <c r="G723" i="15"/>
  <c r="G724" i="15"/>
  <c r="G725" i="15"/>
  <c r="G726" i="15"/>
  <c r="G727" i="15"/>
  <c r="G728" i="15"/>
  <c r="G729" i="15"/>
  <c r="G730" i="15"/>
  <c r="G731" i="15"/>
  <c r="G732" i="15"/>
  <c r="G733" i="15"/>
  <c r="G734" i="15"/>
  <c r="G735" i="15"/>
  <c r="G736" i="15"/>
  <c r="G737" i="15"/>
  <c r="G738" i="15"/>
  <c r="G739" i="15"/>
  <c r="G740" i="15"/>
  <c r="G741" i="15"/>
  <c r="G742" i="15"/>
  <c r="G743" i="15"/>
  <c r="G744" i="15"/>
  <c r="G745" i="15"/>
  <c r="G746" i="15"/>
  <c r="G747" i="15"/>
  <c r="G748" i="15"/>
  <c r="G749" i="15"/>
  <c r="G750" i="15"/>
  <c r="G751" i="15"/>
  <c r="G752" i="15"/>
  <c r="G753" i="15"/>
  <c r="G754" i="15"/>
  <c r="G755" i="15"/>
  <c r="G756" i="15"/>
  <c r="G757" i="15"/>
  <c r="G758" i="15"/>
  <c r="G759" i="15"/>
  <c r="G760" i="15"/>
  <c r="G761" i="15"/>
  <c r="G762" i="15"/>
  <c r="G763" i="15"/>
  <c r="G764" i="15"/>
  <c r="G765" i="15"/>
  <c r="G766" i="15"/>
  <c r="G767" i="15"/>
  <c r="G768" i="15"/>
  <c r="G769" i="15"/>
  <c r="G770" i="15"/>
  <c r="G771" i="15"/>
  <c r="G772" i="15"/>
  <c r="G773" i="15"/>
  <c r="G774" i="15"/>
  <c r="G775" i="15"/>
  <c r="G776" i="15"/>
  <c r="G777" i="15"/>
  <c r="G778" i="15"/>
  <c r="G779" i="15"/>
  <c r="G780" i="15"/>
  <c r="G781" i="15"/>
  <c r="G782" i="15"/>
  <c r="G783" i="15"/>
  <c r="G784" i="15"/>
  <c r="G785" i="15"/>
  <c r="G786" i="15"/>
  <c r="G787" i="15"/>
  <c r="G788" i="15"/>
  <c r="G789" i="15"/>
  <c r="G790" i="15"/>
  <c r="G791" i="15"/>
  <c r="G792" i="15"/>
  <c r="G793" i="15"/>
  <c r="G794" i="15"/>
  <c r="G795" i="15"/>
  <c r="G796" i="15"/>
  <c r="G797" i="15"/>
  <c r="G798" i="15"/>
  <c r="G799" i="15"/>
  <c r="G800" i="15"/>
  <c r="G801" i="15"/>
  <c r="G802" i="15"/>
  <c r="G803" i="15"/>
  <c r="G804" i="15"/>
  <c r="G805" i="15"/>
  <c r="G806" i="15"/>
  <c r="G807" i="15"/>
  <c r="G808" i="15"/>
  <c r="G809" i="15"/>
  <c r="G810" i="15"/>
  <c r="G811" i="15"/>
  <c r="G812" i="15"/>
  <c r="G813" i="15"/>
  <c r="G814" i="15"/>
  <c r="G815" i="15"/>
  <c r="G816" i="15"/>
  <c r="G817" i="15"/>
  <c r="G818" i="15"/>
  <c r="G819" i="15"/>
  <c r="G820" i="15"/>
  <c r="G821" i="15"/>
  <c r="G822" i="15"/>
  <c r="G823" i="15"/>
  <c r="G824" i="15"/>
  <c r="G825" i="15"/>
  <c r="G826" i="15"/>
  <c r="G827" i="15"/>
  <c r="G828" i="15"/>
  <c r="G829" i="15"/>
  <c r="G830" i="15"/>
  <c r="G831" i="15"/>
  <c r="G832" i="15"/>
  <c r="G833" i="15"/>
  <c r="G834" i="15"/>
  <c r="G835" i="15"/>
  <c r="G836" i="15"/>
  <c r="G837" i="15"/>
  <c r="G838" i="15"/>
  <c r="G839" i="15"/>
  <c r="G840" i="15"/>
  <c r="G841" i="15"/>
  <c r="G842" i="15"/>
  <c r="G843" i="15"/>
  <c r="G844" i="15"/>
  <c r="G845" i="15"/>
  <c r="G846" i="15"/>
  <c r="G847" i="15"/>
  <c r="G848" i="15"/>
  <c r="G849" i="15"/>
  <c r="G850" i="15"/>
  <c r="G851" i="15"/>
  <c r="G852" i="15"/>
  <c r="G853" i="15"/>
  <c r="G854" i="15"/>
  <c r="G855" i="15"/>
  <c r="G856" i="15"/>
  <c r="G857" i="15"/>
  <c r="G858" i="15"/>
  <c r="G859" i="15"/>
  <c r="G860" i="15"/>
  <c r="G861" i="15"/>
  <c r="G862" i="15"/>
  <c r="G863" i="15"/>
  <c r="G864" i="15"/>
  <c r="G865" i="15"/>
  <c r="G866" i="15"/>
  <c r="G867" i="15"/>
  <c r="G868" i="15"/>
  <c r="G869" i="15"/>
  <c r="G870" i="15"/>
  <c r="G871" i="15"/>
  <c r="G872" i="15"/>
  <c r="G873" i="15"/>
  <c r="G874" i="15"/>
  <c r="G875" i="15"/>
  <c r="G876" i="15"/>
  <c r="G877" i="15"/>
  <c r="G878" i="15"/>
  <c r="G879" i="15"/>
  <c r="G880" i="15"/>
  <c r="G881" i="15"/>
  <c r="G882" i="15"/>
  <c r="G883" i="15"/>
  <c r="G884" i="15"/>
  <c r="G885" i="15"/>
  <c r="G886" i="15"/>
  <c r="G887" i="15"/>
  <c r="G888" i="15"/>
  <c r="G889" i="15"/>
  <c r="G890" i="15"/>
  <c r="G891" i="15"/>
  <c r="G892" i="15"/>
  <c r="G893" i="15"/>
  <c r="G894" i="15"/>
  <c r="G895" i="15"/>
  <c r="G896" i="15"/>
  <c r="G897" i="15"/>
  <c r="G898" i="15"/>
  <c r="G899" i="15"/>
  <c r="G900" i="15"/>
  <c r="G901" i="15"/>
  <c r="G902" i="15"/>
  <c r="G903" i="15"/>
  <c r="G904" i="15"/>
  <c r="G905" i="15"/>
  <c r="G906" i="15"/>
  <c r="G907" i="15"/>
  <c r="G908" i="15"/>
  <c r="G909" i="15"/>
  <c r="G910" i="15"/>
  <c r="G911" i="15"/>
  <c r="G912" i="15"/>
  <c r="G913" i="15"/>
  <c r="G914" i="15"/>
  <c r="G915" i="15"/>
  <c r="G916" i="15"/>
  <c r="G917" i="15"/>
  <c r="G918" i="15"/>
  <c r="G919" i="15"/>
  <c r="G920" i="15"/>
  <c r="G921" i="15"/>
  <c r="G922" i="15"/>
  <c r="G923" i="15"/>
  <c r="G924" i="15"/>
  <c r="G925" i="15"/>
  <c r="G926" i="15"/>
  <c r="G927" i="15"/>
  <c r="G928" i="15"/>
  <c r="G929" i="15"/>
  <c r="G930" i="15"/>
  <c r="G931" i="15"/>
  <c r="G932" i="15"/>
  <c r="G933" i="15"/>
  <c r="G934" i="15"/>
  <c r="G935" i="15"/>
  <c r="G936" i="15"/>
  <c r="G937" i="15"/>
  <c r="G938" i="15"/>
  <c r="G939" i="15"/>
  <c r="G940" i="15"/>
  <c r="G941" i="15"/>
  <c r="G942" i="15"/>
  <c r="G943" i="15"/>
  <c r="G944" i="15"/>
  <c r="G945" i="15"/>
  <c r="G946" i="15"/>
  <c r="G947" i="15"/>
  <c r="G948" i="15"/>
  <c r="G949" i="15"/>
  <c r="G950" i="15"/>
  <c r="G951" i="15"/>
  <c r="G952" i="15"/>
  <c r="G953" i="15"/>
  <c r="G954" i="15"/>
  <c r="G955" i="15"/>
  <c r="G956" i="15"/>
  <c r="G957" i="15"/>
  <c r="G958" i="15"/>
  <c r="G959" i="15"/>
  <c r="G960" i="15"/>
  <c r="G961" i="15"/>
  <c r="G962" i="15"/>
  <c r="G963" i="15"/>
  <c r="G964" i="15"/>
  <c r="G965" i="15"/>
  <c r="G966" i="15"/>
  <c r="G967" i="15"/>
  <c r="G968" i="15"/>
  <c r="G969" i="15"/>
  <c r="G970" i="15"/>
  <c r="G971" i="15"/>
  <c r="G972" i="15"/>
  <c r="G973" i="15"/>
  <c r="G974" i="15"/>
  <c r="G975" i="15"/>
  <c r="G976" i="15"/>
  <c r="G977" i="15"/>
  <c r="G978" i="15"/>
  <c r="G979" i="15"/>
  <c r="G980" i="15"/>
  <c r="G981" i="15"/>
  <c r="G982" i="15"/>
  <c r="G983" i="15"/>
  <c r="G984" i="15"/>
  <c r="G985" i="15"/>
  <c r="G986" i="15"/>
  <c r="G987" i="15"/>
  <c r="G988" i="15"/>
  <c r="G989" i="15"/>
  <c r="G990" i="15"/>
  <c r="G991" i="15"/>
  <c r="G992" i="15"/>
  <c r="G993" i="15"/>
  <c r="G994" i="15"/>
  <c r="G995" i="15"/>
  <c r="G996" i="15"/>
  <c r="G997" i="15"/>
  <c r="G998" i="15"/>
  <c r="G999" i="15"/>
  <c r="G1000" i="15"/>
  <c r="G1001" i="15"/>
  <c r="G1002" i="15"/>
  <c r="G1003" i="15"/>
  <c r="G1004" i="15"/>
  <c r="G1005" i="15"/>
  <c r="G1006" i="15"/>
  <c r="G1007" i="15"/>
  <c r="G1008" i="15"/>
  <c r="G1009" i="15"/>
  <c r="G1010" i="15"/>
  <c r="G1011" i="15"/>
  <c r="G1012" i="15"/>
  <c r="G1013" i="15"/>
  <c r="G1014" i="15"/>
  <c r="G1015" i="15"/>
  <c r="G1016" i="15"/>
  <c r="G1017" i="15"/>
  <c r="G1018" i="15"/>
  <c r="G1019" i="15"/>
  <c r="G1020" i="15"/>
  <c r="G1021" i="15"/>
  <c r="G1022" i="15"/>
  <c r="G1023" i="15"/>
  <c r="G1024" i="15"/>
  <c r="G1025" i="15"/>
  <c r="G1026" i="15"/>
  <c r="G1027" i="15"/>
  <c r="G1028" i="15"/>
  <c r="G1029" i="15"/>
  <c r="G1030" i="15"/>
  <c r="G1031" i="15"/>
  <c r="G1032" i="15"/>
  <c r="G1033" i="15"/>
  <c r="G1034" i="15"/>
  <c r="G1035" i="15"/>
  <c r="G1036" i="15"/>
  <c r="G1037" i="15"/>
  <c r="G1038" i="15"/>
  <c r="G1039" i="15"/>
  <c r="G1040" i="15"/>
  <c r="G1041" i="15"/>
  <c r="G1042" i="15"/>
  <c r="G1043" i="15"/>
  <c r="G1044" i="15"/>
  <c r="G1045" i="15"/>
  <c r="G1046" i="15"/>
  <c r="G1047" i="15"/>
  <c r="G1048" i="15"/>
  <c r="G1049" i="15"/>
  <c r="G1050" i="15"/>
  <c r="G1051" i="15"/>
  <c r="G1052" i="15"/>
  <c r="G1053" i="15"/>
  <c r="G1054" i="15"/>
  <c r="G1055" i="15"/>
  <c r="G1056" i="15"/>
  <c r="G1057" i="15"/>
  <c r="G1058" i="15"/>
  <c r="G1059" i="15"/>
  <c r="G1060" i="15"/>
  <c r="G1061" i="15"/>
  <c r="G1062" i="15"/>
  <c r="G1063" i="15"/>
  <c r="G1064" i="15"/>
  <c r="G1065" i="15"/>
  <c r="G1066" i="15"/>
  <c r="G1067" i="15"/>
  <c r="G1068" i="15"/>
  <c r="G1069" i="15"/>
  <c r="G1070" i="15"/>
  <c r="G1071" i="15"/>
  <c r="G1072" i="15"/>
  <c r="G1073" i="15"/>
  <c r="G1074" i="15"/>
  <c r="G1075" i="15"/>
  <c r="G1076" i="15"/>
  <c r="G1077" i="15"/>
  <c r="G1078" i="15"/>
  <c r="G1079" i="15"/>
  <c r="G1080" i="15"/>
  <c r="G1081" i="15"/>
  <c r="G1082" i="15"/>
  <c r="G1083" i="15"/>
  <c r="G1084" i="15"/>
  <c r="G1085" i="15"/>
  <c r="G1086" i="15"/>
  <c r="G1087" i="15"/>
  <c r="G1088" i="15"/>
  <c r="G1089" i="15"/>
  <c r="G1090" i="15"/>
  <c r="G1091" i="15"/>
  <c r="G1092" i="15"/>
  <c r="G1093" i="15"/>
  <c r="G1094" i="15"/>
  <c r="G1095" i="15"/>
  <c r="G1096" i="15"/>
  <c r="G1097" i="15"/>
  <c r="G1098" i="15"/>
  <c r="G1099" i="15"/>
  <c r="G1100" i="15"/>
  <c r="G1101" i="15"/>
  <c r="G1102" i="15"/>
  <c r="G1103" i="15"/>
  <c r="G1104" i="15"/>
  <c r="G1105" i="15"/>
  <c r="G1106" i="15"/>
  <c r="G1107" i="15"/>
  <c r="G1108" i="15"/>
  <c r="G1109" i="15"/>
  <c r="G1110" i="15"/>
  <c r="G1111" i="15"/>
  <c r="G1112" i="15"/>
  <c r="G1113" i="15"/>
  <c r="G1114" i="15"/>
  <c r="G1115" i="15"/>
  <c r="G1116" i="15"/>
  <c r="G1117" i="15"/>
  <c r="G1118" i="15"/>
  <c r="G1119" i="15"/>
  <c r="G1120" i="15"/>
  <c r="G1121" i="15"/>
  <c r="G1122" i="15"/>
  <c r="G1123" i="15"/>
  <c r="G1124" i="15"/>
  <c r="G1125" i="15"/>
  <c r="G1126" i="15"/>
  <c r="G1127" i="15"/>
  <c r="G1128" i="15"/>
  <c r="G1129" i="15"/>
  <c r="G1130" i="15"/>
  <c r="G1131" i="15"/>
  <c r="G1132" i="15"/>
  <c r="G1133" i="15"/>
  <c r="G1134" i="15"/>
  <c r="G1135" i="15"/>
  <c r="G1136" i="15"/>
  <c r="G1137" i="15"/>
  <c r="G1138" i="15"/>
  <c r="G1139" i="15"/>
  <c r="G1140" i="15"/>
  <c r="G1141" i="15"/>
  <c r="G1142" i="15"/>
  <c r="G1143" i="15"/>
  <c r="G1144" i="15"/>
  <c r="G1145" i="15"/>
  <c r="G1146" i="15"/>
  <c r="G1147" i="15"/>
  <c r="G1148" i="15"/>
  <c r="G1149" i="15"/>
  <c r="G1150" i="15"/>
  <c r="G1151" i="15"/>
  <c r="G1152" i="15"/>
  <c r="G1153" i="15"/>
  <c r="G1154" i="15"/>
  <c r="G1155" i="15"/>
  <c r="G1156" i="15"/>
  <c r="G1157" i="15"/>
  <c r="G1158" i="15"/>
  <c r="G1159" i="15"/>
  <c r="G1160" i="15"/>
  <c r="G1161" i="15"/>
  <c r="G1162" i="15"/>
  <c r="G1163" i="15"/>
  <c r="G1164" i="15"/>
  <c r="G1165" i="15"/>
  <c r="G1166" i="15"/>
  <c r="G1167" i="15"/>
  <c r="G1168" i="15"/>
  <c r="G1169" i="15"/>
  <c r="G1170" i="15"/>
  <c r="G1171" i="15"/>
  <c r="G1172" i="15"/>
  <c r="G1173" i="15"/>
  <c r="G1174" i="15"/>
  <c r="G1175" i="15"/>
  <c r="G1176" i="15"/>
  <c r="G1177" i="15"/>
  <c r="G1178" i="15"/>
  <c r="G1179" i="15"/>
  <c r="G1180" i="15"/>
  <c r="G1181" i="15"/>
  <c r="G1182" i="15"/>
  <c r="G1183" i="15"/>
  <c r="G1184" i="15"/>
  <c r="G1185" i="15"/>
  <c r="G1186" i="15"/>
  <c r="G1187" i="15"/>
  <c r="G1188" i="15"/>
  <c r="G1189" i="15"/>
  <c r="G1190" i="15"/>
  <c r="G1191" i="15"/>
  <c r="G1192" i="15"/>
  <c r="G1193" i="15"/>
  <c r="G1194" i="15"/>
  <c r="G1195" i="15"/>
  <c r="G1196" i="15"/>
  <c r="G1197" i="15"/>
  <c r="G1198" i="15"/>
  <c r="G1199" i="15"/>
  <c r="G1200" i="15"/>
  <c r="G1201" i="15"/>
  <c r="G1202" i="15"/>
  <c r="G1203" i="15"/>
  <c r="G1204" i="15"/>
  <c r="G1205" i="15"/>
  <c r="G1206" i="15"/>
  <c r="G1207" i="15"/>
  <c r="G1208" i="15"/>
  <c r="G1209" i="15"/>
  <c r="G1210" i="15"/>
  <c r="G1211" i="15"/>
  <c r="G1212" i="15"/>
  <c r="G1213" i="15"/>
  <c r="G1214" i="15"/>
  <c r="G1215" i="15"/>
  <c r="G1216" i="15"/>
  <c r="G1217" i="15"/>
  <c r="G1218" i="15"/>
  <c r="G1219" i="15"/>
  <c r="G1220" i="15"/>
  <c r="G1221" i="15"/>
  <c r="G1222" i="15"/>
  <c r="G1223" i="15"/>
  <c r="G1224" i="15"/>
  <c r="G1225" i="15"/>
  <c r="G1226" i="15"/>
  <c r="G1227" i="15"/>
  <c r="G1228" i="15"/>
  <c r="G1229" i="15"/>
  <c r="G1230" i="15"/>
  <c r="G1231" i="15"/>
  <c r="G1232" i="15"/>
  <c r="G1233" i="15"/>
  <c r="G1234" i="15"/>
  <c r="G1235" i="15"/>
  <c r="G1236" i="15"/>
  <c r="G1237" i="15"/>
  <c r="G1238" i="15"/>
  <c r="G1239" i="15"/>
  <c r="G1240" i="15"/>
  <c r="G1241" i="15"/>
  <c r="G1242" i="15"/>
  <c r="G1243" i="15"/>
  <c r="G1244" i="15"/>
  <c r="G1245" i="15"/>
  <c r="G1246" i="15"/>
  <c r="G1247" i="15"/>
  <c r="G1248" i="15"/>
  <c r="G1249" i="15"/>
  <c r="G1250" i="15"/>
  <c r="G1251" i="15"/>
  <c r="G1252" i="15"/>
  <c r="G1253" i="15"/>
  <c r="G1254" i="15"/>
  <c r="G1255" i="15"/>
  <c r="G1256" i="15"/>
  <c r="G1257" i="15"/>
  <c r="G1258" i="15"/>
  <c r="G1259" i="15"/>
  <c r="G1260" i="15"/>
  <c r="G1261" i="15"/>
  <c r="G1262" i="15"/>
  <c r="G1263" i="15"/>
  <c r="G1264" i="15"/>
  <c r="G1265" i="15"/>
  <c r="G1266" i="15"/>
  <c r="G1267" i="15"/>
  <c r="G1268" i="15"/>
  <c r="G1269" i="15"/>
  <c r="G1270" i="15"/>
  <c r="G1271" i="15"/>
  <c r="G1272" i="15"/>
  <c r="G1273" i="15"/>
  <c r="G1274" i="15"/>
  <c r="G1275" i="15"/>
  <c r="G1276" i="15"/>
  <c r="G1277" i="15"/>
  <c r="G1278" i="15"/>
  <c r="G1279" i="15"/>
  <c r="G1280" i="15"/>
  <c r="G1281" i="15"/>
  <c r="G1282" i="15"/>
  <c r="G1283" i="15"/>
  <c r="G1284" i="15"/>
  <c r="G1285" i="15"/>
  <c r="G1286" i="15"/>
  <c r="G1287" i="15"/>
  <c r="G1288" i="15"/>
  <c r="G1289" i="15"/>
  <c r="G1290" i="15"/>
  <c r="G1291" i="15"/>
  <c r="G1292" i="15"/>
  <c r="G1293" i="15"/>
  <c r="G1294" i="15"/>
  <c r="G1295" i="15"/>
  <c r="G1296" i="15"/>
  <c r="G1297" i="15"/>
  <c r="G1298" i="15"/>
  <c r="G1299" i="15"/>
  <c r="G1300" i="15"/>
  <c r="G1301" i="15"/>
  <c r="G1302" i="15"/>
  <c r="G1303" i="15"/>
  <c r="G1304" i="15"/>
  <c r="G1305" i="15"/>
  <c r="G1306" i="15"/>
  <c r="G1307" i="15"/>
  <c r="G1308" i="15"/>
  <c r="G1309" i="15"/>
  <c r="G1310" i="15"/>
  <c r="G1311" i="15"/>
  <c r="G1312" i="15"/>
  <c r="G1313" i="15"/>
  <c r="G1314" i="15"/>
  <c r="G1315" i="15"/>
  <c r="G1316" i="15"/>
  <c r="G1317" i="15"/>
  <c r="G1318" i="15"/>
  <c r="G1319" i="15"/>
  <c r="G1320" i="15"/>
  <c r="G1321" i="15"/>
  <c r="G1322" i="15"/>
  <c r="G1323" i="15"/>
  <c r="G1324" i="15"/>
  <c r="G1325" i="15"/>
  <c r="G1326" i="15"/>
  <c r="G1327" i="15"/>
  <c r="G1328" i="15"/>
  <c r="G1329" i="15"/>
  <c r="G1330" i="15"/>
  <c r="G1331" i="15"/>
  <c r="G1332" i="15"/>
  <c r="G1333" i="15"/>
  <c r="G1334" i="15"/>
  <c r="G1335" i="15"/>
  <c r="G1336" i="15"/>
  <c r="G1337" i="15"/>
  <c r="G1338" i="15"/>
  <c r="G1339" i="15"/>
  <c r="G1340" i="15"/>
  <c r="G1341" i="15"/>
  <c r="G1342" i="15"/>
  <c r="G1343" i="15"/>
  <c r="G1344" i="15"/>
  <c r="G1345" i="15"/>
  <c r="G1346" i="15"/>
  <c r="G1347" i="15"/>
  <c r="G1348" i="15"/>
  <c r="G1349" i="15"/>
  <c r="G1350" i="15"/>
  <c r="G1351" i="15"/>
  <c r="G1352" i="15"/>
  <c r="G1353" i="15"/>
  <c r="G1354" i="15"/>
  <c r="G1355" i="15"/>
  <c r="G1356" i="15"/>
  <c r="G1357" i="15"/>
  <c r="G1358" i="15"/>
  <c r="G1359" i="15"/>
  <c r="G1360" i="15"/>
  <c r="G1361" i="15"/>
  <c r="G1362" i="15"/>
  <c r="G1363" i="15"/>
  <c r="G1364" i="15"/>
  <c r="G1365" i="15"/>
  <c r="G1366" i="15"/>
  <c r="G1367" i="15"/>
  <c r="G1368" i="15"/>
  <c r="G1369" i="15"/>
  <c r="G1370" i="15"/>
  <c r="G1371" i="15"/>
  <c r="G1372" i="15"/>
  <c r="G1373" i="15"/>
  <c r="G1374" i="15"/>
  <c r="G1375" i="15"/>
  <c r="G1376" i="15"/>
  <c r="G1377" i="15"/>
  <c r="G1378" i="15"/>
  <c r="G1379" i="15"/>
  <c r="G1380" i="15"/>
  <c r="G1381" i="15"/>
  <c r="G1382" i="15"/>
  <c r="G1383" i="15"/>
  <c r="G1384" i="15"/>
  <c r="G1385" i="15"/>
  <c r="G1386" i="15"/>
  <c r="G1387" i="15"/>
  <c r="G1388" i="15"/>
  <c r="G1389" i="15"/>
  <c r="G1390" i="15"/>
  <c r="G1391" i="15"/>
  <c r="G1392" i="15"/>
  <c r="G1393" i="15"/>
  <c r="G1394" i="15"/>
  <c r="G1395" i="15"/>
  <c r="G1396" i="15"/>
  <c r="G1397" i="15"/>
  <c r="G1398" i="15"/>
  <c r="G1399" i="15"/>
  <c r="G1400" i="15"/>
  <c r="G1401" i="15"/>
  <c r="G1402" i="15"/>
  <c r="G1403" i="15"/>
  <c r="G1404" i="15"/>
  <c r="G1405" i="15"/>
  <c r="G1406" i="15"/>
  <c r="G1407" i="15"/>
  <c r="G1408" i="15"/>
  <c r="G1409" i="15"/>
  <c r="G1410" i="15"/>
  <c r="G1411" i="15"/>
  <c r="G1412" i="15"/>
  <c r="G1413" i="15"/>
  <c r="G1414" i="15"/>
  <c r="G1415" i="15"/>
  <c r="G1416" i="15"/>
  <c r="G1417" i="15"/>
  <c r="G1418" i="15"/>
  <c r="G1419" i="15"/>
  <c r="G1420" i="15"/>
  <c r="G1421" i="15"/>
  <c r="G1422" i="15"/>
  <c r="G1423" i="15"/>
  <c r="G1424" i="15"/>
  <c r="G1425" i="15"/>
  <c r="G1426" i="15"/>
  <c r="G1427" i="15"/>
  <c r="G1428" i="15"/>
  <c r="G1429" i="15"/>
  <c r="G1430" i="15"/>
  <c r="G1431" i="15"/>
  <c r="G1432" i="15"/>
  <c r="G1433" i="15"/>
  <c r="G1434" i="15"/>
  <c r="G1435" i="15"/>
  <c r="G1436" i="15"/>
  <c r="G1437" i="15"/>
  <c r="G1438" i="15"/>
  <c r="G1439" i="15"/>
  <c r="G1440" i="15"/>
  <c r="G1441" i="15"/>
  <c r="G1442" i="15"/>
  <c r="G1443" i="15"/>
  <c r="G1444" i="15"/>
  <c r="G1445" i="15"/>
  <c r="G1446" i="15"/>
  <c r="G1447" i="15"/>
  <c r="G1448" i="15"/>
  <c r="G1449" i="15"/>
  <c r="G1450" i="15"/>
  <c r="G1451" i="15"/>
  <c r="G1452" i="15"/>
  <c r="G1453" i="15"/>
  <c r="G1454" i="15"/>
  <c r="G1455" i="15"/>
  <c r="G1456" i="15"/>
  <c r="G1457" i="15"/>
  <c r="G1458" i="15"/>
  <c r="G1459" i="15"/>
  <c r="G1460" i="15"/>
  <c r="G1461" i="15"/>
  <c r="G1462" i="15"/>
  <c r="G1463" i="15"/>
  <c r="G1464" i="15"/>
  <c r="G1465" i="15"/>
  <c r="G1466" i="15"/>
  <c r="G1467" i="15"/>
  <c r="G1468" i="15"/>
  <c r="G1469" i="15"/>
  <c r="G1470" i="15"/>
  <c r="G1471" i="15"/>
  <c r="G1472" i="15"/>
  <c r="G1473" i="15"/>
  <c r="G1474" i="15"/>
  <c r="G1475" i="15"/>
  <c r="G1476" i="15"/>
  <c r="G1477" i="15"/>
  <c r="G1478" i="15"/>
  <c r="G1479" i="15"/>
  <c r="G1480" i="15"/>
  <c r="G1481" i="15"/>
  <c r="G1482" i="15"/>
  <c r="G1483" i="15"/>
  <c r="G1484" i="15"/>
  <c r="G1485" i="15"/>
  <c r="G1486" i="15"/>
  <c r="G1487" i="15"/>
  <c r="G1488" i="15"/>
  <c r="G1489" i="15"/>
  <c r="G1490" i="15"/>
  <c r="G1491" i="15"/>
  <c r="G1492" i="15"/>
  <c r="G1493" i="15"/>
  <c r="G1494" i="15"/>
  <c r="G1495" i="15"/>
  <c r="G1496" i="15"/>
  <c r="G1497" i="15"/>
  <c r="G1498" i="15"/>
  <c r="G1499" i="15"/>
  <c r="G1500" i="15"/>
  <c r="G1501" i="15"/>
  <c r="G1502" i="15"/>
  <c r="G1503" i="15"/>
  <c r="G1504" i="15"/>
  <c r="G1505" i="15"/>
  <c r="G1506" i="15"/>
  <c r="G1507" i="15"/>
  <c r="G1508" i="15"/>
  <c r="G1509" i="15"/>
  <c r="G1510" i="15"/>
  <c r="G1511" i="15"/>
  <c r="G1512" i="15"/>
  <c r="G1513" i="15"/>
  <c r="G1514" i="15"/>
  <c r="E20" i="15"/>
  <c r="E21" i="15"/>
  <c r="E22" i="15"/>
  <c r="E23" i="15"/>
  <c r="E24" i="15"/>
  <c r="E25" i="15"/>
  <c r="E26" i="15"/>
  <c r="E27" i="15"/>
  <c r="E28" i="15"/>
  <c r="E29" i="15"/>
  <c r="E30" i="15"/>
  <c r="E31" i="15"/>
  <c r="E32" i="15"/>
  <c r="E33" i="15"/>
  <c r="E34" i="15"/>
  <c r="E35" i="15"/>
  <c r="E36" i="15"/>
  <c r="E37" i="15"/>
  <c r="E38" i="15"/>
  <c r="E39" i="15"/>
  <c r="E40" i="15"/>
  <c r="E41" i="15"/>
  <c r="E42" i="15"/>
  <c r="E43" i="15"/>
  <c r="E44" i="15"/>
  <c r="E45" i="15"/>
  <c r="E46" i="15"/>
  <c r="E47" i="15"/>
  <c r="E48" i="15"/>
  <c r="E49" i="15"/>
  <c r="E50" i="15"/>
  <c r="E51" i="15"/>
  <c r="E52" i="15"/>
  <c r="E53" i="15"/>
  <c r="E54" i="15"/>
  <c r="E55" i="15"/>
  <c r="E56" i="15"/>
  <c r="E57" i="15"/>
  <c r="E58" i="15"/>
  <c r="E59" i="15"/>
  <c r="E60" i="15"/>
  <c r="E61" i="15"/>
  <c r="E62" i="15"/>
  <c r="E63" i="15"/>
  <c r="E64" i="15"/>
  <c r="E65" i="15"/>
  <c r="E66" i="15"/>
  <c r="E67" i="15"/>
  <c r="E68" i="15"/>
  <c r="E69" i="15"/>
  <c r="E70" i="15"/>
  <c r="E71" i="15"/>
  <c r="E72" i="15"/>
  <c r="E73" i="15"/>
  <c r="E74" i="15"/>
  <c r="E75" i="15"/>
  <c r="E76" i="15"/>
  <c r="E77" i="15"/>
  <c r="E78" i="15"/>
  <c r="E79" i="15"/>
  <c r="E80" i="15"/>
  <c r="E81" i="15"/>
  <c r="E82" i="15"/>
  <c r="E83" i="15"/>
  <c r="E84" i="15"/>
  <c r="E85" i="15"/>
  <c r="E86" i="15"/>
  <c r="E87" i="15"/>
  <c r="E88" i="15"/>
  <c r="E89" i="15"/>
  <c r="E90" i="15"/>
  <c r="E91" i="15"/>
  <c r="E92" i="15"/>
  <c r="E93" i="15"/>
  <c r="E94" i="15"/>
  <c r="E95" i="15"/>
  <c r="E96" i="15"/>
  <c r="E97" i="15"/>
  <c r="E98" i="15"/>
  <c r="E99" i="15"/>
  <c r="E100" i="15"/>
  <c r="E101" i="15"/>
  <c r="E102" i="15"/>
  <c r="E103" i="15"/>
  <c r="E104" i="15"/>
  <c r="E105" i="15"/>
  <c r="E106" i="15"/>
  <c r="E107" i="15"/>
  <c r="E108" i="15"/>
  <c r="E109" i="15"/>
  <c r="E110" i="15"/>
  <c r="E111" i="15"/>
  <c r="E112" i="15"/>
  <c r="E113" i="15"/>
  <c r="E114" i="15"/>
  <c r="E115" i="15"/>
  <c r="E116" i="15"/>
  <c r="E117" i="15"/>
  <c r="E118" i="15"/>
  <c r="E119" i="15"/>
  <c r="E120" i="15"/>
  <c r="E121" i="15"/>
  <c r="E122" i="15"/>
  <c r="E123" i="15"/>
  <c r="E124" i="15"/>
  <c r="E125" i="15"/>
  <c r="E126" i="15"/>
  <c r="E127" i="15"/>
  <c r="E128" i="15"/>
  <c r="E129" i="15"/>
  <c r="E130" i="15"/>
  <c r="E131" i="15"/>
  <c r="E132" i="15"/>
  <c r="E133" i="15"/>
  <c r="E134" i="15"/>
  <c r="E135" i="15"/>
  <c r="E136" i="15"/>
  <c r="E137" i="15"/>
  <c r="E138" i="15"/>
  <c r="E139" i="15"/>
  <c r="E140" i="15"/>
  <c r="E141" i="15"/>
  <c r="E142" i="15"/>
  <c r="E143" i="15"/>
  <c r="E144" i="15"/>
  <c r="E145" i="15"/>
  <c r="E146" i="15"/>
  <c r="E147" i="15"/>
  <c r="E148" i="15"/>
  <c r="E149" i="15"/>
  <c r="E150" i="15"/>
  <c r="E151" i="15"/>
  <c r="E152" i="15"/>
  <c r="E153" i="15"/>
  <c r="E154" i="15"/>
  <c r="E155" i="15"/>
  <c r="E156" i="15"/>
  <c r="E157" i="15"/>
  <c r="E158" i="15"/>
  <c r="E159" i="15"/>
  <c r="E160" i="15"/>
  <c r="E161" i="15"/>
  <c r="E162" i="15"/>
  <c r="E163" i="15"/>
  <c r="E164" i="15"/>
  <c r="E165" i="15"/>
  <c r="E166" i="15"/>
  <c r="E167" i="15"/>
  <c r="E168" i="15"/>
  <c r="E169" i="15"/>
  <c r="E170" i="15"/>
  <c r="E171" i="15"/>
  <c r="E172" i="15"/>
  <c r="E173" i="15"/>
  <c r="E174" i="15"/>
  <c r="E175" i="15"/>
  <c r="E176" i="15"/>
  <c r="E177" i="15"/>
  <c r="E178" i="15"/>
  <c r="E179" i="15"/>
  <c r="E180" i="15"/>
  <c r="E181" i="15"/>
  <c r="E182" i="15"/>
  <c r="E183" i="15"/>
  <c r="E184" i="15"/>
  <c r="E185" i="15"/>
  <c r="E186" i="15"/>
  <c r="E187" i="15"/>
  <c r="E188" i="15"/>
  <c r="E189" i="15"/>
  <c r="E190" i="15"/>
  <c r="E191" i="15"/>
  <c r="E192" i="15"/>
  <c r="E193" i="15"/>
  <c r="E194" i="15"/>
  <c r="E195" i="15"/>
  <c r="E196" i="15"/>
  <c r="E197" i="15"/>
  <c r="E198" i="15"/>
  <c r="E199" i="15"/>
  <c r="E200" i="15"/>
  <c r="E201" i="15"/>
  <c r="E202" i="15"/>
  <c r="E203" i="15"/>
  <c r="E204" i="15"/>
  <c r="E205" i="15"/>
  <c r="E206" i="15"/>
  <c r="E207" i="15"/>
  <c r="E208" i="15"/>
  <c r="E209" i="15"/>
  <c r="E210" i="15"/>
  <c r="E211" i="15"/>
  <c r="E212" i="15"/>
  <c r="E213" i="15"/>
  <c r="E214" i="15"/>
  <c r="E215" i="15"/>
  <c r="E216" i="15"/>
  <c r="E217" i="15"/>
  <c r="E218" i="15"/>
  <c r="E219" i="15"/>
  <c r="E220" i="15"/>
  <c r="E221" i="15"/>
  <c r="E222" i="15"/>
  <c r="E223" i="15"/>
  <c r="E224" i="15"/>
  <c r="E225" i="15"/>
  <c r="E226" i="15"/>
  <c r="E227" i="15"/>
  <c r="E228" i="15"/>
  <c r="E229" i="15"/>
  <c r="E230" i="15"/>
  <c r="E231" i="15"/>
  <c r="E232" i="15"/>
  <c r="E233" i="15"/>
  <c r="E234" i="15"/>
  <c r="E235" i="15"/>
  <c r="E236" i="15"/>
  <c r="E237" i="15"/>
  <c r="E238" i="15"/>
  <c r="E239" i="15"/>
  <c r="E240" i="15"/>
  <c r="E241" i="15"/>
  <c r="E242" i="15"/>
  <c r="E243" i="15"/>
  <c r="E244" i="15"/>
  <c r="E245" i="15"/>
  <c r="E246" i="15"/>
  <c r="E247" i="15"/>
  <c r="E248" i="15"/>
  <c r="E249" i="15"/>
  <c r="E250" i="15"/>
  <c r="E251" i="15"/>
  <c r="E252" i="15"/>
  <c r="E253" i="15"/>
  <c r="E254" i="15"/>
  <c r="E255" i="15"/>
  <c r="E256" i="15"/>
  <c r="E257" i="15"/>
  <c r="E258" i="15"/>
  <c r="E259" i="15"/>
  <c r="E260" i="15"/>
  <c r="E261" i="15"/>
  <c r="E262" i="15"/>
  <c r="E263" i="15"/>
  <c r="E264" i="15"/>
  <c r="E265" i="15"/>
  <c r="E266" i="15"/>
  <c r="E267" i="15"/>
  <c r="E268" i="15"/>
  <c r="E269" i="15"/>
  <c r="E270" i="15"/>
  <c r="E271" i="15"/>
  <c r="E272" i="15"/>
  <c r="E273" i="15"/>
  <c r="E274" i="15"/>
  <c r="E275" i="15"/>
  <c r="E276" i="15"/>
  <c r="E277" i="15"/>
  <c r="E278" i="15"/>
  <c r="E279" i="15"/>
  <c r="E280" i="15"/>
  <c r="E281" i="15"/>
  <c r="E282" i="15"/>
  <c r="E283" i="15"/>
  <c r="E284" i="15"/>
  <c r="E285" i="15"/>
  <c r="E286" i="15"/>
  <c r="E287" i="15"/>
  <c r="E288" i="15"/>
  <c r="E289" i="15"/>
  <c r="E290" i="15"/>
  <c r="E291" i="15"/>
  <c r="E292" i="15"/>
  <c r="E293" i="15"/>
  <c r="E294" i="15"/>
  <c r="E295" i="15"/>
  <c r="E296" i="15"/>
  <c r="E297" i="15"/>
  <c r="E298" i="15"/>
  <c r="E299" i="15"/>
  <c r="E300" i="15"/>
  <c r="E301" i="15"/>
  <c r="E302" i="15"/>
  <c r="E303" i="15"/>
  <c r="E304" i="15"/>
  <c r="E305" i="15"/>
  <c r="E306" i="15"/>
  <c r="E307" i="15"/>
  <c r="E308" i="15"/>
  <c r="E309" i="15"/>
  <c r="E310" i="15"/>
  <c r="E311" i="15"/>
  <c r="E312" i="15"/>
  <c r="E313" i="15"/>
  <c r="E314" i="15"/>
  <c r="E315" i="15"/>
  <c r="E316" i="15"/>
  <c r="E317" i="15"/>
  <c r="E318" i="15"/>
  <c r="E319" i="15"/>
  <c r="E320" i="15"/>
  <c r="E321" i="15"/>
  <c r="E322" i="15"/>
  <c r="E323" i="15"/>
  <c r="E324" i="15"/>
  <c r="E325" i="15"/>
  <c r="E326" i="15"/>
  <c r="E327" i="15"/>
  <c r="E328" i="15"/>
  <c r="E329" i="15"/>
  <c r="E330" i="15"/>
  <c r="E331" i="15"/>
  <c r="E332" i="15"/>
  <c r="E333" i="15"/>
  <c r="E334" i="15"/>
  <c r="E335" i="15"/>
  <c r="E336" i="15"/>
  <c r="E337" i="15"/>
  <c r="E338" i="15"/>
  <c r="E339" i="15"/>
  <c r="E340" i="15"/>
  <c r="E341" i="15"/>
  <c r="E342" i="15"/>
  <c r="E343" i="15"/>
  <c r="E344" i="15"/>
  <c r="E345" i="15"/>
  <c r="E346" i="15"/>
  <c r="E347" i="15"/>
  <c r="E348" i="15"/>
  <c r="E349" i="15"/>
  <c r="E350" i="15"/>
  <c r="E351" i="15"/>
  <c r="E352" i="15"/>
  <c r="E353" i="15"/>
  <c r="E354" i="15"/>
  <c r="E355" i="15"/>
  <c r="E356" i="15"/>
  <c r="E357" i="15"/>
  <c r="E358" i="15"/>
  <c r="E359" i="15"/>
  <c r="E360" i="15"/>
  <c r="E361" i="15"/>
  <c r="E362" i="15"/>
  <c r="E363" i="15"/>
  <c r="E364" i="15"/>
  <c r="E365" i="15"/>
  <c r="E366" i="15"/>
  <c r="E367" i="15"/>
  <c r="E368" i="15"/>
  <c r="E369" i="15"/>
  <c r="E370" i="15"/>
  <c r="E371" i="15"/>
  <c r="E372" i="15"/>
  <c r="E373" i="15"/>
  <c r="E374" i="15"/>
  <c r="E375" i="15"/>
  <c r="E376" i="15"/>
  <c r="E377" i="15"/>
  <c r="E378" i="15"/>
  <c r="E379" i="15"/>
  <c r="E380" i="15"/>
  <c r="E381" i="15"/>
  <c r="E382" i="15"/>
  <c r="E383" i="15"/>
  <c r="E384" i="15"/>
  <c r="E385" i="15"/>
  <c r="E386" i="15"/>
  <c r="E387" i="15"/>
  <c r="E388" i="15"/>
  <c r="E389" i="15"/>
  <c r="E390" i="15"/>
  <c r="E391" i="15"/>
  <c r="E392" i="15"/>
  <c r="E393" i="15"/>
  <c r="E394" i="15"/>
  <c r="E395" i="15"/>
  <c r="E396" i="15"/>
  <c r="E397" i="15"/>
  <c r="E398" i="15"/>
  <c r="E399" i="15"/>
  <c r="E400" i="15"/>
  <c r="E401" i="15"/>
  <c r="E402" i="15"/>
  <c r="E403" i="15"/>
  <c r="E404" i="15"/>
  <c r="E405" i="15"/>
  <c r="E406" i="15"/>
  <c r="E407" i="15"/>
  <c r="E408" i="15"/>
  <c r="E409" i="15"/>
  <c r="E410" i="15"/>
  <c r="E411" i="15"/>
  <c r="E412" i="15"/>
  <c r="E413" i="15"/>
  <c r="E414" i="15"/>
  <c r="E415" i="15"/>
  <c r="E416" i="15"/>
  <c r="E417" i="15"/>
  <c r="E418" i="15"/>
  <c r="E419" i="15"/>
  <c r="E420" i="15"/>
  <c r="E421" i="15"/>
  <c r="E422" i="15"/>
  <c r="E423" i="15"/>
  <c r="E424" i="15"/>
  <c r="E425" i="15"/>
  <c r="E426" i="15"/>
  <c r="E427" i="15"/>
  <c r="E428" i="15"/>
  <c r="E429" i="15"/>
  <c r="E430" i="15"/>
  <c r="E431" i="15"/>
  <c r="E432" i="15"/>
  <c r="E433" i="15"/>
  <c r="E434" i="15"/>
  <c r="E435" i="15"/>
  <c r="E436" i="15"/>
  <c r="E437" i="15"/>
  <c r="E438" i="15"/>
  <c r="E439" i="15"/>
  <c r="E440" i="15"/>
  <c r="E441" i="15"/>
  <c r="E442" i="15"/>
  <c r="E443" i="15"/>
  <c r="E444" i="15"/>
  <c r="E445" i="15"/>
  <c r="E446" i="15"/>
  <c r="E447" i="15"/>
  <c r="E448" i="15"/>
  <c r="E449" i="15"/>
  <c r="E450" i="15"/>
  <c r="E451" i="15"/>
  <c r="E452" i="15"/>
  <c r="E453" i="15"/>
  <c r="E454" i="15"/>
  <c r="E455" i="15"/>
  <c r="E456" i="15"/>
  <c r="E457" i="15"/>
  <c r="E458" i="15"/>
  <c r="E459" i="15"/>
  <c r="E460" i="15"/>
  <c r="E461" i="15"/>
  <c r="E462" i="15"/>
  <c r="E463" i="15"/>
  <c r="E464" i="15"/>
  <c r="E465" i="15"/>
  <c r="E466" i="15"/>
  <c r="E467" i="15"/>
  <c r="E468" i="15"/>
  <c r="E469" i="15"/>
  <c r="E470" i="15"/>
  <c r="E471" i="15"/>
  <c r="E472" i="15"/>
  <c r="E473" i="15"/>
  <c r="E474" i="15"/>
  <c r="E475" i="15"/>
  <c r="E476" i="15"/>
  <c r="E477" i="15"/>
  <c r="E478" i="15"/>
  <c r="E479" i="15"/>
  <c r="E480" i="15"/>
  <c r="E481" i="15"/>
  <c r="E482" i="15"/>
  <c r="E483" i="15"/>
  <c r="E484" i="15"/>
  <c r="E485" i="15"/>
  <c r="E486" i="15"/>
  <c r="E487" i="15"/>
  <c r="E488" i="15"/>
  <c r="E489" i="15"/>
  <c r="E490" i="15"/>
  <c r="E491" i="15"/>
  <c r="E492" i="15"/>
  <c r="E493" i="15"/>
  <c r="E494" i="15"/>
  <c r="E495" i="15"/>
  <c r="E496" i="15"/>
  <c r="E497" i="15"/>
  <c r="E498" i="15"/>
  <c r="E499" i="15"/>
  <c r="E500" i="15"/>
  <c r="E501" i="15"/>
  <c r="E502" i="15"/>
  <c r="E503" i="15"/>
  <c r="E504" i="15"/>
  <c r="E505" i="15"/>
  <c r="E506" i="15"/>
  <c r="E507" i="15"/>
  <c r="E508" i="15"/>
  <c r="E509" i="15"/>
  <c r="E510" i="15"/>
  <c r="E511" i="15"/>
  <c r="E512" i="15"/>
  <c r="E513" i="15"/>
  <c r="E514" i="15"/>
  <c r="E515" i="15"/>
  <c r="E516" i="15"/>
  <c r="E517" i="15"/>
  <c r="E518" i="15"/>
  <c r="E519" i="15"/>
  <c r="E520" i="15"/>
  <c r="E521" i="15"/>
  <c r="E522" i="15"/>
  <c r="E523" i="15"/>
  <c r="E524" i="15"/>
  <c r="E525" i="15"/>
  <c r="E526" i="15"/>
  <c r="E527" i="15"/>
  <c r="E528" i="15"/>
  <c r="E529" i="15"/>
  <c r="E530" i="15"/>
  <c r="E531" i="15"/>
  <c r="E532" i="15"/>
  <c r="E533" i="15"/>
  <c r="E534" i="15"/>
  <c r="E535" i="15"/>
  <c r="E536" i="15"/>
  <c r="E537" i="15"/>
  <c r="E538" i="15"/>
  <c r="E539" i="15"/>
  <c r="E540" i="15"/>
  <c r="E541" i="15"/>
  <c r="E542" i="15"/>
  <c r="E543" i="15"/>
  <c r="E544" i="15"/>
  <c r="E545" i="15"/>
  <c r="E546" i="15"/>
  <c r="E547" i="15"/>
  <c r="E548" i="15"/>
  <c r="E549" i="15"/>
  <c r="E550" i="15"/>
  <c r="E551" i="15"/>
  <c r="E552" i="15"/>
  <c r="E553" i="15"/>
  <c r="E554" i="15"/>
  <c r="E555" i="15"/>
  <c r="E556" i="15"/>
  <c r="E557" i="15"/>
  <c r="E558" i="15"/>
  <c r="E559" i="15"/>
  <c r="E560" i="15"/>
  <c r="E561" i="15"/>
  <c r="E562" i="15"/>
  <c r="E563" i="15"/>
  <c r="E564" i="15"/>
  <c r="E565" i="15"/>
  <c r="E566" i="15"/>
  <c r="E567" i="15"/>
  <c r="E568" i="15"/>
  <c r="E569" i="15"/>
  <c r="E570" i="15"/>
  <c r="E571" i="15"/>
  <c r="E572" i="15"/>
  <c r="E573" i="15"/>
  <c r="E574" i="15"/>
  <c r="E575" i="15"/>
  <c r="E576" i="15"/>
  <c r="E577" i="15"/>
  <c r="E578" i="15"/>
  <c r="E579" i="15"/>
  <c r="E580" i="15"/>
  <c r="E581" i="15"/>
  <c r="E582" i="15"/>
  <c r="E583" i="15"/>
  <c r="E584" i="15"/>
  <c r="E585" i="15"/>
  <c r="E586" i="15"/>
  <c r="E587" i="15"/>
  <c r="E588" i="15"/>
  <c r="E589" i="15"/>
  <c r="E590" i="15"/>
  <c r="E591" i="15"/>
  <c r="E592" i="15"/>
  <c r="E593" i="15"/>
  <c r="E594" i="15"/>
  <c r="E595" i="15"/>
  <c r="E596" i="15"/>
  <c r="E597" i="15"/>
  <c r="E598" i="15"/>
  <c r="E599" i="15"/>
  <c r="E600" i="15"/>
  <c r="E601" i="15"/>
  <c r="E602" i="15"/>
  <c r="E603" i="15"/>
  <c r="E604" i="15"/>
  <c r="E605" i="15"/>
  <c r="E606" i="15"/>
  <c r="E607" i="15"/>
  <c r="E608" i="15"/>
  <c r="E609" i="15"/>
  <c r="E610" i="15"/>
  <c r="E611" i="15"/>
  <c r="E612" i="15"/>
  <c r="E613" i="15"/>
  <c r="E614" i="15"/>
  <c r="E615" i="15"/>
  <c r="E616" i="15"/>
  <c r="E617" i="15"/>
  <c r="E618" i="15"/>
  <c r="E619" i="15"/>
  <c r="E620" i="15"/>
  <c r="E621" i="15"/>
  <c r="E622" i="15"/>
  <c r="E623" i="15"/>
  <c r="E624" i="15"/>
  <c r="E625" i="15"/>
  <c r="E626" i="15"/>
  <c r="E627" i="15"/>
  <c r="E628" i="15"/>
  <c r="E629" i="15"/>
  <c r="E630" i="15"/>
  <c r="E631" i="15"/>
  <c r="E632" i="15"/>
  <c r="E633" i="15"/>
  <c r="E634" i="15"/>
  <c r="E635" i="15"/>
  <c r="E636" i="15"/>
  <c r="E637" i="15"/>
  <c r="E638" i="15"/>
  <c r="E639" i="15"/>
  <c r="E640" i="15"/>
  <c r="E641" i="15"/>
  <c r="E642" i="15"/>
  <c r="E643" i="15"/>
  <c r="E644" i="15"/>
  <c r="E645" i="15"/>
  <c r="E646" i="15"/>
  <c r="E647" i="15"/>
  <c r="E648" i="15"/>
  <c r="E649" i="15"/>
  <c r="E650" i="15"/>
  <c r="E651" i="15"/>
  <c r="E652" i="15"/>
  <c r="E653" i="15"/>
  <c r="E654" i="15"/>
  <c r="E655" i="15"/>
  <c r="E656" i="15"/>
  <c r="E657" i="15"/>
  <c r="E658" i="15"/>
  <c r="E659" i="15"/>
  <c r="E660" i="15"/>
  <c r="E661" i="15"/>
  <c r="E662" i="15"/>
  <c r="E663" i="15"/>
  <c r="E664" i="15"/>
  <c r="E665" i="15"/>
  <c r="E666" i="15"/>
  <c r="E667" i="15"/>
  <c r="E668" i="15"/>
  <c r="E669" i="15"/>
  <c r="E670" i="15"/>
  <c r="E671" i="15"/>
  <c r="E672" i="15"/>
  <c r="E673" i="15"/>
  <c r="E674" i="15"/>
  <c r="E675" i="15"/>
  <c r="E676" i="15"/>
  <c r="E677" i="15"/>
  <c r="E678" i="15"/>
  <c r="E679" i="15"/>
  <c r="E680" i="15"/>
  <c r="E681" i="15"/>
  <c r="E682" i="15"/>
  <c r="E683" i="15"/>
  <c r="E684" i="15"/>
  <c r="E685" i="15"/>
  <c r="E686" i="15"/>
  <c r="E687" i="15"/>
  <c r="E688" i="15"/>
  <c r="E689" i="15"/>
  <c r="E690" i="15"/>
  <c r="E691" i="15"/>
  <c r="E692" i="15"/>
  <c r="E693" i="15"/>
  <c r="E694" i="15"/>
  <c r="E695" i="15"/>
  <c r="E696" i="15"/>
  <c r="E697" i="15"/>
  <c r="E698" i="15"/>
  <c r="E699" i="15"/>
  <c r="E700" i="15"/>
  <c r="E701" i="15"/>
  <c r="E702" i="15"/>
  <c r="E703" i="15"/>
  <c r="E704" i="15"/>
  <c r="E705" i="15"/>
  <c r="E706" i="15"/>
  <c r="E707" i="15"/>
  <c r="E708" i="15"/>
  <c r="E709" i="15"/>
  <c r="E710" i="15"/>
  <c r="E711" i="15"/>
  <c r="E712" i="15"/>
  <c r="E713" i="15"/>
  <c r="E714" i="15"/>
  <c r="E715" i="15"/>
  <c r="E716" i="15"/>
  <c r="E717" i="15"/>
  <c r="E718" i="15"/>
  <c r="E719" i="15"/>
  <c r="E720" i="15"/>
  <c r="E721" i="15"/>
  <c r="E722" i="15"/>
  <c r="E723" i="15"/>
  <c r="E724" i="15"/>
  <c r="E725" i="15"/>
  <c r="E726" i="15"/>
  <c r="E727" i="15"/>
  <c r="E728" i="15"/>
  <c r="E729" i="15"/>
  <c r="E730" i="15"/>
  <c r="E731" i="15"/>
  <c r="E732" i="15"/>
  <c r="E733" i="15"/>
  <c r="E734" i="15"/>
  <c r="E735" i="15"/>
  <c r="E736" i="15"/>
  <c r="E737" i="15"/>
  <c r="E738" i="15"/>
  <c r="E739" i="15"/>
  <c r="E740" i="15"/>
  <c r="E741" i="15"/>
  <c r="E742" i="15"/>
  <c r="E743" i="15"/>
  <c r="E744" i="15"/>
  <c r="E745" i="15"/>
  <c r="E746" i="15"/>
  <c r="E747" i="15"/>
  <c r="E748" i="15"/>
  <c r="E749" i="15"/>
  <c r="E750" i="15"/>
  <c r="E751" i="15"/>
  <c r="E752" i="15"/>
  <c r="E753" i="15"/>
  <c r="E754" i="15"/>
  <c r="E755" i="15"/>
  <c r="E756" i="15"/>
  <c r="E757" i="15"/>
  <c r="E758" i="15"/>
  <c r="E759" i="15"/>
  <c r="E760" i="15"/>
  <c r="E761" i="15"/>
  <c r="E762" i="15"/>
  <c r="E763" i="15"/>
  <c r="E764" i="15"/>
  <c r="E765" i="15"/>
  <c r="E766" i="15"/>
  <c r="E767" i="15"/>
  <c r="E768" i="15"/>
  <c r="E769" i="15"/>
  <c r="E770" i="15"/>
  <c r="E771" i="15"/>
  <c r="E772" i="15"/>
  <c r="E773" i="15"/>
  <c r="E774" i="15"/>
  <c r="E775" i="15"/>
  <c r="E776" i="15"/>
  <c r="E777" i="15"/>
  <c r="E778" i="15"/>
  <c r="E779" i="15"/>
  <c r="E780" i="15"/>
  <c r="E781" i="15"/>
  <c r="E782" i="15"/>
  <c r="E783" i="15"/>
  <c r="E784" i="15"/>
  <c r="E785" i="15"/>
  <c r="E786" i="15"/>
  <c r="E787" i="15"/>
  <c r="E788" i="15"/>
  <c r="E789" i="15"/>
  <c r="E790" i="15"/>
  <c r="E791" i="15"/>
  <c r="E792" i="15"/>
  <c r="E793" i="15"/>
  <c r="E794" i="15"/>
  <c r="E795" i="15"/>
  <c r="E796" i="15"/>
  <c r="E797" i="15"/>
  <c r="E798" i="15"/>
  <c r="E799" i="15"/>
  <c r="E800" i="15"/>
  <c r="E801" i="15"/>
  <c r="E802" i="15"/>
  <c r="E803" i="15"/>
  <c r="E804" i="15"/>
  <c r="E805" i="15"/>
  <c r="E806" i="15"/>
  <c r="E807" i="15"/>
  <c r="E808" i="15"/>
  <c r="E809" i="15"/>
  <c r="E810" i="15"/>
  <c r="E811" i="15"/>
  <c r="E812" i="15"/>
  <c r="E813" i="15"/>
  <c r="E814" i="15"/>
  <c r="E815" i="15"/>
  <c r="E816" i="15"/>
  <c r="E817" i="15"/>
  <c r="E818" i="15"/>
  <c r="E819" i="15"/>
  <c r="E820" i="15"/>
  <c r="E821" i="15"/>
  <c r="E822" i="15"/>
  <c r="E823" i="15"/>
  <c r="E824" i="15"/>
  <c r="E825" i="15"/>
  <c r="E826" i="15"/>
  <c r="E827" i="15"/>
  <c r="E828" i="15"/>
  <c r="E829" i="15"/>
  <c r="E830" i="15"/>
  <c r="E831" i="15"/>
  <c r="E832" i="15"/>
  <c r="E833" i="15"/>
  <c r="E834" i="15"/>
  <c r="E835" i="15"/>
  <c r="E836" i="15"/>
  <c r="E837" i="15"/>
  <c r="E838" i="15"/>
  <c r="E839" i="15"/>
  <c r="E840" i="15"/>
  <c r="E841" i="15"/>
  <c r="E842" i="15"/>
  <c r="E843" i="15"/>
  <c r="E844" i="15"/>
  <c r="E845" i="15"/>
  <c r="E846" i="15"/>
  <c r="E847" i="15"/>
  <c r="E848" i="15"/>
  <c r="E849" i="15"/>
  <c r="E850" i="15"/>
  <c r="E851" i="15"/>
  <c r="E852" i="15"/>
  <c r="E853" i="15"/>
  <c r="E854" i="15"/>
  <c r="E855" i="15"/>
  <c r="E856" i="15"/>
  <c r="E857" i="15"/>
  <c r="E858" i="15"/>
  <c r="E859" i="15"/>
  <c r="E860" i="15"/>
  <c r="E861" i="15"/>
  <c r="E862" i="15"/>
  <c r="E863" i="15"/>
  <c r="E864" i="15"/>
  <c r="E865" i="15"/>
  <c r="E866" i="15"/>
  <c r="E867" i="15"/>
  <c r="E868" i="15"/>
  <c r="E869" i="15"/>
  <c r="E870" i="15"/>
  <c r="E871" i="15"/>
  <c r="E872" i="15"/>
  <c r="E873" i="15"/>
  <c r="E874" i="15"/>
  <c r="E875" i="15"/>
  <c r="E876" i="15"/>
  <c r="E877" i="15"/>
  <c r="E878" i="15"/>
  <c r="E879" i="15"/>
  <c r="E880" i="15"/>
  <c r="E881" i="15"/>
  <c r="E882" i="15"/>
  <c r="E883" i="15"/>
  <c r="E884" i="15"/>
  <c r="E885" i="15"/>
  <c r="E886" i="15"/>
  <c r="E887" i="15"/>
  <c r="E888" i="15"/>
  <c r="E889" i="15"/>
  <c r="E890" i="15"/>
  <c r="E891" i="15"/>
  <c r="E892" i="15"/>
  <c r="E893" i="15"/>
  <c r="E894" i="15"/>
  <c r="E895" i="15"/>
  <c r="E896" i="15"/>
  <c r="E897" i="15"/>
  <c r="E898" i="15"/>
  <c r="E899" i="15"/>
  <c r="E900" i="15"/>
  <c r="E901" i="15"/>
  <c r="E902" i="15"/>
  <c r="E903" i="15"/>
  <c r="E904" i="15"/>
  <c r="E905" i="15"/>
  <c r="E906" i="15"/>
  <c r="E907" i="15"/>
  <c r="E908" i="15"/>
  <c r="E909" i="15"/>
  <c r="E910" i="15"/>
  <c r="E911" i="15"/>
  <c r="E912" i="15"/>
  <c r="E913" i="15"/>
  <c r="E914" i="15"/>
  <c r="E915" i="15"/>
  <c r="E916" i="15"/>
  <c r="E917" i="15"/>
  <c r="E918" i="15"/>
  <c r="E919" i="15"/>
  <c r="E920" i="15"/>
  <c r="E921" i="15"/>
  <c r="E922" i="15"/>
  <c r="E923" i="15"/>
  <c r="E924" i="15"/>
  <c r="E925" i="15"/>
  <c r="E926" i="15"/>
  <c r="E927" i="15"/>
  <c r="E928" i="15"/>
  <c r="E929" i="15"/>
  <c r="E930" i="15"/>
  <c r="E931" i="15"/>
  <c r="E932" i="15"/>
  <c r="E933" i="15"/>
  <c r="E934" i="15"/>
  <c r="E935" i="15"/>
  <c r="E936" i="15"/>
  <c r="E937" i="15"/>
  <c r="E938" i="15"/>
  <c r="E939" i="15"/>
  <c r="E940" i="15"/>
  <c r="E941" i="15"/>
  <c r="E942" i="15"/>
  <c r="E943" i="15"/>
  <c r="E944" i="15"/>
  <c r="E945" i="15"/>
  <c r="E946" i="15"/>
  <c r="E947" i="15"/>
  <c r="E948" i="15"/>
  <c r="E949" i="15"/>
  <c r="E950" i="15"/>
  <c r="E951" i="15"/>
  <c r="E952" i="15"/>
  <c r="E953" i="15"/>
  <c r="E954" i="15"/>
  <c r="E955" i="15"/>
  <c r="E956" i="15"/>
  <c r="E957" i="15"/>
  <c r="E958" i="15"/>
  <c r="E959" i="15"/>
  <c r="E960" i="15"/>
  <c r="E961" i="15"/>
  <c r="E962" i="15"/>
  <c r="E963" i="15"/>
  <c r="E964" i="15"/>
  <c r="E965" i="15"/>
  <c r="E966" i="15"/>
  <c r="E967" i="15"/>
  <c r="E968" i="15"/>
  <c r="E969" i="15"/>
  <c r="E970" i="15"/>
  <c r="E971" i="15"/>
  <c r="E972" i="15"/>
  <c r="E973" i="15"/>
  <c r="E974" i="15"/>
  <c r="E975" i="15"/>
  <c r="E976" i="15"/>
  <c r="E977" i="15"/>
  <c r="E978" i="15"/>
  <c r="E979" i="15"/>
  <c r="E980" i="15"/>
  <c r="E981" i="15"/>
  <c r="E982" i="15"/>
  <c r="E983" i="15"/>
  <c r="E984" i="15"/>
  <c r="E985" i="15"/>
  <c r="E986" i="15"/>
  <c r="E987" i="15"/>
  <c r="E988" i="15"/>
  <c r="E989" i="15"/>
  <c r="E990" i="15"/>
  <c r="E991" i="15"/>
  <c r="E992" i="15"/>
  <c r="E993" i="15"/>
  <c r="E994" i="15"/>
  <c r="E995" i="15"/>
  <c r="E996" i="15"/>
  <c r="E997" i="15"/>
  <c r="E998" i="15"/>
  <c r="E999" i="15"/>
  <c r="E1000" i="15"/>
  <c r="E1001" i="15"/>
  <c r="E1002" i="15"/>
  <c r="E1003" i="15"/>
  <c r="E1004" i="15"/>
  <c r="E1005" i="15"/>
  <c r="E1006" i="15"/>
  <c r="E1007" i="15"/>
  <c r="E1008" i="15"/>
  <c r="E1009" i="15"/>
  <c r="E1010" i="15"/>
  <c r="E1011" i="15"/>
  <c r="E1012" i="15"/>
  <c r="E1013" i="15"/>
  <c r="E1014" i="15"/>
  <c r="E1015" i="15"/>
  <c r="E1016" i="15"/>
  <c r="E1017" i="15"/>
  <c r="E1018" i="15"/>
  <c r="E1019" i="15"/>
  <c r="E1020" i="15"/>
  <c r="E1021" i="15"/>
  <c r="E1022" i="15"/>
  <c r="E1023" i="15"/>
  <c r="E1024" i="15"/>
  <c r="E1025" i="15"/>
  <c r="E1026" i="15"/>
  <c r="E1027" i="15"/>
  <c r="E1028" i="15"/>
  <c r="E1029" i="15"/>
  <c r="E1030" i="15"/>
  <c r="E1031" i="15"/>
  <c r="E1032" i="15"/>
  <c r="E1033" i="15"/>
  <c r="E1034" i="15"/>
  <c r="E1035" i="15"/>
  <c r="E1036" i="15"/>
  <c r="E1037" i="15"/>
  <c r="E1038" i="15"/>
  <c r="E1039" i="15"/>
  <c r="E1040" i="15"/>
  <c r="E1041" i="15"/>
  <c r="E1042" i="15"/>
  <c r="E1043" i="15"/>
  <c r="E1044" i="15"/>
  <c r="E1045" i="15"/>
  <c r="E1046" i="15"/>
  <c r="E1047" i="15"/>
  <c r="E1048" i="15"/>
  <c r="E1049" i="15"/>
  <c r="E1050" i="15"/>
  <c r="E1051" i="15"/>
  <c r="E1052" i="15"/>
  <c r="E1053" i="15"/>
  <c r="E1054" i="15"/>
  <c r="E1055" i="15"/>
  <c r="E1056" i="15"/>
  <c r="E1057" i="15"/>
  <c r="E1058" i="15"/>
  <c r="E1059" i="15"/>
  <c r="E1060" i="15"/>
  <c r="E1061" i="15"/>
  <c r="E1062" i="15"/>
  <c r="E1063" i="15"/>
  <c r="E1064" i="15"/>
  <c r="E1065" i="15"/>
  <c r="E1066" i="15"/>
  <c r="E1067" i="15"/>
  <c r="E1068" i="15"/>
  <c r="E1069" i="15"/>
  <c r="E1070" i="15"/>
  <c r="E1071" i="15"/>
  <c r="E1072" i="15"/>
  <c r="E1073" i="15"/>
  <c r="E1074" i="15"/>
  <c r="E1075" i="15"/>
  <c r="E1076" i="15"/>
  <c r="E1077" i="15"/>
  <c r="E1078" i="15"/>
  <c r="E1079" i="15"/>
  <c r="E1080" i="15"/>
  <c r="E1081" i="15"/>
  <c r="E1082" i="15"/>
  <c r="E1083" i="15"/>
  <c r="E1084" i="15"/>
  <c r="E1085" i="15"/>
  <c r="E1086" i="15"/>
  <c r="E1087" i="15"/>
  <c r="E1088" i="15"/>
  <c r="E1089" i="15"/>
  <c r="E1090" i="15"/>
  <c r="E1091" i="15"/>
  <c r="E1092" i="15"/>
  <c r="E1093" i="15"/>
  <c r="E1094" i="15"/>
  <c r="E1095" i="15"/>
  <c r="E1096" i="15"/>
  <c r="E1097" i="15"/>
  <c r="E1098" i="15"/>
  <c r="E1099" i="15"/>
  <c r="E1100" i="15"/>
  <c r="E1101" i="15"/>
  <c r="E1102" i="15"/>
  <c r="E1103" i="15"/>
  <c r="E1104" i="15"/>
  <c r="E1105" i="15"/>
  <c r="E1106" i="15"/>
  <c r="E1107" i="15"/>
  <c r="E1108" i="15"/>
  <c r="E1109" i="15"/>
  <c r="E1110" i="15"/>
  <c r="E1111" i="15"/>
  <c r="E1112" i="15"/>
  <c r="E1113" i="15"/>
  <c r="E1114" i="15"/>
  <c r="E1115" i="15"/>
  <c r="E1116" i="15"/>
  <c r="E1117" i="15"/>
  <c r="E1118" i="15"/>
  <c r="E1119" i="15"/>
  <c r="E1120" i="15"/>
  <c r="E1121" i="15"/>
  <c r="E1122" i="15"/>
  <c r="E1123" i="15"/>
  <c r="E1124" i="15"/>
  <c r="E1125" i="15"/>
  <c r="E1126" i="15"/>
  <c r="E1127" i="15"/>
  <c r="E1128" i="15"/>
  <c r="E1129" i="15"/>
  <c r="E1130" i="15"/>
  <c r="E1131" i="15"/>
  <c r="E1132" i="15"/>
  <c r="E1133" i="15"/>
  <c r="E1134" i="15"/>
  <c r="E1135" i="15"/>
  <c r="E1136" i="15"/>
  <c r="E1137" i="15"/>
  <c r="E1138" i="15"/>
  <c r="E1139" i="15"/>
  <c r="E1140" i="15"/>
  <c r="E1141" i="15"/>
  <c r="E1142" i="15"/>
  <c r="E1143" i="15"/>
  <c r="E1144" i="15"/>
  <c r="E1145" i="15"/>
  <c r="E1146" i="15"/>
  <c r="E1147" i="15"/>
  <c r="E1148" i="15"/>
  <c r="E1149" i="15"/>
  <c r="E1150" i="15"/>
  <c r="E1151" i="15"/>
  <c r="E1152" i="15"/>
  <c r="E1153" i="15"/>
  <c r="E1154" i="15"/>
  <c r="E1155" i="15"/>
  <c r="E1156" i="15"/>
  <c r="E1157" i="15"/>
  <c r="E1158" i="15"/>
  <c r="E1159" i="15"/>
  <c r="E1160" i="15"/>
  <c r="E1161" i="15"/>
  <c r="E1162" i="15"/>
  <c r="E1163" i="15"/>
  <c r="E1164" i="15"/>
  <c r="E1165" i="15"/>
  <c r="E1166" i="15"/>
  <c r="E1167" i="15"/>
  <c r="E1168" i="15"/>
  <c r="E1169" i="15"/>
  <c r="E1170" i="15"/>
  <c r="E1171" i="15"/>
  <c r="E1172" i="15"/>
  <c r="E1173" i="15"/>
  <c r="E1174" i="15"/>
  <c r="E1175" i="15"/>
  <c r="E1176" i="15"/>
  <c r="E1177" i="15"/>
  <c r="E1178" i="15"/>
  <c r="E1179" i="15"/>
  <c r="E1180" i="15"/>
  <c r="E1181" i="15"/>
  <c r="E1182" i="15"/>
  <c r="E1183" i="15"/>
  <c r="E1184" i="15"/>
  <c r="E1185" i="15"/>
  <c r="E1186" i="15"/>
  <c r="E1187" i="15"/>
  <c r="E1188" i="15"/>
  <c r="E1189" i="15"/>
  <c r="E1190" i="15"/>
  <c r="E1191" i="15"/>
  <c r="E1192" i="15"/>
  <c r="E1193" i="15"/>
  <c r="E1194" i="15"/>
  <c r="E1195" i="15"/>
  <c r="E1196" i="15"/>
  <c r="E1197" i="15"/>
  <c r="E1198" i="15"/>
  <c r="E1199" i="15"/>
  <c r="E1200" i="15"/>
  <c r="E1201" i="15"/>
  <c r="E1202" i="15"/>
  <c r="E1203" i="15"/>
  <c r="E1204" i="15"/>
  <c r="E1205" i="15"/>
  <c r="E1206" i="15"/>
  <c r="E1207" i="15"/>
  <c r="E1208" i="15"/>
  <c r="E1209" i="15"/>
  <c r="E1210" i="15"/>
  <c r="E1211" i="15"/>
  <c r="E1212" i="15"/>
  <c r="E1213" i="15"/>
  <c r="E1214" i="15"/>
  <c r="E1215" i="15"/>
  <c r="E1216" i="15"/>
  <c r="E1217" i="15"/>
  <c r="E1218" i="15"/>
  <c r="E1219" i="15"/>
  <c r="E1220" i="15"/>
  <c r="E1221" i="15"/>
  <c r="E1222" i="15"/>
  <c r="E1223" i="15"/>
  <c r="E1224" i="15"/>
  <c r="E1225" i="15"/>
  <c r="E1226" i="15"/>
  <c r="E1227" i="15"/>
  <c r="E1228" i="15"/>
  <c r="E1229" i="15"/>
  <c r="E1230" i="15"/>
  <c r="E1231" i="15"/>
  <c r="E1232" i="15"/>
  <c r="E1233" i="15"/>
  <c r="E1234" i="15"/>
  <c r="E1235" i="15"/>
  <c r="E1236" i="15"/>
  <c r="E1237" i="15"/>
  <c r="E1238" i="15"/>
  <c r="E1239" i="15"/>
  <c r="E1240" i="15"/>
  <c r="E1241" i="15"/>
  <c r="E1242" i="15"/>
  <c r="E1243" i="15"/>
  <c r="E1244" i="15"/>
  <c r="E1245" i="15"/>
  <c r="E1246" i="15"/>
  <c r="E1247" i="15"/>
  <c r="E1248" i="15"/>
  <c r="E1249" i="15"/>
  <c r="E1250" i="15"/>
  <c r="E1251" i="15"/>
  <c r="E1252" i="15"/>
  <c r="E1253" i="15"/>
  <c r="E1254" i="15"/>
  <c r="E1255" i="15"/>
  <c r="E1256" i="15"/>
  <c r="E1257" i="15"/>
  <c r="E1258" i="15"/>
  <c r="E1259" i="15"/>
  <c r="E1260" i="15"/>
  <c r="E1261" i="15"/>
  <c r="E1262" i="15"/>
  <c r="E1263" i="15"/>
  <c r="E1264" i="15"/>
  <c r="E1265" i="15"/>
  <c r="E1266" i="15"/>
  <c r="E1267" i="15"/>
  <c r="E1268" i="15"/>
  <c r="E1269" i="15"/>
  <c r="E1270" i="15"/>
  <c r="E1271" i="15"/>
  <c r="E1272" i="15"/>
  <c r="E1273" i="15"/>
  <c r="E1274" i="15"/>
  <c r="E1275" i="15"/>
  <c r="E1276" i="15"/>
  <c r="E1277" i="15"/>
  <c r="E1278" i="15"/>
  <c r="E1279" i="15"/>
  <c r="E1280" i="15"/>
  <c r="E1281" i="15"/>
  <c r="E1282" i="15"/>
  <c r="E1283" i="15"/>
  <c r="E1284" i="15"/>
  <c r="E1285" i="15"/>
  <c r="E1286" i="15"/>
  <c r="E1287" i="15"/>
  <c r="E1288" i="15"/>
  <c r="E1289" i="15"/>
  <c r="E1290" i="15"/>
  <c r="E1291" i="15"/>
  <c r="E1292" i="15"/>
  <c r="E1293" i="15"/>
  <c r="E1294" i="15"/>
  <c r="E1295" i="15"/>
  <c r="E1296" i="15"/>
  <c r="E1297" i="15"/>
  <c r="E1298" i="15"/>
  <c r="E1299" i="15"/>
  <c r="E1300" i="15"/>
  <c r="E1301" i="15"/>
  <c r="E1302" i="15"/>
  <c r="E1303" i="15"/>
  <c r="E1304" i="15"/>
  <c r="E1305" i="15"/>
  <c r="E1306" i="15"/>
  <c r="E1307" i="15"/>
  <c r="E1308" i="15"/>
  <c r="E1309" i="15"/>
  <c r="E1310" i="15"/>
  <c r="E1311" i="15"/>
  <c r="E1312" i="15"/>
  <c r="E1313" i="15"/>
  <c r="E1314" i="15"/>
  <c r="E1315" i="15"/>
  <c r="E1316" i="15"/>
  <c r="E1317" i="15"/>
  <c r="E1318" i="15"/>
  <c r="E1319" i="15"/>
  <c r="E1320" i="15"/>
  <c r="E1321" i="15"/>
  <c r="E1322" i="15"/>
  <c r="E1323" i="15"/>
  <c r="E1324" i="15"/>
  <c r="E1325" i="15"/>
  <c r="E1326" i="15"/>
  <c r="E1327" i="15"/>
  <c r="E1328" i="15"/>
  <c r="E1329" i="15"/>
  <c r="E1330" i="15"/>
  <c r="E1331" i="15"/>
  <c r="E1332" i="15"/>
  <c r="E1333" i="15"/>
  <c r="E1334" i="15"/>
  <c r="E1335" i="15"/>
  <c r="E1336" i="15"/>
  <c r="E1337" i="15"/>
  <c r="E1338" i="15"/>
  <c r="E1339" i="15"/>
  <c r="E1340" i="15"/>
  <c r="E1341" i="15"/>
  <c r="E1342" i="15"/>
  <c r="E1343" i="15"/>
  <c r="E1344" i="15"/>
  <c r="E1345" i="15"/>
  <c r="E1346" i="15"/>
  <c r="E1347" i="15"/>
  <c r="E1348" i="15"/>
  <c r="E1349" i="15"/>
  <c r="E1350" i="15"/>
  <c r="E1351" i="15"/>
  <c r="E1352" i="15"/>
  <c r="E1353" i="15"/>
  <c r="E1354" i="15"/>
  <c r="E1355" i="15"/>
  <c r="E1356" i="15"/>
  <c r="E1357" i="15"/>
  <c r="E1358" i="15"/>
  <c r="E1359" i="15"/>
  <c r="E1360" i="15"/>
  <c r="E1361" i="15"/>
  <c r="E1362" i="15"/>
  <c r="E1363" i="15"/>
  <c r="E1364" i="15"/>
  <c r="E1365" i="15"/>
  <c r="E1366" i="15"/>
  <c r="E1367" i="15"/>
  <c r="E1368" i="15"/>
  <c r="E1369" i="15"/>
  <c r="E1370" i="15"/>
  <c r="E1371" i="15"/>
  <c r="E1372" i="15"/>
  <c r="E1373" i="15"/>
  <c r="E1374" i="15"/>
  <c r="E1375" i="15"/>
  <c r="E1376" i="15"/>
  <c r="E1377" i="15"/>
  <c r="E1378" i="15"/>
  <c r="E1379" i="15"/>
  <c r="E1380" i="15"/>
  <c r="E1381" i="15"/>
  <c r="E1382" i="15"/>
  <c r="E1383" i="15"/>
  <c r="E1384" i="15"/>
  <c r="E1385" i="15"/>
  <c r="E1386" i="15"/>
  <c r="E1387" i="15"/>
  <c r="E1388" i="15"/>
  <c r="E1389" i="15"/>
  <c r="E1390" i="15"/>
  <c r="E1391" i="15"/>
  <c r="E1392" i="15"/>
  <c r="E1393" i="15"/>
  <c r="E1394" i="15"/>
  <c r="E1395" i="15"/>
  <c r="E1396" i="15"/>
  <c r="E1397" i="15"/>
  <c r="E1398" i="15"/>
  <c r="E1399" i="15"/>
  <c r="E1400" i="15"/>
  <c r="E1401" i="15"/>
  <c r="E1402" i="15"/>
  <c r="E1403" i="15"/>
  <c r="E1404" i="15"/>
  <c r="E1405" i="15"/>
  <c r="E1406" i="15"/>
  <c r="E1407" i="15"/>
  <c r="E1408" i="15"/>
  <c r="E1409" i="15"/>
  <c r="E1410" i="15"/>
  <c r="E1411" i="15"/>
  <c r="E1412" i="15"/>
  <c r="E1413" i="15"/>
  <c r="E1414" i="15"/>
  <c r="E1415" i="15"/>
  <c r="E1416" i="15"/>
  <c r="E1417" i="15"/>
  <c r="E1418" i="15"/>
  <c r="E1419" i="15"/>
  <c r="E1420" i="15"/>
  <c r="E1421" i="15"/>
  <c r="E1422" i="15"/>
  <c r="E1423" i="15"/>
  <c r="E1424" i="15"/>
  <c r="E1425" i="15"/>
  <c r="E1426" i="15"/>
  <c r="E1427" i="15"/>
  <c r="E1428" i="15"/>
  <c r="E1429" i="15"/>
  <c r="E1430" i="15"/>
  <c r="E1431" i="15"/>
  <c r="E1432" i="15"/>
  <c r="E1433" i="15"/>
  <c r="E1434" i="15"/>
  <c r="E1435" i="15"/>
  <c r="E1436" i="15"/>
  <c r="E1437" i="15"/>
  <c r="E1438" i="15"/>
  <c r="E1439" i="15"/>
  <c r="E1440" i="15"/>
  <c r="E1441" i="15"/>
  <c r="E1442" i="15"/>
  <c r="E1443" i="15"/>
  <c r="E1444" i="15"/>
  <c r="E1445" i="15"/>
  <c r="E1446" i="15"/>
  <c r="E1447" i="15"/>
  <c r="E1448" i="15"/>
  <c r="E1449" i="15"/>
  <c r="E1450" i="15"/>
  <c r="E1451" i="15"/>
  <c r="E1452" i="15"/>
  <c r="E1453" i="15"/>
  <c r="E1454" i="15"/>
  <c r="E1455" i="15"/>
  <c r="E1456" i="15"/>
  <c r="E1457" i="15"/>
  <c r="E1458" i="15"/>
  <c r="E1459" i="15"/>
  <c r="E1460" i="15"/>
  <c r="E1461" i="15"/>
  <c r="E1462" i="15"/>
  <c r="E1463" i="15"/>
  <c r="E1464" i="15"/>
  <c r="E1465" i="15"/>
  <c r="E1466" i="15"/>
  <c r="E1467" i="15"/>
  <c r="E1468" i="15"/>
  <c r="E1469" i="15"/>
  <c r="E1470" i="15"/>
  <c r="E1471" i="15"/>
  <c r="E1472" i="15"/>
  <c r="E1473" i="15"/>
  <c r="E1474" i="15"/>
  <c r="E1475" i="15"/>
  <c r="E1476" i="15"/>
  <c r="E1477" i="15"/>
  <c r="E1478" i="15"/>
  <c r="E1479" i="15"/>
  <c r="E1480" i="15"/>
  <c r="E1481" i="15"/>
  <c r="E1482" i="15"/>
  <c r="E1483" i="15"/>
  <c r="E1484" i="15"/>
  <c r="E1485" i="15"/>
  <c r="E1486" i="15"/>
  <c r="E1487" i="15"/>
  <c r="E1488" i="15"/>
  <c r="E1489" i="15"/>
  <c r="E1490" i="15"/>
  <c r="E1491" i="15"/>
  <c r="E1492" i="15"/>
  <c r="E1493" i="15"/>
  <c r="E1494" i="15"/>
  <c r="E1495" i="15"/>
  <c r="E1496" i="15"/>
  <c r="E1497" i="15"/>
  <c r="E1498" i="15"/>
  <c r="E1499" i="15"/>
  <c r="E1500" i="15"/>
  <c r="E1501" i="15"/>
  <c r="E1502" i="15"/>
  <c r="E1503" i="15"/>
  <c r="E1504" i="15"/>
  <c r="E1505" i="15"/>
  <c r="E1506" i="15"/>
  <c r="E1507" i="15"/>
  <c r="E1508" i="15"/>
  <c r="E1509" i="15"/>
  <c r="E1510" i="15"/>
  <c r="E1511" i="15"/>
  <c r="E1512" i="15"/>
  <c r="E1513" i="15"/>
  <c r="E1514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391" i="15"/>
  <c r="D392" i="15"/>
  <c r="D393" i="15"/>
  <c r="D394" i="15"/>
  <c r="D395" i="15"/>
  <c r="D396" i="15"/>
  <c r="D397" i="15"/>
  <c r="D398" i="15"/>
  <c r="D399" i="15"/>
  <c r="D400" i="15"/>
  <c r="D401" i="15"/>
  <c r="D402" i="15"/>
  <c r="D403" i="15"/>
  <c r="D404" i="15"/>
  <c r="D405" i="15"/>
  <c r="D406" i="15"/>
  <c r="D407" i="15"/>
  <c r="D408" i="15"/>
  <c r="D409" i="15"/>
  <c r="D410" i="15"/>
  <c r="D411" i="15"/>
  <c r="D412" i="15"/>
  <c r="D413" i="15"/>
  <c r="D414" i="15"/>
  <c r="D415" i="15"/>
  <c r="D416" i="15"/>
  <c r="D417" i="15"/>
  <c r="D418" i="15"/>
  <c r="D419" i="15"/>
  <c r="D420" i="15"/>
  <c r="D421" i="15"/>
  <c r="D422" i="15"/>
  <c r="D423" i="15"/>
  <c r="D424" i="15"/>
  <c r="D425" i="15"/>
  <c r="D426" i="15"/>
  <c r="D427" i="15"/>
  <c r="D428" i="15"/>
  <c r="D429" i="15"/>
  <c r="D430" i="15"/>
  <c r="D431" i="15"/>
  <c r="D432" i="15"/>
  <c r="D433" i="15"/>
  <c r="D434" i="15"/>
  <c r="D435" i="15"/>
  <c r="D436" i="15"/>
  <c r="D437" i="15"/>
  <c r="D438" i="15"/>
  <c r="D439" i="15"/>
  <c r="D440" i="15"/>
  <c r="D441" i="15"/>
  <c r="D442" i="15"/>
  <c r="D443" i="15"/>
  <c r="D444" i="15"/>
  <c r="D445" i="15"/>
  <c r="D446" i="15"/>
  <c r="D447" i="15"/>
  <c r="D448" i="15"/>
  <c r="D449" i="15"/>
  <c r="D450" i="15"/>
  <c r="D451" i="15"/>
  <c r="D452" i="15"/>
  <c r="D453" i="15"/>
  <c r="D454" i="15"/>
  <c r="D455" i="15"/>
  <c r="D456" i="15"/>
  <c r="D457" i="15"/>
  <c r="D458" i="15"/>
  <c r="D459" i="15"/>
  <c r="D460" i="15"/>
  <c r="D461" i="15"/>
  <c r="D462" i="15"/>
  <c r="D463" i="15"/>
  <c r="D464" i="15"/>
  <c r="D465" i="15"/>
  <c r="D466" i="15"/>
  <c r="D467" i="15"/>
  <c r="D468" i="15"/>
  <c r="D469" i="15"/>
  <c r="D470" i="15"/>
  <c r="D471" i="15"/>
  <c r="D472" i="15"/>
  <c r="D473" i="15"/>
  <c r="D474" i="15"/>
  <c r="D475" i="15"/>
  <c r="D476" i="15"/>
  <c r="D477" i="15"/>
  <c r="D478" i="15"/>
  <c r="D479" i="15"/>
  <c r="D480" i="15"/>
  <c r="D481" i="15"/>
  <c r="D482" i="15"/>
  <c r="D483" i="15"/>
  <c r="D484" i="15"/>
  <c r="D485" i="15"/>
  <c r="D486" i="15"/>
  <c r="D487" i="15"/>
  <c r="D488" i="15"/>
  <c r="D489" i="15"/>
  <c r="D490" i="15"/>
  <c r="D491" i="15"/>
  <c r="D492" i="15"/>
  <c r="D493" i="15"/>
  <c r="D494" i="15"/>
  <c r="D495" i="15"/>
  <c r="D496" i="15"/>
  <c r="D497" i="15"/>
  <c r="D498" i="15"/>
  <c r="D499" i="15"/>
  <c r="D500" i="15"/>
  <c r="D501" i="15"/>
  <c r="D502" i="15"/>
  <c r="D503" i="15"/>
  <c r="D504" i="15"/>
  <c r="D505" i="15"/>
  <c r="D506" i="15"/>
  <c r="D507" i="15"/>
  <c r="D508" i="15"/>
  <c r="D509" i="15"/>
  <c r="D510" i="15"/>
  <c r="D511" i="15"/>
  <c r="D512" i="15"/>
  <c r="D513" i="15"/>
  <c r="D514" i="15"/>
  <c r="D515" i="15"/>
  <c r="D516" i="15"/>
  <c r="D517" i="15"/>
  <c r="D518" i="15"/>
  <c r="D519" i="15"/>
  <c r="D520" i="15"/>
  <c r="D521" i="15"/>
  <c r="D522" i="15"/>
  <c r="D523" i="15"/>
  <c r="D524" i="15"/>
  <c r="D525" i="15"/>
  <c r="D526" i="15"/>
  <c r="D527" i="15"/>
  <c r="D528" i="15"/>
  <c r="D529" i="15"/>
  <c r="D530" i="15"/>
  <c r="D531" i="15"/>
  <c r="D532" i="15"/>
  <c r="D533" i="15"/>
  <c r="D534" i="15"/>
  <c r="D535" i="15"/>
  <c r="D536" i="15"/>
  <c r="D537" i="15"/>
  <c r="D538" i="15"/>
  <c r="D539" i="15"/>
  <c r="D540" i="15"/>
  <c r="D541" i="15"/>
  <c r="D542" i="15"/>
  <c r="D543" i="15"/>
  <c r="D544" i="15"/>
  <c r="D545" i="15"/>
  <c r="D546" i="15"/>
  <c r="D547" i="15"/>
  <c r="D548" i="15"/>
  <c r="D549" i="15"/>
  <c r="D550" i="15"/>
  <c r="D551" i="15"/>
  <c r="D552" i="15"/>
  <c r="D553" i="15"/>
  <c r="D554" i="15"/>
  <c r="D555" i="15"/>
  <c r="D556" i="15"/>
  <c r="D557" i="15"/>
  <c r="D558" i="15"/>
  <c r="D559" i="15"/>
  <c r="D560" i="15"/>
  <c r="D561" i="15"/>
  <c r="D562" i="15"/>
  <c r="D563" i="15"/>
  <c r="D564" i="15"/>
  <c r="D565" i="15"/>
  <c r="D566" i="15"/>
  <c r="D567" i="15"/>
  <c r="D568" i="15"/>
  <c r="D569" i="15"/>
  <c r="D570" i="15"/>
  <c r="D571" i="15"/>
  <c r="D572" i="15"/>
  <c r="D573" i="15"/>
  <c r="D574" i="15"/>
  <c r="D575" i="15"/>
  <c r="D576" i="15"/>
  <c r="D577" i="15"/>
  <c r="D578" i="15"/>
  <c r="D579" i="15"/>
  <c r="D580" i="15"/>
  <c r="D581" i="15"/>
  <c r="D582" i="15"/>
  <c r="D583" i="15"/>
  <c r="D584" i="15"/>
  <c r="D585" i="15"/>
  <c r="D586" i="15"/>
  <c r="D587" i="15"/>
  <c r="D588" i="15"/>
  <c r="D589" i="15"/>
  <c r="D590" i="15"/>
  <c r="D591" i="15"/>
  <c r="D592" i="15"/>
  <c r="D593" i="15"/>
  <c r="D594" i="15"/>
  <c r="D595" i="15"/>
  <c r="D596" i="15"/>
  <c r="D597" i="15"/>
  <c r="D598" i="15"/>
  <c r="D599" i="15"/>
  <c r="D600" i="15"/>
  <c r="D601" i="15"/>
  <c r="D602" i="15"/>
  <c r="D603" i="15"/>
  <c r="D604" i="15"/>
  <c r="D605" i="15"/>
  <c r="D606" i="15"/>
  <c r="D607" i="15"/>
  <c r="D608" i="15"/>
  <c r="D609" i="15"/>
  <c r="D610" i="15"/>
  <c r="D611" i="15"/>
  <c r="D612" i="15"/>
  <c r="D613" i="15"/>
  <c r="D614" i="15"/>
  <c r="D615" i="15"/>
  <c r="D616" i="15"/>
  <c r="D617" i="15"/>
  <c r="D618" i="15"/>
  <c r="D619" i="15"/>
  <c r="D620" i="15"/>
  <c r="D621" i="15"/>
  <c r="D622" i="15"/>
  <c r="D623" i="15"/>
  <c r="D624" i="15"/>
  <c r="D625" i="15"/>
  <c r="D626" i="15"/>
  <c r="D627" i="15"/>
  <c r="D628" i="15"/>
  <c r="D629" i="15"/>
  <c r="D630" i="15"/>
  <c r="D631" i="15"/>
  <c r="D632" i="15"/>
  <c r="D633" i="15"/>
  <c r="D634" i="15"/>
  <c r="D635" i="15"/>
  <c r="D636" i="15"/>
  <c r="D637" i="15"/>
  <c r="D638" i="15"/>
  <c r="D639" i="15"/>
  <c r="D640" i="15"/>
  <c r="D641" i="15"/>
  <c r="D642" i="15"/>
  <c r="D643" i="15"/>
  <c r="D644" i="15"/>
  <c r="D645" i="15"/>
  <c r="D646" i="15"/>
  <c r="D647" i="15"/>
  <c r="D648" i="15"/>
  <c r="D649" i="15"/>
  <c r="D650" i="15"/>
  <c r="D651" i="15"/>
  <c r="D652" i="15"/>
  <c r="D653" i="15"/>
  <c r="D654" i="15"/>
  <c r="D655" i="15"/>
  <c r="D656" i="15"/>
  <c r="D657" i="15"/>
  <c r="D658" i="15"/>
  <c r="D659" i="15"/>
  <c r="D660" i="15"/>
  <c r="D661" i="15"/>
  <c r="D662" i="15"/>
  <c r="D663" i="15"/>
  <c r="D664" i="15"/>
  <c r="D665" i="15"/>
  <c r="D666" i="15"/>
  <c r="D667" i="15"/>
  <c r="D668" i="15"/>
  <c r="D669" i="15"/>
  <c r="D670" i="15"/>
  <c r="D671" i="15"/>
  <c r="D672" i="15"/>
  <c r="D673" i="15"/>
  <c r="D674" i="15"/>
  <c r="D675" i="15"/>
  <c r="D676" i="15"/>
  <c r="D677" i="15"/>
  <c r="D678" i="15"/>
  <c r="D679" i="15"/>
  <c r="D680" i="15"/>
  <c r="D681" i="15"/>
  <c r="D682" i="15"/>
  <c r="D683" i="15"/>
  <c r="D684" i="15"/>
  <c r="D685" i="15"/>
  <c r="D686" i="15"/>
  <c r="D687" i="15"/>
  <c r="D688" i="15"/>
  <c r="D689" i="15"/>
  <c r="D690" i="15"/>
  <c r="D691" i="15"/>
  <c r="D692" i="15"/>
  <c r="D693" i="15"/>
  <c r="D694" i="15"/>
  <c r="D695" i="15"/>
  <c r="D696" i="15"/>
  <c r="D697" i="15"/>
  <c r="D698" i="15"/>
  <c r="D699" i="15"/>
  <c r="D700" i="15"/>
  <c r="D701" i="15"/>
  <c r="D702" i="15"/>
  <c r="D703" i="15"/>
  <c r="D704" i="15"/>
  <c r="D705" i="15"/>
  <c r="D706" i="15"/>
  <c r="D707" i="15"/>
  <c r="D708" i="15"/>
  <c r="D709" i="15"/>
  <c r="D710" i="15"/>
  <c r="D711" i="15"/>
  <c r="D712" i="15"/>
  <c r="D713" i="15"/>
  <c r="D714" i="15"/>
  <c r="D715" i="15"/>
  <c r="D716" i="15"/>
  <c r="D717" i="15"/>
  <c r="D718" i="15"/>
  <c r="D719" i="15"/>
  <c r="D720" i="15"/>
  <c r="D721" i="15"/>
  <c r="D722" i="15"/>
  <c r="D723" i="15"/>
  <c r="D724" i="15"/>
  <c r="D725" i="15"/>
  <c r="D726" i="15"/>
  <c r="D727" i="15"/>
  <c r="D728" i="15"/>
  <c r="D729" i="15"/>
  <c r="D730" i="15"/>
  <c r="D731" i="15"/>
  <c r="D732" i="15"/>
  <c r="D733" i="15"/>
  <c r="D734" i="15"/>
  <c r="D735" i="15"/>
  <c r="D736" i="15"/>
  <c r="D737" i="15"/>
  <c r="D738" i="15"/>
  <c r="D739" i="15"/>
  <c r="D740" i="15"/>
  <c r="D741" i="15"/>
  <c r="D742" i="15"/>
  <c r="D743" i="15"/>
  <c r="D744" i="15"/>
  <c r="D745" i="15"/>
  <c r="D746" i="15"/>
  <c r="D747" i="15"/>
  <c r="D748" i="15"/>
  <c r="D749" i="15"/>
  <c r="D750" i="15"/>
  <c r="D751" i="15"/>
  <c r="D752" i="15"/>
  <c r="D753" i="15"/>
  <c r="D754" i="15"/>
  <c r="D755" i="15"/>
  <c r="D756" i="15"/>
  <c r="D757" i="15"/>
  <c r="D758" i="15"/>
  <c r="D759" i="15"/>
  <c r="D760" i="15"/>
  <c r="D761" i="15"/>
  <c r="D762" i="15"/>
  <c r="D763" i="15"/>
  <c r="D764" i="15"/>
  <c r="D765" i="15"/>
  <c r="D766" i="15"/>
  <c r="D767" i="15"/>
  <c r="D768" i="15"/>
  <c r="D769" i="15"/>
  <c r="D770" i="15"/>
  <c r="D771" i="15"/>
  <c r="D772" i="15"/>
  <c r="D773" i="15"/>
  <c r="D774" i="15"/>
  <c r="D775" i="15"/>
  <c r="D776" i="15"/>
  <c r="D777" i="15"/>
  <c r="D778" i="15"/>
  <c r="D779" i="15"/>
  <c r="D780" i="15"/>
  <c r="D781" i="15"/>
  <c r="D782" i="15"/>
  <c r="D783" i="15"/>
  <c r="D784" i="15"/>
  <c r="D785" i="15"/>
  <c r="D786" i="15"/>
  <c r="D787" i="15"/>
  <c r="D788" i="15"/>
  <c r="D789" i="15"/>
  <c r="D790" i="15"/>
  <c r="D791" i="15"/>
  <c r="D792" i="15"/>
  <c r="D793" i="15"/>
  <c r="D794" i="15"/>
  <c r="D795" i="15"/>
  <c r="D796" i="15"/>
  <c r="D797" i="15"/>
  <c r="D798" i="15"/>
  <c r="D799" i="15"/>
  <c r="D800" i="15"/>
  <c r="D801" i="15"/>
  <c r="D802" i="15"/>
  <c r="D803" i="15"/>
  <c r="D804" i="15"/>
  <c r="D805" i="15"/>
  <c r="D806" i="15"/>
  <c r="D807" i="15"/>
  <c r="D808" i="15"/>
  <c r="D809" i="15"/>
  <c r="D810" i="15"/>
  <c r="D811" i="15"/>
  <c r="D812" i="15"/>
  <c r="D813" i="15"/>
  <c r="D814" i="15"/>
  <c r="D815" i="15"/>
  <c r="D816" i="15"/>
  <c r="D817" i="15"/>
  <c r="D818" i="15"/>
  <c r="D819" i="15"/>
  <c r="D820" i="15"/>
  <c r="D821" i="15"/>
  <c r="D822" i="15"/>
  <c r="D823" i="15"/>
  <c r="D824" i="15"/>
  <c r="D825" i="15"/>
  <c r="D826" i="15"/>
  <c r="D827" i="15"/>
  <c r="D828" i="15"/>
  <c r="D829" i="15"/>
  <c r="D830" i="15"/>
  <c r="D831" i="15"/>
  <c r="D832" i="15"/>
  <c r="D833" i="15"/>
  <c r="D834" i="15"/>
  <c r="D835" i="15"/>
  <c r="D836" i="15"/>
  <c r="D837" i="15"/>
  <c r="D838" i="15"/>
  <c r="D839" i="15"/>
  <c r="D840" i="15"/>
  <c r="D841" i="15"/>
  <c r="D842" i="15"/>
  <c r="D843" i="15"/>
  <c r="D844" i="15"/>
  <c r="D845" i="15"/>
  <c r="D846" i="15"/>
  <c r="D847" i="15"/>
  <c r="D848" i="15"/>
  <c r="D849" i="15"/>
  <c r="D850" i="15"/>
  <c r="D851" i="15"/>
  <c r="D852" i="15"/>
  <c r="D853" i="15"/>
  <c r="D854" i="15"/>
  <c r="D855" i="15"/>
  <c r="D856" i="15"/>
  <c r="D857" i="15"/>
  <c r="D858" i="15"/>
  <c r="D859" i="15"/>
  <c r="D860" i="15"/>
  <c r="D861" i="15"/>
  <c r="D862" i="15"/>
  <c r="D863" i="15"/>
  <c r="D864" i="15"/>
  <c r="D865" i="15"/>
  <c r="D866" i="15"/>
  <c r="D867" i="15"/>
  <c r="D868" i="15"/>
  <c r="D869" i="15"/>
  <c r="D870" i="15"/>
  <c r="D871" i="15"/>
  <c r="D872" i="15"/>
  <c r="D873" i="15"/>
  <c r="D874" i="15"/>
  <c r="D875" i="15"/>
  <c r="D876" i="15"/>
  <c r="D877" i="15"/>
  <c r="D878" i="15"/>
  <c r="D879" i="15"/>
  <c r="D880" i="15"/>
  <c r="D881" i="15"/>
  <c r="D882" i="15"/>
  <c r="D883" i="15"/>
  <c r="D884" i="15"/>
  <c r="D885" i="15"/>
  <c r="D886" i="15"/>
  <c r="D887" i="15"/>
  <c r="D888" i="15"/>
  <c r="D889" i="15"/>
  <c r="D890" i="15"/>
  <c r="D891" i="15"/>
  <c r="D892" i="15"/>
  <c r="D893" i="15"/>
  <c r="D894" i="15"/>
  <c r="D895" i="15"/>
  <c r="D896" i="15"/>
  <c r="D897" i="15"/>
  <c r="D898" i="15"/>
  <c r="D899" i="15"/>
  <c r="D900" i="15"/>
  <c r="D901" i="15"/>
  <c r="D902" i="15"/>
  <c r="D903" i="15"/>
  <c r="D904" i="15"/>
  <c r="D905" i="15"/>
  <c r="D906" i="15"/>
  <c r="D907" i="15"/>
  <c r="D908" i="15"/>
  <c r="D909" i="15"/>
  <c r="D910" i="15"/>
  <c r="D911" i="15"/>
  <c r="D912" i="15"/>
  <c r="D913" i="15"/>
  <c r="D914" i="15"/>
  <c r="D915" i="15"/>
  <c r="D916" i="15"/>
  <c r="D917" i="15"/>
  <c r="D918" i="15"/>
  <c r="D919" i="15"/>
  <c r="D920" i="15"/>
  <c r="D921" i="15"/>
  <c r="D922" i="15"/>
  <c r="D923" i="15"/>
  <c r="D924" i="15"/>
  <c r="D925" i="15"/>
  <c r="D926" i="15"/>
  <c r="D927" i="15"/>
  <c r="D928" i="15"/>
  <c r="D929" i="15"/>
  <c r="D930" i="15"/>
  <c r="D931" i="15"/>
  <c r="D932" i="15"/>
  <c r="D933" i="15"/>
  <c r="D934" i="15"/>
  <c r="D935" i="15"/>
  <c r="D936" i="15"/>
  <c r="D937" i="15"/>
  <c r="D938" i="15"/>
  <c r="D939" i="15"/>
  <c r="D940" i="15"/>
  <c r="D941" i="15"/>
  <c r="D942" i="15"/>
  <c r="D943" i="15"/>
  <c r="D944" i="15"/>
  <c r="D945" i="15"/>
  <c r="D946" i="15"/>
  <c r="D947" i="15"/>
  <c r="D948" i="15"/>
  <c r="D949" i="15"/>
  <c r="D950" i="15"/>
  <c r="D951" i="15"/>
  <c r="D952" i="15"/>
  <c r="D953" i="15"/>
  <c r="D954" i="15"/>
  <c r="D955" i="15"/>
  <c r="D956" i="15"/>
  <c r="D957" i="15"/>
  <c r="D958" i="15"/>
  <c r="D959" i="15"/>
  <c r="D960" i="15"/>
  <c r="D961" i="15"/>
  <c r="D962" i="15"/>
  <c r="D963" i="15"/>
  <c r="D964" i="15"/>
  <c r="D965" i="15"/>
  <c r="D966" i="15"/>
  <c r="D967" i="15"/>
  <c r="D968" i="15"/>
  <c r="D969" i="15"/>
  <c r="D970" i="15"/>
  <c r="D971" i="15"/>
  <c r="D972" i="15"/>
  <c r="D973" i="15"/>
  <c r="D974" i="15"/>
  <c r="D975" i="15"/>
  <c r="D976" i="15"/>
  <c r="D977" i="15"/>
  <c r="D978" i="15"/>
  <c r="D979" i="15"/>
  <c r="D980" i="15"/>
  <c r="D981" i="15"/>
  <c r="D982" i="15"/>
  <c r="D983" i="15"/>
  <c r="D984" i="15"/>
  <c r="D985" i="15"/>
  <c r="D986" i="15"/>
  <c r="D987" i="15"/>
  <c r="D988" i="15"/>
  <c r="D989" i="15"/>
  <c r="D990" i="15"/>
  <c r="D991" i="15"/>
  <c r="D992" i="15"/>
  <c r="D993" i="15"/>
  <c r="D994" i="15"/>
  <c r="D995" i="15"/>
  <c r="D996" i="15"/>
  <c r="D997" i="15"/>
  <c r="D998" i="15"/>
  <c r="D999" i="15"/>
  <c r="D1000" i="15"/>
  <c r="D1001" i="15"/>
  <c r="D1002" i="15"/>
  <c r="D1003" i="15"/>
  <c r="D1004" i="15"/>
  <c r="D1005" i="15"/>
  <c r="D1006" i="15"/>
  <c r="D1007" i="15"/>
  <c r="D1008" i="15"/>
  <c r="D1009" i="15"/>
  <c r="D1010" i="15"/>
  <c r="D1011" i="15"/>
  <c r="D1012" i="15"/>
  <c r="D1013" i="15"/>
  <c r="D1014" i="15"/>
  <c r="D1015" i="15"/>
  <c r="D1016" i="15"/>
  <c r="D1017" i="15"/>
  <c r="D1018" i="15"/>
  <c r="D1019" i="15"/>
  <c r="D1020" i="15"/>
  <c r="D1021" i="15"/>
  <c r="D1022" i="15"/>
  <c r="D1023" i="15"/>
  <c r="D1024" i="15"/>
  <c r="D1025" i="15"/>
  <c r="D1026" i="15"/>
  <c r="D1027" i="15"/>
  <c r="D1028" i="15"/>
  <c r="D1029" i="15"/>
  <c r="D1030" i="15"/>
  <c r="D1031" i="15"/>
  <c r="D1032" i="15"/>
  <c r="D1033" i="15"/>
  <c r="D1034" i="15"/>
  <c r="D1035" i="15"/>
  <c r="D1036" i="15"/>
  <c r="D1037" i="15"/>
  <c r="D1038" i="15"/>
  <c r="D1039" i="15"/>
  <c r="D1040" i="15"/>
  <c r="D1041" i="15"/>
  <c r="D1042" i="15"/>
  <c r="D1043" i="15"/>
  <c r="D1044" i="15"/>
  <c r="D1045" i="15"/>
  <c r="D1046" i="15"/>
  <c r="D1047" i="15"/>
  <c r="D1048" i="15"/>
  <c r="D1049" i="15"/>
  <c r="D1050" i="15"/>
  <c r="D1051" i="15"/>
  <c r="D1052" i="15"/>
  <c r="D1053" i="15"/>
  <c r="D1054" i="15"/>
  <c r="D1055" i="15"/>
  <c r="D1056" i="15"/>
  <c r="D1057" i="15"/>
  <c r="D1058" i="15"/>
  <c r="D1059" i="15"/>
  <c r="D1060" i="15"/>
  <c r="D1061" i="15"/>
  <c r="D1062" i="15"/>
  <c r="D1063" i="15"/>
  <c r="D1064" i="15"/>
  <c r="D1065" i="15"/>
  <c r="D1066" i="15"/>
  <c r="D1067" i="15"/>
  <c r="D1068" i="15"/>
  <c r="D1069" i="15"/>
  <c r="D1070" i="15"/>
  <c r="D1071" i="15"/>
  <c r="D1072" i="15"/>
  <c r="D1073" i="15"/>
  <c r="D1074" i="15"/>
  <c r="D1075" i="15"/>
  <c r="D1076" i="15"/>
  <c r="D1077" i="15"/>
  <c r="D1078" i="15"/>
  <c r="D1079" i="15"/>
  <c r="D1080" i="15"/>
  <c r="D1081" i="15"/>
  <c r="D1082" i="15"/>
  <c r="D1083" i="15"/>
  <c r="D1084" i="15"/>
  <c r="D1085" i="15"/>
  <c r="D1086" i="15"/>
  <c r="D1087" i="15"/>
  <c r="D1088" i="15"/>
  <c r="D1089" i="15"/>
  <c r="D1090" i="15"/>
  <c r="D1091" i="15"/>
  <c r="D1092" i="15"/>
  <c r="D1093" i="15"/>
  <c r="D1094" i="15"/>
  <c r="D1095" i="15"/>
  <c r="D1096" i="15"/>
  <c r="D1097" i="15"/>
  <c r="D1098" i="15"/>
  <c r="D1099" i="15"/>
  <c r="D1100" i="15"/>
  <c r="D1101" i="15"/>
  <c r="D1102" i="15"/>
  <c r="D1103" i="15"/>
  <c r="D1104" i="15"/>
  <c r="D1105" i="15"/>
  <c r="D1106" i="15"/>
  <c r="D1107" i="15"/>
  <c r="D1108" i="15"/>
  <c r="D1109" i="15"/>
  <c r="D1110" i="15"/>
  <c r="D1111" i="15"/>
  <c r="D1112" i="15"/>
  <c r="D1113" i="15"/>
  <c r="D1114" i="15"/>
  <c r="D1115" i="15"/>
  <c r="D1116" i="15"/>
  <c r="D1117" i="15"/>
  <c r="D1118" i="15"/>
  <c r="D1119" i="15"/>
  <c r="D1120" i="15"/>
  <c r="D1121" i="15"/>
  <c r="D1122" i="15"/>
  <c r="D1123" i="15"/>
  <c r="D1124" i="15"/>
  <c r="D1125" i="15"/>
  <c r="D1126" i="15"/>
  <c r="D1127" i="15"/>
  <c r="D1128" i="15"/>
  <c r="D1129" i="15"/>
  <c r="D1130" i="15"/>
  <c r="D1131" i="15"/>
  <c r="D1132" i="15"/>
  <c r="D1133" i="15"/>
  <c r="D1134" i="15"/>
  <c r="D1135" i="15"/>
  <c r="D1136" i="15"/>
  <c r="D1137" i="15"/>
  <c r="D1138" i="15"/>
  <c r="D1139" i="15"/>
  <c r="D1140" i="15"/>
  <c r="D1141" i="15"/>
  <c r="D1142" i="15"/>
  <c r="D1143" i="15"/>
  <c r="D1144" i="15"/>
  <c r="D1145" i="15"/>
  <c r="D1146" i="15"/>
  <c r="D1147" i="15"/>
  <c r="D1148" i="15"/>
  <c r="D1149" i="15"/>
  <c r="D1150" i="15"/>
  <c r="D1151" i="15"/>
  <c r="D1152" i="15"/>
  <c r="D1153" i="15"/>
  <c r="D1154" i="15"/>
  <c r="D1155" i="15"/>
  <c r="D1156" i="15"/>
  <c r="D1157" i="15"/>
  <c r="D1158" i="15"/>
  <c r="D1159" i="15"/>
  <c r="D1160" i="15"/>
  <c r="D1161" i="15"/>
  <c r="D1162" i="15"/>
  <c r="D1163" i="15"/>
  <c r="D1164" i="15"/>
  <c r="D1165" i="15"/>
  <c r="D1166" i="15"/>
  <c r="D1167" i="15"/>
  <c r="D1168" i="15"/>
  <c r="D1169" i="15"/>
  <c r="D1170" i="15"/>
  <c r="D1171" i="15"/>
  <c r="D1172" i="15"/>
  <c r="D1173" i="15"/>
  <c r="D1174" i="15"/>
  <c r="D1175" i="15"/>
  <c r="D1176" i="15"/>
  <c r="D1177" i="15"/>
  <c r="D1178" i="15"/>
  <c r="D1179" i="15"/>
  <c r="D1180" i="15"/>
  <c r="D1181" i="15"/>
  <c r="D1182" i="15"/>
  <c r="D1183" i="15"/>
  <c r="D1184" i="15"/>
  <c r="D1185" i="15"/>
  <c r="D1186" i="15"/>
  <c r="D1187" i="15"/>
  <c r="D1188" i="15"/>
  <c r="D1189" i="15"/>
  <c r="D1190" i="15"/>
  <c r="D1191" i="15"/>
  <c r="D1192" i="15"/>
  <c r="D1193" i="15"/>
  <c r="D1194" i="15"/>
  <c r="D1195" i="15"/>
  <c r="D1196" i="15"/>
  <c r="D1197" i="15"/>
  <c r="D1198" i="15"/>
  <c r="D1199" i="15"/>
  <c r="D1200" i="15"/>
  <c r="D1201" i="15"/>
  <c r="D1202" i="15"/>
  <c r="D1203" i="15"/>
  <c r="D1204" i="15"/>
  <c r="D1205" i="15"/>
  <c r="D1206" i="15"/>
  <c r="D1207" i="15"/>
  <c r="D1208" i="15"/>
  <c r="D1209" i="15"/>
  <c r="D1210" i="15"/>
  <c r="D1211" i="15"/>
  <c r="D1212" i="15"/>
  <c r="D1213" i="15"/>
  <c r="D1214" i="15"/>
  <c r="D1215" i="15"/>
  <c r="D1216" i="15"/>
  <c r="D1217" i="15"/>
  <c r="D1218" i="15"/>
  <c r="D1219" i="15"/>
  <c r="D1220" i="15"/>
  <c r="D1221" i="15"/>
  <c r="D1222" i="15"/>
  <c r="D1223" i="15"/>
  <c r="D1224" i="15"/>
  <c r="D1225" i="15"/>
  <c r="D1226" i="15"/>
  <c r="D1227" i="15"/>
  <c r="D1228" i="15"/>
  <c r="D1229" i="15"/>
  <c r="D1230" i="15"/>
  <c r="D1231" i="15"/>
  <c r="D1232" i="15"/>
  <c r="D1233" i="15"/>
  <c r="D1234" i="15"/>
  <c r="D1235" i="15"/>
  <c r="D1236" i="15"/>
  <c r="D1237" i="15"/>
  <c r="D1238" i="15"/>
  <c r="D1239" i="15"/>
  <c r="D1240" i="15"/>
  <c r="D1241" i="15"/>
  <c r="D1242" i="15"/>
  <c r="D1243" i="15"/>
  <c r="D1244" i="15"/>
  <c r="D1245" i="15"/>
  <c r="D1246" i="15"/>
  <c r="D1247" i="15"/>
  <c r="D1248" i="15"/>
  <c r="D1249" i="15"/>
  <c r="D1250" i="15"/>
  <c r="D1251" i="15"/>
  <c r="D1252" i="15"/>
  <c r="D1253" i="15"/>
  <c r="D1254" i="15"/>
  <c r="D1255" i="15"/>
  <c r="D1256" i="15"/>
  <c r="D1257" i="15"/>
  <c r="D1258" i="15"/>
  <c r="D1259" i="15"/>
  <c r="D1260" i="15"/>
  <c r="D1261" i="15"/>
  <c r="D1262" i="15"/>
  <c r="D1263" i="15"/>
  <c r="D1264" i="15"/>
  <c r="D1265" i="15"/>
  <c r="D1266" i="15"/>
  <c r="D1267" i="15"/>
  <c r="D1268" i="15"/>
  <c r="D1269" i="15"/>
  <c r="D1270" i="15"/>
  <c r="D1271" i="15"/>
  <c r="D1272" i="15"/>
  <c r="D1273" i="15"/>
  <c r="D1274" i="15"/>
  <c r="D1275" i="15"/>
  <c r="D1276" i="15"/>
  <c r="D1277" i="15"/>
  <c r="D1278" i="15"/>
  <c r="D1279" i="15"/>
  <c r="D1280" i="15"/>
  <c r="D1281" i="15"/>
  <c r="D1282" i="15"/>
  <c r="D1283" i="15"/>
  <c r="D1284" i="15"/>
  <c r="D1285" i="15"/>
  <c r="D1286" i="15"/>
  <c r="D1287" i="15"/>
  <c r="D1288" i="15"/>
  <c r="D1289" i="15"/>
  <c r="D1290" i="15"/>
  <c r="D1291" i="15"/>
  <c r="D1292" i="15"/>
  <c r="D1293" i="15"/>
  <c r="D1294" i="15"/>
  <c r="D1295" i="15"/>
  <c r="D1296" i="15"/>
  <c r="D1297" i="15"/>
  <c r="D1298" i="15"/>
  <c r="D1299" i="15"/>
  <c r="D1300" i="15"/>
  <c r="D1301" i="15"/>
  <c r="D1302" i="15"/>
  <c r="D1303" i="15"/>
  <c r="D1304" i="15"/>
  <c r="D1305" i="15"/>
  <c r="D1306" i="15"/>
  <c r="D1307" i="15"/>
  <c r="D1308" i="15"/>
  <c r="D1309" i="15"/>
  <c r="D1310" i="15"/>
  <c r="D1311" i="15"/>
  <c r="D1312" i="15"/>
  <c r="D1313" i="15"/>
  <c r="D1314" i="15"/>
  <c r="D1315" i="15"/>
  <c r="D1316" i="15"/>
  <c r="D1317" i="15"/>
  <c r="D1318" i="15"/>
  <c r="D1319" i="15"/>
  <c r="D1320" i="15"/>
  <c r="D1321" i="15"/>
  <c r="D1322" i="15"/>
  <c r="D1323" i="15"/>
  <c r="D1324" i="15"/>
  <c r="D1325" i="15"/>
  <c r="D1326" i="15"/>
  <c r="D1327" i="15"/>
  <c r="D1328" i="15"/>
  <c r="D1329" i="15"/>
  <c r="D1330" i="15"/>
  <c r="D1331" i="15"/>
  <c r="D1332" i="15"/>
  <c r="D1333" i="15"/>
  <c r="D1334" i="15"/>
  <c r="D1335" i="15"/>
  <c r="D1336" i="15"/>
  <c r="D1337" i="15"/>
  <c r="D1338" i="15"/>
  <c r="D1339" i="15"/>
  <c r="D1340" i="15"/>
  <c r="D1341" i="15"/>
  <c r="D1342" i="15"/>
  <c r="D1343" i="15"/>
  <c r="D1344" i="15"/>
  <c r="D1345" i="15"/>
  <c r="D1346" i="15"/>
  <c r="D1347" i="15"/>
  <c r="D1348" i="15"/>
  <c r="D1349" i="15"/>
  <c r="D1350" i="15"/>
  <c r="D1351" i="15"/>
  <c r="D1352" i="15"/>
  <c r="D1353" i="15"/>
  <c r="D1354" i="15"/>
  <c r="D1355" i="15"/>
  <c r="D1356" i="15"/>
  <c r="D1357" i="15"/>
  <c r="D1358" i="15"/>
  <c r="D1359" i="15"/>
  <c r="D1360" i="15"/>
  <c r="D1361" i="15"/>
  <c r="D1362" i="15"/>
  <c r="D1363" i="15"/>
  <c r="D1364" i="15"/>
  <c r="D1365" i="15"/>
  <c r="D1366" i="15"/>
  <c r="D1367" i="15"/>
  <c r="D1368" i="15"/>
  <c r="D1369" i="15"/>
  <c r="D1370" i="15"/>
  <c r="D1371" i="15"/>
  <c r="D1372" i="15"/>
  <c r="D1373" i="15"/>
  <c r="D1374" i="15"/>
  <c r="D1375" i="15"/>
  <c r="D1376" i="15"/>
  <c r="D1377" i="15"/>
  <c r="D1378" i="15"/>
  <c r="D1379" i="15"/>
  <c r="D1380" i="15"/>
  <c r="D1381" i="15"/>
  <c r="D1382" i="15"/>
  <c r="D1383" i="15"/>
  <c r="D1384" i="15"/>
  <c r="D1385" i="15"/>
  <c r="D1386" i="15"/>
  <c r="D1387" i="15"/>
  <c r="D1388" i="15"/>
  <c r="D1389" i="15"/>
  <c r="D1390" i="15"/>
  <c r="D1391" i="15"/>
  <c r="D1392" i="15"/>
  <c r="D1393" i="15"/>
  <c r="D1394" i="15"/>
  <c r="D1395" i="15"/>
  <c r="D1396" i="15"/>
  <c r="D1397" i="15"/>
  <c r="D1398" i="15"/>
  <c r="D1399" i="15"/>
  <c r="D1400" i="15"/>
  <c r="D1401" i="15"/>
  <c r="D1402" i="15"/>
  <c r="D1403" i="15"/>
  <c r="D1404" i="15"/>
  <c r="D1405" i="15"/>
  <c r="D1406" i="15"/>
  <c r="D1407" i="15"/>
  <c r="D1408" i="15"/>
  <c r="D1409" i="15"/>
  <c r="D1410" i="15"/>
  <c r="D1411" i="15"/>
  <c r="D1412" i="15"/>
  <c r="D1413" i="15"/>
  <c r="D1414" i="15"/>
  <c r="D1415" i="15"/>
  <c r="D1416" i="15"/>
  <c r="D1417" i="15"/>
  <c r="D1418" i="15"/>
  <c r="D1419" i="15"/>
  <c r="D1420" i="15"/>
  <c r="D1421" i="15"/>
  <c r="D1422" i="15"/>
  <c r="D1423" i="15"/>
  <c r="D1424" i="15"/>
  <c r="D1425" i="15"/>
  <c r="D1426" i="15"/>
  <c r="D1427" i="15"/>
  <c r="D1428" i="15"/>
  <c r="D1429" i="15"/>
  <c r="D1430" i="15"/>
  <c r="D1431" i="15"/>
  <c r="D1432" i="15"/>
  <c r="D1433" i="15"/>
  <c r="D1434" i="15"/>
  <c r="D1435" i="15"/>
  <c r="D1436" i="15"/>
  <c r="D1437" i="15"/>
  <c r="D1438" i="15"/>
  <c r="D1439" i="15"/>
  <c r="D1440" i="15"/>
  <c r="D1441" i="15"/>
  <c r="D1442" i="15"/>
  <c r="D1443" i="15"/>
  <c r="D1444" i="15"/>
  <c r="D1445" i="15"/>
  <c r="D1446" i="15"/>
  <c r="D1447" i="15"/>
  <c r="D1448" i="15"/>
  <c r="D1449" i="15"/>
  <c r="D1450" i="15"/>
  <c r="D1451" i="15"/>
  <c r="D1452" i="15"/>
  <c r="D1453" i="15"/>
  <c r="D1454" i="15"/>
  <c r="D1455" i="15"/>
  <c r="D1456" i="15"/>
  <c r="D1457" i="15"/>
  <c r="D1458" i="15"/>
  <c r="D1459" i="15"/>
  <c r="D1460" i="15"/>
  <c r="D1461" i="15"/>
  <c r="D1462" i="15"/>
  <c r="D1463" i="15"/>
  <c r="D1464" i="15"/>
  <c r="D1465" i="15"/>
  <c r="D1466" i="15"/>
  <c r="D1467" i="15"/>
  <c r="D1468" i="15"/>
  <c r="D1469" i="15"/>
  <c r="D1470" i="15"/>
  <c r="D1471" i="15"/>
  <c r="D1472" i="15"/>
  <c r="D1473" i="15"/>
  <c r="D1474" i="15"/>
  <c r="D1475" i="15"/>
  <c r="D1476" i="15"/>
  <c r="D1477" i="15"/>
  <c r="D1478" i="15"/>
  <c r="D1479" i="15"/>
  <c r="D1480" i="15"/>
  <c r="D1481" i="15"/>
  <c r="D1482" i="15"/>
  <c r="D1483" i="15"/>
  <c r="D1484" i="15"/>
  <c r="D1485" i="15"/>
  <c r="D1486" i="15"/>
  <c r="D1487" i="15"/>
  <c r="D1488" i="15"/>
  <c r="D1489" i="15"/>
  <c r="D1490" i="15"/>
  <c r="D1491" i="15"/>
  <c r="D1492" i="15"/>
  <c r="D1493" i="15"/>
  <c r="D1494" i="15"/>
  <c r="D1495" i="15"/>
  <c r="D1496" i="15"/>
  <c r="D1497" i="15"/>
  <c r="D1498" i="15"/>
  <c r="D1499" i="15"/>
  <c r="D1500" i="15"/>
  <c r="D1501" i="15"/>
  <c r="D1502" i="15"/>
  <c r="D1503" i="15"/>
  <c r="D1504" i="15"/>
  <c r="D1505" i="15"/>
  <c r="D1506" i="15"/>
  <c r="D1507" i="15"/>
  <c r="D1508" i="15"/>
  <c r="D1509" i="15"/>
  <c r="D1510" i="15"/>
  <c r="D1511" i="15"/>
  <c r="D1512" i="15"/>
  <c r="D1513" i="15"/>
  <c r="D1514" i="15"/>
  <c r="C20" i="15"/>
  <c r="C21" i="15"/>
  <c r="C22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40" i="15"/>
  <c r="C41" i="15"/>
  <c r="C42" i="15"/>
  <c r="C43" i="15"/>
  <c r="C44" i="15"/>
  <c r="C45" i="15"/>
  <c r="C46" i="15"/>
  <c r="C47" i="15"/>
  <c r="C48" i="15"/>
  <c r="C49" i="15"/>
  <c r="C50" i="15"/>
  <c r="C51" i="15"/>
  <c r="C52" i="15"/>
  <c r="C53" i="15"/>
  <c r="C54" i="15"/>
  <c r="C55" i="15"/>
  <c r="C56" i="15"/>
  <c r="C57" i="15"/>
  <c r="C58" i="15"/>
  <c r="C59" i="15"/>
  <c r="C60" i="15"/>
  <c r="C61" i="15"/>
  <c r="C62" i="15"/>
  <c r="C63" i="15"/>
  <c r="C64" i="15"/>
  <c r="C65" i="15"/>
  <c r="C66" i="15"/>
  <c r="C67" i="15"/>
  <c r="C68" i="15"/>
  <c r="C69" i="15"/>
  <c r="C70" i="15"/>
  <c r="C71" i="15"/>
  <c r="C72" i="15"/>
  <c r="C73" i="15"/>
  <c r="C74" i="15"/>
  <c r="C75" i="15"/>
  <c r="C76" i="15"/>
  <c r="C77" i="15"/>
  <c r="C78" i="15"/>
  <c r="C79" i="15"/>
  <c r="C80" i="15"/>
  <c r="C81" i="15"/>
  <c r="C82" i="15"/>
  <c r="C83" i="15"/>
  <c r="C84" i="15"/>
  <c r="C85" i="15"/>
  <c r="C86" i="15"/>
  <c r="C87" i="15"/>
  <c r="C88" i="15"/>
  <c r="C89" i="15"/>
  <c r="C90" i="15"/>
  <c r="C91" i="15"/>
  <c r="C92" i="15"/>
  <c r="C93" i="15"/>
  <c r="C94" i="15"/>
  <c r="C95" i="15"/>
  <c r="C96" i="15"/>
  <c r="C97" i="15"/>
  <c r="C98" i="15"/>
  <c r="C99" i="15"/>
  <c r="C100" i="15"/>
  <c r="C101" i="15"/>
  <c r="C102" i="15"/>
  <c r="C103" i="15"/>
  <c r="C104" i="15"/>
  <c r="C105" i="15"/>
  <c r="C106" i="15"/>
  <c r="C107" i="15"/>
  <c r="C108" i="15"/>
  <c r="C109" i="15"/>
  <c r="C110" i="15"/>
  <c r="C111" i="15"/>
  <c r="C112" i="15"/>
  <c r="C113" i="15"/>
  <c r="C114" i="15"/>
  <c r="C115" i="15"/>
  <c r="C116" i="15"/>
  <c r="C117" i="15"/>
  <c r="C118" i="15"/>
  <c r="C119" i="15"/>
  <c r="C120" i="15"/>
  <c r="C121" i="15"/>
  <c r="C122" i="15"/>
  <c r="C123" i="15"/>
  <c r="C124" i="15"/>
  <c r="C125" i="15"/>
  <c r="C126" i="15"/>
  <c r="C127" i="15"/>
  <c r="C128" i="15"/>
  <c r="C129" i="15"/>
  <c r="C130" i="15"/>
  <c r="C131" i="15"/>
  <c r="C132" i="15"/>
  <c r="C133" i="15"/>
  <c r="C134" i="15"/>
  <c r="C135" i="15"/>
  <c r="C136" i="15"/>
  <c r="C137" i="15"/>
  <c r="C138" i="15"/>
  <c r="C139" i="15"/>
  <c r="C140" i="15"/>
  <c r="C141" i="15"/>
  <c r="C142" i="15"/>
  <c r="C143" i="15"/>
  <c r="C144" i="15"/>
  <c r="C145" i="15"/>
  <c r="C146" i="15"/>
  <c r="C147" i="15"/>
  <c r="C148" i="15"/>
  <c r="C149" i="15"/>
  <c r="C150" i="15"/>
  <c r="C151" i="15"/>
  <c r="C152" i="15"/>
  <c r="C153" i="15"/>
  <c r="C154" i="15"/>
  <c r="C155" i="15"/>
  <c r="C156" i="15"/>
  <c r="C157" i="15"/>
  <c r="C158" i="15"/>
  <c r="C159" i="15"/>
  <c r="C160" i="15"/>
  <c r="C161" i="15"/>
  <c r="C162" i="15"/>
  <c r="C163" i="15"/>
  <c r="C164" i="15"/>
  <c r="C165" i="15"/>
  <c r="C166" i="15"/>
  <c r="C167" i="15"/>
  <c r="C168" i="15"/>
  <c r="C169" i="15"/>
  <c r="C170" i="15"/>
  <c r="C171" i="15"/>
  <c r="C172" i="15"/>
  <c r="C173" i="15"/>
  <c r="C174" i="15"/>
  <c r="C175" i="15"/>
  <c r="C176" i="15"/>
  <c r="C177" i="15"/>
  <c r="C178" i="15"/>
  <c r="C179" i="15"/>
  <c r="C180" i="15"/>
  <c r="C181" i="15"/>
  <c r="C182" i="15"/>
  <c r="C183" i="15"/>
  <c r="C184" i="15"/>
  <c r="C185" i="15"/>
  <c r="C186" i="15"/>
  <c r="C187" i="15"/>
  <c r="C188" i="15"/>
  <c r="C189" i="15"/>
  <c r="C190" i="15"/>
  <c r="C191" i="15"/>
  <c r="C192" i="15"/>
  <c r="C193" i="15"/>
  <c r="C194" i="15"/>
  <c r="C195" i="15"/>
  <c r="C196" i="15"/>
  <c r="C197" i="15"/>
  <c r="C198" i="15"/>
  <c r="C199" i="15"/>
  <c r="C200" i="15"/>
  <c r="C201" i="15"/>
  <c r="C202" i="15"/>
  <c r="C203" i="15"/>
  <c r="C204" i="15"/>
  <c r="C205" i="15"/>
  <c r="C206" i="15"/>
  <c r="C207" i="15"/>
  <c r="C208" i="15"/>
  <c r="C209" i="15"/>
  <c r="C210" i="15"/>
  <c r="C211" i="15"/>
  <c r="C212" i="15"/>
  <c r="C213" i="15"/>
  <c r="C214" i="15"/>
  <c r="C215" i="15"/>
  <c r="C216" i="15"/>
  <c r="C217" i="15"/>
  <c r="C218" i="15"/>
  <c r="C219" i="15"/>
  <c r="C220" i="15"/>
  <c r="C221" i="15"/>
  <c r="C222" i="15"/>
  <c r="C223" i="15"/>
  <c r="C224" i="15"/>
  <c r="C225" i="15"/>
  <c r="C226" i="15"/>
  <c r="C227" i="15"/>
  <c r="C228" i="15"/>
  <c r="C229" i="15"/>
  <c r="C230" i="15"/>
  <c r="C231" i="15"/>
  <c r="C232" i="15"/>
  <c r="C233" i="15"/>
  <c r="C234" i="15"/>
  <c r="C235" i="15"/>
  <c r="C236" i="15"/>
  <c r="C237" i="15"/>
  <c r="C238" i="15"/>
  <c r="C239" i="15"/>
  <c r="C240" i="15"/>
  <c r="C241" i="15"/>
  <c r="C242" i="15"/>
  <c r="C243" i="15"/>
  <c r="C244" i="15"/>
  <c r="C245" i="15"/>
  <c r="C246" i="15"/>
  <c r="C247" i="15"/>
  <c r="C248" i="15"/>
  <c r="C249" i="15"/>
  <c r="C250" i="15"/>
  <c r="C251" i="15"/>
  <c r="C252" i="15"/>
  <c r="C253" i="15"/>
  <c r="C254" i="15"/>
  <c r="C255" i="15"/>
  <c r="C256" i="15"/>
  <c r="C257" i="15"/>
  <c r="C258" i="15"/>
  <c r="C259" i="15"/>
  <c r="C260" i="15"/>
  <c r="C261" i="15"/>
  <c r="C262" i="15"/>
  <c r="C263" i="15"/>
  <c r="C264" i="15"/>
  <c r="C265" i="15"/>
  <c r="C266" i="15"/>
  <c r="C267" i="15"/>
  <c r="C268" i="15"/>
  <c r="C269" i="15"/>
  <c r="C270" i="15"/>
  <c r="C271" i="15"/>
  <c r="C272" i="15"/>
  <c r="C273" i="15"/>
  <c r="C274" i="15"/>
  <c r="C275" i="15"/>
  <c r="C276" i="15"/>
  <c r="C277" i="15"/>
  <c r="C278" i="15"/>
  <c r="C279" i="15"/>
  <c r="C280" i="15"/>
  <c r="C281" i="15"/>
  <c r="C282" i="15"/>
  <c r="C283" i="15"/>
  <c r="C284" i="15"/>
  <c r="C285" i="15"/>
  <c r="C286" i="15"/>
  <c r="C287" i="15"/>
  <c r="C288" i="15"/>
  <c r="C289" i="15"/>
  <c r="C290" i="15"/>
  <c r="C291" i="15"/>
  <c r="C292" i="15"/>
  <c r="C293" i="15"/>
  <c r="C294" i="15"/>
  <c r="C295" i="15"/>
  <c r="C296" i="15"/>
  <c r="C297" i="15"/>
  <c r="C298" i="15"/>
  <c r="C299" i="15"/>
  <c r="C300" i="15"/>
  <c r="C301" i="15"/>
  <c r="C302" i="15"/>
  <c r="C303" i="15"/>
  <c r="C304" i="15"/>
  <c r="C305" i="15"/>
  <c r="C306" i="15"/>
  <c r="C307" i="15"/>
  <c r="C308" i="15"/>
  <c r="C309" i="15"/>
  <c r="C310" i="15"/>
  <c r="C311" i="15"/>
  <c r="C312" i="15"/>
  <c r="C313" i="15"/>
  <c r="C314" i="15"/>
  <c r="C315" i="15"/>
  <c r="C316" i="15"/>
  <c r="C317" i="15"/>
  <c r="C318" i="15"/>
  <c r="C319" i="15"/>
  <c r="C320" i="15"/>
  <c r="C321" i="15"/>
  <c r="C322" i="15"/>
  <c r="C323" i="15"/>
  <c r="C324" i="15"/>
  <c r="C325" i="15"/>
  <c r="C326" i="15"/>
  <c r="C327" i="15"/>
  <c r="C328" i="15"/>
  <c r="C329" i="15"/>
  <c r="C330" i="15"/>
  <c r="C331" i="15"/>
  <c r="C332" i="15"/>
  <c r="C333" i="15"/>
  <c r="C334" i="15"/>
  <c r="C335" i="15"/>
  <c r="C336" i="15"/>
  <c r="C337" i="15"/>
  <c r="C338" i="15"/>
  <c r="C339" i="15"/>
  <c r="C340" i="15"/>
  <c r="C341" i="15"/>
  <c r="C342" i="15"/>
  <c r="C343" i="15"/>
  <c r="C344" i="15"/>
  <c r="C345" i="15"/>
  <c r="C346" i="15"/>
  <c r="C347" i="15"/>
  <c r="C348" i="15"/>
  <c r="C349" i="15"/>
  <c r="C350" i="15"/>
  <c r="C351" i="15"/>
  <c r="C352" i="15"/>
  <c r="C353" i="15"/>
  <c r="C354" i="15"/>
  <c r="C355" i="15"/>
  <c r="C356" i="15"/>
  <c r="C357" i="15"/>
  <c r="C358" i="15"/>
  <c r="C359" i="15"/>
  <c r="C360" i="15"/>
  <c r="C361" i="15"/>
  <c r="C362" i="15"/>
  <c r="C363" i="15"/>
  <c r="C364" i="15"/>
  <c r="C365" i="15"/>
  <c r="C366" i="15"/>
  <c r="C367" i="15"/>
  <c r="C368" i="15"/>
  <c r="C369" i="15"/>
  <c r="C370" i="15"/>
  <c r="C371" i="15"/>
  <c r="C372" i="15"/>
  <c r="C373" i="15"/>
  <c r="C374" i="15"/>
  <c r="C375" i="15"/>
  <c r="C376" i="15"/>
  <c r="C377" i="15"/>
  <c r="C378" i="15"/>
  <c r="C379" i="15"/>
  <c r="C380" i="15"/>
  <c r="C381" i="15"/>
  <c r="C382" i="15"/>
  <c r="C383" i="15"/>
  <c r="C384" i="15"/>
  <c r="C385" i="15"/>
  <c r="C386" i="15"/>
  <c r="C387" i="15"/>
  <c r="C388" i="15"/>
  <c r="C389" i="15"/>
  <c r="C390" i="15"/>
  <c r="C391" i="15"/>
  <c r="C392" i="15"/>
  <c r="C393" i="15"/>
  <c r="C394" i="15"/>
  <c r="C395" i="15"/>
  <c r="C396" i="15"/>
  <c r="C397" i="15"/>
  <c r="C398" i="15"/>
  <c r="C399" i="15"/>
  <c r="C400" i="15"/>
  <c r="C401" i="15"/>
  <c r="C402" i="15"/>
  <c r="C403" i="15"/>
  <c r="C404" i="15"/>
  <c r="C405" i="15"/>
  <c r="C406" i="15"/>
  <c r="C407" i="15"/>
  <c r="C408" i="15"/>
  <c r="C409" i="15"/>
  <c r="C410" i="15"/>
  <c r="C411" i="15"/>
  <c r="C412" i="15"/>
  <c r="C413" i="15"/>
  <c r="C414" i="15"/>
  <c r="C415" i="15"/>
  <c r="C416" i="15"/>
  <c r="C417" i="15"/>
  <c r="C418" i="15"/>
  <c r="C419" i="15"/>
  <c r="C420" i="15"/>
  <c r="C421" i="15"/>
  <c r="C422" i="15"/>
  <c r="C423" i="15"/>
  <c r="C424" i="15"/>
  <c r="C425" i="15"/>
  <c r="C426" i="15"/>
  <c r="C427" i="15"/>
  <c r="C428" i="15"/>
  <c r="C429" i="15"/>
  <c r="C430" i="15"/>
  <c r="C431" i="15"/>
  <c r="C432" i="15"/>
  <c r="C433" i="15"/>
  <c r="C434" i="15"/>
  <c r="C435" i="15"/>
  <c r="C436" i="15"/>
  <c r="C437" i="15"/>
  <c r="C438" i="15"/>
  <c r="C439" i="15"/>
  <c r="C440" i="15"/>
  <c r="C441" i="15"/>
  <c r="C442" i="15"/>
  <c r="C443" i="15"/>
  <c r="C444" i="15"/>
  <c r="C445" i="15"/>
  <c r="C446" i="15"/>
  <c r="C447" i="15"/>
  <c r="C448" i="15"/>
  <c r="C449" i="15"/>
  <c r="C450" i="15"/>
  <c r="C451" i="15"/>
  <c r="C452" i="15"/>
  <c r="C453" i="15"/>
  <c r="C454" i="15"/>
  <c r="C455" i="15"/>
  <c r="C456" i="15"/>
  <c r="C457" i="15"/>
  <c r="C458" i="15"/>
  <c r="C459" i="15"/>
  <c r="C460" i="15"/>
  <c r="C461" i="15"/>
  <c r="C462" i="15"/>
  <c r="C463" i="15"/>
  <c r="C464" i="15"/>
  <c r="C465" i="15"/>
  <c r="C466" i="15"/>
  <c r="C467" i="15"/>
  <c r="C468" i="15"/>
  <c r="C469" i="15"/>
  <c r="C470" i="15"/>
  <c r="C471" i="15"/>
  <c r="C472" i="15"/>
  <c r="C473" i="15"/>
  <c r="C474" i="15"/>
  <c r="C475" i="15"/>
  <c r="C476" i="15"/>
  <c r="C477" i="15"/>
  <c r="C478" i="15"/>
  <c r="C479" i="15"/>
  <c r="C480" i="15"/>
  <c r="C481" i="15"/>
  <c r="C482" i="15"/>
  <c r="C483" i="15"/>
  <c r="C484" i="15"/>
  <c r="C485" i="15"/>
  <c r="C486" i="15"/>
  <c r="C487" i="15"/>
  <c r="C488" i="15"/>
  <c r="C489" i="15"/>
  <c r="C490" i="15"/>
  <c r="C491" i="15"/>
  <c r="C492" i="15"/>
  <c r="C493" i="15"/>
  <c r="C494" i="15"/>
  <c r="C495" i="15"/>
  <c r="C496" i="15"/>
  <c r="C497" i="15"/>
  <c r="C498" i="15"/>
  <c r="C499" i="15"/>
  <c r="C500" i="15"/>
  <c r="C501" i="15"/>
  <c r="C502" i="15"/>
  <c r="C503" i="15"/>
  <c r="C504" i="15"/>
  <c r="C505" i="15"/>
  <c r="C506" i="15"/>
  <c r="C507" i="15"/>
  <c r="C508" i="15"/>
  <c r="C509" i="15"/>
  <c r="C510" i="15"/>
  <c r="C511" i="15"/>
  <c r="C512" i="15"/>
  <c r="C513" i="15"/>
  <c r="C514" i="15"/>
  <c r="C515" i="15"/>
  <c r="C516" i="15"/>
  <c r="C517" i="15"/>
  <c r="C518" i="15"/>
  <c r="C519" i="15"/>
  <c r="C520" i="15"/>
  <c r="C521" i="15"/>
  <c r="C522" i="15"/>
  <c r="C523" i="15"/>
  <c r="C524" i="15"/>
  <c r="C525" i="15"/>
  <c r="C526" i="15"/>
  <c r="C527" i="15"/>
  <c r="C528" i="15"/>
  <c r="C529" i="15"/>
  <c r="C530" i="15"/>
  <c r="C531" i="15"/>
  <c r="C532" i="15"/>
  <c r="C533" i="15"/>
  <c r="C534" i="15"/>
  <c r="C535" i="15"/>
  <c r="C536" i="15"/>
  <c r="C537" i="15"/>
  <c r="C538" i="15"/>
  <c r="C539" i="15"/>
  <c r="C540" i="15"/>
  <c r="C541" i="15"/>
  <c r="C542" i="15"/>
  <c r="C543" i="15"/>
  <c r="C544" i="15"/>
  <c r="C545" i="15"/>
  <c r="C546" i="15"/>
  <c r="C547" i="15"/>
  <c r="C548" i="15"/>
  <c r="C549" i="15"/>
  <c r="C550" i="15"/>
  <c r="C551" i="15"/>
  <c r="C552" i="15"/>
  <c r="C553" i="15"/>
  <c r="C554" i="15"/>
  <c r="C555" i="15"/>
  <c r="C556" i="15"/>
  <c r="C557" i="15"/>
  <c r="C558" i="15"/>
  <c r="C559" i="15"/>
  <c r="C560" i="15"/>
  <c r="C561" i="15"/>
  <c r="C562" i="15"/>
  <c r="C563" i="15"/>
  <c r="C564" i="15"/>
  <c r="C565" i="15"/>
  <c r="C566" i="15"/>
  <c r="C567" i="15"/>
  <c r="C568" i="15"/>
  <c r="C569" i="15"/>
  <c r="C570" i="15"/>
  <c r="C571" i="15"/>
  <c r="C572" i="15"/>
  <c r="C573" i="15"/>
  <c r="C574" i="15"/>
  <c r="C575" i="15"/>
  <c r="C576" i="15"/>
  <c r="C577" i="15"/>
  <c r="C578" i="15"/>
  <c r="C579" i="15"/>
  <c r="C580" i="15"/>
  <c r="C581" i="15"/>
  <c r="C582" i="15"/>
  <c r="C583" i="15"/>
  <c r="C584" i="15"/>
  <c r="C585" i="15"/>
  <c r="C586" i="15"/>
  <c r="C587" i="15"/>
  <c r="C588" i="15"/>
  <c r="C589" i="15"/>
  <c r="C590" i="15"/>
  <c r="C591" i="15"/>
  <c r="C592" i="15"/>
  <c r="C593" i="15"/>
  <c r="C594" i="15"/>
  <c r="C595" i="15"/>
  <c r="C596" i="15"/>
  <c r="C597" i="15"/>
  <c r="C598" i="15"/>
  <c r="C599" i="15"/>
  <c r="C600" i="15"/>
  <c r="C601" i="15"/>
  <c r="C602" i="15"/>
  <c r="C603" i="15"/>
  <c r="C604" i="15"/>
  <c r="C605" i="15"/>
  <c r="C606" i="15"/>
  <c r="C607" i="15"/>
  <c r="C608" i="15"/>
  <c r="C609" i="15"/>
  <c r="C610" i="15"/>
  <c r="C611" i="15"/>
  <c r="C612" i="15"/>
  <c r="C613" i="15"/>
  <c r="C614" i="15"/>
  <c r="C615" i="15"/>
  <c r="C616" i="15"/>
  <c r="C617" i="15"/>
  <c r="C618" i="15"/>
  <c r="C619" i="15"/>
  <c r="C620" i="15"/>
  <c r="C621" i="15"/>
  <c r="C622" i="15"/>
  <c r="C623" i="15"/>
  <c r="C624" i="15"/>
  <c r="C625" i="15"/>
  <c r="C626" i="15"/>
  <c r="C627" i="15"/>
  <c r="C628" i="15"/>
  <c r="C629" i="15"/>
  <c r="C630" i="15"/>
  <c r="C631" i="15"/>
  <c r="C632" i="15"/>
  <c r="C633" i="15"/>
  <c r="C634" i="15"/>
  <c r="C635" i="15"/>
  <c r="C636" i="15"/>
  <c r="C637" i="15"/>
  <c r="C638" i="15"/>
  <c r="C639" i="15"/>
  <c r="C640" i="15"/>
  <c r="C641" i="15"/>
  <c r="C642" i="15"/>
  <c r="C643" i="15"/>
  <c r="C644" i="15"/>
  <c r="C645" i="15"/>
  <c r="C646" i="15"/>
  <c r="C647" i="15"/>
  <c r="C648" i="15"/>
  <c r="C649" i="15"/>
  <c r="C650" i="15"/>
  <c r="C651" i="15"/>
  <c r="C652" i="15"/>
  <c r="C653" i="15"/>
  <c r="C654" i="15"/>
  <c r="C655" i="15"/>
  <c r="C656" i="15"/>
  <c r="C657" i="15"/>
  <c r="C658" i="15"/>
  <c r="C659" i="15"/>
  <c r="C660" i="15"/>
  <c r="C661" i="15"/>
  <c r="C662" i="15"/>
  <c r="C663" i="15"/>
  <c r="C664" i="15"/>
  <c r="C665" i="15"/>
  <c r="C666" i="15"/>
  <c r="C667" i="15"/>
  <c r="C668" i="15"/>
  <c r="C669" i="15"/>
  <c r="C670" i="15"/>
  <c r="C671" i="15"/>
  <c r="C672" i="15"/>
  <c r="C673" i="15"/>
  <c r="C674" i="15"/>
  <c r="C675" i="15"/>
  <c r="C676" i="15"/>
  <c r="C677" i="15"/>
  <c r="C678" i="15"/>
  <c r="C679" i="15"/>
  <c r="C680" i="15"/>
  <c r="C681" i="15"/>
  <c r="C682" i="15"/>
  <c r="C683" i="15"/>
  <c r="C684" i="15"/>
  <c r="C685" i="15"/>
  <c r="C686" i="15"/>
  <c r="C687" i="15"/>
  <c r="C688" i="15"/>
  <c r="C689" i="15"/>
  <c r="C690" i="15"/>
  <c r="C691" i="15"/>
  <c r="C692" i="15"/>
  <c r="C693" i="15"/>
  <c r="C694" i="15"/>
  <c r="C695" i="15"/>
  <c r="C696" i="15"/>
  <c r="C697" i="15"/>
  <c r="C698" i="15"/>
  <c r="C699" i="15"/>
  <c r="C700" i="15"/>
  <c r="C701" i="15"/>
  <c r="C702" i="15"/>
  <c r="C703" i="15"/>
  <c r="C704" i="15"/>
  <c r="C705" i="15"/>
  <c r="C706" i="15"/>
  <c r="C707" i="15"/>
  <c r="C708" i="15"/>
  <c r="C709" i="15"/>
  <c r="C710" i="15"/>
  <c r="C711" i="15"/>
  <c r="C712" i="15"/>
  <c r="C713" i="15"/>
  <c r="C714" i="15"/>
  <c r="C715" i="15"/>
  <c r="C716" i="15"/>
  <c r="C717" i="15"/>
  <c r="C718" i="15"/>
  <c r="C719" i="15"/>
  <c r="C720" i="15"/>
  <c r="C721" i="15"/>
  <c r="C722" i="15"/>
  <c r="C723" i="15"/>
  <c r="C724" i="15"/>
  <c r="C725" i="15"/>
  <c r="C726" i="15"/>
  <c r="C727" i="15"/>
  <c r="C728" i="15"/>
  <c r="C729" i="15"/>
  <c r="C730" i="15"/>
  <c r="C731" i="15"/>
  <c r="C732" i="15"/>
  <c r="C733" i="15"/>
  <c r="C734" i="15"/>
  <c r="C735" i="15"/>
  <c r="C736" i="15"/>
  <c r="C737" i="15"/>
  <c r="C738" i="15"/>
  <c r="C739" i="15"/>
  <c r="C740" i="15"/>
  <c r="C741" i="15"/>
  <c r="C742" i="15"/>
  <c r="C743" i="15"/>
  <c r="C744" i="15"/>
  <c r="C745" i="15"/>
  <c r="C746" i="15"/>
  <c r="C747" i="15"/>
  <c r="C748" i="15"/>
  <c r="C749" i="15"/>
  <c r="C750" i="15"/>
  <c r="C751" i="15"/>
  <c r="C752" i="15"/>
  <c r="C753" i="15"/>
  <c r="C754" i="15"/>
  <c r="C755" i="15"/>
  <c r="C756" i="15"/>
  <c r="C757" i="15"/>
  <c r="C758" i="15"/>
  <c r="C759" i="15"/>
  <c r="C760" i="15"/>
  <c r="C761" i="15"/>
  <c r="C762" i="15"/>
  <c r="C763" i="15"/>
  <c r="C764" i="15"/>
  <c r="C765" i="15"/>
  <c r="C766" i="15"/>
  <c r="C767" i="15"/>
  <c r="C768" i="15"/>
  <c r="C769" i="15"/>
  <c r="C770" i="15"/>
  <c r="C771" i="15"/>
  <c r="C772" i="15"/>
  <c r="C773" i="15"/>
  <c r="C774" i="15"/>
  <c r="C775" i="15"/>
  <c r="C776" i="15"/>
  <c r="C777" i="15"/>
  <c r="C778" i="15"/>
  <c r="C779" i="15"/>
  <c r="C780" i="15"/>
  <c r="C781" i="15"/>
  <c r="C782" i="15"/>
  <c r="C783" i="15"/>
  <c r="C784" i="15"/>
  <c r="C785" i="15"/>
  <c r="C786" i="15"/>
  <c r="C787" i="15"/>
  <c r="C788" i="15"/>
  <c r="C789" i="15"/>
  <c r="C790" i="15"/>
  <c r="C791" i="15"/>
  <c r="C792" i="15"/>
  <c r="C793" i="15"/>
  <c r="C794" i="15"/>
  <c r="C795" i="15"/>
  <c r="C796" i="15"/>
  <c r="C797" i="15"/>
  <c r="C798" i="15"/>
  <c r="C799" i="15"/>
  <c r="C800" i="15"/>
  <c r="C801" i="15"/>
  <c r="C802" i="15"/>
  <c r="C803" i="15"/>
  <c r="C804" i="15"/>
  <c r="C805" i="15"/>
  <c r="C806" i="15"/>
  <c r="C807" i="15"/>
  <c r="C808" i="15"/>
  <c r="C809" i="15"/>
  <c r="C810" i="15"/>
  <c r="C811" i="15"/>
  <c r="C812" i="15"/>
  <c r="C813" i="15"/>
  <c r="C814" i="15"/>
  <c r="C815" i="15"/>
  <c r="C816" i="15"/>
  <c r="C817" i="15"/>
  <c r="C818" i="15"/>
  <c r="C819" i="15"/>
  <c r="C820" i="15"/>
  <c r="C821" i="15"/>
  <c r="C822" i="15"/>
  <c r="C823" i="15"/>
  <c r="C824" i="15"/>
  <c r="C825" i="15"/>
  <c r="C826" i="15"/>
  <c r="C827" i="15"/>
  <c r="C828" i="15"/>
  <c r="C829" i="15"/>
  <c r="C830" i="15"/>
  <c r="C831" i="15"/>
  <c r="C832" i="15"/>
  <c r="C833" i="15"/>
  <c r="C834" i="15"/>
  <c r="C835" i="15"/>
  <c r="C836" i="15"/>
  <c r="C837" i="15"/>
  <c r="C838" i="15"/>
  <c r="C839" i="15"/>
  <c r="C840" i="15"/>
  <c r="C841" i="15"/>
  <c r="C842" i="15"/>
  <c r="C843" i="15"/>
  <c r="C844" i="15"/>
  <c r="C845" i="15"/>
  <c r="C846" i="15"/>
  <c r="C847" i="15"/>
  <c r="C848" i="15"/>
  <c r="C849" i="15"/>
  <c r="C850" i="15"/>
  <c r="C851" i="15"/>
  <c r="C852" i="15"/>
  <c r="C853" i="15"/>
  <c r="C854" i="15"/>
  <c r="C855" i="15"/>
  <c r="C856" i="15"/>
  <c r="C857" i="15"/>
  <c r="C858" i="15"/>
  <c r="C859" i="15"/>
  <c r="C860" i="15"/>
  <c r="C861" i="15"/>
  <c r="C862" i="15"/>
  <c r="C863" i="15"/>
  <c r="C864" i="15"/>
  <c r="C865" i="15"/>
  <c r="C866" i="15"/>
  <c r="C867" i="15"/>
  <c r="C868" i="15"/>
  <c r="C869" i="15"/>
  <c r="C870" i="15"/>
  <c r="C871" i="15"/>
  <c r="C872" i="15"/>
  <c r="C873" i="15"/>
  <c r="C874" i="15"/>
  <c r="C875" i="15"/>
  <c r="C876" i="15"/>
  <c r="C877" i="15"/>
  <c r="C878" i="15"/>
  <c r="C879" i="15"/>
  <c r="C880" i="15"/>
  <c r="C881" i="15"/>
  <c r="C882" i="15"/>
  <c r="C883" i="15"/>
  <c r="C884" i="15"/>
  <c r="C885" i="15"/>
  <c r="C886" i="15"/>
  <c r="C887" i="15"/>
  <c r="C888" i="15"/>
  <c r="C889" i="15"/>
  <c r="C890" i="15"/>
  <c r="C891" i="15"/>
  <c r="C892" i="15"/>
  <c r="C893" i="15"/>
  <c r="C894" i="15"/>
  <c r="C895" i="15"/>
  <c r="C896" i="15"/>
  <c r="C897" i="15"/>
  <c r="C898" i="15"/>
  <c r="C899" i="15"/>
  <c r="C900" i="15"/>
  <c r="C901" i="15"/>
  <c r="C902" i="15"/>
  <c r="C903" i="15"/>
  <c r="C904" i="15"/>
  <c r="C905" i="15"/>
  <c r="C906" i="15"/>
  <c r="C907" i="15"/>
  <c r="C908" i="15"/>
  <c r="C909" i="15"/>
  <c r="C910" i="15"/>
  <c r="C911" i="15"/>
  <c r="C912" i="15"/>
  <c r="C913" i="15"/>
  <c r="C914" i="15"/>
  <c r="C915" i="15"/>
  <c r="C916" i="15"/>
  <c r="C917" i="15"/>
  <c r="C918" i="15"/>
  <c r="C919" i="15"/>
  <c r="C920" i="15"/>
  <c r="C921" i="15"/>
  <c r="C922" i="15"/>
  <c r="C923" i="15"/>
  <c r="C924" i="15"/>
  <c r="C925" i="15"/>
  <c r="C926" i="15"/>
  <c r="C927" i="15"/>
  <c r="C928" i="15"/>
  <c r="C929" i="15"/>
  <c r="C930" i="15"/>
  <c r="C931" i="15"/>
  <c r="C932" i="15"/>
  <c r="C933" i="15"/>
  <c r="C934" i="15"/>
  <c r="C935" i="15"/>
  <c r="C936" i="15"/>
  <c r="C937" i="15"/>
  <c r="C938" i="15"/>
  <c r="C939" i="15"/>
  <c r="C940" i="15"/>
  <c r="C941" i="15"/>
  <c r="C942" i="15"/>
  <c r="C943" i="15"/>
  <c r="C944" i="15"/>
  <c r="C945" i="15"/>
  <c r="C946" i="15"/>
  <c r="C947" i="15"/>
  <c r="C948" i="15"/>
  <c r="C949" i="15"/>
  <c r="C950" i="15"/>
  <c r="C951" i="15"/>
  <c r="C952" i="15"/>
  <c r="C953" i="15"/>
  <c r="C954" i="15"/>
  <c r="C955" i="15"/>
  <c r="C956" i="15"/>
  <c r="C957" i="15"/>
  <c r="C958" i="15"/>
  <c r="C959" i="15"/>
  <c r="C960" i="15"/>
  <c r="C961" i="15"/>
  <c r="C962" i="15"/>
  <c r="C963" i="15"/>
  <c r="C964" i="15"/>
  <c r="C965" i="15"/>
  <c r="C966" i="15"/>
  <c r="C967" i="15"/>
  <c r="C968" i="15"/>
  <c r="C969" i="15"/>
  <c r="C970" i="15"/>
  <c r="C971" i="15"/>
  <c r="C972" i="15"/>
  <c r="C973" i="15"/>
  <c r="C974" i="15"/>
  <c r="C975" i="15"/>
  <c r="C976" i="15"/>
  <c r="C977" i="15"/>
  <c r="C978" i="15"/>
  <c r="C979" i="15"/>
  <c r="C980" i="15"/>
  <c r="C981" i="15"/>
  <c r="C982" i="15"/>
  <c r="C983" i="15"/>
  <c r="C984" i="15"/>
  <c r="C985" i="15"/>
  <c r="C986" i="15"/>
  <c r="C987" i="15"/>
  <c r="C988" i="15"/>
  <c r="C989" i="15"/>
  <c r="C990" i="15"/>
  <c r="C991" i="15"/>
  <c r="C992" i="15"/>
  <c r="C993" i="15"/>
  <c r="C994" i="15"/>
  <c r="C995" i="15"/>
  <c r="C996" i="15"/>
  <c r="C997" i="15"/>
  <c r="C998" i="15"/>
  <c r="C999" i="15"/>
  <c r="C1000" i="15"/>
  <c r="C1001" i="15"/>
  <c r="C1002" i="15"/>
  <c r="C1003" i="15"/>
  <c r="C1004" i="15"/>
  <c r="C1005" i="15"/>
  <c r="C1006" i="15"/>
  <c r="C1007" i="15"/>
  <c r="C1008" i="15"/>
  <c r="C1009" i="15"/>
  <c r="C1010" i="15"/>
  <c r="C1011" i="15"/>
  <c r="C1012" i="15"/>
  <c r="C1013" i="15"/>
  <c r="C1014" i="15"/>
  <c r="C1015" i="15"/>
  <c r="C1016" i="15"/>
  <c r="C1017" i="15"/>
  <c r="C1018" i="15"/>
  <c r="C1019" i="15"/>
  <c r="C1020" i="15"/>
  <c r="C1021" i="15"/>
  <c r="C1022" i="15"/>
  <c r="C1023" i="15"/>
  <c r="C1024" i="15"/>
  <c r="C1025" i="15"/>
  <c r="C1026" i="15"/>
  <c r="C1027" i="15"/>
  <c r="C1028" i="15"/>
  <c r="C1029" i="15"/>
  <c r="C1030" i="15"/>
  <c r="C1031" i="15"/>
  <c r="C1032" i="15"/>
  <c r="C1033" i="15"/>
  <c r="C1034" i="15"/>
  <c r="C1035" i="15"/>
  <c r="C1036" i="15"/>
  <c r="C1037" i="15"/>
  <c r="C1038" i="15"/>
  <c r="C1039" i="15"/>
  <c r="C1040" i="15"/>
  <c r="C1041" i="15"/>
  <c r="C1042" i="15"/>
  <c r="C1043" i="15"/>
  <c r="C1044" i="15"/>
  <c r="C1045" i="15"/>
  <c r="C1046" i="15"/>
  <c r="C1047" i="15"/>
  <c r="C1048" i="15"/>
  <c r="C1049" i="15"/>
  <c r="C1050" i="15"/>
  <c r="C1051" i="15"/>
  <c r="C1052" i="15"/>
  <c r="C1053" i="15"/>
  <c r="C1054" i="15"/>
  <c r="C1055" i="15"/>
  <c r="C1056" i="15"/>
  <c r="C1057" i="15"/>
  <c r="C1058" i="15"/>
  <c r="C1059" i="15"/>
  <c r="C1060" i="15"/>
  <c r="C1061" i="15"/>
  <c r="C1062" i="15"/>
  <c r="C1063" i="15"/>
  <c r="C1064" i="15"/>
  <c r="C1065" i="15"/>
  <c r="C1066" i="15"/>
  <c r="C1067" i="15"/>
  <c r="C1068" i="15"/>
  <c r="C1069" i="15"/>
  <c r="C1070" i="15"/>
  <c r="C1071" i="15"/>
  <c r="C1072" i="15"/>
  <c r="C1073" i="15"/>
  <c r="C1074" i="15"/>
  <c r="C1075" i="15"/>
  <c r="C1076" i="15"/>
  <c r="C1077" i="15"/>
  <c r="C1078" i="15"/>
  <c r="C1079" i="15"/>
  <c r="C1080" i="15"/>
  <c r="C1081" i="15"/>
  <c r="C1082" i="15"/>
  <c r="C1083" i="15"/>
  <c r="C1084" i="15"/>
  <c r="C1085" i="15"/>
  <c r="C1086" i="15"/>
  <c r="C1087" i="15"/>
  <c r="C1088" i="15"/>
  <c r="C1089" i="15"/>
  <c r="C1090" i="15"/>
  <c r="C1091" i="15"/>
  <c r="C1092" i="15"/>
  <c r="C1093" i="15"/>
  <c r="C1094" i="15"/>
  <c r="C1095" i="15"/>
  <c r="C1096" i="15"/>
  <c r="C1097" i="15"/>
  <c r="C1098" i="15"/>
  <c r="C1099" i="15"/>
  <c r="C1100" i="15"/>
  <c r="C1101" i="15"/>
  <c r="C1102" i="15"/>
  <c r="C1103" i="15"/>
  <c r="C1104" i="15"/>
  <c r="C1105" i="15"/>
  <c r="C1106" i="15"/>
  <c r="C1107" i="15"/>
  <c r="C1108" i="15"/>
  <c r="C1109" i="15"/>
  <c r="C1110" i="15"/>
  <c r="C1111" i="15"/>
  <c r="C1112" i="15"/>
  <c r="C1113" i="15"/>
  <c r="C1114" i="15"/>
  <c r="C1115" i="15"/>
  <c r="C1116" i="15"/>
  <c r="C1117" i="15"/>
  <c r="C1118" i="15"/>
  <c r="C1119" i="15"/>
  <c r="C1120" i="15"/>
  <c r="C1121" i="15"/>
  <c r="C1122" i="15"/>
  <c r="C1123" i="15"/>
  <c r="C1124" i="15"/>
  <c r="C1125" i="15"/>
  <c r="C1126" i="15"/>
  <c r="C1127" i="15"/>
  <c r="C1128" i="15"/>
  <c r="C1129" i="15"/>
  <c r="C1130" i="15"/>
  <c r="C1131" i="15"/>
  <c r="C1132" i="15"/>
  <c r="C1133" i="15"/>
  <c r="C1134" i="15"/>
  <c r="C1135" i="15"/>
  <c r="C1136" i="15"/>
  <c r="C1137" i="15"/>
  <c r="C1138" i="15"/>
  <c r="C1139" i="15"/>
  <c r="C1140" i="15"/>
  <c r="C1141" i="15"/>
  <c r="C1142" i="15"/>
  <c r="C1143" i="15"/>
  <c r="C1144" i="15"/>
  <c r="C1145" i="15"/>
  <c r="C1146" i="15"/>
  <c r="C1147" i="15"/>
  <c r="C1148" i="15"/>
  <c r="C1149" i="15"/>
  <c r="C1150" i="15"/>
  <c r="C1151" i="15"/>
  <c r="C1152" i="15"/>
  <c r="C1153" i="15"/>
  <c r="C1154" i="15"/>
  <c r="C1155" i="15"/>
  <c r="C1156" i="15"/>
  <c r="C1157" i="15"/>
  <c r="C1158" i="15"/>
  <c r="C1159" i="15"/>
  <c r="C1160" i="15"/>
  <c r="C1161" i="15"/>
  <c r="C1162" i="15"/>
  <c r="C1163" i="15"/>
  <c r="C1164" i="15"/>
  <c r="C1165" i="15"/>
  <c r="C1166" i="15"/>
  <c r="C1167" i="15"/>
  <c r="C1168" i="15"/>
  <c r="C1169" i="15"/>
  <c r="C1170" i="15"/>
  <c r="C1171" i="15"/>
  <c r="C1172" i="15"/>
  <c r="C1173" i="15"/>
  <c r="C1174" i="15"/>
  <c r="C1175" i="15"/>
  <c r="C1176" i="15"/>
  <c r="C1177" i="15"/>
  <c r="C1178" i="15"/>
  <c r="C1179" i="15"/>
  <c r="C1180" i="15"/>
  <c r="C1181" i="15"/>
  <c r="C1182" i="15"/>
  <c r="C1183" i="15"/>
  <c r="C1184" i="15"/>
  <c r="C1185" i="15"/>
  <c r="C1186" i="15"/>
  <c r="C1187" i="15"/>
  <c r="C1188" i="15"/>
  <c r="C1189" i="15"/>
  <c r="C1190" i="15"/>
  <c r="C1191" i="15"/>
  <c r="C1192" i="15"/>
  <c r="C1193" i="15"/>
  <c r="C1194" i="15"/>
  <c r="C1195" i="15"/>
  <c r="C1196" i="15"/>
  <c r="C1197" i="15"/>
  <c r="C1198" i="15"/>
  <c r="C1199" i="15"/>
  <c r="C1200" i="15"/>
  <c r="C1201" i="15"/>
  <c r="C1202" i="15"/>
  <c r="C1203" i="15"/>
  <c r="C1204" i="15"/>
  <c r="C1205" i="15"/>
  <c r="C1206" i="15"/>
  <c r="C1207" i="15"/>
  <c r="C1208" i="15"/>
  <c r="C1209" i="15"/>
  <c r="C1210" i="15"/>
  <c r="C1211" i="15"/>
  <c r="C1212" i="15"/>
  <c r="C1213" i="15"/>
  <c r="C1214" i="15"/>
  <c r="C1215" i="15"/>
  <c r="C1216" i="15"/>
  <c r="C1217" i="15"/>
  <c r="C1218" i="15"/>
  <c r="C1219" i="15"/>
  <c r="C1220" i="15"/>
  <c r="C1221" i="15"/>
  <c r="C1222" i="15"/>
  <c r="C1223" i="15"/>
  <c r="C1224" i="15"/>
  <c r="C1225" i="15"/>
  <c r="C1226" i="15"/>
  <c r="C1227" i="15"/>
  <c r="C1228" i="15"/>
  <c r="C1229" i="15"/>
  <c r="C1230" i="15"/>
  <c r="C1231" i="15"/>
  <c r="C1232" i="15"/>
  <c r="C1233" i="15"/>
  <c r="C1234" i="15"/>
  <c r="C1235" i="15"/>
  <c r="C1236" i="15"/>
  <c r="C1237" i="15"/>
  <c r="C1238" i="15"/>
  <c r="C1239" i="15"/>
  <c r="C1240" i="15"/>
  <c r="C1241" i="15"/>
  <c r="C1242" i="15"/>
  <c r="C1243" i="15"/>
  <c r="C1244" i="15"/>
  <c r="C1245" i="15"/>
  <c r="C1246" i="15"/>
  <c r="C1247" i="15"/>
  <c r="C1248" i="15"/>
  <c r="C1249" i="15"/>
  <c r="C1250" i="15"/>
  <c r="C1251" i="15"/>
  <c r="C1252" i="15"/>
  <c r="C1253" i="15"/>
  <c r="C1254" i="15"/>
  <c r="C1255" i="15"/>
  <c r="C1256" i="15"/>
  <c r="C1257" i="15"/>
  <c r="C1258" i="15"/>
  <c r="C1259" i="15"/>
  <c r="C1260" i="15"/>
  <c r="C1261" i="15"/>
  <c r="C1262" i="15"/>
  <c r="C1263" i="15"/>
  <c r="C1264" i="15"/>
  <c r="C1265" i="15"/>
  <c r="C1266" i="15"/>
  <c r="C1267" i="15"/>
  <c r="C1268" i="15"/>
  <c r="C1269" i="15"/>
  <c r="C1270" i="15"/>
  <c r="C1271" i="15"/>
  <c r="C1272" i="15"/>
  <c r="C1273" i="15"/>
  <c r="C1274" i="15"/>
  <c r="C1275" i="15"/>
  <c r="C1276" i="15"/>
  <c r="C1277" i="15"/>
  <c r="C1278" i="15"/>
  <c r="C1279" i="15"/>
  <c r="C1280" i="15"/>
  <c r="C1281" i="15"/>
  <c r="C1282" i="15"/>
  <c r="C1283" i="15"/>
  <c r="C1284" i="15"/>
  <c r="C1285" i="15"/>
  <c r="C1286" i="15"/>
  <c r="C1287" i="15"/>
  <c r="C1288" i="15"/>
  <c r="C1289" i="15"/>
  <c r="C1290" i="15"/>
  <c r="C1291" i="15"/>
  <c r="C1292" i="15"/>
  <c r="C1293" i="15"/>
  <c r="C1294" i="15"/>
  <c r="C1295" i="15"/>
  <c r="C1296" i="15"/>
  <c r="C1297" i="15"/>
  <c r="C1298" i="15"/>
  <c r="C1299" i="15"/>
  <c r="C1300" i="15"/>
  <c r="C1301" i="15"/>
  <c r="C1302" i="15"/>
  <c r="C1303" i="15"/>
  <c r="C1304" i="15"/>
  <c r="C1305" i="15"/>
  <c r="C1306" i="15"/>
  <c r="C1307" i="15"/>
  <c r="C1308" i="15"/>
  <c r="C1309" i="15"/>
  <c r="C1310" i="15"/>
  <c r="C1311" i="15"/>
  <c r="C1312" i="15"/>
  <c r="C1313" i="15"/>
  <c r="C1314" i="15"/>
  <c r="C1315" i="15"/>
  <c r="C1316" i="15"/>
  <c r="C1317" i="15"/>
  <c r="C1318" i="15"/>
  <c r="C1319" i="15"/>
  <c r="C1320" i="15"/>
  <c r="C1321" i="15"/>
  <c r="C1322" i="15"/>
  <c r="C1323" i="15"/>
  <c r="C1324" i="15"/>
  <c r="C1325" i="15"/>
  <c r="C1326" i="15"/>
  <c r="C1327" i="15"/>
  <c r="C1328" i="15"/>
  <c r="C1329" i="15"/>
  <c r="C1330" i="15"/>
  <c r="C1331" i="15"/>
  <c r="C1332" i="15"/>
  <c r="C1333" i="15"/>
  <c r="C1334" i="15"/>
  <c r="C1335" i="15"/>
  <c r="C1336" i="15"/>
  <c r="C1337" i="15"/>
  <c r="C1338" i="15"/>
  <c r="C1339" i="15"/>
  <c r="C1340" i="15"/>
  <c r="C1341" i="15"/>
  <c r="C1342" i="15"/>
  <c r="C1343" i="15"/>
  <c r="C1344" i="15"/>
  <c r="C1345" i="15"/>
  <c r="C1346" i="15"/>
  <c r="C1347" i="15"/>
  <c r="C1348" i="15"/>
  <c r="C1349" i="15"/>
  <c r="C1350" i="15"/>
  <c r="C1351" i="15"/>
  <c r="C1352" i="15"/>
  <c r="C1353" i="15"/>
  <c r="C1354" i="15"/>
  <c r="C1355" i="15"/>
  <c r="C1356" i="15"/>
  <c r="C1357" i="15"/>
  <c r="C1358" i="15"/>
  <c r="C1359" i="15"/>
  <c r="C1360" i="15"/>
  <c r="C1361" i="15"/>
  <c r="C1362" i="15"/>
  <c r="C1363" i="15"/>
  <c r="C1364" i="15"/>
  <c r="C1365" i="15"/>
  <c r="C1366" i="15"/>
  <c r="C1367" i="15"/>
  <c r="C1368" i="15"/>
  <c r="C1369" i="15"/>
  <c r="C1370" i="15"/>
  <c r="C1371" i="15"/>
  <c r="C1372" i="15"/>
  <c r="C1373" i="15"/>
  <c r="C1374" i="15"/>
  <c r="C1375" i="15"/>
  <c r="C1376" i="15"/>
  <c r="C1377" i="15"/>
  <c r="C1378" i="15"/>
  <c r="C1379" i="15"/>
  <c r="C1380" i="15"/>
  <c r="C1381" i="15"/>
  <c r="C1382" i="15"/>
  <c r="C1383" i="15"/>
  <c r="C1384" i="15"/>
  <c r="C1385" i="15"/>
  <c r="C1386" i="15"/>
  <c r="C1387" i="15"/>
  <c r="C1388" i="15"/>
  <c r="C1389" i="15"/>
  <c r="C1390" i="15"/>
  <c r="C1391" i="15"/>
  <c r="C1392" i="15"/>
  <c r="C1393" i="15"/>
  <c r="C1394" i="15"/>
  <c r="C1395" i="15"/>
  <c r="C1396" i="15"/>
  <c r="C1397" i="15"/>
  <c r="C1398" i="15"/>
  <c r="C1399" i="15"/>
  <c r="C1400" i="15"/>
  <c r="C1401" i="15"/>
  <c r="C1402" i="15"/>
  <c r="C1403" i="15"/>
  <c r="C1404" i="15"/>
  <c r="C1405" i="15"/>
  <c r="C1406" i="15"/>
  <c r="C1407" i="15"/>
  <c r="C1408" i="15"/>
  <c r="C1409" i="15"/>
  <c r="C1410" i="15"/>
  <c r="C1411" i="15"/>
  <c r="C1412" i="15"/>
  <c r="C1413" i="15"/>
  <c r="C1414" i="15"/>
  <c r="C1415" i="15"/>
  <c r="C1416" i="15"/>
  <c r="C1417" i="15"/>
  <c r="C1418" i="15"/>
  <c r="C1419" i="15"/>
  <c r="C1420" i="15"/>
  <c r="C1421" i="15"/>
  <c r="C1422" i="15"/>
  <c r="C1423" i="15"/>
  <c r="C1424" i="15"/>
  <c r="C1425" i="15"/>
  <c r="C1426" i="15"/>
  <c r="C1427" i="15"/>
  <c r="C1428" i="15"/>
  <c r="C1429" i="15"/>
  <c r="C1430" i="15"/>
  <c r="C1431" i="15"/>
  <c r="C1432" i="15"/>
  <c r="C1433" i="15"/>
  <c r="C1434" i="15"/>
  <c r="C1435" i="15"/>
  <c r="C1436" i="15"/>
  <c r="C1437" i="15"/>
  <c r="C1438" i="15"/>
  <c r="C1439" i="15"/>
  <c r="C1440" i="15"/>
  <c r="C1441" i="15"/>
  <c r="C1442" i="15"/>
  <c r="C1443" i="15"/>
  <c r="C1444" i="15"/>
  <c r="C1445" i="15"/>
  <c r="C1446" i="15"/>
  <c r="C1447" i="15"/>
  <c r="C1448" i="15"/>
  <c r="C1449" i="15"/>
  <c r="C1450" i="15"/>
  <c r="C1451" i="15"/>
  <c r="C1452" i="15"/>
  <c r="C1453" i="15"/>
  <c r="C1454" i="15"/>
  <c r="C1455" i="15"/>
  <c r="C1456" i="15"/>
  <c r="C1457" i="15"/>
  <c r="C1458" i="15"/>
  <c r="C1459" i="15"/>
  <c r="C1460" i="15"/>
  <c r="C1461" i="15"/>
  <c r="C1462" i="15"/>
  <c r="C1463" i="15"/>
  <c r="C1464" i="15"/>
  <c r="C1465" i="15"/>
  <c r="C1466" i="15"/>
  <c r="C1467" i="15"/>
  <c r="C1468" i="15"/>
  <c r="C1469" i="15"/>
  <c r="C1470" i="15"/>
  <c r="C1471" i="15"/>
  <c r="C1472" i="15"/>
  <c r="C1473" i="15"/>
  <c r="C1474" i="15"/>
  <c r="C1475" i="15"/>
  <c r="C1476" i="15"/>
  <c r="C1477" i="15"/>
  <c r="C1478" i="15"/>
  <c r="C1479" i="15"/>
  <c r="C1480" i="15"/>
  <c r="C1481" i="15"/>
  <c r="C1482" i="15"/>
  <c r="C1483" i="15"/>
  <c r="C1484" i="15"/>
  <c r="C1485" i="15"/>
  <c r="C1486" i="15"/>
  <c r="C1487" i="15"/>
  <c r="C1488" i="15"/>
  <c r="C1489" i="15"/>
  <c r="C1490" i="15"/>
  <c r="C1491" i="15"/>
  <c r="C1492" i="15"/>
  <c r="C1493" i="15"/>
  <c r="C1494" i="15"/>
  <c r="C1495" i="15"/>
  <c r="C1496" i="15"/>
  <c r="C1497" i="15"/>
  <c r="C1498" i="15"/>
  <c r="C1499" i="15"/>
  <c r="C1500" i="15"/>
  <c r="C1501" i="15"/>
  <c r="C1502" i="15"/>
  <c r="C1503" i="15"/>
  <c r="C1504" i="15"/>
  <c r="C1505" i="15"/>
  <c r="C1506" i="15"/>
  <c r="C1507" i="15"/>
  <c r="C1508" i="15"/>
  <c r="C1509" i="15"/>
  <c r="C1510" i="15"/>
  <c r="C1511" i="15"/>
  <c r="C1512" i="15"/>
  <c r="C1513" i="15"/>
  <c r="C1514" i="15"/>
  <c r="B20" i="15"/>
  <c r="T20" i="15" s="1"/>
  <c r="B21" i="15"/>
  <c r="T21" i="15" s="1"/>
  <c r="B22" i="15"/>
  <c r="T22" i="15" s="1"/>
  <c r="B23" i="15"/>
  <c r="B24" i="15"/>
  <c r="B25" i="15"/>
  <c r="T25" i="15" s="1"/>
  <c r="B26" i="15"/>
  <c r="T26" i="15" s="1"/>
  <c r="B27" i="15"/>
  <c r="B28" i="15"/>
  <c r="B29" i="15"/>
  <c r="B30" i="15"/>
  <c r="T30" i="15" s="1"/>
  <c r="B31" i="15"/>
  <c r="T31" i="15" s="1"/>
  <c r="B32" i="15"/>
  <c r="T32" i="15" s="1"/>
  <c r="B33" i="15"/>
  <c r="T33" i="15" s="1"/>
  <c r="B34" i="15"/>
  <c r="T34" i="15" s="1"/>
  <c r="B35" i="15"/>
  <c r="B36" i="15"/>
  <c r="B37" i="15"/>
  <c r="T37" i="15" s="1"/>
  <c r="B38" i="15"/>
  <c r="T38" i="15" s="1"/>
  <c r="B39" i="15"/>
  <c r="B40" i="15"/>
  <c r="T40" i="15" s="1"/>
  <c r="B41" i="15"/>
  <c r="B42" i="15"/>
  <c r="T42" i="15" s="1"/>
  <c r="B43" i="15"/>
  <c r="B44" i="15"/>
  <c r="B45" i="15"/>
  <c r="T45" i="15" s="1"/>
  <c r="B46" i="15"/>
  <c r="T46" i="15" s="1"/>
  <c r="B47" i="15"/>
  <c r="B48" i="15"/>
  <c r="B49" i="15"/>
  <c r="T49" i="15" s="1"/>
  <c r="B50" i="15"/>
  <c r="T50" i="15" s="1"/>
  <c r="B51" i="15"/>
  <c r="B52" i="15"/>
  <c r="T52" i="15" s="1"/>
  <c r="B53" i="15"/>
  <c r="T53" i="15" s="1"/>
  <c r="B54" i="15"/>
  <c r="T54" i="15" s="1"/>
  <c r="B55" i="15"/>
  <c r="T55" i="15" s="1"/>
  <c r="B56" i="15"/>
  <c r="B57" i="15"/>
  <c r="T57" i="15" s="1"/>
  <c r="B58" i="15"/>
  <c r="T58" i="15" s="1"/>
  <c r="B59" i="15"/>
  <c r="T59" i="15" s="1"/>
  <c r="B60" i="15"/>
  <c r="B61" i="15"/>
  <c r="T61" i="15" s="1"/>
  <c r="B62" i="15"/>
  <c r="T62" i="15" s="1"/>
  <c r="B63" i="15"/>
  <c r="B64" i="15"/>
  <c r="T64" i="15" s="1"/>
  <c r="B65" i="15"/>
  <c r="T65" i="15" s="1"/>
  <c r="B66" i="15"/>
  <c r="T66" i="15" s="1"/>
  <c r="B67" i="15"/>
  <c r="T67" i="15" s="1"/>
  <c r="B68" i="15"/>
  <c r="B69" i="15"/>
  <c r="T69" i="15" s="1"/>
  <c r="B70" i="15"/>
  <c r="T70" i="15" s="1"/>
  <c r="B71" i="15"/>
  <c r="T71" i="15" s="1"/>
  <c r="B72" i="15"/>
  <c r="T72" i="15" s="1"/>
  <c r="B73" i="15"/>
  <c r="B74" i="15"/>
  <c r="T74" i="15" s="1"/>
  <c r="B75" i="15"/>
  <c r="T75" i="15" s="1"/>
  <c r="B76" i="15"/>
  <c r="B77" i="15"/>
  <c r="T77" i="15" s="1"/>
  <c r="B78" i="15"/>
  <c r="T78" i="15" s="1"/>
  <c r="B79" i="15"/>
  <c r="T79" i="15" s="1"/>
  <c r="B80" i="15"/>
  <c r="B81" i="15"/>
  <c r="T81" i="15" s="1"/>
  <c r="B82" i="15"/>
  <c r="T82" i="15" s="1"/>
  <c r="B83" i="15"/>
  <c r="T83" i="15" s="1"/>
  <c r="B84" i="15"/>
  <c r="T84" i="15" s="1"/>
  <c r="B85" i="15"/>
  <c r="T85" i="15" s="1"/>
  <c r="B86" i="15"/>
  <c r="T86" i="15" s="1"/>
  <c r="B87" i="15"/>
  <c r="B88" i="15"/>
  <c r="B89" i="15"/>
  <c r="T89" i="15" s="1"/>
  <c r="B90" i="15"/>
  <c r="T90" i="15" s="1"/>
  <c r="B91" i="15"/>
  <c r="B92" i="15"/>
  <c r="B93" i="15"/>
  <c r="B94" i="15"/>
  <c r="T94" i="15" s="1"/>
  <c r="B95" i="15"/>
  <c r="T95" i="15" s="1"/>
  <c r="B96" i="15"/>
  <c r="T96" i="15" s="1"/>
  <c r="B97" i="15"/>
  <c r="T97" i="15" s="1"/>
  <c r="B98" i="15"/>
  <c r="T98" i="15" s="1"/>
  <c r="B99" i="15"/>
  <c r="B100" i="15"/>
  <c r="B101" i="15"/>
  <c r="T101" i="15" s="1"/>
  <c r="B102" i="15"/>
  <c r="T102" i="15" s="1"/>
  <c r="B103" i="15"/>
  <c r="B104" i="15"/>
  <c r="T104" i="15" s="1"/>
  <c r="B105" i="15"/>
  <c r="T105" i="15" s="1"/>
  <c r="B106" i="15"/>
  <c r="T106" i="15" s="1"/>
  <c r="B107" i="15"/>
  <c r="B108" i="15"/>
  <c r="B109" i="15"/>
  <c r="T109" i="15" s="1"/>
  <c r="B110" i="15"/>
  <c r="T110" i="15" s="1"/>
  <c r="B111" i="15"/>
  <c r="B112" i="15"/>
  <c r="B113" i="15"/>
  <c r="T113" i="15" s="1"/>
  <c r="B114" i="15"/>
  <c r="T114" i="15" s="1"/>
  <c r="B115" i="15"/>
  <c r="B116" i="15"/>
  <c r="B117" i="15"/>
  <c r="T117" i="15" s="1"/>
  <c r="B118" i="15"/>
  <c r="T118" i="15" s="1"/>
  <c r="B119" i="15"/>
  <c r="B120" i="15"/>
  <c r="B121" i="15"/>
  <c r="B122" i="15"/>
  <c r="T122" i="15" s="1"/>
  <c r="B123" i="15"/>
  <c r="T123" i="15" s="1"/>
  <c r="B124" i="15"/>
  <c r="T124" i="15" s="1"/>
  <c r="B125" i="15"/>
  <c r="T125" i="15" s="1"/>
  <c r="B126" i="15"/>
  <c r="T126" i="15" s="1"/>
  <c r="B127" i="15"/>
  <c r="B128" i="15"/>
  <c r="B129" i="15"/>
  <c r="T129" i="15" s="1"/>
  <c r="B130" i="15"/>
  <c r="T130" i="15" s="1"/>
  <c r="B131" i="15"/>
  <c r="B132" i="15"/>
  <c r="T132" i="15" s="1"/>
  <c r="B133" i="15"/>
  <c r="T133" i="15" s="1"/>
  <c r="B134" i="15"/>
  <c r="T134" i="15" s="1"/>
  <c r="B135" i="15"/>
  <c r="T135" i="15" s="1"/>
  <c r="B136" i="15"/>
  <c r="B137" i="15"/>
  <c r="T137" i="15" s="1"/>
  <c r="B138" i="15"/>
  <c r="T138" i="15" s="1"/>
  <c r="B139" i="15"/>
  <c r="T139" i="15" s="1"/>
  <c r="B140" i="15"/>
  <c r="B141" i="15"/>
  <c r="T141" i="15" s="1"/>
  <c r="B142" i="15"/>
  <c r="T142" i="15" s="1"/>
  <c r="B143" i="15"/>
  <c r="T143" i="15" s="1"/>
  <c r="B144" i="15"/>
  <c r="B145" i="15"/>
  <c r="T145" i="15" s="1"/>
  <c r="B146" i="15"/>
  <c r="T146" i="15" s="1"/>
  <c r="B147" i="15"/>
  <c r="T147" i="15" s="1"/>
  <c r="B148" i="15"/>
  <c r="B149" i="15"/>
  <c r="T149" i="15" s="1"/>
  <c r="B150" i="15"/>
  <c r="T150" i="15" s="1"/>
  <c r="B151" i="15"/>
  <c r="T151" i="15" s="1"/>
  <c r="B152" i="15"/>
  <c r="B153" i="15"/>
  <c r="T153" i="15" s="1"/>
  <c r="B154" i="15"/>
  <c r="T154" i="15" s="1"/>
  <c r="B155" i="15"/>
  <c r="T155" i="15" s="1"/>
  <c r="B156" i="15"/>
  <c r="B157" i="15"/>
  <c r="T157" i="15" s="1"/>
  <c r="B158" i="15"/>
  <c r="T158" i="15" s="1"/>
  <c r="B159" i="15"/>
  <c r="T159" i="15" s="1"/>
  <c r="B160" i="15"/>
  <c r="T160" i="15" s="1"/>
  <c r="B161" i="15"/>
  <c r="T161" i="15" s="1"/>
  <c r="B162" i="15"/>
  <c r="T162" i="15" s="1"/>
  <c r="B163" i="15"/>
  <c r="B164" i="15"/>
  <c r="B165" i="15"/>
  <c r="T165" i="15" s="1"/>
  <c r="B166" i="15"/>
  <c r="T166" i="15" s="1"/>
  <c r="B167" i="15"/>
  <c r="B168" i="15"/>
  <c r="T168" i="15" s="1"/>
  <c r="B169" i="15"/>
  <c r="B170" i="15"/>
  <c r="T170" i="15" s="1"/>
  <c r="B171" i="15"/>
  <c r="B172" i="15"/>
  <c r="B173" i="15"/>
  <c r="T173" i="15" s="1"/>
  <c r="B174" i="15"/>
  <c r="T174" i="15" s="1"/>
  <c r="B175" i="15"/>
  <c r="B176" i="15"/>
  <c r="B177" i="15"/>
  <c r="T177" i="15" s="1"/>
  <c r="B178" i="15"/>
  <c r="T178" i="15" s="1"/>
  <c r="B179" i="15"/>
  <c r="B180" i="15"/>
  <c r="B181" i="15"/>
  <c r="T181" i="15" s="1"/>
  <c r="B182" i="15"/>
  <c r="T182" i="15" s="1"/>
  <c r="B183" i="15"/>
  <c r="B184" i="15"/>
  <c r="B185" i="15"/>
  <c r="B186" i="15"/>
  <c r="T186" i="15" s="1"/>
  <c r="B187" i="15"/>
  <c r="T187" i="15" s="1"/>
  <c r="B188" i="15"/>
  <c r="T188" i="15" s="1"/>
  <c r="B189" i="15"/>
  <c r="T189" i="15" s="1"/>
  <c r="B190" i="15"/>
  <c r="T190" i="15" s="1"/>
  <c r="B191" i="15"/>
  <c r="B192" i="15"/>
  <c r="B193" i="15"/>
  <c r="T193" i="15" s="1"/>
  <c r="B194" i="15"/>
  <c r="T194" i="15" s="1"/>
  <c r="B195" i="15"/>
  <c r="B196" i="15"/>
  <c r="T196" i="15" s="1"/>
  <c r="B197" i="15"/>
  <c r="T197" i="15" s="1"/>
  <c r="B198" i="15"/>
  <c r="T198" i="15" s="1"/>
  <c r="B199" i="15"/>
  <c r="T199" i="15" s="1"/>
  <c r="B200" i="15"/>
  <c r="B201" i="15"/>
  <c r="T201" i="15" s="1"/>
  <c r="B202" i="15"/>
  <c r="T202" i="15" s="1"/>
  <c r="B203" i="15"/>
  <c r="T203" i="15" s="1"/>
  <c r="B204" i="15"/>
  <c r="B205" i="15"/>
  <c r="T205" i="15" s="1"/>
  <c r="B206" i="15"/>
  <c r="T206" i="15" s="1"/>
  <c r="B207" i="15"/>
  <c r="T207" i="15" s="1"/>
  <c r="B208" i="15"/>
  <c r="B209" i="15"/>
  <c r="T209" i="15" s="1"/>
  <c r="B210" i="15"/>
  <c r="T210" i="15" s="1"/>
  <c r="B211" i="15"/>
  <c r="T211" i="15" s="1"/>
  <c r="B212" i="15"/>
  <c r="B213" i="15"/>
  <c r="T213" i="15" s="1"/>
  <c r="B214" i="15"/>
  <c r="T214" i="15" s="1"/>
  <c r="B215" i="15"/>
  <c r="T215" i="15" s="1"/>
  <c r="B216" i="15"/>
  <c r="B217" i="15"/>
  <c r="T217" i="15" s="1"/>
  <c r="B218" i="15"/>
  <c r="T218" i="15" s="1"/>
  <c r="B219" i="15"/>
  <c r="T219" i="15" s="1"/>
  <c r="B220" i="15"/>
  <c r="B221" i="15"/>
  <c r="T221" i="15" s="1"/>
  <c r="B222" i="15"/>
  <c r="T222" i="15" s="1"/>
  <c r="B223" i="15"/>
  <c r="T223" i="15" s="1"/>
  <c r="B224" i="15"/>
  <c r="T224" i="15" s="1"/>
  <c r="B225" i="15"/>
  <c r="T225" i="15" s="1"/>
  <c r="B226" i="15"/>
  <c r="T226" i="15" s="1"/>
  <c r="B227" i="15"/>
  <c r="B228" i="15"/>
  <c r="B229" i="15"/>
  <c r="T229" i="15" s="1"/>
  <c r="B230" i="15"/>
  <c r="T230" i="15" s="1"/>
  <c r="B231" i="15"/>
  <c r="B232" i="15"/>
  <c r="T232" i="15" s="1"/>
  <c r="B233" i="15"/>
  <c r="T233" i="15" s="1"/>
  <c r="B234" i="15"/>
  <c r="T234" i="15" s="1"/>
  <c r="B235" i="15"/>
  <c r="B236" i="15"/>
  <c r="B237" i="15"/>
  <c r="T237" i="15" s="1"/>
  <c r="B238" i="15"/>
  <c r="T238" i="15" s="1"/>
  <c r="B239" i="15"/>
  <c r="B240" i="15"/>
  <c r="B241" i="15"/>
  <c r="T241" i="15" s="1"/>
  <c r="B242" i="15"/>
  <c r="T242" i="15" s="1"/>
  <c r="B243" i="15"/>
  <c r="B244" i="15"/>
  <c r="B245" i="15"/>
  <c r="T245" i="15" s="1"/>
  <c r="B246" i="15"/>
  <c r="T246" i="15" s="1"/>
  <c r="B247" i="15"/>
  <c r="B248" i="15"/>
  <c r="B249" i="15"/>
  <c r="B250" i="15"/>
  <c r="T250" i="15" s="1"/>
  <c r="B251" i="15"/>
  <c r="T251" i="15" s="1"/>
  <c r="B252" i="15"/>
  <c r="T252" i="15" s="1"/>
  <c r="B253" i="15"/>
  <c r="T253" i="15" s="1"/>
  <c r="B254" i="15"/>
  <c r="T254" i="15" s="1"/>
  <c r="B255" i="15"/>
  <c r="B256" i="15"/>
  <c r="B257" i="15"/>
  <c r="T257" i="15" s="1"/>
  <c r="B258" i="15"/>
  <c r="T258" i="15" s="1"/>
  <c r="B259" i="15"/>
  <c r="B260" i="15"/>
  <c r="T260" i="15" s="1"/>
  <c r="B261" i="15"/>
  <c r="T261" i="15" s="1"/>
  <c r="B262" i="15"/>
  <c r="T262" i="15" s="1"/>
  <c r="B263" i="15"/>
  <c r="T263" i="15" s="1"/>
  <c r="B264" i="15"/>
  <c r="B265" i="15"/>
  <c r="T265" i="15" s="1"/>
  <c r="B266" i="15"/>
  <c r="T266" i="15" s="1"/>
  <c r="B267" i="15"/>
  <c r="T267" i="15" s="1"/>
  <c r="B268" i="15"/>
  <c r="B269" i="15"/>
  <c r="T269" i="15" s="1"/>
  <c r="B270" i="15"/>
  <c r="T270" i="15" s="1"/>
  <c r="B271" i="15"/>
  <c r="T271" i="15" s="1"/>
  <c r="B272" i="15"/>
  <c r="B273" i="15"/>
  <c r="T273" i="15" s="1"/>
  <c r="B274" i="15"/>
  <c r="T274" i="15" s="1"/>
  <c r="B275" i="15"/>
  <c r="T275" i="15" s="1"/>
  <c r="B276" i="15"/>
  <c r="B277" i="15"/>
  <c r="T277" i="15" s="1"/>
  <c r="B278" i="15"/>
  <c r="T278" i="15" s="1"/>
  <c r="B279" i="15"/>
  <c r="T279" i="15" s="1"/>
  <c r="B280" i="15"/>
  <c r="B281" i="15"/>
  <c r="T281" i="15" s="1"/>
  <c r="B282" i="15"/>
  <c r="T282" i="15" s="1"/>
  <c r="B283" i="15"/>
  <c r="T283" i="15" s="1"/>
  <c r="B284" i="15"/>
  <c r="B285" i="15"/>
  <c r="T285" i="15" s="1"/>
  <c r="B286" i="15"/>
  <c r="T286" i="15" s="1"/>
  <c r="B287" i="15"/>
  <c r="T287" i="15" s="1"/>
  <c r="B288" i="15"/>
  <c r="T288" i="15" s="1"/>
  <c r="B289" i="15"/>
  <c r="T289" i="15" s="1"/>
  <c r="B290" i="15"/>
  <c r="T290" i="15" s="1"/>
  <c r="B291" i="15"/>
  <c r="B292" i="15"/>
  <c r="B293" i="15"/>
  <c r="T293" i="15" s="1"/>
  <c r="B294" i="15"/>
  <c r="T294" i="15" s="1"/>
  <c r="B295" i="15"/>
  <c r="B296" i="15"/>
  <c r="T296" i="15" s="1"/>
  <c r="B297" i="15"/>
  <c r="T297" i="15" s="1"/>
  <c r="B298" i="15"/>
  <c r="T298" i="15" s="1"/>
  <c r="B299" i="15"/>
  <c r="B300" i="15"/>
  <c r="B301" i="15"/>
  <c r="T301" i="15" s="1"/>
  <c r="B302" i="15"/>
  <c r="T302" i="15" s="1"/>
  <c r="B303" i="15"/>
  <c r="B304" i="15"/>
  <c r="B305" i="15"/>
  <c r="T305" i="15" s="1"/>
  <c r="B306" i="15"/>
  <c r="T306" i="15" s="1"/>
  <c r="B307" i="15"/>
  <c r="B308" i="15"/>
  <c r="B309" i="15"/>
  <c r="T309" i="15" s="1"/>
  <c r="B310" i="15"/>
  <c r="T310" i="15" s="1"/>
  <c r="B311" i="15"/>
  <c r="B312" i="15"/>
  <c r="B313" i="15"/>
  <c r="B314" i="15"/>
  <c r="T314" i="15" s="1"/>
  <c r="B315" i="15"/>
  <c r="T315" i="15" s="1"/>
  <c r="B316" i="15"/>
  <c r="T316" i="15" s="1"/>
  <c r="B317" i="15"/>
  <c r="T317" i="15" s="1"/>
  <c r="B318" i="15"/>
  <c r="T318" i="15" s="1"/>
  <c r="B319" i="15"/>
  <c r="B320" i="15"/>
  <c r="B321" i="15"/>
  <c r="T321" i="15" s="1"/>
  <c r="B322" i="15"/>
  <c r="T322" i="15" s="1"/>
  <c r="B323" i="15"/>
  <c r="B324" i="15"/>
  <c r="T324" i="15" s="1"/>
  <c r="B325" i="15"/>
  <c r="T325" i="15" s="1"/>
  <c r="B326" i="15"/>
  <c r="T326" i="15" s="1"/>
  <c r="B327" i="15"/>
  <c r="T327" i="15" s="1"/>
  <c r="B328" i="15"/>
  <c r="B329" i="15"/>
  <c r="T329" i="15" s="1"/>
  <c r="B330" i="15"/>
  <c r="T330" i="15" s="1"/>
  <c r="B331" i="15"/>
  <c r="T331" i="15" s="1"/>
  <c r="B332" i="15"/>
  <c r="B333" i="15"/>
  <c r="T333" i="15" s="1"/>
  <c r="B334" i="15"/>
  <c r="T334" i="15" s="1"/>
  <c r="B335" i="15"/>
  <c r="T335" i="15" s="1"/>
  <c r="B336" i="15"/>
  <c r="B337" i="15"/>
  <c r="T337" i="15" s="1"/>
  <c r="B338" i="15"/>
  <c r="T338" i="15" s="1"/>
  <c r="B339" i="15"/>
  <c r="T339" i="15" s="1"/>
  <c r="B340" i="15"/>
  <c r="B341" i="15"/>
  <c r="T341" i="15" s="1"/>
  <c r="B342" i="15"/>
  <c r="T342" i="15" s="1"/>
  <c r="B343" i="15"/>
  <c r="T343" i="15" s="1"/>
  <c r="B344" i="15"/>
  <c r="B345" i="15"/>
  <c r="T345" i="15" s="1"/>
  <c r="B346" i="15"/>
  <c r="T346" i="15" s="1"/>
  <c r="B347" i="15"/>
  <c r="T347" i="15" s="1"/>
  <c r="B348" i="15"/>
  <c r="B349" i="15"/>
  <c r="T349" i="15" s="1"/>
  <c r="B350" i="15"/>
  <c r="T350" i="15" s="1"/>
  <c r="B351" i="15"/>
  <c r="T351" i="15" s="1"/>
  <c r="B352" i="15"/>
  <c r="T352" i="15" s="1"/>
  <c r="B353" i="15"/>
  <c r="T353" i="15" s="1"/>
  <c r="B354" i="15"/>
  <c r="T354" i="15" s="1"/>
  <c r="B355" i="15"/>
  <c r="B356" i="15"/>
  <c r="B357" i="15"/>
  <c r="T357" i="15" s="1"/>
  <c r="B358" i="15"/>
  <c r="T358" i="15" s="1"/>
  <c r="B359" i="15"/>
  <c r="B360" i="15"/>
  <c r="T360" i="15" s="1"/>
  <c r="B361" i="15"/>
  <c r="T361" i="15" s="1"/>
  <c r="B362" i="15"/>
  <c r="T362" i="15" s="1"/>
  <c r="B363" i="15"/>
  <c r="B364" i="15"/>
  <c r="B365" i="15"/>
  <c r="T365" i="15" s="1"/>
  <c r="B366" i="15"/>
  <c r="T366" i="15" s="1"/>
  <c r="B367" i="15"/>
  <c r="B368" i="15"/>
  <c r="B369" i="15"/>
  <c r="T369" i="15" s="1"/>
  <c r="B370" i="15"/>
  <c r="T370" i="15" s="1"/>
  <c r="B371" i="15"/>
  <c r="B372" i="15"/>
  <c r="B373" i="15"/>
  <c r="T373" i="15" s="1"/>
  <c r="B374" i="15"/>
  <c r="T374" i="15" s="1"/>
  <c r="B375" i="15"/>
  <c r="B376" i="15"/>
  <c r="B377" i="15"/>
  <c r="B378" i="15"/>
  <c r="T378" i="15" s="1"/>
  <c r="B379" i="15"/>
  <c r="T379" i="15" s="1"/>
  <c r="B380" i="15"/>
  <c r="T380" i="15" s="1"/>
  <c r="B381" i="15"/>
  <c r="T381" i="15" s="1"/>
  <c r="B382" i="15"/>
  <c r="T382" i="15" s="1"/>
  <c r="B383" i="15"/>
  <c r="B384" i="15"/>
  <c r="B385" i="15"/>
  <c r="T385" i="15" s="1"/>
  <c r="B386" i="15"/>
  <c r="T386" i="15" s="1"/>
  <c r="B387" i="15"/>
  <c r="B388" i="15"/>
  <c r="T388" i="15" s="1"/>
  <c r="B389" i="15"/>
  <c r="T389" i="15" s="1"/>
  <c r="B390" i="15"/>
  <c r="T390" i="15" s="1"/>
  <c r="B391" i="15"/>
  <c r="T391" i="15" s="1"/>
  <c r="B392" i="15"/>
  <c r="B393" i="15"/>
  <c r="T393" i="15" s="1"/>
  <c r="B394" i="15"/>
  <c r="T394" i="15" s="1"/>
  <c r="B395" i="15"/>
  <c r="T395" i="15" s="1"/>
  <c r="B396" i="15"/>
  <c r="B397" i="15"/>
  <c r="T397" i="15" s="1"/>
  <c r="B398" i="15"/>
  <c r="T398" i="15" s="1"/>
  <c r="B399" i="15"/>
  <c r="T399" i="15" s="1"/>
  <c r="B400" i="15"/>
  <c r="B401" i="15"/>
  <c r="T401" i="15" s="1"/>
  <c r="B402" i="15"/>
  <c r="T402" i="15" s="1"/>
  <c r="B403" i="15"/>
  <c r="T403" i="15" s="1"/>
  <c r="B404" i="15"/>
  <c r="B405" i="15"/>
  <c r="T405" i="15" s="1"/>
  <c r="B406" i="15"/>
  <c r="T406" i="15" s="1"/>
  <c r="B407" i="15"/>
  <c r="T407" i="15" s="1"/>
  <c r="B408" i="15"/>
  <c r="B409" i="15"/>
  <c r="T409" i="15" s="1"/>
  <c r="B410" i="15"/>
  <c r="T410" i="15" s="1"/>
  <c r="B411" i="15"/>
  <c r="T411" i="15" s="1"/>
  <c r="B412" i="15"/>
  <c r="B413" i="15"/>
  <c r="T413" i="15" s="1"/>
  <c r="B414" i="15"/>
  <c r="T414" i="15" s="1"/>
  <c r="B415" i="15"/>
  <c r="T415" i="15" s="1"/>
  <c r="B416" i="15"/>
  <c r="T416" i="15" s="1"/>
  <c r="B417" i="15"/>
  <c r="T417" i="15" s="1"/>
  <c r="B418" i="15"/>
  <c r="T418" i="15" s="1"/>
  <c r="B419" i="15"/>
  <c r="B420" i="15"/>
  <c r="B421" i="15"/>
  <c r="T421" i="15" s="1"/>
  <c r="B422" i="15"/>
  <c r="T422" i="15" s="1"/>
  <c r="B423" i="15"/>
  <c r="B424" i="15"/>
  <c r="T424" i="15" s="1"/>
  <c r="B425" i="15"/>
  <c r="T425" i="15" s="1"/>
  <c r="B426" i="15"/>
  <c r="T426" i="15" s="1"/>
  <c r="B427" i="15"/>
  <c r="B428" i="15"/>
  <c r="B429" i="15"/>
  <c r="T429" i="15" s="1"/>
  <c r="B430" i="15"/>
  <c r="T430" i="15" s="1"/>
  <c r="B431" i="15"/>
  <c r="B432" i="15"/>
  <c r="B433" i="15"/>
  <c r="T433" i="15" s="1"/>
  <c r="B434" i="15"/>
  <c r="T434" i="15" s="1"/>
  <c r="B435" i="15"/>
  <c r="B436" i="15"/>
  <c r="B437" i="15"/>
  <c r="T437" i="15" s="1"/>
  <c r="B438" i="15"/>
  <c r="T438" i="15" s="1"/>
  <c r="B439" i="15"/>
  <c r="B440" i="15"/>
  <c r="B441" i="15"/>
  <c r="B442" i="15"/>
  <c r="T442" i="15" s="1"/>
  <c r="B443" i="15"/>
  <c r="T443" i="15" s="1"/>
  <c r="B444" i="15"/>
  <c r="T444" i="15" s="1"/>
  <c r="B445" i="15"/>
  <c r="T445" i="15" s="1"/>
  <c r="B446" i="15"/>
  <c r="T446" i="15" s="1"/>
  <c r="B447" i="15"/>
  <c r="B448" i="15"/>
  <c r="B449" i="15"/>
  <c r="T449" i="15" s="1"/>
  <c r="B450" i="15"/>
  <c r="T450" i="15" s="1"/>
  <c r="B451" i="15"/>
  <c r="B452" i="15"/>
  <c r="T452" i="15" s="1"/>
  <c r="B453" i="15"/>
  <c r="T453" i="15" s="1"/>
  <c r="B454" i="15"/>
  <c r="T454" i="15" s="1"/>
  <c r="B455" i="15"/>
  <c r="T455" i="15" s="1"/>
  <c r="B456" i="15"/>
  <c r="B457" i="15"/>
  <c r="T457" i="15" s="1"/>
  <c r="B458" i="15"/>
  <c r="T458" i="15" s="1"/>
  <c r="B459" i="15"/>
  <c r="T459" i="15" s="1"/>
  <c r="B460" i="15"/>
  <c r="B461" i="15"/>
  <c r="T461" i="15" s="1"/>
  <c r="B462" i="15"/>
  <c r="T462" i="15" s="1"/>
  <c r="B463" i="15"/>
  <c r="T463" i="15" s="1"/>
  <c r="B464" i="15"/>
  <c r="B465" i="15"/>
  <c r="T465" i="15" s="1"/>
  <c r="B466" i="15"/>
  <c r="T466" i="15" s="1"/>
  <c r="B467" i="15"/>
  <c r="T467" i="15" s="1"/>
  <c r="B468" i="15"/>
  <c r="B469" i="15"/>
  <c r="T469" i="15" s="1"/>
  <c r="B470" i="15"/>
  <c r="T470" i="15" s="1"/>
  <c r="B471" i="15"/>
  <c r="T471" i="15" s="1"/>
  <c r="B472" i="15"/>
  <c r="B473" i="15"/>
  <c r="T473" i="15" s="1"/>
  <c r="B474" i="15"/>
  <c r="T474" i="15" s="1"/>
  <c r="B475" i="15"/>
  <c r="T475" i="15" s="1"/>
  <c r="B476" i="15"/>
  <c r="B477" i="15"/>
  <c r="T477" i="15" s="1"/>
  <c r="B478" i="15"/>
  <c r="T478" i="15" s="1"/>
  <c r="B479" i="15"/>
  <c r="T479" i="15" s="1"/>
  <c r="B480" i="15"/>
  <c r="T480" i="15" s="1"/>
  <c r="B481" i="15"/>
  <c r="T481" i="15" s="1"/>
  <c r="B482" i="15"/>
  <c r="T482" i="15" s="1"/>
  <c r="B483" i="15"/>
  <c r="B484" i="15"/>
  <c r="B485" i="15"/>
  <c r="T485" i="15" s="1"/>
  <c r="B486" i="15"/>
  <c r="T486" i="15" s="1"/>
  <c r="B487" i="15"/>
  <c r="B488" i="15"/>
  <c r="T488" i="15" s="1"/>
  <c r="B489" i="15"/>
  <c r="T489" i="15" s="1"/>
  <c r="B490" i="15"/>
  <c r="T490" i="15" s="1"/>
  <c r="B491" i="15"/>
  <c r="B492" i="15"/>
  <c r="B493" i="15"/>
  <c r="T493" i="15" s="1"/>
  <c r="B494" i="15"/>
  <c r="T494" i="15" s="1"/>
  <c r="B495" i="15"/>
  <c r="B496" i="15"/>
  <c r="B497" i="15"/>
  <c r="T497" i="15" s="1"/>
  <c r="B498" i="15"/>
  <c r="T498" i="15" s="1"/>
  <c r="B499" i="15"/>
  <c r="B500" i="15"/>
  <c r="B501" i="15"/>
  <c r="T501" i="15" s="1"/>
  <c r="B502" i="15"/>
  <c r="T502" i="15" s="1"/>
  <c r="B503" i="15"/>
  <c r="B504" i="15"/>
  <c r="B505" i="15"/>
  <c r="B506" i="15"/>
  <c r="T506" i="15" s="1"/>
  <c r="B507" i="15"/>
  <c r="T507" i="15" s="1"/>
  <c r="B508" i="15"/>
  <c r="T508" i="15" s="1"/>
  <c r="B509" i="15"/>
  <c r="T509" i="15" s="1"/>
  <c r="B510" i="15"/>
  <c r="T510" i="15" s="1"/>
  <c r="B511" i="15"/>
  <c r="B512" i="15"/>
  <c r="B513" i="15"/>
  <c r="T513" i="15" s="1"/>
  <c r="B514" i="15"/>
  <c r="T514" i="15" s="1"/>
  <c r="B515" i="15"/>
  <c r="B516" i="15"/>
  <c r="T516" i="15" s="1"/>
  <c r="B517" i="15"/>
  <c r="T517" i="15" s="1"/>
  <c r="B518" i="15"/>
  <c r="T518" i="15" s="1"/>
  <c r="B519" i="15"/>
  <c r="T519" i="15" s="1"/>
  <c r="B520" i="15"/>
  <c r="B521" i="15"/>
  <c r="T521" i="15" s="1"/>
  <c r="B522" i="15"/>
  <c r="T522" i="15" s="1"/>
  <c r="B523" i="15"/>
  <c r="T523" i="15" s="1"/>
  <c r="B524" i="15"/>
  <c r="B525" i="15"/>
  <c r="T525" i="15" s="1"/>
  <c r="B526" i="15"/>
  <c r="T526" i="15" s="1"/>
  <c r="B527" i="15"/>
  <c r="T527" i="15" s="1"/>
  <c r="B528" i="15"/>
  <c r="B529" i="15"/>
  <c r="T529" i="15" s="1"/>
  <c r="B530" i="15"/>
  <c r="T530" i="15" s="1"/>
  <c r="B531" i="15"/>
  <c r="T531" i="15" s="1"/>
  <c r="B532" i="15"/>
  <c r="B533" i="15"/>
  <c r="T533" i="15" s="1"/>
  <c r="B534" i="15"/>
  <c r="T534" i="15" s="1"/>
  <c r="B535" i="15"/>
  <c r="T535" i="15" s="1"/>
  <c r="B536" i="15"/>
  <c r="B537" i="15"/>
  <c r="T537" i="15" s="1"/>
  <c r="B538" i="15"/>
  <c r="T538" i="15" s="1"/>
  <c r="B539" i="15"/>
  <c r="T539" i="15" s="1"/>
  <c r="B540" i="15"/>
  <c r="B541" i="15"/>
  <c r="T541" i="15" s="1"/>
  <c r="B542" i="15"/>
  <c r="T542" i="15" s="1"/>
  <c r="B543" i="15"/>
  <c r="T543" i="15" s="1"/>
  <c r="B544" i="15"/>
  <c r="T544" i="15" s="1"/>
  <c r="B545" i="15"/>
  <c r="T545" i="15" s="1"/>
  <c r="B546" i="15"/>
  <c r="T546" i="15" s="1"/>
  <c r="B547" i="15"/>
  <c r="B548" i="15"/>
  <c r="B549" i="15"/>
  <c r="T549" i="15" s="1"/>
  <c r="B550" i="15"/>
  <c r="T550" i="15" s="1"/>
  <c r="B551" i="15"/>
  <c r="B552" i="15"/>
  <c r="T552" i="15" s="1"/>
  <c r="B553" i="15"/>
  <c r="T553" i="15" s="1"/>
  <c r="B554" i="15"/>
  <c r="T554" i="15" s="1"/>
  <c r="B555" i="15"/>
  <c r="B556" i="15"/>
  <c r="B557" i="15"/>
  <c r="T557" i="15" s="1"/>
  <c r="B558" i="15"/>
  <c r="T558" i="15" s="1"/>
  <c r="B559" i="15"/>
  <c r="B560" i="15"/>
  <c r="B561" i="15"/>
  <c r="T561" i="15" s="1"/>
  <c r="B562" i="15"/>
  <c r="T562" i="15" s="1"/>
  <c r="B563" i="15"/>
  <c r="B564" i="15"/>
  <c r="B565" i="15"/>
  <c r="T565" i="15" s="1"/>
  <c r="B566" i="15"/>
  <c r="T566" i="15" s="1"/>
  <c r="B567" i="15"/>
  <c r="B568" i="15"/>
  <c r="B569" i="15"/>
  <c r="B570" i="15"/>
  <c r="T570" i="15" s="1"/>
  <c r="B571" i="15"/>
  <c r="T571" i="15" s="1"/>
  <c r="B572" i="15"/>
  <c r="T572" i="15" s="1"/>
  <c r="B573" i="15"/>
  <c r="T573" i="15" s="1"/>
  <c r="B574" i="15"/>
  <c r="T574" i="15" s="1"/>
  <c r="B575" i="15"/>
  <c r="B576" i="15"/>
  <c r="B577" i="15"/>
  <c r="T577" i="15" s="1"/>
  <c r="B578" i="15"/>
  <c r="T578" i="15" s="1"/>
  <c r="B579" i="15"/>
  <c r="B580" i="15"/>
  <c r="T580" i="15" s="1"/>
  <c r="B581" i="15"/>
  <c r="T581" i="15" s="1"/>
  <c r="B582" i="15"/>
  <c r="T582" i="15" s="1"/>
  <c r="B583" i="15"/>
  <c r="T583" i="15" s="1"/>
  <c r="B584" i="15"/>
  <c r="B585" i="15"/>
  <c r="T585" i="15" s="1"/>
  <c r="B586" i="15"/>
  <c r="T586" i="15" s="1"/>
  <c r="B587" i="15"/>
  <c r="T587" i="15" s="1"/>
  <c r="B588" i="15"/>
  <c r="B589" i="15"/>
  <c r="T589" i="15" s="1"/>
  <c r="B590" i="15"/>
  <c r="T590" i="15" s="1"/>
  <c r="B591" i="15"/>
  <c r="T591" i="15" s="1"/>
  <c r="B592" i="15"/>
  <c r="B593" i="15"/>
  <c r="T593" i="15" s="1"/>
  <c r="B594" i="15"/>
  <c r="T594" i="15" s="1"/>
  <c r="B595" i="15"/>
  <c r="T595" i="15" s="1"/>
  <c r="B596" i="15"/>
  <c r="B597" i="15"/>
  <c r="T597" i="15" s="1"/>
  <c r="B598" i="15"/>
  <c r="T598" i="15" s="1"/>
  <c r="B599" i="15"/>
  <c r="T599" i="15" s="1"/>
  <c r="B600" i="15"/>
  <c r="B601" i="15"/>
  <c r="T601" i="15" s="1"/>
  <c r="B602" i="15"/>
  <c r="T602" i="15" s="1"/>
  <c r="B603" i="15"/>
  <c r="T603" i="15" s="1"/>
  <c r="B604" i="15"/>
  <c r="B605" i="15"/>
  <c r="T605" i="15" s="1"/>
  <c r="B606" i="15"/>
  <c r="T606" i="15" s="1"/>
  <c r="B607" i="15"/>
  <c r="T607" i="15" s="1"/>
  <c r="B608" i="15"/>
  <c r="T608" i="15" s="1"/>
  <c r="B609" i="15"/>
  <c r="T609" i="15" s="1"/>
  <c r="B610" i="15"/>
  <c r="T610" i="15" s="1"/>
  <c r="B611" i="15"/>
  <c r="B612" i="15"/>
  <c r="B613" i="15"/>
  <c r="T613" i="15" s="1"/>
  <c r="B614" i="15"/>
  <c r="T614" i="15" s="1"/>
  <c r="B615" i="15"/>
  <c r="B616" i="15"/>
  <c r="T616" i="15" s="1"/>
  <c r="B617" i="15"/>
  <c r="T617" i="15" s="1"/>
  <c r="B618" i="15"/>
  <c r="T618" i="15" s="1"/>
  <c r="B619" i="15"/>
  <c r="B620" i="15"/>
  <c r="B621" i="15"/>
  <c r="T621" i="15" s="1"/>
  <c r="B622" i="15"/>
  <c r="T622" i="15" s="1"/>
  <c r="B623" i="15"/>
  <c r="B624" i="15"/>
  <c r="B625" i="15"/>
  <c r="T625" i="15" s="1"/>
  <c r="B626" i="15"/>
  <c r="T626" i="15" s="1"/>
  <c r="B627" i="15"/>
  <c r="B628" i="15"/>
  <c r="B629" i="15"/>
  <c r="T629" i="15" s="1"/>
  <c r="B630" i="15"/>
  <c r="T630" i="15" s="1"/>
  <c r="B631" i="15"/>
  <c r="B632" i="15"/>
  <c r="B633" i="15"/>
  <c r="B634" i="15"/>
  <c r="T634" i="15" s="1"/>
  <c r="B635" i="15"/>
  <c r="T635" i="15" s="1"/>
  <c r="B636" i="15"/>
  <c r="T636" i="15" s="1"/>
  <c r="B637" i="15"/>
  <c r="T637" i="15" s="1"/>
  <c r="B638" i="15"/>
  <c r="T638" i="15" s="1"/>
  <c r="B639" i="15"/>
  <c r="B640" i="15"/>
  <c r="B641" i="15"/>
  <c r="T641" i="15" s="1"/>
  <c r="B642" i="15"/>
  <c r="T642" i="15" s="1"/>
  <c r="B643" i="15"/>
  <c r="B644" i="15"/>
  <c r="T644" i="15" s="1"/>
  <c r="B645" i="15"/>
  <c r="T645" i="15" s="1"/>
  <c r="B646" i="15"/>
  <c r="T646" i="15" s="1"/>
  <c r="B647" i="15"/>
  <c r="T647" i="15" s="1"/>
  <c r="B648" i="15"/>
  <c r="B649" i="15"/>
  <c r="T649" i="15" s="1"/>
  <c r="B650" i="15"/>
  <c r="T650" i="15" s="1"/>
  <c r="B651" i="15"/>
  <c r="T651" i="15" s="1"/>
  <c r="B652" i="15"/>
  <c r="B653" i="15"/>
  <c r="T653" i="15" s="1"/>
  <c r="B654" i="15"/>
  <c r="T654" i="15" s="1"/>
  <c r="B655" i="15"/>
  <c r="T655" i="15" s="1"/>
  <c r="B656" i="15"/>
  <c r="B657" i="15"/>
  <c r="T657" i="15" s="1"/>
  <c r="B658" i="15"/>
  <c r="T658" i="15" s="1"/>
  <c r="B659" i="15"/>
  <c r="T659" i="15" s="1"/>
  <c r="B660" i="15"/>
  <c r="B661" i="15"/>
  <c r="T661" i="15" s="1"/>
  <c r="B662" i="15"/>
  <c r="T662" i="15" s="1"/>
  <c r="B663" i="15"/>
  <c r="T663" i="15" s="1"/>
  <c r="B664" i="15"/>
  <c r="B665" i="15"/>
  <c r="T665" i="15" s="1"/>
  <c r="B666" i="15"/>
  <c r="T666" i="15" s="1"/>
  <c r="B667" i="15"/>
  <c r="T667" i="15" s="1"/>
  <c r="B668" i="15"/>
  <c r="B669" i="15"/>
  <c r="T669" i="15" s="1"/>
  <c r="B670" i="15"/>
  <c r="T670" i="15" s="1"/>
  <c r="B671" i="15"/>
  <c r="T671" i="15" s="1"/>
  <c r="B672" i="15"/>
  <c r="T672" i="15" s="1"/>
  <c r="B673" i="15"/>
  <c r="T673" i="15" s="1"/>
  <c r="B674" i="15"/>
  <c r="T674" i="15" s="1"/>
  <c r="B675" i="15"/>
  <c r="B676" i="15"/>
  <c r="B677" i="15"/>
  <c r="T677" i="15" s="1"/>
  <c r="B678" i="15"/>
  <c r="T678" i="15" s="1"/>
  <c r="B679" i="15"/>
  <c r="B680" i="15"/>
  <c r="T680" i="15" s="1"/>
  <c r="B681" i="15"/>
  <c r="T681" i="15" s="1"/>
  <c r="B682" i="15"/>
  <c r="T682" i="15" s="1"/>
  <c r="B683" i="15"/>
  <c r="B684" i="15"/>
  <c r="B685" i="15"/>
  <c r="T685" i="15" s="1"/>
  <c r="B686" i="15"/>
  <c r="T686" i="15" s="1"/>
  <c r="B687" i="15"/>
  <c r="B688" i="15"/>
  <c r="B689" i="15"/>
  <c r="T689" i="15" s="1"/>
  <c r="B690" i="15"/>
  <c r="T690" i="15" s="1"/>
  <c r="B691" i="15"/>
  <c r="B692" i="15"/>
  <c r="B693" i="15"/>
  <c r="T693" i="15" s="1"/>
  <c r="B694" i="15"/>
  <c r="T694" i="15" s="1"/>
  <c r="B695" i="15"/>
  <c r="B696" i="15"/>
  <c r="B697" i="15"/>
  <c r="B698" i="15"/>
  <c r="T698" i="15" s="1"/>
  <c r="B699" i="15"/>
  <c r="T699" i="15" s="1"/>
  <c r="B700" i="15"/>
  <c r="T700" i="15" s="1"/>
  <c r="B701" i="15"/>
  <c r="T701" i="15" s="1"/>
  <c r="B702" i="15"/>
  <c r="T702" i="15" s="1"/>
  <c r="B703" i="15"/>
  <c r="B704" i="15"/>
  <c r="B705" i="15"/>
  <c r="T705" i="15" s="1"/>
  <c r="B706" i="15"/>
  <c r="T706" i="15" s="1"/>
  <c r="B707" i="15"/>
  <c r="B708" i="15"/>
  <c r="T708" i="15" s="1"/>
  <c r="B709" i="15"/>
  <c r="T709" i="15" s="1"/>
  <c r="B710" i="15"/>
  <c r="T710" i="15" s="1"/>
  <c r="B711" i="15"/>
  <c r="T711" i="15" s="1"/>
  <c r="B712" i="15"/>
  <c r="B713" i="15"/>
  <c r="T713" i="15" s="1"/>
  <c r="B714" i="15"/>
  <c r="T714" i="15" s="1"/>
  <c r="B715" i="15"/>
  <c r="T715" i="15" s="1"/>
  <c r="B716" i="15"/>
  <c r="B717" i="15"/>
  <c r="T717" i="15" s="1"/>
  <c r="B718" i="15"/>
  <c r="T718" i="15" s="1"/>
  <c r="B719" i="15"/>
  <c r="T719" i="15" s="1"/>
  <c r="B720" i="15"/>
  <c r="B721" i="15"/>
  <c r="T721" i="15" s="1"/>
  <c r="B722" i="15"/>
  <c r="T722" i="15" s="1"/>
  <c r="B723" i="15"/>
  <c r="T723" i="15" s="1"/>
  <c r="B724" i="15"/>
  <c r="B725" i="15"/>
  <c r="T725" i="15" s="1"/>
  <c r="B726" i="15"/>
  <c r="T726" i="15" s="1"/>
  <c r="B727" i="15"/>
  <c r="T727" i="15" s="1"/>
  <c r="B728" i="15"/>
  <c r="B729" i="15"/>
  <c r="T729" i="15" s="1"/>
  <c r="B730" i="15"/>
  <c r="T730" i="15" s="1"/>
  <c r="B731" i="15"/>
  <c r="T731" i="15" s="1"/>
  <c r="B732" i="15"/>
  <c r="B733" i="15"/>
  <c r="T733" i="15" s="1"/>
  <c r="B734" i="15"/>
  <c r="T734" i="15" s="1"/>
  <c r="B735" i="15"/>
  <c r="T735" i="15" s="1"/>
  <c r="B736" i="15"/>
  <c r="T736" i="15" s="1"/>
  <c r="B737" i="15"/>
  <c r="T737" i="15" s="1"/>
  <c r="B738" i="15"/>
  <c r="T738" i="15" s="1"/>
  <c r="B739" i="15"/>
  <c r="B740" i="15"/>
  <c r="B741" i="15"/>
  <c r="T741" i="15" s="1"/>
  <c r="B742" i="15"/>
  <c r="T742" i="15" s="1"/>
  <c r="B743" i="15"/>
  <c r="B744" i="15"/>
  <c r="T744" i="15" s="1"/>
  <c r="B745" i="15"/>
  <c r="T745" i="15" s="1"/>
  <c r="B746" i="15"/>
  <c r="T746" i="15" s="1"/>
  <c r="B747" i="15"/>
  <c r="B748" i="15"/>
  <c r="B749" i="15"/>
  <c r="T749" i="15" s="1"/>
  <c r="B750" i="15"/>
  <c r="T750" i="15" s="1"/>
  <c r="B751" i="15"/>
  <c r="B752" i="15"/>
  <c r="B753" i="15"/>
  <c r="T753" i="15" s="1"/>
  <c r="B754" i="15"/>
  <c r="T754" i="15" s="1"/>
  <c r="B755" i="15"/>
  <c r="B756" i="15"/>
  <c r="B757" i="15"/>
  <c r="T757" i="15" s="1"/>
  <c r="B758" i="15"/>
  <c r="T758" i="15" s="1"/>
  <c r="B759" i="15"/>
  <c r="B760" i="15"/>
  <c r="B761" i="15"/>
  <c r="B762" i="15"/>
  <c r="T762" i="15" s="1"/>
  <c r="B763" i="15"/>
  <c r="T763" i="15" s="1"/>
  <c r="B764" i="15"/>
  <c r="T764" i="15" s="1"/>
  <c r="B765" i="15"/>
  <c r="T765" i="15" s="1"/>
  <c r="B766" i="15"/>
  <c r="T766" i="15" s="1"/>
  <c r="B767" i="15"/>
  <c r="B768" i="15"/>
  <c r="B769" i="15"/>
  <c r="T769" i="15" s="1"/>
  <c r="B770" i="15"/>
  <c r="T770" i="15" s="1"/>
  <c r="B771" i="15"/>
  <c r="B772" i="15"/>
  <c r="T772" i="15" s="1"/>
  <c r="B773" i="15"/>
  <c r="T773" i="15" s="1"/>
  <c r="B774" i="15"/>
  <c r="T774" i="15" s="1"/>
  <c r="B775" i="15"/>
  <c r="T775" i="15" s="1"/>
  <c r="B776" i="15"/>
  <c r="B777" i="15"/>
  <c r="T777" i="15" s="1"/>
  <c r="B778" i="15"/>
  <c r="T778" i="15" s="1"/>
  <c r="B779" i="15"/>
  <c r="T779" i="15" s="1"/>
  <c r="B780" i="15"/>
  <c r="B781" i="15"/>
  <c r="T781" i="15" s="1"/>
  <c r="B782" i="15"/>
  <c r="T782" i="15" s="1"/>
  <c r="B783" i="15"/>
  <c r="T783" i="15" s="1"/>
  <c r="B784" i="15"/>
  <c r="B785" i="15"/>
  <c r="T785" i="15" s="1"/>
  <c r="B786" i="15"/>
  <c r="T786" i="15" s="1"/>
  <c r="B787" i="15"/>
  <c r="B788" i="15"/>
  <c r="T788" i="15" s="1"/>
  <c r="B789" i="15"/>
  <c r="T789" i="15" s="1"/>
  <c r="B790" i="15"/>
  <c r="T790" i="15" s="1"/>
  <c r="B791" i="15"/>
  <c r="T791" i="15" s="1"/>
  <c r="B792" i="15"/>
  <c r="T792" i="15" s="1"/>
  <c r="B793" i="15"/>
  <c r="B794" i="15"/>
  <c r="T794" i="15" s="1"/>
  <c r="B795" i="15"/>
  <c r="T795" i="15" s="1"/>
  <c r="B796" i="15"/>
  <c r="T796" i="15" s="1"/>
  <c r="B797" i="15"/>
  <c r="T797" i="15" s="1"/>
  <c r="B798" i="15"/>
  <c r="T798" i="15" s="1"/>
  <c r="B799" i="15"/>
  <c r="B800" i="15"/>
  <c r="T800" i="15" s="1"/>
  <c r="B801" i="15"/>
  <c r="T801" i="15" s="1"/>
  <c r="B802" i="15"/>
  <c r="T802" i="15" s="1"/>
  <c r="B803" i="15"/>
  <c r="T803" i="15" s="1"/>
  <c r="B804" i="15"/>
  <c r="B805" i="15"/>
  <c r="T805" i="15" s="1"/>
  <c r="B806" i="15"/>
  <c r="T806" i="15" s="1"/>
  <c r="B807" i="15"/>
  <c r="T807" i="15" s="1"/>
  <c r="B808" i="15"/>
  <c r="T808" i="15" s="1"/>
  <c r="B809" i="15"/>
  <c r="T809" i="15" s="1"/>
  <c r="B810" i="15"/>
  <c r="T810" i="15" s="1"/>
  <c r="B811" i="15"/>
  <c r="B812" i="15"/>
  <c r="T812" i="15" s="1"/>
  <c r="B813" i="15"/>
  <c r="T813" i="15" s="1"/>
  <c r="B814" i="15"/>
  <c r="T814" i="15" s="1"/>
  <c r="B815" i="15"/>
  <c r="T815" i="15" s="1"/>
  <c r="B816" i="15"/>
  <c r="T816" i="15" s="1"/>
  <c r="B817" i="15"/>
  <c r="T817" i="15" s="1"/>
  <c r="B818" i="15"/>
  <c r="T818" i="15" s="1"/>
  <c r="B819" i="15"/>
  <c r="B820" i="15"/>
  <c r="B821" i="15"/>
  <c r="T821" i="15" s="1"/>
  <c r="B822" i="15"/>
  <c r="T822" i="15" s="1"/>
  <c r="B823" i="15"/>
  <c r="T823" i="15" s="1"/>
  <c r="B824" i="15"/>
  <c r="B825" i="15"/>
  <c r="T825" i="15" s="1"/>
  <c r="B826" i="15"/>
  <c r="T826" i="15" s="1"/>
  <c r="B827" i="15"/>
  <c r="T827" i="15" s="1"/>
  <c r="B828" i="15"/>
  <c r="T828" i="15" s="1"/>
  <c r="B829" i="15"/>
  <c r="T829" i="15" s="1"/>
  <c r="B830" i="15"/>
  <c r="T830" i="15" s="1"/>
  <c r="B831" i="15"/>
  <c r="T831" i="15" s="1"/>
  <c r="B832" i="15"/>
  <c r="B833" i="15"/>
  <c r="T833" i="15" s="1"/>
  <c r="B834" i="15"/>
  <c r="T834" i="15" s="1"/>
  <c r="B835" i="15"/>
  <c r="T835" i="15" s="1"/>
  <c r="B836" i="15"/>
  <c r="T836" i="15" s="1"/>
  <c r="B837" i="15"/>
  <c r="T837" i="15" s="1"/>
  <c r="B838" i="15"/>
  <c r="T838" i="15" s="1"/>
  <c r="B839" i="15"/>
  <c r="T839" i="15" s="1"/>
  <c r="B840" i="15"/>
  <c r="B841" i="15"/>
  <c r="T841" i="15" s="1"/>
  <c r="B842" i="15"/>
  <c r="T842" i="15" s="1"/>
  <c r="B843" i="15"/>
  <c r="T843" i="15" s="1"/>
  <c r="B844" i="15"/>
  <c r="B845" i="15"/>
  <c r="T845" i="15" s="1"/>
  <c r="B846" i="15"/>
  <c r="T846" i="15" s="1"/>
  <c r="B847" i="15"/>
  <c r="T847" i="15" s="1"/>
  <c r="B848" i="15"/>
  <c r="T848" i="15" s="1"/>
  <c r="B849" i="15"/>
  <c r="T849" i="15" s="1"/>
  <c r="B850" i="15"/>
  <c r="T850" i="15" s="1"/>
  <c r="B851" i="15"/>
  <c r="T851" i="15" s="1"/>
  <c r="B852" i="15"/>
  <c r="B853" i="15"/>
  <c r="T853" i="15" s="1"/>
  <c r="B854" i="15"/>
  <c r="T854" i="15" s="1"/>
  <c r="B855" i="15"/>
  <c r="T855" i="15" s="1"/>
  <c r="B856" i="15"/>
  <c r="B857" i="15"/>
  <c r="T857" i="15" s="1"/>
  <c r="B858" i="15"/>
  <c r="T858" i="15" s="1"/>
  <c r="B859" i="15"/>
  <c r="T859" i="15" s="1"/>
  <c r="B860" i="15"/>
  <c r="T860" i="15" s="1"/>
  <c r="B861" i="15"/>
  <c r="T861" i="15" s="1"/>
  <c r="B862" i="15"/>
  <c r="T862" i="15" s="1"/>
  <c r="B863" i="15"/>
  <c r="T863" i="15" s="1"/>
  <c r="B864" i="15"/>
  <c r="T864" i="15" s="1"/>
  <c r="B865" i="15"/>
  <c r="T865" i="15" s="1"/>
  <c r="B866" i="15"/>
  <c r="T866" i="15" s="1"/>
  <c r="B867" i="15"/>
  <c r="T867" i="15" s="1"/>
  <c r="B868" i="15"/>
  <c r="B869" i="15"/>
  <c r="T869" i="15" s="1"/>
  <c r="B870" i="15"/>
  <c r="T870" i="15" s="1"/>
  <c r="B871" i="15"/>
  <c r="T871" i="15" s="1"/>
  <c r="B872" i="15"/>
  <c r="B873" i="15"/>
  <c r="T873" i="15" s="1"/>
  <c r="B874" i="15"/>
  <c r="T874" i="15" s="1"/>
  <c r="B875" i="15"/>
  <c r="T875" i="15" s="1"/>
  <c r="B876" i="15"/>
  <c r="T876" i="15" s="1"/>
  <c r="B877" i="15"/>
  <c r="T877" i="15" s="1"/>
  <c r="B878" i="15"/>
  <c r="T878" i="15" s="1"/>
  <c r="B879" i="15"/>
  <c r="T879" i="15" s="1"/>
  <c r="B880" i="15"/>
  <c r="B881" i="15"/>
  <c r="T881" i="15" s="1"/>
  <c r="B882" i="15"/>
  <c r="T882" i="15" s="1"/>
  <c r="B883" i="15"/>
  <c r="T883" i="15" s="1"/>
  <c r="B884" i="15"/>
  <c r="T884" i="15" s="1"/>
  <c r="B885" i="15"/>
  <c r="T885" i="15" s="1"/>
  <c r="B886" i="15"/>
  <c r="T886" i="15" s="1"/>
  <c r="B887" i="15"/>
  <c r="B888" i="15"/>
  <c r="T888" i="15" s="1"/>
  <c r="B889" i="15"/>
  <c r="T889" i="15" s="1"/>
  <c r="B890" i="15"/>
  <c r="T890" i="15" s="1"/>
  <c r="B891" i="15"/>
  <c r="T891" i="15" s="1"/>
  <c r="B892" i="15"/>
  <c r="B893" i="15"/>
  <c r="T893" i="15" s="1"/>
  <c r="B894" i="15"/>
  <c r="T894" i="15" s="1"/>
  <c r="B895" i="15"/>
  <c r="T895" i="15" s="1"/>
  <c r="B896" i="15"/>
  <c r="T896" i="15" s="1"/>
  <c r="B897" i="15"/>
  <c r="T897" i="15" s="1"/>
  <c r="B898" i="15"/>
  <c r="T898" i="15" s="1"/>
  <c r="B899" i="15"/>
  <c r="T899" i="15" s="1"/>
  <c r="B900" i="15"/>
  <c r="T900" i="15" s="1"/>
  <c r="B901" i="15"/>
  <c r="T901" i="15" s="1"/>
  <c r="B902" i="15"/>
  <c r="T902" i="15" s="1"/>
  <c r="B903" i="15"/>
  <c r="T903" i="15" s="1"/>
  <c r="B904" i="15"/>
  <c r="B905" i="15"/>
  <c r="T905" i="15" s="1"/>
  <c r="B906" i="15"/>
  <c r="T906" i="15" s="1"/>
  <c r="B907" i="15"/>
  <c r="T907" i="15" s="1"/>
  <c r="B908" i="15"/>
  <c r="B909" i="15"/>
  <c r="T909" i="15" s="1"/>
  <c r="B910" i="15"/>
  <c r="T910" i="15" s="1"/>
  <c r="B911" i="15"/>
  <c r="T911" i="15" s="1"/>
  <c r="B912" i="15"/>
  <c r="B913" i="15"/>
  <c r="T913" i="15" s="1"/>
  <c r="B914" i="15"/>
  <c r="T914" i="15" s="1"/>
  <c r="B915" i="15"/>
  <c r="T915" i="15" s="1"/>
  <c r="B916" i="15"/>
  <c r="T916" i="15" s="1"/>
  <c r="B917" i="15"/>
  <c r="T917" i="15" s="1"/>
  <c r="B918" i="15"/>
  <c r="T918" i="15" s="1"/>
  <c r="B919" i="15"/>
  <c r="T919" i="15" s="1"/>
  <c r="B920" i="15"/>
  <c r="T920" i="15" s="1"/>
  <c r="B921" i="15"/>
  <c r="B922" i="15"/>
  <c r="T922" i="15" s="1"/>
  <c r="B923" i="15"/>
  <c r="T923" i="15" s="1"/>
  <c r="B924" i="15"/>
  <c r="T924" i="15" s="1"/>
  <c r="B925" i="15"/>
  <c r="T925" i="15" s="1"/>
  <c r="B926" i="15"/>
  <c r="T926" i="15" s="1"/>
  <c r="B927" i="15"/>
  <c r="T927" i="15" s="1"/>
  <c r="B928" i="15"/>
  <c r="T928" i="15" s="1"/>
  <c r="B929" i="15"/>
  <c r="T929" i="15" s="1"/>
  <c r="B930" i="15"/>
  <c r="T930" i="15" s="1"/>
  <c r="B931" i="15"/>
  <c r="T931" i="15" s="1"/>
  <c r="B932" i="15"/>
  <c r="B933" i="15"/>
  <c r="T933" i="15" s="1"/>
  <c r="B934" i="15"/>
  <c r="T934" i="15" s="1"/>
  <c r="B935" i="15"/>
  <c r="T935" i="15" s="1"/>
  <c r="B936" i="15"/>
  <c r="T936" i="15" s="1"/>
  <c r="B937" i="15"/>
  <c r="T937" i="15" s="1"/>
  <c r="B938" i="15"/>
  <c r="T938" i="15" s="1"/>
  <c r="B939" i="15"/>
  <c r="T939" i="15" s="1"/>
  <c r="B940" i="15"/>
  <c r="B941" i="15"/>
  <c r="T941" i="15" s="1"/>
  <c r="B942" i="15"/>
  <c r="T942" i="15" s="1"/>
  <c r="B943" i="15"/>
  <c r="T943" i="15" s="1"/>
  <c r="B944" i="15"/>
  <c r="T944" i="15" s="1"/>
  <c r="B945" i="15"/>
  <c r="T945" i="15" s="1"/>
  <c r="B946" i="15"/>
  <c r="T946" i="15" s="1"/>
  <c r="B947" i="15"/>
  <c r="T947" i="15" s="1"/>
  <c r="B948" i="15"/>
  <c r="T948" i="15" s="1"/>
  <c r="B949" i="15"/>
  <c r="T949" i="15" s="1"/>
  <c r="B950" i="15"/>
  <c r="T950" i="15" s="1"/>
  <c r="B951" i="15"/>
  <c r="T951" i="15" s="1"/>
  <c r="B952" i="15"/>
  <c r="T952" i="15" s="1"/>
  <c r="B953" i="15"/>
  <c r="T953" i="15" s="1"/>
  <c r="B954" i="15"/>
  <c r="T954" i="15" s="1"/>
  <c r="B955" i="15"/>
  <c r="T955" i="15" s="1"/>
  <c r="B956" i="15"/>
  <c r="B957" i="15"/>
  <c r="T957" i="15" s="1"/>
  <c r="B958" i="15"/>
  <c r="T958" i="15" s="1"/>
  <c r="B959" i="15"/>
  <c r="T959" i="15" s="1"/>
  <c r="B960" i="15"/>
  <c r="T960" i="15" s="1"/>
  <c r="B961" i="15"/>
  <c r="T961" i="15" s="1"/>
  <c r="B962" i="15"/>
  <c r="T962" i="15" s="1"/>
  <c r="B963" i="15"/>
  <c r="B964" i="15"/>
  <c r="T964" i="15" s="1"/>
  <c r="B965" i="15"/>
  <c r="T965" i="15" s="1"/>
  <c r="B966" i="15"/>
  <c r="T966" i="15" s="1"/>
  <c r="B967" i="15"/>
  <c r="T967" i="15" s="1"/>
  <c r="B968" i="15"/>
  <c r="T968" i="15" s="1"/>
  <c r="B969" i="15"/>
  <c r="T969" i="15" s="1"/>
  <c r="B970" i="15"/>
  <c r="T970" i="15" s="1"/>
  <c r="B971" i="15"/>
  <c r="T971" i="15" s="1"/>
  <c r="B972" i="15"/>
  <c r="B973" i="15"/>
  <c r="T973" i="15" s="1"/>
  <c r="B974" i="15"/>
  <c r="T974" i="15" s="1"/>
  <c r="B975" i="15"/>
  <c r="T975" i="15" s="1"/>
  <c r="B976" i="15"/>
  <c r="T976" i="15" s="1"/>
  <c r="B977" i="15"/>
  <c r="T977" i="15" s="1"/>
  <c r="B978" i="15"/>
  <c r="T978" i="15" s="1"/>
  <c r="B979" i="15"/>
  <c r="T979" i="15" s="1"/>
  <c r="B980" i="15"/>
  <c r="T980" i="15" s="1"/>
  <c r="B981" i="15"/>
  <c r="T981" i="15" s="1"/>
  <c r="B982" i="15"/>
  <c r="T982" i="15" s="1"/>
  <c r="B983" i="15"/>
  <c r="T983" i="15" s="1"/>
  <c r="B984" i="15"/>
  <c r="T984" i="15" s="1"/>
  <c r="B985" i="15"/>
  <c r="T985" i="15" s="1"/>
  <c r="B986" i="15"/>
  <c r="T986" i="15" s="1"/>
  <c r="B987" i="15"/>
  <c r="T987" i="15" s="1"/>
  <c r="B988" i="15"/>
  <c r="B989" i="15"/>
  <c r="T989" i="15" s="1"/>
  <c r="B990" i="15"/>
  <c r="T990" i="15" s="1"/>
  <c r="B991" i="15"/>
  <c r="T991" i="15" s="1"/>
  <c r="B992" i="15"/>
  <c r="T992" i="15" s="1"/>
  <c r="B993" i="15"/>
  <c r="T993" i="15" s="1"/>
  <c r="B994" i="15"/>
  <c r="T994" i="15" s="1"/>
  <c r="B995" i="15"/>
  <c r="T995" i="15" s="1"/>
  <c r="B996" i="15"/>
  <c r="T996" i="15" s="1"/>
  <c r="B997" i="15"/>
  <c r="T997" i="15" s="1"/>
  <c r="B998" i="15"/>
  <c r="T998" i="15" s="1"/>
  <c r="B999" i="15"/>
  <c r="T999" i="15" s="1"/>
  <c r="B1000" i="15"/>
  <c r="T1000" i="15" s="1"/>
  <c r="B1001" i="15"/>
  <c r="T1001" i="15" s="1"/>
  <c r="B1002" i="15"/>
  <c r="T1002" i="15" s="1"/>
  <c r="B1003" i="15"/>
  <c r="T1003" i="15" s="1"/>
  <c r="B1004" i="15"/>
  <c r="B1005" i="15"/>
  <c r="T1005" i="15" s="1"/>
  <c r="B1006" i="15"/>
  <c r="T1006" i="15" s="1"/>
  <c r="B1007" i="15"/>
  <c r="T1007" i="15" s="1"/>
  <c r="B1008" i="15"/>
  <c r="T1008" i="15" s="1"/>
  <c r="B1009" i="15"/>
  <c r="T1009" i="15" s="1"/>
  <c r="B1010" i="15"/>
  <c r="T1010" i="15" s="1"/>
  <c r="B1011" i="15"/>
  <c r="T1011" i="15" s="1"/>
  <c r="B1012" i="15"/>
  <c r="T1012" i="15" s="1"/>
  <c r="B1013" i="15"/>
  <c r="T1013" i="15" s="1"/>
  <c r="B1014" i="15"/>
  <c r="T1014" i="15" s="1"/>
  <c r="B1015" i="15"/>
  <c r="T1015" i="15" s="1"/>
  <c r="B1016" i="15"/>
  <c r="T1016" i="15" s="1"/>
  <c r="B1017" i="15"/>
  <c r="T1017" i="15" s="1"/>
  <c r="B1018" i="15"/>
  <c r="T1018" i="15" s="1"/>
  <c r="B1019" i="15"/>
  <c r="T1019" i="15" s="1"/>
  <c r="B1020" i="15"/>
  <c r="T1020" i="15" s="1"/>
  <c r="B1021" i="15"/>
  <c r="T1021" i="15" s="1"/>
  <c r="B1022" i="15"/>
  <c r="T1022" i="15" s="1"/>
  <c r="B1023" i="15"/>
  <c r="T1023" i="15" s="1"/>
  <c r="B1024" i="15"/>
  <c r="T1024" i="15" s="1"/>
  <c r="B1025" i="15"/>
  <c r="T1025" i="15" s="1"/>
  <c r="B1026" i="15"/>
  <c r="T1026" i="15" s="1"/>
  <c r="B1027" i="15"/>
  <c r="T1027" i="15" s="1"/>
  <c r="B1028" i="15"/>
  <c r="T1028" i="15" s="1"/>
  <c r="B1029" i="15"/>
  <c r="T1029" i="15" s="1"/>
  <c r="B1030" i="15"/>
  <c r="T1030" i="15" s="1"/>
  <c r="B1031" i="15"/>
  <c r="T1031" i="15" s="1"/>
  <c r="B1032" i="15"/>
  <c r="T1032" i="15" s="1"/>
  <c r="B1033" i="15"/>
  <c r="T1033" i="15" s="1"/>
  <c r="B1034" i="15"/>
  <c r="T1034" i="15" s="1"/>
  <c r="B1035" i="15"/>
  <c r="T1035" i="15" s="1"/>
  <c r="B1036" i="15"/>
  <c r="T1036" i="15" s="1"/>
  <c r="B1037" i="15"/>
  <c r="T1037" i="15" s="1"/>
  <c r="B1038" i="15"/>
  <c r="T1038" i="15" s="1"/>
  <c r="B1039" i="15"/>
  <c r="T1039" i="15" s="1"/>
  <c r="B1040" i="15"/>
  <c r="T1040" i="15" s="1"/>
  <c r="B1041" i="15"/>
  <c r="T1041" i="15" s="1"/>
  <c r="B1042" i="15"/>
  <c r="T1042" i="15" s="1"/>
  <c r="B1043" i="15"/>
  <c r="T1043" i="15" s="1"/>
  <c r="B1044" i="15"/>
  <c r="T1044" i="15" s="1"/>
  <c r="B1045" i="15"/>
  <c r="T1045" i="15" s="1"/>
  <c r="B1046" i="15"/>
  <c r="T1046" i="15" s="1"/>
  <c r="B1047" i="15"/>
  <c r="T1047" i="15" s="1"/>
  <c r="B1048" i="15"/>
  <c r="T1048" i="15" s="1"/>
  <c r="B1049" i="15"/>
  <c r="T1049" i="15" s="1"/>
  <c r="B1050" i="15"/>
  <c r="T1050" i="15" s="1"/>
  <c r="B1051" i="15"/>
  <c r="B1052" i="15"/>
  <c r="B1053" i="15"/>
  <c r="T1053" i="15" s="1"/>
  <c r="B1054" i="15"/>
  <c r="T1054" i="15" s="1"/>
  <c r="B1055" i="15"/>
  <c r="T1055" i="15" s="1"/>
  <c r="B1056" i="15"/>
  <c r="T1056" i="15" s="1"/>
  <c r="B1057" i="15"/>
  <c r="T1057" i="15" s="1"/>
  <c r="B1058" i="15"/>
  <c r="T1058" i="15" s="1"/>
  <c r="B1059" i="15"/>
  <c r="T1059" i="15" s="1"/>
  <c r="B1060" i="15"/>
  <c r="T1060" i="15" s="1"/>
  <c r="B1061" i="15"/>
  <c r="T1061" i="15" s="1"/>
  <c r="B1062" i="15"/>
  <c r="T1062" i="15" s="1"/>
  <c r="B1063" i="15"/>
  <c r="T1063" i="15" s="1"/>
  <c r="B1064" i="15"/>
  <c r="T1064" i="15" s="1"/>
  <c r="B1065" i="15"/>
  <c r="T1065" i="15" s="1"/>
  <c r="B1066" i="15"/>
  <c r="T1066" i="15" s="1"/>
  <c r="B1067" i="15"/>
  <c r="T1067" i="15" s="1"/>
  <c r="B1068" i="15"/>
  <c r="T1068" i="15" s="1"/>
  <c r="B1069" i="15"/>
  <c r="T1069" i="15" s="1"/>
  <c r="B1070" i="15"/>
  <c r="T1070" i="15" s="1"/>
  <c r="B1071" i="15"/>
  <c r="T1071" i="15" s="1"/>
  <c r="B1072" i="15"/>
  <c r="T1072" i="15" s="1"/>
  <c r="B1073" i="15"/>
  <c r="T1073" i="15" s="1"/>
  <c r="B1074" i="15"/>
  <c r="T1074" i="15" s="1"/>
  <c r="B1075" i="15"/>
  <c r="T1075" i="15" s="1"/>
  <c r="B1076" i="15"/>
  <c r="T1076" i="15" s="1"/>
  <c r="B1077" i="15"/>
  <c r="T1077" i="15" s="1"/>
  <c r="B1078" i="15"/>
  <c r="T1078" i="15" s="1"/>
  <c r="B1079" i="15"/>
  <c r="T1079" i="15" s="1"/>
  <c r="B1080" i="15"/>
  <c r="T1080" i="15" s="1"/>
  <c r="B1081" i="15"/>
  <c r="T1081" i="15" s="1"/>
  <c r="B1082" i="15"/>
  <c r="T1082" i="15" s="1"/>
  <c r="B1083" i="15"/>
  <c r="T1083" i="15" s="1"/>
  <c r="B1084" i="15"/>
  <c r="B1085" i="15"/>
  <c r="T1085" i="15" s="1"/>
  <c r="B1086" i="15"/>
  <c r="T1086" i="15" s="1"/>
  <c r="B1087" i="15"/>
  <c r="T1087" i="15" s="1"/>
  <c r="B1088" i="15"/>
  <c r="T1088" i="15" s="1"/>
  <c r="B1089" i="15"/>
  <c r="T1089" i="15" s="1"/>
  <c r="B1090" i="15"/>
  <c r="T1090" i="15" s="1"/>
  <c r="B1091" i="15"/>
  <c r="T1091" i="15" s="1"/>
  <c r="B1092" i="15"/>
  <c r="T1092" i="15" s="1"/>
  <c r="B1093" i="15"/>
  <c r="T1093" i="15" s="1"/>
  <c r="B1094" i="15"/>
  <c r="T1094" i="15" s="1"/>
  <c r="B1095" i="15"/>
  <c r="T1095" i="15" s="1"/>
  <c r="B1096" i="15"/>
  <c r="T1096" i="15" s="1"/>
  <c r="B1097" i="15"/>
  <c r="T1097" i="15" s="1"/>
  <c r="B1098" i="15"/>
  <c r="T1098" i="15" s="1"/>
  <c r="B1099" i="15"/>
  <c r="T1099" i="15" s="1"/>
  <c r="B1100" i="15"/>
  <c r="T1100" i="15" s="1"/>
  <c r="B1101" i="15"/>
  <c r="T1101" i="15" s="1"/>
  <c r="B1102" i="15"/>
  <c r="T1102" i="15" s="1"/>
  <c r="B1103" i="15"/>
  <c r="T1103" i="15" s="1"/>
  <c r="B1104" i="15"/>
  <c r="T1104" i="15" s="1"/>
  <c r="B1105" i="15"/>
  <c r="T1105" i="15" s="1"/>
  <c r="B1106" i="15"/>
  <c r="T1106" i="15" s="1"/>
  <c r="B1107" i="15"/>
  <c r="T1107" i="15" s="1"/>
  <c r="B1108" i="15"/>
  <c r="T1108" i="15" s="1"/>
  <c r="B1109" i="15"/>
  <c r="T1109" i="15" s="1"/>
  <c r="B1110" i="15"/>
  <c r="T1110" i="15" s="1"/>
  <c r="B1111" i="15"/>
  <c r="T1111" i="15" s="1"/>
  <c r="B1112" i="15"/>
  <c r="T1112" i="15" s="1"/>
  <c r="B1113" i="15"/>
  <c r="T1113" i="15" s="1"/>
  <c r="B1114" i="15"/>
  <c r="T1114" i="15" s="1"/>
  <c r="B1115" i="15"/>
  <c r="T1115" i="15" s="1"/>
  <c r="B1116" i="15"/>
  <c r="B1117" i="15"/>
  <c r="T1117" i="15" s="1"/>
  <c r="B1118" i="15"/>
  <c r="T1118" i="15" s="1"/>
  <c r="B1119" i="15"/>
  <c r="T1119" i="15" s="1"/>
  <c r="B1120" i="15"/>
  <c r="T1120" i="15" s="1"/>
  <c r="B1121" i="15"/>
  <c r="T1121" i="15" s="1"/>
  <c r="B1122" i="15"/>
  <c r="T1122" i="15" s="1"/>
  <c r="B1123" i="15"/>
  <c r="T1123" i="15" s="1"/>
  <c r="B1124" i="15"/>
  <c r="T1124" i="15" s="1"/>
  <c r="B1125" i="15"/>
  <c r="T1125" i="15" s="1"/>
  <c r="B1126" i="15"/>
  <c r="T1126" i="15" s="1"/>
  <c r="B1127" i="15"/>
  <c r="T1127" i="15" s="1"/>
  <c r="B1128" i="15"/>
  <c r="T1128" i="15" s="1"/>
  <c r="B1129" i="15"/>
  <c r="T1129" i="15" s="1"/>
  <c r="B1130" i="15"/>
  <c r="T1130" i="15" s="1"/>
  <c r="B1131" i="15"/>
  <c r="T1131" i="15" s="1"/>
  <c r="B1132" i="15"/>
  <c r="T1132" i="15" s="1"/>
  <c r="B1133" i="15"/>
  <c r="T1133" i="15" s="1"/>
  <c r="B1134" i="15"/>
  <c r="T1134" i="15" s="1"/>
  <c r="B1135" i="15"/>
  <c r="T1135" i="15" s="1"/>
  <c r="B1136" i="15"/>
  <c r="T1136" i="15" s="1"/>
  <c r="B1137" i="15"/>
  <c r="T1137" i="15" s="1"/>
  <c r="B1138" i="15"/>
  <c r="T1138" i="15" s="1"/>
  <c r="B1139" i="15"/>
  <c r="T1139" i="15" s="1"/>
  <c r="B1140" i="15"/>
  <c r="T1140" i="15" s="1"/>
  <c r="B1141" i="15"/>
  <c r="T1141" i="15" s="1"/>
  <c r="B1142" i="15"/>
  <c r="T1142" i="15" s="1"/>
  <c r="B1143" i="15"/>
  <c r="T1143" i="15" s="1"/>
  <c r="B1144" i="15"/>
  <c r="T1144" i="15" s="1"/>
  <c r="B1145" i="15"/>
  <c r="T1145" i="15" s="1"/>
  <c r="B1146" i="15"/>
  <c r="T1146" i="15" s="1"/>
  <c r="B1147" i="15"/>
  <c r="T1147" i="15" s="1"/>
  <c r="B1148" i="15"/>
  <c r="B1149" i="15"/>
  <c r="T1149" i="15" s="1"/>
  <c r="B1150" i="15"/>
  <c r="T1150" i="15" s="1"/>
  <c r="B1151" i="15"/>
  <c r="T1151" i="15" s="1"/>
  <c r="B1152" i="15"/>
  <c r="T1152" i="15" s="1"/>
  <c r="B1153" i="15"/>
  <c r="T1153" i="15" s="1"/>
  <c r="B1154" i="15"/>
  <c r="T1154" i="15" s="1"/>
  <c r="B1155" i="15"/>
  <c r="T1155" i="15" s="1"/>
  <c r="B1156" i="15"/>
  <c r="T1156" i="15" s="1"/>
  <c r="B1157" i="15"/>
  <c r="T1157" i="15" s="1"/>
  <c r="B1158" i="15"/>
  <c r="T1158" i="15" s="1"/>
  <c r="B1159" i="15"/>
  <c r="T1159" i="15" s="1"/>
  <c r="B1160" i="15"/>
  <c r="T1160" i="15" s="1"/>
  <c r="B1161" i="15"/>
  <c r="B1162" i="15"/>
  <c r="T1162" i="15" s="1"/>
  <c r="B1163" i="15"/>
  <c r="T1163" i="15" s="1"/>
  <c r="B1164" i="15"/>
  <c r="T1164" i="15" s="1"/>
  <c r="B1165" i="15"/>
  <c r="T1165" i="15" s="1"/>
  <c r="B1166" i="15"/>
  <c r="T1166" i="15" s="1"/>
  <c r="B1167" i="15"/>
  <c r="T1167" i="15" s="1"/>
  <c r="B1168" i="15"/>
  <c r="T1168" i="15" s="1"/>
  <c r="B1169" i="15"/>
  <c r="T1169" i="15" s="1"/>
  <c r="B1170" i="15"/>
  <c r="T1170" i="15" s="1"/>
  <c r="B1171" i="15"/>
  <c r="T1171" i="15" s="1"/>
  <c r="B1172" i="15"/>
  <c r="T1172" i="15" s="1"/>
  <c r="B1173" i="15"/>
  <c r="T1173" i="15" s="1"/>
  <c r="B1174" i="15"/>
  <c r="T1174" i="15" s="1"/>
  <c r="B1175" i="15"/>
  <c r="T1175" i="15" s="1"/>
  <c r="B1176" i="15"/>
  <c r="T1176" i="15" s="1"/>
  <c r="B1177" i="15"/>
  <c r="T1177" i="15" s="1"/>
  <c r="B1178" i="15"/>
  <c r="T1178" i="15" s="1"/>
  <c r="B1179" i="15"/>
  <c r="T1179" i="15" s="1"/>
  <c r="B1180" i="15"/>
  <c r="T1180" i="15" s="1"/>
  <c r="B1181" i="15"/>
  <c r="B1182" i="15"/>
  <c r="T1182" i="15" s="1"/>
  <c r="B1183" i="15"/>
  <c r="T1183" i="15" s="1"/>
  <c r="B1184" i="15"/>
  <c r="T1184" i="15" s="1"/>
  <c r="B1185" i="15"/>
  <c r="T1185" i="15" s="1"/>
  <c r="B1186" i="15"/>
  <c r="T1186" i="15" s="1"/>
  <c r="B1187" i="15"/>
  <c r="T1187" i="15" s="1"/>
  <c r="B1188" i="15"/>
  <c r="T1188" i="15" s="1"/>
  <c r="B1189" i="15"/>
  <c r="T1189" i="15" s="1"/>
  <c r="B1190" i="15"/>
  <c r="T1190" i="15" s="1"/>
  <c r="B1191" i="15"/>
  <c r="T1191" i="15" s="1"/>
  <c r="B1192" i="15"/>
  <c r="B1193" i="15"/>
  <c r="T1193" i="15" s="1"/>
  <c r="B1194" i="15"/>
  <c r="T1194" i="15" s="1"/>
  <c r="B1195" i="15"/>
  <c r="T1195" i="15" s="1"/>
  <c r="B1196" i="15"/>
  <c r="T1196" i="15" s="1"/>
  <c r="B1197" i="15"/>
  <c r="T1197" i="15" s="1"/>
  <c r="B1198" i="15"/>
  <c r="T1198" i="15" s="1"/>
  <c r="B1199" i="15"/>
  <c r="T1199" i="15" s="1"/>
  <c r="B1200" i="15"/>
  <c r="T1200" i="15" s="1"/>
  <c r="B1201" i="15"/>
  <c r="T1201" i="15" s="1"/>
  <c r="B1202" i="15"/>
  <c r="T1202" i="15" s="1"/>
  <c r="B1203" i="15"/>
  <c r="T1203" i="15" s="1"/>
  <c r="B1204" i="15"/>
  <c r="T1204" i="15" s="1"/>
  <c r="B1205" i="15"/>
  <c r="T1205" i="15" s="1"/>
  <c r="B1206" i="15"/>
  <c r="T1206" i="15" s="1"/>
  <c r="B1207" i="15"/>
  <c r="T1207" i="15" s="1"/>
  <c r="B1208" i="15"/>
  <c r="B1209" i="15"/>
  <c r="T1209" i="15" s="1"/>
  <c r="B1210" i="15"/>
  <c r="T1210" i="15" s="1"/>
  <c r="B1211" i="15"/>
  <c r="T1211" i="15" s="1"/>
  <c r="B1212" i="15"/>
  <c r="T1212" i="15" s="1"/>
  <c r="B1213" i="15"/>
  <c r="T1213" i="15" s="1"/>
  <c r="B1214" i="15"/>
  <c r="T1214" i="15" s="1"/>
  <c r="B1215" i="15"/>
  <c r="T1215" i="15" s="1"/>
  <c r="B1216" i="15"/>
  <c r="T1216" i="15" s="1"/>
  <c r="B1217" i="15"/>
  <c r="T1217" i="15" s="1"/>
  <c r="B1218" i="15"/>
  <c r="T1218" i="15" s="1"/>
  <c r="B1219" i="15"/>
  <c r="T1219" i="15" s="1"/>
  <c r="B1220" i="15"/>
  <c r="T1220" i="15" s="1"/>
  <c r="B1221" i="15"/>
  <c r="T1221" i="15" s="1"/>
  <c r="B1222" i="15"/>
  <c r="T1222" i="15" s="1"/>
  <c r="B1223" i="15"/>
  <c r="T1223" i="15" s="1"/>
  <c r="B1224" i="15"/>
  <c r="T1224" i="15" s="1"/>
  <c r="B1225" i="15"/>
  <c r="T1225" i="15" s="1"/>
  <c r="B1226" i="15"/>
  <c r="T1226" i="15" s="1"/>
  <c r="B1227" i="15"/>
  <c r="T1227" i="15" s="1"/>
  <c r="B1228" i="15"/>
  <c r="T1228" i="15" s="1"/>
  <c r="B1229" i="15"/>
  <c r="T1229" i="15" s="1"/>
  <c r="B1230" i="15"/>
  <c r="T1230" i="15" s="1"/>
  <c r="B1231" i="15"/>
  <c r="T1231" i="15" s="1"/>
  <c r="B1232" i="15"/>
  <c r="T1232" i="15" s="1"/>
  <c r="B1233" i="15"/>
  <c r="T1233" i="15" s="1"/>
  <c r="B1234" i="15"/>
  <c r="T1234" i="15" s="1"/>
  <c r="B1235" i="15"/>
  <c r="T1235" i="15" s="1"/>
  <c r="B1236" i="15"/>
  <c r="T1236" i="15" s="1"/>
  <c r="B1237" i="15"/>
  <c r="T1237" i="15" s="1"/>
  <c r="B1238" i="15"/>
  <c r="T1238" i="15" s="1"/>
  <c r="B1239" i="15"/>
  <c r="T1239" i="15" s="1"/>
  <c r="B1240" i="15"/>
  <c r="T1240" i="15" s="1"/>
  <c r="B1241" i="15"/>
  <c r="T1241" i="15" s="1"/>
  <c r="B1242" i="15"/>
  <c r="T1242" i="15" s="1"/>
  <c r="B1243" i="15"/>
  <c r="T1243" i="15" s="1"/>
  <c r="B1244" i="15"/>
  <c r="T1244" i="15" s="1"/>
  <c r="B1245" i="15"/>
  <c r="B1246" i="15"/>
  <c r="T1246" i="15" s="1"/>
  <c r="B1247" i="15"/>
  <c r="T1247" i="15" s="1"/>
  <c r="B1248" i="15"/>
  <c r="T1248" i="15" s="1"/>
  <c r="B1249" i="15"/>
  <c r="T1249" i="15" s="1"/>
  <c r="B1250" i="15"/>
  <c r="T1250" i="15" s="1"/>
  <c r="B1251" i="15"/>
  <c r="T1251" i="15" s="1"/>
  <c r="B1252" i="15"/>
  <c r="T1252" i="15" s="1"/>
  <c r="B1253" i="15"/>
  <c r="T1253" i="15" s="1"/>
  <c r="B1254" i="15"/>
  <c r="T1254" i="15" s="1"/>
  <c r="B1255" i="15"/>
  <c r="T1255" i="15" s="1"/>
  <c r="B1256" i="15"/>
  <c r="B1257" i="15"/>
  <c r="T1257" i="15" s="1"/>
  <c r="B1258" i="15"/>
  <c r="T1258" i="15" s="1"/>
  <c r="B1259" i="15"/>
  <c r="T1259" i="15" s="1"/>
  <c r="B1260" i="15"/>
  <c r="T1260" i="15" s="1"/>
  <c r="B1261" i="15"/>
  <c r="T1261" i="15" s="1"/>
  <c r="B1262" i="15"/>
  <c r="T1262" i="15" s="1"/>
  <c r="B1263" i="15"/>
  <c r="T1263" i="15" s="1"/>
  <c r="B1264" i="15"/>
  <c r="T1264" i="15" s="1"/>
  <c r="B1265" i="15"/>
  <c r="T1265" i="15" s="1"/>
  <c r="B1266" i="15"/>
  <c r="T1266" i="15" s="1"/>
  <c r="B1267" i="15"/>
  <c r="T1267" i="15" s="1"/>
  <c r="B1268" i="15"/>
  <c r="T1268" i="15" s="1"/>
  <c r="B1269" i="15"/>
  <c r="T1269" i="15" s="1"/>
  <c r="B1270" i="15"/>
  <c r="T1270" i="15" s="1"/>
  <c r="B1271" i="15"/>
  <c r="T1271" i="15" s="1"/>
  <c r="B1272" i="15"/>
  <c r="T1272" i="15" s="1"/>
  <c r="B1273" i="15"/>
  <c r="T1273" i="15" s="1"/>
  <c r="B1274" i="15"/>
  <c r="T1274" i="15" s="1"/>
  <c r="B1275" i="15"/>
  <c r="T1275" i="15" s="1"/>
  <c r="B1276" i="15"/>
  <c r="T1276" i="15" s="1"/>
  <c r="B1277" i="15"/>
  <c r="T1277" i="15" s="1"/>
  <c r="B1278" i="15"/>
  <c r="T1278" i="15" s="1"/>
  <c r="B1279" i="15"/>
  <c r="T1279" i="15" s="1"/>
  <c r="B1280" i="15"/>
  <c r="T1280" i="15" s="1"/>
  <c r="B1281" i="15"/>
  <c r="T1281" i="15" s="1"/>
  <c r="B1282" i="15"/>
  <c r="T1282" i="15" s="1"/>
  <c r="B1283" i="15"/>
  <c r="T1283" i="15" s="1"/>
  <c r="B1284" i="15"/>
  <c r="T1284" i="15" s="1"/>
  <c r="B1285" i="15"/>
  <c r="T1285" i="15" s="1"/>
  <c r="B1286" i="15"/>
  <c r="T1286" i="15" s="1"/>
  <c r="B1287" i="15"/>
  <c r="T1287" i="15" s="1"/>
  <c r="B1288" i="15"/>
  <c r="T1288" i="15" s="1"/>
  <c r="B1289" i="15"/>
  <c r="T1289" i="15" s="1"/>
  <c r="B1290" i="15"/>
  <c r="T1290" i="15" s="1"/>
  <c r="B1291" i="15"/>
  <c r="T1291" i="15" s="1"/>
  <c r="B1292" i="15"/>
  <c r="T1292" i="15" s="1"/>
  <c r="B1293" i="15"/>
  <c r="T1293" i="15" s="1"/>
  <c r="B1294" i="15"/>
  <c r="T1294" i="15" s="1"/>
  <c r="B1295" i="15"/>
  <c r="T1295" i="15" s="1"/>
  <c r="B1296" i="15"/>
  <c r="T1296" i="15" s="1"/>
  <c r="B1297" i="15"/>
  <c r="T1297" i="15" s="1"/>
  <c r="B1298" i="15"/>
  <c r="T1298" i="15" s="1"/>
  <c r="B1299" i="15"/>
  <c r="T1299" i="15" s="1"/>
  <c r="B1300" i="15"/>
  <c r="T1300" i="15" s="1"/>
  <c r="B1301" i="15"/>
  <c r="T1301" i="15" s="1"/>
  <c r="B1302" i="15"/>
  <c r="T1302" i="15" s="1"/>
  <c r="B1303" i="15"/>
  <c r="T1303" i="15" s="1"/>
  <c r="B1304" i="15"/>
  <c r="T1304" i="15" s="1"/>
  <c r="B1305" i="15"/>
  <c r="T1305" i="15" s="1"/>
  <c r="B1306" i="15"/>
  <c r="T1306" i="15" s="1"/>
  <c r="B1307" i="15"/>
  <c r="T1307" i="15" s="1"/>
  <c r="B1308" i="15"/>
  <c r="T1308" i="15" s="1"/>
  <c r="B1309" i="15"/>
  <c r="T1309" i="15" s="1"/>
  <c r="B1310" i="15"/>
  <c r="T1310" i="15" s="1"/>
  <c r="B1311" i="15"/>
  <c r="T1311" i="15" s="1"/>
  <c r="B1312" i="15"/>
  <c r="T1312" i="15" s="1"/>
  <c r="B1313" i="15"/>
  <c r="T1313" i="15" s="1"/>
  <c r="B1314" i="15"/>
  <c r="T1314" i="15" s="1"/>
  <c r="B1315" i="15"/>
  <c r="T1315" i="15" s="1"/>
  <c r="B1316" i="15"/>
  <c r="T1316" i="15" s="1"/>
  <c r="B1317" i="15"/>
  <c r="T1317" i="15" s="1"/>
  <c r="B1318" i="15"/>
  <c r="T1318" i="15" s="1"/>
  <c r="B1319" i="15"/>
  <c r="T1319" i="15" s="1"/>
  <c r="B1320" i="15"/>
  <c r="T1320" i="15" s="1"/>
  <c r="B1321" i="15"/>
  <c r="T1321" i="15" s="1"/>
  <c r="B1322" i="15"/>
  <c r="T1322" i="15" s="1"/>
  <c r="B1323" i="15"/>
  <c r="T1323" i="15" s="1"/>
  <c r="B1324" i="15"/>
  <c r="T1324" i="15" s="1"/>
  <c r="B1325" i="15"/>
  <c r="T1325" i="15" s="1"/>
  <c r="B1326" i="15"/>
  <c r="T1326" i="15" s="1"/>
  <c r="B1327" i="15"/>
  <c r="T1327" i="15" s="1"/>
  <c r="B1328" i="15"/>
  <c r="T1328" i="15" s="1"/>
  <c r="B1329" i="15"/>
  <c r="T1329" i="15" s="1"/>
  <c r="B1330" i="15"/>
  <c r="T1330" i="15" s="1"/>
  <c r="B1331" i="15"/>
  <c r="T1331" i="15" s="1"/>
  <c r="B1332" i="15"/>
  <c r="T1332" i="15" s="1"/>
  <c r="B1333" i="15"/>
  <c r="T1333" i="15" s="1"/>
  <c r="B1334" i="15"/>
  <c r="T1334" i="15" s="1"/>
  <c r="B1335" i="15"/>
  <c r="T1335" i="15" s="1"/>
  <c r="B1336" i="15"/>
  <c r="T1336" i="15" s="1"/>
  <c r="B1337" i="15"/>
  <c r="T1337" i="15" s="1"/>
  <c r="B1338" i="15"/>
  <c r="T1338" i="15" s="1"/>
  <c r="B1339" i="15"/>
  <c r="T1339" i="15" s="1"/>
  <c r="B1340" i="15"/>
  <c r="T1340" i="15" s="1"/>
  <c r="B1341" i="15"/>
  <c r="T1341" i="15" s="1"/>
  <c r="B1342" i="15"/>
  <c r="T1342" i="15" s="1"/>
  <c r="B1343" i="15"/>
  <c r="T1343" i="15" s="1"/>
  <c r="B1344" i="15"/>
  <c r="T1344" i="15" s="1"/>
  <c r="B1345" i="15"/>
  <c r="T1345" i="15" s="1"/>
  <c r="B1346" i="15"/>
  <c r="T1346" i="15" s="1"/>
  <c r="B1347" i="15"/>
  <c r="T1347" i="15" s="1"/>
  <c r="B1348" i="15"/>
  <c r="T1348" i="15" s="1"/>
  <c r="B1349" i="15"/>
  <c r="T1349" i="15" s="1"/>
  <c r="B1350" i="15"/>
  <c r="T1350" i="15" s="1"/>
  <c r="B1351" i="15"/>
  <c r="T1351" i="15" s="1"/>
  <c r="B1352" i="15"/>
  <c r="T1352" i="15" s="1"/>
  <c r="B1353" i="15"/>
  <c r="T1353" i="15" s="1"/>
  <c r="B1354" i="15"/>
  <c r="T1354" i="15" s="1"/>
  <c r="B1355" i="15"/>
  <c r="T1355" i="15" s="1"/>
  <c r="B1356" i="15"/>
  <c r="T1356" i="15" s="1"/>
  <c r="B1357" i="15"/>
  <c r="T1357" i="15" s="1"/>
  <c r="B1358" i="15"/>
  <c r="T1358" i="15" s="1"/>
  <c r="B1359" i="15"/>
  <c r="T1359" i="15" s="1"/>
  <c r="B1360" i="15"/>
  <c r="T1360" i="15" s="1"/>
  <c r="B1361" i="15"/>
  <c r="T1361" i="15" s="1"/>
  <c r="B1362" i="15"/>
  <c r="T1362" i="15" s="1"/>
  <c r="B1363" i="15"/>
  <c r="T1363" i="15" s="1"/>
  <c r="B1364" i="15"/>
  <c r="T1364" i="15" s="1"/>
  <c r="B1365" i="15"/>
  <c r="T1365" i="15" s="1"/>
  <c r="B1366" i="15"/>
  <c r="T1366" i="15" s="1"/>
  <c r="B1367" i="15"/>
  <c r="T1367" i="15" s="1"/>
  <c r="B1368" i="15"/>
  <c r="T1368" i="15" s="1"/>
  <c r="B1369" i="15"/>
  <c r="T1369" i="15" s="1"/>
  <c r="B1370" i="15"/>
  <c r="T1370" i="15" s="1"/>
  <c r="B1371" i="15"/>
  <c r="T1371" i="15" s="1"/>
  <c r="B1372" i="15"/>
  <c r="T1372" i="15" s="1"/>
  <c r="B1373" i="15"/>
  <c r="T1373" i="15" s="1"/>
  <c r="B1374" i="15"/>
  <c r="T1374" i="15" s="1"/>
  <c r="B1375" i="15"/>
  <c r="T1375" i="15" s="1"/>
  <c r="B1376" i="15"/>
  <c r="T1376" i="15" s="1"/>
  <c r="B1377" i="15"/>
  <c r="T1377" i="15" s="1"/>
  <c r="B1378" i="15"/>
  <c r="T1378" i="15" s="1"/>
  <c r="B1379" i="15"/>
  <c r="T1379" i="15" s="1"/>
  <c r="B1380" i="15"/>
  <c r="T1380" i="15" s="1"/>
  <c r="B1381" i="15"/>
  <c r="T1381" i="15" s="1"/>
  <c r="B1382" i="15"/>
  <c r="T1382" i="15" s="1"/>
  <c r="B1383" i="15"/>
  <c r="T1383" i="15" s="1"/>
  <c r="B1384" i="15"/>
  <c r="T1384" i="15" s="1"/>
  <c r="B1385" i="15"/>
  <c r="T1385" i="15" s="1"/>
  <c r="B1386" i="15"/>
  <c r="T1386" i="15" s="1"/>
  <c r="B1387" i="15"/>
  <c r="T1387" i="15" s="1"/>
  <c r="B1388" i="15"/>
  <c r="T1388" i="15" s="1"/>
  <c r="B1389" i="15"/>
  <c r="T1389" i="15" s="1"/>
  <c r="B1390" i="15"/>
  <c r="T1390" i="15" s="1"/>
  <c r="B1391" i="15"/>
  <c r="T1391" i="15" s="1"/>
  <c r="B1392" i="15"/>
  <c r="T1392" i="15" s="1"/>
  <c r="B1393" i="15"/>
  <c r="T1393" i="15" s="1"/>
  <c r="B1394" i="15"/>
  <c r="T1394" i="15" s="1"/>
  <c r="B1395" i="15"/>
  <c r="T1395" i="15" s="1"/>
  <c r="B1396" i="15"/>
  <c r="T1396" i="15" s="1"/>
  <c r="B1397" i="15"/>
  <c r="T1397" i="15" s="1"/>
  <c r="B1398" i="15"/>
  <c r="T1398" i="15" s="1"/>
  <c r="B1399" i="15"/>
  <c r="T1399" i="15" s="1"/>
  <c r="B1400" i="15"/>
  <c r="T1400" i="15" s="1"/>
  <c r="B1401" i="15"/>
  <c r="T1401" i="15" s="1"/>
  <c r="B1402" i="15"/>
  <c r="T1402" i="15" s="1"/>
  <c r="B1403" i="15"/>
  <c r="T1403" i="15" s="1"/>
  <c r="B1404" i="15"/>
  <c r="T1404" i="15" s="1"/>
  <c r="B1405" i="15"/>
  <c r="T1405" i="15" s="1"/>
  <c r="B1406" i="15"/>
  <c r="T1406" i="15" s="1"/>
  <c r="B1407" i="15"/>
  <c r="T1407" i="15" s="1"/>
  <c r="B1408" i="15"/>
  <c r="T1408" i="15" s="1"/>
  <c r="B1409" i="15"/>
  <c r="T1409" i="15" s="1"/>
  <c r="B1410" i="15"/>
  <c r="T1410" i="15" s="1"/>
  <c r="B1411" i="15"/>
  <c r="T1411" i="15" s="1"/>
  <c r="B1412" i="15"/>
  <c r="T1412" i="15" s="1"/>
  <c r="B1413" i="15"/>
  <c r="T1413" i="15" s="1"/>
  <c r="B1414" i="15"/>
  <c r="T1414" i="15" s="1"/>
  <c r="B1415" i="15"/>
  <c r="T1415" i="15" s="1"/>
  <c r="B1416" i="15"/>
  <c r="T1416" i="15" s="1"/>
  <c r="B1417" i="15"/>
  <c r="T1417" i="15" s="1"/>
  <c r="B1418" i="15"/>
  <c r="T1418" i="15" s="1"/>
  <c r="B1419" i="15"/>
  <c r="T1419" i="15" s="1"/>
  <c r="B1420" i="15"/>
  <c r="T1420" i="15" s="1"/>
  <c r="B1421" i="15"/>
  <c r="T1421" i="15" s="1"/>
  <c r="B1422" i="15"/>
  <c r="T1422" i="15" s="1"/>
  <c r="B1423" i="15"/>
  <c r="T1423" i="15" s="1"/>
  <c r="B1424" i="15"/>
  <c r="T1424" i="15" s="1"/>
  <c r="B1425" i="15"/>
  <c r="T1425" i="15" s="1"/>
  <c r="B1426" i="15"/>
  <c r="T1426" i="15" s="1"/>
  <c r="B1427" i="15"/>
  <c r="T1427" i="15" s="1"/>
  <c r="B1428" i="15"/>
  <c r="T1428" i="15" s="1"/>
  <c r="B1429" i="15"/>
  <c r="T1429" i="15" s="1"/>
  <c r="B1430" i="15"/>
  <c r="T1430" i="15" s="1"/>
  <c r="B1431" i="15"/>
  <c r="T1431" i="15" s="1"/>
  <c r="B1432" i="15"/>
  <c r="T1432" i="15" s="1"/>
  <c r="B1433" i="15"/>
  <c r="T1433" i="15" s="1"/>
  <c r="B1434" i="15"/>
  <c r="T1434" i="15" s="1"/>
  <c r="B1435" i="15"/>
  <c r="T1435" i="15" s="1"/>
  <c r="B1436" i="15"/>
  <c r="T1436" i="15" s="1"/>
  <c r="B1437" i="15"/>
  <c r="T1437" i="15" s="1"/>
  <c r="B1438" i="15"/>
  <c r="T1438" i="15" s="1"/>
  <c r="B1439" i="15"/>
  <c r="T1439" i="15" s="1"/>
  <c r="B1440" i="15"/>
  <c r="T1440" i="15" s="1"/>
  <c r="B1441" i="15"/>
  <c r="T1441" i="15" s="1"/>
  <c r="B1442" i="15"/>
  <c r="T1442" i="15" s="1"/>
  <c r="B1443" i="15"/>
  <c r="T1443" i="15" s="1"/>
  <c r="B1444" i="15"/>
  <c r="T1444" i="15" s="1"/>
  <c r="B1445" i="15"/>
  <c r="T1445" i="15" s="1"/>
  <c r="B1446" i="15"/>
  <c r="T1446" i="15" s="1"/>
  <c r="B1447" i="15"/>
  <c r="T1447" i="15" s="1"/>
  <c r="B1448" i="15"/>
  <c r="T1448" i="15" s="1"/>
  <c r="B1449" i="15"/>
  <c r="T1449" i="15" s="1"/>
  <c r="B1450" i="15"/>
  <c r="T1450" i="15" s="1"/>
  <c r="B1451" i="15"/>
  <c r="T1451" i="15" s="1"/>
  <c r="B1452" i="15"/>
  <c r="T1452" i="15" s="1"/>
  <c r="B1453" i="15"/>
  <c r="T1453" i="15" s="1"/>
  <c r="B1454" i="15"/>
  <c r="T1454" i="15" s="1"/>
  <c r="B1455" i="15"/>
  <c r="T1455" i="15" s="1"/>
  <c r="B1456" i="15"/>
  <c r="T1456" i="15" s="1"/>
  <c r="B1457" i="15"/>
  <c r="T1457" i="15" s="1"/>
  <c r="B1458" i="15"/>
  <c r="T1458" i="15" s="1"/>
  <c r="B1459" i="15"/>
  <c r="T1459" i="15" s="1"/>
  <c r="B1460" i="15"/>
  <c r="T1460" i="15" s="1"/>
  <c r="B1461" i="15"/>
  <c r="T1461" i="15" s="1"/>
  <c r="B1462" i="15"/>
  <c r="T1462" i="15" s="1"/>
  <c r="B1463" i="15"/>
  <c r="T1463" i="15" s="1"/>
  <c r="B1464" i="15"/>
  <c r="T1464" i="15" s="1"/>
  <c r="B1465" i="15"/>
  <c r="T1465" i="15" s="1"/>
  <c r="B1466" i="15"/>
  <c r="T1466" i="15" s="1"/>
  <c r="B1467" i="15"/>
  <c r="T1467" i="15" s="1"/>
  <c r="B1468" i="15"/>
  <c r="T1468" i="15" s="1"/>
  <c r="B1469" i="15"/>
  <c r="T1469" i="15" s="1"/>
  <c r="B1470" i="15"/>
  <c r="T1470" i="15" s="1"/>
  <c r="B1471" i="15"/>
  <c r="T1471" i="15" s="1"/>
  <c r="B1472" i="15"/>
  <c r="T1472" i="15" s="1"/>
  <c r="B1473" i="15"/>
  <c r="T1473" i="15" s="1"/>
  <c r="B1474" i="15"/>
  <c r="T1474" i="15" s="1"/>
  <c r="B1475" i="15"/>
  <c r="T1475" i="15" s="1"/>
  <c r="B1476" i="15"/>
  <c r="T1476" i="15" s="1"/>
  <c r="B1477" i="15"/>
  <c r="T1477" i="15" s="1"/>
  <c r="B1478" i="15"/>
  <c r="T1478" i="15" s="1"/>
  <c r="B1479" i="15"/>
  <c r="T1479" i="15" s="1"/>
  <c r="B1480" i="15"/>
  <c r="T1480" i="15" s="1"/>
  <c r="B1481" i="15"/>
  <c r="T1481" i="15" s="1"/>
  <c r="B1482" i="15"/>
  <c r="T1482" i="15" s="1"/>
  <c r="B1483" i="15"/>
  <c r="T1483" i="15" s="1"/>
  <c r="B1484" i="15"/>
  <c r="T1484" i="15" s="1"/>
  <c r="B1485" i="15"/>
  <c r="T1485" i="15" s="1"/>
  <c r="B1486" i="15"/>
  <c r="T1486" i="15" s="1"/>
  <c r="B1487" i="15"/>
  <c r="T1487" i="15" s="1"/>
  <c r="B1488" i="15"/>
  <c r="T1488" i="15" s="1"/>
  <c r="B1489" i="15"/>
  <c r="T1489" i="15" s="1"/>
  <c r="B1490" i="15"/>
  <c r="T1490" i="15" s="1"/>
  <c r="B1491" i="15"/>
  <c r="T1491" i="15" s="1"/>
  <c r="B1492" i="15"/>
  <c r="T1492" i="15" s="1"/>
  <c r="B1493" i="15"/>
  <c r="T1493" i="15" s="1"/>
  <c r="B1494" i="15"/>
  <c r="T1494" i="15" s="1"/>
  <c r="B1495" i="15"/>
  <c r="T1495" i="15" s="1"/>
  <c r="B1496" i="15"/>
  <c r="T1496" i="15" s="1"/>
  <c r="B1497" i="15"/>
  <c r="T1497" i="15" s="1"/>
  <c r="B1498" i="15"/>
  <c r="T1498" i="15" s="1"/>
  <c r="B1499" i="15"/>
  <c r="T1499" i="15" s="1"/>
  <c r="B1500" i="15"/>
  <c r="T1500" i="15" s="1"/>
  <c r="B1501" i="15"/>
  <c r="T1501" i="15" s="1"/>
  <c r="B1502" i="15"/>
  <c r="T1502" i="15" s="1"/>
  <c r="B1503" i="15"/>
  <c r="T1503" i="15" s="1"/>
  <c r="B1504" i="15"/>
  <c r="T1504" i="15" s="1"/>
  <c r="B1505" i="15"/>
  <c r="T1505" i="15" s="1"/>
  <c r="B1506" i="15"/>
  <c r="T1506" i="15" s="1"/>
  <c r="B1507" i="15"/>
  <c r="T1507" i="15" s="1"/>
  <c r="B1508" i="15"/>
  <c r="T1508" i="15" s="1"/>
  <c r="B1509" i="15"/>
  <c r="T1509" i="15" s="1"/>
  <c r="B1510" i="15"/>
  <c r="T1510" i="15" s="1"/>
  <c r="B1511" i="15"/>
  <c r="T1511" i="15" s="1"/>
  <c r="B1512" i="15"/>
  <c r="T1512" i="15" s="1"/>
  <c r="B1513" i="15"/>
  <c r="T1513" i="15" s="1"/>
  <c r="B1514" i="15"/>
  <c r="T1514" i="15" s="1"/>
  <c r="J16" i="15"/>
  <c r="J17" i="15"/>
  <c r="K17" i="15" s="1"/>
  <c r="J18" i="15"/>
  <c r="K18" i="15" s="1"/>
  <c r="J19" i="15"/>
  <c r="K19" i="15" s="1"/>
  <c r="J15" i="15"/>
  <c r="G16" i="15"/>
  <c r="G17" i="15"/>
  <c r="G18" i="15"/>
  <c r="G19" i="15"/>
  <c r="G15" i="15"/>
  <c r="G34" i="13" s="1"/>
  <c r="E16" i="15"/>
  <c r="E17" i="15"/>
  <c r="E18" i="15"/>
  <c r="E19" i="15"/>
  <c r="E15" i="15"/>
  <c r="E34" i="13" s="1"/>
  <c r="D16" i="15"/>
  <c r="D17" i="15"/>
  <c r="D18" i="15"/>
  <c r="D19" i="15"/>
  <c r="C16" i="15"/>
  <c r="C17" i="15"/>
  <c r="C18" i="15"/>
  <c r="C19" i="15"/>
  <c r="B16" i="15"/>
  <c r="B17" i="15"/>
  <c r="B18" i="15"/>
  <c r="B19" i="15"/>
  <c r="D15" i="15"/>
  <c r="D34" i="13" s="1"/>
  <c r="C15" i="15"/>
  <c r="C34" i="13" s="1"/>
  <c r="B15" i="15"/>
  <c r="C7" i="15" s="1"/>
  <c r="C6" i="15"/>
  <c r="C4" i="15"/>
  <c r="C3" i="15"/>
  <c r="T1256" i="15"/>
  <c r="T1245" i="15"/>
  <c r="T1208" i="15"/>
  <c r="T1192" i="15"/>
  <c r="T1181" i="15"/>
  <c r="T1161" i="15"/>
  <c r="T1148" i="15"/>
  <c r="T1116" i="15"/>
  <c r="T1084" i="15"/>
  <c r="T1052" i="15"/>
  <c r="T1051" i="15"/>
  <c r="T1004" i="15"/>
  <c r="T988" i="15"/>
  <c r="T972" i="15"/>
  <c r="T963" i="15"/>
  <c r="T956" i="15"/>
  <c r="T940" i="15"/>
  <c r="T932" i="15"/>
  <c r="T921" i="15"/>
  <c r="T912" i="15"/>
  <c r="T908" i="15"/>
  <c r="T904" i="15"/>
  <c r="T892" i="15"/>
  <c r="T887" i="15"/>
  <c r="T880" i="15"/>
  <c r="T872" i="15"/>
  <c r="T868" i="15"/>
  <c r="T856" i="15"/>
  <c r="T852" i="15"/>
  <c r="T844" i="15"/>
  <c r="T840" i="15"/>
  <c r="T832" i="15"/>
  <c r="T824" i="15"/>
  <c r="T820" i="15"/>
  <c r="T819" i="15"/>
  <c r="T811" i="15"/>
  <c r="T804" i="15"/>
  <c r="T799" i="15"/>
  <c r="T793" i="15"/>
  <c r="T787" i="15"/>
  <c r="T784" i="15"/>
  <c r="T780" i="15"/>
  <c r="T776" i="15"/>
  <c r="T771" i="15"/>
  <c r="T768" i="15"/>
  <c r="T767" i="15"/>
  <c r="T761" i="15"/>
  <c r="T760" i="15"/>
  <c r="T759" i="15"/>
  <c r="T756" i="15"/>
  <c r="T755" i="15"/>
  <c r="T752" i="15"/>
  <c r="T751" i="15"/>
  <c r="T748" i="15"/>
  <c r="T747" i="15"/>
  <c r="T743" i="15"/>
  <c r="T740" i="15"/>
  <c r="T739" i="15"/>
  <c r="T732" i="15"/>
  <c r="T728" i="15"/>
  <c r="T724" i="15"/>
  <c r="T720" i="15"/>
  <c r="T716" i="15"/>
  <c r="T712" i="15"/>
  <c r="T707" i="15"/>
  <c r="T704" i="15"/>
  <c r="T703" i="15"/>
  <c r="T697" i="15"/>
  <c r="T696" i="15"/>
  <c r="T695" i="15"/>
  <c r="T692" i="15"/>
  <c r="T691" i="15"/>
  <c r="T688" i="15"/>
  <c r="T687" i="15"/>
  <c r="T684" i="15"/>
  <c r="T683" i="15"/>
  <c r="T679" i="15"/>
  <c r="T676" i="15"/>
  <c r="T675" i="15"/>
  <c r="T668" i="15"/>
  <c r="T664" i="15"/>
  <c r="T660" i="15"/>
  <c r="T656" i="15"/>
  <c r="T652" i="15"/>
  <c r="T648" i="15"/>
  <c r="T643" i="15"/>
  <c r="T640" i="15"/>
  <c r="T639" i="15"/>
  <c r="T633" i="15"/>
  <c r="T632" i="15"/>
  <c r="T631" i="15"/>
  <c r="T628" i="15"/>
  <c r="T627" i="15"/>
  <c r="T624" i="15"/>
  <c r="T623" i="15"/>
  <c r="T620" i="15"/>
  <c r="T619" i="15"/>
  <c r="T615" i="15"/>
  <c r="T612" i="15"/>
  <c r="T611" i="15"/>
  <c r="T604" i="15"/>
  <c r="T600" i="15"/>
  <c r="T596" i="15"/>
  <c r="T592" i="15"/>
  <c r="T588" i="15"/>
  <c r="T584" i="15"/>
  <c r="T579" i="15"/>
  <c r="T576" i="15"/>
  <c r="T575" i="15"/>
  <c r="T569" i="15"/>
  <c r="T568" i="15"/>
  <c r="T567" i="15"/>
  <c r="T564" i="15"/>
  <c r="T563" i="15"/>
  <c r="T560" i="15"/>
  <c r="T559" i="15"/>
  <c r="T556" i="15"/>
  <c r="T555" i="15"/>
  <c r="T551" i="15"/>
  <c r="T548" i="15"/>
  <c r="T547" i="15"/>
  <c r="T540" i="15"/>
  <c r="T536" i="15"/>
  <c r="T532" i="15"/>
  <c r="T528" i="15"/>
  <c r="T524" i="15"/>
  <c r="T520" i="15"/>
  <c r="T515" i="15"/>
  <c r="T512" i="15"/>
  <c r="T511" i="15"/>
  <c r="T505" i="15"/>
  <c r="T504" i="15"/>
  <c r="T503" i="15"/>
  <c r="T500" i="15"/>
  <c r="T499" i="15"/>
  <c r="T496" i="15"/>
  <c r="T495" i="15"/>
  <c r="T492" i="15"/>
  <c r="T491" i="15"/>
  <c r="T487" i="15"/>
  <c r="T484" i="15"/>
  <c r="T483" i="15"/>
  <c r="T476" i="15"/>
  <c r="T472" i="15"/>
  <c r="T468" i="15"/>
  <c r="T464" i="15"/>
  <c r="T460" i="15"/>
  <c r="T456" i="15"/>
  <c r="T451" i="15"/>
  <c r="T448" i="15"/>
  <c r="T447" i="15"/>
  <c r="T441" i="15"/>
  <c r="T440" i="15"/>
  <c r="T439" i="15"/>
  <c r="T436" i="15"/>
  <c r="T435" i="15"/>
  <c r="T432" i="15"/>
  <c r="T431" i="15"/>
  <c r="T428" i="15"/>
  <c r="T427" i="15"/>
  <c r="T423" i="15"/>
  <c r="T420" i="15"/>
  <c r="T419" i="15"/>
  <c r="T412" i="15"/>
  <c r="T408" i="15"/>
  <c r="T404" i="15"/>
  <c r="T400" i="15"/>
  <c r="T396" i="15"/>
  <c r="T392" i="15"/>
  <c r="T387" i="15"/>
  <c r="T384" i="15"/>
  <c r="T383" i="15"/>
  <c r="T377" i="15"/>
  <c r="T376" i="15"/>
  <c r="T375" i="15"/>
  <c r="T372" i="15"/>
  <c r="T371" i="15"/>
  <c r="T368" i="15"/>
  <c r="T367" i="15"/>
  <c r="T364" i="15"/>
  <c r="T363" i="15"/>
  <c r="T359" i="15"/>
  <c r="T356" i="15"/>
  <c r="T355" i="15"/>
  <c r="T348" i="15"/>
  <c r="T344" i="15"/>
  <c r="T340" i="15"/>
  <c r="T336" i="15"/>
  <c r="T332" i="15"/>
  <c r="T328" i="15"/>
  <c r="T323" i="15"/>
  <c r="T320" i="15"/>
  <c r="T319" i="15"/>
  <c r="T313" i="15"/>
  <c r="T312" i="15"/>
  <c r="T311" i="15"/>
  <c r="T308" i="15"/>
  <c r="T307" i="15"/>
  <c r="T304" i="15"/>
  <c r="T303" i="15"/>
  <c r="T300" i="15"/>
  <c r="T299" i="15"/>
  <c r="T295" i="15"/>
  <c r="T292" i="15"/>
  <c r="T291" i="15"/>
  <c r="T284" i="15"/>
  <c r="T280" i="15"/>
  <c r="T276" i="15"/>
  <c r="T272" i="15"/>
  <c r="T268" i="15"/>
  <c r="T264" i="15"/>
  <c r="T259" i="15"/>
  <c r="T256" i="15"/>
  <c r="T255" i="15"/>
  <c r="T249" i="15"/>
  <c r="T248" i="15"/>
  <c r="T247" i="15"/>
  <c r="T244" i="15"/>
  <c r="T243" i="15"/>
  <c r="T240" i="15"/>
  <c r="T239" i="15"/>
  <c r="T236" i="15"/>
  <c r="T235" i="15"/>
  <c r="T231" i="15"/>
  <c r="T228" i="15"/>
  <c r="T227" i="15"/>
  <c r="T220" i="15"/>
  <c r="T216" i="15"/>
  <c r="T212" i="15"/>
  <c r="T208" i="15"/>
  <c r="T204" i="15"/>
  <c r="T200" i="15"/>
  <c r="T195" i="15"/>
  <c r="T192" i="15"/>
  <c r="T191" i="15"/>
  <c r="T185" i="15"/>
  <c r="T184" i="15"/>
  <c r="T183" i="15"/>
  <c r="T180" i="15"/>
  <c r="T179" i="15"/>
  <c r="T176" i="15"/>
  <c r="T175" i="15"/>
  <c r="T172" i="15"/>
  <c r="T171" i="15"/>
  <c r="T169" i="15"/>
  <c r="T167" i="15"/>
  <c r="T164" i="15"/>
  <c r="T163" i="15"/>
  <c r="T156" i="15"/>
  <c r="T152" i="15"/>
  <c r="T148" i="15"/>
  <c r="T144" i="15"/>
  <c r="T140" i="15"/>
  <c r="T136" i="15"/>
  <c r="T131" i="15"/>
  <c r="T128" i="15"/>
  <c r="T127" i="15"/>
  <c r="T121" i="15"/>
  <c r="T120" i="15"/>
  <c r="T119" i="15"/>
  <c r="T116" i="15"/>
  <c r="T115" i="15"/>
  <c r="T112" i="15"/>
  <c r="T111" i="15"/>
  <c r="T108" i="15"/>
  <c r="T107" i="15"/>
  <c r="T103" i="15"/>
  <c r="T100" i="15"/>
  <c r="T99" i="15"/>
  <c r="T93" i="15"/>
  <c r="T92" i="15"/>
  <c r="T91" i="15"/>
  <c r="T88" i="15"/>
  <c r="T87" i="15"/>
  <c r="T80" i="15"/>
  <c r="T76" i="15"/>
  <c r="T73" i="15"/>
  <c r="T68" i="15"/>
  <c r="T63" i="15"/>
  <c r="T60" i="15"/>
  <c r="T56" i="15"/>
  <c r="T51" i="15"/>
  <c r="T48" i="15"/>
  <c r="T47" i="15"/>
  <c r="T44" i="15"/>
  <c r="T43" i="15"/>
  <c r="T41" i="15"/>
  <c r="T39" i="15"/>
  <c r="T36" i="15"/>
  <c r="T35" i="15"/>
  <c r="T29" i="15"/>
  <c r="T28" i="15"/>
  <c r="T27" i="15"/>
  <c r="T24" i="15"/>
  <c r="T23" i="15"/>
  <c r="I19" i="15"/>
  <c r="I38" i="13" s="1"/>
  <c r="I18" i="15"/>
  <c r="I37" i="13" s="1"/>
  <c r="I17" i="15"/>
  <c r="I36" i="13" s="1"/>
  <c r="K16" i="15"/>
  <c r="I16" i="15"/>
  <c r="I35" i="13" s="1"/>
  <c r="I15" i="15"/>
  <c r="I34" i="13" s="1"/>
  <c r="C5" i="15"/>
  <c r="W43" i="11" l="1"/>
  <c r="K15" i="15"/>
  <c r="T15" i="15" s="1"/>
  <c r="J34" i="13"/>
  <c r="K34" i="13" s="1"/>
  <c r="B34" i="13"/>
  <c r="W39" i="11"/>
  <c r="C8" i="15"/>
  <c r="T18" i="15"/>
  <c r="T16" i="15"/>
  <c r="T19" i="15"/>
  <c r="T17" i="15"/>
  <c r="T34" i="13" l="1"/>
  <c r="AE34" i="13" s="1"/>
  <c r="C27" i="13"/>
  <c r="Z34" i="13"/>
  <c r="AB34" i="13"/>
  <c r="AE15" i="15"/>
  <c r="AB15" i="15"/>
  <c r="Z15" i="15"/>
  <c r="AB19" i="15"/>
  <c r="Z19" i="15"/>
  <c r="AB16" i="15"/>
  <c r="Z16" i="15"/>
  <c r="AB17" i="15"/>
  <c r="Z17" i="15"/>
  <c r="AB18" i="15"/>
  <c r="AD18" i="15" s="1"/>
  <c r="B13" i="13"/>
  <c r="F12" i="13"/>
  <c r="F9" i="13"/>
  <c r="F8" i="13"/>
  <c r="F7" i="13"/>
  <c r="N1533" i="13"/>
  <c r="L1533" i="13"/>
  <c r="N1532" i="13"/>
  <c r="L1532" i="13"/>
  <c r="N1531" i="13"/>
  <c r="L1531" i="13"/>
  <c r="N1530" i="13"/>
  <c r="L1530" i="13"/>
  <c r="N1529" i="13"/>
  <c r="L1529" i="13"/>
  <c r="N1528" i="13"/>
  <c r="L1528" i="13"/>
  <c r="N1527" i="13"/>
  <c r="L1527" i="13"/>
  <c r="N1526" i="13"/>
  <c r="L1526" i="13"/>
  <c r="N1525" i="13"/>
  <c r="L1525" i="13"/>
  <c r="N1524" i="13"/>
  <c r="L1524" i="13"/>
  <c r="N1523" i="13"/>
  <c r="L1523" i="13"/>
  <c r="N1522" i="13"/>
  <c r="L1522" i="13"/>
  <c r="N1521" i="13"/>
  <c r="L1521" i="13"/>
  <c r="N1520" i="13"/>
  <c r="L1520" i="13"/>
  <c r="N1519" i="13"/>
  <c r="L1519" i="13"/>
  <c r="N1518" i="13"/>
  <c r="L1518" i="13"/>
  <c r="N1517" i="13"/>
  <c r="L1517" i="13"/>
  <c r="N1516" i="13"/>
  <c r="L1516" i="13"/>
  <c r="N1515" i="13"/>
  <c r="L1515" i="13"/>
  <c r="N1514" i="13"/>
  <c r="L1514" i="13"/>
  <c r="N1513" i="13"/>
  <c r="L1513" i="13"/>
  <c r="N1512" i="13"/>
  <c r="L1512" i="13"/>
  <c r="N1511" i="13"/>
  <c r="L1511" i="13"/>
  <c r="N1510" i="13"/>
  <c r="L1510" i="13"/>
  <c r="N1509" i="13"/>
  <c r="L1509" i="13"/>
  <c r="N1508" i="13"/>
  <c r="L1508" i="13"/>
  <c r="N1507" i="13"/>
  <c r="L1507" i="13"/>
  <c r="N1506" i="13"/>
  <c r="L1506" i="13"/>
  <c r="N1505" i="13"/>
  <c r="L1505" i="13"/>
  <c r="N1504" i="13"/>
  <c r="L1504" i="13"/>
  <c r="N1503" i="13"/>
  <c r="L1503" i="13"/>
  <c r="N1502" i="13"/>
  <c r="L1502" i="13"/>
  <c r="N1501" i="13"/>
  <c r="L1501" i="13"/>
  <c r="N1500" i="13"/>
  <c r="L1500" i="13"/>
  <c r="N1499" i="13"/>
  <c r="L1499" i="13"/>
  <c r="N1498" i="13"/>
  <c r="L1498" i="13"/>
  <c r="N1497" i="13"/>
  <c r="L1497" i="13"/>
  <c r="N1496" i="13"/>
  <c r="L1496" i="13"/>
  <c r="N1495" i="13"/>
  <c r="L1495" i="13"/>
  <c r="N1494" i="13"/>
  <c r="L1494" i="13"/>
  <c r="N1493" i="13"/>
  <c r="L1493" i="13"/>
  <c r="N1492" i="13"/>
  <c r="L1492" i="13"/>
  <c r="N1491" i="13"/>
  <c r="L1491" i="13"/>
  <c r="N1490" i="13"/>
  <c r="L1490" i="13"/>
  <c r="N1489" i="13"/>
  <c r="L1489" i="13"/>
  <c r="N1488" i="13"/>
  <c r="L1488" i="13"/>
  <c r="N1487" i="13"/>
  <c r="L1487" i="13"/>
  <c r="N1486" i="13"/>
  <c r="L1486" i="13"/>
  <c r="N1485" i="13"/>
  <c r="L1485" i="13"/>
  <c r="N1484" i="13"/>
  <c r="L1484" i="13"/>
  <c r="N1483" i="13"/>
  <c r="L1483" i="13"/>
  <c r="N1482" i="13"/>
  <c r="L1482" i="13"/>
  <c r="N1481" i="13"/>
  <c r="L1481" i="13"/>
  <c r="N1480" i="13"/>
  <c r="L1480" i="13"/>
  <c r="N1479" i="13"/>
  <c r="L1479" i="13"/>
  <c r="N1478" i="13"/>
  <c r="L1478" i="13"/>
  <c r="N1477" i="13"/>
  <c r="L1477" i="13"/>
  <c r="N1476" i="13"/>
  <c r="L1476" i="13"/>
  <c r="N1475" i="13"/>
  <c r="L1475" i="13"/>
  <c r="N1474" i="13"/>
  <c r="L1474" i="13"/>
  <c r="N1473" i="13"/>
  <c r="L1473" i="13"/>
  <c r="N1472" i="13"/>
  <c r="L1472" i="13"/>
  <c r="N1471" i="13"/>
  <c r="L1471" i="13"/>
  <c r="N1470" i="13"/>
  <c r="L1470" i="13"/>
  <c r="N1469" i="13"/>
  <c r="L1469" i="13"/>
  <c r="N1468" i="13"/>
  <c r="L1468" i="13"/>
  <c r="N1467" i="13"/>
  <c r="L1467" i="13"/>
  <c r="N1466" i="13"/>
  <c r="L1466" i="13"/>
  <c r="N1465" i="13"/>
  <c r="L1465" i="13"/>
  <c r="N1464" i="13"/>
  <c r="L1464" i="13"/>
  <c r="N1463" i="13"/>
  <c r="L1463" i="13"/>
  <c r="N1462" i="13"/>
  <c r="L1462" i="13"/>
  <c r="N1461" i="13"/>
  <c r="L1461" i="13"/>
  <c r="N1460" i="13"/>
  <c r="L1460" i="13"/>
  <c r="N1459" i="13"/>
  <c r="L1459" i="13"/>
  <c r="N1458" i="13"/>
  <c r="L1458" i="13"/>
  <c r="N1457" i="13"/>
  <c r="L1457" i="13"/>
  <c r="N1456" i="13"/>
  <c r="L1456" i="13"/>
  <c r="N1455" i="13"/>
  <c r="L1455" i="13"/>
  <c r="N1454" i="13"/>
  <c r="L1454" i="13"/>
  <c r="N1453" i="13"/>
  <c r="L1453" i="13"/>
  <c r="N1452" i="13"/>
  <c r="L1452" i="13"/>
  <c r="N1451" i="13"/>
  <c r="L1451" i="13"/>
  <c r="N1450" i="13"/>
  <c r="L1450" i="13"/>
  <c r="N1449" i="13"/>
  <c r="L1449" i="13"/>
  <c r="N1448" i="13"/>
  <c r="L1448" i="13"/>
  <c r="N1447" i="13"/>
  <c r="L1447" i="13"/>
  <c r="N1446" i="13"/>
  <c r="L1446" i="13"/>
  <c r="N1445" i="13"/>
  <c r="L1445" i="13"/>
  <c r="N1444" i="13"/>
  <c r="L1444" i="13"/>
  <c r="N1443" i="13"/>
  <c r="L1443" i="13"/>
  <c r="N1442" i="13"/>
  <c r="L1442" i="13"/>
  <c r="N1441" i="13"/>
  <c r="L1441" i="13"/>
  <c r="N1440" i="13"/>
  <c r="L1440" i="13"/>
  <c r="N1439" i="13"/>
  <c r="L1439" i="13"/>
  <c r="N1438" i="13"/>
  <c r="L1438" i="13"/>
  <c r="N1437" i="13"/>
  <c r="L1437" i="13"/>
  <c r="N1436" i="13"/>
  <c r="L1436" i="13"/>
  <c r="N1435" i="13"/>
  <c r="L1435" i="13"/>
  <c r="N1434" i="13"/>
  <c r="L1434" i="13"/>
  <c r="N1433" i="13"/>
  <c r="L1433" i="13"/>
  <c r="N1432" i="13"/>
  <c r="L1432" i="13"/>
  <c r="N1431" i="13"/>
  <c r="L1431" i="13"/>
  <c r="N1430" i="13"/>
  <c r="L1430" i="13"/>
  <c r="N1429" i="13"/>
  <c r="L1429" i="13"/>
  <c r="N1428" i="13"/>
  <c r="L1428" i="13"/>
  <c r="N1427" i="13"/>
  <c r="L1427" i="13"/>
  <c r="N1426" i="13"/>
  <c r="L1426" i="13"/>
  <c r="N1425" i="13"/>
  <c r="L1425" i="13"/>
  <c r="N1424" i="13"/>
  <c r="L1424" i="13"/>
  <c r="N1423" i="13"/>
  <c r="L1423" i="13"/>
  <c r="N1422" i="13"/>
  <c r="L1422" i="13"/>
  <c r="N1421" i="13"/>
  <c r="L1421" i="13"/>
  <c r="N1420" i="13"/>
  <c r="L1420" i="13"/>
  <c r="N1419" i="13"/>
  <c r="L1419" i="13"/>
  <c r="N1418" i="13"/>
  <c r="L1418" i="13"/>
  <c r="N1417" i="13"/>
  <c r="L1417" i="13"/>
  <c r="N1416" i="13"/>
  <c r="L1416" i="13"/>
  <c r="N1415" i="13"/>
  <c r="L1415" i="13"/>
  <c r="N1414" i="13"/>
  <c r="L1414" i="13"/>
  <c r="N1413" i="13"/>
  <c r="L1413" i="13"/>
  <c r="N1412" i="13"/>
  <c r="L1412" i="13"/>
  <c r="N1411" i="13"/>
  <c r="L1411" i="13"/>
  <c r="N1410" i="13"/>
  <c r="L1410" i="13"/>
  <c r="N1409" i="13"/>
  <c r="L1409" i="13"/>
  <c r="N1408" i="13"/>
  <c r="L1408" i="13"/>
  <c r="N1407" i="13"/>
  <c r="L1407" i="13"/>
  <c r="N1406" i="13"/>
  <c r="L1406" i="13"/>
  <c r="N1405" i="13"/>
  <c r="L1405" i="13"/>
  <c r="N1404" i="13"/>
  <c r="L1404" i="13"/>
  <c r="N1403" i="13"/>
  <c r="L1403" i="13"/>
  <c r="N1402" i="13"/>
  <c r="L1402" i="13"/>
  <c r="N1401" i="13"/>
  <c r="L1401" i="13"/>
  <c r="N1400" i="13"/>
  <c r="L1400" i="13"/>
  <c r="N1399" i="13"/>
  <c r="L1399" i="13"/>
  <c r="N1398" i="13"/>
  <c r="L1398" i="13"/>
  <c r="N1397" i="13"/>
  <c r="L1397" i="13"/>
  <c r="N1396" i="13"/>
  <c r="L1396" i="13"/>
  <c r="N1395" i="13"/>
  <c r="L1395" i="13"/>
  <c r="N1394" i="13"/>
  <c r="L1394" i="13"/>
  <c r="N1393" i="13"/>
  <c r="L1393" i="13"/>
  <c r="N1392" i="13"/>
  <c r="L1392" i="13"/>
  <c r="N1391" i="13"/>
  <c r="L1391" i="13"/>
  <c r="N1390" i="13"/>
  <c r="L1390" i="13"/>
  <c r="N1389" i="13"/>
  <c r="L1389" i="13"/>
  <c r="N1388" i="13"/>
  <c r="L1388" i="13"/>
  <c r="N1387" i="13"/>
  <c r="L1387" i="13"/>
  <c r="N1386" i="13"/>
  <c r="L1386" i="13"/>
  <c r="N1385" i="13"/>
  <c r="L1385" i="13"/>
  <c r="N1384" i="13"/>
  <c r="L1384" i="13"/>
  <c r="N1383" i="13"/>
  <c r="L1383" i="13"/>
  <c r="N1382" i="13"/>
  <c r="L1382" i="13"/>
  <c r="N1381" i="13"/>
  <c r="L1381" i="13"/>
  <c r="N1380" i="13"/>
  <c r="L1380" i="13"/>
  <c r="N1379" i="13"/>
  <c r="L1379" i="13"/>
  <c r="N1378" i="13"/>
  <c r="L1378" i="13"/>
  <c r="N1377" i="13"/>
  <c r="L1377" i="13"/>
  <c r="N1376" i="13"/>
  <c r="L1376" i="13"/>
  <c r="N1375" i="13"/>
  <c r="L1375" i="13"/>
  <c r="N1374" i="13"/>
  <c r="L1374" i="13"/>
  <c r="N1373" i="13"/>
  <c r="L1373" i="13"/>
  <c r="N1372" i="13"/>
  <c r="L1372" i="13"/>
  <c r="N1371" i="13"/>
  <c r="L1371" i="13"/>
  <c r="N1370" i="13"/>
  <c r="L1370" i="13"/>
  <c r="N1369" i="13"/>
  <c r="L1369" i="13"/>
  <c r="N1368" i="13"/>
  <c r="L1368" i="13"/>
  <c r="N1367" i="13"/>
  <c r="L1367" i="13"/>
  <c r="N1366" i="13"/>
  <c r="L1366" i="13"/>
  <c r="N1365" i="13"/>
  <c r="L1365" i="13"/>
  <c r="N1364" i="13"/>
  <c r="L1364" i="13"/>
  <c r="N1363" i="13"/>
  <c r="L1363" i="13"/>
  <c r="N1362" i="13"/>
  <c r="L1362" i="13"/>
  <c r="N1361" i="13"/>
  <c r="L1361" i="13"/>
  <c r="N1360" i="13"/>
  <c r="L1360" i="13"/>
  <c r="N1359" i="13"/>
  <c r="L1359" i="13"/>
  <c r="N1358" i="13"/>
  <c r="L1358" i="13"/>
  <c r="N1357" i="13"/>
  <c r="L1357" i="13"/>
  <c r="N1356" i="13"/>
  <c r="L1356" i="13"/>
  <c r="N1355" i="13"/>
  <c r="L1355" i="13"/>
  <c r="N1354" i="13"/>
  <c r="L1354" i="13"/>
  <c r="N1353" i="13"/>
  <c r="L1353" i="13"/>
  <c r="N1352" i="13"/>
  <c r="L1352" i="13"/>
  <c r="N1351" i="13"/>
  <c r="L1351" i="13"/>
  <c r="N1350" i="13"/>
  <c r="L1350" i="13"/>
  <c r="N1349" i="13"/>
  <c r="L1349" i="13"/>
  <c r="N1348" i="13"/>
  <c r="L1348" i="13"/>
  <c r="N1347" i="13"/>
  <c r="L1347" i="13"/>
  <c r="N1346" i="13"/>
  <c r="L1346" i="13"/>
  <c r="N1345" i="13"/>
  <c r="L1345" i="13"/>
  <c r="N1344" i="13"/>
  <c r="L1344" i="13"/>
  <c r="N1343" i="13"/>
  <c r="L1343" i="13"/>
  <c r="N1342" i="13"/>
  <c r="L1342" i="13"/>
  <c r="N1341" i="13"/>
  <c r="L1341" i="13"/>
  <c r="N1340" i="13"/>
  <c r="L1340" i="13"/>
  <c r="N1339" i="13"/>
  <c r="L1339" i="13"/>
  <c r="N1338" i="13"/>
  <c r="L1338" i="13"/>
  <c r="N1337" i="13"/>
  <c r="L1337" i="13"/>
  <c r="N1336" i="13"/>
  <c r="L1336" i="13"/>
  <c r="N1335" i="13"/>
  <c r="L1335" i="13"/>
  <c r="N1334" i="13"/>
  <c r="L1334" i="13"/>
  <c r="N1333" i="13"/>
  <c r="L1333" i="13"/>
  <c r="N1332" i="13"/>
  <c r="L1332" i="13"/>
  <c r="N1331" i="13"/>
  <c r="L1331" i="13"/>
  <c r="N1330" i="13"/>
  <c r="L1330" i="13"/>
  <c r="N1329" i="13"/>
  <c r="L1329" i="13"/>
  <c r="N1328" i="13"/>
  <c r="L1328" i="13"/>
  <c r="N1327" i="13"/>
  <c r="L1327" i="13"/>
  <c r="N1326" i="13"/>
  <c r="L1326" i="13"/>
  <c r="N1325" i="13"/>
  <c r="L1325" i="13"/>
  <c r="N1324" i="13"/>
  <c r="L1324" i="13"/>
  <c r="N1323" i="13"/>
  <c r="L1323" i="13"/>
  <c r="N1322" i="13"/>
  <c r="L1322" i="13"/>
  <c r="N1321" i="13"/>
  <c r="L1321" i="13"/>
  <c r="N1320" i="13"/>
  <c r="L1320" i="13"/>
  <c r="N1319" i="13"/>
  <c r="L1319" i="13"/>
  <c r="N1318" i="13"/>
  <c r="L1318" i="13"/>
  <c r="N1317" i="13"/>
  <c r="L1317" i="13"/>
  <c r="N1316" i="13"/>
  <c r="L1316" i="13"/>
  <c r="N1315" i="13"/>
  <c r="L1315" i="13"/>
  <c r="N1314" i="13"/>
  <c r="L1314" i="13"/>
  <c r="N1313" i="13"/>
  <c r="L1313" i="13"/>
  <c r="N1312" i="13"/>
  <c r="L1312" i="13"/>
  <c r="N1311" i="13"/>
  <c r="L1311" i="13"/>
  <c r="N1310" i="13"/>
  <c r="L1310" i="13"/>
  <c r="N1309" i="13"/>
  <c r="L1309" i="13"/>
  <c r="N1308" i="13"/>
  <c r="L1308" i="13"/>
  <c r="N1307" i="13"/>
  <c r="L1307" i="13"/>
  <c r="N1306" i="13"/>
  <c r="L1306" i="13"/>
  <c r="N1305" i="13"/>
  <c r="L1305" i="13"/>
  <c r="N1304" i="13"/>
  <c r="L1304" i="13"/>
  <c r="N1303" i="13"/>
  <c r="L1303" i="13"/>
  <c r="N1302" i="13"/>
  <c r="L1302" i="13"/>
  <c r="N1301" i="13"/>
  <c r="L1301" i="13"/>
  <c r="N1300" i="13"/>
  <c r="L1300" i="13"/>
  <c r="N1299" i="13"/>
  <c r="L1299" i="13"/>
  <c r="N1298" i="13"/>
  <c r="L1298" i="13"/>
  <c r="N1297" i="13"/>
  <c r="L1297" i="13"/>
  <c r="N1296" i="13"/>
  <c r="L1296" i="13"/>
  <c r="N1295" i="13"/>
  <c r="L1295" i="13"/>
  <c r="N1294" i="13"/>
  <c r="L1294" i="13"/>
  <c r="N1293" i="13"/>
  <c r="L1293" i="13"/>
  <c r="N1292" i="13"/>
  <c r="L1292" i="13"/>
  <c r="N1291" i="13"/>
  <c r="L1291" i="13"/>
  <c r="N1290" i="13"/>
  <c r="L1290" i="13"/>
  <c r="N1289" i="13"/>
  <c r="L1289" i="13"/>
  <c r="N1288" i="13"/>
  <c r="L1288" i="13"/>
  <c r="N1287" i="13"/>
  <c r="L1287" i="13"/>
  <c r="N1286" i="13"/>
  <c r="L1286" i="13"/>
  <c r="N1285" i="13"/>
  <c r="L1285" i="13"/>
  <c r="N1284" i="13"/>
  <c r="L1284" i="13"/>
  <c r="N1283" i="13"/>
  <c r="L1283" i="13"/>
  <c r="N1282" i="13"/>
  <c r="L1282" i="13"/>
  <c r="N1281" i="13"/>
  <c r="L1281" i="13"/>
  <c r="N1280" i="13"/>
  <c r="L1280" i="13"/>
  <c r="N1279" i="13"/>
  <c r="L1279" i="13"/>
  <c r="N1278" i="13"/>
  <c r="L1278" i="13"/>
  <c r="N1277" i="13"/>
  <c r="L1277" i="13"/>
  <c r="N1276" i="13"/>
  <c r="L1276" i="13"/>
  <c r="N1275" i="13"/>
  <c r="L1275" i="13"/>
  <c r="N1274" i="13"/>
  <c r="L1274" i="13"/>
  <c r="N1273" i="13"/>
  <c r="L1273" i="13"/>
  <c r="N1272" i="13"/>
  <c r="L1272" i="13"/>
  <c r="N1271" i="13"/>
  <c r="L1271" i="13"/>
  <c r="N1270" i="13"/>
  <c r="L1270" i="13"/>
  <c r="N1269" i="13"/>
  <c r="L1269" i="13"/>
  <c r="N1268" i="13"/>
  <c r="L1268" i="13"/>
  <c r="N1267" i="13"/>
  <c r="L1267" i="13"/>
  <c r="N1266" i="13"/>
  <c r="L1266" i="13"/>
  <c r="N1265" i="13"/>
  <c r="L1265" i="13"/>
  <c r="N1264" i="13"/>
  <c r="L1264" i="13"/>
  <c r="N1263" i="13"/>
  <c r="L1263" i="13"/>
  <c r="N1262" i="13"/>
  <c r="L1262" i="13"/>
  <c r="N1261" i="13"/>
  <c r="L1261" i="13"/>
  <c r="N1260" i="13"/>
  <c r="L1260" i="13"/>
  <c r="N1259" i="13"/>
  <c r="L1259" i="13"/>
  <c r="N1258" i="13"/>
  <c r="L1258" i="13"/>
  <c r="N1257" i="13"/>
  <c r="L1257" i="13"/>
  <c r="N1256" i="13"/>
  <c r="L1256" i="13"/>
  <c r="N1255" i="13"/>
  <c r="L1255" i="13"/>
  <c r="N1254" i="13"/>
  <c r="L1254" i="13"/>
  <c r="N1253" i="13"/>
  <c r="L1253" i="13"/>
  <c r="N1252" i="13"/>
  <c r="L1252" i="13"/>
  <c r="N1251" i="13"/>
  <c r="L1251" i="13"/>
  <c r="N1250" i="13"/>
  <c r="L1250" i="13"/>
  <c r="N1249" i="13"/>
  <c r="L1249" i="13"/>
  <c r="N1248" i="13"/>
  <c r="L1248" i="13"/>
  <c r="N1247" i="13"/>
  <c r="L1247" i="13"/>
  <c r="N1246" i="13"/>
  <c r="L1246" i="13"/>
  <c r="N1245" i="13"/>
  <c r="L1245" i="13"/>
  <c r="N1244" i="13"/>
  <c r="L1244" i="13"/>
  <c r="N1243" i="13"/>
  <c r="L1243" i="13"/>
  <c r="N1242" i="13"/>
  <c r="L1242" i="13"/>
  <c r="N1241" i="13"/>
  <c r="L1241" i="13"/>
  <c r="N1240" i="13"/>
  <c r="L1240" i="13"/>
  <c r="N1239" i="13"/>
  <c r="L1239" i="13"/>
  <c r="N1238" i="13"/>
  <c r="L1238" i="13"/>
  <c r="N1237" i="13"/>
  <c r="L1237" i="13"/>
  <c r="N1236" i="13"/>
  <c r="L1236" i="13"/>
  <c r="N1235" i="13"/>
  <c r="L1235" i="13"/>
  <c r="N1234" i="13"/>
  <c r="L1234" i="13"/>
  <c r="N1233" i="13"/>
  <c r="L1233" i="13"/>
  <c r="N1232" i="13"/>
  <c r="L1232" i="13"/>
  <c r="N1231" i="13"/>
  <c r="L1231" i="13"/>
  <c r="N1230" i="13"/>
  <c r="L1230" i="13"/>
  <c r="N1229" i="13"/>
  <c r="L1229" i="13"/>
  <c r="N1228" i="13"/>
  <c r="L1228" i="13"/>
  <c r="N1227" i="13"/>
  <c r="L1227" i="13"/>
  <c r="N1226" i="13"/>
  <c r="L1226" i="13"/>
  <c r="N1225" i="13"/>
  <c r="L1225" i="13"/>
  <c r="N1224" i="13"/>
  <c r="L1224" i="13"/>
  <c r="N1223" i="13"/>
  <c r="L1223" i="13"/>
  <c r="N1222" i="13"/>
  <c r="L1222" i="13"/>
  <c r="N1221" i="13"/>
  <c r="L1221" i="13"/>
  <c r="N1220" i="13"/>
  <c r="L1220" i="13"/>
  <c r="N1219" i="13"/>
  <c r="L1219" i="13"/>
  <c r="N1218" i="13"/>
  <c r="L1218" i="13"/>
  <c r="N1217" i="13"/>
  <c r="L1217" i="13"/>
  <c r="N1216" i="13"/>
  <c r="L1216" i="13"/>
  <c r="N1215" i="13"/>
  <c r="L1215" i="13"/>
  <c r="N1214" i="13"/>
  <c r="L1214" i="13"/>
  <c r="N1213" i="13"/>
  <c r="L1213" i="13"/>
  <c r="N1212" i="13"/>
  <c r="L1212" i="13"/>
  <c r="N1211" i="13"/>
  <c r="L1211" i="13"/>
  <c r="N1210" i="13"/>
  <c r="L1210" i="13"/>
  <c r="N1209" i="13"/>
  <c r="L1209" i="13"/>
  <c r="N1208" i="13"/>
  <c r="L1208" i="13"/>
  <c r="N1207" i="13"/>
  <c r="L1207" i="13"/>
  <c r="N1206" i="13"/>
  <c r="L1206" i="13"/>
  <c r="N1205" i="13"/>
  <c r="L1205" i="13"/>
  <c r="N1204" i="13"/>
  <c r="L1204" i="13"/>
  <c r="N1203" i="13"/>
  <c r="L1203" i="13"/>
  <c r="N1202" i="13"/>
  <c r="L1202" i="13"/>
  <c r="N1201" i="13"/>
  <c r="L1201" i="13"/>
  <c r="N1200" i="13"/>
  <c r="L1200" i="13"/>
  <c r="N1199" i="13"/>
  <c r="L1199" i="13"/>
  <c r="N1198" i="13"/>
  <c r="L1198" i="13"/>
  <c r="N1197" i="13"/>
  <c r="L1197" i="13"/>
  <c r="N1196" i="13"/>
  <c r="L1196" i="13"/>
  <c r="N1195" i="13"/>
  <c r="L1195" i="13"/>
  <c r="N1194" i="13"/>
  <c r="L1194" i="13"/>
  <c r="N1193" i="13"/>
  <c r="L1193" i="13"/>
  <c r="N1192" i="13"/>
  <c r="L1192" i="13"/>
  <c r="N1191" i="13"/>
  <c r="L1191" i="13"/>
  <c r="N1190" i="13"/>
  <c r="L1190" i="13"/>
  <c r="N1189" i="13"/>
  <c r="L1189" i="13"/>
  <c r="N1188" i="13"/>
  <c r="L1188" i="13"/>
  <c r="N1187" i="13"/>
  <c r="L1187" i="13"/>
  <c r="N1186" i="13"/>
  <c r="L1186" i="13"/>
  <c r="N1185" i="13"/>
  <c r="L1185" i="13"/>
  <c r="N1184" i="13"/>
  <c r="L1184" i="13"/>
  <c r="N1183" i="13"/>
  <c r="L1183" i="13"/>
  <c r="N1182" i="13"/>
  <c r="L1182" i="13"/>
  <c r="N1181" i="13"/>
  <c r="L1181" i="13"/>
  <c r="N1180" i="13"/>
  <c r="L1180" i="13"/>
  <c r="N1179" i="13"/>
  <c r="L1179" i="13"/>
  <c r="N1178" i="13"/>
  <c r="L1178" i="13"/>
  <c r="N1177" i="13"/>
  <c r="L1177" i="13"/>
  <c r="N1176" i="13"/>
  <c r="L1176" i="13"/>
  <c r="N1175" i="13"/>
  <c r="L1175" i="13"/>
  <c r="N1174" i="13"/>
  <c r="L1174" i="13"/>
  <c r="N1173" i="13"/>
  <c r="L1173" i="13"/>
  <c r="N1172" i="13"/>
  <c r="L1172" i="13"/>
  <c r="N1171" i="13"/>
  <c r="L1171" i="13"/>
  <c r="N1170" i="13"/>
  <c r="L1170" i="13"/>
  <c r="N1169" i="13"/>
  <c r="L1169" i="13"/>
  <c r="N1168" i="13"/>
  <c r="L1168" i="13"/>
  <c r="N1167" i="13"/>
  <c r="L1167" i="13"/>
  <c r="N1166" i="13"/>
  <c r="L1166" i="13"/>
  <c r="N1165" i="13"/>
  <c r="L1165" i="13"/>
  <c r="N1164" i="13"/>
  <c r="L1164" i="13"/>
  <c r="N1163" i="13"/>
  <c r="L1163" i="13"/>
  <c r="N1162" i="13"/>
  <c r="L1162" i="13"/>
  <c r="N1161" i="13"/>
  <c r="L1161" i="13"/>
  <c r="N1160" i="13"/>
  <c r="L1160" i="13"/>
  <c r="N1159" i="13"/>
  <c r="L1159" i="13"/>
  <c r="N1158" i="13"/>
  <c r="L1158" i="13"/>
  <c r="N1157" i="13"/>
  <c r="L1157" i="13"/>
  <c r="N1156" i="13"/>
  <c r="L1156" i="13"/>
  <c r="N1155" i="13"/>
  <c r="L1155" i="13"/>
  <c r="N1154" i="13"/>
  <c r="L1154" i="13"/>
  <c r="N1153" i="13"/>
  <c r="L1153" i="13"/>
  <c r="N1152" i="13"/>
  <c r="L1152" i="13"/>
  <c r="N1151" i="13"/>
  <c r="L1151" i="13"/>
  <c r="N1150" i="13"/>
  <c r="L1150" i="13"/>
  <c r="N1149" i="13"/>
  <c r="L1149" i="13"/>
  <c r="N1148" i="13"/>
  <c r="L1148" i="13"/>
  <c r="N1147" i="13"/>
  <c r="L1147" i="13"/>
  <c r="N1146" i="13"/>
  <c r="L1146" i="13"/>
  <c r="N1145" i="13"/>
  <c r="L1145" i="13"/>
  <c r="N1144" i="13"/>
  <c r="L1144" i="13"/>
  <c r="N1143" i="13"/>
  <c r="L1143" i="13"/>
  <c r="N1142" i="13"/>
  <c r="L1142" i="13"/>
  <c r="N1141" i="13"/>
  <c r="L1141" i="13"/>
  <c r="N1140" i="13"/>
  <c r="L1140" i="13"/>
  <c r="N1139" i="13"/>
  <c r="L1139" i="13"/>
  <c r="N1138" i="13"/>
  <c r="L1138" i="13"/>
  <c r="N1137" i="13"/>
  <c r="L1137" i="13"/>
  <c r="N1136" i="13"/>
  <c r="L1136" i="13"/>
  <c r="N1135" i="13"/>
  <c r="L1135" i="13"/>
  <c r="N1134" i="13"/>
  <c r="L1134" i="13"/>
  <c r="N1133" i="13"/>
  <c r="L1133" i="13"/>
  <c r="N1132" i="13"/>
  <c r="L1132" i="13"/>
  <c r="N1131" i="13"/>
  <c r="L1131" i="13"/>
  <c r="N1130" i="13"/>
  <c r="L1130" i="13"/>
  <c r="N1129" i="13"/>
  <c r="L1129" i="13"/>
  <c r="N1128" i="13"/>
  <c r="L1128" i="13"/>
  <c r="N1127" i="13"/>
  <c r="L1127" i="13"/>
  <c r="N1126" i="13"/>
  <c r="L1126" i="13"/>
  <c r="N1125" i="13"/>
  <c r="L1125" i="13"/>
  <c r="N1124" i="13"/>
  <c r="L1124" i="13"/>
  <c r="N1123" i="13"/>
  <c r="L1123" i="13"/>
  <c r="N1122" i="13"/>
  <c r="L1122" i="13"/>
  <c r="N1121" i="13"/>
  <c r="L1121" i="13"/>
  <c r="N1120" i="13"/>
  <c r="L1120" i="13"/>
  <c r="N1119" i="13"/>
  <c r="L1119" i="13"/>
  <c r="N1118" i="13"/>
  <c r="L1118" i="13"/>
  <c r="N1117" i="13"/>
  <c r="L1117" i="13"/>
  <c r="N1116" i="13"/>
  <c r="L1116" i="13"/>
  <c r="N1115" i="13"/>
  <c r="L1115" i="13"/>
  <c r="N1114" i="13"/>
  <c r="L1114" i="13"/>
  <c r="N1113" i="13"/>
  <c r="L1113" i="13"/>
  <c r="N1112" i="13"/>
  <c r="L1112" i="13"/>
  <c r="N1111" i="13"/>
  <c r="L1111" i="13"/>
  <c r="N1110" i="13"/>
  <c r="L1110" i="13"/>
  <c r="N1109" i="13"/>
  <c r="L1109" i="13"/>
  <c r="N1108" i="13"/>
  <c r="L1108" i="13"/>
  <c r="N1107" i="13"/>
  <c r="L1107" i="13"/>
  <c r="N1106" i="13"/>
  <c r="L1106" i="13"/>
  <c r="N1105" i="13"/>
  <c r="L1105" i="13"/>
  <c r="N1104" i="13"/>
  <c r="L1104" i="13"/>
  <c r="N1103" i="13"/>
  <c r="L1103" i="13"/>
  <c r="N1102" i="13"/>
  <c r="L1102" i="13"/>
  <c r="N1101" i="13"/>
  <c r="L1101" i="13"/>
  <c r="N1100" i="13"/>
  <c r="L1100" i="13"/>
  <c r="N1099" i="13"/>
  <c r="L1099" i="13"/>
  <c r="N1098" i="13"/>
  <c r="L1098" i="13"/>
  <c r="N1097" i="13"/>
  <c r="L1097" i="13"/>
  <c r="N1096" i="13"/>
  <c r="L1096" i="13"/>
  <c r="N1095" i="13"/>
  <c r="L1095" i="13"/>
  <c r="N1094" i="13"/>
  <c r="L1094" i="13"/>
  <c r="N1093" i="13"/>
  <c r="L1093" i="13"/>
  <c r="N1092" i="13"/>
  <c r="L1092" i="13"/>
  <c r="N1091" i="13"/>
  <c r="L1091" i="13"/>
  <c r="N1090" i="13"/>
  <c r="L1090" i="13"/>
  <c r="N1089" i="13"/>
  <c r="L1089" i="13"/>
  <c r="N1088" i="13"/>
  <c r="L1088" i="13"/>
  <c r="N1087" i="13"/>
  <c r="L1087" i="13"/>
  <c r="N1086" i="13"/>
  <c r="L1086" i="13"/>
  <c r="N1085" i="13"/>
  <c r="L1085" i="13"/>
  <c r="N1084" i="13"/>
  <c r="L1084" i="13"/>
  <c r="N1083" i="13"/>
  <c r="L1083" i="13"/>
  <c r="N1082" i="13"/>
  <c r="L1082" i="13"/>
  <c r="N1081" i="13"/>
  <c r="L1081" i="13"/>
  <c r="N1080" i="13"/>
  <c r="L1080" i="13"/>
  <c r="N1079" i="13"/>
  <c r="L1079" i="13"/>
  <c r="N1078" i="13"/>
  <c r="L1078" i="13"/>
  <c r="N1077" i="13"/>
  <c r="L1077" i="13"/>
  <c r="N1076" i="13"/>
  <c r="L1076" i="13"/>
  <c r="N1075" i="13"/>
  <c r="L1075" i="13"/>
  <c r="N1074" i="13"/>
  <c r="L1074" i="13"/>
  <c r="N1073" i="13"/>
  <c r="L1073" i="13"/>
  <c r="N1072" i="13"/>
  <c r="L1072" i="13"/>
  <c r="N1071" i="13"/>
  <c r="L1071" i="13"/>
  <c r="N1070" i="13"/>
  <c r="L1070" i="13"/>
  <c r="N1069" i="13"/>
  <c r="L1069" i="13"/>
  <c r="N1068" i="13"/>
  <c r="L1068" i="13"/>
  <c r="N1067" i="13"/>
  <c r="L1067" i="13"/>
  <c r="N1066" i="13"/>
  <c r="L1066" i="13"/>
  <c r="N1065" i="13"/>
  <c r="L1065" i="13"/>
  <c r="N1064" i="13"/>
  <c r="L1064" i="13"/>
  <c r="N1063" i="13"/>
  <c r="L1063" i="13"/>
  <c r="N1062" i="13"/>
  <c r="L1062" i="13"/>
  <c r="N1061" i="13"/>
  <c r="L1061" i="13"/>
  <c r="N1060" i="13"/>
  <c r="L1060" i="13"/>
  <c r="N1059" i="13"/>
  <c r="L1059" i="13"/>
  <c r="N1058" i="13"/>
  <c r="L1058" i="13"/>
  <c r="N1057" i="13"/>
  <c r="L1057" i="13"/>
  <c r="N1056" i="13"/>
  <c r="L1056" i="13"/>
  <c r="N1055" i="13"/>
  <c r="L1055" i="13"/>
  <c r="N1054" i="13"/>
  <c r="L1054" i="13"/>
  <c r="N1053" i="13"/>
  <c r="L1053" i="13"/>
  <c r="N1052" i="13"/>
  <c r="L1052" i="13"/>
  <c r="N1051" i="13"/>
  <c r="L1051" i="13"/>
  <c r="N1050" i="13"/>
  <c r="L1050" i="13"/>
  <c r="N1049" i="13"/>
  <c r="L1049" i="13"/>
  <c r="N1048" i="13"/>
  <c r="L1048" i="13"/>
  <c r="N1047" i="13"/>
  <c r="L1047" i="13"/>
  <c r="N1046" i="13"/>
  <c r="L1046" i="13"/>
  <c r="N1045" i="13"/>
  <c r="L1045" i="13"/>
  <c r="N1044" i="13"/>
  <c r="L1044" i="13"/>
  <c r="N1043" i="13"/>
  <c r="L1043" i="13"/>
  <c r="N1042" i="13"/>
  <c r="L1042" i="13"/>
  <c r="N1041" i="13"/>
  <c r="L1041" i="13"/>
  <c r="N1040" i="13"/>
  <c r="L1040" i="13"/>
  <c r="N1039" i="13"/>
  <c r="L1039" i="13"/>
  <c r="N1038" i="13"/>
  <c r="L1038" i="13"/>
  <c r="N1037" i="13"/>
  <c r="L1037" i="13"/>
  <c r="N1036" i="13"/>
  <c r="L1036" i="13"/>
  <c r="N1035" i="13"/>
  <c r="L1035" i="13"/>
  <c r="N1034" i="13"/>
  <c r="L1034" i="13"/>
  <c r="N1033" i="13"/>
  <c r="L1033" i="13"/>
  <c r="N1032" i="13"/>
  <c r="L1032" i="13"/>
  <c r="N1031" i="13"/>
  <c r="L1031" i="13"/>
  <c r="N1030" i="13"/>
  <c r="L1030" i="13"/>
  <c r="N1029" i="13"/>
  <c r="L1029" i="13"/>
  <c r="N1028" i="13"/>
  <c r="L1028" i="13"/>
  <c r="N1027" i="13"/>
  <c r="L1027" i="13"/>
  <c r="N1026" i="13"/>
  <c r="L1026" i="13"/>
  <c r="N1025" i="13"/>
  <c r="L1025" i="13"/>
  <c r="N1024" i="13"/>
  <c r="L1024" i="13"/>
  <c r="N1023" i="13"/>
  <c r="L1023" i="13"/>
  <c r="N1022" i="13"/>
  <c r="L1022" i="13"/>
  <c r="N1021" i="13"/>
  <c r="L1021" i="13"/>
  <c r="N1020" i="13"/>
  <c r="L1020" i="13"/>
  <c r="N1019" i="13"/>
  <c r="L1019" i="13"/>
  <c r="N1018" i="13"/>
  <c r="L1018" i="13"/>
  <c r="N1017" i="13"/>
  <c r="L1017" i="13"/>
  <c r="N1016" i="13"/>
  <c r="L1016" i="13"/>
  <c r="N1015" i="13"/>
  <c r="L1015" i="13"/>
  <c r="N1014" i="13"/>
  <c r="L1014" i="13"/>
  <c r="N1013" i="13"/>
  <c r="L1013" i="13"/>
  <c r="N1012" i="13"/>
  <c r="L1012" i="13"/>
  <c r="N1011" i="13"/>
  <c r="L1011" i="13"/>
  <c r="N1010" i="13"/>
  <c r="L1010" i="13"/>
  <c r="N1009" i="13"/>
  <c r="L1009" i="13"/>
  <c r="N1008" i="13"/>
  <c r="L1008" i="13"/>
  <c r="N1007" i="13"/>
  <c r="L1007" i="13"/>
  <c r="N1006" i="13"/>
  <c r="L1006" i="13"/>
  <c r="N1005" i="13"/>
  <c r="L1005" i="13"/>
  <c r="N1004" i="13"/>
  <c r="L1004" i="13"/>
  <c r="N1003" i="13"/>
  <c r="L1003" i="13"/>
  <c r="N1002" i="13"/>
  <c r="L1002" i="13"/>
  <c r="N1001" i="13"/>
  <c r="L1001" i="13"/>
  <c r="N1000" i="13"/>
  <c r="L1000" i="13"/>
  <c r="N999" i="13"/>
  <c r="L999" i="13"/>
  <c r="N998" i="13"/>
  <c r="L998" i="13"/>
  <c r="N997" i="13"/>
  <c r="L997" i="13"/>
  <c r="N996" i="13"/>
  <c r="L996" i="13"/>
  <c r="N995" i="13"/>
  <c r="L995" i="13"/>
  <c r="N994" i="13"/>
  <c r="L994" i="13"/>
  <c r="N993" i="13"/>
  <c r="L993" i="13"/>
  <c r="N992" i="13"/>
  <c r="L992" i="13"/>
  <c r="N991" i="13"/>
  <c r="L991" i="13"/>
  <c r="N990" i="13"/>
  <c r="L990" i="13"/>
  <c r="N989" i="13"/>
  <c r="L989" i="13"/>
  <c r="N988" i="13"/>
  <c r="L988" i="13"/>
  <c r="N987" i="13"/>
  <c r="L987" i="13"/>
  <c r="N986" i="13"/>
  <c r="L986" i="13"/>
  <c r="N985" i="13"/>
  <c r="L985" i="13"/>
  <c r="N984" i="13"/>
  <c r="L984" i="13"/>
  <c r="N983" i="13"/>
  <c r="L983" i="13"/>
  <c r="N982" i="13"/>
  <c r="L982" i="13"/>
  <c r="N981" i="13"/>
  <c r="L981" i="13"/>
  <c r="N980" i="13"/>
  <c r="L980" i="13"/>
  <c r="N979" i="13"/>
  <c r="L979" i="13"/>
  <c r="N978" i="13"/>
  <c r="L978" i="13"/>
  <c r="N977" i="13"/>
  <c r="L977" i="13"/>
  <c r="N976" i="13"/>
  <c r="L976" i="13"/>
  <c r="N975" i="13"/>
  <c r="L975" i="13"/>
  <c r="N974" i="13"/>
  <c r="L974" i="13"/>
  <c r="N973" i="13"/>
  <c r="L973" i="13"/>
  <c r="N972" i="13"/>
  <c r="L972" i="13"/>
  <c r="N971" i="13"/>
  <c r="L971" i="13"/>
  <c r="N970" i="13"/>
  <c r="L970" i="13"/>
  <c r="N969" i="13"/>
  <c r="L969" i="13"/>
  <c r="N968" i="13"/>
  <c r="L968" i="13"/>
  <c r="N967" i="13"/>
  <c r="L967" i="13"/>
  <c r="N966" i="13"/>
  <c r="L966" i="13"/>
  <c r="N965" i="13"/>
  <c r="L965" i="13"/>
  <c r="N964" i="13"/>
  <c r="L964" i="13"/>
  <c r="N963" i="13"/>
  <c r="L963" i="13"/>
  <c r="N962" i="13"/>
  <c r="L962" i="13"/>
  <c r="N961" i="13"/>
  <c r="L961" i="13"/>
  <c r="N960" i="13"/>
  <c r="L960" i="13"/>
  <c r="N959" i="13"/>
  <c r="L959" i="13"/>
  <c r="N958" i="13"/>
  <c r="L958" i="13"/>
  <c r="N957" i="13"/>
  <c r="L957" i="13"/>
  <c r="N956" i="13"/>
  <c r="L956" i="13"/>
  <c r="N955" i="13"/>
  <c r="L955" i="13"/>
  <c r="N954" i="13"/>
  <c r="L954" i="13"/>
  <c r="N953" i="13"/>
  <c r="L953" i="13"/>
  <c r="N952" i="13"/>
  <c r="L952" i="13"/>
  <c r="N951" i="13"/>
  <c r="L951" i="13"/>
  <c r="N950" i="13"/>
  <c r="L950" i="13"/>
  <c r="N949" i="13"/>
  <c r="L949" i="13"/>
  <c r="N948" i="13"/>
  <c r="L948" i="13"/>
  <c r="N947" i="13"/>
  <c r="L947" i="13"/>
  <c r="N946" i="13"/>
  <c r="L946" i="13"/>
  <c r="N945" i="13"/>
  <c r="L945" i="13"/>
  <c r="N944" i="13"/>
  <c r="L944" i="13"/>
  <c r="N943" i="13"/>
  <c r="L943" i="13"/>
  <c r="N942" i="13"/>
  <c r="L942" i="13"/>
  <c r="N941" i="13"/>
  <c r="L941" i="13"/>
  <c r="N940" i="13"/>
  <c r="L940" i="13"/>
  <c r="N939" i="13"/>
  <c r="L939" i="13"/>
  <c r="N938" i="13"/>
  <c r="L938" i="13"/>
  <c r="N937" i="13"/>
  <c r="L937" i="13"/>
  <c r="N936" i="13"/>
  <c r="L936" i="13"/>
  <c r="N935" i="13"/>
  <c r="L935" i="13"/>
  <c r="N934" i="13"/>
  <c r="L934" i="13"/>
  <c r="N933" i="13"/>
  <c r="L933" i="13"/>
  <c r="N932" i="13"/>
  <c r="L932" i="13"/>
  <c r="N931" i="13"/>
  <c r="L931" i="13"/>
  <c r="N930" i="13"/>
  <c r="L930" i="13"/>
  <c r="N929" i="13"/>
  <c r="L929" i="13"/>
  <c r="N928" i="13"/>
  <c r="L928" i="13"/>
  <c r="N927" i="13"/>
  <c r="L927" i="13"/>
  <c r="N926" i="13"/>
  <c r="L926" i="13"/>
  <c r="N925" i="13"/>
  <c r="L925" i="13"/>
  <c r="N924" i="13"/>
  <c r="L924" i="13"/>
  <c r="N923" i="13"/>
  <c r="L923" i="13"/>
  <c r="N922" i="13"/>
  <c r="L922" i="13"/>
  <c r="N921" i="13"/>
  <c r="L921" i="13"/>
  <c r="N920" i="13"/>
  <c r="L920" i="13"/>
  <c r="N919" i="13"/>
  <c r="L919" i="13"/>
  <c r="N918" i="13"/>
  <c r="L918" i="13"/>
  <c r="N917" i="13"/>
  <c r="L917" i="13"/>
  <c r="N916" i="13"/>
  <c r="L916" i="13"/>
  <c r="N915" i="13"/>
  <c r="L915" i="13"/>
  <c r="N914" i="13"/>
  <c r="L914" i="13"/>
  <c r="N913" i="13"/>
  <c r="L913" i="13"/>
  <c r="N912" i="13"/>
  <c r="L912" i="13"/>
  <c r="N911" i="13"/>
  <c r="L911" i="13"/>
  <c r="N910" i="13"/>
  <c r="L910" i="13"/>
  <c r="N909" i="13"/>
  <c r="L909" i="13"/>
  <c r="N908" i="13"/>
  <c r="L908" i="13"/>
  <c r="N907" i="13"/>
  <c r="L907" i="13"/>
  <c r="N906" i="13"/>
  <c r="L906" i="13"/>
  <c r="N905" i="13"/>
  <c r="L905" i="13"/>
  <c r="N904" i="13"/>
  <c r="L904" i="13"/>
  <c r="N903" i="13"/>
  <c r="L903" i="13"/>
  <c r="N902" i="13"/>
  <c r="L902" i="13"/>
  <c r="N901" i="13"/>
  <c r="L901" i="13"/>
  <c r="N900" i="13"/>
  <c r="L900" i="13"/>
  <c r="N899" i="13"/>
  <c r="L899" i="13"/>
  <c r="N898" i="13"/>
  <c r="L898" i="13"/>
  <c r="N897" i="13"/>
  <c r="L897" i="13"/>
  <c r="N896" i="13"/>
  <c r="L896" i="13"/>
  <c r="N895" i="13"/>
  <c r="L895" i="13"/>
  <c r="N894" i="13"/>
  <c r="L894" i="13"/>
  <c r="N893" i="13"/>
  <c r="L893" i="13"/>
  <c r="N892" i="13"/>
  <c r="L892" i="13"/>
  <c r="N891" i="13"/>
  <c r="L891" i="13"/>
  <c r="N890" i="13"/>
  <c r="L890" i="13"/>
  <c r="N889" i="13"/>
  <c r="L889" i="13"/>
  <c r="N888" i="13"/>
  <c r="L888" i="13"/>
  <c r="N887" i="13"/>
  <c r="L887" i="13"/>
  <c r="N886" i="13"/>
  <c r="L886" i="13"/>
  <c r="N885" i="13"/>
  <c r="L885" i="13"/>
  <c r="N884" i="13"/>
  <c r="L884" i="13"/>
  <c r="N883" i="13"/>
  <c r="L883" i="13"/>
  <c r="N882" i="13"/>
  <c r="L882" i="13"/>
  <c r="N881" i="13"/>
  <c r="L881" i="13"/>
  <c r="N880" i="13"/>
  <c r="L880" i="13"/>
  <c r="N879" i="13"/>
  <c r="L879" i="13"/>
  <c r="N878" i="13"/>
  <c r="L878" i="13"/>
  <c r="N877" i="13"/>
  <c r="L877" i="13"/>
  <c r="N876" i="13"/>
  <c r="L876" i="13"/>
  <c r="N875" i="13"/>
  <c r="L875" i="13"/>
  <c r="N874" i="13"/>
  <c r="L874" i="13"/>
  <c r="N873" i="13"/>
  <c r="L873" i="13"/>
  <c r="N872" i="13"/>
  <c r="L872" i="13"/>
  <c r="N871" i="13"/>
  <c r="L871" i="13"/>
  <c r="N870" i="13"/>
  <c r="L870" i="13"/>
  <c r="N869" i="13"/>
  <c r="L869" i="13"/>
  <c r="N868" i="13"/>
  <c r="L868" i="13"/>
  <c r="N867" i="13"/>
  <c r="L867" i="13"/>
  <c r="N866" i="13"/>
  <c r="L866" i="13"/>
  <c r="N865" i="13"/>
  <c r="L865" i="13"/>
  <c r="N864" i="13"/>
  <c r="L864" i="13"/>
  <c r="N863" i="13"/>
  <c r="L863" i="13"/>
  <c r="N862" i="13"/>
  <c r="L862" i="13"/>
  <c r="N861" i="13"/>
  <c r="L861" i="13"/>
  <c r="N860" i="13"/>
  <c r="L860" i="13"/>
  <c r="N859" i="13"/>
  <c r="L859" i="13"/>
  <c r="N858" i="13"/>
  <c r="L858" i="13"/>
  <c r="N857" i="13"/>
  <c r="L857" i="13"/>
  <c r="N856" i="13"/>
  <c r="L856" i="13"/>
  <c r="N855" i="13"/>
  <c r="L855" i="13"/>
  <c r="N854" i="13"/>
  <c r="L854" i="13"/>
  <c r="N853" i="13"/>
  <c r="L853" i="13"/>
  <c r="N852" i="13"/>
  <c r="L852" i="13"/>
  <c r="N851" i="13"/>
  <c r="L851" i="13"/>
  <c r="N850" i="13"/>
  <c r="L850" i="13"/>
  <c r="N849" i="13"/>
  <c r="L849" i="13"/>
  <c r="N848" i="13"/>
  <c r="L848" i="13"/>
  <c r="N847" i="13"/>
  <c r="L847" i="13"/>
  <c r="N846" i="13"/>
  <c r="L846" i="13"/>
  <c r="N845" i="13"/>
  <c r="L845" i="13"/>
  <c r="N844" i="13"/>
  <c r="L844" i="13"/>
  <c r="N843" i="13"/>
  <c r="L843" i="13"/>
  <c r="N842" i="13"/>
  <c r="L842" i="13"/>
  <c r="N841" i="13"/>
  <c r="L841" i="13"/>
  <c r="N840" i="13"/>
  <c r="L840" i="13"/>
  <c r="N839" i="13"/>
  <c r="L839" i="13"/>
  <c r="N838" i="13"/>
  <c r="L838" i="13"/>
  <c r="N837" i="13"/>
  <c r="L837" i="13"/>
  <c r="N836" i="13"/>
  <c r="L836" i="13"/>
  <c r="N835" i="13"/>
  <c r="L835" i="13"/>
  <c r="N834" i="13"/>
  <c r="L834" i="13"/>
  <c r="N833" i="13"/>
  <c r="L833" i="13"/>
  <c r="N832" i="13"/>
  <c r="L832" i="13"/>
  <c r="N831" i="13"/>
  <c r="L831" i="13"/>
  <c r="N830" i="13"/>
  <c r="L830" i="13"/>
  <c r="N829" i="13"/>
  <c r="L829" i="13"/>
  <c r="N828" i="13"/>
  <c r="L828" i="13"/>
  <c r="N827" i="13"/>
  <c r="L827" i="13"/>
  <c r="N826" i="13"/>
  <c r="L826" i="13"/>
  <c r="N825" i="13"/>
  <c r="L825" i="13"/>
  <c r="N824" i="13"/>
  <c r="L824" i="13"/>
  <c r="N823" i="13"/>
  <c r="L823" i="13"/>
  <c r="N822" i="13"/>
  <c r="L822" i="13"/>
  <c r="N821" i="13"/>
  <c r="L821" i="13"/>
  <c r="N820" i="13"/>
  <c r="L820" i="13"/>
  <c r="N819" i="13"/>
  <c r="L819" i="13"/>
  <c r="N818" i="13"/>
  <c r="L818" i="13"/>
  <c r="N817" i="13"/>
  <c r="L817" i="13"/>
  <c r="N816" i="13"/>
  <c r="L816" i="13"/>
  <c r="N815" i="13"/>
  <c r="L815" i="13"/>
  <c r="N814" i="13"/>
  <c r="L814" i="13"/>
  <c r="N813" i="13"/>
  <c r="L813" i="13"/>
  <c r="N812" i="13"/>
  <c r="L812" i="13"/>
  <c r="N811" i="13"/>
  <c r="L811" i="13"/>
  <c r="N810" i="13"/>
  <c r="L810" i="13"/>
  <c r="N809" i="13"/>
  <c r="L809" i="13"/>
  <c r="N808" i="13"/>
  <c r="L808" i="13"/>
  <c r="N807" i="13"/>
  <c r="L807" i="13"/>
  <c r="N806" i="13"/>
  <c r="L806" i="13"/>
  <c r="N805" i="13"/>
  <c r="L805" i="13"/>
  <c r="N804" i="13"/>
  <c r="L804" i="13"/>
  <c r="N803" i="13"/>
  <c r="L803" i="13"/>
  <c r="N802" i="13"/>
  <c r="L802" i="13"/>
  <c r="N801" i="13"/>
  <c r="L801" i="13"/>
  <c r="N800" i="13"/>
  <c r="L800" i="13"/>
  <c r="N799" i="13"/>
  <c r="L799" i="13"/>
  <c r="N798" i="13"/>
  <c r="L798" i="13"/>
  <c r="N797" i="13"/>
  <c r="L797" i="13"/>
  <c r="N796" i="13"/>
  <c r="L796" i="13"/>
  <c r="N795" i="13"/>
  <c r="L795" i="13"/>
  <c r="N794" i="13"/>
  <c r="L794" i="13"/>
  <c r="N793" i="13"/>
  <c r="L793" i="13"/>
  <c r="N792" i="13"/>
  <c r="L792" i="13"/>
  <c r="N791" i="13"/>
  <c r="L791" i="13"/>
  <c r="N790" i="13"/>
  <c r="L790" i="13"/>
  <c r="N789" i="13"/>
  <c r="L789" i="13"/>
  <c r="N788" i="13"/>
  <c r="L788" i="13"/>
  <c r="N787" i="13"/>
  <c r="L787" i="13"/>
  <c r="N786" i="13"/>
  <c r="L786" i="13"/>
  <c r="N785" i="13"/>
  <c r="L785" i="13"/>
  <c r="N784" i="13"/>
  <c r="L784" i="13"/>
  <c r="N783" i="13"/>
  <c r="L783" i="13"/>
  <c r="N782" i="13"/>
  <c r="L782" i="13"/>
  <c r="N781" i="13"/>
  <c r="L781" i="13"/>
  <c r="N780" i="13"/>
  <c r="L780" i="13"/>
  <c r="N779" i="13"/>
  <c r="L779" i="13"/>
  <c r="N778" i="13"/>
  <c r="L778" i="13"/>
  <c r="N777" i="13"/>
  <c r="L777" i="13"/>
  <c r="N776" i="13"/>
  <c r="L776" i="13"/>
  <c r="N775" i="13"/>
  <c r="L775" i="13"/>
  <c r="N774" i="13"/>
  <c r="L774" i="13"/>
  <c r="N773" i="13"/>
  <c r="L773" i="13"/>
  <c r="N772" i="13"/>
  <c r="L772" i="13"/>
  <c r="N771" i="13"/>
  <c r="L771" i="13"/>
  <c r="N770" i="13"/>
  <c r="L770" i="13"/>
  <c r="N769" i="13"/>
  <c r="L769" i="13"/>
  <c r="N768" i="13"/>
  <c r="L768" i="13"/>
  <c r="N767" i="13"/>
  <c r="L767" i="13"/>
  <c r="N766" i="13"/>
  <c r="L766" i="13"/>
  <c r="N765" i="13"/>
  <c r="L765" i="13"/>
  <c r="N764" i="13"/>
  <c r="L764" i="13"/>
  <c r="N763" i="13"/>
  <c r="L763" i="13"/>
  <c r="N762" i="13"/>
  <c r="L762" i="13"/>
  <c r="N761" i="13"/>
  <c r="L761" i="13"/>
  <c r="N760" i="13"/>
  <c r="L760" i="13"/>
  <c r="N759" i="13"/>
  <c r="L759" i="13"/>
  <c r="N758" i="13"/>
  <c r="L758" i="13"/>
  <c r="N757" i="13"/>
  <c r="L757" i="13"/>
  <c r="N756" i="13"/>
  <c r="L756" i="13"/>
  <c r="N755" i="13"/>
  <c r="L755" i="13"/>
  <c r="N754" i="13"/>
  <c r="L754" i="13"/>
  <c r="N753" i="13"/>
  <c r="L753" i="13"/>
  <c r="N752" i="13"/>
  <c r="L752" i="13"/>
  <c r="N751" i="13"/>
  <c r="L751" i="13"/>
  <c r="N750" i="13"/>
  <c r="L750" i="13"/>
  <c r="N749" i="13"/>
  <c r="L749" i="13"/>
  <c r="N748" i="13"/>
  <c r="L748" i="13"/>
  <c r="N747" i="13"/>
  <c r="L747" i="13"/>
  <c r="N746" i="13"/>
  <c r="L746" i="13"/>
  <c r="N745" i="13"/>
  <c r="L745" i="13"/>
  <c r="N744" i="13"/>
  <c r="L744" i="13"/>
  <c r="N743" i="13"/>
  <c r="L743" i="13"/>
  <c r="N742" i="13"/>
  <c r="L742" i="13"/>
  <c r="N741" i="13"/>
  <c r="L741" i="13"/>
  <c r="N740" i="13"/>
  <c r="L740" i="13"/>
  <c r="N739" i="13"/>
  <c r="L739" i="13"/>
  <c r="N738" i="13"/>
  <c r="L738" i="13"/>
  <c r="N737" i="13"/>
  <c r="L737" i="13"/>
  <c r="N736" i="13"/>
  <c r="L736" i="13"/>
  <c r="N735" i="13"/>
  <c r="L735" i="13"/>
  <c r="N734" i="13"/>
  <c r="L734" i="13"/>
  <c r="N733" i="13"/>
  <c r="L733" i="13"/>
  <c r="N732" i="13"/>
  <c r="L732" i="13"/>
  <c r="N731" i="13"/>
  <c r="L731" i="13"/>
  <c r="N730" i="13"/>
  <c r="L730" i="13"/>
  <c r="N729" i="13"/>
  <c r="L729" i="13"/>
  <c r="N728" i="13"/>
  <c r="L728" i="13"/>
  <c r="N727" i="13"/>
  <c r="L727" i="13"/>
  <c r="N726" i="13"/>
  <c r="L726" i="13"/>
  <c r="N725" i="13"/>
  <c r="L725" i="13"/>
  <c r="N724" i="13"/>
  <c r="L724" i="13"/>
  <c r="N723" i="13"/>
  <c r="L723" i="13"/>
  <c r="N722" i="13"/>
  <c r="L722" i="13"/>
  <c r="N721" i="13"/>
  <c r="L721" i="13"/>
  <c r="N720" i="13"/>
  <c r="L720" i="13"/>
  <c r="N719" i="13"/>
  <c r="L719" i="13"/>
  <c r="N718" i="13"/>
  <c r="L718" i="13"/>
  <c r="N717" i="13"/>
  <c r="L717" i="13"/>
  <c r="N716" i="13"/>
  <c r="L716" i="13"/>
  <c r="N715" i="13"/>
  <c r="L715" i="13"/>
  <c r="N714" i="13"/>
  <c r="L714" i="13"/>
  <c r="N713" i="13"/>
  <c r="L713" i="13"/>
  <c r="N712" i="13"/>
  <c r="L712" i="13"/>
  <c r="N711" i="13"/>
  <c r="L711" i="13"/>
  <c r="N710" i="13"/>
  <c r="L710" i="13"/>
  <c r="N709" i="13"/>
  <c r="L709" i="13"/>
  <c r="N708" i="13"/>
  <c r="L708" i="13"/>
  <c r="N707" i="13"/>
  <c r="L707" i="13"/>
  <c r="N706" i="13"/>
  <c r="L706" i="13"/>
  <c r="N705" i="13"/>
  <c r="L705" i="13"/>
  <c r="N704" i="13"/>
  <c r="L704" i="13"/>
  <c r="N703" i="13"/>
  <c r="L703" i="13"/>
  <c r="N702" i="13"/>
  <c r="L702" i="13"/>
  <c r="N701" i="13"/>
  <c r="L701" i="13"/>
  <c r="N700" i="13"/>
  <c r="L700" i="13"/>
  <c r="N699" i="13"/>
  <c r="L699" i="13"/>
  <c r="N698" i="13"/>
  <c r="L698" i="13"/>
  <c r="N697" i="13"/>
  <c r="L697" i="13"/>
  <c r="N696" i="13"/>
  <c r="L696" i="13"/>
  <c r="N695" i="13"/>
  <c r="L695" i="13"/>
  <c r="N694" i="13"/>
  <c r="L694" i="13"/>
  <c r="N693" i="13"/>
  <c r="L693" i="13"/>
  <c r="N692" i="13"/>
  <c r="L692" i="13"/>
  <c r="N691" i="13"/>
  <c r="L691" i="13"/>
  <c r="N690" i="13"/>
  <c r="L690" i="13"/>
  <c r="N689" i="13"/>
  <c r="L689" i="13"/>
  <c r="N688" i="13"/>
  <c r="L688" i="13"/>
  <c r="N687" i="13"/>
  <c r="L687" i="13"/>
  <c r="N686" i="13"/>
  <c r="L686" i="13"/>
  <c r="N685" i="13"/>
  <c r="L685" i="13"/>
  <c r="N684" i="13"/>
  <c r="L684" i="13"/>
  <c r="N683" i="13"/>
  <c r="L683" i="13"/>
  <c r="N682" i="13"/>
  <c r="L682" i="13"/>
  <c r="N681" i="13"/>
  <c r="L681" i="13"/>
  <c r="N680" i="13"/>
  <c r="L680" i="13"/>
  <c r="N679" i="13"/>
  <c r="L679" i="13"/>
  <c r="N678" i="13"/>
  <c r="L678" i="13"/>
  <c r="N677" i="13"/>
  <c r="L677" i="13"/>
  <c r="N676" i="13"/>
  <c r="L676" i="13"/>
  <c r="N675" i="13"/>
  <c r="L675" i="13"/>
  <c r="N674" i="13"/>
  <c r="L674" i="13"/>
  <c r="N673" i="13"/>
  <c r="L673" i="13"/>
  <c r="N672" i="13"/>
  <c r="L672" i="13"/>
  <c r="N671" i="13"/>
  <c r="L671" i="13"/>
  <c r="N670" i="13"/>
  <c r="L670" i="13"/>
  <c r="N669" i="13"/>
  <c r="L669" i="13"/>
  <c r="N668" i="13"/>
  <c r="L668" i="13"/>
  <c r="N667" i="13"/>
  <c r="L667" i="13"/>
  <c r="N666" i="13"/>
  <c r="L666" i="13"/>
  <c r="N665" i="13"/>
  <c r="L665" i="13"/>
  <c r="N664" i="13"/>
  <c r="L664" i="13"/>
  <c r="N663" i="13"/>
  <c r="L663" i="13"/>
  <c r="N662" i="13"/>
  <c r="L662" i="13"/>
  <c r="N661" i="13"/>
  <c r="L661" i="13"/>
  <c r="N660" i="13"/>
  <c r="L660" i="13"/>
  <c r="N659" i="13"/>
  <c r="L659" i="13"/>
  <c r="N658" i="13"/>
  <c r="L658" i="13"/>
  <c r="N657" i="13"/>
  <c r="L657" i="13"/>
  <c r="N656" i="13"/>
  <c r="L656" i="13"/>
  <c r="N655" i="13"/>
  <c r="L655" i="13"/>
  <c r="N654" i="13"/>
  <c r="L654" i="13"/>
  <c r="N653" i="13"/>
  <c r="L653" i="13"/>
  <c r="N652" i="13"/>
  <c r="L652" i="13"/>
  <c r="N651" i="13"/>
  <c r="L651" i="13"/>
  <c r="N650" i="13"/>
  <c r="L650" i="13"/>
  <c r="N649" i="13"/>
  <c r="L649" i="13"/>
  <c r="N648" i="13"/>
  <c r="L648" i="13"/>
  <c r="N647" i="13"/>
  <c r="L647" i="13"/>
  <c r="N646" i="13"/>
  <c r="L646" i="13"/>
  <c r="N645" i="13"/>
  <c r="L645" i="13"/>
  <c r="N644" i="13"/>
  <c r="L644" i="13"/>
  <c r="N643" i="13"/>
  <c r="L643" i="13"/>
  <c r="N642" i="13"/>
  <c r="L642" i="13"/>
  <c r="N641" i="13"/>
  <c r="L641" i="13"/>
  <c r="N640" i="13"/>
  <c r="L640" i="13"/>
  <c r="N639" i="13"/>
  <c r="L639" i="13"/>
  <c r="N638" i="13"/>
  <c r="L638" i="13"/>
  <c r="N637" i="13"/>
  <c r="L637" i="13"/>
  <c r="N636" i="13"/>
  <c r="L636" i="13"/>
  <c r="N635" i="13"/>
  <c r="L635" i="13"/>
  <c r="N634" i="13"/>
  <c r="L634" i="13"/>
  <c r="N633" i="13"/>
  <c r="L633" i="13"/>
  <c r="N632" i="13"/>
  <c r="L632" i="13"/>
  <c r="N631" i="13"/>
  <c r="L631" i="13"/>
  <c r="N630" i="13"/>
  <c r="L630" i="13"/>
  <c r="N629" i="13"/>
  <c r="L629" i="13"/>
  <c r="N628" i="13"/>
  <c r="L628" i="13"/>
  <c r="N627" i="13"/>
  <c r="L627" i="13"/>
  <c r="N626" i="13"/>
  <c r="L626" i="13"/>
  <c r="N625" i="13"/>
  <c r="L625" i="13"/>
  <c r="N624" i="13"/>
  <c r="L624" i="13"/>
  <c r="N623" i="13"/>
  <c r="L623" i="13"/>
  <c r="N622" i="13"/>
  <c r="L622" i="13"/>
  <c r="N621" i="13"/>
  <c r="L621" i="13"/>
  <c r="N620" i="13"/>
  <c r="L620" i="13"/>
  <c r="N619" i="13"/>
  <c r="L619" i="13"/>
  <c r="N618" i="13"/>
  <c r="L618" i="13"/>
  <c r="N617" i="13"/>
  <c r="L617" i="13"/>
  <c r="N616" i="13"/>
  <c r="L616" i="13"/>
  <c r="N615" i="13"/>
  <c r="L615" i="13"/>
  <c r="N614" i="13"/>
  <c r="L614" i="13"/>
  <c r="N613" i="13"/>
  <c r="L613" i="13"/>
  <c r="N612" i="13"/>
  <c r="L612" i="13"/>
  <c r="N611" i="13"/>
  <c r="L611" i="13"/>
  <c r="N610" i="13"/>
  <c r="L610" i="13"/>
  <c r="N609" i="13"/>
  <c r="L609" i="13"/>
  <c r="N608" i="13"/>
  <c r="L608" i="13"/>
  <c r="N607" i="13"/>
  <c r="L607" i="13"/>
  <c r="N606" i="13"/>
  <c r="L606" i="13"/>
  <c r="N605" i="13"/>
  <c r="L605" i="13"/>
  <c r="N604" i="13"/>
  <c r="L604" i="13"/>
  <c r="N603" i="13"/>
  <c r="L603" i="13"/>
  <c r="N602" i="13"/>
  <c r="L602" i="13"/>
  <c r="N601" i="13"/>
  <c r="L601" i="13"/>
  <c r="N600" i="13"/>
  <c r="L600" i="13"/>
  <c r="N599" i="13"/>
  <c r="L599" i="13"/>
  <c r="N598" i="13"/>
  <c r="L598" i="13"/>
  <c r="N597" i="13"/>
  <c r="L597" i="13"/>
  <c r="N596" i="13"/>
  <c r="L596" i="13"/>
  <c r="N595" i="13"/>
  <c r="L595" i="13"/>
  <c r="N594" i="13"/>
  <c r="L594" i="13"/>
  <c r="N593" i="13"/>
  <c r="L593" i="13"/>
  <c r="N592" i="13"/>
  <c r="L592" i="13"/>
  <c r="N591" i="13"/>
  <c r="L591" i="13"/>
  <c r="N590" i="13"/>
  <c r="L590" i="13"/>
  <c r="N589" i="13"/>
  <c r="L589" i="13"/>
  <c r="N588" i="13"/>
  <c r="L588" i="13"/>
  <c r="N587" i="13"/>
  <c r="L587" i="13"/>
  <c r="N586" i="13"/>
  <c r="L586" i="13"/>
  <c r="N585" i="13"/>
  <c r="L585" i="13"/>
  <c r="N584" i="13"/>
  <c r="L584" i="13"/>
  <c r="N583" i="13"/>
  <c r="L583" i="13"/>
  <c r="N582" i="13"/>
  <c r="L582" i="13"/>
  <c r="N581" i="13"/>
  <c r="L581" i="13"/>
  <c r="N580" i="13"/>
  <c r="L580" i="13"/>
  <c r="N579" i="13"/>
  <c r="L579" i="13"/>
  <c r="N578" i="13"/>
  <c r="L578" i="13"/>
  <c r="N577" i="13"/>
  <c r="L577" i="13"/>
  <c r="N576" i="13"/>
  <c r="L576" i="13"/>
  <c r="N575" i="13"/>
  <c r="L575" i="13"/>
  <c r="N574" i="13"/>
  <c r="L574" i="13"/>
  <c r="N573" i="13"/>
  <c r="L573" i="13"/>
  <c r="N572" i="13"/>
  <c r="L572" i="13"/>
  <c r="N571" i="13"/>
  <c r="L571" i="13"/>
  <c r="N570" i="13"/>
  <c r="L570" i="13"/>
  <c r="N569" i="13"/>
  <c r="L569" i="13"/>
  <c r="N568" i="13"/>
  <c r="L568" i="13"/>
  <c r="N567" i="13"/>
  <c r="L567" i="13"/>
  <c r="N566" i="13"/>
  <c r="L566" i="13"/>
  <c r="N565" i="13"/>
  <c r="L565" i="13"/>
  <c r="N564" i="13"/>
  <c r="L564" i="13"/>
  <c r="N563" i="13"/>
  <c r="L563" i="13"/>
  <c r="N562" i="13"/>
  <c r="L562" i="13"/>
  <c r="N561" i="13"/>
  <c r="L561" i="13"/>
  <c r="N560" i="13"/>
  <c r="L560" i="13"/>
  <c r="N559" i="13"/>
  <c r="L559" i="13"/>
  <c r="N558" i="13"/>
  <c r="L558" i="13"/>
  <c r="N557" i="13"/>
  <c r="L557" i="13"/>
  <c r="N556" i="13"/>
  <c r="L556" i="13"/>
  <c r="N555" i="13"/>
  <c r="L555" i="13"/>
  <c r="N554" i="13"/>
  <c r="L554" i="13"/>
  <c r="N553" i="13"/>
  <c r="L553" i="13"/>
  <c r="N552" i="13"/>
  <c r="L552" i="13"/>
  <c r="N551" i="13"/>
  <c r="L551" i="13"/>
  <c r="N550" i="13"/>
  <c r="L550" i="13"/>
  <c r="N549" i="13"/>
  <c r="L549" i="13"/>
  <c r="N548" i="13"/>
  <c r="L548" i="13"/>
  <c r="N547" i="13"/>
  <c r="L547" i="13"/>
  <c r="N546" i="13"/>
  <c r="L546" i="13"/>
  <c r="N545" i="13"/>
  <c r="L545" i="13"/>
  <c r="N544" i="13"/>
  <c r="L544" i="13"/>
  <c r="N543" i="13"/>
  <c r="L543" i="13"/>
  <c r="N542" i="13"/>
  <c r="L542" i="13"/>
  <c r="N541" i="13"/>
  <c r="L541" i="13"/>
  <c r="N540" i="13"/>
  <c r="L540" i="13"/>
  <c r="N539" i="13"/>
  <c r="L539" i="13"/>
  <c r="N538" i="13"/>
  <c r="L538" i="13"/>
  <c r="N537" i="13"/>
  <c r="L537" i="13"/>
  <c r="N536" i="13"/>
  <c r="L536" i="13"/>
  <c r="N535" i="13"/>
  <c r="L535" i="13"/>
  <c r="N534" i="13"/>
  <c r="L534" i="13"/>
  <c r="N533" i="13"/>
  <c r="L533" i="13"/>
  <c r="N532" i="13"/>
  <c r="L532" i="13"/>
  <c r="N531" i="13"/>
  <c r="L531" i="13"/>
  <c r="N530" i="13"/>
  <c r="L530" i="13"/>
  <c r="N529" i="13"/>
  <c r="L529" i="13"/>
  <c r="N528" i="13"/>
  <c r="L528" i="13"/>
  <c r="N527" i="13"/>
  <c r="L527" i="13"/>
  <c r="N526" i="13"/>
  <c r="L526" i="13"/>
  <c r="N525" i="13"/>
  <c r="L525" i="13"/>
  <c r="N524" i="13"/>
  <c r="L524" i="13"/>
  <c r="N523" i="13"/>
  <c r="L523" i="13"/>
  <c r="N522" i="13"/>
  <c r="L522" i="13"/>
  <c r="N521" i="13"/>
  <c r="L521" i="13"/>
  <c r="N520" i="13"/>
  <c r="L520" i="13"/>
  <c r="N519" i="13"/>
  <c r="L519" i="13"/>
  <c r="N518" i="13"/>
  <c r="L518" i="13"/>
  <c r="N517" i="13"/>
  <c r="L517" i="13"/>
  <c r="N516" i="13"/>
  <c r="L516" i="13"/>
  <c r="N515" i="13"/>
  <c r="L515" i="13"/>
  <c r="N514" i="13"/>
  <c r="L514" i="13"/>
  <c r="N513" i="13"/>
  <c r="L513" i="13"/>
  <c r="N512" i="13"/>
  <c r="L512" i="13"/>
  <c r="N511" i="13"/>
  <c r="L511" i="13"/>
  <c r="N510" i="13"/>
  <c r="L510" i="13"/>
  <c r="N509" i="13"/>
  <c r="L509" i="13"/>
  <c r="N508" i="13"/>
  <c r="L508" i="13"/>
  <c r="N507" i="13"/>
  <c r="L507" i="13"/>
  <c r="N506" i="13"/>
  <c r="L506" i="13"/>
  <c r="N505" i="13"/>
  <c r="L505" i="13"/>
  <c r="N504" i="13"/>
  <c r="L504" i="13"/>
  <c r="N503" i="13"/>
  <c r="L503" i="13"/>
  <c r="N502" i="13"/>
  <c r="L502" i="13"/>
  <c r="N501" i="13"/>
  <c r="L501" i="13"/>
  <c r="N500" i="13"/>
  <c r="L500" i="13"/>
  <c r="N499" i="13"/>
  <c r="L499" i="13"/>
  <c r="N498" i="13"/>
  <c r="L498" i="13"/>
  <c r="N497" i="13"/>
  <c r="L497" i="13"/>
  <c r="N496" i="13"/>
  <c r="L496" i="13"/>
  <c r="N495" i="13"/>
  <c r="L495" i="13"/>
  <c r="N494" i="13"/>
  <c r="L494" i="13"/>
  <c r="N493" i="13"/>
  <c r="L493" i="13"/>
  <c r="N492" i="13"/>
  <c r="L492" i="13"/>
  <c r="N491" i="13"/>
  <c r="L491" i="13"/>
  <c r="N490" i="13"/>
  <c r="L490" i="13"/>
  <c r="N489" i="13"/>
  <c r="L489" i="13"/>
  <c r="N488" i="13"/>
  <c r="L488" i="13"/>
  <c r="N487" i="13"/>
  <c r="L487" i="13"/>
  <c r="N486" i="13"/>
  <c r="L486" i="13"/>
  <c r="N485" i="13"/>
  <c r="L485" i="13"/>
  <c r="N484" i="13"/>
  <c r="L484" i="13"/>
  <c r="N483" i="13"/>
  <c r="L483" i="13"/>
  <c r="N482" i="13"/>
  <c r="L482" i="13"/>
  <c r="N481" i="13"/>
  <c r="L481" i="13"/>
  <c r="N480" i="13"/>
  <c r="L480" i="13"/>
  <c r="N479" i="13"/>
  <c r="L479" i="13"/>
  <c r="N478" i="13"/>
  <c r="L478" i="13"/>
  <c r="N477" i="13"/>
  <c r="L477" i="13"/>
  <c r="N476" i="13"/>
  <c r="L476" i="13"/>
  <c r="N475" i="13"/>
  <c r="L475" i="13"/>
  <c r="N474" i="13"/>
  <c r="L474" i="13"/>
  <c r="N473" i="13"/>
  <c r="L473" i="13"/>
  <c r="N472" i="13"/>
  <c r="L472" i="13"/>
  <c r="N471" i="13"/>
  <c r="L471" i="13"/>
  <c r="N470" i="13"/>
  <c r="L470" i="13"/>
  <c r="N469" i="13"/>
  <c r="L469" i="13"/>
  <c r="N468" i="13"/>
  <c r="L468" i="13"/>
  <c r="N467" i="13"/>
  <c r="L467" i="13"/>
  <c r="N466" i="13"/>
  <c r="L466" i="13"/>
  <c r="N465" i="13"/>
  <c r="L465" i="13"/>
  <c r="N464" i="13"/>
  <c r="L464" i="13"/>
  <c r="N463" i="13"/>
  <c r="L463" i="13"/>
  <c r="N462" i="13"/>
  <c r="L462" i="13"/>
  <c r="N461" i="13"/>
  <c r="L461" i="13"/>
  <c r="N460" i="13"/>
  <c r="L460" i="13"/>
  <c r="N459" i="13"/>
  <c r="L459" i="13"/>
  <c r="N458" i="13"/>
  <c r="L458" i="13"/>
  <c r="N457" i="13"/>
  <c r="L457" i="13"/>
  <c r="N456" i="13"/>
  <c r="L456" i="13"/>
  <c r="N455" i="13"/>
  <c r="L455" i="13"/>
  <c r="N454" i="13"/>
  <c r="L454" i="13"/>
  <c r="N453" i="13"/>
  <c r="L453" i="13"/>
  <c r="N452" i="13"/>
  <c r="L452" i="13"/>
  <c r="N451" i="13"/>
  <c r="L451" i="13"/>
  <c r="N450" i="13"/>
  <c r="L450" i="13"/>
  <c r="N449" i="13"/>
  <c r="L449" i="13"/>
  <c r="N448" i="13"/>
  <c r="L448" i="13"/>
  <c r="N447" i="13"/>
  <c r="L447" i="13"/>
  <c r="N446" i="13"/>
  <c r="L446" i="13"/>
  <c r="N445" i="13"/>
  <c r="L445" i="13"/>
  <c r="N444" i="13"/>
  <c r="L444" i="13"/>
  <c r="N443" i="13"/>
  <c r="L443" i="13"/>
  <c r="N442" i="13"/>
  <c r="L442" i="13"/>
  <c r="N441" i="13"/>
  <c r="L441" i="13"/>
  <c r="N440" i="13"/>
  <c r="L440" i="13"/>
  <c r="N439" i="13"/>
  <c r="L439" i="13"/>
  <c r="N438" i="13"/>
  <c r="L438" i="13"/>
  <c r="N437" i="13"/>
  <c r="L437" i="13"/>
  <c r="N436" i="13"/>
  <c r="L436" i="13"/>
  <c r="N435" i="13"/>
  <c r="L435" i="13"/>
  <c r="N434" i="13"/>
  <c r="L434" i="13"/>
  <c r="N433" i="13"/>
  <c r="L433" i="13"/>
  <c r="N432" i="13"/>
  <c r="L432" i="13"/>
  <c r="N431" i="13"/>
  <c r="L431" i="13"/>
  <c r="N430" i="13"/>
  <c r="L430" i="13"/>
  <c r="N429" i="13"/>
  <c r="L429" i="13"/>
  <c r="N428" i="13"/>
  <c r="L428" i="13"/>
  <c r="N427" i="13"/>
  <c r="L427" i="13"/>
  <c r="N426" i="13"/>
  <c r="L426" i="13"/>
  <c r="N425" i="13"/>
  <c r="L425" i="13"/>
  <c r="N424" i="13"/>
  <c r="L424" i="13"/>
  <c r="N423" i="13"/>
  <c r="L423" i="13"/>
  <c r="N422" i="13"/>
  <c r="L422" i="13"/>
  <c r="N421" i="13"/>
  <c r="L421" i="13"/>
  <c r="N420" i="13"/>
  <c r="L420" i="13"/>
  <c r="N419" i="13"/>
  <c r="L419" i="13"/>
  <c r="N418" i="13"/>
  <c r="L418" i="13"/>
  <c r="N417" i="13"/>
  <c r="L417" i="13"/>
  <c r="N416" i="13"/>
  <c r="L416" i="13"/>
  <c r="N415" i="13"/>
  <c r="L415" i="13"/>
  <c r="N414" i="13"/>
  <c r="L414" i="13"/>
  <c r="N413" i="13"/>
  <c r="L413" i="13"/>
  <c r="N412" i="13"/>
  <c r="L412" i="13"/>
  <c r="N411" i="13"/>
  <c r="L411" i="13"/>
  <c r="N410" i="13"/>
  <c r="L410" i="13"/>
  <c r="N409" i="13"/>
  <c r="L409" i="13"/>
  <c r="N408" i="13"/>
  <c r="L408" i="13"/>
  <c r="N407" i="13"/>
  <c r="L407" i="13"/>
  <c r="N406" i="13"/>
  <c r="L406" i="13"/>
  <c r="N405" i="13"/>
  <c r="L405" i="13"/>
  <c r="N404" i="13"/>
  <c r="L404" i="13"/>
  <c r="N403" i="13"/>
  <c r="L403" i="13"/>
  <c r="N402" i="13"/>
  <c r="L402" i="13"/>
  <c r="N401" i="13"/>
  <c r="L401" i="13"/>
  <c r="N400" i="13"/>
  <c r="L400" i="13"/>
  <c r="N399" i="13"/>
  <c r="L399" i="13"/>
  <c r="N398" i="13"/>
  <c r="L398" i="13"/>
  <c r="N397" i="13"/>
  <c r="L397" i="13"/>
  <c r="N396" i="13"/>
  <c r="L396" i="13"/>
  <c r="N395" i="13"/>
  <c r="L395" i="13"/>
  <c r="N394" i="13"/>
  <c r="L394" i="13"/>
  <c r="N393" i="13"/>
  <c r="L393" i="13"/>
  <c r="N392" i="13"/>
  <c r="L392" i="13"/>
  <c r="N391" i="13"/>
  <c r="L391" i="13"/>
  <c r="N390" i="13"/>
  <c r="L390" i="13"/>
  <c r="N389" i="13"/>
  <c r="L389" i="13"/>
  <c r="N388" i="13"/>
  <c r="L388" i="13"/>
  <c r="N387" i="13"/>
  <c r="L387" i="13"/>
  <c r="N386" i="13"/>
  <c r="L386" i="13"/>
  <c r="N385" i="13"/>
  <c r="L385" i="13"/>
  <c r="N384" i="13"/>
  <c r="L384" i="13"/>
  <c r="N383" i="13"/>
  <c r="L383" i="13"/>
  <c r="N382" i="13"/>
  <c r="L382" i="13"/>
  <c r="N381" i="13"/>
  <c r="L381" i="13"/>
  <c r="N380" i="13"/>
  <c r="L380" i="13"/>
  <c r="N379" i="13"/>
  <c r="L379" i="13"/>
  <c r="N378" i="13"/>
  <c r="L378" i="13"/>
  <c r="N377" i="13"/>
  <c r="L377" i="13"/>
  <c r="N376" i="13"/>
  <c r="L376" i="13"/>
  <c r="N375" i="13"/>
  <c r="L375" i="13"/>
  <c r="N374" i="13"/>
  <c r="L374" i="13"/>
  <c r="N373" i="13"/>
  <c r="L373" i="13"/>
  <c r="N372" i="13"/>
  <c r="L372" i="13"/>
  <c r="N371" i="13"/>
  <c r="L371" i="13"/>
  <c r="N370" i="13"/>
  <c r="L370" i="13"/>
  <c r="N369" i="13"/>
  <c r="L369" i="13"/>
  <c r="N368" i="13"/>
  <c r="L368" i="13"/>
  <c r="N367" i="13"/>
  <c r="L367" i="13"/>
  <c r="N366" i="13"/>
  <c r="L366" i="13"/>
  <c r="N365" i="13"/>
  <c r="L365" i="13"/>
  <c r="N364" i="13"/>
  <c r="L364" i="13"/>
  <c r="N363" i="13"/>
  <c r="L363" i="13"/>
  <c r="N362" i="13"/>
  <c r="L362" i="13"/>
  <c r="N361" i="13"/>
  <c r="L361" i="13"/>
  <c r="N360" i="13"/>
  <c r="L360" i="13"/>
  <c r="N359" i="13"/>
  <c r="L359" i="13"/>
  <c r="N358" i="13"/>
  <c r="L358" i="13"/>
  <c r="N357" i="13"/>
  <c r="L357" i="13"/>
  <c r="N356" i="13"/>
  <c r="L356" i="13"/>
  <c r="N355" i="13"/>
  <c r="L355" i="13"/>
  <c r="N354" i="13"/>
  <c r="L354" i="13"/>
  <c r="N353" i="13"/>
  <c r="L353" i="13"/>
  <c r="N352" i="13"/>
  <c r="L352" i="13"/>
  <c r="N351" i="13"/>
  <c r="L351" i="13"/>
  <c r="N350" i="13"/>
  <c r="L350" i="13"/>
  <c r="N349" i="13"/>
  <c r="L349" i="13"/>
  <c r="N348" i="13"/>
  <c r="L348" i="13"/>
  <c r="N347" i="13"/>
  <c r="L347" i="13"/>
  <c r="N346" i="13"/>
  <c r="L346" i="13"/>
  <c r="N345" i="13"/>
  <c r="L345" i="13"/>
  <c r="N344" i="13"/>
  <c r="L344" i="13"/>
  <c r="N343" i="13"/>
  <c r="L343" i="13"/>
  <c r="N342" i="13"/>
  <c r="L342" i="13"/>
  <c r="N341" i="13"/>
  <c r="L341" i="13"/>
  <c r="N340" i="13"/>
  <c r="L340" i="13"/>
  <c r="N339" i="13"/>
  <c r="L339" i="13"/>
  <c r="N338" i="13"/>
  <c r="L338" i="13"/>
  <c r="N337" i="13"/>
  <c r="L337" i="13"/>
  <c r="N336" i="13"/>
  <c r="L336" i="13"/>
  <c r="N335" i="13"/>
  <c r="L335" i="13"/>
  <c r="N334" i="13"/>
  <c r="L334" i="13"/>
  <c r="N333" i="13"/>
  <c r="L333" i="13"/>
  <c r="N332" i="13"/>
  <c r="L332" i="13"/>
  <c r="N331" i="13"/>
  <c r="L331" i="13"/>
  <c r="N330" i="13"/>
  <c r="L330" i="13"/>
  <c r="N329" i="13"/>
  <c r="L329" i="13"/>
  <c r="N328" i="13"/>
  <c r="L328" i="13"/>
  <c r="N327" i="13"/>
  <c r="L327" i="13"/>
  <c r="N326" i="13"/>
  <c r="L326" i="13"/>
  <c r="N325" i="13"/>
  <c r="L325" i="13"/>
  <c r="N324" i="13"/>
  <c r="L324" i="13"/>
  <c r="N323" i="13"/>
  <c r="L323" i="13"/>
  <c r="N322" i="13"/>
  <c r="L322" i="13"/>
  <c r="N321" i="13"/>
  <c r="L321" i="13"/>
  <c r="N320" i="13"/>
  <c r="L320" i="13"/>
  <c r="N319" i="13"/>
  <c r="L319" i="13"/>
  <c r="N318" i="13"/>
  <c r="L318" i="13"/>
  <c r="N317" i="13"/>
  <c r="L317" i="13"/>
  <c r="N316" i="13"/>
  <c r="L316" i="13"/>
  <c r="N315" i="13"/>
  <c r="L315" i="13"/>
  <c r="N314" i="13"/>
  <c r="L314" i="13"/>
  <c r="N313" i="13"/>
  <c r="L313" i="13"/>
  <c r="N312" i="13"/>
  <c r="L312" i="13"/>
  <c r="N311" i="13"/>
  <c r="L311" i="13"/>
  <c r="N310" i="13"/>
  <c r="L310" i="13"/>
  <c r="N309" i="13"/>
  <c r="L309" i="13"/>
  <c r="N308" i="13"/>
  <c r="L308" i="13"/>
  <c r="N307" i="13"/>
  <c r="L307" i="13"/>
  <c r="N306" i="13"/>
  <c r="L306" i="13"/>
  <c r="N305" i="13"/>
  <c r="L305" i="13"/>
  <c r="N304" i="13"/>
  <c r="L304" i="13"/>
  <c r="N303" i="13"/>
  <c r="L303" i="13"/>
  <c r="N302" i="13"/>
  <c r="L302" i="13"/>
  <c r="N301" i="13"/>
  <c r="L301" i="13"/>
  <c r="N300" i="13"/>
  <c r="L300" i="13"/>
  <c r="N299" i="13"/>
  <c r="L299" i="13"/>
  <c r="N298" i="13"/>
  <c r="L298" i="13"/>
  <c r="N297" i="13"/>
  <c r="L297" i="13"/>
  <c r="N296" i="13"/>
  <c r="L296" i="13"/>
  <c r="N295" i="13"/>
  <c r="L295" i="13"/>
  <c r="N294" i="13"/>
  <c r="L294" i="13"/>
  <c r="N293" i="13"/>
  <c r="L293" i="13"/>
  <c r="N292" i="13"/>
  <c r="L292" i="13"/>
  <c r="N291" i="13"/>
  <c r="L291" i="13"/>
  <c r="N290" i="13"/>
  <c r="L290" i="13"/>
  <c r="N289" i="13"/>
  <c r="L289" i="13"/>
  <c r="N288" i="13"/>
  <c r="L288" i="13"/>
  <c r="N287" i="13"/>
  <c r="L287" i="13"/>
  <c r="N286" i="13"/>
  <c r="L286" i="13"/>
  <c r="N285" i="13"/>
  <c r="L285" i="13"/>
  <c r="N284" i="13"/>
  <c r="L284" i="13"/>
  <c r="N283" i="13"/>
  <c r="L283" i="13"/>
  <c r="N282" i="13"/>
  <c r="L282" i="13"/>
  <c r="N281" i="13"/>
  <c r="L281" i="13"/>
  <c r="N280" i="13"/>
  <c r="L280" i="13"/>
  <c r="N279" i="13"/>
  <c r="L279" i="13"/>
  <c r="N278" i="13"/>
  <c r="L278" i="13"/>
  <c r="N277" i="13"/>
  <c r="L277" i="13"/>
  <c r="N276" i="13"/>
  <c r="L276" i="13"/>
  <c r="N275" i="13"/>
  <c r="L275" i="13"/>
  <c r="N274" i="13"/>
  <c r="L274" i="13"/>
  <c r="N273" i="13"/>
  <c r="L273" i="13"/>
  <c r="N272" i="13"/>
  <c r="L272" i="13"/>
  <c r="N271" i="13"/>
  <c r="L271" i="13"/>
  <c r="N270" i="13"/>
  <c r="L270" i="13"/>
  <c r="N269" i="13"/>
  <c r="L269" i="13"/>
  <c r="N268" i="13"/>
  <c r="L268" i="13"/>
  <c r="N267" i="13"/>
  <c r="L267" i="13"/>
  <c r="N266" i="13"/>
  <c r="L266" i="13"/>
  <c r="N265" i="13"/>
  <c r="L265" i="13"/>
  <c r="N264" i="13"/>
  <c r="L264" i="13"/>
  <c r="N263" i="13"/>
  <c r="L263" i="13"/>
  <c r="N262" i="13"/>
  <c r="L262" i="13"/>
  <c r="N261" i="13"/>
  <c r="L261" i="13"/>
  <c r="N260" i="13"/>
  <c r="L260" i="13"/>
  <c r="N259" i="13"/>
  <c r="L259" i="13"/>
  <c r="N258" i="13"/>
  <c r="L258" i="13"/>
  <c r="N257" i="13"/>
  <c r="L257" i="13"/>
  <c r="N256" i="13"/>
  <c r="L256" i="13"/>
  <c r="N255" i="13"/>
  <c r="L255" i="13"/>
  <c r="N254" i="13"/>
  <c r="L254" i="13"/>
  <c r="N253" i="13"/>
  <c r="L253" i="13"/>
  <c r="N252" i="13"/>
  <c r="L252" i="13"/>
  <c r="N251" i="13"/>
  <c r="L251" i="13"/>
  <c r="N250" i="13"/>
  <c r="L250" i="13"/>
  <c r="N249" i="13"/>
  <c r="L249" i="13"/>
  <c r="N248" i="13"/>
  <c r="L248" i="13"/>
  <c r="N247" i="13"/>
  <c r="L247" i="13"/>
  <c r="N246" i="13"/>
  <c r="L246" i="13"/>
  <c r="N245" i="13"/>
  <c r="L245" i="13"/>
  <c r="N244" i="13"/>
  <c r="L244" i="13"/>
  <c r="N243" i="13"/>
  <c r="L243" i="13"/>
  <c r="N242" i="13"/>
  <c r="L242" i="13"/>
  <c r="N241" i="13"/>
  <c r="L241" i="13"/>
  <c r="N240" i="13"/>
  <c r="L240" i="13"/>
  <c r="N239" i="13"/>
  <c r="L239" i="13"/>
  <c r="N238" i="13"/>
  <c r="L238" i="13"/>
  <c r="N237" i="13"/>
  <c r="L237" i="13"/>
  <c r="N236" i="13"/>
  <c r="L236" i="13"/>
  <c r="N235" i="13"/>
  <c r="L235" i="13"/>
  <c r="N234" i="13"/>
  <c r="L234" i="13"/>
  <c r="N233" i="13"/>
  <c r="L233" i="13"/>
  <c r="N232" i="13"/>
  <c r="L232" i="13"/>
  <c r="N231" i="13"/>
  <c r="L231" i="13"/>
  <c r="N230" i="13"/>
  <c r="L230" i="13"/>
  <c r="N229" i="13"/>
  <c r="L229" i="13"/>
  <c r="N228" i="13"/>
  <c r="L228" i="13"/>
  <c r="N227" i="13"/>
  <c r="L227" i="13"/>
  <c r="N226" i="13"/>
  <c r="L226" i="13"/>
  <c r="N225" i="13"/>
  <c r="L225" i="13"/>
  <c r="N224" i="13"/>
  <c r="L224" i="13"/>
  <c r="N223" i="13"/>
  <c r="L223" i="13"/>
  <c r="N222" i="13"/>
  <c r="L222" i="13"/>
  <c r="N221" i="13"/>
  <c r="L221" i="13"/>
  <c r="N220" i="13"/>
  <c r="L220" i="13"/>
  <c r="N219" i="13"/>
  <c r="L219" i="13"/>
  <c r="N218" i="13"/>
  <c r="L218" i="13"/>
  <c r="N217" i="13"/>
  <c r="L217" i="13"/>
  <c r="N216" i="13"/>
  <c r="L216" i="13"/>
  <c r="N215" i="13"/>
  <c r="L215" i="13"/>
  <c r="N214" i="13"/>
  <c r="L214" i="13"/>
  <c r="N213" i="13"/>
  <c r="L213" i="13"/>
  <c r="N212" i="13"/>
  <c r="L212" i="13"/>
  <c r="N211" i="13"/>
  <c r="L211" i="13"/>
  <c r="N210" i="13"/>
  <c r="L210" i="13"/>
  <c r="N209" i="13"/>
  <c r="L209" i="13"/>
  <c r="N208" i="13"/>
  <c r="L208" i="13"/>
  <c r="N207" i="13"/>
  <c r="L207" i="13"/>
  <c r="N206" i="13"/>
  <c r="L206" i="13"/>
  <c r="N205" i="13"/>
  <c r="L205" i="13"/>
  <c r="N204" i="13"/>
  <c r="L204" i="13"/>
  <c r="N203" i="13"/>
  <c r="L203" i="13"/>
  <c r="N202" i="13"/>
  <c r="L202" i="13"/>
  <c r="N201" i="13"/>
  <c r="L201" i="13"/>
  <c r="N200" i="13"/>
  <c r="L200" i="13"/>
  <c r="N199" i="13"/>
  <c r="L199" i="13"/>
  <c r="N198" i="13"/>
  <c r="L198" i="13"/>
  <c r="N197" i="13"/>
  <c r="L197" i="13"/>
  <c r="N196" i="13"/>
  <c r="L196" i="13"/>
  <c r="N195" i="13"/>
  <c r="L195" i="13"/>
  <c r="N194" i="13"/>
  <c r="L194" i="13"/>
  <c r="N193" i="13"/>
  <c r="L193" i="13"/>
  <c r="N192" i="13"/>
  <c r="L192" i="13"/>
  <c r="N191" i="13"/>
  <c r="L191" i="13"/>
  <c r="N190" i="13"/>
  <c r="L190" i="13"/>
  <c r="N189" i="13"/>
  <c r="L189" i="13"/>
  <c r="N188" i="13"/>
  <c r="L188" i="13"/>
  <c r="N187" i="13"/>
  <c r="L187" i="13"/>
  <c r="N186" i="13"/>
  <c r="L186" i="13"/>
  <c r="N185" i="13"/>
  <c r="L185" i="13"/>
  <c r="N184" i="13"/>
  <c r="L184" i="13"/>
  <c r="N183" i="13"/>
  <c r="L183" i="13"/>
  <c r="N182" i="13"/>
  <c r="L182" i="13"/>
  <c r="N181" i="13"/>
  <c r="L181" i="13"/>
  <c r="N180" i="13"/>
  <c r="L180" i="13"/>
  <c r="N179" i="13"/>
  <c r="L179" i="13"/>
  <c r="N178" i="13"/>
  <c r="L178" i="13"/>
  <c r="N177" i="13"/>
  <c r="L177" i="13"/>
  <c r="N176" i="13"/>
  <c r="L176" i="13"/>
  <c r="N175" i="13"/>
  <c r="L175" i="13"/>
  <c r="N174" i="13"/>
  <c r="L174" i="13"/>
  <c r="N173" i="13"/>
  <c r="L173" i="13"/>
  <c r="N172" i="13"/>
  <c r="L172" i="13"/>
  <c r="N171" i="13"/>
  <c r="L171" i="13"/>
  <c r="N170" i="13"/>
  <c r="L170" i="13"/>
  <c r="N169" i="13"/>
  <c r="L169" i="13"/>
  <c r="N168" i="13"/>
  <c r="L168" i="13"/>
  <c r="N167" i="13"/>
  <c r="L167" i="13"/>
  <c r="N166" i="13"/>
  <c r="L166" i="13"/>
  <c r="N165" i="13"/>
  <c r="L165" i="13"/>
  <c r="N164" i="13"/>
  <c r="L164" i="13"/>
  <c r="N163" i="13"/>
  <c r="L163" i="13"/>
  <c r="N162" i="13"/>
  <c r="L162" i="13"/>
  <c r="N161" i="13"/>
  <c r="L161" i="13"/>
  <c r="N160" i="13"/>
  <c r="L160" i="13"/>
  <c r="N159" i="13"/>
  <c r="L159" i="13"/>
  <c r="N158" i="13"/>
  <c r="L158" i="13"/>
  <c r="N157" i="13"/>
  <c r="L157" i="13"/>
  <c r="N156" i="13"/>
  <c r="L156" i="13"/>
  <c r="N155" i="13"/>
  <c r="L155" i="13"/>
  <c r="N154" i="13"/>
  <c r="L154" i="13"/>
  <c r="N153" i="13"/>
  <c r="L153" i="13"/>
  <c r="N152" i="13"/>
  <c r="L152" i="13"/>
  <c r="N151" i="13"/>
  <c r="L151" i="13"/>
  <c r="N150" i="13"/>
  <c r="L150" i="13"/>
  <c r="N149" i="13"/>
  <c r="L149" i="13"/>
  <c r="N148" i="13"/>
  <c r="L148" i="13"/>
  <c r="N147" i="13"/>
  <c r="L147" i="13"/>
  <c r="N146" i="13"/>
  <c r="L146" i="13"/>
  <c r="N145" i="13"/>
  <c r="L145" i="13"/>
  <c r="N144" i="13"/>
  <c r="L144" i="13"/>
  <c r="N143" i="13"/>
  <c r="L143" i="13"/>
  <c r="N142" i="13"/>
  <c r="L142" i="13"/>
  <c r="N141" i="13"/>
  <c r="L141" i="13"/>
  <c r="N140" i="13"/>
  <c r="L140" i="13"/>
  <c r="N139" i="13"/>
  <c r="L139" i="13"/>
  <c r="N138" i="13"/>
  <c r="L138" i="13"/>
  <c r="N137" i="13"/>
  <c r="L137" i="13"/>
  <c r="N136" i="13"/>
  <c r="L136" i="13"/>
  <c r="N135" i="13"/>
  <c r="L135" i="13"/>
  <c r="N134" i="13"/>
  <c r="L134" i="13"/>
  <c r="N133" i="13"/>
  <c r="L133" i="13"/>
  <c r="N132" i="13"/>
  <c r="L132" i="13"/>
  <c r="N131" i="13"/>
  <c r="L131" i="13"/>
  <c r="N130" i="13"/>
  <c r="L130" i="13"/>
  <c r="N129" i="13"/>
  <c r="L129" i="13"/>
  <c r="N128" i="13"/>
  <c r="L128" i="13"/>
  <c r="N127" i="13"/>
  <c r="L127" i="13"/>
  <c r="N126" i="13"/>
  <c r="L126" i="13"/>
  <c r="N125" i="13"/>
  <c r="L125" i="13"/>
  <c r="N124" i="13"/>
  <c r="L124" i="13"/>
  <c r="N123" i="13"/>
  <c r="L123" i="13"/>
  <c r="N122" i="13"/>
  <c r="L122" i="13"/>
  <c r="N121" i="13"/>
  <c r="L121" i="13"/>
  <c r="N120" i="13"/>
  <c r="L120" i="13"/>
  <c r="N119" i="13"/>
  <c r="L119" i="13"/>
  <c r="N118" i="13"/>
  <c r="L118" i="13"/>
  <c r="N117" i="13"/>
  <c r="L117" i="13"/>
  <c r="N116" i="13"/>
  <c r="L116" i="13"/>
  <c r="N115" i="13"/>
  <c r="L115" i="13"/>
  <c r="N114" i="13"/>
  <c r="L114" i="13"/>
  <c r="N113" i="13"/>
  <c r="L113" i="13"/>
  <c r="N112" i="13"/>
  <c r="L112" i="13"/>
  <c r="N111" i="13"/>
  <c r="L111" i="13"/>
  <c r="N110" i="13"/>
  <c r="L110" i="13"/>
  <c r="N109" i="13"/>
  <c r="L109" i="13"/>
  <c r="N108" i="13"/>
  <c r="L108" i="13"/>
  <c r="N107" i="13"/>
  <c r="L107" i="13"/>
  <c r="N106" i="13"/>
  <c r="L106" i="13"/>
  <c r="N105" i="13"/>
  <c r="L105" i="13"/>
  <c r="N104" i="13"/>
  <c r="L104" i="13"/>
  <c r="N103" i="13"/>
  <c r="L103" i="13"/>
  <c r="N102" i="13"/>
  <c r="L102" i="13"/>
  <c r="N101" i="13"/>
  <c r="L101" i="13"/>
  <c r="N100" i="13"/>
  <c r="L100" i="13"/>
  <c r="N99" i="13"/>
  <c r="L99" i="13"/>
  <c r="N98" i="13"/>
  <c r="L98" i="13"/>
  <c r="N97" i="13"/>
  <c r="L97" i="13"/>
  <c r="N96" i="13"/>
  <c r="L96" i="13"/>
  <c r="N95" i="13"/>
  <c r="L95" i="13"/>
  <c r="N94" i="13"/>
  <c r="L94" i="13"/>
  <c r="N93" i="13"/>
  <c r="L93" i="13"/>
  <c r="N92" i="13"/>
  <c r="L92" i="13"/>
  <c r="N91" i="13"/>
  <c r="L91" i="13"/>
  <c r="N90" i="13"/>
  <c r="L90" i="13"/>
  <c r="N89" i="13"/>
  <c r="L89" i="13"/>
  <c r="N88" i="13"/>
  <c r="L88" i="13"/>
  <c r="N87" i="13"/>
  <c r="L87" i="13"/>
  <c r="N86" i="13"/>
  <c r="L86" i="13"/>
  <c r="N85" i="13"/>
  <c r="L85" i="13"/>
  <c r="N84" i="13"/>
  <c r="L84" i="13"/>
  <c r="N83" i="13"/>
  <c r="L83" i="13"/>
  <c r="N82" i="13"/>
  <c r="L82" i="13"/>
  <c r="N81" i="13"/>
  <c r="L81" i="13"/>
  <c r="N80" i="13"/>
  <c r="L80" i="13"/>
  <c r="N79" i="13"/>
  <c r="L79" i="13"/>
  <c r="N78" i="13"/>
  <c r="L78" i="13"/>
  <c r="N77" i="13"/>
  <c r="L77" i="13"/>
  <c r="N76" i="13"/>
  <c r="L76" i="13"/>
  <c r="N75" i="13"/>
  <c r="L75" i="13"/>
  <c r="N74" i="13"/>
  <c r="L74" i="13"/>
  <c r="N73" i="13"/>
  <c r="L73" i="13"/>
  <c r="N72" i="13"/>
  <c r="L72" i="13"/>
  <c r="N71" i="13"/>
  <c r="L71" i="13"/>
  <c r="N70" i="13"/>
  <c r="L70" i="13"/>
  <c r="N69" i="13"/>
  <c r="L69" i="13"/>
  <c r="N68" i="13"/>
  <c r="L68" i="13"/>
  <c r="N67" i="13"/>
  <c r="L67" i="13"/>
  <c r="N66" i="13"/>
  <c r="L66" i="13"/>
  <c r="N65" i="13"/>
  <c r="L65" i="13"/>
  <c r="N64" i="13"/>
  <c r="L64" i="13"/>
  <c r="N63" i="13"/>
  <c r="L63" i="13"/>
  <c r="N62" i="13"/>
  <c r="L62" i="13"/>
  <c r="N61" i="13"/>
  <c r="L61" i="13"/>
  <c r="N60" i="13"/>
  <c r="L60" i="13"/>
  <c r="N59" i="13"/>
  <c r="L59" i="13"/>
  <c r="N58" i="13"/>
  <c r="L58" i="13"/>
  <c r="N57" i="13"/>
  <c r="L57" i="13"/>
  <c r="N56" i="13"/>
  <c r="L56" i="13"/>
  <c r="N55" i="13"/>
  <c r="L55" i="13"/>
  <c r="N54" i="13"/>
  <c r="L54" i="13"/>
  <c r="N53" i="13"/>
  <c r="L53" i="13"/>
  <c r="N52" i="13"/>
  <c r="L52" i="13"/>
  <c r="N51" i="13"/>
  <c r="L51" i="13"/>
  <c r="N50" i="13"/>
  <c r="L50" i="13"/>
  <c r="N49" i="13"/>
  <c r="L49" i="13"/>
  <c r="N48" i="13"/>
  <c r="L48" i="13"/>
  <c r="N47" i="13"/>
  <c r="L47" i="13"/>
  <c r="N46" i="13"/>
  <c r="L46" i="13"/>
  <c r="N45" i="13"/>
  <c r="L45" i="13"/>
  <c r="N44" i="13"/>
  <c r="L44" i="13"/>
  <c r="N43" i="13"/>
  <c r="L43" i="13"/>
  <c r="N42" i="13"/>
  <c r="L42" i="13"/>
  <c r="N41" i="13"/>
  <c r="L41" i="13"/>
  <c r="N40" i="13"/>
  <c r="L40" i="13"/>
  <c r="N39" i="13"/>
  <c r="L39" i="13"/>
  <c r="N38" i="13"/>
  <c r="L38" i="13"/>
  <c r="N37" i="13"/>
  <c r="L37" i="13"/>
  <c r="N36" i="13"/>
  <c r="L36" i="13"/>
  <c r="N35" i="13"/>
  <c r="L35" i="13"/>
  <c r="L34" i="13"/>
  <c r="D10" i="13"/>
  <c r="C25" i="13"/>
  <c r="D4" i="13" s="1"/>
  <c r="F4" i="13" s="1"/>
  <c r="C24" i="13"/>
  <c r="D3" i="13" s="1"/>
  <c r="F3" i="13" s="1"/>
  <c r="C23" i="13"/>
  <c r="AF15" i="15" l="1"/>
  <c r="AD34" i="13"/>
  <c r="AF34" i="13" s="1"/>
  <c r="AD15" i="15"/>
  <c r="AD16" i="15"/>
  <c r="AF16" i="15" s="1"/>
  <c r="AD19" i="15"/>
  <c r="AF19" i="15" s="1"/>
  <c r="AF18" i="15"/>
  <c r="AD17" i="15"/>
  <c r="AF17" i="15" s="1"/>
  <c r="F10" i="13"/>
  <c r="A14" i="11" l="1"/>
  <c r="E13" i="11"/>
  <c r="E10" i="11"/>
  <c r="E9" i="11"/>
  <c r="E8" i="11"/>
  <c r="O38" i="11" l="1"/>
  <c r="M40" i="11"/>
  <c r="M41" i="11"/>
  <c r="M42" i="11"/>
  <c r="M43" i="11"/>
  <c r="M44" i="11"/>
  <c r="M45" i="11"/>
  <c r="M46" i="11"/>
  <c r="M47" i="11"/>
  <c r="M48" i="11"/>
  <c r="M49" i="11"/>
  <c r="M50" i="11"/>
  <c r="M51" i="11"/>
  <c r="M52" i="11"/>
  <c r="M53" i="11"/>
  <c r="M54" i="11"/>
  <c r="M55" i="11"/>
  <c r="M56" i="11"/>
  <c r="M57" i="11"/>
  <c r="M58" i="11"/>
  <c r="M59" i="11"/>
  <c r="M60" i="11"/>
  <c r="M61" i="11"/>
  <c r="M62" i="11"/>
  <c r="M63" i="11"/>
  <c r="M64" i="11"/>
  <c r="M65" i="11"/>
  <c r="M66" i="11"/>
  <c r="M67" i="11"/>
  <c r="M68" i="11"/>
  <c r="M69" i="11"/>
  <c r="M70" i="11"/>
  <c r="M71" i="11"/>
  <c r="M72" i="11"/>
  <c r="M73" i="11"/>
  <c r="M74" i="11"/>
  <c r="M75" i="11"/>
  <c r="M76" i="11"/>
  <c r="M77" i="11"/>
  <c r="M78" i="11"/>
  <c r="M79" i="11"/>
  <c r="M80" i="11"/>
  <c r="M81" i="11"/>
  <c r="M82" i="11"/>
  <c r="M83" i="11"/>
  <c r="M84" i="11"/>
  <c r="M85" i="11"/>
  <c r="M86" i="11"/>
  <c r="M87" i="11"/>
  <c r="M88" i="11"/>
  <c r="M89" i="11"/>
  <c r="M90" i="11"/>
  <c r="M91" i="11"/>
  <c r="M92" i="11"/>
  <c r="M93" i="11"/>
  <c r="M94" i="11"/>
  <c r="M95" i="11"/>
  <c r="M96" i="11"/>
  <c r="M97" i="11"/>
  <c r="M98" i="11"/>
  <c r="M99" i="11"/>
  <c r="M100" i="11"/>
  <c r="M101" i="11"/>
  <c r="M102" i="11"/>
  <c r="M103" i="11"/>
  <c r="M104" i="11"/>
  <c r="M105" i="11"/>
  <c r="M106" i="11"/>
  <c r="M107" i="11"/>
  <c r="M108" i="11"/>
  <c r="M109" i="11"/>
  <c r="M110" i="11"/>
  <c r="M111" i="11"/>
  <c r="M112" i="11"/>
  <c r="M113" i="11"/>
  <c r="M114" i="11"/>
  <c r="M115" i="11"/>
  <c r="M116" i="11"/>
  <c r="M117" i="11"/>
  <c r="M118" i="11"/>
  <c r="M119" i="11"/>
  <c r="M120" i="11"/>
  <c r="M121" i="11"/>
  <c r="M122" i="11"/>
  <c r="M123" i="11"/>
  <c r="M124" i="11"/>
  <c r="M125" i="11"/>
  <c r="M126" i="11"/>
  <c r="M127" i="11"/>
  <c r="M128" i="11"/>
  <c r="M129" i="11"/>
  <c r="M130" i="11"/>
  <c r="M131" i="11"/>
  <c r="M132" i="11"/>
  <c r="M133" i="11"/>
  <c r="M134" i="11"/>
  <c r="M135" i="11"/>
  <c r="M136" i="11"/>
  <c r="M137" i="11"/>
  <c r="M138" i="11"/>
  <c r="M139" i="11"/>
  <c r="M140" i="11"/>
  <c r="M141" i="11"/>
  <c r="M142" i="11"/>
  <c r="M143" i="11"/>
  <c r="M144" i="11"/>
  <c r="M145" i="11"/>
  <c r="M146" i="11"/>
  <c r="M147" i="11"/>
  <c r="M148" i="11"/>
  <c r="M149" i="11"/>
  <c r="M150" i="11"/>
  <c r="M151" i="11"/>
  <c r="M152" i="11"/>
  <c r="M153" i="11"/>
  <c r="M154" i="11"/>
  <c r="M155" i="11"/>
  <c r="M156" i="11"/>
  <c r="M157" i="11"/>
  <c r="M158" i="11"/>
  <c r="M159" i="11"/>
  <c r="M160" i="11"/>
  <c r="M161" i="11"/>
  <c r="M162" i="11"/>
  <c r="M163" i="11"/>
  <c r="M164" i="11"/>
  <c r="M165" i="11"/>
  <c r="M166" i="11"/>
  <c r="M167" i="11"/>
  <c r="M168" i="11"/>
  <c r="M169" i="11"/>
  <c r="M170" i="11"/>
  <c r="M171" i="11"/>
  <c r="M172" i="11"/>
  <c r="M173" i="11"/>
  <c r="M174" i="11"/>
  <c r="M175" i="11"/>
  <c r="M176" i="11"/>
  <c r="M177" i="11"/>
  <c r="M178" i="11"/>
  <c r="M179" i="11"/>
  <c r="M180" i="11"/>
  <c r="M181" i="11"/>
  <c r="M182" i="11"/>
  <c r="M183" i="11"/>
  <c r="M184" i="11"/>
  <c r="M185" i="11"/>
  <c r="M186" i="11"/>
  <c r="M187" i="11"/>
  <c r="M188" i="11"/>
  <c r="M189" i="11"/>
  <c r="M190" i="11"/>
  <c r="M191" i="11"/>
  <c r="M192" i="11"/>
  <c r="M193" i="11"/>
  <c r="M194" i="11"/>
  <c r="M195" i="11"/>
  <c r="M196" i="11"/>
  <c r="M197" i="11"/>
  <c r="M198" i="11"/>
  <c r="M199" i="11"/>
  <c r="M200" i="11"/>
  <c r="M201" i="11"/>
  <c r="M202" i="11"/>
  <c r="M203" i="11"/>
  <c r="M204" i="11"/>
  <c r="M205" i="11"/>
  <c r="M206" i="11"/>
  <c r="M207" i="11"/>
  <c r="M208" i="11"/>
  <c r="M209" i="11"/>
  <c r="M210" i="11"/>
  <c r="M211" i="11"/>
  <c r="M212" i="11"/>
  <c r="M213" i="11"/>
  <c r="M214" i="11"/>
  <c r="M215" i="11"/>
  <c r="M216" i="11"/>
  <c r="M217" i="11"/>
  <c r="M218" i="11"/>
  <c r="M219" i="11"/>
  <c r="M220" i="11"/>
  <c r="M221" i="11"/>
  <c r="M222" i="11"/>
  <c r="M223" i="11"/>
  <c r="M224" i="11"/>
  <c r="M225" i="11"/>
  <c r="M226" i="11"/>
  <c r="M227" i="11"/>
  <c r="M228" i="11"/>
  <c r="M229" i="11"/>
  <c r="M230" i="11"/>
  <c r="M231" i="11"/>
  <c r="M232" i="11"/>
  <c r="M233" i="11"/>
  <c r="M234" i="11"/>
  <c r="M235" i="11"/>
  <c r="M236" i="11"/>
  <c r="M237" i="11"/>
  <c r="M238" i="11"/>
  <c r="M239" i="11"/>
  <c r="M240" i="11"/>
  <c r="M241" i="11"/>
  <c r="M242" i="11"/>
  <c r="M243" i="11"/>
  <c r="M244" i="11"/>
  <c r="M245" i="11"/>
  <c r="M246" i="11"/>
  <c r="M247" i="11"/>
  <c r="M248" i="11"/>
  <c r="M249" i="11"/>
  <c r="M250" i="11"/>
  <c r="M251" i="11"/>
  <c r="M252" i="11"/>
  <c r="M253" i="11"/>
  <c r="M254" i="11"/>
  <c r="M255" i="11"/>
  <c r="M256" i="11"/>
  <c r="M257" i="11"/>
  <c r="M258" i="11"/>
  <c r="M259" i="11"/>
  <c r="M260" i="11"/>
  <c r="M261" i="11"/>
  <c r="M262" i="11"/>
  <c r="M263" i="11"/>
  <c r="M264" i="11"/>
  <c r="M265" i="11"/>
  <c r="M266" i="11"/>
  <c r="M267" i="11"/>
  <c r="M268" i="11"/>
  <c r="M269" i="11"/>
  <c r="M270" i="11"/>
  <c r="M271" i="11"/>
  <c r="M272" i="11"/>
  <c r="M273" i="11"/>
  <c r="M274" i="11"/>
  <c r="M275" i="11"/>
  <c r="M276" i="11"/>
  <c r="M277" i="11"/>
  <c r="M278" i="11"/>
  <c r="M279" i="11"/>
  <c r="M280" i="11"/>
  <c r="M281" i="11"/>
  <c r="M282" i="11"/>
  <c r="M283" i="11"/>
  <c r="M284" i="11"/>
  <c r="M285" i="11"/>
  <c r="M286" i="11"/>
  <c r="M287" i="11"/>
  <c r="M288" i="11"/>
  <c r="M289" i="11"/>
  <c r="M290" i="11"/>
  <c r="M291" i="11"/>
  <c r="M292" i="11"/>
  <c r="M293" i="11"/>
  <c r="M294" i="11"/>
  <c r="M295" i="11"/>
  <c r="M296" i="11"/>
  <c r="M297" i="11"/>
  <c r="M298" i="11"/>
  <c r="M299" i="11"/>
  <c r="M300" i="11"/>
  <c r="M301" i="11"/>
  <c r="M302" i="11"/>
  <c r="M303" i="11"/>
  <c r="M304" i="11"/>
  <c r="M305" i="11"/>
  <c r="M306" i="11"/>
  <c r="M307" i="11"/>
  <c r="M308" i="11"/>
  <c r="M309" i="11"/>
  <c r="M310" i="11"/>
  <c r="M311" i="11"/>
  <c r="M312" i="11"/>
  <c r="M313" i="11"/>
  <c r="M314" i="11"/>
  <c r="M315" i="11"/>
  <c r="M316" i="11"/>
  <c r="M317" i="11"/>
  <c r="M318" i="11"/>
  <c r="M319" i="11"/>
  <c r="M320" i="11"/>
  <c r="M321" i="11"/>
  <c r="M322" i="11"/>
  <c r="M323" i="11"/>
  <c r="M324" i="11"/>
  <c r="M325" i="11"/>
  <c r="M326" i="11"/>
  <c r="M327" i="11"/>
  <c r="M328" i="11"/>
  <c r="M329" i="11"/>
  <c r="M330" i="11"/>
  <c r="M331" i="11"/>
  <c r="M332" i="11"/>
  <c r="M333" i="11"/>
  <c r="M334" i="11"/>
  <c r="M335" i="11"/>
  <c r="M336" i="11"/>
  <c r="M337" i="11"/>
  <c r="M338" i="11"/>
  <c r="M339" i="11"/>
  <c r="M340" i="11"/>
  <c r="M341" i="11"/>
  <c r="M342" i="11"/>
  <c r="M343" i="11"/>
  <c r="M344" i="11"/>
  <c r="M345" i="11"/>
  <c r="M346" i="11"/>
  <c r="M347" i="11"/>
  <c r="M348" i="11"/>
  <c r="M349" i="11"/>
  <c r="M350" i="11"/>
  <c r="M351" i="11"/>
  <c r="M352" i="11"/>
  <c r="M353" i="11"/>
  <c r="M354" i="11"/>
  <c r="M355" i="11"/>
  <c r="M356" i="11"/>
  <c r="M357" i="11"/>
  <c r="M358" i="11"/>
  <c r="M359" i="11"/>
  <c r="M360" i="11"/>
  <c r="M361" i="11"/>
  <c r="M362" i="11"/>
  <c r="M363" i="11"/>
  <c r="M364" i="11"/>
  <c r="M365" i="11"/>
  <c r="M366" i="11"/>
  <c r="M367" i="11"/>
  <c r="M368" i="11"/>
  <c r="M369" i="11"/>
  <c r="M370" i="11"/>
  <c r="M371" i="11"/>
  <c r="M372" i="11"/>
  <c r="M373" i="11"/>
  <c r="M374" i="11"/>
  <c r="M375" i="11"/>
  <c r="M376" i="11"/>
  <c r="M377" i="11"/>
  <c r="M378" i="11"/>
  <c r="M379" i="11"/>
  <c r="M380" i="11"/>
  <c r="M381" i="11"/>
  <c r="M382" i="11"/>
  <c r="M383" i="11"/>
  <c r="M384" i="11"/>
  <c r="M385" i="11"/>
  <c r="M386" i="11"/>
  <c r="M387" i="11"/>
  <c r="M388" i="11"/>
  <c r="M389" i="11"/>
  <c r="M390" i="11"/>
  <c r="M391" i="11"/>
  <c r="M392" i="11"/>
  <c r="M393" i="11"/>
  <c r="M394" i="11"/>
  <c r="M395" i="11"/>
  <c r="M396" i="11"/>
  <c r="M397" i="11"/>
  <c r="M398" i="11"/>
  <c r="M399" i="11"/>
  <c r="M400" i="11"/>
  <c r="M401" i="11"/>
  <c r="M402" i="11"/>
  <c r="M403" i="11"/>
  <c r="M404" i="11"/>
  <c r="M405" i="11"/>
  <c r="M406" i="11"/>
  <c r="M407" i="11"/>
  <c r="M408" i="11"/>
  <c r="M409" i="11"/>
  <c r="M410" i="11"/>
  <c r="M411" i="11"/>
  <c r="M412" i="11"/>
  <c r="M413" i="11"/>
  <c r="M414" i="11"/>
  <c r="M415" i="11"/>
  <c r="M416" i="11"/>
  <c r="M417" i="11"/>
  <c r="M418" i="11"/>
  <c r="M419" i="11"/>
  <c r="M420" i="11"/>
  <c r="M421" i="11"/>
  <c r="M422" i="11"/>
  <c r="M423" i="11"/>
  <c r="M424" i="11"/>
  <c r="M425" i="11"/>
  <c r="M426" i="11"/>
  <c r="M427" i="11"/>
  <c r="M428" i="11"/>
  <c r="M429" i="11"/>
  <c r="M430" i="11"/>
  <c r="M431" i="11"/>
  <c r="M432" i="11"/>
  <c r="M433" i="11"/>
  <c r="M434" i="11"/>
  <c r="M435" i="11"/>
  <c r="M436" i="11"/>
  <c r="M437" i="11"/>
  <c r="M438" i="11"/>
  <c r="M439" i="11"/>
  <c r="M440" i="11"/>
  <c r="M441" i="11"/>
  <c r="M442" i="11"/>
  <c r="M443" i="11"/>
  <c r="M444" i="11"/>
  <c r="M445" i="11"/>
  <c r="M446" i="11"/>
  <c r="M447" i="11"/>
  <c r="M448" i="11"/>
  <c r="M449" i="11"/>
  <c r="M450" i="11"/>
  <c r="M451" i="11"/>
  <c r="M452" i="11"/>
  <c r="M453" i="11"/>
  <c r="M454" i="11"/>
  <c r="M455" i="11"/>
  <c r="M456" i="11"/>
  <c r="M457" i="11"/>
  <c r="M458" i="11"/>
  <c r="M459" i="11"/>
  <c r="M460" i="11"/>
  <c r="M461" i="11"/>
  <c r="M462" i="11"/>
  <c r="M463" i="11"/>
  <c r="M464" i="11"/>
  <c r="M465" i="11"/>
  <c r="M466" i="11"/>
  <c r="M467" i="11"/>
  <c r="M468" i="11"/>
  <c r="M469" i="11"/>
  <c r="M470" i="11"/>
  <c r="M471" i="11"/>
  <c r="M472" i="11"/>
  <c r="M473" i="11"/>
  <c r="M474" i="11"/>
  <c r="M475" i="11"/>
  <c r="M476" i="11"/>
  <c r="M477" i="11"/>
  <c r="M478" i="11"/>
  <c r="M479" i="11"/>
  <c r="M480" i="11"/>
  <c r="M481" i="11"/>
  <c r="M482" i="11"/>
  <c r="M483" i="11"/>
  <c r="M484" i="11"/>
  <c r="M485" i="11"/>
  <c r="M486" i="11"/>
  <c r="M487" i="11"/>
  <c r="M488" i="11"/>
  <c r="M489" i="11"/>
  <c r="M490" i="11"/>
  <c r="M491" i="11"/>
  <c r="M492" i="11"/>
  <c r="M493" i="11"/>
  <c r="M494" i="11"/>
  <c r="M495" i="11"/>
  <c r="M496" i="11"/>
  <c r="M497" i="11"/>
  <c r="M498" i="11"/>
  <c r="M499" i="11"/>
  <c r="M500" i="11"/>
  <c r="M501" i="11"/>
  <c r="M502" i="11"/>
  <c r="M503" i="11"/>
  <c r="M504" i="11"/>
  <c r="M505" i="11"/>
  <c r="M506" i="11"/>
  <c r="M507" i="11"/>
  <c r="M508" i="11"/>
  <c r="M509" i="11"/>
  <c r="M510" i="11"/>
  <c r="M511" i="11"/>
  <c r="M512" i="11"/>
  <c r="M513" i="11"/>
  <c r="M514" i="11"/>
  <c r="M515" i="11"/>
  <c r="M516" i="11"/>
  <c r="M517" i="11"/>
  <c r="M518" i="11"/>
  <c r="M519" i="11"/>
  <c r="M520" i="11"/>
  <c r="M521" i="11"/>
  <c r="M522" i="11"/>
  <c r="M523" i="11"/>
  <c r="M524" i="11"/>
  <c r="M525" i="11"/>
  <c r="M526" i="11"/>
  <c r="M527" i="11"/>
  <c r="M528" i="11"/>
  <c r="M529" i="11"/>
  <c r="M530" i="11"/>
  <c r="M531" i="11"/>
  <c r="M532" i="11"/>
  <c r="M533" i="11"/>
  <c r="M534" i="11"/>
  <c r="M535" i="11"/>
  <c r="M536" i="11"/>
  <c r="M537" i="11"/>
  <c r="M538" i="11"/>
  <c r="M539" i="11"/>
  <c r="M540" i="11"/>
  <c r="M541" i="11"/>
  <c r="M542" i="11"/>
  <c r="M543" i="11"/>
  <c r="M544" i="11"/>
  <c r="M545" i="11"/>
  <c r="M546" i="11"/>
  <c r="M547" i="11"/>
  <c r="M548" i="11"/>
  <c r="M549" i="11"/>
  <c r="M550" i="11"/>
  <c r="M551" i="11"/>
  <c r="M552" i="11"/>
  <c r="M553" i="11"/>
  <c r="M554" i="11"/>
  <c r="M555" i="11"/>
  <c r="M556" i="11"/>
  <c r="M557" i="11"/>
  <c r="M558" i="11"/>
  <c r="M559" i="11"/>
  <c r="M560" i="11"/>
  <c r="M561" i="11"/>
  <c r="M562" i="11"/>
  <c r="M563" i="11"/>
  <c r="M564" i="11"/>
  <c r="M565" i="11"/>
  <c r="M566" i="11"/>
  <c r="M567" i="11"/>
  <c r="M568" i="11"/>
  <c r="M569" i="11"/>
  <c r="M570" i="11"/>
  <c r="M571" i="11"/>
  <c r="M572" i="11"/>
  <c r="M573" i="11"/>
  <c r="M574" i="11"/>
  <c r="M575" i="11"/>
  <c r="M576" i="11"/>
  <c r="M577" i="11"/>
  <c r="M578" i="11"/>
  <c r="M579" i="11"/>
  <c r="M580" i="11"/>
  <c r="M581" i="11"/>
  <c r="M582" i="11"/>
  <c r="M583" i="11"/>
  <c r="M584" i="11"/>
  <c r="M585" i="11"/>
  <c r="M586" i="11"/>
  <c r="M587" i="11"/>
  <c r="M588" i="11"/>
  <c r="M589" i="11"/>
  <c r="M590" i="11"/>
  <c r="M591" i="11"/>
  <c r="M592" i="11"/>
  <c r="M593" i="11"/>
  <c r="M594" i="11"/>
  <c r="M595" i="11"/>
  <c r="M596" i="11"/>
  <c r="M597" i="11"/>
  <c r="M598" i="11"/>
  <c r="M599" i="11"/>
  <c r="M600" i="11"/>
  <c r="M601" i="11"/>
  <c r="M602" i="11"/>
  <c r="M603" i="11"/>
  <c r="M604" i="11"/>
  <c r="M605" i="11"/>
  <c r="M606" i="11"/>
  <c r="M607" i="11"/>
  <c r="M608" i="11"/>
  <c r="M609" i="11"/>
  <c r="M610" i="11"/>
  <c r="M611" i="11"/>
  <c r="M612" i="11"/>
  <c r="M613" i="11"/>
  <c r="M614" i="11"/>
  <c r="M615" i="11"/>
  <c r="M616" i="11"/>
  <c r="M617" i="11"/>
  <c r="M618" i="11"/>
  <c r="M619" i="11"/>
  <c r="M620" i="11"/>
  <c r="M621" i="11"/>
  <c r="M622" i="11"/>
  <c r="M623" i="11"/>
  <c r="M624" i="11"/>
  <c r="M625" i="11"/>
  <c r="M626" i="11"/>
  <c r="M627" i="11"/>
  <c r="M628" i="11"/>
  <c r="M629" i="11"/>
  <c r="M630" i="11"/>
  <c r="M631" i="11"/>
  <c r="M632" i="11"/>
  <c r="M633" i="11"/>
  <c r="M634" i="11"/>
  <c r="M635" i="11"/>
  <c r="M636" i="11"/>
  <c r="M637" i="11"/>
  <c r="M638" i="11"/>
  <c r="M639" i="11"/>
  <c r="M640" i="11"/>
  <c r="M641" i="11"/>
  <c r="M642" i="11"/>
  <c r="M643" i="11"/>
  <c r="M644" i="11"/>
  <c r="M645" i="11"/>
  <c r="M646" i="11"/>
  <c r="M647" i="11"/>
  <c r="M648" i="11"/>
  <c r="M649" i="11"/>
  <c r="M650" i="11"/>
  <c r="M651" i="11"/>
  <c r="M652" i="11"/>
  <c r="M653" i="11"/>
  <c r="M654" i="11"/>
  <c r="M655" i="11"/>
  <c r="M656" i="11"/>
  <c r="M657" i="11"/>
  <c r="M658" i="11"/>
  <c r="M659" i="11"/>
  <c r="M660" i="11"/>
  <c r="M661" i="11"/>
  <c r="M662" i="11"/>
  <c r="M663" i="11"/>
  <c r="M664" i="11"/>
  <c r="M665" i="11"/>
  <c r="M666" i="11"/>
  <c r="M667" i="11"/>
  <c r="M668" i="11"/>
  <c r="M669" i="11"/>
  <c r="M670" i="11"/>
  <c r="M671" i="11"/>
  <c r="M672" i="11"/>
  <c r="M673" i="11"/>
  <c r="M674" i="11"/>
  <c r="M675" i="11"/>
  <c r="M676" i="11"/>
  <c r="M677" i="11"/>
  <c r="M678" i="11"/>
  <c r="M679" i="11"/>
  <c r="M680" i="11"/>
  <c r="M681" i="11"/>
  <c r="M682" i="11"/>
  <c r="M683" i="11"/>
  <c r="M684" i="11"/>
  <c r="M685" i="11"/>
  <c r="M686" i="11"/>
  <c r="M687" i="11"/>
  <c r="M688" i="11"/>
  <c r="M689" i="11"/>
  <c r="M690" i="11"/>
  <c r="M691" i="11"/>
  <c r="M692" i="11"/>
  <c r="M693" i="11"/>
  <c r="M694" i="11"/>
  <c r="M695" i="11"/>
  <c r="M696" i="11"/>
  <c r="M697" i="11"/>
  <c r="M698" i="11"/>
  <c r="M699" i="11"/>
  <c r="M700" i="11"/>
  <c r="M701" i="11"/>
  <c r="M702" i="11"/>
  <c r="M703" i="11"/>
  <c r="M704" i="11"/>
  <c r="M705" i="11"/>
  <c r="M706" i="11"/>
  <c r="M707" i="11"/>
  <c r="M708" i="11"/>
  <c r="M709" i="11"/>
  <c r="M710" i="11"/>
  <c r="M711" i="11"/>
  <c r="M712" i="11"/>
  <c r="M713" i="11"/>
  <c r="M714" i="11"/>
  <c r="M715" i="11"/>
  <c r="M716" i="11"/>
  <c r="M717" i="11"/>
  <c r="M718" i="11"/>
  <c r="M719" i="11"/>
  <c r="M720" i="11"/>
  <c r="M721" i="11"/>
  <c r="M722" i="11"/>
  <c r="M723" i="11"/>
  <c r="M724" i="11"/>
  <c r="M725" i="11"/>
  <c r="M726" i="11"/>
  <c r="M727" i="11"/>
  <c r="M728" i="11"/>
  <c r="M729" i="11"/>
  <c r="M730" i="11"/>
  <c r="M731" i="11"/>
  <c r="M732" i="11"/>
  <c r="M733" i="11"/>
  <c r="M734" i="11"/>
  <c r="M735" i="11"/>
  <c r="M736" i="11"/>
  <c r="M737" i="11"/>
  <c r="M738" i="11"/>
  <c r="M739" i="11"/>
  <c r="M740" i="11"/>
  <c r="M741" i="11"/>
  <c r="M742" i="11"/>
  <c r="M743" i="11"/>
  <c r="M744" i="11"/>
  <c r="M745" i="11"/>
  <c r="M746" i="11"/>
  <c r="M747" i="11"/>
  <c r="M748" i="11"/>
  <c r="M749" i="11"/>
  <c r="M750" i="11"/>
  <c r="M751" i="11"/>
  <c r="M752" i="11"/>
  <c r="M753" i="11"/>
  <c r="M754" i="11"/>
  <c r="M755" i="11"/>
  <c r="M756" i="11"/>
  <c r="M757" i="11"/>
  <c r="M758" i="11"/>
  <c r="M759" i="11"/>
  <c r="M760" i="11"/>
  <c r="M761" i="11"/>
  <c r="M762" i="11"/>
  <c r="M763" i="11"/>
  <c r="M764" i="11"/>
  <c r="M765" i="11"/>
  <c r="M766" i="11"/>
  <c r="M767" i="11"/>
  <c r="M768" i="11"/>
  <c r="M769" i="11"/>
  <c r="M770" i="11"/>
  <c r="M771" i="11"/>
  <c r="M772" i="11"/>
  <c r="M773" i="11"/>
  <c r="M774" i="11"/>
  <c r="M775" i="11"/>
  <c r="M776" i="11"/>
  <c r="M777" i="11"/>
  <c r="M778" i="11"/>
  <c r="M779" i="11"/>
  <c r="M780" i="11"/>
  <c r="M781" i="11"/>
  <c r="M782" i="11"/>
  <c r="M783" i="11"/>
  <c r="M784" i="11"/>
  <c r="M785" i="11"/>
  <c r="M786" i="11"/>
  <c r="M787" i="11"/>
  <c r="M788" i="11"/>
  <c r="M789" i="11"/>
  <c r="M790" i="11"/>
  <c r="M791" i="11"/>
  <c r="M792" i="11"/>
  <c r="M793" i="11"/>
  <c r="M794" i="11"/>
  <c r="M795" i="11"/>
  <c r="M796" i="11"/>
  <c r="M797" i="11"/>
  <c r="M798" i="11"/>
  <c r="M799" i="11"/>
  <c r="M800" i="11"/>
  <c r="M801" i="11"/>
  <c r="M802" i="11"/>
  <c r="M803" i="11"/>
  <c r="M804" i="11"/>
  <c r="M805" i="11"/>
  <c r="M806" i="11"/>
  <c r="M807" i="11"/>
  <c r="M808" i="11"/>
  <c r="M809" i="11"/>
  <c r="M810" i="11"/>
  <c r="M811" i="11"/>
  <c r="M812" i="11"/>
  <c r="M813" i="11"/>
  <c r="M814" i="11"/>
  <c r="M815" i="11"/>
  <c r="M816" i="11"/>
  <c r="M817" i="11"/>
  <c r="M818" i="11"/>
  <c r="M819" i="11"/>
  <c r="M820" i="11"/>
  <c r="M821" i="11"/>
  <c r="M822" i="11"/>
  <c r="M823" i="11"/>
  <c r="M824" i="11"/>
  <c r="M825" i="11"/>
  <c r="M826" i="11"/>
  <c r="M827" i="11"/>
  <c r="M828" i="11"/>
  <c r="M829" i="11"/>
  <c r="M830" i="11"/>
  <c r="M831" i="11"/>
  <c r="M832" i="11"/>
  <c r="M833" i="11"/>
  <c r="M834" i="11"/>
  <c r="M835" i="11"/>
  <c r="M836" i="11"/>
  <c r="M837" i="11"/>
  <c r="M838" i="11"/>
  <c r="M839" i="11"/>
  <c r="M840" i="11"/>
  <c r="M841" i="11"/>
  <c r="M842" i="11"/>
  <c r="M843" i="11"/>
  <c r="M844" i="11"/>
  <c r="M845" i="11"/>
  <c r="M846" i="11"/>
  <c r="M847" i="11"/>
  <c r="M848" i="11"/>
  <c r="M849" i="11"/>
  <c r="M850" i="11"/>
  <c r="M851" i="11"/>
  <c r="M852" i="11"/>
  <c r="M853" i="11"/>
  <c r="M854" i="11"/>
  <c r="M855" i="11"/>
  <c r="M856" i="11"/>
  <c r="M857" i="11"/>
  <c r="M858" i="11"/>
  <c r="M859" i="11"/>
  <c r="M860" i="11"/>
  <c r="M861" i="11"/>
  <c r="M862" i="11"/>
  <c r="M863" i="11"/>
  <c r="M864" i="11"/>
  <c r="M865" i="11"/>
  <c r="M866" i="11"/>
  <c r="M867" i="11"/>
  <c r="M868" i="11"/>
  <c r="M869" i="11"/>
  <c r="M870" i="11"/>
  <c r="M871" i="11"/>
  <c r="M872" i="11"/>
  <c r="M873" i="11"/>
  <c r="M874" i="11"/>
  <c r="M875" i="11"/>
  <c r="M876" i="11"/>
  <c r="M877" i="11"/>
  <c r="M878" i="11"/>
  <c r="M879" i="11"/>
  <c r="M880" i="11"/>
  <c r="M881" i="11"/>
  <c r="M882" i="11"/>
  <c r="M883" i="11"/>
  <c r="M884" i="11"/>
  <c r="M885" i="11"/>
  <c r="M886" i="11"/>
  <c r="M887" i="11"/>
  <c r="M888" i="11"/>
  <c r="M889" i="11"/>
  <c r="M890" i="11"/>
  <c r="M891" i="11"/>
  <c r="M892" i="11"/>
  <c r="M893" i="11"/>
  <c r="M894" i="11"/>
  <c r="M895" i="11"/>
  <c r="M896" i="11"/>
  <c r="M897" i="11"/>
  <c r="M898" i="11"/>
  <c r="M899" i="11"/>
  <c r="M900" i="11"/>
  <c r="M901" i="11"/>
  <c r="M902" i="11"/>
  <c r="M903" i="11"/>
  <c r="M904" i="11"/>
  <c r="M905" i="11"/>
  <c r="M906" i="11"/>
  <c r="M907" i="11"/>
  <c r="M908" i="11"/>
  <c r="M909" i="11"/>
  <c r="M910" i="11"/>
  <c r="M911" i="11"/>
  <c r="M912" i="11"/>
  <c r="M913" i="11"/>
  <c r="M914" i="11"/>
  <c r="M915" i="11"/>
  <c r="M916" i="11"/>
  <c r="M917" i="11"/>
  <c r="M918" i="11"/>
  <c r="M919" i="11"/>
  <c r="M920" i="11"/>
  <c r="M921" i="11"/>
  <c r="M922" i="11"/>
  <c r="M923" i="11"/>
  <c r="M924" i="11"/>
  <c r="M925" i="11"/>
  <c r="M926" i="11"/>
  <c r="M927" i="11"/>
  <c r="M928" i="11"/>
  <c r="M929" i="11"/>
  <c r="M930" i="11"/>
  <c r="M931" i="11"/>
  <c r="M932" i="11"/>
  <c r="M933" i="11"/>
  <c r="M934" i="11"/>
  <c r="M935" i="11"/>
  <c r="M936" i="11"/>
  <c r="M937" i="11"/>
  <c r="M938" i="11"/>
  <c r="M939" i="11"/>
  <c r="M940" i="11"/>
  <c r="M941" i="11"/>
  <c r="M942" i="11"/>
  <c r="M943" i="11"/>
  <c r="M944" i="11"/>
  <c r="M945" i="11"/>
  <c r="M946" i="11"/>
  <c r="M947" i="11"/>
  <c r="M948" i="11"/>
  <c r="M949" i="11"/>
  <c r="M950" i="11"/>
  <c r="M951" i="11"/>
  <c r="M952" i="11"/>
  <c r="M953" i="11"/>
  <c r="M954" i="11"/>
  <c r="M955" i="11"/>
  <c r="M956" i="11"/>
  <c r="M957" i="11"/>
  <c r="M958" i="11"/>
  <c r="M959" i="11"/>
  <c r="M960" i="11"/>
  <c r="M961" i="11"/>
  <c r="M962" i="11"/>
  <c r="M963" i="11"/>
  <c r="M964" i="11"/>
  <c r="M965" i="11"/>
  <c r="M966" i="11"/>
  <c r="M967" i="11"/>
  <c r="M968" i="11"/>
  <c r="M969" i="11"/>
  <c r="M970" i="11"/>
  <c r="M971" i="11"/>
  <c r="M972" i="11"/>
  <c r="M973" i="11"/>
  <c r="M974" i="11"/>
  <c r="M975" i="11"/>
  <c r="M976" i="11"/>
  <c r="M977" i="11"/>
  <c r="M978" i="11"/>
  <c r="M979" i="11"/>
  <c r="M980" i="11"/>
  <c r="M981" i="11"/>
  <c r="M982" i="11"/>
  <c r="M983" i="11"/>
  <c r="M984" i="11"/>
  <c r="M985" i="11"/>
  <c r="M986" i="11"/>
  <c r="M987" i="11"/>
  <c r="M988" i="11"/>
  <c r="M989" i="11"/>
  <c r="M990" i="11"/>
  <c r="M991" i="11"/>
  <c r="M992" i="11"/>
  <c r="M993" i="11"/>
  <c r="M994" i="11"/>
  <c r="M995" i="11"/>
  <c r="M996" i="11"/>
  <c r="M997" i="11"/>
  <c r="M998" i="11"/>
  <c r="M999" i="11"/>
  <c r="M1000" i="11"/>
  <c r="M1001" i="11"/>
  <c r="M1002" i="11"/>
  <c r="M1003" i="11"/>
  <c r="M1004" i="11"/>
  <c r="M1005" i="11"/>
  <c r="M1006" i="11"/>
  <c r="M1007" i="11"/>
  <c r="M1008" i="11"/>
  <c r="M1009" i="11"/>
  <c r="M1010" i="11"/>
  <c r="M1011" i="11"/>
  <c r="M1012" i="11"/>
  <c r="M1013" i="11"/>
  <c r="M1014" i="11"/>
  <c r="M1015" i="11"/>
  <c r="M1016" i="11"/>
  <c r="M1017" i="11"/>
  <c r="M1018" i="11"/>
  <c r="M1019" i="11"/>
  <c r="M1020" i="11"/>
  <c r="M1021" i="11"/>
  <c r="M1022" i="11"/>
  <c r="M1023" i="11"/>
  <c r="M1024" i="11"/>
  <c r="M1025" i="11"/>
  <c r="M1026" i="11"/>
  <c r="M1027" i="11"/>
  <c r="M1028" i="11"/>
  <c r="M1029" i="11"/>
  <c r="M1030" i="11"/>
  <c r="M1031" i="11"/>
  <c r="M1032" i="11"/>
  <c r="M1033" i="11"/>
  <c r="M1034" i="11"/>
  <c r="M1035" i="11"/>
  <c r="M1036" i="11"/>
  <c r="M1037" i="11"/>
  <c r="M1038" i="11"/>
  <c r="M1039" i="11"/>
  <c r="M1040" i="11"/>
  <c r="M1041" i="11"/>
  <c r="M1042" i="11"/>
  <c r="M1043" i="11"/>
  <c r="M1044" i="11"/>
  <c r="M1045" i="11"/>
  <c r="M1046" i="11"/>
  <c r="M1047" i="11"/>
  <c r="M1048" i="11"/>
  <c r="M1049" i="11"/>
  <c r="M1050" i="11"/>
  <c r="M1051" i="11"/>
  <c r="M1052" i="11"/>
  <c r="M1053" i="11"/>
  <c r="M1054" i="11"/>
  <c r="M1055" i="11"/>
  <c r="M1056" i="11"/>
  <c r="M1057" i="11"/>
  <c r="M1058" i="11"/>
  <c r="M1059" i="11"/>
  <c r="M1060" i="11"/>
  <c r="M1061" i="11"/>
  <c r="M1062" i="11"/>
  <c r="M1063" i="11"/>
  <c r="M1064" i="11"/>
  <c r="M1065" i="11"/>
  <c r="M1066" i="11"/>
  <c r="M1067" i="11"/>
  <c r="M1068" i="11"/>
  <c r="M1069" i="11"/>
  <c r="M1070" i="11"/>
  <c r="M1071" i="11"/>
  <c r="M1072" i="11"/>
  <c r="M1073" i="11"/>
  <c r="M1074" i="11"/>
  <c r="M1075" i="11"/>
  <c r="M1076" i="11"/>
  <c r="M1077" i="11"/>
  <c r="M1078" i="11"/>
  <c r="M1079" i="11"/>
  <c r="M1080" i="11"/>
  <c r="M1081" i="11"/>
  <c r="M1082" i="11"/>
  <c r="M1083" i="11"/>
  <c r="M1084" i="11"/>
  <c r="M1085" i="11"/>
  <c r="M1086" i="11"/>
  <c r="M1087" i="11"/>
  <c r="M1088" i="11"/>
  <c r="M1089" i="11"/>
  <c r="M1090" i="11"/>
  <c r="M1091" i="11"/>
  <c r="M1092" i="11"/>
  <c r="M1093" i="11"/>
  <c r="M1094" i="11"/>
  <c r="M1095" i="11"/>
  <c r="M1096" i="11"/>
  <c r="M1097" i="11"/>
  <c r="M1098" i="11"/>
  <c r="M1099" i="11"/>
  <c r="M1100" i="11"/>
  <c r="M1101" i="11"/>
  <c r="M1102" i="11"/>
  <c r="M1103" i="11"/>
  <c r="M1104" i="11"/>
  <c r="M1105" i="11"/>
  <c r="M1106" i="11"/>
  <c r="M1107" i="11"/>
  <c r="M1108" i="11"/>
  <c r="M1109" i="11"/>
  <c r="M1110" i="11"/>
  <c r="M1111" i="11"/>
  <c r="M1112" i="11"/>
  <c r="M1113" i="11"/>
  <c r="M1114" i="11"/>
  <c r="M1115" i="11"/>
  <c r="M1116" i="11"/>
  <c r="M1117" i="11"/>
  <c r="M1118" i="11"/>
  <c r="M1119" i="11"/>
  <c r="M1120" i="11"/>
  <c r="M1121" i="11"/>
  <c r="M1122" i="11"/>
  <c r="M1123" i="11"/>
  <c r="M1124" i="11"/>
  <c r="M1125" i="11"/>
  <c r="M1126" i="11"/>
  <c r="M1127" i="11"/>
  <c r="M1128" i="11"/>
  <c r="M1129" i="11"/>
  <c r="M1130" i="11"/>
  <c r="M1131" i="11"/>
  <c r="M1132" i="11"/>
  <c r="M1133" i="11"/>
  <c r="M1134" i="11"/>
  <c r="M1135" i="11"/>
  <c r="M1136" i="11"/>
  <c r="M1137" i="11"/>
  <c r="M1138" i="11"/>
  <c r="M1139" i="11"/>
  <c r="M1140" i="11"/>
  <c r="M1141" i="11"/>
  <c r="M1142" i="11"/>
  <c r="M1143" i="11"/>
  <c r="M1144" i="11"/>
  <c r="M1145" i="11"/>
  <c r="M1146" i="11"/>
  <c r="M1147" i="11"/>
  <c r="M1148" i="11"/>
  <c r="M1149" i="11"/>
  <c r="M1150" i="11"/>
  <c r="M1151" i="11"/>
  <c r="M1152" i="11"/>
  <c r="M1153" i="11"/>
  <c r="M1154" i="11"/>
  <c r="M1155" i="11"/>
  <c r="M1156" i="11"/>
  <c r="M1157" i="11"/>
  <c r="M1158" i="11"/>
  <c r="M1159" i="11"/>
  <c r="M1160" i="11"/>
  <c r="M1161" i="11"/>
  <c r="M1162" i="11"/>
  <c r="M1163" i="11"/>
  <c r="M1164" i="11"/>
  <c r="M1165" i="11"/>
  <c r="M1166" i="11"/>
  <c r="M1167" i="11"/>
  <c r="M1168" i="11"/>
  <c r="M1169" i="11"/>
  <c r="M1170" i="11"/>
  <c r="M1171" i="11"/>
  <c r="M1172" i="11"/>
  <c r="M1173" i="11"/>
  <c r="M1174" i="11"/>
  <c r="M1175" i="11"/>
  <c r="M1176" i="11"/>
  <c r="M1177" i="11"/>
  <c r="M1178" i="11"/>
  <c r="M1179" i="11"/>
  <c r="M1180" i="11"/>
  <c r="M1181" i="11"/>
  <c r="M1182" i="11"/>
  <c r="M1183" i="11"/>
  <c r="M1184" i="11"/>
  <c r="M1185" i="11"/>
  <c r="M1186" i="11"/>
  <c r="M1187" i="11"/>
  <c r="M1188" i="11"/>
  <c r="M1189" i="11"/>
  <c r="M1190" i="11"/>
  <c r="M1191" i="11"/>
  <c r="M1192" i="11"/>
  <c r="M1193" i="11"/>
  <c r="M1194" i="11"/>
  <c r="M1195" i="11"/>
  <c r="M1196" i="11"/>
  <c r="M1197" i="11"/>
  <c r="M1198" i="11"/>
  <c r="M1199" i="11"/>
  <c r="M1200" i="11"/>
  <c r="M1201" i="11"/>
  <c r="M1202" i="11"/>
  <c r="M1203" i="11"/>
  <c r="M1204" i="11"/>
  <c r="M1205" i="11"/>
  <c r="M1206" i="11"/>
  <c r="M1207" i="11"/>
  <c r="M1208" i="11"/>
  <c r="M1209" i="11"/>
  <c r="M1210" i="11"/>
  <c r="M1211" i="11"/>
  <c r="M1212" i="11"/>
  <c r="M1213" i="11"/>
  <c r="M1214" i="11"/>
  <c r="M1215" i="11"/>
  <c r="M1216" i="11"/>
  <c r="M1217" i="11"/>
  <c r="M1218" i="11"/>
  <c r="M1219" i="11"/>
  <c r="M1220" i="11"/>
  <c r="M1221" i="11"/>
  <c r="M1222" i="11"/>
  <c r="M1223" i="11"/>
  <c r="M1224" i="11"/>
  <c r="M1225" i="11"/>
  <c r="M1226" i="11"/>
  <c r="M1227" i="11"/>
  <c r="M1228" i="11"/>
  <c r="M1229" i="11"/>
  <c r="M1230" i="11"/>
  <c r="M1231" i="11"/>
  <c r="M1232" i="11"/>
  <c r="M1233" i="11"/>
  <c r="M1234" i="11"/>
  <c r="M1235" i="11"/>
  <c r="M1236" i="11"/>
  <c r="M1237" i="11"/>
  <c r="M1238" i="11"/>
  <c r="M1239" i="11"/>
  <c r="M1240" i="11"/>
  <c r="M1241" i="11"/>
  <c r="M1242" i="11"/>
  <c r="M1243" i="11"/>
  <c r="M1244" i="11"/>
  <c r="M1245" i="11"/>
  <c r="M1246" i="11"/>
  <c r="M1247" i="11"/>
  <c r="M1248" i="11"/>
  <c r="M1249" i="11"/>
  <c r="M1250" i="11"/>
  <c r="M1251" i="11"/>
  <c r="M1252" i="11"/>
  <c r="M1253" i="11"/>
  <c r="M1254" i="11"/>
  <c r="M1255" i="11"/>
  <c r="M1256" i="11"/>
  <c r="M1257" i="11"/>
  <c r="M1258" i="11"/>
  <c r="M1259" i="11"/>
  <c r="M1260" i="11"/>
  <c r="M1261" i="11"/>
  <c r="M1262" i="11"/>
  <c r="M1263" i="11"/>
  <c r="M1264" i="11"/>
  <c r="M1265" i="11"/>
  <c r="M1266" i="11"/>
  <c r="M1267" i="11"/>
  <c r="M1268" i="11"/>
  <c r="M1269" i="11"/>
  <c r="M1270" i="11"/>
  <c r="M1271" i="11"/>
  <c r="M1272" i="11"/>
  <c r="M1273" i="11"/>
  <c r="M1274" i="11"/>
  <c r="M1275" i="11"/>
  <c r="M1276" i="11"/>
  <c r="M1277" i="11"/>
  <c r="M1278" i="11"/>
  <c r="M1279" i="11"/>
  <c r="M1280" i="11"/>
  <c r="M1281" i="11"/>
  <c r="M1282" i="11"/>
  <c r="M1283" i="11"/>
  <c r="M1284" i="11"/>
  <c r="M1285" i="11"/>
  <c r="M1286" i="11"/>
  <c r="M1287" i="11"/>
  <c r="M1288" i="11"/>
  <c r="M1289" i="11"/>
  <c r="M1290" i="11"/>
  <c r="M1291" i="11"/>
  <c r="M1292" i="11"/>
  <c r="M1293" i="11"/>
  <c r="M1294" i="11"/>
  <c r="M1295" i="11"/>
  <c r="M1296" i="11"/>
  <c r="M1297" i="11"/>
  <c r="M1298" i="11"/>
  <c r="M1299" i="11"/>
  <c r="M1300" i="11"/>
  <c r="M1301" i="11"/>
  <c r="M1302" i="11"/>
  <c r="M1303" i="11"/>
  <c r="M1304" i="11"/>
  <c r="M1305" i="11"/>
  <c r="M1306" i="11"/>
  <c r="M1307" i="11"/>
  <c r="M1308" i="11"/>
  <c r="M1309" i="11"/>
  <c r="M1310" i="11"/>
  <c r="M1311" i="11"/>
  <c r="M1312" i="11"/>
  <c r="M1313" i="11"/>
  <c r="M1314" i="11"/>
  <c r="M1315" i="11"/>
  <c r="M1316" i="11"/>
  <c r="M1317" i="11"/>
  <c r="M1318" i="11"/>
  <c r="M1319" i="11"/>
  <c r="M1320" i="11"/>
  <c r="M1321" i="11"/>
  <c r="M1322" i="11"/>
  <c r="M1323" i="11"/>
  <c r="M1324" i="11"/>
  <c r="M1325" i="11"/>
  <c r="M1326" i="11"/>
  <c r="M1327" i="11"/>
  <c r="M1328" i="11"/>
  <c r="M1329" i="11"/>
  <c r="M1330" i="11"/>
  <c r="M1331" i="11"/>
  <c r="M1332" i="11"/>
  <c r="M1333" i="11"/>
  <c r="M1334" i="11"/>
  <c r="M1335" i="11"/>
  <c r="M1336" i="11"/>
  <c r="M1337" i="11"/>
  <c r="M1338" i="11"/>
  <c r="M1339" i="11"/>
  <c r="M1340" i="11"/>
  <c r="M1341" i="11"/>
  <c r="M1342" i="11"/>
  <c r="M1343" i="11"/>
  <c r="M1344" i="11"/>
  <c r="M1345" i="11"/>
  <c r="M1346" i="11"/>
  <c r="M1347" i="11"/>
  <c r="M1348" i="11"/>
  <c r="M1349" i="11"/>
  <c r="M1350" i="11"/>
  <c r="M1351" i="11"/>
  <c r="M1352" i="11"/>
  <c r="M1353" i="11"/>
  <c r="M1354" i="11"/>
  <c r="M1355" i="11"/>
  <c r="M1356" i="11"/>
  <c r="M1357" i="11"/>
  <c r="M1358" i="11"/>
  <c r="M1359" i="11"/>
  <c r="M1360" i="11"/>
  <c r="M1361" i="11"/>
  <c r="M1362" i="11"/>
  <c r="M1363" i="11"/>
  <c r="M1364" i="11"/>
  <c r="M1365" i="11"/>
  <c r="M1366" i="11"/>
  <c r="M1367" i="11"/>
  <c r="M1368" i="11"/>
  <c r="M1369" i="11"/>
  <c r="M1370" i="11"/>
  <c r="M1371" i="11"/>
  <c r="M1372" i="11"/>
  <c r="M1373" i="11"/>
  <c r="M1374" i="11"/>
  <c r="M1375" i="11"/>
  <c r="M1376" i="11"/>
  <c r="M1377" i="11"/>
  <c r="M1378" i="11"/>
  <c r="M1379" i="11"/>
  <c r="M1380" i="11"/>
  <c r="M1381" i="11"/>
  <c r="M1382" i="11"/>
  <c r="M1383" i="11"/>
  <c r="M1384" i="11"/>
  <c r="M1385" i="11"/>
  <c r="M1386" i="11"/>
  <c r="M1387" i="11"/>
  <c r="M1388" i="11"/>
  <c r="M1389" i="11"/>
  <c r="M1390" i="11"/>
  <c r="M1391" i="11"/>
  <c r="M1392" i="11"/>
  <c r="M1393" i="11"/>
  <c r="M1394" i="11"/>
  <c r="M1395" i="11"/>
  <c r="M1396" i="11"/>
  <c r="M1397" i="11"/>
  <c r="M1398" i="11"/>
  <c r="M1399" i="11"/>
  <c r="M1400" i="11"/>
  <c r="M1401" i="11"/>
  <c r="M1402" i="11"/>
  <c r="M1403" i="11"/>
  <c r="M1404" i="11"/>
  <c r="M1405" i="11"/>
  <c r="M1406" i="11"/>
  <c r="M1407" i="11"/>
  <c r="M1408" i="11"/>
  <c r="M1409" i="11"/>
  <c r="M1410" i="11"/>
  <c r="M1411" i="11"/>
  <c r="M1412" i="11"/>
  <c r="M1413" i="11"/>
  <c r="M1414" i="11"/>
  <c r="M1415" i="11"/>
  <c r="M1416" i="11"/>
  <c r="M1417" i="11"/>
  <c r="M1418" i="11"/>
  <c r="M1419" i="11"/>
  <c r="M1420" i="11"/>
  <c r="M1421" i="11"/>
  <c r="M1422" i="11"/>
  <c r="M1423" i="11"/>
  <c r="M1424" i="11"/>
  <c r="M1425" i="11"/>
  <c r="M1426" i="11"/>
  <c r="M1427" i="11"/>
  <c r="M1428" i="11"/>
  <c r="M1429" i="11"/>
  <c r="M1430" i="11"/>
  <c r="M1431" i="11"/>
  <c r="M1432" i="11"/>
  <c r="M1433" i="11"/>
  <c r="M1434" i="11"/>
  <c r="M1435" i="11"/>
  <c r="M1436" i="11"/>
  <c r="M1437" i="11"/>
  <c r="M1438" i="11"/>
  <c r="M1439" i="11"/>
  <c r="M1440" i="11"/>
  <c r="M1441" i="11"/>
  <c r="M1442" i="11"/>
  <c r="M1443" i="11"/>
  <c r="M1444" i="11"/>
  <c r="M1445" i="11"/>
  <c r="M1446" i="11"/>
  <c r="M1447" i="11"/>
  <c r="M1448" i="11"/>
  <c r="M1449" i="11"/>
  <c r="M1450" i="11"/>
  <c r="M1451" i="11"/>
  <c r="M1452" i="11"/>
  <c r="M1453" i="11"/>
  <c r="M1454" i="11"/>
  <c r="M1455" i="11"/>
  <c r="M1456" i="11"/>
  <c r="M1457" i="11"/>
  <c r="M1458" i="11"/>
  <c r="M1459" i="11"/>
  <c r="M1460" i="11"/>
  <c r="M1461" i="11"/>
  <c r="M1462" i="11"/>
  <c r="M1463" i="11"/>
  <c r="M1464" i="11"/>
  <c r="M1465" i="11"/>
  <c r="M1466" i="11"/>
  <c r="M1467" i="11"/>
  <c r="M1468" i="11"/>
  <c r="M1469" i="11"/>
  <c r="M1470" i="11"/>
  <c r="M1471" i="11"/>
  <c r="M1472" i="11"/>
  <c r="M1473" i="11"/>
  <c r="M1474" i="11"/>
  <c r="M1475" i="11"/>
  <c r="M1476" i="11"/>
  <c r="M1477" i="11"/>
  <c r="M1478" i="11"/>
  <c r="M1479" i="11"/>
  <c r="M1480" i="11"/>
  <c r="M1481" i="11"/>
  <c r="M1482" i="11"/>
  <c r="M1483" i="11"/>
  <c r="M1484" i="11"/>
  <c r="M1485" i="11"/>
  <c r="M1486" i="11"/>
  <c r="M1487" i="11"/>
  <c r="M1488" i="11"/>
  <c r="M1489" i="11"/>
  <c r="M1490" i="11"/>
  <c r="M1491" i="11"/>
  <c r="M1492" i="11"/>
  <c r="M1493" i="11"/>
  <c r="M1494" i="11"/>
  <c r="M1495" i="11"/>
  <c r="M1496" i="11"/>
  <c r="M1497" i="11"/>
  <c r="M1498" i="11"/>
  <c r="M1499" i="11"/>
  <c r="M1500" i="11"/>
  <c r="M1501" i="11"/>
  <c r="M1502" i="11"/>
  <c r="M1503" i="11"/>
  <c r="M1504" i="11"/>
  <c r="M1505" i="11"/>
  <c r="M1506" i="11"/>
  <c r="M1507" i="11"/>
  <c r="M1508" i="11"/>
  <c r="M1509" i="11"/>
  <c r="M1510" i="11"/>
  <c r="M1511" i="11"/>
  <c r="M1512" i="11"/>
  <c r="M1513" i="11"/>
  <c r="M1514" i="11"/>
  <c r="M1515" i="11"/>
  <c r="M1516" i="11"/>
  <c r="M1517" i="11"/>
  <c r="M1518" i="11"/>
  <c r="M1519" i="11"/>
  <c r="M1520" i="11"/>
  <c r="M1521" i="11"/>
  <c r="M1522" i="11"/>
  <c r="M1523" i="11"/>
  <c r="M1524" i="11"/>
  <c r="M1525" i="11"/>
  <c r="M1526" i="11"/>
  <c r="M1527" i="11"/>
  <c r="M1528" i="11"/>
  <c r="M1529" i="11"/>
  <c r="M1530" i="11"/>
  <c r="M1531" i="11"/>
  <c r="M1532" i="11"/>
  <c r="M1533" i="11"/>
  <c r="M1534" i="11"/>
  <c r="M1535" i="11"/>
  <c r="M1536" i="11"/>
  <c r="M1537" i="11"/>
  <c r="M39" i="11"/>
  <c r="M38" i="11"/>
  <c r="K40" i="11"/>
  <c r="K41" i="11"/>
  <c r="K42" i="11"/>
  <c r="K43" i="11"/>
  <c r="K44" i="11"/>
  <c r="K45" i="11"/>
  <c r="K46" i="11"/>
  <c r="K47" i="11"/>
  <c r="K48" i="11"/>
  <c r="K49" i="11"/>
  <c r="K50" i="11"/>
  <c r="K51" i="11"/>
  <c r="K52" i="11"/>
  <c r="K53" i="11"/>
  <c r="K54" i="11"/>
  <c r="K55" i="11"/>
  <c r="K56" i="11"/>
  <c r="K57" i="11"/>
  <c r="K58" i="11"/>
  <c r="K59" i="11"/>
  <c r="K60" i="11"/>
  <c r="K61" i="11"/>
  <c r="K62" i="11"/>
  <c r="K63" i="11"/>
  <c r="K64" i="11"/>
  <c r="K65" i="11"/>
  <c r="K66" i="11"/>
  <c r="K67" i="11"/>
  <c r="K68" i="11"/>
  <c r="K69" i="11"/>
  <c r="K70" i="11"/>
  <c r="K71" i="11"/>
  <c r="K72" i="11"/>
  <c r="K73" i="11"/>
  <c r="K74" i="11"/>
  <c r="K75" i="11"/>
  <c r="K76" i="11"/>
  <c r="K77" i="11"/>
  <c r="K78" i="11"/>
  <c r="K79" i="11"/>
  <c r="K80" i="11"/>
  <c r="K81" i="11"/>
  <c r="K82" i="11"/>
  <c r="K83" i="11"/>
  <c r="K84" i="11"/>
  <c r="K85" i="11"/>
  <c r="K86" i="11"/>
  <c r="K87" i="11"/>
  <c r="K88" i="11"/>
  <c r="K89" i="11"/>
  <c r="K90" i="11"/>
  <c r="K91" i="11"/>
  <c r="K92" i="11"/>
  <c r="K93" i="11"/>
  <c r="K94" i="11"/>
  <c r="K95" i="11"/>
  <c r="K96" i="11"/>
  <c r="K97" i="11"/>
  <c r="K98" i="11"/>
  <c r="K99" i="11"/>
  <c r="K100" i="11"/>
  <c r="K101" i="11"/>
  <c r="K102" i="11"/>
  <c r="K103" i="11"/>
  <c r="K104" i="11"/>
  <c r="K105" i="11"/>
  <c r="K106" i="11"/>
  <c r="K107" i="11"/>
  <c r="K108" i="11"/>
  <c r="K109" i="11"/>
  <c r="K110" i="11"/>
  <c r="K111" i="11"/>
  <c r="K112" i="11"/>
  <c r="K113" i="11"/>
  <c r="K114" i="11"/>
  <c r="K115" i="11"/>
  <c r="K116" i="11"/>
  <c r="K117" i="11"/>
  <c r="K118" i="11"/>
  <c r="K119" i="11"/>
  <c r="K120" i="11"/>
  <c r="K121" i="11"/>
  <c r="K122" i="11"/>
  <c r="K123" i="11"/>
  <c r="K124" i="11"/>
  <c r="K125" i="11"/>
  <c r="K126" i="11"/>
  <c r="K127" i="11"/>
  <c r="K128" i="11"/>
  <c r="K129" i="11"/>
  <c r="K130" i="11"/>
  <c r="K131" i="11"/>
  <c r="K132" i="11"/>
  <c r="K133" i="11"/>
  <c r="K134" i="11"/>
  <c r="K135" i="11"/>
  <c r="K136" i="11"/>
  <c r="K137" i="11"/>
  <c r="K138" i="11"/>
  <c r="K139" i="11"/>
  <c r="K140" i="11"/>
  <c r="K141" i="11"/>
  <c r="K142" i="11"/>
  <c r="K143" i="11"/>
  <c r="K144" i="11"/>
  <c r="K145" i="11"/>
  <c r="K146" i="11"/>
  <c r="K147" i="11"/>
  <c r="K148" i="11"/>
  <c r="K149" i="11"/>
  <c r="K150" i="11"/>
  <c r="K151" i="11"/>
  <c r="K152" i="11"/>
  <c r="K153" i="11"/>
  <c r="K154" i="11"/>
  <c r="K155" i="11"/>
  <c r="K156" i="11"/>
  <c r="K157" i="11"/>
  <c r="K158" i="11"/>
  <c r="K159" i="11"/>
  <c r="K160" i="11"/>
  <c r="K161" i="11"/>
  <c r="K162" i="11"/>
  <c r="K163" i="11"/>
  <c r="K164" i="11"/>
  <c r="K165" i="11"/>
  <c r="K166" i="11"/>
  <c r="K167" i="11"/>
  <c r="K168" i="11"/>
  <c r="K169" i="11"/>
  <c r="K170" i="11"/>
  <c r="K171" i="11"/>
  <c r="K172" i="11"/>
  <c r="K173" i="11"/>
  <c r="K174" i="11"/>
  <c r="K175" i="11"/>
  <c r="K176" i="11"/>
  <c r="K177" i="11"/>
  <c r="K178" i="11"/>
  <c r="K179" i="11"/>
  <c r="K180" i="11"/>
  <c r="K181" i="11"/>
  <c r="K182" i="11"/>
  <c r="K183" i="11"/>
  <c r="K184" i="11"/>
  <c r="K185" i="11"/>
  <c r="K186" i="11"/>
  <c r="K187" i="11"/>
  <c r="K188" i="11"/>
  <c r="K189" i="11"/>
  <c r="K190" i="11"/>
  <c r="K191" i="11"/>
  <c r="K192" i="11"/>
  <c r="K193" i="11"/>
  <c r="K194" i="11"/>
  <c r="K195" i="11"/>
  <c r="K196" i="11"/>
  <c r="K197" i="11"/>
  <c r="K198" i="11"/>
  <c r="K199" i="11"/>
  <c r="K200" i="11"/>
  <c r="K201" i="11"/>
  <c r="K202" i="11"/>
  <c r="K203" i="11"/>
  <c r="K204" i="11"/>
  <c r="K205" i="11"/>
  <c r="K206" i="11"/>
  <c r="K207" i="11"/>
  <c r="K208" i="11"/>
  <c r="K209" i="11"/>
  <c r="K210" i="11"/>
  <c r="K211" i="11"/>
  <c r="K212" i="11"/>
  <c r="K213" i="11"/>
  <c r="K214" i="11"/>
  <c r="K215" i="11"/>
  <c r="K216" i="11"/>
  <c r="K217" i="11"/>
  <c r="K218" i="11"/>
  <c r="K219" i="11"/>
  <c r="K220" i="11"/>
  <c r="K221" i="11"/>
  <c r="K222" i="11"/>
  <c r="K223" i="11"/>
  <c r="K224" i="11"/>
  <c r="K225" i="11"/>
  <c r="K226" i="11"/>
  <c r="K227" i="11"/>
  <c r="K228" i="11"/>
  <c r="K229" i="11"/>
  <c r="K230" i="11"/>
  <c r="K231" i="11"/>
  <c r="K232" i="11"/>
  <c r="K233" i="11"/>
  <c r="K234" i="11"/>
  <c r="K235" i="11"/>
  <c r="K236" i="11"/>
  <c r="K237" i="11"/>
  <c r="K238" i="11"/>
  <c r="K239" i="11"/>
  <c r="K240" i="11"/>
  <c r="K241" i="11"/>
  <c r="K242" i="11"/>
  <c r="K243" i="11"/>
  <c r="K244" i="11"/>
  <c r="K245" i="11"/>
  <c r="K246" i="11"/>
  <c r="K247" i="11"/>
  <c r="K248" i="11"/>
  <c r="K249" i="11"/>
  <c r="K250" i="11"/>
  <c r="K251" i="11"/>
  <c r="K252" i="11"/>
  <c r="K253" i="11"/>
  <c r="K254" i="11"/>
  <c r="K255" i="11"/>
  <c r="K256" i="11"/>
  <c r="K257" i="11"/>
  <c r="K258" i="11"/>
  <c r="K259" i="11"/>
  <c r="K260" i="11"/>
  <c r="K261" i="11"/>
  <c r="K262" i="11"/>
  <c r="K263" i="11"/>
  <c r="K264" i="11"/>
  <c r="K265" i="11"/>
  <c r="K266" i="11"/>
  <c r="K267" i="11"/>
  <c r="K268" i="11"/>
  <c r="K269" i="11"/>
  <c r="K270" i="11"/>
  <c r="K271" i="11"/>
  <c r="K272" i="11"/>
  <c r="K273" i="11"/>
  <c r="K274" i="11"/>
  <c r="K275" i="11"/>
  <c r="K276" i="11"/>
  <c r="K277" i="11"/>
  <c r="K278" i="11"/>
  <c r="K279" i="11"/>
  <c r="K280" i="11"/>
  <c r="K281" i="11"/>
  <c r="K282" i="11"/>
  <c r="K283" i="11"/>
  <c r="K284" i="11"/>
  <c r="K285" i="11"/>
  <c r="K286" i="11"/>
  <c r="K287" i="11"/>
  <c r="K288" i="11"/>
  <c r="K289" i="11"/>
  <c r="K290" i="11"/>
  <c r="K291" i="11"/>
  <c r="K292" i="11"/>
  <c r="K293" i="11"/>
  <c r="K294" i="11"/>
  <c r="K295" i="11"/>
  <c r="K296" i="11"/>
  <c r="K297" i="11"/>
  <c r="K298" i="11"/>
  <c r="K299" i="11"/>
  <c r="K300" i="11"/>
  <c r="K301" i="11"/>
  <c r="K302" i="11"/>
  <c r="K303" i="11"/>
  <c r="K304" i="11"/>
  <c r="K305" i="11"/>
  <c r="K306" i="11"/>
  <c r="K307" i="11"/>
  <c r="K308" i="11"/>
  <c r="K309" i="11"/>
  <c r="K310" i="11"/>
  <c r="K311" i="11"/>
  <c r="K312" i="11"/>
  <c r="K313" i="11"/>
  <c r="K314" i="11"/>
  <c r="K315" i="11"/>
  <c r="K316" i="11"/>
  <c r="K317" i="11"/>
  <c r="K318" i="11"/>
  <c r="K319" i="11"/>
  <c r="K320" i="11"/>
  <c r="K321" i="11"/>
  <c r="K322" i="11"/>
  <c r="K323" i="11"/>
  <c r="K324" i="11"/>
  <c r="K325" i="11"/>
  <c r="K326" i="11"/>
  <c r="K327" i="11"/>
  <c r="K328" i="11"/>
  <c r="K329" i="11"/>
  <c r="K330" i="11"/>
  <c r="K331" i="11"/>
  <c r="K332" i="11"/>
  <c r="K333" i="11"/>
  <c r="K334" i="11"/>
  <c r="K335" i="11"/>
  <c r="K336" i="11"/>
  <c r="K337" i="11"/>
  <c r="K338" i="11"/>
  <c r="K339" i="11"/>
  <c r="K340" i="11"/>
  <c r="K341" i="11"/>
  <c r="K342" i="11"/>
  <c r="K343" i="11"/>
  <c r="K344" i="11"/>
  <c r="K345" i="11"/>
  <c r="K346" i="11"/>
  <c r="K347" i="11"/>
  <c r="K348" i="11"/>
  <c r="K349" i="11"/>
  <c r="K350" i="11"/>
  <c r="K351" i="11"/>
  <c r="K352" i="11"/>
  <c r="K353" i="11"/>
  <c r="K354" i="11"/>
  <c r="K355" i="11"/>
  <c r="K356" i="11"/>
  <c r="K357" i="11"/>
  <c r="K358" i="11"/>
  <c r="K359" i="11"/>
  <c r="K360" i="11"/>
  <c r="K361" i="11"/>
  <c r="K362" i="11"/>
  <c r="K363" i="11"/>
  <c r="K364" i="11"/>
  <c r="K365" i="11"/>
  <c r="K366" i="11"/>
  <c r="K367" i="11"/>
  <c r="K368" i="11"/>
  <c r="K369" i="11"/>
  <c r="K370" i="11"/>
  <c r="K371" i="11"/>
  <c r="K372" i="11"/>
  <c r="K373" i="11"/>
  <c r="K374" i="11"/>
  <c r="K375" i="11"/>
  <c r="K376" i="11"/>
  <c r="K377" i="11"/>
  <c r="K378" i="11"/>
  <c r="K379" i="11"/>
  <c r="K380" i="11"/>
  <c r="K381" i="11"/>
  <c r="K382" i="11"/>
  <c r="K383" i="11"/>
  <c r="K384" i="11"/>
  <c r="K385" i="11"/>
  <c r="K386" i="11"/>
  <c r="K387" i="11"/>
  <c r="K388" i="11"/>
  <c r="K389" i="11"/>
  <c r="K390" i="11"/>
  <c r="K391" i="11"/>
  <c r="K392" i="11"/>
  <c r="K393" i="11"/>
  <c r="K394" i="11"/>
  <c r="K395" i="11"/>
  <c r="K396" i="11"/>
  <c r="K397" i="11"/>
  <c r="K398" i="11"/>
  <c r="K399" i="11"/>
  <c r="K400" i="11"/>
  <c r="K401" i="11"/>
  <c r="K402" i="11"/>
  <c r="K403" i="11"/>
  <c r="K404" i="11"/>
  <c r="K405" i="11"/>
  <c r="K406" i="11"/>
  <c r="K407" i="11"/>
  <c r="K408" i="11"/>
  <c r="K409" i="11"/>
  <c r="K410" i="11"/>
  <c r="K411" i="11"/>
  <c r="K412" i="11"/>
  <c r="K413" i="11"/>
  <c r="K414" i="11"/>
  <c r="K415" i="11"/>
  <c r="K416" i="11"/>
  <c r="K417" i="11"/>
  <c r="K418" i="11"/>
  <c r="K419" i="11"/>
  <c r="K420" i="11"/>
  <c r="K421" i="11"/>
  <c r="K422" i="11"/>
  <c r="K423" i="11"/>
  <c r="K424" i="11"/>
  <c r="K425" i="11"/>
  <c r="K426" i="11"/>
  <c r="K427" i="11"/>
  <c r="K428" i="11"/>
  <c r="K429" i="11"/>
  <c r="K430" i="11"/>
  <c r="K431" i="11"/>
  <c r="K432" i="11"/>
  <c r="K433" i="11"/>
  <c r="K434" i="11"/>
  <c r="K435" i="11"/>
  <c r="K436" i="11"/>
  <c r="K437" i="11"/>
  <c r="K438" i="11"/>
  <c r="K439" i="11"/>
  <c r="K440" i="11"/>
  <c r="K441" i="11"/>
  <c r="K442" i="11"/>
  <c r="K443" i="11"/>
  <c r="K444" i="11"/>
  <c r="K445" i="11"/>
  <c r="K446" i="11"/>
  <c r="K447" i="11"/>
  <c r="K448" i="11"/>
  <c r="K449" i="11"/>
  <c r="K450" i="11"/>
  <c r="K451" i="11"/>
  <c r="K452" i="11"/>
  <c r="K453" i="11"/>
  <c r="K454" i="11"/>
  <c r="K455" i="11"/>
  <c r="K456" i="11"/>
  <c r="K457" i="11"/>
  <c r="K458" i="11"/>
  <c r="K459" i="11"/>
  <c r="K460" i="11"/>
  <c r="K461" i="11"/>
  <c r="K462" i="11"/>
  <c r="K463" i="11"/>
  <c r="K464" i="11"/>
  <c r="K465" i="11"/>
  <c r="K466" i="11"/>
  <c r="K467" i="11"/>
  <c r="K468" i="11"/>
  <c r="K469" i="11"/>
  <c r="K470" i="11"/>
  <c r="K471" i="11"/>
  <c r="K472" i="11"/>
  <c r="K473" i="11"/>
  <c r="K474" i="11"/>
  <c r="K475" i="11"/>
  <c r="K476" i="11"/>
  <c r="K477" i="11"/>
  <c r="K478" i="11"/>
  <c r="K479" i="11"/>
  <c r="K480" i="11"/>
  <c r="K481" i="11"/>
  <c r="K482" i="11"/>
  <c r="K483" i="11"/>
  <c r="K484" i="11"/>
  <c r="K485" i="11"/>
  <c r="K486" i="11"/>
  <c r="K487" i="11"/>
  <c r="K488" i="11"/>
  <c r="K489" i="11"/>
  <c r="K490" i="11"/>
  <c r="K491" i="11"/>
  <c r="K492" i="11"/>
  <c r="K493" i="11"/>
  <c r="K494" i="11"/>
  <c r="K495" i="11"/>
  <c r="K496" i="11"/>
  <c r="K497" i="11"/>
  <c r="K498" i="11"/>
  <c r="K499" i="11"/>
  <c r="K500" i="11"/>
  <c r="K501" i="11"/>
  <c r="K502" i="11"/>
  <c r="K503" i="11"/>
  <c r="K504" i="11"/>
  <c r="K505" i="11"/>
  <c r="K506" i="11"/>
  <c r="K507" i="11"/>
  <c r="K508" i="11"/>
  <c r="K509" i="11"/>
  <c r="K510" i="11"/>
  <c r="K511" i="11"/>
  <c r="K512" i="11"/>
  <c r="K513" i="11"/>
  <c r="K514" i="11"/>
  <c r="K515" i="11"/>
  <c r="K516" i="11"/>
  <c r="K517" i="11"/>
  <c r="K518" i="11"/>
  <c r="K519" i="11"/>
  <c r="K520" i="11"/>
  <c r="K521" i="11"/>
  <c r="K522" i="11"/>
  <c r="K523" i="11"/>
  <c r="K524" i="11"/>
  <c r="K525" i="11"/>
  <c r="K526" i="11"/>
  <c r="K527" i="11"/>
  <c r="K528" i="11"/>
  <c r="K529" i="11"/>
  <c r="K530" i="11"/>
  <c r="K531" i="11"/>
  <c r="K532" i="11"/>
  <c r="K533" i="11"/>
  <c r="K534" i="11"/>
  <c r="K535" i="11"/>
  <c r="K536" i="11"/>
  <c r="K537" i="11"/>
  <c r="K538" i="11"/>
  <c r="K539" i="11"/>
  <c r="K540" i="11"/>
  <c r="K541" i="11"/>
  <c r="K542" i="11"/>
  <c r="K543" i="11"/>
  <c r="K544" i="11"/>
  <c r="K545" i="11"/>
  <c r="K546" i="11"/>
  <c r="K547" i="11"/>
  <c r="K548" i="11"/>
  <c r="K549" i="11"/>
  <c r="K550" i="11"/>
  <c r="K551" i="11"/>
  <c r="K552" i="11"/>
  <c r="K553" i="11"/>
  <c r="K554" i="11"/>
  <c r="K555" i="11"/>
  <c r="K556" i="11"/>
  <c r="K557" i="11"/>
  <c r="K558" i="11"/>
  <c r="K559" i="11"/>
  <c r="K560" i="11"/>
  <c r="K561" i="11"/>
  <c r="K562" i="11"/>
  <c r="K563" i="11"/>
  <c r="K564" i="11"/>
  <c r="K565" i="11"/>
  <c r="K566" i="11"/>
  <c r="K567" i="11"/>
  <c r="K568" i="11"/>
  <c r="K569" i="11"/>
  <c r="K570" i="11"/>
  <c r="K571" i="11"/>
  <c r="K572" i="11"/>
  <c r="K573" i="11"/>
  <c r="K574" i="11"/>
  <c r="K575" i="11"/>
  <c r="K576" i="11"/>
  <c r="K577" i="11"/>
  <c r="K578" i="11"/>
  <c r="K579" i="11"/>
  <c r="K580" i="11"/>
  <c r="K581" i="11"/>
  <c r="K582" i="11"/>
  <c r="K583" i="11"/>
  <c r="K584" i="11"/>
  <c r="K585" i="11"/>
  <c r="K586" i="11"/>
  <c r="K587" i="11"/>
  <c r="K588" i="11"/>
  <c r="K589" i="11"/>
  <c r="K590" i="11"/>
  <c r="K591" i="11"/>
  <c r="K592" i="11"/>
  <c r="K593" i="11"/>
  <c r="K594" i="11"/>
  <c r="K595" i="11"/>
  <c r="K596" i="11"/>
  <c r="K597" i="11"/>
  <c r="K598" i="11"/>
  <c r="K599" i="11"/>
  <c r="K600" i="11"/>
  <c r="K601" i="11"/>
  <c r="K602" i="11"/>
  <c r="K603" i="11"/>
  <c r="K604" i="11"/>
  <c r="K605" i="11"/>
  <c r="K606" i="11"/>
  <c r="K607" i="11"/>
  <c r="K608" i="11"/>
  <c r="K609" i="11"/>
  <c r="K610" i="11"/>
  <c r="K611" i="11"/>
  <c r="K612" i="11"/>
  <c r="K613" i="11"/>
  <c r="K614" i="11"/>
  <c r="K615" i="11"/>
  <c r="K616" i="11"/>
  <c r="K617" i="11"/>
  <c r="K618" i="11"/>
  <c r="K619" i="11"/>
  <c r="K620" i="11"/>
  <c r="K621" i="11"/>
  <c r="K622" i="11"/>
  <c r="K623" i="11"/>
  <c r="K624" i="11"/>
  <c r="K625" i="11"/>
  <c r="K626" i="11"/>
  <c r="K627" i="11"/>
  <c r="K628" i="11"/>
  <c r="K629" i="11"/>
  <c r="K630" i="11"/>
  <c r="K631" i="11"/>
  <c r="K632" i="11"/>
  <c r="K633" i="11"/>
  <c r="K634" i="11"/>
  <c r="K635" i="11"/>
  <c r="K636" i="11"/>
  <c r="K637" i="11"/>
  <c r="K638" i="11"/>
  <c r="K639" i="11"/>
  <c r="K640" i="11"/>
  <c r="K641" i="11"/>
  <c r="K642" i="11"/>
  <c r="K643" i="11"/>
  <c r="K644" i="11"/>
  <c r="K645" i="11"/>
  <c r="K646" i="11"/>
  <c r="K647" i="11"/>
  <c r="K648" i="11"/>
  <c r="K649" i="11"/>
  <c r="K650" i="11"/>
  <c r="K651" i="11"/>
  <c r="K652" i="11"/>
  <c r="K653" i="11"/>
  <c r="K654" i="11"/>
  <c r="K655" i="11"/>
  <c r="K656" i="11"/>
  <c r="K657" i="11"/>
  <c r="K658" i="11"/>
  <c r="K659" i="11"/>
  <c r="K660" i="11"/>
  <c r="K661" i="11"/>
  <c r="K662" i="11"/>
  <c r="K663" i="11"/>
  <c r="K664" i="11"/>
  <c r="K665" i="11"/>
  <c r="K666" i="11"/>
  <c r="K667" i="11"/>
  <c r="K668" i="11"/>
  <c r="K669" i="11"/>
  <c r="K670" i="11"/>
  <c r="K671" i="11"/>
  <c r="K672" i="11"/>
  <c r="K673" i="11"/>
  <c r="K674" i="11"/>
  <c r="K675" i="11"/>
  <c r="K676" i="11"/>
  <c r="K677" i="11"/>
  <c r="K678" i="11"/>
  <c r="K679" i="11"/>
  <c r="K680" i="11"/>
  <c r="K681" i="11"/>
  <c r="K682" i="11"/>
  <c r="K683" i="11"/>
  <c r="K684" i="11"/>
  <c r="K685" i="11"/>
  <c r="K686" i="11"/>
  <c r="K687" i="11"/>
  <c r="K688" i="11"/>
  <c r="K689" i="11"/>
  <c r="K690" i="11"/>
  <c r="K691" i="11"/>
  <c r="K692" i="11"/>
  <c r="K693" i="11"/>
  <c r="K694" i="11"/>
  <c r="K695" i="11"/>
  <c r="K696" i="11"/>
  <c r="K697" i="11"/>
  <c r="K698" i="11"/>
  <c r="K699" i="11"/>
  <c r="K700" i="11"/>
  <c r="K701" i="11"/>
  <c r="K702" i="11"/>
  <c r="K703" i="11"/>
  <c r="K704" i="11"/>
  <c r="K705" i="11"/>
  <c r="K706" i="11"/>
  <c r="K707" i="11"/>
  <c r="K708" i="11"/>
  <c r="K709" i="11"/>
  <c r="K710" i="11"/>
  <c r="K711" i="11"/>
  <c r="K712" i="11"/>
  <c r="K713" i="11"/>
  <c r="K714" i="11"/>
  <c r="K715" i="11"/>
  <c r="K716" i="11"/>
  <c r="K717" i="11"/>
  <c r="K718" i="11"/>
  <c r="K719" i="11"/>
  <c r="K720" i="11"/>
  <c r="K721" i="11"/>
  <c r="K722" i="11"/>
  <c r="K723" i="11"/>
  <c r="K724" i="11"/>
  <c r="K725" i="11"/>
  <c r="K726" i="11"/>
  <c r="K727" i="11"/>
  <c r="K728" i="11"/>
  <c r="K729" i="11"/>
  <c r="K730" i="11"/>
  <c r="K731" i="11"/>
  <c r="K732" i="11"/>
  <c r="K733" i="11"/>
  <c r="K734" i="11"/>
  <c r="K735" i="11"/>
  <c r="K736" i="11"/>
  <c r="K737" i="11"/>
  <c r="K738" i="11"/>
  <c r="K739" i="11"/>
  <c r="K740" i="11"/>
  <c r="K741" i="11"/>
  <c r="K742" i="11"/>
  <c r="K743" i="11"/>
  <c r="K744" i="11"/>
  <c r="K745" i="11"/>
  <c r="K746" i="11"/>
  <c r="K747" i="11"/>
  <c r="K748" i="11"/>
  <c r="K749" i="11"/>
  <c r="K750" i="11"/>
  <c r="K751" i="11"/>
  <c r="K752" i="11"/>
  <c r="K753" i="11"/>
  <c r="K754" i="11"/>
  <c r="K755" i="11"/>
  <c r="K756" i="11"/>
  <c r="K757" i="11"/>
  <c r="K758" i="11"/>
  <c r="K759" i="11"/>
  <c r="K760" i="11"/>
  <c r="K761" i="11"/>
  <c r="K762" i="11"/>
  <c r="K763" i="11"/>
  <c r="K764" i="11"/>
  <c r="K765" i="11"/>
  <c r="K766" i="11"/>
  <c r="K767" i="11"/>
  <c r="K768" i="11"/>
  <c r="K769" i="11"/>
  <c r="K770" i="11"/>
  <c r="K771" i="11"/>
  <c r="K772" i="11"/>
  <c r="K773" i="11"/>
  <c r="K774" i="11"/>
  <c r="K775" i="11"/>
  <c r="K776" i="11"/>
  <c r="K777" i="11"/>
  <c r="K778" i="11"/>
  <c r="K779" i="11"/>
  <c r="K780" i="11"/>
  <c r="K781" i="11"/>
  <c r="K782" i="11"/>
  <c r="K783" i="11"/>
  <c r="K784" i="11"/>
  <c r="K785" i="11"/>
  <c r="K786" i="11"/>
  <c r="K787" i="11"/>
  <c r="K788" i="11"/>
  <c r="K789" i="11"/>
  <c r="K790" i="11"/>
  <c r="K791" i="11"/>
  <c r="K792" i="11"/>
  <c r="K793" i="11"/>
  <c r="K794" i="11"/>
  <c r="K795" i="11"/>
  <c r="K796" i="11"/>
  <c r="K797" i="11"/>
  <c r="K798" i="11"/>
  <c r="K799" i="11"/>
  <c r="K800" i="11"/>
  <c r="K801" i="11"/>
  <c r="K802" i="11"/>
  <c r="K803" i="11"/>
  <c r="K804" i="11"/>
  <c r="K805" i="11"/>
  <c r="K806" i="11"/>
  <c r="K807" i="11"/>
  <c r="K808" i="11"/>
  <c r="K809" i="11"/>
  <c r="K810" i="11"/>
  <c r="K811" i="11"/>
  <c r="K812" i="11"/>
  <c r="K813" i="11"/>
  <c r="K814" i="11"/>
  <c r="K815" i="11"/>
  <c r="K816" i="11"/>
  <c r="K817" i="11"/>
  <c r="K818" i="11"/>
  <c r="K819" i="11"/>
  <c r="K820" i="11"/>
  <c r="K821" i="11"/>
  <c r="K822" i="11"/>
  <c r="K823" i="11"/>
  <c r="K824" i="11"/>
  <c r="K825" i="11"/>
  <c r="K826" i="11"/>
  <c r="K827" i="11"/>
  <c r="K828" i="11"/>
  <c r="K829" i="11"/>
  <c r="K830" i="11"/>
  <c r="K831" i="11"/>
  <c r="K832" i="11"/>
  <c r="K833" i="11"/>
  <c r="K834" i="11"/>
  <c r="K835" i="11"/>
  <c r="K836" i="11"/>
  <c r="K837" i="11"/>
  <c r="K838" i="11"/>
  <c r="K839" i="11"/>
  <c r="K840" i="11"/>
  <c r="K841" i="11"/>
  <c r="K842" i="11"/>
  <c r="K843" i="11"/>
  <c r="K844" i="11"/>
  <c r="K845" i="11"/>
  <c r="K846" i="11"/>
  <c r="K847" i="11"/>
  <c r="K848" i="11"/>
  <c r="K849" i="11"/>
  <c r="K850" i="11"/>
  <c r="K851" i="11"/>
  <c r="K852" i="11"/>
  <c r="K853" i="11"/>
  <c r="K854" i="11"/>
  <c r="K855" i="11"/>
  <c r="K856" i="11"/>
  <c r="K857" i="11"/>
  <c r="K858" i="11"/>
  <c r="K859" i="11"/>
  <c r="K860" i="11"/>
  <c r="K861" i="11"/>
  <c r="K862" i="11"/>
  <c r="K863" i="11"/>
  <c r="K864" i="11"/>
  <c r="K865" i="11"/>
  <c r="K866" i="11"/>
  <c r="K867" i="11"/>
  <c r="K868" i="11"/>
  <c r="K869" i="11"/>
  <c r="K870" i="11"/>
  <c r="K871" i="11"/>
  <c r="K872" i="11"/>
  <c r="K873" i="11"/>
  <c r="K874" i="11"/>
  <c r="K875" i="11"/>
  <c r="K876" i="11"/>
  <c r="K877" i="11"/>
  <c r="K878" i="11"/>
  <c r="K879" i="11"/>
  <c r="K880" i="11"/>
  <c r="K881" i="11"/>
  <c r="K882" i="11"/>
  <c r="K883" i="11"/>
  <c r="K884" i="11"/>
  <c r="K885" i="11"/>
  <c r="K886" i="11"/>
  <c r="K887" i="11"/>
  <c r="K888" i="11"/>
  <c r="K889" i="11"/>
  <c r="K890" i="11"/>
  <c r="K891" i="11"/>
  <c r="K892" i="11"/>
  <c r="K893" i="11"/>
  <c r="K894" i="11"/>
  <c r="K895" i="11"/>
  <c r="K896" i="11"/>
  <c r="K897" i="11"/>
  <c r="K898" i="11"/>
  <c r="K899" i="11"/>
  <c r="K900" i="11"/>
  <c r="K901" i="11"/>
  <c r="K902" i="11"/>
  <c r="K903" i="11"/>
  <c r="K904" i="11"/>
  <c r="K905" i="11"/>
  <c r="K906" i="11"/>
  <c r="K907" i="11"/>
  <c r="K908" i="11"/>
  <c r="K909" i="11"/>
  <c r="K910" i="11"/>
  <c r="K911" i="11"/>
  <c r="K912" i="11"/>
  <c r="K913" i="11"/>
  <c r="K914" i="11"/>
  <c r="K915" i="11"/>
  <c r="K916" i="11"/>
  <c r="K917" i="11"/>
  <c r="K918" i="11"/>
  <c r="K919" i="11"/>
  <c r="K920" i="11"/>
  <c r="K921" i="11"/>
  <c r="K922" i="11"/>
  <c r="K923" i="11"/>
  <c r="K924" i="11"/>
  <c r="K925" i="11"/>
  <c r="K926" i="11"/>
  <c r="K927" i="11"/>
  <c r="K928" i="11"/>
  <c r="K929" i="11"/>
  <c r="K930" i="11"/>
  <c r="K931" i="11"/>
  <c r="K932" i="11"/>
  <c r="K933" i="11"/>
  <c r="K934" i="11"/>
  <c r="K935" i="11"/>
  <c r="K936" i="11"/>
  <c r="K937" i="11"/>
  <c r="K938" i="11"/>
  <c r="K939" i="11"/>
  <c r="K940" i="11"/>
  <c r="K941" i="11"/>
  <c r="K942" i="11"/>
  <c r="K943" i="11"/>
  <c r="K944" i="11"/>
  <c r="K945" i="11"/>
  <c r="K946" i="11"/>
  <c r="K947" i="11"/>
  <c r="K948" i="11"/>
  <c r="K949" i="11"/>
  <c r="K950" i="11"/>
  <c r="K951" i="11"/>
  <c r="K952" i="11"/>
  <c r="K953" i="11"/>
  <c r="K954" i="11"/>
  <c r="K955" i="11"/>
  <c r="K956" i="11"/>
  <c r="K957" i="11"/>
  <c r="K958" i="11"/>
  <c r="K959" i="11"/>
  <c r="K960" i="11"/>
  <c r="K961" i="11"/>
  <c r="K962" i="11"/>
  <c r="K963" i="11"/>
  <c r="K964" i="11"/>
  <c r="K965" i="11"/>
  <c r="K966" i="11"/>
  <c r="K967" i="11"/>
  <c r="K968" i="11"/>
  <c r="K969" i="11"/>
  <c r="K970" i="11"/>
  <c r="K971" i="11"/>
  <c r="K972" i="11"/>
  <c r="K973" i="11"/>
  <c r="K974" i="11"/>
  <c r="K975" i="11"/>
  <c r="K976" i="11"/>
  <c r="K977" i="11"/>
  <c r="K978" i="11"/>
  <c r="K979" i="11"/>
  <c r="K980" i="11"/>
  <c r="K981" i="11"/>
  <c r="K982" i="11"/>
  <c r="K983" i="11"/>
  <c r="K984" i="11"/>
  <c r="K985" i="11"/>
  <c r="K986" i="11"/>
  <c r="K987" i="11"/>
  <c r="K988" i="11"/>
  <c r="K989" i="11"/>
  <c r="K990" i="11"/>
  <c r="K991" i="11"/>
  <c r="K992" i="11"/>
  <c r="K993" i="11"/>
  <c r="K994" i="11"/>
  <c r="K995" i="11"/>
  <c r="K996" i="11"/>
  <c r="K997" i="11"/>
  <c r="K998" i="11"/>
  <c r="K999" i="11"/>
  <c r="K1000" i="11"/>
  <c r="K1001" i="11"/>
  <c r="K1002" i="11"/>
  <c r="K1003" i="11"/>
  <c r="K1004" i="11"/>
  <c r="K1005" i="11"/>
  <c r="K1006" i="11"/>
  <c r="K1007" i="11"/>
  <c r="K1008" i="11"/>
  <c r="K1009" i="11"/>
  <c r="K1010" i="11"/>
  <c r="K1011" i="11"/>
  <c r="K1012" i="11"/>
  <c r="K1013" i="11"/>
  <c r="K1014" i="11"/>
  <c r="K1015" i="11"/>
  <c r="K1016" i="11"/>
  <c r="K1017" i="11"/>
  <c r="K1018" i="11"/>
  <c r="K1019" i="11"/>
  <c r="K1020" i="11"/>
  <c r="K1021" i="11"/>
  <c r="K1022" i="11"/>
  <c r="K1023" i="11"/>
  <c r="K1024" i="11"/>
  <c r="K1025" i="11"/>
  <c r="K1026" i="11"/>
  <c r="K1027" i="11"/>
  <c r="K1028" i="11"/>
  <c r="K1029" i="11"/>
  <c r="K1030" i="11"/>
  <c r="K1031" i="11"/>
  <c r="K1032" i="11"/>
  <c r="K1033" i="11"/>
  <c r="K1034" i="11"/>
  <c r="K1035" i="11"/>
  <c r="K1036" i="11"/>
  <c r="K1037" i="11"/>
  <c r="K1038" i="11"/>
  <c r="K1039" i="11"/>
  <c r="K1040" i="11"/>
  <c r="K1041" i="11"/>
  <c r="K1042" i="11"/>
  <c r="K1043" i="11"/>
  <c r="K1044" i="11"/>
  <c r="K1045" i="11"/>
  <c r="K1046" i="11"/>
  <c r="K1047" i="11"/>
  <c r="K1048" i="11"/>
  <c r="K1049" i="11"/>
  <c r="K1050" i="11"/>
  <c r="K1051" i="11"/>
  <c r="K1052" i="11"/>
  <c r="K1053" i="11"/>
  <c r="K1054" i="11"/>
  <c r="K1055" i="11"/>
  <c r="K1056" i="11"/>
  <c r="K1057" i="11"/>
  <c r="K1058" i="11"/>
  <c r="K1059" i="11"/>
  <c r="K1060" i="11"/>
  <c r="K1061" i="11"/>
  <c r="K1062" i="11"/>
  <c r="K1063" i="11"/>
  <c r="K1064" i="11"/>
  <c r="K1065" i="11"/>
  <c r="K1066" i="11"/>
  <c r="K1067" i="11"/>
  <c r="K1068" i="11"/>
  <c r="K1069" i="11"/>
  <c r="K1070" i="11"/>
  <c r="K1071" i="11"/>
  <c r="K1072" i="11"/>
  <c r="K1073" i="11"/>
  <c r="K1074" i="11"/>
  <c r="K1075" i="11"/>
  <c r="K1076" i="11"/>
  <c r="K1077" i="11"/>
  <c r="K1078" i="11"/>
  <c r="K1079" i="11"/>
  <c r="K1080" i="11"/>
  <c r="K1081" i="11"/>
  <c r="K1082" i="11"/>
  <c r="K1083" i="11"/>
  <c r="K1084" i="11"/>
  <c r="K1085" i="11"/>
  <c r="K1086" i="11"/>
  <c r="K1087" i="11"/>
  <c r="K1088" i="11"/>
  <c r="K1089" i="11"/>
  <c r="K1090" i="11"/>
  <c r="K1091" i="11"/>
  <c r="K1092" i="11"/>
  <c r="K1093" i="11"/>
  <c r="K1094" i="11"/>
  <c r="K1095" i="11"/>
  <c r="K1096" i="11"/>
  <c r="K1097" i="11"/>
  <c r="K1098" i="11"/>
  <c r="K1099" i="11"/>
  <c r="K1100" i="11"/>
  <c r="K1101" i="11"/>
  <c r="K1102" i="11"/>
  <c r="K1103" i="11"/>
  <c r="K1104" i="11"/>
  <c r="K1105" i="11"/>
  <c r="K1106" i="11"/>
  <c r="K1107" i="11"/>
  <c r="K1108" i="11"/>
  <c r="K1109" i="11"/>
  <c r="K1110" i="11"/>
  <c r="K1111" i="11"/>
  <c r="K1112" i="11"/>
  <c r="K1113" i="11"/>
  <c r="K1114" i="11"/>
  <c r="K1115" i="11"/>
  <c r="K1116" i="11"/>
  <c r="K1117" i="11"/>
  <c r="K1118" i="11"/>
  <c r="K1119" i="11"/>
  <c r="K1120" i="11"/>
  <c r="K1121" i="11"/>
  <c r="K1122" i="11"/>
  <c r="K1123" i="11"/>
  <c r="K1124" i="11"/>
  <c r="K1125" i="11"/>
  <c r="K1126" i="11"/>
  <c r="K1127" i="11"/>
  <c r="K1128" i="11"/>
  <c r="K1129" i="11"/>
  <c r="K1130" i="11"/>
  <c r="K1131" i="11"/>
  <c r="K1132" i="11"/>
  <c r="K1133" i="11"/>
  <c r="K1134" i="11"/>
  <c r="K1135" i="11"/>
  <c r="K1136" i="11"/>
  <c r="K1137" i="11"/>
  <c r="K1138" i="11"/>
  <c r="K1139" i="11"/>
  <c r="K1140" i="11"/>
  <c r="K1141" i="11"/>
  <c r="K1142" i="11"/>
  <c r="K1143" i="11"/>
  <c r="K1144" i="11"/>
  <c r="K1145" i="11"/>
  <c r="K1146" i="11"/>
  <c r="K1147" i="11"/>
  <c r="K1148" i="11"/>
  <c r="K1149" i="11"/>
  <c r="K1150" i="11"/>
  <c r="K1151" i="11"/>
  <c r="K1152" i="11"/>
  <c r="K1153" i="11"/>
  <c r="K1154" i="11"/>
  <c r="K1155" i="11"/>
  <c r="K1156" i="11"/>
  <c r="K1157" i="11"/>
  <c r="K1158" i="11"/>
  <c r="K1159" i="11"/>
  <c r="K1160" i="11"/>
  <c r="K1161" i="11"/>
  <c r="K1162" i="11"/>
  <c r="K1163" i="11"/>
  <c r="K1164" i="11"/>
  <c r="K1165" i="11"/>
  <c r="K1166" i="11"/>
  <c r="K1167" i="11"/>
  <c r="K1168" i="11"/>
  <c r="K1169" i="11"/>
  <c r="K1170" i="11"/>
  <c r="K1171" i="11"/>
  <c r="K1172" i="11"/>
  <c r="K1173" i="11"/>
  <c r="K1174" i="11"/>
  <c r="K1175" i="11"/>
  <c r="K1176" i="11"/>
  <c r="K1177" i="11"/>
  <c r="K1178" i="11"/>
  <c r="K1179" i="11"/>
  <c r="K1180" i="11"/>
  <c r="K1181" i="11"/>
  <c r="K1182" i="11"/>
  <c r="K1183" i="11"/>
  <c r="K1184" i="11"/>
  <c r="K1185" i="11"/>
  <c r="K1186" i="11"/>
  <c r="K1187" i="11"/>
  <c r="K1188" i="11"/>
  <c r="K1189" i="11"/>
  <c r="K1190" i="11"/>
  <c r="K1191" i="11"/>
  <c r="K1192" i="11"/>
  <c r="K1193" i="11"/>
  <c r="K1194" i="11"/>
  <c r="K1195" i="11"/>
  <c r="K1196" i="11"/>
  <c r="K1197" i="11"/>
  <c r="K1198" i="11"/>
  <c r="K1199" i="11"/>
  <c r="K1200" i="11"/>
  <c r="K1201" i="11"/>
  <c r="K1202" i="11"/>
  <c r="K1203" i="11"/>
  <c r="K1204" i="11"/>
  <c r="K1205" i="11"/>
  <c r="K1206" i="11"/>
  <c r="K1207" i="11"/>
  <c r="K1208" i="11"/>
  <c r="K1209" i="11"/>
  <c r="K1210" i="11"/>
  <c r="K1211" i="11"/>
  <c r="K1212" i="11"/>
  <c r="K1213" i="11"/>
  <c r="K1214" i="11"/>
  <c r="K1215" i="11"/>
  <c r="K1216" i="11"/>
  <c r="K1217" i="11"/>
  <c r="K1218" i="11"/>
  <c r="K1219" i="11"/>
  <c r="K1220" i="11"/>
  <c r="K1221" i="11"/>
  <c r="K1222" i="11"/>
  <c r="K1223" i="11"/>
  <c r="K1224" i="11"/>
  <c r="K1225" i="11"/>
  <c r="K1226" i="11"/>
  <c r="K1227" i="11"/>
  <c r="K1228" i="11"/>
  <c r="K1229" i="11"/>
  <c r="K1230" i="11"/>
  <c r="K1231" i="11"/>
  <c r="K1232" i="11"/>
  <c r="K1233" i="11"/>
  <c r="K1234" i="11"/>
  <c r="K1235" i="11"/>
  <c r="K1236" i="11"/>
  <c r="K1237" i="11"/>
  <c r="K1238" i="11"/>
  <c r="K1239" i="11"/>
  <c r="K1240" i="11"/>
  <c r="K1241" i="11"/>
  <c r="K1242" i="11"/>
  <c r="K1243" i="11"/>
  <c r="K1244" i="11"/>
  <c r="K1245" i="11"/>
  <c r="K1246" i="11"/>
  <c r="K1247" i="11"/>
  <c r="K1248" i="11"/>
  <c r="K1249" i="11"/>
  <c r="K1250" i="11"/>
  <c r="K1251" i="11"/>
  <c r="K1252" i="11"/>
  <c r="K1253" i="11"/>
  <c r="K1254" i="11"/>
  <c r="K1255" i="11"/>
  <c r="K1256" i="11"/>
  <c r="K1257" i="11"/>
  <c r="K1258" i="11"/>
  <c r="K1259" i="11"/>
  <c r="K1260" i="11"/>
  <c r="K1261" i="11"/>
  <c r="K1262" i="11"/>
  <c r="K1263" i="11"/>
  <c r="K1264" i="11"/>
  <c r="K1265" i="11"/>
  <c r="K1266" i="11"/>
  <c r="K1267" i="11"/>
  <c r="K1268" i="11"/>
  <c r="K1269" i="11"/>
  <c r="K1270" i="11"/>
  <c r="K1271" i="11"/>
  <c r="K1272" i="11"/>
  <c r="K1273" i="11"/>
  <c r="K1274" i="11"/>
  <c r="K1275" i="11"/>
  <c r="K1276" i="11"/>
  <c r="K1277" i="11"/>
  <c r="K1278" i="11"/>
  <c r="K1279" i="11"/>
  <c r="K1280" i="11"/>
  <c r="K1281" i="11"/>
  <c r="K1282" i="11"/>
  <c r="K1283" i="11"/>
  <c r="K1284" i="11"/>
  <c r="K1285" i="11"/>
  <c r="K1286" i="11"/>
  <c r="K1287" i="11"/>
  <c r="K1288" i="11"/>
  <c r="K1289" i="11"/>
  <c r="K1290" i="11"/>
  <c r="K1291" i="11"/>
  <c r="K1292" i="11"/>
  <c r="K1293" i="11"/>
  <c r="K1294" i="11"/>
  <c r="K1295" i="11"/>
  <c r="K1296" i="11"/>
  <c r="K1297" i="11"/>
  <c r="K1298" i="11"/>
  <c r="K1299" i="11"/>
  <c r="K1300" i="11"/>
  <c r="K1301" i="11"/>
  <c r="K1302" i="11"/>
  <c r="K1303" i="11"/>
  <c r="K1304" i="11"/>
  <c r="K1305" i="11"/>
  <c r="K1306" i="11"/>
  <c r="K1307" i="11"/>
  <c r="K1308" i="11"/>
  <c r="K1309" i="11"/>
  <c r="K1310" i="11"/>
  <c r="K1311" i="11"/>
  <c r="K1312" i="11"/>
  <c r="K1313" i="11"/>
  <c r="K1314" i="11"/>
  <c r="K1315" i="11"/>
  <c r="K1316" i="11"/>
  <c r="K1317" i="11"/>
  <c r="K1318" i="11"/>
  <c r="K1319" i="11"/>
  <c r="K1320" i="11"/>
  <c r="K1321" i="11"/>
  <c r="K1322" i="11"/>
  <c r="K1323" i="11"/>
  <c r="K1324" i="11"/>
  <c r="K1325" i="11"/>
  <c r="K1326" i="11"/>
  <c r="K1327" i="11"/>
  <c r="K1328" i="11"/>
  <c r="K1329" i="11"/>
  <c r="K1330" i="11"/>
  <c r="K1331" i="11"/>
  <c r="K1332" i="11"/>
  <c r="K1333" i="11"/>
  <c r="K1334" i="11"/>
  <c r="K1335" i="11"/>
  <c r="K1336" i="11"/>
  <c r="K1337" i="11"/>
  <c r="K1338" i="11"/>
  <c r="K1339" i="11"/>
  <c r="K1340" i="11"/>
  <c r="K1341" i="11"/>
  <c r="K1342" i="11"/>
  <c r="K1343" i="11"/>
  <c r="K1344" i="11"/>
  <c r="K1345" i="11"/>
  <c r="K1346" i="11"/>
  <c r="K1347" i="11"/>
  <c r="K1348" i="11"/>
  <c r="K1349" i="11"/>
  <c r="K1350" i="11"/>
  <c r="K1351" i="11"/>
  <c r="K1352" i="11"/>
  <c r="K1353" i="11"/>
  <c r="K1354" i="11"/>
  <c r="K1355" i="11"/>
  <c r="K1356" i="11"/>
  <c r="K1357" i="11"/>
  <c r="K1358" i="11"/>
  <c r="K1359" i="11"/>
  <c r="K1360" i="11"/>
  <c r="K1361" i="11"/>
  <c r="K1362" i="11"/>
  <c r="K1363" i="11"/>
  <c r="K1364" i="11"/>
  <c r="K1365" i="11"/>
  <c r="K1366" i="11"/>
  <c r="K1367" i="11"/>
  <c r="K1368" i="11"/>
  <c r="K1369" i="11"/>
  <c r="K1370" i="11"/>
  <c r="K1371" i="11"/>
  <c r="K1372" i="11"/>
  <c r="K1373" i="11"/>
  <c r="K1374" i="11"/>
  <c r="K1375" i="11"/>
  <c r="K1376" i="11"/>
  <c r="K1377" i="11"/>
  <c r="K1378" i="11"/>
  <c r="K1379" i="11"/>
  <c r="K1380" i="11"/>
  <c r="K1381" i="11"/>
  <c r="K1382" i="11"/>
  <c r="K1383" i="11"/>
  <c r="K1384" i="11"/>
  <c r="K1385" i="11"/>
  <c r="K1386" i="11"/>
  <c r="K1387" i="11"/>
  <c r="K1388" i="11"/>
  <c r="K1389" i="11"/>
  <c r="K1390" i="11"/>
  <c r="K1391" i="11"/>
  <c r="K1392" i="11"/>
  <c r="K1393" i="11"/>
  <c r="K1394" i="11"/>
  <c r="K1395" i="11"/>
  <c r="K1396" i="11"/>
  <c r="K1397" i="11"/>
  <c r="K1398" i="11"/>
  <c r="K1399" i="11"/>
  <c r="K1400" i="11"/>
  <c r="K1401" i="11"/>
  <c r="K1402" i="11"/>
  <c r="K1403" i="11"/>
  <c r="K1404" i="11"/>
  <c r="K1405" i="11"/>
  <c r="K1406" i="11"/>
  <c r="K1407" i="11"/>
  <c r="K1408" i="11"/>
  <c r="K1409" i="11"/>
  <c r="K1410" i="11"/>
  <c r="K1411" i="11"/>
  <c r="K1412" i="11"/>
  <c r="K1413" i="11"/>
  <c r="K1414" i="11"/>
  <c r="K1415" i="11"/>
  <c r="K1416" i="11"/>
  <c r="K1417" i="11"/>
  <c r="K1418" i="11"/>
  <c r="K1419" i="11"/>
  <c r="K1420" i="11"/>
  <c r="K1421" i="11"/>
  <c r="K1422" i="11"/>
  <c r="K1423" i="11"/>
  <c r="K1424" i="11"/>
  <c r="K1425" i="11"/>
  <c r="K1426" i="11"/>
  <c r="K1427" i="11"/>
  <c r="K1428" i="11"/>
  <c r="K1429" i="11"/>
  <c r="K1430" i="11"/>
  <c r="K1431" i="11"/>
  <c r="K1432" i="11"/>
  <c r="K1433" i="11"/>
  <c r="K1434" i="11"/>
  <c r="K1435" i="11"/>
  <c r="K1436" i="11"/>
  <c r="K1437" i="11"/>
  <c r="K1438" i="11"/>
  <c r="K1439" i="11"/>
  <c r="K1440" i="11"/>
  <c r="K1441" i="11"/>
  <c r="K1442" i="11"/>
  <c r="K1443" i="11"/>
  <c r="K1444" i="11"/>
  <c r="K1445" i="11"/>
  <c r="K1446" i="11"/>
  <c r="K1447" i="11"/>
  <c r="K1448" i="11"/>
  <c r="K1449" i="11"/>
  <c r="K1450" i="11"/>
  <c r="K1451" i="11"/>
  <c r="K1452" i="11"/>
  <c r="K1453" i="11"/>
  <c r="K1454" i="11"/>
  <c r="K1455" i="11"/>
  <c r="K1456" i="11"/>
  <c r="K1457" i="11"/>
  <c r="K1458" i="11"/>
  <c r="K1459" i="11"/>
  <c r="K1460" i="11"/>
  <c r="K1461" i="11"/>
  <c r="K1462" i="11"/>
  <c r="K1463" i="11"/>
  <c r="K1464" i="11"/>
  <c r="K1465" i="11"/>
  <c r="K1466" i="11"/>
  <c r="K1467" i="11"/>
  <c r="K1468" i="11"/>
  <c r="K1469" i="11"/>
  <c r="K1470" i="11"/>
  <c r="K1471" i="11"/>
  <c r="K1472" i="11"/>
  <c r="K1473" i="11"/>
  <c r="K1474" i="11"/>
  <c r="K1475" i="11"/>
  <c r="K1476" i="11"/>
  <c r="K1477" i="11"/>
  <c r="K1478" i="11"/>
  <c r="K1479" i="11"/>
  <c r="K1480" i="11"/>
  <c r="K1481" i="11"/>
  <c r="K1482" i="11"/>
  <c r="K1483" i="11"/>
  <c r="K1484" i="11"/>
  <c r="K1485" i="11"/>
  <c r="K1486" i="11"/>
  <c r="K1487" i="11"/>
  <c r="K1488" i="11"/>
  <c r="K1489" i="11"/>
  <c r="K1490" i="11"/>
  <c r="K1491" i="11"/>
  <c r="K1492" i="11"/>
  <c r="K1493" i="11"/>
  <c r="K1494" i="11"/>
  <c r="K1495" i="11"/>
  <c r="K1496" i="11"/>
  <c r="K1497" i="11"/>
  <c r="K1498" i="11"/>
  <c r="K1499" i="11"/>
  <c r="K1500" i="11"/>
  <c r="K1501" i="11"/>
  <c r="K1502" i="11"/>
  <c r="K1503" i="11"/>
  <c r="K1504" i="11"/>
  <c r="K1505" i="11"/>
  <c r="K1506" i="11"/>
  <c r="K1507" i="11"/>
  <c r="K1508" i="11"/>
  <c r="K1509" i="11"/>
  <c r="K1510" i="11"/>
  <c r="K1511" i="11"/>
  <c r="K1512" i="11"/>
  <c r="K1513" i="11"/>
  <c r="K1514" i="11"/>
  <c r="K1515" i="11"/>
  <c r="K1516" i="11"/>
  <c r="K1517" i="11"/>
  <c r="K1518" i="11"/>
  <c r="K1519" i="11"/>
  <c r="K1520" i="11"/>
  <c r="K1521" i="11"/>
  <c r="K1522" i="11"/>
  <c r="K1523" i="11"/>
  <c r="K1524" i="11"/>
  <c r="K1525" i="11"/>
  <c r="K1526" i="11"/>
  <c r="K1527" i="11"/>
  <c r="K1528" i="11"/>
  <c r="K1529" i="11"/>
  <c r="K1530" i="11"/>
  <c r="K1531" i="11"/>
  <c r="K1532" i="11"/>
  <c r="K1533" i="11"/>
  <c r="K1534" i="11"/>
  <c r="K1535" i="11"/>
  <c r="K1536" i="11"/>
  <c r="K1537" i="11"/>
  <c r="K39" i="11"/>
  <c r="K38" i="11"/>
  <c r="J39" i="11"/>
  <c r="J40" i="11"/>
  <c r="L40" i="11" s="1"/>
  <c r="J41" i="11"/>
  <c r="L41" i="11" s="1"/>
  <c r="J42" i="11"/>
  <c r="L42" i="11" s="1"/>
  <c r="J43" i="11"/>
  <c r="L43" i="11" s="1"/>
  <c r="J44" i="11"/>
  <c r="J45" i="11"/>
  <c r="L45" i="11" s="1"/>
  <c r="J46" i="11"/>
  <c r="L46" i="11" s="1"/>
  <c r="J47" i="11"/>
  <c r="L47" i="11" s="1"/>
  <c r="J48" i="11"/>
  <c r="J49" i="11"/>
  <c r="L49" i="11" s="1"/>
  <c r="J50" i="11"/>
  <c r="L50" i="11" s="1"/>
  <c r="J51" i="11"/>
  <c r="L51" i="11" s="1"/>
  <c r="J52" i="11"/>
  <c r="J53" i="11"/>
  <c r="L53" i="11" s="1"/>
  <c r="J54" i="11"/>
  <c r="L54" i="11" s="1"/>
  <c r="J55" i="11"/>
  <c r="L55" i="11" s="1"/>
  <c r="J56" i="11"/>
  <c r="J57" i="11"/>
  <c r="L57" i="11" s="1"/>
  <c r="J58" i="11"/>
  <c r="L58" i="11" s="1"/>
  <c r="J59" i="11"/>
  <c r="L59" i="11" s="1"/>
  <c r="J60" i="11"/>
  <c r="J61" i="11"/>
  <c r="L61" i="11" s="1"/>
  <c r="J62" i="11"/>
  <c r="L62" i="11" s="1"/>
  <c r="J63" i="11"/>
  <c r="L63" i="11" s="1"/>
  <c r="J64" i="11"/>
  <c r="J65" i="11"/>
  <c r="L65" i="11" s="1"/>
  <c r="J66" i="11"/>
  <c r="L66" i="11" s="1"/>
  <c r="J67" i="11"/>
  <c r="L67" i="11" s="1"/>
  <c r="J68" i="11"/>
  <c r="J69" i="11"/>
  <c r="L69" i="11" s="1"/>
  <c r="J70" i="11"/>
  <c r="L70" i="11" s="1"/>
  <c r="J71" i="11"/>
  <c r="L71" i="11" s="1"/>
  <c r="J72" i="11"/>
  <c r="J73" i="11"/>
  <c r="L73" i="11" s="1"/>
  <c r="J74" i="11"/>
  <c r="L74" i="11" s="1"/>
  <c r="J75" i="11"/>
  <c r="L75" i="11" s="1"/>
  <c r="J76" i="11"/>
  <c r="J77" i="11"/>
  <c r="L77" i="11" s="1"/>
  <c r="J78" i="11"/>
  <c r="L78" i="11" s="1"/>
  <c r="J79" i="11"/>
  <c r="L79" i="11" s="1"/>
  <c r="J80" i="11"/>
  <c r="J81" i="11"/>
  <c r="L81" i="11" s="1"/>
  <c r="J82" i="11"/>
  <c r="L82" i="11" s="1"/>
  <c r="J83" i="11"/>
  <c r="L83" i="11" s="1"/>
  <c r="J84" i="11"/>
  <c r="J85" i="11"/>
  <c r="L85" i="11" s="1"/>
  <c r="J86" i="11"/>
  <c r="L86" i="11" s="1"/>
  <c r="J87" i="11"/>
  <c r="L87" i="11" s="1"/>
  <c r="J88" i="11"/>
  <c r="J89" i="11"/>
  <c r="L89" i="11" s="1"/>
  <c r="J90" i="11"/>
  <c r="L90" i="11" s="1"/>
  <c r="J91" i="11"/>
  <c r="L91" i="11" s="1"/>
  <c r="J92" i="11"/>
  <c r="J93" i="11"/>
  <c r="L93" i="11" s="1"/>
  <c r="J94" i="11"/>
  <c r="L94" i="11" s="1"/>
  <c r="J95" i="11"/>
  <c r="L95" i="11" s="1"/>
  <c r="J96" i="11"/>
  <c r="J97" i="11"/>
  <c r="L97" i="11" s="1"/>
  <c r="J98" i="11"/>
  <c r="L98" i="11" s="1"/>
  <c r="J99" i="11"/>
  <c r="L99" i="11" s="1"/>
  <c r="J100" i="11"/>
  <c r="J101" i="11"/>
  <c r="L101" i="11" s="1"/>
  <c r="J102" i="11"/>
  <c r="L102" i="11" s="1"/>
  <c r="J103" i="11"/>
  <c r="L103" i="11" s="1"/>
  <c r="J104" i="11"/>
  <c r="J105" i="11"/>
  <c r="L105" i="11" s="1"/>
  <c r="J106" i="11"/>
  <c r="L106" i="11" s="1"/>
  <c r="J107" i="11"/>
  <c r="L107" i="11" s="1"/>
  <c r="J108" i="11"/>
  <c r="J109" i="11"/>
  <c r="L109" i="11" s="1"/>
  <c r="J110" i="11"/>
  <c r="L110" i="11" s="1"/>
  <c r="J111" i="11"/>
  <c r="L111" i="11" s="1"/>
  <c r="J112" i="11"/>
  <c r="J113" i="11"/>
  <c r="L113" i="11" s="1"/>
  <c r="J114" i="11"/>
  <c r="L114" i="11" s="1"/>
  <c r="J115" i="11"/>
  <c r="L115" i="11" s="1"/>
  <c r="J116" i="11"/>
  <c r="J117" i="11"/>
  <c r="L117" i="11" s="1"/>
  <c r="J118" i="11"/>
  <c r="L118" i="11" s="1"/>
  <c r="J119" i="11"/>
  <c r="L119" i="11" s="1"/>
  <c r="J120" i="11"/>
  <c r="J121" i="11"/>
  <c r="L121" i="11" s="1"/>
  <c r="J122" i="11"/>
  <c r="L122" i="11" s="1"/>
  <c r="J123" i="11"/>
  <c r="L123" i="11" s="1"/>
  <c r="J124" i="11"/>
  <c r="J125" i="11"/>
  <c r="L125" i="11" s="1"/>
  <c r="J126" i="11"/>
  <c r="L126" i="11" s="1"/>
  <c r="J127" i="11"/>
  <c r="L127" i="11" s="1"/>
  <c r="J128" i="11"/>
  <c r="J129" i="11"/>
  <c r="L129" i="11" s="1"/>
  <c r="J130" i="11"/>
  <c r="L130" i="11" s="1"/>
  <c r="J131" i="11"/>
  <c r="L131" i="11" s="1"/>
  <c r="J132" i="11"/>
  <c r="J133" i="11"/>
  <c r="L133" i="11" s="1"/>
  <c r="J134" i="11"/>
  <c r="L134" i="11" s="1"/>
  <c r="J135" i="11"/>
  <c r="L135" i="11" s="1"/>
  <c r="J136" i="11"/>
  <c r="J137" i="11"/>
  <c r="L137" i="11" s="1"/>
  <c r="J138" i="11"/>
  <c r="L138" i="11" s="1"/>
  <c r="J139" i="11"/>
  <c r="L139" i="11" s="1"/>
  <c r="J140" i="11"/>
  <c r="J141" i="11"/>
  <c r="L141" i="11" s="1"/>
  <c r="J142" i="11"/>
  <c r="L142" i="11" s="1"/>
  <c r="J143" i="11"/>
  <c r="L143" i="11" s="1"/>
  <c r="J144" i="11"/>
  <c r="J145" i="11"/>
  <c r="L145" i="11" s="1"/>
  <c r="J146" i="11"/>
  <c r="L146" i="11" s="1"/>
  <c r="J147" i="11"/>
  <c r="L147" i="11" s="1"/>
  <c r="J148" i="11"/>
  <c r="J149" i="11"/>
  <c r="L149" i="11" s="1"/>
  <c r="J150" i="11"/>
  <c r="L150" i="11" s="1"/>
  <c r="J151" i="11"/>
  <c r="L151" i="11" s="1"/>
  <c r="J152" i="11"/>
  <c r="J153" i="11"/>
  <c r="L153" i="11" s="1"/>
  <c r="J154" i="11"/>
  <c r="L154" i="11" s="1"/>
  <c r="J155" i="11"/>
  <c r="L155" i="11" s="1"/>
  <c r="J156" i="11"/>
  <c r="J157" i="11"/>
  <c r="L157" i="11" s="1"/>
  <c r="J158" i="11"/>
  <c r="L158" i="11" s="1"/>
  <c r="J159" i="11"/>
  <c r="L159" i="11" s="1"/>
  <c r="J160" i="11"/>
  <c r="J161" i="11"/>
  <c r="L161" i="11" s="1"/>
  <c r="J162" i="11"/>
  <c r="L162" i="11" s="1"/>
  <c r="J163" i="11"/>
  <c r="L163" i="11" s="1"/>
  <c r="J164" i="11"/>
  <c r="J165" i="11"/>
  <c r="L165" i="11" s="1"/>
  <c r="J166" i="11"/>
  <c r="L166" i="11" s="1"/>
  <c r="J167" i="11"/>
  <c r="L167" i="11" s="1"/>
  <c r="J168" i="11"/>
  <c r="J169" i="11"/>
  <c r="L169" i="11" s="1"/>
  <c r="J170" i="11"/>
  <c r="L170" i="11" s="1"/>
  <c r="J171" i="11"/>
  <c r="L171" i="11" s="1"/>
  <c r="J172" i="11"/>
  <c r="J173" i="11"/>
  <c r="L173" i="11" s="1"/>
  <c r="J174" i="11"/>
  <c r="L174" i="11" s="1"/>
  <c r="J175" i="11"/>
  <c r="L175" i="11" s="1"/>
  <c r="J176" i="11"/>
  <c r="J177" i="11"/>
  <c r="L177" i="11" s="1"/>
  <c r="J178" i="11"/>
  <c r="L178" i="11" s="1"/>
  <c r="J179" i="11"/>
  <c r="L179" i="11" s="1"/>
  <c r="J180" i="11"/>
  <c r="J181" i="11"/>
  <c r="L181" i="11" s="1"/>
  <c r="J182" i="11"/>
  <c r="L182" i="11" s="1"/>
  <c r="J183" i="11"/>
  <c r="L183" i="11" s="1"/>
  <c r="J184" i="11"/>
  <c r="J185" i="11"/>
  <c r="L185" i="11" s="1"/>
  <c r="J186" i="11"/>
  <c r="L186" i="11" s="1"/>
  <c r="J187" i="11"/>
  <c r="L187" i="11" s="1"/>
  <c r="J188" i="11"/>
  <c r="J189" i="11"/>
  <c r="L189" i="11" s="1"/>
  <c r="J190" i="11"/>
  <c r="L190" i="11" s="1"/>
  <c r="J191" i="11"/>
  <c r="L191" i="11" s="1"/>
  <c r="J192" i="11"/>
  <c r="J193" i="11"/>
  <c r="L193" i="11" s="1"/>
  <c r="J194" i="11"/>
  <c r="L194" i="11" s="1"/>
  <c r="J195" i="11"/>
  <c r="L195" i="11" s="1"/>
  <c r="J196" i="11"/>
  <c r="J197" i="11"/>
  <c r="L197" i="11" s="1"/>
  <c r="J198" i="11"/>
  <c r="L198" i="11" s="1"/>
  <c r="J199" i="11"/>
  <c r="L199" i="11" s="1"/>
  <c r="J200" i="11"/>
  <c r="J201" i="11"/>
  <c r="L201" i="11" s="1"/>
  <c r="J202" i="11"/>
  <c r="L202" i="11" s="1"/>
  <c r="J203" i="11"/>
  <c r="L203" i="11" s="1"/>
  <c r="J204" i="11"/>
  <c r="J205" i="11"/>
  <c r="L205" i="11" s="1"/>
  <c r="J206" i="11"/>
  <c r="L206" i="11" s="1"/>
  <c r="J207" i="11"/>
  <c r="L207" i="11" s="1"/>
  <c r="J208" i="11"/>
  <c r="J209" i="11"/>
  <c r="L209" i="11" s="1"/>
  <c r="J210" i="11"/>
  <c r="L210" i="11" s="1"/>
  <c r="J211" i="11"/>
  <c r="L211" i="11" s="1"/>
  <c r="J212" i="11"/>
  <c r="J213" i="11"/>
  <c r="L213" i="11" s="1"/>
  <c r="J214" i="11"/>
  <c r="L214" i="11" s="1"/>
  <c r="J215" i="11"/>
  <c r="L215" i="11" s="1"/>
  <c r="J216" i="11"/>
  <c r="J217" i="11"/>
  <c r="L217" i="11" s="1"/>
  <c r="J218" i="11"/>
  <c r="L218" i="11" s="1"/>
  <c r="J219" i="11"/>
  <c r="L219" i="11" s="1"/>
  <c r="J220" i="11"/>
  <c r="J221" i="11"/>
  <c r="L221" i="11" s="1"/>
  <c r="J222" i="11"/>
  <c r="L222" i="11" s="1"/>
  <c r="J223" i="11"/>
  <c r="L223" i="11" s="1"/>
  <c r="J224" i="11"/>
  <c r="J225" i="11"/>
  <c r="L225" i="11" s="1"/>
  <c r="J226" i="11"/>
  <c r="L226" i="11" s="1"/>
  <c r="J227" i="11"/>
  <c r="L227" i="11" s="1"/>
  <c r="J228" i="11"/>
  <c r="J229" i="11"/>
  <c r="L229" i="11" s="1"/>
  <c r="J230" i="11"/>
  <c r="L230" i="11" s="1"/>
  <c r="J231" i="11"/>
  <c r="L231" i="11" s="1"/>
  <c r="J232" i="11"/>
  <c r="J233" i="11"/>
  <c r="L233" i="11" s="1"/>
  <c r="J234" i="11"/>
  <c r="L234" i="11" s="1"/>
  <c r="J235" i="11"/>
  <c r="L235" i="11" s="1"/>
  <c r="J236" i="11"/>
  <c r="J237" i="11"/>
  <c r="L237" i="11" s="1"/>
  <c r="J238" i="11"/>
  <c r="L238" i="11" s="1"/>
  <c r="J239" i="11"/>
  <c r="L239" i="11" s="1"/>
  <c r="J240" i="11"/>
  <c r="J241" i="11"/>
  <c r="L241" i="11" s="1"/>
  <c r="J242" i="11"/>
  <c r="L242" i="11" s="1"/>
  <c r="J243" i="11"/>
  <c r="L243" i="11" s="1"/>
  <c r="J244" i="11"/>
  <c r="J245" i="11"/>
  <c r="L245" i="11" s="1"/>
  <c r="J246" i="11"/>
  <c r="L246" i="11" s="1"/>
  <c r="J247" i="11"/>
  <c r="L247" i="11" s="1"/>
  <c r="J248" i="11"/>
  <c r="J249" i="11"/>
  <c r="L249" i="11" s="1"/>
  <c r="J250" i="11"/>
  <c r="L250" i="11" s="1"/>
  <c r="J251" i="11"/>
  <c r="L251" i="11" s="1"/>
  <c r="J252" i="11"/>
  <c r="J253" i="11"/>
  <c r="L253" i="11" s="1"/>
  <c r="J254" i="11"/>
  <c r="L254" i="11" s="1"/>
  <c r="J255" i="11"/>
  <c r="L255" i="11" s="1"/>
  <c r="J256" i="11"/>
  <c r="J257" i="11"/>
  <c r="L257" i="11" s="1"/>
  <c r="J258" i="11"/>
  <c r="L258" i="11" s="1"/>
  <c r="J259" i="11"/>
  <c r="L259" i="11" s="1"/>
  <c r="J260" i="11"/>
  <c r="J261" i="11"/>
  <c r="L261" i="11" s="1"/>
  <c r="J262" i="11"/>
  <c r="L262" i="11" s="1"/>
  <c r="J263" i="11"/>
  <c r="L263" i="11" s="1"/>
  <c r="J264" i="11"/>
  <c r="J265" i="11"/>
  <c r="L265" i="11" s="1"/>
  <c r="J266" i="11"/>
  <c r="L266" i="11" s="1"/>
  <c r="J267" i="11"/>
  <c r="L267" i="11" s="1"/>
  <c r="J268" i="11"/>
  <c r="J269" i="11"/>
  <c r="L269" i="11" s="1"/>
  <c r="J270" i="11"/>
  <c r="L270" i="11" s="1"/>
  <c r="J271" i="11"/>
  <c r="L271" i="11" s="1"/>
  <c r="J272" i="11"/>
  <c r="J273" i="11"/>
  <c r="L273" i="11" s="1"/>
  <c r="J274" i="11"/>
  <c r="L274" i="11" s="1"/>
  <c r="J275" i="11"/>
  <c r="L275" i="11" s="1"/>
  <c r="J276" i="11"/>
  <c r="J277" i="11"/>
  <c r="L277" i="11" s="1"/>
  <c r="J278" i="11"/>
  <c r="L278" i="11" s="1"/>
  <c r="J279" i="11"/>
  <c r="L279" i="11" s="1"/>
  <c r="J280" i="11"/>
  <c r="J281" i="11"/>
  <c r="L281" i="11" s="1"/>
  <c r="J282" i="11"/>
  <c r="L282" i="11" s="1"/>
  <c r="J283" i="11"/>
  <c r="L283" i="11" s="1"/>
  <c r="J284" i="11"/>
  <c r="J285" i="11"/>
  <c r="L285" i="11" s="1"/>
  <c r="J286" i="11"/>
  <c r="L286" i="11" s="1"/>
  <c r="J287" i="11"/>
  <c r="L287" i="11" s="1"/>
  <c r="J288" i="11"/>
  <c r="J289" i="11"/>
  <c r="L289" i="11" s="1"/>
  <c r="J290" i="11"/>
  <c r="L290" i="11" s="1"/>
  <c r="J291" i="11"/>
  <c r="L291" i="11" s="1"/>
  <c r="J292" i="11"/>
  <c r="J293" i="11"/>
  <c r="L293" i="11" s="1"/>
  <c r="J294" i="11"/>
  <c r="L294" i="11" s="1"/>
  <c r="J295" i="11"/>
  <c r="L295" i="11" s="1"/>
  <c r="J296" i="11"/>
  <c r="J297" i="11"/>
  <c r="L297" i="11" s="1"/>
  <c r="J298" i="11"/>
  <c r="L298" i="11" s="1"/>
  <c r="J299" i="11"/>
  <c r="L299" i="11" s="1"/>
  <c r="J300" i="11"/>
  <c r="J301" i="11"/>
  <c r="L301" i="11" s="1"/>
  <c r="J302" i="11"/>
  <c r="L302" i="11" s="1"/>
  <c r="J303" i="11"/>
  <c r="L303" i="11" s="1"/>
  <c r="J304" i="11"/>
  <c r="J305" i="11"/>
  <c r="L305" i="11" s="1"/>
  <c r="J306" i="11"/>
  <c r="L306" i="11" s="1"/>
  <c r="J307" i="11"/>
  <c r="L307" i="11" s="1"/>
  <c r="J308" i="11"/>
  <c r="J309" i="11"/>
  <c r="L309" i="11" s="1"/>
  <c r="J310" i="11"/>
  <c r="L310" i="11" s="1"/>
  <c r="J311" i="11"/>
  <c r="L311" i="11" s="1"/>
  <c r="J312" i="11"/>
  <c r="J313" i="11"/>
  <c r="L313" i="11" s="1"/>
  <c r="J314" i="11"/>
  <c r="L314" i="11" s="1"/>
  <c r="J315" i="11"/>
  <c r="L315" i="11" s="1"/>
  <c r="J316" i="11"/>
  <c r="J317" i="11"/>
  <c r="L317" i="11" s="1"/>
  <c r="J318" i="11"/>
  <c r="L318" i="11" s="1"/>
  <c r="J319" i="11"/>
  <c r="L319" i="11" s="1"/>
  <c r="J320" i="11"/>
  <c r="J321" i="11"/>
  <c r="L321" i="11" s="1"/>
  <c r="J322" i="11"/>
  <c r="L322" i="11" s="1"/>
  <c r="J323" i="11"/>
  <c r="L323" i="11" s="1"/>
  <c r="J324" i="11"/>
  <c r="J325" i="11"/>
  <c r="L325" i="11" s="1"/>
  <c r="J326" i="11"/>
  <c r="L326" i="11" s="1"/>
  <c r="J327" i="11"/>
  <c r="L327" i="11" s="1"/>
  <c r="J328" i="11"/>
  <c r="J329" i="11"/>
  <c r="L329" i="11" s="1"/>
  <c r="J330" i="11"/>
  <c r="L330" i="11" s="1"/>
  <c r="J331" i="11"/>
  <c r="L331" i="11" s="1"/>
  <c r="J332" i="11"/>
  <c r="J333" i="11"/>
  <c r="L333" i="11" s="1"/>
  <c r="J334" i="11"/>
  <c r="L334" i="11" s="1"/>
  <c r="J335" i="11"/>
  <c r="L335" i="11" s="1"/>
  <c r="J336" i="11"/>
  <c r="J337" i="11"/>
  <c r="L337" i="11" s="1"/>
  <c r="J338" i="11"/>
  <c r="L338" i="11" s="1"/>
  <c r="J339" i="11"/>
  <c r="L339" i="11" s="1"/>
  <c r="J340" i="11"/>
  <c r="J341" i="11"/>
  <c r="L341" i="11" s="1"/>
  <c r="J342" i="11"/>
  <c r="L342" i="11" s="1"/>
  <c r="J343" i="11"/>
  <c r="L343" i="11" s="1"/>
  <c r="J344" i="11"/>
  <c r="J345" i="11"/>
  <c r="L345" i="11" s="1"/>
  <c r="J346" i="11"/>
  <c r="L346" i="11" s="1"/>
  <c r="J347" i="11"/>
  <c r="L347" i="11" s="1"/>
  <c r="J348" i="11"/>
  <c r="J349" i="11"/>
  <c r="L349" i="11" s="1"/>
  <c r="J350" i="11"/>
  <c r="L350" i="11" s="1"/>
  <c r="J351" i="11"/>
  <c r="L351" i="11" s="1"/>
  <c r="J352" i="11"/>
  <c r="J353" i="11"/>
  <c r="L353" i="11" s="1"/>
  <c r="J354" i="11"/>
  <c r="L354" i="11" s="1"/>
  <c r="J355" i="11"/>
  <c r="L355" i="11" s="1"/>
  <c r="J356" i="11"/>
  <c r="J357" i="11"/>
  <c r="L357" i="11" s="1"/>
  <c r="J358" i="11"/>
  <c r="L358" i="11" s="1"/>
  <c r="J359" i="11"/>
  <c r="L359" i="11" s="1"/>
  <c r="J360" i="11"/>
  <c r="J361" i="11"/>
  <c r="L361" i="11" s="1"/>
  <c r="J362" i="11"/>
  <c r="L362" i="11" s="1"/>
  <c r="J363" i="11"/>
  <c r="L363" i="11" s="1"/>
  <c r="J364" i="11"/>
  <c r="J365" i="11"/>
  <c r="L365" i="11" s="1"/>
  <c r="J366" i="11"/>
  <c r="L366" i="11" s="1"/>
  <c r="J367" i="11"/>
  <c r="L367" i="11" s="1"/>
  <c r="J368" i="11"/>
  <c r="J369" i="11"/>
  <c r="L369" i="11" s="1"/>
  <c r="J370" i="11"/>
  <c r="L370" i="11" s="1"/>
  <c r="J371" i="11"/>
  <c r="L371" i="11" s="1"/>
  <c r="J372" i="11"/>
  <c r="J373" i="11"/>
  <c r="L373" i="11" s="1"/>
  <c r="J374" i="11"/>
  <c r="L374" i="11" s="1"/>
  <c r="J375" i="11"/>
  <c r="L375" i="11" s="1"/>
  <c r="J376" i="11"/>
  <c r="J377" i="11"/>
  <c r="L377" i="11" s="1"/>
  <c r="J378" i="11"/>
  <c r="L378" i="11" s="1"/>
  <c r="J379" i="11"/>
  <c r="L379" i="11" s="1"/>
  <c r="J380" i="11"/>
  <c r="J381" i="11"/>
  <c r="L381" i="11" s="1"/>
  <c r="J382" i="11"/>
  <c r="L382" i="11" s="1"/>
  <c r="J383" i="11"/>
  <c r="L383" i="11" s="1"/>
  <c r="J384" i="11"/>
  <c r="J385" i="11"/>
  <c r="L385" i="11" s="1"/>
  <c r="J386" i="11"/>
  <c r="L386" i="11" s="1"/>
  <c r="J387" i="11"/>
  <c r="L387" i="11" s="1"/>
  <c r="J388" i="11"/>
  <c r="J389" i="11"/>
  <c r="L389" i="11" s="1"/>
  <c r="J390" i="11"/>
  <c r="L390" i="11" s="1"/>
  <c r="J391" i="11"/>
  <c r="L391" i="11" s="1"/>
  <c r="J392" i="11"/>
  <c r="J393" i="11"/>
  <c r="L393" i="11" s="1"/>
  <c r="J394" i="11"/>
  <c r="L394" i="11" s="1"/>
  <c r="J395" i="11"/>
  <c r="L395" i="11" s="1"/>
  <c r="J396" i="11"/>
  <c r="J397" i="11"/>
  <c r="L397" i="11" s="1"/>
  <c r="J398" i="11"/>
  <c r="L398" i="11" s="1"/>
  <c r="J399" i="11"/>
  <c r="L399" i="11" s="1"/>
  <c r="J400" i="11"/>
  <c r="J401" i="11"/>
  <c r="L401" i="11" s="1"/>
  <c r="J402" i="11"/>
  <c r="L402" i="11" s="1"/>
  <c r="J403" i="11"/>
  <c r="L403" i="11" s="1"/>
  <c r="J404" i="11"/>
  <c r="J405" i="11"/>
  <c r="L405" i="11" s="1"/>
  <c r="J406" i="11"/>
  <c r="L406" i="11" s="1"/>
  <c r="J407" i="11"/>
  <c r="L407" i="11" s="1"/>
  <c r="J408" i="11"/>
  <c r="J409" i="11"/>
  <c r="L409" i="11" s="1"/>
  <c r="J410" i="11"/>
  <c r="L410" i="11" s="1"/>
  <c r="J411" i="11"/>
  <c r="L411" i="11" s="1"/>
  <c r="J412" i="11"/>
  <c r="J413" i="11"/>
  <c r="L413" i="11" s="1"/>
  <c r="J414" i="11"/>
  <c r="L414" i="11" s="1"/>
  <c r="J415" i="11"/>
  <c r="L415" i="11" s="1"/>
  <c r="J416" i="11"/>
  <c r="J417" i="11"/>
  <c r="L417" i="11" s="1"/>
  <c r="J418" i="11"/>
  <c r="L418" i="11" s="1"/>
  <c r="J419" i="11"/>
  <c r="L419" i="11" s="1"/>
  <c r="J420" i="11"/>
  <c r="J421" i="11"/>
  <c r="L421" i="11" s="1"/>
  <c r="J422" i="11"/>
  <c r="L422" i="11" s="1"/>
  <c r="J423" i="11"/>
  <c r="L423" i="11" s="1"/>
  <c r="J424" i="11"/>
  <c r="J425" i="11"/>
  <c r="L425" i="11" s="1"/>
  <c r="J426" i="11"/>
  <c r="L426" i="11" s="1"/>
  <c r="J427" i="11"/>
  <c r="L427" i="11" s="1"/>
  <c r="J428" i="11"/>
  <c r="J429" i="11"/>
  <c r="J430" i="11"/>
  <c r="L430" i="11" s="1"/>
  <c r="J431" i="11"/>
  <c r="L431" i="11" s="1"/>
  <c r="J432" i="11"/>
  <c r="J433" i="11"/>
  <c r="J434" i="11"/>
  <c r="L434" i="11" s="1"/>
  <c r="J435" i="11"/>
  <c r="L435" i="11" s="1"/>
  <c r="J436" i="11"/>
  <c r="J437" i="11"/>
  <c r="J438" i="11"/>
  <c r="L438" i="11" s="1"/>
  <c r="J439" i="11"/>
  <c r="L439" i="11" s="1"/>
  <c r="J440" i="11"/>
  <c r="J441" i="11"/>
  <c r="J442" i="11"/>
  <c r="L442" i="11" s="1"/>
  <c r="J443" i="11"/>
  <c r="L443" i="11" s="1"/>
  <c r="J444" i="11"/>
  <c r="J445" i="11"/>
  <c r="J446" i="11"/>
  <c r="L446" i="11" s="1"/>
  <c r="J447" i="11"/>
  <c r="L447" i="11" s="1"/>
  <c r="J448" i="11"/>
  <c r="J449" i="11"/>
  <c r="J450" i="11"/>
  <c r="L450" i="11" s="1"/>
  <c r="J451" i="11"/>
  <c r="L451" i="11" s="1"/>
  <c r="J452" i="11"/>
  <c r="J453" i="11"/>
  <c r="J454" i="11"/>
  <c r="L454" i="11" s="1"/>
  <c r="J455" i="11"/>
  <c r="L455" i="11" s="1"/>
  <c r="J456" i="11"/>
  <c r="J457" i="11"/>
  <c r="J458" i="11"/>
  <c r="L458" i="11" s="1"/>
  <c r="J459" i="11"/>
  <c r="L459" i="11" s="1"/>
  <c r="J460" i="11"/>
  <c r="J461" i="11"/>
  <c r="J462" i="11"/>
  <c r="L462" i="11" s="1"/>
  <c r="J463" i="11"/>
  <c r="L463" i="11" s="1"/>
  <c r="J464" i="11"/>
  <c r="J465" i="11"/>
  <c r="J466" i="11"/>
  <c r="L466" i="11" s="1"/>
  <c r="J467" i="11"/>
  <c r="L467" i="11" s="1"/>
  <c r="J468" i="11"/>
  <c r="J469" i="11"/>
  <c r="J470" i="11"/>
  <c r="L470" i="11" s="1"/>
  <c r="J471" i="11"/>
  <c r="L471" i="11" s="1"/>
  <c r="J472" i="11"/>
  <c r="J473" i="11"/>
  <c r="J474" i="11"/>
  <c r="L474" i="11" s="1"/>
  <c r="J475" i="11"/>
  <c r="L475" i="11" s="1"/>
  <c r="J476" i="11"/>
  <c r="J477" i="11"/>
  <c r="J478" i="11"/>
  <c r="L478" i="11" s="1"/>
  <c r="J479" i="11"/>
  <c r="L479" i="11" s="1"/>
  <c r="J480" i="11"/>
  <c r="J481" i="11"/>
  <c r="J482" i="11"/>
  <c r="L482" i="11" s="1"/>
  <c r="J483" i="11"/>
  <c r="L483" i="11" s="1"/>
  <c r="J484" i="11"/>
  <c r="J485" i="11"/>
  <c r="J486" i="11"/>
  <c r="L486" i="11" s="1"/>
  <c r="J487" i="11"/>
  <c r="L487" i="11" s="1"/>
  <c r="J488" i="11"/>
  <c r="J489" i="11"/>
  <c r="J490" i="11"/>
  <c r="L490" i="11" s="1"/>
  <c r="J491" i="11"/>
  <c r="L491" i="11" s="1"/>
  <c r="J492" i="11"/>
  <c r="J493" i="11"/>
  <c r="J494" i="11"/>
  <c r="L494" i="11" s="1"/>
  <c r="J495" i="11"/>
  <c r="L495" i="11" s="1"/>
  <c r="J496" i="11"/>
  <c r="J497" i="11"/>
  <c r="J498" i="11"/>
  <c r="L498" i="11" s="1"/>
  <c r="J499" i="11"/>
  <c r="L499" i="11" s="1"/>
  <c r="J500" i="11"/>
  <c r="J501" i="11"/>
  <c r="J502" i="11"/>
  <c r="L502" i="11" s="1"/>
  <c r="J503" i="11"/>
  <c r="L503" i="11" s="1"/>
  <c r="J504" i="11"/>
  <c r="J505" i="11"/>
  <c r="J506" i="11"/>
  <c r="L506" i="11" s="1"/>
  <c r="J507" i="11"/>
  <c r="L507" i="11" s="1"/>
  <c r="J508" i="11"/>
  <c r="J509" i="11"/>
  <c r="J510" i="11"/>
  <c r="L510" i="11" s="1"/>
  <c r="J511" i="11"/>
  <c r="L511" i="11" s="1"/>
  <c r="J512" i="11"/>
  <c r="J513" i="11"/>
  <c r="J514" i="11"/>
  <c r="L514" i="11" s="1"/>
  <c r="J515" i="11"/>
  <c r="L515" i="11" s="1"/>
  <c r="J516" i="11"/>
  <c r="J517" i="11"/>
  <c r="J518" i="11"/>
  <c r="L518" i="11" s="1"/>
  <c r="J519" i="11"/>
  <c r="L519" i="11" s="1"/>
  <c r="J520" i="11"/>
  <c r="J521" i="11"/>
  <c r="J522" i="11"/>
  <c r="L522" i="11" s="1"/>
  <c r="J523" i="11"/>
  <c r="L523" i="11" s="1"/>
  <c r="J524" i="11"/>
  <c r="J525" i="11"/>
  <c r="J526" i="11"/>
  <c r="L526" i="11" s="1"/>
  <c r="J527" i="11"/>
  <c r="L527" i="11" s="1"/>
  <c r="J528" i="11"/>
  <c r="J529" i="11"/>
  <c r="J530" i="11"/>
  <c r="L530" i="11" s="1"/>
  <c r="J531" i="11"/>
  <c r="L531" i="11" s="1"/>
  <c r="J532" i="11"/>
  <c r="J533" i="11"/>
  <c r="J534" i="11"/>
  <c r="L534" i="11" s="1"/>
  <c r="J535" i="11"/>
  <c r="L535" i="11" s="1"/>
  <c r="J536" i="11"/>
  <c r="J537" i="11"/>
  <c r="J538" i="11"/>
  <c r="L538" i="11" s="1"/>
  <c r="J539" i="11"/>
  <c r="L539" i="11" s="1"/>
  <c r="J540" i="11"/>
  <c r="J541" i="11"/>
  <c r="J542" i="11"/>
  <c r="L542" i="11" s="1"/>
  <c r="J543" i="11"/>
  <c r="L543" i="11" s="1"/>
  <c r="J544" i="11"/>
  <c r="J545" i="11"/>
  <c r="J546" i="11"/>
  <c r="L546" i="11" s="1"/>
  <c r="J547" i="11"/>
  <c r="L547" i="11" s="1"/>
  <c r="J548" i="11"/>
  <c r="J549" i="11"/>
  <c r="J550" i="11"/>
  <c r="L550" i="11" s="1"/>
  <c r="J551" i="11"/>
  <c r="L551" i="11" s="1"/>
  <c r="J552" i="11"/>
  <c r="J553" i="11"/>
  <c r="J554" i="11"/>
  <c r="L554" i="11" s="1"/>
  <c r="J555" i="11"/>
  <c r="L555" i="11" s="1"/>
  <c r="J556" i="11"/>
  <c r="J557" i="11"/>
  <c r="J558" i="11"/>
  <c r="L558" i="11" s="1"/>
  <c r="J559" i="11"/>
  <c r="L559" i="11" s="1"/>
  <c r="J560" i="11"/>
  <c r="J561" i="11"/>
  <c r="J562" i="11"/>
  <c r="L562" i="11" s="1"/>
  <c r="J563" i="11"/>
  <c r="L563" i="11" s="1"/>
  <c r="J564" i="11"/>
  <c r="J565" i="11"/>
  <c r="J566" i="11"/>
  <c r="L566" i="11" s="1"/>
  <c r="J567" i="11"/>
  <c r="L567" i="11" s="1"/>
  <c r="J568" i="11"/>
  <c r="J569" i="11"/>
  <c r="J570" i="11"/>
  <c r="L570" i="11" s="1"/>
  <c r="J571" i="11"/>
  <c r="L571" i="11" s="1"/>
  <c r="J572" i="11"/>
  <c r="J573" i="11"/>
  <c r="J574" i="11"/>
  <c r="L574" i="11" s="1"/>
  <c r="J575" i="11"/>
  <c r="L575" i="11" s="1"/>
  <c r="J576" i="11"/>
  <c r="J577" i="11"/>
  <c r="J578" i="11"/>
  <c r="L578" i="11" s="1"/>
  <c r="J579" i="11"/>
  <c r="L579" i="11" s="1"/>
  <c r="J580" i="11"/>
  <c r="J581" i="11"/>
  <c r="J582" i="11"/>
  <c r="L582" i="11" s="1"/>
  <c r="J583" i="11"/>
  <c r="L583" i="11" s="1"/>
  <c r="J584" i="11"/>
  <c r="J585" i="11"/>
  <c r="J586" i="11"/>
  <c r="L586" i="11" s="1"/>
  <c r="J587" i="11"/>
  <c r="L587" i="11" s="1"/>
  <c r="J588" i="11"/>
  <c r="J589" i="11"/>
  <c r="J590" i="11"/>
  <c r="L590" i="11" s="1"/>
  <c r="J591" i="11"/>
  <c r="L591" i="11" s="1"/>
  <c r="J592" i="11"/>
  <c r="J593" i="11"/>
  <c r="J594" i="11"/>
  <c r="L594" i="11" s="1"/>
  <c r="J595" i="11"/>
  <c r="L595" i="11" s="1"/>
  <c r="J596" i="11"/>
  <c r="J597" i="11"/>
  <c r="J598" i="11"/>
  <c r="L598" i="11" s="1"/>
  <c r="J599" i="11"/>
  <c r="L599" i="11" s="1"/>
  <c r="J600" i="11"/>
  <c r="J601" i="11"/>
  <c r="J602" i="11"/>
  <c r="L602" i="11" s="1"/>
  <c r="J603" i="11"/>
  <c r="L603" i="11" s="1"/>
  <c r="J604" i="11"/>
  <c r="J605" i="11"/>
  <c r="J606" i="11"/>
  <c r="L606" i="11" s="1"/>
  <c r="J607" i="11"/>
  <c r="L607" i="11" s="1"/>
  <c r="J608" i="11"/>
  <c r="J609" i="11"/>
  <c r="J610" i="11"/>
  <c r="L610" i="11" s="1"/>
  <c r="J611" i="11"/>
  <c r="L611" i="11" s="1"/>
  <c r="J612" i="11"/>
  <c r="J613" i="11"/>
  <c r="J614" i="11"/>
  <c r="L614" i="11" s="1"/>
  <c r="J615" i="11"/>
  <c r="L615" i="11" s="1"/>
  <c r="J616" i="11"/>
  <c r="J617" i="11"/>
  <c r="J618" i="11"/>
  <c r="L618" i="11" s="1"/>
  <c r="J619" i="11"/>
  <c r="L619" i="11" s="1"/>
  <c r="J620" i="11"/>
  <c r="J621" i="11"/>
  <c r="J622" i="11"/>
  <c r="L622" i="11" s="1"/>
  <c r="J623" i="11"/>
  <c r="L623" i="11" s="1"/>
  <c r="J624" i="11"/>
  <c r="J625" i="11"/>
  <c r="J626" i="11"/>
  <c r="L626" i="11" s="1"/>
  <c r="J627" i="11"/>
  <c r="L627" i="11" s="1"/>
  <c r="J628" i="11"/>
  <c r="J629" i="11"/>
  <c r="J630" i="11"/>
  <c r="L630" i="11" s="1"/>
  <c r="J631" i="11"/>
  <c r="L631" i="11" s="1"/>
  <c r="J632" i="11"/>
  <c r="J633" i="11"/>
  <c r="J634" i="11"/>
  <c r="L634" i="11" s="1"/>
  <c r="J635" i="11"/>
  <c r="L635" i="11" s="1"/>
  <c r="J636" i="11"/>
  <c r="J637" i="11"/>
  <c r="J638" i="11"/>
  <c r="L638" i="11" s="1"/>
  <c r="J639" i="11"/>
  <c r="L639" i="11" s="1"/>
  <c r="J640" i="11"/>
  <c r="J641" i="11"/>
  <c r="J642" i="11"/>
  <c r="L642" i="11" s="1"/>
  <c r="J643" i="11"/>
  <c r="L643" i="11" s="1"/>
  <c r="J644" i="11"/>
  <c r="J645" i="11"/>
  <c r="J646" i="11"/>
  <c r="L646" i="11" s="1"/>
  <c r="J647" i="11"/>
  <c r="L647" i="11" s="1"/>
  <c r="J648" i="11"/>
  <c r="J649" i="11"/>
  <c r="J650" i="11"/>
  <c r="L650" i="11" s="1"/>
  <c r="J651" i="11"/>
  <c r="L651" i="11" s="1"/>
  <c r="J652" i="11"/>
  <c r="J653" i="11"/>
  <c r="J654" i="11"/>
  <c r="L654" i="11" s="1"/>
  <c r="J655" i="11"/>
  <c r="L655" i="11" s="1"/>
  <c r="J656" i="11"/>
  <c r="J657" i="11"/>
  <c r="J658" i="11"/>
  <c r="L658" i="11" s="1"/>
  <c r="J659" i="11"/>
  <c r="L659" i="11" s="1"/>
  <c r="J660" i="11"/>
  <c r="J661" i="11"/>
  <c r="J662" i="11"/>
  <c r="L662" i="11" s="1"/>
  <c r="J663" i="11"/>
  <c r="L663" i="11" s="1"/>
  <c r="J664" i="11"/>
  <c r="J665" i="11"/>
  <c r="J666" i="11"/>
  <c r="L666" i="11" s="1"/>
  <c r="J667" i="11"/>
  <c r="L667" i="11" s="1"/>
  <c r="J668" i="11"/>
  <c r="J669" i="11"/>
  <c r="J670" i="11"/>
  <c r="L670" i="11" s="1"/>
  <c r="J671" i="11"/>
  <c r="L671" i="11" s="1"/>
  <c r="J672" i="11"/>
  <c r="J673" i="11"/>
  <c r="J674" i="11"/>
  <c r="L674" i="11" s="1"/>
  <c r="J675" i="11"/>
  <c r="L675" i="11" s="1"/>
  <c r="J676" i="11"/>
  <c r="J677" i="11"/>
  <c r="J678" i="11"/>
  <c r="L678" i="11" s="1"/>
  <c r="J679" i="11"/>
  <c r="L679" i="11" s="1"/>
  <c r="J680" i="11"/>
  <c r="J681" i="11"/>
  <c r="J682" i="11"/>
  <c r="L682" i="11" s="1"/>
  <c r="J683" i="11"/>
  <c r="L683" i="11" s="1"/>
  <c r="J684" i="11"/>
  <c r="J685" i="11"/>
  <c r="J686" i="11"/>
  <c r="L686" i="11" s="1"/>
  <c r="J687" i="11"/>
  <c r="L687" i="11" s="1"/>
  <c r="J688" i="11"/>
  <c r="J689" i="11"/>
  <c r="J690" i="11"/>
  <c r="L690" i="11" s="1"/>
  <c r="J691" i="11"/>
  <c r="L691" i="11" s="1"/>
  <c r="J692" i="11"/>
  <c r="J693" i="11"/>
  <c r="J694" i="11"/>
  <c r="L694" i="11" s="1"/>
  <c r="J695" i="11"/>
  <c r="L695" i="11" s="1"/>
  <c r="J696" i="11"/>
  <c r="J697" i="11"/>
  <c r="J698" i="11"/>
  <c r="L698" i="11" s="1"/>
  <c r="J699" i="11"/>
  <c r="L699" i="11" s="1"/>
  <c r="J700" i="11"/>
  <c r="J701" i="11"/>
  <c r="J702" i="11"/>
  <c r="L702" i="11" s="1"/>
  <c r="J703" i="11"/>
  <c r="L703" i="11" s="1"/>
  <c r="J704" i="11"/>
  <c r="J705" i="11"/>
  <c r="J706" i="11"/>
  <c r="L706" i="11" s="1"/>
  <c r="J707" i="11"/>
  <c r="L707" i="11" s="1"/>
  <c r="J708" i="11"/>
  <c r="J709" i="11"/>
  <c r="J710" i="11"/>
  <c r="L710" i="11" s="1"/>
  <c r="J711" i="11"/>
  <c r="L711" i="11" s="1"/>
  <c r="J712" i="11"/>
  <c r="J713" i="11"/>
  <c r="J714" i="11"/>
  <c r="L714" i="11" s="1"/>
  <c r="J715" i="11"/>
  <c r="L715" i="11" s="1"/>
  <c r="J716" i="11"/>
  <c r="J717" i="11"/>
  <c r="J718" i="11"/>
  <c r="L718" i="11" s="1"/>
  <c r="J719" i="11"/>
  <c r="L719" i="11" s="1"/>
  <c r="J720" i="11"/>
  <c r="J721" i="11"/>
  <c r="J722" i="11"/>
  <c r="L722" i="11" s="1"/>
  <c r="J723" i="11"/>
  <c r="L723" i="11" s="1"/>
  <c r="J724" i="11"/>
  <c r="J725" i="11"/>
  <c r="J726" i="11"/>
  <c r="L726" i="11" s="1"/>
  <c r="J727" i="11"/>
  <c r="L727" i="11" s="1"/>
  <c r="J728" i="11"/>
  <c r="J729" i="11"/>
  <c r="J730" i="11"/>
  <c r="L730" i="11" s="1"/>
  <c r="J731" i="11"/>
  <c r="L731" i="11" s="1"/>
  <c r="J732" i="11"/>
  <c r="J733" i="11"/>
  <c r="J734" i="11"/>
  <c r="L734" i="11" s="1"/>
  <c r="J735" i="11"/>
  <c r="L735" i="11" s="1"/>
  <c r="J736" i="11"/>
  <c r="J737" i="11"/>
  <c r="J738" i="11"/>
  <c r="L738" i="11" s="1"/>
  <c r="J739" i="11"/>
  <c r="L739" i="11" s="1"/>
  <c r="J740" i="11"/>
  <c r="J741" i="11"/>
  <c r="J742" i="11"/>
  <c r="L742" i="11" s="1"/>
  <c r="J743" i="11"/>
  <c r="L743" i="11" s="1"/>
  <c r="J744" i="11"/>
  <c r="J745" i="11"/>
  <c r="J746" i="11"/>
  <c r="L746" i="11" s="1"/>
  <c r="J747" i="11"/>
  <c r="L747" i="11" s="1"/>
  <c r="J748" i="11"/>
  <c r="J749" i="11"/>
  <c r="J750" i="11"/>
  <c r="L750" i="11" s="1"/>
  <c r="J751" i="11"/>
  <c r="L751" i="11" s="1"/>
  <c r="J752" i="11"/>
  <c r="J753" i="11"/>
  <c r="J754" i="11"/>
  <c r="L754" i="11" s="1"/>
  <c r="J755" i="11"/>
  <c r="L755" i="11" s="1"/>
  <c r="J756" i="11"/>
  <c r="J757" i="11"/>
  <c r="J758" i="11"/>
  <c r="L758" i="11" s="1"/>
  <c r="J759" i="11"/>
  <c r="L759" i="11" s="1"/>
  <c r="J760" i="11"/>
  <c r="J761" i="11"/>
  <c r="J762" i="11"/>
  <c r="L762" i="11" s="1"/>
  <c r="J763" i="11"/>
  <c r="L763" i="11" s="1"/>
  <c r="J764" i="11"/>
  <c r="J765" i="11"/>
  <c r="J766" i="11"/>
  <c r="L766" i="11" s="1"/>
  <c r="J767" i="11"/>
  <c r="L767" i="11" s="1"/>
  <c r="J768" i="11"/>
  <c r="J769" i="11"/>
  <c r="J770" i="11"/>
  <c r="L770" i="11" s="1"/>
  <c r="J771" i="11"/>
  <c r="L771" i="11" s="1"/>
  <c r="J772" i="11"/>
  <c r="J773" i="11"/>
  <c r="J774" i="11"/>
  <c r="L774" i="11" s="1"/>
  <c r="J775" i="11"/>
  <c r="L775" i="11" s="1"/>
  <c r="J776" i="11"/>
  <c r="J777" i="11"/>
  <c r="J778" i="11"/>
  <c r="L778" i="11" s="1"/>
  <c r="J779" i="11"/>
  <c r="L779" i="11" s="1"/>
  <c r="J780" i="11"/>
  <c r="J781" i="11"/>
  <c r="J782" i="11"/>
  <c r="L782" i="11" s="1"/>
  <c r="J783" i="11"/>
  <c r="L783" i="11" s="1"/>
  <c r="J784" i="11"/>
  <c r="J785" i="11"/>
  <c r="J786" i="11"/>
  <c r="L786" i="11" s="1"/>
  <c r="J787" i="11"/>
  <c r="L787" i="11" s="1"/>
  <c r="J788" i="11"/>
  <c r="J789" i="11"/>
  <c r="J790" i="11"/>
  <c r="L790" i="11" s="1"/>
  <c r="J791" i="11"/>
  <c r="L791" i="11" s="1"/>
  <c r="J792" i="11"/>
  <c r="J793" i="11"/>
  <c r="J794" i="11"/>
  <c r="L794" i="11" s="1"/>
  <c r="J795" i="11"/>
  <c r="L795" i="11" s="1"/>
  <c r="J796" i="11"/>
  <c r="J797" i="11"/>
  <c r="J798" i="11"/>
  <c r="L798" i="11" s="1"/>
  <c r="J799" i="11"/>
  <c r="L799" i="11" s="1"/>
  <c r="J800" i="11"/>
  <c r="J801" i="11"/>
  <c r="J802" i="11"/>
  <c r="L802" i="11" s="1"/>
  <c r="J803" i="11"/>
  <c r="L803" i="11" s="1"/>
  <c r="J804" i="11"/>
  <c r="J805" i="11"/>
  <c r="J806" i="11"/>
  <c r="L806" i="11" s="1"/>
  <c r="J807" i="11"/>
  <c r="L807" i="11" s="1"/>
  <c r="J808" i="11"/>
  <c r="J809" i="11"/>
  <c r="J810" i="11"/>
  <c r="L810" i="11" s="1"/>
  <c r="J811" i="11"/>
  <c r="L811" i="11" s="1"/>
  <c r="J812" i="11"/>
  <c r="J813" i="11"/>
  <c r="J814" i="11"/>
  <c r="L814" i="11" s="1"/>
  <c r="J815" i="11"/>
  <c r="L815" i="11" s="1"/>
  <c r="J816" i="11"/>
  <c r="J817" i="11"/>
  <c r="J818" i="11"/>
  <c r="L818" i="11" s="1"/>
  <c r="J819" i="11"/>
  <c r="L819" i="11" s="1"/>
  <c r="J820" i="11"/>
  <c r="J821" i="11"/>
  <c r="J822" i="11"/>
  <c r="L822" i="11" s="1"/>
  <c r="J823" i="11"/>
  <c r="L823" i="11" s="1"/>
  <c r="J824" i="11"/>
  <c r="J825" i="11"/>
  <c r="J826" i="11"/>
  <c r="L826" i="11" s="1"/>
  <c r="J827" i="11"/>
  <c r="L827" i="11" s="1"/>
  <c r="J828" i="11"/>
  <c r="J829" i="11"/>
  <c r="J830" i="11"/>
  <c r="L830" i="11" s="1"/>
  <c r="J831" i="11"/>
  <c r="L831" i="11" s="1"/>
  <c r="J832" i="11"/>
  <c r="J833" i="11"/>
  <c r="J834" i="11"/>
  <c r="L834" i="11" s="1"/>
  <c r="J835" i="11"/>
  <c r="L835" i="11" s="1"/>
  <c r="J836" i="11"/>
  <c r="J837" i="11"/>
  <c r="J838" i="11"/>
  <c r="L838" i="11" s="1"/>
  <c r="J839" i="11"/>
  <c r="L839" i="11" s="1"/>
  <c r="J840" i="11"/>
  <c r="J841" i="11"/>
  <c r="J842" i="11"/>
  <c r="L842" i="11" s="1"/>
  <c r="J843" i="11"/>
  <c r="L843" i="11" s="1"/>
  <c r="J844" i="11"/>
  <c r="J845" i="11"/>
  <c r="J846" i="11"/>
  <c r="L846" i="11" s="1"/>
  <c r="J847" i="11"/>
  <c r="L847" i="11" s="1"/>
  <c r="J848" i="11"/>
  <c r="J849" i="11"/>
  <c r="J850" i="11"/>
  <c r="L850" i="11" s="1"/>
  <c r="J851" i="11"/>
  <c r="L851" i="11" s="1"/>
  <c r="J852" i="11"/>
  <c r="J853" i="11"/>
  <c r="J854" i="11"/>
  <c r="L854" i="11" s="1"/>
  <c r="J855" i="11"/>
  <c r="L855" i="11" s="1"/>
  <c r="J856" i="11"/>
  <c r="J857" i="11"/>
  <c r="J858" i="11"/>
  <c r="L858" i="11" s="1"/>
  <c r="J859" i="11"/>
  <c r="L859" i="11" s="1"/>
  <c r="J860" i="11"/>
  <c r="J861" i="11"/>
  <c r="J862" i="11"/>
  <c r="L862" i="11" s="1"/>
  <c r="J863" i="11"/>
  <c r="L863" i="11" s="1"/>
  <c r="J864" i="11"/>
  <c r="J865" i="11"/>
  <c r="J866" i="11"/>
  <c r="L866" i="11" s="1"/>
  <c r="J867" i="11"/>
  <c r="L867" i="11" s="1"/>
  <c r="J868" i="11"/>
  <c r="J869" i="11"/>
  <c r="J870" i="11"/>
  <c r="L870" i="11" s="1"/>
  <c r="J871" i="11"/>
  <c r="L871" i="11" s="1"/>
  <c r="J872" i="11"/>
  <c r="J873" i="11"/>
  <c r="J874" i="11"/>
  <c r="L874" i="11" s="1"/>
  <c r="J875" i="11"/>
  <c r="L875" i="11" s="1"/>
  <c r="J876" i="11"/>
  <c r="J877" i="11"/>
  <c r="J878" i="11"/>
  <c r="L878" i="11" s="1"/>
  <c r="J879" i="11"/>
  <c r="L879" i="11" s="1"/>
  <c r="J880" i="11"/>
  <c r="J881" i="11"/>
  <c r="J882" i="11"/>
  <c r="L882" i="11" s="1"/>
  <c r="J883" i="11"/>
  <c r="L883" i="11" s="1"/>
  <c r="J884" i="11"/>
  <c r="J885" i="11"/>
  <c r="J886" i="11"/>
  <c r="L886" i="11" s="1"/>
  <c r="J887" i="11"/>
  <c r="L887" i="11" s="1"/>
  <c r="J888" i="11"/>
  <c r="J889" i="11"/>
  <c r="J890" i="11"/>
  <c r="L890" i="11" s="1"/>
  <c r="J891" i="11"/>
  <c r="L891" i="11" s="1"/>
  <c r="J892" i="11"/>
  <c r="J893" i="11"/>
  <c r="J894" i="11"/>
  <c r="L894" i="11" s="1"/>
  <c r="J895" i="11"/>
  <c r="L895" i="11" s="1"/>
  <c r="J896" i="11"/>
  <c r="J897" i="11"/>
  <c r="J898" i="11"/>
  <c r="L898" i="11" s="1"/>
  <c r="J899" i="11"/>
  <c r="L899" i="11" s="1"/>
  <c r="J900" i="11"/>
  <c r="J901" i="11"/>
  <c r="J902" i="11"/>
  <c r="L902" i="11" s="1"/>
  <c r="J903" i="11"/>
  <c r="L903" i="11" s="1"/>
  <c r="J904" i="11"/>
  <c r="J905" i="11"/>
  <c r="J906" i="11"/>
  <c r="L906" i="11" s="1"/>
  <c r="J907" i="11"/>
  <c r="L907" i="11" s="1"/>
  <c r="J908" i="11"/>
  <c r="J909" i="11"/>
  <c r="J910" i="11"/>
  <c r="L910" i="11" s="1"/>
  <c r="J911" i="11"/>
  <c r="L911" i="11" s="1"/>
  <c r="J912" i="11"/>
  <c r="J913" i="11"/>
  <c r="J914" i="11"/>
  <c r="L914" i="11" s="1"/>
  <c r="J915" i="11"/>
  <c r="L915" i="11" s="1"/>
  <c r="J916" i="11"/>
  <c r="J917" i="11"/>
  <c r="J918" i="11"/>
  <c r="L918" i="11" s="1"/>
  <c r="J919" i="11"/>
  <c r="L919" i="11" s="1"/>
  <c r="J920" i="11"/>
  <c r="J921" i="11"/>
  <c r="J922" i="11"/>
  <c r="L922" i="11" s="1"/>
  <c r="J923" i="11"/>
  <c r="L923" i="11" s="1"/>
  <c r="J924" i="11"/>
  <c r="J925" i="11"/>
  <c r="J926" i="11"/>
  <c r="L926" i="11" s="1"/>
  <c r="J927" i="11"/>
  <c r="L927" i="11" s="1"/>
  <c r="J928" i="11"/>
  <c r="J929" i="11"/>
  <c r="J930" i="11"/>
  <c r="L930" i="11" s="1"/>
  <c r="J931" i="11"/>
  <c r="L931" i="11" s="1"/>
  <c r="J932" i="11"/>
  <c r="J933" i="11"/>
  <c r="J934" i="11"/>
  <c r="L934" i="11" s="1"/>
  <c r="J935" i="11"/>
  <c r="L935" i="11" s="1"/>
  <c r="J936" i="11"/>
  <c r="J937" i="11"/>
  <c r="J938" i="11"/>
  <c r="L938" i="11" s="1"/>
  <c r="J939" i="11"/>
  <c r="L939" i="11" s="1"/>
  <c r="J940" i="11"/>
  <c r="J941" i="11"/>
  <c r="J942" i="11"/>
  <c r="L942" i="11" s="1"/>
  <c r="J943" i="11"/>
  <c r="L943" i="11" s="1"/>
  <c r="J944" i="11"/>
  <c r="J945" i="11"/>
  <c r="J946" i="11"/>
  <c r="L946" i="11" s="1"/>
  <c r="J947" i="11"/>
  <c r="L947" i="11" s="1"/>
  <c r="J948" i="11"/>
  <c r="J949" i="11"/>
  <c r="J950" i="11"/>
  <c r="L950" i="11" s="1"/>
  <c r="J951" i="11"/>
  <c r="L951" i="11" s="1"/>
  <c r="J952" i="11"/>
  <c r="J953" i="11"/>
  <c r="J954" i="11"/>
  <c r="L954" i="11" s="1"/>
  <c r="J955" i="11"/>
  <c r="L955" i="11" s="1"/>
  <c r="J956" i="11"/>
  <c r="J957" i="11"/>
  <c r="J958" i="11"/>
  <c r="L958" i="11" s="1"/>
  <c r="J959" i="11"/>
  <c r="L959" i="11" s="1"/>
  <c r="J960" i="11"/>
  <c r="J961" i="11"/>
  <c r="J962" i="11"/>
  <c r="L962" i="11" s="1"/>
  <c r="J963" i="11"/>
  <c r="L963" i="11" s="1"/>
  <c r="J964" i="11"/>
  <c r="J965" i="11"/>
  <c r="J966" i="11"/>
  <c r="L966" i="11" s="1"/>
  <c r="J967" i="11"/>
  <c r="L967" i="11" s="1"/>
  <c r="J968" i="11"/>
  <c r="J969" i="11"/>
  <c r="J970" i="11"/>
  <c r="L970" i="11" s="1"/>
  <c r="J971" i="11"/>
  <c r="L971" i="11" s="1"/>
  <c r="J972" i="11"/>
  <c r="J973" i="11"/>
  <c r="J974" i="11"/>
  <c r="L974" i="11" s="1"/>
  <c r="J975" i="11"/>
  <c r="L975" i="11" s="1"/>
  <c r="J976" i="11"/>
  <c r="J977" i="11"/>
  <c r="J978" i="11"/>
  <c r="L978" i="11" s="1"/>
  <c r="J979" i="11"/>
  <c r="L979" i="11" s="1"/>
  <c r="J980" i="11"/>
  <c r="J981" i="11"/>
  <c r="J982" i="11"/>
  <c r="L982" i="11" s="1"/>
  <c r="J983" i="11"/>
  <c r="L983" i="11" s="1"/>
  <c r="J984" i="11"/>
  <c r="J985" i="11"/>
  <c r="J986" i="11"/>
  <c r="L986" i="11" s="1"/>
  <c r="J987" i="11"/>
  <c r="L987" i="11" s="1"/>
  <c r="J988" i="11"/>
  <c r="J989" i="11"/>
  <c r="J990" i="11"/>
  <c r="L990" i="11" s="1"/>
  <c r="J991" i="11"/>
  <c r="L991" i="11" s="1"/>
  <c r="J992" i="11"/>
  <c r="J993" i="11"/>
  <c r="J994" i="11"/>
  <c r="L994" i="11" s="1"/>
  <c r="J995" i="11"/>
  <c r="L995" i="11" s="1"/>
  <c r="J996" i="11"/>
  <c r="J997" i="11"/>
  <c r="J998" i="11"/>
  <c r="L998" i="11" s="1"/>
  <c r="J999" i="11"/>
  <c r="L999" i="11" s="1"/>
  <c r="J1000" i="11"/>
  <c r="J1001" i="11"/>
  <c r="J1002" i="11"/>
  <c r="L1002" i="11" s="1"/>
  <c r="J1003" i="11"/>
  <c r="L1003" i="11" s="1"/>
  <c r="J1004" i="11"/>
  <c r="J1005" i="11"/>
  <c r="J1006" i="11"/>
  <c r="L1006" i="11" s="1"/>
  <c r="J1007" i="11"/>
  <c r="L1007" i="11" s="1"/>
  <c r="J1008" i="11"/>
  <c r="J1009" i="11"/>
  <c r="J1010" i="11"/>
  <c r="L1010" i="11" s="1"/>
  <c r="J1011" i="11"/>
  <c r="L1011" i="11" s="1"/>
  <c r="J1012" i="11"/>
  <c r="J1013" i="11"/>
  <c r="J1014" i="11"/>
  <c r="L1014" i="11" s="1"/>
  <c r="J1015" i="11"/>
  <c r="L1015" i="11" s="1"/>
  <c r="J1016" i="11"/>
  <c r="J1017" i="11"/>
  <c r="J1018" i="11"/>
  <c r="L1018" i="11" s="1"/>
  <c r="J1019" i="11"/>
  <c r="L1019" i="11" s="1"/>
  <c r="J1020" i="11"/>
  <c r="J1021" i="11"/>
  <c r="J1022" i="11"/>
  <c r="L1022" i="11" s="1"/>
  <c r="J1023" i="11"/>
  <c r="L1023" i="11" s="1"/>
  <c r="J1024" i="11"/>
  <c r="J1025" i="11"/>
  <c r="J1026" i="11"/>
  <c r="L1026" i="11" s="1"/>
  <c r="J1027" i="11"/>
  <c r="L1027" i="11" s="1"/>
  <c r="J1028" i="11"/>
  <c r="J1029" i="11"/>
  <c r="J1030" i="11"/>
  <c r="L1030" i="11" s="1"/>
  <c r="J1031" i="11"/>
  <c r="L1031" i="11" s="1"/>
  <c r="J1032" i="11"/>
  <c r="J1033" i="11"/>
  <c r="J1034" i="11"/>
  <c r="L1034" i="11" s="1"/>
  <c r="J1035" i="11"/>
  <c r="L1035" i="11" s="1"/>
  <c r="J1036" i="11"/>
  <c r="J1037" i="11"/>
  <c r="J1038" i="11"/>
  <c r="L1038" i="11" s="1"/>
  <c r="J1039" i="11"/>
  <c r="L1039" i="11" s="1"/>
  <c r="J1040" i="11"/>
  <c r="J1041" i="11"/>
  <c r="J1042" i="11"/>
  <c r="L1042" i="11" s="1"/>
  <c r="J1043" i="11"/>
  <c r="L1043" i="11" s="1"/>
  <c r="J1044" i="11"/>
  <c r="J1045" i="11"/>
  <c r="J1046" i="11"/>
  <c r="L1046" i="11" s="1"/>
  <c r="J1047" i="11"/>
  <c r="L1047" i="11" s="1"/>
  <c r="J1048" i="11"/>
  <c r="J1049" i="11"/>
  <c r="J1050" i="11"/>
  <c r="L1050" i="11" s="1"/>
  <c r="J1051" i="11"/>
  <c r="L1051" i="11" s="1"/>
  <c r="J1052" i="11"/>
  <c r="J1053" i="11"/>
  <c r="J1054" i="11"/>
  <c r="L1054" i="11" s="1"/>
  <c r="J1055" i="11"/>
  <c r="L1055" i="11" s="1"/>
  <c r="J1056" i="11"/>
  <c r="J1057" i="11"/>
  <c r="J1058" i="11"/>
  <c r="L1058" i="11" s="1"/>
  <c r="J1059" i="11"/>
  <c r="L1059" i="11" s="1"/>
  <c r="J1060" i="11"/>
  <c r="J1061" i="11"/>
  <c r="J1062" i="11"/>
  <c r="L1062" i="11" s="1"/>
  <c r="J1063" i="11"/>
  <c r="L1063" i="11" s="1"/>
  <c r="J1064" i="11"/>
  <c r="J1065" i="11"/>
  <c r="J1066" i="11"/>
  <c r="L1066" i="11" s="1"/>
  <c r="J1067" i="11"/>
  <c r="L1067" i="11" s="1"/>
  <c r="J1068" i="11"/>
  <c r="J1069" i="11"/>
  <c r="J1070" i="11"/>
  <c r="L1070" i="11" s="1"/>
  <c r="J1071" i="11"/>
  <c r="L1071" i="11" s="1"/>
  <c r="J1072" i="11"/>
  <c r="J1073" i="11"/>
  <c r="J1074" i="11"/>
  <c r="L1074" i="11" s="1"/>
  <c r="J1075" i="11"/>
  <c r="L1075" i="11" s="1"/>
  <c r="J1076" i="11"/>
  <c r="J1077" i="11"/>
  <c r="J1078" i="11"/>
  <c r="L1078" i="11" s="1"/>
  <c r="J1079" i="11"/>
  <c r="L1079" i="11" s="1"/>
  <c r="J1080" i="11"/>
  <c r="J1081" i="11"/>
  <c r="J1082" i="11"/>
  <c r="L1082" i="11" s="1"/>
  <c r="J1083" i="11"/>
  <c r="L1083" i="11" s="1"/>
  <c r="J1084" i="11"/>
  <c r="J1085" i="11"/>
  <c r="J1086" i="11"/>
  <c r="L1086" i="11" s="1"/>
  <c r="J1087" i="11"/>
  <c r="L1087" i="11" s="1"/>
  <c r="J1088" i="11"/>
  <c r="J1089" i="11"/>
  <c r="J1090" i="11"/>
  <c r="L1090" i="11" s="1"/>
  <c r="J1091" i="11"/>
  <c r="L1091" i="11" s="1"/>
  <c r="J1092" i="11"/>
  <c r="J1093" i="11"/>
  <c r="J1094" i="11"/>
  <c r="L1094" i="11" s="1"/>
  <c r="J1095" i="11"/>
  <c r="L1095" i="11" s="1"/>
  <c r="J1096" i="11"/>
  <c r="J1097" i="11"/>
  <c r="J1098" i="11"/>
  <c r="L1098" i="11" s="1"/>
  <c r="J1099" i="11"/>
  <c r="L1099" i="11" s="1"/>
  <c r="J1100" i="11"/>
  <c r="J1101" i="11"/>
  <c r="J1102" i="11"/>
  <c r="L1102" i="11" s="1"/>
  <c r="J1103" i="11"/>
  <c r="L1103" i="11" s="1"/>
  <c r="J1104" i="11"/>
  <c r="J1105" i="11"/>
  <c r="J1106" i="11"/>
  <c r="L1106" i="11" s="1"/>
  <c r="J1107" i="11"/>
  <c r="L1107" i="11" s="1"/>
  <c r="J1108" i="11"/>
  <c r="J1109" i="11"/>
  <c r="J1110" i="11"/>
  <c r="L1110" i="11" s="1"/>
  <c r="J1111" i="11"/>
  <c r="L1111" i="11" s="1"/>
  <c r="J1112" i="11"/>
  <c r="J1113" i="11"/>
  <c r="J1114" i="11"/>
  <c r="L1114" i="11" s="1"/>
  <c r="J1115" i="11"/>
  <c r="L1115" i="11" s="1"/>
  <c r="J1116" i="11"/>
  <c r="J1117" i="11"/>
  <c r="J1118" i="11"/>
  <c r="L1118" i="11" s="1"/>
  <c r="J1119" i="11"/>
  <c r="L1119" i="11" s="1"/>
  <c r="J1120" i="11"/>
  <c r="J1121" i="11"/>
  <c r="J1122" i="11"/>
  <c r="L1122" i="11" s="1"/>
  <c r="J1123" i="11"/>
  <c r="L1123" i="11" s="1"/>
  <c r="J1124" i="11"/>
  <c r="J1125" i="11"/>
  <c r="J1126" i="11"/>
  <c r="L1126" i="11" s="1"/>
  <c r="J1127" i="11"/>
  <c r="L1127" i="11" s="1"/>
  <c r="J1128" i="11"/>
  <c r="J1129" i="11"/>
  <c r="J1130" i="11"/>
  <c r="L1130" i="11" s="1"/>
  <c r="J1131" i="11"/>
  <c r="L1131" i="11" s="1"/>
  <c r="J1132" i="11"/>
  <c r="J1133" i="11"/>
  <c r="J1134" i="11"/>
  <c r="L1134" i="11" s="1"/>
  <c r="J1135" i="11"/>
  <c r="L1135" i="11" s="1"/>
  <c r="J1136" i="11"/>
  <c r="J1137" i="11"/>
  <c r="J1138" i="11"/>
  <c r="L1138" i="11" s="1"/>
  <c r="J1139" i="11"/>
  <c r="L1139" i="11" s="1"/>
  <c r="J1140" i="11"/>
  <c r="J1141" i="11"/>
  <c r="J1142" i="11"/>
  <c r="L1142" i="11" s="1"/>
  <c r="J1143" i="11"/>
  <c r="L1143" i="11" s="1"/>
  <c r="J1144" i="11"/>
  <c r="J1145" i="11"/>
  <c r="J1146" i="11"/>
  <c r="L1146" i="11" s="1"/>
  <c r="J1147" i="11"/>
  <c r="L1147" i="11" s="1"/>
  <c r="J1148" i="11"/>
  <c r="J1149" i="11"/>
  <c r="J1150" i="11"/>
  <c r="L1150" i="11" s="1"/>
  <c r="J1151" i="11"/>
  <c r="L1151" i="11" s="1"/>
  <c r="J1152" i="11"/>
  <c r="J1153" i="11"/>
  <c r="J1154" i="11"/>
  <c r="L1154" i="11" s="1"/>
  <c r="J1155" i="11"/>
  <c r="L1155" i="11" s="1"/>
  <c r="J1156" i="11"/>
  <c r="J1157" i="11"/>
  <c r="J1158" i="11"/>
  <c r="L1158" i="11" s="1"/>
  <c r="J1159" i="11"/>
  <c r="L1159" i="11" s="1"/>
  <c r="J1160" i="11"/>
  <c r="J1161" i="11"/>
  <c r="J1162" i="11"/>
  <c r="L1162" i="11" s="1"/>
  <c r="J1163" i="11"/>
  <c r="L1163" i="11" s="1"/>
  <c r="J1164" i="11"/>
  <c r="J1165" i="11"/>
  <c r="J1166" i="11"/>
  <c r="L1166" i="11" s="1"/>
  <c r="J1167" i="11"/>
  <c r="L1167" i="11" s="1"/>
  <c r="J1168" i="11"/>
  <c r="J1169" i="11"/>
  <c r="J1170" i="11"/>
  <c r="L1170" i="11" s="1"/>
  <c r="J1171" i="11"/>
  <c r="L1171" i="11" s="1"/>
  <c r="J1172" i="11"/>
  <c r="J1173" i="11"/>
  <c r="J1174" i="11"/>
  <c r="L1174" i="11" s="1"/>
  <c r="J1175" i="11"/>
  <c r="L1175" i="11" s="1"/>
  <c r="J1176" i="11"/>
  <c r="J1177" i="11"/>
  <c r="J1178" i="11"/>
  <c r="L1178" i="11" s="1"/>
  <c r="J1179" i="11"/>
  <c r="L1179" i="11" s="1"/>
  <c r="J1180" i="11"/>
  <c r="J1181" i="11"/>
  <c r="J1182" i="11"/>
  <c r="L1182" i="11" s="1"/>
  <c r="J1183" i="11"/>
  <c r="L1183" i="11" s="1"/>
  <c r="J1184" i="11"/>
  <c r="J1185" i="11"/>
  <c r="J1186" i="11"/>
  <c r="L1186" i="11" s="1"/>
  <c r="J1187" i="11"/>
  <c r="L1187" i="11" s="1"/>
  <c r="J1188" i="11"/>
  <c r="J1189" i="11"/>
  <c r="J1190" i="11"/>
  <c r="L1190" i="11" s="1"/>
  <c r="J1191" i="11"/>
  <c r="L1191" i="11" s="1"/>
  <c r="J1192" i="11"/>
  <c r="J1193" i="11"/>
  <c r="J1194" i="11"/>
  <c r="L1194" i="11" s="1"/>
  <c r="J1195" i="11"/>
  <c r="L1195" i="11" s="1"/>
  <c r="J1196" i="11"/>
  <c r="J1197" i="11"/>
  <c r="J1198" i="11"/>
  <c r="L1198" i="11" s="1"/>
  <c r="J1199" i="11"/>
  <c r="L1199" i="11" s="1"/>
  <c r="J1200" i="11"/>
  <c r="J1201" i="11"/>
  <c r="J1202" i="11"/>
  <c r="L1202" i="11" s="1"/>
  <c r="J1203" i="11"/>
  <c r="L1203" i="11" s="1"/>
  <c r="J1204" i="11"/>
  <c r="J1205" i="11"/>
  <c r="J1206" i="11"/>
  <c r="L1206" i="11" s="1"/>
  <c r="J1207" i="11"/>
  <c r="L1207" i="11" s="1"/>
  <c r="J1208" i="11"/>
  <c r="J1209" i="11"/>
  <c r="J1210" i="11"/>
  <c r="L1210" i="11" s="1"/>
  <c r="J1211" i="11"/>
  <c r="L1211" i="11" s="1"/>
  <c r="J1212" i="11"/>
  <c r="J1213" i="11"/>
  <c r="J1214" i="11"/>
  <c r="L1214" i="11" s="1"/>
  <c r="J1215" i="11"/>
  <c r="L1215" i="11" s="1"/>
  <c r="J1216" i="11"/>
  <c r="J1217" i="11"/>
  <c r="J1218" i="11"/>
  <c r="L1218" i="11" s="1"/>
  <c r="J1219" i="11"/>
  <c r="L1219" i="11" s="1"/>
  <c r="J1220" i="11"/>
  <c r="J1221" i="11"/>
  <c r="J1222" i="11"/>
  <c r="L1222" i="11" s="1"/>
  <c r="J1223" i="11"/>
  <c r="L1223" i="11" s="1"/>
  <c r="J1224" i="11"/>
  <c r="J1225" i="11"/>
  <c r="J1226" i="11"/>
  <c r="L1226" i="11" s="1"/>
  <c r="J1227" i="11"/>
  <c r="L1227" i="11" s="1"/>
  <c r="J1228" i="11"/>
  <c r="J1229" i="11"/>
  <c r="J1230" i="11"/>
  <c r="L1230" i="11" s="1"/>
  <c r="J1231" i="11"/>
  <c r="L1231" i="11" s="1"/>
  <c r="J1232" i="11"/>
  <c r="J1233" i="11"/>
  <c r="J1234" i="11"/>
  <c r="L1234" i="11" s="1"/>
  <c r="J1235" i="11"/>
  <c r="L1235" i="11" s="1"/>
  <c r="J1236" i="11"/>
  <c r="J1237" i="11"/>
  <c r="J1238" i="11"/>
  <c r="L1238" i="11" s="1"/>
  <c r="J1239" i="11"/>
  <c r="L1239" i="11" s="1"/>
  <c r="J1240" i="11"/>
  <c r="J1241" i="11"/>
  <c r="J1242" i="11"/>
  <c r="L1242" i="11" s="1"/>
  <c r="J1243" i="11"/>
  <c r="L1243" i="11" s="1"/>
  <c r="J1244" i="11"/>
  <c r="J1245" i="11"/>
  <c r="J1246" i="11"/>
  <c r="L1246" i="11" s="1"/>
  <c r="J1247" i="11"/>
  <c r="L1247" i="11" s="1"/>
  <c r="J1248" i="11"/>
  <c r="J1249" i="11"/>
  <c r="J1250" i="11"/>
  <c r="L1250" i="11" s="1"/>
  <c r="J1251" i="11"/>
  <c r="L1251" i="11" s="1"/>
  <c r="J1252" i="11"/>
  <c r="J1253" i="11"/>
  <c r="J1254" i="11"/>
  <c r="L1254" i="11" s="1"/>
  <c r="J1255" i="11"/>
  <c r="L1255" i="11" s="1"/>
  <c r="J1256" i="11"/>
  <c r="J1257" i="11"/>
  <c r="J1258" i="11"/>
  <c r="L1258" i="11" s="1"/>
  <c r="J1259" i="11"/>
  <c r="L1259" i="11" s="1"/>
  <c r="J1260" i="11"/>
  <c r="J1261" i="11"/>
  <c r="J1262" i="11"/>
  <c r="L1262" i="11" s="1"/>
  <c r="J1263" i="11"/>
  <c r="L1263" i="11" s="1"/>
  <c r="J1264" i="11"/>
  <c r="J1265" i="11"/>
  <c r="J1266" i="11"/>
  <c r="L1266" i="11" s="1"/>
  <c r="J1267" i="11"/>
  <c r="L1267" i="11" s="1"/>
  <c r="J1268" i="11"/>
  <c r="J1269" i="11"/>
  <c r="J1270" i="11"/>
  <c r="L1270" i="11" s="1"/>
  <c r="J1271" i="11"/>
  <c r="L1271" i="11" s="1"/>
  <c r="J1272" i="11"/>
  <c r="J1273" i="11"/>
  <c r="J1274" i="11"/>
  <c r="L1274" i="11" s="1"/>
  <c r="J1275" i="11"/>
  <c r="L1275" i="11" s="1"/>
  <c r="J1276" i="11"/>
  <c r="J1277" i="11"/>
  <c r="J1278" i="11"/>
  <c r="L1278" i="11" s="1"/>
  <c r="J1279" i="11"/>
  <c r="L1279" i="11" s="1"/>
  <c r="J1280" i="11"/>
  <c r="J1281" i="11"/>
  <c r="J1282" i="11"/>
  <c r="L1282" i="11" s="1"/>
  <c r="J1283" i="11"/>
  <c r="L1283" i="11" s="1"/>
  <c r="J1284" i="11"/>
  <c r="J1285" i="11"/>
  <c r="J1286" i="11"/>
  <c r="L1286" i="11" s="1"/>
  <c r="J1287" i="11"/>
  <c r="L1287" i="11" s="1"/>
  <c r="J1288" i="11"/>
  <c r="J1289" i="11"/>
  <c r="J1290" i="11"/>
  <c r="L1290" i="11" s="1"/>
  <c r="J1291" i="11"/>
  <c r="L1291" i="11" s="1"/>
  <c r="J1292" i="11"/>
  <c r="J1293" i="11"/>
  <c r="J1294" i="11"/>
  <c r="L1294" i="11" s="1"/>
  <c r="J1295" i="11"/>
  <c r="L1295" i="11" s="1"/>
  <c r="J1296" i="11"/>
  <c r="J1297" i="11"/>
  <c r="J1298" i="11"/>
  <c r="L1298" i="11" s="1"/>
  <c r="J1299" i="11"/>
  <c r="L1299" i="11" s="1"/>
  <c r="J1300" i="11"/>
  <c r="J1301" i="11"/>
  <c r="J1302" i="11"/>
  <c r="L1302" i="11" s="1"/>
  <c r="J1303" i="11"/>
  <c r="L1303" i="11" s="1"/>
  <c r="J1304" i="11"/>
  <c r="J1305" i="11"/>
  <c r="J1306" i="11"/>
  <c r="L1306" i="11" s="1"/>
  <c r="J1307" i="11"/>
  <c r="L1307" i="11" s="1"/>
  <c r="J1308" i="11"/>
  <c r="J1309" i="11"/>
  <c r="J1310" i="11"/>
  <c r="L1310" i="11" s="1"/>
  <c r="J1311" i="11"/>
  <c r="L1311" i="11" s="1"/>
  <c r="J1312" i="11"/>
  <c r="J1313" i="11"/>
  <c r="J1314" i="11"/>
  <c r="L1314" i="11" s="1"/>
  <c r="J1315" i="11"/>
  <c r="L1315" i="11" s="1"/>
  <c r="J1316" i="11"/>
  <c r="J1317" i="11"/>
  <c r="J1318" i="11"/>
  <c r="L1318" i="11" s="1"/>
  <c r="J1319" i="11"/>
  <c r="L1319" i="11" s="1"/>
  <c r="J1320" i="11"/>
  <c r="J1321" i="11"/>
  <c r="J1322" i="11"/>
  <c r="L1322" i="11" s="1"/>
  <c r="J1323" i="11"/>
  <c r="L1323" i="11" s="1"/>
  <c r="J1324" i="11"/>
  <c r="J1325" i="11"/>
  <c r="J1326" i="11"/>
  <c r="L1326" i="11" s="1"/>
  <c r="J1327" i="11"/>
  <c r="L1327" i="11" s="1"/>
  <c r="J1328" i="11"/>
  <c r="J1329" i="11"/>
  <c r="J1330" i="11"/>
  <c r="L1330" i="11" s="1"/>
  <c r="J1331" i="11"/>
  <c r="L1331" i="11" s="1"/>
  <c r="J1332" i="11"/>
  <c r="J1333" i="11"/>
  <c r="J1334" i="11"/>
  <c r="L1334" i="11" s="1"/>
  <c r="J1335" i="11"/>
  <c r="L1335" i="11" s="1"/>
  <c r="J1336" i="11"/>
  <c r="J1337" i="11"/>
  <c r="J1338" i="11"/>
  <c r="L1338" i="11" s="1"/>
  <c r="J1339" i="11"/>
  <c r="L1339" i="11" s="1"/>
  <c r="J1340" i="11"/>
  <c r="J1341" i="11"/>
  <c r="J1342" i="11"/>
  <c r="L1342" i="11" s="1"/>
  <c r="J1343" i="11"/>
  <c r="L1343" i="11" s="1"/>
  <c r="J1344" i="11"/>
  <c r="J1345" i="11"/>
  <c r="J1346" i="11"/>
  <c r="L1346" i="11" s="1"/>
  <c r="J1347" i="11"/>
  <c r="L1347" i="11" s="1"/>
  <c r="J1348" i="11"/>
  <c r="J1349" i="11"/>
  <c r="J1350" i="11"/>
  <c r="L1350" i="11" s="1"/>
  <c r="J1351" i="11"/>
  <c r="L1351" i="11" s="1"/>
  <c r="J1352" i="11"/>
  <c r="J1353" i="11"/>
  <c r="J1354" i="11"/>
  <c r="L1354" i="11" s="1"/>
  <c r="J1355" i="11"/>
  <c r="L1355" i="11" s="1"/>
  <c r="J1356" i="11"/>
  <c r="J1357" i="11"/>
  <c r="J1358" i="11"/>
  <c r="L1358" i="11" s="1"/>
  <c r="J1359" i="11"/>
  <c r="L1359" i="11" s="1"/>
  <c r="J1360" i="11"/>
  <c r="J1361" i="11"/>
  <c r="J1362" i="11"/>
  <c r="L1362" i="11" s="1"/>
  <c r="J1363" i="11"/>
  <c r="L1363" i="11" s="1"/>
  <c r="J1364" i="11"/>
  <c r="J1365" i="11"/>
  <c r="J1366" i="11"/>
  <c r="L1366" i="11" s="1"/>
  <c r="J1367" i="11"/>
  <c r="L1367" i="11" s="1"/>
  <c r="J1368" i="11"/>
  <c r="J1369" i="11"/>
  <c r="J1370" i="11"/>
  <c r="L1370" i="11" s="1"/>
  <c r="J1371" i="11"/>
  <c r="L1371" i="11" s="1"/>
  <c r="J1372" i="11"/>
  <c r="J1373" i="11"/>
  <c r="J1374" i="11"/>
  <c r="L1374" i="11" s="1"/>
  <c r="J1375" i="11"/>
  <c r="L1375" i="11" s="1"/>
  <c r="J1376" i="11"/>
  <c r="J1377" i="11"/>
  <c r="J1378" i="11"/>
  <c r="L1378" i="11" s="1"/>
  <c r="J1379" i="11"/>
  <c r="L1379" i="11" s="1"/>
  <c r="J1380" i="11"/>
  <c r="J1381" i="11"/>
  <c r="J1382" i="11"/>
  <c r="L1382" i="11" s="1"/>
  <c r="J1383" i="11"/>
  <c r="L1383" i="11" s="1"/>
  <c r="J1384" i="11"/>
  <c r="J1385" i="11"/>
  <c r="J1386" i="11"/>
  <c r="L1386" i="11" s="1"/>
  <c r="J1387" i="11"/>
  <c r="L1387" i="11" s="1"/>
  <c r="J1388" i="11"/>
  <c r="J1389" i="11"/>
  <c r="J1390" i="11"/>
  <c r="L1390" i="11" s="1"/>
  <c r="J1391" i="11"/>
  <c r="L1391" i="11" s="1"/>
  <c r="J1392" i="11"/>
  <c r="J1393" i="11"/>
  <c r="J1394" i="11"/>
  <c r="L1394" i="11" s="1"/>
  <c r="J1395" i="11"/>
  <c r="L1395" i="11" s="1"/>
  <c r="J1396" i="11"/>
  <c r="J1397" i="11"/>
  <c r="J1398" i="11"/>
  <c r="L1398" i="11" s="1"/>
  <c r="J1399" i="11"/>
  <c r="L1399" i="11" s="1"/>
  <c r="J1400" i="11"/>
  <c r="J1401" i="11"/>
  <c r="J1402" i="11"/>
  <c r="L1402" i="11" s="1"/>
  <c r="J1403" i="11"/>
  <c r="L1403" i="11" s="1"/>
  <c r="J1404" i="11"/>
  <c r="J1405" i="11"/>
  <c r="J1406" i="11"/>
  <c r="L1406" i="11" s="1"/>
  <c r="J1407" i="11"/>
  <c r="L1407" i="11" s="1"/>
  <c r="J1408" i="11"/>
  <c r="J1409" i="11"/>
  <c r="J1410" i="11"/>
  <c r="L1410" i="11" s="1"/>
  <c r="J1411" i="11"/>
  <c r="L1411" i="11" s="1"/>
  <c r="J1412" i="11"/>
  <c r="J1413" i="11"/>
  <c r="J1414" i="11"/>
  <c r="L1414" i="11" s="1"/>
  <c r="J1415" i="11"/>
  <c r="L1415" i="11" s="1"/>
  <c r="J1416" i="11"/>
  <c r="J1417" i="11"/>
  <c r="J1418" i="11"/>
  <c r="L1418" i="11" s="1"/>
  <c r="J1419" i="11"/>
  <c r="L1419" i="11" s="1"/>
  <c r="J1420" i="11"/>
  <c r="J1421" i="11"/>
  <c r="J1422" i="11"/>
  <c r="L1422" i="11" s="1"/>
  <c r="J1423" i="11"/>
  <c r="L1423" i="11" s="1"/>
  <c r="J1424" i="11"/>
  <c r="J1425" i="11"/>
  <c r="J1426" i="11"/>
  <c r="L1426" i="11" s="1"/>
  <c r="J1427" i="11"/>
  <c r="L1427" i="11" s="1"/>
  <c r="J1428" i="11"/>
  <c r="J1429" i="11"/>
  <c r="J1430" i="11"/>
  <c r="L1430" i="11" s="1"/>
  <c r="J1431" i="11"/>
  <c r="L1431" i="11" s="1"/>
  <c r="J1432" i="11"/>
  <c r="J1433" i="11"/>
  <c r="J1434" i="11"/>
  <c r="L1434" i="11" s="1"/>
  <c r="J1435" i="11"/>
  <c r="L1435" i="11" s="1"/>
  <c r="J1436" i="11"/>
  <c r="J1437" i="11"/>
  <c r="J1438" i="11"/>
  <c r="L1438" i="11" s="1"/>
  <c r="J1439" i="11"/>
  <c r="L1439" i="11" s="1"/>
  <c r="J1440" i="11"/>
  <c r="J1441" i="11"/>
  <c r="J1442" i="11"/>
  <c r="L1442" i="11" s="1"/>
  <c r="J1443" i="11"/>
  <c r="L1443" i="11" s="1"/>
  <c r="J1444" i="11"/>
  <c r="J1445" i="11"/>
  <c r="J1446" i="11"/>
  <c r="L1446" i="11" s="1"/>
  <c r="J1447" i="11"/>
  <c r="L1447" i="11" s="1"/>
  <c r="J1448" i="11"/>
  <c r="J1449" i="11"/>
  <c r="J1450" i="11"/>
  <c r="L1450" i="11" s="1"/>
  <c r="J1451" i="11"/>
  <c r="L1451" i="11" s="1"/>
  <c r="J1452" i="11"/>
  <c r="J1453" i="11"/>
  <c r="J1454" i="11"/>
  <c r="L1454" i="11" s="1"/>
  <c r="J1455" i="11"/>
  <c r="L1455" i="11" s="1"/>
  <c r="J1456" i="11"/>
  <c r="J1457" i="11"/>
  <c r="J1458" i="11"/>
  <c r="L1458" i="11" s="1"/>
  <c r="J1459" i="11"/>
  <c r="L1459" i="11" s="1"/>
  <c r="J1460" i="11"/>
  <c r="J1461" i="11"/>
  <c r="J1462" i="11"/>
  <c r="L1462" i="11" s="1"/>
  <c r="J1463" i="11"/>
  <c r="L1463" i="11" s="1"/>
  <c r="J1464" i="11"/>
  <c r="J1465" i="11"/>
  <c r="J1466" i="11"/>
  <c r="L1466" i="11" s="1"/>
  <c r="J1467" i="11"/>
  <c r="L1467" i="11" s="1"/>
  <c r="J1468" i="11"/>
  <c r="J1469" i="11"/>
  <c r="J1470" i="11"/>
  <c r="L1470" i="11" s="1"/>
  <c r="J1471" i="11"/>
  <c r="L1471" i="11" s="1"/>
  <c r="J1472" i="11"/>
  <c r="J1473" i="11"/>
  <c r="J1474" i="11"/>
  <c r="L1474" i="11" s="1"/>
  <c r="J1475" i="11"/>
  <c r="L1475" i="11" s="1"/>
  <c r="J1476" i="11"/>
  <c r="J1477" i="11"/>
  <c r="J1478" i="11"/>
  <c r="L1478" i="11" s="1"/>
  <c r="J1479" i="11"/>
  <c r="L1479" i="11" s="1"/>
  <c r="J1480" i="11"/>
  <c r="J1481" i="11"/>
  <c r="J1482" i="11"/>
  <c r="L1482" i="11" s="1"/>
  <c r="J1483" i="11"/>
  <c r="L1483" i="11" s="1"/>
  <c r="J1484" i="11"/>
  <c r="J1485" i="11"/>
  <c r="J1486" i="11"/>
  <c r="L1486" i="11" s="1"/>
  <c r="J1487" i="11"/>
  <c r="L1487" i="11" s="1"/>
  <c r="J1488" i="11"/>
  <c r="J1489" i="11"/>
  <c r="J1490" i="11"/>
  <c r="L1490" i="11" s="1"/>
  <c r="J1491" i="11"/>
  <c r="L1491" i="11" s="1"/>
  <c r="J1492" i="11"/>
  <c r="J1493" i="11"/>
  <c r="J1494" i="11"/>
  <c r="L1494" i="11" s="1"/>
  <c r="J1495" i="11"/>
  <c r="L1495" i="11" s="1"/>
  <c r="J1496" i="11"/>
  <c r="J1497" i="11"/>
  <c r="J1498" i="11"/>
  <c r="L1498" i="11" s="1"/>
  <c r="J1499" i="11"/>
  <c r="L1499" i="11" s="1"/>
  <c r="J1500" i="11"/>
  <c r="J1501" i="11"/>
  <c r="J1502" i="11"/>
  <c r="L1502" i="11" s="1"/>
  <c r="J1503" i="11"/>
  <c r="L1503" i="11" s="1"/>
  <c r="J1504" i="11"/>
  <c r="J1505" i="11"/>
  <c r="J1506" i="11"/>
  <c r="L1506" i="11" s="1"/>
  <c r="J1507" i="11"/>
  <c r="L1507" i="11" s="1"/>
  <c r="J1508" i="11"/>
  <c r="J1509" i="11"/>
  <c r="J1510" i="11"/>
  <c r="L1510" i="11" s="1"/>
  <c r="J1511" i="11"/>
  <c r="L1511" i="11" s="1"/>
  <c r="J1512" i="11"/>
  <c r="J1513" i="11"/>
  <c r="J1514" i="11"/>
  <c r="L1514" i="11" s="1"/>
  <c r="J1515" i="11"/>
  <c r="L1515" i="11" s="1"/>
  <c r="J1516" i="11"/>
  <c r="J1517" i="11"/>
  <c r="J1518" i="11"/>
  <c r="L1518" i="11" s="1"/>
  <c r="J1519" i="11"/>
  <c r="L1519" i="11" s="1"/>
  <c r="J1520" i="11"/>
  <c r="J1521" i="11"/>
  <c r="J1522" i="11"/>
  <c r="L1522" i="11" s="1"/>
  <c r="J1523" i="11"/>
  <c r="L1523" i="11" s="1"/>
  <c r="J1524" i="11"/>
  <c r="J1525" i="11"/>
  <c r="J1526" i="11"/>
  <c r="L1526" i="11" s="1"/>
  <c r="J1527" i="11"/>
  <c r="L1527" i="11" s="1"/>
  <c r="J1528" i="11"/>
  <c r="J1529" i="11"/>
  <c r="J1530" i="11"/>
  <c r="L1530" i="11" s="1"/>
  <c r="J1531" i="11"/>
  <c r="L1531" i="11" s="1"/>
  <c r="J1532" i="11"/>
  <c r="J1533" i="11"/>
  <c r="J1534" i="11"/>
  <c r="L1534" i="11" s="1"/>
  <c r="J1535" i="11"/>
  <c r="L1535" i="11" s="1"/>
  <c r="J1536" i="11"/>
  <c r="J1537" i="11"/>
  <c r="J38" i="11"/>
  <c r="H40" i="11"/>
  <c r="I40" i="11" s="1"/>
  <c r="H41" i="11"/>
  <c r="I41" i="11" s="1"/>
  <c r="H42" i="11"/>
  <c r="I42" i="11" s="1"/>
  <c r="H43" i="11"/>
  <c r="I43" i="11" s="1"/>
  <c r="H44" i="11"/>
  <c r="I44" i="11" s="1"/>
  <c r="H45" i="11"/>
  <c r="I45" i="11" s="1"/>
  <c r="H46" i="11"/>
  <c r="I46" i="11" s="1"/>
  <c r="H47" i="11"/>
  <c r="I47" i="11" s="1"/>
  <c r="H48" i="11"/>
  <c r="I48" i="11" s="1"/>
  <c r="H49" i="11"/>
  <c r="I49" i="11" s="1"/>
  <c r="H50" i="11"/>
  <c r="I50" i="11" s="1"/>
  <c r="H51" i="11"/>
  <c r="I51" i="11" s="1"/>
  <c r="H52" i="11"/>
  <c r="I52" i="11" s="1"/>
  <c r="H53" i="11"/>
  <c r="I53" i="11" s="1"/>
  <c r="H54" i="11"/>
  <c r="I54" i="11" s="1"/>
  <c r="H55" i="11"/>
  <c r="I55" i="11" s="1"/>
  <c r="H56" i="11"/>
  <c r="I56" i="11" s="1"/>
  <c r="H57" i="11"/>
  <c r="I57" i="11" s="1"/>
  <c r="H58" i="11"/>
  <c r="I58" i="11" s="1"/>
  <c r="H59" i="11"/>
  <c r="I59" i="11" s="1"/>
  <c r="H60" i="11"/>
  <c r="I60" i="11" s="1"/>
  <c r="H61" i="11"/>
  <c r="I61" i="11" s="1"/>
  <c r="H62" i="11"/>
  <c r="I62" i="11" s="1"/>
  <c r="H63" i="11"/>
  <c r="I63" i="11" s="1"/>
  <c r="H64" i="11"/>
  <c r="I64" i="11" s="1"/>
  <c r="H65" i="11"/>
  <c r="I65" i="11" s="1"/>
  <c r="H66" i="11"/>
  <c r="I66" i="11" s="1"/>
  <c r="H67" i="11"/>
  <c r="I67" i="11" s="1"/>
  <c r="H68" i="11"/>
  <c r="I68" i="11" s="1"/>
  <c r="H69" i="11"/>
  <c r="I69" i="11" s="1"/>
  <c r="H70" i="11"/>
  <c r="I70" i="11" s="1"/>
  <c r="H71" i="11"/>
  <c r="I71" i="11" s="1"/>
  <c r="H72" i="11"/>
  <c r="I72" i="11" s="1"/>
  <c r="H73" i="11"/>
  <c r="I73" i="11" s="1"/>
  <c r="H74" i="11"/>
  <c r="I74" i="11" s="1"/>
  <c r="H75" i="11"/>
  <c r="I75" i="11" s="1"/>
  <c r="H76" i="11"/>
  <c r="I76" i="11" s="1"/>
  <c r="H77" i="11"/>
  <c r="I77" i="11" s="1"/>
  <c r="H78" i="11"/>
  <c r="I78" i="11" s="1"/>
  <c r="H79" i="11"/>
  <c r="I79" i="11" s="1"/>
  <c r="H80" i="11"/>
  <c r="I80" i="11" s="1"/>
  <c r="H81" i="11"/>
  <c r="I81" i="11" s="1"/>
  <c r="H82" i="11"/>
  <c r="I82" i="11" s="1"/>
  <c r="H83" i="11"/>
  <c r="I83" i="11" s="1"/>
  <c r="H84" i="11"/>
  <c r="I84" i="11" s="1"/>
  <c r="H85" i="11"/>
  <c r="I85" i="11" s="1"/>
  <c r="H86" i="11"/>
  <c r="I86" i="11" s="1"/>
  <c r="H87" i="11"/>
  <c r="I87" i="11" s="1"/>
  <c r="H88" i="11"/>
  <c r="I88" i="11" s="1"/>
  <c r="H89" i="11"/>
  <c r="I89" i="11" s="1"/>
  <c r="H90" i="11"/>
  <c r="I90" i="11" s="1"/>
  <c r="H91" i="11"/>
  <c r="I91" i="11" s="1"/>
  <c r="H92" i="11"/>
  <c r="I92" i="11" s="1"/>
  <c r="H93" i="11"/>
  <c r="I93" i="11" s="1"/>
  <c r="H94" i="11"/>
  <c r="I94" i="11" s="1"/>
  <c r="H95" i="11"/>
  <c r="I95" i="11" s="1"/>
  <c r="H96" i="11"/>
  <c r="I96" i="11" s="1"/>
  <c r="H97" i="11"/>
  <c r="I97" i="11" s="1"/>
  <c r="H98" i="11"/>
  <c r="I98" i="11" s="1"/>
  <c r="H99" i="11"/>
  <c r="I99" i="11" s="1"/>
  <c r="H100" i="11"/>
  <c r="I100" i="11" s="1"/>
  <c r="H101" i="11"/>
  <c r="I101" i="11" s="1"/>
  <c r="H102" i="11"/>
  <c r="I102" i="11" s="1"/>
  <c r="H103" i="11"/>
  <c r="I103" i="11" s="1"/>
  <c r="H104" i="11"/>
  <c r="I104" i="11" s="1"/>
  <c r="H105" i="11"/>
  <c r="I105" i="11" s="1"/>
  <c r="H106" i="11"/>
  <c r="I106" i="11" s="1"/>
  <c r="H107" i="11"/>
  <c r="I107" i="11" s="1"/>
  <c r="H108" i="11"/>
  <c r="I108" i="11" s="1"/>
  <c r="H109" i="11"/>
  <c r="I109" i="11" s="1"/>
  <c r="H110" i="11"/>
  <c r="I110" i="11" s="1"/>
  <c r="H111" i="11"/>
  <c r="I111" i="11" s="1"/>
  <c r="H112" i="11"/>
  <c r="I112" i="11" s="1"/>
  <c r="H113" i="11"/>
  <c r="I113" i="11" s="1"/>
  <c r="H114" i="11"/>
  <c r="I114" i="11" s="1"/>
  <c r="H115" i="11"/>
  <c r="I115" i="11" s="1"/>
  <c r="H116" i="11"/>
  <c r="I116" i="11" s="1"/>
  <c r="H117" i="11"/>
  <c r="I117" i="11" s="1"/>
  <c r="H118" i="11"/>
  <c r="I118" i="11" s="1"/>
  <c r="H119" i="11"/>
  <c r="I119" i="11" s="1"/>
  <c r="H120" i="11"/>
  <c r="I120" i="11" s="1"/>
  <c r="H121" i="11"/>
  <c r="I121" i="11" s="1"/>
  <c r="H122" i="11"/>
  <c r="I122" i="11" s="1"/>
  <c r="H123" i="11"/>
  <c r="I123" i="11" s="1"/>
  <c r="H124" i="11"/>
  <c r="I124" i="11" s="1"/>
  <c r="H125" i="11"/>
  <c r="I125" i="11" s="1"/>
  <c r="H126" i="11"/>
  <c r="I126" i="11" s="1"/>
  <c r="H127" i="11"/>
  <c r="I127" i="11" s="1"/>
  <c r="H128" i="11"/>
  <c r="I128" i="11" s="1"/>
  <c r="H129" i="11"/>
  <c r="I129" i="11" s="1"/>
  <c r="H130" i="11"/>
  <c r="I130" i="11" s="1"/>
  <c r="H131" i="11"/>
  <c r="I131" i="11" s="1"/>
  <c r="H132" i="11"/>
  <c r="I132" i="11" s="1"/>
  <c r="H133" i="11"/>
  <c r="I133" i="11" s="1"/>
  <c r="H134" i="11"/>
  <c r="I134" i="11" s="1"/>
  <c r="H135" i="11"/>
  <c r="I135" i="11" s="1"/>
  <c r="H136" i="11"/>
  <c r="I136" i="11" s="1"/>
  <c r="H137" i="11"/>
  <c r="I137" i="11" s="1"/>
  <c r="H138" i="11"/>
  <c r="I138" i="11" s="1"/>
  <c r="H139" i="11"/>
  <c r="I139" i="11" s="1"/>
  <c r="H140" i="11"/>
  <c r="I140" i="11" s="1"/>
  <c r="H141" i="11"/>
  <c r="I141" i="11" s="1"/>
  <c r="H142" i="11"/>
  <c r="I142" i="11" s="1"/>
  <c r="H143" i="11"/>
  <c r="I143" i="11" s="1"/>
  <c r="H144" i="11"/>
  <c r="I144" i="11" s="1"/>
  <c r="H145" i="11"/>
  <c r="I145" i="11" s="1"/>
  <c r="H146" i="11"/>
  <c r="I146" i="11" s="1"/>
  <c r="H147" i="11"/>
  <c r="I147" i="11" s="1"/>
  <c r="H148" i="11"/>
  <c r="I148" i="11" s="1"/>
  <c r="H149" i="11"/>
  <c r="I149" i="11" s="1"/>
  <c r="H150" i="11"/>
  <c r="I150" i="11" s="1"/>
  <c r="H151" i="11"/>
  <c r="I151" i="11" s="1"/>
  <c r="H152" i="11"/>
  <c r="I152" i="11" s="1"/>
  <c r="H153" i="11"/>
  <c r="I153" i="11" s="1"/>
  <c r="H154" i="11"/>
  <c r="I154" i="11" s="1"/>
  <c r="H155" i="11"/>
  <c r="I155" i="11" s="1"/>
  <c r="H156" i="11"/>
  <c r="I156" i="11" s="1"/>
  <c r="H157" i="11"/>
  <c r="I157" i="11" s="1"/>
  <c r="H158" i="11"/>
  <c r="I158" i="11" s="1"/>
  <c r="H159" i="11"/>
  <c r="I159" i="11" s="1"/>
  <c r="H160" i="11"/>
  <c r="I160" i="11" s="1"/>
  <c r="H161" i="11"/>
  <c r="I161" i="11" s="1"/>
  <c r="H162" i="11"/>
  <c r="I162" i="11" s="1"/>
  <c r="H163" i="11"/>
  <c r="I163" i="11" s="1"/>
  <c r="H164" i="11"/>
  <c r="I164" i="11" s="1"/>
  <c r="H165" i="11"/>
  <c r="I165" i="11" s="1"/>
  <c r="H166" i="11"/>
  <c r="I166" i="11" s="1"/>
  <c r="H167" i="11"/>
  <c r="I167" i="11" s="1"/>
  <c r="H168" i="11"/>
  <c r="I168" i="11" s="1"/>
  <c r="H169" i="11"/>
  <c r="I169" i="11" s="1"/>
  <c r="H170" i="11"/>
  <c r="I170" i="11" s="1"/>
  <c r="H171" i="11"/>
  <c r="I171" i="11" s="1"/>
  <c r="H172" i="11"/>
  <c r="I172" i="11" s="1"/>
  <c r="H173" i="11"/>
  <c r="I173" i="11" s="1"/>
  <c r="H174" i="11"/>
  <c r="I174" i="11" s="1"/>
  <c r="H175" i="11"/>
  <c r="I175" i="11" s="1"/>
  <c r="H176" i="11"/>
  <c r="I176" i="11" s="1"/>
  <c r="H177" i="11"/>
  <c r="I177" i="11" s="1"/>
  <c r="H178" i="11"/>
  <c r="I178" i="11" s="1"/>
  <c r="H179" i="11"/>
  <c r="I179" i="11" s="1"/>
  <c r="H180" i="11"/>
  <c r="I180" i="11" s="1"/>
  <c r="H181" i="11"/>
  <c r="I181" i="11" s="1"/>
  <c r="H182" i="11"/>
  <c r="I182" i="11" s="1"/>
  <c r="H183" i="11"/>
  <c r="I183" i="11" s="1"/>
  <c r="H184" i="11"/>
  <c r="I184" i="11" s="1"/>
  <c r="H185" i="11"/>
  <c r="I185" i="11" s="1"/>
  <c r="H186" i="11"/>
  <c r="I186" i="11" s="1"/>
  <c r="H187" i="11"/>
  <c r="I187" i="11" s="1"/>
  <c r="H188" i="11"/>
  <c r="I188" i="11" s="1"/>
  <c r="H189" i="11"/>
  <c r="I189" i="11" s="1"/>
  <c r="H190" i="11"/>
  <c r="I190" i="11" s="1"/>
  <c r="H191" i="11"/>
  <c r="I191" i="11" s="1"/>
  <c r="H192" i="11"/>
  <c r="I192" i="11" s="1"/>
  <c r="H193" i="11"/>
  <c r="I193" i="11" s="1"/>
  <c r="H194" i="11"/>
  <c r="I194" i="11" s="1"/>
  <c r="H195" i="11"/>
  <c r="I195" i="11" s="1"/>
  <c r="H196" i="11"/>
  <c r="I196" i="11" s="1"/>
  <c r="H197" i="11"/>
  <c r="I197" i="11" s="1"/>
  <c r="H198" i="11"/>
  <c r="I198" i="11" s="1"/>
  <c r="H199" i="11"/>
  <c r="I199" i="11" s="1"/>
  <c r="H200" i="11"/>
  <c r="I200" i="11" s="1"/>
  <c r="H201" i="11"/>
  <c r="I201" i="11" s="1"/>
  <c r="H202" i="11"/>
  <c r="I202" i="11" s="1"/>
  <c r="H203" i="11"/>
  <c r="I203" i="11" s="1"/>
  <c r="H204" i="11"/>
  <c r="I204" i="11" s="1"/>
  <c r="H205" i="11"/>
  <c r="I205" i="11" s="1"/>
  <c r="H206" i="11"/>
  <c r="I206" i="11" s="1"/>
  <c r="H207" i="11"/>
  <c r="I207" i="11" s="1"/>
  <c r="H208" i="11"/>
  <c r="I208" i="11" s="1"/>
  <c r="H209" i="11"/>
  <c r="I209" i="11" s="1"/>
  <c r="H210" i="11"/>
  <c r="I210" i="11" s="1"/>
  <c r="H211" i="11"/>
  <c r="I211" i="11" s="1"/>
  <c r="H212" i="11"/>
  <c r="I212" i="11" s="1"/>
  <c r="H213" i="11"/>
  <c r="I213" i="11" s="1"/>
  <c r="H214" i="11"/>
  <c r="I214" i="11" s="1"/>
  <c r="H215" i="11"/>
  <c r="I215" i="11" s="1"/>
  <c r="H216" i="11"/>
  <c r="I216" i="11" s="1"/>
  <c r="H217" i="11"/>
  <c r="I217" i="11" s="1"/>
  <c r="H218" i="11"/>
  <c r="I218" i="11" s="1"/>
  <c r="H219" i="11"/>
  <c r="I219" i="11" s="1"/>
  <c r="H220" i="11"/>
  <c r="I220" i="11" s="1"/>
  <c r="H221" i="11"/>
  <c r="I221" i="11" s="1"/>
  <c r="H222" i="11"/>
  <c r="I222" i="11" s="1"/>
  <c r="H223" i="11"/>
  <c r="I223" i="11" s="1"/>
  <c r="H224" i="11"/>
  <c r="I224" i="11" s="1"/>
  <c r="H225" i="11"/>
  <c r="I225" i="11" s="1"/>
  <c r="H226" i="11"/>
  <c r="I226" i="11" s="1"/>
  <c r="H227" i="11"/>
  <c r="I227" i="11" s="1"/>
  <c r="H228" i="11"/>
  <c r="I228" i="11" s="1"/>
  <c r="H229" i="11"/>
  <c r="I229" i="11" s="1"/>
  <c r="H230" i="11"/>
  <c r="I230" i="11" s="1"/>
  <c r="H231" i="11"/>
  <c r="I231" i="11" s="1"/>
  <c r="H232" i="11"/>
  <c r="I232" i="11" s="1"/>
  <c r="H233" i="11"/>
  <c r="I233" i="11" s="1"/>
  <c r="H234" i="11"/>
  <c r="I234" i="11" s="1"/>
  <c r="H235" i="11"/>
  <c r="I235" i="11" s="1"/>
  <c r="H236" i="11"/>
  <c r="I236" i="11" s="1"/>
  <c r="H237" i="11"/>
  <c r="I237" i="11" s="1"/>
  <c r="H238" i="11"/>
  <c r="I238" i="11" s="1"/>
  <c r="H239" i="11"/>
  <c r="I239" i="11" s="1"/>
  <c r="H240" i="11"/>
  <c r="I240" i="11" s="1"/>
  <c r="H241" i="11"/>
  <c r="I241" i="11" s="1"/>
  <c r="H242" i="11"/>
  <c r="I242" i="11" s="1"/>
  <c r="H243" i="11"/>
  <c r="I243" i="11" s="1"/>
  <c r="H244" i="11"/>
  <c r="I244" i="11" s="1"/>
  <c r="H245" i="11"/>
  <c r="I245" i="11" s="1"/>
  <c r="H246" i="11"/>
  <c r="I246" i="11" s="1"/>
  <c r="H247" i="11"/>
  <c r="I247" i="11" s="1"/>
  <c r="H248" i="11"/>
  <c r="I248" i="11" s="1"/>
  <c r="H249" i="11"/>
  <c r="I249" i="11" s="1"/>
  <c r="H250" i="11"/>
  <c r="I250" i="11" s="1"/>
  <c r="H251" i="11"/>
  <c r="I251" i="11" s="1"/>
  <c r="H252" i="11"/>
  <c r="I252" i="11" s="1"/>
  <c r="H253" i="11"/>
  <c r="I253" i="11" s="1"/>
  <c r="H254" i="11"/>
  <c r="I254" i="11" s="1"/>
  <c r="H255" i="11"/>
  <c r="I255" i="11" s="1"/>
  <c r="H256" i="11"/>
  <c r="I256" i="11" s="1"/>
  <c r="H257" i="11"/>
  <c r="I257" i="11" s="1"/>
  <c r="H258" i="11"/>
  <c r="I258" i="11" s="1"/>
  <c r="H259" i="11"/>
  <c r="I259" i="11" s="1"/>
  <c r="H260" i="11"/>
  <c r="I260" i="11" s="1"/>
  <c r="H261" i="11"/>
  <c r="I261" i="11" s="1"/>
  <c r="H262" i="11"/>
  <c r="I262" i="11" s="1"/>
  <c r="H263" i="11"/>
  <c r="I263" i="11" s="1"/>
  <c r="H264" i="11"/>
  <c r="I264" i="11" s="1"/>
  <c r="H265" i="11"/>
  <c r="I265" i="11" s="1"/>
  <c r="H266" i="11"/>
  <c r="I266" i="11" s="1"/>
  <c r="H267" i="11"/>
  <c r="I267" i="11" s="1"/>
  <c r="H268" i="11"/>
  <c r="I268" i="11" s="1"/>
  <c r="H269" i="11"/>
  <c r="I269" i="11" s="1"/>
  <c r="H270" i="11"/>
  <c r="I270" i="11" s="1"/>
  <c r="H271" i="11"/>
  <c r="I271" i="11" s="1"/>
  <c r="H272" i="11"/>
  <c r="I272" i="11" s="1"/>
  <c r="H273" i="11"/>
  <c r="I273" i="11" s="1"/>
  <c r="H274" i="11"/>
  <c r="I274" i="11" s="1"/>
  <c r="H275" i="11"/>
  <c r="I275" i="11" s="1"/>
  <c r="H276" i="11"/>
  <c r="I276" i="11" s="1"/>
  <c r="H277" i="11"/>
  <c r="I277" i="11" s="1"/>
  <c r="H278" i="11"/>
  <c r="I278" i="11" s="1"/>
  <c r="H279" i="11"/>
  <c r="I279" i="11" s="1"/>
  <c r="H280" i="11"/>
  <c r="I280" i="11" s="1"/>
  <c r="H281" i="11"/>
  <c r="I281" i="11" s="1"/>
  <c r="H282" i="11"/>
  <c r="I282" i="11" s="1"/>
  <c r="H283" i="11"/>
  <c r="I283" i="11" s="1"/>
  <c r="H284" i="11"/>
  <c r="I284" i="11" s="1"/>
  <c r="H285" i="11"/>
  <c r="I285" i="11" s="1"/>
  <c r="H286" i="11"/>
  <c r="I286" i="11" s="1"/>
  <c r="H287" i="11"/>
  <c r="I287" i="11" s="1"/>
  <c r="H288" i="11"/>
  <c r="I288" i="11" s="1"/>
  <c r="H289" i="11"/>
  <c r="I289" i="11" s="1"/>
  <c r="H290" i="11"/>
  <c r="I290" i="11" s="1"/>
  <c r="H291" i="11"/>
  <c r="I291" i="11" s="1"/>
  <c r="H292" i="11"/>
  <c r="I292" i="11" s="1"/>
  <c r="H293" i="11"/>
  <c r="I293" i="11" s="1"/>
  <c r="H294" i="11"/>
  <c r="I294" i="11" s="1"/>
  <c r="H295" i="11"/>
  <c r="I295" i="11" s="1"/>
  <c r="H296" i="11"/>
  <c r="I296" i="11" s="1"/>
  <c r="H297" i="11"/>
  <c r="I297" i="11" s="1"/>
  <c r="H298" i="11"/>
  <c r="I298" i="11" s="1"/>
  <c r="H299" i="11"/>
  <c r="I299" i="11" s="1"/>
  <c r="H300" i="11"/>
  <c r="I300" i="11" s="1"/>
  <c r="H301" i="11"/>
  <c r="I301" i="11" s="1"/>
  <c r="H302" i="11"/>
  <c r="I302" i="11" s="1"/>
  <c r="H303" i="11"/>
  <c r="I303" i="11" s="1"/>
  <c r="H304" i="11"/>
  <c r="I304" i="11" s="1"/>
  <c r="H305" i="11"/>
  <c r="I305" i="11" s="1"/>
  <c r="H306" i="11"/>
  <c r="I306" i="11" s="1"/>
  <c r="H307" i="11"/>
  <c r="I307" i="11" s="1"/>
  <c r="H308" i="11"/>
  <c r="I308" i="11" s="1"/>
  <c r="H309" i="11"/>
  <c r="I309" i="11" s="1"/>
  <c r="H310" i="11"/>
  <c r="I310" i="11" s="1"/>
  <c r="H311" i="11"/>
  <c r="I311" i="11" s="1"/>
  <c r="H312" i="11"/>
  <c r="I312" i="11" s="1"/>
  <c r="H313" i="11"/>
  <c r="I313" i="11" s="1"/>
  <c r="H314" i="11"/>
  <c r="I314" i="11" s="1"/>
  <c r="H315" i="11"/>
  <c r="I315" i="11" s="1"/>
  <c r="H316" i="11"/>
  <c r="I316" i="11" s="1"/>
  <c r="H317" i="11"/>
  <c r="I317" i="11" s="1"/>
  <c r="H318" i="11"/>
  <c r="I318" i="11" s="1"/>
  <c r="H319" i="11"/>
  <c r="I319" i="11" s="1"/>
  <c r="H320" i="11"/>
  <c r="I320" i="11" s="1"/>
  <c r="H321" i="11"/>
  <c r="I321" i="11" s="1"/>
  <c r="H322" i="11"/>
  <c r="I322" i="11" s="1"/>
  <c r="H323" i="11"/>
  <c r="I323" i="11" s="1"/>
  <c r="H324" i="11"/>
  <c r="I324" i="11" s="1"/>
  <c r="H325" i="11"/>
  <c r="I325" i="11" s="1"/>
  <c r="H326" i="11"/>
  <c r="I326" i="11" s="1"/>
  <c r="H327" i="11"/>
  <c r="I327" i="11" s="1"/>
  <c r="H328" i="11"/>
  <c r="I328" i="11" s="1"/>
  <c r="H329" i="11"/>
  <c r="I329" i="11" s="1"/>
  <c r="H330" i="11"/>
  <c r="I330" i="11" s="1"/>
  <c r="H331" i="11"/>
  <c r="I331" i="11" s="1"/>
  <c r="H332" i="11"/>
  <c r="I332" i="11" s="1"/>
  <c r="H333" i="11"/>
  <c r="I333" i="11" s="1"/>
  <c r="H334" i="11"/>
  <c r="I334" i="11" s="1"/>
  <c r="H335" i="11"/>
  <c r="I335" i="11" s="1"/>
  <c r="H336" i="11"/>
  <c r="I336" i="11" s="1"/>
  <c r="H337" i="11"/>
  <c r="I337" i="11" s="1"/>
  <c r="H338" i="11"/>
  <c r="I338" i="11" s="1"/>
  <c r="H339" i="11"/>
  <c r="I339" i="11" s="1"/>
  <c r="H340" i="11"/>
  <c r="I340" i="11" s="1"/>
  <c r="H341" i="11"/>
  <c r="I341" i="11" s="1"/>
  <c r="H342" i="11"/>
  <c r="I342" i="11" s="1"/>
  <c r="H343" i="11"/>
  <c r="I343" i="11" s="1"/>
  <c r="H344" i="11"/>
  <c r="I344" i="11" s="1"/>
  <c r="H345" i="11"/>
  <c r="I345" i="11" s="1"/>
  <c r="H346" i="11"/>
  <c r="I346" i="11" s="1"/>
  <c r="H347" i="11"/>
  <c r="I347" i="11" s="1"/>
  <c r="H348" i="11"/>
  <c r="I348" i="11" s="1"/>
  <c r="H349" i="11"/>
  <c r="I349" i="11" s="1"/>
  <c r="H350" i="11"/>
  <c r="I350" i="11" s="1"/>
  <c r="H351" i="11"/>
  <c r="I351" i="11" s="1"/>
  <c r="H352" i="11"/>
  <c r="I352" i="11" s="1"/>
  <c r="H353" i="11"/>
  <c r="I353" i="11" s="1"/>
  <c r="H354" i="11"/>
  <c r="I354" i="11" s="1"/>
  <c r="H355" i="11"/>
  <c r="I355" i="11" s="1"/>
  <c r="H356" i="11"/>
  <c r="I356" i="11" s="1"/>
  <c r="H357" i="11"/>
  <c r="I357" i="11" s="1"/>
  <c r="H358" i="11"/>
  <c r="I358" i="11" s="1"/>
  <c r="H359" i="11"/>
  <c r="I359" i="11" s="1"/>
  <c r="H360" i="11"/>
  <c r="I360" i="11" s="1"/>
  <c r="H361" i="11"/>
  <c r="I361" i="11" s="1"/>
  <c r="H362" i="11"/>
  <c r="I362" i="11" s="1"/>
  <c r="H363" i="11"/>
  <c r="I363" i="11" s="1"/>
  <c r="H364" i="11"/>
  <c r="I364" i="11" s="1"/>
  <c r="H365" i="11"/>
  <c r="I365" i="11" s="1"/>
  <c r="H366" i="11"/>
  <c r="I366" i="11" s="1"/>
  <c r="H367" i="11"/>
  <c r="I367" i="11" s="1"/>
  <c r="H368" i="11"/>
  <c r="I368" i="11" s="1"/>
  <c r="H369" i="11"/>
  <c r="I369" i="11" s="1"/>
  <c r="H370" i="11"/>
  <c r="I370" i="11" s="1"/>
  <c r="H371" i="11"/>
  <c r="I371" i="11" s="1"/>
  <c r="H372" i="11"/>
  <c r="I372" i="11" s="1"/>
  <c r="H373" i="11"/>
  <c r="I373" i="11" s="1"/>
  <c r="H374" i="11"/>
  <c r="I374" i="11" s="1"/>
  <c r="H375" i="11"/>
  <c r="I375" i="11" s="1"/>
  <c r="H376" i="11"/>
  <c r="I376" i="11" s="1"/>
  <c r="H377" i="11"/>
  <c r="I377" i="11" s="1"/>
  <c r="H378" i="11"/>
  <c r="I378" i="11" s="1"/>
  <c r="H379" i="11"/>
  <c r="I379" i="11" s="1"/>
  <c r="H380" i="11"/>
  <c r="I380" i="11" s="1"/>
  <c r="H381" i="11"/>
  <c r="I381" i="11" s="1"/>
  <c r="H382" i="11"/>
  <c r="I382" i="11" s="1"/>
  <c r="H383" i="11"/>
  <c r="I383" i="11" s="1"/>
  <c r="H384" i="11"/>
  <c r="I384" i="11" s="1"/>
  <c r="H385" i="11"/>
  <c r="I385" i="11" s="1"/>
  <c r="H386" i="11"/>
  <c r="I386" i="11" s="1"/>
  <c r="H387" i="11"/>
  <c r="I387" i="11" s="1"/>
  <c r="H388" i="11"/>
  <c r="I388" i="11" s="1"/>
  <c r="H389" i="11"/>
  <c r="I389" i="11" s="1"/>
  <c r="H390" i="11"/>
  <c r="I390" i="11" s="1"/>
  <c r="H391" i="11"/>
  <c r="I391" i="11" s="1"/>
  <c r="H392" i="11"/>
  <c r="I392" i="11" s="1"/>
  <c r="H393" i="11"/>
  <c r="I393" i="11" s="1"/>
  <c r="H394" i="11"/>
  <c r="I394" i="11" s="1"/>
  <c r="H395" i="11"/>
  <c r="I395" i="11" s="1"/>
  <c r="H396" i="11"/>
  <c r="I396" i="11" s="1"/>
  <c r="H397" i="11"/>
  <c r="I397" i="11" s="1"/>
  <c r="H398" i="11"/>
  <c r="I398" i="11" s="1"/>
  <c r="H399" i="11"/>
  <c r="I399" i="11" s="1"/>
  <c r="H400" i="11"/>
  <c r="I400" i="11" s="1"/>
  <c r="H401" i="11"/>
  <c r="I401" i="11" s="1"/>
  <c r="H402" i="11"/>
  <c r="I402" i="11" s="1"/>
  <c r="H403" i="11"/>
  <c r="I403" i="11" s="1"/>
  <c r="H404" i="11"/>
  <c r="I404" i="11" s="1"/>
  <c r="H405" i="11"/>
  <c r="I405" i="11" s="1"/>
  <c r="H406" i="11"/>
  <c r="I406" i="11" s="1"/>
  <c r="H407" i="11"/>
  <c r="I407" i="11" s="1"/>
  <c r="H408" i="11"/>
  <c r="I408" i="11" s="1"/>
  <c r="H409" i="11"/>
  <c r="I409" i="11" s="1"/>
  <c r="H410" i="11"/>
  <c r="I410" i="11" s="1"/>
  <c r="H411" i="11"/>
  <c r="I411" i="11" s="1"/>
  <c r="H412" i="11"/>
  <c r="I412" i="11" s="1"/>
  <c r="H413" i="11"/>
  <c r="I413" i="11" s="1"/>
  <c r="H414" i="11"/>
  <c r="I414" i="11" s="1"/>
  <c r="H415" i="11"/>
  <c r="I415" i="11" s="1"/>
  <c r="H416" i="11"/>
  <c r="I416" i="11" s="1"/>
  <c r="H417" i="11"/>
  <c r="I417" i="11" s="1"/>
  <c r="H418" i="11"/>
  <c r="I418" i="11" s="1"/>
  <c r="H419" i="11"/>
  <c r="I419" i="11" s="1"/>
  <c r="H420" i="11"/>
  <c r="I420" i="11" s="1"/>
  <c r="H421" i="11"/>
  <c r="I421" i="11" s="1"/>
  <c r="H422" i="11"/>
  <c r="I422" i="11" s="1"/>
  <c r="H423" i="11"/>
  <c r="I423" i="11" s="1"/>
  <c r="H424" i="11"/>
  <c r="I424" i="11" s="1"/>
  <c r="H425" i="11"/>
  <c r="I425" i="11" s="1"/>
  <c r="H426" i="11"/>
  <c r="I426" i="11" s="1"/>
  <c r="H427" i="11"/>
  <c r="I427" i="11" s="1"/>
  <c r="H428" i="11"/>
  <c r="I428" i="11" s="1"/>
  <c r="H429" i="11"/>
  <c r="I429" i="11" s="1"/>
  <c r="H430" i="11"/>
  <c r="I430" i="11" s="1"/>
  <c r="H431" i="11"/>
  <c r="I431" i="11" s="1"/>
  <c r="H432" i="11"/>
  <c r="I432" i="11" s="1"/>
  <c r="H433" i="11"/>
  <c r="I433" i="11" s="1"/>
  <c r="H434" i="11"/>
  <c r="I434" i="11" s="1"/>
  <c r="H435" i="11"/>
  <c r="I435" i="11" s="1"/>
  <c r="H436" i="11"/>
  <c r="I436" i="11" s="1"/>
  <c r="H437" i="11"/>
  <c r="I437" i="11" s="1"/>
  <c r="H438" i="11"/>
  <c r="I438" i="11" s="1"/>
  <c r="H439" i="11"/>
  <c r="I439" i="11" s="1"/>
  <c r="H440" i="11"/>
  <c r="I440" i="11" s="1"/>
  <c r="H441" i="11"/>
  <c r="I441" i="11" s="1"/>
  <c r="H442" i="11"/>
  <c r="I442" i="11" s="1"/>
  <c r="H443" i="11"/>
  <c r="I443" i="11" s="1"/>
  <c r="H444" i="11"/>
  <c r="I444" i="11" s="1"/>
  <c r="H445" i="11"/>
  <c r="I445" i="11" s="1"/>
  <c r="H446" i="11"/>
  <c r="I446" i="11" s="1"/>
  <c r="H447" i="11"/>
  <c r="I447" i="11" s="1"/>
  <c r="H448" i="11"/>
  <c r="I448" i="11" s="1"/>
  <c r="H449" i="11"/>
  <c r="I449" i="11" s="1"/>
  <c r="H450" i="11"/>
  <c r="I450" i="11" s="1"/>
  <c r="H451" i="11"/>
  <c r="I451" i="11" s="1"/>
  <c r="H452" i="11"/>
  <c r="I452" i="11" s="1"/>
  <c r="H453" i="11"/>
  <c r="I453" i="11" s="1"/>
  <c r="H454" i="11"/>
  <c r="I454" i="11" s="1"/>
  <c r="H455" i="11"/>
  <c r="I455" i="11" s="1"/>
  <c r="H456" i="11"/>
  <c r="I456" i="11" s="1"/>
  <c r="H457" i="11"/>
  <c r="I457" i="11" s="1"/>
  <c r="H458" i="11"/>
  <c r="I458" i="11" s="1"/>
  <c r="H459" i="11"/>
  <c r="I459" i="11" s="1"/>
  <c r="H460" i="11"/>
  <c r="I460" i="11" s="1"/>
  <c r="H461" i="11"/>
  <c r="I461" i="11" s="1"/>
  <c r="H462" i="11"/>
  <c r="I462" i="11" s="1"/>
  <c r="H463" i="11"/>
  <c r="I463" i="11" s="1"/>
  <c r="H464" i="11"/>
  <c r="I464" i="11" s="1"/>
  <c r="H465" i="11"/>
  <c r="I465" i="11" s="1"/>
  <c r="H466" i="11"/>
  <c r="I466" i="11" s="1"/>
  <c r="H467" i="11"/>
  <c r="I467" i="11" s="1"/>
  <c r="H468" i="11"/>
  <c r="I468" i="11" s="1"/>
  <c r="H469" i="11"/>
  <c r="I469" i="11" s="1"/>
  <c r="H470" i="11"/>
  <c r="I470" i="11" s="1"/>
  <c r="H471" i="11"/>
  <c r="I471" i="11" s="1"/>
  <c r="H472" i="11"/>
  <c r="I472" i="11" s="1"/>
  <c r="H473" i="11"/>
  <c r="I473" i="11" s="1"/>
  <c r="H474" i="11"/>
  <c r="I474" i="11" s="1"/>
  <c r="H475" i="11"/>
  <c r="I475" i="11" s="1"/>
  <c r="H476" i="11"/>
  <c r="I476" i="11" s="1"/>
  <c r="H477" i="11"/>
  <c r="I477" i="11" s="1"/>
  <c r="H478" i="11"/>
  <c r="I478" i="11" s="1"/>
  <c r="H479" i="11"/>
  <c r="I479" i="11" s="1"/>
  <c r="H480" i="11"/>
  <c r="I480" i="11" s="1"/>
  <c r="H481" i="11"/>
  <c r="I481" i="11" s="1"/>
  <c r="H482" i="11"/>
  <c r="I482" i="11" s="1"/>
  <c r="H483" i="11"/>
  <c r="I483" i="11" s="1"/>
  <c r="H484" i="11"/>
  <c r="I484" i="11" s="1"/>
  <c r="H485" i="11"/>
  <c r="I485" i="11" s="1"/>
  <c r="H486" i="11"/>
  <c r="I486" i="11" s="1"/>
  <c r="H487" i="11"/>
  <c r="I487" i="11" s="1"/>
  <c r="H488" i="11"/>
  <c r="I488" i="11" s="1"/>
  <c r="H489" i="11"/>
  <c r="I489" i="11" s="1"/>
  <c r="H490" i="11"/>
  <c r="I490" i="11" s="1"/>
  <c r="H491" i="11"/>
  <c r="I491" i="11" s="1"/>
  <c r="H492" i="11"/>
  <c r="I492" i="11" s="1"/>
  <c r="H493" i="11"/>
  <c r="I493" i="11" s="1"/>
  <c r="H494" i="11"/>
  <c r="I494" i="11" s="1"/>
  <c r="H495" i="11"/>
  <c r="I495" i="11" s="1"/>
  <c r="H496" i="11"/>
  <c r="I496" i="11" s="1"/>
  <c r="H497" i="11"/>
  <c r="I497" i="11" s="1"/>
  <c r="H498" i="11"/>
  <c r="I498" i="11" s="1"/>
  <c r="H499" i="11"/>
  <c r="I499" i="11" s="1"/>
  <c r="H500" i="11"/>
  <c r="I500" i="11" s="1"/>
  <c r="H501" i="11"/>
  <c r="I501" i="11" s="1"/>
  <c r="H502" i="11"/>
  <c r="I502" i="11" s="1"/>
  <c r="H503" i="11"/>
  <c r="I503" i="11" s="1"/>
  <c r="H504" i="11"/>
  <c r="I504" i="11" s="1"/>
  <c r="H505" i="11"/>
  <c r="I505" i="11" s="1"/>
  <c r="H506" i="11"/>
  <c r="I506" i="11" s="1"/>
  <c r="H507" i="11"/>
  <c r="I507" i="11" s="1"/>
  <c r="H508" i="11"/>
  <c r="I508" i="11" s="1"/>
  <c r="H509" i="11"/>
  <c r="I509" i="11" s="1"/>
  <c r="H510" i="11"/>
  <c r="I510" i="11" s="1"/>
  <c r="H511" i="11"/>
  <c r="I511" i="11" s="1"/>
  <c r="H512" i="11"/>
  <c r="I512" i="11" s="1"/>
  <c r="H513" i="11"/>
  <c r="I513" i="11" s="1"/>
  <c r="H514" i="11"/>
  <c r="I514" i="11" s="1"/>
  <c r="H515" i="11"/>
  <c r="I515" i="11" s="1"/>
  <c r="H516" i="11"/>
  <c r="I516" i="11" s="1"/>
  <c r="H517" i="11"/>
  <c r="I517" i="11" s="1"/>
  <c r="H518" i="11"/>
  <c r="I518" i="11" s="1"/>
  <c r="H519" i="11"/>
  <c r="I519" i="11" s="1"/>
  <c r="H520" i="11"/>
  <c r="I520" i="11" s="1"/>
  <c r="H521" i="11"/>
  <c r="I521" i="11" s="1"/>
  <c r="H522" i="11"/>
  <c r="I522" i="11" s="1"/>
  <c r="H523" i="11"/>
  <c r="I523" i="11" s="1"/>
  <c r="H524" i="11"/>
  <c r="I524" i="11" s="1"/>
  <c r="H525" i="11"/>
  <c r="I525" i="11" s="1"/>
  <c r="H526" i="11"/>
  <c r="I526" i="11" s="1"/>
  <c r="H527" i="11"/>
  <c r="I527" i="11" s="1"/>
  <c r="H528" i="11"/>
  <c r="I528" i="11" s="1"/>
  <c r="H529" i="11"/>
  <c r="I529" i="11" s="1"/>
  <c r="H530" i="11"/>
  <c r="I530" i="11" s="1"/>
  <c r="H531" i="11"/>
  <c r="I531" i="11" s="1"/>
  <c r="H532" i="11"/>
  <c r="I532" i="11" s="1"/>
  <c r="H533" i="11"/>
  <c r="I533" i="11" s="1"/>
  <c r="H534" i="11"/>
  <c r="I534" i="11" s="1"/>
  <c r="H535" i="11"/>
  <c r="I535" i="11" s="1"/>
  <c r="H536" i="11"/>
  <c r="I536" i="11" s="1"/>
  <c r="H537" i="11"/>
  <c r="I537" i="11" s="1"/>
  <c r="H538" i="11"/>
  <c r="I538" i="11" s="1"/>
  <c r="H539" i="11"/>
  <c r="I539" i="11" s="1"/>
  <c r="H540" i="11"/>
  <c r="I540" i="11" s="1"/>
  <c r="H541" i="11"/>
  <c r="I541" i="11" s="1"/>
  <c r="H542" i="11"/>
  <c r="I542" i="11" s="1"/>
  <c r="H543" i="11"/>
  <c r="I543" i="11" s="1"/>
  <c r="H544" i="11"/>
  <c r="I544" i="11" s="1"/>
  <c r="H545" i="11"/>
  <c r="I545" i="11" s="1"/>
  <c r="H546" i="11"/>
  <c r="I546" i="11" s="1"/>
  <c r="H547" i="11"/>
  <c r="I547" i="11" s="1"/>
  <c r="H548" i="11"/>
  <c r="I548" i="11" s="1"/>
  <c r="H549" i="11"/>
  <c r="I549" i="11" s="1"/>
  <c r="H550" i="11"/>
  <c r="I550" i="11" s="1"/>
  <c r="H551" i="11"/>
  <c r="I551" i="11" s="1"/>
  <c r="H552" i="11"/>
  <c r="I552" i="11" s="1"/>
  <c r="H553" i="11"/>
  <c r="I553" i="11" s="1"/>
  <c r="H554" i="11"/>
  <c r="I554" i="11" s="1"/>
  <c r="H555" i="11"/>
  <c r="I555" i="11" s="1"/>
  <c r="H556" i="11"/>
  <c r="I556" i="11" s="1"/>
  <c r="H557" i="11"/>
  <c r="I557" i="11" s="1"/>
  <c r="H558" i="11"/>
  <c r="I558" i="11" s="1"/>
  <c r="H559" i="11"/>
  <c r="I559" i="11" s="1"/>
  <c r="H560" i="11"/>
  <c r="I560" i="11" s="1"/>
  <c r="H561" i="11"/>
  <c r="I561" i="11" s="1"/>
  <c r="H562" i="11"/>
  <c r="I562" i="11" s="1"/>
  <c r="H563" i="11"/>
  <c r="I563" i="11" s="1"/>
  <c r="H564" i="11"/>
  <c r="I564" i="11" s="1"/>
  <c r="H565" i="11"/>
  <c r="I565" i="11" s="1"/>
  <c r="H566" i="11"/>
  <c r="I566" i="11" s="1"/>
  <c r="H567" i="11"/>
  <c r="I567" i="11" s="1"/>
  <c r="H568" i="11"/>
  <c r="I568" i="11" s="1"/>
  <c r="H569" i="11"/>
  <c r="I569" i="11" s="1"/>
  <c r="H570" i="11"/>
  <c r="I570" i="11" s="1"/>
  <c r="H571" i="11"/>
  <c r="I571" i="11" s="1"/>
  <c r="H572" i="11"/>
  <c r="I572" i="11" s="1"/>
  <c r="H573" i="11"/>
  <c r="I573" i="11" s="1"/>
  <c r="H574" i="11"/>
  <c r="I574" i="11" s="1"/>
  <c r="H575" i="11"/>
  <c r="I575" i="11" s="1"/>
  <c r="H576" i="11"/>
  <c r="I576" i="11" s="1"/>
  <c r="H577" i="11"/>
  <c r="I577" i="11" s="1"/>
  <c r="H578" i="11"/>
  <c r="I578" i="11" s="1"/>
  <c r="H579" i="11"/>
  <c r="I579" i="11" s="1"/>
  <c r="H580" i="11"/>
  <c r="I580" i="11" s="1"/>
  <c r="H581" i="11"/>
  <c r="I581" i="11" s="1"/>
  <c r="H582" i="11"/>
  <c r="I582" i="11" s="1"/>
  <c r="H583" i="11"/>
  <c r="I583" i="11" s="1"/>
  <c r="H584" i="11"/>
  <c r="I584" i="11" s="1"/>
  <c r="H585" i="11"/>
  <c r="I585" i="11" s="1"/>
  <c r="H586" i="11"/>
  <c r="I586" i="11" s="1"/>
  <c r="H587" i="11"/>
  <c r="I587" i="11" s="1"/>
  <c r="H588" i="11"/>
  <c r="I588" i="11" s="1"/>
  <c r="H589" i="11"/>
  <c r="I589" i="11" s="1"/>
  <c r="H590" i="11"/>
  <c r="I590" i="11" s="1"/>
  <c r="H591" i="11"/>
  <c r="I591" i="11" s="1"/>
  <c r="H592" i="11"/>
  <c r="I592" i="11" s="1"/>
  <c r="H593" i="11"/>
  <c r="I593" i="11" s="1"/>
  <c r="H594" i="11"/>
  <c r="I594" i="11" s="1"/>
  <c r="H595" i="11"/>
  <c r="I595" i="11" s="1"/>
  <c r="H596" i="11"/>
  <c r="I596" i="11" s="1"/>
  <c r="H597" i="11"/>
  <c r="I597" i="11" s="1"/>
  <c r="H598" i="11"/>
  <c r="I598" i="11" s="1"/>
  <c r="H599" i="11"/>
  <c r="I599" i="11" s="1"/>
  <c r="H600" i="11"/>
  <c r="I600" i="11" s="1"/>
  <c r="H601" i="11"/>
  <c r="I601" i="11" s="1"/>
  <c r="H602" i="11"/>
  <c r="I602" i="11" s="1"/>
  <c r="H603" i="11"/>
  <c r="I603" i="11" s="1"/>
  <c r="H604" i="11"/>
  <c r="I604" i="11" s="1"/>
  <c r="H605" i="11"/>
  <c r="I605" i="11" s="1"/>
  <c r="H606" i="11"/>
  <c r="I606" i="11" s="1"/>
  <c r="H607" i="11"/>
  <c r="I607" i="11" s="1"/>
  <c r="H608" i="11"/>
  <c r="I608" i="11" s="1"/>
  <c r="H609" i="11"/>
  <c r="I609" i="11" s="1"/>
  <c r="H610" i="11"/>
  <c r="I610" i="11" s="1"/>
  <c r="H611" i="11"/>
  <c r="I611" i="11" s="1"/>
  <c r="H612" i="11"/>
  <c r="I612" i="11" s="1"/>
  <c r="H613" i="11"/>
  <c r="I613" i="11" s="1"/>
  <c r="H614" i="11"/>
  <c r="I614" i="11" s="1"/>
  <c r="H615" i="11"/>
  <c r="I615" i="11" s="1"/>
  <c r="H616" i="11"/>
  <c r="I616" i="11" s="1"/>
  <c r="H617" i="11"/>
  <c r="I617" i="11" s="1"/>
  <c r="H618" i="11"/>
  <c r="I618" i="11" s="1"/>
  <c r="H619" i="11"/>
  <c r="I619" i="11" s="1"/>
  <c r="H620" i="11"/>
  <c r="I620" i="11" s="1"/>
  <c r="H621" i="11"/>
  <c r="I621" i="11" s="1"/>
  <c r="H622" i="11"/>
  <c r="I622" i="11" s="1"/>
  <c r="H623" i="11"/>
  <c r="I623" i="11" s="1"/>
  <c r="H624" i="11"/>
  <c r="I624" i="11" s="1"/>
  <c r="H625" i="11"/>
  <c r="I625" i="11" s="1"/>
  <c r="H626" i="11"/>
  <c r="I626" i="11" s="1"/>
  <c r="H627" i="11"/>
  <c r="I627" i="11" s="1"/>
  <c r="H628" i="11"/>
  <c r="I628" i="11" s="1"/>
  <c r="H629" i="11"/>
  <c r="I629" i="11" s="1"/>
  <c r="H630" i="11"/>
  <c r="I630" i="11" s="1"/>
  <c r="H631" i="11"/>
  <c r="I631" i="11" s="1"/>
  <c r="H632" i="11"/>
  <c r="I632" i="11" s="1"/>
  <c r="H633" i="11"/>
  <c r="I633" i="11" s="1"/>
  <c r="H634" i="11"/>
  <c r="I634" i="11" s="1"/>
  <c r="H635" i="11"/>
  <c r="I635" i="11" s="1"/>
  <c r="H636" i="11"/>
  <c r="I636" i="11" s="1"/>
  <c r="H637" i="11"/>
  <c r="I637" i="11" s="1"/>
  <c r="H638" i="11"/>
  <c r="I638" i="11" s="1"/>
  <c r="H639" i="11"/>
  <c r="I639" i="11" s="1"/>
  <c r="H640" i="11"/>
  <c r="I640" i="11" s="1"/>
  <c r="H641" i="11"/>
  <c r="I641" i="11" s="1"/>
  <c r="H642" i="11"/>
  <c r="I642" i="11" s="1"/>
  <c r="H643" i="11"/>
  <c r="I643" i="11" s="1"/>
  <c r="H644" i="11"/>
  <c r="I644" i="11" s="1"/>
  <c r="H645" i="11"/>
  <c r="I645" i="11" s="1"/>
  <c r="H646" i="11"/>
  <c r="I646" i="11" s="1"/>
  <c r="H647" i="11"/>
  <c r="I647" i="11" s="1"/>
  <c r="H648" i="11"/>
  <c r="I648" i="11" s="1"/>
  <c r="H649" i="11"/>
  <c r="I649" i="11" s="1"/>
  <c r="H650" i="11"/>
  <c r="I650" i="11" s="1"/>
  <c r="H651" i="11"/>
  <c r="I651" i="11" s="1"/>
  <c r="H652" i="11"/>
  <c r="I652" i="11" s="1"/>
  <c r="H653" i="11"/>
  <c r="I653" i="11" s="1"/>
  <c r="H654" i="11"/>
  <c r="I654" i="11" s="1"/>
  <c r="H655" i="11"/>
  <c r="I655" i="11" s="1"/>
  <c r="H656" i="11"/>
  <c r="I656" i="11" s="1"/>
  <c r="H657" i="11"/>
  <c r="I657" i="11" s="1"/>
  <c r="H658" i="11"/>
  <c r="I658" i="11" s="1"/>
  <c r="H659" i="11"/>
  <c r="I659" i="11" s="1"/>
  <c r="H660" i="11"/>
  <c r="I660" i="11" s="1"/>
  <c r="H661" i="11"/>
  <c r="I661" i="11" s="1"/>
  <c r="H662" i="11"/>
  <c r="I662" i="11" s="1"/>
  <c r="H663" i="11"/>
  <c r="I663" i="11" s="1"/>
  <c r="H664" i="11"/>
  <c r="I664" i="11" s="1"/>
  <c r="H665" i="11"/>
  <c r="I665" i="11" s="1"/>
  <c r="H666" i="11"/>
  <c r="I666" i="11" s="1"/>
  <c r="H667" i="11"/>
  <c r="I667" i="11" s="1"/>
  <c r="H668" i="11"/>
  <c r="I668" i="11" s="1"/>
  <c r="H669" i="11"/>
  <c r="I669" i="11" s="1"/>
  <c r="H670" i="11"/>
  <c r="I670" i="11" s="1"/>
  <c r="H671" i="11"/>
  <c r="I671" i="11" s="1"/>
  <c r="H672" i="11"/>
  <c r="I672" i="11" s="1"/>
  <c r="H673" i="11"/>
  <c r="I673" i="11" s="1"/>
  <c r="H674" i="11"/>
  <c r="I674" i="11" s="1"/>
  <c r="H675" i="11"/>
  <c r="I675" i="11" s="1"/>
  <c r="H676" i="11"/>
  <c r="I676" i="11" s="1"/>
  <c r="H677" i="11"/>
  <c r="I677" i="11" s="1"/>
  <c r="H678" i="11"/>
  <c r="I678" i="11" s="1"/>
  <c r="H679" i="11"/>
  <c r="I679" i="11" s="1"/>
  <c r="H680" i="11"/>
  <c r="I680" i="11" s="1"/>
  <c r="H681" i="11"/>
  <c r="I681" i="11" s="1"/>
  <c r="H682" i="11"/>
  <c r="I682" i="11" s="1"/>
  <c r="H683" i="11"/>
  <c r="I683" i="11" s="1"/>
  <c r="H684" i="11"/>
  <c r="I684" i="11" s="1"/>
  <c r="H685" i="11"/>
  <c r="I685" i="11" s="1"/>
  <c r="H686" i="11"/>
  <c r="I686" i="11" s="1"/>
  <c r="H687" i="11"/>
  <c r="I687" i="11" s="1"/>
  <c r="H688" i="11"/>
  <c r="I688" i="11" s="1"/>
  <c r="H689" i="11"/>
  <c r="I689" i="11" s="1"/>
  <c r="H690" i="11"/>
  <c r="I690" i="11" s="1"/>
  <c r="H691" i="11"/>
  <c r="I691" i="11" s="1"/>
  <c r="H692" i="11"/>
  <c r="I692" i="11" s="1"/>
  <c r="H693" i="11"/>
  <c r="I693" i="11" s="1"/>
  <c r="H694" i="11"/>
  <c r="I694" i="11" s="1"/>
  <c r="H695" i="11"/>
  <c r="I695" i="11" s="1"/>
  <c r="H696" i="11"/>
  <c r="I696" i="11" s="1"/>
  <c r="H697" i="11"/>
  <c r="I697" i="11" s="1"/>
  <c r="H698" i="11"/>
  <c r="I698" i="11" s="1"/>
  <c r="H699" i="11"/>
  <c r="I699" i="11" s="1"/>
  <c r="H700" i="11"/>
  <c r="I700" i="11" s="1"/>
  <c r="H701" i="11"/>
  <c r="I701" i="11" s="1"/>
  <c r="H702" i="11"/>
  <c r="I702" i="11" s="1"/>
  <c r="H703" i="11"/>
  <c r="I703" i="11" s="1"/>
  <c r="H704" i="11"/>
  <c r="I704" i="11" s="1"/>
  <c r="H705" i="11"/>
  <c r="I705" i="11" s="1"/>
  <c r="H706" i="11"/>
  <c r="I706" i="11" s="1"/>
  <c r="H707" i="11"/>
  <c r="I707" i="11" s="1"/>
  <c r="H708" i="11"/>
  <c r="I708" i="11" s="1"/>
  <c r="H709" i="11"/>
  <c r="I709" i="11" s="1"/>
  <c r="H710" i="11"/>
  <c r="I710" i="11" s="1"/>
  <c r="H711" i="11"/>
  <c r="I711" i="11" s="1"/>
  <c r="H712" i="11"/>
  <c r="I712" i="11" s="1"/>
  <c r="H713" i="11"/>
  <c r="I713" i="11" s="1"/>
  <c r="H714" i="11"/>
  <c r="I714" i="11" s="1"/>
  <c r="H715" i="11"/>
  <c r="I715" i="11" s="1"/>
  <c r="H716" i="11"/>
  <c r="I716" i="11" s="1"/>
  <c r="H717" i="11"/>
  <c r="I717" i="11" s="1"/>
  <c r="H718" i="11"/>
  <c r="I718" i="11" s="1"/>
  <c r="H719" i="11"/>
  <c r="I719" i="11" s="1"/>
  <c r="H720" i="11"/>
  <c r="I720" i="11" s="1"/>
  <c r="H721" i="11"/>
  <c r="I721" i="11" s="1"/>
  <c r="H722" i="11"/>
  <c r="I722" i="11" s="1"/>
  <c r="H723" i="11"/>
  <c r="I723" i="11" s="1"/>
  <c r="H724" i="11"/>
  <c r="I724" i="11" s="1"/>
  <c r="H725" i="11"/>
  <c r="I725" i="11" s="1"/>
  <c r="H726" i="11"/>
  <c r="I726" i="11" s="1"/>
  <c r="H727" i="11"/>
  <c r="I727" i="11" s="1"/>
  <c r="H728" i="11"/>
  <c r="I728" i="11" s="1"/>
  <c r="H729" i="11"/>
  <c r="I729" i="11" s="1"/>
  <c r="H730" i="11"/>
  <c r="I730" i="11" s="1"/>
  <c r="H731" i="11"/>
  <c r="I731" i="11" s="1"/>
  <c r="H732" i="11"/>
  <c r="I732" i="11" s="1"/>
  <c r="H733" i="11"/>
  <c r="I733" i="11" s="1"/>
  <c r="H734" i="11"/>
  <c r="I734" i="11" s="1"/>
  <c r="H735" i="11"/>
  <c r="I735" i="11" s="1"/>
  <c r="H736" i="11"/>
  <c r="I736" i="11" s="1"/>
  <c r="H737" i="11"/>
  <c r="I737" i="11" s="1"/>
  <c r="H738" i="11"/>
  <c r="I738" i="11" s="1"/>
  <c r="H739" i="11"/>
  <c r="I739" i="11" s="1"/>
  <c r="H740" i="11"/>
  <c r="I740" i="11" s="1"/>
  <c r="H741" i="11"/>
  <c r="I741" i="11" s="1"/>
  <c r="H742" i="11"/>
  <c r="I742" i="11" s="1"/>
  <c r="H743" i="11"/>
  <c r="I743" i="11" s="1"/>
  <c r="H744" i="11"/>
  <c r="I744" i="11" s="1"/>
  <c r="H745" i="11"/>
  <c r="I745" i="11" s="1"/>
  <c r="H746" i="11"/>
  <c r="I746" i="11" s="1"/>
  <c r="H747" i="11"/>
  <c r="I747" i="11" s="1"/>
  <c r="H748" i="11"/>
  <c r="I748" i="11" s="1"/>
  <c r="H749" i="11"/>
  <c r="I749" i="11" s="1"/>
  <c r="H750" i="11"/>
  <c r="I750" i="11" s="1"/>
  <c r="H751" i="11"/>
  <c r="I751" i="11" s="1"/>
  <c r="H752" i="11"/>
  <c r="I752" i="11" s="1"/>
  <c r="H753" i="11"/>
  <c r="I753" i="11" s="1"/>
  <c r="H754" i="11"/>
  <c r="I754" i="11" s="1"/>
  <c r="H755" i="11"/>
  <c r="I755" i="11" s="1"/>
  <c r="H756" i="11"/>
  <c r="I756" i="11" s="1"/>
  <c r="H757" i="11"/>
  <c r="I757" i="11" s="1"/>
  <c r="H758" i="11"/>
  <c r="I758" i="11" s="1"/>
  <c r="H759" i="11"/>
  <c r="I759" i="11" s="1"/>
  <c r="H760" i="11"/>
  <c r="I760" i="11" s="1"/>
  <c r="H761" i="11"/>
  <c r="I761" i="11" s="1"/>
  <c r="H762" i="11"/>
  <c r="I762" i="11" s="1"/>
  <c r="H763" i="11"/>
  <c r="I763" i="11" s="1"/>
  <c r="H764" i="11"/>
  <c r="I764" i="11" s="1"/>
  <c r="H765" i="11"/>
  <c r="I765" i="11" s="1"/>
  <c r="H766" i="11"/>
  <c r="I766" i="11" s="1"/>
  <c r="H767" i="11"/>
  <c r="I767" i="11" s="1"/>
  <c r="H768" i="11"/>
  <c r="I768" i="11" s="1"/>
  <c r="H769" i="11"/>
  <c r="I769" i="11" s="1"/>
  <c r="H770" i="11"/>
  <c r="I770" i="11" s="1"/>
  <c r="H771" i="11"/>
  <c r="I771" i="11" s="1"/>
  <c r="H772" i="11"/>
  <c r="I772" i="11" s="1"/>
  <c r="H773" i="11"/>
  <c r="I773" i="11" s="1"/>
  <c r="H774" i="11"/>
  <c r="I774" i="11" s="1"/>
  <c r="H775" i="11"/>
  <c r="I775" i="11" s="1"/>
  <c r="H776" i="11"/>
  <c r="I776" i="11" s="1"/>
  <c r="H777" i="11"/>
  <c r="I777" i="11" s="1"/>
  <c r="H778" i="11"/>
  <c r="I778" i="11" s="1"/>
  <c r="H779" i="11"/>
  <c r="I779" i="11" s="1"/>
  <c r="H780" i="11"/>
  <c r="I780" i="11" s="1"/>
  <c r="H781" i="11"/>
  <c r="I781" i="11" s="1"/>
  <c r="H782" i="11"/>
  <c r="I782" i="11" s="1"/>
  <c r="H783" i="11"/>
  <c r="I783" i="11" s="1"/>
  <c r="H784" i="11"/>
  <c r="I784" i="11" s="1"/>
  <c r="H785" i="11"/>
  <c r="I785" i="11" s="1"/>
  <c r="H786" i="11"/>
  <c r="I786" i="11" s="1"/>
  <c r="H787" i="11"/>
  <c r="I787" i="11" s="1"/>
  <c r="H788" i="11"/>
  <c r="I788" i="11" s="1"/>
  <c r="H789" i="11"/>
  <c r="I789" i="11" s="1"/>
  <c r="H790" i="11"/>
  <c r="I790" i="11" s="1"/>
  <c r="H791" i="11"/>
  <c r="I791" i="11" s="1"/>
  <c r="H792" i="11"/>
  <c r="I792" i="11" s="1"/>
  <c r="H793" i="11"/>
  <c r="I793" i="11" s="1"/>
  <c r="H794" i="11"/>
  <c r="I794" i="11" s="1"/>
  <c r="H795" i="11"/>
  <c r="I795" i="11" s="1"/>
  <c r="H796" i="11"/>
  <c r="I796" i="11" s="1"/>
  <c r="H797" i="11"/>
  <c r="I797" i="11" s="1"/>
  <c r="H798" i="11"/>
  <c r="I798" i="11" s="1"/>
  <c r="H799" i="11"/>
  <c r="I799" i="11" s="1"/>
  <c r="H800" i="11"/>
  <c r="I800" i="11" s="1"/>
  <c r="H801" i="11"/>
  <c r="I801" i="11" s="1"/>
  <c r="H802" i="11"/>
  <c r="I802" i="11" s="1"/>
  <c r="H803" i="11"/>
  <c r="I803" i="11" s="1"/>
  <c r="H804" i="11"/>
  <c r="I804" i="11" s="1"/>
  <c r="H805" i="11"/>
  <c r="I805" i="11" s="1"/>
  <c r="H806" i="11"/>
  <c r="I806" i="11" s="1"/>
  <c r="H807" i="11"/>
  <c r="I807" i="11" s="1"/>
  <c r="H808" i="11"/>
  <c r="I808" i="11" s="1"/>
  <c r="H809" i="11"/>
  <c r="I809" i="11" s="1"/>
  <c r="H810" i="11"/>
  <c r="I810" i="11" s="1"/>
  <c r="H811" i="11"/>
  <c r="I811" i="11" s="1"/>
  <c r="H812" i="11"/>
  <c r="I812" i="11" s="1"/>
  <c r="H813" i="11"/>
  <c r="I813" i="11" s="1"/>
  <c r="H814" i="11"/>
  <c r="I814" i="11" s="1"/>
  <c r="H815" i="11"/>
  <c r="I815" i="11" s="1"/>
  <c r="H816" i="11"/>
  <c r="I816" i="11" s="1"/>
  <c r="H817" i="11"/>
  <c r="I817" i="11" s="1"/>
  <c r="H818" i="11"/>
  <c r="I818" i="11" s="1"/>
  <c r="H819" i="11"/>
  <c r="I819" i="11" s="1"/>
  <c r="H820" i="11"/>
  <c r="I820" i="11" s="1"/>
  <c r="H821" i="11"/>
  <c r="I821" i="11" s="1"/>
  <c r="H822" i="11"/>
  <c r="I822" i="11" s="1"/>
  <c r="H823" i="11"/>
  <c r="I823" i="11" s="1"/>
  <c r="H824" i="11"/>
  <c r="I824" i="11" s="1"/>
  <c r="H825" i="11"/>
  <c r="I825" i="11" s="1"/>
  <c r="H826" i="11"/>
  <c r="I826" i="11" s="1"/>
  <c r="H827" i="11"/>
  <c r="I827" i="11" s="1"/>
  <c r="H828" i="11"/>
  <c r="I828" i="11" s="1"/>
  <c r="H829" i="11"/>
  <c r="I829" i="11" s="1"/>
  <c r="H830" i="11"/>
  <c r="I830" i="11" s="1"/>
  <c r="H831" i="11"/>
  <c r="I831" i="11" s="1"/>
  <c r="H832" i="11"/>
  <c r="I832" i="11" s="1"/>
  <c r="H833" i="11"/>
  <c r="I833" i="11" s="1"/>
  <c r="H834" i="11"/>
  <c r="I834" i="11" s="1"/>
  <c r="H835" i="11"/>
  <c r="I835" i="11" s="1"/>
  <c r="H836" i="11"/>
  <c r="I836" i="11" s="1"/>
  <c r="H837" i="11"/>
  <c r="I837" i="11" s="1"/>
  <c r="H838" i="11"/>
  <c r="I838" i="11" s="1"/>
  <c r="H839" i="11"/>
  <c r="I839" i="11" s="1"/>
  <c r="H840" i="11"/>
  <c r="I840" i="11" s="1"/>
  <c r="H841" i="11"/>
  <c r="I841" i="11" s="1"/>
  <c r="H842" i="11"/>
  <c r="I842" i="11" s="1"/>
  <c r="H843" i="11"/>
  <c r="I843" i="11" s="1"/>
  <c r="H844" i="11"/>
  <c r="I844" i="11" s="1"/>
  <c r="H845" i="11"/>
  <c r="I845" i="11" s="1"/>
  <c r="H846" i="11"/>
  <c r="I846" i="11" s="1"/>
  <c r="H847" i="11"/>
  <c r="I847" i="11" s="1"/>
  <c r="H848" i="11"/>
  <c r="I848" i="11" s="1"/>
  <c r="H849" i="11"/>
  <c r="I849" i="11" s="1"/>
  <c r="H850" i="11"/>
  <c r="I850" i="11" s="1"/>
  <c r="H851" i="11"/>
  <c r="I851" i="11" s="1"/>
  <c r="H852" i="11"/>
  <c r="I852" i="11" s="1"/>
  <c r="H853" i="11"/>
  <c r="I853" i="11" s="1"/>
  <c r="H854" i="11"/>
  <c r="I854" i="11" s="1"/>
  <c r="H855" i="11"/>
  <c r="I855" i="11" s="1"/>
  <c r="H856" i="11"/>
  <c r="I856" i="11" s="1"/>
  <c r="H857" i="11"/>
  <c r="I857" i="11" s="1"/>
  <c r="H858" i="11"/>
  <c r="I858" i="11" s="1"/>
  <c r="H859" i="11"/>
  <c r="I859" i="11" s="1"/>
  <c r="H860" i="11"/>
  <c r="I860" i="11" s="1"/>
  <c r="H861" i="11"/>
  <c r="I861" i="11" s="1"/>
  <c r="H862" i="11"/>
  <c r="I862" i="11" s="1"/>
  <c r="H863" i="11"/>
  <c r="I863" i="11" s="1"/>
  <c r="H864" i="11"/>
  <c r="I864" i="11" s="1"/>
  <c r="H865" i="11"/>
  <c r="I865" i="11" s="1"/>
  <c r="H866" i="11"/>
  <c r="I866" i="11" s="1"/>
  <c r="H867" i="11"/>
  <c r="I867" i="11" s="1"/>
  <c r="H868" i="11"/>
  <c r="I868" i="11" s="1"/>
  <c r="H869" i="11"/>
  <c r="I869" i="11" s="1"/>
  <c r="H870" i="11"/>
  <c r="I870" i="11" s="1"/>
  <c r="H871" i="11"/>
  <c r="I871" i="11" s="1"/>
  <c r="H872" i="11"/>
  <c r="I872" i="11" s="1"/>
  <c r="H873" i="11"/>
  <c r="I873" i="11" s="1"/>
  <c r="H874" i="11"/>
  <c r="I874" i="11" s="1"/>
  <c r="H875" i="11"/>
  <c r="I875" i="11" s="1"/>
  <c r="H876" i="11"/>
  <c r="I876" i="11" s="1"/>
  <c r="H877" i="11"/>
  <c r="I877" i="11" s="1"/>
  <c r="H878" i="11"/>
  <c r="I878" i="11" s="1"/>
  <c r="H879" i="11"/>
  <c r="I879" i="11" s="1"/>
  <c r="H880" i="11"/>
  <c r="I880" i="11" s="1"/>
  <c r="H881" i="11"/>
  <c r="I881" i="11" s="1"/>
  <c r="H882" i="11"/>
  <c r="I882" i="11" s="1"/>
  <c r="H883" i="11"/>
  <c r="I883" i="11" s="1"/>
  <c r="H884" i="11"/>
  <c r="I884" i="11" s="1"/>
  <c r="H885" i="11"/>
  <c r="I885" i="11" s="1"/>
  <c r="H886" i="11"/>
  <c r="I886" i="11" s="1"/>
  <c r="H887" i="11"/>
  <c r="I887" i="11" s="1"/>
  <c r="H888" i="11"/>
  <c r="I888" i="11" s="1"/>
  <c r="H889" i="11"/>
  <c r="I889" i="11" s="1"/>
  <c r="H890" i="11"/>
  <c r="I890" i="11" s="1"/>
  <c r="H891" i="11"/>
  <c r="I891" i="11" s="1"/>
  <c r="H892" i="11"/>
  <c r="I892" i="11" s="1"/>
  <c r="H893" i="11"/>
  <c r="I893" i="11" s="1"/>
  <c r="H894" i="11"/>
  <c r="I894" i="11" s="1"/>
  <c r="H895" i="11"/>
  <c r="I895" i="11" s="1"/>
  <c r="H896" i="11"/>
  <c r="I896" i="11" s="1"/>
  <c r="H897" i="11"/>
  <c r="I897" i="11" s="1"/>
  <c r="H898" i="11"/>
  <c r="I898" i="11" s="1"/>
  <c r="H899" i="11"/>
  <c r="I899" i="11" s="1"/>
  <c r="H900" i="11"/>
  <c r="I900" i="11" s="1"/>
  <c r="H901" i="11"/>
  <c r="I901" i="11" s="1"/>
  <c r="H902" i="11"/>
  <c r="I902" i="11" s="1"/>
  <c r="H903" i="11"/>
  <c r="I903" i="11" s="1"/>
  <c r="H904" i="11"/>
  <c r="I904" i="11" s="1"/>
  <c r="H905" i="11"/>
  <c r="I905" i="11" s="1"/>
  <c r="H906" i="11"/>
  <c r="I906" i="11" s="1"/>
  <c r="H907" i="11"/>
  <c r="I907" i="11" s="1"/>
  <c r="H908" i="11"/>
  <c r="I908" i="11" s="1"/>
  <c r="H909" i="11"/>
  <c r="I909" i="11" s="1"/>
  <c r="H910" i="11"/>
  <c r="I910" i="11" s="1"/>
  <c r="H911" i="11"/>
  <c r="I911" i="11" s="1"/>
  <c r="H912" i="11"/>
  <c r="I912" i="11" s="1"/>
  <c r="H913" i="11"/>
  <c r="I913" i="11" s="1"/>
  <c r="H914" i="11"/>
  <c r="I914" i="11" s="1"/>
  <c r="H915" i="11"/>
  <c r="I915" i="11" s="1"/>
  <c r="H916" i="11"/>
  <c r="I916" i="11" s="1"/>
  <c r="H917" i="11"/>
  <c r="I917" i="11" s="1"/>
  <c r="H918" i="11"/>
  <c r="I918" i="11" s="1"/>
  <c r="H919" i="11"/>
  <c r="I919" i="11" s="1"/>
  <c r="H920" i="11"/>
  <c r="I920" i="11" s="1"/>
  <c r="H921" i="11"/>
  <c r="I921" i="11" s="1"/>
  <c r="H922" i="11"/>
  <c r="I922" i="11" s="1"/>
  <c r="H923" i="11"/>
  <c r="I923" i="11" s="1"/>
  <c r="H924" i="11"/>
  <c r="I924" i="11" s="1"/>
  <c r="H925" i="11"/>
  <c r="I925" i="11" s="1"/>
  <c r="H926" i="11"/>
  <c r="I926" i="11" s="1"/>
  <c r="H927" i="11"/>
  <c r="I927" i="11" s="1"/>
  <c r="H928" i="11"/>
  <c r="I928" i="11" s="1"/>
  <c r="H929" i="11"/>
  <c r="I929" i="11" s="1"/>
  <c r="H930" i="11"/>
  <c r="I930" i="11" s="1"/>
  <c r="H931" i="11"/>
  <c r="I931" i="11" s="1"/>
  <c r="H932" i="11"/>
  <c r="I932" i="11" s="1"/>
  <c r="H933" i="11"/>
  <c r="I933" i="11" s="1"/>
  <c r="H934" i="11"/>
  <c r="I934" i="11" s="1"/>
  <c r="H935" i="11"/>
  <c r="I935" i="11" s="1"/>
  <c r="H936" i="11"/>
  <c r="I936" i="11" s="1"/>
  <c r="H937" i="11"/>
  <c r="I937" i="11" s="1"/>
  <c r="H938" i="11"/>
  <c r="I938" i="11" s="1"/>
  <c r="H939" i="11"/>
  <c r="I939" i="11" s="1"/>
  <c r="H940" i="11"/>
  <c r="I940" i="11" s="1"/>
  <c r="H941" i="11"/>
  <c r="I941" i="11" s="1"/>
  <c r="H942" i="11"/>
  <c r="I942" i="11" s="1"/>
  <c r="H943" i="11"/>
  <c r="I943" i="11" s="1"/>
  <c r="H944" i="11"/>
  <c r="I944" i="11" s="1"/>
  <c r="H945" i="11"/>
  <c r="I945" i="11" s="1"/>
  <c r="H946" i="11"/>
  <c r="I946" i="11" s="1"/>
  <c r="H947" i="11"/>
  <c r="I947" i="11" s="1"/>
  <c r="H948" i="11"/>
  <c r="I948" i="11" s="1"/>
  <c r="H949" i="11"/>
  <c r="I949" i="11" s="1"/>
  <c r="H950" i="11"/>
  <c r="I950" i="11" s="1"/>
  <c r="H951" i="11"/>
  <c r="I951" i="11" s="1"/>
  <c r="H952" i="11"/>
  <c r="I952" i="11" s="1"/>
  <c r="H953" i="11"/>
  <c r="I953" i="11" s="1"/>
  <c r="H954" i="11"/>
  <c r="I954" i="11" s="1"/>
  <c r="H955" i="11"/>
  <c r="I955" i="11" s="1"/>
  <c r="H956" i="11"/>
  <c r="I956" i="11" s="1"/>
  <c r="H957" i="11"/>
  <c r="I957" i="11" s="1"/>
  <c r="H958" i="11"/>
  <c r="I958" i="11" s="1"/>
  <c r="H959" i="11"/>
  <c r="I959" i="11" s="1"/>
  <c r="H960" i="11"/>
  <c r="I960" i="11" s="1"/>
  <c r="H961" i="11"/>
  <c r="I961" i="11" s="1"/>
  <c r="H962" i="11"/>
  <c r="I962" i="11" s="1"/>
  <c r="H963" i="11"/>
  <c r="I963" i="11" s="1"/>
  <c r="H964" i="11"/>
  <c r="I964" i="11" s="1"/>
  <c r="H965" i="11"/>
  <c r="I965" i="11" s="1"/>
  <c r="H966" i="11"/>
  <c r="I966" i="11" s="1"/>
  <c r="H967" i="11"/>
  <c r="I967" i="11" s="1"/>
  <c r="H968" i="11"/>
  <c r="I968" i="11" s="1"/>
  <c r="H969" i="11"/>
  <c r="I969" i="11" s="1"/>
  <c r="H970" i="11"/>
  <c r="I970" i="11" s="1"/>
  <c r="H971" i="11"/>
  <c r="I971" i="11" s="1"/>
  <c r="H972" i="11"/>
  <c r="I972" i="11" s="1"/>
  <c r="H973" i="11"/>
  <c r="I973" i="11" s="1"/>
  <c r="H974" i="11"/>
  <c r="I974" i="11" s="1"/>
  <c r="H975" i="11"/>
  <c r="I975" i="11" s="1"/>
  <c r="H976" i="11"/>
  <c r="I976" i="11" s="1"/>
  <c r="H977" i="11"/>
  <c r="I977" i="11" s="1"/>
  <c r="H978" i="11"/>
  <c r="I978" i="11" s="1"/>
  <c r="H979" i="11"/>
  <c r="I979" i="11" s="1"/>
  <c r="H980" i="11"/>
  <c r="I980" i="11" s="1"/>
  <c r="H981" i="11"/>
  <c r="I981" i="11" s="1"/>
  <c r="H982" i="11"/>
  <c r="I982" i="11" s="1"/>
  <c r="H983" i="11"/>
  <c r="I983" i="11" s="1"/>
  <c r="H984" i="11"/>
  <c r="I984" i="11" s="1"/>
  <c r="H985" i="11"/>
  <c r="I985" i="11" s="1"/>
  <c r="H986" i="11"/>
  <c r="I986" i="11" s="1"/>
  <c r="H987" i="11"/>
  <c r="I987" i="11" s="1"/>
  <c r="H988" i="11"/>
  <c r="I988" i="11" s="1"/>
  <c r="H989" i="11"/>
  <c r="I989" i="11" s="1"/>
  <c r="H990" i="11"/>
  <c r="I990" i="11" s="1"/>
  <c r="H991" i="11"/>
  <c r="I991" i="11" s="1"/>
  <c r="H992" i="11"/>
  <c r="I992" i="11" s="1"/>
  <c r="H993" i="11"/>
  <c r="I993" i="11" s="1"/>
  <c r="H994" i="11"/>
  <c r="I994" i="11" s="1"/>
  <c r="H995" i="11"/>
  <c r="I995" i="11" s="1"/>
  <c r="H996" i="11"/>
  <c r="I996" i="11" s="1"/>
  <c r="H997" i="11"/>
  <c r="I997" i="11" s="1"/>
  <c r="H998" i="11"/>
  <c r="I998" i="11" s="1"/>
  <c r="H999" i="11"/>
  <c r="I999" i="11" s="1"/>
  <c r="H1000" i="11"/>
  <c r="I1000" i="11" s="1"/>
  <c r="H1001" i="11"/>
  <c r="I1001" i="11" s="1"/>
  <c r="H1002" i="11"/>
  <c r="I1002" i="11" s="1"/>
  <c r="H1003" i="11"/>
  <c r="I1003" i="11" s="1"/>
  <c r="H1004" i="11"/>
  <c r="I1004" i="11" s="1"/>
  <c r="H1005" i="11"/>
  <c r="I1005" i="11" s="1"/>
  <c r="H1006" i="11"/>
  <c r="I1006" i="11" s="1"/>
  <c r="H1007" i="11"/>
  <c r="I1007" i="11" s="1"/>
  <c r="H1008" i="11"/>
  <c r="I1008" i="11" s="1"/>
  <c r="H1009" i="11"/>
  <c r="I1009" i="11" s="1"/>
  <c r="H1010" i="11"/>
  <c r="I1010" i="11" s="1"/>
  <c r="H1011" i="11"/>
  <c r="I1011" i="11" s="1"/>
  <c r="H1012" i="11"/>
  <c r="I1012" i="11" s="1"/>
  <c r="H1013" i="11"/>
  <c r="I1013" i="11" s="1"/>
  <c r="H1014" i="11"/>
  <c r="I1014" i="11" s="1"/>
  <c r="H1015" i="11"/>
  <c r="I1015" i="11" s="1"/>
  <c r="H1016" i="11"/>
  <c r="I1016" i="11" s="1"/>
  <c r="H1017" i="11"/>
  <c r="I1017" i="11" s="1"/>
  <c r="H1018" i="11"/>
  <c r="I1018" i="11" s="1"/>
  <c r="H1019" i="11"/>
  <c r="I1019" i="11" s="1"/>
  <c r="H1020" i="11"/>
  <c r="I1020" i="11" s="1"/>
  <c r="H1021" i="11"/>
  <c r="I1021" i="11" s="1"/>
  <c r="H1022" i="11"/>
  <c r="I1022" i="11" s="1"/>
  <c r="H1023" i="11"/>
  <c r="I1023" i="11" s="1"/>
  <c r="H1024" i="11"/>
  <c r="I1024" i="11" s="1"/>
  <c r="H1025" i="11"/>
  <c r="I1025" i="11" s="1"/>
  <c r="H1026" i="11"/>
  <c r="I1026" i="11" s="1"/>
  <c r="H1027" i="11"/>
  <c r="I1027" i="11" s="1"/>
  <c r="H1028" i="11"/>
  <c r="I1028" i="11" s="1"/>
  <c r="H1029" i="11"/>
  <c r="I1029" i="11" s="1"/>
  <c r="H1030" i="11"/>
  <c r="I1030" i="11" s="1"/>
  <c r="H1031" i="11"/>
  <c r="I1031" i="11" s="1"/>
  <c r="H1032" i="11"/>
  <c r="I1032" i="11" s="1"/>
  <c r="H1033" i="11"/>
  <c r="I1033" i="11" s="1"/>
  <c r="H1034" i="11"/>
  <c r="I1034" i="11" s="1"/>
  <c r="H1035" i="11"/>
  <c r="I1035" i="11" s="1"/>
  <c r="H1036" i="11"/>
  <c r="I1036" i="11" s="1"/>
  <c r="H1037" i="11"/>
  <c r="I1037" i="11" s="1"/>
  <c r="H1038" i="11"/>
  <c r="I1038" i="11" s="1"/>
  <c r="H1039" i="11"/>
  <c r="I1039" i="11" s="1"/>
  <c r="H1040" i="11"/>
  <c r="I1040" i="11" s="1"/>
  <c r="H1041" i="11"/>
  <c r="I1041" i="11" s="1"/>
  <c r="H1042" i="11"/>
  <c r="I1042" i="11" s="1"/>
  <c r="H1043" i="11"/>
  <c r="I1043" i="11" s="1"/>
  <c r="H1044" i="11"/>
  <c r="I1044" i="11" s="1"/>
  <c r="H1045" i="11"/>
  <c r="I1045" i="11" s="1"/>
  <c r="H1046" i="11"/>
  <c r="I1046" i="11" s="1"/>
  <c r="H1047" i="11"/>
  <c r="I1047" i="11" s="1"/>
  <c r="H1048" i="11"/>
  <c r="I1048" i="11" s="1"/>
  <c r="H1049" i="11"/>
  <c r="I1049" i="11" s="1"/>
  <c r="H1050" i="11"/>
  <c r="I1050" i="11" s="1"/>
  <c r="H1051" i="11"/>
  <c r="I1051" i="11" s="1"/>
  <c r="H1052" i="11"/>
  <c r="I1052" i="11" s="1"/>
  <c r="H1053" i="11"/>
  <c r="I1053" i="11" s="1"/>
  <c r="H1054" i="11"/>
  <c r="I1054" i="11" s="1"/>
  <c r="H1055" i="11"/>
  <c r="I1055" i="11" s="1"/>
  <c r="H1056" i="11"/>
  <c r="I1056" i="11" s="1"/>
  <c r="H1057" i="11"/>
  <c r="I1057" i="11" s="1"/>
  <c r="H1058" i="11"/>
  <c r="I1058" i="11" s="1"/>
  <c r="H1059" i="11"/>
  <c r="I1059" i="11" s="1"/>
  <c r="H1060" i="11"/>
  <c r="I1060" i="11" s="1"/>
  <c r="H1061" i="11"/>
  <c r="I1061" i="11" s="1"/>
  <c r="H1062" i="11"/>
  <c r="I1062" i="11" s="1"/>
  <c r="H1063" i="11"/>
  <c r="I1063" i="11" s="1"/>
  <c r="H1064" i="11"/>
  <c r="I1064" i="11" s="1"/>
  <c r="H1065" i="11"/>
  <c r="I1065" i="11" s="1"/>
  <c r="H1066" i="11"/>
  <c r="I1066" i="11" s="1"/>
  <c r="H1067" i="11"/>
  <c r="I1067" i="11" s="1"/>
  <c r="H1068" i="11"/>
  <c r="I1068" i="11" s="1"/>
  <c r="H1069" i="11"/>
  <c r="I1069" i="11" s="1"/>
  <c r="H1070" i="11"/>
  <c r="I1070" i="11" s="1"/>
  <c r="H1071" i="11"/>
  <c r="I1071" i="11" s="1"/>
  <c r="H1072" i="11"/>
  <c r="I1072" i="11" s="1"/>
  <c r="H1073" i="11"/>
  <c r="I1073" i="11" s="1"/>
  <c r="H1074" i="11"/>
  <c r="I1074" i="11" s="1"/>
  <c r="H1075" i="11"/>
  <c r="I1075" i="11" s="1"/>
  <c r="H1076" i="11"/>
  <c r="I1076" i="11" s="1"/>
  <c r="H1077" i="11"/>
  <c r="I1077" i="11" s="1"/>
  <c r="H1078" i="11"/>
  <c r="I1078" i="11" s="1"/>
  <c r="H1079" i="11"/>
  <c r="I1079" i="11" s="1"/>
  <c r="H1080" i="11"/>
  <c r="I1080" i="11" s="1"/>
  <c r="H1081" i="11"/>
  <c r="I1081" i="11" s="1"/>
  <c r="H1082" i="11"/>
  <c r="I1082" i="11" s="1"/>
  <c r="H1083" i="11"/>
  <c r="I1083" i="11" s="1"/>
  <c r="H1084" i="11"/>
  <c r="I1084" i="11" s="1"/>
  <c r="H1085" i="11"/>
  <c r="I1085" i="11" s="1"/>
  <c r="H1086" i="11"/>
  <c r="I1086" i="11" s="1"/>
  <c r="H1087" i="11"/>
  <c r="I1087" i="11" s="1"/>
  <c r="H1088" i="11"/>
  <c r="I1088" i="11" s="1"/>
  <c r="H1089" i="11"/>
  <c r="I1089" i="11" s="1"/>
  <c r="H1090" i="11"/>
  <c r="I1090" i="11" s="1"/>
  <c r="H1091" i="11"/>
  <c r="I1091" i="11" s="1"/>
  <c r="H1092" i="11"/>
  <c r="I1092" i="11" s="1"/>
  <c r="H1093" i="11"/>
  <c r="I1093" i="11" s="1"/>
  <c r="H1094" i="11"/>
  <c r="I1094" i="11" s="1"/>
  <c r="H1095" i="11"/>
  <c r="I1095" i="11" s="1"/>
  <c r="H1096" i="11"/>
  <c r="I1096" i="11" s="1"/>
  <c r="H1097" i="11"/>
  <c r="I1097" i="11" s="1"/>
  <c r="H1098" i="11"/>
  <c r="I1098" i="11" s="1"/>
  <c r="H1099" i="11"/>
  <c r="I1099" i="11" s="1"/>
  <c r="H1100" i="11"/>
  <c r="I1100" i="11" s="1"/>
  <c r="H1101" i="11"/>
  <c r="I1101" i="11" s="1"/>
  <c r="H1102" i="11"/>
  <c r="I1102" i="11" s="1"/>
  <c r="H1103" i="11"/>
  <c r="I1103" i="11" s="1"/>
  <c r="H1104" i="11"/>
  <c r="I1104" i="11" s="1"/>
  <c r="H1105" i="11"/>
  <c r="I1105" i="11" s="1"/>
  <c r="H1106" i="11"/>
  <c r="I1106" i="11" s="1"/>
  <c r="H1107" i="11"/>
  <c r="I1107" i="11" s="1"/>
  <c r="H1108" i="11"/>
  <c r="I1108" i="11" s="1"/>
  <c r="H1109" i="11"/>
  <c r="I1109" i="11" s="1"/>
  <c r="H1110" i="11"/>
  <c r="I1110" i="11" s="1"/>
  <c r="H1111" i="11"/>
  <c r="I1111" i="11" s="1"/>
  <c r="H1112" i="11"/>
  <c r="I1112" i="11" s="1"/>
  <c r="H1113" i="11"/>
  <c r="I1113" i="11" s="1"/>
  <c r="H1114" i="11"/>
  <c r="I1114" i="11" s="1"/>
  <c r="H1115" i="11"/>
  <c r="I1115" i="11" s="1"/>
  <c r="H1116" i="11"/>
  <c r="I1116" i="11" s="1"/>
  <c r="H1117" i="11"/>
  <c r="I1117" i="11" s="1"/>
  <c r="H1118" i="11"/>
  <c r="I1118" i="11" s="1"/>
  <c r="H1119" i="11"/>
  <c r="I1119" i="11" s="1"/>
  <c r="H1120" i="11"/>
  <c r="I1120" i="11" s="1"/>
  <c r="H1121" i="11"/>
  <c r="I1121" i="11" s="1"/>
  <c r="H1122" i="11"/>
  <c r="I1122" i="11" s="1"/>
  <c r="H1123" i="11"/>
  <c r="I1123" i="11" s="1"/>
  <c r="H1124" i="11"/>
  <c r="I1124" i="11" s="1"/>
  <c r="H1125" i="11"/>
  <c r="I1125" i="11" s="1"/>
  <c r="H1126" i="11"/>
  <c r="I1126" i="11" s="1"/>
  <c r="H1127" i="11"/>
  <c r="I1127" i="11" s="1"/>
  <c r="H1128" i="11"/>
  <c r="I1128" i="11" s="1"/>
  <c r="H1129" i="11"/>
  <c r="I1129" i="11" s="1"/>
  <c r="H1130" i="11"/>
  <c r="I1130" i="11" s="1"/>
  <c r="H1131" i="11"/>
  <c r="I1131" i="11" s="1"/>
  <c r="H1132" i="11"/>
  <c r="I1132" i="11" s="1"/>
  <c r="H1133" i="11"/>
  <c r="I1133" i="11" s="1"/>
  <c r="H1134" i="11"/>
  <c r="I1134" i="11" s="1"/>
  <c r="H1135" i="11"/>
  <c r="I1135" i="11" s="1"/>
  <c r="H1136" i="11"/>
  <c r="I1136" i="11" s="1"/>
  <c r="H1137" i="11"/>
  <c r="I1137" i="11" s="1"/>
  <c r="H1138" i="11"/>
  <c r="I1138" i="11" s="1"/>
  <c r="H1139" i="11"/>
  <c r="I1139" i="11" s="1"/>
  <c r="H1140" i="11"/>
  <c r="I1140" i="11" s="1"/>
  <c r="H1141" i="11"/>
  <c r="I1141" i="11" s="1"/>
  <c r="H1142" i="11"/>
  <c r="I1142" i="11" s="1"/>
  <c r="H1143" i="11"/>
  <c r="I1143" i="11" s="1"/>
  <c r="H1144" i="11"/>
  <c r="I1144" i="11" s="1"/>
  <c r="H1145" i="11"/>
  <c r="I1145" i="11" s="1"/>
  <c r="H1146" i="11"/>
  <c r="I1146" i="11" s="1"/>
  <c r="H1147" i="11"/>
  <c r="I1147" i="11" s="1"/>
  <c r="H1148" i="11"/>
  <c r="I1148" i="11" s="1"/>
  <c r="H1149" i="11"/>
  <c r="I1149" i="11" s="1"/>
  <c r="H1150" i="11"/>
  <c r="I1150" i="11" s="1"/>
  <c r="H1151" i="11"/>
  <c r="I1151" i="11" s="1"/>
  <c r="H1152" i="11"/>
  <c r="I1152" i="11" s="1"/>
  <c r="H1153" i="11"/>
  <c r="I1153" i="11" s="1"/>
  <c r="H1154" i="11"/>
  <c r="I1154" i="11" s="1"/>
  <c r="H1155" i="11"/>
  <c r="I1155" i="11" s="1"/>
  <c r="H1156" i="11"/>
  <c r="I1156" i="11" s="1"/>
  <c r="H1157" i="11"/>
  <c r="I1157" i="11" s="1"/>
  <c r="H1158" i="11"/>
  <c r="I1158" i="11" s="1"/>
  <c r="H1159" i="11"/>
  <c r="I1159" i="11" s="1"/>
  <c r="H1160" i="11"/>
  <c r="I1160" i="11" s="1"/>
  <c r="H1161" i="11"/>
  <c r="I1161" i="11" s="1"/>
  <c r="H1162" i="11"/>
  <c r="I1162" i="11" s="1"/>
  <c r="H1163" i="11"/>
  <c r="I1163" i="11" s="1"/>
  <c r="H1164" i="11"/>
  <c r="I1164" i="11" s="1"/>
  <c r="H1165" i="11"/>
  <c r="I1165" i="11" s="1"/>
  <c r="H1166" i="11"/>
  <c r="I1166" i="11" s="1"/>
  <c r="H1167" i="11"/>
  <c r="I1167" i="11" s="1"/>
  <c r="H1168" i="11"/>
  <c r="I1168" i="11" s="1"/>
  <c r="H1169" i="11"/>
  <c r="I1169" i="11" s="1"/>
  <c r="H1170" i="11"/>
  <c r="I1170" i="11" s="1"/>
  <c r="H1171" i="11"/>
  <c r="I1171" i="11" s="1"/>
  <c r="H1172" i="11"/>
  <c r="I1172" i="11" s="1"/>
  <c r="H1173" i="11"/>
  <c r="I1173" i="11" s="1"/>
  <c r="H1174" i="11"/>
  <c r="I1174" i="11" s="1"/>
  <c r="H1175" i="11"/>
  <c r="I1175" i="11" s="1"/>
  <c r="H1176" i="11"/>
  <c r="I1176" i="11" s="1"/>
  <c r="H1177" i="11"/>
  <c r="I1177" i="11" s="1"/>
  <c r="H1178" i="11"/>
  <c r="I1178" i="11" s="1"/>
  <c r="H1179" i="11"/>
  <c r="I1179" i="11" s="1"/>
  <c r="H1180" i="11"/>
  <c r="I1180" i="11" s="1"/>
  <c r="H1181" i="11"/>
  <c r="I1181" i="11" s="1"/>
  <c r="H1182" i="11"/>
  <c r="I1182" i="11" s="1"/>
  <c r="H1183" i="11"/>
  <c r="I1183" i="11" s="1"/>
  <c r="H1184" i="11"/>
  <c r="I1184" i="11" s="1"/>
  <c r="H1185" i="11"/>
  <c r="I1185" i="11" s="1"/>
  <c r="H1186" i="11"/>
  <c r="I1186" i="11" s="1"/>
  <c r="H1187" i="11"/>
  <c r="I1187" i="11" s="1"/>
  <c r="H1188" i="11"/>
  <c r="I1188" i="11" s="1"/>
  <c r="H1189" i="11"/>
  <c r="I1189" i="11" s="1"/>
  <c r="H1190" i="11"/>
  <c r="I1190" i="11" s="1"/>
  <c r="H1191" i="11"/>
  <c r="I1191" i="11" s="1"/>
  <c r="H1192" i="11"/>
  <c r="I1192" i="11" s="1"/>
  <c r="H1193" i="11"/>
  <c r="I1193" i="11" s="1"/>
  <c r="H1194" i="11"/>
  <c r="I1194" i="11" s="1"/>
  <c r="H1195" i="11"/>
  <c r="I1195" i="11" s="1"/>
  <c r="H1196" i="11"/>
  <c r="I1196" i="11" s="1"/>
  <c r="H1197" i="11"/>
  <c r="I1197" i="11" s="1"/>
  <c r="H1198" i="11"/>
  <c r="I1198" i="11" s="1"/>
  <c r="H1199" i="11"/>
  <c r="I1199" i="11" s="1"/>
  <c r="H1200" i="11"/>
  <c r="I1200" i="11" s="1"/>
  <c r="H1201" i="11"/>
  <c r="I1201" i="11" s="1"/>
  <c r="H1202" i="11"/>
  <c r="I1202" i="11" s="1"/>
  <c r="H1203" i="11"/>
  <c r="I1203" i="11" s="1"/>
  <c r="H1204" i="11"/>
  <c r="I1204" i="11" s="1"/>
  <c r="H1205" i="11"/>
  <c r="I1205" i="11" s="1"/>
  <c r="H1206" i="11"/>
  <c r="I1206" i="11" s="1"/>
  <c r="H1207" i="11"/>
  <c r="I1207" i="11" s="1"/>
  <c r="H1208" i="11"/>
  <c r="I1208" i="11" s="1"/>
  <c r="H1209" i="11"/>
  <c r="I1209" i="11" s="1"/>
  <c r="H1210" i="11"/>
  <c r="I1210" i="11" s="1"/>
  <c r="H1211" i="11"/>
  <c r="I1211" i="11" s="1"/>
  <c r="H1212" i="11"/>
  <c r="I1212" i="11" s="1"/>
  <c r="H1213" i="11"/>
  <c r="I1213" i="11" s="1"/>
  <c r="H1214" i="11"/>
  <c r="I1214" i="11" s="1"/>
  <c r="H1215" i="11"/>
  <c r="I1215" i="11" s="1"/>
  <c r="H1216" i="11"/>
  <c r="I1216" i="11" s="1"/>
  <c r="H1217" i="11"/>
  <c r="I1217" i="11" s="1"/>
  <c r="H1218" i="11"/>
  <c r="I1218" i="11" s="1"/>
  <c r="H1219" i="11"/>
  <c r="I1219" i="11" s="1"/>
  <c r="H1220" i="11"/>
  <c r="I1220" i="11" s="1"/>
  <c r="H1221" i="11"/>
  <c r="I1221" i="11" s="1"/>
  <c r="H1222" i="11"/>
  <c r="I1222" i="11" s="1"/>
  <c r="H1223" i="11"/>
  <c r="I1223" i="11" s="1"/>
  <c r="H1224" i="11"/>
  <c r="I1224" i="11" s="1"/>
  <c r="H1225" i="11"/>
  <c r="I1225" i="11" s="1"/>
  <c r="H1226" i="11"/>
  <c r="I1226" i="11" s="1"/>
  <c r="H1227" i="11"/>
  <c r="I1227" i="11" s="1"/>
  <c r="H1228" i="11"/>
  <c r="I1228" i="11" s="1"/>
  <c r="H1229" i="11"/>
  <c r="I1229" i="11" s="1"/>
  <c r="H1230" i="11"/>
  <c r="I1230" i="11" s="1"/>
  <c r="H1231" i="11"/>
  <c r="I1231" i="11" s="1"/>
  <c r="H1232" i="11"/>
  <c r="I1232" i="11" s="1"/>
  <c r="H1233" i="11"/>
  <c r="I1233" i="11" s="1"/>
  <c r="H1234" i="11"/>
  <c r="I1234" i="11" s="1"/>
  <c r="H1235" i="11"/>
  <c r="I1235" i="11" s="1"/>
  <c r="H1236" i="11"/>
  <c r="I1236" i="11" s="1"/>
  <c r="H1237" i="11"/>
  <c r="I1237" i="11" s="1"/>
  <c r="H1238" i="11"/>
  <c r="I1238" i="11" s="1"/>
  <c r="H1239" i="11"/>
  <c r="I1239" i="11" s="1"/>
  <c r="H1240" i="11"/>
  <c r="I1240" i="11" s="1"/>
  <c r="H1241" i="11"/>
  <c r="I1241" i="11" s="1"/>
  <c r="H1242" i="11"/>
  <c r="I1242" i="11" s="1"/>
  <c r="H1243" i="11"/>
  <c r="I1243" i="11" s="1"/>
  <c r="H1244" i="11"/>
  <c r="I1244" i="11" s="1"/>
  <c r="H1245" i="11"/>
  <c r="I1245" i="11" s="1"/>
  <c r="H1246" i="11"/>
  <c r="I1246" i="11" s="1"/>
  <c r="H1247" i="11"/>
  <c r="I1247" i="11" s="1"/>
  <c r="H1248" i="11"/>
  <c r="I1248" i="11" s="1"/>
  <c r="H1249" i="11"/>
  <c r="I1249" i="11" s="1"/>
  <c r="H1250" i="11"/>
  <c r="I1250" i="11" s="1"/>
  <c r="H1251" i="11"/>
  <c r="I1251" i="11" s="1"/>
  <c r="H1252" i="11"/>
  <c r="I1252" i="11" s="1"/>
  <c r="H1253" i="11"/>
  <c r="I1253" i="11" s="1"/>
  <c r="H1254" i="11"/>
  <c r="I1254" i="11" s="1"/>
  <c r="H1255" i="11"/>
  <c r="I1255" i="11" s="1"/>
  <c r="H1256" i="11"/>
  <c r="I1256" i="11" s="1"/>
  <c r="H1257" i="11"/>
  <c r="I1257" i="11" s="1"/>
  <c r="H1258" i="11"/>
  <c r="I1258" i="11" s="1"/>
  <c r="H1259" i="11"/>
  <c r="I1259" i="11" s="1"/>
  <c r="H1260" i="11"/>
  <c r="I1260" i="11" s="1"/>
  <c r="H1261" i="11"/>
  <c r="I1261" i="11" s="1"/>
  <c r="H1262" i="11"/>
  <c r="I1262" i="11" s="1"/>
  <c r="H1263" i="11"/>
  <c r="I1263" i="11" s="1"/>
  <c r="H1264" i="11"/>
  <c r="I1264" i="11" s="1"/>
  <c r="H1265" i="11"/>
  <c r="I1265" i="11" s="1"/>
  <c r="H1266" i="11"/>
  <c r="I1266" i="11" s="1"/>
  <c r="H1267" i="11"/>
  <c r="I1267" i="11" s="1"/>
  <c r="H1268" i="11"/>
  <c r="I1268" i="11" s="1"/>
  <c r="H1269" i="11"/>
  <c r="I1269" i="11" s="1"/>
  <c r="H1270" i="11"/>
  <c r="I1270" i="11" s="1"/>
  <c r="H1271" i="11"/>
  <c r="I1271" i="11" s="1"/>
  <c r="H1272" i="11"/>
  <c r="I1272" i="11" s="1"/>
  <c r="H1273" i="11"/>
  <c r="I1273" i="11" s="1"/>
  <c r="H1274" i="11"/>
  <c r="I1274" i="11" s="1"/>
  <c r="H1275" i="11"/>
  <c r="I1275" i="11" s="1"/>
  <c r="H1276" i="11"/>
  <c r="I1276" i="11" s="1"/>
  <c r="H1277" i="11"/>
  <c r="I1277" i="11" s="1"/>
  <c r="H1278" i="11"/>
  <c r="I1278" i="11" s="1"/>
  <c r="H1279" i="11"/>
  <c r="I1279" i="11" s="1"/>
  <c r="H1280" i="11"/>
  <c r="I1280" i="11" s="1"/>
  <c r="H1281" i="11"/>
  <c r="I1281" i="11" s="1"/>
  <c r="H1282" i="11"/>
  <c r="I1282" i="11" s="1"/>
  <c r="H1283" i="11"/>
  <c r="I1283" i="11" s="1"/>
  <c r="H1284" i="11"/>
  <c r="I1284" i="11" s="1"/>
  <c r="H1285" i="11"/>
  <c r="I1285" i="11" s="1"/>
  <c r="H1286" i="11"/>
  <c r="I1286" i="11" s="1"/>
  <c r="H1287" i="11"/>
  <c r="I1287" i="11" s="1"/>
  <c r="H1288" i="11"/>
  <c r="I1288" i="11" s="1"/>
  <c r="H1289" i="11"/>
  <c r="I1289" i="11" s="1"/>
  <c r="H1290" i="11"/>
  <c r="I1290" i="11" s="1"/>
  <c r="H1291" i="11"/>
  <c r="I1291" i="11" s="1"/>
  <c r="H1292" i="11"/>
  <c r="I1292" i="11" s="1"/>
  <c r="H1293" i="11"/>
  <c r="I1293" i="11" s="1"/>
  <c r="H1294" i="11"/>
  <c r="I1294" i="11" s="1"/>
  <c r="H1295" i="11"/>
  <c r="I1295" i="11" s="1"/>
  <c r="H1296" i="11"/>
  <c r="I1296" i="11" s="1"/>
  <c r="H1297" i="11"/>
  <c r="I1297" i="11" s="1"/>
  <c r="H1298" i="11"/>
  <c r="I1298" i="11" s="1"/>
  <c r="H1299" i="11"/>
  <c r="I1299" i="11" s="1"/>
  <c r="H1300" i="11"/>
  <c r="I1300" i="11" s="1"/>
  <c r="H1301" i="11"/>
  <c r="I1301" i="11" s="1"/>
  <c r="H1302" i="11"/>
  <c r="I1302" i="11" s="1"/>
  <c r="H1303" i="11"/>
  <c r="I1303" i="11" s="1"/>
  <c r="H1304" i="11"/>
  <c r="I1304" i="11" s="1"/>
  <c r="H1305" i="11"/>
  <c r="I1305" i="11" s="1"/>
  <c r="H1306" i="11"/>
  <c r="I1306" i="11" s="1"/>
  <c r="H1307" i="11"/>
  <c r="I1307" i="11" s="1"/>
  <c r="H1308" i="11"/>
  <c r="I1308" i="11" s="1"/>
  <c r="H1309" i="11"/>
  <c r="I1309" i="11" s="1"/>
  <c r="H1310" i="11"/>
  <c r="I1310" i="11" s="1"/>
  <c r="H1311" i="11"/>
  <c r="I1311" i="11" s="1"/>
  <c r="H1312" i="11"/>
  <c r="I1312" i="11" s="1"/>
  <c r="H1313" i="11"/>
  <c r="I1313" i="11" s="1"/>
  <c r="H1314" i="11"/>
  <c r="I1314" i="11" s="1"/>
  <c r="H1315" i="11"/>
  <c r="I1315" i="11" s="1"/>
  <c r="H1316" i="11"/>
  <c r="I1316" i="11" s="1"/>
  <c r="H1317" i="11"/>
  <c r="I1317" i="11" s="1"/>
  <c r="H1318" i="11"/>
  <c r="I1318" i="11" s="1"/>
  <c r="H1319" i="11"/>
  <c r="I1319" i="11" s="1"/>
  <c r="H1320" i="11"/>
  <c r="I1320" i="11" s="1"/>
  <c r="H1321" i="11"/>
  <c r="I1321" i="11" s="1"/>
  <c r="H1322" i="11"/>
  <c r="I1322" i="11" s="1"/>
  <c r="H1323" i="11"/>
  <c r="I1323" i="11" s="1"/>
  <c r="H1324" i="11"/>
  <c r="I1324" i="11" s="1"/>
  <c r="H1325" i="11"/>
  <c r="I1325" i="11" s="1"/>
  <c r="H1326" i="11"/>
  <c r="I1326" i="11" s="1"/>
  <c r="H1327" i="11"/>
  <c r="I1327" i="11" s="1"/>
  <c r="H1328" i="11"/>
  <c r="I1328" i="11" s="1"/>
  <c r="H1329" i="11"/>
  <c r="I1329" i="11" s="1"/>
  <c r="H1330" i="11"/>
  <c r="I1330" i="11" s="1"/>
  <c r="H1331" i="11"/>
  <c r="I1331" i="11" s="1"/>
  <c r="H1332" i="11"/>
  <c r="I1332" i="11" s="1"/>
  <c r="H1333" i="11"/>
  <c r="I1333" i="11" s="1"/>
  <c r="H1334" i="11"/>
  <c r="I1334" i="11" s="1"/>
  <c r="H1335" i="11"/>
  <c r="I1335" i="11" s="1"/>
  <c r="H1336" i="11"/>
  <c r="I1336" i="11" s="1"/>
  <c r="H1337" i="11"/>
  <c r="I1337" i="11" s="1"/>
  <c r="H1338" i="11"/>
  <c r="I1338" i="11" s="1"/>
  <c r="H1339" i="11"/>
  <c r="I1339" i="11" s="1"/>
  <c r="H1340" i="11"/>
  <c r="I1340" i="11" s="1"/>
  <c r="H1341" i="11"/>
  <c r="I1341" i="11" s="1"/>
  <c r="H1342" i="11"/>
  <c r="I1342" i="11" s="1"/>
  <c r="H1343" i="11"/>
  <c r="I1343" i="11" s="1"/>
  <c r="H1344" i="11"/>
  <c r="I1344" i="11" s="1"/>
  <c r="H1345" i="11"/>
  <c r="I1345" i="11" s="1"/>
  <c r="H1346" i="11"/>
  <c r="I1346" i="11" s="1"/>
  <c r="H1347" i="11"/>
  <c r="I1347" i="11" s="1"/>
  <c r="H1348" i="11"/>
  <c r="I1348" i="11" s="1"/>
  <c r="H1349" i="11"/>
  <c r="I1349" i="11" s="1"/>
  <c r="H1350" i="11"/>
  <c r="I1350" i="11" s="1"/>
  <c r="H1351" i="11"/>
  <c r="I1351" i="11" s="1"/>
  <c r="H1352" i="11"/>
  <c r="I1352" i="11" s="1"/>
  <c r="H1353" i="11"/>
  <c r="I1353" i="11" s="1"/>
  <c r="H1354" i="11"/>
  <c r="I1354" i="11" s="1"/>
  <c r="H1355" i="11"/>
  <c r="I1355" i="11" s="1"/>
  <c r="H1356" i="11"/>
  <c r="I1356" i="11" s="1"/>
  <c r="H1357" i="11"/>
  <c r="I1357" i="11" s="1"/>
  <c r="H1358" i="11"/>
  <c r="I1358" i="11" s="1"/>
  <c r="H1359" i="11"/>
  <c r="I1359" i="11" s="1"/>
  <c r="H1360" i="11"/>
  <c r="I1360" i="11" s="1"/>
  <c r="H1361" i="11"/>
  <c r="I1361" i="11" s="1"/>
  <c r="H1362" i="11"/>
  <c r="I1362" i="11" s="1"/>
  <c r="H1363" i="11"/>
  <c r="I1363" i="11" s="1"/>
  <c r="H1364" i="11"/>
  <c r="I1364" i="11" s="1"/>
  <c r="H1365" i="11"/>
  <c r="I1365" i="11" s="1"/>
  <c r="H1366" i="11"/>
  <c r="I1366" i="11" s="1"/>
  <c r="H1367" i="11"/>
  <c r="I1367" i="11" s="1"/>
  <c r="H1368" i="11"/>
  <c r="I1368" i="11" s="1"/>
  <c r="H1369" i="11"/>
  <c r="I1369" i="11" s="1"/>
  <c r="H1370" i="11"/>
  <c r="I1370" i="11" s="1"/>
  <c r="H1371" i="11"/>
  <c r="I1371" i="11" s="1"/>
  <c r="H1372" i="11"/>
  <c r="I1372" i="11" s="1"/>
  <c r="H1373" i="11"/>
  <c r="I1373" i="11" s="1"/>
  <c r="H1374" i="11"/>
  <c r="I1374" i="11" s="1"/>
  <c r="H1375" i="11"/>
  <c r="I1375" i="11" s="1"/>
  <c r="H1376" i="11"/>
  <c r="I1376" i="11" s="1"/>
  <c r="H1377" i="11"/>
  <c r="I1377" i="11" s="1"/>
  <c r="H1378" i="11"/>
  <c r="I1378" i="11" s="1"/>
  <c r="H1379" i="11"/>
  <c r="I1379" i="11" s="1"/>
  <c r="H1380" i="11"/>
  <c r="I1380" i="11" s="1"/>
  <c r="H1381" i="11"/>
  <c r="I1381" i="11" s="1"/>
  <c r="H1382" i="11"/>
  <c r="I1382" i="11" s="1"/>
  <c r="H1383" i="11"/>
  <c r="I1383" i="11" s="1"/>
  <c r="H1384" i="11"/>
  <c r="I1384" i="11" s="1"/>
  <c r="H1385" i="11"/>
  <c r="I1385" i="11" s="1"/>
  <c r="H1386" i="11"/>
  <c r="I1386" i="11" s="1"/>
  <c r="H1387" i="11"/>
  <c r="I1387" i="11" s="1"/>
  <c r="H1388" i="11"/>
  <c r="I1388" i="11" s="1"/>
  <c r="H1389" i="11"/>
  <c r="I1389" i="11" s="1"/>
  <c r="H1390" i="11"/>
  <c r="I1390" i="11" s="1"/>
  <c r="H1391" i="11"/>
  <c r="I1391" i="11" s="1"/>
  <c r="H1392" i="11"/>
  <c r="I1392" i="11" s="1"/>
  <c r="H1393" i="11"/>
  <c r="I1393" i="11" s="1"/>
  <c r="H1394" i="11"/>
  <c r="I1394" i="11" s="1"/>
  <c r="H1395" i="11"/>
  <c r="I1395" i="11" s="1"/>
  <c r="H1396" i="11"/>
  <c r="I1396" i="11" s="1"/>
  <c r="H1397" i="11"/>
  <c r="I1397" i="11" s="1"/>
  <c r="H1398" i="11"/>
  <c r="I1398" i="11" s="1"/>
  <c r="H1399" i="11"/>
  <c r="I1399" i="11" s="1"/>
  <c r="H1400" i="11"/>
  <c r="I1400" i="11" s="1"/>
  <c r="H1401" i="11"/>
  <c r="I1401" i="11" s="1"/>
  <c r="H1402" i="11"/>
  <c r="I1402" i="11" s="1"/>
  <c r="H1403" i="11"/>
  <c r="I1403" i="11" s="1"/>
  <c r="H1404" i="11"/>
  <c r="I1404" i="11" s="1"/>
  <c r="H1405" i="11"/>
  <c r="I1405" i="11" s="1"/>
  <c r="H1406" i="11"/>
  <c r="I1406" i="11" s="1"/>
  <c r="H1407" i="11"/>
  <c r="I1407" i="11" s="1"/>
  <c r="H1408" i="11"/>
  <c r="I1408" i="11" s="1"/>
  <c r="H1409" i="11"/>
  <c r="I1409" i="11" s="1"/>
  <c r="H1410" i="11"/>
  <c r="I1410" i="11" s="1"/>
  <c r="H1411" i="11"/>
  <c r="I1411" i="11" s="1"/>
  <c r="H1412" i="11"/>
  <c r="I1412" i="11" s="1"/>
  <c r="H1413" i="11"/>
  <c r="I1413" i="11" s="1"/>
  <c r="H1414" i="11"/>
  <c r="I1414" i="11" s="1"/>
  <c r="H1415" i="11"/>
  <c r="I1415" i="11" s="1"/>
  <c r="H1416" i="11"/>
  <c r="I1416" i="11" s="1"/>
  <c r="H1417" i="11"/>
  <c r="I1417" i="11" s="1"/>
  <c r="H1418" i="11"/>
  <c r="I1418" i="11" s="1"/>
  <c r="H1419" i="11"/>
  <c r="I1419" i="11" s="1"/>
  <c r="H1420" i="11"/>
  <c r="I1420" i="11" s="1"/>
  <c r="H1421" i="11"/>
  <c r="I1421" i="11" s="1"/>
  <c r="H1422" i="11"/>
  <c r="I1422" i="11" s="1"/>
  <c r="H1423" i="11"/>
  <c r="I1423" i="11" s="1"/>
  <c r="H1424" i="11"/>
  <c r="I1424" i="11" s="1"/>
  <c r="H1425" i="11"/>
  <c r="I1425" i="11" s="1"/>
  <c r="H1426" i="11"/>
  <c r="I1426" i="11" s="1"/>
  <c r="H1427" i="11"/>
  <c r="I1427" i="11" s="1"/>
  <c r="H1428" i="11"/>
  <c r="I1428" i="11" s="1"/>
  <c r="H1429" i="11"/>
  <c r="I1429" i="11" s="1"/>
  <c r="H1430" i="11"/>
  <c r="I1430" i="11" s="1"/>
  <c r="H1431" i="11"/>
  <c r="I1431" i="11" s="1"/>
  <c r="H1432" i="11"/>
  <c r="I1432" i="11" s="1"/>
  <c r="H1433" i="11"/>
  <c r="I1433" i="11" s="1"/>
  <c r="H1434" i="11"/>
  <c r="I1434" i="11" s="1"/>
  <c r="H1435" i="11"/>
  <c r="I1435" i="11" s="1"/>
  <c r="H1436" i="11"/>
  <c r="I1436" i="11" s="1"/>
  <c r="H1437" i="11"/>
  <c r="I1437" i="11" s="1"/>
  <c r="H1438" i="11"/>
  <c r="I1438" i="11" s="1"/>
  <c r="H1439" i="11"/>
  <c r="I1439" i="11" s="1"/>
  <c r="H1440" i="11"/>
  <c r="I1440" i="11" s="1"/>
  <c r="H1441" i="11"/>
  <c r="I1441" i="11" s="1"/>
  <c r="H1442" i="11"/>
  <c r="I1442" i="11" s="1"/>
  <c r="H1443" i="11"/>
  <c r="I1443" i="11" s="1"/>
  <c r="H1444" i="11"/>
  <c r="I1444" i="11" s="1"/>
  <c r="H1445" i="11"/>
  <c r="I1445" i="11" s="1"/>
  <c r="H1446" i="11"/>
  <c r="I1446" i="11" s="1"/>
  <c r="H1447" i="11"/>
  <c r="I1447" i="11" s="1"/>
  <c r="H1448" i="11"/>
  <c r="I1448" i="11" s="1"/>
  <c r="H1449" i="11"/>
  <c r="I1449" i="11" s="1"/>
  <c r="H1450" i="11"/>
  <c r="I1450" i="11" s="1"/>
  <c r="H1451" i="11"/>
  <c r="I1451" i="11" s="1"/>
  <c r="H1452" i="11"/>
  <c r="I1452" i="11" s="1"/>
  <c r="H1453" i="11"/>
  <c r="I1453" i="11" s="1"/>
  <c r="H1454" i="11"/>
  <c r="I1454" i="11" s="1"/>
  <c r="H1455" i="11"/>
  <c r="I1455" i="11" s="1"/>
  <c r="H1456" i="11"/>
  <c r="I1456" i="11" s="1"/>
  <c r="H1457" i="11"/>
  <c r="I1457" i="11" s="1"/>
  <c r="H1458" i="11"/>
  <c r="I1458" i="11" s="1"/>
  <c r="H1459" i="11"/>
  <c r="I1459" i="11" s="1"/>
  <c r="H1460" i="11"/>
  <c r="I1460" i="11" s="1"/>
  <c r="H1461" i="11"/>
  <c r="I1461" i="11" s="1"/>
  <c r="H1462" i="11"/>
  <c r="I1462" i="11" s="1"/>
  <c r="H1463" i="11"/>
  <c r="I1463" i="11" s="1"/>
  <c r="H1464" i="11"/>
  <c r="I1464" i="11" s="1"/>
  <c r="H1465" i="11"/>
  <c r="I1465" i="11" s="1"/>
  <c r="H1466" i="11"/>
  <c r="I1466" i="11" s="1"/>
  <c r="H1467" i="11"/>
  <c r="I1467" i="11" s="1"/>
  <c r="H1468" i="11"/>
  <c r="I1468" i="11" s="1"/>
  <c r="H1469" i="11"/>
  <c r="I1469" i="11" s="1"/>
  <c r="H1470" i="11"/>
  <c r="I1470" i="11" s="1"/>
  <c r="H1471" i="11"/>
  <c r="I1471" i="11" s="1"/>
  <c r="H1472" i="11"/>
  <c r="I1472" i="11" s="1"/>
  <c r="H1473" i="11"/>
  <c r="I1473" i="11" s="1"/>
  <c r="H1474" i="11"/>
  <c r="I1474" i="11" s="1"/>
  <c r="H1475" i="11"/>
  <c r="I1475" i="11" s="1"/>
  <c r="H1476" i="11"/>
  <c r="I1476" i="11" s="1"/>
  <c r="H1477" i="11"/>
  <c r="I1477" i="11" s="1"/>
  <c r="H1478" i="11"/>
  <c r="I1478" i="11" s="1"/>
  <c r="H1479" i="11"/>
  <c r="I1479" i="11" s="1"/>
  <c r="H1480" i="11"/>
  <c r="I1480" i="11" s="1"/>
  <c r="H1481" i="11"/>
  <c r="I1481" i="11" s="1"/>
  <c r="H1482" i="11"/>
  <c r="I1482" i="11" s="1"/>
  <c r="H1483" i="11"/>
  <c r="I1483" i="11" s="1"/>
  <c r="H1484" i="11"/>
  <c r="I1484" i="11" s="1"/>
  <c r="H1485" i="11"/>
  <c r="I1485" i="11" s="1"/>
  <c r="H1486" i="11"/>
  <c r="I1486" i="11" s="1"/>
  <c r="H1487" i="11"/>
  <c r="I1487" i="11" s="1"/>
  <c r="H1488" i="11"/>
  <c r="I1488" i="11" s="1"/>
  <c r="H1489" i="11"/>
  <c r="I1489" i="11" s="1"/>
  <c r="H1490" i="11"/>
  <c r="I1490" i="11" s="1"/>
  <c r="H1491" i="11"/>
  <c r="I1491" i="11" s="1"/>
  <c r="H1492" i="11"/>
  <c r="I1492" i="11" s="1"/>
  <c r="H1493" i="11"/>
  <c r="I1493" i="11" s="1"/>
  <c r="H1494" i="11"/>
  <c r="I1494" i="11" s="1"/>
  <c r="H1495" i="11"/>
  <c r="I1495" i="11" s="1"/>
  <c r="H1496" i="11"/>
  <c r="I1496" i="11" s="1"/>
  <c r="H1497" i="11"/>
  <c r="I1497" i="11" s="1"/>
  <c r="H1498" i="11"/>
  <c r="I1498" i="11" s="1"/>
  <c r="H1499" i="11"/>
  <c r="I1499" i="11" s="1"/>
  <c r="H1500" i="11"/>
  <c r="I1500" i="11" s="1"/>
  <c r="H1501" i="11"/>
  <c r="I1501" i="11" s="1"/>
  <c r="H1502" i="11"/>
  <c r="I1502" i="11" s="1"/>
  <c r="H1503" i="11"/>
  <c r="I1503" i="11" s="1"/>
  <c r="H1504" i="11"/>
  <c r="I1504" i="11" s="1"/>
  <c r="H1505" i="11"/>
  <c r="I1505" i="11" s="1"/>
  <c r="H1506" i="11"/>
  <c r="I1506" i="11" s="1"/>
  <c r="H1507" i="11"/>
  <c r="I1507" i="11" s="1"/>
  <c r="H1508" i="11"/>
  <c r="I1508" i="11" s="1"/>
  <c r="H1509" i="11"/>
  <c r="I1509" i="11" s="1"/>
  <c r="H1510" i="11"/>
  <c r="I1510" i="11" s="1"/>
  <c r="H1511" i="11"/>
  <c r="I1511" i="11" s="1"/>
  <c r="H1512" i="11"/>
  <c r="I1512" i="11" s="1"/>
  <c r="H1513" i="11"/>
  <c r="I1513" i="11" s="1"/>
  <c r="H1514" i="11"/>
  <c r="I1514" i="11" s="1"/>
  <c r="H1515" i="11"/>
  <c r="I1515" i="11" s="1"/>
  <c r="H1516" i="11"/>
  <c r="I1516" i="11" s="1"/>
  <c r="H1517" i="11"/>
  <c r="I1517" i="11" s="1"/>
  <c r="H1518" i="11"/>
  <c r="I1518" i="11" s="1"/>
  <c r="H1519" i="11"/>
  <c r="I1519" i="11" s="1"/>
  <c r="H1520" i="11"/>
  <c r="I1520" i="11" s="1"/>
  <c r="H1521" i="11"/>
  <c r="I1521" i="11" s="1"/>
  <c r="H1522" i="11"/>
  <c r="I1522" i="11" s="1"/>
  <c r="H1523" i="11"/>
  <c r="I1523" i="11" s="1"/>
  <c r="H1524" i="11"/>
  <c r="I1524" i="11" s="1"/>
  <c r="H1525" i="11"/>
  <c r="I1525" i="11" s="1"/>
  <c r="H1526" i="11"/>
  <c r="I1526" i="11" s="1"/>
  <c r="H1527" i="11"/>
  <c r="I1527" i="11" s="1"/>
  <c r="H1528" i="11"/>
  <c r="I1528" i="11" s="1"/>
  <c r="H1529" i="11"/>
  <c r="I1529" i="11" s="1"/>
  <c r="H1530" i="11"/>
  <c r="I1530" i="11" s="1"/>
  <c r="H1531" i="11"/>
  <c r="I1531" i="11" s="1"/>
  <c r="H1532" i="11"/>
  <c r="I1532" i="11" s="1"/>
  <c r="H1533" i="11"/>
  <c r="I1533" i="11" s="1"/>
  <c r="H1534" i="11"/>
  <c r="I1534" i="11" s="1"/>
  <c r="H1535" i="11"/>
  <c r="I1535" i="11" s="1"/>
  <c r="H1536" i="11"/>
  <c r="I1536" i="11" s="1"/>
  <c r="H1537" i="11"/>
  <c r="I1537" i="11" s="1"/>
  <c r="H39" i="11"/>
  <c r="I39" i="11" s="1"/>
  <c r="H38" i="11"/>
  <c r="I38" i="11" s="1"/>
  <c r="F40" i="11"/>
  <c r="F41" i="11"/>
  <c r="F42" i="11"/>
  <c r="F43" i="11"/>
  <c r="F44" i="11"/>
  <c r="F45" i="11"/>
  <c r="F46" i="11"/>
  <c r="F47" i="11"/>
  <c r="F48" i="11"/>
  <c r="F49" i="11"/>
  <c r="F50" i="11"/>
  <c r="F51" i="11"/>
  <c r="F52" i="11"/>
  <c r="F53" i="11"/>
  <c r="F54" i="11"/>
  <c r="F55" i="11"/>
  <c r="F56" i="11"/>
  <c r="F57" i="11"/>
  <c r="F58" i="11"/>
  <c r="F59" i="11"/>
  <c r="F60" i="11"/>
  <c r="F61" i="11"/>
  <c r="F62" i="11"/>
  <c r="F63" i="11"/>
  <c r="F64" i="11"/>
  <c r="F65" i="11"/>
  <c r="F66" i="11"/>
  <c r="F67" i="11"/>
  <c r="F68" i="11"/>
  <c r="F69" i="11"/>
  <c r="F70" i="11"/>
  <c r="F71" i="11"/>
  <c r="F72" i="11"/>
  <c r="F73" i="11"/>
  <c r="F74" i="11"/>
  <c r="F75" i="11"/>
  <c r="F76" i="11"/>
  <c r="F77" i="11"/>
  <c r="F78" i="11"/>
  <c r="F79" i="11"/>
  <c r="F80" i="11"/>
  <c r="F81" i="11"/>
  <c r="F82" i="11"/>
  <c r="F83" i="11"/>
  <c r="F84" i="11"/>
  <c r="F85" i="11"/>
  <c r="F86" i="11"/>
  <c r="F87" i="11"/>
  <c r="F88" i="11"/>
  <c r="F89" i="11"/>
  <c r="F90" i="11"/>
  <c r="F91" i="11"/>
  <c r="F92" i="11"/>
  <c r="F93" i="11"/>
  <c r="F94" i="11"/>
  <c r="F95" i="11"/>
  <c r="F96" i="11"/>
  <c r="F97" i="11"/>
  <c r="F98" i="11"/>
  <c r="F99" i="11"/>
  <c r="F100" i="11"/>
  <c r="F101" i="11"/>
  <c r="F102" i="11"/>
  <c r="F103" i="11"/>
  <c r="F104" i="11"/>
  <c r="F105" i="11"/>
  <c r="F106" i="11"/>
  <c r="F107" i="11"/>
  <c r="F108" i="11"/>
  <c r="F109" i="11"/>
  <c r="F110" i="11"/>
  <c r="F111" i="11"/>
  <c r="F112" i="11"/>
  <c r="F113" i="11"/>
  <c r="F114" i="11"/>
  <c r="F115" i="11"/>
  <c r="F116" i="11"/>
  <c r="F117" i="11"/>
  <c r="F118" i="11"/>
  <c r="F119" i="11"/>
  <c r="F120" i="11"/>
  <c r="F121" i="11"/>
  <c r="F122" i="11"/>
  <c r="F123" i="11"/>
  <c r="F124" i="11"/>
  <c r="F125" i="11"/>
  <c r="F126" i="11"/>
  <c r="F127" i="11"/>
  <c r="F128" i="11"/>
  <c r="F129" i="11"/>
  <c r="F130" i="11"/>
  <c r="F131" i="11"/>
  <c r="F132" i="11"/>
  <c r="F133" i="11"/>
  <c r="F134" i="11"/>
  <c r="F135" i="11"/>
  <c r="F136" i="11"/>
  <c r="F137" i="11"/>
  <c r="F138" i="11"/>
  <c r="F139" i="11"/>
  <c r="F140" i="11"/>
  <c r="F141" i="11"/>
  <c r="F142" i="11"/>
  <c r="F143" i="11"/>
  <c r="F144" i="11"/>
  <c r="F145" i="11"/>
  <c r="F146" i="11"/>
  <c r="F147" i="11"/>
  <c r="F148" i="11"/>
  <c r="F149" i="11"/>
  <c r="F150" i="11"/>
  <c r="F151" i="11"/>
  <c r="F152" i="11"/>
  <c r="F153" i="11"/>
  <c r="F154" i="11"/>
  <c r="F155" i="11"/>
  <c r="F156" i="11"/>
  <c r="F157" i="11"/>
  <c r="F158" i="11"/>
  <c r="F159" i="11"/>
  <c r="F160" i="11"/>
  <c r="F161" i="11"/>
  <c r="F162" i="11"/>
  <c r="F163" i="11"/>
  <c r="F164" i="11"/>
  <c r="F165" i="11"/>
  <c r="F166" i="11"/>
  <c r="F167" i="11"/>
  <c r="F168" i="11"/>
  <c r="F169" i="11"/>
  <c r="F170" i="11"/>
  <c r="F171" i="11"/>
  <c r="F172" i="11"/>
  <c r="F173" i="11"/>
  <c r="F174" i="11"/>
  <c r="F175" i="11"/>
  <c r="F176" i="11"/>
  <c r="F177" i="11"/>
  <c r="F178" i="11"/>
  <c r="F179" i="11"/>
  <c r="F180" i="11"/>
  <c r="F181" i="11"/>
  <c r="F182" i="11"/>
  <c r="F183" i="11"/>
  <c r="F184" i="11"/>
  <c r="F185" i="11"/>
  <c r="F186" i="11"/>
  <c r="F187" i="11"/>
  <c r="F188" i="11"/>
  <c r="F189" i="11"/>
  <c r="F190" i="11"/>
  <c r="F191" i="11"/>
  <c r="F192" i="11"/>
  <c r="F193" i="11"/>
  <c r="F194" i="11"/>
  <c r="F195" i="11"/>
  <c r="F196" i="11"/>
  <c r="F197" i="11"/>
  <c r="F198" i="11"/>
  <c r="F199" i="11"/>
  <c r="F200" i="11"/>
  <c r="F201" i="11"/>
  <c r="F202" i="11"/>
  <c r="F203" i="11"/>
  <c r="F204" i="11"/>
  <c r="F205" i="11"/>
  <c r="F206" i="11"/>
  <c r="F207" i="11"/>
  <c r="F208" i="11"/>
  <c r="F209" i="11"/>
  <c r="F210" i="11"/>
  <c r="F211" i="11"/>
  <c r="F212" i="11"/>
  <c r="F213" i="11"/>
  <c r="F214" i="11"/>
  <c r="F215" i="11"/>
  <c r="F216" i="11"/>
  <c r="F217" i="11"/>
  <c r="F218" i="11"/>
  <c r="F219" i="11"/>
  <c r="F220" i="11"/>
  <c r="F221" i="11"/>
  <c r="F222" i="11"/>
  <c r="F223" i="11"/>
  <c r="F224" i="11"/>
  <c r="F225" i="11"/>
  <c r="F226" i="11"/>
  <c r="F227" i="11"/>
  <c r="F228" i="11"/>
  <c r="F229" i="11"/>
  <c r="F230" i="11"/>
  <c r="F231" i="11"/>
  <c r="F232" i="11"/>
  <c r="F233" i="11"/>
  <c r="F234" i="11"/>
  <c r="F235" i="11"/>
  <c r="F236" i="11"/>
  <c r="F237" i="11"/>
  <c r="F238" i="11"/>
  <c r="F239" i="11"/>
  <c r="F240" i="11"/>
  <c r="F241" i="11"/>
  <c r="F242" i="11"/>
  <c r="F243" i="11"/>
  <c r="F244" i="11"/>
  <c r="F245" i="11"/>
  <c r="F246" i="11"/>
  <c r="F247" i="11"/>
  <c r="F248" i="11"/>
  <c r="F249" i="11"/>
  <c r="F250" i="11"/>
  <c r="F251" i="11"/>
  <c r="F252" i="11"/>
  <c r="F253" i="11"/>
  <c r="F254" i="11"/>
  <c r="F255" i="11"/>
  <c r="F256" i="11"/>
  <c r="F257" i="11"/>
  <c r="F258" i="11"/>
  <c r="F259" i="11"/>
  <c r="F260" i="11"/>
  <c r="F261" i="11"/>
  <c r="F262" i="11"/>
  <c r="F263" i="11"/>
  <c r="F264" i="11"/>
  <c r="F265" i="11"/>
  <c r="F266" i="11"/>
  <c r="F267" i="11"/>
  <c r="F268" i="11"/>
  <c r="F269" i="11"/>
  <c r="F270" i="11"/>
  <c r="F271" i="11"/>
  <c r="F272" i="11"/>
  <c r="F273" i="11"/>
  <c r="F274" i="11"/>
  <c r="F275" i="11"/>
  <c r="F276" i="11"/>
  <c r="F277" i="11"/>
  <c r="F278" i="11"/>
  <c r="F279" i="11"/>
  <c r="F280" i="11"/>
  <c r="F281" i="11"/>
  <c r="F282" i="11"/>
  <c r="F283" i="11"/>
  <c r="F284" i="11"/>
  <c r="F285" i="11"/>
  <c r="F286" i="11"/>
  <c r="F287" i="11"/>
  <c r="F288" i="11"/>
  <c r="F289" i="11"/>
  <c r="F290" i="11"/>
  <c r="F291" i="11"/>
  <c r="F292" i="11"/>
  <c r="F293" i="11"/>
  <c r="F294" i="11"/>
  <c r="F295" i="11"/>
  <c r="F296" i="11"/>
  <c r="F297" i="11"/>
  <c r="F298" i="11"/>
  <c r="F299" i="11"/>
  <c r="F300" i="11"/>
  <c r="F301" i="11"/>
  <c r="F302" i="11"/>
  <c r="F303" i="11"/>
  <c r="F304" i="11"/>
  <c r="F305" i="11"/>
  <c r="F306" i="11"/>
  <c r="F307" i="11"/>
  <c r="F308" i="11"/>
  <c r="F309" i="11"/>
  <c r="F310" i="11"/>
  <c r="F311" i="11"/>
  <c r="F312" i="11"/>
  <c r="F313" i="11"/>
  <c r="F314" i="11"/>
  <c r="F315" i="11"/>
  <c r="F316" i="11"/>
  <c r="F317" i="11"/>
  <c r="F318" i="11"/>
  <c r="F319" i="11"/>
  <c r="F320" i="11"/>
  <c r="F321" i="11"/>
  <c r="F322" i="11"/>
  <c r="F323" i="11"/>
  <c r="F324" i="11"/>
  <c r="F325" i="11"/>
  <c r="F326" i="11"/>
  <c r="F327" i="11"/>
  <c r="F328" i="11"/>
  <c r="F329" i="11"/>
  <c r="F330" i="11"/>
  <c r="F331" i="11"/>
  <c r="F332" i="11"/>
  <c r="F333" i="11"/>
  <c r="F334" i="11"/>
  <c r="F335" i="11"/>
  <c r="F336" i="11"/>
  <c r="F337" i="11"/>
  <c r="F338" i="11"/>
  <c r="F339" i="11"/>
  <c r="F340" i="11"/>
  <c r="F341" i="11"/>
  <c r="F342" i="11"/>
  <c r="F343" i="11"/>
  <c r="F344" i="11"/>
  <c r="F345" i="11"/>
  <c r="F346" i="11"/>
  <c r="F347" i="11"/>
  <c r="F348" i="11"/>
  <c r="F349" i="11"/>
  <c r="F350" i="11"/>
  <c r="F351" i="11"/>
  <c r="F352" i="11"/>
  <c r="F353" i="11"/>
  <c r="F354" i="11"/>
  <c r="F355" i="11"/>
  <c r="F356" i="11"/>
  <c r="F357" i="11"/>
  <c r="F358" i="11"/>
  <c r="F359" i="11"/>
  <c r="F360" i="11"/>
  <c r="F361" i="11"/>
  <c r="F362" i="11"/>
  <c r="F363" i="11"/>
  <c r="F364" i="11"/>
  <c r="F365" i="11"/>
  <c r="F366" i="11"/>
  <c r="F367" i="11"/>
  <c r="F368" i="11"/>
  <c r="F369" i="11"/>
  <c r="F370" i="11"/>
  <c r="F371" i="11"/>
  <c r="F372" i="11"/>
  <c r="F373" i="11"/>
  <c r="F374" i="11"/>
  <c r="F375" i="11"/>
  <c r="F376" i="11"/>
  <c r="F377" i="11"/>
  <c r="F378" i="11"/>
  <c r="F379" i="11"/>
  <c r="F380" i="11"/>
  <c r="F381" i="11"/>
  <c r="F382" i="11"/>
  <c r="F383" i="11"/>
  <c r="F384" i="11"/>
  <c r="F385" i="11"/>
  <c r="F386" i="11"/>
  <c r="F387" i="11"/>
  <c r="F388" i="11"/>
  <c r="F389" i="11"/>
  <c r="F390" i="11"/>
  <c r="F391" i="11"/>
  <c r="F392" i="11"/>
  <c r="F393" i="11"/>
  <c r="F394" i="11"/>
  <c r="F395" i="11"/>
  <c r="F396" i="11"/>
  <c r="F397" i="11"/>
  <c r="F398" i="11"/>
  <c r="F399" i="11"/>
  <c r="F400" i="11"/>
  <c r="F401" i="11"/>
  <c r="F402" i="11"/>
  <c r="F403" i="11"/>
  <c r="F404" i="11"/>
  <c r="F405" i="11"/>
  <c r="F406" i="11"/>
  <c r="F407" i="11"/>
  <c r="F408" i="11"/>
  <c r="F409" i="11"/>
  <c r="F410" i="11"/>
  <c r="F411" i="11"/>
  <c r="F412" i="11"/>
  <c r="F413" i="11"/>
  <c r="F414" i="11"/>
  <c r="F415" i="11"/>
  <c r="F416" i="11"/>
  <c r="F417" i="11"/>
  <c r="F418" i="11"/>
  <c r="F419" i="11"/>
  <c r="F420" i="11"/>
  <c r="F421" i="11"/>
  <c r="F422" i="11"/>
  <c r="F423" i="11"/>
  <c r="F424" i="11"/>
  <c r="F425" i="11"/>
  <c r="F426" i="11"/>
  <c r="F427" i="11"/>
  <c r="F428" i="11"/>
  <c r="F429" i="11"/>
  <c r="F430" i="11"/>
  <c r="F431" i="11"/>
  <c r="F432" i="11"/>
  <c r="F433" i="11"/>
  <c r="F434" i="11"/>
  <c r="F435" i="11"/>
  <c r="F436" i="11"/>
  <c r="F437" i="11"/>
  <c r="F438" i="11"/>
  <c r="F439" i="11"/>
  <c r="F440" i="11"/>
  <c r="F441" i="11"/>
  <c r="F442" i="11"/>
  <c r="F443" i="11"/>
  <c r="F444" i="11"/>
  <c r="F445" i="11"/>
  <c r="F446" i="11"/>
  <c r="F447" i="11"/>
  <c r="F448" i="11"/>
  <c r="F449" i="11"/>
  <c r="F450" i="11"/>
  <c r="F451" i="11"/>
  <c r="F452" i="11"/>
  <c r="F453" i="11"/>
  <c r="F454" i="11"/>
  <c r="F455" i="11"/>
  <c r="F456" i="11"/>
  <c r="F457" i="11"/>
  <c r="F458" i="11"/>
  <c r="F459" i="11"/>
  <c r="F460" i="11"/>
  <c r="F461" i="11"/>
  <c r="F462" i="11"/>
  <c r="F463" i="11"/>
  <c r="F464" i="11"/>
  <c r="F465" i="11"/>
  <c r="F466" i="11"/>
  <c r="F467" i="11"/>
  <c r="F468" i="11"/>
  <c r="F469" i="11"/>
  <c r="F470" i="11"/>
  <c r="F471" i="11"/>
  <c r="F472" i="11"/>
  <c r="F473" i="11"/>
  <c r="F474" i="11"/>
  <c r="F475" i="11"/>
  <c r="F476" i="11"/>
  <c r="F477" i="11"/>
  <c r="F478" i="11"/>
  <c r="F479" i="11"/>
  <c r="F480" i="11"/>
  <c r="F481" i="11"/>
  <c r="F482" i="11"/>
  <c r="F483" i="11"/>
  <c r="F484" i="11"/>
  <c r="F485" i="11"/>
  <c r="F486" i="11"/>
  <c r="F487" i="11"/>
  <c r="F488" i="11"/>
  <c r="F489" i="11"/>
  <c r="F490" i="11"/>
  <c r="F491" i="11"/>
  <c r="F492" i="11"/>
  <c r="F493" i="11"/>
  <c r="F494" i="11"/>
  <c r="F495" i="11"/>
  <c r="F496" i="11"/>
  <c r="F497" i="11"/>
  <c r="F498" i="11"/>
  <c r="F499" i="11"/>
  <c r="F500" i="11"/>
  <c r="F501" i="11"/>
  <c r="F502" i="11"/>
  <c r="F503" i="11"/>
  <c r="F504" i="11"/>
  <c r="F505" i="11"/>
  <c r="F506" i="11"/>
  <c r="F507" i="11"/>
  <c r="F508" i="11"/>
  <c r="F509" i="11"/>
  <c r="F510" i="11"/>
  <c r="F511" i="11"/>
  <c r="F512" i="11"/>
  <c r="F513" i="11"/>
  <c r="F514" i="11"/>
  <c r="F515" i="11"/>
  <c r="F516" i="11"/>
  <c r="F517" i="11"/>
  <c r="F518" i="11"/>
  <c r="F519" i="11"/>
  <c r="F520" i="11"/>
  <c r="F521" i="11"/>
  <c r="F522" i="11"/>
  <c r="F523" i="11"/>
  <c r="F524" i="11"/>
  <c r="F525" i="11"/>
  <c r="F526" i="11"/>
  <c r="F527" i="11"/>
  <c r="F528" i="11"/>
  <c r="F529" i="11"/>
  <c r="F530" i="11"/>
  <c r="F531" i="11"/>
  <c r="F532" i="11"/>
  <c r="F533" i="11"/>
  <c r="F534" i="11"/>
  <c r="F535" i="11"/>
  <c r="F536" i="11"/>
  <c r="F537" i="11"/>
  <c r="F538" i="11"/>
  <c r="F539" i="11"/>
  <c r="F540" i="11"/>
  <c r="F541" i="11"/>
  <c r="F542" i="11"/>
  <c r="F543" i="11"/>
  <c r="F544" i="11"/>
  <c r="F545" i="11"/>
  <c r="F546" i="11"/>
  <c r="F547" i="11"/>
  <c r="F548" i="11"/>
  <c r="F549" i="11"/>
  <c r="F550" i="11"/>
  <c r="F551" i="11"/>
  <c r="F552" i="11"/>
  <c r="F553" i="11"/>
  <c r="F554" i="11"/>
  <c r="F555" i="11"/>
  <c r="F556" i="11"/>
  <c r="F557" i="11"/>
  <c r="F558" i="11"/>
  <c r="F559" i="11"/>
  <c r="F560" i="11"/>
  <c r="F561" i="11"/>
  <c r="F562" i="11"/>
  <c r="F563" i="11"/>
  <c r="F564" i="11"/>
  <c r="F565" i="11"/>
  <c r="F566" i="11"/>
  <c r="F567" i="11"/>
  <c r="F568" i="11"/>
  <c r="F569" i="11"/>
  <c r="F570" i="11"/>
  <c r="F571" i="11"/>
  <c r="F572" i="11"/>
  <c r="F573" i="11"/>
  <c r="F574" i="11"/>
  <c r="F575" i="11"/>
  <c r="F576" i="11"/>
  <c r="F577" i="11"/>
  <c r="F578" i="11"/>
  <c r="F579" i="11"/>
  <c r="F580" i="11"/>
  <c r="F581" i="11"/>
  <c r="F582" i="11"/>
  <c r="F583" i="11"/>
  <c r="F584" i="11"/>
  <c r="F585" i="11"/>
  <c r="F586" i="11"/>
  <c r="F587" i="11"/>
  <c r="F588" i="11"/>
  <c r="F589" i="11"/>
  <c r="F590" i="11"/>
  <c r="F591" i="11"/>
  <c r="F592" i="11"/>
  <c r="F593" i="11"/>
  <c r="F594" i="11"/>
  <c r="F595" i="11"/>
  <c r="F596" i="11"/>
  <c r="F597" i="11"/>
  <c r="F598" i="11"/>
  <c r="F599" i="11"/>
  <c r="F600" i="11"/>
  <c r="F601" i="11"/>
  <c r="F602" i="11"/>
  <c r="F603" i="11"/>
  <c r="F604" i="11"/>
  <c r="F605" i="11"/>
  <c r="F606" i="11"/>
  <c r="F607" i="11"/>
  <c r="F608" i="11"/>
  <c r="F609" i="11"/>
  <c r="F610" i="11"/>
  <c r="F611" i="11"/>
  <c r="F612" i="11"/>
  <c r="F613" i="11"/>
  <c r="F614" i="11"/>
  <c r="F615" i="11"/>
  <c r="F616" i="11"/>
  <c r="F617" i="11"/>
  <c r="F618" i="11"/>
  <c r="F619" i="11"/>
  <c r="F620" i="11"/>
  <c r="F621" i="11"/>
  <c r="F622" i="11"/>
  <c r="F623" i="11"/>
  <c r="F624" i="11"/>
  <c r="F625" i="11"/>
  <c r="F626" i="11"/>
  <c r="F627" i="11"/>
  <c r="F628" i="11"/>
  <c r="F629" i="11"/>
  <c r="F630" i="11"/>
  <c r="F631" i="11"/>
  <c r="F632" i="11"/>
  <c r="F633" i="11"/>
  <c r="F634" i="11"/>
  <c r="F635" i="11"/>
  <c r="F636" i="11"/>
  <c r="F637" i="11"/>
  <c r="F638" i="11"/>
  <c r="F639" i="11"/>
  <c r="F640" i="11"/>
  <c r="F641" i="11"/>
  <c r="F642" i="11"/>
  <c r="F643" i="11"/>
  <c r="F644" i="11"/>
  <c r="F645" i="11"/>
  <c r="F646" i="11"/>
  <c r="F647" i="11"/>
  <c r="F648" i="11"/>
  <c r="F649" i="11"/>
  <c r="F650" i="11"/>
  <c r="F651" i="11"/>
  <c r="F652" i="11"/>
  <c r="F653" i="11"/>
  <c r="F654" i="11"/>
  <c r="F655" i="11"/>
  <c r="F656" i="11"/>
  <c r="F657" i="11"/>
  <c r="F658" i="11"/>
  <c r="F659" i="11"/>
  <c r="F660" i="11"/>
  <c r="F661" i="11"/>
  <c r="F662" i="11"/>
  <c r="F663" i="11"/>
  <c r="F664" i="11"/>
  <c r="F665" i="11"/>
  <c r="F666" i="11"/>
  <c r="F667" i="11"/>
  <c r="F668" i="11"/>
  <c r="F669" i="11"/>
  <c r="F670" i="11"/>
  <c r="F671" i="11"/>
  <c r="F672" i="11"/>
  <c r="F673" i="11"/>
  <c r="F674" i="11"/>
  <c r="F675" i="11"/>
  <c r="F676" i="11"/>
  <c r="F677" i="11"/>
  <c r="F678" i="11"/>
  <c r="F679" i="11"/>
  <c r="F680" i="11"/>
  <c r="F681" i="11"/>
  <c r="F682" i="11"/>
  <c r="F683" i="11"/>
  <c r="F684" i="11"/>
  <c r="F685" i="11"/>
  <c r="F686" i="11"/>
  <c r="F687" i="11"/>
  <c r="F688" i="11"/>
  <c r="F689" i="11"/>
  <c r="F690" i="11"/>
  <c r="F691" i="11"/>
  <c r="F692" i="11"/>
  <c r="F693" i="11"/>
  <c r="F694" i="11"/>
  <c r="F695" i="11"/>
  <c r="F696" i="11"/>
  <c r="F697" i="11"/>
  <c r="F698" i="11"/>
  <c r="F699" i="11"/>
  <c r="F700" i="11"/>
  <c r="F701" i="11"/>
  <c r="F702" i="11"/>
  <c r="F703" i="11"/>
  <c r="F704" i="11"/>
  <c r="F705" i="11"/>
  <c r="F706" i="11"/>
  <c r="F707" i="11"/>
  <c r="F708" i="11"/>
  <c r="F709" i="11"/>
  <c r="F710" i="11"/>
  <c r="F711" i="11"/>
  <c r="F712" i="11"/>
  <c r="F713" i="11"/>
  <c r="F714" i="11"/>
  <c r="F715" i="11"/>
  <c r="F716" i="11"/>
  <c r="F717" i="11"/>
  <c r="F718" i="11"/>
  <c r="F719" i="11"/>
  <c r="F720" i="11"/>
  <c r="F721" i="11"/>
  <c r="F722" i="11"/>
  <c r="F723" i="11"/>
  <c r="F724" i="11"/>
  <c r="F725" i="11"/>
  <c r="F726" i="11"/>
  <c r="F727" i="11"/>
  <c r="F728" i="11"/>
  <c r="F729" i="11"/>
  <c r="F730" i="11"/>
  <c r="F731" i="11"/>
  <c r="F732" i="11"/>
  <c r="F733" i="11"/>
  <c r="F734" i="11"/>
  <c r="F735" i="11"/>
  <c r="F736" i="11"/>
  <c r="F737" i="11"/>
  <c r="F738" i="11"/>
  <c r="F739" i="11"/>
  <c r="F740" i="11"/>
  <c r="F741" i="11"/>
  <c r="F742" i="11"/>
  <c r="F743" i="11"/>
  <c r="F744" i="11"/>
  <c r="F745" i="11"/>
  <c r="F746" i="11"/>
  <c r="F747" i="11"/>
  <c r="F748" i="11"/>
  <c r="F749" i="11"/>
  <c r="F750" i="11"/>
  <c r="F751" i="11"/>
  <c r="F752" i="11"/>
  <c r="F753" i="11"/>
  <c r="F754" i="11"/>
  <c r="F755" i="11"/>
  <c r="F756" i="11"/>
  <c r="F757" i="11"/>
  <c r="F758" i="11"/>
  <c r="F759" i="11"/>
  <c r="F760" i="11"/>
  <c r="F761" i="11"/>
  <c r="F762" i="11"/>
  <c r="F763" i="11"/>
  <c r="F764" i="11"/>
  <c r="F765" i="11"/>
  <c r="F766" i="11"/>
  <c r="F767" i="11"/>
  <c r="F768" i="11"/>
  <c r="F769" i="11"/>
  <c r="F770" i="11"/>
  <c r="F771" i="11"/>
  <c r="F772" i="11"/>
  <c r="F773" i="11"/>
  <c r="F774" i="11"/>
  <c r="F775" i="11"/>
  <c r="F776" i="11"/>
  <c r="F777" i="11"/>
  <c r="F778" i="11"/>
  <c r="F779" i="11"/>
  <c r="F780" i="11"/>
  <c r="F781" i="11"/>
  <c r="F782" i="11"/>
  <c r="F783" i="11"/>
  <c r="F784" i="11"/>
  <c r="F785" i="11"/>
  <c r="F786" i="11"/>
  <c r="F787" i="11"/>
  <c r="F788" i="11"/>
  <c r="F789" i="11"/>
  <c r="F790" i="11"/>
  <c r="F791" i="11"/>
  <c r="F792" i="11"/>
  <c r="F793" i="11"/>
  <c r="F794" i="11"/>
  <c r="F795" i="11"/>
  <c r="F796" i="11"/>
  <c r="F797" i="11"/>
  <c r="F798" i="11"/>
  <c r="F799" i="11"/>
  <c r="F800" i="11"/>
  <c r="F801" i="11"/>
  <c r="F802" i="11"/>
  <c r="F803" i="11"/>
  <c r="F804" i="11"/>
  <c r="F805" i="11"/>
  <c r="F806" i="11"/>
  <c r="F807" i="11"/>
  <c r="F808" i="11"/>
  <c r="F809" i="11"/>
  <c r="F810" i="11"/>
  <c r="F811" i="11"/>
  <c r="F812" i="11"/>
  <c r="F813" i="11"/>
  <c r="F814" i="11"/>
  <c r="F815" i="11"/>
  <c r="F816" i="11"/>
  <c r="F817" i="11"/>
  <c r="F818" i="11"/>
  <c r="F819" i="11"/>
  <c r="F820" i="11"/>
  <c r="F821" i="11"/>
  <c r="F822" i="11"/>
  <c r="F823" i="11"/>
  <c r="F824" i="11"/>
  <c r="F825" i="11"/>
  <c r="F826" i="11"/>
  <c r="F827" i="11"/>
  <c r="F828" i="11"/>
  <c r="F829" i="11"/>
  <c r="F830" i="11"/>
  <c r="F831" i="11"/>
  <c r="F832" i="11"/>
  <c r="F833" i="11"/>
  <c r="F834" i="11"/>
  <c r="F835" i="11"/>
  <c r="F836" i="11"/>
  <c r="F837" i="11"/>
  <c r="F838" i="11"/>
  <c r="F839" i="11"/>
  <c r="F840" i="11"/>
  <c r="F841" i="11"/>
  <c r="F842" i="11"/>
  <c r="F843" i="11"/>
  <c r="F844" i="11"/>
  <c r="F845" i="11"/>
  <c r="F846" i="11"/>
  <c r="F847" i="11"/>
  <c r="F848" i="11"/>
  <c r="F849" i="11"/>
  <c r="F850" i="11"/>
  <c r="F851" i="11"/>
  <c r="F852" i="11"/>
  <c r="F853" i="11"/>
  <c r="F854" i="11"/>
  <c r="F855" i="11"/>
  <c r="F856" i="11"/>
  <c r="F857" i="11"/>
  <c r="F858" i="11"/>
  <c r="F859" i="11"/>
  <c r="F860" i="11"/>
  <c r="F861" i="11"/>
  <c r="F862" i="11"/>
  <c r="F863" i="11"/>
  <c r="F864" i="11"/>
  <c r="F865" i="11"/>
  <c r="F866" i="11"/>
  <c r="F867" i="11"/>
  <c r="F868" i="11"/>
  <c r="F869" i="11"/>
  <c r="F870" i="11"/>
  <c r="F871" i="11"/>
  <c r="F872" i="11"/>
  <c r="F873" i="11"/>
  <c r="F874" i="11"/>
  <c r="F875" i="11"/>
  <c r="F876" i="11"/>
  <c r="F877" i="11"/>
  <c r="F878" i="11"/>
  <c r="F879" i="11"/>
  <c r="F880" i="11"/>
  <c r="F881" i="11"/>
  <c r="F882" i="11"/>
  <c r="F883" i="11"/>
  <c r="F884" i="11"/>
  <c r="F885" i="11"/>
  <c r="F886" i="11"/>
  <c r="F887" i="11"/>
  <c r="F888" i="11"/>
  <c r="F889" i="11"/>
  <c r="F890" i="11"/>
  <c r="F891" i="11"/>
  <c r="F892" i="11"/>
  <c r="F893" i="11"/>
  <c r="F894" i="11"/>
  <c r="F895" i="11"/>
  <c r="F896" i="11"/>
  <c r="F897" i="11"/>
  <c r="F898" i="11"/>
  <c r="F899" i="11"/>
  <c r="F900" i="11"/>
  <c r="F901" i="11"/>
  <c r="F902" i="11"/>
  <c r="F903" i="11"/>
  <c r="F904" i="11"/>
  <c r="F905" i="11"/>
  <c r="F906" i="11"/>
  <c r="F907" i="11"/>
  <c r="F908" i="11"/>
  <c r="F909" i="11"/>
  <c r="F910" i="11"/>
  <c r="F911" i="11"/>
  <c r="F912" i="11"/>
  <c r="F913" i="11"/>
  <c r="F914" i="11"/>
  <c r="F915" i="11"/>
  <c r="F916" i="11"/>
  <c r="F917" i="11"/>
  <c r="F918" i="11"/>
  <c r="F919" i="11"/>
  <c r="F920" i="11"/>
  <c r="F921" i="11"/>
  <c r="F922" i="11"/>
  <c r="F923" i="11"/>
  <c r="F924" i="11"/>
  <c r="F925" i="11"/>
  <c r="F926" i="11"/>
  <c r="F927" i="11"/>
  <c r="F928" i="11"/>
  <c r="F929" i="11"/>
  <c r="F930" i="11"/>
  <c r="F931" i="11"/>
  <c r="F932" i="11"/>
  <c r="F933" i="11"/>
  <c r="F934" i="11"/>
  <c r="F935" i="11"/>
  <c r="F936" i="11"/>
  <c r="F937" i="11"/>
  <c r="F938" i="11"/>
  <c r="F939" i="11"/>
  <c r="F940" i="11"/>
  <c r="F941" i="11"/>
  <c r="F942" i="11"/>
  <c r="F943" i="11"/>
  <c r="F944" i="11"/>
  <c r="F945" i="11"/>
  <c r="F946" i="11"/>
  <c r="F947" i="11"/>
  <c r="F948" i="11"/>
  <c r="F949" i="11"/>
  <c r="F950" i="11"/>
  <c r="F951" i="11"/>
  <c r="F952" i="11"/>
  <c r="F953" i="11"/>
  <c r="F954" i="11"/>
  <c r="F955" i="11"/>
  <c r="F956" i="11"/>
  <c r="F957" i="11"/>
  <c r="F958" i="11"/>
  <c r="F959" i="11"/>
  <c r="F960" i="11"/>
  <c r="F961" i="11"/>
  <c r="F962" i="11"/>
  <c r="F963" i="11"/>
  <c r="F964" i="11"/>
  <c r="F965" i="11"/>
  <c r="F966" i="11"/>
  <c r="F967" i="11"/>
  <c r="F968" i="11"/>
  <c r="F969" i="11"/>
  <c r="F970" i="11"/>
  <c r="F971" i="11"/>
  <c r="F972" i="11"/>
  <c r="F973" i="11"/>
  <c r="F974" i="11"/>
  <c r="F975" i="11"/>
  <c r="F976" i="11"/>
  <c r="F977" i="11"/>
  <c r="F978" i="11"/>
  <c r="F979" i="11"/>
  <c r="F980" i="11"/>
  <c r="F981" i="11"/>
  <c r="F982" i="11"/>
  <c r="F983" i="11"/>
  <c r="F984" i="11"/>
  <c r="F985" i="11"/>
  <c r="F986" i="11"/>
  <c r="F987" i="11"/>
  <c r="F988" i="11"/>
  <c r="F989" i="11"/>
  <c r="F990" i="11"/>
  <c r="F991" i="11"/>
  <c r="F992" i="11"/>
  <c r="F993" i="11"/>
  <c r="F994" i="11"/>
  <c r="F995" i="11"/>
  <c r="F996" i="11"/>
  <c r="F997" i="11"/>
  <c r="F998" i="11"/>
  <c r="F999" i="11"/>
  <c r="F1000" i="11"/>
  <c r="F1001" i="11"/>
  <c r="F1002" i="11"/>
  <c r="F1003" i="11"/>
  <c r="F1004" i="11"/>
  <c r="F1005" i="11"/>
  <c r="F1006" i="11"/>
  <c r="F1007" i="11"/>
  <c r="F1008" i="11"/>
  <c r="F1009" i="11"/>
  <c r="F1010" i="11"/>
  <c r="F1011" i="11"/>
  <c r="F1012" i="11"/>
  <c r="F1013" i="11"/>
  <c r="F1014" i="11"/>
  <c r="F1015" i="11"/>
  <c r="F1016" i="11"/>
  <c r="F1017" i="11"/>
  <c r="F1018" i="11"/>
  <c r="F1019" i="11"/>
  <c r="F1020" i="11"/>
  <c r="F1021" i="11"/>
  <c r="F1022" i="11"/>
  <c r="F1023" i="11"/>
  <c r="F1024" i="11"/>
  <c r="F1025" i="11"/>
  <c r="F1026" i="11"/>
  <c r="F1027" i="11"/>
  <c r="F1028" i="11"/>
  <c r="F1029" i="11"/>
  <c r="F1030" i="11"/>
  <c r="F1031" i="11"/>
  <c r="F1032" i="11"/>
  <c r="F1033" i="11"/>
  <c r="F1034" i="11"/>
  <c r="F1035" i="11"/>
  <c r="F1036" i="11"/>
  <c r="F1037" i="11"/>
  <c r="F1038" i="11"/>
  <c r="F1039" i="11"/>
  <c r="F1040" i="11"/>
  <c r="F1041" i="11"/>
  <c r="F1042" i="11"/>
  <c r="F1043" i="11"/>
  <c r="F1044" i="11"/>
  <c r="F1045" i="11"/>
  <c r="F1046" i="11"/>
  <c r="F1047" i="11"/>
  <c r="F1048" i="11"/>
  <c r="F1049" i="11"/>
  <c r="F1050" i="11"/>
  <c r="F1051" i="11"/>
  <c r="F1052" i="11"/>
  <c r="F1053" i="11"/>
  <c r="F1054" i="11"/>
  <c r="F1055" i="11"/>
  <c r="F1056" i="11"/>
  <c r="F1057" i="11"/>
  <c r="F1058" i="11"/>
  <c r="F1059" i="11"/>
  <c r="F1060" i="11"/>
  <c r="F1061" i="11"/>
  <c r="F1062" i="11"/>
  <c r="F1063" i="11"/>
  <c r="F1064" i="11"/>
  <c r="F1065" i="11"/>
  <c r="F1066" i="11"/>
  <c r="F1067" i="11"/>
  <c r="F1068" i="11"/>
  <c r="F1069" i="11"/>
  <c r="F1070" i="11"/>
  <c r="F1071" i="11"/>
  <c r="F1072" i="11"/>
  <c r="F1073" i="11"/>
  <c r="F1074" i="11"/>
  <c r="F1075" i="11"/>
  <c r="F1076" i="11"/>
  <c r="F1077" i="11"/>
  <c r="F1078" i="11"/>
  <c r="F1079" i="11"/>
  <c r="F1080" i="11"/>
  <c r="F1081" i="11"/>
  <c r="F1082" i="11"/>
  <c r="F1083" i="11"/>
  <c r="F1084" i="11"/>
  <c r="F1085" i="11"/>
  <c r="F1086" i="11"/>
  <c r="F1087" i="11"/>
  <c r="F1088" i="11"/>
  <c r="F1089" i="11"/>
  <c r="F1090" i="11"/>
  <c r="F1091" i="11"/>
  <c r="F1092" i="11"/>
  <c r="F1093" i="11"/>
  <c r="F1094" i="11"/>
  <c r="F1095" i="11"/>
  <c r="F1096" i="11"/>
  <c r="F1097" i="11"/>
  <c r="F1098" i="11"/>
  <c r="F1099" i="11"/>
  <c r="F1100" i="11"/>
  <c r="F1101" i="11"/>
  <c r="F1102" i="11"/>
  <c r="F1103" i="11"/>
  <c r="F1104" i="11"/>
  <c r="F1105" i="11"/>
  <c r="F1106" i="11"/>
  <c r="F1107" i="11"/>
  <c r="F1108" i="11"/>
  <c r="F1109" i="11"/>
  <c r="F1110" i="11"/>
  <c r="F1111" i="11"/>
  <c r="F1112" i="11"/>
  <c r="F1113" i="11"/>
  <c r="F1114" i="11"/>
  <c r="F1115" i="11"/>
  <c r="F1116" i="11"/>
  <c r="F1117" i="11"/>
  <c r="F1118" i="11"/>
  <c r="F1119" i="11"/>
  <c r="F1120" i="11"/>
  <c r="F1121" i="11"/>
  <c r="F1122" i="11"/>
  <c r="F1123" i="11"/>
  <c r="F1124" i="11"/>
  <c r="F1125" i="11"/>
  <c r="F1126" i="11"/>
  <c r="F1127" i="11"/>
  <c r="F1128" i="11"/>
  <c r="F1129" i="11"/>
  <c r="F1130" i="11"/>
  <c r="F1131" i="11"/>
  <c r="F1132" i="11"/>
  <c r="F1133" i="11"/>
  <c r="F1134" i="11"/>
  <c r="F1135" i="11"/>
  <c r="F1136" i="11"/>
  <c r="F1137" i="11"/>
  <c r="F1138" i="11"/>
  <c r="F1139" i="11"/>
  <c r="F1140" i="11"/>
  <c r="F1141" i="11"/>
  <c r="F1142" i="11"/>
  <c r="F1143" i="11"/>
  <c r="F1144" i="11"/>
  <c r="F1145" i="11"/>
  <c r="F1146" i="11"/>
  <c r="F1147" i="11"/>
  <c r="F1148" i="11"/>
  <c r="F1149" i="11"/>
  <c r="F1150" i="11"/>
  <c r="F1151" i="11"/>
  <c r="F1152" i="11"/>
  <c r="F1153" i="11"/>
  <c r="F1154" i="11"/>
  <c r="F1155" i="11"/>
  <c r="F1156" i="11"/>
  <c r="F1157" i="11"/>
  <c r="F1158" i="11"/>
  <c r="F1159" i="11"/>
  <c r="F1160" i="11"/>
  <c r="F1161" i="11"/>
  <c r="F1162" i="11"/>
  <c r="F1163" i="11"/>
  <c r="F1164" i="11"/>
  <c r="F1165" i="11"/>
  <c r="F1166" i="11"/>
  <c r="F1167" i="11"/>
  <c r="F1168" i="11"/>
  <c r="F1169" i="11"/>
  <c r="F1170" i="11"/>
  <c r="F1171" i="11"/>
  <c r="F1172" i="11"/>
  <c r="F1173" i="11"/>
  <c r="F1174" i="11"/>
  <c r="F1175" i="11"/>
  <c r="F1176" i="11"/>
  <c r="F1177" i="11"/>
  <c r="F1178" i="11"/>
  <c r="F1179" i="11"/>
  <c r="F1180" i="11"/>
  <c r="F1181" i="11"/>
  <c r="F1182" i="11"/>
  <c r="F1183" i="11"/>
  <c r="F1184" i="11"/>
  <c r="F1185" i="11"/>
  <c r="F1186" i="11"/>
  <c r="F1187" i="11"/>
  <c r="F1188" i="11"/>
  <c r="F1189" i="11"/>
  <c r="F1190" i="11"/>
  <c r="F1191" i="11"/>
  <c r="F1192" i="11"/>
  <c r="F1193" i="11"/>
  <c r="F1194" i="11"/>
  <c r="F1195" i="11"/>
  <c r="F1196" i="11"/>
  <c r="F1197" i="11"/>
  <c r="F1198" i="11"/>
  <c r="F1199" i="11"/>
  <c r="F1200" i="11"/>
  <c r="F1201" i="11"/>
  <c r="F1202" i="11"/>
  <c r="F1203" i="11"/>
  <c r="F1204" i="11"/>
  <c r="F1205" i="11"/>
  <c r="F1206" i="11"/>
  <c r="F1207" i="11"/>
  <c r="F1208" i="11"/>
  <c r="F1209" i="11"/>
  <c r="F1210" i="11"/>
  <c r="F1211" i="11"/>
  <c r="F1212" i="11"/>
  <c r="F1213" i="11"/>
  <c r="F1214" i="11"/>
  <c r="F1215" i="11"/>
  <c r="F1216" i="11"/>
  <c r="F1217" i="11"/>
  <c r="F1218" i="11"/>
  <c r="F1219" i="11"/>
  <c r="F1220" i="11"/>
  <c r="F1221" i="11"/>
  <c r="F1222" i="11"/>
  <c r="F1223" i="11"/>
  <c r="F1224" i="11"/>
  <c r="F1225" i="11"/>
  <c r="F1226" i="11"/>
  <c r="F1227" i="11"/>
  <c r="F1228" i="11"/>
  <c r="F1229" i="11"/>
  <c r="F1230" i="11"/>
  <c r="F1231" i="11"/>
  <c r="F1232" i="11"/>
  <c r="F1233" i="11"/>
  <c r="F1234" i="11"/>
  <c r="F1235" i="11"/>
  <c r="F1236" i="11"/>
  <c r="F1237" i="11"/>
  <c r="F1238" i="11"/>
  <c r="F1239" i="11"/>
  <c r="F1240" i="11"/>
  <c r="F1241" i="11"/>
  <c r="F1242" i="11"/>
  <c r="F1243" i="11"/>
  <c r="F1244" i="11"/>
  <c r="F1245" i="11"/>
  <c r="F1246" i="11"/>
  <c r="F1247" i="11"/>
  <c r="F1248" i="11"/>
  <c r="F1249" i="11"/>
  <c r="F1250" i="11"/>
  <c r="F1251" i="11"/>
  <c r="F1252" i="11"/>
  <c r="F1253" i="11"/>
  <c r="F1254" i="11"/>
  <c r="F1255" i="11"/>
  <c r="F1256" i="11"/>
  <c r="F1257" i="11"/>
  <c r="F1258" i="11"/>
  <c r="F1259" i="11"/>
  <c r="F1260" i="11"/>
  <c r="F1261" i="11"/>
  <c r="F1262" i="11"/>
  <c r="F1263" i="11"/>
  <c r="F1264" i="11"/>
  <c r="F1265" i="11"/>
  <c r="F1266" i="11"/>
  <c r="F1267" i="11"/>
  <c r="F1268" i="11"/>
  <c r="F1269" i="11"/>
  <c r="F1270" i="11"/>
  <c r="F1271" i="11"/>
  <c r="F1272" i="11"/>
  <c r="F1273" i="11"/>
  <c r="F1274" i="11"/>
  <c r="F1275" i="11"/>
  <c r="F1276" i="11"/>
  <c r="F1277" i="11"/>
  <c r="F1278" i="11"/>
  <c r="F1279" i="11"/>
  <c r="F1280" i="11"/>
  <c r="F1281" i="11"/>
  <c r="F1282" i="11"/>
  <c r="F1283" i="11"/>
  <c r="F1284" i="11"/>
  <c r="F1285" i="11"/>
  <c r="F1286" i="11"/>
  <c r="F1287" i="11"/>
  <c r="F1288" i="11"/>
  <c r="F1289" i="11"/>
  <c r="F1290" i="11"/>
  <c r="F1291" i="11"/>
  <c r="F1292" i="11"/>
  <c r="F1293" i="11"/>
  <c r="F1294" i="11"/>
  <c r="F1295" i="11"/>
  <c r="F1296" i="11"/>
  <c r="F1297" i="11"/>
  <c r="F1298" i="11"/>
  <c r="F1299" i="11"/>
  <c r="F1300" i="11"/>
  <c r="F1301" i="11"/>
  <c r="F1302" i="11"/>
  <c r="F1303" i="11"/>
  <c r="F1304" i="11"/>
  <c r="F1305" i="11"/>
  <c r="F1306" i="11"/>
  <c r="F1307" i="11"/>
  <c r="F1308" i="11"/>
  <c r="F1309" i="11"/>
  <c r="F1310" i="11"/>
  <c r="F1311" i="11"/>
  <c r="F1312" i="11"/>
  <c r="F1313" i="11"/>
  <c r="F1314" i="11"/>
  <c r="F1315" i="11"/>
  <c r="F1316" i="11"/>
  <c r="F1317" i="11"/>
  <c r="F1318" i="11"/>
  <c r="F1319" i="11"/>
  <c r="F1320" i="11"/>
  <c r="F1321" i="11"/>
  <c r="F1322" i="11"/>
  <c r="F1323" i="11"/>
  <c r="F1324" i="11"/>
  <c r="F1325" i="11"/>
  <c r="F1326" i="11"/>
  <c r="F1327" i="11"/>
  <c r="F1328" i="11"/>
  <c r="F1329" i="11"/>
  <c r="F1330" i="11"/>
  <c r="F1331" i="11"/>
  <c r="F1332" i="11"/>
  <c r="F1333" i="11"/>
  <c r="F1334" i="11"/>
  <c r="F1335" i="11"/>
  <c r="F1336" i="11"/>
  <c r="F1337" i="11"/>
  <c r="F1338" i="11"/>
  <c r="F1339" i="11"/>
  <c r="F1340" i="11"/>
  <c r="F1341" i="11"/>
  <c r="F1342" i="11"/>
  <c r="F1343" i="11"/>
  <c r="F1344" i="11"/>
  <c r="F1345" i="11"/>
  <c r="F1346" i="11"/>
  <c r="F1347" i="11"/>
  <c r="F1348" i="11"/>
  <c r="F1349" i="11"/>
  <c r="F1350" i="11"/>
  <c r="F1351" i="11"/>
  <c r="F1352" i="11"/>
  <c r="F1353" i="11"/>
  <c r="F1354" i="11"/>
  <c r="F1355" i="11"/>
  <c r="F1356" i="11"/>
  <c r="F1357" i="11"/>
  <c r="F1358" i="11"/>
  <c r="F1359" i="11"/>
  <c r="F1360" i="11"/>
  <c r="F1361" i="11"/>
  <c r="F1362" i="11"/>
  <c r="F1363" i="11"/>
  <c r="F1364" i="11"/>
  <c r="F1365" i="11"/>
  <c r="F1366" i="11"/>
  <c r="F1367" i="11"/>
  <c r="F1368" i="11"/>
  <c r="F1369" i="11"/>
  <c r="F1370" i="11"/>
  <c r="F1371" i="11"/>
  <c r="F1372" i="11"/>
  <c r="F1373" i="11"/>
  <c r="F1374" i="11"/>
  <c r="F1375" i="11"/>
  <c r="F1376" i="11"/>
  <c r="F1377" i="11"/>
  <c r="F1378" i="11"/>
  <c r="F1379" i="11"/>
  <c r="F1380" i="11"/>
  <c r="F1381" i="11"/>
  <c r="F1382" i="11"/>
  <c r="F1383" i="11"/>
  <c r="F1384" i="11"/>
  <c r="F1385" i="11"/>
  <c r="F1386" i="11"/>
  <c r="F1387" i="11"/>
  <c r="F1388" i="11"/>
  <c r="F1389" i="11"/>
  <c r="F1390" i="11"/>
  <c r="F1391" i="11"/>
  <c r="F1392" i="11"/>
  <c r="F1393" i="11"/>
  <c r="F1394" i="11"/>
  <c r="F1395" i="11"/>
  <c r="F1396" i="11"/>
  <c r="F1397" i="11"/>
  <c r="F1398" i="11"/>
  <c r="F1399" i="11"/>
  <c r="F1400" i="11"/>
  <c r="F1401" i="11"/>
  <c r="F1402" i="11"/>
  <c r="F1403" i="11"/>
  <c r="F1404" i="11"/>
  <c r="F1405" i="11"/>
  <c r="F1406" i="11"/>
  <c r="F1407" i="11"/>
  <c r="F1408" i="11"/>
  <c r="F1409" i="11"/>
  <c r="F1410" i="11"/>
  <c r="F1411" i="11"/>
  <c r="F1412" i="11"/>
  <c r="F1413" i="11"/>
  <c r="F1414" i="11"/>
  <c r="F1415" i="11"/>
  <c r="F1416" i="11"/>
  <c r="F1417" i="11"/>
  <c r="F1418" i="11"/>
  <c r="F1419" i="11"/>
  <c r="F1420" i="11"/>
  <c r="F1421" i="11"/>
  <c r="F1422" i="11"/>
  <c r="F1423" i="11"/>
  <c r="F1424" i="11"/>
  <c r="F1425" i="11"/>
  <c r="F1426" i="11"/>
  <c r="F1427" i="11"/>
  <c r="F1428" i="11"/>
  <c r="F1429" i="11"/>
  <c r="F1430" i="11"/>
  <c r="F1431" i="11"/>
  <c r="F1432" i="11"/>
  <c r="F1433" i="11"/>
  <c r="F1434" i="11"/>
  <c r="F1435" i="11"/>
  <c r="F1436" i="11"/>
  <c r="F1437" i="11"/>
  <c r="F1438" i="11"/>
  <c r="F1439" i="11"/>
  <c r="F1440" i="11"/>
  <c r="F1441" i="11"/>
  <c r="F1442" i="11"/>
  <c r="F1443" i="11"/>
  <c r="F1444" i="11"/>
  <c r="F1445" i="11"/>
  <c r="F1446" i="11"/>
  <c r="F1447" i="11"/>
  <c r="F1448" i="11"/>
  <c r="F1449" i="11"/>
  <c r="F1450" i="11"/>
  <c r="F1451" i="11"/>
  <c r="F1452" i="11"/>
  <c r="F1453" i="11"/>
  <c r="F1454" i="11"/>
  <c r="F1455" i="11"/>
  <c r="F1456" i="11"/>
  <c r="F1457" i="11"/>
  <c r="F1458" i="11"/>
  <c r="F1459" i="11"/>
  <c r="F1460" i="11"/>
  <c r="F1461" i="11"/>
  <c r="F1462" i="11"/>
  <c r="F1463" i="11"/>
  <c r="F1464" i="11"/>
  <c r="F1465" i="11"/>
  <c r="F1466" i="11"/>
  <c r="F1467" i="11"/>
  <c r="F1468" i="11"/>
  <c r="F1469" i="11"/>
  <c r="F1470" i="11"/>
  <c r="F1471" i="11"/>
  <c r="F1472" i="11"/>
  <c r="F1473" i="11"/>
  <c r="F1474" i="11"/>
  <c r="F1475" i="11"/>
  <c r="F1476" i="11"/>
  <c r="F1477" i="11"/>
  <c r="F1478" i="11"/>
  <c r="F1479" i="11"/>
  <c r="F1480" i="11"/>
  <c r="F1481" i="11"/>
  <c r="F1482" i="11"/>
  <c r="F1483" i="11"/>
  <c r="F1484" i="11"/>
  <c r="F1485" i="11"/>
  <c r="F1486" i="11"/>
  <c r="F1487" i="11"/>
  <c r="F1488" i="11"/>
  <c r="F1489" i="11"/>
  <c r="F1490" i="11"/>
  <c r="F1491" i="11"/>
  <c r="F1492" i="11"/>
  <c r="F1493" i="11"/>
  <c r="F1494" i="11"/>
  <c r="F1495" i="11"/>
  <c r="F1496" i="11"/>
  <c r="F1497" i="11"/>
  <c r="F1498" i="11"/>
  <c r="F1499" i="11"/>
  <c r="F1500" i="11"/>
  <c r="F1501" i="11"/>
  <c r="F1502" i="11"/>
  <c r="F1503" i="11"/>
  <c r="F1504" i="11"/>
  <c r="F1505" i="11"/>
  <c r="F1506" i="11"/>
  <c r="F1507" i="11"/>
  <c r="F1508" i="11"/>
  <c r="F1509" i="11"/>
  <c r="F1510" i="11"/>
  <c r="F1511" i="11"/>
  <c r="F1512" i="11"/>
  <c r="F1513" i="11"/>
  <c r="F1514" i="11"/>
  <c r="F1515" i="11"/>
  <c r="F1516" i="11"/>
  <c r="F1517" i="11"/>
  <c r="F1518" i="11"/>
  <c r="F1519" i="11"/>
  <c r="F1520" i="11"/>
  <c r="F1521" i="11"/>
  <c r="F1522" i="11"/>
  <c r="F1523" i="11"/>
  <c r="F1524" i="11"/>
  <c r="F1525" i="11"/>
  <c r="F1526" i="11"/>
  <c r="F1527" i="11"/>
  <c r="F1528" i="11"/>
  <c r="F1529" i="11"/>
  <c r="F1530" i="11"/>
  <c r="F1531" i="11"/>
  <c r="F1532" i="11"/>
  <c r="F1533" i="11"/>
  <c r="F1534" i="11"/>
  <c r="F1535" i="11"/>
  <c r="F1536" i="11"/>
  <c r="F1537" i="11"/>
  <c r="F39" i="11"/>
  <c r="F38" i="11"/>
  <c r="E40" i="11"/>
  <c r="G40" i="11" s="1"/>
  <c r="E41" i="11"/>
  <c r="G41" i="11" s="1"/>
  <c r="E42" i="11"/>
  <c r="G42" i="11" s="1"/>
  <c r="E43" i="11"/>
  <c r="G43" i="11" s="1"/>
  <c r="E44" i="11"/>
  <c r="G44" i="11" s="1"/>
  <c r="E45" i="11"/>
  <c r="G45" i="11" s="1"/>
  <c r="E46" i="11"/>
  <c r="G46" i="11" s="1"/>
  <c r="E47" i="11"/>
  <c r="E48" i="11"/>
  <c r="G48" i="11" s="1"/>
  <c r="E49" i="11"/>
  <c r="G49" i="11" s="1"/>
  <c r="E50" i="11"/>
  <c r="G50" i="11" s="1"/>
  <c r="E51" i="11"/>
  <c r="G51" i="11" s="1"/>
  <c r="E52" i="11"/>
  <c r="G52" i="11" s="1"/>
  <c r="E53" i="11"/>
  <c r="G53" i="11" s="1"/>
  <c r="E54" i="11"/>
  <c r="G54" i="11" s="1"/>
  <c r="E55" i="11"/>
  <c r="E56" i="11"/>
  <c r="G56" i="11" s="1"/>
  <c r="E57" i="11"/>
  <c r="G57" i="11" s="1"/>
  <c r="E58" i="11"/>
  <c r="G58" i="11" s="1"/>
  <c r="E59" i="11"/>
  <c r="G59" i="11" s="1"/>
  <c r="E60" i="11"/>
  <c r="G60" i="11" s="1"/>
  <c r="E61" i="11"/>
  <c r="G61" i="11" s="1"/>
  <c r="E62" i="11"/>
  <c r="G62" i="11" s="1"/>
  <c r="E63" i="11"/>
  <c r="E64" i="11"/>
  <c r="G64" i="11" s="1"/>
  <c r="E65" i="11"/>
  <c r="G65" i="11" s="1"/>
  <c r="E66" i="11"/>
  <c r="G66" i="11" s="1"/>
  <c r="E67" i="11"/>
  <c r="G67" i="11" s="1"/>
  <c r="E68" i="11"/>
  <c r="G68" i="11" s="1"/>
  <c r="E69" i="11"/>
  <c r="G69" i="11" s="1"/>
  <c r="E70" i="11"/>
  <c r="G70" i="11" s="1"/>
  <c r="E71" i="11"/>
  <c r="E72" i="11"/>
  <c r="G72" i="11" s="1"/>
  <c r="E73" i="11"/>
  <c r="G73" i="11" s="1"/>
  <c r="E74" i="11"/>
  <c r="G74" i="11" s="1"/>
  <c r="E75" i="11"/>
  <c r="G75" i="11" s="1"/>
  <c r="E76" i="11"/>
  <c r="G76" i="11" s="1"/>
  <c r="E77" i="11"/>
  <c r="G77" i="11" s="1"/>
  <c r="E78" i="11"/>
  <c r="G78" i="11" s="1"/>
  <c r="E79" i="11"/>
  <c r="E80" i="11"/>
  <c r="G80" i="11" s="1"/>
  <c r="E81" i="11"/>
  <c r="G81" i="11" s="1"/>
  <c r="E82" i="11"/>
  <c r="G82" i="11" s="1"/>
  <c r="E83" i="11"/>
  <c r="G83" i="11" s="1"/>
  <c r="E84" i="11"/>
  <c r="G84" i="11" s="1"/>
  <c r="E85" i="11"/>
  <c r="G85" i="11" s="1"/>
  <c r="E86" i="11"/>
  <c r="G86" i="11" s="1"/>
  <c r="E87" i="11"/>
  <c r="E88" i="11"/>
  <c r="G88" i="11" s="1"/>
  <c r="E89" i="11"/>
  <c r="G89" i="11" s="1"/>
  <c r="E90" i="11"/>
  <c r="G90" i="11" s="1"/>
  <c r="E91" i="11"/>
  <c r="G91" i="11" s="1"/>
  <c r="E92" i="11"/>
  <c r="G92" i="11" s="1"/>
  <c r="E93" i="11"/>
  <c r="G93" i="11" s="1"/>
  <c r="E94" i="11"/>
  <c r="G94" i="11" s="1"/>
  <c r="E95" i="11"/>
  <c r="E96" i="11"/>
  <c r="G96" i="11" s="1"/>
  <c r="E97" i="11"/>
  <c r="G97" i="11" s="1"/>
  <c r="E98" i="11"/>
  <c r="G98" i="11" s="1"/>
  <c r="E99" i="11"/>
  <c r="G99" i="11" s="1"/>
  <c r="E100" i="11"/>
  <c r="G100" i="11" s="1"/>
  <c r="E101" i="11"/>
  <c r="G101" i="11" s="1"/>
  <c r="E102" i="11"/>
  <c r="G102" i="11" s="1"/>
  <c r="E103" i="11"/>
  <c r="E104" i="11"/>
  <c r="G104" i="11" s="1"/>
  <c r="E105" i="11"/>
  <c r="G105" i="11" s="1"/>
  <c r="E106" i="11"/>
  <c r="G106" i="11" s="1"/>
  <c r="E107" i="11"/>
  <c r="G107" i="11" s="1"/>
  <c r="E108" i="11"/>
  <c r="G108" i="11" s="1"/>
  <c r="E109" i="11"/>
  <c r="G109" i="11" s="1"/>
  <c r="E110" i="11"/>
  <c r="G110" i="11" s="1"/>
  <c r="E111" i="11"/>
  <c r="E112" i="11"/>
  <c r="G112" i="11" s="1"/>
  <c r="E113" i="11"/>
  <c r="G113" i="11" s="1"/>
  <c r="E114" i="11"/>
  <c r="G114" i="11" s="1"/>
  <c r="E115" i="11"/>
  <c r="G115" i="11" s="1"/>
  <c r="E116" i="11"/>
  <c r="G116" i="11" s="1"/>
  <c r="E117" i="11"/>
  <c r="G117" i="11" s="1"/>
  <c r="E118" i="11"/>
  <c r="G118" i="11" s="1"/>
  <c r="E119" i="11"/>
  <c r="E120" i="11"/>
  <c r="G120" i="11" s="1"/>
  <c r="E121" i="11"/>
  <c r="G121" i="11" s="1"/>
  <c r="E122" i="11"/>
  <c r="G122" i="11" s="1"/>
  <c r="E123" i="11"/>
  <c r="G123" i="11" s="1"/>
  <c r="E124" i="11"/>
  <c r="G124" i="11" s="1"/>
  <c r="E125" i="11"/>
  <c r="G125" i="11" s="1"/>
  <c r="E126" i="11"/>
  <c r="G126" i="11" s="1"/>
  <c r="E127" i="11"/>
  <c r="E128" i="11"/>
  <c r="G128" i="11" s="1"/>
  <c r="E129" i="11"/>
  <c r="G129" i="11" s="1"/>
  <c r="E130" i="11"/>
  <c r="G130" i="11" s="1"/>
  <c r="E131" i="11"/>
  <c r="G131" i="11" s="1"/>
  <c r="E132" i="11"/>
  <c r="G132" i="11" s="1"/>
  <c r="E133" i="11"/>
  <c r="G133" i="11" s="1"/>
  <c r="E134" i="11"/>
  <c r="G134" i="11" s="1"/>
  <c r="E135" i="11"/>
  <c r="E136" i="11"/>
  <c r="G136" i="11" s="1"/>
  <c r="E137" i="11"/>
  <c r="G137" i="11" s="1"/>
  <c r="E138" i="11"/>
  <c r="G138" i="11" s="1"/>
  <c r="E139" i="11"/>
  <c r="G139" i="11" s="1"/>
  <c r="E140" i="11"/>
  <c r="G140" i="11" s="1"/>
  <c r="E141" i="11"/>
  <c r="G141" i="11" s="1"/>
  <c r="E142" i="11"/>
  <c r="G142" i="11" s="1"/>
  <c r="E143" i="11"/>
  <c r="E144" i="11"/>
  <c r="G144" i="11" s="1"/>
  <c r="E145" i="11"/>
  <c r="G145" i="11" s="1"/>
  <c r="E146" i="11"/>
  <c r="G146" i="11" s="1"/>
  <c r="E147" i="11"/>
  <c r="G147" i="11" s="1"/>
  <c r="E148" i="11"/>
  <c r="G148" i="11" s="1"/>
  <c r="E149" i="11"/>
  <c r="G149" i="11" s="1"/>
  <c r="E150" i="11"/>
  <c r="G150" i="11" s="1"/>
  <c r="E151" i="11"/>
  <c r="E152" i="11"/>
  <c r="G152" i="11" s="1"/>
  <c r="E153" i="11"/>
  <c r="G153" i="11" s="1"/>
  <c r="E154" i="11"/>
  <c r="G154" i="11" s="1"/>
  <c r="E155" i="11"/>
  <c r="G155" i="11" s="1"/>
  <c r="E156" i="11"/>
  <c r="G156" i="11" s="1"/>
  <c r="E157" i="11"/>
  <c r="G157" i="11" s="1"/>
  <c r="E158" i="11"/>
  <c r="G158" i="11" s="1"/>
  <c r="E159" i="11"/>
  <c r="E160" i="11"/>
  <c r="G160" i="11" s="1"/>
  <c r="E161" i="11"/>
  <c r="G161" i="11" s="1"/>
  <c r="E162" i="11"/>
  <c r="G162" i="11" s="1"/>
  <c r="E163" i="11"/>
  <c r="G163" i="11" s="1"/>
  <c r="E164" i="11"/>
  <c r="G164" i="11" s="1"/>
  <c r="E165" i="11"/>
  <c r="G165" i="11" s="1"/>
  <c r="E166" i="11"/>
  <c r="G166" i="11" s="1"/>
  <c r="E167" i="11"/>
  <c r="E168" i="11"/>
  <c r="G168" i="11" s="1"/>
  <c r="E169" i="11"/>
  <c r="G169" i="11" s="1"/>
  <c r="E170" i="11"/>
  <c r="G170" i="11" s="1"/>
  <c r="E171" i="11"/>
  <c r="G171" i="11" s="1"/>
  <c r="E172" i="11"/>
  <c r="G172" i="11" s="1"/>
  <c r="E173" i="11"/>
  <c r="G173" i="11" s="1"/>
  <c r="E174" i="11"/>
  <c r="G174" i="11" s="1"/>
  <c r="E175" i="11"/>
  <c r="E176" i="11"/>
  <c r="G176" i="11" s="1"/>
  <c r="E177" i="11"/>
  <c r="G177" i="11" s="1"/>
  <c r="E178" i="11"/>
  <c r="G178" i="11" s="1"/>
  <c r="E179" i="11"/>
  <c r="G179" i="11" s="1"/>
  <c r="E180" i="11"/>
  <c r="G180" i="11" s="1"/>
  <c r="E181" i="11"/>
  <c r="G181" i="11" s="1"/>
  <c r="E182" i="11"/>
  <c r="G182" i="11" s="1"/>
  <c r="E183" i="11"/>
  <c r="E184" i="11"/>
  <c r="G184" i="11" s="1"/>
  <c r="E185" i="11"/>
  <c r="G185" i="11" s="1"/>
  <c r="E186" i="11"/>
  <c r="G186" i="11" s="1"/>
  <c r="E187" i="11"/>
  <c r="G187" i="11" s="1"/>
  <c r="E188" i="11"/>
  <c r="G188" i="11" s="1"/>
  <c r="E189" i="11"/>
  <c r="G189" i="11" s="1"/>
  <c r="E190" i="11"/>
  <c r="G190" i="11" s="1"/>
  <c r="E191" i="11"/>
  <c r="E192" i="11"/>
  <c r="G192" i="11" s="1"/>
  <c r="E193" i="11"/>
  <c r="G193" i="11" s="1"/>
  <c r="E194" i="11"/>
  <c r="G194" i="11" s="1"/>
  <c r="E195" i="11"/>
  <c r="G195" i="11" s="1"/>
  <c r="E196" i="11"/>
  <c r="G196" i="11" s="1"/>
  <c r="E197" i="11"/>
  <c r="G197" i="11" s="1"/>
  <c r="E198" i="11"/>
  <c r="G198" i="11" s="1"/>
  <c r="E199" i="11"/>
  <c r="E200" i="11"/>
  <c r="G200" i="11" s="1"/>
  <c r="E201" i="11"/>
  <c r="G201" i="11" s="1"/>
  <c r="E202" i="11"/>
  <c r="G202" i="11" s="1"/>
  <c r="E203" i="11"/>
  <c r="G203" i="11" s="1"/>
  <c r="E204" i="11"/>
  <c r="G204" i="11" s="1"/>
  <c r="E205" i="11"/>
  <c r="G205" i="11" s="1"/>
  <c r="E206" i="11"/>
  <c r="G206" i="11" s="1"/>
  <c r="E207" i="11"/>
  <c r="E208" i="11"/>
  <c r="G208" i="11" s="1"/>
  <c r="E209" i="11"/>
  <c r="G209" i="11" s="1"/>
  <c r="E210" i="11"/>
  <c r="G210" i="11" s="1"/>
  <c r="E211" i="11"/>
  <c r="G211" i="11" s="1"/>
  <c r="E212" i="11"/>
  <c r="G212" i="11" s="1"/>
  <c r="E213" i="11"/>
  <c r="G213" i="11" s="1"/>
  <c r="E214" i="11"/>
  <c r="G214" i="11" s="1"/>
  <c r="E215" i="11"/>
  <c r="E216" i="11"/>
  <c r="G216" i="11" s="1"/>
  <c r="E217" i="11"/>
  <c r="G217" i="11" s="1"/>
  <c r="E218" i="11"/>
  <c r="G218" i="11" s="1"/>
  <c r="E219" i="11"/>
  <c r="G219" i="11" s="1"/>
  <c r="E220" i="11"/>
  <c r="G220" i="11" s="1"/>
  <c r="E221" i="11"/>
  <c r="G221" i="11" s="1"/>
  <c r="E222" i="11"/>
  <c r="G222" i="11" s="1"/>
  <c r="E223" i="11"/>
  <c r="E224" i="11"/>
  <c r="G224" i="11" s="1"/>
  <c r="E225" i="11"/>
  <c r="G225" i="11" s="1"/>
  <c r="E226" i="11"/>
  <c r="G226" i="11" s="1"/>
  <c r="E227" i="11"/>
  <c r="G227" i="11" s="1"/>
  <c r="E228" i="11"/>
  <c r="G228" i="11" s="1"/>
  <c r="E229" i="11"/>
  <c r="G229" i="11" s="1"/>
  <c r="E230" i="11"/>
  <c r="G230" i="11" s="1"/>
  <c r="E231" i="11"/>
  <c r="E232" i="11"/>
  <c r="G232" i="11" s="1"/>
  <c r="E233" i="11"/>
  <c r="G233" i="11" s="1"/>
  <c r="E234" i="11"/>
  <c r="G234" i="11" s="1"/>
  <c r="E235" i="11"/>
  <c r="G235" i="11" s="1"/>
  <c r="E236" i="11"/>
  <c r="G236" i="11" s="1"/>
  <c r="E237" i="11"/>
  <c r="G237" i="11" s="1"/>
  <c r="E238" i="11"/>
  <c r="G238" i="11" s="1"/>
  <c r="E239" i="11"/>
  <c r="E240" i="11"/>
  <c r="G240" i="11" s="1"/>
  <c r="E241" i="11"/>
  <c r="G241" i="11" s="1"/>
  <c r="E242" i="11"/>
  <c r="G242" i="11" s="1"/>
  <c r="E243" i="11"/>
  <c r="G243" i="11" s="1"/>
  <c r="E244" i="11"/>
  <c r="G244" i="11" s="1"/>
  <c r="E245" i="11"/>
  <c r="G245" i="11" s="1"/>
  <c r="E246" i="11"/>
  <c r="G246" i="11" s="1"/>
  <c r="E247" i="11"/>
  <c r="E248" i="11"/>
  <c r="G248" i="11" s="1"/>
  <c r="E249" i="11"/>
  <c r="G249" i="11" s="1"/>
  <c r="E250" i="11"/>
  <c r="G250" i="11" s="1"/>
  <c r="E251" i="11"/>
  <c r="G251" i="11" s="1"/>
  <c r="E252" i="11"/>
  <c r="G252" i="11" s="1"/>
  <c r="E253" i="11"/>
  <c r="G253" i="11" s="1"/>
  <c r="E254" i="11"/>
  <c r="G254" i="11" s="1"/>
  <c r="E255" i="11"/>
  <c r="E256" i="11"/>
  <c r="G256" i="11" s="1"/>
  <c r="E257" i="11"/>
  <c r="G257" i="11" s="1"/>
  <c r="E258" i="11"/>
  <c r="G258" i="11" s="1"/>
  <c r="E259" i="11"/>
  <c r="G259" i="11" s="1"/>
  <c r="E260" i="11"/>
  <c r="G260" i="11" s="1"/>
  <c r="E261" i="11"/>
  <c r="G261" i="11" s="1"/>
  <c r="E262" i="11"/>
  <c r="G262" i="11" s="1"/>
  <c r="E263" i="11"/>
  <c r="E264" i="11"/>
  <c r="G264" i="11" s="1"/>
  <c r="E265" i="11"/>
  <c r="G265" i="11" s="1"/>
  <c r="E266" i="11"/>
  <c r="G266" i="11" s="1"/>
  <c r="E267" i="11"/>
  <c r="G267" i="11" s="1"/>
  <c r="E268" i="11"/>
  <c r="G268" i="11" s="1"/>
  <c r="E269" i="11"/>
  <c r="G269" i="11" s="1"/>
  <c r="E270" i="11"/>
  <c r="G270" i="11" s="1"/>
  <c r="E271" i="11"/>
  <c r="E272" i="11"/>
  <c r="G272" i="11" s="1"/>
  <c r="E273" i="11"/>
  <c r="G273" i="11" s="1"/>
  <c r="E274" i="11"/>
  <c r="G274" i="11" s="1"/>
  <c r="E275" i="11"/>
  <c r="G275" i="11" s="1"/>
  <c r="E276" i="11"/>
  <c r="G276" i="11" s="1"/>
  <c r="E277" i="11"/>
  <c r="G277" i="11" s="1"/>
  <c r="E278" i="11"/>
  <c r="G278" i="11" s="1"/>
  <c r="E279" i="11"/>
  <c r="E280" i="11"/>
  <c r="G280" i="11" s="1"/>
  <c r="E281" i="11"/>
  <c r="G281" i="11" s="1"/>
  <c r="E282" i="11"/>
  <c r="G282" i="11" s="1"/>
  <c r="E283" i="11"/>
  <c r="G283" i="11" s="1"/>
  <c r="E284" i="11"/>
  <c r="G284" i="11" s="1"/>
  <c r="E285" i="11"/>
  <c r="G285" i="11" s="1"/>
  <c r="E286" i="11"/>
  <c r="G286" i="11" s="1"/>
  <c r="E287" i="11"/>
  <c r="E288" i="11"/>
  <c r="G288" i="11" s="1"/>
  <c r="E289" i="11"/>
  <c r="G289" i="11" s="1"/>
  <c r="E290" i="11"/>
  <c r="G290" i="11" s="1"/>
  <c r="E291" i="11"/>
  <c r="G291" i="11" s="1"/>
  <c r="E292" i="11"/>
  <c r="G292" i="11" s="1"/>
  <c r="E293" i="11"/>
  <c r="G293" i="11" s="1"/>
  <c r="E294" i="11"/>
  <c r="G294" i="11" s="1"/>
  <c r="E295" i="11"/>
  <c r="E296" i="11"/>
  <c r="G296" i="11" s="1"/>
  <c r="E297" i="11"/>
  <c r="G297" i="11" s="1"/>
  <c r="E298" i="11"/>
  <c r="G298" i="11" s="1"/>
  <c r="E299" i="11"/>
  <c r="G299" i="11" s="1"/>
  <c r="E300" i="11"/>
  <c r="G300" i="11" s="1"/>
  <c r="E301" i="11"/>
  <c r="G301" i="11" s="1"/>
  <c r="E302" i="11"/>
  <c r="G302" i="11" s="1"/>
  <c r="E303" i="11"/>
  <c r="E304" i="11"/>
  <c r="G304" i="11" s="1"/>
  <c r="E305" i="11"/>
  <c r="G305" i="11" s="1"/>
  <c r="E306" i="11"/>
  <c r="G306" i="11" s="1"/>
  <c r="E307" i="11"/>
  <c r="G307" i="11" s="1"/>
  <c r="E308" i="11"/>
  <c r="G308" i="11" s="1"/>
  <c r="E309" i="11"/>
  <c r="G309" i="11" s="1"/>
  <c r="E310" i="11"/>
  <c r="G310" i="11" s="1"/>
  <c r="E311" i="11"/>
  <c r="E312" i="11"/>
  <c r="G312" i="11" s="1"/>
  <c r="E313" i="11"/>
  <c r="G313" i="11" s="1"/>
  <c r="E314" i="11"/>
  <c r="G314" i="11" s="1"/>
  <c r="E315" i="11"/>
  <c r="G315" i="11" s="1"/>
  <c r="E316" i="11"/>
  <c r="G316" i="11" s="1"/>
  <c r="E317" i="11"/>
  <c r="G317" i="11" s="1"/>
  <c r="E318" i="11"/>
  <c r="G318" i="11" s="1"/>
  <c r="E319" i="11"/>
  <c r="E320" i="11"/>
  <c r="G320" i="11" s="1"/>
  <c r="E321" i="11"/>
  <c r="G321" i="11" s="1"/>
  <c r="E322" i="11"/>
  <c r="G322" i="11" s="1"/>
  <c r="E323" i="11"/>
  <c r="G323" i="11" s="1"/>
  <c r="E324" i="11"/>
  <c r="G324" i="11" s="1"/>
  <c r="E325" i="11"/>
  <c r="G325" i="11" s="1"/>
  <c r="E326" i="11"/>
  <c r="G326" i="11" s="1"/>
  <c r="E327" i="11"/>
  <c r="E328" i="11"/>
  <c r="G328" i="11" s="1"/>
  <c r="E329" i="11"/>
  <c r="G329" i="11" s="1"/>
  <c r="E330" i="11"/>
  <c r="G330" i="11" s="1"/>
  <c r="E331" i="11"/>
  <c r="G331" i="11" s="1"/>
  <c r="E332" i="11"/>
  <c r="G332" i="11" s="1"/>
  <c r="E333" i="11"/>
  <c r="G333" i="11" s="1"/>
  <c r="E334" i="11"/>
  <c r="G334" i="11" s="1"/>
  <c r="E335" i="11"/>
  <c r="E336" i="11"/>
  <c r="G336" i="11" s="1"/>
  <c r="E337" i="11"/>
  <c r="G337" i="11" s="1"/>
  <c r="E338" i="11"/>
  <c r="G338" i="11" s="1"/>
  <c r="E339" i="11"/>
  <c r="G339" i="11" s="1"/>
  <c r="E340" i="11"/>
  <c r="G340" i="11" s="1"/>
  <c r="E341" i="11"/>
  <c r="G341" i="11" s="1"/>
  <c r="E342" i="11"/>
  <c r="G342" i="11" s="1"/>
  <c r="E343" i="11"/>
  <c r="E344" i="11"/>
  <c r="G344" i="11" s="1"/>
  <c r="E345" i="11"/>
  <c r="G345" i="11" s="1"/>
  <c r="E346" i="11"/>
  <c r="G346" i="11" s="1"/>
  <c r="E347" i="11"/>
  <c r="G347" i="11" s="1"/>
  <c r="E348" i="11"/>
  <c r="G348" i="11" s="1"/>
  <c r="E349" i="11"/>
  <c r="G349" i="11" s="1"/>
  <c r="E350" i="11"/>
  <c r="G350" i="11" s="1"/>
  <c r="E351" i="11"/>
  <c r="E352" i="11"/>
  <c r="G352" i="11" s="1"/>
  <c r="E353" i="11"/>
  <c r="G353" i="11" s="1"/>
  <c r="E354" i="11"/>
  <c r="G354" i="11" s="1"/>
  <c r="E355" i="11"/>
  <c r="G355" i="11" s="1"/>
  <c r="E356" i="11"/>
  <c r="G356" i="11" s="1"/>
  <c r="E357" i="11"/>
  <c r="G357" i="11" s="1"/>
  <c r="E358" i="11"/>
  <c r="G358" i="11" s="1"/>
  <c r="E359" i="11"/>
  <c r="E360" i="11"/>
  <c r="G360" i="11" s="1"/>
  <c r="E361" i="11"/>
  <c r="G361" i="11" s="1"/>
  <c r="E362" i="11"/>
  <c r="G362" i="11" s="1"/>
  <c r="E363" i="11"/>
  <c r="G363" i="11" s="1"/>
  <c r="E364" i="11"/>
  <c r="G364" i="11" s="1"/>
  <c r="E365" i="11"/>
  <c r="G365" i="11" s="1"/>
  <c r="E366" i="11"/>
  <c r="G366" i="11" s="1"/>
  <c r="E367" i="11"/>
  <c r="E368" i="11"/>
  <c r="G368" i="11" s="1"/>
  <c r="E369" i="11"/>
  <c r="G369" i="11" s="1"/>
  <c r="E370" i="11"/>
  <c r="G370" i="11" s="1"/>
  <c r="E371" i="11"/>
  <c r="G371" i="11" s="1"/>
  <c r="E372" i="11"/>
  <c r="G372" i="11" s="1"/>
  <c r="E373" i="11"/>
  <c r="G373" i="11" s="1"/>
  <c r="E374" i="11"/>
  <c r="G374" i="11" s="1"/>
  <c r="E375" i="11"/>
  <c r="E376" i="11"/>
  <c r="G376" i="11" s="1"/>
  <c r="E377" i="11"/>
  <c r="G377" i="11" s="1"/>
  <c r="E378" i="11"/>
  <c r="G378" i="11" s="1"/>
  <c r="E379" i="11"/>
  <c r="G379" i="11" s="1"/>
  <c r="E380" i="11"/>
  <c r="G380" i="11" s="1"/>
  <c r="E381" i="11"/>
  <c r="G381" i="11" s="1"/>
  <c r="E382" i="11"/>
  <c r="G382" i="11" s="1"/>
  <c r="E383" i="11"/>
  <c r="E384" i="11"/>
  <c r="G384" i="11" s="1"/>
  <c r="E385" i="11"/>
  <c r="G385" i="11" s="1"/>
  <c r="E386" i="11"/>
  <c r="G386" i="11" s="1"/>
  <c r="E387" i="11"/>
  <c r="G387" i="11" s="1"/>
  <c r="E388" i="11"/>
  <c r="G388" i="11" s="1"/>
  <c r="E389" i="11"/>
  <c r="G389" i="11" s="1"/>
  <c r="E390" i="11"/>
  <c r="G390" i="11" s="1"/>
  <c r="E391" i="11"/>
  <c r="E392" i="11"/>
  <c r="G392" i="11" s="1"/>
  <c r="E393" i="11"/>
  <c r="G393" i="11" s="1"/>
  <c r="E394" i="11"/>
  <c r="G394" i="11" s="1"/>
  <c r="E395" i="11"/>
  <c r="G395" i="11" s="1"/>
  <c r="E396" i="11"/>
  <c r="G396" i="11" s="1"/>
  <c r="E397" i="11"/>
  <c r="G397" i="11" s="1"/>
  <c r="E398" i="11"/>
  <c r="G398" i="11" s="1"/>
  <c r="E399" i="11"/>
  <c r="E400" i="11"/>
  <c r="G400" i="11" s="1"/>
  <c r="E401" i="11"/>
  <c r="G401" i="11" s="1"/>
  <c r="E402" i="11"/>
  <c r="G402" i="11" s="1"/>
  <c r="E403" i="11"/>
  <c r="G403" i="11" s="1"/>
  <c r="E404" i="11"/>
  <c r="G404" i="11" s="1"/>
  <c r="E405" i="11"/>
  <c r="G405" i="11" s="1"/>
  <c r="E406" i="11"/>
  <c r="G406" i="11" s="1"/>
  <c r="E407" i="11"/>
  <c r="E408" i="11"/>
  <c r="G408" i="11" s="1"/>
  <c r="E409" i="11"/>
  <c r="G409" i="11" s="1"/>
  <c r="E410" i="11"/>
  <c r="G410" i="11" s="1"/>
  <c r="E411" i="11"/>
  <c r="G411" i="11" s="1"/>
  <c r="E412" i="11"/>
  <c r="G412" i="11" s="1"/>
  <c r="E413" i="11"/>
  <c r="G413" i="11" s="1"/>
  <c r="E414" i="11"/>
  <c r="G414" i="11" s="1"/>
  <c r="E415" i="11"/>
  <c r="E416" i="11"/>
  <c r="G416" i="11" s="1"/>
  <c r="E417" i="11"/>
  <c r="G417" i="11" s="1"/>
  <c r="E418" i="11"/>
  <c r="G418" i="11" s="1"/>
  <c r="E419" i="11"/>
  <c r="G419" i="11" s="1"/>
  <c r="E420" i="11"/>
  <c r="G420" i="11" s="1"/>
  <c r="E421" i="11"/>
  <c r="G421" i="11" s="1"/>
  <c r="E422" i="11"/>
  <c r="G422" i="11" s="1"/>
  <c r="E423" i="11"/>
  <c r="E424" i="11"/>
  <c r="G424" i="11" s="1"/>
  <c r="E425" i="11"/>
  <c r="G425" i="11" s="1"/>
  <c r="E426" i="11"/>
  <c r="G426" i="11" s="1"/>
  <c r="E427" i="11"/>
  <c r="G427" i="11" s="1"/>
  <c r="E428" i="11"/>
  <c r="G428" i="11" s="1"/>
  <c r="E429" i="11"/>
  <c r="G429" i="11" s="1"/>
  <c r="E430" i="11"/>
  <c r="G430" i="11" s="1"/>
  <c r="E431" i="11"/>
  <c r="E432" i="11"/>
  <c r="G432" i="11" s="1"/>
  <c r="E433" i="11"/>
  <c r="G433" i="11" s="1"/>
  <c r="E434" i="11"/>
  <c r="G434" i="11" s="1"/>
  <c r="E435" i="11"/>
  <c r="G435" i="11" s="1"/>
  <c r="E436" i="11"/>
  <c r="G436" i="11" s="1"/>
  <c r="E437" i="11"/>
  <c r="G437" i="11" s="1"/>
  <c r="E438" i="11"/>
  <c r="G438" i="11" s="1"/>
  <c r="E439" i="11"/>
  <c r="E440" i="11"/>
  <c r="G440" i="11" s="1"/>
  <c r="E441" i="11"/>
  <c r="G441" i="11" s="1"/>
  <c r="E442" i="11"/>
  <c r="G442" i="11" s="1"/>
  <c r="E443" i="11"/>
  <c r="G443" i="11" s="1"/>
  <c r="E444" i="11"/>
  <c r="G444" i="11" s="1"/>
  <c r="E445" i="11"/>
  <c r="G445" i="11" s="1"/>
  <c r="E446" i="11"/>
  <c r="G446" i="11" s="1"/>
  <c r="E447" i="11"/>
  <c r="E448" i="11"/>
  <c r="G448" i="11" s="1"/>
  <c r="E449" i="11"/>
  <c r="G449" i="11" s="1"/>
  <c r="E450" i="11"/>
  <c r="G450" i="11" s="1"/>
  <c r="E451" i="11"/>
  <c r="G451" i="11" s="1"/>
  <c r="E452" i="11"/>
  <c r="G452" i="11" s="1"/>
  <c r="E453" i="11"/>
  <c r="G453" i="11" s="1"/>
  <c r="E454" i="11"/>
  <c r="G454" i="11" s="1"/>
  <c r="E455" i="11"/>
  <c r="E456" i="11"/>
  <c r="G456" i="11" s="1"/>
  <c r="E457" i="11"/>
  <c r="G457" i="11" s="1"/>
  <c r="E458" i="11"/>
  <c r="G458" i="11" s="1"/>
  <c r="E459" i="11"/>
  <c r="G459" i="11" s="1"/>
  <c r="E460" i="11"/>
  <c r="G460" i="11" s="1"/>
  <c r="E461" i="11"/>
  <c r="G461" i="11" s="1"/>
  <c r="E462" i="11"/>
  <c r="G462" i="11" s="1"/>
  <c r="E463" i="11"/>
  <c r="E464" i="11"/>
  <c r="G464" i="11" s="1"/>
  <c r="E465" i="11"/>
  <c r="G465" i="11" s="1"/>
  <c r="E466" i="11"/>
  <c r="G466" i="11" s="1"/>
  <c r="E467" i="11"/>
  <c r="G467" i="11" s="1"/>
  <c r="E468" i="11"/>
  <c r="G468" i="11" s="1"/>
  <c r="E469" i="11"/>
  <c r="G469" i="11" s="1"/>
  <c r="E470" i="11"/>
  <c r="G470" i="11" s="1"/>
  <c r="E471" i="11"/>
  <c r="E472" i="11"/>
  <c r="G472" i="11" s="1"/>
  <c r="E473" i="11"/>
  <c r="G473" i="11" s="1"/>
  <c r="E474" i="11"/>
  <c r="G474" i="11" s="1"/>
  <c r="E475" i="11"/>
  <c r="G475" i="11" s="1"/>
  <c r="E476" i="11"/>
  <c r="G476" i="11" s="1"/>
  <c r="E477" i="11"/>
  <c r="G477" i="11" s="1"/>
  <c r="E478" i="11"/>
  <c r="G478" i="11" s="1"/>
  <c r="E479" i="11"/>
  <c r="E480" i="11"/>
  <c r="G480" i="11" s="1"/>
  <c r="E481" i="11"/>
  <c r="G481" i="11" s="1"/>
  <c r="E482" i="11"/>
  <c r="G482" i="11" s="1"/>
  <c r="E483" i="11"/>
  <c r="G483" i="11" s="1"/>
  <c r="E484" i="11"/>
  <c r="G484" i="11" s="1"/>
  <c r="E485" i="11"/>
  <c r="G485" i="11" s="1"/>
  <c r="E486" i="11"/>
  <c r="G486" i="11" s="1"/>
  <c r="E487" i="11"/>
  <c r="E488" i="11"/>
  <c r="G488" i="11" s="1"/>
  <c r="E489" i="11"/>
  <c r="G489" i="11" s="1"/>
  <c r="E490" i="11"/>
  <c r="G490" i="11" s="1"/>
  <c r="E491" i="11"/>
  <c r="G491" i="11" s="1"/>
  <c r="E492" i="11"/>
  <c r="G492" i="11" s="1"/>
  <c r="E493" i="11"/>
  <c r="G493" i="11" s="1"/>
  <c r="E494" i="11"/>
  <c r="G494" i="11" s="1"/>
  <c r="E495" i="11"/>
  <c r="E496" i="11"/>
  <c r="G496" i="11" s="1"/>
  <c r="E497" i="11"/>
  <c r="G497" i="11" s="1"/>
  <c r="E498" i="11"/>
  <c r="G498" i="11" s="1"/>
  <c r="E499" i="11"/>
  <c r="G499" i="11" s="1"/>
  <c r="E500" i="11"/>
  <c r="G500" i="11" s="1"/>
  <c r="E501" i="11"/>
  <c r="G501" i="11" s="1"/>
  <c r="E502" i="11"/>
  <c r="G502" i="11" s="1"/>
  <c r="E503" i="11"/>
  <c r="E504" i="11"/>
  <c r="G504" i="11" s="1"/>
  <c r="E505" i="11"/>
  <c r="G505" i="11" s="1"/>
  <c r="E506" i="11"/>
  <c r="G506" i="11" s="1"/>
  <c r="E507" i="11"/>
  <c r="G507" i="11" s="1"/>
  <c r="E508" i="11"/>
  <c r="G508" i="11" s="1"/>
  <c r="E509" i="11"/>
  <c r="G509" i="11" s="1"/>
  <c r="E510" i="11"/>
  <c r="G510" i="11" s="1"/>
  <c r="E511" i="11"/>
  <c r="E512" i="11"/>
  <c r="G512" i="11" s="1"/>
  <c r="E513" i="11"/>
  <c r="G513" i="11" s="1"/>
  <c r="E514" i="11"/>
  <c r="G514" i="11" s="1"/>
  <c r="E515" i="11"/>
  <c r="G515" i="11" s="1"/>
  <c r="E516" i="11"/>
  <c r="G516" i="11" s="1"/>
  <c r="E517" i="11"/>
  <c r="G517" i="11" s="1"/>
  <c r="E518" i="11"/>
  <c r="G518" i="11" s="1"/>
  <c r="E519" i="11"/>
  <c r="E520" i="11"/>
  <c r="G520" i="11" s="1"/>
  <c r="E521" i="11"/>
  <c r="G521" i="11" s="1"/>
  <c r="E522" i="11"/>
  <c r="G522" i="11" s="1"/>
  <c r="E523" i="11"/>
  <c r="G523" i="11" s="1"/>
  <c r="E524" i="11"/>
  <c r="G524" i="11" s="1"/>
  <c r="E525" i="11"/>
  <c r="G525" i="11" s="1"/>
  <c r="E526" i="11"/>
  <c r="G526" i="11" s="1"/>
  <c r="E527" i="11"/>
  <c r="E528" i="11"/>
  <c r="G528" i="11" s="1"/>
  <c r="E529" i="11"/>
  <c r="G529" i="11" s="1"/>
  <c r="E530" i="11"/>
  <c r="G530" i="11" s="1"/>
  <c r="E531" i="11"/>
  <c r="G531" i="11" s="1"/>
  <c r="E532" i="11"/>
  <c r="G532" i="11" s="1"/>
  <c r="E533" i="11"/>
  <c r="G533" i="11" s="1"/>
  <c r="E534" i="11"/>
  <c r="G534" i="11" s="1"/>
  <c r="E535" i="11"/>
  <c r="E536" i="11"/>
  <c r="G536" i="11" s="1"/>
  <c r="E537" i="11"/>
  <c r="G537" i="11" s="1"/>
  <c r="E538" i="11"/>
  <c r="G538" i="11" s="1"/>
  <c r="E539" i="11"/>
  <c r="G539" i="11" s="1"/>
  <c r="E540" i="11"/>
  <c r="G540" i="11" s="1"/>
  <c r="E541" i="11"/>
  <c r="G541" i="11" s="1"/>
  <c r="E542" i="11"/>
  <c r="G542" i="11" s="1"/>
  <c r="E543" i="11"/>
  <c r="E544" i="11"/>
  <c r="G544" i="11" s="1"/>
  <c r="E545" i="11"/>
  <c r="G545" i="11" s="1"/>
  <c r="E546" i="11"/>
  <c r="G546" i="11" s="1"/>
  <c r="E547" i="11"/>
  <c r="G547" i="11" s="1"/>
  <c r="E548" i="11"/>
  <c r="G548" i="11" s="1"/>
  <c r="E549" i="11"/>
  <c r="G549" i="11" s="1"/>
  <c r="E550" i="11"/>
  <c r="G550" i="11" s="1"/>
  <c r="E551" i="11"/>
  <c r="E552" i="11"/>
  <c r="G552" i="11" s="1"/>
  <c r="E553" i="11"/>
  <c r="G553" i="11" s="1"/>
  <c r="E554" i="11"/>
  <c r="G554" i="11" s="1"/>
  <c r="E555" i="11"/>
  <c r="G555" i="11" s="1"/>
  <c r="E556" i="11"/>
  <c r="G556" i="11" s="1"/>
  <c r="E557" i="11"/>
  <c r="G557" i="11" s="1"/>
  <c r="E558" i="11"/>
  <c r="G558" i="11" s="1"/>
  <c r="E559" i="11"/>
  <c r="E560" i="11"/>
  <c r="G560" i="11" s="1"/>
  <c r="E561" i="11"/>
  <c r="G561" i="11" s="1"/>
  <c r="E562" i="11"/>
  <c r="G562" i="11" s="1"/>
  <c r="E563" i="11"/>
  <c r="G563" i="11" s="1"/>
  <c r="E564" i="11"/>
  <c r="G564" i="11" s="1"/>
  <c r="E565" i="11"/>
  <c r="G565" i="11" s="1"/>
  <c r="E566" i="11"/>
  <c r="G566" i="11" s="1"/>
  <c r="E567" i="11"/>
  <c r="E568" i="11"/>
  <c r="G568" i="11" s="1"/>
  <c r="E569" i="11"/>
  <c r="G569" i="11" s="1"/>
  <c r="E570" i="11"/>
  <c r="G570" i="11" s="1"/>
  <c r="E571" i="11"/>
  <c r="G571" i="11" s="1"/>
  <c r="E572" i="11"/>
  <c r="G572" i="11" s="1"/>
  <c r="E573" i="11"/>
  <c r="G573" i="11" s="1"/>
  <c r="E574" i="11"/>
  <c r="G574" i="11" s="1"/>
  <c r="E575" i="11"/>
  <c r="E576" i="11"/>
  <c r="G576" i="11" s="1"/>
  <c r="E577" i="11"/>
  <c r="G577" i="11" s="1"/>
  <c r="E578" i="11"/>
  <c r="G578" i="11" s="1"/>
  <c r="E579" i="11"/>
  <c r="G579" i="11" s="1"/>
  <c r="E580" i="11"/>
  <c r="G580" i="11" s="1"/>
  <c r="E581" i="11"/>
  <c r="G581" i="11" s="1"/>
  <c r="E582" i="11"/>
  <c r="G582" i="11" s="1"/>
  <c r="E583" i="11"/>
  <c r="E584" i="11"/>
  <c r="G584" i="11" s="1"/>
  <c r="E585" i="11"/>
  <c r="G585" i="11" s="1"/>
  <c r="E586" i="11"/>
  <c r="G586" i="11" s="1"/>
  <c r="E587" i="11"/>
  <c r="G587" i="11" s="1"/>
  <c r="E588" i="11"/>
  <c r="G588" i="11" s="1"/>
  <c r="E589" i="11"/>
  <c r="G589" i="11" s="1"/>
  <c r="E590" i="11"/>
  <c r="G590" i="11" s="1"/>
  <c r="E591" i="11"/>
  <c r="E592" i="11"/>
  <c r="G592" i="11" s="1"/>
  <c r="E593" i="11"/>
  <c r="G593" i="11" s="1"/>
  <c r="E594" i="11"/>
  <c r="G594" i="11" s="1"/>
  <c r="E595" i="11"/>
  <c r="G595" i="11" s="1"/>
  <c r="E596" i="11"/>
  <c r="G596" i="11" s="1"/>
  <c r="E597" i="11"/>
  <c r="G597" i="11" s="1"/>
  <c r="E598" i="11"/>
  <c r="G598" i="11" s="1"/>
  <c r="E599" i="11"/>
  <c r="E600" i="11"/>
  <c r="G600" i="11" s="1"/>
  <c r="E601" i="11"/>
  <c r="G601" i="11" s="1"/>
  <c r="E602" i="11"/>
  <c r="G602" i="11" s="1"/>
  <c r="E603" i="11"/>
  <c r="G603" i="11" s="1"/>
  <c r="E604" i="11"/>
  <c r="G604" i="11" s="1"/>
  <c r="E605" i="11"/>
  <c r="G605" i="11" s="1"/>
  <c r="E606" i="11"/>
  <c r="G606" i="11" s="1"/>
  <c r="E607" i="11"/>
  <c r="E608" i="11"/>
  <c r="G608" i="11" s="1"/>
  <c r="E609" i="11"/>
  <c r="G609" i="11" s="1"/>
  <c r="E610" i="11"/>
  <c r="G610" i="11" s="1"/>
  <c r="E611" i="11"/>
  <c r="G611" i="11" s="1"/>
  <c r="E612" i="11"/>
  <c r="G612" i="11" s="1"/>
  <c r="E613" i="11"/>
  <c r="G613" i="11" s="1"/>
  <c r="E614" i="11"/>
  <c r="G614" i="11" s="1"/>
  <c r="E615" i="11"/>
  <c r="E616" i="11"/>
  <c r="G616" i="11" s="1"/>
  <c r="E617" i="11"/>
  <c r="G617" i="11" s="1"/>
  <c r="E618" i="11"/>
  <c r="G618" i="11" s="1"/>
  <c r="E619" i="11"/>
  <c r="G619" i="11" s="1"/>
  <c r="E620" i="11"/>
  <c r="G620" i="11" s="1"/>
  <c r="E621" i="11"/>
  <c r="G621" i="11" s="1"/>
  <c r="E622" i="11"/>
  <c r="G622" i="11" s="1"/>
  <c r="E623" i="11"/>
  <c r="E624" i="11"/>
  <c r="G624" i="11" s="1"/>
  <c r="E625" i="11"/>
  <c r="G625" i="11" s="1"/>
  <c r="E626" i="11"/>
  <c r="G626" i="11" s="1"/>
  <c r="E627" i="11"/>
  <c r="G627" i="11" s="1"/>
  <c r="E628" i="11"/>
  <c r="G628" i="11" s="1"/>
  <c r="E629" i="11"/>
  <c r="G629" i="11" s="1"/>
  <c r="E630" i="11"/>
  <c r="G630" i="11" s="1"/>
  <c r="E631" i="11"/>
  <c r="E632" i="11"/>
  <c r="G632" i="11" s="1"/>
  <c r="E633" i="11"/>
  <c r="G633" i="11" s="1"/>
  <c r="E634" i="11"/>
  <c r="G634" i="11" s="1"/>
  <c r="E635" i="11"/>
  <c r="G635" i="11" s="1"/>
  <c r="E636" i="11"/>
  <c r="G636" i="11" s="1"/>
  <c r="E637" i="11"/>
  <c r="G637" i="11" s="1"/>
  <c r="E638" i="11"/>
  <c r="G638" i="11" s="1"/>
  <c r="E639" i="11"/>
  <c r="E640" i="11"/>
  <c r="G640" i="11" s="1"/>
  <c r="E641" i="11"/>
  <c r="G641" i="11" s="1"/>
  <c r="E642" i="11"/>
  <c r="G642" i="11" s="1"/>
  <c r="E643" i="11"/>
  <c r="G643" i="11" s="1"/>
  <c r="E644" i="11"/>
  <c r="G644" i="11" s="1"/>
  <c r="E645" i="11"/>
  <c r="G645" i="11" s="1"/>
  <c r="E646" i="11"/>
  <c r="G646" i="11" s="1"/>
  <c r="E647" i="11"/>
  <c r="E648" i="11"/>
  <c r="G648" i="11" s="1"/>
  <c r="E649" i="11"/>
  <c r="G649" i="11" s="1"/>
  <c r="E650" i="11"/>
  <c r="G650" i="11" s="1"/>
  <c r="E651" i="11"/>
  <c r="G651" i="11" s="1"/>
  <c r="E652" i="11"/>
  <c r="G652" i="11" s="1"/>
  <c r="E653" i="11"/>
  <c r="G653" i="11" s="1"/>
  <c r="E654" i="11"/>
  <c r="G654" i="11" s="1"/>
  <c r="E655" i="11"/>
  <c r="E656" i="11"/>
  <c r="G656" i="11" s="1"/>
  <c r="E657" i="11"/>
  <c r="G657" i="11" s="1"/>
  <c r="E658" i="11"/>
  <c r="G658" i="11" s="1"/>
  <c r="E659" i="11"/>
  <c r="G659" i="11" s="1"/>
  <c r="E660" i="11"/>
  <c r="G660" i="11" s="1"/>
  <c r="E661" i="11"/>
  <c r="G661" i="11" s="1"/>
  <c r="E662" i="11"/>
  <c r="G662" i="11" s="1"/>
  <c r="E663" i="11"/>
  <c r="E664" i="11"/>
  <c r="G664" i="11" s="1"/>
  <c r="E665" i="11"/>
  <c r="G665" i="11" s="1"/>
  <c r="E666" i="11"/>
  <c r="G666" i="11" s="1"/>
  <c r="E667" i="11"/>
  <c r="G667" i="11" s="1"/>
  <c r="E668" i="11"/>
  <c r="G668" i="11" s="1"/>
  <c r="E669" i="11"/>
  <c r="G669" i="11" s="1"/>
  <c r="E670" i="11"/>
  <c r="G670" i="11" s="1"/>
  <c r="E671" i="11"/>
  <c r="E672" i="11"/>
  <c r="G672" i="11" s="1"/>
  <c r="E673" i="11"/>
  <c r="G673" i="11" s="1"/>
  <c r="E674" i="11"/>
  <c r="G674" i="11" s="1"/>
  <c r="E675" i="11"/>
  <c r="G675" i="11" s="1"/>
  <c r="E676" i="11"/>
  <c r="G676" i="11" s="1"/>
  <c r="E677" i="11"/>
  <c r="G677" i="11" s="1"/>
  <c r="E678" i="11"/>
  <c r="G678" i="11" s="1"/>
  <c r="E679" i="11"/>
  <c r="E680" i="11"/>
  <c r="G680" i="11" s="1"/>
  <c r="E681" i="11"/>
  <c r="G681" i="11" s="1"/>
  <c r="E682" i="11"/>
  <c r="G682" i="11" s="1"/>
  <c r="E683" i="11"/>
  <c r="G683" i="11" s="1"/>
  <c r="E684" i="11"/>
  <c r="G684" i="11" s="1"/>
  <c r="E685" i="11"/>
  <c r="G685" i="11" s="1"/>
  <c r="E686" i="11"/>
  <c r="G686" i="11" s="1"/>
  <c r="E687" i="11"/>
  <c r="E688" i="11"/>
  <c r="G688" i="11" s="1"/>
  <c r="E689" i="11"/>
  <c r="G689" i="11" s="1"/>
  <c r="E690" i="11"/>
  <c r="G690" i="11" s="1"/>
  <c r="E691" i="11"/>
  <c r="G691" i="11" s="1"/>
  <c r="E692" i="11"/>
  <c r="G692" i="11" s="1"/>
  <c r="E693" i="11"/>
  <c r="G693" i="11" s="1"/>
  <c r="E694" i="11"/>
  <c r="G694" i="11" s="1"/>
  <c r="E695" i="11"/>
  <c r="E696" i="11"/>
  <c r="G696" i="11" s="1"/>
  <c r="E697" i="11"/>
  <c r="G697" i="11" s="1"/>
  <c r="E698" i="11"/>
  <c r="G698" i="11" s="1"/>
  <c r="E699" i="11"/>
  <c r="G699" i="11" s="1"/>
  <c r="E700" i="11"/>
  <c r="G700" i="11" s="1"/>
  <c r="E701" i="11"/>
  <c r="G701" i="11" s="1"/>
  <c r="E702" i="11"/>
  <c r="G702" i="11" s="1"/>
  <c r="E703" i="11"/>
  <c r="E704" i="11"/>
  <c r="G704" i="11" s="1"/>
  <c r="E705" i="11"/>
  <c r="G705" i="11" s="1"/>
  <c r="E706" i="11"/>
  <c r="G706" i="11" s="1"/>
  <c r="E707" i="11"/>
  <c r="G707" i="11" s="1"/>
  <c r="E708" i="11"/>
  <c r="G708" i="11" s="1"/>
  <c r="E709" i="11"/>
  <c r="G709" i="11" s="1"/>
  <c r="E710" i="11"/>
  <c r="G710" i="11" s="1"/>
  <c r="E711" i="11"/>
  <c r="E712" i="11"/>
  <c r="G712" i="11" s="1"/>
  <c r="E713" i="11"/>
  <c r="G713" i="11" s="1"/>
  <c r="E714" i="11"/>
  <c r="G714" i="11" s="1"/>
  <c r="E715" i="11"/>
  <c r="G715" i="11" s="1"/>
  <c r="E716" i="11"/>
  <c r="G716" i="11" s="1"/>
  <c r="E717" i="11"/>
  <c r="G717" i="11" s="1"/>
  <c r="E718" i="11"/>
  <c r="G718" i="11" s="1"/>
  <c r="E719" i="11"/>
  <c r="E720" i="11"/>
  <c r="G720" i="11" s="1"/>
  <c r="E721" i="11"/>
  <c r="G721" i="11" s="1"/>
  <c r="E722" i="11"/>
  <c r="G722" i="11" s="1"/>
  <c r="E723" i="11"/>
  <c r="G723" i="11" s="1"/>
  <c r="E724" i="11"/>
  <c r="G724" i="11" s="1"/>
  <c r="E725" i="11"/>
  <c r="G725" i="11" s="1"/>
  <c r="E726" i="11"/>
  <c r="G726" i="11" s="1"/>
  <c r="E727" i="11"/>
  <c r="E728" i="11"/>
  <c r="G728" i="11" s="1"/>
  <c r="E729" i="11"/>
  <c r="G729" i="11" s="1"/>
  <c r="E730" i="11"/>
  <c r="G730" i="11" s="1"/>
  <c r="E731" i="11"/>
  <c r="G731" i="11" s="1"/>
  <c r="E732" i="11"/>
  <c r="G732" i="11" s="1"/>
  <c r="E733" i="11"/>
  <c r="G733" i="11" s="1"/>
  <c r="E734" i="11"/>
  <c r="G734" i="11" s="1"/>
  <c r="E735" i="11"/>
  <c r="E736" i="11"/>
  <c r="G736" i="11" s="1"/>
  <c r="E737" i="11"/>
  <c r="G737" i="11" s="1"/>
  <c r="E738" i="11"/>
  <c r="G738" i="11" s="1"/>
  <c r="E739" i="11"/>
  <c r="G739" i="11" s="1"/>
  <c r="E740" i="11"/>
  <c r="G740" i="11" s="1"/>
  <c r="E741" i="11"/>
  <c r="G741" i="11" s="1"/>
  <c r="E742" i="11"/>
  <c r="G742" i="11" s="1"/>
  <c r="E743" i="11"/>
  <c r="E744" i="11"/>
  <c r="G744" i="11" s="1"/>
  <c r="E745" i="11"/>
  <c r="G745" i="11" s="1"/>
  <c r="E746" i="11"/>
  <c r="G746" i="11" s="1"/>
  <c r="E747" i="11"/>
  <c r="G747" i="11" s="1"/>
  <c r="E748" i="11"/>
  <c r="G748" i="11" s="1"/>
  <c r="E749" i="11"/>
  <c r="G749" i="11" s="1"/>
  <c r="E750" i="11"/>
  <c r="G750" i="11" s="1"/>
  <c r="E751" i="11"/>
  <c r="E752" i="11"/>
  <c r="G752" i="11" s="1"/>
  <c r="E753" i="11"/>
  <c r="G753" i="11" s="1"/>
  <c r="E754" i="11"/>
  <c r="G754" i="11" s="1"/>
  <c r="E755" i="11"/>
  <c r="G755" i="11" s="1"/>
  <c r="E756" i="11"/>
  <c r="G756" i="11" s="1"/>
  <c r="E757" i="11"/>
  <c r="G757" i="11" s="1"/>
  <c r="E758" i="11"/>
  <c r="G758" i="11" s="1"/>
  <c r="E759" i="11"/>
  <c r="E760" i="11"/>
  <c r="G760" i="11" s="1"/>
  <c r="E761" i="11"/>
  <c r="G761" i="11" s="1"/>
  <c r="E762" i="11"/>
  <c r="G762" i="11" s="1"/>
  <c r="E763" i="11"/>
  <c r="G763" i="11" s="1"/>
  <c r="E764" i="11"/>
  <c r="G764" i="11" s="1"/>
  <c r="E765" i="11"/>
  <c r="G765" i="11" s="1"/>
  <c r="E766" i="11"/>
  <c r="G766" i="11" s="1"/>
  <c r="E767" i="11"/>
  <c r="E768" i="11"/>
  <c r="G768" i="11" s="1"/>
  <c r="E769" i="11"/>
  <c r="G769" i="11" s="1"/>
  <c r="E770" i="11"/>
  <c r="G770" i="11" s="1"/>
  <c r="E771" i="11"/>
  <c r="G771" i="11" s="1"/>
  <c r="E772" i="11"/>
  <c r="G772" i="11" s="1"/>
  <c r="E773" i="11"/>
  <c r="G773" i="11" s="1"/>
  <c r="E774" i="11"/>
  <c r="G774" i="11" s="1"/>
  <c r="E775" i="11"/>
  <c r="E776" i="11"/>
  <c r="G776" i="11" s="1"/>
  <c r="E777" i="11"/>
  <c r="G777" i="11" s="1"/>
  <c r="E778" i="11"/>
  <c r="G778" i="11" s="1"/>
  <c r="E779" i="11"/>
  <c r="G779" i="11" s="1"/>
  <c r="E780" i="11"/>
  <c r="G780" i="11" s="1"/>
  <c r="E781" i="11"/>
  <c r="G781" i="11" s="1"/>
  <c r="E782" i="11"/>
  <c r="G782" i="11" s="1"/>
  <c r="E783" i="11"/>
  <c r="E784" i="11"/>
  <c r="G784" i="11" s="1"/>
  <c r="E785" i="11"/>
  <c r="G785" i="11" s="1"/>
  <c r="E786" i="11"/>
  <c r="G786" i="11" s="1"/>
  <c r="E787" i="11"/>
  <c r="G787" i="11" s="1"/>
  <c r="E788" i="11"/>
  <c r="G788" i="11" s="1"/>
  <c r="E789" i="11"/>
  <c r="G789" i="11" s="1"/>
  <c r="E790" i="11"/>
  <c r="G790" i="11" s="1"/>
  <c r="E791" i="11"/>
  <c r="E792" i="11"/>
  <c r="G792" i="11" s="1"/>
  <c r="E793" i="11"/>
  <c r="G793" i="11" s="1"/>
  <c r="E794" i="11"/>
  <c r="G794" i="11" s="1"/>
  <c r="E795" i="11"/>
  <c r="G795" i="11" s="1"/>
  <c r="E796" i="11"/>
  <c r="G796" i="11" s="1"/>
  <c r="E797" i="11"/>
  <c r="G797" i="11" s="1"/>
  <c r="E798" i="11"/>
  <c r="G798" i="11" s="1"/>
  <c r="E799" i="11"/>
  <c r="E800" i="11"/>
  <c r="G800" i="11" s="1"/>
  <c r="E801" i="11"/>
  <c r="G801" i="11" s="1"/>
  <c r="E802" i="11"/>
  <c r="G802" i="11" s="1"/>
  <c r="E803" i="11"/>
  <c r="G803" i="11" s="1"/>
  <c r="E804" i="11"/>
  <c r="G804" i="11" s="1"/>
  <c r="E805" i="11"/>
  <c r="G805" i="11" s="1"/>
  <c r="E806" i="11"/>
  <c r="G806" i="11" s="1"/>
  <c r="E807" i="11"/>
  <c r="E808" i="11"/>
  <c r="G808" i="11" s="1"/>
  <c r="E809" i="11"/>
  <c r="G809" i="11" s="1"/>
  <c r="E810" i="11"/>
  <c r="G810" i="11" s="1"/>
  <c r="E811" i="11"/>
  <c r="G811" i="11" s="1"/>
  <c r="E812" i="11"/>
  <c r="G812" i="11" s="1"/>
  <c r="E813" i="11"/>
  <c r="G813" i="11" s="1"/>
  <c r="E814" i="11"/>
  <c r="G814" i="11" s="1"/>
  <c r="E815" i="11"/>
  <c r="E816" i="11"/>
  <c r="G816" i="11" s="1"/>
  <c r="E817" i="11"/>
  <c r="G817" i="11" s="1"/>
  <c r="E818" i="11"/>
  <c r="G818" i="11" s="1"/>
  <c r="E819" i="11"/>
  <c r="G819" i="11" s="1"/>
  <c r="E820" i="11"/>
  <c r="G820" i="11" s="1"/>
  <c r="E821" i="11"/>
  <c r="G821" i="11" s="1"/>
  <c r="E822" i="11"/>
  <c r="G822" i="11" s="1"/>
  <c r="E823" i="11"/>
  <c r="E824" i="11"/>
  <c r="G824" i="11" s="1"/>
  <c r="E825" i="11"/>
  <c r="G825" i="11" s="1"/>
  <c r="E826" i="11"/>
  <c r="G826" i="11" s="1"/>
  <c r="E827" i="11"/>
  <c r="G827" i="11" s="1"/>
  <c r="E828" i="11"/>
  <c r="G828" i="11" s="1"/>
  <c r="E829" i="11"/>
  <c r="G829" i="11" s="1"/>
  <c r="E830" i="11"/>
  <c r="G830" i="11" s="1"/>
  <c r="E831" i="11"/>
  <c r="E832" i="11"/>
  <c r="G832" i="11" s="1"/>
  <c r="E833" i="11"/>
  <c r="G833" i="11" s="1"/>
  <c r="E834" i="11"/>
  <c r="G834" i="11" s="1"/>
  <c r="E835" i="11"/>
  <c r="G835" i="11" s="1"/>
  <c r="E836" i="11"/>
  <c r="G836" i="11" s="1"/>
  <c r="E837" i="11"/>
  <c r="G837" i="11" s="1"/>
  <c r="E838" i="11"/>
  <c r="G838" i="11" s="1"/>
  <c r="E839" i="11"/>
  <c r="E840" i="11"/>
  <c r="G840" i="11" s="1"/>
  <c r="E841" i="11"/>
  <c r="G841" i="11" s="1"/>
  <c r="E842" i="11"/>
  <c r="G842" i="11" s="1"/>
  <c r="E843" i="11"/>
  <c r="G843" i="11" s="1"/>
  <c r="E844" i="11"/>
  <c r="G844" i="11" s="1"/>
  <c r="E845" i="11"/>
  <c r="G845" i="11" s="1"/>
  <c r="E846" i="11"/>
  <c r="G846" i="11" s="1"/>
  <c r="E847" i="11"/>
  <c r="E848" i="11"/>
  <c r="G848" i="11" s="1"/>
  <c r="E849" i="11"/>
  <c r="G849" i="11" s="1"/>
  <c r="E850" i="11"/>
  <c r="G850" i="11" s="1"/>
  <c r="E851" i="11"/>
  <c r="G851" i="11" s="1"/>
  <c r="E852" i="11"/>
  <c r="G852" i="11" s="1"/>
  <c r="E853" i="11"/>
  <c r="G853" i="11" s="1"/>
  <c r="E854" i="11"/>
  <c r="G854" i="11" s="1"/>
  <c r="E855" i="11"/>
  <c r="E856" i="11"/>
  <c r="G856" i="11" s="1"/>
  <c r="E857" i="11"/>
  <c r="G857" i="11" s="1"/>
  <c r="E858" i="11"/>
  <c r="G858" i="11" s="1"/>
  <c r="E859" i="11"/>
  <c r="G859" i="11" s="1"/>
  <c r="E860" i="11"/>
  <c r="G860" i="11" s="1"/>
  <c r="E861" i="11"/>
  <c r="G861" i="11" s="1"/>
  <c r="E862" i="11"/>
  <c r="G862" i="11" s="1"/>
  <c r="E863" i="11"/>
  <c r="E864" i="11"/>
  <c r="G864" i="11" s="1"/>
  <c r="E865" i="11"/>
  <c r="G865" i="11" s="1"/>
  <c r="E866" i="11"/>
  <c r="G866" i="11" s="1"/>
  <c r="E867" i="11"/>
  <c r="G867" i="11" s="1"/>
  <c r="E868" i="11"/>
  <c r="G868" i="11" s="1"/>
  <c r="E869" i="11"/>
  <c r="G869" i="11" s="1"/>
  <c r="E870" i="11"/>
  <c r="G870" i="11" s="1"/>
  <c r="E871" i="11"/>
  <c r="E872" i="11"/>
  <c r="G872" i="11" s="1"/>
  <c r="E873" i="11"/>
  <c r="G873" i="11" s="1"/>
  <c r="E874" i="11"/>
  <c r="G874" i="11" s="1"/>
  <c r="E875" i="11"/>
  <c r="G875" i="11" s="1"/>
  <c r="E876" i="11"/>
  <c r="G876" i="11" s="1"/>
  <c r="E877" i="11"/>
  <c r="G877" i="11" s="1"/>
  <c r="E878" i="11"/>
  <c r="G878" i="11" s="1"/>
  <c r="E879" i="11"/>
  <c r="E880" i="11"/>
  <c r="G880" i="11" s="1"/>
  <c r="E881" i="11"/>
  <c r="G881" i="11" s="1"/>
  <c r="E882" i="11"/>
  <c r="G882" i="11" s="1"/>
  <c r="E883" i="11"/>
  <c r="G883" i="11" s="1"/>
  <c r="E884" i="11"/>
  <c r="G884" i="11" s="1"/>
  <c r="E885" i="11"/>
  <c r="G885" i="11" s="1"/>
  <c r="E886" i="11"/>
  <c r="G886" i="11" s="1"/>
  <c r="E887" i="11"/>
  <c r="E888" i="11"/>
  <c r="G888" i="11" s="1"/>
  <c r="E889" i="11"/>
  <c r="G889" i="11" s="1"/>
  <c r="E890" i="11"/>
  <c r="G890" i="11" s="1"/>
  <c r="E891" i="11"/>
  <c r="G891" i="11" s="1"/>
  <c r="E892" i="11"/>
  <c r="G892" i="11" s="1"/>
  <c r="E893" i="11"/>
  <c r="G893" i="11" s="1"/>
  <c r="E894" i="11"/>
  <c r="G894" i="11" s="1"/>
  <c r="E895" i="11"/>
  <c r="E896" i="11"/>
  <c r="G896" i="11" s="1"/>
  <c r="E897" i="11"/>
  <c r="G897" i="11" s="1"/>
  <c r="E898" i="11"/>
  <c r="G898" i="11" s="1"/>
  <c r="E899" i="11"/>
  <c r="G899" i="11" s="1"/>
  <c r="E900" i="11"/>
  <c r="G900" i="11" s="1"/>
  <c r="E901" i="11"/>
  <c r="G901" i="11" s="1"/>
  <c r="E902" i="11"/>
  <c r="G902" i="11" s="1"/>
  <c r="E903" i="11"/>
  <c r="E904" i="11"/>
  <c r="G904" i="11" s="1"/>
  <c r="E905" i="11"/>
  <c r="G905" i="11" s="1"/>
  <c r="E906" i="11"/>
  <c r="G906" i="11" s="1"/>
  <c r="E907" i="11"/>
  <c r="G907" i="11" s="1"/>
  <c r="E908" i="11"/>
  <c r="G908" i="11" s="1"/>
  <c r="E909" i="11"/>
  <c r="G909" i="11" s="1"/>
  <c r="E910" i="11"/>
  <c r="G910" i="11" s="1"/>
  <c r="E911" i="11"/>
  <c r="E912" i="11"/>
  <c r="G912" i="11" s="1"/>
  <c r="E913" i="11"/>
  <c r="G913" i="11" s="1"/>
  <c r="E914" i="11"/>
  <c r="G914" i="11" s="1"/>
  <c r="E915" i="11"/>
  <c r="G915" i="11" s="1"/>
  <c r="E916" i="11"/>
  <c r="G916" i="11" s="1"/>
  <c r="E917" i="11"/>
  <c r="G917" i="11" s="1"/>
  <c r="E918" i="11"/>
  <c r="G918" i="11" s="1"/>
  <c r="E919" i="11"/>
  <c r="E920" i="11"/>
  <c r="G920" i="11" s="1"/>
  <c r="E921" i="11"/>
  <c r="G921" i="11" s="1"/>
  <c r="E922" i="11"/>
  <c r="G922" i="11" s="1"/>
  <c r="E923" i="11"/>
  <c r="G923" i="11" s="1"/>
  <c r="E924" i="11"/>
  <c r="G924" i="11" s="1"/>
  <c r="E925" i="11"/>
  <c r="G925" i="11" s="1"/>
  <c r="E926" i="11"/>
  <c r="G926" i="11" s="1"/>
  <c r="E927" i="11"/>
  <c r="E928" i="11"/>
  <c r="G928" i="11" s="1"/>
  <c r="E929" i="11"/>
  <c r="G929" i="11" s="1"/>
  <c r="E930" i="11"/>
  <c r="G930" i="11" s="1"/>
  <c r="E931" i="11"/>
  <c r="G931" i="11" s="1"/>
  <c r="E932" i="11"/>
  <c r="G932" i="11" s="1"/>
  <c r="E933" i="11"/>
  <c r="G933" i="11" s="1"/>
  <c r="E934" i="11"/>
  <c r="G934" i="11" s="1"/>
  <c r="E935" i="11"/>
  <c r="E936" i="11"/>
  <c r="G936" i="11" s="1"/>
  <c r="E937" i="11"/>
  <c r="G937" i="11" s="1"/>
  <c r="E938" i="11"/>
  <c r="G938" i="11" s="1"/>
  <c r="E939" i="11"/>
  <c r="G939" i="11" s="1"/>
  <c r="E940" i="11"/>
  <c r="G940" i="11" s="1"/>
  <c r="E941" i="11"/>
  <c r="G941" i="11" s="1"/>
  <c r="E942" i="11"/>
  <c r="G942" i="11" s="1"/>
  <c r="E943" i="11"/>
  <c r="E944" i="11"/>
  <c r="G944" i="11" s="1"/>
  <c r="E945" i="11"/>
  <c r="G945" i="11" s="1"/>
  <c r="E946" i="11"/>
  <c r="G946" i="11" s="1"/>
  <c r="E947" i="11"/>
  <c r="G947" i="11" s="1"/>
  <c r="E948" i="11"/>
  <c r="G948" i="11" s="1"/>
  <c r="E949" i="11"/>
  <c r="G949" i="11" s="1"/>
  <c r="E950" i="11"/>
  <c r="G950" i="11" s="1"/>
  <c r="E951" i="11"/>
  <c r="E952" i="11"/>
  <c r="G952" i="11" s="1"/>
  <c r="E953" i="11"/>
  <c r="G953" i="11" s="1"/>
  <c r="E954" i="11"/>
  <c r="G954" i="11" s="1"/>
  <c r="E955" i="11"/>
  <c r="G955" i="11" s="1"/>
  <c r="E956" i="11"/>
  <c r="G956" i="11" s="1"/>
  <c r="E957" i="11"/>
  <c r="G957" i="11" s="1"/>
  <c r="E958" i="11"/>
  <c r="G958" i="11" s="1"/>
  <c r="E959" i="11"/>
  <c r="E960" i="11"/>
  <c r="G960" i="11" s="1"/>
  <c r="E961" i="11"/>
  <c r="G961" i="11" s="1"/>
  <c r="E962" i="11"/>
  <c r="G962" i="11" s="1"/>
  <c r="E963" i="11"/>
  <c r="G963" i="11" s="1"/>
  <c r="E964" i="11"/>
  <c r="G964" i="11" s="1"/>
  <c r="E965" i="11"/>
  <c r="G965" i="11" s="1"/>
  <c r="E966" i="11"/>
  <c r="G966" i="11" s="1"/>
  <c r="E967" i="11"/>
  <c r="E968" i="11"/>
  <c r="G968" i="11" s="1"/>
  <c r="E969" i="11"/>
  <c r="G969" i="11" s="1"/>
  <c r="E970" i="11"/>
  <c r="G970" i="11" s="1"/>
  <c r="E971" i="11"/>
  <c r="G971" i="11" s="1"/>
  <c r="E972" i="11"/>
  <c r="G972" i="11" s="1"/>
  <c r="E973" i="11"/>
  <c r="G973" i="11" s="1"/>
  <c r="E974" i="11"/>
  <c r="G974" i="11" s="1"/>
  <c r="E975" i="11"/>
  <c r="E976" i="11"/>
  <c r="G976" i="11" s="1"/>
  <c r="E977" i="11"/>
  <c r="G977" i="11" s="1"/>
  <c r="E978" i="11"/>
  <c r="G978" i="11" s="1"/>
  <c r="E979" i="11"/>
  <c r="G979" i="11" s="1"/>
  <c r="E980" i="11"/>
  <c r="G980" i="11" s="1"/>
  <c r="E981" i="11"/>
  <c r="G981" i="11" s="1"/>
  <c r="E982" i="11"/>
  <c r="G982" i="11" s="1"/>
  <c r="E983" i="11"/>
  <c r="E984" i="11"/>
  <c r="G984" i="11" s="1"/>
  <c r="E985" i="11"/>
  <c r="G985" i="11" s="1"/>
  <c r="E986" i="11"/>
  <c r="G986" i="11" s="1"/>
  <c r="E987" i="11"/>
  <c r="G987" i="11" s="1"/>
  <c r="E988" i="11"/>
  <c r="G988" i="11" s="1"/>
  <c r="E989" i="11"/>
  <c r="G989" i="11" s="1"/>
  <c r="E990" i="11"/>
  <c r="G990" i="11" s="1"/>
  <c r="E991" i="11"/>
  <c r="E992" i="11"/>
  <c r="G992" i="11" s="1"/>
  <c r="E993" i="11"/>
  <c r="G993" i="11" s="1"/>
  <c r="E994" i="11"/>
  <c r="G994" i="11" s="1"/>
  <c r="E995" i="11"/>
  <c r="G995" i="11" s="1"/>
  <c r="E996" i="11"/>
  <c r="G996" i="11" s="1"/>
  <c r="E997" i="11"/>
  <c r="G997" i="11" s="1"/>
  <c r="E998" i="11"/>
  <c r="G998" i="11" s="1"/>
  <c r="E999" i="11"/>
  <c r="E1000" i="11"/>
  <c r="G1000" i="11" s="1"/>
  <c r="E1001" i="11"/>
  <c r="G1001" i="11" s="1"/>
  <c r="E1002" i="11"/>
  <c r="G1002" i="11" s="1"/>
  <c r="E1003" i="11"/>
  <c r="G1003" i="11" s="1"/>
  <c r="E1004" i="11"/>
  <c r="G1004" i="11" s="1"/>
  <c r="E1005" i="11"/>
  <c r="G1005" i="11" s="1"/>
  <c r="E1006" i="11"/>
  <c r="G1006" i="11" s="1"/>
  <c r="E1007" i="11"/>
  <c r="E1008" i="11"/>
  <c r="G1008" i="11" s="1"/>
  <c r="E1009" i="11"/>
  <c r="G1009" i="11" s="1"/>
  <c r="E1010" i="11"/>
  <c r="G1010" i="11" s="1"/>
  <c r="E1011" i="11"/>
  <c r="G1011" i="11" s="1"/>
  <c r="E1012" i="11"/>
  <c r="G1012" i="11" s="1"/>
  <c r="E1013" i="11"/>
  <c r="G1013" i="11" s="1"/>
  <c r="E1014" i="11"/>
  <c r="G1014" i="11" s="1"/>
  <c r="E1015" i="11"/>
  <c r="E1016" i="11"/>
  <c r="G1016" i="11" s="1"/>
  <c r="E1017" i="11"/>
  <c r="G1017" i="11" s="1"/>
  <c r="E1018" i="11"/>
  <c r="G1018" i="11" s="1"/>
  <c r="E1019" i="11"/>
  <c r="G1019" i="11" s="1"/>
  <c r="E1020" i="11"/>
  <c r="G1020" i="11" s="1"/>
  <c r="E1021" i="11"/>
  <c r="G1021" i="11" s="1"/>
  <c r="E1022" i="11"/>
  <c r="G1022" i="11" s="1"/>
  <c r="E1023" i="11"/>
  <c r="E1024" i="11"/>
  <c r="G1024" i="11" s="1"/>
  <c r="E1025" i="11"/>
  <c r="G1025" i="11" s="1"/>
  <c r="E1026" i="11"/>
  <c r="G1026" i="11" s="1"/>
  <c r="E1027" i="11"/>
  <c r="G1027" i="11" s="1"/>
  <c r="E1028" i="11"/>
  <c r="G1028" i="11" s="1"/>
  <c r="E1029" i="11"/>
  <c r="G1029" i="11" s="1"/>
  <c r="E1030" i="11"/>
  <c r="G1030" i="11" s="1"/>
  <c r="E1031" i="11"/>
  <c r="E1032" i="11"/>
  <c r="G1032" i="11" s="1"/>
  <c r="E1033" i="11"/>
  <c r="G1033" i="11" s="1"/>
  <c r="E1034" i="11"/>
  <c r="G1034" i="11" s="1"/>
  <c r="E1035" i="11"/>
  <c r="G1035" i="11" s="1"/>
  <c r="E1036" i="11"/>
  <c r="G1036" i="11" s="1"/>
  <c r="E1037" i="11"/>
  <c r="G1037" i="11" s="1"/>
  <c r="E1038" i="11"/>
  <c r="G1038" i="11" s="1"/>
  <c r="E1039" i="11"/>
  <c r="E1040" i="11"/>
  <c r="G1040" i="11" s="1"/>
  <c r="E1041" i="11"/>
  <c r="G1041" i="11" s="1"/>
  <c r="E1042" i="11"/>
  <c r="G1042" i="11" s="1"/>
  <c r="E1043" i="11"/>
  <c r="G1043" i="11" s="1"/>
  <c r="E1044" i="11"/>
  <c r="G1044" i="11" s="1"/>
  <c r="E1045" i="11"/>
  <c r="G1045" i="11" s="1"/>
  <c r="E1046" i="11"/>
  <c r="G1046" i="11" s="1"/>
  <c r="E1047" i="11"/>
  <c r="E1048" i="11"/>
  <c r="G1048" i="11" s="1"/>
  <c r="E1049" i="11"/>
  <c r="G1049" i="11" s="1"/>
  <c r="E1050" i="11"/>
  <c r="G1050" i="11" s="1"/>
  <c r="E1051" i="11"/>
  <c r="G1051" i="11" s="1"/>
  <c r="E1052" i="11"/>
  <c r="G1052" i="11" s="1"/>
  <c r="E1053" i="11"/>
  <c r="G1053" i="11" s="1"/>
  <c r="E1054" i="11"/>
  <c r="G1054" i="11" s="1"/>
  <c r="E1055" i="11"/>
  <c r="E1056" i="11"/>
  <c r="G1056" i="11" s="1"/>
  <c r="E1057" i="11"/>
  <c r="G1057" i="11" s="1"/>
  <c r="E1058" i="11"/>
  <c r="G1058" i="11" s="1"/>
  <c r="E1059" i="11"/>
  <c r="G1059" i="11" s="1"/>
  <c r="E1060" i="11"/>
  <c r="G1060" i="11" s="1"/>
  <c r="E1061" i="11"/>
  <c r="G1061" i="11" s="1"/>
  <c r="E1062" i="11"/>
  <c r="G1062" i="11" s="1"/>
  <c r="E1063" i="11"/>
  <c r="E1064" i="11"/>
  <c r="G1064" i="11" s="1"/>
  <c r="E1065" i="11"/>
  <c r="G1065" i="11" s="1"/>
  <c r="E1066" i="11"/>
  <c r="G1066" i="11" s="1"/>
  <c r="E1067" i="11"/>
  <c r="G1067" i="11" s="1"/>
  <c r="E1068" i="11"/>
  <c r="G1068" i="11" s="1"/>
  <c r="E1069" i="11"/>
  <c r="G1069" i="11" s="1"/>
  <c r="E1070" i="11"/>
  <c r="G1070" i="11" s="1"/>
  <c r="E1071" i="11"/>
  <c r="E1072" i="11"/>
  <c r="G1072" i="11" s="1"/>
  <c r="E1073" i="11"/>
  <c r="G1073" i="11" s="1"/>
  <c r="E1074" i="11"/>
  <c r="G1074" i="11" s="1"/>
  <c r="E1075" i="11"/>
  <c r="G1075" i="11" s="1"/>
  <c r="E1076" i="11"/>
  <c r="G1076" i="11" s="1"/>
  <c r="E1077" i="11"/>
  <c r="G1077" i="11" s="1"/>
  <c r="E1078" i="11"/>
  <c r="G1078" i="11" s="1"/>
  <c r="E1079" i="11"/>
  <c r="E1080" i="11"/>
  <c r="G1080" i="11" s="1"/>
  <c r="E1081" i="11"/>
  <c r="G1081" i="11" s="1"/>
  <c r="E1082" i="11"/>
  <c r="G1082" i="11" s="1"/>
  <c r="E1083" i="11"/>
  <c r="G1083" i="11" s="1"/>
  <c r="E1084" i="11"/>
  <c r="G1084" i="11" s="1"/>
  <c r="E1085" i="11"/>
  <c r="G1085" i="11" s="1"/>
  <c r="E1086" i="11"/>
  <c r="G1086" i="11" s="1"/>
  <c r="E1087" i="11"/>
  <c r="E1088" i="11"/>
  <c r="G1088" i="11" s="1"/>
  <c r="E1089" i="11"/>
  <c r="G1089" i="11" s="1"/>
  <c r="E1090" i="11"/>
  <c r="G1090" i="11" s="1"/>
  <c r="E1091" i="11"/>
  <c r="G1091" i="11" s="1"/>
  <c r="E1092" i="11"/>
  <c r="G1092" i="11" s="1"/>
  <c r="E1093" i="11"/>
  <c r="G1093" i="11" s="1"/>
  <c r="E1094" i="11"/>
  <c r="G1094" i="11" s="1"/>
  <c r="E1095" i="11"/>
  <c r="E1096" i="11"/>
  <c r="G1096" i="11" s="1"/>
  <c r="E1097" i="11"/>
  <c r="G1097" i="11" s="1"/>
  <c r="E1098" i="11"/>
  <c r="G1098" i="11" s="1"/>
  <c r="E1099" i="11"/>
  <c r="G1099" i="11" s="1"/>
  <c r="E1100" i="11"/>
  <c r="G1100" i="11" s="1"/>
  <c r="E1101" i="11"/>
  <c r="G1101" i="11" s="1"/>
  <c r="E1102" i="11"/>
  <c r="G1102" i="11" s="1"/>
  <c r="E1103" i="11"/>
  <c r="E1104" i="11"/>
  <c r="G1104" i="11" s="1"/>
  <c r="E1105" i="11"/>
  <c r="G1105" i="11" s="1"/>
  <c r="E1106" i="11"/>
  <c r="G1106" i="11" s="1"/>
  <c r="E1107" i="11"/>
  <c r="G1107" i="11" s="1"/>
  <c r="E1108" i="11"/>
  <c r="G1108" i="11" s="1"/>
  <c r="E1109" i="11"/>
  <c r="G1109" i="11" s="1"/>
  <c r="E1110" i="11"/>
  <c r="G1110" i="11" s="1"/>
  <c r="E1111" i="11"/>
  <c r="E1112" i="11"/>
  <c r="G1112" i="11" s="1"/>
  <c r="E1113" i="11"/>
  <c r="G1113" i="11" s="1"/>
  <c r="E1114" i="11"/>
  <c r="G1114" i="11" s="1"/>
  <c r="E1115" i="11"/>
  <c r="G1115" i="11" s="1"/>
  <c r="E1116" i="11"/>
  <c r="G1116" i="11" s="1"/>
  <c r="E1117" i="11"/>
  <c r="G1117" i="11" s="1"/>
  <c r="E1118" i="11"/>
  <c r="G1118" i="11" s="1"/>
  <c r="E1119" i="11"/>
  <c r="E1120" i="11"/>
  <c r="G1120" i="11" s="1"/>
  <c r="E1121" i="11"/>
  <c r="G1121" i="11" s="1"/>
  <c r="E1122" i="11"/>
  <c r="G1122" i="11" s="1"/>
  <c r="E1123" i="11"/>
  <c r="G1123" i="11" s="1"/>
  <c r="E1124" i="11"/>
  <c r="G1124" i="11" s="1"/>
  <c r="E1125" i="11"/>
  <c r="G1125" i="11" s="1"/>
  <c r="E1126" i="11"/>
  <c r="G1126" i="11" s="1"/>
  <c r="E1127" i="11"/>
  <c r="E1128" i="11"/>
  <c r="G1128" i="11" s="1"/>
  <c r="E1129" i="11"/>
  <c r="G1129" i="11" s="1"/>
  <c r="E1130" i="11"/>
  <c r="G1130" i="11" s="1"/>
  <c r="E1131" i="11"/>
  <c r="G1131" i="11" s="1"/>
  <c r="E1132" i="11"/>
  <c r="G1132" i="11" s="1"/>
  <c r="E1133" i="11"/>
  <c r="G1133" i="11" s="1"/>
  <c r="E1134" i="11"/>
  <c r="G1134" i="11" s="1"/>
  <c r="E1135" i="11"/>
  <c r="E1136" i="11"/>
  <c r="G1136" i="11" s="1"/>
  <c r="E1137" i="11"/>
  <c r="G1137" i="11" s="1"/>
  <c r="E1138" i="11"/>
  <c r="G1138" i="11" s="1"/>
  <c r="E1139" i="11"/>
  <c r="G1139" i="11" s="1"/>
  <c r="E1140" i="11"/>
  <c r="G1140" i="11" s="1"/>
  <c r="E1141" i="11"/>
  <c r="G1141" i="11" s="1"/>
  <c r="E1142" i="11"/>
  <c r="G1142" i="11" s="1"/>
  <c r="E1143" i="11"/>
  <c r="E1144" i="11"/>
  <c r="G1144" i="11" s="1"/>
  <c r="E1145" i="11"/>
  <c r="G1145" i="11" s="1"/>
  <c r="E1146" i="11"/>
  <c r="G1146" i="11" s="1"/>
  <c r="E1147" i="11"/>
  <c r="G1147" i="11" s="1"/>
  <c r="E1148" i="11"/>
  <c r="G1148" i="11" s="1"/>
  <c r="E1149" i="11"/>
  <c r="G1149" i="11" s="1"/>
  <c r="E1150" i="11"/>
  <c r="G1150" i="11" s="1"/>
  <c r="E1151" i="11"/>
  <c r="E1152" i="11"/>
  <c r="G1152" i="11" s="1"/>
  <c r="E1153" i="11"/>
  <c r="G1153" i="11" s="1"/>
  <c r="E1154" i="11"/>
  <c r="G1154" i="11" s="1"/>
  <c r="E1155" i="11"/>
  <c r="G1155" i="11" s="1"/>
  <c r="E1156" i="11"/>
  <c r="G1156" i="11" s="1"/>
  <c r="E1157" i="11"/>
  <c r="G1157" i="11" s="1"/>
  <c r="E1158" i="11"/>
  <c r="G1158" i="11" s="1"/>
  <c r="E1159" i="11"/>
  <c r="E1160" i="11"/>
  <c r="G1160" i="11" s="1"/>
  <c r="E1161" i="11"/>
  <c r="G1161" i="11" s="1"/>
  <c r="E1162" i="11"/>
  <c r="G1162" i="11" s="1"/>
  <c r="E1163" i="11"/>
  <c r="G1163" i="11" s="1"/>
  <c r="E1164" i="11"/>
  <c r="G1164" i="11" s="1"/>
  <c r="E1165" i="11"/>
  <c r="G1165" i="11" s="1"/>
  <c r="E1166" i="11"/>
  <c r="G1166" i="11" s="1"/>
  <c r="E1167" i="11"/>
  <c r="E1168" i="11"/>
  <c r="G1168" i="11" s="1"/>
  <c r="E1169" i="11"/>
  <c r="G1169" i="11" s="1"/>
  <c r="E1170" i="11"/>
  <c r="G1170" i="11" s="1"/>
  <c r="E1171" i="11"/>
  <c r="G1171" i="11" s="1"/>
  <c r="E1172" i="11"/>
  <c r="G1172" i="11" s="1"/>
  <c r="E1173" i="11"/>
  <c r="G1173" i="11" s="1"/>
  <c r="E1174" i="11"/>
  <c r="G1174" i="11" s="1"/>
  <c r="E1175" i="11"/>
  <c r="E1176" i="11"/>
  <c r="G1176" i="11" s="1"/>
  <c r="E1177" i="11"/>
  <c r="G1177" i="11" s="1"/>
  <c r="E1178" i="11"/>
  <c r="G1178" i="11" s="1"/>
  <c r="E1179" i="11"/>
  <c r="G1179" i="11" s="1"/>
  <c r="E1180" i="11"/>
  <c r="G1180" i="11" s="1"/>
  <c r="E1181" i="11"/>
  <c r="G1181" i="11" s="1"/>
  <c r="E1182" i="11"/>
  <c r="G1182" i="11" s="1"/>
  <c r="E1183" i="11"/>
  <c r="E1184" i="11"/>
  <c r="G1184" i="11" s="1"/>
  <c r="E1185" i="11"/>
  <c r="G1185" i="11" s="1"/>
  <c r="E1186" i="11"/>
  <c r="G1186" i="11" s="1"/>
  <c r="E1187" i="11"/>
  <c r="G1187" i="11" s="1"/>
  <c r="E1188" i="11"/>
  <c r="G1188" i="11" s="1"/>
  <c r="E1189" i="11"/>
  <c r="G1189" i="11" s="1"/>
  <c r="E1190" i="11"/>
  <c r="G1190" i="11" s="1"/>
  <c r="E1191" i="11"/>
  <c r="E1192" i="11"/>
  <c r="G1192" i="11" s="1"/>
  <c r="E1193" i="11"/>
  <c r="G1193" i="11" s="1"/>
  <c r="E1194" i="11"/>
  <c r="G1194" i="11" s="1"/>
  <c r="E1195" i="11"/>
  <c r="G1195" i="11" s="1"/>
  <c r="E1196" i="11"/>
  <c r="G1196" i="11" s="1"/>
  <c r="E1197" i="11"/>
  <c r="G1197" i="11" s="1"/>
  <c r="E1198" i="11"/>
  <c r="G1198" i="11" s="1"/>
  <c r="E1199" i="11"/>
  <c r="E1200" i="11"/>
  <c r="G1200" i="11" s="1"/>
  <c r="E1201" i="11"/>
  <c r="G1201" i="11" s="1"/>
  <c r="E1202" i="11"/>
  <c r="G1202" i="11" s="1"/>
  <c r="E1203" i="11"/>
  <c r="G1203" i="11" s="1"/>
  <c r="E1204" i="11"/>
  <c r="G1204" i="11" s="1"/>
  <c r="E1205" i="11"/>
  <c r="G1205" i="11" s="1"/>
  <c r="E1206" i="11"/>
  <c r="G1206" i="11" s="1"/>
  <c r="E1207" i="11"/>
  <c r="E1208" i="11"/>
  <c r="G1208" i="11" s="1"/>
  <c r="E1209" i="11"/>
  <c r="G1209" i="11" s="1"/>
  <c r="E1210" i="11"/>
  <c r="G1210" i="11" s="1"/>
  <c r="E1211" i="11"/>
  <c r="G1211" i="11" s="1"/>
  <c r="E1212" i="11"/>
  <c r="G1212" i="11" s="1"/>
  <c r="E1213" i="11"/>
  <c r="G1213" i="11" s="1"/>
  <c r="E1214" i="11"/>
  <c r="G1214" i="11" s="1"/>
  <c r="E1215" i="11"/>
  <c r="E1216" i="11"/>
  <c r="G1216" i="11" s="1"/>
  <c r="E1217" i="11"/>
  <c r="G1217" i="11" s="1"/>
  <c r="E1218" i="11"/>
  <c r="G1218" i="11" s="1"/>
  <c r="E1219" i="11"/>
  <c r="G1219" i="11" s="1"/>
  <c r="E1220" i="11"/>
  <c r="G1220" i="11" s="1"/>
  <c r="E1221" i="11"/>
  <c r="G1221" i="11" s="1"/>
  <c r="E1222" i="11"/>
  <c r="G1222" i="11" s="1"/>
  <c r="E1223" i="11"/>
  <c r="E1224" i="11"/>
  <c r="G1224" i="11" s="1"/>
  <c r="E1225" i="11"/>
  <c r="G1225" i="11" s="1"/>
  <c r="E1226" i="11"/>
  <c r="G1226" i="11" s="1"/>
  <c r="E1227" i="11"/>
  <c r="G1227" i="11" s="1"/>
  <c r="E1228" i="11"/>
  <c r="G1228" i="11" s="1"/>
  <c r="E1229" i="11"/>
  <c r="G1229" i="11" s="1"/>
  <c r="E1230" i="11"/>
  <c r="G1230" i="11" s="1"/>
  <c r="E1231" i="11"/>
  <c r="E1232" i="11"/>
  <c r="G1232" i="11" s="1"/>
  <c r="E1233" i="11"/>
  <c r="G1233" i="11" s="1"/>
  <c r="E1234" i="11"/>
  <c r="G1234" i="11" s="1"/>
  <c r="E1235" i="11"/>
  <c r="G1235" i="11" s="1"/>
  <c r="E1236" i="11"/>
  <c r="G1236" i="11" s="1"/>
  <c r="E1237" i="11"/>
  <c r="G1237" i="11" s="1"/>
  <c r="E1238" i="11"/>
  <c r="G1238" i="11" s="1"/>
  <c r="E1239" i="11"/>
  <c r="E1240" i="11"/>
  <c r="G1240" i="11" s="1"/>
  <c r="E1241" i="11"/>
  <c r="G1241" i="11" s="1"/>
  <c r="E1242" i="11"/>
  <c r="G1242" i="11" s="1"/>
  <c r="E1243" i="11"/>
  <c r="G1243" i="11" s="1"/>
  <c r="E1244" i="11"/>
  <c r="G1244" i="11" s="1"/>
  <c r="E1245" i="11"/>
  <c r="G1245" i="11" s="1"/>
  <c r="E1246" i="11"/>
  <c r="G1246" i="11" s="1"/>
  <c r="E1247" i="11"/>
  <c r="E1248" i="11"/>
  <c r="G1248" i="11" s="1"/>
  <c r="E1249" i="11"/>
  <c r="G1249" i="11" s="1"/>
  <c r="E1250" i="11"/>
  <c r="G1250" i="11" s="1"/>
  <c r="E1251" i="11"/>
  <c r="G1251" i="11" s="1"/>
  <c r="E1252" i="11"/>
  <c r="G1252" i="11" s="1"/>
  <c r="E1253" i="11"/>
  <c r="G1253" i="11" s="1"/>
  <c r="E1254" i="11"/>
  <c r="G1254" i="11" s="1"/>
  <c r="E1255" i="11"/>
  <c r="E1256" i="11"/>
  <c r="G1256" i="11" s="1"/>
  <c r="E1257" i="11"/>
  <c r="G1257" i="11" s="1"/>
  <c r="E1258" i="11"/>
  <c r="G1258" i="11" s="1"/>
  <c r="E1259" i="11"/>
  <c r="G1259" i="11" s="1"/>
  <c r="E1260" i="11"/>
  <c r="G1260" i="11" s="1"/>
  <c r="E1261" i="11"/>
  <c r="G1261" i="11" s="1"/>
  <c r="E1262" i="11"/>
  <c r="G1262" i="11" s="1"/>
  <c r="E1263" i="11"/>
  <c r="E1264" i="11"/>
  <c r="G1264" i="11" s="1"/>
  <c r="E1265" i="11"/>
  <c r="G1265" i="11" s="1"/>
  <c r="E1266" i="11"/>
  <c r="G1266" i="11" s="1"/>
  <c r="E1267" i="11"/>
  <c r="G1267" i="11" s="1"/>
  <c r="E1268" i="11"/>
  <c r="G1268" i="11" s="1"/>
  <c r="E1269" i="11"/>
  <c r="G1269" i="11" s="1"/>
  <c r="E1270" i="11"/>
  <c r="G1270" i="11" s="1"/>
  <c r="E1271" i="11"/>
  <c r="E1272" i="11"/>
  <c r="G1272" i="11" s="1"/>
  <c r="E1273" i="11"/>
  <c r="G1273" i="11" s="1"/>
  <c r="E1274" i="11"/>
  <c r="G1274" i="11" s="1"/>
  <c r="E1275" i="11"/>
  <c r="G1275" i="11" s="1"/>
  <c r="E1276" i="11"/>
  <c r="G1276" i="11" s="1"/>
  <c r="E1277" i="11"/>
  <c r="G1277" i="11" s="1"/>
  <c r="E1278" i="11"/>
  <c r="G1278" i="11" s="1"/>
  <c r="E1279" i="11"/>
  <c r="E1280" i="11"/>
  <c r="G1280" i="11" s="1"/>
  <c r="E1281" i="11"/>
  <c r="G1281" i="11" s="1"/>
  <c r="E1282" i="11"/>
  <c r="G1282" i="11" s="1"/>
  <c r="E1283" i="11"/>
  <c r="G1283" i="11" s="1"/>
  <c r="E1284" i="11"/>
  <c r="G1284" i="11" s="1"/>
  <c r="E1285" i="11"/>
  <c r="G1285" i="11" s="1"/>
  <c r="E1286" i="11"/>
  <c r="G1286" i="11" s="1"/>
  <c r="E1287" i="11"/>
  <c r="E1288" i="11"/>
  <c r="G1288" i="11" s="1"/>
  <c r="E1289" i="11"/>
  <c r="G1289" i="11" s="1"/>
  <c r="E1290" i="11"/>
  <c r="G1290" i="11" s="1"/>
  <c r="E1291" i="11"/>
  <c r="G1291" i="11" s="1"/>
  <c r="E1292" i="11"/>
  <c r="G1292" i="11" s="1"/>
  <c r="E1293" i="11"/>
  <c r="G1293" i="11" s="1"/>
  <c r="E1294" i="11"/>
  <c r="G1294" i="11" s="1"/>
  <c r="E1295" i="11"/>
  <c r="E1296" i="11"/>
  <c r="G1296" i="11" s="1"/>
  <c r="E1297" i="11"/>
  <c r="G1297" i="11" s="1"/>
  <c r="E1298" i="11"/>
  <c r="G1298" i="11" s="1"/>
  <c r="E1299" i="11"/>
  <c r="G1299" i="11" s="1"/>
  <c r="E1300" i="11"/>
  <c r="G1300" i="11" s="1"/>
  <c r="E1301" i="11"/>
  <c r="G1301" i="11" s="1"/>
  <c r="E1302" i="11"/>
  <c r="G1302" i="11" s="1"/>
  <c r="E1303" i="11"/>
  <c r="E1304" i="11"/>
  <c r="G1304" i="11" s="1"/>
  <c r="E1305" i="11"/>
  <c r="G1305" i="11" s="1"/>
  <c r="E1306" i="11"/>
  <c r="G1306" i="11" s="1"/>
  <c r="E1307" i="11"/>
  <c r="G1307" i="11" s="1"/>
  <c r="E1308" i="11"/>
  <c r="G1308" i="11" s="1"/>
  <c r="E1309" i="11"/>
  <c r="G1309" i="11" s="1"/>
  <c r="E1310" i="11"/>
  <c r="G1310" i="11" s="1"/>
  <c r="E1311" i="11"/>
  <c r="E1312" i="11"/>
  <c r="G1312" i="11" s="1"/>
  <c r="E1313" i="11"/>
  <c r="G1313" i="11" s="1"/>
  <c r="E1314" i="11"/>
  <c r="G1314" i="11" s="1"/>
  <c r="E1315" i="11"/>
  <c r="G1315" i="11" s="1"/>
  <c r="E1316" i="11"/>
  <c r="G1316" i="11" s="1"/>
  <c r="E1317" i="11"/>
  <c r="G1317" i="11" s="1"/>
  <c r="E1318" i="11"/>
  <c r="G1318" i="11" s="1"/>
  <c r="E1319" i="11"/>
  <c r="E1320" i="11"/>
  <c r="G1320" i="11" s="1"/>
  <c r="E1321" i="11"/>
  <c r="G1321" i="11" s="1"/>
  <c r="E1322" i="11"/>
  <c r="G1322" i="11" s="1"/>
  <c r="E1323" i="11"/>
  <c r="G1323" i="11" s="1"/>
  <c r="E1324" i="11"/>
  <c r="G1324" i="11" s="1"/>
  <c r="E1325" i="11"/>
  <c r="G1325" i="11" s="1"/>
  <c r="E1326" i="11"/>
  <c r="G1326" i="11" s="1"/>
  <c r="E1327" i="11"/>
  <c r="E1328" i="11"/>
  <c r="G1328" i="11" s="1"/>
  <c r="E1329" i="11"/>
  <c r="G1329" i="11" s="1"/>
  <c r="E1330" i="11"/>
  <c r="G1330" i="11" s="1"/>
  <c r="E1331" i="11"/>
  <c r="G1331" i="11" s="1"/>
  <c r="E1332" i="11"/>
  <c r="G1332" i="11" s="1"/>
  <c r="E1333" i="11"/>
  <c r="G1333" i="11" s="1"/>
  <c r="E1334" i="11"/>
  <c r="G1334" i="11" s="1"/>
  <c r="E1335" i="11"/>
  <c r="E1336" i="11"/>
  <c r="G1336" i="11" s="1"/>
  <c r="E1337" i="11"/>
  <c r="G1337" i="11" s="1"/>
  <c r="E1338" i="11"/>
  <c r="G1338" i="11" s="1"/>
  <c r="E1339" i="11"/>
  <c r="G1339" i="11" s="1"/>
  <c r="E1340" i="11"/>
  <c r="G1340" i="11" s="1"/>
  <c r="E1341" i="11"/>
  <c r="G1341" i="11" s="1"/>
  <c r="E1342" i="11"/>
  <c r="G1342" i="11" s="1"/>
  <c r="E1343" i="11"/>
  <c r="E1344" i="11"/>
  <c r="G1344" i="11" s="1"/>
  <c r="E1345" i="11"/>
  <c r="G1345" i="11" s="1"/>
  <c r="E1346" i="11"/>
  <c r="G1346" i="11" s="1"/>
  <c r="E1347" i="11"/>
  <c r="G1347" i="11" s="1"/>
  <c r="E1348" i="11"/>
  <c r="G1348" i="11" s="1"/>
  <c r="E1349" i="11"/>
  <c r="G1349" i="11" s="1"/>
  <c r="E1350" i="11"/>
  <c r="G1350" i="11" s="1"/>
  <c r="E1351" i="11"/>
  <c r="E1352" i="11"/>
  <c r="G1352" i="11" s="1"/>
  <c r="E1353" i="11"/>
  <c r="G1353" i="11" s="1"/>
  <c r="E1354" i="11"/>
  <c r="G1354" i="11" s="1"/>
  <c r="E1355" i="11"/>
  <c r="G1355" i="11" s="1"/>
  <c r="E1356" i="11"/>
  <c r="G1356" i="11" s="1"/>
  <c r="E1357" i="11"/>
  <c r="G1357" i="11" s="1"/>
  <c r="E1358" i="11"/>
  <c r="G1358" i="11" s="1"/>
  <c r="E1359" i="11"/>
  <c r="E1360" i="11"/>
  <c r="G1360" i="11" s="1"/>
  <c r="E1361" i="11"/>
  <c r="G1361" i="11" s="1"/>
  <c r="E1362" i="11"/>
  <c r="G1362" i="11" s="1"/>
  <c r="E1363" i="11"/>
  <c r="G1363" i="11" s="1"/>
  <c r="E1364" i="11"/>
  <c r="G1364" i="11" s="1"/>
  <c r="E1365" i="11"/>
  <c r="G1365" i="11" s="1"/>
  <c r="E1366" i="11"/>
  <c r="G1366" i="11" s="1"/>
  <c r="E1367" i="11"/>
  <c r="E1368" i="11"/>
  <c r="G1368" i="11" s="1"/>
  <c r="E1369" i="11"/>
  <c r="G1369" i="11" s="1"/>
  <c r="E1370" i="11"/>
  <c r="G1370" i="11" s="1"/>
  <c r="E1371" i="11"/>
  <c r="G1371" i="11" s="1"/>
  <c r="E1372" i="11"/>
  <c r="G1372" i="11" s="1"/>
  <c r="E1373" i="11"/>
  <c r="G1373" i="11" s="1"/>
  <c r="E1374" i="11"/>
  <c r="G1374" i="11" s="1"/>
  <c r="E1375" i="11"/>
  <c r="E1376" i="11"/>
  <c r="G1376" i="11" s="1"/>
  <c r="E1377" i="11"/>
  <c r="G1377" i="11" s="1"/>
  <c r="E1378" i="11"/>
  <c r="G1378" i="11" s="1"/>
  <c r="E1379" i="11"/>
  <c r="G1379" i="11" s="1"/>
  <c r="E1380" i="11"/>
  <c r="G1380" i="11" s="1"/>
  <c r="E1381" i="11"/>
  <c r="G1381" i="11" s="1"/>
  <c r="E1382" i="11"/>
  <c r="G1382" i="11" s="1"/>
  <c r="E1383" i="11"/>
  <c r="E1384" i="11"/>
  <c r="G1384" i="11" s="1"/>
  <c r="E1385" i="11"/>
  <c r="G1385" i="11" s="1"/>
  <c r="E1386" i="11"/>
  <c r="G1386" i="11" s="1"/>
  <c r="E1387" i="11"/>
  <c r="G1387" i="11" s="1"/>
  <c r="E1388" i="11"/>
  <c r="G1388" i="11" s="1"/>
  <c r="E1389" i="11"/>
  <c r="G1389" i="11" s="1"/>
  <c r="E1390" i="11"/>
  <c r="G1390" i="11" s="1"/>
  <c r="E1391" i="11"/>
  <c r="E1392" i="11"/>
  <c r="G1392" i="11" s="1"/>
  <c r="E1393" i="11"/>
  <c r="G1393" i="11" s="1"/>
  <c r="E1394" i="11"/>
  <c r="G1394" i="11" s="1"/>
  <c r="E1395" i="11"/>
  <c r="G1395" i="11" s="1"/>
  <c r="E1396" i="11"/>
  <c r="G1396" i="11" s="1"/>
  <c r="E1397" i="11"/>
  <c r="G1397" i="11" s="1"/>
  <c r="E1398" i="11"/>
  <c r="G1398" i="11" s="1"/>
  <c r="E1399" i="11"/>
  <c r="E1400" i="11"/>
  <c r="G1400" i="11" s="1"/>
  <c r="E1401" i="11"/>
  <c r="G1401" i="11" s="1"/>
  <c r="E1402" i="11"/>
  <c r="G1402" i="11" s="1"/>
  <c r="E1403" i="11"/>
  <c r="G1403" i="11" s="1"/>
  <c r="E1404" i="11"/>
  <c r="G1404" i="11" s="1"/>
  <c r="E1405" i="11"/>
  <c r="G1405" i="11" s="1"/>
  <c r="E1406" i="11"/>
  <c r="G1406" i="11" s="1"/>
  <c r="E1407" i="11"/>
  <c r="E1408" i="11"/>
  <c r="G1408" i="11" s="1"/>
  <c r="E1409" i="11"/>
  <c r="G1409" i="11" s="1"/>
  <c r="E1410" i="11"/>
  <c r="G1410" i="11" s="1"/>
  <c r="E1411" i="11"/>
  <c r="G1411" i="11" s="1"/>
  <c r="E1412" i="11"/>
  <c r="G1412" i="11" s="1"/>
  <c r="E1413" i="11"/>
  <c r="G1413" i="11" s="1"/>
  <c r="E1414" i="11"/>
  <c r="G1414" i="11" s="1"/>
  <c r="E1415" i="11"/>
  <c r="E1416" i="11"/>
  <c r="G1416" i="11" s="1"/>
  <c r="E1417" i="11"/>
  <c r="G1417" i="11" s="1"/>
  <c r="E1418" i="11"/>
  <c r="G1418" i="11" s="1"/>
  <c r="E1419" i="11"/>
  <c r="G1419" i="11" s="1"/>
  <c r="E1420" i="11"/>
  <c r="G1420" i="11" s="1"/>
  <c r="E1421" i="11"/>
  <c r="G1421" i="11" s="1"/>
  <c r="E1422" i="11"/>
  <c r="G1422" i="11" s="1"/>
  <c r="E1423" i="11"/>
  <c r="E1424" i="11"/>
  <c r="G1424" i="11" s="1"/>
  <c r="E1425" i="11"/>
  <c r="G1425" i="11" s="1"/>
  <c r="E1426" i="11"/>
  <c r="G1426" i="11" s="1"/>
  <c r="E1427" i="11"/>
  <c r="G1427" i="11" s="1"/>
  <c r="E1428" i="11"/>
  <c r="G1428" i="11" s="1"/>
  <c r="E1429" i="11"/>
  <c r="G1429" i="11" s="1"/>
  <c r="E1430" i="11"/>
  <c r="G1430" i="11" s="1"/>
  <c r="E1431" i="11"/>
  <c r="E1432" i="11"/>
  <c r="G1432" i="11" s="1"/>
  <c r="E1433" i="11"/>
  <c r="G1433" i="11" s="1"/>
  <c r="E1434" i="11"/>
  <c r="G1434" i="11" s="1"/>
  <c r="E1435" i="11"/>
  <c r="G1435" i="11" s="1"/>
  <c r="E1436" i="11"/>
  <c r="G1436" i="11" s="1"/>
  <c r="E1437" i="11"/>
  <c r="G1437" i="11" s="1"/>
  <c r="E1438" i="11"/>
  <c r="G1438" i="11" s="1"/>
  <c r="E1439" i="11"/>
  <c r="E1440" i="11"/>
  <c r="G1440" i="11" s="1"/>
  <c r="E1441" i="11"/>
  <c r="G1441" i="11" s="1"/>
  <c r="E1442" i="11"/>
  <c r="G1442" i="11" s="1"/>
  <c r="E1443" i="11"/>
  <c r="G1443" i="11" s="1"/>
  <c r="E1444" i="11"/>
  <c r="G1444" i="11" s="1"/>
  <c r="E1445" i="11"/>
  <c r="G1445" i="11" s="1"/>
  <c r="E1446" i="11"/>
  <c r="G1446" i="11" s="1"/>
  <c r="E1447" i="11"/>
  <c r="E1448" i="11"/>
  <c r="G1448" i="11" s="1"/>
  <c r="E1449" i="11"/>
  <c r="G1449" i="11" s="1"/>
  <c r="E1450" i="11"/>
  <c r="G1450" i="11" s="1"/>
  <c r="E1451" i="11"/>
  <c r="G1451" i="11" s="1"/>
  <c r="E1452" i="11"/>
  <c r="G1452" i="11" s="1"/>
  <c r="E1453" i="11"/>
  <c r="G1453" i="11" s="1"/>
  <c r="E1454" i="11"/>
  <c r="G1454" i="11" s="1"/>
  <c r="E1455" i="11"/>
  <c r="E1456" i="11"/>
  <c r="G1456" i="11" s="1"/>
  <c r="E1457" i="11"/>
  <c r="G1457" i="11" s="1"/>
  <c r="E1458" i="11"/>
  <c r="G1458" i="11" s="1"/>
  <c r="E1459" i="11"/>
  <c r="G1459" i="11" s="1"/>
  <c r="E1460" i="11"/>
  <c r="G1460" i="11" s="1"/>
  <c r="E1461" i="11"/>
  <c r="G1461" i="11" s="1"/>
  <c r="E1462" i="11"/>
  <c r="G1462" i="11" s="1"/>
  <c r="E1463" i="11"/>
  <c r="E1464" i="11"/>
  <c r="G1464" i="11" s="1"/>
  <c r="E1465" i="11"/>
  <c r="G1465" i="11" s="1"/>
  <c r="E1466" i="11"/>
  <c r="G1466" i="11" s="1"/>
  <c r="E1467" i="11"/>
  <c r="G1467" i="11" s="1"/>
  <c r="E1468" i="11"/>
  <c r="G1468" i="11" s="1"/>
  <c r="E1469" i="11"/>
  <c r="G1469" i="11" s="1"/>
  <c r="E1470" i="11"/>
  <c r="G1470" i="11" s="1"/>
  <c r="E1471" i="11"/>
  <c r="E1472" i="11"/>
  <c r="G1472" i="11" s="1"/>
  <c r="E1473" i="11"/>
  <c r="G1473" i="11" s="1"/>
  <c r="E1474" i="11"/>
  <c r="G1474" i="11" s="1"/>
  <c r="E1475" i="11"/>
  <c r="G1475" i="11" s="1"/>
  <c r="E1476" i="11"/>
  <c r="G1476" i="11" s="1"/>
  <c r="E1477" i="11"/>
  <c r="G1477" i="11" s="1"/>
  <c r="E1478" i="11"/>
  <c r="G1478" i="11" s="1"/>
  <c r="E1479" i="11"/>
  <c r="E1480" i="11"/>
  <c r="G1480" i="11" s="1"/>
  <c r="E1481" i="11"/>
  <c r="G1481" i="11" s="1"/>
  <c r="E1482" i="11"/>
  <c r="G1482" i="11" s="1"/>
  <c r="E1483" i="11"/>
  <c r="G1483" i="11" s="1"/>
  <c r="E1484" i="11"/>
  <c r="G1484" i="11" s="1"/>
  <c r="E1485" i="11"/>
  <c r="G1485" i="11" s="1"/>
  <c r="E1486" i="11"/>
  <c r="G1486" i="11" s="1"/>
  <c r="E1487" i="11"/>
  <c r="E1488" i="11"/>
  <c r="G1488" i="11" s="1"/>
  <c r="E1489" i="11"/>
  <c r="G1489" i="11" s="1"/>
  <c r="E1490" i="11"/>
  <c r="G1490" i="11" s="1"/>
  <c r="E1491" i="11"/>
  <c r="G1491" i="11" s="1"/>
  <c r="E1492" i="11"/>
  <c r="G1492" i="11" s="1"/>
  <c r="E1493" i="11"/>
  <c r="G1493" i="11" s="1"/>
  <c r="E1494" i="11"/>
  <c r="G1494" i="11" s="1"/>
  <c r="E1495" i="11"/>
  <c r="E1496" i="11"/>
  <c r="G1496" i="11" s="1"/>
  <c r="E1497" i="11"/>
  <c r="G1497" i="11" s="1"/>
  <c r="E1498" i="11"/>
  <c r="G1498" i="11" s="1"/>
  <c r="E1499" i="11"/>
  <c r="G1499" i="11" s="1"/>
  <c r="E1500" i="11"/>
  <c r="G1500" i="11" s="1"/>
  <c r="E1501" i="11"/>
  <c r="G1501" i="11" s="1"/>
  <c r="E1502" i="11"/>
  <c r="G1502" i="11" s="1"/>
  <c r="E1503" i="11"/>
  <c r="E1504" i="11"/>
  <c r="G1504" i="11" s="1"/>
  <c r="E1505" i="11"/>
  <c r="G1505" i="11" s="1"/>
  <c r="E1506" i="11"/>
  <c r="G1506" i="11" s="1"/>
  <c r="E1507" i="11"/>
  <c r="G1507" i="11" s="1"/>
  <c r="E1508" i="11"/>
  <c r="G1508" i="11" s="1"/>
  <c r="E1509" i="11"/>
  <c r="G1509" i="11" s="1"/>
  <c r="E1510" i="11"/>
  <c r="G1510" i="11" s="1"/>
  <c r="E1511" i="11"/>
  <c r="E1512" i="11"/>
  <c r="G1512" i="11" s="1"/>
  <c r="E1513" i="11"/>
  <c r="G1513" i="11" s="1"/>
  <c r="E1514" i="11"/>
  <c r="G1514" i="11" s="1"/>
  <c r="E1515" i="11"/>
  <c r="G1515" i="11" s="1"/>
  <c r="E1516" i="11"/>
  <c r="G1516" i="11" s="1"/>
  <c r="E1517" i="11"/>
  <c r="G1517" i="11" s="1"/>
  <c r="E1518" i="11"/>
  <c r="G1518" i="11" s="1"/>
  <c r="E1519" i="11"/>
  <c r="E1520" i="11"/>
  <c r="G1520" i="11" s="1"/>
  <c r="E1521" i="11"/>
  <c r="G1521" i="11" s="1"/>
  <c r="E1522" i="11"/>
  <c r="G1522" i="11" s="1"/>
  <c r="E1523" i="11"/>
  <c r="G1523" i="11" s="1"/>
  <c r="E1524" i="11"/>
  <c r="G1524" i="11" s="1"/>
  <c r="E1525" i="11"/>
  <c r="G1525" i="11" s="1"/>
  <c r="E1526" i="11"/>
  <c r="G1526" i="11" s="1"/>
  <c r="E1527" i="11"/>
  <c r="E1528" i="11"/>
  <c r="G1528" i="11" s="1"/>
  <c r="E1529" i="11"/>
  <c r="G1529" i="11" s="1"/>
  <c r="E1530" i="11"/>
  <c r="G1530" i="11" s="1"/>
  <c r="E1531" i="11"/>
  <c r="G1531" i="11" s="1"/>
  <c r="E1532" i="11"/>
  <c r="G1532" i="11" s="1"/>
  <c r="E1533" i="11"/>
  <c r="G1533" i="11" s="1"/>
  <c r="E1534" i="11"/>
  <c r="G1534" i="11" s="1"/>
  <c r="E1535" i="11"/>
  <c r="E1536" i="11"/>
  <c r="G1536" i="11" s="1"/>
  <c r="E1537" i="11"/>
  <c r="G1537" i="11" s="1"/>
  <c r="E39" i="11"/>
  <c r="G39" i="11" s="1"/>
  <c r="E38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7" i="11"/>
  <c r="D58" i="11"/>
  <c r="D59" i="11"/>
  <c r="D60" i="11"/>
  <c r="D61" i="11"/>
  <c r="D62" i="11"/>
  <c r="D63" i="11"/>
  <c r="D64" i="11"/>
  <c r="D65" i="11"/>
  <c r="D66" i="11"/>
  <c r="D67" i="11"/>
  <c r="D68" i="11"/>
  <c r="D69" i="11"/>
  <c r="D70" i="11"/>
  <c r="D71" i="11"/>
  <c r="D72" i="11"/>
  <c r="D73" i="11"/>
  <c r="D74" i="11"/>
  <c r="D75" i="11"/>
  <c r="D76" i="11"/>
  <c r="D77" i="11"/>
  <c r="D78" i="11"/>
  <c r="D79" i="11"/>
  <c r="D80" i="11"/>
  <c r="D81" i="11"/>
  <c r="D82" i="11"/>
  <c r="D83" i="11"/>
  <c r="D84" i="11"/>
  <c r="D85" i="11"/>
  <c r="D86" i="11"/>
  <c r="D87" i="11"/>
  <c r="D88" i="11"/>
  <c r="D89" i="11"/>
  <c r="D90" i="11"/>
  <c r="D91" i="11"/>
  <c r="D92" i="11"/>
  <c r="D93" i="11"/>
  <c r="D94" i="11"/>
  <c r="D95" i="11"/>
  <c r="D96" i="11"/>
  <c r="D97" i="11"/>
  <c r="D98" i="11"/>
  <c r="D99" i="11"/>
  <c r="D100" i="11"/>
  <c r="D101" i="11"/>
  <c r="D102" i="11"/>
  <c r="D103" i="11"/>
  <c r="D104" i="11"/>
  <c r="D105" i="11"/>
  <c r="D106" i="11"/>
  <c r="D107" i="11"/>
  <c r="D108" i="11"/>
  <c r="D109" i="11"/>
  <c r="D110" i="11"/>
  <c r="D111" i="11"/>
  <c r="D112" i="11"/>
  <c r="D113" i="11"/>
  <c r="D114" i="11"/>
  <c r="D115" i="11"/>
  <c r="D116" i="11"/>
  <c r="D117" i="11"/>
  <c r="D118" i="11"/>
  <c r="D119" i="11"/>
  <c r="D120" i="11"/>
  <c r="D121" i="11"/>
  <c r="D122" i="11"/>
  <c r="D123" i="11"/>
  <c r="D124" i="11"/>
  <c r="D125" i="11"/>
  <c r="D126" i="11"/>
  <c r="D127" i="11"/>
  <c r="D128" i="11"/>
  <c r="D129" i="11"/>
  <c r="D130" i="11"/>
  <c r="D131" i="11"/>
  <c r="D132" i="11"/>
  <c r="D133" i="11"/>
  <c r="D134" i="11"/>
  <c r="D135" i="11"/>
  <c r="D136" i="11"/>
  <c r="D137" i="11"/>
  <c r="D138" i="11"/>
  <c r="D139" i="11"/>
  <c r="D140" i="11"/>
  <c r="D141" i="11"/>
  <c r="D142" i="11"/>
  <c r="D143" i="11"/>
  <c r="D144" i="11"/>
  <c r="D145" i="11"/>
  <c r="D146" i="11"/>
  <c r="D147" i="11"/>
  <c r="D148" i="11"/>
  <c r="D149" i="11"/>
  <c r="D150" i="11"/>
  <c r="D151" i="11"/>
  <c r="D152" i="11"/>
  <c r="D153" i="11"/>
  <c r="D154" i="11"/>
  <c r="D155" i="11"/>
  <c r="D156" i="11"/>
  <c r="D157" i="11"/>
  <c r="D158" i="11"/>
  <c r="D159" i="11"/>
  <c r="D160" i="11"/>
  <c r="D161" i="11"/>
  <c r="D162" i="11"/>
  <c r="D163" i="11"/>
  <c r="D164" i="11"/>
  <c r="D165" i="11"/>
  <c r="D166" i="11"/>
  <c r="D167" i="11"/>
  <c r="D168" i="11"/>
  <c r="D169" i="11"/>
  <c r="D170" i="11"/>
  <c r="D171" i="11"/>
  <c r="D172" i="11"/>
  <c r="D173" i="11"/>
  <c r="D174" i="11"/>
  <c r="D175" i="11"/>
  <c r="D176" i="11"/>
  <c r="D177" i="11"/>
  <c r="D178" i="11"/>
  <c r="D179" i="11"/>
  <c r="D180" i="11"/>
  <c r="D181" i="11"/>
  <c r="D182" i="11"/>
  <c r="D183" i="11"/>
  <c r="D184" i="11"/>
  <c r="D185" i="11"/>
  <c r="D186" i="11"/>
  <c r="D187" i="11"/>
  <c r="D188" i="11"/>
  <c r="D189" i="11"/>
  <c r="D190" i="11"/>
  <c r="D191" i="11"/>
  <c r="D192" i="11"/>
  <c r="D193" i="11"/>
  <c r="D194" i="11"/>
  <c r="D195" i="11"/>
  <c r="D196" i="11"/>
  <c r="D197" i="11"/>
  <c r="D198" i="11"/>
  <c r="D199" i="11"/>
  <c r="D200" i="11"/>
  <c r="D201" i="11"/>
  <c r="D202" i="11"/>
  <c r="D203" i="11"/>
  <c r="D204" i="11"/>
  <c r="D205" i="11"/>
  <c r="D206" i="11"/>
  <c r="D207" i="11"/>
  <c r="D208" i="11"/>
  <c r="D209" i="11"/>
  <c r="D210" i="11"/>
  <c r="D211" i="11"/>
  <c r="D212" i="11"/>
  <c r="D213" i="11"/>
  <c r="D214" i="11"/>
  <c r="D215" i="11"/>
  <c r="D216" i="11"/>
  <c r="D217" i="11"/>
  <c r="D218" i="11"/>
  <c r="D219" i="11"/>
  <c r="D220" i="11"/>
  <c r="D221" i="11"/>
  <c r="D222" i="11"/>
  <c r="D223" i="11"/>
  <c r="D224" i="11"/>
  <c r="D225" i="11"/>
  <c r="D226" i="11"/>
  <c r="D227" i="11"/>
  <c r="D228" i="11"/>
  <c r="D229" i="11"/>
  <c r="D230" i="11"/>
  <c r="D231" i="11"/>
  <c r="D232" i="11"/>
  <c r="D233" i="11"/>
  <c r="D234" i="11"/>
  <c r="D235" i="11"/>
  <c r="D236" i="11"/>
  <c r="D237" i="11"/>
  <c r="D238" i="11"/>
  <c r="D239" i="11"/>
  <c r="D240" i="11"/>
  <c r="D241" i="11"/>
  <c r="D242" i="11"/>
  <c r="D243" i="11"/>
  <c r="D244" i="11"/>
  <c r="D245" i="11"/>
  <c r="D246" i="11"/>
  <c r="D247" i="11"/>
  <c r="D248" i="11"/>
  <c r="D249" i="11"/>
  <c r="D250" i="11"/>
  <c r="D251" i="11"/>
  <c r="D252" i="11"/>
  <c r="D253" i="11"/>
  <c r="D254" i="11"/>
  <c r="D255" i="11"/>
  <c r="D256" i="11"/>
  <c r="D257" i="11"/>
  <c r="D258" i="11"/>
  <c r="D259" i="11"/>
  <c r="D260" i="11"/>
  <c r="D261" i="11"/>
  <c r="D262" i="11"/>
  <c r="D263" i="11"/>
  <c r="D264" i="11"/>
  <c r="D265" i="11"/>
  <c r="D266" i="11"/>
  <c r="D267" i="11"/>
  <c r="D268" i="11"/>
  <c r="D269" i="11"/>
  <c r="D270" i="11"/>
  <c r="D271" i="11"/>
  <c r="D272" i="11"/>
  <c r="D273" i="11"/>
  <c r="D274" i="11"/>
  <c r="D275" i="11"/>
  <c r="D276" i="11"/>
  <c r="D277" i="11"/>
  <c r="D278" i="11"/>
  <c r="D279" i="11"/>
  <c r="D280" i="11"/>
  <c r="D281" i="11"/>
  <c r="D282" i="11"/>
  <c r="D283" i="11"/>
  <c r="D284" i="11"/>
  <c r="D285" i="11"/>
  <c r="D286" i="11"/>
  <c r="D287" i="11"/>
  <c r="D288" i="11"/>
  <c r="D289" i="11"/>
  <c r="D290" i="11"/>
  <c r="D291" i="11"/>
  <c r="D292" i="11"/>
  <c r="D293" i="11"/>
  <c r="D294" i="11"/>
  <c r="D295" i="11"/>
  <c r="D296" i="11"/>
  <c r="D297" i="11"/>
  <c r="D298" i="11"/>
  <c r="D299" i="11"/>
  <c r="D300" i="11"/>
  <c r="D301" i="11"/>
  <c r="D302" i="11"/>
  <c r="D303" i="11"/>
  <c r="D304" i="11"/>
  <c r="D305" i="11"/>
  <c r="D306" i="11"/>
  <c r="D307" i="11"/>
  <c r="D308" i="11"/>
  <c r="D309" i="11"/>
  <c r="D310" i="11"/>
  <c r="D311" i="11"/>
  <c r="D312" i="11"/>
  <c r="D313" i="11"/>
  <c r="D314" i="11"/>
  <c r="D315" i="11"/>
  <c r="D316" i="11"/>
  <c r="D317" i="11"/>
  <c r="D318" i="11"/>
  <c r="D319" i="11"/>
  <c r="D320" i="11"/>
  <c r="D321" i="11"/>
  <c r="D322" i="11"/>
  <c r="D323" i="11"/>
  <c r="D324" i="11"/>
  <c r="D325" i="11"/>
  <c r="D326" i="11"/>
  <c r="D327" i="11"/>
  <c r="D328" i="11"/>
  <c r="D329" i="11"/>
  <c r="D330" i="11"/>
  <c r="D331" i="11"/>
  <c r="D332" i="11"/>
  <c r="D333" i="11"/>
  <c r="D334" i="11"/>
  <c r="D335" i="11"/>
  <c r="D336" i="11"/>
  <c r="D337" i="11"/>
  <c r="D338" i="11"/>
  <c r="D339" i="11"/>
  <c r="D340" i="11"/>
  <c r="D341" i="11"/>
  <c r="D342" i="11"/>
  <c r="D343" i="11"/>
  <c r="D344" i="11"/>
  <c r="D345" i="11"/>
  <c r="D346" i="11"/>
  <c r="D347" i="11"/>
  <c r="D348" i="11"/>
  <c r="D349" i="11"/>
  <c r="D350" i="11"/>
  <c r="D351" i="11"/>
  <c r="D352" i="11"/>
  <c r="D353" i="11"/>
  <c r="D354" i="11"/>
  <c r="D355" i="11"/>
  <c r="D356" i="11"/>
  <c r="D357" i="11"/>
  <c r="D358" i="11"/>
  <c r="D359" i="11"/>
  <c r="D360" i="11"/>
  <c r="D361" i="11"/>
  <c r="D362" i="11"/>
  <c r="D363" i="11"/>
  <c r="D364" i="11"/>
  <c r="D365" i="11"/>
  <c r="D366" i="11"/>
  <c r="D367" i="11"/>
  <c r="D368" i="11"/>
  <c r="D369" i="11"/>
  <c r="D370" i="11"/>
  <c r="D371" i="11"/>
  <c r="D372" i="11"/>
  <c r="D373" i="11"/>
  <c r="D374" i="11"/>
  <c r="D375" i="11"/>
  <c r="D376" i="11"/>
  <c r="D377" i="11"/>
  <c r="D378" i="11"/>
  <c r="D379" i="11"/>
  <c r="D380" i="11"/>
  <c r="D381" i="11"/>
  <c r="D382" i="11"/>
  <c r="D383" i="11"/>
  <c r="D384" i="11"/>
  <c r="D385" i="11"/>
  <c r="D386" i="11"/>
  <c r="D387" i="11"/>
  <c r="D388" i="11"/>
  <c r="D389" i="11"/>
  <c r="D390" i="11"/>
  <c r="D391" i="11"/>
  <c r="D392" i="11"/>
  <c r="D393" i="11"/>
  <c r="D394" i="11"/>
  <c r="D395" i="11"/>
  <c r="D396" i="11"/>
  <c r="D397" i="11"/>
  <c r="D398" i="11"/>
  <c r="D399" i="11"/>
  <c r="D400" i="11"/>
  <c r="D401" i="11"/>
  <c r="D402" i="11"/>
  <c r="D403" i="11"/>
  <c r="D404" i="11"/>
  <c r="D405" i="11"/>
  <c r="D406" i="11"/>
  <c r="D407" i="11"/>
  <c r="D408" i="11"/>
  <c r="D409" i="11"/>
  <c r="D410" i="11"/>
  <c r="D411" i="11"/>
  <c r="D412" i="11"/>
  <c r="D413" i="11"/>
  <c r="D414" i="11"/>
  <c r="D415" i="11"/>
  <c r="D416" i="11"/>
  <c r="D417" i="11"/>
  <c r="D418" i="11"/>
  <c r="D419" i="11"/>
  <c r="D420" i="11"/>
  <c r="D421" i="11"/>
  <c r="D422" i="11"/>
  <c r="D423" i="11"/>
  <c r="D424" i="11"/>
  <c r="D425" i="11"/>
  <c r="D426" i="11"/>
  <c r="D427" i="11"/>
  <c r="D428" i="11"/>
  <c r="D429" i="11"/>
  <c r="D430" i="11"/>
  <c r="D431" i="11"/>
  <c r="D432" i="11"/>
  <c r="D433" i="11"/>
  <c r="D434" i="11"/>
  <c r="D435" i="11"/>
  <c r="D436" i="11"/>
  <c r="D437" i="11"/>
  <c r="D438" i="11"/>
  <c r="D439" i="11"/>
  <c r="D440" i="11"/>
  <c r="D441" i="11"/>
  <c r="D442" i="11"/>
  <c r="D443" i="11"/>
  <c r="D444" i="11"/>
  <c r="D445" i="11"/>
  <c r="D446" i="11"/>
  <c r="D447" i="11"/>
  <c r="D448" i="11"/>
  <c r="D449" i="11"/>
  <c r="D450" i="11"/>
  <c r="D451" i="11"/>
  <c r="D452" i="11"/>
  <c r="D453" i="11"/>
  <c r="D454" i="11"/>
  <c r="D455" i="11"/>
  <c r="D456" i="11"/>
  <c r="D457" i="11"/>
  <c r="D458" i="11"/>
  <c r="D459" i="11"/>
  <c r="D460" i="11"/>
  <c r="D461" i="11"/>
  <c r="D462" i="11"/>
  <c r="D463" i="11"/>
  <c r="D464" i="11"/>
  <c r="D465" i="11"/>
  <c r="D466" i="11"/>
  <c r="D467" i="11"/>
  <c r="D468" i="11"/>
  <c r="D469" i="11"/>
  <c r="D470" i="11"/>
  <c r="D471" i="11"/>
  <c r="D472" i="11"/>
  <c r="D473" i="11"/>
  <c r="D474" i="11"/>
  <c r="D475" i="11"/>
  <c r="D476" i="11"/>
  <c r="D477" i="11"/>
  <c r="D478" i="11"/>
  <c r="D479" i="11"/>
  <c r="D480" i="11"/>
  <c r="D481" i="11"/>
  <c r="D482" i="11"/>
  <c r="D483" i="11"/>
  <c r="D484" i="11"/>
  <c r="D485" i="11"/>
  <c r="D486" i="11"/>
  <c r="D487" i="11"/>
  <c r="D488" i="11"/>
  <c r="D489" i="11"/>
  <c r="D490" i="11"/>
  <c r="D491" i="11"/>
  <c r="D492" i="11"/>
  <c r="D493" i="11"/>
  <c r="D494" i="11"/>
  <c r="D495" i="11"/>
  <c r="D496" i="11"/>
  <c r="D497" i="11"/>
  <c r="D498" i="11"/>
  <c r="D499" i="11"/>
  <c r="D500" i="11"/>
  <c r="D501" i="11"/>
  <c r="D502" i="11"/>
  <c r="D503" i="11"/>
  <c r="D504" i="11"/>
  <c r="D505" i="11"/>
  <c r="D506" i="11"/>
  <c r="D507" i="11"/>
  <c r="D508" i="11"/>
  <c r="D509" i="11"/>
  <c r="D510" i="11"/>
  <c r="D511" i="11"/>
  <c r="D512" i="11"/>
  <c r="D513" i="11"/>
  <c r="D514" i="11"/>
  <c r="D515" i="11"/>
  <c r="D516" i="11"/>
  <c r="D517" i="11"/>
  <c r="D518" i="11"/>
  <c r="D519" i="11"/>
  <c r="D520" i="11"/>
  <c r="D521" i="11"/>
  <c r="D522" i="11"/>
  <c r="D523" i="11"/>
  <c r="D524" i="11"/>
  <c r="D525" i="11"/>
  <c r="D526" i="11"/>
  <c r="D527" i="11"/>
  <c r="D528" i="11"/>
  <c r="D529" i="11"/>
  <c r="D530" i="11"/>
  <c r="D531" i="11"/>
  <c r="D532" i="11"/>
  <c r="D533" i="11"/>
  <c r="D534" i="11"/>
  <c r="D535" i="11"/>
  <c r="D536" i="11"/>
  <c r="D537" i="11"/>
  <c r="D538" i="11"/>
  <c r="D539" i="11"/>
  <c r="D540" i="11"/>
  <c r="D541" i="11"/>
  <c r="D542" i="11"/>
  <c r="D543" i="11"/>
  <c r="D544" i="11"/>
  <c r="D545" i="11"/>
  <c r="D546" i="11"/>
  <c r="D547" i="11"/>
  <c r="D548" i="11"/>
  <c r="D549" i="11"/>
  <c r="D550" i="11"/>
  <c r="D551" i="11"/>
  <c r="D552" i="11"/>
  <c r="D553" i="11"/>
  <c r="D554" i="11"/>
  <c r="D555" i="11"/>
  <c r="D556" i="11"/>
  <c r="D557" i="11"/>
  <c r="D558" i="11"/>
  <c r="D559" i="11"/>
  <c r="D560" i="11"/>
  <c r="D561" i="11"/>
  <c r="D562" i="11"/>
  <c r="D563" i="11"/>
  <c r="D564" i="11"/>
  <c r="D565" i="11"/>
  <c r="D566" i="11"/>
  <c r="D567" i="11"/>
  <c r="D568" i="11"/>
  <c r="D569" i="11"/>
  <c r="D570" i="11"/>
  <c r="D571" i="11"/>
  <c r="D572" i="11"/>
  <c r="D573" i="11"/>
  <c r="D574" i="11"/>
  <c r="D575" i="11"/>
  <c r="D576" i="11"/>
  <c r="D577" i="11"/>
  <c r="D578" i="11"/>
  <c r="D579" i="11"/>
  <c r="D580" i="11"/>
  <c r="D581" i="11"/>
  <c r="D582" i="11"/>
  <c r="D583" i="11"/>
  <c r="D584" i="11"/>
  <c r="D585" i="11"/>
  <c r="D586" i="11"/>
  <c r="D587" i="11"/>
  <c r="D588" i="11"/>
  <c r="D589" i="11"/>
  <c r="D590" i="11"/>
  <c r="D591" i="11"/>
  <c r="D592" i="11"/>
  <c r="D593" i="11"/>
  <c r="D594" i="11"/>
  <c r="D595" i="11"/>
  <c r="D596" i="11"/>
  <c r="D597" i="11"/>
  <c r="D598" i="11"/>
  <c r="D599" i="11"/>
  <c r="D600" i="11"/>
  <c r="D601" i="11"/>
  <c r="D602" i="11"/>
  <c r="D603" i="11"/>
  <c r="D604" i="11"/>
  <c r="D605" i="11"/>
  <c r="D606" i="11"/>
  <c r="D607" i="11"/>
  <c r="D608" i="11"/>
  <c r="D609" i="11"/>
  <c r="D610" i="11"/>
  <c r="D611" i="11"/>
  <c r="D612" i="11"/>
  <c r="D613" i="11"/>
  <c r="D614" i="11"/>
  <c r="D615" i="11"/>
  <c r="D616" i="11"/>
  <c r="D617" i="11"/>
  <c r="D618" i="11"/>
  <c r="D619" i="11"/>
  <c r="D620" i="11"/>
  <c r="D621" i="11"/>
  <c r="D622" i="11"/>
  <c r="D623" i="11"/>
  <c r="D624" i="11"/>
  <c r="D625" i="11"/>
  <c r="D626" i="11"/>
  <c r="D627" i="11"/>
  <c r="D628" i="11"/>
  <c r="D629" i="11"/>
  <c r="D630" i="11"/>
  <c r="D631" i="11"/>
  <c r="D632" i="11"/>
  <c r="D633" i="11"/>
  <c r="D634" i="11"/>
  <c r="D635" i="11"/>
  <c r="D636" i="11"/>
  <c r="D637" i="11"/>
  <c r="D638" i="11"/>
  <c r="D639" i="11"/>
  <c r="D640" i="11"/>
  <c r="D641" i="11"/>
  <c r="D642" i="11"/>
  <c r="D643" i="11"/>
  <c r="D644" i="11"/>
  <c r="D645" i="11"/>
  <c r="D646" i="11"/>
  <c r="D647" i="11"/>
  <c r="D648" i="11"/>
  <c r="D649" i="11"/>
  <c r="D650" i="11"/>
  <c r="D651" i="11"/>
  <c r="D652" i="11"/>
  <c r="D653" i="11"/>
  <c r="D654" i="11"/>
  <c r="D655" i="11"/>
  <c r="D656" i="11"/>
  <c r="D657" i="11"/>
  <c r="D658" i="11"/>
  <c r="D659" i="11"/>
  <c r="D660" i="11"/>
  <c r="D661" i="11"/>
  <c r="D662" i="11"/>
  <c r="D663" i="11"/>
  <c r="D664" i="11"/>
  <c r="D665" i="11"/>
  <c r="D666" i="11"/>
  <c r="D667" i="11"/>
  <c r="D668" i="11"/>
  <c r="D669" i="11"/>
  <c r="D670" i="11"/>
  <c r="D671" i="11"/>
  <c r="D672" i="11"/>
  <c r="D673" i="11"/>
  <c r="D674" i="11"/>
  <c r="D675" i="11"/>
  <c r="D676" i="11"/>
  <c r="D677" i="11"/>
  <c r="D678" i="11"/>
  <c r="D679" i="11"/>
  <c r="D680" i="11"/>
  <c r="D681" i="11"/>
  <c r="D682" i="11"/>
  <c r="D683" i="11"/>
  <c r="D684" i="11"/>
  <c r="D685" i="11"/>
  <c r="D686" i="11"/>
  <c r="D687" i="11"/>
  <c r="D688" i="11"/>
  <c r="D689" i="11"/>
  <c r="D690" i="11"/>
  <c r="D691" i="11"/>
  <c r="D692" i="11"/>
  <c r="D693" i="11"/>
  <c r="D694" i="11"/>
  <c r="D695" i="11"/>
  <c r="D696" i="11"/>
  <c r="D697" i="11"/>
  <c r="D698" i="11"/>
  <c r="D699" i="11"/>
  <c r="D700" i="11"/>
  <c r="D701" i="11"/>
  <c r="D702" i="11"/>
  <c r="D703" i="11"/>
  <c r="D704" i="11"/>
  <c r="D705" i="11"/>
  <c r="D706" i="11"/>
  <c r="D707" i="11"/>
  <c r="D708" i="11"/>
  <c r="D709" i="11"/>
  <c r="D710" i="11"/>
  <c r="D711" i="11"/>
  <c r="D712" i="11"/>
  <c r="D713" i="11"/>
  <c r="D714" i="11"/>
  <c r="D715" i="11"/>
  <c r="D716" i="11"/>
  <c r="D717" i="11"/>
  <c r="D718" i="11"/>
  <c r="D719" i="11"/>
  <c r="D720" i="11"/>
  <c r="D721" i="11"/>
  <c r="D722" i="11"/>
  <c r="D723" i="11"/>
  <c r="D724" i="11"/>
  <c r="D725" i="11"/>
  <c r="D726" i="11"/>
  <c r="D727" i="11"/>
  <c r="D728" i="11"/>
  <c r="D729" i="11"/>
  <c r="D730" i="11"/>
  <c r="D731" i="11"/>
  <c r="D732" i="11"/>
  <c r="D733" i="11"/>
  <c r="D734" i="11"/>
  <c r="D735" i="11"/>
  <c r="D736" i="11"/>
  <c r="D737" i="11"/>
  <c r="D738" i="11"/>
  <c r="D739" i="11"/>
  <c r="D740" i="11"/>
  <c r="D741" i="11"/>
  <c r="D742" i="11"/>
  <c r="D743" i="11"/>
  <c r="D744" i="11"/>
  <c r="D745" i="11"/>
  <c r="D746" i="11"/>
  <c r="D747" i="11"/>
  <c r="D748" i="11"/>
  <c r="D749" i="11"/>
  <c r="D750" i="11"/>
  <c r="D751" i="11"/>
  <c r="D752" i="11"/>
  <c r="D753" i="11"/>
  <c r="D754" i="11"/>
  <c r="D755" i="11"/>
  <c r="D756" i="11"/>
  <c r="D757" i="11"/>
  <c r="D758" i="11"/>
  <c r="D759" i="11"/>
  <c r="D760" i="11"/>
  <c r="D761" i="11"/>
  <c r="D762" i="11"/>
  <c r="D763" i="11"/>
  <c r="D764" i="11"/>
  <c r="D765" i="11"/>
  <c r="D766" i="11"/>
  <c r="D767" i="11"/>
  <c r="D768" i="11"/>
  <c r="D769" i="11"/>
  <c r="D770" i="11"/>
  <c r="D771" i="11"/>
  <c r="D772" i="11"/>
  <c r="D773" i="11"/>
  <c r="D774" i="11"/>
  <c r="D775" i="11"/>
  <c r="D776" i="11"/>
  <c r="D777" i="11"/>
  <c r="D778" i="11"/>
  <c r="D779" i="11"/>
  <c r="D780" i="11"/>
  <c r="D781" i="11"/>
  <c r="D782" i="11"/>
  <c r="D783" i="11"/>
  <c r="D784" i="11"/>
  <c r="D785" i="11"/>
  <c r="D786" i="11"/>
  <c r="D787" i="11"/>
  <c r="D788" i="11"/>
  <c r="D789" i="11"/>
  <c r="D790" i="11"/>
  <c r="D791" i="11"/>
  <c r="D792" i="11"/>
  <c r="D793" i="11"/>
  <c r="D794" i="11"/>
  <c r="D795" i="11"/>
  <c r="D796" i="11"/>
  <c r="D797" i="11"/>
  <c r="D798" i="11"/>
  <c r="D799" i="11"/>
  <c r="D800" i="11"/>
  <c r="D801" i="11"/>
  <c r="D802" i="11"/>
  <c r="D803" i="11"/>
  <c r="D804" i="11"/>
  <c r="D805" i="11"/>
  <c r="D806" i="11"/>
  <c r="D807" i="11"/>
  <c r="D808" i="11"/>
  <c r="D809" i="11"/>
  <c r="D810" i="11"/>
  <c r="D811" i="11"/>
  <c r="D812" i="11"/>
  <c r="D813" i="11"/>
  <c r="D814" i="11"/>
  <c r="D815" i="11"/>
  <c r="D816" i="11"/>
  <c r="D817" i="11"/>
  <c r="D818" i="11"/>
  <c r="D819" i="11"/>
  <c r="D820" i="11"/>
  <c r="D821" i="11"/>
  <c r="D822" i="11"/>
  <c r="D823" i="11"/>
  <c r="D824" i="11"/>
  <c r="D825" i="11"/>
  <c r="D826" i="11"/>
  <c r="D827" i="11"/>
  <c r="D828" i="11"/>
  <c r="D829" i="11"/>
  <c r="D830" i="11"/>
  <c r="D831" i="11"/>
  <c r="D832" i="11"/>
  <c r="D833" i="11"/>
  <c r="D834" i="11"/>
  <c r="D835" i="11"/>
  <c r="D836" i="11"/>
  <c r="D837" i="11"/>
  <c r="D838" i="11"/>
  <c r="D839" i="11"/>
  <c r="D840" i="11"/>
  <c r="D841" i="11"/>
  <c r="D842" i="11"/>
  <c r="D843" i="11"/>
  <c r="D844" i="11"/>
  <c r="D845" i="11"/>
  <c r="D846" i="11"/>
  <c r="D847" i="11"/>
  <c r="D848" i="11"/>
  <c r="D849" i="11"/>
  <c r="D850" i="11"/>
  <c r="D851" i="11"/>
  <c r="D852" i="11"/>
  <c r="D853" i="11"/>
  <c r="D854" i="11"/>
  <c r="D855" i="11"/>
  <c r="D856" i="11"/>
  <c r="D857" i="11"/>
  <c r="D858" i="11"/>
  <c r="D859" i="11"/>
  <c r="D860" i="11"/>
  <c r="D861" i="11"/>
  <c r="D862" i="11"/>
  <c r="D863" i="11"/>
  <c r="D864" i="11"/>
  <c r="D865" i="11"/>
  <c r="D866" i="11"/>
  <c r="D867" i="11"/>
  <c r="D868" i="11"/>
  <c r="D869" i="11"/>
  <c r="D870" i="11"/>
  <c r="D871" i="11"/>
  <c r="D872" i="11"/>
  <c r="D873" i="11"/>
  <c r="D874" i="11"/>
  <c r="D875" i="11"/>
  <c r="D876" i="11"/>
  <c r="D877" i="11"/>
  <c r="D878" i="11"/>
  <c r="D879" i="11"/>
  <c r="D880" i="11"/>
  <c r="D881" i="11"/>
  <c r="D882" i="11"/>
  <c r="D883" i="11"/>
  <c r="D884" i="11"/>
  <c r="D885" i="11"/>
  <c r="D886" i="11"/>
  <c r="D887" i="11"/>
  <c r="D888" i="11"/>
  <c r="D889" i="11"/>
  <c r="D890" i="11"/>
  <c r="D891" i="11"/>
  <c r="D892" i="11"/>
  <c r="D893" i="11"/>
  <c r="D894" i="11"/>
  <c r="D895" i="11"/>
  <c r="D896" i="11"/>
  <c r="D897" i="11"/>
  <c r="D898" i="11"/>
  <c r="D899" i="11"/>
  <c r="D900" i="11"/>
  <c r="D901" i="11"/>
  <c r="D902" i="11"/>
  <c r="D903" i="11"/>
  <c r="D904" i="11"/>
  <c r="D905" i="11"/>
  <c r="D906" i="11"/>
  <c r="D907" i="11"/>
  <c r="D908" i="11"/>
  <c r="D909" i="11"/>
  <c r="D910" i="11"/>
  <c r="D911" i="11"/>
  <c r="D912" i="11"/>
  <c r="D913" i="11"/>
  <c r="D914" i="11"/>
  <c r="D915" i="11"/>
  <c r="D916" i="11"/>
  <c r="D917" i="11"/>
  <c r="D918" i="11"/>
  <c r="D919" i="11"/>
  <c r="D920" i="11"/>
  <c r="D921" i="11"/>
  <c r="D922" i="11"/>
  <c r="D923" i="11"/>
  <c r="D924" i="11"/>
  <c r="D925" i="11"/>
  <c r="D926" i="11"/>
  <c r="D927" i="11"/>
  <c r="D928" i="11"/>
  <c r="D929" i="11"/>
  <c r="D930" i="11"/>
  <c r="D931" i="11"/>
  <c r="D932" i="11"/>
  <c r="D933" i="11"/>
  <c r="D934" i="11"/>
  <c r="D935" i="11"/>
  <c r="D936" i="11"/>
  <c r="D937" i="11"/>
  <c r="D938" i="11"/>
  <c r="D939" i="11"/>
  <c r="D940" i="11"/>
  <c r="D941" i="11"/>
  <c r="D942" i="11"/>
  <c r="D943" i="11"/>
  <c r="D944" i="11"/>
  <c r="D945" i="11"/>
  <c r="D946" i="11"/>
  <c r="D947" i="11"/>
  <c r="D948" i="11"/>
  <c r="D949" i="11"/>
  <c r="D950" i="11"/>
  <c r="D951" i="11"/>
  <c r="D952" i="11"/>
  <c r="D953" i="11"/>
  <c r="D954" i="11"/>
  <c r="D955" i="11"/>
  <c r="D956" i="11"/>
  <c r="D957" i="11"/>
  <c r="D958" i="11"/>
  <c r="D959" i="11"/>
  <c r="D960" i="11"/>
  <c r="D961" i="11"/>
  <c r="D962" i="11"/>
  <c r="D963" i="11"/>
  <c r="D964" i="11"/>
  <c r="D965" i="11"/>
  <c r="D966" i="11"/>
  <c r="D967" i="11"/>
  <c r="D968" i="11"/>
  <c r="D969" i="11"/>
  <c r="D970" i="11"/>
  <c r="D971" i="11"/>
  <c r="D972" i="11"/>
  <c r="D973" i="11"/>
  <c r="D974" i="11"/>
  <c r="D975" i="11"/>
  <c r="D976" i="11"/>
  <c r="D977" i="11"/>
  <c r="D978" i="11"/>
  <c r="D979" i="11"/>
  <c r="D980" i="11"/>
  <c r="D981" i="11"/>
  <c r="D982" i="11"/>
  <c r="D983" i="11"/>
  <c r="D984" i="11"/>
  <c r="D985" i="11"/>
  <c r="D986" i="11"/>
  <c r="D987" i="11"/>
  <c r="D988" i="11"/>
  <c r="D989" i="11"/>
  <c r="D990" i="11"/>
  <c r="D991" i="11"/>
  <c r="D992" i="11"/>
  <c r="D993" i="11"/>
  <c r="D994" i="11"/>
  <c r="D995" i="11"/>
  <c r="D996" i="11"/>
  <c r="D997" i="11"/>
  <c r="D998" i="11"/>
  <c r="D999" i="11"/>
  <c r="D1000" i="11"/>
  <c r="D1001" i="11"/>
  <c r="D1002" i="11"/>
  <c r="D1003" i="11"/>
  <c r="D1004" i="11"/>
  <c r="D1005" i="11"/>
  <c r="D1006" i="11"/>
  <c r="D1007" i="11"/>
  <c r="D1008" i="11"/>
  <c r="D1009" i="11"/>
  <c r="D1010" i="11"/>
  <c r="D1011" i="11"/>
  <c r="D1012" i="11"/>
  <c r="D1013" i="11"/>
  <c r="D1014" i="11"/>
  <c r="D1015" i="11"/>
  <c r="D1016" i="11"/>
  <c r="D1017" i="11"/>
  <c r="D1018" i="11"/>
  <c r="D1019" i="11"/>
  <c r="D1020" i="11"/>
  <c r="D1021" i="11"/>
  <c r="D1022" i="11"/>
  <c r="D1023" i="11"/>
  <c r="D1024" i="11"/>
  <c r="D1025" i="11"/>
  <c r="D1026" i="11"/>
  <c r="D1027" i="11"/>
  <c r="D1028" i="11"/>
  <c r="D1029" i="11"/>
  <c r="D1030" i="11"/>
  <c r="D1031" i="11"/>
  <c r="D1032" i="11"/>
  <c r="D1033" i="11"/>
  <c r="D1034" i="11"/>
  <c r="D1035" i="11"/>
  <c r="D1036" i="11"/>
  <c r="D1037" i="11"/>
  <c r="D1038" i="11"/>
  <c r="D1039" i="11"/>
  <c r="D1040" i="11"/>
  <c r="D1041" i="11"/>
  <c r="D1042" i="11"/>
  <c r="D1043" i="11"/>
  <c r="D1044" i="11"/>
  <c r="D1045" i="11"/>
  <c r="D1046" i="11"/>
  <c r="D1047" i="11"/>
  <c r="D1048" i="11"/>
  <c r="D1049" i="11"/>
  <c r="D1050" i="11"/>
  <c r="D1051" i="11"/>
  <c r="D1052" i="11"/>
  <c r="D1053" i="11"/>
  <c r="D1054" i="11"/>
  <c r="D1055" i="11"/>
  <c r="D1056" i="11"/>
  <c r="D1057" i="11"/>
  <c r="D1058" i="11"/>
  <c r="D1059" i="11"/>
  <c r="D1060" i="11"/>
  <c r="D1061" i="11"/>
  <c r="D1062" i="11"/>
  <c r="D1063" i="11"/>
  <c r="D1064" i="11"/>
  <c r="D1065" i="11"/>
  <c r="D1066" i="11"/>
  <c r="D1067" i="11"/>
  <c r="D1068" i="11"/>
  <c r="D1069" i="11"/>
  <c r="D1070" i="11"/>
  <c r="D1071" i="11"/>
  <c r="D1072" i="11"/>
  <c r="D1073" i="11"/>
  <c r="D1074" i="11"/>
  <c r="D1075" i="11"/>
  <c r="D1076" i="11"/>
  <c r="D1077" i="11"/>
  <c r="D1078" i="11"/>
  <c r="D1079" i="11"/>
  <c r="D1080" i="11"/>
  <c r="D1081" i="11"/>
  <c r="D1082" i="11"/>
  <c r="D1083" i="11"/>
  <c r="D1084" i="11"/>
  <c r="D1085" i="11"/>
  <c r="D1086" i="11"/>
  <c r="D1087" i="11"/>
  <c r="D1088" i="11"/>
  <c r="D1089" i="11"/>
  <c r="D1090" i="11"/>
  <c r="D1091" i="11"/>
  <c r="D1092" i="11"/>
  <c r="D1093" i="11"/>
  <c r="D1094" i="11"/>
  <c r="D1095" i="11"/>
  <c r="D1096" i="11"/>
  <c r="D1097" i="11"/>
  <c r="D1098" i="11"/>
  <c r="D1099" i="11"/>
  <c r="D1100" i="11"/>
  <c r="D1101" i="11"/>
  <c r="D1102" i="11"/>
  <c r="D1103" i="11"/>
  <c r="D1104" i="11"/>
  <c r="D1105" i="11"/>
  <c r="D1106" i="11"/>
  <c r="D1107" i="11"/>
  <c r="D1108" i="11"/>
  <c r="D1109" i="11"/>
  <c r="D1110" i="11"/>
  <c r="D1111" i="11"/>
  <c r="D1112" i="11"/>
  <c r="D1113" i="11"/>
  <c r="D1114" i="11"/>
  <c r="D1115" i="11"/>
  <c r="D1116" i="11"/>
  <c r="D1117" i="11"/>
  <c r="D1118" i="11"/>
  <c r="D1119" i="11"/>
  <c r="D1120" i="11"/>
  <c r="D1121" i="11"/>
  <c r="D1122" i="11"/>
  <c r="D1123" i="11"/>
  <c r="D1124" i="11"/>
  <c r="D1125" i="11"/>
  <c r="D1126" i="11"/>
  <c r="D1127" i="11"/>
  <c r="D1128" i="11"/>
  <c r="D1129" i="11"/>
  <c r="D1130" i="11"/>
  <c r="D1131" i="11"/>
  <c r="D1132" i="11"/>
  <c r="D1133" i="11"/>
  <c r="D1134" i="11"/>
  <c r="D1135" i="11"/>
  <c r="D1136" i="11"/>
  <c r="D1137" i="11"/>
  <c r="D1138" i="11"/>
  <c r="D1139" i="11"/>
  <c r="D1140" i="11"/>
  <c r="D1141" i="11"/>
  <c r="D1142" i="11"/>
  <c r="D1143" i="11"/>
  <c r="D1144" i="11"/>
  <c r="D1145" i="11"/>
  <c r="D1146" i="11"/>
  <c r="D1147" i="11"/>
  <c r="D1148" i="11"/>
  <c r="D1149" i="11"/>
  <c r="D1150" i="11"/>
  <c r="D1151" i="11"/>
  <c r="D1152" i="11"/>
  <c r="D1153" i="11"/>
  <c r="D1154" i="11"/>
  <c r="D1155" i="11"/>
  <c r="D1156" i="11"/>
  <c r="D1157" i="11"/>
  <c r="D1158" i="11"/>
  <c r="D1159" i="11"/>
  <c r="D1160" i="11"/>
  <c r="D1161" i="11"/>
  <c r="D1162" i="11"/>
  <c r="D1163" i="11"/>
  <c r="D1164" i="11"/>
  <c r="D1165" i="11"/>
  <c r="D1166" i="11"/>
  <c r="D1167" i="11"/>
  <c r="D1168" i="11"/>
  <c r="D1169" i="11"/>
  <c r="D1170" i="11"/>
  <c r="D1171" i="11"/>
  <c r="D1172" i="11"/>
  <c r="D1173" i="11"/>
  <c r="D1174" i="11"/>
  <c r="D1175" i="11"/>
  <c r="D1176" i="11"/>
  <c r="D1177" i="11"/>
  <c r="D1178" i="11"/>
  <c r="D1179" i="11"/>
  <c r="D1180" i="11"/>
  <c r="D1181" i="11"/>
  <c r="D1182" i="11"/>
  <c r="D1183" i="11"/>
  <c r="D1184" i="11"/>
  <c r="D1185" i="11"/>
  <c r="D1186" i="11"/>
  <c r="D1187" i="11"/>
  <c r="D1188" i="11"/>
  <c r="D1189" i="11"/>
  <c r="D1190" i="11"/>
  <c r="D1191" i="11"/>
  <c r="D1192" i="11"/>
  <c r="D1193" i="11"/>
  <c r="D1194" i="11"/>
  <c r="D1195" i="11"/>
  <c r="D1196" i="11"/>
  <c r="D1197" i="11"/>
  <c r="D1198" i="11"/>
  <c r="D1199" i="11"/>
  <c r="D1200" i="11"/>
  <c r="D1201" i="11"/>
  <c r="D1202" i="11"/>
  <c r="D1203" i="11"/>
  <c r="D1204" i="11"/>
  <c r="D1205" i="11"/>
  <c r="D1206" i="11"/>
  <c r="D1207" i="11"/>
  <c r="D1208" i="11"/>
  <c r="D1209" i="11"/>
  <c r="D1210" i="11"/>
  <c r="D1211" i="11"/>
  <c r="D1212" i="11"/>
  <c r="D1213" i="11"/>
  <c r="D1214" i="11"/>
  <c r="D1215" i="11"/>
  <c r="D1216" i="11"/>
  <c r="D1217" i="11"/>
  <c r="D1218" i="11"/>
  <c r="D1219" i="11"/>
  <c r="D1220" i="11"/>
  <c r="D1221" i="11"/>
  <c r="D1222" i="11"/>
  <c r="D1223" i="11"/>
  <c r="D1224" i="11"/>
  <c r="D1225" i="11"/>
  <c r="D1226" i="11"/>
  <c r="D1227" i="11"/>
  <c r="D1228" i="11"/>
  <c r="D1229" i="11"/>
  <c r="D1230" i="11"/>
  <c r="D1231" i="11"/>
  <c r="D1232" i="11"/>
  <c r="D1233" i="11"/>
  <c r="D1234" i="11"/>
  <c r="D1235" i="11"/>
  <c r="D1236" i="11"/>
  <c r="D1237" i="11"/>
  <c r="D1238" i="11"/>
  <c r="D1239" i="11"/>
  <c r="D1240" i="11"/>
  <c r="D1241" i="11"/>
  <c r="D1242" i="11"/>
  <c r="D1243" i="11"/>
  <c r="D1244" i="11"/>
  <c r="D1245" i="11"/>
  <c r="D1246" i="11"/>
  <c r="D1247" i="11"/>
  <c r="D1248" i="11"/>
  <c r="D1249" i="11"/>
  <c r="D1250" i="11"/>
  <c r="D1251" i="11"/>
  <c r="D1252" i="11"/>
  <c r="D1253" i="11"/>
  <c r="D1254" i="11"/>
  <c r="D1255" i="11"/>
  <c r="D1256" i="11"/>
  <c r="D1257" i="11"/>
  <c r="D1258" i="11"/>
  <c r="D1259" i="11"/>
  <c r="D1260" i="11"/>
  <c r="D1261" i="11"/>
  <c r="D1262" i="11"/>
  <c r="D1263" i="11"/>
  <c r="D1264" i="11"/>
  <c r="D1265" i="11"/>
  <c r="D1266" i="11"/>
  <c r="D1267" i="11"/>
  <c r="D1268" i="11"/>
  <c r="D1269" i="11"/>
  <c r="D1270" i="11"/>
  <c r="D1271" i="11"/>
  <c r="D1272" i="11"/>
  <c r="D1273" i="11"/>
  <c r="D1274" i="11"/>
  <c r="D1275" i="11"/>
  <c r="D1276" i="11"/>
  <c r="D1277" i="11"/>
  <c r="D1278" i="11"/>
  <c r="D1279" i="11"/>
  <c r="D1280" i="11"/>
  <c r="D1281" i="11"/>
  <c r="D1282" i="11"/>
  <c r="D1283" i="11"/>
  <c r="D1284" i="11"/>
  <c r="D1285" i="11"/>
  <c r="D1286" i="11"/>
  <c r="D1287" i="11"/>
  <c r="D1288" i="11"/>
  <c r="D1289" i="11"/>
  <c r="D1290" i="11"/>
  <c r="D1291" i="11"/>
  <c r="D1292" i="11"/>
  <c r="D1293" i="11"/>
  <c r="D1294" i="11"/>
  <c r="D1295" i="11"/>
  <c r="D1296" i="11"/>
  <c r="D1297" i="11"/>
  <c r="D1298" i="11"/>
  <c r="D1299" i="11"/>
  <c r="D1300" i="11"/>
  <c r="D1301" i="11"/>
  <c r="D1302" i="11"/>
  <c r="D1303" i="11"/>
  <c r="D1304" i="11"/>
  <c r="D1305" i="11"/>
  <c r="D1306" i="11"/>
  <c r="D1307" i="11"/>
  <c r="D1308" i="11"/>
  <c r="D1309" i="11"/>
  <c r="D1310" i="11"/>
  <c r="D1311" i="11"/>
  <c r="D1312" i="11"/>
  <c r="D1313" i="11"/>
  <c r="D1314" i="11"/>
  <c r="D1315" i="11"/>
  <c r="D1316" i="11"/>
  <c r="D1317" i="11"/>
  <c r="D1318" i="11"/>
  <c r="D1319" i="11"/>
  <c r="D1320" i="11"/>
  <c r="D1321" i="11"/>
  <c r="D1322" i="11"/>
  <c r="D1323" i="11"/>
  <c r="D1324" i="11"/>
  <c r="D1325" i="11"/>
  <c r="D1326" i="11"/>
  <c r="D1327" i="11"/>
  <c r="D1328" i="11"/>
  <c r="D1329" i="11"/>
  <c r="D1330" i="11"/>
  <c r="D1331" i="11"/>
  <c r="D1332" i="11"/>
  <c r="D1333" i="11"/>
  <c r="D1334" i="11"/>
  <c r="D1335" i="11"/>
  <c r="D1336" i="11"/>
  <c r="D1337" i="11"/>
  <c r="D1338" i="11"/>
  <c r="D1339" i="11"/>
  <c r="D1340" i="11"/>
  <c r="D1341" i="11"/>
  <c r="D1342" i="11"/>
  <c r="D1343" i="11"/>
  <c r="D1344" i="11"/>
  <c r="D1345" i="11"/>
  <c r="D1346" i="11"/>
  <c r="D1347" i="11"/>
  <c r="D1348" i="11"/>
  <c r="D1349" i="11"/>
  <c r="D1350" i="11"/>
  <c r="D1351" i="11"/>
  <c r="D1352" i="11"/>
  <c r="D1353" i="11"/>
  <c r="D1354" i="11"/>
  <c r="D1355" i="11"/>
  <c r="D1356" i="11"/>
  <c r="D1357" i="11"/>
  <c r="D1358" i="11"/>
  <c r="D1359" i="11"/>
  <c r="D1360" i="11"/>
  <c r="D1361" i="11"/>
  <c r="D1362" i="11"/>
  <c r="D1363" i="11"/>
  <c r="D1364" i="11"/>
  <c r="D1365" i="11"/>
  <c r="D1366" i="11"/>
  <c r="D1367" i="11"/>
  <c r="D1368" i="11"/>
  <c r="D1369" i="11"/>
  <c r="D1370" i="11"/>
  <c r="D1371" i="11"/>
  <c r="D1372" i="11"/>
  <c r="D1373" i="11"/>
  <c r="D1374" i="11"/>
  <c r="D1375" i="11"/>
  <c r="D1376" i="11"/>
  <c r="D1377" i="11"/>
  <c r="D1378" i="11"/>
  <c r="D1379" i="11"/>
  <c r="D1380" i="11"/>
  <c r="D1381" i="11"/>
  <c r="D1382" i="11"/>
  <c r="D1383" i="11"/>
  <c r="D1384" i="11"/>
  <c r="D1385" i="11"/>
  <c r="D1386" i="11"/>
  <c r="D1387" i="11"/>
  <c r="D1388" i="11"/>
  <c r="D1389" i="11"/>
  <c r="D1390" i="11"/>
  <c r="D1391" i="11"/>
  <c r="D1392" i="11"/>
  <c r="D1393" i="11"/>
  <c r="D1394" i="11"/>
  <c r="D1395" i="11"/>
  <c r="D1396" i="11"/>
  <c r="D1397" i="11"/>
  <c r="D1398" i="11"/>
  <c r="D1399" i="11"/>
  <c r="D1400" i="11"/>
  <c r="D1401" i="11"/>
  <c r="D1402" i="11"/>
  <c r="D1403" i="11"/>
  <c r="D1404" i="11"/>
  <c r="D1405" i="11"/>
  <c r="D1406" i="11"/>
  <c r="D1407" i="11"/>
  <c r="D1408" i="11"/>
  <c r="D1409" i="11"/>
  <c r="D1410" i="11"/>
  <c r="D1411" i="11"/>
  <c r="D1412" i="11"/>
  <c r="D1413" i="11"/>
  <c r="D1414" i="11"/>
  <c r="D1415" i="11"/>
  <c r="D1416" i="11"/>
  <c r="D1417" i="11"/>
  <c r="D1418" i="11"/>
  <c r="D1419" i="11"/>
  <c r="D1420" i="11"/>
  <c r="D1421" i="11"/>
  <c r="D1422" i="11"/>
  <c r="D1423" i="11"/>
  <c r="D1424" i="11"/>
  <c r="D1425" i="11"/>
  <c r="D1426" i="11"/>
  <c r="D1427" i="11"/>
  <c r="D1428" i="11"/>
  <c r="D1429" i="11"/>
  <c r="D1430" i="11"/>
  <c r="D1431" i="11"/>
  <c r="D1432" i="11"/>
  <c r="D1433" i="11"/>
  <c r="D1434" i="11"/>
  <c r="D1435" i="11"/>
  <c r="D1436" i="11"/>
  <c r="D1437" i="11"/>
  <c r="D1438" i="11"/>
  <c r="D1439" i="11"/>
  <c r="D1440" i="11"/>
  <c r="D1441" i="11"/>
  <c r="D1442" i="11"/>
  <c r="D1443" i="11"/>
  <c r="D1444" i="11"/>
  <c r="D1445" i="11"/>
  <c r="D1446" i="11"/>
  <c r="D1447" i="11"/>
  <c r="D1448" i="11"/>
  <c r="D1449" i="11"/>
  <c r="D1450" i="11"/>
  <c r="D1451" i="11"/>
  <c r="D1452" i="11"/>
  <c r="D1453" i="11"/>
  <c r="D1454" i="11"/>
  <c r="D1455" i="11"/>
  <c r="D1456" i="11"/>
  <c r="D1457" i="11"/>
  <c r="D1458" i="11"/>
  <c r="D1459" i="11"/>
  <c r="D1460" i="11"/>
  <c r="D1461" i="11"/>
  <c r="D1462" i="11"/>
  <c r="D1463" i="11"/>
  <c r="D1464" i="11"/>
  <c r="D1465" i="11"/>
  <c r="D1466" i="11"/>
  <c r="D1467" i="11"/>
  <c r="D1468" i="11"/>
  <c r="D1469" i="11"/>
  <c r="D1470" i="11"/>
  <c r="D1471" i="11"/>
  <c r="D1472" i="11"/>
  <c r="D1473" i="11"/>
  <c r="D1474" i="11"/>
  <c r="D1475" i="11"/>
  <c r="D1476" i="11"/>
  <c r="D1477" i="11"/>
  <c r="D1478" i="11"/>
  <c r="D1479" i="11"/>
  <c r="D1480" i="11"/>
  <c r="D1481" i="11"/>
  <c r="D1482" i="11"/>
  <c r="D1483" i="11"/>
  <c r="D1484" i="11"/>
  <c r="D1485" i="11"/>
  <c r="D1486" i="11"/>
  <c r="D1487" i="11"/>
  <c r="D1488" i="11"/>
  <c r="D1489" i="11"/>
  <c r="D1490" i="11"/>
  <c r="D1491" i="11"/>
  <c r="D1492" i="11"/>
  <c r="D1493" i="11"/>
  <c r="D1494" i="11"/>
  <c r="D1495" i="11"/>
  <c r="D1496" i="11"/>
  <c r="D1497" i="11"/>
  <c r="D1498" i="11"/>
  <c r="D1499" i="11"/>
  <c r="D1500" i="11"/>
  <c r="D1501" i="11"/>
  <c r="D1502" i="11"/>
  <c r="D1503" i="11"/>
  <c r="D1504" i="11"/>
  <c r="D1505" i="11"/>
  <c r="D1506" i="11"/>
  <c r="D1507" i="11"/>
  <c r="D1508" i="11"/>
  <c r="D1509" i="11"/>
  <c r="D1510" i="11"/>
  <c r="D1511" i="11"/>
  <c r="D1512" i="11"/>
  <c r="D1513" i="11"/>
  <c r="D1514" i="11"/>
  <c r="D1515" i="11"/>
  <c r="D1516" i="11"/>
  <c r="D1517" i="11"/>
  <c r="D1518" i="11"/>
  <c r="D1519" i="11"/>
  <c r="D1520" i="11"/>
  <c r="D1521" i="11"/>
  <c r="D1522" i="11"/>
  <c r="D1523" i="11"/>
  <c r="D1524" i="11"/>
  <c r="D1525" i="11"/>
  <c r="D1526" i="11"/>
  <c r="D1527" i="11"/>
  <c r="D1528" i="11"/>
  <c r="D1529" i="11"/>
  <c r="D1530" i="11"/>
  <c r="D1531" i="11"/>
  <c r="D1532" i="11"/>
  <c r="D1533" i="11"/>
  <c r="D1534" i="11"/>
  <c r="D1535" i="11"/>
  <c r="D1536" i="11"/>
  <c r="D1537" i="11"/>
  <c r="D39" i="11"/>
  <c r="D38" i="11"/>
  <c r="C40" i="11"/>
  <c r="C41" i="11"/>
  <c r="C42" i="11"/>
  <c r="C43" i="11"/>
  <c r="C44" i="11"/>
  <c r="C45" i="11"/>
  <c r="C46" i="11"/>
  <c r="C47" i="11"/>
  <c r="C48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2" i="11"/>
  <c r="C73" i="11"/>
  <c r="C74" i="11"/>
  <c r="C75" i="11"/>
  <c r="C76" i="11"/>
  <c r="C77" i="11"/>
  <c r="C78" i="11"/>
  <c r="C79" i="11"/>
  <c r="C80" i="11"/>
  <c r="C81" i="11"/>
  <c r="C82" i="11"/>
  <c r="C83" i="11"/>
  <c r="C84" i="11"/>
  <c r="C85" i="11"/>
  <c r="C86" i="11"/>
  <c r="C87" i="11"/>
  <c r="C88" i="11"/>
  <c r="C89" i="11"/>
  <c r="C90" i="11"/>
  <c r="C91" i="11"/>
  <c r="C92" i="11"/>
  <c r="C93" i="11"/>
  <c r="C94" i="11"/>
  <c r="C95" i="11"/>
  <c r="C96" i="11"/>
  <c r="C97" i="11"/>
  <c r="C98" i="11"/>
  <c r="C99" i="11"/>
  <c r="C100" i="11"/>
  <c r="C101" i="11"/>
  <c r="C102" i="11"/>
  <c r="C103" i="11"/>
  <c r="C104" i="11"/>
  <c r="C105" i="11"/>
  <c r="C106" i="11"/>
  <c r="C107" i="11"/>
  <c r="C108" i="11"/>
  <c r="C109" i="11"/>
  <c r="C110" i="11"/>
  <c r="C111" i="11"/>
  <c r="C112" i="11"/>
  <c r="C113" i="11"/>
  <c r="C114" i="11"/>
  <c r="C115" i="11"/>
  <c r="C116" i="11"/>
  <c r="C117" i="11"/>
  <c r="C118" i="11"/>
  <c r="C119" i="11"/>
  <c r="C120" i="11"/>
  <c r="C121" i="11"/>
  <c r="C122" i="11"/>
  <c r="C123" i="11"/>
  <c r="C124" i="11"/>
  <c r="C125" i="11"/>
  <c r="C126" i="11"/>
  <c r="C127" i="11"/>
  <c r="C128" i="11"/>
  <c r="C129" i="11"/>
  <c r="C130" i="11"/>
  <c r="C131" i="11"/>
  <c r="C132" i="11"/>
  <c r="C133" i="11"/>
  <c r="C134" i="11"/>
  <c r="C135" i="11"/>
  <c r="C136" i="11"/>
  <c r="C137" i="11"/>
  <c r="C138" i="11"/>
  <c r="C139" i="11"/>
  <c r="C140" i="11"/>
  <c r="C141" i="11"/>
  <c r="C142" i="11"/>
  <c r="C143" i="11"/>
  <c r="C144" i="11"/>
  <c r="C145" i="11"/>
  <c r="C146" i="11"/>
  <c r="C147" i="11"/>
  <c r="C148" i="11"/>
  <c r="C149" i="11"/>
  <c r="C150" i="11"/>
  <c r="C151" i="11"/>
  <c r="C152" i="11"/>
  <c r="C153" i="11"/>
  <c r="C154" i="11"/>
  <c r="C155" i="11"/>
  <c r="C156" i="11"/>
  <c r="C157" i="11"/>
  <c r="C158" i="11"/>
  <c r="C159" i="11"/>
  <c r="C160" i="11"/>
  <c r="C161" i="11"/>
  <c r="C162" i="11"/>
  <c r="C163" i="11"/>
  <c r="C164" i="11"/>
  <c r="C165" i="11"/>
  <c r="C166" i="11"/>
  <c r="C167" i="11"/>
  <c r="C168" i="11"/>
  <c r="C169" i="11"/>
  <c r="C170" i="11"/>
  <c r="C171" i="11"/>
  <c r="C172" i="11"/>
  <c r="C173" i="11"/>
  <c r="C174" i="11"/>
  <c r="C175" i="11"/>
  <c r="C176" i="11"/>
  <c r="C177" i="11"/>
  <c r="C178" i="11"/>
  <c r="C179" i="11"/>
  <c r="C180" i="11"/>
  <c r="C181" i="11"/>
  <c r="C182" i="11"/>
  <c r="C183" i="11"/>
  <c r="C184" i="11"/>
  <c r="C185" i="11"/>
  <c r="C186" i="11"/>
  <c r="C187" i="11"/>
  <c r="C188" i="11"/>
  <c r="C189" i="11"/>
  <c r="C190" i="11"/>
  <c r="C191" i="11"/>
  <c r="C192" i="11"/>
  <c r="C193" i="11"/>
  <c r="C194" i="11"/>
  <c r="C195" i="11"/>
  <c r="C196" i="11"/>
  <c r="C197" i="11"/>
  <c r="C198" i="11"/>
  <c r="C199" i="11"/>
  <c r="C200" i="11"/>
  <c r="C201" i="11"/>
  <c r="C202" i="11"/>
  <c r="C203" i="11"/>
  <c r="C204" i="11"/>
  <c r="C205" i="11"/>
  <c r="C206" i="11"/>
  <c r="C207" i="11"/>
  <c r="C208" i="11"/>
  <c r="C209" i="11"/>
  <c r="C210" i="11"/>
  <c r="C211" i="11"/>
  <c r="C212" i="11"/>
  <c r="C213" i="11"/>
  <c r="C214" i="11"/>
  <c r="C215" i="11"/>
  <c r="C216" i="11"/>
  <c r="C217" i="11"/>
  <c r="C218" i="11"/>
  <c r="C219" i="11"/>
  <c r="C220" i="11"/>
  <c r="C221" i="11"/>
  <c r="C222" i="11"/>
  <c r="C223" i="11"/>
  <c r="C224" i="11"/>
  <c r="C225" i="11"/>
  <c r="C226" i="11"/>
  <c r="C227" i="11"/>
  <c r="C228" i="11"/>
  <c r="C229" i="11"/>
  <c r="C230" i="11"/>
  <c r="C231" i="11"/>
  <c r="C232" i="11"/>
  <c r="C233" i="11"/>
  <c r="C234" i="11"/>
  <c r="C235" i="11"/>
  <c r="C236" i="11"/>
  <c r="C237" i="11"/>
  <c r="C238" i="11"/>
  <c r="C239" i="11"/>
  <c r="C240" i="11"/>
  <c r="C241" i="11"/>
  <c r="C242" i="11"/>
  <c r="C243" i="11"/>
  <c r="C244" i="11"/>
  <c r="C245" i="11"/>
  <c r="C246" i="11"/>
  <c r="C247" i="11"/>
  <c r="C248" i="11"/>
  <c r="C249" i="11"/>
  <c r="C250" i="11"/>
  <c r="C251" i="11"/>
  <c r="C252" i="11"/>
  <c r="C253" i="11"/>
  <c r="C254" i="11"/>
  <c r="C255" i="11"/>
  <c r="C256" i="11"/>
  <c r="C257" i="11"/>
  <c r="C258" i="11"/>
  <c r="C259" i="11"/>
  <c r="C260" i="11"/>
  <c r="C261" i="11"/>
  <c r="C262" i="11"/>
  <c r="C263" i="11"/>
  <c r="C264" i="11"/>
  <c r="C265" i="11"/>
  <c r="C266" i="11"/>
  <c r="C267" i="11"/>
  <c r="C268" i="11"/>
  <c r="C269" i="11"/>
  <c r="C270" i="11"/>
  <c r="C271" i="11"/>
  <c r="C272" i="11"/>
  <c r="C273" i="11"/>
  <c r="C274" i="11"/>
  <c r="C275" i="11"/>
  <c r="C276" i="11"/>
  <c r="C277" i="11"/>
  <c r="C278" i="11"/>
  <c r="C279" i="11"/>
  <c r="C280" i="11"/>
  <c r="C281" i="11"/>
  <c r="C282" i="11"/>
  <c r="C283" i="11"/>
  <c r="C284" i="11"/>
  <c r="C285" i="11"/>
  <c r="C286" i="11"/>
  <c r="C287" i="11"/>
  <c r="C288" i="11"/>
  <c r="C289" i="11"/>
  <c r="C290" i="11"/>
  <c r="C291" i="11"/>
  <c r="C292" i="11"/>
  <c r="C293" i="11"/>
  <c r="C294" i="11"/>
  <c r="C295" i="11"/>
  <c r="C296" i="11"/>
  <c r="C297" i="11"/>
  <c r="C298" i="11"/>
  <c r="C299" i="11"/>
  <c r="C300" i="11"/>
  <c r="C301" i="11"/>
  <c r="C302" i="11"/>
  <c r="C303" i="11"/>
  <c r="C304" i="11"/>
  <c r="C305" i="11"/>
  <c r="C306" i="11"/>
  <c r="C307" i="11"/>
  <c r="C308" i="11"/>
  <c r="C309" i="11"/>
  <c r="C310" i="11"/>
  <c r="C311" i="11"/>
  <c r="C312" i="11"/>
  <c r="C313" i="11"/>
  <c r="C314" i="11"/>
  <c r="C315" i="11"/>
  <c r="C316" i="11"/>
  <c r="C317" i="11"/>
  <c r="C318" i="11"/>
  <c r="C319" i="11"/>
  <c r="C320" i="11"/>
  <c r="C321" i="11"/>
  <c r="C322" i="11"/>
  <c r="C323" i="11"/>
  <c r="C324" i="11"/>
  <c r="C325" i="11"/>
  <c r="C326" i="11"/>
  <c r="C327" i="11"/>
  <c r="C328" i="11"/>
  <c r="C329" i="11"/>
  <c r="C330" i="11"/>
  <c r="C331" i="11"/>
  <c r="C332" i="11"/>
  <c r="C333" i="11"/>
  <c r="C334" i="11"/>
  <c r="C335" i="11"/>
  <c r="C336" i="11"/>
  <c r="C337" i="11"/>
  <c r="C338" i="11"/>
  <c r="C339" i="11"/>
  <c r="C340" i="11"/>
  <c r="C341" i="11"/>
  <c r="C342" i="11"/>
  <c r="C343" i="11"/>
  <c r="C344" i="11"/>
  <c r="C345" i="11"/>
  <c r="C346" i="11"/>
  <c r="C347" i="11"/>
  <c r="C348" i="11"/>
  <c r="C349" i="11"/>
  <c r="C350" i="11"/>
  <c r="C351" i="11"/>
  <c r="C352" i="11"/>
  <c r="C353" i="11"/>
  <c r="C354" i="11"/>
  <c r="C355" i="11"/>
  <c r="C356" i="11"/>
  <c r="C357" i="11"/>
  <c r="C358" i="11"/>
  <c r="C359" i="11"/>
  <c r="C360" i="11"/>
  <c r="C361" i="11"/>
  <c r="C362" i="11"/>
  <c r="C363" i="11"/>
  <c r="C364" i="11"/>
  <c r="C365" i="11"/>
  <c r="C366" i="11"/>
  <c r="C367" i="11"/>
  <c r="C368" i="11"/>
  <c r="C369" i="11"/>
  <c r="C370" i="11"/>
  <c r="C371" i="11"/>
  <c r="C372" i="11"/>
  <c r="C373" i="11"/>
  <c r="C374" i="11"/>
  <c r="C375" i="11"/>
  <c r="C376" i="11"/>
  <c r="C377" i="11"/>
  <c r="C378" i="11"/>
  <c r="C379" i="11"/>
  <c r="C380" i="11"/>
  <c r="C381" i="11"/>
  <c r="C382" i="11"/>
  <c r="C383" i="11"/>
  <c r="C384" i="11"/>
  <c r="C385" i="11"/>
  <c r="C386" i="11"/>
  <c r="C387" i="11"/>
  <c r="C388" i="11"/>
  <c r="C389" i="11"/>
  <c r="C390" i="11"/>
  <c r="C391" i="11"/>
  <c r="C392" i="11"/>
  <c r="C393" i="11"/>
  <c r="C394" i="11"/>
  <c r="C395" i="11"/>
  <c r="C396" i="11"/>
  <c r="C397" i="11"/>
  <c r="C398" i="11"/>
  <c r="C399" i="11"/>
  <c r="C400" i="11"/>
  <c r="C401" i="11"/>
  <c r="C402" i="11"/>
  <c r="C403" i="11"/>
  <c r="C404" i="11"/>
  <c r="C405" i="11"/>
  <c r="C406" i="11"/>
  <c r="C407" i="11"/>
  <c r="C408" i="11"/>
  <c r="C409" i="11"/>
  <c r="C410" i="11"/>
  <c r="C411" i="11"/>
  <c r="C412" i="11"/>
  <c r="C413" i="11"/>
  <c r="C414" i="11"/>
  <c r="C415" i="11"/>
  <c r="C416" i="11"/>
  <c r="C417" i="11"/>
  <c r="C418" i="11"/>
  <c r="C419" i="11"/>
  <c r="C420" i="11"/>
  <c r="C421" i="11"/>
  <c r="C422" i="11"/>
  <c r="C423" i="11"/>
  <c r="C424" i="11"/>
  <c r="C425" i="11"/>
  <c r="C426" i="11"/>
  <c r="C427" i="11"/>
  <c r="C428" i="11"/>
  <c r="C429" i="11"/>
  <c r="C430" i="11"/>
  <c r="C431" i="11"/>
  <c r="C432" i="11"/>
  <c r="C433" i="11"/>
  <c r="C434" i="11"/>
  <c r="C435" i="11"/>
  <c r="C436" i="11"/>
  <c r="C437" i="11"/>
  <c r="C438" i="11"/>
  <c r="C439" i="11"/>
  <c r="C440" i="11"/>
  <c r="C441" i="11"/>
  <c r="C442" i="11"/>
  <c r="C443" i="11"/>
  <c r="C444" i="11"/>
  <c r="C445" i="11"/>
  <c r="C446" i="11"/>
  <c r="C447" i="11"/>
  <c r="C448" i="11"/>
  <c r="C449" i="11"/>
  <c r="C450" i="11"/>
  <c r="C451" i="11"/>
  <c r="C452" i="11"/>
  <c r="C453" i="11"/>
  <c r="C454" i="11"/>
  <c r="C455" i="11"/>
  <c r="C456" i="11"/>
  <c r="C457" i="11"/>
  <c r="C458" i="11"/>
  <c r="C459" i="11"/>
  <c r="C460" i="11"/>
  <c r="C461" i="11"/>
  <c r="C462" i="11"/>
  <c r="C463" i="11"/>
  <c r="C464" i="11"/>
  <c r="C465" i="11"/>
  <c r="C466" i="11"/>
  <c r="C467" i="11"/>
  <c r="C468" i="11"/>
  <c r="C469" i="11"/>
  <c r="C470" i="11"/>
  <c r="C471" i="11"/>
  <c r="C472" i="11"/>
  <c r="C473" i="11"/>
  <c r="C474" i="11"/>
  <c r="C475" i="11"/>
  <c r="C476" i="11"/>
  <c r="C477" i="11"/>
  <c r="C478" i="11"/>
  <c r="C479" i="11"/>
  <c r="C480" i="11"/>
  <c r="C481" i="11"/>
  <c r="C482" i="11"/>
  <c r="C483" i="11"/>
  <c r="C484" i="11"/>
  <c r="C485" i="11"/>
  <c r="C486" i="11"/>
  <c r="C487" i="11"/>
  <c r="C488" i="11"/>
  <c r="C489" i="11"/>
  <c r="C490" i="11"/>
  <c r="C491" i="11"/>
  <c r="C492" i="11"/>
  <c r="C493" i="11"/>
  <c r="C494" i="11"/>
  <c r="C495" i="11"/>
  <c r="C496" i="11"/>
  <c r="C497" i="11"/>
  <c r="C498" i="11"/>
  <c r="C499" i="11"/>
  <c r="C500" i="11"/>
  <c r="C501" i="11"/>
  <c r="C502" i="11"/>
  <c r="C503" i="11"/>
  <c r="C504" i="11"/>
  <c r="C505" i="11"/>
  <c r="C506" i="11"/>
  <c r="C507" i="11"/>
  <c r="C508" i="11"/>
  <c r="C509" i="11"/>
  <c r="C510" i="11"/>
  <c r="C511" i="11"/>
  <c r="C512" i="11"/>
  <c r="C513" i="11"/>
  <c r="C514" i="11"/>
  <c r="C515" i="11"/>
  <c r="C516" i="11"/>
  <c r="C517" i="11"/>
  <c r="C518" i="11"/>
  <c r="C519" i="11"/>
  <c r="C520" i="11"/>
  <c r="C521" i="11"/>
  <c r="C522" i="11"/>
  <c r="C523" i="11"/>
  <c r="C524" i="11"/>
  <c r="C525" i="11"/>
  <c r="C526" i="11"/>
  <c r="C527" i="11"/>
  <c r="C528" i="11"/>
  <c r="C529" i="11"/>
  <c r="C530" i="11"/>
  <c r="C531" i="11"/>
  <c r="C532" i="11"/>
  <c r="C533" i="11"/>
  <c r="C534" i="11"/>
  <c r="C535" i="11"/>
  <c r="C536" i="11"/>
  <c r="C537" i="11"/>
  <c r="C538" i="11"/>
  <c r="C539" i="11"/>
  <c r="C540" i="11"/>
  <c r="C541" i="11"/>
  <c r="C542" i="11"/>
  <c r="C543" i="11"/>
  <c r="C544" i="11"/>
  <c r="C545" i="11"/>
  <c r="C546" i="11"/>
  <c r="C547" i="11"/>
  <c r="C548" i="11"/>
  <c r="C549" i="11"/>
  <c r="C550" i="11"/>
  <c r="C551" i="11"/>
  <c r="C552" i="11"/>
  <c r="C553" i="11"/>
  <c r="C554" i="11"/>
  <c r="C555" i="11"/>
  <c r="C556" i="11"/>
  <c r="C557" i="11"/>
  <c r="C558" i="11"/>
  <c r="C559" i="11"/>
  <c r="C560" i="11"/>
  <c r="C561" i="11"/>
  <c r="C562" i="11"/>
  <c r="C563" i="11"/>
  <c r="C564" i="11"/>
  <c r="C565" i="11"/>
  <c r="C566" i="11"/>
  <c r="C567" i="11"/>
  <c r="C568" i="11"/>
  <c r="C569" i="11"/>
  <c r="C570" i="11"/>
  <c r="C571" i="11"/>
  <c r="C572" i="11"/>
  <c r="C573" i="11"/>
  <c r="C574" i="11"/>
  <c r="C575" i="11"/>
  <c r="C576" i="11"/>
  <c r="C577" i="11"/>
  <c r="C578" i="11"/>
  <c r="C579" i="11"/>
  <c r="C580" i="11"/>
  <c r="C581" i="11"/>
  <c r="C582" i="11"/>
  <c r="C583" i="11"/>
  <c r="C584" i="11"/>
  <c r="C585" i="11"/>
  <c r="C586" i="11"/>
  <c r="C587" i="11"/>
  <c r="C588" i="11"/>
  <c r="C589" i="11"/>
  <c r="C590" i="11"/>
  <c r="C591" i="11"/>
  <c r="C592" i="11"/>
  <c r="C593" i="11"/>
  <c r="C594" i="11"/>
  <c r="C595" i="11"/>
  <c r="C596" i="11"/>
  <c r="C597" i="11"/>
  <c r="C598" i="11"/>
  <c r="C599" i="11"/>
  <c r="C600" i="11"/>
  <c r="C601" i="11"/>
  <c r="C602" i="11"/>
  <c r="C603" i="11"/>
  <c r="C604" i="11"/>
  <c r="C605" i="11"/>
  <c r="C606" i="11"/>
  <c r="C607" i="11"/>
  <c r="C608" i="11"/>
  <c r="C609" i="11"/>
  <c r="C610" i="11"/>
  <c r="C611" i="11"/>
  <c r="C612" i="11"/>
  <c r="C613" i="11"/>
  <c r="C614" i="11"/>
  <c r="C615" i="11"/>
  <c r="C616" i="11"/>
  <c r="C617" i="11"/>
  <c r="C618" i="11"/>
  <c r="C619" i="11"/>
  <c r="C620" i="11"/>
  <c r="C621" i="11"/>
  <c r="C622" i="11"/>
  <c r="C623" i="11"/>
  <c r="C624" i="11"/>
  <c r="C625" i="11"/>
  <c r="C626" i="11"/>
  <c r="C627" i="11"/>
  <c r="C628" i="11"/>
  <c r="C629" i="11"/>
  <c r="C630" i="11"/>
  <c r="C631" i="11"/>
  <c r="C632" i="11"/>
  <c r="C633" i="11"/>
  <c r="C634" i="11"/>
  <c r="C635" i="11"/>
  <c r="C636" i="11"/>
  <c r="C637" i="11"/>
  <c r="C638" i="11"/>
  <c r="C639" i="11"/>
  <c r="C640" i="11"/>
  <c r="C641" i="11"/>
  <c r="C642" i="11"/>
  <c r="C643" i="11"/>
  <c r="C644" i="11"/>
  <c r="C645" i="11"/>
  <c r="C646" i="11"/>
  <c r="C647" i="11"/>
  <c r="C648" i="11"/>
  <c r="C649" i="11"/>
  <c r="C650" i="11"/>
  <c r="C651" i="11"/>
  <c r="C652" i="11"/>
  <c r="C653" i="11"/>
  <c r="C654" i="11"/>
  <c r="C655" i="11"/>
  <c r="C656" i="11"/>
  <c r="C657" i="11"/>
  <c r="C658" i="11"/>
  <c r="C659" i="11"/>
  <c r="C660" i="11"/>
  <c r="C661" i="11"/>
  <c r="C662" i="11"/>
  <c r="C663" i="11"/>
  <c r="C664" i="11"/>
  <c r="C665" i="11"/>
  <c r="C666" i="11"/>
  <c r="C667" i="11"/>
  <c r="C668" i="11"/>
  <c r="C669" i="11"/>
  <c r="C670" i="11"/>
  <c r="C671" i="11"/>
  <c r="C672" i="11"/>
  <c r="C673" i="11"/>
  <c r="C674" i="11"/>
  <c r="C675" i="11"/>
  <c r="C676" i="11"/>
  <c r="C677" i="11"/>
  <c r="C678" i="11"/>
  <c r="C679" i="11"/>
  <c r="C680" i="11"/>
  <c r="C681" i="11"/>
  <c r="C682" i="11"/>
  <c r="C683" i="11"/>
  <c r="C684" i="11"/>
  <c r="C685" i="11"/>
  <c r="C686" i="11"/>
  <c r="C687" i="11"/>
  <c r="C688" i="11"/>
  <c r="C689" i="11"/>
  <c r="C690" i="11"/>
  <c r="C691" i="11"/>
  <c r="C692" i="11"/>
  <c r="C693" i="11"/>
  <c r="C694" i="11"/>
  <c r="C695" i="11"/>
  <c r="C696" i="11"/>
  <c r="C697" i="11"/>
  <c r="C698" i="11"/>
  <c r="C699" i="11"/>
  <c r="C700" i="11"/>
  <c r="C701" i="11"/>
  <c r="C702" i="11"/>
  <c r="C703" i="11"/>
  <c r="C704" i="11"/>
  <c r="C705" i="11"/>
  <c r="C706" i="11"/>
  <c r="C707" i="11"/>
  <c r="C708" i="11"/>
  <c r="C709" i="11"/>
  <c r="C710" i="11"/>
  <c r="C711" i="11"/>
  <c r="C712" i="11"/>
  <c r="C713" i="11"/>
  <c r="C714" i="11"/>
  <c r="C715" i="11"/>
  <c r="C716" i="11"/>
  <c r="C717" i="11"/>
  <c r="C718" i="11"/>
  <c r="C719" i="11"/>
  <c r="C720" i="11"/>
  <c r="C721" i="11"/>
  <c r="C722" i="11"/>
  <c r="C723" i="11"/>
  <c r="C724" i="11"/>
  <c r="C725" i="11"/>
  <c r="C726" i="11"/>
  <c r="C727" i="11"/>
  <c r="C728" i="11"/>
  <c r="C729" i="11"/>
  <c r="C730" i="11"/>
  <c r="C731" i="11"/>
  <c r="C732" i="11"/>
  <c r="C733" i="11"/>
  <c r="C734" i="11"/>
  <c r="C735" i="11"/>
  <c r="C736" i="11"/>
  <c r="C737" i="11"/>
  <c r="C738" i="11"/>
  <c r="C739" i="11"/>
  <c r="C740" i="11"/>
  <c r="C741" i="11"/>
  <c r="C742" i="11"/>
  <c r="C743" i="11"/>
  <c r="C744" i="11"/>
  <c r="C745" i="11"/>
  <c r="C746" i="11"/>
  <c r="C747" i="11"/>
  <c r="C748" i="11"/>
  <c r="C749" i="11"/>
  <c r="C750" i="11"/>
  <c r="C751" i="11"/>
  <c r="C752" i="11"/>
  <c r="C753" i="11"/>
  <c r="C754" i="11"/>
  <c r="C755" i="11"/>
  <c r="C756" i="11"/>
  <c r="C757" i="11"/>
  <c r="C758" i="11"/>
  <c r="C759" i="11"/>
  <c r="C760" i="11"/>
  <c r="C761" i="11"/>
  <c r="C762" i="11"/>
  <c r="C763" i="11"/>
  <c r="C764" i="11"/>
  <c r="C765" i="11"/>
  <c r="C766" i="11"/>
  <c r="C767" i="11"/>
  <c r="C768" i="11"/>
  <c r="C769" i="11"/>
  <c r="C770" i="11"/>
  <c r="C771" i="11"/>
  <c r="C772" i="11"/>
  <c r="C773" i="11"/>
  <c r="C774" i="11"/>
  <c r="C775" i="11"/>
  <c r="C776" i="11"/>
  <c r="C777" i="11"/>
  <c r="C778" i="11"/>
  <c r="C779" i="11"/>
  <c r="C780" i="11"/>
  <c r="C781" i="11"/>
  <c r="C782" i="11"/>
  <c r="C783" i="11"/>
  <c r="C784" i="11"/>
  <c r="C785" i="11"/>
  <c r="C786" i="11"/>
  <c r="C787" i="11"/>
  <c r="C788" i="11"/>
  <c r="C789" i="11"/>
  <c r="C790" i="11"/>
  <c r="C791" i="11"/>
  <c r="C792" i="11"/>
  <c r="C793" i="11"/>
  <c r="C794" i="11"/>
  <c r="C795" i="11"/>
  <c r="C796" i="11"/>
  <c r="C797" i="11"/>
  <c r="C798" i="11"/>
  <c r="C799" i="11"/>
  <c r="C800" i="11"/>
  <c r="C801" i="11"/>
  <c r="C802" i="11"/>
  <c r="C803" i="11"/>
  <c r="C804" i="11"/>
  <c r="C805" i="11"/>
  <c r="C806" i="11"/>
  <c r="C807" i="11"/>
  <c r="C808" i="11"/>
  <c r="C809" i="11"/>
  <c r="C810" i="11"/>
  <c r="C811" i="11"/>
  <c r="C812" i="11"/>
  <c r="C813" i="11"/>
  <c r="C814" i="11"/>
  <c r="C815" i="11"/>
  <c r="C816" i="11"/>
  <c r="C817" i="11"/>
  <c r="C818" i="11"/>
  <c r="C819" i="11"/>
  <c r="C820" i="11"/>
  <c r="C821" i="11"/>
  <c r="C822" i="11"/>
  <c r="C823" i="11"/>
  <c r="C824" i="11"/>
  <c r="C825" i="11"/>
  <c r="C826" i="11"/>
  <c r="C827" i="11"/>
  <c r="C828" i="11"/>
  <c r="C829" i="11"/>
  <c r="C830" i="11"/>
  <c r="C831" i="11"/>
  <c r="C832" i="11"/>
  <c r="C833" i="11"/>
  <c r="C834" i="11"/>
  <c r="C835" i="11"/>
  <c r="C836" i="11"/>
  <c r="C837" i="11"/>
  <c r="C838" i="11"/>
  <c r="C839" i="11"/>
  <c r="C840" i="11"/>
  <c r="C841" i="11"/>
  <c r="C842" i="11"/>
  <c r="C843" i="11"/>
  <c r="C844" i="11"/>
  <c r="C845" i="11"/>
  <c r="C846" i="11"/>
  <c r="C847" i="11"/>
  <c r="C848" i="11"/>
  <c r="C849" i="11"/>
  <c r="C850" i="11"/>
  <c r="C851" i="11"/>
  <c r="C852" i="11"/>
  <c r="C853" i="11"/>
  <c r="C854" i="11"/>
  <c r="C855" i="11"/>
  <c r="C856" i="11"/>
  <c r="C857" i="11"/>
  <c r="C858" i="11"/>
  <c r="C859" i="11"/>
  <c r="C860" i="11"/>
  <c r="C861" i="11"/>
  <c r="C862" i="11"/>
  <c r="C863" i="11"/>
  <c r="C864" i="11"/>
  <c r="C865" i="11"/>
  <c r="C866" i="11"/>
  <c r="C867" i="11"/>
  <c r="C868" i="11"/>
  <c r="C869" i="11"/>
  <c r="C870" i="11"/>
  <c r="C871" i="11"/>
  <c r="C872" i="11"/>
  <c r="C873" i="11"/>
  <c r="C874" i="11"/>
  <c r="C875" i="11"/>
  <c r="C876" i="11"/>
  <c r="C877" i="11"/>
  <c r="C878" i="11"/>
  <c r="C879" i="11"/>
  <c r="C880" i="11"/>
  <c r="C881" i="11"/>
  <c r="C882" i="11"/>
  <c r="C883" i="11"/>
  <c r="C884" i="11"/>
  <c r="C885" i="11"/>
  <c r="C886" i="11"/>
  <c r="C887" i="11"/>
  <c r="C888" i="11"/>
  <c r="C889" i="11"/>
  <c r="C890" i="11"/>
  <c r="C891" i="11"/>
  <c r="C892" i="11"/>
  <c r="C893" i="11"/>
  <c r="C894" i="11"/>
  <c r="C895" i="11"/>
  <c r="C896" i="11"/>
  <c r="C897" i="11"/>
  <c r="C898" i="11"/>
  <c r="C899" i="11"/>
  <c r="C900" i="11"/>
  <c r="C901" i="11"/>
  <c r="C902" i="11"/>
  <c r="C903" i="11"/>
  <c r="C904" i="11"/>
  <c r="C905" i="11"/>
  <c r="C906" i="11"/>
  <c r="C907" i="11"/>
  <c r="C908" i="11"/>
  <c r="C909" i="11"/>
  <c r="C910" i="11"/>
  <c r="C911" i="11"/>
  <c r="C912" i="11"/>
  <c r="C913" i="11"/>
  <c r="C914" i="11"/>
  <c r="C915" i="11"/>
  <c r="C916" i="11"/>
  <c r="C917" i="11"/>
  <c r="C918" i="11"/>
  <c r="C919" i="11"/>
  <c r="C920" i="11"/>
  <c r="C921" i="11"/>
  <c r="C922" i="11"/>
  <c r="C923" i="11"/>
  <c r="C924" i="11"/>
  <c r="C925" i="11"/>
  <c r="C926" i="11"/>
  <c r="C927" i="11"/>
  <c r="C928" i="11"/>
  <c r="C929" i="11"/>
  <c r="C930" i="11"/>
  <c r="C931" i="11"/>
  <c r="C932" i="11"/>
  <c r="C933" i="11"/>
  <c r="C934" i="11"/>
  <c r="C935" i="11"/>
  <c r="C936" i="11"/>
  <c r="C937" i="11"/>
  <c r="C938" i="11"/>
  <c r="C939" i="11"/>
  <c r="C940" i="11"/>
  <c r="C941" i="11"/>
  <c r="C942" i="11"/>
  <c r="C943" i="11"/>
  <c r="C944" i="11"/>
  <c r="C945" i="11"/>
  <c r="C946" i="11"/>
  <c r="C947" i="11"/>
  <c r="C948" i="11"/>
  <c r="C949" i="11"/>
  <c r="C950" i="11"/>
  <c r="C951" i="11"/>
  <c r="C952" i="11"/>
  <c r="C953" i="11"/>
  <c r="C954" i="11"/>
  <c r="C955" i="11"/>
  <c r="C956" i="11"/>
  <c r="C957" i="11"/>
  <c r="C958" i="11"/>
  <c r="C959" i="11"/>
  <c r="C960" i="11"/>
  <c r="C961" i="11"/>
  <c r="C962" i="11"/>
  <c r="C963" i="11"/>
  <c r="C964" i="11"/>
  <c r="C965" i="11"/>
  <c r="C966" i="11"/>
  <c r="C967" i="11"/>
  <c r="C968" i="11"/>
  <c r="C969" i="11"/>
  <c r="C970" i="11"/>
  <c r="C971" i="11"/>
  <c r="C972" i="11"/>
  <c r="C973" i="11"/>
  <c r="C974" i="11"/>
  <c r="C975" i="11"/>
  <c r="C976" i="11"/>
  <c r="C977" i="11"/>
  <c r="C978" i="11"/>
  <c r="C979" i="11"/>
  <c r="C980" i="11"/>
  <c r="C981" i="11"/>
  <c r="C982" i="11"/>
  <c r="C983" i="11"/>
  <c r="C984" i="11"/>
  <c r="C985" i="11"/>
  <c r="C986" i="11"/>
  <c r="C987" i="11"/>
  <c r="C988" i="11"/>
  <c r="C989" i="11"/>
  <c r="C990" i="11"/>
  <c r="C991" i="11"/>
  <c r="C992" i="11"/>
  <c r="C993" i="11"/>
  <c r="C994" i="11"/>
  <c r="C995" i="11"/>
  <c r="C996" i="11"/>
  <c r="C997" i="11"/>
  <c r="C998" i="11"/>
  <c r="C999" i="11"/>
  <c r="C1000" i="11"/>
  <c r="C1001" i="11"/>
  <c r="C1002" i="11"/>
  <c r="C1003" i="11"/>
  <c r="C1004" i="11"/>
  <c r="C1005" i="11"/>
  <c r="C1006" i="11"/>
  <c r="C1007" i="11"/>
  <c r="C1008" i="11"/>
  <c r="C1009" i="11"/>
  <c r="C1010" i="11"/>
  <c r="C1011" i="11"/>
  <c r="C1012" i="11"/>
  <c r="C1013" i="11"/>
  <c r="C1014" i="11"/>
  <c r="C1015" i="11"/>
  <c r="C1016" i="11"/>
  <c r="C1017" i="11"/>
  <c r="C1018" i="11"/>
  <c r="C1019" i="11"/>
  <c r="C1020" i="11"/>
  <c r="C1021" i="11"/>
  <c r="C1022" i="11"/>
  <c r="C1023" i="11"/>
  <c r="C1024" i="11"/>
  <c r="C1025" i="11"/>
  <c r="C1026" i="11"/>
  <c r="C1027" i="11"/>
  <c r="C1028" i="11"/>
  <c r="C1029" i="11"/>
  <c r="C1030" i="11"/>
  <c r="C1031" i="11"/>
  <c r="C1032" i="11"/>
  <c r="C1033" i="11"/>
  <c r="C1034" i="11"/>
  <c r="C1035" i="11"/>
  <c r="C1036" i="11"/>
  <c r="C1037" i="11"/>
  <c r="C1038" i="11"/>
  <c r="C1039" i="11"/>
  <c r="C1040" i="11"/>
  <c r="C1041" i="11"/>
  <c r="C1042" i="11"/>
  <c r="C1043" i="11"/>
  <c r="C1044" i="11"/>
  <c r="C1045" i="11"/>
  <c r="C1046" i="11"/>
  <c r="C1047" i="11"/>
  <c r="C1048" i="11"/>
  <c r="C1049" i="11"/>
  <c r="C1050" i="11"/>
  <c r="C1051" i="11"/>
  <c r="C1052" i="11"/>
  <c r="C1053" i="11"/>
  <c r="C1054" i="11"/>
  <c r="C1055" i="11"/>
  <c r="C1056" i="11"/>
  <c r="C1057" i="11"/>
  <c r="C1058" i="11"/>
  <c r="C1059" i="11"/>
  <c r="C1060" i="11"/>
  <c r="C1061" i="11"/>
  <c r="C1062" i="11"/>
  <c r="C1063" i="11"/>
  <c r="C1064" i="11"/>
  <c r="C1065" i="11"/>
  <c r="C1066" i="11"/>
  <c r="C1067" i="11"/>
  <c r="C1068" i="11"/>
  <c r="C1069" i="11"/>
  <c r="C1070" i="11"/>
  <c r="C1071" i="11"/>
  <c r="C1072" i="11"/>
  <c r="C1073" i="11"/>
  <c r="C1074" i="11"/>
  <c r="C1075" i="11"/>
  <c r="C1076" i="11"/>
  <c r="C1077" i="11"/>
  <c r="C1078" i="11"/>
  <c r="C1079" i="11"/>
  <c r="C1080" i="11"/>
  <c r="C1081" i="11"/>
  <c r="C1082" i="11"/>
  <c r="C1083" i="11"/>
  <c r="C1084" i="11"/>
  <c r="C1085" i="11"/>
  <c r="C1086" i="11"/>
  <c r="C1087" i="11"/>
  <c r="C1088" i="11"/>
  <c r="C1089" i="11"/>
  <c r="C1090" i="11"/>
  <c r="C1091" i="11"/>
  <c r="C1092" i="11"/>
  <c r="C1093" i="11"/>
  <c r="C1094" i="11"/>
  <c r="C1095" i="11"/>
  <c r="C1096" i="11"/>
  <c r="C1097" i="11"/>
  <c r="C1098" i="11"/>
  <c r="C1099" i="11"/>
  <c r="C1100" i="11"/>
  <c r="C1101" i="11"/>
  <c r="C1102" i="11"/>
  <c r="C1103" i="11"/>
  <c r="C1104" i="11"/>
  <c r="C1105" i="11"/>
  <c r="C1106" i="11"/>
  <c r="C1107" i="11"/>
  <c r="C1108" i="11"/>
  <c r="C1109" i="11"/>
  <c r="C1110" i="11"/>
  <c r="C1111" i="11"/>
  <c r="C1112" i="11"/>
  <c r="C1113" i="11"/>
  <c r="C1114" i="11"/>
  <c r="C1115" i="11"/>
  <c r="C1116" i="11"/>
  <c r="C1117" i="11"/>
  <c r="C1118" i="11"/>
  <c r="C1119" i="11"/>
  <c r="C1120" i="11"/>
  <c r="C1121" i="11"/>
  <c r="C1122" i="11"/>
  <c r="C1123" i="11"/>
  <c r="C1124" i="11"/>
  <c r="C1125" i="11"/>
  <c r="C1126" i="11"/>
  <c r="C1127" i="11"/>
  <c r="C1128" i="11"/>
  <c r="C1129" i="11"/>
  <c r="C1130" i="11"/>
  <c r="C1131" i="11"/>
  <c r="C1132" i="11"/>
  <c r="C1133" i="11"/>
  <c r="C1134" i="11"/>
  <c r="C1135" i="11"/>
  <c r="C1136" i="11"/>
  <c r="C1137" i="11"/>
  <c r="C1138" i="11"/>
  <c r="C1139" i="11"/>
  <c r="C1140" i="11"/>
  <c r="C1141" i="11"/>
  <c r="C1142" i="11"/>
  <c r="C1143" i="11"/>
  <c r="C1144" i="11"/>
  <c r="C1145" i="11"/>
  <c r="C1146" i="11"/>
  <c r="C1147" i="11"/>
  <c r="C1148" i="11"/>
  <c r="C1149" i="11"/>
  <c r="C1150" i="11"/>
  <c r="C1151" i="11"/>
  <c r="C1152" i="11"/>
  <c r="C1153" i="11"/>
  <c r="C1154" i="11"/>
  <c r="C1155" i="11"/>
  <c r="C1156" i="11"/>
  <c r="C1157" i="11"/>
  <c r="C1158" i="11"/>
  <c r="C1159" i="11"/>
  <c r="C1160" i="11"/>
  <c r="C1161" i="11"/>
  <c r="C1162" i="11"/>
  <c r="C1163" i="11"/>
  <c r="C1164" i="11"/>
  <c r="C1165" i="11"/>
  <c r="C1166" i="11"/>
  <c r="C1167" i="11"/>
  <c r="C1168" i="11"/>
  <c r="C1169" i="11"/>
  <c r="C1170" i="11"/>
  <c r="C1171" i="11"/>
  <c r="C1172" i="11"/>
  <c r="C1173" i="11"/>
  <c r="C1174" i="11"/>
  <c r="C1175" i="11"/>
  <c r="C1176" i="11"/>
  <c r="C1177" i="11"/>
  <c r="C1178" i="11"/>
  <c r="C1179" i="11"/>
  <c r="C1180" i="11"/>
  <c r="C1181" i="11"/>
  <c r="C1182" i="11"/>
  <c r="C1183" i="11"/>
  <c r="C1184" i="11"/>
  <c r="C1185" i="11"/>
  <c r="C1186" i="11"/>
  <c r="C1187" i="11"/>
  <c r="C1188" i="11"/>
  <c r="C1189" i="11"/>
  <c r="C1190" i="11"/>
  <c r="C1191" i="11"/>
  <c r="C1192" i="11"/>
  <c r="C1193" i="11"/>
  <c r="C1194" i="11"/>
  <c r="C1195" i="11"/>
  <c r="C1196" i="11"/>
  <c r="C1197" i="11"/>
  <c r="C1198" i="11"/>
  <c r="C1199" i="11"/>
  <c r="C1200" i="11"/>
  <c r="C1201" i="11"/>
  <c r="C1202" i="11"/>
  <c r="C1203" i="11"/>
  <c r="C1204" i="11"/>
  <c r="C1205" i="11"/>
  <c r="C1206" i="11"/>
  <c r="C1207" i="11"/>
  <c r="C1208" i="11"/>
  <c r="C1209" i="11"/>
  <c r="C1210" i="11"/>
  <c r="C1211" i="11"/>
  <c r="C1212" i="11"/>
  <c r="C1213" i="11"/>
  <c r="C1214" i="11"/>
  <c r="C1215" i="11"/>
  <c r="C1216" i="11"/>
  <c r="C1217" i="11"/>
  <c r="C1218" i="11"/>
  <c r="C1219" i="11"/>
  <c r="C1220" i="11"/>
  <c r="C1221" i="11"/>
  <c r="C1222" i="11"/>
  <c r="C1223" i="11"/>
  <c r="C1224" i="11"/>
  <c r="C1225" i="11"/>
  <c r="C1226" i="11"/>
  <c r="C1227" i="11"/>
  <c r="C1228" i="11"/>
  <c r="C1229" i="11"/>
  <c r="C1230" i="11"/>
  <c r="C1231" i="11"/>
  <c r="C1232" i="11"/>
  <c r="C1233" i="11"/>
  <c r="C1234" i="11"/>
  <c r="C1235" i="11"/>
  <c r="C1236" i="11"/>
  <c r="C1237" i="11"/>
  <c r="C1238" i="11"/>
  <c r="C1239" i="11"/>
  <c r="C1240" i="11"/>
  <c r="C1241" i="11"/>
  <c r="C1242" i="11"/>
  <c r="C1243" i="11"/>
  <c r="C1244" i="11"/>
  <c r="C1245" i="11"/>
  <c r="C1246" i="11"/>
  <c r="C1247" i="11"/>
  <c r="C1248" i="11"/>
  <c r="C1249" i="11"/>
  <c r="C1250" i="11"/>
  <c r="C1251" i="11"/>
  <c r="C1252" i="11"/>
  <c r="C1253" i="11"/>
  <c r="C1254" i="11"/>
  <c r="C1255" i="11"/>
  <c r="C1256" i="11"/>
  <c r="C1257" i="11"/>
  <c r="C1258" i="11"/>
  <c r="C1259" i="11"/>
  <c r="C1260" i="11"/>
  <c r="C1261" i="11"/>
  <c r="C1262" i="11"/>
  <c r="C1263" i="11"/>
  <c r="C1264" i="11"/>
  <c r="C1265" i="11"/>
  <c r="C1266" i="11"/>
  <c r="C1267" i="11"/>
  <c r="C1268" i="11"/>
  <c r="C1269" i="11"/>
  <c r="C1270" i="11"/>
  <c r="C1271" i="11"/>
  <c r="C1272" i="11"/>
  <c r="C1273" i="11"/>
  <c r="C1274" i="11"/>
  <c r="C1275" i="11"/>
  <c r="C1276" i="11"/>
  <c r="C1277" i="11"/>
  <c r="C1278" i="11"/>
  <c r="C1279" i="11"/>
  <c r="C1280" i="11"/>
  <c r="C1281" i="11"/>
  <c r="C1282" i="11"/>
  <c r="C1283" i="11"/>
  <c r="C1284" i="11"/>
  <c r="C1285" i="11"/>
  <c r="C1286" i="11"/>
  <c r="C1287" i="11"/>
  <c r="C1288" i="11"/>
  <c r="C1289" i="11"/>
  <c r="C1290" i="11"/>
  <c r="C1291" i="11"/>
  <c r="C1292" i="11"/>
  <c r="C1293" i="11"/>
  <c r="C1294" i="11"/>
  <c r="C1295" i="11"/>
  <c r="C1296" i="11"/>
  <c r="C1297" i="11"/>
  <c r="C1298" i="11"/>
  <c r="C1299" i="11"/>
  <c r="C1300" i="11"/>
  <c r="C1301" i="11"/>
  <c r="C1302" i="11"/>
  <c r="C1303" i="11"/>
  <c r="C1304" i="11"/>
  <c r="C1305" i="11"/>
  <c r="C1306" i="11"/>
  <c r="C1307" i="11"/>
  <c r="C1308" i="11"/>
  <c r="C1309" i="11"/>
  <c r="C1310" i="11"/>
  <c r="C1311" i="11"/>
  <c r="C1312" i="11"/>
  <c r="C1313" i="11"/>
  <c r="C1314" i="11"/>
  <c r="C1315" i="11"/>
  <c r="C1316" i="11"/>
  <c r="C1317" i="11"/>
  <c r="C1318" i="11"/>
  <c r="C1319" i="11"/>
  <c r="C1320" i="11"/>
  <c r="C1321" i="11"/>
  <c r="C1322" i="11"/>
  <c r="C1323" i="11"/>
  <c r="C1324" i="11"/>
  <c r="C1325" i="11"/>
  <c r="C1326" i="11"/>
  <c r="C1327" i="11"/>
  <c r="C1328" i="11"/>
  <c r="C1329" i="11"/>
  <c r="C1330" i="11"/>
  <c r="C1331" i="11"/>
  <c r="C1332" i="11"/>
  <c r="C1333" i="11"/>
  <c r="C1334" i="11"/>
  <c r="C1335" i="11"/>
  <c r="C1336" i="11"/>
  <c r="C1337" i="11"/>
  <c r="C1338" i="11"/>
  <c r="C1339" i="11"/>
  <c r="C1340" i="11"/>
  <c r="C1341" i="11"/>
  <c r="C1342" i="11"/>
  <c r="C1343" i="11"/>
  <c r="C1344" i="11"/>
  <c r="C1345" i="11"/>
  <c r="C1346" i="11"/>
  <c r="C1347" i="11"/>
  <c r="C1348" i="11"/>
  <c r="C1349" i="11"/>
  <c r="C1350" i="11"/>
  <c r="C1351" i="11"/>
  <c r="C1352" i="11"/>
  <c r="C1353" i="11"/>
  <c r="C1354" i="11"/>
  <c r="C1355" i="11"/>
  <c r="C1356" i="11"/>
  <c r="C1357" i="11"/>
  <c r="C1358" i="11"/>
  <c r="C1359" i="11"/>
  <c r="C1360" i="11"/>
  <c r="C1361" i="11"/>
  <c r="C1362" i="11"/>
  <c r="C1363" i="11"/>
  <c r="C1364" i="11"/>
  <c r="C1365" i="11"/>
  <c r="C1366" i="11"/>
  <c r="C1367" i="11"/>
  <c r="C1368" i="11"/>
  <c r="C1369" i="11"/>
  <c r="C1370" i="11"/>
  <c r="C1371" i="11"/>
  <c r="C1372" i="11"/>
  <c r="C1373" i="11"/>
  <c r="C1374" i="11"/>
  <c r="C1375" i="11"/>
  <c r="C1376" i="11"/>
  <c r="C1377" i="11"/>
  <c r="C1378" i="11"/>
  <c r="C1379" i="11"/>
  <c r="C1380" i="11"/>
  <c r="C1381" i="11"/>
  <c r="C1382" i="11"/>
  <c r="C1383" i="11"/>
  <c r="C1384" i="11"/>
  <c r="C1385" i="11"/>
  <c r="C1386" i="11"/>
  <c r="C1387" i="11"/>
  <c r="C1388" i="11"/>
  <c r="C1389" i="11"/>
  <c r="C1390" i="11"/>
  <c r="C1391" i="11"/>
  <c r="C1392" i="11"/>
  <c r="C1393" i="11"/>
  <c r="C1394" i="11"/>
  <c r="C1395" i="11"/>
  <c r="C1396" i="11"/>
  <c r="C1397" i="11"/>
  <c r="C1398" i="11"/>
  <c r="C1399" i="11"/>
  <c r="C1400" i="11"/>
  <c r="C1401" i="11"/>
  <c r="C1402" i="11"/>
  <c r="C1403" i="11"/>
  <c r="C1404" i="11"/>
  <c r="C1405" i="11"/>
  <c r="C1406" i="11"/>
  <c r="C1407" i="11"/>
  <c r="C1408" i="11"/>
  <c r="C1409" i="11"/>
  <c r="C1410" i="11"/>
  <c r="C1411" i="11"/>
  <c r="C1412" i="11"/>
  <c r="C1413" i="11"/>
  <c r="C1414" i="11"/>
  <c r="C1415" i="11"/>
  <c r="C1416" i="11"/>
  <c r="C1417" i="11"/>
  <c r="C1418" i="11"/>
  <c r="C1419" i="11"/>
  <c r="C1420" i="11"/>
  <c r="C1421" i="11"/>
  <c r="C1422" i="11"/>
  <c r="C1423" i="11"/>
  <c r="C1424" i="11"/>
  <c r="C1425" i="11"/>
  <c r="C1426" i="11"/>
  <c r="C1427" i="11"/>
  <c r="C1428" i="11"/>
  <c r="C1429" i="11"/>
  <c r="C1430" i="11"/>
  <c r="C1431" i="11"/>
  <c r="C1432" i="11"/>
  <c r="C1433" i="11"/>
  <c r="C1434" i="11"/>
  <c r="C1435" i="11"/>
  <c r="C1436" i="11"/>
  <c r="C1437" i="11"/>
  <c r="C1438" i="11"/>
  <c r="C1439" i="11"/>
  <c r="C1440" i="11"/>
  <c r="C1441" i="11"/>
  <c r="C1442" i="11"/>
  <c r="C1443" i="11"/>
  <c r="C1444" i="11"/>
  <c r="C1445" i="11"/>
  <c r="C1446" i="11"/>
  <c r="C1447" i="11"/>
  <c r="C1448" i="11"/>
  <c r="C1449" i="11"/>
  <c r="C1450" i="11"/>
  <c r="C1451" i="11"/>
  <c r="C1452" i="11"/>
  <c r="C1453" i="11"/>
  <c r="C1454" i="11"/>
  <c r="C1455" i="11"/>
  <c r="C1456" i="11"/>
  <c r="C1457" i="11"/>
  <c r="C1458" i="11"/>
  <c r="C1459" i="11"/>
  <c r="C1460" i="11"/>
  <c r="C1461" i="11"/>
  <c r="C1462" i="11"/>
  <c r="C1463" i="11"/>
  <c r="C1464" i="11"/>
  <c r="C1465" i="11"/>
  <c r="C1466" i="11"/>
  <c r="C1467" i="11"/>
  <c r="C1468" i="11"/>
  <c r="C1469" i="11"/>
  <c r="C1470" i="11"/>
  <c r="C1471" i="11"/>
  <c r="C1472" i="11"/>
  <c r="C1473" i="11"/>
  <c r="C1474" i="11"/>
  <c r="C1475" i="11"/>
  <c r="C1476" i="11"/>
  <c r="C1477" i="11"/>
  <c r="C1478" i="11"/>
  <c r="C1479" i="11"/>
  <c r="C1480" i="11"/>
  <c r="C1481" i="11"/>
  <c r="C1482" i="11"/>
  <c r="C1483" i="11"/>
  <c r="C1484" i="11"/>
  <c r="C1485" i="11"/>
  <c r="C1486" i="11"/>
  <c r="C1487" i="11"/>
  <c r="C1488" i="11"/>
  <c r="C1489" i="11"/>
  <c r="C1490" i="11"/>
  <c r="C1491" i="11"/>
  <c r="C1492" i="11"/>
  <c r="C1493" i="11"/>
  <c r="C1494" i="11"/>
  <c r="C1495" i="11"/>
  <c r="C1496" i="11"/>
  <c r="C1497" i="11"/>
  <c r="C1498" i="11"/>
  <c r="C1499" i="11"/>
  <c r="C1500" i="11"/>
  <c r="C1501" i="11"/>
  <c r="C1502" i="11"/>
  <c r="C1503" i="11"/>
  <c r="C1504" i="11"/>
  <c r="C1505" i="11"/>
  <c r="C1506" i="11"/>
  <c r="C1507" i="11"/>
  <c r="C1508" i="11"/>
  <c r="C1509" i="11"/>
  <c r="C1510" i="11"/>
  <c r="C1511" i="11"/>
  <c r="C1512" i="11"/>
  <c r="C1513" i="11"/>
  <c r="C1514" i="11"/>
  <c r="C1515" i="11"/>
  <c r="C1516" i="11"/>
  <c r="C1517" i="11"/>
  <c r="C1518" i="11"/>
  <c r="C1519" i="11"/>
  <c r="C1520" i="11"/>
  <c r="C1521" i="11"/>
  <c r="C1522" i="11"/>
  <c r="C1523" i="11"/>
  <c r="C1524" i="11"/>
  <c r="C1525" i="11"/>
  <c r="C1526" i="11"/>
  <c r="C1527" i="11"/>
  <c r="C1528" i="11"/>
  <c r="C1529" i="11"/>
  <c r="C1530" i="11"/>
  <c r="C1531" i="11"/>
  <c r="C1532" i="11"/>
  <c r="C1533" i="11"/>
  <c r="C1534" i="11"/>
  <c r="C1535" i="11"/>
  <c r="C1536" i="11"/>
  <c r="C1537" i="11"/>
  <c r="C39" i="11"/>
  <c r="C38" i="11"/>
  <c r="B40" i="11"/>
  <c r="N40" i="11" s="1"/>
  <c r="B41" i="11"/>
  <c r="N41" i="11" s="1"/>
  <c r="B42" i="11"/>
  <c r="N42" i="11" s="1"/>
  <c r="B43" i="11"/>
  <c r="N43" i="11" s="1"/>
  <c r="B44" i="11"/>
  <c r="B45" i="11"/>
  <c r="N45" i="11" s="1"/>
  <c r="B46" i="11"/>
  <c r="N46" i="11" s="1"/>
  <c r="B47" i="11"/>
  <c r="N47" i="11" s="1"/>
  <c r="B48" i="11"/>
  <c r="N48" i="11" s="1"/>
  <c r="B49" i="11"/>
  <c r="N49" i="11" s="1"/>
  <c r="B50" i="11"/>
  <c r="N50" i="11" s="1"/>
  <c r="B51" i="11"/>
  <c r="N51" i="11" s="1"/>
  <c r="B52" i="11"/>
  <c r="N52" i="11" s="1"/>
  <c r="B53" i="11"/>
  <c r="N53" i="11" s="1"/>
  <c r="B54" i="11"/>
  <c r="N54" i="11" s="1"/>
  <c r="B55" i="11"/>
  <c r="N55" i="11" s="1"/>
  <c r="B56" i="11"/>
  <c r="N56" i="11" s="1"/>
  <c r="B57" i="11"/>
  <c r="N57" i="11" s="1"/>
  <c r="B58" i="11"/>
  <c r="N58" i="11" s="1"/>
  <c r="B59" i="11"/>
  <c r="N59" i="11" s="1"/>
  <c r="B60" i="11"/>
  <c r="N60" i="11" s="1"/>
  <c r="B61" i="11"/>
  <c r="N61" i="11" s="1"/>
  <c r="B62" i="11"/>
  <c r="N62" i="11" s="1"/>
  <c r="B63" i="11"/>
  <c r="N63" i="11" s="1"/>
  <c r="B64" i="11"/>
  <c r="N64" i="11" s="1"/>
  <c r="B65" i="11"/>
  <c r="N65" i="11" s="1"/>
  <c r="B66" i="11"/>
  <c r="N66" i="11" s="1"/>
  <c r="B67" i="11"/>
  <c r="N67" i="11" s="1"/>
  <c r="B68" i="11"/>
  <c r="N68" i="11" s="1"/>
  <c r="B69" i="11"/>
  <c r="N69" i="11" s="1"/>
  <c r="B70" i="11"/>
  <c r="N70" i="11" s="1"/>
  <c r="B71" i="11"/>
  <c r="N71" i="11" s="1"/>
  <c r="B72" i="11"/>
  <c r="N72" i="11" s="1"/>
  <c r="B73" i="11"/>
  <c r="N73" i="11" s="1"/>
  <c r="B74" i="11"/>
  <c r="N74" i="11" s="1"/>
  <c r="B75" i="11"/>
  <c r="N75" i="11" s="1"/>
  <c r="B76" i="11"/>
  <c r="N76" i="11" s="1"/>
  <c r="B77" i="11"/>
  <c r="N77" i="11" s="1"/>
  <c r="B78" i="11"/>
  <c r="N78" i="11" s="1"/>
  <c r="B79" i="11"/>
  <c r="N79" i="11" s="1"/>
  <c r="B80" i="11"/>
  <c r="N80" i="11" s="1"/>
  <c r="B81" i="11"/>
  <c r="N81" i="11" s="1"/>
  <c r="B82" i="11"/>
  <c r="N82" i="11" s="1"/>
  <c r="B83" i="11"/>
  <c r="N83" i="11" s="1"/>
  <c r="B84" i="11"/>
  <c r="N84" i="11" s="1"/>
  <c r="B85" i="11"/>
  <c r="N85" i="11" s="1"/>
  <c r="B86" i="11"/>
  <c r="N86" i="11" s="1"/>
  <c r="B87" i="11"/>
  <c r="N87" i="11" s="1"/>
  <c r="B88" i="11"/>
  <c r="N88" i="11" s="1"/>
  <c r="B89" i="11"/>
  <c r="N89" i="11" s="1"/>
  <c r="B90" i="11"/>
  <c r="N90" i="11" s="1"/>
  <c r="B91" i="11"/>
  <c r="N91" i="11" s="1"/>
  <c r="B92" i="11"/>
  <c r="N92" i="11" s="1"/>
  <c r="B93" i="11"/>
  <c r="N93" i="11" s="1"/>
  <c r="B94" i="11"/>
  <c r="N94" i="11" s="1"/>
  <c r="B95" i="11"/>
  <c r="N95" i="11" s="1"/>
  <c r="B96" i="11"/>
  <c r="N96" i="11" s="1"/>
  <c r="B97" i="11"/>
  <c r="N97" i="11" s="1"/>
  <c r="B98" i="11"/>
  <c r="N98" i="11" s="1"/>
  <c r="B99" i="11"/>
  <c r="N99" i="11" s="1"/>
  <c r="B100" i="11"/>
  <c r="N100" i="11" s="1"/>
  <c r="B101" i="11"/>
  <c r="N101" i="11" s="1"/>
  <c r="B102" i="11"/>
  <c r="N102" i="11" s="1"/>
  <c r="B103" i="11"/>
  <c r="N103" i="11" s="1"/>
  <c r="B104" i="11"/>
  <c r="N104" i="11" s="1"/>
  <c r="B105" i="11"/>
  <c r="N105" i="11" s="1"/>
  <c r="B106" i="11"/>
  <c r="N106" i="11" s="1"/>
  <c r="B107" i="11"/>
  <c r="N107" i="11" s="1"/>
  <c r="B108" i="11"/>
  <c r="N108" i="11" s="1"/>
  <c r="B109" i="11"/>
  <c r="N109" i="11" s="1"/>
  <c r="B110" i="11"/>
  <c r="N110" i="11" s="1"/>
  <c r="B111" i="11"/>
  <c r="N111" i="11" s="1"/>
  <c r="B112" i="11"/>
  <c r="N112" i="11" s="1"/>
  <c r="B113" i="11"/>
  <c r="N113" i="11" s="1"/>
  <c r="B114" i="11"/>
  <c r="N114" i="11" s="1"/>
  <c r="B115" i="11"/>
  <c r="N115" i="11" s="1"/>
  <c r="B116" i="11"/>
  <c r="N116" i="11" s="1"/>
  <c r="B117" i="11"/>
  <c r="N117" i="11" s="1"/>
  <c r="B118" i="11"/>
  <c r="N118" i="11" s="1"/>
  <c r="B119" i="11"/>
  <c r="N119" i="11" s="1"/>
  <c r="B120" i="11"/>
  <c r="N120" i="11" s="1"/>
  <c r="B121" i="11"/>
  <c r="N121" i="11" s="1"/>
  <c r="B122" i="11"/>
  <c r="N122" i="11" s="1"/>
  <c r="B123" i="11"/>
  <c r="N123" i="11" s="1"/>
  <c r="B124" i="11"/>
  <c r="N124" i="11" s="1"/>
  <c r="B125" i="11"/>
  <c r="N125" i="11" s="1"/>
  <c r="B126" i="11"/>
  <c r="N126" i="11" s="1"/>
  <c r="B127" i="11"/>
  <c r="N127" i="11" s="1"/>
  <c r="B128" i="11"/>
  <c r="N128" i="11" s="1"/>
  <c r="B129" i="11"/>
  <c r="N129" i="11" s="1"/>
  <c r="B130" i="11"/>
  <c r="N130" i="11" s="1"/>
  <c r="B131" i="11"/>
  <c r="N131" i="11" s="1"/>
  <c r="B132" i="11"/>
  <c r="N132" i="11" s="1"/>
  <c r="B133" i="11"/>
  <c r="N133" i="11" s="1"/>
  <c r="B134" i="11"/>
  <c r="N134" i="11" s="1"/>
  <c r="B135" i="11"/>
  <c r="N135" i="11" s="1"/>
  <c r="B136" i="11"/>
  <c r="N136" i="11" s="1"/>
  <c r="B137" i="11"/>
  <c r="N137" i="11" s="1"/>
  <c r="B138" i="11"/>
  <c r="N138" i="11" s="1"/>
  <c r="B139" i="11"/>
  <c r="N139" i="11" s="1"/>
  <c r="B140" i="11"/>
  <c r="B141" i="11"/>
  <c r="N141" i="11" s="1"/>
  <c r="B142" i="11"/>
  <c r="N142" i="11" s="1"/>
  <c r="B143" i="11"/>
  <c r="N143" i="11" s="1"/>
  <c r="B144" i="11"/>
  <c r="N144" i="11" s="1"/>
  <c r="B145" i="11"/>
  <c r="N145" i="11" s="1"/>
  <c r="B146" i="11"/>
  <c r="N146" i="11" s="1"/>
  <c r="B147" i="11"/>
  <c r="N147" i="11" s="1"/>
  <c r="B148" i="11"/>
  <c r="B149" i="11"/>
  <c r="N149" i="11" s="1"/>
  <c r="B150" i="11"/>
  <c r="N150" i="11" s="1"/>
  <c r="B151" i="11"/>
  <c r="N151" i="11" s="1"/>
  <c r="B152" i="11"/>
  <c r="N152" i="11" s="1"/>
  <c r="B153" i="11"/>
  <c r="N153" i="11" s="1"/>
  <c r="B154" i="11"/>
  <c r="N154" i="11" s="1"/>
  <c r="B155" i="11"/>
  <c r="N155" i="11" s="1"/>
  <c r="B156" i="11"/>
  <c r="B157" i="11"/>
  <c r="N157" i="11" s="1"/>
  <c r="B158" i="11"/>
  <c r="N158" i="11" s="1"/>
  <c r="B159" i="11"/>
  <c r="N159" i="11" s="1"/>
  <c r="B160" i="11"/>
  <c r="N160" i="11" s="1"/>
  <c r="B161" i="11"/>
  <c r="N161" i="11" s="1"/>
  <c r="B162" i="11"/>
  <c r="N162" i="11" s="1"/>
  <c r="B163" i="11"/>
  <c r="N163" i="11" s="1"/>
  <c r="B164" i="11"/>
  <c r="B165" i="11"/>
  <c r="N165" i="11" s="1"/>
  <c r="B166" i="11"/>
  <c r="N166" i="11" s="1"/>
  <c r="B167" i="11"/>
  <c r="N167" i="11" s="1"/>
  <c r="B168" i="11"/>
  <c r="N168" i="11" s="1"/>
  <c r="B169" i="11"/>
  <c r="N169" i="11" s="1"/>
  <c r="B170" i="11"/>
  <c r="N170" i="11" s="1"/>
  <c r="B171" i="11"/>
  <c r="N171" i="11" s="1"/>
  <c r="B172" i="11"/>
  <c r="B173" i="11"/>
  <c r="N173" i="11" s="1"/>
  <c r="B174" i="11"/>
  <c r="N174" i="11" s="1"/>
  <c r="B175" i="11"/>
  <c r="N175" i="11" s="1"/>
  <c r="B176" i="11"/>
  <c r="N176" i="11" s="1"/>
  <c r="B177" i="11"/>
  <c r="N177" i="11" s="1"/>
  <c r="B178" i="11"/>
  <c r="N178" i="11" s="1"/>
  <c r="B179" i="11"/>
  <c r="N179" i="11" s="1"/>
  <c r="B180" i="11"/>
  <c r="B181" i="11"/>
  <c r="N181" i="11" s="1"/>
  <c r="B182" i="11"/>
  <c r="N182" i="11" s="1"/>
  <c r="B183" i="11"/>
  <c r="N183" i="11" s="1"/>
  <c r="B184" i="11"/>
  <c r="N184" i="11" s="1"/>
  <c r="B185" i="11"/>
  <c r="N185" i="11" s="1"/>
  <c r="B186" i="11"/>
  <c r="N186" i="11" s="1"/>
  <c r="B187" i="11"/>
  <c r="N187" i="11" s="1"/>
  <c r="B188" i="11"/>
  <c r="B189" i="11"/>
  <c r="N189" i="11" s="1"/>
  <c r="B190" i="11"/>
  <c r="N190" i="11" s="1"/>
  <c r="B191" i="11"/>
  <c r="N191" i="11" s="1"/>
  <c r="B192" i="11"/>
  <c r="N192" i="11" s="1"/>
  <c r="B193" i="11"/>
  <c r="N193" i="11" s="1"/>
  <c r="B194" i="11"/>
  <c r="N194" i="11" s="1"/>
  <c r="B195" i="11"/>
  <c r="N195" i="11" s="1"/>
  <c r="B196" i="11"/>
  <c r="B197" i="11"/>
  <c r="N197" i="11" s="1"/>
  <c r="B198" i="11"/>
  <c r="N198" i="11" s="1"/>
  <c r="B199" i="11"/>
  <c r="N199" i="11" s="1"/>
  <c r="B200" i="11"/>
  <c r="N200" i="11" s="1"/>
  <c r="B201" i="11"/>
  <c r="N201" i="11" s="1"/>
  <c r="B202" i="11"/>
  <c r="N202" i="11" s="1"/>
  <c r="B203" i="11"/>
  <c r="N203" i="11" s="1"/>
  <c r="B204" i="11"/>
  <c r="B205" i="11"/>
  <c r="N205" i="11" s="1"/>
  <c r="B206" i="11"/>
  <c r="N206" i="11" s="1"/>
  <c r="B207" i="11"/>
  <c r="N207" i="11" s="1"/>
  <c r="B208" i="11"/>
  <c r="N208" i="11" s="1"/>
  <c r="B209" i="11"/>
  <c r="N209" i="11" s="1"/>
  <c r="B210" i="11"/>
  <c r="N210" i="11" s="1"/>
  <c r="B211" i="11"/>
  <c r="N211" i="11" s="1"/>
  <c r="B212" i="11"/>
  <c r="B213" i="11"/>
  <c r="N213" i="11" s="1"/>
  <c r="B214" i="11"/>
  <c r="N214" i="11" s="1"/>
  <c r="B215" i="11"/>
  <c r="N215" i="11" s="1"/>
  <c r="B216" i="11"/>
  <c r="N216" i="11" s="1"/>
  <c r="B217" i="11"/>
  <c r="N217" i="11" s="1"/>
  <c r="B218" i="11"/>
  <c r="N218" i="11" s="1"/>
  <c r="B219" i="11"/>
  <c r="N219" i="11" s="1"/>
  <c r="B220" i="11"/>
  <c r="B221" i="11"/>
  <c r="N221" i="11" s="1"/>
  <c r="B222" i="11"/>
  <c r="N222" i="11" s="1"/>
  <c r="B223" i="11"/>
  <c r="N223" i="11" s="1"/>
  <c r="B224" i="11"/>
  <c r="N224" i="11" s="1"/>
  <c r="B225" i="11"/>
  <c r="N225" i="11" s="1"/>
  <c r="B226" i="11"/>
  <c r="N226" i="11" s="1"/>
  <c r="B227" i="11"/>
  <c r="N227" i="11" s="1"/>
  <c r="B228" i="11"/>
  <c r="B229" i="11"/>
  <c r="N229" i="11" s="1"/>
  <c r="B230" i="11"/>
  <c r="N230" i="11" s="1"/>
  <c r="B231" i="11"/>
  <c r="N231" i="11" s="1"/>
  <c r="B232" i="11"/>
  <c r="N232" i="11" s="1"/>
  <c r="B233" i="11"/>
  <c r="N233" i="11" s="1"/>
  <c r="B234" i="11"/>
  <c r="N234" i="11" s="1"/>
  <c r="B235" i="11"/>
  <c r="N235" i="11" s="1"/>
  <c r="B236" i="11"/>
  <c r="B237" i="11"/>
  <c r="N237" i="11" s="1"/>
  <c r="B238" i="11"/>
  <c r="N238" i="11" s="1"/>
  <c r="B239" i="11"/>
  <c r="N239" i="11" s="1"/>
  <c r="B240" i="11"/>
  <c r="N240" i="11" s="1"/>
  <c r="B241" i="11"/>
  <c r="N241" i="11" s="1"/>
  <c r="B242" i="11"/>
  <c r="N242" i="11" s="1"/>
  <c r="B243" i="11"/>
  <c r="N243" i="11" s="1"/>
  <c r="B244" i="11"/>
  <c r="B245" i="11"/>
  <c r="N245" i="11" s="1"/>
  <c r="B246" i="11"/>
  <c r="N246" i="11" s="1"/>
  <c r="B247" i="11"/>
  <c r="N247" i="11" s="1"/>
  <c r="B248" i="11"/>
  <c r="N248" i="11" s="1"/>
  <c r="B249" i="11"/>
  <c r="N249" i="11" s="1"/>
  <c r="B250" i="11"/>
  <c r="N250" i="11" s="1"/>
  <c r="B251" i="11"/>
  <c r="N251" i="11" s="1"/>
  <c r="B252" i="11"/>
  <c r="B253" i="11"/>
  <c r="N253" i="11" s="1"/>
  <c r="B254" i="11"/>
  <c r="N254" i="11" s="1"/>
  <c r="B255" i="11"/>
  <c r="N255" i="11" s="1"/>
  <c r="B256" i="11"/>
  <c r="N256" i="11" s="1"/>
  <c r="B257" i="11"/>
  <c r="N257" i="11" s="1"/>
  <c r="B258" i="11"/>
  <c r="N258" i="11" s="1"/>
  <c r="B259" i="11"/>
  <c r="N259" i="11" s="1"/>
  <c r="B260" i="11"/>
  <c r="B261" i="11"/>
  <c r="N261" i="11" s="1"/>
  <c r="B262" i="11"/>
  <c r="N262" i="11" s="1"/>
  <c r="B263" i="11"/>
  <c r="N263" i="11" s="1"/>
  <c r="B264" i="11"/>
  <c r="N264" i="11" s="1"/>
  <c r="B265" i="11"/>
  <c r="N265" i="11" s="1"/>
  <c r="B266" i="11"/>
  <c r="N266" i="11" s="1"/>
  <c r="B267" i="11"/>
  <c r="N267" i="11" s="1"/>
  <c r="B268" i="11"/>
  <c r="B269" i="11"/>
  <c r="N269" i="11" s="1"/>
  <c r="B270" i="11"/>
  <c r="N270" i="11" s="1"/>
  <c r="B271" i="11"/>
  <c r="N271" i="11" s="1"/>
  <c r="B272" i="11"/>
  <c r="N272" i="11" s="1"/>
  <c r="B273" i="11"/>
  <c r="N273" i="11" s="1"/>
  <c r="B274" i="11"/>
  <c r="N274" i="11" s="1"/>
  <c r="B275" i="11"/>
  <c r="N275" i="11" s="1"/>
  <c r="B276" i="11"/>
  <c r="B277" i="11"/>
  <c r="N277" i="11" s="1"/>
  <c r="B278" i="11"/>
  <c r="N278" i="11" s="1"/>
  <c r="B279" i="11"/>
  <c r="N279" i="11" s="1"/>
  <c r="B280" i="11"/>
  <c r="N280" i="11" s="1"/>
  <c r="B281" i="11"/>
  <c r="N281" i="11" s="1"/>
  <c r="B282" i="11"/>
  <c r="N282" i="11" s="1"/>
  <c r="B283" i="11"/>
  <c r="N283" i="11" s="1"/>
  <c r="B284" i="11"/>
  <c r="B285" i="11"/>
  <c r="N285" i="11" s="1"/>
  <c r="B286" i="11"/>
  <c r="N286" i="11" s="1"/>
  <c r="B287" i="11"/>
  <c r="N287" i="11" s="1"/>
  <c r="B288" i="11"/>
  <c r="N288" i="11" s="1"/>
  <c r="B289" i="11"/>
  <c r="N289" i="11" s="1"/>
  <c r="B290" i="11"/>
  <c r="N290" i="11" s="1"/>
  <c r="B291" i="11"/>
  <c r="N291" i="11" s="1"/>
  <c r="B292" i="11"/>
  <c r="B293" i="11"/>
  <c r="N293" i="11" s="1"/>
  <c r="B294" i="11"/>
  <c r="N294" i="11" s="1"/>
  <c r="B295" i="11"/>
  <c r="N295" i="11" s="1"/>
  <c r="B296" i="11"/>
  <c r="N296" i="11" s="1"/>
  <c r="B297" i="11"/>
  <c r="N297" i="11" s="1"/>
  <c r="B298" i="11"/>
  <c r="N298" i="11" s="1"/>
  <c r="B299" i="11"/>
  <c r="N299" i="11" s="1"/>
  <c r="B300" i="11"/>
  <c r="B301" i="11"/>
  <c r="N301" i="11" s="1"/>
  <c r="B302" i="11"/>
  <c r="N302" i="11" s="1"/>
  <c r="B303" i="11"/>
  <c r="N303" i="11" s="1"/>
  <c r="B304" i="11"/>
  <c r="N304" i="11" s="1"/>
  <c r="B305" i="11"/>
  <c r="N305" i="11" s="1"/>
  <c r="B306" i="11"/>
  <c r="N306" i="11" s="1"/>
  <c r="B307" i="11"/>
  <c r="N307" i="11" s="1"/>
  <c r="B308" i="11"/>
  <c r="B309" i="11"/>
  <c r="N309" i="11" s="1"/>
  <c r="B310" i="11"/>
  <c r="N310" i="11" s="1"/>
  <c r="B311" i="11"/>
  <c r="N311" i="11" s="1"/>
  <c r="B312" i="11"/>
  <c r="N312" i="11" s="1"/>
  <c r="B313" i="11"/>
  <c r="N313" i="11" s="1"/>
  <c r="B314" i="11"/>
  <c r="N314" i="11" s="1"/>
  <c r="B315" i="11"/>
  <c r="N315" i="11" s="1"/>
  <c r="B316" i="11"/>
  <c r="B317" i="11"/>
  <c r="N317" i="11" s="1"/>
  <c r="B318" i="11"/>
  <c r="N318" i="11" s="1"/>
  <c r="B319" i="11"/>
  <c r="N319" i="11" s="1"/>
  <c r="B320" i="11"/>
  <c r="N320" i="11" s="1"/>
  <c r="B321" i="11"/>
  <c r="N321" i="11" s="1"/>
  <c r="B322" i="11"/>
  <c r="N322" i="11" s="1"/>
  <c r="B323" i="11"/>
  <c r="N323" i="11" s="1"/>
  <c r="B324" i="11"/>
  <c r="B325" i="11"/>
  <c r="N325" i="11" s="1"/>
  <c r="B326" i="11"/>
  <c r="N326" i="11" s="1"/>
  <c r="B327" i="11"/>
  <c r="N327" i="11" s="1"/>
  <c r="B328" i="11"/>
  <c r="N328" i="11" s="1"/>
  <c r="B329" i="11"/>
  <c r="N329" i="11" s="1"/>
  <c r="B330" i="11"/>
  <c r="N330" i="11" s="1"/>
  <c r="B331" i="11"/>
  <c r="N331" i="11" s="1"/>
  <c r="B332" i="11"/>
  <c r="B333" i="11"/>
  <c r="N333" i="11" s="1"/>
  <c r="B334" i="11"/>
  <c r="N334" i="11" s="1"/>
  <c r="B335" i="11"/>
  <c r="N335" i="11" s="1"/>
  <c r="B336" i="11"/>
  <c r="N336" i="11" s="1"/>
  <c r="B337" i="11"/>
  <c r="N337" i="11" s="1"/>
  <c r="B338" i="11"/>
  <c r="N338" i="11" s="1"/>
  <c r="B339" i="11"/>
  <c r="N339" i="11" s="1"/>
  <c r="B340" i="11"/>
  <c r="B341" i="11"/>
  <c r="N341" i="11" s="1"/>
  <c r="B342" i="11"/>
  <c r="N342" i="11" s="1"/>
  <c r="B343" i="11"/>
  <c r="N343" i="11" s="1"/>
  <c r="B344" i="11"/>
  <c r="N344" i="11" s="1"/>
  <c r="B345" i="11"/>
  <c r="N345" i="11" s="1"/>
  <c r="B346" i="11"/>
  <c r="N346" i="11" s="1"/>
  <c r="B347" i="11"/>
  <c r="N347" i="11" s="1"/>
  <c r="B348" i="11"/>
  <c r="B349" i="11"/>
  <c r="N349" i="11" s="1"/>
  <c r="B350" i="11"/>
  <c r="N350" i="11" s="1"/>
  <c r="B351" i="11"/>
  <c r="N351" i="11" s="1"/>
  <c r="B352" i="11"/>
  <c r="N352" i="11" s="1"/>
  <c r="B353" i="11"/>
  <c r="N353" i="11" s="1"/>
  <c r="B354" i="11"/>
  <c r="N354" i="11" s="1"/>
  <c r="B355" i="11"/>
  <c r="N355" i="11" s="1"/>
  <c r="B356" i="11"/>
  <c r="B357" i="11"/>
  <c r="N357" i="11" s="1"/>
  <c r="B358" i="11"/>
  <c r="N358" i="11" s="1"/>
  <c r="B359" i="11"/>
  <c r="N359" i="11" s="1"/>
  <c r="B360" i="11"/>
  <c r="N360" i="11" s="1"/>
  <c r="B361" i="11"/>
  <c r="N361" i="11" s="1"/>
  <c r="B362" i="11"/>
  <c r="N362" i="11" s="1"/>
  <c r="B363" i="11"/>
  <c r="N363" i="11" s="1"/>
  <c r="B364" i="11"/>
  <c r="B365" i="11"/>
  <c r="N365" i="11" s="1"/>
  <c r="B366" i="11"/>
  <c r="N366" i="11" s="1"/>
  <c r="B367" i="11"/>
  <c r="N367" i="11" s="1"/>
  <c r="B368" i="11"/>
  <c r="N368" i="11" s="1"/>
  <c r="B369" i="11"/>
  <c r="N369" i="11" s="1"/>
  <c r="B370" i="11"/>
  <c r="N370" i="11" s="1"/>
  <c r="B371" i="11"/>
  <c r="N371" i="11" s="1"/>
  <c r="B372" i="11"/>
  <c r="B373" i="11"/>
  <c r="N373" i="11" s="1"/>
  <c r="B374" i="11"/>
  <c r="N374" i="11" s="1"/>
  <c r="B375" i="11"/>
  <c r="N375" i="11" s="1"/>
  <c r="B376" i="11"/>
  <c r="N376" i="11" s="1"/>
  <c r="B377" i="11"/>
  <c r="N377" i="11" s="1"/>
  <c r="B378" i="11"/>
  <c r="N378" i="11" s="1"/>
  <c r="B379" i="11"/>
  <c r="N379" i="11" s="1"/>
  <c r="B380" i="11"/>
  <c r="B381" i="11"/>
  <c r="N381" i="11" s="1"/>
  <c r="B382" i="11"/>
  <c r="N382" i="11" s="1"/>
  <c r="B383" i="11"/>
  <c r="N383" i="11" s="1"/>
  <c r="B384" i="11"/>
  <c r="N384" i="11" s="1"/>
  <c r="B385" i="11"/>
  <c r="N385" i="11" s="1"/>
  <c r="B386" i="11"/>
  <c r="N386" i="11" s="1"/>
  <c r="B387" i="11"/>
  <c r="N387" i="11" s="1"/>
  <c r="B388" i="11"/>
  <c r="B389" i="11"/>
  <c r="N389" i="11" s="1"/>
  <c r="B390" i="11"/>
  <c r="N390" i="11" s="1"/>
  <c r="B391" i="11"/>
  <c r="N391" i="11" s="1"/>
  <c r="B392" i="11"/>
  <c r="N392" i="11" s="1"/>
  <c r="B393" i="11"/>
  <c r="N393" i="11" s="1"/>
  <c r="B394" i="11"/>
  <c r="N394" i="11" s="1"/>
  <c r="B395" i="11"/>
  <c r="N395" i="11" s="1"/>
  <c r="B396" i="11"/>
  <c r="B397" i="11"/>
  <c r="N397" i="11" s="1"/>
  <c r="B398" i="11"/>
  <c r="N398" i="11" s="1"/>
  <c r="B399" i="11"/>
  <c r="N399" i="11" s="1"/>
  <c r="B400" i="11"/>
  <c r="N400" i="11" s="1"/>
  <c r="B401" i="11"/>
  <c r="N401" i="11" s="1"/>
  <c r="B402" i="11"/>
  <c r="N402" i="11" s="1"/>
  <c r="B403" i="11"/>
  <c r="N403" i="11" s="1"/>
  <c r="B404" i="11"/>
  <c r="B405" i="11"/>
  <c r="N405" i="11" s="1"/>
  <c r="B406" i="11"/>
  <c r="N406" i="11" s="1"/>
  <c r="B407" i="11"/>
  <c r="N407" i="11" s="1"/>
  <c r="B408" i="11"/>
  <c r="N408" i="11" s="1"/>
  <c r="B409" i="11"/>
  <c r="N409" i="11" s="1"/>
  <c r="B410" i="11"/>
  <c r="N410" i="11" s="1"/>
  <c r="B411" i="11"/>
  <c r="N411" i="11" s="1"/>
  <c r="B412" i="11"/>
  <c r="B413" i="11"/>
  <c r="N413" i="11" s="1"/>
  <c r="B414" i="11"/>
  <c r="N414" i="11" s="1"/>
  <c r="B415" i="11"/>
  <c r="N415" i="11" s="1"/>
  <c r="B416" i="11"/>
  <c r="N416" i="11" s="1"/>
  <c r="B417" i="11"/>
  <c r="N417" i="11" s="1"/>
  <c r="B418" i="11"/>
  <c r="N418" i="11" s="1"/>
  <c r="B419" i="11"/>
  <c r="N419" i="11" s="1"/>
  <c r="B420" i="11"/>
  <c r="B421" i="11"/>
  <c r="N421" i="11" s="1"/>
  <c r="B422" i="11"/>
  <c r="N422" i="11" s="1"/>
  <c r="B423" i="11"/>
  <c r="N423" i="11" s="1"/>
  <c r="B424" i="11"/>
  <c r="N424" i="11" s="1"/>
  <c r="B425" i="11"/>
  <c r="N425" i="11" s="1"/>
  <c r="B426" i="11"/>
  <c r="N426" i="11" s="1"/>
  <c r="B427" i="11"/>
  <c r="N427" i="11" s="1"/>
  <c r="B428" i="11"/>
  <c r="B429" i="11"/>
  <c r="N429" i="11" s="1"/>
  <c r="B430" i="11"/>
  <c r="N430" i="11" s="1"/>
  <c r="B431" i="11"/>
  <c r="N431" i="11" s="1"/>
  <c r="B432" i="11"/>
  <c r="N432" i="11" s="1"/>
  <c r="B433" i="11"/>
  <c r="N433" i="11" s="1"/>
  <c r="B434" i="11"/>
  <c r="N434" i="11" s="1"/>
  <c r="B435" i="11"/>
  <c r="N435" i="11" s="1"/>
  <c r="B436" i="11"/>
  <c r="B437" i="11"/>
  <c r="N437" i="11" s="1"/>
  <c r="B438" i="11"/>
  <c r="N438" i="11" s="1"/>
  <c r="B439" i="11"/>
  <c r="N439" i="11" s="1"/>
  <c r="B440" i="11"/>
  <c r="N440" i="11" s="1"/>
  <c r="B441" i="11"/>
  <c r="N441" i="11" s="1"/>
  <c r="B442" i="11"/>
  <c r="N442" i="11" s="1"/>
  <c r="B443" i="11"/>
  <c r="N443" i="11" s="1"/>
  <c r="B444" i="11"/>
  <c r="B445" i="11"/>
  <c r="N445" i="11" s="1"/>
  <c r="B446" i="11"/>
  <c r="N446" i="11" s="1"/>
  <c r="B447" i="11"/>
  <c r="N447" i="11" s="1"/>
  <c r="B448" i="11"/>
  <c r="N448" i="11" s="1"/>
  <c r="B449" i="11"/>
  <c r="N449" i="11" s="1"/>
  <c r="B450" i="11"/>
  <c r="N450" i="11" s="1"/>
  <c r="B451" i="11"/>
  <c r="N451" i="11" s="1"/>
  <c r="B452" i="11"/>
  <c r="B453" i="11"/>
  <c r="N453" i="11" s="1"/>
  <c r="B454" i="11"/>
  <c r="N454" i="11" s="1"/>
  <c r="B455" i="11"/>
  <c r="N455" i="11" s="1"/>
  <c r="B456" i="11"/>
  <c r="N456" i="11" s="1"/>
  <c r="B457" i="11"/>
  <c r="N457" i="11" s="1"/>
  <c r="B458" i="11"/>
  <c r="N458" i="11" s="1"/>
  <c r="B459" i="11"/>
  <c r="N459" i="11" s="1"/>
  <c r="B460" i="11"/>
  <c r="B461" i="11"/>
  <c r="N461" i="11" s="1"/>
  <c r="B462" i="11"/>
  <c r="N462" i="11" s="1"/>
  <c r="B463" i="11"/>
  <c r="N463" i="11" s="1"/>
  <c r="B464" i="11"/>
  <c r="N464" i="11" s="1"/>
  <c r="B465" i="11"/>
  <c r="N465" i="11" s="1"/>
  <c r="B466" i="11"/>
  <c r="N466" i="11" s="1"/>
  <c r="B467" i="11"/>
  <c r="N467" i="11" s="1"/>
  <c r="B468" i="11"/>
  <c r="B469" i="11"/>
  <c r="N469" i="11" s="1"/>
  <c r="B470" i="11"/>
  <c r="N470" i="11" s="1"/>
  <c r="B471" i="11"/>
  <c r="N471" i="11" s="1"/>
  <c r="B472" i="11"/>
  <c r="N472" i="11" s="1"/>
  <c r="B473" i="11"/>
  <c r="N473" i="11" s="1"/>
  <c r="B474" i="11"/>
  <c r="N474" i="11" s="1"/>
  <c r="B475" i="11"/>
  <c r="N475" i="11" s="1"/>
  <c r="B476" i="11"/>
  <c r="B477" i="11"/>
  <c r="N477" i="11" s="1"/>
  <c r="B478" i="11"/>
  <c r="N478" i="11" s="1"/>
  <c r="B479" i="11"/>
  <c r="N479" i="11" s="1"/>
  <c r="B480" i="11"/>
  <c r="N480" i="11" s="1"/>
  <c r="B481" i="11"/>
  <c r="N481" i="11" s="1"/>
  <c r="B482" i="11"/>
  <c r="N482" i="11" s="1"/>
  <c r="B483" i="11"/>
  <c r="N483" i="11" s="1"/>
  <c r="B484" i="11"/>
  <c r="B485" i="11"/>
  <c r="N485" i="11" s="1"/>
  <c r="B486" i="11"/>
  <c r="N486" i="11" s="1"/>
  <c r="B487" i="11"/>
  <c r="N487" i="11" s="1"/>
  <c r="B488" i="11"/>
  <c r="N488" i="11" s="1"/>
  <c r="B489" i="11"/>
  <c r="N489" i="11" s="1"/>
  <c r="B490" i="11"/>
  <c r="N490" i="11" s="1"/>
  <c r="B491" i="11"/>
  <c r="N491" i="11" s="1"/>
  <c r="B492" i="11"/>
  <c r="B493" i="11"/>
  <c r="N493" i="11" s="1"/>
  <c r="B494" i="11"/>
  <c r="N494" i="11" s="1"/>
  <c r="B495" i="11"/>
  <c r="N495" i="11" s="1"/>
  <c r="B496" i="11"/>
  <c r="N496" i="11" s="1"/>
  <c r="B497" i="11"/>
  <c r="N497" i="11" s="1"/>
  <c r="B498" i="11"/>
  <c r="N498" i="11" s="1"/>
  <c r="B499" i="11"/>
  <c r="N499" i="11" s="1"/>
  <c r="B500" i="11"/>
  <c r="B501" i="11"/>
  <c r="N501" i="11" s="1"/>
  <c r="B502" i="11"/>
  <c r="N502" i="11" s="1"/>
  <c r="B503" i="11"/>
  <c r="N503" i="11" s="1"/>
  <c r="B504" i="11"/>
  <c r="N504" i="11" s="1"/>
  <c r="B505" i="11"/>
  <c r="N505" i="11" s="1"/>
  <c r="B506" i="11"/>
  <c r="N506" i="11" s="1"/>
  <c r="B507" i="11"/>
  <c r="N507" i="11" s="1"/>
  <c r="B508" i="11"/>
  <c r="B509" i="11"/>
  <c r="N509" i="11" s="1"/>
  <c r="B510" i="11"/>
  <c r="N510" i="11" s="1"/>
  <c r="B511" i="11"/>
  <c r="N511" i="11" s="1"/>
  <c r="B512" i="11"/>
  <c r="N512" i="11" s="1"/>
  <c r="B513" i="11"/>
  <c r="N513" i="11" s="1"/>
  <c r="B514" i="11"/>
  <c r="N514" i="11" s="1"/>
  <c r="B515" i="11"/>
  <c r="N515" i="11" s="1"/>
  <c r="B516" i="11"/>
  <c r="B517" i="11"/>
  <c r="N517" i="11" s="1"/>
  <c r="B518" i="11"/>
  <c r="N518" i="11" s="1"/>
  <c r="B519" i="11"/>
  <c r="N519" i="11" s="1"/>
  <c r="B520" i="11"/>
  <c r="N520" i="11" s="1"/>
  <c r="B521" i="11"/>
  <c r="N521" i="11" s="1"/>
  <c r="B522" i="11"/>
  <c r="N522" i="11" s="1"/>
  <c r="B523" i="11"/>
  <c r="N523" i="11" s="1"/>
  <c r="B524" i="11"/>
  <c r="B525" i="11"/>
  <c r="N525" i="11" s="1"/>
  <c r="B526" i="11"/>
  <c r="N526" i="11" s="1"/>
  <c r="B527" i="11"/>
  <c r="N527" i="11" s="1"/>
  <c r="B528" i="11"/>
  <c r="N528" i="11" s="1"/>
  <c r="B529" i="11"/>
  <c r="N529" i="11" s="1"/>
  <c r="B530" i="11"/>
  <c r="N530" i="11" s="1"/>
  <c r="B531" i="11"/>
  <c r="N531" i="11" s="1"/>
  <c r="B532" i="11"/>
  <c r="B533" i="11"/>
  <c r="N533" i="11" s="1"/>
  <c r="B534" i="11"/>
  <c r="N534" i="11" s="1"/>
  <c r="B535" i="11"/>
  <c r="N535" i="11" s="1"/>
  <c r="B536" i="11"/>
  <c r="N536" i="11" s="1"/>
  <c r="B537" i="11"/>
  <c r="N537" i="11" s="1"/>
  <c r="B538" i="11"/>
  <c r="N538" i="11" s="1"/>
  <c r="B539" i="11"/>
  <c r="N539" i="11" s="1"/>
  <c r="B540" i="11"/>
  <c r="B541" i="11"/>
  <c r="N541" i="11" s="1"/>
  <c r="B542" i="11"/>
  <c r="N542" i="11" s="1"/>
  <c r="B543" i="11"/>
  <c r="N543" i="11" s="1"/>
  <c r="B544" i="11"/>
  <c r="N544" i="11" s="1"/>
  <c r="B545" i="11"/>
  <c r="N545" i="11" s="1"/>
  <c r="B546" i="11"/>
  <c r="N546" i="11" s="1"/>
  <c r="B547" i="11"/>
  <c r="N547" i="11" s="1"/>
  <c r="B548" i="11"/>
  <c r="B549" i="11"/>
  <c r="N549" i="11" s="1"/>
  <c r="B550" i="11"/>
  <c r="N550" i="11" s="1"/>
  <c r="B551" i="11"/>
  <c r="N551" i="11" s="1"/>
  <c r="B552" i="11"/>
  <c r="N552" i="11" s="1"/>
  <c r="B553" i="11"/>
  <c r="N553" i="11" s="1"/>
  <c r="B554" i="11"/>
  <c r="N554" i="11" s="1"/>
  <c r="B555" i="11"/>
  <c r="N555" i="11" s="1"/>
  <c r="B556" i="11"/>
  <c r="B557" i="11"/>
  <c r="N557" i="11" s="1"/>
  <c r="B558" i="11"/>
  <c r="N558" i="11" s="1"/>
  <c r="B559" i="11"/>
  <c r="N559" i="11" s="1"/>
  <c r="B560" i="11"/>
  <c r="N560" i="11" s="1"/>
  <c r="B561" i="11"/>
  <c r="N561" i="11" s="1"/>
  <c r="B562" i="11"/>
  <c r="N562" i="11" s="1"/>
  <c r="B563" i="11"/>
  <c r="N563" i="11" s="1"/>
  <c r="B564" i="11"/>
  <c r="B565" i="11"/>
  <c r="N565" i="11" s="1"/>
  <c r="B566" i="11"/>
  <c r="N566" i="11" s="1"/>
  <c r="B567" i="11"/>
  <c r="N567" i="11" s="1"/>
  <c r="B568" i="11"/>
  <c r="N568" i="11" s="1"/>
  <c r="B569" i="11"/>
  <c r="N569" i="11" s="1"/>
  <c r="B570" i="11"/>
  <c r="N570" i="11" s="1"/>
  <c r="B571" i="11"/>
  <c r="N571" i="11" s="1"/>
  <c r="B572" i="11"/>
  <c r="B573" i="11"/>
  <c r="N573" i="11" s="1"/>
  <c r="B574" i="11"/>
  <c r="N574" i="11" s="1"/>
  <c r="B575" i="11"/>
  <c r="N575" i="11" s="1"/>
  <c r="B576" i="11"/>
  <c r="N576" i="11" s="1"/>
  <c r="B577" i="11"/>
  <c r="N577" i="11" s="1"/>
  <c r="B578" i="11"/>
  <c r="N578" i="11" s="1"/>
  <c r="B579" i="11"/>
  <c r="N579" i="11" s="1"/>
  <c r="B580" i="11"/>
  <c r="B581" i="11"/>
  <c r="N581" i="11" s="1"/>
  <c r="B582" i="11"/>
  <c r="N582" i="11" s="1"/>
  <c r="B583" i="11"/>
  <c r="N583" i="11" s="1"/>
  <c r="B584" i="11"/>
  <c r="N584" i="11" s="1"/>
  <c r="B585" i="11"/>
  <c r="N585" i="11" s="1"/>
  <c r="B586" i="11"/>
  <c r="N586" i="11" s="1"/>
  <c r="B587" i="11"/>
  <c r="N587" i="11" s="1"/>
  <c r="B588" i="11"/>
  <c r="B589" i="11"/>
  <c r="N589" i="11" s="1"/>
  <c r="B590" i="11"/>
  <c r="N590" i="11" s="1"/>
  <c r="B591" i="11"/>
  <c r="N591" i="11" s="1"/>
  <c r="B592" i="11"/>
  <c r="N592" i="11" s="1"/>
  <c r="B593" i="11"/>
  <c r="N593" i="11" s="1"/>
  <c r="B594" i="11"/>
  <c r="N594" i="11" s="1"/>
  <c r="B595" i="11"/>
  <c r="N595" i="11" s="1"/>
  <c r="B596" i="11"/>
  <c r="B597" i="11"/>
  <c r="N597" i="11" s="1"/>
  <c r="B598" i="11"/>
  <c r="N598" i="11" s="1"/>
  <c r="B599" i="11"/>
  <c r="N599" i="11" s="1"/>
  <c r="B600" i="11"/>
  <c r="N600" i="11" s="1"/>
  <c r="B601" i="11"/>
  <c r="N601" i="11" s="1"/>
  <c r="B602" i="11"/>
  <c r="N602" i="11" s="1"/>
  <c r="B603" i="11"/>
  <c r="N603" i="11" s="1"/>
  <c r="B604" i="11"/>
  <c r="B605" i="11"/>
  <c r="N605" i="11" s="1"/>
  <c r="B606" i="11"/>
  <c r="N606" i="11" s="1"/>
  <c r="B607" i="11"/>
  <c r="N607" i="11" s="1"/>
  <c r="B608" i="11"/>
  <c r="N608" i="11" s="1"/>
  <c r="B609" i="11"/>
  <c r="N609" i="11" s="1"/>
  <c r="B610" i="11"/>
  <c r="N610" i="11" s="1"/>
  <c r="B611" i="11"/>
  <c r="N611" i="11" s="1"/>
  <c r="B612" i="11"/>
  <c r="B613" i="11"/>
  <c r="N613" i="11" s="1"/>
  <c r="B614" i="11"/>
  <c r="N614" i="11" s="1"/>
  <c r="B615" i="11"/>
  <c r="N615" i="11" s="1"/>
  <c r="B616" i="11"/>
  <c r="N616" i="11" s="1"/>
  <c r="B617" i="11"/>
  <c r="N617" i="11" s="1"/>
  <c r="B618" i="11"/>
  <c r="N618" i="11" s="1"/>
  <c r="B619" i="11"/>
  <c r="N619" i="11" s="1"/>
  <c r="B620" i="11"/>
  <c r="B621" i="11"/>
  <c r="N621" i="11" s="1"/>
  <c r="B622" i="11"/>
  <c r="N622" i="11" s="1"/>
  <c r="B623" i="11"/>
  <c r="N623" i="11" s="1"/>
  <c r="B624" i="11"/>
  <c r="N624" i="11" s="1"/>
  <c r="B625" i="11"/>
  <c r="N625" i="11" s="1"/>
  <c r="B626" i="11"/>
  <c r="N626" i="11" s="1"/>
  <c r="B627" i="11"/>
  <c r="N627" i="11" s="1"/>
  <c r="B628" i="11"/>
  <c r="B629" i="11"/>
  <c r="N629" i="11" s="1"/>
  <c r="B630" i="11"/>
  <c r="N630" i="11" s="1"/>
  <c r="B631" i="11"/>
  <c r="N631" i="11" s="1"/>
  <c r="B632" i="11"/>
  <c r="N632" i="11" s="1"/>
  <c r="B633" i="11"/>
  <c r="N633" i="11" s="1"/>
  <c r="B634" i="11"/>
  <c r="N634" i="11" s="1"/>
  <c r="B635" i="11"/>
  <c r="N635" i="11" s="1"/>
  <c r="B636" i="11"/>
  <c r="B637" i="11"/>
  <c r="N637" i="11" s="1"/>
  <c r="B638" i="11"/>
  <c r="N638" i="11" s="1"/>
  <c r="B639" i="11"/>
  <c r="N639" i="11" s="1"/>
  <c r="B640" i="11"/>
  <c r="N640" i="11" s="1"/>
  <c r="B641" i="11"/>
  <c r="N641" i="11" s="1"/>
  <c r="B642" i="11"/>
  <c r="N642" i="11" s="1"/>
  <c r="B643" i="11"/>
  <c r="N643" i="11" s="1"/>
  <c r="B644" i="11"/>
  <c r="B645" i="11"/>
  <c r="N645" i="11" s="1"/>
  <c r="B646" i="11"/>
  <c r="N646" i="11" s="1"/>
  <c r="B647" i="11"/>
  <c r="N647" i="11" s="1"/>
  <c r="B648" i="11"/>
  <c r="N648" i="11" s="1"/>
  <c r="B649" i="11"/>
  <c r="N649" i="11" s="1"/>
  <c r="B650" i="11"/>
  <c r="N650" i="11" s="1"/>
  <c r="B651" i="11"/>
  <c r="N651" i="11" s="1"/>
  <c r="B652" i="11"/>
  <c r="B653" i="11"/>
  <c r="N653" i="11" s="1"/>
  <c r="B654" i="11"/>
  <c r="N654" i="11" s="1"/>
  <c r="B655" i="11"/>
  <c r="N655" i="11" s="1"/>
  <c r="B656" i="11"/>
  <c r="N656" i="11" s="1"/>
  <c r="B657" i="11"/>
  <c r="N657" i="11" s="1"/>
  <c r="B658" i="11"/>
  <c r="N658" i="11" s="1"/>
  <c r="B659" i="11"/>
  <c r="N659" i="11" s="1"/>
  <c r="B660" i="11"/>
  <c r="B661" i="11"/>
  <c r="N661" i="11" s="1"/>
  <c r="B662" i="11"/>
  <c r="N662" i="11" s="1"/>
  <c r="B663" i="11"/>
  <c r="N663" i="11" s="1"/>
  <c r="B664" i="11"/>
  <c r="N664" i="11" s="1"/>
  <c r="B665" i="11"/>
  <c r="N665" i="11" s="1"/>
  <c r="B666" i="11"/>
  <c r="N666" i="11" s="1"/>
  <c r="B667" i="11"/>
  <c r="N667" i="11" s="1"/>
  <c r="B668" i="11"/>
  <c r="B669" i="11"/>
  <c r="N669" i="11" s="1"/>
  <c r="B670" i="11"/>
  <c r="N670" i="11" s="1"/>
  <c r="B671" i="11"/>
  <c r="N671" i="11" s="1"/>
  <c r="B672" i="11"/>
  <c r="N672" i="11" s="1"/>
  <c r="B673" i="11"/>
  <c r="N673" i="11" s="1"/>
  <c r="B674" i="11"/>
  <c r="N674" i="11" s="1"/>
  <c r="B675" i="11"/>
  <c r="N675" i="11" s="1"/>
  <c r="B676" i="11"/>
  <c r="B677" i="11"/>
  <c r="N677" i="11" s="1"/>
  <c r="B678" i="11"/>
  <c r="N678" i="11" s="1"/>
  <c r="B679" i="11"/>
  <c r="N679" i="11" s="1"/>
  <c r="B680" i="11"/>
  <c r="N680" i="11" s="1"/>
  <c r="B681" i="11"/>
  <c r="N681" i="11" s="1"/>
  <c r="B682" i="11"/>
  <c r="N682" i="11" s="1"/>
  <c r="B683" i="11"/>
  <c r="N683" i="11" s="1"/>
  <c r="B684" i="11"/>
  <c r="B685" i="11"/>
  <c r="N685" i="11" s="1"/>
  <c r="B686" i="11"/>
  <c r="N686" i="11" s="1"/>
  <c r="B687" i="11"/>
  <c r="N687" i="11" s="1"/>
  <c r="B688" i="11"/>
  <c r="N688" i="11" s="1"/>
  <c r="B689" i="11"/>
  <c r="N689" i="11" s="1"/>
  <c r="B690" i="11"/>
  <c r="N690" i="11" s="1"/>
  <c r="B691" i="11"/>
  <c r="N691" i="11" s="1"/>
  <c r="B692" i="11"/>
  <c r="B693" i="11"/>
  <c r="N693" i="11" s="1"/>
  <c r="B694" i="11"/>
  <c r="N694" i="11" s="1"/>
  <c r="B695" i="11"/>
  <c r="N695" i="11" s="1"/>
  <c r="B696" i="11"/>
  <c r="N696" i="11" s="1"/>
  <c r="B697" i="11"/>
  <c r="N697" i="11" s="1"/>
  <c r="B698" i="11"/>
  <c r="N698" i="11" s="1"/>
  <c r="B699" i="11"/>
  <c r="N699" i="11" s="1"/>
  <c r="B700" i="11"/>
  <c r="B701" i="11"/>
  <c r="B702" i="11"/>
  <c r="N702" i="11" s="1"/>
  <c r="B703" i="11"/>
  <c r="N703" i="11" s="1"/>
  <c r="B704" i="11"/>
  <c r="N704" i="11" s="1"/>
  <c r="B705" i="11"/>
  <c r="B706" i="11"/>
  <c r="N706" i="11" s="1"/>
  <c r="B707" i="11"/>
  <c r="N707" i="11" s="1"/>
  <c r="B708" i="11"/>
  <c r="B709" i="11"/>
  <c r="B710" i="11"/>
  <c r="N710" i="11" s="1"/>
  <c r="B711" i="11"/>
  <c r="N711" i="11" s="1"/>
  <c r="B712" i="11"/>
  <c r="N712" i="11" s="1"/>
  <c r="B713" i="11"/>
  <c r="B714" i="11"/>
  <c r="N714" i="11" s="1"/>
  <c r="B715" i="11"/>
  <c r="N715" i="11" s="1"/>
  <c r="B716" i="11"/>
  <c r="N716" i="11" s="1"/>
  <c r="B717" i="11"/>
  <c r="B718" i="11"/>
  <c r="N718" i="11" s="1"/>
  <c r="B719" i="11"/>
  <c r="N719" i="11" s="1"/>
  <c r="B720" i="11"/>
  <c r="N720" i="11" s="1"/>
  <c r="B721" i="11"/>
  <c r="B722" i="11"/>
  <c r="N722" i="11" s="1"/>
  <c r="B723" i="11"/>
  <c r="N723" i="11" s="1"/>
  <c r="B724" i="11"/>
  <c r="B725" i="11"/>
  <c r="B726" i="11"/>
  <c r="N726" i="11" s="1"/>
  <c r="B727" i="11"/>
  <c r="N727" i="11" s="1"/>
  <c r="B728" i="11"/>
  <c r="N728" i="11" s="1"/>
  <c r="B729" i="11"/>
  <c r="B730" i="11"/>
  <c r="N730" i="11" s="1"/>
  <c r="B731" i="11"/>
  <c r="N731" i="11" s="1"/>
  <c r="B732" i="11"/>
  <c r="B733" i="11"/>
  <c r="B734" i="11"/>
  <c r="N734" i="11" s="1"/>
  <c r="B735" i="11"/>
  <c r="N735" i="11" s="1"/>
  <c r="B736" i="11"/>
  <c r="N736" i="11" s="1"/>
  <c r="B737" i="11"/>
  <c r="B738" i="11"/>
  <c r="N738" i="11" s="1"/>
  <c r="B739" i="11"/>
  <c r="N739" i="11" s="1"/>
  <c r="B740" i="11"/>
  <c r="B741" i="11"/>
  <c r="B742" i="11"/>
  <c r="N742" i="11" s="1"/>
  <c r="B743" i="11"/>
  <c r="N743" i="11" s="1"/>
  <c r="B744" i="11"/>
  <c r="N744" i="11" s="1"/>
  <c r="B745" i="11"/>
  <c r="B746" i="11"/>
  <c r="N746" i="11" s="1"/>
  <c r="B747" i="11"/>
  <c r="N747" i="11" s="1"/>
  <c r="B748" i="11"/>
  <c r="N748" i="11" s="1"/>
  <c r="B749" i="11"/>
  <c r="B750" i="11"/>
  <c r="N750" i="11" s="1"/>
  <c r="B751" i="11"/>
  <c r="N751" i="11" s="1"/>
  <c r="B752" i="11"/>
  <c r="N752" i="11" s="1"/>
  <c r="B753" i="11"/>
  <c r="B754" i="11"/>
  <c r="N754" i="11" s="1"/>
  <c r="B755" i="11"/>
  <c r="N755" i="11" s="1"/>
  <c r="B756" i="11"/>
  <c r="B757" i="11"/>
  <c r="B758" i="11"/>
  <c r="N758" i="11" s="1"/>
  <c r="B759" i="11"/>
  <c r="N759" i="11" s="1"/>
  <c r="B760" i="11"/>
  <c r="N760" i="11" s="1"/>
  <c r="B761" i="11"/>
  <c r="B762" i="11"/>
  <c r="N762" i="11" s="1"/>
  <c r="B763" i="11"/>
  <c r="N763" i="11" s="1"/>
  <c r="B764" i="11"/>
  <c r="B765" i="11"/>
  <c r="B766" i="11"/>
  <c r="N766" i="11" s="1"/>
  <c r="B767" i="11"/>
  <c r="N767" i="11" s="1"/>
  <c r="B768" i="11"/>
  <c r="N768" i="11" s="1"/>
  <c r="B769" i="11"/>
  <c r="B770" i="11"/>
  <c r="N770" i="11" s="1"/>
  <c r="B771" i="11"/>
  <c r="N771" i="11" s="1"/>
  <c r="B772" i="11"/>
  <c r="B773" i="11"/>
  <c r="B774" i="11"/>
  <c r="N774" i="11" s="1"/>
  <c r="B775" i="11"/>
  <c r="N775" i="11" s="1"/>
  <c r="B776" i="11"/>
  <c r="N776" i="11" s="1"/>
  <c r="B777" i="11"/>
  <c r="B778" i="11"/>
  <c r="N778" i="11" s="1"/>
  <c r="B779" i="11"/>
  <c r="N779" i="11" s="1"/>
  <c r="B780" i="11"/>
  <c r="N780" i="11" s="1"/>
  <c r="B781" i="11"/>
  <c r="B782" i="11"/>
  <c r="N782" i="11" s="1"/>
  <c r="B783" i="11"/>
  <c r="N783" i="11" s="1"/>
  <c r="B784" i="11"/>
  <c r="N784" i="11" s="1"/>
  <c r="B785" i="11"/>
  <c r="B786" i="11"/>
  <c r="N786" i="11" s="1"/>
  <c r="B787" i="11"/>
  <c r="N787" i="11" s="1"/>
  <c r="B788" i="11"/>
  <c r="B789" i="11"/>
  <c r="B790" i="11"/>
  <c r="N790" i="11" s="1"/>
  <c r="B791" i="11"/>
  <c r="N791" i="11" s="1"/>
  <c r="B792" i="11"/>
  <c r="N792" i="11" s="1"/>
  <c r="B793" i="11"/>
  <c r="B794" i="11"/>
  <c r="N794" i="11" s="1"/>
  <c r="B795" i="11"/>
  <c r="N795" i="11" s="1"/>
  <c r="B796" i="11"/>
  <c r="B797" i="11"/>
  <c r="B798" i="11"/>
  <c r="N798" i="11" s="1"/>
  <c r="B799" i="11"/>
  <c r="N799" i="11" s="1"/>
  <c r="B800" i="11"/>
  <c r="N800" i="11" s="1"/>
  <c r="B801" i="11"/>
  <c r="B802" i="11"/>
  <c r="N802" i="11" s="1"/>
  <c r="B803" i="11"/>
  <c r="N803" i="11" s="1"/>
  <c r="B804" i="11"/>
  <c r="B805" i="11"/>
  <c r="B806" i="11"/>
  <c r="N806" i="11" s="1"/>
  <c r="B807" i="11"/>
  <c r="N807" i="11" s="1"/>
  <c r="B808" i="11"/>
  <c r="N808" i="11" s="1"/>
  <c r="B809" i="11"/>
  <c r="B810" i="11"/>
  <c r="N810" i="11" s="1"/>
  <c r="B811" i="11"/>
  <c r="N811" i="11" s="1"/>
  <c r="B812" i="11"/>
  <c r="N812" i="11" s="1"/>
  <c r="B813" i="11"/>
  <c r="B814" i="11"/>
  <c r="N814" i="11" s="1"/>
  <c r="B815" i="11"/>
  <c r="N815" i="11" s="1"/>
  <c r="B816" i="11"/>
  <c r="N816" i="11" s="1"/>
  <c r="B817" i="11"/>
  <c r="B818" i="11"/>
  <c r="N818" i="11" s="1"/>
  <c r="B819" i="11"/>
  <c r="N819" i="11" s="1"/>
  <c r="B820" i="11"/>
  <c r="B821" i="11"/>
  <c r="B822" i="11"/>
  <c r="N822" i="11" s="1"/>
  <c r="B823" i="11"/>
  <c r="N823" i="11" s="1"/>
  <c r="B824" i="11"/>
  <c r="N824" i="11" s="1"/>
  <c r="B825" i="11"/>
  <c r="B826" i="11"/>
  <c r="N826" i="11" s="1"/>
  <c r="B827" i="11"/>
  <c r="N827" i="11" s="1"/>
  <c r="B828" i="11"/>
  <c r="B829" i="11"/>
  <c r="B830" i="11"/>
  <c r="N830" i="11" s="1"/>
  <c r="B831" i="11"/>
  <c r="N831" i="11" s="1"/>
  <c r="B832" i="11"/>
  <c r="N832" i="11" s="1"/>
  <c r="B833" i="11"/>
  <c r="B834" i="11"/>
  <c r="N834" i="11" s="1"/>
  <c r="B835" i="11"/>
  <c r="N835" i="11" s="1"/>
  <c r="B836" i="11"/>
  <c r="B837" i="11"/>
  <c r="B838" i="11"/>
  <c r="N838" i="11" s="1"/>
  <c r="B839" i="11"/>
  <c r="N839" i="11" s="1"/>
  <c r="B840" i="11"/>
  <c r="N840" i="11" s="1"/>
  <c r="B841" i="11"/>
  <c r="B842" i="11"/>
  <c r="N842" i="11" s="1"/>
  <c r="B843" i="11"/>
  <c r="N843" i="11" s="1"/>
  <c r="B844" i="11"/>
  <c r="N844" i="11" s="1"/>
  <c r="B845" i="11"/>
  <c r="B846" i="11"/>
  <c r="N846" i="11" s="1"/>
  <c r="B847" i="11"/>
  <c r="N847" i="11" s="1"/>
  <c r="B848" i="11"/>
  <c r="N848" i="11" s="1"/>
  <c r="B849" i="11"/>
  <c r="B850" i="11"/>
  <c r="N850" i="11" s="1"/>
  <c r="B851" i="11"/>
  <c r="N851" i="11" s="1"/>
  <c r="B852" i="11"/>
  <c r="B853" i="11"/>
  <c r="B854" i="11"/>
  <c r="N854" i="11" s="1"/>
  <c r="B855" i="11"/>
  <c r="N855" i="11" s="1"/>
  <c r="B856" i="11"/>
  <c r="N856" i="11" s="1"/>
  <c r="B857" i="11"/>
  <c r="B858" i="11"/>
  <c r="N858" i="11" s="1"/>
  <c r="B859" i="11"/>
  <c r="N859" i="11" s="1"/>
  <c r="B860" i="11"/>
  <c r="B861" i="11"/>
  <c r="B862" i="11"/>
  <c r="N862" i="11" s="1"/>
  <c r="B863" i="11"/>
  <c r="N863" i="11" s="1"/>
  <c r="B864" i="11"/>
  <c r="N864" i="11" s="1"/>
  <c r="B865" i="11"/>
  <c r="B866" i="11"/>
  <c r="N866" i="11" s="1"/>
  <c r="B867" i="11"/>
  <c r="N867" i="11" s="1"/>
  <c r="B868" i="11"/>
  <c r="B869" i="11"/>
  <c r="B870" i="11"/>
  <c r="N870" i="11" s="1"/>
  <c r="B871" i="11"/>
  <c r="N871" i="11" s="1"/>
  <c r="B872" i="11"/>
  <c r="N872" i="11" s="1"/>
  <c r="B873" i="11"/>
  <c r="B874" i="11"/>
  <c r="N874" i="11" s="1"/>
  <c r="B875" i="11"/>
  <c r="N875" i="11" s="1"/>
  <c r="B876" i="11"/>
  <c r="N876" i="11" s="1"/>
  <c r="B877" i="11"/>
  <c r="B878" i="11"/>
  <c r="N878" i="11" s="1"/>
  <c r="B879" i="11"/>
  <c r="N879" i="11" s="1"/>
  <c r="B880" i="11"/>
  <c r="N880" i="11" s="1"/>
  <c r="B881" i="11"/>
  <c r="B882" i="11"/>
  <c r="N882" i="11" s="1"/>
  <c r="B883" i="11"/>
  <c r="N883" i="11" s="1"/>
  <c r="B884" i="11"/>
  <c r="B885" i="11"/>
  <c r="B886" i="11"/>
  <c r="N886" i="11" s="1"/>
  <c r="B887" i="11"/>
  <c r="N887" i="11" s="1"/>
  <c r="B888" i="11"/>
  <c r="N888" i="11" s="1"/>
  <c r="B889" i="11"/>
  <c r="B890" i="11"/>
  <c r="N890" i="11" s="1"/>
  <c r="B891" i="11"/>
  <c r="N891" i="11" s="1"/>
  <c r="B892" i="11"/>
  <c r="B893" i="11"/>
  <c r="B894" i="11"/>
  <c r="N894" i="11" s="1"/>
  <c r="B895" i="11"/>
  <c r="N895" i="11" s="1"/>
  <c r="B896" i="11"/>
  <c r="N896" i="11" s="1"/>
  <c r="B897" i="11"/>
  <c r="B898" i="11"/>
  <c r="N898" i="11" s="1"/>
  <c r="B899" i="11"/>
  <c r="N899" i="11" s="1"/>
  <c r="B900" i="11"/>
  <c r="B901" i="11"/>
  <c r="B902" i="11"/>
  <c r="N902" i="11" s="1"/>
  <c r="B903" i="11"/>
  <c r="N903" i="11" s="1"/>
  <c r="B904" i="11"/>
  <c r="N904" i="11" s="1"/>
  <c r="B905" i="11"/>
  <c r="B906" i="11"/>
  <c r="N906" i="11" s="1"/>
  <c r="B907" i="11"/>
  <c r="N907" i="11" s="1"/>
  <c r="B908" i="11"/>
  <c r="N908" i="11" s="1"/>
  <c r="B909" i="11"/>
  <c r="B910" i="11"/>
  <c r="N910" i="11" s="1"/>
  <c r="B911" i="11"/>
  <c r="N911" i="11" s="1"/>
  <c r="B912" i="11"/>
  <c r="N912" i="11" s="1"/>
  <c r="B913" i="11"/>
  <c r="B914" i="11"/>
  <c r="N914" i="11" s="1"/>
  <c r="B915" i="11"/>
  <c r="N915" i="11" s="1"/>
  <c r="B916" i="11"/>
  <c r="B917" i="11"/>
  <c r="B918" i="11"/>
  <c r="N918" i="11" s="1"/>
  <c r="B919" i="11"/>
  <c r="N919" i="11" s="1"/>
  <c r="B920" i="11"/>
  <c r="N920" i="11" s="1"/>
  <c r="B921" i="11"/>
  <c r="B922" i="11"/>
  <c r="N922" i="11" s="1"/>
  <c r="B923" i="11"/>
  <c r="N923" i="11" s="1"/>
  <c r="B924" i="11"/>
  <c r="B925" i="11"/>
  <c r="B926" i="11"/>
  <c r="N926" i="11" s="1"/>
  <c r="B927" i="11"/>
  <c r="N927" i="11" s="1"/>
  <c r="B928" i="11"/>
  <c r="N928" i="11" s="1"/>
  <c r="B929" i="11"/>
  <c r="B930" i="11"/>
  <c r="N930" i="11" s="1"/>
  <c r="B931" i="11"/>
  <c r="N931" i="11" s="1"/>
  <c r="B932" i="11"/>
  <c r="B933" i="11"/>
  <c r="B934" i="11"/>
  <c r="N934" i="11" s="1"/>
  <c r="B935" i="11"/>
  <c r="N935" i="11" s="1"/>
  <c r="B936" i="11"/>
  <c r="N936" i="11" s="1"/>
  <c r="B937" i="11"/>
  <c r="B938" i="11"/>
  <c r="N938" i="11" s="1"/>
  <c r="B939" i="11"/>
  <c r="N939" i="11" s="1"/>
  <c r="B940" i="11"/>
  <c r="N940" i="11" s="1"/>
  <c r="B941" i="11"/>
  <c r="B942" i="11"/>
  <c r="N942" i="11" s="1"/>
  <c r="B943" i="11"/>
  <c r="N943" i="11" s="1"/>
  <c r="B944" i="11"/>
  <c r="N944" i="11" s="1"/>
  <c r="B945" i="11"/>
  <c r="B946" i="11"/>
  <c r="N946" i="11" s="1"/>
  <c r="B947" i="11"/>
  <c r="N947" i="11" s="1"/>
  <c r="B948" i="11"/>
  <c r="B949" i="11"/>
  <c r="B950" i="11"/>
  <c r="N950" i="11" s="1"/>
  <c r="B951" i="11"/>
  <c r="N951" i="11" s="1"/>
  <c r="B952" i="11"/>
  <c r="N952" i="11" s="1"/>
  <c r="B953" i="11"/>
  <c r="B954" i="11"/>
  <c r="N954" i="11" s="1"/>
  <c r="B955" i="11"/>
  <c r="N955" i="11" s="1"/>
  <c r="B956" i="11"/>
  <c r="B957" i="11"/>
  <c r="B958" i="11"/>
  <c r="N958" i="11" s="1"/>
  <c r="B959" i="11"/>
  <c r="N959" i="11" s="1"/>
  <c r="B960" i="11"/>
  <c r="N960" i="11" s="1"/>
  <c r="B961" i="11"/>
  <c r="B962" i="11"/>
  <c r="N962" i="11" s="1"/>
  <c r="B963" i="11"/>
  <c r="N963" i="11" s="1"/>
  <c r="B964" i="11"/>
  <c r="B965" i="11"/>
  <c r="B966" i="11"/>
  <c r="N966" i="11" s="1"/>
  <c r="B967" i="11"/>
  <c r="N967" i="11" s="1"/>
  <c r="B968" i="11"/>
  <c r="N968" i="11" s="1"/>
  <c r="B969" i="11"/>
  <c r="B970" i="11"/>
  <c r="N970" i="11" s="1"/>
  <c r="B971" i="11"/>
  <c r="N971" i="11" s="1"/>
  <c r="B972" i="11"/>
  <c r="N972" i="11" s="1"/>
  <c r="B973" i="11"/>
  <c r="B974" i="11"/>
  <c r="N974" i="11" s="1"/>
  <c r="B975" i="11"/>
  <c r="N975" i="11" s="1"/>
  <c r="B976" i="11"/>
  <c r="N976" i="11" s="1"/>
  <c r="B977" i="11"/>
  <c r="B978" i="11"/>
  <c r="N978" i="11" s="1"/>
  <c r="B979" i="11"/>
  <c r="N979" i="11" s="1"/>
  <c r="B980" i="11"/>
  <c r="B981" i="11"/>
  <c r="N981" i="11" s="1"/>
  <c r="B982" i="11"/>
  <c r="N982" i="11" s="1"/>
  <c r="B983" i="11"/>
  <c r="N983" i="11" s="1"/>
  <c r="B984" i="11"/>
  <c r="N984" i="11" s="1"/>
  <c r="B985" i="11"/>
  <c r="N985" i="11" s="1"/>
  <c r="B986" i="11"/>
  <c r="N986" i="11" s="1"/>
  <c r="B987" i="11"/>
  <c r="N987" i="11" s="1"/>
  <c r="B988" i="11"/>
  <c r="B989" i="11"/>
  <c r="N989" i="11" s="1"/>
  <c r="B990" i="11"/>
  <c r="N990" i="11" s="1"/>
  <c r="B991" i="11"/>
  <c r="N991" i="11" s="1"/>
  <c r="B992" i="11"/>
  <c r="N992" i="11" s="1"/>
  <c r="B993" i="11"/>
  <c r="N993" i="11" s="1"/>
  <c r="B994" i="11"/>
  <c r="N994" i="11" s="1"/>
  <c r="B995" i="11"/>
  <c r="N995" i="11" s="1"/>
  <c r="B996" i="11"/>
  <c r="B997" i="11"/>
  <c r="N997" i="11" s="1"/>
  <c r="B998" i="11"/>
  <c r="N998" i="11" s="1"/>
  <c r="B999" i="11"/>
  <c r="N999" i="11" s="1"/>
  <c r="B1000" i="11"/>
  <c r="N1000" i="11" s="1"/>
  <c r="B1001" i="11"/>
  <c r="N1001" i="11" s="1"/>
  <c r="B1002" i="11"/>
  <c r="N1002" i="11" s="1"/>
  <c r="B1003" i="11"/>
  <c r="N1003" i="11" s="1"/>
  <c r="B1004" i="11"/>
  <c r="N1004" i="11" s="1"/>
  <c r="B1005" i="11"/>
  <c r="N1005" i="11" s="1"/>
  <c r="B1006" i="11"/>
  <c r="N1006" i="11" s="1"/>
  <c r="B1007" i="11"/>
  <c r="N1007" i="11" s="1"/>
  <c r="B1008" i="11"/>
  <c r="N1008" i="11" s="1"/>
  <c r="B1009" i="11"/>
  <c r="N1009" i="11" s="1"/>
  <c r="B1010" i="11"/>
  <c r="N1010" i="11" s="1"/>
  <c r="B1011" i="11"/>
  <c r="N1011" i="11" s="1"/>
  <c r="B1012" i="11"/>
  <c r="B1013" i="11"/>
  <c r="N1013" i="11" s="1"/>
  <c r="B1014" i="11"/>
  <c r="N1014" i="11" s="1"/>
  <c r="B1015" i="11"/>
  <c r="N1015" i="11" s="1"/>
  <c r="B1016" i="11"/>
  <c r="N1016" i="11" s="1"/>
  <c r="B1017" i="11"/>
  <c r="N1017" i="11" s="1"/>
  <c r="B1018" i="11"/>
  <c r="N1018" i="11" s="1"/>
  <c r="B1019" i="11"/>
  <c r="N1019" i="11" s="1"/>
  <c r="B1020" i="11"/>
  <c r="B1021" i="11"/>
  <c r="N1021" i="11" s="1"/>
  <c r="B1022" i="11"/>
  <c r="N1022" i="11" s="1"/>
  <c r="B1023" i="11"/>
  <c r="N1023" i="11" s="1"/>
  <c r="B1024" i="11"/>
  <c r="N1024" i="11" s="1"/>
  <c r="B1025" i="11"/>
  <c r="B1026" i="11"/>
  <c r="N1026" i="11" s="1"/>
  <c r="B1027" i="11"/>
  <c r="N1027" i="11" s="1"/>
  <c r="B1028" i="11"/>
  <c r="B1029" i="11"/>
  <c r="B1030" i="11"/>
  <c r="N1030" i="11" s="1"/>
  <c r="B1031" i="11"/>
  <c r="N1031" i="11" s="1"/>
  <c r="B1032" i="11"/>
  <c r="N1032" i="11" s="1"/>
  <c r="B1033" i="11"/>
  <c r="B1034" i="11"/>
  <c r="N1034" i="11" s="1"/>
  <c r="B1035" i="11"/>
  <c r="N1035" i="11" s="1"/>
  <c r="B1036" i="11"/>
  <c r="N1036" i="11" s="1"/>
  <c r="B1037" i="11"/>
  <c r="N1037" i="11" s="1"/>
  <c r="B1038" i="11"/>
  <c r="N1038" i="11" s="1"/>
  <c r="B1039" i="11"/>
  <c r="N1039" i="11" s="1"/>
  <c r="B1040" i="11"/>
  <c r="N1040" i="11" s="1"/>
  <c r="B1041" i="11"/>
  <c r="B1042" i="11"/>
  <c r="N1042" i="11" s="1"/>
  <c r="B1043" i="11"/>
  <c r="N1043" i="11" s="1"/>
  <c r="B1044" i="11"/>
  <c r="B1045" i="11"/>
  <c r="B1046" i="11"/>
  <c r="N1046" i="11" s="1"/>
  <c r="B1047" i="11"/>
  <c r="N1047" i="11" s="1"/>
  <c r="B1048" i="11"/>
  <c r="N1048" i="11" s="1"/>
  <c r="B1049" i="11"/>
  <c r="B1050" i="11"/>
  <c r="N1050" i="11" s="1"/>
  <c r="B1051" i="11"/>
  <c r="N1051" i="11" s="1"/>
  <c r="B1052" i="11"/>
  <c r="B1053" i="11"/>
  <c r="N1053" i="11" s="1"/>
  <c r="B1054" i="11"/>
  <c r="N1054" i="11" s="1"/>
  <c r="B1055" i="11"/>
  <c r="N1055" i="11" s="1"/>
  <c r="B1056" i="11"/>
  <c r="N1056" i="11" s="1"/>
  <c r="B1057" i="11"/>
  <c r="N1057" i="11" s="1"/>
  <c r="B1058" i="11"/>
  <c r="N1058" i="11" s="1"/>
  <c r="B1059" i="11"/>
  <c r="N1059" i="11" s="1"/>
  <c r="B1060" i="11"/>
  <c r="B1061" i="11"/>
  <c r="N1061" i="11" s="1"/>
  <c r="B1062" i="11"/>
  <c r="N1062" i="11" s="1"/>
  <c r="B1063" i="11"/>
  <c r="N1063" i="11" s="1"/>
  <c r="B1064" i="11"/>
  <c r="N1064" i="11" s="1"/>
  <c r="B1065" i="11"/>
  <c r="N1065" i="11" s="1"/>
  <c r="B1066" i="11"/>
  <c r="N1066" i="11" s="1"/>
  <c r="B1067" i="11"/>
  <c r="N1067" i="11" s="1"/>
  <c r="B1068" i="11"/>
  <c r="N1068" i="11" s="1"/>
  <c r="B1069" i="11"/>
  <c r="N1069" i="11" s="1"/>
  <c r="B1070" i="11"/>
  <c r="N1070" i="11" s="1"/>
  <c r="B1071" i="11"/>
  <c r="N1071" i="11" s="1"/>
  <c r="B1072" i="11"/>
  <c r="N1072" i="11" s="1"/>
  <c r="B1073" i="11"/>
  <c r="B1074" i="11"/>
  <c r="N1074" i="11" s="1"/>
  <c r="B1075" i="11"/>
  <c r="N1075" i="11" s="1"/>
  <c r="B1076" i="11"/>
  <c r="B1077" i="11"/>
  <c r="N1077" i="11" s="1"/>
  <c r="B1078" i="11"/>
  <c r="N1078" i="11" s="1"/>
  <c r="B1079" i="11"/>
  <c r="N1079" i="11" s="1"/>
  <c r="B1080" i="11"/>
  <c r="N1080" i="11" s="1"/>
  <c r="B1081" i="11"/>
  <c r="B1082" i="11"/>
  <c r="N1082" i="11" s="1"/>
  <c r="B1083" i="11"/>
  <c r="N1083" i="11" s="1"/>
  <c r="B1084" i="11"/>
  <c r="N1084" i="11" s="1"/>
  <c r="B1085" i="11"/>
  <c r="N1085" i="11" s="1"/>
  <c r="B1086" i="11"/>
  <c r="N1086" i="11" s="1"/>
  <c r="B1087" i="11"/>
  <c r="N1087" i="11" s="1"/>
  <c r="B1088" i="11"/>
  <c r="N1088" i="11" s="1"/>
  <c r="B1089" i="11"/>
  <c r="B1090" i="11"/>
  <c r="N1090" i="11" s="1"/>
  <c r="B1091" i="11"/>
  <c r="N1091" i="11" s="1"/>
  <c r="B1092" i="11"/>
  <c r="B1093" i="11"/>
  <c r="B1094" i="11"/>
  <c r="N1094" i="11" s="1"/>
  <c r="B1095" i="11"/>
  <c r="N1095" i="11" s="1"/>
  <c r="B1096" i="11"/>
  <c r="N1096" i="11" s="1"/>
  <c r="B1097" i="11"/>
  <c r="B1098" i="11"/>
  <c r="N1098" i="11" s="1"/>
  <c r="B1099" i="11"/>
  <c r="N1099" i="11" s="1"/>
  <c r="B1100" i="11"/>
  <c r="B1101" i="11"/>
  <c r="B1102" i="11"/>
  <c r="N1102" i="11" s="1"/>
  <c r="B1103" i="11"/>
  <c r="N1103" i="11" s="1"/>
  <c r="B1104" i="11"/>
  <c r="N1104" i="11" s="1"/>
  <c r="B1105" i="11"/>
  <c r="N1105" i="11" s="1"/>
  <c r="B1106" i="11"/>
  <c r="N1106" i="11" s="1"/>
  <c r="B1107" i="11"/>
  <c r="N1107" i="11" s="1"/>
  <c r="B1108" i="11"/>
  <c r="B1109" i="11"/>
  <c r="N1109" i="11" s="1"/>
  <c r="B1110" i="11"/>
  <c r="N1110" i="11" s="1"/>
  <c r="B1111" i="11"/>
  <c r="N1111" i="11" s="1"/>
  <c r="B1112" i="11"/>
  <c r="N1112" i="11" s="1"/>
  <c r="B1113" i="11"/>
  <c r="N1113" i="11" s="1"/>
  <c r="B1114" i="11"/>
  <c r="N1114" i="11" s="1"/>
  <c r="B1115" i="11"/>
  <c r="N1115" i="11" s="1"/>
  <c r="B1116" i="11"/>
  <c r="B1117" i="11"/>
  <c r="B1118" i="11"/>
  <c r="N1118" i="11" s="1"/>
  <c r="B1119" i="11"/>
  <c r="N1119" i="11" s="1"/>
  <c r="B1120" i="11"/>
  <c r="N1120" i="11" s="1"/>
  <c r="B1121" i="11"/>
  <c r="N1121" i="11" s="1"/>
  <c r="B1122" i="11"/>
  <c r="N1122" i="11" s="1"/>
  <c r="B1123" i="11"/>
  <c r="N1123" i="11" s="1"/>
  <c r="B1124" i="11"/>
  <c r="B1125" i="11"/>
  <c r="N1125" i="11" s="1"/>
  <c r="B1126" i="11"/>
  <c r="N1126" i="11" s="1"/>
  <c r="B1127" i="11"/>
  <c r="N1127" i="11" s="1"/>
  <c r="B1128" i="11"/>
  <c r="N1128" i="11" s="1"/>
  <c r="B1129" i="11"/>
  <c r="N1129" i="11" s="1"/>
  <c r="B1130" i="11"/>
  <c r="N1130" i="11" s="1"/>
  <c r="B1131" i="11"/>
  <c r="N1131" i="11" s="1"/>
  <c r="B1132" i="11"/>
  <c r="B1133" i="11"/>
  <c r="B1134" i="11"/>
  <c r="N1134" i="11" s="1"/>
  <c r="B1135" i="11"/>
  <c r="N1135" i="11" s="1"/>
  <c r="B1136" i="11"/>
  <c r="N1136" i="11" s="1"/>
  <c r="B1137" i="11"/>
  <c r="N1137" i="11" s="1"/>
  <c r="B1138" i="11"/>
  <c r="N1138" i="11" s="1"/>
  <c r="B1139" i="11"/>
  <c r="N1139" i="11" s="1"/>
  <c r="B1140" i="11"/>
  <c r="N1140" i="11" s="1"/>
  <c r="B1141" i="11"/>
  <c r="N1141" i="11" s="1"/>
  <c r="B1142" i="11"/>
  <c r="N1142" i="11" s="1"/>
  <c r="B1143" i="11"/>
  <c r="N1143" i="11" s="1"/>
  <c r="B1144" i="11"/>
  <c r="N1144" i="11" s="1"/>
  <c r="B1145" i="11"/>
  <c r="N1145" i="11" s="1"/>
  <c r="B1146" i="11"/>
  <c r="N1146" i="11" s="1"/>
  <c r="B1147" i="11"/>
  <c r="N1147" i="11" s="1"/>
  <c r="B1148" i="11"/>
  <c r="B1149" i="11"/>
  <c r="N1149" i="11" s="1"/>
  <c r="B1150" i="11"/>
  <c r="N1150" i="11" s="1"/>
  <c r="B1151" i="11"/>
  <c r="N1151" i="11" s="1"/>
  <c r="B1152" i="11"/>
  <c r="N1152" i="11" s="1"/>
  <c r="B1153" i="11"/>
  <c r="N1153" i="11" s="1"/>
  <c r="B1154" i="11"/>
  <c r="N1154" i="11" s="1"/>
  <c r="B1155" i="11"/>
  <c r="N1155" i="11" s="1"/>
  <c r="B1156" i="11"/>
  <c r="B1157" i="11"/>
  <c r="N1157" i="11" s="1"/>
  <c r="B1158" i="11"/>
  <c r="N1158" i="11" s="1"/>
  <c r="B1159" i="11"/>
  <c r="N1159" i="11" s="1"/>
  <c r="B1160" i="11"/>
  <c r="N1160" i="11" s="1"/>
  <c r="B1161" i="11"/>
  <c r="N1161" i="11" s="1"/>
  <c r="B1162" i="11"/>
  <c r="N1162" i="11" s="1"/>
  <c r="B1163" i="11"/>
  <c r="N1163" i="11" s="1"/>
  <c r="B1164" i="11"/>
  <c r="B1165" i="11"/>
  <c r="N1165" i="11" s="1"/>
  <c r="B1166" i="11"/>
  <c r="N1166" i="11" s="1"/>
  <c r="B1167" i="11"/>
  <c r="N1167" i="11" s="1"/>
  <c r="B1168" i="11"/>
  <c r="N1168" i="11" s="1"/>
  <c r="B1169" i="11"/>
  <c r="N1169" i="11" s="1"/>
  <c r="B1170" i="11"/>
  <c r="N1170" i="11" s="1"/>
  <c r="B1171" i="11"/>
  <c r="N1171" i="11" s="1"/>
  <c r="B1172" i="11"/>
  <c r="B1173" i="11"/>
  <c r="N1173" i="11" s="1"/>
  <c r="B1174" i="11"/>
  <c r="N1174" i="11" s="1"/>
  <c r="B1175" i="11"/>
  <c r="N1175" i="11" s="1"/>
  <c r="B1176" i="11"/>
  <c r="N1176" i="11" s="1"/>
  <c r="B1177" i="11"/>
  <c r="N1177" i="11" s="1"/>
  <c r="B1178" i="11"/>
  <c r="N1178" i="11" s="1"/>
  <c r="B1179" i="11"/>
  <c r="N1179" i="11" s="1"/>
  <c r="B1180" i="11"/>
  <c r="B1181" i="11"/>
  <c r="N1181" i="11" s="1"/>
  <c r="B1182" i="11"/>
  <c r="N1182" i="11" s="1"/>
  <c r="B1183" i="11"/>
  <c r="N1183" i="11" s="1"/>
  <c r="B1184" i="11"/>
  <c r="N1184" i="11" s="1"/>
  <c r="B1185" i="11"/>
  <c r="B1186" i="11"/>
  <c r="N1186" i="11" s="1"/>
  <c r="B1187" i="11"/>
  <c r="N1187" i="11" s="1"/>
  <c r="B1188" i="11"/>
  <c r="B1189" i="11"/>
  <c r="B1190" i="11"/>
  <c r="N1190" i="11" s="1"/>
  <c r="B1191" i="11"/>
  <c r="N1191" i="11" s="1"/>
  <c r="B1192" i="11"/>
  <c r="N1192" i="11" s="1"/>
  <c r="B1193" i="11"/>
  <c r="B1194" i="11"/>
  <c r="N1194" i="11" s="1"/>
  <c r="B1195" i="11"/>
  <c r="N1195" i="11" s="1"/>
  <c r="B1196" i="11"/>
  <c r="B1197" i="11"/>
  <c r="B1198" i="11"/>
  <c r="N1198" i="11" s="1"/>
  <c r="B1199" i="11"/>
  <c r="N1199" i="11" s="1"/>
  <c r="B1200" i="11"/>
  <c r="N1200" i="11" s="1"/>
  <c r="B1201" i="11"/>
  <c r="N1201" i="11" s="1"/>
  <c r="B1202" i="11"/>
  <c r="N1202" i="11" s="1"/>
  <c r="B1203" i="11"/>
  <c r="N1203" i="11" s="1"/>
  <c r="B1204" i="11"/>
  <c r="B1205" i="11"/>
  <c r="B1206" i="11"/>
  <c r="N1206" i="11" s="1"/>
  <c r="B1207" i="11"/>
  <c r="N1207" i="11" s="1"/>
  <c r="B1208" i="11"/>
  <c r="N1208" i="11" s="1"/>
  <c r="B1209" i="11"/>
  <c r="B1210" i="11"/>
  <c r="N1210" i="11" s="1"/>
  <c r="B1211" i="11"/>
  <c r="N1211" i="11" s="1"/>
  <c r="B1212" i="11"/>
  <c r="B1213" i="11"/>
  <c r="N1213" i="11" s="1"/>
  <c r="B1214" i="11"/>
  <c r="N1214" i="11" s="1"/>
  <c r="B1215" i="11"/>
  <c r="N1215" i="11" s="1"/>
  <c r="B1216" i="11"/>
  <c r="N1216" i="11" s="1"/>
  <c r="B1217" i="11"/>
  <c r="N1217" i="11" s="1"/>
  <c r="B1218" i="11"/>
  <c r="N1218" i="11" s="1"/>
  <c r="B1219" i="11"/>
  <c r="N1219" i="11" s="1"/>
  <c r="B1220" i="11"/>
  <c r="B1221" i="11"/>
  <c r="N1221" i="11" s="1"/>
  <c r="B1222" i="11"/>
  <c r="N1222" i="11" s="1"/>
  <c r="B1223" i="11"/>
  <c r="N1223" i="11" s="1"/>
  <c r="B1224" i="11"/>
  <c r="N1224" i="11" s="1"/>
  <c r="B1225" i="11"/>
  <c r="N1225" i="11" s="1"/>
  <c r="B1226" i="11"/>
  <c r="N1226" i="11" s="1"/>
  <c r="B1227" i="11"/>
  <c r="N1227" i="11" s="1"/>
  <c r="B1228" i="11"/>
  <c r="N1228" i="11" s="1"/>
  <c r="B1229" i="11"/>
  <c r="N1229" i="11" s="1"/>
  <c r="B1230" i="11"/>
  <c r="N1230" i="11" s="1"/>
  <c r="B1231" i="11"/>
  <c r="N1231" i="11" s="1"/>
  <c r="B1232" i="11"/>
  <c r="N1232" i="11" s="1"/>
  <c r="B1233" i="11"/>
  <c r="N1233" i="11" s="1"/>
  <c r="B1234" i="11"/>
  <c r="N1234" i="11" s="1"/>
  <c r="B1235" i="11"/>
  <c r="N1235" i="11" s="1"/>
  <c r="B1236" i="11"/>
  <c r="B1237" i="11"/>
  <c r="N1237" i="11" s="1"/>
  <c r="B1238" i="11"/>
  <c r="N1238" i="11" s="1"/>
  <c r="B1239" i="11"/>
  <c r="N1239" i="11" s="1"/>
  <c r="B1240" i="11"/>
  <c r="N1240" i="11" s="1"/>
  <c r="B1241" i="11"/>
  <c r="N1241" i="11" s="1"/>
  <c r="B1242" i="11"/>
  <c r="N1242" i="11" s="1"/>
  <c r="B1243" i="11"/>
  <c r="N1243" i="11" s="1"/>
  <c r="B1244" i="11"/>
  <c r="N1244" i="11" s="1"/>
  <c r="B1245" i="11"/>
  <c r="B1246" i="11"/>
  <c r="B1247" i="11"/>
  <c r="B1248" i="11"/>
  <c r="N1248" i="11" s="1"/>
  <c r="B1249" i="11"/>
  <c r="B1250" i="11"/>
  <c r="B1251" i="11"/>
  <c r="N1251" i="11" s="1"/>
  <c r="B1252" i="11"/>
  <c r="B1253" i="11"/>
  <c r="N1253" i="11" s="1"/>
  <c r="B1254" i="11"/>
  <c r="N1254" i="11" s="1"/>
  <c r="B1255" i="11"/>
  <c r="N1255" i="11" s="1"/>
  <c r="B1256" i="11"/>
  <c r="N1256" i="11" s="1"/>
  <c r="B1257" i="11"/>
  <c r="N1257" i="11" s="1"/>
  <c r="B1258" i="11"/>
  <c r="N1258" i="11" s="1"/>
  <c r="B1259" i="11"/>
  <c r="B1260" i="11"/>
  <c r="B1261" i="11"/>
  <c r="N1261" i="11" s="1"/>
  <c r="B1262" i="11"/>
  <c r="B1263" i="11"/>
  <c r="B1264" i="11"/>
  <c r="N1264" i="11" s="1"/>
  <c r="B1265" i="11"/>
  <c r="N1265" i="11" s="1"/>
  <c r="B1266" i="11"/>
  <c r="N1266" i="11" s="1"/>
  <c r="B1267" i="11"/>
  <c r="B1268" i="11"/>
  <c r="N1268" i="11" s="1"/>
  <c r="B1269" i="11"/>
  <c r="N1269" i="11" s="1"/>
  <c r="B1270" i="11"/>
  <c r="N1270" i="11" s="1"/>
  <c r="B1271" i="11"/>
  <c r="N1271" i="11" s="1"/>
  <c r="B1272" i="11"/>
  <c r="N1272" i="11" s="1"/>
  <c r="B1273" i="11"/>
  <c r="N1273" i="11" s="1"/>
  <c r="B1274" i="11"/>
  <c r="N1274" i="11" s="1"/>
  <c r="B1275" i="11"/>
  <c r="B1276" i="11"/>
  <c r="B1277" i="11"/>
  <c r="N1277" i="11" s="1"/>
  <c r="B1278" i="11"/>
  <c r="B1279" i="11"/>
  <c r="B1280" i="11"/>
  <c r="N1280" i="11" s="1"/>
  <c r="B1281" i="11"/>
  <c r="N1281" i="11" s="1"/>
  <c r="B1282" i="11"/>
  <c r="B1283" i="11"/>
  <c r="N1283" i="11" s="1"/>
  <c r="B1284" i="11"/>
  <c r="N1284" i="11" s="1"/>
  <c r="B1285" i="11"/>
  <c r="N1285" i="11" s="1"/>
  <c r="B1286" i="11"/>
  <c r="N1286" i="11" s="1"/>
  <c r="B1287" i="11"/>
  <c r="N1287" i="11" s="1"/>
  <c r="B1288" i="11"/>
  <c r="N1288" i="11" s="1"/>
  <c r="B1289" i="11"/>
  <c r="N1289" i="11" s="1"/>
  <c r="B1290" i="11"/>
  <c r="N1290" i="11" s="1"/>
  <c r="B1291" i="11"/>
  <c r="N1291" i="11" s="1"/>
  <c r="B1292" i="11"/>
  <c r="N1292" i="11" s="1"/>
  <c r="B1293" i="11"/>
  <c r="N1293" i="11" s="1"/>
  <c r="B1294" i="11"/>
  <c r="N1294" i="11" s="1"/>
  <c r="B1295" i="11"/>
  <c r="N1295" i="11" s="1"/>
  <c r="B1296" i="11"/>
  <c r="N1296" i="11" s="1"/>
  <c r="B1297" i="11"/>
  <c r="N1297" i="11" s="1"/>
  <c r="B1298" i="11"/>
  <c r="B1299" i="11"/>
  <c r="N1299" i="11" s="1"/>
  <c r="B1300" i="11"/>
  <c r="B1301" i="11"/>
  <c r="N1301" i="11" s="1"/>
  <c r="B1302" i="11"/>
  <c r="B1303" i="11"/>
  <c r="N1303" i="11" s="1"/>
  <c r="B1304" i="11"/>
  <c r="N1304" i="11" s="1"/>
  <c r="B1305" i="11"/>
  <c r="N1305" i="11" s="1"/>
  <c r="B1306" i="11"/>
  <c r="N1306" i="11" s="1"/>
  <c r="B1307" i="11"/>
  <c r="N1307" i="11" s="1"/>
  <c r="B1308" i="11"/>
  <c r="N1308" i="11" s="1"/>
  <c r="B1309" i="11"/>
  <c r="N1309" i="11" s="1"/>
  <c r="B1310" i="11"/>
  <c r="B1311" i="11"/>
  <c r="N1311" i="11" s="1"/>
  <c r="B1312" i="11"/>
  <c r="N1312" i="11" s="1"/>
  <c r="B1313" i="11"/>
  <c r="N1313" i="11" s="1"/>
  <c r="B1314" i="11"/>
  <c r="N1314" i="11" s="1"/>
  <c r="B1315" i="11"/>
  <c r="N1315" i="11" s="1"/>
  <c r="B1316" i="11"/>
  <c r="B1317" i="11"/>
  <c r="N1317" i="11" s="1"/>
  <c r="B1318" i="11"/>
  <c r="N1318" i="11" s="1"/>
  <c r="B1319" i="11"/>
  <c r="N1319" i="11" s="1"/>
  <c r="B1320" i="11"/>
  <c r="N1320" i="11" s="1"/>
  <c r="B1321" i="11"/>
  <c r="N1321" i="11" s="1"/>
  <c r="B1322" i="11"/>
  <c r="B1323" i="11"/>
  <c r="N1323" i="11" s="1"/>
  <c r="B1324" i="11"/>
  <c r="N1324" i="11" s="1"/>
  <c r="B1325" i="11"/>
  <c r="N1325" i="11" s="1"/>
  <c r="B1326" i="11"/>
  <c r="N1326" i="11" s="1"/>
  <c r="B1327" i="11"/>
  <c r="N1327" i="11" s="1"/>
  <c r="B1328" i="11"/>
  <c r="N1328" i="11" s="1"/>
  <c r="B1329" i="11"/>
  <c r="N1329" i="11" s="1"/>
  <c r="B1330" i="11"/>
  <c r="N1330" i="11" s="1"/>
  <c r="B1331" i="11"/>
  <c r="N1331" i="11" s="1"/>
  <c r="B1332" i="11"/>
  <c r="N1332" i="11" s="1"/>
  <c r="B1333" i="11"/>
  <c r="N1333" i="11" s="1"/>
  <c r="B1334" i="11"/>
  <c r="B1335" i="11"/>
  <c r="N1335" i="11" s="1"/>
  <c r="B1336" i="11"/>
  <c r="N1336" i="11" s="1"/>
  <c r="B1337" i="11"/>
  <c r="N1337" i="11" s="1"/>
  <c r="B1338" i="11"/>
  <c r="N1338" i="11" s="1"/>
  <c r="B1339" i="11"/>
  <c r="N1339" i="11" s="1"/>
  <c r="B1340" i="11"/>
  <c r="N1340" i="11" s="1"/>
  <c r="B1341" i="11"/>
  <c r="N1341" i="11" s="1"/>
  <c r="B1342" i="11"/>
  <c r="N1342" i="11" s="1"/>
  <c r="B1343" i="11"/>
  <c r="N1343" i="11" s="1"/>
  <c r="B1344" i="11"/>
  <c r="N1344" i="11" s="1"/>
  <c r="B1345" i="11"/>
  <c r="N1345" i="11" s="1"/>
  <c r="B1346" i="11"/>
  <c r="N1346" i="11" s="1"/>
  <c r="B1347" i="11"/>
  <c r="N1347" i="11" s="1"/>
  <c r="B1348" i="11"/>
  <c r="N1348" i="11" s="1"/>
  <c r="B1349" i="11"/>
  <c r="N1349" i="11" s="1"/>
  <c r="B1350" i="11"/>
  <c r="B1351" i="11"/>
  <c r="N1351" i="11" s="1"/>
  <c r="B1352" i="11"/>
  <c r="N1352" i="11" s="1"/>
  <c r="B1353" i="11"/>
  <c r="N1353" i="11" s="1"/>
  <c r="B1354" i="11"/>
  <c r="N1354" i="11" s="1"/>
  <c r="B1355" i="11"/>
  <c r="N1355" i="11" s="1"/>
  <c r="B1356" i="11"/>
  <c r="B1357" i="11"/>
  <c r="N1357" i="11" s="1"/>
  <c r="B1358" i="11"/>
  <c r="N1358" i="11" s="1"/>
  <c r="B1359" i="11"/>
  <c r="N1359" i="11" s="1"/>
  <c r="B1360" i="11"/>
  <c r="N1360" i="11" s="1"/>
  <c r="B1361" i="11"/>
  <c r="N1361" i="11" s="1"/>
  <c r="B1362" i="11"/>
  <c r="N1362" i="11" s="1"/>
  <c r="B1363" i="11"/>
  <c r="N1363" i="11" s="1"/>
  <c r="B1364" i="11"/>
  <c r="N1364" i="11" s="1"/>
  <c r="B1365" i="11"/>
  <c r="N1365" i="11" s="1"/>
  <c r="B1366" i="11"/>
  <c r="N1366" i="11" s="1"/>
  <c r="B1367" i="11"/>
  <c r="N1367" i="11" s="1"/>
  <c r="B1368" i="11"/>
  <c r="N1368" i="11" s="1"/>
  <c r="B1369" i="11"/>
  <c r="N1369" i="11" s="1"/>
  <c r="B1370" i="11"/>
  <c r="N1370" i="11" s="1"/>
  <c r="B1371" i="11"/>
  <c r="N1371" i="11" s="1"/>
  <c r="B1372" i="11"/>
  <c r="N1372" i="11" s="1"/>
  <c r="B1373" i="11"/>
  <c r="N1373" i="11" s="1"/>
  <c r="B1374" i="11"/>
  <c r="B1375" i="11"/>
  <c r="N1375" i="11" s="1"/>
  <c r="B1376" i="11"/>
  <c r="N1376" i="11" s="1"/>
  <c r="B1377" i="11"/>
  <c r="N1377" i="11" s="1"/>
  <c r="B1378" i="11"/>
  <c r="B1379" i="11"/>
  <c r="N1379" i="11" s="1"/>
  <c r="B1380" i="11"/>
  <c r="N1380" i="11" s="1"/>
  <c r="B1381" i="11"/>
  <c r="N1381" i="11" s="1"/>
  <c r="B1382" i="11"/>
  <c r="N1382" i="11" s="1"/>
  <c r="B1383" i="11"/>
  <c r="N1383" i="11" s="1"/>
  <c r="B1384" i="11"/>
  <c r="N1384" i="11" s="1"/>
  <c r="B1385" i="11"/>
  <c r="N1385" i="11" s="1"/>
  <c r="B1386" i="11"/>
  <c r="N1386" i="11" s="1"/>
  <c r="B1387" i="11"/>
  <c r="N1387" i="11" s="1"/>
  <c r="B1388" i="11"/>
  <c r="N1388" i="11" s="1"/>
  <c r="B1389" i="11"/>
  <c r="N1389" i="11" s="1"/>
  <c r="B1390" i="11"/>
  <c r="B1391" i="11"/>
  <c r="N1391" i="11" s="1"/>
  <c r="B1392" i="11"/>
  <c r="N1392" i="11" s="1"/>
  <c r="B1393" i="11"/>
  <c r="N1393" i="11" s="1"/>
  <c r="B1394" i="11"/>
  <c r="B1395" i="11"/>
  <c r="N1395" i="11" s="1"/>
  <c r="B1396" i="11"/>
  <c r="N1396" i="11" s="1"/>
  <c r="B1397" i="11"/>
  <c r="N1397" i="11" s="1"/>
  <c r="B1398" i="11"/>
  <c r="B1399" i="11"/>
  <c r="N1399" i="11" s="1"/>
  <c r="B1400" i="11"/>
  <c r="N1400" i="11" s="1"/>
  <c r="B1401" i="11"/>
  <c r="N1401" i="11" s="1"/>
  <c r="B1402" i="11"/>
  <c r="N1402" i="11" s="1"/>
  <c r="B1403" i="11"/>
  <c r="N1403" i="11" s="1"/>
  <c r="B1404" i="11"/>
  <c r="B1405" i="11"/>
  <c r="N1405" i="11" s="1"/>
  <c r="B1406" i="11"/>
  <c r="N1406" i="11" s="1"/>
  <c r="B1407" i="11"/>
  <c r="N1407" i="11" s="1"/>
  <c r="B1408" i="11"/>
  <c r="N1408" i="11" s="1"/>
  <c r="B1409" i="11"/>
  <c r="N1409" i="11" s="1"/>
  <c r="B1410" i="11"/>
  <c r="B1411" i="11"/>
  <c r="N1411" i="11" s="1"/>
  <c r="B1412" i="11"/>
  <c r="N1412" i="11" s="1"/>
  <c r="B1413" i="11"/>
  <c r="N1413" i="11" s="1"/>
  <c r="B1414" i="11"/>
  <c r="N1414" i="11" s="1"/>
  <c r="B1415" i="11"/>
  <c r="N1415" i="11" s="1"/>
  <c r="B1416" i="11"/>
  <c r="N1416" i="11" s="1"/>
  <c r="B1417" i="11"/>
  <c r="N1417" i="11" s="1"/>
  <c r="B1418" i="11"/>
  <c r="B1419" i="11"/>
  <c r="N1419" i="11" s="1"/>
  <c r="B1420" i="11"/>
  <c r="N1420" i="11" s="1"/>
  <c r="B1421" i="11"/>
  <c r="N1421" i="11" s="1"/>
  <c r="B1422" i="11"/>
  <c r="N1422" i="11" s="1"/>
  <c r="B1423" i="11"/>
  <c r="N1423" i="11" s="1"/>
  <c r="B1424" i="11"/>
  <c r="N1424" i="11" s="1"/>
  <c r="B1425" i="11"/>
  <c r="N1425" i="11" s="1"/>
  <c r="B1426" i="11"/>
  <c r="N1426" i="11" s="1"/>
  <c r="B1427" i="11"/>
  <c r="N1427" i="11" s="1"/>
  <c r="B1428" i="11"/>
  <c r="N1428" i="11" s="1"/>
  <c r="B1429" i="11"/>
  <c r="N1429" i="11" s="1"/>
  <c r="B1430" i="11"/>
  <c r="B1431" i="11"/>
  <c r="N1431" i="11" s="1"/>
  <c r="B1432" i="11"/>
  <c r="N1432" i="11" s="1"/>
  <c r="B1433" i="11"/>
  <c r="N1433" i="11" s="1"/>
  <c r="B1434" i="11"/>
  <c r="B1435" i="11"/>
  <c r="N1435" i="11" s="1"/>
  <c r="B1436" i="11"/>
  <c r="N1436" i="11" s="1"/>
  <c r="B1437" i="11"/>
  <c r="N1437" i="11" s="1"/>
  <c r="B1438" i="11"/>
  <c r="N1438" i="11" s="1"/>
  <c r="B1439" i="11"/>
  <c r="N1439" i="11" s="1"/>
  <c r="B1440" i="11"/>
  <c r="N1440" i="11" s="1"/>
  <c r="B1441" i="11"/>
  <c r="B1442" i="11"/>
  <c r="N1442" i="11" s="1"/>
  <c r="B1443" i="11"/>
  <c r="N1443" i="11" s="1"/>
  <c r="B1444" i="11"/>
  <c r="N1444" i="11" s="1"/>
  <c r="B1445" i="11"/>
  <c r="N1445" i="11" s="1"/>
  <c r="B1446" i="11"/>
  <c r="B1447" i="11"/>
  <c r="N1447" i="11" s="1"/>
  <c r="B1448" i="11"/>
  <c r="N1448" i="11" s="1"/>
  <c r="B1449" i="11"/>
  <c r="N1449" i="11" s="1"/>
  <c r="B1450" i="11"/>
  <c r="N1450" i="11" s="1"/>
  <c r="B1451" i="11"/>
  <c r="N1451" i="11" s="1"/>
  <c r="B1452" i="11"/>
  <c r="N1452" i="11" s="1"/>
  <c r="B1453" i="11"/>
  <c r="N1453" i="11" s="1"/>
  <c r="B1454" i="11"/>
  <c r="N1454" i="11" s="1"/>
  <c r="B1455" i="11"/>
  <c r="N1455" i="11" s="1"/>
  <c r="B1456" i="11"/>
  <c r="N1456" i="11" s="1"/>
  <c r="B1457" i="11"/>
  <c r="N1457" i="11" s="1"/>
  <c r="B1458" i="11"/>
  <c r="N1458" i="11" s="1"/>
  <c r="B1459" i="11"/>
  <c r="N1459" i="11" s="1"/>
  <c r="B1460" i="11"/>
  <c r="N1460" i="11" s="1"/>
  <c r="B1461" i="11"/>
  <c r="N1461" i="11" s="1"/>
  <c r="B1462" i="11"/>
  <c r="B1463" i="11"/>
  <c r="N1463" i="11" s="1"/>
  <c r="B1464" i="11"/>
  <c r="N1464" i="11" s="1"/>
  <c r="B1465" i="11"/>
  <c r="N1465" i="11" s="1"/>
  <c r="B1466" i="11"/>
  <c r="N1466" i="11" s="1"/>
  <c r="B1467" i="11"/>
  <c r="N1467" i="11" s="1"/>
  <c r="B1468" i="11"/>
  <c r="N1468" i="11" s="1"/>
  <c r="B1469" i="11"/>
  <c r="N1469" i="11" s="1"/>
  <c r="B1470" i="11"/>
  <c r="N1470" i="11" s="1"/>
  <c r="B1471" i="11"/>
  <c r="N1471" i="11" s="1"/>
  <c r="B1472" i="11"/>
  <c r="N1472" i="11" s="1"/>
  <c r="B1473" i="11"/>
  <c r="N1473" i="11" s="1"/>
  <c r="B1474" i="11"/>
  <c r="B1475" i="11"/>
  <c r="N1475" i="11" s="1"/>
  <c r="B1476" i="11"/>
  <c r="N1476" i="11" s="1"/>
  <c r="B1477" i="11"/>
  <c r="N1477" i="11" s="1"/>
  <c r="B1478" i="11"/>
  <c r="N1478" i="11" s="1"/>
  <c r="B1479" i="11"/>
  <c r="N1479" i="11" s="1"/>
  <c r="B1480" i="11"/>
  <c r="N1480" i="11" s="1"/>
  <c r="B1481" i="11"/>
  <c r="N1481" i="11" s="1"/>
  <c r="B1482" i="11"/>
  <c r="B1483" i="11"/>
  <c r="N1483" i="11" s="1"/>
  <c r="B1484" i="11"/>
  <c r="N1484" i="11" s="1"/>
  <c r="B1485" i="11"/>
  <c r="N1485" i="11" s="1"/>
  <c r="B1486" i="11"/>
  <c r="N1486" i="11" s="1"/>
  <c r="B1487" i="11"/>
  <c r="N1487" i="11" s="1"/>
  <c r="B1488" i="11"/>
  <c r="N1488" i="11" s="1"/>
  <c r="B1489" i="11"/>
  <c r="N1489" i="11" s="1"/>
  <c r="B1490" i="11"/>
  <c r="B1491" i="11"/>
  <c r="N1491" i="11" s="1"/>
  <c r="B1492" i="11"/>
  <c r="N1492" i="11" s="1"/>
  <c r="B1493" i="11"/>
  <c r="B1494" i="11"/>
  <c r="N1494" i="11" s="1"/>
  <c r="B1495" i="11"/>
  <c r="N1495" i="11" s="1"/>
  <c r="B1496" i="11"/>
  <c r="N1496" i="11" s="1"/>
  <c r="B1497" i="11"/>
  <c r="N1497" i="11" s="1"/>
  <c r="B1498" i="11"/>
  <c r="B1499" i="11"/>
  <c r="N1499" i="11" s="1"/>
  <c r="B1500" i="11"/>
  <c r="N1500" i="11" s="1"/>
  <c r="B1501" i="11"/>
  <c r="N1501" i="11" s="1"/>
  <c r="B1502" i="11"/>
  <c r="B1503" i="11"/>
  <c r="N1503" i="11" s="1"/>
  <c r="B1504" i="11"/>
  <c r="N1504" i="11" s="1"/>
  <c r="B1505" i="11"/>
  <c r="N1505" i="11" s="1"/>
  <c r="B1506" i="11"/>
  <c r="B1507" i="11"/>
  <c r="N1507" i="11" s="1"/>
  <c r="B1508" i="11"/>
  <c r="N1508" i="11" s="1"/>
  <c r="B1509" i="11"/>
  <c r="N1509" i="11" s="1"/>
  <c r="B1510" i="11"/>
  <c r="N1510" i="11" s="1"/>
  <c r="B1511" i="11"/>
  <c r="N1511" i="11" s="1"/>
  <c r="B1512" i="11"/>
  <c r="N1512" i="11" s="1"/>
  <c r="B1513" i="11"/>
  <c r="N1513" i="11" s="1"/>
  <c r="B1514" i="11"/>
  <c r="N1514" i="11" s="1"/>
  <c r="B1515" i="11"/>
  <c r="N1515" i="11" s="1"/>
  <c r="B1516" i="11"/>
  <c r="N1516" i="11" s="1"/>
  <c r="B1517" i="11"/>
  <c r="N1517" i="11" s="1"/>
  <c r="B1518" i="11"/>
  <c r="B1519" i="11"/>
  <c r="N1519" i="11" s="1"/>
  <c r="B1520" i="11"/>
  <c r="N1520" i="11" s="1"/>
  <c r="B1521" i="11"/>
  <c r="N1521" i="11" s="1"/>
  <c r="B1522" i="11"/>
  <c r="N1522" i="11" s="1"/>
  <c r="B1523" i="11"/>
  <c r="N1523" i="11" s="1"/>
  <c r="B1524" i="11"/>
  <c r="N1524" i="11" s="1"/>
  <c r="B1525" i="11"/>
  <c r="N1525" i="11" s="1"/>
  <c r="B1526" i="11"/>
  <c r="B1527" i="11"/>
  <c r="N1527" i="11" s="1"/>
  <c r="B1528" i="11"/>
  <c r="N1528" i="11" s="1"/>
  <c r="B1529" i="11"/>
  <c r="N1529" i="11" s="1"/>
  <c r="B1530" i="11"/>
  <c r="B1531" i="11"/>
  <c r="N1531" i="11" s="1"/>
  <c r="B1532" i="11"/>
  <c r="N1532" i="11" s="1"/>
  <c r="B1533" i="11"/>
  <c r="N1533" i="11" s="1"/>
  <c r="B1534" i="11"/>
  <c r="B1535" i="11"/>
  <c r="N1535" i="11" s="1"/>
  <c r="B1536" i="11"/>
  <c r="N1536" i="11" s="1"/>
  <c r="B1537" i="11"/>
  <c r="N1537" i="11" s="1"/>
  <c r="B39" i="11"/>
  <c r="B38" i="11"/>
  <c r="C32" i="11"/>
  <c r="C25" i="11"/>
  <c r="C23" i="11"/>
  <c r="C4" i="11" s="1"/>
  <c r="E4" i="11" s="1"/>
  <c r="C22" i="11"/>
  <c r="A1346" i="11"/>
  <c r="A1336" i="11"/>
  <c r="A1306" i="11"/>
  <c r="A1296" i="11"/>
  <c r="A1286" i="11"/>
  <c r="A1280" i="11"/>
  <c r="A1256" i="11"/>
  <c r="A1251" i="11"/>
  <c r="A1248" i="11"/>
  <c r="A1235" i="11"/>
  <c r="A1234" i="11"/>
  <c r="A1226" i="11"/>
  <c r="A1224" i="11"/>
  <c r="A1219" i="11"/>
  <c r="A1216" i="11"/>
  <c r="A1215" i="11"/>
  <c r="A1211" i="11"/>
  <c r="A1208" i="11"/>
  <c r="A1203" i="11"/>
  <c r="A1202" i="11"/>
  <c r="A1200" i="11"/>
  <c r="A1195" i="11"/>
  <c r="A1192" i="11"/>
  <c r="A1187" i="11"/>
  <c r="A1184" i="11"/>
  <c r="A1179" i="11"/>
  <c r="A1176" i="11"/>
  <c r="A1171" i="11"/>
  <c r="A1168" i="11"/>
  <c r="A1163" i="11"/>
  <c r="A1160" i="11"/>
  <c r="A1155" i="11"/>
  <c r="A1154" i="11"/>
  <c r="A1152" i="11"/>
  <c r="A1147" i="11"/>
  <c r="A1145" i="11"/>
  <c r="A1144" i="11"/>
  <c r="A1139" i="11"/>
  <c r="A1138" i="11"/>
  <c r="A1136" i="11"/>
  <c r="A1131" i="11"/>
  <c r="A1128" i="11"/>
  <c r="A1123" i="11"/>
  <c r="A1120" i="11"/>
  <c r="A1115" i="11"/>
  <c r="A1114" i="11"/>
  <c r="A1112" i="11"/>
  <c r="A1110" i="11"/>
  <c r="A1109" i="11"/>
  <c r="A1107" i="11"/>
  <c r="A1106" i="11"/>
  <c r="A1104" i="11"/>
  <c r="A1102" i="11"/>
  <c r="A1099" i="11"/>
  <c r="A1098" i="11"/>
  <c r="A1096" i="11"/>
  <c r="A1094" i="11"/>
  <c r="A1091" i="11"/>
  <c r="A1090" i="11"/>
  <c r="A1088" i="11"/>
  <c r="A1086" i="11"/>
  <c r="A1083" i="11"/>
  <c r="A1082" i="11"/>
  <c r="A1080" i="11"/>
  <c r="A1078" i="11"/>
  <c r="A1075" i="11"/>
  <c r="A1074" i="11"/>
  <c r="A1072" i="11"/>
  <c r="A1070" i="11"/>
  <c r="A1067" i="11"/>
  <c r="A1066" i="11"/>
  <c r="A1065" i="11"/>
  <c r="A1064" i="11"/>
  <c r="A1062" i="11"/>
  <c r="A1061" i="11"/>
  <c r="A1059" i="11"/>
  <c r="A1058" i="11"/>
  <c r="A1057" i="11"/>
  <c r="A1056" i="11"/>
  <c r="A1054" i="11"/>
  <c r="A1051" i="11"/>
  <c r="A1050" i="11"/>
  <c r="A1048" i="11"/>
  <c r="A1046" i="11"/>
  <c r="A1043" i="11"/>
  <c r="A1042" i="11"/>
  <c r="A1040" i="11"/>
  <c r="A1038" i="11"/>
  <c r="A1035" i="11"/>
  <c r="A1034" i="11"/>
  <c r="A1032" i="11"/>
  <c r="A1030" i="11"/>
  <c r="A1027" i="11"/>
  <c r="A1026" i="11"/>
  <c r="A1024" i="11"/>
  <c r="A1022" i="11"/>
  <c r="A1019" i="11"/>
  <c r="A1018" i="11"/>
  <c r="A1016" i="11"/>
  <c r="A1015" i="11"/>
  <c r="A1014" i="11"/>
  <c r="A1011" i="11"/>
  <c r="A1010" i="11"/>
  <c r="A1008" i="11"/>
  <c r="A1006" i="11"/>
  <c r="A1003" i="11"/>
  <c r="A1002" i="11"/>
  <c r="A1000" i="11"/>
  <c r="A998" i="11"/>
  <c r="A995" i="11"/>
  <c r="A994" i="11"/>
  <c r="A992" i="11"/>
  <c r="A990" i="11"/>
  <c r="A987" i="11"/>
  <c r="A986" i="11"/>
  <c r="A984" i="11"/>
  <c r="A982" i="11"/>
  <c r="A979" i="11"/>
  <c r="A978" i="11"/>
  <c r="A976" i="11"/>
  <c r="A974" i="11"/>
  <c r="A971" i="11"/>
  <c r="A970" i="11"/>
  <c r="A968" i="11"/>
  <c r="A966" i="11"/>
  <c r="A963" i="11"/>
  <c r="A962" i="11"/>
  <c r="A960" i="11"/>
  <c r="A958" i="11"/>
  <c r="A955" i="11"/>
  <c r="A954" i="11"/>
  <c r="A952" i="11"/>
  <c r="A951" i="11"/>
  <c r="A950" i="11"/>
  <c r="A947" i="11"/>
  <c r="A946" i="11"/>
  <c r="A944" i="11"/>
  <c r="A942" i="11"/>
  <c r="A940" i="11"/>
  <c r="A939" i="11"/>
  <c r="A938" i="11"/>
  <c r="A936" i="11"/>
  <c r="A934" i="11"/>
  <c r="A931" i="11"/>
  <c r="A930" i="11"/>
  <c r="A928" i="11"/>
  <c r="A927" i="11"/>
  <c r="A926" i="11"/>
  <c r="A923" i="11"/>
  <c r="A922" i="11"/>
  <c r="A920" i="11"/>
  <c r="A918" i="11"/>
  <c r="A915" i="11"/>
  <c r="A914" i="11"/>
  <c r="A912" i="11"/>
  <c r="A910" i="11"/>
  <c r="A907" i="11"/>
  <c r="A906" i="11"/>
  <c r="A904" i="11"/>
  <c r="A902" i="11"/>
  <c r="A899" i="11"/>
  <c r="A898" i="11"/>
  <c r="A896" i="11"/>
  <c r="A894" i="11"/>
  <c r="A891" i="11"/>
  <c r="A890" i="11"/>
  <c r="A888" i="11"/>
  <c r="A886" i="11"/>
  <c r="A883" i="11"/>
  <c r="A882" i="11"/>
  <c r="A880" i="11"/>
  <c r="A878" i="11"/>
  <c r="A875" i="11"/>
  <c r="A874" i="11"/>
  <c r="A872" i="11"/>
  <c r="A870" i="11"/>
  <c r="A867" i="11"/>
  <c r="A866" i="11"/>
  <c r="A864" i="11"/>
  <c r="A863" i="11"/>
  <c r="A862" i="11"/>
  <c r="A859" i="11"/>
  <c r="A858" i="11"/>
  <c r="A856" i="11"/>
  <c r="A854" i="11"/>
  <c r="A851" i="11"/>
  <c r="A850" i="11"/>
  <c r="A848" i="11"/>
  <c r="A846" i="11"/>
  <c r="A843" i="11"/>
  <c r="A842" i="11"/>
  <c r="A840" i="11"/>
  <c r="A838" i="11"/>
  <c r="A835" i="11"/>
  <c r="A834" i="11"/>
  <c r="A832" i="11"/>
  <c r="A830" i="11"/>
  <c r="A827" i="11"/>
  <c r="A826" i="11"/>
  <c r="A824" i="11"/>
  <c r="A822" i="11"/>
  <c r="A819" i="11"/>
  <c r="A818" i="11"/>
  <c r="A816" i="11"/>
  <c r="A814" i="11"/>
  <c r="A811" i="11"/>
  <c r="A810" i="11"/>
  <c r="A808" i="11"/>
  <c r="A806" i="11"/>
  <c r="A803" i="11"/>
  <c r="A802" i="11"/>
  <c r="A800" i="11"/>
  <c r="A799" i="11"/>
  <c r="A798" i="11"/>
  <c r="A795" i="11"/>
  <c r="A794" i="11"/>
  <c r="A792" i="11"/>
  <c r="A790" i="11"/>
  <c r="A787" i="11"/>
  <c r="A786" i="11"/>
  <c r="A784" i="11"/>
  <c r="A782" i="11"/>
  <c r="A779" i="11"/>
  <c r="A778" i="11"/>
  <c r="A776" i="11"/>
  <c r="A774" i="11"/>
  <c r="A771" i="11"/>
  <c r="A770" i="11"/>
  <c r="A768" i="11"/>
  <c r="A766" i="11"/>
  <c r="A763" i="11"/>
  <c r="A762" i="11"/>
  <c r="A760" i="11"/>
  <c r="A758" i="11"/>
  <c r="A755" i="11"/>
  <c r="A754" i="11"/>
  <c r="A752" i="11"/>
  <c r="A750" i="11"/>
  <c r="A748" i="11"/>
  <c r="A747" i="11"/>
  <c r="A746" i="11"/>
  <c r="A744" i="11"/>
  <c r="A742" i="11"/>
  <c r="A739" i="11"/>
  <c r="A738" i="11"/>
  <c r="A736" i="11"/>
  <c r="A734" i="11"/>
  <c r="A731" i="11"/>
  <c r="A730" i="11"/>
  <c r="A728" i="11"/>
  <c r="A726" i="11"/>
  <c r="A723" i="11"/>
  <c r="A722" i="11"/>
  <c r="A720" i="11"/>
  <c r="A718" i="11"/>
  <c r="A716" i="11"/>
  <c r="A715" i="11"/>
  <c r="A714" i="11"/>
  <c r="A712" i="11"/>
  <c r="A710" i="11"/>
  <c r="A707" i="11"/>
  <c r="A706" i="11"/>
  <c r="A704" i="11"/>
  <c r="A702" i="11"/>
  <c r="A699" i="11"/>
  <c r="A698" i="11"/>
  <c r="A697" i="11"/>
  <c r="A696" i="11"/>
  <c r="A694" i="11"/>
  <c r="A693" i="11"/>
  <c r="A691" i="11"/>
  <c r="A690" i="11"/>
  <c r="A689" i="11"/>
  <c r="A688" i="11"/>
  <c r="A686" i="11"/>
  <c r="A685" i="11"/>
  <c r="A683" i="11"/>
  <c r="A682" i="11"/>
  <c r="A681" i="11"/>
  <c r="A680" i="11"/>
  <c r="A678" i="11"/>
  <c r="A677" i="11"/>
  <c r="A675" i="11"/>
  <c r="A674" i="11"/>
  <c r="A673" i="11"/>
  <c r="A672" i="11"/>
  <c r="A670" i="11"/>
  <c r="A669" i="11"/>
  <c r="A667" i="11"/>
  <c r="A666" i="11"/>
  <c r="A665" i="11"/>
  <c r="A664" i="11"/>
  <c r="A663" i="11"/>
  <c r="A662" i="11"/>
  <c r="A661" i="11"/>
  <c r="A659" i="11"/>
  <c r="A658" i="11"/>
  <c r="A657" i="11"/>
  <c r="A656" i="11"/>
  <c r="A654" i="11"/>
  <c r="A653" i="11"/>
  <c r="A651" i="11"/>
  <c r="A650" i="11"/>
  <c r="A649" i="11"/>
  <c r="A648" i="11"/>
  <c r="A646" i="11"/>
  <c r="A645" i="11"/>
  <c r="A643" i="11"/>
  <c r="A642" i="11"/>
  <c r="A641" i="11"/>
  <c r="A640" i="11"/>
  <c r="A638" i="11"/>
  <c r="A637" i="11"/>
  <c r="A635" i="11"/>
  <c r="A634" i="11"/>
  <c r="A633" i="11"/>
  <c r="A632" i="11"/>
  <c r="A630" i="11"/>
  <c r="A629" i="11"/>
  <c r="A627" i="11"/>
  <c r="A626" i="11"/>
  <c r="A625" i="11"/>
  <c r="A624" i="11"/>
  <c r="A622" i="11"/>
  <c r="A621" i="11"/>
  <c r="A619" i="11"/>
  <c r="A618" i="11"/>
  <c r="A617" i="11"/>
  <c r="A616" i="11"/>
  <c r="A614" i="11"/>
  <c r="A613" i="11"/>
  <c r="A611" i="11"/>
  <c r="A610" i="11"/>
  <c r="A609" i="11"/>
  <c r="A608" i="11"/>
  <c r="A606" i="11"/>
  <c r="A605" i="11"/>
  <c r="A603" i="11"/>
  <c r="A602" i="11"/>
  <c r="A601" i="11"/>
  <c r="A600" i="11"/>
  <c r="A599" i="11"/>
  <c r="A598" i="11"/>
  <c r="A597" i="11"/>
  <c r="A595" i="11"/>
  <c r="A594" i="11"/>
  <c r="A593" i="11"/>
  <c r="A592" i="11"/>
  <c r="A590" i="11"/>
  <c r="A589" i="11"/>
  <c r="A587" i="11"/>
  <c r="A586" i="11"/>
  <c r="A585" i="11"/>
  <c r="A584" i="11"/>
  <c r="A582" i="11"/>
  <c r="A581" i="11"/>
  <c r="A579" i="11"/>
  <c r="A578" i="11"/>
  <c r="A577" i="11"/>
  <c r="A576" i="11"/>
  <c r="A574" i="11"/>
  <c r="A573" i="11"/>
  <c r="A571" i="11"/>
  <c r="A570" i="11"/>
  <c r="A569" i="11"/>
  <c r="A568" i="11"/>
  <c r="A566" i="11"/>
  <c r="A565" i="11"/>
  <c r="A563" i="11"/>
  <c r="A562" i="11"/>
  <c r="A561" i="11"/>
  <c r="A560" i="11"/>
  <c r="A558" i="11"/>
  <c r="A557" i="11"/>
  <c r="A555" i="11"/>
  <c r="A554" i="11"/>
  <c r="A553" i="11"/>
  <c r="A552" i="11"/>
  <c r="A550" i="11"/>
  <c r="A549" i="11"/>
  <c r="A547" i="11"/>
  <c r="A546" i="11"/>
  <c r="A545" i="11"/>
  <c r="A544" i="11"/>
  <c r="A542" i="11"/>
  <c r="A541" i="11"/>
  <c r="A539" i="11"/>
  <c r="A538" i="11"/>
  <c r="A537" i="11"/>
  <c r="A536" i="11"/>
  <c r="A535" i="11"/>
  <c r="A534" i="11"/>
  <c r="A533" i="11"/>
  <c r="A531" i="11"/>
  <c r="A530" i="11"/>
  <c r="A529" i="11"/>
  <c r="A528" i="11"/>
  <c r="A526" i="11"/>
  <c r="A525" i="11"/>
  <c r="A523" i="11"/>
  <c r="A522" i="11"/>
  <c r="A521" i="11"/>
  <c r="A520" i="11"/>
  <c r="A518" i="11"/>
  <c r="A517" i="11"/>
  <c r="A515" i="11"/>
  <c r="A514" i="11"/>
  <c r="A513" i="11"/>
  <c r="A512" i="11"/>
  <c r="A510" i="11"/>
  <c r="A509" i="11"/>
  <c r="A507" i="11"/>
  <c r="A506" i="11"/>
  <c r="A505" i="11"/>
  <c r="A504" i="11"/>
  <c r="A502" i="11"/>
  <c r="A501" i="11"/>
  <c r="A499" i="11"/>
  <c r="A498" i="11"/>
  <c r="A497" i="11"/>
  <c r="A496" i="11"/>
  <c r="A494" i="11"/>
  <c r="A493" i="11"/>
  <c r="A491" i="11"/>
  <c r="A490" i="11"/>
  <c r="A489" i="11"/>
  <c r="A488" i="11"/>
  <c r="A486" i="11"/>
  <c r="A485" i="11"/>
  <c r="A483" i="11"/>
  <c r="A482" i="11"/>
  <c r="A481" i="11"/>
  <c r="A480" i="11"/>
  <c r="A478" i="11"/>
  <c r="A477" i="11"/>
  <c r="A475" i="11"/>
  <c r="A474" i="11"/>
  <c r="A473" i="11"/>
  <c r="A472" i="11"/>
  <c r="A471" i="11"/>
  <c r="A470" i="11"/>
  <c r="A469" i="11"/>
  <c r="A467" i="11"/>
  <c r="A466" i="11"/>
  <c r="A465" i="11"/>
  <c r="A464" i="11"/>
  <c r="A462" i="11"/>
  <c r="A461" i="11"/>
  <c r="A459" i="11"/>
  <c r="A458" i="11"/>
  <c r="A457" i="11"/>
  <c r="A456" i="11"/>
  <c r="A454" i="11"/>
  <c r="A453" i="11"/>
  <c r="A451" i="11"/>
  <c r="A450" i="11"/>
  <c r="A449" i="11"/>
  <c r="A448" i="11"/>
  <c r="A446" i="11"/>
  <c r="A445" i="11"/>
  <c r="A443" i="11"/>
  <c r="A442" i="11"/>
  <c r="A441" i="11"/>
  <c r="A440" i="11"/>
  <c r="A438" i="11"/>
  <c r="A437" i="11"/>
  <c r="A435" i="11"/>
  <c r="A434" i="11"/>
  <c r="A433" i="11"/>
  <c r="A432" i="11"/>
  <c r="A430" i="11"/>
  <c r="A429" i="11"/>
  <c r="A427" i="11"/>
  <c r="A426" i="11"/>
  <c r="A425" i="11"/>
  <c r="A424" i="11"/>
  <c r="A422" i="11"/>
  <c r="A421" i="11"/>
  <c r="A419" i="11"/>
  <c r="A418" i="11"/>
  <c r="A417" i="11"/>
  <c r="A416" i="11"/>
  <c r="A414" i="11"/>
  <c r="A413" i="11"/>
  <c r="A411" i="11"/>
  <c r="A410" i="11"/>
  <c r="A409" i="11"/>
  <c r="A408" i="11"/>
  <c r="A407" i="11"/>
  <c r="A406" i="11"/>
  <c r="A405" i="11"/>
  <c r="A403" i="11"/>
  <c r="A402" i="11"/>
  <c r="A401" i="11"/>
  <c r="A400" i="11"/>
  <c r="A398" i="11"/>
  <c r="A397" i="11"/>
  <c r="A395" i="11"/>
  <c r="A394" i="11"/>
  <c r="A393" i="11"/>
  <c r="A392" i="11"/>
  <c r="A390" i="11"/>
  <c r="A389" i="11"/>
  <c r="A387" i="11"/>
  <c r="A386" i="11"/>
  <c r="A385" i="11"/>
  <c r="A384" i="11"/>
  <c r="A382" i="11"/>
  <c r="A381" i="11"/>
  <c r="A379" i="11"/>
  <c r="A378" i="11"/>
  <c r="A377" i="11"/>
  <c r="A376" i="11"/>
  <c r="A374" i="11"/>
  <c r="A373" i="11"/>
  <c r="A371" i="11"/>
  <c r="A370" i="11"/>
  <c r="A369" i="11"/>
  <c r="A368" i="11"/>
  <c r="A366" i="11"/>
  <c r="A365" i="11"/>
  <c r="A363" i="11"/>
  <c r="A362" i="11"/>
  <c r="A361" i="11"/>
  <c r="A360" i="11"/>
  <c r="A358" i="11"/>
  <c r="A357" i="11"/>
  <c r="A355" i="11"/>
  <c r="A354" i="11"/>
  <c r="A353" i="11"/>
  <c r="A352" i="11"/>
  <c r="A350" i="11"/>
  <c r="A349" i="11"/>
  <c r="A347" i="11"/>
  <c r="A346" i="11"/>
  <c r="A345" i="11"/>
  <c r="A344" i="11"/>
  <c r="A343" i="11"/>
  <c r="A342" i="11"/>
  <c r="A341" i="11"/>
  <c r="A339" i="11"/>
  <c r="A338" i="11"/>
  <c r="A337" i="11"/>
  <c r="A336" i="11"/>
  <c r="A334" i="11"/>
  <c r="A333" i="11"/>
  <c r="A331" i="11"/>
  <c r="A330" i="11"/>
  <c r="A329" i="11"/>
  <c r="A328" i="11"/>
  <c r="A326" i="11"/>
  <c r="A325" i="11"/>
  <c r="A323" i="11"/>
  <c r="A322" i="11"/>
  <c r="A321" i="11"/>
  <c r="A320" i="11"/>
  <c r="A318" i="11"/>
  <c r="A317" i="11"/>
  <c r="A315" i="11"/>
  <c r="A314" i="11"/>
  <c r="A313" i="11"/>
  <c r="A312" i="11"/>
  <c r="A310" i="11"/>
  <c r="A309" i="11"/>
  <c r="A307" i="11"/>
  <c r="A306" i="11"/>
  <c r="A305" i="11"/>
  <c r="A304" i="11"/>
  <c r="A302" i="11"/>
  <c r="A301" i="11"/>
  <c r="A299" i="11"/>
  <c r="A298" i="11"/>
  <c r="A297" i="11"/>
  <c r="A296" i="11"/>
  <c r="A294" i="11"/>
  <c r="A293" i="11"/>
  <c r="A291" i="11"/>
  <c r="A290" i="11"/>
  <c r="A289" i="11"/>
  <c r="A288" i="11"/>
  <c r="A286" i="11"/>
  <c r="A285" i="11"/>
  <c r="A283" i="11"/>
  <c r="A282" i="11"/>
  <c r="A281" i="11"/>
  <c r="A280" i="11"/>
  <c r="A279" i="11"/>
  <c r="A278" i="11"/>
  <c r="A277" i="11"/>
  <c r="A275" i="11"/>
  <c r="A274" i="11"/>
  <c r="A273" i="11"/>
  <c r="A272" i="11"/>
  <c r="A270" i="11"/>
  <c r="A269" i="11"/>
  <c r="A267" i="11"/>
  <c r="A266" i="11"/>
  <c r="A265" i="11"/>
  <c r="A264" i="11"/>
  <c r="A262" i="11"/>
  <c r="A261" i="11"/>
  <c r="A259" i="11"/>
  <c r="A258" i="11"/>
  <c r="A257" i="11"/>
  <c r="A256" i="11"/>
  <c r="A254" i="11"/>
  <c r="A253" i="11"/>
  <c r="A251" i="11"/>
  <c r="A250" i="11"/>
  <c r="A249" i="11"/>
  <c r="A248" i="11"/>
  <c r="A246" i="11"/>
  <c r="A245" i="11"/>
  <c r="A243" i="11"/>
  <c r="A242" i="11"/>
  <c r="A241" i="11"/>
  <c r="A240" i="11"/>
  <c r="A238" i="11"/>
  <c r="A237" i="11"/>
  <c r="A235" i="11"/>
  <c r="A234" i="11"/>
  <c r="A233" i="11"/>
  <c r="A232" i="11"/>
  <c r="A230" i="11"/>
  <c r="A229" i="11"/>
  <c r="A227" i="11"/>
  <c r="A226" i="11"/>
  <c r="A225" i="11"/>
  <c r="A224" i="11"/>
  <c r="A222" i="11"/>
  <c r="A221" i="11"/>
  <c r="A219" i="11"/>
  <c r="A218" i="11"/>
  <c r="A217" i="11"/>
  <c r="A216" i="11"/>
  <c r="A215" i="11"/>
  <c r="A214" i="11"/>
  <c r="A213" i="11"/>
  <c r="A211" i="11"/>
  <c r="A210" i="11"/>
  <c r="A209" i="11"/>
  <c r="A208" i="11"/>
  <c r="A206" i="11"/>
  <c r="A205" i="11"/>
  <c r="A203" i="11"/>
  <c r="A202" i="11"/>
  <c r="A201" i="11"/>
  <c r="A200" i="11"/>
  <c r="A198" i="11"/>
  <c r="A197" i="11"/>
  <c r="A195" i="11"/>
  <c r="A194" i="11"/>
  <c r="A193" i="11"/>
  <c r="A192" i="11"/>
  <c r="A190" i="11"/>
  <c r="A189" i="11"/>
  <c r="A187" i="11"/>
  <c r="A186" i="11"/>
  <c r="A185" i="11"/>
  <c r="A184" i="11"/>
  <c r="A182" i="11"/>
  <c r="A181" i="11"/>
  <c r="A179" i="11"/>
  <c r="A178" i="11"/>
  <c r="A177" i="11"/>
  <c r="A176" i="11"/>
  <c r="A174" i="11"/>
  <c r="A173" i="11"/>
  <c r="A171" i="11"/>
  <c r="A170" i="11"/>
  <c r="A169" i="11"/>
  <c r="A168" i="11"/>
  <c r="A166" i="11"/>
  <c r="A165" i="11"/>
  <c r="A163" i="11"/>
  <c r="A162" i="11"/>
  <c r="A161" i="11"/>
  <c r="A160" i="11"/>
  <c r="A158" i="11"/>
  <c r="A157" i="11"/>
  <c r="A155" i="11"/>
  <c r="A154" i="11"/>
  <c r="A153" i="11"/>
  <c r="A152" i="11"/>
  <c r="A151" i="11"/>
  <c r="A150" i="11"/>
  <c r="A149" i="11"/>
  <c r="A147" i="11"/>
  <c r="A146" i="11"/>
  <c r="A145" i="11"/>
  <c r="A144" i="11"/>
  <c r="A142" i="11"/>
  <c r="A141" i="11"/>
  <c r="A139" i="11"/>
  <c r="A138" i="11"/>
  <c r="A137" i="11"/>
  <c r="A136" i="11"/>
  <c r="A134" i="11"/>
  <c r="A133" i="11"/>
  <c r="A132" i="11"/>
  <c r="A131" i="11"/>
  <c r="A130" i="11"/>
  <c r="A129" i="11"/>
  <c r="A128" i="11"/>
  <c r="A126" i="11"/>
  <c r="A125" i="11"/>
  <c r="A124" i="11"/>
  <c r="A123" i="11"/>
  <c r="A122" i="11"/>
  <c r="A121" i="11"/>
  <c r="A120" i="11"/>
  <c r="A118" i="11"/>
  <c r="A117" i="11"/>
  <c r="A116" i="11"/>
  <c r="A115" i="11"/>
  <c r="A114" i="11"/>
  <c r="A113" i="11"/>
  <c r="A112" i="11"/>
  <c r="A110" i="11"/>
  <c r="A109" i="11"/>
  <c r="A108" i="11"/>
  <c r="A107" i="11"/>
  <c r="A106" i="11"/>
  <c r="A105" i="11"/>
  <c r="A104" i="11"/>
  <c r="A102" i="11"/>
  <c r="A101" i="11"/>
  <c r="A100" i="11"/>
  <c r="A99" i="11"/>
  <c r="A98" i="11"/>
  <c r="A97" i="11"/>
  <c r="A96" i="11"/>
  <c r="A94" i="11"/>
  <c r="A93" i="11"/>
  <c r="A92" i="11"/>
  <c r="A91" i="11"/>
  <c r="A90" i="11"/>
  <c r="A89" i="11"/>
  <c r="A88" i="11"/>
  <c r="A86" i="11"/>
  <c r="A85" i="11"/>
  <c r="A84" i="11"/>
  <c r="A83" i="11"/>
  <c r="A82" i="11"/>
  <c r="A81" i="11"/>
  <c r="A80" i="11"/>
  <c r="A78" i="11"/>
  <c r="A77" i="11"/>
  <c r="A76" i="11"/>
  <c r="A75" i="11"/>
  <c r="A74" i="11"/>
  <c r="A73" i="11"/>
  <c r="A72" i="11"/>
  <c r="A70" i="11"/>
  <c r="A69" i="11"/>
  <c r="A68" i="11"/>
  <c r="A67" i="11"/>
  <c r="A66" i="11"/>
  <c r="A65" i="11"/>
  <c r="A64" i="11"/>
  <c r="A62" i="11"/>
  <c r="A61" i="11"/>
  <c r="A60" i="11"/>
  <c r="A59" i="11"/>
  <c r="A58" i="11"/>
  <c r="A57" i="11"/>
  <c r="A56" i="11"/>
  <c r="A54" i="11"/>
  <c r="A53" i="11"/>
  <c r="A52" i="11"/>
  <c r="A51" i="11"/>
  <c r="A50" i="11"/>
  <c r="A49" i="11"/>
  <c r="A48" i="11"/>
  <c r="A46" i="11"/>
  <c r="A45" i="11"/>
  <c r="A44" i="11"/>
  <c r="A43" i="11"/>
  <c r="A38" i="11"/>
  <c r="A39" i="11" s="1"/>
  <c r="A40" i="11" s="1"/>
  <c r="A41" i="11" s="1"/>
  <c r="A42" i="11" s="1"/>
  <c r="C26" i="11" l="1"/>
  <c r="L38" i="11"/>
  <c r="C24" i="11"/>
  <c r="C5" i="11" s="1"/>
  <c r="E5" i="11" s="1"/>
  <c r="A207" i="11"/>
  <c r="A335" i="11"/>
  <c r="A399" i="11"/>
  <c r="A463" i="11"/>
  <c r="A527" i="11"/>
  <c r="A591" i="11"/>
  <c r="A655" i="11"/>
  <c r="A775" i="11"/>
  <c r="A839" i="11"/>
  <c r="A903" i="11"/>
  <c r="A991" i="11"/>
  <c r="A1055" i="11"/>
  <c r="A1103" i="11"/>
  <c r="A1119" i="11"/>
  <c r="A1151" i="11"/>
  <c r="A271" i="11"/>
  <c r="A47" i="11"/>
  <c r="A55" i="11"/>
  <c r="A63" i="11"/>
  <c r="A71" i="11"/>
  <c r="A79" i="11"/>
  <c r="A87" i="11"/>
  <c r="A95" i="11"/>
  <c r="A103" i="11"/>
  <c r="A111" i="11"/>
  <c r="A119" i="11"/>
  <c r="A127" i="11"/>
  <c r="A135" i="11"/>
  <c r="A199" i="11"/>
  <c r="A263" i="11"/>
  <c r="A327" i="11"/>
  <c r="A391" i="11"/>
  <c r="A455" i="11"/>
  <c r="A519" i="11"/>
  <c r="A583" i="11"/>
  <c r="A647" i="11"/>
  <c r="A703" i="11"/>
  <c r="A727" i="11"/>
  <c r="A751" i="11"/>
  <c r="A815" i="11"/>
  <c r="A879" i="11"/>
  <c r="A967" i="11"/>
  <c r="A1031" i="11"/>
  <c r="A1071" i="11"/>
  <c r="A1087" i="11"/>
  <c r="A1127" i="11"/>
  <c r="A191" i="11"/>
  <c r="A255" i="11"/>
  <c r="A319" i="11"/>
  <c r="A383" i="11"/>
  <c r="A447" i="11"/>
  <c r="A511" i="11"/>
  <c r="A575" i="11"/>
  <c r="A639" i="11"/>
  <c r="A791" i="11"/>
  <c r="A855" i="11"/>
  <c r="A919" i="11"/>
  <c r="A943" i="11"/>
  <c r="A1007" i="11"/>
  <c r="A1159" i="11"/>
  <c r="A1190" i="11"/>
  <c r="A183" i="11"/>
  <c r="A247" i="11"/>
  <c r="A311" i="11"/>
  <c r="A375" i="11"/>
  <c r="A439" i="11"/>
  <c r="A503" i="11"/>
  <c r="A567" i="11"/>
  <c r="A631" i="11"/>
  <c r="A695" i="11"/>
  <c r="A743" i="11"/>
  <c r="A767" i="11"/>
  <c r="A831" i="11"/>
  <c r="A895" i="11"/>
  <c r="A983" i="11"/>
  <c r="A1047" i="11"/>
  <c r="A1095" i="11"/>
  <c r="A1135" i="11"/>
  <c r="A1167" i="11"/>
  <c r="A1175" i="11"/>
  <c r="A1183" i="11"/>
  <c r="G1535" i="11"/>
  <c r="G1527" i="11"/>
  <c r="G1519" i="11"/>
  <c r="G1511" i="11"/>
  <c r="G1503" i="11"/>
  <c r="G1495" i="11"/>
  <c r="G1487" i="11"/>
  <c r="G1479" i="11"/>
  <c r="G1471" i="11"/>
  <c r="G1463" i="11"/>
  <c r="G1455" i="11"/>
  <c r="G1447" i="11"/>
  <c r="G1439" i="11"/>
  <c r="G1431" i="11"/>
  <c r="G1423" i="11"/>
  <c r="G1415" i="11"/>
  <c r="G1407" i="11"/>
  <c r="G1399" i="11"/>
  <c r="G1391" i="11"/>
  <c r="G1383" i="11"/>
  <c r="G1375" i="11"/>
  <c r="G1367" i="11"/>
  <c r="G1359" i="11"/>
  <c r="G1351" i="11"/>
  <c r="G1343" i="11"/>
  <c r="G1335" i="11"/>
  <c r="G1327" i="11"/>
  <c r="G1319" i="11"/>
  <c r="G1311" i="11"/>
  <c r="G1303" i="11"/>
  <c r="G1295" i="11"/>
  <c r="G1287" i="11"/>
  <c r="G1279" i="11"/>
  <c r="G1271" i="11"/>
  <c r="G1263" i="11"/>
  <c r="G1255" i="11"/>
  <c r="G1247" i="11"/>
  <c r="G1239" i="11"/>
  <c r="G1231" i="11"/>
  <c r="G1223" i="11"/>
  <c r="G1215" i="11"/>
  <c r="G1207" i="11"/>
  <c r="G1199" i="11"/>
  <c r="G1191" i="11"/>
  <c r="G1183" i="11"/>
  <c r="G1175" i="11"/>
  <c r="G1167" i="11"/>
  <c r="G1159" i="11"/>
  <c r="G1151" i="11"/>
  <c r="G1143" i="11"/>
  <c r="G1135" i="11"/>
  <c r="G1127" i="11"/>
  <c r="G1119" i="11"/>
  <c r="G1111" i="11"/>
  <c r="G1103" i="11"/>
  <c r="G1095" i="11"/>
  <c r="G1087" i="11"/>
  <c r="G1079" i="11"/>
  <c r="G1071" i="11"/>
  <c r="G1063" i="11"/>
  <c r="G1055" i="11"/>
  <c r="G1047" i="11"/>
  <c r="G1039" i="11"/>
  <c r="G1031" i="11"/>
  <c r="G1023" i="11"/>
  <c r="G1015" i="11"/>
  <c r="G1007" i="11"/>
  <c r="G999" i="11"/>
  <c r="G991" i="11"/>
  <c r="G983" i="11"/>
  <c r="G975" i="11"/>
  <c r="G967" i="11"/>
  <c r="G959" i="11"/>
  <c r="G951" i="11"/>
  <c r="G943" i="11"/>
  <c r="G935" i="11"/>
  <c r="G927" i="11"/>
  <c r="G919" i="11"/>
  <c r="G911" i="11"/>
  <c r="G903" i="11"/>
  <c r="G895" i="11"/>
  <c r="G887" i="11"/>
  <c r="G879" i="11"/>
  <c r="G871" i="11"/>
  <c r="G863" i="11"/>
  <c r="G855" i="11"/>
  <c r="G847" i="11"/>
  <c r="G839" i="11"/>
  <c r="G831" i="11"/>
  <c r="G823" i="11"/>
  <c r="G815" i="11"/>
  <c r="G807" i="11"/>
  <c r="G799" i="11"/>
  <c r="G791" i="11"/>
  <c r="G783" i="11"/>
  <c r="G775" i="11"/>
  <c r="G767" i="11"/>
  <c r="G759" i="11"/>
  <c r="G751" i="11"/>
  <c r="G743" i="11"/>
  <c r="G735" i="11"/>
  <c r="G727" i="11"/>
  <c r="A143" i="11"/>
  <c r="A175" i="11"/>
  <c r="A239" i="11"/>
  <c r="A303" i="11"/>
  <c r="A367" i="11"/>
  <c r="A431" i="11"/>
  <c r="A495" i="11"/>
  <c r="A559" i="11"/>
  <c r="A623" i="11"/>
  <c r="A687" i="11"/>
  <c r="A719" i="11"/>
  <c r="A807" i="11"/>
  <c r="A871" i="11"/>
  <c r="A935" i="11"/>
  <c r="A959" i="11"/>
  <c r="A1023" i="11"/>
  <c r="A1191" i="11"/>
  <c r="A167" i="11"/>
  <c r="A231" i="11"/>
  <c r="A295" i="11"/>
  <c r="A359" i="11"/>
  <c r="A423" i="11"/>
  <c r="A487" i="11"/>
  <c r="A551" i="11"/>
  <c r="A615" i="11"/>
  <c r="A679" i="11"/>
  <c r="A783" i="11"/>
  <c r="A847" i="11"/>
  <c r="A911" i="11"/>
  <c r="A999" i="11"/>
  <c r="A1063" i="11"/>
  <c r="A1111" i="11"/>
  <c r="A1143" i="11"/>
  <c r="A1199" i="11"/>
  <c r="A1214" i="11"/>
  <c r="A1271" i="11"/>
  <c r="A1456" i="11"/>
  <c r="A159" i="11"/>
  <c r="A223" i="11"/>
  <c r="A287" i="11"/>
  <c r="A351" i="11"/>
  <c r="A415" i="11"/>
  <c r="A479" i="11"/>
  <c r="A543" i="11"/>
  <c r="A607" i="11"/>
  <c r="A671" i="11"/>
  <c r="A711" i="11"/>
  <c r="A735" i="11"/>
  <c r="A759" i="11"/>
  <c r="A823" i="11"/>
  <c r="A887" i="11"/>
  <c r="A975" i="11"/>
  <c r="A1039" i="11"/>
  <c r="A1079" i="11"/>
  <c r="A1207" i="11"/>
  <c r="A1223" i="11"/>
  <c r="A1231" i="11"/>
  <c r="A1239" i="11"/>
  <c r="G719" i="11"/>
  <c r="G711" i="11"/>
  <c r="G703" i="11"/>
  <c r="G695" i="11"/>
  <c r="G687" i="11"/>
  <c r="G679" i="11"/>
  <c r="G671" i="11"/>
  <c r="G663" i="11"/>
  <c r="G655" i="11"/>
  <c r="G647" i="11"/>
  <c r="G639" i="11"/>
  <c r="G631" i="11"/>
  <c r="G623" i="11"/>
  <c r="G615" i="11"/>
  <c r="G607" i="11"/>
  <c r="G599" i="11"/>
  <c r="G591" i="11"/>
  <c r="G583" i="11"/>
  <c r="G575" i="11"/>
  <c r="G567" i="11"/>
  <c r="G559" i="11"/>
  <c r="G551" i="11"/>
  <c r="G543" i="11"/>
  <c r="G535" i="11"/>
  <c r="G527" i="11"/>
  <c r="G519" i="11"/>
  <c r="G511" i="11"/>
  <c r="G503" i="11"/>
  <c r="G495" i="11"/>
  <c r="G487" i="11"/>
  <c r="G479" i="11"/>
  <c r="G471" i="11"/>
  <c r="G463" i="11"/>
  <c r="G455" i="11"/>
  <c r="G447" i="11"/>
  <c r="G439" i="11"/>
  <c r="G431" i="11"/>
  <c r="G423" i="11"/>
  <c r="G415" i="11"/>
  <c r="G407" i="11"/>
  <c r="G399" i="11"/>
  <c r="G391" i="11"/>
  <c r="G383" i="11"/>
  <c r="G375" i="11"/>
  <c r="G367" i="11"/>
  <c r="G359" i="11"/>
  <c r="G351" i="11"/>
  <c r="G343" i="11"/>
  <c r="G335" i="11"/>
  <c r="G327" i="11"/>
  <c r="G319" i="11"/>
  <c r="G311" i="11"/>
  <c r="G303" i="11"/>
  <c r="G295" i="11"/>
  <c r="G287" i="11"/>
  <c r="G279" i="11"/>
  <c r="G271" i="11"/>
  <c r="G263" i="11"/>
  <c r="G255" i="11"/>
  <c r="G247" i="11"/>
  <c r="G239" i="11"/>
  <c r="G231" i="11"/>
  <c r="G223" i="11"/>
  <c r="G215" i="11"/>
  <c r="G207" i="11"/>
  <c r="G199" i="11"/>
  <c r="G191" i="11"/>
  <c r="G183" i="11"/>
  <c r="G175" i="11"/>
  <c r="G167" i="11"/>
  <c r="G159" i="11"/>
  <c r="G151" i="11"/>
  <c r="G143" i="11"/>
  <c r="G135" i="11"/>
  <c r="G127" i="11"/>
  <c r="G119" i="11"/>
  <c r="G111" i="11"/>
  <c r="G103" i="11"/>
  <c r="G95" i="11"/>
  <c r="G87" i="11"/>
  <c r="G79" i="11"/>
  <c r="G71" i="11"/>
  <c r="G63" i="11"/>
  <c r="G55" i="11"/>
  <c r="G47" i="11"/>
  <c r="A844" i="11"/>
  <c r="A1004" i="11"/>
  <c r="A908" i="11"/>
  <c r="A1084" i="11"/>
  <c r="A812" i="11"/>
  <c r="A1068" i="11"/>
  <c r="A972" i="11"/>
  <c r="A1140" i="11"/>
  <c r="A876" i="11"/>
  <c r="A780" i="11"/>
  <c r="A1036" i="11"/>
  <c r="N1404" i="11"/>
  <c r="A1404" i="11"/>
  <c r="N1356" i="11"/>
  <c r="A1356" i="11"/>
  <c r="N1316" i="11"/>
  <c r="A1316" i="11"/>
  <c r="N1300" i="11"/>
  <c r="A1300" i="11"/>
  <c r="N1276" i="11"/>
  <c r="A1276" i="11"/>
  <c r="N1260" i="11"/>
  <c r="A1260" i="11"/>
  <c r="N1252" i="11"/>
  <c r="A1252" i="11"/>
  <c r="N1236" i="11"/>
  <c r="A1236" i="11"/>
  <c r="N1220" i="11"/>
  <c r="A1220" i="11"/>
  <c r="N1212" i="11"/>
  <c r="A1212" i="11"/>
  <c r="N1204" i="11"/>
  <c r="A1204" i="11"/>
  <c r="N1196" i="11"/>
  <c r="A1196" i="11"/>
  <c r="N1188" i="11"/>
  <c r="A1188" i="11"/>
  <c r="N1180" i="11"/>
  <c r="A1180" i="11"/>
  <c r="N1172" i="11"/>
  <c r="A1172" i="11"/>
  <c r="N1164" i="11"/>
  <c r="A1164" i="11"/>
  <c r="N1156" i="11"/>
  <c r="A1156" i="11"/>
  <c r="N1148" i="11"/>
  <c r="A1148" i="11"/>
  <c r="N1132" i="11"/>
  <c r="A1132" i="11"/>
  <c r="N1124" i="11"/>
  <c r="A1124" i="11"/>
  <c r="N1116" i="11"/>
  <c r="A1116" i="11"/>
  <c r="N1108" i="11"/>
  <c r="A1108" i="11"/>
  <c r="N1100" i="11"/>
  <c r="A1100" i="11"/>
  <c r="N1092" i="11"/>
  <c r="A1092" i="11"/>
  <c r="N1076" i="11"/>
  <c r="A1076" i="11"/>
  <c r="N1060" i="11"/>
  <c r="A1060" i="11"/>
  <c r="N1052" i="11"/>
  <c r="A1052" i="11"/>
  <c r="N1044" i="11"/>
  <c r="A1044" i="11"/>
  <c r="N1028" i="11"/>
  <c r="A1028" i="11"/>
  <c r="N1020" i="11"/>
  <c r="A1020" i="11"/>
  <c r="N1012" i="11"/>
  <c r="A1012" i="11"/>
  <c r="N996" i="11"/>
  <c r="A996" i="11"/>
  <c r="N988" i="11"/>
  <c r="A988" i="11"/>
  <c r="N980" i="11"/>
  <c r="A980" i="11"/>
  <c r="N964" i="11"/>
  <c r="A964" i="11"/>
  <c r="N956" i="11"/>
  <c r="A956" i="11"/>
  <c r="N948" i="11"/>
  <c r="A948" i="11"/>
  <c r="N932" i="11"/>
  <c r="A932" i="11"/>
  <c r="N924" i="11"/>
  <c r="A924" i="11"/>
  <c r="N916" i="11"/>
  <c r="A916" i="11"/>
  <c r="N900" i="11"/>
  <c r="A900" i="11"/>
  <c r="N892" i="11"/>
  <c r="A892" i="11"/>
  <c r="N884" i="11"/>
  <c r="A884" i="11"/>
  <c r="N868" i="11"/>
  <c r="A868" i="11"/>
  <c r="N860" i="11"/>
  <c r="A860" i="11"/>
  <c r="N852" i="11"/>
  <c r="A852" i="11"/>
  <c r="N836" i="11"/>
  <c r="A836" i="11"/>
  <c r="N828" i="11"/>
  <c r="A828" i="11"/>
  <c r="N820" i="11"/>
  <c r="A820" i="11"/>
  <c r="N804" i="11"/>
  <c r="A804" i="11"/>
  <c r="N796" i="11"/>
  <c r="A796" i="11"/>
  <c r="N788" i="11"/>
  <c r="A788" i="11"/>
  <c r="N772" i="11"/>
  <c r="A772" i="11"/>
  <c r="N764" i="11"/>
  <c r="A764" i="11"/>
  <c r="N756" i="11"/>
  <c r="A756" i="11"/>
  <c r="N740" i="11"/>
  <c r="A740" i="11"/>
  <c r="N732" i="11"/>
  <c r="A732" i="11"/>
  <c r="N724" i="11"/>
  <c r="A724" i="11"/>
  <c r="N708" i="11"/>
  <c r="A708" i="11"/>
  <c r="N700" i="11"/>
  <c r="A700" i="11"/>
  <c r="N692" i="11"/>
  <c r="A692" i="11"/>
  <c r="N684" i="11"/>
  <c r="A684" i="11"/>
  <c r="N676" i="11"/>
  <c r="A676" i="11"/>
  <c r="N668" i="11"/>
  <c r="A668" i="11"/>
  <c r="N660" i="11"/>
  <c r="A660" i="11"/>
  <c r="N652" i="11"/>
  <c r="A652" i="11"/>
  <c r="N644" i="11"/>
  <c r="A644" i="11"/>
  <c r="N636" i="11"/>
  <c r="A636" i="11"/>
  <c r="N628" i="11"/>
  <c r="A628" i="11"/>
  <c r="N620" i="11"/>
  <c r="A620" i="11"/>
  <c r="N612" i="11"/>
  <c r="A612" i="11"/>
  <c r="N604" i="11"/>
  <c r="A604" i="11"/>
  <c r="N596" i="11"/>
  <c r="A596" i="11"/>
  <c r="N588" i="11"/>
  <c r="A588" i="11"/>
  <c r="N580" i="11"/>
  <c r="A580" i="11"/>
  <c r="N572" i="11"/>
  <c r="A572" i="11"/>
  <c r="N564" i="11"/>
  <c r="A564" i="11"/>
  <c r="N556" i="11"/>
  <c r="A556" i="11"/>
  <c r="N548" i="11"/>
  <c r="A548" i="11"/>
  <c r="N540" i="11"/>
  <c r="A540" i="11"/>
  <c r="N532" i="11"/>
  <c r="A532" i="11"/>
  <c r="N524" i="11"/>
  <c r="A524" i="11"/>
  <c r="N516" i="11"/>
  <c r="A516" i="11"/>
  <c r="N508" i="11"/>
  <c r="A508" i="11"/>
  <c r="N500" i="11"/>
  <c r="A500" i="11"/>
  <c r="N492" i="11"/>
  <c r="A492" i="11"/>
  <c r="N484" i="11"/>
  <c r="A484" i="11"/>
  <c r="N476" i="11"/>
  <c r="A476" i="11"/>
  <c r="N468" i="11"/>
  <c r="A468" i="11"/>
  <c r="N460" i="11"/>
  <c r="A460" i="11"/>
  <c r="N452" i="11"/>
  <c r="A452" i="11"/>
  <c r="N444" i="11"/>
  <c r="A444" i="11"/>
  <c r="N436" i="11"/>
  <c r="A436" i="11"/>
  <c r="N428" i="11"/>
  <c r="A428" i="11"/>
  <c r="N420" i="11"/>
  <c r="A420" i="11"/>
  <c r="N412" i="11"/>
  <c r="A412" i="11"/>
  <c r="N404" i="11"/>
  <c r="A404" i="11"/>
  <c r="N396" i="11"/>
  <c r="A396" i="11"/>
  <c r="N388" i="11"/>
  <c r="A388" i="11"/>
  <c r="N380" i="11"/>
  <c r="A380" i="11"/>
  <c r="N372" i="11"/>
  <c r="A372" i="11"/>
  <c r="N364" i="11"/>
  <c r="A364" i="11"/>
  <c r="N356" i="11"/>
  <c r="A356" i="11"/>
  <c r="N348" i="11"/>
  <c r="A348" i="11"/>
  <c r="N340" i="11"/>
  <c r="A340" i="11"/>
  <c r="N332" i="11"/>
  <c r="A332" i="11"/>
  <c r="N324" i="11"/>
  <c r="A324" i="11"/>
  <c r="N316" i="11"/>
  <c r="A316" i="11"/>
  <c r="N308" i="11"/>
  <c r="A308" i="11"/>
  <c r="N300" i="11"/>
  <c r="A300" i="11"/>
  <c r="N292" i="11"/>
  <c r="A292" i="11"/>
  <c r="N284" i="11"/>
  <c r="A284" i="11"/>
  <c r="N276" i="11"/>
  <c r="A276" i="11"/>
  <c r="N268" i="11"/>
  <c r="A268" i="11"/>
  <c r="N260" i="11"/>
  <c r="A260" i="11"/>
  <c r="N252" i="11"/>
  <c r="A252" i="11"/>
  <c r="N244" i="11"/>
  <c r="A244" i="11"/>
  <c r="N236" i="11"/>
  <c r="A236" i="11"/>
  <c r="N228" i="11"/>
  <c r="A228" i="11"/>
  <c r="N220" i="11"/>
  <c r="A220" i="11"/>
  <c r="N212" i="11"/>
  <c r="A212" i="11"/>
  <c r="N204" i="11"/>
  <c r="A204" i="11"/>
  <c r="N196" i="11"/>
  <c r="A196" i="11"/>
  <c r="N188" i="11"/>
  <c r="A188" i="11"/>
  <c r="N180" i="11"/>
  <c r="A180" i="11"/>
  <c r="N172" i="11"/>
  <c r="A172" i="11"/>
  <c r="N164" i="11"/>
  <c r="A164" i="11"/>
  <c r="N156" i="11"/>
  <c r="A156" i="11"/>
  <c r="N148" i="11"/>
  <c r="A148" i="11"/>
  <c r="N140" i="11"/>
  <c r="A140" i="11"/>
  <c r="A1227" i="11"/>
  <c r="A1320" i="11"/>
  <c r="A1243" i="11"/>
  <c r="L1536" i="11"/>
  <c r="L1532" i="11"/>
  <c r="L1528" i="11"/>
  <c r="L1524" i="11"/>
  <c r="L1520" i="11"/>
  <c r="L1516" i="11"/>
  <c r="L1512" i="11"/>
  <c r="L1508" i="11"/>
  <c r="L1504" i="11"/>
  <c r="L1500" i="11"/>
  <c r="L1496" i="11"/>
  <c r="L1492" i="11"/>
  <c r="L1488" i="11"/>
  <c r="L1484" i="11"/>
  <c r="L1480" i="11"/>
  <c r="L1476" i="11"/>
  <c r="L1472" i="11"/>
  <c r="L1468" i="11"/>
  <c r="L1464" i="11"/>
  <c r="L1460" i="11"/>
  <c r="L1456" i="11"/>
  <c r="L1452" i="11"/>
  <c r="L1448" i="11"/>
  <c r="L1444" i="11"/>
  <c r="L1440" i="11"/>
  <c r="L1436" i="11"/>
  <c r="L1432" i="11"/>
  <c r="L1428" i="11"/>
  <c r="L1424" i="11"/>
  <c r="L1420" i="11"/>
  <c r="L1416" i="11"/>
  <c r="L1412" i="11"/>
  <c r="L1408" i="11"/>
  <c r="L1404" i="11"/>
  <c r="L1400" i="11"/>
  <c r="L1396" i="11"/>
  <c r="L1392" i="11"/>
  <c r="L1388" i="11"/>
  <c r="L1384" i="11"/>
  <c r="L1380" i="11"/>
  <c r="L1376" i="11"/>
  <c r="L1372" i="11"/>
  <c r="L1368" i="11"/>
  <c r="L1364" i="11"/>
  <c r="L1360" i="11"/>
  <c r="L1356" i="11"/>
  <c r="L1352" i="11"/>
  <c r="L1348" i="11"/>
  <c r="L1344" i="11"/>
  <c r="L1340" i="11"/>
  <c r="L1336" i="11"/>
  <c r="L1332" i="11"/>
  <c r="L1328" i="11"/>
  <c r="L1324" i="11"/>
  <c r="L1320" i="11"/>
  <c r="L1316" i="11"/>
  <c r="L1312" i="11"/>
  <c r="L1308" i="11"/>
  <c r="L1304" i="11"/>
  <c r="L1300" i="11"/>
  <c r="L1296" i="11"/>
  <c r="L1292" i="11"/>
  <c r="L1288" i="11"/>
  <c r="L1284" i="11"/>
  <c r="L1280" i="11"/>
  <c r="L1276" i="11"/>
  <c r="L1272" i="11"/>
  <c r="L1268" i="11"/>
  <c r="L1264" i="11"/>
  <c r="L1260" i="11"/>
  <c r="L1256" i="11"/>
  <c r="L1252" i="11"/>
  <c r="L1248" i="11"/>
  <c r="L1244" i="11"/>
  <c r="L1240" i="11"/>
  <c r="L1236" i="11"/>
  <c r="L1232" i="11"/>
  <c r="L1228" i="11"/>
  <c r="L1224" i="11"/>
  <c r="L1220" i="11"/>
  <c r="L1216" i="11"/>
  <c r="L1212" i="11"/>
  <c r="L1208" i="11"/>
  <c r="L1204" i="11"/>
  <c r="L1200" i="11"/>
  <c r="L1196" i="11"/>
  <c r="L1192" i="11"/>
  <c r="L1188" i="11"/>
  <c r="L1184" i="11"/>
  <c r="L1180" i="11"/>
  <c r="L1176" i="11"/>
  <c r="L1172" i="11"/>
  <c r="L1168" i="11"/>
  <c r="L1164" i="11"/>
  <c r="L1160" i="11"/>
  <c r="L1156" i="11"/>
  <c r="L1152" i="11"/>
  <c r="L1148" i="11"/>
  <c r="L1144" i="11"/>
  <c r="L1140" i="11"/>
  <c r="L1136" i="11"/>
  <c r="L1132" i="11"/>
  <c r="L1128" i="11"/>
  <c r="L1124" i="11"/>
  <c r="L1120" i="11"/>
  <c r="L1116" i="11"/>
  <c r="L1112" i="11"/>
  <c r="L1108" i="11"/>
  <c r="L1104" i="11"/>
  <c r="L1100" i="11"/>
  <c r="L1096" i="11"/>
  <c r="L1092" i="11"/>
  <c r="L1088" i="11"/>
  <c r="L1084" i="11"/>
  <c r="L1080" i="11"/>
  <c r="L1076" i="11"/>
  <c r="L1072" i="11"/>
  <c r="L1068" i="11"/>
  <c r="L1064" i="11"/>
  <c r="L1060" i="11"/>
  <c r="L1056" i="11"/>
  <c r="L1052" i="11"/>
  <c r="L1048" i="11"/>
  <c r="L1044" i="11"/>
  <c r="L1040" i="11"/>
  <c r="L1036" i="11"/>
  <c r="L1032" i="11"/>
  <c r="L1028" i="11"/>
  <c r="L1024" i="11"/>
  <c r="L1020" i="11"/>
  <c r="L1016" i="11"/>
  <c r="L1012" i="11"/>
  <c r="L1008" i="11"/>
  <c r="L1004" i="11"/>
  <c r="L1000" i="11"/>
  <c r="L996" i="11"/>
  <c r="L992" i="11"/>
  <c r="L988" i="11"/>
  <c r="L984" i="11"/>
  <c r="L980" i="11"/>
  <c r="L976" i="11"/>
  <c r="L972" i="11"/>
  <c r="L968" i="11"/>
  <c r="L964" i="11"/>
  <c r="L960" i="11"/>
  <c r="L956" i="11"/>
  <c r="L952" i="11"/>
  <c r="L948" i="11"/>
  <c r="L944" i="11"/>
  <c r="L940" i="11"/>
  <c r="L936" i="11"/>
  <c r="L932" i="11"/>
  <c r="L928" i="11"/>
  <c r="L924" i="11"/>
  <c r="L920" i="11"/>
  <c r="L916" i="11"/>
  <c r="L912" i="11"/>
  <c r="L908" i="11"/>
  <c r="L904" i="11"/>
  <c r="L900" i="11"/>
  <c r="L896" i="11"/>
  <c r="L892" i="11"/>
  <c r="L888" i="11"/>
  <c r="L884" i="11"/>
  <c r="L880" i="11"/>
  <c r="L876" i="11"/>
  <c r="L872" i="11"/>
  <c r="L868" i="11"/>
  <c r="L864" i="11"/>
  <c r="L860" i="11"/>
  <c r="L856" i="11"/>
  <c r="L852" i="11"/>
  <c r="L848" i="11"/>
  <c r="L844" i="11"/>
  <c r="L840" i="11"/>
  <c r="L836" i="11"/>
  <c r="L832" i="11"/>
  <c r="L828" i="11"/>
  <c r="L824" i="11"/>
  <c r="L820" i="11"/>
  <c r="L816" i="11"/>
  <c r="L812" i="11"/>
  <c r="L808" i="11"/>
  <c r="L804" i="11"/>
  <c r="L800" i="11"/>
  <c r="L796" i="11"/>
  <c r="L792" i="11"/>
  <c r="L788" i="11"/>
  <c r="L784" i="11"/>
  <c r="L780" i="11"/>
  <c r="L776" i="11"/>
  <c r="L772" i="11"/>
  <c r="L768" i="11"/>
  <c r="L764" i="11"/>
  <c r="L760" i="11"/>
  <c r="L756" i="11"/>
  <c r="L752" i="11"/>
  <c r="L748" i="11"/>
  <c r="L744" i="11"/>
  <c r="L740" i="11"/>
  <c r="L736" i="11"/>
  <c r="L732" i="11"/>
  <c r="L728" i="11"/>
  <c r="L724" i="11"/>
  <c r="L720" i="11"/>
  <c r="L716" i="11"/>
  <c r="L712" i="11"/>
  <c r="L708" i="11"/>
  <c r="L704" i="11"/>
  <c r="L700" i="11"/>
  <c r="L696" i="11"/>
  <c r="L692" i="11"/>
  <c r="L688" i="11"/>
  <c r="L684" i="11"/>
  <c r="L680" i="11"/>
  <c r="L676" i="11"/>
  <c r="L672" i="11"/>
  <c r="L668" i="11"/>
  <c r="L664" i="11"/>
  <c r="L660" i="11"/>
  <c r="L656" i="11"/>
  <c r="L652" i="11"/>
  <c r="L648" i="11"/>
  <c r="L644" i="11"/>
  <c r="L640" i="11"/>
  <c r="L636" i="11"/>
  <c r="L632" i="11"/>
  <c r="L628" i="11"/>
  <c r="L624" i="11"/>
  <c r="L620" i="11"/>
  <c r="L616" i="11"/>
  <c r="L612" i="11"/>
  <c r="L608" i="11"/>
  <c r="L604" i="11"/>
  <c r="L600" i="11"/>
  <c r="L596" i="11"/>
  <c r="L592" i="11"/>
  <c r="L588" i="11"/>
  <c r="L584" i="11"/>
  <c r="L580" i="11"/>
  <c r="L576" i="11"/>
  <c r="L572" i="11"/>
  <c r="L568" i="11"/>
  <c r="L564" i="11"/>
  <c r="L560" i="11"/>
  <c r="L556" i="11"/>
  <c r="L552" i="11"/>
  <c r="L548" i="11"/>
  <c r="L544" i="11"/>
  <c r="L540" i="11"/>
  <c r="L536" i="11"/>
  <c r="L532" i="11"/>
  <c r="L528" i="11"/>
  <c r="L524" i="11"/>
  <c r="L520" i="11"/>
  <c r="L516" i="11"/>
  <c r="L512" i="11"/>
  <c r="L508" i="11"/>
  <c r="L504" i="11"/>
  <c r="L500" i="11"/>
  <c r="L496" i="11"/>
  <c r="L492" i="11"/>
  <c r="L488" i="11"/>
  <c r="L484" i="11"/>
  <c r="L480" i="11"/>
  <c r="L476" i="11"/>
  <c r="L472" i="11"/>
  <c r="L468" i="11"/>
  <c r="L464" i="11"/>
  <c r="L460" i="11"/>
  <c r="L456" i="11"/>
  <c r="L452" i="11"/>
  <c r="L448" i="11"/>
  <c r="L444" i="11"/>
  <c r="L440" i="11"/>
  <c r="L436" i="11"/>
  <c r="L432" i="11"/>
  <c r="L428" i="11"/>
  <c r="L424" i="11"/>
  <c r="L420" i="11"/>
  <c r="L416" i="11"/>
  <c r="L412" i="11"/>
  <c r="L408" i="11"/>
  <c r="L404" i="11"/>
  <c r="L400" i="11"/>
  <c r="L396" i="11"/>
  <c r="L392" i="11"/>
  <c r="L388" i="11"/>
  <c r="L1537" i="11"/>
  <c r="L1533" i="11"/>
  <c r="L1529" i="11"/>
  <c r="L1525" i="11"/>
  <c r="L1521" i="11"/>
  <c r="L1517" i="11"/>
  <c r="L1513" i="11"/>
  <c r="L1509" i="11"/>
  <c r="L1505" i="11"/>
  <c r="L1501" i="11"/>
  <c r="L1497" i="11"/>
  <c r="L1493" i="11"/>
  <c r="L1489" i="11"/>
  <c r="L1485" i="11"/>
  <c r="L1481" i="11"/>
  <c r="L1477" i="11"/>
  <c r="L1473" i="11"/>
  <c r="L1469" i="11"/>
  <c r="L1465" i="11"/>
  <c r="L1461" i="11"/>
  <c r="L1457" i="11"/>
  <c r="L1453" i="11"/>
  <c r="L1449" i="11"/>
  <c r="L384" i="11"/>
  <c r="L380" i="11"/>
  <c r="L376" i="11"/>
  <c r="L372" i="11"/>
  <c r="L368" i="11"/>
  <c r="L364" i="11"/>
  <c r="L360" i="11"/>
  <c r="L356" i="11"/>
  <c r="L352" i="11"/>
  <c r="L348" i="11"/>
  <c r="L344" i="11"/>
  <c r="L340" i="11"/>
  <c r="L336" i="11"/>
  <c r="L332" i="11"/>
  <c r="L328" i="11"/>
  <c r="L324" i="11"/>
  <c r="L320" i="11"/>
  <c r="L316" i="11"/>
  <c r="L312" i="11"/>
  <c r="L308" i="11"/>
  <c r="L304" i="11"/>
  <c r="L300" i="11"/>
  <c r="L296" i="11"/>
  <c r="L292" i="11"/>
  <c r="L288" i="11"/>
  <c r="L284" i="11"/>
  <c r="L280" i="11"/>
  <c r="L276" i="11"/>
  <c r="L272" i="11"/>
  <c r="L268" i="11"/>
  <c r="L264" i="11"/>
  <c r="L260" i="11"/>
  <c r="L256" i="11"/>
  <c r="L252" i="11"/>
  <c r="L248" i="11"/>
  <c r="L244" i="11"/>
  <c r="L240" i="11"/>
  <c r="L236" i="11"/>
  <c r="L232" i="11"/>
  <c r="L228" i="11"/>
  <c r="L224" i="11"/>
  <c r="L220" i="11"/>
  <c r="L216" i="11"/>
  <c r="L212" i="11"/>
  <c r="L208" i="11"/>
  <c r="L204" i="11"/>
  <c r="L200" i="11"/>
  <c r="L196" i="11"/>
  <c r="L192" i="11"/>
  <c r="L188" i="11"/>
  <c r="L184" i="11"/>
  <c r="L180" i="11"/>
  <c r="L176" i="11"/>
  <c r="L172" i="11"/>
  <c r="L168" i="11"/>
  <c r="L164" i="11"/>
  <c r="L160" i="11"/>
  <c r="L156" i="11"/>
  <c r="L152" i="11"/>
  <c r="L148" i="11"/>
  <c r="L144" i="11"/>
  <c r="L140" i="11"/>
  <c r="L136" i="11"/>
  <c r="L132" i="11"/>
  <c r="L128" i="11"/>
  <c r="L124" i="11"/>
  <c r="L120" i="11"/>
  <c r="L116" i="11"/>
  <c r="L112" i="11"/>
  <c r="L108" i="11"/>
  <c r="L104" i="11"/>
  <c r="L100" i="11"/>
  <c r="L96" i="11"/>
  <c r="L92" i="11"/>
  <c r="L88" i="11"/>
  <c r="L84" i="11"/>
  <c r="L80" i="11"/>
  <c r="L76" i="11"/>
  <c r="L72" i="11"/>
  <c r="L68" i="11"/>
  <c r="L64" i="11"/>
  <c r="L60" i="11"/>
  <c r="L56" i="11"/>
  <c r="L52" i="11"/>
  <c r="L48" i="11"/>
  <c r="L1445" i="11"/>
  <c r="L1441" i="11"/>
  <c r="L1437" i="11"/>
  <c r="L1433" i="11"/>
  <c r="L1429" i="11"/>
  <c r="L1425" i="11"/>
  <c r="L1421" i="11"/>
  <c r="L1417" i="11"/>
  <c r="L1413" i="11"/>
  <c r="L1409" i="11"/>
  <c r="L1405" i="11"/>
  <c r="L1401" i="11"/>
  <c r="L1397" i="11"/>
  <c r="L1393" i="11"/>
  <c r="L1389" i="11"/>
  <c r="L1385" i="11"/>
  <c r="L1381" i="11"/>
  <c r="L1377" i="11"/>
  <c r="L1373" i="11"/>
  <c r="L1369" i="11"/>
  <c r="L1365" i="11"/>
  <c r="L1361" i="11"/>
  <c r="L1357" i="11"/>
  <c r="L1353" i="11"/>
  <c r="L1349" i="11"/>
  <c r="L1345" i="11"/>
  <c r="L1341" i="11"/>
  <c r="L1337" i="11"/>
  <c r="L1333" i="11"/>
  <c r="L1329" i="11"/>
  <c r="L1325" i="11"/>
  <c r="L1321" i="11"/>
  <c r="L1317" i="11"/>
  <c r="L1313" i="11"/>
  <c r="L1309" i="11"/>
  <c r="L1305" i="11"/>
  <c r="L1301" i="11"/>
  <c r="L1297" i="11"/>
  <c r="L1293" i="11"/>
  <c r="L1289" i="11"/>
  <c r="L1285" i="11"/>
  <c r="L1281" i="11"/>
  <c r="L1277" i="11"/>
  <c r="L1273" i="11"/>
  <c r="L1269" i="11"/>
  <c r="L1265" i="11"/>
  <c r="L1261" i="11"/>
  <c r="L1257" i="11"/>
  <c r="L1253" i="11"/>
  <c r="L1249" i="11"/>
  <c r="L1245" i="11"/>
  <c r="L1241" i="11"/>
  <c r="L1237" i="11"/>
  <c r="L1233" i="11"/>
  <c r="L1229" i="11"/>
  <c r="L1225" i="11"/>
  <c r="L1221" i="11"/>
  <c r="L1217" i="11"/>
  <c r="L1213" i="11"/>
  <c r="L1209" i="11"/>
  <c r="L1205" i="11"/>
  <c r="L1201" i="11"/>
  <c r="L1197" i="11"/>
  <c r="L1193" i="11"/>
  <c r="L1189" i="11"/>
  <c r="L1185" i="11"/>
  <c r="L1181" i="11"/>
  <c r="L1177" i="11"/>
  <c r="L1173" i="11"/>
  <c r="L1169" i="11"/>
  <c r="L1165" i="11"/>
  <c r="L1161" i="11"/>
  <c r="L1157" i="11"/>
  <c r="L1153" i="11"/>
  <c r="L1149" i="11"/>
  <c r="L1145" i="11"/>
  <c r="L1141" i="11"/>
  <c r="L1137" i="11"/>
  <c r="L1133" i="11"/>
  <c r="L1129" i="11"/>
  <c r="L1125" i="11"/>
  <c r="L1121" i="11"/>
  <c r="L1117" i="11"/>
  <c r="L1113" i="11"/>
  <c r="L1109" i="11"/>
  <c r="L1105" i="11"/>
  <c r="L1101" i="11"/>
  <c r="L1097" i="11"/>
  <c r="L1093" i="11"/>
  <c r="L1089" i="11"/>
  <c r="L1085" i="11"/>
  <c r="L1081" i="11"/>
  <c r="L1077" i="11"/>
  <c r="L1073" i="11"/>
  <c r="L1069" i="11"/>
  <c r="L1065" i="11"/>
  <c r="L1061" i="11"/>
  <c r="L1057" i="11"/>
  <c r="L1053" i="11"/>
  <c r="L1049" i="11"/>
  <c r="L1045" i="11"/>
  <c r="L1041" i="11"/>
  <c r="L1037" i="11"/>
  <c r="L1033" i="11"/>
  <c r="L1029" i="11"/>
  <c r="L1025" i="11"/>
  <c r="L1021" i="11"/>
  <c r="L1017" i="11"/>
  <c r="L1013" i="11"/>
  <c r="L1009" i="11"/>
  <c r="L1005" i="11"/>
  <c r="L1001" i="11"/>
  <c r="L997" i="11"/>
  <c r="L993" i="11"/>
  <c r="L989" i="11"/>
  <c r="L985" i="11"/>
  <c r="L981" i="11"/>
  <c r="L977" i="11"/>
  <c r="L973" i="11"/>
  <c r="L969" i="11"/>
  <c r="L965" i="11"/>
  <c r="L961" i="11"/>
  <c r="L957" i="11"/>
  <c r="L953" i="11"/>
  <c r="L949" i="11"/>
  <c r="L945" i="11"/>
  <c r="L941" i="11"/>
  <c r="L937" i="11"/>
  <c r="L933" i="11"/>
  <c r="L929" i="11"/>
  <c r="L925" i="11"/>
  <c r="L921" i="11"/>
  <c r="L917" i="11"/>
  <c r="L913" i="11"/>
  <c r="L909" i="11"/>
  <c r="L905" i="11"/>
  <c r="L901" i="11"/>
  <c r="L897" i="11"/>
  <c r="L893" i="11"/>
  <c r="L889" i="11"/>
  <c r="L885" i="11"/>
  <c r="L881" i="11"/>
  <c r="L877" i="11"/>
  <c r="L873" i="11"/>
  <c r="L869" i="11"/>
  <c r="L865" i="11"/>
  <c r="L861" i="11"/>
  <c r="L857" i="11"/>
  <c r="L853" i="11"/>
  <c r="L849" i="11"/>
  <c r="L845" i="11"/>
  <c r="L841" i="11"/>
  <c r="L837" i="11"/>
  <c r="L833" i="11"/>
  <c r="L829" i="11"/>
  <c r="L825" i="11"/>
  <c r="L821" i="11"/>
  <c r="L817" i="11"/>
  <c r="L813" i="11"/>
  <c r="L809" i="11"/>
  <c r="L805" i="11"/>
  <c r="L801" i="11"/>
  <c r="L797" i="11"/>
  <c r="L793" i="11"/>
  <c r="L789" i="11"/>
  <c r="L785" i="11"/>
  <c r="L781" i="11"/>
  <c r="L777" i="11"/>
  <c r="L773" i="11"/>
  <c r="L769" i="11"/>
  <c r="L765" i="11"/>
  <c r="L761" i="11"/>
  <c r="L757" i="11"/>
  <c r="L753" i="11"/>
  <c r="L749" i="11"/>
  <c r="L745" i="11"/>
  <c r="L741" i="11"/>
  <c r="L737" i="11"/>
  <c r="L733" i="11"/>
  <c r="L729" i="11"/>
  <c r="L725" i="11"/>
  <c r="L721" i="11"/>
  <c r="L717" i="11"/>
  <c r="L713" i="11"/>
  <c r="L709" i="11"/>
  <c r="L705" i="11"/>
  <c r="L701" i="11"/>
  <c r="L697" i="11"/>
  <c r="L693" i="11"/>
  <c r="L689" i="11"/>
  <c r="L685" i="11"/>
  <c r="L681" i="11"/>
  <c r="L677" i="11"/>
  <c r="L673" i="11"/>
  <c r="L669" i="11"/>
  <c r="L665" i="11"/>
  <c r="L661" i="11"/>
  <c r="L657" i="11"/>
  <c r="L653" i="11"/>
  <c r="L649" i="11"/>
  <c r="L645" i="11"/>
  <c r="L641" i="11"/>
  <c r="L637" i="11"/>
  <c r="L633" i="11"/>
  <c r="L629" i="11"/>
  <c r="L625" i="11"/>
  <c r="L621" i="11"/>
  <c r="L617" i="11"/>
  <c r="L613" i="11"/>
  <c r="L609" i="11"/>
  <c r="L605" i="11"/>
  <c r="L601" i="11"/>
  <c r="L597" i="11"/>
  <c r="L593" i="11"/>
  <c r="L589" i="11"/>
  <c r="L585" i="11"/>
  <c r="L581" i="11"/>
  <c r="L577" i="11"/>
  <c r="L573" i="11"/>
  <c r="L569" i="11"/>
  <c r="L565" i="11"/>
  <c r="L561" i="11"/>
  <c r="L557" i="11"/>
  <c r="L553" i="11"/>
  <c r="L549" i="11"/>
  <c r="L545" i="11"/>
  <c r="L541" i="11"/>
  <c r="L537" i="11"/>
  <c r="L533" i="11"/>
  <c r="L529" i="11"/>
  <c r="L525" i="11"/>
  <c r="L521" i="11"/>
  <c r="L517" i="11"/>
  <c r="L513" i="11"/>
  <c r="L509" i="11"/>
  <c r="L505" i="11"/>
  <c r="L501" i="11"/>
  <c r="L497" i="11"/>
  <c r="L493" i="11"/>
  <c r="L489" i="11"/>
  <c r="L485" i="11"/>
  <c r="L481" i="11"/>
  <c r="L477" i="11"/>
  <c r="L473" i="11"/>
  <c r="L469" i="11"/>
  <c r="L465" i="11"/>
  <c r="L461" i="11"/>
  <c r="L457" i="11"/>
  <c r="L453" i="11"/>
  <c r="L449" i="11"/>
  <c r="L445" i="11"/>
  <c r="L441" i="11"/>
  <c r="L437" i="11"/>
  <c r="L433" i="11"/>
  <c r="L429" i="11"/>
  <c r="L44" i="11"/>
  <c r="N44" i="11" s="1"/>
  <c r="A1420" i="11"/>
  <c r="A1240" i="11"/>
  <c r="A1244" i="11"/>
  <c r="A1268" i="11"/>
  <c r="A1272" i="11"/>
  <c r="A1292" i="11"/>
  <c r="A1312" i="11"/>
  <c r="A1372" i="11"/>
  <c r="A1228" i="11"/>
  <c r="A1232" i="11"/>
  <c r="A1264" i="11"/>
  <c r="A1284" i="11"/>
  <c r="A1288" i="11"/>
  <c r="A1304" i="11"/>
  <c r="A1308" i="11"/>
  <c r="A1388" i="11"/>
  <c r="A1125" i="11"/>
  <c r="A1161" i="11"/>
  <c r="A1213" i="11"/>
  <c r="A1137" i="11"/>
  <c r="A1173" i="11"/>
  <c r="A1153" i="11"/>
  <c r="N1249" i="11"/>
  <c r="A1249" i="11"/>
  <c r="N1245" i="11"/>
  <c r="A1245" i="11"/>
  <c r="N1209" i="11"/>
  <c r="A1209" i="11"/>
  <c r="N1205" i="11"/>
  <c r="A1205" i="11"/>
  <c r="N1197" i="11"/>
  <c r="A1197" i="11"/>
  <c r="N1193" i="11"/>
  <c r="A1193" i="11"/>
  <c r="N1189" i="11"/>
  <c r="A1189" i="11"/>
  <c r="N1185" i="11"/>
  <c r="A1185" i="11"/>
  <c r="N1133" i="11"/>
  <c r="A1133" i="11"/>
  <c r="N1117" i="11"/>
  <c r="A1117" i="11"/>
  <c r="N1101" i="11"/>
  <c r="A1101" i="11"/>
  <c r="N1097" i="11"/>
  <c r="A1097" i="11"/>
  <c r="N1093" i="11"/>
  <c r="A1093" i="11"/>
  <c r="N1089" i="11"/>
  <c r="A1089" i="11"/>
  <c r="N1081" i="11"/>
  <c r="A1081" i="11"/>
  <c r="N1073" i="11"/>
  <c r="A1073" i="11"/>
  <c r="N1049" i="11"/>
  <c r="A1049" i="11"/>
  <c r="N1045" i="11"/>
  <c r="A1045" i="11"/>
  <c r="N1041" i="11"/>
  <c r="A1041" i="11"/>
  <c r="N1033" i="11"/>
  <c r="A1033" i="11"/>
  <c r="N1029" i="11"/>
  <c r="A1029" i="11"/>
  <c r="N1025" i="11"/>
  <c r="A1025" i="11"/>
  <c r="N977" i="11"/>
  <c r="A977" i="11"/>
  <c r="N973" i="11"/>
  <c r="A973" i="11"/>
  <c r="N969" i="11"/>
  <c r="A969" i="11"/>
  <c r="N965" i="11"/>
  <c r="A965" i="11"/>
  <c r="N961" i="11"/>
  <c r="A961" i="11"/>
  <c r="N957" i="11"/>
  <c r="A957" i="11"/>
  <c r="N953" i="11"/>
  <c r="A953" i="11"/>
  <c r="N949" i="11"/>
  <c r="A949" i="11"/>
  <c r="N945" i="11"/>
  <c r="A945" i="11"/>
  <c r="N941" i="11"/>
  <c r="A941" i="11"/>
  <c r="N937" i="11"/>
  <c r="A937" i="11"/>
  <c r="N933" i="11"/>
  <c r="A933" i="11"/>
  <c r="N929" i="11"/>
  <c r="A929" i="11"/>
  <c r="N925" i="11"/>
  <c r="A925" i="11"/>
  <c r="N921" i="11"/>
  <c r="A921" i="11"/>
  <c r="N917" i="11"/>
  <c r="A917" i="11"/>
  <c r="N913" i="11"/>
  <c r="A913" i="11"/>
  <c r="N909" i="11"/>
  <c r="A909" i="11"/>
  <c r="N905" i="11"/>
  <c r="A905" i="11"/>
  <c r="N901" i="11"/>
  <c r="A901" i="11"/>
  <c r="N897" i="11"/>
  <c r="A897" i="11"/>
  <c r="N893" i="11"/>
  <c r="A893" i="11"/>
  <c r="N889" i="11"/>
  <c r="A889" i="11"/>
  <c r="N885" i="11"/>
  <c r="A885" i="11"/>
  <c r="N881" i="11"/>
  <c r="A881" i="11"/>
  <c r="N877" i="11"/>
  <c r="A877" i="11"/>
  <c r="N873" i="11"/>
  <c r="A873" i="11"/>
  <c r="N869" i="11"/>
  <c r="A869" i="11"/>
  <c r="N865" i="11"/>
  <c r="A865" i="11"/>
  <c r="N861" i="11"/>
  <c r="A861" i="11"/>
  <c r="N857" i="11"/>
  <c r="A857" i="11"/>
  <c r="N853" i="11"/>
  <c r="A853" i="11"/>
  <c r="N849" i="11"/>
  <c r="A849" i="11"/>
  <c r="N845" i="11"/>
  <c r="A845" i="11"/>
  <c r="N841" i="11"/>
  <c r="A841" i="11"/>
  <c r="N837" i="11"/>
  <c r="A837" i="11"/>
  <c r="N833" i="11"/>
  <c r="A833" i="11"/>
  <c r="N829" i="11"/>
  <c r="A829" i="11"/>
  <c r="N825" i="11"/>
  <c r="A825" i="11"/>
  <c r="N821" i="11"/>
  <c r="A821" i="11"/>
  <c r="N817" i="11"/>
  <c r="A817" i="11"/>
  <c r="N813" i="11"/>
  <c r="A813" i="11"/>
  <c r="N809" i="11"/>
  <c r="A809" i="11"/>
  <c r="N805" i="11"/>
  <c r="A805" i="11"/>
  <c r="N801" i="11"/>
  <c r="A801" i="11"/>
  <c r="N797" i="11"/>
  <c r="A797" i="11"/>
  <c r="N793" i="11"/>
  <c r="A793" i="11"/>
  <c r="N789" i="11"/>
  <c r="A789" i="11"/>
  <c r="N785" i="11"/>
  <c r="A785" i="11"/>
  <c r="N781" i="11"/>
  <c r="A781" i="11"/>
  <c r="N777" i="11"/>
  <c r="A777" i="11"/>
  <c r="N773" i="11"/>
  <c r="A773" i="11"/>
  <c r="N769" i="11"/>
  <c r="A769" i="11"/>
  <c r="N765" i="11"/>
  <c r="A765" i="11"/>
  <c r="N761" i="11"/>
  <c r="A761" i="11"/>
  <c r="N757" i="11"/>
  <c r="A757" i="11"/>
  <c r="N753" i="11"/>
  <c r="A753" i="11"/>
  <c r="N749" i="11"/>
  <c r="A749" i="11"/>
  <c r="N745" i="11"/>
  <c r="A745" i="11"/>
  <c r="N741" i="11"/>
  <c r="A741" i="11"/>
  <c r="N737" i="11"/>
  <c r="A737" i="11"/>
  <c r="N733" i="11"/>
  <c r="A733" i="11"/>
  <c r="N729" i="11"/>
  <c r="A729" i="11"/>
  <c r="N725" i="11"/>
  <c r="A725" i="11"/>
  <c r="N721" i="11"/>
  <c r="A721" i="11"/>
  <c r="N717" i="11"/>
  <c r="A717" i="11"/>
  <c r="N713" i="11"/>
  <c r="A713" i="11"/>
  <c r="N709" i="11"/>
  <c r="A709" i="11"/>
  <c r="N705" i="11"/>
  <c r="A705" i="11"/>
  <c r="N701" i="11"/>
  <c r="A701" i="11"/>
  <c r="A1118" i="11"/>
  <c r="A1130" i="11"/>
  <c r="A1134" i="11"/>
  <c r="A1150" i="11"/>
  <c r="A1166" i="11"/>
  <c r="A1178" i="11"/>
  <c r="A1210" i="11"/>
  <c r="A1218" i="11"/>
  <c r="A1122" i="11"/>
  <c r="A1126" i="11"/>
  <c r="A1142" i="11"/>
  <c r="A1146" i="11"/>
  <c r="A1158" i="11"/>
  <c r="A1162" i="11"/>
  <c r="A1170" i="11"/>
  <c r="A1174" i="11"/>
  <c r="A1182" i="11"/>
  <c r="A1186" i="11"/>
  <c r="A1194" i="11"/>
  <c r="A1198" i="11"/>
  <c r="A1206" i="11"/>
  <c r="A1222" i="11"/>
  <c r="A1230" i="11"/>
  <c r="A1242" i="11"/>
  <c r="A1266" i="11"/>
  <c r="A1274" i="11"/>
  <c r="A1318" i="11"/>
  <c r="A1332" i="11"/>
  <c r="A1352" i="11"/>
  <c r="A1368" i="11"/>
  <c r="A1384" i="11"/>
  <c r="A1400" i="11"/>
  <c r="A1416" i="11"/>
  <c r="A1432" i="11"/>
  <c r="A1444" i="11"/>
  <c r="A1328" i="11"/>
  <c r="A1344" i="11"/>
  <c r="A1348" i="11"/>
  <c r="A1364" i="11"/>
  <c r="A1380" i="11"/>
  <c r="A1396" i="11"/>
  <c r="A1412" i="11"/>
  <c r="A1428" i="11"/>
  <c r="A1440" i="11"/>
  <c r="A1324" i="11"/>
  <c r="A1340" i="11"/>
  <c r="A1360" i="11"/>
  <c r="A1376" i="11"/>
  <c r="A1392" i="11"/>
  <c r="A1408" i="11"/>
  <c r="A1424" i="11"/>
  <c r="A1255" i="11"/>
  <c r="A1537" i="11"/>
  <c r="A1279" i="11"/>
  <c r="N1279" i="11"/>
  <c r="A1275" i="11"/>
  <c r="N1275" i="11"/>
  <c r="A1267" i="11"/>
  <c r="N1267" i="11"/>
  <c r="A1263" i="11"/>
  <c r="N1263" i="11"/>
  <c r="A1259" i="11"/>
  <c r="N1259" i="11"/>
  <c r="A1247" i="11"/>
  <c r="N1247" i="11"/>
  <c r="X1163" i="11"/>
  <c r="X1159" i="11"/>
  <c r="X1131" i="11"/>
  <c r="X1127" i="11"/>
  <c r="X1099" i="11"/>
  <c r="X1095" i="11"/>
  <c r="X1067" i="11"/>
  <c r="X1063" i="11"/>
  <c r="X1035" i="11"/>
  <c r="X1031" i="11"/>
  <c r="X1003" i="11"/>
  <c r="X999" i="11"/>
  <c r="X991" i="11"/>
  <c r="X1027" i="11"/>
  <c r="X1091" i="11"/>
  <c r="X1115" i="11"/>
  <c r="A1534" i="11"/>
  <c r="N1534" i="11"/>
  <c r="A1530" i="11"/>
  <c r="N1530" i="11"/>
  <c r="A1526" i="11"/>
  <c r="N1526" i="11"/>
  <c r="A1518" i="11"/>
  <c r="N1518" i="11"/>
  <c r="A1506" i="11"/>
  <c r="N1506" i="11"/>
  <c r="A1502" i="11"/>
  <c r="N1502" i="11"/>
  <c r="A1498" i="11"/>
  <c r="N1498" i="11"/>
  <c r="A1490" i="11"/>
  <c r="N1490" i="11"/>
  <c r="A1482" i="11"/>
  <c r="N1482" i="11"/>
  <c r="A1474" i="11"/>
  <c r="N1474" i="11"/>
  <c r="A1462" i="11"/>
  <c r="N1462" i="11"/>
  <c r="A1446" i="11"/>
  <c r="N1446" i="11"/>
  <c r="A1434" i="11"/>
  <c r="N1434" i="11"/>
  <c r="A1430" i="11"/>
  <c r="N1430" i="11"/>
  <c r="A1418" i="11"/>
  <c r="N1418" i="11"/>
  <c r="A1410" i="11"/>
  <c r="N1410" i="11"/>
  <c r="A1398" i="11"/>
  <c r="N1398" i="11"/>
  <c r="A1394" i="11"/>
  <c r="N1394" i="11"/>
  <c r="A1390" i="11"/>
  <c r="N1390" i="11"/>
  <c r="A1378" i="11"/>
  <c r="N1378" i="11"/>
  <c r="A1374" i="11"/>
  <c r="N1374" i="11"/>
  <c r="A1350" i="11"/>
  <c r="N1350" i="11"/>
  <c r="A1334" i="11"/>
  <c r="N1334" i="11"/>
  <c r="A1322" i="11"/>
  <c r="N1322" i="11"/>
  <c r="A1310" i="11"/>
  <c r="N1310" i="11"/>
  <c r="A1302" i="11"/>
  <c r="N1302" i="11"/>
  <c r="A1298" i="11"/>
  <c r="N1298" i="11"/>
  <c r="A1282" i="11"/>
  <c r="N1282" i="11"/>
  <c r="A1278" i="11"/>
  <c r="N1278" i="11"/>
  <c r="A1262" i="11"/>
  <c r="N1262" i="11"/>
  <c r="A1250" i="11"/>
  <c r="N1250" i="11"/>
  <c r="A1246" i="11"/>
  <c r="N1246" i="11"/>
  <c r="X1522" i="11"/>
  <c r="X1506" i="11"/>
  <c r="X1490" i="11"/>
  <c r="X1474" i="11"/>
  <c r="X1458" i="11"/>
  <c r="X1426" i="11"/>
  <c r="X1410" i="11"/>
  <c r="X1394" i="11"/>
  <c r="X1378" i="11"/>
  <c r="X1362" i="11"/>
  <c r="X1346" i="11"/>
  <c r="X1298" i="11"/>
  <c r="X1282" i="11"/>
  <c r="X1218" i="11"/>
  <c r="X1186" i="11"/>
  <c r="X1170" i="11"/>
  <c r="X1122" i="11"/>
  <c r="X1106" i="11"/>
  <c r="X1090" i="11"/>
  <c r="X1034" i="11"/>
  <c r="X1026" i="11"/>
  <c r="X1002" i="11"/>
  <c r="X987" i="11"/>
  <c r="X990" i="11"/>
  <c r="X1019" i="11"/>
  <c r="X1022" i="11"/>
  <c r="X1074" i="11"/>
  <c r="X1102" i="11"/>
  <c r="X1107" i="11"/>
  <c r="X1118" i="11"/>
  <c r="X1134" i="11"/>
  <c r="X1150" i="11"/>
  <c r="X1166" i="11"/>
  <c r="X1175" i="11"/>
  <c r="X1286" i="11"/>
  <c r="X1302" i="11"/>
  <c r="X1306" i="11"/>
  <c r="X1342" i="11"/>
  <c r="X1438" i="11"/>
  <c r="X1450" i="11"/>
  <c r="A1493" i="11"/>
  <c r="N1493" i="11"/>
  <c r="A1441" i="11"/>
  <c r="N1441" i="11"/>
  <c r="X1015" i="11"/>
  <c r="X1021" i="11"/>
  <c r="X1055" i="11"/>
  <c r="X1110" i="11"/>
  <c r="X1129" i="11"/>
  <c r="X1139" i="11"/>
  <c r="X1158" i="11"/>
  <c r="X1162" i="11"/>
  <c r="X1182" i="11"/>
  <c r="X1194" i="11"/>
  <c r="X1206" i="11"/>
  <c r="X1222" i="11"/>
  <c r="X1242" i="11"/>
  <c r="X1270" i="11"/>
  <c r="X1278" i="11"/>
  <c r="X1329" i="11"/>
  <c r="X1338" i="11"/>
  <c r="X1358" i="11"/>
  <c r="X1374" i="11"/>
  <c r="X1390" i="11"/>
  <c r="X1397" i="11"/>
  <c r="X1422" i="11"/>
  <c r="X1429" i="11"/>
  <c r="X1466" i="11"/>
  <c r="X1477" i="11"/>
  <c r="X1482" i="11"/>
  <c r="X1493" i="11"/>
  <c r="X1498" i="11"/>
  <c r="X1509" i="11"/>
  <c r="X1514" i="11"/>
  <c r="X1525" i="11"/>
  <c r="X1530" i="11"/>
  <c r="L39" i="11"/>
  <c r="N39" i="11" s="1"/>
  <c r="G38" i="11"/>
  <c r="X983" i="11"/>
  <c r="X1007" i="11"/>
  <c r="A1516" i="11"/>
  <c r="A1524" i="11"/>
  <c r="X1365" i="11"/>
  <c r="X1322" i="11"/>
  <c r="X1326" i="11"/>
  <c r="A1330" i="11"/>
  <c r="A1366" i="11"/>
  <c r="X1210" i="11"/>
  <c r="A1314" i="11"/>
  <c r="A1489" i="11"/>
  <c r="A1501" i="11"/>
  <c r="X1178" i="11"/>
  <c r="A1402" i="11"/>
  <c r="X1406" i="11"/>
  <c r="X1023" i="11"/>
  <c r="X1174" i="11"/>
  <c r="A1468" i="11"/>
  <c r="A1472" i="11"/>
  <c r="A1484" i="11"/>
  <c r="A1508" i="11"/>
  <c r="X1230" i="11"/>
  <c r="A1448" i="11"/>
  <c r="A1452" i="11"/>
  <c r="X1461" i="11"/>
  <c r="X1059" i="11"/>
  <c r="X1198" i="11"/>
  <c r="A1528" i="11"/>
  <c r="A1362" i="11"/>
  <c r="A1458" i="11"/>
  <c r="A1386" i="11"/>
  <c r="A1426" i="11"/>
  <c r="A1406" i="11"/>
  <c r="A1450" i="11"/>
  <c r="A1470" i="11"/>
  <c r="A1522" i="11"/>
  <c r="A1270" i="11"/>
  <c r="A1290" i="11"/>
  <c r="A1338" i="11"/>
  <c r="A1370" i="11"/>
  <c r="A1382" i="11"/>
  <c r="A1414" i="11"/>
  <c r="A1422" i="11"/>
  <c r="A1438" i="11"/>
  <c r="A1494" i="11"/>
  <c r="A1510" i="11"/>
  <c r="A1514" i="11"/>
  <c r="A1238" i="11"/>
  <c r="A1326" i="11"/>
  <c r="A1354" i="11"/>
  <c r="A1466" i="11"/>
  <c r="A1254" i="11"/>
  <c r="A1258" i="11"/>
  <c r="A1294" i="11"/>
  <c r="A1342" i="11"/>
  <c r="A1358" i="11"/>
  <c r="A1442" i="11"/>
  <c r="A1454" i="11"/>
  <c r="A1478" i="11"/>
  <c r="A1486" i="11"/>
  <c r="A1437" i="11"/>
  <c r="A1505" i="11"/>
  <c r="A1457" i="11"/>
  <c r="A1460" i="11"/>
  <c r="A1476" i="11"/>
  <c r="A1492" i="11"/>
  <c r="A1496" i="11"/>
  <c r="A1536" i="11"/>
  <c r="A1285" i="11"/>
  <c r="A1297" i="11"/>
  <c r="A1317" i="11"/>
  <c r="A1353" i="11"/>
  <c r="A1365" i="11"/>
  <c r="A1393" i="11"/>
  <c r="A1405" i="11"/>
  <c r="A1436" i="11"/>
  <c r="A1464" i="11"/>
  <c r="A1480" i="11"/>
  <c r="A1532" i="11"/>
  <c r="A1488" i="11"/>
  <c r="A1500" i="11"/>
  <c r="A1504" i="11"/>
  <c r="A1512" i="11"/>
  <c r="A1520" i="11"/>
  <c r="A1333" i="11"/>
  <c r="A1381" i="11"/>
  <c r="A1461" i="11"/>
  <c r="A1465" i="11"/>
  <c r="A1497" i="11"/>
  <c r="A1533" i="11"/>
  <c r="A1529" i="11"/>
  <c r="A1525" i="11"/>
  <c r="A1521" i="11"/>
  <c r="A1517" i="11"/>
  <c r="A1513" i="11"/>
  <c r="A1509" i="11"/>
  <c r="A1485" i="11"/>
  <c r="A1481" i="11"/>
  <c r="A1477" i="11"/>
  <c r="A1473" i="11"/>
  <c r="A1469" i="11"/>
  <c r="A1453" i="11"/>
  <c r="A1449" i="11"/>
  <c r="A1445" i="11"/>
  <c r="A1433" i="11"/>
  <c r="A1429" i="11"/>
  <c r="A1425" i="11"/>
  <c r="A1421" i="11"/>
  <c r="A1417" i="11"/>
  <c r="A1413" i="11"/>
  <c r="A1409" i="11"/>
  <c r="A1401" i="11"/>
  <c r="A1397" i="11"/>
  <c r="A1389" i="11"/>
  <c r="A1385" i="11"/>
  <c r="A1377" i="11"/>
  <c r="A1373" i="11"/>
  <c r="A1369" i="11"/>
  <c r="A1361" i="11"/>
  <c r="A1357" i="11"/>
  <c r="A1345" i="11"/>
  <c r="A1341" i="11"/>
  <c r="A1337" i="11"/>
  <c r="A1329" i="11"/>
  <c r="A1325" i="11"/>
  <c r="A1321" i="11"/>
  <c r="A1313" i="11"/>
  <c r="A1309" i="11"/>
  <c r="A1305" i="11"/>
  <c r="A1301" i="11"/>
  <c r="A1293" i="11"/>
  <c r="A1289" i="11"/>
  <c r="A1277" i="11"/>
  <c r="A1273" i="11"/>
  <c r="A1265" i="11"/>
  <c r="A1261" i="11"/>
  <c r="A1253" i="11"/>
  <c r="A1241" i="11"/>
  <c r="A1237" i="11"/>
  <c r="A1233" i="11"/>
  <c r="A1225" i="11"/>
  <c r="A1221" i="11"/>
  <c r="A1217" i="11"/>
  <c r="A1201" i="11"/>
  <c r="A1181" i="11"/>
  <c r="A1177" i="11"/>
  <c r="A1169" i="11"/>
  <c r="A1165" i="11"/>
  <c r="A1157" i="11"/>
  <c r="A1149" i="11"/>
  <c r="A1141" i="11"/>
  <c r="A1129" i="11"/>
  <c r="A1121" i="11"/>
  <c r="A1113" i="11"/>
  <c r="A1105" i="11"/>
  <c r="A1085" i="11"/>
  <c r="A1077" i="11"/>
  <c r="A1069" i="11"/>
  <c r="A1053" i="11"/>
  <c r="A1037" i="11"/>
  <c r="A1021" i="11"/>
  <c r="A1017" i="11"/>
  <c r="A1013" i="11"/>
  <c r="A1009" i="11"/>
  <c r="A1005" i="11"/>
  <c r="A1001" i="11"/>
  <c r="A997" i="11"/>
  <c r="A993" i="11"/>
  <c r="A989" i="11"/>
  <c r="A985" i="11"/>
  <c r="A981" i="11"/>
  <c r="A1229" i="11"/>
  <c r="A1257" i="11"/>
  <c r="A1269" i="11"/>
  <c r="A1281" i="11"/>
  <c r="A1349" i="11"/>
  <c r="X1183" i="11"/>
  <c r="X1171" i="11"/>
  <c r="X1155" i="11"/>
  <c r="X1147" i="11"/>
  <c r="X1143" i="11"/>
  <c r="X1123" i="11"/>
  <c r="X1111" i="11"/>
  <c r="X1075" i="11"/>
  <c r="N38" i="11"/>
  <c r="S38" i="11" s="1"/>
  <c r="A1535" i="11"/>
  <c r="A1531" i="11"/>
  <c r="A1527" i="11"/>
  <c r="A1523" i="11"/>
  <c r="A1519" i="11"/>
  <c r="A1515" i="11"/>
  <c r="A1511" i="11"/>
  <c r="A1507" i="11"/>
  <c r="A1503" i="11"/>
  <c r="A1499" i="11"/>
  <c r="A1495" i="11"/>
  <c r="A1491" i="11"/>
  <c r="A1487" i="11"/>
  <c r="A1483" i="11"/>
  <c r="A1479" i="11"/>
  <c r="A1475" i="11"/>
  <c r="A1471" i="11"/>
  <c r="A1467" i="11"/>
  <c r="A1463" i="11"/>
  <c r="A1459" i="11"/>
  <c r="A1455" i="11"/>
  <c r="A1451" i="11"/>
  <c r="A1447" i="11"/>
  <c r="A1443" i="11"/>
  <c r="A1439" i="11"/>
  <c r="A1435" i="11"/>
  <c r="A1431" i="11"/>
  <c r="A1427" i="11"/>
  <c r="A1423" i="11"/>
  <c r="A1419" i="11"/>
  <c r="A1415" i="11"/>
  <c r="A1411" i="11"/>
  <c r="A1407" i="11"/>
  <c r="A1403" i="11"/>
  <c r="A1399" i="11"/>
  <c r="A1395" i="11"/>
  <c r="A1283" i="11"/>
  <c r="A1287" i="11"/>
  <c r="A1291" i="11"/>
  <c r="A1295" i="11"/>
  <c r="A1299" i="11"/>
  <c r="A1303" i="11"/>
  <c r="A1307" i="11"/>
  <c r="A1311" i="11"/>
  <c r="A1315" i="11"/>
  <c r="A1319" i="11"/>
  <c r="A1323" i="11"/>
  <c r="A1327" i="11"/>
  <c r="A1331" i="11"/>
  <c r="A1335" i="11"/>
  <c r="A1339" i="11"/>
  <c r="A1343" i="11"/>
  <c r="A1347" i="11"/>
  <c r="A1351" i="11"/>
  <c r="A1355" i="11"/>
  <c r="A1359" i="11"/>
  <c r="A1363" i="11"/>
  <c r="A1367" i="11"/>
  <c r="A1371" i="11"/>
  <c r="A1375" i="11"/>
  <c r="A1379" i="11"/>
  <c r="A1383" i="11"/>
  <c r="A1387" i="11"/>
  <c r="A1391" i="11"/>
  <c r="T38" i="11" l="1"/>
  <c r="V38" i="11"/>
  <c r="X986" i="11"/>
  <c r="X1018" i="11"/>
  <c r="X1098" i="11"/>
  <c r="X1114" i="11"/>
  <c r="X1006" i="11"/>
  <c r="X1030" i="11"/>
  <c r="X1070" i="11"/>
  <c r="X1094" i="11"/>
  <c r="X1126" i="11"/>
  <c r="X1130" i="11"/>
  <c r="X1142" i="11"/>
  <c r="X1051" i="11"/>
  <c r="X1083" i="11"/>
  <c r="X1287" i="11"/>
  <c r="X1339" i="11"/>
  <c r="X1355" i="11"/>
  <c r="X1419" i="11"/>
  <c r="X1447" i="11"/>
  <c r="X1503" i="11"/>
  <c r="X1523" i="11"/>
  <c r="X1211" i="11"/>
  <c r="X1251" i="11"/>
  <c r="X1441" i="11"/>
  <c r="X1469" i="11"/>
  <c r="X1146" i="11"/>
  <c r="X1097" i="11"/>
  <c r="X1113" i="11"/>
  <c r="X1177" i="11"/>
  <c r="X1209" i="11"/>
  <c r="X1289" i="11"/>
  <c r="X1485" i="11"/>
  <c r="X1501" i="11"/>
  <c r="X1517" i="11"/>
  <c r="X1533" i="11"/>
  <c r="C27" i="11"/>
  <c r="X866" i="11"/>
  <c r="X882" i="11"/>
  <c r="X898" i="11"/>
  <c r="X914" i="11"/>
  <c r="X930" i="11"/>
  <c r="X946" i="11"/>
  <c r="X962" i="11"/>
  <c r="X978" i="11"/>
  <c r="X994" i="11"/>
  <c r="X1010" i="11"/>
  <c r="X1042" i="11"/>
  <c r="X1058" i="11"/>
  <c r="X1138" i="11"/>
  <c r="X1154" i="11"/>
  <c r="X1202" i="11"/>
  <c r="X1234" i="11"/>
  <c r="X1250" i="11"/>
  <c r="X1266" i="11"/>
  <c r="X1314" i="11"/>
  <c r="X1330" i="11"/>
  <c r="X1442" i="11"/>
  <c r="X43" i="11"/>
  <c r="X59" i="11"/>
  <c r="X75" i="11"/>
  <c r="X91" i="11"/>
  <c r="X107" i="11"/>
  <c r="X123" i="11"/>
  <c r="X139" i="11"/>
  <c r="X155" i="11"/>
  <c r="X171" i="11"/>
  <c r="X187" i="11"/>
  <c r="X203" i="11"/>
  <c r="X219" i="11"/>
  <c r="X235" i="11"/>
  <c r="X251" i="11"/>
  <c r="X267" i="11"/>
  <c r="X283" i="11"/>
  <c r="X299" i="11"/>
  <c r="X315" i="11"/>
  <c r="X331" i="11"/>
  <c r="X347" i="11"/>
  <c r="X363" i="11"/>
  <c r="X379" i="11"/>
  <c r="X395" i="11"/>
  <c r="X411" i="11"/>
  <c r="X427" i="11"/>
  <c r="X443" i="11"/>
  <c r="X459" i="11"/>
  <c r="X475" i="11"/>
  <c r="X491" i="11"/>
  <c r="X507" i="11"/>
  <c r="X523" i="11"/>
  <c r="X539" i="11"/>
  <c r="X555" i="11"/>
  <c r="X571" i="11"/>
  <c r="X587" i="11"/>
  <c r="X603" i="11"/>
  <c r="X619" i="11"/>
  <c r="X635" i="11"/>
  <c r="X651" i="11"/>
  <c r="X667" i="11"/>
  <c r="X683" i="11"/>
  <c r="X843" i="11"/>
  <c r="X859" i="11"/>
  <c r="X875" i="11"/>
  <c r="X891" i="11"/>
  <c r="X1089" i="11"/>
  <c r="X1303" i="11"/>
  <c r="X1319" i="11"/>
  <c r="X1367" i="11"/>
  <c r="X1387" i="11"/>
  <c r="X1459" i="11"/>
  <c r="X1535" i="11"/>
  <c r="X1119" i="11"/>
  <c r="X1047" i="11"/>
  <c r="X1079" i="11"/>
  <c r="X1005" i="11"/>
  <c r="X1237" i="11"/>
  <c r="X1285" i="11"/>
  <c r="X1309" i="11"/>
  <c r="X1349" i="11"/>
  <c r="X1381" i="11"/>
  <c r="X1413" i="11"/>
  <c r="X1219" i="11"/>
  <c r="X1255" i="11"/>
  <c r="X629" i="11"/>
  <c r="X645" i="11"/>
  <c r="X661" i="11"/>
  <c r="X677" i="11"/>
  <c r="X693" i="11"/>
  <c r="X709" i="11"/>
  <c r="X725" i="11"/>
  <c r="X741" i="11"/>
  <c r="X757" i="11"/>
  <c r="X773" i="11"/>
  <c r="X789" i="11"/>
  <c r="X805" i="11"/>
  <c r="X821" i="11"/>
  <c r="X837" i="11"/>
  <c r="X853" i="11"/>
  <c r="X869" i="11"/>
  <c r="X885" i="11"/>
  <c r="X901" i="11"/>
  <c r="X917" i="11"/>
  <c r="X933" i="11"/>
  <c r="X949" i="11"/>
  <c r="X965" i="11"/>
  <c r="X981" i="11"/>
  <c r="X997" i="11"/>
  <c r="X1013" i="11"/>
  <c r="X1029" i="11"/>
  <c r="X1045" i="11"/>
  <c r="X1061" i="11"/>
  <c r="X1077" i="11"/>
  <c r="X1093" i="11"/>
  <c r="X1109" i="11"/>
  <c r="X1125" i="11"/>
  <c r="X1141" i="11"/>
  <c r="X1157" i="11"/>
  <c r="X1173" i="11"/>
  <c r="X1189" i="11"/>
  <c r="X1205" i="11"/>
  <c r="X1221" i="11"/>
  <c r="X1253" i="11"/>
  <c r="X1269" i="11"/>
  <c r="X1301" i="11"/>
  <c r="X1317" i="11"/>
  <c r="X1333" i="11"/>
  <c r="X1445" i="11"/>
  <c r="X50" i="11"/>
  <c r="X66" i="11"/>
  <c r="X82" i="11"/>
  <c r="X98" i="11"/>
  <c r="X114" i="11"/>
  <c r="X130" i="11"/>
  <c r="X146" i="11"/>
  <c r="X162" i="11"/>
  <c r="X178" i="11"/>
  <c r="X194" i="11"/>
  <c r="X210" i="11"/>
  <c r="X226" i="11"/>
  <c r="X242" i="11"/>
  <c r="X258" i="11"/>
  <c r="X274" i="11"/>
  <c r="X290" i="11"/>
  <c r="X306" i="11"/>
  <c r="X322" i="11"/>
  <c r="X338" i="11"/>
  <c r="X354" i="11"/>
  <c r="X370" i="11"/>
  <c r="X386" i="11"/>
  <c r="X402" i="11"/>
  <c r="X418" i="11"/>
  <c r="X434" i="11"/>
  <c r="X450" i="11"/>
  <c r="X466" i="11"/>
  <c r="X482" i="11"/>
  <c r="X498" i="11"/>
  <c r="X514" i="11"/>
  <c r="X530" i="11"/>
  <c r="X546" i="11"/>
  <c r="X562" i="11"/>
  <c r="X578" i="11"/>
  <c r="X594" i="11"/>
  <c r="X610" i="11"/>
  <c r="X626" i="11"/>
  <c r="X642" i="11"/>
  <c r="X658" i="11"/>
  <c r="X674" i="11"/>
  <c r="X690" i="11"/>
  <c r="X706" i="11"/>
  <c r="X722" i="11"/>
  <c r="X738" i="11"/>
  <c r="X754" i="11"/>
  <c r="X770" i="11"/>
  <c r="X786" i="11"/>
  <c r="X802" i="11"/>
  <c r="X818" i="11"/>
  <c r="X834" i="11"/>
  <c r="X850" i="11"/>
  <c r="X449" i="11"/>
  <c r="X465" i="11"/>
  <c r="X481" i="11"/>
  <c r="X497" i="11"/>
  <c r="X513" i="11"/>
  <c r="X529" i="11"/>
  <c r="X545" i="11"/>
  <c r="X561" i="11"/>
  <c r="X577" i="11"/>
  <c r="X593" i="11"/>
  <c r="X609" i="11"/>
  <c r="X625" i="11"/>
  <c r="X641" i="11"/>
  <c r="X657" i="11"/>
  <c r="X673" i="11"/>
  <c r="X689" i="11"/>
  <c r="X705" i="11"/>
  <c r="X721" i="11"/>
  <c r="X737" i="11"/>
  <c r="X753" i="11"/>
  <c r="X769" i="11"/>
  <c r="X785" i="11"/>
  <c r="X801" i="11"/>
  <c r="X817" i="11"/>
  <c r="X833" i="11"/>
  <c r="X849" i="11"/>
  <c r="X865" i="11"/>
  <c r="X881" i="11"/>
  <c r="X897" i="11"/>
  <c r="X913" i="11"/>
  <c r="X929" i="11"/>
  <c r="X945" i="11"/>
  <c r="X961" i="11"/>
  <c r="X977" i="11"/>
  <c r="X993" i="11"/>
  <c r="X1009" i="11"/>
  <c r="X1041" i="11"/>
  <c r="X1057" i="11"/>
  <c r="X1105" i="11"/>
  <c r="X1121" i="11"/>
  <c r="X1137" i="11"/>
  <c r="X1153" i="11"/>
  <c r="X1169" i="11"/>
  <c r="X1185" i="11"/>
  <c r="X1201" i="11"/>
  <c r="X1233" i="11"/>
  <c r="X1249" i="11"/>
  <c r="X1265" i="11"/>
  <c r="X1281" i="11"/>
  <c r="X1297" i="11"/>
  <c r="X1313" i="11"/>
  <c r="X1361" i="11"/>
  <c r="X1393" i="11"/>
  <c r="X1409" i="11"/>
  <c r="X1425" i="11"/>
  <c r="X1457" i="11"/>
  <c r="X1473" i="11"/>
  <c r="X1489" i="11"/>
  <c r="X1505" i="11"/>
  <c r="X46" i="11"/>
  <c r="X62" i="11"/>
  <c r="X1377" i="11"/>
  <c r="X1375" i="11"/>
  <c r="X1516" i="11"/>
  <c r="X1532" i="11"/>
  <c r="X436" i="11"/>
  <c r="X452" i="11"/>
  <c r="X468" i="11"/>
  <c r="X484" i="11"/>
  <c r="X500" i="11"/>
  <c r="X516" i="11"/>
  <c r="X532" i="11"/>
  <c r="X548" i="11"/>
  <c r="X564" i="11"/>
  <c r="X580" i="11"/>
  <c r="X596" i="11"/>
  <c r="X612" i="11"/>
  <c r="X628" i="11"/>
  <c r="X644" i="11"/>
  <c r="X660" i="11"/>
  <c r="X676" i="11"/>
  <c r="X907" i="11"/>
  <c r="X1521" i="11"/>
  <c r="X44" i="11"/>
  <c r="X56" i="11"/>
  <c r="X60" i="11"/>
  <c r="X72" i="11"/>
  <c r="X76" i="11"/>
  <c r="X88" i="11"/>
  <c r="X92" i="11"/>
  <c r="X104" i="11"/>
  <c r="X108" i="11"/>
  <c r="X120" i="11"/>
  <c r="X124" i="11"/>
  <c r="X136" i="11"/>
  <c r="X140" i="11"/>
  <c r="X152" i="11"/>
  <c r="X156" i="11"/>
  <c r="X168" i="11"/>
  <c r="X172" i="11"/>
  <c r="X184" i="11"/>
  <c r="X188" i="11"/>
  <c r="X200" i="11"/>
  <c r="X204" i="11"/>
  <c r="X216" i="11"/>
  <c r="X220" i="11"/>
  <c r="X232" i="11"/>
  <c r="X236" i="11"/>
  <c r="X248" i="11"/>
  <c r="X252" i="11"/>
  <c r="X264" i="11"/>
  <c r="X268" i="11"/>
  <c r="X280" i="11"/>
  <c r="X284" i="11"/>
  <c r="X296" i="11"/>
  <c r="X300" i="11"/>
  <c r="X312" i="11"/>
  <c r="X316" i="11"/>
  <c r="X328" i="11"/>
  <c r="X332" i="11"/>
  <c r="X344" i="11"/>
  <c r="X348" i="11"/>
  <c r="X360" i="11"/>
  <c r="X364" i="11"/>
  <c r="X376" i="11"/>
  <c r="X380" i="11"/>
  <c r="X392" i="11"/>
  <c r="X396" i="11"/>
  <c r="X408" i="11"/>
  <c r="X412" i="11"/>
  <c r="X424" i="11"/>
  <c r="X428" i="11"/>
  <c r="X440" i="11"/>
  <c r="X444" i="11"/>
  <c r="X456" i="11"/>
  <c r="X460" i="11"/>
  <c r="X472" i="11"/>
  <c r="X476" i="11"/>
  <c r="X488" i="11"/>
  <c r="X492" i="11"/>
  <c r="X504" i="11"/>
  <c r="X508" i="11"/>
  <c r="X520" i="11"/>
  <c r="X524" i="11"/>
  <c r="X536" i="11"/>
  <c r="X540" i="11"/>
  <c r="X552" i="11"/>
  <c r="X556" i="11"/>
  <c r="X568" i="11"/>
  <c r="X572" i="11"/>
  <c r="X584" i="11"/>
  <c r="X588" i="11"/>
  <c r="X600" i="11"/>
  <c r="X604" i="11"/>
  <c r="X616" i="11"/>
  <c r="X620" i="11"/>
  <c r="X632" i="11"/>
  <c r="X636" i="11"/>
  <c r="X648" i="11"/>
  <c r="X652" i="11"/>
  <c r="X664" i="11"/>
  <c r="X668" i="11"/>
  <c r="X680" i="11"/>
  <c r="X684" i="11"/>
  <c r="X696" i="11"/>
  <c r="X700" i="11"/>
  <c r="X712" i="11"/>
  <c r="X716" i="11"/>
  <c r="X728" i="11"/>
  <c r="X732" i="11"/>
  <c r="X744" i="11"/>
  <c r="X748" i="11"/>
  <c r="X760" i="11"/>
  <c r="X764" i="11"/>
  <c r="X776" i="11"/>
  <c r="X780" i="11"/>
  <c r="X792" i="11"/>
  <c r="X796" i="11"/>
  <c r="X808" i="11"/>
  <c r="X812" i="11"/>
  <c r="X824" i="11"/>
  <c r="X828" i="11"/>
  <c r="X840" i="11"/>
  <c r="X844" i="11"/>
  <c r="X856" i="11"/>
  <c r="X860" i="11"/>
  <c r="X872" i="11"/>
  <c r="X876" i="11"/>
  <c r="X888" i="11"/>
  <c r="X892" i="11"/>
  <c r="X904" i="11"/>
  <c r="X908" i="11"/>
  <c r="X920" i="11"/>
  <c r="X924" i="11"/>
  <c r="X936" i="11"/>
  <c r="X940" i="11"/>
  <c r="X952" i="11"/>
  <c r="X956" i="11"/>
  <c r="X968" i="11"/>
  <c r="X972" i="11"/>
  <c r="X984" i="11"/>
  <c r="X1000" i="11"/>
  <c r="X1016" i="11"/>
  <c r="X1032" i="11"/>
  <c r="X1048" i="11"/>
  <c r="X1064" i="11"/>
  <c r="X1080" i="11"/>
  <c r="X1096" i="11"/>
  <c r="X1112" i="11"/>
  <c r="X1128" i="11"/>
  <c r="X1144" i="11"/>
  <c r="X1160" i="11"/>
  <c r="X1176" i="11"/>
  <c r="X1192" i="11"/>
  <c r="X1208" i="11"/>
  <c r="X1224" i="11"/>
  <c r="X1232" i="11"/>
  <c r="X1240" i="11"/>
  <c r="X1248" i="11"/>
  <c r="X1256" i="11"/>
  <c r="X1272" i="11"/>
  <c r="X1288" i="11"/>
  <c r="X1304" i="11"/>
  <c r="X1320" i="11"/>
  <c r="X1336" i="11"/>
  <c r="X1352" i="11"/>
  <c r="X1368" i="11"/>
  <c r="X1372" i="11"/>
  <c r="X1384" i="11"/>
  <c r="X1400" i="11"/>
  <c r="X1404" i="11"/>
  <c r="X1416" i="11"/>
  <c r="X1432" i="11"/>
  <c r="X1448" i="11"/>
  <c r="X1464" i="11"/>
  <c r="X1480" i="11"/>
  <c r="X1496" i="11"/>
  <c r="X1512" i="11"/>
  <c r="X1528" i="11"/>
  <c r="X527" i="11"/>
  <c r="X543" i="11"/>
  <c r="X559" i="11"/>
  <c r="X575" i="11"/>
  <c r="X591" i="11"/>
  <c r="X607" i="11"/>
  <c r="X623" i="11"/>
  <c r="X639" i="11"/>
  <c r="X655" i="11"/>
  <c r="X671" i="11"/>
  <c r="X687" i="11"/>
  <c r="X703" i="11"/>
  <c r="X719" i="11"/>
  <c r="X735" i="11"/>
  <c r="X751" i="11"/>
  <c r="X767" i="11"/>
  <c r="X783" i="11"/>
  <c r="X799" i="11"/>
  <c r="X815" i="11"/>
  <c r="X831" i="11"/>
  <c r="X847" i="11"/>
  <c r="X863" i="11"/>
  <c r="X879" i="11"/>
  <c r="X895" i="11"/>
  <c r="X911" i="11"/>
  <c r="X927" i="11"/>
  <c r="X943" i="11"/>
  <c r="X959" i="11"/>
  <c r="X692" i="11"/>
  <c r="X708" i="11"/>
  <c r="X724" i="11"/>
  <c r="X740" i="11"/>
  <c r="X756" i="11"/>
  <c r="X772" i="11"/>
  <c r="X788" i="11"/>
  <c r="X804" i="11"/>
  <c r="X820" i="11"/>
  <c r="X836" i="11"/>
  <c r="X852" i="11"/>
  <c r="X868" i="11"/>
  <c r="X884" i="11"/>
  <c r="X900" i="11"/>
  <c r="X916" i="11"/>
  <c r="X932" i="11"/>
  <c r="X948" i="11"/>
  <c r="X964" i="11"/>
  <c r="X980" i="11"/>
  <c r="X996" i="11"/>
  <c r="X1268" i="11"/>
  <c r="X1376" i="11"/>
  <c r="X1392" i="11"/>
  <c r="X1408" i="11"/>
  <c r="X1424" i="11"/>
  <c r="X1440" i="11"/>
  <c r="X1456" i="11"/>
  <c r="X1472" i="11"/>
  <c r="X1488" i="11"/>
  <c r="X1504" i="11"/>
  <c r="X1520" i="11"/>
  <c r="X1536" i="11"/>
  <c r="X57" i="11"/>
  <c r="X73" i="11"/>
  <c r="X89" i="11"/>
  <c r="X105" i="11"/>
  <c r="X121" i="11"/>
  <c r="X137" i="11"/>
  <c r="X153" i="11"/>
  <c r="X169" i="11"/>
  <c r="X185" i="11"/>
  <c r="X201" i="11"/>
  <c r="X217" i="11"/>
  <c r="X233" i="11"/>
  <c r="X249" i="11"/>
  <c r="X265" i="11"/>
  <c r="X281" i="11"/>
  <c r="X297" i="11"/>
  <c r="X313" i="11"/>
  <c r="X329" i="11"/>
  <c r="X345" i="11"/>
  <c r="X361" i="11"/>
  <c r="X377" i="11"/>
  <c r="X393" i="11"/>
  <c r="X409" i="11"/>
  <c r="X425" i="11"/>
  <c r="X742" i="11"/>
  <c r="X758" i="11"/>
  <c r="X774" i="11"/>
  <c r="X790" i="11"/>
  <c r="X806" i="11"/>
  <c r="X822" i="11"/>
  <c r="X838" i="11"/>
  <c r="X854" i="11"/>
  <c r="X870" i="11"/>
  <c r="X886" i="11"/>
  <c r="X902" i="11"/>
  <c r="X918" i="11"/>
  <c r="X934" i="11"/>
  <c r="X950" i="11"/>
  <c r="X966" i="11"/>
  <c r="X982" i="11"/>
  <c r="X998" i="11"/>
  <c r="X1014" i="11"/>
  <c r="X1046" i="11"/>
  <c r="X1062" i="11"/>
  <c r="X1078" i="11"/>
  <c r="X975" i="11"/>
  <c r="X1086" i="11"/>
  <c r="X1214" i="11"/>
  <c r="X1262" i="11"/>
  <c r="X1294" i="11"/>
  <c r="X1454" i="11"/>
  <c r="X1470" i="11"/>
  <c r="X1486" i="11"/>
  <c r="X1502" i="11"/>
  <c r="X1518" i="11"/>
  <c r="X1534" i="11"/>
  <c r="X743" i="11"/>
  <c r="X759" i="11"/>
  <c r="X775" i="11"/>
  <c r="X791" i="11"/>
  <c r="X807" i="11"/>
  <c r="X823" i="11"/>
  <c r="X45" i="11"/>
  <c r="X61" i="11"/>
  <c r="X77" i="11"/>
  <c r="X93" i="11"/>
  <c r="X109" i="11"/>
  <c r="X125" i="11"/>
  <c r="X141" i="11"/>
  <c r="X157" i="11"/>
  <c r="X173" i="11"/>
  <c r="X189" i="11"/>
  <c r="X205" i="11"/>
  <c r="X221" i="11"/>
  <c r="X237" i="11"/>
  <c r="X253" i="11"/>
  <c r="X269" i="11"/>
  <c r="X285" i="11"/>
  <c r="X301" i="11"/>
  <c r="X317" i="11"/>
  <c r="X333" i="11"/>
  <c r="X349" i="11"/>
  <c r="X365" i="11"/>
  <c r="X381" i="11"/>
  <c r="X397" i="11"/>
  <c r="X413" i="11"/>
  <c r="X429" i="11"/>
  <c r="X445" i="11"/>
  <c r="X461" i="11"/>
  <c r="X477" i="11"/>
  <c r="X493" i="11"/>
  <c r="X509" i="11"/>
  <c r="X525" i="11"/>
  <c r="X541" i="11"/>
  <c r="X557" i="11"/>
  <c r="X573" i="11"/>
  <c r="X589" i="11"/>
  <c r="X605" i="11"/>
  <c r="X963" i="11"/>
  <c r="X979" i="11"/>
  <c r="X995" i="11"/>
  <c r="X52" i="11"/>
  <c r="X68" i="11"/>
  <c r="X84" i="11"/>
  <c r="X100" i="11"/>
  <c r="X116" i="11"/>
  <c r="X132" i="11"/>
  <c r="X148" i="11"/>
  <c r="X164" i="11"/>
  <c r="X180" i="11"/>
  <c r="X196" i="11"/>
  <c r="X212" i="11"/>
  <c r="X228" i="11"/>
  <c r="X244" i="11"/>
  <c r="X260" i="11"/>
  <c r="X276" i="11"/>
  <c r="X292" i="11"/>
  <c r="X308" i="11"/>
  <c r="X324" i="11"/>
  <c r="X340" i="11"/>
  <c r="X356" i="11"/>
  <c r="X372" i="11"/>
  <c r="X388" i="11"/>
  <c r="X404" i="11"/>
  <c r="X420" i="11"/>
  <c r="X1012" i="11"/>
  <c r="X1028" i="11"/>
  <c r="X1044" i="11"/>
  <c r="X1060" i="11"/>
  <c r="X1076" i="11"/>
  <c r="X1092" i="11"/>
  <c r="X1108" i="11"/>
  <c r="X1124" i="11"/>
  <c r="X1140" i="11"/>
  <c r="X1156" i="11"/>
  <c r="X1172" i="11"/>
  <c r="X1188" i="11"/>
  <c r="X1204" i="11"/>
  <c r="X1220" i="11"/>
  <c r="X1236" i="11"/>
  <c r="X1252" i="11"/>
  <c r="X1284" i="11"/>
  <c r="X1300" i="11"/>
  <c r="X1316" i="11"/>
  <c r="X1332" i="11"/>
  <c r="X1348" i="11"/>
  <c r="X1364" i="11"/>
  <c r="X1380" i="11"/>
  <c r="X1396" i="11"/>
  <c r="X1412" i="11"/>
  <c r="X1428" i="11"/>
  <c r="X1444" i="11"/>
  <c r="X1460" i="11"/>
  <c r="X1476" i="11"/>
  <c r="X1492" i="11"/>
  <c r="X1508" i="11"/>
  <c r="X1524" i="11"/>
  <c r="X621" i="11"/>
  <c r="X637" i="11"/>
  <c r="X653" i="11"/>
  <c r="X669" i="11"/>
  <c r="X685" i="11"/>
  <c r="X701" i="11"/>
  <c r="X717" i="11"/>
  <c r="X733" i="11"/>
  <c r="X749" i="11"/>
  <c r="X765" i="11"/>
  <c r="X781" i="11"/>
  <c r="X797" i="11"/>
  <c r="X813" i="11"/>
  <c r="X829" i="11"/>
  <c r="X845" i="11"/>
  <c r="X861" i="11"/>
  <c r="X877" i="11"/>
  <c r="X893" i="11"/>
  <c r="X909" i="11"/>
  <c r="X925" i="11"/>
  <c r="X48" i="11"/>
  <c r="X64" i="11"/>
  <c r="X80" i="11"/>
  <c r="X96" i="11"/>
  <c r="X112" i="11"/>
  <c r="X128" i="11"/>
  <c r="X144" i="11"/>
  <c r="X160" i="11"/>
  <c r="X176" i="11"/>
  <c r="X192" i="11"/>
  <c r="X208" i="11"/>
  <c r="X224" i="11"/>
  <c r="X240" i="11"/>
  <c r="X256" i="11"/>
  <c r="X272" i="11"/>
  <c r="X288" i="11"/>
  <c r="X304" i="11"/>
  <c r="X320" i="11"/>
  <c r="X336" i="11"/>
  <c r="X352" i="11"/>
  <c r="X368" i="11"/>
  <c r="X384" i="11"/>
  <c r="X400" i="11"/>
  <c r="X416" i="11"/>
  <c r="X432" i="11"/>
  <c r="X448" i="11"/>
  <c r="X464" i="11"/>
  <c r="X480" i="11"/>
  <c r="X496" i="11"/>
  <c r="X512" i="11"/>
  <c r="X528" i="11"/>
  <c r="X544" i="11"/>
  <c r="X560" i="11"/>
  <c r="X576" i="11"/>
  <c r="X592" i="11"/>
  <c r="X608" i="11"/>
  <c r="X624" i="11"/>
  <c r="X640" i="11"/>
  <c r="X656" i="11"/>
  <c r="X672" i="11"/>
  <c r="X688" i="11"/>
  <c r="X704" i="11"/>
  <c r="X720" i="11"/>
  <c r="X736" i="11"/>
  <c r="X752" i="11"/>
  <c r="X768" i="11"/>
  <c r="X784" i="11"/>
  <c r="X800" i="11"/>
  <c r="X816" i="11"/>
  <c r="X832" i="11"/>
  <c r="X848" i="11"/>
  <c r="X864" i="11"/>
  <c r="X880" i="11"/>
  <c r="X896" i="11"/>
  <c r="X912" i="11"/>
  <c r="X928" i="11"/>
  <c r="X944" i="11"/>
  <c r="X960" i="11"/>
  <c r="X976" i="11"/>
  <c r="X992" i="11"/>
  <c r="X1008" i="11"/>
  <c r="X1024" i="11"/>
  <c r="X1040" i="11"/>
  <c r="X1056" i="11"/>
  <c r="X1072" i="11"/>
  <c r="X1088" i="11"/>
  <c r="X1104" i="11"/>
  <c r="X1120" i="11"/>
  <c r="X1136" i="11"/>
  <c r="X1152" i="11"/>
  <c r="X1168" i="11"/>
  <c r="X1184" i="11"/>
  <c r="X1200" i="11"/>
  <c r="X1216" i="11"/>
  <c r="X1264" i="11"/>
  <c r="X1280" i="11"/>
  <c r="X1296" i="11"/>
  <c r="X1312" i="11"/>
  <c r="X1328" i="11"/>
  <c r="X1344" i="11"/>
  <c r="X1360" i="11"/>
  <c r="X441" i="11"/>
  <c r="X457" i="11"/>
  <c r="X473" i="11"/>
  <c r="X489" i="11"/>
  <c r="X505" i="11"/>
  <c r="X521" i="11"/>
  <c r="X537" i="11"/>
  <c r="X553" i="11"/>
  <c r="X569" i="11"/>
  <c r="X585" i="11"/>
  <c r="X601" i="11"/>
  <c r="X617" i="11"/>
  <c r="X633" i="11"/>
  <c r="X649" i="11"/>
  <c r="X665" i="11"/>
  <c r="X681" i="11"/>
  <c r="X697" i="11"/>
  <c r="X713" i="11"/>
  <c r="X729" i="11"/>
  <c r="X745" i="11"/>
  <c r="X761" i="11"/>
  <c r="X777" i="11"/>
  <c r="X793" i="11"/>
  <c r="X809" i="11"/>
  <c r="X825" i="11"/>
  <c r="X841" i="11"/>
  <c r="X857" i="11"/>
  <c r="X873" i="11"/>
  <c r="X889" i="11"/>
  <c r="X905" i="11"/>
  <c r="X921" i="11"/>
  <c r="X988" i="11"/>
  <c r="X1004" i="11"/>
  <c r="X1020" i="11"/>
  <c r="X1036" i="11"/>
  <c r="X1052" i="11"/>
  <c r="X1068" i="11"/>
  <c r="X1084" i="11"/>
  <c r="X1100" i="11"/>
  <c r="X1116" i="11"/>
  <c r="X1132" i="11"/>
  <c r="X1148" i="11"/>
  <c r="X1164" i="11"/>
  <c r="X1180" i="11"/>
  <c r="X1196" i="11"/>
  <c r="X1212" i="11"/>
  <c r="X1228" i="11"/>
  <c r="X1244" i="11"/>
  <c r="X1260" i="11"/>
  <c r="X1276" i="11"/>
  <c r="X1292" i="11"/>
  <c r="X1308" i="11"/>
  <c r="X1324" i="11"/>
  <c r="X1340" i="11"/>
  <c r="X1356" i="11"/>
  <c r="X1388" i="11"/>
  <c r="X1420" i="11"/>
  <c r="X1436" i="11"/>
  <c r="X1452" i="11"/>
  <c r="X1468" i="11"/>
  <c r="X1484" i="11"/>
  <c r="X1500" i="11"/>
  <c r="X53" i="11"/>
  <c r="X69" i="11"/>
  <c r="X85" i="11"/>
  <c r="X101" i="11"/>
  <c r="X117" i="11"/>
  <c r="X133" i="11"/>
  <c r="X149" i="11"/>
  <c r="X165" i="11"/>
  <c r="X181" i="11"/>
  <c r="X197" i="11"/>
  <c r="X213" i="11"/>
  <c r="X229" i="11"/>
  <c r="X245" i="11"/>
  <c r="X261" i="11"/>
  <c r="X277" i="11"/>
  <c r="X293" i="11"/>
  <c r="X309" i="11"/>
  <c r="X325" i="11"/>
  <c r="X341" i="11"/>
  <c r="X357" i="11"/>
  <c r="X373" i="11"/>
  <c r="X389" i="11"/>
  <c r="X405" i="11"/>
  <c r="X421" i="11"/>
  <c r="X437" i="11"/>
  <c r="X453" i="11"/>
  <c r="X469" i="11"/>
  <c r="X485" i="11"/>
  <c r="X501" i="11"/>
  <c r="X517" i="11"/>
  <c r="X533" i="11"/>
  <c r="X549" i="11"/>
  <c r="X565" i="11"/>
  <c r="X581" i="11"/>
  <c r="X597" i="11"/>
  <c r="X613" i="11"/>
  <c r="X49" i="11"/>
  <c r="X65" i="11"/>
  <c r="X81" i="11"/>
  <c r="X97" i="11"/>
  <c r="X113" i="11"/>
  <c r="X129" i="11"/>
  <c r="X145" i="11"/>
  <c r="X161" i="11"/>
  <c r="X177" i="11"/>
  <c r="X193" i="11"/>
  <c r="X209" i="11"/>
  <c r="X225" i="11"/>
  <c r="X241" i="11"/>
  <c r="X257" i="11"/>
  <c r="X273" i="11"/>
  <c r="X289" i="11"/>
  <c r="X305" i="11"/>
  <c r="X321" i="11"/>
  <c r="X337" i="11"/>
  <c r="X353" i="11"/>
  <c r="X369" i="11"/>
  <c r="X385" i="11"/>
  <c r="X401" i="11"/>
  <c r="X417" i="11"/>
  <c r="X433" i="11"/>
  <c r="X941" i="11"/>
  <c r="X957" i="11"/>
  <c r="X973" i="11"/>
  <c r="X1037" i="11"/>
  <c r="X1053" i="11"/>
  <c r="X1069" i="11"/>
  <c r="X1085" i="11"/>
  <c r="X1181" i="11"/>
  <c r="X1197" i="11"/>
  <c r="X1213" i="11"/>
  <c r="X1229" i="11"/>
  <c r="X1245" i="11"/>
  <c r="X1261" i="11"/>
  <c r="X1277" i="11"/>
  <c r="X1293" i="11"/>
  <c r="X1325" i="11"/>
  <c r="X1341" i="11"/>
  <c r="X1357" i="11"/>
  <c r="X1373" i="11"/>
  <c r="X1389" i="11"/>
  <c r="X1405" i="11"/>
  <c r="X1421" i="11"/>
  <c r="X1437" i="11"/>
  <c r="X1453" i="11"/>
  <c r="X1537" i="11"/>
  <c r="X58" i="11"/>
  <c r="X74" i="11"/>
  <c r="X90" i="11"/>
  <c r="X106" i="11"/>
  <c r="X122" i="11"/>
  <c r="X138" i="11"/>
  <c r="X154" i="11"/>
  <c r="X170" i="11"/>
  <c r="X186" i="11"/>
  <c r="X202" i="11"/>
  <c r="X218" i="11"/>
  <c r="X234" i="11"/>
  <c r="X250" i="11"/>
  <c r="X266" i="11"/>
  <c r="X282" i="11"/>
  <c r="X298" i="11"/>
  <c r="X314" i="11"/>
  <c r="X330" i="11"/>
  <c r="X346" i="11"/>
  <c r="X362" i="11"/>
  <c r="X378" i="11"/>
  <c r="X394" i="11"/>
  <c r="X410" i="11"/>
  <c r="X426" i="11"/>
  <c r="X442" i="11"/>
  <c r="X458" i="11"/>
  <c r="X474" i="11"/>
  <c r="X490" i="11"/>
  <c r="X506" i="11"/>
  <c r="X522" i="11"/>
  <c r="X538" i="11"/>
  <c r="X554" i="11"/>
  <c r="X570" i="11"/>
  <c r="X586" i="11"/>
  <c r="X602" i="11"/>
  <c r="X618" i="11"/>
  <c r="X634" i="11"/>
  <c r="X650" i="11"/>
  <c r="X666" i="11"/>
  <c r="X682" i="11"/>
  <c r="X698" i="11"/>
  <c r="X714" i="11"/>
  <c r="X730" i="11"/>
  <c r="X746" i="11"/>
  <c r="X762" i="11"/>
  <c r="X937" i="11"/>
  <c r="X953" i="11"/>
  <c r="X969" i="11"/>
  <c r="X985" i="11"/>
  <c r="X989" i="11"/>
  <c r="X1001" i="11"/>
  <c r="X1017" i="11"/>
  <c r="X1025" i="11"/>
  <c r="X1033" i="11"/>
  <c r="X1049" i="11"/>
  <c r="X1065" i="11"/>
  <c r="X1073" i="11"/>
  <c r="X1081" i="11"/>
  <c r="X1101" i="11"/>
  <c r="X1117" i="11"/>
  <c r="X1133" i="11"/>
  <c r="X1145" i="11"/>
  <c r="X1149" i="11"/>
  <c r="X1161" i="11"/>
  <c r="X1165" i="11"/>
  <c r="X1193" i="11"/>
  <c r="X1217" i="11"/>
  <c r="X1225" i="11"/>
  <c r="X1241" i="11"/>
  <c r="X1257" i="11"/>
  <c r="X1273" i="11"/>
  <c r="X1305" i="11"/>
  <c r="X1321" i="11"/>
  <c r="X1337" i="11"/>
  <c r="X1345" i="11"/>
  <c r="X1353" i="11"/>
  <c r="X1369" i="11"/>
  <c r="X1385" i="11"/>
  <c r="X1401" i="11"/>
  <c r="X1417" i="11"/>
  <c r="X1433" i="11"/>
  <c r="X1449" i="11"/>
  <c r="X1465" i="11"/>
  <c r="X1481" i="11"/>
  <c r="X1497" i="11"/>
  <c r="X1513" i="11"/>
  <c r="X1529" i="11"/>
  <c r="X54" i="11"/>
  <c r="X70" i="11"/>
  <c r="X86" i="11"/>
  <c r="X102" i="11"/>
  <c r="X118" i="11"/>
  <c r="X134" i="11"/>
  <c r="X150" i="11"/>
  <c r="X166" i="11"/>
  <c r="X182" i="11"/>
  <c r="X198" i="11"/>
  <c r="X214" i="11"/>
  <c r="X230" i="11"/>
  <c r="X246" i="11"/>
  <c r="X262" i="11"/>
  <c r="X278" i="11"/>
  <c r="X294" i="11"/>
  <c r="X310" i="11"/>
  <c r="X326" i="11"/>
  <c r="X342" i="11"/>
  <c r="X358" i="11"/>
  <c r="X374" i="11"/>
  <c r="X390" i="11"/>
  <c r="X406" i="11"/>
  <c r="X422" i="11"/>
  <c r="X438" i="11"/>
  <c r="X454" i="11"/>
  <c r="X470" i="11"/>
  <c r="X486" i="11"/>
  <c r="X502" i="11"/>
  <c r="X518" i="11"/>
  <c r="X534" i="11"/>
  <c r="X550" i="11"/>
  <c r="X566" i="11"/>
  <c r="X582" i="11"/>
  <c r="X598" i="11"/>
  <c r="X614" i="11"/>
  <c r="X630" i="11"/>
  <c r="X646" i="11"/>
  <c r="X662" i="11"/>
  <c r="X678" i="11"/>
  <c r="X694" i="11"/>
  <c r="X710" i="11"/>
  <c r="X726" i="11"/>
  <c r="X78" i="11"/>
  <c r="X94" i="11"/>
  <c r="X110" i="11"/>
  <c r="X126" i="11"/>
  <c r="X142" i="11"/>
  <c r="X158" i="11"/>
  <c r="X174" i="11"/>
  <c r="X190" i="11"/>
  <c r="X206" i="11"/>
  <c r="X222" i="11"/>
  <c r="X238" i="11"/>
  <c r="X254" i="11"/>
  <c r="X270" i="11"/>
  <c r="X286" i="11"/>
  <c r="X302" i="11"/>
  <c r="X318" i="11"/>
  <c r="X334" i="11"/>
  <c r="X350" i="11"/>
  <c r="X366" i="11"/>
  <c r="X382" i="11"/>
  <c r="X398" i="11"/>
  <c r="X414" i="11"/>
  <c r="X430" i="11"/>
  <c r="X446" i="11"/>
  <c r="X462" i="11"/>
  <c r="X478" i="11"/>
  <c r="X494" i="11"/>
  <c r="X510" i="11"/>
  <c r="X526" i="11"/>
  <c r="X542" i="11"/>
  <c r="X558" i="11"/>
  <c r="X574" i="11"/>
  <c r="X590" i="11"/>
  <c r="X606" i="11"/>
  <c r="X622" i="11"/>
  <c r="X638" i="11"/>
  <c r="X654" i="11"/>
  <c r="X670" i="11"/>
  <c r="X686" i="11"/>
  <c r="X702" i="11"/>
  <c r="X718" i="11"/>
  <c r="X734" i="11"/>
  <c r="X750" i="11"/>
  <c r="X766" i="11"/>
  <c r="X778" i="11"/>
  <c r="X794" i="11"/>
  <c r="X810" i="11"/>
  <c r="X826" i="11"/>
  <c r="X842" i="11"/>
  <c r="X858" i="11"/>
  <c r="X874" i="11"/>
  <c r="X890" i="11"/>
  <c r="X906" i="11"/>
  <c r="X922" i="11"/>
  <c r="X938" i="11"/>
  <c r="X954" i="11"/>
  <c r="X970" i="11"/>
  <c r="X1050" i="11"/>
  <c r="X1066" i="11"/>
  <c r="X1082" i="11"/>
  <c r="X1226" i="11"/>
  <c r="X1258" i="11"/>
  <c r="X1274" i="11"/>
  <c r="X1290" i="11"/>
  <c r="X1354" i="11"/>
  <c r="X1370" i="11"/>
  <c r="X1386" i="11"/>
  <c r="X1402" i="11"/>
  <c r="X1418" i="11"/>
  <c r="X1434" i="11"/>
  <c r="X51" i="11"/>
  <c r="X67" i="11"/>
  <c r="X83" i="11"/>
  <c r="X99" i="11"/>
  <c r="X115" i="11"/>
  <c r="X131" i="11"/>
  <c r="X147" i="11"/>
  <c r="X163" i="11"/>
  <c r="X179" i="11"/>
  <c r="X195" i="11"/>
  <c r="X211" i="11"/>
  <c r="X227" i="11"/>
  <c r="X243" i="11"/>
  <c r="X259" i="11"/>
  <c r="X275" i="11"/>
  <c r="X291" i="11"/>
  <c r="X307" i="11"/>
  <c r="X323" i="11"/>
  <c r="X339" i="11"/>
  <c r="X355" i="11"/>
  <c r="X371" i="11"/>
  <c r="X387" i="11"/>
  <c r="X403" i="11"/>
  <c r="X419" i="11"/>
  <c r="X435" i="11"/>
  <c r="X451" i="11"/>
  <c r="X467" i="11"/>
  <c r="X483" i="11"/>
  <c r="X499" i="11"/>
  <c r="X515" i="11"/>
  <c r="X531" i="11"/>
  <c r="X547" i="11"/>
  <c r="X563" i="11"/>
  <c r="X579" i="11"/>
  <c r="X595" i="11"/>
  <c r="X611" i="11"/>
  <c r="X627" i="11"/>
  <c r="X643" i="11"/>
  <c r="X659" i="11"/>
  <c r="X675" i="11"/>
  <c r="X691" i="11"/>
  <c r="X707" i="11"/>
  <c r="X723" i="11"/>
  <c r="X739" i="11"/>
  <c r="X755" i="11"/>
  <c r="X771" i="11"/>
  <c r="X787" i="11"/>
  <c r="X803" i="11"/>
  <c r="X819" i="11"/>
  <c r="X835" i="11"/>
  <c r="X851" i="11"/>
  <c r="X867" i="11"/>
  <c r="X883" i="11"/>
  <c r="X899" i="11"/>
  <c r="X915" i="11"/>
  <c r="X931" i="11"/>
  <c r="X947" i="11"/>
  <c r="X1011" i="11"/>
  <c r="X1043" i="11"/>
  <c r="X1190" i="11"/>
  <c r="X1238" i="11"/>
  <c r="X1254" i="11"/>
  <c r="X1318" i="11"/>
  <c r="X1334" i="11"/>
  <c r="X1350" i="11"/>
  <c r="X1366" i="11"/>
  <c r="X1382" i="11"/>
  <c r="X1398" i="11"/>
  <c r="X1414" i="11"/>
  <c r="X1430" i="11"/>
  <c r="X1446" i="11"/>
  <c r="X1462" i="11"/>
  <c r="X1478" i="11"/>
  <c r="X1494" i="11"/>
  <c r="X1510" i="11"/>
  <c r="X1526" i="11"/>
  <c r="X47" i="11"/>
  <c r="X63" i="11"/>
  <c r="X79" i="11"/>
  <c r="X95" i="11"/>
  <c r="X111" i="11"/>
  <c r="X127" i="11"/>
  <c r="X143" i="11"/>
  <c r="X159" i="11"/>
  <c r="X175" i="11"/>
  <c r="X191" i="11"/>
  <c r="X207" i="11"/>
  <c r="X223" i="11"/>
  <c r="X239" i="11"/>
  <c r="X255" i="11"/>
  <c r="X271" i="11"/>
  <c r="X287" i="11"/>
  <c r="X303" i="11"/>
  <c r="X319" i="11"/>
  <c r="X335" i="11"/>
  <c r="X351" i="11"/>
  <c r="X367" i="11"/>
  <c r="X383" i="11"/>
  <c r="X399" i="11"/>
  <c r="X415" i="11"/>
  <c r="X431" i="11"/>
  <c r="X447" i="11"/>
  <c r="X463" i="11"/>
  <c r="X479" i="11"/>
  <c r="X495" i="11"/>
  <c r="X511" i="11"/>
  <c r="X1039" i="11"/>
  <c r="X699" i="11"/>
  <c r="X715" i="11"/>
  <c r="X731" i="11"/>
  <c r="X747" i="11"/>
  <c r="X763" i="11"/>
  <c r="X779" i="11"/>
  <c r="X795" i="11"/>
  <c r="X811" i="11"/>
  <c r="X827" i="11"/>
  <c r="X923" i="11"/>
  <c r="X939" i="11"/>
  <c r="X955" i="11"/>
  <c r="X971" i="11"/>
  <c r="X782" i="11"/>
  <c r="X798" i="11"/>
  <c r="X814" i="11"/>
  <c r="X830" i="11"/>
  <c r="X846" i="11"/>
  <c r="X862" i="11"/>
  <c r="X878" i="11"/>
  <c r="X894" i="11"/>
  <c r="X910" i="11"/>
  <c r="X926" i="11"/>
  <c r="X942" i="11"/>
  <c r="X958" i="11"/>
  <c r="X974" i="11"/>
  <c r="X1038" i="11"/>
  <c r="X1054" i="11"/>
  <c r="X1246" i="11"/>
  <c r="X1310" i="11"/>
  <c r="X55" i="11"/>
  <c r="X71" i="11"/>
  <c r="X87" i="11"/>
  <c r="X103" i="11"/>
  <c r="X119" i="11"/>
  <c r="X135" i="11"/>
  <c r="X151" i="11"/>
  <c r="X167" i="11"/>
  <c r="X183" i="11"/>
  <c r="X199" i="11"/>
  <c r="X215" i="11"/>
  <c r="X231" i="11"/>
  <c r="X247" i="11"/>
  <c r="X263" i="11"/>
  <c r="X279" i="11"/>
  <c r="X295" i="11"/>
  <c r="X311" i="11"/>
  <c r="X327" i="11"/>
  <c r="X343" i="11"/>
  <c r="X359" i="11"/>
  <c r="X375" i="11"/>
  <c r="X391" i="11"/>
  <c r="X407" i="11"/>
  <c r="X423" i="11"/>
  <c r="X439" i="11"/>
  <c r="X455" i="11"/>
  <c r="X471" i="11"/>
  <c r="X487" i="11"/>
  <c r="X503" i="11"/>
  <c r="X519" i="11"/>
  <c r="X535" i="11"/>
  <c r="X551" i="11"/>
  <c r="X567" i="11"/>
  <c r="X583" i="11"/>
  <c r="X599" i="11"/>
  <c r="X615" i="11"/>
  <c r="X631" i="11"/>
  <c r="X647" i="11"/>
  <c r="X663" i="11"/>
  <c r="X679" i="11"/>
  <c r="X695" i="11"/>
  <c r="X711" i="11"/>
  <c r="X727" i="11"/>
  <c r="X839" i="11"/>
  <c r="X855" i="11"/>
  <c r="X871" i="11"/>
  <c r="X887" i="11"/>
  <c r="X903" i="11"/>
  <c r="X919" i="11"/>
  <c r="X935" i="11"/>
  <c r="X951" i="11"/>
  <c r="X967" i="11"/>
  <c r="X1239" i="11"/>
  <c r="X1071" i="11"/>
  <c r="X1423" i="11"/>
  <c r="X1267" i="11"/>
  <c r="X1247" i="11"/>
  <c r="X1435" i="11"/>
  <c r="X1191" i="11"/>
  <c r="X1271" i="11"/>
  <c r="X1311" i="11"/>
  <c r="X1327" i="11"/>
  <c r="X1331" i="11"/>
  <c r="X1343" i="11"/>
  <c r="X1347" i="11"/>
  <c r="X1351" i="11"/>
  <c r="X1359" i="11"/>
  <c r="X1259" i="11"/>
  <c r="X1243" i="11"/>
  <c r="X1087" i="11"/>
  <c r="X1207" i="11"/>
  <c r="X1275" i="11"/>
  <c r="X1491" i="11"/>
  <c r="X1495" i="11"/>
  <c r="X1519" i="11"/>
  <c r="X1103" i="11"/>
  <c r="X1135" i="11"/>
  <c r="X1167" i="11"/>
  <c r="X1187" i="11"/>
  <c r="X1231" i="11"/>
  <c r="X1223" i="11"/>
  <c r="X1195" i="11"/>
  <c r="X1283" i="11"/>
  <c r="X1291" i="11"/>
  <c r="X1383" i="11"/>
  <c r="X1391" i="11"/>
  <c r="X1399" i="11"/>
  <c r="X1407" i="11"/>
  <c r="X1427" i="11"/>
  <c r="X1439" i="11"/>
  <c r="X1451" i="11"/>
  <c r="X1463" i="11"/>
  <c r="X1471" i="11"/>
  <c r="X1507" i="11"/>
  <c r="X1531" i="11"/>
  <c r="X1411" i="11"/>
  <c r="X1443" i="11"/>
  <c r="X1263" i="11"/>
  <c r="X1203" i="11"/>
  <c r="X1431" i="11"/>
  <c r="X1479" i="11"/>
  <c r="X1487" i="11"/>
  <c r="X1511" i="11"/>
  <c r="X1527" i="11"/>
  <c r="X1515" i="11"/>
  <c r="X1415" i="11"/>
  <c r="X1295" i="11"/>
  <c r="X1307" i="11"/>
  <c r="X1315" i="11"/>
  <c r="X1323" i="11"/>
  <c r="X1335" i="11"/>
  <c r="X1363" i="11"/>
  <c r="X1371" i="11"/>
  <c r="X1379" i="11"/>
  <c r="X1395" i="11"/>
  <c r="X1455" i="11"/>
  <c r="X1467" i="11"/>
  <c r="X1483" i="11"/>
  <c r="X1151" i="11"/>
  <c r="X1179" i="11"/>
  <c r="X1199" i="11"/>
  <c r="X1499" i="11"/>
  <c r="X1215" i="11"/>
  <c r="X1227" i="11"/>
  <c r="X1235" i="11"/>
  <c r="X1279" i="11"/>
  <c r="X1299" i="11"/>
  <c r="X1475" i="11"/>
  <c r="X1403" i="11"/>
  <c r="C11" i="11" l="1"/>
  <c r="E11" i="11" s="1"/>
  <c r="G20" i="7" l="1"/>
  <c r="C7" i="7" s="1"/>
  <c r="D8" i="15" l="1"/>
  <c r="AF13" i="15" s="1"/>
  <c r="C11" i="15" s="1"/>
  <c r="AC21" i="15"/>
  <c r="AC40" i="13" s="1"/>
  <c r="AC22" i="15"/>
  <c r="AC41" i="13" s="1"/>
  <c r="AC23" i="15"/>
  <c r="AC42" i="13" s="1"/>
  <c r="AC24" i="15"/>
  <c r="AC43" i="13" s="1"/>
  <c r="AC25" i="15"/>
  <c r="AC44" i="13" s="1"/>
  <c r="AC26" i="15"/>
  <c r="AC45" i="13" s="1"/>
  <c r="AC27" i="15"/>
  <c r="AC46" i="13" s="1"/>
  <c r="AC28" i="15"/>
  <c r="AC47" i="13" s="1"/>
  <c r="AC29" i="15"/>
  <c r="AC48" i="13" s="1"/>
  <c r="AC30" i="15"/>
  <c r="AC49" i="13" s="1"/>
  <c r="AC31" i="15"/>
  <c r="AC50" i="13" s="1"/>
  <c r="AC32" i="15"/>
  <c r="AC51" i="13" s="1"/>
  <c r="AC33" i="15"/>
  <c r="AC52" i="13" s="1"/>
  <c r="AC34" i="15"/>
  <c r="AC53" i="13" s="1"/>
  <c r="AC35" i="15"/>
  <c r="AC54" i="13" s="1"/>
  <c r="AC36" i="15"/>
  <c r="AC55" i="13" s="1"/>
  <c r="AC37" i="15"/>
  <c r="AC56" i="13" s="1"/>
  <c r="AC38" i="15"/>
  <c r="AC57" i="13" s="1"/>
  <c r="AC39" i="15"/>
  <c r="AC58" i="13" s="1"/>
  <c r="AC40" i="15"/>
  <c r="AC59" i="13" s="1"/>
  <c r="AC41" i="15"/>
  <c r="AC60" i="13" s="1"/>
  <c r="AC42" i="15"/>
  <c r="AC61" i="13" s="1"/>
  <c r="AC43" i="15"/>
  <c r="AC62" i="13" s="1"/>
  <c r="AC44" i="15"/>
  <c r="AC63" i="13" s="1"/>
  <c r="AC45" i="15"/>
  <c r="AC64" i="13" s="1"/>
  <c r="AC46" i="15"/>
  <c r="AC65" i="13" s="1"/>
  <c r="AC47" i="15"/>
  <c r="AC66" i="13" s="1"/>
  <c r="AC48" i="15"/>
  <c r="AC67" i="13" s="1"/>
  <c r="AC49" i="15"/>
  <c r="AC68" i="13" s="1"/>
  <c r="AC50" i="15"/>
  <c r="AC69" i="13" s="1"/>
  <c r="AC51" i="15"/>
  <c r="AC70" i="13" s="1"/>
  <c r="AC52" i="15"/>
  <c r="AC71" i="13" s="1"/>
  <c r="AC53" i="15"/>
  <c r="AC72" i="13" s="1"/>
  <c r="AC54" i="15"/>
  <c r="AC73" i="13" s="1"/>
  <c r="AC55" i="15"/>
  <c r="AC74" i="13" s="1"/>
  <c r="AC56" i="15"/>
  <c r="AC75" i="13" s="1"/>
  <c r="AC57" i="15"/>
  <c r="AC76" i="13" s="1"/>
  <c r="AC58" i="15"/>
  <c r="AC77" i="13" s="1"/>
  <c r="AC59" i="15"/>
  <c r="AC78" i="13" s="1"/>
  <c r="AC60" i="15"/>
  <c r="AC79" i="13" s="1"/>
  <c r="AC61" i="15"/>
  <c r="AC80" i="13" s="1"/>
  <c r="AC62" i="15"/>
  <c r="AC81" i="13" s="1"/>
  <c r="AC63" i="15"/>
  <c r="AC82" i="13" s="1"/>
  <c r="AC64" i="15"/>
  <c r="AC83" i="13" s="1"/>
  <c r="AC65" i="15"/>
  <c r="AC84" i="13" s="1"/>
  <c r="AC66" i="15"/>
  <c r="AC85" i="13" s="1"/>
  <c r="AC67" i="15"/>
  <c r="AC86" i="13" s="1"/>
  <c r="AC68" i="15"/>
  <c r="AC87" i="13" s="1"/>
  <c r="AC69" i="15"/>
  <c r="AC88" i="13" s="1"/>
  <c r="AC70" i="15"/>
  <c r="AC89" i="13" s="1"/>
  <c r="AC71" i="15"/>
  <c r="AC90" i="13" s="1"/>
  <c r="AC72" i="15"/>
  <c r="AC91" i="13" s="1"/>
  <c r="AC73" i="15"/>
  <c r="AC92" i="13" s="1"/>
  <c r="AC74" i="15"/>
  <c r="AC93" i="13" s="1"/>
  <c r="AC75" i="15"/>
  <c r="AC94" i="13" s="1"/>
  <c r="AC76" i="15"/>
  <c r="AC95" i="13" s="1"/>
  <c r="AC77" i="15"/>
  <c r="AC96" i="13" s="1"/>
  <c r="AC78" i="15"/>
  <c r="AC97" i="13" s="1"/>
  <c r="AC79" i="15"/>
  <c r="AC98" i="13" s="1"/>
  <c r="AC80" i="15"/>
  <c r="AC99" i="13" s="1"/>
  <c r="AC81" i="15"/>
  <c r="AC100" i="13" s="1"/>
  <c r="AC82" i="15"/>
  <c r="AC101" i="13" s="1"/>
  <c r="AC83" i="15"/>
  <c r="AC102" i="13" s="1"/>
  <c r="AC84" i="15"/>
  <c r="AC103" i="13" s="1"/>
  <c r="AC85" i="15"/>
  <c r="AC104" i="13" s="1"/>
  <c r="AC86" i="15"/>
  <c r="AC105" i="13" s="1"/>
  <c r="AC87" i="15"/>
  <c r="AC106" i="13" s="1"/>
  <c r="AC88" i="15"/>
  <c r="AC107" i="13" s="1"/>
  <c r="AC89" i="15"/>
  <c r="AC108" i="13" s="1"/>
  <c r="AC90" i="15"/>
  <c r="AC109" i="13" s="1"/>
  <c r="AC91" i="15"/>
  <c r="AC110" i="13" s="1"/>
  <c r="AC92" i="15"/>
  <c r="AC111" i="13" s="1"/>
  <c r="AC93" i="15"/>
  <c r="AC112" i="13" s="1"/>
  <c r="AC94" i="15"/>
  <c r="AC113" i="13" s="1"/>
  <c r="AC95" i="15"/>
  <c r="AC114" i="13" s="1"/>
  <c r="AC96" i="15"/>
  <c r="AC115" i="13" s="1"/>
  <c r="AC97" i="15"/>
  <c r="AC116" i="13" s="1"/>
  <c r="AC98" i="15"/>
  <c r="AC117" i="13" s="1"/>
  <c r="AC99" i="15"/>
  <c r="AC118" i="13" s="1"/>
  <c r="AC100" i="15"/>
  <c r="AC119" i="13" s="1"/>
  <c r="AC101" i="15"/>
  <c r="AC120" i="13" s="1"/>
  <c r="AC102" i="15"/>
  <c r="AC121" i="13" s="1"/>
  <c r="AC103" i="15"/>
  <c r="AC122" i="13" s="1"/>
  <c r="AC104" i="15"/>
  <c r="AC123" i="13" s="1"/>
  <c r="AC105" i="15"/>
  <c r="AC124" i="13" s="1"/>
  <c r="AC106" i="15"/>
  <c r="AC125" i="13" s="1"/>
  <c r="AC107" i="15"/>
  <c r="AC126" i="13" s="1"/>
  <c r="AC108" i="15"/>
  <c r="AC127" i="13" s="1"/>
  <c r="AC109" i="15"/>
  <c r="AC128" i="13" s="1"/>
  <c r="AC110" i="15"/>
  <c r="AC129" i="13" s="1"/>
  <c r="AC111" i="15"/>
  <c r="AC130" i="13" s="1"/>
  <c r="AC112" i="15"/>
  <c r="AC131" i="13" s="1"/>
  <c r="AC113" i="15"/>
  <c r="AC132" i="13" s="1"/>
  <c r="AC114" i="15"/>
  <c r="AC133" i="13" s="1"/>
  <c r="AC115" i="15"/>
  <c r="AC134" i="13" s="1"/>
  <c r="AC116" i="15"/>
  <c r="AC135" i="13" s="1"/>
  <c r="AC117" i="15"/>
  <c r="AC136" i="13" s="1"/>
  <c r="AC118" i="15"/>
  <c r="AC137" i="13" s="1"/>
  <c r="AC119" i="15"/>
  <c r="AC138" i="13" s="1"/>
  <c r="AC120" i="15"/>
  <c r="AC139" i="13" s="1"/>
  <c r="AC121" i="15"/>
  <c r="AC140" i="13" s="1"/>
  <c r="AC122" i="15"/>
  <c r="AC141" i="13" s="1"/>
  <c r="AC123" i="15"/>
  <c r="AC142" i="13" s="1"/>
  <c r="AC124" i="15"/>
  <c r="AC143" i="13" s="1"/>
  <c r="AC125" i="15"/>
  <c r="AC144" i="13" s="1"/>
  <c r="AC126" i="15"/>
  <c r="AC145" i="13" s="1"/>
  <c r="AC127" i="15"/>
  <c r="AC146" i="13" s="1"/>
  <c r="AC128" i="15"/>
  <c r="AC147" i="13" s="1"/>
  <c r="AC129" i="15"/>
  <c r="AC148" i="13" s="1"/>
  <c r="AC130" i="15"/>
  <c r="AC149" i="13" s="1"/>
  <c r="AC131" i="15"/>
  <c r="AC150" i="13" s="1"/>
  <c r="AC132" i="15"/>
  <c r="AC151" i="13" s="1"/>
  <c r="AC133" i="15"/>
  <c r="AC152" i="13" s="1"/>
  <c r="AC134" i="15"/>
  <c r="AC153" i="13" s="1"/>
  <c r="AC135" i="15"/>
  <c r="AC154" i="13" s="1"/>
  <c r="AC136" i="15"/>
  <c r="AC155" i="13" s="1"/>
  <c r="AC137" i="15"/>
  <c r="AC156" i="13" s="1"/>
  <c r="AC138" i="15"/>
  <c r="AC157" i="13" s="1"/>
  <c r="AC139" i="15"/>
  <c r="AC158" i="13" s="1"/>
  <c r="AC140" i="15"/>
  <c r="AC159" i="13" s="1"/>
  <c r="AC141" i="15"/>
  <c r="AC160" i="13" s="1"/>
  <c r="AC142" i="15"/>
  <c r="AC161" i="13" s="1"/>
  <c r="AC143" i="15"/>
  <c r="AC162" i="13" s="1"/>
  <c r="AC144" i="15"/>
  <c r="AC163" i="13" s="1"/>
  <c r="AC145" i="15"/>
  <c r="AC164" i="13" s="1"/>
  <c r="AC146" i="15"/>
  <c r="AC165" i="13" s="1"/>
  <c r="AC147" i="15"/>
  <c r="AC166" i="13" s="1"/>
  <c r="AC148" i="15"/>
  <c r="AC167" i="13" s="1"/>
  <c r="AC149" i="15"/>
  <c r="AC168" i="13" s="1"/>
  <c r="AC150" i="15"/>
  <c r="AC169" i="13" s="1"/>
  <c r="AC151" i="15"/>
  <c r="AC170" i="13" s="1"/>
  <c r="AC152" i="15"/>
  <c r="AC171" i="13" s="1"/>
  <c r="AC153" i="15"/>
  <c r="AC172" i="13" s="1"/>
  <c r="AC154" i="15"/>
  <c r="AC173" i="13" s="1"/>
  <c r="AC155" i="15"/>
  <c r="AC174" i="13" s="1"/>
  <c r="AC156" i="15"/>
  <c r="AC175" i="13" s="1"/>
  <c r="AC157" i="15"/>
  <c r="AC176" i="13" s="1"/>
  <c r="AC158" i="15"/>
  <c r="AC177" i="13" s="1"/>
  <c r="AC159" i="15"/>
  <c r="AC178" i="13" s="1"/>
  <c r="AC160" i="15"/>
  <c r="AC179" i="13" s="1"/>
  <c r="AC161" i="15"/>
  <c r="AC180" i="13" s="1"/>
  <c r="AC162" i="15"/>
  <c r="AC181" i="13" s="1"/>
  <c r="AC163" i="15"/>
  <c r="AC182" i="13" s="1"/>
  <c r="AC164" i="15"/>
  <c r="AC183" i="13" s="1"/>
  <c r="AC165" i="15"/>
  <c r="AC184" i="13" s="1"/>
  <c r="AC166" i="15"/>
  <c r="AC185" i="13" s="1"/>
  <c r="AC167" i="15"/>
  <c r="AC186" i="13" s="1"/>
  <c r="AC168" i="15"/>
  <c r="AC187" i="13" s="1"/>
  <c r="AC169" i="15"/>
  <c r="AC188" i="13" s="1"/>
  <c r="AC170" i="15"/>
  <c r="AC189" i="13" s="1"/>
  <c r="AC171" i="15"/>
  <c r="AC190" i="13" s="1"/>
  <c r="AC172" i="15"/>
  <c r="AC191" i="13" s="1"/>
  <c r="AC173" i="15"/>
  <c r="AC192" i="13" s="1"/>
  <c r="AC174" i="15"/>
  <c r="AC193" i="13" s="1"/>
  <c r="AC175" i="15"/>
  <c r="AC194" i="13" s="1"/>
  <c r="AC176" i="15"/>
  <c r="AC195" i="13" s="1"/>
  <c r="AC177" i="15"/>
  <c r="AC196" i="13" s="1"/>
  <c r="AC178" i="15"/>
  <c r="AC197" i="13" s="1"/>
  <c r="AC179" i="15"/>
  <c r="AC198" i="13" s="1"/>
  <c r="AC180" i="15"/>
  <c r="AC199" i="13" s="1"/>
  <c r="AC181" i="15"/>
  <c r="AC200" i="13" s="1"/>
  <c r="AC182" i="15"/>
  <c r="AC201" i="13" s="1"/>
  <c r="AC183" i="15"/>
  <c r="AC202" i="13" s="1"/>
  <c r="AC184" i="15"/>
  <c r="AC203" i="13" s="1"/>
  <c r="AC185" i="15"/>
  <c r="AC204" i="13" s="1"/>
  <c r="AC186" i="15"/>
  <c r="AC205" i="13" s="1"/>
  <c r="AC187" i="15"/>
  <c r="AC206" i="13" s="1"/>
  <c r="AC188" i="15"/>
  <c r="AC207" i="13" s="1"/>
  <c r="AC189" i="15"/>
  <c r="AC208" i="13" s="1"/>
  <c r="AC190" i="15"/>
  <c r="AC209" i="13" s="1"/>
  <c r="AC191" i="15"/>
  <c r="AC210" i="13" s="1"/>
  <c r="AC192" i="15"/>
  <c r="AC211" i="13" s="1"/>
  <c r="AC193" i="15"/>
  <c r="AC212" i="13" s="1"/>
  <c r="AC194" i="15"/>
  <c r="AC213" i="13" s="1"/>
  <c r="AC195" i="15"/>
  <c r="AC214" i="13" s="1"/>
  <c r="AC196" i="15"/>
  <c r="AC215" i="13" s="1"/>
  <c r="AC197" i="15"/>
  <c r="AC216" i="13" s="1"/>
  <c r="AC198" i="15"/>
  <c r="AC217" i="13" s="1"/>
  <c r="AC199" i="15"/>
  <c r="AC218" i="13" s="1"/>
  <c r="AC200" i="15"/>
  <c r="AC219" i="13" s="1"/>
  <c r="AC201" i="15"/>
  <c r="AC220" i="13" s="1"/>
  <c r="AC202" i="15"/>
  <c r="AC221" i="13" s="1"/>
  <c r="AC203" i="15"/>
  <c r="AC222" i="13" s="1"/>
  <c r="AC204" i="15"/>
  <c r="AC223" i="13" s="1"/>
  <c r="AC205" i="15"/>
  <c r="AC224" i="13" s="1"/>
  <c r="AC206" i="15"/>
  <c r="AC225" i="13" s="1"/>
  <c r="AC207" i="15"/>
  <c r="AC226" i="13" s="1"/>
  <c r="AC208" i="15"/>
  <c r="AC227" i="13" s="1"/>
  <c r="AC209" i="15"/>
  <c r="AC228" i="13" s="1"/>
  <c r="AC210" i="15"/>
  <c r="AC229" i="13" s="1"/>
  <c r="AC211" i="15"/>
  <c r="AC230" i="13" s="1"/>
  <c r="AC212" i="15"/>
  <c r="AC231" i="13" s="1"/>
  <c r="AC213" i="15"/>
  <c r="AC232" i="13" s="1"/>
  <c r="AC214" i="15"/>
  <c r="AC233" i="13" s="1"/>
  <c r="AC215" i="15"/>
  <c r="AC234" i="13" s="1"/>
  <c r="AC216" i="15"/>
  <c r="AC235" i="13" s="1"/>
  <c r="AC217" i="15"/>
  <c r="AC236" i="13" s="1"/>
  <c r="AC218" i="15"/>
  <c r="AC237" i="13" s="1"/>
  <c r="AC219" i="15"/>
  <c r="AC238" i="13" s="1"/>
  <c r="AC220" i="15"/>
  <c r="AC239" i="13" s="1"/>
  <c r="AC221" i="15"/>
  <c r="AC240" i="13" s="1"/>
  <c r="AC222" i="15"/>
  <c r="AC241" i="13" s="1"/>
  <c r="AC223" i="15"/>
  <c r="AC242" i="13" s="1"/>
  <c r="AC224" i="15"/>
  <c r="AC243" i="13" s="1"/>
  <c r="AC225" i="15"/>
  <c r="AC244" i="13" s="1"/>
  <c r="AC226" i="15"/>
  <c r="AC245" i="13" s="1"/>
  <c r="AC227" i="15"/>
  <c r="AC246" i="13" s="1"/>
  <c r="AC228" i="15"/>
  <c r="AC247" i="13" s="1"/>
  <c r="AC229" i="15"/>
  <c r="AC248" i="13" s="1"/>
  <c r="AC230" i="15"/>
  <c r="AC249" i="13" s="1"/>
  <c r="AC231" i="15"/>
  <c r="AC250" i="13" s="1"/>
  <c r="AC232" i="15"/>
  <c r="AC251" i="13" s="1"/>
  <c r="AC233" i="15"/>
  <c r="AC252" i="13" s="1"/>
  <c r="AC234" i="15"/>
  <c r="AC253" i="13" s="1"/>
  <c r="AC235" i="15"/>
  <c r="AC254" i="13" s="1"/>
  <c r="AC236" i="15"/>
  <c r="AC255" i="13" s="1"/>
  <c r="AC237" i="15"/>
  <c r="AC256" i="13" s="1"/>
  <c r="AC238" i="15"/>
  <c r="AC257" i="13" s="1"/>
  <c r="AC239" i="15"/>
  <c r="AC258" i="13" s="1"/>
  <c r="AC240" i="15"/>
  <c r="AC259" i="13" s="1"/>
  <c r="AC241" i="15"/>
  <c r="AC260" i="13" s="1"/>
  <c r="AC242" i="15"/>
  <c r="AC261" i="13" s="1"/>
  <c r="AC243" i="15"/>
  <c r="AC262" i="13" s="1"/>
  <c r="AC244" i="15"/>
  <c r="AC263" i="13" s="1"/>
  <c r="AC245" i="15"/>
  <c r="AC264" i="13" s="1"/>
  <c r="AC246" i="15"/>
  <c r="AC265" i="13" s="1"/>
  <c r="AC247" i="15"/>
  <c r="AC266" i="13" s="1"/>
  <c r="AC248" i="15"/>
  <c r="AC267" i="13" s="1"/>
  <c r="AC249" i="15"/>
  <c r="AC268" i="13" s="1"/>
  <c r="AC250" i="15"/>
  <c r="AC269" i="13" s="1"/>
  <c r="AC251" i="15"/>
  <c r="AC270" i="13" s="1"/>
  <c r="AC252" i="15"/>
  <c r="AC271" i="13" s="1"/>
  <c r="AC253" i="15"/>
  <c r="AC272" i="13" s="1"/>
  <c r="AC254" i="15"/>
  <c r="AC273" i="13" s="1"/>
  <c r="AC255" i="15"/>
  <c r="AC274" i="13" s="1"/>
  <c r="AC256" i="15"/>
  <c r="AC275" i="13" s="1"/>
  <c r="AC257" i="15"/>
  <c r="AC276" i="13" s="1"/>
  <c r="AC258" i="15"/>
  <c r="AC277" i="13" s="1"/>
  <c r="AC259" i="15"/>
  <c r="AC278" i="13" s="1"/>
  <c r="AC260" i="15"/>
  <c r="AC279" i="13" s="1"/>
  <c r="AC261" i="15"/>
  <c r="AC280" i="13" s="1"/>
  <c r="AC262" i="15"/>
  <c r="AC281" i="13" s="1"/>
  <c r="AC263" i="15"/>
  <c r="AC282" i="13" s="1"/>
  <c r="AC264" i="15"/>
  <c r="AC283" i="13" s="1"/>
  <c r="AC265" i="15"/>
  <c r="AC284" i="13" s="1"/>
  <c r="AC266" i="15"/>
  <c r="AC285" i="13" s="1"/>
  <c r="AC267" i="15"/>
  <c r="AC286" i="13" s="1"/>
  <c r="AC268" i="15"/>
  <c r="AC287" i="13" s="1"/>
  <c r="AC269" i="15"/>
  <c r="AC288" i="13" s="1"/>
  <c r="AC270" i="15"/>
  <c r="AC289" i="13" s="1"/>
  <c r="AC271" i="15"/>
  <c r="AC290" i="13" s="1"/>
  <c r="AC272" i="15"/>
  <c r="AC291" i="13" s="1"/>
  <c r="AC273" i="15"/>
  <c r="AC292" i="13" s="1"/>
  <c r="AC274" i="15"/>
  <c r="AC293" i="13" s="1"/>
  <c r="AC275" i="15"/>
  <c r="AC294" i="13" s="1"/>
  <c r="AC276" i="15"/>
  <c r="AC295" i="13" s="1"/>
  <c r="AC277" i="15"/>
  <c r="AC296" i="13" s="1"/>
  <c r="AC278" i="15"/>
  <c r="AC297" i="13" s="1"/>
  <c r="AC279" i="15"/>
  <c r="AC298" i="13" s="1"/>
  <c r="AC280" i="15"/>
  <c r="AC299" i="13" s="1"/>
  <c r="AC281" i="15"/>
  <c r="AC300" i="13" s="1"/>
  <c r="AC282" i="15"/>
  <c r="AC301" i="13" s="1"/>
  <c r="AC283" i="15"/>
  <c r="AC302" i="13" s="1"/>
  <c r="AC284" i="15"/>
  <c r="AC303" i="13" s="1"/>
  <c r="AC285" i="15"/>
  <c r="AC304" i="13" s="1"/>
  <c r="AC286" i="15"/>
  <c r="AC305" i="13" s="1"/>
  <c r="AC287" i="15"/>
  <c r="AC306" i="13" s="1"/>
  <c r="AC288" i="15"/>
  <c r="AC307" i="13" s="1"/>
  <c r="AC289" i="15"/>
  <c r="AC308" i="13" s="1"/>
  <c r="AC290" i="15"/>
  <c r="AC309" i="13" s="1"/>
  <c r="AC291" i="15"/>
  <c r="AC310" i="13" s="1"/>
  <c r="AC292" i="15"/>
  <c r="AC311" i="13" s="1"/>
  <c r="AC293" i="15"/>
  <c r="AC312" i="13" s="1"/>
  <c r="AC294" i="15"/>
  <c r="AC313" i="13" s="1"/>
  <c r="AC295" i="15"/>
  <c r="AC314" i="13" s="1"/>
  <c r="AC296" i="15"/>
  <c r="AC315" i="13" s="1"/>
  <c r="AC297" i="15"/>
  <c r="AC316" i="13" s="1"/>
  <c r="AC298" i="15"/>
  <c r="AC317" i="13" s="1"/>
  <c r="AC299" i="15"/>
  <c r="AC318" i="13" s="1"/>
  <c r="AC300" i="15"/>
  <c r="AC319" i="13" s="1"/>
  <c r="AC301" i="15"/>
  <c r="AC320" i="13" s="1"/>
  <c r="AC302" i="15"/>
  <c r="AC321" i="13" s="1"/>
  <c r="AC303" i="15"/>
  <c r="AC322" i="13" s="1"/>
  <c r="AC304" i="15"/>
  <c r="AC323" i="13" s="1"/>
  <c r="AC305" i="15"/>
  <c r="AC324" i="13" s="1"/>
  <c r="AC306" i="15"/>
  <c r="AC325" i="13" s="1"/>
  <c r="AC307" i="15"/>
  <c r="AC326" i="13" s="1"/>
  <c r="AC308" i="15"/>
  <c r="AC327" i="13" s="1"/>
  <c r="AC309" i="15"/>
  <c r="AC328" i="13" s="1"/>
  <c r="AC310" i="15"/>
  <c r="AC329" i="13" s="1"/>
  <c r="AC311" i="15"/>
  <c r="AC330" i="13" s="1"/>
  <c r="AC312" i="15"/>
  <c r="AC331" i="13" s="1"/>
  <c r="AC313" i="15"/>
  <c r="AC332" i="13" s="1"/>
  <c r="AC314" i="15"/>
  <c r="AC333" i="13" s="1"/>
  <c r="AC315" i="15"/>
  <c r="AC334" i="13" s="1"/>
  <c r="AC316" i="15"/>
  <c r="AC335" i="13" s="1"/>
  <c r="AC317" i="15"/>
  <c r="AC336" i="13" s="1"/>
  <c r="AC318" i="15"/>
  <c r="AC337" i="13" s="1"/>
  <c r="AC319" i="15"/>
  <c r="AC338" i="13" s="1"/>
  <c r="AC320" i="15"/>
  <c r="AC339" i="13" s="1"/>
  <c r="AC321" i="15"/>
  <c r="AC340" i="13" s="1"/>
  <c r="AC322" i="15"/>
  <c r="AC341" i="13" s="1"/>
  <c r="AC323" i="15"/>
  <c r="AC342" i="13" s="1"/>
  <c r="AC324" i="15"/>
  <c r="AC343" i="13" s="1"/>
  <c r="AC325" i="15"/>
  <c r="AC344" i="13" s="1"/>
  <c r="AC326" i="15"/>
  <c r="AC345" i="13" s="1"/>
  <c r="AC327" i="15"/>
  <c r="AC346" i="13" s="1"/>
  <c r="AC328" i="15"/>
  <c r="AC347" i="13" s="1"/>
  <c r="AC329" i="15"/>
  <c r="AC348" i="13" s="1"/>
  <c r="AC330" i="15"/>
  <c r="AC349" i="13" s="1"/>
  <c r="AC331" i="15"/>
  <c r="AC350" i="13" s="1"/>
  <c r="AC332" i="15"/>
  <c r="AC351" i="13" s="1"/>
  <c r="AC333" i="15"/>
  <c r="AC352" i="13" s="1"/>
  <c r="AC334" i="15"/>
  <c r="AC353" i="13" s="1"/>
  <c r="AC335" i="15"/>
  <c r="AC354" i="13" s="1"/>
  <c r="AC336" i="15"/>
  <c r="AC355" i="13" s="1"/>
  <c r="AC337" i="15"/>
  <c r="AC356" i="13" s="1"/>
  <c r="AC338" i="15"/>
  <c r="AC357" i="13" s="1"/>
  <c r="AC339" i="15"/>
  <c r="AC358" i="13" s="1"/>
  <c r="AC340" i="15"/>
  <c r="AC359" i="13" s="1"/>
  <c r="AC341" i="15"/>
  <c r="AC360" i="13" s="1"/>
  <c r="AC342" i="15"/>
  <c r="AC361" i="13" s="1"/>
  <c r="AC343" i="15"/>
  <c r="AC362" i="13" s="1"/>
  <c r="AC344" i="15"/>
  <c r="AC363" i="13" s="1"/>
  <c r="AC345" i="15"/>
  <c r="AC364" i="13" s="1"/>
  <c r="AC346" i="15"/>
  <c r="AC365" i="13" s="1"/>
  <c r="AC347" i="15"/>
  <c r="AC366" i="13" s="1"/>
  <c r="AC348" i="15"/>
  <c r="AC367" i="13" s="1"/>
  <c r="AC349" i="15"/>
  <c r="AC368" i="13" s="1"/>
  <c r="AC350" i="15"/>
  <c r="AC369" i="13" s="1"/>
  <c r="AC351" i="15"/>
  <c r="AC370" i="13" s="1"/>
  <c r="AC352" i="15"/>
  <c r="AC371" i="13" s="1"/>
  <c r="AC353" i="15"/>
  <c r="AC372" i="13" s="1"/>
  <c r="AC354" i="15"/>
  <c r="AC373" i="13" s="1"/>
  <c r="AC355" i="15"/>
  <c r="AC374" i="13" s="1"/>
  <c r="AC356" i="15"/>
  <c r="AC375" i="13" s="1"/>
  <c r="AC357" i="15"/>
  <c r="AC376" i="13" s="1"/>
  <c r="AC358" i="15"/>
  <c r="AC377" i="13" s="1"/>
  <c r="AC359" i="15"/>
  <c r="AC378" i="13" s="1"/>
  <c r="AC360" i="15"/>
  <c r="AC379" i="13" s="1"/>
  <c r="AC361" i="15"/>
  <c r="AC380" i="13" s="1"/>
  <c r="AC362" i="15"/>
  <c r="AC381" i="13" s="1"/>
  <c r="AC363" i="15"/>
  <c r="AC382" i="13" s="1"/>
  <c r="AC364" i="15"/>
  <c r="AC383" i="13" s="1"/>
  <c r="AC365" i="15"/>
  <c r="AC384" i="13" s="1"/>
  <c r="AC366" i="15"/>
  <c r="AC385" i="13" s="1"/>
  <c r="AC367" i="15"/>
  <c r="AC386" i="13" s="1"/>
  <c r="AC368" i="15"/>
  <c r="AC387" i="13" s="1"/>
  <c r="AC369" i="15"/>
  <c r="AC388" i="13" s="1"/>
  <c r="AC370" i="15"/>
  <c r="AC389" i="13" s="1"/>
  <c r="AC371" i="15"/>
  <c r="AC390" i="13" s="1"/>
  <c r="AC372" i="15"/>
  <c r="AC391" i="13" s="1"/>
  <c r="AC373" i="15"/>
  <c r="AC392" i="13" s="1"/>
  <c r="AC374" i="15"/>
  <c r="AC393" i="13" s="1"/>
  <c r="AC375" i="15"/>
  <c r="AC394" i="13" s="1"/>
  <c r="AC376" i="15"/>
  <c r="AC395" i="13" s="1"/>
  <c r="AC377" i="15"/>
  <c r="AC396" i="13" s="1"/>
  <c r="AC378" i="15"/>
  <c r="AC397" i="13" s="1"/>
  <c r="AC379" i="15"/>
  <c r="AC398" i="13" s="1"/>
  <c r="AC380" i="15"/>
  <c r="AC399" i="13" s="1"/>
  <c r="AC381" i="15"/>
  <c r="AC400" i="13" s="1"/>
  <c r="AC382" i="15"/>
  <c r="AC401" i="13" s="1"/>
  <c r="AC383" i="15"/>
  <c r="AC402" i="13" s="1"/>
  <c r="AC384" i="15"/>
  <c r="AC403" i="13" s="1"/>
  <c r="AC385" i="15"/>
  <c r="AC404" i="13" s="1"/>
  <c r="AC386" i="15"/>
  <c r="AC405" i="13" s="1"/>
  <c r="AC387" i="15"/>
  <c r="AC406" i="13" s="1"/>
  <c r="AC388" i="15"/>
  <c r="AC407" i="13" s="1"/>
  <c r="AC389" i="15"/>
  <c r="AC408" i="13" s="1"/>
  <c r="AC390" i="15"/>
  <c r="AC409" i="13" s="1"/>
  <c r="AC391" i="15"/>
  <c r="AC410" i="13" s="1"/>
  <c r="AC392" i="15"/>
  <c r="AC411" i="13" s="1"/>
  <c r="AC393" i="15"/>
  <c r="AC412" i="13" s="1"/>
  <c r="AC394" i="15"/>
  <c r="AC413" i="13" s="1"/>
  <c r="AC395" i="15"/>
  <c r="AC414" i="13" s="1"/>
  <c r="AC396" i="15"/>
  <c r="AC415" i="13" s="1"/>
  <c r="AC397" i="15"/>
  <c r="AC416" i="13" s="1"/>
  <c r="AC398" i="15"/>
  <c r="AC417" i="13" s="1"/>
  <c r="AC399" i="15"/>
  <c r="AC418" i="13" s="1"/>
  <c r="AC400" i="15"/>
  <c r="AC419" i="13" s="1"/>
  <c r="AC401" i="15"/>
  <c r="AC420" i="13" s="1"/>
  <c r="AC402" i="15"/>
  <c r="AC421" i="13" s="1"/>
  <c r="AC403" i="15"/>
  <c r="AC422" i="13" s="1"/>
  <c r="AC404" i="15"/>
  <c r="AC423" i="13" s="1"/>
  <c r="AC405" i="15"/>
  <c r="AC424" i="13" s="1"/>
  <c r="AC406" i="15"/>
  <c r="AC425" i="13" s="1"/>
  <c r="AC407" i="15"/>
  <c r="AC426" i="13" s="1"/>
  <c r="AC408" i="15"/>
  <c r="AC427" i="13" s="1"/>
  <c r="AC409" i="15"/>
  <c r="AC428" i="13" s="1"/>
  <c r="AC410" i="15"/>
  <c r="AC429" i="13" s="1"/>
  <c r="AC411" i="15"/>
  <c r="AC430" i="13" s="1"/>
  <c r="AC412" i="15"/>
  <c r="AC431" i="13" s="1"/>
  <c r="AC413" i="15"/>
  <c r="AC432" i="13" s="1"/>
  <c r="AC414" i="15"/>
  <c r="AC433" i="13" s="1"/>
  <c r="AC415" i="15"/>
  <c r="AC434" i="13" s="1"/>
  <c r="AC416" i="15"/>
  <c r="AC435" i="13" s="1"/>
  <c r="AC417" i="15"/>
  <c r="AC436" i="13" s="1"/>
  <c r="AC418" i="15"/>
  <c r="AC437" i="13" s="1"/>
  <c r="AC419" i="15"/>
  <c r="AC438" i="13" s="1"/>
  <c r="AC420" i="15"/>
  <c r="AC439" i="13" s="1"/>
  <c r="AC421" i="15"/>
  <c r="AC440" i="13" s="1"/>
  <c r="AC422" i="15"/>
  <c r="AC441" i="13" s="1"/>
  <c r="AC423" i="15"/>
  <c r="AC442" i="13" s="1"/>
  <c r="AC424" i="15"/>
  <c r="AC443" i="13" s="1"/>
  <c r="AC425" i="15"/>
  <c r="AC444" i="13" s="1"/>
  <c r="AC426" i="15"/>
  <c r="AC445" i="13" s="1"/>
  <c r="AC427" i="15"/>
  <c r="AC446" i="13" s="1"/>
  <c r="AC428" i="15"/>
  <c r="AC447" i="13" s="1"/>
  <c r="AC429" i="15"/>
  <c r="AC448" i="13" s="1"/>
  <c r="AC430" i="15"/>
  <c r="AC449" i="13" s="1"/>
  <c r="AC431" i="15"/>
  <c r="AC450" i="13" s="1"/>
  <c r="AC432" i="15"/>
  <c r="AC451" i="13" s="1"/>
  <c r="AC433" i="15"/>
  <c r="AC452" i="13" s="1"/>
  <c r="AC434" i="15"/>
  <c r="AC453" i="13" s="1"/>
  <c r="AC435" i="15"/>
  <c r="AC454" i="13" s="1"/>
  <c r="AC436" i="15"/>
  <c r="AC455" i="13" s="1"/>
  <c r="AC437" i="15"/>
  <c r="AC456" i="13" s="1"/>
  <c r="AC438" i="15"/>
  <c r="AC457" i="13" s="1"/>
  <c r="AC439" i="15"/>
  <c r="AC458" i="13" s="1"/>
  <c r="AC440" i="15"/>
  <c r="AC459" i="13" s="1"/>
  <c r="AC441" i="15"/>
  <c r="AC460" i="13" s="1"/>
  <c r="AC442" i="15"/>
  <c r="AC461" i="13" s="1"/>
  <c r="AC443" i="15"/>
  <c r="AC462" i="13" s="1"/>
  <c r="AC444" i="15"/>
  <c r="AC463" i="13" s="1"/>
  <c r="AC445" i="15"/>
  <c r="AC464" i="13" s="1"/>
  <c r="AC446" i="15"/>
  <c r="AC465" i="13" s="1"/>
  <c r="AC447" i="15"/>
  <c r="AC466" i="13" s="1"/>
  <c r="AC448" i="15"/>
  <c r="AC467" i="13" s="1"/>
  <c r="AC449" i="15"/>
  <c r="AC468" i="13" s="1"/>
  <c r="AC450" i="15"/>
  <c r="AC469" i="13" s="1"/>
  <c r="AC451" i="15"/>
  <c r="AC470" i="13" s="1"/>
  <c r="AC452" i="15"/>
  <c r="AC471" i="13" s="1"/>
  <c r="AC453" i="15"/>
  <c r="AC472" i="13" s="1"/>
  <c r="AC454" i="15"/>
  <c r="AC473" i="13" s="1"/>
  <c r="AC455" i="15"/>
  <c r="AC474" i="13" s="1"/>
  <c r="AC456" i="15"/>
  <c r="AC475" i="13" s="1"/>
  <c r="AC457" i="15"/>
  <c r="AC476" i="13" s="1"/>
  <c r="AC458" i="15"/>
  <c r="AC477" i="13" s="1"/>
  <c r="AC459" i="15"/>
  <c r="AC478" i="13" s="1"/>
  <c r="AC460" i="15"/>
  <c r="AC479" i="13" s="1"/>
  <c r="AC461" i="15"/>
  <c r="AC480" i="13" s="1"/>
  <c r="AC462" i="15"/>
  <c r="AC481" i="13" s="1"/>
  <c r="AC463" i="15"/>
  <c r="AC482" i="13" s="1"/>
  <c r="AC464" i="15"/>
  <c r="AC483" i="13" s="1"/>
  <c r="AC465" i="15"/>
  <c r="AC484" i="13" s="1"/>
  <c r="AC466" i="15"/>
  <c r="AC485" i="13" s="1"/>
  <c r="AC467" i="15"/>
  <c r="AC486" i="13" s="1"/>
  <c r="AC468" i="15"/>
  <c r="AC487" i="13" s="1"/>
  <c r="AC469" i="15"/>
  <c r="AC488" i="13" s="1"/>
  <c r="AC470" i="15"/>
  <c r="AC489" i="13" s="1"/>
  <c r="AC471" i="15"/>
  <c r="AC490" i="13" s="1"/>
  <c r="AC472" i="15"/>
  <c r="AC491" i="13" s="1"/>
  <c r="AC473" i="15"/>
  <c r="AC492" i="13" s="1"/>
  <c r="AC474" i="15"/>
  <c r="AC493" i="13" s="1"/>
  <c r="AC475" i="15"/>
  <c r="AC494" i="13" s="1"/>
  <c r="AC476" i="15"/>
  <c r="AC495" i="13" s="1"/>
  <c r="AC477" i="15"/>
  <c r="AC496" i="13" s="1"/>
  <c r="AC478" i="15"/>
  <c r="AC497" i="13" s="1"/>
  <c r="AC479" i="15"/>
  <c r="AC498" i="13" s="1"/>
  <c r="AC480" i="15"/>
  <c r="AC499" i="13" s="1"/>
  <c r="AC481" i="15"/>
  <c r="AC500" i="13" s="1"/>
  <c r="AC482" i="15"/>
  <c r="AC501" i="13" s="1"/>
  <c r="AC483" i="15"/>
  <c r="AC502" i="13" s="1"/>
  <c r="AC484" i="15"/>
  <c r="AC503" i="13" s="1"/>
  <c r="AC485" i="15"/>
  <c r="AC504" i="13" s="1"/>
  <c r="AC486" i="15"/>
  <c r="AC505" i="13" s="1"/>
  <c r="AC487" i="15"/>
  <c r="AC506" i="13" s="1"/>
  <c r="AC488" i="15"/>
  <c r="AC507" i="13" s="1"/>
  <c r="AC489" i="15"/>
  <c r="AC508" i="13" s="1"/>
  <c r="AC490" i="15"/>
  <c r="AC509" i="13" s="1"/>
  <c r="AC491" i="15"/>
  <c r="AC510" i="13" s="1"/>
  <c r="AC492" i="15"/>
  <c r="AC511" i="13" s="1"/>
  <c r="AC493" i="15"/>
  <c r="AC512" i="13" s="1"/>
  <c r="AC494" i="15"/>
  <c r="AC513" i="13" s="1"/>
  <c r="AC495" i="15"/>
  <c r="AC514" i="13" s="1"/>
  <c r="AC496" i="15"/>
  <c r="AC515" i="13" s="1"/>
  <c r="AC497" i="15"/>
  <c r="AC516" i="13" s="1"/>
  <c r="AC498" i="15"/>
  <c r="AC517" i="13" s="1"/>
  <c r="AC499" i="15"/>
  <c r="AC518" i="13" s="1"/>
  <c r="AC500" i="15"/>
  <c r="AC519" i="13" s="1"/>
  <c r="AC501" i="15"/>
  <c r="AC520" i="13" s="1"/>
  <c r="AC502" i="15"/>
  <c r="AC521" i="13" s="1"/>
  <c r="AC503" i="15"/>
  <c r="AC522" i="13" s="1"/>
  <c r="AC504" i="15"/>
  <c r="AC523" i="13" s="1"/>
  <c r="AC505" i="15"/>
  <c r="AC524" i="13" s="1"/>
  <c r="AC506" i="15"/>
  <c r="AC525" i="13" s="1"/>
  <c r="AC507" i="15"/>
  <c r="AC526" i="13" s="1"/>
  <c r="AC508" i="15"/>
  <c r="AC527" i="13" s="1"/>
  <c r="AC509" i="15"/>
  <c r="AC528" i="13" s="1"/>
  <c r="AC510" i="15"/>
  <c r="AC529" i="13" s="1"/>
  <c r="AC511" i="15"/>
  <c r="AC530" i="13" s="1"/>
  <c r="AC512" i="15"/>
  <c r="AC531" i="13" s="1"/>
  <c r="AC513" i="15"/>
  <c r="AC532" i="13" s="1"/>
  <c r="AC514" i="15"/>
  <c r="AC533" i="13" s="1"/>
  <c r="AC515" i="15"/>
  <c r="AC534" i="13" s="1"/>
  <c r="AC516" i="15"/>
  <c r="AC535" i="13" s="1"/>
  <c r="AC517" i="15"/>
  <c r="AC536" i="13" s="1"/>
  <c r="AC518" i="15"/>
  <c r="AC537" i="13" s="1"/>
  <c r="AC519" i="15"/>
  <c r="AC538" i="13" s="1"/>
  <c r="AC520" i="15"/>
  <c r="AC539" i="13" s="1"/>
  <c r="AC521" i="15"/>
  <c r="AC540" i="13" s="1"/>
  <c r="AC522" i="15"/>
  <c r="AC541" i="13" s="1"/>
  <c r="AC523" i="15"/>
  <c r="AC542" i="13" s="1"/>
  <c r="AC524" i="15"/>
  <c r="AC543" i="13" s="1"/>
  <c r="AC525" i="15"/>
  <c r="AC544" i="13" s="1"/>
  <c r="AC526" i="15"/>
  <c r="AC545" i="13" s="1"/>
  <c r="AC527" i="15"/>
  <c r="AC546" i="13" s="1"/>
  <c r="AC528" i="15"/>
  <c r="AC547" i="13" s="1"/>
  <c r="AC529" i="15"/>
  <c r="AC548" i="13" s="1"/>
  <c r="AC530" i="15"/>
  <c r="AC549" i="13" s="1"/>
  <c r="AC531" i="15"/>
  <c r="AC550" i="13" s="1"/>
  <c r="AC532" i="15"/>
  <c r="AC551" i="13" s="1"/>
  <c r="AC533" i="15"/>
  <c r="AC552" i="13" s="1"/>
  <c r="AC534" i="15"/>
  <c r="AC553" i="13" s="1"/>
  <c r="AC535" i="15"/>
  <c r="AC554" i="13" s="1"/>
  <c r="AC536" i="15"/>
  <c r="AC555" i="13" s="1"/>
  <c r="AC537" i="15"/>
  <c r="AC556" i="13" s="1"/>
  <c r="AC538" i="15"/>
  <c r="AC557" i="13" s="1"/>
  <c r="AC539" i="15"/>
  <c r="AC558" i="13" s="1"/>
  <c r="AC540" i="15"/>
  <c r="AC559" i="13" s="1"/>
  <c r="AC541" i="15"/>
  <c r="AC560" i="13" s="1"/>
  <c r="AC542" i="15"/>
  <c r="AC561" i="13" s="1"/>
  <c r="AC543" i="15"/>
  <c r="AC562" i="13" s="1"/>
  <c r="AC544" i="15"/>
  <c r="AC563" i="13" s="1"/>
  <c r="AC545" i="15"/>
  <c r="AC564" i="13" s="1"/>
  <c r="AC546" i="15"/>
  <c r="AC565" i="13" s="1"/>
  <c r="AC547" i="15"/>
  <c r="AC566" i="13" s="1"/>
  <c r="AC548" i="15"/>
  <c r="AC567" i="13" s="1"/>
  <c r="AC549" i="15"/>
  <c r="AC568" i="13" s="1"/>
  <c r="AC550" i="15"/>
  <c r="AC569" i="13" s="1"/>
  <c r="AC551" i="15"/>
  <c r="AC570" i="13" s="1"/>
  <c r="AC552" i="15"/>
  <c r="AC571" i="13" s="1"/>
  <c r="AC553" i="15"/>
  <c r="AC572" i="13" s="1"/>
  <c r="AC554" i="15"/>
  <c r="AC573" i="13" s="1"/>
  <c r="AC555" i="15"/>
  <c r="AC574" i="13" s="1"/>
  <c r="AC556" i="15"/>
  <c r="AC575" i="13" s="1"/>
  <c r="AC557" i="15"/>
  <c r="AC576" i="13" s="1"/>
  <c r="AC558" i="15"/>
  <c r="AC577" i="13" s="1"/>
  <c r="AC559" i="15"/>
  <c r="AC578" i="13" s="1"/>
  <c r="AC560" i="15"/>
  <c r="AC579" i="13" s="1"/>
  <c r="AC561" i="15"/>
  <c r="AC580" i="13" s="1"/>
  <c r="AC562" i="15"/>
  <c r="AC581" i="13" s="1"/>
  <c r="AC563" i="15"/>
  <c r="AC582" i="13" s="1"/>
  <c r="AC564" i="15"/>
  <c r="AC583" i="13" s="1"/>
  <c r="AC565" i="15"/>
  <c r="AC584" i="13" s="1"/>
  <c r="AC566" i="15"/>
  <c r="AC585" i="13" s="1"/>
  <c r="AC567" i="15"/>
  <c r="AC586" i="13" s="1"/>
  <c r="AC568" i="15"/>
  <c r="AC587" i="13" s="1"/>
  <c r="AC569" i="15"/>
  <c r="AC588" i="13" s="1"/>
  <c r="AC570" i="15"/>
  <c r="AC589" i="13" s="1"/>
  <c r="AC571" i="15"/>
  <c r="AC590" i="13" s="1"/>
  <c r="AC572" i="15"/>
  <c r="AC591" i="13" s="1"/>
  <c r="AC573" i="15"/>
  <c r="AC592" i="13" s="1"/>
  <c r="AC574" i="15"/>
  <c r="AC593" i="13" s="1"/>
  <c r="AC575" i="15"/>
  <c r="AC594" i="13" s="1"/>
  <c r="AC576" i="15"/>
  <c r="AC595" i="13" s="1"/>
  <c r="AC577" i="15"/>
  <c r="AC596" i="13" s="1"/>
  <c r="AC578" i="15"/>
  <c r="AC597" i="13" s="1"/>
  <c r="AC579" i="15"/>
  <c r="AC598" i="13" s="1"/>
  <c r="AC580" i="15"/>
  <c r="AC599" i="13" s="1"/>
  <c r="AC581" i="15"/>
  <c r="AC600" i="13" s="1"/>
  <c r="AC582" i="15"/>
  <c r="AC601" i="13" s="1"/>
  <c r="AC583" i="15"/>
  <c r="AC602" i="13" s="1"/>
  <c r="AC584" i="15"/>
  <c r="AC603" i="13" s="1"/>
  <c r="AC585" i="15"/>
  <c r="AC604" i="13" s="1"/>
  <c r="AC586" i="15"/>
  <c r="AC605" i="13" s="1"/>
  <c r="AC587" i="15"/>
  <c r="AC606" i="13" s="1"/>
  <c r="AC588" i="15"/>
  <c r="AC607" i="13" s="1"/>
  <c r="AC589" i="15"/>
  <c r="AC608" i="13" s="1"/>
  <c r="AC590" i="15"/>
  <c r="AC609" i="13" s="1"/>
  <c r="AC591" i="15"/>
  <c r="AC610" i="13" s="1"/>
  <c r="AC592" i="15"/>
  <c r="AC611" i="13" s="1"/>
  <c r="AC593" i="15"/>
  <c r="AC612" i="13" s="1"/>
  <c r="AC594" i="15"/>
  <c r="AC613" i="13" s="1"/>
  <c r="AC595" i="15"/>
  <c r="AC614" i="13" s="1"/>
  <c r="AC596" i="15"/>
  <c r="AC615" i="13" s="1"/>
  <c r="AC597" i="15"/>
  <c r="AC616" i="13" s="1"/>
  <c r="AC598" i="15"/>
  <c r="AC617" i="13" s="1"/>
  <c r="AC599" i="15"/>
  <c r="AC618" i="13" s="1"/>
  <c r="AC600" i="15"/>
  <c r="AC619" i="13" s="1"/>
  <c r="AC601" i="15"/>
  <c r="AC620" i="13" s="1"/>
  <c r="AC602" i="15"/>
  <c r="AC621" i="13" s="1"/>
  <c r="AC603" i="15"/>
  <c r="AC622" i="13" s="1"/>
  <c r="AC604" i="15"/>
  <c r="AC623" i="13" s="1"/>
  <c r="AC605" i="15"/>
  <c r="AC624" i="13" s="1"/>
  <c r="AC606" i="15"/>
  <c r="AC625" i="13" s="1"/>
  <c r="AC607" i="15"/>
  <c r="AC626" i="13" s="1"/>
  <c r="AC608" i="15"/>
  <c r="AC627" i="13" s="1"/>
  <c r="AC609" i="15"/>
  <c r="AC628" i="13" s="1"/>
  <c r="AC610" i="15"/>
  <c r="AC629" i="13" s="1"/>
  <c r="AC611" i="15"/>
  <c r="AC630" i="13" s="1"/>
  <c r="AC612" i="15"/>
  <c r="AC631" i="13" s="1"/>
  <c r="AC613" i="15"/>
  <c r="AC632" i="13" s="1"/>
  <c r="AC614" i="15"/>
  <c r="AC633" i="13" s="1"/>
  <c r="AC615" i="15"/>
  <c r="AC634" i="13" s="1"/>
  <c r="AC616" i="15"/>
  <c r="AC635" i="13" s="1"/>
  <c r="AC617" i="15"/>
  <c r="AC636" i="13" s="1"/>
  <c r="AC618" i="15"/>
  <c r="AC637" i="13" s="1"/>
  <c r="AC619" i="15"/>
  <c r="AC638" i="13" s="1"/>
  <c r="AC620" i="15"/>
  <c r="AC639" i="13" s="1"/>
  <c r="AC621" i="15"/>
  <c r="AC640" i="13" s="1"/>
  <c r="AC622" i="15"/>
  <c r="AC641" i="13" s="1"/>
  <c r="AC623" i="15"/>
  <c r="AC642" i="13" s="1"/>
  <c r="AC624" i="15"/>
  <c r="AC643" i="13" s="1"/>
  <c r="AC625" i="15"/>
  <c r="AC644" i="13" s="1"/>
  <c r="AC626" i="15"/>
  <c r="AC645" i="13" s="1"/>
  <c r="AC627" i="15"/>
  <c r="AC646" i="13" s="1"/>
  <c r="AC628" i="15"/>
  <c r="AC647" i="13" s="1"/>
  <c r="AC629" i="15"/>
  <c r="AC648" i="13" s="1"/>
  <c r="AC630" i="15"/>
  <c r="AC649" i="13" s="1"/>
  <c r="AC631" i="15"/>
  <c r="AC650" i="13" s="1"/>
  <c r="AC632" i="15"/>
  <c r="AC651" i="13" s="1"/>
  <c r="AC633" i="15"/>
  <c r="AC652" i="13" s="1"/>
  <c r="AC634" i="15"/>
  <c r="AC653" i="13" s="1"/>
  <c r="AC635" i="15"/>
  <c r="AC654" i="13" s="1"/>
  <c r="AC636" i="15"/>
  <c r="AC655" i="13" s="1"/>
  <c r="AC637" i="15"/>
  <c r="AC656" i="13" s="1"/>
  <c r="AC638" i="15"/>
  <c r="AC657" i="13" s="1"/>
  <c r="AC639" i="15"/>
  <c r="AC658" i="13" s="1"/>
  <c r="AC640" i="15"/>
  <c r="AC659" i="13" s="1"/>
  <c r="AC641" i="15"/>
  <c r="AC660" i="13" s="1"/>
  <c r="AC642" i="15"/>
  <c r="AC661" i="13" s="1"/>
  <c r="AC643" i="15"/>
  <c r="AC662" i="13" s="1"/>
  <c r="AC644" i="15"/>
  <c r="AC663" i="13" s="1"/>
  <c r="AC645" i="15"/>
  <c r="AC664" i="13" s="1"/>
  <c r="AC646" i="15"/>
  <c r="AC665" i="13" s="1"/>
  <c r="AC647" i="15"/>
  <c r="AC666" i="13" s="1"/>
  <c r="AC648" i="15"/>
  <c r="AC667" i="13" s="1"/>
  <c r="AC649" i="15"/>
  <c r="AC668" i="13" s="1"/>
  <c r="AC650" i="15"/>
  <c r="AC669" i="13" s="1"/>
  <c r="AC651" i="15"/>
  <c r="AC670" i="13" s="1"/>
  <c r="AC652" i="15"/>
  <c r="AC671" i="13" s="1"/>
  <c r="AC653" i="15"/>
  <c r="AC672" i="13" s="1"/>
  <c r="AC654" i="15"/>
  <c r="AC673" i="13" s="1"/>
  <c r="AC655" i="15"/>
  <c r="AC674" i="13" s="1"/>
  <c r="AC656" i="15"/>
  <c r="AC675" i="13" s="1"/>
  <c r="AC657" i="15"/>
  <c r="AC676" i="13" s="1"/>
  <c r="AC658" i="15"/>
  <c r="AC677" i="13" s="1"/>
  <c r="AC659" i="15"/>
  <c r="AC678" i="13" s="1"/>
  <c r="AC660" i="15"/>
  <c r="AC679" i="13" s="1"/>
  <c r="AC661" i="15"/>
  <c r="AC680" i="13" s="1"/>
  <c r="AC662" i="15"/>
  <c r="AC681" i="13" s="1"/>
  <c r="AC663" i="15"/>
  <c r="AC682" i="13" s="1"/>
  <c r="AC664" i="15"/>
  <c r="AC683" i="13" s="1"/>
  <c r="AC665" i="15"/>
  <c r="AC684" i="13" s="1"/>
  <c r="AC666" i="15"/>
  <c r="AC685" i="13" s="1"/>
  <c r="AC667" i="15"/>
  <c r="AC686" i="13" s="1"/>
  <c r="AC668" i="15"/>
  <c r="AC687" i="13" s="1"/>
  <c r="AC669" i="15"/>
  <c r="AC688" i="13" s="1"/>
  <c r="AC670" i="15"/>
  <c r="AC689" i="13" s="1"/>
  <c r="AC671" i="15"/>
  <c r="AC690" i="13" s="1"/>
  <c r="AC672" i="15"/>
  <c r="AC691" i="13" s="1"/>
  <c r="AC673" i="15"/>
  <c r="AC692" i="13" s="1"/>
  <c r="AC674" i="15"/>
  <c r="AC693" i="13" s="1"/>
  <c r="AC675" i="15"/>
  <c r="AC694" i="13" s="1"/>
  <c r="AC676" i="15"/>
  <c r="AC695" i="13" s="1"/>
  <c r="AC677" i="15"/>
  <c r="AC696" i="13" s="1"/>
  <c r="AC678" i="15"/>
  <c r="AC697" i="13" s="1"/>
  <c r="AC679" i="15"/>
  <c r="AC698" i="13" s="1"/>
  <c r="AC680" i="15"/>
  <c r="AC699" i="13" s="1"/>
  <c r="AC681" i="15"/>
  <c r="AC700" i="13" s="1"/>
  <c r="AC682" i="15"/>
  <c r="AC701" i="13" s="1"/>
  <c r="AC683" i="15"/>
  <c r="AC702" i="13" s="1"/>
  <c r="AC684" i="15"/>
  <c r="AC703" i="13" s="1"/>
  <c r="AC685" i="15"/>
  <c r="AC704" i="13" s="1"/>
  <c r="AC686" i="15"/>
  <c r="AC705" i="13" s="1"/>
  <c r="AC687" i="15"/>
  <c r="AC706" i="13" s="1"/>
  <c r="AC688" i="15"/>
  <c r="AC707" i="13" s="1"/>
  <c r="AC689" i="15"/>
  <c r="AC708" i="13" s="1"/>
  <c r="AC690" i="15"/>
  <c r="AC709" i="13" s="1"/>
  <c r="AC691" i="15"/>
  <c r="AC710" i="13" s="1"/>
  <c r="AC692" i="15"/>
  <c r="AC711" i="13" s="1"/>
  <c r="AC693" i="15"/>
  <c r="AC712" i="13" s="1"/>
  <c r="AC694" i="15"/>
  <c r="AC713" i="13" s="1"/>
  <c r="AC695" i="15"/>
  <c r="AC714" i="13" s="1"/>
  <c r="AC696" i="15"/>
  <c r="AC715" i="13" s="1"/>
  <c r="AC697" i="15"/>
  <c r="AC716" i="13" s="1"/>
  <c r="AC698" i="15"/>
  <c r="AC717" i="13" s="1"/>
  <c r="AC699" i="15"/>
  <c r="AC718" i="13" s="1"/>
  <c r="AC700" i="15"/>
  <c r="AC719" i="13" s="1"/>
  <c r="AC701" i="15"/>
  <c r="AC720" i="13" s="1"/>
  <c r="AC702" i="15"/>
  <c r="AC721" i="13" s="1"/>
  <c r="AC703" i="15"/>
  <c r="AC722" i="13" s="1"/>
  <c r="AC704" i="15"/>
  <c r="AC723" i="13" s="1"/>
  <c r="AC705" i="15"/>
  <c r="AC724" i="13" s="1"/>
  <c r="AC706" i="15"/>
  <c r="AC725" i="13" s="1"/>
  <c r="AC707" i="15"/>
  <c r="AC726" i="13" s="1"/>
  <c r="AC708" i="15"/>
  <c r="AC727" i="13" s="1"/>
  <c r="AC709" i="15"/>
  <c r="AC728" i="13" s="1"/>
  <c r="AC710" i="15"/>
  <c r="AC729" i="13" s="1"/>
  <c r="AC711" i="15"/>
  <c r="AC730" i="13" s="1"/>
  <c r="AC712" i="15"/>
  <c r="AC731" i="13" s="1"/>
  <c r="AC713" i="15"/>
  <c r="AC732" i="13" s="1"/>
  <c r="AC714" i="15"/>
  <c r="AC733" i="13" s="1"/>
  <c r="AC715" i="15"/>
  <c r="AC734" i="13" s="1"/>
  <c r="AC716" i="15"/>
  <c r="AC735" i="13" s="1"/>
  <c r="AC717" i="15"/>
  <c r="AC736" i="13" s="1"/>
  <c r="AC718" i="15"/>
  <c r="AC737" i="13" s="1"/>
  <c r="AC719" i="15"/>
  <c r="AC738" i="13" s="1"/>
  <c r="AC720" i="15"/>
  <c r="AC739" i="13" s="1"/>
  <c r="AC721" i="15"/>
  <c r="AC740" i="13" s="1"/>
  <c r="AC722" i="15"/>
  <c r="AC741" i="13" s="1"/>
  <c r="AC723" i="15"/>
  <c r="AC742" i="13" s="1"/>
  <c r="AC724" i="15"/>
  <c r="AC743" i="13" s="1"/>
  <c r="AC725" i="15"/>
  <c r="AC744" i="13" s="1"/>
  <c r="AC726" i="15"/>
  <c r="AC745" i="13" s="1"/>
  <c r="AC727" i="15"/>
  <c r="AC746" i="13" s="1"/>
  <c r="AC728" i="15"/>
  <c r="AC747" i="13" s="1"/>
  <c r="AC729" i="15"/>
  <c r="AC748" i="13" s="1"/>
  <c r="AC730" i="15"/>
  <c r="AC749" i="13" s="1"/>
  <c r="AC731" i="15"/>
  <c r="AC750" i="13" s="1"/>
  <c r="AC732" i="15"/>
  <c r="AC751" i="13" s="1"/>
  <c r="AC733" i="15"/>
  <c r="AC752" i="13" s="1"/>
  <c r="AC734" i="15"/>
  <c r="AC753" i="13" s="1"/>
  <c r="AC735" i="15"/>
  <c r="AC754" i="13" s="1"/>
  <c r="AC736" i="15"/>
  <c r="AC755" i="13" s="1"/>
  <c r="AC737" i="15"/>
  <c r="AC756" i="13" s="1"/>
  <c r="AC738" i="15"/>
  <c r="AC757" i="13" s="1"/>
  <c r="AC739" i="15"/>
  <c r="AC758" i="13" s="1"/>
  <c r="AC740" i="15"/>
  <c r="AC759" i="13" s="1"/>
  <c r="AC741" i="15"/>
  <c r="AC760" i="13" s="1"/>
  <c r="AC742" i="15"/>
  <c r="AC761" i="13" s="1"/>
  <c r="AC743" i="15"/>
  <c r="AC762" i="13" s="1"/>
  <c r="AC744" i="15"/>
  <c r="AC763" i="13" s="1"/>
  <c r="AC745" i="15"/>
  <c r="AC764" i="13" s="1"/>
  <c r="AC746" i="15"/>
  <c r="AC765" i="13" s="1"/>
  <c r="AC747" i="15"/>
  <c r="AC766" i="13" s="1"/>
  <c r="AC748" i="15"/>
  <c r="AC767" i="13" s="1"/>
  <c r="AC749" i="15"/>
  <c r="AC768" i="13" s="1"/>
  <c r="AC750" i="15"/>
  <c r="AC769" i="13" s="1"/>
  <c r="AC751" i="15"/>
  <c r="AC770" i="13" s="1"/>
  <c r="AC752" i="15"/>
  <c r="AC771" i="13" s="1"/>
  <c r="AC753" i="15"/>
  <c r="AC772" i="13" s="1"/>
  <c r="AC754" i="15"/>
  <c r="AC773" i="13" s="1"/>
  <c r="AC755" i="15"/>
  <c r="AC774" i="13" s="1"/>
  <c r="AC756" i="15"/>
  <c r="AC775" i="13" s="1"/>
  <c r="AC757" i="15"/>
  <c r="AC776" i="13" s="1"/>
  <c r="AC758" i="15"/>
  <c r="AC777" i="13" s="1"/>
  <c r="AC759" i="15"/>
  <c r="AC778" i="13" s="1"/>
  <c r="AC760" i="15"/>
  <c r="AC779" i="13" s="1"/>
  <c r="AC761" i="15"/>
  <c r="AC780" i="13" s="1"/>
  <c r="AC762" i="15"/>
  <c r="AC781" i="13" s="1"/>
  <c r="AC763" i="15"/>
  <c r="AC782" i="13" s="1"/>
  <c r="AC764" i="15"/>
  <c r="AC783" i="13" s="1"/>
  <c r="AC765" i="15"/>
  <c r="AC784" i="13" s="1"/>
  <c r="AC766" i="15"/>
  <c r="AC785" i="13" s="1"/>
  <c r="AC767" i="15"/>
  <c r="AC786" i="13" s="1"/>
  <c r="AC768" i="15"/>
  <c r="AC787" i="13" s="1"/>
  <c r="AC769" i="15"/>
  <c r="AC788" i="13" s="1"/>
  <c r="AC770" i="15"/>
  <c r="AC789" i="13" s="1"/>
  <c r="AC771" i="15"/>
  <c r="AC790" i="13" s="1"/>
  <c r="AC772" i="15"/>
  <c r="AC791" i="13" s="1"/>
  <c r="AC773" i="15"/>
  <c r="AC792" i="13" s="1"/>
  <c r="AC774" i="15"/>
  <c r="AC793" i="13" s="1"/>
  <c r="AC775" i="15"/>
  <c r="AC794" i="13" s="1"/>
  <c r="AC776" i="15"/>
  <c r="AC795" i="13" s="1"/>
  <c r="AC777" i="15"/>
  <c r="AC796" i="13" s="1"/>
  <c r="AC778" i="15"/>
  <c r="AC797" i="13" s="1"/>
  <c r="AC779" i="15"/>
  <c r="AC798" i="13" s="1"/>
  <c r="AC780" i="15"/>
  <c r="AC799" i="13" s="1"/>
  <c r="AC781" i="15"/>
  <c r="AC800" i="13" s="1"/>
  <c r="AC782" i="15"/>
  <c r="AC801" i="13" s="1"/>
  <c r="AC783" i="15"/>
  <c r="AC802" i="13" s="1"/>
  <c r="AC784" i="15"/>
  <c r="AC803" i="13" s="1"/>
  <c r="AC785" i="15"/>
  <c r="AC804" i="13" s="1"/>
  <c r="AC786" i="15"/>
  <c r="AC805" i="13" s="1"/>
  <c r="AC787" i="15"/>
  <c r="AC806" i="13" s="1"/>
  <c r="AC788" i="15"/>
  <c r="AC807" i="13" s="1"/>
  <c r="AC789" i="15"/>
  <c r="AC808" i="13" s="1"/>
  <c r="AC790" i="15"/>
  <c r="AC809" i="13" s="1"/>
  <c r="AC791" i="15"/>
  <c r="AC810" i="13" s="1"/>
  <c r="AC792" i="15"/>
  <c r="AC811" i="13" s="1"/>
  <c r="AC793" i="15"/>
  <c r="AC812" i="13" s="1"/>
  <c r="AC794" i="15"/>
  <c r="AC813" i="13" s="1"/>
  <c r="AC795" i="15"/>
  <c r="AC814" i="13" s="1"/>
  <c r="AC796" i="15"/>
  <c r="AC815" i="13" s="1"/>
  <c r="AC797" i="15"/>
  <c r="AC816" i="13" s="1"/>
  <c r="AC798" i="15"/>
  <c r="AC817" i="13" s="1"/>
  <c r="AC799" i="15"/>
  <c r="AC818" i="13" s="1"/>
  <c r="AC800" i="15"/>
  <c r="AC819" i="13" s="1"/>
  <c r="AC801" i="15"/>
  <c r="AC820" i="13" s="1"/>
  <c r="AC802" i="15"/>
  <c r="AC821" i="13" s="1"/>
  <c r="AC803" i="15"/>
  <c r="AC822" i="13" s="1"/>
  <c r="AC804" i="15"/>
  <c r="AC823" i="13" s="1"/>
  <c r="AC805" i="15"/>
  <c r="AC824" i="13" s="1"/>
  <c r="AC806" i="15"/>
  <c r="AC825" i="13" s="1"/>
  <c r="AC807" i="15"/>
  <c r="AC826" i="13" s="1"/>
  <c r="AC808" i="15"/>
  <c r="AC827" i="13" s="1"/>
  <c r="AC809" i="15"/>
  <c r="AC828" i="13" s="1"/>
  <c r="AC810" i="15"/>
  <c r="AC829" i="13" s="1"/>
  <c r="AC811" i="15"/>
  <c r="AC830" i="13" s="1"/>
  <c r="AC812" i="15"/>
  <c r="AC831" i="13" s="1"/>
  <c r="AC813" i="15"/>
  <c r="AC832" i="13" s="1"/>
  <c r="AC814" i="15"/>
  <c r="AC833" i="13" s="1"/>
  <c r="AC815" i="15"/>
  <c r="AC834" i="13" s="1"/>
  <c r="AC816" i="15"/>
  <c r="AC835" i="13" s="1"/>
  <c r="AC817" i="15"/>
  <c r="AC836" i="13" s="1"/>
  <c r="AC818" i="15"/>
  <c r="AC837" i="13" s="1"/>
  <c r="AC819" i="15"/>
  <c r="AC838" i="13" s="1"/>
  <c r="AC820" i="15"/>
  <c r="AC839" i="13" s="1"/>
  <c r="AC821" i="15"/>
  <c r="AC840" i="13" s="1"/>
  <c r="AC822" i="15"/>
  <c r="AC841" i="13" s="1"/>
  <c r="AC823" i="15"/>
  <c r="AC842" i="13" s="1"/>
  <c r="AC824" i="15"/>
  <c r="AC843" i="13" s="1"/>
  <c r="AC825" i="15"/>
  <c r="AC844" i="13" s="1"/>
  <c r="AC826" i="15"/>
  <c r="AC845" i="13" s="1"/>
  <c r="AC827" i="15"/>
  <c r="AC846" i="13" s="1"/>
  <c r="AC828" i="15"/>
  <c r="AC847" i="13" s="1"/>
  <c r="AC829" i="15"/>
  <c r="AC848" i="13" s="1"/>
  <c r="AC830" i="15"/>
  <c r="AC849" i="13" s="1"/>
  <c r="AC831" i="15"/>
  <c r="AC850" i="13" s="1"/>
  <c r="AC832" i="15"/>
  <c r="AC851" i="13" s="1"/>
  <c r="AC833" i="15"/>
  <c r="AC852" i="13" s="1"/>
  <c r="AC834" i="15"/>
  <c r="AC853" i="13" s="1"/>
  <c r="AC835" i="15"/>
  <c r="AC854" i="13" s="1"/>
  <c r="AC836" i="15"/>
  <c r="AC855" i="13" s="1"/>
  <c r="AC837" i="15"/>
  <c r="AC856" i="13" s="1"/>
  <c r="AC838" i="15"/>
  <c r="AC857" i="13" s="1"/>
  <c r="AC839" i="15"/>
  <c r="AC858" i="13" s="1"/>
  <c r="AC840" i="15"/>
  <c r="AC859" i="13" s="1"/>
  <c r="AC841" i="15"/>
  <c r="AC860" i="13" s="1"/>
  <c r="AC842" i="15"/>
  <c r="AC861" i="13" s="1"/>
  <c r="AC843" i="15"/>
  <c r="AC862" i="13" s="1"/>
  <c r="AC844" i="15"/>
  <c r="AC863" i="13" s="1"/>
  <c r="AC845" i="15"/>
  <c r="AC864" i="13" s="1"/>
  <c r="AC846" i="15"/>
  <c r="AC865" i="13" s="1"/>
  <c r="AC847" i="15"/>
  <c r="AC866" i="13" s="1"/>
  <c r="AC848" i="15"/>
  <c r="AC867" i="13" s="1"/>
  <c r="AC849" i="15"/>
  <c r="AC868" i="13" s="1"/>
  <c r="AC850" i="15"/>
  <c r="AC869" i="13" s="1"/>
  <c r="AC851" i="15"/>
  <c r="AC870" i="13" s="1"/>
  <c r="AC852" i="15"/>
  <c r="AC871" i="13" s="1"/>
  <c r="AC853" i="15"/>
  <c r="AC872" i="13" s="1"/>
  <c r="AC854" i="15"/>
  <c r="AC873" i="13" s="1"/>
  <c r="AC855" i="15"/>
  <c r="AC874" i="13" s="1"/>
  <c r="AC856" i="15"/>
  <c r="AC875" i="13" s="1"/>
  <c r="AC857" i="15"/>
  <c r="AC876" i="13" s="1"/>
  <c r="AC858" i="15"/>
  <c r="AC877" i="13" s="1"/>
  <c r="AC859" i="15"/>
  <c r="AC878" i="13" s="1"/>
  <c r="AC860" i="15"/>
  <c r="AC879" i="13" s="1"/>
  <c r="AC861" i="15"/>
  <c r="AC880" i="13" s="1"/>
  <c r="AC862" i="15"/>
  <c r="AC881" i="13" s="1"/>
  <c r="AC863" i="15"/>
  <c r="AC882" i="13" s="1"/>
  <c r="AC864" i="15"/>
  <c r="AC883" i="13" s="1"/>
  <c r="AC865" i="15"/>
  <c r="AC884" i="13" s="1"/>
  <c r="AC866" i="15"/>
  <c r="AC885" i="13" s="1"/>
  <c r="AC867" i="15"/>
  <c r="AC886" i="13" s="1"/>
  <c r="AC868" i="15"/>
  <c r="AC887" i="13" s="1"/>
  <c r="AC869" i="15"/>
  <c r="AC888" i="13" s="1"/>
  <c r="AC870" i="15"/>
  <c r="AC889" i="13" s="1"/>
  <c r="AC871" i="15"/>
  <c r="AC890" i="13" s="1"/>
  <c r="AC872" i="15"/>
  <c r="AC891" i="13" s="1"/>
  <c r="AC873" i="15"/>
  <c r="AC892" i="13" s="1"/>
  <c r="AC874" i="15"/>
  <c r="AC893" i="13" s="1"/>
  <c r="AC875" i="15"/>
  <c r="AC894" i="13" s="1"/>
  <c r="AC876" i="15"/>
  <c r="AC895" i="13" s="1"/>
  <c r="AC877" i="15"/>
  <c r="AC896" i="13" s="1"/>
  <c r="AC878" i="15"/>
  <c r="AC897" i="13" s="1"/>
  <c r="AC879" i="15"/>
  <c r="AC898" i="13" s="1"/>
  <c r="AC880" i="15"/>
  <c r="AC899" i="13" s="1"/>
  <c r="AC881" i="15"/>
  <c r="AC900" i="13" s="1"/>
  <c r="AC882" i="15"/>
  <c r="AC901" i="13" s="1"/>
  <c r="AC883" i="15"/>
  <c r="AC902" i="13" s="1"/>
  <c r="AC884" i="15"/>
  <c r="AC903" i="13" s="1"/>
  <c r="AC885" i="15"/>
  <c r="AC904" i="13" s="1"/>
  <c r="AC886" i="15"/>
  <c r="AC905" i="13" s="1"/>
  <c r="AC887" i="15"/>
  <c r="AC906" i="13" s="1"/>
  <c r="AC888" i="15"/>
  <c r="AC907" i="13" s="1"/>
  <c r="AC889" i="15"/>
  <c r="AC908" i="13" s="1"/>
  <c r="AC890" i="15"/>
  <c r="AC909" i="13" s="1"/>
  <c r="AC891" i="15"/>
  <c r="AC910" i="13" s="1"/>
  <c r="AC892" i="15"/>
  <c r="AC911" i="13" s="1"/>
  <c r="AC893" i="15"/>
  <c r="AC912" i="13" s="1"/>
  <c r="AC894" i="15"/>
  <c r="AC913" i="13" s="1"/>
  <c r="AC895" i="15"/>
  <c r="AC914" i="13" s="1"/>
  <c r="AC896" i="15"/>
  <c r="AC915" i="13" s="1"/>
  <c r="AC897" i="15"/>
  <c r="AC916" i="13" s="1"/>
  <c r="AC898" i="15"/>
  <c r="AC917" i="13" s="1"/>
  <c r="AC899" i="15"/>
  <c r="AC918" i="13" s="1"/>
  <c r="AC900" i="15"/>
  <c r="AC919" i="13" s="1"/>
  <c r="AC901" i="15"/>
  <c r="AC920" i="13" s="1"/>
  <c r="AC902" i="15"/>
  <c r="AC921" i="13" s="1"/>
  <c r="AC903" i="15"/>
  <c r="AC922" i="13" s="1"/>
  <c r="AC904" i="15"/>
  <c r="AC923" i="13" s="1"/>
  <c r="AC905" i="15"/>
  <c r="AC924" i="13" s="1"/>
  <c r="AC906" i="15"/>
  <c r="AC925" i="13" s="1"/>
  <c r="AC907" i="15"/>
  <c r="AC926" i="13" s="1"/>
  <c r="AC908" i="15"/>
  <c r="AC927" i="13" s="1"/>
  <c r="AC909" i="15"/>
  <c r="AC928" i="13" s="1"/>
  <c r="AC910" i="15"/>
  <c r="AC929" i="13" s="1"/>
  <c r="AC911" i="15"/>
  <c r="AC930" i="13" s="1"/>
  <c r="AC912" i="15"/>
  <c r="AC931" i="13" s="1"/>
  <c r="AC913" i="15"/>
  <c r="AC932" i="13" s="1"/>
  <c r="AC914" i="15"/>
  <c r="AC933" i="13" s="1"/>
  <c r="AC915" i="15"/>
  <c r="AC934" i="13" s="1"/>
  <c r="AC916" i="15"/>
  <c r="AC935" i="13" s="1"/>
  <c r="AC917" i="15"/>
  <c r="AC936" i="13" s="1"/>
  <c r="AC918" i="15"/>
  <c r="AC937" i="13" s="1"/>
  <c r="AC919" i="15"/>
  <c r="AC938" i="13" s="1"/>
  <c r="AC920" i="15"/>
  <c r="AC939" i="13" s="1"/>
  <c r="AC921" i="15"/>
  <c r="AC940" i="13" s="1"/>
  <c r="AC922" i="15"/>
  <c r="AC941" i="13" s="1"/>
  <c r="AC923" i="15"/>
  <c r="AC942" i="13" s="1"/>
  <c r="AC924" i="15"/>
  <c r="AC943" i="13" s="1"/>
  <c r="AC925" i="15"/>
  <c r="AC944" i="13" s="1"/>
  <c r="AC926" i="15"/>
  <c r="AC945" i="13" s="1"/>
  <c r="AC927" i="15"/>
  <c r="AC946" i="13" s="1"/>
  <c r="AC928" i="15"/>
  <c r="AC947" i="13" s="1"/>
  <c r="AC929" i="15"/>
  <c r="AC948" i="13" s="1"/>
  <c r="AC930" i="15"/>
  <c r="AC949" i="13" s="1"/>
  <c r="AC931" i="15"/>
  <c r="AC950" i="13" s="1"/>
  <c r="AC932" i="15"/>
  <c r="AC951" i="13" s="1"/>
  <c r="AC933" i="15"/>
  <c r="AC952" i="13" s="1"/>
  <c r="AC934" i="15"/>
  <c r="AC953" i="13" s="1"/>
  <c r="AC935" i="15"/>
  <c r="AC954" i="13" s="1"/>
  <c r="AC936" i="15"/>
  <c r="AC955" i="13" s="1"/>
  <c r="AC937" i="15"/>
  <c r="AC956" i="13" s="1"/>
  <c r="AC938" i="15"/>
  <c r="AC957" i="13" s="1"/>
  <c r="AC939" i="15"/>
  <c r="AC958" i="13" s="1"/>
  <c r="AC940" i="15"/>
  <c r="AC959" i="13" s="1"/>
  <c r="AC941" i="15"/>
  <c r="AC960" i="13" s="1"/>
  <c r="AC942" i="15"/>
  <c r="AC961" i="13" s="1"/>
  <c r="AC943" i="15"/>
  <c r="AC962" i="13" s="1"/>
  <c r="AC944" i="15"/>
  <c r="AC963" i="13" s="1"/>
  <c r="AC945" i="15"/>
  <c r="AC964" i="13" s="1"/>
  <c r="AC946" i="15"/>
  <c r="AC965" i="13" s="1"/>
  <c r="AC947" i="15"/>
  <c r="AC966" i="13" s="1"/>
  <c r="AC948" i="15"/>
  <c r="AC967" i="13" s="1"/>
  <c r="AC949" i="15"/>
  <c r="AC968" i="13" s="1"/>
  <c r="AC950" i="15"/>
  <c r="AC969" i="13" s="1"/>
  <c r="AC951" i="15"/>
  <c r="AC970" i="13" s="1"/>
  <c r="AC952" i="15"/>
  <c r="AC971" i="13" s="1"/>
  <c r="AC953" i="15"/>
  <c r="AC972" i="13" s="1"/>
  <c r="AC954" i="15"/>
  <c r="AC973" i="13" s="1"/>
  <c r="AC955" i="15"/>
  <c r="AC974" i="13" s="1"/>
  <c r="AC956" i="15"/>
  <c r="AC975" i="13" s="1"/>
  <c r="AC957" i="15"/>
  <c r="AC976" i="13" s="1"/>
  <c r="AC958" i="15"/>
  <c r="AC977" i="13" s="1"/>
  <c r="AC959" i="15"/>
  <c r="AC978" i="13" s="1"/>
  <c r="AC960" i="15"/>
  <c r="AC979" i="13" s="1"/>
  <c r="AC961" i="15"/>
  <c r="AC980" i="13" s="1"/>
  <c r="AC962" i="15"/>
  <c r="AC981" i="13" s="1"/>
  <c r="AC963" i="15"/>
  <c r="AC982" i="13" s="1"/>
  <c r="AC964" i="15"/>
  <c r="AC983" i="13" s="1"/>
  <c r="AC965" i="15"/>
  <c r="AC984" i="13" s="1"/>
  <c r="AC966" i="15"/>
  <c r="AC985" i="13" s="1"/>
  <c r="AC967" i="15"/>
  <c r="AC986" i="13" s="1"/>
  <c r="AC968" i="15"/>
  <c r="AC987" i="13" s="1"/>
  <c r="AC969" i="15"/>
  <c r="AC988" i="13" s="1"/>
  <c r="AC970" i="15"/>
  <c r="AC989" i="13" s="1"/>
  <c r="AC971" i="15"/>
  <c r="AC990" i="13" s="1"/>
  <c r="AC972" i="15"/>
  <c r="AC991" i="13" s="1"/>
  <c r="AC973" i="15"/>
  <c r="AC992" i="13" s="1"/>
  <c r="AC974" i="15"/>
  <c r="AC993" i="13" s="1"/>
  <c r="AC975" i="15"/>
  <c r="AC994" i="13" s="1"/>
  <c r="AC976" i="15"/>
  <c r="AC995" i="13" s="1"/>
  <c r="AC977" i="15"/>
  <c r="AC996" i="13" s="1"/>
  <c r="AC978" i="15"/>
  <c r="AC997" i="13" s="1"/>
  <c r="AC979" i="15"/>
  <c r="AC998" i="13" s="1"/>
  <c r="AC980" i="15"/>
  <c r="AC999" i="13" s="1"/>
  <c r="AC981" i="15"/>
  <c r="AC1000" i="13" s="1"/>
  <c r="AC982" i="15"/>
  <c r="AC1001" i="13" s="1"/>
  <c r="AC983" i="15"/>
  <c r="AC1002" i="13" s="1"/>
  <c r="AC984" i="15"/>
  <c r="AC1003" i="13" s="1"/>
  <c r="AC985" i="15"/>
  <c r="AC1004" i="13" s="1"/>
  <c r="AC986" i="15"/>
  <c r="AC1005" i="13" s="1"/>
  <c r="AC987" i="15"/>
  <c r="AC1006" i="13" s="1"/>
  <c r="AC988" i="15"/>
  <c r="AC1007" i="13" s="1"/>
  <c r="AC989" i="15"/>
  <c r="AC1008" i="13" s="1"/>
  <c r="AC990" i="15"/>
  <c r="AC1009" i="13" s="1"/>
  <c r="AC991" i="15"/>
  <c r="AC1010" i="13" s="1"/>
  <c r="AC992" i="15"/>
  <c r="AC1011" i="13" s="1"/>
  <c r="AC993" i="15"/>
  <c r="AC1012" i="13" s="1"/>
  <c r="AC994" i="15"/>
  <c r="AC1013" i="13" s="1"/>
  <c r="AC995" i="15"/>
  <c r="AC1014" i="13" s="1"/>
  <c r="AC996" i="15"/>
  <c r="AC1015" i="13" s="1"/>
  <c r="AC997" i="15"/>
  <c r="AC1016" i="13" s="1"/>
  <c r="AC998" i="15"/>
  <c r="AC1017" i="13" s="1"/>
  <c r="AC999" i="15"/>
  <c r="AC1018" i="13" s="1"/>
  <c r="AC1000" i="15"/>
  <c r="AC1019" i="13" s="1"/>
  <c r="AC1001" i="15"/>
  <c r="AC1020" i="13" s="1"/>
  <c r="AC1002" i="15"/>
  <c r="AC1021" i="13" s="1"/>
  <c r="AC1003" i="15"/>
  <c r="AC1022" i="13" s="1"/>
  <c r="AC1004" i="15"/>
  <c r="AC1023" i="13" s="1"/>
  <c r="AC1005" i="15"/>
  <c r="AC1024" i="13" s="1"/>
  <c r="AC1006" i="15"/>
  <c r="AC1025" i="13" s="1"/>
  <c r="AC1007" i="15"/>
  <c r="AC1026" i="13" s="1"/>
  <c r="AC1008" i="15"/>
  <c r="AC1027" i="13" s="1"/>
  <c r="AC1009" i="15"/>
  <c r="AC1028" i="13" s="1"/>
  <c r="AC1010" i="15"/>
  <c r="AC1029" i="13" s="1"/>
  <c r="AC1011" i="15"/>
  <c r="AC1030" i="13" s="1"/>
  <c r="AC1012" i="15"/>
  <c r="AC1031" i="13" s="1"/>
  <c r="AC1013" i="15"/>
  <c r="AC1032" i="13" s="1"/>
  <c r="AC1014" i="15"/>
  <c r="AC1033" i="13" s="1"/>
  <c r="AC1015" i="15"/>
  <c r="AC1034" i="13" s="1"/>
  <c r="AC1016" i="15"/>
  <c r="AC1035" i="13" s="1"/>
  <c r="AC1017" i="15"/>
  <c r="AC1036" i="13" s="1"/>
  <c r="AC1018" i="15"/>
  <c r="AC1037" i="13" s="1"/>
  <c r="AC1019" i="15"/>
  <c r="AC1038" i="13" s="1"/>
  <c r="AC1020" i="15"/>
  <c r="AC1039" i="13" s="1"/>
  <c r="AC1021" i="15"/>
  <c r="AC1040" i="13" s="1"/>
  <c r="AC1022" i="15"/>
  <c r="AC1041" i="13" s="1"/>
  <c r="AC1023" i="15"/>
  <c r="AC1042" i="13" s="1"/>
  <c r="AC1024" i="15"/>
  <c r="AC1043" i="13" s="1"/>
  <c r="AC1025" i="15"/>
  <c r="AC1044" i="13" s="1"/>
  <c r="AC1026" i="15"/>
  <c r="AC1045" i="13" s="1"/>
  <c r="AC1027" i="15"/>
  <c r="AC1046" i="13" s="1"/>
  <c r="AC1028" i="15"/>
  <c r="AC1047" i="13" s="1"/>
  <c r="AC1029" i="15"/>
  <c r="AC1048" i="13" s="1"/>
  <c r="AC1030" i="15"/>
  <c r="AC1049" i="13" s="1"/>
  <c r="AC1031" i="15"/>
  <c r="AC1050" i="13" s="1"/>
  <c r="AC1032" i="15"/>
  <c r="AC1051" i="13" s="1"/>
  <c r="AC1033" i="15"/>
  <c r="AC1052" i="13" s="1"/>
  <c r="AC1034" i="15"/>
  <c r="AC1053" i="13" s="1"/>
  <c r="AC1035" i="15"/>
  <c r="AC1054" i="13" s="1"/>
  <c r="AC1036" i="15"/>
  <c r="AC1055" i="13" s="1"/>
  <c r="AC1037" i="15"/>
  <c r="AC1056" i="13" s="1"/>
  <c r="AC1038" i="15"/>
  <c r="AC1057" i="13" s="1"/>
  <c r="AC1039" i="15"/>
  <c r="AC1058" i="13" s="1"/>
  <c r="AC1040" i="15"/>
  <c r="AC1059" i="13" s="1"/>
  <c r="AC1041" i="15"/>
  <c r="AC1060" i="13" s="1"/>
  <c r="AC1042" i="15"/>
  <c r="AC1061" i="13" s="1"/>
  <c r="AC1043" i="15"/>
  <c r="AC1062" i="13" s="1"/>
  <c r="AC1044" i="15"/>
  <c r="AC1063" i="13" s="1"/>
  <c r="AC1045" i="15"/>
  <c r="AC1064" i="13" s="1"/>
  <c r="AC1046" i="15"/>
  <c r="AC1065" i="13" s="1"/>
  <c r="AC1047" i="15"/>
  <c r="AC1066" i="13" s="1"/>
  <c r="AC1048" i="15"/>
  <c r="AC1067" i="13" s="1"/>
  <c r="AC1049" i="15"/>
  <c r="AC1068" i="13" s="1"/>
  <c r="AC1050" i="15"/>
  <c r="AC1069" i="13" s="1"/>
  <c r="AC1051" i="15"/>
  <c r="AC1070" i="13" s="1"/>
  <c r="AC1052" i="15"/>
  <c r="AC1071" i="13" s="1"/>
  <c r="AC1053" i="15"/>
  <c r="AC1072" i="13" s="1"/>
  <c r="AC1054" i="15"/>
  <c r="AC1073" i="13" s="1"/>
  <c r="AC1055" i="15"/>
  <c r="AC1074" i="13" s="1"/>
  <c r="AC1056" i="15"/>
  <c r="AC1075" i="13" s="1"/>
  <c r="AC1057" i="15"/>
  <c r="AC1076" i="13" s="1"/>
  <c r="AC1058" i="15"/>
  <c r="AC1077" i="13" s="1"/>
  <c r="AC1059" i="15"/>
  <c r="AC1078" i="13" s="1"/>
  <c r="AC1060" i="15"/>
  <c r="AC1079" i="13" s="1"/>
  <c r="AC1061" i="15"/>
  <c r="AC1080" i="13" s="1"/>
  <c r="AC1062" i="15"/>
  <c r="AC1081" i="13" s="1"/>
  <c r="AC1063" i="15"/>
  <c r="AC1082" i="13" s="1"/>
  <c r="AC1064" i="15"/>
  <c r="AC1083" i="13" s="1"/>
  <c r="AC1065" i="15"/>
  <c r="AC1084" i="13" s="1"/>
  <c r="AC1066" i="15"/>
  <c r="AC1085" i="13" s="1"/>
  <c r="AC1067" i="15"/>
  <c r="AC1086" i="13" s="1"/>
  <c r="AC1068" i="15"/>
  <c r="AC1087" i="13" s="1"/>
  <c r="AC1069" i="15"/>
  <c r="AC1088" i="13" s="1"/>
  <c r="AC1070" i="15"/>
  <c r="AC1089" i="13" s="1"/>
  <c r="AC1071" i="15"/>
  <c r="AC1090" i="13" s="1"/>
  <c r="AC1072" i="15"/>
  <c r="AC1091" i="13" s="1"/>
  <c r="AC1073" i="15"/>
  <c r="AC1092" i="13" s="1"/>
  <c r="AC1074" i="15"/>
  <c r="AC1093" i="13" s="1"/>
  <c r="AC1075" i="15"/>
  <c r="AC1094" i="13" s="1"/>
  <c r="AC1076" i="15"/>
  <c r="AC1095" i="13" s="1"/>
  <c r="AC1077" i="15"/>
  <c r="AC1096" i="13" s="1"/>
  <c r="AC1078" i="15"/>
  <c r="AC1097" i="13" s="1"/>
  <c r="AC1079" i="15"/>
  <c r="AC1098" i="13" s="1"/>
  <c r="AC1080" i="15"/>
  <c r="AC1099" i="13" s="1"/>
  <c r="AC1081" i="15"/>
  <c r="AC1100" i="13" s="1"/>
  <c r="AC1082" i="15"/>
  <c r="AC1101" i="13" s="1"/>
  <c r="AC1083" i="15"/>
  <c r="AC1102" i="13" s="1"/>
  <c r="AC1084" i="15"/>
  <c r="AC1103" i="13" s="1"/>
  <c r="AC1085" i="15"/>
  <c r="AC1104" i="13" s="1"/>
  <c r="AC1086" i="15"/>
  <c r="AC1105" i="13" s="1"/>
  <c r="AC1087" i="15"/>
  <c r="AC1106" i="13" s="1"/>
  <c r="AC1088" i="15"/>
  <c r="AC1107" i="13" s="1"/>
  <c r="AC1089" i="15"/>
  <c r="AC1108" i="13" s="1"/>
  <c r="AC1090" i="15"/>
  <c r="AC1109" i="13" s="1"/>
  <c r="AC1091" i="15"/>
  <c r="AC1110" i="13" s="1"/>
  <c r="AC1092" i="15"/>
  <c r="AC1111" i="13" s="1"/>
  <c r="AC1093" i="15"/>
  <c r="AC1112" i="13" s="1"/>
  <c r="AC1094" i="15"/>
  <c r="AC1113" i="13" s="1"/>
  <c r="AC1095" i="15"/>
  <c r="AC1114" i="13" s="1"/>
  <c r="AC1096" i="15"/>
  <c r="AC1115" i="13" s="1"/>
  <c r="AC1097" i="15"/>
  <c r="AC1116" i="13" s="1"/>
  <c r="AC1098" i="15"/>
  <c r="AC1117" i="13" s="1"/>
  <c r="AC1099" i="15"/>
  <c r="AC1118" i="13" s="1"/>
  <c r="AC1100" i="15"/>
  <c r="AC1119" i="13" s="1"/>
  <c r="AC1101" i="15"/>
  <c r="AC1120" i="13" s="1"/>
  <c r="AC1102" i="15"/>
  <c r="AC1121" i="13" s="1"/>
  <c r="AC1103" i="15"/>
  <c r="AC1122" i="13" s="1"/>
  <c r="AC1104" i="15"/>
  <c r="AC1123" i="13" s="1"/>
  <c r="AC1105" i="15"/>
  <c r="AC1124" i="13" s="1"/>
  <c r="AC1106" i="15"/>
  <c r="AC1125" i="13" s="1"/>
  <c r="AC1107" i="15"/>
  <c r="AC1126" i="13" s="1"/>
  <c r="AC1108" i="15"/>
  <c r="AC1127" i="13" s="1"/>
  <c r="AC1109" i="15"/>
  <c r="AC1128" i="13" s="1"/>
  <c r="AC1110" i="15"/>
  <c r="AC1129" i="13" s="1"/>
  <c r="AC1111" i="15"/>
  <c r="AC1130" i="13" s="1"/>
  <c r="AC1112" i="15"/>
  <c r="AC1131" i="13" s="1"/>
  <c r="AC1113" i="15"/>
  <c r="AC1132" i="13" s="1"/>
  <c r="AC1114" i="15"/>
  <c r="AC1133" i="13" s="1"/>
  <c r="AC1115" i="15"/>
  <c r="AC1134" i="13" s="1"/>
  <c r="AC1116" i="15"/>
  <c r="AC1135" i="13" s="1"/>
  <c r="AC1117" i="15"/>
  <c r="AC1136" i="13" s="1"/>
  <c r="AC1118" i="15"/>
  <c r="AC1137" i="13" s="1"/>
  <c r="AC1119" i="15"/>
  <c r="AC1138" i="13" s="1"/>
  <c r="AC1120" i="15"/>
  <c r="AC1139" i="13" s="1"/>
  <c r="AC1121" i="15"/>
  <c r="AC1140" i="13" s="1"/>
  <c r="AC1122" i="15"/>
  <c r="AC1141" i="13" s="1"/>
  <c r="AC1123" i="15"/>
  <c r="AC1142" i="13" s="1"/>
  <c r="AC1124" i="15"/>
  <c r="AC1143" i="13" s="1"/>
  <c r="AC1125" i="15"/>
  <c r="AC1144" i="13" s="1"/>
  <c r="AC1126" i="15"/>
  <c r="AC1145" i="13" s="1"/>
  <c r="AC1127" i="15"/>
  <c r="AC1146" i="13" s="1"/>
  <c r="AC1128" i="15"/>
  <c r="AC1147" i="13" s="1"/>
  <c r="AC1129" i="15"/>
  <c r="AC1148" i="13" s="1"/>
  <c r="AC1130" i="15"/>
  <c r="AC1149" i="13" s="1"/>
  <c r="AC1131" i="15"/>
  <c r="AC1150" i="13" s="1"/>
  <c r="AC1132" i="15"/>
  <c r="AC1151" i="13" s="1"/>
  <c r="AC1133" i="15"/>
  <c r="AC1152" i="13" s="1"/>
  <c r="AC1134" i="15"/>
  <c r="AC1153" i="13" s="1"/>
  <c r="AC1135" i="15"/>
  <c r="AC1154" i="13" s="1"/>
  <c r="AC1136" i="15"/>
  <c r="AC1155" i="13" s="1"/>
  <c r="AC1137" i="15"/>
  <c r="AC1156" i="13" s="1"/>
  <c r="AC1138" i="15"/>
  <c r="AC1157" i="13" s="1"/>
  <c r="AC1139" i="15"/>
  <c r="AC1158" i="13" s="1"/>
  <c r="AC1140" i="15"/>
  <c r="AC1159" i="13" s="1"/>
  <c r="AC1141" i="15"/>
  <c r="AC1160" i="13" s="1"/>
  <c r="AC1142" i="15"/>
  <c r="AC1161" i="13" s="1"/>
  <c r="AC1143" i="15"/>
  <c r="AC1162" i="13" s="1"/>
  <c r="AC1144" i="15"/>
  <c r="AC1163" i="13" s="1"/>
  <c r="AC1145" i="15"/>
  <c r="AC1164" i="13" s="1"/>
  <c r="AC1146" i="15"/>
  <c r="AC1165" i="13" s="1"/>
  <c r="AC1147" i="15"/>
  <c r="AC1166" i="13" s="1"/>
  <c r="AC1148" i="15"/>
  <c r="AC1167" i="13" s="1"/>
  <c r="AC1149" i="15"/>
  <c r="AC1168" i="13" s="1"/>
  <c r="AC1150" i="15"/>
  <c r="AC1169" i="13" s="1"/>
  <c r="AC1151" i="15"/>
  <c r="AC1170" i="13" s="1"/>
  <c r="AC1152" i="15"/>
  <c r="AC1171" i="13" s="1"/>
  <c r="AC1153" i="15"/>
  <c r="AC1172" i="13" s="1"/>
  <c r="AC1154" i="15"/>
  <c r="AC1173" i="13" s="1"/>
  <c r="AC1155" i="15"/>
  <c r="AC1174" i="13" s="1"/>
  <c r="AC1156" i="15"/>
  <c r="AC1175" i="13" s="1"/>
  <c r="AC1157" i="15"/>
  <c r="AC1176" i="13" s="1"/>
  <c r="AC1158" i="15"/>
  <c r="AC1177" i="13" s="1"/>
  <c r="AC1159" i="15"/>
  <c r="AC1178" i="13" s="1"/>
  <c r="AC1160" i="15"/>
  <c r="AC1179" i="13" s="1"/>
  <c r="AC1161" i="15"/>
  <c r="AC1180" i="13" s="1"/>
  <c r="AC1162" i="15"/>
  <c r="AC1181" i="13" s="1"/>
  <c r="AC1163" i="15"/>
  <c r="AC1182" i="13" s="1"/>
  <c r="AC1164" i="15"/>
  <c r="AC1183" i="13" s="1"/>
  <c r="AC1165" i="15"/>
  <c r="AC1184" i="13" s="1"/>
  <c r="AC1166" i="15"/>
  <c r="AC1185" i="13" s="1"/>
  <c r="AC1167" i="15"/>
  <c r="AC1186" i="13" s="1"/>
  <c r="AC1168" i="15"/>
  <c r="AC1187" i="13" s="1"/>
  <c r="AC1169" i="15"/>
  <c r="AC1188" i="13" s="1"/>
  <c r="AC1170" i="15"/>
  <c r="AC1189" i="13" s="1"/>
  <c r="AC1171" i="15"/>
  <c r="AC1190" i="13" s="1"/>
  <c r="AC1172" i="15"/>
  <c r="AC1191" i="13" s="1"/>
  <c r="AC1173" i="15"/>
  <c r="AC1192" i="13" s="1"/>
  <c r="AC1174" i="15"/>
  <c r="AC1193" i="13" s="1"/>
  <c r="AC1175" i="15"/>
  <c r="AC1194" i="13" s="1"/>
  <c r="AC1176" i="15"/>
  <c r="AC1195" i="13" s="1"/>
  <c r="AC1177" i="15"/>
  <c r="AC1196" i="13" s="1"/>
  <c r="AC1178" i="15"/>
  <c r="AC1197" i="13" s="1"/>
  <c r="AC1179" i="15"/>
  <c r="AC1198" i="13" s="1"/>
  <c r="AC1180" i="15"/>
  <c r="AC1199" i="13" s="1"/>
  <c r="AC1181" i="15"/>
  <c r="AC1200" i="13" s="1"/>
  <c r="AC1182" i="15"/>
  <c r="AC1201" i="13" s="1"/>
  <c r="AC1183" i="15"/>
  <c r="AC1202" i="13" s="1"/>
  <c r="AC1184" i="15"/>
  <c r="AC1203" i="13" s="1"/>
  <c r="AC1185" i="15"/>
  <c r="AC1204" i="13" s="1"/>
  <c r="AC1186" i="15"/>
  <c r="AC1205" i="13" s="1"/>
  <c r="AC1187" i="15"/>
  <c r="AC1206" i="13" s="1"/>
  <c r="AC1188" i="15"/>
  <c r="AC1207" i="13" s="1"/>
  <c r="AC1189" i="15"/>
  <c r="AC1208" i="13" s="1"/>
  <c r="AC1190" i="15"/>
  <c r="AC1209" i="13" s="1"/>
  <c r="AC1191" i="15"/>
  <c r="AC1210" i="13" s="1"/>
  <c r="AC1192" i="15"/>
  <c r="AC1211" i="13" s="1"/>
  <c r="AC1193" i="15"/>
  <c r="AC1212" i="13" s="1"/>
  <c r="AC1194" i="15"/>
  <c r="AC1213" i="13" s="1"/>
  <c r="AC1195" i="15"/>
  <c r="AC1214" i="13" s="1"/>
  <c r="AC1196" i="15"/>
  <c r="AC1215" i="13" s="1"/>
  <c r="AC1197" i="15"/>
  <c r="AC1216" i="13" s="1"/>
  <c r="AC1198" i="15"/>
  <c r="AC1217" i="13" s="1"/>
  <c r="AC1199" i="15"/>
  <c r="AC1218" i="13" s="1"/>
  <c r="AC1200" i="15"/>
  <c r="AC1219" i="13" s="1"/>
  <c r="AC1201" i="15"/>
  <c r="AC1220" i="13" s="1"/>
  <c r="AC1202" i="15"/>
  <c r="AC1221" i="13" s="1"/>
  <c r="AC1203" i="15"/>
  <c r="AC1222" i="13" s="1"/>
  <c r="AC1204" i="15"/>
  <c r="AC1223" i="13" s="1"/>
  <c r="AC1205" i="15"/>
  <c r="AC1224" i="13" s="1"/>
  <c r="AC1206" i="15"/>
  <c r="AC1225" i="13" s="1"/>
  <c r="AC1207" i="15"/>
  <c r="AC1226" i="13" s="1"/>
  <c r="AC1208" i="15"/>
  <c r="AC1227" i="13" s="1"/>
  <c r="AC1209" i="15"/>
  <c r="AC1228" i="13" s="1"/>
  <c r="AC1210" i="15"/>
  <c r="AC1229" i="13" s="1"/>
  <c r="AC1211" i="15"/>
  <c r="AC1230" i="13" s="1"/>
  <c r="AC1212" i="15"/>
  <c r="AC1231" i="13" s="1"/>
  <c r="AC1213" i="15"/>
  <c r="AC1232" i="13" s="1"/>
  <c r="AC1214" i="15"/>
  <c r="AC1233" i="13" s="1"/>
  <c r="AC1215" i="15"/>
  <c r="AC1234" i="13" s="1"/>
  <c r="AC1216" i="15"/>
  <c r="AC1235" i="13" s="1"/>
  <c r="AC1217" i="15"/>
  <c r="AC1236" i="13" s="1"/>
  <c r="AC1218" i="15"/>
  <c r="AC1237" i="13" s="1"/>
  <c r="AC1219" i="15"/>
  <c r="AC1238" i="13" s="1"/>
  <c r="AC1220" i="15"/>
  <c r="AC1239" i="13" s="1"/>
  <c r="AC1221" i="15"/>
  <c r="AC1240" i="13" s="1"/>
  <c r="AC1222" i="15"/>
  <c r="AC1241" i="13" s="1"/>
  <c r="AC1223" i="15"/>
  <c r="AC1242" i="13" s="1"/>
  <c r="AC1224" i="15"/>
  <c r="AC1243" i="13" s="1"/>
  <c r="AC1225" i="15"/>
  <c r="AC1244" i="13" s="1"/>
  <c r="AC1226" i="15"/>
  <c r="AC1245" i="13" s="1"/>
  <c r="AC1227" i="15"/>
  <c r="AC1246" i="13" s="1"/>
  <c r="AC1228" i="15"/>
  <c r="AC1247" i="13" s="1"/>
  <c r="AC1229" i="15"/>
  <c r="AC1248" i="13" s="1"/>
  <c r="AC1230" i="15"/>
  <c r="AC1249" i="13" s="1"/>
  <c r="AC1231" i="15"/>
  <c r="AC1250" i="13" s="1"/>
  <c r="AC1232" i="15"/>
  <c r="AC1251" i="13" s="1"/>
  <c r="AC1233" i="15"/>
  <c r="AC1252" i="13" s="1"/>
  <c r="AC1234" i="15"/>
  <c r="AC1253" i="13" s="1"/>
  <c r="AC1235" i="15"/>
  <c r="AC1254" i="13" s="1"/>
  <c r="AC1236" i="15"/>
  <c r="AC1255" i="13" s="1"/>
  <c r="AC1237" i="15"/>
  <c r="AC1256" i="13" s="1"/>
  <c r="AC1238" i="15"/>
  <c r="AC1257" i="13" s="1"/>
  <c r="AC1239" i="15"/>
  <c r="AC1258" i="13" s="1"/>
  <c r="AC1240" i="15"/>
  <c r="AC1259" i="13" s="1"/>
  <c r="AC1241" i="15"/>
  <c r="AC1260" i="13" s="1"/>
  <c r="AC1242" i="15"/>
  <c r="AC1261" i="13" s="1"/>
  <c r="AC1243" i="15"/>
  <c r="AC1262" i="13" s="1"/>
  <c r="AC1244" i="15"/>
  <c r="AC1263" i="13" s="1"/>
  <c r="AC1245" i="15"/>
  <c r="AC1264" i="13" s="1"/>
  <c r="AC1246" i="15"/>
  <c r="AC1265" i="13" s="1"/>
  <c r="AC1247" i="15"/>
  <c r="AC1266" i="13" s="1"/>
  <c r="AC1248" i="15"/>
  <c r="AC1267" i="13" s="1"/>
  <c r="AC1249" i="15"/>
  <c r="AC1268" i="13" s="1"/>
  <c r="AC1250" i="15"/>
  <c r="AC1269" i="13" s="1"/>
  <c r="AC1251" i="15"/>
  <c r="AC1270" i="13" s="1"/>
  <c r="AC1252" i="15"/>
  <c r="AC1271" i="13" s="1"/>
  <c r="AC1254" i="15"/>
  <c r="AC1273" i="13" s="1"/>
  <c r="AC1255" i="15"/>
  <c r="AC1274" i="13" s="1"/>
  <c r="AC1256" i="15"/>
  <c r="AC1275" i="13" s="1"/>
  <c r="AC1258" i="15"/>
  <c r="AC1277" i="13" s="1"/>
  <c r="AC1259" i="15"/>
  <c r="AC1278" i="13" s="1"/>
  <c r="AC1260" i="15"/>
  <c r="AC1279" i="13" s="1"/>
  <c r="AC1262" i="15"/>
  <c r="AC1281" i="13" s="1"/>
  <c r="AC1263" i="15"/>
  <c r="AC1282" i="13" s="1"/>
  <c r="AC1264" i="15"/>
  <c r="AC1283" i="13" s="1"/>
  <c r="AC1266" i="15"/>
  <c r="AC1285" i="13" s="1"/>
  <c r="AC1267" i="15"/>
  <c r="AC1286" i="13" s="1"/>
  <c r="AC1268" i="15"/>
  <c r="AC1287" i="13" s="1"/>
  <c r="AC1270" i="15"/>
  <c r="AC1289" i="13" s="1"/>
  <c r="AC1271" i="15"/>
  <c r="AC1290" i="13" s="1"/>
  <c r="AC1272" i="15"/>
  <c r="AC1291" i="13" s="1"/>
  <c r="AC1274" i="15"/>
  <c r="AC1293" i="13" s="1"/>
  <c r="AC1275" i="15"/>
  <c r="AC1294" i="13" s="1"/>
  <c r="AC1276" i="15"/>
  <c r="AC1295" i="13" s="1"/>
  <c r="AC1278" i="15"/>
  <c r="AC1297" i="13" s="1"/>
  <c r="AC1279" i="15"/>
  <c r="AC1298" i="13" s="1"/>
  <c r="AC1280" i="15"/>
  <c r="AC1299" i="13" s="1"/>
  <c r="AC1282" i="15"/>
  <c r="AC1301" i="13" s="1"/>
  <c r="AC1283" i="15"/>
  <c r="AC1302" i="13" s="1"/>
  <c r="AC1284" i="15"/>
  <c r="AC1303" i="13" s="1"/>
  <c r="AC1286" i="15"/>
  <c r="AC1305" i="13" s="1"/>
  <c r="AC1287" i="15"/>
  <c r="AC1306" i="13" s="1"/>
  <c r="AC1288" i="15"/>
  <c r="AC1307" i="13" s="1"/>
  <c r="AC1290" i="15"/>
  <c r="AC1309" i="13" s="1"/>
  <c r="AC1291" i="15"/>
  <c r="AC1310" i="13" s="1"/>
  <c r="AC1292" i="15"/>
  <c r="AC1311" i="13" s="1"/>
  <c r="AC1294" i="15"/>
  <c r="AC1313" i="13" s="1"/>
  <c r="AC1295" i="15"/>
  <c r="AC1314" i="13" s="1"/>
  <c r="AC1296" i="15"/>
  <c r="AC1315" i="13" s="1"/>
  <c r="AC1298" i="15"/>
  <c r="AC1317" i="13" s="1"/>
  <c r="AC1299" i="15"/>
  <c r="AC1318" i="13" s="1"/>
  <c r="AC1300" i="15"/>
  <c r="AC1319" i="13" s="1"/>
  <c r="AC1302" i="15"/>
  <c r="AC1321" i="13" s="1"/>
  <c r="AC1303" i="15"/>
  <c r="AC1322" i="13" s="1"/>
  <c r="AC1304" i="15"/>
  <c r="AC1323" i="13" s="1"/>
  <c r="AC1306" i="15"/>
  <c r="AC1325" i="13" s="1"/>
  <c r="AC1307" i="15"/>
  <c r="AC1326" i="13" s="1"/>
  <c r="AC1308" i="15"/>
  <c r="AC1327" i="13" s="1"/>
  <c r="AC1310" i="15"/>
  <c r="AC1329" i="13" s="1"/>
  <c r="AC1311" i="15"/>
  <c r="AC1330" i="13" s="1"/>
  <c r="AC1312" i="15"/>
  <c r="AC1331" i="13" s="1"/>
  <c r="AC1314" i="15"/>
  <c r="AC1333" i="13" s="1"/>
  <c r="AC1315" i="15"/>
  <c r="AC1334" i="13" s="1"/>
  <c r="AC1316" i="15"/>
  <c r="AC1335" i="13" s="1"/>
  <c r="AC1318" i="15"/>
  <c r="AC1337" i="13" s="1"/>
  <c r="AC1319" i="15"/>
  <c r="AC1338" i="13" s="1"/>
  <c r="AC1320" i="15"/>
  <c r="AC1339" i="13" s="1"/>
  <c r="AC1322" i="15"/>
  <c r="AC1341" i="13" s="1"/>
  <c r="AC1323" i="15"/>
  <c r="AC1342" i="13" s="1"/>
  <c r="AC1324" i="15"/>
  <c r="AC1343" i="13" s="1"/>
  <c r="AC1326" i="15"/>
  <c r="AC1345" i="13" s="1"/>
  <c r="AC1327" i="15"/>
  <c r="AC1346" i="13" s="1"/>
  <c r="AC1328" i="15"/>
  <c r="AC1347" i="13" s="1"/>
  <c r="AC1330" i="15"/>
  <c r="AC1349" i="13" s="1"/>
  <c r="AC1331" i="15"/>
  <c r="AC1350" i="13" s="1"/>
  <c r="AC1332" i="15"/>
  <c r="AC1351" i="13" s="1"/>
  <c r="AC1334" i="15"/>
  <c r="AC1353" i="13" s="1"/>
  <c r="AC1335" i="15"/>
  <c r="AC1354" i="13" s="1"/>
  <c r="AC1336" i="15"/>
  <c r="AC1355" i="13" s="1"/>
  <c r="AC1338" i="15"/>
  <c r="AC1357" i="13" s="1"/>
  <c r="AC1339" i="15"/>
  <c r="AC1358" i="13" s="1"/>
  <c r="AC1340" i="15"/>
  <c r="AC1359" i="13" s="1"/>
  <c r="AC1342" i="15"/>
  <c r="AC1361" i="13" s="1"/>
  <c r="AC1343" i="15"/>
  <c r="AC1362" i="13" s="1"/>
  <c r="AC1344" i="15"/>
  <c r="AC1363" i="13" s="1"/>
  <c r="AC1346" i="15"/>
  <c r="AC1365" i="13" s="1"/>
  <c r="AC1347" i="15"/>
  <c r="AC1366" i="13" s="1"/>
  <c r="AC1348" i="15"/>
  <c r="AC1367" i="13" s="1"/>
  <c r="AC1350" i="15"/>
  <c r="AC1369" i="13" s="1"/>
  <c r="AC1351" i="15"/>
  <c r="AC1370" i="13" s="1"/>
  <c r="AC1352" i="15"/>
  <c r="AC1371" i="13" s="1"/>
  <c r="AC1354" i="15"/>
  <c r="AC1373" i="13" s="1"/>
  <c r="AC1355" i="15"/>
  <c r="AC1374" i="13" s="1"/>
  <c r="AC1356" i="15"/>
  <c r="AC1375" i="13" s="1"/>
  <c r="AC1358" i="15"/>
  <c r="AC1377" i="13" s="1"/>
  <c r="AC1359" i="15"/>
  <c r="AC1378" i="13" s="1"/>
  <c r="AC1360" i="15"/>
  <c r="AC1379" i="13" s="1"/>
  <c r="AC1362" i="15"/>
  <c r="AC1381" i="13" s="1"/>
  <c r="AC1363" i="15"/>
  <c r="AC1382" i="13" s="1"/>
  <c r="AC1364" i="15"/>
  <c r="AC1383" i="13" s="1"/>
  <c r="AC1366" i="15"/>
  <c r="AC1385" i="13" s="1"/>
  <c r="AC1367" i="15"/>
  <c r="AC1386" i="13" s="1"/>
  <c r="AC1368" i="15"/>
  <c r="AC1387" i="13" s="1"/>
  <c r="AC1370" i="15"/>
  <c r="AC1389" i="13" s="1"/>
  <c r="AC1371" i="15"/>
  <c r="AC1390" i="13" s="1"/>
  <c r="AC1372" i="15"/>
  <c r="AC1391" i="13" s="1"/>
  <c r="AC1374" i="15"/>
  <c r="AC1393" i="13" s="1"/>
  <c r="AC1375" i="15"/>
  <c r="AC1394" i="13" s="1"/>
  <c r="AC1376" i="15"/>
  <c r="AC1395" i="13" s="1"/>
  <c r="AC1378" i="15"/>
  <c r="AC1397" i="13" s="1"/>
  <c r="AC1379" i="15"/>
  <c r="AC1398" i="13" s="1"/>
  <c r="AC1380" i="15"/>
  <c r="AC1399" i="13" s="1"/>
  <c r="AC1382" i="15"/>
  <c r="AC1401" i="13" s="1"/>
  <c r="AC1383" i="15"/>
  <c r="AC1402" i="13" s="1"/>
  <c r="AC1384" i="15"/>
  <c r="AC1403" i="13" s="1"/>
  <c r="AC1386" i="15"/>
  <c r="AC1405" i="13" s="1"/>
  <c r="AC1387" i="15"/>
  <c r="AC1406" i="13" s="1"/>
  <c r="AC1388" i="15"/>
  <c r="AC1407" i="13" s="1"/>
  <c r="AC1390" i="15"/>
  <c r="AC1409" i="13" s="1"/>
  <c r="AC1391" i="15"/>
  <c r="AC1410" i="13" s="1"/>
  <c r="AC1392" i="15"/>
  <c r="AC1411" i="13" s="1"/>
  <c r="AC1394" i="15"/>
  <c r="AC1413" i="13" s="1"/>
  <c r="AC1395" i="15"/>
  <c r="AC1414" i="13" s="1"/>
  <c r="AC1396" i="15"/>
  <c r="AC1415" i="13" s="1"/>
  <c r="AC1398" i="15"/>
  <c r="AC1417" i="13" s="1"/>
  <c r="AC1399" i="15"/>
  <c r="AC1418" i="13" s="1"/>
  <c r="AC1400" i="15"/>
  <c r="AC1419" i="13" s="1"/>
  <c r="AC1402" i="15"/>
  <c r="AC1421" i="13" s="1"/>
  <c r="AC1403" i="15"/>
  <c r="AC1422" i="13" s="1"/>
  <c r="AC1404" i="15"/>
  <c r="AC1423" i="13" s="1"/>
  <c r="AC1406" i="15"/>
  <c r="AC1425" i="13" s="1"/>
  <c r="AC1407" i="15"/>
  <c r="AC1426" i="13" s="1"/>
  <c r="AC1408" i="15"/>
  <c r="AC1427" i="13" s="1"/>
  <c r="AC1410" i="15"/>
  <c r="AC1429" i="13" s="1"/>
  <c r="AC1411" i="15"/>
  <c r="AC1430" i="13" s="1"/>
  <c r="AC1412" i="15"/>
  <c r="AC1431" i="13" s="1"/>
  <c r="AC1414" i="15"/>
  <c r="AC1433" i="13" s="1"/>
  <c r="AC1415" i="15"/>
  <c r="AC1434" i="13" s="1"/>
  <c r="AC1416" i="15"/>
  <c r="AC1435" i="13" s="1"/>
  <c r="AC1418" i="15"/>
  <c r="AC1437" i="13" s="1"/>
  <c r="AC1419" i="15"/>
  <c r="AC1438" i="13" s="1"/>
  <c r="AC1420" i="15"/>
  <c r="AC1439" i="13" s="1"/>
  <c r="AC1422" i="15"/>
  <c r="AC1441" i="13" s="1"/>
  <c r="AC1423" i="15"/>
  <c r="AC1442" i="13" s="1"/>
  <c r="AC1424" i="15"/>
  <c r="AC1443" i="13" s="1"/>
  <c r="AC1426" i="15"/>
  <c r="AC1445" i="13" s="1"/>
  <c r="AC1427" i="15"/>
  <c r="AC1446" i="13" s="1"/>
  <c r="AC1428" i="15"/>
  <c r="AC1447" i="13" s="1"/>
  <c r="AC1430" i="15"/>
  <c r="AC1449" i="13" s="1"/>
  <c r="AC1431" i="15"/>
  <c r="AC1450" i="13" s="1"/>
  <c r="AC1432" i="15"/>
  <c r="AC1451" i="13" s="1"/>
  <c r="AC1434" i="15"/>
  <c r="AC1453" i="13" s="1"/>
  <c r="AC1435" i="15"/>
  <c r="AC1454" i="13" s="1"/>
  <c r="AC1436" i="15"/>
  <c r="AC1455" i="13" s="1"/>
  <c r="AC1438" i="15"/>
  <c r="AC1457" i="13" s="1"/>
  <c r="AC1439" i="15"/>
  <c r="AC1458" i="13" s="1"/>
  <c r="AC1440" i="15"/>
  <c r="AC1459" i="13" s="1"/>
  <c r="AC1442" i="15"/>
  <c r="AC1461" i="13" s="1"/>
  <c r="AC1443" i="15"/>
  <c r="AC1462" i="13" s="1"/>
  <c r="AC1444" i="15"/>
  <c r="AC1463" i="13" s="1"/>
  <c r="AC1446" i="15"/>
  <c r="AC1465" i="13" s="1"/>
  <c r="AC1447" i="15"/>
  <c r="AC1466" i="13" s="1"/>
  <c r="AC1448" i="15"/>
  <c r="AC1467" i="13" s="1"/>
  <c r="AC1450" i="15"/>
  <c r="AC1469" i="13" s="1"/>
  <c r="AC1451" i="15"/>
  <c r="AC1470" i="13" s="1"/>
  <c r="AC1452" i="15"/>
  <c r="AC1471" i="13" s="1"/>
  <c r="AC1454" i="15"/>
  <c r="AC1473" i="13" s="1"/>
  <c r="AC1455" i="15"/>
  <c r="AC1474" i="13" s="1"/>
  <c r="AC1456" i="15"/>
  <c r="AC1475" i="13" s="1"/>
  <c r="AC1458" i="15"/>
  <c r="AC1477" i="13" s="1"/>
  <c r="AC1459" i="15"/>
  <c r="AC1478" i="13" s="1"/>
  <c r="AC1460" i="15"/>
  <c r="AC1479" i="13" s="1"/>
  <c r="AC1462" i="15"/>
  <c r="AC1481" i="13" s="1"/>
  <c r="AC1463" i="15"/>
  <c r="AC1482" i="13" s="1"/>
  <c r="AC1464" i="15"/>
  <c r="AC1483" i="13" s="1"/>
  <c r="AC1466" i="15"/>
  <c r="AC1485" i="13" s="1"/>
  <c r="AC1467" i="15"/>
  <c r="AC1486" i="13" s="1"/>
  <c r="AC1468" i="15"/>
  <c r="AC1487" i="13" s="1"/>
  <c r="AC1470" i="15"/>
  <c r="AC1489" i="13" s="1"/>
  <c r="AC1471" i="15"/>
  <c r="AC1490" i="13" s="1"/>
  <c r="AC1472" i="15"/>
  <c r="AC1491" i="13" s="1"/>
  <c r="AC1474" i="15"/>
  <c r="AC1493" i="13" s="1"/>
  <c r="AC1475" i="15"/>
  <c r="AC1494" i="13" s="1"/>
  <c r="AC1476" i="15"/>
  <c r="AC1495" i="13" s="1"/>
  <c r="AC1478" i="15"/>
  <c r="AC1497" i="13" s="1"/>
  <c r="AC1479" i="15"/>
  <c r="AC1498" i="13" s="1"/>
  <c r="AC1480" i="15"/>
  <c r="AC1499" i="13" s="1"/>
  <c r="AC1482" i="15"/>
  <c r="AC1501" i="13" s="1"/>
  <c r="AC1483" i="15"/>
  <c r="AC1502" i="13" s="1"/>
  <c r="AC1484" i="15"/>
  <c r="AC1503" i="13" s="1"/>
  <c r="AC1486" i="15"/>
  <c r="AC1505" i="13" s="1"/>
  <c r="AC1487" i="15"/>
  <c r="AC1506" i="13" s="1"/>
  <c r="AC1488" i="15"/>
  <c r="AC1507" i="13" s="1"/>
  <c r="AC1490" i="15"/>
  <c r="AC1509" i="13" s="1"/>
  <c r="AC1491" i="15"/>
  <c r="AC1510" i="13" s="1"/>
  <c r="AC1492" i="15"/>
  <c r="AC1511" i="13" s="1"/>
  <c r="AC1494" i="15"/>
  <c r="AC1513" i="13" s="1"/>
  <c r="AC1495" i="15"/>
  <c r="AC1514" i="13" s="1"/>
  <c r="AC1496" i="15"/>
  <c r="AC1515" i="13" s="1"/>
  <c r="AC1498" i="15"/>
  <c r="AC1517" i="13" s="1"/>
  <c r="AC1499" i="15"/>
  <c r="AC1518" i="13" s="1"/>
  <c r="AC1500" i="15"/>
  <c r="AC1519" i="13" s="1"/>
  <c r="AC1502" i="15"/>
  <c r="AC1521" i="13" s="1"/>
  <c r="AC1503" i="15"/>
  <c r="AC1522" i="13" s="1"/>
  <c r="AC1504" i="15"/>
  <c r="AC1523" i="13" s="1"/>
  <c r="AC1506" i="15"/>
  <c r="AC1525" i="13" s="1"/>
  <c r="AC1507" i="15"/>
  <c r="AC1526" i="13" s="1"/>
  <c r="AC1508" i="15"/>
  <c r="AC1527" i="13" s="1"/>
  <c r="AC1510" i="15"/>
  <c r="AC1529" i="13" s="1"/>
  <c r="AC1511" i="15"/>
  <c r="AC1530" i="13" s="1"/>
  <c r="AC1512" i="15"/>
  <c r="AC1531" i="13" s="1"/>
  <c r="AC1514" i="15"/>
  <c r="AC1533" i="13" s="1"/>
  <c r="C8" i="7" l="1"/>
  <c r="D8" i="7" s="1"/>
  <c r="AC1513" i="15"/>
  <c r="AC1532" i="13" s="1"/>
  <c r="AC1509" i="15"/>
  <c r="AC1528" i="13" s="1"/>
  <c r="AC1505" i="15"/>
  <c r="AC1524" i="13" s="1"/>
  <c r="AC1501" i="15"/>
  <c r="AC1520" i="13" s="1"/>
  <c r="AC1497" i="15"/>
  <c r="AC1516" i="13" s="1"/>
  <c r="AC1493" i="15"/>
  <c r="AC1512" i="13" s="1"/>
  <c r="AC1489" i="15"/>
  <c r="AC1508" i="13" s="1"/>
  <c r="AC1485" i="15"/>
  <c r="AC1504" i="13" s="1"/>
  <c r="AC1481" i="15"/>
  <c r="AC1500" i="13" s="1"/>
  <c r="AC1477" i="15"/>
  <c r="AC1496" i="13" s="1"/>
  <c r="AC1473" i="15"/>
  <c r="AC1492" i="13" s="1"/>
  <c r="AC1469" i="15"/>
  <c r="AC1488" i="13" s="1"/>
  <c r="AC1465" i="15"/>
  <c r="AC1484" i="13" s="1"/>
  <c r="AC1461" i="15"/>
  <c r="AC1480" i="13" s="1"/>
  <c r="AC1457" i="15"/>
  <c r="AC1476" i="13" s="1"/>
  <c r="AC1453" i="15"/>
  <c r="AC1472" i="13" s="1"/>
  <c r="AC1449" i="15"/>
  <c r="AC1468" i="13" s="1"/>
  <c r="AC1445" i="15"/>
  <c r="AC1464" i="13" s="1"/>
  <c r="AC1441" i="15"/>
  <c r="AC1460" i="13" s="1"/>
  <c r="AC1437" i="15"/>
  <c r="AC1456" i="13" s="1"/>
  <c r="AC1433" i="15"/>
  <c r="AC1452" i="13" s="1"/>
  <c r="AC1429" i="15"/>
  <c r="AC1448" i="13" s="1"/>
  <c r="AC1425" i="15"/>
  <c r="AC1444" i="13" s="1"/>
  <c r="AC1421" i="15"/>
  <c r="AC1440" i="13" s="1"/>
  <c r="AC1417" i="15"/>
  <c r="AC1436" i="13" s="1"/>
  <c r="AC1413" i="15"/>
  <c r="AC1432" i="13" s="1"/>
  <c r="AC1409" i="15"/>
  <c r="AC1428" i="13" s="1"/>
  <c r="AC1405" i="15"/>
  <c r="AC1424" i="13" s="1"/>
  <c r="AC1401" i="15"/>
  <c r="AC1420" i="13" s="1"/>
  <c r="AC1397" i="15"/>
  <c r="AC1416" i="13" s="1"/>
  <c r="AC1393" i="15"/>
  <c r="AC1412" i="13" s="1"/>
  <c r="AC1389" i="15"/>
  <c r="AC1408" i="13" s="1"/>
  <c r="AC1385" i="15"/>
  <c r="AC1404" i="13" s="1"/>
  <c r="AC1381" i="15"/>
  <c r="AC1400" i="13" s="1"/>
  <c r="AC1377" i="15"/>
  <c r="AC1396" i="13" s="1"/>
  <c r="AC1373" i="15"/>
  <c r="AC1392" i="13" s="1"/>
  <c r="AC1369" i="15"/>
  <c r="AC1388" i="13" s="1"/>
  <c r="AC1365" i="15"/>
  <c r="AC1384" i="13" s="1"/>
  <c r="AC1361" i="15"/>
  <c r="AC1380" i="13" s="1"/>
  <c r="AC1357" i="15"/>
  <c r="AC1376" i="13" s="1"/>
  <c r="AC1353" i="15"/>
  <c r="AC1372" i="13" s="1"/>
  <c r="AC1349" i="15"/>
  <c r="AC1368" i="13" s="1"/>
  <c r="AC1345" i="15"/>
  <c r="AC1364" i="13" s="1"/>
  <c r="AC1341" i="15"/>
  <c r="AC1360" i="13" s="1"/>
  <c r="AC1337" i="15"/>
  <c r="AC1356" i="13" s="1"/>
  <c r="AC1333" i="15"/>
  <c r="AC1352" i="13" s="1"/>
  <c r="AC1329" i="15"/>
  <c r="AC1348" i="13" s="1"/>
  <c r="AC1325" i="15"/>
  <c r="AC1344" i="13" s="1"/>
  <c r="AC1321" i="15"/>
  <c r="AC1340" i="13" s="1"/>
  <c r="AC1317" i="15"/>
  <c r="AC1336" i="13" s="1"/>
  <c r="AC1313" i="15"/>
  <c r="AC1332" i="13" s="1"/>
  <c r="AC1309" i="15"/>
  <c r="AC1328" i="13" s="1"/>
  <c r="AC1305" i="15"/>
  <c r="AC1324" i="13" s="1"/>
  <c r="AC1301" i="15"/>
  <c r="AC1320" i="13" s="1"/>
  <c r="AC1297" i="15"/>
  <c r="AC1316" i="13" s="1"/>
  <c r="AC1293" i="15"/>
  <c r="AC1312" i="13" s="1"/>
  <c r="AC1289" i="15"/>
  <c r="AC1308" i="13" s="1"/>
  <c r="AC1285" i="15"/>
  <c r="AC1304" i="13" s="1"/>
  <c r="AC1281" i="15"/>
  <c r="AC1300" i="13" s="1"/>
  <c r="AC1277" i="15"/>
  <c r="AC1296" i="13" s="1"/>
  <c r="AC1273" i="15"/>
  <c r="AC1292" i="13" s="1"/>
  <c r="AC1269" i="15"/>
  <c r="AC1288" i="13" s="1"/>
  <c r="AC1265" i="15"/>
  <c r="AC1284" i="13" s="1"/>
  <c r="AC1261" i="15"/>
  <c r="AC1280" i="13" s="1"/>
  <c r="AC1257" i="15"/>
  <c r="AC1276" i="13" s="1"/>
  <c r="AC1253" i="15"/>
  <c r="AC1272" i="13" s="1"/>
  <c r="K1531" i="13"/>
  <c r="K1527" i="13"/>
  <c r="K1523" i="13"/>
  <c r="K1519" i="13"/>
  <c r="K1515" i="13"/>
  <c r="K1511" i="13"/>
  <c r="K1507" i="13"/>
  <c r="K1503" i="13"/>
  <c r="K1499" i="13"/>
  <c r="K1495" i="13"/>
  <c r="K1491" i="13"/>
  <c r="K1487" i="13"/>
  <c r="K1483" i="13"/>
  <c r="K1479" i="13"/>
  <c r="K1475" i="13"/>
  <c r="K1471" i="13"/>
  <c r="K1467" i="13"/>
  <c r="K1463" i="13"/>
  <c r="K1459" i="13"/>
  <c r="K1455" i="13"/>
  <c r="K1451" i="13"/>
  <c r="K1447" i="13"/>
  <c r="K1443" i="13"/>
  <c r="K1439" i="13"/>
  <c r="K1435" i="13"/>
  <c r="K1431" i="13"/>
  <c r="K1427" i="13"/>
  <c r="K1423" i="13"/>
  <c r="K1419" i="13"/>
  <c r="K1415" i="13"/>
  <c r="K1411" i="13"/>
  <c r="K1407" i="13"/>
  <c r="K1403" i="13"/>
  <c r="K1399" i="13"/>
  <c r="K1395" i="13"/>
  <c r="K1391" i="13"/>
  <c r="K1387" i="13"/>
  <c r="K1383" i="13"/>
  <c r="K1379" i="13"/>
  <c r="K1375" i="13"/>
  <c r="K1371" i="13"/>
  <c r="K1367" i="13"/>
  <c r="K1363" i="13"/>
  <c r="K1359" i="13"/>
  <c r="K1355" i="13"/>
  <c r="K1351" i="13"/>
  <c r="K1347" i="13"/>
  <c r="K1343" i="13"/>
  <c r="K1339" i="13"/>
  <c r="K1335" i="13"/>
  <c r="K1331" i="13"/>
  <c r="K1327" i="13"/>
  <c r="K1323" i="13"/>
  <c r="K1319" i="13"/>
  <c r="K1315" i="13"/>
  <c r="K1311" i="13"/>
  <c r="K1307" i="13"/>
  <c r="K1303" i="13"/>
  <c r="K1299" i="13"/>
  <c r="K1295" i="13"/>
  <c r="K1291" i="13"/>
  <c r="K1287" i="13"/>
  <c r="K1283" i="13"/>
  <c r="K1279" i="13"/>
  <c r="K1275" i="13"/>
  <c r="K1271" i="13"/>
  <c r="K1267" i="13"/>
  <c r="K1263" i="13"/>
  <c r="K1259" i="13"/>
  <c r="K1255" i="13"/>
  <c r="K1251" i="13"/>
  <c r="K1247" i="13"/>
  <c r="K1243" i="13"/>
  <c r="K1239" i="13"/>
  <c r="K1235" i="13"/>
  <c r="K1231" i="13"/>
  <c r="K1227" i="13"/>
  <c r="K1223" i="13"/>
  <c r="K1219" i="13"/>
  <c r="K1215" i="13"/>
  <c r="K1211" i="13"/>
  <c r="K1207" i="13"/>
  <c r="K1203" i="13"/>
  <c r="K1199" i="13"/>
  <c r="K1195" i="13"/>
  <c r="K1191" i="13"/>
  <c r="K1187" i="13"/>
  <c r="K1183" i="13"/>
  <c r="K1179" i="13"/>
  <c r="K1175" i="13"/>
  <c r="K1171" i="13"/>
  <c r="K1167" i="13"/>
  <c r="K1163" i="13"/>
  <c r="K1159" i="13"/>
  <c r="K1155" i="13"/>
  <c r="K1151" i="13"/>
  <c r="K1147" i="13"/>
  <c r="K1143" i="13"/>
  <c r="K1139" i="13"/>
  <c r="K1135" i="13"/>
  <c r="K1131" i="13"/>
  <c r="K1127" i="13"/>
  <c r="K1123" i="13"/>
  <c r="K1119" i="13"/>
  <c r="K1115" i="13"/>
  <c r="K1111" i="13"/>
  <c r="K1107" i="13"/>
  <c r="K1103" i="13"/>
  <c r="K1099" i="13"/>
  <c r="K1095" i="13"/>
  <c r="K1091" i="13"/>
  <c r="K1087" i="13"/>
  <c r="K1083" i="13"/>
  <c r="K1079" i="13"/>
  <c r="K1075" i="13"/>
  <c r="K1071" i="13"/>
  <c r="K1067" i="13"/>
  <c r="K1063" i="13"/>
  <c r="K1059" i="13"/>
  <c r="K1055" i="13"/>
  <c r="K1051" i="13"/>
  <c r="K1047" i="13"/>
  <c r="K1043" i="13"/>
  <c r="K1039" i="13"/>
  <c r="K1035" i="13"/>
  <c r="K1031" i="13"/>
  <c r="K1027" i="13"/>
  <c r="K1023" i="13"/>
  <c r="K1019" i="13"/>
  <c r="K1015" i="13"/>
  <c r="K1011" i="13"/>
  <c r="K1007" i="13"/>
  <c r="K1003" i="13"/>
  <c r="K999" i="13"/>
  <c r="K995" i="13"/>
  <c r="K991" i="13"/>
  <c r="K987" i="13"/>
  <c r="K983" i="13"/>
  <c r="K979" i="13"/>
  <c r="K975" i="13"/>
  <c r="K971" i="13"/>
  <c r="K967" i="13"/>
  <c r="K963" i="13"/>
  <c r="K959" i="13"/>
  <c r="K955" i="13"/>
  <c r="K951" i="13"/>
  <c r="K947" i="13"/>
  <c r="K943" i="13"/>
  <c r="K939" i="13"/>
  <c r="K935" i="13"/>
  <c r="K931" i="13"/>
  <c r="K927" i="13"/>
  <c r="K923" i="13"/>
  <c r="K919" i="13"/>
  <c r="K915" i="13"/>
  <c r="K911" i="13"/>
  <c r="K907" i="13"/>
  <c r="K903" i="13"/>
  <c r="K899" i="13"/>
  <c r="K895" i="13"/>
  <c r="K891" i="13"/>
  <c r="K887" i="13"/>
  <c r="K883" i="13"/>
  <c r="K879" i="13"/>
  <c r="K875" i="13"/>
  <c r="K871" i="13"/>
  <c r="K867" i="13"/>
  <c r="K863" i="13"/>
  <c r="K859" i="13"/>
  <c r="K855" i="13"/>
  <c r="K851" i="13"/>
  <c r="K847" i="13"/>
  <c r="K843" i="13"/>
  <c r="K839" i="13"/>
  <c r="K835" i="13"/>
  <c r="K831" i="13"/>
  <c r="K827" i="13"/>
  <c r="K823" i="13"/>
  <c r="K819" i="13"/>
  <c r="K815" i="13"/>
  <c r="K811" i="13"/>
  <c r="K807" i="13"/>
  <c r="K803" i="13"/>
  <c r="K799" i="13"/>
  <c r="K795" i="13"/>
  <c r="K791" i="13"/>
  <c r="K787" i="13"/>
  <c r="K783" i="13"/>
  <c r="K779" i="13"/>
  <c r="K775" i="13"/>
  <c r="K771" i="13"/>
  <c r="K767" i="13"/>
  <c r="K763" i="13"/>
  <c r="K759" i="13"/>
  <c r="K755" i="13"/>
  <c r="K751" i="13"/>
  <c r="K747" i="13"/>
  <c r="K743" i="13"/>
  <c r="K739" i="13"/>
  <c r="K735" i="13"/>
  <c r="K731" i="13"/>
  <c r="K727" i="13"/>
  <c r="K723" i="13"/>
  <c r="K719" i="13"/>
  <c r="K715" i="13"/>
  <c r="K711" i="13"/>
  <c r="K707" i="13"/>
  <c r="K703" i="13"/>
  <c r="K699" i="13"/>
  <c r="K695" i="13"/>
  <c r="K691" i="13"/>
  <c r="K687" i="13"/>
  <c r="K683" i="13"/>
  <c r="K679" i="13"/>
  <c r="K675" i="13"/>
  <c r="K671" i="13"/>
  <c r="K667" i="13"/>
  <c r="K663" i="13"/>
  <c r="K659" i="13"/>
  <c r="K655" i="13"/>
  <c r="K651" i="13"/>
  <c r="K647" i="13"/>
  <c r="K643" i="13"/>
  <c r="K639" i="13"/>
  <c r="K635" i="13"/>
  <c r="K631" i="13"/>
  <c r="K627" i="13"/>
  <c r="K623" i="13"/>
  <c r="K619" i="13"/>
  <c r="K615" i="13"/>
  <c r="K611" i="13"/>
  <c r="K607" i="13"/>
  <c r="K603" i="13"/>
  <c r="K599" i="13"/>
  <c r="K595" i="13"/>
  <c r="K591" i="13"/>
  <c r="K587" i="13"/>
  <c r="K583" i="13"/>
  <c r="K579" i="13"/>
  <c r="K575" i="13"/>
  <c r="K571" i="13"/>
  <c r="K567" i="13"/>
  <c r="K563" i="13"/>
  <c r="K559" i="13"/>
  <c r="K555" i="13"/>
  <c r="K551" i="13"/>
  <c r="K547" i="13"/>
  <c r="K543" i="13"/>
  <c r="K539" i="13"/>
  <c r="K535" i="13"/>
  <c r="K531" i="13"/>
  <c r="K527" i="13"/>
  <c r="K523" i="13"/>
  <c r="K519" i="13"/>
  <c r="K515" i="13"/>
  <c r="K511" i="13"/>
  <c r="K507" i="13"/>
  <c r="K503" i="13"/>
  <c r="K499" i="13"/>
  <c r="K495" i="13"/>
  <c r="K491" i="13"/>
  <c r="K487" i="13"/>
  <c r="K483" i="13"/>
  <c r="K479" i="13"/>
  <c r="K475" i="13"/>
  <c r="K471" i="13"/>
  <c r="K467" i="13"/>
  <c r="K463" i="13"/>
  <c r="K459" i="13"/>
  <c r="K455" i="13"/>
  <c r="K451" i="13"/>
  <c r="K447" i="13"/>
  <c r="K443" i="13"/>
  <c r="K439" i="13"/>
  <c r="K435" i="13"/>
  <c r="K431" i="13"/>
  <c r="K427" i="13"/>
  <c r="K423" i="13"/>
  <c r="K419" i="13"/>
  <c r="K415" i="13"/>
  <c r="K411" i="13"/>
  <c r="K407" i="13"/>
  <c r="K403" i="13"/>
  <c r="K399" i="13"/>
  <c r="K395" i="13"/>
  <c r="K391" i="13"/>
  <c r="K387" i="13"/>
  <c r="K383" i="13"/>
  <c r="K379" i="13"/>
  <c r="K375" i="13"/>
  <c r="K371" i="13"/>
  <c r="K367" i="13"/>
  <c r="K363" i="13"/>
  <c r="K359" i="13"/>
  <c r="K355" i="13"/>
  <c r="K351" i="13"/>
  <c r="K347" i="13"/>
  <c r="K343" i="13"/>
  <c r="K339" i="13"/>
  <c r="K335" i="13"/>
  <c r="K331" i="13"/>
  <c r="K327" i="13"/>
  <c r="K323" i="13"/>
  <c r="K319" i="13"/>
  <c r="K315" i="13"/>
  <c r="K311" i="13"/>
  <c r="K307" i="13"/>
  <c r="K303" i="13"/>
  <c r="K299" i="13"/>
  <c r="K295" i="13"/>
  <c r="K291" i="13"/>
  <c r="K287" i="13"/>
  <c r="K283" i="13"/>
  <c r="K279" i="13"/>
  <c r="K275" i="13"/>
  <c r="K271" i="13"/>
  <c r="K267" i="13"/>
  <c r="K263" i="13"/>
  <c r="K259" i="13"/>
  <c r="K255" i="13"/>
  <c r="K251" i="13"/>
  <c r="K247" i="13"/>
  <c r="K243" i="13"/>
  <c r="K239" i="13"/>
  <c r="K235" i="13"/>
  <c r="K231" i="13"/>
  <c r="K227" i="13"/>
  <c r="K223" i="13"/>
  <c r="K219" i="13"/>
  <c r="K215" i="13"/>
  <c r="K211" i="13"/>
  <c r="K207" i="13"/>
  <c r="K203" i="13"/>
  <c r="K199" i="13"/>
  <c r="K195" i="13"/>
  <c r="K191" i="13"/>
  <c r="K187" i="13"/>
  <c r="K183" i="13"/>
  <c r="K179" i="13"/>
  <c r="K175" i="13"/>
  <c r="K171" i="13"/>
  <c r="K167" i="13"/>
  <c r="K163" i="13"/>
  <c r="K159" i="13"/>
  <c r="K155" i="13"/>
  <c r="K151" i="13"/>
  <c r="K147" i="13"/>
  <c r="K143" i="13"/>
  <c r="K139" i="13"/>
  <c r="K135" i="13"/>
  <c r="K131" i="13"/>
  <c r="K127" i="13"/>
  <c r="K123" i="13"/>
  <c r="K119" i="13"/>
  <c r="K115" i="13"/>
  <c r="K111" i="13"/>
  <c r="K107" i="13"/>
  <c r="K103" i="13"/>
  <c r="K99" i="13"/>
  <c r="K95" i="13"/>
  <c r="K91" i="13"/>
  <c r="K87" i="13"/>
  <c r="K83" i="13"/>
  <c r="K79" i="13"/>
  <c r="K75" i="13"/>
  <c r="K71" i="13"/>
  <c r="K67" i="13"/>
  <c r="K63" i="13"/>
  <c r="K59" i="13"/>
  <c r="K55" i="13"/>
  <c r="K51" i="13"/>
  <c r="K47" i="13"/>
  <c r="K43" i="13"/>
  <c r="K39" i="13"/>
  <c r="K1530" i="13"/>
  <c r="K1526" i="13"/>
  <c r="K1522" i="13"/>
  <c r="K1518" i="13"/>
  <c r="K1514" i="13"/>
  <c r="K1510" i="13"/>
  <c r="K1506" i="13"/>
  <c r="K1502" i="13"/>
  <c r="K1498" i="13"/>
  <c r="K1494" i="13"/>
  <c r="K1490" i="13"/>
  <c r="K1486" i="13"/>
  <c r="K1482" i="13"/>
  <c r="K1478" i="13"/>
  <c r="K1474" i="13"/>
  <c r="K1470" i="13"/>
  <c r="K1466" i="13"/>
  <c r="K1462" i="13"/>
  <c r="K1458" i="13"/>
  <c r="K1454" i="13"/>
  <c r="K1450" i="13"/>
  <c r="K1446" i="13"/>
  <c r="K1442" i="13"/>
  <c r="K1438" i="13"/>
  <c r="K1434" i="13"/>
  <c r="K1430" i="13"/>
  <c r="K1426" i="13"/>
  <c r="K1422" i="13"/>
  <c r="K1418" i="13"/>
  <c r="K1414" i="13"/>
  <c r="K1410" i="13"/>
  <c r="K1406" i="13"/>
  <c r="K1402" i="13"/>
  <c r="K1398" i="13"/>
  <c r="K1394" i="13"/>
  <c r="K1390" i="13"/>
  <c r="K1386" i="13"/>
  <c r="K1382" i="13"/>
  <c r="K1378" i="13"/>
  <c r="K1374" i="13"/>
  <c r="K1370" i="13"/>
  <c r="K1366" i="13"/>
  <c r="K1362" i="13"/>
  <c r="K1358" i="13"/>
  <c r="K1354" i="13"/>
  <c r="K1350" i="13"/>
  <c r="K1346" i="13"/>
  <c r="K1342" i="13"/>
  <c r="K1338" i="13"/>
  <c r="K1334" i="13"/>
  <c r="K1330" i="13"/>
  <c r="K1326" i="13"/>
  <c r="K1322" i="13"/>
  <c r="K1318" i="13"/>
  <c r="K1314" i="13"/>
  <c r="K1310" i="13"/>
  <c r="K1306" i="13"/>
  <c r="K1302" i="13"/>
  <c r="K1298" i="13"/>
  <c r="K1294" i="13"/>
  <c r="K1290" i="13"/>
  <c r="K1286" i="13"/>
  <c r="K1282" i="13"/>
  <c r="K1278" i="13"/>
  <c r="K1274" i="13"/>
  <c r="K1270" i="13"/>
  <c r="K1266" i="13"/>
  <c r="K1262" i="13"/>
  <c r="K1258" i="13"/>
  <c r="K1254" i="13"/>
  <c r="K1250" i="13"/>
  <c r="K1246" i="13"/>
  <c r="K1242" i="13"/>
  <c r="K1238" i="13"/>
  <c r="K1234" i="13"/>
  <c r="K1230" i="13"/>
  <c r="K1226" i="13"/>
  <c r="K1222" i="13"/>
  <c r="K1218" i="13"/>
  <c r="K1214" i="13"/>
  <c r="K1210" i="13"/>
  <c r="K1206" i="13"/>
  <c r="K1202" i="13"/>
  <c r="K1198" i="13"/>
  <c r="K1194" i="13"/>
  <c r="K1190" i="13"/>
  <c r="K1186" i="13"/>
  <c r="K1182" i="13"/>
  <c r="K1178" i="13"/>
  <c r="K1174" i="13"/>
  <c r="K1170" i="13"/>
  <c r="K1166" i="13"/>
  <c r="K1162" i="13"/>
  <c r="K1158" i="13"/>
  <c r="K1154" i="13"/>
  <c r="K1150" i="13"/>
  <c r="K1146" i="13"/>
  <c r="K1142" i="13"/>
  <c r="K1138" i="13"/>
  <c r="K1134" i="13"/>
  <c r="K1130" i="13"/>
  <c r="K1126" i="13"/>
  <c r="K1122" i="13"/>
  <c r="K1118" i="13"/>
  <c r="K1114" i="13"/>
  <c r="K1110" i="13"/>
  <c r="K1106" i="13"/>
  <c r="K1102" i="13"/>
  <c r="K1098" i="13"/>
  <c r="K1094" i="13"/>
  <c r="K1090" i="13"/>
  <c r="K1086" i="13"/>
  <c r="K1082" i="13"/>
  <c r="K1078" i="13"/>
  <c r="K1074" i="13"/>
  <c r="K1070" i="13"/>
  <c r="K1066" i="13"/>
  <c r="K1062" i="13"/>
  <c r="K1058" i="13"/>
  <c r="K1054" i="13"/>
  <c r="K1050" i="13"/>
  <c r="K1046" i="13"/>
  <c r="K1042" i="13"/>
  <c r="K1038" i="13"/>
  <c r="K1034" i="13"/>
  <c r="K1030" i="13"/>
  <c r="K1026" i="13"/>
  <c r="K1022" i="13"/>
  <c r="K1018" i="13"/>
  <c r="K1014" i="13"/>
  <c r="K1010" i="13"/>
  <c r="K1006" i="13"/>
  <c r="K1002" i="13"/>
  <c r="K998" i="13"/>
  <c r="K994" i="13"/>
  <c r="K990" i="13"/>
  <c r="K986" i="13"/>
  <c r="K982" i="13"/>
  <c r="K978" i="13"/>
  <c r="K974" i="13"/>
  <c r="K970" i="13"/>
  <c r="K966" i="13"/>
  <c r="K962" i="13"/>
  <c r="K958" i="13"/>
  <c r="K954" i="13"/>
  <c r="K950" i="13"/>
  <c r="K946" i="13"/>
  <c r="K942" i="13"/>
  <c r="K938" i="13"/>
  <c r="K934" i="13"/>
  <c r="K930" i="13"/>
  <c r="K926" i="13"/>
  <c r="K922" i="13"/>
  <c r="K918" i="13"/>
  <c r="K914" i="13"/>
  <c r="K910" i="13"/>
  <c r="K906" i="13"/>
  <c r="K902" i="13"/>
  <c r="K898" i="13"/>
  <c r="K894" i="13"/>
  <c r="K890" i="13"/>
  <c r="K886" i="13"/>
  <c r="K882" i="13"/>
  <c r="K878" i="13"/>
  <c r="K874" i="13"/>
  <c r="K870" i="13"/>
  <c r="K866" i="13"/>
  <c r="K862" i="13"/>
  <c r="K858" i="13"/>
  <c r="K854" i="13"/>
  <c r="K850" i="13"/>
  <c r="K846" i="13"/>
  <c r="K842" i="13"/>
  <c r="K838" i="13"/>
  <c r="K834" i="13"/>
  <c r="K830" i="13"/>
  <c r="K826" i="13"/>
  <c r="K822" i="13"/>
  <c r="K818" i="13"/>
  <c r="K814" i="13"/>
  <c r="K810" i="13"/>
  <c r="K806" i="13"/>
  <c r="K802" i="13"/>
  <c r="K798" i="13"/>
  <c r="K794" i="13"/>
  <c r="K790" i="13"/>
  <c r="K786" i="13"/>
  <c r="K782" i="13"/>
  <c r="K778" i="13"/>
  <c r="K774" i="13"/>
  <c r="K770" i="13"/>
  <c r="K766" i="13"/>
  <c r="K762" i="13"/>
  <c r="K758" i="13"/>
  <c r="K754" i="13"/>
  <c r="K750" i="13"/>
  <c r="K746" i="13"/>
  <c r="K742" i="13"/>
  <c r="K738" i="13"/>
  <c r="K734" i="13"/>
  <c r="K730" i="13"/>
  <c r="K726" i="13"/>
  <c r="K722" i="13"/>
  <c r="K718" i="13"/>
  <c r="K714" i="13"/>
  <c r="K710" i="13"/>
  <c r="K706" i="13"/>
  <c r="K702" i="13"/>
  <c r="K698" i="13"/>
  <c r="K694" i="13"/>
  <c r="K690" i="13"/>
  <c r="K686" i="13"/>
  <c r="K682" i="13"/>
  <c r="K678" i="13"/>
  <c r="K674" i="13"/>
  <c r="K670" i="13"/>
  <c r="K666" i="13"/>
  <c r="K662" i="13"/>
  <c r="K658" i="13"/>
  <c r="K654" i="13"/>
  <c r="K650" i="13"/>
  <c r="K646" i="13"/>
  <c r="K642" i="13"/>
  <c r="K638" i="13"/>
  <c r="K634" i="13"/>
  <c r="K630" i="13"/>
  <c r="K626" i="13"/>
  <c r="K622" i="13"/>
  <c r="K618" i="13"/>
  <c r="K614" i="13"/>
  <c r="K610" i="13"/>
  <c r="K606" i="13"/>
  <c r="K602" i="13"/>
  <c r="K598" i="13"/>
  <c r="K594" i="13"/>
  <c r="K590" i="13"/>
  <c r="K586" i="13"/>
  <c r="K582" i="13"/>
  <c r="K578" i="13"/>
  <c r="K574" i="13"/>
  <c r="K570" i="13"/>
  <c r="K566" i="13"/>
  <c r="K562" i="13"/>
  <c r="K558" i="13"/>
  <c r="K554" i="13"/>
  <c r="K550" i="13"/>
  <c r="K546" i="13"/>
  <c r="K542" i="13"/>
  <c r="K538" i="13"/>
  <c r="K534" i="13"/>
  <c r="K530" i="13"/>
  <c r="K526" i="13"/>
  <c r="K522" i="13"/>
  <c r="K518" i="13"/>
  <c r="K514" i="13"/>
  <c r="K510" i="13"/>
  <c r="K506" i="13"/>
  <c r="K502" i="13"/>
  <c r="K498" i="13"/>
  <c r="K494" i="13"/>
  <c r="K490" i="13"/>
  <c r="K486" i="13"/>
  <c r="K482" i="13"/>
  <c r="K478" i="13"/>
  <c r="K474" i="13"/>
  <c r="K470" i="13"/>
  <c r="K466" i="13"/>
  <c r="K462" i="13"/>
  <c r="K458" i="13"/>
  <c r="K454" i="13"/>
  <c r="K450" i="13"/>
  <c r="K446" i="13"/>
  <c r="K442" i="13"/>
  <c r="K438" i="13"/>
  <c r="K434" i="13"/>
  <c r="K430" i="13"/>
  <c r="K426" i="13"/>
  <c r="K422" i="13"/>
  <c r="K418" i="13"/>
  <c r="K414" i="13"/>
  <c r="K410" i="13"/>
  <c r="K406" i="13"/>
  <c r="K402" i="13"/>
  <c r="K398" i="13"/>
  <c r="K394" i="13"/>
  <c r="K390" i="13"/>
  <c r="K386" i="13"/>
  <c r="K382" i="13"/>
  <c r="K378" i="13"/>
  <c r="K374" i="13"/>
  <c r="K370" i="13"/>
  <c r="K366" i="13"/>
  <c r="K362" i="13"/>
  <c r="K358" i="13"/>
  <c r="K354" i="13"/>
  <c r="K350" i="13"/>
  <c r="K346" i="13"/>
  <c r="K342" i="13"/>
  <c r="K338" i="13"/>
  <c r="K334" i="13"/>
  <c r="K330" i="13"/>
  <c r="K326" i="13"/>
  <c r="K322" i="13"/>
  <c r="K318" i="13"/>
  <c r="K314" i="13"/>
  <c r="K310" i="13"/>
  <c r="K306" i="13"/>
  <c r="K302" i="13"/>
  <c r="K298" i="13"/>
  <c r="K294" i="13"/>
  <c r="K290" i="13"/>
  <c r="K286" i="13"/>
  <c r="K282" i="13"/>
  <c r="K278" i="13"/>
  <c r="K274" i="13"/>
  <c r="K270" i="13"/>
  <c r="K266" i="13"/>
  <c r="K262" i="13"/>
  <c r="K258" i="13"/>
  <c r="K254" i="13"/>
  <c r="K250" i="13"/>
  <c r="K246" i="13"/>
  <c r="K242" i="13"/>
  <c r="K238" i="13"/>
  <c r="K234" i="13"/>
  <c r="K230" i="13"/>
  <c r="K226" i="13"/>
  <c r="K222" i="13"/>
  <c r="K218" i="13"/>
  <c r="K214" i="13"/>
  <c r="K210" i="13"/>
  <c r="K206" i="13"/>
  <c r="K202" i="13"/>
  <c r="K198" i="13"/>
  <c r="K194" i="13"/>
  <c r="K190" i="13"/>
  <c r="K186" i="13"/>
  <c r="K182" i="13"/>
  <c r="K178" i="13"/>
  <c r="K174" i="13"/>
  <c r="K170" i="13"/>
  <c r="K166" i="13"/>
  <c r="K162" i="13"/>
  <c r="K158" i="13"/>
  <c r="K154" i="13"/>
  <c r="K150" i="13"/>
  <c r="K146" i="13"/>
  <c r="K142" i="13"/>
  <c r="K138" i="13"/>
  <c r="K134" i="13"/>
  <c r="K130" i="13"/>
  <c r="K126" i="13"/>
  <c r="K122" i="13"/>
  <c r="K118" i="13"/>
  <c r="K114" i="13"/>
  <c r="K110" i="13"/>
  <c r="K106" i="13"/>
  <c r="K102" i="13"/>
  <c r="K98" i="13"/>
  <c r="K94" i="13"/>
  <c r="K90" i="13"/>
  <c r="K86" i="13"/>
  <c r="K82" i="13"/>
  <c r="K78" i="13"/>
  <c r="K74" i="13"/>
  <c r="K70" i="13"/>
  <c r="K66" i="13"/>
  <c r="K62" i="13"/>
  <c r="K58" i="13"/>
  <c r="K54" i="13"/>
  <c r="K50" i="13"/>
  <c r="K46" i="13"/>
  <c r="K42" i="13"/>
  <c r="K1533" i="13"/>
  <c r="K1529" i="13"/>
  <c r="K1525" i="13"/>
  <c r="K1521" i="13"/>
  <c r="K1517" i="13"/>
  <c r="K1513" i="13"/>
  <c r="K1509" i="13"/>
  <c r="K1505" i="13"/>
  <c r="K1501" i="13"/>
  <c r="K1497" i="13"/>
  <c r="K1493" i="13"/>
  <c r="K1489" i="13"/>
  <c r="K1485" i="13"/>
  <c r="K1481" i="13"/>
  <c r="K1477" i="13"/>
  <c r="K1473" i="13"/>
  <c r="K1469" i="13"/>
  <c r="K1465" i="13"/>
  <c r="K1461" i="13"/>
  <c r="K1457" i="13"/>
  <c r="K1453" i="13"/>
  <c r="K1449" i="13"/>
  <c r="K1445" i="13"/>
  <c r="K1441" i="13"/>
  <c r="K1437" i="13"/>
  <c r="K1433" i="13"/>
  <c r="K1429" i="13"/>
  <c r="K1425" i="13"/>
  <c r="K1421" i="13"/>
  <c r="K1417" i="13"/>
  <c r="K1413" i="13"/>
  <c r="K1409" i="13"/>
  <c r="K1405" i="13"/>
  <c r="K1401" i="13"/>
  <c r="K1397" i="13"/>
  <c r="K1393" i="13"/>
  <c r="K1389" i="13"/>
  <c r="K1385" i="13"/>
  <c r="K1381" i="13"/>
  <c r="K1377" i="13"/>
  <c r="K1373" i="13"/>
  <c r="K1369" i="13"/>
  <c r="K1365" i="13"/>
  <c r="K1361" i="13"/>
  <c r="K1357" i="13"/>
  <c r="K1353" i="13"/>
  <c r="K1349" i="13"/>
  <c r="K1345" i="13"/>
  <c r="K1341" i="13"/>
  <c r="K1337" i="13"/>
  <c r="K1333" i="13"/>
  <c r="K1329" i="13"/>
  <c r="K1325" i="13"/>
  <c r="K1321" i="13"/>
  <c r="K1317" i="13"/>
  <c r="K1313" i="13"/>
  <c r="K1309" i="13"/>
  <c r="K1305" i="13"/>
  <c r="K1301" i="13"/>
  <c r="K1297" i="13"/>
  <c r="K1293" i="13"/>
  <c r="K1289" i="13"/>
  <c r="K1285" i="13"/>
  <c r="K1281" i="13"/>
  <c r="K1277" i="13"/>
  <c r="K1273" i="13"/>
  <c r="K1269" i="13"/>
  <c r="K1265" i="13"/>
  <c r="K1261" i="13"/>
  <c r="K1257" i="13"/>
  <c r="K1253" i="13"/>
  <c r="K1249" i="13"/>
  <c r="K1245" i="13"/>
  <c r="K1241" i="13"/>
  <c r="K1237" i="13"/>
  <c r="K1233" i="13"/>
  <c r="K1229" i="13"/>
  <c r="K1225" i="13"/>
  <c r="K1221" i="13"/>
  <c r="K1217" i="13"/>
  <c r="K1213" i="13"/>
  <c r="K1209" i="13"/>
  <c r="K1205" i="13"/>
  <c r="K1201" i="13"/>
  <c r="K1197" i="13"/>
  <c r="K1193" i="13"/>
  <c r="K1189" i="13"/>
  <c r="K1185" i="13"/>
  <c r="K1181" i="13"/>
  <c r="K1177" i="13"/>
  <c r="K1173" i="13"/>
  <c r="K1169" i="13"/>
  <c r="K1165" i="13"/>
  <c r="K1161" i="13"/>
  <c r="K1157" i="13"/>
  <c r="K1153" i="13"/>
  <c r="K1149" i="13"/>
  <c r="K1145" i="13"/>
  <c r="K1141" i="13"/>
  <c r="K1137" i="13"/>
  <c r="K1133" i="13"/>
  <c r="K1129" i="13"/>
  <c r="K1125" i="13"/>
  <c r="K1121" i="13"/>
  <c r="K1117" i="13"/>
  <c r="K1113" i="13"/>
  <c r="K1109" i="13"/>
  <c r="K1105" i="13"/>
  <c r="K1101" i="13"/>
  <c r="K1097" i="13"/>
  <c r="K1093" i="13"/>
  <c r="K1089" i="13"/>
  <c r="K1085" i="13"/>
  <c r="K1081" i="13"/>
  <c r="K1077" i="13"/>
  <c r="K1073" i="13"/>
  <c r="K1069" i="13"/>
  <c r="K1065" i="13"/>
  <c r="K1061" i="13"/>
  <c r="K1057" i="13"/>
  <c r="K1053" i="13"/>
  <c r="K1049" i="13"/>
  <c r="K1045" i="13"/>
  <c r="K1041" i="13"/>
  <c r="K1037" i="13"/>
  <c r="K1033" i="13"/>
  <c r="K1029" i="13"/>
  <c r="K1025" i="13"/>
  <c r="K1021" i="13"/>
  <c r="K1017" i="13"/>
  <c r="K1013" i="13"/>
  <c r="K1009" i="13"/>
  <c r="K1005" i="13"/>
  <c r="K1001" i="13"/>
  <c r="K997" i="13"/>
  <c r="K993" i="13"/>
  <c r="K989" i="13"/>
  <c r="K985" i="13"/>
  <c r="K981" i="13"/>
  <c r="K977" i="13"/>
  <c r="K973" i="13"/>
  <c r="K969" i="13"/>
  <c r="K965" i="13"/>
  <c r="K961" i="13"/>
  <c r="K957" i="13"/>
  <c r="K953" i="13"/>
  <c r="K949" i="13"/>
  <c r="K945" i="13"/>
  <c r="K941" i="13"/>
  <c r="K937" i="13"/>
  <c r="K933" i="13"/>
  <c r="K929" i="13"/>
  <c r="K925" i="13"/>
  <c r="K921" i="13"/>
  <c r="K917" i="13"/>
  <c r="K913" i="13"/>
  <c r="K909" i="13"/>
  <c r="K905" i="13"/>
  <c r="K901" i="13"/>
  <c r="K897" i="13"/>
  <c r="K893" i="13"/>
  <c r="K889" i="13"/>
  <c r="K885" i="13"/>
  <c r="K881" i="13"/>
  <c r="K877" i="13"/>
  <c r="K873" i="13"/>
  <c r="K869" i="13"/>
  <c r="K865" i="13"/>
  <c r="K861" i="13"/>
  <c r="K857" i="13"/>
  <c r="K853" i="13"/>
  <c r="K849" i="13"/>
  <c r="K845" i="13"/>
  <c r="K841" i="13"/>
  <c r="K837" i="13"/>
  <c r="K833" i="13"/>
  <c r="K829" i="13"/>
  <c r="K825" i="13"/>
  <c r="K821" i="13"/>
  <c r="K817" i="13"/>
  <c r="K813" i="13"/>
  <c r="K809" i="13"/>
  <c r="K805" i="13"/>
  <c r="K801" i="13"/>
  <c r="K797" i="13"/>
  <c r="K793" i="13"/>
  <c r="K789" i="13"/>
  <c r="K785" i="13"/>
  <c r="K781" i="13"/>
  <c r="K777" i="13"/>
  <c r="K773" i="13"/>
  <c r="K769" i="13"/>
  <c r="K765" i="13"/>
  <c r="K761" i="13"/>
  <c r="K757" i="13"/>
  <c r="K753" i="13"/>
  <c r="K749" i="13"/>
  <c r="K745" i="13"/>
  <c r="K741" i="13"/>
  <c r="K737" i="13"/>
  <c r="K733" i="13"/>
  <c r="K729" i="13"/>
  <c r="K725" i="13"/>
  <c r="K721" i="13"/>
  <c r="K717" i="13"/>
  <c r="K713" i="13"/>
  <c r="K709" i="13"/>
  <c r="K705" i="13"/>
  <c r="K701" i="13"/>
  <c r="K697" i="13"/>
  <c r="K693" i="13"/>
  <c r="K689" i="13"/>
  <c r="K685" i="13"/>
  <c r="K681" i="13"/>
  <c r="K677" i="13"/>
  <c r="K673" i="13"/>
  <c r="K669" i="13"/>
  <c r="K665" i="13"/>
  <c r="K661" i="13"/>
  <c r="K657" i="13"/>
  <c r="K653" i="13"/>
  <c r="K649" i="13"/>
  <c r="K645" i="13"/>
  <c r="K641" i="13"/>
  <c r="K637" i="13"/>
  <c r="K633" i="13"/>
  <c r="K629" i="13"/>
  <c r="K625" i="13"/>
  <c r="K621" i="13"/>
  <c r="K617" i="13"/>
  <c r="K613" i="13"/>
  <c r="K609" i="13"/>
  <c r="K605" i="13"/>
  <c r="K601" i="13"/>
  <c r="K597" i="13"/>
  <c r="K593" i="13"/>
  <c r="K589" i="13"/>
  <c r="K585" i="13"/>
  <c r="K581" i="13"/>
  <c r="K577" i="13"/>
  <c r="K573" i="13"/>
  <c r="K569" i="13"/>
  <c r="K565" i="13"/>
  <c r="K561" i="13"/>
  <c r="K557" i="13"/>
  <c r="K553" i="13"/>
  <c r="K549" i="13"/>
  <c r="K545" i="13"/>
  <c r="K541" i="13"/>
  <c r="K537" i="13"/>
  <c r="K533" i="13"/>
  <c r="K529" i="13"/>
  <c r="K525" i="13"/>
  <c r="K521" i="13"/>
  <c r="K517" i="13"/>
  <c r="K513" i="13"/>
  <c r="K509" i="13"/>
  <c r="K505" i="13"/>
  <c r="K501" i="13"/>
  <c r="K497" i="13"/>
  <c r="K493" i="13"/>
  <c r="K489" i="13"/>
  <c r="K485" i="13"/>
  <c r="K481" i="13"/>
  <c r="K477" i="13"/>
  <c r="K473" i="13"/>
  <c r="K469" i="13"/>
  <c r="K465" i="13"/>
  <c r="K461" i="13"/>
  <c r="K457" i="13"/>
  <c r="K453" i="13"/>
  <c r="K449" i="13"/>
  <c r="K445" i="13"/>
  <c r="K441" i="13"/>
  <c r="K437" i="13"/>
  <c r="K433" i="13"/>
  <c r="K429" i="13"/>
  <c r="K425" i="13"/>
  <c r="K421" i="13"/>
  <c r="K417" i="13"/>
  <c r="K413" i="13"/>
  <c r="K409" i="13"/>
  <c r="K405" i="13"/>
  <c r="K401" i="13"/>
  <c r="K397" i="13"/>
  <c r="K393" i="13"/>
  <c r="K389" i="13"/>
  <c r="K385" i="13"/>
  <c r="K381" i="13"/>
  <c r="K377" i="13"/>
  <c r="K373" i="13"/>
  <c r="K369" i="13"/>
  <c r="K365" i="13"/>
  <c r="K361" i="13"/>
  <c r="K357" i="13"/>
  <c r="K353" i="13"/>
  <c r="K349" i="13"/>
  <c r="K345" i="13"/>
  <c r="K341" i="13"/>
  <c r="K337" i="13"/>
  <c r="K333" i="13"/>
  <c r="K329" i="13"/>
  <c r="K325" i="13"/>
  <c r="K321" i="13"/>
  <c r="K317" i="13"/>
  <c r="K313" i="13"/>
  <c r="K309" i="13"/>
  <c r="K305" i="13"/>
  <c r="K301" i="13"/>
  <c r="K297" i="13"/>
  <c r="K293" i="13"/>
  <c r="K289" i="13"/>
  <c r="K285" i="13"/>
  <c r="K281" i="13"/>
  <c r="K277" i="13"/>
  <c r="K273" i="13"/>
  <c r="K269" i="13"/>
  <c r="K265" i="13"/>
  <c r="K261" i="13"/>
  <c r="K257" i="13"/>
  <c r="K253" i="13"/>
  <c r="K249" i="13"/>
  <c r="K245" i="13"/>
  <c r="K241" i="13"/>
  <c r="K237" i="13"/>
  <c r="K233" i="13"/>
  <c r="K229" i="13"/>
  <c r="K225" i="13"/>
  <c r="K221" i="13"/>
  <c r="K217" i="13"/>
  <c r="K213" i="13"/>
  <c r="K209" i="13"/>
  <c r="K205" i="13"/>
  <c r="K201" i="13"/>
  <c r="K197" i="13"/>
  <c r="K193" i="13"/>
  <c r="K189" i="13"/>
  <c r="K185" i="13"/>
  <c r="K181" i="13"/>
  <c r="K177" i="13"/>
  <c r="K173" i="13"/>
  <c r="K169" i="13"/>
  <c r="K165" i="13"/>
  <c r="K161" i="13"/>
  <c r="K157" i="13"/>
  <c r="K153" i="13"/>
  <c r="K149" i="13"/>
  <c r="K145" i="13"/>
  <c r="K141" i="13"/>
  <c r="K137" i="13"/>
  <c r="K133" i="13"/>
  <c r="K129" i="13"/>
  <c r="K125" i="13"/>
  <c r="K121" i="13"/>
  <c r="K117" i="13"/>
  <c r="K113" i="13"/>
  <c r="K109" i="13"/>
  <c r="K105" i="13"/>
  <c r="K101" i="13"/>
  <c r="K97" i="13"/>
  <c r="K93" i="13"/>
  <c r="K89" i="13"/>
  <c r="K85" i="13"/>
  <c r="K81" i="13"/>
  <c r="K77" i="13"/>
  <c r="K73" i="13"/>
  <c r="K69" i="13"/>
  <c r="K65" i="13"/>
  <c r="K61" i="13"/>
  <c r="K57" i="13"/>
  <c r="K53" i="13"/>
  <c r="K49" i="13"/>
  <c r="K45" i="13"/>
  <c r="K41" i="13"/>
  <c r="K1532" i="13"/>
  <c r="K1528" i="13"/>
  <c r="K1524" i="13"/>
  <c r="K1520" i="13"/>
  <c r="K1516" i="13"/>
  <c r="K1512" i="13"/>
  <c r="K1508" i="13"/>
  <c r="K1504" i="13"/>
  <c r="K1500" i="13"/>
  <c r="K1496" i="13"/>
  <c r="K1492" i="13"/>
  <c r="K1488" i="13"/>
  <c r="K1484" i="13"/>
  <c r="K1480" i="13"/>
  <c r="K1476" i="13"/>
  <c r="K1472" i="13"/>
  <c r="K1468" i="13"/>
  <c r="K1464" i="13"/>
  <c r="K1460" i="13"/>
  <c r="K1456" i="13"/>
  <c r="K1452" i="13"/>
  <c r="K1448" i="13"/>
  <c r="K1444" i="13"/>
  <c r="K1440" i="13"/>
  <c r="K1436" i="13"/>
  <c r="K1432" i="13"/>
  <c r="K1428" i="13"/>
  <c r="K1424" i="13"/>
  <c r="K1420" i="13"/>
  <c r="K1416" i="13"/>
  <c r="K1412" i="13"/>
  <c r="K1408" i="13"/>
  <c r="K1404" i="13"/>
  <c r="K1400" i="13"/>
  <c r="K1396" i="13"/>
  <c r="K1392" i="13"/>
  <c r="K1388" i="13"/>
  <c r="K1384" i="13"/>
  <c r="K1380" i="13"/>
  <c r="K1376" i="13"/>
  <c r="K1372" i="13"/>
  <c r="K1368" i="13"/>
  <c r="K1364" i="13"/>
  <c r="K1360" i="13"/>
  <c r="K1356" i="13"/>
  <c r="K1352" i="13"/>
  <c r="K1348" i="13"/>
  <c r="K1344" i="13"/>
  <c r="K1340" i="13"/>
  <c r="K1336" i="13"/>
  <c r="K1332" i="13"/>
  <c r="K1328" i="13"/>
  <c r="K1324" i="13"/>
  <c r="K1320" i="13"/>
  <c r="K1316" i="13"/>
  <c r="K1312" i="13"/>
  <c r="K1308" i="13"/>
  <c r="K1304" i="13"/>
  <c r="K1300" i="13"/>
  <c r="K1296" i="13"/>
  <c r="K1292" i="13"/>
  <c r="K1288" i="13"/>
  <c r="K1284" i="13"/>
  <c r="K1280" i="13"/>
  <c r="K1276" i="13"/>
  <c r="K1272" i="13"/>
  <c r="K1268" i="13"/>
  <c r="K1264" i="13"/>
  <c r="K1260" i="13"/>
  <c r="K1256" i="13"/>
  <c r="K1252" i="13"/>
  <c r="K1248" i="13"/>
  <c r="K1244" i="13"/>
  <c r="K1240" i="13"/>
  <c r="K1236" i="13"/>
  <c r="K1232" i="13"/>
  <c r="K1228" i="13"/>
  <c r="K1224" i="13"/>
  <c r="K1220" i="13"/>
  <c r="K1216" i="13"/>
  <c r="K1212" i="13"/>
  <c r="K1208" i="13"/>
  <c r="K1204" i="13"/>
  <c r="K1200" i="13"/>
  <c r="K1196" i="13"/>
  <c r="K1192" i="13"/>
  <c r="K1188" i="13"/>
  <c r="K1184" i="13"/>
  <c r="K1180" i="13"/>
  <c r="K1176" i="13"/>
  <c r="K1172" i="13"/>
  <c r="K1168" i="13"/>
  <c r="K1164" i="13"/>
  <c r="K1160" i="13"/>
  <c r="K1156" i="13"/>
  <c r="K1152" i="13"/>
  <c r="K1148" i="13"/>
  <c r="K1144" i="13"/>
  <c r="K1140" i="13"/>
  <c r="K1136" i="13"/>
  <c r="K1132" i="13"/>
  <c r="K1128" i="13"/>
  <c r="K1124" i="13"/>
  <c r="K1120" i="13"/>
  <c r="K1116" i="13"/>
  <c r="K1112" i="13"/>
  <c r="K1108" i="13"/>
  <c r="K1104" i="13"/>
  <c r="K1100" i="13"/>
  <c r="K1096" i="13"/>
  <c r="K1092" i="13"/>
  <c r="K1088" i="13"/>
  <c r="K1084" i="13"/>
  <c r="K1080" i="13"/>
  <c r="K1076" i="13"/>
  <c r="K1072" i="13"/>
  <c r="K1068" i="13"/>
  <c r="K1064" i="13"/>
  <c r="K1060" i="13"/>
  <c r="K1056" i="13"/>
  <c r="K1052" i="13"/>
  <c r="K1048" i="13"/>
  <c r="K1044" i="13"/>
  <c r="K1040" i="13"/>
  <c r="K1036" i="13"/>
  <c r="K1032" i="13"/>
  <c r="K1028" i="13"/>
  <c r="K1024" i="13"/>
  <c r="K1020" i="13"/>
  <c r="K1016" i="13"/>
  <c r="K1012" i="13"/>
  <c r="K1008" i="13"/>
  <c r="K1004" i="13"/>
  <c r="K1000" i="13"/>
  <c r="K996" i="13"/>
  <c r="K992" i="13"/>
  <c r="K988" i="13"/>
  <c r="K984" i="13"/>
  <c r="K980" i="13"/>
  <c r="K976" i="13"/>
  <c r="K972" i="13"/>
  <c r="K968" i="13"/>
  <c r="K964" i="13"/>
  <c r="K960" i="13"/>
  <c r="K956" i="13"/>
  <c r="K952" i="13"/>
  <c r="K948" i="13"/>
  <c r="K944" i="13"/>
  <c r="K940" i="13"/>
  <c r="K936" i="13"/>
  <c r="K932" i="13"/>
  <c r="K928" i="13"/>
  <c r="K924" i="13"/>
  <c r="K920" i="13"/>
  <c r="K916" i="13"/>
  <c r="K912" i="13"/>
  <c r="K908" i="13"/>
  <c r="K904" i="13"/>
  <c r="K900" i="13"/>
  <c r="K896" i="13"/>
  <c r="K892" i="13"/>
  <c r="K888" i="13"/>
  <c r="K884" i="13"/>
  <c r="K880" i="13"/>
  <c r="K876" i="13"/>
  <c r="K872" i="13"/>
  <c r="K868" i="13"/>
  <c r="K864" i="13"/>
  <c r="K860" i="13"/>
  <c r="K856" i="13"/>
  <c r="K852" i="13"/>
  <c r="K848" i="13"/>
  <c r="K844" i="13"/>
  <c r="K840" i="13"/>
  <c r="K836" i="13"/>
  <c r="K832" i="13"/>
  <c r="K828" i="13"/>
  <c r="K824" i="13"/>
  <c r="K820" i="13"/>
  <c r="K816" i="13"/>
  <c r="K812" i="13"/>
  <c r="K808" i="13"/>
  <c r="K804" i="13"/>
  <c r="K800" i="13"/>
  <c r="K796" i="13"/>
  <c r="K792" i="13"/>
  <c r="K788" i="13"/>
  <c r="K784" i="13"/>
  <c r="K780" i="13"/>
  <c r="K776" i="13"/>
  <c r="K772" i="13"/>
  <c r="K768" i="13"/>
  <c r="K764" i="13"/>
  <c r="K760" i="13"/>
  <c r="K756" i="13"/>
  <c r="K752" i="13"/>
  <c r="K748" i="13"/>
  <c r="K744" i="13"/>
  <c r="K740" i="13"/>
  <c r="K736" i="13"/>
  <c r="K732" i="13"/>
  <c r="K728" i="13"/>
  <c r="K724" i="13"/>
  <c r="K720" i="13"/>
  <c r="K716" i="13"/>
  <c r="K712" i="13"/>
  <c r="K708" i="13"/>
  <c r="K704" i="13"/>
  <c r="K700" i="13"/>
  <c r="K696" i="13"/>
  <c r="K692" i="13"/>
  <c r="K688" i="13"/>
  <c r="K684" i="13"/>
  <c r="K680" i="13"/>
  <c r="K676" i="13"/>
  <c r="K672" i="13"/>
  <c r="K668" i="13"/>
  <c r="K664" i="13"/>
  <c r="K660" i="13"/>
  <c r="K656" i="13"/>
  <c r="K652" i="13"/>
  <c r="K648" i="13"/>
  <c r="K644" i="13"/>
  <c r="K640" i="13"/>
  <c r="K636" i="13"/>
  <c r="K632" i="13"/>
  <c r="K628" i="13"/>
  <c r="K624" i="13"/>
  <c r="K620" i="13"/>
  <c r="K616" i="13"/>
  <c r="K612" i="13"/>
  <c r="K608" i="13"/>
  <c r="K604" i="13"/>
  <c r="K600" i="13"/>
  <c r="K596" i="13"/>
  <c r="K592" i="13"/>
  <c r="K588" i="13"/>
  <c r="K584" i="13"/>
  <c r="K580" i="13"/>
  <c r="K576" i="13"/>
  <c r="K572" i="13"/>
  <c r="K568" i="13"/>
  <c r="K564" i="13"/>
  <c r="K560" i="13"/>
  <c r="K556" i="13"/>
  <c r="K552" i="13"/>
  <c r="K548" i="13"/>
  <c r="K544" i="13"/>
  <c r="K540" i="13"/>
  <c r="K536" i="13"/>
  <c r="K532" i="13"/>
  <c r="K528" i="13"/>
  <c r="K524" i="13"/>
  <c r="K520" i="13"/>
  <c r="K516" i="13"/>
  <c r="K512" i="13"/>
  <c r="K508" i="13"/>
  <c r="K504" i="13"/>
  <c r="K500" i="13"/>
  <c r="K496" i="13"/>
  <c r="K492" i="13"/>
  <c r="K488" i="13"/>
  <c r="K484" i="13"/>
  <c r="K480" i="13"/>
  <c r="K476" i="13"/>
  <c r="K472" i="13"/>
  <c r="K468" i="13"/>
  <c r="K464" i="13"/>
  <c r="K460" i="13"/>
  <c r="K456" i="13"/>
  <c r="K452" i="13"/>
  <c r="K448" i="13"/>
  <c r="K444" i="13"/>
  <c r="K440" i="13"/>
  <c r="K436" i="13"/>
  <c r="K432" i="13"/>
  <c r="K428" i="13"/>
  <c r="K424" i="13"/>
  <c r="K420" i="13"/>
  <c r="K416" i="13"/>
  <c r="K412" i="13"/>
  <c r="K408" i="13"/>
  <c r="K404" i="13"/>
  <c r="K400" i="13"/>
  <c r="K396" i="13"/>
  <c r="K392" i="13"/>
  <c r="K388" i="13"/>
  <c r="K384" i="13"/>
  <c r="K380" i="13"/>
  <c r="K376" i="13"/>
  <c r="K372" i="13"/>
  <c r="K368" i="13"/>
  <c r="K364" i="13"/>
  <c r="K360" i="13"/>
  <c r="K356" i="13"/>
  <c r="K352" i="13"/>
  <c r="K348" i="13"/>
  <c r="K344" i="13"/>
  <c r="K340" i="13"/>
  <c r="K336" i="13"/>
  <c r="K332" i="13"/>
  <c r="K328" i="13"/>
  <c r="K324" i="13"/>
  <c r="K320" i="13"/>
  <c r="K316" i="13"/>
  <c r="K312" i="13"/>
  <c r="K308" i="13"/>
  <c r="K304" i="13"/>
  <c r="K300" i="13"/>
  <c r="K296" i="13"/>
  <c r="K292" i="13"/>
  <c r="K288" i="13"/>
  <c r="K284" i="13"/>
  <c r="K280" i="13"/>
  <c r="K276" i="13"/>
  <c r="K272" i="13"/>
  <c r="K268" i="13"/>
  <c r="K264" i="13"/>
  <c r="K260" i="13"/>
  <c r="K256" i="13"/>
  <c r="K252" i="13"/>
  <c r="K248" i="13"/>
  <c r="K244" i="13"/>
  <c r="K240" i="13"/>
  <c r="K236" i="13"/>
  <c r="K232" i="13"/>
  <c r="K228" i="13"/>
  <c r="K224" i="13"/>
  <c r="K220" i="13"/>
  <c r="K216" i="13"/>
  <c r="K212" i="13"/>
  <c r="K208" i="13"/>
  <c r="K204" i="13"/>
  <c r="K200" i="13"/>
  <c r="K196" i="13"/>
  <c r="K192" i="13"/>
  <c r="K188" i="13"/>
  <c r="K184" i="13"/>
  <c r="K180" i="13"/>
  <c r="K176" i="13"/>
  <c r="K172" i="13"/>
  <c r="K168" i="13"/>
  <c r="K164" i="13"/>
  <c r="K160" i="13"/>
  <c r="K156" i="13"/>
  <c r="K152" i="13"/>
  <c r="K148" i="13"/>
  <c r="K144" i="13"/>
  <c r="K140" i="13"/>
  <c r="K136" i="13"/>
  <c r="K132" i="13"/>
  <c r="K128" i="13"/>
  <c r="K124" i="13"/>
  <c r="K120" i="13"/>
  <c r="K116" i="13"/>
  <c r="K112" i="13"/>
  <c r="K108" i="13"/>
  <c r="K104" i="13"/>
  <c r="K100" i="13"/>
  <c r="K96" i="13"/>
  <c r="K92" i="13"/>
  <c r="K88" i="13"/>
  <c r="K84" i="13"/>
  <c r="K80" i="13"/>
  <c r="K76" i="13"/>
  <c r="K72" i="13"/>
  <c r="K68" i="13"/>
  <c r="K64" i="13"/>
  <c r="K60" i="13"/>
  <c r="K56" i="13"/>
  <c r="K52" i="13"/>
  <c r="K48" i="13"/>
  <c r="K44" i="13"/>
  <c r="K40" i="13"/>
  <c r="U1535" i="11"/>
  <c r="U1531" i="11"/>
  <c r="U1527" i="11"/>
  <c r="U1523" i="11"/>
  <c r="U1519" i="11"/>
  <c r="U1515" i="11"/>
  <c r="U1511" i="11"/>
  <c r="U1507" i="11"/>
  <c r="U1503" i="11"/>
  <c r="U1499" i="11"/>
  <c r="U1495" i="11"/>
  <c r="U1491" i="11"/>
  <c r="U1487" i="11"/>
  <c r="U1483" i="11"/>
  <c r="U1479" i="11"/>
  <c r="U1475" i="11"/>
  <c r="U1471" i="11"/>
  <c r="U1467" i="11"/>
  <c r="U1463" i="11"/>
  <c r="U1459" i="11"/>
  <c r="U1455" i="11"/>
  <c r="U1451" i="11"/>
  <c r="U1447" i="11"/>
  <c r="U1443" i="11"/>
  <c r="U1439" i="11"/>
  <c r="U1435" i="11"/>
  <c r="U1431" i="11"/>
  <c r="U1427" i="11"/>
  <c r="U1423" i="11"/>
  <c r="U1419" i="11"/>
  <c r="U1415" i="11"/>
  <c r="U1411" i="11"/>
  <c r="U1407" i="11"/>
  <c r="U1403" i="11"/>
  <c r="U1399" i="11"/>
  <c r="U1395" i="11"/>
  <c r="U1391" i="11"/>
  <c r="U1387" i="11"/>
  <c r="U1383" i="11"/>
  <c r="U1379" i="11"/>
  <c r="U1375" i="11"/>
  <c r="U1371" i="11"/>
  <c r="U1367" i="11"/>
  <c r="U1363" i="11"/>
  <c r="U1359" i="11"/>
  <c r="U1355" i="11"/>
  <c r="U1351" i="11"/>
  <c r="U1347" i="11"/>
  <c r="U1343" i="11"/>
  <c r="U1339" i="11"/>
  <c r="U1335" i="11"/>
  <c r="U1331" i="11"/>
  <c r="U1327" i="11"/>
  <c r="U1323" i="11"/>
  <c r="U1319" i="11"/>
  <c r="U1315" i="11"/>
  <c r="U1311" i="11"/>
  <c r="U1307" i="11"/>
  <c r="U1303" i="11"/>
  <c r="U1299" i="11"/>
  <c r="U1295" i="11"/>
  <c r="U1291" i="11"/>
  <c r="U1287" i="11"/>
  <c r="U1283" i="11"/>
  <c r="U1279" i="11"/>
  <c r="U1275" i="11"/>
  <c r="U1271" i="11"/>
  <c r="U1267" i="11"/>
  <c r="U1263" i="11"/>
  <c r="U1259" i="11"/>
  <c r="U1255" i="11"/>
  <c r="U1251" i="11"/>
  <c r="U1247" i="11"/>
  <c r="U1243" i="11"/>
  <c r="U1239" i="11"/>
  <c r="U1235" i="11"/>
  <c r="U1231" i="11"/>
  <c r="U1227" i="11"/>
  <c r="U1223" i="11"/>
  <c r="U1219" i="11"/>
  <c r="U1215" i="11"/>
  <c r="U1211" i="11"/>
  <c r="U1207" i="11"/>
  <c r="U1203" i="11"/>
  <c r="U1199" i="11"/>
  <c r="U1195" i="11"/>
  <c r="U1191" i="11"/>
  <c r="U1187" i="11"/>
  <c r="U1183" i="11"/>
  <c r="U1179" i="11"/>
  <c r="U1175" i="11"/>
  <c r="U1171" i="11"/>
  <c r="U1167" i="11"/>
  <c r="U1163" i="11"/>
  <c r="U1159" i="11"/>
  <c r="U1155" i="11"/>
  <c r="U1151" i="11"/>
  <c r="U1147" i="11"/>
  <c r="U1143" i="11"/>
  <c r="U1139" i="11"/>
  <c r="U1135" i="11"/>
  <c r="U1131" i="11"/>
  <c r="U1127" i="11"/>
  <c r="U1123" i="11"/>
  <c r="U1119" i="11"/>
  <c r="U1115" i="11"/>
  <c r="U1111" i="11"/>
  <c r="U1107" i="11"/>
  <c r="U1103" i="11"/>
  <c r="U1099" i="11"/>
  <c r="U1095" i="11"/>
  <c r="U1091" i="11"/>
  <c r="U1087" i="11"/>
  <c r="U1083" i="11"/>
  <c r="U1079" i="11"/>
  <c r="U1075" i="11"/>
  <c r="U1071" i="11"/>
  <c r="U1067" i="11"/>
  <c r="U1063" i="11"/>
  <c r="U1059" i="11"/>
  <c r="U1055" i="11"/>
  <c r="U1051" i="11"/>
  <c r="U1047" i="11"/>
  <c r="U1043" i="11"/>
  <c r="U1039" i="11"/>
  <c r="U1035" i="11"/>
  <c r="U1031" i="11"/>
  <c r="U1027" i="11"/>
  <c r="U1023" i="11"/>
  <c r="U1019" i="11"/>
  <c r="U1015" i="11"/>
  <c r="U1011" i="11"/>
  <c r="U1007" i="11"/>
  <c r="U1003" i="11"/>
  <c r="U999" i="11"/>
  <c r="U995" i="11"/>
  <c r="U991" i="11"/>
  <c r="U987" i="11"/>
  <c r="U983" i="11"/>
  <c r="U979" i="11"/>
  <c r="U975" i="11"/>
  <c r="U971" i="11"/>
  <c r="U967" i="11"/>
  <c r="U963" i="11"/>
  <c r="U959" i="11"/>
  <c r="U955" i="11"/>
  <c r="U951" i="11"/>
  <c r="U947" i="11"/>
  <c r="U943" i="11"/>
  <c r="U939" i="11"/>
  <c r="U935" i="11"/>
  <c r="U931" i="11"/>
  <c r="U927" i="11"/>
  <c r="U923" i="11"/>
  <c r="U919" i="11"/>
  <c r="U915" i="11"/>
  <c r="U911" i="11"/>
  <c r="U907" i="11"/>
  <c r="U903" i="11"/>
  <c r="U899" i="11"/>
  <c r="U895" i="11"/>
  <c r="U891" i="11"/>
  <c r="U887" i="11"/>
  <c r="U883" i="11"/>
  <c r="U879" i="11"/>
  <c r="U875" i="11"/>
  <c r="U871" i="11"/>
  <c r="U867" i="11"/>
  <c r="U863" i="11"/>
  <c r="U859" i="11"/>
  <c r="U855" i="11"/>
  <c r="U851" i="11"/>
  <c r="U847" i="11"/>
  <c r="U843" i="11"/>
  <c r="U839" i="11"/>
  <c r="U835" i="11"/>
  <c r="U831" i="11"/>
  <c r="U827" i="11"/>
  <c r="U823" i="11"/>
  <c r="U819" i="11"/>
  <c r="U815" i="11"/>
  <c r="U811" i="11"/>
  <c r="U807" i="11"/>
  <c r="U803" i="11"/>
  <c r="U799" i="11"/>
  <c r="U795" i="11"/>
  <c r="U791" i="11"/>
  <c r="U787" i="11"/>
  <c r="U783" i="11"/>
  <c r="U779" i="11"/>
  <c r="U775" i="11"/>
  <c r="U771" i="11"/>
  <c r="U767" i="11"/>
  <c r="U763" i="11"/>
  <c r="U759" i="11"/>
  <c r="U755" i="11"/>
  <c r="U751" i="11"/>
  <c r="U747" i="11"/>
  <c r="U743" i="11"/>
  <c r="U739" i="11"/>
  <c r="U735" i="11"/>
  <c r="U731" i="11"/>
  <c r="U727" i="11"/>
  <c r="U723" i="11"/>
  <c r="U719" i="11"/>
  <c r="U715" i="11"/>
  <c r="U711" i="11"/>
  <c r="U707" i="11"/>
  <c r="U703" i="11"/>
  <c r="U699" i="11"/>
  <c r="U695" i="11"/>
  <c r="U691" i="11"/>
  <c r="U687" i="11"/>
  <c r="U683" i="11"/>
  <c r="U679" i="11"/>
  <c r="U675" i="11"/>
  <c r="U671" i="11"/>
  <c r="U667" i="11"/>
  <c r="U663" i="11"/>
  <c r="U659" i="11"/>
  <c r="U655" i="11"/>
  <c r="U651" i="11"/>
  <c r="U647" i="11"/>
  <c r="U643" i="11"/>
  <c r="U639" i="11"/>
  <c r="U635" i="11"/>
  <c r="U631" i="11"/>
  <c r="U627" i="11"/>
  <c r="U623" i="11"/>
  <c r="U619" i="11"/>
  <c r="U615" i="11"/>
  <c r="U611" i="11"/>
  <c r="U607" i="11"/>
  <c r="U603" i="11"/>
  <c r="U599" i="11"/>
  <c r="U595" i="11"/>
  <c r="U591" i="11"/>
  <c r="U587" i="11"/>
  <c r="U583" i="11"/>
  <c r="U579" i="11"/>
  <c r="U575" i="11"/>
  <c r="U571" i="11"/>
  <c r="U567" i="11"/>
  <c r="U563" i="11"/>
  <c r="U559" i="11"/>
  <c r="U555" i="11"/>
  <c r="U551" i="11"/>
  <c r="U547" i="11"/>
  <c r="U543" i="11"/>
  <c r="U539" i="11"/>
  <c r="U535" i="11"/>
  <c r="U531" i="11"/>
  <c r="U527" i="11"/>
  <c r="U523" i="11"/>
  <c r="U519" i="11"/>
  <c r="U515" i="11"/>
  <c r="U511" i="11"/>
  <c r="U507" i="11"/>
  <c r="U503" i="11"/>
  <c r="U499" i="11"/>
  <c r="U495" i="11"/>
  <c r="U491" i="11"/>
  <c r="U487" i="11"/>
  <c r="U483" i="11"/>
  <c r="U479" i="11"/>
  <c r="U475" i="11"/>
  <c r="U471" i="11"/>
  <c r="U467" i="11"/>
  <c r="U463" i="11"/>
  <c r="U459" i="11"/>
  <c r="U455" i="11"/>
  <c r="U451" i="11"/>
  <c r="U447" i="11"/>
  <c r="U443" i="11"/>
  <c r="U439" i="11"/>
  <c r="U435" i="11"/>
  <c r="U431" i="11"/>
  <c r="U427" i="11"/>
  <c r="U423" i="11"/>
  <c r="U419" i="11"/>
  <c r="U415" i="11"/>
  <c r="U411" i="11"/>
  <c r="U407" i="11"/>
  <c r="U403" i="11"/>
  <c r="U399" i="11"/>
  <c r="U395" i="11"/>
  <c r="U391" i="11"/>
  <c r="U387" i="11"/>
  <c r="U383" i="11"/>
  <c r="U379" i="11"/>
  <c r="U375" i="11"/>
  <c r="U371" i="11"/>
  <c r="U367" i="11"/>
  <c r="U363" i="11"/>
  <c r="U359" i="11"/>
  <c r="U355" i="11"/>
  <c r="U351" i="11"/>
  <c r="U347" i="11"/>
  <c r="U343" i="11"/>
  <c r="U339" i="11"/>
  <c r="U335" i="11"/>
  <c r="U331" i="11"/>
  <c r="U327" i="11"/>
  <c r="U323" i="11"/>
  <c r="U319" i="11"/>
  <c r="U315" i="11"/>
  <c r="U311" i="11"/>
  <c r="U307" i="11"/>
  <c r="U303" i="11"/>
  <c r="U299" i="11"/>
  <c r="U295" i="11"/>
  <c r="U291" i="11"/>
  <c r="U287" i="11"/>
  <c r="U283" i="11"/>
  <c r="U279" i="11"/>
  <c r="U275" i="11"/>
  <c r="U271" i="11"/>
  <c r="U267" i="11"/>
  <c r="U263" i="11"/>
  <c r="U259" i="11"/>
  <c r="U255" i="11"/>
  <c r="U251" i="11"/>
  <c r="U247" i="11"/>
  <c r="U243" i="11"/>
  <c r="U239" i="11"/>
  <c r="U235" i="11"/>
  <c r="U231" i="11"/>
  <c r="U227" i="11"/>
  <c r="U223" i="11"/>
  <c r="U219" i="11"/>
  <c r="U215" i="11"/>
  <c r="U211" i="11"/>
  <c r="U207" i="11"/>
  <c r="U203" i="11"/>
  <c r="U199" i="11"/>
  <c r="U195" i="11"/>
  <c r="U191" i="11"/>
  <c r="U187" i="11"/>
  <c r="U183" i="11"/>
  <c r="U179" i="11"/>
  <c r="U175" i="11"/>
  <c r="U171" i="11"/>
  <c r="U167" i="11"/>
  <c r="U163" i="11"/>
  <c r="U159" i="11"/>
  <c r="U155" i="11"/>
  <c r="U151" i="11"/>
  <c r="U147" i="11"/>
  <c r="U143" i="11"/>
  <c r="U139" i="11"/>
  <c r="U135" i="11"/>
  <c r="U131" i="11"/>
  <c r="U127" i="11"/>
  <c r="U123" i="11"/>
  <c r="U119" i="11"/>
  <c r="U115" i="11"/>
  <c r="U111" i="11"/>
  <c r="U107" i="11"/>
  <c r="U103" i="11"/>
  <c r="U99" i="11"/>
  <c r="U95" i="11"/>
  <c r="U91" i="11"/>
  <c r="U87" i="11"/>
  <c r="U83" i="11"/>
  <c r="U79" i="11"/>
  <c r="U75" i="11"/>
  <c r="U71" i="11"/>
  <c r="U67" i="11"/>
  <c r="U63" i="11"/>
  <c r="U59" i="11"/>
  <c r="U55" i="11"/>
  <c r="U51" i="11"/>
  <c r="U47" i="11"/>
  <c r="U1534" i="11"/>
  <c r="U1530" i="11"/>
  <c r="U1526" i="11"/>
  <c r="U1522" i="11"/>
  <c r="U1518" i="11"/>
  <c r="U1514" i="11"/>
  <c r="U1510" i="11"/>
  <c r="U1506" i="11"/>
  <c r="U1502" i="11"/>
  <c r="U1498" i="11"/>
  <c r="U1494" i="11"/>
  <c r="U1490" i="11"/>
  <c r="U1486" i="11"/>
  <c r="U1482" i="11"/>
  <c r="U1478" i="11"/>
  <c r="U1474" i="11"/>
  <c r="U1470" i="11"/>
  <c r="U1466" i="11"/>
  <c r="U1462" i="11"/>
  <c r="U1458" i="11"/>
  <c r="U1454" i="11"/>
  <c r="U1450" i="11"/>
  <c r="U1446" i="11"/>
  <c r="U1442" i="11"/>
  <c r="U1438" i="11"/>
  <c r="U1434" i="11"/>
  <c r="U1430" i="11"/>
  <c r="U1426" i="11"/>
  <c r="U1422" i="11"/>
  <c r="U1418" i="11"/>
  <c r="U1414" i="11"/>
  <c r="U1410" i="11"/>
  <c r="U1406" i="11"/>
  <c r="U1402" i="11"/>
  <c r="U1398" i="11"/>
  <c r="U1394" i="11"/>
  <c r="U1390" i="11"/>
  <c r="U1386" i="11"/>
  <c r="U1382" i="11"/>
  <c r="U1378" i="11"/>
  <c r="U1374" i="11"/>
  <c r="U1370" i="11"/>
  <c r="U1366" i="11"/>
  <c r="U1362" i="11"/>
  <c r="U1358" i="11"/>
  <c r="U1354" i="11"/>
  <c r="U1350" i="11"/>
  <c r="U1346" i="11"/>
  <c r="U1342" i="11"/>
  <c r="U1338" i="11"/>
  <c r="U1334" i="11"/>
  <c r="U1330" i="11"/>
  <c r="U1326" i="11"/>
  <c r="U1322" i="11"/>
  <c r="U1318" i="11"/>
  <c r="U1314" i="11"/>
  <c r="U1310" i="11"/>
  <c r="U1306" i="11"/>
  <c r="U1302" i="11"/>
  <c r="U1298" i="11"/>
  <c r="U1294" i="11"/>
  <c r="U1290" i="11"/>
  <c r="U1286" i="11"/>
  <c r="U1282" i="11"/>
  <c r="U1278" i="11"/>
  <c r="U1274" i="11"/>
  <c r="U1270" i="11"/>
  <c r="U1266" i="11"/>
  <c r="U1262" i="11"/>
  <c r="U1258" i="11"/>
  <c r="U1254" i="11"/>
  <c r="U1250" i="11"/>
  <c r="U1246" i="11"/>
  <c r="U1242" i="11"/>
  <c r="U1238" i="11"/>
  <c r="U1234" i="11"/>
  <c r="U1230" i="11"/>
  <c r="U1226" i="11"/>
  <c r="U1222" i="11"/>
  <c r="U1218" i="11"/>
  <c r="U1214" i="11"/>
  <c r="U1210" i="11"/>
  <c r="U1206" i="11"/>
  <c r="U1202" i="11"/>
  <c r="U1198" i="11"/>
  <c r="U1194" i="11"/>
  <c r="U1190" i="11"/>
  <c r="U1186" i="11"/>
  <c r="U1182" i="11"/>
  <c r="U1178" i="11"/>
  <c r="U1174" i="11"/>
  <c r="U1170" i="11"/>
  <c r="U1166" i="11"/>
  <c r="U1162" i="11"/>
  <c r="U1158" i="11"/>
  <c r="U1154" i="11"/>
  <c r="U1150" i="11"/>
  <c r="U1146" i="11"/>
  <c r="U1142" i="11"/>
  <c r="U1138" i="11"/>
  <c r="U1134" i="11"/>
  <c r="U1130" i="11"/>
  <c r="U1126" i="11"/>
  <c r="U1122" i="11"/>
  <c r="U1118" i="11"/>
  <c r="U1114" i="11"/>
  <c r="U1110" i="11"/>
  <c r="U1106" i="11"/>
  <c r="U1102" i="11"/>
  <c r="U1098" i="11"/>
  <c r="U1094" i="11"/>
  <c r="U1090" i="11"/>
  <c r="U1086" i="11"/>
  <c r="U1082" i="11"/>
  <c r="U1078" i="11"/>
  <c r="U1074" i="11"/>
  <c r="U1070" i="11"/>
  <c r="U1066" i="11"/>
  <c r="U1062" i="11"/>
  <c r="U1058" i="11"/>
  <c r="U1054" i="11"/>
  <c r="U1050" i="11"/>
  <c r="U1046" i="11"/>
  <c r="U1042" i="11"/>
  <c r="U1038" i="11"/>
  <c r="U1034" i="11"/>
  <c r="U1030" i="11"/>
  <c r="U1026" i="11"/>
  <c r="U1022" i="11"/>
  <c r="U1018" i="11"/>
  <c r="U1014" i="11"/>
  <c r="U1010" i="11"/>
  <c r="U1006" i="11"/>
  <c r="U1002" i="11"/>
  <c r="U998" i="11"/>
  <c r="U994" i="11"/>
  <c r="U990" i="11"/>
  <c r="U986" i="11"/>
  <c r="U982" i="11"/>
  <c r="U978" i="11"/>
  <c r="U974" i="11"/>
  <c r="U970" i="11"/>
  <c r="U966" i="11"/>
  <c r="U962" i="11"/>
  <c r="U958" i="11"/>
  <c r="U954" i="11"/>
  <c r="U950" i="11"/>
  <c r="U946" i="11"/>
  <c r="U942" i="11"/>
  <c r="U938" i="11"/>
  <c r="U934" i="11"/>
  <c r="U930" i="11"/>
  <c r="U926" i="11"/>
  <c r="U922" i="11"/>
  <c r="U918" i="11"/>
  <c r="U914" i="11"/>
  <c r="U910" i="11"/>
  <c r="U906" i="11"/>
  <c r="U902" i="11"/>
  <c r="U898" i="11"/>
  <c r="U894" i="11"/>
  <c r="U890" i="11"/>
  <c r="U886" i="11"/>
  <c r="U882" i="11"/>
  <c r="U878" i="11"/>
  <c r="U874" i="11"/>
  <c r="U870" i="11"/>
  <c r="U866" i="11"/>
  <c r="U862" i="11"/>
  <c r="U858" i="11"/>
  <c r="U854" i="11"/>
  <c r="U850" i="11"/>
  <c r="U846" i="11"/>
  <c r="U842" i="11"/>
  <c r="U838" i="11"/>
  <c r="U834" i="11"/>
  <c r="U830" i="11"/>
  <c r="U826" i="11"/>
  <c r="U822" i="11"/>
  <c r="U818" i="11"/>
  <c r="U814" i="11"/>
  <c r="U810" i="11"/>
  <c r="U806" i="11"/>
  <c r="U802" i="11"/>
  <c r="U798" i="11"/>
  <c r="U794" i="11"/>
  <c r="U790" i="11"/>
  <c r="U786" i="11"/>
  <c r="U782" i="11"/>
  <c r="U778" i="11"/>
  <c r="U774" i="11"/>
  <c r="U770" i="11"/>
  <c r="U766" i="11"/>
  <c r="U762" i="11"/>
  <c r="U758" i="11"/>
  <c r="U754" i="11"/>
  <c r="U750" i="11"/>
  <c r="U746" i="11"/>
  <c r="U742" i="11"/>
  <c r="U738" i="11"/>
  <c r="U734" i="11"/>
  <c r="U730" i="11"/>
  <c r="U726" i="11"/>
  <c r="U722" i="11"/>
  <c r="U718" i="11"/>
  <c r="U714" i="11"/>
  <c r="U710" i="11"/>
  <c r="U706" i="11"/>
  <c r="U702" i="11"/>
  <c r="U698" i="11"/>
  <c r="U694" i="11"/>
  <c r="U690" i="11"/>
  <c r="U686" i="11"/>
  <c r="U682" i="11"/>
  <c r="U678" i="11"/>
  <c r="U674" i="11"/>
  <c r="U670" i="11"/>
  <c r="U666" i="11"/>
  <c r="U662" i="11"/>
  <c r="U658" i="11"/>
  <c r="U654" i="11"/>
  <c r="U650" i="11"/>
  <c r="U646" i="11"/>
  <c r="U642" i="11"/>
  <c r="U638" i="11"/>
  <c r="U634" i="11"/>
  <c r="U630" i="11"/>
  <c r="U626" i="11"/>
  <c r="U622" i="11"/>
  <c r="U618" i="11"/>
  <c r="U614" i="11"/>
  <c r="U610" i="11"/>
  <c r="U606" i="11"/>
  <c r="U602" i="11"/>
  <c r="U598" i="11"/>
  <c r="U594" i="11"/>
  <c r="U590" i="11"/>
  <c r="U586" i="11"/>
  <c r="U582" i="11"/>
  <c r="U578" i="11"/>
  <c r="U574" i="11"/>
  <c r="U570" i="11"/>
  <c r="U566" i="11"/>
  <c r="U562" i="11"/>
  <c r="U558" i="11"/>
  <c r="U554" i="11"/>
  <c r="U550" i="11"/>
  <c r="U546" i="11"/>
  <c r="U542" i="11"/>
  <c r="U538" i="11"/>
  <c r="U534" i="11"/>
  <c r="U530" i="11"/>
  <c r="U526" i="11"/>
  <c r="U522" i="11"/>
  <c r="U518" i="11"/>
  <c r="U514" i="11"/>
  <c r="U510" i="11"/>
  <c r="U506" i="11"/>
  <c r="U502" i="11"/>
  <c r="U498" i="11"/>
  <c r="U494" i="11"/>
  <c r="U490" i="11"/>
  <c r="U486" i="11"/>
  <c r="U482" i="11"/>
  <c r="U478" i="11"/>
  <c r="U474" i="11"/>
  <c r="U470" i="11"/>
  <c r="U466" i="11"/>
  <c r="U462" i="11"/>
  <c r="U458" i="11"/>
  <c r="U454" i="11"/>
  <c r="U450" i="11"/>
  <c r="U446" i="11"/>
  <c r="U442" i="11"/>
  <c r="U438" i="11"/>
  <c r="U434" i="11"/>
  <c r="U430" i="11"/>
  <c r="U426" i="11"/>
  <c r="U422" i="11"/>
  <c r="U418" i="11"/>
  <c r="U414" i="11"/>
  <c r="U410" i="11"/>
  <c r="U406" i="11"/>
  <c r="U402" i="11"/>
  <c r="U398" i="11"/>
  <c r="U394" i="11"/>
  <c r="U390" i="11"/>
  <c r="U386" i="11"/>
  <c r="U382" i="11"/>
  <c r="U378" i="11"/>
  <c r="U374" i="11"/>
  <c r="U370" i="11"/>
  <c r="U366" i="11"/>
  <c r="U362" i="11"/>
  <c r="U358" i="11"/>
  <c r="U354" i="11"/>
  <c r="U350" i="11"/>
  <c r="U346" i="11"/>
  <c r="U342" i="11"/>
  <c r="U338" i="11"/>
  <c r="U334" i="11"/>
  <c r="U330" i="11"/>
  <c r="U326" i="11"/>
  <c r="U322" i="11"/>
  <c r="U318" i="11"/>
  <c r="U314" i="11"/>
  <c r="U310" i="11"/>
  <c r="U306" i="11"/>
  <c r="U302" i="11"/>
  <c r="U298" i="11"/>
  <c r="U294" i="11"/>
  <c r="U290" i="11"/>
  <c r="U286" i="11"/>
  <c r="U282" i="11"/>
  <c r="U278" i="11"/>
  <c r="U274" i="11"/>
  <c r="U270" i="11"/>
  <c r="U266" i="11"/>
  <c r="U262" i="11"/>
  <c r="U258" i="11"/>
  <c r="U254" i="11"/>
  <c r="U250" i="11"/>
  <c r="U246" i="11"/>
  <c r="U242" i="11"/>
  <c r="U238" i="11"/>
  <c r="U234" i="11"/>
  <c r="U230" i="11"/>
  <c r="U226" i="11"/>
  <c r="U222" i="11"/>
  <c r="U218" i="11"/>
  <c r="U214" i="11"/>
  <c r="U210" i="11"/>
  <c r="U206" i="11"/>
  <c r="U202" i="11"/>
  <c r="U198" i="11"/>
  <c r="U194" i="11"/>
  <c r="U190" i="11"/>
  <c r="U186" i="11"/>
  <c r="U182" i="11"/>
  <c r="U178" i="11"/>
  <c r="U174" i="11"/>
  <c r="U170" i="11"/>
  <c r="U166" i="11"/>
  <c r="U162" i="11"/>
  <c r="U158" i="11"/>
  <c r="U154" i="11"/>
  <c r="U150" i="11"/>
  <c r="U146" i="11"/>
  <c r="U142" i="11"/>
  <c r="U138" i="11"/>
  <c r="U134" i="11"/>
  <c r="U130" i="11"/>
  <c r="U126" i="11"/>
  <c r="U122" i="11"/>
  <c r="U118" i="11"/>
  <c r="U114" i="11"/>
  <c r="U110" i="11"/>
  <c r="U106" i="11"/>
  <c r="U102" i="11"/>
  <c r="U98" i="11"/>
  <c r="U94" i="11"/>
  <c r="U90" i="11"/>
  <c r="U86" i="11"/>
  <c r="U82" i="11"/>
  <c r="U78" i="11"/>
  <c r="U74" i="11"/>
  <c r="U70" i="11"/>
  <c r="U66" i="11"/>
  <c r="U62" i="11"/>
  <c r="U58" i="11"/>
  <c r="U54" i="11"/>
  <c r="U50" i="11"/>
  <c r="U46" i="11"/>
  <c r="U1537" i="11"/>
  <c r="U1533" i="11"/>
  <c r="U1529" i="11"/>
  <c r="U1525" i="11"/>
  <c r="U1521" i="11"/>
  <c r="U1517" i="11"/>
  <c r="U1513" i="11"/>
  <c r="U1509" i="11"/>
  <c r="U1505" i="11"/>
  <c r="U1501" i="11"/>
  <c r="U1497" i="11"/>
  <c r="U1493" i="11"/>
  <c r="U1489" i="11"/>
  <c r="U1485" i="11"/>
  <c r="U1481" i="11"/>
  <c r="U1477" i="11"/>
  <c r="U1473" i="11"/>
  <c r="U1469" i="11"/>
  <c r="U1465" i="11"/>
  <c r="U1461" i="11"/>
  <c r="U1457" i="11"/>
  <c r="U1453" i="11"/>
  <c r="U1449" i="11"/>
  <c r="U1445" i="11"/>
  <c r="U1441" i="11"/>
  <c r="U1437" i="11"/>
  <c r="U1433" i="11"/>
  <c r="U1429" i="11"/>
  <c r="U1425" i="11"/>
  <c r="U1421" i="11"/>
  <c r="U1417" i="11"/>
  <c r="U1413" i="11"/>
  <c r="U1409" i="11"/>
  <c r="U1405" i="11"/>
  <c r="U1401" i="11"/>
  <c r="U1397" i="11"/>
  <c r="U1393" i="11"/>
  <c r="U1389" i="11"/>
  <c r="U1385" i="11"/>
  <c r="U1381" i="11"/>
  <c r="U1377" i="11"/>
  <c r="U1373" i="11"/>
  <c r="U1369" i="11"/>
  <c r="U1365" i="11"/>
  <c r="U1361" i="11"/>
  <c r="U1357" i="11"/>
  <c r="U1353" i="11"/>
  <c r="U1349" i="11"/>
  <c r="U1345" i="11"/>
  <c r="U1341" i="11"/>
  <c r="U1337" i="11"/>
  <c r="U1333" i="11"/>
  <c r="U1329" i="11"/>
  <c r="U1325" i="11"/>
  <c r="U1321" i="11"/>
  <c r="U1317" i="11"/>
  <c r="U1313" i="11"/>
  <c r="U1309" i="11"/>
  <c r="U1305" i="11"/>
  <c r="U1301" i="11"/>
  <c r="U1297" i="11"/>
  <c r="U1293" i="11"/>
  <c r="U1289" i="11"/>
  <c r="U1285" i="11"/>
  <c r="U1281" i="11"/>
  <c r="U1277" i="11"/>
  <c r="U1273" i="11"/>
  <c r="U1269" i="11"/>
  <c r="U1265" i="11"/>
  <c r="U1261" i="11"/>
  <c r="U1257" i="11"/>
  <c r="U1253" i="11"/>
  <c r="U1249" i="11"/>
  <c r="U1245" i="11"/>
  <c r="U1241" i="11"/>
  <c r="U1237" i="11"/>
  <c r="U1233" i="11"/>
  <c r="U1229" i="11"/>
  <c r="U1225" i="11"/>
  <c r="U1221" i="11"/>
  <c r="U1217" i="11"/>
  <c r="U1213" i="11"/>
  <c r="U1209" i="11"/>
  <c r="U1205" i="11"/>
  <c r="U1201" i="11"/>
  <c r="U1197" i="11"/>
  <c r="U1193" i="11"/>
  <c r="U1189" i="11"/>
  <c r="U1185" i="11"/>
  <c r="U1181" i="11"/>
  <c r="U1177" i="11"/>
  <c r="U1173" i="11"/>
  <c r="U1169" i="11"/>
  <c r="U1165" i="11"/>
  <c r="U1161" i="11"/>
  <c r="U1157" i="11"/>
  <c r="U1153" i="11"/>
  <c r="U1149" i="11"/>
  <c r="U1145" i="11"/>
  <c r="U1141" i="11"/>
  <c r="U1137" i="11"/>
  <c r="U1133" i="11"/>
  <c r="U1129" i="11"/>
  <c r="U1125" i="11"/>
  <c r="U1121" i="11"/>
  <c r="U1117" i="11"/>
  <c r="U1113" i="11"/>
  <c r="U1109" i="11"/>
  <c r="U1105" i="11"/>
  <c r="U1101" i="11"/>
  <c r="U1097" i="11"/>
  <c r="U1093" i="11"/>
  <c r="U1089" i="11"/>
  <c r="U1085" i="11"/>
  <c r="U1081" i="11"/>
  <c r="U1077" i="11"/>
  <c r="U1073" i="11"/>
  <c r="U1069" i="11"/>
  <c r="U1065" i="11"/>
  <c r="U1061" i="11"/>
  <c r="U1057" i="11"/>
  <c r="U1053" i="11"/>
  <c r="U1049" i="11"/>
  <c r="U1045" i="11"/>
  <c r="U1041" i="11"/>
  <c r="U1037" i="11"/>
  <c r="U1033" i="11"/>
  <c r="U1029" i="11"/>
  <c r="U1025" i="11"/>
  <c r="U1021" i="11"/>
  <c r="U1017" i="11"/>
  <c r="U1013" i="11"/>
  <c r="U1009" i="11"/>
  <c r="U1005" i="11"/>
  <c r="U1001" i="11"/>
  <c r="U997" i="11"/>
  <c r="U993" i="11"/>
  <c r="U989" i="11"/>
  <c r="U985" i="11"/>
  <c r="U981" i="11"/>
  <c r="U977" i="11"/>
  <c r="U973" i="11"/>
  <c r="U969" i="11"/>
  <c r="U965" i="11"/>
  <c r="U961" i="11"/>
  <c r="U957" i="11"/>
  <c r="U953" i="11"/>
  <c r="U949" i="11"/>
  <c r="U945" i="11"/>
  <c r="U941" i="11"/>
  <c r="U937" i="11"/>
  <c r="U933" i="11"/>
  <c r="U929" i="11"/>
  <c r="U925" i="11"/>
  <c r="U921" i="11"/>
  <c r="U917" i="11"/>
  <c r="U913" i="11"/>
  <c r="U909" i="11"/>
  <c r="U905" i="11"/>
  <c r="U901" i="11"/>
  <c r="U897" i="11"/>
  <c r="U893" i="11"/>
  <c r="U889" i="11"/>
  <c r="U885" i="11"/>
  <c r="U881" i="11"/>
  <c r="U877" i="11"/>
  <c r="U873" i="11"/>
  <c r="U869" i="11"/>
  <c r="U865" i="11"/>
  <c r="U861" i="11"/>
  <c r="U857" i="11"/>
  <c r="U853" i="11"/>
  <c r="U849" i="11"/>
  <c r="U845" i="11"/>
  <c r="U841" i="11"/>
  <c r="U837" i="11"/>
  <c r="U833" i="11"/>
  <c r="U829" i="11"/>
  <c r="U825" i="11"/>
  <c r="U821" i="11"/>
  <c r="U817" i="11"/>
  <c r="U813" i="11"/>
  <c r="U809" i="11"/>
  <c r="U805" i="11"/>
  <c r="U801" i="11"/>
  <c r="U797" i="11"/>
  <c r="U793" i="11"/>
  <c r="U789" i="11"/>
  <c r="U785" i="11"/>
  <c r="U781" i="11"/>
  <c r="U777" i="11"/>
  <c r="U773" i="11"/>
  <c r="U769" i="11"/>
  <c r="U765" i="11"/>
  <c r="U761" i="11"/>
  <c r="U757" i="11"/>
  <c r="U753" i="11"/>
  <c r="U749" i="11"/>
  <c r="U745" i="11"/>
  <c r="U741" i="11"/>
  <c r="U737" i="11"/>
  <c r="U733" i="11"/>
  <c r="U729" i="11"/>
  <c r="U725" i="11"/>
  <c r="U721" i="11"/>
  <c r="U717" i="11"/>
  <c r="U713" i="11"/>
  <c r="U709" i="11"/>
  <c r="U705" i="11"/>
  <c r="U701" i="11"/>
  <c r="U697" i="11"/>
  <c r="U693" i="11"/>
  <c r="U689" i="11"/>
  <c r="U685" i="11"/>
  <c r="U681" i="11"/>
  <c r="U677" i="11"/>
  <c r="U673" i="11"/>
  <c r="U669" i="11"/>
  <c r="U665" i="11"/>
  <c r="U661" i="11"/>
  <c r="U657" i="11"/>
  <c r="U653" i="11"/>
  <c r="U649" i="11"/>
  <c r="U645" i="11"/>
  <c r="U641" i="11"/>
  <c r="U637" i="11"/>
  <c r="U633" i="11"/>
  <c r="U629" i="11"/>
  <c r="U625" i="11"/>
  <c r="U621" i="11"/>
  <c r="U617" i="11"/>
  <c r="U613" i="11"/>
  <c r="U609" i="11"/>
  <c r="U605" i="11"/>
  <c r="U601" i="11"/>
  <c r="U597" i="11"/>
  <c r="U593" i="11"/>
  <c r="U589" i="11"/>
  <c r="U585" i="11"/>
  <c r="U581" i="11"/>
  <c r="U577" i="11"/>
  <c r="U573" i="11"/>
  <c r="U569" i="11"/>
  <c r="U565" i="11"/>
  <c r="U561" i="11"/>
  <c r="U557" i="11"/>
  <c r="U553" i="11"/>
  <c r="U549" i="11"/>
  <c r="U545" i="11"/>
  <c r="U541" i="11"/>
  <c r="U537" i="11"/>
  <c r="U533" i="11"/>
  <c r="U529" i="11"/>
  <c r="U525" i="11"/>
  <c r="U521" i="11"/>
  <c r="U517" i="11"/>
  <c r="U513" i="11"/>
  <c r="U509" i="11"/>
  <c r="U505" i="11"/>
  <c r="U501" i="11"/>
  <c r="U497" i="11"/>
  <c r="U493" i="11"/>
  <c r="U489" i="11"/>
  <c r="U485" i="11"/>
  <c r="U481" i="11"/>
  <c r="U477" i="11"/>
  <c r="U473" i="11"/>
  <c r="U469" i="11"/>
  <c r="U465" i="11"/>
  <c r="U461" i="11"/>
  <c r="U457" i="11"/>
  <c r="U453" i="11"/>
  <c r="U449" i="11"/>
  <c r="U445" i="11"/>
  <c r="U441" i="11"/>
  <c r="U437" i="11"/>
  <c r="U433" i="11"/>
  <c r="U429" i="11"/>
  <c r="U425" i="11"/>
  <c r="U421" i="11"/>
  <c r="U417" i="11"/>
  <c r="U413" i="11"/>
  <c r="U409" i="11"/>
  <c r="U405" i="11"/>
  <c r="U401" i="11"/>
  <c r="U397" i="11"/>
  <c r="U393" i="11"/>
  <c r="U389" i="11"/>
  <c r="U385" i="11"/>
  <c r="U381" i="11"/>
  <c r="U377" i="11"/>
  <c r="U373" i="11"/>
  <c r="U369" i="11"/>
  <c r="U365" i="11"/>
  <c r="U361" i="11"/>
  <c r="U357" i="11"/>
  <c r="U353" i="11"/>
  <c r="U349" i="11"/>
  <c r="U345" i="11"/>
  <c r="U341" i="11"/>
  <c r="U337" i="11"/>
  <c r="U333" i="11"/>
  <c r="U329" i="11"/>
  <c r="U325" i="11"/>
  <c r="U321" i="11"/>
  <c r="U317" i="11"/>
  <c r="U313" i="11"/>
  <c r="U309" i="11"/>
  <c r="U305" i="11"/>
  <c r="U301" i="11"/>
  <c r="U297" i="11"/>
  <c r="U293" i="11"/>
  <c r="U289" i="11"/>
  <c r="U285" i="11"/>
  <c r="U281" i="11"/>
  <c r="U277" i="11"/>
  <c r="U273" i="11"/>
  <c r="U269" i="11"/>
  <c r="U265" i="11"/>
  <c r="U261" i="11"/>
  <c r="U257" i="11"/>
  <c r="U253" i="11"/>
  <c r="U249" i="11"/>
  <c r="U245" i="11"/>
  <c r="U241" i="11"/>
  <c r="U237" i="11"/>
  <c r="U233" i="11"/>
  <c r="U229" i="11"/>
  <c r="U225" i="11"/>
  <c r="U221" i="11"/>
  <c r="U217" i="11"/>
  <c r="U213" i="11"/>
  <c r="U209" i="11"/>
  <c r="U205" i="11"/>
  <c r="U201" i="11"/>
  <c r="U197" i="11"/>
  <c r="U193" i="11"/>
  <c r="U189" i="11"/>
  <c r="U185" i="11"/>
  <c r="U181" i="11"/>
  <c r="U177" i="11"/>
  <c r="U173" i="11"/>
  <c r="U169" i="11"/>
  <c r="U165" i="11"/>
  <c r="U161" i="11"/>
  <c r="U157" i="11"/>
  <c r="U153" i="11"/>
  <c r="U149" i="11"/>
  <c r="U145" i="11"/>
  <c r="U141" i="11"/>
  <c r="U137" i="11"/>
  <c r="U133" i="11"/>
  <c r="U129" i="11"/>
  <c r="U125" i="11"/>
  <c r="U121" i="11"/>
  <c r="U117" i="11"/>
  <c r="U113" i="11"/>
  <c r="U109" i="11"/>
  <c r="U105" i="11"/>
  <c r="U101" i="11"/>
  <c r="U97" i="11"/>
  <c r="U93" i="11"/>
  <c r="U89" i="11"/>
  <c r="U85" i="11"/>
  <c r="U81" i="11"/>
  <c r="U77" i="11"/>
  <c r="U73" i="11"/>
  <c r="U69" i="11"/>
  <c r="U65" i="11"/>
  <c r="U61" i="11"/>
  <c r="U57" i="11"/>
  <c r="U53" i="11"/>
  <c r="U49" i="11"/>
  <c r="U45" i="11"/>
  <c r="U1536" i="11"/>
  <c r="U1532" i="11"/>
  <c r="U1528" i="11"/>
  <c r="U1524" i="11"/>
  <c r="U1520" i="11"/>
  <c r="U1516" i="11"/>
  <c r="U1512" i="11"/>
  <c r="U1508" i="11"/>
  <c r="U1504" i="11"/>
  <c r="U1500" i="11"/>
  <c r="U1496" i="11"/>
  <c r="U1492" i="11"/>
  <c r="U1488" i="11"/>
  <c r="U1484" i="11"/>
  <c r="U1480" i="11"/>
  <c r="U1476" i="11"/>
  <c r="U1472" i="11"/>
  <c r="U1468" i="11"/>
  <c r="U1464" i="11"/>
  <c r="U1460" i="11"/>
  <c r="U1456" i="11"/>
  <c r="U1452" i="11"/>
  <c r="U1448" i="11"/>
  <c r="U1444" i="11"/>
  <c r="U1440" i="11"/>
  <c r="U1436" i="11"/>
  <c r="U1432" i="11"/>
  <c r="U1428" i="11"/>
  <c r="U1424" i="11"/>
  <c r="U1420" i="11"/>
  <c r="U1416" i="11"/>
  <c r="U1412" i="11"/>
  <c r="U1408" i="11"/>
  <c r="U1404" i="11"/>
  <c r="U1400" i="11"/>
  <c r="U1396" i="11"/>
  <c r="U1392" i="11"/>
  <c r="U1388" i="11"/>
  <c r="U1384" i="11"/>
  <c r="U1380" i="11"/>
  <c r="U1376" i="11"/>
  <c r="U1372" i="11"/>
  <c r="U1368" i="11"/>
  <c r="U1364" i="11"/>
  <c r="U1360" i="11"/>
  <c r="U1356" i="11"/>
  <c r="U1352" i="11"/>
  <c r="U1348" i="11"/>
  <c r="U1344" i="11"/>
  <c r="U1340" i="11"/>
  <c r="U1336" i="11"/>
  <c r="U1332" i="11"/>
  <c r="U1328" i="11"/>
  <c r="U1324" i="11"/>
  <c r="U1320" i="11"/>
  <c r="U1316" i="11"/>
  <c r="U1312" i="11"/>
  <c r="U1308" i="11"/>
  <c r="U1304" i="11"/>
  <c r="U1300" i="11"/>
  <c r="U1296" i="11"/>
  <c r="U1292" i="11"/>
  <c r="U1288" i="11"/>
  <c r="U1284" i="11"/>
  <c r="U1280" i="11"/>
  <c r="U1276" i="11"/>
  <c r="U1272" i="11"/>
  <c r="U1268" i="11"/>
  <c r="U1264" i="11"/>
  <c r="U1260" i="11"/>
  <c r="U1256" i="11"/>
  <c r="U1252" i="11"/>
  <c r="U1248" i="11"/>
  <c r="U1244" i="11"/>
  <c r="U1240" i="11"/>
  <c r="U1236" i="11"/>
  <c r="U1232" i="11"/>
  <c r="U1228" i="11"/>
  <c r="U1224" i="11"/>
  <c r="U1220" i="11"/>
  <c r="U1216" i="11"/>
  <c r="U1212" i="11"/>
  <c r="U1208" i="11"/>
  <c r="U1204" i="11"/>
  <c r="U1200" i="11"/>
  <c r="U1196" i="11"/>
  <c r="U1192" i="11"/>
  <c r="U1188" i="11"/>
  <c r="U1184" i="11"/>
  <c r="U1180" i="11"/>
  <c r="U1176" i="11"/>
  <c r="U1172" i="11"/>
  <c r="U1168" i="11"/>
  <c r="U1164" i="11"/>
  <c r="U1160" i="11"/>
  <c r="U1156" i="11"/>
  <c r="U1152" i="11"/>
  <c r="U1148" i="11"/>
  <c r="U1144" i="11"/>
  <c r="U1140" i="11"/>
  <c r="U1136" i="11"/>
  <c r="U1132" i="11"/>
  <c r="U1128" i="11"/>
  <c r="U1124" i="11"/>
  <c r="U1120" i="11"/>
  <c r="U1116" i="11"/>
  <c r="U1112" i="11"/>
  <c r="U1108" i="11"/>
  <c r="U1104" i="11"/>
  <c r="U1100" i="11"/>
  <c r="U1096" i="11"/>
  <c r="U1092" i="11"/>
  <c r="U1088" i="11"/>
  <c r="U1084" i="11"/>
  <c r="U1080" i="11"/>
  <c r="U1076" i="11"/>
  <c r="U1072" i="11"/>
  <c r="U1068" i="11"/>
  <c r="U1064" i="11"/>
  <c r="U1060" i="11"/>
  <c r="U1056" i="11"/>
  <c r="U1052" i="11"/>
  <c r="U1048" i="11"/>
  <c r="U1044" i="11"/>
  <c r="U1040" i="11"/>
  <c r="U1036" i="11"/>
  <c r="U1032" i="11"/>
  <c r="U1028" i="11"/>
  <c r="U1024" i="11"/>
  <c r="U1020" i="11"/>
  <c r="U1016" i="11"/>
  <c r="U1012" i="11"/>
  <c r="U1008" i="11"/>
  <c r="U1004" i="11"/>
  <c r="U1000" i="11"/>
  <c r="U996" i="11"/>
  <c r="U992" i="11"/>
  <c r="U988" i="11"/>
  <c r="U984" i="11"/>
  <c r="U980" i="11"/>
  <c r="U976" i="11"/>
  <c r="U972" i="11"/>
  <c r="U968" i="11"/>
  <c r="U964" i="11"/>
  <c r="U960" i="11"/>
  <c r="U956" i="11"/>
  <c r="U952" i="11"/>
  <c r="U948" i="11"/>
  <c r="U944" i="11"/>
  <c r="U940" i="11"/>
  <c r="U936" i="11"/>
  <c r="U932" i="11"/>
  <c r="U928" i="11"/>
  <c r="U924" i="11"/>
  <c r="U920" i="11"/>
  <c r="U916" i="11"/>
  <c r="U912" i="11"/>
  <c r="U908" i="11"/>
  <c r="U904" i="11"/>
  <c r="U900" i="11"/>
  <c r="U896" i="11"/>
  <c r="U892" i="11"/>
  <c r="U888" i="11"/>
  <c r="U884" i="11"/>
  <c r="U880" i="11"/>
  <c r="U876" i="11"/>
  <c r="U872" i="11"/>
  <c r="U868" i="11"/>
  <c r="U864" i="11"/>
  <c r="U860" i="11"/>
  <c r="U856" i="11"/>
  <c r="U852" i="11"/>
  <c r="U848" i="11"/>
  <c r="U844" i="11"/>
  <c r="U840" i="11"/>
  <c r="U836" i="11"/>
  <c r="U832" i="11"/>
  <c r="U828" i="11"/>
  <c r="U824" i="11"/>
  <c r="U820" i="11"/>
  <c r="U816" i="11"/>
  <c r="U812" i="11"/>
  <c r="U808" i="11"/>
  <c r="U804" i="11"/>
  <c r="U800" i="11"/>
  <c r="U796" i="11"/>
  <c r="U792" i="11"/>
  <c r="U788" i="11"/>
  <c r="U784" i="11"/>
  <c r="U780" i="11"/>
  <c r="U776" i="11"/>
  <c r="U772" i="11"/>
  <c r="U768" i="11"/>
  <c r="U764" i="11"/>
  <c r="U760" i="11"/>
  <c r="U756" i="11"/>
  <c r="U752" i="11"/>
  <c r="U748" i="11"/>
  <c r="U744" i="11"/>
  <c r="U740" i="11"/>
  <c r="U736" i="11"/>
  <c r="U732" i="11"/>
  <c r="U728" i="11"/>
  <c r="U724" i="11"/>
  <c r="U720" i="11"/>
  <c r="U716" i="11"/>
  <c r="U712" i="11"/>
  <c r="U708" i="11"/>
  <c r="U704" i="11"/>
  <c r="U700" i="11"/>
  <c r="U696" i="11"/>
  <c r="U692" i="11"/>
  <c r="U688" i="11"/>
  <c r="U684" i="11"/>
  <c r="U680" i="11"/>
  <c r="U676" i="11"/>
  <c r="U672" i="11"/>
  <c r="U668" i="11"/>
  <c r="U664" i="11"/>
  <c r="U660" i="11"/>
  <c r="U656" i="11"/>
  <c r="U652" i="11"/>
  <c r="U648" i="11"/>
  <c r="U644" i="11"/>
  <c r="U640" i="11"/>
  <c r="U636" i="11"/>
  <c r="U632" i="11"/>
  <c r="U628" i="11"/>
  <c r="U624" i="11"/>
  <c r="U620" i="11"/>
  <c r="U616" i="11"/>
  <c r="U612" i="11"/>
  <c r="U608" i="11"/>
  <c r="U604" i="11"/>
  <c r="U600" i="11"/>
  <c r="U596" i="11"/>
  <c r="U592" i="11"/>
  <c r="U588" i="11"/>
  <c r="U584" i="11"/>
  <c r="U580" i="11"/>
  <c r="U576" i="11"/>
  <c r="U572" i="11"/>
  <c r="U568" i="11"/>
  <c r="U564" i="11"/>
  <c r="U560" i="11"/>
  <c r="U556" i="11"/>
  <c r="U552" i="11"/>
  <c r="U548" i="11"/>
  <c r="U544" i="11"/>
  <c r="U540" i="11"/>
  <c r="U536" i="11"/>
  <c r="U532" i="11"/>
  <c r="U528" i="11"/>
  <c r="U524" i="11"/>
  <c r="U520" i="11"/>
  <c r="U516" i="11"/>
  <c r="U512" i="11"/>
  <c r="U508" i="11"/>
  <c r="U504" i="11"/>
  <c r="U500" i="11"/>
  <c r="U496" i="11"/>
  <c r="U492" i="11"/>
  <c r="U488" i="11"/>
  <c r="U484" i="11"/>
  <c r="U480" i="11"/>
  <c r="U476" i="11"/>
  <c r="U472" i="11"/>
  <c r="U468" i="11"/>
  <c r="U464" i="11"/>
  <c r="U460" i="11"/>
  <c r="U456" i="11"/>
  <c r="U452" i="11"/>
  <c r="U448" i="11"/>
  <c r="U444" i="11"/>
  <c r="U440" i="11"/>
  <c r="U436" i="11"/>
  <c r="U432" i="11"/>
  <c r="U428" i="11"/>
  <c r="U424" i="11"/>
  <c r="U420" i="11"/>
  <c r="U416" i="11"/>
  <c r="U412" i="11"/>
  <c r="U408" i="11"/>
  <c r="U404" i="11"/>
  <c r="U400" i="11"/>
  <c r="U396" i="11"/>
  <c r="U392" i="11"/>
  <c r="U388" i="11"/>
  <c r="U384" i="11"/>
  <c r="U380" i="11"/>
  <c r="U376" i="11"/>
  <c r="U372" i="11"/>
  <c r="U368" i="11"/>
  <c r="U364" i="11"/>
  <c r="U360" i="11"/>
  <c r="U356" i="11"/>
  <c r="U352" i="11"/>
  <c r="U348" i="11"/>
  <c r="U344" i="11"/>
  <c r="U340" i="11"/>
  <c r="U336" i="11"/>
  <c r="U332" i="11"/>
  <c r="U328" i="11"/>
  <c r="U324" i="11"/>
  <c r="U320" i="11"/>
  <c r="U316" i="11"/>
  <c r="U312" i="11"/>
  <c r="U308" i="11"/>
  <c r="U304" i="11"/>
  <c r="U300" i="11"/>
  <c r="U296" i="11"/>
  <c r="U292" i="11"/>
  <c r="U288" i="11"/>
  <c r="U284" i="11"/>
  <c r="U280" i="11"/>
  <c r="U276" i="11"/>
  <c r="U272" i="11"/>
  <c r="U268" i="11"/>
  <c r="U264" i="11"/>
  <c r="U260" i="11"/>
  <c r="U256" i="11"/>
  <c r="U252" i="11"/>
  <c r="U248" i="11"/>
  <c r="U244" i="11"/>
  <c r="U240" i="11"/>
  <c r="U236" i="11"/>
  <c r="U232" i="11"/>
  <c r="U228" i="11"/>
  <c r="U224" i="11"/>
  <c r="U220" i="11"/>
  <c r="U216" i="11"/>
  <c r="U212" i="11"/>
  <c r="U208" i="11"/>
  <c r="U204" i="11"/>
  <c r="U200" i="11"/>
  <c r="U196" i="11"/>
  <c r="U192" i="11"/>
  <c r="U188" i="11"/>
  <c r="U184" i="11"/>
  <c r="U180" i="11"/>
  <c r="U176" i="11"/>
  <c r="U172" i="11"/>
  <c r="U168" i="11"/>
  <c r="U164" i="11"/>
  <c r="U160" i="11"/>
  <c r="U156" i="11"/>
  <c r="U152" i="11"/>
  <c r="U148" i="11"/>
  <c r="U144" i="11"/>
  <c r="U140" i="11"/>
  <c r="U136" i="11"/>
  <c r="U132" i="11"/>
  <c r="U128" i="11"/>
  <c r="U124" i="11"/>
  <c r="U120" i="11"/>
  <c r="U116" i="11"/>
  <c r="U112" i="11"/>
  <c r="U108" i="11"/>
  <c r="U104" i="11"/>
  <c r="U100" i="11"/>
  <c r="U96" i="11"/>
  <c r="U92" i="11"/>
  <c r="U88" i="11"/>
  <c r="U84" i="11"/>
  <c r="U80" i="11"/>
  <c r="U76" i="11"/>
  <c r="U72" i="11"/>
  <c r="U68" i="11"/>
  <c r="U64" i="11"/>
  <c r="U60" i="11"/>
  <c r="U56" i="11"/>
  <c r="U52" i="11"/>
  <c r="U48" i="11"/>
  <c r="U44" i="11"/>
  <c r="K38" i="13"/>
  <c r="K37" i="13"/>
  <c r="K36" i="13"/>
  <c r="K35" i="13"/>
  <c r="D28" i="13" l="1"/>
  <c r="D5" i="13"/>
  <c r="F5" i="13" s="1"/>
  <c r="A26" i="7" l="1"/>
  <c r="A21" i="15" s="1"/>
  <c r="A40" i="13" s="1"/>
  <c r="A27" i="7"/>
  <c r="A22" i="15" s="1"/>
  <c r="A41" i="13" s="1"/>
  <c r="A28" i="7"/>
  <c r="A23" i="15" s="1"/>
  <c r="A42" i="13" s="1"/>
  <c r="A29" i="7"/>
  <c r="A24" i="15" s="1"/>
  <c r="A43" i="13" s="1"/>
  <c r="A30" i="7"/>
  <c r="A25" i="15" s="1"/>
  <c r="A44" i="13" s="1"/>
  <c r="A31" i="7"/>
  <c r="A26" i="15" s="1"/>
  <c r="A45" i="13" s="1"/>
  <c r="A32" i="7"/>
  <c r="A27" i="15" s="1"/>
  <c r="A46" i="13" s="1"/>
  <c r="A33" i="7"/>
  <c r="A28" i="15" s="1"/>
  <c r="A47" i="13" s="1"/>
  <c r="A34" i="7"/>
  <c r="A29" i="15" s="1"/>
  <c r="A48" i="13" s="1"/>
  <c r="A35" i="7"/>
  <c r="A30" i="15" s="1"/>
  <c r="A49" i="13" s="1"/>
  <c r="A36" i="7"/>
  <c r="A31" i="15" s="1"/>
  <c r="A50" i="13" s="1"/>
  <c r="A37" i="7"/>
  <c r="A32" i="15" s="1"/>
  <c r="A51" i="13" s="1"/>
  <c r="A38" i="7"/>
  <c r="A33" i="15" s="1"/>
  <c r="A52" i="13" s="1"/>
  <c r="A39" i="7"/>
  <c r="A34" i="15" s="1"/>
  <c r="A53" i="13" s="1"/>
  <c r="A40" i="7"/>
  <c r="A35" i="15" s="1"/>
  <c r="A54" i="13" s="1"/>
  <c r="A41" i="7"/>
  <c r="A36" i="15" s="1"/>
  <c r="A55" i="13" s="1"/>
  <c r="A42" i="7"/>
  <c r="A37" i="15" s="1"/>
  <c r="A56" i="13" s="1"/>
  <c r="A43" i="7"/>
  <c r="A38" i="15" s="1"/>
  <c r="A57" i="13" s="1"/>
  <c r="A44" i="7"/>
  <c r="A39" i="15" s="1"/>
  <c r="A58" i="13" s="1"/>
  <c r="A45" i="7"/>
  <c r="A40" i="15" s="1"/>
  <c r="A59" i="13" s="1"/>
  <c r="A46" i="7"/>
  <c r="A41" i="15" s="1"/>
  <c r="A60" i="13" s="1"/>
  <c r="A47" i="7"/>
  <c r="A42" i="15" s="1"/>
  <c r="A61" i="13" s="1"/>
  <c r="A48" i="7"/>
  <c r="A43" i="15" s="1"/>
  <c r="A62" i="13" s="1"/>
  <c r="A49" i="7"/>
  <c r="A44" i="15" s="1"/>
  <c r="A63" i="13" s="1"/>
  <c r="A50" i="7"/>
  <c r="A45" i="15" s="1"/>
  <c r="A64" i="13" s="1"/>
  <c r="A51" i="7"/>
  <c r="A46" i="15" s="1"/>
  <c r="A65" i="13" s="1"/>
  <c r="A52" i="7"/>
  <c r="A47" i="15" s="1"/>
  <c r="A66" i="13" s="1"/>
  <c r="A53" i="7"/>
  <c r="A48" i="15" s="1"/>
  <c r="A67" i="13" s="1"/>
  <c r="A54" i="7"/>
  <c r="A49" i="15" s="1"/>
  <c r="A68" i="13" s="1"/>
  <c r="A55" i="7"/>
  <c r="A50" i="15" s="1"/>
  <c r="A69" i="13" s="1"/>
  <c r="A56" i="7"/>
  <c r="A51" i="15" s="1"/>
  <c r="A70" i="13" s="1"/>
  <c r="A57" i="7"/>
  <c r="A52" i="15" s="1"/>
  <c r="A71" i="13" s="1"/>
  <c r="A58" i="7"/>
  <c r="A53" i="15" s="1"/>
  <c r="A72" i="13" s="1"/>
  <c r="A59" i="7"/>
  <c r="A54" i="15" s="1"/>
  <c r="A73" i="13" s="1"/>
  <c r="A60" i="7"/>
  <c r="A55" i="15" s="1"/>
  <c r="A74" i="13" s="1"/>
  <c r="A61" i="7"/>
  <c r="A56" i="15" s="1"/>
  <c r="A75" i="13" s="1"/>
  <c r="A62" i="7"/>
  <c r="A57" i="15" s="1"/>
  <c r="A76" i="13" s="1"/>
  <c r="A63" i="7"/>
  <c r="A58" i="15" s="1"/>
  <c r="A77" i="13" s="1"/>
  <c r="A64" i="7"/>
  <c r="A59" i="15" s="1"/>
  <c r="A78" i="13" s="1"/>
  <c r="A65" i="7"/>
  <c r="A60" i="15" s="1"/>
  <c r="A79" i="13" s="1"/>
  <c r="A66" i="7"/>
  <c r="A61" i="15" s="1"/>
  <c r="A80" i="13" s="1"/>
  <c r="A67" i="7"/>
  <c r="A62" i="15" s="1"/>
  <c r="A81" i="13" s="1"/>
  <c r="A68" i="7"/>
  <c r="A63" i="15" s="1"/>
  <c r="A82" i="13" s="1"/>
  <c r="A69" i="7"/>
  <c r="A64" i="15" s="1"/>
  <c r="A83" i="13" s="1"/>
  <c r="A70" i="7"/>
  <c r="A65" i="15" s="1"/>
  <c r="A84" i="13" s="1"/>
  <c r="A71" i="7"/>
  <c r="A66" i="15" s="1"/>
  <c r="A85" i="13" s="1"/>
  <c r="A72" i="7"/>
  <c r="A67" i="15" s="1"/>
  <c r="A86" i="13" s="1"/>
  <c r="A73" i="7"/>
  <c r="A68" i="15" s="1"/>
  <c r="A87" i="13" s="1"/>
  <c r="A74" i="7"/>
  <c r="A69" i="15" s="1"/>
  <c r="A88" i="13" s="1"/>
  <c r="A75" i="7"/>
  <c r="A70" i="15" s="1"/>
  <c r="A89" i="13" s="1"/>
  <c r="A76" i="7"/>
  <c r="A71" i="15" s="1"/>
  <c r="A90" i="13" s="1"/>
  <c r="A77" i="7"/>
  <c r="A72" i="15" s="1"/>
  <c r="A91" i="13" s="1"/>
  <c r="A78" i="7"/>
  <c r="A73" i="15" s="1"/>
  <c r="A92" i="13" s="1"/>
  <c r="A79" i="7"/>
  <c r="A74" i="15" s="1"/>
  <c r="A93" i="13" s="1"/>
  <c r="A80" i="7"/>
  <c r="A75" i="15" s="1"/>
  <c r="A94" i="13" s="1"/>
  <c r="A81" i="7"/>
  <c r="A76" i="15" s="1"/>
  <c r="A95" i="13" s="1"/>
  <c r="A82" i="7"/>
  <c r="A77" i="15" s="1"/>
  <c r="A96" i="13" s="1"/>
  <c r="A83" i="7"/>
  <c r="A78" i="15" s="1"/>
  <c r="A97" i="13" s="1"/>
  <c r="A84" i="7"/>
  <c r="A79" i="15" s="1"/>
  <c r="A98" i="13" s="1"/>
  <c r="A85" i="7"/>
  <c r="A80" i="15" s="1"/>
  <c r="A99" i="13" s="1"/>
  <c r="A86" i="7"/>
  <c r="A81" i="15" s="1"/>
  <c r="A100" i="13" s="1"/>
  <c r="A87" i="7"/>
  <c r="A82" i="15" s="1"/>
  <c r="A101" i="13" s="1"/>
  <c r="A88" i="7"/>
  <c r="A83" i="15" s="1"/>
  <c r="A102" i="13" s="1"/>
  <c r="A89" i="7"/>
  <c r="A84" i="15" s="1"/>
  <c r="A103" i="13" s="1"/>
  <c r="A90" i="7"/>
  <c r="A85" i="15" s="1"/>
  <c r="A104" i="13" s="1"/>
  <c r="A91" i="7"/>
  <c r="A86" i="15" s="1"/>
  <c r="A105" i="13" s="1"/>
  <c r="A92" i="7"/>
  <c r="A87" i="15" s="1"/>
  <c r="A106" i="13" s="1"/>
  <c r="A93" i="7"/>
  <c r="A88" i="15" s="1"/>
  <c r="A107" i="13" s="1"/>
  <c r="A94" i="7"/>
  <c r="A89" i="15" s="1"/>
  <c r="A108" i="13" s="1"/>
  <c r="A95" i="7"/>
  <c r="A90" i="15" s="1"/>
  <c r="A109" i="13" s="1"/>
  <c r="A96" i="7"/>
  <c r="A91" i="15" s="1"/>
  <c r="A110" i="13" s="1"/>
  <c r="A97" i="7"/>
  <c r="A92" i="15" s="1"/>
  <c r="A111" i="13" s="1"/>
  <c r="A98" i="7"/>
  <c r="A93" i="15" s="1"/>
  <c r="A112" i="13" s="1"/>
  <c r="A99" i="7"/>
  <c r="A94" i="15" s="1"/>
  <c r="A113" i="13" s="1"/>
  <c r="A100" i="7"/>
  <c r="A95" i="15" s="1"/>
  <c r="A114" i="13" s="1"/>
  <c r="A101" i="7"/>
  <c r="A96" i="15" s="1"/>
  <c r="A115" i="13" s="1"/>
  <c r="A102" i="7"/>
  <c r="A97" i="15" s="1"/>
  <c r="A116" i="13" s="1"/>
  <c r="A103" i="7"/>
  <c r="A98" i="15" s="1"/>
  <c r="A117" i="13" s="1"/>
  <c r="A104" i="7"/>
  <c r="A99" i="15" s="1"/>
  <c r="A118" i="13" s="1"/>
  <c r="A105" i="7"/>
  <c r="A100" i="15" s="1"/>
  <c r="A119" i="13" s="1"/>
  <c r="A106" i="7"/>
  <c r="A101" i="15" s="1"/>
  <c r="A120" i="13" s="1"/>
  <c r="A107" i="7"/>
  <c r="A102" i="15" s="1"/>
  <c r="A121" i="13" s="1"/>
  <c r="A108" i="7"/>
  <c r="A103" i="15" s="1"/>
  <c r="A122" i="13" s="1"/>
  <c r="A109" i="7"/>
  <c r="A104" i="15" s="1"/>
  <c r="A123" i="13" s="1"/>
  <c r="A110" i="7"/>
  <c r="A105" i="15" s="1"/>
  <c r="A124" i="13" s="1"/>
  <c r="A111" i="7"/>
  <c r="A106" i="15" s="1"/>
  <c r="A125" i="13" s="1"/>
  <c r="A112" i="7"/>
  <c r="A107" i="15" s="1"/>
  <c r="A126" i="13" s="1"/>
  <c r="A113" i="7"/>
  <c r="A108" i="15" s="1"/>
  <c r="A127" i="13" s="1"/>
  <c r="A114" i="7"/>
  <c r="A109" i="15" s="1"/>
  <c r="A128" i="13" s="1"/>
  <c r="A115" i="7"/>
  <c r="A110" i="15" s="1"/>
  <c r="A129" i="13" s="1"/>
  <c r="A116" i="7"/>
  <c r="A111" i="15" s="1"/>
  <c r="A130" i="13" s="1"/>
  <c r="A117" i="7"/>
  <c r="A112" i="15" s="1"/>
  <c r="A131" i="13" s="1"/>
  <c r="A118" i="7"/>
  <c r="A113" i="15" s="1"/>
  <c r="A132" i="13" s="1"/>
  <c r="A119" i="7"/>
  <c r="A114" i="15" s="1"/>
  <c r="A133" i="13" s="1"/>
  <c r="A120" i="7"/>
  <c r="A115" i="15" s="1"/>
  <c r="A134" i="13" s="1"/>
  <c r="A121" i="7"/>
  <c r="A116" i="15" s="1"/>
  <c r="A135" i="13" s="1"/>
  <c r="A122" i="7"/>
  <c r="A117" i="15" s="1"/>
  <c r="A136" i="13" s="1"/>
  <c r="A123" i="7"/>
  <c r="A118" i="15" s="1"/>
  <c r="A137" i="13" s="1"/>
  <c r="A124" i="7"/>
  <c r="A119" i="15" s="1"/>
  <c r="A138" i="13" s="1"/>
  <c r="A125" i="7"/>
  <c r="A120" i="15" s="1"/>
  <c r="A139" i="13" s="1"/>
  <c r="A126" i="7"/>
  <c r="A121" i="15" s="1"/>
  <c r="A140" i="13" s="1"/>
  <c r="A127" i="7"/>
  <c r="A122" i="15" s="1"/>
  <c r="A141" i="13" s="1"/>
  <c r="A128" i="7"/>
  <c r="A123" i="15" s="1"/>
  <c r="A142" i="13" s="1"/>
  <c r="A129" i="7"/>
  <c r="A124" i="15" s="1"/>
  <c r="A143" i="13" s="1"/>
  <c r="A130" i="7"/>
  <c r="A125" i="15" s="1"/>
  <c r="A144" i="13" s="1"/>
  <c r="A131" i="7"/>
  <c r="A126" i="15" s="1"/>
  <c r="A145" i="13" s="1"/>
  <c r="A132" i="7"/>
  <c r="A127" i="15" s="1"/>
  <c r="A146" i="13" s="1"/>
  <c r="A133" i="7"/>
  <c r="A128" i="15" s="1"/>
  <c r="A147" i="13" s="1"/>
  <c r="A134" i="7"/>
  <c r="A129" i="15" s="1"/>
  <c r="A148" i="13" s="1"/>
  <c r="A135" i="7"/>
  <c r="A130" i="15" s="1"/>
  <c r="A149" i="13" s="1"/>
  <c r="A136" i="7"/>
  <c r="A131" i="15" s="1"/>
  <c r="A150" i="13" s="1"/>
  <c r="A137" i="7"/>
  <c r="A132" i="15" s="1"/>
  <c r="A151" i="13" s="1"/>
  <c r="A138" i="7"/>
  <c r="A133" i="15" s="1"/>
  <c r="A152" i="13" s="1"/>
  <c r="A139" i="7"/>
  <c r="A134" i="15" s="1"/>
  <c r="A153" i="13" s="1"/>
  <c r="A140" i="7"/>
  <c r="A135" i="15" s="1"/>
  <c r="A154" i="13" s="1"/>
  <c r="A141" i="7"/>
  <c r="A136" i="15" s="1"/>
  <c r="A155" i="13" s="1"/>
  <c r="A142" i="7"/>
  <c r="A137" i="15" s="1"/>
  <c r="A156" i="13" s="1"/>
  <c r="A143" i="7"/>
  <c r="A138" i="15" s="1"/>
  <c r="A157" i="13" s="1"/>
  <c r="A144" i="7"/>
  <c r="A139" i="15" s="1"/>
  <c r="A158" i="13" s="1"/>
  <c r="A145" i="7"/>
  <c r="A140" i="15" s="1"/>
  <c r="A159" i="13" s="1"/>
  <c r="A146" i="7"/>
  <c r="A141" i="15" s="1"/>
  <c r="A160" i="13" s="1"/>
  <c r="A147" i="7"/>
  <c r="A142" i="15" s="1"/>
  <c r="A161" i="13" s="1"/>
  <c r="A148" i="7"/>
  <c r="A143" i="15" s="1"/>
  <c r="A162" i="13" s="1"/>
  <c r="A149" i="7"/>
  <c r="A144" i="15" s="1"/>
  <c r="A163" i="13" s="1"/>
  <c r="A150" i="7"/>
  <c r="A145" i="15" s="1"/>
  <c r="A164" i="13" s="1"/>
  <c r="A151" i="7"/>
  <c r="A146" i="15" s="1"/>
  <c r="A165" i="13" s="1"/>
  <c r="A152" i="7"/>
  <c r="A147" i="15" s="1"/>
  <c r="A166" i="13" s="1"/>
  <c r="A153" i="7"/>
  <c r="A148" i="15" s="1"/>
  <c r="A167" i="13" s="1"/>
  <c r="A154" i="7"/>
  <c r="A149" i="15" s="1"/>
  <c r="A168" i="13" s="1"/>
  <c r="A155" i="7"/>
  <c r="A150" i="15" s="1"/>
  <c r="A169" i="13" s="1"/>
  <c r="A156" i="7"/>
  <c r="A151" i="15" s="1"/>
  <c r="A170" i="13" s="1"/>
  <c r="A157" i="7"/>
  <c r="A152" i="15" s="1"/>
  <c r="A171" i="13" s="1"/>
  <c r="A158" i="7"/>
  <c r="A153" i="15" s="1"/>
  <c r="A172" i="13" s="1"/>
  <c r="A159" i="7"/>
  <c r="A154" i="15" s="1"/>
  <c r="A173" i="13" s="1"/>
  <c r="A160" i="7"/>
  <c r="A155" i="15" s="1"/>
  <c r="A174" i="13" s="1"/>
  <c r="A161" i="7"/>
  <c r="A156" i="15" s="1"/>
  <c r="A175" i="13" s="1"/>
  <c r="A162" i="7"/>
  <c r="A157" i="15" s="1"/>
  <c r="A176" i="13" s="1"/>
  <c r="A163" i="7"/>
  <c r="A158" i="15" s="1"/>
  <c r="A177" i="13" s="1"/>
  <c r="A164" i="7"/>
  <c r="A159" i="15" s="1"/>
  <c r="A178" i="13" s="1"/>
  <c r="A165" i="7"/>
  <c r="A160" i="15" s="1"/>
  <c r="A179" i="13" s="1"/>
  <c r="A166" i="7"/>
  <c r="A161" i="15" s="1"/>
  <c r="A180" i="13" s="1"/>
  <c r="A167" i="7"/>
  <c r="A162" i="15" s="1"/>
  <c r="A181" i="13" s="1"/>
  <c r="A168" i="7"/>
  <c r="A163" i="15" s="1"/>
  <c r="A182" i="13" s="1"/>
  <c r="A169" i="7"/>
  <c r="A164" i="15" s="1"/>
  <c r="A183" i="13" s="1"/>
  <c r="A170" i="7"/>
  <c r="A165" i="15" s="1"/>
  <c r="A184" i="13" s="1"/>
  <c r="A171" i="7"/>
  <c r="A166" i="15" s="1"/>
  <c r="A185" i="13" s="1"/>
  <c r="A172" i="7"/>
  <c r="A167" i="15" s="1"/>
  <c r="A186" i="13" s="1"/>
  <c r="A173" i="7"/>
  <c r="A168" i="15" s="1"/>
  <c r="A187" i="13" s="1"/>
  <c r="A174" i="7"/>
  <c r="A169" i="15" s="1"/>
  <c r="A188" i="13" s="1"/>
  <c r="A175" i="7"/>
  <c r="A170" i="15" s="1"/>
  <c r="A189" i="13" s="1"/>
  <c r="A176" i="7"/>
  <c r="A171" i="15" s="1"/>
  <c r="A190" i="13" s="1"/>
  <c r="A177" i="7"/>
  <c r="A172" i="15" s="1"/>
  <c r="A191" i="13" s="1"/>
  <c r="A178" i="7"/>
  <c r="A173" i="15" s="1"/>
  <c r="A192" i="13" s="1"/>
  <c r="A179" i="7"/>
  <c r="A174" i="15" s="1"/>
  <c r="A193" i="13" s="1"/>
  <c r="A180" i="7"/>
  <c r="A175" i="15" s="1"/>
  <c r="A194" i="13" s="1"/>
  <c r="A181" i="7"/>
  <c r="A176" i="15" s="1"/>
  <c r="A195" i="13" s="1"/>
  <c r="A182" i="7"/>
  <c r="A177" i="15" s="1"/>
  <c r="A196" i="13" s="1"/>
  <c r="A183" i="7"/>
  <c r="A178" i="15" s="1"/>
  <c r="A197" i="13" s="1"/>
  <c r="A184" i="7"/>
  <c r="A179" i="15" s="1"/>
  <c r="A198" i="13" s="1"/>
  <c r="A185" i="7"/>
  <c r="A180" i="15" s="1"/>
  <c r="A199" i="13" s="1"/>
  <c r="A186" i="7"/>
  <c r="A181" i="15" s="1"/>
  <c r="A200" i="13" s="1"/>
  <c r="A187" i="7"/>
  <c r="A182" i="15" s="1"/>
  <c r="A201" i="13" s="1"/>
  <c r="A188" i="7"/>
  <c r="A183" i="15" s="1"/>
  <c r="A202" i="13" s="1"/>
  <c r="A189" i="7"/>
  <c r="A184" i="15" s="1"/>
  <c r="A203" i="13" s="1"/>
  <c r="A190" i="7"/>
  <c r="A185" i="15" s="1"/>
  <c r="A204" i="13" s="1"/>
  <c r="A191" i="7"/>
  <c r="A186" i="15" s="1"/>
  <c r="A205" i="13" s="1"/>
  <c r="A192" i="7"/>
  <c r="A187" i="15" s="1"/>
  <c r="A206" i="13" s="1"/>
  <c r="A193" i="7"/>
  <c r="A188" i="15" s="1"/>
  <c r="A207" i="13" s="1"/>
  <c r="A194" i="7"/>
  <c r="A189" i="15" s="1"/>
  <c r="A208" i="13" s="1"/>
  <c r="A195" i="7"/>
  <c r="A190" i="15" s="1"/>
  <c r="A209" i="13" s="1"/>
  <c r="A196" i="7"/>
  <c r="A191" i="15" s="1"/>
  <c r="A210" i="13" s="1"/>
  <c r="A197" i="7"/>
  <c r="A192" i="15" s="1"/>
  <c r="A211" i="13" s="1"/>
  <c r="A198" i="7"/>
  <c r="A193" i="15" s="1"/>
  <c r="A212" i="13" s="1"/>
  <c r="A199" i="7"/>
  <c r="A194" i="15" s="1"/>
  <c r="A213" i="13" s="1"/>
  <c r="A200" i="7"/>
  <c r="A195" i="15" s="1"/>
  <c r="A214" i="13" s="1"/>
  <c r="A201" i="7"/>
  <c r="A196" i="15" s="1"/>
  <c r="A215" i="13" s="1"/>
  <c r="A202" i="7"/>
  <c r="A197" i="15" s="1"/>
  <c r="A216" i="13" s="1"/>
  <c r="A203" i="7"/>
  <c r="A198" i="15" s="1"/>
  <c r="A217" i="13" s="1"/>
  <c r="A204" i="7"/>
  <c r="A199" i="15" s="1"/>
  <c r="A218" i="13" s="1"/>
  <c r="A205" i="7"/>
  <c r="A200" i="15" s="1"/>
  <c r="A219" i="13" s="1"/>
  <c r="A206" i="7"/>
  <c r="A201" i="15" s="1"/>
  <c r="A220" i="13" s="1"/>
  <c r="A207" i="7"/>
  <c r="A202" i="15" s="1"/>
  <c r="A221" i="13" s="1"/>
  <c r="A208" i="7"/>
  <c r="A203" i="15" s="1"/>
  <c r="A222" i="13" s="1"/>
  <c r="A209" i="7"/>
  <c r="A204" i="15" s="1"/>
  <c r="A223" i="13" s="1"/>
  <c r="A210" i="7"/>
  <c r="A205" i="15" s="1"/>
  <c r="A224" i="13" s="1"/>
  <c r="A211" i="7"/>
  <c r="A206" i="15" s="1"/>
  <c r="A225" i="13" s="1"/>
  <c r="A212" i="7"/>
  <c r="A207" i="15" s="1"/>
  <c r="A226" i="13" s="1"/>
  <c r="A213" i="7"/>
  <c r="A208" i="15" s="1"/>
  <c r="A227" i="13" s="1"/>
  <c r="A214" i="7"/>
  <c r="A209" i="15" s="1"/>
  <c r="A228" i="13" s="1"/>
  <c r="A215" i="7"/>
  <c r="A210" i="15" s="1"/>
  <c r="A229" i="13" s="1"/>
  <c r="A216" i="7"/>
  <c r="A211" i="15" s="1"/>
  <c r="A230" i="13" s="1"/>
  <c r="A217" i="7"/>
  <c r="A212" i="15" s="1"/>
  <c r="A231" i="13" s="1"/>
  <c r="A218" i="7"/>
  <c r="A213" i="15" s="1"/>
  <c r="A232" i="13" s="1"/>
  <c r="A219" i="7"/>
  <c r="A214" i="15" s="1"/>
  <c r="A233" i="13" s="1"/>
  <c r="A220" i="7"/>
  <c r="A215" i="15" s="1"/>
  <c r="A234" i="13" s="1"/>
  <c r="A221" i="7"/>
  <c r="A216" i="15" s="1"/>
  <c r="A235" i="13" s="1"/>
  <c r="A222" i="7"/>
  <c r="A217" i="15" s="1"/>
  <c r="A236" i="13" s="1"/>
  <c r="A223" i="7"/>
  <c r="A218" i="15" s="1"/>
  <c r="A237" i="13" s="1"/>
  <c r="A224" i="7"/>
  <c r="A219" i="15" s="1"/>
  <c r="A238" i="13" s="1"/>
  <c r="A225" i="7"/>
  <c r="A220" i="15" s="1"/>
  <c r="A239" i="13" s="1"/>
  <c r="A226" i="7"/>
  <c r="A221" i="15" s="1"/>
  <c r="A240" i="13" s="1"/>
  <c r="A227" i="7"/>
  <c r="A222" i="15" s="1"/>
  <c r="A241" i="13" s="1"/>
  <c r="A228" i="7"/>
  <c r="A223" i="15" s="1"/>
  <c r="A242" i="13" s="1"/>
  <c r="A229" i="7"/>
  <c r="A224" i="15" s="1"/>
  <c r="A243" i="13" s="1"/>
  <c r="A230" i="7"/>
  <c r="A225" i="15" s="1"/>
  <c r="A244" i="13" s="1"/>
  <c r="A231" i="7"/>
  <c r="A226" i="15" s="1"/>
  <c r="A245" i="13" s="1"/>
  <c r="A232" i="7"/>
  <c r="A227" i="15" s="1"/>
  <c r="A246" i="13" s="1"/>
  <c r="A233" i="7"/>
  <c r="A228" i="15" s="1"/>
  <c r="A247" i="13" s="1"/>
  <c r="A234" i="7"/>
  <c r="A229" i="15" s="1"/>
  <c r="A248" i="13" s="1"/>
  <c r="A235" i="7"/>
  <c r="A230" i="15" s="1"/>
  <c r="A249" i="13" s="1"/>
  <c r="A236" i="7"/>
  <c r="A231" i="15" s="1"/>
  <c r="A250" i="13" s="1"/>
  <c r="A237" i="7"/>
  <c r="A232" i="15" s="1"/>
  <c r="A251" i="13" s="1"/>
  <c r="A238" i="7"/>
  <c r="A233" i="15" s="1"/>
  <c r="A252" i="13" s="1"/>
  <c r="A239" i="7"/>
  <c r="A234" i="15" s="1"/>
  <c r="A253" i="13" s="1"/>
  <c r="A240" i="7"/>
  <c r="A235" i="15" s="1"/>
  <c r="A254" i="13" s="1"/>
  <c r="A241" i="7"/>
  <c r="A236" i="15" s="1"/>
  <c r="A255" i="13" s="1"/>
  <c r="A242" i="7"/>
  <c r="A237" i="15" s="1"/>
  <c r="A256" i="13" s="1"/>
  <c r="A243" i="7"/>
  <c r="A238" i="15" s="1"/>
  <c r="A257" i="13" s="1"/>
  <c r="A244" i="7"/>
  <c r="A239" i="15" s="1"/>
  <c r="A258" i="13" s="1"/>
  <c r="A245" i="7"/>
  <c r="A240" i="15" s="1"/>
  <c r="A259" i="13" s="1"/>
  <c r="A246" i="7"/>
  <c r="A241" i="15" s="1"/>
  <c r="A260" i="13" s="1"/>
  <c r="A247" i="7"/>
  <c r="A242" i="15" s="1"/>
  <c r="A261" i="13" s="1"/>
  <c r="A248" i="7"/>
  <c r="A243" i="15" s="1"/>
  <c r="A262" i="13" s="1"/>
  <c r="A249" i="7"/>
  <c r="A244" i="15" s="1"/>
  <c r="A263" i="13" s="1"/>
  <c r="A250" i="7"/>
  <c r="A245" i="15" s="1"/>
  <c r="A264" i="13" s="1"/>
  <c r="A251" i="7"/>
  <c r="A246" i="15" s="1"/>
  <c r="A265" i="13" s="1"/>
  <c r="A252" i="7"/>
  <c r="A247" i="15" s="1"/>
  <c r="A266" i="13" s="1"/>
  <c r="A253" i="7"/>
  <c r="A248" i="15" s="1"/>
  <c r="A267" i="13" s="1"/>
  <c r="A254" i="7"/>
  <c r="A249" i="15" s="1"/>
  <c r="A268" i="13" s="1"/>
  <c r="A255" i="7"/>
  <c r="A250" i="15" s="1"/>
  <c r="A269" i="13" s="1"/>
  <c r="A256" i="7"/>
  <c r="A251" i="15" s="1"/>
  <c r="A270" i="13" s="1"/>
  <c r="A257" i="7"/>
  <c r="A252" i="15" s="1"/>
  <c r="A271" i="13" s="1"/>
  <c r="A258" i="7"/>
  <c r="A253" i="15" s="1"/>
  <c r="A272" i="13" s="1"/>
  <c r="A259" i="7"/>
  <c r="A254" i="15" s="1"/>
  <c r="A273" i="13" s="1"/>
  <c r="A260" i="7"/>
  <c r="A255" i="15" s="1"/>
  <c r="A274" i="13" s="1"/>
  <c r="A261" i="7"/>
  <c r="A256" i="15" s="1"/>
  <c r="A275" i="13" s="1"/>
  <c r="A262" i="7"/>
  <c r="A257" i="15" s="1"/>
  <c r="A276" i="13" s="1"/>
  <c r="A263" i="7"/>
  <c r="A258" i="15" s="1"/>
  <c r="A277" i="13" s="1"/>
  <c r="A264" i="7"/>
  <c r="A259" i="15" s="1"/>
  <c r="A278" i="13" s="1"/>
  <c r="A265" i="7"/>
  <c r="A260" i="15" s="1"/>
  <c r="A279" i="13" s="1"/>
  <c r="A266" i="7"/>
  <c r="A261" i="15" s="1"/>
  <c r="A280" i="13" s="1"/>
  <c r="A267" i="7"/>
  <c r="A262" i="15" s="1"/>
  <c r="A281" i="13" s="1"/>
  <c r="A268" i="7"/>
  <c r="A263" i="15" s="1"/>
  <c r="A282" i="13" s="1"/>
  <c r="A269" i="7"/>
  <c r="A264" i="15" s="1"/>
  <c r="A283" i="13" s="1"/>
  <c r="A270" i="7"/>
  <c r="A265" i="15" s="1"/>
  <c r="A284" i="13" s="1"/>
  <c r="A271" i="7"/>
  <c r="A266" i="15" s="1"/>
  <c r="A285" i="13" s="1"/>
  <c r="A272" i="7"/>
  <c r="A267" i="15" s="1"/>
  <c r="A286" i="13" s="1"/>
  <c r="A273" i="7"/>
  <c r="A268" i="15" s="1"/>
  <c r="A287" i="13" s="1"/>
  <c r="A274" i="7"/>
  <c r="A269" i="15" s="1"/>
  <c r="A288" i="13" s="1"/>
  <c r="A275" i="7"/>
  <c r="A270" i="15" s="1"/>
  <c r="A289" i="13" s="1"/>
  <c r="A276" i="7"/>
  <c r="A271" i="15" s="1"/>
  <c r="A290" i="13" s="1"/>
  <c r="A277" i="7"/>
  <c r="A272" i="15" s="1"/>
  <c r="A291" i="13" s="1"/>
  <c r="A278" i="7"/>
  <c r="A273" i="15" s="1"/>
  <c r="A292" i="13" s="1"/>
  <c r="A279" i="7"/>
  <c r="A274" i="15" s="1"/>
  <c r="A293" i="13" s="1"/>
  <c r="A280" i="7"/>
  <c r="A275" i="15" s="1"/>
  <c r="A294" i="13" s="1"/>
  <c r="A281" i="7"/>
  <c r="A276" i="15" s="1"/>
  <c r="A295" i="13" s="1"/>
  <c r="A282" i="7"/>
  <c r="A277" i="15" s="1"/>
  <c r="A296" i="13" s="1"/>
  <c r="A283" i="7"/>
  <c r="A278" i="15" s="1"/>
  <c r="A297" i="13" s="1"/>
  <c r="A284" i="7"/>
  <c r="A279" i="15" s="1"/>
  <c r="A298" i="13" s="1"/>
  <c r="A285" i="7"/>
  <c r="A280" i="15" s="1"/>
  <c r="A299" i="13" s="1"/>
  <c r="A286" i="7"/>
  <c r="A281" i="15" s="1"/>
  <c r="A300" i="13" s="1"/>
  <c r="A287" i="7"/>
  <c r="A282" i="15" s="1"/>
  <c r="A301" i="13" s="1"/>
  <c r="A288" i="7"/>
  <c r="A283" i="15" s="1"/>
  <c r="A302" i="13" s="1"/>
  <c r="A289" i="7"/>
  <c r="A284" i="15" s="1"/>
  <c r="A303" i="13" s="1"/>
  <c r="A290" i="7"/>
  <c r="A285" i="15" s="1"/>
  <c r="A304" i="13" s="1"/>
  <c r="A291" i="7"/>
  <c r="A286" i="15" s="1"/>
  <c r="A305" i="13" s="1"/>
  <c r="A292" i="7"/>
  <c r="A287" i="15" s="1"/>
  <c r="A306" i="13" s="1"/>
  <c r="A293" i="7"/>
  <c r="A288" i="15" s="1"/>
  <c r="A307" i="13" s="1"/>
  <c r="A294" i="7"/>
  <c r="A289" i="15" s="1"/>
  <c r="A308" i="13" s="1"/>
  <c r="A295" i="7"/>
  <c r="A290" i="15" s="1"/>
  <c r="A309" i="13" s="1"/>
  <c r="A296" i="7"/>
  <c r="A291" i="15" s="1"/>
  <c r="A310" i="13" s="1"/>
  <c r="A297" i="7"/>
  <c r="A292" i="15" s="1"/>
  <c r="A311" i="13" s="1"/>
  <c r="A298" i="7"/>
  <c r="A293" i="15" s="1"/>
  <c r="A312" i="13" s="1"/>
  <c r="A299" i="7"/>
  <c r="A294" i="15" s="1"/>
  <c r="A313" i="13" s="1"/>
  <c r="A300" i="7"/>
  <c r="A295" i="15" s="1"/>
  <c r="A314" i="13" s="1"/>
  <c r="A301" i="7"/>
  <c r="A296" i="15" s="1"/>
  <c r="A315" i="13" s="1"/>
  <c r="A302" i="7"/>
  <c r="A297" i="15" s="1"/>
  <c r="A316" i="13" s="1"/>
  <c r="A303" i="7"/>
  <c r="A298" i="15" s="1"/>
  <c r="A317" i="13" s="1"/>
  <c r="A304" i="7"/>
  <c r="A299" i="15" s="1"/>
  <c r="A318" i="13" s="1"/>
  <c r="A305" i="7"/>
  <c r="A300" i="15" s="1"/>
  <c r="A319" i="13" s="1"/>
  <c r="A306" i="7"/>
  <c r="A301" i="15" s="1"/>
  <c r="A320" i="13" s="1"/>
  <c r="A307" i="7"/>
  <c r="A302" i="15" s="1"/>
  <c r="A321" i="13" s="1"/>
  <c r="A308" i="7"/>
  <c r="A303" i="15" s="1"/>
  <c r="A322" i="13" s="1"/>
  <c r="A309" i="7"/>
  <c r="A304" i="15" s="1"/>
  <c r="A323" i="13" s="1"/>
  <c r="A310" i="7"/>
  <c r="A305" i="15" s="1"/>
  <c r="A324" i="13" s="1"/>
  <c r="A311" i="7"/>
  <c r="A306" i="15" s="1"/>
  <c r="A325" i="13" s="1"/>
  <c r="A312" i="7"/>
  <c r="A307" i="15" s="1"/>
  <c r="A326" i="13" s="1"/>
  <c r="A313" i="7"/>
  <c r="A308" i="15" s="1"/>
  <c r="A327" i="13" s="1"/>
  <c r="A314" i="7"/>
  <c r="A309" i="15" s="1"/>
  <c r="A328" i="13" s="1"/>
  <c r="A315" i="7"/>
  <c r="A310" i="15" s="1"/>
  <c r="A329" i="13" s="1"/>
  <c r="A316" i="7"/>
  <c r="A311" i="15" s="1"/>
  <c r="A330" i="13" s="1"/>
  <c r="A317" i="7"/>
  <c r="A312" i="15" s="1"/>
  <c r="A331" i="13" s="1"/>
  <c r="A318" i="7"/>
  <c r="A313" i="15" s="1"/>
  <c r="A332" i="13" s="1"/>
  <c r="A319" i="7"/>
  <c r="A314" i="15" s="1"/>
  <c r="A333" i="13" s="1"/>
  <c r="A320" i="7"/>
  <c r="A315" i="15" s="1"/>
  <c r="A334" i="13" s="1"/>
  <c r="A321" i="7"/>
  <c r="A316" i="15" s="1"/>
  <c r="A335" i="13" s="1"/>
  <c r="A322" i="7"/>
  <c r="A317" i="15" s="1"/>
  <c r="A336" i="13" s="1"/>
  <c r="A323" i="7"/>
  <c r="A318" i="15" s="1"/>
  <c r="A337" i="13" s="1"/>
  <c r="A324" i="7"/>
  <c r="A319" i="15" s="1"/>
  <c r="A338" i="13" s="1"/>
  <c r="A325" i="7"/>
  <c r="A320" i="15" s="1"/>
  <c r="A339" i="13" s="1"/>
  <c r="A326" i="7"/>
  <c r="A321" i="15" s="1"/>
  <c r="A340" i="13" s="1"/>
  <c r="A327" i="7"/>
  <c r="A322" i="15" s="1"/>
  <c r="A341" i="13" s="1"/>
  <c r="A328" i="7"/>
  <c r="A323" i="15" s="1"/>
  <c r="A342" i="13" s="1"/>
  <c r="A329" i="7"/>
  <c r="A324" i="15" s="1"/>
  <c r="A343" i="13" s="1"/>
  <c r="A330" i="7"/>
  <c r="A325" i="15" s="1"/>
  <c r="A344" i="13" s="1"/>
  <c r="A331" i="7"/>
  <c r="A326" i="15" s="1"/>
  <c r="A345" i="13" s="1"/>
  <c r="A332" i="7"/>
  <c r="A327" i="15" s="1"/>
  <c r="A346" i="13" s="1"/>
  <c r="A333" i="7"/>
  <c r="A328" i="15" s="1"/>
  <c r="A347" i="13" s="1"/>
  <c r="A334" i="7"/>
  <c r="A329" i="15" s="1"/>
  <c r="A348" i="13" s="1"/>
  <c r="A335" i="7"/>
  <c r="A330" i="15" s="1"/>
  <c r="A349" i="13" s="1"/>
  <c r="A336" i="7"/>
  <c r="A331" i="15" s="1"/>
  <c r="A350" i="13" s="1"/>
  <c r="A337" i="7"/>
  <c r="A332" i="15" s="1"/>
  <c r="A351" i="13" s="1"/>
  <c r="A338" i="7"/>
  <c r="A333" i="15" s="1"/>
  <c r="A352" i="13" s="1"/>
  <c r="A339" i="7"/>
  <c r="A334" i="15" s="1"/>
  <c r="A353" i="13" s="1"/>
  <c r="A340" i="7"/>
  <c r="A335" i="15" s="1"/>
  <c r="A354" i="13" s="1"/>
  <c r="A341" i="7"/>
  <c r="A336" i="15" s="1"/>
  <c r="A355" i="13" s="1"/>
  <c r="A342" i="7"/>
  <c r="A337" i="15" s="1"/>
  <c r="A356" i="13" s="1"/>
  <c r="A343" i="7"/>
  <c r="A338" i="15" s="1"/>
  <c r="A357" i="13" s="1"/>
  <c r="A344" i="7"/>
  <c r="A339" i="15" s="1"/>
  <c r="A358" i="13" s="1"/>
  <c r="A345" i="7"/>
  <c r="A340" i="15" s="1"/>
  <c r="A359" i="13" s="1"/>
  <c r="A346" i="7"/>
  <c r="A341" i="15" s="1"/>
  <c r="A360" i="13" s="1"/>
  <c r="A347" i="7"/>
  <c r="A342" i="15" s="1"/>
  <c r="A361" i="13" s="1"/>
  <c r="A348" i="7"/>
  <c r="A343" i="15" s="1"/>
  <c r="A362" i="13" s="1"/>
  <c r="A349" i="7"/>
  <c r="A344" i="15" s="1"/>
  <c r="A363" i="13" s="1"/>
  <c r="A350" i="7"/>
  <c r="A345" i="15" s="1"/>
  <c r="A364" i="13" s="1"/>
  <c r="A351" i="7"/>
  <c r="A346" i="15" s="1"/>
  <c r="A365" i="13" s="1"/>
  <c r="A352" i="7"/>
  <c r="A347" i="15" s="1"/>
  <c r="A366" i="13" s="1"/>
  <c r="A353" i="7"/>
  <c r="A348" i="15" s="1"/>
  <c r="A367" i="13" s="1"/>
  <c r="A354" i="7"/>
  <c r="A349" i="15" s="1"/>
  <c r="A368" i="13" s="1"/>
  <c r="A355" i="7"/>
  <c r="A350" i="15" s="1"/>
  <c r="A369" i="13" s="1"/>
  <c r="A356" i="7"/>
  <c r="A351" i="15" s="1"/>
  <c r="A370" i="13" s="1"/>
  <c r="A357" i="7"/>
  <c r="A352" i="15" s="1"/>
  <c r="A371" i="13" s="1"/>
  <c r="A358" i="7"/>
  <c r="A353" i="15" s="1"/>
  <c r="A372" i="13" s="1"/>
  <c r="A359" i="7"/>
  <c r="A354" i="15" s="1"/>
  <c r="A373" i="13" s="1"/>
  <c r="A360" i="7"/>
  <c r="A355" i="15" s="1"/>
  <c r="A374" i="13" s="1"/>
  <c r="A361" i="7"/>
  <c r="A356" i="15" s="1"/>
  <c r="A375" i="13" s="1"/>
  <c r="A362" i="7"/>
  <c r="A357" i="15" s="1"/>
  <c r="A376" i="13" s="1"/>
  <c r="A363" i="7"/>
  <c r="A358" i="15" s="1"/>
  <c r="A377" i="13" s="1"/>
  <c r="A364" i="7"/>
  <c r="A359" i="15" s="1"/>
  <c r="A378" i="13" s="1"/>
  <c r="A365" i="7"/>
  <c r="A360" i="15" s="1"/>
  <c r="A379" i="13" s="1"/>
  <c r="A366" i="7"/>
  <c r="A361" i="15" s="1"/>
  <c r="A380" i="13" s="1"/>
  <c r="A367" i="7"/>
  <c r="A362" i="15" s="1"/>
  <c r="A381" i="13" s="1"/>
  <c r="A368" i="7"/>
  <c r="A363" i="15" s="1"/>
  <c r="A382" i="13" s="1"/>
  <c r="A369" i="7"/>
  <c r="A364" i="15" s="1"/>
  <c r="A383" i="13" s="1"/>
  <c r="A370" i="7"/>
  <c r="A365" i="15" s="1"/>
  <c r="A384" i="13" s="1"/>
  <c r="A371" i="7"/>
  <c r="A366" i="15" s="1"/>
  <c r="A385" i="13" s="1"/>
  <c r="A372" i="7"/>
  <c r="A367" i="15" s="1"/>
  <c r="A386" i="13" s="1"/>
  <c r="A373" i="7"/>
  <c r="A368" i="15" s="1"/>
  <c r="A387" i="13" s="1"/>
  <c r="A374" i="7"/>
  <c r="A369" i="15" s="1"/>
  <c r="A388" i="13" s="1"/>
  <c r="A375" i="7"/>
  <c r="A370" i="15" s="1"/>
  <c r="A389" i="13" s="1"/>
  <c r="A376" i="7"/>
  <c r="A371" i="15" s="1"/>
  <c r="A390" i="13" s="1"/>
  <c r="A377" i="7"/>
  <c r="A372" i="15" s="1"/>
  <c r="A391" i="13" s="1"/>
  <c r="A378" i="7"/>
  <c r="A373" i="15" s="1"/>
  <c r="A392" i="13" s="1"/>
  <c r="A379" i="7"/>
  <c r="A374" i="15" s="1"/>
  <c r="A393" i="13" s="1"/>
  <c r="A380" i="7"/>
  <c r="A375" i="15" s="1"/>
  <c r="A394" i="13" s="1"/>
  <c r="A381" i="7"/>
  <c r="A376" i="15" s="1"/>
  <c r="A395" i="13" s="1"/>
  <c r="A382" i="7"/>
  <c r="A377" i="15" s="1"/>
  <c r="A396" i="13" s="1"/>
  <c r="A383" i="7"/>
  <c r="A378" i="15" s="1"/>
  <c r="A397" i="13" s="1"/>
  <c r="A384" i="7"/>
  <c r="A379" i="15" s="1"/>
  <c r="A398" i="13" s="1"/>
  <c r="A385" i="7"/>
  <c r="A380" i="15" s="1"/>
  <c r="A399" i="13" s="1"/>
  <c r="A386" i="7"/>
  <c r="A381" i="15" s="1"/>
  <c r="A400" i="13" s="1"/>
  <c r="A387" i="7"/>
  <c r="A382" i="15" s="1"/>
  <c r="A401" i="13" s="1"/>
  <c r="A388" i="7"/>
  <c r="A383" i="15" s="1"/>
  <c r="A402" i="13" s="1"/>
  <c r="A389" i="7"/>
  <c r="A384" i="15" s="1"/>
  <c r="A403" i="13" s="1"/>
  <c r="A390" i="7"/>
  <c r="A385" i="15" s="1"/>
  <c r="A404" i="13" s="1"/>
  <c r="A391" i="7"/>
  <c r="A386" i="15" s="1"/>
  <c r="A405" i="13" s="1"/>
  <c r="A392" i="7"/>
  <c r="A387" i="15" s="1"/>
  <c r="A406" i="13" s="1"/>
  <c r="A393" i="7"/>
  <c r="A388" i="15" s="1"/>
  <c r="A407" i="13" s="1"/>
  <c r="A394" i="7"/>
  <c r="A389" i="15" s="1"/>
  <c r="A408" i="13" s="1"/>
  <c r="A395" i="7"/>
  <c r="A390" i="15" s="1"/>
  <c r="A409" i="13" s="1"/>
  <c r="A396" i="7"/>
  <c r="A391" i="15" s="1"/>
  <c r="A410" i="13" s="1"/>
  <c r="A397" i="7"/>
  <c r="A392" i="15" s="1"/>
  <c r="A411" i="13" s="1"/>
  <c r="A398" i="7"/>
  <c r="A393" i="15" s="1"/>
  <c r="A412" i="13" s="1"/>
  <c r="A399" i="7"/>
  <c r="A394" i="15" s="1"/>
  <c r="A413" i="13" s="1"/>
  <c r="A400" i="7"/>
  <c r="A395" i="15" s="1"/>
  <c r="A414" i="13" s="1"/>
  <c r="A401" i="7"/>
  <c r="A396" i="15" s="1"/>
  <c r="A415" i="13" s="1"/>
  <c r="A402" i="7"/>
  <c r="A397" i="15" s="1"/>
  <c r="A416" i="13" s="1"/>
  <c r="A403" i="7"/>
  <c r="A398" i="15" s="1"/>
  <c r="A417" i="13" s="1"/>
  <c r="A404" i="7"/>
  <c r="A399" i="15" s="1"/>
  <c r="A418" i="13" s="1"/>
  <c r="A405" i="7"/>
  <c r="A400" i="15" s="1"/>
  <c r="A419" i="13" s="1"/>
  <c r="A406" i="7"/>
  <c r="A401" i="15" s="1"/>
  <c r="A420" i="13" s="1"/>
  <c r="A407" i="7"/>
  <c r="A402" i="15" s="1"/>
  <c r="A421" i="13" s="1"/>
  <c r="A408" i="7"/>
  <c r="A403" i="15" s="1"/>
  <c r="A422" i="13" s="1"/>
  <c r="A409" i="7"/>
  <c r="A404" i="15" s="1"/>
  <c r="A423" i="13" s="1"/>
  <c r="A410" i="7"/>
  <c r="A405" i="15" s="1"/>
  <c r="A424" i="13" s="1"/>
  <c r="A411" i="7"/>
  <c r="A406" i="15" s="1"/>
  <c r="A425" i="13" s="1"/>
  <c r="A412" i="7"/>
  <c r="A407" i="15" s="1"/>
  <c r="A426" i="13" s="1"/>
  <c r="A413" i="7"/>
  <c r="A408" i="15" s="1"/>
  <c r="A427" i="13" s="1"/>
  <c r="A414" i="7"/>
  <c r="A409" i="15" s="1"/>
  <c r="A428" i="13" s="1"/>
  <c r="A415" i="7"/>
  <c r="A410" i="15" s="1"/>
  <c r="A429" i="13" s="1"/>
  <c r="A416" i="7"/>
  <c r="A411" i="15" s="1"/>
  <c r="A430" i="13" s="1"/>
  <c r="A417" i="7"/>
  <c r="A412" i="15" s="1"/>
  <c r="A431" i="13" s="1"/>
  <c r="A418" i="7"/>
  <c r="A413" i="15" s="1"/>
  <c r="A432" i="13" s="1"/>
  <c r="A419" i="7"/>
  <c r="A414" i="15" s="1"/>
  <c r="A433" i="13" s="1"/>
  <c r="A420" i="7"/>
  <c r="A415" i="15" s="1"/>
  <c r="A434" i="13" s="1"/>
  <c r="A421" i="7"/>
  <c r="A416" i="15" s="1"/>
  <c r="A435" i="13" s="1"/>
  <c r="A422" i="7"/>
  <c r="A417" i="15" s="1"/>
  <c r="A436" i="13" s="1"/>
  <c r="A423" i="7"/>
  <c r="A418" i="15" s="1"/>
  <c r="A437" i="13" s="1"/>
  <c r="A424" i="7"/>
  <c r="A419" i="15" s="1"/>
  <c r="A438" i="13" s="1"/>
  <c r="A425" i="7"/>
  <c r="A420" i="15" s="1"/>
  <c r="A439" i="13" s="1"/>
  <c r="A426" i="7"/>
  <c r="A421" i="15" s="1"/>
  <c r="A440" i="13" s="1"/>
  <c r="A427" i="7"/>
  <c r="A422" i="15" s="1"/>
  <c r="A441" i="13" s="1"/>
  <c r="A428" i="7"/>
  <c r="A423" i="15" s="1"/>
  <c r="A442" i="13" s="1"/>
  <c r="A429" i="7"/>
  <c r="A424" i="15" s="1"/>
  <c r="A443" i="13" s="1"/>
  <c r="A430" i="7"/>
  <c r="A425" i="15" s="1"/>
  <c r="A444" i="13" s="1"/>
  <c r="A431" i="7"/>
  <c r="A426" i="15" s="1"/>
  <c r="A445" i="13" s="1"/>
  <c r="A432" i="7"/>
  <c r="A427" i="15" s="1"/>
  <c r="A446" i="13" s="1"/>
  <c r="A433" i="7"/>
  <c r="A428" i="15" s="1"/>
  <c r="A447" i="13" s="1"/>
  <c r="A434" i="7"/>
  <c r="A429" i="15" s="1"/>
  <c r="A448" i="13" s="1"/>
  <c r="A435" i="7"/>
  <c r="A430" i="15" s="1"/>
  <c r="A449" i="13" s="1"/>
  <c r="A436" i="7"/>
  <c r="A431" i="15" s="1"/>
  <c r="A450" i="13" s="1"/>
  <c r="A437" i="7"/>
  <c r="A432" i="15" s="1"/>
  <c r="A451" i="13" s="1"/>
  <c r="A438" i="7"/>
  <c r="A433" i="15" s="1"/>
  <c r="A452" i="13" s="1"/>
  <c r="A439" i="7"/>
  <c r="A434" i="15" s="1"/>
  <c r="A453" i="13" s="1"/>
  <c r="A440" i="7"/>
  <c r="A435" i="15" s="1"/>
  <c r="A454" i="13" s="1"/>
  <c r="A441" i="7"/>
  <c r="A436" i="15" s="1"/>
  <c r="A455" i="13" s="1"/>
  <c r="A442" i="7"/>
  <c r="A437" i="15" s="1"/>
  <c r="A456" i="13" s="1"/>
  <c r="A443" i="7"/>
  <c r="A438" i="15" s="1"/>
  <c r="A457" i="13" s="1"/>
  <c r="A444" i="7"/>
  <c r="A439" i="15" s="1"/>
  <c r="A458" i="13" s="1"/>
  <c r="A445" i="7"/>
  <c r="A440" i="15" s="1"/>
  <c r="A459" i="13" s="1"/>
  <c r="A446" i="7"/>
  <c r="A441" i="15" s="1"/>
  <c r="A460" i="13" s="1"/>
  <c r="A447" i="7"/>
  <c r="A442" i="15" s="1"/>
  <c r="A461" i="13" s="1"/>
  <c r="A448" i="7"/>
  <c r="A443" i="15" s="1"/>
  <c r="A462" i="13" s="1"/>
  <c r="A449" i="7"/>
  <c r="A444" i="15" s="1"/>
  <c r="A463" i="13" s="1"/>
  <c r="A450" i="7"/>
  <c r="A445" i="15" s="1"/>
  <c r="A464" i="13" s="1"/>
  <c r="A451" i="7"/>
  <c r="A446" i="15" s="1"/>
  <c r="A465" i="13" s="1"/>
  <c r="A452" i="7"/>
  <c r="A447" i="15" s="1"/>
  <c r="A466" i="13" s="1"/>
  <c r="A453" i="7"/>
  <c r="A448" i="15" s="1"/>
  <c r="A467" i="13" s="1"/>
  <c r="A454" i="7"/>
  <c r="A449" i="15" s="1"/>
  <c r="A468" i="13" s="1"/>
  <c r="A455" i="7"/>
  <c r="A450" i="15" s="1"/>
  <c r="A469" i="13" s="1"/>
  <c r="A456" i="7"/>
  <c r="A451" i="15" s="1"/>
  <c r="A470" i="13" s="1"/>
  <c r="A457" i="7"/>
  <c r="A452" i="15" s="1"/>
  <c r="A471" i="13" s="1"/>
  <c r="A458" i="7"/>
  <c r="A453" i="15" s="1"/>
  <c r="A472" i="13" s="1"/>
  <c r="A459" i="7"/>
  <c r="A454" i="15" s="1"/>
  <c r="A473" i="13" s="1"/>
  <c r="A460" i="7"/>
  <c r="A455" i="15" s="1"/>
  <c r="A474" i="13" s="1"/>
  <c r="A461" i="7"/>
  <c r="A456" i="15" s="1"/>
  <c r="A475" i="13" s="1"/>
  <c r="A462" i="7"/>
  <c r="A457" i="15" s="1"/>
  <c r="A476" i="13" s="1"/>
  <c r="A463" i="7"/>
  <c r="A458" i="15" s="1"/>
  <c r="A477" i="13" s="1"/>
  <c r="A464" i="7"/>
  <c r="A459" i="15" s="1"/>
  <c r="A478" i="13" s="1"/>
  <c r="A465" i="7"/>
  <c r="A460" i="15" s="1"/>
  <c r="A479" i="13" s="1"/>
  <c r="A466" i="7"/>
  <c r="A461" i="15" s="1"/>
  <c r="A480" i="13" s="1"/>
  <c r="A467" i="7"/>
  <c r="A462" i="15" s="1"/>
  <c r="A481" i="13" s="1"/>
  <c r="A468" i="7"/>
  <c r="A463" i="15" s="1"/>
  <c r="A482" i="13" s="1"/>
  <c r="A469" i="7"/>
  <c r="A464" i="15" s="1"/>
  <c r="A483" i="13" s="1"/>
  <c r="A470" i="7"/>
  <c r="A465" i="15" s="1"/>
  <c r="A484" i="13" s="1"/>
  <c r="A471" i="7"/>
  <c r="A466" i="15" s="1"/>
  <c r="A485" i="13" s="1"/>
  <c r="A472" i="7"/>
  <c r="A467" i="15" s="1"/>
  <c r="A486" i="13" s="1"/>
  <c r="A473" i="7"/>
  <c r="A468" i="15" s="1"/>
  <c r="A487" i="13" s="1"/>
  <c r="A474" i="7"/>
  <c r="A469" i="15" s="1"/>
  <c r="A488" i="13" s="1"/>
  <c r="A475" i="7"/>
  <c r="A470" i="15" s="1"/>
  <c r="A489" i="13" s="1"/>
  <c r="A476" i="7"/>
  <c r="A471" i="15" s="1"/>
  <c r="A490" i="13" s="1"/>
  <c r="A477" i="7"/>
  <c r="A472" i="15" s="1"/>
  <c r="A491" i="13" s="1"/>
  <c r="A478" i="7"/>
  <c r="A473" i="15" s="1"/>
  <c r="A492" i="13" s="1"/>
  <c r="A479" i="7"/>
  <c r="A474" i="15" s="1"/>
  <c r="A493" i="13" s="1"/>
  <c r="A480" i="7"/>
  <c r="A475" i="15" s="1"/>
  <c r="A494" i="13" s="1"/>
  <c r="A481" i="7"/>
  <c r="A476" i="15" s="1"/>
  <c r="A495" i="13" s="1"/>
  <c r="A482" i="7"/>
  <c r="A477" i="15" s="1"/>
  <c r="A496" i="13" s="1"/>
  <c r="A483" i="7"/>
  <c r="A478" i="15" s="1"/>
  <c r="A497" i="13" s="1"/>
  <c r="A484" i="7"/>
  <c r="A479" i="15" s="1"/>
  <c r="A498" i="13" s="1"/>
  <c r="A485" i="7"/>
  <c r="A480" i="15" s="1"/>
  <c r="A499" i="13" s="1"/>
  <c r="A486" i="7"/>
  <c r="A481" i="15" s="1"/>
  <c r="A500" i="13" s="1"/>
  <c r="A487" i="7"/>
  <c r="A482" i="15" s="1"/>
  <c r="A501" i="13" s="1"/>
  <c r="A488" i="7"/>
  <c r="A483" i="15" s="1"/>
  <c r="A502" i="13" s="1"/>
  <c r="A489" i="7"/>
  <c r="A484" i="15" s="1"/>
  <c r="A503" i="13" s="1"/>
  <c r="A490" i="7"/>
  <c r="A485" i="15" s="1"/>
  <c r="A504" i="13" s="1"/>
  <c r="A491" i="7"/>
  <c r="A486" i="15" s="1"/>
  <c r="A505" i="13" s="1"/>
  <c r="A492" i="7"/>
  <c r="A487" i="15" s="1"/>
  <c r="A506" i="13" s="1"/>
  <c r="A493" i="7"/>
  <c r="A488" i="15" s="1"/>
  <c r="A507" i="13" s="1"/>
  <c r="A494" i="7"/>
  <c r="A489" i="15" s="1"/>
  <c r="A508" i="13" s="1"/>
  <c r="A495" i="7"/>
  <c r="A490" i="15" s="1"/>
  <c r="A509" i="13" s="1"/>
  <c r="A496" i="7"/>
  <c r="A491" i="15" s="1"/>
  <c r="A510" i="13" s="1"/>
  <c r="A497" i="7"/>
  <c r="A492" i="15" s="1"/>
  <c r="A511" i="13" s="1"/>
  <c r="A498" i="7"/>
  <c r="A493" i="15" s="1"/>
  <c r="A512" i="13" s="1"/>
  <c r="A499" i="7"/>
  <c r="A494" i="15" s="1"/>
  <c r="A513" i="13" s="1"/>
  <c r="A500" i="7"/>
  <c r="A495" i="15" s="1"/>
  <c r="A514" i="13" s="1"/>
  <c r="A501" i="7"/>
  <c r="A496" i="15" s="1"/>
  <c r="A515" i="13" s="1"/>
  <c r="A502" i="7"/>
  <c r="A497" i="15" s="1"/>
  <c r="A516" i="13" s="1"/>
  <c r="A503" i="7"/>
  <c r="A498" i="15" s="1"/>
  <c r="A517" i="13" s="1"/>
  <c r="A504" i="7"/>
  <c r="A499" i="15" s="1"/>
  <c r="A518" i="13" s="1"/>
  <c r="A505" i="7"/>
  <c r="A500" i="15" s="1"/>
  <c r="A519" i="13" s="1"/>
  <c r="A506" i="7"/>
  <c r="A501" i="15" s="1"/>
  <c r="A520" i="13" s="1"/>
  <c r="A507" i="7"/>
  <c r="A502" i="15" s="1"/>
  <c r="A521" i="13" s="1"/>
  <c r="A508" i="7"/>
  <c r="A503" i="15" s="1"/>
  <c r="A522" i="13" s="1"/>
  <c r="A509" i="7"/>
  <c r="A504" i="15" s="1"/>
  <c r="A523" i="13" s="1"/>
  <c r="A510" i="7"/>
  <c r="A505" i="15" s="1"/>
  <c r="A524" i="13" s="1"/>
  <c r="A511" i="7"/>
  <c r="A506" i="15" s="1"/>
  <c r="A525" i="13" s="1"/>
  <c r="A512" i="7"/>
  <c r="A507" i="15" s="1"/>
  <c r="A526" i="13" s="1"/>
  <c r="A513" i="7"/>
  <c r="A508" i="15" s="1"/>
  <c r="A527" i="13" s="1"/>
  <c r="A514" i="7"/>
  <c r="A509" i="15" s="1"/>
  <c r="A528" i="13" s="1"/>
  <c r="A515" i="7"/>
  <c r="A510" i="15" s="1"/>
  <c r="A529" i="13" s="1"/>
  <c r="A516" i="7"/>
  <c r="A511" i="15" s="1"/>
  <c r="A530" i="13" s="1"/>
  <c r="A517" i="7"/>
  <c r="A512" i="15" s="1"/>
  <c r="A531" i="13" s="1"/>
  <c r="A518" i="7"/>
  <c r="A513" i="15" s="1"/>
  <c r="A532" i="13" s="1"/>
  <c r="A519" i="7"/>
  <c r="A514" i="15" s="1"/>
  <c r="A533" i="13" s="1"/>
  <c r="A520" i="7"/>
  <c r="A515" i="15" s="1"/>
  <c r="A534" i="13" s="1"/>
  <c r="A521" i="7"/>
  <c r="A516" i="15" s="1"/>
  <c r="A535" i="13" s="1"/>
  <c r="A522" i="7"/>
  <c r="A517" i="15" s="1"/>
  <c r="A536" i="13" s="1"/>
  <c r="A523" i="7"/>
  <c r="A518" i="15" s="1"/>
  <c r="A537" i="13" s="1"/>
  <c r="A524" i="7"/>
  <c r="A519" i="15" s="1"/>
  <c r="A538" i="13" s="1"/>
  <c r="A525" i="7"/>
  <c r="A520" i="15" s="1"/>
  <c r="A539" i="13" s="1"/>
  <c r="A526" i="7"/>
  <c r="A521" i="15" s="1"/>
  <c r="A540" i="13" s="1"/>
  <c r="A527" i="7"/>
  <c r="A522" i="15" s="1"/>
  <c r="A541" i="13" s="1"/>
  <c r="A528" i="7"/>
  <c r="A523" i="15" s="1"/>
  <c r="A542" i="13" s="1"/>
  <c r="A529" i="7"/>
  <c r="A524" i="15" s="1"/>
  <c r="A543" i="13" s="1"/>
  <c r="A530" i="7"/>
  <c r="A525" i="15" s="1"/>
  <c r="A544" i="13" s="1"/>
  <c r="A531" i="7"/>
  <c r="A526" i="15" s="1"/>
  <c r="A545" i="13" s="1"/>
  <c r="A532" i="7"/>
  <c r="A527" i="15" s="1"/>
  <c r="A546" i="13" s="1"/>
  <c r="A533" i="7"/>
  <c r="A528" i="15" s="1"/>
  <c r="A547" i="13" s="1"/>
  <c r="A534" i="7"/>
  <c r="A529" i="15" s="1"/>
  <c r="A548" i="13" s="1"/>
  <c r="A535" i="7"/>
  <c r="A530" i="15" s="1"/>
  <c r="A549" i="13" s="1"/>
  <c r="A536" i="7"/>
  <c r="A531" i="15" s="1"/>
  <c r="A550" i="13" s="1"/>
  <c r="A537" i="7"/>
  <c r="A532" i="15" s="1"/>
  <c r="A551" i="13" s="1"/>
  <c r="A538" i="7"/>
  <c r="A533" i="15" s="1"/>
  <c r="A552" i="13" s="1"/>
  <c r="A539" i="7"/>
  <c r="A534" i="15" s="1"/>
  <c r="A553" i="13" s="1"/>
  <c r="A540" i="7"/>
  <c r="A535" i="15" s="1"/>
  <c r="A554" i="13" s="1"/>
  <c r="A541" i="7"/>
  <c r="A536" i="15" s="1"/>
  <c r="A555" i="13" s="1"/>
  <c r="A542" i="7"/>
  <c r="A537" i="15" s="1"/>
  <c r="A556" i="13" s="1"/>
  <c r="A543" i="7"/>
  <c r="A538" i="15" s="1"/>
  <c r="A557" i="13" s="1"/>
  <c r="A544" i="7"/>
  <c r="A539" i="15" s="1"/>
  <c r="A558" i="13" s="1"/>
  <c r="A545" i="7"/>
  <c r="A540" i="15" s="1"/>
  <c r="A559" i="13" s="1"/>
  <c r="A546" i="7"/>
  <c r="A541" i="15" s="1"/>
  <c r="A560" i="13" s="1"/>
  <c r="A547" i="7"/>
  <c r="A542" i="15" s="1"/>
  <c r="A561" i="13" s="1"/>
  <c r="A548" i="7"/>
  <c r="A543" i="15" s="1"/>
  <c r="A562" i="13" s="1"/>
  <c r="A549" i="7"/>
  <c r="A544" i="15" s="1"/>
  <c r="A563" i="13" s="1"/>
  <c r="A550" i="7"/>
  <c r="A545" i="15" s="1"/>
  <c r="A564" i="13" s="1"/>
  <c r="A551" i="7"/>
  <c r="A546" i="15" s="1"/>
  <c r="A565" i="13" s="1"/>
  <c r="A552" i="7"/>
  <c r="A547" i="15" s="1"/>
  <c r="A566" i="13" s="1"/>
  <c r="A553" i="7"/>
  <c r="A548" i="15" s="1"/>
  <c r="A567" i="13" s="1"/>
  <c r="A554" i="7"/>
  <c r="A549" i="15" s="1"/>
  <c r="A568" i="13" s="1"/>
  <c r="A555" i="7"/>
  <c r="A550" i="15" s="1"/>
  <c r="A569" i="13" s="1"/>
  <c r="A556" i="7"/>
  <c r="A551" i="15" s="1"/>
  <c r="A570" i="13" s="1"/>
  <c r="A557" i="7"/>
  <c r="A552" i="15" s="1"/>
  <c r="A571" i="13" s="1"/>
  <c r="A558" i="7"/>
  <c r="A553" i="15" s="1"/>
  <c r="A572" i="13" s="1"/>
  <c r="A559" i="7"/>
  <c r="A554" i="15" s="1"/>
  <c r="A573" i="13" s="1"/>
  <c r="A560" i="7"/>
  <c r="A555" i="15" s="1"/>
  <c r="A574" i="13" s="1"/>
  <c r="A561" i="7"/>
  <c r="A556" i="15" s="1"/>
  <c r="A575" i="13" s="1"/>
  <c r="A562" i="7"/>
  <c r="A557" i="15" s="1"/>
  <c r="A576" i="13" s="1"/>
  <c r="A563" i="7"/>
  <c r="A558" i="15" s="1"/>
  <c r="A577" i="13" s="1"/>
  <c r="A564" i="7"/>
  <c r="A559" i="15" s="1"/>
  <c r="A578" i="13" s="1"/>
  <c r="A565" i="7"/>
  <c r="A560" i="15" s="1"/>
  <c r="A579" i="13" s="1"/>
  <c r="A566" i="7"/>
  <c r="A561" i="15" s="1"/>
  <c r="A580" i="13" s="1"/>
  <c r="A567" i="7"/>
  <c r="A562" i="15" s="1"/>
  <c r="A581" i="13" s="1"/>
  <c r="A568" i="7"/>
  <c r="A563" i="15" s="1"/>
  <c r="A582" i="13" s="1"/>
  <c r="A569" i="7"/>
  <c r="A564" i="15" s="1"/>
  <c r="A583" i="13" s="1"/>
  <c r="A570" i="7"/>
  <c r="A565" i="15" s="1"/>
  <c r="A584" i="13" s="1"/>
  <c r="A571" i="7"/>
  <c r="A566" i="15" s="1"/>
  <c r="A585" i="13" s="1"/>
  <c r="A572" i="7"/>
  <c r="A567" i="15" s="1"/>
  <c r="A586" i="13" s="1"/>
  <c r="A573" i="7"/>
  <c r="A568" i="15" s="1"/>
  <c r="A587" i="13" s="1"/>
  <c r="A574" i="7"/>
  <c r="A569" i="15" s="1"/>
  <c r="A588" i="13" s="1"/>
  <c r="A575" i="7"/>
  <c r="A570" i="15" s="1"/>
  <c r="A589" i="13" s="1"/>
  <c r="A576" i="7"/>
  <c r="A571" i="15" s="1"/>
  <c r="A590" i="13" s="1"/>
  <c r="A577" i="7"/>
  <c r="A572" i="15" s="1"/>
  <c r="A591" i="13" s="1"/>
  <c r="A578" i="7"/>
  <c r="A573" i="15" s="1"/>
  <c r="A592" i="13" s="1"/>
  <c r="A579" i="7"/>
  <c r="A574" i="15" s="1"/>
  <c r="A593" i="13" s="1"/>
  <c r="A580" i="7"/>
  <c r="A575" i="15" s="1"/>
  <c r="A594" i="13" s="1"/>
  <c r="A581" i="7"/>
  <c r="A576" i="15" s="1"/>
  <c r="A595" i="13" s="1"/>
  <c r="A582" i="7"/>
  <c r="A577" i="15" s="1"/>
  <c r="A596" i="13" s="1"/>
  <c r="A583" i="7"/>
  <c r="A578" i="15" s="1"/>
  <c r="A597" i="13" s="1"/>
  <c r="A584" i="7"/>
  <c r="A579" i="15" s="1"/>
  <c r="A598" i="13" s="1"/>
  <c r="A585" i="7"/>
  <c r="A580" i="15" s="1"/>
  <c r="A599" i="13" s="1"/>
  <c r="A586" i="7"/>
  <c r="A581" i="15" s="1"/>
  <c r="A600" i="13" s="1"/>
  <c r="A587" i="7"/>
  <c r="A582" i="15" s="1"/>
  <c r="A601" i="13" s="1"/>
  <c r="A588" i="7"/>
  <c r="A583" i="15" s="1"/>
  <c r="A602" i="13" s="1"/>
  <c r="A589" i="7"/>
  <c r="A584" i="15" s="1"/>
  <c r="A603" i="13" s="1"/>
  <c r="A590" i="7"/>
  <c r="A585" i="15" s="1"/>
  <c r="A604" i="13" s="1"/>
  <c r="A591" i="7"/>
  <c r="A586" i="15" s="1"/>
  <c r="A605" i="13" s="1"/>
  <c r="A592" i="7"/>
  <c r="A587" i="15" s="1"/>
  <c r="A606" i="13" s="1"/>
  <c r="A593" i="7"/>
  <c r="A588" i="15" s="1"/>
  <c r="A607" i="13" s="1"/>
  <c r="A594" i="7"/>
  <c r="A589" i="15" s="1"/>
  <c r="A608" i="13" s="1"/>
  <c r="A595" i="7"/>
  <c r="A590" i="15" s="1"/>
  <c r="A609" i="13" s="1"/>
  <c r="A596" i="7"/>
  <c r="A591" i="15" s="1"/>
  <c r="A610" i="13" s="1"/>
  <c r="A597" i="7"/>
  <c r="A592" i="15" s="1"/>
  <c r="A611" i="13" s="1"/>
  <c r="A598" i="7"/>
  <c r="A593" i="15" s="1"/>
  <c r="A612" i="13" s="1"/>
  <c r="A599" i="7"/>
  <c r="A594" i="15" s="1"/>
  <c r="A613" i="13" s="1"/>
  <c r="A600" i="7"/>
  <c r="A595" i="15" s="1"/>
  <c r="A614" i="13" s="1"/>
  <c r="A601" i="7"/>
  <c r="A596" i="15" s="1"/>
  <c r="A615" i="13" s="1"/>
  <c r="A602" i="7"/>
  <c r="A597" i="15" s="1"/>
  <c r="A616" i="13" s="1"/>
  <c r="A603" i="7"/>
  <c r="A598" i="15" s="1"/>
  <c r="A617" i="13" s="1"/>
  <c r="A604" i="7"/>
  <c r="A599" i="15" s="1"/>
  <c r="A618" i="13" s="1"/>
  <c r="A605" i="7"/>
  <c r="A600" i="15" s="1"/>
  <c r="A619" i="13" s="1"/>
  <c r="A606" i="7"/>
  <c r="A601" i="15" s="1"/>
  <c r="A620" i="13" s="1"/>
  <c r="A607" i="7"/>
  <c r="A602" i="15" s="1"/>
  <c r="A621" i="13" s="1"/>
  <c r="A608" i="7"/>
  <c r="A603" i="15" s="1"/>
  <c r="A622" i="13" s="1"/>
  <c r="A609" i="7"/>
  <c r="A604" i="15" s="1"/>
  <c r="A623" i="13" s="1"/>
  <c r="A610" i="7"/>
  <c r="A605" i="15" s="1"/>
  <c r="A624" i="13" s="1"/>
  <c r="A611" i="7"/>
  <c r="A606" i="15" s="1"/>
  <c r="A625" i="13" s="1"/>
  <c r="A612" i="7"/>
  <c r="A607" i="15" s="1"/>
  <c r="A626" i="13" s="1"/>
  <c r="A613" i="7"/>
  <c r="A608" i="15" s="1"/>
  <c r="A627" i="13" s="1"/>
  <c r="A614" i="7"/>
  <c r="A609" i="15" s="1"/>
  <c r="A628" i="13" s="1"/>
  <c r="A615" i="7"/>
  <c r="A610" i="15" s="1"/>
  <c r="A629" i="13" s="1"/>
  <c r="A616" i="7"/>
  <c r="A611" i="15" s="1"/>
  <c r="A630" i="13" s="1"/>
  <c r="A617" i="7"/>
  <c r="A612" i="15" s="1"/>
  <c r="A631" i="13" s="1"/>
  <c r="A618" i="7"/>
  <c r="A613" i="15" s="1"/>
  <c r="A632" i="13" s="1"/>
  <c r="A619" i="7"/>
  <c r="A614" i="15" s="1"/>
  <c r="A633" i="13" s="1"/>
  <c r="A620" i="7"/>
  <c r="A615" i="15" s="1"/>
  <c r="A634" i="13" s="1"/>
  <c r="A621" i="7"/>
  <c r="A616" i="15" s="1"/>
  <c r="A635" i="13" s="1"/>
  <c r="A622" i="7"/>
  <c r="A617" i="15" s="1"/>
  <c r="A636" i="13" s="1"/>
  <c r="A623" i="7"/>
  <c r="A618" i="15" s="1"/>
  <c r="A637" i="13" s="1"/>
  <c r="A624" i="7"/>
  <c r="A619" i="15" s="1"/>
  <c r="A638" i="13" s="1"/>
  <c r="A625" i="7"/>
  <c r="A620" i="15" s="1"/>
  <c r="A639" i="13" s="1"/>
  <c r="A626" i="7"/>
  <c r="A621" i="15" s="1"/>
  <c r="A640" i="13" s="1"/>
  <c r="A627" i="7"/>
  <c r="A622" i="15" s="1"/>
  <c r="A641" i="13" s="1"/>
  <c r="A628" i="7"/>
  <c r="A623" i="15" s="1"/>
  <c r="A642" i="13" s="1"/>
  <c r="A629" i="7"/>
  <c r="A624" i="15" s="1"/>
  <c r="A643" i="13" s="1"/>
  <c r="A630" i="7"/>
  <c r="A625" i="15" s="1"/>
  <c r="A644" i="13" s="1"/>
  <c r="A631" i="7"/>
  <c r="A626" i="15" s="1"/>
  <c r="A645" i="13" s="1"/>
  <c r="A632" i="7"/>
  <c r="A627" i="15" s="1"/>
  <c r="A646" i="13" s="1"/>
  <c r="A633" i="7"/>
  <c r="A628" i="15" s="1"/>
  <c r="A647" i="13" s="1"/>
  <c r="A634" i="7"/>
  <c r="A629" i="15" s="1"/>
  <c r="A648" i="13" s="1"/>
  <c r="A635" i="7"/>
  <c r="A630" i="15" s="1"/>
  <c r="A649" i="13" s="1"/>
  <c r="A636" i="7"/>
  <c r="A631" i="15" s="1"/>
  <c r="A650" i="13" s="1"/>
  <c r="A637" i="7"/>
  <c r="A632" i="15" s="1"/>
  <c r="A651" i="13" s="1"/>
  <c r="A638" i="7"/>
  <c r="A633" i="15" s="1"/>
  <c r="A652" i="13" s="1"/>
  <c r="A639" i="7"/>
  <c r="A634" i="15" s="1"/>
  <c r="A653" i="13" s="1"/>
  <c r="A640" i="7"/>
  <c r="A635" i="15" s="1"/>
  <c r="A654" i="13" s="1"/>
  <c r="A641" i="7"/>
  <c r="A636" i="15" s="1"/>
  <c r="A655" i="13" s="1"/>
  <c r="A642" i="7"/>
  <c r="A637" i="15" s="1"/>
  <c r="A656" i="13" s="1"/>
  <c r="A643" i="7"/>
  <c r="A638" i="15" s="1"/>
  <c r="A657" i="13" s="1"/>
  <c r="A644" i="7"/>
  <c r="A639" i="15" s="1"/>
  <c r="A658" i="13" s="1"/>
  <c r="A645" i="7"/>
  <c r="A640" i="15" s="1"/>
  <c r="A659" i="13" s="1"/>
  <c r="A646" i="7"/>
  <c r="A641" i="15" s="1"/>
  <c r="A660" i="13" s="1"/>
  <c r="A647" i="7"/>
  <c r="A642" i="15" s="1"/>
  <c r="A661" i="13" s="1"/>
  <c r="A648" i="7"/>
  <c r="A643" i="15" s="1"/>
  <c r="A662" i="13" s="1"/>
  <c r="A649" i="7"/>
  <c r="A644" i="15" s="1"/>
  <c r="A663" i="13" s="1"/>
  <c r="A650" i="7"/>
  <c r="A645" i="15" s="1"/>
  <c r="A664" i="13" s="1"/>
  <c r="A651" i="7"/>
  <c r="A646" i="15" s="1"/>
  <c r="A665" i="13" s="1"/>
  <c r="A652" i="7"/>
  <c r="A647" i="15" s="1"/>
  <c r="A666" i="13" s="1"/>
  <c r="A653" i="7"/>
  <c r="A648" i="15" s="1"/>
  <c r="A667" i="13" s="1"/>
  <c r="A654" i="7"/>
  <c r="A649" i="15" s="1"/>
  <c r="A668" i="13" s="1"/>
  <c r="A655" i="7"/>
  <c r="A650" i="15" s="1"/>
  <c r="A669" i="13" s="1"/>
  <c r="A656" i="7"/>
  <c r="A651" i="15" s="1"/>
  <c r="A670" i="13" s="1"/>
  <c r="A657" i="7"/>
  <c r="A652" i="15" s="1"/>
  <c r="A671" i="13" s="1"/>
  <c r="A658" i="7"/>
  <c r="A653" i="15" s="1"/>
  <c r="A672" i="13" s="1"/>
  <c r="A659" i="7"/>
  <c r="A654" i="15" s="1"/>
  <c r="A673" i="13" s="1"/>
  <c r="A660" i="7"/>
  <c r="A655" i="15" s="1"/>
  <c r="A674" i="13" s="1"/>
  <c r="A661" i="7"/>
  <c r="A656" i="15" s="1"/>
  <c r="A675" i="13" s="1"/>
  <c r="A662" i="7"/>
  <c r="A657" i="15" s="1"/>
  <c r="A676" i="13" s="1"/>
  <c r="A663" i="7"/>
  <c r="A658" i="15" s="1"/>
  <c r="A677" i="13" s="1"/>
  <c r="A664" i="7"/>
  <c r="A659" i="15" s="1"/>
  <c r="A678" i="13" s="1"/>
  <c r="A665" i="7"/>
  <c r="A660" i="15" s="1"/>
  <c r="A679" i="13" s="1"/>
  <c r="A666" i="7"/>
  <c r="A661" i="15" s="1"/>
  <c r="A680" i="13" s="1"/>
  <c r="A667" i="7"/>
  <c r="A662" i="15" s="1"/>
  <c r="A681" i="13" s="1"/>
  <c r="A668" i="7"/>
  <c r="A663" i="15" s="1"/>
  <c r="A682" i="13" s="1"/>
  <c r="A669" i="7"/>
  <c r="A664" i="15" s="1"/>
  <c r="A683" i="13" s="1"/>
  <c r="A670" i="7"/>
  <c r="A665" i="15" s="1"/>
  <c r="A684" i="13" s="1"/>
  <c r="A671" i="7"/>
  <c r="A666" i="15" s="1"/>
  <c r="A685" i="13" s="1"/>
  <c r="A672" i="7"/>
  <c r="A667" i="15" s="1"/>
  <c r="A686" i="13" s="1"/>
  <c r="A673" i="7"/>
  <c r="A668" i="15" s="1"/>
  <c r="A687" i="13" s="1"/>
  <c r="A674" i="7"/>
  <c r="A669" i="15" s="1"/>
  <c r="A688" i="13" s="1"/>
  <c r="A675" i="7"/>
  <c r="A670" i="15" s="1"/>
  <c r="A689" i="13" s="1"/>
  <c r="A676" i="7"/>
  <c r="A671" i="15" s="1"/>
  <c r="A690" i="13" s="1"/>
  <c r="A677" i="7"/>
  <c r="A672" i="15" s="1"/>
  <c r="A691" i="13" s="1"/>
  <c r="A678" i="7"/>
  <c r="A673" i="15" s="1"/>
  <c r="A692" i="13" s="1"/>
  <c r="A679" i="7"/>
  <c r="A674" i="15" s="1"/>
  <c r="A693" i="13" s="1"/>
  <c r="A680" i="7"/>
  <c r="A675" i="15" s="1"/>
  <c r="A694" i="13" s="1"/>
  <c r="A681" i="7"/>
  <c r="A676" i="15" s="1"/>
  <c r="A695" i="13" s="1"/>
  <c r="A682" i="7"/>
  <c r="A677" i="15" s="1"/>
  <c r="A696" i="13" s="1"/>
  <c r="A683" i="7"/>
  <c r="A678" i="15" s="1"/>
  <c r="A697" i="13" s="1"/>
  <c r="A684" i="7"/>
  <c r="A679" i="15" s="1"/>
  <c r="A698" i="13" s="1"/>
  <c r="A685" i="7"/>
  <c r="A680" i="15" s="1"/>
  <c r="A699" i="13" s="1"/>
  <c r="A686" i="7"/>
  <c r="A681" i="15" s="1"/>
  <c r="A700" i="13" s="1"/>
  <c r="A687" i="7"/>
  <c r="A682" i="15" s="1"/>
  <c r="A701" i="13" s="1"/>
  <c r="A688" i="7"/>
  <c r="A683" i="15" s="1"/>
  <c r="A702" i="13" s="1"/>
  <c r="A689" i="7"/>
  <c r="A684" i="15" s="1"/>
  <c r="A703" i="13" s="1"/>
  <c r="A690" i="7"/>
  <c r="A685" i="15" s="1"/>
  <c r="A704" i="13" s="1"/>
  <c r="A691" i="7"/>
  <c r="A686" i="15" s="1"/>
  <c r="A705" i="13" s="1"/>
  <c r="A692" i="7"/>
  <c r="A687" i="15" s="1"/>
  <c r="A706" i="13" s="1"/>
  <c r="A693" i="7"/>
  <c r="A688" i="15" s="1"/>
  <c r="A707" i="13" s="1"/>
  <c r="A694" i="7"/>
  <c r="A689" i="15" s="1"/>
  <c r="A708" i="13" s="1"/>
  <c r="A695" i="7"/>
  <c r="A690" i="15" s="1"/>
  <c r="A709" i="13" s="1"/>
  <c r="A696" i="7"/>
  <c r="A691" i="15" s="1"/>
  <c r="A710" i="13" s="1"/>
  <c r="A697" i="7"/>
  <c r="A692" i="15" s="1"/>
  <c r="A711" i="13" s="1"/>
  <c r="A698" i="7"/>
  <c r="A693" i="15" s="1"/>
  <c r="A712" i="13" s="1"/>
  <c r="A699" i="7"/>
  <c r="A694" i="15" s="1"/>
  <c r="A713" i="13" s="1"/>
  <c r="A700" i="7"/>
  <c r="A695" i="15" s="1"/>
  <c r="A714" i="13" s="1"/>
  <c r="A701" i="7"/>
  <c r="A696" i="15" s="1"/>
  <c r="A715" i="13" s="1"/>
  <c r="A702" i="7"/>
  <c r="A697" i="15" s="1"/>
  <c r="A716" i="13" s="1"/>
  <c r="A703" i="7"/>
  <c r="A698" i="15" s="1"/>
  <c r="A717" i="13" s="1"/>
  <c r="A704" i="7"/>
  <c r="A699" i="15" s="1"/>
  <c r="A718" i="13" s="1"/>
  <c r="A705" i="7"/>
  <c r="A700" i="15" s="1"/>
  <c r="A719" i="13" s="1"/>
  <c r="A706" i="7"/>
  <c r="A701" i="15" s="1"/>
  <c r="A720" i="13" s="1"/>
  <c r="A707" i="7"/>
  <c r="A702" i="15" s="1"/>
  <c r="A721" i="13" s="1"/>
  <c r="A708" i="7"/>
  <c r="A703" i="15" s="1"/>
  <c r="A722" i="13" s="1"/>
  <c r="A709" i="7"/>
  <c r="A704" i="15" s="1"/>
  <c r="A723" i="13" s="1"/>
  <c r="A710" i="7"/>
  <c r="A705" i="15" s="1"/>
  <c r="A724" i="13" s="1"/>
  <c r="A711" i="7"/>
  <c r="A706" i="15" s="1"/>
  <c r="A725" i="13" s="1"/>
  <c r="A712" i="7"/>
  <c r="A707" i="15" s="1"/>
  <c r="A726" i="13" s="1"/>
  <c r="A713" i="7"/>
  <c r="A708" i="15" s="1"/>
  <c r="A727" i="13" s="1"/>
  <c r="A714" i="7"/>
  <c r="A709" i="15" s="1"/>
  <c r="A728" i="13" s="1"/>
  <c r="A715" i="7"/>
  <c r="A710" i="15" s="1"/>
  <c r="A729" i="13" s="1"/>
  <c r="A716" i="7"/>
  <c r="A711" i="15" s="1"/>
  <c r="A730" i="13" s="1"/>
  <c r="A717" i="7"/>
  <c r="A712" i="15" s="1"/>
  <c r="A731" i="13" s="1"/>
  <c r="A718" i="7"/>
  <c r="A713" i="15" s="1"/>
  <c r="A732" i="13" s="1"/>
  <c r="A719" i="7"/>
  <c r="A714" i="15" s="1"/>
  <c r="A733" i="13" s="1"/>
  <c r="A720" i="7"/>
  <c r="A715" i="15" s="1"/>
  <c r="A734" i="13" s="1"/>
  <c r="A721" i="7"/>
  <c r="A716" i="15" s="1"/>
  <c r="A735" i="13" s="1"/>
  <c r="A722" i="7"/>
  <c r="A717" i="15" s="1"/>
  <c r="A736" i="13" s="1"/>
  <c r="A723" i="7"/>
  <c r="A718" i="15" s="1"/>
  <c r="A737" i="13" s="1"/>
  <c r="A724" i="7"/>
  <c r="A719" i="15" s="1"/>
  <c r="A738" i="13" s="1"/>
  <c r="A725" i="7"/>
  <c r="A720" i="15" s="1"/>
  <c r="A739" i="13" s="1"/>
  <c r="A726" i="7"/>
  <c r="A721" i="15" s="1"/>
  <c r="A740" i="13" s="1"/>
  <c r="A727" i="7"/>
  <c r="A722" i="15" s="1"/>
  <c r="A741" i="13" s="1"/>
  <c r="A728" i="7"/>
  <c r="A723" i="15" s="1"/>
  <c r="A742" i="13" s="1"/>
  <c r="A729" i="7"/>
  <c r="A724" i="15" s="1"/>
  <c r="A743" i="13" s="1"/>
  <c r="A730" i="7"/>
  <c r="A725" i="15" s="1"/>
  <c r="A744" i="13" s="1"/>
  <c r="A731" i="7"/>
  <c r="A726" i="15" s="1"/>
  <c r="A745" i="13" s="1"/>
  <c r="A732" i="7"/>
  <c r="A727" i="15" s="1"/>
  <c r="A746" i="13" s="1"/>
  <c r="A733" i="7"/>
  <c r="A728" i="15" s="1"/>
  <c r="A747" i="13" s="1"/>
  <c r="A734" i="7"/>
  <c r="A729" i="15" s="1"/>
  <c r="A748" i="13" s="1"/>
  <c r="A735" i="7"/>
  <c r="A730" i="15" s="1"/>
  <c r="A749" i="13" s="1"/>
  <c r="A736" i="7"/>
  <c r="A731" i="15" s="1"/>
  <c r="A750" i="13" s="1"/>
  <c r="A737" i="7"/>
  <c r="A732" i="15" s="1"/>
  <c r="A751" i="13" s="1"/>
  <c r="A738" i="7"/>
  <c r="A733" i="15" s="1"/>
  <c r="A752" i="13" s="1"/>
  <c r="A739" i="7"/>
  <c r="A734" i="15" s="1"/>
  <c r="A753" i="13" s="1"/>
  <c r="A740" i="7"/>
  <c r="A735" i="15" s="1"/>
  <c r="A754" i="13" s="1"/>
  <c r="A741" i="7"/>
  <c r="A736" i="15" s="1"/>
  <c r="A755" i="13" s="1"/>
  <c r="A742" i="7"/>
  <c r="A737" i="15" s="1"/>
  <c r="A756" i="13" s="1"/>
  <c r="A743" i="7"/>
  <c r="A738" i="15" s="1"/>
  <c r="A757" i="13" s="1"/>
  <c r="A744" i="7"/>
  <c r="A739" i="15" s="1"/>
  <c r="A758" i="13" s="1"/>
  <c r="A745" i="7"/>
  <c r="A740" i="15" s="1"/>
  <c r="A759" i="13" s="1"/>
  <c r="A746" i="7"/>
  <c r="A741" i="15" s="1"/>
  <c r="A760" i="13" s="1"/>
  <c r="A747" i="7"/>
  <c r="A742" i="15" s="1"/>
  <c r="A761" i="13" s="1"/>
  <c r="A748" i="7"/>
  <c r="A743" i="15" s="1"/>
  <c r="A762" i="13" s="1"/>
  <c r="A749" i="7"/>
  <c r="A744" i="15" s="1"/>
  <c r="A763" i="13" s="1"/>
  <c r="A750" i="7"/>
  <c r="A745" i="15" s="1"/>
  <c r="A764" i="13" s="1"/>
  <c r="A751" i="7"/>
  <c r="A746" i="15" s="1"/>
  <c r="A765" i="13" s="1"/>
  <c r="A752" i="7"/>
  <c r="A747" i="15" s="1"/>
  <c r="A766" i="13" s="1"/>
  <c r="A753" i="7"/>
  <c r="A748" i="15" s="1"/>
  <c r="A767" i="13" s="1"/>
  <c r="A754" i="7"/>
  <c r="A749" i="15" s="1"/>
  <c r="A768" i="13" s="1"/>
  <c r="A755" i="7"/>
  <c r="A750" i="15" s="1"/>
  <c r="A769" i="13" s="1"/>
  <c r="A756" i="7"/>
  <c r="A751" i="15" s="1"/>
  <c r="A770" i="13" s="1"/>
  <c r="A757" i="7"/>
  <c r="A752" i="15" s="1"/>
  <c r="A771" i="13" s="1"/>
  <c r="A758" i="7"/>
  <c r="A753" i="15" s="1"/>
  <c r="A772" i="13" s="1"/>
  <c r="A759" i="7"/>
  <c r="A754" i="15" s="1"/>
  <c r="A773" i="13" s="1"/>
  <c r="A760" i="7"/>
  <c r="A755" i="15" s="1"/>
  <c r="A774" i="13" s="1"/>
  <c r="A761" i="7"/>
  <c r="A756" i="15" s="1"/>
  <c r="A775" i="13" s="1"/>
  <c r="A762" i="7"/>
  <c r="A757" i="15" s="1"/>
  <c r="A776" i="13" s="1"/>
  <c r="A763" i="7"/>
  <c r="A758" i="15" s="1"/>
  <c r="A777" i="13" s="1"/>
  <c r="A764" i="7"/>
  <c r="A759" i="15" s="1"/>
  <c r="A778" i="13" s="1"/>
  <c r="A765" i="7"/>
  <c r="A760" i="15" s="1"/>
  <c r="A779" i="13" s="1"/>
  <c r="A766" i="7"/>
  <c r="A761" i="15" s="1"/>
  <c r="A780" i="13" s="1"/>
  <c r="A767" i="7"/>
  <c r="A762" i="15" s="1"/>
  <c r="A781" i="13" s="1"/>
  <c r="A768" i="7"/>
  <c r="A763" i="15" s="1"/>
  <c r="A782" i="13" s="1"/>
  <c r="A769" i="7"/>
  <c r="A764" i="15" s="1"/>
  <c r="A783" i="13" s="1"/>
  <c r="A770" i="7"/>
  <c r="A765" i="15" s="1"/>
  <c r="A784" i="13" s="1"/>
  <c r="A771" i="7"/>
  <c r="A766" i="15" s="1"/>
  <c r="A785" i="13" s="1"/>
  <c r="A772" i="7"/>
  <c r="A767" i="15" s="1"/>
  <c r="A786" i="13" s="1"/>
  <c r="A773" i="7"/>
  <c r="A768" i="15" s="1"/>
  <c r="A787" i="13" s="1"/>
  <c r="A774" i="7"/>
  <c r="A769" i="15" s="1"/>
  <c r="A788" i="13" s="1"/>
  <c r="A775" i="7"/>
  <c r="A770" i="15" s="1"/>
  <c r="A789" i="13" s="1"/>
  <c r="A776" i="7"/>
  <c r="A771" i="15" s="1"/>
  <c r="A790" i="13" s="1"/>
  <c r="A777" i="7"/>
  <c r="A772" i="15" s="1"/>
  <c r="A791" i="13" s="1"/>
  <c r="A778" i="7"/>
  <c r="A773" i="15" s="1"/>
  <c r="A792" i="13" s="1"/>
  <c r="A779" i="7"/>
  <c r="A774" i="15" s="1"/>
  <c r="A793" i="13" s="1"/>
  <c r="A780" i="7"/>
  <c r="A775" i="15" s="1"/>
  <c r="A794" i="13" s="1"/>
  <c r="A781" i="7"/>
  <c r="A776" i="15" s="1"/>
  <c r="A795" i="13" s="1"/>
  <c r="A782" i="7"/>
  <c r="A777" i="15" s="1"/>
  <c r="A796" i="13" s="1"/>
  <c r="A783" i="7"/>
  <c r="A778" i="15" s="1"/>
  <c r="A797" i="13" s="1"/>
  <c r="A784" i="7"/>
  <c r="A779" i="15" s="1"/>
  <c r="A798" i="13" s="1"/>
  <c r="A785" i="7"/>
  <c r="A780" i="15" s="1"/>
  <c r="A799" i="13" s="1"/>
  <c r="A786" i="7"/>
  <c r="A781" i="15" s="1"/>
  <c r="A800" i="13" s="1"/>
  <c r="A787" i="7"/>
  <c r="A782" i="15" s="1"/>
  <c r="A801" i="13" s="1"/>
  <c r="A788" i="7"/>
  <c r="A783" i="15" s="1"/>
  <c r="A802" i="13" s="1"/>
  <c r="A789" i="7"/>
  <c r="A784" i="15" s="1"/>
  <c r="A803" i="13" s="1"/>
  <c r="A790" i="7"/>
  <c r="A785" i="15" s="1"/>
  <c r="A804" i="13" s="1"/>
  <c r="A791" i="7"/>
  <c r="A786" i="15" s="1"/>
  <c r="A805" i="13" s="1"/>
  <c r="A792" i="7"/>
  <c r="A787" i="15" s="1"/>
  <c r="A806" i="13" s="1"/>
  <c r="A793" i="7"/>
  <c r="A788" i="15" s="1"/>
  <c r="A807" i="13" s="1"/>
  <c r="A794" i="7"/>
  <c r="A789" i="15" s="1"/>
  <c r="A808" i="13" s="1"/>
  <c r="A795" i="7"/>
  <c r="A790" i="15" s="1"/>
  <c r="A809" i="13" s="1"/>
  <c r="A796" i="7"/>
  <c r="A791" i="15" s="1"/>
  <c r="A810" i="13" s="1"/>
  <c r="A797" i="7"/>
  <c r="A792" i="15" s="1"/>
  <c r="A811" i="13" s="1"/>
  <c r="A798" i="7"/>
  <c r="A793" i="15" s="1"/>
  <c r="A812" i="13" s="1"/>
  <c r="A799" i="7"/>
  <c r="A794" i="15" s="1"/>
  <c r="A813" i="13" s="1"/>
  <c r="A800" i="7"/>
  <c r="A795" i="15" s="1"/>
  <c r="A814" i="13" s="1"/>
  <c r="A801" i="7"/>
  <c r="A796" i="15" s="1"/>
  <c r="A815" i="13" s="1"/>
  <c r="A802" i="7"/>
  <c r="A797" i="15" s="1"/>
  <c r="A816" i="13" s="1"/>
  <c r="A803" i="7"/>
  <c r="A798" i="15" s="1"/>
  <c r="A817" i="13" s="1"/>
  <c r="A804" i="7"/>
  <c r="A799" i="15" s="1"/>
  <c r="A818" i="13" s="1"/>
  <c r="A805" i="7"/>
  <c r="A800" i="15" s="1"/>
  <c r="A819" i="13" s="1"/>
  <c r="A806" i="7"/>
  <c r="A801" i="15" s="1"/>
  <c r="A820" i="13" s="1"/>
  <c r="A807" i="7"/>
  <c r="A802" i="15" s="1"/>
  <c r="A821" i="13" s="1"/>
  <c r="A808" i="7"/>
  <c r="A803" i="15" s="1"/>
  <c r="A822" i="13" s="1"/>
  <c r="A809" i="7"/>
  <c r="A804" i="15" s="1"/>
  <c r="A823" i="13" s="1"/>
  <c r="A810" i="7"/>
  <c r="A805" i="15" s="1"/>
  <c r="A824" i="13" s="1"/>
  <c r="A811" i="7"/>
  <c r="A806" i="15" s="1"/>
  <c r="A825" i="13" s="1"/>
  <c r="A812" i="7"/>
  <c r="A807" i="15" s="1"/>
  <c r="A826" i="13" s="1"/>
  <c r="A813" i="7"/>
  <c r="A808" i="15" s="1"/>
  <c r="A827" i="13" s="1"/>
  <c r="A814" i="7"/>
  <c r="A809" i="15" s="1"/>
  <c r="A828" i="13" s="1"/>
  <c r="A815" i="7"/>
  <c r="A810" i="15" s="1"/>
  <c r="A829" i="13" s="1"/>
  <c r="A816" i="7"/>
  <c r="A811" i="15" s="1"/>
  <c r="A830" i="13" s="1"/>
  <c r="A817" i="7"/>
  <c r="A812" i="15" s="1"/>
  <c r="A831" i="13" s="1"/>
  <c r="A818" i="7"/>
  <c r="A813" i="15" s="1"/>
  <c r="A832" i="13" s="1"/>
  <c r="A819" i="7"/>
  <c r="A814" i="15" s="1"/>
  <c r="A833" i="13" s="1"/>
  <c r="A820" i="7"/>
  <c r="A815" i="15" s="1"/>
  <c r="A834" i="13" s="1"/>
  <c r="A821" i="7"/>
  <c r="A816" i="15" s="1"/>
  <c r="A835" i="13" s="1"/>
  <c r="A822" i="7"/>
  <c r="A817" i="15" s="1"/>
  <c r="A836" i="13" s="1"/>
  <c r="A823" i="7"/>
  <c r="A818" i="15" s="1"/>
  <c r="A837" i="13" s="1"/>
  <c r="A824" i="7"/>
  <c r="A819" i="15" s="1"/>
  <c r="A838" i="13" s="1"/>
  <c r="A825" i="7"/>
  <c r="A820" i="15" s="1"/>
  <c r="A839" i="13" s="1"/>
  <c r="A826" i="7"/>
  <c r="A821" i="15" s="1"/>
  <c r="A840" i="13" s="1"/>
  <c r="A827" i="7"/>
  <c r="A822" i="15" s="1"/>
  <c r="A841" i="13" s="1"/>
  <c r="A828" i="7"/>
  <c r="A823" i="15" s="1"/>
  <c r="A842" i="13" s="1"/>
  <c r="A829" i="7"/>
  <c r="A824" i="15" s="1"/>
  <c r="A843" i="13" s="1"/>
  <c r="A830" i="7"/>
  <c r="A825" i="15" s="1"/>
  <c r="A844" i="13" s="1"/>
  <c r="A831" i="7"/>
  <c r="A826" i="15" s="1"/>
  <c r="A845" i="13" s="1"/>
  <c r="A832" i="7"/>
  <c r="A827" i="15" s="1"/>
  <c r="A846" i="13" s="1"/>
  <c r="A833" i="7"/>
  <c r="A828" i="15" s="1"/>
  <c r="A847" i="13" s="1"/>
  <c r="A834" i="7"/>
  <c r="A829" i="15" s="1"/>
  <c r="A848" i="13" s="1"/>
  <c r="A835" i="7"/>
  <c r="A830" i="15" s="1"/>
  <c r="A849" i="13" s="1"/>
  <c r="A836" i="7"/>
  <c r="A831" i="15" s="1"/>
  <c r="A850" i="13" s="1"/>
  <c r="A837" i="7"/>
  <c r="A832" i="15" s="1"/>
  <c r="A851" i="13" s="1"/>
  <c r="A838" i="7"/>
  <c r="A833" i="15" s="1"/>
  <c r="A852" i="13" s="1"/>
  <c r="A839" i="7"/>
  <c r="A834" i="15" s="1"/>
  <c r="A853" i="13" s="1"/>
  <c r="A840" i="7"/>
  <c r="A835" i="15" s="1"/>
  <c r="A854" i="13" s="1"/>
  <c r="A841" i="7"/>
  <c r="A836" i="15" s="1"/>
  <c r="A855" i="13" s="1"/>
  <c r="A842" i="7"/>
  <c r="A837" i="15" s="1"/>
  <c r="A856" i="13" s="1"/>
  <c r="A843" i="7"/>
  <c r="A838" i="15" s="1"/>
  <c r="A857" i="13" s="1"/>
  <c r="A844" i="7"/>
  <c r="A839" i="15" s="1"/>
  <c r="A858" i="13" s="1"/>
  <c r="A845" i="7"/>
  <c r="A840" i="15" s="1"/>
  <c r="A859" i="13" s="1"/>
  <c r="A846" i="7"/>
  <c r="A841" i="15" s="1"/>
  <c r="A860" i="13" s="1"/>
  <c r="A847" i="7"/>
  <c r="A842" i="15" s="1"/>
  <c r="A861" i="13" s="1"/>
  <c r="A848" i="7"/>
  <c r="A843" i="15" s="1"/>
  <c r="A862" i="13" s="1"/>
  <c r="A849" i="7"/>
  <c r="A844" i="15" s="1"/>
  <c r="A863" i="13" s="1"/>
  <c r="A850" i="7"/>
  <c r="A845" i="15" s="1"/>
  <c r="A864" i="13" s="1"/>
  <c r="A851" i="7"/>
  <c r="A846" i="15" s="1"/>
  <c r="A865" i="13" s="1"/>
  <c r="A852" i="7"/>
  <c r="A847" i="15" s="1"/>
  <c r="A866" i="13" s="1"/>
  <c r="A853" i="7"/>
  <c r="A848" i="15" s="1"/>
  <c r="A867" i="13" s="1"/>
  <c r="A854" i="7"/>
  <c r="A849" i="15" s="1"/>
  <c r="A868" i="13" s="1"/>
  <c r="A855" i="7"/>
  <c r="A850" i="15" s="1"/>
  <c r="A869" i="13" s="1"/>
  <c r="A856" i="7"/>
  <c r="A851" i="15" s="1"/>
  <c r="A870" i="13" s="1"/>
  <c r="A857" i="7"/>
  <c r="A852" i="15" s="1"/>
  <c r="A871" i="13" s="1"/>
  <c r="A858" i="7"/>
  <c r="A853" i="15" s="1"/>
  <c r="A872" i="13" s="1"/>
  <c r="A859" i="7"/>
  <c r="A854" i="15" s="1"/>
  <c r="A873" i="13" s="1"/>
  <c r="A860" i="7"/>
  <c r="A855" i="15" s="1"/>
  <c r="A874" i="13" s="1"/>
  <c r="A861" i="7"/>
  <c r="A856" i="15" s="1"/>
  <c r="A875" i="13" s="1"/>
  <c r="A862" i="7"/>
  <c r="A857" i="15" s="1"/>
  <c r="A876" i="13" s="1"/>
  <c r="A863" i="7"/>
  <c r="A858" i="15" s="1"/>
  <c r="A877" i="13" s="1"/>
  <c r="A864" i="7"/>
  <c r="A859" i="15" s="1"/>
  <c r="A878" i="13" s="1"/>
  <c r="A865" i="7"/>
  <c r="A860" i="15" s="1"/>
  <c r="A879" i="13" s="1"/>
  <c r="A866" i="7"/>
  <c r="A861" i="15" s="1"/>
  <c r="A880" i="13" s="1"/>
  <c r="A867" i="7"/>
  <c r="A862" i="15" s="1"/>
  <c r="A881" i="13" s="1"/>
  <c r="A868" i="7"/>
  <c r="A863" i="15" s="1"/>
  <c r="A882" i="13" s="1"/>
  <c r="A869" i="7"/>
  <c r="A864" i="15" s="1"/>
  <c r="A883" i="13" s="1"/>
  <c r="A870" i="7"/>
  <c r="A865" i="15" s="1"/>
  <c r="A884" i="13" s="1"/>
  <c r="A871" i="7"/>
  <c r="A866" i="15" s="1"/>
  <c r="A885" i="13" s="1"/>
  <c r="A872" i="7"/>
  <c r="A867" i="15" s="1"/>
  <c r="A886" i="13" s="1"/>
  <c r="A873" i="7"/>
  <c r="A868" i="15" s="1"/>
  <c r="A887" i="13" s="1"/>
  <c r="A874" i="7"/>
  <c r="A869" i="15" s="1"/>
  <c r="A888" i="13" s="1"/>
  <c r="A875" i="7"/>
  <c r="A870" i="15" s="1"/>
  <c r="A889" i="13" s="1"/>
  <c r="A876" i="7"/>
  <c r="A871" i="15" s="1"/>
  <c r="A890" i="13" s="1"/>
  <c r="A877" i="7"/>
  <c r="A872" i="15" s="1"/>
  <c r="A891" i="13" s="1"/>
  <c r="A878" i="7"/>
  <c r="A873" i="15" s="1"/>
  <c r="A892" i="13" s="1"/>
  <c r="A879" i="7"/>
  <c r="A874" i="15" s="1"/>
  <c r="A893" i="13" s="1"/>
  <c r="A880" i="7"/>
  <c r="A875" i="15" s="1"/>
  <c r="A894" i="13" s="1"/>
  <c r="A881" i="7"/>
  <c r="A876" i="15" s="1"/>
  <c r="A895" i="13" s="1"/>
  <c r="A882" i="7"/>
  <c r="A877" i="15" s="1"/>
  <c r="A896" i="13" s="1"/>
  <c r="A883" i="7"/>
  <c r="A878" i="15" s="1"/>
  <c r="A897" i="13" s="1"/>
  <c r="A884" i="7"/>
  <c r="A879" i="15" s="1"/>
  <c r="A898" i="13" s="1"/>
  <c r="A885" i="7"/>
  <c r="A880" i="15" s="1"/>
  <c r="A899" i="13" s="1"/>
  <c r="A886" i="7"/>
  <c r="A881" i="15" s="1"/>
  <c r="A900" i="13" s="1"/>
  <c r="A887" i="7"/>
  <c r="A882" i="15" s="1"/>
  <c r="A901" i="13" s="1"/>
  <c r="A888" i="7"/>
  <c r="A883" i="15" s="1"/>
  <c r="A902" i="13" s="1"/>
  <c r="A889" i="7"/>
  <c r="A884" i="15" s="1"/>
  <c r="A903" i="13" s="1"/>
  <c r="A890" i="7"/>
  <c r="A885" i="15" s="1"/>
  <c r="A904" i="13" s="1"/>
  <c r="A891" i="7"/>
  <c r="A886" i="15" s="1"/>
  <c r="A905" i="13" s="1"/>
  <c r="A892" i="7"/>
  <c r="A887" i="15" s="1"/>
  <c r="A906" i="13" s="1"/>
  <c r="A893" i="7"/>
  <c r="A888" i="15" s="1"/>
  <c r="A907" i="13" s="1"/>
  <c r="A894" i="7"/>
  <c r="A889" i="15" s="1"/>
  <c r="A908" i="13" s="1"/>
  <c r="A895" i="7"/>
  <c r="A890" i="15" s="1"/>
  <c r="A909" i="13" s="1"/>
  <c r="A896" i="7"/>
  <c r="A891" i="15" s="1"/>
  <c r="A910" i="13" s="1"/>
  <c r="A897" i="7"/>
  <c r="A892" i="15" s="1"/>
  <c r="A911" i="13" s="1"/>
  <c r="A898" i="7"/>
  <c r="A893" i="15" s="1"/>
  <c r="A912" i="13" s="1"/>
  <c r="A899" i="7"/>
  <c r="A894" i="15" s="1"/>
  <c r="A913" i="13" s="1"/>
  <c r="A900" i="7"/>
  <c r="A895" i="15" s="1"/>
  <c r="A914" i="13" s="1"/>
  <c r="A901" i="7"/>
  <c r="A896" i="15" s="1"/>
  <c r="A915" i="13" s="1"/>
  <c r="A902" i="7"/>
  <c r="A897" i="15" s="1"/>
  <c r="A916" i="13" s="1"/>
  <c r="A903" i="7"/>
  <c r="A898" i="15" s="1"/>
  <c r="A917" i="13" s="1"/>
  <c r="A904" i="7"/>
  <c r="A899" i="15" s="1"/>
  <c r="A918" i="13" s="1"/>
  <c r="A905" i="7"/>
  <c r="A900" i="15" s="1"/>
  <c r="A919" i="13" s="1"/>
  <c r="A906" i="7"/>
  <c r="A901" i="15" s="1"/>
  <c r="A920" i="13" s="1"/>
  <c r="A907" i="7"/>
  <c r="A902" i="15" s="1"/>
  <c r="A921" i="13" s="1"/>
  <c r="A908" i="7"/>
  <c r="A903" i="15" s="1"/>
  <c r="A922" i="13" s="1"/>
  <c r="A909" i="7"/>
  <c r="A904" i="15" s="1"/>
  <c r="A923" i="13" s="1"/>
  <c r="A910" i="7"/>
  <c r="A905" i="15" s="1"/>
  <c r="A924" i="13" s="1"/>
  <c r="A911" i="7"/>
  <c r="A906" i="15" s="1"/>
  <c r="A925" i="13" s="1"/>
  <c r="A912" i="7"/>
  <c r="A907" i="15" s="1"/>
  <c r="A926" i="13" s="1"/>
  <c r="A913" i="7"/>
  <c r="A908" i="15" s="1"/>
  <c r="A927" i="13" s="1"/>
  <c r="A914" i="7"/>
  <c r="A909" i="15" s="1"/>
  <c r="A928" i="13" s="1"/>
  <c r="A915" i="7"/>
  <c r="A910" i="15" s="1"/>
  <c r="A929" i="13" s="1"/>
  <c r="A916" i="7"/>
  <c r="A911" i="15" s="1"/>
  <c r="A930" i="13" s="1"/>
  <c r="A917" i="7"/>
  <c r="A912" i="15" s="1"/>
  <c r="A931" i="13" s="1"/>
  <c r="A918" i="7"/>
  <c r="A913" i="15" s="1"/>
  <c r="A932" i="13" s="1"/>
  <c r="A919" i="7"/>
  <c r="A914" i="15" s="1"/>
  <c r="A933" i="13" s="1"/>
  <c r="A920" i="7"/>
  <c r="A915" i="15" s="1"/>
  <c r="A934" i="13" s="1"/>
  <c r="A921" i="7"/>
  <c r="A916" i="15" s="1"/>
  <c r="A935" i="13" s="1"/>
  <c r="A922" i="7"/>
  <c r="A917" i="15" s="1"/>
  <c r="A936" i="13" s="1"/>
  <c r="A923" i="7"/>
  <c r="A918" i="15" s="1"/>
  <c r="A937" i="13" s="1"/>
  <c r="A924" i="7"/>
  <c r="A919" i="15" s="1"/>
  <c r="A938" i="13" s="1"/>
  <c r="A925" i="7"/>
  <c r="A920" i="15" s="1"/>
  <c r="A939" i="13" s="1"/>
  <c r="A926" i="7"/>
  <c r="A921" i="15" s="1"/>
  <c r="A940" i="13" s="1"/>
  <c r="A927" i="7"/>
  <c r="A922" i="15" s="1"/>
  <c r="A941" i="13" s="1"/>
  <c r="A928" i="7"/>
  <c r="A923" i="15" s="1"/>
  <c r="A942" i="13" s="1"/>
  <c r="A929" i="7"/>
  <c r="A924" i="15" s="1"/>
  <c r="A943" i="13" s="1"/>
  <c r="A930" i="7"/>
  <c r="A925" i="15" s="1"/>
  <c r="A944" i="13" s="1"/>
  <c r="A931" i="7"/>
  <c r="A926" i="15" s="1"/>
  <c r="A945" i="13" s="1"/>
  <c r="A932" i="7"/>
  <c r="A927" i="15" s="1"/>
  <c r="A946" i="13" s="1"/>
  <c r="A933" i="7"/>
  <c r="A928" i="15" s="1"/>
  <c r="A947" i="13" s="1"/>
  <c r="A934" i="7"/>
  <c r="A929" i="15" s="1"/>
  <c r="A948" i="13" s="1"/>
  <c r="A935" i="7"/>
  <c r="A930" i="15" s="1"/>
  <c r="A949" i="13" s="1"/>
  <c r="A936" i="7"/>
  <c r="A931" i="15" s="1"/>
  <c r="A950" i="13" s="1"/>
  <c r="A937" i="7"/>
  <c r="A932" i="15" s="1"/>
  <c r="A951" i="13" s="1"/>
  <c r="A938" i="7"/>
  <c r="A933" i="15" s="1"/>
  <c r="A952" i="13" s="1"/>
  <c r="A939" i="7"/>
  <c r="A934" i="15" s="1"/>
  <c r="A953" i="13" s="1"/>
  <c r="A940" i="7"/>
  <c r="A935" i="15" s="1"/>
  <c r="A954" i="13" s="1"/>
  <c r="A941" i="7"/>
  <c r="A936" i="15" s="1"/>
  <c r="A955" i="13" s="1"/>
  <c r="A942" i="7"/>
  <c r="A937" i="15" s="1"/>
  <c r="A956" i="13" s="1"/>
  <c r="A943" i="7"/>
  <c r="A938" i="15" s="1"/>
  <c r="A957" i="13" s="1"/>
  <c r="A944" i="7"/>
  <c r="A939" i="15" s="1"/>
  <c r="A958" i="13" s="1"/>
  <c r="A945" i="7"/>
  <c r="A940" i="15" s="1"/>
  <c r="A959" i="13" s="1"/>
  <c r="A946" i="7"/>
  <c r="A941" i="15" s="1"/>
  <c r="A960" i="13" s="1"/>
  <c r="A947" i="7"/>
  <c r="A942" i="15" s="1"/>
  <c r="A961" i="13" s="1"/>
  <c r="A948" i="7"/>
  <c r="A943" i="15" s="1"/>
  <c r="A962" i="13" s="1"/>
  <c r="A949" i="7"/>
  <c r="A944" i="15" s="1"/>
  <c r="A963" i="13" s="1"/>
  <c r="A950" i="7"/>
  <c r="A945" i="15" s="1"/>
  <c r="A964" i="13" s="1"/>
  <c r="A951" i="7"/>
  <c r="A946" i="15" s="1"/>
  <c r="A965" i="13" s="1"/>
  <c r="A952" i="7"/>
  <c r="A947" i="15" s="1"/>
  <c r="A966" i="13" s="1"/>
  <c r="A953" i="7"/>
  <c r="A948" i="15" s="1"/>
  <c r="A967" i="13" s="1"/>
  <c r="A954" i="7"/>
  <c r="A949" i="15" s="1"/>
  <c r="A968" i="13" s="1"/>
  <c r="A955" i="7"/>
  <c r="A950" i="15" s="1"/>
  <c r="A969" i="13" s="1"/>
  <c r="A956" i="7"/>
  <c r="A951" i="15" s="1"/>
  <c r="A970" i="13" s="1"/>
  <c r="A957" i="7"/>
  <c r="A952" i="15" s="1"/>
  <c r="A971" i="13" s="1"/>
  <c r="A958" i="7"/>
  <c r="A953" i="15" s="1"/>
  <c r="A972" i="13" s="1"/>
  <c r="A959" i="7"/>
  <c r="A954" i="15" s="1"/>
  <c r="A973" i="13" s="1"/>
  <c r="A960" i="7"/>
  <c r="A955" i="15" s="1"/>
  <c r="A974" i="13" s="1"/>
  <c r="A961" i="7"/>
  <c r="A956" i="15" s="1"/>
  <c r="A975" i="13" s="1"/>
  <c r="A962" i="7"/>
  <c r="A957" i="15" s="1"/>
  <c r="A976" i="13" s="1"/>
  <c r="A963" i="7"/>
  <c r="A958" i="15" s="1"/>
  <c r="A977" i="13" s="1"/>
  <c r="A964" i="7"/>
  <c r="A959" i="15" s="1"/>
  <c r="A978" i="13" s="1"/>
  <c r="A965" i="7"/>
  <c r="A960" i="15" s="1"/>
  <c r="A979" i="13" s="1"/>
  <c r="A966" i="7"/>
  <c r="A961" i="15" s="1"/>
  <c r="A980" i="13" s="1"/>
  <c r="A967" i="7"/>
  <c r="A962" i="15" s="1"/>
  <c r="A981" i="13" s="1"/>
  <c r="A968" i="7"/>
  <c r="A963" i="15" s="1"/>
  <c r="A982" i="13" s="1"/>
  <c r="A969" i="7"/>
  <c r="A964" i="15" s="1"/>
  <c r="A983" i="13" s="1"/>
  <c r="A970" i="7"/>
  <c r="A965" i="15" s="1"/>
  <c r="A984" i="13" s="1"/>
  <c r="A971" i="7"/>
  <c r="A966" i="15" s="1"/>
  <c r="A985" i="13" s="1"/>
  <c r="A972" i="7"/>
  <c r="A967" i="15" s="1"/>
  <c r="A986" i="13" s="1"/>
  <c r="A973" i="7"/>
  <c r="A968" i="15" s="1"/>
  <c r="A987" i="13" s="1"/>
  <c r="A974" i="7"/>
  <c r="A969" i="15" s="1"/>
  <c r="A988" i="13" s="1"/>
  <c r="A975" i="7"/>
  <c r="A970" i="15" s="1"/>
  <c r="A989" i="13" s="1"/>
  <c r="A976" i="7"/>
  <c r="A971" i="15" s="1"/>
  <c r="A990" i="13" s="1"/>
  <c r="A977" i="7"/>
  <c r="A972" i="15" s="1"/>
  <c r="A991" i="13" s="1"/>
  <c r="A978" i="7"/>
  <c r="A973" i="15" s="1"/>
  <c r="A992" i="13" s="1"/>
  <c r="A979" i="7"/>
  <c r="A974" i="15" s="1"/>
  <c r="A993" i="13" s="1"/>
  <c r="A980" i="7"/>
  <c r="A975" i="15" s="1"/>
  <c r="A994" i="13" s="1"/>
  <c r="A981" i="7"/>
  <c r="A976" i="15" s="1"/>
  <c r="A995" i="13" s="1"/>
  <c r="A982" i="7"/>
  <c r="A977" i="15" s="1"/>
  <c r="A996" i="13" s="1"/>
  <c r="A983" i="7"/>
  <c r="A978" i="15" s="1"/>
  <c r="A997" i="13" s="1"/>
  <c r="A984" i="7"/>
  <c r="A979" i="15" s="1"/>
  <c r="A998" i="13" s="1"/>
  <c r="A985" i="7"/>
  <c r="A980" i="15" s="1"/>
  <c r="A999" i="13" s="1"/>
  <c r="A986" i="7"/>
  <c r="A981" i="15" s="1"/>
  <c r="A1000" i="13" s="1"/>
  <c r="A987" i="7"/>
  <c r="A982" i="15" s="1"/>
  <c r="A1001" i="13" s="1"/>
  <c r="A988" i="7"/>
  <c r="A983" i="15" s="1"/>
  <c r="A1002" i="13" s="1"/>
  <c r="A989" i="7"/>
  <c r="A984" i="15" s="1"/>
  <c r="A1003" i="13" s="1"/>
  <c r="A990" i="7"/>
  <c r="A985" i="15" s="1"/>
  <c r="A1004" i="13" s="1"/>
  <c r="A991" i="7"/>
  <c r="A986" i="15" s="1"/>
  <c r="A1005" i="13" s="1"/>
  <c r="A992" i="7"/>
  <c r="A987" i="15" s="1"/>
  <c r="A1006" i="13" s="1"/>
  <c r="A993" i="7"/>
  <c r="A988" i="15" s="1"/>
  <c r="A1007" i="13" s="1"/>
  <c r="A994" i="7"/>
  <c r="A989" i="15" s="1"/>
  <c r="A1008" i="13" s="1"/>
  <c r="A995" i="7"/>
  <c r="A990" i="15" s="1"/>
  <c r="A1009" i="13" s="1"/>
  <c r="A996" i="7"/>
  <c r="A991" i="15" s="1"/>
  <c r="A1010" i="13" s="1"/>
  <c r="A997" i="7"/>
  <c r="A992" i="15" s="1"/>
  <c r="A1011" i="13" s="1"/>
  <c r="A998" i="7"/>
  <c r="A993" i="15" s="1"/>
  <c r="A1012" i="13" s="1"/>
  <c r="A999" i="7"/>
  <c r="A994" i="15" s="1"/>
  <c r="A1013" i="13" s="1"/>
  <c r="A1000" i="7"/>
  <c r="A995" i="15" s="1"/>
  <c r="A1014" i="13" s="1"/>
  <c r="A1001" i="7"/>
  <c r="A996" i="15" s="1"/>
  <c r="A1015" i="13" s="1"/>
  <c r="A1002" i="7"/>
  <c r="A997" i="15" s="1"/>
  <c r="A1016" i="13" s="1"/>
  <c r="A1003" i="7"/>
  <c r="A998" i="15" s="1"/>
  <c r="A1017" i="13" s="1"/>
  <c r="A1004" i="7"/>
  <c r="A999" i="15" s="1"/>
  <c r="A1018" i="13" s="1"/>
  <c r="A1005" i="7"/>
  <c r="A1000" i="15" s="1"/>
  <c r="A1019" i="13" s="1"/>
  <c r="A1006" i="7"/>
  <c r="A1001" i="15" s="1"/>
  <c r="A1020" i="13" s="1"/>
  <c r="A1007" i="7"/>
  <c r="A1002" i="15" s="1"/>
  <c r="A1021" i="13" s="1"/>
  <c r="A1008" i="7"/>
  <c r="A1003" i="15" s="1"/>
  <c r="A1022" i="13" s="1"/>
  <c r="A1009" i="7"/>
  <c r="A1004" i="15" s="1"/>
  <c r="A1023" i="13" s="1"/>
  <c r="A1010" i="7"/>
  <c r="A1005" i="15" s="1"/>
  <c r="A1024" i="13" s="1"/>
  <c r="A1011" i="7"/>
  <c r="A1006" i="15" s="1"/>
  <c r="A1025" i="13" s="1"/>
  <c r="A1012" i="7"/>
  <c r="A1007" i="15" s="1"/>
  <c r="A1026" i="13" s="1"/>
  <c r="A1013" i="7"/>
  <c r="A1008" i="15" s="1"/>
  <c r="A1027" i="13" s="1"/>
  <c r="A1014" i="7"/>
  <c r="A1009" i="15" s="1"/>
  <c r="A1028" i="13" s="1"/>
  <c r="A1015" i="7"/>
  <c r="A1010" i="15" s="1"/>
  <c r="A1029" i="13" s="1"/>
  <c r="A1016" i="7"/>
  <c r="A1011" i="15" s="1"/>
  <c r="A1030" i="13" s="1"/>
  <c r="A1017" i="7"/>
  <c r="A1012" i="15" s="1"/>
  <c r="A1031" i="13" s="1"/>
  <c r="A1018" i="7"/>
  <c r="A1013" i="15" s="1"/>
  <c r="A1032" i="13" s="1"/>
  <c r="A1019" i="7"/>
  <c r="A1014" i="15" s="1"/>
  <c r="A1033" i="13" s="1"/>
  <c r="A1020" i="7"/>
  <c r="A1015" i="15" s="1"/>
  <c r="A1034" i="13" s="1"/>
  <c r="A1021" i="7"/>
  <c r="A1016" i="15" s="1"/>
  <c r="A1035" i="13" s="1"/>
  <c r="A1022" i="7"/>
  <c r="A1017" i="15" s="1"/>
  <c r="A1036" i="13" s="1"/>
  <c r="A1023" i="7"/>
  <c r="A1018" i="15" s="1"/>
  <c r="A1037" i="13" s="1"/>
  <c r="A1024" i="7"/>
  <c r="A1019" i="15" s="1"/>
  <c r="A1038" i="13" s="1"/>
  <c r="A1025" i="7"/>
  <c r="A1020" i="15" s="1"/>
  <c r="A1039" i="13" s="1"/>
  <c r="A1026" i="7"/>
  <c r="A1021" i="15" s="1"/>
  <c r="A1040" i="13" s="1"/>
  <c r="A1027" i="7"/>
  <c r="A1022" i="15" s="1"/>
  <c r="A1041" i="13" s="1"/>
  <c r="A1028" i="7"/>
  <c r="A1023" i="15" s="1"/>
  <c r="A1042" i="13" s="1"/>
  <c r="A1029" i="7"/>
  <c r="A1024" i="15" s="1"/>
  <c r="A1043" i="13" s="1"/>
  <c r="A1030" i="7"/>
  <c r="A1025" i="15" s="1"/>
  <c r="A1044" i="13" s="1"/>
  <c r="A1031" i="7"/>
  <c r="A1026" i="15" s="1"/>
  <c r="A1045" i="13" s="1"/>
  <c r="A1032" i="7"/>
  <c r="A1027" i="15" s="1"/>
  <c r="A1046" i="13" s="1"/>
  <c r="A1033" i="7"/>
  <c r="A1028" i="15" s="1"/>
  <c r="A1047" i="13" s="1"/>
  <c r="A1034" i="7"/>
  <c r="A1029" i="15" s="1"/>
  <c r="A1048" i="13" s="1"/>
  <c r="A1035" i="7"/>
  <c r="A1030" i="15" s="1"/>
  <c r="A1049" i="13" s="1"/>
  <c r="A1036" i="7"/>
  <c r="A1031" i="15" s="1"/>
  <c r="A1050" i="13" s="1"/>
  <c r="A1037" i="7"/>
  <c r="A1032" i="15" s="1"/>
  <c r="A1051" i="13" s="1"/>
  <c r="A1038" i="7"/>
  <c r="A1033" i="15" s="1"/>
  <c r="A1052" i="13" s="1"/>
  <c r="A1039" i="7"/>
  <c r="A1034" i="15" s="1"/>
  <c r="A1053" i="13" s="1"/>
  <c r="A1040" i="7"/>
  <c r="A1035" i="15" s="1"/>
  <c r="A1054" i="13" s="1"/>
  <c r="A1041" i="7"/>
  <c r="A1036" i="15" s="1"/>
  <c r="A1055" i="13" s="1"/>
  <c r="A1042" i="7"/>
  <c r="A1037" i="15" s="1"/>
  <c r="A1056" i="13" s="1"/>
  <c r="A1043" i="7"/>
  <c r="A1038" i="15" s="1"/>
  <c r="A1057" i="13" s="1"/>
  <c r="A1044" i="7"/>
  <c r="A1039" i="15" s="1"/>
  <c r="A1058" i="13" s="1"/>
  <c r="A1045" i="7"/>
  <c r="A1040" i="15" s="1"/>
  <c r="A1059" i="13" s="1"/>
  <c r="A1046" i="7"/>
  <c r="A1041" i="15" s="1"/>
  <c r="A1060" i="13" s="1"/>
  <c r="A1047" i="7"/>
  <c r="A1042" i="15" s="1"/>
  <c r="A1061" i="13" s="1"/>
  <c r="A1048" i="7"/>
  <c r="A1043" i="15" s="1"/>
  <c r="A1062" i="13" s="1"/>
  <c r="A1049" i="7"/>
  <c r="A1044" i="15" s="1"/>
  <c r="A1063" i="13" s="1"/>
  <c r="A1050" i="7"/>
  <c r="A1045" i="15" s="1"/>
  <c r="A1064" i="13" s="1"/>
  <c r="A1051" i="7"/>
  <c r="A1046" i="15" s="1"/>
  <c r="A1065" i="13" s="1"/>
  <c r="A1052" i="7"/>
  <c r="A1047" i="15" s="1"/>
  <c r="A1066" i="13" s="1"/>
  <c r="A1053" i="7"/>
  <c r="A1048" i="15" s="1"/>
  <c r="A1067" i="13" s="1"/>
  <c r="A1054" i="7"/>
  <c r="A1049" i="15" s="1"/>
  <c r="A1068" i="13" s="1"/>
  <c r="A1055" i="7"/>
  <c r="A1050" i="15" s="1"/>
  <c r="A1069" i="13" s="1"/>
  <c r="A1056" i="7"/>
  <c r="A1051" i="15" s="1"/>
  <c r="A1070" i="13" s="1"/>
  <c r="A1057" i="7"/>
  <c r="A1052" i="15" s="1"/>
  <c r="A1071" i="13" s="1"/>
  <c r="A1058" i="7"/>
  <c r="A1053" i="15" s="1"/>
  <c r="A1072" i="13" s="1"/>
  <c r="A1059" i="7"/>
  <c r="A1054" i="15" s="1"/>
  <c r="A1073" i="13" s="1"/>
  <c r="A1060" i="7"/>
  <c r="A1055" i="15" s="1"/>
  <c r="A1074" i="13" s="1"/>
  <c r="A1061" i="7"/>
  <c r="A1056" i="15" s="1"/>
  <c r="A1075" i="13" s="1"/>
  <c r="A1062" i="7"/>
  <c r="A1057" i="15" s="1"/>
  <c r="A1076" i="13" s="1"/>
  <c r="A1063" i="7"/>
  <c r="A1058" i="15" s="1"/>
  <c r="A1077" i="13" s="1"/>
  <c r="A1064" i="7"/>
  <c r="A1059" i="15" s="1"/>
  <c r="A1078" i="13" s="1"/>
  <c r="A1065" i="7"/>
  <c r="A1060" i="15" s="1"/>
  <c r="A1079" i="13" s="1"/>
  <c r="A1066" i="7"/>
  <c r="A1061" i="15" s="1"/>
  <c r="A1080" i="13" s="1"/>
  <c r="A1067" i="7"/>
  <c r="A1062" i="15" s="1"/>
  <c r="A1081" i="13" s="1"/>
  <c r="A1068" i="7"/>
  <c r="A1063" i="15" s="1"/>
  <c r="A1082" i="13" s="1"/>
  <c r="A1069" i="7"/>
  <c r="A1064" i="15" s="1"/>
  <c r="A1083" i="13" s="1"/>
  <c r="A1070" i="7"/>
  <c r="A1065" i="15" s="1"/>
  <c r="A1084" i="13" s="1"/>
  <c r="A1071" i="7"/>
  <c r="A1066" i="15" s="1"/>
  <c r="A1085" i="13" s="1"/>
  <c r="A1072" i="7"/>
  <c r="A1067" i="15" s="1"/>
  <c r="A1086" i="13" s="1"/>
  <c r="A1073" i="7"/>
  <c r="A1068" i="15" s="1"/>
  <c r="A1087" i="13" s="1"/>
  <c r="A1074" i="7"/>
  <c r="A1069" i="15" s="1"/>
  <c r="A1088" i="13" s="1"/>
  <c r="A1075" i="7"/>
  <c r="A1070" i="15" s="1"/>
  <c r="A1089" i="13" s="1"/>
  <c r="A1076" i="7"/>
  <c r="A1071" i="15" s="1"/>
  <c r="A1090" i="13" s="1"/>
  <c r="A1077" i="7"/>
  <c r="A1072" i="15" s="1"/>
  <c r="A1091" i="13" s="1"/>
  <c r="A1078" i="7"/>
  <c r="A1073" i="15" s="1"/>
  <c r="A1092" i="13" s="1"/>
  <c r="A1079" i="7"/>
  <c r="A1074" i="15" s="1"/>
  <c r="A1093" i="13" s="1"/>
  <c r="A1080" i="7"/>
  <c r="A1075" i="15" s="1"/>
  <c r="A1094" i="13" s="1"/>
  <c r="A1081" i="7"/>
  <c r="A1076" i="15" s="1"/>
  <c r="A1095" i="13" s="1"/>
  <c r="A1082" i="7"/>
  <c r="A1077" i="15" s="1"/>
  <c r="A1096" i="13" s="1"/>
  <c r="A1083" i="7"/>
  <c r="A1078" i="15" s="1"/>
  <c r="A1097" i="13" s="1"/>
  <c r="A1084" i="7"/>
  <c r="A1079" i="15" s="1"/>
  <c r="A1098" i="13" s="1"/>
  <c r="A1085" i="7"/>
  <c r="A1080" i="15" s="1"/>
  <c r="A1099" i="13" s="1"/>
  <c r="A1086" i="7"/>
  <c r="A1081" i="15" s="1"/>
  <c r="A1100" i="13" s="1"/>
  <c r="A1087" i="7"/>
  <c r="A1082" i="15" s="1"/>
  <c r="A1101" i="13" s="1"/>
  <c r="A1088" i="7"/>
  <c r="A1083" i="15" s="1"/>
  <c r="A1102" i="13" s="1"/>
  <c r="A1089" i="7"/>
  <c r="A1084" i="15" s="1"/>
  <c r="A1103" i="13" s="1"/>
  <c r="A1090" i="7"/>
  <c r="A1085" i="15" s="1"/>
  <c r="A1104" i="13" s="1"/>
  <c r="A1091" i="7"/>
  <c r="A1086" i="15" s="1"/>
  <c r="A1105" i="13" s="1"/>
  <c r="A1092" i="7"/>
  <c r="A1087" i="15" s="1"/>
  <c r="A1106" i="13" s="1"/>
  <c r="A1093" i="7"/>
  <c r="A1088" i="15" s="1"/>
  <c r="A1107" i="13" s="1"/>
  <c r="A1094" i="7"/>
  <c r="A1089" i="15" s="1"/>
  <c r="A1108" i="13" s="1"/>
  <c r="A1095" i="7"/>
  <c r="A1090" i="15" s="1"/>
  <c r="A1109" i="13" s="1"/>
  <c r="A1096" i="7"/>
  <c r="A1091" i="15" s="1"/>
  <c r="A1110" i="13" s="1"/>
  <c r="A1097" i="7"/>
  <c r="A1092" i="15" s="1"/>
  <c r="A1111" i="13" s="1"/>
  <c r="A1098" i="7"/>
  <c r="A1093" i="15" s="1"/>
  <c r="A1112" i="13" s="1"/>
  <c r="A1099" i="7"/>
  <c r="A1094" i="15" s="1"/>
  <c r="A1113" i="13" s="1"/>
  <c r="A1100" i="7"/>
  <c r="A1095" i="15" s="1"/>
  <c r="A1114" i="13" s="1"/>
  <c r="A1101" i="7"/>
  <c r="A1096" i="15" s="1"/>
  <c r="A1115" i="13" s="1"/>
  <c r="A1102" i="7"/>
  <c r="A1097" i="15" s="1"/>
  <c r="A1116" i="13" s="1"/>
  <c r="A1103" i="7"/>
  <c r="A1098" i="15" s="1"/>
  <c r="A1117" i="13" s="1"/>
  <c r="A1104" i="7"/>
  <c r="A1099" i="15" s="1"/>
  <c r="A1118" i="13" s="1"/>
  <c r="A1105" i="7"/>
  <c r="A1100" i="15" s="1"/>
  <c r="A1119" i="13" s="1"/>
  <c r="A1106" i="7"/>
  <c r="A1101" i="15" s="1"/>
  <c r="A1120" i="13" s="1"/>
  <c r="A1107" i="7"/>
  <c r="A1102" i="15" s="1"/>
  <c r="A1121" i="13" s="1"/>
  <c r="A1108" i="7"/>
  <c r="A1103" i="15" s="1"/>
  <c r="A1122" i="13" s="1"/>
  <c r="A1109" i="7"/>
  <c r="A1104" i="15" s="1"/>
  <c r="A1123" i="13" s="1"/>
  <c r="A1110" i="7"/>
  <c r="A1105" i="15" s="1"/>
  <c r="A1124" i="13" s="1"/>
  <c r="A1111" i="7"/>
  <c r="A1106" i="15" s="1"/>
  <c r="A1125" i="13" s="1"/>
  <c r="A1112" i="7"/>
  <c r="A1107" i="15" s="1"/>
  <c r="A1126" i="13" s="1"/>
  <c r="A1113" i="7"/>
  <c r="A1108" i="15" s="1"/>
  <c r="A1127" i="13" s="1"/>
  <c r="A1114" i="7"/>
  <c r="A1109" i="15" s="1"/>
  <c r="A1128" i="13" s="1"/>
  <c r="A1115" i="7"/>
  <c r="A1110" i="15" s="1"/>
  <c r="A1129" i="13" s="1"/>
  <c r="A1116" i="7"/>
  <c r="A1111" i="15" s="1"/>
  <c r="A1130" i="13" s="1"/>
  <c r="A1117" i="7"/>
  <c r="A1112" i="15" s="1"/>
  <c r="A1131" i="13" s="1"/>
  <c r="A1118" i="7"/>
  <c r="A1113" i="15" s="1"/>
  <c r="A1132" i="13" s="1"/>
  <c r="A1119" i="7"/>
  <c r="A1114" i="15" s="1"/>
  <c r="A1133" i="13" s="1"/>
  <c r="A1120" i="7"/>
  <c r="A1115" i="15" s="1"/>
  <c r="A1134" i="13" s="1"/>
  <c r="A1121" i="7"/>
  <c r="A1116" i="15" s="1"/>
  <c r="A1135" i="13" s="1"/>
  <c r="A1122" i="7"/>
  <c r="A1117" i="15" s="1"/>
  <c r="A1136" i="13" s="1"/>
  <c r="A1123" i="7"/>
  <c r="A1118" i="15" s="1"/>
  <c r="A1137" i="13" s="1"/>
  <c r="A1124" i="7"/>
  <c r="A1119" i="15" s="1"/>
  <c r="A1138" i="13" s="1"/>
  <c r="A1125" i="7"/>
  <c r="A1120" i="15" s="1"/>
  <c r="A1139" i="13" s="1"/>
  <c r="A1126" i="7"/>
  <c r="A1121" i="15" s="1"/>
  <c r="A1140" i="13" s="1"/>
  <c r="A1127" i="7"/>
  <c r="A1122" i="15" s="1"/>
  <c r="A1141" i="13" s="1"/>
  <c r="A1128" i="7"/>
  <c r="A1123" i="15" s="1"/>
  <c r="A1142" i="13" s="1"/>
  <c r="A1129" i="7"/>
  <c r="A1124" i="15" s="1"/>
  <c r="A1143" i="13" s="1"/>
  <c r="A1130" i="7"/>
  <c r="A1125" i="15" s="1"/>
  <c r="A1144" i="13" s="1"/>
  <c r="A1131" i="7"/>
  <c r="A1126" i="15" s="1"/>
  <c r="A1145" i="13" s="1"/>
  <c r="A1132" i="7"/>
  <c r="A1127" i="15" s="1"/>
  <c r="A1146" i="13" s="1"/>
  <c r="A1133" i="7"/>
  <c r="A1128" i="15" s="1"/>
  <c r="A1147" i="13" s="1"/>
  <c r="A1134" i="7"/>
  <c r="A1129" i="15" s="1"/>
  <c r="A1148" i="13" s="1"/>
  <c r="A1135" i="7"/>
  <c r="A1130" i="15" s="1"/>
  <c r="A1149" i="13" s="1"/>
  <c r="A1136" i="7"/>
  <c r="A1131" i="15" s="1"/>
  <c r="A1150" i="13" s="1"/>
  <c r="A1137" i="7"/>
  <c r="A1132" i="15" s="1"/>
  <c r="A1151" i="13" s="1"/>
  <c r="A1138" i="7"/>
  <c r="A1133" i="15" s="1"/>
  <c r="A1152" i="13" s="1"/>
  <c r="A1139" i="7"/>
  <c r="A1134" i="15" s="1"/>
  <c r="A1153" i="13" s="1"/>
  <c r="A1140" i="7"/>
  <c r="A1135" i="15" s="1"/>
  <c r="A1154" i="13" s="1"/>
  <c r="A1141" i="7"/>
  <c r="A1136" i="15" s="1"/>
  <c r="A1155" i="13" s="1"/>
  <c r="A1142" i="7"/>
  <c r="A1137" i="15" s="1"/>
  <c r="A1156" i="13" s="1"/>
  <c r="A1143" i="7"/>
  <c r="A1138" i="15" s="1"/>
  <c r="A1157" i="13" s="1"/>
  <c r="A1144" i="7"/>
  <c r="A1139" i="15" s="1"/>
  <c r="A1158" i="13" s="1"/>
  <c r="A1145" i="7"/>
  <c r="A1140" i="15" s="1"/>
  <c r="A1159" i="13" s="1"/>
  <c r="A1146" i="7"/>
  <c r="A1141" i="15" s="1"/>
  <c r="A1160" i="13" s="1"/>
  <c r="A1147" i="7"/>
  <c r="A1142" i="15" s="1"/>
  <c r="A1161" i="13" s="1"/>
  <c r="A1148" i="7"/>
  <c r="A1143" i="15" s="1"/>
  <c r="A1162" i="13" s="1"/>
  <c r="A1149" i="7"/>
  <c r="A1144" i="15" s="1"/>
  <c r="A1163" i="13" s="1"/>
  <c r="A1150" i="7"/>
  <c r="A1145" i="15" s="1"/>
  <c r="A1164" i="13" s="1"/>
  <c r="A1151" i="7"/>
  <c r="A1146" i="15" s="1"/>
  <c r="A1165" i="13" s="1"/>
  <c r="A1152" i="7"/>
  <c r="A1147" i="15" s="1"/>
  <c r="A1166" i="13" s="1"/>
  <c r="A1153" i="7"/>
  <c r="A1148" i="15" s="1"/>
  <c r="A1167" i="13" s="1"/>
  <c r="A1154" i="7"/>
  <c r="A1149" i="15" s="1"/>
  <c r="A1168" i="13" s="1"/>
  <c r="A1155" i="7"/>
  <c r="A1150" i="15" s="1"/>
  <c r="A1169" i="13" s="1"/>
  <c r="A1156" i="7"/>
  <c r="A1151" i="15" s="1"/>
  <c r="A1170" i="13" s="1"/>
  <c r="A1157" i="7"/>
  <c r="A1152" i="15" s="1"/>
  <c r="A1171" i="13" s="1"/>
  <c r="A1158" i="7"/>
  <c r="A1153" i="15" s="1"/>
  <c r="A1172" i="13" s="1"/>
  <c r="A1159" i="7"/>
  <c r="A1154" i="15" s="1"/>
  <c r="A1173" i="13" s="1"/>
  <c r="A1160" i="7"/>
  <c r="A1155" i="15" s="1"/>
  <c r="A1174" i="13" s="1"/>
  <c r="A1161" i="7"/>
  <c r="A1156" i="15" s="1"/>
  <c r="A1175" i="13" s="1"/>
  <c r="A1162" i="7"/>
  <c r="A1157" i="15" s="1"/>
  <c r="A1176" i="13" s="1"/>
  <c r="A1163" i="7"/>
  <c r="A1158" i="15" s="1"/>
  <c r="A1177" i="13" s="1"/>
  <c r="A1164" i="7"/>
  <c r="A1159" i="15" s="1"/>
  <c r="A1178" i="13" s="1"/>
  <c r="A1165" i="7"/>
  <c r="A1160" i="15" s="1"/>
  <c r="A1179" i="13" s="1"/>
  <c r="A1166" i="7"/>
  <c r="A1161" i="15" s="1"/>
  <c r="A1180" i="13" s="1"/>
  <c r="A1167" i="7"/>
  <c r="A1162" i="15" s="1"/>
  <c r="A1181" i="13" s="1"/>
  <c r="A1168" i="7"/>
  <c r="A1163" i="15" s="1"/>
  <c r="A1182" i="13" s="1"/>
  <c r="A1169" i="7"/>
  <c r="A1164" i="15" s="1"/>
  <c r="A1183" i="13" s="1"/>
  <c r="A1170" i="7"/>
  <c r="A1165" i="15" s="1"/>
  <c r="A1184" i="13" s="1"/>
  <c r="A1171" i="7"/>
  <c r="A1166" i="15" s="1"/>
  <c r="A1185" i="13" s="1"/>
  <c r="A1172" i="7"/>
  <c r="A1167" i="15" s="1"/>
  <c r="A1186" i="13" s="1"/>
  <c r="A1173" i="7"/>
  <c r="A1168" i="15" s="1"/>
  <c r="A1187" i="13" s="1"/>
  <c r="A1174" i="7"/>
  <c r="A1169" i="15" s="1"/>
  <c r="A1188" i="13" s="1"/>
  <c r="A1175" i="7"/>
  <c r="A1170" i="15" s="1"/>
  <c r="A1189" i="13" s="1"/>
  <c r="A1176" i="7"/>
  <c r="A1171" i="15" s="1"/>
  <c r="A1190" i="13" s="1"/>
  <c r="A1177" i="7"/>
  <c r="A1172" i="15" s="1"/>
  <c r="A1191" i="13" s="1"/>
  <c r="A1178" i="7"/>
  <c r="A1173" i="15" s="1"/>
  <c r="A1192" i="13" s="1"/>
  <c r="A1179" i="7"/>
  <c r="A1174" i="15" s="1"/>
  <c r="A1193" i="13" s="1"/>
  <c r="A1180" i="7"/>
  <c r="A1175" i="15" s="1"/>
  <c r="A1194" i="13" s="1"/>
  <c r="A1181" i="7"/>
  <c r="A1176" i="15" s="1"/>
  <c r="A1195" i="13" s="1"/>
  <c r="A1182" i="7"/>
  <c r="A1177" i="15" s="1"/>
  <c r="A1196" i="13" s="1"/>
  <c r="A1183" i="7"/>
  <c r="A1178" i="15" s="1"/>
  <c r="A1197" i="13" s="1"/>
  <c r="A1184" i="7"/>
  <c r="A1179" i="15" s="1"/>
  <c r="A1198" i="13" s="1"/>
  <c r="A1185" i="7"/>
  <c r="A1180" i="15" s="1"/>
  <c r="A1199" i="13" s="1"/>
  <c r="A1186" i="7"/>
  <c r="A1181" i="15" s="1"/>
  <c r="A1200" i="13" s="1"/>
  <c r="A1187" i="7"/>
  <c r="A1182" i="15" s="1"/>
  <c r="A1201" i="13" s="1"/>
  <c r="A1188" i="7"/>
  <c r="A1183" i="15" s="1"/>
  <c r="A1202" i="13" s="1"/>
  <c r="A1189" i="7"/>
  <c r="A1184" i="15" s="1"/>
  <c r="A1203" i="13" s="1"/>
  <c r="A1190" i="7"/>
  <c r="A1185" i="15" s="1"/>
  <c r="A1204" i="13" s="1"/>
  <c r="A1191" i="7"/>
  <c r="A1186" i="15" s="1"/>
  <c r="A1205" i="13" s="1"/>
  <c r="A1192" i="7"/>
  <c r="A1187" i="15" s="1"/>
  <c r="A1206" i="13" s="1"/>
  <c r="A1193" i="7"/>
  <c r="A1188" i="15" s="1"/>
  <c r="A1207" i="13" s="1"/>
  <c r="A1194" i="7"/>
  <c r="A1189" i="15" s="1"/>
  <c r="A1208" i="13" s="1"/>
  <c r="A1195" i="7"/>
  <c r="A1190" i="15" s="1"/>
  <c r="A1209" i="13" s="1"/>
  <c r="A1196" i="7"/>
  <c r="A1191" i="15" s="1"/>
  <c r="A1210" i="13" s="1"/>
  <c r="A1197" i="7"/>
  <c r="A1192" i="15" s="1"/>
  <c r="A1211" i="13" s="1"/>
  <c r="A1198" i="7"/>
  <c r="A1193" i="15" s="1"/>
  <c r="A1212" i="13" s="1"/>
  <c r="A1199" i="7"/>
  <c r="A1194" i="15" s="1"/>
  <c r="A1213" i="13" s="1"/>
  <c r="A1200" i="7"/>
  <c r="A1195" i="15" s="1"/>
  <c r="A1214" i="13" s="1"/>
  <c r="A1201" i="7"/>
  <c r="A1196" i="15" s="1"/>
  <c r="A1215" i="13" s="1"/>
  <c r="A1202" i="7"/>
  <c r="A1197" i="15" s="1"/>
  <c r="A1216" i="13" s="1"/>
  <c r="A1203" i="7"/>
  <c r="A1198" i="15" s="1"/>
  <c r="A1217" i="13" s="1"/>
  <c r="A1204" i="7"/>
  <c r="A1199" i="15" s="1"/>
  <c r="A1218" i="13" s="1"/>
  <c r="A1205" i="7"/>
  <c r="A1200" i="15" s="1"/>
  <c r="A1219" i="13" s="1"/>
  <c r="A1206" i="7"/>
  <c r="A1201" i="15" s="1"/>
  <c r="A1220" i="13" s="1"/>
  <c r="A1207" i="7"/>
  <c r="A1202" i="15" s="1"/>
  <c r="A1221" i="13" s="1"/>
  <c r="A1208" i="7"/>
  <c r="A1203" i="15" s="1"/>
  <c r="A1222" i="13" s="1"/>
  <c r="A1209" i="7"/>
  <c r="A1204" i="15" s="1"/>
  <c r="A1223" i="13" s="1"/>
  <c r="A1210" i="7"/>
  <c r="A1205" i="15" s="1"/>
  <c r="A1224" i="13" s="1"/>
  <c r="A1211" i="7"/>
  <c r="A1206" i="15" s="1"/>
  <c r="A1225" i="13" s="1"/>
  <c r="A1212" i="7"/>
  <c r="A1207" i="15" s="1"/>
  <c r="A1226" i="13" s="1"/>
  <c r="A1213" i="7"/>
  <c r="A1208" i="15" s="1"/>
  <c r="A1227" i="13" s="1"/>
  <c r="A1214" i="7"/>
  <c r="A1209" i="15" s="1"/>
  <c r="A1228" i="13" s="1"/>
  <c r="A1215" i="7"/>
  <c r="A1210" i="15" s="1"/>
  <c r="A1229" i="13" s="1"/>
  <c r="A1216" i="7"/>
  <c r="A1211" i="15" s="1"/>
  <c r="A1230" i="13" s="1"/>
  <c r="A1217" i="7"/>
  <c r="A1212" i="15" s="1"/>
  <c r="A1231" i="13" s="1"/>
  <c r="A1218" i="7"/>
  <c r="A1213" i="15" s="1"/>
  <c r="A1232" i="13" s="1"/>
  <c r="A1219" i="7"/>
  <c r="A1214" i="15" s="1"/>
  <c r="A1233" i="13" s="1"/>
  <c r="A1220" i="7"/>
  <c r="A1215" i="15" s="1"/>
  <c r="A1234" i="13" s="1"/>
  <c r="A1221" i="7"/>
  <c r="A1216" i="15" s="1"/>
  <c r="A1235" i="13" s="1"/>
  <c r="A1222" i="7"/>
  <c r="A1217" i="15" s="1"/>
  <c r="A1236" i="13" s="1"/>
  <c r="A1223" i="7"/>
  <c r="A1218" i="15" s="1"/>
  <c r="A1237" i="13" s="1"/>
  <c r="A1224" i="7"/>
  <c r="A1219" i="15" s="1"/>
  <c r="A1238" i="13" s="1"/>
  <c r="A1225" i="7"/>
  <c r="A1220" i="15" s="1"/>
  <c r="A1239" i="13" s="1"/>
  <c r="A1226" i="7"/>
  <c r="A1221" i="15" s="1"/>
  <c r="A1240" i="13" s="1"/>
  <c r="A1227" i="7"/>
  <c r="A1222" i="15" s="1"/>
  <c r="A1241" i="13" s="1"/>
  <c r="A1228" i="7"/>
  <c r="A1223" i="15" s="1"/>
  <c r="A1242" i="13" s="1"/>
  <c r="A1229" i="7"/>
  <c r="A1224" i="15" s="1"/>
  <c r="A1243" i="13" s="1"/>
  <c r="A1230" i="7"/>
  <c r="A1225" i="15" s="1"/>
  <c r="A1244" i="13" s="1"/>
  <c r="A1231" i="7"/>
  <c r="A1226" i="15" s="1"/>
  <c r="A1245" i="13" s="1"/>
  <c r="A1232" i="7"/>
  <c r="A1227" i="15" s="1"/>
  <c r="A1246" i="13" s="1"/>
  <c r="A1233" i="7"/>
  <c r="A1228" i="15" s="1"/>
  <c r="A1247" i="13" s="1"/>
  <c r="A1234" i="7"/>
  <c r="A1229" i="15" s="1"/>
  <c r="A1248" i="13" s="1"/>
  <c r="A1235" i="7"/>
  <c r="A1230" i="15" s="1"/>
  <c r="A1249" i="13" s="1"/>
  <c r="A1236" i="7"/>
  <c r="A1231" i="15" s="1"/>
  <c r="A1250" i="13" s="1"/>
  <c r="A1237" i="7"/>
  <c r="A1232" i="15" s="1"/>
  <c r="A1251" i="13" s="1"/>
  <c r="A1238" i="7"/>
  <c r="A1233" i="15" s="1"/>
  <c r="A1252" i="13" s="1"/>
  <c r="A1239" i="7"/>
  <c r="A1234" i="15" s="1"/>
  <c r="A1253" i="13" s="1"/>
  <c r="A1240" i="7"/>
  <c r="A1235" i="15" s="1"/>
  <c r="A1254" i="13" s="1"/>
  <c r="A1241" i="7"/>
  <c r="A1236" i="15" s="1"/>
  <c r="A1255" i="13" s="1"/>
  <c r="A1242" i="7"/>
  <c r="A1237" i="15" s="1"/>
  <c r="A1256" i="13" s="1"/>
  <c r="A1243" i="7"/>
  <c r="A1238" i="15" s="1"/>
  <c r="A1257" i="13" s="1"/>
  <c r="A1244" i="7"/>
  <c r="A1239" i="15" s="1"/>
  <c r="A1258" i="13" s="1"/>
  <c r="A1245" i="7"/>
  <c r="A1240" i="15" s="1"/>
  <c r="A1259" i="13" s="1"/>
  <c r="A1246" i="7"/>
  <c r="A1241" i="15" s="1"/>
  <c r="A1260" i="13" s="1"/>
  <c r="A1247" i="7"/>
  <c r="A1242" i="15" s="1"/>
  <c r="A1261" i="13" s="1"/>
  <c r="A1248" i="7"/>
  <c r="A1243" i="15" s="1"/>
  <c r="A1262" i="13" s="1"/>
  <c r="A1249" i="7"/>
  <c r="A1244" i="15" s="1"/>
  <c r="A1263" i="13" s="1"/>
  <c r="A1250" i="7"/>
  <c r="A1245" i="15" s="1"/>
  <c r="A1264" i="13" s="1"/>
  <c r="A1251" i="7"/>
  <c r="A1246" i="15" s="1"/>
  <c r="A1265" i="13" s="1"/>
  <c r="A1252" i="7"/>
  <c r="A1247" i="15" s="1"/>
  <c r="A1266" i="13" s="1"/>
  <c r="A1253" i="7"/>
  <c r="A1248" i="15" s="1"/>
  <c r="A1267" i="13" s="1"/>
  <c r="A1254" i="7"/>
  <c r="A1249" i="15" s="1"/>
  <c r="A1268" i="13" s="1"/>
  <c r="A1255" i="7"/>
  <c r="A1250" i="15" s="1"/>
  <c r="A1269" i="13" s="1"/>
  <c r="A1256" i="7"/>
  <c r="A1251" i="15" s="1"/>
  <c r="A1270" i="13" s="1"/>
  <c r="A1257" i="7"/>
  <c r="A1252" i="15" s="1"/>
  <c r="A1271" i="13" s="1"/>
  <c r="A1258" i="7"/>
  <c r="A1253" i="15" s="1"/>
  <c r="A1272" i="13" s="1"/>
  <c r="A1259" i="7"/>
  <c r="A1254" i="15" s="1"/>
  <c r="A1273" i="13" s="1"/>
  <c r="A1260" i="7"/>
  <c r="A1255" i="15" s="1"/>
  <c r="A1274" i="13" s="1"/>
  <c r="A1261" i="7"/>
  <c r="A1256" i="15" s="1"/>
  <c r="A1275" i="13" s="1"/>
  <c r="A1262" i="7"/>
  <c r="A1257" i="15" s="1"/>
  <c r="A1276" i="13" s="1"/>
  <c r="A1263" i="7"/>
  <c r="A1258" i="15" s="1"/>
  <c r="A1277" i="13" s="1"/>
  <c r="A1264" i="7"/>
  <c r="A1259" i="15" s="1"/>
  <c r="A1278" i="13" s="1"/>
  <c r="A1265" i="7"/>
  <c r="A1260" i="15" s="1"/>
  <c r="A1279" i="13" s="1"/>
  <c r="A1266" i="7"/>
  <c r="A1261" i="15" s="1"/>
  <c r="A1280" i="13" s="1"/>
  <c r="A1267" i="7"/>
  <c r="A1262" i="15" s="1"/>
  <c r="A1281" i="13" s="1"/>
  <c r="A1268" i="7"/>
  <c r="A1263" i="15" s="1"/>
  <c r="A1282" i="13" s="1"/>
  <c r="A1269" i="7"/>
  <c r="A1264" i="15" s="1"/>
  <c r="A1283" i="13" s="1"/>
  <c r="A1270" i="7"/>
  <c r="A1265" i="15" s="1"/>
  <c r="A1284" i="13" s="1"/>
  <c r="A1271" i="7"/>
  <c r="A1266" i="15" s="1"/>
  <c r="A1285" i="13" s="1"/>
  <c r="A1272" i="7"/>
  <c r="A1267" i="15" s="1"/>
  <c r="A1286" i="13" s="1"/>
  <c r="A1273" i="7"/>
  <c r="A1268" i="15" s="1"/>
  <c r="A1287" i="13" s="1"/>
  <c r="A1274" i="7"/>
  <c r="A1269" i="15" s="1"/>
  <c r="A1288" i="13" s="1"/>
  <c r="A1275" i="7"/>
  <c r="A1270" i="15" s="1"/>
  <c r="A1289" i="13" s="1"/>
  <c r="A1276" i="7"/>
  <c r="A1271" i="15" s="1"/>
  <c r="A1290" i="13" s="1"/>
  <c r="A1277" i="7"/>
  <c r="A1272" i="15" s="1"/>
  <c r="A1291" i="13" s="1"/>
  <c r="A1278" i="7"/>
  <c r="A1273" i="15" s="1"/>
  <c r="A1292" i="13" s="1"/>
  <c r="A1279" i="7"/>
  <c r="A1274" i="15" s="1"/>
  <c r="A1293" i="13" s="1"/>
  <c r="A1280" i="7"/>
  <c r="A1275" i="15" s="1"/>
  <c r="A1294" i="13" s="1"/>
  <c r="A1281" i="7"/>
  <c r="A1276" i="15" s="1"/>
  <c r="A1295" i="13" s="1"/>
  <c r="A1282" i="7"/>
  <c r="A1277" i="15" s="1"/>
  <c r="A1296" i="13" s="1"/>
  <c r="A1283" i="7"/>
  <c r="A1278" i="15" s="1"/>
  <c r="A1297" i="13" s="1"/>
  <c r="A1284" i="7"/>
  <c r="A1279" i="15" s="1"/>
  <c r="A1298" i="13" s="1"/>
  <c r="A1285" i="7"/>
  <c r="A1280" i="15" s="1"/>
  <c r="A1299" i="13" s="1"/>
  <c r="A1286" i="7"/>
  <c r="A1281" i="15" s="1"/>
  <c r="A1300" i="13" s="1"/>
  <c r="A1287" i="7"/>
  <c r="A1282" i="15" s="1"/>
  <c r="A1301" i="13" s="1"/>
  <c r="A1288" i="7"/>
  <c r="A1283" i="15" s="1"/>
  <c r="A1302" i="13" s="1"/>
  <c r="A1289" i="7"/>
  <c r="A1284" i="15" s="1"/>
  <c r="A1303" i="13" s="1"/>
  <c r="A1290" i="7"/>
  <c r="A1285" i="15" s="1"/>
  <c r="A1304" i="13" s="1"/>
  <c r="A1291" i="7"/>
  <c r="A1286" i="15" s="1"/>
  <c r="A1305" i="13" s="1"/>
  <c r="A1292" i="7"/>
  <c r="A1287" i="15" s="1"/>
  <c r="A1306" i="13" s="1"/>
  <c r="A1293" i="7"/>
  <c r="A1288" i="15" s="1"/>
  <c r="A1307" i="13" s="1"/>
  <c r="A1294" i="7"/>
  <c r="A1289" i="15" s="1"/>
  <c r="A1308" i="13" s="1"/>
  <c r="A1295" i="7"/>
  <c r="A1290" i="15" s="1"/>
  <c r="A1309" i="13" s="1"/>
  <c r="A1296" i="7"/>
  <c r="A1291" i="15" s="1"/>
  <c r="A1310" i="13" s="1"/>
  <c r="A1297" i="7"/>
  <c r="A1292" i="15" s="1"/>
  <c r="A1311" i="13" s="1"/>
  <c r="A1298" i="7"/>
  <c r="A1293" i="15" s="1"/>
  <c r="A1312" i="13" s="1"/>
  <c r="A1299" i="7"/>
  <c r="A1294" i="15" s="1"/>
  <c r="A1313" i="13" s="1"/>
  <c r="A1300" i="7"/>
  <c r="A1295" i="15" s="1"/>
  <c r="A1314" i="13" s="1"/>
  <c r="A1301" i="7"/>
  <c r="A1296" i="15" s="1"/>
  <c r="A1315" i="13" s="1"/>
  <c r="A1302" i="7"/>
  <c r="A1297" i="15" s="1"/>
  <c r="A1316" i="13" s="1"/>
  <c r="A1303" i="7"/>
  <c r="A1298" i="15" s="1"/>
  <c r="A1317" i="13" s="1"/>
  <c r="A1304" i="7"/>
  <c r="A1299" i="15" s="1"/>
  <c r="A1318" i="13" s="1"/>
  <c r="A1305" i="7"/>
  <c r="A1300" i="15" s="1"/>
  <c r="A1319" i="13" s="1"/>
  <c r="A1306" i="7"/>
  <c r="A1301" i="15" s="1"/>
  <c r="A1320" i="13" s="1"/>
  <c r="A1307" i="7"/>
  <c r="A1302" i="15" s="1"/>
  <c r="A1321" i="13" s="1"/>
  <c r="A1308" i="7"/>
  <c r="A1303" i="15" s="1"/>
  <c r="A1322" i="13" s="1"/>
  <c r="A1309" i="7"/>
  <c r="A1304" i="15" s="1"/>
  <c r="A1323" i="13" s="1"/>
  <c r="A1310" i="7"/>
  <c r="A1305" i="15" s="1"/>
  <c r="A1324" i="13" s="1"/>
  <c r="A1311" i="7"/>
  <c r="A1306" i="15" s="1"/>
  <c r="A1325" i="13" s="1"/>
  <c r="A1312" i="7"/>
  <c r="A1307" i="15" s="1"/>
  <c r="A1326" i="13" s="1"/>
  <c r="A1313" i="7"/>
  <c r="A1308" i="15" s="1"/>
  <c r="A1327" i="13" s="1"/>
  <c r="A1314" i="7"/>
  <c r="A1309" i="15" s="1"/>
  <c r="A1328" i="13" s="1"/>
  <c r="A1315" i="7"/>
  <c r="A1310" i="15" s="1"/>
  <c r="A1329" i="13" s="1"/>
  <c r="A1316" i="7"/>
  <c r="A1311" i="15" s="1"/>
  <c r="A1330" i="13" s="1"/>
  <c r="A1317" i="7"/>
  <c r="A1312" i="15" s="1"/>
  <c r="A1331" i="13" s="1"/>
  <c r="A1318" i="7"/>
  <c r="A1313" i="15" s="1"/>
  <c r="A1332" i="13" s="1"/>
  <c r="A1319" i="7"/>
  <c r="A1314" i="15" s="1"/>
  <c r="A1333" i="13" s="1"/>
  <c r="A1320" i="7"/>
  <c r="A1315" i="15" s="1"/>
  <c r="A1334" i="13" s="1"/>
  <c r="A1321" i="7"/>
  <c r="A1316" i="15" s="1"/>
  <c r="A1335" i="13" s="1"/>
  <c r="A1322" i="7"/>
  <c r="A1317" i="15" s="1"/>
  <c r="A1336" i="13" s="1"/>
  <c r="A1323" i="7"/>
  <c r="A1318" i="15" s="1"/>
  <c r="A1337" i="13" s="1"/>
  <c r="A1324" i="7"/>
  <c r="A1319" i="15" s="1"/>
  <c r="A1338" i="13" s="1"/>
  <c r="A1325" i="7"/>
  <c r="A1320" i="15" s="1"/>
  <c r="A1339" i="13" s="1"/>
  <c r="A1326" i="7"/>
  <c r="A1321" i="15" s="1"/>
  <c r="A1340" i="13" s="1"/>
  <c r="A1327" i="7"/>
  <c r="A1322" i="15" s="1"/>
  <c r="A1341" i="13" s="1"/>
  <c r="A1328" i="7"/>
  <c r="A1323" i="15" s="1"/>
  <c r="A1342" i="13" s="1"/>
  <c r="A1329" i="7"/>
  <c r="A1324" i="15" s="1"/>
  <c r="A1343" i="13" s="1"/>
  <c r="A1330" i="7"/>
  <c r="A1325" i="15" s="1"/>
  <c r="A1344" i="13" s="1"/>
  <c r="A1331" i="7"/>
  <c r="A1326" i="15" s="1"/>
  <c r="A1345" i="13" s="1"/>
  <c r="A1332" i="7"/>
  <c r="A1327" i="15" s="1"/>
  <c r="A1346" i="13" s="1"/>
  <c r="A1333" i="7"/>
  <c r="A1328" i="15" s="1"/>
  <c r="A1347" i="13" s="1"/>
  <c r="A1334" i="7"/>
  <c r="A1329" i="15" s="1"/>
  <c r="A1348" i="13" s="1"/>
  <c r="A1335" i="7"/>
  <c r="A1330" i="15" s="1"/>
  <c r="A1349" i="13" s="1"/>
  <c r="A1336" i="7"/>
  <c r="A1331" i="15" s="1"/>
  <c r="A1350" i="13" s="1"/>
  <c r="A1337" i="7"/>
  <c r="A1332" i="15" s="1"/>
  <c r="A1351" i="13" s="1"/>
  <c r="A1338" i="7"/>
  <c r="A1333" i="15" s="1"/>
  <c r="A1352" i="13" s="1"/>
  <c r="A1339" i="7"/>
  <c r="A1334" i="15" s="1"/>
  <c r="A1353" i="13" s="1"/>
  <c r="A1340" i="7"/>
  <c r="A1335" i="15" s="1"/>
  <c r="A1354" i="13" s="1"/>
  <c r="A1341" i="7"/>
  <c r="A1336" i="15" s="1"/>
  <c r="A1355" i="13" s="1"/>
  <c r="A1342" i="7"/>
  <c r="A1337" i="15" s="1"/>
  <c r="A1356" i="13" s="1"/>
  <c r="A1343" i="7"/>
  <c r="A1338" i="15" s="1"/>
  <c r="A1357" i="13" s="1"/>
  <c r="A1344" i="7"/>
  <c r="A1339" i="15" s="1"/>
  <c r="A1358" i="13" s="1"/>
  <c r="A1345" i="7"/>
  <c r="A1340" i="15" s="1"/>
  <c r="A1359" i="13" s="1"/>
  <c r="A1346" i="7"/>
  <c r="A1341" i="15" s="1"/>
  <c r="A1360" i="13" s="1"/>
  <c r="A1347" i="7"/>
  <c r="A1342" i="15" s="1"/>
  <c r="A1361" i="13" s="1"/>
  <c r="A1348" i="7"/>
  <c r="A1343" i="15" s="1"/>
  <c r="A1362" i="13" s="1"/>
  <c r="A1349" i="7"/>
  <c r="A1344" i="15" s="1"/>
  <c r="A1363" i="13" s="1"/>
  <c r="A1350" i="7"/>
  <c r="A1345" i="15" s="1"/>
  <c r="A1364" i="13" s="1"/>
  <c r="A1351" i="7"/>
  <c r="A1346" i="15" s="1"/>
  <c r="A1365" i="13" s="1"/>
  <c r="A1352" i="7"/>
  <c r="A1347" i="15" s="1"/>
  <c r="A1366" i="13" s="1"/>
  <c r="A1353" i="7"/>
  <c r="A1348" i="15" s="1"/>
  <c r="A1367" i="13" s="1"/>
  <c r="A1354" i="7"/>
  <c r="A1349" i="15" s="1"/>
  <c r="A1368" i="13" s="1"/>
  <c r="A1355" i="7"/>
  <c r="A1350" i="15" s="1"/>
  <c r="A1369" i="13" s="1"/>
  <c r="A1356" i="7"/>
  <c r="A1351" i="15" s="1"/>
  <c r="A1370" i="13" s="1"/>
  <c r="A1357" i="7"/>
  <c r="A1352" i="15" s="1"/>
  <c r="A1371" i="13" s="1"/>
  <c r="A1358" i="7"/>
  <c r="A1353" i="15" s="1"/>
  <c r="A1372" i="13" s="1"/>
  <c r="A1359" i="7"/>
  <c r="A1354" i="15" s="1"/>
  <c r="A1373" i="13" s="1"/>
  <c r="A1360" i="7"/>
  <c r="A1355" i="15" s="1"/>
  <c r="A1374" i="13" s="1"/>
  <c r="A1361" i="7"/>
  <c r="A1356" i="15" s="1"/>
  <c r="A1375" i="13" s="1"/>
  <c r="A1362" i="7"/>
  <c r="A1357" i="15" s="1"/>
  <c r="A1376" i="13" s="1"/>
  <c r="A1363" i="7"/>
  <c r="A1358" i="15" s="1"/>
  <c r="A1377" i="13" s="1"/>
  <c r="A1364" i="7"/>
  <c r="A1359" i="15" s="1"/>
  <c r="A1378" i="13" s="1"/>
  <c r="A1365" i="7"/>
  <c r="A1360" i="15" s="1"/>
  <c r="A1379" i="13" s="1"/>
  <c r="A1366" i="7"/>
  <c r="A1361" i="15" s="1"/>
  <c r="A1380" i="13" s="1"/>
  <c r="A1367" i="7"/>
  <c r="A1362" i="15" s="1"/>
  <c r="A1381" i="13" s="1"/>
  <c r="A1368" i="7"/>
  <c r="A1363" i="15" s="1"/>
  <c r="A1382" i="13" s="1"/>
  <c r="A1369" i="7"/>
  <c r="A1364" i="15" s="1"/>
  <c r="A1383" i="13" s="1"/>
  <c r="A1370" i="7"/>
  <c r="A1365" i="15" s="1"/>
  <c r="A1384" i="13" s="1"/>
  <c r="A1371" i="7"/>
  <c r="A1366" i="15" s="1"/>
  <c r="A1385" i="13" s="1"/>
  <c r="A1372" i="7"/>
  <c r="A1367" i="15" s="1"/>
  <c r="A1386" i="13" s="1"/>
  <c r="A1373" i="7"/>
  <c r="A1368" i="15" s="1"/>
  <c r="A1387" i="13" s="1"/>
  <c r="A1374" i="7"/>
  <c r="A1369" i="15" s="1"/>
  <c r="A1388" i="13" s="1"/>
  <c r="A1375" i="7"/>
  <c r="A1370" i="15" s="1"/>
  <c r="A1389" i="13" s="1"/>
  <c r="A1376" i="7"/>
  <c r="A1371" i="15" s="1"/>
  <c r="A1390" i="13" s="1"/>
  <c r="A1377" i="7"/>
  <c r="A1372" i="15" s="1"/>
  <c r="A1391" i="13" s="1"/>
  <c r="A1378" i="7"/>
  <c r="A1373" i="15" s="1"/>
  <c r="A1392" i="13" s="1"/>
  <c r="A1379" i="7"/>
  <c r="A1374" i="15" s="1"/>
  <c r="A1393" i="13" s="1"/>
  <c r="A1380" i="7"/>
  <c r="A1375" i="15" s="1"/>
  <c r="A1394" i="13" s="1"/>
  <c r="A1381" i="7"/>
  <c r="A1376" i="15" s="1"/>
  <c r="A1395" i="13" s="1"/>
  <c r="A1382" i="7"/>
  <c r="A1377" i="15" s="1"/>
  <c r="A1396" i="13" s="1"/>
  <c r="A1383" i="7"/>
  <c r="A1378" i="15" s="1"/>
  <c r="A1397" i="13" s="1"/>
  <c r="A1384" i="7"/>
  <c r="A1379" i="15" s="1"/>
  <c r="A1398" i="13" s="1"/>
  <c r="A1385" i="7"/>
  <c r="A1380" i="15" s="1"/>
  <c r="A1399" i="13" s="1"/>
  <c r="A1386" i="7"/>
  <c r="A1381" i="15" s="1"/>
  <c r="A1400" i="13" s="1"/>
  <c r="A1387" i="7"/>
  <c r="A1382" i="15" s="1"/>
  <c r="A1401" i="13" s="1"/>
  <c r="A1388" i="7"/>
  <c r="A1383" i="15" s="1"/>
  <c r="A1402" i="13" s="1"/>
  <c r="A1389" i="7"/>
  <c r="A1384" i="15" s="1"/>
  <c r="A1403" i="13" s="1"/>
  <c r="A1390" i="7"/>
  <c r="A1385" i="15" s="1"/>
  <c r="A1404" i="13" s="1"/>
  <c r="A1391" i="7"/>
  <c r="A1386" i="15" s="1"/>
  <c r="A1405" i="13" s="1"/>
  <c r="A1392" i="7"/>
  <c r="A1387" i="15" s="1"/>
  <c r="A1406" i="13" s="1"/>
  <c r="A1393" i="7"/>
  <c r="A1388" i="15" s="1"/>
  <c r="A1407" i="13" s="1"/>
  <c r="A1394" i="7"/>
  <c r="A1389" i="15" s="1"/>
  <c r="A1408" i="13" s="1"/>
  <c r="A1395" i="7"/>
  <c r="A1390" i="15" s="1"/>
  <c r="A1409" i="13" s="1"/>
  <c r="A1396" i="7"/>
  <c r="A1391" i="15" s="1"/>
  <c r="A1410" i="13" s="1"/>
  <c r="A1397" i="7"/>
  <c r="A1392" i="15" s="1"/>
  <c r="A1411" i="13" s="1"/>
  <c r="A1398" i="7"/>
  <c r="A1393" i="15" s="1"/>
  <c r="A1412" i="13" s="1"/>
  <c r="A1399" i="7"/>
  <c r="A1394" i="15" s="1"/>
  <c r="A1413" i="13" s="1"/>
  <c r="A1400" i="7"/>
  <c r="A1395" i="15" s="1"/>
  <c r="A1414" i="13" s="1"/>
  <c r="A1401" i="7"/>
  <c r="A1396" i="15" s="1"/>
  <c r="A1415" i="13" s="1"/>
  <c r="A1402" i="7"/>
  <c r="A1397" i="15" s="1"/>
  <c r="A1416" i="13" s="1"/>
  <c r="A1403" i="7"/>
  <c r="A1398" i="15" s="1"/>
  <c r="A1417" i="13" s="1"/>
  <c r="A1404" i="7"/>
  <c r="A1399" i="15" s="1"/>
  <c r="A1418" i="13" s="1"/>
  <c r="A1405" i="7"/>
  <c r="A1400" i="15" s="1"/>
  <c r="A1419" i="13" s="1"/>
  <c r="A1406" i="7"/>
  <c r="A1401" i="15" s="1"/>
  <c r="A1420" i="13" s="1"/>
  <c r="A1407" i="7"/>
  <c r="A1402" i="15" s="1"/>
  <c r="A1421" i="13" s="1"/>
  <c r="A1408" i="7"/>
  <c r="A1403" i="15" s="1"/>
  <c r="A1422" i="13" s="1"/>
  <c r="A1409" i="7"/>
  <c r="A1404" i="15" s="1"/>
  <c r="A1423" i="13" s="1"/>
  <c r="A1410" i="7"/>
  <c r="A1405" i="15" s="1"/>
  <c r="A1424" i="13" s="1"/>
  <c r="A1411" i="7"/>
  <c r="A1406" i="15" s="1"/>
  <c r="A1425" i="13" s="1"/>
  <c r="A1412" i="7"/>
  <c r="A1407" i="15" s="1"/>
  <c r="A1426" i="13" s="1"/>
  <c r="A1413" i="7"/>
  <c r="A1408" i="15" s="1"/>
  <c r="A1427" i="13" s="1"/>
  <c r="A1414" i="7"/>
  <c r="A1409" i="15" s="1"/>
  <c r="A1428" i="13" s="1"/>
  <c r="A1415" i="7"/>
  <c r="A1410" i="15" s="1"/>
  <c r="A1429" i="13" s="1"/>
  <c r="A1416" i="7"/>
  <c r="A1411" i="15" s="1"/>
  <c r="A1430" i="13" s="1"/>
  <c r="A1417" i="7"/>
  <c r="A1412" i="15" s="1"/>
  <c r="A1431" i="13" s="1"/>
  <c r="A1418" i="7"/>
  <c r="A1413" i="15" s="1"/>
  <c r="A1432" i="13" s="1"/>
  <c r="A1419" i="7"/>
  <c r="A1414" i="15" s="1"/>
  <c r="A1433" i="13" s="1"/>
  <c r="A1420" i="7"/>
  <c r="A1415" i="15" s="1"/>
  <c r="A1434" i="13" s="1"/>
  <c r="A1421" i="7"/>
  <c r="A1416" i="15" s="1"/>
  <c r="A1435" i="13" s="1"/>
  <c r="A1422" i="7"/>
  <c r="A1417" i="15" s="1"/>
  <c r="A1436" i="13" s="1"/>
  <c r="A1423" i="7"/>
  <c r="A1418" i="15" s="1"/>
  <c r="A1437" i="13" s="1"/>
  <c r="A1424" i="7"/>
  <c r="A1419" i="15" s="1"/>
  <c r="A1438" i="13" s="1"/>
  <c r="A1425" i="7"/>
  <c r="A1420" i="15" s="1"/>
  <c r="A1439" i="13" s="1"/>
  <c r="A1426" i="7"/>
  <c r="A1421" i="15" s="1"/>
  <c r="A1440" i="13" s="1"/>
  <c r="A1427" i="7"/>
  <c r="A1422" i="15" s="1"/>
  <c r="A1441" i="13" s="1"/>
  <c r="A1428" i="7"/>
  <c r="A1423" i="15" s="1"/>
  <c r="A1442" i="13" s="1"/>
  <c r="A1429" i="7"/>
  <c r="A1424" i="15" s="1"/>
  <c r="A1443" i="13" s="1"/>
  <c r="A1430" i="7"/>
  <c r="A1425" i="15" s="1"/>
  <c r="A1444" i="13" s="1"/>
  <c r="A1431" i="7"/>
  <c r="A1426" i="15" s="1"/>
  <c r="A1445" i="13" s="1"/>
  <c r="A1432" i="7"/>
  <c r="A1427" i="15" s="1"/>
  <c r="A1446" i="13" s="1"/>
  <c r="A1433" i="7"/>
  <c r="A1428" i="15" s="1"/>
  <c r="A1447" i="13" s="1"/>
  <c r="A1434" i="7"/>
  <c r="A1429" i="15" s="1"/>
  <c r="A1448" i="13" s="1"/>
  <c r="A1435" i="7"/>
  <c r="A1430" i="15" s="1"/>
  <c r="A1449" i="13" s="1"/>
  <c r="A1436" i="7"/>
  <c r="A1431" i="15" s="1"/>
  <c r="A1450" i="13" s="1"/>
  <c r="A1437" i="7"/>
  <c r="A1432" i="15" s="1"/>
  <c r="A1451" i="13" s="1"/>
  <c r="A1438" i="7"/>
  <c r="A1433" i="15" s="1"/>
  <c r="A1452" i="13" s="1"/>
  <c r="A1439" i="7"/>
  <c r="A1434" i="15" s="1"/>
  <c r="A1453" i="13" s="1"/>
  <c r="A1440" i="7"/>
  <c r="A1435" i="15" s="1"/>
  <c r="A1454" i="13" s="1"/>
  <c r="A1441" i="7"/>
  <c r="A1436" i="15" s="1"/>
  <c r="A1455" i="13" s="1"/>
  <c r="A1442" i="7"/>
  <c r="A1437" i="15" s="1"/>
  <c r="A1456" i="13" s="1"/>
  <c r="A1443" i="7"/>
  <c r="A1438" i="15" s="1"/>
  <c r="A1457" i="13" s="1"/>
  <c r="A1444" i="7"/>
  <c r="A1439" i="15" s="1"/>
  <c r="A1458" i="13" s="1"/>
  <c r="A1445" i="7"/>
  <c r="A1440" i="15" s="1"/>
  <c r="A1459" i="13" s="1"/>
  <c r="A1446" i="7"/>
  <c r="A1441" i="15" s="1"/>
  <c r="A1460" i="13" s="1"/>
  <c r="A1447" i="7"/>
  <c r="A1442" i="15" s="1"/>
  <c r="A1461" i="13" s="1"/>
  <c r="A1448" i="7"/>
  <c r="A1443" i="15" s="1"/>
  <c r="A1462" i="13" s="1"/>
  <c r="A1449" i="7"/>
  <c r="A1444" i="15" s="1"/>
  <c r="A1463" i="13" s="1"/>
  <c r="A1450" i="7"/>
  <c r="A1445" i="15" s="1"/>
  <c r="A1464" i="13" s="1"/>
  <c r="A1451" i="7"/>
  <c r="A1446" i="15" s="1"/>
  <c r="A1465" i="13" s="1"/>
  <c r="A1452" i="7"/>
  <c r="A1447" i="15" s="1"/>
  <c r="A1466" i="13" s="1"/>
  <c r="A1453" i="7"/>
  <c r="A1448" i="15" s="1"/>
  <c r="A1467" i="13" s="1"/>
  <c r="A1454" i="7"/>
  <c r="A1449" i="15" s="1"/>
  <c r="A1468" i="13" s="1"/>
  <c r="A1455" i="7"/>
  <c r="A1450" i="15" s="1"/>
  <c r="A1469" i="13" s="1"/>
  <c r="A1456" i="7"/>
  <c r="A1451" i="15" s="1"/>
  <c r="A1470" i="13" s="1"/>
  <c r="A1457" i="7"/>
  <c r="A1452" i="15" s="1"/>
  <c r="A1471" i="13" s="1"/>
  <c r="A1458" i="7"/>
  <c r="A1453" i="15" s="1"/>
  <c r="A1472" i="13" s="1"/>
  <c r="A1459" i="7"/>
  <c r="A1454" i="15" s="1"/>
  <c r="A1473" i="13" s="1"/>
  <c r="A1460" i="7"/>
  <c r="A1455" i="15" s="1"/>
  <c r="A1474" i="13" s="1"/>
  <c r="A1461" i="7"/>
  <c r="A1456" i="15" s="1"/>
  <c r="A1475" i="13" s="1"/>
  <c r="A1462" i="7"/>
  <c r="A1457" i="15" s="1"/>
  <c r="A1476" i="13" s="1"/>
  <c r="A1463" i="7"/>
  <c r="A1458" i="15" s="1"/>
  <c r="A1477" i="13" s="1"/>
  <c r="A1464" i="7"/>
  <c r="A1459" i="15" s="1"/>
  <c r="A1478" i="13" s="1"/>
  <c r="A1465" i="7"/>
  <c r="A1460" i="15" s="1"/>
  <c r="A1479" i="13" s="1"/>
  <c r="A1466" i="7"/>
  <c r="A1461" i="15" s="1"/>
  <c r="A1480" i="13" s="1"/>
  <c r="A1467" i="7"/>
  <c r="A1462" i="15" s="1"/>
  <c r="A1481" i="13" s="1"/>
  <c r="A1468" i="7"/>
  <c r="A1463" i="15" s="1"/>
  <c r="A1482" i="13" s="1"/>
  <c r="A1469" i="7"/>
  <c r="A1464" i="15" s="1"/>
  <c r="A1483" i="13" s="1"/>
  <c r="A1470" i="7"/>
  <c r="A1465" i="15" s="1"/>
  <c r="A1484" i="13" s="1"/>
  <c r="A1471" i="7"/>
  <c r="A1466" i="15" s="1"/>
  <c r="A1485" i="13" s="1"/>
  <c r="A1472" i="7"/>
  <c r="A1467" i="15" s="1"/>
  <c r="A1486" i="13" s="1"/>
  <c r="A1473" i="7"/>
  <c r="A1468" i="15" s="1"/>
  <c r="A1487" i="13" s="1"/>
  <c r="A1474" i="7"/>
  <c r="A1469" i="15" s="1"/>
  <c r="A1488" i="13" s="1"/>
  <c r="A1475" i="7"/>
  <c r="A1470" i="15" s="1"/>
  <c r="A1489" i="13" s="1"/>
  <c r="A1476" i="7"/>
  <c r="A1471" i="15" s="1"/>
  <c r="A1490" i="13" s="1"/>
  <c r="A1477" i="7"/>
  <c r="A1472" i="15" s="1"/>
  <c r="A1491" i="13" s="1"/>
  <c r="A1478" i="7"/>
  <c r="A1473" i="15" s="1"/>
  <c r="A1492" i="13" s="1"/>
  <c r="A1479" i="7"/>
  <c r="A1474" i="15" s="1"/>
  <c r="A1493" i="13" s="1"/>
  <c r="A1480" i="7"/>
  <c r="A1475" i="15" s="1"/>
  <c r="A1494" i="13" s="1"/>
  <c r="A1481" i="7"/>
  <c r="A1476" i="15" s="1"/>
  <c r="A1495" i="13" s="1"/>
  <c r="A1482" i="7"/>
  <c r="A1477" i="15" s="1"/>
  <c r="A1496" i="13" s="1"/>
  <c r="A1483" i="7"/>
  <c r="A1478" i="15" s="1"/>
  <c r="A1497" i="13" s="1"/>
  <c r="A1484" i="7"/>
  <c r="A1479" i="15" s="1"/>
  <c r="A1498" i="13" s="1"/>
  <c r="A1485" i="7"/>
  <c r="A1480" i="15" s="1"/>
  <c r="A1499" i="13" s="1"/>
  <c r="A1486" i="7"/>
  <c r="A1481" i="15" s="1"/>
  <c r="A1500" i="13" s="1"/>
  <c r="A1487" i="7"/>
  <c r="A1482" i="15" s="1"/>
  <c r="A1501" i="13" s="1"/>
  <c r="A1488" i="7"/>
  <c r="A1483" i="15" s="1"/>
  <c r="A1502" i="13" s="1"/>
  <c r="A1489" i="7"/>
  <c r="A1484" i="15" s="1"/>
  <c r="A1503" i="13" s="1"/>
  <c r="A1490" i="7"/>
  <c r="A1485" i="15" s="1"/>
  <c r="A1504" i="13" s="1"/>
  <c r="A1491" i="7"/>
  <c r="A1486" i="15" s="1"/>
  <c r="A1505" i="13" s="1"/>
  <c r="A1492" i="7"/>
  <c r="A1487" i="15" s="1"/>
  <c r="A1506" i="13" s="1"/>
  <c r="A1493" i="7"/>
  <c r="A1488" i="15" s="1"/>
  <c r="A1507" i="13" s="1"/>
  <c r="A1494" i="7"/>
  <c r="A1489" i="15" s="1"/>
  <c r="A1508" i="13" s="1"/>
  <c r="A1495" i="7"/>
  <c r="A1490" i="15" s="1"/>
  <c r="A1509" i="13" s="1"/>
  <c r="A1496" i="7"/>
  <c r="A1491" i="15" s="1"/>
  <c r="A1510" i="13" s="1"/>
  <c r="A1497" i="7"/>
  <c r="A1492" i="15" s="1"/>
  <c r="A1511" i="13" s="1"/>
  <c r="A1498" i="7"/>
  <c r="A1493" i="15" s="1"/>
  <c r="A1512" i="13" s="1"/>
  <c r="A1499" i="7"/>
  <c r="A1494" i="15" s="1"/>
  <c r="A1513" i="13" s="1"/>
  <c r="A1500" i="7"/>
  <c r="A1495" i="15" s="1"/>
  <c r="A1514" i="13" s="1"/>
  <c r="A1501" i="7"/>
  <c r="A1496" i="15" s="1"/>
  <c r="A1515" i="13" s="1"/>
  <c r="A1502" i="7"/>
  <c r="A1497" i="15" s="1"/>
  <c r="A1516" i="13" s="1"/>
  <c r="A1503" i="7"/>
  <c r="A1498" i="15" s="1"/>
  <c r="A1517" i="13" s="1"/>
  <c r="A1504" i="7"/>
  <c r="A1499" i="15" s="1"/>
  <c r="A1518" i="13" s="1"/>
  <c r="A1505" i="7"/>
  <c r="A1500" i="15" s="1"/>
  <c r="A1519" i="13" s="1"/>
  <c r="A1506" i="7"/>
  <c r="A1501" i="15" s="1"/>
  <c r="A1520" i="13" s="1"/>
  <c r="A1507" i="7"/>
  <c r="A1502" i="15" s="1"/>
  <c r="A1521" i="13" s="1"/>
  <c r="A1508" i="7"/>
  <c r="A1503" i="15" s="1"/>
  <c r="A1522" i="13" s="1"/>
  <c r="A1509" i="7"/>
  <c r="A1504" i="15" s="1"/>
  <c r="A1523" i="13" s="1"/>
  <c r="A1510" i="7"/>
  <c r="A1505" i="15" s="1"/>
  <c r="A1524" i="13" s="1"/>
  <c r="A1511" i="7"/>
  <c r="A1506" i="15" s="1"/>
  <c r="A1525" i="13" s="1"/>
  <c r="A1512" i="7"/>
  <c r="A1507" i="15" s="1"/>
  <c r="A1526" i="13" s="1"/>
  <c r="A1513" i="7"/>
  <c r="A1508" i="15" s="1"/>
  <c r="A1527" i="13" s="1"/>
  <c r="A1514" i="7"/>
  <c r="A1509" i="15" s="1"/>
  <c r="A1528" i="13" s="1"/>
  <c r="A1515" i="7"/>
  <c r="A1510" i="15" s="1"/>
  <c r="A1529" i="13" s="1"/>
  <c r="A1516" i="7"/>
  <c r="A1511" i="15" s="1"/>
  <c r="A1530" i="13" s="1"/>
  <c r="A1517" i="7"/>
  <c r="A1512" i="15" s="1"/>
  <c r="A1531" i="13" s="1"/>
  <c r="A1518" i="7"/>
  <c r="A1513" i="15" s="1"/>
  <c r="A1532" i="13" s="1"/>
  <c r="A1519" i="7"/>
  <c r="A1514" i="15" s="1"/>
  <c r="A1533" i="13" s="1"/>
  <c r="A20" i="7"/>
  <c r="A15" i="15" s="1"/>
  <c r="A34" i="13" s="1"/>
  <c r="A21" i="7" l="1"/>
  <c r="A16" i="15" s="1"/>
  <c r="A35" i="13" s="1"/>
  <c r="P19" i="15"/>
  <c r="P18" i="15"/>
  <c r="P17" i="15"/>
  <c r="P16" i="15"/>
  <c r="P15" i="15"/>
  <c r="I20" i="7"/>
  <c r="P20" i="15" l="1"/>
  <c r="P24" i="15"/>
  <c r="P28" i="15"/>
  <c r="P32" i="15"/>
  <c r="P36" i="15"/>
  <c r="P40" i="15"/>
  <c r="P44" i="15"/>
  <c r="P48" i="15"/>
  <c r="P52" i="15"/>
  <c r="P56" i="15"/>
  <c r="P60" i="15"/>
  <c r="P64" i="15"/>
  <c r="P68" i="15"/>
  <c r="P72" i="15"/>
  <c r="P76" i="15"/>
  <c r="P80" i="15"/>
  <c r="P84" i="15"/>
  <c r="P88" i="15"/>
  <c r="P92" i="15"/>
  <c r="P96" i="15"/>
  <c r="P100" i="15"/>
  <c r="P104" i="15"/>
  <c r="P108" i="15"/>
  <c r="P112" i="15"/>
  <c r="P116" i="15"/>
  <c r="P120" i="15"/>
  <c r="P124" i="15"/>
  <c r="P128" i="15"/>
  <c r="P132" i="15"/>
  <c r="P136" i="15"/>
  <c r="P140" i="15"/>
  <c r="P144" i="15"/>
  <c r="P148" i="15"/>
  <c r="P152" i="15"/>
  <c r="P156" i="15"/>
  <c r="P160" i="15"/>
  <c r="P164" i="15"/>
  <c r="P168" i="15"/>
  <c r="P172" i="15"/>
  <c r="P176" i="15"/>
  <c r="P180" i="15"/>
  <c r="P184" i="15"/>
  <c r="P188" i="15"/>
  <c r="P192" i="15"/>
  <c r="P196" i="15"/>
  <c r="P200" i="15"/>
  <c r="P204" i="15"/>
  <c r="P208" i="15"/>
  <c r="P212" i="15"/>
  <c r="P216" i="15"/>
  <c r="P220" i="15"/>
  <c r="P224" i="15"/>
  <c r="P228" i="15"/>
  <c r="P232" i="15"/>
  <c r="P236" i="15"/>
  <c r="P240" i="15"/>
  <c r="P244" i="15"/>
  <c r="P248" i="15"/>
  <c r="P252" i="15"/>
  <c r="P256" i="15"/>
  <c r="P260" i="15"/>
  <c r="P264" i="15"/>
  <c r="P268" i="15"/>
  <c r="P272" i="15"/>
  <c r="P276" i="15"/>
  <c r="P280" i="15"/>
  <c r="P284" i="15"/>
  <c r="P288" i="15"/>
  <c r="P292" i="15"/>
  <c r="P296" i="15"/>
  <c r="P300" i="15"/>
  <c r="P304" i="15"/>
  <c r="P308" i="15"/>
  <c r="P312" i="15"/>
  <c r="P316" i="15"/>
  <c r="P320" i="15"/>
  <c r="P324" i="15"/>
  <c r="P328" i="15"/>
  <c r="P332" i="15"/>
  <c r="P336" i="15"/>
  <c r="P340" i="15"/>
  <c r="P344" i="15"/>
  <c r="P348" i="15"/>
  <c r="P352" i="15"/>
  <c r="P356" i="15"/>
  <c r="P360" i="15"/>
  <c r="P364" i="15"/>
  <c r="P368" i="15"/>
  <c r="P372" i="15"/>
  <c r="P376" i="15"/>
  <c r="P380" i="15"/>
  <c r="P384" i="15"/>
  <c r="P388" i="15"/>
  <c r="P392" i="15"/>
  <c r="P396" i="15"/>
  <c r="P400" i="15"/>
  <c r="P404" i="15"/>
  <c r="P408" i="15"/>
  <c r="P412" i="15"/>
  <c r="P416" i="15"/>
  <c r="P420" i="15"/>
  <c r="P424" i="15"/>
  <c r="P428" i="15"/>
  <c r="P432" i="15"/>
  <c r="P436" i="15"/>
  <c r="P440" i="15"/>
  <c r="P444" i="15"/>
  <c r="P448" i="15"/>
  <c r="P452" i="15"/>
  <c r="P456" i="15"/>
  <c r="P460" i="15"/>
  <c r="P464" i="15"/>
  <c r="P468" i="15"/>
  <c r="P472" i="15"/>
  <c r="P476" i="15"/>
  <c r="P480" i="15"/>
  <c r="P484" i="15"/>
  <c r="P488" i="15"/>
  <c r="P492" i="15"/>
  <c r="P496" i="15"/>
  <c r="P500" i="15"/>
  <c r="P504" i="15"/>
  <c r="P508" i="15"/>
  <c r="P512" i="15"/>
  <c r="P516" i="15"/>
  <c r="P520" i="15"/>
  <c r="P524" i="15"/>
  <c r="P528" i="15"/>
  <c r="P532" i="15"/>
  <c r="P536" i="15"/>
  <c r="P540" i="15"/>
  <c r="P544" i="15"/>
  <c r="P548" i="15"/>
  <c r="P552" i="15"/>
  <c r="P556" i="15"/>
  <c r="P560" i="15"/>
  <c r="P564" i="15"/>
  <c r="P568" i="15"/>
  <c r="P572" i="15"/>
  <c r="P576" i="15"/>
  <c r="P580" i="15"/>
  <c r="P584" i="15"/>
  <c r="P588" i="15"/>
  <c r="P592" i="15"/>
  <c r="P596" i="15"/>
  <c r="P600" i="15"/>
  <c r="P604" i="15"/>
  <c r="P608" i="15"/>
  <c r="P612" i="15"/>
  <c r="P616" i="15"/>
  <c r="P620" i="15"/>
  <c r="P624" i="15"/>
  <c r="P628" i="15"/>
  <c r="P632" i="15"/>
  <c r="P636" i="15"/>
  <c r="P640" i="15"/>
  <c r="P644" i="15"/>
  <c r="P648" i="15"/>
  <c r="P652" i="15"/>
  <c r="P656" i="15"/>
  <c r="P660" i="15"/>
  <c r="P664" i="15"/>
  <c r="P668" i="15"/>
  <c r="P672" i="15"/>
  <c r="P676" i="15"/>
  <c r="P680" i="15"/>
  <c r="P684" i="15"/>
  <c r="P688" i="15"/>
  <c r="P692" i="15"/>
  <c r="P696" i="15"/>
  <c r="P700" i="15"/>
  <c r="P704" i="15"/>
  <c r="P708" i="15"/>
  <c r="P712" i="15"/>
  <c r="P716" i="15"/>
  <c r="P720" i="15"/>
  <c r="P724" i="15"/>
  <c r="P728" i="15"/>
  <c r="P732" i="15"/>
  <c r="P736" i="15"/>
  <c r="P740" i="15"/>
  <c r="P744" i="15"/>
  <c r="P748" i="15"/>
  <c r="P752" i="15"/>
  <c r="P756" i="15"/>
  <c r="P760" i="15"/>
  <c r="P764" i="15"/>
  <c r="P768" i="15"/>
  <c r="P772" i="15"/>
  <c r="P776" i="15"/>
  <c r="P780" i="15"/>
  <c r="P784" i="15"/>
  <c r="P788" i="15"/>
  <c r="P792" i="15"/>
  <c r="P796" i="15"/>
  <c r="P800" i="15"/>
  <c r="P804" i="15"/>
  <c r="P808" i="15"/>
  <c r="P812" i="15"/>
  <c r="P816" i="15"/>
  <c r="P820" i="15"/>
  <c r="P824" i="15"/>
  <c r="P828" i="15"/>
  <c r="P832" i="15"/>
  <c r="P836" i="15"/>
  <c r="P840" i="15"/>
  <c r="P844" i="15"/>
  <c r="P848" i="15"/>
  <c r="P852" i="15"/>
  <c r="P856" i="15"/>
  <c r="P860" i="15"/>
  <c r="P864" i="15"/>
  <c r="P868" i="15"/>
  <c r="P872" i="15"/>
  <c r="P876" i="15"/>
  <c r="P880" i="15"/>
  <c r="P884" i="15"/>
  <c r="P888" i="15"/>
  <c r="P892" i="15"/>
  <c r="P896" i="15"/>
  <c r="P900" i="15"/>
  <c r="P904" i="15"/>
  <c r="P908" i="15"/>
  <c r="P912" i="15"/>
  <c r="P916" i="15"/>
  <c r="P920" i="15"/>
  <c r="P924" i="15"/>
  <c r="P928" i="15"/>
  <c r="P932" i="15"/>
  <c r="P936" i="15"/>
  <c r="P940" i="15"/>
  <c r="P944" i="15"/>
  <c r="P948" i="15"/>
  <c r="P952" i="15"/>
  <c r="P956" i="15"/>
  <c r="P960" i="15"/>
  <c r="P964" i="15"/>
  <c r="P968" i="15"/>
  <c r="P972" i="15"/>
  <c r="P976" i="15"/>
  <c r="P980" i="15"/>
  <c r="P984" i="15"/>
  <c r="P988" i="15"/>
  <c r="P992" i="15"/>
  <c r="P996" i="15"/>
  <c r="P1000" i="15"/>
  <c r="P1004" i="15"/>
  <c r="P1008" i="15"/>
  <c r="P1012" i="15"/>
  <c r="P1016" i="15"/>
  <c r="P1020" i="15"/>
  <c r="P1024" i="15"/>
  <c r="P1028" i="15"/>
  <c r="P1032" i="15"/>
  <c r="P1036" i="15"/>
  <c r="P1040" i="15"/>
  <c r="P1044" i="15"/>
  <c r="P1048" i="15"/>
  <c r="P1052" i="15"/>
  <c r="P1056" i="15"/>
  <c r="P1060" i="15"/>
  <c r="P1064" i="15"/>
  <c r="P1068" i="15"/>
  <c r="P1072" i="15"/>
  <c r="P1076" i="15"/>
  <c r="P1080" i="15"/>
  <c r="P1084" i="15"/>
  <c r="P1088" i="15"/>
  <c r="P1092" i="15"/>
  <c r="P1096" i="15"/>
  <c r="P1100" i="15"/>
  <c r="P1104" i="15"/>
  <c r="P1108" i="15"/>
  <c r="P1112" i="15"/>
  <c r="P1116" i="15"/>
  <c r="P1120" i="15"/>
  <c r="P1124" i="15"/>
  <c r="P1128" i="15"/>
  <c r="P1132" i="15"/>
  <c r="P1136" i="15"/>
  <c r="P1140" i="15"/>
  <c r="P1144" i="15"/>
  <c r="P1148" i="15"/>
  <c r="P1152" i="15"/>
  <c r="P1156" i="15"/>
  <c r="P1160" i="15"/>
  <c r="P1164" i="15"/>
  <c r="P1168" i="15"/>
  <c r="P1172" i="15"/>
  <c r="P1176" i="15"/>
  <c r="P1180" i="15"/>
  <c r="P1184" i="15"/>
  <c r="P1188" i="15"/>
  <c r="P1192" i="15"/>
  <c r="P1196" i="15"/>
  <c r="P1200" i="15"/>
  <c r="P1204" i="15"/>
  <c r="P1208" i="15"/>
  <c r="P1212" i="15"/>
  <c r="P1216" i="15"/>
  <c r="P1220" i="15"/>
  <c r="P1224" i="15"/>
  <c r="P1228" i="15"/>
  <c r="P1232" i="15"/>
  <c r="P1236" i="15"/>
  <c r="P1240" i="15"/>
  <c r="P1244" i="15"/>
  <c r="P1248" i="15"/>
  <c r="P1252" i="15"/>
  <c r="P1256" i="15"/>
  <c r="P1260" i="15"/>
  <c r="P1264" i="15"/>
  <c r="P1268" i="15"/>
  <c r="P1272" i="15"/>
  <c r="P1276" i="15"/>
  <c r="P1280" i="15"/>
  <c r="P1284" i="15"/>
  <c r="P1288" i="15"/>
  <c r="P1292" i="15"/>
  <c r="P1296" i="15"/>
  <c r="P1300" i="15"/>
  <c r="P1304" i="15"/>
  <c r="P1308" i="15"/>
  <c r="P1312" i="15"/>
  <c r="P1316" i="15"/>
  <c r="P1320" i="15"/>
  <c r="P1324" i="15"/>
  <c r="P1328" i="15"/>
  <c r="P1332" i="15"/>
  <c r="P1336" i="15"/>
  <c r="P1340" i="15"/>
  <c r="P1344" i="15"/>
  <c r="P1348" i="15"/>
  <c r="P1352" i="15"/>
  <c r="P1356" i="15"/>
  <c r="P1360" i="15"/>
  <c r="P1364" i="15"/>
  <c r="P1368" i="15"/>
  <c r="P1372" i="15"/>
  <c r="P1376" i="15"/>
  <c r="P1380" i="15"/>
  <c r="P1384" i="15"/>
  <c r="P1388" i="15"/>
  <c r="P1392" i="15"/>
  <c r="P1396" i="15"/>
  <c r="P1400" i="15"/>
  <c r="P1404" i="15"/>
  <c r="P1408" i="15"/>
  <c r="P1412" i="15"/>
  <c r="P1416" i="15"/>
  <c r="P1420" i="15"/>
  <c r="P1424" i="15"/>
  <c r="P1428" i="15"/>
  <c r="P1432" i="15"/>
  <c r="P1436" i="15"/>
  <c r="P1440" i="15"/>
  <c r="P1444" i="15"/>
  <c r="P1448" i="15"/>
  <c r="P1452" i="15"/>
  <c r="P1456" i="15"/>
  <c r="P1460" i="15"/>
  <c r="P1464" i="15"/>
  <c r="P1468" i="15"/>
  <c r="P1472" i="15"/>
  <c r="P1476" i="15"/>
  <c r="P1480" i="15"/>
  <c r="P1484" i="15"/>
  <c r="P1488" i="15"/>
  <c r="P1492" i="15"/>
  <c r="P1496" i="15"/>
  <c r="P1500" i="15"/>
  <c r="P1504" i="15"/>
  <c r="P1508" i="15"/>
  <c r="P1512" i="15"/>
  <c r="P21" i="15"/>
  <c r="P25" i="15"/>
  <c r="P29" i="15"/>
  <c r="P33" i="15"/>
  <c r="P37" i="15"/>
  <c r="P41" i="15"/>
  <c r="P45" i="15"/>
  <c r="P49" i="15"/>
  <c r="P53" i="15"/>
  <c r="P57" i="15"/>
  <c r="P61" i="15"/>
  <c r="P65" i="15"/>
  <c r="P69" i="15"/>
  <c r="P73" i="15"/>
  <c r="P77" i="15"/>
  <c r="P81" i="15"/>
  <c r="P85" i="15"/>
  <c r="P89" i="15"/>
  <c r="P93" i="15"/>
  <c r="P97" i="15"/>
  <c r="P101" i="15"/>
  <c r="P105" i="15"/>
  <c r="P109" i="15"/>
  <c r="P113" i="15"/>
  <c r="P117" i="15"/>
  <c r="P121" i="15"/>
  <c r="P125" i="15"/>
  <c r="P129" i="15"/>
  <c r="P133" i="15"/>
  <c r="P137" i="15"/>
  <c r="P141" i="15"/>
  <c r="P145" i="15"/>
  <c r="P149" i="15"/>
  <c r="P153" i="15"/>
  <c r="P157" i="15"/>
  <c r="P161" i="15"/>
  <c r="P165" i="15"/>
  <c r="P169" i="15"/>
  <c r="P173" i="15"/>
  <c r="P177" i="15"/>
  <c r="P181" i="15"/>
  <c r="P185" i="15"/>
  <c r="P189" i="15"/>
  <c r="P193" i="15"/>
  <c r="P197" i="15"/>
  <c r="P201" i="15"/>
  <c r="P205" i="15"/>
  <c r="P209" i="15"/>
  <c r="P213" i="15"/>
  <c r="P217" i="15"/>
  <c r="P221" i="15"/>
  <c r="P225" i="15"/>
  <c r="P229" i="15"/>
  <c r="P233" i="15"/>
  <c r="P237" i="15"/>
  <c r="P241" i="15"/>
  <c r="P245" i="15"/>
  <c r="P249" i="15"/>
  <c r="P253" i="15"/>
  <c r="P257" i="15"/>
  <c r="P261" i="15"/>
  <c r="P265" i="15"/>
  <c r="P269" i="15"/>
  <c r="P273" i="15"/>
  <c r="P277" i="15"/>
  <c r="P281" i="15"/>
  <c r="P285" i="15"/>
  <c r="P289" i="15"/>
  <c r="P293" i="15"/>
  <c r="P297" i="15"/>
  <c r="P301" i="15"/>
  <c r="P305" i="15"/>
  <c r="P309" i="15"/>
  <c r="P313" i="15"/>
  <c r="P317" i="15"/>
  <c r="P321" i="15"/>
  <c r="P325" i="15"/>
  <c r="P329" i="15"/>
  <c r="P333" i="15"/>
  <c r="P337" i="15"/>
  <c r="P341" i="15"/>
  <c r="P345" i="15"/>
  <c r="P349" i="15"/>
  <c r="P353" i="15"/>
  <c r="P357" i="15"/>
  <c r="P361" i="15"/>
  <c r="P365" i="15"/>
  <c r="P369" i="15"/>
  <c r="P373" i="15"/>
  <c r="P377" i="15"/>
  <c r="P381" i="15"/>
  <c r="P385" i="15"/>
  <c r="P389" i="15"/>
  <c r="P393" i="15"/>
  <c r="P397" i="15"/>
  <c r="P401" i="15"/>
  <c r="P405" i="15"/>
  <c r="P409" i="15"/>
  <c r="P413" i="15"/>
  <c r="P417" i="15"/>
  <c r="P421" i="15"/>
  <c r="P425" i="15"/>
  <c r="P429" i="15"/>
  <c r="P433" i="15"/>
  <c r="P437" i="15"/>
  <c r="P441" i="15"/>
  <c r="P445" i="15"/>
  <c r="P449" i="15"/>
  <c r="P453" i="15"/>
  <c r="P457" i="15"/>
  <c r="P461" i="15"/>
  <c r="P465" i="15"/>
  <c r="P469" i="15"/>
  <c r="P473" i="15"/>
  <c r="P477" i="15"/>
  <c r="P481" i="15"/>
  <c r="P485" i="15"/>
  <c r="P489" i="15"/>
  <c r="P493" i="15"/>
  <c r="P497" i="15"/>
  <c r="P501" i="15"/>
  <c r="P505" i="15"/>
  <c r="P509" i="15"/>
  <c r="P513" i="15"/>
  <c r="P517" i="15"/>
  <c r="P521" i="15"/>
  <c r="P525" i="15"/>
  <c r="P529" i="15"/>
  <c r="P533" i="15"/>
  <c r="P537" i="15"/>
  <c r="P541" i="15"/>
  <c r="P545" i="15"/>
  <c r="P549" i="15"/>
  <c r="P553" i="15"/>
  <c r="P557" i="15"/>
  <c r="P561" i="15"/>
  <c r="P565" i="15"/>
  <c r="P569" i="15"/>
  <c r="P573" i="15"/>
  <c r="P577" i="15"/>
  <c r="P581" i="15"/>
  <c r="P585" i="15"/>
  <c r="P589" i="15"/>
  <c r="P593" i="15"/>
  <c r="P597" i="15"/>
  <c r="P601" i="15"/>
  <c r="P605" i="15"/>
  <c r="P609" i="15"/>
  <c r="P613" i="15"/>
  <c r="P617" i="15"/>
  <c r="P621" i="15"/>
  <c r="P625" i="15"/>
  <c r="P629" i="15"/>
  <c r="P633" i="15"/>
  <c r="P637" i="15"/>
  <c r="P641" i="15"/>
  <c r="P645" i="15"/>
  <c r="P649" i="15"/>
  <c r="P653" i="15"/>
  <c r="P657" i="15"/>
  <c r="P661" i="15"/>
  <c r="P665" i="15"/>
  <c r="P669" i="15"/>
  <c r="P673" i="15"/>
  <c r="P677" i="15"/>
  <c r="P681" i="15"/>
  <c r="P685" i="15"/>
  <c r="P689" i="15"/>
  <c r="P693" i="15"/>
  <c r="P697" i="15"/>
  <c r="P701" i="15"/>
  <c r="P705" i="15"/>
  <c r="P709" i="15"/>
  <c r="P713" i="15"/>
  <c r="P717" i="15"/>
  <c r="P721" i="15"/>
  <c r="P725" i="15"/>
  <c r="P729" i="15"/>
  <c r="P733" i="15"/>
  <c r="P737" i="15"/>
  <c r="P741" i="15"/>
  <c r="P745" i="15"/>
  <c r="P749" i="15"/>
  <c r="P753" i="15"/>
  <c r="P757" i="15"/>
  <c r="P761" i="15"/>
  <c r="P765" i="15"/>
  <c r="P769" i="15"/>
  <c r="P773" i="15"/>
  <c r="P777" i="15"/>
  <c r="P781" i="15"/>
  <c r="P785" i="15"/>
  <c r="P789" i="15"/>
  <c r="P793" i="15"/>
  <c r="P797" i="15"/>
  <c r="P801" i="15"/>
  <c r="P805" i="15"/>
  <c r="P809" i="15"/>
  <c r="P813" i="15"/>
  <c r="P817" i="15"/>
  <c r="P821" i="15"/>
  <c r="P825" i="15"/>
  <c r="P829" i="15"/>
  <c r="P833" i="15"/>
  <c r="P837" i="15"/>
  <c r="P841" i="15"/>
  <c r="P845" i="15"/>
  <c r="P849" i="15"/>
  <c r="P853" i="15"/>
  <c r="P857" i="15"/>
  <c r="P861" i="15"/>
  <c r="P865" i="15"/>
  <c r="P869" i="15"/>
  <c r="P873" i="15"/>
  <c r="P877" i="15"/>
  <c r="P881" i="15"/>
  <c r="P885" i="15"/>
  <c r="P889" i="15"/>
  <c r="P893" i="15"/>
  <c r="P897" i="15"/>
  <c r="P901" i="15"/>
  <c r="P905" i="15"/>
  <c r="P909" i="15"/>
  <c r="P913" i="15"/>
  <c r="P917" i="15"/>
  <c r="P921" i="15"/>
  <c r="P925" i="15"/>
  <c r="P929" i="15"/>
  <c r="P933" i="15"/>
  <c r="P937" i="15"/>
  <c r="P941" i="15"/>
  <c r="P945" i="15"/>
  <c r="P949" i="15"/>
  <c r="P953" i="15"/>
  <c r="P957" i="15"/>
  <c r="P961" i="15"/>
  <c r="P965" i="15"/>
  <c r="P969" i="15"/>
  <c r="P973" i="15"/>
  <c r="P977" i="15"/>
  <c r="P981" i="15"/>
  <c r="P985" i="15"/>
  <c r="P989" i="15"/>
  <c r="P993" i="15"/>
  <c r="P997" i="15"/>
  <c r="P1001" i="15"/>
  <c r="P1005" i="15"/>
  <c r="P1009" i="15"/>
  <c r="P1013" i="15"/>
  <c r="P1017" i="15"/>
  <c r="P1021" i="15"/>
  <c r="P1025" i="15"/>
  <c r="P1029" i="15"/>
  <c r="P1033" i="15"/>
  <c r="P1037" i="15"/>
  <c r="P1041" i="15"/>
  <c r="P1045" i="15"/>
  <c r="P1049" i="15"/>
  <c r="P1053" i="15"/>
  <c r="P1057" i="15"/>
  <c r="P1061" i="15"/>
  <c r="P1065" i="15"/>
  <c r="P1069" i="15"/>
  <c r="P1073" i="15"/>
  <c r="P1077" i="15"/>
  <c r="P1081" i="15"/>
  <c r="P1085" i="15"/>
  <c r="P1089" i="15"/>
  <c r="P1093" i="15"/>
  <c r="P1097" i="15"/>
  <c r="P1101" i="15"/>
  <c r="P1105" i="15"/>
  <c r="P1109" i="15"/>
  <c r="P1113" i="15"/>
  <c r="P1117" i="15"/>
  <c r="P1121" i="15"/>
  <c r="P1125" i="15"/>
  <c r="P1129" i="15"/>
  <c r="P1133" i="15"/>
  <c r="P1137" i="15"/>
  <c r="P1141" i="15"/>
  <c r="P1145" i="15"/>
  <c r="P1149" i="15"/>
  <c r="P1153" i="15"/>
  <c r="P1157" i="15"/>
  <c r="P1161" i="15"/>
  <c r="P1165" i="15"/>
  <c r="P1169" i="15"/>
  <c r="P1173" i="15"/>
  <c r="P1177" i="15"/>
  <c r="P1181" i="15"/>
  <c r="P1185" i="15"/>
  <c r="P1189" i="15"/>
  <c r="P1193" i="15"/>
  <c r="P1197" i="15"/>
  <c r="P1201" i="15"/>
  <c r="P1205" i="15"/>
  <c r="P1209" i="15"/>
  <c r="P1213" i="15"/>
  <c r="P1217" i="15"/>
  <c r="P1221" i="15"/>
  <c r="P1225" i="15"/>
  <c r="P1229" i="15"/>
  <c r="P1233" i="15"/>
  <c r="P1237" i="15"/>
  <c r="P1241" i="15"/>
  <c r="P1245" i="15"/>
  <c r="P1249" i="15"/>
  <c r="P1253" i="15"/>
  <c r="P1257" i="15"/>
  <c r="P1261" i="15"/>
  <c r="P1265" i="15"/>
  <c r="P1269" i="15"/>
  <c r="P1273" i="15"/>
  <c r="P1277" i="15"/>
  <c r="P1281" i="15"/>
  <c r="P1285" i="15"/>
  <c r="P1289" i="15"/>
  <c r="P1293" i="15"/>
  <c r="P1297" i="15"/>
  <c r="P1301" i="15"/>
  <c r="P1305" i="15"/>
  <c r="P1309" i="15"/>
  <c r="P1313" i="15"/>
  <c r="P1317" i="15"/>
  <c r="P1321" i="15"/>
  <c r="P1325" i="15"/>
  <c r="P1329" i="15"/>
  <c r="P1333" i="15"/>
  <c r="P1337" i="15"/>
  <c r="P1341" i="15"/>
  <c r="P1345" i="15"/>
  <c r="P1349" i="15"/>
  <c r="P1353" i="15"/>
  <c r="P1357" i="15"/>
  <c r="P1361" i="15"/>
  <c r="P1365" i="15"/>
  <c r="P1369" i="15"/>
  <c r="P1373" i="15"/>
  <c r="P1377" i="15"/>
  <c r="P1381" i="15"/>
  <c r="P1385" i="15"/>
  <c r="P1389" i="15"/>
  <c r="P1393" i="15"/>
  <c r="P1397" i="15"/>
  <c r="P1401" i="15"/>
  <c r="P1405" i="15"/>
  <c r="P1409" i="15"/>
  <c r="P1413" i="15"/>
  <c r="P1417" i="15"/>
  <c r="P1421" i="15"/>
  <c r="P1425" i="15"/>
  <c r="P1429" i="15"/>
  <c r="P1433" i="15"/>
  <c r="P1437" i="15"/>
  <c r="P1441" i="15"/>
  <c r="P1445" i="15"/>
  <c r="P1449" i="15"/>
  <c r="P1453" i="15"/>
  <c r="P1457" i="15"/>
  <c r="P1461" i="15"/>
  <c r="P1465" i="15"/>
  <c r="P1469" i="15"/>
  <c r="P1473" i="15"/>
  <c r="P1477" i="15"/>
  <c r="P1481" i="15"/>
  <c r="P1485" i="15"/>
  <c r="P1489" i="15"/>
  <c r="P1493" i="15"/>
  <c r="P1497" i="15"/>
  <c r="P1501" i="15"/>
  <c r="P1505" i="15"/>
  <c r="P1509" i="15"/>
  <c r="P1513" i="15"/>
  <c r="P22" i="15"/>
  <c r="P26" i="15"/>
  <c r="P30" i="15"/>
  <c r="P34" i="15"/>
  <c r="P38" i="15"/>
  <c r="P42" i="15"/>
  <c r="P46" i="15"/>
  <c r="P50" i="15"/>
  <c r="P54" i="15"/>
  <c r="P58" i="15"/>
  <c r="P62" i="15"/>
  <c r="P66" i="15"/>
  <c r="P70" i="15"/>
  <c r="P74" i="15"/>
  <c r="P78" i="15"/>
  <c r="P82" i="15"/>
  <c r="P86" i="15"/>
  <c r="P90" i="15"/>
  <c r="P94" i="15"/>
  <c r="P98" i="15"/>
  <c r="P102" i="15"/>
  <c r="P106" i="15"/>
  <c r="P110" i="15"/>
  <c r="P114" i="15"/>
  <c r="P118" i="15"/>
  <c r="P122" i="15"/>
  <c r="P126" i="15"/>
  <c r="P130" i="15"/>
  <c r="P134" i="15"/>
  <c r="P138" i="15"/>
  <c r="P142" i="15"/>
  <c r="P146" i="15"/>
  <c r="P150" i="15"/>
  <c r="P154" i="15"/>
  <c r="P158" i="15"/>
  <c r="P162" i="15"/>
  <c r="P166" i="15"/>
  <c r="P170" i="15"/>
  <c r="P174" i="15"/>
  <c r="P178" i="15"/>
  <c r="P182" i="15"/>
  <c r="P186" i="15"/>
  <c r="P190" i="15"/>
  <c r="P194" i="15"/>
  <c r="P198" i="15"/>
  <c r="P202" i="15"/>
  <c r="P206" i="15"/>
  <c r="P210" i="15"/>
  <c r="P214" i="15"/>
  <c r="P218" i="15"/>
  <c r="P222" i="15"/>
  <c r="P226" i="15"/>
  <c r="P230" i="15"/>
  <c r="P234" i="15"/>
  <c r="P238" i="15"/>
  <c r="P242" i="15"/>
  <c r="P246" i="15"/>
  <c r="P250" i="15"/>
  <c r="P254" i="15"/>
  <c r="P258" i="15"/>
  <c r="P262" i="15"/>
  <c r="P266" i="15"/>
  <c r="P270" i="15"/>
  <c r="P274" i="15"/>
  <c r="P278" i="15"/>
  <c r="P282" i="15"/>
  <c r="P286" i="15"/>
  <c r="P290" i="15"/>
  <c r="P294" i="15"/>
  <c r="P298" i="15"/>
  <c r="P302" i="15"/>
  <c r="P306" i="15"/>
  <c r="P310" i="15"/>
  <c r="P314" i="15"/>
  <c r="P318" i="15"/>
  <c r="P322" i="15"/>
  <c r="P326" i="15"/>
  <c r="P330" i="15"/>
  <c r="P334" i="15"/>
  <c r="P338" i="15"/>
  <c r="P342" i="15"/>
  <c r="P346" i="15"/>
  <c r="P350" i="15"/>
  <c r="P354" i="15"/>
  <c r="P358" i="15"/>
  <c r="P362" i="15"/>
  <c r="P366" i="15"/>
  <c r="P370" i="15"/>
  <c r="P374" i="15"/>
  <c r="P378" i="15"/>
  <c r="P382" i="15"/>
  <c r="P386" i="15"/>
  <c r="P390" i="15"/>
  <c r="P394" i="15"/>
  <c r="P398" i="15"/>
  <c r="P402" i="15"/>
  <c r="P406" i="15"/>
  <c r="P410" i="15"/>
  <c r="P414" i="15"/>
  <c r="P418" i="15"/>
  <c r="P422" i="15"/>
  <c r="P426" i="15"/>
  <c r="P430" i="15"/>
  <c r="P434" i="15"/>
  <c r="P438" i="15"/>
  <c r="P442" i="15"/>
  <c r="P446" i="15"/>
  <c r="P450" i="15"/>
  <c r="P454" i="15"/>
  <c r="P458" i="15"/>
  <c r="P462" i="15"/>
  <c r="P466" i="15"/>
  <c r="P470" i="15"/>
  <c r="P474" i="15"/>
  <c r="P478" i="15"/>
  <c r="P482" i="15"/>
  <c r="P486" i="15"/>
  <c r="P490" i="15"/>
  <c r="P494" i="15"/>
  <c r="P498" i="15"/>
  <c r="P502" i="15"/>
  <c r="P506" i="15"/>
  <c r="P510" i="15"/>
  <c r="P514" i="15"/>
  <c r="P518" i="15"/>
  <c r="P522" i="15"/>
  <c r="P526" i="15"/>
  <c r="P530" i="15"/>
  <c r="P534" i="15"/>
  <c r="P538" i="15"/>
  <c r="P542" i="15"/>
  <c r="P546" i="15"/>
  <c r="P550" i="15"/>
  <c r="P554" i="15"/>
  <c r="P558" i="15"/>
  <c r="P562" i="15"/>
  <c r="P566" i="15"/>
  <c r="P570" i="15"/>
  <c r="P574" i="15"/>
  <c r="P578" i="15"/>
  <c r="P582" i="15"/>
  <c r="P586" i="15"/>
  <c r="P590" i="15"/>
  <c r="P594" i="15"/>
  <c r="P598" i="15"/>
  <c r="P602" i="15"/>
  <c r="P606" i="15"/>
  <c r="P610" i="15"/>
  <c r="P614" i="15"/>
  <c r="P618" i="15"/>
  <c r="P622" i="15"/>
  <c r="P626" i="15"/>
  <c r="P630" i="15"/>
  <c r="P634" i="15"/>
  <c r="P638" i="15"/>
  <c r="P642" i="15"/>
  <c r="P646" i="15"/>
  <c r="P650" i="15"/>
  <c r="P654" i="15"/>
  <c r="P658" i="15"/>
  <c r="P662" i="15"/>
  <c r="P666" i="15"/>
  <c r="P670" i="15"/>
  <c r="P674" i="15"/>
  <c r="P678" i="15"/>
  <c r="P682" i="15"/>
  <c r="P686" i="15"/>
  <c r="P690" i="15"/>
  <c r="P694" i="15"/>
  <c r="P698" i="15"/>
  <c r="P702" i="15"/>
  <c r="P706" i="15"/>
  <c r="P710" i="15"/>
  <c r="P714" i="15"/>
  <c r="P718" i="15"/>
  <c r="P722" i="15"/>
  <c r="P726" i="15"/>
  <c r="P730" i="15"/>
  <c r="P734" i="15"/>
  <c r="P738" i="15"/>
  <c r="P742" i="15"/>
  <c r="P746" i="15"/>
  <c r="P750" i="15"/>
  <c r="P754" i="15"/>
  <c r="P758" i="15"/>
  <c r="P762" i="15"/>
  <c r="P766" i="15"/>
  <c r="P770" i="15"/>
  <c r="P774" i="15"/>
  <c r="P778" i="15"/>
  <c r="P782" i="15"/>
  <c r="P786" i="15"/>
  <c r="P790" i="15"/>
  <c r="P794" i="15"/>
  <c r="P798" i="15"/>
  <c r="P802" i="15"/>
  <c r="P806" i="15"/>
  <c r="P810" i="15"/>
  <c r="P814" i="15"/>
  <c r="P818" i="15"/>
  <c r="P822" i="15"/>
  <c r="P826" i="15"/>
  <c r="P830" i="15"/>
  <c r="P834" i="15"/>
  <c r="P838" i="15"/>
  <c r="P842" i="15"/>
  <c r="P846" i="15"/>
  <c r="P850" i="15"/>
  <c r="P854" i="15"/>
  <c r="P858" i="15"/>
  <c r="P862" i="15"/>
  <c r="P866" i="15"/>
  <c r="P870" i="15"/>
  <c r="P874" i="15"/>
  <c r="P878" i="15"/>
  <c r="P882" i="15"/>
  <c r="P886" i="15"/>
  <c r="P890" i="15"/>
  <c r="P894" i="15"/>
  <c r="P898" i="15"/>
  <c r="P902" i="15"/>
  <c r="P906" i="15"/>
  <c r="P910" i="15"/>
  <c r="P914" i="15"/>
  <c r="P918" i="15"/>
  <c r="P922" i="15"/>
  <c r="P926" i="15"/>
  <c r="P930" i="15"/>
  <c r="P934" i="15"/>
  <c r="P938" i="15"/>
  <c r="P942" i="15"/>
  <c r="P946" i="15"/>
  <c r="P950" i="15"/>
  <c r="P954" i="15"/>
  <c r="P958" i="15"/>
  <c r="P962" i="15"/>
  <c r="P966" i="15"/>
  <c r="P970" i="15"/>
  <c r="P974" i="15"/>
  <c r="P978" i="15"/>
  <c r="P982" i="15"/>
  <c r="P986" i="15"/>
  <c r="P990" i="15"/>
  <c r="P994" i="15"/>
  <c r="P998" i="15"/>
  <c r="P1002" i="15"/>
  <c r="P1006" i="15"/>
  <c r="P1010" i="15"/>
  <c r="P1014" i="15"/>
  <c r="P1018" i="15"/>
  <c r="P1022" i="15"/>
  <c r="P1026" i="15"/>
  <c r="P1030" i="15"/>
  <c r="P1034" i="15"/>
  <c r="P1038" i="15"/>
  <c r="P1042" i="15"/>
  <c r="P1046" i="15"/>
  <c r="P1050" i="15"/>
  <c r="P1054" i="15"/>
  <c r="P1058" i="15"/>
  <c r="P1062" i="15"/>
  <c r="P1066" i="15"/>
  <c r="P1070" i="15"/>
  <c r="P1074" i="15"/>
  <c r="P1078" i="15"/>
  <c r="P1082" i="15"/>
  <c r="P1086" i="15"/>
  <c r="P1090" i="15"/>
  <c r="P1094" i="15"/>
  <c r="P1098" i="15"/>
  <c r="P1102" i="15"/>
  <c r="P1106" i="15"/>
  <c r="P1110" i="15"/>
  <c r="P1114" i="15"/>
  <c r="P1118" i="15"/>
  <c r="P1122" i="15"/>
  <c r="P1126" i="15"/>
  <c r="P1130" i="15"/>
  <c r="P1134" i="15"/>
  <c r="P1138" i="15"/>
  <c r="P1142" i="15"/>
  <c r="P1146" i="15"/>
  <c r="P1150" i="15"/>
  <c r="P1154" i="15"/>
  <c r="P1158" i="15"/>
  <c r="P1162" i="15"/>
  <c r="P1166" i="15"/>
  <c r="P1170" i="15"/>
  <c r="P1174" i="15"/>
  <c r="P1178" i="15"/>
  <c r="P1182" i="15"/>
  <c r="P1186" i="15"/>
  <c r="P1190" i="15"/>
  <c r="P1194" i="15"/>
  <c r="P1198" i="15"/>
  <c r="P1202" i="15"/>
  <c r="P1206" i="15"/>
  <c r="P1210" i="15"/>
  <c r="P1214" i="15"/>
  <c r="P1218" i="15"/>
  <c r="P1222" i="15"/>
  <c r="P1226" i="15"/>
  <c r="P1230" i="15"/>
  <c r="P1234" i="15"/>
  <c r="P1238" i="15"/>
  <c r="P1242" i="15"/>
  <c r="P1246" i="15"/>
  <c r="P1250" i="15"/>
  <c r="P1254" i="15"/>
  <c r="P1258" i="15"/>
  <c r="P1262" i="15"/>
  <c r="P1266" i="15"/>
  <c r="P1270" i="15"/>
  <c r="P1274" i="15"/>
  <c r="P1278" i="15"/>
  <c r="P1282" i="15"/>
  <c r="P1286" i="15"/>
  <c r="P1290" i="15"/>
  <c r="P1294" i="15"/>
  <c r="P1298" i="15"/>
  <c r="P1302" i="15"/>
  <c r="P1306" i="15"/>
  <c r="P1310" i="15"/>
  <c r="P1314" i="15"/>
  <c r="P1318" i="15"/>
  <c r="P1322" i="15"/>
  <c r="P1326" i="15"/>
  <c r="P1330" i="15"/>
  <c r="P1334" i="15"/>
  <c r="P1338" i="15"/>
  <c r="P1342" i="15"/>
  <c r="P1346" i="15"/>
  <c r="P1350" i="15"/>
  <c r="P1354" i="15"/>
  <c r="P1358" i="15"/>
  <c r="P1362" i="15"/>
  <c r="P1366" i="15"/>
  <c r="P1370" i="15"/>
  <c r="P1374" i="15"/>
  <c r="P1378" i="15"/>
  <c r="P1382" i="15"/>
  <c r="P1386" i="15"/>
  <c r="P1390" i="15"/>
  <c r="P1394" i="15"/>
  <c r="P1398" i="15"/>
  <c r="P1402" i="15"/>
  <c r="P1406" i="15"/>
  <c r="P1410" i="15"/>
  <c r="P1414" i="15"/>
  <c r="P1418" i="15"/>
  <c r="P1422" i="15"/>
  <c r="P1426" i="15"/>
  <c r="P1430" i="15"/>
  <c r="P1434" i="15"/>
  <c r="P1438" i="15"/>
  <c r="P1442" i="15"/>
  <c r="P1446" i="15"/>
  <c r="P1450" i="15"/>
  <c r="P1454" i="15"/>
  <c r="P1458" i="15"/>
  <c r="P1462" i="15"/>
  <c r="P1466" i="15"/>
  <c r="P1470" i="15"/>
  <c r="P1474" i="15"/>
  <c r="P1478" i="15"/>
  <c r="P1482" i="15"/>
  <c r="P1486" i="15"/>
  <c r="P1490" i="15"/>
  <c r="P1494" i="15"/>
  <c r="P1498" i="15"/>
  <c r="P1502" i="15"/>
  <c r="P1506" i="15"/>
  <c r="P1510" i="15"/>
  <c r="P1514" i="15"/>
  <c r="P23" i="15"/>
  <c r="P27" i="15"/>
  <c r="P31" i="15"/>
  <c r="P35" i="15"/>
  <c r="P39" i="15"/>
  <c r="P43" i="15"/>
  <c r="P47" i="15"/>
  <c r="P51" i="15"/>
  <c r="P55" i="15"/>
  <c r="P59" i="15"/>
  <c r="P63" i="15"/>
  <c r="P67" i="15"/>
  <c r="P71" i="15"/>
  <c r="P75" i="15"/>
  <c r="P79" i="15"/>
  <c r="P83" i="15"/>
  <c r="P87" i="15"/>
  <c r="P91" i="15"/>
  <c r="P95" i="15"/>
  <c r="P99" i="15"/>
  <c r="P103" i="15"/>
  <c r="P107" i="15"/>
  <c r="P111" i="15"/>
  <c r="P115" i="15"/>
  <c r="P119" i="15"/>
  <c r="P123" i="15"/>
  <c r="P127" i="15"/>
  <c r="P131" i="15"/>
  <c r="P135" i="15"/>
  <c r="P139" i="15"/>
  <c r="P143" i="15"/>
  <c r="P147" i="15"/>
  <c r="P151" i="15"/>
  <c r="P155" i="15"/>
  <c r="P159" i="15"/>
  <c r="P163" i="15"/>
  <c r="P167" i="15"/>
  <c r="P171" i="15"/>
  <c r="P175" i="15"/>
  <c r="P179" i="15"/>
  <c r="P183" i="15"/>
  <c r="P187" i="15"/>
  <c r="P191" i="15"/>
  <c r="P195" i="15"/>
  <c r="P199" i="15"/>
  <c r="P203" i="15"/>
  <c r="P207" i="15"/>
  <c r="P211" i="15"/>
  <c r="P215" i="15"/>
  <c r="P219" i="15"/>
  <c r="P223" i="15"/>
  <c r="P227" i="15"/>
  <c r="P231" i="15"/>
  <c r="P235" i="15"/>
  <c r="P239" i="15"/>
  <c r="P243" i="15"/>
  <c r="P247" i="15"/>
  <c r="P251" i="15"/>
  <c r="P255" i="15"/>
  <c r="P259" i="15"/>
  <c r="P263" i="15"/>
  <c r="P267" i="15"/>
  <c r="P271" i="15"/>
  <c r="P275" i="15"/>
  <c r="P279" i="15"/>
  <c r="P283" i="15"/>
  <c r="P287" i="15"/>
  <c r="P291" i="15"/>
  <c r="P295" i="15"/>
  <c r="P299" i="15"/>
  <c r="P303" i="15"/>
  <c r="P307" i="15"/>
  <c r="P311" i="15"/>
  <c r="P315" i="15"/>
  <c r="P319" i="15"/>
  <c r="P323" i="15"/>
  <c r="P327" i="15"/>
  <c r="P331" i="15"/>
  <c r="P335" i="15"/>
  <c r="P339" i="15"/>
  <c r="P343" i="15"/>
  <c r="P347" i="15"/>
  <c r="P351" i="15"/>
  <c r="P355" i="15"/>
  <c r="P359" i="15"/>
  <c r="P363" i="15"/>
  <c r="P367" i="15"/>
  <c r="P371" i="15"/>
  <c r="P375" i="15"/>
  <c r="P379" i="15"/>
  <c r="P383" i="15"/>
  <c r="P387" i="15"/>
  <c r="P391" i="15"/>
  <c r="P395" i="15"/>
  <c r="P399" i="15"/>
  <c r="P403" i="15"/>
  <c r="P407" i="15"/>
  <c r="P411" i="15"/>
  <c r="P415" i="15"/>
  <c r="P419" i="15"/>
  <c r="P423" i="15"/>
  <c r="P427" i="15"/>
  <c r="P431" i="15"/>
  <c r="P435" i="15"/>
  <c r="P439" i="15"/>
  <c r="P443" i="15"/>
  <c r="P447" i="15"/>
  <c r="P451" i="15"/>
  <c r="P455" i="15"/>
  <c r="P459" i="15"/>
  <c r="P463" i="15"/>
  <c r="P467" i="15"/>
  <c r="P471" i="15"/>
  <c r="P475" i="15"/>
  <c r="P479" i="15"/>
  <c r="P483" i="15"/>
  <c r="P487" i="15"/>
  <c r="P491" i="15"/>
  <c r="P495" i="15"/>
  <c r="P499" i="15"/>
  <c r="P503" i="15"/>
  <c r="P507" i="15"/>
  <c r="P511" i="15"/>
  <c r="P515" i="15"/>
  <c r="P519" i="15"/>
  <c r="P523" i="15"/>
  <c r="P527" i="15"/>
  <c r="P531" i="15"/>
  <c r="P535" i="15"/>
  <c r="P539" i="15"/>
  <c r="P543" i="15"/>
  <c r="P547" i="15"/>
  <c r="P551" i="15"/>
  <c r="P555" i="15"/>
  <c r="P559" i="15"/>
  <c r="P563" i="15"/>
  <c r="P567" i="15"/>
  <c r="P571" i="15"/>
  <c r="P575" i="15"/>
  <c r="P579" i="15"/>
  <c r="P583" i="15"/>
  <c r="P587" i="15"/>
  <c r="P591" i="15"/>
  <c r="P595" i="15"/>
  <c r="P599" i="15"/>
  <c r="P603" i="15"/>
  <c r="P607" i="15"/>
  <c r="P611" i="15"/>
  <c r="P615" i="15"/>
  <c r="P619" i="15"/>
  <c r="P623" i="15"/>
  <c r="P627" i="15"/>
  <c r="P631" i="15"/>
  <c r="P635" i="15"/>
  <c r="P639" i="15"/>
  <c r="P643" i="15"/>
  <c r="P647" i="15"/>
  <c r="P651" i="15"/>
  <c r="P655" i="15"/>
  <c r="P659" i="15"/>
  <c r="P663" i="15"/>
  <c r="P667" i="15"/>
  <c r="P671" i="15"/>
  <c r="P675" i="15"/>
  <c r="P679" i="15"/>
  <c r="P683" i="15"/>
  <c r="P687" i="15"/>
  <c r="P691" i="15"/>
  <c r="P695" i="15"/>
  <c r="P699" i="15"/>
  <c r="P703" i="15"/>
  <c r="P707" i="15"/>
  <c r="P711" i="15"/>
  <c r="P715" i="15"/>
  <c r="P719" i="15"/>
  <c r="P723" i="15"/>
  <c r="P727" i="15"/>
  <c r="P731" i="15"/>
  <c r="P735" i="15"/>
  <c r="P739" i="15"/>
  <c r="P743" i="15"/>
  <c r="P747" i="15"/>
  <c r="P751" i="15"/>
  <c r="P755" i="15"/>
  <c r="P759" i="15"/>
  <c r="P763" i="15"/>
  <c r="P767" i="15"/>
  <c r="P771" i="15"/>
  <c r="P775" i="15"/>
  <c r="P779" i="15"/>
  <c r="P783" i="15"/>
  <c r="P787" i="15"/>
  <c r="P791" i="15"/>
  <c r="P795" i="15"/>
  <c r="P799" i="15"/>
  <c r="P803" i="15"/>
  <c r="P807" i="15"/>
  <c r="P811" i="15"/>
  <c r="P815" i="15"/>
  <c r="P819" i="15"/>
  <c r="P823" i="15"/>
  <c r="P827" i="15"/>
  <c r="P831" i="15"/>
  <c r="P835" i="15"/>
  <c r="P839" i="15"/>
  <c r="P843" i="15"/>
  <c r="P847" i="15"/>
  <c r="P851" i="15"/>
  <c r="P855" i="15"/>
  <c r="P859" i="15"/>
  <c r="P863" i="15"/>
  <c r="P867" i="15"/>
  <c r="P871" i="15"/>
  <c r="P875" i="15"/>
  <c r="P879" i="15"/>
  <c r="P883" i="15"/>
  <c r="P887" i="15"/>
  <c r="P891" i="15"/>
  <c r="P895" i="15"/>
  <c r="P899" i="15"/>
  <c r="P903" i="15"/>
  <c r="P907" i="15"/>
  <c r="P911" i="15"/>
  <c r="P915" i="15"/>
  <c r="P919" i="15"/>
  <c r="P923" i="15"/>
  <c r="P927" i="15"/>
  <c r="P931" i="15"/>
  <c r="P935" i="15"/>
  <c r="P939" i="15"/>
  <c r="P943" i="15"/>
  <c r="P947" i="15"/>
  <c r="P951" i="15"/>
  <c r="P955" i="15"/>
  <c r="P959" i="15"/>
  <c r="P963" i="15"/>
  <c r="P967" i="15"/>
  <c r="P971" i="15"/>
  <c r="P975" i="15"/>
  <c r="P979" i="15"/>
  <c r="P983" i="15"/>
  <c r="P987" i="15"/>
  <c r="P991" i="15"/>
  <c r="P995" i="15"/>
  <c r="P999" i="15"/>
  <c r="P1003" i="15"/>
  <c r="P1007" i="15"/>
  <c r="P1011" i="15"/>
  <c r="P1015" i="15"/>
  <c r="P1019" i="15"/>
  <c r="P1023" i="15"/>
  <c r="P1027" i="15"/>
  <c r="P1031" i="15"/>
  <c r="P1035" i="15"/>
  <c r="P1039" i="15"/>
  <c r="P1043" i="15"/>
  <c r="P1047" i="15"/>
  <c r="P1051" i="15"/>
  <c r="P1055" i="15"/>
  <c r="P1059" i="15"/>
  <c r="P1063" i="15"/>
  <c r="P1067" i="15"/>
  <c r="P1071" i="15"/>
  <c r="P1075" i="15"/>
  <c r="P1079" i="15"/>
  <c r="P1083" i="15"/>
  <c r="P1087" i="15"/>
  <c r="P1091" i="15"/>
  <c r="P1095" i="15"/>
  <c r="P1099" i="15"/>
  <c r="P1103" i="15"/>
  <c r="P1107" i="15"/>
  <c r="P1111" i="15"/>
  <c r="P1115" i="15"/>
  <c r="P1119" i="15"/>
  <c r="P1123" i="15"/>
  <c r="P1127" i="15"/>
  <c r="P1131" i="15"/>
  <c r="P1135" i="15"/>
  <c r="P1139" i="15"/>
  <c r="P1143" i="15"/>
  <c r="P1147" i="15"/>
  <c r="P1151" i="15"/>
  <c r="P1155" i="15"/>
  <c r="P1159" i="15"/>
  <c r="P1163" i="15"/>
  <c r="P1167" i="15"/>
  <c r="P1171" i="15"/>
  <c r="P1175" i="15"/>
  <c r="P1179" i="15"/>
  <c r="P1183" i="15"/>
  <c r="P1187" i="15"/>
  <c r="P1191" i="15"/>
  <c r="P1195" i="15"/>
  <c r="P1199" i="15"/>
  <c r="P1203" i="15"/>
  <c r="P1207" i="15"/>
  <c r="P1211" i="15"/>
  <c r="P1215" i="15"/>
  <c r="P1219" i="15"/>
  <c r="P1223" i="15"/>
  <c r="P1227" i="15"/>
  <c r="P1231" i="15"/>
  <c r="P1235" i="15"/>
  <c r="P1239" i="15"/>
  <c r="P1243" i="15"/>
  <c r="P1247" i="15"/>
  <c r="P1251" i="15"/>
  <c r="P1255" i="15"/>
  <c r="P1259" i="15"/>
  <c r="P1263" i="15"/>
  <c r="P1267" i="15"/>
  <c r="P1271" i="15"/>
  <c r="P1275" i="15"/>
  <c r="P1279" i="15"/>
  <c r="P1283" i="15"/>
  <c r="P1287" i="15"/>
  <c r="P1291" i="15"/>
  <c r="P1295" i="15"/>
  <c r="P1299" i="15"/>
  <c r="P1303" i="15"/>
  <c r="P1307" i="15"/>
  <c r="P1311" i="15"/>
  <c r="P1315" i="15"/>
  <c r="P1319" i="15"/>
  <c r="P1323" i="15"/>
  <c r="P1327" i="15"/>
  <c r="P1331" i="15"/>
  <c r="P1335" i="15"/>
  <c r="P1339" i="15"/>
  <c r="P1343" i="15"/>
  <c r="P1347" i="15"/>
  <c r="P1351" i="15"/>
  <c r="P1355" i="15"/>
  <c r="P1359" i="15"/>
  <c r="P1363" i="15"/>
  <c r="P1367" i="15"/>
  <c r="P1371" i="15"/>
  <c r="P1375" i="15"/>
  <c r="P1379" i="15"/>
  <c r="P1383" i="15"/>
  <c r="P1387" i="15"/>
  <c r="P1391" i="15"/>
  <c r="P1395" i="15"/>
  <c r="P1399" i="15"/>
  <c r="P1403" i="15"/>
  <c r="P1407" i="15"/>
  <c r="P1411" i="15"/>
  <c r="P1415" i="15"/>
  <c r="P1419" i="15"/>
  <c r="P1423" i="15"/>
  <c r="P1427" i="15"/>
  <c r="P1431" i="15"/>
  <c r="P1435" i="15"/>
  <c r="P1439" i="15"/>
  <c r="P1443" i="15"/>
  <c r="P1447" i="15"/>
  <c r="P1451" i="15"/>
  <c r="P1455" i="15"/>
  <c r="P1459" i="15"/>
  <c r="P1463" i="15"/>
  <c r="P1467" i="15"/>
  <c r="P1471" i="15"/>
  <c r="P1475" i="15"/>
  <c r="P1479" i="15"/>
  <c r="P1483" i="15"/>
  <c r="P1487" i="15"/>
  <c r="P1491" i="15"/>
  <c r="P1495" i="15"/>
  <c r="P1499" i="15"/>
  <c r="P1503" i="15"/>
  <c r="P1507" i="15"/>
  <c r="P1511" i="15"/>
  <c r="N20" i="7"/>
  <c r="A22" i="7"/>
  <c r="A17" i="15" s="1"/>
  <c r="A36" i="13" s="1"/>
  <c r="R20" i="7" l="1"/>
  <c r="T20" i="7"/>
  <c r="A23" i="7"/>
  <c r="A18" i="15" s="1"/>
  <c r="A37" i="13" s="1"/>
  <c r="F20" i="3"/>
  <c r="L8" i="3" s="1"/>
  <c r="L12" i="3"/>
  <c r="L15" i="3"/>
  <c r="L16" i="3"/>
  <c r="L2" i="3"/>
  <c r="S20" i="7" l="1"/>
  <c r="U20" i="7" s="1"/>
  <c r="U38" i="11" s="1"/>
  <c r="R38" i="11"/>
  <c r="Q38" i="11"/>
  <c r="AA15" i="15"/>
  <c r="AA34" i="13" s="1"/>
  <c r="AC17" i="15"/>
  <c r="AC16" i="15"/>
  <c r="Y15" i="15"/>
  <c r="Y34" i="13" s="1"/>
  <c r="AC19" i="15"/>
  <c r="AC18" i="15"/>
  <c r="AC20" i="15"/>
  <c r="AC39" i="13" s="1"/>
  <c r="A24" i="7"/>
  <c r="A19" i="15" s="1"/>
  <c r="A38" i="13" s="1"/>
  <c r="L3" i="3"/>
  <c r="L13" i="3"/>
  <c r="L5" i="3"/>
  <c r="L4" i="3"/>
  <c r="L10" i="3"/>
  <c r="L14" i="3"/>
  <c r="L9" i="3"/>
  <c r="L6" i="3"/>
  <c r="L7" i="3"/>
  <c r="L11" i="3"/>
  <c r="AG16" i="15" l="1"/>
  <c r="AC35" i="13"/>
  <c r="AG17" i="15"/>
  <c r="AC36" i="13"/>
  <c r="AG19" i="15"/>
  <c r="AC38" i="13"/>
  <c r="AG18" i="15"/>
  <c r="AC37" i="13"/>
  <c r="W38" i="11"/>
  <c r="X38" i="11" s="1"/>
  <c r="AC15" i="15"/>
  <c r="U43" i="11"/>
  <c r="U42" i="11"/>
  <c r="X42" i="11" s="1"/>
  <c r="U41" i="11"/>
  <c r="X41" i="11" s="1"/>
  <c r="U40" i="11"/>
  <c r="X40" i="11" s="1"/>
  <c r="U39" i="11"/>
  <c r="X39" i="11" s="1"/>
  <c r="U18" i="7"/>
  <c r="A25" i="7"/>
  <c r="A20" i="15" s="1"/>
  <c r="A39" i="13" s="1"/>
  <c r="AC34" i="13" l="1"/>
  <c r="AG34" i="13" s="1"/>
  <c r="C31" i="13" s="1"/>
  <c r="AG15" i="15"/>
  <c r="AG13" i="15" s="1"/>
  <c r="C12" i="15" s="1"/>
  <c r="X36" i="11"/>
  <c r="C6" i="11"/>
  <c r="E6" i="11" s="1"/>
  <c r="D27" i="11"/>
  <c r="W36" i="11" s="1"/>
  <c r="C33" i="11" s="1"/>
  <c r="C35" i="11" s="1"/>
  <c r="C16" i="7"/>
  <c r="C10" i="15" s="1"/>
  <c r="U36" i="11"/>
  <c r="C7" i="11" s="1"/>
  <c r="E7" i="11" s="1"/>
  <c r="C14" i="7"/>
  <c r="AC13" i="15"/>
  <c r="AH34" i="13" l="1"/>
  <c r="AH32" i="13" s="1"/>
  <c r="C17" i="7"/>
  <c r="C30" i="13" l="1"/>
  <c r="D6" i="13" s="1"/>
  <c r="F6" i="13" s="1"/>
</calcChain>
</file>

<file path=xl/comments1.xml><?xml version="1.0" encoding="utf-8"?>
<comments xmlns="http://schemas.openxmlformats.org/spreadsheetml/2006/main">
  <authors>
    <author>Simon Hjerrild Bech</author>
  </authors>
  <commentList>
    <comment ref="R14" authorId="0" shapeId="0">
      <text>
        <r>
          <rPr>
            <b/>
            <sz val="9"/>
            <color indexed="81"/>
            <rFont val="Tahoma"/>
            <family val="2"/>
          </rPr>
          <t>Udfyldes af sagsbehandler hvis udtaget til stikprøve.</t>
        </r>
      </text>
    </comment>
  </commentList>
</comments>
</file>

<file path=xl/comments2.xml><?xml version="1.0" encoding="utf-8"?>
<comments xmlns="http://schemas.openxmlformats.org/spreadsheetml/2006/main">
  <authors>
    <author>Simon Hjerrild Bech</author>
  </authors>
  <commentList>
    <comment ref="R33" authorId="0" shapeId="0">
      <text>
        <r>
          <rPr>
            <b/>
            <sz val="9"/>
            <color indexed="81"/>
            <rFont val="Tahoma"/>
            <family val="2"/>
          </rPr>
          <t>Udfyldes af sagsbehandler hvis udtaget til stikprøve.</t>
        </r>
      </text>
    </comment>
  </commentList>
</comments>
</file>

<file path=xl/sharedStrings.xml><?xml version="1.0" encoding="utf-8"?>
<sst xmlns="http://schemas.openxmlformats.org/spreadsheetml/2006/main" count="235" uniqueCount="119">
  <si>
    <t>CPR-nummer</t>
  </si>
  <si>
    <t>Beskæftigelsesgrad i timer</t>
  </si>
  <si>
    <t>Funktionær</t>
  </si>
  <si>
    <t>Periode slut</t>
  </si>
  <si>
    <t>Fulde navn</t>
  </si>
  <si>
    <t>Periode start</t>
  </si>
  <si>
    <t>Ansættelsesforhold</t>
  </si>
  <si>
    <t>Månedsløn</t>
  </si>
  <si>
    <t>Ikke-funktionær</t>
  </si>
  <si>
    <t>Elev/lærling</t>
  </si>
  <si>
    <t>Kompensationsperiode</t>
  </si>
  <si>
    <t>Startdato</t>
  </si>
  <si>
    <t>Slutdato</t>
  </si>
  <si>
    <t>Startdato A</t>
  </si>
  <si>
    <t>Startdato B</t>
  </si>
  <si>
    <t>Slutdato A</t>
  </si>
  <si>
    <t>Slutdato B</t>
  </si>
  <si>
    <t>Gns.månedsdage</t>
  </si>
  <si>
    <t>Forventede periode start</t>
  </si>
  <si>
    <t>Forventede periode slut</t>
  </si>
  <si>
    <t>Tilbagebetaling (-), efterbetaling (+)</t>
  </si>
  <si>
    <t>Kontrol i eIndkomst</t>
  </si>
  <si>
    <t>Begrundelse for hjemsendelse</t>
  </si>
  <si>
    <t>Kompensationsberettiget månedsløn</t>
  </si>
  <si>
    <t>Faktisk månedsløn</t>
  </si>
  <si>
    <t>Nummer</t>
  </si>
  <si>
    <t>Antal ansatte i institutionen i alt</t>
  </si>
  <si>
    <t>Indtast/vælg fra rullemenu</t>
  </si>
  <si>
    <t>Vælg fra rullemenu</t>
  </si>
  <si>
    <t>Faktisk antal hjemsendte ansatte</t>
  </si>
  <si>
    <t>Faktisk antal hjemsendte ansatte i pct.</t>
  </si>
  <si>
    <t>Helligdage</t>
  </si>
  <si>
    <t>Skærtorsdag</t>
  </si>
  <si>
    <t>Langfredag</t>
  </si>
  <si>
    <t>2. påskedag</t>
  </si>
  <si>
    <t>Store bededag</t>
  </si>
  <si>
    <t>Kristi Himmelfartsdag</t>
  </si>
  <si>
    <t>2. pinsedag</t>
  </si>
  <si>
    <t>Grundlovsdag</t>
  </si>
  <si>
    <t>Juli</t>
  </si>
  <si>
    <t>Gns.arbejdsdage i perioden per måned</t>
  </si>
  <si>
    <t>Loft</t>
  </si>
  <si>
    <t>Måned</t>
  </si>
  <si>
    <t>Antal arbejdsdage i måneden</t>
  </si>
  <si>
    <t>Procentsats</t>
  </si>
  <si>
    <t>Lønkompensation for perioden i kr.</t>
  </si>
  <si>
    <t>Juli måned</t>
  </si>
  <si>
    <t>Antal arbejdsdage i perioden</t>
  </si>
  <si>
    <t>Godtgjort lønudgift</t>
  </si>
  <si>
    <t>Institutionsnavn</t>
  </si>
  <si>
    <t>CVR-nr.</t>
  </si>
  <si>
    <t>Faktisk periode start</t>
  </si>
  <si>
    <t>Faktisk periode slut</t>
  </si>
  <si>
    <t>Faktisk godtgjort lønudgift</t>
  </si>
  <si>
    <t>Faktisk kompensationsberettiget månedsløn</t>
  </si>
  <si>
    <t>Forventet månedsløn</t>
  </si>
  <si>
    <t>Forventet godtgjort lønudgift</t>
  </si>
  <si>
    <t>Forventet kompensationsberettiget månedsløn</t>
  </si>
  <si>
    <t>Faktisk kompensationsperiode</t>
  </si>
  <si>
    <t>Forventet lønkompensation for perioden i kr.</t>
  </si>
  <si>
    <t>(KONTROL) Kompensation i marts</t>
  </si>
  <si>
    <t>(KONTROL) Kompensation i april</t>
  </si>
  <si>
    <t>(KONTROL) Lønkompensation for perioden i kr.</t>
  </si>
  <si>
    <t>FORSKEL</t>
  </si>
  <si>
    <t>Der ydes godtgørelse for 80 pct. af udgifterne til revisorerklæring, såfremt ansøgningen udløser kompensation.</t>
  </si>
  <si>
    <t>Godtgørelsen til revision kan maksimalt udgøre 16.000 kr. ekskl. moms.</t>
  </si>
  <si>
    <t>Revisorudgifter ekskl. moms</t>
  </si>
  <si>
    <t>Godtgørelse af revisorudgifter</t>
  </si>
  <si>
    <t>Forventet kompensation i alt inkl. godtgørelse af revisorudgifter</t>
  </si>
  <si>
    <t>Forventet kompensation inkl. godtgørelse af revisorudgifter</t>
  </si>
  <si>
    <r>
      <t xml:space="preserve">Alle hvide felter samt det enkelte gule felt </t>
    </r>
    <r>
      <rPr>
        <u/>
        <sz val="11"/>
        <color theme="1"/>
        <rFont val="Calibri"/>
        <family val="2"/>
        <scheme val="minor"/>
      </rPr>
      <t>skal</t>
    </r>
    <r>
      <rPr>
        <sz val="11"/>
        <color theme="1"/>
        <rFont val="Calibri"/>
        <family val="2"/>
        <scheme val="minor"/>
      </rPr>
      <t xml:space="preserve"> udfyldes for hver kolonne - også hvis beløbet er 0. De grå felter beregnes automatisk.</t>
    </r>
  </si>
  <si>
    <t>Forventet antal hjemsendte ansatte (gns.)</t>
  </si>
  <si>
    <t>Forventet antal hjemsendte ansatte i pct. (gns.)</t>
  </si>
  <si>
    <t>Bilag til lønkompensationsordningen (version 4)</t>
  </si>
  <si>
    <t>Nr. i erklæring</t>
  </si>
  <si>
    <t xml:space="preserve">Handlinger fra erklæring </t>
  </si>
  <si>
    <t>Oplysninger fra beregningsark - afrapportering</t>
  </si>
  <si>
    <t>Oplysninger fra revisorerklæring</t>
  </si>
  <si>
    <t>Kontrol</t>
  </si>
  <si>
    <t xml:space="preserve">Stamoplysninger (CVR) </t>
  </si>
  <si>
    <t xml:space="preserve">Ansøgningsperiode </t>
  </si>
  <si>
    <t>Antal hjemsendte medarbejdere</t>
  </si>
  <si>
    <t>Samlet ansøgt kompensationsbeløb (DKK)</t>
  </si>
  <si>
    <t>Vælg</t>
  </si>
  <si>
    <t>2/3</t>
  </si>
  <si>
    <t xml:space="preserve">Er der bemærkninger til institutionens opgørelse af andel </t>
  </si>
  <si>
    <t xml:space="preserve">Bemærkninger til lønsummen </t>
  </si>
  <si>
    <t xml:space="preserve">2/3/5/6/7/9/10/12 </t>
  </si>
  <si>
    <t xml:space="preserve">Er der bemærkninger </t>
  </si>
  <si>
    <t xml:space="preserve">Andel af offentlige tilskud i pct. skal være mere end 50 pct. </t>
  </si>
  <si>
    <t>Oplysninger indtastes under "Oplysninger fra revisorerklæring". Grå felter udfyldes ikke</t>
  </si>
  <si>
    <t xml:space="preserve">Andel af antal hjemsendte i pct. </t>
  </si>
  <si>
    <t>(KONTROL) Tilbagebetaling (-), efterbetaling (+)</t>
  </si>
  <si>
    <t>Forskel</t>
  </si>
  <si>
    <r>
      <t xml:space="preserve">Alle hvide felter </t>
    </r>
    <r>
      <rPr>
        <u/>
        <sz val="11"/>
        <color theme="1"/>
        <rFont val="Calibri"/>
        <family val="2"/>
        <scheme val="minor"/>
      </rPr>
      <t>skal</t>
    </r>
    <r>
      <rPr>
        <sz val="11"/>
        <color theme="1"/>
        <rFont val="Calibri"/>
        <family val="2"/>
        <scheme val="minor"/>
      </rPr>
      <t xml:space="preserve"> udfyldes for hver kolonne - også hvis beløbet er 0. De grå felter beregnes automatisk.</t>
    </r>
  </si>
  <si>
    <t>Bilag til lønkompensationsordningen (version 6)</t>
  </si>
  <si>
    <t>August måned</t>
  </si>
  <si>
    <t>Kompensation i juli (fra den 9. juli)</t>
  </si>
  <si>
    <t>Kompensation i august</t>
  </si>
  <si>
    <t>Juli måned (fra den 9. juli)</t>
  </si>
  <si>
    <t>August</t>
  </si>
  <si>
    <t>Antal ubetalte fridage og dage på arbejde (ekskl. feriedage)</t>
  </si>
  <si>
    <t>Beregnet kompensation før reduktion</t>
  </si>
  <si>
    <t>Reduktion</t>
  </si>
  <si>
    <t>Juli måned (fra 9. juli)</t>
  </si>
  <si>
    <t>Forventet antal ubetalte fridage og dage på arbejde (ekskl. feriedage)</t>
  </si>
  <si>
    <t>Faktisk antal ubetalte fridage og dage på arbejde (ekskl. feriedage)</t>
  </si>
  <si>
    <t>Forventet kompensation i juli (fra 9. juli)</t>
  </si>
  <si>
    <t>Kompensation i juli (fra 9. juli)</t>
  </si>
  <si>
    <t>Forventet kompensation i august</t>
  </si>
  <si>
    <t>Faktisk antal hjemsendte ansatte (gns.)</t>
  </si>
  <si>
    <t>Faktisk antal hjemsendte ansatte i pct. (gns.)</t>
  </si>
  <si>
    <t>Forventet kompensation ekskl. godtgørelse  af revisorudgifter</t>
  </si>
  <si>
    <t>Faktisk kompensation ekskl. godtgørelse af revisorudgifter</t>
  </si>
  <si>
    <t>Forventet kompensation ekskl. godtgørelse af revisorudgifter</t>
  </si>
  <si>
    <t>Indtast navn</t>
  </si>
  <si>
    <t>Indtast CVR-nr.</t>
  </si>
  <si>
    <t>Indtast antal ansatte</t>
  </si>
  <si>
    <t>(KONTROL) Reduktion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</si>
</sst>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#,##0.00\ &quot;kr.&quot;"/>
    <numFmt numFmtId="165" formatCode="#,##0.00_ ;\-#,##0.00\ "/>
    <numFmt numFmtId="166" formatCode="#,##0_ ;\-#,##0\ 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9"/>
      <color rgb="FF000000"/>
      <name val="Verdana"/>
      <family val="2"/>
    </font>
    <font>
      <b/>
      <u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1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</cellStyleXfs>
  <cellXfs count="144">
    <xf numFmtId="0" fontId="0" fillId="0" borderId="0" xfId="0"/>
    <xf numFmtId="0" fontId="16" fillId="0" borderId="0" xfId="0" applyFont="1"/>
    <xf numFmtId="0" fontId="0" fillId="0" borderId="0" xfId="0" applyFill="1"/>
    <xf numFmtId="14" fontId="0" fillId="0" borderId="0" xfId="0" applyNumberFormat="1"/>
    <xf numFmtId="0" fontId="18" fillId="0" borderId="0" xfId="0" applyFont="1" applyFill="1"/>
    <xf numFmtId="2" fontId="0" fillId="0" borderId="0" xfId="0" applyNumberFormat="1"/>
    <xf numFmtId="0" fontId="0" fillId="33" borderId="0" xfId="0" applyFill="1"/>
    <xf numFmtId="0" fontId="16" fillId="0" borderId="0" xfId="0" applyFont="1" applyAlignment="1">
      <alignment horizontal="right"/>
    </xf>
    <xf numFmtId="0" fontId="20" fillId="0" borderId="0" xfId="0" applyFont="1"/>
    <xf numFmtId="0" fontId="0" fillId="0" borderId="0" xfId="0" applyFont="1"/>
    <xf numFmtId="0" fontId="0" fillId="33" borderId="0" xfId="0" applyFont="1" applyFill="1"/>
    <xf numFmtId="10" fontId="0" fillId="33" borderId="0" xfId="0" applyNumberFormat="1" applyFill="1" applyProtection="1">
      <protection hidden="1"/>
    </xf>
    <xf numFmtId="3" fontId="0" fillId="34" borderId="0" xfId="0" applyNumberFormat="1" applyFont="1" applyFill="1" applyAlignment="1" applyProtection="1">
      <alignment horizontal="right"/>
      <protection locked="0"/>
    </xf>
    <xf numFmtId="0" fontId="0" fillId="33" borderId="0" xfId="0" applyFill="1" applyProtection="1">
      <protection hidden="1"/>
    </xf>
    <xf numFmtId="14" fontId="0" fillId="33" borderId="0" xfId="0" applyNumberFormat="1" applyFill="1" applyProtection="1">
      <protection hidden="1"/>
    </xf>
    <xf numFmtId="4" fontId="0" fillId="33" borderId="0" xfId="0" applyNumberFormat="1" applyFill="1" applyProtection="1">
      <protection hidden="1"/>
    </xf>
    <xf numFmtId="14" fontId="0" fillId="0" borderId="0" xfId="0" applyNumberFormat="1" applyProtection="1">
      <protection locked="0"/>
    </xf>
    <xf numFmtId="14" fontId="0" fillId="0" borderId="0" xfId="0" applyNumberFormat="1" applyFill="1" applyProtection="1">
      <protection locked="0"/>
    </xf>
    <xf numFmtId="4" fontId="0" fillId="0" borderId="0" xfId="0" applyNumberFormat="1" applyProtection="1">
      <protection locked="0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1" fontId="0" fillId="0" borderId="0" xfId="0" applyNumberFormat="1" applyFill="1" applyProtection="1">
      <protection locked="0"/>
    </xf>
    <xf numFmtId="49" fontId="0" fillId="0" borderId="0" xfId="0" applyNumberFormat="1" applyProtection="1">
      <protection locked="0"/>
    </xf>
    <xf numFmtId="49" fontId="0" fillId="0" borderId="0" xfId="0" applyNumberFormat="1" applyAlignment="1" applyProtection="1">
      <alignment wrapText="1"/>
      <protection locked="0"/>
    </xf>
    <xf numFmtId="0" fontId="0" fillId="0" borderId="0" xfId="0" applyFill="1" applyProtection="1">
      <protection locked="0"/>
    </xf>
    <xf numFmtId="14" fontId="0" fillId="0" borderId="0" xfId="0" applyNumberFormat="1" applyAlignment="1" applyProtection="1">
      <alignment horizontal="right"/>
      <protection locked="0"/>
    </xf>
    <xf numFmtId="49" fontId="19" fillId="0" borderId="0" xfId="0" applyNumberFormat="1" applyFont="1" applyAlignment="1" applyProtection="1">
      <alignment vertical="center"/>
      <protection locked="0"/>
    </xf>
    <xf numFmtId="49" fontId="19" fillId="0" borderId="0" xfId="0" applyNumberFormat="1" applyFont="1" applyAlignment="1" applyProtection="1">
      <alignment vertical="center" wrapText="1"/>
      <protection locked="0"/>
    </xf>
    <xf numFmtId="0" fontId="0" fillId="0" borderId="0" xfId="0" applyProtection="1">
      <protection hidden="1"/>
    </xf>
    <xf numFmtId="43" fontId="0" fillId="0" borderId="0" xfId="42" applyFont="1"/>
    <xf numFmtId="1" fontId="0" fillId="35" borderId="0" xfId="0" applyNumberFormat="1" applyFill="1" applyProtection="1">
      <protection hidden="1"/>
    </xf>
    <xf numFmtId="4" fontId="0" fillId="35" borderId="0" xfId="0" applyNumberFormat="1" applyFill="1" applyProtection="1">
      <protection hidden="1"/>
    </xf>
    <xf numFmtId="9" fontId="0" fillId="35" borderId="0" xfId="0" applyNumberFormat="1" applyFill="1" applyProtection="1">
      <protection hidden="1"/>
    </xf>
    <xf numFmtId="2" fontId="0" fillId="35" borderId="0" xfId="0" applyNumberFormat="1" applyFill="1" applyProtection="1">
      <protection hidden="1"/>
    </xf>
    <xf numFmtId="0" fontId="16" fillId="0" borderId="10" xfId="0" applyFont="1" applyBorder="1" applyAlignment="1">
      <alignment horizontal="center" vertical="center" wrapText="1"/>
    </xf>
    <xf numFmtId="0" fontId="16" fillId="35" borderId="10" xfId="0" applyFont="1" applyFill="1" applyBorder="1" applyAlignment="1" applyProtection="1">
      <alignment horizontal="center" vertical="center" wrapText="1"/>
      <protection hidden="1"/>
    </xf>
    <xf numFmtId="0" fontId="16" fillId="35" borderId="1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6" fillId="33" borderId="10" xfId="0" applyFont="1" applyFill="1" applyBorder="1" applyAlignment="1">
      <alignment horizontal="center" vertical="center" wrapText="1"/>
    </xf>
    <xf numFmtId="0" fontId="16" fillId="33" borderId="10" xfId="0" applyFont="1" applyFill="1" applyBorder="1" applyAlignment="1" applyProtection="1">
      <alignment horizontal="center" vertical="center" wrapText="1"/>
      <protection hidden="1"/>
    </xf>
    <xf numFmtId="14" fontId="0" fillId="0" borderId="0" xfId="0" applyNumberFormat="1" applyFill="1"/>
    <xf numFmtId="0" fontId="0" fillId="0" borderId="0" xfId="0" applyNumberFormat="1" applyFill="1"/>
    <xf numFmtId="4" fontId="0" fillId="0" borderId="0" xfId="0" applyNumberFormat="1"/>
    <xf numFmtId="0" fontId="0" fillId="0" borderId="0" xfId="0" applyFill="1" applyBorder="1" applyAlignment="1">
      <alignment horizontal="center"/>
    </xf>
    <xf numFmtId="0" fontId="16" fillId="33" borderId="0" xfId="0" applyFont="1" applyFill="1" applyAlignment="1" applyProtection="1">
      <alignment horizontal="right"/>
      <protection hidden="1"/>
    </xf>
    <xf numFmtId="0" fontId="0" fillId="0" borderId="0" xfId="0" applyFont="1" applyFill="1"/>
    <xf numFmtId="4" fontId="0" fillId="36" borderId="0" xfId="0" applyNumberFormat="1" applyFill="1" applyProtection="1">
      <protection hidden="1"/>
    </xf>
    <xf numFmtId="4" fontId="16" fillId="36" borderId="10" xfId="0" applyNumberFormat="1" applyFont="1" applyFill="1" applyBorder="1" applyAlignment="1" applyProtection="1">
      <alignment horizontal="center" vertical="center" wrapText="1"/>
      <protection hidden="1"/>
    </xf>
    <xf numFmtId="1" fontId="16" fillId="36" borderId="10" xfId="0" applyNumberFormat="1" applyFont="1" applyFill="1" applyBorder="1" applyAlignment="1" applyProtection="1">
      <alignment horizontal="center" vertical="center" wrapText="1"/>
      <protection hidden="1"/>
    </xf>
    <xf numFmtId="4" fontId="16" fillId="35" borderId="10" xfId="0" applyNumberFormat="1" applyFont="1" applyFill="1" applyBorder="1" applyAlignment="1" applyProtection="1">
      <alignment horizontal="center" vertical="center" wrapText="1"/>
      <protection hidden="1"/>
    </xf>
    <xf numFmtId="4" fontId="16" fillId="33" borderId="10" xfId="0" applyNumberFormat="1" applyFont="1" applyFill="1" applyBorder="1" applyAlignment="1" applyProtection="1">
      <alignment horizontal="center" vertical="center" wrapText="1"/>
      <protection hidden="1"/>
    </xf>
    <xf numFmtId="4" fontId="16" fillId="36" borderId="0" xfId="0" quotePrefix="1" applyNumberFormat="1" applyFont="1" applyFill="1" applyProtection="1">
      <protection hidden="1"/>
    </xf>
    <xf numFmtId="1" fontId="0" fillId="33" borderId="0" xfId="0" applyNumberFormat="1" applyFill="1" applyProtection="1">
      <protection hidden="1"/>
    </xf>
    <xf numFmtId="0" fontId="0" fillId="33" borderId="0" xfId="0" applyNumberFormat="1" applyFill="1" applyProtection="1">
      <protection hidden="1"/>
    </xf>
    <xf numFmtId="0" fontId="16" fillId="36" borderId="10" xfId="0" applyFont="1" applyFill="1" applyBorder="1" applyAlignment="1" applyProtection="1">
      <alignment horizontal="center" vertical="center" wrapText="1"/>
      <protection hidden="1"/>
    </xf>
    <xf numFmtId="0" fontId="0" fillId="0" borderId="0" xfId="0" applyNumberFormat="1" applyProtection="1">
      <protection locked="0"/>
    </xf>
    <xf numFmtId="0" fontId="16" fillId="36" borderId="10" xfId="0" applyFont="1" applyFill="1" applyBorder="1" applyAlignment="1">
      <alignment horizontal="center" vertical="center" wrapText="1"/>
    </xf>
    <xf numFmtId="49" fontId="0" fillId="0" borderId="0" xfId="0" applyNumberFormat="1" applyFill="1" applyProtection="1">
      <protection locked="0"/>
    </xf>
    <xf numFmtId="164" fontId="0" fillId="33" borderId="0" xfId="0" applyNumberFormat="1" applyFill="1" applyProtection="1">
      <protection hidden="1"/>
    </xf>
    <xf numFmtId="0" fontId="16" fillId="0" borderId="0" xfId="0" applyFont="1" applyAlignment="1">
      <alignment horizontal="center" vertical="center" wrapText="1"/>
    </xf>
    <xf numFmtId="0" fontId="0" fillId="0" borderId="0" xfId="0" applyNumberFormat="1" applyFill="1" applyProtection="1">
      <protection hidden="1"/>
    </xf>
    <xf numFmtId="0" fontId="16" fillId="33" borderId="11" xfId="0" applyFont="1" applyFill="1" applyBorder="1"/>
    <xf numFmtId="10" fontId="0" fillId="0" borderId="0" xfId="0" applyNumberFormat="1" applyFill="1" applyProtection="1">
      <protection hidden="1"/>
    </xf>
    <xf numFmtId="0" fontId="16" fillId="0" borderId="10" xfId="0" applyFont="1" applyBorder="1"/>
    <xf numFmtId="164" fontId="16" fillId="33" borderId="10" xfId="0" applyNumberFormat="1" applyFont="1" applyFill="1" applyBorder="1" applyProtection="1">
      <protection hidden="1"/>
    </xf>
    <xf numFmtId="164" fontId="16" fillId="33" borderId="0" xfId="0" applyNumberFormat="1" applyFont="1" applyFill="1" applyBorder="1" applyProtection="1">
      <protection hidden="1"/>
    </xf>
    <xf numFmtId="0" fontId="16" fillId="0" borderId="0" xfId="0" applyFont="1" applyFill="1" applyBorder="1"/>
    <xf numFmtId="164" fontId="16" fillId="0" borderId="0" xfId="0" applyNumberFormat="1" applyFont="1" applyFill="1" applyBorder="1" applyProtection="1">
      <protection hidden="1"/>
    </xf>
    <xf numFmtId="164" fontId="0" fillId="0" borderId="10" xfId="0" applyNumberFormat="1" applyFill="1" applyBorder="1" applyAlignment="1" applyProtection="1">
      <alignment horizontal="right"/>
      <protection locked="0"/>
    </xf>
    <xf numFmtId="0" fontId="16" fillId="33" borderId="0" xfId="0" applyFont="1" applyFill="1" applyBorder="1" applyAlignment="1" applyProtection="1">
      <alignment wrapText="1"/>
      <protection hidden="1"/>
    </xf>
    <xf numFmtId="0" fontId="0" fillId="33" borderId="0" xfId="0" applyFill="1" applyAlignment="1">
      <alignment wrapText="1"/>
    </xf>
    <xf numFmtId="0" fontId="16" fillId="33" borderId="10" xfId="0" applyFont="1" applyFill="1" applyBorder="1" applyAlignment="1">
      <alignment wrapText="1"/>
    </xf>
    <xf numFmtId="2" fontId="0" fillId="33" borderId="0" xfId="0" applyNumberFormat="1" applyFill="1" applyProtection="1">
      <protection hidden="1"/>
    </xf>
    <xf numFmtId="2" fontId="0" fillId="0" borderId="0" xfId="0" applyNumberFormat="1" applyProtection="1">
      <protection hidden="1"/>
    </xf>
    <xf numFmtId="0" fontId="0" fillId="0" borderId="0" xfId="0" applyNumberFormat="1" applyFill="1" applyProtection="1">
      <protection locked="0"/>
    </xf>
    <xf numFmtId="0" fontId="0" fillId="0" borderId="0" xfId="0" applyNumberFormat="1" applyFill="1" applyAlignment="1" applyProtection="1">
      <alignment horizontal="right"/>
      <protection locked="0"/>
    </xf>
    <xf numFmtId="14" fontId="0" fillId="0" borderId="0" xfId="0" applyNumberFormat="1" applyFill="1" applyAlignment="1" applyProtection="1">
      <alignment horizontal="right"/>
      <protection locked="0"/>
    </xf>
    <xf numFmtId="165" fontId="0" fillId="0" borderId="0" xfId="42" applyNumberFormat="1" applyFont="1" applyFill="1" applyAlignment="1" applyProtection="1">
      <alignment horizontal="right"/>
      <protection locked="0"/>
    </xf>
    <xf numFmtId="166" fontId="0" fillId="0" borderId="0" xfId="42" applyNumberFormat="1" applyFont="1" applyFill="1" applyAlignment="1" applyProtection="1">
      <alignment horizontal="right"/>
      <protection locked="0"/>
    </xf>
    <xf numFmtId="0" fontId="16" fillId="0" borderId="12" xfId="0" applyFont="1" applyBorder="1" applyAlignment="1" applyProtection="1">
      <alignment vertical="top"/>
    </xf>
    <xf numFmtId="0" fontId="16" fillId="0" borderId="13" xfId="0" applyFont="1" applyBorder="1" applyAlignment="1" applyProtection="1">
      <alignment horizontal="center" vertical="top"/>
    </xf>
    <xf numFmtId="0" fontId="16" fillId="0" borderId="13" xfId="0" applyFont="1" applyBorder="1" applyAlignment="1" applyProtection="1">
      <alignment horizontal="left" vertical="top" wrapText="1"/>
    </xf>
    <xf numFmtId="0" fontId="16" fillId="0" borderId="14" xfId="0" applyFont="1" applyBorder="1" applyAlignment="1" applyProtection="1">
      <alignment horizontal="left" vertical="top" wrapText="1"/>
    </xf>
    <xf numFmtId="49" fontId="0" fillId="0" borderId="15" xfId="0" applyNumberFormat="1" applyBorder="1" applyProtection="1"/>
    <xf numFmtId="0" fontId="0" fillId="0" borderId="0" xfId="0" applyBorder="1" applyProtection="1"/>
    <xf numFmtId="0" fontId="0" fillId="0" borderId="16" xfId="0" applyBorder="1" applyProtection="1"/>
    <xf numFmtId="0" fontId="0" fillId="0" borderId="0" xfId="0" applyBorder="1" applyAlignment="1" applyProtection="1">
      <alignment wrapText="1"/>
    </xf>
    <xf numFmtId="0" fontId="0" fillId="37" borderId="0" xfId="0" applyFill="1" applyBorder="1" applyProtection="1"/>
    <xf numFmtId="10" fontId="0" fillId="0" borderId="0" xfId="0" applyNumberFormat="1" applyBorder="1" applyProtection="1"/>
    <xf numFmtId="49" fontId="0" fillId="0" borderId="15" xfId="0" applyNumberFormat="1" applyFill="1" applyBorder="1" applyProtection="1"/>
    <xf numFmtId="10" fontId="0" fillId="37" borderId="0" xfId="0" applyNumberFormat="1" applyFill="1" applyBorder="1" applyProtection="1"/>
    <xf numFmtId="49" fontId="0" fillId="0" borderId="17" xfId="0" applyNumberFormat="1" applyFill="1" applyBorder="1" applyProtection="1"/>
    <xf numFmtId="0" fontId="0" fillId="0" borderId="18" xfId="0" applyBorder="1" applyAlignment="1" applyProtection="1">
      <alignment wrapText="1"/>
    </xf>
    <xf numFmtId="10" fontId="0" fillId="0" borderId="18" xfId="0" applyNumberFormat="1" applyBorder="1" applyProtection="1"/>
    <xf numFmtId="0" fontId="0" fillId="0" borderId="18" xfId="0" applyBorder="1" applyProtection="1"/>
    <xf numFmtId="0" fontId="0" fillId="0" borderId="19" xfId="0" applyBorder="1" applyProtection="1"/>
    <xf numFmtId="0" fontId="0" fillId="37" borderId="0" xfId="0" applyFont="1" applyFill="1" applyProtection="1"/>
    <xf numFmtId="0" fontId="0" fillId="37" borderId="0" xfId="0" applyFill="1" applyProtection="1"/>
    <xf numFmtId="0" fontId="0" fillId="0" borderId="0" xfId="0" applyProtection="1"/>
    <xf numFmtId="1" fontId="0" fillId="0" borderId="0" xfId="0" applyNumberFormat="1" applyBorder="1" applyProtection="1"/>
    <xf numFmtId="2" fontId="0" fillId="0" borderId="0" xfId="0" applyNumberFormat="1" applyBorder="1" applyProtection="1"/>
    <xf numFmtId="3" fontId="0" fillId="33" borderId="0" xfId="0" applyNumberFormat="1" applyFill="1" applyProtection="1">
      <protection hidden="1"/>
    </xf>
    <xf numFmtId="3" fontId="0" fillId="35" borderId="0" xfId="0" applyNumberFormat="1" applyFill="1" applyProtection="1">
      <protection hidden="1"/>
    </xf>
    <xf numFmtId="0" fontId="0" fillId="33" borderId="0" xfId="0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4" fontId="0" fillId="0" borderId="0" xfId="0" applyNumberFormat="1" applyFill="1"/>
    <xf numFmtId="4" fontId="23" fillId="36" borderId="0" xfId="0" quotePrefix="1" applyNumberFormat="1" applyFont="1" applyFill="1" applyProtection="1">
      <protection hidden="1"/>
    </xf>
    <xf numFmtId="2" fontId="0" fillId="0" borderId="0" xfId="0" applyNumberFormat="1" applyFill="1"/>
    <xf numFmtId="0" fontId="0" fillId="0" borderId="0" xfId="0" applyFill="1" applyProtection="1">
      <protection hidden="1"/>
    </xf>
    <xf numFmtId="164" fontId="0" fillId="0" borderId="0" xfId="0" applyNumberFormat="1" applyFill="1" applyProtection="1">
      <protection hidden="1"/>
    </xf>
    <xf numFmtId="0" fontId="16" fillId="33" borderId="10" xfId="0" applyFont="1" applyFill="1" applyBorder="1" applyAlignment="1" applyProtection="1">
      <alignment wrapText="1"/>
      <protection hidden="1"/>
    </xf>
    <xf numFmtId="0" fontId="0" fillId="33" borderId="0" xfId="0" applyFont="1" applyFill="1" applyBorder="1" applyAlignment="1" applyProtection="1">
      <alignment wrapText="1"/>
      <protection hidden="1"/>
    </xf>
    <xf numFmtId="164" fontId="0" fillId="33" borderId="0" xfId="0" applyNumberFormat="1" applyFont="1" applyFill="1" applyBorder="1" applyProtection="1">
      <protection hidden="1"/>
    </xf>
    <xf numFmtId="164" fontId="0" fillId="33" borderId="0" xfId="0" applyNumberFormat="1" applyFill="1" applyBorder="1" applyProtection="1">
      <protection hidden="1"/>
    </xf>
    <xf numFmtId="164" fontId="0" fillId="33" borderId="11" xfId="0" applyNumberFormat="1" applyFont="1" applyFill="1" applyBorder="1" applyProtection="1">
      <protection hidden="1"/>
    </xf>
    <xf numFmtId="164" fontId="0" fillId="0" borderId="0" xfId="0" applyNumberFormat="1" applyProtection="1">
      <protection hidden="1"/>
    </xf>
    <xf numFmtId="0" fontId="0" fillId="33" borderId="0" xfId="0" applyFill="1" applyBorder="1" applyAlignment="1" applyProtection="1">
      <alignment horizontal="center"/>
      <protection hidden="1"/>
    </xf>
    <xf numFmtId="0" fontId="0" fillId="33" borderId="0" xfId="0" applyFill="1" applyAlignment="1" applyProtection="1">
      <alignment horizontal="right"/>
      <protection hidden="1"/>
    </xf>
    <xf numFmtId="166" fontId="0" fillId="0" borderId="0" xfId="42" applyNumberFormat="1" applyFont="1" applyFill="1" applyAlignment="1" applyProtection="1">
      <alignment horizontal="left" vertical="top" wrapText="1"/>
      <protection locked="0"/>
    </xf>
    <xf numFmtId="166" fontId="0" fillId="33" borderId="0" xfId="42" applyNumberFormat="1" applyFont="1" applyFill="1" applyAlignment="1" applyProtection="1">
      <alignment horizontal="right"/>
      <protection locked="0"/>
    </xf>
    <xf numFmtId="4" fontId="16" fillId="33" borderId="0" xfId="0" quotePrefix="1" applyNumberFormat="1" applyFont="1" applyFill="1" applyProtection="1">
      <protection hidden="1"/>
    </xf>
    <xf numFmtId="166" fontId="0" fillId="0" borderId="0" xfId="0" applyNumberFormat="1" applyBorder="1" applyProtection="1"/>
    <xf numFmtId="14" fontId="0" fillId="37" borderId="0" xfId="0" applyNumberFormat="1" applyFill="1" applyProtection="1"/>
    <xf numFmtId="14" fontId="16" fillId="0" borderId="13" xfId="0" applyNumberFormat="1" applyFont="1" applyBorder="1" applyAlignment="1" applyProtection="1">
      <alignment horizontal="left" vertical="top" wrapText="1"/>
    </xf>
    <xf numFmtId="14" fontId="0" fillId="33" borderId="0" xfId="0" applyNumberFormat="1" applyFill="1"/>
    <xf numFmtId="14" fontId="0" fillId="0" borderId="0" xfId="0" applyNumberFormat="1" applyProtection="1">
      <protection hidden="1"/>
    </xf>
    <xf numFmtId="14" fontId="16" fillId="33" borderId="10" xfId="0" applyNumberFormat="1" applyFont="1" applyFill="1" applyBorder="1" applyAlignment="1" applyProtection="1">
      <alignment horizontal="center" vertical="center" wrapText="1"/>
      <protection hidden="1"/>
    </xf>
    <xf numFmtId="14" fontId="16" fillId="0" borderId="10" xfId="0" applyNumberFormat="1" applyFont="1" applyBorder="1" applyAlignment="1">
      <alignment horizontal="center" vertical="center" wrapText="1"/>
    </xf>
    <xf numFmtId="0" fontId="16" fillId="0" borderId="14" xfId="0" applyNumberFormat="1" applyFont="1" applyBorder="1" applyAlignment="1" applyProtection="1">
      <alignment horizontal="left" vertical="top" wrapText="1"/>
    </xf>
    <xf numFmtId="0" fontId="0" fillId="0" borderId="16" xfId="0" applyNumberFormat="1" applyBorder="1" applyProtection="1"/>
    <xf numFmtId="0" fontId="0" fillId="0" borderId="19" xfId="0" applyNumberFormat="1" applyBorder="1" applyProtection="1"/>
    <xf numFmtId="0" fontId="0" fillId="0" borderId="0" xfId="0" applyNumberFormat="1"/>
    <xf numFmtId="0" fontId="0" fillId="33" borderId="0" xfId="0" applyNumberFormat="1" applyFill="1"/>
    <xf numFmtId="1" fontId="0" fillId="35" borderId="0" xfId="0" applyNumberFormat="1" applyFill="1" applyAlignment="1" applyProtection="1">
      <alignment vertical="top" wrapText="1"/>
      <protection hidden="1"/>
    </xf>
    <xf numFmtId="4" fontId="0" fillId="38" borderId="0" xfId="0" applyNumberFormat="1" applyFill="1" applyProtection="1">
      <protection hidden="1"/>
    </xf>
    <xf numFmtId="1" fontId="0" fillId="33" borderId="0" xfId="0" applyNumberFormat="1" applyFill="1" applyAlignment="1" applyProtection="1">
      <alignment vertical="top" wrapText="1"/>
      <protection hidden="1"/>
    </xf>
    <xf numFmtId="164" fontId="0" fillId="0" borderId="0" xfId="0" applyNumberFormat="1" applyBorder="1" applyProtection="1"/>
    <xf numFmtId="0" fontId="0" fillId="0" borderId="0" xfId="0" applyNumberFormat="1" applyBorder="1" applyProtection="1"/>
    <xf numFmtId="0" fontId="0" fillId="0" borderId="18" xfId="0" applyNumberFormat="1" applyBorder="1" applyProtection="1"/>
    <xf numFmtId="14" fontId="0" fillId="38" borderId="0" xfId="0" applyNumberFormat="1" applyFill="1" applyProtection="1">
      <protection hidden="1"/>
    </xf>
    <xf numFmtId="0" fontId="0" fillId="35" borderId="0" xfId="0" applyFill="1" applyProtection="1">
      <protection hidden="1"/>
    </xf>
    <xf numFmtId="0" fontId="0" fillId="34" borderId="0" xfId="0" applyNumberFormat="1" applyFill="1" applyProtection="1">
      <protection hidden="1"/>
    </xf>
    <xf numFmtId="0" fontId="0" fillId="34" borderId="0" xfId="0" applyNumberFormat="1" applyFill="1" applyProtection="1">
      <protection locked="0"/>
    </xf>
    <xf numFmtId="0" fontId="0" fillId="0" borderId="11" xfId="0" applyFill="1" applyBorder="1" applyAlignment="1">
      <alignment horizontal="center"/>
    </xf>
  </cellXfs>
  <cellStyles count="43">
    <cellStyle name="20 % - Farve1" xfId="19" builtinId="30" customBuiltin="1"/>
    <cellStyle name="20 % - Farve2" xfId="23" builtinId="34" customBuiltin="1"/>
    <cellStyle name="20 % - Farve3" xfId="27" builtinId="38" customBuiltin="1"/>
    <cellStyle name="20 % - Farve4" xfId="31" builtinId="42" customBuiltin="1"/>
    <cellStyle name="20 % - Farve5" xfId="35" builtinId="46" customBuiltin="1"/>
    <cellStyle name="20 % - Farve6" xfId="39" builtinId="50" customBuiltin="1"/>
    <cellStyle name="40 % - Farve1" xfId="20" builtinId="31" customBuiltin="1"/>
    <cellStyle name="40 % - Farve2" xfId="24" builtinId="35" customBuiltin="1"/>
    <cellStyle name="40 % - Farve3" xfId="28" builtinId="39" customBuiltin="1"/>
    <cellStyle name="40 % - Farve4" xfId="32" builtinId="43" customBuiltin="1"/>
    <cellStyle name="40 % - Farve5" xfId="36" builtinId="47" customBuiltin="1"/>
    <cellStyle name="40 % - Farve6" xfId="40" builtinId="51" customBuiltin="1"/>
    <cellStyle name="60 % - Farve1" xfId="21" builtinId="32" customBuiltin="1"/>
    <cellStyle name="60 % - Farve2" xfId="25" builtinId="36" customBuiltin="1"/>
    <cellStyle name="60 % - Farve3" xfId="29" builtinId="40" customBuiltin="1"/>
    <cellStyle name="60 % - Farve4" xfId="33" builtinId="44" customBuiltin="1"/>
    <cellStyle name="60 % - Farve5" xfId="37" builtinId="48" customBuiltin="1"/>
    <cellStyle name="60 % - Farve6" xfId="41" builtinId="52" customBuiltin="1"/>
    <cellStyle name="Advarselstekst" xfId="14" builtinId="11" customBuiltin="1"/>
    <cellStyle name="Bemærk!" xfId="15" builtinId="10" customBuiltin="1"/>
    <cellStyle name="Beregning" xfId="11" builtinId="22" customBuiltin="1"/>
    <cellStyle name="Farve1" xfId="18" builtinId="29" customBuiltin="1"/>
    <cellStyle name="Farve2" xfId="22" builtinId="33" customBuiltin="1"/>
    <cellStyle name="Farve3" xfId="26" builtinId="37" customBuiltin="1"/>
    <cellStyle name="Farve4" xfId="30" builtinId="41" customBuiltin="1"/>
    <cellStyle name="Farve5" xfId="34" builtinId="45" customBuiltin="1"/>
    <cellStyle name="Farve6" xfId="38" builtinId="49" customBuiltin="1"/>
    <cellStyle name="Forklarende tekst" xfId="16" builtinId="53" customBuiltin="1"/>
    <cellStyle name="God" xfId="6" builtinId="26" customBuiltin="1"/>
    <cellStyle name="Input" xfId="9" builtinId="20" customBuiltin="1"/>
    <cellStyle name="Komma" xfId="42" builtinId="3"/>
    <cellStyle name="Kontrollér celle" xfId="13" builtinId="23" customBuiltin="1"/>
    <cellStyle name="Neutral" xfId="8" builtinId="28" customBuiltin="1"/>
    <cellStyle name="Normal" xfId="0" builtinId="0"/>
    <cellStyle name="Output" xfId="10" builtinId="21" customBuiltin="1"/>
    <cellStyle name="Overskrift 1" xfId="2" builtinId="16" customBuiltin="1"/>
    <cellStyle name="Overskrift 2" xfId="3" builtinId="17" customBuiltin="1"/>
    <cellStyle name="Overskrift 3" xfId="4" builtinId="18" customBuiltin="1"/>
    <cellStyle name="Overskrift 4" xfId="5" builtinId="19" customBuiltin="1"/>
    <cellStyle name="Sammenkædet celle" xfId="12" builtinId="24" customBuiltin="1"/>
    <cellStyle name="Titel" xfId="1" builtinId="15" customBuiltin="1"/>
    <cellStyle name="Total" xfId="17" builtinId="25" customBuiltin="1"/>
    <cellStyle name="Ugyldig" xfId="7" builtinId="27" customBuiltin="1"/>
  </cellStyles>
  <dxfs count="12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rgb="FFFF0000"/>
        </patternFill>
      </fill>
    </dxf>
    <dxf>
      <font>
        <color theme="0" tint="-0.24994659260841701"/>
      </font>
    </dxf>
    <dxf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-tema">
  <a:themeElements>
    <a:clrScheme name="Kont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ontor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519"/>
  <sheetViews>
    <sheetView tabSelected="1" zoomScaleNormal="100" workbookViewId="0">
      <selection activeCell="E13" sqref="E13"/>
    </sheetView>
  </sheetViews>
  <sheetFormatPr defaultRowHeight="15" x14ac:dyDescent="0.25"/>
  <cols>
    <col min="1" max="1" width="8.42578125" customWidth="1"/>
    <col min="2" max="2" width="39.85546875" customWidth="1"/>
    <col min="3" max="3" width="23" bestFit="1" customWidth="1"/>
    <col min="4" max="4" width="13.5703125" customWidth="1"/>
    <col min="5" max="5" width="10.42578125" bestFit="1" customWidth="1"/>
    <col min="6" max="7" width="14.140625" customWidth="1"/>
    <col min="8" max="8" width="17.85546875" customWidth="1"/>
    <col min="9" max="9" width="9.140625" hidden="1" customWidth="1"/>
    <col min="10" max="10" width="10.85546875" customWidth="1"/>
    <col min="11" max="12" width="14.140625" customWidth="1"/>
    <col min="13" max="13" width="17.140625" customWidth="1"/>
    <col min="14" max="14" width="22.5703125" hidden="1" customWidth="1"/>
    <col min="15" max="15" width="22.5703125" customWidth="1"/>
    <col min="16" max="16" width="22.42578125" customWidth="1"/>
    <col min="17" max="18" width="14.140625" customWidth="1"/>
    <col min="19" max="19" width="15.85546875" hidden="1" customWidth="1"/>
    <col min="20" max="20" width="16.140625" hidden="1" customWidth="1"/>
    <col min="21" max="21" width="16.140625" customWidth="1"/>
    <col min="22" max="23" width="10.42578125" bestFit="1" customWidth="1"/>
  </cols>
  <sheetData>
    <row r="1" spans="1:22" x14ac:dyDescent="0.25">
      <c r="A1" s="8" t="s">
        <v>95</v>
      </c>
      <c r="H1" s="4"/>
      <c r="I1" s="4"/>
      <c r="J1" s="4"/>
      <c r="K1" s="4"/>
      <c r="L1" s="2"/>
      <c r="M1" s="2"/>
      <c r="N1" s="2"/>
      <c r="O1" s="2"/>
      <c r="P1" s="2"/>
      <c r="Q1" s="2"/>
      <c r="R1" s="2"/>
      <c r="S1" s="2"/>
      <c r="T1" s="2"/>
    </row>
    <row r="2" spans="1:22" x14ac:dyDescent="0.25">
      <c r="A2" s="10" t="s">
        <v>70</v>
      </c>
      <c r="B2" s="6"/>
      <c r="C2" s="6"/>
      <c r="D2" s="6"/>
      <c r="E2" s="6"/>
      <c r="F2" s="6"/>
      <c r="H2" s="4"/>
      <c r="I2" s="4"/>
      <c r="J2" s="4"/>
      <c r="K2" s="4"/>
      <c r="L2" s="2"/>
      <c r="M2" s="2"/>
      <c r="N2" s="2"/>
      <c r="O2" s="2"/>
      <c r="P2" s="2"/>
      <c r="Q2" s="2"/>
      <c r="R2" s="2"/>
      <c r="S2" s="2"/>
      <c r="T2" s="2"/>
      <c r="U2" s="7"/>
    </row>
    <row r="3" spans="1:22" x14ac:dyDescent="0.25">
      <c r="A3" s="45"/>
      <c r="B3" s="2" t="s">
        <v>49</v>
      </c>
      <c r="C3" s="57" t="s">
        <v>115</v>
      </c>
      <c r="D3" s="2"/>
      <c r="E3" s="2"/>
      <c r="H3" s="4"/>
      <c r="I3" s="4"/>
      <c r="J3" s="4"/>
      <c r="K3" s="4"/>
      <c r="L3" s="2"/>
      <c r="M3" s="2"/>
      <c r="N3" s="2"/>
      <c r="O3" s="2"/>
      <c r="P3" s="2"/>
      <c r="Q3" s="2"/>
      <c r="R3" s="2"/>
      <c r="S3" s="2"/>
      <c r="T3" s="2"/>
      <c r="U3" s="7"/>
    </row>
    <row r="4" spans="1:22" x14ac:dyDescent="0.25">
      <c r="A4" s="45"/>
      <c r="B4" s="2" t="s">
        <v>50</v>
      </c>
      <c r="C4" s="21" t="s">
        <v>116</v>
      </c>
      <c r="D4" s="2"/>
      <c r="E4" s="2"/>
      <c r="H4" s="4"/>
      <c r="I4" s="4"/>
      <c r="J4" s="4"/>
      <c r="K4" s="4"/>
      <c r="L4" s="2"/>
      <c r="M4" s="2"/>
      <c r="N4" s="2"/>
      <c r="O4" s="2"/>
      <c r="P4" s="2"/>
      <c r="Q4" s="2"/>
      <c r="R4" s="2"/>
      <c r="S4" s="2"/>
      <c r="T4" s="2"/>
      <c r="U4" s="7"/>
    </row>
    <row r="5" spans="1:22" x14ac:dyDescent="0.25">
      <c r="A5" s="45"/>
      <c r="B5" s="6" t="s">
        <v>10</v>
      </c>
      <c r="C5" s="52" t="str">
        <f>IF(AND(E20="",F20=""),"",TEXT(MIN(E20:E1519),"dd-mm-åååå")&amp;" til "&amp;TEXT(MAX(F20:F1519),"dd-mm-åååå"))</f>
        <v/>
      </c>
      <c r="D5" s="2"/>
      <c r="E5" s="2"/>
      <c r="H5" s="4"/>
      <c r="I5" s="4"/>
      <c r="J5" s="4"/>
      <c r="K5" s="4"/>
      <c r="L5" s="2"/>
      <c r="M5" s="2"/>
      <c r="N5" s="2"/>
      <c r="O5" s="2"/>
      <c r="P5" s="2"/>
      <c r="Q5" s="2"/>
      <c r="R5" s="2"/>
      <c r="S5" s="2"/>
      <c r="T5" s="2"/>
      <c r="U5" s="7"/>
    </row>
    <row r="6" spans="1:22" x14ac:dyDescent="0.25">
      <c r="B6" s="9" t="s">
        <v>26</v>
      </c>
      <c r="C6" s="12" t="s">
        <v>117</v>
      </c>
      <c r="H6" s="4"/>
      <c r="I6" s="4"/>
      <c r="J6" s="4"/>
      <c r="K6" s="4"/>
      <c r="L6" s="2"/>
      <c r="M6" s="2"/>
      <c r="N6" s="2"/>
      <c r="O6" s="2"/>
      <c r="P6" s="2"/>
      <c r="Q6" s="41"/>
      <c r="R6" s="41"/>
      <c r="S6" s="41"/>
      <c r="T6" s="41"/>
      <c r="U6" s="7"/>
    </row>
    <row r="7" spans="1:22" x14ac:dyDescent="0.25">
      <c r="B7" s="6" t="s">
        <v>71</v>
      </c>
      <c r="C7" s="72" t="str">
        <f>IFERROR((SUMPRODUCT((B20:B1519&lt;&gt;"")/COUNTIF(B20:B1519,B20:B1519&amp;""),G20:G1519)-(SUMPRODUCT((B20:B1519&lt;&gt;"")/COUNTIF(B20:B1519,B20:B1519&amp;""),O20:O1519)+SUMPRODUCT((B20:B1519&lt;&gt;"")/COUNTIF(B20:B1519,B20:B1519&amp;""),P20:P1519)))/NETWORKDAYS(MIN(E20:E1519),MAX(F20:F1519),Lister!D7:D13),"")</f>
        <v/>
      </c>
      <c r="D7" s="73"/>
      <c r="H7" s="4"/>
      <c r="I7" s="4"/>
      <c r="J7" s="4"/>
      <c r="K7" s="4"/>
      <c r="L7" s="2"/>
      <c r="M7" s="2"/>
      <c r="N7" s="2"/>
      <c r="O7" s="2"/>
      <c r="P7" s="2"/>
      <c r="Q7" s="2"/>
      <c r="R7" s="2"/>
      <c r="S7" s="2"/>
      <c r="T7" s="2"/>
      <c r="U7" s="7"/>
    </row>
    <row r="8" spans="1:22" x14ac:dyDescent="0.25">
      <c r="B8" s="6" t="s">
        <v>72</v>
      </c>
      <c r="C8" s="11" t="str">
        <f>IFERROR(IF(OR(C6="",ISTEXT(C6)),"",C7/C6),"")</f>
        <v/>
      </c>
      <c r="D8" s="28" t="str">
        <f>IFERROR(IF(C7=0,"",IF(OR(AND(C8&gt;=0.3,C7&lt;=50),C7&gt;50),"","Da der hjemsendt færre end 50 personer og/eller færre end 30 pct. af det samlede antal ansatte, kan der ikke opnås lønkompensation.")),"")</f>
        <v/>
      </c>
      <c r="E8" s="107"/>
      <c r="H8" s="4"/>
      <c r="I8" s="4"/>
      <c r="J8" s="4"/>
      <c r="K8" s="4"/>
      <c r="L8" s="2"/>
      <c r="M8" s="2"/>
      <c r="O8" s="2"/>
      <c r="P8" s="2"/>
      <c r="Q8" s="2"/>
      <c r="R8" s="2"/>
      <c r="S8" s="2"/>
      <c r="T8" s="2"/>
      <c r="U8" s="2"/>
      <c r="V8" s="42"/>
    </row>
    <row r="9" spans="1:22" x14ac:dyDescent="0.25">
      <c r="B9" s="2"/>
      <c r="C9" s="62"/>
      <c r="D9" s="28"/>
      <c r="H9" s="4"/>
      <c r="I9" s="4"/>
      <c r="J9" s="4"/>
      <c r="K9" s="4"/>
      <c r="L9" s="2"/>
      <c r="M9" s="2"/>
      <c r="O9" s="2"/>
      <c r="P9" s="2"/>
      <c r="Q9" s="2"/>
      <c r="R9" s="2"/>
      <c r="S9" s="2"/>
      <c r="T9" s="2"/>
      <c r="U9" s="2"/>
      <c r="V9" s="42"/>
    </row>
    <row r="10" spans="1:22" x14ac:dyDescent="0.25">
      <c r="B10" t="s">
        <v>64</v>
      </c>
      <c r="C10" s="62"/>
      <c r="D10" s="28"/>
      <c r="H10" s="4"/>
      <c r="I10" s="4"/>
      <c r="J10" s="4"/>
      <c r="K10" s="4"/>
      <c r="L10" s="2"/>
      <c r="M10" s="2"/>
      <c r="O10" s="2"/>
      <c r="P10" s="2"/>
      <c r="Q10" s="2"/>
      <c r="R10" s="2"/>
      <c r="S10" s="2"/>
      <c r="T10" s="2"/>
      <c r="U10" s="2"/>
      <c r="V10" s="42"/>
    </row>
    <row r="11" spans="1:22" x14ac:dyDescent="0.25">
      <c r="B11" t="s">
        <v>65</v>
      </c>
      <c r="C11" s="62"/>
      <c r="D11" s="28"/>
      <c r="H11" s="4"/>
      <c r="I11" s="4"/>
      <c r="J11" s="4"/>
      <c r="K11" s="4"/>
      <c r="L11" s="2"/>
      <c r="M11" s="2"/>
      <c r="O11" s="2"/>
      <c r="P11" s="2"/>
      <c r="Q11" s="2"/>
      <c r="R11" s="2"/>
      <c r="S11" s="2"/>
      <c r="T11" s="2"/>
      <c r="U11" s="2"/>
      <c r="V11" s="42"/>
    </row>
    <row r="12" spans="1:22" x14ac:dyDescent="0.25">
      <c r="C12" s="62"/>
      <c r="D12" s="28"/>
      <c r="H12" s="4"/>
      <c r="I12" s="4"/>
      <c r="J12" s="4"/>
      <c r="K12" s="4"/>
      <c r="L12" s="2"/>
      <c r="M12" s="2"/>
      <c r="O12" s="2"/>
      <c r="P12" s="2"/>
      <c r="Q12" s="2"/>
      <c r="R12" s="2"/>
      <c r="S12" s="2"/>
      <c r="T12" s="2"/>
      <c r="U12" s="2"/>
      <c r="V12" s="42"/>
    </row>
    <row r="13" spans="1:22" x14ac:dyDescent="0.25">
      <c r="B13" s="63" t="s">
        <v>66</v>
      </c>
      <c r="C13" s="68">
        <v>0</v>
      </c>
      <c r="D13" s="28"/>
      <c r="H13" s="4"/>
      <c r="I13" s="4"/>
      <c r="J13" s="4"/>
      <c r="K13" s="4"/>
      <c r="L13" s="2"/>
      <c r="M13" s="2"/>
      <c r="O13" s="2"/>
      <c r="P13" s="2"/>
      <c r="Q13" s="2"/>
      <c r="R13" s="2"/>
      <c r="S13" s="2"/>
      <c r="T13" s="2"/>
      <c r="U13" s="2"/>
      <c r="V13" s="42"/>
    </row>
    <row r="14" spans="1:22" x14ac:dyDescent="0.25">
      <c r="B14" s="61" t="s">
        <v>67</v>
      </c>
      <c r="C14" s="64">
        <f>IF(OR(ISTEXT(C13),U18=""),0,IF(IF(ISNUMBER(C13),C13,0)*0.8&gt;16000,16000,IF(ISNUMBER(C13),C13,0)*0.8))</f>
        <v>0</v>
      </c>
      <c r="D14" s="108"/>
      <c r="E14" s="2"/>
      <c r="H14" s="4"/>
      <c r="I14" s="4"/>
      <c r="J14" s="4"/>
      <c r="K14" s="4"/>
      <c r="L14" s="2"/>
      <c r="M14" s="2"/>
      <c r="O14" s="2"/>
      <c r="Q14" s="105"/>
      <c r="R14" s="2"/>
      <c r="S14" s="2"/>
      <c r="T14" s="2"/>
      <c r="U14" s="2"/>
      <c r="V14" s="42"/>
    </row>
    <row r="15" spans="1:22" x14ac:dyDescent="0.25">
      <c r="B15" s="66"/>
      <c r="C15" s="67"/>
      <c r="D15" s="108"/>
      <c r="E15" s="2"/>
      <c r="H15" s="4"/>
      <c r="I15" s="4"/>
      <c r="J15" s="4"/>
      <c r="K15" s="4"/>
      <c r="L15" s="2"/>
      <c r="M15" s="2"/>
      <c r="O15" s="2"/>
      <c r="P15" s="2"/>
      <c r="Q15" s="2"/>
      <c r="R15" s="2"/>
      <c r="S15" s="2"/>
      <c r="T15" s="2"/>
      <c r="U15" s="2"/>
      <c r="V15" s="42"/>
    </row>
    <row r="16" spans="1:22" ht="30" x14ac:dyDescent="0.25">
      <c r="B16" s="111" t="s">
        <v>112</v>
      </c>
      <c r="C16" s="112">
        <f>IFERROR(IF(U18&lt;&gt;"Der er hjemsendt for få ansatte til at kunne opnå kompensation.",SUM(U20:U1519),0),"")</f>
        <v>0</v>
      </c>
      <c r="D16" s="109"/>
      <c r="E16" s="2"/>
      <c r="H16" s="4"/>
      <c r="I16" s="4"/>
      <c r="J16" s="4"/>
      <c r="K16" s="4"/>
      <c r="L16" s="2"/>
      <c r="M16" s="2"/>
      <c r="O16" s="2"/>
      <c r="P16" s="2"/>
      <c r="Q16" s="2"/>
      <c r="R16" s="2"/>
      <c r="S16" s="2"/>
      <c r="T16" s="2"/>
      <c r="U16" s="2"/>
      <c r="V16" s="42"/>
    </row>
    <row r="17" spans="1:24" ht="30" x14ac:dyDescent="0.25">
      <c r="B17" s="110" t="s">
        <v>68</v>
      </c>
      <c r="C17" s="64">
        <f>IFERROR(IF(AND(ISNUMBER(C14),U18&lt;&gt;"Der er hjemsendt for få ansatte til at kunne opnå kompensation."),C14+SUM(U20:U1519),0),"")</f>
        <v>0</v>
      </c>
      <c r="D17" s="108"/>
      <c r="E17" s="105"/>
      <c r="H17" s="4"/>
      <c r="I17" s="4"/>
      <c r="J17" s="4"/>
      <c r="K17" s="4"/>
      <c r="L17" s="2"/>
      <c r="M17" s="2"/>
      <c r="O17" s="2"/>
      <c r="P17" s="2"/>
      <c r="Q17" s="2"/>
      <c r="R17" s="2"/>
      <c r="S17" s="2"/>
      <c r="T17" s="2"/>
      <c r="U17" s="2"/>
      <c r="V17" s="42"/>
    </row>
    <row r="18" spans="1:24" x14ac:dyDescent="0.25">
      <c r="B18" s="1"/>
      <c r="H18" s="4"/>
      <c r="I18" s="4"/>
      <c r="J18" s="4"/>
      <c r="K18" s="4"/>
      <c r="L18" s="2"/>
      <c r="M18" s="2"/>
      <c r="N18" s="2"/>
      <c r="O18" s="104" t="s">
        <v>99</v>
      </c>
      <c r="P18" s="104" t="s">
        <v>96</v>
      </c>
      <c r="Q18" s="43"/>
      <c r="R18" s="43"/>
      <c r="S18" s="43"/>
      <c r="T18" s="43"/>
      <c r="U18" s="44" t="str">
        <f>IF(U20="","",IF(D8="Da der hjemsendt færre end 50 personer og/eller færre end 30 pct. af det samlede antal ansatte, kan der ikke opnås lønkompensation.","Der er hjemsendt for få ansatte til at kunne opnå kompensation.","I alt "&amp;TEXT(SUM(U20:U1519),"#.##,00")))</f>
        <v/>
      </c>
    </row>
    <row r="19" spans="1:24" ht="63.95" customHeight="1" x14ac:dyDescent="0.25">
      <c r="A19" s="39" t="s">
        <v>25</v>
      </c>
      <c r="B19" s="34" t="s">
        <v>0</v>
      </c>
      <c r="C19" s="34" t="s">
        <v>4</v>
      </c>
      <c r="D19" s="34" t="s">
        <v>22</v>
      </c>
      <c r="E19" s="34" t="s">
        <v>5</v>
      </c>
      <c r="F19" s="34" t="s">
        <v>3</v>
      </c>
      <c r="G19" s="39" t="s">
        <v>47</v>
      </c>
      <c r="H19" s="34" t="s">
        <v>6</v>
      </c>
      <c r="I19" s="36" t="s">
        <v>44</v>
      </c>
      <c r="J19" s="34" t="s">
        <v>7</v>
      </c>
      <c r="K19" s="34" t="s">
        <v>48</v>
      </c>
      <c r="L19" s="54" t="s">
        <v>23</v>
      </c>
      <c r="M19" s="34" t="s">
        <v>1</v>
      </c>
      <c r="N19" s="36" t="s">
        <v>41</v>
      </c>
      <c r="O19" s="34" t="s">
        <v>101</v>
      </c>
      <c r="P19" s="34" t="s">
        <v>101</v>
      </c>
      <c r="Q19" s="39" t="s">
        <v>97</v>
      </c>
      <c r="R19" s="39" t="s">
        <v>98</v>
      </c>
      <c r="S19" s="35" t="s">
        <v>102</v>
      </c>
      <c r="T19" s="35" t="s">
        <v>103</v>
      </c>
      <c r="U19" s="39" t="s">
        <v>45</v>
      </c>
      <c r="V19" s="37"/>
      <c r="W19" s="37"/>
      <c r="X19" s="37"/>
    </row>
    <row r="20" spans="1:24" x14ac:dyDescent="0.25">
      <c r="A20" s="13" t="str">
        <f>IF(B20="","",1)</f>
        <v/>
      </c>
      <c r="B20" s="55"/>
      <c r="C20" s="22"/>
      <c r="D20" s="23"/>
      <c r="E20" s="16"/>
      <c r="F20" s="16"/>
      <c r="G20" s="72" t="str">
        <f>IF(OR(E20="",F20=""),"",NETWORKDAYS(E20,F20,Lister!$D$7:$D$13))</f>
        <v/>
      </c>
      <c r="H20" s="19"/>
      <c r="I20" s="32" t="str">
        <f>IF(H20="","",IF(H20="Funktionær",0.75,IF(H20="Ikke-funktionær",0.9,IF(H20="Elev/lærling",0.9))))</f>
        <v/>
      </c>
      <c r="J20" s="18"/>
      <c r="K20" s="18"/>
      <c r="L20" s="46" t="str">
        <f>IF(J20="","",J20-K20)</f>
        <v/>
      </c>
      <c r="M20" s="20"/>
      <c r="N20" s="31" t="str">
        <f>IF(B20="","",IF(L20*I20&gt;30000*IF(M20&gt;37,37,M20)/37,30000*IF(M20&gt;37,37,M20)/37,L20*I20))</f>
        <v/>
      </c>
      <c r="O20" s="20"/>
      <c r="P20" s="20"/>
      <c r="Q20" s="46" t="str">
        <f>IFERROR(MAX(IF(OR(O20="",P20=""),"",IF(AND(AND(MONTH(E20)&gt;=7,MONTH(E20)&lt;8),AND(MONTH(F20)&gt;=7,MONTH(F20)&lt;8)),(NETWORKDAYS(E20,F20,Lister!$D$7:$D$13)-O20)*N20/NETWORKDAYS(Lister!$D$19,Lister!$E$19,Lister!$D$7:$D$13),IF(AND(AND(MONTH(E20)&gt;=7,MONTH(E20)&lt;8),MONTH(F20)&gt;7),(NETWORKDAYS(E20,Lister!$E$19,Lister!$D$7:$D$13)-O20)*N20/NETWORKDAYS(Lister!$D$19,Lister!$E$19,Lister!$D$7:$D$13),IF(MONTH(E20)&gt;7,0)))),0),"")</f>
        <v/>
      </c>
      <c r="R20" s="46" t="str">
        <f>IFERROR(MAX(IF(OR(O20="",P20=""),"",IF(AND(AND(MONTH(E20)&gt;=8,MONTH(E20)&lt;9),AND(MONTH(F20)&gt;=8,MONTH(F20)&lt;9)),(NETWORKDAYS(E20,F20,Lister!$D$7:$D$13)-P20)*N20/NETWORKDAYS(Lister!$D$20,Lister!$E$20,Lister!$D$7:$D$13),IF(AND(MONTH(E20)=7,MONTH(F20)=8),(NETWORKDAYS(Lister!$D$20,F20,Lister!$D$7:$D$13)-P20)*N20/NETWORKDAYS(Lister!$D$20,Lister!$E$20,Lister!$D$7:$D$13),IF(AND(MONTH(E20)=7,MONTH(F20)=7),0)))),0),"")</f>
        <v/>
      </c>
      <c r="S20" s="31" t="str">
        <f>IFERROR(Q20+R20,"")</f>
        <v/>
      </c>
      <c r="T20" s="31" t="str">
        <f>IFERROR(21/31*N20,"")</f>
        <v/>
      </c>
      <c r="U20" s="51" t="str">
        <f>IFERROR(MAX(IF(AND(ISNUMBER(Q20),ISNUMBER(R20)),IF(S20-T20&gt;N20,N20,S20-T20),""),0),"")</f>
        <v/>
      </c>
      <c r="V20" s="3"/>
      <c r="W20" s="3"/>
    </row>
    <row r="21" spans="1:24" x14ac:dyDescent="0.25">
      <c r="A21" s="13" t="str">
        <f>IF(B21="","",A20+1)</f>
        <v/>
      </c>
      <c r="B21" s="55"/>
      <c r="C21" s="22"/>
      <c r="D21" s="23"/>
      <c r="E21" s="16"/>
      <c r="F21" s="17"/>
      <c r="G21" s="72" t="str">
        <f>IF(OR(E21="",F21=""),"",NETWORKDAYS(E21,F21,Lister!$D$7:$D$13))</f>
        <v/>
      </c>
      <c r="H21" s="24"/>
      <c r="I21" s="32" t="str">
        <f t="shared" ref="I21:I84" si="0">IF(H21="","",IF(H21="Funktionær",0.75,IF(H21="Ikke-funktionær",0.9,IF(H21="Elev/lærling",0.9))))</f>
        <v/>
      </c>
      <c r="J21" s="18"/>
      <c r="K21" s="18"/>
      <c r="L21" s="46" t="str">
        <f>IF(J21="","",J21-K21)</f>
        <v/>
      </c>
      <c r="M21" s="20"/>
      <c r="N21" s="31" t="str">
        <f t="shared" ref="N21:N84" si="1">IF(B21="","",IF(L21*I21&gt;30000*IF(M21&gt;37,37,M21)/37,30000*IF(M21&gt;37,37,M21)/37,L21*I21))</f>
        <v/>
      </c>
      <c r="O21" s="20"/>
      <c r="P21" s="20"/>
      <c r="Q21" s="46" t="str">
        <f>IFERROR(MAX(IF(OR(O21="",P21=""),"",IF(AND(AND(MONTH(E21)&gt;=7,MONTH(E21)&lt;8),AND(MONTH(F21)&gt;=7,MONTH(F21)&lt;8)),(NETWORKDAYS(E21,F21,Lister!$D$7:$D$13)-O21)*N21/NETWORKDAYS(Lister!$D$19,Lister!$E$19,Lister!$D$7:$D$13),IF(AND(AND(MONTH(E21)&gt;=7,MONTH(E21)&lt;8),MONTH(F21)&gt;7),(NETWORKDAYS(E21,Lister!$E$19,Lister!$D$7:$D$13)-O21)*N21/NETWORKDAYS(Lister!$D$19,Lister!$E$19,Lister!$D$7:$D$13),IF(MONTH(E21)&gt;7,0)))),0),"")</f>
        <v/>
      </c>
      <c r="R21" s="46" t="str">
        <f>IFERROR(MAX(IF(OR(O21="",P21=""),"",IF(AND(AND(MONTH(E21)&gt;=8,MONTH(E21)&lt;9),AND(MONTH(F21)&gt;=8,MONTH(F21)&lt;9)),(NETWORKDAYS(E21,F21,Lister!$D$7:$D$13)-P21)*N21/NETWORKDAYS(Lister!$D$20,Lister!$E$20,Lister!$D$7:$D$13),IF(AND(MONTH(E21)=7,MONTH(F21)=8),(NETWORKDAYS(Lister!$D$20,F21,Lister!$D$7:$D$13)-P21)*N21/NETWORKDAYS(Lister!$D$20,Lister!$E$20,Lister!$D$7:$D$13),IF(AND(MONTH(E21)=7,MONTH(F21)=7),0)))),0),"")</f>
        <v/>
      </c>
      <c r="S21" s="31" t="str">
        <f t="shared" ref="S21:S84" si="2">IFERROR(Q21+R21,"")</f>
        <v/>
      </c>
      <c r="T21" s="31" t="str">
        <f t="shared" ref="T21:T84" si="3">IFERROR(21/31*N21,"")</f>
        <v/>
      </c>
      <c r="U21" s="51" t="str">
        <f t="shared" ref="U21:U84" si="4">IFERROR(MAX(IF(AND(ISNUMBER(Q21),ISNUMBER(R21)),IF(S21-T21&gt;N21,N21,S21-T21),""),0),"")</f>
        <v/>
      </c>
      <c r="V21" s="40"/>
      <c r="W21" s="3"/>
      <c r="X21" s="2"/>
    </row>
    <row r="22" spans="1:24" x14ac:dyDescent="0.25">
      <c r="A22" s="13" t="str">
        <f t="shared" ref="A22:A85" si="5">IF(B22="","",A21+1)</f>
        <v/>
      </c>
      <c r="B22" s="55"/>
      <c r="C22" s="22"/>
      <c r="D22" s="23"/>
      <c r="E22" s="16"/>
      <c r="F22" s="16"/>
      <c r="G22" s="72" t="str">
        <f>IF(OR(E22="",F22=""),"",NETWORKDAYS(E22,F22,Lister!$D$7:$D$13))</f>
        <v/>
      </c>
      <c r="H22" s="19"/>
      <c r="I22" s="32" t="str">
        <f t="shared" si="0"/>
        <v/>
      </c>
      <c r="J22" s="18"/>
      <c r="K22" s="18"/>
      <c r="L22" s="46" t="str">
        <f t="shared" ref="L22:L84" si="6">IF(J22="","",J22-K22)</f>
        <v/>
      </c>
      <c r="M22" s="20"/>
      <c r="N22" s="31" t="str">
        <f t="shared" si="1"/>
        <v/>
      </c>
      <c r="O22" s="20"/>
      <c r="P22" s="20"/>
      <c r="Q22" s="46" t="str">
        <f>IFERROR(MAX(IF(OR(O22="",P22=""),"",IF(AND(AND(MONTH(E22)&gt;=7,MONTH(E22)&lt;8),AND(MONTH(F22)&gt;=7,MONTH(F22)&lt;8)),(NETWORKDAYS(E22,F22,Lister!$D$7:$D$13)-O22)*N22/NETWORKDAYS(Lister!$D$19,Lister!$E$19,Lister!$D$7:$D$13),IF(AND(AND(MONTH(E22)&gt;=7,MONTH(E22)&lt;8),MONTH(F22)&gt;7),(NETWORKDAYS(E22,Lister!$E$19,Lister!$D$7:$D$13)-O22)*N22/NETWORKDAYS(Lister!$D$19,Lister!$E$19,Lister!$D$7:$D$13),IF(MONTH(E22)&gt;7,0)))),0),"")</f>
        <v/>
      </c>
      <c r="R22" s="46" t="str">
        <f>IFERROR(MAX(IF(OR(O22="",P22=""),"",IF(AND(AND(MONTH(E22)&gt;=8,MONTH(E22)&lt;9),AND(MONTH(F22)&gt;=8,MONTH(F22)&lt;9)),(NETWORKDAYS(E22,F22,Lister!$D$7:$D$13)-P22)*N22/NETWORKDAYS(Lister!$D$20,Lister!$E$20,Lister!$D$7:$D$13),IF(AND(MONTH(E22)=7,MONTH(F22)=8),(NETWORKDAYS(Lister!$D$20,F22,Lister!$D$7:$D$13)-P22)*N22/NETWORKDAYS(Lister!$D$20,Lister!$E$20,Lister!$D$7:$D$13),IF(AND(MONTH(E22)=7,MONTH(F22)=7),0)))),0),"")</f>
        <v/>
      </c>
      <c r="S22" s="31" t="str">
        <f t="shared" si="2"/>
        <v/>
      </c>
      <c r="T22" s="31" t="str">
        <f t="shared" si="3"/>
        <v/>
      </c>
      <c r="U22" s="51" t="str">
        <f t="shared" si="4"/>
        <v/>
      </c>
      <c r="V22" s="3"/>
      <c r="W22" s="3"/>
    </row>
    <row r="23" spans="1:24" x14ac:dyDescent="0.25">
      <c r="A23" s="13" t="str">
        <f t="shared" si="5"/>
        <v/>
      </c>
      <c r="B23" s="55"/>
      <c r="C23" s="22"/>
      <c r="D23" s="23"/>
      <c r="E23" s="16"/>
      <c r="F23" s="25"/>
      <c r="G23" s="72" t="str">
        <f>IF(OR(E23="",F23=""),"",NETWORKDAYS(E23,F23,Lister!$D$7:$D$13))</f>
        <v/>
      </c>
      <c r="H23" s="19"/>
      <c r="I23" s="32" t="str">
        <f t="shared" si="0"/>
        <v/>
      </c>
      <c r="J23" s="18"/>
      <c r="K23" s="18"/>
      <c r="L23" s="46" t="str">
        <f t="shared" si="6"/>
        <v/>
      </c>
      <c r="M23" s="20"/>
      <c r="N23" s="31" t="str">
        <f t="shared" si="1"/>
        <v/>
      </c>
      <c r="O23" s="20"/>
      <c r="P23" s="20"/>
      <c r="Q23" s="46" t="str">
        <f>IFERROR(MAX(IF(OR(O23="",P23=""),"",IF(AND(AND(MONTH(E23)&gt;=7,MONTH(E23)&lt;8),AND(MONTH(F23)&gt;=7,MONTH(F23)&lt;8)),(NETWORKDAYS(E23,F23,Lister!$D$7:$D$13)-O23)*N23/NETWORKDAYS(Lister!$D$19,Lister!$E$19,Lister!$D$7:$D$13),IF(AND(AND(MONTH(E23)&gt;=7,MONTH(E23)&lt;8),MONTH(F23)&gt;7),(NETWORKDAYS(E23,Lister!$E$19,Lister!$D$7:$D$13)-O23)*N23/NETWORKDAYS(Lister!$D$19,Lister!$E$19,Lister!$D$7:$D$13),IF(MONTH(E23)&gt;7,0)))),0),"")</f>
        <v/>
      </c>
      <c r="R23" s="46" t="str">
        <f>IFERROR(MAX(IF(OR(O23="",P23=""),"",IF(AND(AND(MONTH(E23)&gt;=8,MONTH(E23)&lt;9),AND(MONTH(F23)&gt;=8,MONTH(F23)&lt;9)),(NETWORKDAYS(E23,F23,Lister!$D$7:$D$13)-P23)*N23/NETWORKDAYS(Lister!$D$20,Lister!$E$20,Lister!$D$7:$D$13),IF(AND(MONTH(E23)=7,MONTH(F23)=8),(NETWORKDAYS(Lister!$D$20,F23,Lister!$D$7:$D$13)-P23)*N23/NETWORKDAYS(Lister!$D$20,Lister!$E$20,Lister!$D$7:$D$13),IF(AND(MONTH(E23)=7,MONTH(F23)=7),0)))),0),"")</f>
        <v/>
      </c>
      <c r="S23" s="31" t="str">
        <f t="shared" si="2"/>
        <v/>
      </c>
      <c r="T23" s="31" t="str">
        <f t="shared" si="3"/>
        <v/>
      </c>
      <c r="U23" s="51" t="str">
        <f t="shared" si="4"/>
        <v/>
      </c>
      <c r="V23" s="3"/>
      <c r="W23" s="3"/>
    </row>
    <row r="24" spans="1:24" x14ac:dyDescent="0.25">
      <c r="A24" s="13" t="str">
        <f t="shared" si="5"/>
        <v/>
      </c>
      <c r="B24" s="55"/>
      <c r="C24" s="22"/>
      <c r="D24" s="23"/>
      <c r="E24" s="16"/>
      <c r="F24" s="25"/>
      <c r="G24" s="72" t="str">
        <f>IF(OR(E24="",F24=""),"",NETWORKDAYS(E24,F24,Lister!$D$7:$D$13))</f>
        <v/>
      </c>
      <c r="H24" s="19"/>
      <c r="I24" s="32" t="str">
        <f t="shared" si="0"/>
        <v/>
      </c>
      <c r="J24" s="18"/>
      <c r="K24" s="18"/>
      <c r="L24" s="46" t="str">
        <f t="shared" si="6"/>
        <v/>
      </c>
      <c r="M24" s="20"/>
      <c r="N24" s="31" t="str">
        <f t="shared" si="1"/>
        <v/>
      </c>
      <c r="O24" s="20"/>
      <c r="P24" s="20"/>
      <c r="Q24" s="46" t="str">
        <f>IFERROR(MAX(IF(OR(O24="",P24=""),"",IF(AND(AND(MONTH(E24)&gt;=7,MONTH(E24)&lt;8),AND(MONTH(F24)&gt;=7,MONTH(F24)&lt;8)),(NETWORKDAYS(E24,F24,Lister!$D$7:$D$13)-O24)*N24/NETWORKDAYS(Lister!$D$19,Lister!$E$19,Lister!$D$7:$D$13),IF(AND(AND(MONTH(E24)&gt;=7,MONTH(E24)&lt;8),MONTH(F24)&gt;7),(NETWORKDAYS(E24,Lister!$E$19,Lister!$D$7:$D$13)-O24)*N24/NETWORKDAYS(Lister!$D$19,Lister!$E$19,Lister!$D$7:$D$13),IF(MONTH(E24)&gt;7,0)))),0),"")</f>
        <v/>
      </c>
      <c r="R24" s="46" t="str">
        <f>IFERROR(MAX(IF(OR(O24="",P24=""),"",IF(AND(AND(MONTH(E24)&gt;=8,MONTH(E24)&lt;9),AND(MONTH(F24)&gt;=8,MONTH(F24)&lt;9)),(NETWORKDAYS(E24,F24,Lister!$D$7:$D$13)-P24)*N24/NETWORKDAYS(Lister!$D$20,Lister!$E$20,Lister!$D$7:$D$13),IF(AND(MONTH(E24)=7,MONTH(F24)=8),(NETWORKDAYS(Lister!$D$20,F24,Lister!$D$7:$D$13)-P24)*N24/NETWORKDAYS(Lister!$D$20,Lister!$E$20,Lister!$D$7:$D$13),IF(AND(MONTH(E24)=7,MONTH(F24)=7),0)))),0),"")</f>
        <v/>
      </c>
      <c r="S24" s="31" t="str">
        <f t="shared" si="2"/>
        <v/>
      </c>
      <c r="T24" s="31" t="str">
        <f t="shared" si="3"/>
        <v/>
      </c>
      <c r="U24" s="51" t="str">
        <f t="shared" si="4"/>
        <v/>
      </c>
      <c r="V24" s="3"/>
      <c r="W24" s="3"/>
    </row>
    <row r="25" spans="1:24" x14ac:dyDescent="0.25">
      <c r="A25" s="13" t="str">
        <f t="shared" si="5"/>
        <v/>
      </c>
      <c r="B25" s="55"/>
      <c r="C25" s="22"/>
      <c r="D25" s="23"/>
      <c r="E25" s="16"/>
      <c r="F25" s="16"/>
      <c r="G25" s="72" t="str">
        <f>IF(OR(E25="",F25=""),"",NETWORKDAYS(E25,F25,Lister!$D$7:$D$13))</f>
        <v/>
      </c>
      <c r="H25" s="19"/>
      <c r="I25" s="32" t="str">
        <f t="shared" si="0"/>
        <v/>
      </c>
      <c r="J25" s="18"/>
      <c r="K25" s="18"/>
      <c r="L25" s="46" t="str">
        <f t="shared" si="6"/>
        <v/>
      </c>
      <c r="M25" s="20"/>
      <c r="N25" s="31" t="str">
        <f t="shared" si="1"/>
        <v/>
      </c>
      <c r="O25" s="20"/>
      <c r="P25" s="20"/>
      <c r="Q25" s="46" t="str">
        <f>IFERROR(MAX(IF(OR(O25="",P25=""),"",IF(AND(AND(MONTH(E25)&gt;=7,MONTH(E25)&lt;8),AND(MONTH(F25)&gt;=7,MONTH(F25)&lt;8)),(NETWORKDAYS(E25,F25,Lister!$D$7:$D$13)-O25)*N25/NETWORKDAYS(Lister!$D$19,Lister!$E$19,Lister!$D$7:$D$13),IF(AND(AND(MONTH(E25)&gt;=7,MONTH(E25)&lt;8),MONTH(F25)&gt;7),(NETWORKDAYS(E25,Lister!$E$19,Lister!$D$7:$D$13)-O25)*N25/NETWORKDAYS(Lister!$D$19,Lister!$E$19,Lister!$D$7:$D$13),IF(MONTH(E25)&gt;7,0)))),0),"")</f>
        <v/>
      </c>
      <c r="R25" s="46" t="str">
        <f>IFERROR(MAX(IF(OR(O25="",P25=""),"",IF(AND(AND(MONTH(E25)&gt;=8,MONTH(E25)&lt;9),AND(MONTH(F25)&gt;=8,MONTH(F25)&lt;9)),(NETWORKDAYS(E25,F25,Lister!$D$7:$D$13)-P25)*N25/NETWORKDAYS(Lister!$D$20,Lister!$E$20,Lister!$D$7:$D$13),IF(AND(MONTH(E25)=7,MONTH(F25)=8),(NETWORKDAYS(Lister!$D$20,F25,Lister!$D$7:$D$13)-P25)*N25/NETWORKDAYS(Lister!$D$20,Lister!$E$20,Lister!$D$7:$D$13),IF(AND(MONTH(E25)=7,MONTH(F25)=7),0)))),0),"")</f>
        <v/>
      </c>
      <c r="S25" s="31" t="str">
        <f t="shared" si="2"/>
        <v/>
      </c>
      <c r="T25" s="31" t="str">
        <f t="shared" si="3"/>
        <v/>
      </c>
      <c r="U25" s="106" t="str">
        <f t="shared" si="4"/>
        <v/>
      </c>
      <c r="V25" s="3"/>
      <c r="W25" s="3"/>
    </row>
    <row r="26" spans="1:24" x14ac:dyDescent="0.25">
      <c r="A26" s="13" t="str">
        <f t="shared" si="5"/>
        <v/>
      </c>
      <c r="B26" s="55"/>
      <c r="C26" s="22"/>
      <c r="D26" s="23"/>
      <c r="E26" s="16"/>
      <c r="F26" s="16"/>
      <c r="G26" s="72" t="str">
        <f>IF(OR(E26="",F26=""),"",NETWORKDAYS(E26,F26,Lister!$D$7:$D$13))</f>
        <v/>
      </c>
      <c r="H26" s="19"/>
      <c r="I26" s="32" t="str">
        <f t="shared" si="0"/>
        <v/>
      </c>
      <c r="J26" s="18"/>
      <c r="K26" s="18"/>
      <c r="L26" s="46" t="str">
        <f t="shared" si="6"/>
        <v/>
      </c>
      <c r="M26" s="20"/>
      <c r="N26" s="31" t="str">
        <f t="shared" si="1"/>
        <v/>
      </c>
      <c r="O26" s="20"/>
      <c r="P26" s="20"/>
      <c r="Q26" s="46" t="str">
        <f>IFERROR(MAX(IF(OR(O26="",P26=""),"",IF(AND(AND(MONTH(E26)&gt;=7,MONTH(E26)&lt;8),AND(MONTH(F26)&gt;=7,MONTH(F26)&lt;8)),(NETWORKDAYS(E26,F26,Lister!$D$7:$D$13)-O26)*N26/NETWORKDAYS(Lister!$D$19,Lister!$E$19,Lister!$D$7:$D$13),IF(AND(AND(MONTH(E26)&gt;=7,MONTH(E26)&lt;8),MONTH(F26)&gt;7),(NETWORKDAYS(E26,Lister!$E$19,Lister!$D$7:$D$13)-O26)*N26/NETWORKDAYS(Lister!$D$19,Lister!$E$19,Lister!$D$7:$D$13),IF(MONTH(E26)&gt;7,0)))),0),"")</f>
        <v/>
      </c>
      <c r="R26" s="46" t="str">
        <f>IFERROR(MAX(IF(OR(O26="",P26=""),"",IF(AND(AND(MONTH(E26)&gt;=8,MONTH(E26)&lt;9),AND(MONTH(F26)&gt;=8,MONTH(F26)&lt;9)),(NETWORKDAYS(E26,F26,Lister!$D$7:$D$13)-P26)*N26/NETWORKDAYS(Lister!$D$20,Lister!$E$20,Lister!$D$7:$D$13),IF(AND(MONTH(E26)=7,MONTH(F26)=8),(NETWORKDAYS(Lister!$D$20,F26,Lister!$D$7:$D$13)-P26)*N26/NETWORKDAYS(Lister!$D$20,Lister!$E$20,Lister!$D$7:$D$13),IF(AND(MONTH(E26)=7,MONTH(F26)=7),0)))),0),"")</f>
        <v/>
      </c>
      <c r="S26" s="31" t="str">
        <f t="shared" si="2"/>
        <v/>
      </c>
      <c r="T26" s="31" t="str">
        <f t="shared" si="3"/>
        <v/>
      </c>
      <c r="U26" s="51" t="str">
        <f t="shared" si="4"/>
        <v/>
      </c>
      <c r="W26" s="42"/>
    </row>
    <row r="27" spans="1:24" x14ac:dyDescent="0.25">
      <c r="A27" s="13" t="str">
        <f t="shared" si="5"/>
        <v/>
      </c>
      <c r="B27" s="55"/>
      <c r="C27" s="22"/>
      <c r="D27" s="23"/>
      <c r="E27" s="16"/>
      <c r="F27" s="16"/>
      <c r="G27" s="72" t="str">
        <f>IF(OR(E27="",F27=""),"",NETWORKDAYS(E27,F27,Lister!$D$7:$D$13))</f>
        <v/>
      </c>
      <c r="H27" s="19"/>
      <c r="I27" s="32" t="str">
        <f t="shared" si="0"/>
        <v/>
      </c>
      <c r="J27" s="18"/>
      <c r="K27" s="18"/>
      <c r="L27" s="46" t="str">
        <f t="shared" si="6"/>
        <v/>
      </c>
      <c r="M27" s="20"/>
      <c r="N27" s="31" t="str">
        <f t="shared" si="1"/>
        <v/>
      </c>
      <c r="O27" s="20"/>
      <c r="P27" s="20"/>
      <c r="Q27" s="46" t="str">
        <f>IFERROR(MAX(IF(OR(O27="",P27=""),"",IF(AND(AND(MONTH(E27)&gt;=7,MONTH(E27)&lt;8),AND(MONTH(F27)&gt;=7,MONTH(F27)&lt;8)),(NETWORKDAYS(E27,F27,Lister!$D$7:$D$13)-O27)*N27/NETWORKDAYS(Lister!$D$19,Lister!$E$19,Lister!$D$7:$D$13),IF(AND(AND(MONTH(E27)&gt;=7,MONTH(E27)&lt;8),MONTH(F27)&gt;7),(NETWORKDAYS(E27,Lister!$E$19,Lister!$D$7:$D$13)-O27)*N27/NETWORKDAYS(Lister!$D$19,Lister!$E$19,Lister!$D$7:$D$13),IF(MONTH(E27)&gt;7,0)))),0),"")</f>
        <v/>
      </c>
      <c r="R27" s="46" t="str">
        <f>IFERROR(MAX(IF(OR(O27="",P27=""),"",IF(AND(AND(MONTH(E27)&gt;=8,MONTH(E27)&lt;9),AND(MONTH(F27)&gt;=8,MONTH(F27)&lt;9)),(NETWORKDAYS(E27,F27,Lister!$D$7:$D$13)-P27)*N27/NETWORKDAYS(Lister!$D$20,Lister!$E$20,Lister!$D$7:$D$13),IF(AND(MONTH(E27)=7,MONTH(F27)=8),(NETWORKDAYS(Lister!$D$20,F27,Lister!$D$7:$D$13)-P27)*N27/NETWORKDAYS(Lister!$D$20,Lister!$E$20,Lister!$D$7:$D$13),IF(AND(MONTH(E27)=7,MONTH(F27)=7),0)))),0),"")</f>
        <v/>
      </c>
      <c r="S27" s="31" t="str">
        <f t="shared" si="2"/>
        <v/>
      </c>
      <c r="T27" s="31" t="str">
        <f t="shared" si="3"/>
        <v/>
      </c>
      <c r="U27" s="51" t="str">
        <f t="shared" si="4"/>
        <v/>
      </c>
    </row>
    <row r="28" spans="1:24" x14ac:dyDescent="0.25">
      <c r="A28" s="13" t="str">
        <f t="shared" si="5"/>
        <v/>
      </c>
      <c r="B28" s="55"/>
      <c r="C28" s="22"/>
      <c r="D28" s="23"/>
      <c r="E28" s="16"/>
      <c r="F28" s="16"/>
      <c r="G28" s="72" t="str">
        <f>IF(OR(E28="",F28=""),"",NETWORKDAYS(E28,F28,Lister!$D$7:$D$13))</f>
        <v/>
      </c>
      <c r="H28" s="19"/>
      <c r="I28" s="32" t="str">
        <f t="shared" si="0"/>
        <v/>
      </c>
      <c r="J28" s="18"/>
      <c r="K28" s="18"/>
      <c r="L28" s="46" t="str">
        <f t="shared" si="6"/>
        <v/>
      </c>
      <c r="M28" s="20"/>
      <c r="N28" s="31" t="str">
        <f t="shared" si="1"/>
        <v/>
      </c>
      <c r="O28" s="20"/>
      <c r="P28" s="20"/>
      <c r="Q28" s="46" t="str">
        <f>IFERROR(MAX(IF(OR(O28="",P28=""),"",IF(AND(AND(MONTH(E28)&gt;=7,MONTH(E28)&lt;8),AND(MONTH(F28)&gt;=7,MONTH(F28)&lt;8)),(NETWORKDAYS(E28,F28,Lister!$D$7:$D$13)-O28)*N28/NETWORKDAYS(Lister!$D$19,Lister!$E$19,Lister!$D$7:$D$13),IF(AND(AND(MONTH(E28)&gt;=7,MONTH(E28)&lt;8),MONTH(F28)&gt;7),(NETWORKDAYS(E28,Lister!$E$19,Lister!$D$7:$D$13)-O28)*N28/NETWORKDAYS(Lister!$D$19,Lister!$E$19,Lister!$D$7:$D$13),IF(MONTH(E28)&gt;7,0)))),0),"")</f>
        <v/>
      </c>
      <c r="R28" s="46" t="str">
        <f>IFERROR(MAX(IF(OR(O28="",P28=""),"",IF(AND(AND(MONTH(E28)&gt;=8,MONTH(E28)&lt;9),AND(MONTH(F28)&gt;=8,MONTH(F28)&lt;9)),(NETWORKDAYS(E28,F28,Lister!$D$7:$D$13)-P28)*N28/NETWORKDAYS(Lister!$D$20,Lister!$E$20,Lister!$D$7:$D$13),IF(AND(MONTH(E28)=7,MONTH(F28)=8),(NETWORKDAYS(Lister!$D$20,F28,Lister!$D$7:$D$13)-P28)*N28/NETWORKDAYS(Lister!$D$20,Lister!$E$20,Lister!$D$7:$D$13),IF(AND(MONTH(E28)=7,MONTH(F28)=7),0)))),0),"")</f>
        <v/>
      </c>
      <c r="S28" s="31" t="str">
        <f t="shared" si="2"/>
        <v/>
      </c>
      <c r="T28" s="31" t="str">
        <f t="shared" si="3"/>
        <v/>
      </c>
      <c r="U28" s="51" t="str">
        <f t="shared" si="4"/>
        <v/>
      </c>
    </row>
    <row r="29" spans="1:24" x14ac:dyDescent="0.25">
      <c r="A29" s="13" t="str">
        <f t="shared" si="5"/>
        <v/>
      </c>
      <c r="B29" s="55"/>
      <c r="C29" s="22"/>
      <c r="D29" s="23"/>
      <c r="E29" s="16"/>
      <c r="F29" s="16"/>
      <c r="G29" s="72" t="str">
        <f>IF(OR(E29="",F29=""),"",NETWORKDAYS(E29,F29,Lister!$D$7:$D$13))</f>
        <v/>
      </c>
      <c r="H29" s="19"/>
      <c r="I29" s="32" t="str">
        <f t="shared" si="0"/>
        <v/>
      </c>
      <c r="J29" s="18"/>
      <c r="K29" s="18"/>
      <c r="L29" s="46" t="str">
        <f t="shared" si="6"/>
        <v/>
      </c>
      <c r="M29" s="20"/>
      <c r="N29" s="31" t="str">
        <f t="shared" si="1"/>
        <v/>
      </c>
      <c r="O29" s="20"/>
      <c r="P29" s="20"/>
      <c r="Q29" s="46" t="str">
        <f>IFERROR(MAX(IF(OR(O29="",P29=""),"",IF(AND(AND(MONTH(E29)&gt;=7,MONTH(E29)&lt;8),AND(MONTH(F29)&gt;=7,MONTH(F29)&lt;8)),(NETWORKDAYS(E29,F29,Lister!$D$7:$D$13)-O29)*N29/NETWORKDAYS(Lister!$D$19,Lister!$E$19,Lister!$D$7:$D$13),IF(AND(AND(MONTH(E29)&gt;=7,MONTH(E29)&lt;8),MONTH(F29)&gt;7),(NETWORKDAYS(E29,Lister!$E$19,Lister!$D$7:$D$13)-O29)*N29/NETWORKDAYS(Lister!$D$19,Lister!$E$19,Lister!$D$7:$D$13),IF(MONTH(E29)&gt;7,0)))),0),"")</f>
        <v/>
      </c>
      <c r="R29" s="46" t="str">
        <f>IFERROR(MAX(IF(OR(O29="",P29=""),"",IF(AND(AND(MONTH(E29)&gt;=8,MONTH(E29)&lt;9),AND(MONTH(F29)&gt;=8,MONTH(F29)&lt;9)),(NETWORKDAYS(E29,F29,Lister!$D$7:$D$13)-P29)*N29/NETWORKDAYS(Lister!$D$20,Lister!$E$20,Lister!$D$7:$D$13),IF(AND(MONTH(E29)=7,MONTH(F29)=8),(NETWORKDAYS(Lister!$D$20,F29,Lister!$D$7:$D$13)-P29)*N29/NETWORKDAYS(Lister!$D$20,Lister!$E$20,Lister!$D$7:$D$13),IF(AND(MONTH(E29)=7,MONTH(F29)=7),0)))),0),"")</f>
        <v/>
      </c>
      <c r="S29" s="31" t="str">
        <f t="shared" si="2"/>
        <v/>
      </c>
      <c r="T29" s="31" t="str">
        <f t="shared" si="3"/>
        <v/>
      </c>
      <c r="U29" s="51" t="str">
        <f t="shared" si="4"/>
        <v/>
      </c>
    </row>
    <row r="30" spans="1:24" x14ac:dyDescent="0.25">
      <c r="A30" s="13" t="str">
        <f t="shared" si="5"/>
        <v/>
      </c>
      <c r="B30" s="55"/>
      <c r="C30" s="22"/>
      <c r="D30" s="23"/>
      <c r="E30" s="16"/>
      <c r="F30" s="16"/>
      <c r="G30" s="72" t="str">
        <f>IF(OR(E30="",F30=""),"",NETWORKDAYS(E30,F30,Lister!$D$7:$D$13))</f>
        <v/>
      </c>
      <c r="H30" s="19"/>
      <c r="I30" s="32" t="str">
        <f t="shared" si="0"/>
        <v/>
      </c>
      <c r="J30" s="18"/>
      <c r="K30" s="18"/>
      <c r="L30" s="46" t="str">
        <f t="shared" si="6"/>
        <v/>
      </c>
      <c r="M30" s="20"/>
      <c r="N30" s="31" t="str">
        <f t="shared" si="1"/>
        <v/>
      </c>
      <c r="O30" s="20"/>
      <c r="P30" s="20"/>
      <c r="Q30" s="46" t="str">
        <f>IFERROR(MAX(IF(OR(O30="",P30=""),"",IF(AND(AND(MONTH(E30)&gt;=7,MONTH(E30)&lt;8),AND(MONTH(F30)&gt;=7,MONTH(F30)&lt;8)),(NETWORKDAYS(E30,F30,Lister!$D$7:$D$13)-O30)*N30/NETWORKDAYS(Lister!$D$19,Lister!$E$19,Lister!$D$7:$D$13),IF(AND(AND(MONTH(E30)&gt;=7,MONTH(E30)&lt;8),MONTH(F30)&gt;7),(NETWORKDAYS(E30,Lister!$E$19,Lister!$D$7:$D$13)-O30)*N30/NETWORKDAYS(Lister!$D$19,Lister!$E$19,Lister!$D$7:$D$13),IF(MONTH(E30)&gt;7,0)))),0),"")</f>
        <v/>
      </c>
      <c r="R30" s="46" t="str">
        <f>IFERROR(MAX(IF(OR(O30="",P30=""),"",IF(AND(AND(MONTH(E30)&gt;=8,MONTH(E30)&lt;9),AND(MONTH(F30)&gt;=8,MONTH(F30)&lt;9)),(NETWORKDAYS(E30,F30,Lister!$D$7:$D$13)-P30)*N30/NETWORKDAYS(Lister!$D$20,Lister!$E$20,Lister!$D$7:$D$13),IF(AND(MONTH(E30)=7,MONTH(F30)=8),(NETWORKDAYS(Lister!$D$20,F30,Lister!$D$7:$D$13)-P30)*N30/NETWORKDAYS(Lister!$D$20,Lister!$E$20,Lister!$D$7:$D$13),IF(AND(MONTH(E30)=7,MONTH(F30)=7),0)))),0),"")</f>
        <v/>
      </c>
      <c r="S30" s="31" t="str">
        <f t="shared" si="2"/>
        <v/>
      </c>
      <c r="T30" s="31" t="str">
        <f t="shared" si="3"/>
        <v/>
      </c>
      <c r="U30" s="51" t="str">
        <f t="shared" si="4"/>
        <v/>
      </c>
    </row>
    <row r="31" spans="1:24" x14ac:dyDescent="0.25">
      <c r="A31" s="13" t="str">
        <f t="shared" si="5"/>
        <v/>
      </c>
      <c r="B31" s="55"/>
      <c r="C31" s="22"/>
      <c r="D31" s="23"/>
      <c r="E31" s="16"/>
      <c r="F31" s="16"/>
      <c r="G31" s="72" t="str">
        <f>IF(OR(E31="",F31=""),"",NETWORKDAYS(E31,F31,Lister!$D$7:$D$13))</f>
        <v/>
      </c>
      <c r="H31" s="19"/>
      <c r="I31" s="32" t="str">
        <f t="shared" si="0"/>
        <v/>
      </c>
      <c r="J31" s="18"/>
      <c r="K31" s="18"/>
      <c r="L31" s="46" t="str">
        <f t="shared" si="6"/>
        <v/>
      </c>
      <c r="M31" s="20"/>
      <c r="N31" s="31" t="str">
        <f t="shared" si="1"/>
        <v/>
      </c>
      <c r="O31" s="20"/>
      <c r="P31" s="20"/>
      <c r="Q31" s="46" t="str">
        <f>IFERROR(MAX(IF(OR(O31="",P31=""),"",IF(AND(AND(MONTH(E31)&gt;=7,MONTH(E31)&lt;8),AND(MONTH(F31)&gt;=7,MONTH(F31)&lt;8)),(NETWORKDAYS(E31,F31,Lister!$D$7:$D$13)-O31)*N31/NETWORKDAYS(Lister!$D$19,Lister!$E$19,Lister!$D$7:$D$13),IF(AND(AND(MONTH(E31)&gt;=7,MONTH(E31)&lt;8),MONTH(F31)&gt;7),(NETWORKDAYS(E31,Lister!$E$19,Lister!$D$7:$D$13)-O31)*N31/NETWORKDAYS(Lister!$D$19,Lister!$E$19,Lister!$D$7:$D$13),IF(MONTH(E31)&gt;7,0)))),0),"")</f>
        <v/>
      </c>
      <c r="R31" s="46" t="str">
        <f>IFERROR(MAX(IF(OR(O31="",P31=""),"",IF(AND(AND(MONTH(E31)&gt;=8,MONTH(E31)&lt;9),AND(MONTH(F31)&gt;=8,MONTH(F31)&lt;9)),(NETWORKDAYS(E31,F31,Lister!$D$7:$D$13)-P31)*N31/NETWORKDAYS(Lister!$D$20,Lister!$E$20,Lister!$D$7:$D$13),IF(AND(MONTH(E31)=7,MONTH(F31)=8),(NETWORKDAYS(Lister!$D$20,F31,Lister!$D$7:$D$13)-P31)*N31/NETWORKDAYS(Lister!$D$20,Lister!$E$20,Lister!$D$7:$D$13),IF(AND(MONTH(E31)=7,MONTH(F31)=7),0)))),0),"")</f>
        <v/>
      </c>
      <c r="S31" s="31" t="str">
        <f t="shared" si="2"/>
        <v/>
      </c>
      <c r="T31" s="31" t="str">
        <f t="shared" si="3"/>
        <v/>
      </c>
      <c r="U31" s="51" t="str">
        <f t="shared" si="4"/>
        <v/>
      </c>
    </row>
    <row r="32" spans="1:24" x14ac:dyDescent="0.25">
      <c r="A32" s="13" t="str">
        <f t="shared" si="5"/>
        <v/>
      </c>
      <c r="B32" s="55"/>
      <c r="C32" s="22"/>
      <c r="D32" s="23"/>
      <c r="E32" s="16"/>
      <c r="F32" s="16"/>
      <c r="G32" s="72" t="str">
        <f>IF(OR(E32="",F32=""),"",NETWORKDAYS(E32,F32,Lister!$D$7:$D$13))</f>
        <v/>
      </c>
      <c r="H32" s="19"/>
      <c r="I32" s="32" t="str">
        <f t="shared" si="0"/>
        <v/>
      </c>
      <c r="J32" s="18"/>
      <c r="K32" s="18"/>
      <c r="L32" s="46" t="str">
        <f t="shared" si="6"/>
        <v/>
      </c>
      <c r="M32" s="20"/>
      <c r="N32" s="31" t="str">
        <f t="shared" si="1"/>
        <v/>
      </c>
      <c r="O32" s="20"/>
      <c r="P32" s="20"/>
      <c r="Q32" s="46" t="str">
        <f>IFERROR(MAX(IF(OR(O32="",P32=""),"",IF(AND(AND(MONTH(E32)&gt;=7,MONTH(E32)&lt;8),AND(MONTH(F32)&gt;=7,MONTH(F32)&lt;8)),(NETWORKDAYS(E32,F32,Lister!$D$7:$D$13)-O32)*N32/NETWORKDAYS(Lister!$D$19,Lister!$E$19,Lister!$D$7:$D$13),IF(AND(AND(MONTH(E32)&gt;=7,MONTH(E32)&lt;8),MONTH(F32)&gt;7),(NETWORKDAYS(E32,Lister!$E$19,Lister!$D$7:$D$13)-O32)*N32/NETWORKDAYS(Lister!$D$19,Lister!$E$19,Lister!$D$7:$D$13),IF(MONTH(E32)&gt;7,0)))),0),"")</f>
        <v/>
      </c>
      <c r="R32" s="46" t="str">
        <f>IFERROR(MAX(IF(OR(O32="",P32=""),"",IF(AND(AND(MONTH(E32)&gt;=8,MONTH(E32)&lt;9),AND(MONTH(F32)&gt;=8,MONTH(F32)&lt;9)),(NETWORKDAYS(E32,F32,Lister!$D$7:$D$13)-P32)*N32/NETWORKDAYS(Lister!$D$20,Lister!$E$20,Lister!$D$7:$D$13),IF(AND(MONTH(E32)=7,MONTH(F32)=8),(NETWORKDAYS(Lister!$D$20,F32,Lister!$D$7:$D$13)-P32)*N32/NETWORKDAYS(Lister!$D$20,Lister!$E$20,Lister!$D$7:$D$13),IF(AND(MONTH(E32)=7,MONTH(F32)=7),0)))),0),"")</f>
        <v/>
      </c>
      <c r="S32" s="31" t="str">
        <f t="shared" si="2"/>
        <v/>
      </c>
      <c r="T32" s="31" t="str">
        <f t="shared" si="3"/>
        <v/>
      </c>
      <c r="U32" s="51" t="str">
        <f t="shared" si="4"/>
        <v/>
      </c>
    </row>
    <row r="33" spans="1:21" x14ac:dyDescent="0.25">
      <c r="A33" s="13" t="str">
        <f t="shared" si="5"/>
        <v/>
      </c>
      <c r="B33" s="55"/>
      <c r="C33" s="22"/>
      <c r="D33" s="23"/>
      <c r="E33" s="16"/>
      <c r="F33" s="16"/>
      <c r="G33" s="72" t="str">
        <f>IF(OR(E33="",F33=""),"",NETWORKDAYS(E33,F33,Lister!$D$7:$D$13))</f>
        <v/>
      </c>
      <c r="H33" s="19"/>
      <c r="I33" s="32" t="str">
        <f t="shared" si="0"/>
        <v/>
      </c>
      <c r="J33" s="18"/>
      <c r="K33" s="18"/>
      <c r="L33" s="46" t="str">
        <f t="shared" si="6"/>
        <v/>
      </c>
      <c r="M33" s="20"/>
      <c r="N33" s="31" t="str">
        <f t="shared" si="1"/>
        <v/>
      </c>
      <c r="O33" s="20"/>
      <c r="P33" s="20"/>
      <c r="Q33" s="46" t="str">
        <f>IFERROR(MAX(IF(OR(O33="",P33=""),"",IF(AND(AND(MONTH(E33)&gt;=7,MONTH(E33)&lt;8),AND(MONTH(F33)&gt;=7,MONTH(F33)&lt;8)),(NETWORKDAYS(E33,F33,Lister!$D$7:$D$13)-O33)*N33/NETWORKDAYS(Lister!$D$19,Lister!$E$19,Lister!$D$7:$D$13),IF(AND(AND(MONTH(E33)&gt;=7,MONTH(E33)&lt;8),MONTH(F33)&gt;7),(NETWORKDAYS(E33,Lister!$E$19,Lister!$D$7:$D$13)-O33)*N33/NETWORKDAYS(Lister!$D$19,Lister!$E$19,Lister!$D$7:$D$13),IF(MONTH(E33)&gt;7,0)))),0),"")</f>
        <v/>
      </c>
      <c r="R33" s="46" t="str">
        <f>IFERROR(MAX(IF(OR(O33="",P33=""),"",IF(AND(AND(MONTH(E33)&gt;=8,MONTH(E33)&lt;9),AND(MONTH(F33)&gt;=8,MONTH(F33)&lt;9)),(NETWORKDAYS(E33,F33,Lister!$D$7:$D$13)-P33)*N33/NETWORKDAYS(Lister!$D$20,Lister!$E$20,Lister!$D$7:$D$13),IF(AND(MONTH(E33)=7,MONTH(F33)=8),(NETWORKDAYS(Lister!$D$20,F33,Lister!$D$7:$D$13)-P33)*N33/NETWORKDAYS(Lister!$D$20,Lister!$E$20,Lister!$D$7:$D$13),IF(AND(MONTH(E33)=7,MONTH(F33)=7),0)))),0),"")</f>
        <v/>
      </c>
      <c r="S33" s="31" t="str">
        <f t="shared" si="2"/>
        <v/>
      </c>
      <c r="T33" s="31" t="str">
        <f t="shared" si="3"/>
        <v/>
      </c>
      <c r="U33" s="51" t="str">
        <f t="shared" si="4"/>
        <v/>
      </c>
    </row>
    <row r="34" spans="1:21" x14ac:dyDescent="0.25">
      <c r="A34" s="13" t="str">
        <f t="shared" si="5"/>
        <v/>
      </c>
      <c r="B34" s="55"/>
      <c r="C34" s="22"/>
      <c r="D34" s="23"/>
      <c r="E34" s="16"/>
      <c r="F34" s="16"/>
      <c r="G34" s="72" t="str">
        <f>IF(OR(E34="",F34=""),"",NETWORKDAYS(E34,F34,Lister!$D$7:$D$13))</f>
        <v/>
      </c>
      <c r="H34" s="19"/>
      <c r="I34" s="32" t="str">
        <f t="shared" si="0"/>
        <v/>
      </c>
      <c r="J34" s="18"/>
      <c r="K34" s="18"/>
      <c r="L34" s="46" t="str">
        <f t="shared" si="6"/>
        <v/>
      </c>
      <c r="M34" s="20"/>
      <c r="N34" s="31" t="str">
        <f t="shared" si="1"/>
        <v/>
      </c>
      <c r="O34" s="20"/>
      <c r="P34" s="20"/>
      <c r="Q34" s="46" t="str">
        <f>IFERROR(MAX(IF(OR(O34="",P34=""),"",IF(AND(AND(MONTH(E34)&gt;=7,MONTH(E34)&lt;8),AND(MONTH(F34)&gt;=7,MONTH(F34)&lt;8)),(NETWORKDAYS(E34,F34,Lister!$D$7:$D$13)-O34)*N34/NETWORKDAYS(Lister!$D$19,Lister!$E$19,Lister!$D$7:$D$13),IF(AND(AND(MONTH(E34)&gt;=7,MONTH(E34)&lt;8),MONTH(F34)&gt;7),(NETWORKDAYS(E34,Lister!$E$19,Lister!$D$7:$D$13)-O34)*N34/NETWORKDAYS(Lister!$D$19,Lister!$E$19,Lister!$D$7:$D$13),IF(MONTH(E34)&gt;7,0)))),0),"")</f>
        <v/>
      </c>
      <c r="R34" s="46" t="str">
        <f>IFERROR(MAX(IF(OR(O34="",P34=""),"",IF(AND(AND(MONTH(E34)&gt;=8,MONTH(E34)&lt;9),AND(MONTH(F34)&gt;=8,MONTH(F34)&lt;9)),(NETWORKDAYS(E34,F34,Lister!$D$7:$D$13)-P34)*N34/NETWORKDAYS(Lister!$D$20,Lister!$E$20,Lister!$D$7:$D$13),IF(AND(MONTH(E34)=7,MONTH(F34)=8),(NETWORKDAYS(Lister!$D$20,F34,Lister!$D$7:$D$13)-P34)*N34/NETWORKDAYS(Lister!$D$20,Lister!$E$20,Lister!$D$7:$D$13),IF(AND(MONTH(E34)=7,MONTH(F34)=7),0)))),0),"")</f>
        <v/>
      </c>
      <c r="S34" s="31" t="str">
        <f t="shared" si="2"/>
        <v/>
      </c>
      <c r="T34" s="31" t="str">
        <f t="shared" si="3"/>
        <v/>
      </c>
      <c r="U34" s="51" t="str">
        <f t="shared" si="4"/>
        <v/>
      </c>
    </row>
    <row r="35" spans="1:21" x14ac:dyDescent="0.25">
      <c r="A35" s="13" t="str">
        <f t="shared" si="5"/>
        <v/>
      </c>
      <c r="B35" s="55"/>
      <c r="C35" s="22"/>
      <c r="D35" s="23"/>
      <c r="E35" s="16"/>
      <c r="F35" s="16"/>
      <c r="G35" s="72" t="str">
        <f>IF(OR(E35="",F35=""),"",NETWORKDAYS(E35,F35,Lister!$D$7:$D$13))</f>
        <v/>
      </c>
      <c r="H35" s="19"/>
      <c r="I35" s="32" t="str">
        <f t="shared" si="0"/>
        <v/>
      </c>
      <c r="J35" s="18"/>
      <c r="K35" s="18"/>
      <c r="L35" s="46" t="str">
        <f t="shared" si="6"/>
        <v/>
      </c>
      <c r="M35" s="20"/>
      <c r="N35" s="31" t="str">
        <f t="shared" si="1"/>
        <v/>
      </c>
      <c r="O35" s="20"/>
      <c r="P35" s="20"/>
      <c r="Q35" s="46" t="str">
        <f>IFERROR(MAX(IF(OR(O35="",P35=""),"",IF(AND(AND(MONTH(E35)&gt;=7,MONTH(E35)&lt;8),AND(MONTH(F35)&gt;=7,MONTH(F35)&lt;8)),(NETWORKDAYS(E35,F35,Lister!$D$7:$D$13)-O35)*N35/NETWORKDAYS(Lister!$D$19,Lister!$E$19,Lister!$D$7:$D$13),IF(AND(AND(MONTH(E35)&gt;=7,MONTH(E35)&lt;8),MONTH(F35)&gt;7),(NETWORKDAYS(E35,Lister!$E$19,Lister!$D$7:$D$13)-O35)*N35/NETWORKDAYS(Lister!$D$19,Lister!$E$19,Lister!$D$7:$D$13),IF(MONTH(E35)&gt;7,0)))),0),"")</f>
        <v/>
      </c>
      <c r="R35" s="46" t="str">
        <f>IFERROR(MAX(IF(OR(O35="",P35=""),"",IF(AND(AND(MONTH(E35)&gt;=8,MONTH(E35)&lt;9),AND(MONTH(F35)&gt;=8,MONTH(F35)&lt;9)),(NETWORKDAYS(E35,F35,Lister!$D$7:$D$13)-P35)*N35/NETWORKDAYS(Lister!$D$20,Lister!$E$20,Lister!$D$7:$D$13),IF(AND(MONTH(E35)=7,MONTH(F35)=8),(NETWORKDAYS(Lister!$D$20,F35,Lister!$D$7:$D$13)-P35)*N35/NETWORKDAYS(Lister!$D$20,Lister!$E$20,Lister!$D$7:$D$13),IF(AND(MONTH(E35)=7,MONTH(F35)=7),0)))),0),"")</f>
        <v/>
      </c>
      <c r="S35" s="31" t="str">
        <f t="shared" si="2"/>
        <v/>
      </c>
      <c r="T35" s="31" t="str">
        <f t="shared" si="3"/>
        <v/>
      </c>
      <c r="U35" s="51" t="str">
        <f t="shared" si="4"/>
        <v/>
      </c>
    </row>
    <row r="36" spans="1:21" x14ac:dyDescent="0.25">
      <c r="A36" s="13" t="str">
        <f t="shared" si="5"/>
        <v/>
      </c>
      <c r="B36" s="55"/>
      <c r="C36" s="22"/>
      <c r="D36" s="23"/>
      <c r="E36" s="16"/>
      <c r="F36" s="16"/>
      <c r="G36" s="72" t="str">
        <f>IF(OR(E36="",F36=""),"",NETWORKDAYS(E36,F36,Lister!$D$7:$D$13))</f>
        <v/>
      </c>
      <c r="H36" s="19"/>
      <c r="I36" s="32" t="str">
        <f t="shared" si="0"/>
        <v/>
      </c>
      <c r="J36" s="18"/>
      <c r="K36" s="18"/>
      <c r="L36" s="46" t="str">
        <f t="shared" si="6"/>
        <v/>
      </c>
      <c r="M36" s="20"/>
      <c r="N36" s="31" t="str">
        <f t="shared" si="1"/>
        <v/>
      </c>
      <c r="O36" s="20"/>
      <c r="P36" s="20"/>
      <c r="Q36" s="46" t="str">
        <f>IFERROR(MAX(IF(OR(O36="",P36=""),"",IF(AND(AND(MONTH(E36)&gt;=7,MONTH(E36)&lt;8),AND(MONTH(F36)&gt;=7,MONTH(F36)&lt;8)),(NETWORKDAYS(E36,F36,Lister!$D$7:$D$13)-O36)*N36/NETWORKDAYS(Lister!$D$19,Lister!$E$19,Lister!$D$7:$D$13),IF(AND(AND(MONTH(E36)&gt;=7,MONTH(E36)&lt;8),MONTH(F36)&gt;7),(NETWORKDAYS(E36,Lister!$E$19,Lister!$D$7:$D$13)-O36)*N36/NETWORKDAYS(Lister!$D$19,Lister!$E$19,Lister!$D$7:$D$13),IF(MONTH(E36)&gt;7,0)))),0),"")</f>
        <v/>
      </c>
      <c r="R36" s="46" t="str">
        <f>IFERROR(MAX(IF(OR(O36="",P36=""),"",IF(AND(AND(MONTH(E36)&gt;=8,MONTH(E36)&lt;9),AND(MONTH(F36)&gt;=8,MONTH(F36)&lt;9)),(NETWORKDAYS(E36,F36,Lister!$D$7:$D$13)-P36)*N36/NETWORKDAYS(Lister!$D$20,Lister!$E$20,Lister!$D$7:$D$13),IF(AND(MONTH(E36)=7,MONTH(F36)=8),(NETWORKDAYS(Lister!$D$20,F36,Lister!$D$7:$D$13)-P36)*N36/NETWORKDAYS(Lister!$D$20,Lister!$E$20,Lister!$D$7:$D$13),IF(AND(MONTH(E36)=7,MONTH(F36)=7),0)))),0),"")</f>
        <v/>
      </c>
      <c r="S36" s="31" t="str">
        <f t="shared" si="2"/>
        <v/>
      </c>
      <c r="T36" s="31" t="str">
        <f t="shared" si="3"/>
        <v/>
      </c>
      <c r="U36" s="51" t="str">
        <f t="shared" si="4"/>
        <v/>
      </c>
    </row>
    <row r="37" spans="1:21" x14ac:dyDescent="0.25">
      <c r="A37" s="13" t="str">
        <f t="shared" si="5"/>
        <v/>
      </c>
      <c r="B37" s="55"/>
      <c r="C37" s="22"/>
      <c r="D37" s="23"/>
      <c r="E37" s="16"/>
      <c r="F37" s="16"/>
      <c r="G37" s="72" t="str">
        <f>IF(OR(E37="",F37=""),"",NETWORKDAYS(E37,F37,Lister!$D$7:$D$13))</f>
        <v/>
      </c>
      <c r="H37" s="19"/>
      <c r="I37" s="32" t="str">
        <f t="shared" si="0"/>
        <v/>
      </c>
      <c r="J37" s="18"/>
      <c r="K37" s="18"/>
      <c r="L37" s="46" t="str">
        <f t="shared" si="6"/>
        <v/>
      </c>
      <c r="M37" s="20"/>
      <c r="N37" s="31" t="str">
        <f t="shared" si="1"/>
        <v/>
      </c>
      <c r="O37" s="20"/>
      <c r="P37" s="20"/>
      <c r="Q37" s="46" t="str">
        <f>IFERROR(MAX(IF(OR(O37="",P37=""),"",IF(AND(AND(MONTH(E37)&gt;=7,MONTH(E37)&lt;8),AND(MONTH(F37)&gt;=7,MONTH(F37)&lt;8)),(NETWORKDAYS(E37,F37,Lister!$D$7:$D$13)-O37)*N37/NETWORKDAYS(Lister!$D$19,Lister!$E$19,Lister!$D$7:$D$13),IF(AND(AND(MONTH(E37)&gt;=7,MONTH(E37)&lt;8),MONTH(F37)&gt;7),(NETWORKDAYS(E37,Lister!$E$19,Lister!$D$7:$D$13)-O37)*N37/NETWORKDAYS(Lister!$D$19,Lister!$E$19,Lister!$D$7:$D$13),IF(MONTH(E37)&gt;7,0)))),0),"")</f>
        <v/>
      </c>
      <c r="R37" s="46" t="str">
        <f>IFERROR(MAX(IF(OR(O37="",P37=""),"",IF(AND(AND(MONTH(E37)&gt;=8,MONTH(E37)&lt;9),AND(MONTH(F37)&gt;=8,MONTH(F37)&lt;9)),(NETWORKDAYS(E37,F37,Lister!$D$7:$D$13)-P37)*N37/NETWORKDAYS(Lister!$D$20,Lister!$E$20,Lister!$D$7:$D$13),IF(AND(MONTH(E37)=7,MONTH(F37)=8),(NETWORKDAYS(Lister!$D$20,F37,Lister!$D$7:$D$13)-P37)*N37/NETWORKDAYS(Lister!$D$20,Lister!$E$20,Lister!$D$7:$D$13),IF(AND(MONTH(E37)=7,MONTH(F37)=7),0)))),0),"")</f>
        <v/>
      </c>
      <c r="S37" s="31" t="str">
        <f t="shared" si="2"/>
        <v/>
      </c>
      <c r="T37" s="31" t="str">
        <f t="shared" si="3"/>
        <v/>
      </c>
      <c r="U37" s="51" t="str">
        <f t="shared" si="4"/>
        <v/>
      </c>
    </row>
    <row r="38" spans="1:21" x14ac:dyDescent="0.25">
      <c r="A38" s="13" t="str">
        <f t="shared" si="5"/>
        <v/>
      </c>
      <c r="B38" s="55"/>
      <c r="C38" s="22"/>
      <c r="D38" s="23"/>
      <c r="E38" s="16"/>
      <c r="F38" s="16"/>
      <c r="G38" s="72" t="str">
        <f>IF(OR(E38="",F38=""),"",NETWORKDAYS(E38,F38,Lister!$D$7:$D$13))</f>
        <v/>
      </c>
      <c r="H38" s="19"/>
      <c r="I38" s="32" t="str">
        <f t="shared" si="0"/>
        <v/>
      </c>
      <c r="J38" s="18"/>
      <c r="K38" s="18"/>
      <c r="L38" s="46" t="str">
        <f t="shared" si="6"/>
        <v/>
      </c>
      <c r="M38" s="20"/>
      <c r="N38" s="31" t="str">
        <f t="shared" si="1"/>
        <v/>
      </c>
      <c r="O38" s="20"/>
      <c r="P38" s="20"/>
      <c r="Q38" s="46" t="str">
        <f>IFERROR(MAX(IF(OR(O38="",P38=""),"",IF(AND(AND(MONTH(E38)&gt;=7,MONTH(E38)&lt;8),AND(MONTH(F38)&gt;=7,MONTH(F38)&lt;8)),(NETWORKDAYS(E38,F38,Lister!$D$7:$D$13)-O38)*N38/NETWORKDAYS(Lister!$D$19,Lister!$E$19,Lister!$D$7:$D$13),IF(AND(AND(MONTH(E38)&gt;=7,MONTH(E38)&lt;8),MONTH(F38)&gt;7),(NETWORKDAYS(E38,Lister!$E$19,Lister!$D$7:$D$13)-O38)*N38/NETWORKDAYS(Lister!$D$19,Lister!$E$19,Lister!$D$7:$D$13),IF(MONTH(E38)&gt;7,0)))),0),"")</f>
        <v/>
      </c>
      <c r="R38" s="46" t="str">
        <f>IFERROR(MAX(IF(OR(O38="",P38=""),"",IF(AND(AND(MONTH(E38)&gt;=8,MONTH(E38)&lt;9),AND(MONTH(F38)&gt;=8,MONTH(F38)&lt;9)),(NETWORKDAYS(E38,F38,Lister!$D$7:$D$13)-P38)*N38/NETWORKDAYS(Lister!$D$20,Lister!$E$20,Lister!$D$7:$D$13),IF(AND(MONTH(E38)=7,MONTH(F38)=8),(NETWORKDAYS(Lister!$D$20,F38,Lister!$D$7:$D$13)-P38)*N38/NETWORKDAYS(Lister!$D$20,Lister!$E$20,Lister!$D$7:$D$13),IF(AND(MONTH(E38)=7,MONTH(F38)=7),0)))),0),"")</f>
        <v/>
      </c>
      <c r="S38" s="31" t="str">
        <f t="shared" si="2"/>
        <v/>
      </c>
      <c r="T38" s="31" t="str">
        <f t="shared" si="3"/>
        <v/>
      </c>
      <c r="U38" s="51" t="str">
        <f t="shared" si="4"/>
        <v/>
      </c>
    </row>
    <row r="39" spans="1:21" x14ac:dyDescent="0.25">
      <c r="A39" s="13" t="str">
        <f t="shared" si="5"/>
        <v/>
      </c>
      <c r="B39" s="55"/>
      <c r="C39" s="22"/>
      <c r="D39" s="23"/>
      <c r="E39" s="16"/>
      <c r="F39" s="16"/>
      <c r="G39" s="72" t="str">
        <f>IF(OR(E39="",F39=""),"",NETWORKDAYS(E39,F39,Lister!$D$7:$D$13))</f>
        <v/>
      </c>
      <c r="H39" s="19"/>
      <c r="I39" s="32" t="str">
        <f t="shared" si="0"/>
        <v/>
      </c>
      <c r="J39" s="18"/>
      <c r="K39" s="18"/>
      <c r="L39" s="46" t="str">
        <f t="shared" si="6"/>
        <v/>
      </c>
      <c r="M39" s="20"/>
      <c r="N39" s="31" t="str">
        <f t="shared" si="1"/>
        <v/>
      </c>
      <c r="O39" s="20"/>
      <c r="P39" s="20"/>
      <c r="Q39" s="46" t="str">
        <f>IFERROR(MAX(IF(OR(O39="",P39=""),"",IF(AND(AND(MONTH(E39)&gt;=7,MONTH(E39)&lt;8),AND(MONTH(F39)&gt;=7,MONTH(F39)&lt;8)),(NETWORKDAYS(E39,F39,Lister!$D$7:$D$13)-O39)*N39/NETWORKDAYS(Lister!$D$19,Lister!$E$19,Lister!$D$7:$D$13),IF(AND(AND(MONTH(E39)&gt;=7,MONTH(E39)&lt;8),MONTH(F39)&gt;7),(NETWORKDAYS(E39,Lister!$E$19,Lister!$D$7:$D$13)-O39)*N39/NETWORKDAYS(Lister!$D$19,Lister!$E$19,Lister!$D$7:$D$13),IF(MONTH(E39)&gt;7,0)))),0),"")</f>
        <v/>
      </c>
      <c r="R39" s="46" t="str">
        <f>IFERROR(MAX(IF(OR(O39="",P39=""),"",IF(AND(AND(MONTH(E39)&gt;=8,MONTH(E39)&lt;9),AND(MONTH(F39)&gt;=8,MONTH(F39)&lt;9)),(NETWORKDAYS(E39,F39,Lister!$D$7:$D$13)-P39)*N39/NETWORKDAYS(Lister!$D$20,Lister!$E$20,Lister!$D$7:$D$13),IF(AND(MONTH(E39)=7,MONTH(F39)=8),(NETWORKDAYS(Lister!$D$20,F39,Lister!$D$7:$D$13)-P39)*N39/NETWORKDAYS(Lister!$D$20,Lister!$E$20,Lister!$D$7:$D$13),IF(AND(MONTH(E39)=7,MONTH(F39)=7),0)))),0),"")</f>
        <v/>
      </c>
      <c r="S39" s="31" t="str">
        <f t="shared" si="2"/>
        <v/>
      </c>
      <c r="T39" s="31" t="str">
        <f t="shared" si="3"/>
        <v/>
      </c>
      <c r="U39" s="51" t="str">
        <f t="shared" si="4"/>
        <v/>
      </c>
    </row>
    <row r="40" spans="1:21" x14ac:dyDescent="0.25">
      <c r="A40" s="13" t="str">
        <f t="shared" si="5"/>
        <v/>
      </c>
      <c r="B40" s="55"/>
      <c r="C40" s="22"/>
      <c r="D40" s="23"/>
      <c r="E40" s="16"/>
      <c r="F40" s="16"/>
      <c r="G40" s="72" t="str">
        <f>IF(OR(E40="",F40=""),"",NETWORKDAYS(E40,F40,Lister!$D$7:$D$13))</f>
        <v/>
      </c>
      <c r="H40" s="19"/>
      <c r="I40" s="32" t="str">
        <f t="shared" si="0"/>
        <v/>
      </c>
      <c r="J40" s="18"/>
      <c r="K40" s="18"/>
      <c r="L40" s="46" t="str">
        <f t="shared" si="6"/>
        <v/>
      </c>
      <c r="M40" s="20"/>
      <c r="N40" s="31" t="str">
        <f t="shared" si="1"/>
        <v/>
      </c>
      <c r="O40" s="20"/>
      <c r="P40" s="20"/>
      <c r="Q40" s="46" t="str">
        <f>IFERROR(MAX(IF(OR(O40="",P40=""),"",IF(AND(AND(MONTH(E40)&gt;=7,MONTH(E40)&lt;8),AND(MONTH(F40)&gt;=7,MONTH(F40)&lt;8)),(NETWORKDAYS(E40,F40,Lister!$D$7:$D$13)-O40)*N40/NETWORKDAYS(Lister!$D$19,Lister!$E$19,Lister!$D$7:$D$13),IF(AND(AND(MONTH(E40)&gt;=7,MONTH(E40)&lt;8),MONTH(F40)&gt;7),(NETWORKDAYS(E40,Lister!$E$19,Lister!$D$7:$D$13)-O40)*N40/NETWORKDAYS(Lister!$D$19,Lister!$E$19,Lister!$D$7:$D$13),IF(MONTH(E40)&gt;7,0)))),0),"")</f>
        <v/>
      </c>
      <c r="R40" s="46" t="str">
        <f>IFERROR(MAX(IF(OR(O40="",P40=""),"",IF(AND(AND(MONTH(E40)&gt;=8,MONTH(E40)&lt;9),AND(MONTH(F40)&gt;=8,MONTH(F40)&lt;9)),(NETWORKDAYS(E40,F40,Lister!$D$7:$D$13)-P40)*N40/NETWORKDAYS(Lister!$D$20,Lister!$E$20,Lister!$D$7:$D$13),IF(AND(MONTH(E40)=7,MONTH(F40)=8),(NETWORKDAYS(Lister!$D$20,F40,Lister!$D$7:$D$13)-P40)*N40/NETWORKDAYS(Lister!$D$20,Lister!$E$20,Lister!$D$7:$D$13),IF(AND(MONTH(E40)=7,MONTH(F40)=7),0)))),0),"")</f>
        <v/>
      </c>
      <c r="S40" s="31" t="str">
        <f t="shared" si="2"/>
        <v/>
      </c>
      <c r="T40" s="31" t="str">
        <f t="shared" si="3"/>
        <v/>
      </c>
      <c r="U40" s="51" t="str">
        <f t="shared" si="4"/>
        <v/>
      </c>
    </row>
    <row r="41" spans="1:21" x14ac:dyDescent="0.25">
      <c r="A41" s="13" t="str">
        <f t="shared" si="5"/>
        <v/>
      </c>
      <c r="B41" s="55"/>
      <c r="C41" s="22"/>
      <c r="D41" s="23"/>
      <c r="E41" s="16"/>
      <c r="F41" s="16"/>
      <c r="G41" s="72" t="str">
        <f>IF(OR(E41="",F41=""),"",NETWORKDAYS(E41,F41,Lister!$D$7:$D$13))</f>
        <v/>
      </c>
      <c r="H41" s="19"/>
      <c r="I41" s="32" t="str">
        <f t="shared" si="0"/>
        <v/>
      </c>
      <c r="J41" s="18"/>
      <c r="K41" s="18"/>
      <c r="L41" s="46" t="str">
        <f t="shared" si="6"/>
        <v/>
      </c>
      <c r="M41" s="20"/>
      <c r="N41" s="31" t="str">
        <f t="shared" si="1"/>
        <v/>
      </c>
      <c r="O41" s="20"/>
      <c r="P41" s="20"/>
      <c r="Q41" s="46" t="str">
        <f>IFERROR(MAX(IF(OR(O41="",P41=""),"",IF(AND(AND(MONTH(E41)&gt;=7,MONTH(E41)&lt;8),AND(MONTH(F41)&gt;=7,MONTH(F41)&lt;8)),(NETWORKDAYS(E41,F41,Lister!$D$7:$D$13)-O41)*N41/NETWORKDAYS(Lister!$D$19,Lister!$E$19,Lister!$D$7:$D$13),IF(AND(AND(MONTH(E41)&gt;=7,MONTH(E41)&lt;8),MONTH(F41)&gt;7),(NETWORKDAYS(E41,Lister!$E$19,Lister!$D$7:$D$13)-O41)*N41/NETWORKDAYS(Lister!$D$19,Lister!$E$19,Lister!$D$7:$D$13),IF(MONTH(E41)&gt;7,0)))),0),"")</f>
        <v/>
      </c>
      <c r="R41" s="46" t="str">
        <f>IFERROR(MAX(IF(OR(O41="",P41=""),"",IF(AND(AND(MONTH(E41)&gt;=8,MONTH(E41)&lt;9),AND(MONTH(F41)&gt;=8,MONTH(F41)&lt;9)),(NETWORKDAYS(E41,F41,Lister!$D$7:$D$13)-P41)*N41/NETWORKDAYS(Lister!$D$20,Lister!$E$20,Lister!$D$7:$D$13),IF(AND(MONTH(E41)=7,MONTH(F41)=8),(NETWORKDAYS(Lister!$D$20,F41,Lister!$D$7:$D$13)-P41)*N41/NETWORKDAYS(Lister!$D$20,Lister!$E$20,Lister!$D$7:$D$13),IF(AND(MONTH(E41)=7,MONTH(F41)=7),0)))),0),"")</f>
        <v/>
      </c>
      <c r="S41" s="31" t="str">
        <f t="shared" si="2"/>
        <v/>
      </c>
      <c r="T41" s="31" t="str">
        <f t="shared" si="3"/>
        <v/>
      </c>
      <c r="U41" s="51" t="str">
        <f t="shared" si="4"/>
        <v/>
      </c>
    </row>
    <row r="42" spans="1:21" x14ac:dyDescent="0.25">
      <c r="A42" s="13" t="str">
        <f t="shared" si="5"/>
        <v/>
      </c>
      <c r="B42" s="55"/>
      <c r="C42" s="22"/>
      <c r="D42" s="23"/>
      <c r="E42" s="16"/>
      <c r="F42" s="16"/>
      <c r="G42" s="72" t="str">
        <f>IF(OR(E42="",F42=""),"",NETWORKDAYS(E42,F42,Lister!$D$7:$D$13))</f>
        <v/>
      </c>
      <c r="H42" s="19"/>
      <c r="I42" s="32" t="str">
        <f t="shared" si="0"/>
        <v/>
      </c>
      <c r="J42" s="18"/>
      <c r="K42" s="18"/>
      <c r="L42" s="46" t="str">
        <f t="shared" si="6"/>
        <v/>
      </c>
      <c r="M42" s="20"/>
      <c r="N42" s="31" t="str">
        <f t="shared" si="1"/>
        <v/>
      </c>
      <c r="O42" s="20"/>
      <c r="P42" s="20"/>
      <c r="Q42" s="46" t="str">
        <f>IFERROR(MAX(IF(OR(O42="",P42=""),"",IF(AND(AND(MONTH(E42)&gt;=7,MONTH(E42)&lt;8),AND(MONTH(F42)&gt;=7,MONTH(F42)&lt;8)),(NETWORKDAYS(E42,F42,Lister!$D$7:$D$13)-O42)*N42/NETWORKDAYS(Lister!$D$19,Lister!$E$19,Lister!$D$7:$D$13),IF(AND(AND(MONTH(E42)&gt;=7,MONTH(E42)&lt;8),MONTH(F42)&gt;7),(NETWORKDAYS(E42,Lister!$E$19,Lister!$D$7:$D$13)-O42)*N42/NETWORKDAYS(Lister!$D$19,Lister!$E$19,Lister!$D$7:$D$13),IF(MONTH(E42)&gt;7,0)))),0),"")</f>
        <v/>
      </c>
      <c r="R42" s="46" t="str">
        <f>IFERROR(MAX(IF(OR(O42="",P42=""),"",IF(AND(AND(MONTH(E42)&gt;=8,MONTH(E42)&lt;9),AND(MONTH(F42)&gt;=8,MONTH(F42)&lt;9)),(NETWORKDAYS(E42,F42,Lister!$D$7:$D$13)-P42)*N42/NETWORKDAYS(Lister!$D$20,Lister!$E$20,Lister!$D$7:$D$13),IF(AND(MONTH(E42)=7,MONTH(F42)=8),(NETWORKDAYS(Lister!$D$20,F42,Lister!$D$7:$D$13)-P42)*N42/NETWORKDAYS(Lister!$D$20,Lister!$E$20,Lister!$D$7:$D$13),IF(AND(MONTH(E42)=7,MONTH(F42)=7),0)))),0),"")</f>
        <v/>
      </c>
      <c r="S42" s="31" t="str">
        <f t="shared" si="2"/>
        <v/>
      </c>
      <c r="T42" s="31" t="str">
        <f t="shared" si="3"/>
        <v/>
      </c>
      <c r="U42" s="51" t="str">
        <f t="shared" si="4"/>
        <v/>
      </c>
    </row>
    <row r="43" spans="1:21" x14ac:dyDescent="0.25">
      <c r="A43" s="13" t="str">
        <f t="shared" si="5"/>
        <v/>
      </c>
      <c r="B43" s="55"/>
      <c r="C43" s="22"/>
      <c r="D43" s="23"/>
      <c r="E43" s="16"/>
      <c r="F43" s="16"/>
      <c r="G43" s="72" t="str">
        <f>IF(OR(E43="",F43=""),"",NETWORKDAYS(E43,F43,Lister!$D$7:$D$13))</f>
        <v/>
      </c>
      <c r="H43" s="19"/>
      <c r="I43" s="32" t="str">
        <f t="shared" si="0"/>
        <v/>
      </c>
      <c r="J43" s="18"/>
      <c r="K43" s="18"/>
      <c r="L43" s="46" t="str">
        <f t="shared" si="6"/>
        <v/>
      </c>
      <c r="M43" s="20"/>
      <c r="N43" s="31" t="str">
        <f t="shared" si="1"/>
        <v/>
      </c>
      <c r="O43" s="20"/>
      <c r="P43" s="20"/>
      <c r="Q43" s="46" t="str">
        <f>IFERROR(MAX(IF(OR(O43="",P43=""),"",IF(AND(AND(MONTH(E43)&gt;=7,MONTH(E43)&lt;8),AND(MONTH(F43)&gt;=7,MONTH(F43)&lt;8)),(NETWORKDAYS(E43,F43,Lister!$D$7:$D$13)-O43)*N43/NETWORKDAYS(Lister!$D$19,Lister!$E$19,Lister!$D$7:$D$13),IF(AND(AND(MONTH(E43)&gt;=7,MONTH(E43)&lt;8),MONTH(F43)&gt;7),(NETWORKDAYS(E43,Lister!$E$19,Lister!$D$7:$D$13)-O43)*N43/NETWORKDAYS(Lister!$D$19,Lister!$E$19,Lister!$D$7:$D$13),IF(MONTH(E43)&gt;7,0)))),0),"")</f>
        <v/>
      </c>
      <c r="R43" s="46" t="str">
        <f>IFERROR(MAX(IF(OR(O43="",P43=""),"",IF(AND(AND(MONTH(E43)&gt;=8,MONTH(E43)&lt;9),AND(MONTH(F43)&gt;=8,MONTH(F43)&lt;9)),(NETWORKDAYS(E43,F43,Lister!$D$7:$D$13)-P43)*N43/NETWORKDAYS(Lister!$D$20,Lister!$E$20,Lister!$D$7:$D$13),IF(AND(MONTH(E43)=7,MONTH(F43)=8),(NETWORKDAYS(Lister!$D$20,F43,Lister!$D$7:$D$13)-P43)*N43/NETWORKDAYS(Lister!$D$20,Lister!$E$20,Lister!$D$7:$D$13),IF(AND(MONTH(E43)=7,MONTH(F43)=7),0)))),0),"")</f>
        <v/>
      </c>
      <c r="S43" s="31" t="str">
        <f t="shared" si="2"/>
        <v/>
      </c>
      <c r="T43" s="31" t="str">
        <f t="shared" si="3"/>
        <v/>
      </c>
      <c r="U43" s="51" t="str">
        <f t="shared" si="4"/>
        <v/>
      </c>
    </row>
    <row r="44" spans="1:21" x14ac:dyDescent="0.25">
      <c r="A44" s="13" t="str">
        <f t="shared" si="5"/>
        <v/>
      </c>
      <c r="B44" s="55"/>
      <c r="C44" s="22"/>
      <c r="D44" s="23"/>
      <c r="E44" s="16"/>
      <c r="F44" s="16"/>
      <c r="G44" s="72" t="str">
        <f>IF(OR(E44="",F44=""),"",NETWORKDAYS(E44,F44,Lister!$D$7:$D$13))</f>
        <v/>
      </c>
      <c r="H44" s="19"/>
      <c r="I44" s="32" t="str">
        <f t="shared" si="0"/>
        <v/>
      </c>
      <c r="J44" s="18"/>
      <c r="K44" s="18"/>
      <c r="L44" s="46" t="str">
        <f t="shared" si="6"/>
        <v/>
      </c>
      <c r="M44" s="20"/>
      <c r="N44" s="31" t="str">
        <f t="shared" si="1"/>
        <v/>
      </c>
      <c r="O44" s="20"/>
      <c r="P44" s="20"/>
      <c r="Q44" s="46" t="str">
        <f>IFERROR(MAX(IF(OR(O44="",P44=""),"",IF(AND(AND(MONTH(E44)&gt;=7,MONTH(E44)&lt;8),AND(MONTH(F44)&gt;=7,MONTH(F44)&lt;8)),(NETWORKDAYS(E44,F44,Lister!$D$7:$D$13)-O44)*N44/NETWORKDAYS(Lister!$D$19,Lister!$E$19,Lister!$D$7:$D$13),IF(AND(AND(MONTH(E44)&gt;=7,MONTH(E44)&lt;8),MONTH(F44)&gt;7),(NETWORKDAYS(E44,Lister!$E$19,Lister!$D$7:$D$13)-O44)*N44/NETWORKDAYS(Lister!$D$19,Lister!$E$19,Lister!$D$7:$D$13),IF(MONTH(E44)&gt;7,0)))),0),"")</f>
        <v/>
      </c>
      <c r="R44" s="46" t="str">
        <f>IFERROR(MAX(IF(OR(O44="",P44=""),"",IF(AND(AND(MONTH(E44)&gt;=8,MONTH(E44)&lt;9),AND(MONTH(F44)&gt;=8,MONTH(F44)&lt;9)),(NETWORKDAYS(E44,F44,Lister!$D$7:$D$13)-P44)*N44/NETWORKDAYS(Lister!$D$20,Lister!$E$20,Lister!$D$7:$D$13),IF(AND(MONTH(E44)=7,MONTH(F44)=8),(NETWORKDAYS(Lister!$D$20,F44,Lister!$D$7:$D$13)-P44)*N44/NETWORKDAYS(Lister!$D$20,Lister!$E$20,Lister!$D$7:$D$13),IF(AND(MONTH(E44)=7,MONTH(F44)=7),0)))),0),"")</f>
        <v/>
      </c>
      <c r="S44" s="31" t="str">
        <f t="shared" si="2"/>
        <v/>
      </c>
      <c r="T44" s="31" t="str">
        <f t="shared" si="3"/>
        <v/>
      </c>
      <c r="U44" s="51" t="str">
        <f t="shared" si="4"/>
        <v/>
      </c>
    </row>
    <row r="45" spans="1:21" x14ac:dyDescent="0.25">
      <c r="A45" s="13" t="str">
        <f t="shared" si="5"/>
        <v/>
      </c>
      <c r="B45" s="55"/>
      <c r="C45" s="22"/>
      <c r="D45" s="23"/>
      <c r="E45" s="16"/>
      <c r="F45" s="16"/>
      <c r="G45" s="72" t="str">
        <f>IF(OR(E45="",F45=""),"",NETWORKDAYS(E45,F45,Lister!$D$7:$D$13))</f>
        <v/>
      </c>
      <c r="H45" s="19"/>
      <c r="I45" s="32" t="str">
        <f t="shared" si="0"/>
        <v/>
      </c>
      <c r="J45" s="18"/>
      <c r="K45" s="18"/>
      <c r="L45" s="46" t="str">
        <f t="shared" si="6"/>
        <v/>
      </c>
      <c r="M45" s="20"/>
      <c r="N45" s="31" t="str">
        <f t="shared" si="1"/>
        <v/>
      </c>
      <c r="O45" s="20"/>
      <c r="P45" s="20"/>
      <c r="Q45" s="46" t="str">
        <f>IFERROR(MAX(IF(OR(O45="",P45=""),"",IF(AND(AND(MONTH(E45)&gt;=7,MONTH(E45)&lt;8),AND(MONTH(F45)&gt;=7,MONTH(F45)&lt;8)),(NETWORKDAYS(E45,F45,Lister!$D$7:$D$13)-O45)*N45/NETWORKDAYS(Lister!$D$19,Lister!$E$19,Lister!$D$7:$D$13),IF(AND(AND(MONTH(E45)&gt;=7,MONTH(E45)&lt;8),MONTH(F45)&gt;7),(NETWORKDAYS(E45,Lister!$E$19,Lister!$D$7:$D$13)-O45)*N45/NETWORKDAYS(Lister!$D$19,Lister!$E$19,Lister!$D$7:$D$13),IF(MONTH(E45)&gt;7,0)))),0),"")</f>
        <v/>
      </c>
      <c r="R45" s="46" t="str">
        <f>IFERROR(MAX(IF(OR(O45="",P45=""),"",IF(AND(AND(MONTH(E45)&gt;=8,MONTH(E45)&lt;9),AND(MONTH(F45)&gt;=8,MONTH(F45)&lt;9)),(NETWORKDAYS(E45,F45,Lister!$D$7:$D$13)-P45)*N45/NETWORKDAYS(Lister!$D$20,Lister!$E$20,Lister!$D$7:$D$13),IF(AND(MONTH(E45)=7,MONTH(F45)=8),(NETWORKDAYS(Lister!$D$20,F45,Lister!$D$7:$D$13)-P45)*N45/NETWORKDAYS(Lister!$D$20,Lister!$E$20,Lister!$D$7:$D$13),IF(AND(MONTH(E45)=7,MONTH(F45)=7),0)))),0),"")</f>
        <v/>
      </c>
      <c r="S45" s="31" t="str">
        <f t="shared" si="2"/>
        <v/>
      </c>
      <c r="T45" s="31" t="str">
        <f t="shared" si="3"/>
        <v/>
      </c>
      <c r="U45" s="51" t="str">
        <f t="shared" si="4"/>
        <v/>
      </c>
    </row>
    <row r="46" spans="1:21" x14ac:dyDescent="0.25">
      <c r="A46" s="13" t="str">
        <f t="shared" si="5"/>
        <v/>
      </c>
      <c r="B46" s="55"/>
      <c r="C46" s="22"/>
      <c r="D46" s="23"/>
      <c r="E46" s="16"/>
      <c r="F46" s="16"/>
      <c r="G46" s="72" t="str">
        <f>IF(OR(E46="",F46=""),"",NETWORKDAYS(E46,F46,Lister!$D$7:$D$13))</f>
        <v/>
      </c>
      <c r="H46" s="19"/>
      <c r="I46" s="32" t="str">
        <f t="shared" si="0"/>
        <v/>
      </c>
      <c r="J46" s="18"/>
      <c r="K46" s="18"/>
      <c r="L46" s="46" t="str">
        <f t="shared" si="6"/>
        <v/>
      </c>
      <c r="M46" s="20"/>
      <c r="N46" s="31" t="str">
        <f t="shared" si="1"/>
        <v/>
      </c>
      <c r="O46" s="20"/>
      <c r="P46" s="20"/>
      <c r="Q46" s="46" t="str">
        <f>IFERROR(MAX(IF(OR(O46="",P46=""),"",IF(AND(AND(MONTH(E46)&gt;=7,MONTH(E46)&lt;8),AND(MONTH(F46)&gt;=7,MONTH(F46)&lt;8)),(NETWORKDAYS(E46,F46,Lister!$D$7:$D$13)-O46)*N46/NETWORKDAYS(Lister!$D$19,Lister!$E$19,Lister!$D$7:$D$13),IF(AND(AND(MONTH(E46)&gt;=7,MONTH(E46)&lt;8),MONTH(F46)&gt;7),(NETWORKDAYS(E46,Lister!$E$19,Lister!$D$7:$D$13)-O46)*N46/NETWORKDAYS(Lister!$D$19,Lister!$E$19,Lister!$D$7:$D$13),IF(MONTH(E46)&gt;7,0)))),0),"")</f>
        <v/>
      </c>
      <c r="R46" s="46" t="str">
        <f>IFERROR(MAX(IF(OR(O46="",P46=""),"",IF(AND(AND(MONTH(E46)&gt;=8,MONTH(E46)&lt;9),AND(MONTH(F46)&gt;=8,MONTH(F46)&lt;9)),(NETWORKDAYS(E46,F46,Lister!$D$7:$D$13)-P46)*N46/NETWORKDAYS(Lister!$D$20,Lister!$E$20,Lister!$D$7:$D$13),IF(AND(MONTH(E46)=7,MONTH(F46)=8),(NETWORKDAYS(Lister!$D$20,F46,Lister!$D$7:$D$13)-P46)*N46/NETWORKDAYS(Lister!$D$20,Lister!$E$20,Lister!$D$7:$D$13),IF(AND(MONTH(E46)=7,MONTH(F46)=7),0)))),0),"")</f>
        <v/>
      </c>
      <c r="S46" s="31" t="str">
        <f t="shared" si="2"/>
        <v/>
      </c>
      <c r="T46" s="31" t="str">
        <f t="shared" si="3"/>
        <v/>
      </c>
      <c r="U46" s="51" t="str">
        <f t="shared" si="4"/>
        <v/>
      </c>
    </row>
    <row r="47" spans="1:21" x14ac:dyDescent="0.25">
      <c r="A47" s="13" t="str">
        <f t="shared" si="5"/>
        <v/>
      </c>
      <c r="B47" s="55"/>
      <c r="C47" s="26"/>
      <c r="D47" s="27"/>
      <c r="E47" s="16"/>
      <c r="F47" s="16"/>
      <c r="G47" s="72" t="str">
        <f>IF(OR(E47="",F47=""),"",NETWORKDAYS(E47,F47,Lister!$D$7:$D$13))</f>
        <v/>
      </c>
      <c r="H47" s="19"/>
      <c r="I47" s="32" t="str">
        <f t="shared" si="0"/>
        <v/>
      </c>
      <c r="J47" s="18"/>
      <c r="K47" s="18"/>
      <c r="L47" s="46" t="str">
        <f t="shared" si="6"/>
        <v/>
      </c>
      <c r="M47" s="20"/>
      <c r="N47" s="31" t="str">
        <f t="shared" si="1"/>
        <v/>
      </c>
      <c r="O47" s="20"/>
      <c r="P47" s="20"/>
      <c r="Q47" s="46" t="str">
        <f>IFERROR(MAX(IF(OR(O47="",P47=""),"",IF(AND(AND(MONTH(E47)&gt;=7,MONTH(E47)&lt;8),AND(MONTH(F47)&gt;=7,MONTH(F47)&lt;8)),(NETWORKDAYS(E47,F47,Lister!$D$7:$D$13)-O47)*N47/NETWORKDAYS(Lister!$D$19,Lister!$E$19,Lister!$D$7:$D$13),IF(AND(AND(MONTH(E47)&gt;=7,MONTH(E47)&lt;8),MONTH(F47)&gt;7),(NETWORKDAYS(E47,Lister!$E$19,Lister!$D$7:$D$13)-O47)*N47/NETWORKDAYS(Lister!$D$19,Lister!$E$19,Lister!$D$7:$D$13),IF(MONTH(E47)&gt;7,0)))),0),"")</f>
        <v/>
      </c>
      <c r="R47" s="46" t="str">
        <f>IFERROR(MAX(IF(OR(O47="",P47=""),"",IF(AND(AND(MONTH(E47)&gt;=8,MONTH(E47)&lt;9),AND(MONTH(F47)&gt;=8,MONTH(F47)&lt;9)),(NETWORKDAYS(E47,F47,Lister!$D$7:$D$13)-P47)*N47/NETWORKDAYS(Lister!$D$20,Lister!$E$20,Lister!$D$7:$D$13),IF(AND(MONTH(E47)=7,MONTH(F47)=8),(NETWORKDAYS(Lister!$D$20,F47,Lister!$D$7:$D$13)-P47)*N47/NETWORKDAYS(Lister!$D$20,Lister!$E$20,Lister!$D$7:$D$13),IF(AND(MONTH(E47)=7,MONTH(F47)=7),0)))),0),"")</f>
        <v/>
      </c>
      <c r="S47" s="31" t="str">
        <f t="shared" si="2"/>
        <v/>
      </c>
      <c r="T47" s="31" t="str">
        <f t="shared" si="3"/>
        <v/>
      </c>
      <c r="U47" s="51" t="str">
        <f t="shared" si="4"/>
        <v/>
      </c>
    </row>
    <row r="48" spans="1:21" x14ac:dyDescent="0.25">
      <c r="A48" s="13" t="str">
        <f t="shared" si="5"/>
        <v/>
      </c>
      <c r="B48" s="55"/>
      <c r="C48" s="22"/>
      <c r="D48" s="23"/>
      <c r="E48" s="16"/>
      <c r="F48" s="16"/>
      <c r="G48" s="72" t="str">
        <f>IF(OR(E48="",F48=""),"",NETWORKDAYS(E48,F48,Lister!$D$7:$D$13))</f>
        <v/>
      </c>
      <c r="H48" s="19"/>
      <c r="I48" s="32" t="str">
        <f t="shared" si="0"/>
        <v/>
      </c>
      <c r="J48" s="18"/>
      <c r="K48" s="18"/>
      <c r="L48" s="46" t="str">
        <f t="shared" si="6"/>
        <v/>
      </c>
      <c r="M48" s="20"/>
      <c r="N48" s="31" t="str">
        <f t="shared" si="1"/>
        <v/>
      </c>
      <c r="O48" s="20"/>
      <c r="P48" s="20"/>
      <c r="Q48" s="46" t="str">
        <f>IFERROR(MAX(IF(OR(O48="",P48=""),"",IF(AND(AND(MONTH(E48)&gt;=7,MONTH(E48)&lt;8),AND(MONTH(F48)&gt;=7,MONTH(F48)&lt;8)),(NETWORKDAYS(E48,F48,Lister!$D$7:$D$13)-O48)*N48/NETWORKDAYS(Lister!$D$19,Lister!$E$19,Lister!$D$7:$D$13),IF(AND(AND(MONTH(E48)&gt;=7,MONTH(E48)&lt;8),MONTH(F48)&gt;7),(NETWORKDAYS(E48,Lister!$E$19,Lister!$D$7:$D$13)-O48)*N48/NETWORKDAYS(Lister!$D$19,Lister!$E$19,Lister!$D$7:$D$13),IF(MONTH(E48)&gt;7,0)))),0),"")</f>
        <v/>
      </c>
      <c r="R48" s="46" t="str">
        <f>IFERROR(MAX(IF(OR(O48="",P48=""),"",IF(AND(AND(MONTH(E48)&gt;=8,MONTH(E48)&lt;9),AND(MONTH(F48)&gt;=8,MONTH(F48)&lt;9)),(NETWORKDAYS(E48,F48,Lister!$D$7:$D$13)-P48)*N48/NETWORKDAYS(Lister!$D$20,Lister!$E$20,Lister!$D$7:$D$13),IF(AND(MONTH(E48)=7,MONTH(F48)=8),(NETWORKDAYS(Lister!$D$20,F48,Lister!$D$7:$D$13)-P48)*N48/NETWORKDAYS(Lister!$D$20,Lister!$E$20,Lister!$D$7:$D$13),IF(AND(MONTH(E48)=7,MONTH(F48)=7),0)))),0),"")</f>
        <v/>
      </c>
      <c r="S48" s="31" t="str">
        <f t="shared" si="2"/>
        <v/>
      </c>
      <c r="T48" s="31" t="str">
        <f t="shared" si="3"/>
        <v/>
      </c>
      <c r="U48" s="51" t="str">
        <f t="shared" si="4"/>
        <v/>
      </c>
    </row>
    <row r="49" spans="1:21" x14ac:dyDescent="0.25">
      <c r="A49" s="13" t="str">
        <f t="shared" si="5"/>
        <v/>
      </c>
      <c r="B49" s="55"/>
      <c r="C49" s="22"/>
      <c r="D49" s="23"/>
      <c r="E49" s="16"/>
      <c r="F49" s="16"/>
      <c r="G49" s="72" t="str">
        <f>IF(OR(E49="",F49=""),"",NETWORKDAYS(E49,F49,Lister!$D$7:$D$13))</f>
        <v/>
      </c>
      <c r="H49" s="19"/>
      <c r="I49" s="32" t="str">
        <f t="shared" si="0"/>
        <v/>
      </c>
      <c r="J49" s="18"/>
      <c r="K49" s="18"/>
      <c r="L49" s="46" t="str">
        <f t="shared" si="6"/>
        <v/>
      </c>
      <c r="M49" s="20"/>
      <c r="N49" s="31" t="str">
        <f t="shared" si="1"/>
        <v/>
      </c>
      <c r="O49" s="20"/>
      <c r="P49" s="20"/>
      <c r="Q49" s="46" t="str">
        <f>IFERROR(MAX(IF(OR(O49="",P49=""),"",IF(AND(AND(MONTH(E49)&gt;=7,MONTH(E49)&lt;8),AND(MONTH(F49)&gt;=7,MONTH(F49)&lt;8)),(NETWORKDAYS(E49,F49,Lister!$D$7:$D$13)-O49)*N49/NETWORKDAYS(Lister!$D$19,Lister!$E$19,Lister!$D$7:$D$13),IF(AND(AND(MONTH(E49)&gt;=7,MONTH(E49)&lt;8),MONTH(F49)&gt;7),(NETWORKDAYS(E49,Lister!$E$19,Lister!$D$7:$D$13)-O49)*N49/NETWORKDAYS(Lister!$D$19,Lister!$E$19,Lister!$D$7:$D$13),IF(MONTH(E49)&gt;7,0)))),0),"")</f>
        <v/>
      </c>
      <c r="R49" s="46" t="str">
        <f>IFERROR(MAX(IF(OR(O49="",P49=""),"",IF(AND(AND(MONTH(E49)&gt;=8,MONTH(E49)&lt;9),AND(MONTH(F49)&gt;=8,MONTH(F49)&lt;9)),(NETWORKDAYS(E49,F49,Lister!$D$7:$D$13)-P49)*N49/NETWORKDAYS(Lister!$D$20,Lister!$E$20,Lister!$D$7:$D$13),IF(AND(MONTH(E49)=7,MONTH(F49)=8),(NETWORKDAYS(Lister!$D$20,F49,Lister!$D$7:$D$13)-P49)*N49/NETWORKDAYS(Lister!$D$20,Lister!$E$20,Lister!$D$7:$D$13),IF(AND(MONTH(E49)=7,MONTH(F49)=7),0)))),0),"")</f>
        <v/>
      </c>
      <c r="S49" s="31" t="str">
        <f t="shared" si="2"/>
        <v/>
      </c>
      <c r="T49" s="31" t="str">
        <f t="shared" si="3"/>
        <v/>
      </c>
      <c r="U49" s="51" t="str">
        <f t="shared" si="4"/>
        <v/>
      </c>
    </row>
    <row r="50" spans="1:21" x14ac:dyDescent="0.25">
      <c r="A50" s="13" t="str">
        <f t="shared" si="5"/>
        <v/>
      </c>
      <c r="B50" s="55"/>
      <c r="C50" s="22"/>
      <c r="D50" s="23"/>
      <c r="E50" s="16"/>
      <c r="F50" s="16"/>
      <c r="G50" s="72" t="str">
        <f>IF(OR(E50="",F50=""),"",NETWORKDAYS(E50,F50,Lister!$D$7:$D$13))</f>
        <v/>
      </c>
      <c r="H50" s="19"/>
      <c r="I50" s="32" t="str">
        <f t="shared" si="0"/>
        <v/>
      </c>
      <c r="J50" s="18"/>
      <c r="K50" s="18"/>
      <c r="L50" s="46" t="str">
        <f t="shared" si="6"/>
        <v/>
      </c>
      <c r="M50" s="20"/>
      <c r="N50" s="31" t="str">
        <f t="shared" si="1"/>
        <v/>
      </c>
      <c r="O50" s="20"/>
      <c r="P50" s="20"/>
      <c r="Q50" s="46" t="str">
        <f>IFERROR(MAX(IF(OR(O50="",P50=""),"",IF(AND(AND(MONTH(E50)&gt;=7,MONTH(E50)&lt;8),AND(MONTH(F50)&gt;=7,MONTH(F50)&lt;8)),(NETWORKDAYS(E50,F50,Lister!$D$7:$D$13)-O50)*N50/NETWORKDAYS(Lister!$D$19,Lister!$E$19,Lister!$D$7:$D$13),IF(AND(AND(MONTH(E50)&gt;=7,MONTH(E50)&lt;8),MONTH(F50)&gt;7),(NETWORKDAYS(E50,Lister!$E$19,Lister!$D$7:$D$13)-O50)*N50/NETWORKDAYS(Lister!$D$19,Lister!$E$19,Lister!$D$7:$D$13),IF(MONTH(E50)&gt;7,0)))),0),"")</f>
        <v/>
      </c>
      <c r="R50" s="46" t="str">
        <f>IFERROR(MAX(IF(OR(O50="",P50=""),"",IF(AND(AND(MONTH(E50)&gt;=8,MONTH(E50)&lt;9),AND(MONTH(F50)&gt;=8,MONTH(F50)&lt;9)),(NETWORKDAYS(E50,F50,Lister!$D$7:$D$13)-P50)*N50/NETWORKDAYS(Lister!$D$20,Lister!$E$20,Lister!$D$7:$D$13),IF(AND(MONTH(E50)=7,MONTH(F50)=8),(NETWORKDAYS(Lister!$D$20,F50,Lister!$D$7:$D$13)-P50)*N50/NETWORKDAYS(Lister!$D$20,Lister!$E$20,Lister!$D$7:$D$13),IF(AND(MONTH(E50)=7,MONTH(F50)=7),0)))),0),"")</f>
        <v/>
      </c>
      <c r="S50" s="31" t="str">
        <f t="shared" si="2"/>
        <v/>
      </c>
      <c r="T50" s="31" t="str">
        <f t="shared" si="3"/>
        <v/>
      </c>
      <c r="U50" s="51" t="str">
        <f t="shared" si="4"/>
        <v/>
      </c>
    </row>
    <row r="51" spans="1:21" x14ac:dyDescent="0.25">
      <c r="A51" s="13" t="str">
        <f t="shared" si="5"/>
        <v/>
      </c>
      <c r="B51" s="55"/>
      <c r="C51" s="22"/>
      <c r="D51" s="23"/>
      <c r="E51" s="16"/>
      <c r="F51" s="16"/>
      <c r="G51" s="72" t="str">
        <f>IF(OR(E51="",F51=""),"",NETWORKDAYS(E51,F51,Lister!$D$7:$D$13))</f>
        <v/>
      </c>
      <c r="H51" s="19"/>
      <c r="I51" s="32" t="str">
        <f t="shared" si="0"/>
        <v/>
      </c>
      <c r="J51" s="18"/>
      <c r="K51" s="18"/>
      <c r="L51" s="46" t="str">
        <f t="shared" si="6"/>
        <v/>
      </c>
      <c r="M51" s="20"/>
      <c r="N51" s="31" t="str">
        <f t="shared" si="1"/>
        <v/>
      </c>
      <c r="O51" s="20"/>
      <c r="P51" s="20"/>
      <c r="Q51" s="46" t="str">
        <f>IFERROR(MAX(IF(OR(O51="",P51=""),"",IF(AND(AND(MONTH(E51)&gt;=7,MONTH(E51)&lt;8),AND(MONTH(F51)&gt;=7,MONTH(F51)&lt;8)),(NETWORKDAYS(E51,F51,Lister!$D$7:$D$13)-O51)*N51/NETWORKDAYS(Lister!$D$19,Lister!$E$19,Lister!$D$7:$D$13),IF(AND(AND(MONTH(E51)&gt;=7,MONTH(E51)&lt;8),MONTH(F51)&gt;7),(NETWORKDAYS(E51,Lister!$E$19,Lister!$D$7:$D$13)-O51)*N51/NETWORKDAYS(Lister!$D$19,Lister!$E$19,Lister!$D$7:$D$13),IF(MONTH(E51)&gt;7,0)))),0),"")</f>
        <v/>
      </c>
      <c r="R51" s="46" t="str">
        <f>IFERROR(MAX(IF(OR(O51="",P51=""),"",IF(AND(AND(MONTH(E51)&gt;=8,MONTH(E51)&lt;9),AND(MONTH(F51)&gt;=8,MONTH(F51)&lt;9)),(NETWORKDAYS(E51,F51,Lister!$D$7:$D$13)-P51)*N51/NETWORKDAYS(Lister!$D$20,Lister!$E$20,Lister!$D$7:$D$13),IF(AND(MONTH(E51)=7,MONTH(F51)=8),(NETWORKDAYS(Lister!$D$20,F51,Lister!$D$7:$D$13)-P51)*N51/NETWORKDAYS(Lister!$D$20,Lister!$E$20,Lister!$D$7:$D$13),IF(AND(MONTH(E51)=7,MONTH(F51)=7),0)))),0),"")</f>
        <v/>
      </c>
      <c r="S51" s="31" t="str">
        <f t="shared" si="2"/>
        <v/>
      </c>
      <c r="T51" s="31" t="str">
        <f t="shared" si="3"/>
        <v/>
      </c>
      <c r="U51" s="51" t="str">
        <f t="shared" si="4"/>
        <v/>
      </c>
    </row>
    <row r="52" spans="1:21" x14ac:dyDescent="0.25">
      <c r="A52" s="13" t="str">
        <f t="shared" si="5"/>
        <v/>
      </c>
      <c r="B52" s="55"/>
      <c r="C52" s="22"/>
      <c r="D52" s="23"/>
      <c r="E52" s="16"/>
      <c r="F52" s="16"/>
      <c r="G52" s="72" t="str">
        <f>IF(OR(E52="",F52=""),"",NETWORKDAYS(E52,F52,Lister!$D$7:$D$13))</f>
        <v/>
      </c>
      <c r="H52" s="19"/>
      <c r="I52" s="32" t="str">
        <f t="shared" si="0"/>
        <v/>
      </c>
      <c r="J52" s="18"/>
      <c r="K52" s="18"/>
      <c r="L52" s="46" t="str">
        <f t="shared" si="6"/>
        <v/>
      </c>
      <c r="M52" s="20"/>
      <c r="N52" s="31" t="str">
        <f t="shared" si="1"/>
        <v/>
      </c>
      <c r="O52" s="20"/>
      <c r="P52" s="20"/>
      <c r="Q52" s="46" t="str">
        <f>IFERROR(MAX(IF(OR(O52="",P52=""),"",IF(AND(AND(MONTH(E52)&gt;=7,MONTH(E52)&lt;8),AND(MONTH(F52)&gt;=7,MONTH(F52)&lt;8)),(NETWORKDAYS(E52,F52,Lister!$D$7:$D$13)-O52)*N52/NETWORKDAYS(Lister!$D$19,Lister!$E$19,Lister!$D$7:$D$13),IF(AND(AND(MONTH(E52)&gt;=7,MONTH(E52)&lt;8),MONTH(F52)&gt;7),(NETWORKDAYS(E52,Lister!$E$19,Lister!$D$7:$D$13)-O52)*N52/NETWORKDAYS(Lister!$D$19,Lister!$E$19,Lister!$D$7:$D$13),IF(MONTH(E52)&gt;7,0)))),0),"")</f>
        <v/>
      </c>
      <c r="R52" s="46" t="str">
        <f>IFERROR(MAX(IF(OR(O52="",P52=""),"",IF(AND(AND(MONTH(E52)&gt;=8,MONTH(E52)&lt;9),AND(MONTH(F52)&gt;=8,MONTH(F52)&lt;9)),(NETWORKDAYS(E52,F52,Lister!$D$7:$D$13)-P52)*N52/NETWORKDAYS(Lister!$D$20,Lister!$E$20,Lister!$D$7:$D$13),IF(AND(MONTH(E52)=7,MONTH(F52)=8),(NETWORKDAYS(Lister!$D$20,F52,Lister!$D$7:$D$13)-P52)*N52/NETWORKDAYS(Lister!$D$20,Lister!$E$20,Lister!$D$7:$D$13),IF(AND(MONTH(E52)=7,MONTH(F52)=7),0)))),0),"")</f>
        <v/>
      </c>
      <c r="S52" s="31" t="str">
        <f t="shared" si="2"/>
        <v/>
      </c>
      <c r="T52" s="31" t="str">
        <f t="shared" si="3"/>
        <v/>
      </c>
      <c r="U52" s="51" t="str">
        <f t="shared" si="4"/>
        <v/>
      </c>
    </row>
    <row r="53" spans="1:21" x14ac:dyDescent="0.25">
      <c r="A53" s="13" t="str">
        <f t="shared" si="5"/>
        <v/>
      </c>
      <c r="B53" s="55"/>
      <c r="C53" s="22"/>
      <c r="D53" s="23"/>
      <c r="E53" s="16"/>
      <c r="F53" s="16"/>
      <c r="G53" s="72" t="str">
        <f>IF(OR(E53="",F53=""),"",NETWORKDAYS(E53,F53,Lister!$D$7:$D$13))</f>
        <v/>
      </c>
      <c r="H53" s="19"/>
      <c r="I53" s="32" t="str">
        <f t="shared" si="0"/>
        <v/>
      </c>
      <c r="J53" s="18"/>
      <c r="K53" s="18"/>
      <c r="L53" s="46" t="str">
        <f t="shared" si="6"/>
        <v/>
      </c>
      <c r="M53" s="20"/>
      <c r="N53" s="31" t="str">
        <f t="shared" si="1"/>
        <v/>
      </c>
      <c r="O53" s="20"/>
      <c r="P53" s="20"/>
      <c r="Q53" s="46" t="str">
        <f>IFERROR(MAX(IF(OR(O53="",P53=""),"",IF(AND(AND(MONTH(E53)&gt;=7,MONTH(E53)&lt;8),AND(MONTH(F53)&gt;=7,MONTH(F53)&lt;8)),(NETWORKDAYS(E53,F53,Lister!$D$7:$D$13)-O53)*N53/NETWORKDAYS(Lister!$D$19,Lister!$E$19,Lister!$D$7:$D$13),IF(AND(AND(MONTH(E53)&gt;=7,MONTH(E53)&lt;8),MONTH(F53)&gt;7),(NETWORKDAYS(E53,Lister!$E$19,Lister!$D$7:$D$13)-O53)*N53/NETWORKDAYS(Lister!$D$19,Lister!$E$19,Lister!$D$7:$D$13),IF(MONTH(E53)&gt;7,0)))),0),"")</f>
        <v/>
      </c>
      <c r="R53" s="46" t="str">
        <f>IFERROR(MAX(IF(OR(O53="",P53=""),"",IF(AND(AND(MONTH(E53)&gt;=8,MONTH(E53)&lt;9),AND(MONTH(F53)&gt;=8,MONTH(F53)&lt;9)),(NETWORKDAYS(E53,F53,Lister!$D$7:$D$13)-P53)*N53/NETWORKDAYS(Lister!$D$20,Lister!$E$20,Lister!$D$7:$D$13),IF(AND(MONTH(E53)=7,MONTH(F53)=8),(NETWORKDAYS(Lister!$D$20,F53,Lister!$D$7:$D$13)-P53)*N53/NETWORKDAYS(Lister!$D$20,Lister!$E$20,Lister!$D$7:$D$13),IF(AND(MONTH(E53)=7,MONTH(F53)=7),0)))),0),"")</f>
        <v/>
      </c>
      <c r="S53" s="31" t="str">
        <f t="shared" si="2"/>
        <v/>
      </c>
      <c r="T53" s="31" t="str">
        <f t="shared" si="3"/>
        <v/>
      </c>
      <c r="U53" s="51" t="str">
        <f t="shared" si="4"/>
        <v/>
      </c>
    </row>
    <row r="54" spans="1:21" x14ac:dyDescent="0.25">
      <c r="A54" s="13" t="str">
        <f t="shared" si="5"/>
        <v/>
      </c>
      <c r="B54" s="55"/>
      <c r="C54" s="22"/>
      <c r="D54" s="23"/>
      <c r="E54" s="16"/>
      <c r="F54" s="16"/>
      <c r="G54" s="72" t="str">
        <f>IF(OR(E54="",F54=""),"",NETWORKDAYS(E54,F54,Lister!$D$7:$D$13))</f>
        <v/>
      </c>
      <c r="H54" s="19"/>
      <c r="I54" s="32" t="str">
        <f t="shared" si="0"/>
        <v/>
      </c>
      <c r="J54" s="18"/>
      <c r="K54" s="18"/>
      <c r="L54" s="46" t="str">
        <f t="shared" si="6"/>
        <v/>
      </c>
      <c r="M54" s="20"/>
      <c r="N54" s="31" t="str">
        <f t="shared" si="1"/>
        <v/>
      </c>
      <c r="O54" s="20"/>
      <c r="P54" s="20"/>
      <c r="Q54" s="46" t="str">
        <f>IFERROR(MAX(IF(OR(O54="",P54=""),"",IF(AND(AND(MONTH(E54)&gt;=7,MONTH(E54)&lt;8),AND(MONTH(F54)&gt;=7,MONTH(F54)&lt;8)),(NETWORKDAYS(E54,F54,Lister!$D$7:$D$13)-O54)*N54/NETWORKDAYS(Lister!$D$19,Lister!$E$19,Lister!$D$7:$D$13),IF(AND(AND(MONTH(E54)&gt;=7,MONTH(E54)&lt;8),MONTH(F54)&gt;7),(NETWORKDAYS(E54,Lister!$E$19,Lister!$D$7:$D$13)-O54)*N54/NETWORKDAYS(Lister!$D$19,Lister!$E$19,Lister!$D$7:$D$13),IF(MONTH(E54)&gt;7,0)))),0),"")</f>
        <v/>
      </c>
      <c r="R54" s="46" t="str">
        <f>IFERROR(MAX(IF(OR(O54="",P54=""),"",IF(AND(AND(MONTH(E54)&gt;=8,MONTH(E54)&lt;9),AND(MONTH(F54)&gt;=8,MONTH(F54)&lt;9)),(NETWORKDAYS(E54,F54,Lister!$D$7:$D$13)-P54)*N54/NETWORKDAYS(Lister!$D$20,Lister!$E$20,Lister!$D$7:$D$13),IF(AND(MONTH(E54)=7,MONTH(F54)=8),(NETWORKDAYS(Lister!$D$20,F54,Lister!$D$7:$D$13)-P54)*N54/NETWORKDAYS(Lister!$D$20,Lister!$E$20,Lister!$D$7:$D$13),IF(AND(MONTH(E54)=7,MONTH(F54)=7),0)))),0),"")</f>
        <v/>
      </c>
      <c r="S54" s="31" t="str">
        <f t="shared" si="2"/>
        <v/>
      </c>
      <c r="T54" s="31" t="str">
        <f t="shared" si="3"/>
        <v/>
      </c>
      <c r="U54" s="51" t="str">
        <f t="shared" si="4"/>
        <v/>
      </c>
    </row>
    <row r="55" spans="1:21" x14ac:dyDescent="0.25">
      <c r="A55" s="13" t="str">
        <f t="shared" si="5"/>
        <v/>
      </c>
      <c r="B55" s="55"/>
      <c r="C55" s="22"/>
      <c r="D55" s="23"/>
      <c r="E55" s="16"/>
      <c r="F55" s="16"/>
      <c r="G55" s="72" t="str">
        <f>IF(OR(E55="",F55=""),"",NETWORKDAYS(E55,F55,Lister!$D$7:$D$13))</f>
        <v/>
      </c>
      <c r="H55" s="19"/>
      <c r="I55" s="32" t="str">
        <f t="shared" si="0"/>
        <v/>
      </c>
      <c r="J55" s="18"/>
      <c r="K55" s="18"/>
      <c r="L55" s="46" t="str">
        <f t="shared" si="6"/>
        <v/>
      </c>
      <c r="M55" s="20"/>
      <c r="N55" s="31" t="str">
        <f t="shared" si="1"/>
        <v/>
      </c>
      <c r="O55" s="20"/>
      <c r="P55" s="20"/>
      <c r="Q55" s="46" t="str">
        <f>IFERROR(MAX(IF(OR(O55="",P55=""),"",IF(AND(AND(MONTH(E55)&gt;=7,MONTH(E55)&lt;8),AND(MONTH(F55)&gt;=7,MONTH(F55)&lt;8)),(NETWORKDAYS(E55,F55,Lister!$D$7:$D$13)-O55)*N55/NETWORKDAYS(Lister!$D$19,Lister!$E$19,Lister!$D$7:$D$13),IF(AND(AND(MONTH(E55)&gt;=7,MONTH(E55)&lt;8),MONTH(F55)&gt;7),(NETWORKDAYS(E55,Lister!$E$19,Lister!$D$7:$D$13)-O55)*N55/NETWORKDAYS(Lister!$D$19,Lister!$E$19,Lister!$D$7:$D$13),IF(MONTH(E55)&gt;7,0)))),0),"")</f>
        <v/>
      </c>
      <c r="R55" s="46" t="str">
        <f>IFERROR(MAX(IF(OR(O55="",P55=""),"",IF(AND(AND(MONTH(E55)&gt;=8,MONTH(E55)&lt;9),AND(MONTH(F55)&gt;=8,MONTH(F55)&lt;9)),(NETWORKDAYS(E55,F55,Lister!$D$7:$D$13)-P55)*N55/NETWORKDAYS(Lister!$D$20,Lister!$E$20,Lister!$D$7:$D$13),IF(AND(MONTH(E55)=7,MONTH(F55)=8),(NETWORKDAYS(Lister!$D$20,F55,Lister!$D$7:$D$13)-P55)*N55/NETWORKDAYS(Lister!$D$20,Lister!$E$20,Lister!$D$7:$D$13),IF(AND(MONTH(E55)=7,MONTH(F55)=7),0)))),0),"")</f>
        <v/>
      </c>
      <c r="S55" s="31" t="str">
        <f t="shared" si="2"/>
        <v/>
      </c>
      <c r="T55" s="31" t="str">
        <f t="shared" si="3"/>
        <v/>
      </c>
      <c r="U55" s="51" t="str">
        <f t="shared" si="4"/>
        <v/>
      </c>
    </row>
    <row r="56" spans="1:21" x14ac:dyDescent="0.25">
      <c r="A56" s="13" t="str">
        <f t="shared" si="5"/>
        <v/>
      </c>
      <c r="B56" s="55"/>
      <c r="C56" s="22"/>
      <c r="D56" s="23"/>
      <c r="E56" s="16"/>
      <c r="F56" s="16"/>
      <c r="G56" s="72" t="str">
        <f>IF(OR(E56="",F56=""),"",NETWORKDAYS(E56,F56,Lister!$D$7:$D$13))</f>
        <v/>
      </c>
      <c r="H56" s="19"/>
      <c r="I56" s="32" t="str">
        <f t="shared" si="0"/>
        <v/>
      </c>
      <c r="J56" s="18"/>
      <c r="K56" s="18"/>
      <c r="L56" s="46" t="str">
        <f t="shared" si="6"/>
        <v/>
      </c>
      <c r="M56" s="20"/>
      <c r="N56" s="31" t="str">
        <f t="shared" si="1"/>
        <v/>
      </c>
      <c r="O56" s="20"/>
      <c r="P56" s="20"/>
      <c r="Q56" s="46" t="str">
        <f>IFERROR(MAX(IF(OR(O56="",P56=""),"",IF(AND(AND(MONTH(E56)&gt;=7,MONTH(E56)&lt;8),AND(MONTH(F56)&gt;=7,MONTH(F56)&lt;8)),(NETWORKDAYS(E56,F56,Lister!$D$7:$D$13)-O56)*N56/NETWORKDAYS(Lister!$D$19,Lister!$E$19,Lister!$D$7:$D$13),IF(AND(AND(MONTH(E56)&gt;=7,MONTH(E56)&lt;8),MONTH(F56)&gt;7),(NETWORKDAYS(E56,Lister!$E$19,Lister!$D$7:$D$13)-O56)*N56/NETWORKDAYS(Lister!$D$19,Lister!$E$19,Lister!$D$7:$D$13),IF(MONTH(E56)&gt;7,0)))),0),"")</f>
        <v/>
      </c>
      <c r="R56" s="46" t="str">
        <f>IFERROR(MAX(IF(OR(O56="",P56=""),"",IF(AND(AND(MONTH(E56)&gt;=8,MONTH(E56)&lt;9),AND(MONTH(F56)&gt;=8,MONTH(F56)&lt;9)),(NETWORKDAYS(E56,F56,Lister!$D$7:$D$13)-P56)*N56/NETWORKDAYS(Lister!$D$20,Lister!$E$20,Lister!$D$7:$D$13),IF(AND(MONTH(E56)=7,MONTH(F56)=8),(NETWORKDAYS(Lister!$D$20,F56,Lister!$D$7:$D$13)-P56)*N56/NETWORKDAYS(Lister!$D$20,Lister!$E$20,Lister!$D$7:$D$13),IF(AND(MONTH(E56)=7,MONTH(F56)=7),0)))),0),"")</f>
        <v/>
      </c>
      <c r="S56" s="31" t="str">
        <f t="shared" si="2"/>
        <v/>
      </c>
      <c r="T56" s="31" t="str">
        <f t="shared" si="3"/>
        <v/>
      </c>
      <c r="U56" s="51" t="str">
        <f t="shared" si="4"/>
        <v/>
      </c>
    </row>
    <row r="57" spans="1:21" x14ac:dyDescent="0.25">
      <c r="A57" s="13" t="str">
        <f t="shared" si="5"/>
        <v/>
      </c>
      <c r="B57" s="55"/>
      <c r="C57" s="22"/>
      <c r="D57" s="23"/>
      <c r="E57" s="16"/>
      <c r="F57" s="16"/>
      <c r="G57" s="72" t="str">
        <f>IF(OR(E57="",F57=""),"",NETWORKDAYS(E57,F57,Lister!$D$7:$D$13))</f>
        <v/>
      </c>
      <c r="H57" s="19"/>
      <c r="I57" s="32" t="str">
        <f t="shared" si="0"/>
        <v/>
      </c>
      <c r="J57" s="18"/>
      <c r="K57" s="18"/>
      <c r="L57" s="46" t="str">
        <f t="shared" si="6"/>
        <v/>
      </c>
      <c r="M57" s="20"/>
      <c r="N57" s="31" t="str">
        <f t="shared" si="1"/>
        <v/>
      </c>
      <c r="O57" s="20"/>
      <c r="P57" s="20"/>
      <c r="Q57" s="46" t="str">
        <f>IFERROR(MAX(IF(OR(O57="",P57=""),"",IF(AND(AND(MONTH(E57)&gt;=7,MONTH(E57)&lt;8),AND(MONTH(F57)&gt;=7,MONTH(F57)&lt;8)),(NETWORKDAYS(E57,F57,Lister!$D$7:$D$13)-O57)*N57/NETWORKDAYS(Lister!$D$19,Lister!$E$19,Lister!$D$7:$D$13),IF(AND(AND(MONTH(E57)&gt;=7,MONTH(E57)&lt;8),MONTH(F57)&gt;7),(NETWORKDAYS(E57,Lister!$E$19,Lister!$D$7:$D$13)-O57)*N57/NETWORKDAYS(Lister!$D$19,Lister!$E$19,Lister!$D$7:$D$13),IF(MONTH(E57)&gt;7,0)))),0),"")</f>
        <v/>
      </c>
      <c r="R57" s="46" t="str">
        <f>IFERROR(MAX(IF(OR(O57="",P57=""),"",IF(AND(AND(MONTH(E57)&gt;=8,MONTH(E57)&lt;9),AND(MONTH(F57)&gt;=8,MONTH(F57)&lt;9)),(NETWORKDAYS(E57,F57,Lister!$D$7:$D$13)-P57)*N57/NETWORKDAYS(Lister!$D$20,Lister!$E$20,Lister!$D$7:$D$13),IF(AND(MONTH(E57)=7,MONTH(F57)=8),(NETWORKDAYS(Lister!$D$20,F57,Lister!$D$7:$D$13)-P57)*N57/NETWORKDAYS(Lister!$D$20,Lister!$E$20,Lister!$D$7:$D$13),IF(AND(MONTH(E57)=7,MONTH(F57)=7),0)))),0),"")</f>
        <v/>
      </c>
      <c r="S57" s="31" t="str">
        <f t="shared" si="2"/>
        <v/>
      </c>
      <c r="T57" s="31" t="str">
        <f t="shared" si="3"/>
        <v/>
      </c>
      <c r="U57" s="51" t="str">
        <f t="shared" si="4"/>
        <v/>
      </c>
    </row>
    <row r="58" spans="1:21" x14ac:dyDescent="0.25">
      <c r="A58" s="13" t="str">
        <f t="shared" si="5"/>
        <v/>
      </c>
      <c r="B58" s="55"/>
      <c r="C58" s="22"/>
      <c r="D58" s="23"/>
      <c r="E58" s="16"/>
      <c r="F58" s="16"/>
      <c r="G58" s="72" t="str">
        <f>IF(OR(E58="",F58=""),"",NETWORKDAYS(E58,F58,Lister!$D$7:$D$13))</f>
        <v/>
      </c>
      <c r="H58" s="19"/>
      <c r="I58" s="32" t="str">
        <f t="shared" si="0"/>
        <v/>
      </c>
      <c r="J58" s="18"/>
      <c r="K58" s="18"/>
      <c r="L58" s="46" t="str">
        <f t="shared" si="6"/>
        <v/>
      </c>
      <c r="M58" s="20"/>
      <c r="N58" s="31" t="str">
        <f t="shared" si="1"/>
        <v/>
      </c>
      <c r="O58" s="20"/>
      <c r="P58" s="20"/>
      <c r="Q58" s="46" t="str">
        <f>IFERROR(MAX(IF(OR(O58="",P58=""),"",IF(AND(AND(MONTH(E58)&gt;=7,MONTH(E58)&lt;8),AND(MONTH(F58)&gt;=7,MONTH(F58)&lt;8)),(NETWORKDAYS(E58,F58,Lister!$D$7:$D$13)-O58)*N58/NETWORKDAYS(Lister!$D$19,Lister!$E$19,Lister!$D$7:$D$13),IF(AND(AND(MONTH(E58)&gt;=7,MONTH(E58)&lt;8),MONTH(F58)&gt;7),(NETWORKDAYS(E58,Lister!$E$19,Lister!$D$7:$D$13)-O58)*N58/NETWORKDAYS(Lister!$D$19,Lister!$E$19,Lister!$D$7:$D$13),IF(MONTH(E58)&gt;7,0)))),0),"")</f>
        <v/>
      </c>
      <c r="R58" s="46" t="str">
        <f>IFERROR(MAX(IF(OR(O58="",P58=""),"",IF(AND(AND(MONTH(E58)&gt;=8,MONTH(E58)&lt;9),AND(MONTH(F58)&gt;=8,MONTH(F58)&lt;9)),(NETWORKDAYS(E58,F58,Lister!$D$7:$D$13)-P58)*N58/NETWORKDAYS(Lister!$D$20,Lister!$E$20,Lister!$D$7:$D$13),IF(AND(MONTH(E58)=7,MONTH(F58)=8),(NETWORKDAYS(Lister!$D$20,F58,Lister!$D$7:$D$13)-P58)*N58/NETWORKDAYS(Lister!$D$20,Lister!$E$20,Lister!$D$7:$D$13),IF(AND(MONTH(E58)=7,MONTH(F58)=7),0)))),0),"")</f>
        <v/>
      </c>
      <c r="S58" s="31" t="str">
        <f t="shared" si="2"/>
        <v/>
      </c>
      <c r="T58" s="31" t="str">
        <f t="shared" si="3"/>
        <v/>
      </c>
      <c r="U58" s="51" t="str">
        <f t="shared" si="4"/>
        <v/>
      </c>
    </row>
    <row r="59" spans="1:21" x14ac:dyDescent="0.25">
      <c r="A59" s="13" t="str">
        <f t="shared" si="5"/>
        <v/>
      </c>
      <c r="B59" s="55"/>
      <c r="C59" s="22"/>
      <c r="D59" s="23"/>
      <c r="E59" s="16"/>
      <c r="F59" s="16"/>
      <c r="G59" s="72" t="str">
        <f>IF(OR(E59="",F59=""),"",NETWORKDAYS(E59,F59,Lister!$D$7:$D$13))</f>
        <v/>
      </c>
      <c r="H59" s="19"/>
      <c r="I59" s="32" t="str">
        <f t="shared" si="0"/>
        <v/>
      </c>
      <c r="J59" s="18"/>
      <c r="K59" s="18"/>
      <c r="L59" s="46" t="str">
        <f t="shared" si="6"/>
        <v/>
      </c>
      <c r="M59" s="20"/>
      <c r="N59" s="31" t="str">
        <f t="shared" si="1"/>
        <v/>
      </c>
      <c r="O59" s="20"/>
      <c r="P59" s="20"/>
      <c r="Q59" s="46" t="str">
        <f>IFERROR(MAX(IF(OR(O59="",P59=""),"",IF(AND(AND(MONTH(E59)&gt;=7,MONTH(E59)&lt;8),AND(MONTH(F59)&gt;=7,MONTH(F59)&lt;8)),(NETWORKDAYS(E59,F59,Lister!$D$7:$D$13)-O59)*N59/NETWORKDAYS(Lister!$D$19,Lister!$E$19,Lister!$D$7:$D$13),IF(AND(AND(MONTH(E59)&gt;=7,MONTH(E59)&lt;8),MONTH(F59)&gt;7),(NETWORKDAYS(E59,Lister!$E$19,Lister!$D$7:$D$13)-O59)*N59/NETWORKDAYS(Lister!$D$19,Lister!$E$19,Lister!$D$7:$D$13),IF(MONTH(E59)&gt;7,0)))),0),"")</f>
        <v/>
      </c>
      <c r="R59" s="46" t="str">
        <f>IFERROR(MAX(IF(OR(O59="",P59=""),"",IF(AND(AND(MONTH(E59)&gt;=8,MONTH(E59)&lt;9),AND(MONTH(F59)&gt;=8,MONTH(F59)&lt;9)),(NETWORKDAYS(E59,F59,Lister!$D$7:$D$13)-P59)*N59/NETWORKDAYS(Lister!$D$20,Lister!$E$20,Lister!$D$7:$D$13),IF(AND(MONTH(E59)=7,MONTH(F59)=8),(NETWORKDAYS(Lister!$D$20,F59,Lister!$D$7:$D$13)-P59)*N59/NETWORKDAYS(Lister!$D$20,Lister!$E$20,Lister!$D$7:$D$13),IF(AND(MONTH(E59)=7,MONTH(F59)=7),0)))),0),"")</f>
        <v/>
      </c>
      <c r="S59" s="31" t="str">
        <f t="shared" si="2"/>
        <v/>
      </c>
      <c r="T59" s="31" t="str">
        <f t="shared" si="3"/>
        <v/>
      </c>
      <c r="U59" s="51" t="str">
        <f t="shared" si="4"/>
        <v/>
      </c>
    </row>
    <row r="60" spans="1:21" x14ac:dyDescent="0.25">
      <c r="A60" s="13" t="str">
        <f t="shared" si="5"/>
        <v/>
      </c>
      <c r="B60" s="55"/>
      <c r="C60" s="22"/>
      <c r="D60" s="23"/>
      <c r="E60" s="16"/>
      <c r="F60" s="16"/>
      <c r="G60" s="72" t="str">
        <f>IF(OR(E60="",F60=""),"",NETWORKDAYS(E60,F60,Lister!$D$7:$D$13))</f>
        <v/>
      </c>
      <c r="H60" s="19"/>
      <c r="I60" s="32" t="str">
        <f t="shared" si="0"/>
        <v/>
      </c>
      <c r="J60" s="18"/>
      <c r="K60" s="18"/>
      <c r="L60" s="46" t="str">
        <f t="shared" si="6"/>
        <v/>
      </c>
      <c r="M60" s="20"/>
      <c r="N60" s="31" t="str">
        <f t="shared" si="1"/>
        <v/>
      </c>
      <c r="O60" s="20"/>
      <c r="P60" s="20"/>
      <c r="Q60" s="46" t="str">
        <f>IFERROR(MAX(IF(OR(O60="",P60=""),"",IF(AND(AND(MONTH(E60)&gt;=7,MONTH(E60)&lt;8),AND(MONTH(F60)&gt;=7,MONTH(F60)&lt;8)),(NETWORKDAYS(E60,F60,Lister!$D$7:$D$13)-O60)*N60/NETWORKDAYS(Lister!$D$19,Lister!$E$19,Lister!$D$7:$D$13),IF(AND(AND(MONTH(E60)&gt;=7,MONTH(E60)&lt;8),MONTH(F60)&gt;7),(NETWORKDAYS(E60,Lister!$E$19,Lister!$D$7:$D$13)-O60)*N60/NETWORKDAYS(Lister!$D$19,Lister!$E$19,Lister!$D$7:$D$13),IF(MONTH(E60)&gt;7,0)))),0),"")</f>
        <v/>
      </c>
      <c r="R60" s="46" t="str">
        <f>IFERROR(MAX(IF(OR(O60="",P60=""),"",IF(AND(AND(MONTH(E60)&gt;=8,MONTH(E60)&lt;9),AND(MONTH(F60)&gt;=8,MONTH(F60)&lt;9)),(NETWORKDAYS(E60,F60,Lister!$D$7:$D$13)-P60)*N60/NETWORKDAYS(Lister!$D$20,Lister!$E$20,Lister!$D$7:$D$13),IF(AND(MONTH(E60)=7,MONTH(F60)=8),(NETWORKDAYS(Lister!$D$20,F60,Lister!$D$7:$D$13)-P60)*N60/NETWORKDAYS(Lister!$D$20,Lister!$E$20,Lister!$D$7:$D$13),IF(AND(MONTH(E60)=7,MONTH(F60)=7),0)))),0),"")</f>
        <v/>
      </c>
      <c r="S60" s="31" t="str">
        <f t="shared" si="2"/>
        <v/>
      </c>
      <c r="T60" s="31" t="str">
        <f t="shared" si="3"/>
        <v/>
      </c>
      <c r="U60" s="51" t="str">
        <f t="shared" si="4"/>
        <v/>
      </c>
    </row>
    <row r="61" spans="1:21" x14ac:dyDescent="0.25">
      <c r="A61" s="13" t="str">
        <f t="shared" si="5"/>
        <v/>
      </c>
      <c r="B61" s="55"/>
      <c r="C61" s="22"/>
      <c r="D61" s="23"/>
      <c r="E61" s="16"/>
      <c r="F61" s="16"/>
      <c r="G61" s="72" t="str">
        <f>IF(OR(E61="",F61=""),"",NETWORKDAYS(E61,F61,Lister!$D$7:$D$13))</f>
        <v/>
      </c>
      <c r="H61" s="19"/>
      <c r="I61" s="32" t="str">
        <f t="shared" si="0"/>
        <v/>
      </c>
      <c r="J61" s="18"/>
      <c r="K61" s="18"/>
      <c r="L61" s="46" t="str">
        <f t="shared" si="6"/>
        <v/>
      </c>
      <c r="M61" s="20"/>
      <c r="N61" s="31" t="str">
        <f t="shared" si="1"/>
        <v/>
      </c>
      <c r="O61" s="20"/>
      <c r="P61" s="20"/>
      <c r="Q61" s="46" t="str">
        <f>IFERROR(MAX(IF(OR(O61="",P61=""),"",IF(AND(AND(MONTH(E61)&gt;=7,MONTH(E61)&lt;8),AND(MONTH(F61)&gt;=7,MONTH(F61)&lt;8)),(NETWORKDAYS(E61,F61,Lister!$D$7:$D$13)-O61)*N61/NETWORKDAYS(Lister!$D$19,Lister!$E$19,Lister!$D$7:$D$13),IF(AND(AND(MONTH(E61)&gt;=7,MONTH(E61)&lt;8),MONTH(F61)&gt;7),(NETWORKDAYS(E61,Lister!$E$19,Lister!$D$7:$D$13)-O61)*N61/NETWORKDAYS(Lister!$D$19,Lister!$E$19,Lister!$D$7:$D$13),IF(MONTH(E61)&gt;7,0)))),0),"")</f>
        <v/>
      </c>
      <c r="R61" s="46" t="str">
        <f>IFERROR(MAX(IF(OR(O61="",P61=""),"",IF(AND(AND(MONTH(E61)&gt;=8,MONTH(E61)&lt;9),AND(MONTH(F61)&gt;=8,MONTH(F61)&lt;9)),(NETWORKDAYS(E61,F61,Lister!$D$7:$D$13)-P61)*N61/NETWORKDAYS(Lister!$D$20,Lister!$E$20,Lister!$D$7:$D$13),IF(AND(MONTH(E61)=7,MONTH(F61)=8),(NETWORKDAYS(Lister!$D$20,F61,Lister!$D$7:$D$13)-P61)*N61/NETWORKDAYS(Lister!$D$20,Lister!$E$20,Lister!$D$7:$D$13),IF(AND(MONTH(E61)=7,MONTH(F61)=7),0)))),0),"")</f>
        <v/>
      </c>
      <c r="S61" s="31" t="str">
        <f t="shared" si="2"/>
        <v/>
      </c>
      <c r="T61" s="31" t="str">
        <f t="shared" si="3"/>
        <v/>
      </c>
      <c r="U61" s="51" t="str">
        <f t="shared" si="4"/>
        <v/>
      </c>
    </row>
    <row r="62" spans="1:21" x14ac:dyDescent="0.25">
      <c r="A62" s="13" t="str">
        <f t="shared" si="5"/>
        <v/>
      </c>
      <c r="B62" s="55"/>
      <c r="C62" s="22"/>
      <c r="D62" s="23"/>
      <c r="E62" s="16"/>
      <c r="F62" s="16"/>
      <c r="G62" s="72" t="str">
        <f>IF(OR(E62="",F62=""),"",NETWORKDAYS(E62,F62,Lister!$D$7:$D$13))</f>
        <v/>
      </c>
      <c r="H62" s="19"/>
      <c r="I62" s="32" t="str">
        <f t="shared" si="0"/>
        <v/>
      </c>
      <c r="J62" s="18"/>
      <c r="K62" s="18"/>
      <c r="L62" s="46" t="str">
        <f t="shared" si="6"/>
        <v/>
      </c>
      <c r="M62" s="20"/>
      <c r="N62" s="31" t="str">
        <f t="shared" si="1"/>
        <v/>
      </c>
      <c r="O62" s="20"/>
      <c r="P62" s="20"/>
      <c r="Q62" s="46" t="str">
        <f>IFERROR(MAX(IF(OR(O62="",P62=""),"",IF(AND(AND(MONTH(E62)&gt;=7,MONTH(E62)&lt;8),AND(MONTH(F62)&gt;=7,MONTH(F62)&lt;8)),(NETWORKDAYS(E62,F62,Lister!$D$7:$D$13)-O62)*N62/NETWORKDAYS(Lister!$D$19,Lister!$E$19,Lister!$D$7:$D$13),IF(AND(AND(MONTH(E62)&gt;=7,MONTH(E62)&lt;8),MONTH(F62)&gt;7),(NETWORKDAYS(E62,Lister!$E$19,Lister!$D$7:$D$13)-O62)*N62/NETWORKDAYS(Lister!$D$19,Lister!$E$19,Lister!$D$7:$D$13),IF(MONTH(E62)&gt;7,0)))),0),"")</f>
        <v/>
      </c>
      <c r="R62" s="46" t="str">
        <f>IFERROR(MAX(IF(OR(O62="",P62=""),"",IF(AND(AND(MONTH(E62)&gt;=8,MONTH(E62)&lt;9),AND(MONTH(F62)&gt;=8,MONTH(F62)&lt;9)),(NETWORKDAYS(E62,F62,Lister!$D$7:$D$13)-P62)*N62/NETWORKDAYS(Lister!$D$20,Lister!$E$20,Lister!$D$7:$D$13),IF(AND(MONTH(E62)=7,MONTH(F62)=8),(NETWORKDAYS(Lister!$D$20,F62,Lister!$D$7:$D$13)-P62)*N62/NETWORKDAYS(Lister!$D$20,Lister!$E$20,Lister!$D$7:$D$13),IF(AND(MONTH(E62)=7,MONTH(F62)=7),0)))),0),"")</f>
        <v/>
      </c>
      <c r="S62" s="31" t="str">
        <f t="shared" si="2"/>
        <v/>
      </c>
      <c r="T62" s="31" t="str">
        <f t="shared" si="3"/>
        <v/>
      </c>
      <c r="U62" s="51" t="str">
        <f t="shared" si="4"/>
        <v/>
      </c>
    </row>
    <row r="63" spans="1:21" x14ac:dyDescent="0.25">
      <c r="A63" s="13" t="str">
        <f t="shared" si="5"/>
        <v/>
      </c>
      <c r="B63" s="55"/>
      <c r="C63" s="22"/>
      <c r="D63" s="23"/>
      <c r="E63" s="16"/>
      <c r="F63" s="16"/>
      <c r="G63" s="72" t="str">
        <f>IF(OR(E63="",F63=""),"",NETWORKDAYS(E63,F63,Lister!$D$7:$D$13))</f>
        <v/>
      </c>
      <c r="H63" s="19"/>
      <c r="I63" s="32" t="str">
        <f t="shared" si="0"/>
        <v/>
      </c>
      <c r="J63" s="18"/>
      <c r="K63" s="18"/>
      <c r="L63" s="46" t="str">
        <f t="shared" si="6"/>
        <v/>
      </c>
      <c r="M63" s="20"/>
      <c r="N63" s="31" t="str">
        <f t="shared" si="1"/>
        <v/>
      </c>
      <c r="O63" s="20"/>
      <c r="P63" s="20"/>
      <c r="Q63" s="46" t="str">
        <f>IFERROR(MAX(IF(OR(O63="",P63=""),"",IF(AND(AND(MONTH(E63)&gt;=7,MONTH(E63)&lt;8),AND(MONTH(F63)&gt;=7,MONTH(F63)&lt;8)),(NETWORKDAYS(E63,F63,Lister!$D$7:$D$13)-O63)*N63/NETWORKDAYS(Lister!$D$19,Lister!$E$19,Lister!$D$7:$D$13),IF(AND(AND(MONTH(E63)&gt;=7,MONTH(E63)&lt;8),MONTH(F63)&gt;7),(NETWORKDAYS(E63,Lister!$E$19,Lister!$D$7:$D$13)-O63)*N63/NETWORKDAYS(Lister!$D$19,Lister!$E$19,Lister!$D$7:$D$13),IF(MONTH(E63)&gt;7,0)))),0),"")</f>
        <v/>
      </c>
      <c r="R63" s="46" t="str">
        <f>IFERROR(MAX(IF(OR(O63="",P63=""),"",IF(AND(AND(MONTH(E63)&gt;=8,MONTH(E63)&lt;9),AND(MONTH(F63)&gt;=8,MONTH(F63)&lt;9)),(NETWORKDAYS(E63,F63,Lister!$D$7:$D$13)-P63)*N63/NETWORKDAYS(Lister!$D$20,Lister!$E$20,Lister!$D$7:$D$13),IF(AND(MONTH(E63)=7,MONTH(F63)=8),(NETWORKDAYS(Lister!$D$20,F63,Lister!$D$7:$D$13)-P63)*N63/NETWORKDAYS(Lister!$D$20,Lister!$E$20,Lister!$D$7:$D$13),IF(AND(MONTH(E63)=7,MONTH(F63)=7),0)))),0),"")</f>
        <v/>
      </c>
      <c r="S63" s="31" t="str">
        <f t="shared" si="2"/>
        <v/>
      </c>
      <c r="T63" s="31" t="str">
        <f t="shared" si="3"/>
        <v/>
      </c>
      <c r="U63" s="51" t="str">
        <f t="shared" si="4"/>
        <v/>
      </c>
    </row>
    <row r="64" spans="1:21" x14ac:dyDescent="0.25">
      <c r="A64" s="13" t="str">
        <f t="shared" si="5"/>
        <v/>
      </c>
      <c r="B64" s="55"/>
      <c r="C64" s="22"/>
      <c r="D64" s="23"/>
      <c r="E64" s="16"/>
      <c r="F64" s="16"/>
      <c r="G64" s="72" t="str">
        <f>IF(OR(E64="",F64=""),"",NETWORKDAYS(E64,F64,Lister!$D$7:$D$13))</f>
        <v/>
      </c>
      <c r="H64" s="19"/>
      <c r="I64" s="32" t="str">
        <f t="shared" si="0"/>
        <v/>
      </c>
      <c r="J64" s="18"/>
      <c r="K64" s="18"/>
      <c r="L64" s="46" t="str">
        <f t="shared" si="6"/>
        <v/>
      </c>
      <c r="M64" s="20"/>
      <c r="N64" s="31" t="str">
        <f t="shared" si="1"/>
        <v/>
      </c>
      <c r="O64" s="20"/>
      <c r="P64" s="20"/>
      <c r="Q64" s="46" t="str">
        <f>IFERROR(MAX(IF(OR(O64="",P64=""),"",IF(AND(AND(MONTH(E64)&gt;=7,MONTH(E64)&lt;8),AND(MONTH(F64)&gt;=7,MONTH(F64)&lt;8)),(NETWORKDAYS(E64,F64,Lister!$D$7:$D$13)-O64)*N64/NETWORKDAYS(Lister!$D$19,Lister!$E$19,Lister!$D$7:$D$13),IF(AND(AND(MONTH(E64)&gt;=7,MONTH(E64)&lt;8),MONTH(F64)&gt;7),(NETWORKDAYS(E64,Lister!$E$19,Lister!$D$7:$D$13)-O64)*N64/NETWORKDAYS(Lister!$D$19,Lister!$E$19,Lister!$D$7:$D$13),IF(MONTH(E64)&gt;7,0)))),0),"")</f>
        <v/>
      </c>
      <c r="R64" s="46" t="str">
        <f>IFERROR(MAX(IF(OR(O64="",P64=""),"",IF(AND(AND(MONTH(E64)&gt;=8,MONTH(E64)&lt;9),AND(MONTH(F64)&gt;=8,MONTH(F64)&lt;9)),(NETWORKDAYS(E64,F64,Lister!$D$7:$D$13)-P64)*N64/NETWORKDAYS(Lister!$D$20,Lister!$E$20,Lister!$D$7:$D$13),IF(AND(MONTH(E64)=7,MONTH(F64)=8),(NETWORKDAYS(Lister!$D$20,F64,Lister!$D$7:$D$13)-P64)*N64/NETWORKDAYS(Lister!$D$20,Lister!$E$20,Lister!$D$7:$D$13),IF(AND(MONTH(E64)=7,MONTH(F64)=7),0)))),0),"")</f>
        <v/>
      </c>
      <c r="S64" s="31" t="str">
        <f t="shared" si="2"/>
        <v/>
      </c>
      <c r="T64" s="31" t="str">
        <f t="shared" si="3"/>
        <v/>
      </c>
      <c r="U64" s="51" t="str">
        <f t="shared" si="4"/>
        <v/>
      </c>
    </row>
    <row r="65" spans="1:21" x14ac:dyDescent="0.25">
      <c r="A65" s="13" t="str">
        <f t="shared" si="5"/>
        <v/>
      </c>
      <c r="B65" s="55"/>
      <c r="C65" s="22"/>
      <c r="D65" s="23"/>
      <c r="E65" s="16"/>
      <c r="F65" s="16"/>
      <c r="G65" s="72" t="str">
        <f>IF(OR(E65="",F65=""),"",NETWORKDAYS(E65,F65,Lister!$D$7:$D$13))</f>
        <v/>
      </c>
      <c r="H65" s="19"/>
      <c r="I65" s="32" t="str">
        <f t="shared" si="0"/>
        <v/>
      </c>
      <c r="J65" s="18"/>
      <c r="K65" s="18"/>
      <c r="L65" s="46" t="str">
        <f t="shared" si="6"/>
        <v/>
      </c>
      <c r="M65" s="20"/>
      <c r="N65" s="31" t="str">
        <f t="shared" si="1"/>
        <v/>
      </c>
      <c r="O65" s="20"/>
      <c r="P65" s="20"/>
      <c r="Q65" s="46" t="str">
        <f>IFERROR(MAX(IF(OR(O65="",P65=""),"",IF(AND(AND(MONTH(E65)&gt;=7,MONTH(E65)&lt;8),AND(MONTH(F65)&gt;=7,MONTH(F65)&lt;8)),(NETWORKDAYS(E65,F65,Lister!$D$7:$D$13)-O65)*N65/NETWORKDAYS(Lister!$D$19,Lister!$E$19,Lister!$D$7:$D$13),IF(AND(AND(MONTH(E65)&gt;=7,MONTH(E65)&lt;8),MONTH(F65)&gt;7),(NETWORKDAYS(E65,Lister!$E$19,Lister!$D$7:$D$13)-O65)*N65/NETWORKDAYS(Lister!$D$19,Lister!$E$19,Lister!$D$7:$D$13),IF(MONTH(E65)&gt;7,0)))),0),"")</f>
        <v/>
      </c>
      <c r="R65" s="46" t="str">
        <f>IFERROR(MAX(IF(OR(O65="",P65=""),"",IF(AND(AND(MONTH(E65)&gt;=8,MONTH(E65)&lt;9),AND(MONTH(F65)&gt;=8,MONTH(F65)&lt;9)),(NETWORKDAYS(E65,F65,Lister!$D$7:$D$13)-P65)*N65/NETWORKDAYS(Lister!$D$20,Lister!$E$20,Lister!$D$7:$D$13),IF(AND(MONTH(E65)=7,MONTH(F65)=8),(NETWORKDAYS(Lister!$D$20,F65,Lister!$D$7:$D$13)-P65)*N65/NETWORKDAYS(Lister!$D$20,Lister!$E$20,Lister!$D$7:$D$13),IF(AND(MONTH(E65)=7,MONTH(F65)=7),0)))),0),"")</f>
        <v/>
      </c>
      <c r="S65" s="31" t="str">
        <f t="shared" si="2"/>
        <v/>
      </c>
      <c r="T65" s="31" t="str">
        <f t="shared" si="3"/>
        <v/>
      </c>
      <c r="U65" s="51" t="str">
        <f t="shared" si="4"/>
        <v/>
      </c>
    </row>
    <row r="66" spans="1:21" x14ac:dyDescent="0.25">
      <c r="A66" s="13" t="str">
        <f t="shared" si="5"/>
        <v/>
      </c>
      <c r="B66" s="55"/>
      <c r="C66" s="22"/>
      <c r="D66" s="23"/>
      <c r="E66" s="16"/>
      <c r="F66" s="16"/>
      <c r="G66" s="72" t="str">
        <f>IF(OR(E66="",F66=""),"",NETWORKDAYS(E66,F66,Lister!$D$7:$D$13))</f>
        <v/>
      </c>
      <c r="H66" s="19"/>
      <c r="I66" s="32" t="str">
        <f t="shared" si="0"/>
        <v/>
      </c>
      <c r="J66" s="18"/>
      <c r="K66" s="18"/>
      <c r="L66" s="46" t="str">
        <f t="shared" si="6"/>
        <v/>
      </c>
      <c r="M66" s="20"/>
      <c r="N66" s="31" t="str">
        <f t="shared" si="1"/>
        <v/>
      </c>
      <c r="O66" s="20"/>
      <c r="P66" s="20"/>
      <c r="Q66" s="46" t="str">
        <f>IFERROR(MAX(IF(OR(O66="",P66=""),"",IF(AND(AND(MONTH(E66)&gt;=7,MONTH(E66)&lt;8),AND(MONTH(F66)&gt;=7,MONTH(F66)&lt;8)),(NETWORKDAYS(E66,F66,Lister!$D$7:$D$13)-O66)*N66/NETWORKDAYS(Lister!$D$19,Lister!$E$19,Lister!$D$7:$D$13),IF(AND(AND(MONTH(E66)&gt;=7,MONTH(E66)&lt;8),MONTH(F66)&gt;7),(NETWORKDAYS(E66,Lister!$E$19,Lister!$D$7:$D$13)-O66)*N66/NETWORKDAYS(Lister!$D$19,Lister!$E$19,Lister!$D$7:$D$13),IF(MONTH(E66)&gt;7,0)))),0),"")</f>
        <v/>
      </c>
      <c r="R66" s="46" t="str">
        <f>IFERROR(MAX(IF(OR(O66="",P66=""),"",IF(AND(AND(MONTH(E66)&gt;=8,MONTH(E66)&lt;9),AND(MONTH(F66)&gt;=8,MONTH(F66)&lt;9)),(NETWORKDAYS(E66,F66,Lister!$D$7:$D$13)-P66)*N66/NETWORKDAYS(Lister!$D$20,Lister!$E$20,Lister!$D$7:$D$13),IF(AND(MONTH(E66)=7,MONTH(F66)=8),(NETWORKDAYS(Lister!$D$20,F66,Lister!$D$7:$D$13)-P66)*N66/NETWORKDAYS(Lister!$D$20,Lister!$E$20,Lister!$D$7:$D$13),IF(AND(MONTH(E66)=7,MONTH(F66)=7),0)))),0),"")</f>
        <v/>
      </c>
      <c r="S66" s="31" t="str">
        <f t="shared" si="2"/>
        <v/>
      </c>
      <c r="T66" s="31" t="str">
        <f t="shared" si="3"/>
        <v/>
      </c>
      <c r="U66" s="51" t="str">
        <f t="shared" si="4"/>
        <v/>
      </c>
    </row>
    <row r="67" spans="1:21" x14ac:dyDescent="0.25">
      <c r="A67" s="13" t="str">
        <f t="shared" si="5"/>
        <v/>
      </c>
      <c r="B67" s="55"/>
      <c r="C67" s="22"/>
      <c r="D67" s="23"/>
      <c r="E67" s="16"/>
      <c r="F67" s="16"/>
      <c r="G67" s="72" t="str">
        <f>IF(OR(E67="",F67=""),"",NETWORKDAYS(E67,F67,Lister!$D$7:$D$13))</f>
        <v/>
      </c>
      <c r="H67" s="19"/>
      <c r="I67" s="32" t="str">
        <f t="shared" si="0"/>
        <v/>
      </c>
      <c r="J67" s="18"/>
      <c r="K67" s="18"/>
      <c r="L67" s="46" t="str">
        <f t="shared" si="6"/>
        <v/>
      </c>
      <c r="M67" s="20"/>
      <c r="N67" s="31" t="str">
        <f t="shared" si="1"/>
        <v/>
      </c>
      <c r="O67" s="20"/>
      <c r="P67" s="20"/>
      <c r="Q67" s="46" t="str">
        <f>IFERROR(MAX(IF(OR(O67="",P67=""),"",IF(AND(AND(MONTH(E67)&gt;=7,MONTH(E67)&lt;8),AND(MONTH(F67)&gt;=7,MONTH(F67)&lt;8)),(NETWORKDAYS(E67,F67,Lister!$D$7:$D$13)-O67)*N67/NETWORKDAYS(Lister!$D$19,Lister!$E$19,Lister!$D$7:$D$13),IF(AND(AND(MONTH(E67)&gt;=7,MONTH(E67)&lt;8),MONTH(F67)&gt;7),(NETWORKDAYS(E67,Lister!$E$19,Lister!$D$7:$D$13)-O67)*N67/NETWORKDAYS(Lister!$D$19,Lister!$E$19,Lister!$D$7:$D$13),IF(MONTH(E67)&gt;7,0)))),0),"")</f>
        <v/>
      </c>
      <c r="R67" s="46" t="str">
        <f>IFERROR(MAX(IF(OR(O67="",P67=""),"",IF(AND(AND(MONTH(E67)&gt;=8,MONTH(E67)&lt;9),AND(MONTH(F67)&gt;=8,MONTH(F67)&lt;9)),(NETWORKDAYS(E67,F67,Lister!$D$7:$D$13)-P67)*N67/NETWORKDAYS(Lister!$D$20,Lister!$E$20,Lister!$D$7:$D$13),IF(AND(MONTH(E67)=7,MONTH(F67)=8),(NETWORKDAYS(Lister!$D$20,F67,Lister!$D$7:$D$13)-P67)*N67/NETWORKDAYS(Lister!$D$20,Lister!$E$20,Lister!$D$7:$D$13),IF(AND(MONTH(E67)=7,MONTH(F67)=7),0)))),0),"")</f>
        <v/>
      </c>
      <c r="S67" s="31" t="str">
        <f t="shared" si="2"/>
        <v/>
      </c>
      <c r="T67" s="31" t="str">
        <f t="shared" si="3"/>
        <v/>
      </c>
      <c r="U67" s="51" t="str">
        <f t="shared" si="4"/>
        <v/>
      </c>
    </row>
    <row r="68" spans="1:21" x14ac:dyDescent="0.25">
      <c r="A68" s="13" t="str">
        <f t="shared" si="5"/>
        <v/>
      </c>
      <c r="B68" s="55"/>
      <c r="C68" s="22"/>
      <c r="D68" s="23"/>
      <c r="E68" s="16"/>
      <c r="F68" s="16"/>
      <c r="G68" s="72" t="str">
        <f>IF(OR(E68="",F68=""),"",NETWORKDAYS(E68,F68,Lister!$D$7:$D$13))</f>
        <v/>
      </c>
      <c r="H68" s="19"/>
      <c r="I68" s="32" t="str">
        <f t="shared" si="0"/>
        <v/>
      </c>
      <c r="J68" s="18"/>
      <c r="K68" s="18"/>
      <c r="L68" s="46" t="str">
        <f t="shared" si="6"/>
        <v/>
      </c>
      <c r="M68" s="20"/>
      <c r="N68" s="31" t="str">
        <f t="shared" si="1"/>
        <v/>
      </c>
      <c r="O68" s="20"/>
      <c r="P68" s="20"/>
      <c r="Q68" s="46" t="str">
        <f>IFERROR(MAX(IF(OR(O68="",P68=""),"",IF(AND(AND(MONTH(E68)&gt;=7,MONTH(E68)&lt;8),AND(MONTH(F68)&gt;=7,MONTH(F68)&lt;8)),(NETWORKDAYS(E68,F68,Lister!$D$7:$D$13)-O68)*N68/NETWORKDAYS(Lister!$D$19,Lister!$E$19,Lister!$D$7:$D$13),IF(AND(AND(MONTH(E68)&gt;=7,MONTH(E68)&lt;8),MONTH(F68)&gt;7),(NETWORKDAYS(E68,Lister!$E$19,Lister!$D$7:$D$13)-O68)*N68/NETWORKDAYS(Lister!$D$19,Lister!$E$19,Lister!$D$7:$D$13),IF(MONTH(E68)&gt;7,0)))),0),"")</f>
        <v/>
      </c>
      <c r="R68" s="46" t="str">
        <f>IFERROR(MAX(IF(OR(O68="",P68=""),"",IF(AND(AND(MONTH(E68)&gt;=8,MONTH(E68)&lt;9),AND(MONTH(F68)&gt;=8,MONTH(F68)&lt;9)),(NETWORKDAYS(E68,F68,Lister!$D$7:$D$13)-P68)*N68/NETWORKDAYS(Lister!$D$20,Lister!$E$20,Lister!$D$7:$D$13),IF(AND(MONTH(E68)=7,MONTH(F68)=8),(NETWORKDAYS(Lister!$D$20,F68,Lister!$D$7:$D$13)-P68)*N68/NETWORKDAYS(Lister!$D$20,Lister!$E$20,Lister!$D$7:$D$13),IF(AND(MONTH(E68)=7,MONTH(F68)=7),0)))),0),"")</f>
        <v/>
      </c>
      <c r="S68" s="31" t="str">
        <f t="shared" si="2"/>
        <v/>
      </c>
      <c r="T68" s="31" t="str">
        <f t="shared" si="3"/>
        <v/>
      </c>
      <c r="U68" s="51" t="str">
        <f t="shared" si="4"/>
        <v/>
      </c>
    </row>
    <row r="69" spans="1:21" x14ac:dyDescent="0.25">
      <c r="A69" s="13" t="str">
        <f t="shared" si="5"/>
        <v/>
      </c>
      <c r="B69" s="55"/>
      <c r="C69" s="22"/>
      <c r="D69" s="23"/>
      <c r="E69" s="16"/>
      <c r="F69" s="16"/>
      <c r="G69" s="72" t="str">
        <f>IF(OR(E69="",F69=""),"",NETWORKDAYS(E69,F69,Lister!$D$7:$D$13))</f>
        <v/>
      </c>
      <c r="H69" s="19"/>
      <c r="I69" s="32" t="str">
        <f t="shared" si="0"/>
        <v/>
      </c>
      <c r="J69" s="18"/>
      <c r="K69" s="18"/>
      <c r="L69" s="46" t="str">
        <f t="shared" si="6"/>
        <v/>
      </c>
      <c r="M69" s="20"/>
      <c r="N69" s="31" t="str">
        <f t="shared" si="1"/>
        <v/>
      </c>
      <c r="O69" s="20"/>
      <c r="P69" s="20"/>
      <c r="Q69" s="46" t="str">
        <f>IFERROR(MAX(IF(OR(O69="",P69=""),"",IF(AND(AND(MONTH(E69)&gt;=7,MONTH(E69)&lt;8),AND(MONTH(F69)&gt;=7,MONTH(F69)&lt;8)),(NETWORKDAYS(E69,F69,Lister!$D$7:$D$13)-O69)*N69/NETWORKDAYS(Lister!$D$19,Lister!$E$19,Lister!$D$7:$D$13),IF(AND(AND(MONTH(E69)&gt;=7,MONTH(E69)&lt;8),MONTH(F69)&gt;7),(NETWORKDAYS(E69,Lister!$E$19,Lister!$D$7:$D$13)-O69)*N69/NETWORKDAYS(Lister!$D$19,Lister!$E$19,Lister!$D$7:$D$13),IF(MONTH(E69)&gt;7,0)))),0),"")</f>
        <v/>
      </c>
      <c r="R69" s="46" t="str">
        <f>IFERROR(MAX(IF(OR(O69="",P69=""),"",IF(AND(AND(MONTH(E69)&gt;=8,MONTH(E69)&lt;9),AND(MONTH(F69)&gt;=8,MONTH(F69)&lt;9)),(NETWORKDAYS(E69,F69,Lister!$D$7:$D$13)-P69)*N69/NETWORKDAYS(Lister!$D$20,Lister!$E$20,Lister!$D$7:$D$13),IF(AND(MONTH(E69)=7,MONTH(F69)=8),(NETWORKDAYS(Lister!$D$20,F69,Lister!$D$7:$D$13)-P69)*N69/NETWORKDAYS(Lister!$D$20,Lister!$E$20,Lister!$D$7:$D$13),IF(AND(MONTH(E69)=7,MONTH(F69)=7),0)))),0),"")</f>
        <v/>
      </c>
      <c r="S69" s="31" t="str">
        <f t="shared" si="2"/>
        <v/>
      </c>
      <c r="T69" s="31" t="str">
        <f t="shared" si="3"/>
        <v/>
      </c>
      <c r="U69" s="51" t="str">
        <f t="shared" si="4"/>
        <v/>
      </c>
    </row>
    <row r="70" spans="1:21" x14ac:dyDescent="0.25">
      <c r="A70" s="13" t="str">
        <f t="shared" si="5"/>
        <v/>
      </c>
      <c r="B70" s="55"/>
      <c r="C70" s="22"/>
      <c r="D70" s="23"/>
      <c r="E70" s="16"/>
      <c r="F70" s="16"/>
      <c r="G70" s="72" t="str">
        <f>IF(OR(E70="",F70=""),"",NETWORKDAYS(E70,F70,Lister!$D$7:$D$13))</f>
        <v/>
      </c>
      <c r="H70" s="19"/>
      <c r="I70" s="32" t="str">
        <f t="shared" si="0"/>
        <v/>
      </c>
      <c r="J70" s="18"/>
      <c r="K70" s="18"/>
      <c r="L70" s="46" t="str">
        <f t="shared" si="6"/>
        <v/>
      </c>
      <c r="M70" s="20"/>
      <c r="N70" s="31" t="str">
        <f t="shared" si="1"/>
        <v/>
      </c>
      <c r="O70" s="20"/>
      <c r="P70" s="20"/>
      <c r="Q70" s="46" t="str">
        <f>IFERROR(MAX(IF(OR(O70="",P70=""),"",IF(AND(AND(MONTH(E70)&gt;=7,MONTH(E70)&lt;8),AND(MONTH(F70)&gt;=7,MONTH(F70)&lt;8)),(NETWORKDAYS(E70,F70,Lister!$D$7:$D$13)-O70)*N70/NETWORKDAYS(Lister!$D$19,Lister!$E$19,Lister!$D$7:$D$13),IF(AND(AND(MONTH(E70)&gt;=7,MONTH(E70)&lt;8),MONTH(F70)&gt;7),(NETWORKDAYS(E70,Lister!$E$19,Lister!$D$7:$D$13)-O70)*N70/NETWORKDAYS(Lister!$D$19,Lister!$E$19,Lister!$D$7:$D$13),IF(MONTH(E70)&gt;7,0)))),0),"")</f>
        <v/>
      </c>
      <c r="R70" s="46" t="str">
        <f>IFERROR(MAX(IF(OR(O70="",P70=""),"",IF(AND(AND(MONTH(E70)&gt;=8,MONTH(E70)&lt;9),AND(MONTH(F70)&gt;=8,MONTH(F70)&lt;9)),(NETWORKDAYS(E70,F70,Lister!$D$7:$D$13)-P70)*N70/NETWORKDAYS(Lister!$D$20,Lister!$E$20,Lister!$D$7:$D$13),IF(AND(MONTH(E70)=7,MONTH(F70)=8),(NETWORKDAYS(Lister!$D$20,F70,Lister!$D$7:$D$13)-P70)*N70/NETWORKDAYS(Lister!$D$20,Lister!$E$20,Lister!$D$7:$D$13),IF(AND(MONTH(E70)=7,MONTH(F70)=7),0)))),0),"")</f>
        <v/>
      </c>
      <c r="S70" s="31" t="str">
        <f t="shared" si="2"/>
        <v/>
      </c>
      <c r="T70" s="31" t="str">
        <f t="shared" si="3"/>
        <v/>
      </c>
      <c r="U70" s="51" t="str">
        <f t="shared" si="4"/>
        <v/>
      </c>
    </row>
    <row r="71" spans="1:21" x14ac:dyDescent="0.25">
      <c r="A71" s="13" t="str">
        <f t="shared" si="5"/>
        <v/>
      </c>
      <c r="B71" s="55"/>
      <c r="C71" s="22"/>
      <c r="D71" s="23"/>
      <c r="E71" s="16"/>
      <c r="F71" s="16"/>
      <c r="G71" s="72" t="str">
        <f>IF(OR(E71="",F71=""),"",NETWORKDAYS(E71,F71,Lister!$D$7:$D$13))</f>
        <v/>
      </c>
      <c r="H71" s="19"/>
      <c r="I71" s="32" t="str">
        <f t="shared" si="0"/>
        <v/>
      </c>
      <c r="J71" s="18"/>
      <c r="K71" s="18"/>
      <c r="L71" s="46" t="str">
        <f t="shared" si="6"/>
        <v/>
      </c>
      <c r="M71" s="20"/>
      <c r="N71" s="31" t="str">
        <f t="shared" si="1"/>
        <v/>
      </c>
      <c r="O71" s="20"/>
      <c r="P71" s="20"/>
      <c r="Q71" s="46" t="str">
        <f>IFERROR(MAX(IF(OR(O71="",P71=""),"",IF(AND(AND(MONTH(E71)&gt;=7,MONTH(E71)&lt;8),AND(MONTH(F71)&gt;=7,MONTH(F71)&lt;8)),(NETWORKDAYS(E71,F71,Lister!$D$7:$D$13)-O71)*N71/NETWORKDAYS(Lister!$D$19,Lister!$E$19,Lister!$D$7:$D$13),IF(AND(AND(MONTH(E71)&gt;=7,MONTH(E71)&lt;8),MONTH(F71)&gt;7),(NETWORKDAYS(E71,Lister!$E$19,Lister!$D$7:$D$13)-O71)*N71/NETWORKDAYS(Lister!$D$19,Lister!$E$19,Lister!$D$7:$D$13),IF(MONTH(E71)&gt;7,0)))),0),"")</f>
        <v/>
      </c>
      <c r="R71" s="46" t="str">
        <f>IFERROR(MAX(IF(OR(O71="",P71=""),"",IF(AND(AND(MONTH(E71)&gt;=8,MONTH(E71)&lt;9),AND(MONTH(F71)&gt;=8,MONTH(F71)&lt;9)),(NETWORKDAYS(E71,F71,Lister!$D$7:$D$13)-P71)*N71/NETWORKDAYS(Lister!$D$20,Lister!$E$20,Lister!$D$7:$D$13),IF(AND(MONTH(E71)=7,MONTH(F71)=8),(NETWORKDAYS(Lister!$D$20,F71,Lister!$D$7:$D$13)-P71)*N71/NETWORKDAYS(Lister!$D$20,Lister!$E$20,Lister!$D$7:$D$13),IF(AND(MONTH(E71)=7,MONTH(F71)=7),0)))),0),"")</f>
        <v/>
      </c>
      <c r="S71" s="31" t="str">
        <f t="shared" si="2"/>
        <v/>
      </c>
      <c r="T71" s="31" t="str">
        <f t="shared" si="3"/>
        <v/>
      </c>
      <c r="U71" s="51" t="str">
        <f t="shared" si="4"/>
        <v/>
      </c>
    </row>
    <row r="72" spans="1:21" x14ac:dyDescent="0.25">
      <c r="A72" s="13" t="str">
        <f t="shared" si="5"/>
        <v/>
      </c>
      <c r="B72" s="55"/>
      <c r="C72" s="22"/>
      <c r="D72" s="23"/>
      <c r="E72" s="16"/>
      <c r="F72" s="16"/>
      <c r="G72" s="72" t="str">
        <f>IF(OR(E72="",F72=""),"",NETWORKDAYS(E72,F72,Lister!$D$7:$D$13))</f>
        <v/>
      </c>
      <c r="H72" s="19"/>
      <c r="I72" s="32" t="str">
        <f t="shared" si="0"/>
        <v/>
      </c>
      <c r="J72" s="18"/>
      <c r="K72" s="18"/>
      <c r="L72" s="46" t="str">
        <f t="shared" si="6"/>
        <v/>
      </c>
      <c r="M72" s="20"/>
      <c r="N72" s="31" t="str">
        <f t="shared" si="1"/>
        <v/>
      </c>
      <c r="O72" s="20"/>
      <c r="P72" s="20"/>
      <c r="Q72" s="46" t="str">
        <f>IFERROR(MAX(IF(OR(O72="",P72=""),"",IF(AND(AND(MONTH(E72)&gt;=7,MONTH(E72)&lt;8),AND(MONTH(F72)&gt;=7,MONTH(F72)&lt;8)),(NETWORKDAYS(E72,F72,Lister!$D$7:$D$13)-O72)*N72/NETWORKDAYS(Lister!$D$19,Lister!$E$19,Lister!$D$7:$D$13),IF(AND(AND(MONTH(E72)&gt;=7,MONTH(E72)&lt;8),MONTH(F72)&gt;7),(NETWORKDAYS(E72,Lister!$E$19,Lister!$D$7:$D$13)-O72)*N72/NETWORKDAYS(Lister!$D$19,Lister!$E$19,Lister!$D$7:$D$13),IF(MONTH(E72)&gt;7,0)))),0),"")</f>
        <v/>
      </c>
      <c r="R72" s="46" t="str">
        <f>IFERROR(MAX(IF(OR(O72="",P72=""),"",IF(AND(AND(MONTH(E72)&gt;=8,MONTH(E72)&lt;9),AND(MONTH(F72)&gt;=8,MONTH(F72)&lt;9)),(NETWORKDAYS(E72,F72,Lister!$D$7:$D$13)-P72)*N72/NETWORKDAYS(Lister!$D$20,Lister!$E$20,Lister!$D$7:$D$13),IF(AND(MONTH(E72)=7,MONTH(F72)=8),(NETWORKDAYS(Lister!$D$20,F72,Lister!$D$7:$D$13)-P72)*N72/NETWORKDAYS(Lister!$D$20,Lister!$E$20,Lister!$D$7:$D$13),IF(AND(MONTH(E72)=7,MONTH(F72)=7),0)))),0),"")</f>
        <v/>
      </c>
      <c r="S72" s="31" t="str">
        <f t="shared" si="2"/>
        <v/>
      </c>
      <c r="T72" s="31" t="str">
        <f t="shared" si="3"/>
        <v/>
      </c>
      <c r="U72" s="51" t="str">
        <f t="shared" si="4"/>
        <v/>
      </c>
    </row>
    <row r="73" spans="1:21" x14ac:dyDescent="0.25">
      <c r="A73" s="13" t="str">
        <f t="shared" si="5"/>
        <v/>
      </c>
      <c r="B73" s="55"/>
      <c r="C73" s="22"/>
      <c r="D73" s="23"/>
      <c r="E73" s="16"/>
      <c r="F73" s="16"/>
      <c r="G73" s="72" t="str">
        <f>IF(OR(E73="",F73=""),"",NETWORKDAYS(E73,F73,Lister!$D$7:$D$13))</f>
        <v/>
      </c>
      <c r="H73" s="19"/>
      <c r="I73" s="32" t="str">
        <f t="shared" si="0"/>
        <v/>
      </c>
      <c r="J73" s="18"/>
      <c r="K73" s="18"/>
      <c r="L73" s="46" t="str">
        <f t="shared" si="6"/>
        <v/>
      </c>
      <c r="M73" s="20"/>
      <c r="N73" s="31" t="str">
        <f t="shared" si="1"/>
        <v/>
      </c>
      <c r="O73" s="20"/>
      <c r="P73" s="20"/>
      <c r="Q73" s="46" t="str">
        <f>IFERROR(MAX(IF(OR(O73="",P73=""),"",IF(AND(AND(MONTH(E73)&gt;=7,MONTH(E73)&lt;8),AND(MONTH(F73)&gt;=7,MONTH(F73)&lt;8)),(NETWORKDAYS(E73,F73,Lister!$D$7:$D$13)-O73)*N73/NETWORKDAYS(Lister!$D$19,Lister!$E$19,Lister!$D$7:$D$13),IF(AND(AND(MONTH(E73)&gt;=7,MONTH(E73)&lt;8),MONTH(F73)&gt;7),(NETWORKDAYS(E73,Lister!$E$19,Lister!$D$7:$D$13)-O73)*N73/NETWORKDAYS(Lister!$D$19,Lister!$E$19,Lister!$D$7:$D$13),IF(MONTH(E73)&gt;7,0)))),0),"")</f>
        <v/>
      </c>
      <c r="R73" s="46" t="str">
        <f>IFERROR(MAX(IF(OR(O73="",P73=""),"",IF(AND(AND(MONTH(E73)&gt;=8,MONTH(E73)&lt;9),AND(MONTH(F73)&gt;=8,MONTH(F73)&lt;9)),(NETWORKDAYS(E73,F73,Lister!$D$7:$D$13)-P73)*N73/NETWORKDAYS(Lister!$D$20,Lister!$E$20,Lister!$D$7:$D$13),IF(AND(MONTH(E73)=7,MONTH(F73)=8),(NETWORKDAYS(Lister!$D$20,F73,Lister!$D$7:$D$13)-P73)*N73/NETWORKDAYS(Lister!$D$20,Lister!$E$20,Lister!$D$7:$D$13),IF(AND(MONTH(E73)=7,MONTH(F73)=7),0)))),0),"")</f>
        <v/>
      </c>
      <c r="S73" s="31" t="str">
        <f t="shared" si="2"/>
        <v/>
      </c>
      <c r="T73" s="31" t="str">
        <f t="shared" si="3"/>
        <v/>
      </c>
      <c r="U73" s="51" t="str">
        <f t="shared" si="4"/>
        <v/>
      </c>
    </row>
    <row r="74" spans="1:21" x14ac:dyDescent="0.25">
      <c r="A74" s="13" t="str">
        <f t="shared" si="5"/>
        <v/>
      </c>
      <c r="B74" s="55"/>
      <c r="C74" s="22"/>
      <c r="D74" s="23"/>
      <c r="E74" s="16"/>
      <c r="F74" s="16"/>
      <c r="G74" s="72" t="str">
        <f>IF(OR(E74="",F74=""),"",NETWORKDAYS(E74,F74,Lister!$D$7:$D$13))</f>
        <v/>
      </c>
      <c r="H74" s="19"/>
      <c r="I74" s="32" t="str">
        <f t="shared" si="0"/>
        <v/>
      </c>
      <c r="J74" s="18"/>
      <c r="K74" s="18"/>
      <c r="L74" s="46" t="str">
        <f t="shared" si="6"/>
        <v/>
      </c>
      <c r="M74" s="20"/>
      <c r="N74" s="31" t="str">
        <f t="shared" si="1"/>
        <v/>
      </c>
      <c r="O74" s="20"/>
      <c r="P74" s="20"/>
      <c r="Q74" s="46" t="str">
        <f>IFERROR(MAX(IF(OR(O74="",P74=""),"",IF(AND(AND(MONTH(E74)&gt;=7,MONTH(E74)&lt;8),AND(MONTH(F74)&gt;=7,MONTH(F74)&lt;8)),(NETWORKDAYS(E74,F74,Lister!$D$7:$D$13)-O74)*N74/NETWORKDAYS(Lister!$D$19,Lister!$E$19,Lister!$D$7:$D$13),IF(AND(AND(MONTH(E74)&gt;=7,MONTH(E74)&lt;8),MONTH(F74)&gt;7),(NETWORKDAYS(E74,Lister!$E$19,Lister!$D$7:$D$13)-O74)*N74/NETWORKDAYS(Lister!$D$19,Lister!$E$19,Lister!$D$7:$D$13),IF(MONTH(E74)&gt;7,0)))),0),"")</f>
        <v/>
      </c>
      <c r="R74" s="46" t="str">
        <f>IFERROR(MAX(IF(OR(O74="",P74=""),"",IF(AND(AND(MONTH(E74)&gt;=8,MONTH(E74)&lt;9),AND(MONTH(F74)&gt;=8,MONTH(F74)&lt;9)),(NETWORKDAYS(E74,F74,Lister!$D$7:$D$13)-P74)*N74/NETWORKDAYS(Lister!$D$20,Lister!$E$20,Lister!$D$7:$D$13),IF(AND(MONTH(E74)=7,MONTH(F74)=8),(NETWORKDAYS(Lister!$D$20,F74,Lister!$D$7:$D$13)-P74)*N74/NETWORKDAYS(Lister!$D$20,Lister!$E$20,Lister!$D$7:$D$13),IF(AND(MONTH(E74)=7,MONTH(F74)=7),0)))),0),"")</f>
        <v/>
      </c>
      <c r="S74" s="31" t="str">
        <f t="shared" si="2"/>
        <v/>
      </c>
      <c r="T74" s="31" t="str">
        <f t="shared" si="3"/>
        <v/>
      </c>
      <c r="U74" s="51" t="str">
        <f t="shared" si="4"/>
        <v/>
      </c>
    </row>
    <row r="75" spans="1:21" x14ac:dyDescent="0.25">
      <c r="A75" s="13" t="str">
        <f t="shared" si="5"/>
        <v/>
      </c>
      <c r="B75" s="55"/>
      <c r="C75" s="22"/>
      <c r="D75" s="23"/>
      <c r="E75" s="16"/>
      <c r="F75" s="16"/>
      <c r="G75" s="72" t="str">
        <f>IF(OR(E75="",F75=""),"",NETWORKDAYS(E75,F75,Lister!$D$7:$D$13))</f>
        <v/>
      </c>
      <c r="H75" s="19"/>
      <c r="I75" s="32" t="str">
        <f t="shared" si="0"/>
        <v/>
      </c>
      <c r="J75" s="18"/>
      <c r="K75" s="18"/>
      <c r="L75" s="46" t="str">
        <f t="shared" si="6"/>
        <v/>
      </c>
      <c r="M75" s="20"/>
      <c r="N75" s="31" t="str">
        <f t="shared" si="1"/>
        <v/>
      </c>
      <c r="O75" s="20"/>
      <c r="P75" s="20"/>
      <c r="Q75" s="46" t="str">
        <f>IFERROR(MAX(IF(OR(O75="",P75=""),"",IF(AND(AND(MONTH(E75)&gt;=7,MONTH(E75)&lt;8),AND(MONTH(F75)&gt;=7,MONTH(F75)&lt;8)),(NETWORKDAYS(E75,F75,Lister!$D$7:$D$13)-O75)*N75/NETWORKDAYS(Lister!$D$19,Lister!$E$19,Lister!$D$7:$D$13),IF(AND(AND(MONTH(E75)&gt;=7,MONTH(E75)&lt;8),MONTH(F75)&gt;7),(NETWORKDAYS(E75,Lister!$E$19,Lister!$D$7:$D$13)-O75)*N75/NETWORKDAYS(Lister!$D$19,Lister!$E$19,Lister!$D$7:$D$13),IF(MONTH(E75)&gt;7,0)))),0),"")</f>
        <v/>
      </c>
      <c r="R75" s="46" t="str">
        <f>IFERROR(MAX(IF(OR(O75="",P75=""),"",IF(AND(AND(MONTH(E75)&gt;=8,MONTH(E75)&lt;9),AND(MONTH(F75)&gt;=8,MONTH(F75)&lt;9)),(NETWORKDAYS(E75,F75,Lister!$D$7:$D$13)-P75)*N75/NETWORKDAYS(Lister!$D$20,Lister!$E$20,Lister!$D$7:$D$13),IF(AND(MONTH(E75)=7,MONTH(F75)=8),(NETWORKDAYS(Lister!$D$20,F75,Lister!$D$7:$D$13)-P75)*N75/NETWORKDAYS(Lister!$D$20,Lister!$E$20,Lister!$D$7:$D$13),IF(AND(MONTH(E75)=7,MONTH(F75)=7),0)))),0),"")</f>
        <v/>
      </c>
      <c r="S75" s="31" t="str">
        <f t="shared" si="2"/>
        <v/>
      </c>
      <c r="T75" s="31" t="str">
        <f t="shared" si="3"/>
        <v/>
      </c>
      <c r="U75" s="51" t="str">
        <f t="shared" si="4"/>
        <v/>
      </c>
    </row>
    <row r="76" spans="1:21" x14ac:dyDescent="0.25">
      <c r="A76" s="13" t="str">
        <f t="shared" si="5"/>
        <v/>
      </c>
      <c r="B76" s="55"/>
      <c r="C76" s="22"/>
      <c r="D76" s="23"/>
      <c r="E76" s="16"/>
      <c r="F76" s="16"/>
      <c r="G76" s="72" t="str">
        <f>IF(OR(E76="",F76=""),"",NETWORKDAYS(E76,F76,Lister!$D$7:$D$13))</f>
        <v/>
      </c>
      <c r="H76" s="19"/>
      <c r="I76" s="32" t="str">
        <f t="shared" si="0"/>
        <v/>
      </c>
      <c r="J76" s="18"/>
      <c r="K76" s="18"/>
      <c r="L76" s="46" t="str">
        <f t="shared" si="6"/>
        <v/>
      </c>
      <c r="M76" s="20"/>
      <c r="N76" s="31" t="str">
        <f t="shared" si="1"/>
        <v/>
      </c>
      <c r="O76" s="20"/>
      <c r="P76" s="20"/>
      <c r="Q76" s="46" t="str">
        <f>IFERROR(MAX(IF(OR(O76="",P76=""),"",IF(AND(AND(MONTH(E76)&gt;=7,MONTH(E76)&lt;8),AND(MONTH(F76)&gt;=7,MONTH(F76)&lt;8)),(NETWORKDAYS(E76,F76,Lister!$D$7:$D$13)-O76)*N76/NETWORKDAYS(Lister!$D$19,Lister!$E$19,Lister!$D$7:$D$13),IF(AND(AND(MONTH(E76)&gt;=7,MONTH(E76)&lt;8),MONTH(F76)&gt;7),(NETWORKDAYS(E76,Lister!$E$19,Lister!$D$7:$D$13)-O76)*N76/NETWORKDAYS(Lister!$D$19,Lister!$E$19,Lister!$D$7:$D$13),IF(MONTH(E76)&gt;7,0)))),0),"")</f>
        <v/>
      </c>
      <c r="R76" s="46" t="str">
        <f>IFERROR(MAX(IF(OR(O76="",P76=""),"",IF(AND(AND(MONTH(E76)&gt;=8,MONTH(E76)&lt;9),AND(MONTH(F76)&gt;=8,MONTH(F76)&lt;9)),(NETWORKDAYS(E76,F76,Lister!$D$7:$D$13)-P76)*N76/NETWORKDAYS(Lister!$D$20,Lister!$E$20,Lister!$D$7:$D$13),IF(AND(MONTH(E76)=7,MONTH(F76)=8),(NETWORKDAYS(Lister!$D$20,F76,Lister!$D$7:$D$13)-P76)*N76/NETWORKDAYS(Lister!$D$20,Lister!$E$20,Lister!$D$7:$D$13),IF(AND(MONTH(E76)=7,MONTH(F76)=7),0)))),0),"")</f>
        <v/>
      </c>
      <c r="S76" s="31" t="str">
        <f t="shared" si="2"/>
        <v/>
      </c>
      <c r="T76" s="31" t="str">
        <f t="shared" si="3"/>
        <v/>
      </c>
      <c r="U76" s="51" t="str">
        <f t="shared" si="4"/>
        <v/>
      </c>
    </row>
    <row r="77" spans="1:21" x14ac:dyDescent="0.25">
      <c r="A77" s="13" t="str">
        <f t="shared" si="5"/>
        <v/>
      </c>
      <c r="B77" s="55"/>
      <c r="C77" s="22"/>
      <c r="D77" s="23"/>
      <c r="E77" s="16"/>
      <c r="F77" s="16"/>
      <c r="G77" s="72" t="str">
        <f>IF(OR(E77="",F77=""),"",NETWORKDAYS(E77,F77,Lister!$D$7:$D$13))</f>
        <v/>
      </c>
      <c r="H77" s="19"/>
      <c r="I77" s="32" t="str">
        <f t="shared" si="0"/>
        <v/>
      </c>
      <c r="J77" s="18"/>
      <c r="K77" s="18"/>
      <c r="L77" s="46" t="str">
        <f t="shared" si="6"/>
        <v/>
      </c>
      <c r="M77" s="20"/>
      <c r="N77" s="31" t="str">
        <f t="shared" si="1"/>
        <v/>
      </c>
      <c r="O77" s="20"/>
      <c r="P77" s="20"/>
      <c r="Q77" s="46" t="str">
        <f>IFERROR(MAX(IF(OR(O77="",P77=""),"",IF(AND(AND(MONTH(E77)&gt;=7,MONTH(E77)&lt;8),AND(MONTH(F77)&gt;=7,MONTH(F77)&lt;8)),(NETWORKDAYS(E77,F77,Lister!$D$7:$D$13)-O77)*N77/NETWORKDAYS(Lister!$D$19,Lister!$E$19,Lister!$D$7:$D$13),IF(AND(AND(MONTH(E77)&gt;=7,MONTH(E77)&lt;8),MONTH(F77)&gt;7),(NETWORKDAYS(E77,Lister!$E$19,Lister!$D$7:$D$13)-O77)*N77/NETWORKDAYS(Lister!$D$19,Lister!$E$19,Lister!$D$7:$D$13),IF(MONTH(E77)&gt;7,0)))),0),"")</f>
        <v/>
      </c>
      <c r="R77" s="46" t="str">
        <f>IFERROR(MAX(IF(OR(O77="",P77=""),"",IF(AND(AND(MONTH(E77)&gt;=8,MONTH(E77)&lt;9),AND(MONTH(F77)&gt;=8,MONTH(F77)&lt;9)),(NETWORKDAYS(E77,F77,Lister!$D$7:$D$13)-P77)*N77/NETWORKDAYS(Lister!$D$20,Lister!$E$20,Lister!$D$7:$D$13),IF(AND(MONTH(E77)=7,MONTH(F77)=8),(NETWORKDAYS(Lister!$D$20,F77,Lister!$D$7:$D$13)-P77)*N77/NETWORKDAYS(Lister!$D$20,Lister!$E$20,Lister!$D$7:$D$13),IF(AND(MONTH(E77)=7,MONTH(F77)=7),0)))),0),"")</f>
        <v/>
      </c>
      <c r="S77" s="31" t="str">
        <f t="shared" si="2"/>
        <v/>
      </c>
      <c r="T77" s="31" t="str">
        <f t="shared" si="3"/>
        <v/>
      </c>
      <c r="U77" s="51" t="str">
        <f t="shared" si="4"/>
        <v/>
      </c>
    </row>
    <row r="78" spans="1:21" x14ac:dyDescent="0.25">
      <c r="A78" s="13" t="str">
        <f t="shared" si="5"/>
        <v/>
      </c>
      <c r="B78" s="55"/>
      <c r="C78" s="22"/>
      <c r="D78" s="23"/>
      <c r="E78" s="16"/>
      <c r="F78" s="16"/>
      <c r="G78" s="72" t="str">
        <f>IF(OR(E78="",F78=""),"",NETWORKDAYS(E78,F78,Lister!$D$7:$D$13))</f>
        <v/>
      </c>
      <c r="H78" s="19"/>
      <c r="I78" s="32" t="str">
        <f t="shared" si="0"/>
        <v/>
      </c>
      <c r="J78" s="18"/>
      <c r="K78" s="18"/>
      <c r="L78" s="46" t="str">
        <f t="shared" si="6"/>
        <v/>
      </c>
      <c r="M78" s="20"/>
      <c r="N78" s="31" t="str">
        <f t="shared" si="1"/>
        <v/>
      </c>
      <c r="O78" s="20"/>
      <c r="P78" s="20"/>
      <c r="Q78" s="46" t="str">
        <f>IFERROR(MAX(IF(OR(O78="",P78=""),"",IF(AND(AND(MONTH(E78)&gt;=7,MONTH(E78)&lt;8),AND(MONTH(F78)&gt;=7,MONTH(F78)&lt;8)),(NETWORKDAYS(E78,F78,Lister!$D$7:$D$13)-O78)*N78/NETWORKDAYS(Lister!$D$19,Lister!$E$19,Lister!$D$7:$D$13),IF(AND(AND(MONTH(E78)&gt;=7,MONTH(E78)&lt;8),MONTH(F78)&gt;7),(NETWORKDAYS(E78,Lister!$E$19,Lister!$D$7:$D$13)-O78)*N78/NETWORKDAYS(Lister!$D$19,Lister!$E$19,Lister!$D$7:$D$13),IF(MONTH(E78)&gt;7,0)))),0),"")</f>
        <v/>
      </c>
      <c r="R78" s="46" t="str">
        <f>IFERROR(MAX(IF(OR(O78="",P78=""),"",IF(AND(AND(MONTH(E78)&gt;=8,MONTH(E78)&lt;9),AND(MONTH(F78)&gt;=8,MONTH(F78)&lt;9)),(NETWORKDAYS(E78,F78,Lister!$D$7:$D$13)-P78)*N78/NETWORKDAYS(Lister!$D$20,Lister!$E$20,Lister!$D$7:$D$13),IF(AND(MONTH(E78)=7,MONTH(F78)=8),(NETWORKDAYS(Lister!$D$20,F78,Lister!$D$7:$D$13)-P78)*N78/NETWORKDAYS(Lister!$D$20,Lister!$E$20,Lister!$D$7:$D$13),IF(AND(MONTH(E78)=7,MONTH(F78)=7),0)))),0),"")</f>
        <v/>
      </c>
      <c r="S78" s="31" t="str">
        <f t="shared" si="2"/>
        <v/>
      </c>
      <c r="T78" s="31" t="str">
        <f t="shared" si="3"/>
        <v/>
      </c>
      <c r="U78" s="51" t="str">
        <f t="shared" si="4"/>
        <v/>
      </c>
    </row>
    <row r="79" spans="1:21" x14ac:dyDescent="0.25">
      <c r="A79" s="13" t="str">
        <f t="shared" si="5"/>
        <v/>
      </c>
      <c r="B79" s="55"/>
      <c r="C79" s="22"/>
      <c r="D79" s="23"/>
      <c r="E79" s="16"/>
      <c r="F79" s="16"/>
      <c r="G79" s="72" t="str">
        <f>IF(OR(E79="",F79=""),"",NETWORKDAYS(E79,F79,Lister!$D$7:$D$13))</f>
        <v/>
      </c>
      <c r="H79" s="19"/>
      <c r="I79" s="32" t="str">
        <f t="shared" si="0"/>
        <v/>
      </c>
      <c r="J79" s="18"/>
      <c r="K79" s="18"/>
      <c r="L79" s="46" t="str">
        <f t="shared" si="6"/>
        <v/>
      </c>
      <c r="M79" s="20"/>
      <c r="N79" s="31" t="str">
        <f t="shared" si="1"/>
        <v/>
      </c>
      <c r="O79" s="20"/>
      <c r="P79" s="20"/>
      <c r="Q79" s="46" t="str">
        <f>IFERROR(MAX(IF(OR(O79="",P79=""),"",IF(AND(AND(MONTH(E79)&gt;=7,MONTH(E79)&lt;8),AND(MONTH(F79)&gt;=7,MONTH(F79)&lt;8)),(NETWORKDAYS(E79,F79,Lister!$D$7:$D$13)-O79)*N79/NETWORKDAYS(Lister!$D$19,Lister!$E$19,Lister!$D$7:$D$13),IF(AND(AND(MONTH(E79)&gt;=7,MONTH(E79)&lt;8),MONTH(F79)&gt;7),(NETWORKDAYS(E79,Lister!$E$19,Lister!$D$7:$D$13)-O79)*N79/NETWORKDAYS(Lister!$D$19,Lister!$E$19,Lister!$D$7:$D$13),IF(MONTH(E79)&gt;7,0)))),0),"")</f>
        <v/>
      </c>
      <c r="R79" s="46" t="str">
        <f>IFERROR(MAX(IF(OR(O79="",P79=""),"",IF(AND(AND(MONTH(E79)&gt;=8,MONTH(E79)&lt;9),AND(MONTH(F79)&gt;=8,MONTH(F79)&lt;9)),(NETWORKDAYS(E79,F79,Lister!$D$7:$D$13)-P79)*N79/NETWORKDAYS(Lister!$D$20,Lister!$E$20,Lister!$D$7:$D$13),IF(AND(MONTH(E79)=7,MONTH(F79)=8),(NETWORKDAYS(Lister!$D$20,F79,Lister!$D$7:$D$13)-P79)*N79/NETWORKDAYS(Lister!$D$20,Lister!$E$20,Lister!$D$7:$D$13),IF(AND(MONTH(E79)=7,MONTH(F79)=7),0)))),0),"")</f>
        <v/>
      </c>
      <c r="S79" s="31" t="str">
        <f t="shared" si="2"/>
        <v/>
      </c>
      <c r="T79" s="31" t="str">
        <f t="shared" si="3"/>
        <v/>
      </c>
      <c r="U79" s="51" t="str">
        <f t="shared" si="4"/>
        <v/>
      </c>
    </row>
    <row r="80" spans="1:21" x14ac:dyDescent="0.25">
      <c r="A80" s="13" t="str">
        <f t="shared" si="5"/>
        <v/>
      </c>
      <c r="B80" s="55"/>
      <c r="C80" s="22"/>
      <c r="D80" s="23"/>
      <c r="E80" s="16"/>
      <c r="F80" s="16"/>
      <c r="G80" s="72" t="str">
        <f>IF(OR(E80="",F80=""),"",NETWORKDAYS(E80,F80,Lister!$D$7:$D$13))</f>
        <v/>
      </c>
      <c r="H80" s="19"/>
      <c r="I80" s="32" t="str">
        <f t="shared" si="0"/>
        <v/>
      </c>
      <c r="J80" s="18"/>
      <c r="K80" s="18"/>
      <c r="L80" s="46" t="str">
        <f t="shared" si="6"/>
        <v/>
      </c>
      <c r="M80" s="20"/>
      <c r="N80" s="31" t="str">
        <f t="shared" si="1"/>
        <v/>
      </c>
      <c r="O80" s="20"/>
      <c r="P80" s="20"/>
      <c r="Q80" s="46" t="str">
        <f>IFERROR(MAX(IF(OR(O80="",P80=""),"",IF(AND(AND(MONTH(E80)&gt;=7,MONTH(E80)&lt;8),AND(MONTH(F80)&gt;=7,MONTH(F80)&lt;8)),(NETWORKDAYS(E80,F80,Lister!$D$7:$D$13)-O80)*N80/NETWORKDAYS(Lister!$D$19,Lister!$E$19,Lister!$D$7:$D$13),IF(AND(AND(MONTH(E80)&gt;=7,MONTH(E80)&lt;8),MONTH(F80)&gt;7),(NETWORKDAYS(E80,Lister!$E$19,Lister!$D$7:$D$13)-O80)*N80/NETWORKDAYS(Lister!$D$19,Lister!$E$19,Lister!$D$7:$D$13),IF(MONTH(E80)&gt;7,0)))),0),"")</f>
        <v/>
      </c>
      <c r="R80" s="46" t="str">
        <f>IFERROR(MAX(IF(OR(O80="",P80=""),"",IF(AND(AND(MONTH(E80)&gt;=8,MONTH(E80)&lt;9),AND(MONTH(F80)&gt;=8,MONTH(F80)&lt;9)),(NETWORKDAYS(E80,F80,Lister!$D$7:$D$13)-P80)*N80/NETWORKDAYS(Lister!$D$20,Lister!$E$20,Lister!$D$7:$D$13),IF(AND(MONTH(E80)=7,MONTH(F80)=8),(NETWORKDAYS(Lister!$D$20,F80,Lister!$D$7:$D$13)-P80)*N80/NETWORKDAYS(Lister!$D$20,Lister!$E$20,Lister!$D$7:$D$13),IF(AND(MONTH(E80)=7,MONTH(F80)=7),0)))),0),"")</f>
        <v/>
      </c>
      <c r="S80" s="31" t="str">
        <f t="shared" si="2"/>
        <v/>
      </c>
      <c r="T80" s="31" t="str">
        <f t="shared" si="3"/>
        <v/>
      </c>
      <c r="U80" s="51" t="str">
        <f t="shared" si="4"/>
        <v/>
      </c>
    </row>
    <row r="81" spans="1:21" x14ac:dyDescent="0.25">
      <c r="A81" s="13" t="str">
        <f t="shared" si="5"/>
        <v/>
      </c>
      <c r="B81" s="55"/>
      <c r="C81" s="22"/>
      <c r="D81" s="23"/>
      <c r="E81" s="16"/>
      <c r="F81" s="16"/>
      <c r="G81" s="72" t="str">
        <f>IF(OR(E81="",F81=""),"",NETWORKDAYS(E81,F81,Lister!$D$7:$D$13))</f>
        <v/>
      </c>
      <c r="H81" s="19"/>
      <c r="I81" s="32" t="str">
        <f t="shared" si="0"/>
        <v/>
      </c>
      <c r="J81" s="18"/>
      <c r="K81" s="18"/>
      <c r="L81" s="46" t="str">
        <f t="shared" si="6"/>
        <v/>
      </c>
      <c r="M81" s="20"/>
      <c r="N81" s="31" t="str">
        <f t="shared" si="1"/>
        <v/>
      </c>
      <c r="O81" s="20"/>
      <c r="P81" s="20"/>
      <c r="Q81" s="46" t="str">
        <f>IFERROR(MAX(IF(OR(O81="",P81=""),"",IF(AND(AND(MONTH(E81)&gt;=7,MONTH(E81)&lt;8),AND(MONTH(F81)&gt;=7,MONTH(F81)&lt;8)),(NETWORKDAYS(E81,F81,Lister!$D$7:$D$13)-O81)*N81/NETWORKDAYS(Lister!$D$19,Lister!$E$19,Lister!$D$7:$D$13),IF(AND(AND(MONTH(E81)&gt;=7,MONTH(E81)&lt;8),MONTH(F81)&gt;7),(NETWORKDAYS(E81,Lister!$E$19,Lister!$D$7:$D$13)-O81)*N81/NETWORKDAYS(Lister!$D$19,Lister!$E$19,Lister!$D$7:$D$13),IF(MONTH(E81)&gt;7,0)))),0),"")</f>
        <v/>
      </c>
      <c r="R81" s="46" t="str">
        <f>IFERROR(MAX(IF(OR(O81="",P81=""),"",IF(AND(AND(MONTH(E81)&gt;=8,MONTH(E81)&lt;9),AND(MONTH(F81)&gt;=8,MONTH(F81)&lt;9)),(NETWORKDAYS(E81,F81,Lister!$D$7:$D$13)-P81)*N81/NETWORKDAYS(Lister!$D$20,Lister!$E$20,Lister!$D$7:$D$13),IF(AND(MONTH(E81)=7,MONTH(F81)=8),(NETWORKDAYS(Lister!$D$20,F81,Lister!$D$7:$D$13)-P81)*N81/NETWORKDAYS(Lister!$D$20,Lister!$E$20,Lister!$D$7:$D$13),IF(AND(MONTH(E81)=7,MONTH(F81)=7),0)))),0),"")</f>
        <v/>
      </c>
      <c r="S81" s="31" t="str">
        <f t="shared" si="2"/>
        <v/>
      </c>
      <c r="T81" s="31" t="str">
        <f t="shared" si="3"/>
        <v/>
      </c>
      <c r="U81" s="51" t="str">
        <f t="shared" si="4"/>
        <v/>
      </c>
    </row>
    <row r="82" spans="1:21" x14ac:dyDescent="0.25">
      <c r="A82" s="13" t="str">
        <f t="shared" si="5"/>
        <v/>
      </c>
      <c r="B82" s="55"/>
      <c r="C82" s="22"/>
      <c r="D82" s="23"/>
      <c r="E82" s="16"/>
      <c r="F82" s="16"/>
      <c r="G82" s="72" t="str">
        <f>IF(OR(E82="",F82=""),"",NETWORKDAYS(E82,F82,Lister!$D$7:$D$13))</f>
        <v/>
      </c>
      <c r="H82" s="19"/>
      <c r="I82" s="32" t="str">
        <f t="shared" si="0"/>
        <v/>
      </c>
      <c r="J82" s="18"/>
      <c r="K82" s="18"/>
      <c r="L82" s="46" t="str">
        <f t="shared" si="6"/>
        <v/>
      </c>
      <c r="M82" s="20"/>
      <c r="N82" s="31" t="str">
        <f t="shared" si="1"/>
        <v/>
      </c>
      <c r="O82" s="20"/>
      <c r="P82" s="20"/>
      <c r="Q82" s="46" t="str">
        <f>IFERROR(MAX(IF(OR(O82="",P82=""),"",IF(AND(AND(MONTH(E82)&gt;=7,MONTH(E82)&lt;8),AND(MONTH(F82)&gt;=7,MONTH(F82)&lt;8)),(NETWORKDAYS(E82,F82,Lister!$D$7:$D$13)-O82)*N82/NETWORKDAYS(Lister!$D$19,Lister!$E$19,Lister!$D$7:$D$13),IF(AND(AND(MONTH(E82)&gt;=7,MONTH(E82)&lt;8),MONTH(F82)&gt;7),(NETWORKDAYS(E82,Lister!$E$19,Lister!$D$7:$D$13)-O82)*N82/NETWORKDAYS(Lister!$D$19,Lister!$E$19,Lister!$D$7:$D$13),IF(MONTH(E82)&gt;7,0)))),0),"")</f>
        <v/>
      </c>
      <c r="R82" s="46" t="str">
        <f>IFERROR(MAX(IF(OR(O82="",P82=""),"",IF(AND(AND(MONTH(E82)&gt;=8,MONTH(E82)&lt;9),AND(MONTH(F82)&gt;=8,MONTH(F82)&lt;9)),(NETWORKDAYS(E82,F82,Lister!$D$7:$D$13)-P82)*N82/NETWORKDAYS(Lister!$D$20,Lister!$E$20,Lister!$D$7:$D$13),IF(AND(MONTH(E82)=7,MONTH(F82)=8),(NETWORKDAYS(Lister!$D$20,F82,Lister!$D$7:$D$13)-P82)*N82/NETWORKDAYS(Lister!$D$20,Lister!$E$20,Lister!$D$7:$D$13),IF(AND(MONTH(E82)=7,MONTH(F82)=7),0)))),0),"")</f>
        <v/>
      </c>
      <c r="S82" s="31" t="str">
        <f t="shared" si="2"/>
        <v/>
      </c>
      <c r="T82" s="31" t="str">
        <f t="shared" si="3"/>
        <v/>
      </c>
      <c r="U82" s="51" t="str">
        <f t="shared" si="4"/>
        <v/>
      </c>
    </row>
    <row r="83" spans="1:21" x14ac:dyDescent="0.25">
      <c r="A83" s="13" t="str">
        <f t="shared" si="5"/>
        <v/>
      </c>
      <c r="B83" s="55"/>
      <c r="C83" s="22"/>
      <c r="D83" s="23"/>
      <c r="E83" s="16"/>
      <c r="F83" s="16"/>
      <c r="G83" s="72" t="str">
        <f>IF(OR(E83="",F83=""),"",NETWORKDAYS(E83,F83,Lister!$D$7:$D$13))</f>
        <v/>
      </c>
      <c r="H83" s="19"/>
      <c r="I83" s="32" t="str">
        <f t="shared" si="0"/>
        <v/>
      </c>
      <c r="J83" s="18"/>
      <c r="K83" s="18"/>
      <c r="L83" s="46" t="str">
        <f t="shared" si="6"/>
        <v/>
      </c>
      <c r="M83" s="20"/>
      <c r="N83" s="31" t="str">
        <f t="shared" si="1"/>
        <v/>
      </c>
      <c r="O83" s="20"/>
      <c r="P83" s="20"/>
      <c r="Q83" s="46" t="str">
        <f>IFERROR(MAX(IF(OR(O83="",P83=""),"",IF(AND(AND(MONTH(E83)&gt;=7,MONTH(E83)&lt;8),AND(MONTH(F83)&gt;=7,MONTH(F83)&lt;8)),(NETWORKDAYS(E83,F83,Lister!$D$7:$D$13)-O83)*N83/NETWORKDAYS(Lister!$D$19,Lister!$E$19,Lister!$D$7:$D$13),IF(AND(AND(MONTH(E83)&gt;=7,MONTH(E83)&lt;8),MONTH(F83)&gt;7),(NETWORKDAYS(E83,Lister!$E$19,Lister!$D$7:$D$13)-O83)*N83/NETWORKDAYS(Lister!$D$19,Lister!$E$19,Lister!$D$7:$D$13),IF(MONTH(E83)&gt;7,0)))),0),"")</f>
        <v/>
      </c>
      <c r="R83" s="46" t="str">
        <f>IFERROR(MAX(IF(OR(O83="",P83=""),"",IF(AND(AND(MONTH(E83)&gt;=8,MONTH(E83)&lt;9),AND(MONTH(F83)&gt;=8,MONTH(F83)&lt;9)),(NETWORKDAYS(E83,F83,Lister!$D$7:$D$13)-P83)*N83/NETWORKDAYS(Lister!$D$20,Lister!$E$20,Lister!$D$7:$D$13),IF(AND(MONTH(E83)=7,MONTH(F83)=8),(NETWORKDAYS(Lister!$D$20,F83,Lister!$D$7:$D$13)-P83)*N83/NETWORKDAYS(Lister!$D$20,Lister!$E$20,Lister!$D$7:$D$13),IF(AND(MONTH(E83)=7,MONTH(F83)=7),0)))),0),"")</f>
        <v/>
      </c>
      <c r="S83" s="31" t="str">
        <f t="shared" si="2"/>
        <v/>
      </c>
      <c r="T83" s="31" t="str">
        <f t="shared" si="3"/>
        <v/>
      </c>
      <c r="U83" s="51" t="str">
        <f t="shared" si="4"/>
        <v/>
      </c>
    </row>
    <row r="84" spans="1:21" x14ac:dyDescent="0.25">
      <c r="A84" s="13" t="str">
        <f t="shared" si="5"/>
        <v/>
      </c>
      <c r="B84" s="55"/>
      <c r="C84" s="22"/>
      <c r="D84" s="23"/>
      <c r="E84" s="16"/>
      <c r="F84" s="16"/>
      <c r="G84" s="72" t="str">
        <f>IF(OR(E84="",F84=""),"",NETWORKDAYS(E84,F84,Lister!$D$7:$D$13))</f>
        <v/>
      </c>
      <c r="H84" s="19"/>
      <c r="I84" s="32" t="str">
        <f t="shared" si="0"/>
        <v/>
      </c>
      <c r="J84" s="18"/>
      <c r="K84" s="18"/>
      <c r="L84" s="46" t="str">
        <f t="shared" si="6"/>
        <v/>
      </c>
      <c r="M84" s="20"/>
      <c r="N84" s="31" t="str">
        <f t="shared" si="1"/>
        <v/>
      </c>
      <c r="O84" s="20"/>
      <c r="P84" s="20"/>
      <c r="Q84" s="46" t="str">
        <f>IFERROR(MAX(IF(OR(O84="",P84=""),"",IF(AND(AND(MONTH(E84)&gt;=7,MONTH(E84)&lt;8),AND(MONTH(F84)&gt;=7,MONTH(F84)&lt;8)),(NETWORKDAYS(E84,F84,Lister!$D$7:$D$13)-O84)*N84/NETWORKDAYS(Lister!$D$19,Lister!$E$19,Lister!$D$7:$D$13),IF(AND(AND(MONTH(E84)&gt;=7,MONTH(E84)&lt;8),MONTH(F84)&gt;7),(NETWORKDAYS(E84,Lister!$E$19,Lister!$D$7:$D$13)-O84)*N84/NETWORKDAYS(Lister!$D$19,Lister!$E$19,Lister!$D$7:$D$13),IF(MONTH(E84)&gt;7,0)))),0),"")</f>
        <v/>
      </c>
      <c r="R84" s="46" t="str">
        <f>IFERROR(MAX(IF(OR(O84="",P84=""),"",IF(AND(AND(MONTH(E84)&gt;=8,MONTH(E84)&lt;9),AND(MONTH(F84)&gt;=8,MONTH(F84)&lt;9)),(NETWORKDAYS(E84,F84,Lister!$D$7:$D$13)-P84)*N84/NETWORKDAYS(Lister!$D$20,Lister!$E$20,Lister!$D$7:$D$13),IF(AND(MONTH(E84)=7,MONTH(F84)=8),(NETWORKDAYS(Lister!$D$20,F84,Lister!$D$7:$D$13)-P84)*N84/NETWORKDAYS(Lister!$D$20,Lister!$E$20,Lister!$D$7:$D$13),IF(AND(MONTH(E84)=7,MONTH(F84)=7),0)))),0),"")</f>
        <v/>
      </c>
      <c r="S84" s="31" t="str">
        <f t="shared" si="2"/>
        <v/>
      </c>
      <c r="T84" s="31" t="str">
        <f t="shared" si="3"/>
        <v/>
      </c>
      <c r="U84" s="51" t="str">
        <f t="shared" si="4"/>
        <v/>
      </c>
    </row>
    <row r="85" spans="1:21" x14ac:dyDescent="0.25">
      <c r="A85" s="13" t="str">
        <f t="shared" si="5"/>
        <v/>
      </c>
      <c r="B85" s="55"/>
      <c r="C85" s="22"/>
      <c r="D85" s="23"/>
      <c r="E85" s="16"/>
      <c r="F85" s="16"/>
      <c r="G85" s="72" t="str">
        <f>IF(OR(E85="",F85=""),"",NETWORKDAYS(E85,F85,Lister!$D$7:$D$13))</f>
        <v/>
      </c>
      <c r="H85" s="19"/>
      <c r="I85" s="32" t="str">
        <f t="shared" ref="I85:I148" si="7">IF(H85="","",IF(H85="Funktionær",0.75,IF(H85="Ikke-funktionær",0.9,IF(H85="Elev/lærling",0.9))))</f>
        <v/>
      </c>
      <c r="J85" s="18"/>
      <c r="K85" s="18"/>
      <c r="L85" s="46" t="str">
        <f t="shared" ref="L85:L148" si="8">IF(J85="","",J85-K85)</f>
        <v/>
      </c>
      <c r="M85" s="20"/>
      <c r="N85" s="31" t="str">
        <f t="shared" ref="N85:N148" si="9">IF(B85="","",IF(L85*I85&gt;30000*IF(M85&gt;37,37,M85)/37,30000*IF(M85&gt;37,37,M85)/37,L85*I85))</f>
        <v/>
      </c>
      <c r="O85" s="20"/>
      <c r="P85" s="20"/>
      <c r="Q85" s="46" t="str">
        <f>IFERROR(MAX(IF(OR(O85="",P85=""),"",IF(AND(AND(MONTH(E85)&gt;=7,MONTH(E85)&lt;8),AND(MONTH(F85)&gt;=7,MONTH(F85)&lt;8)),(NETWORKDAYS(E85,F85,Lister!$D$7:$D$13)-O85)*N85/NETWORKDAYS(Lister!$D$19,Lister!$E$19,Lister!$D$7:$D$13),IF(AND(AND(MONTH(E85)&gt;=7,MONTH(E85)&lt;8),MONTH(F85)&gt;7),(NETWORKDAYS(E85,Lister!$E$19,Lister!$D$7:$D$13)-O85)*N85/NETWORKDAYS(Lister!$D$19,Lister!$E$19,Lister!$D$7:$D$13),IF(MONTH(E85)&gt;7,0)))),0),"")</f>
        <v/>
      </c>
      <c r="R85" s="46" t="str">
        <f>IFERROR(MAX(IF(OR(O85="",P85=""),"",IF(AND(AND(MONTH(E85)&gt;=8,MONTH(E85)&lt;9),AND(MONTH(F85)&gt;=8,MONTH(F85)&lt;9)),(NETWORKDAYS(E85,F85,Lister!$D$7:$D$13)-P85)*N85/NETWORKDAYS(Lister!$D$20,Lister!$E$20,Lister!$D$7:$D$13),IF(AND(MONTH(E85)=7,MONTH(F85)=8),(NETWORKDAYS(Lister!$D$20,F85,Lister!$D$7:$D$13)-P85)*N85/NETWORKDAYS(Lister!$D$20,Lister!$E$20,Lister!$D$7:$D$13),IF(AND(MONTH(E85)=7,MONTH(F85)=7),0)))),0),"")</f>
        <v/>
      </c>
      <c r="S85" s="31" t="str">
        <f t="shared" ref="S85:S148" si="10">IFERROR(Q85+R85,"")</f>
        <v/>
      </c>
      <c r="T85" s="31" t="str">
        <f t="shared" ref="T85:T148" si="11">IFERROR(21/31*N85,"")</f>
        <v/>
      </c>
      <c r="U85" s="51" t="str">
        <f t="shared" ref="U85:U148" si="12">IFERROR(MAX(IF(AND(ISNUMBER(Q85),ISNUMBER(R85)),IF(S85-T85&gt;N85,N85,S85-T85),""),0),"")</f>
        <v/>
      </c>
    </row>
    <row r="86" spans="1:21" x14ac:dyDescent="0.25">
      <c r="A86" s="13" t="str">
        <f t="shared" ref="A86:A149" si="13">IF(B86="","",A85+1)</f>
        <v/>
      </c>
      <c r="B86" s="55"/>
      <c r="C86" s="22"/>
      <c r="D86" s="23"/>
      <c r="E86" s="16"/>
      <c r="F86" s="16"/>
      <c r="G86" s="72" t="str">
        <f>IF(OR(E86="",F86=""),"",NETWORKDAYS(E86,F86,Lister!$D$7:$D$13))</f>
        <v/>
      </c>
      <c r="H86" s="19"/>
      <c r="I86" s="32" t="str">
        <f t="shared" si="7"/>
        <v/>
      </c>
      <c r="J86" s="18"/>
      <c r="K86" s="18"/>
      <c r="L86" s="46" t="str">
        <f t="shared" si="8"/>
        <v/>
      </c>
      <c r="M86" s="20"/>
      <c r="N86" s="31" t="str">
        <f t="shared" si="9"/>
        <v/>
      </c>
      <c r="O86" s="20"/>
      <c r="P86" s="20"/>
      <c r="Q86" s="46" t="str">
        <f>IFERROR(MAX(IF(OR(O86="",P86=""),"",IF(AND(AND(MONTH(E86)&gt;=7,MONTH(E86)&lt;8),AND(MONTH(F86)&gt;=7,MONTH(F86)&lt;8)),(NETWORKDAYS(E86,F86,Lister!$D$7:$D$13)-O86)*N86/NETWORKDAYS(Lister!$D$19,Lister!$E$19,Lister!$D$7:$D$13),IF(AND(AND(MONTH(E86)&gt;=7,MONTH(E86)&lt;8),MONTH(F86)&gt;7),(NETWORKDAYS(E86,Lister!$E$19,Lister!$D$7:$D$13)-O86)*N86/NETWORKDAYS(Lister!$D$19,Lister!$E$19,Lister!$D$7:$D$13),IF(MONTH(E86)&gt;7,0)))),0),"")</f>
        <v/>
      </c>
      <c r="R86" s="46" t="str">
        <f>IFERROR(MAX(IF(OR(O86="",P86=""),"",IF(AND(AND(MONTH(E86)&gt;=8,MONTH(E86)&lt;9),AND(MONTH(F86)&gt;=8,MONTH(F86)&lt;9)),(NETWORKDAYS(E86,F86,Lister!$D$7:$D$13)-P86)*N86/NETWORKDAYS(Lister!$D$20,Lister!$E$20,Lister!$D$7:$D$13),IF(AND(MONTH(E86)=7,MONTH(F86)=8),(NETWORKDAYS(Lister!$D$20,F86,Lister!$D$7:$D$13)-P86)*N86/NETWORKDAYS(Lister!$D$20,Lister!$E$20,Lister!$D$7:$D$13),IF(AND(MONTH(E86)=7,MONTH(F86)=7),0)))),0),"")</f>
        <v/>
      </c>
      <c r="S86" s="31" t="str">
        <f t="shared" si="10"/>
        <v/>
      </c>
      <c r="T86" s="31" t="str">
        <f t="shared" si="11"/>
        <v/>
      </c>
      <c r="U86" s="51" t="str">
        <f t="shared" si="12"/>
        <v/>
      </c>
    </row>
    <row r="87" spans="1:21" x14ac:dyDescent="0.25">
      <c r="A87" s="13" t="str">
        <f t="shared" si="13"/>
        <v/>
      </c>
      <c r="B87" s="55"/>
      <c r="C87" s="22"/>
      <c r="D87" s="23"/>
      <c r="E87" s="16"/>
      <c r="F87" s="16"/>
      <c r="G87" s="72" t="str">
        <f>IF(OR(E87="",F87=""),"",NETWORKDAYS(E87,F87,Lister!$D$7:$D$13))</f>
        <v/>
      </c>
      <c r="H87" s="19"/>
      <c r="I87" s="32" t="str">
        <f t="shared" si="7"/>
        <v/>
      </c>
      <c r="J87" s="18"/>
      <c r="K87" s="18"/>
      <c r="L87" s="46" t="str">
        <f t="shared" si="8"/>
        <v/>
      </c>
      <c r="M87" s="20"/>
      <c r="N87" s="31" t="str">
        <f t="shared" si="9"/>
        <v/>
      </c>
      <c r="O87" s="20"/>
      <c r="P87" s="20"/>
      <c r="Q87" s="46" t="str">
        <f>IFERROR(MAX(IF(OR(O87="",P87=""),"",IF(AND(AND(MONTH(E87)&gt;=7,MONTH(E87)&lt;8),AND(MONTH(F87)&gt;=7,MONTH(F87)&lt;8)),(NETWORKDAYS(E87,F87,Lister!$D$7:$D$13)-O87)*N87/NETWORKDAYS(Lister!$D$19,Lister!$E$19,Lister!$D$7:$D$13),IF(AND(AND(MONTH(E87)&gt;=7,MONTH(E87)&lt;8),MONTH(F87)&gt;7),(NETWORKDAYS(E87,Lister!$E$19,Lister!$D$7:$D$13)-O87)*N87/NETWORKDAYS(Lister!$D$19,Lister!$E$19,Lister!$D$7:$D$13),IF(MONTH(E87)&gt;7,0)))),0),"")</f>
        <v/>
      </c>
      <c r="R87" s="46" t="str">
        <f>IFERROR(MAX(IF(OR(O87="",P87=""),"",IF(AND(AND(MONTH(E87)&gt;=8,MONTH(E87)&lt;9),AND(MONTH(F87)&gt;=8,MONTH(F87)&lt;9)),(NETWORKDAYS(E87,F87,Lister!$D$7:$D$13)-P87)*N87/NETWORKDAYS(Lister!$D$20,Lister!$E$20,Lister!$D$7:$D$13),IF(AND(MONTH(E87)=7,MONTH(F87)=8),(NETWORKDAYS(Lister!$D$20,F87,Lister!$D$7:$D$13)-P87)*N87/NETWORKDAYS(Lister!$D$20,Lister!$E$20,Lister!$D$7:$D$13),IF(AND(MONTH(E87)=7,MONTH(F87)=7),0)))),0),"")</f>
        <v/>
      </c>
      <c r="S87" s="31" t="str">
        <f t="shared" si="10"/>
        <v/>
      </c>
      <c r="T87" s="31" t="str">
        <f t="shared" si="11"/>
        <v/>
      </c>
      <c r="U87" s="51" t="str">
        <f t="shared" si="12"/>
        <v/>
      </c>
    </row>
    <row r="88" spans="1:21" x14ac:dyDescent="0.25">
      <c r="A88" s="13" t="str">
        <f t="shared" si="13"/>
        <v/>
      </c>
      <c r="B88" s="55"/>
      <c r="C88" s="22"/>
      <c r="D88" s="23"/>
      <c r="E88" s="16"/>
      <c r="F88" s="16"/>
      <c r="G88" s="72" t="str">
        <f>IF(OR(E88="",F88=""),"",NETWORKDAYS(E88,F88,Lister!$D$7:$D$13))</f>
        <v/>
      </c>
      <c r="H88" s="19"/>
      <c r="I88" s="32" t="str">
        <f t="shared" si="7"/>
        <v/>
      </c>
      <c r="J88" s="18"/>
      <c r="K88" s="18"/>
      <c r="L88" s="46" t="str">
        <f t="shared" si="8"/>
        <v/>
      </c>
      <c r="M88" s="20"/>
      <c r="N88" s="31" t="str">
        <f t="shared" si="9"/>
        <v/>
      </c>
      <c r="O88" s="20"/>
      <c r="P88" s="20"/>
      <c r="Q88" s="46" t="str">
        <f>IFERROR(MAX(IF(OR(O88="",P88=""),"",IF(AND(AND(MONTH(E88)&gt;=7,MONTH(E88)&lt;8),AND(MONTH(F88)&gt;=7,MONTH(F88)&lt;8)),(NETWORKDAYS(E88,F88,Lister!$D$7:$D$13)-O88)*N88/NETWORKDAYS(Lister!$D$19,Lister!$E$19,Lister!$D$7:$D$13),IF(AND(AND(MONTH(E88)&gt;=7,MONTH(E88)&lt;8),MONTH(F88)&gt;7),(NETWORKDAYS(E88,Lister!$E$19,Lister!$D$7:$D$13)-O88)*N88/NETWORKDAYS(Lister!$D$19,Lister!$E$19,Lister!$D$7:$D$13),IF(MONTH(E88)&gt;7,0)))),0),"")</f>
        <v/>
      </c>
      <c r="R88" s="46" t="str">
        <f>IFERROR(MAX(IF(OR(O88="",P88=""),"",IF(AND(AND(MONTH(E88)&gt;=8,MONTH(E88)&lt;9),AND(MONTH(F88)&gt;=8,MONTH(F88)&lt;9)),(NETWORKDAYS(E88,F88,Lister!$D$7:$D$13)-P88)*N88/NETWORKDAYS(Lister!$D$20,Lister!$E$20,Lister!$D$7:$D$13),IF(AND(MONTH(E88)=7,MONTH(F88)=8),(NETWORKDAYS(Lister!$D$20,F88,Lister!$D$7:$D$13)-P88)*N88/NETWORKDAYS(Lister!$D$20,Lister!$E$20,Lister!$D$7:$D$13),IF(AND(MONTH(E88)=7,MONTH(F88)=7),0)))),0),"")</f>
        <v/>
      </c>
      <c r="S88" s="31" t="str">
        <f t="shared" si="10"/>
        <v/>
      </c>
      <c r="T88" s="31" t="str">
        <f t="shared" si="11"/>
        <v/>
      </c>
      <c r="U88" s="51" t="str">
        <f t="shared" si="12"/>
        <v/>
      </c>
    </row>
    <row r="89" spans="1:21" x14ac:dyDescent="0.25">
      <c r="A89" s="13" t="str">
        <f t="shared" si="13"/>
        <v/>
      </c>
      <c r="B89" s="55"/>
      <c r="C89" s="22"/>
      <c r="D89" s="23"/>
      <c r="E89" s="16"/>
      <c r="F89" s="16"/>
      <c r="G89" s="72" t="str">
        <f>IF(OR(E89="",F89=""),"",NETWORKDAYS(E89,F89,Lister!$D$7:$D$13))</f>
        <v/>
      </c>
      <c r="H89" s="19"/>
      <c r="I89" s="32" t="str">
        <f t="shared" si="7"/>
        <v/>
      </c>
      <c r="J89" s="18"/>
      <c r="K89" s="18"/>
      <c r="L89" s="46" t="str">
        <f t="shared" si="8"/>
        <v/>
      </c>
      <c r="M89" s="20"/>
      <c r="N89" s="31" t="str">
        <f t="shared" si="9"/>
        <v/>
      </c>
      <c r="O89" s="20"/>
      <c r="P89" s="20"/>
      <c r="Q89" s="46" t="str">
        <f>IFERROR(MAX(IF(OR(O89="",P89=""),"",IF(AND(AND(MONTH(E89)&gt;=7,MONTH(E89)&lt;8),AND(MONTH(F89)&gt;=7,MONTH(F89)&lt;8)),(NETWORKDAYS(E89,F89,Lister!$D$7:$D$13)-O89)*N89/NETWORKDAYS(Lister!$D$19,Lister!$E$19,Lister!$D$7:$D$13),IF(AND(AND(MONTH(E89)&gt;=7,MONTH(E89)&lt;8),MONTH(F89)&gt;7),(NETWORKDAYS(E89,Lister!$E$19,Lister!$D$7:$D$13)-O89)*N89/NETWORKDAYS(Lister!$D$19,Lister!$E$19,Lister!$D$7:$D$13),IF(MONTH(E89)&gt;7,0)))),0),"")</f>
        <v/>
      </c>
      <c r="R89" s="46" t="str">
        <f>IFERROR(MAX(IF(OR(O89="",P89=""),"",IF(AND(AND(MONTH(E89)&gt;=8,MONTH(E89)&lt;9),AND(MONTH(F89)&gt;=8,MONTH(F89)&lt;9)),(NETWORKDAYS(E89,F89,Lister!$D$7:$D$13)-P89)*N89/NETWORKDAYS(Lister!$D$20,Lister!$E$20,Lister!$D$7:$D$13),IF(AND(MONTH(E89)=7,MONTH(F89)=8),(NETWORKDAYS(Lister!$D$20,F89,Lister!$D$7:$D$13)-P89)*N89/NETWORKDAYS(Lister!$D$20,Lister!$E$20,Lister!$D$7:$D$13),IF(AND(MONTH(E89)=7,MONTH(F89)=7),0)))),0),"")</f>
        <v/>
      </c>
      <c r="S89" s="31" t="str">
        <f t="shared" si="10"/>
        <v/>
      </c>
      <c r="T89" s="31" t="str">
        <f t="shared" si="11"/>
        <v/>
      </c>
      <c r="U89" s="51" t="str">
        <f t="shared" si="12"/>
        <v/>
      </c>
    </row>
    <row r="90" spans="1:21" x14ac:dyDescent="0.25">
      <c r="A90" s="13" t="str">
        <f t="shared" si="13"/>
        <v/>
      </c>
      <c r="B90" s="55"/>
      <c r="C90" s="22"/>
      <c r="D90" s="23"/>
      <c r="E90" s="16"/>
      <c r="F90" s="16"/>
      <c r="G90" s="72" t="str">
        <f>IF(OR(E90="",F90=""),"",NETWORKDAYS(E90,F90,Lister!$D$7:$D$13))</f>
        <v/>
      </c>
      <c r="H90" s="19"/>
      <c r="I90" s="32" t="str">
        <f t="shared" si="7"/>
        <v/>
      </c>
      <c r="J90" s="18"/>
      <c r="K90" s="18"/>
      <c r="L90" s="46" t="str">
        <f t="shared" si="8"/>
        <v/>
      </c>
      <c r="M90" s="20"/>
      <c r="N90" s="31" t="str">
        <f t="shared" si="9"/>
        <v/>
      </c>
      <c r="O90" s="20"/>
      <c r="P90" s="20"/>
      <c r="Q90" s="46" t="str">
        <f>IFERROR(MAX(IF(OR(O90="",P90=""),"",IF(AND(AND(MONTH(E90)&gt;=7,MONTH(E90)&lt;8),AND(MONTH(F90)&gt;=7,MONTH(F90)&lt;8)),(NETWORKDAYS(E90,F90,Lister!$D$7:$D$13)-O90)*N90/NETWORKDAYS(Lister!$D$19,Lister!$E$19,Lister!$D$7:$D$13),IF(AND(AND(MONTH(E90)&gt;=7,MONTH(E90)&lt;8),MONTH(F90)&gt;7),(NETWORKDAYS(E90,Lister!$E$19,Lister!$D$7:$D$13)-O90)*N90/NETWORKDAYS(Lister!$D$19,Lister!$E$19,Lister!$D$7:$D$13),IF(MONTH(E90)&gt;7,0)))),0),"")</f>
        <v/>
      </c>
      <c r="R90" s="46" t="str">
        <f>IFERROR(MAX(IF(OR(O90="",P90=""),"",IF(AND(AND(MONTH(E90)&gt;=8,MONTH(E90)&lt;9),AND(MONTH(F90)&gt;=8,MONTH(F90)&lt;9)),(NETWORKDAYS(E90,F90,Lister!$D$7:$D$13)-P90)*N90/NETWORKDAYS(Lister!$D$20,Lister!$E$20,Lister!$D$7:$D$13),IF(AND(MONTH(E90)=7,MONTH(F90)=8),(NETWORKDAYS(Lister!$D$20,F90,Lister!$D$7:$D$13)-P90)*N90/NETWORKDAYS(Lister!$D$20,Lister!$E$20,Lister!$D$7:$D$13),IF(AND(MONTH(E90)=7,MONTH(F90)=7),0)))),0),"")</f>
        <v/>
      </c>
      <c r="S90" s="31" t="str">
        <f t="shared" si="10"/>
        <v/>
      </c>
      <c r="T90" s="31" t="str">
        <f t="shared" si="11"/>
        <v/>
      </c>
      <c r="U90" s="51" t="str">
        <f t="shared" si="12"/>
        <v/>
      </c>
    </row>
    <row r="91" spans="1:21" x14ac:dyDescent="0.25">
      <c r="A91" s="13" t="str">
        <f t="shared" si="13"/>
        <v/>
      </c>
      <c r="B91" s="55"/>
      <c r="C91" s="22"/>
      <c r="D91" s="23"/>
      <c r="E91" s="16"/>
      <c r="F91" s="16"/>
      <c r="G91" s="72" t="str">
        <f>IF(OR(E91="",F91=""),"",NETWORKDAYS(E91,F91,Lister!$D$7:$D$13))</f>
        <v/>
      </c>
      <c r="H91" s="19"/>
      <c r="I91" s="32" t="str">
        <f t="shared" si="7"/>
        <v/>
      </c>
      <c r="J91" s="18"/>
      <c r="K91" s="18"/>
      <c r="L91" s="46" t="str">
        <f t="shared" si="8"/>
        <v/>
      </c>
      <c r="M91" s="20"/>
      <c r="N91" s="31" t="str">
        <f t="shared" si="9"/>
        <v/>
      </c>
      <c r="O91" s="20"/>
      <c r="P91" s="20"/>
      <c r="Q91" s="46" t="str">
        <f>IFERROR(MAX(IF(OR(O91="",P91=""),"",IF(AND(AND(MONTH(E91)&gt;=7,MONTH(E91)&lt;8),AND(MONTH(F91)&gt;=7,MONTH(F91)&lt;8)),(NETWORKDAYS(E91,F91,Lister!$D$7:$D$13)-O91)*N91/NETWORKDAYS(Lister!$D$19,Lister!$E$19,Lister!$D$7:$D$13),IF(AND(AND(MONTH(E91)&gt;=7,MONTH(E91)&lt;8),MONTH(F91)&gt;7),(NETWORKDAYS(E91,Lister!$E$19,Lister!$D$7:$D$13)-O91)*N91/NETWORKDAYS(Lister!$D$19,Lister!$E$19,Lister!$D$7:$D$13),IF(MONTH(E91)&gt;7,0)))),0),"")</f>
        <v/>
      </c>
      <c r="R91" s="46" t="str">
        <f>IFERROR(MAX(IF(OR(O91="",P91=""),"",IF(AND(AND(MONTH(E91)&gt;=8,MONTH(E91)&lt;9),AND(MONTH(F91)&gt;=8,MONTH(F91)&lt;9)),(NETWORKDAYS(E91,F91,Lister!$D$7:$D$13)-P91)*N91/NETWORKDAYS(Lister!$D$20,Lister!$E$20,Lister!$D$7:$D$13),IF(AND(MONTH(E91)=7,MONTH(F91)=8),(NETWORKDAYS(Lister!$D$20,F91,Lister!$D$7:$D$13)-P91)*N91/NETWORKDAYS(Lister!$D$20,Lister!$E$20,Lister!$D$7:$D$13),IF(AND(MONTH(E91)=7,MONTH(F91)=7),0)))),0),"")</f>
        <v/>
      </c>
      <c r="S91" s="31" t="str">
        <f t="shared" si="10"/>
        <v/>
      </c>
      <c r="T91" s="31" t="str">
        <f t="shared" si="11"/>
        <v/>
      </c>
      <c r="U91" s="51" t="str">
        <f t="shared" si="12"/>
        <v/>
      </c>
    </row>
    <row r="92" spans="1:21" x14ac:dyDescent="0.25">
      <c r="A92" s="13" t="str">
        <f t="shared" si="13"/>
        <v/>
      </c>
      <c r="B92" s="55"/>
      <c r="C92" s="22"/>
      <c r="D92" s="23"/>
      <c r="E92" s="16"/>
      <c r="F92" s="16"/>
      <c r="G92" s="72" t="str">
        <f>IF(OR(E92="",F92=""),"",NETWORKDAYS(E92,F92,Lister!$D$7:$D$13))</f>
        <v/>
      </c>
      <c r="H92" s="19"/>
      <c r="I92" s="32" t="str">
        <f t="shared" si="7"/>
        <v/>
      </c>
      <c r="J92" s="18"/>
      <c r="K92" s="18"/>
      <c r="L92" s="46" t="str">
        <f t="shared" si="8"/>
        <v/>
      </c>
      <c r="M92" s="20"/>
      <c r="N92" s="31" t="str">
        <f t="shared" si="9"/>
        <v/>
      </c>
      <c r="O92" s="20"/>
      <c r="P92" s="20"/>
      <c r="Q92" s="46" t="str">
        <f>IFERROR(MAX(IF(OR(O92="",P92=""),"",IF(AND(AND(MONTH(E92)&gt;=7,MONTH(E92)&lt;8),AND(MONTH(F92)&gt;=7,MONTH(F92)&lt;8)),(NETWORKDAYS(E92,F92,Lister!$D$7:$D$13)-O92)*N92/NETWORKDAYS(Lister!$D$19,Lister!$E$19,Lister!$D$7:$D$13),IF(AND(AND(MONTH(E92)&gt;=7,MONTH(E92)&lt;8),MONTH(F92)&gt;7),(NETWORKDAYS(E92,Lister!$E$19,Lister!$D$7:$D$13)-O92)*N92/NETWORKDAYS(Lister!$D$19,Lister!$E$19,Lister!$D$7:$D$13),IF(MONTH(E92)&gt;7,0)))),0),"")</f>
        <v/>
      </c>
      <c r="R92" s="46" t="str">
        <f>IFERROR(MAX(IF(OR(O92="",P92=""),"",IF(AND(AND(MONTH(E92)&gt;=8,MONTH(E92)&lt;9),AND(MONTH(F92)&gt;=8,MONTH(F92)&lt;9)),(NETWORKDAYS(E92,F92,Lister!$D$7:$D$13)-P92)*N92/NETWORKDAYS(Lister!$D$20,Lister!$E$20,Lister!$D$7:$D$13),IF(AND(MONTH(E92)=7,MONTH(F92)=8),(NETWORKDAYS(Lister!$D$20,F92,Lister!$D$7:$D$13)-P92)*N92/NETWORKDAYS(Lister!$D$20,Lister!$E$20,Lister!$D$7:$D$13),IF(AND(MONTH(E92)=7,MONTH(F92)=7),0)))),0),"")</f>
        <v/>
      </c>
      <c r="S92" s="31" t="str">
        <f t="shared" si="10"/>
        <v/>
      </c>
      <c r="T92" s="31" t="str">
        <f t="shared" si="11"/>
        <v/>
      </c>
      <c r="U92" s="51" t="str">
        <f t="shared" si="12"/>
        <v/>
      </c>
    </row>
    <row r="93" spans="1:21" x14ac:dyDescent="0.25">
      <c r="A93" s="13" t="str">
        <f t="shared" si="13"/>
        <v/>
      </c>
      <c r="B93" s="55"/>
      <c r="C93" s="22"/>
      <c r="D93" s="23"/>
      <c r="E93" s="16"/>
      <c r="F93" s="16"/>
      <c r="G93" s="72" t="str">
        <f>IF(OR(E93="",F93=""),"",NETWORKDAYS(E93,F93,Lister!$D$7:$D$13))</f>
        <v/>
      </c>
      <c r="H93" s="19"/>
      <c r="I93" s="32" t="str">
        <f t="shared" si="7"/>
        <v/>
      </c>
      <c r="J93" s="18"/>
      <c r="K93" s="18"/>
      <c r="L93" s="46" t="str">
        <f t="shared" si="8"/>
        <v/>
      </c>
      <c r="M93" s="20"/>
      <c r="N93" s="31" t="str">
        <f t="shared" si="9"/>
        <v/>
      </c>
      <c r="O93" s="20"/>
      <c r="P93" s="20"/>
      <c r="Q93" s="46" t="str">
        <f>IFERROR(MAX(IF(OR(O93="",P93=""),"",IF(AND(AND(MONTH(E93)&gt;=7,MONTH(E93)&lt;8),AND(MONTH(F93)&gt;=7,MONTH(F93)&lt;8)),(NETWORKDAYS(E93,F93,Lister!$D$7:$D$13)-O93)*N93/NETWORKDAYS(Lister!$D$19,Lister!$E$19,Lister!$D$7:$D$13),IF(AND(AND(MONTH(E93)&gt;=7,MONTH(E93)&lt;8),MONTH(F93)&gt;7),(NETWORKDAYS(E93,Lister!$E$19,Lister!$D$7:$D$13)-O93)*N93/NETWORKDAYS(Lister!$D$19,Lister!$E$19,Lister!$D$7:$D$13),IF(MONTH(E93)&gt;7,0)))),0),"")</f>
        <v/>
      </c>
      <c r="R93" s="46" t="str">
        <f>IFERROR(MAX(IF(OR(O93="",P93=""),"",IF(AND(AND(MONTH(E93)&gt;=8,MONTH(E93)&lt;9),AND(MONTH(F93)&gt;=8,MONTH(F93)&lt;9)),(NETWORKDAYS(E93,F93,Lister!$D$7:$D$13)-P93)*N93/NETWORKDAYS(Lister!$D$20,Lister!$E$20,Lister!$D$7:$D$13),IF(AND(MONTH(E93)=7,MONTH(F93)=8),(NETWORKDAYS(Lister!$D$20,F93,Lister!$D$7:$D$13)-P93)*N93/NETWORKDAYS(Lister!$D$20,Lister!$E$20,Lister!$D$7:$D$13),IF(AND(MONTH(E93)=7,MONTH(F93)=7),0)))),0),"")</f>
        <v/>
      </c>
      <c r="S93" s="31" t="str">
        <f t="shared" si="10"/>
        <v/>
      </c>
      <c r="T93" s="31" t="str">
        <f t="shared" si="11"/>
        <v/>
      </c>
      <c r="U93" s="51" t="str">
        <f t="shared" si="12"/>
        <v/>
      </c>
    </row>
    <row r="94" spans="1:21" x14ac:dyDescent="0.25">
      <c r="A94" s="13" t="str">
        <f t="shared" si="13"/>
        <v/>
      </c>
      <c r="B94" s="55"/>
      <c r="C94" s="22"/>
      <c r="D94" s="23"/>
      <c r="E94" s="16"/>
      <c r="F94" s="16"/>
      <c r="G94" s="72" t="str">
        <f>IF(OR(E94="",F94=""),"",NETWORKDAYS(E94,F94,Lister!$D$7:$D$13))</f>
        <v/>
      </c>
      <c r="H94" s="19"/>
      <c r="I94" s="32" t="str">
        <f t="shared" si="7"/>
        <v/>
      </c>
      <c r="J94" s="18"/>
      <c r="K94" s="18"/>
      <c r="L94" s="46" t="str">
        <f t="shared" si="8"/>
        <v/>
      </c>
      <c r="M94" s="20"/>
      <c r="N94" s="31" t="str">
        <f t="shared" si="9"/>
        <v/>
      </c>
      <c r="O94" s="20"/>
      <c r="P94" s="20"/>
      <c r="Q94" s="46" t="str">
        <f>IFERROR(MAX(IF(OR(O94="",P94=""),"",IF(AND(AND(MONTH(E94)&gt;=7,MONTH(E94)&lt;8),AND(MONTH(F94)&gt;=7,MONTH(F94)&lt;8)),(NETWORKDAYS(E94,F94,Lister!$D$7:$D$13)-O94)*N94/NETWORKDAYS(Lister!$D$19,Lister!$E$19,Lister!$D$7:$D$13),IF(AND(AND(MONTH(E94)&gt;=7,MONTH(E94)&lt;8),MONTH(F94)&gt;7),(NETWORKDAYS(E94,Lister!$E$19,Lister!$D$7:$D$13)-O94)*N94/NETWORKDAYS(Lister!$D$19,Lister!$E$19,Lister!$D$7:$D$13),IF(MONTH(E94)&gt;7,0)))),0),"")</f>
        <v/>
      </c>
      <c r="R94" s="46" t="str">
        <f>IFERROR(MAX(IF(OR(O94="",P94=""),"",IF(AND(AND(MONTH(E94)&gt;=8,MONTH(E94)&lt;9),AND(MONTH(F94)&gt;=8,MONTH(F94)&lt;9)),(NETWORKDAYS(E94,F94,Lister!$D$7:$D$13)-P94)*N94/NETWORKDAYS(Lister!$D$20,Lister!$E$20,Lister!$D$7:$D$13),IF(AND(MONTH(E94)=7,MONTH(F94)=8),(NETWORKDAYS(Lister!$D$20,F94,Lister!$D$7:$D$13)-P94)*N94/NETWORKDAYS(Lister!$D$20,Lister!$E$20,Lister!$D$7:$D$13),IF(AND(MONTH(E94)=7,MONTH(F94)=7),0)))),0),"")</f>
        <v/>
      </c>
      <c r="S94" s="31" t="str">
        <f t="shared" si="10"/>
        <v/>
      </c>
      <c r="T94" s="31" t="str">
        <f t="shared" si="11"/>
        <v/>
      </c>
      <c r="U94" s="51" t="str">
        <f t="shared" si="12"/>
        <v/>
      </c>
    </row>
    <row r="95" spans="1:21" x14ac:dyDescent="0.25">
      <c r="A95" s="13" t="str">
        <f t="shared" si="13"/>
        <v/>
      </c>
      <c r="B95" s="55"/>
      <c r="C95" s="22"/>
      <c r="D95" s="23"/>
      <c r="E95" s="16"/>
      <c r="F95" s="16"/>
      <c r="G95" s="72" t="str">
        <f>IF(OR(E95="",F95=""),"",NETWORKDAYS(E95,F95,Lister!$D$7:$D$13))</f>
        <v/>
      </c>
      <c r="H95" s="19"/>
      <c r="I95" s="32" t="str">
        <f t="shared" si="7"/>
        <v/>
      </c>
      <c r="J95" s="18"/>
      <c r="K95" s="18"/>
      <c r="L95" s="46" t="str">
        <f t="shared" si="8"/>
        <v/>
      </c>
      <c r="M95" s="20"/>
      <c r="N95" s="31" t="str">
        <f t="shared" si="9"/>
        <v/>
      </c>
      <c r="O95" s="20"/>
      <c r="P95" s="20"/>
      <c r="Q95" s="46" t="str">
        <f>IFERROR(MAX(IF(OR(O95="",P95=""),"",IF(AND(AND(MONTH(E95)&gt;=7,MONTH(E95)&lt;8),AND(MONTH(F95)&gt;=7,MONTH(F95)&lt;8)),(NETWORKDAYS(E95,F95,Lister!$D$7:$D$13)-O95)*N95/NETWORKDAYS(Lister!$D$19,Lister!$E$19,Lister!$D$7:$D$13),IF(AND(AND(MONTH(E95)&gt;=7,MONTH(E95)&lt;8),MONTH(F95)&gt;7),(NETWORKDAYS(E95,Lister!$E$19,Lister!$D$7:$D$13)-O95)*N95/NETWORKDAYS(Lister!$D$19,Lister!$E$19,Lister!$D$7:$D$13),IF(MONTH(E95)&gt;7,0)))),0),"")</f>
        <v/>
      </c>
      <c r="R95" s="46" t="str">
        <f>IFERROR(MAX(IF(OR(O95="",P95=""),"",IF(AND(AND(MONTH(E95)&gt;=8,MONTH(E95)&lt;9),AND(MONTH(F95)&gt;=8,MONTH(F95)&lt;9)),(NETWORKDAYS(E95,F95,Lister!$D$7:$D$13)-P95)*N95/NETWORKDAYS(Lister!$D$20,Lister!$E$20,Lister!$D$7:$D$13),IF(AND(MONTH(E95)=7,MONTH(F95)=8),(NETWORKDAYS(Lister!$D$20,F95,Lister!$D$7:$D$13)-P95)*N95/NETWORKDAYS(Lister!$D$20,Lister!$E$20,Lister!$D$7:$D$13),IF(AND(MONTH(E95)=7,MONTH(F95)=7),0)))),0),"")</f>
        <v/>
      </c>
      <c r="S95" s="31" t="str">
        <f t="shared" si="10"/>
        <v/>
      </c>
      <c r="T95" s="31" t="str">
        <f t="shared" si="11"/>
        <v/>
      </c>
      <c r="U95" s="51" t="str">
        <f t="shared" si="12"/>
        <v/>
      </c>
    </row>
    <row r="96" spans="1:21" x14ac:dyDescent="0.25">
      <c r="A96" s="13" t="str">
        <f t="shared" si="13"/>
        <v/>
      </c>
      <c r="B96" s="55"/>
      <c r="C96" s="22"/>
      <c r="D96" s="23"/>
      <c r="E96" s="16"/>
      <c r="F96" s="16"/>
      <c r="G96" s="72" t="str">
        <f>IF(OR(E96="",F96=""),"",NETWORKDAYS(E96,F96,Lister!$D$7:$D$13))</f>
        <v/>
      </c>
      <c r="H96" s="19"/>
      <c r="I96" s="32" t="str">
        <f t="shared" si="7"/>
        <v/>
      </c>
      <c r="J96" s="18"/>
      <c r="K96" s="18"/>
      <c r="L96" s="46" t="str">
        <f t="shared" si="8"/>
        <v/>
      </c>
      <c r="M96" s="20"/>
      <c r="N96" s="31" t="str">
        <f t="shared" si="9"/>
        <v/>
      </c>
      <c r="O96" s="20"/>
      <c r="P96" s="20"/>
      <c r="Q96" s="46" t="str">
        <f>IFERROR(MAX(IF(OR(O96="",P96=""),"",IF(AND(AND(MONTH(E96)&gt;=7,MONTH(E96)&lt;8),AND(MONTH(F96)&gt;=7,MONTH(F96)&lt;8)),(NETWORKDAYS(E96,F96,Lister!$D$7:$D$13)-O96)*N96/NETWORKDAYS(Lister!$D$19,Lister!$E$19,Lister!$D$7:$D$13),IF(AND(AND(MONTH(E96)&gt;=7,MONTH(E96)&lt;8),MONTH(F96)&gt;7),(NETWORKDAYS(E96,Lister!$E$19,Lister!$D$7:$D$13)-O96)*N96/NETWORKDAYS(Lister!$D$19,Lister!$E$19,Lister!$D$7:$D$13),IF(MONTH(E96)&gt;7,0)))),0),"")</f>
        <v/>
      </c>
      <c r="R96" s="46" t="str">
        <f>IFERROR(MAX(IF(OR(O96="",P96=""),"",IF(AND(AND(MONTH(E96)&gt;=8,MONTH(E96)&lt;9),AND(MONTH(F96)&gt;=8,MONTH(F96)&lt;9)),(NETWORKDAYS(E96,F96,Lister!$D$7:$D$13)-P96)*N96/NETWORKDAYS(Lister!$D$20,Lister!$E$20,Lister!$D$7:$D$13),IF(AND(MONTH(E96)=7,MONTH(F96)=8),(NETWORKDAYS(Lister!$D$20,F96,Lister!$D$7:$D$13)-P96)*N96/NETWORKDAYS(Lister!$D$20,Lister!$E$20,Lister!$D$7:$D$13),IF(AND(MONTH(E96)=7,MONTH(F96)=7),0)))),0),"")</f>
        <v/>
      </c>
      <c r="S96" s="31" t="str">
        <f t="shared" si="10"/>
        <v/>
      </c>
      <c r="T96" s="31" t="str">
        <f t="shared" si="11"/>
        <v/>
      </c>
      <c r="U96" s="51" t="str">
        <f t="shared" si="12"/>
        <v/>
      </c>
    </row>
    <row r="97" spans="1:21" x14ac:dyDescent="0.25">
      <c r="A97" s="13" t="str">
        <f t="shared" si="13"/>
        <v/>
      </c>
      <c r="B97" s="55"/>
      <c r="C97" s="22"/>
      <c r="D97" s="23"/>
      <c r="E97" s="16"/>
      <c r="F97" s="16"/>
      <c r="G97" s="72" t="str">
        <f>IF(OR(E97="",F97=""),"",NETWORKDAYS(E97,F97,Lister!$D$7:$D$13))</f>
        <v/>
      </c>
      <c r="H97" s="19"/>
      <c r="I97" s="32" t="str">
        <f t="shared" si="7"/>
        <v/>
      </c>
      <c r="J97" s="18"/>
      <c r="K97" s="18"/>
      <c r="L97" s="46" t="str">
        <f t="shared" si="8"/>
        <v/>
      </c>
      <c r="M97" s="20"/>
      <c r="N97" s="31" t="str">
        <f t="shared" si="9"/>
        <v/>
      </c>
      <c r="O97" s="20"/>
      <c r="P97" s="20"/>
      <c r="Q97" s="46" t="str">
        <f>IFERROR(MAX(IF(OR(O97="",P97=""),"",IF(AND(AND(MONTH(E97)&gt;=7,MONTH(E97)&lt;8),AND(MONTH(F97)&gt;=7,MONTH(F97)&lt;8)),(NETWORKDAYS(E97,F97,Lister!$D$7:$D$13)-O97)*N97/NETWORKDAYS(Lister!$D$19,Lister!$E$19,Lister!$D$7:$D$13),IF(AND(AND(MONTH(E97)&gt;=7,MONTH(E97)&lt;8),MONTH(F97)&gt;7),(NETWORKDAYS(E97,Lister!$E$19,Lister!$D$7:$D$13)-O97)*N97/NETWORKDAYS(Lister!$D$19,Lister!$E$19,Lister!$D$7:$D$13),IF(MONTH(E97)&gt;7,0)))),0),"")</f>
        <v/>
      </c>
      <c r="R97" s="46" t="str">
        <f>IFERROR(MAX(IF(OR(O97="",P97=""),"",IF(AND(AND(MONTH(E97)&gt;=8,MONTH(E97)&lt;9),AND(MONTH(F97)&gt;=8,MONTH(F97)&lt;9)),(NETWORKDAYS(E97,F97,Lister!$D$7:$D$13)-P97)*N97/NETWORKDAYS(Lister!$D$20,Lister!$E$20,Lister!$D$7:$D$13),IF(AND(MONTH(E97)=7,MONTH(F97)=8),(NETWORKDAYS(Lister!$D$20,F97,Lister!$D$7:$D$13)-P97)*N97/NETWORKDAYS(Lister!$D$20,Lister!$E$20,Lister!$D$7:$D$13),IF(AND(MONTH(E97)=7,MONTH(F97)=7),0)))),0),"")</f>
        <v/>
      </c>
      <c r="S97" s="31" t="str">
        <f t="shared" si="10"/>
        <v/>
      </c>
      <c r="T97" s="31" t="str">
        <f t="shared" si="11"/>
        <v/>
      </c>
      <c r="U97" s="51" t="str">
        <f t="shared" si="12"/>
        <v/>
      </c>
    </row>
    <row r="98" spans="1:21" x14ac:dyDescent="0.25">
      <c r="A98" s="13" t="str">
        <f t="shared" si="13"/>
        <v/>
      </c>
      <c r="B98" s="55"/>
      <c r="C98" s="22"/>
      <c r="D98" s="23"/>
      <c r="E98" s="16"/>
      <c r="F98" s="16"/>
      <c r="G98" s="72" t="str">
        <f>IF(OR(E98="",F98=""),"",NETWORKDAYS(E98,F98,Lister!$D$7:$D$13))</f>
        <v/>
      </c>
      <c r="H98" s="19"/>
      <c r="I98" s="32" t="str">
        <f t="shared" si="7"/>
        <v/>
      </c>
      <c r="J98" s="18"/>
      <c r="K98" s="18"/>
      <c r="L98" s="46" t="str">
        <f t="shared" si="8"/>
        <v/>
      </c>
      <c r="M98" s="20"/>
      <c r="N98" s="31" t="str">
        <f t="shared" si="9"/>
        <v/>
      </c>
      <c r="O98" s="20"/>
      <c r="P98" s="20"/>
      <c r="Q98" s="46" t="str">
        <f>IFERROR(MAX(IF(OR(O98="",P98=""),"",IF(AND(AND(MONTH(E98)&gt;=7,MONTH(E98)&lt;8),AND(MONTH(F98)&gt;=7,MONTH(F98)&lt;8)),(NETWORKDAYS(E98,F98,Lister!$D$7:$D$13)-O98)*N98/NETWORKDAYS(Lister!$D$19,Lister!$E$19,Lister!$D$7:$D$13),IF(AND(AND(MONTH(E98)&gt;=7,MONTH(E98)&lt;8),MONTH(F98)&gt;7),(NETWORKDAYS(E98,Lister!$E$19,Lister!$D$7:$D$13)-O98)*N98/NETWORKDAYS(Lister!$D$19,Lister!$E$19,Lister!$D$7:$D$13),IF(MONTH(E98)&gt;7,0)))),0),"")</f>
        <v/>
      </c>
      <c r="R98" s="46" t="str">
        <f>IFERROR(MAX(IF(OR(O98="",P98=""),"",IF(AND(AND(MONTH(E98)&gt;=8,MONTH(E98)&lt;9),AND(MONTH(F98)&gt;=8,MONTH(F98)&lt;9)),(NETWORKDAYS(E98,F98,Lister!$D$7:$D$13)-P98)*N98/NETWORKDAYS(Lister!$D$20,Lister!$E$20,Lister!$D$7:$D$13),IF(AND(MONTH(E98)=7,MONTH(F98)=8),(NETWORKDAYS(Lister!$D$20,F98,Lister!$D$7:$D$13)-P98)*N98/NETWORKDAYS(Lister!$D$20,Lister!$E$20,Lister!$D$7:$D$13),IF(AND(MONTH(E98)=7,MONTH(F98)=7),0)))),0),"")</f>
        <v/>
      </c>
      <c r="S98" s="31" t="str">
        <f t="shared" si="10"/>
        <v/>
      </c>
      <c r="T98" s="31" t="str">
        <f t="shared" si="11"/>
        <v/>
      </c>
      <c r="U98" s="51" t="str">
        <f t="shared" si="12"/>
        <v/>
      </c>
    </row>
    <row r="99" spans="1:21" x14ac:dyDescent="0.25">
      <c r="A99" s="13" t="str">
        <f t="shared" si="13"/>
        <v/>
      </c>
      <c r="B99" s="55"/>
      <c r="C99" s="22"/>
      <c r="D99" s="23"/>
      <c r="E99" s="16"/>
      <c r="F99" s="16"/>
      <c r="G99" s="72" t="str">
        <f>IF(OR(E99="",F99=""),"",NETWORKDAYS(E99,F99,Lister!$D$7:$D$13))</f>
        <v/>
      </c>
      <c r="H99" s="19"/>
      <c r="I99" s="32" t="str">
        <f t="shared" si="7"/>
        <v/>
      </c>
      <c r="J99" s="18"/>
      <c r="K99" s="18"/>
      <c r="L99" s="46" t="str">
        <f t="shared" si="8"/>
        <v/>
      </c>
      <c r="M99" s="20"/>
      <c r="N99" s="31" t="str">
        <f t="shared" si="9"/>
        <v/>
      </c>
      <c r="O99" s="20"/>
      <c r="P99" s="20"/>
      <c r="Q99" s="46" t="str">
        <f>IFERROR(MAX(IF(OR(O99="",P99=""),"",IF(AND(AND(MONTH(E99)&gt;=7,MONTH(E99)&lt;8),AND(MONTH(F99)&gt;=7,MONTH(F99)&lt;8)),(NETWORKDAYS(E99,F99,Lister!$D$7:$D$13)-O99)*N99/NETWORKDAYS(Lister!$D$19,Lister!$E$19,Lister!$D$7:$D$13),IF(AND(AND(MONTH(E99)&gt;=7,MONTH(E99)&lt;8),MONTH(F99)&gt;7),(NETWORKDAYS(E99,Lister!$E$19,Lister!$D$7:$D$13)-O99)*N99/NETWORKDAYS(Lister!$D$19,Lister!$E$19,Lister!$D$7:$D$13),IF(MONTH(E99)&gt;7,0)))),0),"")</f>
        <v/>
      </c>
      <c r="R99" s="46" t="str">
        <f>IFERROR(MAX(IF(OR(O99="",P99=""),"",IF(AND(AND(MONTH(E99)&gt;=8,MONTH(E99)&lt;9),AND(MONTH(F99)&gt;=8,MONTH(F99)&lt;9)),(NETWORKDAYS(E99,F99,Lister!$D$7:$D$13)-P99)*N99/NETWORKDAYS(Lister!$D$20,Lister!$E$20,Lister!$D$7:$D$13),IF(AND(MONTH(E99)=7,MONTH(F99)=8),(NETWORKDAYS(Lister!$D$20,F99,Lister!$D$7:$D$13)-P99)*N99/NETWORKDAYS(Lister!$D$20,Lister!$E$20,Lister!$D$7:$D$13),IF(AND(MONTH(E99)=7,MONTH(F99)=7),0)))),0),"")</f>
        <v/>
      </c>
      <c r="S99" s="31" t="str">
        <f t="shared" si="10"/>
        <v/>
      </c>
      <c r="T99" s="31" t="str">
        <f t="shared" si="11"/>
        <v/>
      </c>
      <c r="U99" s="51" t="str">
        <f t="shared" si="12"/>
        <v/>
      </c>
    </row>
    <row r="100" spans="1:21" x14ac:dyDescent="0.25">
      <c r="A100" s="13" t="str">
        <f t="shared" si="13"/>
        <v/>
      </c>
      <c r="B100" s="55"/>
      <c r="C100" s="22"/>
      <c r="D100" s="23"/>
      <c r="E100" s="16"/>
      <c r="F100" s="16"/>
      <c r="G100" s="72" t="str">
        <f>IF(OR(E100="",F100=""),"",NETWORKDAYS(E100,F100,Lister!$D$7:$D$13))</f>
        <v/>
      </c>
      <c r="H100" s="19"/>
      <c r="I100" s="32" t="str">
        <f t="shared" si="7"/>
        <v/>
      </c>
      <c r="J100" s="18"/>
      <c r="K100" s="18"/>
      <c r="L100" s="46" t="str">
        <f t="shared" si="8"/>
        <v/>
      </c>
      <c r="M100" s="20"/>
      <c r="N100" s="31" t="str">
        <f t="shared" si="9"/>
        <v/>
      </c>
      <c r="O100" s="20"/>
      <c r="P100" s="20"/>
      <c r="Q100" s="46" t="str">
        <f>IFERROR(MAX(IF(OR(O100="",P100=""),"",IF(AND(AND(MONTH(E100)&gt;=7,MONTH(E100)&lt;8),AND(MONTH(F100)&gt;=7,MONTH(F100)&lt;8)),(NETWORKDAYS(E100,F100,Lister!$D$7:$D$13)-O100)*N100/NETWORKDAYS(Lister!$D$19,Lister!$E$19,Lister!$D$7:$D$13),IF(AND(AND(MONTH(E100)&gt;=7,MONTH(E100)&lt;8),MONTH(F100)&gt;7),(NETWORKDAYS(E100,Lister!$E$19,Lister!$D$7:$D$13)-O100)*N100/NETWORKDAYS(Lister!$D$19,Lister!$E$19,Lister!$D$7:$D$13),IF(MONTH(E100)&gt;7,0)))),0),"")</f>
        <v/>
      </c>
      <c r="R100" s="46" t="str">
        <f>IFERROR(MAX(IF(OR(O100="",P100=""),"",IF(AND(AND(MONTH(E100)&gt;=8,MONTH(E100)&lt;9),AND(MONTH(F100)&gt;=8,MONTH(F100)&lt;9)),(NETWORKDAYS(E100,F100,Lister!$D$7:$D$13)-P100)*N100/NETWORKDAYS(Lister!$D$20,Lister!$E$20,Lister!$D$7:$D$13),IF(AND(MONTH(E100)=7,MONTH(F100)=8),(NETWORKDAYS(Lister!$D$20,F100,Lister!$D$7:$D$13)-P100)*N100/NETWORKDAYS(Lister!$D$20,Lister!$E$20,Lister!$D$7:$D$13),IF(AND(MONTH(E100)=7,MONTH(F100)=7),0)))),0),"")</f>
        <v/>
      </c>
      <c r="S100" s="31" t="str">
        <f t="shared" si="10"/>
        <v/>
      </c>
      <c r="T100" s="31" t="str">
        <f t="shared" si="11"/>
        <v/>
      </c>
      <c r="U100" s="51" t="str">
        <f t="shared" si="12"/>
        <v/>
      </c>
    </row>
    <row r="101" spans="1:21" x14ac:dyDescent="0.25">
      <c r="A101" s="13" t="str">
        <f t="shared" si="13"/>
        <v/>
      </c>
      <c r="B101" s="55"/>
      <c r="C101" s="22"/>
      <c r="D101" s="23"/>
      <c r="E101" s="16"/>
      <c r="F101" s="16"/>
      <c r="G101" s="72" t="str">
        <f>IF(OR(E101="",F101=""),"",NETWORKDAYS(E101,F101,Lister!$D$7:$D$13))</f>
        <v/>
      </c>
      <c r="H101" s="19"/>
      <c r="I101" s="32" t="str">
        <f t="shared" si="7"/>
        <v/>
      </c>
      <c r="J101" s="18"/>
      <c r="K101" s="18"/>
      <c r="L101" s="46" t="str">
        <f t="shared" si="8"/>
        <v/>
      </c>
      <c r="M101" s="20"/>
      <c r="N101" s="31" t="str">
        <f t="shared" si="9"/>
        <v/>
      </c>
      <c r="O101" s="20"/>
      <c r="P101" s="20"/>
      <c r="Q101" s="46" t="str">
        <f>IFERROR(MAX(IF(OR(O101="",P101=""),"",IF(AND(AND(MONTH(E101)&gt;=7,MONTH(E101)&lt;8),AND(MONTH(F101)&gt;=7,MONTH(F101)&lt;8)),(NETWORKDAYS(E101,F101,Lister!$D$7:$D$13)-O101)*N101/NETWORKDAYS(Lister!$D$19,Lister!$E$19,Lister!$D$7:$D$13),IF(AND(AND(MONTH(E101)&gt;=7,MONTH(E101)&lt;8),MONTH(F101)&gt;7),(NETWORKDAYS(E101,Lister!$E$19,Lister!$D$7:$D$13)-O101)*N101/NETWORKDAYS(Lister!$D$19,Lister!$E$19,Lister!$D$7:$D$13),IF(MONTH(E101)&gt;7,0)))),0),"")</f>
        <v/>
      </c>
      <c r="R101" s="46" t="str">
        <f>IFERROR(MAX(IF(OR(O101="",P101=""),"",IF(AND(AND(MONTH(E101)&gt;=8,MONTH(E101)&lt;9),AND(MONTH(F101)&gt;=8,MONTH(F101)&lt;9)),(NETWORKDAYS(E101,F101,Lister!$D$7:$D$13)-P101)*N101/NETWORKDAYS(Lister!$D$20,Lister!$E$20,Lister!$D$7:$D$13),IF(AND(MONTH(E101)=7,MONTH(F101)=8),(NETWORKDAYS(Lister!$D$20,F101,Lister!$D$7:$D$13)-P101)*N101/NETWORKDAYS(Lister!$D$20,Lister!$E$20,Lister!$D$7:$D$13),IF(AND(MONTH(E101)=7,MONTH(F101)=7),0)))),0),"")</f>
        <v/>
      </c>
      <c r="S101" s="31" t="str">
        <f t="shared" si="10"/>
        <v/>
      </c>
      <c r="T101" s="31" t="str">
        <f t="shared" si="11"/>
        <v/>
      </c>
      <c r="U101" s="51" t="str">
        <f t="shared" si="12"/>
        <v/>
      </c>
    </row>
    <row r="102" spans="1:21" x14ac:dyDescent="0.25">
      <c r="A102" s="13" t="str">
        <f t="shared" si="13"/>
        <v/>
      </c>
      <c r="B102" s="55"/>
      <c r="C102" s="22"/>
      <c r="D102" s="23"/>
      <c r="E102" s="16"/>
      <c r="F102" s="16"/>
      <c r="G102" s="72" t="str">
        <f>IF(OR(E102="",F102=""),"",NETWORKDAYS(E102,F102,Lister!$D$7:$D$13))</f>
        <v/>
      </c>
      <c r="H102" s="19"/>
      <c r="I102" s="32" t="str">
        <f t="shared" si="7"/>
        <v/>
      </c>
      <c r="J102" s="18"/>
      <c r="K102" s="18"/>
      <c r="L102" s="46" t="str">
        <f t="shared" si="8"/>
        <v/>
      </c>
      <c r="M102" s="20"/>
      <c r="N102" s="31" t="str">
        <f t="shared" si="9"/>
        <v/>
      </c>
      <c r="O102" s="20"/>
      <c r="P102" s="20"/>
      <c r="Q102" s="46" t="str">
        <f>IFERROR(MAX(IF(OR(O102="",P102=""),"",IF(AND(AND(MONTH(E102)&gt;=7,MONTH(E102)&lt;8),AND(MONTH(F102)&gt;=7,MONTH(F102)&lt;8)),(NETWORKDAYS(E102,F102,Lister!$D$7:$D$13)-O102)*N102/NETWORKDAYS(Lister!$D$19,Lister!$E$19,Lister!$D$7:$D$13),IF(AND(AND(MONTH(E102)&gt;=7,MONTH(E102)&lt;8),MONTH(F102)&gt;7),(NETWORKDAYS(E102,Lister!$E$19,Lister!$D$7:$D$13)-O102)*N102/NETWORKDAYS(Lister!$D$19,Lister!$E$19,Lister!$D$7:$D$13),IF(MONTH(E102)&gt;7,0)))),0),"")</f>
        <v/>
      </c>
      <c r="R102" s="46" t="str">
        <f>IFERROR(MAX(IF(OR(O102="",P102=""),"",IF(AND(AND(MONTH(E102)&gt;=8,MONTH(E102)&lt;9),AND(MONTH(F102)&gt;=8,MONTH(F102)&lt;9)),(NETWORKDAYS(E102,F102,Lister!$D$7:$D$13)-P102)*N102/NETWORKDAYS(Lister!$D$20,Lister!$E$20,Lister!$D$7:$D$13),IF(AND(MONTH(E102)=7,MONTH(F102)=8),(NETWORKDAYS(Lister!$D$20,F102,Lister!$D$7:$D$13)-P102)*N102/NETWORKDAYS(Lister!$D$20,Lister!$E$20,Lister!$D$7:$D$13),IF(AND(MONTH(E102)=7,MONTH(F102)=7),0)))),0),"")</f>
        <v/>
      </c>
      <c r="S102" s="31" t="str">
        <f t="shared" si="10"/>
        <v/>
      </c>
      <c r="T102" s="31" t="str">
        <f t="shared" si="11"/>
        <v/>
      </c>
      <c r="U102" s="51" t="str">
        <f t="shared" si="12"/>
        <v/>
      </c>
    </row>
    <row r="103" spans="1:21" x14ac:dyDescent="0.25">
      <c r="A103" s="13" t="str">
        <f t="shared" si="13"/>
        <v/>
      </c>
      <c r="B103" s="55"/>
      <c r="C103" s="22"/>
      <c r="D103" s="23"/>
      <c r="E103" s="16"/>
      <c r="F103" s="16"/>
      <c r="G103" s="72" t="str">
        <f>IF(OR(E103="",F103=""),"",NETWORKDAYS(E103,F103,Lister!$D$7:$D$13))</f>
        <v/>
      </c>
      <c r="H103" s="19"/>
      <c r="I103" s="32" t="str">
        <f t="shared" si="7"/>
        <v/>
      </c>
      <c r="J103" s="18"/>
      <c r="K103" s="18"/>
      <c r="L103" s="46" t="str">
        <f t="shared" si="8"/>
        <v/>
      </c>
      <c r="M103" s="20"/>
      <c r="N103" s="31" t="str">
        <f t="shared" si="9"/>
        <v/>
      </c>
      <c r="O103" s="20"/>
      <c r="P103" s="20"/>
      <c r="Q103" s="46" t="str">
        <f>IFERROR(MAX(IF(OR(O103="",P103=""),"",IF(AND(AND(MONTH(E103)&gt;=7,MONTH(E103)&lt;8),AND(MONTH(F103)&gt;=7,MONTH(F103)&lt;8)),(NETWORKDAYS(E103,F103,Lister!$D$7:$D$13)-O103)*N103/NETWORKDAYS(Lister!$D$19,Lister!$E$19,Lister!$D$7:$D$13),IF(AND(AND(MONTH(E103)&gt;=7,MONTH(E103)&lt;8),MONTH(F103)&gt;7),(NETWORKDAYS(E103,Lister!$E$19,Lister!$D$7:$D$13)-O103)*N103/NETWORKDAYS(Lister!$D$19,Lister!$E$19,Lister!$D$7:$D$13),IF(MONTH(E103)&gt;7,0)))),0),"")</f>
        <v/>
      </c>
      <c r="R103" s="46" t="str">
        <f>IFERROR(MAX(IF(OR(O103="",P103=""),"",IF(AND(AND(MONTH(E103)&gt;=8,MONTH(E103)&lt;9),AND(MONTH(F103)&gt;=8,MONTH(F103)&lt;9)),(NETWORKDAYS(E103,F103,Lister!$D$7:$D$13)-P103)*N103/NETWORKDAYS(Lister!$D$20,Lister!$E$20,Lister!$D$7:$D$13),IF(AND(MONTH(E103)=7,MONTH(F103)=8),(NETWORKDAYS(Lister!$D$20,F103,Lister!$D$7:$D$13)-P103)*N103/NETWORKDAYS(Lister!$D$20,Lister!$E$20,Lister!$D$7:$D$13),IF(AND(MONTH(E103)=7,MONTH(F103)=7),0)))),0),"")</f>
        <v/>
      </c>
      <c r="S103" s="31" t="str">
        <f t="shared" si="10"/>
        <v/>
      </c>
      <c r="T103" s="31" t="str">
        <f t="shared" si="11"/>
        <v/>
      </c>
      <c r="U103" s="51" t="str">
        <f t="shared" si="12"/>
        <v/>
      </c>
    </row>
    <row r="104" spans="1:21" x14ac:dyDescent="0.25">
      <c r="A104" s="13" t="str">
        <f t="shared" si="13"/>
        <v/>
      </c>
      <c r="B104" s="55"/>
      <c r="C104" s="22"/>
      <c r="D104" s="23"/>
      <c r="E104" s="16"/>
      <c r="F104" s="16"/>
      <c r="G104" s="72" t="str">
        <f>IF(OR(E104="",F104=""),"",NETWORKDAYS(E104,F104,Lister!$D$7:$D$13))</f>
        <v/>
      </c>
      <c r="H104" s="19"/>
      <c r="I104" s="32" t="str">
        <f t="shared" si="7"/>
        <v/>
      </c>
      <c r="J104" s="18"/>
      <c r="K104" s="18"/>
      <c r="L104" s="46" t="str">
        <f t="shared" si="8"/>
        <v/>
      </c>
      <c r="M104" s="20"/>
      <c r="N104" s="31" t="str">
        <f t="shared" si="9"/>
        <v/>
      </c>
      <c r="O104" s="20"/>
      <c r="P104" s="20"/>
      <c r="Q104" s="46" t="str">
        <f>IFERROR(MAX(IF(OR(O104="",P104=""),"",IF(AND(AND(MONTH(E104)&gt;=7,MONTH(E104)&lt;8),AND(MONTH(F104)&gt;=7,MONTH(F104)&lt;8)),(NETWORKDAYS(E104,F104,Lister!$D$7:$D$13)-O104)*N104/NETWORKDAYS(Lister!$D$19,Lister!$E$19,Lister!$D$7:$D$13),IF(AND(AND(MONTH(E104)&gt;=7,MONTH(E104)&lt;8),MONTH(F104)&gt;7),(NETWORKDAYS(E104,Lister!$E$19,Lister!$D$7:$D$13)-O104)*N104/NETWORKDAYS(Lister!$D$19,Lister!$E$19,Lister!$D$7:$D$13),IF(MONTH(E104)&gt;7,0)))),0),"")</f>
        <v/>
      </c>
      <c r="R104" s="46" t="str">
        <f>IFERROR(MAX(IF(OR(O104="",P104=""),"",IF(AND(AND(MONTH(E104)&gt;=8,MONTH(E104)&lt;9),AND(MONTH(F104)&gt;=8,MONTH(F104)&lt;9)),(NETWORKDAYS(E104,F104,Lister!$D$7:$D$13)-P104)*N104/NETWORKDAYS(Lister!$D$20,Lister!$E$20,Lister!$D$7:$D$13),IF(AND(MONTH(E104)=7,MONTH(F104)=8),(NETWORKDAYS(Lister!$D$20,F104,Lister!$D$7:$D$13)-P104)*N104/NETWORKDAYS(Lister!$D$20,Lister!$E$20,Lister!$D$7:$D$13),IF(AND(MONTH(E104)=7,MONTH(F104)=7),0)))),0),"")</f>
        <v/>
      </c>
      <c r="S104" s="31" t="str">
        <f t="shared" si="10"/>
        <v/>
      </c>
      <c r="T104" s="31" t="str">
        <f t="shared" si="11"/>
        <v/>
      </c>
      <c r="U104" s="51" t="str">
        <f t="shared" si="12"/>
        <v/>
      </c>
    </row>
    <row r="105" spans="1:21" x14ac:dyDescent="0.25">
      <c r="A105" s="13" t="str">
        <f t="shared" si="13"/>
        <v/>
      </c>
      <c r="B105" s="55"/>
      <c r="C105" s="22"/>
      <c r="D105" s="23"/>
      <c r="E105" s="16"/>
      <c r="F105" s="16"/>
      <c r="G105" s="72" t="str">
        <f>IF(OR(E105="",F105=""),"",NETWORKDAYS(E105,F105,Lister!$D$7:$D$13))</f>
        <v/>
      </c>
      <c r="H105" s="19"/>
      <c r="I105" s="32" t="str">
        <f t="shared" si="7"/>
        <v/>
      </c>
      <c r="J105" s="18"/>
      <c r="K105" s="18"/>
      <c r="L105" s="46" t="str">
        <f t="shared" si="8"/>
        <v/>
      </c>
      <c r="M105" s="20"/>
      <c r="N105" s="31" t="str">
        <f t="shared" si="9"/>
        <v/>
      </c>
      <c r="O105" s="20"/>
      <c r="P105" s="20"/>
      <c r="Q105" s="46" t="str">
        <f>IFERROR(MAX(IF(OR(O105="",P105=""),"",IF(AND(AND(MONTH(E105)&gt;=7,MONTH(E105)&lt;8),AND(MONTH(F105)&gt;=7,MONTH(F105)&lt;8)),(NETWORKDAYS(E105,F105,Lister!$D$7:$D$13)-O105)*N105/NETWORKDAYS(Lister!$D$19,Lister!$E$19,Lister!$D$7:$D$13),IF(AND(AND(MONTH(E105)&gt;=7,MONTH(E105)&lt;8),MONTH(F105)&gt;7),(NETWORKDAYS(E105,Lister!$E$19,Lister!$D$7:$D$13)-O105)*N105/NETWORKDAYS(Lister!$D$19,Lister!$E$19,Lister!$D$7:$D$13),IF(MONTH(E105)&gt;7,0)))),0),"")</f>
        <v/>
      </c>
      <c r="R105" s="46" t="str">
        <f>IFERROR(MAX(IF(OR(O105="",P105=""),"",IF(AND(AND(MONTH(E105)&gt;=8,MONTH(E105)&lt;9),AND(MONTH(F105)&gt;=8,MONTH(F105)&lt;9)),(NETWORKDAYS(E105,F105,Lister!$D$7:$D$13)-P105)*N105/NETWORKDAYS(Lister!$D$20,Lister!$E$20,Lister!$D$7:$D$13),IF(AND(MONTH(E105)=7,MONTH(F105)=8),(NETWORKDAYS(Lister!$D$20,F105,Lister!$D$7:$D$13)-P105)*N105/NETWORKDAYS(Lister!$D$20,Lister!$E$20,Lister!$D$7:$D$13),IF(AND(MONTH(E105)=7,MONTH(F105)=7),0)))),0),"")</f>
        <v/>
      </c>
      <c r="S105" s="31" t="str">
        <f t="shared" si="10"/>
        <v/>
      </c>
      <c r="T105" s="31" t="str">
        <f t="shared" si="11"/>
        <v/>
      </c>
      <c r="U105" s="51" t="str">
        <f t="shared" si="12"/>
        <v/>
      </c>
    </row>
    <row r="106" spans="1:21" x14ac:dyDescent="0.25">
      <c r="A106" s="13" t="str">
        <f t="shared" si="13"/>
        <v/>
      </c>
      <c r="B106" s="55"/>
      <c r="C106" s="22"/>
      <c r="D106" s="23"/>
      <c r="E106" s="16"/>
      <c r="F106" s="16"/>
      <c r="G106" s="72" t="str">
        <f>IF(OR(E106="",F106=""),"",NETWORKDAYS(E106,F106,Lister!$D$7:$D$13))</f>
        <v/>
      </c>
      <c r="H106" s="19"/>
      <c r="I106" s="32" t="str">
        <f t="shared" si="7"/>
        <v/>
      </c>
      <c r="J106" s="18"/>
      <c r="K106" s="18"/>
      <c r="L106" s="46" t="str">
        <f t="shared" si="8"/>
        <v/>
      </c>
      <c r="M106" s="20"/>
      <c r="N106" s="31" t="str">
        <f t="shared" si="9"/>
        <v/>
      </c>
      <c r="O106" s="20"/>
      <c r="P106" s="20"/>
      <c r="Q106" s="46" t="str">
        <f>IFERROR(MAX(IF(OR(O106="",P106=""),"",IF(AND(AND(MONTH(E106)&gt;=7,MONTH(E106)&lt;8),AND(MONTH(F106)&gt;=7,MONTH(F106)&lt;8)),(NETWORKDAYS(E106,F106,Lister!$D$7:$D$13)-O106)*N106/NETWORKDAYS(Lister!$D$19,Lister!$E$19,Lister!$D$7:$D$13),IF(AND(AND(MONTH(E106)&gt;=7,MONTH(E106)&lt;8),MONTH(F106)&gt;7),(NETWORKDAYS(E106,Lister!$E$19,Lister!$D$7:$D$13)-O106)*N106/NETWORKDAYS(Lister!$D$19,Lister!$E$19,Lister!$D$7:$D$13),IF(MONTH(E106)&gt;7,0)))),0),"")</f>
        <v/>
      </c>
      <c r="R106" s="46" t="str">
        <f>IFERROR(MAX(IF(OR(O106="",P106=""),"",IF(AND(AND(MONTH(E106)&gt;=8,MONTH(E106)&lt;9),AND(MONTH(F106)&gt;=8,MONTH(F106)&lt;9)),(NETWORKDAYS(E106,F106,Lister!$D$7:$D$13)-P106)*N106/NETWORKDAYS(Lister!$D$20,Lister!$E$20,Lister!$D$7:$D$13),IF(AND(MONTH(E106)=7,MONTH(F106)=8),(NETWORKDAYS(Lister!$D$20,F106,Lister!$D$7:$D$13)-P106)*N106/NETWORKDAYS(Lister!$D$20,Lister!$E$20,Lister!$D$7:$D$13),IF(AND(MONTH(E106)=7,MONTH(F106)=7),0)))),0),"")</f>
        <v/>
      </c>
      <c r="S106" s="31" t="str">
        <f t="shared" si="10"/>
        <v/>
      </c>
      <c r="T106" s="31" t="str">
        <f t="shared" si="11"/>
        <v/>
      </c>
      <c r="U106" s="51" t="str">
        <f t="shared" si="12"/>
        <v/>
      </c>
    </row>
    <row r="107" spans="1:21" x14ac:dyDescent="0.25">
      <c r="A107" s="13" t="str">
        <f t="shared" si="13"/>
        <v/>
      </c>
      <c r="B107" s="55"/>
      <c r="C107" s="22"/>
      <c r="D107" s="23"/>
      <c r="E107" s="16"/>
      <c r="F107" s="16"/>
      <c r="G107" s="72" t="str">
        <f>IF(OR(E107="",F107=""),"",NETWORKDAYS(E107,F107,Lister!$D$7:$D$13))</f>
        <v/>
      </c>
      <c r="H107" s="19"/>
      <c r="I107" s="32" t="str">
        <f t="shared" si="7"/>
        <v/>
      </c>
      <c r="J107" s="18"/>
      <c r="K107" s="18"/>
      <c r="L107" s="46" t="str">
        <f t="shared" si="8"/>
        <v/>
      </c>
      <c r="M107" s="20"/>
      <c r="N107" s="31" t="str">
        <f t="shared" si="9"/>
        <v/>
      </c>
      <c r="O107" s="20"/>
      <c r="P107" s="20"/>
      <c r="Q107" s="46" t="str">
        <f>IFERROR(MAX(IF(OR(O107="",P107=""),"",IF(AND(AND(MONTH(E107)&gt;=7,MONTH(E107)&lt;8),AND(MONTH(F107)&gt;=7,MONTH(F107)&lt;8)),(NETWORKDAYS(E107,F107,Lister!$D$7:$D$13)-O107)*N107/NETWORKDAYS(Lister!$D$19,Lister!$E$19,Lister!$D$7:$D$13),IF(AND(AND(MONTH(E107)&gt;=7,MONTH(E107)&lt;8),MONTH(F107)&gt;7),(NETWORKDAYS(E107,Lister!$E$19,Lister!$D$7:$D$13)-O107)*N107/NETWORKDAYS(Lister!$D$19,Lister!$E$19,Lister!$D$7:$D$13),IF(MONTH(E107)&gt;7,0)))),0),"")</f>
        <v/>
      </c>
      <c r="R107" s="46" t="str">
        <f>IFERROR(MAX(IF(OR(O107="",P107=""),"",IF(AND(AND(MONTH(E107)&gt;=8,MONTH(E107)&lt;9),AND(MONTH(F107)&gt;=8,MONTH(F107)&lt;9)),(NETWORKDAYS(E107,F107,Lister!$D$7:$D$13)-P107)*N107/NETWORKDAYS(Lister!$D$20,Lister!$E$20,Lister!$D$7:$D$13),IF(AND(MONTH(E107)=7,MONTH(F107)=8),(NETWORKDAYS(Lister!$D$20,F107,Lister!$D$7:$D$13)-P107)*N107/NETWORKDAYS(Lister!$D$20,Lister!$E$20,Lister!$D$7:$D$13),IF(AND(MONTH(E107)=7,MONTH(F107)=7),0)))),0),"")</f>
        <v/>
      </c>
      <c r="S107" s="31" t="str">
        <f t="shared" si="10"/>
        <v/>
      </c>
      <c r="T107" s="31" t="str">
        <f t="shared" si="11"/>
        <v/>
      </c>
      <c r="U107" s="51" t="str">
        <f t="shared" si="12"/>
        <v/>
      </c>
    </row>
    <row r="108" spans="1:21" x14ac:dyDescent="0.25">
      <c r="A108" s="13" t="str">
        <f t="shared" si="13"/>
        <v/>
      </c>
      <c r="B108" s="55"/>
      <c r="C108" s="22"/>
      <c r="D108" s="23"/>
      <c r="E108" s="16"/>
      <c r="F108" s="16"/>
      <c r="G108" s="72" t="str">
        <f>IF(OR(E108="",F108=""),"",NETWORKDAYS(E108,F108,Lister!$D$7:$D$13))</f>
        <v/>
      </c>
      <c r="H108" s="19"/>
      <c r="I108" s="32" t="str">
        <f t="shared" si="7"/>
        <v/>
      </c>
      <c r="J108" s="18"/>
      <c r="K108" s="18"/>
      <c r="L108" s="46" t="str">
        <f t="shared" si="8"/>
        <v/>
      </c>
      <c r="M108" s="20"/>
      <c r="N108" s="31" t="str">
        <f t="shared" si="9"/>
        <v/>
      </c>
      <c r="O108" s="20"/>
      <c r="P108" s="20"/>
      <c r="Q108" s="46" t="str">
        <f>IFERROR(MAX(IF(OR(O108="",P108=""),"",IF(AND(AND(MONTH(E108)&gt;=7,MONTH(E108)&lt;8),AND(MONTH(F108)&gt;=7,MONTH(F108)&lt;8)),(NETWORKDAYS(E108,F108,Lister!$D$7:$D$13)-O108)*N108/NETWORKDAYS(Lister!$D$19,Lister!$E$19,Lister!$D$7:$D$13),IF(AND(AND(MONTH(E108)&gt;=7,MONTH(E108)&lt;8),MONTH(F108)&gt;7),(NETWORKDAYS(E108,Lister!$E$19,Lister!$D$7:$D$13)-O108)*N108/NETWORKDAYS(Lister!$D$19,Lister!$E$19,Lister!$D$7:$D$13),IF(MONTH(E108)&gt;7,0)))),0),"")</f>
        <v/>
      </c>
      <c r="R108" s="46" t="str">
        <f>IFERROR(MAX(IF(OR(O108="",P108=""),"",IF(AND(AND(MONTH(E108)&gt;=8,MONTH(E108)&lt;9),AND(MONTH(F108)&gt;=8,MONTH(F108)&lt;9)),(NETWORKDAYS(E108,F108,Lister!$D$7:$D$13)-P108)*N108/NETWORKDAYS(Lister!$D$20,Lister!$E$20,Lister!$D$7:$D$13),IF(AND(MONTH(E108)=7,MONTH(F108)=8),(NETWORKDAYS(Lister!$D$20,F108,Lister!$D$7:$D$13)-P108)*N108/NETWORKDAYS(Lister!$D$20,Lister!$E$20,Lister!$D$7:$D$13),IF(AND(MONTH(E108)=7,MONTH(F108)=7),0)))),0),"")</f>
        <v/>
      </c>
      <c r="S108" s="31" t="str">
        <f t="shared" si="10"/>
        <v/>
      </c>
      <c r="T108" s="31" t="str">
        <f t="shared" si="11"/>
        <v/>
      </c>
      <c r="U108" s="51" t="str">
        <f t="shared" si="12"/>
        <v/>
      </c>
    </row>
    <row r="109" spans="1:21" x14ac:dyDescent="0.25">
      <c r="A109" s="13" t="str">
        <f t="shared" si="13"/>
        <v/>
      </c>
      <c r="B109" s="55"/>
      <c r="C109" s="22"/>
      <c r="D109" s="23"/>
      <c r="E109" s="16"/>
      <c r="F109" s="16"/>
      <c r="G109" s="72" t="str">
        <f>IF(OR(E109="",F109=""),"",NETWORKDAYS(E109,F109,Lister!$D$7:$D$13))</f>
        <v/>
      </c>
      <c r="H109" s="19"/>
      <c r="I109" s="32" t="str">
        <f t="shared" si="7"/>
        <v/>
      </c>
      <c r="J109" s="18"/>
      <c r="K109" s="18"/>
      <c r="L109" s="46" t="str">
        <f t="shared" si="8"/>
        <v/>
      </c>
      <c r="M109" s="20"/>
      <c r="N109" s="31" t="str">
        <f t="shared" si="9"/>
        <v/>
      </c>
      <c r="O109" s="20"/>
      <c r="P109" s="20"/>
      <c r="Q109" s="46" t="str">
        <f>IFERROR(MAX(IF(OR(O109="",P109=""),"",IF(AND(AND(MONTH(E109)&gt;=7,MONTH(E109)&lt;8),AND(MONTH(F109)&gt;=7,MONTH(F109)&lt;8)),(NETWORKDAYS(E109,F109,Lister!$D$7:$D$13)-O109)*N109/NETWORKDAYS(Lister!$D$19,Lister!$E$19,Lister!$D$7:$D$13),IF(AND(AND(MONTH(E109)&gt;=7,MONTH(E109)&lt;8),MONTH(F109)&gt;7),(NETWORKDAYS(E109,Lister!$E$19,Lister!$D$7:$D$13)-O109)*N109/NETWORKDAYS(Lister!$D$19,Lister!$E$19,Lister!$D$7:$D$13),IF(MONTH(E109)&gt;7,0)))),0),"")</f>
        <v/>
      </c>
      <c r="R109" s="46" t="str">
        <f>IFERROR(MAX(IF(OR(O109="",P109=""),"",IF(AND(AND(MONTH(E109)&gt;=8,MONTH(E109)&lt;9),AND(MONTH(F109)&gt;=8,MONTH(F109)&lt;9)),(NETWORKDAYS(E109,F109,Lister!$D$7:$D$13)-P109)*N109/NETWORKDAYS(Lister!$D$20,Lister!$E$20,Lister!$D$7:$D$13),IF(AND(MONTH(E109)=7,MONTH(F109)=8),(NETWORKDAYS(Lister!$D$20,F109,Lister!$D$7:$D$13)-P109)*N109/NETWORKDAYS(Lister!$D$20,Lister!$E$20,Lister!$D$7:$D$13),IF(AND(MONTH(E109)=7,MONTH(F109)=7),0)))),0),"")</f>
        <v/>
      </c>
      <c r="S109" s="31" t="str">
        <f t="shared" si="10"/>
        <v/>
      </c>
      <c r="T109" s="31" t="str">
        <f t="shared" si="11"/>
        <v/>
      </c>
      <c r="U109" s="51" t="str">
        <f t="shared" si="12"/>
        <v/>
      </c>
    </row>
    <row r="110" spans="1:21" x14ac:dyDescent="0.25">
      <c r="A110" s="13" t="str">
        <f t="shared" si="13"/>
        <v/>
      </c>
      <c r="B110" s="55"/>
      <c r="C110" s="22"/>
      <c r="D110" s="23"/>
      <c r="E110" s="16"/>
      <c r="F110" s="16"/>
      <c r="G110" s="72" t="str">
        <f>IF(OR(E110="",F110=""),"",NETWORKDAYS(E110,F110,Lister!$D$7:$D$13))</f>
        <v/>
      </c>
      <c r="H110" s="19"/>
      <c r="I110" s="32" t="str">
        <f t="shared" si="7"/>
        <v/>
      </c>
      <c r="J110" s="18"/>
      <c r="K110" s="18"/>
      <c r="L110" s="46" t="str">
        <f t="shared" si="8"/>
        <v/>
      </c>
      <c r="M110" s="20"/>
      <c r="N110" s="31" t="str">
        <f t="shared" si="9"/>
        <v/>
      </c>
      <c r="O110" s="20"/>
      <c r="P110" s="20"/>
      <c r="Q110" s="46" t="str">
        <f>IFERROR(MAX(IF(OR(O110="",P110=""),"",IF(AND(AND(MONTH(E110)&gt;=7,MONTH(E110)&lt;8),AND(MONTH(F110)&gt;=7,MONTH(F110)&lt;8)),(NETWORKDAYS(E110,F110,Lister!$D$7:$D$13)-O110)*N110/NETWORKDAYS(Lister!$D$19,Lister!$E$19,Lister!$D$7:$D$13),IF(AND(AND(MONTH(E110)&gt;=7,MONTH(E110)&lt;8),MONTH(F110)&gt;7),(NETWORKDAYS(E110,Lister!$E$19,Lister!$D$7:$D$13)-O110)*N110/NETWORKDAYS(Lister!$D$19,Lister!$E$19,Lister!$D$7:$D$13),IF(MONTH(E110)&gt;7,0)))),0),"")</f>
        <v/>
      </c>
      <c r="R110" s="46" t="str">
        <f>IFERROR(MAX(IF(OR(O110="",P110=""),"",IF(AND(AND(MONTH(E110)&gt;=8,MONTH(E110)&lt;9),AND(MONTH(F110)&gt;=8,MONTH(F110)&lt;9)),(NETWORKDAYS(E110,F110,Lister!$D$7:$D$13)-P110)*N110/NETWORKDAYS(Lister!$D$20,Lister!$E$20,Lister!$D$7:$D$13),IF(AND(MONTH(E110)=7,MONTH(F110)=8),(NETWORKDAYS(Lister!$D$20,F110,Lister!$D$7:$D$13)-P110)*N110/NETWORKDAYS(Lister!$D$20,Lister!$E$20,Lister!$D$7:$D$13),IF(AND(MONTH(E110)=7,MONTH(F110)=7),0)))),0),"")</f>
        <v/>
      </c>
      <c r="S110" s="31" t="str">
        <f t="shared" si="10"/>
        <v/>
      </c>
      <c r="T110" s="31" t="str">
        <f t="shared" si="11"/>
        <v/>
      </c>
      <c r="U110" s="51" t="str">
        <f t="shared" si="12"/>
        <v/>
      </c>
    </row>
    <row r="111" spans="1:21" x14ac:dyDescent="0.25">
      <c r="A111" s="13" t="str">
        <f t="shared" si="13"/>
        <v/>
      </c>
      <c r="B111" s="55"/>
      <c r="C111" s="22"/>
      <c r="D111" s="23"/>
      <c r="E111" s="16"/>
      <c r="F111" s="16"/>
      <c r="G111" s="72" t="str">
        <f>IF(OR(E111="",F111=""),"",NETWORKDAYS(E111,F111,Lister!$D$7:$D$13))</f>
        <v/>
      </c>
      <c r="H111" s="19"/>
      <c r="I111" s="32" t="str">
        <f t="shared" si="7"/>
        <v/>
      </c>
      <c r="J111" s="18"/>
      <c r="K111" s="18"/>
      <c r="L111" s="46" t="str">
        <f t="shared" si="8"/>
        <v/>
      </c>
      <c r="M111" s="20"/>
      <c r="N111" s="31" t="str">
        <f t="shared" si="9"/>
        <v/>
      </c>
      <c r="O111" s="20"/>
      <c r="P111" s="20"/>
      <c r="Q111" s="46" t="str">
        <f>IFERROR(MAX(IF(OR(O111="",P111=""),"",IF(AND(AND(MONTH(E111)&gt;=7,MONTH(E111)&lt;8),AND(MONTH(F111)&gt;=7,MONTH(F111)&lt;8)),(NETWORKDAYS(E111,F111,Lister!$D$7:$D$13)-O111)*N111/NETWORKDAYS(Lister!$D$19,Lister!$E$19,Lister!$D$7:$D$13),IF(AND(AND(MONTH(E111)&gt;=7,MONTH(E111)&lt;8),MONTH(F111)&gt;7),(NETWORKDAYS(E111,Lister!$E$19,Lister!$D$7:$D$13)-O111)*N111/NETWORKDAYS(Lister!$D$19,Lister!$E$19,Lister!$D$7:$D$13),IF(MONTH(E111)&gt;7,0)))),0),"")</f>
        <v/>
      </c>
      <c r="R111" s="46" t="str">
        <f>IFERROR(MAX(IF(OR(O111="",P111=""),"",IF(AND(AND(MONTH(E111)&gt;=8,MONTH(E111)&lt;9),AND(MONTH(F111)&gt;=8,MONTH(F111)&lt;9)),(NETWORKDAYS(E111,F111,Lister!$D$7:$D$13)-P111)*N111/NETWORKDAYS(Lister!$D$20,Lister!$E$20,Lister!$D$7:$D$13),IF(AND(MONTH(E111)=7,MONTH(F111)=8),(NETWORKDAYS(Lister!$D$20,F111,Lister!$D$7:$D$13)-P111)*N111/NETWORKDAYS(Lister!$D$20,Lister!$E$20,Lister!$D$7:$D$13),IF(AND(MONTH(E111)=7,MONTH(F111)=7),0)))),0),"")</f>
        <v/>
      </c>
      <c r="S111" s="31" t="str">
        <f t="shared" si="10"/>
        <v/>
      </c>
      <c r="T111" s="31" t="str">
        <f t="shared" si="11"/>
        <v/>
      </c>
      <c r="U111" s="51" t="str">
        <f t="shared" si="12"/>
        <v/>
      </c>
    </row>
    <row r="112" spans="1:21" x14ac:dyDescent="0.25">
      <c r="A112" s="13" t="str">
        <f t="shared" si="13"/>
        <v/>
      </c>
      <c r="B112" s="55"/>
      <c r="C112" s="22"/>
      <c r="D112" s="23"/>
      <c r="E112" s="16"/>
      <c r="F112" s="16"/>
      <c r="G112" s="72" t="str">
        <f>IF(OR(E112="",F112=""),"",NETWORKDAYS(E112,F112,Lister!$D$7:$D$13))</f>
        <v/>
      </c>
      <c r="H112" s="19"/>
      <c r="I112" s="32" t="str">
        <f t="shared" si="7"/>
        <v/>
      </c>
      <c r="J112" s="18"/>
      <c r="K112" s="18"/>
      <c r="L112" s="46" t="str">
        <f t="shared" si="8"/>
        <v/>
      </c>
      <c r="M112" s="20"/>
      <c r="N112" s="31" t="str">
        <f t="shared" si="9"/>
        <v/>
      </c>
      <c r="O112" s="20"/>
      <c r="P112" s="20"/>
      <c r="Q112" s="46" t="str">
        <f>IFERROR(MAX(IF(OR(O112="",P112=""),"",IF(AND(AND(MONTH(E112)&gt;=7,MONTH(E112)&lt;8),AND(MONTH(F112)&gt;=7,MONTH(F112)&lt;8)),(NETWORKDAYS(E112,F112,Lister!$D$7:$D$13)-O112)*N112/NETWORKDAYS(Lister!$D$19,Lister!$E$19,Lister!$D$7:$D$13),IF(AND(AND(MONTH(E112)&gt;=7,MONTH(E112)&lt;8),MONTH(F112)&gt;7),(NETWORKDAYS(E112,Lister!$E$19,Lister!$D$7:$D$13)-O112)*N112/NETWORKDAYS(Lister!$D$19,Lister!$E$19,Lister!$D$7:$D$13),IF(MONTH(E112)&gt;7,0)))),0),"")</f>
        <v/>
      </c>
      <c r="R112" s="46" t="str">
        <f>IFERROR(MAX(IF(OR(O112="",P112=""),"",IF(AND(AND(MONTH(E112)&gt;=8,MONTH(E112)&lt;9),AND(MONTH(F112)&gt;=8,MONTH(F112)&lt;9)),(NETWORKDAYS(E112,F112,Lister!$D$7:$D$13)-P112)*N112/NETWORKDAYS(Lister!$D$20,Lister!$E$20,Lister!$D$7:$D$13),IF(AND(MONTH(E112)=7,MONTH(F112)=8),(NETWORKDAYS(Lister!$D$20,F112,Lister!$D$7:$D$13)-P112)*N112/NETWORKDAYS(Lister!$D$20,Lister!$E$20,Lister!$D$7:$D$13),IF(AND(MONTH(E112)=7,MONTH(F112)=7),0)))),0),"")</f>
        <v/>
      </c>
      <c r="S112" s="31" t="str">
        <f t="shared" si="10"/>
        <v/>
      </c>
      <c r="T112" s="31" t="str">
        <f t="shared" si="11"/>
        <v/>
      </c>
      <c r="U112" s="51" t="str">
        <f t="shared" si="12"/>
        <v/>
      </c>
    </row>
    <row r="113" spans="1:21" x14ac:dyDescent="0.25">
      <c r="A113" s="13" t="str">
        <f t="shared" si="13"/>
        <v/>
      </c>
      <c r="B113" s="55"/>
      <c r="C113" s="22"/>
      <c r="D113" s="23"/>
      <c r="E113" s="16"/>
      <c r="F113" s="16"/>
      <c r="G113" s="72" t="str">
        <f>IF(OR(E113="",F113=""),"",NETWORKDAYS(E113,F113,Lister!$D$7:$D$13))</f>
        <v/>
      </c>
      <c r="H113" s="19"/>
      <c r="I113" s="32" t="str">
        <f t="shared" si="7"/>
        <v/>
      </c>
      <c r="J113" s="18"/>
      <c r="K113" s="18"/>
      <c r="L113" s="46" t="str">
        <f t="shared" si="8"/>
        <v/>
      </c>
      <c r="M113" s="20"/>
      <c r="N113" s="31" t="str">
        <f t="shared" si="9"/>
        <v/>
      </c>
      <c r="O113" s="20"/>
      <c r="P113" s="20"/>
      <c r="Q113" s="46" t="str">
        <f>IFERROR(MAX(IF(OR(O113="",P113=""),"",IF(AND(AND(MONTH(E113)&gt;=7,MONTH(E113)&lt;8),AND(MONTH(F113)&gt;=7,MONTH(F113)&lt;8)),(NETWORKDAYS(E113,F113,Lister!$D$7:$D$13)-O113)*N113/NETWORKDAYS(Lister!$D$19,Lister!$E$19,Lister!$D$7:$D$13),IF(AND(AND(MONTH(E113)&gt;=7,MONTH(E113)&lt;8),MONTH(F113)&gt;7),(NETWORKDAYS(E113,Lister!$E$19,Lister!$D$7:$D$13)-O113)*N113/NETWORKDAYS(Lister!$D$19,Lister!$E$19,Lister!$D$7:$D$13),IF(MONTH(E113)&gt;7,0)))),0),"")</f>
        <v/>
      </c>
      <c r="R113" s="46" t="str">
        <f>IFERROR(MAX(IF(OR(O113="",P113=""),"",IF(AND(AND(MONTH(E113)&gt;=8,MONTH(E113)&lt;9),AND(MONTH(F113)&gt;=8,MONTH(F113)&lt;9)),(NETWORKDAYS(E113,F113,Lister!$D$7:$D$13)-P113)*N113/NETWORKDAYS(Lister!$D$20,Lister!$E$20,Lister!$D$7:$D$13),IF(AND(MONTH(E113)=7,MONTH(F113)=8),(NETWORKDAYS(Lister!$D$20,F113,Lister!$D$7:$D$13)-P113)*N113/NETWORKDAYS(Lister!$D$20,Lister!$E$20,Lister!$D$7:$D$13),IF(AND(MONTH(E113)=7,MONTH(F113)=7),0)))),0),"")</f>
        <v/>
      </c>
      <c r="S113" s="31" t="str">
        <f t="shared" si="10"/>
        <v/>
      </c>
      <c r="T113" s="31" t="str">
        <f t="shared" si="11"/>
        <v/>
      </c>
      <c r="U113" s="51" t="str">
        <f t="shared" si="12"/>
        <v/>
      </c>
    </row>
    <row r="114" spans="1:21" x14ac:dyDescent="0.25">
      <c r="A114" s="13" t="str">
        <f t="shared" si="13"/>
        <v/>
      </c>
      <c r="B114" s="55"/>
      <c r="C114" s="22"/>
      <c r="D114" s="23"/>
      <c r="E114" s="16"/>
      <c r="F114" s="16"/>
      <c r="G114" s="72" t="str">
        <f>IF(OR(E114="",F114=""),"",NETWORKDAYS(E114,F114,Lister!$D$7:$D$13))</f>
        <v/>
      </c>
      <c r="H114" s="19"/>
      <c r="I114" s="32" t="str">
        <f t="shared" si="7"/>
        <v/>
      </c>
      <c r="J114" s="18"/>
      <c r="K114" s="18"/>
      <c r="L114" s="46" t="str">
        <f t="shared" si="8"/>
        <v/>
      </c>
      <c r="M114" s="20"/>
      <c r="N114" s="31" t="str">
        <f t="shared" si="9"/>
        <v/>
      </c>
      <c r="O114" s="20"/>
      <c r="P114" s="20"/>
      <c r="Q114" s="46" t="str">
        <f>IFERROR(MAX(IF(OR(O114="",P114=""),"",IF(AND(AND(MONTH(E114)&gt;=7,MONTH(E114)&lt;8),AND(MONTH(F114)&gt;=7,MONTH(F114)&lt;8)),(NETWORKDAYS(E114,F114,Lister!$D$7:$D$13)-O114)*N114/NETWORKDAYS(Lister!$D$19,Lister!$E$19,Lister!$D$7:$D$13),IF(AND(AND(MONTH(E114)&gt;=7,MONTH(E114)&lt;8),MONTH(F114)&gt;7),(NETWORKDAYS(E114,Lister!$E$19,Lister!$D$7:$D$13)-O114)*N114/NETWORKDAYS(Lister!$D$19,Lister!$E$19,Lister!$D$7:$D$13),IF(MONTH(E114)&gt;7,0)))),0),"")</f>
        <v/>
      </c>
      <c r="R114" s="46" t="str">
        <f>IFERROR(MAX(IF(OR(O114="",P114=""),"",IF(AND(AND(MONTH(E114)&gt;=8,MONTH(E114)&lt;9),AND(MONTH(F114)&gt;=8,MONTH(F114)&lt;9)),(NETWORKDAYS(E114,F114,Lister!$D$7:$D$13)-P114)*N114/NETWORKDAYS(Lister!$D$20,Lister!$E$20,Lister!$D$7:$D$13),IF(AND(MONTH(E114)=7,MONTH(F114)=8),(NETWORKDAYS(Lister!$D$20,F114,Lister!$D$7:$D$13)-P114)*N114/NETWORKDAYS(Lister!$D$20,Lister!$E$20,Lister!$D$7:$D$13),IF(AND(MONTH(E114)=7,MONTH(F114)=7),0)))),0),"")</f>
        <v/>
      </c>
      <c r="S114" s="31" t="str">
        <f t="shared" si="10"/>
        <v/>
      </c>
      <c r="T114" s="31" t="str">
        <f t="shared" si="11"/>
        <v/>
      </c>
      <c r="U114" s="51" t="str">
        <f t="shared" si="12"/>
        <v/>
      </c>
    </row>
    <row r="115" spans="1:21" x14ac:dyDescent="0.25">
      <c r="A115" s="13" t="str">
        <f t="shared" si="13"/>
        <v/>
      </c>
      <c r="B115" s="55"/>
      <c r="C115" s="22"/>
      <c r="D115" s="23"/>
      <c r="E115" s="16"/>
      <c r="F115" s="16"/>
      <c r="G115" s="72" t="str">
        <f>IF(OR(E115="",F115=""),"",NETWORKDAYS(E115,F115,Lister!$D$7:$D$13))</f>
        <v/>
      </c>
      <c r="H115" s="19"/>
      <c r="I115" s="32" t="str">
        <f t="shared" si="7"/>
        <v/>
      </c>
      <c r="J115" s="18"/>
      <c r="K115" s="18"/>
      <c r="L115" s="46" t="str">
        <f t="shared" si="8"/>
        <v/>
      </c>
      <c r="M115" s="20"/>
      <c r="N115" s="31" t="str">
        <f t="shared" si="9"/>
        <v/>
      </c>
      <c r="O115" s="20"/>
      <c r="P115" s="20"/>
      <c r="Q115" s="46" t="str">
        <f>IFERROR(MAX(IF(OR(O115="",P115=""),"",IF(AND(AND(MONTH(E115)&gt;=7,MONTH(E115)&lt;8),AND(MONTH(F115)&gt;=7,MONTH(F115)&lt;8)),(NETWORKDAYS(E115,F115,Lister!$D$7:$D$13)-O115)*N115/NETWORKDAYS(Lister!$D$19,Lister!$E$19,Lister!$D$7:$D$13),IF(AND(AND(MONTH(E115)&gt;=7,MONTH(E115)&lt;8),MONTH(F115)&gt;7),(NETWORKDAYS(E115,Lister!$E$19,Lister!$D$7:$D$13)-O115)*N115/NETWORKDAYS(Lister!$D$19,Lister!$E$19,Lister!$D$7:$D$13),IF(MONTH(E115)&gt;7,0)))),0),"")</f>
        <v/>
      </c>
      <c r="R115" s="46" t="str">
        <f>IFERROR(MAX(IF(OR(O115="",P115=""),"",IF(AND(AND(MONTH(E115)&gt;=8,MONTH(E115)&lt;9),AND(MONTH(F115)&gt;=8,MONTH(F115)&lt;9)),(NETWORKDAYS(E115,F115,Lister!$D$7:$D$13)-P115)*N115/NETWORKDAYS(Lister!$D$20,Lister!$E$20,Lister!$D$7:$D$13),IF(AND(MONTH(E115)=7,MONTH(F115)=8),(NETWORKDAYS(Lister!$D$20,F115,Lister!$D$7:$D$13)-P115)*N115/NETWORKDAYS(Lister!$D$20,Lister!$E$20,Lister!$D$7:$D$13),IF(AND(MONTH(E115)=7,MONTH(F115)=7),0)))),0),"")</f>
        <v/>
      </c>
      <c r="S115" s="31" t="str">
        <f t="shared" si="10"/>
        <v/>
      </c>
      <c r="T115" s="31" t="str">
        <f t="shared" si="11"/>
        <v/>
      </c>
      <c r="U115" s="51" t="str">
        <f t="shared" si="12"/>
        <v/>
      </c>
    </row>
    <row r="116" spans="1:21" x14ac:dyDescent="0.25">
      <c r="A116" s="13" t="str">
        <f t="shared" si="13"/>
        <v/>
      </c>
      <c r="B116" s="55"/>
      <c r="C116" s="22"/>
      <c r="D116" s="23"/>
      <c r="E116" s="16"/>
      <c r="F116" s="16"/>
      <c r="G116" s="72" t="str">
        <f>IF(OR(E116="",F116=""),"",NETWORKDAYS(E116,F116,Lister!$D$7:$D$13))</f>
        <v/>
      </c>
      <c r="H116" s="19"/>
      <c r="I116" s="32" t="str">
        <f t="shared" si="7"/>
        <v/>
      </c>
      <c r="J116" s="18"/>
      <c r="K116" s="18"/>
      <c r="L116" s="46" t="str">
        <f t="shared" si="8"/>
        <v/>
      </c>
      <c r="M116" s="20"/>
      <c r="N116" s="31" t="str">
        <f t="shared" si="9"/>
        <v/>
      </c>
      <c r="O116" s="20"/>
      <c r="P116" s="20"/>
      <c r="Q116" s="46" t="str">
        <f>IFERROR(MAX(IF(OR(O116="",P116=""),"",IF(AND(AND(MONTH(E116)&gt;=7,MONTH(E116)&lt;8),AND(MONTH(F116)&gt;=7,MONTH(F116)&lt;8)),(NETWORKDAYS(E116,F116,Lister!$D$7:$D$13)-O116)*N116/NETWORKDAYS(Lister!$D$19,Lister!$E$19,Lister!$D$7:$D$13),IF(AND(AND(MONTH(E116)&gt;=7,MONTH(E116)&lt;8),MONTH(F116)&gt;7),(NETWORKDAYS(E116,Lister!$E$19,Lister!$D$7:$D$13)-O116)*N116/NETWORKDAYS(Lister!$D$19,Lister!$E$19,Lister!$D$7:$D$13),IF(MONTH(E116)&gt;7,0)))),0),"")</f>
        <v/>
      </c>
      <c r="R116" s="46" t="str">
        <f>IFERROR(MAX(IF(OR(O116="",P116=""),"",IF(AND(AND(MONTH(E116)&gt;=8,MONTH(E116)&lt;9),AND(MONTH(F116)&gt;=8,MONTH(F116)&lt;9)),(NETWORKDAYS(E116,F116,Lister!$D$7:$D$13)-P116)*N116/NETWORKDAYS(Lister!$D$20,Lister!$E$20,Lister!$D$7:$D$13),IF(AND(MONTH(E116)=7,MONTH(F116)=8),(NETWORKDAYS(Lister!$D$20,F116,Lister!$D$7:$D$13)-P116)*N116/NETWORKDAYS(Lister!$D$20,Lister!$E$20,Lister!$D$7:$D$13),IF(AND(MONTH(E116)=7,MONTH(F116)=7),0)))),0),"")</f>
        <v/>
      </c>
      <c r="S116" s="31" t="str">
        <f t="shared" si="10"/>
        <v/>
      </c>
      <c r="T116" s="31" t="str">
        <f t="shared" si="11"/>
        <v/>
      </c>
      <c r="U116" s="51" t="str">
        <f t="shared" si="12"/>
        <v/>
      </c>
    </row>
    <row r="117" spans="1:21" x14ac:dyDescent="0.25">
      <c r="A117" s="13" t="str">
        <f t="shared" si="13"/>
        <v/>
      </c>
      <c r="B117" s="55"/>
      <c r="C117" s="22"/>
      <c r="D117" s="23"/>
      <c r="E117" s="16"/>
      <c r="F117" s="16"/>
      <c r="G117" s="72" t="str">
        <f>IF(OR(E117="",F117=""),"",NETWORKDAYS(E117,F117,Lister!$D$7:$D$13))</f>
        <v/>
      </c>
      <c r="H117" s="19"/>
      <c r="I117" s="32" t="str">
        <f t="shared" si="7"/>
        <v/>
      </c>
      <c r="J117" s="18"/>
      <c r="K117" s="18"/>
      <c r="L117" s="46" t="str">
        <f t="shared" si="8"/>
        <v/>
      </c>
      <c r="M117" s="20"/>
      <c r="N117" s="31" t="str">
        <f t="shared" si="9"/>
        <v/>
      </c>
      <c r="O117" s="20"/>
      <c r="P117" s="20"/>
      <c r="Q117" s="46" t="str">
        <f>IFERROR(MAX(IF(OR(O117="",P117=""),"",IF(AND(AND(MONTH(E117)&gt;=7,MONTH(E117)&lt;8),AND(MONTH(F117)&gt;=7,MONTH(F117)&lt;8)),(NETWORKDAYS(E117,F117,Lister!$D$7:$D$13)-O117)*N117/NETWORKDAYS(Lister!$D$19,Lister!$E$19,Lister!$D$7:$D$13),IF(AND(AND(MONTH(E117)&gt;=7,MONTH(E117)&lt;8),MONTH(F117)&gt;7),(NETWORKDAYS(E117,Lister!$E$19,Lister!$D$7:$D$13)-O117)*N117/NETWORKDAYS(Lister!$D$19,Lister!$E$19,Lister!$D$7:$D$13),IF(MONTH(E117)&gt;7,0)))),0),"")</f>
        <v/>
      </c>
      <c r="R117" s="46" t="str">
        <f>IFERROR(MAX(IF(OR(O117="",P117=""),"",IF(AND(AND(MONTH(E117)&gt;=8,MONTH(E117)&lt;9),AND(MONTH(F117)&gt;=8,MONTH(F117)&lt;9)),(NETWORKDAYS(E117,F117,Lister!$D$7:$D$13)-P117)*N117/NETWORKDAYS(Lister!$D$20,Lister!$E$20,Lister!$D$7:$D$13),IF(AND(MONTH(E117)=7,MONTH(F117)=8),(NETWORKDAYS(Lister!$D$20,F117,Lister!$D$7:$D$13)-P117)*N117/NETWORKDAYS(Lister!$D$20,Lister!$E$20,Lister!$D$7:$D$13),IF(AND(MONTH(E117)=7,MONTH(F117)=7),0)))),0),"")</f>
        <v/>
      </c>
      <c r="S117" s="31" t="str">
        <f t="shared" si="10"/>
        <v/>
      </c>
      <c r="T117" s="31" t="str">
        <f t="shared" si="11"/>
        <v/>
      </c>
      <c r="U117" s="51" t="str">
        <f t="shared" si="12"/>
        <v/>
      </c>
    </row>
    <row r="118" spans="1:21" x14ac:dyDescent="0.25">
      <c r="A118" s="13" t="str">
        <f t="shared" si="13"/>
        <v/>
      </c>
      <c r="B118" s="55"/>
      <c r="C118" s="22"/>
      <c r="D118" s="23"/>
      <c r="E118" s="16"/>
      <c r="F118" s="16"/>
      <c r="G118" s="72" t="str">
        <f>IF(OR(E118="",F118=""),"",NETWORKDAYS(E118,F118,Lister!$D$7:$D$13))</f>
        <v/>
      </c>
      <c r="H118" s="19"/>
      <c r="I118" s="32" t="str">
        <f t="shared" si="7"/>
        <v/>
      </c>
      <c r="J118" s="18"/>
      <c r="K118" s="18"/>
      <c r="L118" s="46" t="str">
        <f t="shared" si="8"/>
        <v/>
      </c>
      <c r="M118" s="20"/>
      <c r="N118" s="31" t="str">
        <f t="shared" si="9"/>
        <v/>
      </c>
      <c r="O118" s="20"/>
      <c r="P118" s="20"/>
      <c r="Q118" s="46" t="str">
        <f>IFERROR(MAX(IF(OR(O118="",P118=""),"",IF(AND(AND(MONTH(E118)&gt;=7,MONTH(E118)&lt;8),AND(MONTH(F118)&gt;=7,MONTH(F118)&lt;8)),(NETWORKDAYS(E118,F118,Lister!$D$7:$D$13)-O118)*N118/NETWORKDAYS(Lister!$D$19,Lister!$E$19,Lister!$D$7:$D$13),IF(AND(AND(MONTH(E118)&gt;=7,MONTH(E118)&lt;8),MONTH(F118)&gt;7),(NETWORKDAYS(E118,Lister!$E$19,Lister!$D$7:$D$13)-O118)*N118/NETWORKDAYS(Lister!$D$19,Lister!$E$19,Lister!$D$7:$D$13),IF(MONTH(E118)&gt;7,0)))),0),"")</f>
        <v/>
      </c>
      <c r="R118" s="46" t="str">
        <f>IFERROR(MAX(IF(OR(O118="",P118=""),"",IF(AND(AND(MONTH(E118)&gt;=8,MONTH(E118)&lt;9),AND(MONTH(F118)&gt;=8,MONTH(F118)&lt;9)),(NETWORKDAYS(E118,F118,Lister!$D$7:$D$13)-P118)*N118/NETWORKDAYS(Lister!$D$20,Lister!$E$20,Lister!$D$7:$D$13),IF(AND(MONTH(E118)=7,MONTH(F118)=8),(NETWORKDAYS(Lister!$D$20,F118,Lister!$D$7:$D$13)-P118)*N118/NETWORKDAYS(Lister!$D$20,Lister!$E$20,Lister!$D$7:$D$13),IF(AND(MONTH(E118)=7,MONTH(F118)=7),0)))),0),"")</f>
        <v/>
      </c>
      <c r="S118" s="31" t="str">
        <f t="shared" si="10"/>
        <v/>
      </c>
      <c r="T118" s="31" t="str">
        <f t="shared" si="11"/>
        <v/>
      </c>
      <c r="U118" s="51" t="str">
        <f t="shared" si="12"/>
        <v/>
      </c>
    </row>
    <row r="119" spans="1:21" x14ac:dyDescent="0.25">
      <c r="A119" s="13" t="str">
        <f t="shared" si="13"/>
        <v/>
      </c>
      <c r="B119" s="55"/>
      <c r="C119" s="22"/>
      <c r="D119" s="23"/>
      <c r="E119" s="16"/>
      <c r="F119" s="16"/>
      <c r="G119" s="72" t="str">
        <f>IF(OR(E119="",F119=""),"",NETWORKDAYS(E119,F119,Lister!$D$7:$D$13))</f>
        <v/>
      </c>
      <c r="H119" s="19"/>
      <c r="I119" s="32" t="str">
        <f t="shared" si="7"/>
        <v/>
      </c>
      <c r="J119" s="18"/>
      <c r="K119" s="18"/>
      <c r="L119" s="46" t="str">
        <f t="shared" si="8"/>
        <v/>
      </c>
      <c r="M119" s="20"/>
      <c r="N119" s="31" t="str">
        <f t="shared" si="9"/>
        <v/>
      </c>
      <c r="O119" s="20"/>
      <c r="P119" s="20"/>
      <c r="Q119" s="46" t="str">
        <f>IFERROR(MAX(IF(OR(O119="",P119=""),"",IF(AND(AND(MONTH(E119)&gt;=7,MONTH(E119)&lt;8),AND(MONTH(F119)&gt;=7,MONTH(F119)&lt;8)),(NETWORKDAYS(E119,F119,Lister!$D$7:$D$13)-O119)*N119/NETWORKDAYS(Lister!$D$19,Lister!$E$19,Lister!$D$7:$D$13),IF(AND(AND(MONTH(E119)&gt;=7,MONTH(E119)&lt;8),MONTH(F119)&gt;7),(NETWORKDAYS(E119,Lister!$E$19,Lister!$D$7:$D$13)-O119)*N119/NETWORKDAYS(Lister!$D$19,Lister!$E$19,Lister!$D$7:$D$13),IF(MONTH(E119)&gt;7,0)))),0),"")</f>
        <v/>
      </c>
      <c r="R119" s="46" t="str">
        <f>IFERROR(MAX(IF(OR(O119="",P119=""),"",IF(AND(AND(MONTH(E119)&gt;=8,MONTH(E119)&lt;9),AND(MONTH(F119)&gt;=8,MONTH(F119)&lt;9)),(NETWORKDAYS(E119,F119,Lister!$D$7:$D$13)-P119)*N119/NETWORKDAYS(Lister!$D$20,Lister!$E$20,Lister!$D$7:$D$13),IF(AND(MONTH(E119)=7,MONTH(F119)=8),(NETWORKDAYS(Lister!$D$20,F119,Lister!$D$7:$D$13)-P119)*N119/NETWORKDAYS(Lister!$D$20,Lister!$E$20,Lister!$D$7:$D$13),IF(AND(MONTH(E119)=7,MONTH(F119)=7),0)))),0),"")</f>
        <v/>
      </c>
      <c r="S119" s="31" t="str">
        <f t="shared" si="10"/>
        <v/>
      </c>
      <c r="T119" s="31" t="str">
        <f t="shared" si="11"/>
        <v/>
      </c>
      <c r="U119" s="51" t="str">
        <f t="shared" si="12"/>
        <v/>
      </c>
    </row>
    <row r="120" spans="1:21" x14ac:dyDescent="0.25">
      <c r="A120" s="13" t="str">
        <f t="shared" si="13"/>
        <v/>
      </c>
      <c r="B120" s="55"/>
      <c r="C120" s="22"/>
      <c r="D120" s="23"/>
      <c r="E120" s="16"/>
      <c r="F120" s="16"/>
      <c r="G120" s="72" t="str">
        <f>IF(OR(E120="",F120=""),"",NETWORKDAYS(E120,F120,Lister!$D$7:$D$13))</f>
        <v/>
      </c>
      <c r="H120" s="19"/>
      <c r="I120" s="32" t="str">
        <f t="shared" si="7"/>
        <v/>
      </c>
      <c r="J120" s="18"/>
      <c r="K120" s="18"/>
      <c r="L120" s="46" t="str">
        <f t="shared" si="8"/>
        <v/>
      </c>
      <c r="M120" s="20"/>
      <c r="N120" s="31" t="str">
        <f t="shared" si="9"/>
        <v/>
      </c>
      <c r="O120" s="20"/>
      <c r="P120" s="20"/>
      <c r="Q120" s="46" t="str">
        <f>IFERROR(MAX(IF(OR(O120="",P120=""),"",IF(AND(AND(MONTH(E120)&gt;=7,MONTH(E120)&lt;8),AND(MONTH(F120)&gt;=7,MONTH(F120)&lt;8)),(NETWORKDAYS(E120,F120,Lister!$D$7:$D$13)-O120)*N120/NETWORKDAYS(Lister!$D$19,Lister!$E$19,Lister!$D$7:$D$13),IF(AND(AND(MONTH(E120)&gt;=7,MONTH(E120)&lt;8),MONTH(F120)&gt;7),(NETWORKDAYS(E120,Lister!$E$19,Lister!$D$7:$D$13)-O120)*N120/NETWORKDAYS(Lister!$D$19,Lister!$E$19,Lister!$D$7:$D$13),IF(MONTH(E120)&gt;7,0)))),0),"")</f>
        <v/>
      </c>
      <c r="R120" s="46" t="str">
        <f>IFERROR(MAX(IF(OR(O120="",P120=""),"",IF(AND(AND(MONTH(E120)&gt;=8,MONTH(E120)&lt;9),AND(MONTH(F120)&gt;=8,MONTH(F120)&lt;9)),(NETWORKDAYS(E120,F120,Lister!$D$7:$D$13)-P120)*N120/NETWORKDAYS(Lister!$D$20,Lister!$E$20,Lister!$D$7:$D$13),IF(AND(MONTH(E120)=7,MONTH(F120)=8),(NETWORKDAYS(Lister!$D$20,F120,Lister!$D$7:$D$13)-P120)*N120/NETWORKDAYS(Lister!$D$20,Lister!$E$20,Lister!$D$7:$D$13),IF(AND(MONTH(E120)=7,MONTH(F120)=7),0)))),0),"")</f>
        <v/>
      </c>
      <c r="S120" s="31" t="str">
        <f t="shared" si="10"/>
        <v/>
      </c>
      <c r="T120" s="31" t="str">
        <f t="shared" si="11"/>
        <v/>
      </c>
      <c r="U120" s="51" t="str">
        <f t="shared" si="12"/>
        <v/>
      </c>
    </row>
    <row r="121" spans="1:21" x14ac:dyDescent="0.25">
      <c r="A121" s="13" t="str">
        <f t="shared" si="13"/>
        <v/>
      </c>
      <c r="B121" s="55"/>
      <c r="C121" s="22"/>
      <c r="D121" s="23"/>
      <c r="E121" s="16"/>
      <c r="F121" s="16"/>
      <c r="G121" s="72" t="str">
        <f>IF(OR(E121="",F121=""),"",NETWORKDAYS(E121,F121,Lister!$D$7:$D$13))</f>
        <v/>
      </c>
      <c r="H121" s="19"/>
      <c r="I121" s="32" t="str">
        <f t="shared" si="7"/>
        <v/>
      </c>
      <c r="J121" s="18"/>
      <c r="K121" s="18"/>
      <c r="L121" s="46" t="str">
        <f t="shared" si="8"/>
        <v/>
      </c>
      <c r="M121" s="20"/>
      <c r="N121" s="31" t="str">
        <f t="shared" si="9"/>
        <v/>
      </c>
      <c r="O121" s="20"/>
      <c r="P121" s="20"/>
      <c r="Q121" s="46" t="str">
        <f>IFERROR(MAX(IF(OR(O121="",P121=""),"",IF(AND(AND(MONTH(E121)&gt;=7,MONTH(E121)&lt;8),AND(MONTH(F121)&gt;=7,MONTH(F121)&lt;8)),(NETWORKDAYS(E121,F121,Lister!$D$7:$D$13)-O121)*N121/NETWORKDAYS(Lister!$D$19,Lister!$E$19,Lister!$D$7:$D$13),IF(AND(AND(MONTH(E121)&gt;=7,MONTH(E121)&lt;8),MONTH(F121)&gt;7),(NETWORKDAYS(E121,Lister!$E$19,Lister!$D$7:$D$13)-O121)*N121/NETWORKDAYS(Lister!$D$19,Lister!$E$19,Lister!$D$7:$D$13),IF(MONTH(E121)&gt;7,0)))),0),"")</f>
        <v/>
      </c>
      <c r="R121" s="46" t="str">
        <f>IFERROR(MAX(IF(OR(O121="",P121=""),"",IF(AND(AND(MONTH(E121)&gt;=8,MONTH(E121)&lt;9),AND(MONTH(F121)&gt;=8,MONTH(F121)&lt;9)),(NETWORKDAYS(E121,F121,Lister!$D$7:$D$13)-P121)*N121/NETWORKDAYS(Lister!$D$20,Lister!$E$20,Lister!$D$7:$D$13),IF(AND(MONTH(E121)=7,MONTH(F121)=8),(NETWORKDAYS(Lister!$D$20,F121,Lister!$D$7:$D$13)-P121)*N121/NETWORKDAYS(Lister!$D$20,Lister!$E$20,Lister!$D$7:$D$13),IF(AND(MONTH(E121)=7,MONTH(F121)=7),0)))),0),"")</f>
        <v/>
      </c>
      <c r="S121" s="31" t="str">
        <f t="shared" si="10"/>
        <v/>
      </c>
      <c r="T121" s="31" t="str">
        <f t="shared" si="11"/>
        <v/>
      </c>
      <c r="U121" s="51" t="str">
        <f t="shared" si="12"/>
        <v/>
      </c>
    </row>
    <row r="122" spans="1:21" x14ac:dyDescent="0.25">
      <c r="A122" s="13" t="str">
        <f t="shared" si="13"/>
        <v/>
      </c>
      <c r="B122" s="55"/>
      <c r="C122" s="22"/>
      <c r="D122" s="23"/>
      <c r="E122" s="16"/>
      <c r="F122" s="16"/>
      <c r="G122" s="72" t="str">
        <f>IF(OR(E122="",F122=""),"",NETWORKDAYS(E122,F122,Lister!$D$7:$D$13))</f>
        <v/>
      </c>
      <c r="H122" s="19"/>
      <c r="I122" s="32" t="str">
        <f t="shared" si="7"/>
        <v/>
      </c>
      <c r="J122" s="18"/>
      <c r="K122" s="18"/>
      <c r="L122" s="46" t="str">
        <f t="shared" si="8"/>
        <v/>
      </c>
      <c r="M122" s="20"/>
      <c r="N122" s="31" t="str">
        <f t="shared" si="9"/>
        <v/>
      </c>
      <c r="O122" s="20"/>
      <c r="P122" s="20"/>
      <c r="Q122" s="46" t="str">
        <f>IFERROR(MAX(IF(OR(O122="",P122=""),"",IF(AND(AND(MONTH(E122)&gt;=7,MONTH(E122)&lt;8),AND(MONTH(F122)&gt;=7,MONTH(F122)&lt;8)),(NETWORKDAYS(E122,F122,Lister!$D$7:$D$13)-O122)*N122/NETWORKDAYS(Lister!$D$19,Lister!$E$19,Lister!$D$7:$D$13),IF(AND(AND(MONTH(E122)&gt;=7,MONTH(E122)&lt;8),MONTH(F122)&gt;7),(NETWORKDAYS(E122,Lister!$E$19,Lister!$D$7:$D$13)-O122)*N122/NETWORKDAYS(Lister!$D$19,Lister!$E$19,Lister!$D$7:$D$13),IF(MONTH(E122)&gt;7,0)))),0),"")</f>
        <v/>
      </c>
      <c r="R122" s="46" t="str">
        <f>IFERROR(MAX(IF(OR(O122="",P122=""),"",IF(AND(AND(MONTH(E122)&gt;=8,MONTH(E122)&lt;9),AND(MONTH(F122)&gt;=8,MONTH(F122)&lt;9)),(NETWORKDAYS(E122,F122,Lister!$D$7:$D$13)-P122)*N122/NETWORKDAYS(Lister!$D$20,Lister!$E$20,Lister!$D$7:$D$13),IF(AND(MONTH(E122)=7,MONTH(F122)=8),(NETWORKDAYS(Lister!$D$20,F122,Lister!$D$7:$D$13)-P122)*N122/NETWORKDAYS(Lister!$D$20,Lister!$E$20,Lister!$D$7:$D$13),IF(AND(MONTH(E122)=7,MONTH(F122)=7),0)))),0),"")</f>
        <v/>
      </c>
      <c r="S122" s="31" t="str">
        <f t="shared" si="10"/>
        <v/>
      </c>
      <c r="T122" s="31" t="str">
        <f t="shared" si="11"/>
        <v/>
      </c>
      <c r="U122" s="51" t="str">
        <f t="shared" si="12"/>
        <v/>
      </c>
    </row>
    <row r="123" spans="1:21" x14ac:dyDescent="0.25">
      <c r="A123" s="13" t="str">
        <f t="shared" si="13"/>
        <v/>
      </c>
      <c r="B123" s="55"/>
      <c r="C123" s="22"/>
      <c r="D123" s="23"/>
      <c r="E123" s="16"/>
      <c r="F123" s="16"/>
      <c r="G123" s="72" t="str">
        <f>IF(OR(E123="",F123=""),"",NETWORKDAYS(E123,F123,Lister!$D$7:$D$13))</f>
        <v/>
      </c>
      <c r="H123" s="19"/>
      <c r="I123" s="32" t="str">
        <f t="shared" si="7"/>
        <v/>
      </c>
      <c r="J123" s="18"/>
      <c r="K123" s="18"/>
      <c r="L123" s="46" t="str">
        <f t="shared" si="8"/>
        <v/>
      </c>
      <c r="M123" s="20"/>
      <c r="N123" s="31" t="str">
        <f t="shared" si="9"/>
        <v/>
      </c>
      <c r="O123" s="20"/>
      <c r="P123" s="20"/>
      <c r="Q123" s="46" t="str">
        <f>IFERROR(MAX(IF(OR(O123="",P123=""),"",IF(AND(AND(MONTH(E123)&gt;=7,MONTH(E123)&lt;8),AND(MONTH(F123)&gt;=7,MONTH(F123)&lt;8)),(NETWORKDAYS(E123,F123,Lister!$D$7:$D$13)-O123)*N123/NETWORKDAYS(Lister!$D$19,Lister!$E$19,Lister!$D$7:$D$13),IF(AND(AND(MONTH(E123)&gt;=7,MONTH(E123)&lt;8),MONTH(F123)&gt;7),(NETWORKDAYS(E123,Lister!$E$19,Lister!$D$7:$D$13)-O123)*N123/NETWORKDAYS(Lister!$D$19,Lister!$E$19,Lister!$D$7:$D$13),IF(MONTH(E123)&gt;7,0)))),0),"")</f>
        <v/>
      </c>
      <c r="R123" s="46" t="str">
        <f>IFERROR(MAX(IF(OR(O123="",P123=""),"",IF(AND(AND(MONTH(E123)&gt;=8,MONTH(E123)&lt;9),AND(MONTH(F123)&gt;=8,MONTH(F123)&lt;9)),(NETWORKDAYS(E123,F123,Lister!$D$7:$D$13)-P123)*N123/NETWORKDAYS(Lister!$D$20,Lister!$E$20,Lister!$D$7:$D$13),IF(AND(MONTH(E123)=7,MONTH(F123)=8),(NETWORKDAYS(Lister!$D$20,F123,Lister!$D$7:$D$13)-P123)*N123/NETWORKDAYS(Lister!$D$20,Lister!$E$20,Lister!$D$7:$D$13),IF(AND(MONTH(E123)=7,MONTH(F123)=7),0)))),0),"")</f>
        <v/>
      </c>
      <c r="S123" s="31" t="str">
        <f t="shared" si="10"/>
        <v/>
      </c>
      <c r="T123" s="31" t="str">
        <f t="shared" si="11"/>
        <v/>
      </c>
      <c r="U123" s="51" t="str">
        <f t="shared" si="12"/>
        <v/>
      </c>
    </row>
    <row r="124" spans="1:21" x14ac:dyDescent="0.25">
      <c r="A124" s="13" t="str">
        <f t="shared" si="13"/>
        <v/>
      </c>
      <c r="B124" s="55"/>
      <c r="C124" s="22"/>
      <c r="D124" s="23"/>
      <c r="E124" s="16"/>
      <c r="F124" s="16"/>
      <c r="G124" s="72" t="str">
        <f>IF(OR(E124="",F124=""),"",NETWORKDAYS(E124,F124,Lister!$D$7:$D$13))</f>
        <v/>
      </c>
      <c r="H124" s="19"/>
      <c r="I124" s="32" t="str">
        <f t="shared" si="7"/>
        <v/>
      </c>
      <c r="J124" s="18"/>
      <c r="K124" s="18"/>
      <c r="L124" s="46" t="str">
        <f t="shared" si="8"/>
        <v/>
      </c>
      <c r="M124" s="20"/>
      <c r="N124" s="31" t="str">
        <f t="shared" si="9"/>
        <v/>
      </c>
      <c r="O124" s="20"/>
      <c r="P124" s="20"/>
      <c r="Q124" s="46" t="str">
        <f>IFERROR(MAX(IF(OR(O124="",P124=""),"",IF(AND(AND(MONTH(E124)&gt;=7,MONTH(E124)&lt;8),AND(MONTH(F124)&gt;=7,MONTH(F124)&lt;8)),(NETWORKDAYS(E124,F124,Lister!$D$7:$D$13)-O124)*N124/NETWORKDAYS(Lister!$D$19,Lister!$E$19,Lister!$D$7:$D$13),IF(AND(AND(MONTH(E124)&gt;=7,MONTH(E124)&lt;8),MONTH(F124)&gt;7),(NETWORKDAYS(E124,Lister!$E$19,Lister!$D$7:$D$13)-O124)*N124/NETWORKDAYS(Lister!$D$19,Lister!$E$19,Lister!$D$7:$D$13),IF(MONTH(E124)&gt;7,0)))),0),"")</f>
        <v/>
      </c>
      <c r="R124" s="46" t="str">
        <f>IFERROR(MAX(IF(OR(O124="",P124=""),"",IF(AND(AND(MONTH(E124)&gt;=8,MONTH(E124)&lt;9),AND(MONTH(F124)&gt;=8,MONTH(F124)&lt;9)),(NETWORKDAYS(E124,F124,Lister!$D$7:$D$13)-P124)*N124/NETWORKDAYS(Lister!$D$20,Lister!$E$20,Lister!$D$7:$D$13),IF(AND(MONTH(E124)=7,MONTH(F124)=8),(NETWORKDAYS(Lister!$D$20,F124,Lister!$D$7:$D$13)-P124)*N124/NETWORKDAYS(Lister!$D$20,Lister!$E$20,Lister!$D$7:$D$13),IF(AND(MONTH(E124)=7,MONTH(F124)=7),0)))),0),"")</f>
        <v/>
      </c>
      <c r="S124" s="31" t="str">
        <f t="shared" si="10"/>
        <v/>
      </c>
      <c r="T124" s="31" t="str">
        <f t="shared" si="11"/>
        <v/>
      </c>
      <c r="U124" s="51" t="str">
        <f t="shared" si="12"/>
        <v/>
      </c>
    </row>
    <row r="125" spans="1:21" x14ac:dyDescent="0.25">
      <c r="A125" s="13" t="str">
        <f t="shared" si="13"/>
        <v/>
      </c>
      <c r="B125" s="55"/>
      <c r="C125" s="22"/>
      <c r="D125" s="23"/>
      <c r="E125" s="16"/>
      <c r="F125" s="16"/>
      <c r="G125" s="72" t="str">
        <f>IF(OR(E125="",F125=""),"",NETWORKDAYS(E125,F125,Lister!$D$7:$D$13))</f>
        <v/>
      </c>
      <c r="H125" s="19"/>
      <c r="I125" s="32" t="str">
        <f t="shared" si="7"/>
        <v/>
      </c>
      <c r="J125" s="18"/>
      <c r="K125" s="18"/>
      <c r="L125" s="46" t="str">
        <f t="shared" si="8"/>
        <v/>
      </c>
      <c r="M125" s="20"/>
      <c r="N125" s="31" t="str">
        <f t="shared" si="9"/>
        <v/>
      </c>
      <c r="O125" s="20"/>
      <c r="P125" s="20"/>
      <c r="Q125" s="46" t="str">
        <f>IFERROR(MAX(IF(OR(O125="",P125=""),"",IF(AND(AND(MONTH(E125)&gt;=7,MONTH(E125)&lt;8),AND(MONTH(F125)&gt;=7,MONTH(F125)&lt;8)),(NETWORKDAYS(E125,F125,Lister!$D$7:$D$13)-O125)*N125/NETWORKDAYS(Lister!$D$19,Lister!$E$19,Lister!$D$7:$D$13),IF(AND(AND(MONTH(E125)&gt;=7,MONTH(E125)&lt;8),MONTH(F125)&gt;7),(NETWORKDAYS(E125,Lister!$E$19,Lister!$D$7:$D$13)-O125)*N125/NETWORKDAYS(Lister!$D$19,Lister!$E$19,Lister!$D$7:$D$13),IF(MONTH(E125)&gt;7,0)))),0),"")</f>
        <v/>
      </c>
      <c r="R125" s="46" t="str">
        <f>IFERROR(MAX(IF(OR(O125="",P125=""),"",IF(AND(AND(MONTH(E125)&gt;=8,MONTH(E125)&lt;9),AND(MONTH(F125)&gt;=8,MONTH(F125)&lt;9)),(NETWORKDAYS(E125,F125,Lister!$D$7:$D$13)-P125)*N125/NETWORKDAYS(Lister!$D$20,Lister!$E$20,Lister!$D$7:$D$13),IF(AND(MONTH(E125)=7,MONTH(F125)=8),(NETWORKDAYS(Lister!$D$20,F125,Lister!$D$7:$D$13)-P125)*N125/NETWORKDAYS(Lister!$D$20,Lister!$E$20,Lister!$D$7:$D$13),IF(AND(MONTH(E125)=7,MONTH(F125)=7),0)))),0),"")</f>
        <v/>
      </c>
      <c r="S125" s="31" t="str">
        <f t="shared" si="10"/>
        <v/>
      </c>
      <c r="T125" s="31" t="str">
        <f t="shared" si="11"/>
        <v/>
      </c>
      <c r="U125" s="51" t="str">
        <f t="shared" si="12"/>
        <v/>
      </c>
    </row>
    <row r="126" spans="1:21" x14ac:dyDescent="0.25">
      <c r="A126" s="13" t="str">
        <f t="shared" si="13"/>
        <v/>
      </c>
      <c r="B126" s="55"/>
      <c r="C126" s="22"/>
      <c r="D126" s="23"/>
      <c r="E126" s="16"/>
      <c r="F126" s="16"/>
      <c r="G126" s="72" t="str">
        <f>IF(OR(E126="",F126=""),"",NETWORKDAYS(E126,F126,Lister!$D$7:$D$13))</f>
        <v/>
      </c>
      <c r="H126" s="19"/>
      <c r="I126" s="32" t="str">
        <f t="shared" si="7"/>
        <v/>
      </c>
      <c r="J126" s="18"/>
      <c r="K126" s="18"/>
      <c r="L126" s="46" t="str">
        <f t="shared" si="8"/>
        <v/>
      </c>
      <c r="M126" s="20"/>
      <c r="N126" s="31" t="str">
        <f t="shared" si="9"/>
        <v/>
      </c>
      <c r="O126" s="20"/>
      <c r="P126" s="20"/>
      <c r="Q126" s="46" t="str">
        <f>IFERROR(MAX(IF(OR(O126="",P126=""),"",IF(AND(AND(MONTH(E126)&gt;=7,MONTH(E126)&lt;8),AND(MONTH(F126)&gt;=7,MONTH(F126)&lt;8)),(NETWORKDAYS(E126,F126,Lister!$D$7:$D$13)-O126)*N126/NETWORKDAYS(Lister!$D$19,Lister!$E$19,Lister!$D$7:$D$13),IF(AND(AND(MONTH(E126)&gt;=7,MONTH(E126)&lt;8),MONTH(F126)&gt;7),(NETWORKDAYS(E126,Lister!$E$19,Lister!$D$7:$D$13)-O126)*N126/NETWORKDAYS(Lister!$D$19,Lister!$E$19,Lister!$D$7:$D$13),IF(MONTH(E126)&gt;7,0)))),0),"")</f>
        <v/>
      </c>
      <c r="R126" s="46" t="str">
        <f>IFERROR(MAX(IF(OR(O126="",P126=""),"",IF(AND(AND(MONTH(E126)&gt;=8,MONTH(E126)&lt;9),AND(MONTH(F126)&gt;=8,MONTH(F126)&lt;9)),(NETWORKDAYS(E126,F126,Lister!$D$7:$D$13)-P126)*N126/NETWORKDAYS(Lister!$D$20,Lister!$E$20,Lister!$D$7:$D$13),IF(AND(MONTH(E126)=7,MONTH(F126)=8),(NETWORKDAYS(Lister!$D$20,F126,Lister!$D$7:$D$13)-P126)*N126/NETWORKDAYS(Lister!$D$20,Lister!$E$20,Lister!$D$7:$D$13),IF(AND(MONTH(E126)=7,MONTH(F126)=7),0)))),0),"")</f>
        <v/>
      </c>
      <c r="S126" s="31" t="str">
        <f t="shared" si="10"/>
        <v/>
      </c>
      <c r="T126" s="31" t="str">
        <f t="shared" si="11"/>
        <v/>
      </c>
      <c r="U126" s="51" t="str">
        <f t="shared" si="12"/>
        <v/>
      </c>
    </row>
    <row r="127" spans="1:21" x14ac:dyDescent="0.25">
      <c r="A127" s="13" t="str">
        <f t="shared" si="13"/>
        <v/>
      </c>
      <c r="B127" s="55"/>
      <c r="C127" s="22"/>
      <c r="D127" s="23"/>
      <c r="E127" s="16"/>
      <c r="F127" s="16"/>
      <c r="G127" s="72" t="str">
        <f>IF(OR(E127="",F127=""),"",NETWORKDAYS(E127,F127,Lister!$D$7:$D$13))</f>
        <v/>
      </c>
      <c r="H127" s="19"/>
      <c r="I127" s="32" t="str">
        <f t="shared" si="7"/>
        <v/>
      </c>
      <c r="J127" s="18"/>
      <c r="K127" s="18"/>
      <c r="L127" s="46" t="str">
        <f t="shared" si="8"/>
        <v/>
      </c>
      <c r="M127" s="20"/>
      <c r="N127" s="31" t="str">
        <f t="shared" si="9"/>
        <v/>
      </c>
      <c r="O127" s="20"/>
      <c r="P127" s="20"/>
      <c r="Q127" s="46" t="str">
        <f>IFERROR(MAX(IF(OR(O127="",P127=""),"",IF(AND(AND(MONTH(E127)&gt;=7,MONTH(E127)&lt;8),AND(MONTH(F127)&gt;=7,MONTH(F127)&lt;8)),(NETWORKDAYS(E127,F127,Lister!$D$7:$D$13)-O127)*N127/NETWORKDAYS(Lister!$D$19,Lister!$E$19,Lister!$D$7:$D$13),IF(AND(AND(MONTH(E127)&gt;=7,MONTH(E127)&lt;8),MONTH(F127)&gt;7),(NETWORKDAYS(E127,Lister!$E$19,Lister!$D$7:$D$13)-O127)*N127/NETWORKDAYS(Lister!$D$19,Lister!$E$19,Lister!$D$7:$D$13),IF(MONTH(E127)&gt;7,0)))),0),"")</f>
        <v/>
      </c>
      <c r="R127" s="46" t="str">
        <f>IFERROR(MAX(IF(OR(O127="",P127=""),"",IF(AND(AND(MONTH(E127)&gt;=8,MONTH(E127)&lt;9),AND(MONTH(F127)&gt;=8,MONTH(F127)&lt;9)),(NETWORKDAYS(E127,F127,Lister!$D$7:$D$13)-P127)*N127/NETWORKDAYS(Lister!$D$20,Lister!$E$20,Lister!$D$7:$D$13),IF(AND(MONTH(E127)=7,MONTH(F127)=8),(NETWORKDAYS(Lister!$D$20,F127,Lister!$D$7:$D$13)-P127)*N127/NETWORKDAYS(Lister!$D$20,Lister!$E$20,Lister!$D$7:$D$13),IF(AND(MONTH(E127)=7,MONTH(F127)=7),0)))),0),"")</f>
        <v/>
      </c>
      <c r="S127" s="31" t="str">
        <f t="shared" si="10"/>
        <v/>
      </c>
      <c r="T127" s="31" t="str">
        <f t="shared" si="11"/>
        <v/>
      </c>
      <c r="U127" s="51" t="str">
        <f t="shared" si="12"/>
        <v/>
      </c>
    </row>
    <row r="128" spans="1:21" x14ac:dyDescent="0.25">
      <c r="A128" s="13" t="str">
        <f t="shared" si="13"/>
        <v/>
      </c>
      <c r="B128" s="55"/>
      <c r="C128" s="22"/>
      <c r="D128" s="23"/>
      <c r="E128" s="16"/>
      <c r="F128" s="16"/>
      <c r="G128" s="72" t="str">
        <f>IF(OR(E128="",F128=""),"",NETWORKDAYS(E128,F128,Lister!$D$7:$D$13))</f>
        <v/>
      </c>
      <c r="H128" s="19"/>
      <c r="I128" s="32" t="str">
        <f t="shared" si="7"/>
        <v/>
      </c>
      <c r="J128" s="18"/>
      <c r="K128" s="18"/>
      <c r="L128" s="46" t="str">
        <f t="shared" si="8"/>
        <v/>
      </c>
      <c r="M128" s="20"/>
      <c r="N128" s="31" t="str">
        <f t="shared" si="9"/>
        <v/>
      </c>
      <c r="O128" s="20"/>
      <c r="P128" s="20"/>
      <c r="Q128" s="46" t="str">
        <f>IFERROR(MAX(IF(OR(O128="",P128=""),"",IF(AND(AND(MONTH(E128)&gt;=7,MONTH(E128)&lt;8),AND(MONTH(F128)&gt;=7,MONTH(F128)&lt;8)),(NETWORKDAYS(E128,F128,Lister!$D$7:$D$13)-O128)*N128/NETWORKDAYS(Lister!$D$19,Lister!$E$19,Lister!$D$7:$D$13),IF(AND(AND(MONTH(E128)&gt;=7,MONTH(E128)&lt;8),MONTH(F128)&gt;7),(NETWORKDAYS(E128,Lister!$E$19,Lister!$D$7:$D$13)-O128)*N128/NETWORKDAYS(Lister!$D$19,Lister!$E$19,Lister!$D$7:$D$13),IF(MONTH(E128)&gt;7,0)))),0),"")</f>
        <v/>
      </c>
      <c r="R128" s="46" t="str">
        <f>IFERROR(MAX(IF(OR(O128="",P128=""),"",IF(AND(AND(MONTH(E128)&gt;=8,MONTH(E128)&lt;9),AND(MONTH(F128)&gt;=8,MONTH(F128)&lt;9)),(NETWORKDAYS(E128,F128,Lister!$D$7:$D$13)-P128)*N128/NETWORKDAYS(Lister!$D$20,Lister!$E$20,Lister!$D$7:$D$13),IF(AND(MONTH(E128)=7,MONTH(F128)=8),(NETWORKDAYS(Lister!$D$20,F128,Lister!$D$7:$D$13)-P128)*N128/NETWORKDAYS(Lister!$D$20,Lister!$E$20,Lister!$D$7:$D$13),IF(AND(MONTH(E128)=7,MONTH(F128)=7),0)))),0),"")</f>
        <v/>
      </c>
      <c r="S128" s="31" t="str">
        <f t="shared" si="10"/>
        <v/>
      </c>
      <c r="T128" s="31" t="str">
        <f t="shared" si="11"/>
        <v/>
      </c>
      <c r="U128" s="51" t="str">
        <f t="shared" si="12"/>
        <v/>
      </c>
    </row>
    <row r="129" spans="1:21" x14ac:dyDescent="0.25">
      <c r="A129" s="13" t="str">
        <f t="shared" si="13"/>
        <v/>
      </c>
      <c r="B129" s="55"/>
      <c r="C129" s="22"/>
      <c r="D129" s="23"/>
      <c r="E129" s="16"/>
      <c r="F129" s="16"/>
      <c r="G129" s="72" t="str">
        <f>IF(OR(E129="",F129=""),"",NETWORKDAYS(E129,F129,Lister!$D$7:$D$13))</f>
        <v/>
      </c>
      <c r="H129" s="19"/>
      <c r="I129" s="32" t="str">
        <f t="shared" si="7"/>
        <v/>
      </c>
      <c r="J129" s="18"/>
      <c r="K129" s="18"/>
      <c r="L129" s="46" t="str">
        <f t="shared" si="8"/>
        <v/>
      </c>
      <c r="M129" s="20"/>
      <c r="N129" s="31" t="str">
        <f t="shared" si="9"/>
        <v/>
      </c>
      <c r="O129" s="20"/>
      <c r="P129" s="20"/>
      <c r="Q129" s="46" t="str">
        <f>IFERROR(MAX(IF(OR(O129="",P129=""),"",IF(AND(AND(MONTH(E129)&gt;=7,MONTH(E129)&lt;8),AND(MONTH(F129)&gt;=7,MONTH(F129)&lt;8)),(NETWORKDAYS(E129,F129,Lister!$D$7:$D$13)-O129)*N129/NETWORKDAYS(Lister!$D$19,Lister!$E$19,Lister!$D$7:$D$13),IF(AND(AND(MONTH(E129)&gt;=7,MONTH(E129)&lt;8),MONTH(F129)&gt;7),(NETWORKDAYS(E129,Lister!$E$19,Lister!$D$7:$D$13)-O129)*N129/NETWORKDAYS(Lister!$D$19,Lister!$E$19,Lister!$D$7:$D$13),IF(MONTH(E129)&gt;7,0)))),0),"")</f>
        <v/>
      </c>
      <c r="R129" s="46" t="str">
        <f>IFERROR(MAX(IF(OR(O129="",P129=""),"",IF(AND(AND(MONTH(E129)&gt;=8,MONTH(E129)&lt;9),AND(MONTH(F129)&gt;=8,MONTH(F129)&lt;9)),(NETWORKDAYS(E129,F129,Lister!$D$7:$D$13)-P129)*N129/NETWORKDAYS(Lister!$D$20,Lister!$E$20,Lister!$D$7:$D$13),IF(AND(MONTH(E129)=7,MONTH(F129)=8),(NETWORKDAYS(Lister!$D$20,F129,Lister!$D$7:$D$13)-P129)*N129/NETWORKDAYS(Lister!$D$20,Lister!$E$20,Lister!$D$7:$D$13),IF(AND(MONTH(E129)=7,MONTH(F129)=7),0)))),0),"")</f>
        <v/>
      </c>
      <c r="S129" s="31" t="str">
        <f t="shared" si="10"/>
        <v/>
      </c>
      <c r="T129" s="31" t="str">
        <f t="shared" si="11"/>
        <v/>
      </c>
      <c r="U129" s="51" t="str">
        <f t="shared" si="12"/>
        <v/>
      </c>
    </row>
    <row r="130" spans="1:21" x14ac:dyDescent="0.25">
      <c r="A130" s="13" t="str">
        <f t="shared" si="13"/>
        <v/>
      </c>
      <c r="B130" s="55"/>
      <c r="C130" s="22"/>
      <c r="D130" s="23"/>
      <c r="E130" s="16"/>
      <c r="F130" s="16"/>
      <c r="G130" s="72" t="str">
        <f>IF(OR(E130="",F130=""),"",NETWORKDAYS(E130,F130,Lister!$D$7:$D$13))</f>
        <v/>
      </c>
      <c r="H130" s="19"/>
      <c r="I130" s="32" t="str">
        <f t="shared" si="7"/>
        <v/>
      </c>
      <c r="J130" s="18"/>
      <c r="K130" s="18"/>
      <c r="L130" s="46" t="str">
        <f t="shared" si="8"/>
        <v/>
      </c>
      <c r="M130" s="20"/>
      <c r="N130" s="31" t="str">
        <f t="shared" si="9"/>
        <v/>
      </c>
      <c r="O130" s="20"/>
      <c r="P130" s="20"/>
      <c r="Q130" s="46" t="str">
        <f>IFERROR(MAX(IF(OR(O130="",P130=""),"",IF(AND(AND(MONTH(E130)&gt;=7,MONTH(E130)&lt;8),AND(MONTH(F130)&gt;=7,MONTH(F130)&lt;8)),(NETWORKDAYS(E130,F130,Lister!$D$7:$D$13)-O130)*N130/NETWORKDAYS(Lister!$D$19,Lister!$E$19,Lister!$D$7:$D$13),IF(AND(AND(MONTH(E130)&gt;=7,MONTH(E130)&lt;8),MONTH(F130)&gt;7),(NETWORKDAYS(E130,Lister!$E$19,Lister!$D$7:$D$13)-O130)*N130/NETWORKDAYS(Lister!$D$19,Lister!$E$19,Lister!$D$7:$D$13),IF(MONTH(E130)&gt;7,0)))),0),"")</f>
        <v/>
      </c>
      <c r="R130" s="46" t="str">
        <f>IFERROR(MAX(IF(OR(O130="",P130=""),"",IF(AND(AND(MONTH(E130)&gt;=8,MONTH(E130)&lt;9),AND(MONTH(F130)&gt;=8,MONTH(F130)&lt;9)),(NETWORKDAYS(E130,F130,Lister!$D$7:$D$13)-P130)*N130/NETWORKDAYS(Lister!$D$20,Lister!$E$20,Lister!$D$7:$D$13),IF(AND(MONTH(E130)=7,MONTH(F130)=8),(NETWORKDAYS(Lister!$D$20,F130,Lister!$D$7:$D$13)-P130)*N130/NETWORKDAYS(Lister!$D$20,Lister!$E$20,Lister!$D$7:$D$13),IF(AND(MONTH(E130)=7,MONTH(F130)=7),0)))),0),"")</f>
        <v/>
      </c>
      <c r="S130" s="31" t="str">
        <f t="shared" si="10"/>
        <v/>
      </c>
      <c r="T130" s="31" t="str">
        <f t="shared" si="11"/>
        <v/>
      </c>
      <c r="U130" s="51" t="str">
        <f t="shared" si="12"/>
        <v/>
      </c>
    </row>
    <row r="131" spans="1:21" x14ac:dyDescent="0.25">
      <c r="A131" s="13" t="str">
        <f t="shared" si="13"/>
        <v/>
      </c>
      <c r="B131" s="55"/>
      <c r="C131" s="22"/>
      <c r="D131" s="23"/>
      <c r="E131" s="16"/>
      <c r="F131" s="16"/>
      <c r="G131" s="72" t="str">
        <f>IF(OR(E131="",F131=""),"",NETWORKDAYS(E131,F131,Lister!$D$7:$D$13))</f>
        <v/>
      </c>
      <c r="H131" s="19"/>
      <c r="I131" s="32" t="str">
        <f t="shared" si="7"/>
        <v/>
      </c>
      <c r="J131" s="18"/>
      <c r="K131" s="18"/>
      <c r="L131" s="46" t="str">
        <f t="shared" si="8"/>
        <v/>
      </c>
      <c r="M131" s="20"/>
      <c r="N131" s="31" t="str">
        <f t="shared" si="9"/>
        <v/>
      </c>
      <c r="O131" s="20"/>
      <c r="P131" s="20"/>
      <c r="Q131" s="46" t="str">
        <f>IFERROR(MAX(IF(OR(O131="",P131=""),"",IF(AND(AND(MONTH(E131)&gt;=7,MONTH(E131)&lt;8),AND(MONTH(F131)&gt;=7,MONTH(F131)&lt;8)),(NETWORKDAYS(E131,F131,Lister!$D$7:$D$13)-O131)*N131/NETWORKDAYS(Lister!$D$19,Lister!$E$19,Lister!$D$7:$D$13),IF(AND(AND(MONTH(E131)&gt;=7,MONTH(E131)&lt;8),MONTH(F131)&gt;7),(NETWORKDAYS(E131,Lister!$E$19,Lister!$D$7:$D$13)-O131)*N131/NETWORKDAYS(Lister!$D$19,Lister!$E$19,Lister!$D$7:$D$13),IF(MONTH(E131)&gt;7,0)))),0),"")</f>
        <v/>
      </c>
      <c r="R131" s="46" t="str">
        <f>IFERROR(MAX(IF(OR(O131="",P131=""),"",IF(AND(AND(MONTH(E131)&gt;=8,MONTH(E131)&lt;9),AND(MONTH(F131)&gt;=8,MONTH(F131)&lt;9)),(NETWORKDAYS(E131,F131,Lister!$D$7:$D$13)-P131)*N131/NETWORKDAYS(Lister!$D$20,Lister!$E$20,Lister!$D$7:$D$13),IF(AND(MONTH(E131)=7,MONTH(F131)=8),(NETWORKDAYS(Lister!$D$20,F131,Lister!$D$7:$D$13)-P131)*N131/NETWORKDAYS(Lister!$D$20,Lister!$E$20,Lister!$D$7:$D$13),IF(AND(MONTH(E131)=7,MONTH(F131)=7),0)))),0),"")</f>
        <v/>
      </c>
      <c r="S131" s="31" t="str">
        <f t="shared" si="10"/>
        <v/>
      </c>
      <c r="T131" s="31" t="str">
        <f t="shared" si="11"/>
        <v/>
      </c>
      <c r="U131" s="51" t="str">
        <f t="shared" si="12"/>
        <v/>
      </c>
    </row>
    <row r="132" spans="1:21" x14ac:dyDescent="0.25">
      <c r="A132" s="13" t="str">
        <f t="shared" si="13"/>
        <v/>
      </c>
      <c r="B132" s="55"/>
      <c r="C132" s="22"/>
      <c r="D132" s="23"/>
      <c r="E132" s="16"/>
      <c r="F132" s="16"/>
      <c r="G132" s="72" t="str">
        <f>IF(OR(E132="",F132=""),"",NETWORKDAYS(E132,F132,Lister!$D$7:$D$13))</f>
        <v/>
      </c>
      <c r="H132" s="19"/>
      <c r="I132" s="32" t="str">
        <f t="shared" si="7"/>
        <v/>
      </c>
      <c r="J132" s="18"/>
      <c r="K132" s="18"/>
      <c r="L132" s="46" t="str">
        <f t="shared" si="8"/>
        <v/>
      </c>
      <c r="M132" s="20"/>
      <c r="N132" s="31" t="str">
        <f t="shared" si="9"/>
        <v/>
      </c>
      <c r="O132" s="20"/>
      <c r="P132" s="20"/>
      <c r="Q132" s="46" t="str">
        <f>IFERROR(MAX(IF(OR(O132="",P132=""),"",IF(AND(AND(MONTH(E132)&gt;=7,MONTH(E132)&lt;8),AND(MONTH(F132)&gt;=7,MONTH(F132)&lt;8)),(NETWORKDAYS(E132,F132,Lister!$D$7:$D$13)-O132)*N132/NETWORKDAYS(Lister!$D$19,Lister!$E$19,Lister!$D$7:$D$13),IF(AND(AND(MONTH(E132)&gt;=7,MONTH(E132)&lt;8),MONTH(F132)&gt;7),(NETWORKDAYS(E132,Lister!$E$19,Lister!$D$7:$D$13)-O132)*N132/NETWORKDAYS(Lister!$D$19,Lister!$E$19,Lister!$D$7:$D$13),IF(MONTH(E132)&gt;7,0)))),0),"")</f>
        <v/>
      </c>
      <c r="R132" s="46" t="str">
        <f>IFERROR(MAX(IF(OR(O132="",P132=""),"",IF(AND(AND(MONTH(E132)&gt;=8,MONTH(E132)&lt;9),AND(MONTH(F132)&gt;=8,MONTH(F132)&lt;9)),(NETWORKDAYS(E132,F132,Lister!$D$7:$D$13)-P132)*N132/NETWORKDAYS(Lister!$D$20,Lister!$E$20,Lister!$D$7:$D$13),IF(AND(MONTH(E132)=7,MONTH(F132)=8),(NETWORKDAYS(Lister!$D$20,F132,Lister!$D$7:$D$13)-P132)*N132/NETWORKDAYS(Lister!$D$20,Lister!$E$20,Lister!$D$7:$D$13),IF(AND(MONTH(E132)=7,MONTH(F132)=7),0)))),0),"")</f>
        <v/>
      </c>
      <c r="S132" s="31" t="str">
        <f t="shared" si="10"/>
        <v/>
      </c>
      <c r="T132" s="31" t="str">
        <f t="shared" si="11"/>
        <v/>
      </c>
      <c r="U132" s="51" t="str">
        <f t="shared" si="12"/>
        <v/>
      </c>
    </row>
    <row r="133" spans="1:21" x14ac:dyDescent="0.25">
      <c r="A133" s="13" t="str">
        <f t="shared" si="13"/>
        <v/>
      </c>
      <c r="B133" s="55"/>
      <c r="C133" s="22"/>
      <c r="D133" s="23"/>
      <c r="E133" s="16"/>
      <c r="F133" s="16"/>
      <c r="G133" s="72" t="str">
        <f>IF(OR(E133="",F133=""),"",NETWORKDAYS(E133,F133,Lister!$D$7:$D$13))</f>
        <v/>
      </c>
      <c r="H133" s="19"/>
      <c r="I133" s="32" t="str">
        <f t="shared" si="7"/>
        <v/>
      </c>
      <c r="J133" s="18"/>
      <c r="K133" s="18"/>
      <c r="L133" s="46" t="str">
        <f t="shared" si="8"/>
        <v/>
      </c>
      <c r="M133" s="20"/>
      <c r="N133" s="31" t="str">
        <f t="shared" si="9"/>
        <v/>
      </c>
      <c r="O133" s="20"/>
      <c r="P133" s="20"/>
      <c r="Q133" s="46" t="str">
        <f>IFERROR(MAX(IF(OR(O133="",P133=""),"",IF(AND(AND(MONTH(E133)&gt;=7,MONTH(E133)&lt;8),AND(MONTH(F133)&gt;=7,MONTH(F133)&lt;8)),(NETWORKDAYS(E133,F133,Lister!$D$7:$D$13)-O133)*N133/NETWORKDAYS(Lister!$D$19,Lister!$E$19,Lister!$D$7:$D$13),IF(AND(AND(MONTH(E133)&gt;=7,MONTH(E133)&lt;8),MONTH(F133)&gt;7),(NETWORKDAYS(E133,Lister!$E$19,Lister!$D$7:$D$13)-O133)*N133/NETWORKDAYS(Lister!$D$19,Lister!$E$19,Lister!$D$7:$D$13),IF(MONTH(E133)&gt;7,0)))),0),"")</f>
        <v/>
      </c>
      <c r="R133" s="46" t="str">
        <f>IFERROR(MAX(IF(OR(O133="",P133=""),"",IF(AND(AND(MONTH(E133)&gt;=8,MONTH(E133)&lt;9),AND(MONTH(F133)&gt;=8,MONTH(F133)&lt;9)),(NETWORKDAYS(E133,F133,Lister!$D$7:$D$13)-P133)*N133/NETWORKDAYS(Lister!$D$20,Lister!$E$20,Lister!$D$7:$D$13),IF(AND(MONTH(E133)=7,MONTH(F133)=8),(NETWORKDAYS(Lister!$D$20,F133,Lister!$D$7:$D$13)-P133)*N133/NETWORKDAYS(Lister!$D$20,Lister!$E$20,Lister!$D$7:$D$13),IF(AND(MONTH(E133)=7,MONTH(F133)=7),0)))),0),"")</f>
        <v/>
      </c>
      <c r="S133" s="31" t="str">
        <f t="shared" si="10"/>
        <v/>
      </c>
      <c r="T133" s="31" t="str">
        <f t="shared" si="11"/>
        <v/>
      </c>
      <c r="U133" s="51" t="str">
        <f t="shared" si="12"/>
        <v/>
      </c>
    </row>
    <row r="134" spans="1:21" x14ac:dyDescent="0.25">
      <c r="A134" s="13" t="str">
        <f t="shared" si="13"/>
        <v/>
      </c>
      <c r="B134" s="55"/>
      <c r="C134" s="22"/>
      <c r="D134" s="23"/>
      <c r="E134" s="16"/>
      <c r="F134" s="16"/>
      <c r="G134" s="72" t="str">
        <f>IF(OR(E134="",F134=""),"",NETWORKDAYS(E134,F134,Lister!$D$7:$D$13))</f>
        <v/>
      </c>
      <c r="H134" s="19"/>
      <c r="I134" s="32" t="str">
        <f t="shared" si="7"/>
        <v/>
      </c>
      <c r="J134" s="18"/>
      <c r="K134" s="18"/>
      <c r="L134" s="46" t="str">
        <f t="shared" si="8"/>
        <v/>
      </c>
      <c r="M134" s="20"/>
      <c r="N134" s="31" t="str">
        <f t="shared" si="9"/>
        <v/>
      </c>
      <c r="O134" s="20"/>
      <c r="P134" s="20"/>
      <c r="Q134" s="46" t="str">
        <f>IFERROR(MAX(IF(OR(O134="",P134=""),"",IF(AND(AND(MONTH(E134)&gt;=7,MONTH(E134)&lt;8),AND(MONTH(F134)&gt;=7,MONTH(F134)&lt;8)),(NETWORKDAYS(E134,F134,Lister!$D$7:$D$13)-O134)*N134/NETWORKDAYS(Lister!$D$19,Lister!$E$19,Lister!$D$7:$D$13),IF(AND(AND(MONTH(E134)&gt;=7,MONTH(E134)&lt;8),MONTH(F134)&gt;7),(NETWORKDAYS(E134,Lister!$E$19,Lister!$D$7:$D$13)-O134)*N134/NETWORKDAYS(Lister!$D$19,Lister!$E$19,Lister!$D$7:$D$13),IF(MONTH(E134)&gt;7,0)))),0),"")</f>
        <v/>
      </c>
      <c r="R134" s="46" t="str">
        <f>IFERROR(MAX(IF(OR(O134="",P134=""),"",IF(AND(AND(MONTH(E134)&gt;=8,MONTH(E134)&lt;9),AND(MONTH(F134)&gt;=8,MONTH(F134)&lt;9)),(NETWORKDAYS(E134,F134,Lister!$D$7:$D$13)-P134)*N134/NETWORKDAYS(Lister!$D$20,Lister!$E$20,Lister!$D$7:$D$13),IF(AND(MONTH(E134)=7,MONTH(F134)=8),(NETWORKDAYS(Lister!$D$20,F134,Lister!$D$7:$D$13)-P134)*N134/NETWORKDAYS(Lister!$D$20,Lister!$E$20,Lister!$D$7:$D$13),IF(AND(MONTH(E134)=7,MONTH(F134)=7),0)))),0),"")</f>
        <v/>
      </c>
      <c r="S134" s="31" t="str">
        <f t="shared" si="10"/>
        <v/>
      </c>
      <c r="T134" s="31" t="str">
        <f t="shared" si="11"/>
        <v/>
      </c>
      <c r="U134" s="51" t="str">
        <f t="shared" si="12"/>
        <v/>
      </c>
    </row>
    <row r="135" spans="1:21" x14ac:dyDescent="0.25">
      <c r="A135" s="13" t="str">
        <f t="shared" si="13"/>
        <v/>
      </c>
      <c r="B135" s="55"/>
      <c r="C135" s="22"/>
      <c r="D135" s="23"/>
      <c r="E135" s="16"/>
      <c r="F135" s="16"/>
      <c r="G135" s="72" t="str">
        <f>IF(OR(E135="",F135=""),"",NETWORKDAYS(E135,F135,Lister!$D$7:$D$13))</f>
        <v/>
      </c>
      <c r="H135" s="19"/>
      <c r="I135" s="32" t="str">
        <f t="shared" si="7"/>
        <v/>
      </c>
      <c r="J135" s="18"/>
      <c r="K135" s="18"/>
      <c r="L135" s="46" t="str">
        <f t="shared" si="8"/>
        <v/>
      </c>
      <c r="M135" s="20"/>
      <c r="N135" s="31" t="str">
        <f t="shared" si="9"/>
        <v/>
      </c>
      <c r="O135" s="20"/>
      <c r="P135" s="20"/>
      <c r="Q135" s="46" t="str">
        <f>IFERROR(MAX(IF(OR(O135="",P135=""),"",IF(AND(AND(MONTH(E135)&gt;=7,MONTH(E135)&lt;8),AND(MONTH(F135)&gt;=7,MONTH(F135)&lt;8)),(NETWORKDAYS(E135,F135,Lister!$D$7:$D$13)-O135)*N135/NETWORKDAYS(Lister!$D$19,Lister!$E$19,Lister!$D$7:$D$13),IF(AND(AND(MONTH(E135)&gt;=7,MONTH(E135)&lt;8),MONTH(F135)&gt;7),(NETWORKDAYS(E135,Lister!$E$19,Lister!$D$7:$D$13)-O135)*N135/NETWORKDAYS(Lister!$D$19,Lister!$E$19,Lister!$D$7:$D$13),IF(MONTH(E135)&gt;7,0)))),0),"")</f>
        <v/>
      </c>
      <c r="R135" s="46" t="str">
        <f>IFERROR(MAX(IF(OR(O135="",P135=""),"",IF(AND(AND(MONTH(E135)&gt;=8,MONTH(E135)&lt;9),AND(MONTH(F135)&gt;=8,MONTH(F135)&lt;9)),(NETWORKDAYS(E135,F135,Lister!$D$7:$D$13)-P135)*N135/NETWORKDAYS(Lister!$D$20,Lister!$E$20,Lister!$D$7:$D$13),IF(AND(MONTH(E135)=7,MONTH(F135)=8),(NETWORKDAYS(Lister!$D$20,F135,Lister!$D$7:$D$13)-P135)*N135/NETWORKDAYS(Lister!$D$20,Lister!$E$20,Lister!$D$7:$D$13),IF(AND(MONTH(E135)=7,MONTH(F135)=7),0)))),0),"")</f>
        <v/>
      </c>
      <c r="S135" s="31" t="str">
        <f t="shared" si="10"/>
        <v/>
      </c>
      <c r="T135" s="31" t="str">
        <f t="shared" si="11"/>
        <v/>
      </c>
      <c r="U135" s="51" t="str">
        <f t="shared" si="12"/>
        <v/>
      </c>
    </row>
    <row r="136" spans="1:21" x14ac:dyDescent="0.25">
      <c r="A136" s="13" t="str">
        <f t="shared" si="13"/>
        <v/>
      </c>
      <c r="B136" s="55"/>
      <c r="C136" s="22"/>
      <c r="D136" s="23"/>
      <c r="E136" s="16"/>
      <c r="F136" s="16"/>
      <c r="G136" s="72" t="str">
        <f>IF(OR(E136="",F136=""),"",NETWORKDAYS(E136,F136,Lister!$D$7:$D$13))</f>
        <v/>
      </c>
      <c r="H136" s="19"/>
      <c r="I136" s="32" t="str">
        <f t="shared" si="7"/>
        <v/>
      </c>
      <c r="J136" s="18"/>
      <c r="K136" s="18"/>
      <c r="L136" s="46" t="str">
        <f t="shared" si="8"/>
        <v/>
      </c>
      <c r="M136" s="20"/>
      <c r="N136" s="31" t="str">
        <f t="shared" si="9"/>
        <v/>
      </c>
      <c r="O136" s="20"/>
      <c r="P136" s="20"/>
      <c r="Q136" s="46" t="str">
        <f>IFERROR(MAX(IF(OR(O136="",P136=""),"",IF(AND(AND(MONTH(E136)&gt;=7,MONTH(E136)&lt;8),AND(MONTH(F136)&gt;=7,MONTH(F136)&lt;8)),(NETWORKDAYS(E136,F136,Lister!$D$7:$D$13)-O136)*N136/NETWORKDAYS(Lister!$D$19,Lister!$E$19,Lister!$D$7:$D$13),IF(AND(AND(MONTH(E136)&gt;=7,MONTH(E136)&lt;8),MONTH(F136)&gt;7),(NETWORKDAYS(E136,Lister!$E$19,Lister!$D$7:$D$13)-O136)*N136/NETWORKDAYS(Lister!$D$19,Lister!$E$19,Lister!$D$7:$D$13),IF(MONTH(E136)&gt;7,0)))),0),"")</f>
        <v/>
      </c>
      <c r="R136" s="46" t="str">
        <f>IFERROR(MAX(IF(OR(O136="",P136=""),"",IF(AND(AND(MONTH(E136)&gt;=8,MONTH(E136)&lt;9),AND(MONTH(F136)&gt;=8,MONTH(F136)&lt;9)),(NETWORKDAYS(E136,F136,Lister!$D$7:$D$13)-P136)*N136/NETWORKDAYS(Lister!$D$20,Lister!$E$20,Lister!$D$7:$D$13),IF(AND(MONTH(E136)=7,MONTH(F136)=8),(NETWORKDAYS(Lister!$D$20,F136,Lister!$D$7:$D$13)-P136)*N136/NETWORKDAYS(Lister!$D$20,Lister!$E$20,Lister!$D$7:$D$13),IF(AND(MONTH(E136)=7,MONTH(F136)=7),0)))),0),"")</f>
        <v/>
      </c>
      <c r="S136" s="31" t="str">
        <f t="shared" si="10"/>
        <v/>
      </c>
      <c r="T136" s="31" t="str">
        <f t="shared" si="11"/>
        <v/>
      </c>
      <c r="U136" s="51" t="str">
        <f t="shared" si="12"/>
        <v/>
      </c>
    </row>
    <row r="137" spans="1:21" x14ac:dyDescent="0.25">
      <c r="A137" s="13" t="str">
        <f t="shared" si="13"/>
        <v/>
      </c>
      <c r="B137" s="55"/>
      <c r="C137" s="22"/>
      <c r="D137" s="23"/>
      <c r="E137" s="16"/>
      <c r="F137" s="16"/>
      <c r="G137" s="72" t="str">
        <f>IF(OR(E137="",F137=""),"",NETWORKDAYS(E137,F137,Lister!$D$7:$D$13))</f>
        <v/>
      </c>
      <c r="H137" s="19"/>
      <c r="I137" s="32" t="str">
        <f t="shared" si="7"/>
        <v/>
      </c>
      <c r="J137" s="18"/>
      <c r="K137" s="18"/>
      <c r="L137" s="46" t="str">
        <f t="shared" si="8"/>
        <v/>
      </c>
      <c r="M137" s="20"/>
      <c r="N137" s="31" t="str">
        <f t="shared" si="9"/>
        <v/>
      </c>
      <c r="O137" s="20"/>
      <c r="P137" s="20"/>
      <c r="Q137" s="46" t="str">
        <f>IFERROR(MAX(IF(OR(O137="",P137=""),"",IF(AND(AND(MONTH(E137)&gt;=7,MONTH(E137)&lt;8),AND(MONTH(F137)&gt;=7,MONTH(F137)&lt;8)),(NETWORKDAYS(E137,F137,Lister!$D$7:$D$13)-O137)*N137/NETWORKDAYS(Lister!$D$19,Lister!$E$19,Lister!$D$7:$D$13),IF(AND(AND(MONTH(E137)&gt;=7,MONTH(E137)&lt;8),MONTH(F137)&gt;7),(NETWORKDAYS(E137,Lister!$E$19,Lister!$D$7:$D$13)-O137)*N137/NETWORKDAYS(Lister!$D$19,Lister!$E$19,Lister!$D$7:$D$13),IF(MONTH(E137)&gt;7,0)))),0),"")</f>
        <v/>
      </c>
      <c r="R137" s="46" t="str">
        <f>IFERROR(MAX(IF(OR(O137="",P137=""),"",IF(AND(AND(MONTH(E137)&gt;=8,MONTH(E137)&lt;9),AND(MONTH(F137)&gt;=8,MONTH(F137)&lt;9)),(NETWORKDAYS(E137,F137,Lister!$D$7:$D$13)-P137)*N137/NETWORKDAYS(Lister!$D$20,Lister!$E$20,Lister!$D$7:$D$13),IF(AND(MONTH(E137)=7,MONTH(F137)=8),(NETWORKDAYS(Lister!$D$20,F137,Lister!$D$7:$D$13)-P137)*N137/NETWORKDAYS(Lister!$D$20,Lister!$E$20,Lister!$D$7:$D$13),IF(AND(MONTH(E137)=7,MONTH(F137)=7),0)))),0),"")</f>
        <v/>
      </c>
      <c r="S137" s="31" t="str">
        <f t="shared" si="10"/>
        <v/>
      </c>
      <c r="T137" s="31" t="str">
        <f t="shared" si="11"/>
        <v/>
      </c>
      <c r="U137" s="51" t="str">
        <f t="shared" si="12"/>
        <v/>
      </c>
    </row>
    <row r="138" spans="1:21" x14ac:dyDescent="0.25">
      <c r="A138" s="13" t="str">
        <f t="shared" si="13"/>
        <v/>
      </c>
      <c r="B138" s="55"/>
      <c r="C138" s="22"/>
      <c r="D138" s="23"/>
      <c r="E138" s="16"/>
      <c r="F138" s="16"/>
      <c r="G138" s="72" t="str">
        <f>IF(OR(E138="",F138=""),"",NETWORKDAYS(E138,F138,Lister!$D$7:$D$13))</f>
        <v/>
      </c>
      <c r="H138" s="19"/>
      <c r="I138" s="32" t="str">
        <f t="shared" si="7"/>
        <v/>
      </c>
      <c r="J138" s="18"/>
      <c r="K138" s="18"/>
      <c r="L138" s="46" t="str">
        <f t="shared" si="8"/>
        <v/>
      </c>
      <c r="M138" s="20"/>
      <c r="N138" s="31" t="str">
        <f t="shared" si="9"/>
        <v/>
      </c>
      <c r="O138" s="20"/>
      <c r="P138" s="20"/>
      <c r="Q138" s="46" t="str">
        <f>IFERROR(MAX(IF(OR(O138="",P138=""),"",IF(AND(AND(MONTH(E138)&gt;=7,MONTH(E138)&lt;8),AND(MONTH(F138)&gt;=7,MONTH(F138)&lt;8)),(NETWORKDAYS(E138,F138,Lister!$D$7:$D$13)-O138)*N138/NETWORKDAYS(Lister!$D$19,Lister!$E$19,Lister!$D$7:$D$13),IF(AND(AND(MONTH(E138)&gt;=7,MONTH(E138)&lt;8),MONTH(F138)&gt;7),(NETWORKDAYS(E138,Lister!$E$19,Lister!$D$7:$D$13)-O138)*N138/NETWORKDAYS(Lister!$D$19,Lister!$E$19,Lister!$D$7:$D$13),IF(MONTH(E138)&gt;7,0)))),0),"")</f>
        <v/>
      </c>
      <c r="R138" s="46" t="str">
        <f>IFERROR(MAX(IF(OR(O138="",P138=""),"",IF(AND(AND(MONTH(E138)&gt;=8,MONTH(E138)&lt;9),AND(MONTH(F138)&gt;=8,MONTH(F138)&lt;9)),(NETWORKDAYS(E138,F138,Lister!$D$7:$D$13)-P138)*N138/NETWORKDAYS(Lister!$D$20,Lister!$E$20,Lister!$D$7:$D$13),IF(AND(MONTH(E138)=7,MONTH(F138)=8),(NETWORKDAYS(Lister!$D$20,F138,Lister!$D$7:$D$13)-P138)*N138/NETWORKDAYS(Lister!$D$20,Lister!$E$20,Lister!$D$7:$D$13),IF(AND(MONTH(E138)=7,MONTH(F138)=7),0)))),0),"")</f>
        <v/>
      </c>
      <c r="S138" s="31" t="str">
        <f t="shared" si="10"/>
        <v/>
      </c>
      <c r="T138" s="31" t="str">
        <f t="shared" si="11"/>
        <v/>
      </c>
      <c r="U138" s="51" t="str">
        <f t="shared" si="12"/>
        <v/>
      </c>
    </row>
    <row r="139" spans="1:21" x14ac:dyDescent="0.25">
      <c r="A139" s="13" t="str">
        <f t="shared" si="13"/>
        <v/>
      </c>
      <c r="B139" s="55"/>
      <c r="C139" s="22"/>
      <c r="D139" s="23"/>
      <c r="E139" s="16"/>
      <c r="F139" s="16"/>
      <c r="G139" s="72" t="str">
        <f>IF(OR(E139="",F139=""),"",NETWORKDAYS(E139,F139,Lister!$D$7:$D$13))</f>
        <v/>
      </c>
      <c r="H139" s="19"/>
      <c r="I139" s="32" t="str">
        <f t="shared" si="7"/>
        <v/>
      </c>
      <c r="J139" s="18"/>
      <c r="K139" s="18"/>
      <c r="L139" s="46" t="str">
        <f t="shared" si="8"/>
        <v/>
      </c>
      <c r="M139" s="20"/>
      <c r="N139" s="31" t="str">
        <f t="shared" si="9"/>
        <v/>
      </c>
      <c r="O139" s="20"/>
      <c r="P139" s="20"/>
      <c r="Q139" s="46" t="str">
        <f>IFERROR(MAX(IF(OR(O139="",P139=""),"",IF(AND(AND(MONTH(E139)&gt;=7,MONTH(E139)&lt;8),AND(MONTH(F139)&gt;=7,MONTH(F139)&lt;8)),(NETWORKDAYS(E139,F139,Lister!$D$7:$D$13)-O139)*N139/NETWORKDAYS(Lister!$D$19,Lister!$E$19,Lister!$D$7:$D$13),IF(AND(AND(MONTH(E139)&gt;=7,MONTH(E139)&lt;8),MONTH(F139)&gt;7),(NETWORKDAYS(E139,Lister!$E$19,Lister!$D$7:$D$13)-O139)*N139/NETWORKDAYS(Lister!$D$19,Lister!$E$19,Lister!$D$7:$D$13),IF(MONTH(E139)&gt;7,0)))),0),"")</f>
        <v/>
      </c>
      <c r="R139" s="46" t="str">
        <f>IFERROR(MAX(IF(OR(O139="",P139=""),"",IF(AND(AND(MONTH(E139)&gt;=8,MONTH(E139)&lt;9),AND(MONTH(F139)&gt;=8,MONTH(F139)&lt;9)),(NETWORKDAYS(E139,F139,Lister!$D$7:$D$13)-P139)*N139/NETWORKDAYS(Lister!$D$20,Lister!$E$20,Lister!$D$7:$D$13),IF(AND(MONTH(E139)=7,MONTH(F139)=8),(NETWORKDAYS(Lister!$D$20,F139,Lister!$D$7:$D$13)-P139)*N139/NETWORKDAYS(Lister!$D$20,Lister!$E$20,Lister!$D$7:$D$13),IF(AND(MONTH(E139)=7,MONTH(F139)=7),0)))),0),"")</f>
        <v/>
      </c>
      <c r="S139" s="31" t="str">
        <f t="shared" si="10"/>
        <v/>
      </c>
      <c r="T139" s="31" t="str">
        <f t="shared" si="11"/>
        <v/>
      </c>
      <c r="U139" s="51" t="str">
        <f t="shared" si="12"/>
        <v/>
      </c>
    </row>
    <row r="140" spans="1:21" x14ac:dyDescent="0.25">
      <c r="A140" s="13" t="str">
        <f t="shared" si="13"/>
        <v/>
      </c>
      <c r="B140" s="55"/>
      <c r="C140" s="22"/>
      <c r="D140" s="23"/>
      <c r="E140" s="16"/>
      <c r="F140" s="16"/>
      <c r="G140" s="72" t="str">
        <f>IF(OR(E140="",F140=""),"",NETWORKDAYS(E140,F140,Lister!$D$7:$D$13))</f>
        <v/>
      </c>
      <c r="H140" s="19"/>
      <c r="I140" s="32" t="str">
        <f t="shared" si="7"/>
        <v/>
      </c>
      <c r="J140" s="18"/>
      <c r="K140" s="18"/>
      <c r="L140" s="46" t="str">
        <f t="shared" si="8"/>
        <v/>
      </c>
      <c r="M140" s="20"/>
      <c r="N140" s="31" t="str">
        <f t="shared" si="9"/>
        <v/>
      </c>
      <c r="O140" s="20"/>
      <c r="P140" s="20"/>
      <c r="Q140" s="46" t="str">
        <f>IFERROR(MAX(IF(OR(O140="",P140=""),"",IF(AND(AND(MONTH(E140)&gt;=7,MONTH(E140)&lt;8),AND(MONTH(F140)&gt;=7,MONTH(F140)&lt;8)),(NETWORKDAYS(E140,F140,Lister!$D$7:$D$13)-O140)*N140/NETWORKDAYS(Lister!$D$19,Lister!$E$19,Lister!$D$7:$D$13),IF(AND(AND(MONTH(E140)&gt;=7,MONTH(E140)&lt;8),MONTH(F140)&gt;7),(NETWORKDAYS(E140,Lister!$E$19,Lister!$D$7:$D$13)-O140)*N140/NETWORKDAYS(Lister!$D$19,Lister!$E$19,Lister!$D$7:$D$13),IF(MONTH(E140)&gt;7,0)))),0),"")</f>
        <v/>
      </c>
      <c r="R140" s="46" t="str">
        <f>IFERROR(MAX(IF(OR(O140="",P140=""),"",IF(AND(AND(MONTH(E140)&gt;=8,MONTH(E140)&lt;9),AND(MONTH(F140)&gt;=8,MONTH(F140)&lt;9)),(NETWORKDAYS(E140,F140,Lister!$D$7:$D$13)-P140)*N140/NETWORKDAYS(Lister!$D$20,Lister!$E$20,Lister!$D$7:$D$13),IF(AND(MONTH(E140)=7,MONTH(F140)=8),(NETWORKDAYS(Lister!$D$20,F140,Lister!$D$7:$D$13)-P140)*N140/NETWORKDAYS(Lister!$D$20,Lister!$E$20,Lister!$D$7:$D$13),IF(AND(MONTH(E140)=7,MONTH(F140)=7),0)))),0),"")</f>
        <v/>
      </c>
      <c r="S140" s="31" t="str">
        <f t="shared" si="10"/>
        <v/>
      </c>
      <c r="T140" s="31" t="str">
        <f t="shared" si="11"/>
        <v/>
      </c>
      <c r="U140" s="51" t="str">
        <f t="shared" si="12"/>
        <v/>
      </c>
    </row>
    <row r="141" spans="1:21" x14ac:dyDescent="0.25">
      <c r="A141" s="13" t="str">
        <f t="shared" si="13"/>
        <v/>
      </c>
      <c r="B141" s="55"/>
      <c r="C141" s="22"/>
      <c r="D141" s="23"/>
      <c r="E141" s="16"/>
      <c r="F141" s="16"/>
      <c r="G141" s="72" t="str">
        <f>IF(OR(E141="",F141=""),"",NETWORKDAYS(E141,F141,Lister!$D$7:$D$13))</f>
        <v/>
      </c>
      <c r="H141" s="19"/>
      <c r="I141" s="32" t="str">
        <f t="shared" si="7"/>
        <v/>
      </c>
      <c r="J141" s="18"/>
      <c r="K141" s="18"/>
      <c r="L141" s="46" t="str">
        <f t="shared" si="8"/>
        <v/>
      </c>
      <c r="M141" s="20"/>
      <c r="N141" s="31" t="str">
        <f t="shared" si="9"/>
        <v/>
      </c>
      <c r="O141" s="20"/>
      <c r="P141" s="20"/>
      <c r="Q141" s="46" t="str">
        <f>IFERROR(MAX(IF(OR(O141="",P141=""),"",IF(AND(AND(MONTH(E141)&gt;=7,MONTH(E141)&lt;8),AND(MONTH(F141)&gt;=7,MONTH(F141)&lt;8)),(NETWORKDAYS(E141,F141,Lister!$D$7:$D$13)-O141)*N141/NETWORKDAYS(Lister!$D$19,Lister!$E$19,Lister!$D$7:$D$13),IF(AND(AND(MONTH(E141)&gt;=7,MONTH(E141)&lt;8),MONTH(F141)&gt;7),(NETWORKDAYS(E141,Lister!$E$19,Lister!$D$7:$D$13)-O141)*N141/NETWORKDAYS(Lister!$D$19,Lister!$E$19,Lister!$D$7:$D$13),IF(MONTH(E141)&gt;7,0)))),0),"")</f>
        <v/>
      </c>
      <c r="R141" s="46" t="str">
        <f>IFERROR(MAX(IF(OR(O141="",P141=""),"",IF(AND(AND(MONTH(E141)&gt;=8,MONTH(E141)&lt;9),AND(MONTH(F141)&gt;=8,MONTH(F141)&lt;9)),(NETWORKDAYS(E141,F141,Lister!$D$7:$D$13)-P141)*N141/NETWORKDAYS(Lister!$D$20,Lister!$E$20,Lister!$D$7:$D$13),IF(AND(MONTH(E141)=7,MONTH(F141)=8),(NETWORKDAYS(Lister!$D$20,F141,Lister!$D$7:$D$13)-P141)*N141/NETWORKDAYS(Lister!$D$20,Lister!$E$20,Lister!$D$7:$D$13),IF(AND(MONTH(E141)=7,MONTH(F141)=7),0)))),0),"")</f>
        <v/>
      </c>
      <c r="S141" s="31" t="str">
        <f t="shared" si="10"/>
        <v/>
      </c>
      <c r="T141" s="31" t="str">
        <f t="shared" si="11"/>
        <v/>
      </c>
      <c r="U141" s="51" t="str">
        <f t="shared" si="12"/>
        <v/>
      </c>
    </row>
    <row r="142" spans="1:21" x14ac:dyDescent="0.25">
      <c r="A142" s="13" t="str">
        <f t="shared" si="13"/>
        <v/>
      </c>
      <c r="B142" s="55"/>
      <c r="C142" s="22"/>
      <c r="D142" s="23"/>
      <c r="E142" s="16"/>
      <c r="F142" s="16"/>
      <c r="G142" s="72" t="str">
        <f>IF(OR(E142="",F142=""),"",NETWORKDAYS(E142,F142,Lister!$D$7:$D$13))</f>
        <v/>
      </c>
      <c r="H142" s="19"/>
      <c r="I142" s="32" t="str">
        <f t="shared" si="7"/>
        <v/>
      </c>
      <c r="J142" s="18"/>
      <c r="K142" s="18"/>
      <c r="L142" s="46" t="str">
        <f t="shared" si="8"/>
        <v/>
      </c>
      <c r="M142" s="20"/>
      <c r="N142" s="31" t="str">
        <f t="shared" si="9"/>
        <v/>
      </c>
      <c r="O142" s="20"/>
      <c r="P142" s="20"/>
      <c r="Q142" s="46" t="str">
        <f>IFERROR(MAX(IF(OR(O142="",P142=""),"",IF(AND(AND(MONTH(E142)&gt;=7,MONTH(E142)&lt;8),AND(MONTH(F142)&gt;=7,MONTH(F142)&lt;8)),(NETWORKDAYS(E142,F142,Lister!$D$7:$D$13)-O142)*N142/NETWORKDAYS(Lister!$D$19,Lister!$E$19,Lister!$D$7:$D$13),IF(AND(AND(MONTH(E142)&gt;=7,MONTH(E142)&lt;8),MONTH(F142)&gt;7),(NETWORKDAYS(E142,Lister!$E$19,Lister!$D$7:$D$13)-O142)*N142/NETWORKDAYS(Lister!$D$19,Lister!$E$19,Lister!$D$7:$D$13),IF(MONTH(E142)&gt;7,0)))),0),"")</f>
        <v/>
      </c>
      <c r="R142" s="46" t="str">
        <f>IFERROR(MAX(IF(OR(O142="",P142=""),"",IF(AND(AND(MONTH(E142)&gt;=8,MONTH(E142)&lt;9),AND(MONTH(F142)&gt;=8,MONTH(F142)&lt;9)),(NETWORKDAYS(E142,F142,Lister!$D$7:$D$13)-P142)*N142/NETWORKDAYS(Lister!$D$20,Lister!$E$20,Lister!$D$7:$D$13),IF(AND(MONTH(E142)=7,MONTH(F142)=8),(NETWORKDAYS(Lister!$D$20,F142,Lister!$D$7:$D$13)-P142)*N142/NETWORKDAYS(Lister!$D$20,Lister!$E$20,Lister!$D$7:$D$13),IF(AND(MONTH(E142)=7,MONTH(F142)=7),0)))),0),"")</f>
        <v/>
      </c>
      <c r="S142" s="31" t="str">
        <f t="shared" si="10"/>
        <v/>
      </c>
      <c r="T142" s="31" t="str">
        <f t="shared" si="11"/>
        <v/>
      </c>
      <c r="U142" s="51" t="str">
        <f t="shared" si="12"/>
        <v/>
      </c>
    </row>
    <row r="143" spans="1:21" x14ac:dyDescent="0.25">
      <c r="A143" s="13" t="str">
        <f t="shared" si="13"/>
        <v/>
      </c>
      <c r="B143" s="55"/>
      <c r="C143" s="22"/>
      <c r="D143" s="23"/>
      <c r="E143" s="16"/>
      <c r="F143" s="16"/>
      <c r="G143" s="72" t="str">
        <f>IF(OR(E143="",F143=""),"",NETWORKDAYS(E143,F143,Lister!$D$7:$D$13))</f>
        <v/>
      </c>
      <c r="H143" s="19"/>
      <c r="I143" s="32" t="str">
        <f t="shared" si="7"/>
        <v/>
      </c>
      <c r="J143" s="18"/>
      <c r="K143" s="18"/>
      <c r="L143" s="46" t="str">
        <f t="shared" si="8"/>
        <v/>
      </c>
      <c r="M143" s="20"/>
      <c r="N143" s="31" t="str">
        <f t="shared" si="9"/>
        <v/>
      </c>
      <c r="O143" s="20"/>
      <c r="P143" s="20"/>
      <c r="Q143" s="46" t="str">
        <f>IFERROR(MAX(IF(OR(O143="",P143=""),"",IF(AND(AND(MONTH(E143)&gt;=7,MONTH(E143)&lt;8),AND(MONTH(F143)&gt;=7,MONTH(F143)&lt;8)),(NETWORKDAYS(E143,F143,Lister!$D$7:$D$13)-O143)*N143/NETWORKDAYS(Lister!$D$19,Lister!$E$19,Lister!$D$7:$D$13),IF(AND(AND(MONTH(E143)&gt;=7,MONTH(E143)&lt;8),MONTH(F143)&gt;7),(NETWORKDAYS(E143,Lister!$E$19,Lister!$D$7:$D$13)-O143)*N143/NETWORKDAYS(Lister!$D$19,Lister!$E$19,Lister!$D$7:$D$13),IF(MONTH(E143)&gt;7,0)))),0),"")</f>
        <v/>
      </c>
      <c r="R143" s="46" t="str">
        <f>IFERROR(MAX(IF(OR(O143="",P143=""),"",IF(AND(AND(MONTH(E143)&gt;=8,MONTH(E143)&lt;9),AND(MONTH(F143)&gt;=8,MONTH(F143)&lt;9)),(NETWORKDAYS(E143,F143,Lister!$D$7:$D$13)-P143)*N143/NETWORKDAYS(Lister!$D$20,Lister!$E$20,Lister!$D$7:$D$13),IF(AND(MONTH(E143)=7,MONTH(F143)=8),(NETWORKDAYS(Lister!$D$20,F143,Lister!$D$7:$D$13)-P143)*N143/NETWORKDAYS(Lister!$D$20,Lister!$E$20,Lister!$D$7:$D$13),IF(AND(MONTH(E143)=7,MONTH(F143)=7),0)))),0),"")</f>
        <v/>
      </c>
      <c r="S143" s="31" t="str">
        <f t="shared" si="10"/>
        <v/>
      </c>
      <c r="T143" s="31" t="str">
        <f t="shared" si="11"/>
        <v/>
      </c>
      <c r="U143" s="51" t="str">
        <f t="shared" si="12"/>
        <v/>
      </c>
    </row>
    <row r="144" spans="1:21" x14ac:dyDescent="0.25">
      <c r="A144" s="13" t="str">
        <f t="shared" si="13"/>
        <v/>
      </c>
      <c r="B144" s="55"/>
      <c r="C144" s="22"/>
      <c r="D144" s="23"/>
      <c r="E144" s="16"/>
      <c r="F144" s="16"/>
      <c r="G144" s="72" t="str">
        <f>IF(OR(E144="",F144=""),"",NETWORKDAYS(E144,F144,Lister!$D$7:$D$13))</f>
        <v/>
      </c>
      <c r="H144" s="19"/>
      <c r="I144" s="32" t="str">
        <f t="shared" si="7"/>
        <v/>
      </c>
      <c r="J144" s="18"/>
      <c r="K144" s="18"/>
      <c r="L144" s="46" t="str">
        <f t="shared" si="8"/>
        <v/>
      </c>
      <c r="M144" s="20"/>
      <c r="N144" s="31" t="str">
        <f t="shared" si="9"/>
        <v/>
      </c>
      <c r="O144" s="20"/>
      <c r="P144" s="20"/>
      <c r="Q144" s="46" t="str">
        <f>IFERROR(MAX(IF(OR(O144="",P144=""),"",IF(AND(AND(MONTH(E144)&gt;=7,MONTH(E144)&lt;8),AND(MONTH(F144)&gt;=7,MONTH(F144)&lt;8)),(NETWORKDAYS(E144,F144,Lister!$D$7:$D$13)-O144)*N144/NETWORKDAYS(Lister!$D$19,Lister!$E$19,Lister!$D$7:$D$13),IF(AND(AND(MONTH(E144)&gt;=7,MONTH(E144)&lt;8),MONTH(F144)&gt;7),(NETWORKDAYS(E144,Lister!$E$19,Lister!$D$7:$D$13)-O144)*N144/NETWORKDAYS(Lister!$D$19,Lister!$E$19,Lister!$D$7:$D$13),IF(MONTH(E144)&gt;7,0)))),0),"")</f>
        <v/>
      </c>
      <c r="R144" s="46" t="str">
        <f>IFERROR(MAX(IF(OR(O144="",P144=""),"",IF(AND(AND(MONTH(E144)&gt;=8,MONTH(E144)&lt;9),AND(MONTH(F144)&gt;=8,MONTH(F144)&lt;9)),(NETWORKDAYS(E144,F144,Lister!$D$7:$D$13)-P144)*N144/NETWORKDAYS(Lister!$D$20,Lister!$E$20,Lister!$D$7:$D$13),IF(AND(MONTH(E144)=7,MONTH(F144)=8),(NETWORKDAYS(Lister!$D$20,F144,Lister!$D$7:$D$13)-P144)*N144/NETWORKDAYS(Lister!$D$20,Lister!$E$20,Lister!$D$7:$D$13),IF(AND(MONTH(E144)=7,MONTH(F144)=7),0)))),0),"")</f>
        <v/>
      </c>
      <c r="S144" s="31" t="str">
        <f t="shared" si="10"/>
        <v/>
      </c>
      <c r="T144" s="31" t="str">
        <f t="shared" si="11"/>
        <v/>
      </c>
      <c r="U144" s="51" t="str">
        <f t="shared" si="12"/>
        <v/>
      </c>
    </row>
    <row r="145" spans="1:21" x14ac:dyDescent="0.25">
      <c r="A145" s="13" t="str">
        <f t="shared" si="13"/>
        <v/>
      </c>
      <c r="B145" s="55"/>
      <c r="C145" s="22"/>
      <c r="D145" s="23"/>
      <c r="E145" s="16"/>
      <c r="F145" s="16"/>
      <c r="G145" s="72" t="str">
        <f>IF(OR(E145="",F145=""),"",NETWORKDAYS(E145,F145,Lister!$D$7:$D$13))</f>
        <v/>
      </c>
      <c r="H145" s="19"/>
      <c r="I145" s="32" t="str">
        <f t="shared" si="7"/>
        <v/>
      </c>
      <c r="J145" s="18"/>
      <c r="K145" s="18"/>
      <c r="L145" s="46" t="str">
        <f t="shared" si="8"/>
        <v/>
      </c>
      <c r="M145" s="20"/>
      <c r="N145" s="31" t="str">
        <f t="shared" si="9"/>
        <v/>
      </c>
      <c r="O145" s="20"/>
      <c r="P145" s="20"/>
      <c r="Q145" s="46" t="str">
        <f>IFERROR(MAX(IF(OR(O145="",P145=""),"",IF(AND(AND(MONTH(E145)&gt;=7,MONTH(E145)&lt;8),AND(MONTH(F145)&gt;=7,MONTH(F145)&lt;8)),(NETWORKDAYS(E145,F145,Lister!$D$7:$D$13)-O145)*N145/NETWORKDAYS(Lister!$D$19,Lister!$E$19,Lister!$D$7:$D$13),IF(AND(AND(MONTH(E145)&gt;=7,MONTH(E145)&lt;8),MONTH(F145)&gt;7),(NETWORKDAYS(E145,Lister!$E$19,Lister!$D$7:$D$13)-O145)*N145/NETWORKDAYS(Lister!$D$19,Lister!$E$19,Lister!$D$7:$D$13),IF(MONTH(E145)&gt;7,0)))),0),"")</f>
        <v/>
      </c>
      <c r="R145" s="46" t="str">
        <f>IFERROR(MAX(IF(OR(O145="",P145=""),"",IF(AND(AND(MONTH(E145)&gt;=8,MONTH(E145)&lt;9),AND(MONTH(F145)&gt;=8,MONTH(F145)&lt;9)),(NETWORKDAYS(E145,F145,Lister!$D$7:$D$13)-P145)*N145/NETWORKDAYS(Lister!$D$20,Lister!$E$20,Lister!$D$7:$D$13),IF(AND(MONTH(E145)=7,MONTH(F145)=8),(NETWORKDAYS(Lister!$D$20,F145,Lister!$D$7:$D$13)-P145)*N145/NETWORKDAYS(Lister!$D$20,Lister!$E$20,Lister!$D$7:$D$13),IF(AND(MONTH(E145)=7,MONTH(F145)=7),0)))),0),"")</f>
        <v/>
      </c>
      <c r="S145" s="31" t="str">
        <f t="shared" si="10"/>
        <v/>
      </c>
      <c r="T145" s="31" t="str">
        <f t="shared" si="11"/>
        <v/>
      </c>
      <c r="U145" s="51" t="str">
        <f t="shared" si="12"/>
        <v/>
      </c>
    </row>
    <row r="146" spans="1:21" x14ac:dyDescent="0.25">
      <c r="A146" s="13" t="str">
        <f t="shared" si="13"/>
        <v/>
      </c>
      <c r="B146" s="55"/>
      <c r="C146" s="22"/>
      <c r="D146" s="23"/>
      <c r="E146" s="16"/>
      <c r="F146" s="16"/>
      <c r="G146" s="72" t="str">
        <f>IF(OR(E146="",F146=""),"",NETWORKDAYS(E146,F146,Lister!$D$7:$D$13))</f>
        <v/>
      </c>
      <c r="H146" s="19"/>
      <c r="I146" s="32" t="str">
        <f t="shared" si="7"/>
        <v/>
      </c>
      <c r="J146" s="18"/>
      <c r="K146" s="18"/>
      <c r="L146" s="46" t="str">
        <f t="shared" si="8"/>
        <v/>
      </c>
      <c r="M146" s="20"/>
      <c r="N146" s="31" t="str">
        <f t="shared" si="9"/>
        <v/>
      </c>
      <c r="O146" s="20"/>
      <c r="P146" s="20"/>
      <c r="Q146" s="46" t="str">
        <f>IFERROR(MAX(IF(OR(O146="",P146=""),"",IF(AND(AND(MONTH(E146)&gt;=7,MONTH(E146)&lt;8),AND(MONTH(F146)&gt;=7,MONTH(F146)&lt;8)),(NETWORKDAYS(E146,F146,Lister!$D$7:$D$13)-O146)*N146/NETWORKDAYS(Lister!$D$19,Lister!$E$19,Lister!$D$7:$D$13),IF(AND(AND(MONTH(E146)&gt;=7,MONTH(E146)&lt;8),MONTH(F146)&gt;7),(NETWORKDAYS(E146,Lister!$E$19,Lister!$D$7:$D$13)-O146)*N146/NETWORKDAYS(Lister!$D$19,Lister!$E$19,Lister!$D$7:$D$13),IF(MONTH(E146)&gt;7,0)))),0),"")</f>
        <v/>
      </c>
      <c r="R146" s="46" t="str">
        <f>IFERROR(MAX(IF(OR(O146="",P146=""),"",IF(AND(AND(MONTH(E146)&gt;=8,MONTH(E146)&lt;9),AND(MONTH(F146)&gt;=8,MONTH(F146)&lt;9)),(NETWORKDAYS(E146,F146,Lister!$D$7:$D$13)-P146)*N146/NETWORKDAYS(Lister!$D$20,Lister!$E$20,Lister!$D$7:$D$13),IF(AND(MONTH(E146)=7,MONTH(F146)=8),(NETWORKDAYS(Lister!$D$20,F146,Lister!$D$7:$D$13)-P146)*N146/NETWORKDAYS(Lister!$D$20,Lister!$E$20,Lister!$D$7:$D$13),IF(AND(MONTH(E146)=7,MONTH(F146)=7),0)))),0),"")</f>
        <v/>
      </c>
      <c r="S146" s="31" t="str">
        <f t="shared" si="10"/>
        <v/>
      </c>
      <c r="T146" s="31" t="str">
        <f t="shared" si="11"/>
        <v/>
      </c>
      <c r="U146" s="51" t="str">
        <f t="shared" si="12"/>
        <v/>
      </c>
    </row>
    <row r="147" spans="1:21" x14ac:dyDescent="0.25">
      <c r="A147" s="13" t="str">
        <f t="shared" si="13"/>
        <v/>
      </c>
      <c r="B147" s="55"/>
      <c r="C147" s="22"/>
      <c r="D147" s="23"/>
      <c r="E147" s="16"/>
      <c r="F147" s="16"/>
      <c r="G147" s="72" t="str">
        <f>IF(OR(E147="",F147=""),"",NETWORKDAYS(E147,F147,Lister!$D$7:$D$13))</f>
        <v/>
      </c>
      <c r="H147" s="19"/>
      <c r="I147" s="32" t="str">
        <f t="shared" si="7"/>
        <v/>
      </c>
      <c r="J147" s="18"/>
      <c r="K147" s="18"/>
      <c r="L147" s="46" t="str">
        <f t="shared" si="8"/>
        <v/>
      </c>
      <c r="M147" s="20"/>
      <c r="N147" s="31" t="str">
        <f t="shared" si="9"/>
        <v/>
      </c>
      <c r="O147" s="20"/>
      <c r="P147" s="20"/>
      <c r="Q147" s="46" t="str">
        <f>IFERROR(MAX(IF(OR(O147="",P147=""),"",IF(AND(AND(MONTH(E147)&gt;=7,MONTH(E147)&lt;8),AND(MONTH(F147)&gt;=7,MONTH(F147)&lt;8)),(NETWORKDAYS(E147,F147,Lister!$D$7:$D$13)-O147)*N147/NETWORKDAYS(Lister!$D$19,Lister!$E$19,Lister!$D$7:$D$13),IF(AND(AND(MONTH(E147)&gt;=7,MONTH(E147)&lt;8),MONTH(F147)&gt;7),(NETWORKDAYS(E147,Lister!$E$19,Lister!$D$7:$D$13)-O147)*N147/NETWORKDAYS(Lister!$D$19,Lister!$E$19,Lister!$D$7:$D$13),IF(MONTH(E147)&gt;7,0)))),0),"")</f>
        <v/>
      </c>
      <c r="R147" s="46" t="str">
        <f>IFERROR(MAX(IF(OR(O147="",P147=""),"",IF(AND(AND(MONTH(E147)&gt;=8,MONTH(E147)&lt;9),AND(MONTH(F147)&gt;=8,MONTH(F147)&lt;9)),(NETWORKDAYS(E147,F147,Lister!$D$7:$D$13)-P147)*N147/NETWORKDAYS(Lister!$D$20,Lister!$E$20,Lister!$D$7:$D$13),IF(AND(MONTH(E147)=7,MONTH(F147)=8),(NETWORKDAYS(Lister!$D$20,F147,Lister!$D$7:$D$13)-P147)*N147/NETWORKDAYS(Lister!$D$20,Lister!$E$20,Lister!$D$7:$D$13),IF(AND(MONTH(E147)=7,MONTH(F147)=7),0)))),0),"")</f>
        <v/>
      </c>
      <c r="S147" s="31" t="str">
        <f t="shared" si="10"/>
        <v/>
      </c>
      <c r="T147" s="31" t="str">
        <f t="shared" si="11"/>
        <v/>
      </c>
      <c r="U147" s="51" t="str">
        <f t="shared" si="12"/>
        <v/>
      </c>
    </row>
    <row r="148" spans="1:21" x14ac:dyDescent="0.25">
      <c r="A148" s="13" t="str">
        <f t="shared" si="13"/>
        <v/>
      </c>
      <c r="B148" s="55"/>
      <c r="C148" s="22"/>
      <c r="D148" s="23"/>
      <c r="E148" s="16"/>
      <c r="F148" s="16"/>
      <c r="G148" s="72" t="str">
        <f>IF(OR(E148="",F148=""),"",NETWORKDAYS(E148,F148,Lister!$D$7:$D$13))</f>
        <v/>
      </c>
      <c r="H148" s="19"/>
      <c r="I148" s="32" t="str">
        <f t="shared" si="7"/>
        <v/>
      </c>
      <c r="J148" s="18"/>
      <c r="K148" s="18"/>
      <c r="L148" s="46" t="str">
        <f t="shared" si="8"/>
        <v/>
      </c>
      <c r="M148" s="20"/>
      <c r="N148" s="31" t="str">
        <f t="shared" si="9"/>
        <v/>
      </c>
      <c r="O148" s="20"/>
      <c r="P148" s="20"/>
      <c r="Q148" s="46" t="str">
        <f>IFERROR(MAX(IF(OR(O148="",P148=""),"",IF(AND(AND(MONTH(E148)&gt;=7,MONTH(E148)&lt;8),AND(MONTH(F148)&gt;=7,MONTH(F148)&lt;8)),(NETWORKDAYS(E148,F148,Lister!$D$7:$D$13)-O148)*N148/NETWORKDAYS(Lister!$D$19,Lister!$E$19,Lister!$D$7:$D$13),IF(AND(AND(MONTH(E148)&gt;=7,MONTH(E148)&lt;8),MONTH(F148)&gt;7),(NETWORKDAYS(E148,Lister!$E$19,Lister!$D$7:$D$13)-O148)*N148/NETWORKDAYS(Lister!$D$19,Lister!$E$19,Lister!$D$7:$D$13),IF(MONTH(E148)&gt;7,0)))),0),"")</f>
        <v/>
      </c>
      <c r="R148" s="46" t="str">
        <f>IFERROR(MAX(IF(OR(O148="",P148=""),"",IF(AND(AND(MONTH(E148)&gt;=8,MONTH(E148)&lt;9),AND(MONTH(F148)&gt;=8,MONTH(F148)&lt;9)),(NETWORKDAYS(E148,F148,Lister!$D$7:$D$13)-P148)*N148/NETWORKDAYS(Lister!$D$20,Lister!$E$20,Lister!$D$7:$D$13),IF(AND(MONTH(E148)=7,MONTH(F148)=8),(NETWORKDAYS(Lister!$D$20,F148,Lister!$D$7:$D$13)-P148)*N148/NETWORKDAYS(Lister!$D$20,Lister!$E$20,Lister!$D$7:$D$13),IF(AND(MONTH(E148)=7,MONTH(F148)=7),0)))),0),"")</f>
        <v/>
      </c>
      <c r="S148" s="31" t="str">
        <f t="shared" si="10"/>
        <v/>
      </c>
      <c r="T148" s="31" t="str">
        <f t="shared" si="11"/>
        <v/>
      </c>
      <c r="U148" s="51" t="str">
        <f t="shared" si="12"/>
        <v/>
      </c>
    </row>
    <row r="149" spans="1:21" x14ac:dyDescent="0.25">
      <c r="A149" s="13" t="str">
        <f t="shared" si="13"/>
        <v/>
      </c>
      <c r="B149" s="55"/>
      <c r="C149" s="22"/>
      <c r="D149" s="23"/>
      <c r="E149" s="16"/>
      <c r="F149" s="16"/>
      <c r="G149" s="72" t="str">
        <f>IF(OR(E149="",F149=""),"",NETWORKDAYS(E149,F149,Lister!$D$7:$D$13))</f>
        <v/>
      </c>
      <c r="H149" s="19"/>
      <c r="I149" s="32" t="str">
        <f t="shared" ref="I149:I212" si="14">IF(H149="","",IF(H149="Funktionær",0.75,IF(H149="Ikke-funktionær",0.9,IF(H149="Elev/lærling",0.9))))</f>
        <v/>
      </c>
      <c r="J149" s="18"/>
      <c r="K149" s="18"/>
      <c r="L149" s="46" t="str">
        <f t="shared" ref="L149:L212" si="15">IF(J149="","",J149-K149)</f>
        <v/>
      </c>
      <c r="M149" s="20"/>
      <c r="N149" s="31" t="str">
        <f t="shared" ref="N149:N212" si="16">IF(B149="","",IF(L149*I149&gt;30000*IF(M149&gt;37,37,M149)/37,30000*IF(M149&gt;37,37,M149)/37,L149*I149))</f>
        <v/>
      </c>
      <c r="O149" s="20"/>
      <c r="P149" s="20"/>
      <c r="Q149" s="46" t="str">
        <f>IFERROR(MAX(IF(OR(O149="",P149=""),"",IF(AND(AND(MONTH(E149)&gt;=7,MONTH(E149)&lt;8),AND(MONTH(F149)&gt;=7,MONTH(F149)&lt;8)),(NETWORKDAYS(E149,F149,Lister!$D$7:$D$13)-O149)*N149/NETWORKDAYS(Lister!$D$19,Lister!$E$19,Lister!$D$7:$D$13),IF(AND(AND(MONTH(E149)&gt;=7,MONTH(E149)&lt;8),MONTH(F149)&gt;7),(NETWORKDAYS(E149,Lister!$E$19,Lister!$D$7:$D$13)-O149)*N149/NETWORKDAYS(Lister!$D$19,Lister!$E$19,Lister!$D$7:$D$13),IF(MONTH(E149)&gt;7,0)))),0),"")</f>
        <v/>
      </c>
      <c r="R149" s="46" t="str">
        <f>IFERROR(MAX(IF(OR(O149="",P149=""),"",IF(AND(AND(MONTH(E149)&gt;=8,MONTH(E149)&lt;9),AND(MONTH(F149)&gt;=8,MONTH(F149)&lt;9)),(NETWORKDAYS(E149,F149,Lister!$D$7:$D$13)-P149)*N149/NETWORKDAYS(Lister!$D$20,Lister!$E$20,Lister!$D$7:$D$13),IF(AND(MONTH(E149)=7,MONTH(F149)=8),(NETWORKDAYS(Lister!$D$20,F149,Lister!$D$7:$D$13)-P149)*N149/NETWORKDAYS(Lister!$D$20,Lister!$E$20,Lister!$D$7:$D$13),IF(AND(MONTH(E149)=7,MONTH(F149)=7),0)))),0),"")</f>
        <v/>
      </c>
      <c r="S149" s="31" t="str">
        <f t="shared" ref="S149:S212" si="17">IFERROR(Q149+R149,"")</f>
        <v/>
      </c>
      <c r="T149" s="31" t="str">
        <f t="shared" ref="T149:T212" si="18">IFERROR(21/31*N149,"")</f>
        <v/>
      </c>
      <c r="U149" s="51" t="str">
        <f t="shared" ref="U149:U212" si="19">IFERROR(MAX(IF(AND(ISNUMBER(Q149),ISNUMBER(R149)),IF(S149-T149&gt;N149,N149,S149-T149),""),0),"")</f>
        <v/>
      </c>
    </row>
    <row r="150" spans="1:21" x14ac:dyDescent="0.25">
      <c r="A150" s="13" t="str">
        <f t="shared" ref="A150:A213" si="20">IF(B150="","",A149+1)</f>
        <v/>
      </c>
      <c r="B150" s="55"/>
      <c r="C150" s="22"/>
      <c r="D150" s="23"/>
      <c r="E150" s="16"/>
      <c r="F150" s="16"/>
      <c r="G150" s="72" t="str">
        <f>IF(OR(E150="",F150=""),"",NETWORKDAYS(E150,F150,Lister!$D$7:$D$13))</f>
        <v/>
      </c>
      <c r="H150" s="19"/>
      <c r="I150" s="32" t="str">
        <f t="shared" si="14"/>
        <v/>
      </c>
      <c r="J150" s="18"/>
      <c r="K150" s="18"/>
      <c r="L150" s="46" t="str">
        <f t="shared" si="15"/>
        <v/>
      </c>
      <c r="M150" s="20"/>
      <c r="N150" s="31" t="str">
        <f t="shared" si="16"/>
        <v/>
      </c>
      <c r="O150" s="20"/>
      <c r="P150" s="20"/>
      <c r="Q150" s="46" t="str">
        <f>IFERROR(MAX(IF(OR(O150="",P150=""),"",IF(AND(AND(MONTH(E150)&gt;=7,MONTH(E150)&lt;8),AND(MONTH(F150)&gt;=7,MONTH(F150)&lt;8)),(NETWORKDAYS(E150,F150,Lister!$D$7:$D$13)-O150)*N150/NETWORKDAYS(Lister!$D$19,Lister!$E$19,Lister!$D$7:$D$13),IF(AND(AND(MONTH(E150)&gt;=7,MONTH(E150)&lt;8),MONTH(F150)&gt;7),(NETWORKDAYS(E150,Lister!$E$19,Lister!$D$7:$D$13)-O150)*N150/NETWORKDAYS(Lister!$D$19,Lister!$E$19,Lister!$D$7:$D$13),IF(MONTH(E150)&gt;7,0)))),0),"")</f>
        <v/>
      </c>
      <c r="R150" s="46" t="str">
        <f>IFERROR(MAX(IF(OR(O150="",P150=""),"",IF(AND(AND(MONTH(E150)&gt;=8,MONTH(E150)&lt;9),AND(MONTH(F150)&gt;=8,MONTH(F150)&lt;9)),(NETWORKDAYS(E150,F150,Lister!$D$7:$D$13)-P150)*N150/NETWORKDAYS(Lister!$D$20,Lister!$E$20,Lister!$D$7:$D$13),IF(AND(MONTH(E150)=7,MONTH(F150)=8),(NETWORKDAYS(Lister!$D$20,F150,Lister!$D$7:$D$13)-P150)*N150/NETWORKDAYS(Lister!$D$20,Lister!$E$20,Lister!$D$7:$D$13),IF(AND(MONTH(E150)=7,MONTH(F150)=7),0)))),0),"")</f>
        <v/>
      </c>
      <c r="S150" s="31" t="str">
        <f t="shared" si="17"/>
        <v/>
      </c>
      <c r="T150" s="31" t="str">
        <f t="shared" si="18"/>
        <v/>
      </c>
      <c r="U150" s="51" t="str">
        <f t="shared" si="19"/>
        <v/>
      </c>
    </row>
    <row r="151" spans="1:21" x14ac:dyDescent="0.25">
      <c r="A151" s="13" t="str">
        <f t="shared" si="20"/>
        <v/>
      </c>
      <c r="B151" s="55"/>
      <c r="C151" s="22"/>
      <c r="D151" s="23"/>
      <c r="E151" s="16"/>
      <c r="F151" s="16"/>
      <c r="G151" s="72" t="str">
        <f>IF(OR(E151="",F151=""),"",NETWORKDAYS(E151,F151,Lister!$D$7:$D$13))</f>
        <v/>
      </c>
      <c r="H151" s="19"/>
      <c r="I151" s="32" t="str">
        <f t="shared" si="14"/>
        <v/>
      </c>
      <c r="J151" s="18"/>
      <c r="K151" s="18"/>
      <c r="L151" s="46" t="str">
        <f t="shared" si="15"/>
        <v/>
      </c>
      <c r="M151" s="20"/>
      <c r="N151" s="31" t="str">
        <f t="shared" si="16"/>
        <v/>
      </c>
      <c r="O151" s="20"/>
      <c r="P151" s="20"/>
      <c r="Q151" s="46" t="str">
        <f>IFERROR(MAX(IF(OR(O151="",P151=""),"",IF(AND(AND(MONTH(E151)&gt;=7,MONTH(E151)&lt;8),AND(MONTH(F151)&gt;=7,MONTH(F151)&lt;8)),(NETWORKDAYS(E151,F151,Lister!$D$7:$D$13)-O151)*N151/NETWORKDAYS(Lister!$D$19,Lister!$E$19,Lister!$D$7:$D$13),IF(AND(AND(MONTH(E151)&gt;=7,MONTH(E151)&lt;8),MONTH(F151)&gt;7),(NETWORKDAYS(E151,Lister!$E$19,Lister!$D$7:$D$13)-O151)*N151/NETWORKDAYS(Lister!$D$19,Lister!$E$19,Lister!$D$7:$D$13),IF(MONTH(E151)&gt;7,0)))),0),"")</f>
        <v/>
      </c>
      <c r="R151" s="46" t="str">
        <f>IFERROR(MAX(IF(OR(O151="",P151=""),"",IF(AND(AND(MONTH(E151)&gt;=8,MONTH(E151)&lt;9),AND(MONTH(F151)&gt;=8,MONTH(F151)&lt;9)),(NETWORKDAYS(E151,F151,Lister!$D$7:$D$13)-P151)*N151/NETWORKDAYS(Lister!$D$20,Lister!$E$20,Lister!$D$7:$D$13),IF(AND(MONTH(E151)=7,MONTH(F151)=8),(NETWORKDAYS(Lister!$D$20,F151,Lister!$D$7:$D$13)-P151)*N151/NETWORKDAYS(Lister!$D$20,Lister!$E$20,Lister!$D$7:$D$13),IF(AND(MONTH(E151)=7,MONTH(F151)=7),0)))),0),"")</f>
        <v/>
      </c>
      <c r="S151" s="31" t="str">
        <f t="shared" si="17"/>
        <v/>
      </c>
      <c r="T151" s="31" t="str">
        <f t="shared" si="18"/>
        <v/>
      </c>
      <c r="U151" s="51" t="str">
        <f t="shared" si="19"/>
        <v/>
      </c>
    </row>
    <row r="152" spans="1:21" x14ac:dyDescent="0.25">
      <c r="A152" s="13" t="str">
        <f t="shared" si="20"/>
        <v/>
      </c>
      <c r="B152" s="55"/>
      <c r="C152" s="22"/>
      <c r="D152" s="23"/>
      <c r="E152" s="16"/>
      <c r="F152" s="16"/>
      <c r="G152" s="72" t="str">
        <f>IF(OR(E152="",F152=""),"",NETWORKDAYS(E152,F152,Lister!$D$7:$D$13))</f>
        <v/>
      </c>
      <c r="H152" s="19"/>
      <c r="I152" s="32" t="str">
        <f t="shared" si="14"/>
        <v/>
      </c>
      <c r="J152" s="18"/>
      <c r="K152" s="18"/>
      <c r="L152" s="46" t="str">
        <f t="shared" si="15"/>
        <v/>
      </c>
      <c r="M152" s="20"/>
      <c r="N152" s="31" t="str">
        <f t="shared" si="16"/>
        <v/>
      </c>
      <c r="O152" s="20"/>
      <c r="P152" s="20"/>
      <c r="Q152" s="46" t="str">
        <f>IFERROR(MAX(IF(OR(O152="",P152=""),"",IF(AND(AND(MONTH(E152)&gt;=7,MONTH(E152)&lt;8),AND(MONTH(F152)&gt;=7,MONTH(F152)&lt;8)),(NETWORKDAYS(E152,F152,Lister!$D$7:$D$13)-O152)*N152/NETWORKDAYS(Lister!$D$19,Lister!$E$19,Lister!$D$7:$D$13),IF(AND(AND(MONTH(E152)&gt;=7,MONTH(E152)&lt;8),MONTH(F152)&gt;7),(NETWORKDAYS(E152,Lister!$E$19,Lister!$D$7:$D$13)-O152)*N152/NETWORKDAYS(Lister!$D$19,Lister!$E$19,Lister!$D$7:$D$13),IF(MONTH(E152)&gt;7,0)))),0),"")</f>
        <v/>
      </c>
      <c r="R152" s="46" t="str">
        <f>IFERROR(MAX(IF(OR(O152="",P152=""),"",IF(AND(AND(MONTH(E152)&gt;=8,MONTH(E152)&lt;9),AND(MONTH(F152)&gt;=8,MONTH(F152)&lt;9)),(NETWORKDAYS(E152,F152,Lister!$D$7:$D$13)-P152)*N152/NETWORKDAYS(Lister!$D$20,Lister!$E$20,Lister!$D$7:$D$13),IF(AND(MONTH(E152)=7,MONTH(F152)=8),(NETWORKDAYS(Lister!$D$20,F152,Lister!$D$7:$D$13)-P152)*N152/NETWORKDAYS(Lister!$D$20,Lister!$E$20,Lister!$D$7:$D$13),IF(AND(MONTH(E152)=7,MONTH(F152)=7),0)))),0),"")</f>
        <v/>
      </c>
      <c r="S152" s="31" t="str">
        <f t="shared" si="17"/>
        <v/>
      </c>
      <c r="T152" s="31" t="str">
        <f t="shared" si="18"/>
        <v/>
      </c>
      <c r="U152" s="51" t="str">
        <f t="shared" si="19"/>
        <v/>
      </c>
    </row>
    <row r="153" spans="1:21" x14ac:dyDescent="0.25">
      <c r="A153" s="13" t="str">
        <f t="shared" si="20"/>
        <v/>
      </c>
      <c r="B153" s="55"/>
      <c r="C153" s="22"/>
      <c r="D153" s="23"/>
      <c r="E153" s="16"/>
      <c r="F153" s="16"/>
      <c r="G153" s="72" t="str">
        <f>IF(OR(E153="",F153=""),"",NETWORKDAYS(E153,F153,Lister!$D$7:$D$13))</f>
        <v/>
      </c>
      <c r="H153" s="19"/>
      <c r="I153" s="32" t="str">
        <f t="shared" si="14"/>
        <v/>
      </c>
      <c r="J153" s="18"/>
      <c r="K153" s="18"/>
      <c r="L153" s="46" t="str">
        <f t="shared" si="15"/>
        <v/>
      </c>
      <c r="M153" s="20"/>
      <c r="N153" s="31" t="str">
        <f t="shared" si="16"/>
        <v/>
      </c>
      <c r="O153" s="20"/>
      <c r="P153" s="20"/>
      <c r="Q153" s="46" t="str">
        <f>IFERROR(MAX(IF(OR(O153="",P153=""),"",IF(AND(AND(MONTH(E153)&gt;=7,MONTH(E153)&lt;8),AND(MONTH(F153)&gt;=7,MONTH(F153)&lt;8)),(NETWORKDAYS(E153,F153,Lister!$D$7:$D$13)-O153)*N153/NETWORKDAYS(Lister!$D$19,Lister!$E$19,Lister!$D$7:$D$13),IF(AND(AND(MONTH(E153)&gt;=7,MONTH(E153)&lt;8),MONTH(F153)&gt;7),(NETWORKDAYS(E153,Lister!$E$19,Lister!$D$7:$D$13)-O153)*N153/NETWORKDAYS(Lister!$D$19,Lister!$E$19,Lister!$D$7:$D$13),IF(MONTH(E153)&gt;7,0)))),0),"")</f>
        <v/>
      </c>
      <c r="R153" s="46" t="str">
        <f>IFERROR(MAX(IF(OR(O153="",P153=""),"",IF(AND(AND(MONTH(E153)&gt;=8,MONTH(E153)&lt;9),AND(MONTH(F153)&gt;=8,MONTH(F153)&lt;9)),(NETWORKDAYS(E153,F153,Lister!$D$7:$D$13)-P153)*N153/NETWORKDAYS(Lister!$D$20,Lister!$E$20,Lister!$D$7:$D$13),IF(AND(MONTH(E153)=7,MONTH(F153)=8),(NETWORKDAYS(Lister!$D$20,F153,Lister!$D$7:$D$13)-P153)*N153/NETWORKDAYS(Lister!$D$20,Lister!$E$20,Lister!$D$7:$D$13),IF(AND(MONTH(E153)=7,MONTH(F153)=7),0)))),0),"")</f>
        <v/>
      </c>
      <c r="S153" s="31" t="str">
        <f t="shared" si="17"/>
        <v/>
      </c>
      <c r="T153" s="31" t="str">
        <f t="shared" si="18"/>
        <v/>
      </c>
      <c r="U153" s="51" t="str">
        <f t="shared" si="19"/>
        <v/>
      </c>
    </row>
    <row r="154" spans="1:21" x14ac:dyDescent="0.25">
      <c r="A154" s="13" t="str">
        <f t="shared" si="20"/>
        <v/>
      </c>
      <c r="B154" s="55"/>
      <c r="C154" s="22"/>
      <c r="D154" s="23"/>
      <c r="E154" s="16"/>
      <c r="F154" s="16"/>
      <c r="G154" s="72" t="str">
        <f>IF(OR(E154="",F154=""),"",NETWORKDAYS(E154,F154,Lister!$D$7:$D$13))</f>
        <v/>
      </c>
      <c r="H154" s="19"/>
      <c r="I154" s="32" t="str">
        <f t="shared" si="14"/>
        <v/>
      </c>
      <c r="J154" s="18"/>
      <c r="K154" s="18"/>
      <c r="L154" s="46" t="str">
        <f t="shared" si="15"/>
        <v/>
      </c>
      <c r="M154" s="20"/>
      <c r="N154" s="31" t="str">
        <f t="shared" si="16"/>
        <v/>
      </c>
      <c r="O154" s="20"/>
      <c r="P154" s="20"/>
      <c r="Q154" s="46" t="str">
        <f>IFERROR(MAX(IF(OR(O154="",P154=""),"",IF(AND(AND(MONTH(E154)&gt;=7,MONTH(E154)&lt;8),AND(MONTH(F154)&gt;=7,MONTH(F154)&lt;8)),(NETWORKDAYS(E154,F154,Lister!$D$7:$D$13)-O154)*N154/NETWORKDAYS(Lister!$D$19,Lister!$E$19,Lister!$D$7:$D$13),IF(AND(AND(MONTH(E154)&gt;=7,MONTH(E154)&lt;8),MONTH(F154)&gt;7),(NETWORKDAYS(E154,Lister!$E$19,Lister!$D$7:$D$13)-O154)*N154/NETWORKDAYS(Lister!$D$19,Lister!$E$19,Lister!$D$7:$D$13),IF(MONTH(E154)&gt;7,0)))),0),"")</f>
        <v/>
      </c>
      <c r="R154" s="46" t="str">
        <f>IFERROR(MAX(IF(OR(O154="",P154=""),"",IF(AND(AND(MONTH(E154)&gt;=8,MONTH(E154)&lt;9),AND(MONTH(F154)&gt;=8,MONTH(F154)&lt;9)),(NETWORKDAYS(E154,F154,Lister!$D$7:$D$13)-P154)*N154/NETWORKDAYS(Lister!$D$20,Lister!$E$20,Lister!$D$7:$D$13),IF(AND(MONTH(E154)=7,MONTH(F154)=8),(NETWORKDAYS(Lister!$D$20,F154,Lister!$D$7:$D$13)-P154)*N154/NETWORKDAYS(Lister!$D$20,Lister!$E$20,Lister!$D$7:$D$13),IF(AND(MONTH(E154)=7,MONTH(F154)=7),0)))),0),"")</f>
        <v/>
      </c>
      <c r="S154" s="31" t="str">
        <f t="shared" si="17"/>
        <v/>
      </c>
      <c r="T154" s="31" t="str">
        <f t="shared" si="18"/>
        <v/>
      </c>
      <c r="U154" s="51" t="str">
        <f t="shared" si="19"/>
        <v/>
      </c>
    </row>
    <row r="155" spans="1:21" x14ac:dyDescent="0.25">
      <c r="A155" s="13" t="str">
        <f t="shared" si="20"/>
        <v/>
      </c>
      <c r="B155" s="55"/>
      <c r="C155" s="22"/>
      <c r="D155" s="23"/>
      <c r="E155" s="16"/>
      <c r="F155" s="16"/>
      <c r="G155" s="72" t="str">
        <f>IF(OR(E155="",F155=""),"",NETWORKDAYS(E155,F155,Lister!$D$7:$D$13))</f>
        <v/>
      </c>
      <c r="H155" s="19"/>
      <c r="I155" s="32" t="str">
        <f t="shared" si="14"/>
        <v/>
      </c>
      <c r="J155" s="18"/>
      <c r="K155" s="18"/>
      <c r="L155" s="46" t="str">
        <f t="shared" si="15"/>
        <v/>
      </c>
      <c r="M155" s="20"/>
      <c r="N155" s="31" t="str">
        <f t="shared" si="16"/>
        <v/>
      </c>
      <c r="O155" s="20"/>
      <c r="P155" s="20"/>
      <c r="Q155" s="46" t="str">
        <f>IFERROR(MAX(IF(OR(O155="",P155=""),"",IF(AND(AND(MONTH(E155)&gt;=7,MONTH(E155)&lt;8),AND(MONTH(F155)&gt;=7,MONTH(F155)&lt;8)),(NETWORKDAYS(E155,F155,Lister!$D$7:$D$13)-O155)*N155/NETWORKDAYS(Lister!$D$19,Lister!$E$19,Lister!$D$7:$D$13),IF(AND(AND(MONTH(E155)&gt;=7,MONTH(E155)&lt;8),MONTH(F155)&gt;7),(NETWORKDAYS(E155,Lister!$E$19,Lister!$D$7:$D$13)-O155)*N155/NETWORKDAYS(Lister!$D$19,Lister!$E$19,Lister!$D$7:$D$13),IF(MONTH(E155)&gt;7,0)))),0),"")</f>
        <v/>
      </c>
      <c r="R155" s="46" t="str">
        <f>IFERROR(MAX(IF(OR(O155="",P155=""),"",IF(AND(AND(MONTH(E155)&gt;=8,MONTH(E155)&lt;9),AND(MONTH(F155)&gt;=8,MONTH(F155)&lt;9)),(NETWORKDAYS(E155,F155,Lister!$D$7:$D$13)-P155)*N155/NETWORKDAYS(Lister!$D$20,Lister!$E$20,Lister!$D$7:$D$13),IF(AND(MONTH(E155)=7,MONTH(F155)=8),(NETWORKDAYS(Lister!$D$20,F155,Lister!$D$7:$D$13)-P155)*N155/NETWORKDAYS(Lister!$D$20,Lister!$E$20,Lister!$D$7:$D$13),IF(AND(MONTH(E155)=7,MONTH(F155)=7),0)))),0),"")</f>
        <v/>
      </c>
      <c r="S155" s="31" t="str">
        <f t="shared" si="17"/>
        <v/>
      </c>
      <c r="T155" s="31" t="str">
        <f t="shared" si="18"/>
        <v/>
      </c>
      <c r="U155" s="51" t="str">
        <f t="shared" si="19"/>
        <v/>
      </c>
    </row>
    <row r="156" spans="1:21" x14ac:dyDescent="0.25">
      <c r="A156" s="13" t="str">
        <f t="shared" si="20"/>
        <v/>
      </c>
      <c r="B156" s="55"/>
      <c r="C156" s="22"/>
      <c r="D156" s="23"/>
      <c r="E156" s="16"/>
      <c r="F156" s="16"/>
      <c r="G156" s="72" t="str">
        <f>IF(OR(E156="",F156=""),"",NETWORKDAYS(E156,F156,Lister!$D$7:$D$13))</f>
        <v/>
      </c>
      <c r="H156" s="19"/>
      <c r="I156" s="32" t="str">
        <f t="shared" si="14"/>
        <v/>
      </c>
      <c r="J156" s="18"/>
      <c r="K156" s="18"/>
      <c r="L156" s="46" t="str">
        <f t="shared" si="15"/>
        <v/>
      </c>
      <c r="M156" s="20"/>
      <c r="N156" s="31" t="str">
        <f t="shared" si="16"/>
        <v/>
      </c>
      <c r="O156" s="20"/>
      <c r="P156" s="20"/>
      <c r="Q156" s="46" t="str">
        <f>IFERROR(MAX(IF(OR(O156="",P156=""),"",IF(AND(AND(MONTH(E156)&gt;=7,MONTH(E156)&lt;8),AND(MONTH(F156)&gt;=7,MONTH(F156)&lt;8)),(NETWORKDAYS(E156,F156,Lister!$D$7:$D$13)-O156)*N156/NETWORKDAYS(Lister!$D$19,Lister!$E$19,Lister!$D$7:$D$13),IF(AND(AND(MONTH(E156)&gt;=7,MONTH(E156)&lt;8),MONTH(F156)&gt;7),(NETWORKDAYS(E156,Lister!$E$19,Lister!$D$7:$D$13)-O156)*N156/NETWORKDAYS(Lister!$D$19,Lister!$E$19,Lister!$D$7:$D$13),IF(MONTH(E156)&gt;7,0)))),0),"")</f>
        <v/>
      </c>
      <c r="R156" s="46" t="str">
        <f>IFERROR(MAX(IF(OR(O156="",P156=""),"",IF(AND(AND(MONTH(E156)&gt;=8,MONTH(E156)&lt;9),AND(MONTH(F156)&gt;=8,MONTH(F156)&lt;9)),(NETWORKDAYS(E156,F156,Lister!$D$7:$D$13)-P156)*N156/NETWORKDAYS(Lister!$D$20,Lister!$E$20,Lister!$D$7:$D$13),IF(AND(MONTH(E156)=7,MONTH(F156)=8),(NETWORKDAYS(Lister!$D$20,F156,Lister!$D$7:$D$13)-P156)*N156/NETWORKDAYS(Lister!$D$20,Lister!$E$20,Lister!$D$7:$D$13),IF(AND(MONTH(E156)=7,MONTH(F156)=7),0)))),0),"")</f>
        <v/>
      </c>
      <c r="S156" s="31" t="str">
        <f t="shared" si="17"/>
        <v/>
      </c>
      <c r="T156" s="31" t="str">
        <f t="shared" si="18"/>
        <v/>
      </c>
      <c r="U156" s="51" t="str">
        <f t="shared" si="19"/>
        <v/>
      </c>
    </row>
    <row r="157" spans="1:21" x14ac:dyDescent="0.25">
      <c r="A157" s="13" t="str">
        <f t="shared" si="20"/>
        <v/>
      </c>
      <c r="B157" s="55"/>
      <c r="C157" s="22"/>
      <c r="D157" s="23"/>
      <c r="E157" s="16"/>
      <c r="F157" s="16"/>
      <c r="G157" s="72" t="str">
        <f>IF(OR(E157="",F157=""),"",NETWORKDAYS(E157,F157,Lister!$D$7:$D$13))</f>
        <v/>
      </c>
      <c r="H157" s="19"/>
      <c r="I157" s="32" t="str">
        <f t="shared" si="14"/>
        <v/>
      </c>
      <c r="J157" s="18"/>
      <c r="K157" s="18"/>
      <c r="L157" s="46" t="str">
        <f t="shared" si="15"/>
        <v/>
      </c>
      <c r="M157" s="20"/>
      <c r="N157" s="31" t="str">
        <f t="shared" si="16"/>
        <v/>
      </c>
      <c r="O157" s="20"/>
      <c r="P157" s="20"/>
      <c r="Q157" s="46" t="str">
        <f>IFERROR(MAX(IF(OR(O157="",P157=""),"",IF(AND(AND(MONTH(E157)&gt;=7,MONTH(E157)&lt;8),AND(MONTH(F157)&gt;=7,MONTH(F157)&lt;8)),(NETWORKDAYS(E157,F157,Lister!$D$7:$D$13)-O157)*N157/NETWORKDAYS(Lister!$D$19,Lister!$E$19,Lister!$D$7:$D$13),IF(AND(AND(MONTH(E157)&gt;=7,MONTH(E157)&lt;8),MONTH(F157)&gt;7),(NETWORKDAYS(E157,Lister!$E$19,Lister!$D$7:$D$13)-O157)*N157/NETWORKDAYS(Lister!$D$19,Lister!$E$19,Lister!$D$7:$D$13),IF(MONTH(E157)&gt;7,0)))),0),"")</f>
        <v/>
      </c>
      <c r="R157" s="46" t="str">
        <f>IFERROR(MAX(IF(OR(O157="",P157=""),"",IF(AND(AND(MONTH(E157)&gt;=8,MONTH(E157)&lt;9),AND(MONTH(F157)&gt;=8,MONTH(F157)&lt;9)),(NETWORKDAYS(E157,F157,Lister!$D$7:$D$13)-P157)*N157/NETWORKDAYS(Lister!$D$20,Lister!$E$20,Lister!$D$7:$D$13),IF(AND(MONTH(E157)=7,MONTH(F157)=8),(NETWORKDAYS(Lister!$D$20,F157,Lister!$D$7:$D$13)-P157)*N157/NETWORKDAYS(Lister!$D$20,Lister!$E$20,Lister!$D$7:$D$13),IF(AND(MONTH(E157)=7,MONTH(F157)=7),0)))),0),"")</f>
        <v/>
      </c>
      <c r="S157" s="31" t="str">
        <f t="shared" si="17"/>
        <v/>
      </c>
      <c r="T157" s="31" t="str">
        <f t="shared" si="18"/>
        <v/>
      </c>
      <c r="U157" s="51" t="str">
        <f t="shared" si="19"/>
        <v/>
      </c>
    </row>
    <row r="158" spans="1:21" x14ac:dyDescent="0.25">
      <c r="A158" s="13" t="str">
        <f t="shared" si="20"/>
        <v/>
      </c>
      <c r="B158" s="55"/>
      <c r="C158" s="22"/>
      <c r="D158" s="23"/>
      <c r="E158" s="16"/>
      <c r="F158" s="16"/>
      <c r="G158" s="72" t="str">
        <f>IF(OR(E158="",F158=""),"",NETWORKDAYS(E158,F158,Lister!$D$7:$D$13))</f>
        <v/>
      </c>
      <c r="H158" s="19"/>
      <c r="I158" s="32" t="str">
        <f t="shared" si="14"/>
        <v/>
      </c>
      <c r="J158" s="18"/>
      <c r="K158" s="18"/>
      <c r="L158" s="46" t="str">
        <f t="shared" si="15"/>
        <v/>
      </c>
      <c r="M158" s="20"/>
      <c r="N158" s="31" t="str">
        <f t="shared" si="16"/>
        <v/>
      </c>
      <c r="O158" s="20"/>
      <c r="P158" s="20"/>
      <c r="Q158" s="46" t="str">
        <f>IFERROR(MAX(IF(OR(O158="",P158=""),"",IF(AND(AND(MONTH(E158)&gt;=7,MONTH(E158)&lt;8),AND(MONTH(F158)&gt;=7,MONTH(F158)&lt;8)),(NETWORKDAYS(E158,F158,Lister!$D$7:$D$13)-O158)*N158/NETWORKDAYS(Lister!$D$19,Lister!$E$19,Lister!$D$7:$D$13),IF(AND(AND(MONTH(E158)&gt;=7,MONTH(E158)&lt;8),MONTH(F158)&gt;7),(NETWORKDAYS(E158,Lister!$E$19,Lister!$D$7:$D$13)-O158)*N158/NETWORKDAYS(Lister!$D$19,Lister!$E$19,Lister!$D$7:$D$13),IF(MONTH(E158)&gt;7,0)))),0),"")</f>
        <v/>
      </c>
      <c r="R158" s="46" t="str">
        <f>IFERROR(MAX(IF(OR(O158="",P158=""),"",IF(AND(AND(MONTH(E158)&gt;=8,MONTH(E158)&lt;9),AND(MONTH(F158)&gt;=8,MONTH(F158)&lt;9)),(NETWORKDAYS(E158,F158,Lister!$D$7:$D$13)-P158)*N158/NETWORKDAYS(Lister!$D$20,Lister!$E$20,Lister!$D$7:$D$13),IF(AND(MONTH(E158)=7,MONTH(F158)=8),(NETWORKDAYS(Lister!$D$20,F158,Lister!$D$7:$D$13)-P158)*N158/NETWORKDAYS(Lister!$D$20,Lister!$E$20,Lister!$D$7:$D$13),IF(AND(MONTH(E158)=7,MONTH(F158)=7),0)))),0),"")</f>
        <v/>
      </c>
      <c r="S158" s="31" t="str">
        <f t="shared" si="17"/>
        <v/>
      </c>
      <c r="T158" s="31" t="str">
        <f t="shared" si="18"/>
        <v/>
      </c>
      <c r="U158" s="51" t="str">
        <f t="shared" si="19"/>
        <v/>
      </c>
    </row>
    <row r="159" spans="1:21" x14ac:dyDescent="0.25">
      <c r="A159" s="13" t="str">
        <f t="shared" si="20"/>
        <v/>
      </c>
      <c r="B159" s="55"/>
      <c r="C159" s="22"/>
      <c r="D159" s="23"/>
      <c r="E159" s="16"/>
      <c r="F159" s="16"/>
      <c r="G159" s="72" t="str">
        <f>IF(OR(E159="",F159=""),"",NETWORKDAYS(E159,F159,Lister!$D$7:$D$13))</f>
        <v/>
      </c>
      <c r="H159" s="19"/>
      <c r="I159" s="32" t="str">
        <f t="shared" si="14"/>
        <v/>
      </c>
      <c r="J159" s="18"/>
      <c r="K159" s="18"/>
      <c r="L159" s="46" t="str">
        <f t="shared" si="15"/>
        <v/>
      </c>
      <c r="M159" s="20"/>
      <c r="N159" s="31" t="str">
        <f t="shared" si="16"/>
        <v/>
      </c>
      <c r="O159" s="20"/>
      <c r="P159" s="20"/>
      <c r="Q159" s="46" t="str">
        <f>IFERROR(MAX(IF(OR(O159="",P159=""),"",IF(AND(AND(MONTH(E159)&gt;=7,MONTH(E159)&lt;8),AND(MONTH(F159)&gt;=7,MONTH(F159)&lt;8)),(NETWORKDAYS(E159,F159,Lister!$D$7:$D$13)-O159)*N159/NETWORKDAYS(Lister!$D$19,Lister!$E$19,Lister!$D$7:$D$13),IF(AND(AND(MONTH(E159)&gt;=7,MONTH(E159)&lt;8),MONTH(F159)&gt;7),(NETWORKDAYS(E159,Lister!$E$19,Lister!$D$7:$D$13)-O159)*N159/NETWORKDAYS(Lister!$D$19,Lister!$E$19,Lister!$D$7:$D$13),IF(MONTH(E159)&gt;7,0)))),0),"")</f>
        <v/>
      </c>
      <c r="R159" s="46" t="str">
        <f>IFERROR(MAX(IF(OR(O159="",P159=""),"",IF(AND(AND(MONTH(E159)&gt;=8,MONTH(E159)&lt;9),AND(MONTH(F159)&gt;=8,MONTH(F159)&lt;9)),(NETWORKDAYS(E159,F159,Lister!$D$7:$D$13)-P159)*N159/NETWORKDAYS(Lister!$D$20,Lister!$E$20,Lister!$D$7:$D$13),IF(AND(MONTH(E159)=7,MONTH(F159)=8),(NETWORKDAYS(Lister!$D$20,F159,Lister!$D$7:$D$13)-P159)*N159/NETWORKDAYS(Lister!$D$20,Lister!$E$20,Lister!$D$7:$D$13),IF(AND(MONTH(E159)=7,MONTH(F159)=7),0)))),0),"")</f>
        <v/>
      </c>
      <c r="S159" s="31" t="str">
        <f t="shared" si="17"/>
        <v/>
      </c>
      <c r="T159" s="31" t="str">
        <f t="shared" si="18"/>
        <v/>
      </c>
      <c r="U159" s="51" t="str">
        <f t="shared" si="19"/>
        <v/>
      </c>
    </row>
    <row r="160" spans="1:21" x14ac:dyDescent="0.25">
      <c r="A160" s="13" t="str">
        <f t="shared" si="20"/>
        <v/>
      </c>
      <c r="B160" s="55"/>
      <c r="C160" s="22"/>
      <c r="D160" s="23"/>
      <c r="E160" s="16"/>
      <c r="F160" s="16"/>
      <c r="G160" s="72" t="str">
        <f>IF(OR(E160="",F160=""),"",NETWORKDAYS(E160,F160,Lister!$D$7:$D$13))</f>
        <v/>
      </c>
      <c r="H160" s="19"/>
      <c r="I160" s="32" t="str">
        <f t="shared" si="14"/>
        <v/>
      </c>
      <c r="J160" s="18"/>
      <c r="K160" s="18"/>
      <c r="L160" s="46" t="str">
        <f t="shared" si="15"/>
        <v/>
      </c>
      <c r="M160" s="20"/>
      <c r="N160" s="31" t="str">
        <f t="shared" si="16"/>
        <v/>
      </c>
      <c r="O160" s="20"/>
      <c r="P160" s="20"/>
      <c r="Q160" s="46" t="str">
        <f>IFERROR(MAX(IF(OR(O160="",P160=""),"",IF(AND(AND(MONTH(E160)&gt;=7,MONTH(E160)&lt;8),AND(MONTH(F160)&gt;=7,MONTH(F160)&lt;8)),(NETWORKDAYS(E160,F160,Lister!$D$7:$D$13)-O160)*N160/NETWORKDAYS(Lister!$D$19,Lister!$E$19,Lister!$D$7:$D$13),IF(AND(AND(MONTH(E160)&gt;=7,MONTH(E160)&lt;8),MONTH(F160)&gt;7),(NETWORKDAYS(E160,Lister!$E$19,Lister!$D$7:$D$13)-O160)*N160/NETWORKDAYS(Lister!$D$19,Lister!$E$19,Lister!$D$7:$D$13),IF(MONTH(E160)&gt;7,0)))),0),"")</f>
        <v/>
      </c>
      <c r="R160" s="46" t="str">
        <f>IFERROR(MAX(IF(OR(O160="",P160=""),"",IF(AND(AND(MONTH(E160)&gt;=8,MONTH(E160)&lt;9),AND(MONTH(F160)&gt;=8,MONTH(F160)&lt;9)),(NETWORKDAYS(E160,F160,Lister!$D$7:$D$13)-P160)*N160/NETWORKDAYS(Lister!$D$20,Lister!$E$20,Lister!$D$7:$D$13),IF(AND(MONTH(E160)=7,MONTH(F160)=8),(NETWORKDAYS(Lister!$D$20,F160,Lister!$D$7:$D$13)-P160)*N160/NETWORKDAYS(Lister!$D$20,Lister!$E$20,Lister!$D$7:$D$13),IF(AND(MONTH(E160)=7,MONTH(F160)=7),0)))),0),"")</f>
        <v/>
      </c>
      <c r="S160" s="31" t="str">
        <f t="shared" si="17"/>
        <v/>
      </c>
      <c r="T160" s="31" t="str">
        <f t="shared" si="18"/>
        <v/>
      </c>
      <c r="U160" s="51" t="str">
        <f t="shared" si="19"/>
        <v/>
      </c>
    </row>
    <row r="161" spans="1:21" x14ac:dyDescent="0.25">
      <c r="A161" s="13" t="str">
        <f t="shared" si="20"/>
        <v/>
      </c>
      <c r="B161" s="55"/>
      <c r="C161" s="22"/>
      <c r="D161" s="23"/>
      <c r="E161" s="16"/>
      <c r="F161" s="16"/>
      <c r="G161" s="72" t="str">
        <f>IF(OR(E161="",F161=""),"",NETWORKDAYS(E161,F161,Lister!$D$7:$D$13))</f>
        <v/>
      </c>
      <c r="H161" s="19"/>
      <c r="I161" s="32" t="str">
        <f t="shared" si="14"/>
        <v/>
      </c>
      <c r="J161" s="18"/>
      <c r="K161" s="18"/>
      <c r="L161" s="46" t="str">
        <f t="shared" si="15"/>
        <v/>
      </c>
      <c r="M161" s="20"/>
      <c r="N161" s="31" t="str">
        <f t="shared" si="16"/>
        <v/>
      </c>
      <c r="O161" s="20"/>
      <c r="P161" s="20"/>
      <c r="Q161" s="46" t="str">
        <f>IFERROR(MAX(IF(OR(O161="",P161=""),"",IF(AND(AND(MONTH(E161)&gt;=7,MONTH(E161)&lt;8),AND(MONTH(F161)&gt;=7,MONTH(F161)&lt;8)),(NETWORKDAYS(E161,F161,Lister!$D$7:$D$13)-O161)*N161/NETWORKDAYS(Lister!$D$19,Lister!$E$19,Lister!$D$7:$D$13),IF(AND(AND(MONTH(E161)&gt;=7,MONTH(E161)&lt;8),MONTH(F161)&gt;7),(NETWORKDAYS(E161,Lister!$E$19,Lister!$D$7:$D$13)-O161)*N161/NETWORKDAYS(Lister!$D$19,Lister!$E$19,Lister!$D$7:$D$13),IF(MONTH(E161)&gt;7,0)))),0),"")</f>
        <v/>
      </c>
      <c r="R161" s="46" t="str">
        <f>IFERROR(MAX(IF(OR(O161="",P161=""),"",IF(AND(AND(MONTH(E161)&gt;=8,MONTH(E161)&lt;9),AND(MONTH(F161)&gt;=8,MONTH(F161)&lt;9)),(NETWORKDAYS(E161,F161,Lister!$D$7:$D$13)-P161)*N161/NETWORKDAYS(Lister!$D$20,Lister!$E$20,Lister!$D$7:$D$13),IF(AND(MONTH(E161)=7,MONTH(F161)=8),(NETWORKDAYS(Lister!$D$20,F161,Lister!$D$7:$D$13)-P161)*N161/NETWORKDAYS(Lister!$D$20,Lister!$E$20,Lister!$D$7:$D$13),IF(AND(MONTH(E161)=7,MONTH(F161)=7),0)))),0),"")</f>
        <v/>
      </c>
      <c r="S161" s="31" t="str">
        <f t="shared" si="17"/>
        <v/>
      </c>
      <c r="T161" s="31" t="str">
        <f t="shared" si="18"/>
        <v/>
      </c>
      <c r="U161" s="51" t="str">
        <f t="shared" si="19"/>
        <v/>
      </c>
    </row>
    <row r="162" spans="1:21" x14ac:dyDescent="0.25">
      <c r="A162" s="13" t="str">
        <f t="shared" si="20"/>
        <v/>
      </c>
      <c r="B162" s="55"/>
      <c r="C162" s="22"/>
      <c r="D162" s="23"/>
      <c r="E162" s="16"/>
      <c r="F162" s="16"/>
      <c r="G162" s="72" t="str">
        <f>IF(OR(E162="",F162=""),"",NETWORKDAYS(E162,F162,Lister!$D$7:$D$13))</f>
        <v/>
      </c>
      <c r="H162" s="19"/>
      <c r="I162" s="32" t="str">
        <f t="shared" si="14"/>
        <v/>
      </c>
      <c r="J162" s="18"/>
      <c r="K162" s="18"/>
      <c r="L162" s="46" t="str">
        <f t="shared" si="15"/>
        <v/>
      </c>
      <c r="M162" s="20"/>
      <c r="N162" s="31" t="str">
        <f t="shared" si="16"/>
        <v/>
      </c>
      <c r="O162" s="20"/>
      <c r="P162" s="20"/>
      <c r="Q162" s="46" t="str">
        <f>IFERROR(MAX(IF(OR(O162="",P162=""),"",IF(AND(AND(MONTH(E162)&gt;=7,MONTH(E162)&lt;8),AND(MONTH(F162)&gt;=7,MONTH(F162)&lt;8)),(NETWORKDAYS(E162,F162,Lister!$D$7:$D$13)-O162)*N162/NETWORKDAYS(Lister!$D$19,Lister!$E$19,Lister!$D$7:$D$13),IF(AND(AND(MONTH(E162)&gt;=7,MONTH(E162)&lt;8),MONTH(F162)&gt;7),(NETWORKDAYS(E162,Lister!$E$19,Lister!$D$7:$D$13)-O162)*N162/NETWORKDAYS(Lister!$D$19,Lister!$E$19,Lister!$D$7:$D$13),IF(MONTH(E162)&gt;7,0)))),0),"")</f>
        <v/>
      </c>
      <c r="R162" s="46" t="str">
        <f>IFERROR(MAX(IF(OR(O162="",P162=""),"",IF(AND(AND(MONTH(E162)&gt;=8,MONTH(E162)&lt;9),AND(MONTH(F162)&gt;=8,MONTH(F162)&lt;9)),(NETWORKDAYS(E162,F162,Lister!$D$7:$D$13)-P162)*N162/NETWORKDAYS(Lister!$D$20,Lister!$E$20,Lister!$D$7:$D$13),IF(AND(MONTH(E162)=7,MONTH(F162)=8),(NETWORKDAYS(Lister!$D$20,F162,Lister!$D$7:$D$13)-P162)*N162/NETWORKDAYS(Lister!$D$20,Lister!$E$20,Lister!$D$7:$D$13),IF(AND(MONTH(E162)=7,MONTH(F162)=7),0)))),0),"")</f>
        <v/>
      </c>
      <c r="S162" s="31" t="str">
        <f t="shared" si="17"/>
        <v/>
      </c>
      <c r="T162" s="31" t="str">
        <f t="shared" si="18"/>
        <v/>
      </c>
      <c r="U162" s="51" t="str">
        <f t="shared" si="19"/>
        <v/>
      </c>
    </row>
    <row r="163" spans="1:21" x14ac:dyDescent="0.25">
      <c r="A163" s="13" t="str">
        <f t="shared" si="20"/>
        <v/>
      </c>
      <c r="B163" s="55"/>
      <c r="C163" s="22"/>
      <c r="D163" s="23"/>
      <c r="E163" s="16"/>
      <c r="F163" s="16"/>
      <c r="G163" s="72" t="str">
        <f>IF(OR(E163="",F163=""),"",NETWORKDAYS(E163,F163,Lister!$D$7:$D$13))</f>
        <v/>
      </c>
      <c r="H163" s="19"/>
      <c r="I163" s="32" t="str">
        <f t="shared" si="14"/>
        <v/>
      </c>
      <c r="J163" s="18"/>
      <c r="K163" s="18"/>
      <c r="L163" s="46" t="str">
        <f t="shared" si="15"/>
        <v/>
      </c>
      <c r="M163" s="20"/>
      <c r="N163" s="31" t="str">
        <f t="shared" si="16"/>
        <v/>
      </c>
      <c r="O163" s="20"/>
      <c r="P163" s="20"/>
      <c r="Q163" s="46" t="str">
        <f>IFERROR(MAX(IF(OR(O163="",P163=""),"",IF(AND(AND(MONTH(E163)&gt;=7,MONTH(E163)&lt;8),AND(MONTH(F163)&gt;=7,MONTH(F163)&lt;8)),(NETWORKDAYS(E163,F163,Lister!$D$7:$D$13)-O163)*N163/NETWORKDAYS(Lister!$D$19,Lister!$E$19,Lister!$D$7:$D$13),IF(AND(AND(MONTH(E163)&gt;=7,MONTH(E163)&lt;8),MONTH(F163)&gt;7),(NETWORKDAYS(E163,Lister!$E$19,Lister!$D$7:$D$13)-O163)*N163/NETWORKDAYS(Lister!$D$19,Lister!$E$19,Lister!$D$7:$D$13),IF(MONTH(E163)&gt;7,0)))),0),"")</f>
        <v/>
      </c>
      <c r="R163" s="46" t="str">
        <f>IFERROR(MAX(IF(OR(O163="",P163=""),"",IF(AND(AND(MONTH(E163)&gt;=8,MONTH(E163)&lt;9),AND(MONTH(F163)&gt;=8,MONTH(F163)&lt;9)),(NETWORKDAYS(E163,F163,Lister!$D$7:$D$13)-P163)*N163/NETWORKDAYS(Lister!$D$20,Lister!$E$20,Lister!$D$7:$D$13),IF(AND(MONTH(E163)=7,MONTH(F163)=8),(NETWORKDAYS(Lister!$D$20,F163,Lister!$D$7:$D$13)-P163)*N163/NETWORKDAYS(Lister!$D$20,Lister!$E$20,Lister!$D$7:$D$13),IF(AND(MONTH(E163)=7,MONTH(F163)=7),0)))),0),"")</f>
        <v/>
      </c>
      <c r="S163" s="31" t="str">
        <f t="shared" si="17"/>
        <v/>
      </c>
      <c r="T163" s="31" t="str">
        <f t="shared" si="18"/>
        <v/>
      </c>
      <c r="U163" s="51" t="str">
        <f t="shared" si="19"/>
        <v/>
      </c>
    </row>
    <row r="164" spans="1:21" x14ac:dyDescent="0.25">
      <c r="A164" s="13" t="str">
        <f t="shared" si="20"/>
        <v/>
      </c>
      <c r="B164" s="55"/>
      <c r="C164" s="22"/>
      <c r="D164" s="23"/>
      <c r="E164" s="16"/>
      <c r="F164" s="16"/>
      <c r="G164" s="72" t="str">
        <f>IF(OR(E164="",F164=""),"",NETWORKDAYS(E164,F164,Lister!$D$7:$D$13))</f>
        <v/>
      </c>
      <c r="H164" s="19"/>
      <c r="I164" s="32" t="str">
        <f t="shared" si="14"/>
        <v/>
      </c>
      <c r="J164" s="18"/>
      <c r="K164" s="18"/>
      <c r="L164" s="46" t="str">
        <f t="shared" si="15"/>
        <v/>
      </c>
      <c r="M164" s="20"/>
      <c r="N164" s="31" t="str">
        <f t="shared" si="16"/>
        <v/>
      </c>
      <c r="O164" s="20"/>
      <c r="P164" s="20"/>
      <c r="Q164" s="46" t="str">
        <f>IFERROR(MAX(IF(OR(O164="",P164=""),"",IF(AND(AND(MONTH(E164)&gt;=7,MONTH(E164)&lt;8),AND(MONTH(F164)&gt;=7,MONTH(F164)&lt;8)),(NETWORKDAYS(E164,F164,Lister!$D$7:$D$13)-O164)*N164/NETWORKDAYS(Lister!$D$19,Lister!$E$19,Lister!$D$7:$D$13),IF(AND(AND(MONTH(E164)&gt;=7,MONTH(E164)&lt;8),MONTH(F164)&gt;7),(NETWORKDAYS(E164,Lister!$E$19,Lister!$D$7:$D$13)-O164)*N164/NETWORKDAYS(Lister!$D$19,Lister!$E$19,Lister!$D$7:$D$13),IF(MONTH(E164)&gt;7,0)))),0),"")</f>
        <v/>
      </c>
      <c r="R164" s="46" t="str">
        <f>IFERROR(MAX(IF(OR(O164="",P164=""),"",IF(AND(AND(MONTH(E164)&gt;=8,MONTH(E164)&lt;9),AND(MONTH(F164)&gt;=8,MONTH(F164)&lt;9)),(NETWORKDAYS(E164,F164,Lister!$D$7:$D$13)-P164)*N164/NETWORKDAYS(Lister!$D$20,Lister!$E$20,Lister!$D$7:$D$13),IF(AND(MONTH(E164)=7,MONTH(F164)=8),(NETWORKDAYS(Lister!$D$20,F164,Lister!$D$7:$D$13)-P164)*N164/NETWORKDAYS(Lister!$D$20,Lister!$E$20,Lister!$D$7:$D$13),IF(AND(MONTH(E164)=7,MONTH(F164)=7),0)))),0),"")</f>
        <v/>
      </c>
      <c r="S164" s="31" t="str">
        <f t="shared" si="17"/>
        <v/>
      </c>
      <c r="T164" s="31" t="str">
        <f t="shared" si="18"/>
        <v/>
      </c>
      <c r="U164" s="51" t="str">
        <f t="shared" si="19"/>
        <v/>
      </c>
    </row>
    <row r="165" spans="1:21" x14ac:dyDescent="0.25">
      <c r="A165" s="13" t="str">
        <f t="shared" si="20"/>
        <v/>
      </c>
      <c r="B165" s="55"/>
      <c r="C165" s="22"/>
      <c r="D165" s="23"/>
      <c r="E165" s="16"/>
      <c r="F165" s="16"/>
      <c r="G165" s="72" t="str">
        <f>IF(OR(E165="",F165=""),"",NETWORKDAYS(E165,F165,Lister!$D$7:$D$13))</f>
        <v/>
      </c>
      <c r="H165" s="19"/>
      <c r="I165" s="32" t="str">
        <f t="shared" si="14"/>
        <v/>
      </c>
      <c r="J165" s="18"/>
      <c r="K165" s="18"/>
      <c r="L165" s="46" t="str">
        <f t="shared" si="15"/>
        <v/>
      </c>
      <c r="M165" s="20"/>
      <c r="N165" s="31" t="str">
        <f t="shared" si="16"/>
        <v/>
      </c>
      <c r="O165" s="20"/>
      <c r="P165" s="20"/>
      <c r="Q165" s="46" t="str">
        <f>IFERROR(MAX(IF(OR(O165="",P165=""),"",IF(AND(AND(MONTH(E165)&gt;=7,MONTH(E165)&lt;8),AND(MONTH(F165)&gt;=7,MONTH(F165)&lt;8)),(NETWORKDAYS(E165,F165,Lister!$D$7:$D$13)-O165)*N165/NETWORKDAYS(Lister!$D$19,Lister!$E$19,Lister!$D$7:$D$13),IF(AND(AND(MONTH(E165)&gt;=7,MONTH(E165)&lt;8),MONTH(F165)&gt;7),(NETWORKDAYS(E165,Lister!$E$19,Lister!$D$7:$D$13)-O165)*N165/NETWORKDAYS(Lister!$D$19,Lister!$E$19,Lister!$D$7:$D$13),IF(MONTH(E165)&gt;7,0)))),0),"")</f>
        <v/>
      </c>
      <c r="R165" s="46" t="str">
        <f>IFERROR(MAX(IF(OR(O165="",P165=""),"",IF(AND(AND(MONTH(E165)&gt;=8,MONTH(E165)&lt;9),AND(MONTH(F165)&gt;=8,MONTH(F165)&lt;9)),(NETWORKDAYS(E165,F165,Lister!$D$7:$D$13)-P165)*N165/NETWORKDAYS(Lister!$D$20,Lister!$E$20,Lister!$D$7:$D$13),IF(AND(MONTH(E165)=7,MONTH(F165)=8),(NETWORKDAYS(Lister!$D$20,F165,Lister!$D$7:$D$13)-P165)*N165/NETWORKDAYS(Lister!$D$20,Lister!$E$20,Lister!$D$7:$D$13),IF(AND(MONTH(E165)=7,MONTH(F165)=7),0)))),0),"")</f>
        <v/>
      </c>
      <c r="S165" s="31" t="str">
        <f t="shared" si="17"/>
        <v/>
      </c>
      <c r="T165" s="31" t="str">
        <f t="shared" si="18"/>
        <v/>
      </c>
      <c r="U165" s="51" t="str">
        <f t="shared" si="19"/>
        <v/>
      </c>
    </row>
    <row r="166" spans="1:21" x14ac:dyDescent="0.25">
      <c r="A166" s="13" t="str">
        <f t="shared" si="20"/>
        <v/>
      </c>
      <c r="B166" s="55"/>
      <c r="C166" s="22"/>
      <c r="D166" s="23"/>
      <c r="E166" s="16"/>
      <c r="F166" s="16"/>
      <c r="G166" s="72" t="str">
        <f>IF(OR(E166="",F166=""),"",NETWORKDAYS(E166,F166,Lister!$D$7:$D$13))</f>
        <v/>
      </c>
      <c r="H166" s="19"/>
      <c r="I166" s="32" t="str">
        <f t="shared" si="14"/>
        <v/>
      </c>
      <c r="J166" s="18"/>
      <c r="K166" s="18"/>
      <c r="L166" s="46" t="str">
        <f t="shared" si="15"/>
        <v/>
      </c>
      <c r="M166" s="20"/>
      <c r="N166" s="31" t="str">
        <f t="shared" si="16"/>
        <v/>
      </c>
      <c r="O166" s="20"/>
      <c r="P166" s="20"/>
      <c r="Q166" s="46" t="str">
        <f>IFERROR(MAX(IF(OR(O166="",P166=""),"",IF(AND(AND(MONTH(E166)&gt;=7,MONTH(E166)&lt;8),AND(MONTH(F166)&gt;=7,MONTH(F166)&lt;8)),(NETWORKDAYS(E166,F166,Lister!$D$7:$D$13)-O166)*N166/NETWORKDAYS(Lister!$D$19,Lister!$E$19,Lister!$D$7:$D$13),IF(AND(AND(MONTH(E166)&gt;=7,MONTH(E166)&lt;8),MONTH(F166)&gt;7),(NETWORKDAYS(E166,Lister!$E$19,Lister!$D$7:$D$13)-O166)*N166/NETWORKDAYS(Lister!$D$19,Lister!$E$19,Lister!$D$7:$D$13),IF(MONTH(E166)&gt;7,0)))),0),"")</f>
        <v/>
      </c>
      <c r="R166" s="46" t="str">
        <f>IFERROR(MAX(IF(OR(O166="",P166=""),"",IF(AND(AND(MONTH(E166)&gt;=8,MONTH(E166)&lt;9),AND(MONTH(F166)&gt;=8,MONTH(F166)&lt;9)),(NETWORKDAYS(E166,F166,Lister!$D$7:$D$13)-P166)*N166/NETWORKDAYS(Lister!$D$20,Lister!$E$20,Lister!$D$7:$D$13),IF(AND(MONTH(E166)=7,MONTH(F166)=8),(NETWORKDAYS(Lister!$D$20,F166,Lister!$D$7:$D$13)-P166)*N166/NETWORKDAYS(Lister!$D$20,Lister!$E$20,Lister!$D$7:$D$13),IF(AND(MONTH(E166)=7,MONTH(F166)=7),0)))),0),"")</f>
        <v/>
      </c>
      <c r="S166" s="31" t="str">
        <f t="shared" si="17"/>
        <v/>
      </c>
      <c r="T166" s="31" t="str">
        <f t="shared" si="18"/>
        <v/>
      </c>
      <c r="U166" s="51" t="str">
        <f t="shared" si="19"/>
        <v/>
      </c>
    </row>
    <row r="167" spans="1:21" x14ac:dyDescent="0.25">
      <c r="A167" s="13" t="str">
        <f t="shared" si="20"/>
        <v/>
      </c>
      <c r="B167" s="55"/>
      <c r="C167" s="22"/>
      <c r="D167" s="23"/>
      <c r="E167" s="16"/>
      <c r="F167" s="16"/>
      <c r="G167" s="72" t="str">
        <f>IF(OR(E167="",F167=""),"",NETWORKDAYS(E167,F167,Lister!$D$7:$D$13))</f>
        <v/>
      </c>
      <c r="H167" s="19"/>
      <c r="I167" s="32" t="str">
        <f t="shared" si="14"/>
        <v/>
      </c>
      <c r="J167" s="18"/>
      <c r="K167" s="18"/>
      <c r="L167" s="46" t="str">
        <f t="shared" si="15"/>
        <v/>
      </c>
      <c r="M167" s="20"/>
      <c r="N167" s="31" t="str">
        <f t="shared" si="16"/>
        <v/>
      </c>
      <c r="O167" s="20"/>
      <c r="P167" s="20"/>
      <c r="Q167" s="46" t="str">
        <f>IFERROR(MAX(IF(OR(O167="",P167=""),"",IF(AND(AND(MONTH(E167)&gt;=7,MONTH(E167)&lt;8),AND(MONTH(F167)&gt;=7,MONTH(F167)&lt;8)),(NETWORKDAYS(E167,F167,Lister!$D$7:$D$13)-O167)*N167/NETWORKDAYS(Lister!$D$19,Lister!$E$19,Lister!$D$7:$D$13),IF(AND(AND(MONTH(E167)&gt;=7,MONTH(E167)&lt;8),MONTH(F167)&gt;7),(NETWORKDAYS(E167,Lister!$E$19,Lister!$D$7:$D$13)-O167)*N167/NETWORKDAYS(Lister!$D$19,Lister!$E$19,Lister!$D$7:$D$13),IF(MONTH(E167)&gt;7,0)))),0),"")</f>
        <v/>
      </c>
      <c r="R167" s="46" t="str">
        <f>IFERROR(MAX(IF(OR(O167="",P167=""),"",IF(AND(AND(MONTH(E167)&gt;=8,MONTH(E167)&lt;9),AND(MONTH(F167)&gt;=8,MONTH(F167)&lt;9)),(NETWORKDAYS(E167,F167,Lister!$D$7:$D$13)-P167)*N167/NETWORKDAYS(Lister!$D$20,Lister!$E$20,Lister!$D$7:$D$13),IF(AND(MONTH(E167)=7,MONTH(F167)=8),(NETWORKDAYS(Lister!$D$20,F167,Lister!$D$7:$D$13)-P167)*N167/NETWORKDAYS(Lister!$D$20,Lister!$E$20,Lister!$D$7:$D$13),IF(AND(MONTH(E167)=7,MONTH(F167)=7),0)))),0),"")</f>
        <v/>
      </c>
      <c r="S167" s="31" t="str">
        <f t="shared" si="17"/>
        <v/>
      </c>
      <c r="T167" s="31" t="str">
        <f t="shared" si="18"/>
        <v/>
      </c>
      <c r="U167" s="51" t="str">
        <f t="shared" si="19"/>
        <v/>
      </c>
    </row>
    <row r="168" spans="1:21" x14ac:dyDescent="0.25">
      <c r="A168" s="13" t="str">
        <f t="shared" si="20"/>
        <v/>
      </c>
      <c r="B168" s="55"/>
      <c r="C168" s="22"/>
      <c r="D168" s="23"/>
      <c r="E168" s="16"/>
      <c r="F168" s="16"/>
      <c r="G168" s="72" t="str">
        <f>IF(OR(E168="",F168=""),"",NETWORKDAYS(E168,F168,Lister!$D$7:$D$13))</f>
        <v/>
      </c>
      <c r="H168" s="19"/>
      <c r="I168" s="32" t="str">
        <f t="shared" si="14"/>
        <v/>
      </c>
      <c r="J168" s="18"/>
      <c r="K168" s="18"/>
      <c r="L168" s="46" t="str">
        <f t="shared" si="15"/>
        <v/>
      </c>
      <c r="M168" s="20"/>
      <c r="N168" s="31" t="str">
        <f t="shared" si="16"/>
        <v/>
      </c>
      <c r="O168" s="20"/>
      <c r="P168" s="20"/>
      <c r="Q168" s="46" t="str">
        <f>IFERROR(MAX(IF(OR(O168="",P168=""),"",IF(AND(AND(MONTH(E168)&gt;=7,MONTH(E168)&lt;8),AND(MONTH(F168)&gt;=7,MONTH(F168)&lt;8)),(NETWORKDAYS(E168,F168,Lister!$D$7:$D$13)-O168)*N168/NETWORKDAYS(Lister!$D$19,Lister!$E$19,Lister!$D$7:$D$13),IF(AND(AND(MONTH(E168)&gt;=7,MONTH(E168)&lt;8),MONTH(F168)&gt;7),(NETWORKDAYS(E168,Lister!$E$19,Lister!$D$7:$D$13)-O168)*N168/NETWORKDAYS(Lister!$D$19,Lister!$E$19,Lister!$D$7:$D$13),IF(MONTH(E168)&gt;7,0)))),0),"")</f>
        <v/>
      </c>
      <c r="R168" s="46" t="str">
        <f>IFERROR(MAX(IF(OR(O168="",P168=""),"",IF(AND(AND(MONTH(E168)&gt;=8,MONTH(E168)&lt;9),AND(MONTH(F168)&gt;=8,MONTH(F168)&lt;9)),(NETWORKDAYS(E168,F168,Lister!$D$7:$D$13)-P168)*N168/NETWORKDAYS(Lister!$D$20,Lister!$E$20,Lister!$D$7:$D$13),IF(AND(MONTH(E168)=7,MONTH(F168)=8),(NETWORKDAYS(Lister!$D$20,F168,Lister!$D$7:$D$13)-P168)*N168/NETWORKDAYS(Lister!$D$20,Lister!$E$20,Lister!$D$7:$D$13),IF(AND(MONTH(E168)=7,MONTH(F168)=7),0)))),0),"")</f>
        <v/>
      </c>
      <c r="S168" s="31" t="str">
        <f t="shared" si="17"/>
        <v/>
      </c>
      <c r="T168" s="31" t="str">
        <f t="shared" si="18"/>
        <v/>
      </c>
      <c r="U168" s="51" t="str">
        <f t="shared" si="19"/>
        <v/>
      </c>
    </row>
    <row r="169" spans="1:21" x14ac:dyDescent="0.25">
      <c r="A169" s="13" t="str">
        <f t="shared" si="20"/>
        <v/>
      </c>
      <c r="B169" s="55"/>
      <c r="C169" s="22"/>
      <c r="D169" s="23"/>
      <c r="E169" s="16"/>
      <c r="F169" s="16"/>
      <c r="G169" s="72" t="str">
        <f>IF(OR(E169="",F169=""),"",NETWORKDAYS(E169,F169,Lister!$D$7:$D$13))</f>
        <v/>
      </c>
      <c r="H169" s="19"/>
      <c r="I169" s="32" t="str">
        <f t="shared" si="14"/>
        <v/>
      </c>
      <c r="J169" s="18"/>
      <c r="K169" s="18"/>
      <c r="L169" s="46" t="str">
        <f t="shared" si="15"/>
        <v/>
      </c>
      <c r="M169" s="20"/>
      <c r="N169" s="31" t="str">
        <f t="shared" si="16"/>
        <v/>
      </c>
      <c r="O169" s="20"/>
      <c r="P169" s="20"/>
      <c r="Q169" s="46" t="str">
        <f>IFERROR(MAX(IF(OR(O169="",P169=""),"",IF(AND(AND(MONTH(E169)&gt;=7,MONTH(E169)&lt;8),AND(MONTH(F169)&gt;=7,MONTH(F169)&lt;8)),(NETWORKDAYS(E169,F169,Lister!$D$7:$D$13)-O169)*N169/NETWORKDAYS(Lister!$D$19,Lister!$E$19,Lister!$D$7:$D$13),IF(AND(AND(MONTH(E169)&gt;=7,MONTH(E169)&lt;8),MONTH(F169)&gt;7),(NETWORKDAYS(E169,Lister!$E$19,Lister!$D$7:$D$13)-O169)*N169/NETWORKDAYS(Lister!$D$19,Lister!$E$19,Lister!$D$7:$D$13),IF(MONTH(E169)&gt;7,0)))),0),"")</f>
        <v/>
      </c>
      <c r="R169" s="46" t="str">
        <f>IFERROR(MAX(IF(OR(O169="",P169=""),"",IF(AND(AND(MONTH(E169)&gt;=8,MONTH(E169)&lt;9),AND(MONTH(F169)&gt;=8,MONTH(F169)&lt;9)),(NETWORKDAYS(E169,F169,Lister!$D$7:$D$13)-P169)*N169/NETWORKDAYS(Lister!$D$20,Lister!$E$20,Lister!$D$7:$D$13),IF(AND(MONTH(E169)=7,MONTH(F169)=8),(NETWORKDAYS(Lister!$D$20,F169,Lister!$D$7:$D$13)-P169)*N169/NETWORKDAYS(Lister!$D$20,Lister!$E$20,Lister!$D$7:$D$13),IF(AND(MONTH(E169)=7,MONTH(F169)=7),0)))),0),"")</f>
        <v/>
      </c>
      <c r="S169" s="31" t="str">
        <f t="shared" si="17"/>
        <v/>
      </c>
      <c r="T169" s="31" t="str">
        <f t="shared" si="18"/>
        <v/>
      </c>
      <c r="U169" s="51" t="str">
        <f t="shared" si="19"/>
        <v/>
      </c>
    </row>
    <row r="170" spans="1:21" x14ac:dyDescent="0.25">
      <c r="A170" s="13" t="str">
        <f t="shared" si="20"/>
        <v/>
      </c>
      <c r="B170" s="55"/>
      <c r="C170" s="22"/>
      <c r="D170" s="23"/>
      <c r="E170" s="16"/>
      <c r="F170" s="16"/>
      <c r="G170" s="72" t="str">
        <f>IF(OR(E170="",F170=""),"",NETWORKDAYS(E170,F170,Lister!$D$7:$D$13))</f>
        <v/>
      </c>
      <c r="H170" s="19"/>
      <c r="I170" s="32" t="str">
        <f t="shared" si="14"/>
        <v/>
      </c>
      <c r="J170" s="18"/>
      <c r="K170" s="18"/>
      <c r="L170" s="46" t="str">
        <f t="shared" si="15"/>
        <v/>
      </c>
      <c r="M170" s="20"/>
      <c r="N170" s="31" t="str">
        <f t="shared" si="16"/>
        <v/>
      </c>
      <c r="O170" s="20"/>
      <c r="P170" s="20"/>
      <c r="Q170" s="46" t="str">
        <f>IFERROR(MAX(IF(OR(O170="",P170=""),"",IF(AND(AND(MONTH(E170)&gt;=7,MONTH(E170)&lt;8),AND(MONTH(F170)&gt;=7,MONTH(F170)&lt;8)),(NETWORKDAYS(E170,F170,Lister!$D$7:$D$13)-O170)*N170/NETWORKDAYS(Lister!$D$19,Lister!$E$19,Lister!$D$7:$D$13),IF(AND(AND(MONTH(E170)&gt;=7,MONTH(E170)&lt;8),MONTH(F170)&gt;7),(NETWORKDAYS(E170,Lister!$E$19,Lister!$D$7:$D$13)-O170)*N170/NETWORKDAYS(Lister!$D$19,Lister!$E$19,Lister!$D$7:$D$13),IF(MONTH(E170)&gt;7,0)))),0),"")</f>
        <v/>
      </c>
      <c r="R170" s="46" t="str">
        <f>IFERROR(MAX(IF(OR(O170="",P170=""),"",IF(AND(AND(MONTH(E170)&gt;=8,MONTH(E170)&lt;9),AND(MONTH(F170)&gt;=8,MONTH(F170)&lt;9)),(NETWORKDAYS(E170,F170,Lister!$D$7:$D$13)-P170)*N170/NETWORKDAYS(Lister!$D$20,Lister!$E$20,Lister!$D$7:$D$13),IF(AND(MONTH(E170)=7,MONTH(F170)=8),(NETWORKDAYS(Lister!$D$20,F170,Lister!$D$7:$D$13)-P170)*N170/NETWORKDAYS(Lister!$D$20,Lister!$E$20,Lister!$D$7:$D$13),IF(AND(MONTH(E170)=7,MONTH(F170)=7),0)))),0),"")</f>
        <v/>
      </c>
      <c r="S170" s="31" t="str">
        <f t="shared" si="17"/>
        <v/>
      </c>
      <c r="T170" s="31" t="str">
        <f t="shared" si="18"/>
        <v/>
      </c>
      <c r="U170" s="51" t="str">
        <f t="shared" si="19"/>
        <v/>
      </c>
    </row>
    <row r="171" spans="1:21" x14ac:dyDescent="0.25">
      <c r="A171" s="13" t="str">
        <f t="shared" si="20"/>
        <v/>
      </c>
      <c r="B171" s="55"/>
      <c r="C171" s="22"/>
      <c r="D171" s="23"/>
      <c r="E171" s="16"/>
      <c r="F171" s="16"/>
      <c r="G171" s="72" t="str">
        <f>IF(OR(E171="",F171=""),"",NETWORKDAYS(E171,F171,Lister!$D$7:$D$13))</f>
        <v/>
      </c>
      <c r="H171" s="19"/>
      <c r="I171" s="32" t="str">
        <f t="shared" si="14"/>
        <v/>
      </c>
      <c r="J171" s="18"/>
      <c r="K171" s="18"/>
      <c r="L171" s="46" t="str">
        <f t="shared" si="15"/>
        <v/>
      </c>
      <c r="M171" s="20"/>
      <c r="N171" s="31" t="str">
        <f t="shared" si="16"/>
        <v/>
      </c>
      <c r="O171" s="20"/>
      <c r="P171" s="20"/>
      <c r="Q171" s="46" t="str">
        <f>IFERROR(MAX(IF(OR(O171="",P171=""),"",IF(AND(AND(MONTH(E171)&gt;=7,MONTH(E171)&lt;8),AND(MONTH(F171)&gt;=7,MONTH(F171)&lt;8)),(NETWORKDAYS(E171,F171,Lister!$D$7:$D$13)-O171)*N171/NETWORKDAYS(Lister!$D$19,Lister!$E$19,Lister!$D$7:$D$13),IF(AND(AND(MONTH(E171)&gt;=7,MONTH(E171)&lt;8),MONTH(F171)&gt;7),(NETWORKDAYS(E171,Lister!$E$19,Lister!$D$7:$D$13)-O171)*N171/NETWORKDAYS(Lister!$D$19,Lister!$E$19,Lister!$D$7:$D$13),IF(MONTH(E171)&gt;7,0)))),0),"")</f>
        <v/>
      </c>
      <c r="R171" s="46" t="str">
        <f>IFERROR(MAX(IF(OR(O171="",P171=""),"",IF(AND(AND(MONTH(E171)&gt;=8,MONTH(E171)&lt;9),AND(MONTH(F171)&gt;=8,MONTH(F171)&lt;9)),(NETWORKDAYS(E171,F171,Lister!$D$7:$D$13)-P171)*N171/NETWORKDAYS(Lister!$D$20,Lister!$E$20,Lister!$D$7:$D$13),IF(AND(MONTH(E171)=7,MONTH(F171)=8),(NETWORKDAYS(Lister!$D$20,F171,Lister!$D$7:$D$13)-P171)*N171/NETWORKDAYS(Lister!$D$20,Lister!$E$20,Lister!$D$7:$D$13),IF(AND(MONTH(E171)=7,MONTH(F171)=7),0)))),0),"")</f>
        <v/>
      </c>
      <c r="S171" s="31" t="str">
        <f t="shared" si="17"/>
        <v/>
      </c>
      <c r="T171" s="31" t="str">
        <f t="shared" si="18"/>
        <v/>
      </c>
      <c r="U171" s="51" t="str">
        <f t="shared" si="19"/>
        <v/>
      </c>
    </row>
    <row r="172" spans="1:21" x14ac:dyDescent="0.25">
      <c r="A172" s="13" t="str">
        <f t="shared" si="20"/>
        <v/>
      </c>
      <c r="B172" s="55"/>
      <c r="C172" s="22"/>
      <c r="D172" s="23"/>
      <c r="E172" s="16"/>
      <c r="F172" s="16"/>
      <c r="G172" s="72" t="str">
        <f>IF(OR(E172="",F172=""),"",NETWORKDAYS(E172,F172,Lister!$D$7:$D$13))</f>
        <v/>
      </c>
      <c r="H172" s="19"/>
      <c r="I172" s="32" t="str">
        <f t="shared" si="14"/>
        <v/>
      </c>
      <c r="J172" s="18"/>
      <c r="K172" s="18"/>
      <c r="L172" s="46" t="str">
        <f t="shared" si="15"/>
        <v/>
      </c>
      <c r="M172" s="20"/>
      <c r="N172" s="31" t="str">
        <f t="shared" si="16"/>
        <v/>
      </c>
      <c r="O172" s="20"/>
      <c r="P172" s="20"/>
      <c r="Q172" s="46" t="str">
        <f>IFERROR(MAX(IF(OR(O172="",P172=""),"",IF(AND(AND(MONTH(E172)&gt;=7,MONTH(E172)&lt;8),AND(MONTH(F172)&gt;=7,MONTH(F172)&lt;8)),(NETWORKDAYS(E172,F172,Lister!$D$7:$D$13)-O172)*N172/NETWORKDAYS(Lister!$D$19,Lister!$E$19,Lister!$D$7:$D$13),IF(AND(AND(MONTH(E172)&gt;=7,MONTH(E172)&lt;8),MONTH(F172)&gt;7),(NETWORKDAYS(E172,Lister!$E$19,Lister!$D$7:$D$13)-O172)*N172/NETWORKDAYS(Lister!$D$19,Lister!$E$19,Lister!$D$7:$D$13),IF(MONTH(E172)&gt;7,0)))),0),"")</f>
        <v/>
      </c>
      <c r="R172" s="46" t="str">
        <f>IFERROR(MAX(IF(OR(O172="",P172=""),"",IF(AND(AND(MONTH(E172)&gt;=8,MONTH(E172)&lt;9),AND(MONTH(F172)&gt;=8,MONTH(F172)&lt;9)),(NETWORKDAYS(E172,F172,Lister!$D$7:$D$13)-P172)*N172/NETWORKDAYS(Lister!$D$20,Lister!$E$20,Lister!$D$7:$D$13),IF(AND(MONTH(E172)=7,MONTH(F172)=8),(NETWORKDAYS(Lister!$D$20,F172,Lister!$D$7:$D$13)-P172)*N172/NETWORKDAYS(Lister!$D$20,Lister!$E$20,Lister!$D$7:$D$13),IF(AND(MONTH(E172)=7,MONTH(F172)=7),0)))),0),"")</f>
        <v/>
      </c>
      <c r="S172" s="31" t="str">
        <f t="shared" si="17"/>
        <v/>
      </c>
      <c r="T172" s="31" t="str">
        <f t="shared" si="18"/>
        <v/>
      </c>
      <c r="U172" s="51" t="str">
        <f t="shared" si="19"/>
        <v/>
      </c>
    </row>
    <row r="173" spans="1:21" x14ac:dyDescent="0.25">
      <c r="A173" s="13" t="str">
        <f t="shared" si="20"/>
        <v/>
      </c>
      <c r="B173" s="55"/>
      <c r="C173" s="22"/>
      <c r="D173" s="23"/>
      <c r="E173" s="16"/>
      <c r="F173" s="16"/>
      <c r="G173" s="72" t="str">
        <f>IF(OR(E173="",F173=""),"",NETWORKDAYS(E173,F173,Lister!$D$7:$D$13))</f>
        <v/>
      </c>
      <c r="H173" s="19"/>
      <c r="I173" s="32" t="str">
        <f t="shared" si="14"/>
        <v/>
      </c>
      <c r="J173" s="18"/>
      <c r="K173" s="18"/>
      <c r="L173" s="46" t="str">
        <f t="shared" si="15"/>
        <v/>
      </c>
      <c r="M173" s="20"/>
      <c r="N173" s="31" t="str">
        <f t="shared" si="16"/>
        <v/>
      </c>
      <c r="O173" s="20"/>
      <c r="P173" s="20"/>
      <c r="Q173" s="46" t="str">
        <f>IFERROR(MAX(IF(OR(O173="",P173=""),"",IF(AND(AND(MONTH(E173)&gt;=7,MONTH(E173)&lt;8),AND(MONTH(F173)&gt;=7,MONTH(F173)&lt;8)),(NETWORKDAYS(E173,F173,Lister!$D$7:$D$13)-O173)*N173/NETWORKDAYS(Lister!$D$19,Lister!$E$19,Lister!$D$7:$D$13),IF(AND(AND(MONTH(E173)&gt;=7,MONTH(E173)&lt;8),MONTH(F173)&gt;7),(NETWORKDAYS(E173,Lister!$E$19,Lister!$D$7:$D$13)-O173)*N173/NETWORKDAYS(Lister!$D$19,Lister!$E$19,Lister!$D$7:$D$13),IF(MONTH(E173)&gt;7,0)))),0),"")</f>
        <v/>
      </c>
      <c r="R173" s="46" t="str">
        <f>IFERROR(MAX(IF(OR(O173="",P173=""),"",IF(AND(AND(MONTH(E173)&gt;=8,MONTH(E173)&lt;9),AND(MONTH(F173)&gt;=8,MONTH(F173)&lt;9)),(NETWORKDAYS(E173,F173,Lister!$D$7:$D$13)-P173)*N173/NETWORKDAYS(Lister!$D$20,Lister!$E$20,Lister!$D$7:$D$13),IF(AND(MONTH(E173)=7,MONTH(F173)=8),(NETWORKDAYS(Lister!$D$20,F173,Lister!$D$7:$D$13)-P173)*N173/NETWORKDAYS(Lister!$D$20,Lister!$E$20,Lister!$D$7:$D$13),IF(AND(MONTH(E173)=7,MONTH(F173)=7),0)))),0),"")</f>
        <v/>
      </c>
      <c r="S173" s="31" t="str">
        <f t="shared" si="17"/>
        <v/>
      </c>
      <c r="T173" s="31" t="str">
        <f t="shared" si="18"/>
        <v/>
      </c>
      <c r="U173" s="51" t="str">
        <f t="shared" si="19"/>
        <v/>
      </c>
    </row>
    <row r="174" spans="1:21" x14ac:dyDescent="0.25">
      <c r="A174" s="13" t="str">
        <f t="shared" si="20"/>
        <v/>
      </c>
      <c r="B174" s="55"/>
      <c r="C174" s="22"/>
      <c r="D174" s="23"/>
      <c r="E174" s="16"/>
      <c r="F174" s="16"/>
      <c r="G174" s="72" t="str">
        <f>IF(OR(E174="",F174=""),"",NETWORKDAYS(E174,F174,Lister!$D$7:$D$13))</f>
        <v/>
      </c>
      <c r="H174" s="19"/>
      <c r="I174" s="32" t="str">
        <f t="shared" si="14"/>
        <v/>
      </c>
      <c r="J174" s="18"/>
      <c r="K174" s="18"/>
      <c r="L174" s="46" t="str">
        <f t="shared" si="15"/>
        <v/>
      </c>
      <c r="M174" s="20"/>
      <c r="N174" s="31" t="str">
        <f t="shared" si="16"/>
        <v/>
      </c>
      <c r="O174" s="20"/>
      <c r="P174" s="20"/>
      <c r="Q174" s="46" t="str">
        <f>IFERROR(MAX(IF(OR(O174="",P174=""),"",IF(AND(AND(MONTH(E174)&gt;=7,MONTH(E174)&lt;8),AND(MONTH(F174)&gt;=7,MONTH(F174)&lt;8)),(NETWORKDAYS(E174,F174,Lister!$D$7:$D$13)-O174)*N174/NETWORKDAYS(Lister!$D$19,Lister!$E$19,Lister!$D$7:$D$13),IF(AND(AND(MONTH(E174)&gt;=7,MONTH(E174)&lt;8),MONTH(F174)&gt;7),(NETWORKDAYS(E174,Lister!$E$19,Lister!$D$7:$D$13)-O174)*N174/NETWORKDAYS(Lister!$D$19,Lister!$E$19,Lister!$D$7:$D$13),IF(MONTH(E174)&gt;7,0)))),0),"")</f>
        <v/>
      </c>
      <c r="R174" s="46" t="str">
        <f>IFERROR(MAX(IF(OR(O174="",P174=""),"",IF(AND(AND(MONTH(E174)&gt;=8,MONTH(E174)&lt;9),AND(MONTH(F174)&gt;=8,MONTH(F174)&lt;9)),(NETWORKDAYS(E174,F174,Lister!$D$7:$D$13)-P174)*N174/NETWORKDAYS(Lister!$D$20,Lister!$E$20,Lister!$D$7:$D$13),IF(AND(MONTH(E174)=7,MONTH(F174)=8),(NETWORKDAYS(Lister!$D$20,F174,Lister!$D$7:$D$13)-P174)*N174/NETWORKDAYS(Lister!$D$20,Lister!$E$20,Lister!$D$7:$D$13),IF(AND(MONTH(E174)=7,MONTH(F174)=7),0)))),0),"")</f>
        <v/>
      </c>
      <c r="S174" s="31" t="str">
        <f t="shared" si="17"/>
        <v/>
      </c>
      <c r="T174" s="31" t="str">
        <f t="shared" si="18"/>
        <v/>
      </c>
      <c r="U174" s="51" t="str">
        <f t="shared" si="19"/>
        <v/>
      </c>
    </row>
    <row r="175" spans="1:21" x14ac:dyDescent="0.25">
      <c r="A175" s="13" t="str">
        <f t="shared" si="20"/>
        <v/>
      </c>
      <c r="B175" s="55"/>
      <c r="C175" s="22"/>
      <c r="D175" s="23"/>
      <c r="E175" s="16"/>
      <c r="F175" s="16"/>
      <c r="G175" s="72" t="str">
        <f>IF(OR(E175="",F175=""),"",NETWORKDAYS(E175,F175,Lister!$D$7:$D$13))</f>
        <v/>
      </c>
      <c r="H175" s="19"/>
      <c r="I175" s="32" t="str">
        <f t="shared" si="14"/>
        <v/>
      </c>
      <c r="J175" s="18"/>
      <c r="K175" s="18"/>
      <c r="L175" s="46" t="str">
        <f t="shared" si="15"/>
        <v/>
      </c>
      <c r="M175" s="20"/>
      <c r="N175" s="31" t="str">
        <f t="shared" si="16"/>
        <v/>
      </c>
      <c r="O175" s="20"/>
      <c r="P175" s="20"/>
      <c r="Q175" s="46" t="str">
        <f>IFERROR(MAX(IF(OR(O175="",P175=""),"",IF(AND(AND(MONTH(E175)&gt;=7,MONTH(E175)&lt;8),AND(MONTH(F175)&gt;=7,MONTH(F175)&lt;8)),(NETWORKDAYS(E175,F175,Lister!$D$7:$D$13)-O175)*N175/NETWORKDAYS(Lister!$D$19,Lister!$E$19,Lister!$D$7:$D$13),IF(AND(AND(MONTH(E175)&gt;=7,MONTH(E175)&lt;8),MONTH(F175)&gt;7),(NETWORKDAYS(E175,Lister!$E$19,Lister!$D$7:$D$13)-O175)*N175/NETWORKDAYS(Lister!$D$19,Lister!$E$19,Lister!$D$7:$D$13),IF(MONTH(E175)&gt;7,0)))),0),"")</f>
        <v/>
      </c>
      <c r="R175" s="46" t="str">
        <f>IFERROR(MAX(IF(OR(O175="",P175=""),"",IF(AND(AND(MONTH(E175)&gt;=8,MONTH(E175)&lt;9),AND(MONTH(F175)&gt;=8,MONTH(F175)&lt;9)),(NETWORKDAYS(E175,F175,Lister!$D$7:$D$13)-P175)*N175/NETWORKDAYS(Lister!$D$20,Lister!$E$20,Lister!$D$7:$D$13),IF(AND(MONTH(E175)=7,MONTH(F175)=8),(NETWORKDAYS(Lister!$D$20,F175,Lister!$D$7:$D$13)-P175)*N175/NETWORKDAYS(Lister!$D$20,Lister!$E$20,Lister!$D$7:$D$13),IF(AND(MONTH(E175)=7,MONTH(F175)=7),0)))),0),"")</f>
        <v/>
      </c>
      <c r="S175" s="31" t="str">
        <f t="shared" si="17"/>
        <v/>
      </c>
      <c r="T175" s="31" t="str">
        <f t="shared" si="18"/>
        <v/>
      </c>
      <c r="U175" s="51" t="str">
        <f t="shared" si="19"/>
        <v/>
      </c>
    </row>
    <row r="176" spans="1:21" x14ac:dyDescent="0.25">
      <c r="A176" s="13" t="str">
        <f t="shared" si="20"/>
        <v/>
      </c>
      <c r="B176" s="55"/>
      <c r="C176" s="22"/>
      <c r="D176" s="23"/>
      <c r="E176" s="16"/>
      <c r="F176" s="16"/>
      <c r="G176" s="72" t="str">
        <f>IF(OR(E176="",F176=""),"",NETWORKDAYS(E176,F176,Lister!$D$7:$D$13))</f>
        <v/>
      </c>
      <c r="H176" s="19"/>
      <c r="I176" s="32" t="str">
        <f t="shared" si="14"/>
        <v/>
      </c>
      <c r="J176" s="18"/>
      <c r="K176" s="18"/>
      <c r="L176" s="46" t="str">
        <f t="shared" si="15"/>
        <v/>
      </c>
      <c r="M176" s="20"/>
      <c r="N176" s="31" t="str">
        <f t="shared" si="16"/>
        <v/>
      </c>
      <c r="O176" s="20"/>
      <c r="P176" s="20"/>
      <c r="Q176" s="46" t="str">
        <f>IFERROR(MAX(IF(OR(O176="",P176=""),"",IF(AND(AND(MONTH(E176)&gt;=7,MONTH(E176)&lt;8),AND(MONTH(F176)&gt;=7,MONTH(F176)&lt;8)),(NETWORKDAYS(E176,F176,Lister!$D$7:$D$13)-O176)*N176/NETWORKDAYS(Lister!$D$19,Lister!$E$19,Lister!$D$7:$D$13),IF(AND(AND(MONTH(E176)&gt;=7,MONTH(E176)&lt;8),MONTH(F176)&gt;7),(NETWORKDAYS(E176,Lister!$E$19,Lister!$D$7:$D$13)-O176)*N176/NETWORKDAYS(Lister!$D$19,Lister!$E$19,Lister!$D$7:$D$13),IF(MONTH(E176)&gt;7,0)))),0),"")</f>
        <v/>
      </c>
      <c r="R176" s="46" t="str">
        <f>IFERROR(MAX(IF(OR(O176="",P176=""),"",IF(AND(AND(MONTH(E176)&gt;=8,MONTH(E176)&lt;9),AND(MONTH(F176)&gt;=8,MONTH(F176)&lt;9)),(NETWORKDAYS(E176,F176,Lister!$D$7:$D$13)-P176)*N176/NETWORKDAYS(Lister!$D$20,Lister!$E$20,Lister!$D$7:$D$13),IF(AND(MONTH(E176)=7,MONTH(F176)=8),(NETWORKDAYS(Lister!$D$20,F176,Lister!$D$7:$D$13)-P176)*N176/NETWORKDAYS(Lister!$D$20,Lister!$E$20,Lister!$D$7:$D$13),IF(AND(MONTH(E176)=7,MONTH(F176)=7),0)))),0),"")</f>
        <v/>
      </c>
      <c r="S176" s="31" t="str">
        <f t="shared" si="17"/>
        <v/>
      </c>
      <c r="T176" s="31" t="str">
        <f t="shared" si="18"/>
        <v/>
      </c>
      <c r="U176" s="51" t="str">
        <f t="shared" si="19"/>
        <v/>
      </c>
    </row>
    <row r="177" spans="1:21" x14ac:dyDescent="0.25">
      <c r="A177" s="13" t="str">
        <f t="shared" si="20"/>
        <v/>
      </c>
      <c r="B177" s="55"/>
      <c r="C177" s="22"/>
      <c r="D177" s="23"/>
      <c r="E177" s="16"/>
      <c r="F177" s="16"/>
      <c r="G177" s="72" t="str">
        <f>IF(OR(E177="",F177=""),"",NETWORKDAYS(E177,F177,Lister!$D$7:$D$13))</f>
        <v/>
      </c>
      <c r="H177" s="19"/>
      <c r="I177" s="32" t="str">
        <f t="shared" si="14"/>
        <v/>
      </c>
      <c r="J177" s="18"/>
      <c r="K177" s="18"/>
      <c r="L177" s="46" t="str">
        <f t="shared" si="15"/>
        <v/>
      </c>
      <c r="M177" s="20"/>
      <c r="N177" s="31" t="str">
        <f t="shared" si="16"/>
        <v/>
      </c>
      <c r="O177" s="20"/>
      <c r="P177" s="20"/>
      <c r="Q177" s="46" t="str">
        <f>IFERROR(MAX(IF(OR(O177="",P177=""),"",IF(AND(AND(MONTH(E177)&gt;=7,MONTH(E177)&lt;8),AND(MONTH(F177)&gt;=7,MONTH(F177)&lt;8)),(NETWORKDAYS(E177,F177,Lister!$D$7:$D$13)-O177)*N177/NETWORKDAYS(Lister!$D$19,Lister!$E$19,Lister!$D$7:$D$13),IF(AND(AND(MONTH(E177)&gt;=7,MONTH(E177)&lt;8),MONTH(F177)&gt;7),(NETWORKDAYS(E177,Lister!$E$19,Lister!$D$7:$D$13)-O177)*N177/NETWORKDAYS(Lister!$D$19,Lister!$E$19,Lister!$D$7:$D$13),IF(MONTH(E177)&gt;7,0)))),0),"")</f>
        <v/>
      </c>
      <c r="R177" s="46" t="str">
        <f>IFERROR(MAX(IF(OR(O177="",P177=""),"",IF(AND(AND(MONTH(E177)&gt;=8,MONTH(E177)&lt;9),AND(MONTH(F177)&gt;=8,MONTH(F177)&lt;9)),(NETWORKDAYS(E177,F177,Lister!$D$7:$D$13)-P177)*N177/NETWORKDAYS(Lister!$D$20,Lister!$E$20,Lister!$D$7:$D$13),IF(AND(MONTH(E177)=7,MONTH(F177)=8),(NETWORKDAYS(Lister!$D$20,F177,Lister!$D$7:$D$13)-P177)*N177/NETWORKDAYS(Lister!$D$20,Lister!$E$20,Lister!$D$7:$D$13),IF(AND(MONTH(E177)=7,MONTH(F177)=7),0)))),0),"")</f>
        <v/>
      </c>
      <c r="S177" s="31" t="str">
        <f t="shared" si="17"/>
        <v/>
      </c>
      <c r="T177" s="31" t="str">
        <f t="shared" si="18"/>
        <v/>
      </c>
      <c r="U177" s="51" t="str">
        <f t="shared" si="19"/>
        <v/>
      </c>
    </row>
    <row r="178" spans="1:21" x14ac:dyDescent="0.25">
      <c r="A178" s="13" t="str">
        <f t="shared" si="20"/>
        <v/>
      </c>
      <c r="B178" s="55"/>
      <c r="C178" s="22"/>
      <c r="D178" s="23"/>
      <c r="E178" s="16"/>
      <c r="F178" s="16"/>
      <c r="G178" s="72" t="str">
        <f>IF(OR(E178="",F178=""),"",NETWORKDAYS(E178,F178,Lister!$D$7:$D$13))</f>
        <v/>
      </c>
      <c r="H178" s="19"/>
      <c r="I178" s="32" t="str">
        <f t="shared" si="14"/>
        <v/>
      </c>
      <c r="J178" s="18"/>
      <c r="K178" s="18"/>
      <c r="L178" s="46" t="str">
        <f t="shared" si="15"/>
        <v/>
      </c>
      <c r="M178" s="20"/>
      <c r="N178" s="31" t="str">
        <f t="shared" si="16"/>
        <v/>
      </c>
      <c r="O178" s="20"/>
      <c r="P178" s="20"/>
      <c r="Q178" s="46" t="str">
        <f>IFERROR(MAX(IF(OR(O178="",P178=""),"",IF(AND(AND(MONTH(E178)&gt;=7,MONTH(E178)&lt;8),AND(MONTH(F178)&gt;=7,MONTH(F178)&lt;8)),(NETWORKDAYS(E178,F178,Lister!$D$7:$D$13)-O178)*N178/NETWORKDAYS(Lister!$D$19,Lister!$E$19,Lister!$D$7:$D$13),IF(AND(AND(MONTH(E178)&gt;=7,MONTH(E178)&lt;8),MONTH(F178)&gt;7),(NETWORKDAYS(E178,Lister!$E$19,Lister!$D$7:$D$13)-O178)*N178/NETWORKDAYS(Lister!$D$19,Lister!$E$19,Lister!$D$7:$D$13),IF(MONTH(E178)&gt;7,0)))),0),"")</f>
        <v/>
      </c>
      <c r="R178" s="46" t="str">
        <f>IFERROR(MAX(IF(OR(O178="",P178=""),"",IF(AND(AND(MONTH(E178)&gt;=8,MONTH(E178)&lt;9),AND(MONTH(F178)&gt;=8,MONTH(F178)&lt;9)),(NETWORKDAYS(E178,F178,Lister!$D$7:$D$13)-P178)*N178/NETWORKDAYS(Lister!$D$20,Lister!$E$20,Lister!$D$7:$D$13),IF(AND(MONTH(E178)=7,MONTH(F178)=8),(NETWORKDAYS(Lister!$D$20,F178,Lister!$D$7:$D$13)-P178)*N178/NETWORKDAYS(Lister!$D$20,Lister!$E$20,Lister!$D$7:$D$13),IF(AND(MONTH(E178)=7,MONTH(F178)=7),0)))),0),"")</f>
        <v/>
      </c>
      <c r="S178" s="31" t="str">
        <f t="shared" si="17"/>
        <v/>
      </c>
      <c r="T178" s="31" t="str">
        <f t="shared" si="18"/>
        <v/>
      </c>
      <c r="U178" s="51" t="str">
        <f t="shared" si="19"/>
        <v/>
      </c>
    </row>
    <row r="179" spans="1:21" x14ac:dyDescent="0.25">
      <c r="A179" s="13" t="str">
        <f t="shared" si="20"/>
        <v/>
      </c>
      <c r="B179" s="55"/>
      <c r="C179" s="22"/>
      <c r="D179" s="23"/>
      <c r="E179" s="16"/>
      <c r="F179" s="16"/>
      <c r="G179" s="72" t="str">
        <f>IF(OR(E179="",F179=""),"",NETWORKDAYS(E179,F179,Lister!$D$7:$D$13))</f>
        <v/>
      </c>
      <c r="H179" s="19"/>
      <c r="I179" s="32" t="str">
        <f t="shared" si="14"/>
        <v/>
      </c>
      <c r="J179" s="18"/>
      <c r="K179" s="18"/>
      <c r="L179" s="46" t="str">
        <f t="shared" si="15"/>
        <v/>
      </c>
      <c r="M179" s="20"/>
      <c r="N179" s="31" t="str">
        <f t="shared" si="16"/>
        <v/>
      </c>
      <c r="O179" s="20"/>
      <c r="P179" s="20"/>
      <c r="Q179" s="46" t="str">
        <f>IFERROR(MAX(IF(OR(O179="",P179=""),"",IF(AND(AND(MONTH(E179)&gt;=7,MONTH(E179)&lt;8),AND(MONTH(F179)&gt;=7,MONTH(F179)&lt;8)),(NETWORKDAYS(E179,F179,Lister!$D$7:$D$13)-O179)*N179/NETWORKDAYS(Lister!$D$19,Lister!$E$19,Lister!$D$7:$D$13),IF(AND(AND(MONTH(E179)&gt;=7,MONTH(E179)&lt;8),MONTH(F179)&gt;7),(NETWORKDAYS(E179,Lister!$E$19,Lister!$D$7:$D$13)-O179)*N179/NETWORKDAYS(Lister!$D$19,Lister!$E$19,Lister!$D$7:$D$13),IF(MONTH(E179)&gt;7,0)))),0),"")</f>
        <v/>
      </c>
      <c r="R179" s="46" t="str">
        <f>IFERROR(MAX(IF(OR(O179="",P179=""),"",IF(AND(AND(MONTH(E179)&gt;=8,MONTH(E179)&lt;9),AND(MONTH(F179)&gt;=8,MONTH(F179)&lt;9)),(NETWORKDAYS(E179,F179,Lister!$D$7:$D$13)-P179)*N179/NETWORKDAYS(Lister!$D$20,Lister!$E$20,Lister!$D$7:$D$13),IF(AND(MONTH(E179)=7,MONTH(F179)=8),(NETWORKDAYS(Lister!$D$20,F179,Lister!$D$7:$D$13)-P179)*N179/NETWORKDAYS(Lister!$D$20,Lister!$E$20,Lister!$D$7:$D$13),IF(AND(MONTH(E179)=7,MONTH(F179)=7),0)))),0),"")</f>
        <v/>
      </c>
      <c r="S179" s="31" t="str">
        <f t="shared" si="17"/>
        <v/>
      </c>
      <c r="T179" s="31" t="str">
        <f t="shared" si="18"/>
        <v/>
      </c>
      <c r="U179" s="51" t="str">
        <f t="shared" si="19"/>
        <v/>
      </c>
    </row>
    <row r="180" spans="1:21" x14ac:dyDescent="0.25">
      <c r="A180" s="13" t="str">
        <f t="shared" si="20"/>
        <v/>
      </c>
      <c r="B180" s="55"/>
      <c r="C180" s="22"/>
      <c r="D180" s="23"/>
      <c r="E180" s="16"/>
      <c r="F180" s="16"/>
      <c r="G180" s="72" t="str">
        <f>IF(OR(E180="",F180=""),"",NETWORKDAYS(E180,F180,Lister!$D$7:$D$13))</f>
        <v/>
      </c>
      <c r="H180" s="19"/>
      <c r="I180" s="32" t="str">
        <f t="shared" si="14"/>
        <v/>
      </c>
      <c r="J180" s="18"/>
      <c r="K180" s="18"/>
      <c r="L180" s="46" t="str">
        <f t="shared" si="15"/>
        <v/>
      </c>
      <c r="M180" s="20"/>
      <c r="N180" s="31" t="str">
        <f t="shared" si="16"/>
        <v/>
      </c>
      <c r="O180" s="20"/>
      <c r="P180" s="20"/>
      <c r="Q180" s="46" t="str">
        <f>IFERROR(MAX(IF(OR(O180="",P180=""),"",IF(AND(AND(MONTH(E180)&gt;=7,MONTH(E180)&lt;8),AND(MONTH(F180)&gt;=7,MONTH(F180)&lt;8)),(NETWORKDAYS(E180,F180,Lister!$D$7:$D$13)-O180)*N180/NETWORKDAYS(Lister!$D$19,Lister!$E$19,Lister!$D$7:$D$13),IF(AND(AND(MONTH(E180)&gt;=7,MONTH(E180)&lt;8),MONTH(F180)&gt;7),(NETWORKDAYS(E180,Lister!$E$19,Lister!$D$7:$D$13)-O180)*N180/NETWORKDAYS(Lister!$D$19,Lister!$E$19,Lister!$D$7:$D$13),IF(MONTH(E180)&gt;7,0)))),0),"")</f>
        <v/>
      </c>
      <c r="R180" s="46" t="str">
        <f>IFERROR(MAX(IF(OR(O180="",P180=""),"",IF(AND(AND(MONTH(E180)&gt;=8,MONTH(E180)&lt;9),AND(MONTH(F180)&gt;=8,MONTH(F180)&lt;9)),(NETWORKDAYS(E180,F180,Lister!$D$7:$D$13)-P180)*N180/NETWORKDAYS(Lister!$D$20,Lister!$E$20,Lister!$D$7:$D$13),IF(AND(MONTH(E180)=7,MONTH(F180)=8),(NETWORKDAYS(Lister!$D$20,F180,Lister!$D$7:$D$13)-P180)*N180/NETWORKDAYS(Lister!$D$20,Lister!$E$20,Lister!$D$7:$D$13),IF(AND(MONTH(E180)=7,MONTH(F180)=7),0)))),0),"")</f>
        <v/>
      </c>
      <c r="S180" s="31" t="str">
        <f t="shared" si="17"/>
        <v/>
      </c>
      <c r="T180" s="31" t="str">
        <f t="shared" si="18"/>
        <v/>
      </c>
      <c r="U180" s="51" t="str">
        <f t="shared" si="19"/>
        <v/>
      </c>
    </row>
    <row r="181" spans="1:21" x14ac:dyDescent="0.25">
      <c r="A181" s="13" t="str">
        <f t="shared" si="20"/>
        <v/>
      </c>
      <c r="B181" s="55"/>
      <c r="C181" s="22"/>
      <c r="D181" s="23"/>
      <c r="E181" s="16"/>
      <c r="F181" s="16"/>
      <c r="G181" s="72" t="str">
        <f>IF(OR(E181="",F181=""),"",NETWORKDAYS(E181,F181,Lister!$D$7:$D$13))</f>
        <v/>
      </c>
      <c r="H181" s="19"/>
      <c r="I181" s="32" t="str">
        <f t="shared" si="14"/>
        <v/>
      </c>
      <c r="J181" s="18"/>
      <c r="K181" s="18"/>
      <c r="L181" s="46" t="str">
        <f t="shared" si="15"/>
        <v/>
      </c>
      <c r="M181" s="20"/>
      <c r="N181" s="31" t="str">
        <f t="shared" si="16"/>
        <v/>
      </c>
      <c r="O181" s="20"/>
      <c r="P181" s="20"/>
      <c r="Q181" s="46" t="str">
        <f>IFERROR(MAX(IF(OR(O181="",P181=""),"",IF(AND(AND(MONTH(E181)&gt;=7,MONTH(E181)&lt;8),AND(MONTH(F181)&gt;=7,MONTH(F181)&lt;8)),(NETWORKDAYS(E181,F181,Lister!$D$7:$D$13)-O181)*N181/NETWORKDAYS(Lister!$D$19,Lister!$E$19,Lister!$D$7:$D$13),IF(AND(AND(MONTH(E181)&gt;=7,MONTH(E181)&lt;8),MONTH(F181)&gt;7),(NETWORKDAYS(E181,Lister!$E$19,Lister!$D$7:$D$13)-O181)*N181/NETWORKDAYS(Lister!$D$19,Lister!$E$19,Lister!$D$7:$D$13),IF(MONTH(E181)&gt;7,0)))),0),"")</f>
        <v/>
      </c>
      <c r="R181" s="46" t="str">
        <f>IFERROR(MAX(IF(OR(O181="",P181=""),"",IF(AND(AND(MONTH(E181)&gt;=8,MONTH(E181)&lt;9),AND(MONTH(F181)&gt;=8,MONTH(F181)&lt;9)),(NETWORKDAYS(E181,F181,Lister!$D$7:$D$13)-P181)*N181/NETWORKDAYS(Lister!$D$20,Lister!$E$20,Lister!$D$7:$D$13),IF(AND(MONTH(E181)=7,MONTH(F181)=8),(NETWORKDAYS(Lister!$D$20,F181,Lister!$D$7:$D$13)-P181)*N181/NETWORKDAYS(Lister!$D$20,Lister!$E$20,Lister!$D$7:$D$13),IF(AND(MONTH(E181)=7,MONTH(F181)=7),0)))),0),"")</f>
        <v/>
      </c>
      <c r="S181" s="31" t="str">
        <f t="shared" si="17"/>
        <v/>
      </c>
      <c r="T181" s="31" t="str">
        <f t="shared" si="18"/>
        <v/>
      </c>
      <c r="U181" s="51" t="str">
        <f t="shared" si="19"/>
        <v/>
      </c>
    </row>
    <row r="182" spans="1:21" x14ac:dyDescent="0.25">
      <c r="A182" s="13" t="str">
        <f t="shared" si="20"/>
        <v/>
      </c>
      <c r="B182" s="55"/>
      <c r="C182" s="22"/>
      <c r="D182" s="23"/>
      <c r="E182" s="16"/>
      <c r="F182" s="16"/>
      <c r="G182" s="72" t="str">
        <f>IF(OR(E182="",F182=""),"",NETWORKDAYS(E182,F182,Lister!$D$7:$D$13))</f>
        <v/>
      </c>
      <c r="H182" s="19"/>
      <c r="I182" s="32" t="str">
        <f t="shared" si="14"/>
        <v/>
      </c>
      <c r="J182" s="18"/>
      <c r="K182" s="18"/>
      <c r="L182" s="46" t="str">
        <f t="shared" si="15"/>
        <v/>
      </c>
      <c r="M182" s="20"/>
      <c r="N182" s="31" t="str">
        <f t="shared" si="16"/>
        <v/>
      </c>
      <c r="O182" s="20"/>
      <c r="P182" s="20"/>
      <c r="Q182" s="46" t="str">
        <f>IFERROR(MAX(IF(OR(O182="",P182=""),"",IF(AND(AND(MONTH(E182)&gt;=7,MONTH(E182)&lt;8),AND(MONTH(F182)&gt;=7,MONTH(F182)&lt;8)),(NETWORKDAYS(E182,F182,Lister!$D$7:$D$13)-O182)*N182/NETWORKDAYS(Lister!$D$19,Lister!$E$19,Lister!$D$7:$D$13),IF(AND(AND(MONTH(E182)&gt;=7,MONTH(E182)&lt;8),MONTH(F182)&gt;7),(NETWORKDAYS(E182,Lister!$E$19,Lister!$D$7:$D$13)-O182)*N182/NETWORKDAYS(Lister!$D$19,Lister!$E$19,Lister!$D$7:$D$13),IF(MONTH(E182)&gt;7,0)))),0),"")</f>
        <v/>
      </c>
      <c r="R182" s="46" t="str">
        <f>IFERROR(MAX(IF(OR(O182="",P182=""),"",IF(AND(AND(MONTH(E182)&gt;=8,MONTH(E182)&lt;9),AND(MONTH(F182)&gt;=8,MONTH(F182)&lt;9)),(NETWORKDAYS(E182,F182,Lister!$D$7:$D$13)-P182)*N182/NETWORKDAYS(Lister!$D$20,Lister!$E$20,Lister!$D$7:$D$13),IF(AND(MONTH(E182)=7,MONTH(F182)=8),(NETWORKDAYS(Lister!$D$20,F182,Lister!$D$7:$D$13)-P182)*N182/NETWORKDAYS(Lister!$D$20,Lister!$E$20,Lister!$D$7:$D$13),IF(AND(MONTH(E182)=7,MONTH(F182)=7),0)))),0),"")</f>
        <v/>
      </c>
      <c r="S182" s="31" t="str">
        <f t="shared" si="17"/>
        <v/>
      </c>
      <c r="T182" s="31" t="str">
        <f t="shared" si="18"/>
        <v/>
      </c>
      <c r="U182" s="51" t="str">
        <f t="shared" si="19"/>
        <v/>
      </c>
    </row>
    <row r="183" spans="1:21" x14ac:dyDescent="0.25">
      <c r="A183" s="13" t="str">
        <f t="shared" si="20"/>
        <v/>
      </c>
      <c r="B183" s="55"/>
      <c r="C183" s="22"/>
      <c r="D183" s="23"/>
      <c r="E183" s="16"/>
      <c r="F183" s="16"/>
      <c r="G183" s="72" t="str">
        <f>IF(OR(E183="",F183=""),"",NETWORKDAYS(E183,F183,Lister!$D$7:$D$13))</f>
        <v/>
      </c>
      <c r="H183" s="19"/>
      <c r="I183" s="32" t="str">
        <f t="shared" si="14"/>
        <v/>
      </c>
      <c r="J183" s="18"/>
      <c r="K183" s="18"/>
      <c r="L183" s="46" t="str">
        <f t="shared" si="15"/>
        <v/>
      </c>
      <c r="M183" s="20"/>
      <c r="N183" s="31" t="str">
        <f t="shared" si="16"/>
        <v/>
      </c>
      <c r="O183" s="20"/>
      <c r="P183" s="20"/>
      <c r="Q183" s="46" t="str">
        <f>IFERROR(MAX(IF(OR(O183="",P183=""),"",IF(AND(AND(MONTH(E183)&gt;=7,MONTH(E183)&lt;8),AND(MONTH(F183)&gt;=7,MONTH(F183)&lt;8)),(NETWORKDAYS(E183,F183,Lister!$D$7:$D$13)-O183)*N183/NETWORKDAYS(Lister!$D$19,Lister!$E$19,Lister!$D$7:$D$13),IF(AND(AND(MONTH(E183)&gt;=7,MONTH(E183)&lt;8),MONTH(F183)&gt;7),(NETWORKDAYS(E183,Lister!$E$19,Lister!$D$7:$D$13)-O183)*N183/NETWORKDAYS(Lister!$D$19,Lister!$E$19,Lister!$D$7:$D$13),IF(MONTH(E183)&gt;7,0)))),0),"")</f>
        <v/>
      </c>
      <c r="R183" s="46" t="str">
        <f>IFERROR(MAX(IF(OR(O183="",P183=""),"",IF(AND(AND(MONTH(E183)&gt;=8,MONTH(E183)&lt;9),AND(MONTH(F183)&gt;=8,MONTH(F183)&lt;9)),(NETWORKDAYS(E183,F183,Lister!$D$7:$D$13)-P183)*N183/NETWORKDAYS(Lister!$D$20,Lister!$E$20,Lister!$D$7:$D$13),IF(AND(MONTH(E183)=7,MONTH(F183)=8),(NETWORKDAYS(Lister!$D$20,F183,Lister!$D$7:$D$13)-P183)*N183/NETWORKDAYS(Lister!$D$20,Lister!$E$20,Lister!$D$7:$D$13),IF(AND(MONTH(E183)=7,MONTH(F183)=7),0)))),0),"")</f>
        <v/>
      </c>
      <c r="S183" s="31" t="str">
        <f t="shared" si="17"/>
        <v/>
      </c>
      <c r="T183" s="31" t="str">
        <f t="shared" si="18"/>
        <v/>
      </c>
      <c r="U183" s="51" t="str">
        <f t="shared" si="19"/>
        <v/>
      </c>
    </row>
    <row r="184" spans="1:21" x14ac:dyDescent="0.25">
      <c r="A184" s="13" t="str">
        <f t="shared" si="20"/>
        <v/>
      </c>
      <c r="B184" s="55"/>
      <c r="C184" s="22"/>
      <c r="D184" s="23"/>
      <c r="E184" s="16"/>
      <c r="F184" s="16"/>
      <c r="G184" s="72" t="str">
        <f>IF(OR(E184="",F184=""),"",NETWORKDAYS(E184,F184,Lister!$D$7:$D$13))</f>
        <v/>
      </c>
      <c r="H184" s="19"/>
      <c r="I184" s="32" t="str">
        <f t="shared" si="14"/>
        <v/>
      </c>
      <c r="J184" s="18"/>
      <c r="K184" s="18"/>
      <c r="L184" s="46" t="str">
        <f t="shared" si="15"/>
        <v/>
      </c>
      <c r="M184" s="20"/>
      <c r="N184" s="31" t="str">
        <f t="shared" si="16"/>
        <v/>
      </c>
      <c r="O184" s="20"/>
      <c r="P184" s="20"/>
      <c r="Q184" s="46" t="str">
        <f>IFERROR(MAX(IF(OR(O184="",P184=""),"",IF(AND(AND(MONTH(E184)&gt;=7,MONTH(E184)&lt;8),AND(MONTH(F184)&gt;=7,MONTH(F184)&lt;8)),(NETWORKDAYS(E184,F184,Lister!$D$7:$D$13)-O184)*N184/NETWORKDAYS(Lister!$D$19,Lister!$E$19,Lister!$D$7:$D$13),IF(AND(AND(MONTH(E184)&gt;=7,MONTH(E184)&lt;8),MONTH(F184)&gt;7),(NETWORKDAYS(E184,Lister!$E$19,Lister!$D$7:$D$13)-O184)*N184/NETWORKDAYS(Lister!$D$19,Lister!$E$19,Lister!$D$7:$D$13),IF(MONTH(E184)&gt;7,0)))),0),"")</f>
        <v/>
      </c>
      <c r="R184" s="46" t="str">
        <f>IFERROR(MAX(IF(OR(O184="",P184=""),"",IF(AND(AND(MONTH(E184)&gt;=8,MONTH(E184)&lt;9),AND(MONTH(F184)&gt;=8,MONTH(F184)&lt;9)),(NETWORKDAYS(E184,F184,Lister!$D$7:$D$13)-P184)*N184/NETWORKDAYS(Lister!$D$20,Lister!$E$20,Lister!$D$7:$D$13),IF(AND(MONTH(E184)=7,MONTH(F184)=8),(NETWORKDAYS(Lister!$D$20,F184,Lister!$D$7:$D$13)-P184)*N184/NETWORKDAYS(Lister!$D$20,Lister!$E$20,Lister!$D$7:$D$13),IF(AND(MONTH(E184)=7,MONTH(F184)=7),0)))),0),"")</f>
        <v/>
      </c>
      <c r="S184" s="31" t="str">
        <f t="shared" si="17"/>
        <v/>
      </c>
      <c r="T184" s="31" t="str">
        <f t="shared" si="18"/>
        <v/>
      </c>
      <c r="U184" s="51" t="str">
        <f t="shared" si="19"/>
        <v/>
      </c>
    </row>
    <row r="185" spans="1:21" x14ac:dyDescent="0.25">
      <c r="A185" s="13" t="str">
        <f t="shared" si="20"/>
        <v/>
      </c>
      <c r="B185" s="55"/>
      <c r="C185" s="22"/>
      <c r="D185" s="23"/>
      <c r="E185" s="16"/>
      <c r="F185" s="16"/>
      <c r="G185" s="72" t="str">
        <f>IF(OR(E185="",F185=""),"",NETWORKDAYS(E185,F185,Lister!$D$7:$D$13))</f>
        <v/>
      </c>
      <c r="H185" s="19"/>
      <c r="I185" s="32" t="str">
        <f t="shared" si="14"/>
        <v/>
      </c>
      <c r="J185" s="18"/>
      <c r="K185" s="18"/>
      <c r="L185" s="46" t="str">
        <f t="shared" si="15"/>
        <v/>
      </c>
      <c r="M185" s="20"/>
      <c r="N185" s="31" t="str">
        <f t="shared" si="16"/>
        <v/>
      </c>
      <c r="O185" s="20"/>
      <c r="P185" s="20"/>
      <c r="Q185" s="46" t="str">
        <f>IFERROR(MAX(IF(OR(O185="",P185=""),"",IF(AND(AND(MONTH(E185)&gt;=7,MONTH(E185)&lt;8),AND(MONTH(F185)&gt;=7,MONTH(F185)&lt;8)),(NETWORKDAYS(E185,F185,Lister!$D$7:$D$13)-O185)*N185/NETWORKDAYS(Lister!$D$19,Lister!$E$19,Lister!$D$7:$D$13),IF(AND(AND(MONTH(E185)&gt;=7,MONTH(E185)&lt;8),MONTH(F185)&gt;7),(NETWORKDAYS(E185,Lister!$E$19,Lister!$D$7:$D$13)-O185)*N185/NETWORKDAYS(Lister!$D$19,Lister!$E$19,Lister!$D$7:$D$13),IF(MONTH(E185)&gt;7,0)))),0),"")</f>
        <v/>
      </c>
      <c r="R185" s="46" t="str">
        <f>IFERROR(MAX(IF(OR(O185="",P185=""),"",IF(AND(AND(MONTH(E185)&gt;=8,MONTH(E185)&lt;9),AND(MONTH(F185)&gt;=8,MONTH(F185)&lt;9)),(NETWORKDAYS(E185,F185,Lister!$D$7:$D$13)-P185)*N185/NETWORKDAYS(Lister!$D$20,Lister!$E$20,Lister!$D$7:$D$13),IF(AND(MONTH(E185)=7,MONTH(F185)=8),(NETWORKDAYS(Lister!$D$20,F185,Lister!$D$7:$D$13)-P185)*N185/NETWORKDAYS(Lister!$D$20,Lister!$E$20,Lister!$D$7:$D$13),IF(AND(MONTH(E185)=7,MONTH(F185)=7),0)))),0),"")</f>
        <v/>
      </c>
      <c r="S185" s="31" t="str">
        <f t="shared" si="17"/>
        <v/>
      </c>
      <c r="T185" s="31" t="str">
        <f t="shared" si="18"/>
        <v/>
      </c>
      <c r="U185" s="51" t="str">
        <f t="shared" si="19"/>
        <v/>
      </c>
    </row>
    <row r="186" spans="1:21" x14ac:dyDescent="0.25">
      <c r="A186" s="13" t="str">
        <f t="shared" si="20"/>
        <v/>
      </c>
      <c r="B186" s="55"/>
      <c r="C186" s="22"/>
      <c r="D186" s="23"/>
      <c r="E186" s="16"/>
      <c r="F186" s="16"/>
      <c r="G186" s="72" t="str">
        <f>IF(OR(E186="",F186=""),"",NETWORKDAYS(E186,F186,Lister!$D$7:$D$13))</f>
        <v/>
      </c>
      <c r="H186" s="19"/>
      <c r="I186" s="32" t="str">
        <f t="shared" si="14"/>
        <v/>
      </c>
      <c r="J186" s="18"/>
      <c r="K186" s="18"/>
      <c r="L186" s="46" t="str">
        <f t="shared" si="15"/>
        <v/>
      </c>
      <c r="M186" s="20"/>
      <c r="N186" s="31" t="str">
        <f t="shared" si="16"/>
        <v/>
      </c>
      <c r="O186" s="20"/>
      <c r="P186" s="20"/>
      <c r="Q186" s="46" t="str">
        <f>IFERROR(MAX(IF(OR(O186="",P186=""),"",IF(AND(AND(MONTH(E186)&gt;=7,MONTH(E186)&lt;8),AND(MONTH(F186)&gt;=7,MONTH(F186)&lt;8)),(NETWORKDAYS(E186,F186,Lister!$D$7:$D$13)-O186)*N186/NETWORKDAYS(Lister!$D$19,Lister!$E$19,Lister!$D$7:$D$13),IF(AND(AND(MONTH(E186)&gt;=7,MONTH(E186)&lt;8),MONTH(F186)&gt;7),(NETWORKDAYS(E186,Lister!$E$19,Lister!$D$7:$D$13)-O186)*N186/NETWORKDAYS(Lister!$D$19,Lister!$E$19,Lister!$D$7:$D$13),IF(MONTH(E186)&gt;7,0)))),0),"")</f>
        <v/>
      </c>
      <c r="R186" s="46" t="str">
        <f>IFERROR(MAX(IF(OR(O186="",P186=""),"",IF(AND(AND(MONTH(E186)&gt;=8,MONTH(E186)&lt;9),AND(MONTH(F186)&gt;=8,MONTH(F186)&lt;9)),(NETWORKDAYS(E186,F186,Lister!$D$7:$D$13)-P186)*N186/NETWORKDAYS(Lister!$D$20,Lister!$E$20,Lister!$D$7:$D$13),IF(AND(MONTH(E186)=7,MONTH(F186)=8),(NETWORKDAYS(Lister!$D$20,F186,Lister!$D$7:$D$13)-P186)*N186/NETWORKDAYS(Lister!$D$20,Lister!$E$20,Lister!$D$7:$D$13),IF(AND(MONTH(E186)=7,MONTH(F186)=7),0)))),0),"")</f>
        <v/>
      </c>
      <c r="S186" s="31" t="str">
        <f t="shared" si="17"/>
        <v/>
      </c>
      <c r="T186" s="31" t="str">
        <f t="shared" si="18"/>
        <v/>
      </c>
      <c r="U186" s="51" t="str">
        <f t="shared" si="19"/>
        <v/>
      </c>
    </row>
    <row r="187" spans="1:21" x14ac:dyDescent="0.25">
      <c r="A187" s="13" t="str">
        <f t="shared" si="20"/>
        <v/>
      </c>
      <c r="B187" s="55"/>
      <c r="C187" s="22"/>
      <c r="D187" s="23"/>
      <c r="E187" s="16"/>
      <c r="F187" s="16"/>
      <c r="G187" s="72" t="str">
        <f>IF(OR(E187="",F187=""),"",NETWORKDAYS(E187,F187,Lister!$D$7:$D$13))</f>
        <v/>
      </c>
      <c r="H187" s="19"/>
      <c r="I187" s="32" t="str">
        <f t="shared" si="14"/>
        <v/>
      </c>
      <c r="J187" s="18"/>
      <c r="K187" s="18"/>
      <c r="L187" s="46" t="str">
        <f t="shared" si="15"/>
        <v/>
      </c>
      <c r="M187" s="20"/>
      <c r="N187" s="31" t="str">
        <f t="shared" si="16"/>
        <v/>
      </c>
      <c r="O187" s="20"/>
      <c r="P187" s="20"/>
      <c r="Q187" s="46" t="str">
        <f>IFERROR(MAX(IF(OR(O187="",P187=""),"",IF(AND(AND(MONTH(E187)&gt;=7,MONTH(E187)&lt;8),AND(MONTH(F187)&gt;=7,MONTH(F187)&lt;8)),(NETWORKDAYS(E187,F187,Lister!$D$7:$D$13)-O187)*N187/NETWORKDAYS(Lister!$D$19,Lister!$E$19,Lister!$D$7:$D$13),IF(AND(AND(MONTH(E187)&gt;=7,MONTH(E187)&lt;8),MONTH(F187)&gt;7),(NETWORKDAYS(E187,Lister!$E$19,Lister!$D$7:$D$13)-O187)*N187/NETWORKDAYS(Lister!$D$19,Lister!$E$19,Lister!$D$7:$D$13),IF(MONTH(E187)&gt;7,0)))),0),"")</f>
        <v/>
      </c>
      <c r="R187" s="46" t="str">
        <f>IFERROR(MAX(IF(OR(O187="",P187=""),"",IF(AND(AND(MONTH(E187)&gt;=8,MONTH(E187)&lt;9),AND(MONTH(F187)&gt;=8,MONTH(F187)&lt;9)),(NETWORKDAYS(E187,F187,Lister!$D$7:$D$13)-P187)*N187/NETWORKDAYS(Lister!$D$20,Lister!$E$20,Lister!$D$7:$D$13),IF(AND(MONTH(E187)=7,MONTH(F187)=8),(NETWORKDAYS(Lister!$D$20,F187,Lister!$D$7:$D$13)-P187)*N187/NETWORKDAYS(Lister!$D$20,Lister!$E$20,Lister!$D$7:$D$13),IF(AND(MONTH(E187)=7,MONTH(F187)=7),0)))),0),"")</f>
        <v/>
      </c>
      <c r="S187" s="31" t="str">
        <f t="shared" si="17"/>
        <v/>
      </c>
      <c r="T187" s="31" t="str">
        <f t="shared" si="18"/>
        <v/>
      </c>
      <c r="U187" s="51" t="str">
        <f t="shared" si="19"/>
        <v/>
      </c>
    </row>
    <row r="188" spans="1:21" x14ac:dyDescent="0.25">
      <c r="A188" s="13" t="str">
        <f t="shared" si="20"/>
        <v/>
      </c>
      <c r="B188" s="55"/>
      <c r="C188" s="22"/>
      <c r="D188" s="23"/>
      <c r="E188" s="16"/>
      <c r="F188" s="16"/>
      <c r="G188" s="72" t="str">
        <f>IF(OR(E188="",F188=""),"",NETWORKDAYS(E188,F188,Lister!$D$7:$D$13))</f>
        <v/>
      </c>
      <c r="H188" s="19"/>
      <c r="I188" s="32" t="str">
        <f t="shared" si="14"/>
        <v/>
      </c>
      <c r="J188" s="18"/>
      <c r="K188" s="18"/>
      <c r="L188" s="46" t="str">
        <f t="shared" si="15"/>
        <v/>
      </c>
      <c r="M188" s="20"/>
      <c r="N188" s="31" t="str">
        <f t="shared" si="16"/>
        <v/>
      </c>
      <c r="O188" s="20"/>
      <c r="P188" s="20"/>
      <c r="Q188" s="46" t="str">
        <f>IFERROR(MAX(IF(OR(O188="",P188=""),"",IF(AND(AND(MONTH(E188)&gt;=7,MONTH(E188)&lt;8),AND(MONTH(F188)&gt;=7,MONTH(F188)&lt;8)),(NETWORKDAYS(E188,F188,Lister!$D$7:$D$13)-O188)*N188/NETWORKDAYS(Lister!$D$19,Lister!$E$19,Lister!$D$7:$D$13),IF(AND(AND(MONTH(E188)&gt;=7,MONTH(E188)&lt;8),MONTH(F188)&gt;7),(NETWORKDAYS(E188,Lister!$E$19,Lister!$D$7:$D$13)-O188)*N188/NETWORKDAYS(Lister!$D$19,Lister!$E$19,Lister!$D$7:$D$13),IF(MONTH(E188)&gt;7,0)))),0),"")</f>
        <v/>
      </c>
      <c r="R188" s="46" t="str">
        <f>IFERROR(MAX(IF(OR(O188="",P188=""),"",IF(AND(AND(MONTH(E188)&gt;=8,MONTH(E188)&lt;9),AND(MONTH(F188)&gt;=8,MONTH(F188)&lt;9)),(NETWORKDAYS(E188,F188,Lister!$D$7:$D$13)-P188)*N188/NETWORKDAYS(Lister!$D$20,Lister!$E$20,Lister!$D$7:$D$13),IF(AND(MONTH(E188)=7,MONTH(F188)=8),(NETWORKDAYS(Lister!$D$20,F188,Lister!$D$7:$D$13)-P188)*N188/NETWORKDAYS(Lister!$D$20,Lister!$E$20,Lister!$D$7:$D$13),IF(AND(MONTH(E188)=7,MONTH(F188)=7),0)))),0),"")</f>
        <v/>
      </c>
      <c r="S188" s="31" t="str">
        <f t="shared" si="17"/>
        <v/>
      </c>
      <c r="T188" s="31" t="str">
        <f t="shared" si="18"/>
        <v/>
      </c>
      <c r="U188" s="51" t="str">
        <f t="shared" si="19"/>
        <v/>
      </c>
    </row>
    <row r="189" spans="1:21" x14ac:dyDescent="0.25">
      <c r="A189" s="13" t="str">
        <f t="shared" si="20"/>
        <v/>
      </c>
      <c r="B189" s="55"/>
      <c r="C189" s="22"/>
      <c r="D189" s="23"/>
      <c r="E189" s="16"/>
      <c r="F189" s="16"/>
      <c r="G189" s="72" t="str">
        <f>IF(OR(E189="",F189=""),"",NETWORKDAYS(E189,F189,Lister!$D$7:$D$13))</f>
        <v/>
      </c>
      <c r="H189" s="19"/>
      <c r="I189" s="32" t="str">
        <f t="shared" si="14"/>
        <v/>
      </c>
      <c r="J189" s="18"/>
      <c r="K189" s="18"/>
      <c r="L189" s="46" t="str">
        <f t="shared" si="15"/>
        <v/>
      </c>
      <c r="M189" s="20"/>
      <c r="N189" s="31" t="str">
        <f t="shared" si="16"/>
        <v/>
      </c>
      <c r="O189" s="20"/>
      <c r="P189" s="20"/>
      <c r="Q189" s="46" t="str">
        <f>IFERROR(MAX(IF(OR(O189="",P189=""),"",IF(AND(AND(MONTH(E189)&gt;=7,MONTH(E189)&lt;8),AND(MONTH(F189)&gt;=7,MONTH(F189)&lt;8)),(NETWORKDAYS(E189,F189,Lister!$D$7:$D$13)-O189)*N189/NETWORKDAYS(Lister!$D$19,Lister!$E$19,Lister!$D$7:$D$13),IF(AND(AND(MONTH(E189)&gt;=7,MONTH(E189)&lt;8),MONTH(F189)&gt;7),(NETWORKDAYS(E189,Lister!$E$19,Lister!$D$7:$D$13)-O189)*N189/NETWORKDAYS(Lister!$D$19,Lister!$E$19,Lister!$D$7:$D$13),IF(MONTH(E189)&gt;7,0)))),0),"")</f>
        <v/>
      </c>
      <c r="R189" s="46" t="str">
        <f>IFERROR(MAX(IF(OR(O189="",P189=""),"",IF(AND(AND(MONTH(E189)&gt;=8,MONTH(E189)&lt;9),AND(MONTH(F189)&gt;=8,MONTH(F189)&lt;9)),(NETWORKDAYS(E189,F189,Lister!$D$7:$D$13)-P189)*N189/NETWORKDAYS(Lister!$D$20,Lister!$E$20,Lister!$D$7:$D$13),IF(AND(MONTH(E189)=7,MONTH(F189)=8),(NETWORKDAYS(Lister!$D$20,F189,Lister!$D$7:$D$13)-P189)*N189/NETWORKDAYS(Lister!$D$20,Lister!$E$20,Lister!$D$7:$D$13),IF(AND(MONTH(E189)=7,MONTH(F189)=7),0)))),0),"")</f>
        <v/>
      </c>
      <c r="S189" s="31" t="str">
        <f t="shared" si="17"/>
        <v/>
      </c>
      <c r="T189" s="31" t="str">
        <f t="shared" si="18"/>
        <v/>
      </c>
      <c r="U189" s="51" t="str">
        <f t="shared" si="19"/>
        <v/>
      </c>
    </row>
    <row r="190" spans="1:21" x14ac:dyDescent="0.25">
      <c r="A190" s="13" t="str">
        <f t="shared" si="20"/>
        <v/>
      </c>
      <c r="B190" s="55"/>
      <c r="C190" s="22"/>
      <c r="D190" s="23"/>
      <c r="E190" s="16"/>
      <c r="F190" s="16"/>
      <c r="G190" s="72" t="str">
        <f>IF(OR(E190="",F190=""),"",NETWORKDAYS(E190,F190,Lister!$D$7:$D$13))</f>
        <v/>
      </c>
      <c r="H190" s="19"/>
      <c r="I190" s="32" t="str">
        <f t="shared" si="14"/>
        <v/>
      </c>
      <c r="J190" s="18"/>
      <c r="K190" s="18"/>
      <c r="L190" s="46" t="str">
        <f t="shared" si="15"/>
        <v/>
      </c>
      <c r="M190" s="20"/>
      <c r="N190" s="31" t="str">
        <f t="shared" si="16"/>
        <v/>
      </c>
      <c r="O190" s="20"/>
      <c r="P190" s="20"/>
      <c r="Q190" s="46" t="str">
        <f>IFERROR(MAX(IF(OR(O190="",P190=""),"",IF(AND(AND(MONTH(E190)&gt;=7,MONTH(E190)&lt;8),AND(MONTH(F190)&gt;=7,MONTH(F190)&lt;8)),(NETWORKDAYS(E190,F190,Lister!$D$7:$D$13)-O190)*N190/NETWORKDAYS(Lister!$D$19,Lister!$E$19,Lister!$D$7:$D$13),IF(AND(AND(MONTH(E190)&gt;=7,MONTH(E190)&lt;8),MONTH(F190)&gt;7),(NETWORKDAYS(E190,Lister!$E$19,Lister!$D$7:$D$13)-O190)*N190/NETWORKDAYS(Lister!$D$19,Lister!$E$19,Lister!$D$7:$D$13),IF(MONTH(E190)&gt;7,0)))),0),"")</f>
        <v/>
      </c>
      <c r="R190" s="46" t="str">
        <f>IFERROR(MAX(IF(OR(O190="",P190=""),"",IF(AND(AND(MONTH(E190)&gt;=8,MONTH(E190)&lt;9),AND(MONTH(F190)&gt;=8,MONTH(F190)&lt;9)),(NETWORKDAYS(E190,F190,Lister!$D$7:$D$13)-P190)*N190/NETWORKDAYS(Lister!$D$20,Lister!$E$20,Lister!$D$7:$D$13),IF(AND(MONTH(E190)=7,MONTH(F190)=8),(NETWORKDAYS(Lister!$D$20,F190,Lister!$D$7:$D$13)-P190)*N190/NETWORKDAYS(Lister!$D$20,Lister!$E$20,Lister!$D$7:$D$13),IF(AND(MONTH(E190)=7,MONTH(F190)=7),0)))),0),"")</f>
        <v/>
      </c>
      <c r="S190" s="31" t="str">
        <f t="shared" si="17"/>
        <v/>
      </c>
      <c r="T190" s="31" t="str">
        <f t="shared" si="18"/>
        <v/>
      </c>
      <c r="U190" s="51" t="str">
        <f t="shared" si="19"/>
        <v/>
      </c>
    </row>
    <row r="191" spans="1:21" x14ac:dyDescent="0.25">
      <c r="A191" s="13" t="str">
        <f t="shared" si="20"/>
        <v/>
      </c>
      <c r="B191" s="55"/>
      <c r="C191" s="22"/>
      <c r="D191" s="23"/>
      <c r="E191" s="16"/>
      <c r="F191" s="16"/>
      <c r="G191" s="72" t="str">
        <f>IF(OR(E191="",F191=""),"",NETWORKDAYS(E191,F191,Lister!$D$7:$D$13))</f>
        <v/>
      </c>
      <c r="H191" s="19"/>
      <c r="I191" s="32" t="str">
        <f t="shared" si="14"/>
        <v/>
      </c>
      <c r="J191" s="18"/>
      <c r="K191" s="18"/>
      <c r="L191" s="46" t="str">
        <f t="shared" si="15"/>
        <v/>
      </c>
      <c r="M191" s="20"/>
      <c r="N191" s="31" t="str">
        <f t="shared" si="16"/>
        <v/>
      </c>
      <c r="O191" s="20"/>
      <c r="P191" s="20"/>
      <c r="Q191" s="46" t="str">
        <f>IFERROR(MAX(IF(OR(O191="",P191=""),"",IF(AND(AND(MONTH(E191)&gt;=7,MONTH(E191)&lt;8),AND(MONTH(F191)&gt;=7,MONTH(F191)&lt;8)),(NETWORKDAYS(E191,F191,Lister!$D$7:$D$13)-O191)*N191/NETWORKDAYS(Lister!$D$19,Lister!$E$19,Lister!$D$7:$D$13),IF(AND(AND(MONTH(E191)&gt;=7,MONTH(E191)&lt;8),MONTH(F191)&gt;7),(NETWORKDAYS(E191,Lister!$E$19,Lister!$D$7:$D$13)-O191)*N191/NETWORKDAYS(Lister!$D$19,Lister!$E$19,Lister!$D$7:$D$13),IF(MONTH(E191)&gt;7,0)))),0),"")</f>
        <v/>
      </c>
      <c r="R191" s="46" t="str">
        <f>IFERROR(MAX(IF(OR(O191="",P191=""),"",IF(AND(AND(MONTH(E191)&gt;=8,MONTH(E191)&lt;9),AND(MONTH(F191)&gt;=8,MONTH(F191)&lt;9)),(NETWORKDAYS(E191,F191,Lister!$D$7:$D$13)-P191)*N191/NETWORKDAYS(Lister!$D$20,Lister!$E$20,Lister!$D$7:$D$13),IF(AND(MONTH(E191)=7,MONTH(F191)=8),(NETWORKDAYS(Lister!$D$20,F191,Lister!$D$7:$D$13)-P191)*N191/NETWORKDAYS(Lister!$D$20,Lister!$E$20,Lister!$D$7:$D$13),IF(AND(MONTH(E191)=7,MONTH(F191)=7),0)))),0),"")</f>
        <v/>
      </c>
      <c r="S191" s="31" t="str">
        <f t="shared" si="17"/>
        <v/>
      </c>
      <c r="T191" s="31" t="str">
        <f t="shared" si="18"/>
        <v/>
      </c>
      <c r="U191" s="51" t="str">
        <f t="shared" si="19"/>
        <v/>
      </c>
    </row>
    <row r="192" spans="1:21" x14ac:dyDescent="0.25">
      <c r="A192" s="13" t="str">
        <f t="shared" si="20"/>
        <v/>
      </c>
      <c r="B192" s="55"/>
      <c r="C192" s="22"/>
      <c r="D192" s="23"/>
      <c r="E192" s="16"/>
      <c r="F192" s="16"/>
      <c r="G192" s="72" t="str">
        <f>IF(OR(E192="",F192=""),"",NETWORKDAYS(E192,F192,Lister!$D$7:$D$13))</f>
        <v/>
      </c>
      <c r="H192" s="19"/>
      <c r="I192" s="32" t="str">
        <f t="shared" si="14"/>
        <v/>
      </c>
      <c r="J192" s="18"/>
      <c r="K192" s="18"/>
      <c r="L192" s="46" t="str">
        <f t="shared" si="15"/>
        <v/>
      </c>
      <c r="M192" s="20"/>
      <c r="N192" s="31" t="str">
        <f t="shared" si="16"/>
        <v/>
      </c>
      <c r="O192" s="20"/>
      <c r="P192" s="20"/>
      <c r="Q192" s="46" t="str">
        <f>IFERROR(MAX(IF(OR(O192="",P192=""),"",IF(AND(AND(MONTH(E192)&gt;=7,MONTH(E192)&lt;8),AND(MONTH(F192)&gt;=7,MONTH(F192)&lt;8)),(NETWORKDAYS(E192,F192,Lister!$D$7:$D$13)-O192)*N192/NETWORKDAYS(Lister!$D$19,Lister!$E$19,Lister!$D$7:$D$13),IF(AND(AND(MONTH(E192)&gt;=7,MONTH(E192)&lt;8),MONTH(F192)&gt;7),(NETWORKDAYS(E192,Lister!$E$19,Lister!$D$7:$D$13)-O192)*N192/NETWORKDAYS(Lister!$D$19,Lister!$E$19,Lister!$D$7:$D$13),IF(MONTH(E192)&gt;7,0)))),0),"")</f>
        <v/>
      </c>
      <c r="R192" s="46" t="str">
        <f>IFERROR(MAX(IF(OR(O192="",P192=""),"",IF(AND(AND(MONTH(E192)&gt;=8,MONTH(E192)&lt;9),AND(MONTH(F192)&gt;=8,MONTH(F192)&lt;9)),(NETWORKDAYS(E192,F192,Lister!$D$7:$D$13)-P192)*N192/NETWORKDAYS(Lister!$D$20,Lister!$E$20,Lister!$D$7:$D$13),IF(AND(MONTH(E192)=7,MONTH(F192)=8),(NETWORKDAYS(Lister!$D$20,F192,Lister!$D$7:$D$13)-P192)*N192/NETWORKDAYS(Lister!$D$20,Lister!$E$20,Lister!$D$7:$D$13),IF(AND(MONTH(E192)=7,MONTH(F192)=7),0)))),0),"")</f>
        <v/>
      </c>
      <c r="S192" s="31" t="str">
        <f t="shared" si="17"/>
        <v/>
      </c>
      <c r="T192" s="31" t="str">
        <f t="shared" si="18"/>
        <v/>
      </c>
      <c r="U192" s="51" t="str">
        <f t="shared" si="19"/>
        <v/>
      </c>
    </row>
    <row r="193" spans="1:21" x14ac:dyDescent="0.25">
      <c r="A193" s="13" t="str">
        <f t="shared" si="20"/>
        <v/>
      </c>
      <c r="B193" s="55"/>
      <c r="C193" s="22"/>
      <c r="D193" s="23"/>
      <c r="E193" s="16"/>
      <c r="F193" s="16"/>
      <c r="G193" s="72" t="str">
        <f>IF(OR(E193="",F193=""),"",NETWORKDAYS(E193,F193,Lister!$D$7:$D$13))</f>
        <v/>
      </c>
      <c r="H193" s="19"/>
      <c r="I193" s="32" t="str">
        <f t="shared" si="14"/>
        <v/>
      </c>
      <c r="J193" s="18"/>
      <c r="K193" s="18"/>
      <c r="L193" s="46" t="str">
        <f t="shared" si="15"/>
        <v/>
      </c>
      <c r="M193" s="20"/>
      <c r="N193" s="31" t="str">
        <f t="shared" si="16"/>
        <v/>
      </c>
      <c r="O193" s="20"/>
      <c r="P193" s="20"/>
      <c r="Q193" s="46" t="str">
        <f>IFERROR(MAX(IF(OR(O193="",P193=""),"",IF(AND(AND(MONTH(E193)&gt;=7,MONTH(E193)&lt;8),AND(MONTH(F193)&gt;=7,MONTH(F193)&lt;8)),(NETWORKDAYS(E193,F193,Lister!$D$7:$D$13)-O193)*N193/NETWORKDAYS(Lister!$D$19,Lister!$E$19,Lister!$D$7:$D$13),IF(AND(AND(MONTH(E193)&gt;=7,MONTH(E193)&lt;8),MONTH(F193)&gt;7),(NETWORKDAYS(E193,Lister!$E$19,Lister!$D$7:$D$13)-O193)*N193/NETWORKDAYS(Lister!$D$19,Lister!$E$19,Lister!$D$7:$D$13),IF(MONTH(E193)&gt;7,0)))),0),"")</f>
        <v/>
      </c>
      <c r="R193" s="46" t="str">
        <f>IFERROR(MAX(IF(OR(O193="",P193=""),"",IF(AND(AND(MONTH(E193)&gt;=8,MONTH(E193)&lt;9),AND(MONTH(F193)&gt;=8,MONTH(F193)&lt;9)),(NETWORKDAYS(E193,F193,Lister!$D$7:$D$13)-P193)*N193/NETWORKDAYS(Lister!$D$20,Lister!$E$20,Lister!$D$7:$D$13),IF(AND(MONTH(E193)=7,MONTH(F193)=8),(NETWORKDAYS(Lister!$D$20,F193,Lister!$D$7:$D$13)-P193)*N193/NETWORKDAYS(Lister!$D$20,Lister!$E$20,Lister!$D$7:$D$13),IF(AND(MONTH(E193)=7,MONTH(F193)=7),0)))),0),"")</f>
        <v/>
      </c>
      <c r="S193" s="31" t="str">
        <f t="shared" si="17"/>
        <v/>
      </c>
      <c r="T193" s="31" t="str">
        <f t="shared" si="18"/>
        <v/>
      </c>
      <c r="U193" s="51" t="str">
        <f t="shared" si="19"/>
        <v/>
      </c>
    </row>
    <row r="194" spans="1:21" x14ac:dyDescent="0.25">
      <c r="A194" s="13" t="str">
        <f t="shared" si="20"/>
        <v/>
      </c>
      <c r="B194" s="55"/>
      <c r="C194" s="22"/>
      <c r="D194" s="23"/>
      <c r="E194" s="16"/>
      <c r="F194" s="16"/>
      <c r="G194" s="72" t="str">
        <f>IF(OR(E194="",F194=""),"",NETWORKDAYS(E194,F194,Lister!$D$7:$D$13))</f>
        <v/>
      </c>
      <c r="H194" s="19"/>
      <c r="I194" s="32" t="str">
        <f t="shared" si="14"/>
        <v/>
      </c>
      <c r="J194" s="18"/>
      <c r="K194" s="18"/>
      <c r="L194" s="46" t="str">
        <f t="shared" si="15"/>
        <v/>
      </c>
      <c r="M194" s="20"/>
      <c r="N194" s="31" t="str">
        <f t="shared" si="16"/>
        <v/>
      </c>
      <c r="O194" s="20"/>
      <c r="P194" s="20"/>
      <c r="Q194" s="46" t="str">
        <f>IFERROR(MAX(IF(OR(O194="",P194=""),"",IF(AND(AND(MONTH(E194)&gt;=7,MONTH(E194)&lt;8),AND(MONTH(F194)&gt;=7,MONTH(F194)&lt;8)),(NETWORKDAYS(E194,F194,Lister!$D$7:$D$13)-O194)*N194/NETWORKDAYS(Lister!$D$19,Lister!$E$19,Lister!$D$7:$D$13),IF(AND(AND(MONTH(E194)&gt;=7,MONTH(E194)&lt;8),MONTH(F194)&gt;7),(NETWORKDAYS(E194,Lister!$E$19,Lister!$D$7:$D$13)-O194)*N194/NETWORKDAYS(Lister!$D$19,Lister!$E$19,Lister!$D$7:$D$13),IF(MONTH(E194)&gt;7,0)))),0),"")</f>
        <v/>
      </c>
      <c r="R194" s="46" t="str">
        <f>IFERROR(MAX(IF(OR(O194="",P194=""),"",IF(AND(AND(MONTH(E194)&gt;=8,MONTH(E194)&lt;9),AND(MONTH(F194)&gt;=8,MONTH(F194)&lt;9)),(NETWORKDAYS(E194,F194,Lister!$D$7:$D$13)-P194)*N194/NETWORKDAYS(Lister!$D$20,Lister!$E$20,Lister!$D$7:$D$13),IF(AND(MONTH(E194)=7,MONTH(F194)=8),(NETWORKDAYS(Lister!$D$20,F194,Lister!$D$7:$D$13)-P194)*N194/NETWORKDAYS(Lister!$D$20,Lister!$E$20,Lister!$D$7:$D$13),IF(AND(MONTH(E194)=7,MONTH(F194)=7),0)))),0),"")</f>
        <v/>
      </c>
      <c r="S194" s="31" t="str">
        <f t="shared" si="17"/>
        <v/>
      </c>
      <c r="T194" s="31" t="str">
        <f t="shared" si="18"/>
        <v/>
      </c>
      <c r="U194" s="51" t="str">
        <f t="shared" si="19"/>
        <v/>
      </c>
    </row>
    <row r="195" spans="1:21" x14ac:dyDescent="0.25">
      <c r="A195" s="13" t="str">
        <f t="shared" si="20"/>
        <v/>
      </c>
      <c r="B195" s="55"/>
      <c r="C195" s="22"/>
      <c r="D195" s="23"/>
      <c r="E195" s="16"/>
      <c r="F195" s="16"/>
      <c r="G195" s="72" t="str">
        <f>IF(OR(E195="",F195=""),"",NETWORKDAYS(E195,F195,Lister!$D$7:$D$13))</f>
        <v/>
      </c>
      <c r="H195" s="19"/>
      <c r="I195" s="32" t="str">
        <f t="shared" si="14"/>
        <v/>
      </c>
      <c r="J195" s="18"/>
      <c r="K195" s="18"/>
      <c r="L195" s="46" t="str">
        <f t="shared" si="15"/>
        <v/>
      </c>
      <c r="M195" s="20"/>
      <c r="N195" s="31" t="str">
        <f t="shared" si="16"/>
        <v/>
      </c>
      <c r="O195" s="20"/>
      <c r="P195" s="20"/>
      <c r="Q195" s="46" t="str">
        <f>IFERROR(MAX(IF(OR(O195="",P195=""),"",IF(AND(AND(MONTH(E195)&gt;=7,MONTH(E195)&lt;8),AND(MONTH(F195)&gt;=7,MONTH(F195)&lt;8)),(NETWORKDAYS(E195,F195,Lister!$D$7:$D$13)-O195)*N195/NETWORKDAYS(Lister!$D$19,Lister!$E$19,Lister!$D$7:$D$13),IF(AND(AND(MONTH(E195)&gt;=7,MONTH(E195)&lt;8),MONTH(F195)&gt;7),(NETWORKDAYS(E195,Lister!$E$19,Lister!$D$7:$D$13)-O195)*N195/NETWORKDAYS(Lister!$D$19,Lister!$E$19,Lister!$D$7:$D$13),IF(MONTH(E195)&gt;7,0)))),0),"")</f>
        <v/>
      </c>
      <c r="R195" s="46" t="str">
        <f>IFERROR(MAX(IF(OR(O195="",P195=""),"",IF(AND(AND(MONTH(E195)&gt;=8,MONTH(E195)&lt;9),AND(MONTH(F195)&gt;=8,MONTH(F195)&lt;9)),(NETWORKDAYS(E195,F195,Lister!$D$7:$D$13)-P195)*N195/NETWORKDAYS(Lister!$D$20,Lister!$E$20,Lister!$D$7:$D$13),IF(AND(MONTH(E195)=7,MONTH(F195)=8),(NETWORKDAYS(Lister!$D$20,F195,Lister!$D$7:$D$13)-P195)*N195/NETWORKDAYS(Lister!$D$20,Lister!$E$20,Lister!$D$7:$D$13),IF(AND(MONTH(E195)=7,MONTH(F195)=7),0)))),0),"")</f>
        <v/>
      </c>
      <c r="S195" s="31" t="str">
        <f t="shared" si="17"/>
        <v/>
      </c>
      <c r="T195" s="31" t="str">
        <f t="shared" si="18"/>
        <v/>
      </c>
      <c r="U195" s="51" t="str">
        <f t="shared" si="19"/>
        <v/>
      </c>
    </row>
    <row r="196" spans="1:21" x14ac:dyDescent="0.25">
      <c r="A196" s="13" t="str">
        <f t="shared" si="20"/>
        <v/>
      </c>
      <c r="B196" s="55"/>
      <c r="C196" s="22"/>
      <c r="D196" s="23"/>
      <c r="E196" s="16"/>
      <c r="F196" s="16"/>
      <c r="G196" s="72" t="str">
        <f>IF(OR(E196="",F196=""),"",NETWORKDAYS(E196,F196,Lister!$D$7:$D$13))</f>
        <v/>
      </c>
      <c r="H196" s="19"/>
      <c r="I196" s="32" t="str">
        <f t="shared" si="14"/>
        <v/>
      </c>
      <c r="J196" s="18"/>
      <c r="K196" s="18"/>
      <c r="L196" s="46" t="str">
        <f t="shared" si="15"/>
        <v/>
      </c>
      <c r="M196" s="20"/>
      <c r="N196" s="31" t="str">
        <f t="shared" si="16"/>
        <v/>
      </c>
      <c r="O196" s="20"/>
      <c r="P196" s="20"/>
      <c r="Q196" s="46" t="str">
        <f>IFERROR(MAX(IF(OR(O196="",P196=""),"",IF(AND(AND(MONTH(E196)&gt;=7,MONTH(E196)&lt;8),AND(MONTH(F196)&gt;=7,MONTH(F196)&lt;8)),(NETWORKDAYS(E196,F196,Lister!$D$7:$D$13)-O196)*N196/NETWORKDAYS(Lister!$D$19,Lister!$E$19,Lister!$D$7:$D$13),IF(AND(AND(MONTH(E196)&gt;=7,MONTH(E196)&lt;8),MONTH(F196)&gt;7),(NETWORKDAYS(E196,Lister!$E$19,Lister!$D$7:$D$13)-O196)*N196/NETWORKDAYS(Lister!$D$19,Lister!$E$19,Lister!$D$7:$D$13),IF(MONTH(E196)&gt;7,0)))),0),"")</f>
        <v/>
      </c>
      <c r="R196" s="46" t="str">
        <f>IFERROR(MAX(IF(OR(O196="",P196=""),"",IF(AND(AND(MONTH(E196)&gt;=8,MONTH(E196)&lt;9),AND(MONTH(F196)&gt;=8,MONTH(F196)&lt;9)),(NETWORKDAYS(E196,F196,Lister!$D$7:$D$13)-P196)*N196/NETWORKDAYS(Lister!$D$20,Lister!$E$20,Lister!$D$7:$D$13),IF(AND(MONTH(E196)=7,MONTH(F196)=8),(NETWORKDAYS(Lister!$D$20,F196,Lister!$D$7:$D$13)-P196)*N196/NETWORKDAYS(Lister!$D$20,Lister!$E$20,Lister!$D$7:$D$13),IF(AND(MONTH(E196)=7,MONTH(F196)=7),0)))),0),"")</f>
        <v/>
      </c>
      <c r="S196" s="31" t="str">
        <f t="shared" si="17"/>
        <v/>
      </c>
      <c r="T196" s="31" t="str">
        <f t="shared" si="18"/>
        <v/>
      </c>
      <c r="U196" s="51" t="str">
        <f t="shared" si="19"/>
        <v/>
      </c>
    </row>
    <row r="197" spans="1:21" x14ac:dyDescent="0.25">
      <c r="A197" s="13" t="str">
        <f t="shared" si="20"/>
        <v/>
      </c>
      <c r="B197" s="55"/>
      <c r="C197" s="22"/>
      <c r="D197" s="23"/>
      <c r="E197" s="16"/>
      <c r="F197" s="16"/>
      <c r="G197" s="72" t="str">
        <f>IF(OR(E197="",F197=""),"",NETWORKDAYS(E197,F197,Lister!$D$7:$D$13))</f>
        <v/>
      </c>
      <c r="H197" s="19"/>
      <c r="I197" s="32" t="str">
        <f t="shared" si="14"/>
        <v/>
      </c>
      <c r="J197" s="18"/>
      <c r="K197" s="18"/>
      <c r="L197" s="46" t="str">
        <f t="shared" si="15"/>
        <v/>
      </c>
      <c r="M197" s="20"/>
      <c r="N197" s="31" t="str">
        <f t="shared" si="16"/>
        <v/>
      </c>
      <c r="O197" s="20"/>
      <c r="P197" s="20"/>
      <c r="Q197" s="46" t="str">
        <f>IFERROR(MAX(IF(OR(O197="",P197=""),"",IF(AND(AND(MONTH(E197)&gt;=7,MONTH(E197)&lt;8),AND(MONTH(F197)&gt;=7,MONTH(F197)&lt;8)),(NETWORKDAYS(E197,F197,Lister!$D$7:$D$13)-O197)*N197/NETWORKDAYS(Lister!$D$19,Lister!$E$19,Lister!$D$7:$D$13),IF(AND(AND(MONTH(E197)&gt;=7,MONTH(E197)&lt;8),MONTH(F197)&gt;7),(NETWORKDAYS(E197,Lister!$E$19,Lister!$D$7:$D$13)-O197)*N197/NETWORKDAYS(Lister!$D$19,Lister!$E$19,Lister!$D$7:$D$13),IF(MONTH(E197)&gt;7,0)))),0),"")</f>
        <v/>
      </c>
      <c r="R197" s="46" t="str">
        <f>IFERROR(MAX(IF(OR(O197="",P197=""),"",IF(AND(AND(MONTH(E197)&gt;=8,MONTH(E197)&lt;9),AND(MONTH(F197)&gt;=8,MONTH(F197)&lt;9)),(NETWORKDAYS(E197,F197,Lister!$D$7:$D$13)-P197)*N197/NETWORKDAYS(Lister!$D$20,Lister!$E$20,Lister!$D$7:$D$13),IF(AND(MONTH(E197)=7,MONTH(F197)=8),(NETWORKDAYS(Lister!$D$20,F197,Lister!$D$7:$D$13)-P197)*N197/NETWORKDAYS(Lister!$D$20,Lister!$E$20,Lister!$D$7:$D$13),IF(AND(MONTH(E197)=7,MONTH(F197)=7),0)))),0),"")</f>
        <v/>
      </c>
      <c r="S197" s="31" t="str">
        <f t="shared" si="17"/>
        <v/>
      </c>
      <c r="T197" s="31" t="str">
        <f t="shared" si="18"/>
        <v/>
      </c>
      <c r="U197" s="51" t="str">
        <f t="shared" si="19"/>
        <v/>
      </c>
    </row>
    <row r="198" spans="1:21" x14ac:dyDescent="0.25">
      <c r="A198" s="13" t="str">
        <f t="shared" si="20"/>
        <v/>
      </c>
      <c r="B198" s="55"/>
      <c r="C198" s="22"/>
      <c r="D198" s="23"/>
      <c r="E198" s="16"/>
      <c r="F198" s="16"/>
      <c r="G198" s="72" t="str">
        <f>IF(OR(E198="",F198=""),"",NETWORKDAYS(E198,F198,Lister!$D$7:$D$13))</f>
        <v/>
      </c>
      <c r="H198" s="19"/>
      <c r="I198" s="32" t="str">
        <f t="shared" si="14"/>
        <v/>
      </c>
      <c r="J198" s="18"/>
      <c r="K198" s="18"/>
      <c r="L198" s="46" t="str">
        <f t="shared" si="15"/>
        <v/>
      </c>
      <c r="M198" s="20"/>
      <c r="N198" s="31" t="str">
        <f t="shared" si="16"/>
        <v/>
      </c>
      <c r="O198" s="20"/>
      <c r="P198" s="20"/>
      <c r="Q198" s="46" t="str">
        <f>IFERROR(MAX(IF(OR(O198="",P198=""),"",IF(AND(AND(MONTH(E198)&gt;=7,MONTH(E198)&lt;8),AND(MONTH(F198)&gt;=7,MONTH(F198)&lt;8)),(NETWORKDAYS(E198,F198,Lister!$D$7:$D$13)-O198)*N198/NETWORKDAYS(Lister!$D$19,Lister!$E$19,Lister!$D$7:$D$13),IF(AND(AND(MONTH(E198)&gt;=7,MONTH(E198)&lt;8),MONTH(F198)&gt;7),(NETWORKDAYS(E198,Lister!$E$19,Lister!$D$7:$D$13)-O198)*N198/NETWORKDAYS(Lister!$D$19,Lister!$E$19,Lister!$D$7:$D$13),IF(MONTH(E198)&gt;7,0)))),0),"")</f>
        <v/>
      </c>
      <c r="R198" s="46" t="str">
        <f>IFERROR(MAX(IF(OR(O198="",P198=""),"",IF(AND(AND(MONTH(E198)&gt;=8,MONTH(E198)&lt;9),AND(MONTH(F198)&gt;=8,MONTH(F198)&lt;9)),(NETWORKDAYS(E198,F198,Lister!$D$7:$D$13)-P198)*N198/NETWORKDAYS(Lister!$D$20,Lister!$E$20,Lister!$D$7:$D$13),IF(AND(MONTH(E198)=7,MONTH(F198)=8),(NETWORKDAYS(Lister!$D$20,F198,Lister!$D$7:$D$13)-P198)*N198/NETWORKDAYS(Lister!$D$20,Lister!$E$20,Lister!$D$7:$D$13),IF(AND(MONTH(E198)=7,MONTH(F198)=7),0)))),0),"")</f>
        <v/>
      </c>
      <c r="S198" s="31" t="str">
        <f t="shared" si="17"/>
        <v/>
      </c>
      <c r="T198" s="31" t="str">
        <f t="shared" si="18"/>
        <v/>
      </c>
      <c r="U198" s="51" t="str">
        <f t="shared" si="19"/>
        <v/>
      </c>
    </row>
    <row r="199" spans="1:21" x14ac:dyDescent="0.25">
      <c r="A199" s="13" t="str">
        <f t="shared" si="20"/>
        <v/>
      </c>
      <c r="B199" s="55"/>
      <c r="C199" s="22"/>
      <c r="D199" s="23"/>
      <c r="E199" s="16"/>
      <c r="F199" s="16"/>
      <c r="G199" s="72" t="str">
        <f>IF(OR(E199="",F199=""),"",NETWORKDAYS(E199,F199,Lister!$D$7:$D$13))</f>
        <v/>
      </c>
      <c r="H199" s="19"/>
      <c r="I199" s="32" t="str">
        <f t="shared" si="14"/>
        <v/>
      </c>
      <c r="J199" s="18"/>
      <c r="K199" s="18"/>
      <c r="L199" s="46" t="str">
        <f t="shared" si="15"/>
        <v/>
      </c>
      <c r="M199" s="20"/>
      <c r="N199" s="31" t="str">
        <f t="shared" si="16"/>
        <v/>
      </c>
      <c r="O199" s="20"/>
      <c r="P199" s="20"/>
      <c r="Q199" s="46" t="str">
        <f>IFERROR(MAX(IF(OR(O199="",P199=""),"",IF(AND(AND(MONTH(E199)&gt;=7,MONTH(E199)&lt;8),AND(MONTH(F199)&gt;=7,MONTH(F199)&lt;8)),(NETWORKDAYS(E199,F199,Lister!$D$7:$D$13)-O199)*N199/NETWORKDAYS(Lister!$D$19,Lister!$E$19,Lister!$D$7:$D$13),IF(AND(AND(MONTH(E199)&gt;=7,MONTH(E199)&lt;8),MONTH(F199)&gt;7),(NETWORKDAYS(E199,Lister!$E$19,Lister!$D$7:$D$13)-O199)*N199/NETWORKDAYS(Lister!$D$19,Lister!$E$19,Lister!$D$7:$D$13),IF(MONTH(E199)&gt;7,0)))),0),"")</f>
        <v/>
      </c>
      <c r="R199" s="46" t="str">
        <f>IFERROR(MAX(IF(OR(O199="",P199=""),"",IF(AND(AND(MONTH(E199)&gt;=8,MONTH(E199)&lt;9),AND(MONTH(F199)&gt;=8,MONTH(F199)&lt;9)),(NETWORKDAYS(E199,F199,Lister!$D$7:$D$13)-P199)*N199/NETWORKDAYS(Lister!$D$20,Lister!$E$20,Lister!$D$7:$D$13),IF(AND(MONTH(E199)=7,MONTH(F199)=8),(NETWORKDAYS(Lister!$D$20,F199,Lister!$D$7:$D$13)-P199)*N199/NETWORKDAYS(Lister!$D$20,Lister!$E$20,Lister!$D$7:$D$13),IF(AND(MONTH(E199)=7,MONTH(F199)=7),0)))),0),"")</f>
        <v/>
      </c>
      <c r="S199" s="31" t="str">
        <f t="shared" si="17"/>
        <v/>
      </c>
      <c r="T199" s="31" t="str">
        <f t="shared" si="18"/>
        <v/>
      </c>
      <c r="U199" s="51" t="str">
        <f t="shared" si="19"/>
        <v/>
      </c>
    </row>
    <row r="200" spans="1:21" x14ac:dyDescent="0.25">
      <c r="A200" s="13" t="str">
        <f t="shared" si="20"/>
        <v/>
      </c>
      <c r="B200" s="55"/>
      <c r="C200" s="22"/>
      <c r="D200" s="23"/>
      <c r="E200" s="16"/>
      <c r="F200" s="16"/>
      <c r="G200" s="72" t="str">
        <f>IF(OR(E200="",F200=""),"",NETWORKDAYS(E200,F200,Lister!$D$7:$D$13))</f>
        <v/>
      </c>
      <c r="H200" s="19"/>
      <c r="I200" s="32" t="str">
        <f t="shared" si="14"/>
        <v/>
      </c>
      <c r="J200" s="18"/>
      <c r="K200" s="18"/>
      <c r="L200" s="46" t="str">
        <f t="shared" si="15"/>
        <v/>
      </c>
      <c r="M200" s="20"/>
      <c r="N200" s="31" t="str">
        <f t="shared" si="16"/>
        <v/>
      </c>
      <c r="O200" s="20"/>
      <c r="P200" s="20"/>
      <c r="Q200" s="46" t="str">
        <f>IFERROR(MAX(IF(OR(O200="",P200=""),"",IF(AND(AND(MONTH(E200)&gt;=7,MONTH(E200)&lt;8),AND(MONTH(F200)&gt;=7,MONTH(F200)&lt;8)),(NETWORKDAYS(E200,F200,Lister!$D$7:$D$13)-O200)*N200/NETWORKDAYS(Lister!$D$19,Lister!$E$19,Lister!$D$7:$D$13),IF(AND(AND(MONTH(E200)&gt;=7,MONTH(E200)&lt;8),MONTH(F200)&gt;7),(NETWORKDAYS(E200,Lister!$E$19,Lister!$D$7:$D$13)-O200)*N200/NETWORKDAYS(Lister!$D$19,Lister!$E$19,Lister!$D$7:$D$13),IF(MONTH(E200)&gt;7,0)))),0),"")</f>
        <v/>
      </c>
      <c r="R200" s="46" t="str">
        <f>IFERROR(MAX(IF(OR(O200="",P200=""),"",IF(AND(AND(MONTH(E200)&gt;=8,MONTH(E200)&lt;9),AND(MONTH(F200)&gt;=8,MONTH(F200)&lt;9)),(NETWORKDAYS(E200,F200,Lister!$D$7:$D$13)-P200)*N200/NETWORKDAYS(Lister!$D$20,Lister!$E$20,Lister!$D$7:$D$13),IF(AND(MONTH(E200)=7,MONTH(F200)=8),(NETWORKDAYS(Lister!$D$20,F200,Lister!$D$7:$D$13)-P200)*N200/NETWORKDAYS(Lister!$D$20,Lister!$E$20,Lister!$D$7:$D$13),IF(AND(MONTH(E200)=7,MONTH(F200)=7),0)))),0),"")</f>
        <v/>
      </c>
      <c r="S200" s="31" t="str">
        <f t="shared" si="17"/>
        <v/>
      </c>
      <c r="T200" s="31" t="str">
        <f t="shared" si="18"/>
        <v/>
      </c>
      <c r="U200" s="51" t="str">
        <f t="shared" si="19"/>
        <v/>
      </c>
    </row>
    <row r="201" spans="1:21" x14ac:dyDescent="0.25">
      <c r="A201" s="13" t="str">
        <f t="shared" si="20"/>
        <v/>
      </c>
      <c r="B201" s="55"/>
      <c r="C201" s="22"/>
      <c r="D201" s="23"/>
      <c r="E201" s="16"/>
      <c r="F201" s="16"/>
      <c r="G201" s="72" t="str">
        <f>IF(OR(E201="",F201=""),"",NETWORKDAYS(E201,F201,Lister!$D$7:$D$13))</f>
        <v/>
      </c>
      <c r="H201" s="19"/>
      <c r="I201" s="32" t="str">
        <f t="shared" si="14"/>
        <v/>
      </c>
      <c r="J201" s="18"/>
      <c r="K201" s="18"/>
      <c r="L201" s="46" t="str">
        <f t="shared" si="15"/>
        <v/>
      </c>
      <c r="M201" s="20"/>
      <c r="N201" s="31" t="str">
        <f t="shared" si="16"/>
        <v/>
      </c>
      <c r="O201" s="20"/>
      <c r="P201" s="20"/>
      <c r="Q201" s="46" t="str">
        <f>IFERROR(MAX(IF(OR(O201="",P201=""),"",IF(AND(AND(MONTH(E201)&gt;=7,MONTH(E201)&lt;8),AND(MONTH(F201)&gt;=7,MONTH(F201)&lt;8)),(NETWORKDAYS(E201,F201,Lister!$D$7:$D$13)-O201)*N201/NETWORKDAYS(Lister!$D$19,Lister!$E$19,Lister!$D$7:$D$13),IF(AND(AND(MONTH(E201)&gt;=7,MONTH(E201)&lt;8),MONTH(F201)&gt;7),(NETWORKDAYS(E201,Lister!$E$19,Lister!$D$7:$D$13)-O201)*N201/NETWORKDAYS(Lister!$D$19,Lister!$E$19,Lister!$D$7:$D$13),IF(MONTH(E201)&gt;7,0)))),0),"")</f>
        <v/>
      </c>
      <c r="R201" s="46" t="str">
        <f>IFERROR(MAX(IF(OR(O201="",P201=""),"",IF(AND(AND(MONTH(E201)&gt;=8,MONTH(E201)&lt;9),AND(MONTH(F201)&gt;=8,MONTH(F201)&lt;9)),(NETWORKDAYS(E201,F201,Lister!$D$7:$D$13)-P201)*N201/NETWORKDAYS(Lister!$D$20,Lister!$E$20,Lister!$D$7:$D$13),IF(AND(MONTH(E201)=7,MONTH(F201)=8),(NETWORKDAYS(Lister!$D$20,F201,Lister!$D$7:$D$13)-P201)*N201/NETWORKDAYS(Lister!$D$20,Lister!$E$20,Lister!$D$7:$D$13),IF(AND(MONTH(E201)=7,MONTH(F201)=7),0)))),0),"")</f>
        <v/>
      </c>
      <c r="S201" s="31" t="str">
        <f t="shared" si="17"/>
        <v/>
      </c>
      <c r="T201" s="31" t="str">
        <f t="shared" si="18"/>
        <v/>
      </c>
      <c r="U201" s="51" t="str">
        <f t="shared" si="19"/>
        <v/>
      </c>
    </row>
    <row r="202" spans="1:21" x14ac:dyDescent="0.25">
      <c r="A202" s="13" t="str">
        <f t="shared" si="20"/>
        <v/>
      </c>
      <c r="B202" s="55"/>
      <c r="C202" s="22"/>
      <c r="D202" s="23"/>
      <c r="E202" s="16"/>
      <c r="F202" s="16"/>
      <c r="G202" s="72" t="str">
        <f>IF(OR(E202="",F202=""),"",NETWORKDAYS(E202,F202,Lister!$D$7:$D$13))</f>
        <v/>
      </c>
      <c r="H202" s="19"/>
      <c r="I202" s="32" t="str">
        <f t="shared" si="14"/>
        <v/>
      </c>
      <c r="J202" s="18"/>
      <c r="K202" s="18"/>
      <c r="L202" s="46" t="str">
        <f t="shared" si="15"/>
        <v/>
      </c>
      <c r="M202" s="20"/>
      <c r="N202" s="31" t="str">
        <f t="shared" si="16"/>
        <v/>
      </c>
      <c r="O202" s="20"/>
      <c r="P202" s="20"/>
      <c r="Q202" s="46" t="str">
        <f>IFERROR(MAX(IF(OR(O202="",P202=""),"",IF(AND(AND(MONTH(E202)&gt;=7,MONTH(E202)&lt;8),AND(MONTH(F202)&gt;=7,MONTH(F202)&lt;8)),(NETWORKDAYS(E202,F202,Lister!$D$7:$D$13)-O202)*N202/NETWORKDAYS(Lister!$D$19,Lister!$E$19,Lister!$D$7:$D$13),IF(AND(AND(MONTH(E202)&gt;=7,MONTH(E202)&lt;8),MONTH(F202)&gt;7),(NETWORKDAYS(E202,Lister!$E$19,Lister!$D$7:$D$13)-O202)*N202/NETWORKDAYS(Lister!$D$19,Lister!$E$19,Lister!$D$7:$D$13),IF(MONTH(E202)&gt;7,0)))),0),"")</f>
        <v/>
      </c>
      <c r="R202" s="46" t="str">
        <f>IFERROR(MAX(IF(OR(O202="",P202=""),"",IF(AND(AND(MONTH(E202)&gt;=8,MONTH(E202)&lt;9),AND(MONTH(F202)&gt;=8,MONTH(F202)&lt;9)),(NETWORKDAYS(E202,F202,Lister!$D$7:$D$13)-P202)*N202/NETWORKDAYS(Lister!$D$20,Lister!$E$20,Lister!$D$7:$D$13),IF(AND(MONTH(E202)=7,MONTH(F202)=8),(NETWORKDAYS(Lister!$D$20,F202,Lister!$D$7:$D$13)-P202)*N202/NETWORKDAYS(Lister!$D$20,Lister!$E$20,Lister!$D$7:$D$13),IF(AND(MONTH(E202)=7,MONTH(F202)=7),0)))),0),"")</f>
        <v/>
      </c>
      <c r="S202" s="31" t="str">
        <f t="shared" si="17"/>
        <v/>
      </c>
      <c r="T202" s="31" t="str">
        <f t="shared" si="18"/>
        <v/>
      </c>
      <c r="U202" s="51" t="str">
        <f t="shared" si="19"/>
        <v/>
      </c>
    </row>
    <row r="203" spans="1:21" x14ac:dyDescent="0.25">
      <c r="A203" s="13" t="str">
        <f t="shared" si="20"/>
        <v/>
      </c>
      <c r="B203" s="55"/>
      <c r="C203" s="22"/>
      <c r="D203" s="23"/>
      <c r="E203" s="16"/>
      <c r="F203" s="16"/>
      <c r="G203" s="72" t="str">
        <f>IF(OR(E203="",F203=""),"",NETWORKDAYS(E203,F203,Lister!$D$7:$D$13))</f>
        <v/>
      </c>
      <c r="H203" s="19"/>
      <c r="I203" s="32" t="str">
        <f t="shared" si="14"/>
        <v/>
      </c>
      <c r="J203" s="18"/>
      <c r="K203" s="18"/>
      <c r="L203" s="46" t="str">
        <f t="shared" si="15"/>
        <v/>
      </c>
      <c r="M203" s="20"/>
      <c r="N203" s="31" t="str">
        <f t="shared" si="16"/>
        <v/>
      </c>
      <c r="O203" s="20"/>
      <c r="P203" s="20"/>
      <c r="Q203" s="46" t="str">
        <f>IFERROR(MAX(IF(OR(O203="",P203=""),"",IF(AND(AND(MONTH(E203)&gt;=7,MONTH(E203)&lt;8),AND(MONTH(F203)&gt;=7,MONTH(F203)&lt;8)),(NETWORKDAYS(E203,F203,Lister!$D$7:$D$13)-O203)*N203/NETWORKDAYS(Lister!$D$19,Lister!$E$19,Lister!$D$7:$D$13),IF(AND(AND(MONTH(E203)&gt;=7,MONTH(E203)&lt;8),MONTH(F203)&gt;7),(NETWORKDAYS(E203,Lister!$E$19,Lister!$D$7:$D$13)-O203)*N203/NETWORKDAYS(Lister!$D$19,Lister!$E$19,Lister!$D$7:$D$13),IF(MONTH(E203)&gt;7,0)))),0),"")</f>
        <v/>
      </c>
      <c r="R203" s="46" t="str">
        <f>IFERROR(MAX(IF(OR(O203="",P203=""),"",IF(AND(AND(MONTH(E203)&gt;=8,MONTH(E203)&lt;9),AND(MONTH(F203)&gt;=8,MONTH(F203)&lt;9)),(NETWORKDAYS(E203,F203,Lister!$D$7:$D$13)-P203)*N203/NETWORKDAYS(Lister!$D$20,Lister!$E$20,Lister!$D$7:$D$13),IF(AND(MONTH(E203)=7,MONTH(F203)=8),(NETWORKDAYS(Lister!$D$20,F203,Lister!$D$7:$D$13)-P203)*N203/NETWORKDAYS(Lister!$D$20,Lister!$E$20,Lister!$D$7:$D$13),IF(AND(MONTH(E203)=7,MONTH(F203)=7),0)))),0),"")</f>
        <v/>
      </c>
      <c r="S203" s="31" t="str">
        <f t="shared" si="17"/>
        <v/>
      </c>
      <c r="T203" s="31" t="str">
        <f t="shared" si="18"/>
        <v/>
      </c>
      <c r="U203" s="51" t="str">
        <f t="shared" si="19"/>
        <v/>
      </c>
    </row>
    <row r="204" spans="1:21" x14ac:dyDescent="0.25">
      <c r="A204" s="13" t="str">
        <f t="shared" si="20"/>
        <v/>
      </c>
      <c r="B204" s="55"/>
      <c r="C204" s="22"/>
      <c r="D204" s="23"/>
      <c r="E204" s="16"/>
      <c r="F204" s="16"/>
      <c r="G204" s="72" t="str">
        <f>IF(OR(E204="",F204=""),"",NETWORKDAYS(E204,F204,Lister!$D$7:$D$13))</f>
        <v/>
      </c>
      <c r="H204" s="19"/>
      <c r="I204" s="32" t="str">
        <f t="shared" si="14"/>
        <v/>
      </c>
      <c r="J204" s="18"/>
      <c r="K204" s="18"/>
      <c r="L204" s="46" t="str">
        <f t="shared" si="15"/>
        <v/>
      </c>
      <c r="M204" s="20"/>
      <c r="N204" s="31" t="str">
        <f t="shared" si="16"/>
        <v/>
      </c>
      <c r="O204" s="20"/>
      <c r="P204" s="20"/>
      <c r="Q204" s="46" t="str">
        <f>IFERROR(MAX(IF(OR(O204="",P204=""),"",IF(AND(AND(MONTH(E204)&gt;=7,MONTH(E204)&lt;8),AND(MONTH(F204)&gt;=7,MONTH(F204)&lt;8)),(NETWORKDAYS(E204,F204,Lister!$D$7:$D$13)-O204)*N204/NETWORKDAYS(Lister!$D$19,Lister!$E$19,Lister!$D$7:$D$13),IF(AND(AND(MONTH(E204)&gt;=7,MONTH(E204)&lt;8),MONTH(F204)&gt;7),(NETWORKDAYS(E204,Lister!$E$19,Lister!$D$7:$D$13)-O204)*N204/NETWORKDAYS(Lister!$D$19,Lister!$E$19,Lister!$D$7:$D$13),IF(MONTH(E204)&gt;7,0)))),0),"")</f>
        <v/>
      </c>
      <c r="R204" s="46" t="str">
        <f>IFERROR(MAX(IF(OR(O204="",P204=""),"",IF(AND(AND(MONTH(E204)&gt;=8,MONTH(E204)&lt;9),AND(MONTH(F204)&gt;=8,MONTH(F204)&lt;9)),(NETWORKDAYS(E204,F204,Lister!$D$7:$D$13)-P204)*N204/NETWORKDAYS(Lister!$D$20,Lister!$E$20,Lister!$D$7:$D$13),IF(AND(MONTH(E204)=7,MONTH(F204)=8),(NETWORKDAYS(Lister!$D$20,F204,Lister!$D$7:$D$13)-P204)*N204/NETWORKDAYS(Lister!$D$20,Lister!$E$20,Lister!$D$7:$D$13),IF(AND(MONTH(E204)=7,MONTH(F204)=7),0)))),0),"")</f>
        <v/>
      </c>
      <c r="S204" s="31" t="str">
        <f t="shared" si="17"/>
        <v/>
      </c>
      <c r="T204" s="31" t="str">
        <f t="shared" si="18"/>
        <v/>
      </c>
      <c r="U204" s="51" t="str">
        <f t="shared" si="19"/>
        <v/>
      </c>
    </row>
    <row r="205" spans="1:21" x14ac:dyDescent="0.25">
      <c r="A205" s="13" t="str">
        <f t="shared" si="20"/>
        <v/>
      </c>
      <c r="B205" s="55"/>
      <c r="C205" s="22"/>
      <c r="D205" s="23"/>
      <c r="E205" s="16"/>
      <c r="F205" s="16"/>
      <c r="G205" s="72" t="str">
        <f>IF(OR(E205="",F205=""),"",NETWORKDAYS(E205,F205,Lister!$D$7:$D$13))</f>
        <v/>
      </c>
      <c r="H205" s="19"/>
      <c r="I205" s="32" t="str">
        <f t="shared" si="14"/>
        <v/>
      </c>
      <c r="J205" s="18"/>
      <c r="K205" s="18"/>
      <c r="L205" s="46" t="str">
        <f t="shared" si="15"/>
        <v/>
      </c>
      <c r="M205" s="20"/>
      <c r="N205" s="31" t="str">
        <f t="shared" si="16"/>
        <v/>
      </c>
      <c r="O205" s="20"/>
      <c r="P205" s="20"/>
      <c r="Q205" s="46" t="str">
        <f>IFERROR(MAX(IF(OR(O205="",P205=""),"",IF(AND(AND(MONTH(E205)&gt;=7,MONTH(E205)&lt;8),AND(MONTH(F205)&gt;=7,MONTH(F205)&lt;8)),(NETWORKDAYS(E205,F205,Lister!$D$7:$D$13)-O205)*N205/NETWORKDAYS(Lister!$D$19,Lister!$E$19,Lister!$D$7:$D$13),IF(AND(AND(MONTH(E205)&gt;=7,MONTH(E205)&lt;8),MONTH(F205)&gt;7),(NETWORKDAYS(E205,Lister!$E$19,Lister!$D$7:$D$13)-O205)*N205/NETWORKDAYS(Lister!$D$19,Lister!$E$19,Lister!$D$7:$D$13),IF(MONTH(E205)&gt;7,0)))),0),"")</f>
        <v/>
      </c>
      <c r="R205" s="46" t="str">
        <f>IFERROR(MAX(IF(OR(O205="",P205=""),"",IF(AND(AND(MONTH(E205)&gt;=8,MONTH(E205)&lt;9),AND(MONTH(F205)&gt;=8,MONTH(F205)&lt;9)),(NETWORKDAYS(E205,F205,Lister!$D$7:$D$13)-P205)*N205/NETWORKDAYS(Lister!$D$20,Lister!$E$20,Lister!$D$7:$D$13),IF(AND(MONTH(E205)=7,MONTH(F205)=8),(NETWORKDAYS(Lister!$D$20,F205,Lister!$D$7:$D$13)-P205)*N205/NETWORKDAYS(Lister!$D$20,Lister!$E$20,Lister!$D$7:$D$13),IF(AND(MONTH(E205)=7,MONTH(F205)=7),0)))),0),"")</f>
        <v/>
      </c>
      <c r="S205" s="31" t="str">
        <f t="shared" si="17"/>
        <v/>
      </c>
      <c r="T205" s="31" t="str">
        <f t="shared" si="18"/>
        <v/>
      </c>
      <c r="U205" s="51" t="str">
        <f t="shared" si="19"/>
        <v/>
      </c>
    </row>
    <row r="206" spans="1:21" x14ac:dyDescent="0.25">
      <c r="A206" s="13" t="str">
        <f t="shared" si="20"/>
        <v/>
      </c>
      <c r="B206" s="55"/>
      <c r="C206" s="22"/>
      <c r="D206" s="23"/>
      <c r="E206" s="16"/>
      <c r="F206" s="16"/>
      <c r="G206" s="72" t="str">
        <f>IF(OR(E206="",F206=""),"",NETWORKDAYS(E206,F206,Lister!$D$7:$D$13))</f>
        <v/>
      </c>
      <c r="H206" s="19"/>
      <c r="I206" s="32" t="str">
        <f t="shared" si="14"/>
        <v/>
      </c>
      <c r="J206" s="18"/>
      <c r="K206" s="18"/>
      <c r="L206" s="46" t="str">
        <f t="shared" si="15"/>
        <v/>
      </c>
      <c r="M206" s="20"/>
      <c r="N206" s="31" t="str">
        <f t="shared" si="16"/>
        <v/>
      </c>
      <c r="O206" s="20"/>
      <c r="P206" s="20"/>
      <c r="Q206" s="46" t="str">
        <f>IFERROR(MAX(IF(OR(O206="",P206=""),"",IF(AND(AND(MONTH(E206)&gt;=7,MONTH(E206)&lt;8),AND(MONTH(F206)&gt;=7,MONTH(F206)&lt;8)),(NETWORKDAYS(E206,F206,Lister!$D$7:$D$13)-O206)*N206/NETWORKDAYS(Lister!$D$19,Lister!$E$19,Lister!$D$7:$D$13),IF(AND(AND(MONTH(E206)&gt;=7,MONTH(E206)&lt;8),MONTH(F206)&gt;7),(NETWORKDAYS(E206,Lister!$E$19,Lister!$D$7:$D$13)-O206)*N206/NETWORKDAYS(Lister!$D$19,Lister!$E$19,Lister!$D$7:$D$13),IF(MONTH(E206)&gt;7,0)))),0),"")</f>
        <v/>
      </c>
      <c r="R206" s="46" t="str">
        <f>IFERROR(MAX(IF(OR(O206="",P206=""),"",IF(AND(AND(MONTH(E206)&gt;=8,MONTH(E206)&lt;9),AND(MONTH(F206)&gt;=8,MONTH(F206)&lt;9)),(NETWORKDAYS(E206,F206,Lister!$D$7:$D$13)-P206)*N206/NETWORKDAYS(Lister!$D$20,Lister!$E$20,Lister!$D$7:$D$13),IF(AND(MONTH(E206)=7,MONTH(F206)=8),(NETWORKDAYS(Lister!$D$20,F206,Lister!$D$7:$D$13)-P206)*N206/NETWORKDAYS(Lister!$D$20,Lister!$E$20,Lister!$D$7:$D$13),IF(AND(MONTH(E206)=7,MONTH(F206)=7),0)))),0),"")</f>
        <v/>
      </c>
      <c r="S206" s="31" t="str">
        <f t="shared" si="17"/>
        <v/>
      </c>
      <c r="T206" s="31" t="str">
        <f t="shared" si="18"/>
        <v/>
      </c>
      <c r="U206" s="51" t="str">
        <f t="shared" si="19"/>
        <v/>
      </c>
    </row>
    <row r="207" spans="1:21" x14ac:dyDescent="0.25">
      <c r="A207" s="13" t="str">
        <f t="shared" si="20"/>
        <v/>
      </c>
      <c r="B207" s="55"/>
      <c r="C207" s="22"/>
      <c r="D207" s="23"/>
      <c r="E207" s="16"/>
      <c r="F207" s="16"/>
      <c r="G207" s="72" t="str">
        <f>IF(OR(E207="",F207=""),"",NETWORKDAYS(E207,F207,Lister!$D$7:$D$13))</f>
        <v/>
      </c>
      <c r="H207" s="19"/>
      <c r="I207" s="32" t="str">
        <f t="shared" si="14"/>
        <v/>
      </c>
      <c r="J207" s="18"/>
      <c r="K207" s="18"/>
      <c r="L207" s="46" t="str">
        <f t="shared" si="15"/>
        <v/>
      </c>
      <c r="M207" s="20"/>
      <c r="N207" s="31" t="str">
        <f t="shared" si="16"/>
        <v/>
      </c>
      <c r="O207" s="20"/>
      <c r="P207" s="20"/>
      <c r="Q207" s="46" t="str">
        <f>IFERROR(MAX(IF(OR(O207="",P207=""),"",IF(AND(AND(MONTH(E207)&gt;=7,MONTH(E207)&lt;8),AND(MONTH(F207)&gt;=7,MONTH(F207)&lt;8)),(NETWORKDAYS(E207,F207,Lister!$D$7:$D$13)-O207)*N207/NETWORKDAYS(Lister!$D$19,Lister!$E$19,Lister!$D$7:$D$13),IF(AND(AND(MONTH(E207)&gt;=7,MONTH(E207)&lt;8),MONTH(F207)&gt;7),(NETWORKDAYS(E207,Lister!$E$19,Lister!$D$7:$D$13)-O207)*N207/NETWORKDAYS(Lister!$D$19,Lister!$E$19,Lister!$D$7:$D$13),IF(MONTH(E207)&gt;7,0)))),0),"")</f>
        <v/>
      </c>
      <c r="R207" s="46" t="str">
        <f>IFERROR(MAX(IF(OR(O207="",P207=""),"",IF(AND(AND(MONTH(E207)&gt;=8,MONTH(E207)&lt;9),AND(MONTH(F207)&gt;=8,MONTH(F207)&lt;9)),(NETWORKDAYS(E207,F207,Lister!$D$7:$D$13)-P207)*N207/NETWORKDAYS(Lister!$D$20,Lister!$E$20,Lister!$D$7:$D$13),IF(AND(MONTH(E207)=7,MONTH(F207)=8),(NETWORKDAYS(Lister!$D$20,F207,Lister!$D$7:$D$13)-P207)*N207/NETWORKDAYS(Lister!$D$20,Lister!$E$20,Lister!$D$7:$D$13),IF(AND(MONTH(E207)=7,MONTH(F207)=7),0)))),0),"")</f>
        <v/>
      </c>
      <c r="S207" s="31" t="str">
        <f t="shared" si="17"/>
        <v/>
      </c>
      <c r="T207" s="31" t="str">
        <f t="shared" si="18"/>
        <v/>
      </c>
      <c r="U207" s="51" t="str">
        <f t="shared" si="19"/>
        <v/>
      </c>
    </row>
    <row r="208" spans="1:21" x14ac:dyDescent="0.25">
      <c r="A208" s="13" t="str">
        <f t="shared" si="20"/>
        <v/>
      </c>
      <c r="B208" s="55"/>
      <c r="C208" s="22"/>
      <c r="D208" s="23"/>
      <c r="E208" s="16"/>
      <c r="F208" s="16"/>
      <c r="G208" s="72" t="str">
        <f>IF(OR(E208="",F208=""),"",NETWORKDAYS(E208,F208,Lister!$D$7:$D$13))</f>
        <v/>
      </c>
      <c r="H208" s="19"/>
      <c r="I208" s="32" t="str">
        <f t="shared" si="14"/>
        <v/>
      </c>
      <c r="J208" s="18"/>
      <c r="K208" s="18"/>
      <c r="L208" s="46" t="str">
        <f t="shared" si="15"/>
        <v/>
      </c>
      <c r="M208" s="20"/>
      <c r="N208" s="31" t="str">
        <f t="shared" si="16"/>
        <v/>
      </c>
      <c r="O208" s="20"/>
      <c r="P208" s="20"/>
      <c r="Q208" s="46" t="str">
        <f>IFERROR(MAX(IF(OR(O208="",P208=""),"",IF(AND(AND(MONTH(E208)&gt;=7,MONTH(E208)&lt;8),AND(MONTH(F208)&gt;=7,MONTH(F208)&lt;8)),(NETWORKDAYS(E208,F208,Lister!$D$7:$D$13)-O208)*N208/NETWORKDAYS(Lister!$D$19,Lister!$E$19,Lister!$D$7:$D$13),IF(AND(AND(MONTH(E208)&gt;=7,MONTH(E208)&lt;8),MONTH(F208)&gt;7),(NETWORKDAYS(E208,Lister!$E$19,Lister!$D$7:$D$13)-O208)*N208/NETWORKDAYS(Lister!$D$19,Lister!$E$19,Lister!$D$7:$D$13),IF(MONTH(E208)&gt;7,0)))),0),"")</f>
        <v/>
      </c>
      <c r="R208" s="46" t="str">
        <f>IFERROR(MAX(IF(OR(O208="",P208=""),"",IF(AND(AND(MONTH(E208)&gt;=8,MONTH(E208)&lt;9),AND(MONTH(F208)&gt;=8,MONTH(F208)&lt;9)),(NETWORKDAYS(E208,F208,Lister!$D$7:$D$13)-P208)*N208/NETWORKDAYS(Lister!$D$20,Lister!$E$20,Lister!$D$7:$D$13),IF(AND(MONTH(E208)=7,MONTH(F208)=8),(NETWORKDAYS(Lister!$D$20,F208,Lister!$D$7:$D$13)-P208)*N208/NETWORKDAYS(Lister!$D$20,Lister!$E$20,Lister!$D$7:$D$13),IF(AND(MONTH(E208)=7,MONTH(F208)=7),0)))),0),"")</f>
        <v/>
      </c>
      <c r="S208" s="31" t="str">
        <f t="shared" si="17"/>
        <v/>
      </c>
      <c r="T208" s="31" t="str">
        <f t="shared" si="18"/>
        <v/>
      </c>
      <c r="U208" s="51" t="str">
        <f t="shared" si="19"/>
        <v/>
      </c>
    </row>
    <row r="209" spans="1:21" x14ac:dyDescent="0.25">
      <c r="A209" s="13" t="str">
        <f t="shared" si="20"/>
        <v/>
      </c>
      <c r="B209" s="55"/>
      <c r="C209" s="22"/>
      <c r="D209" s="23"/>
      <c r="E209" s="16"/>
      <c r="F209" s="16"/>
      <c r="G209" s="72" t="str">
        <f>IF(OR(E209="",F209=""),"",NETWORKDAYS(E209,F209,Lister!$D$7:$D$13))</f>
        <v/>
      </c>
      <c r="H209" s="19"/>
      <c r="I209" s="32" t="str">
        <f t="shared" si="14"/>
        <v/>
      </c>
      <c r="J209" s="18"/>
      <c r="K209" s="18"/>
      <c r="L209" s="46" t="str">
        <f t="shared" si="15"/>
        <v/>
      </c>
      <c r="M209" s="20"/>
      <c r="N209" s="31" t="str">
        <f t="shared" si="16"/>
        <v/>
      </c>
      <c r="O209" s="20"/>
      <c r="P209" s="20"/>
      <c r="Q209" s="46" t="str">
        <f>IFERROR(MAX(IF(OR(O209="",P209=""),"",IF(AND(AND(MONTH(E209)&gt;=7,MONTH(E209)&lt;8),AND(MONTH(F209)&gt;=7,MONTH(F209)&lt;8)),(NETWORKDAYS(E209,F209,Lister!$D$7:$D$13)-O209)*N209/NETWORKDAYS(Lister!$D$19,Lister!$E$19,Lister!$D$7:$D$13),IF(AND(AND(MONTH(E209)&gt;=7,MONTH(E209)&lt;8),MONTH(F209)&gt;7),(NETWORKDAYS(E209,Lister!$E$19,Lister!$D$7:$D$13)-O209)*N209/NETWORKDAYS(Lister!$D$19,Lister!$E$19,Lister!$D$7:$D$13),IF(MONTH(E209)&gt;7,0)))),0),"")</f>
        <v/>
      </c>
      <c r="R209" s="46" t="str">
        <f>IFERROR(MAX(IF(OR(O209="",P209=""),"",IF(AND(AND(MONTH(E209)&gt;=8,MONTH(E209)&lt;9),AND(MONTH(F209)&gt;=8,MONTH(F209)&lt;9)),(NETWORKDAYS(E209,F209,Lister!$D$7:$D$13)-P209)*N209/NETWORKDAYS(Lister!$D$20,Lister!$E$20,Lister!$D$7:$D$13),IF(AND(MONTH(E209)=7,MONTH(F209)=8),(NETWORKDAYS(Lister!$D$20,F209,Lister!$D$7:$D$13)-P209)*N209/NETWORKDAYS(Lister!$D$20,Lister!$E$20,Lister!$D$7:$D$13),IF(AND(MONTH(E209)=7,MONTH(F209)=7),0)))),0),"")</f>
        <v/>
      </c>
      <c r="S209" s="31" t="str">
        <f t="shared" si="17"/>
        <v/>
      </c>
      <c r="T209" s="31" t="str">
        <f t="shared" si="18"/>
        <v/>
      </c>
      <c r="U209" s="51" t="str">
        <f t="shared" si="19"/>
        <v/>
      </c>
    </row>
    <row r="210" spans="1:21" x14ac:dyDescent="0.25">
      <c r="A210" s="13" t="str">
        <f t="shared" si="20"/>
        <v/>
      </c>
      <c r="B210" s="55"/>
      <c r="C210" s="22"/>
      <c r="D210" s="23"/>
      <c r="E210" s="16"/>
      <c r="F210" s="16"/>
      <c r="G210" s="72" t="str">
        <f>IF(OR(E210="",F210=""),"",NETWORKDAYS(E210,F210,Lister!$D$7:$D$13))</f>
        <v/>
      </c>
      <c r="H210" s="19"/>
      <c r="I210" s="32" t="str">
        <f t="shared" si="14"/>
        <v/>
      </c>
      <c r="J210" s="18"/>
      <c r="K210" s="18"/>
      <c r="L210" s="46" t="str">
        <f t="shared" si="15"/>
        <v/>
      </c>
      <c r="M210" s="20"/>
      <c r="N210" s="31" t="str">
        <f t="shared" si="16"/>
        <v/>
      </c>
      <c r="O210" s="20"/>
      <c r="P210" s="20"/>
      <c r="Q210" s="46" t="str">
        <f>IFERROR(MAX(IF(OR(O210="",P210=""),"",IF(AND(AND(MONTH(E210)&gt;=7,MONTH(E210)&lt;8),AND(MONTH(F210)&gt;=7,MONTH(F210)&lt;8)),(NETWORKDAYS(E210,F210,Lister!$D$7:$D$13)-O210)*N210/NETWORKDAYS(Lister!$D$19,Lister!$E$19,Lister!$D$7:$D$13),IF(AND(AND(MONTH(E210)&gt;=7,MONTH(E210)&lt;8),MONTH(F210)&gt;7),(NETWORKDAYS(E210,Lister!$E$19,Lister!$D$7:$D$13)-O210)*N210/NETWORKDAYS(Lister!$D$19,Lister!$E$19,Lister!$D$7:$D$13),IF(MONTH(E210)&gt;7,0)))),0),"")</f>
        <v/>
      </c>
      <c r="R210" s="46" t="str">
        <f>IFERROR(MAX(IF(OR(O210="",P210=""),"",IF(AND(AND(MONTH(E210)&gt;=8,MONTH(E210)&lt;9),AND(MONTH(F210)&gt;=8,MONTH(F210)&lt;9)),(NETWORKDAYS(E210,F210,Lister!$D$7:$D$13)-P210)*N210/NETWORKDAYS(Lister!$D$20,Lister!$E$20,Lister!$D$7:$D$13),IF(AND(MONTH(E210)=7,MONTH(F210)=8),(NETWORKDAYS(Lister!$D$20,F210,Lister!$D$7:$D$13)-P210)*N210/NETWORKDAYS(Lister!$D$20,Lister!$E$20,Lister!$D$7:$D$13),IF(AND(MONTH(E210)=7,MONTH(F210)=7),0)))),0),"")</f>
        <v/>
      </c>
      <c r="S210" s="31" t="str">
        <f t="shared" si="17"/>
        <v/>
      </c>
      <c r="T210" s="31" t="str">
        <f t="shared" si="18"/>
        <v/>
      </c>
      <c r="U210" s="51" t="str">
        <f t="shared" si="19"/>
        <v/>
      </c>
    </row>
    <row r="211" spans="1:21" x14ac:dyDescent="0.25">
      <c r="A211" s="13" t="str">
        <f t="shared" si="20"/>
        <v/>
      </c>
      <c r="B211" s="55"/>
      <c r="C211" s="22"/>
      <c r="D211" s="23"/>
      <c r="E211" s="16"/>
      <c r="F211" s="16"/>
      <c r="G211" s="72" t="str">
        <f>IF(OR(E211="",F211=""),"",NETWORKDAYS(E211,F211,Lister!$D$7:$D$13))</f>
        <v/>
      </c>
      <c r="H211" s="19"/>
      <c r="I211" s="32" t="str">
        <f t="shared" si="14"/>
        <v/>
      </c>
      <c r="J211" s="18"/>
      <c r="K211" s="18"/>
      <c r="L211" s="46" t="str">
        <f t="shared" si="15"/>
        <v/>
      </c>
      <c r="M211" s="20"/>
      <c r="N211" s="31" t="str">
        <f t="shared" si="16"/>
        <v/>
      </c>
      <c r="O211" s="20"/>
      <c r="P211" s="20"/>
      <c r="Q211" s="46" t="str">
        <f>IFERROR(MAX(IF(OR(O211="",P211=""),"",IF(AND(AND(MONTH(E211)&gt;=7,MONTH(E211)&lt;8),AND(MONTH(F211)&gt;=7,MONTH(F211)&lt;8)),(NETWORKDAYS(E211,F211,Lister!$D$7:$D$13)-O211)*N211/NETWORKDAYS(Lister!$D$19,Lister!$E$19,Lister!$D$7:$D$13),IF(AND(AND(MONTH(E211)&gt;=7,MONTH(E211)&lt;8),MONTH(F211)&gt;7),(NETWORKDAYS(E211,Lister!$E$19,Lister!$D$7:$D$13)-O211)*N211/NETWORKDAYS(Lister!$D$19,Lister!$E$19,Lister!$D$7:$D$13),IF(MONTH(E211)&gt;7,0)))),0),"")</f>
        <v/>
      </c>
      <c r="R211" s="46" t="str">
        <f>IFERROR(MAX(IF(OR(O211="",P211=""),"",IF(AND(AND(MONTH(E211)&gt;=8,MONTH(E211)&lt;9),AND(MONTH(F211)&gt;=8,MONTH(F211)&lt;9)),(NETWORKDAYS(E211,F211,Lister!$D$7:$D$13)-P211)*N211/NETWORKDAYS(Lister!$D$20,Lister!$E$20,Lister!$D$7:$D$13),IF(AND(MONTH(E211)=7,MONTH(F211)=8),(NETWORKDAYS(Lister!$D$20,F211,Lister!$D$7:$D$13)-P211)*N211/NETWORKDAYS(Lister!$D$20,Lister!$E$20,Lister!$D$7:$D$13),IF(AND(MONTH(E211)=7,MONTH(F211)=7),0)))),0),"")</f>
        <v/>
      </c>
      <c r="S211" s="31" t="str">
        <f t="shared" si="17"/>
        <v/>
      </c>
      <c r="T211" s="31" t="str">
        <f t="shared" si="18"/>
        <v/>
      </c>
      <c r="U211" s="51" t="str">
        <f t="shared" si="19"/>
        <v/>
      </c>
    </row>
    <row r="212" spans="1:21" x14ac:dyDescent="0.25">
      <c r="A212" s="13" t="str">
        <f t="shared" si="20"/>
        <v/>
      </c>
      <c r="B212" s="55"/>
      <c r="C212" s="22"/>
      <c r="D212" s="23"/>
      <c r="E212" s="16"/>
      <c r="F212" s="16"/>
      <c r="G212" s="72" t="str">
        <f>IF(OR(E212="",F212=""),"",NETWORKDAYS(E212,F212,Lister!$D$7:$D$13))</f>
        <v/>
      </c>
      <c r="H212" s="19"/>
      <c r="I212" s="32" t="str">
        <f t="shared" si="14"/>
        <v/>
      </c>
      <c r="J212" s="18"/>
      <c r="K212" s="18"/>
      <c r="L212" s="46" t="str">
        <f t="shared" si="15"/>
        <v/>
      </c>
      <c r="M212" s="20"/>
      <c r="N212" s="31" t="str">
        <f t="shared" si="16"/>
        <v/>
      </c>
      <c r="O212" s="20"/>
      <c r="P212" s="20"/>
      <c r="Q212" s="46" t="str">
        <f>IFERROR(MAX(IF(OR(O212="",P212=""),"",IF(AND(AND(MONTH(E212)&gt;=7,MONTH(E212)&lt;8),AND(MONTH(F212)&gt;=7,MONTH(F212)&lt;8)),(NETWORKDAYS(E212,F212,Lister!$D$7:$D$13)-O212)*N212/NETWORKDAYS(Lister!$D$19,Lister!$E$19,Lister!$D$7:$D$13),IF(AND(AND(MONTH(E212)&gt;=7,MONTH(E212)&lt;8),MONTH(F212)&gt;7),(NETWORKDAYS(E212,Lister!$E$19,Lister!$D$7:$D$13)-O212)*N212/NETWORKDAYS(Lister!$D$19,Lister!$E$19,Lister!$D$7:$D$13),IF(MONTH(E212)&gt;7,0)))),0),"")</f>
        <v/>
      </c>
      <c r="R212" s="46" t="str">
        <f>IFERROR(MAX(IF(OR(O212="",P212=""),"",IF(AND(AND(MONTH(E212)&gt;=8,MONTH(E212)&lt;9),AND(MONTH(F212)&gt;=8,MONTH(F212)&lt;9)),(NETWORKDAYS(E212,F212,Lister!$D$7:$D$13)-P212)*N212/NETWORKDAYS(Lister!$D$20,Lister!$E$20,Lister!$D$7:$D$13),IF(AND(MONTH(E212)=7,MONTH(F212)=8),(NETWORKDAYS(Lister!$D$20,F212,Lister!$D$7:$D$13)-P212)*N212/NETWORKDAYS(Lister!$D$20,Lister!$E$20,Lister!$D$7:$D$13),IF(AND(MONTH(E212)=7,MONTH(F212)=7),0)))),0),"")</f>
        <v/>
      </c>
      <c r="S212" s="31" t="str">
        <f t="shared" si="17"/>
        <v/>
      </c>
      <c r="T212" s="31" t="str">
        <f t="shared" si="18"/>
        <v/>
      </c>
      <c r="U212" s="51" t="str">
        <f t="shared" si="19"/>
        <v/>
      </c>
    </row>
    <row r="213" spans="1:21" x14ac:dyDescent="0.25">
      <c r="A213" s="13" t="str">
        <f t="shared" si="20"/>
        <v/>
      </c>
      <c r="B213" s="55"/>
      <c r="C213" s="22"/>
      <c r="D213" s="23"/>
      <c r="E213" s="16"/>
      <c r="F213" s="16"/>
      <c r="G213" s="72" t="str">
        <f>IF(OR(E213="",F213=""),"",NETWORKDAYS(E213,F213,Lister!$D$7:$D$13))</f>
        <v/>
      </c>
      <c r="H213" s="19"/>
      <c r="I213" s="32" t="str">
        <f t="shared" ref="I213:I276" si="21">IF(H213="","",IF(H213="Funktionær",0.75,IF(H213="Ikke-funktionær",0.9,IF(H213="Elev/lærling",0.9))))</f>
        <v/>
      </c>
      <c r="J213" s="18"/>
      <c r="K213" s="18"/>
      <c r="L213" s="46" t="str">
        <f t="shared" ref="L213:L276" si="22">IF(J213="","",J213-K213)</f>
        <v/>
      </c>
      <c r="M213" s="20"/>
      <c r="N213" s="31" t="str">
        <f t="shared" ref="N213:N276" si="23">IF(B213="","",IF(L213*I213&gt;30000*IF(M213&gt;37,37,M213)/37,30000*IF(M213&gt;37,37,M213)/37,L213*I213))</f>
        <v/>
      </c>
      <c r="O213" s="20"/>
      <c r="P213" s="20"/>
      <c r="Q213" s="46" t="str">
        <f>IFERROR(MAX(IF(OR(O213="",P213=""),"",IF(AND(AND(MONTH(E213)&gt;=7,MONTH(E213)&lt;8),AND(MONTH(F213)&gt;=7,MONTH(F213)&lt;8)),(NETWORKDAYS(E213,F213,Lister!$D$7:$D$13)-O213)*N213/NETWORKDAYS(Lister!$D$19,Lister!$E$19,Lister!$D$7:$D$13),IF(AND(AND(MONTH(E213)&gt;=7,MONTH(E213)&lt;8),MONTH(F213)&gt;7),(NETWORKDAYS(E213,Lister!$E$19,Lister!$D$7:$D$13)-O213)*N213/NETWORKDAYS(Lister!$D$19,Lister!$E$19,Lister!$D$7:$D$13),IF(MONTH(E213)&gt;7,0)))),0),"")</f>
        <v/>
      </c>
      <c r="R213" s="46" t="str">
        <f>IFERROR(MAX(IF(OR(O213="",P213=""),"",IF(AND(AND(MONTH(E213)&gt;=8,MONTH(E213)&lt;9),AND(MONTH(F213)&gt;=8,MONTH(F213)&lt;9)),(NETWORKDAYS(E213,F213,Lister!$D$7:$D$13)-P213)*N213/NETWORKDAYS(Lister!$D$20,Lister!$E$20,Lister!$D$7:$D$13),IF(AND(MONTH(E213)=7,MONTH(F213)=8),(NETWORKDAYS(Lister!$D$20,F213,Lister!$D$7:$D$13)-P213)*N213/NETWORKDAYS(Lister!$D$20,Lister!$E$20,Lister!$D$7:$D$13),IF(AND(MONTH(E213)=7,MONTH(F213)=7),0)))),0),"")</f>
        <v/>
      </c>
      <c r="S213" s="31" t="str">
        <f t="shared" ref="S213:S276" si="24">IFERROR(Q213+R213,"")</f>
        <v/>
      </c>
      <c r="T213" s="31" t="str">
        <f t="shared" ref="T213:T276" si="25">IFERROR(21/31*N213,"")</f>
        <v/>
      </c>
      <c r="U213" s="51" t="str">
        <f t="shared" ref="U213:U276" si="26">IFERROR(MAX(IF(AND(ISNUMBER(Q213),ISNUMBER(R213)),IF(S213-T213&gt;N213,N213,S213-T213),""),0),"")</f>
        <v/>
      </c>
    </row>
    <row r="214" spans="1:21" x14ac:dyDescent="0.25">
      <c r="A214" s="13" t="str">
        <f t="shared" ref="A214:A277" si="27">IF(B214="","",A213+1)</f>
        <v/>
      </c>
      <c r="B214" s="55"/>
      <c r="C214" s="22"/>
      <c r="D214" s="23"/>
      <c r="E214" s="16"/>
      <c r="F214" s="16"/>
      <c r="G214" s="72" t="str">
        <f>IF(OR(E214="",F214=""),"",NETWORKDAYS(E214,F214,Lister!$D$7:$D$13))</f>
        <v/>
      </c>
      <c r="H214" s="19"/>
      <c r="I214" s="32" t="str">
        <f t="shared" si="21"/>
        <v/>
      </c>
      <c r="J214" s="18"/>
      <c r="K214" s="18"/>
      <c r="L214" s="46" t="str">
        <f t="shared" si="22"/>
        <v/>
      </c>
      <c r="M214" s="20"/>
      <c r="N214" s="31" t="str">
        <f t="shared" si="23"/>
        <v/>
      </c>
      <c r="O214" s="20"/>
      <c r="P214" s="20"/>
      <c r="Q214" s="46" t="str">
        <f>IFERROR(MAX(IF(OR(O214="",P214=""),"",IF(AND(AND(MONTH(E214)&gt;=7,MONTH(E214)&lt;8),AND(MONTH(F214)&gt;=7,MONTH(F214)&lt;8)),(NETWORKDAYS(E214,F214,Lister!$D$7:$D$13)-O214)*N214/NETWORKDAYS(Lister!$D$19,Lister!$E$19,Lister!$D$7:$D$13),IF(AND(AND(MONTH(E214)&gt;=7,MONTH(E214)&lt;8),MONTH(F214)&gt;7),(NETWORKDAYS(E214,Lister!$E$19,Lister!$D$7:$D$13)-O214)*N214/NETWORKDAYS(Lister!$D$19,Lister!$E$19,Lister!$D$7:$D$13),IF(MONTH(E214)&gt;7,0)))),0),"")</f>
        <v/>
      </c>
      <c r="R214" s="46" t="str">
        <f>IFERROR(MAX(IF(OR(O214="",P214=""),"",IF(AND(AND(MONTH(E214)&gt;=8,MONTH(E214)&lt;9),AND(MONTH(F214)&gt;=8,MONTH(F214)&lt;9)),(NETWORKDAYS(E214,F214,Lister!$D$7:$D$13)-P214)*N214/NETWORKDAYS(Lister!$D$20,Lister!$E$20,Lister!$D$7:$D$13),IF(AND(MONTH(E214)=7,MONTH(F214)=8),(NETWORKDAYS(Lister!$D$20,F214,Lister!$D$7:$D$13)-P214)*N214/NETWORKDAYS(Lister!$D$20,Lister!$E$20,Lister!$D$7:$D$13),IF(AND(MONTH(E214)=7,MONTH(F214)=7),0)))),0),"")</f>
        <v/>
      </c>
      <c r="S214" s="31" t="str">
        <f t="shared" si="24"/>
        <v/>
      </c>
      <c r="T214" s="31" t="str">
        <f t="shared" si="25"/>
        <v/>
      </c>
      <c r="U214" s="51" t="str">
        <f t="shared" si="26"/>
        <v/>
      </c>
    </row>
    <row r="215" spans="1:21" x14ac:dyDescent="0.25">
      <c r="A215" s="13" t="str">
        <f t="shared" si="27"/>
        <v/>
      </c>
      <c r="B215" s="55"/>
      <c r="C215" s="22"/>
      <c r="D215" s="23"/>
      <c r="E215" s="16"/>
      <c r="F215" s="16"/>
      <c r="G215" s="72" t="str">
        <f>IF(OR(E215="",F215=""),"",NETWORKDAYS(E215,F215,Lister!$D$7:$D$13))</f>
        <v/>
      </c>
      <c r="H215" s="19"/>
      <c r="I215" s="32" t="str">
        <f t="shared" si="21"/>
        <v/>
      </c>
      <c r="J215" s="18"/>
      <c r="K215" s="18"/>
      <c r="L215" s="46" t="str">
        <f t="shared" si="22"/>
        <v/>
      </c>
      <c r="M215" s="20"/>
      <c r="N215" s="31" t="str">
        <f t="shared" si="23"/>
        <v/>
      </c>
      <c r="O215" s="20"/>
      <c r="P215" s="20"/>
      <c r="Q215" s="46" t="str">
        <f>IFERROR(MAX(IF(OR(O215="",P215=""),"",IF(AND(AND(MONTH(E215)&gt;=7,MONTH(E215)&lt;8),AND(MONTH(F215)&gt;=7,MONTH(F215)&lt;8)),(NETWORKDAYS(E215,F215,Lister!$D$7:$D$13)-O215)*N215/NETWORKDAYS(Lister!$D$19,Lister!$E$19,Lister!$D$7:$D$13),IF(AND(AND(MONTH(E215)&gt;=7,MONTH(E215)&lt;8),MONTH(F215)&gt;7),(NETWORKDAYS(E215,Lister!$E$19,Lister!$D$7:$D$13)-O215)*N215/NETWORKDAYS(Lister!$D$19,Lister!$E$19,Lister!$D$7:$D$13),IF(MONTH(E215)&gt;7,0)))),0),"")</f>
        <v/>
      </c>
      <c r="R215" s="46" t="str">
        <f>IFERROR(MAX(IF(OR(O215="",P215=""),"",IF(AND(AND(MONTH(E215)&gt;=8,MONTH(E215)&lt;9),AND(MONTH(F215)&gt;=8,MONTH(F215)&lt;9)),(NETWORKDAYS(E215,F215,Lister!$D$7:$D$13)-P215)*N215/NETWORKDAYS(Lister!$D$20,Lister!$E$20,Lister!$D$7:$D$13),IF(AND(MONTH(E215)=7,MONTH(F215)=8),(NETWORKDAYS(Lister!$D$20,F215,Lister!$D$7:$D$13)-P215)*N215/NETWORKDAYS(Lister!$D$20,Lister!$E$20,Lister!$D$7:$D$13),IF(AND(MONTH(E215)=7,MONTH(F215)=7),0)))),0),"")</f>
        <v/>
      </c>
      <c r="S215" s="31" t="str">
        <f t="shared" si="24"/>
        <v/>
      </c>
      <c r="T215" s="31" t="str">
        <f t="shared" si="25"/>
        <v/>
      </c>
      <c r="U215" s="51" t="str">
        <f t="shared" si="26"/>
        <v/>
      </c>
    </row>
    <row r="216" spans="1:21" x14ac:dyDescent="0.25">
      <c r="A216" s="13" t="str">
        <f t="shared" si="27"/>
        <v/>
      </c>
      <c r="B216" s="55"/>
      <c r="C216" s="22"/>
      <c r="D216" s="23"/>
      <c r="E216" s="16"/>
      <c r="F216" s="16"/>
      <c r="G216" s="72" t="str">
        <f>IF(OR(E216="",F216=""),"",NETWORKDAYS(E216,F216,Lister!$D$7:$D$13))</f>
        <v/>
      </c>
      <c r="H216" s="19"/>
      <c r="I216" s="32" t="str">
        <f t="shared" si="21"/>
        <v/>
      </c>
      <c r="J216" s="18"/>
      <c r="K216" s="18"/>
      <c r="L216" s="46" t="str">
        <f t="shared" si="22"/>
        <v/>
      </c>
      <c r="M216" s="20"/>
      <c r="N216" s="31" t="str">
        <f t="shared" si="23"/>
        <v/>
      </c>
      <c r="O216" s="20"/>
      <c r="P216" s="20"/>
      <c r="Q216" s="46" t="str">
        <f>IFERROR(MAX(IF(OR(O216="",P216=""),"",IF(AND(AND(MONTH(E216)&gt;=7,MONTH(E216)&lt;8),AND(MONTH(F216)&gt;=7,MONTH(F216)&lt;8)),(NETWORKDAYS(E216,F216,Lister!$D$7:$D$13)-O216)*N216/NETWORKDAYS(Lister!$D$19,Lister!$E$19,Lister!$D$7:$D$13),IF(AND(AND(MONTH(E216)&gt;=7,MONTH(E216)&lt;8),MONTH(F216)&gt;7),(NETWORKDAYS(E216,Lister!$E$19,Lister!$D$7:$D$13)-O216)*N216/NETWORKDAYS(Lister!$D$19,Lister!$E$19,Lister!$D$7:$D$13),IF(MONTH(E216)&gt;7,0)))),0),"")</f>
        <v/>
      </c>
      <c r="R216" s="46" t="str">
        <f>IFERROR(MAX(IF(OR(O216="",P216=""),"",IF(AND(AND(MONTH(E216)&gt;=8,MONTH(E216)&lt;9),AND(MONTH(F216)&gt;=8,MONTH(F216)&lt;9)),(NETWORKDAYS(E216,F216,Lister!$D$7:$D$13)-P216)*N216/NETWORKDAYS(Lister!$D$20,Lister!$E$20,Lister!$D$7:$D$13),IF(AND(MONTH(E216)=7,MONTH(F216)=8),(NETWORKDAYS(Lister!$D$20,F216,Lister!$D$7:$D$13)-P216)*N216/NETWORKDAYS(Lister!$D$20,Lister!$E$20,Lister!$D$7:$D$13),IF(AND(MONTH(E216)=7,MONTH(F216)=7),0)))),0),"")</f>
        <v/>
      </c>
      <c r="S216" s="31" t="str">
        <f t="shared" si="24"/>
        <v/>
      </c>
      <c r="T216" s="31" t="str">
        <f t="shared" si="25"/>
        <v/>
      </c>
      <c r="U216" s="51" t="str">
        <f t="shared" si="26"/>
        <v/>
      </c>
    </row>
    <row r="217" spans="1:21" x14ac:dyDescent="0.25">
      <c r="A217" s="13" t="str">
        <f t="shared" si="27"/>
        <v/>
      </c>
      <c r="B217" s="55"/>
      <c r="C217" s="22"/>
      <c r="D217" s="23"/>
      <c r="E217" s="16"/>
      <c r="F217" s="16"/>
      <c r="G217" s="72" t="str">
        <f>IF(OR(E217="",F217=""),"",NETWORKDAYS(E217,F217,Lister!$D$7:$D$13))</f>
        <v/>
      </c>
      <c r="H217" s="19"/>
      <c r="I217" s="32" t="str">
        <f t="shared" si="21"/>
        <v/>
      </c>
      <c r="J217" s="18"/>
      <c r="K217" s="18"/>
      <c r="L217" s="46" t="str">
        <f t="shared" si="22"/>
        <v/>
      </c>
      <c r="M217" s="20"/>
      <c r="N217" s="31" t="str">
        <f t="shared" si="23"/>
        <v/>
      </c>
      <c r="O217" s="20"/>
      <c r="P217" s="20"/>
      <c r="Q217" s="46" t="str">
        <f>IFERROR(MAX(IF(OR(O217="",P217=""),"",IF(AND(AND(MONTH(E217)&gt;=7,MONTH(E217)&lt;8),AND(MONTH(F217)&gt;=7,MONTH(F217)&lt;8)),(NETWORKDAYS(E217,F217,Lister!$D$7:$D$13)-O217)*N217/NETWORKDAYS(Lister!$D$19,Lister!$E$19,Lister!$D$7:$D$13),IF(AND(AND(MONTH(E217)&gt;=7,MONTH(E217)&lt;8),MONTH(F217)&gt;7),(NETWORKDAYS(E217,Lister!$E$19,Lister!$D$7:$D$13)-O217)*N217/NETWORKDAYS(Lister!$D$19,Lister!$E$19,Lister!$D$7:$D$13),IF(MONTH(E217)&gt;7,0)))),0),"")</f>
        <v/>
      </c>
      <c r="R217" s="46" t="str">
        <f>IFERROR(MAX(IF(OR(O217="",P217=""),"",IF(AND(AND(MONTH(E217)&gt;=8,MONTH(E217)&lt;9),AND(MONTH(F217)&gt;=8,MONTH(F217)&lt;9)),(NETWORKDAYS(E217,F217,Lister!$D$7:$D$13)-P217)*N217/NETWORKDAYS(Lister!$D$20,Lister!$E$20,Lister!$D$7:$D$13),IF(AND(MONTH(E217)=7,MONTH(F217)=8),(NETWORKDAYS(Lister!$D$20,F217,Lister!$D$7:$D$13)-P217)*N217/NETWORKDAYS(Lister!$D$20,Lister!$E$20,Lister!$D$7:$D$13),IF(AND(MONTH(E217)=7,MONTH(F217)=7),0)))),0),"")</f>
        <v/>
      </c>
      <c r="S217" s="31" t="str">
        <f t="shared" si="24"/>
        <v/>
      </c>
      <c r="T217" s="31" t="str">
        <f t="shared" si="25"/>
        <v/>
      </c>
      <c r="U217" s="51" t="str">
        <f t="shared" si="26"/>
        <v/>
      </c>
    </row>
    <row r="218" spans="1:21" x14ac:dyDescent="0.25">
      <c r="A218" s="13" t="str">
        <f t="shared" si="27"/>
        <v/>
      </c>
      <c r="B218" s="55"/>
      <c r="C218" s="22"/>
      <c r="D218" s="23"/>
      <c r="E218" s="16"/>
      <c r="F218" s="16"/>
      <c r="G218" s="72" t="str">
        <f>IF(OR(E218="",F218=""),"",NETWORKDAYS(E218,F218,Lister!$D$7:$D$13))</f>
        <v/>
      </c>
      <c r="H218" s="19"/>
      <c r="I218" s="32" t="str">
        <f t="shared" si="21"/>
        <v/>
      </c>
      <c r="J218" s="18"/>
      <c r="K218" s="18"/>
      <c r="L218" s="46" t="str">
        <f t="shared" si="22"/>
        <v/>
      </c>
      <c r="M218" s="20"/>
      <c r="N218" s="31" t="str">
        <f t="shared" si="23"/>
        <v/>
      </c>
      <c r="O218" s="20"/>
      <c r="P218" s="20"/>
      <c r="Q218" s="46" t="str">
        <f>IFERROR(MAX(IF(OR(O218="",P218=""),"",IF(AND(AND(MONTH(E218)&gt;=7,MONTH(E218)&lt;8),AND(MONTH(F218)&gt;=7,MONTH(F218)&lt;8)),(NETWORKDAYS(E218,F218,Lister!$D$7:$D$13)-O218)*N218/NETWORKDAYS(Lister!$D$19,Lister!$E$19,Lister!$D$7:$D$13),IF(AND(AND(MONTH(E218)&gt;=7,MONTH(E218)&lt;8),MONTH(F218)&gt;7),(NETWORKDAYS(E218,Lister!$E$19,Lister!$D$7:$D$13)-O218)*N218/NETWORKDAYS(Lister!$D$19,Lister!$E$19,Lister!$D$7:$D$13),IF(MONTH(E218)&gt;7,0)))),0),"")</f>
        <v/>
      </c>
      <c r="R218" s="46" t="str">
        <f>IFERROR(MAX(IF(OR(O218="",P218=""),"",IF(AND(AND(MONTH(E218)&gt;=8,MONTH(E218)&lt;9),AND(MONTH(F218)&gt;=8,MONTH(F218)&lt;9)),(NETWORKDAYS(E218,F218,Lister!$D$7:$D$13)-P218)*N218/NETWORKDAYS(Lister!$D$20,Lister!$E$20,Lister!$D$7:$D$13),IF(AND(MONTH(E218)=7,MONTH(F218)=8),(NETWORKDAYS(Lister!$D$20,F218,Lister!$D$7:$D$13)-P218)*N218/NETWORKDAYS(Lister!$D$20,Lister!$E$20,Lister!$D$7:$D$13),IF(AND(MONTH(E218)=7,MONTH(F218)=7),0)))),0),"")</f>
        <v/>
      </c>
      <c r="S218" s="31" t="str">
        <f t="shared" si="24"/>
        <v/>
      </c>
      <c r="T218" s="31" t="str">
        <f t="shared" si="25"/>
        <v/>
      </c>
      <c r="U218" s="51" t="str">
        <f t="shared" si="26"/>
        <v/>
      </c>
    </row>
    <row r="219" spans="1:21" x14ac:dyDescent="0.25">
      <c r="A219" s="13" t="str">
        <f t="shared" si="27"/>
        <v/>
      </c>
      <c r="B219" s="55"/>
      <c r="C219" s="22"/>
      <c r="D219" s="23"/>
      <c r="E219" s="16"/>
      <c r="F219" s="16"/>
      <c r="G219" s="72" t="str">
        <f>IF(OR(E219="",F219=""),"",NETWORKDAYS(E219,F219,Lister!$D$7:$D$13))</f>
        <v/>
      </c>
      <c r="H219" s="19"/>
      <c r="I219" s="32" t="str">
        <f t="shared" si="21"/>
        <v/>
      </c>
      <c r="J219" s="18"/>
      <c r="K219" s="18"/>
      <c r="L219" s="46" t="str">
        <f t="shared" si="22"/>
        <v/>
      </c>
      <c r="M219" s="20"/>
      <c r="N219" s="31" t="str">
        <f t="shared" si="23"/>
        <v/>
      </c>
      <c r="O219" s="20"/>
      <c r="P219" s="20"/>
      <c r="Q219" s="46" t="str">
        <f>IFERROR(MAX(IF(OR(O219="",P219=""),"",IF(AND(AND(MONTH(E219)&gt;=7,MONTH(E219)&lt;8),AND(MONTH(F219)&gt;=7,MONTH(F219)&lt;8)),(NETWORKDAYS(E219,F219,Lister!$D$7:$D$13)-O219)*N219/NETWORKDAYS(Lister!$D$19,Lister!$E$19,Lister!$D$7:$D$13),IF(AND(AND(MONTH(E219)&gt;=7,MONTH(E219)&lt;8),MONTH(F219)&gt;7),(NETWORKDAYS(E219,Lister!$E$19,Lister!$D$7:$D$13)-O219)*N219/NETWORKDAYS(Lister!$D$19,Lister!$E$19,Lister!$D$7:$D$13),IF(MONTH(E219)&gt;7,0)))),0),"")</f>
        <v/>
      </c>
      <c r="R219" s="46" t="str">
        <f>IFERROR(MAX(IF(OR(O219="",P219=""),"",IF(AND(AND(MONTH(E219)&gt;=8,MONTH(E219)&lt;9),AND(MONTH(F219)&gt;=8,MONTH(F219)&lt;9)),(NETWORKDAYS(E219,F219,Lister!$D$7:$D$13)-P219)*N219/NETWORKDAYS(Lister!$D$20,Lister!$E$20,Lister!$D$7:$D$13),IF(AND(MONTH(E219)=7,MONTH(F219)=8),(NETWORKDAYS(Lister!$D$20,F219,Lister!$D$7:$D$13)-P219)*N219/NETWORKDAYS(Lister!$D$20,Lister!$E$20,Lister!$D$7:$D$13),IF(AND(MONTH(E219)=7,MONTH(F219)=7),0)))),0),"")</f>
        <v/>
      </c>
      <c r="S219" s="31" t="str">
        <f t="shared" si="24"/>
        <v/>
      </c>
      <c r="T219" s="31" t="str">
        <f t="shared" si="25"/>
        <v/>
      </c>
      <c r="U219" s="51" t="str">
        <f t="shared" si="26"/>
        <v/>
      </c>
    </row>
    <row r="220" spans="1:21" x14ac:dyDescent="0.25">
      <c r="A220" s="13" t="str">
        <f t="shared" si="27"/>
        <v/>
      </c>
      <c r="B220" s="55"/>
      <c r="C220" s="22"/>
      <c r="D220" s="23"/>
      <c r="E220" s="16"/>
      <c r="F220" s="16"/>
      <c r="G220" s="72" t="str">
        <f>IF(OR(E220="",F220=""),"",NETWORKDAYS(E220,F220,Lister!$D$7:$D$13))</f>
        <v/>
      </c>
      <c r="H220" s="19"/>
      <c r="I220" s="32" t="str">
        <f t="shared" si="21"/>
        <v/>
      </c>
      <c r="J220" s="18"/>
      <c r="K220" s="18"/>
      <c r="L220" s="46" t="str">
        <f t="shared" si="22"/>
        <v/>
      </c>
      <c r="M220" s="20"/>
      <c r="N220" s="31" t="str">
        <f t="shared" si="23"/>
        <v/>
      </c>
      <c r="O220" s="20"/>
      <c r="P220" s="20"/>
      <c r="Q220" s="46" t="str">
        <f>IFERROR(MAX(IF(OR(O220="",P220=""),"",IF(AND(AND(MONTH(E220)&gt;=7,MONTH(E220)&lt;8),AND(MONTH(F220)&gt;=7,MONTH(F220)&lt;8)),(NETWORKDAYS(E220,F220,Lister!$D$7:$D$13)-O220)*N220/NETWORKDAYS(Lister!$D$19,Lister!$E$19,Lister!$D$7:$D$13),IF(AND(AND(MONTH(E220)&gt;=7,MONTH(E220)&lt;8),MONTH(F220)&gt;7),(NETWORKDAYS(E220,Lister!$E$19,Lister!$D$7:$D$13)-O220)*N220/NETWORKDAYS(Lister!$D$19,Lister!$E$19,Lister!$D$7:$D$13),IF(MONTH(E220)&gt;7,0)))),0),"")</f>
        <v/>
      </c>
      <c r="R220" s="46" t="str">
        <f>IFERROR(MAX(IF(OR(O220="",P220=""),"",IF(AND(AND(MONTH(E220)&gt;=8,MONTH(E220)&lt;9),AND(MONTH(F220)&gt;=8,MONTH(F220)&lt;9)),(NETWORKDAYS(E220,F220,Lister!$D$7:$D$13)-P220)*N220/NETWORKDAYS(Lister!$D$20,Lister!$E$20,Lister!$D$7:$D$13),IF(AND(MONTH(E220)=7,MONTH(F220)=8),(NETWORKDAYS(Lister!$D$20,F220,Lister!$D$7:$D$13)-P220)*N220/NETWORKDAYS(Lister!$D$20,Lister!$E$20,Lister!$D$7:$D$13),IF(AND(MONTH(E220)=7,MONTH(F220)=7),0)))),0),"")</f>
        <v/>
      </c>
      <c r="S220" s="31" t="str">
        <f t="shared" si="24"/>
        <v/>
      </c>
      <c r="T220" s="31" t="str">
        <f t="shared" si="25"/>
        <v/>
      </c>
      <c r="U220" s="51" t="str">
        <f t="shared" si="26"/>
        <v/>
      </c>
    </row>
    <row r="221" spans="1:21" x14ac:dyDescent="0.25">
      <c r="A221" s="13" t="str">
        <f t="shared" si="27"/>
        <v/>
      </c>
      <c r="B221" s="55"/>
      <c r="C221" s="22"/>
      <c r="D221" s="23"/>
      <c r="E221" s="16"/>
      <c r="F221" s="16"/>
      <c r="G221" s="72" t="str">
        <f>IF(OR(E221="",F221=""),"",NETWORKDAYS(E221,F221,Lister!$D$7:$D$13))</f>
        <v/>
      </c>
      <c r="H221" s="19"/>
      <c r="I221" s="32" t="str">
        <f t="shared" si="21"/>
        <v/>
      </c>
      <c r="J221" s="18"/>
      <c r="K221" s="18"/>
      <c r="L221" s="46" t="str">
        <f t="shared" si="22"/>
        <v/>
      </c>
      <c r="M221" s="20"/>
      <c r="N221" s="31" t="str">
        <f t="shared" si="23"/>
        <v/>
      </c>
      <c r="O221" s="20"/>
      <c r="P221" s="20"/>
      <c r="Q221" s="46" t="str">
        <f>IFERROR(MAX(IF(OR(O221="",P221=""),"",IF(AND(AND(MONTH(E221)&gt;=7,MONTH(E221)&lt;8),AND(MONTH(F221)&gt;=7,MONTH(F221)&lt;8)),(NETWORKDAYS(E221,F221,Lister!$D$7:$D$13)-O221)*N221/NETWORKDAYS(Lister!$D$19,Lister!$E$19,Lister!$D$7:$D$13),IF(AND(AND(MONTH(E221)&gt;=7,MONTH(E221)&lt;8),MONTH(F221)&gt;7),(NETWORKDAYS(E221,Lister!$E$19,Lister!$D$7:$D$13)-O221)*N221/NETWORKDAYS(Lister!$D$19,Lister!$E$19,Lister!$D$7:$D$13),IF(MONTH(E221)&gt;7,0)))),0),"")</f>
        <v/>
      </c>
      <c r="R221" s="46" t="str">
        <f>IFERROR(MAX(IF(OR(O221="",P221=""),"",IF(AND(AND(MONTH(E221)&gt;=8,MONTH(E221)&lt;9),AND(MONTH(F221)&gt;=8,MONTH(F221)&lt;9)),(NETWORKDAYS(E221,F221,Lister!$D$7:$D$13)-P221)*N221/NETWORKDAYS(Lister!$D$20,Lister!$E$20,Lister!$D$7:$D$13),IF(AND(MONTH(E221)=7,MONTH(F221)=8),(NETWORKDAYS(Lister!$D$20,F221,Lister!$D$7:$D$13)-P221)*N221/NETWORKDAYS(Lister!$D$20,Lister!$E$20,Lister!$D$7:$D$13),IF(AND(MONTH(E221)=7,MONTH(F221)=7),0)))),0),"")</f>
        <v/>
      </c>
      <c r="S221" s="31" t="str">
        <f t="shared" si="24"/>
        <v/>
      </c>
      <c r="T221" s="31" t="str">
        <f t="shared" si="25"/>
        <v/>
      </c>
      <c r="U221" s="51" t="str">
        <f t="shared" si="26"/>
        <v/>
      </c>
    </row>
    <row r="222" spans="1:21" x14ac:dyDescent="0.25">
      <c r="A222" s="13" t="str">
        <f t="shared" si="27"/>
        <v/>
      </c>
      <c r="B222" s="55"/>
      <c r="C222" s="22"/>
      <c r="D222" s="23"/>
      <c r="E222" s="16"/>
      <c r="F222" s="16"/>
      <c r="G222" s="72" t="str">
        <f>IF(OR(E222="",F222=""),"",NETWORKDAYS(E222,F222,Lister!$D$7:$D$13))</f>
        <v/>
      </c>
      <c r="H222" s="19"/>
      <c r="I222" s="32" t="str">
        <f t="shared" si="21"/>
        <v/>
      </c>
      <c r="J222" s="18"/>
      <c r="K222" s="18"/>
      <c r="L222" s="46" t="str">
        <f t="shared" si="22"/>
        <v/>
      </c>
      <c r="M222" s="20"/>
      <c r="N222" s="31" t="str">
        <f t="shared" si="23"/>
        <v/>
      </c>
      <c r="O222" s="20"/>
      <c r="P222" s="20"/>
      <c r="Q222" s="46" t="str">
        <f>IFERROR(MAX(IF(OR(O222="",P222=""),"",IF(AND(AND(MONTH(E222)&gt;=7,MONTH(E222)&lt;8),AND(MONTH(F222)&gt;=7,MONTH(F222)&lt;8)),(NETWORKDAYS(E222,F222,Lister!$D$7:$D$13)-O222)*N222/NETWORKDAYS(Lister!$D$19,Lister!$E$19,Lister!$D$7:$D$13),IF(AND(AND(MONTH(E222)&gt;=7,MONTH(E222)&lt;8),MONTH(F222)&gt;7),(NETWORKDAYS(E222,Lister!$E$19,Lister!$D$7:$D$13)-O222)*N222/NETWORKDAYS(Lister!$D$19,Lister!$E$19,Lister!$D$7:$D$13),IF(MONTH(E222)&gt;7,0)))),0),"")</f>
        <v/>
      </c>
      <c r="R222" s="46" t="str">
        <f>IFERROR(MAX(IF(OR(O222="",P222=""),"",IF(AND(AND(MONTH(E222)&gt;=8,MONTH(E222)&lt;9),AND(MONTH(F222)&gt;=8,MONTH(F222)&lt;9)),(NETWORKDAYS(E222,F222,Lister!$D$7:$D$13)-P222)*N222/NETWORKDAYS(Lister!$D$20,Lister!$E$20,Lister!$D$7:$D$13),IF(AND(MONTH(E222)=7,MONTH(F222)=8),(NETWORKDAYS(Lister!$D$20,F222,Lister!$D$7:$D$13)-P222)*N222/NETWORKDAYS(Lister!$D$20,Lister!$E$20,Lister!$D$7:$D$13),IF(AND(MONTH(E222)=7,MONTH(F222)=7),0)))),0),"")</f>
        <v/>
      </c>
      <c r="S222" s="31" t="str">
        <f t="shared" si="24"/>
        <v/>
      </c>
      <c r="T222" s="31" t="str">
        <f t="shared" si="25"/>
        <v/>
      </c>
      <c r="U222" s="51" t="str">
        <f t="shared" si="26"/>
        <v/>
      </c>
    </row>
    <row r="223" spans="1:21" x14ac:dyDescent="0.25">
      <c r="A223" s="13" t="str">
        <f t="shared" si="27"/>
        <v/>
      </c>
      <c r="B223" s="55"/>
      <c r="C223" s="22"/>
      <c r="D223" s="23"/>
      <c r="E223" s="16"/>
      <c r="F223" s="16"/>
      <c r="G223" s="72" t="str">
        <f>IF(OR(E223="",F223=""),"",NETWORKDAYS(E223,F223,Lister!$D$7:$D$13))</f>
        <v/>
      </c>
      <c r="H223" s="19"/>
      <c r="I223" s="32" t="str">
        <f t="shared" si="21"/>
        <v/>
      </c>
      <c r="J223" s="18"/>
      <c r="K223" s="18"/>
      <c r="L223" s="46" t="str">
        <f t="shared" si="22"/>
        <v/>
      </c>
      <c r="M223" s="20"/>
      <c r="N223" s="31" t="str">
        <f t="shared" si="23"/>
        <v/>
      </c>
      <c r="O223" s="20"/>
      <c r="P223" s="20"/>
      <c r="Q223" s="46" t="str">
        <f>IFERROR(MAX(IF(OR(O223="",P223=""),"",IF(AND(AND(MONTH(E223)&gt;=7,MONTH(E223)&lt;8),AND(MONTH(F223)&gt;=7,MONTH(F223)&lt;8)),(NETWORKDAYS(E223,F223,Lister!$D$7:$D$13)-O223)*N223/NETWORKDAYS(Lister!$D$19,Lister!$E$19,Lister!$D$7:$D$13),IF(AND(AND(MONTH(E223)&gt;=7,MONTH(E223)&lt;8),MONTH(F223)&gt;7),(NETWORKDAYS(E223,Lister!$E$19,Lister!$D$7:$D$13)-O223)*N223/NETWORKDAYS(Lister!$D$19,Lister!$E$19,Lister!$D$7:$D$13),IF(MONTH(E223)&gt;7,0)))),0),"")</f>
        <v/>
      </c>
      <c r="R223" s="46" t="str">
        <f>IFERROR(MAX(IF(OR(O223="",P223=""),"",IF(AND(AND(MONTH(E223)&gt;=8,MONTH(E223)&lt;9),AND(MONTH(F223)&gt;=8,MONTH(F223)&lt;9)),(NETWORKDAYS(E223,F223,Lister!$D$7:$D$13)-P223)*N223/NETWORKDAYS(Lister!$D$20,Lister!$E$20,Lister!$D$7:$D$13),IF(AND(MONTH(E223)=7,MONTH(F223)=8),(NETWORKDAYS(Lister!$D$20,F223,Lister!$D$7:$D$13)-P223)*N223/NETWORKDAYS(Lister!$D$20,Lister!$E$20,Lister!$D$7:$D$13),IF(AND(MONTH(E223)=7,MONTH(F223)=7),0)))),0),"")</f>
        <v/>
      </c>
      <c r="S223" s="31" t="str">
        <f t="shared" si="24"/>
        <v/>
      </c>
      <c r="T223" s="31" t="str">
        <f t="shared" si="25"/>
        <v/>
      </c>
      <c r="U223" s="51" t="str">
        <f t="shared" si="26"/>
        <v/>
      </c>
    </row>
    <row r="224" spans="1:21" x14ac:dyDescent="0.25">
      <c r="A224" s="13" t="str">
        <f t="shared" si="27"/>
        <v/>
      </c>
      <c r="B224" s="55"/>
      <c r="C224" s="22"/>
      <c r="D224" s="23"/>
      <c r="E224" s="16"/>
      <c r="F224" s="16"/>
      <c r="G224" s="72" t="str">
        <f>IF(OR(E224="",F224=""),"",NETWORKDAYS(E224,F224,Lister!$D$7:$D$13))</f>
        <v/>
      </c>
      <c r="H224" s="19"/>
      <c r="I224" s="32" t="str">
        <f t="shared" si="21"/>
        <v/>
      </c>
      <c r="J224" s="18"/>
      <c r="K224" s="18"/>
      <c r="L224" s="46" t="str">
        <f t="shared" si="22"/>
        <v/>
      </c>
      <c r="M224" s="20"/>
      <c r="N224" s="31" t="str">
        <f t="shared" si="23"/>
        <v/>
      </c>
      <c r="O224" s="20"/>
      <c r="P224" s="20"/>
      <c r="Q224" s="46" t="str">
        <f>IFERROR(MAX(IF(OR(O224="",P224=""),"",IF(AND(AND(MONTH(E224)&gt;=7,MONTH(E224)&lt;8),AND(MONTH(F224)&gt;=7,MONTH(F224)&lt;8)),(NETWORKDAYS(E224,F224,Lister!$D$7:$D$13)-O224)*N224/NETWORKDAYS(Lister!$D$19,Lister!$E$19,Lister!$D$7:$D$13),IF(AND(AND(MONTH(E224)&gt;=7,MONTH(E224)&lt;8),MONTH(F224)&gt;7),(NETWORKDAYS(E224,Lister!$E$19,Lister!$D$7:$D$13)-O224)*N224/NETWORKDAYS(Lister!$D$19,Lister!$E$19,Lister!$D$7:$D$13),IF(MONTH(E224)&gt;7,0)))),0),"")</f>
        <v/>
      </c>
      <c r="R224" s="46" t="str">
        <f>IFERROR(MAX(IF(OR(O224="",P224=""),"",IF(AND(AND(MONTH(E224)&gt;=8,MONTH(E224)&lt;9),AND(MONTH(F224)&gt;=8,MONTH(F224)&lt;9)),(NETWORKDAYS(E224,F224,Lister!$D$7:$D$13)-P224)*N224/NETWORKDAYS(Lister!$D$20,Lister!$E$20,Lister!$D$7:$D$13),IF(AND(MONTH(E224)=7,MONTH(F224)=8),(NETWORKDAYS(Lister!$D$20,F224,Lister!$D$7:$D$13)-P224)*N224/NETWORKDAYS(Lister!$D$20,Lister!$E$20,Lister!$D$7:$D$13),IF(AND(MONTH(E224)=7,MONTH(F224)=7),0)))),0),"")</f>
        <v/>
      </c>
      <c r="S224" s="31" t="str">
        <f t="shared" si="24"/>
        <v/>
      </c>
      <c r="T224" s="31" t="str">
        <f t="shared" si="25"/>
        <v/>
      </c>
      <c r="U224" s="51" t="str">
        <f t="shared" si="26"/>
        <v/>
      </c>
    </row>
    <row r="225" spans="1:21" x14ac:dyDescent="0.25">
      <c r="A225" s="13" t="str">
        <f t="shared" si="27"/>
        <v/>
      </c>
      <c r="B225" s="55"/>
      <c r="C225" s="22"/>
      <c r="D225" s="23"/>
      <c r="E225" s="16"/>
      <c r="F225" s="16"/>
      <c r="G225" s="72" t="str">
        <f>IF(OR(E225="",F225=""),"",NETWORKDAYS(E225,F225,Lister!$D$7:$D$13))</f>
        <v/>
      </c>
      <c r="H225" s="19"/>
      <c r="I225" s="32" t="str">
        <f t="shared" si="21"/>
        <v/>
      </c>
      <c r="J225" s="18"/>
      <c r="K225" s="18"/>
      <c r="L225" s="46" t="str">
        <f t="shared" si="22"/>
        <v/>
      </c>
      <c r="M225" s="20"/>
      <c r="N225" s="31" t="str">
        <f t="shared" si="23"/>
        <v/>
      </c>
      <c r="O225" s="20"/>
      <c r="P225" s="20"/>
      <c r="Q225" s="46" t="str">
        <f>IFERROR(MAX(IF(OR(O225="",P225=""),"",IF(AND(AND(MONTH(E225)&gt;=7,MONTH(E225)&lt;8),AND(MONTH(F225)&gt;=7,MONTH(F225)&lt;8)),(NETWORKDAYS(E225,F225,Lister!$D$7:$D$13)-O225)*N225/NETWORKDAYS(Lister!$D$19,Lister!$E$19,Lister!$D$7:$D$13),IF(AND(AND(MONTH(E225)&gt;=7,MONTH(E225)&lt;8),MONTH(F225)&gt;7),(NETWORKDAYS(E225,Lister!$E$19,Lister!$D$7:$D$13)-O225)*N225/NETWORKDAYS(Lister!$D$19,Lister!$E$19,Lister!$D$7:$D$13),IF(MONTH(E225)&gt;7,0)))),0),"")</f>
        <v/>
      </c>
      <c r="R225" s="46" t="str">
        <f>IFERROR(MAX(IF(OR(O225="",P225=""),"",IF(AND(AND(MONTH(E225)&gt;=8,MONTH(E225)&lt;9),AND(MONTH(F225)&gt;=8,MONTH(F225)&lt;9)),(NETWORKDAYS(E225,F225,Lister!$D$7:$D$13)-P225)*N225/NETWORKDAYS(Lister!$D$20,Lister!$E$20,Lister!$D$7:$D$13),IF(AND(MONTH(E225)=7,MONTH(F225)=8),(NETWORKDAYS(Lister!$D$20,F225,Lister!$D$7:$D$13)-P225)*N225/NETWORKDAYS(Lister!$D$20,Lister!$E$20,Lister!$D$7:$D$13),IF(AND(MONTH(E225)=7,MONTH(F225)=7),0)))),0),"")</f>
        <v/>
      </c>
      <c r="S225" s="31" t="str">
        <f t="shared" si="24"/>
        <v/>
      </c>
      <c r="T225" s="31" t="str">
        <f t="shared" si="25"/>
        <v/>
      </c>
      <c r="U225" s="51" t="str">
        <f t="shared" si="26"/>
        <v/>
      </c>
    </row>
    <row r="226" spans="1:21" x14ac:dyDescent="0.25">
      <c r="A226" s="13" t="str">
        <f t="shared" si="27"/>
        <v/>
      </c>
      <c r="B226" s="55"/>
      <c r="C226" s="22"/>
      <c r="D226" s="23"/>
      <c r="E226" s="16"/>
      <c r="F226" s="16"/>
      <c r="G226" s="72" t="str">
        <f>IF(OR(E226="",F226=""),"",NETWORKDAYS(E226,F226,Lister!$D$7:$D$13))</f>
        <v/>
      </c>
      <c r="H226" s="19"/>
      <c r="I226" s="32" t="str">
        <f t="shared" si="21"/>
        <v/>
      </c>
      <c r="J226" s="18"/>
      <c r="K226" s="18"/>
      <c r="L226" s="46" t="str">
        <f t="shared" si="22"/>
        <v/>
      </c>
      <c r="M226" s="20"/>
      <c r="N226" s="31" t="str">
        <f t="shared" si="23"/>
        <v/>
      </c>
      <c r="O226" s="20"/>
      <c r="P226" s="20"/>
      <c r="Q226" s="46" t="str">
        <f>IFERROR(MAX(IF(OR(O226="",P226=""),"",IF(AND(AND(MONTH(E226)&gt;=7,MONTH(E226)&lt;8),AND(MONTH(F226)&gt;=7,MONTH(F226)&lt;8)),(NETWORKDAYS(E226,F226,Lister!$D$7:$D$13)-O226)*N226/NETWORKDAYS(Lister!$D$19,Lister!$E$19,Lister!$D$7:$D$13),IF(AND(AND(MONTH(E226)&gt;=7,MONTH(E226)&lt;8),MONTH(F226)&gt;7),(NETWORKDAYS(E226,Lister!$E$19,Lister!$D$7:$D$13)-O226)*N226/NETWORKDAYS(Lister!$D$19,Lister!$E$19,Lister!$D$7:$D$13),IF(MONTH(E226)&gt;7,0)))),0),"")</f>
        <v/>
      </c>
      <c r="R226" s="46" t="str">
        <f>IFERROR(MAX(IF(OR(O226="",P226=""),"",IF(AND(AND(MONTH(E226)&gt;=8,MONTH(E226)&lt;9),AND(MONTH(F226)&gt;=8,MONTH(F226)&lt;9)),(NETWORKDAYS(E226,F226,Lister!$D$7:$D$13)-P226)*N226/NETWORKDAYS(Lister!$D$20,Lister!$E$20,Lister!$D$7:$D$13),IF(AND(MONTH(E226)=7,MONTH(F226)=8),(NETWORKDAYS(Lister!$D$20,F226,Lister!$D$7:$D$13)-P226)*N226/NETWORKDAYS(Lister!$D$20,Lister!$E$20,Lister!$D$7:$D$13),IF(AND(MONTH(E226)=7,MONTH(F226)=7),0)))),0),"")</f>
        <v/>
      </c>
      <c r="S226" s="31" t="str">
        <f t="shared" si="24"/>
        <v/>
      </c>
      <c r="T226" s="31" t="str">
        <f t="shared" si="25"/>
        <v/>
      </c>
      <c r="U226" s="51" t="str">
        <f t="shared" si="26"/>
        <v/>
      </c>
    </row>
    <row r="227" spans="1:21" x14ac:dyDescent="0.25">
      <c r="A227" s="13" t="str">
        <f t="shared" si="27"/>
        <v/>
      </c>
      <c r="B227" s="55"/>
      <c r="C227" s="22"/>
      <c r="D227" s="23"/>
      <c r="E227" s="16"/>
      <c r="F227" s="16"/>
      <c r="G227" s="72" t="str">
        <f>IF(OR(E227="",F227=""),"",NETWORKDAYS(E227,F227,Lister!$D$7:$D$13))</f>
        <v/>
      </c>
      <c r="H227" s="19"/>
      <c r="I227" s="32" t="str">
        <f t="shared" si="21"/>
        <v/>
      </c>
      <c r="J227" s="18"/>
      <c r="K227" s="18"/>
      <c r="L227" s="46" t="str">
        <f t="shared" si="22"/>
        <v/>
      </c>
      <c r="M227" s="20"/>
      <c r="N227" s="31" t="str">
        <f t="shared" si="23"/>
        <v/>
      </c>
      <c r="O227" s="20"/>
      <c r="P227" s="20"/>
      <c r="Q227" s="46" t="str">
        <f>IFERROR(MAX(IF(OR(O227="",P227=""),"",IF(AND(AND(MONTH(E227)&gt;=7,MONTH(E227)&lt;8),AND(MONTH(F227)&gt;=7,MONTH(F227)&lt;8)),(NETWORKDAYS(E227,F227,Lister!$D$7:$D$13)-O227)*N227/NETWORKDAYS(Lister!$D$19,Lister!$E$19,Lister!$D$7:$D$13),IF(AND(AND(MONTH(E227)&gt;=7,MONTH(E227)&lt;8),MONTH(F227)&gt;7),(NETWORKDAYS(E227,Lister!$E$19,Lister!$D$7:$D$13)-O227)*N227/NETWORKDAYS(Lister!$D$19,Lister!$E$19,Lister!$D$7:$D$13),IF(MONTH(E227)&gt;7,0)))),0),"")</f>
        <v/>
      </c>
      <c r="R227" s="46" t="str">
        <f>IFERROR(MAX(IF(OR(O227="",P227=""),"",IF(AND(AND(MONTH(E227)&gt;=8,MONTH(E227)&lt;9),AND(MONTH(F227)&gt;=8,MONTH(F227)&lt;9)),(NETWORKDAYS(E227,F227,Lister!$D$7:$D$13)-P227)*N227/NETWORKDAYS(Lister!$D$20,Lister!$E$20,Lister!$D$7:$D$13),IF(AND(MONTH(E227)=7,MONTH(F227)=8),(NETWORKDAYS(Lister!$D$20,F227,Lister!$D$7:$D$13)-P227)*N227/NETWORKDAYS(Lister!$D$20,Lister!$E$20,Lister!$D$7:$D$13),IF(AND(MONTH(E227)=7,MONTH(F227)=7),0)))),0),"")</f>
        <v/>
      </c>
      <c r="S227" s="31" t="str">
        <f t="shared" si="24"/>
        <v/>
      </c>
      <c r="T227" s="31" t="str">
        <f t="shared" si="25"/>
        <v/>
      </c>
      <c r="U227" s="51" t="str">
        <f t="shared" si="26"/>
        <v/>
      </c>
    </row>
    <row r="228" spans="1:21" x14ac:dyDescent="0.25">
      <c r="A228" s="13" t="str">
        <f t="shared" si="27"/>
        <v/>
      </c>
      <c r="B228" s="55"/>
      <c r="C228" s="22"/>
      <c r="D228" s="23"/>
      <c r="E228" s="16"/>
      <c r="F228" s="16"/>
      <c r="G228" s="72" t="str">
        <f>IF(OR(E228="",F228=""),"",NETWORKDAYS(E228,F228,Lister!$D$7:$D$13))</f>
        <v/>
      </c>
      <c r="H228" s="19"/>
      <c r="I228" s="32" t="str">
        <f t="shared" si="21"/>
        <v/>
      </c>
      <c r="J228" s="18"/>
      <c r="K228" s="18"/>
      <c r="L228" s="46" t="str">
        <f t="shared" si="22"/>
        <v/>
      </c>
      <c r="M228" s="20"/>
      <c r="N228" s="31" t="str">
        <f t="shared" si="23"/>
        <v/>
      </c>
      <c r="O228" s="20"/>
      <c r="P228" s="20"/>
      <c r="Q228" s="46" t="str">
        <f>IFERROR(MAX(IF(OR(O228="",P228=""),"",IF(AND(AND(MONTH(E228)&gt;=7,MONTH(E228)&lt;8),AND(MONTH(F228)&gt;=7,MONTH(F228)&lt;8)),(NETWORKDAYS(E228,F228,Lister!$D$7:$D$13)-O228)*N228/NETWORKDAYS(Lister!$D$19,Lister!$E$19,Lister!$D$7:$D$13),IF(AND(AND(MONTH(E228)&gt;=7,MONTH(E228)&lt;8),MONTH(F228)&gt;7),(NETWORKDAYS(E228,Lister!$E$19,Lister!$D$7:$D$13)-O228)*N228/NETWORKDAYS(Lister!$D$19,Lister!$E$19,Lister!$D$7:$D$13),IF(MONTH(E228)&gt;7,0)))),0),"")</f>
        <v/>
      </c>
      <c r="R228" s="46" t="str">
        <f>IFERROR(MAX(IF(OR(O228="",P228=""),"",IF(AND(AND(MONTH(E228)&gt;=8,MONTH(E228)&lt;9),AND(MONTH(F228)&gt;=8,MONTH(F228)&lt;9)),(NETWORKDAYS(E228,F228,Lister!$D$7:$D$13)-P228)*N228/NETWORKDAYS(Lister!$D$20,Lister!$E$20,Lister!$D$7:$D$13),IF(AND(MONTH(E228)=7,MONTH(F228)=8),(NETWORKDAYS(Lister!$D$20,F228,Lister!$D$7:$D$13)-P228)*N228/NETWORKDAYS(Lister!$D$20,Lister!$E$20,Lister!$D$7:$D$13),IF(AND(MONTH(E228)=7,MONTH(F228)=7),0)))),0),"")</f>
        <v/>
      </c>
      <c r="S228" s="31" t="str">
        <f t="shared" si="24"/>
        <v/>
      </c>
      <c r="T228" s="31" t="str">
        <f t="shared" si="25"/>
        <v/>
      </c>
      <c r="U228" s="51" t="str">
        <f t="shared" si="26"/>
        <v/>
      </c>
    </row>
    <row r="229" spans="1:21" x14ac:dyDescent="0.25">
      <c r="A229" s="13" t="str">
        <f t="shared" si="27"/>
        <v/>
      </c>
      <c r="B229" s="55"/>
      <c r="C229" s="22"/>
      <c r="D229" s="23"/>
      <c r="E229" s="16"/>
      <c r="F229" s="16"/>
      <c r="G229" s="72" t="str">
        <f>IF(OR(E229="",F229=""),"",NETWORKDAYS(E229,F229,Lister!$D$7:$D$13))</f>
        <v/>
      </c>
      <c r="H229" s="19"/>
      <c r="I229" s="32" t="str">
        <f t="shared" si="21"/>
        <v/>
      </c>
      <c r="J229" s="18"/>
      <c r="K229" s="18"/>
      <c r="L229" s="46" t="str">
        <f t="shared" si="22"/>
        <v/>
      </c>
      <c r="M229" s="20"/>
      <c r="N229" s="31" t="str">
        <f t="shared" si="23"/>
        <v/>
      </c>
      <c r="O229" s="20"/>
      <c r="P229" s="20"/>
      <c r="Q229" s="46" t="str">
        <f>IFERROR(MAX(IF(OR(O229="",P229=""),"",IF(AND(AND(MONTH(E229)&gt;=7,MONTH(E229)&lt;8),AND(MONTH(F229)&gt;=7,MONTH(F229)&lt;8)),(NETWORKDAYS(E229,F229,Lister!$D$7:$D$13)-O229)*N229/NETWORKDAYS(Lister!$D$19,Lister!$E$19,Lister!$D$7:$D$13),IF(AND(AND(MONTH(E229)&gt;=7,MONTH(E229)&lt;8),MONTH(F229)&gt;7),(NETWORKDAYS(E229,Lister!$E$19,Lister!$D$7:$D$13)-O229)*N229/NETWORKDAYS(Lister!$D$19,Lister!$E$19,Lister!$D$7:$D$13),IF(MONTH(E229)&gt;7,0)))),0),"")</f>
        <v/>
      </c>
      <c r="R229" s="46" t="str">
        <f>IFERROR(MAX(IF(OR(O229="",P229=""),"",IF(AND(AND(MONTH(E229)&gt;=8,MONTH(E229)&lt;9),AND(MONTH(F229)&gt;=8,MONTH(F229)&lt;9)),(NETWORKDAYS(E229,F229,Lister!$D$7:$D$13)-P229)*N229/NETWORKDAYS(Lister!$D$20,Lister!$E$20,Lister!$D$7:$D$13),IF(AND(MONTH(E229)=7,MONTH(F229)=8),(NETWORKDAYS(Lister!$D$20,F229,Lister!$D$7:$D$13)-P229)*N229/NETWORKDAYS(Lister!$D$20,Lister!$E$20,Lister!$D$7:$D$13),IF(AND(MONTH(E229)=7,MONTH(F229)=7),0)))),0),"")</f>
        <v/>
      </c>
      <c r="S229" s="31" t="str">
        <f t="shared" si="24"/>
        <v/>
      </c>
      <c r="T229" s="31" t="str">
        <f t="shared" si="25"/>
        <v/>
      </c>
      <c r="U229" s="51" t="str">
        <f t="shared" si="26"/>
        <v/>
      </c>
    </row>
    <row r="230" spans="1:21" x14ac:dyDescent="0.25">
      <c r="A230" s="13" t="str">
        <f t="shared" si="27"/>
        <v/>
      </c>
      <c r="B230" s="55"/>
      <c r="C230" s="22"/>
      <c r="D230" s="23"/>
      <c r="E230" s="16"/>
      <c r="F230" s="16"/>
      <c r="G230" s="72" t="str">
        <f>IF(OR(E230="",F230=""),"",NETWORKDAYS(E230,F230,Lister!$D$7:$D$13))</f>
        <v/>
      </c>
      <c r="H230" s="19"/>
      <c r="I230" s="32" t="str">
        <f t="shared" si="21"/>
        <v/>
      </c>
      <c r="J230" s="18"/>
      <c r="K230" s="18"/>
      <c r="L230" s="46" t="str">
        <f t="shared" si="22"/>
        <v/>
      </c>
      <c r="M230" s="20"/>
      <c r="N230" s="31" t="str">
        <f t="shared" si="23"/>
        <v/>
      </c>
      <c r="O230" s="20"/>
      <c r="P230" s="20"/>
      <c r="Q230" s="46" t="str">
        <f>IFERROR(MAX(IF(OR(O230="",P230=""),"",IF(AND(AND(MONTH(E230)&gt;=7,MONTH(E230)&lt;8),AND(MONTH(F230)&gt;=7,MONTH(F230)&lt;8)),(NETWORKDAYS(E230,F230,Lister!$D$7:$D$13)-O230)*N230/NETWORKDAYS(Lister!$D$19,Lister!$E$19,Lister!$D$7:$D$13),IF(AND(AND(MONTH(E230)&gt;=7,MONTH(E230)&lt;8),MONTH(F230)&gt;7),(NETWORKDAYS(E230,Lister!$E$19,Lister!$D$7:$D$13)-O230)*N230/NETWORKDAYS(Lister!$D$19,Lister!$E$19,Lister!$D$7:$D$13),IF(MONTH(E230)&gt;7,0)))),0),"")</f>
        <v/>
      </c>
      <c r="R230" s="46" t="str">
        <f>IFERROR(MAX(IF(OR(O230="",P230=""),"",IF(AND(AND(MONTH(E230)&gt;=8,MONTH(E230)&lt;9),AND(MONTH(F230)&gt;=8,MONTH(F230)&lt;9)),(NETWORKDAYS(E230,F230,Lister!$D$7:$D$13)-P230)*N230/NETWORKDAYS(Lister!$D$20,Lister!$E$20,Lister!$D$7:$D$13),IF(AND(MONTH(E230)=7,MONTH(F230)=8),(NETWORKDAYS(Lister!$D$20,F230,Lister!$D$7:$D$13)-P230)*N230/NETWORKDAYS(Lister!$D$20,Lister!$E$20,Lister!$D$7:$D$13),IF(AND(MONTH(E230)=7,MONTH(F230)=7),0)))),0),"")</f>
        <v/>
      </c>
      <c r="S230" s="31" t="str">
        <f t="shared" si="24"/>
        <v/>
      </c>
      <c r="T230" s="31" t="str">
        <f t="shared" si="25"/>
        <v/>
      </c>
      <c r="U230" s="51" t="str">
        <f t="shared" si="26"/>
        <v/>
      </c>
    </row>
    <row r="231" spans="1:21" x14ac:dyDescent="0.25">
      <c r="A231" s="13" t="str">
        <f t="shared" si="27"/>
        <v/>
      </c>
      <c r="B231" s="55"/>
      <c r="C231" s="22"/>
      <c r="D231" s="23"/>
      <c r="E231" s="16"/>
      <c r="F231" s="16"/>
      <c r="G231" s="72" t="str">
        <f>IF(OR(E231="",F231=""),"",NETWORKDAYS(E231,F231,Lister!$D$7:$D$13))</f>
        <v/>
      </c>
      <c r="H231" s="19"/>
      <c r="I231" s="32" t="str">
        <f t="shared" si="21"/>
        <v/>
      </c>
      <c r="J231" s="18"/>
      <c r="K231" s="18"/>
      <c r="L231" s="46" t="str">
        <f t="shared" si="22"/>
        <v/>
      </c>
      <c r="M231" s="20"/>
      <c r="N231" s="31" t="str">
        <f t="shared" si="23"/>
        <v/>
      </c>
      <c r="O231" s="20"/>
      <c r="P231" s="20"/>
      <c r="Q231" s="46" t="str">
        <f>IFERROR(MAX(IF(OR(O231="",P231=""),"",IF(AND(AND(MONTH(E231)&gt;=7,MONTH(E231)&lt;8),AND(MONTH(F231)&gt;=7,MONTH(F231)&lt;8)),(NETWORKDAYS(E231,F231,Lister!$D$7:$D$13)-O231)*N231/NETWORKDAYS(Lister!$D$19,Lister!$E$19,Lister!$D$7:$D$13),IF(AND(AND(MONTH(E231)&gt;=7,MONTH(E231)&lt;8),MONTH(F231)&gt;7),(NETWORKDAYS(E231,Lister!$E$19,Lister!$D$7:$D$13)-O231)*N231/NETWORKDAYS(Lister!$D$19,Lister!$E$19,Lister!$D$7:$D$13),IF(MONTH(E231)&gt;7,0)))),0),"")</f>
        <v/>
      </c>
      <c r="R231" s="46" t="str">
        <f>IFERROR(MAX(IF(OR(O231="",P231=""),"",IF(AND(AND(MONTH(E231)&gt;=8,MONTH(E231)&lt;9),AND(MONTH(F231)&gt;=8,MONTH(F231)&lt;9)),(NETWORKDAYS(E231,F231,Lister!$D$7:$D$13)-P231)*N231/NETWORKDAYS(Lister!$D$20,Lister!$E$20,Lister!$D$7:$D$13),IF(AND(MONTH(E231)=7,MONTH(F231)=8),(NETWORKDAYS(Lister!$D$20,F231,Lister!$D$7:$D$13)-P231)*N231/NETWORKDAYS(Lister!$D$20,Lister!$E$20,Lister!$D$7:$D$13),IF(AND(MONTH(E231)=7,MONTH(F231)=7),0)))),0),"")</f>
        <v/>
      </c>
      <c r="S231" s="31" t="str">
        <f t="shared" si="24"/>
        <v/>
      </c>
      <c r="T231" s="31" t="str">
        <f t="shared" si="25"/>
        <v/>
      </c>
      <c r="U231" s="51" t="str">
        <f t="shared" si="26"/>
        <v/>
      </c>
    </row>
    <row r="232" spans="1:21" x14ac:dyDescent="0.25">
      <c r="A232" s="13" t="str">
        <f t="shared" si="27"/>
        <v/>
      </c>
      <c r="B232" s="55"/>
      <c r="C232" s="22"/>
      <c r="D232" s="23"/>
      <c r="E232" s="16"/>
      <c r="F232" s="16"/>
      <c r="G232" s="72" t="str">
        <f>IF(OR(E232="",F232=""),"",NETWORKDAYS(E232,F232,Lister!$D$7:$D$13))</f>
        <v/>
      </c>
      <c r="H232" s="19"/>
      <c r="I232" s="32" t="str">
        <f t="shared" si="21"/>
        <v/>
      </c>
      <c r="J232" s="18"/>
      <c r="K232" s="18"/>
      <c r="L232" s="46" t="str">
        <f t="shared" si="22"/>
        <v/>
      </c>
      <c r="M232" s="20"/>
      <c r="N232" s="31" t="str">
        <f t="shared" si="23"/>
        <v/>
      </c>
      <c r="O232" s="20"/>
      <c r="P232" s="20"/>
      <c r="Q232" s="46" t="str">
        <f>IFERROR(MAX(IF(OR(O232="",P232=""),"",IF(AND(AND(MONTH(E232)&gt;=7,MONTH(E232)&lt;8),AND(MONTH(F232)&gt;=7,MONTH(F232)&lt;8)),(NETWORKDAYS(E232,F232,Lister!$D$7:$D$13)-O232)*N232/NETWORKDAYS(Lister!$D$19,Lister!$E$19,Lister!$D$7:$D$13),IF(AND(AND(MONTH(E232)&gt;=7,MONTH(E232)&lt;8),MONTH(F232)&gt;7),(NETWORKDAYS(E232,Lister!$E$19,Lister!$D$7:$D$13)-O232)*N232/NETWORKDAYS(Lister!$D$19,Lister!$E$19,Lister!$D$7:$D$13),IF(MONTH(E232)&gt;7,0)))),0),"")</f>
        <v/>
      </c>
      <c r="R232" s="46" t="str">
        <f>IFERROR(MAX(IF(OR(O232="",P232=""),"",IF(AND(AND(MONTH(E232)&gt;=8,MONTH(E232)&lt;9),AND(MONTH(F232)&gt;=8,MONTH(F232)&lt;9)),(NETWORKDAYS(E232,F232,Lister!$D$7:$D$13)-P232)*N232/NETWORKDAYS(Lister!$D$20,Lister!$E$20,Lister!$D$7:$D$13),IF(AND(MONTH(E232)=7,MONTH(F232)=8),(NETWORKDAYS(Lister!$D$20,F232,Lister!$D$7:$D$13)-P232)*N232/NETWORKDAYS(Lister!$D$20,Lister!$E$20,Lister!$D$7:$D$13),IF(AND(MONTH(E232)=7,MONTH(F232)=7),0)))),0),"")</f>
        <v/>
      </c>
      <c r="S232" s="31" t="str">
        <f t="shared" si="24"/>
        <v/>
      </c>
      <c r="T232" s="31" t="str">
        <f t="shared" si="25"/>
        <v/>
      </c>
      <c r="U232" s="51" t="str">
        <f t="shared" si="26"/>
        <v/>
      </c>
    </row>
    <row r="233" spans="1:21" x14ac:dyDescent="0.25">
      <c r="A233" s="13" t="str">
        <f t="shared" si="27"/>
        <v/>
      </c>
      <c r="B233" s="55"/>
      <c r="C233" s="22"/>
      <c r="D233" s="23"/>
      <c r="E233" s="16"/>
      <c r="F233" s="16"/>
      <c r="G233" s="72" t="str">
        <f>IF(OR(E233="",F233=""),"",NETWORKDAYS(E233,F233,Lister!$D$7:$D$13))</f>
        <v/>
      </c>
      <c r="H233" s="19"/>
      <c r="I233" s="32" t="str">
        <f t="shared" si="21"/>
        <v/>
      </c>
      <c r="J233" s="18"/>
      <c r="K233" s="18"/>
      <c r="L233" s="46" t="str">
        <f t="shared" si="22"/>
        <v/>
      </c>
      <c r="M233" s="20"/>
      <c r="N233" s="31" t="str">
        <f t="shared" si="23"/>
        <v/>
      </c>
      <c r="O233" s="20"/>
      <c r="P233" s="20"/>
      <c r="Q233" s="46" t="str">
        <f>IFERROR(MAX(IF(OR(O233="",P233=""),"",IF(AND(AND(MONTH(E233)&gt;=7,MONTH(E233)&lt;8),AND(MONTH(F233)&gt;=7,MONTH(F233)&lt;8)),(NETWORKDAYS(E233,F233,Lister!$D$7:$D$13)-O233)*N233/NETWORKDAYS(Lister!$D$19,Lister!$E$19,Lister!$D$7:$D$13),IF(AND(AND(MONTH(E233)&gt;=7,MONTH(E233)&lt;8),MONTH(F233)&gt;7),(NETWORKDAYS(E233,Lister!$E$19,Lister!$D$7:$D$13)-O233)*N233/NETWORKDAYS(Lister!$D$19,Lister!$E$19,Lister!$D$7:$D$13),IF(MONTH(E233)&gt;7,0)))),0),"")</f>
        <v/>
      </c>
      <c r="R233" s="46" t="str">
        <f>IFERROR(MAX(IF(OR(O233="",P233=""),"",IF(AND(AND(MONTH(E233)&gt;=8,MONTH(E233)&lt;9),AND(MONTH(F233)&gt;=8,MONTH(F233)&lt;9)),(NETWORKDAYS(E233,F233,Lister!$D$7:$D$13)-P233)*N233/NETWORKDAYS(Lister!$D$20,Lister!$E$20,Lister!$D$7:$D$13),IF(AND(MONTH(E233)=7,MONTH(F233)=8),(NETWORKDAYS(Lister!$D$20,F233,Lister!$D$7:$D$13)-P233)*N233/NETWORKDAYS(Lister!$D$20,Lister!$E$20,Lister!$D$7:$D$13),IF(AND(MONTH(E233)=7,MONTH(F233)=7),0)))),0),"")</f>
        <v/>
      </c>
      <c r="S233" s="31" t="str">
        <f t="shared" si="24"/>
        <v/>
      </c>
      <c r="T233" s="31" t="str">
        <f t="shared" si="25"/>
        <v/>
      </c>
      <c r="U233" s="51" t="str">
        <f t="shared" si="26"/>
        <v/>
      </c>
    </row>
    <row r="234" spans="1:21" x14ac:dyDescent="0.25">
      <c r="A234" s="13" t="str">
        <f t="shared" si="27"/>
        <v/>
      </c>
      <c r="B234" s="55"/>
      <c r="C234" s="22"/>
      <c r="D234" s="23"/>
      <c r="E234" s="16"/>
      <c r="F234" s="16"/>
      <c r="G234" s="72" t="str">
        <f>IF(OR(E234="",F234=""),"",NETWORKDAYS(E234,F234,Lister!$D$7:$D$13))</f>
        <v/>
      </c>
      <c r="H234" s="19"/>
      <c r="I234" s="32" t="str">
        <f t="shared" si="21"/>
        <v/>
      </c>
      <c r="J234" s="18"/>
      <c r="K234" s="18"/>
      <c r="L234" s="46" t="str">
        <f t="shared" si="22"/>
        <v/>
      </c>
      <c r="M234" s="20"/>
      <c r="N234" s="31" t="str">
        <f t="shared" si="23"/>
        <v/>
      </c>
      <c r="O234" s="20"/>
      <c r="P234" s="20"/>
      <c r="Q234" s="46" t="str">
        <f>IFERROR(MAX(IF(OR(O234="",P234=""),"",IF(AND(AND(MONTH(E234)&gt;=7,MONTH(E234)&lt;8),AND(MONTH(F234)&gt;=7,MONTH(F234)&lt;8)),(NETWORKDAYS(E234,F234,Lister!$D$7:$D$13)-O234)*N234/NETWORKDAYS(Lister!$D$19,Lister!$E$19,Lister!$D$7:$D$13),IF(AND(AND(MONTH(E234)&gt;=7,MONTH(E234)&lt;8),MONTH(F234)&gt;7),(NETWORKDAYS(E234,Lister!$E$19,Lister!$D$7:$D$13)-O234)*N234/NETWORKDAYS(Lister!$D$19,Lister!$E$19,Lister!$D$7:$D$13),IF(MONTH(E234)&gt;7,0)))),0),"")</f>
        <v/>
      </c>
      <c r="R234" s="46" t="str">
        <f>IFERROR(MAX(IF(OR(O234="",P234=""),"",IF(AND(AND(MONTH(E234)&gt;=8,MONTH(E234)&lt;9),AND(MONTH(F234)&gt;=8,MONTH(F234)&lt;9)),(NETWORKDAYS(E234,F234,Lister!$D$7:$D$13)-P234)*N234/NETWORKDAYS(Lister!$D$20,Lister!$E$20,Lister!$D$7:$D$13),IF(AND(MONTH(E234)=7,MONTH(F234)=8),(NETWORKDAYS(Lister!$D$20,F234,Lister!$D$7:$D$13)-P234)*N234/NETWORKDAYS(Lister!$D$20,Lister!$E$20,Lister!$D$7:$D$13),IF(AND(MONTH(E234)=7,MONTH(F234)=7),0)))),0),"")</f>
        <v/>
      </c>
      <c r="S234" s="31" t="str">
        <f t="shared" si="24"/>
        <v/>
      </c>
      <c r="T234" s="31" t="str">
        <f t="shared" si="25"/>
        <v/>
      </c>
      <c r="U234" s="51" t="str">
        <f t="shared" si="26"/>
        <v/>
      </c>
    </row>
    <row r="235" spans="1:21" x14ac:dyDescent="0.25">
      <c r="A235" s="13" t="str">
        <f t="shared" si="27"/>
        <v/>
      </c>
      <c r="B235" s="55"/>
      <c r="C235" s="22"/>
      <c r="D235" s="23"/>
      <c r="E235" s="16"/>
      <c r="F235" s="16"/>
      <c r="G235" s="72" t="str">
        <f>IF(OR(E235="",F235=""),"",NETWORKDAYS(E235,F235,Lister!$D$7:$D$13))</f>
        <v/>
      </c>
      <c r="H235" s="19"/>
      <c r="I235" s="32" t="str">
        <f t="shared" si="21"/>
        <v/>
      </c>
      <c r="J235" s="18"/>
      <c r="K235" s="18"/>
      <c r="L235" s="46" t="str">
        <f t="shared" si="22"/>
        <v/>
      </c>
      <c r="M235" s="20"/>
      <c r="N235" s="31" t="str">
        <f t="shared" si="23"/>
        <v/>
      </c>
      <c r="O235" s="20"/>
      <c r="P235" s="20"/>
      <c r="Q235" s="46" t="str">
        <f>IFERROR(MAX(IF(OR(O235="",P235=""),"",IF(AND(AND(MONTH(E235)&gt;=7,MONTH(E235)&lt;8),AND(MONTH(F235)&gt;=7,MONTH(F235)&lt;8)),(NETWORKDAYS(E235,F235,Lister!$D$7:$D$13)-O235)*N235/NETWORKDAYS(Lister!$D$19,Lister!$E$19,Lister!$D$7:$D$13),IF(AND(AND(MONTH(E235)&gt;=7,MONTH(E235)&lt;8),MONTH(F235)&gt;7),(NETWORKDAYS(E235,Lister!$E$19,Lister!$D$7:$D$13)-O235)*N235/NETWORKDAYS(Lister!$D$19,Lister!$E$19,Lister!$D$7:$D$13),IF(MONTH(E235)&gt;7,0)))),0),"")</f>
        <v/>
      </c>
      <c r="R235" s="46" t="str">
        <f>IFERROR(MAX(IF(OR(O235="",P235=""),"",IF(AND(AND(MONTH(E235)&gt;=8,MONTH(E235)&lt;9),AND(MONTH(F235)&gt;=8,MONTH(F235)&lt;9)),(NETWORKDAYS(E235,F235,Lister!$D$7:$D$13)-P235)*N235/NETWORKDAYS(Lister!$D$20,Lister!$E$20,Lister!$D$7:$D$13),IF(AND(MONTH(E235)=7,MONTH(F235)=8),(NETWORKDAYS(Lister!$D$20,F235,Lister!$D$7:$D$13)-P235)*N235/NETWORKDAYS(Lister!$D$20,Lister!$E$20,Lister!$D$7:$D$13),IF(AND(MONTH(E235)=7,MONTH(F235)=7),0)))),0),"")</f>
        <v/>
      </c>
      <c r="S235" s="31" t="str">
        <f t="shared" si="24"/>
        <v/>
      </c>
      <c r="T235" s="31" t="str">
        <f t="shared" si="25"/>
        <v/>
      </c>
      <c r="U235" s="51" t="str">
        <f t="shared" si="26"/>
        <v/>
      </c>
    </row>
    <row r="236" spans="1:21" x14ac:dyDescent="0.25">
      <c r="A236" s="13" t="str">
        <f t="shared" si="27"/>
        <v/>
      </c>
      <c r="B236" s="55"/>
      <c r="C236" s="22"/>
      <c r="D236" s="23"/>
      <c r="E236" s="16"/>
      <c r="F236" s="16"/>
      <c r="G236" s="72" t="str">
        <f>IF(OR(E236="",F236=""),"",NETWORKDAYS(E236,F236,Lister!$D$7:$D$13))</f>
        <v/>
      </c>
      <c r="H236" s="19"/>
      <c r="I236" s="32" t="str">
        <f t="shared" si="21"/>
        <v/>
      </c>
      <c r="J236" s="18"/>
      <c r="K236" s="18"/>
      <c r="L236" s="46" t="str">
        <f t="shared" si="22"/>
        <v/>
      </c>
      <c r="M236" s="20"/>
      <c r="N236" s="31" t="str">
        <f t="shared" si="23"/>
        <v/>
      </c>
      <c r="O236" s="20"/>
      <c r="P236" s="20"/>
      <c r="Q236" s="46" t="str">
        <f>IFERROR(MAX(IF(OR(O236="",P236=""),"",IF(AND(AND(MONTH(E236)&gt;=7,MONTH(E236)&lt;8),AND(MONTH(F236)&gt;=7,MONTH(F236)&lt;8)),(NETWORKDAYS(E236,F236,Lister!$D$7:$D$13)-O236)*N236/NETWORKDAYS(Lister!$D$19,Lister!$E$19,Lister!$D$7:$D$13),IF(AND(AND(MONTH(E236)&gt;=7,MONTH(E236)&lt;8),MONTH(F236)&gt;7),(NETWORKDAYS(E236,Lister!$E$19,Lister!$D$7:$D$13)-O236)*N236/NETWORKDAYS(Lister!$D$19,Lister!$E$19,Lister!$D$7:$D$13),IF(MONTH(E236)&gt;7,0)))),0),"")</f>
        <v/>
      </c>
      <c r="R236" s="46" t="str">
        <f>IFERROR(MAX(IF(OR(O236="",P236=""),"",IF(AND(AND(MONTH(E236)&gt;=8,MONTH(E236)&lt;9),AND(MONTH(F236)&gt;=8,MONTH(F236)&lt;9)),(NETWORKDAYS(E236,F236,Lister!$D$7:$D$13)-P236)*N236/NETWORKDAYS(Lister!$D$20,Lister!$E$20,Lister!$D$7:$D$13),IF(AND(MONTH(E236)=7,MONTH(F236)=8),(NETWORKDAYS(Lister!$D$20,F236,Lister!$D$7:$D$13)-P236)*N236/NETWORKDAYS(Lister!$D$20,Lister!$E$20,Lister!$D$7:$D$13),IF(AND(MONTH(E236)=7,MONTH(F236)=7),0)))),0),"")</f>
        <v/>
      </c>
      <c r="S236" s="31" t="str">
        <f t="shared" si="24"/>
        <v/>
      </c>
      <c r="T236" s="31" t="str">
        <f t="shared" si="25"/>
        <v/>
      </c>
      <c r="U236" s="51" t="str">
        <f t="shared" si="26"/>
        <v/>
      </c>
    </row>
    <row r="237" spans="1:21" x14ac:dyDescent="0.25">
      <c r="A237" s="13" t="str">
        <f t="shared" si="27"/>
        <v/>
      </c>
      <c r="B237" s="55"/>
      <c r="C237" s="22"/>
      <c r="D237" s="23"/>
      <c r="E237" s="16"/>
      <c r="F237" s="16"/>
      <c r="G237" s="72" t="str">
        <f>IF(OR(E237="",F237=""),"",NETWORKDAYS(E237,F237,Lister!$D$7:$D$13))</f>
        <v/>
      </c>
      <c r="H237" s="19"/>
      <c r="I237" s="32" t="str">
        <f t="shared" si="21"/>
        <v/>
      </c>
      <c r="J237" s="18"/>
      <c r="K237" s="18"/>
      <c r="L237" s="46" t="str">
        <f t="shared" si="22"/>
        <v/>
      </c>
      <c r="M237" s="20"/>
      <c r="N237" s="31" t="str">
        <f t="shared" si="23"/>
        <v/>
      </c>
      <c r="O237" s="20"/>
      <c r="P237" s="20"/>
      <c r="Q237" s="46" t="str">
        <f>IFERROR(MAX(IF(OR(O237="",P237=""),"",IF(AND(AND(MONTH(E237)&gt;=7,MONTH(E237)&lt;8),AND(MONTH(F237)&gt;=7,MONTH(F237)&lt;8)),(NETWORKDAYS(E237,F237,Lister!$D$7:$D$13)-O237)*N237/NETWORKDAYS(Lister!$D$19,Lister!$E$19,Lister!$D$7:$D$13),IF(AND(AND(MONTH(E237)&gt;=7,MONTH(E237)&lt;8),MONTH(F237)&gt;7),(NETWORKDAYS(E237,Lister!$E$19,Lister!$D$7:$D$13)-O237)*N237/NETWORKDAYS(Lister!$D$19,Lister!$E$19,Lister!$D$7:$D$13),IF(MONTH(E237)&gt;7,0)))),0),"")</f>
        <v/>
      </c>
      <c r="R237" s="46" t="str">
        <f>IFERROR(MAX(IF(OR(O237="",P237=""),"",IF(AND(AND(MONTH(E237)&gt;=8,MONTH(E237)&lt;9),AND(MONTH(F237)&gt;=8,MONTH(F237)&lt;9)),(NETWORKDAYS(E237,F237,Lister!$D$7:$D$13)-P237)*N237/NETWORKDAYS(Lister!$D$20,Lister!$E$20,Lister!$D$7:$D$13),IF(AND(MONTH(E237)=7,MONTH(F237)=8),(NETWORKDAYS(Lister!$D$20,F237,Lister!$D$7:$D$13)-P237)*N237/NETWORKDAYS(Lister!$D$20,Lister!$E$20,Lister!$D$7:$D$13),IF(AND(MONTH(E237)=7,MONTH(F237)=7),0)))),0),"")</f>
        <v/>
      </c>
      <c r="S237" s="31" t="str">
        <f t="shared" si="24"/>
        <v/>
      </c>
      <c r="T237" s="31" t="str">
        <f t="shared" si="25"/>
        <v/>
      </c>
      <c r="U237" s="51" t="str">
        <f t="shared" si="26"/>
        <v/>
      </c>
    </row>
    <row r="238" spans="1:21" x14ac:dyDescent="0.25">
      <c r="A238" s="13" t="str">
        <f t="shared" si="27"/>
        <v/>
      </c>
      <c r="B238" s="55"/>
      <c r="C238" s="22"/>
      <c r="D238" s="23"/>
      <c r="E238" s="16"/>
      <c r="F238" s="16"/>
      <c r="G238" s="72" t="str">
        <f>IF(OR(E238="",F238=""),"",NETWORKDAYS(E238,F238,Lister!$D$7:$D$13))</f>
        <v/>
      </c>
      <c r="H238" s="19"/>
      <c r="I238" s="32" t="str">
        <f t="shared" si="21"/>
        <v/>
      </c>
      <c r="J238" s="18"/>
      <c r="K238" s="18"/>
      <c r="L238" s="46" t="str">
        <f t="shared" si="22"/>
        <v/>
      </c>
      <c r="M238" s="20"/>
      <c r="N238" s="31" t="str">
        <f t="shared" si="23"/>
        <v/>
      </c>
      <c r="O238" s="20"/>
      <c r="P238" s="20"/>
      <c r="Q238" s="46" t="str">
        <f>IFERROR(MAX(IF(OR(O238="",P238=""),"",IF(AND(AND(MONTH(E238)&gt;=7,MONTH(E238)&lt;8),AND(MONTH(F238)&gt;=7,MONTH(F238)&lt;8)),(NETWORKDAYS(E238,F238,Lister!$D$7:$D$13)-O238)*N238/NETWORKDAYS(Lister!$D$19,Lister!$E$19,Lister!$D$7:$D$13),IF(AND(AND(MONTH(E238)&gt;=7,MONTH(E238)&lt;8),MONTH(F238)&gt;7),(NETWORKDAYS(E238,Lister!$E$19,Lister!$D$7:$D$13)-O238)*N238/NETWORKDAYS(Lister!$D$19,Lister!$E$19,Lister!$D$7:$D$13),IF(MONTH(E238)&gt;7,0)))),0),"")</f>
        <v/>
      </c>
      <c r="R238" s="46" t="str">
        <f>IFERROR(MAX(IF(OR(O238="",P238=""),"",IF(AND(AND(MONTH(E238)&gt;=8,MONTH(E238)&lt;9),AND(MONTH(F238)&gt;=8,MONTH(F238)&lt;9)),(NETWORKDAYS(E238,F238,Lister!$D$7:$D$13)-P238)*N238/NETWORKDAYS(Lister!$D$20,Lister!$E$20,Lister!$D$7:$D$13),IF(AND(MONTH(E238)=7,MONTH(F238)=8),(NETWORKDAYS(Lister!$D$20,F238,Lister!$D$7:$D$13)-P238)*N238/NETWORKDAYS(Lister!$D$20,Lister!$E$20,Lister!$D$7:$D$13),IF(AND(MONTH(E238)=7,MONTH(F238)=7),0)))),0),"")</f>
        <v/>
      </c>
      <c r="S238" s="31" t="str">
        <f t="shared" si="24"/>
        <v/>
      </c>
      <c r="T238" s="31" t="str">
        <f t="shared" si="25"/>
        <v/>
      </c>
      <c r="U238" s="51" t="str">
        <f t="shared" si="26"/>
        <v/>
      </c>
    </row>
    <row r="239" spans="1:21" x14ac:dyDescent="0.25">
      <c r="A239" s="13" t="str">
        <f t="shared" si="27"/>
        <v/>
      </c>
      <c r="B239" s="55"/>
      <c r="C239" s="22"/>
      <c r="D239" s="23"/>
      <c r="E239" s="16"/>
      <c r="F239" s="16"/>
      <c r="G239" s="72" t="str">
        <f>IF(OR(E239="",F239=""),"",NETWORKDAYS(E239,F239,Lister!$D$7:$D$13))</f>
        <v/>
      </c>
      <c r="H239" s="19"/>
      <c r="I239" s="32" t="str">
        <f t="shared" si="21"/>
        <v/>
      </c>
      <c r="J239" s="18"/>
      <c r="K239" s="18"/>
      <c r="L239" s="46" t="str">
        <f t="shared" si="22"/>
        <v/>
      </c>
      <c r="M239" s="20"/>
      <c r="N239" s="31" t="str">
        <f t="shared" si="23"/>
        <v/>
      </c>
      <c r="O239" s="20"/>
      <c r="P239" s="20"/>
      <c r="Q239" s="46" t="str">
        <f>IFERROR(MAX(IF(OR(O239="",P239=""),"",IF(AND(AND(MONTH(E239)&gt;=7,MONTH(E239)&lt;8),AND(MONTH(F239)&gt;=7,MONTH(F239)&lt;8)),(NETWORKDAYS(E239,F239,Lister!$D$7:$D$13)-O239)*N239/NETWORKDAYS(Lister!$D$19,Lister!$E$19,Lister!$D$7:$D$13),IF(AND(AND(MONTH(E239)&gt;=7,MONTH(E239)&lt;8),MONTH(F239)&gt;7),(NETWORKDAYS(E239,Lister!$E$19,Lister!$D$7:$D$13)-O239)*N239/NETWORKDAYS(Lister!$D$19,Lister!$E$19,Lister!$D$7:$D$13),IF(MONTH(E239)&gt;7,0)))),0),"")</f>
        <v/>
      </c>
      <c r="R239" s="46" t="str">
        <f>IFERROR(MAX(IF(OR(O239="",P239=""),"",IF(AND(AND(MONTH(E239)&gt;=8,MONTH(E239)&lt;9),AND(MONTH(F239)&gt;=8,MONTH(F239)&lt;9)),(NETWORKDAYS(E239,F239,Lister!$D$7:$D$13)-P239)*N239/NETWORKDAYS(Lister!$D$20,Lister!$E$20,Lister!$D$7:$D$13),IF(AND(MONTH(E239)=7,MONTH(F239)=8),(NETWORKDAYS(Lister!$D$20,F239,Lister!$D$7:$D$13)-P239)*N239/NETWORKDAYS(Lister!$D$20,Lister!$E$20,Lister!$D$7:$D$13),IF(AND(MONTH(E239)=7,MONTH(F239)=7),0)))),0),"")</f>
        <v/>
      </c>
      <c r="S239" s="31" t="str">
        <f t="shared" si="24"/>
        <v/>
      </c>
      <c r="T239" s="31" t="str">
        <f t="shared" si="25"/>
        <v/>
      </c>
      <c r="U239" s="51" t="str">
        <f t="shared" si="26"/>
        <v/>
      </c>
    </row>
    <row r="240" spans="1:21" x14ac:dyDescent="0.25">
      <c r="A240" s="13" t="str">
        <f t="shared" si="27"/>
        <v/>
      </c>
      <c r="B240" s="55"/>
      <c r="C240" s="22"/>
      <c r="D240" s="23"/>
      <c r="E240" s="16"/>
      <c r="F240" s="16"/>
      <c r="G240" s="72" t="str">
        <f>IF(OR(E240="",F240=""),"",NETWORKDAYS(E240,F240,Lister!$D$7:$D$13))</f>
        <v/>
      </c>
      <c r="H240" s="19"/>
      <c r="I240" s="32" t="str">
        <f t="shared" si="21"/>
        <v/>
      </c>
      <c r="J240" s="18"/>
      <c r="K240" s="18"/>
      <c r="L240" s="46" t="str">
        <f t="shared" si="22"/>
        <v/>
      </c>
      <c r="M240" s="20"/>
      <c r="N240" s="31" t="str">
        <f t="shared" si="23"/>
        <v/>
      </c>
      <c r="O240" s="20"/>
      <c r="P240" s="20"/>
      <c r="Q240" s="46" t="str">
        <f>IFERROR(MAX(IF(OR(O240="",P240=""),"",IF(AND(AND(MONTH(E240)&gt;=7,MONTH(E240)&lt;8),AND(MONTH(F240)&gt;=7,MONTH(F240)&lt;8)),(NETWORKDAYS(E240,F240,Lister!$D$7:$D$13)-O240)*N240/NETWORKDAYS(Lister!$D$19,Lister!$E$19,Lister!$D$7:$D$13),IF(AND(AND(MONTH(E240)&gt;=7,MONTH(E240)&lt;8),MONTH(F240)&gt;7),(NETWORKDAYS(E240,Lister!$E$19,Lister!$D$7:$D$13)-O240)*N240/NETWORKDAYS(Lister!$D$19,Lister!$E$19,Lister!$D$7:$D$13),IF(MONTH(E240)&gt;7,0)))),0),"")</f>
        <v/>
      </c>
      <c r="R240" s="46" t="str">
        <f>IFERROR(MAX(IF(OR(O240="",P240=""),"",IF(AND(AND(MONTH(E240)&gt;=8,MONTH(E240)&lt;9),AND(MONTH(F240)&gt;=8,MONTH(F240)&lt;9)),(NETWORKDAYS(E240,F240,Lister!$D$7:$D$13)-P240)*N240/NETWORKDAYS(Lister!$D$20,Lister!$E$20,Lister!$D$7:$D$13),IF(AND(MONTH(E240)=7,MONTH(F240)=8),(NETWORKDAYS(Lister!$D$20,F240,Lister!$D$7:$D$13)-P240)*N240/NETWORKDAYS(Lister!$D$20,Lister!$E$20,Lister!$D$7:$D$13),IF(AND(MONTH(E240)=7,MONTH(F240)=7),0)))),0),"")</f>
        <v/>
      </c>
      <c r="S240" s="31" t="str">
        <f t="shared" si="24"/>
        <v/>
      </c>
      <c r="T240" s="31" t="str">
        <f t="shared" si="25"/>
        <v/>
      </c>
      <c r="U240" s="51" t="str">
        <f t="shared" si="26"/>
        <v/>
      </c>
    </row>
    <row r="241" spans="1:21" x14ac:dyDescent="0.25">
      <c r="A241" s="13" t="str">
        <f t="shared" si="27"/>
        <v/>
      </c>
      <c r="B241" s="55"/>
      <c r="C241" s="22"/>
      <c r="D241" s="23"/>
      <c r="E241" s="16"/>
      <c r="F241" s="16"/>
      <c r="G241" s="72" t="str">
        <f>IF(OR(E241="",F241=""),"",NETWORKDAYS(E241,F241,Lister!$D$7:$D$13))</f>
        <v/>
      </c>
      <c r="H241" s="19"/>
      <c r="I241" s="32" t="str">
        <f t="shared" si="21"/>
        <v/>
      </c>
      <c r="J241" s="18"/>
      <c r="K241" s="18"/>
      <c r="L241" s="46" t="str">
        <f t="shared" si="22"/>
        <v/>
      </c>
      <c r="M241" s="20"/>
      <c r="N241" s="31" t="str">
        <f t="shared" si="23"/>
        <v/>
      </c>
      <c r="O241" s="20"/>
      <c r="P241" s="20"/>
      <c r="Q241" s="46" t="str">
        <f>IFERROR(MAX(IF(OR(O241="",P241=""),"",IF(AND(AND(MONTH(E241)&gt;=7,MONTH(E241)&lt;8),AND(MONTH(F241)&gt;=7,MONTH(F241)&lt;8)),(NETWORKDAYS(E241,F241,Lister!$D$7:$D$13)-O241)*N241/NETWORKDAYS(Lister!$D$19,Lister!$E$19,Lister!$D$7:$D$13),IF(AND(AND(MONTH(E241)&gt;=7,MONTH(E241)&lt;8),MONTH(F241)&gt;7),(NETWORKDAYS(E241,Lister!$E$19,Lister!$D$7:$D$13)-O241)*N241/NETWORKDAYS(Lister!$D$19,Lister!$E$19,Lister!$D$7:$D$13),IF(MONTH(E241)&gt;7,0)))),0),"")</f>
        <v/>
      </c>
      <c r="R241" s="46" t="str">
        <f>IFERROR(MAX(IF(OR(O241="",P241=""),"",IF(AND(AND(MONTH(E241)&gt;=8,MONTH(E241)&lt;9),AND(MONTH(F241)&gt;=8,MONTH(F241)&lt;9)),(NETWORKDAYS(E241,F241,Lister!$D$7:$D$13)-P241)*N241/NETWORKDAYS(Lister!$D$20,Lister!$E$20,Lister!$D$7:$D$13),IF(AND(MONTH(E241)=7,MONTH(F241)=8),(NETWORKDAYS(Lister!$D$20,F241,Lister!$D$7:$D$13)-P241)*N241/NETWORKDAYS(Lister!$D$20,Lister!$E$20,Lister!$D$7:$D$13),IF(AND(MONTH(E241)=7,MONTH(F241)=7),0)))),0),"")</f>
        <v/>
      </c>
      <c r="S241" s="31" t="str">
        <f t="shared" si="24"/>
        <v/>
      </c>
      <c r="T241" s="31" t="str">
        <f t="shared" si="25"/>
        <v/>
      </c>
      <c r="U241" s="51" t="str">
        <f t="shared" si="26"/>
        <v/>
      </c>
    </row>
    <row r="242" spans="1:21" x14ac:dyDescent="0.25">
      <c r="A242" s="13" t="str">
        <f t="shared" si="27"/>
        <v/>
      </c>
      <c r="B242" s="55"/>
      <c r="C242" s="22"/>
      <c r="D242" s="23"/>
      <c r="E242" s="16"/>
      <c r="F242" s="16"/>
      <c r="G242" s="72" t="str">
        <f>IF(OR(E242="",F242=""),"",NETWORKDAYS(E242,F242,Lister!$D$7:$D$13))</f>
        <v/>
      </c>
      <c r="H242" s="19"/>
      <c r="I242" s="32" t="str">
        <f t="shared" si="21"/>
        <v/>
      </c>
      <c r="J242" s="18"/>
      <c r="K242" s="18"/>
      <c r="L242" s="46" t="str">
        <f t="shared" si="22"/>
        <v/>
      </c>
      <c r="M242" s="20"/>
      <c r="N242" s="31" t="str">
        <f t="shared" si="23"/>
        <v/>
      </c>
      <c r="O242" s="20"/>
      <c r="P242" s="20"/>
      <c r="Q242" s="46" t="str">
        <f>IFERROR(MAX(IF(OR(O242="",P242=""),"",IF(AND(AND(MONTH(E242)&gt;=7,MONTH(E242)&lt;8),AND(MONTH(F242)&gt;=7,MONTH(F242)&lt;8)),(NETWORKDAYS(E242,F242,Lister!$D$7:$D$13)-O242)*N242/NETWORKDAYS(Lister!$D$19,Lister!$E$19,Lister!$D$7:$D$13),IF(AND(AND(MONTH(E242)&gt;=7,MONTH(E242)&lt;8),MONTH(F242)&gt;7),(NETWORKDAYS(E242,Lister!$E$19,Lister!$D$7:$D$13)-O242)*N242/NETWORKDAYS(Lister!$D$19,Lister!$E$19,Lister!$D$7:$D$13),IF(MONTH(E242)&gt;7,0)))),0),"")</f>
        <v/>
      </c>
      <c r="R242" s="46" t="str">
        <f>IFERROR(MAX(IF(OR(O242="",P242=""),"",IF(AND(AND(MONTH(E242)&gt;=8,MONTH(E242)&lt;9),AND(MONTH(F242)&gt;=8,MONTH(F242)&lt;9)),(NETWORKDAYS(E242,F242,Lister!$D$7:$D$13)-P242)*N242/NETWORKDAYS(Lister!$D$20,Lister!$E$20,Lister!$D$7:$D$13),IF(AND(MONTH(E242)=7,MONTH(F242)=8),(NETWORKDAYS(Lister!$D$20,F242,Lister!$D$7:$D$13)-P242)*N242/NETWORKDAYS(Lister!$D$20,Lister!$E$20,Lister!$D$7:$D$13),IF(AND(MONTH(E242)=7,MONTH(F242)=7),0)))),0),"")</f>
        <v/>
      </c>
      <c r="S242" s="31" t="str">
        <f t="shared" si="24"/>
        <v/>
      </c>
      <c r="T242" s="31" t="str">
        <f t="shared" si="25"/>
        <v/>
      </c>
      <c r="U242" s="51" t="str">
        <f t="shared" si="26"/>
        <v/>
      </c>
    </row>
    <row r="243" spans="1:21" x14ac:dyDescent="0.25">
      <c r="A243" s="13" t="str">
        <f t="shared" si="27"/>
        <v/>
      </c>
      <c r="B243" s="55"/>
      <c r="C243" s="22"/>
      <c r="D243" s="23"/>
      <c r="E243" s="16"/>
      <c r="F243" s="16"/>
      <c r="G243" s="72" t="str">
        <f>IF(OR(E243="",F243=""),"",NETWORKDAYS(E243,F243,Lister!$D$7:$D$13))</f>
        <v/>
      </c>
      <c r="H243" s="19"/>
      <c r="I243" s="32" t="str">
        <f t="shared" si="21"/>
        <v/>
      </c>
      <c r="J243" s="18"/>
      <c r="K243" s="18"/>
      <c r="L243" s="46" t="str">
        <f t="shared" si="22"/>
        <v/>
      </c>
      <c r="M243" s="20"/>
      <c r="N243" s="31" t="str">
        <f t="shared" si="23"/>
        <v/>
      </c>
      <c r="O243" s="20"/>
      <c r="P243" s="20"/>
      <c r="Q243" s="46" t="str">
        <f>IFERROR(MAX(IF(OR(O243="",P243=""),"",IF(AND(AND(MONTH(E243)&gt;=7,MONTH(E243)&lt;8),AND(MONTH(F243)&gt;=7,MONTH(F243)&lt;8)),(NETWORKDAYS(E243,F243,Lister!$D$7:$D$13)-O243)*N243/NETWORKDAYS(Lister!$D$19,Lister!$E$19,Lister!$D$7:$D$13),IF(AND(AND(MONTH(E243)&gt;=7,MONTH(E243)&lt;8),MONTH(F243)&gt;7),(NETWORKDAYS(E243,Lister!$E$19,Lister!$D$7:$D$13)-O243)*N243/NETWORKDAYS(Lister!$D$19,Lister!$E$19,Lister!$D$7:$D$13),IF(MONTH(E243)&gt;7,0)))),0),"")</f>
        <v/>
      </c>
      <c r="R243" s="46" t="str">
        <f>IFERROR(MAX(IF(OR(O243="",P243=""),"",IF(AND(AND(MONTH(E243)&gt;=8,MONTH(E243)&lt;9),AND(MONTH(F243)&gt;=8,MONTH(F243)&lt;9)),(NETWORKDAYS(E243,F243,Lister!$D$7:$D$13)-P243)*N243/NETWORKDAYS(Lister!$D$20,Lister!$E$20,Lister!$D$7:$D$13),IF(AND(MONTH(E243)=7,MONTH(F243)=8),(NETWORKDAYS(Lister!$D$20,F243,Lister!$D$7:$D$13)-P243)*N243/NETWORKDAYS(Lister!$D$20,Lister!$E$20,Lister!$D$7:$D$13),IF(AND(MONTH(E243)=7,MONTH(F243)=7),0)))),0),"")</f>
        <v/>
      </c>
      <c r="S243" s="31" t="str">
        <f t="shared" si="24"/>
        <v/>
      </c>
      <c r="T243" s="31" t="str">
        <f t="shared" si="25"/>
        <v/>
      </c>
      <c r="U243" s="51" t="str">
        <f t="shared" si="26"/>
        <v/>
      </c>
    </row>
    <row r="244" spans="1:21" x14ac:dyDescent="0.25">
      <c r="A244" s="13" t="str">
        <f t="shared" si="27"/>
        <v/>
      </c>
      <c r="B244" s="55"/>
      <c r="C244" s="22"/>
      <c r="D244" s="23"/>
      <c r="E244" s="16"/>
      <c r="F244" s="16"/>
      <c r="G244" s="72" t="str">
        <f>IF(OR(E244="",F244=""),"",NETWORKDAYS(E244,F244,Lister!$D$7:$D$13))</f>
        <v/>
      </c>
      <c r="H244" s="19"/>
      <c r="I244" s="32" t="str">
        <f t="shared" si="21"/>
        <v/>
      </c>
      <c r="J244" s="18"/>
      <c r="K244" s="18"/>
      <c r="L244" s="46" t="str">
        <f t="shared" si="22"/>
        <v/>
      </c>
      <c r="M244" s="20"/>
      <c r="N244" s="31" t="str">
        <f t="shared" si="23"/>
        <v/>
      </c>
      <c r="O244" s="20"/>
      <c r="P244" s="20"/>
      <c r="Q244" s="46" t="str">
        <f>IFERROR(MAX(IF(OR(O244="",P244=""),"",IF(AND(AND(MONTH(E244)&gt;=7,MONTH(E244)&lt;8),AND(MONTH(F244)&gt;=7,MONTH(F244)&lt;8)),(NETWORKDAYS(E244,F244,Lister!$D$7:$D$13)-O244)*N244/NETWORKDAYS(Lister!$D$19,Lister!$E$19,Lister!$D$7:$D$13),IF(AND(AND(MONTH(E244)&gt;=7,MONTH(E244)&lt;8),MONTH(F244)&gt;7),(NETWORKDAYS(E244,Lister!$E$19,Lister!$D$7:$D$13)-O244)*N244/NETWORKDAYS(Lister!$D$19,Lister!$E$19,Lister!$D$7:$D$13),IF(MONTH(E244)&gt;7,0)))),0),"")</f>
        <v/>
      </c>
      <c r="R244" s="46" t="str">
        <f>IFERROR(MAX(IF(OR(O244="",P244=""),"",IF(AND(AND(MONTH(E244)&gt;=8,MONTH(E244)&lt;9),AND(MONTH(F244)&gt;=8,MONTH(F244)&lt;9)),(NETWORKDAYS(E244,F244,Lister!$D$7:$D$13)-P244)*N244/NETWORKDAYS(Lister!$D$20,Lister!$E$20,Lister!$D$7:$D$13),IF(AND(MONTH(E244)=7,MONTH(F244)=8),(NETWORKDAYS(Lister!$D$20,F244,Lister!$D$7:$D$13)-P244)*N244/NETWORKDAYS(Lister!$D$20,Lister!$E$20,Lister!$D$7:$D$13),IF(AND(MONTH(E244)=7,MONTH(F244)=7),0)))),0),"")</f>
        <v/>
      </c>
      <c r="S244" s="31" t="str">
        <f t="shared" si="24"/>
        <v/>
      </c>
      <c r="T244" s="31" t="str">
        <f t="shared" si="25"/>
        <v/>
      </c>
      <c r="U244" s="51" t="str">
        <f t="shared" si="26"/>
        <v/>
      </c>
    </row>
    <row r="245" spans="1:21" x14ac:dyDescent="0.25">
      <c r="A245" s="13" t="str">
        <f t="shared" si="27"/>
        <v/>
      </c>
      <c r="B245" s="55"/>
      <c r="C245" s="22"/>
      <c r="D245" s="23"/>
      <c r="E245" s="16"/>
      <c r="F245" s="16"/>
      <c r="G245" s="72" t="str">
        <f>IF(OR(E245="",F245=""),"",NETWORKDAYS(E245,F245,Lister!$D$7:$D$13))</f>
        <v/>
      </c>
      <c r="H245" s="19"/>
      <c r="I245" s="32" t="str">
        <f t="shared" si="21"/>
        <v/>
      </c>
      <c r="J245" s="18"/>
      <c r="K245" s="18"/>
      <c r="L245" s="46" t="str">
        <f t="shared" si="22"/>
        <v/>
      </c>
      <c r="M245" s="20"/>
      <c r="N245" s="31" t="str">
        <f t="shared" si="23"/>
        <v/>
      </c>
      <c r="O245" s="20"/>
      <c r="P245" s="20"/>
      <c r="Q245" s="46" t="str">
        <f>IFERROR(MAX(IF(OR(O245="",P245=""),"",IF(AND(AND(MONTH(E245)&gt;=7,MONTH(E245)&lt;8),AND(MONTH(F245)&gt;=7,MONTH(F245)&lt;8)),(NETWORKDAYS(E245,F245,Lister!$D$7:$D$13)-O245)*N245/NETWORKDAYS(Lister!$D$19,Lister!$E$19,Lister!$D$7:$D$13),IF(AND(AND(MONTH(E245)&gt;=7,MONTH(E245)&lt;8),MONTH(F245)&gt;7),(NETWORKDAYS(E245,Lister!$E$19,Lister!$D$7:$D$13)-O245)*N245/NETWORKDAYS(Lister!$D$19,Lister!$E$19,Lister!$D$7:$D$13),IF(MONTH(E245)&gt;7,0)))),0),"")</f>
        <v/>
      </c>
      <c r="R245" s="46" t="str">
        <f>IFERROR(MAX(IF(OR(O245="",P245=""),"",IF(AND(AND(MONTH(E245)&gt;=8,MONTH(E245)&lt;9),AND(MONTH(F245)&gt;=8,MONTH(F245)&lt;9)),(NETWORKDAYS(E245,F245,Lister!$D$7:$D$13)-P245)*N245/NETWORKDAYS(Lister!$D$20,Lister!$E$20,Lister!$D$7:$D$13),IF(AND(MONTH(E245)=7,MONTH(F245)=8),(NETWORKDAYS(Lister!$D$20,F245,Lister!$D$7:$D$13)-P245)*N245/NETWORKDAYS(Lister!$D$20,Lister!$E$20,Lister!$D$7:$D$13),IF(AND(MONTH(E245)=7,MONTH(F245)=7),0)))),0),"")</f>
        <v/>
      </c>
      <c r="S245" s="31" t="str">
        <f t="shared" si="24"/>
        <v/>
      </c>
      <c r="T245" s="31" t="str">
        <f t="shared" si="25"/>
        <v/>
      </c>
      <c r="U245" s="51" t="str">
        <f t="shared" si="26"/>
        <v/>
      </c>
    </row>
    <row r="246" spans="1:21" x14ac:dyDescent="0.25">
      <c r="A246" s="13" t="str">
        <f t="shared" si="27"/>
        <v/>
      </c>
      <c r="B246" s="55"/>
      <c r="C246" s="22"/>
      <c r="D246" s="23"/>
      <c r="E246" s="16"/>
      <c r="F246" s="16"/>
      <c r="G246" s="72" t="str">
        <f>IF(OR(E246="",F246=""),"",NETWORKDAYS(E246,F246,Lister!$D$7:$D$13))</f>
        <v/>
      </c>
      <c r="H246" s="19"/>
      <c r="I246" s="32" t="str">
        <f t="shared" si="21"/>
        <v/>
      </c>
      <c r="J246" s="18"/>
      <c r="K246" s="18"/>
      <c r="L246" s="46" t="str">
        <f t="shared" si="22"/>
        <v/>
      </c>
      <c r="M246" s="20"/>
      <c r="N246" s="31" t="str">
        <f t="shared" si="23"/>
        <v/>
      </c>
      <c r="O246" s="20"/>
      <c r="P246" s="20"/>
      <c r="Q246" s="46" t="str">
        <f>IFERROR(MAX(IF(OR(O246="",P246=""),"",IF(AND(AND(MONTH(E246)&gt;=7,MONTH(E246)&lt;8),AND(MONTH(F246)&gt;=7,MONTH(F246)&lt;8)),(NETWORKDAYS(E246,F246,Lister!$D$7:$D$13)-O246)*N246/NETWORKDAYS(Lister!$D$19,Lister!$E$19,Lister!$D$7:$D$13),IF(AND(AND(MONTH(E246)&gt;=7,MONTH(E246)&lt;8),MONTH(F246)&gt;7),(NETWORKDAYS(E246,Lister!$E$19,Lister!$D$7:$D$13)-O246)*N246/NETWORKDAYS(Lister!$D$19,Lister!$E$19,Lister!$D$7:$D$13),IF(MONTH(E246)&gt;7,0)))),0),"")</f>
        <v/>
      </c>
      <c r="R246" s="46" t="str">
        <f>IFERROR(MAX(IF(OR(O246="",P246=""),"",IF(AND(AND(MONTH(E246)&gt;=8,MONTH(E246)&lt;9),AND(MONTH(F246)&gt;=8,MONTH(F246)&lt;9)),(NETWORKDAYS(E246,F246,Lister!$D$7:$D$13)-P246)*N246/NETWORKDAYS(Lister!$D$20,Lister!$E$20,Lister!$D$7:$D$13),IF(AND(MONTH(E246)=7,MONTH(F246)=8),(NETWORKDAYS(Lister!$D$20,F246,Lister!$D$7:$D$13)-P246)*N246/NETWORKDAYS(Lister!$D$20,Lister!$E$20,Lister!$D$7:$D$13),IF(AND(MONTH(E246)=7,MONTH(F246)=7),0)))),0),"")</f>
        <v/>
      </c>
      <c r="S246" s="31" t="str">
        <f t="shared" si="24"/>
        <v/>
      </c>
      <c r="T246" s="31" t="str">
        <f t="shared" si="25"/>
        <v/>
      </c>
      <c r="U246" s="51" t="str">
        <f t="shared" si="26"/>
        <v/>
      </c>
    </row>
    <row r="247" spans="1:21" x14ac:dyDescent="0.25">
      <c r="A247" s="13" t="str">
        <f t="shared" si="27"/>
        <v/>
      </c>
      <c r="B247" s="55"/>
      <c r="C247" s="22"/>
      <c r="D247" s="23"/>
      <c r="E247" s="16"/>
      <c r="F247" s="16"/>
      <c r="G247" s="72" t="str">
        <f>IF(OR(E247="",F247=""),"",NETWORKDAYS(E247,F247,Lister!$D$7:$D$13))</f>
        <v/>
      </c>
      <c r="H247" s="19"/>
      <c r="I247" s="32" t="str">
        <f t="shared" si="21"/>
        <v/>
      </c>
      <c r="J247" s="18"/>
      <c r="K247" s="18"/>
      <c r="L247" s="46" t="str">
        <f t="shared" si="22"/>
        <v/>
      </c>
      <c r="M247" s="20"/>
      <c r="N247" s="31" t="str">
        <f t="shared" si="23"/>
        <v/>
      </c>
      <c r="O247" s="20"/>
      <c r="P247" s="20"/>
      <c r="Q247" s="46" t="str">
        <f>IFERROR(MAX(IF(OR(O247="",P247=""),"",IF(AND(AND(MONTH(E247)&gt;=7,MONTH(E247)&lt;8),AND(MONTH(F247)&gt;=7,MONTH(F247)&lt;8)),(NETWORKDAYS(E247,F247,Lister!$D$7:$D$13)-O247)*N247/NETWORKDAYS(Lister!$D$19,Lister!$E$19,Lister!$D$7:$D$13),IF(AND(AND(MONTH(E247)&gt;=7,MONTH(E247)&lt;8),MONTH(F247)&gt;7),(NETWORKDAYS(E247,Lister!$E$19,Lister!$D$7:$D$13)-O247)*N247/NETWORKDAYS(Lister!$D$19,Lister!$E$19,Lister!$D$7:$D$13),IF(MONTH(E247)&gt;7,0)))),0),"")</f>
        <v/>
      </c>
      <c r="R247" s="46" t="str">
        <f>IFERROR(MAX(IF(OR(O247="",P247=""),"",IF(AND(AND(MONTH(E247)&gt;=8,MONTH(E247)&lt;9),AND(MONTH(F247)&gt;=8,MONTH(F247)&lt;9)),(NETWORKDAYS(E247,F247,Lister!$D$7:$D$13)-P247)*N247/NETWORKDAYS(Lister!$D$20,Lister!$E$20,Lister!$D$7:$D$13),IF(AND(MONTH(E247)=7,MONTH(F247)=8),(NETWORKDAYS(Lister!$D$20,F247,Lister!$D$7:$D$13)-P247)*N247/NETWORKDAYS(Lister!$D$20,Lister!$E$20,Lister!$D$7:$D$13),IF(AND(MONTH(E247)=7,MONTH(F247)=7),0)))),0),"")</f>
        <v/>
      </c>
      <c r="S247" s="31" t="str">
        <f t="shared" si="24"/>
        <v/>
      </c>
      <c r="T247" s="31" t="str">
        <f t="shared" si="25"/>
        <v/>
      </c>
      <c r="U247" s="51" t="str">
        <f t="shared" si="26"/>
        <v/>
      </c>
    </row>
    <row r="248" spans="1:21" x14ac:dyDescent="0.25">
      <c r="A248" s="13" t="str">
        <f t="shared" si="27"/>
        <v/>
      </c>
      <c r="B248" s="55"/>
      <c r="C248" s="22"/>
      <c r="D248" s="23"/>
      <c r="E248" s="16"/>
      <c r="F248" s="16"/>
      <c r="G248" s="72" t="str">
        <f>IF(OR(E248="",F248=""),"",NETWORKDAYS(E248,F248,Lister!$D$7:$D$13))</f>
        <v/>
      </c>
      <c r="H248" s="19"/>
      <c r="I248" s="32" t="str">
        <f t="shared" si="21"/>
        <v/>
      </c>
      <c r="J248" s="18"/>
      <c r="K248" s="18"/>
      <c r="L248" s="46" t="str">
        <f t="shared" si="22"/>
        <v/>
      </c>
      <c r="M248" s="20"/>
      <c r="N248" s="31" t="str">
        <f t="shared" si="23"/>
        <v/>
      </c>
      <c r="O248" s="20"/>
      <c r="P248" s="20"/>
      <c r="Q248" s="46" t="str">
        <f>IFERROR(MAX(IF(OR(O248="",P248=""),"",IF(AND(AND(MONTH(E248)&gt;=7,MONTH(E248)&lt;8),AND(MONTH(F248)&gt;=7,MONTH(F248)&lt;8)),(NETWORKDAYS(E248,F248,Lister!$D$7:$D$13)-O248)*N248/NETWORKDAYS(Lister!$D$19,Lister!$E$19,Lister!$D$7:$D$13),IF(AND(AND(MONTH(E248)&gt;=7,MONTH(E248)&lt;8),MONTH(F248)&gt;7),(NETWORKDAYS(E248,Lister!$E$19,Lister!$D$7:$D$13)-O248)*N248/NETWORKDAYS(Lister!$D$19,Lister!$E$19,Lister!$D$7:$D$13),IF(MONTH(E248)&gt;7,0)))),0),"")</f>
        <v/>
      </c>
      <c r="R248" s="46" t="str">
        <f>IFERROR(MAX(IF(OR(O248="",P248=""),"",IF(AND(AND(MONTH(E248)&gt;=8,MONTH(E248)&lt;9),AND(MONTH(F248)&gt;=8,MONTH(F248)&lt;9)),(NETWORKDAYS(E248,F248,Lister!$D$7:$D$13)-P248)*N248/NETWORKDAYS(Lister!$D$20,Lister!$E$20,Lister!$D$7:$D$13),IF(AND(MONTH(E248)=7,MONTH(F248)=8),(NETWORKDAYS(Lister!$D$20,F248,Lister!$D$7:$D$13)-P248)*N248/NETWORKDAYS(Lister!$D$20,Lister!$E$20,Lister!$D$7:$D$13),IF(AND(MONTH(E248)=7,MONTH(F248)=7),0)))),0),"")</f>
        <v/>
      </c>
      <c r="S248" s="31" t="str">
        <f t="shared" si="24"/>
        <v/>
      </c>
      <c r="T248" s="31" t="str">
        <f t="shared" si="25"/>
        <v/>
      </c>
      <c r="U248" s="51" t="str">
        <f t="shared" si="26"/>
        <v/>
      </c>
    </row>
    <row r="249" spans="1:21" x14ac:dyDescent="0.25">
      <c r="A249" s="13" t="str">
        <f t="shared" si="27"/>
        <v/>
      </c>
      <c r="B249" s="55"/>
      <c r="C249" s="22"/>
      <c r="D249" s="23"/>
      <c r="E249" s="16"/>
      <c r="F249" s="16"/>
      <c r="G249" s="72" t="str">
        <f>IF(OR(E249="",F249=""),"",NETWORKDAYS(E249,F249,Lister!$D$7:$D$13))</f>
        <v/>
      </c>
      <c r="H249" s="19"/>
      <c r="I249" s="32" t="str">
        <f t="shared" si="21"/>
        <v/>
      </c>
      <c r="J249" s="18"/>
      <c r="K249" s="18"/>
      <c r="L249" s="46" t="str">
        <f t="shared" si="22"/>
        <v/>
      </c>
      <c r="M249" s="20"/>
      <c r="N249" s="31" t="str">
        <f t="shared" si="23"/>
        <v/>
      </c>
      <c r="O249" s="20"/>
      <c r="P249" s="20"/>
      <c r="Q249" s="46" t="str">
        <f>IFERROR(MAX(IF(OR(O249="",P249=""),"",IF(AND(AND(MONTH(E249)&gt;=7,MONTH(E249)&lt;8),AND(MONTH(F249)&gt;=7,MONTH(F249)&lt;8)),(NETWORKDAYS(E249,F249,Lister!$D$7:$D$13)-O249)*N249/NETWORKDAYS(Lister!$D$19,Lister!$E$19,Lister!$D$7:$D$13),IF(AND(AND(MONTH(E249)&gt;=7,MONTH(E249)&lt;8),MONTH(F249)&gt;7),(NETWORKDAYS(E249,Lister!$E$19,Lister!$D$7:$D$13)-O249)*N249/NETWORKDAYS(Lister!$D$19,Lister!$E$19,Lister!$D$7:$D$13),IF(MONTH(E249)&gt;7,0)))),0),"")</f>
        <v/>
      </c>
      <c r="R249" s="46" t="str">
        <f>IFERROR(MAX(IF(OR(O249="",P249=""),"",IF(AND(AND(MONTH(E249)&gt;=8,MONTH(E249)&lt;9),AND(MONTH(F249)&gt;=8,MONTH(F249)&lt;9)),(NETWORKDAYS(E249,F249,Lister!$D$7:$D$13)-P249)*N249/NETWORKDAYS(Lister!$D$20,Lister!$E$20,Lister!$D$7:$D$13),IF(AND(MONTH(E249)=7,MONTH(F249)=8),(NETWORKDAYS(Lister!$D$20,F249,Lister!$D$7:$D$13)-P249)*N249/NETWORKDAYS(Lister!$D$20,Lister!$E$20,Lister!$D$7:$D$13),IF(AND(MONTH(E249)=7,MONTH(F249)=7),0)))),0),"")</f>
        <v/>
      </c>
      <c r="S249" s="31" t="str">
        <f t="shared" si="24"/>
        <v/>
      </c>
      <c r="T249" s="31" t="str">
        <f t="shared" si="25"/>
        <v/>
      </c>
      <c r="U249" s="51" t="str">
        <f t="shared" si="26"/>
        <v/>
      </c>
    </row>
    <row r="250" spans="1:21" x14ac:dyDescent="0.25">
      <c r="A250" s="13" t="str">
        <f t="shared" si="27"/>
        <v/>
      </c>
      <c r="B250" s="55"/>
      <c r="C250" s="22"/>
      <c r="D250" s="23"/>
      <c r="E250" s="16"/>
      <c r="F250" s="16"/>
      <c r="G250" s="72" t="str">
        <f>IF(OR(E250="",F250=""),"",NETWORKDAYS(E250,F250,Lister!$D$7:$D$13))</f>
        <v/>
      </c>
      <c r="H250" s="19"/>
      <c r="I250" s="32" t="str">
        <f t="shared" si="21"/>
        <v/>
      </c>
      <c r="J250" s="18"/>
      <c r="K250" s="18"/>
      <c r="L250" s="46" t="str">
        <f t="shared" si="22"/>
        <v/>
      </c>
      <c r="M250" s="20"/>
      <c r="N250" s="31" t="str">
        <f t="shared" si="23"/>
        <v/>
      </c>
      <c r="O250" s="20"/>
      <c r="P250" s="20"/>
      <c r="Q250" s="46" t="str">
        <f>IFERROR(MAX(IF(OR(O250="",P250=""),"",IF(AND(AND(MONTH(E250)&gt;=7,MONTH(E250)&lt;8),AND(MONTH(F250)&gt;=7,MONTH(F250)&lt;8)),(NETWORKDAYS(E250,F250,Lister!$D$7:$D$13)-O250)*N250/NETWORKDAYS(Lister!$D$19,Lister!$E$19,Lister!$D$7:$D$13),IF(AND(AND(MONTH(E250)&gt;=7,MONTH(E250)&lt;8),MONTH(F250)&gt;7),(NETWORKDAYS(E250,Lister!$E$19,Lister!$D$7:$D$13)-O250)*N250/NETWORKDAYS(Lister!$D$19,Lister!$E$19,Lister!$D$7:$D$13),IF(MONTH(E250)&gt;7,0)))),0),"")</f>
        <v/>
      </c>
      <c r="R250" s="46" t="str">
        <f>IFERROR(MAX(IF(OR(O250="",P250=""),"",IF(AND(AND(MONTH(E250)&gt;=8,MONTH(E250)&lt;9),AND(MONTH(F250)&gt;=8,MONTH(F250)&lt;9)),(NETWORKDAYS(E250,F250,Lister!$D$7:$D$13)-P250)*N250/NETWORKDAYS(Lister!$D$20,Lister!$E$20,Lister!$D$7:$D$13),IF(AND(MONTH(E250)=7,MONTH(F250)=8),(NETWORKDAYS(Lister!$D$20,F250,Lister!$D$7:$D$13)-P250)*N250/NETWORKDAYS(Lister!$D$20,Lister!$E$20,Lister!$D$7:$D$13),IF(AND(MONTH(E250)=7,MONTH(F250)=7),0)))),0),"")</f>
        <v/>
      </c>
      <c r="S250" s="31" t="str">
        <f t="shared" si="24"/>
        <v/>
      </c>
      <c r="T250" s="31" t="str">
        <f t="shared" si="25"/>
        <v/>
      </c>
      <c r="U250" s="51" t="str">
        <f t="shared" si="26"/>
        <v/>
      </c>
    </row>
    <row r="251" spans="1:21" x14ac:dyDescent="0.25">
      <c r="A251" s="13" t="str">
        <f t="shared" si="27"/>
        <v/>
      </c>
      <c r="B251" s="55"/>
      <c r="C251" s="22"/>
      <c r="D251" s="23"/>
      <c r="E251" s="16"/>
      <c r="F251" s="16"/>
      <c r="G251" s="72" t="str">
        <f>IF(OR(E251="",F251=""),"",NETWORKDAYS(E251,F251,Lister!$D$7:$D$13))</f>
        <v/>
      </c>
      <c r="H251" s="19"/>
      <c r="I251" s="32" t="str">
        <f t="shared" si="21"/>
        <v/>
      </c>
      <c r="J251" s="18"/>
      <c r="K251" s="18"/>
      <c r="L251" s="46" t="str">
        <f t="shared" si="22"/>
        <v/>
      </c>
      <c r="M251" s="20"/>
      <c r="N251" s="31" t="str">
        <f t="shared" si="23"/>
        <v/>
      </c>
      <c r="O251" s="20"/>
      <c r="P251" s="20"/>
      <c r="Q251" s="46" t="str">
        <f>IFERROR(MAX(IF(OR(O251="",P251=""),"",IF(AND(AND(MONTH(E251)&gt;=7,MONTH(E251)&lt;8),AND(MONTH(F251)&gt;=7,MONTH(F251)&lt;8)),(NETWORKDAYS(E251,F251,Lister!$D$7:$D$13)-O251)*N251/NETWORKDAYS(Lister!$D$19,Lister!$E$19,Lister!$D$7:$D$13),IF(AND(AND(MONTH(E251)&gt;=7,MONTH(E251)&lt;8),MONTH(F251)&gt;7),(NETWORKDAYS(E251,Lister!$E$19,Lister!$D$7:$D$13)-O251)*N251/NETWORKDAYS(Lister!$D$19,Lister!$E$19,Lister!$D$7:$D$13),IF(MONTH(E251)&gt;7,0)))),0),"")</f>
        <v/>
      </c>
      <c r="R251" s="46" t="str">
        <f>IFERROR(MAX(IF(OR(O251="",P251=""),"",IF(AND(AND(MONTH(E251)&gt;=8,MONTH(E251)&lt;9),AND(MONTH(F251)&gt;=8,MONTH(F251)&lt;9)),(NETWORKDAYS(E251,F251,Lister!$D$7:$D$13)-P251)*N251/NETWORKDAYS(Lister!$D$20,Lister!$E$20,Lister!$D$7:$D$13),IF(AND(MONTH(E251)=7,MONTH(F251)=8),(NETWORKDAYS(Lister!$D$20,F251,Lister!$D$7:$D$13)-P251)*N251/NETWORKDAYS(Lister!$D$20,Lister!$E$20,Lister!$D$7:$D$13),IF(AND(MONTH(E251)=7,MONTH(F251)=7),0)))),0),"")</f>
        <v/>
      </c>
      <c r="S251" s="31" t="str">
        <f t="shared" si="24"/>
        <v/>
      </c>
      <c r="T251" s="31" t="str">
        <f t="shared" si="25"/>
        <v/>
      </c>
      <c r="U251" s="51" t="str">
        <f t="shared" si="26"/>
        <v/>
      </c>
    </row>
    <row r="252" spans="1:21" x14ac:dyDescent="0.25">
      <c r="A252" s="13" t="str">
        <f t="shared" si="27"/>
        <v/>
      </c>
      <c r="B252" s="55"/>
      <c r="C252" s="22"/>
      <c r="D252" s="23"/>
      <c r="E252" s="16"/>
      <c r="F252" s="16"/>
      <c r="G252" s="72" t="str">
        <f>IF(OR(E252="",F252=""),"",NETWORKDAYS(E252,F252,Lister!$D$7:$D$13))</f>
        <v/>
      </c>
      <c r="H252" s="19"/>
      <c r="I252" s="32" t="str">
        <f t="shared" si="21"/>
        <v/>
      </c>
      <c r="J252" s="18"/>
      <c r="K252" s="18"/>
      <c r="L252" s="46" t="str">
        <f t="shared" si="22"/>
        <v/>
      </c>
      <c r="M252" s="20"/>
      <c r="N252" s="31" t="str">
        <f t="shared" si="23"/>
        <v/>
      </c>
      <c r="O252" s="20"/>
      <c r="P252" s="20"/>
      <c r="Q252" s="46" t="str">
        <f>IFERROR(MAX(IF(OR(O252="",P252=""),"",IF(AND(AND(MONTH(E252)&gt;=7,MONTH(E252)&lt;8),AND(MONTH(F252)&gt;=7,MONTH(F252)&lt;8)),(NETWORKDAYS(E252,F252,Lister!$D$7:$D$13)-O252)*N252/NETWORKDAYS(Lister!$D$19,Lister!$E$19,Lister!$D$7:$D$13),IF(AND(AND(MONTH(E252)&gt;=7,MONTH(E252)&lt;8),MONTH(F252)&gt;7),(NETWORKDAYS(E252,Lister!$E$19,Lister!$D$7:$D$13)-O252)*N252/NETWORKDAYS(Lister!$D$19,Lister!$E$19,Lister!$D$7:$D$13),IF(MONTH(E252)&gt;7,0)))),0),"")</f>
        <v/>
      </c>
      <c r="R252" s="46" t="str">
        <f>IFERROR(MAX(IF(OR(O252="",P252=""),"",IF(AND(AND(MONTH(E252)&gt;=8,MONTH(E252)&lt;9),AND(MONTH(F252)&gt;=8,MONTH(F252)&lt;9)),(NETWORKDAYS(E252,F252,Lister!$D$7:$D$13)-P252)*N252/NETWORKDAYS(Lister!$D$20,Lister!$E$20,Lister!$D$7:$D$13),IF(AND(MONTH(E252)=7,MONTH(F252)=8),(NETWORKDAYS(Lister!$D$20,F252,Lister!$D$7:$D$13)-P252)*N252/NETWORKDAYS(Lister!$D$20,Lister!$E$20,Lister!$D$7:$D$13),IF(AND(MONTH(E252)=7,MONTH(F252)=7),0)))),0),"")</f>
        <v/>
      </c>
      <c r="S252" s="31" t="str">
        <f t="shared" si="24"/>
        <v/>
      </c>
      <c r="T252" s="31" t="str">
        <f t="shared" si="25"/>
        <v/>
      </c>
      <c r="U252" s="51" t="str">
        <f t="shared" si="26"/>
        <v/>
      </c>
    </row>
    <row r="253" spans="1:21" x14ac:dyDescent="0.25">
      <c r="A253" s="13" t="str">
        <f t="shared" si="27"/>
        <v/>
      </c>
      <c r="B253" s="55"/>
      <c r="C253" s="22"/>
      <c r="D253" s="23"/>
      <c r="E253" s="16"/>
      <c r="F253" s="16"/>
      <c r="G253" s="72" t="str">
        <f>IF(OR(E253="",F253=""),"",NETWORKDAYS(E253,F253,Lister!$D$7:$D$13))</f>
        <v/>
      </c>
      <c r="H253" s="19"/>
      <c r="I253" s="32" t="str">
        <f t="shared" si="21"/>
        <v/>
      </c>
      <c r="J253" s="18"/>
      <c r="K253" s="18"/>
      <c r="L253" s="46" t="str">
        <f t="shared" si="22"/>
        <v/>
      </c>
      <c r="M253" s="20"/>
      <c r="N253" s="31" t="str">
        <f t="shared" si="23"/>
        <v/>
      </c>
      <c r="O253" s="20"/>
      <c r="P253" s="20"/>
      <c r="Q253" s="46" t="str">
        <f>IFERROR(MAX(IF(OR(O253="",P253=""),"",IF(AND(AND(MONTH(E253)&gt;=7,MONTH(E253)&lt;8),AND(MONTH(F253)&gt;=7,MONTH(F253)&lt;8)),(NETWORKDAYS(E253,F253,Lister!$D$7:$D$13)-O253)*N253/NETWORKDAYS(Lister!$D$19,Lister!$E$19,Lister!$D$7:$D$13),IF(AND(AND(MONTH(E253)&gt;=7,MONTH(E253)&lt;8),MONTH(F253)&gt;7),(NETWORKDAYS(E253,Lister!$E$19,Lister!$D$7:$D$13)-O253)*N253/NETWORKDAYS(Lister!$D$19,Lister!$E$19,Lister!$D$7:$D$13),IF(MONTH(E253)&gt;7,0)))),0),"")</f>
        <v/>
      </c>
      <c r="R253" s="46" t="str">
        <f>IFERROR(MAX(IF(OR(O253="",P253=""),"",IF(AND(AND(MONTH(E253)&gt;=8,MONTH(E253)&lt;9),AND(MONTH(F253)&gt;=8,MONTH(F253)&lt;9)),(NETWORKDAYS(E253,F253,Lister!$D$7:$D$13)-P253)*N253/NETWORKDAYS(Lister!$D$20,Lister!$E$20,Lister!$D$7:$D$13),IF(AND(MONTH(E253)=7,MONTH(F253)=8),(NETWORKDAYS(Lister!$D$20,F253,Lister!$D$7:$D$13)-P253)*N253/NETWORKDAYS(Lister!$D$20,Lister!$E$20,Lister!$D$7:$D$13),IF(AND(MONTH(E253)=7,MONTH(F253)=7),0)))),0),"")</f>
        <v/>
      </c>
      <c r="S253" s="31" t="str">
        <f t="shared" si="24"/>
        <v/>
      </c>
      <c r="T253" s="31" t="str">
        <f t="shared" si="25"/>
        <v/>
      </c>
      <c r="U253" s="51" t="str">
        <f t="shared" si="26"/>
        <v/>
      </c>
    </row>
    <row r="254" spans="1:21" x14ac:dyDescent="0.25">
      <c r="A254" s="13" t="str">
        <f t="shared" si="27"/>
        <v/>
      </c>
      <c r="B254" s="55"/>
      <c r="C254" s="22"/>
      <c r="D254" s="23"/>
      <c r="E254" s="16"/>
      <c r="F254" s="16"/>
      <c r="G254" s="72" t="str">
        <f>IF(OR(E254="",F254=""),"",NETWORKDAYS(E254,F254,Lister!$D$7:$D$13))</f>
        <v/>
      </c>
      <c r="H254" s="19"/>
      <c r="I254" s="32" t="str">
        <f t="shared" si="21"/>
        <v/>
      </c>
      <c r="J254" s="18"/>
      <c r="K254" s="18"/>
      <c r="L254" s="46" t="str">
        <f t="shared" si="22"/>
        <v/>
      </c>
      <c r="M254" s="20"/>
      <c r="N254" s="31" t="str">
        <f t="shared" si="23"/>
        <v/>
      </c>
      <c r="O254" s="20"/>
      <c r="P254" s="20"/>
      <c r="Q254" s="46" t="str">
        <f>IFERROR(MAX(IF(OR(O254="",P254=""),"",IF(AND(AND(MONTH(E254)&gt;=7,MONTH(E254)&lt;8),AND(MONTH(F254)&gt;=7,MONTH(F254)&lt;8)),(NETWORKDAYS(E254,F254,Lister!$D$7:$D$13)-O254)*N254/NETWORKDAYS(Lister!$D$19,Lister!$E$19,Lister!$D$7:$D$13),IF(AND(AND(MONTH(E254)&gt;=7,MONTH(E254)&lt;8),MONTH(F254)&gt;7),(NETWORKDAYS(E254,Lister!$E$19,Lister!$D$7:$D$13)-O254)*N254/NETWORKDAYS(Lister!$D$19,Lister!$E$19,Lister!$D$7:$D$13),IF(MONTH(E254)&gt;7,0)))),0),"")</f>
        <v/>
      </c>
      <c r="R254" s="46" t="str">
        <f>IFERROR(MAX(IF(OR(O254="",P254=""),"",IF(AND(AND(MONTH(E254)&gt;=8,MONTH(E254)&lt;9),AND(MONTH(F254)&gt;=8,MONTH(F254)&lt;9)),(NETWORKDAYS(E254,F254,Lister!$D$7:$D$13)-P254)*N254/NETWORKDAYS(Lister!$D$20,Lister!$E$20,Lister!$D$7:$D$13),IF(AND(MONTH(E254)=7,MONTH(F254)=8),(NETWORKDAYS(Lister!$D$20,F254,Lister!$D$7:$D$13)-P254)*N254/NETWORKDAYS(Lister!$D$20,Lister!$E$20,Lister!$D$7:$D$13),IF(AND(MONTH(E254)=7,MONTH(F254)=7),0)))),0),"")</f>
        <v/>
      </c>
      <c r="S254" s="31" t="str">
        <f t="shared" si="24"/>
        <v/>
      </c>
      <c r="T254" s="31" t="str">
        <f t="shared" si="25"/>
        <v/>
      </c>
      <c r="U254" s="51" t="str">
        <f t="shared" si="26"/>
        <v/>
      </c>
    </row>
    <row r="255" spans="1:21" x14ac:dyDescent="0.25">
      <c r="A255" s="13" t="str">
        <f t="shared" si="27"/>
        <v/>
      </c>
      <c r="B255" s="55"/>
      <c r="C255" s="22"/>
      <c r="D255" s="23"/>
      <c r="E255" s="16"/>
      <c r="F255" s="16"/>
      <c r="G255" s="72" t="str">
        <f>IF(OR(E255="",F255=""),"",NETWORKDAYS(E255,F255,Lister!$D$7:$D$13))</f>
        <v/>
      </c>
      <c r="H255" s="19"/>
      <c r="I255" s="32" t="str">
        <f t="shared" si="21"/>
        <v/>
      </c>
      <c r="J255" s="18"/>
      <c r="K255" s="18"/>
      <c r="L255" s="46" t="str">
        <f t="shared" si="22"/>
        <v/>
      </c>
      <c r="M255" s="20"/>
      <c r="N255" s="31" t="str">
        <f t="shared" si="23"/>
        <v/>
      </c>
      <c r="O255" s="20"/>
      <c r="P255" s="20"/>
      <c r="Q255" s="46" t="str">
        <f>IFERROR(MAX(IF(OR(O255="",P255=""),"",IF(AND(AND(MONTH(E255)&gt;=7,MONTH(E255)&lt;8),AND(MONTH(F255)&gt;=7,MONTH(F255)&lt;8)),(NETWORKDAYS(E255,F255,Lister!$D$7:$D$13)-O255)*N255/NETWORKDAYS(Lister!$D$19,Lister!$E$19,Lister!$D$7:$D$13),IF(AND(AND(MONTH(E255)&gt;=7,MONTH(E255)&lt;8),MONTH(F255)&gt;7),(NETWORKDAYS(E255,Lister!$E$19,Lister!$D$7:$D$13)-O255)*N255/NETWORKDAYS(Lister!$D$19,Lister!$E$19,Lister!$D$7:$D$13),IF(MONTH(E255)&gt;7,0)))),0),"")</f>
        <v/>
      </c>
      <c r="R255" s="46" t="str">
        <f>IFERROR(MAX(IF(OR(O255="",P255=""),"",IF(AND(AND(MONTH(E255)&gt;=8,MONTH(E255)&lt;9),AND(MONTH(F255)&gt;=8,MONTH(F255)&lt;9)),(NETWORKDAYS(E255,F255,Lister!$D$7:$D$13)-P255)*N255/NETWORKDAYS(Lister!$D$20,Lister!$E$20,Lister!$D$7:$D$13),IF(AND(MONTH(E255)=7,MONTH(F255)=8),(NETWORKDAYS(Lister!$D$20,F255,Lister!$D$7:$D$13)-P255)*N255/NETWORKDAYS(Lister!$D$20,Lister!$E$20,Lister!$D$7:$D$13),IF(AND(MONTH(E255)=7,MONTH(F255)=7),0)))),0),"")</f>
        <v/>
      </c>
      <c r="S255" s="31" t="str">
        <f t="shared" si="24"/>
        <v/>
      </c>
      <c r="T255" s="31" t="str">
        <f t="shared" si="25"/>
        <v/>
      </c>
      <c r="U255" s="51" t="str">
        <f t="shared" si="26"/>
        <v/>
      </c>
    </row>
    <row r="256" spans="1:21" x14ac:dyDescent="0.25">
      <c r="A256" s="13" t="str">
        <f t="shared" si="27"/>
        <v/>
      </c>
      <c r="B256" s="55"/>
      <c r="C256" s="22"/>
      <c r="D256" s="23"/>
      <c r="E256" s="16"/>
      <c r="F256" s="16"/>
      <c r="G256" s="72" t="str">
        <f>IF(OR(E256="",F256=""),"",NETWORKDAYS(E256,F256,Lister!$D$7:$D$13))</f>
        <v/>
      </c>
      <c r="H256" s="19"/>
      <c r="I256" s="32" t="str">
        <f t="shared" si="21"/>
        <v/>
      </c>
      <c r="J256" s="18"/>
      <c r="K256" s="18"/>
      <c r="L256" s="46" t="str">
        <f t="shared" si="22"/>
        <v/>
      </c>
      <c r="M256" s="20"/>
      <c r="N256" s="31" t="str">
        <f t="shared" si="23"/>
        <v/>
      </c>
      <c r="O256" s="20"/>
      <c r="P256" s="20"/>
      <c r="Q256" s="46" t="str">
        <f>IFERROR(MAX(IF(OR(O256="",P256=""),"",IF(AND(AND(MONTH(E256)&gt;=7,MONTH(E256)&lt;8),AND(MONTH(F256)&gt;=7,MONTH(F256)&lt;8)),(NETWORKDAYS(E256,F256,Lister!$D$7:$D$13)-O256)*N256/NETWORKDAYS(Lister!$D$19,Lister!$E$19,Lister!$D$7:$D$13),IF(AND(AND(MONTH(E256)&gt;=7,MONTH(E256)&lt;8),MONTH(F256)&gt;7),(NETWORKDAYS(E256,Lister!$E$19,Lister!$D$7:$D$13)-O256)*N256/NETWORKDAYS(Lister!$D$19,Lister!$E$19,Lister!$D$7:$D$13),IF(MONTH(E256)&gt;7,0)))),0),"")</f>
        <v/>
      </c>
      <c r="R256" s="46" t="str">
        <f>IFERROR(MAX(IF(OR(O256="",P256=""),"",IF(AND(AND(MONTH(E256)&gt;=8,MONTH(E256)&lt;9),AND(MONTH(F256)&gt;=8,MONTH(F256)&lt;9)),(NETWORKDAYS(E256,F256,Lister!$D$7:$D$13)-P256)*N256/NETWORKDAYS(Lister!$D$20,Lister!$E$20,Lister!$D$7:$D$13),IF(AND(MONTH(E256)=7,MONTH(F256)=8),(NETWORKDAYS(Lister!$D$20,F256,Lister!$D$7:$D$13)-P256)*N256/NETWORKDAYS(Lister!$D$20,Lister!$E$20,Lister!$D$7:$D$13),IF(AND(MONTH(E256)=7,MONTH(F256)=7),0)))),0),"")</f>
        <v/>
      </c>
      <c r="S256" s="31" t="str">
        <f t="shared" si="24"/>
        <v/>
      </c>
      <c r="T256" s="31" t="str">
        <f t="shared" si="25"/>
        <v/>
      </c>
      <c r="U256" s="51" t="str">
        <f t="shared" si="26"/>
        <v/>
      </c>
    </row>
    <row r="257" spans="1:21" x14ac:dyDescent="0.25">
      <c r="A257" s="13" t="str">
        <f t="shared" si="27"/>
        <v/>
      </c>
      <c r="B257" s="55"/>
      <c r="C257" s="22"/>
      <c r="D257" s="23"/>
      <c r="E257" s="16"/>
      <c r="F257" s="16"/>
      <c r="G257" s="72" t="str">
        <f>IF(OR(E257="",F257=""),"",NETWORKDAYS(E257,F257,Lister!$D$7:$D$13))</f>
        <v/>
      </c>
      <c r="H257" s="19"/>
      <c r="I257" s="32" t="str">
        <f t="shared" si="21"/>
        <v/>
      </c>
      <c r="J257" s="18"/>
      <c r="K257" s="18"/>
      <c r="L257" s="46" t="str">
        <f t="shared" si="22"/>
        <v/>
      </c>
      <c r="M257" s="20"/>
      <c r="N257" s="31" t="str">
        <f t="shared" si="23"/>
        <v/>
      </c>
      <c r="O257" s="20"/>
      <c r="P257" s="20"/>
      <c r="Q257" s="46" t="str">
        <f>IFERROR(MAX(IF(OR(O257="",P257=""),"",IF(AND(AND(MONTH(E257)&gt;=7,MONTH(E257)&lt;8),AND(MONTH(F257)&gt;=7,MONTH(F257)&lt;8)),(NETWORKDAYS(E257,F257,Lister!$D$7:$D$13)-O257)*N257/NETWORKDAYS(Lister!$D$19,Lister!$E$19,Lister!$D$7:$D$13),IF(AND(AND(MONTH(E257)&gt;=7,MONTH(E257)&lt;8),MONTH(F257)&gt;7),(NETWORKDAYS(E257,Lister!$E$19,Lister!$D$7:$D$13)-O257)*N257/NETWORKDAYS(Lister!$D$19,Lister!$E$19,Lister!$D$7:$D$13),IF(MONTH(E257)&gt;7,0)))),0),"")</f>
        <v/>
      </c>
      <c r="R257" s="46" t="str">
        <f>IFERROR(MAX(IF(OR(O257="",P257=""),"",IF(AND(AND(MONTH(E257)&gt;=8,MONTH(E257)&lt;9),AND(MONTH(F257)&gt;=8,MONTH(F257)&lt;9)),(NETWORKDAYS(E257,F257,Lister!$D$7:$D$13)-P257)*N257/NETWORKDAYS(Lister!$D$20,Lister!$E$20,Lister!$D$7:$D$13),IF(AND(MONTH(E257)=7,MONTH(F257)=8),(NETWORKDAYS(Lister!$D$20,F257,Lister!$D$7:$D$13)-P257)*N257/NETWORKDAYS(Lister!$D$20,Lister!$E$20,Lister!$D$7:$D$13),IF(AND(MONTH(E257)=7,MONTH(F257)=7),0)))),0),"")</f>
        <v/>
      </c>
      <c r="S257" s="31" t="str">
        <f t="shared" si="24"/>
        <v/>
      </c>
      <c r="T257" s="31" t="str">
        <f t="shared" si="25"/>
        <v/>
      </c>
      <c r="U257" s="51" t="str">
        <f t="shared" si="26"/>
        <v/>
      </c>
    </row>
    <row r="258" spans="1:21" x14ac:dyDescent="0.25">
      <c r="A258" s="13" t="str">
        <f t="shared" si="27"/>
        <v/>
      </c>
      <c r="B258" s="55"/>
      <c r="C258" s="22"/>
      <c r="D258" s="23"/>
      <c r="E258" s="16"/>
      <c r="F258" s="16"/>
      <c r="G258" s="72" t="str">
        <f>IF(OR(E258="",F258=""),"",NETWORKDAYS(E258,F258,Lister!$D$7:$D$13))</f>
        <v/>
      </c>
      <c r="H258" s="19"/>
      <c r="I258" s="32" t="str">
        <f t="shared" si="21"/>
        <v/>
      </c>
      <c r="J258" s="18"/>
      <c r="K258" s="18"/>
      <c r="L258" s="46" t="str">
        <f t="shared" si="22"/>
        <v/>
      </c>
      <c r="M258" s="20"/>
      <c r="N258" s="31" t="str">
        <f t="shared" si="23"/>
        <v/>
      </c>
      <c r="O258" s="20"/>
      <c r="P258" s="20"/>
      <c r="Q258" s="46" t="str">
        <f>IFERROR(MAX(IF(OR(O258="",P258=""),"",IF(AND(AND(MONTH(E258)&gt;=7,MONTH(E258)&lt;8),AND(MONTH(F258)&gt;=7,MONTH(F258)&lt;8)),(NETWORKDAYS(E258,F258,Lister!$D$7:$D$13)-O258)*N258/NETWORKDAYS(Lister!$D$19,Lister!$E$19,Lister!$D$7:$D$13),IF(AND(AND(MONTH(E258)&gt;=7,MONTH(E258)&lt;8),MONTH(F258)&gt;7),(NETWORKDAYS(E258,Lister!$E$19,Lister!$D$7:$D$13)-O258)*N258/NETWORKDAYS(Lister!$D$19,Lister!$E$19,Lister!$D$7:$D$13),IF(MONTH(E258)&gt;7,0)))),0),"")</f>
        <v/>
      </c>
      <c r="R258" s="46" t="str">
        <f>IFERROR(MAX(IF(OR(O258="",P258=""),"",IF(AND(AND(MONTH(E258)&gt;=8,MONTH(E258)&lt;9),AND(MONTH(F258)&gt;=8,MONTH(F258)&lt;9)),(NETWORKDAYS(E258,F258,Lister!$D$7:$D$13)-P258)*N258/NETWORKDAYS(Lister!$D$20,Lister!$E$20,Lister!$D$7:$D$13),IF(AND(MONTH(E258)=7,MONTH(F258)=8),(NETWORKDAYS(Lister!$D$20,F258,Lister!$D$7:$D$13)-P258)*N258/NETWORKDAYS(Lister!$D$20,Lister!$E$20,Lister!$D$7:$D$13),IF(AND(MONTH(E258)=7,MONTH(F258)=7),0)))),0),"")</f>
        <v/>
      </c>
      <c r="S258" s="31" t="str">
        <f t="shared" si="24"/>
        <v/>
      </c>
      <c r="T258" s="31" t="str">
        <f t="shared" si="25"/>
        <v/>
      </c>
      <c r="U258" s="51" t="str">
        <f t="shared" si="26"/>
        <v/>
      </c>
    </row>
    <row r="259" spans="1:21" x14ac:dyDescent="0.25">
      <c r="A259" s="13" t="str">
        <f t="shared" si="27"/>
        <v/>
      </c>
      <c r="B259" s="55"/>
      <c r="C259" s="22"/>
      <c r="D259" s="23"/>
      <c r="E259" s="16"/>
      <c r="F259" s="16"/>
      <c r="G259" s="72" t="str">
        <f>IF(OR(E259="",F259=""),"",NETWORKDAYS(E259,F259,Lister!$D$7:$D$13))</f>
        <v/>
      </c>
      <c r="H259" s="19"/>
      <c r="I259" s="32" t="str">
        <f t="shared" si="21"/>
        <v/>
      </c>
      <c r="J259" s="18"/>
      <c r="K259" s="18"/>
      <c r="L259" s="46" t="str">
        <f t="shared" si="22"/>
        <v/>
      </c>
      <c r="M259" s="20"/>
      <c r="N259" s="31" t="str">
        <f t="shared" si="23"/>
        <v/>
      </c>
      <c r="O259" s="20"/>
      <c r="P259" s="20"/>
      <c r="Q259" s="46" t="str">
        <f>IFERROR(MAX(IF(OR(O259="",P259=""),"",IF(AND(AND(MONTH(E259)&gt;=7,MONTH(E259)&lt;8),AND(MONTH(F259)&gt;=7,MONTH(F259)&lt;8)),(NETWORKDAYS(E259,F259,Lister!$D$7:$D$13)-O259)*N259/NETWORKDAYS(Lister!$D$19,Lister!$E$19,Lister!$D$7:$D$13),IF(AND(AND(MONTH(E259)&gt;=7,MONTH(E259)&lt;8),MONTH(F259)&gt;7),(NETWORKDAYS(E259,Lister!$E$19,Lister!$D$7:$D$13)-O259)*N259/NETWORKDAYS(Lister!$D$19,Lister!$E$19,Lister!$D$7:$D$13),IF(MONTH(E259)&gt;7,0)))),0),"")</f>
        <v/>
      </c>
      <c r="R259" s="46" t="str">
        <f>IFERROR(MAX(IF(OR(O259="",P259=""),"",IF(AND(AND(MONTH(E259)&gt;=8,MONTH(E259)&lt;9),AND(MONTH(F259)&gt;=8,MONTH(F259)&lt;9)),(NETWORKDAYS(E259,F259,Lister!$D$7:$D$13)-P259)*N259/NETWORKDAYS(Lister!$D$20,Lister!$E$20,Lister!$D$7:$D$13),IF(AND(MONTH(E259)=7,MONTH(F259)=8),(NETWORKDAYS(Lister!$D$20,F259,Lister!$D$7:$D$13)-P259)*N259/NETWORKDAYS(Lister!$D$20,Lister!$E$20,Lister!$D$7:$D$13),IF(AND(MONTH(E259)=7,MONTH(F259)=7),0)))),0),"")</f>
        <v/>
      </c>
      <c r="S259" s="31" t="str">
        <f t="shared" si="24"/>
        <v/>
      </c>
      <c r="T259" s="31" t="str">
        <f t="shared" si="25"/>
        <v/>
      </c>
      <c r="U259" s="51" t="str">
        <f t="shared" si="26"/>
        <v/>
      </c>
    </row>
    <row r="260" spans="1:21" x14ac:dyDescent="0.25">
      <c r="A260" s="13" t="str">
        <f t="shared" si="27"/>
        <v/>
      </c>
      <c r="B260" s="55"/>
      <c r="C260" s="22"/>
      <c r="D260" s="23"/>
      <c r="E260" s="16"/>
      <c r="F260" s="16"/>
      <c r="G260" s="72" t="str">
        <f>IF(OR(E260="",F260=""),"",NETWORKDAYS(E260,F260,Lister!$D$7:$D$13))</f>
        <v/>
      </c>
      <c r="H260" s="19"/>
      <c r="I260" s="32" t="str">
        <f t="shared" si="21"/>
        <v/>
      </c>
      <c r="J260" s="18"/>
      <c r="K260" s="18"/>
      <c r="L260" s="46" t="str">
        <f t="shared" si="22"/>
        <v/>
      </c>
      <c r="M260" s="20"/>
      <c r="N260" s="31" t="str">
        <f t="shared" si="23"/>
        <v/>
      </c>
      <c r="O260" s="20"/>
      <c r="P260" s="20"/>
      <c r="Q260" s="46" t="str">
        <f>IFERROR(MAX(IF(OR(O260="",P260=""),"",IF(AND(AND(MONTH(E260)&gt;=7,MONTH(E260)&lt;8),AND(MONTH(F260)&gt;=7,MONTH(F260)&lt;8)),(NETWORKDAYS(E260,F260,Lister!$D$7:$D$13)-O260)*N260/NETWORKDAYS(Lister!$D$19,Lister!$E$19,Lister!$D$7:$D$13),IF(AND(AND(MONTH(E260)&gt;=7,MONTH(E260)&lt;8),MONTH(F260)&gt;7),(NETWORKDAYS(E260,Lister!$E$19,Lister!$D$7:$D$13)-O260)*N260/NETWORKDAYS(Lister!$D$19,Lister!$E$19,Lister!$D$7:$D$13),IF(MONTH(E260)&gt;7,0)))),0),"")</f>
        <v/>
      </c>
      <c r="R260" s="46" t="str">
        <f>IFERROR(MAX(IF(OR(O260="",P260=""),"",IF(AND(AND(MONTH(E260)&gt;=8,MONTH(E260)&lt;9),AND(MONTH(F260)&gt;=8,MONTH(F260)&lt;9)),(NETWORKDAYS(E260,F260,Lister!$D$7:$D$13)-P260)*N260/NETWORKDAYS(Lister!$D$20,Lister!$E$20,Lister!$D$7:$D$13),IF(AND(MONTH(E260)=7,MONTH(F260)=8),(NETWORKDAYS(Lister!$D$20,F260,Lister!$D$7:$D$13)-P260)*N260/NETWORKDAYS(Lister!$D$20,Lister!$E$20,Lister!$D$7:$D$13),IF(AND(MONTH(E260)=7,MONTH(F260)=7),0)))),0),"")</f>
        <v/>
      </c>
      <c r="S260" s="31" t="str">
        <f t="shared" si="24"/>
        <v/>
      </c>
      <c r="T260" s="31" t="str">
        <f t="shared" si="25"/>
        <v/>
      </c>
      <c r="U260" s="51" t="str">
        <f t="shared" si="26"/>
        <v/>
      </c>
    </row>
    <row r="261" spans="1:21" x14ac:dyDescent="0.25">
      <c r="A261" s="13" t="str">
        <f t="shared" si="27"/>
        <v/>
      </c>
      <c r="B261" s="55"/>
      <c r="C261" s="22"/>
      <c r="D261" s="23"/>
      <c r="E261" s="16"/>
      <c r="F261" s="16"/>
      <c r="G261" s="72" t="str">
        <f>IF(OR(E261="",F261=""),"",NETWORKDAYS(E261,F261,Lister!$D$7:$D$13))</f>
        <v/>
      </c>
      <c r="H261" s="19"/>
      <c r="I261" s="32" t="str">
        <f t="shared" si="21"/>
        <v/>
      </c>
      <c r="J261" s="18"/>
      <c r="K261" s="18"/>
      <c r="L261" s="46" t="str">
        <f t="shared" si="22"/>
        <v/>
      </c>
      <c r="M261" s="20"/>
      <c r="N261" s="31" t="str">
        <f t="shared" si="23"/>
        <v/>
      </c>
      <c r="O261" s="20"/>
      <c r="P261" s="20"/>
      <c r="Q261" s="46" t="str">
        <f>IFERROR(MAX(IF(OR(O261="",P261=""),"",IF(AND(AND(MONTH(E261)&gt;=7,MONTH(E261)&lt;8),AND(MONTH(F261)&gt;=7,MONTH(F261)&lt;8)),(NETWORKDAYS(E261,F261,Lister!$D$7:$D$13)-O261)*N261/NETWORKDAYS(Lister!$D$19,Lister!$E$19,Lister!$D$7:$D$13),IF(AND(AND(MONTH(E261)&gt;=7,MONTH(E261)&lt;8),MONTH(F261)&gt;7),(NETWORKDAYS(E261,Lister!$E$19,Lister!$D$7:$D$13)-O261)*N261/NETWORKDAYS(Lister!$D$19,Lister!$E$19,Lister!$D$7:$D$13),IF(MONTH(E261)&gt;7,0)))),0),"")</f>
        <v/>
      </c>
      <c r="R261" s="46" t="str">
        <f>IFERROR(MAX(IF(OR(O261="",P261=""),"",IF(AND(AND(MONTH(E261)&gt;=8,MONTH(E261)&lt;9),AND(MONTH(F261)&gt;=8,MONTH(F261)&lt;9)),(NETWORKDAYS(E261,F261,Lister!$D$7:$D$13)-P261)*N261/NETWORKDAYS(Lister!$D$20,Lister!$E$20,Lister!$D$7:$D$13),IF(AND(MONTH(E261)=7,MONTH(F261)=8),(NETWORKDAYS(Lister!$D$20,F261,Lister!$D$7:$D$13)-P261)*N261/NETWORKDAYS(Lister!$D$20,Lister!$E$20,Lister!$D$7:$D$13),IF(AND(MONTH(E261)=7,MONTH(F261)=7),0)))),0),"")</f>
        <v/>
      </c>
      <c r="S261" s="31" t="str">
        <f t="shared" si="24"/>
        <v/>
      </c>
      <c r="T261" s="31" t="str">
        <f t="shared" si="25"/>
        <v/>
      </c>
      <c r="U261" s="51" t="str">
        <f t="shared" si="26"/>
        <v/>
      </c>
    </row>
    <row r="262" spans="1:21" x14ac:dyDescent="0.25">
      <c r="A262" s="13" t="str">
        <f t="shared" si="27"/>
        <v/>
      </c>
      <c r="B262" s="55"/>
      <c r="C262" s="22"/>
      <c r="D262" s="23"/>
      <c r="E262" s="16"/>
      <c r="F262" s="16"/>
      <c r="G262" s="72" t="str">
        <f>IF(OR(E262="",F262=""),"",NETWORKDAYS(E262,F262,Lister!$D$7:$D$13))</f>
        <v/>
      </c>
      <c r="H262" s="19"/>
      <c r="I262" s="32" t="str">
        <f t="shared" si="21"/>
        <v/>
      </c>
      <c r="J262" s="18"/>
      <c r="K262" s="18"/>
      <c r="L262" s="46" t="str">
        <f t="shared" si="22"/>
        <v/>
      </c>
      <c r="M262" s="20"/>
      <c r="N262" s="31" t="str">
        <f t="shared" si="23"/>
        <v/>
      </c>
      <c r="O262" s="20"/>
      <c r="P262" s="20"/>
      <c r="Q262" s="46" t="str">
        <f>IFERROR(MAX(IF(OR(O262="",P262=""),"",IF(AND(AND(MONTH(E262)&gt;=7,MONTH(E262)&lt;8),AND(MONTH(F262)&gt;=7,MONTH(F262)&lt;8)),(NETWORKDAYS(E262,F262,Lister!$D$7:$D$13)-O262)*N262/NETWORKDAYS(Lister!$D$19,Lister!$E$19,Lister!$D$7:$D$13),IF(AND(AND(MONTH(E262)&gt;=7,MONTH(E262)&lt;8),MONTH(F262)&gt;7),(NETWORKDAYS(E262,Lister!$E$19,Lister!$D$7:$D$13)-O262)*N262/NETWORKDAYS(Lister!$D$19,Lister!$E$19,Lister!$D$7:$D$13),IF(MONTH(E262)&gt;7,0)))),0),"")</f>
        <v/>
      </c>
      <c r="R262" s="46" t="str">
        <f>IFERROR(MAX(IF(OR(O262="",P262=""),"",IF(AND(AND(MONTH(E262)&gt;=8,MONTH(E262)&lt;9),AND(MONTH(F262)&gt;=8,MONTH(F262)&lt;9)),(NETWORKDAYS(E262,F262,Lister!$D$7:$D$13)-P262)*N262/NETWORKDAYS(Lister!$D$20,Lister!$E$20,Lister!$D$7:$D$13),IF(AND(MONTH(E262)=7,MONTH(F262)=8),(NETWORKDAYS(Lister!$D$20,F262,Lister!$D$7:$D$13)-P262)*N262/NETWORKDAYS(Lister!$D$20,Lister!$E$20,Lister!$D$7:$D$13),IF(AND(MONTH(E262)=7,MONTH(F262)=7),0)))),0),"")</f>
        <v/>
      </c>
      <c r="S262" s="31" t="str">
        <f t="shared" si="24"/>
        <v/>
      </c>
      <c r="T262" s="31" t="str">
        <f t="shared" si="25"/>
        <v/>
      </c>
      <c r="U262" s="51" t="str">
        <f t="shared" si="26"/>
        <v/>
      </c>
    </row>
    <row r="263" spans="1:21" x14ac:dyDescent="0.25">
      <c r="A263" s="13" t="str">
        <f t="shared" si="27"/>
        <v/>
      </c>
      <c r="B263" s="55"/>
      <c r="C263" s="22"/>
      <c r="D263" s="23"/>
      <c r="E263" s="16"/>
      <c r="F263" s="16"/>
      <c r="G263" s="72" t="str">
        <f>IF(OR(E263="",F263=""),"",NETWORKDAYS(E263,F263,Lister!$D$7:$D$13))</f>
        <v/>
      </c>
      <c r="H263" s="19"/>
      <c r="I263" s="32" t="str">
        <f t="shared" si="21"/>
        <v/>
      </c>
      <c r="J263" s="18"/>
      <c r="K263" s="18"/>
      <c r="L263" s="46" t="str">
        <f t="shared" si="22"/>
        <v/>
      </c>
      <c r="M263" s="20"/>
      <c r="N263" s="31" t="str">
        <f t="shared" si="23"/>
        <v/>
      </c>
      <c r="O263" s="20"/>
      <c r="P263" s="20"/>
      <c r="Q263" s="46" t="str">
        <f>IFERROR(MAX(IF(OR(O263="",P263=""),"",IF(AND(AND(MONTH(E263)&gt;=7,MONTH(E263)&lt;8),AND(MONTH(F263)&gt;=7,MONTH(F263)&lt;8)),(NETWORKDAYS(E263,F263,Lister!$D$7:$D$13)-O263)*N263/NETWORKDAYS(Lister!$D$19,Lister!$E$19,Lister!$D$7:$D$13),IF(AND(AND(MONTH(E263)&gt;=7,MONTH(E263)&lt;8),MONTH(F263)&gt;7),(NETWORKDAYS(E263,Lister!$E$19,Lister!$D$7:$D$13)-O263)*N263/NETWORKDAYS(Lister!$D$19,Lister!$E$19,Lister!$D$7:$D$13),IF(MONTH(E263)&gt;7,0)))),0),"")</f>
        <v/>
      </c>
      <c r="R263" s="46" t="str">
        <f>IFERROR(MAX(IF(OR(O263="",P263=""),"",IF(AND(AND(MONTH(E263)&gt;=8,MONTH(E263)&lt;9),AND(MONTH(F263)&gt;=8,MONTH(F263)&lt;9)),(NETWORKDAYS(E263,F263,Lister!$D$7:$D$13)-P263)*N263/NETWORKDAYS(Lister!$D$20,Lister!$E$20,Lister!$D$7:$D$13),IF(AND(MONTH(E263)=7,MONTH(F263)=8),(NETWORKDAYS(Lister!$D$20,F263,Lister!$D$7:$D$13)-P263)*N263/NETWORKDAYS(Lister!$D$20,Lister!$E$20,Lister!$D$7:$D$13),IF(AND(MONTH(E263)=7,MONTH(F263)=7),0)))),0),"")</f>
        <v/>
      </c>
      <c r="S263" s="31" t="str">
        <f t="shared" si="24"/>
        <v/>
      </c>
      <c r="T263" s="31" t="str">
        <f t="shared" si="25"/>
        <v/>
      </c>
      <c r="U263" s="51" t="str">
        <f t="shared" si="26"/>
        <v/>
      </c>
    </row>
    <row r="264" spans="1:21" x14ac:dyDescent="0.25">
      <c r="A264" s="13" t="str">
        <f t="shared" si="27"/>
        <v/>
      </c>
      <c r="B264" s="55"/>
      <c r="C264" s="22"/>
      <c r="D264" s="23"/>
      <c r="E264" s="16"/>
      <c r="F264" s="16"/>
      <c r="G264" s="72" t="str">
        <f>IF(OR(E264="",F264=""),"",NETWORKDAYS(E264,F264,Lister!$D$7:$D$13))</f>
        <v/>
      </c>
      <c r="H264" s="19"/>
      <c r="I264" s="32" t="str">
        <f t="shared" si="21"/>
        <v/>
      </c>
      <c r="J264" s="18"/>
      <c r="K264" s="18"/>
      <c r="L264" s="46" t="str">
        <f t="shared" si="22"/>
        <v/>
      </c>
      <c r="M264" s="20"/>
      <c r="N264" s="31" t="str">
        <f t="shared" si="23"/>
        <v/>
      </c>
      <c r="O264" s="20"/>
      <c r="P264" s="20"/>
      <c r="Q264" s="46" t="str">
        <f>IFERROR(MAX(IF(OR(O264="",P264=""),"",IF(AND(AND(MONTH(E264)&gt;=7,MONTH(E264)&lt;8),AND(MONTH(F264)&gt;=7,MONTH(F264)&lt;8)),(NETWORKDAYS(E264,F264,Lister!$D$7:$D$13)-O264)*N264/NETWORKDAYS(Lister!$D$19,Lister!$E$19,Lister!$D$7:$D$13),IF(AND(AND(MONTH(E264)&gt;=7,MONTH(E264)&lt;8),MONTH(F264)&gt;7),(NETWORKDAYS(E264,Lister!$E$19,Lister!$D$7:$D$13)-O264)*N264/NETWORKDAYS(Lister!$D$19,Lister!$E$19,Lister!$D$7:$D$13),IF(MONTH(E264)&gt;7,0)))),0),"")</f>
        <v/>
      </c>
      <c r="R264" s="46" t="str">
        <f>IFERROR(MAX(IF(OR(O264="",P264=""),"",IF(AND(AND(MONTH(E264)&gt;=8,MONTH(E264)&lt;9),AND(MONTH(F264)&gt;=8,MONTH(F264)&lt;9)),(NETWORKDAYS(E264,F264,Lister!$D$7:$D$13)-P264)*N264/NETWORKDAYS(Lister!$D$20,Lister!$E$20,Lister!$D$7:$D$13),IF(AND(MONTH(E264)=7,MONTH(F264)=8),(NETWORKDAYS(Lister!$D$20,F264,Lister!$D$7:$D$13)-P264)*N264/NETWORKDAYS(Lister!$D$20,Lister!$E$20,Lister!$D$7:$D$13),IF(AND(MONTH(E264)=7,MONTH(F264)=7),0)))),0),"")</f>
        <v/>
      </c>
      <c r="S264" s="31" t="str">
        <f t="shared" si="24"/>
        <v/>
      </c>
      <c r="T264" s="31" t="str">
        <f t="shared" si="25"/>
        <v/>
      </c>
      <c r="U264" s="51" t="str">
        <f t="shared" si="26"/>
        <v/>
      </c>
    </row>
    <row r="265" spans="1:21" x14ac:dyDescent="0.25">
      <c r="A265" s="13" t="str">
        <f t="shared" si="27"/>
        <v/>
      </c>
      <c r="B265" s="55"/>
      <c r="C265" s="22"/>
      <c r="D265" s="23"/>
      <c r="E265" s="16"/>
      <c r="F265" s="16"/>
      <c r="G265" s="72" t="str">
        <f>IF(OR(E265="",F265=""),"",NETWORKDAYS(E265,F265,Lister!$D$7:$D$13))</f>
        <v/>
      </c>
      <c r="H265" s="19"/>
      <c r="I265" s="32" t="str">
        <f t="shared" si="21"/>
        <v/>
      </c>
      <c r="J265" s="18"/>
      <c r="K265" s="18"/>
      <c r="L265" s="46" t="str">
        <f t="shared" si="22"/>
        <v/>
      </c>
      <c r="M265" s="20"/>
      <c r="N265" s="31" t="str">
        <f t="shared" si="23"/>
        <v/>
      </c>
      <c r="O265" s="20"/>
      <c r="P265" s="20"/>
      <c r="Q265" s="46" t="str">
        <f>IFERROR(MAX(IF(OR(O265="",P265=""),"",IF(AND(AND(MONTH(E265)&gt;=7,MONTH(E265)&lt;8),AND(MONTH(F265)&gt;=7,MONTH(F265)&lt;8)),(NETWORKDAYS(E265,F265,Lister!$D$7:$D$13)-O265)*N265/NETWORKDAYS(Lister!$D$19,Lister!$E$19,Lister!$D$7:$D$13),IF(AND(AND(MONTH(E265)&gt;=7,MONTH(E265)&lt;8),MONTH(F265)&gt;7),(NETWORKDAYS(E265,Lister!$E$19,Lister!$D$7:$D$13)-O265)*N265/NETWORKDAYS(Lister!$D$19,Lister!$E$19,Lister!$D$7:$D$13),IF(MONTH(E265)&gt;7,0)))),0),"")</f>
        <v/>
      </c>
      <c r="R265" s="46" t="str">
        <f>IFERROR(MAX(IF(OR(O265="",P265=""),"",IF(AND(AND(MONTH(E265)&gt;=8,MONTH(E265)&lt;9),AND(MONTH(F265)&gt;=8,MONTH(F265)&lt;9)),(NETWORKDAYS(E265,F265,Lister!$D$7:$D$13)-P265)*N265/NETWORKDAYS(Lister!$D$20,Lister!$E$20,Lister!$D$7:$D$13),IF(AND(MONTH(E265)=7,MONTH(F265)=8),(NETWORKDAYS(Lister!$D$20,F265,Lister!$D$7:$D$13)-P265)*N265/NETWORKDAYS(Lister!$D$20,Lister!$E$20,Lister!$D$7:$D$13),IF(AND(MONTH(E265)=7,MONTH(F265)=7),0)))),0),"")</f>
        <v/>
      </c>
      <c r="S265" s="31" t="str">
        <f t="shared" si="24"/>
        <v/>
      </c>
      <c r="T265" s="31" t="str">
        <f t="shared" si="25"/>
        <v/>
      </c>
      <c r="U265" s="51" t="str">
        <f t="shared" si="26"/>
        <v/>
      </c>
    </row>
    <row r="266" spans="1:21" x14ac:dyDescent="0.25">
      <c r="A266" s="13" t="str">
        <f t="shared" si="27"/>
        <v/>
      </c>
      <c r="B266" s="55"/>
      <c r="C266" s="22"/>
      <c r="D266" s="23"/>
      <c r="E266" s="16"/>
      <c r="F266" s="16"/>
      <c r="G266" s="72" t="str">
        <f>IF(OR(E266="",F266=""),"",NETWORKDAYS(E266,F266,Lister!$D$7:$D$13))</f>
        <v/>
      </c>
      <c r="H266" s="19"/>
      <c r="I266" s="32" t="str">
        <f t="shared" si="21"/>
        <v/>
      </c>
      <c r="J266" s="18"/>
      <c r="K266" s="18"/>
      <c r="L266" s="46" t="str">
        <f t="shared" si="22"/>
        <v/>
      </c>
      <c r="M266" s="20"/>
      <c r="N266" s="31" t="str">
        <f t="shared" si="23"/>
        <v/>
      </c>
      <c r="O266" s="20"/>
      <c r="P266" s="20"/>
      <c r="Q266" s="46" t="str">
        <f>IFERROR(MAX(IF(OR(O266="",P266=""),"",IF(AND(AND(MONTH(E266)&gt;=7,MONTH(E266)&lt;8),AND(MONTH(F266)&gt;=7,MONTH(F266)&lt;8)),(NETWORKDAYS(E266,F266,Lister!$D$7:$D$13)-O266)*N266/NETWORKDAYS(Lister!$D$19,Lister!$E$19,Lister!$D$7:$D$13),IF(AND(AND(MONTH(E266)&gt;=7,MONTH(E266)&lt;8),MONTH(F266)&gt;7),(NETWORKDAYS(E266,Lister!$E$19,Lister!$D$7:$D$13)-O266)*N266/NETWORKDAYS(Lister!$D$19,Lister!$E$19,Lister!$D$7:$D$13),IF(MONTH(E266)&gt;7,0)))),0),"")</f>
        <v/>
      </c>
      <c r="R266" s="46" t="str">
        <f>IFERROR(MAX(IF(OR(O266="",P266=""),"",IF(AND(AND(MONTH(E266)&gt;=8,MONTH(E266)&lt;9),AND(MONTH(F266)&gt;=8,MONTH(F266)&lt;9)),(NETWORKDAYS(E266,F266,Lister!$D$7:$D$13)-P266)*N266/NETWORKDAYS(Lister!$D$20,Lister!$E$20,Lister!$D$7:$D$13),IF(AND(MONTH(E266)=7,MONTH(F266)=8),(NETWORKDAYS(Lister!$D$20,F266,Lister!$D$7:$D$13)-P266)*N266/NETWORKDAYS(Lister!$D$20,Lister!$E$20,Lister!$D$7:$D$13),IF(AND(MONTH(E266)=7,MONTH(F266)=7),0)))),0),"")</f>
        <v/>
      </c>
      <c r="S266" s="31" t="str">
        <f t="shared" si="24"/>
        <v/>
      </c>
      <c r="T266" s="31" t="str">
        <f t="shared" si="25"/>
        <v/>
      </c>
      <c r="U266" s="51" t="str">
        <f t="shared" si="26"/>
        <v/>
      </c>
    </row>
    <row r="267" spans="1:21" x14ac:dyDescent="0.25">
      <c r="A267" s="13" t="str">
        <f t="shared" si="27"/>
        <v/>
      </c>
      <c r="B267" s="55"/>
      <c r="C267" s="22"/>
      <c r="D267" s="23"/>
      <c r="E267" s="16"/>
      <c r="F267" s="16"/>
      <c r="G267" s="72" t="str">
        <f>IF(OR(E267="",F267=""),"",NETWORKDAYS(E267,F267,Lister!$D$7:$D$13))</f>
        <v/>
      </c>
      <c r="H267" s="19"/>
      <c r="I267" s="32" t="str">
        <f t="shared" si="21"/>
        <v/>
      </c>
      <c r="J267" s="18"/>
      <c r="K267" s="18"/>
      <c r="L267" s="46" t="str">
        <f t="shared" si="22"/>
        <v/>
      </c>
      <c r="M267" s="20"/>
      <c r="N267" s="31" t="str">
        <f t="shared" si="23"/>
        <v/>
      </c>
      <c r="O267" s="20"/>
      <c r="P267" s="20"/>
      <c r="Q267" s="46" t="str">
        <f>IFERROR(MAX(IF(OR(O267="",P267=""),"",IF(AND(AND(MONTH(E267)&gt;=7,MONTH(E267)&lt;8),AND(MONTH(F267)&gt;=7,MONTH(F267)&lt;8)),(NETWORKDAYS(E267,F267,Lister!$D$7:$D$13)-O267)*N267/NETWORKDAYS(Lister!$D$19,Lister!$E$19,Lister!$D$7:$D$13),IF(AND(AND(MONTH(E267)&gt;=7,MONTH(E267)&lt;8),MONTH(F267)&gt;7),(NETWORKDAYS(E267,Lister!$E$19,Lister!$D$7:$D$13)-O267)*N267/NETWORKDAYS(Lister!$D$19,Lister!$E$19,Lister!$D$7:$D$13),IF(MONTH(E267)&gt;7,0)))),0),"")</f>
        <v/>
      </c>
      <c r="R267" s="46" t="str">
        <f>IFERROR(MAX(IF(OR(O267="",P267=""),"",IF(AND(AND(MONTH(E267)&gt;=8,MONTH(E267)&lt;9),AND(MONTH(F267)&gt;=8,MONTH(F267)&lt;9)),(NETWORKDAYS(E267,F267,Lister!$D$7:$D$13)-P267)*N267/NETWORKDAYS(Lister!$D$20,Lister!$E$20,Lister!$D$7:$D$13),IF(AND(MONTH(E267)=7,MONTH(F267)=8),(NETWORKDAYS(Lister!$D$20,F267,Lister!$D$7:$D$13)-P267)*N267/NETWORKDAYS(Lister!$D$20,Lister!$E$20,Lister!$D$7:$D$13),IF(AND(MONTH(E267)=7,MONTH(F267)=7),0)))),0),"")</f>
        <v/>
      </c>
      <c r="S267" s="31" t="str">
        <f t="shared" si="24"/>
        <v/>
      </c>
      <c r="T267" s="31" t="str">
        <f t="shared" si="25"/>
        <v/>
      </c>
      <c r="U267" s="51" t="str">
        <f t="shared" si="26"/>
        <v/>
      </c>
    </row>
    <row r="268" spans="1:21" x14ac:dyDescent="0.25">
      <c r="A268" s="13" t="str">
        <f t="shared" si="27"/>
        <v/>
      </c>
      <c r="B268" s="55"/>
      <c r="C268" s="22"/>
      <c r="D268" s="23"/>
      <c r="E268" s="16"/>
      <c r="F268" s="16"/>
      <c r="G268" s="72" t="str">
        <f>IF(OR(E268="",F268=""),"",NETWORKDAYS(E268,F268,Lister!$D$7:$D$13))</f>
        <v/>
      </c>
      <c r="H268" s="19"/>
      <c r="I268" s="32" t="str">
        <f t="shared" si="21"/>
        <v/>
      </c>
      <c r="J268" s="18"/>
      <c r="K268" s="18"/>
      <c r="L268" s="46" t="str">
        <f t="shared" si="22"/>
        <v/>
      </c>
      <c r="M268" s="20"/>
      <c r="N268" s="31" t="str">
        <f t="shared" si="23"/>
        <v/>
      </c>
      <c r="O268" s="20"/>
      <c r="P268" s="20"/>
      <c r="Q268" s="46" t="str">
        <f>IFERROR(MAX(IF(OR(O268="",P268=""),"",IF(AND(AND(MONTH(E268)&gt;=7,MONTH(E268)&lt;8),AND(MONTH(F268)&gt;=7,MONTH(F268)&lt;8)),(NETWORKDAYS(E268,F268,Lister!$D$7:$D$13)-O268)*N268/NETWORKDAYS(Lister!$D$19,Lister!$E$19,Lister!$D$7:$D$13),IF(AND(AND(MONTH(E268)&gt;=7,MONTH(E268)&lt;8),MONTH(F268)&gt;7),(NETWORKDAYS(E268,Lister!$E$19,Lister!$D$7:$D$13)-O268)*N268/NETWORKDAYS(Lister!$D$19,Lister!$E$19,Lister!$D$7:$D$13),IF(MONTH(E268)&gt;7,0)))),0),"")</f>
        <v/>
      </c>
      <c r="R268" s="46" t="str">
        <f>IFERROR(MAX(IF(OR(O268="",P268=""),"",IF(AND(AND(MONTH(E268)&gt;=8,MONTH(E268)&lt;9),AND(MONTH(F268)&gt;=8,MONTH(F268)&lt;9)),(NETWORKDAYS(E268,F268,Lister!$D$7:$D$13)-P268)*N268/NETWORKDAYS(Lister!$D$20,Lister!$E$20,Lister!$D$7:$D$13),IF(AND(MONTH(E268)=7,MONTH(F268)=8),(NETWORKDAYS(Lister!$D$20,F268,Lister!$D$7:$D$13)-P268)*N268/NETWORKDAYS(Lister!$D$20,Lister!$E$20,Lister!$D$7:$D$13),IF(AND(MONTH(E268)=7,MONTH(F268)=7),0)))),0),"")</f>
        <v/>
      </c>
      <c r="S268" s="31" t="str">
        <f t="shared" si="24"/>
        <v/>
      </c>
      <c r="T268" s="31" t="str">
        <f t="shared" si="25"/>
        <v/>
      </c>
      <c r="U268" s="51" t="str">
        <f t="shared" si="26"/>
        <v/>
      </c>
    </row>
    <row r="269" spans="1:21" x14ac:dyDescent="0.25">
      <c r="A269" s="13" t="str">
        <f t="shared" si="27"/>
        <v/>
      </c>
      <c r="B269" s="55"/>
      <c r="C269" s="22"/>
      <c r="D269" s="23"/>
      <c r="E269" s="16"/>
      <c r="F269" s="16"/>
      <c r="G269" s="72" t="str">
        <f>IF(OR(E269="",F269=""),"",NETWORKDAYS(E269,F269,Lister!$D$7:$D$13))</f>
        <v/>
      </c>
      <c r="H269" s="19"/>
      <c r="I269" s="32" t="str">
        <f t="shared" si="21"/>
        <v/>
      </c>
      <c r="J269" s="18"/>
      <c r="K269" s="18"/>
      <c r="L269" s="46" t="str">
        <f t="shared" si="22"/>
        <v/>
      </c>
      <c r="M269" s="20"/>
      <c r="N269" s="31" t="str">
        <f t="shared" si="23"/>
        <v/>
      </c>
      <c r="O269" s="20"/>
      <c r="P269" s="20"/>
      <c r="Q269" s="46" t="str">
        <f>IFERROR(MAX(IF(OR(O269="",P269=""),"",IF(AND(AND(MONTH(E269)&gt;=7,MONTH(E269)&lt;8),AND(MONTH(F269)&gt;=7,MONTH(F269)&lt;8)),(NETWORKDAYS(E269,F269,Lister!$D$7:$D$13)-O269)*N269/NETWORKDAYS(Lister!$D$19,Lister!$E$19,Lister!$D$7:$D$13),IF(AND(AND(MONTH(E269)&gt;=7,MONTH(E269)&lt;8),MONTH(F269)&gt;7),(NETWORKDAYS(E269,Lister!$E$19,Lister!$D$7:$D$13)-O269)*N269/NETWORKDAYS(Lister!$D$19,Lister!$E$19,Lister!$D$7:$D$13),IF(MONTH(E269)&gt;7,0)))),0),"")</f>
        <v/>
      </c>
      <c r="R269" s="46" t="str">
        <f>IFERROR(MAX(IF(OR(O269="",P269=""),"",IF(AND(AND(MONTH(E269)&gt;=8,MONTH(E269)&lt;9),AND(MONTH(F269)&gt;=8,MONTH(F269)&lt;9)),(NETWORKDAYS(E269,F269,Lister!$D$7:$D$13)-P269)*N269/NETWORKDAYS(Lister!$D$20,Lister!$E$20,Lister!$D$7:$D$13),IF(AND(MONTH(E269)=7,MONTH(F269)=8),(NETWORKDAYS(Lister!$D$20,F269,Lister!$D$7:$D$13)-P269)*N269/NETWORKDAYS(Lister!$D$20,Lister!$E$20,Lister!$D$7:$D$13),IF(AND(MONTH(E269)=7,MONTH(F269)=7),0)))),0),"")</f>
        <v/>
      </c>
      <c r="S269" s="31" t="str">
        <f t="shared" si="24"/>
        <v/>
      </c>
      <c r="T269" s="31" t="str">
        <f t="shared" si="25"/>
        <v/>
      </c>
      <c r="U269" s="51" t="str">
        <f t="shared" si="26"/>
        <v/>
      </c>
    </row>
    <row r="270" spans="1:21" x14ac:dyDescent="0.25">
      <c r="A270" s="13" t="str">
        <f t="shared" si="27"/>
        <v/>
      </c>
      <c r="B270" s="55"/>
      <c r="C270" s="22"/>
      <c r="D270" s="23"/>
      <c r="E270" s="16"/>
      <c r="F270" s="16"/>
      <c r="G270" s="72" t="str">
        <f>IF(OR(E270="",F270=""),"",NETWORKDAYS(E270,F270,Lister!$D$7:$D$13))</f>
        <v/>
      </c>
      <c r="H270" s="19"/>
      <c r="I270" s="32" t="str">
        <f t="shared" si="21"/>
        <v/>
      </c>
      <c r="J270" s="18"/>
      <c r="K270" s="18"/>
      <c r="L270" s="46" t="str">
        <f t="shared" si="22"/>
        <v/>
      </c>
      <c r="M270" s="20"/>
      <c r="N270" s="31" t="str">
        <f t="shared" si="23"/>
        <v/>
      </c>
      <c r="O270" s="20"/>
      <c r="P270" s="20"/>
      <c r="Q270" s="46" t="str">
        <f>IFERROR(MAX(IF(OR(O270="",P270=""),"",IF(AND(AND(MONTH(E270)&gt;=7,MONTH(E270)&lt;8),AND(MONTH(F270)&gt;=7,MONTH(F270)&lt;8)),(NETWORKDAYS(E270,F270,Lister!$D$7:$D$13)-O270)*N270/NETWORKDAYS(Lister!$D$19,Lister!$E$19,Lister!$D$7:$D$13),IF(AND(AND(MONTH(E270)&gt;=7,MONTH(E270)&lt;8),MONTH(F270)&gt;7),(NETWORKDAYS(E270,Lister!$E$19,Lister!$D$7:$D$13)-O270)*N270/NETWORKDAYS(Lister!$D$19,Lister!$E$19,Lister!$D$7:$D$13),IF(MONTH(E270)&gt;7,0)))),0),"")</f>
        <v/>
      </c>
      <c r="R270" s="46" t="str">
        <f>IFERROR(MAX(IF(OR(O270="",P270=""),"",IF(AND(AND(MONTH(E270)&gt;=8,MONTH(E270)&lt;9),AND(MONTH(F270)&gt;=8,MONTH(F270)&lt;9)),(NETWORKDAYS(E270,F270,Lister!$D$7:$D$13)-P270)*N270/NETWORKDAYS(Lister!$D$20,Lister!$E$20,Lister!$D$7:$D$13),IF(AND(MONTH(E270)=7,MONTH(F270)=8),(NETWORKDAYS(Lister!$D$20,F270,Lister!$D$7:$D$13)-P270)*N270/NETWORKDAYS(Lister!$D$20,Lister!$E$20,Lister!$D$7:$D$13),IF(AND(MONTH(E270)=7,MONTH(F270)=7),0)))),0),"")</f>
        <v/>
      </c>
      <c r="S270" s="31" t="str">
        <f t="shared" si="24"/>
        <v/>
      </c>
      <c r="T270" s="31" t="str">
        <f t="shared" si="25"/>
        <v/>
      </c>
      <c r="U270" s="51" t="str">
        <f t="shared" si="26"/>
        <v/>
      </c>
    </row>
    <row r="271" spans="1:21" x14ac:dyDescent="0.25">
      <c r="A271" s="13" t="str">
        <f t="shared" si="27"/>
        <v/>
      </c>
      <c r="B271" s="55"/>
      <c r="C271" s="22"/>
      <c r="D271" s="23"/>
      <c r="E271" s="16"/>
      <c r="F271" s="16"/>
      <c r="G271" s="72" t="str">
        <f>IF(OR(E271="",F271=""),"",NETWORKDAYS(E271,F271,Lister!$D$7:$D$13))</f>
        <v/>
      </c>
      <c r="H271" s="19"/>
      <c r="I271" s="32" t="str">
        <f t="shared" si="21"/>
        <v/>
      </c>
      <c r="J271" s="18"/>
      <c r="K271" s="18"/>
      <c r="L271" s="46" t="str">
        <f t="shared" si="22"/>
        <v/>
      </c>
      <c r="M271" s="20"/>
      <c r="N271" s="31" t="str">
        <f t="shared" si="23"/>
        <v/>
      </c>
      <c r="O271" s="20"/>
      <c r="P271" s="20"/>
      <c r="Q271" s="46" t="str">
        <f>IFERROR(MAX(IF(OR(O271="",P271=""),"",IF(AND(AND(MONTH(E271)&gt;=7,MONTH(E271)&lt;8),AND(MONTH(F271)&gt;=7,MONTH(F271)&lt;8)),(NETWORKDAYS(E271,F271,Lister!$D$7:$D$13)-O271)*N271/NETWORKDAYS(Lister!$D$19,Lister!$E$19,Lister!$D$7:$D$13),IF(AND(AND(MONTH(E271)&gt;=7,MONTH(E271)&lt;8),MONTH(F271)&gt;7),(NETWORKDAYS(E271,Lister!$E$19,Lister!$D$7:$D$13)-O271)*N271/NETWORKDAYS(Lister!$D$19,Lister!$E$19,Lister!$D$7:$D$13),IF(MONTH(E271)&gt;7,0)))),0),"")</f>
        <v/>
      </c>
      <c r="R271" s="46" t="str">
        <f>IFERROR(MAX(IF(OR(O271="",P271=""),"",IF(AND(AND(MONTH(E271)&gt;=8,MONTH(E271)&lt;9),AND(MONTH(F271)&gt;=8,MONTH(F271)&lt;9)),(NETWORKDAYS(E271,F271,Lister!$D$7:$D$13)-P271)*N271/NETWORKDAYS(Lister!$D$20,Lister!$E$20,Lister!$D$7:$D$13),IF(AND(MONTH(E271)=7,MONTH(F271)=8),(NETWORKDAYS(Lister!$D$20,F271,Lister!$D$7:$D$13)-P271)*N271/NETWORKDAYS(Lister!$D$20,Lister!$E$20,Lister!$D$7:$D$13),IF(AND(MONTH(E271)=7,MONTH(F271)=7),0)))),0),"")</f>
        <v/>
      </c>
      <c r="S271" s="31" t="str">
        <f t="shared" si="24"/>
        <v/>
      </c>
      <c r="T271" s="31" t="str">
        <f t="shared" si="25"/>
        <v/>
      </c>
      <c r="U271" s="51" t="str">
        <f t="shared" si="26"/>
        <v/>
      </c>
    </row>
    <row r="272" spans="1:21" x14ac:dyDescent="0.25">
      <c r="A272" s="13" t="str">
        <f t="shared" si="27"/>
        <v/>
      </c>
      <c r="B272" s="55"/>
      <c r="C272" s="22"/>
      <c r="D272" s="23"/>
      <c r="E272" s="16"/>
      <c r="F272" s="16"/>
      <c r="G272" s="72" t="str">
        <f>IF(OR(E272="",F272=""),"",NETWORKDAYS(E272,F272,Lister!$D$7:$D$13))</f>
        <v/>
      </c>
      <c r="H272" s="19"/>
      <c r="I272" s="32" t="str">
        <f t="shared" si="21"/>
        <v/>
      </c>
      <c r="J272" s="18"/>
      <c r="K272" s="18"/>
      <c r="L272" s="46" t="str">
        <f t="shared" si="22"/>
        <v/>
      </c>
      <c r="M272" s="20"/>
      <c r="N272" s="31" t="str">
        <f t="shared" si="23"/>
        <v/>
      </c>
      <c r="O272" s="20"/>
      <c r="P272" s="20"/>
      <c r="Q272" s="46" t="str">
        <f>IFERROR(MAX(IF(OR(O272="",P272=""),"",IF(AND(AND(MONTH(E272)&gt;=7,MONTH(E272)&lt;8),AND(MONTH(F272)&gt;=7,MONTH(F272)&lt;8)),(NETWORKDAYS(E272,F272,Lister!$D$7:$D$13)-O272)*N272/NETWORKDAYS(Lister!$D$19,Lister!$E$19,Lister!$D$7:$D$13),IF(AND(AND(MONTH(E272)&gt;=7,MONTH(E272)&lt;8),MONTH(F272)&gt;7),(NETWORKDAYS(E272,Lister!$E$19,Lister!$D$7:$D$13)-O272)*N272/NETWORKDAYS(Lister!$D$19,Lister!$E$19,Lister!$D$7:$D$13),IF(MONTH(E272)&gt;7,0)))),0),"")</f>
        <v/>
      </c>
      <c r="R272" s="46" t="str">
        <f>IFERROR(MAX(IF(OR(O272="",P272=""),"",IF(AND(AND(MONTH(E272)&gt;=8,MONTH(E272)&lt;9),AND(MONTH(F272)&gt;=8,MONTH(F272)&lt;9)),(NETWORKDAYS(E272,F272,Lister!$D$7:$D$13)-P272)*N272/NETWORKDAYS(Lister!$D$20,Lister!$E$20,Lister!$D$7:$D$13),IF(AND(MONTH(E272)=7,MONTH(F272)=8),(NETWORKDAYS(Lister!$D$20,F272,Lister!$D$7:$D$13)-P272)*N272/NETWORKDAYS(Lister!$D$20,Lister!$E$20,Lister!$D$7:$D$13),IF(AND(MONTH(E272)=7,MONTH(F272)=7),0)))),0),"")</f>
        <v/>
      </c>
      <c r="S272" s="31" t="str">
        <f t="shared" si="24"/>
        <v/>
      </c>
      <c r="T272" s="31" t="str">
        <f t="shared" si="25"/>
        <v/>
      </c>
      <c r="U272" s="51" t="str">
        <f t="shared" si="26"/>
        <v/>
      </c>
    </row>
    <row r="273" spans="1:21" x14ac:dyDescent="0.25">
      <c r="A273" s="13" t="str">
        <f t="shared" si="27"/>
        <v/>
      </c>
      <c r="B273" s="55"/>
      <c r="C273" s="22"/>
      <c r="D273" s="23"/>
      <c r="E273" s="16"/>
      <c r="F273" s="16"/>
      <c r="G273" s="72" t="str">
        <f>IF(OR(E273="",F273=""),"",NETWORKDAYS(E273,F273,Lister!$D$7:$D$13))</f>
        <v/>
      </c>
      <c r="H273" s="19"/>
      <c r="I273" s="32" t="str">
        <f t="shared" si="21"/>
        <v/>
      </c>
      <c r="J273" s="18"/>
      <c r="K273" s="18"/>
      <c r="L273" s="46" t="str">
        <f t="shared" si="22"/>
        <v/>
      </c>
      <c r="M273" s="20"/>
      <c r="N273" s="31" t="str">
        <f t="shared" si="23"/>
        <v/>
      </c>
      <c r="O273" s="20"/>
      <c r="P273" s="20"/>
      <c r="Q273" s="46" t="str">
        <f>IFERROR(MAX(IF(OR(O273="",P273=""),"",IF(AND(AND(MONTH(E273)&gt;=7,MONTH(E273)&lt;8),AND(MONTH(F273)&gt;=7,MONTH(F273)&lt;8)),(NETWORKDAYS(E273,F273,Lister!$D$7:$D$13)-O273)*N273/NETWORKDAYS(Lister!$D$19,Lister!$E$19,Lister!$D$7:$D$13),IF(AND(AND(MONTH(E273)&gt;=7,MONTH(E273)&lt;8),MONTH(F273)&gt;7),(NETWORKDAYS(E273,Lister!$E$19,Lister!$D$7:$D$13)-O273)*N273/NETWORKDAYS(Lister!$D$19,Lister!$E$19,Lister!$D$7:$D$13),IF(MONTH(E273)&gt;7,0)))),0),"")</f>
        <v/>
      </c>
      <c r="R273" s="46" t="str">
        <f>IFERROR(MAX(IF(OR(O273="",P273=""),"",IF(AND(AND(MONTH(E273)&gt;=8,MONTH(E273)&lt;9),AND(MONTH(F273)&gt;=8,MONTH(F273)&lt;9)),(NETWORKDAYS(E273,F273,Lister!$D$7:$D$13)-P273)*N273/NETWORKDAYS(Lister!$D$20,Lister!$E$20,Lister!$D$7:$D$13),IF(AND(MONTH(E273)=7,MONTH(F273)=8),(NETWORKDAYS(Lister!$D$20,F273,Lister!$D$7:$D$13)-P273)*N273/NETWORKDAYS(Lister!$D$20,Lister!$E$20,Lister!$D$7:$D$13),IF(AND(MONTH(E273)=7,MONTH(F273)=7),0)))),0),"")</f>
        <v/>
      </c>
      <c r="S273" s="31" t="str">
        <f t="shared" si="24"/>
        <v/>
      </c>
      <c r="T273" s="31" t="str">
        <f t="shared" si="25"/>
        <v/>
      </c>
      <c r="U273" s="51" t="str">
        <f t="shared" si="26"/>
        <v/>
      </c>
    </row>
    <row r="274" spans="1:21" x14ac:dyDescent="0.25">
      <c r="A274" s="13" t="str">
        <f t="shared" si="27"/>
        <v/>
      </c>
      <c r="B274" s="55"/>
      <c r="C274" s="22"/>
      <c r="D274" s="23"/>
      <c r="E274" s="16"/>
      <c r="F274" s="16"/>
      <c r="G274" s="72" t="str">
        <f>IF(OR(E274="",F274=""),"",NETWORKDAYS(E274,F274,Lister!$D$7:$D$13))</f>
        <v/>
      </c>
      <c r="H274" s="19"/>
      <c r="I274" s="32" t="str">
        <f t="shared" si="21"/>
        <v/>
      </c>
      <c r="J274" s="18"/>
      <c r="K274" s="18"/>
      <c r="L274" s="46" t="str">
        <f t="shared" si="22"/>
        <v/>
      </c>
      <c r="M274" s="20"/>
      <c r="N274" s="31" t="str">
        <f t="shared" si="23"/>
        <v/>
      </c>
      <c r="O274" s="20"/>
      <c r="P274" s="20"/>
      <c r="Q274" s="46" t="str">
        <f>IFERROR(MAX(IF(OR(O274="",P274=""),"",IF(AND(AND(MONTH(E274)&gt;=7,MONTH(E274)&lt;8),AND(MONTH(F274)&gt;=7,MONTH(F274)&lt;8)),(NETWORKDAYS(E274,F274,Lister!$D$7:$D$13)-O274)*N274/NETWORKDAYS(Lister!$D$19,Lister!$E$19,Lister!$D$7:$D$13),IF(AND(AND(MONTH(E274)&gt;=7,MONTH(E274)&lt;8),MONTH(F274)&gt;7),(NETWORKDAYS(E274,Lister!$E$19,Lister!$D$7:$D$13)-O274)*N274/NETWORKDAYS(Lister!$D$19,Lister!$E$19,Lister!$D$7:$D$13),IF(MONTH(E274)&gt;7,0)))),0),"")</f>
        <v/>
      </c>
      <c r="R274" s="46" t="str">
        <f>IFERROR(MAX(IF(OR(O274="",P274=""),"",IF(AND(AND(MONTH(E274)&gt;=8,MONTH(E274)&lt;9),AND(MONTH(F274)&gt;=8,MONTH(F274)&lt;9)),(NETWORKDAYS(E274,F274,Lister!$D$7:$D$13)-P274)*N274/NETWORKDAYS(Lister!$D$20,Lister!$E$20,Lister!$D$7:$D$13),IF(AND(MONTH(E274)=7,MONTH(F274)=8),(NETWORKDAYS(Lister!$D$20,F274,Lister!$D$7:$D$13)-P274)*N274/NETWORKDAYS(Lister!$D$20,Lister!$E$20,Lister!$D$7:$D$13),IF(AND(MONTH(E274)=7,MONTH(F274)=7),0)))),0),"")</f>
        <v/>
      </c>
      <c r="S274" s="31" t="str">
        <f t="shared" si="24"/>
        <v/>
      </c>
      <c r="T274" s="31" t="str">
        <f t="shared" si="25"/>
        <v/>
      </c>
      <c r="U274" s="51" t="str">
        <f t="shared" si="26"/>
        <v/>
      </c>
    </row>
    <row r="275" spans="1:21" x14ac:dyDescent="0.25">
      <c r="A275" s="13" t="str">
        <f t="shared" si="27"/>
        <v/>
      </c>
      <c r="B275" s="55"/>
      <c r="C275" s="22"/>
      <c r="D275" s="23"/>
      <c r="E275" s="16"/>
      <c r="F275" s="16"/>
      <c r="G275" s="72" t="str">
        <f>IF(OR(E275="",F275=""),"",NETWORKDAYS(E275,F275,Lister!$D$7:$D$13))</f>
        <v/>
      </c>
      <c r="H275" s="19"/>
      <c r="I275" s="32" t="str">
        <f t="shared" si="21"/>
        <v/>
      </c>
      <c r="J275" s="18"/>
      <c r="K275" s="18"/>
      <c r="L275" s="46" t="str">
        <f t="shared" si="22"/>
        <v/>
      </c>
      <c r="M275" s="20"/>
      <c r="N275" s="31" t="str">
        <f t="shared" si="23"/>
        <v/>
      </c>
      <c r="O275" s="20"/>
      <c r="P275" s="20"/>
      <c r="Q275" s="46" t="str">
        <f>IFERROR(MAX(IF(OR(O275="",P275=""),"",IF(AND(AND(MONTH(E275)&gt;=7,MONTH(E275)&lt;8),AND(MONTH(F275)&gt;=7,MONTH(F275)&lt;8)),(NETWORKDAYS(E275,F275,Lister!$D$7:$D$13)-O275)*N275/NETWORKDAYS(Lister!$D$19,Lister!$E$19,Lister!$D$7:$D$13),IF(AND(AND(MONTH(E275)&gt;=7,MONTH(E275)&lt;8),MONTH(F275)&gt;7),(NETWORKDAYS(E275,Lister!$E$19,Lister!$D$7:$D$13)-O275)*N275/NETWORKDAYS(Lister!$D$19,Lister!$E$19,Lister!$D$7:$D$13),IF(MONTH(E275)&gt;7,0)))),0),"")</f>
        <v/>
      </c>
      <c r="R275" s="46" t="str">
        <f>IFERROR(MAX(IF(OR(O275="",P275=""),"",IF(AND(AND(MONTH(E275)&gt;=8,MONTH(E275)&lt;9),AND(MONTH(F275)&gt;=8,MONTH(F275)&lt;9)),(NETWORKDAYS(E275,F275,Lister!$D$7:$D$13)-P275)*N275/NETWORKDAYS(Lister!$D$20,Lister!$E$20,Lister!$D$7:$D$13),IF(AND(MONTH(E275)=7,MONTH(F275)=8),(NETWORKDAYS(Lister!$D$20,F275,Lister!$D$7:$D$13)-P275)*N275/NETWORKDAYS(Lister!$D$20,Lister!$E$20,Lister!$D$7:$D$13),IF(AND(MONTH(E275)=7,MONTH(F275)=7),0)))),0),"")</f>
        <v/>
      </c>
      <c r="S275" s="31" t="str">
        <f t="shared" si="24"/>
        <v/>
      </c>
      <c r="T275" s="31" t="str">
        <f t="shared" si="25"/>
        <v/>
      </c>
      <c r="U275" s="51" t="str">
        <f t="shared" si="26"/>
        <v/>
      </c>
    </row>
    <row r="276" spans="1:21" x14ac:dyDescent="0.25">
      <c r="A276" s="13" t="str">
        <f t="shared" si="27"/>
        <v/>
      </c>
      <c r="B276" s="55"/>
      <c r="C276" s="22"/>
      <c r="D276" s="23"/>
      <c r="E276" s="16"/>
      <c r="F276" s="16"/>
      <c r="G276" s="72" t="str">
        <f>IF(OR(E276="",F276=""),"",NETWORKDAYS(E276,F276,Lister!$D$7:$D$13))</f>
        <v/>
      </c>
      <c r="H276" s="19"/>
      <c r="I276" s="32" t="str">
        <f t="shared" si="21"/>
        <v/>
      </c>
      <c r="J276" s="18"/>
      <c r="K276" s="18"/>
      <c r="L276" s="46" t="str">
        <f t="shared" si="22"/>
        <v/>
      </c>
      <c r="M276" s="20"/>
      <c r="N276" s="31" t="str">
        <f t="shared" si="23"/>
        <v/>
      </c>
      <c r="O276" s="20"/>
      <c r="P276" s="20"/>
      <c r="Q276" s="46" t="str">
        <f>IFERROR(MAX(IF(OR(O276="",P276=""),"",IF(AND(AND(MONTH(E276)&gt;=7,MONTH(E276)&lt;8),AND(MONTH(F276)&gt;=7,MONTH(F276)&lt;8)),(NETWORKDAYS(E276,F276,Lister!$D$7:$D$13)-O276)*N276/NETWORKDAYS(Lister!$D$19,Lister!$E$19,Lister!$D$7:$D$13),IF(AND(AND(MONTH(E276)&gt;=7,MONTH(E276)&lt;8),MONTH(F276)&gt;7),(NETWORKDAYS(E276,Lister!$E$19,Lister!$D$7:$D$13)-O276)*N276/NETWORKDAYS(Lister!$D$19,Lister!$E$19,Lister!$D$7:$D$13),IF(MONTH(E276)&gt;7,0)))),0),"")</f>
        <v/>
      </c>
      <c r="R276" s="46" t="str">
        <f>IFERROR(MAX(IF(OR(O276="",P276=""),"",IF(AND(AND(MONTH(E276)&gt;=8,MONTH(E276)&lt;9),AND(MONTH(F276)&gt;=8,MONTH(F276)&lt;9)),(NETWORKDAYS(E276,F276,Lister!$D$7:$D$13)-P276)*N276/NETWORKDAYS(Lister!$D$20,Lister!$E$20,Lister!$D$7:$D$13),IF(AND(MONTH(E276)=7,MONTH(F276)=8),(NETWORKDAYS(Lister!$D$20,F276,Lister!$D$7:$D$13)-P276)*N276/NETWORKDAYS(Lister!$D$20,Lister!$E$20,Lister!$D$7:$D$13),IF(AND(MONTH(E276)=7,MONTH(F276)=7),0)))),0),"")</f>
        <v/>
      </c>
      <c r="S276" s="31" t="str">
        <f t="shared" si="24"/>
        <v/>
      </c>
      <c r="T276" s="31" t="str">
        <f t="shared" si="25"/>
        <v/>
      </c>
      <c r="U276" s="51" t="str">
        <f t="shared" si="26"/>
        <v/>
      </c>
    </row>
    <row r="277" spans="1:21" x14ac:dyDescent="0.25">
      <c r="A277" s="13" t="str">
        <f t="shared" si="27"/>
        <v/>
      </c>
      <c r="B277" s="55"/>
      <c r="C277" s="22"/>
      <c r="D277" s="23"/>
      <c r="E277" s="16"/>
      <c r="F277" s="16"/>
      <c r="G277" s="72" t="str">
        <f>IF(OR(E277="",F277=""),"",NETWORKDAYS(E277,F277,Lister!$D$7:$D$13))</f>
        <v/>
      </c>
      <c r="H277" s="19"/>
      <c r="I277" s="32" t="str">
        <f t="shared" ref="I277:I340" si="28">IF(H277="","",IF(H277="Funktionær",0.75,IF(H277="Ikke-funktionær",0.9,IF(H277="Elev/lærling",0.9))))</f>
        <v/>
      </c>
      <c r="J277" s="18"/>
      <c r="K277" s="18"/>
      <c r="L277" s="46" t="str">
        <f t="shared" ref="L277:L340" si="29">IF(J277="","",J277-K277)</f>
        <v/>
      </c>
      <c r="M277" s="20"/>
      <c r="N277" s="31" t="str">
        <f t="shared" ref="N277:N340" si="30">IF(B277="","",IF(L277*I277&gt;30000*IF(M277&gt;37,37,M277)/37,30000*IF(M277&gt;37,37,M277)/37,L277*I277))</f>
        <v/>
      </c>
      <c r="O277" s="20"/>
      <c r="P277" s="20"/>
      <c r="Q277" s="46" t="str">
        <f>IFERROR(MAX(IF(OR(O277="",P277=""),"",IF(AND(AND(MONTH(E277)&gt;=7,MONTH(E277)&lt;8),AND(MONTH(F277)&gt;=7,MONTH(F277)&lt;8)),(NETWORKDAYS(E277,F277,Lister!$D$7:$D$13)-O277)*N277/NETWORKDAYS(Lister!$D$19,Lister!$E$19,Lister!$D$7:$D$13),IF(AND(AND(MONTH(E277)&gt;=7,MONTH(E277)&lt;8),MONTH(F277)&gt;7),(NETWORKDAYS(E277,Lister!$E$19,Lister!$D$7:$D$13)-O277)*N277/NETWORKDAYS(Lister!$D$19,Lister!$E$19,Lister!$D$7:$D$13),IF(MONTH(E277)&gt;7,0)))),0),"")</f>
        <v/>
      </c>
      <c r="R277" s="46" t="str">
        <f>IFERROR(MAX(IF(OR(O277="",P277=""),"",IF(AND(AND(MONTH(E277)&gt;=8,MONTH(E277)&lt;9),AND(MONTH(F277)&gt;=8,MONTH(F277)&lt;9)),(NETWORKDAYS(E277,F277,Lister!$D$7:$D$13)-P277)*N277/NETWORKDAYS(Lister!$D$20,Lister!$E$20,Lister!$D$7:$D$13),IF(AND(MONTH(E277)=7,MONTH(F277)=8),(NETWORKDAYS(Lister!$D$20,F277,Lister!$D$7:$D$13)-P277)*N277/NETWORKDAYS(Lister!$D$20,Lister!$E$20,Lister!$D$7:$D$13),IF(AND(MONTH(E277)=7,MONTH(F277)=7),0)))),0),"")</f>
        <v/>
      </c>
      <c r="S277" s="31" t="str">
        <f t="shared" ref="S277:S340" si="31">IFERROR(Q277+R277,"")</f>
        <v/>
      </c>
      <c r="T277" s="31" t="str">
        <f t="shared" ref="T277:T340" si="32">IFERROR(21/31*N277,"")</f>
        <v/>
      </c>
      <c r="U277" s="51" t="str">
        <f t="shared" ref="U277:U340" si="33">IFERROR(MAX(IF(AND(ISNUMBER(Q277),ISNUMBER(R277)),IF(S277-T277&gt;N277,N277,S277-T277),""),0),"")</f>
        <v/>
      </c>
    </row>
    <row r="278" spans="1:21" x14ac:dyDescent="0.25">
      <c r="A278" s="13" t="str">
        <f t="shared" ref="A278:A341" si="34">IF(B278="","",A277+1)</f>
        <v/>
      </c>
      <c r="B278" s="55"/>
      <c r="C278" s="22"/>
      <c r="D278" s="23"/>
      <c r="E278" s="16"/>
      <c r="F278" s="16"/>
      <c r="G278" s="72" t="str">
        <f>IF(OR(E278="",F278=""),"",NETWORKDAYS(E278,F278,Lister!$D$7:$D$13))</f>
        <v/>
      </c>
      <c r="H278" s="19"/>
      <c r="I278" s="32" t="str">
        <f t="shared" si="28"/>
        <v/>
      </c>
      <c r="J278" s="18"/>
      <c r="K278" s="18"/>
      <c r="L278" s="46" t="str">
        <f t="shared" si="29"/>
        <v/>
      </c>
      <c r="M278" s="20"/>
      <c r="N278" s="31" t="str">
        <f t="shared" si="30"/>
        <v/>
      </c>
      <c r="O278" s="20"/>
      <c r="P278" s="20"/>
      <c r="Q278" s="46" t="str">
        <f>IFERROR(MAX(IF(OR(O278="",P278=""),"",IF(AND(AND(MONTH(E278)&gt;=7,MONTH(E278)&lt;8),AND(MONTH(F278)&gt;=7,MONTH(F278)&lt;8)),(NETWORKDAYS(E278,F278,Lister!$D$7:$D$13)-O278)*N278/NETWORKDAYS(Lister!$D$19,Lister!$E$19,Lister!$D$7:$D$13),IF(AND(AND(MONTH(E278)&gt;=7,MONTH(E278)&lt;8),MONTH(F278)&gt;7),(NETWORKDAYS(E278,Lister!$E$19,Lister!$D$7:$D$13)-O278)*N278/NETWORKDAYS(Lister!$D$19,Lister!$E$19,Lister!$D$7:$D$13),IF(MONTH(E278)&gt;7,0)))),0),"")</f>
        <v/>
      </c>
      <c r="R278" s="46" t="str">
        <f>IFERROR(MAX(IF(OR(O278="",P278=""),"",IF(AND(AND(MONTH(E278)&gt;=8,MONTH(E278)&lt;9),AND(MONTH(F278)&gt;=8,MONTH(F278)&lt;9)),(NETWORKDAYS(E278,F278,Lister!$D$7:$D$13)-P278)*N278/NETWORKDAYS(Lister!$D$20,Lister!$E$20,Lister!$D$7:$D$13),IF(AND(MONTH(E278)=7,MONTH(F278)=8),(NETWORKDAYS(Lister!$D$20,F278,Lister!$D$7:$D$13)-P278)*N278/NETWORKDAYS(Lister!$D$20,Lister!$E$20,Lister!$D$7:$D$13),IF(AND(MONTH(E278)=7,MONTH(F278)=7),0)))),0),"")</f>
        <v/>
      </c>
      <c r="S278" s="31" t="str">
        <f t="shared" si="31"/>
        <v/>
      </c>
      <c r="T278" s="31" t="str">
        <f t="shared" si="32"/>
        <v/>
      </c>
      <c r="U278" s="51" t="str">
        <f t="shared" si="33"/>
        <v/>
      </c>
    </row>
    <row r="279" spans="1:21" x14ac:dyDescent="0.25">
      <c r="A279" s="13" t="str">
        <f t="shared" si="34"/>
        <v/>
      </c>
      <c r="B279" s="55"/>
      <c r="C279" s="22"/>
      <c r="D279" s="23"/>
      <c r="E279" s="16"/>
      <c r="F279" s="16"/>
      <c r="G279" s="72" t="str">
        <f>IF(OR(E279="",F279=""),"",NETWORKDAYS(E279,F279,Lister!$D$7:$D$13))</f>
        <v/>
      </c>
      <c r="H279" s="19"/>
      <c r="I279" s="32" t="str">
        <f t="shared" si="28"/>
        <v/>
      </c>
      <c r="J279" s="18"/>
      <c r="K279" s="18"/>
      <c r="L279" s="46" t="str">
        <f t="shared" si="29"/>
        <v/>
      </c>
      <c r="M279" s="20"/>
      <c r="N279" s="31" t="str">
        <f t="shared" si="30"/>
        <v/>
      </c>
      <c r="O279" s="20"/>
      <c r="P279" s="20"/>
      <c r="Q279" s="46" t="str">
        <f>IFERROR(MAX(IF(OR(O279="",P279=""),"",IF(AND(AND(MONTH(E279)&gt;=7,MONTH(E279)&lt;8),AND(MONTH(F279)&gt;=7,MONTH(F279)&lt;8)),(NETWORKDAYS(E279,F279,Lister!$D$7:$D$13)-O279)*N279/NETWORKDAYS(Lister!$D$19,Lister!$E$19,Lister!$D$7:$D$13),IF(AND(AND(MONTH(E279)&gt;=7,MONTH(E279)&lt;8),MONTH(F279)&gt;7),(NETWORKDAYS(E279,Lister!$E$19,Lister!$D$7:$D$13)-O279)*N279/NETWORKDAYS(Lister!$D$19,Lister!$E$19,Lister!$D$7:$D$13),IF(MONTH(E279)&gt;7,0)))),0),"")</f>
        <v/>
      </c>
      <c r="R279" s="46" t="str">
        <f>IFERROR(MAX(IF(OR(O279="",P279=""),"",IF(AND(AND(MONTH(E279)&gt;=8,MONTH(E279)&lt;9),AND(MONTH(F279)&gt;=8,MONTH(F279)&lt;9)),(NETWORKDAYS(E279,F279,Lister!$D$7:$D$13)-P279)*N279/NETWORKDAYS(Lister!$D$20,Lister!$E$20,Lister!$D$7:$D$13),IF(AND(MONTH(E279)=7,MONTH(F279)=8),(NETWORKDAYS(Lister!$D$20,F279,Lister!$D$7:$D$13)-P279)*N279/NETWORKDAYS(Lister!$D$20,Lister!$E$20,Lister!$D$7:$D$13),IF(AND(MONTH(E279)=7,MONTH(F279)=7),0)))),0),"")</f>
        <v/>
      </c>
      <c r="S279" s="31" t="str">
        <f t="shared" si="31"/>
        <v/>
      </c>
      <c r="T279" s="31" t="str">
        <f t="shared" si="32"/>
        <v/>
      </c>
      <c r="U279" s="51" t="str">
        <f t="shared" si="33"/>
        <v/>
      </c>
    </row>
    <row r="280" spans="1:21" x14ac:dyDescent="0.25">
      <c r="A280" s="13" t="str">
        <f t="shared" si="34"/>
        <v/>
      </c>
      <c r="B280" s="55"/>
      <c r="C280" s="22"/>
      <c r="D280" s="23"/>
      <c r="E280" s="16"/>
      <c r="F280" s="16"/>
      <c r="G280" s="72" t="str">
        <f>IF(OR(E280="",F280=""),"",NETWORKDAYS(E280,F280,Lister!$D$7:$D$13))</f>
        <v/>
      </c>
      <c r="H280" s="19"/>
      <c r="I280" s="32" t="str">
        <f t="shared" si="28"/>
        <v/>
      </c>
      <c r="J280" s="18"/>
      <c r="K280" s="18"/>
      <c r="L280" s="46" t="str">
        <f t="shared" si="29"/>
        <v/>
      </c>
      <c r="M280" s="20"/>
      <c r="N280" s="31" t="str">
        <f t="shared" si="30"/>
        <v/>
      </c>
      <c r="O280" s="20"/>
      <c r="P280" s="20"/>
      <c r="Q280" s="46" t="str">
        <f>IFERROR(MAX(IF(OR(O280="",P280=""),"",IF(AND(AND(MONTH(E280)&gt;=7,MONTH(E280)&lt;8),AND(MONTH(F280)&gt;=7,MONTH(F280)&lt;8)),(NETWORKDAYS(E280,F280,Lister!$D$7:$D$13)-O280)*N280/NETWORKDAYS(Lister!$D$19,Lister!$E$19,Lister!$D$7:$D$13),IF(AND(AND(MONTH(E280)&gt;=7,MONTH(E280)&lt;8),MONTH(F280)&gt;7),(NETWORKDAYS(E280,Lister!$E$19,Lister!$D$7:$D$13)-O280)*N280/NETWORKDAYS(Lister!$D$19,Lister!$E$19,Lister!$D$7:$D$13),IF(MONTH(E280)&gt;7,0)))),0),"")</f>
        <v/>
      </c>
      <c r="R280" s="46" t="str">
        <f>IFERROR(MAX(IF(OR(O280="",P280=""),"",IF(AND(AND(MONTH(E280)&gt;=8,MONTH(E280)&lt;9),AND(MONTH(F280)&gt;=8,MONTH(F280)&lt;9)),(NETWORKDAYS(E280,F280,Lister!$D$7:$D$13)-P280)*N280/NETWORKDAYS(Lister!$D$20,Lister!$E$20,Lister!$D$7:$D$13),IF(AND(MONTH(E280)=7,MONTH(F280)=8),(NETWORKDAYS(Lister!$D$20,F280,Lister!$D$7:$D$13)-P280)*N280/NETWORKDAYS(Lister!$D$20,Lister!$E$20,Lister!$D$7:$D$13),IF(AND(MONTH(E280)=7,MONTH(F280)=7),0)))),0),"")</f>
        <v/>
      </c>
      <c r="S280" s="31" t="str">
        <f t="shared" si="31"/>
        <v/>
      </c>
      <c r="T280" s="31" t="str">
        <f t="shared" si="32"/>
        <v/>
      </c>
      <c r="U280" s="51" t="str">
        <f t="shared" si="33"/>
        <v/>
      </c>
    </row>
    <row r="281" spans="1:21" x14ac:dyDescent="0.25">
      <c r="A281" s="13" t="str">
        <f t="shared" si="34"/>
        <v/>
      </c>
      <c r="B281" s="55"/>
      <c r="C281" s="22"/>
      <c r="D281" s="23"/>
      <c r="E281" s="16"/>
      <c r="F281" s="16"/>
      <c r="G281" s="72" t="str">
        <f>IF(OR(E281="",F281=""),"",NETWORKDAYS(E281,F281,Lister!$D$7:$D$13))</f>
        <v/>
      </c>
      <c r="H281" s="19"/>
      <c r="I281" s="32" t="str">
        <f t="shared" si="28"/>
        <v/>
      </c>
      <c r="J281" s="18"/>
      <c r="K281" s="18"/>
      <c r="L281" s="46" t="str">
        <f t="shared" si="29"/>
        <v/>
      </c>
      <c r="M281" s="20"/>
      <c r="N281" s="31" t="str">
        <f t="shared" si="30"/>
        <v/>
      </c>
      <c r="O281" s="20"/>
      <c r="P281" s="20"/>
      <c r="Q281" s="46" t="str">
        <f>IFERROR(MAX(IF(OR(O281="",P281=""),"",IF(AND(AND(MONTH(E281)&gt;=7,MONTH(E281)&lt;8),AND(MONTH(F281)&gt;=7,MONTH(F281)&lt;8)),(NETWORKDAYS(E281,F281,Lister!$D$7:$D$13)-O281)*N281/NETWORKDAYS(Lister!$D$19,Lister!$E$19,Lister!$D$7:$D$13),IF(AND(AND(MONTH(E281)&gt;=7,MONTH(E281)&lt;8),MONTH(F281)&gt;7),(NETWORKDAYS(E281,Lister!$E$19,Lister!$D$7:$D$13)-O281)*N281/NETWORKDAYS(Lister!$D$19,Lister!$E$19,Lister!$D$7:$D$13),IF(MONTH(E281)&gt;7,0)))),0),"")</f>
        <v/>
      </c>
      <c r="R281" s="46" t="str">
        <f>IFERROR(MAX(IF(OR(O281="",P281=""),"",IF(AND(AND(MONTH(E281)&gt;=8,MONTH(E281)&lt;9),AND(MONTH(F281)&gt;=8,MONTH(F281)&lt;9)),(NETWORKDAYS(E281,F281,Lister!$D$7:$D$13)-P281)*N281/NETWORKDAYS(Lister!$D$20,Lister!$E$20,Lister!$D$7:$D$13),IF(AND(MONTH(E281)=7,MONTH(F281)=8),(NETWORKDAYS(Lister!$D$20,F281,Lister!$D$7:$D$13)-P281)*N281/NETWORKDAYS(Lister!$D$20,Lister!$E$20,Lister!$D$7:$D$13),IF(AND(MONTH(E281)=7,MONTH(F281)=7),0)))),0),"")</f>
        <v/>
      </c>
      <c r="S281" s="31" t="str">
        <f t="shared" si="31"/>
        <v/>
      </c>
      <c r="T281" s="31" t="str">
        <f t="shared" si="32"/>
        <v/>
      </c>
      <c r="U281" s="51" t="str">
        <f t="shared" si="33"/>
        <v/>
      </c>
    </row>
    <row r="282" spans="1:21" x14ac:dyDescent="0.25">
      <c r="A282" s="13" t="str">
        <f t="shared" si="34"/>
        <v/>
      </c>
      <c r="B282" s="55"/>
      <c r="C282" s="22"/>
      <c r="D282" s="23"/>
      <c r="E282" s="16"/>
      <c r="F282" s="16"/>
      <c r="G282" s="72" t="str">
        <f>IF(OR(E282="",F282=""),"",NETWORKDAYS(E282,F282,Lister!$D$7:$D$13))</f>
        <v/>
      </c>
      <c r="H282" s="19"/>
      <c r="I282" s="32" t="str">
        <f t="shared" si="28"/>
        <v/>
      </c>
      <c r="J282" s="18"/>
      <c r="K282" s="18"/>
      <c r="L282" s="46" t="str">
        <f t="shared" si="29"/>
        <v/>
      </c>
      <c r="M282" s="20"/>
      <c r="N282" s="31" t="str">
        <f t="shared" si="30"/>
        <v/>
      </c>
      <c r="O282" s="20"/>
      <c r="P282" s="20"/>
      <c r="Q282" s="46" t="str">
        <f>IFERROR(MAX(IF(OR(O282="",P282=""),"",IF(AND(AND(MONTH(E282)&gt;=7,MONTH(E282)&lt;8),AND(MONTH(F282)&gt;=7,MONTH(F282)&lt;8)),(NETWORKDAYS(E282,F282,Lister!$D$7:$D$13)-O282)*N282/NETWORKDAYS(Lister!$D$19,Lister!$E$19,Lister!$D$7:$D$13),IF(AND(AND(MONTH(E282)&gt;=7,MONTH(E282)&lt;8),MONTH(F282)&gt;7),(NETWORKDAYS(E282,Lister!$E$19,Lister!$D$7:$D$13)-O282)*N282/NETWORKDAYS(Lister!$D$19,Lister!$E$19,Lister!$D$7:$D$13),IF(MONTH(E282)&gt;7,0)))),0),"")</f>
        <v/>
      </c>
      <c r="R282" s="46" t="str">
        <f>IFERROR(MAX(IF(OR(O282="",P282=""),"",IF(AND(AND(MONTH(E282)&gt;=8,MONTH(E282)&lt;9),AND(MONTH(F282)&gt;=8,MONTH(F282)&lt;9)),(NETWORKDAYS(E282,F282,Lister!$D$7:$D$13)-P282)*N282/NETWORKDAYS(Lister!$D$20,Lister!$E$20,Lister!$D$7:$D$13),IF(AND(MONTH(E282)=7,MONTH(F282)=8),(NETWORKDAYS(Lister!$D$20,F282,Lister!$D$7:$D$13)-P282)*N282/NETWORKDAYS(Lister!$D$20,Lister!$E$20,Lister!$D$7:$D$13),IF(AND(MONTH(E282)=7,MONTH(F282)=7),0)))),0),"")</f>
        <v/>
      </c>
      <c r="S282" s="31" t="str">
        <f t="shared" si="31"/>
        <v/>
      </c>
      <c r="T282" s="31" t="str">
        <f t="shared" si="32"/>
        <v/>
      </c>
      <c r="U282" s="51" t="str">
        <f t="shared" si="33"/>
        <v/>
      </c>
    </row>
    <row r="283" spans="1:21" x14ac:dyDescent="0.25">
      <c r="A283" s="13" t="str">
        <f t="shared" si="34"/>
        <v/>
      </c>
      <c r="B283" s="55"/>
      <c r="C283" s="22"/>
      <c r="D283" s="23"/>
      <c r="E283" s="16"/>
      <c r="F283" s="16"/>
      <c r="G283" s="72" t="str">
        <f>IF(OR(E283="",F283=""),"",NETWORKDAYS(E283,F283,Lister!$D$7:$D$13))</f>
        <v/>
      </c>
      <c r="H283" s="19"/>
      <c r="I283" s="32" t="str">
        <f t="shared" si="28"/>
        <v/>
      </c>
      <c r="J283" s="18"/>
      <c r="K283" s="18"/>
      <c r="L283" s="46" t="str">
        <f t="shared" si="29"/>
        <v/>
      </c>
      <c r="M283" s="20"/>
      <c r="N283" s="31" t="str">
        <f t="shared" si="30"/>
        <v/>
      </c>
      <c r="O283" s="20"/>
      <c r="P283" s="20"/>
      <c r="Q283" s="46" t="str">
        <f>IFERROR(MAX(IF(OR(O283="",P283=""),"",IF(AND(AND(MONTH(E283)&gt;=7,MONTH(E283)&lt;8),AND(MONTH(F283)&gt;=7,MONTH(F283)&lt;8)),(NETWORKDAYS(E283,F283,Lister!$D$7:$D$13)-O283)*N283/NETWORKDAYS(Lister!$D$19,Lister!$E$19,Lister!$D$7:$D$13),IF(AND(AND(MONTH(E283)&gt;=7,MONTH(E283)&lt;8),MONTH(F283)&gt;7),(NETWORKDAYS(E283,Lister!$E$19,Lister!$D$7:$D$13)-O283)*N283/NETWORKDAYS(Lister!$D$19,Lister!$E$19,Lister!$D$7:$D$13),IF(MONTH(E283)&gt;7,0)))),0),"")</f>
        <v/>
      </c>
      <c r="R283" s="46" t="str">
        <f>IFERROR(MAX(IF(OR(O283="",P283=""),"",IF(AND(AND(MONTH(E283)&gt;=8,MONTH(E283)&lt;9),AND(MONTH(F283)&gt;=8,MONTH(F283)&lt;9)),(NETWORKDAYS(E283,F283,Lister!$D$7:$D$13)-P283)*N283/NETWORKDAYS(Lister!$D$20,Lister!$E$20,Lister!$D$7:$D$13),IF(AND(MONTH(E283)=7,MONTH(F283)=8),(NETWORKDAYS(Lister!$D$20,F283,Lister!$D$7:$D$13)-P283)*N283/NETWORKDAYS(Lister!$D$20,Lister!$E$20,Lister!$D$7:$D$13),IF(AND(MONTH(E283)=7,MONTH(F283)=7),0)))),0),"")</f>
        <v/>
      </c>
      <c r="S283" s="31" t="str">
        <f t="shared" si="31"/>
        <v/>
      </c>
      <c r="T283" s="31" t="str">
        <f t="shared" si="32"/>
        <v/>
      </c>
      <c r="U283" s="51" t="str">
        <f t="shared" si="33"/>
        <v/>
      </c>
    </row>
    <row r="284" spans="1:21" x14ac:dyDescent="0.25">
      <c r="A284" s="13" t="str">
        <f t="shared" si="34"/>
        <v/>
      </c>
      <c r="B284" s="55"/>
      <c r="C284" s="22"/>
      <c r="D284" s="23"/>
      <c r="E284" s="16"/>
      <c r="F284" s="16"/>
      <c r="G284" s="72" t="str">
        <f>IF(OR(E284="",F284=""),"",NETWORKDAYS(E284,F284,Lister!$D$7:$D$13))</f>
        <v/>
      </c>
      <c r="H284" s="19"/>
      <c r="I284" s="32" t="str">
        <f t="shared" si="28"/>
        <v/>
      </c>
      <c r="J284" s="18"/>
      <c r="K284" s="18"/>
      <c r="L284" s="46" t="str">
        <f t="shared" si="29"/>
        <v/>
      </c>
      <c r="M284" s="20"/>
      <c r="N284" s="31" t="str">
        <f t="shared" si="30"/>
        <v/>
      </c>
      <c r="O284" s="20"/>
      <c r="P284" s="20"/>
      <c r="Q284" s="46" t="str">
        <f>IFERROR(MAX(IF(OR(O284="",P284=""),"",IF(AND(AND(MONTH(E284)&gt;=7,MONTH(E284)&lt;8),AND(MONTH(F284)&gt;=7,MONTH(F284)&lt;8)),(NETWORKDAYS(E284,F284,Lister!$D$7:$D$13)-O284)*N284/NETWORKDAYS(Lister!$D$19,Lister!$E$19,Lister!$D$7:$D$13),IF(AND(AND(MONTH(E284)&gt;=7,MONTH(E284)&lt;8),MONTH(F284)&gt;7),(NETWORKDAYS(E284,Lister!$E$19,Lister!$D$7:$D$13)-O284)*N284/NETWORKDAYS(Lister!$D$19,Lister!$E$19,Lister!$D$7:$D$13),IF(MONTH(E284)&gt;7,0)))),0),"")</f>
        <v/>
      </c>
      <c r="R284" s="46" t="str">
        <f>IFERROR(MAX(IF(OR(O284="",P284=""),"",IF(AND(AND(MONTH(E284)&gt;=8,MONTH(E284)&lt;9),AND(MONTH(F284)&gt;=8,MONTH(F284)&lt;9)),(NETWORKDAYS(E284,F284,Lister!$D$7:$D$13)-P284)*N284/NETWORKDAYS(Lister!$D$20,Lister!$E$20,Lister!$D$7:$D$13),IF(AND(MONTH(E284)=7,MONTH(F284)=8),(NETWORKDAYS(Lister!$D$20,F284,Lister!$D$7:$D$13)-P284)*N284/NETWORKDAYS(Lister!$D$20,Lister!$E$20,Lister!$D$7:$D$13),IF(AND(MONTH(E284)=7,MONTH(F284)=7),0)))),0),"")</f>
        <v/>
      </c>
      <c r="S284" s="31" t="str">
        <f t="shared" si="31"/>
        <v/>
      </c>
      <c r="T284" s="31" t="str">
        <f t="shared" si="32"/>
        <v/>
      </c>
      <c r="U284" s="51" t="str">
        <f t="shared" si="33"/>
        <v/>
      </c>
    </row>
    <row r="285" spans="1:21" x14ac:dyDescent="0.25">
      <c r="A285" s="13" t="str">
        <f t="shared" si="34"/>
        <v/>
      </c>
      <c r="B285" s="55"/>
      <c r="C285" s="22"/>
      <c r="D285" s="23"/>
      <c r="E285" s="16"/>
      <c r="F285" s="16"/>
      <c r="G285" s="72" t="str">
        <f>IF(OR(E285="",F285=""),"",NETWORKDAYS(E285,F285,Lister!$D$7:$D$13))</f>
        <v/>
      </c>
      <c r="H285" s="19"/>
      <c r="I285" s="32" t="str">
        <f t="shared" si="28"/>
        <v/>
      </c>
      <c r="J285" s="18"/>
      <c r="K285" s="18"/>
      <c r="L285" s="46" t="str">
        <f t="shared" si="29"/>
        <v/>
      </c>
      <c r="M285" s="20"/>
      <c r="N285" s="31" t="str">
        <f t="shared" si="30"/>
        <v/>
      </c>
      <c r="O285" s="20"/>
      <c r="P285" s="20"/>
      <c r="Q285" s="46" t="str">
        <f>IFERROR(MAX(IF(OR(O285="",P285=""),"",IF(AND(AND(MONTH(E285)&gt;=7,MONTH(E285)&lt;8),AND(MONTH(F285)&gt;=7,MONTH(F285)&lt;8)),(NETWORKDAYS(E285,F285,Lister!$D$7:$D$13)-O285)*N285/NETWORKDAYS(Lister!$D$19,Lister!$E$19,Lister!$D$7:$D$13),IF(AND(AND(MONTH(E285)&gt;=7,MONTH(E285)&lt;8),MONTH(F285)&gt;7),(NETWORKDAYS(E285,Lister!$E$19,Lister!$D$7:$D$13)-O285)*N285/NETWORKDAYS(Lister!$D$19,Lister!$E$19,Lister!$D$7:$D$13),IF(MONTH(E285)&gt;7,0)))),0),"")</f>
        <v/>
      </c>
      <c r="R285" s="46" t="str">
        <f>IFERROR(MAX(IF(OR(O285="",P285=""),"",IF(AND(AND(MONTH(E285)&gt;=8,MONTH(E285)&lt;9),AND(MONTH(F285)&gt;=8,MONTH(F285)&lt;9)),(NETWORKDAYS(E285,F285,Lister!$D$7:$D$13)-P285)*N285/NETWORKDAYS(Lister!$D$20,Lister!$E$20,Lister!$D$7:$D$13),IF(AND(MONTH(E285)=7,MONTH(F285)=8),(NETWORKDAYS(Lister!$D$20,F285,Lister!$D$7:$D$13)-P285)*N285/NETWORKDAYS(Lister!$D$20,Lister!$E$20,Lister!$D$7:$D$13),IF(AND(MONTH(E285)=7,MONTH(F285)=7),0)))),0),"")</f>
        <v/>
      </c>
      <c r="S285" s="31" t="str">
        <f t="shared" si="31"/>
        <v/>
      </c>
      <c r="T285" s="31" t="str">
        <f t="shared" si="32"/>
        <v/>
      </c>
      <c r="U285" s="51" t="str">
        <f t="shared" si="33"/>
        <v/>
      </c>
    </row>
    <row r="286" spans="1:21" x14ac:dyDescent="0.25">
      <c r="A286" s="13" t="str">
        <f t="shared" si="34"/>
        <v/>
      </c>
      <c r="B286" s="55"/>
      <c r="C286" s="22"/>
      <c r="D286" s="23"/>
      <c r="E286" s="16"/>
      <c r="F286" s="16"/>
      <c r="G286" s="72" t="str">
        <f>IF(OR(E286="",F286=""),"",NETWORKDAYS(E286,F286,Lister!$D$7:$D$13))</f>
        <v/>
      </c>
      <c r="H286" s="19"/>
      <c r="I286" s="32" t="str">
        <f t="shared" si="28"/>
        <v/>
      </c>
      <c r="J286" s="18"/>
      <c r="K286" s="18"/>
      <c r="L286" s="46" t="str">
        <f t="shared" si="29"/>
        <v/>
      </c>
      <c r="M286" s="20"/>
      <c r="N286" s="31" t="str">
        <f t="shared" si="30"/>
        <v/>
      </c>
      <c r="O286" s="20"/>
      <c r="P286" s="20"/>
      <c r="Q286" s="46" t="str">
        <f>IFERROR(MAX(IF(OR(O286="",P286=""),"",IF(AND(AND(MONTH(E286)&gt;=7,MONTH(E286)&lt;8),AND(MONTH(F286)&gt;=7,MONTH(F286)&lt;8)),(NETWORKDAYS(E286,F286,Lister!$D$7:$D$13)-O286)*N286/NETWORKDAYS(Lister!$D$19,Lister!$E$19,Lister!$D$7:$D$13),IF(AND(AND(MONTH(E286)&gt;=7,MONTH(E286)&lt;8),MONTH(F286)&gt;7),(NETWORKDAYS(E286,Lister!$E$19,Lister!$D$7:$D$13)-O286)*N286/NETWORKDAYS(Lister!$D$19,Lister!$E$19,Lister!$D$7:$D$13),IF(MONTH(E286)&gt;7,0)))),0),"")</f>
        <v/>
      </c>
      <c r="R286" s="46" t="str">
        <f>IFERROR(MAX(IF(OR(O286="",P286=""),"",IF(AND(AND(MONTH(E286)&gt;=8,MONTH(E286)&lt;9),AND(MONTH(F286)&gt;=8,MONTH(F286)&lt;9)),(NETWORKDAYS(E286,F286,Lister!$D$7:$D$13)-P286)*N286/NETWORKDAYS(Lister!$D$20,Lister!$E$20,Lister!$D$7:$D$13),IF(AND(MONTH(E286)=7,MONTH(F286)=8),(NETWORKDAYS(Lister!$D$20,F286,Lister!$D$7:$D$13)-P286)*N286/NETWORKDAYS(Lister!$D$20,Lister!$E$20,Lister!$D$7:$D$13),IF(AND(MONTH(E286)=7,MONTH(F286)=7),0)))),0),"")</f>
        <v/>
      </c>
      <c r="S286" s="31" t="str">
        <f t="shared" si="31"/>
        <v/>
      </c>
      <c r="T286" s="31" t="str">
        <f t="shared" si="32"/>
        <v/>
      </c>
      <c r="U286" s="51" t="str">
        <f t="shared" si="33"/>
        <v/>
      </c>
    </row>
    <row r="287" spans="1:21" x14ac:dyDescent="0.25">
      <c r="A287" s="13" t="str">
        <f t="shared" si="34"/>
        <v/>
      </c>
      <c r="B287" s="55"/>
      <c r="C287" s="22"/>
      <c r="D287" s="23"/>
      <c r="E287" s="16"/>
      <c r="F287" s="16"/>
      <c r="G287" s="72" t="str">
        <f>IF(OR(E287="",F287=""),"",NETWORKDAYS(E287,F287,Lister!$D$7:$D$13))</f>
        <v/>
      </c>
      <c r="H287" s="19"/>
      <c r="I287" s="32" t="str">
        <f t="shared" si="28"/>
        <v/>
      </c>
      <c r="J287" s="18"/>
      <c r="K287" s="18"/>
      <c r="L287" s="46" t="str">
        <f t="shared" si="29"/>
        <v/>
      </c>
      <c r="M287" s="20"/>
      <c r="N287" s="31" t="str">
        <f t="shared" si="30"/>
        <v/>
      </c>
      <c r="O287" s="20"/>
      <c r="P287" s="20"/>
      <c r="Q287" s="46" t="str">
        <f>IFERROR(MAX(IF(OR(O287="",P287=""),"",IF(AND(AND(MONTH(E287)&gt;=7,MONTH(E287)&lt;8),AND(MONTH(F287)&gt;=7,MONTH(F287)&lt;8)),(NETWORKDAYS(E287,F287,Lister!$D$7:$D$13)-O287)*N287/NETWORKDAYS(Lister!$D$19,Lister!$E$19,Lister!$D$7:$D$13),IF(AND(AND(MONTH(E287)&gt;=7,MONTH(E287)&lt;8),MONTH(F287)&gt;7),(NETWORKDAYS(E287,Lister!$E$19,Lister!$D$7:$D$13)-O287)*N287/NETWORKDAYS(Lister!$D$19,Lister!$E$19,Lister!$D$7:$D$13),IF(MONTH(E287)&gt;7,0)))),0),"")</f>
        <v/>
      </c>
      <c r="R287" s="46" t="str">
        <f>IFERROR(MAX(IF(OR(O287="",P287=""),"",IF(AND(AND(MONTH(E287)&gt;=8,MONTH(E287)&lt;9),AND(MONTH(F287)&gt;=8,MONTH(F287)&lt;9)),(NETWORKDAYS(E287,F287,Lister!$D$7:$D$13)-P287)*N287/NETWORKDAYS(Lister!$D$20,Lister!$E$20,Lister!$D$7:$D$13),IF(AND(MONTH(E287)=7,MONTH(F287)=8),(NETWORKDAYS(Lister!$D$20,F287,Lister!$D$7:$D$13)-P287)*N287/NETWORKDAYS(Lister!$D$20,Lister!$E$20,Lister!$D$7:$D$13),IF(AND(MONTH(E287)=7,MONTH(F287)=7),0)))),0),"")</f>
        <v/>
      </c>
      <c r="S287" s="31" t="str">
        <f t="shared" si="31"/>
        <v/>
      </c>
      <c r="T287" s="31" t="str">
        <f t="shared" si="32"/>
        <v/>
      </c>
      <c r="U287" s="51" t="str">
        <f t="shared" si="33"/>
        <v/>
      </c>
    </row>
    <row r="288" spans="1:21" x14ac:dyDescent="0.25">
      <c r="A288" s="13" t="str">
        <f t="shared" si="34"/>
        <v/>
      </c>
      <c r="B288" s="55"/>
      <c r="C288" s="22"/>
      <c r="D288" s="23"/>
      <c r="E288" s="16"/>
      <c r="F288" s="16"/>
      <c r="G288" s="72" t="str">
        <f>IF(OR(E288="",F288=""),"",NETWORKDAYS(E288,F288,Lister!$D$7:$D$13))</f>
        <v/>
      </c>
      <c r="H288" s="19"/>
      <c r="I288" s="32" t="str">
        <f t="shared" si="28"/>
        <v/>
      </c>
      <c r="J288" s="18"/>
      <c r="K288" s="18"/>
      <c r="L288" s="46" t="str">
        <f t="shared" si="29"/>
        <v/>
      </c>
      <c r="M288" s="20"/>
      <c r="N288" s="31" t="str">
        <f t="shared" si="30"/>
        <v/>
      </c>
      <c r="O288" s="20"/>
      <c r="P288" s="20"/>
      <c r="Q288" s="46" t="str">
        <f>IFERROR(MAX(IF(OR(O288="",P288=""),"",IF(AND(AND(MONTH(E288)&gt;=7,MONTH(E288)&lt;8),AND(MONTH(F288)&gt;=7,MONTH(F288)&lt;8)),(NETWORKDAYS(E288,F288,Lister!$D$7:$D$13)-O288)*N288/NETWORKDAYS(Lister!$D$19,Lister!$E$19,Lister!$D$7:$D$13),IF(AND(AND(MONTH(E288)&gt;=7,MONTH(E288)&lt;8),MONTH(F288)&gt;7),(NETWORKDAYS(E288,Lister!$E$19,Lister!$D$7:$D$13)-O288)*N288/NETWORKDAYS(Lister!$D$19,Lister!$E$19,Lister!$D$7:$D$13),IF(MONTH(E288)&gt;7,0)))),0),"")</f>
        <v/>
      </c>
      <c r="R288" s="46" t="str">
        <f>IFERROR(MAX(IF(OR(O288="",P288=""),"",IF(AND(AND(MONTH(E288)&gt;=8,MONTH(E288)&lt;9),AND(MONTH(F288)&gt;=8,MONTH(F288)&lt;9)),(NETWORKDAYS(E288,F288,Lister!$D$7:$D$13)-P288)*N288/NETWORKDAYS(Lister!$D$20,Lister!$E$20,Lister!$D$7:$D$13),IF(AND(MONTH(E288)=7,MONTH(F288)=8),(NETWORKDAYS(Lister!$D$20,F288,Lister!$D$7:$D$13)-P288)*N288/NETWORKDAYS(Lister!$D$20,Lister!$E$20,Lister!$D$7:$D$13),IF(AND(MONTH(E288)=7,MONTH(F288)=7),0)))),0),"")</f>
        <v/>
      </c>
      <c r="S288" s="31" t="str">
        <f t="shared" si="31"/>
        <v/>
      </c>
      <c r="T288" s="31" t="str">
        <f t="shared" si="32"/>
        <v/>
      </c>
      <c r="U288" s="51" t="str">
        <f t="shared" si="33"/>
        <v/>
      </c>
    </row>
    <row r="289" spans="1:21" x14ac:dyDescent="0.25">
      <c r="A289" s="13" t="str">
        <f t="shared" si="34"/>
        <v/>
      </c>
      <c r="B289" s="55"/>
      <c r="C289" s="22"/>
      <c r="D289" s="23"/>
      <c r="E289" s="16"/>
      <c r="F289" s="16"/>
      <c r="G289" s="72" t="str">
        <f>IF(OR(E289="",F289=""),"",NETWORKDAYS(E289,F289,Lister!$D$7:$D$13))</f>
        <v/>
      </c>
      <c r="H289" s="19"/>
      <c r="I289" s="32" t="str">
        <f t="shared" si="28"/>
        <v/>
      </c>
      <c r="J289" s="18"/>
      <c r="K289" s="18"/>
      <c r="L289" s="46" t="str">
        <f t="shared" si="29"/>
        <v/>
      </c>
      <c r="M289" s="20"/>
      <c r="N289" s="31" t="str">
        <f t="shared" si="30"/>
        <v/>
      </c>
      <c r="O289" s="20"/>
      <c r="P289" s="20"/>
      <c r="Q289" s="46" t="str">
        <f>IFERROR(MAX(IF(OR(O289="",P289=""),"",IF(AND(AND(MONTH(E289)&gt;=7,MONTH(E289)&lt;8),AND(MONTH(F289)&gt;=7,MONTH(F289)&lt;8)),(NETWORKDAYS(E289,F289,Lister!$D$7:$D$13)-O289)*N289/NETWORKDAYS(Lister!$D$19,Lister!$E$19,Lister!$D$7:$D$13),IF(AND(AND(MONTH(E289)&gt;=7,MONTH(E289)&lt;8),MONTH(F289)&gt;7),(NETWORKDAYS(E289,Lister!$E$19,Lister!$D$7:$D$13)-O289)*N289/NETWORKDAYS(Lister!$D$19,Lister!$E$19,Lister!$D$7:$D$13),IF(MONTH(E289)&gt;7,0)))),0),"")</f>
        <v/>
      </c>
      <c r="R289" s="46" t="str">
        <f>IFERROR(MAX(IF(OR(O289="",P289=""),"",IF(AND(AND(MONTH(E289)&gt;=8,MONTH(E289)&lt;9),AND(MONTH(F289)&gt;=8,MONTH(F289)&lt;9)),(NETWORKDAYS(E289,F289,Lister!$D$7:$D$13)-P289)*N289/NETWORKDAYS(Lister!$D$20,Lister!$E$20,Lister!$D$7:$D$13),IF(AND(MONTH(E289)=7,MONTH(F289)=8),(NETWORKDAYS(Lister!$D$20,F289,Lister!$D$7:$D$13)-P289)*N289/NETWORKDAYS(Lister!$D$20,Lister!$E$20,Lister!$D$7:$D$13),IF(AND(MONTH(E289)=7,MONTH(F289)=7),0)))),0),"")</f>
        <v/>
      </c>
      <c r="S289" s="31" t="str">
        <f t="shared" si="31"/>
        <v/>
      </c>
      <c r="T289" s="31" t="str">
        <f t="shared" si="32"/>
        <v/>
      </c>
      <c r="U289" s="51" t="str">
        <f t="shared" si="33"/>
        <v/>
      </c>
    </row>
    <row r="290" spans="1:21" x14ac:dyDescent="0.25">
      <c r="A290" s="13" t="str">
        <f t="shared" si="34"/>
        <v/>
      </c>
      <c r="B290" s="55"/>
      <c r="C290" s="22"/>
      <c r="D290" s="23"/>
      <c r="E290" s="16"/>
      <c r="F290" s="16"/>
      <c r="G290" s="72" t="str">
        <f>IF(OR(E290="",F290=""),"",NETWORKDAYS(E290,F290,Lister!$D$7:$D$13))</f>
        <v/>
      </c>
      <c r="H290" s="19"/>
      <c r="I290" s="32" t="str">
        <f t="shared" si="28"/>
        <v/>
      </c>
      <c r="J290" s="18"/>
      <c r="K290" s="18"/>
      <c r="L290" s="46" t="str">
        <f t="shared" si="29"/>
        <v/>
      </c>
      <c r="M290" s="20"/>
      <c r="N290" s="31" t="str">
        <f t="shared" si="30"/>
        <v/>
      </c>
      <c r="O290" s="20"/>
      <c r="P290" s="20"/>
      <c r="Q290" s="46" t="str">
        <f>IFERROR(MAX(IF(OR(O290="",P290=""),"",IF(AND(AND(MONTH(E290)&gt;=7,MONTH(E290)&lt;8),AND(MONTH(F290)&gt;=7,MONTH(F290)&lt;8)),(NETWORKDAYS(E290,F290,Lister!$D$7:$D$13)-O290)*N290/NETWORKDAYS(Lister!$D$19,Lister!$E$19,Lister!$D$7:$D$13),IF(AND(AND(MONTH(E290)&gt;=7,MONTH(E290)&lt;8),MONTH(F290)&gt;7),(NETWORKDAYS(E290,Lister!$E$19,Lister!$D$7:$D$13)-O290)*N290/NETWORKDAYS(Lister!$D$19,Lister!$E$19,Lister!$D$7:$D$13),IF(MONTH(E290)&gt;7,0)))),0),"")</f>
        <v/>
      </c>
      <c r="R290" s="46" t="str">
        <f>IFERROR(MAX(IF(OR(O290="",P290=""),"",IF(AND(AND(MONTH(E290)&gt;=8,MONTH(E290)&lt;9),AND(MONTH(F290)&gt;=8,MONTH(F290)&lt;9)),(NETWORKDAYS(E290,F290,Lister!$D$7:$D$13)-P290)*N290/NETWORKDAYS(Lister!$D$20,Lister!$E$20,Lister!$D$7:$D$13),IF(AND(MONTH(E290)=7,MONTH(F290)=8),(NETWORKDAYS(Lister!$D$20,F290,Lister!$D$7:$D$13)-P290)*N290/NETWORKDAYS(Lister!$D$20,Lister!$E$20,Lister!$D$7:$D$13),IF(AND(MONTH(E290)=7,MONTH(F290)=7),0)))),0),"")</f>
        <v/>
      </c>
      <c r="S290" s="31" t="str">
        <f t="shared" si="31"/>
        <v/>
      </c>
      <c r="T290" s="31" t="str">
        <f t="shared" si="32"/>
        <v/>
      </c>
      <c r="U290" s="51" t="str">
        <f t="shared" si="33"/>
        <v/>
      </c>
    </row>
    <row r="291" spans="1:21" x14ac:dyDescent="0.25">
      <c r="A291" s="13" t="str">
        <f t="shared" si="34"/>
        <v/>
      </c>
      <c r="B291" s="55"/>
      <c r="C291" s="22"/>
      <c r="D291" s="23"/>
      <c r="E291" s="16"/>
      <c r="F291" s="16"/>
      <c r="G291" s="72" t="str">
        <f>IF(OR(E291="",F291=""),"",NETWORKDAYS(E291,F291,Lister!$D$7:$D$13))</f>
        <v/>
      </c>
      <c r="H291" s="19"/>
      <c r="I291" s="32" t="str">
        <f t="shared" si="28"/>
        <v/>
      </c>
      <c r="J291" s="18"/>
      <c r="K291" s="18"/>
      <c r="L291" s="46" t="str">
        <f t="shared" si="29"/>
        <v/>
      </c>
      <c r="M291" s="20"/>
      <c r="N291" s="31" t="str">
        <f t="shared" si="30"/>
        <v/>
      </c>
      <c r="O291" s="20"/>
      <c r="P291" s="20"/>
      <c r="Q291" s="46" t="str">
        <f>IFERROR(MAX(IF(OR(O291="",P291=""),"",IF(AND(AND(MONTH(E291)&gt;=7,MONTH(E291)&lt;8),AND(MONTH(F291)&gt;=7,MONTH(F291)&lt;8)),(NETWORKDAYS(E291,F291,Lister!$D$7:$D$13)-O291)*N291/NETWORKDAYS(Lister!$D$19,Lister!$E$19,Lister!$D$7:$D$13),IF(AND(AND(MONTH(E291)&gt;=7,MONTH(E291)&lt;8),MONTH(F291)&gt;7),(NETWORKDAYS(E291,Lister!$E$19,Lister!$D$7:$D$13)-O291)*N291/NETWORKDAYS(Lister!$D$19,Lister!$E$19,Lister!$D$7:$D$13),IF(MONTH(E291)&gt;7,0)))),0),"")</f>
        <v/>
      </c>
      <c r="R291" s="46" t="str">
        <f>IFERROR(MAX(IF(OR(O291="",P291=""),"",IF(AND(AND(MONTH(E291)&gt;=8,MONTH(E291)&lt;9),AND(MONTH(F291)&gt;=8,MONTH(F291)&lt;9)),(NETWORKDAYS(E291,F291,Lister!$D$7:$D$13)-P291)*N291/NETWORKDAYS(Lister!$D$20,Lister!$E$20,Lister!$D$7:$D$13),IF(AND(MONTH(E291)=7,MONTH(F291)=8),(NETWORKDAYS(Lister!$D$20,F291,Lister!$D$7:$D$13)-P291)*N291/NETWORKDAYS(Lister!$D$20,Lister!$E$20,Lister!$D$7:$D$13),IF(AND(MONTH(E291)=7,MONTH(F291)=7),0)))),0),"")</f>
        <v/>
      </c>
      <c r="S291" s="31" t="str">
        <f t="shared" si="31"/>
        <v/>
      </c>
      <c r="T291" s="31" t="str">
        <f t="shared" si="32"/>
        <v/>
      </c>
      <c r="U291" s="51" t="str">
        <f t="shared" si="33"/>
        <v/>
      </c>
    </row>
    <row r="292" spans="1:21" x14ac:dyDescent="0.25">
      <c r="A292" s="13" t="str">
        <f t="shared" si="34"/>
        <v/>
      </c>
      <c r="B292" s="55"/>
      <c r="C292" s="22"/>
      <c r="D292" s="23"/>
      <c r="E292" s="16"/>
      <c r="F292" s="16"/>
      <c r="G292" s="72" t="str">
        <f>IF(OR(E292="",F292=""),"",NETWORKDAYS(E292,F292,Lister!$D$7:$D$13))</f>
        <v/>
      </c>
      <c r="H292" s="19"/>
      <c r="I292" s="32" t="str">
        <f t="shared" si="28"/>
        <v/>
      </c>
      <c r="J292" s="18"/>
      <c r="K292" s="18"/>
      <c r="L292" s="46" t="str">
        <f t="shared" si="29"/>
        <v/>
      </c>
      <c r="M292" s="20"/>
      <c r="N292" s="31" t="str">
        <f t="shared" si="30"/>
        <v/>
      </c>
      <c r="O292" s="20"/>
      <c r="P292" s="20"/>
      <c r="Q292" s="46" t="str">
        <f>IFERROR(MAX(IF(OR(O292="",P292=""),"",IF(AND(AND(MONTH(E292)&gt;=7,MONTH(E292)&lt;8),AND(MONTH(F292)&gt;=7,MONTH(F292)&lt;8)),(NETWORKDAYS(E292,F292,Lister!$D$7:$D$13)-O292)*N292/NETWORKDAYS(Lister!$D$19,Lister!$E$19,Lister!$D$7:$D$13),IF(AND(AND(MONTH(E292)&gt;=7,MONTH(E292)&lt;8),MONTH(F292)&gt;7),(NETWORKDAYS(E292,Lister!$E$19,Lister!$D$7:$D$13)-O292)*N292/NETWORKDAYS(Lister!$D$19,Lister!$E$19,Lister!$D$7:$D$13),IF(MONTH(E292)&gt;7,0)))),0),"")</f>
        <v/>
      </c>
      <c r="R292" s="46" t="str">
        <f>IFERROR(MAX(IF(OR(O292="",P292=""),"",IF(AND(AND(MONTH(E292)&gt;=8,MONTH(E292)&lt;9),AND(MONTH(F292)&gt;=8,MONTH(F292)&lt;9)),(NETWORKDAYS(E292,F292,Lister!$D$7:$D$13)-P292)*N292/NETWORKDAYS(Lister!$D$20,Lister!$E$20,Lister!$D$7:$D$13),IF(AND(MONTH(E292)=7,MONTH(F292)=8),(NETWORKDAYS(Lister!$D$20,F292,Lister!$D$7:$D$13)-P292)*N292/NETWORKDAYS(Lister!$D$20,Lister!$E$20,Lister!$D$7:$D$13),IF(AND(MONTH(E292)=7,MONTH(F292)=7),0)))),0),"")</f>
        <v/>
      </c>
      <c r="S292" s="31" t="str">
        <f t="shared" si="31"/>
        <v/>
      </c>
      <c r="T292" s="31" t="str">
        <f t="shared" si="32"/>
        <v/>
      </c>
      <c r="U292" s="51" t="str">
        <f t="shared" si="33"/>
        <v/>
      </c>
    </row>
    <row r="293" spans="1:21" x14ac:dyDescent="0.25">
      <c r="A293" s="13" t="str">
        <f t="shared" si="34"/>
        <v/>
      </c>
      <c r="B293" s="55"/>
      <c r="C293" s="22"/>
      <c r="D293" s="23"/>
      <c r="E293" s="16"/>
      <c r="F293" s="16"/>
      <c r="G293" s="72" t="str">
        <f>IF(OR(E293="",F293=""),"",NETWORKDAYS(E293,F293,Lister!$D$7:$D$13))</f>
        <v/>
      </c>
      <c r="H293" s="19"/>
      <c r="I293" s="32" t="str">
        <f t="shared" si="28"/>
        <v/>
      </c>
      <c r="J293" s="18"/>
      <c r="K293" s="18"/>
      <c r="L293" s="46" t="str">
        <f t="shared" si="29"/>
        <v/>
      </c>
      <c r="M293" s="20"/>
      <c r="N293" s="31" t="str">
        <f t="shared" si="30"/>
        <v/>
      </c>
      <c r="O293" s="20"/>
      <c r="P293" s="20"/>
      <c r="Q293" s="46" t="str">
        <f>IFERROR(MAX(IF(OR(O293="",P293=""),"",IF(AND(AND(MONTH(E293)&gt;=7,MONTH(E293)&lt;8),AND(MONTH(F293)&gt;=7,MONTH(F293)&lt;8)),(NETWORKDAYS(E293,F293,Lister!$D$7:$D$13)-O293)*N293/NETWORKDAYS(Lister!$D$19,Lister!$E$19,Lister!$D$7:$D$13),IF(AND(AND(MONTH(E293)&gt;=7,MONTH(E293)&lt;8),MONTH(F293)&gt;7),(NETWORKDAYS(E293,Lister!$E$19,Lister!$D$7:$D$13)-O293)*N293/NETWORKDAYS(Lister!$D$19,Lister!$E$19,Lister!$D$7:$D$13),IF(MONTH(E293)&gt;7,0)))),0),"")</f>
        <v/>
      </c>
      <c r="R293" s="46" t="str">
        <f>IFERROR(MAX(IF(OR(O293="",P293=""),"",IF(AND(AND(MONTH(E293)&gt;=8,MONTH(E293)&lt;9),AND(MONTH(F293)&gt;=8,MONTH(F293)&lt;9)),(NETWORKDAYS(E293,F293,Lister!$D$7:$D$13)-P293)*N293/NETWORKDAYS(Lister!$D$20,Lister!$E$20,Lister!$D$7:$D$13),IF(AND(MONTH(E293)=7,MONTH(F293)=8),(NETWORKDAYS(Lister!$D$20,F293,Lister!$D$7:$D$13)-P293)*N293/NETWORKDAYS(Lister!$D$20,Lister!$E$20,Lister!$D$7:$D$13),IF(AND(MONTH(E293)=7,MONTH(F293)=7),0)))),0),"")</f>
        <v/>
      </c>
      <c r="S293" s="31" t="str">
        <f t="shared" si="31"/>
        <v/>
      </c>
      <c r="T293" s="31" t="str">
        <f t="shared" si="32"/>
        <v/>
      </c>
      <c r="U293" s="51" t="str">
        <f t="shared" si="33"/>
        <v/>
      </c>
    </row>
    <row r="294" spans="1:21" x14ac:dyDescent="0.25">
      <c r="A294" s="13" t="str">
        <f t="shared" si="34"/>
        <v/>
      </c>
      <c r="B294" s="55"/>
      <c r="C294" s="22"/>
      <c r="D294" s="23"/>
      <c r="E294" s="16"/>
      <c r="F294" s="16"/>
      <c r="G294" s="72" t="str">
        <f>IF(OR(E294="",F294=""),"",NETWORKDAYS(E294,F294,Lister!$D$7:$D$13))</f>
        <v/>
      </c>
      <c r="H294" s="19"/>
      <c r="I294" s="32" t="str">
        <f t="shared" si="28"/>
        <v/>
      </c>
      <c r="J294" s="18"/>
      <c r="K294" s="18"/>
      <c r="L294" s="46" t="str">
        <f t="shared" si="29"/>
        <v/>
      </c>
      <c r="M294" s="20"/>
      <c r="N294" s="31" t="str">
        <f t="shared" si="30"/>
        <v/>
      </c>
      <c r="O294" s="20"/>
      <c r="P294" s="20"/>
      <c r="Q294" s="46" t="str">
        <f>IFERROR(MAX(IF(OR(O294="",P294=""),"",IF(AND(AND(MONTH(E294)&gt;=7,MONTH(E294)&lt;8),AND(MONTH(F294)&gt;=7,MONTH(F294)&lt;8)),(NETWORKDAYS(E294,F294,Lister!$D$7:$D$13)-O294)*N294/NETWORKDAYS(Lister!$D$19,Lister!$E$19,Lister!$D$7:$D$13),IF(AND(AND(MONTH(E294)&gt;=7,MONTH(E294)&lt;8),MONTH(F294)&gt;7),(NETWORKDAYS(E294,Lister!$E$19,Lister!$D$7:$D$13)-O294)*N294/NETWORKDAYS(Lister!$D$19,Lister!$E$19,Lister!$D$7:$D$13),IF(MONTH(E294)&gt;7,0)))),0),"")</f>
        <v/>
      </c>
      <c r="R294" s="46" t="str">
        <f>IFERROR(MAX(IF(OR(O294="",P294=""),"",IF(AND(AND(MONTH(E294)&gt;=8,MONTH(E294)&lt;9),AND(MONTH(F294)&gt;=8,MONTH(F294)&lt;9)),(NETWORKDAYS(E294,F294,Lister!$D$7:$D$13)-P294)*N294/NETWORKDAYS(Lister!$D$20,Lister!$E$20,Lister!$D$7:$D$13),IF(AND(MONTH(E294)=7,MONTH(F294)=8),(NETWORKDAYS(Lister!$D$20,F294,Lister!$D$7:$D$13)-P294)*N294/NETWORKDAYS(Lister!$D$20,Lister!$E$20,Lister!$D$7:$D$13),IF(AND(MONTH(E294)=7,MONTH(F294)=7),0)))),0),"")</f>
        <v/>
      </c>
      <c r="S294" s="31" t="str">
        <f t="shared" si="31"/>
        <v/>
      </c>
      <c r="T294" s="31" t="str">
        <f t="shared" si="32"/>
        <v/>
      </c>
      <c r="U294" s="51" t="str">
        <f t="shared" si="33"/>
        <v/>
      </c>
    </row>
    <row r="295" spans="1:21" x14ac:dyDescent="0.25">
      <c r="A295" s="13" t="str">
        <f t="shared" si="34"/>
        <v/>
      </c>
      <c r="B295" s="55"/>
      <c r="C295" s="22"/>
      <c r="D295" s="23"/>
      <c r="E295" s="16"/>
      <c r="F295" s="16"/>
      <c r="G295" s="72" t="str">
        <f>IF(OR(E295="",F295=""),"",NETWORKDAYS(E295,F295,Lister!$D$7:$D$13))</f>
        <v/>
      </c>
      <c r="H295" s="19"/>
      <c r="I295" s="32" t="str">
        <f t="shared" si="28"/>
        <v/>
      </c>
      <c r="J295" s="18"/>
      <c r="K295" s="18"/>
      <c r="L295" s="46" t="str">
        <f t="shared" si="29"/>
        <v/>
      </c>
      <c r="M295" s="20"/>
      <c r="N295" s="31" t="str">
        <f t="shared" si="30"/>
        <v/>
      </c>
      <c r="O295" s="20"/>
      <c r="P295" s="20"/>
      <c r="Q295" s="46" t="str">
        <f>IFERROR(MAX(IF(OR(O295="",P295=""),"",IF(AND(AND(MONTH(E295)&gt;=7,MONTH(E295)&lt;8),AND(MONTH(F295)&gt;=7,MONTH(F295)&lt;8)),(NETWORKDAYS(E295,F295,Lister!$D$7:$D$13)-O295)*N295/NETWORKDAYS(Lister!$D$19,Lister!$E$19,Lister!$D$7:$D$13),IF(AND(AND(MONTH(E295)&gt;=7,MONTH(E295)&lt;8),MONTH(F295)&gt;7),(NETWORKDAYS(E295,Lister!$E$19,Lister!$D$7:$D$13)-O295)*N295/NETWORKDAYS(Lister!$D$19,Lister!$E$19,Lister!$D$7:$D$13),IF(MONTH(E295)&gt;7,0)))),0),"")</f>
        <v/>
      </c>
      <c r="R295" s="46" t="str">
        <f>IFERROR(MAX(IF(OR(O295="",P295=""),"",IF(AND(AND(MONTH(E295)&gt;=8,MONTH(E295)&lt;9),AND(MONTH(F295)&gt;=8,MONTH(F295)&lt;9)),(NETWORKDAYS(E295,F295,Lister!$D$7:$D$13)-P295)*N295/NETWORKDAYS(Lister!$D$20,Lister!$E$20,Lister!$D$7:$D$13),IF(AND(MONTH(E295)=7,MONTH(F295)=8),(NETWORKDAYS(Lister!$D$20,F295,Lister!$D$7:$D$13)-P295)*N295/NETWORKDAYS(Lister!$D$20,Lister!$E$20,Lister!$D$7:$D$13),IF(AND(MONTH(E295)=7,MONTH(F295)=7),0)))),0),"")</f>
        <v/>
      </c>
      <c r="S295" s="31" t="str">
        <f t="shared" si="31"/>
        <v/>
      </c>
      <c r="T295" s="31" t="str">
        <f t="shared" si="32"/>
        <v/>
      </c>
      <c r="U295" s="51" t="str">
        <f t="shared" si="33"/>
        <v/>
      </c>
    </row>
    <row r="296" spans="1:21" x14ac:dyDescent="0.25">
      <c r="A296" s="13" t="str">
        <f t="shared" si="34"/>
        <v/>
      </c>
      <c r="B296" s="55"/>
      <c r="C296" s="22"/>
      <c r="D296" s="23"/>
      <c r="E296" s="16"/>
      <c r="F296" s="16"/>
      <c r="G296" s="72" t="str">
        <f>IF(OR(E296="",F296=""),"",NETWORKDAYS(E296,F296,Lister!$D$7:$D$13))</f>
        <v/>
      </c>
      <c r="H296" s="19"/>
      <c r="I296" s="32" t="str">
        <f t="shared" si="28"/>
        <v/>
      </c>
      <c r="J296" s="18"/>
      <c r="K296" s="18"/>
      <c r="L296" s="46" t="str">
        <f t="shared" si="29"/>
        <v/>
      </c>
      <c r="M296" s="20"/>
      <c r="N296" s="31" t="str">
        <f t="shared" si="30"/>
        <v/>
      </c>
      <c r="O296" s="20"/>
      <c r="P296" s="20"/>
      <c r="Q296" s="46" t="str">
        <f>IFERROR(MAX(IF(OR(O296="",P296=""),"",IF(AND(AND(MONTH(E296)&gt;=7,MONTH(E296)&lt;8),AND(MONTH(F296)&gt;=7,MONTH(F296)&lt;8)),(NETWORKDAYS(E296,F296,Lister!$D$7:$D$13)-O296)*N296/NETWORKDAYS(Lister!$D$19,Lister!$E$19,Lister!$D$7:$D$13),IF(AND(AND(MONTH(E296)&gt;=7,MONTH(E296)&lt;8),MONTH(F296)&gt;7),(NETWORKDAYS(E296,Lister!$E$19,Lister!$D$7:$D$13)-O296)*N296/NETWORKDAYS(Lister!$D$19,Lister!$E$19,Lister!$D$7:$D$13),IF(MONTH(E296)&gt;7,0)))),0),"")</f>
        <v/>
      </c>
      <c r="R296" s="46" t="str">
        <f>IFERROR(MAX(IF(OR(O296="",P296=""),"",IF(AND(AND(MONTH(E296)&gt;=8,MONTH(E296)&lt;9),AND(MONTH(F296)&gt;=8,MONTH(F296)&lt;9)),(NETWORKDAYS(E296,F296,Lister!$D$7:$D$13)-P296)*N296/NETWORKDAYS(Lister!$D$20,Lister!$E$20,Lister!$D$7:$D$13),IF(AND(MONTH(E296)=7,MONTH(F296)=8),(NETWORKDAYS(Lister!$D$20,F296,Lister!$D$7:$D$13)-P296)*N296/NETWORKDAYS(Lister!$D$20,Lister!$E$20,Lister!$D$7:$D$13),IF(AND(MONTH(E296)=7,MONTH(F296)=7),0)))),0),"")</f>
        <v/>
      </c>
      <c r="S296" s="31" t="str">
        <f t="shared" si="31"/>
        <v/>
      </c>
      <c r="T296" s="31" t="str">
        <f t="shared" si="32"/>
        <v/>
      </c>
      <c r="U296" s="51" t="str">
        <f t="shared" si="33"/>
        <v/>
      </c>
    </row>
    <row r="297" spans="1:21" x14ac:dyDescent="0.25">
      <c r="A297" s="13" t="str">
        <f t="shared" si="34"/>
        <v/>
      </c>
      <c r="B297" s="55"/>
      <c r="C297" s="22"/>
      <c r="D297" s="23"/>
      <c r="E297" s="16"/>
      <c r="F297" s="16"/>
      <c r="G297" s="72" t="str">
        <f>IF(OR(E297="",F297=""),"",NETWORKDAYS(E297,F297,Lister!$D$7:$D$13))</f>
        <v/>
      </c>
      <c r="H297" s="19"/>
      <c r="I297" s="32" t="str">
        <f t="shared" si="28"/>
        <v/>
      </c>
      <c r="J297" s="18"/>
      <c r="K297" s="18"/>
      <c r="L297" s="46" t="str">
        <f t="shared" si="29"/>
        <v/>
      </c>
      <c r="M297" s="20"/>
      <c r="N297" s="31" t="str">
        <f t="shared" si="30"/>
        <v/>
      </c>
      <c r="O297" s="20"/>
      <c r="P297" s="20"/>
      <c r="Q297" s="46" t="str">
        <f>IFERROR(MAX(IF(OR(O297="",P297=""),"",IF(AND(AND(MONTH(E297)&gt;=7,MONTH(E297)&lt;8),AND(MONTH(F297)&gt;=7,MONTH(F297)&lt;8)),(NETWORKDAYS(E297,F297,Lister!$D$7:$D$13)-O297)*N297/NETWORKDAYS(Lister!$D$19,Lister!$E$19,Lister!$D$7:$D$13),IF(AND(AND(MONTH(E297)&gt;=7,MONTH(E297)&lt;8),MONTH(F297)&gt;7),(NETWORKDAYS(E297,Lister!$E$19,Lister!$D$7:$D$13)-O297)*N297/NETWORKDAYS(Lister!$D$19,Lister!$E$19,Lister!$D$7:$D$13),IF(MONTH(E297)&gt;7,0)))),0),"")</f>
        <v/>
      </c>
      <c r="R297" s="46" t="str">
        <f>IFERROR(MAX(IF(OR(O297="",P297=""),"",IF(AND(AND(MONTH(E297)&gt;=8,MONTH(E297)&lt;9),AND(MONTH(F297)&gt;=8,MONTH(F297)&lt;9)),(NETWORKDAYS(E297,F297,Lister!$D$7:$D$13)-P297)*N297/NETWORKDAYS(Lister!$D$20,Lister!$E$20,Lister!$D$7:$D$13),IF(AND(MONTH(E297)=7,MONTH(F297)=8),(NETWORKDAYS(Lister!$D$20,F297,Lister!$D$7:$D$13)-P297)*N297/NETWORKDAYS(Lister!$D$20,Lister!$E$20,Lister!$D$7:$D$13),IF(AND(MONTH(E297)=7,MONTH(F297)=7),0)))),0),"")</f>
        <v/>
      </c>
      <c r="S297" s="31" t="str">
        <f t="shared" si="31"/>
        <v/>
      </c>
      <c r="T297" s="31" t="str">
        <f t="shared" si="32"/>
        <v/>
      </c>
      <c r="U297" s="51" t="str">
        <f t="shared" si="33"/>
        <v/>
      </c>
    </row>
    <row r="298" spans="1:21" x14ac:dyDescent="0.25">
      <c r="A298" s="13" t="str">
        <f t="shared" si="34"/>
        <v/>
      </c>
      <c r="B298" s="55"/>
      <c r="C298" s="22"/>
      <c r="D298" s="23"/>
      <c r="E298" s="16"/>
      <c r="F298" s="16"/>
      <c r="G298" s="72" t="str">
        <f>IF(OR(E298="",F298=""),"",NETWORKDAYS(E298,F298,Lister!$D$7:$D$13))</f>
        <v/>
      </c>
      <c r="H298" s="19"/>
      <c r="I298" s="32" t="str">
        <f t="shared" si="28"/>
        <v/>
      </c>
      <c r="J298" s="18"/>
      <c r="K298" s="18"/>
      <c r="L298" s="46" t="str">
        <f t="shared" si="29"/>
        <v/>
      </c>
      <c r="M298" s="20"/>
      <c r="N298" s="31" t="str">
        <f t="shared" si="30"/>
        <v/>
      </c>
      <c r="O298" s="20"/>
      <c r="P298" s="20"/>
      <c r="Q298" s="46" t="str">
        <f>IFERROR(MAX(IF(OR(O298="",P298=""),"",IF(AND(AND(MONTH(E298)&gt;=7,MONTH(E298)&lt;8),AND(MONTH(F298)&gt;=7,MONTH(F298)&lt;8)),(NETWORKDAYS(E298,F298,Lister!$D$7:$D$13)-O298)*N298/NETWORKDAYS(Lister!$D$19,Lister!$E$19,Lister!$D$7:$D$13),IF(AND(AND(MONTH(E298)&gt;=7,MONTH(E298)&lt;8),MONTH(F298)&gt;7),(NETWORKDAYS(E298,Lister!$E$19,Lister!$D$7:$D$13)-O298)*N298/NETWORKDAYS(Lister!$D$19,Lister!$E$19,Lister!$D$7:$D$13),IF(MONTH(E298)&gt;7,0)))),0),"")</f>
        <v/>
      </c>
      <c r="R298" s="46" t="str">
        <f>IFERROR(MAX(IF(OR(O298="",P298=""),"",IF(AND(AND(MONTH(E298)&gt;=8,MONTH(E298)&lt;9),AND(MONTH(F298)&gt;=8,MONTH(F298)&lt;9)),(NETWORKDAYS(E298,F298,Lister!$D$7:$D$13)-P298)*N298/NETWORKDAYS(Lister!$D$20,Lister!$E$20,Lister!$D$7:$D$13),IF(AND(MONTH(E298)=7,MONTH(F298)=8),(NETWORKDAYS(Lister!$D$20,F298,Lister!$D$7:$D$13)-P298)*N298/NETWORKDAYS(Lister!$D$20,Lister!$E$20,Lister!$D$7:$D$13),IF(AND(MONTH(E298)=7,MONTH(F298)=7),0)))),0),"")</f>
        <v/>
      </c>
      <c r="S298" s="31" t="str">
        <f t="shared" si="31"/>
        <v/>
      </c>
      <c r="T298" s="31" t="str">
        <f t="shared" si="32"/>
        <v/>
      </c>
      <c r="U298" s="51" t="str">
        <f t="shared" si="33"/>
        <v/>
      </c>
    </row>
    <row r="299" spans="1:21" x14ac:dyDescent="0.25">
      <c r="A299" s="13" t="str">
        <f t="shared" si="34"/>
        <v/>
      </c>
      <c r="B299" s="55"/>
      <c r="C299" s="22"/>
      <c r="D299" s="23"/>
      <c r="E299" s="16"/>
      <c r="F299" s="16"/>
      <c r="G299" s="72" t="str">
        <f>IF(OR(E299="",F299=""),"",NETWORKDAYS(E299,F299,Lister!$D$7:$D$13))</f>
        <v/>
      </c>
      <c r="H299" s="19"/>
      <c r="I299" s="32" t="str">
        <f t="shared" si="28"/>
        <v/>
      </c>
      <c r="J299" s="18"/>
      <c r="K299" s="18"/>
      <c r="L299" s="46" t="str">
        <f t="shared" si="29"/>
        <v/>
      </c>
      <c r="M299" s="20"/>
      <c r="N299" s="31" t="str">
        <f t="shared" si="30"/>
        <v/>
      </c>
      <c r="O299" s="20"/>
      <c r="P299" s="20"/>
      <c r="Q299" s="46" t="str">
        <f>IFERROR(MAX(IF(OR(O299="",P299=""),"",IF(AND(AND(MONTH(E299)&gt;=7,MONTH(E299)&lt;8),AND(MONTH(F299)&gt;=7,MONTH(F299)&lt;8)),(NETWORKDAYS(E299,F299,Lister!$D$7:$D$13)-O299)*N299/NETWORKDAYS(Lister!$D$19,Lister!$E$19,Lister!$D$7:$D$13),IF(AND(AND(MONTH(E299)&gt;=7,MONTH(E299)&lt;8),MONTH(F299)&gt;7),(NETWORKDAYS(E299,Lister!$E$19,Lister!$D$7:$D$13)-O299)*N299/NETWORKDAYS(Lister!$D$19,Lister!$E$19,Lister!$D$7:$D$13),IF(MONTH(E299)&gt;7,0)))),0),"")</f>
        <v/>
      </c>
      <c r="R299" s="46" t="str">
        <f>IFERROR(MAX(IF(OR(O299="",P299=""),"",IF(AND(AND(MONTH(E299)&gt;=8,MONTH(E299)&lt;9),AND(MONTH(F299)&gt;=8,MONTH(F299)&lt;9)),(NETWORKDAYS(E299,F299,Lister!$D$7:$D$13)-P299)*N299/NETWORKDAYS(Lister!$D$20,Lister!$E$20,Lister!$D$7:$D$13),IF(AND(MONTH(E299)=7,MONTH(F299)=8),(NETWORKDAYS(Lister!$D$20,F299,Lister!$D$7:$D$13)-P299)*N299/NETWORKDAYS(Lister!$D$20,Lister!$E$20,Lister!$D$7:$D$13),IF(AND(MONTH(E299)=7,MONTH(F299)=7),0)))),0),"")</f>
        <v/>
      </c>
      <c r="S299" s="31" t="str">
        <f t="shared" si="31"/>
        <v/>
      </c>
      <c r="T299" s="31" t="str">
        <f t="shared" si="32"/>
        <v/>
      </c>
      <c r="U299" s="51" t="str">
        <f t="shared" si="33"/>
        <v/>
      </c>
    </row>
    <row r="300" spans="1:21" x14ac:dyDescent="0.25">
      <c r="A300" s="13" t="str">
        <f t="shared" si="34"/>
        <v/>
      </c>
      <c r="B300" s="55"/>
      <c r="C300" s="22"/>
      <c r="D300" s="23"/>
      <c r="E300" s="16"/>
      <c r="F300" s="16"/>
      <c r="G300" s="72" t="str">
        <f>IF(OR(E300="",F300=""),"",NETWORKDAYS(E300,F300,Lister!$D$7:$D$13))</f>
        <v/>
      </c>
      <c r="H300" s="19"/>
      <c r="I300" s="32" t="str">
        <f t="shared" si="28"/>
        <v/>
      </c>
      <c r="J300" s="18"/>
      <c r="K300" s="18"/>
      <c r="L300" s="46" t="str">
        <f t="shared" si="29"/>
        <v/>
      </c>
      <c r="M300" s="20"/>
      <c r="N300" s="31" t="str">
        <f t="shared" si="30"/>
        <v/>
      </c>
      <c r="O300" s="20"/>
      <c r="P300" s="20"/>
      <c r="Q300" s="46" t="str">
        <f>IFERROR(MAX(IF(OR(O300="",P300=""),"",IF(AND(AND(MONTH(E300)&gt;=7,MONTH(E300)&lt;8),AND(MONTH(F300)&gt;=7,MONTH(F300)&lt;8)),(NETWORKDAYS(E300,F300,Lister!$D$7:$D$13)-O300)*N300/NETWORKDAYS(Lister!$D$19,Lister!$E$19,Lister!$D$7:$D$13),IF(AND(AND(MONTH(E300)&gt;=7,MONTH(E300)&lt;8),MONTH(F300)&gt;7),(NETWORKDAYS(E300,Lister!$E$19,Lister!$D$7:$D$13)-O300)*N300/NETWORKDAYS(Lister!$D$19,Lister!$E$19,Lister!$D$7:$D$13),IF(MONTH(E300)&gt;7,0)))),0),"")</f>
        <v/>
      </c>
      <c r="R300" s="46" t="str">
        <f>IFERROR(MAX(IF(OR(O300="",P300=""),"",IF(AND(AND(MONTH(E300)&gt;=8,MONTH(E300)&lt;9),AND(MONTH(F300)&gt;=8,MONTH(F300)&lt;9)),(NETWORKDAYS(E300,F300,Lister!$D$7:$D$13)-P300)*N300/NETWORKDAYS(Lister!$D$20,Lister!$E$20,Lister!$D$7:$D$13),IF(AND(MONTH(E300)=7,MONTH(F300)=8),(NETWORKDAYS(Lister!$D$20,F300,Lister!$D$7:$D$13)-P300)*N300/NETWORKDAYS(Lister!$D$20,Lister!$E$20,Lister!$D$7:$D$13),IF(AND(MONTH(E300)=7,MONTH(F300)=7),0)))),0),"")</f>
        <v/>
      </c>
      <c r="S300" s="31" t="str">
        <f t="shared" si="31"/>
        <v/>
      </c>
      <c r="T300" s="31" t="str">
        <f t="shared" si="32"/>
        <v/>
      </c>
      <c r="U300" s="51" t="str">
        <f t="shared" si="33"/>
        <v/>
      </c>
    </row>
    <row r="301" spans="1:21" x14ac:dyDescent="0.25">
      <c r="A301" s="13" t="str">
        <f t="shared" si="34"/>
        <v/>
      </c>
      <c r="B301" s="55"/>
      <c r="C301" s="22"/>
      <c r="D301" s="23"/>
      <c r="E301" s="16"/>
      <c r="F301" s="16"/>
      <c r="G301" s="72" t="str">
        <f>IF(OR(E301="",F301=""),"",NETWORKDAYS(E301,F301,Lister!$D$7:$D$13))</f>
        <v/>
      </c>
      <c r="H301" s="19"/>
      <c r="I301" s="32" t="str">
        <f t="shared" si="28"/>
        <v/>
      </c>
      <c r="J301" s="18"/>
      <c r="K301" s="18"/>
      <c r="L301" s="46" t="str">
        <f t="shared" si="29"/>
        <v/>
      </c>
      <c r="M301" s="20"/>
      <c r="N301" s="31" t="str">
        <f t="shared" si="30"/>
        <v/>
      </c>
      <c r="O301" s="20"/>
      <c r="P301" s="20"/>
      <c r="Q301" s="46" t="str">
        <f>IFERROR(MAX(IF(OR(O301="",P301=""),"",IF(AND(AND(MONTH(E301)&gt;=7,MONTH(E301)&lt;8),AND(MONTH(F301)&gt;=7,MONTH(F301)&lt;8)),(NETWORKDAYS(E301,F301,Lister!$D$7:$D$13)-O301)*N301/NETWORKDAYS(Lister!$D$19,Lister!$E$19,Lister!$D$7:$D$13),IF(AND(AND(MONTH(E301)&gt;=7,MONTH(E301)&lt;8),MONTH(F301)&gt;7),(NETWORKDAYS(E301,Lister!$E$19,Lister!$D$7:$D$13)-O301)*N301/NETWORKDAYS(Lister!$D$19,Lister!$E$19,Lister!$D$7:$D$13),IF(MONTH(E301)&gt;7,0)))),0),"")</f>
        <v/>
      </c>
      <c r="R301" s="46" t="str">
        <f>IFERROR(MAX(IF(OR(O301="",P301=""),"",IF(AND(AND(MONTH(E301)&gt;=8,MONTH(E301)&lt;9),AND(MONTH(F301)&gt;=8,MONTH(F301)&lt;9)),(NETWORKDAYS(E301,F301,Lister!$D$7:$D$13)-P301)*N301/NETWORKDAYS(Lister!$D$20,Lister!$E$20,Lister!$D$7:$D$13),IF(AND(MONTH(E301)=7,MONTH(F301)=8),(NETWORKDAYS(Lister!$D$20,F301,Lister!$D$7:$D$13)-P301)*N301/NETWORKDAYS(Lister!$D$20,Lister!$E$20,Lister!$D$7:$D$13),IF(AND(MONTH(E301)=7,MONTH(F301)=7),0)))),0),"")</f>
        <v/>
      </c>
      <c r="S301" s="31" t="str">
        <f t="shared" si="31"/>
        <v/>
      </c>
      <c r="T301" s="31" t="str">
        <f t="shared" si="32"/>
        <v/>
      </c>
      <c r="U301" s="51" t="str">
        <f t="shared" si="33"/>
        <v/>
      </c>
    </row>
    <row r="302" spans="1:21" x14ac:dyDescent="0.25">
      <c r="A302" s="13" t="str">
        <f t="shared" si="34"/>
        <v/>
      </c>
      <c r="B302" s="55"/>
      <c r="C302" s="22"/>
      <c r="D302" s="23"/>
      <c r="E302" s="16"/>
      <c r="F302" s="16"/>
      <c r="G302" s="72" t="str">
        <f>IF(OR(E302="",F302=""),"",NETWORKDAYS(E302,F302,Lister!$D$7:$D$13))</f>
        <v/>
      </c>
      <c r="H302" s="19"/>
      <c r="I302" s="32" t="str">
        <f t="shared" si="28"/>
        <v/>
      </c>
      <c r="J302" s="18"/>
      <c r="K302" s="18"/>
      <c r="L302" s="46" t="str">
        <f t="shared" si="29"/>
        <v/>
      </c>
      <c r="M302" s="20"/>
      <c r="N302" s="31" t="str">
        <f t="shared" si="30"/>
        <v/>
      </c>
      <c r="O302" s="20"/>
      <c r="P302" s="20"/>
      <c r="Q302" s="46" t="str">
        <f>IFERROR(MAX(IF(OR(O302="",P302=""),"",IF(AND(AND(MONTH(E302)&gt;=7,MONTH(E302)&lt;8),AND(MONTH(F302)&gt;=7,MONTH(F302)&lt;8)),(NETWORKDAYS(E302,F302,Lister!$D$7:$D$13)-O302)*N302/NETWORKDAYS(Lister!$D$19,Lister!$E$19,Lister!$D$7:$D$13),IF(AND(AND(MONTH(E302)&gt;=7,MONTH(E302)&lt;8),MONTH(F302)&gt;7),(NETWORKDAYS(E302,Lister!$E$19,Lister!$D$7:$D$13)-O302)*N302/NETWORKDAYS(Lister!$D$19,Lister!$E$19,Lister!$D$7:$D$13),IF(MONTH(E302)&gt;7,0)))),0),"")</f>
        <v/>
      </c>
      <c r="R302" s="46" t="str">
        <f>IFERROR(MAX(IF(OR(O302="",P302=""),"",IF(AND(AND(MONTH(E302)&gt;=8,MONTH(E302)&lt;9),AND(MONTH(F302)&gt;=8,MONTH(F302)&lt;9)),(NETWORKDAYS(E302,F302,Lister!$D$7:$D$13)-P302)*N302/NETWORKDAYS(Lister!$D$20,Lister!$E$20,Lister!$D$7:$D$13),IF(AND(MONTH(E302)=7,MONTH(F302)=8),(NETWORKDAYS(Lister!$D$20,F302,Lister!$D$7:$D$13)-P302)*N302/NETWORKDAYS(Lister!$D$20,Lister!$E$20,Lister!$D$7:$D$13),IF(AND(MONTH(E302)=7,MONTH(F302)=7),0)))),0),"")</f>
        <v/>
      </c>
      <c r="S302" s="31" t="str">
        <f t="shared" si="31"/>
        <v/>
      </c>
      <c r="T302" s="31" t="str">
        <f t="shared" si="32"/>
        <v/>
      </c>
      <c r="U302" s="51" t="str">
        <f t="shared" si="33"/>
        <v/>
      </c>
    </row>
    <row r="303" spans="1:21" x14ac:dyDescent="0.25">
      <c r="A303" s="13" t="str">
        <f t="shared" si="34"/>
        <v/>
      </c>
      <c r="B303" s="55"/>
      <c r="C303" s="22"/>
      <c r="D303" s="23"/>
      <c r="E303" s="16"/>
      <c r="F303" s="16"/>
      <c r="G303" s="72" t="str">
        <f>IF(OR(E303="",F303=""),"",NETWORKDAYS(E303,F303,Lister!$D$7:$D$13))</f>
        <v/>
      </c>
      <c r="H303" s="19"/>
      <c r="I303" s="32" t="str">
        <f t="shared" si="28"/>
        <v/>
      </c>
      <c r="J303" s="18"/>
      <c r="K303" s="18"/>
      <c r="L303" s="46" t="str">
        <f t="shared" si="29"/>
        <v/>
      </c>
      <c r="M303" s="20"/>
      <c r="N303" s="31" t="str">
        <f t="shared" si="30"/>
        <v/>
      </c>
      <c r="O303" s="20"/>
      <c r="P303" s="20"/>
      <c r="Q303" s="46" t="str">
        <f>IFERROR(MAX(IF(OR(O303="",P303=""),"",IF(AND(AND(MONTH(E303)&gt;=7,MONTH(E303)&lt;8),AND(MONTH(F303)&gt;=7,MONTH(F303)&lt;8)),(NETWORKDAYS(E303,F303,Lister!$D$7:$D$13)-O303)*N303/NETWORKDAYS(Lister!$D$19,Lister!$E$19,Lister!$D$7:$D$13),IF(AND(AND(MONTH(E303)&gt;=7,MONTH(E303)&lt;8),MONTH(F303)&gt;7),(NETWORKDAYS(E303,Lister!$E$19,Lister!$D$7:$D$13)-O303)*N303/NETWORKDAYS(Lister!$D$19,Lister!$E$19,Lister!$D$7:$D$13),IF(MONTH(E303)&gt;7,0)))),0),"")</f>
        <v/>
      </c>
      <c r="R303" s="46" t="str">
        <f>IFERROR(MAX(IF(OR(O303="",P303=""),"",IF(AND(AND(MONTH(E303)&gt;=8,MONTH(E303)&lt;9),AND(MONTH(F303)&gt;=8,MONTH(F303)&lt;9)),(NETWORKDAYS(E303,F303,Lister!$D$7:$D$13)-P303)*N303/NETWORKDAYS(Lister!$D$20,Lister!$E$20,Lister!$D$7:$D$13),IF(AND(MONTH(E303)=7,MONTH(F303)=8),(NETWORKDAYS(Lister!$D$20,F303,Lister!$D$7:$D$13)-P303)*N303/NETWORKDAYS(Lister!$D$20,Lister!$E$20,Lister!$D$7:$D$13),IF(AND(MONTH(E303)=7,MONTH(F303)=7),0)))),0),"")</f>
        <v/>
      </c>
      <c r="S303" s="31" t="str">
        <f t="shared" si="31"/>
        <v/>
      </c>
      <c r="T303" s="31" t="str">
        <f t="shared" si="32"/>
        <v/>
      </c>
      <c r="U303" s="51" t="str">
        <f t="shared" si="33"/>
        <v/>
      </c>
    </row>
    <row r="304" spans="1:21" x14ac:dyDescent="0.25">
      <c r="A304" s="13" t="str">
        <f t="shared" si="34"/>
        <v/>
      </c>
      <c r="B304" s="55"/>
      <c r="C304" s="22"/>
      <c r="D304" s="23"/>
      <c r="E304" s="16"/>
      <c r="F304" s="16"/>
      <c r="G304" s="72" t="str">
        <f>IF(OR(E304="",F304=""),"",NETWORKDAYS(E304,F304,Lister!$D$7:$D$13))</f>
        <v/>
      </c>
      <c r="H304" s="19"/>
      <c r="I304" s="32" t="str">
        <f t="shared" si="28"/>
        <v/>
      </c>
      <c r="J304" s="18"/>
      <c r="K304" s="18"/>
      <c r="L304" s="46" t="str">
        <f t="shared" si="29"/>
        <v/>
      </c>
      <c r="M304" s="20"/>
      <c r="N304" s="31" t="str">
        <f t="shared" si="30"/>
        <v/>
      </c>
      <c r="O304" s="20"/>
      <c r="P304" s="20"/>
      <c r="Q304" s="46" t="str">
        <f>IFERROR(MAX(IF(OR(O304="",P304=""),"",IF(AND(AND(MONTH(E304)&gt;=7,MONTH(E304)&lt;8),AND(MONTH(F304)&gt;=7,MONTH(F304)&lt;8)),(NETWORKDAYS(E304,F304,Lister!$D$7:$D$13)-O304)*N304/NETWORKDAYS(Lister!$D$19,Lister!$E$19,Lister!$D$7:$D$13),IF(AND(AND(MONTH(E304)&gt;=7,MONTH(E304)&lt;8),MONTH(F304)&gt;7),(NETWORKDAYS(E304,Lister!$E$19,Lister!$D$7:$D$13)-O304)*N304/NETWORKDAYS(Lister!$D$19,Lister!$E$19,Lister!$D$7:$D$13),IF(MONTH(E304)&gt;7,0)))),0),"")</f>
        <v/>
      </c>
      <c r="R304" s="46" t="str">
        <f>IFERROR(MAX(IF(OR(O304="",P304=""),"",IF(AND(AND(MONTH(E304)&gt;=8,MONTH(E304)&lt;9),AND(MONTH(F304)&gt;=8,MONTH(F304)&lt;9)),(NETWORKDAYS(E304,F304,Lister!$D$7:$D$13)-P304)*N304/NETWORKDAYS(Lister!$D$20,Lister!$E$20,Lister!$D$7:$D$13),IF(AND(MONTH(E304)=7,MONTH(F304)=8),(NETWORKDAYS(Lister!$D$20,F304,Lister!$D$7:$D$13)-P304)*N304/NETWORKDAYS(Lister!$D$20,Lister!$E$20,Lister!$D$7:$D$13),IF(AND(MONTH(E304)=7,MONTH(F304)=7),0)))),0),"")</f>
        <v/>
      </c>
      <c r="S304" s="31" t="str">
        <f t="shared" si="31"/>
        <v/>
      </c>
      <c r="T304" s="31" t="str">
        <f t="shared" si="32"/>
        <v/>
      </c>
      <c r="U304" s="51" t="str">
        <f t="shared" si="33"/>
        <v/>
      </c>
    </row>
    <row r="305" spans="1:21" x14ac:dyDescent="0.25">
      <c r="A305" s="13" t="str">
        <f t="shared" si="34"/>
        <v/>
      </c>
      <c r="B305" s="55"/>
      <c r="C305" s="22"/>
      <c r="D305" s="23"/>
      <c r="E305" s="16"/>
      <c r="F305" s="16"/>
      <c r="G305" s="72" t="str">
        <f>IF(OR(E305="",F305=""),"",NETWORKDAYS(E305,F305,Lister!$D$7:$D$13))</f>
        <v/>
      </c>
      <c r="H305" s="19"/>
      <c r="I305" s="32" t="str">
        <f t="shared" si="28"/>
        <v/>
      </c>
      <c r="J305" s="18"/>
      <c r="K305" s="18"/>
      <c r="L305" s="46" t="str">
        <f t="shared" si="29"/>
        <v/>
      </c>
      <c r="M305" s="20"/>
      <c r="N305" s="31" t="str">
        <f t="shared" si="30"/>
        <v/>
      </c>
      <c r="O305" s="20"/>
      <c r="P305" s="20"/>
      <c r="Q305" s="46" t="str">
        <f>IFERROR(MAX(IF(OR(O305="",P305=""),"",IF(AND(AND(MONTH(E305)&gt;=7,MONTH(E305)&lt;8),AND(MONTH(F305)&gt;=7,MONTH(F305)&lt;8)),(NETWORKDAYS(E305,F305,Lister!$D$7:$D$13)-O305)*N305/NETWORKDAYS(Lister!$D$19,Lister!$E$19,Lister!$D$7:$D$13),IF(AND(AND(MONTH(E305)&gt;=7,MONTH(E305)&lt;8),MONTH(F305)&gt;7),(NETWORKDAYS(E305,Lister!$E$19,Lister!$D$7:$D$13)-O305)*N305/NETWORKDAYS(Lister!$D$19,Lister!$E$19,Lister!$D$7:$D$13),IF(MONTH(E305)&gt;7,0)))),0),"")</f>
        <v/>
      </c>
      <c r="R305" s="46" t="str">
        <f>IFERROR(MAX(IF(OR(O305="",P305=""),"",IF(AND(AND(MONTH(E305)&gt;=8,MONTH(E305)&lt;9),AND(MONTH(F305)&gt;=8,MONTH(F305)&lt;9)),(NETWORKDAYS(E305,F305,Lister!$D$7:$D$13)-P305)*N305/NETWORKDAYS(Lister!$D$20,Lister!$E$20,Lister!$D$7:$D$13),IF(AND(MONTH(E305)=7,MONTH(F305)=8),(NETWORKDAYS(Lister!$D$20,F305,Lister!$D$7:$D$13)-P305)*N305/NETWORKDAYS(Lister!$D$20,Lister!$E$20,Lister!$D$7:$D$13),IF(AND(MONTH(E305)=7,MONTH(F305)=7),0)))),0),"")</f>
        <v/>
      </c>
      <c r="S305" s="31" t="str">
        <f t="shared" si="31"/>
        <v/>
      </c>
      <c r="T305" s="31" t="str">
        <f t="shared" si="32"/>
        <v/>
      </c>
      <c r="U305" s="51" t="str">
        <f t="shared" si="33"/>
        <v/>
      </c>
    </row>
    <row r="306" spans="1:21" x14ac:dyDescent="0.25">
      <c r="A306" s="13" t="str">
        <f t="shared" si="34"/>
        <v/>
      </c>
      <c r="B306" s="55"/>
      <c r="C306" s="22"/>
      <c r="D306" s="23"/>
      <c r="E306" s="16"/>
      <c r="F306" s="16"/>
      <c r="G306" s="72" t="str">
        <f>IF(OR(E306="",F306=""),"",NETWORKDAYS(E306,F306,Lister!$D$7:$D$13))</f>
        <v/>
      </c>
      <c r="H306" s="19"/>
      <c r="I306" s="32" t="str">
        <f t="shared" si="28"/>
        <v/>
      </c>
      <c r="J306" s="18"/>
      <c r="K306" s="18"/>
      <c r="L306" s="46" t="str">
        <f t="shared" si="29"/>
        <v/>
      </c>
      <c r="M306" s="20"/>
      <c r="N306" s="31" t="str">
        <f t="shared" si="30"/>
        <v/>
      </c>
      <c r="O306" s="20"/>
      <c r="P306" s="20"/>
      <c r="Q306" s="46" t="str">
        <f>IFERROR(MAX(IF(OR(O306="",P306=""),"",IF(AND(AND(MONTH(E306)&gt;=7,MONTH(E306)&lt;8),AND(MONTH(F306)&gt;=7,MONTH(F306)&lt;8)),(NETWORKDAYS(E306,F306,Lister!$D$7:$D$13)-O306)*N306/NETWORKDAYS(Lister!$D$19,Lister!$E$19,Lister!$D$7:$D$13),IF(AND(AND(MONTH(E306)&gt;=7,MONTH(E306)&lt;8),MONTH(F306)&gt;7),(NETWORKDAYS(E306,Lister!$E$19,Lister!$D$7:$D$13)-O306)*N306/NETWORKDAYS(Lister!$D$19,Lister!$E$19,Lister!$D$7:$D$13),IF(MONTH(E306)&gt;7,0)))),0),"")</f>
        <v/>
      </c>
      <c r="R306" s="46" t="str">
        <f>IFERROR(MAX(IF(OR(O306="",P306=""),"",IF(AND(AND(MONTH(E306)&gt;=8,MONTH(E306)&lt;9),AND(MONTH(F306)&gt;=8,MONTH(F306)&lt;9)),(NETWORKDAYS(E306,F306,Lister!$D$7:$D$13)-P306)*N306/NETWORKDAYS(Lister!$D$20,Lister!$E$20,Lister!$D$7:$D$13),IF(AND(MONTH(E306)=7,MONTH(F306)=8),(NETWORKDAYS(Lister!$D$20,F306,Lister!$D$7:$D$13)-P306)*N306/NETWORKDAYS(Lister!$D$20,Lister!$E$20,Lister!$D$7:$D$13),IF(AND(MONTH(E306)=7,MONTH(F306)=7),0)))),0),"")</f>
        <v/>
      </c>
      <c r="S306" s="31" t="str">
        <f t="shared" si="31"/>
        <v/>
      </c>
      <c r="T306" s="31" t="str">
        <f t="shared" si="32"/>
        <v/>
      </c>
      <c r="U306" s="51" t="str">
        <f t="shared" si="33"/>
        <v/>
      </c>
    </row>
    <row r="307" spans="1:21" x14ac:dyDescent="0.25">
      <c r="A307" s="13" t="str">
        <f t="shared" si="34"/>
        <v/>
      </c>
      <c r="B307" s="55"/>
      <c r="C307" s="22"/>
      <c r="D307" s="23"/>
      <c r="E307" s="16"/>
      <c r="F307" s="16"/>
      <c r="G307" s="72" t="str">
        <f>IF(OR(E307="",F307=""),"",NETWORKDAYS(E307,F307,Lister!$D$7:$D$13))</f>
        <v/>
      </c>
      <c r="H307" s="19"/>
      <c r="I307" s="32" t="str">
        <f t="shared" si="28"/>
        <v/>
      </c>
      <c r="J307" s="18"/>
      <c r="K307" s="18"/>
      <c r="L307" s="46" t="str">
        <f t="shared" si="29"/>
        <v/>
      </c>
      <c r="M307" s="20"/>
      <c r="N307" s="31" t="str">
        <f t="shared" si="30"/>
        <v/>
      </c>
      <c r="O307" s="20"/>
      <c r="P307" s="20"/>
      <c r="Q307" s="46" t="str">
        <f>IFERROR(MAX(IF(OR(O307="",P307=""),"",IF(AND(AND(MONTH(E307)&gt;=7,MONTH(E307)&lt;8),AND(MONTH(F307)&gt;=7,MONTH(F307)&lt;8)),(NETWORKDAYS(E307,F307,Lister!$D$7:$D$13)-O307)*N307/NETWORKDAYS(Lister!$D$19,Lister!$E$19,Lister!$D$7:$D$13),IF(AND(AND(MONTH(E307)&gt;=7,MONTH(E307)&lt;8),MONTH(F307)&gt;7),(NETWORKDAYS(E307,Lister!$E$19,Lister!$D$7:$D$13)-O307)*N307/NETWORKDAYS(Lister!$D$19,Lister!$E$19,Lister!$D$7:$D$13),IF(MONTH(E307)&gt;7,0)))),0),"")</f>
        <v/>
      </c>
      <c r="R307" s="46" t="str">
        <f>IFERROR(MAX(IF(OR(O307="",P307=""),"",IF(AND(AND(MONTH(E307)&gt;=8,MONTH(E307)&lt;9),AND(MONTH(F307)&gt;=8,MONTH(F307)&lt;9)),(NETWORKDAYS(E307,F307,Lister!$D$7:$D$13)-P307)*N307/NETWORKDAYS(Lister!$D$20,Lister!$E$20,Lister!$D$7:$D$13),IF(AND(MONTH(E307)=7,MONTH(F307)=8),(NETWORKDAYS(Lister!$D$20,F307,Lister!$D$7:$D$13)-P307)*N307/NETWORKDAYS(Lister!$D$20,Lister!$E$20,Lister!$D$7:$D$13),IF(AND(MONTH(E307)=7,MONTH(F307)=7),0)))),0),"")</f>
        <v/>
      </c>
      <c r="S307" s="31" t="str">
        <f t="shared" si="31"/>
        <v/>
      </c>
      <c r="T307" s="31" t="str">
        <f t="shared" si="32"/>
        <v/>
      </c>
      <c r="U307" s="51" t="str">
        <f t="shared" si="33"/>
        <v/>
      </c>
    </row>
    <row r="308" spans="1:21" x14ac:dyDescent="0.25">
      <c r="A308" s="13" t="str">
        <f t="shared" si="34"/>
        <v/>
      </c>
      <c r="B308" s="55"/>
      <c r="C308" s="22"/>
      <c r="D308" s="23"/>
      <c r="E308" s="16"/>
      <c r="F308" s="16"/>
      <c r="G308" s="72" t="str">
        <f>IF(OR(E308="",F308=""),"",NETWORKDAYS(E308,F308,Lister!$D$7:$D$13))</f>
        <v/>
      </c>
      <c r="H308" s="19"/>
      <c r="I308" s="32" t="str">
        <f t="shared" si="28"/>
        <v/>
      </c>
      <c r="J308" s="18"/>
      <c r="K308" s="18"/>
      <c r="L308" s="46" t="str">
        <f t="shared" si="29"/>
        <v/>
      </c>
      <c r="M308" s="20"/>
      <c r="N308" s="31" t="str">
        <f t="shared" si="30"/>
        <v/>
      </c>
      <c r="O308" s="20"/>
      <c r="P308" s="20"/>
      <c r="Q308" s="46" t="str">
        <f>IFERROR(MAX(IF(OR(O308="",P308=""),"",IF(AND(AND(MONTH(E308)&gt;=7,MONTH(E308)&lt;8),AND(MONTH(F308)&gt;=7,MONTH(F308)&lt;8)),(NETWORKDAYS(E308,F308,Lister!$D$7:$D$13)-O308)*N308/NETWORKDAYS(Lister!$D$19,Lister!$E$19,Lister!$D$7:$D$13),IF(AND(AND(MONTH(E308)&gt;=7,MONTH(E308)&lt;8),MONTH(F308)&gt;7),(NETWORKDAYS(E308,Lister!$E$19,Lister!$D$7:$D$13)-O308)*N308/NETWORKDAYS(Lister!$D$19,Lister!$E$19,Lister!$D$7:$D$13),IF(MONTH(E308)&gt;7,0)))),0),"")</f>
        <v/>
      </c>
      <c r="R308" s="46" t="str">
        <f>IFERROR(MAX(IF(OR(O308="",P308=""),"",IF(AND(AND(MONTH(E308)&gt;=8,MONTH(E308)&lt;9),AND(MONTH(F308)&gt;=8,MONTH(F308)&lt;9)),(NETWORKDAYS(E308,F308,Lister!$D$7:$D$13)-P308)*N308/NETWORKDAYS(Lister!$D$20,Lister!$E$20,Lister!$D$7:$D$13),IF(AND(MONTH(E308)=7,MONTH(F308)=8),(NETWORKDAYS(Lister!$D$20,F308,Lister!$D$7:$D$13)-P308)*N308/NETWORKDAYS(Lister!$D$20,Lister!$E$20,Lister!$D$7:$D$13),IF(AND(MONTH(E308)=7,MONTH(F308)=7),0)))),0),"")</f>
        <v/>
      </c>
      <c r="S308" s="31" t="str">
        <f t="shared" si="31"/>
        <v/>
      </c>
      <c r="T308" s="31" t="str">
        <f t="shared" si="32"/>
        <v/>
      </c>
      <c r="U308" s="51" t="str">
        <f t="shared" si="33"/>
        <v/>
      </c>
    </row>
    <row r="309" spans="1:21" x14ac:dyDescent="0.25">
      <c r="A309" s="13" t="str">
        <f t="shared" si="34"/>
        <v/>
      </c>
      <c r="B309" s="55"/>
      <c r="C309" s="22"/>
      <c r="D309" s="23"/>
      <c r="E309" s="16"/>
      <c r="F309" s="16"/>
      <c r="G309" s="72" t="str">
        <f>IF(OR(E309="",F309=""),"",NETWORKDAYS(E309,F309,Lister!$D$7:$D$13))</f>
        <v/>
      </c>
      <c r="H309" s="19"/>
      <c r="I309" s="32" t="str">
        <f t="shared" si="28"/>
        <v/>
      </c>
      <c r="J309" s="18"/>
      <c r="K309" s="18"/>
      <c r="L309" s="46" t="str">
        <f t="shared" si="29"/>
        <v/>
      </c>
      <c r="M309" s="20"/>
      <c r="N309" s="31" t="str">
        <f t="shared" si="30"/>
        <v/>
      </c>
      <c r="O309" s="20"/>
      <c r="P309" s="20"/>
      <c r="Q309" s="46" t="str">
        <f>IFERROR(MAX(IF(OR(O309="",P309=""),"",IF(AND(AND(MONTH(E309)&gt;=7,MONTH(E309)&lt;8),AND(MONTH(F309)&gt;=7,MONTH(F309)&lt;8)),(NETWORKDAYS(E309,F309,Lister!$D$7:$D$13)-O309)*N309/NETWORKDAYS(Lister!$D$19,Lister!$E$19,Lister!$D$7:$D$13),IF(AND(AND(MONTH(E309)&gt;=7,MONTH(E309)&lt;8),MONTH(F309)&gt;7),(NETWORKDAYS(E309,Lister!$E$19,Lister!$D$7:$D$13)-O309)*N309/NETWORKDAYS(Lister!$D$19,Lister!$E$19,Lister!$D$7:$D$13),IF(MONTH(E309)&gt;7,0)))),0),"")</f>
        <v/>
      </c>
      <c r="R309" s="46" t="str">
        <f>IFERROR(MAX(IF(OR(O309="",P309=""),"",IF(AND(AND(MONTH(E309)&gt;=8,MONTH(E309)&lt;9),AND(MONTH(F309)&gt;=8,MONTH(F309)&lt;9)),(NETWORKDAYS(E309,F309,Lister!$D$7:$D$13)-P309)*N309/NETWORKDAYS(Lister!$D$20,Lister!$E$20,Lister!$D$7:$D$13),IF(AND(MONTH(E309)=7,MONTH(F309)=8),(NETWORKDAYS(Lister!$D$20,F309,Lister!$D$7:$D$13)-P309)*N309/NETWORKDAYS(Lister!$D$20,Lister!$E$20,Lister!$D$7:$D$13),IF(AND(MONTH(E309)=7,MONTH(F309)=7),0)))),0),"")</f>
        <v/>
      </c>
      <c r="S309" s="31" t="str">
        <f t="shared" si="31"/>
        <v/>
      </c>
      <c r="T309" s="31" t="str">
        <f t="shared" si="32"/>
        <v/>
      </c>
      <c r="U309" s="51" t="str">
        <f t="shared" si="33"/>
        <v/>
      </c>
    </row>
    <row r="310" spans="1:21" x14ac:dyDescent="0.25">
      <c r="A310" s="13" t="str">
        <f t="shared" si="34"/>
        <v/>
      </c>
      <c r="B310" s="55"/>
      <c r="C310" s="22"/>
      <c r="D310" s="23"/>
      <c r="E310" s="16"/>
      <c r="F310" s="16"/>
      <c r="G310" s="72" t="str">
        <f>IF(OR(E310="",F310=""),"",NETWORKDAYS(E310,F310,Lister!$D$7:$D$13))</f>
        <v/>
      </c>
      <c r="H310" s="19"/>
      <c r="I310" s="32" t="str">
        <f t="shared" si="28"/>
        <v/>
      </c>
      <c r="J310" s="18"/>
      <c r="K310" s="18"/>
      <c r="L310" s="46" t="str">
        <f t="shared" si="29"/>
        <v/>
      </c>
      <c r="M310" s="20"/>
      <c r="N310" s="31" t="str">
        <f t="shared" si="30"/>
        <v/>
      </c>
      <c r="O310" s="20"/>
      <c r="P310" s="20"/>
      <c r="Q310" s="46" t="str">
        <f>IFERROR(MAX(IF(OR(O310="",P310=""),"",IF(AND(AND(MONTH(E310)&gt;=7,MONTH(E310)&lt;8),AND(MONTH(F310)&gt;=7,MONTH(F310)&lt;8)),(NETWORKDAYS(E310,F310,Lister!$D$7:$D$13)-O310)*N310/NETWORKDAYS(Lister!$D$19,Lister!$E$19,Lister!$D$7:$D$13),IF(AND(AND(MONTH(E310)&gt;=7,MONTH(E310)&lt;8),MONTH(F310)&gt;7),(NETWORKDAYS(E310,Lister!$E$19,Lister!$D$7:$D$13)-O310)*N310/NETWORKDAYS(Lister!$D$19,Lister!$E$19,Lister!$D$7:$D$13),IF(MONTH(E310)&gt;7,0)))),0),"")</f>
        <v/>
      </c>
      <c r="R310" s="46" t="str">
        <f>IFERROR(MAX(IF(OR(O310="",P310=""),"",IF(AND(AND(MONTH(E310)&gt;=8,MONTH(E310)&lt;9),AND(MONTH(F310)&gt;=8,MONTH(F310)&lt;9)),(NETWORKDAYS(E310,F310,Lister!$D$7:$D$13)-P310)*N310/NETWORKDAYS(Lister!$D$20,Lister!$E$20,Lister!$D$7:$D$13),IF(AND(MONTH(E310)=7,MONTH(F310)=8),(NETWORKDAYS(Lister!$D$20,F310,Lister!$D$7:$D$13)-P310)*N310/NETWORKDAYS(Lister!$D$20,Lister!$E$20,Lister!$D$7:$D$13),IF(AND(MONTH(E310)=7,MONTH(F310)=7),0)))),0),"")</f>
        <v/>
      </c>
      <c r="S310" s="31" t="str">
        <f t="shared" si="31"/>
        <v/>
      </c>
      <c r="T310" s="31" t="str">
        <f t="shared" si="32"/>
        <v/>
      </c>
      <c r="U310" s="51" t="str">
        <f t="shared" si="33"/>
        <v/>
      </c>
    </row>
    <row r="311" spans="1:21" x14ac:dyDescent="0.25">
      <c r="A311" s="13" t="str">
        <f t="shared" si="34"/>
        <v/>
      </c>
      <c r="B311" s="55"/>
      <c r="C311" s="22"/>
      <c r="D311" s="23"/>
      <c r="E311" s="16"/>
      <c r="F311" s="16"/>
      <c r="G311" s="72" t="str">
        <f>IF(OR(E311="",F311=""),"",NETWORKDAYS(E311,F311,Lister!$D$7:$D$13))</f>
        <v/>
      </c>
      <c r="H311" s="19"/>
      <c r="I311" s="32" t="str">
        <f t="shared" si="28"/>
        <v/>
      </c>
      <c r="J311" s="18"/>
      <c r="K311" s="18"/>
      <c r="L311" s="46" t="str">
        <f t="shared" si="29"/>
        <v/>
      </c>
      <c r="M311" s="20"/>
      <c r="N311" s="31" t="str">
        <f t="shared" si="30"/>
        <v/>
      </c>
      <c r="O311" s="20"/>
      <c r="P311" s="20"/>
      <c r="Q311" s="46" t="str">
        <f>IFERROR(MAX(IF(OR(O311="",P311=""),"",IF(AND(AND(MONTH(E311)&gt;=7,MONTH(E311)&lt;8),AND(MONTH(F311)&gt;=7,MONTH(F311)&lt;8)),(NETWORKDAYS(E311,F311,Lister!$D$7:$D$13)-O311)*N311/NETWORKDAYS(Lister!$D$19,Lister!$E$19,Lister!$D$7:$D$13),IF(AND(AND(MONTH(E311)&gt;=7,MONTH(E311)&lt;8),MONTH(F311)&gt;7),(NETWORKDAYS(E311,Lister!$E$19,Lister!$D$7:$D$13)-O311)*N311/NETWORKDAYS(Lister!$D$19,Lister!$E$19,Lister!$D$7:$D$13),IF(MONTH(E311)&gt;7,0)))),0),"")</f>
        <v/>
      </c>
      <c r="R311" s="46" t="str">
        <f>IFERROR(MAX(IF(OR(O311="",P311=""),"",IF(AND(AND(MONTH(E311)&gt;=8,MONTH(E311)&lt;9),AND(MONTH(F311)&gt;=8,MONTH(F311)&lt;9)),(NETWORKDAYS(E311,F311,Lister!$D$7:$D$13)-P311)*N311/NETWORKDAYS(Lister!$D$20,Lister!$E$20,Lister!$D$7:$D$13),IF(AND(MONTH(E311)=7,MONTH(F311)=8),(NETWORKDAYS(Lister!$D$20,F311,Lister!$D$7:$D$13)-P311)*N311/NETWORKDAYS(Lister!$D$20,Lister!$E$20,Lister!$D$7:$D$13),IF(AND(MONTH(E311)=7,MONTH(F311)=7),0)))),0),"")</f>
        <v/>
      </c>
      <c r="S311" s="31" t="str">
        <f t="shared" si="31"/>
        <v/>
      </c>
      <c r="T311" s="31" t="str">
        <f t="shared" si="32"/>
        <v/>
      </c>
      <c r="U311" s="51" t="str">
        <f t="shared" si="33"/>
        <v/>
      </c>
    </row>
    <row r="312" spans="1:21" x14ac:dyDescent="0.25">
      <c r="A312" s="13" t="str">
        <f t="shared" si="34"/>
        <v/>
      </c>
      <c r="B312" s="55"/>
      <c r="C312" s="22"/>
      <c r="D312" s="23"/>
      <c r="E312" s="16"/>
      <c r="F312" s="16"/>
      <c r="G312" s="72" t="str">
        <f>IF(OR(E312="",F312=""),"",NETWORKDAYS(E312,F312,Lister!$D$7:$D$13))</f>
        <v/>
      </c>
      <c r="H312" s="19"/>
      <c r="I312" s="32" t="str">
        <f t="shared" si="28"/>
        <v/>
      </c>
      <c r="J312" s="18"/>
      <c r="K312" s="18"/>
      <c r="L312" s="46" t="str">
        <f t="shared" si="29"/>
        <v/>
      </c>
      <c r="M312" s="20"/>
      <c r="N312" s="31" t="str">
        <f t="shared" si="30"/>
        <v/>
      </c>
      <c r="O312" s="20"/>
      <c r="P312" s="20"/>
      <c r="Q312" s="46" t="str">
        <f>IFERROR(MAX(IF(OR(O312="",P312=""),"",IF(AND(AND(MONTH(E312)&gt;=7,MONTH(E312)&lt;8),AND(MONTH(F312)&gt;=7,MONTH(F312)&lt;8)),(NETWORKDAYS(E312,F312,Lister!$D$7:$D$13)-O312)*N312/NETWORKDAYS(Lister!$D$19,Lister!$E$19,Lister!$D$7:$D$13),IF(AND(AND(MONTH(E312)&gt;=7,MONTH(E312)&lt;8),MONTH(F312)&gt;7),(NETWORKDAYS(E312,Lister!$E$19,Lister!$D$7:$D$13)-O312)*N312/NETWORKDAYS(Lister!$D$19,Lister!$E$19,Lister!$D$7:$D$13),IF(MONTH(E312)&gt;7,0)))),0),"")</f>
        <v/>
      </c>
      <c r="R312" s="46" t="str">
        <f>IFERROR(MAX(IF(OR(O312="",P312=""),"",IF(AND(AND(MONTH(E312)&gt;=8,MONTH(E312)&lt;9),AND(MONTH(F312)&gt;=8,MONTH(F312)&lt;9)),(NETWORKDAYS(E312,F312,Lister!$D$7:$D$13)-P312)*N312/NETWORKDAYS(Lister!$D$20,Lister!$E$20,Lister!$D$7:$D$13),IF(AND(MONTH(E312)=7,MONTH(F312)=8),(NETWORKDAYS(Lister!$D$20,F312,Lister!$D$7:$D$13)-P312)*N312/NETWORKDAYS(Lister!$D$20,Lister!$E$20,Lister!$D$7:$D$13),IF(AND(MONTH(E312)=7,MONTH(F312)=7),0)))),0),"")</f>
        <v/>
      </c>
      <c r="S312" s="31" t="str">
        <f t="shared" si="31"/>
        <v/>
      </c>
      <c r="T312" s="31" t="str">
        <f t="shared" si="32"/>
        <v/>
      </c>
      <c r="U312" s="51" t="str">
        <f t="shared" si="33"/>
        <v/>
      </c>
    </row>
    <row r="313" spans="1:21" x14ac:dyDescent="0.25">
      <c r="A313" s="13" t="str">
        <f t="shared" si="34"/>
        <v/>
      </c>
      <c r="B313" s="55"/>
      <c r="C313" s="22"/>
      <c r="D313" s="23"/>
      <c r="E313" s="16"/>
      <c r="F313" s="16"/>
      <c r="G313" s="72" t="str">
        <f>IF(OR(E313="",F313=""),"",NETWORKDAYS(E313,F313,Lister!$D$7:$D$13))</f>
        <v/>
      </c>
      <c r="H313" s="19"/>
      <c r="I313" s="32" t="str">
        <f t="shared" si="28"/>
        <v/>
      </c>
      <c r="J313" s="18"/>
      <c r="K313" s="18"/>
      <c r="L313" s="46" t="str">
        <f t="shared" si="29"/>
        <v/>
      </c>
      <c r="M313" s="20"/>
      <c r="N313" s="31" t="str">
        <f t="shared" si="30"/>
        <v/>
      </c>
      <c r="O313" s="20"/>
      <c r="P313" s="20"/>
      <c r="Q313" s="46" t="str">
        <f>IFERROR(MAX(IF(OR(O313="",P313=""),"",IF(AND(AND(MONTH(E313)&gt;=7,MONTH(E313)&lt;8),AND(MONTH(F313)&gt;=7,MONTH(F313)&lt;8)),(NETWORKDAYS(E313,F313,Lister!$D$7:$D$13)-O313)*N313/NETWORKDAYS(Lister!$D$19,Lister!$E$19,Lister!$D$7:$D$13),IF(AND(AND(MONTH(E313)&gt;=7,MONTH(E313)&lt;8),MONTH(F313)&gt;7),(NETWORKDAYS(E313,Lister!$E$19,Lister!$D$7:$D$13)-O313)*N313/NETWORKDAYS(Lister!$D$19,Lister!$E$19,Lister!$D$7:$D$13),IF(MONTH(E313)&gt;7,0)))),0),"")</f>
        <v/>
      </c>
      <c r="R313" s="46" t="str">
        <f>IFERROR(MAX(IF(OR(O313="",P313=""),"",IF(AND(AND(MONTH(E313)&gt;=8,MONTH(E313)&lt;9),AND(MONTH(F313)&gt;=8,MONTH(F313)&lt;9)),(NETWORKDAYS(E313,F313,Lister!$D$7:$D$13)-P313)*N313/NETWORKDAYS(Lister!$D$20,Lister!$E$20,Lister!$D$7:$D$13),IF(AND(MONTH(E313)=7,MONTH(F313)=8),(NETWORKDAYS(Lister!$D$20,F313,Lister!$D$7:$D$13)-P313)*N313/NETWORKDAYS(Lister!$D$20,Lister!$E$20,Lister!$D$7:$D$13),IF(AND(MONTH(E313)=7,MONTH(F313)=7),0)))),0),"")</f>
        <v/>
      </c>
      <c r="S313" s="31" t="str">
        <f t="shared" si="31"/>
        <v/>
      </c>
      <c r="T313" s="31" t="str">
        <f t="shared" si="32"/>
        <v/>
      </c>
      <c r="U313" s="51" t="str">
        <f t="shared" si="33"/>
        <v/>
      </c>
    </row>
    <row r="314" spans="1:21" x14ac:dyDescent="0.25">
      <c r="A314" s="13" t="str">
        <f t="shared" si="34"/>
        <v/>
      </c>
      <c r="B314" s="55"/>
      <c r="C314" s="22"/>
      <c r="D314" s="23"/>
      <c r="E314" s="16"/>
      <c r="F314" s="16"/>
      <c r="G314" s="72" t="str">
        <f>IF(OR(E314="",F314=""),"",NETWORKDAYS(E314,F314,Lister!$D$7:$D$13))</f>
        <v/>
      </c>
      <c r="H314" s="19"/>
      <c r="I314" s="32" t="str">
        <f t="shared" si="28"/>
        <v/>
      </c>
      <c r="J314" s="18"/>
      <c r="K314" s="18"/>
      <c r="L314" s="46" t="str">
        <f t="shared" si="29"/>
        <v/>
      </c>
      <c r="M314" s="20"/>
      <c r="N314" s="31" t="str">
        <f t="shared" si="30"/>
        <v/>
      </c>
      <c r="O314" s="20"/>
      <c r="P314" s="20"/>
      <c r="Q314" s="46" t="str">
        <f>IFERROR(MAX(IF(OR(O314="",P314=""),"",IF(AND(AND(MONTH(E314)&gt;=7,MONTH(E314)&lt;8),AND(MONTH(F314)&gt;=7,MONTH(F314)&lt;8)),(NETWORKDAYS(E314,F314,Lister!$D$7:$D$13)-O314)*N314/NETWORKDAYS(Lister!$D$19,Lister!$E$19,Lister!$D$7:$D$13),IF(AND(AND(MONTH(E314)&gt;=7,MONTH(E314)&lt;8),MONTH(F314)&gt;7),(NETWORKDAYS(E314,Lister!$E$19,Lister!$D$7:$D$13)-O314)*N314/NETWORKDAYS(Lister!$D$19,Lister!$E$19,Lister!$D$7:$D$13),IF(MONTH(E314)&gt;7,0)))),0),"")</f>
        <v/>
      </c>
      <c r="R314" s="46" t="str">
        <f>IFERROR(MAX(IF(OR(O314="",P314=""),"",IF(AND(AND(MONTH(E314)&gt;=8,MONTH(E314)&lt;9),AND(MONTH(F314)&gt;=8,MONTH(F314)&lt;9)),(NETWORKDAYS(E314,F314,Lister!$D$7:$D$13)-P314)*N314/NETWORKDAYS(Lister!$D$20,Lister!$E$20,Lister!$D$7:$D$13),IF(AND(MONTH(E314)=7,MONTH(F314)=8),(NETWORKDAYS(Lister!$D$20,F314,Lister!$D$7:$D$13)-P314)*N314/NETWORKDAYS(Lister!$D$20,Lister!$E$20,Lister!$D$7:$D$13),IF(AND(MONTH(E314)=7,MONTH(F314)=7),0)))),0),"")</f>
        <v/>
      </c>
      <c r="S314" s="31" t="str">
        <f t="shared" si="31"/>
        <v/>
      </c>
      <c r="T314" s="31" t="str">
        <f t="shared" si="32"/>
        <v/>
      </c>
      <c r="U314" s="51" t="str">
        <f t="shared" si="33"/>
        <v/>
      </c>
    </row>
    <row r="315" spans="1:21" x14ac:dyDescent="0.25">
      <c r="A315" s="13" t="str">
        <f t="shared" si="34"/>
        <v/>
      </c>
      <c r="B315" s="55"/>
      <c r="C315" s="22"/>
      <c r="D315" s="23"/>
      <c r="E315" s="16"/>
      <c r="F315" s="16"/>
      <c r="G315" s="72" t="str">
        <f>IF(OR(E315="",F315=""),"",NETWORKDAYS(E315,F315,Lister!$D$7:$D$13))</f>
        <v/>
      </c>
      <c r="H315" s="19"/>
      <c r="I315" s="32" t="str">
        <f t="shared" si="28"/>
        <v/>
      </c>
      <c r="J315" s="18"/>
      <c r="K315" s="18"/>
      <c r="L315" s="46" t="str">
        <f t="shared" si="29"/>
        <v/>
      </c>
      <c r="M315" s="20"/>
      <c r="N315" s="31" t="str">
        <f t="shared" si="30"/>
        <v/>
      </c>
      <c r="O315" s="20"/>
      <c r="P315" s="20"/>
      <c r="Q315" s="46" t="str">
        <f>IFERROR(MAX(IF(OR(O315="",P315=""),"",IF(AND(AND(MONTH(E315)&gt;=7,MONTH(E315)&lt;8),AND(MONTH(F315)&gt;=7,MONTH(F315)&lt;8)),(NETWORKDAYS(E315,F315,Lister!$D$7:$D$13)-O315)*N315/NETWORKDAYS(Lister!$D$19,Lister!$E$19,Lister!$D$7:$D$13),IF(AND(AND(MONTH(E315)&gt;=7,MONTH(E315)&lt;8),MONTH(F315)&gt;7),(NETWORKDAYS(E315,Lister!$E$19,Lister!$D$7:$D$13)-O315)*N315/NETWORKDAYS(Lister!$D$19,Lister!$E$19,Lister!$D$7:$D$13),IF(MONTH(E315)&gt;7,0)))),0),"")</f>
        <v/>
      </c>
      <c r="R315" s="46" t="str">
        <f>IFERROR(MAX(IF(OR(O315="",P315=""),"",IF(AND(AND(MONTH(E315)&gt;=8,MONTH(E315)&lt;9),AND(MONTH(F315)&gt;=8,MONTH(F315)&lt;9)),(NETWORKDAYS(E315,F315,Lister!$D$7:$D$13)-P315)*N315/NETWORKDAYS(Lister!$D$20,Lister!$E$20,Lister!$D$7:$D$13),IF(AND(MONTH(E315)=7,MONTH(F315)=8),(NETWORKDAYS(Lister!$D$20,F315,Lister!$D$7:$D$13)-P315)*N315/NETWORKDAYS(Lister!$D$20,Lister!$E$20,Lister!$D$7:$D$13),IF(AND(MONTH(E315)=7,MONTH(F315)=7),0)))),0),"")</f>
        <v/>
      </c>
      <c r="S315" s="31" t="str">
        <f t="shared" si="31"/>
        <v/>
      </c>
      <c r="T315" s="31" t="str">
        <f t="shared" si="32"/>
        <v/>
      </c>
      <c r="U315" s="51" t="str">
        <f t="shared" si="33"/>
        <v/>
      </c>
    </row>
    <row r="316" spans="1:21" x14ac:dyDescent="0.25">
      <c r="A316" s="13" t="str">
        <f t="shared" si="34"/>
        <v/>
      </c>
      <c r="B316" s="55"/>
      <c r="C316" s="22"/>
      <c r="D316" s="23"/>
      <c r="E316" s="16"/>
      <c r="F316" s="16"/>
      <c r="G316" s="72" t="str">
        <f>IF(OR(E316="",F316=""),"",NETWORKDAYS(E316,F316,Lister!$D$7:$D$13))</f>
        <v/>
      </c>
      <c r="H316" s="19"/>
      <c r="I316" s="32" t="str">
        <f t="shared" si="28"/>
        <v/>
      </c>
      <c r="J316" s="18"/>
      <c r="K316" s="18"/>
      <c r="L316" s="46" t="str">
        <f t="shared" si="29"/>
        <v/>
      </c>
      <c r="M316" s="20"/>
      <c r="N316" s="31" t="str">
        <f t="shared" si="30"/>
        <v/>
      </c>
      <c r="O316" s="20"/>
      <c r="P316" s="20"/>
      <c r="Q316" s="46" t="str">
        <f>IFERROR(MAX(IF(OR(O316="",P316=""),"",IF(AND(AND(MONTH(E316)&gt;=7,MONTH(E316)&lt;8),AND(MONTH(F316)&gt;=7,MONTH(F316)&lt;8)),(NETWORKDAYS(E316,F316,Lister!$D$7:$D$13)-O316)*N316/NETWORKDAYS(Lister!$D$19,Lister!$E$19,Lister!$D$7:$D$13),IF(AND(AND(MONTH(E316)&gt;=7,MONTH(E316)&lt;8),MONTH(F316)&gt;7),(NETWORKDAYS(E316,Lister!$E$19,Lister!$D$7:$D$13)-O316)*N316/NETWORKDAYS(Lister!$D$19,Lister!$E$19,Lister!$D$7:$D$13),IF(MONTH(E316)&gt;7,0)))),0),"")</f>
        <v/>
      </c>
      <c r="R316" s="46" t="str">
        <f>IFERROR(MAX(IF(OR(O316="",P316=""),"",IF(AND(AND(MONTH(E316)&gt;=8,MONTH(E316)&lt;9),AND(MONTH(F316)&gt;=8,MONTH(F316)&lt;9)),(NETWORKDAYS(E316,F316,Lister!$D$7:$D$13)-P316)*N316/NETWORKDAYS(Lister!$D$20,Lister!$E$20,Lister!$D$7:$D$13),IF(AND(MONTH(E316)=7,MONTH(F316)=8),(NETWORKDAYS(Lister!$D$20,F316,Lister!$D$7:$D$13)-P316)*N316/NETWORKDAYS(Lister!$D$20,Lister!$E$20,Lister!$D$7:$D$13),IF(AND(MONTH(E316)=7,MONTH(F316)=7),0)))),0),"")</f>
        <v/>
      </c>
      <c r="S316" s="31" t="str">
        <f t="shared" si="31"/>
        <v/>
      </c>
      <c r="T316" s="31" t="str">
        <f t="shared" si="32"/>
        <v/>
      </c>
      <c r="U316" s="51" t="str">
        <f t="shared" si="33"/>
        <v/>
      </c>
    </row>
    <row r="317" spans="1:21" x14ac:dyDescent="0.25">
      <c r="A317" s="13" t="str">
        <f t="shared" si="34"/>
        <v/>
      </c>
      <c r="B317" s="55"/>
      <c r="C317" s="22"/>
      <c r="D317" s="23"/>
      <c r="E317" s="16"/>
      <c r="F317" s="16"/>
      <c r="G317" s="72" t="str">
        <f>IF(OR(E317="",F317=""),"",NETWORKDAYS(E317,F317,Lister!$D$7:$D$13))</f>
        <v/>
      </c>
      <c r="H317" s="19"/>
      <c r="I317" s="32" t="str">
        <f t="shared" si="28"/>
        <v/>
      </c>
      <c r="J317" s="18"/>
      <c r="K317" s="18"/>
      <c r="L317" s="46" t="str">
        <f t="shared" si="29"/>
        <v/>
      </c>
      <c r="M317" s="20"/>
      <c r="N317" s="31" t="str">
        <f t="shared" si="30"/>
        <v/>
      </c>
      <c r="O317" s="20"/>
      <c r="P317" s="20"/>
      <c r="Q317" s="46" t="str">
        <f>IFERROR(MAX(IF(OR(O317="",P317=""),"",IF(AND(AND(MONTH(E317)&gt;=7,MONTH(E317)&lt;8),AND(MONTH(F317)&gt;=7,MONTH(F317)&lt;8)),(NETWORKDAYS(E317,F317,Lister!$D$7:$D$13)-O317)*N317/NETWORKDAYS(Lister!$D$19,Lister!$E$19,Lister!$D$7:$D$13),IF(AND(AND(MONTH(E317)&gt;=7,MONTH(E317)&lt;8),MONTH(F317)&gt;7),(NETWORKDAYS(E317,Lister!$E$19,Lister!$D$7:$D$13)-O317)*N317/NETWORKDAYS(Lister!$D$19,Lister!$E$19,Lister!$D$7:$D$13),IF(MONTH(E317)&gt;7,0)))),0),"")</f>
        <v/>
      </c>
      <c r="R317" s="46" t="str">
        <f>IFERROR(MAX(IF(OR(O317="",P317=""),"",IF(AND(AND(MONTH(E317)&gt;=8,MONTH(E317)&lt;9),AND(MONTH(F317)&gt;=8,MONTH(F317)&lt;9)),(NETWORKDAYS(E317,F317,Lister!$D$7:$D$13)-P317)*N317/NETWORKDAYS(Lister!$D$20,Lister!$E$20,Lister!$D$7:$D$13),IF(AND(MONTH(E317)=7,MONTH(F317)=8),(NETWORKDAYS(Lister!$D$20,F317,Lister!$D$7:$D$13)-P317)*N317/NETWORKDAYS(Lister!$D$20,Lister!$E$20,Lister!$D$7:$D$13),IF(AND(MONTH(E317)=7,MONTH(F317)=7),0)))),0),"")</f>
        <v/>
      </c>
      <c r="S317" s="31" t="str">
        <f t="shared" si="31"/>
        <v/>
      </c>
      <c r="T317" s="31" t="str">
        <f t="shared" si="32"/>
        <v/>
      </c>
      <c r="U317" s="51" t="str">
        <f t="shared" si="33"/>
        <v/>
      </c>
    </row>
    <row r="318" spans="1:21" x14ac:dyDescent="0.25">
      <c r="A318" s="13" t="str">
        <f t="shared" si="34"/>
        <v/>
      </c>
      <c r="B318" s="55"/>
      <c r="C318" s="22"/>
      <c r="D318" s="23"/>
      <c r="E318" s="16"/>
      <c r="F318" s="16"/>
      <c r="G318" s="72" t="str">
        <f>IF(OR(E318="",F318=""),"",NETWORKDAYS(E318,F318,Lister!$D$7:$D$13))</f>
        <v/>
      </c>
      <c r="H318" s="19"/>
      <c r="I318" s="32" t="str">
        <f t="shared" si="28"/>
        <v/>
      </c>
      <c r="J318" s="18"/>
      <c r="K318" s="18"/>
      <c r="L318" s="46" t="str">
        <f t="shared" si="29"/>
        <v/>
      </c>
      <c r="M318" s="20"/>
      <c r="N318" s="31" t="str">
        <f t="shared" si="30"/>
        <v/>
      </c>
      <c r="O318" s="20"/>
      <c r="P318" s="20"/>
      <c r="Q318" s="46" t="str">
        <f>IFERROR(MAX(IF(OR(O318="",P318=""),"",IF(AND(AND(MONTH(E318)&gt;=7,MONTH(E318)&lt;8),AND(MONTH(F318)&gt;=7,MONTH(F318)&lt;8)),(NETWORKDAYS(E318,F318,Lister!$D$7:$D$13)-O318)*N318/NETWORKDAYS(Lister!$D$19,Lister!$E$19,Lister!$D$7:$D$13),IF(AND(AND(MONTH(E318)&gt;=7,MONTH(E318)&lt;8),MONTH(F318)&gt;7),(NETWORKDAYS(E318,Lister!$E$19,Lister!$D$7:$D$13)-O318)*N318/NETWORKDAYS(Lister!$D$19,Lister!$E$19,Lister!$D$7:$D$13),IF(MONTH(E318)&gt;7,0)))),0),"")</f>
        <v/>
      </c>
      <c r="R318" s="46" t="str">
        <f>IFERROR(MAX(IF(OR(O318="",P318=""),"",IF(AND(AND(MONTH(E318)&gt;=8,MONTH(E318)&lt;9),AND(MONTH(F318)&gt;=8,MONTH(F318)&lt;9)),(NETWORKDAYS(E318,F318,Lister!$D$7:$D$13)-P318)*N318/NETWORKDAYS(Lister!$D$20,Lister!$E$20,Lister!$D$7:$D$13),IF(AND(MONTH(E318)=7,MONTH(F318)=8),(NETWORKDAYS(Lister!$D$20,F318,Lister!$D$7:$D$13)-P318)*N318/NETWORKDAYS(Lister!$D$20,Lister!$E$20,Lister!$D$7:$D$13),IF(AND(MONTH(E318)=7,MONTH(F318)=7),0)))),0),"")</f>
        <v/>
      </c>
      <c r="S318" s="31" t="str">
        <f t="shared" si="31"/>
        <v/>
      </c>
      <c r="T318" s="31" t="str">
        <f t="shared" si="32"/>
        <v/>
      </c>
      <c r="U318" s="51" t="str">
        <f t="shared" si="33"/>
        <v/>
      </c>
    </row>
    <row r="319" spans="1:21" x14ac:dyDescent="0.25">
      <c r="A319" s="13" t="str">
        <f t="shared" si="34"/>
        <v/>
      </c>
      <c r="B319" s="55"/>
      <c r="C319" s="22"/>
      <c r="D319" s="23"/>
      <c r="E319" s="16"/>
      <c r="F319" s="16"/>
      <c r="G319" s="72" t="str">
        <f>IF(OR(E319="",F319=""),"",NETWORKDAYS(E319,F319,Lister!$D$7:$D$13))</f>
        <v/>
      </c>
      <c r="H319" s="19"/>
      <c r="I319" s="32" t="str">
        <f t="shared" si="28"/>
        <v/>
      </c>
      <c r="J319" s="18"/>
      <c r="K319" s="18"/>
      <c r="L319" s="46" t="str">
        <f t="shared" si="29"/>
        <v/>
      </c>
      <c r="M319" s="20"/>
      <c r="N319" s="31" t="str">
        <f t="shared" si="30"/>
        <v/>
      </c>
      <c r="O319" s="20"/>
      <c r="P319" s="20"/>
      <c r="Q319" s="46" t="str">
        <f>IFERROR(MAX(IF(OR(O319="",P319=""),"",IF(AND(AND(MONTH(E319)&gt;=7,MONTH(E319)&lt;8),AND(MONTH(F319)&gt;=7,MONTH(F319)&lt;8)),(NETWORKDAYS(E319,F319,Lister!$D$7:$D$13)-O319)*N319/NETWORKDAYS(Lister!$D$19,Lister!$E$19,Lister!$D$7:$D$13),IF(AND(AND(MONTH(E319)&gt;=7,MONTH(E319)&lt;8),MONTH(F319)&gt;7),(NETWORKDAYS(E319,Lister!$E$19,Lister!$D$7:$D$13)-O319)*N319/NETWORKDAYS(Lister!$D$19,Lister!$E$19,Lister!$D$7:$D$13),IF(MONTH(E319)&gt;7,0)))),0),"")</f>
        <v/>
      </c>
      <c r="R319" s="46" t="str">
        <f>IFERROR(MAX(IF(OR(O319="",P319=""),"",IF(AND(AND(MONTH(E319)&gt;=8,MONTH(E319)&lt;9),AND(MONTH(F319)&gt;=8,MONTH(F319)&lt;9)),(NETWORKDAYS(E319,F319,Lister!$D$7:$D$13)-P319)*N319/NETWORKDAYS(Lister!$D$20,Lister!$E$20,Lister!$D$7:$D$13),IF(AND(MONTH(E319)=7,MONTH(F319)=8),(NETWORKDAYS(Lister!$D$20,F319,Lister!$D$7:$D$13)-P319)*N319/NETWORKDAYS(Lister!$D$20,Lister!$E$20,Lister!$D$7:$D$13),IF(AND(MONTH(E319)=7,MONTH(F319)=7),0)))),0),"")</f>
        <v/>
      </c>
      <c r="S319" s="31" t="str">
        <f t="shared" si="31"/>
        <v/>
      </c>
      <c r="T319" s="31" t="str">
        <f t="shared" si="32"/>
        <v/>
      </c>
      <c r="U319" s="51" t="str">
        <f t="shared" si="33"/>
        <v/>
      </c>
    </row>
    <row r="320" spans="1:21" x14ac:dyDescent="0.25">
      <c r="A320" s="13" t="str">
        <f t="shared" si="34"/>
        <v/>
      </c>
      <c r="B320" s="55"/>
      <c r="C320" s="22"/>
      <c r="D320" s="23"/>
      <c r="E320" s="16"/>
      <c r="F320" s="16"/>
      <c r="G320" s="72" t="str">
        <f>IF(OR(E320="",F320=""),"",NETWORKDAYS(E320,F320,Lister!$D$7:$D$13))</f>
        <v/>
      </c>
      <c r="H320" s="19"/>
      <c r="I320" s="32" t="str">
        <f t="shared" si="28"/>
        <v/>
      </c>
      <c r="J320" s="18"/>
      <c r="K320" s="18"/>
      <c r="L320" s="46" t="str">
        <f t="shared" si="29"/>
        <v/>
      </c>
      <c r="M320" s="20"/>
      <c r="N320" s="31" t="str">
        <f t="shared" si="30"/>
        <v/>
      </c>
      <c r="O320" s="20"/>
      <c r="P320" s="20"/>
      <c r="Q320" s="46" t="str">
        <f>IFERROR(MAX(IF(OR(O320="",P320=""),"",IF(AND(AND(MONTH(E320)&gt;=7,MONTH(E320)&lt;8),AND(MONTH(F320)&gt;=7,MONTH(F320)&lt;8)),(NETWORKDAYS(E320,F320,Lister!$D$7:$D$13)-O320)*N320/NETWORKDAYS(Lister!$D$19,Lister!$E$19,Lister!$D$7:$D$13),IF(AND(AND(MONTH(E320)&gt;=7,MONTH(E320)&lt;8),MONTH(F320)&gt;7),(NETWORKDAYS(E320,Lister!$E$19,Lister!$D$7:$D$13)-O320)*N320/NETWORKDAYS(Lister!$D$19,Lister!$E$19,Lister!$D$7:$D$13),IF(MONTH(E320)&gt;7,0)))),0),"")</f>
        <v/>
      </c>
      <c r="R320" s="46" t="str">
        <f>IFERROR(MAX(IF(OR(O320="",P320=""),"",IF(AND(AND(MONTH(E320)&gt;=8,MONTH(E320)&lt;9),AND(MONTH(F320)&gt;=8,MONTH(F320)&lt;9)),(NETWORKDAYS(E320,F320,Lister!$D$7:$D$13)-P320)*N320/NETWORKDAYS(Lister!$D$20,Lister!$E$20,Lister!$D$7:$D$13),IF(AND(MONTH(E320)=7,MONTH(F320)=8),(NETWORKDAYS(Lister!$D$20,F320,Lister!$D$7:$D$13)-P320)*N320/NETWORKDAYS(Lister!$D$20,Lister!$E$20,Lister!$D$7:$D$13),IF(AND(MONTH(E320)=7,MONTH(F320)=7),0)))),0),"")</f>
        <v/>
      </c>
      <c r="S320" s="31" t="str">
        <f t="shared" si="31"/>
        <v/>
      </c>
      <c r="T320" s="31" t="str">
        <f t="shared" si="32"/>
        <v/>
      </c>
      <c r="U320" s="51" t="str">
        <f t="shared" si="33"/>
        <v/>
      </c>
    </row>
    <row r="321" spans="1:21" x14ac:dyDescent="0.25">
      <c r="A321" s="13" t="str">
        <f t="shared" si="34"/>
        <v/>
      </c>
      <c r="B321" s="55"/>
      <c r="C321" s="22"/>
      <c r="D321" s="23"/>
      <c r="E321" s="16"/>
      <c r="F321" s="16"/>
      <c r="G321" s="72" t="str">
        <f>IF(OR(E321="",F321=""),"",NETWORKDAYS(E321,F321,Lister!$D$7:$D$13))</f>
        <v/>
      </c>
      <c r="H321" s="19"/>
      <c r="I321" s="32" t="str">
        <f t="shared" si="28"/>
        <v/>
      </c>
      <c r="J321" s="18"/>
      <c r="K321" s="18"/>
      <c r="L321" s="46" t="str">
        <f t="shared" si="29"/>
        <v/>
      </c>
      <c r="M321" s="20"/>
      <c r="N321" s="31" t="str">
        <f t="shared" si="30"/>
        <v/>
      </c>
      <c r="O321" s="20"/>
      <c r="P321" s="20"/>
      <c r="Q321" s="46" t="str">
        <f>IFERROR(MAX(IF(OR(O321="",P321=""),"",IF(AND(AND(MONTH(E321)&gt;=7,MONTH(E321)&lt;8),AND(MONTH(F321)&gt;=7,MONTH(F321)&lt;8)),(NETWORKDAYS(E321,F321,Lister!$D$7:$D$13)-O321)*N321/NETWORKDAYS(Lister!$D$19,Lister!$E$19,Lister!$D$7:$D$13),IF(AND(AND(MONTH(E321)&gt;=7,MONTH(E321)&lt;8),MONTH(F321)&gt;7),(NETWORKDAYS(E321,Lister!$E$19,Lister!$D$7:$D$13)-O321)*N321/NETWORKDAYS(Lister!$D$19,Lister!$E$19,Lister!$D$7:$D$13),IF(MONTH(E321)&gt;7,0)))),0),"")</f>
        <v/>
      </c>
      <c r="R321" s="46" t="str">
        <f>IFERROR(MAX(IF(OR(O321="",P321=""),"",IF(AND(AND(MONTH(E321)&gt;=8,MONTH(E321)&lt;9),AND(MONTH(F321)&gt;=8,MONTH(F321)&lt;9)),(NETWORKDAYS(E321,F321,Lister!$D$7:$D$13)-P321)*N321/NETWORKDAYS(Lister!$D$20,Lister!$E$20,Lister!$D$7:$D$13),IF(AND(MONTH(E321)=7,MONTH(F321)=8),(NETWORKDAYS(Lister!$D$20,F321,Lister!$D$7:$D$13)-P321)*N321/NETWORKDAYS(Lister!$D$20,Lister!$E$20,Lister!$D$7:$D$13),IF(AND(MONTH(E321)=7,MONTH(F321)=7),0)))),0),"")</f>
        <v/>
      </c>
      <c r="S321" s="31" t="str">
        <f t="shared" si="31"/>
        <v/>
      </c>
      <c r="T321" s="31" t="str">
        <f t="shared" si="32"/>
        <v/>
      </c>
      <c r="U321" s="51" t="str">
        <f t="shared" si="33"/>
        <v/>
      </c>
    </row>
    <row r="322" spans="1:21" x14ac:dyDescent="0.25">
      <c r="A322" s="13" t="str">
        <f t="shared" si="34"/>
        <v/>
      </c>
      <c r="B322" s="55"/>
      <c r="C322" s="22"/>
      <c r="D322" s="23"/>
      <c r="E322" s="16"/>
      <c r="F322" s="16"/>
      <c r="G322" s="72" t="str">
        <f>IF(OR(E322="",F322=""),"",NETWORKDAYS(E322,F322,Lister!$D$7:$D$13))</f>
        <v/>
      </c>
      <c r="H322" s="19"/>
      <c r="I322" s="32" t="str">
        <f t="shared" si="28"/>
        <v/>
      </c>
      <c r="J322" s="18"/>
      <c r="K322" s="18"/>
      <c r="L322" s="46" t="str">
        <f t="shared" si="29"/>
        <v/>
      </c>
      <c r="M322" s="20"/>
      <c r="N322" s="31" t="str">
        <f t="shared" si="30"/>
        <v/>
      </c>
      <c r="O322" s="20"/>
      <c r="P322" s="20"/>
      <c r="Q322" s="46" t="str">
        <f>IFERROR(MAX(IF(OR(O322="",P322=""),"",IF(AND(AND(MONTH(E322)&gt;=7,MONTH(E322)&lt;8),AND(MONTH(F322)&gt;=7,MONTH(F322)&lt;8)),(NETWORKDAYS(E322,F322,Lister!$D$7:$D$13)-O322)*N322/NETWORKDAYS(Lister!$D$19,Lister!$E$19,Lister!$D$7:$D$13),IF(AND(AND(MONTH(E322)&gt;=7,MONTH(E322)&lt;8),MONTH(F322)&gt;7),(NETWORKDAYS(E322,Lister!$E$19,Lister!$D$7:$D$13)-O322)*N322/NETWORKDAYS(Lister!$D$19,Lister!$E$19,Lister!$D$7:$D$13),IF(MONTH(E322)&gt;7,0)))),0),"")</f>
        <v/>
      </c>
      <c r="R322" s="46" t="str">
        <f>IFERROR(MAX(IF(OR(O322="",P322=""),"",IF(AND(AND(MONTH(E322)&gt;=8,MONTH(E322)&lt;9),AND(MONTH(F322)&gt;=8,MONTH(F322)&lt;9)),(NETWORKDAYS(E322,F322,Lister!$D$7:$D$13)-P322)*N322/NETWORKDAYS(Lister!$D$20,Lister!$E$20,Lister!$D$7:$D$13),IF(AND(MONTH(E322)=7,MONTH(F322)=8),(NETWORKDAYS(Lister!$D$20,F322,Lister!$D$7:$D$13)-P322)*N322/NETWORKDAYS(Lister!$D$20,Lister!$E$20,Lister!$D$7:$D$13),IF(AND(MONTH(E322)=7,MONTH(F322)=7),0)))),0),"")</f>
        <v/>
      </c>
      <c r="S322" s="31" t="str">
        <f t="shared" si="31"/>
        <v/>
      </c>
      <c r="T322" s="31" t="str">
        <f t="shared" si="32"/>
        <v/>
      </c>
      <c r="U322" s="51" t="str">
        <f t="shared" si="33"/>
        <v/>
      </c>
    </row>
    <row r="323" spans="1:21" x14ac:dyDescent="0.25">
      <c r="A323" s="13" t="str">
        <f t="shared" si="34"/>
        <v/>
      </c>
      <c r="B323" s="55"/>
      <c r="C323" s="22"/>
      <c r="D323" s="23"/>
      <c r="E323" s="16"/>
      <c r="F323" s="16"/>
      <c r="G323" s="72" t="str">
        <f>IF(OR(E323="",F323=""),"",NETWORKDAYS(E323,F323,Lister!$D$7:$D$13))</f>
        <v/>
      </c>
      <c r="H323" s="19"/>
      <c r="I323" s="32" t="str">
        <f t="shared" si="28"/>
        <v/>
      </c>
      <c r="J323" s="18"/>
      <c r="K323" s="18"/>
      <c r="L323" s="46" t="str">
        <f t="shared" si="29"/>
        <v/>
      </c>
      <c r="M323" s="20"/>
      <c r="N323" s="31" t="str">
        <f t="shared" si="30"/>
        <v/>
      </c>
      <c r="O323" s="20"/>
      <c r="P323" s="20"/>
      <c r="Q323" s="46" t="str">
        <f>IFERROR(MAX(IF(OR(O323="",P323=""),"",IF(AND(AND(MONTH(E323)&gt;=7,MONTH(E323)&lt;8),AND(MONTH(F323)&gt;=7,MONTH(F323)&lt;8)),(NETWORKDAYS(E323,F323,Lister!$D$7:$D$13)-O323)*N323/NETWORKDAYS(Lister!$D$19,Lister!$E$19,Lister!$D$7:$D$13),IF(AND(AND(MONTH(E323)&gt;=7,MONTH(E323)&lt;8),MONTH(F323)&gt;7),(NETWORKDAYS(E323,Lister!$E$19,Lister!$D$7:$D$13)-O323)*N323/NETWORKDAYS(Lister!$D$19,Lister!$E$19,Lister!$D$7:$D$13),IF(MONTH(E323)&gt;7,0)))),0),"")</f>
        <v/>
      </c>
      <c r="R323" s="46" t="str">
        <f>IFERROR(MAX(IF(OR(O323="",P323=""),"",IF(AND(AND(MONTH(E323)&gt;=8,MONTH(E323)&lt;9),AND(MONTH(F323)&gt;=8,MONTH(F323)&lt;9)),(NETWORKDAYS(E323,F323,Lister!$D$7:$D$13)-P323)*N323/NETWORKDAYS(Lister!$D$20,Lister!$E$20,Lister!$D$7:$D$13),IF(AND(MONTH(E323)=7,MONTH(F323)=8),(NETWORKDAYS(Lister!$D$20,F323,Lister!$D$7:$D$13)-P323)*N323/NETWORKDAYS(Lister!$D$20,Lister!$E$20,Lister!$D$7:$D$13),IF(AND(MONTH(E323)=7,MONTH(F323)=7),0)))),0),"")</f>
        <v/>
      </c>
      <c r="S323" s="31" t="str">
        <f t="shared" si="31"/>
        <v/>
      </c>
      <c r="T323" s="31" t="str">
        <f t="shared" si="32"/>
        <v/>
      </c>
      <c r="U323" s="51" t="str">
        <f t="shared" si="33"/>
        <v/>
      </c>
    </row>
    <row r="324" spans="1:21" x14ac:dyDescent="0.25">
      <c r="A324" s="13" t="str">
        <f t="shared" si="34"/>
        <v/>
      </c>
      <c r="B324" s="55"/>
      <c r="C324" s="22"/>
      <c r="D324" s="23"/>
      <c r="E324" s="16"/>
      <c r="F324" s="16"/>
      <c r="G324" s="72" t="str">
        <f>IF(OR(E324="",F324=""),"",NETWORKDAYS(E324,F324,Lister!$D$7:$D$13))</f>
        <v/>
      </c>
      <c r="H324" s="19"/>
      <c r="I324" s="32" t="str">
        <f t="shared" si="28"/>
        <v/>
      </c>
      <c r="J324" s="18"/>
      <c r="K324" s="18"/>
      <c r="L324" s="46" t="str">
        <f t="shared" si="29"/>
        <v/>
      </c>
      <c r="M324" s="20"/>
      <c r="N324" s="31" t="str">
        <f t="shared" si="30"/>
        <v/>
      </c>
      <c r="O324" s="20"/>
      <c r="P324" s="20"/>
      <c r="Q324" s="46" t="str">
        <f>IFERROR(MAX(IF(OR(O324="",P324=""),"",IF(AND(AND(MONTH(E324)&gt;=7,MONTH(E324)&lt;8),AND(MONTH(F324)&gt;=7,MONTH(F324)&lt;8)),(NETWORKDAYS(E324,F324,Lister!$D$7:$D$13)-O324)*N324/NETWORKDAYS(Lister!$D$19,Lister!$E$19,Lister!$D$7:$D$13),IF(AND(AND(MONTH(E324)&gt;=7,MONTH(E324)&lt;8),MONTH(F324)&gt;7),(NETWORKDAYS(E324,Lister!$E$19,Lister!$D$7:$D$13)-O324)*N324/NETWORKDAYS(Lister!$D$19,Lister!$E$19,Lister!$D$7:$D$13),IF(MONTH(E324)&gt;7,0)))),0),"")</f>
        <v/>
      </c>
      <c r="R324" s="46" t="str">
        <f>IFERROR(MAX(IF(OR(O324="",P324=""),"",IF(AND(AND(MONTH(E324)&gt;=8,MONTH(E324)&lt;9),AND(MONTH(F324)&gt;=8,MONTH(F324)&lt;9)),(NETWORKDAYS(E324,F324,Lister!$D$7:$D$13)-P324)*N324/NETWORKDAYS(Lister!$D$20,Lister!$E$20,Lister!$D$7:$D$13),IF(AND(MONTH(E324)=7,MONTH(F324)=8),(NETWORKDAYS(Lister!$D$20,F324,Lister!$D$7:$D$13)-P324)*N324/NETWORKDAYS(Lister!$D$20,Lister!$E$20,Lister!$D$7:$D$13),IF(AND(MONTH(E324)=7,MONTH(F324)=7),0)))),0),"")</f>
        <v/>
      </c>
      <c r="S324" s="31" t="str">
        <f t="shared" si="31"/>
        <v/>
      </c>
      <c r="T324" s="31" t="str">
        <f t="shared" si="32"/>
        <v/>
      </c>
      <c r="U324" s="51" t="str">
        <f t="shared" si="33"/>
        <v/>
      </c>
    </row>
    <row r="325" spans="1:21" x14ac:dyDescent="0.25">
      <c r="A325" s="13" t="str">
        <f t="shared" si="34"/>
        <v/>
      </c>
      <c r="B325" s="55"/>
      <c r="C325" s="22"/>
      <c r="D325" s="23"/>
      <c r="E325" s="16"/>
      <c r="F325" s="16"/>
      <c r="G325" s="72" t="str">
        <f>IF(OR(E325="",F325=""),"",NETWORKDAYS(E325,F325,Lister!$D$7:$D$13))</f>
        <v/>
      </c>
      <c r="H325" s="19"/>
      <c r="I325" s="32" t="str">
        <f t="shared" si="28"/>
        <v/>
      </c>
      <c r="J325" s="18"/>
      <c r="K325" s="18"/>
      <c r="L325" s="46" t="str">
        <f t="shared" si="29"/>
        <v/>
      </c>
      <c r="M325" s="20"/>
      <c r="N325" s="31" t="str">
        <f t="shared" si="30"/>
        <v/>
      </c>
      <c r="O325" s="20"/>
      <c r="P325" s="20"/>
      <c r="Q325" s="46" t="str">
        <f>IFERROR(MAX(IF(OR(O325="",P325=""),"",IF(AND(AND(MONTH(E325)&gt;=7,MONTH(E325)&lt;8),AND(MONTH(F325)&gt;=7,MONTH(F325)&lt;8)),(NETWORKDAYS(E325,F325,Lister!$D$7:$D$13)-O325)*N325/NETWORKDAYS(Lister!$D$19,Lister!$E$19,Lister!$D$7:$D$13),IF(AND(AND(MONTH(E325)&gt;=7,MONTH(E325)&lt;8),MONTH(F325)&gt;7),(NETWORKDAYS(E325,Lister!$E$19,Lister!$D$7:$D$13)-O325)*N325/NETWORKDAYS(Lister!$D$19,Lister!$E$19,Lister!$D$7:$D$13),IF(MONTH(E325)&gt;7,0)))),0),"")</f>
        <v/>
      </c>
      <c r="R325" s="46" t="str">
        <f>IFERROR(MAX(IF(OR(O325="",P325=""),"",IF(AND(AND(MONTH(E325)&gt;=8,MONTH(E325)&lt;9),AND(MONTH(F325)&gt;=8,MONTH(F325)&lt;9)),(NETWORKDAYS(E325,F325,Lister!$D$7:$D$13)-P325)*N325/NETWORKDAYS(Lister!$D$20,Lister!$E$20,Lister!$D$7:$D$13),IF(AND(MONTH(E325)=7,MONTH(F325)=8),(NETWORKDAYS(Lister!$D$20,F325,Lister!$D$7:$D$13)-P325)*N325/NETWORKDAYS(Lister!$D$20,Lister!$E$20,Lister!$D$7:$D$13),IF(AND(MONTH(E325)=7,MONTH(F325)=7),0)))),0),"")</f>
        <v/>
      </c>
      <c r="S325" s="31" t="str">
        <f t="shared" si="31"/>
        <v/>
      </c>
      <c r="T325" s="31" t="str">
        <f t="shared" si="32"/>
        <v/>
      </c>
      <c r="U325" s="51" t="str">
        <f t="shared" si="33"/>
        <v/>
      </c>
    </row>
    <row r="326" spans="1:21" x14ac:dyDescent="0.25">
      <c r="A326" s="13" t="str">
        <f t="shared" si="34"/>
        <v/>
      </c>
      <c r="B326" s="55"/>
      <c r="C326" s="22"/>
      <c r="D326" s="23"/>
      <c r="E326" s="16"/>
      <c r="F326" s="16"/>
      <c r="G326" s="72" t="str">
        <f>IF(OR(E326="",F326=""),"",NETWORKDAYS(E326,F326,Lister!$D$7:$D$13))</f>
        <v/>
      </c>
      <c r="H326" s="19"/>
      <c r="I326" s="32" t="str">
        <f t="shared" si="28"/>
        <v/>
      </c>
      <c r="J326" s="18"/>
      <c r="K326" s="18"/>
      <c r="L326" s="46" t="str">
        <f t="shared" si="29"/>
        <v/>
      </c>
      <c r="M326" s="20"/>
      <c r="N326" s="31" t="str">
        <f t="shared" si="30"/>
        <v/>
      </c>
      <c r="O326" s="20"/>
      <c r="P326" s="20"/>
      <c r="Q326" s="46" t="str">
        <f>IFERROR(MAX(IF(OR(O326="",P326=""),"",IF(AND(AND(MONTH(E326)&gt;=7,MONTH(E326)&lt;8),AND(MONTH(F326)&gt;=7,MONTH(F326)&lt;8)),(NETWORKDAYS(E326,F326,Lister!$D$7:$D$13)-O326)*N326/NETWORKDAYS(Lister!$D$19,Lister!$E$19,Lister!$D$7:$D$13),IF(AND(AND(MONTH(E326)&gt;=7,MONTH(E326)&lt;8),MONTH(F326)&gt;7),(NETWORKDAYS(E326,Lister!$E$19,Lister!$D$7:$D$13)-O326)*N326/NETWORKDAYS(Lister!$D$19,Lister!$E$19,Lister!$D$7:$D$13),IF(MONTH(E326)&gt;7,0)))),0),"")</f>
        <v/>
      </c>
      <c r="R326" s="46" t="str">
        <f>IFERROR(MAX(IF(OR(O326="",P326=""),"",IF(AND(AND(MONTH(E326)&gt;=8,MONTH(E326)&lt;9),AND(MONTH(F326)&gt;=8,MONTH(F326)&lt;9)),(NETWORKDAYS(E326,F326,Lister!$D$7:$D$13)-P326)*N326/NETWORKDAYS(Lister!$D$20,Lister!$E$20,Lister!$D$7:$D$13),IF(AND(MONTH(E326)=7,MONTH(F326)=8),(NETWORKDAYS(Lister!$D$20,F326,Lister!$D$7:$D$13)-P326)*N326/NETWORKDAYS(Lister!$D$20,Lister!$E$20,Lister!$D$7:$D$13),IF(AND(MONTH(E326)=7,MONTH(F326)=7),0)))),0),"")</f>
        <v/>
      </c>
      <c r="S326" s="31" t="str">
        <f t="shared" si="31"/>
        <v/>
      </c>
      <c r="T326" s="31" t="str">
        <f t="shared" si="32"/>
        <v/>
      </c>
      <c r="U326" s="51" t="str">
        <f t="shared" si="33"/>
        <v/>
      </c>
    </row>
    <row r="327" spans="1:21" x14ac:dyDescent="0.25">
      <c r="A327" s="13" t="str">
        <f t="shared" si="34"/>
        <v/>
      </c>
      <c r="B327" s="55"/>
      <c r="C327" s="22"/>
      <c r="D327" s="23"/>
      <c r="E327" s="16"/>
      <c r="F327" s="16"/>
      <c r="G327" s="72" t="str">
        <f>IF(OR(E327="",F327=""),"",NETWORKDAYS(E327,F327,Lister!$D$7:$D$13))</f>
        <v/>
      </c>
      <c r="H327" s="19"/>
      <c r="I327" s="32" t="str">
        <f t="shared" si="28"/>
        <v/>
      </c>
      <c r="J327" s="18"/>
      <c r="K327" s="18"/>
      <c r="L327" s="46" t="str">
        <f t="shared" si="29"/>
        <v/>
      </c>
      <c r="M327" s="20"/>
      <c r="N327" s="31" t="str">
        <f t="shared" si="30"/>
        <v/>
      </c>
      <c r="O327" s="20"/>
      <c r="P327" s="20"/>
      <c r="Q327" s="46" t="str">
        <f>IFERROR(MAX(IF(OR(O327="",P327=""),"",IF(AND(AND(MONTH(E327)&gt;=7,MONTH(E327)&lt;8),AND(MONTH(F327)&gt;=7,MONTH(F327)&lt;8)),(NETWORKDAYS(E327,F327,Lister!$D$7:$D$13)-O327)*N327/NETWORKDAYS(Lister!$D$19,Lister!$E$19,Lister!$D$7:$D$13),IF(AND(AND(MONTH(E327)&gt;=7,MONTH(E327)&lt;8),MONTH(F327)&gt;7),(NETWORKDAYS(E327,Lister!$E$19,Lister!$D$7:$D$13)-O327)*N327/NETWORKDAYS(Lister!$D$19,Lister!$E$19,Lister!$D$7:$D$13),IF(MONTH(E327)&gt;7,0)))),0),"")</f>
        <v/>
      </c>
      <c r="R327" s="46" t="str">
        <f>IFERROR(MAX(IF(OR(O327="",P327=""),"",IF(AND(AND(MONTH(E327)&gt;=8,MONTH(E327)&lt;9),AND(MONTH(F327)&gt;=8,MONTH(F327)&lt;9)),(NETWORKDAYS(E327,F327,Lister!$D$7:$D$13)-P327)*N327/NETWORKDAYS(Lister!$D$20,Lister!$E$20,Lister!$D$7:$D$13),IF(AND(MONTH(E327)=7,MONTH(F327)=8),(NETWORKDAYS(Lister!$D$20,F327,Lister!$D$7:$D$13)-P327)*N327/NETWORKDAYS(Lister!$D$20,Lister!$E$20,Lister!$D$7:$D$13),IF(AND(MONTH(E327)=7,MONTH(F327)=7),0)))),0),"")</f>
        <v/>
      </c>
      <c r="S327" s="31" t="str">
        <f t="shared" si="31"/>
        <v/>
      </c>
      <c r="T327" s="31" t="str">
        <f t="shared" si="32"/>
        <v/>
      </c>
      <c r="U327" s="51" t="str">
        <f t="shared" si="33"/>
        <v/>
      </c>
    </row>
    <row r="328" spans="1:21" x14ac:dyDescent="0.25">
      <c r="A328" s="13" t="str">
        <f t="shared" si="34"/>
        <v/>
      </c>
      <c r="B328" s="55"/>
      <c r="C328" s="22"/>
      <c r="D328" s="23"/>
      <c r="E328" s="16"/>
      <c r="F328" s="16"/>
      <c r="G328" s="72" t="str">
        <f>IF(OR(E328="",F328=""),"",NETWORKDAYS(E328,F328,Lister!$D$7:$D$13))</f>
        <v/>
      </c>
      <c r="H328" s="19"/>
      <c r="I328" s="32" t="str">
        <f t="shared" si="28"/>
        <v/>
      </c>
      <c r="J328" s="18"/>
      <c r="K328" s="18"/>
      <c r="L328" s="46" t="str">
        <f t="shared" si="29"/>
        <v/>
      </c>
      <c r="M328" s="20"/>
      <c r="N328" s="31" t="str">
        <f t="shared" si="30"/>
        <v/>
      </c>
      <c r="O328" s="20"/>
      <c r="P328" s="20"/>
      <c r="Q328" s="46" t="str">
        <f>IFERROR(MAX(IF(OR(O328="",P328=""),"",IF(AND(AND(MONTH(E328)&gt;=7,MONTH(E328)&lt;8),AND(MONTH(F328)&gt;=7,MONTH(F328)&lt;8)),(NETWORKDAYS(E328,F328,Lister!$D$7:$D$13)-O328)*N328/NETWORKDAYS(Lister!$D$19,Lister!$E$19,Lister!$D$7:$D$13),IF(AND(AND(MONTH(E328)&gt;=7,MONTH(E328)&lt;8),MONTH(F328)&gt;7),(NETWORKDAYS(E328,Lister!$E$19,Lister!$D$7:$D$13)-O328)*N328/NETWORKDAYS(Lister!$D$19,Lister!$E$19,Lister!$D$7:$D$13),IF(MONTH(E328)&gt;7,0)))),0),"")</f>
        <v/>
      </c>
      <c r="R328" s="46" t="str">
        <f>IFERROR(MAX(IF(OR(O328="",P328=""),"",IF(AND(AND(MONTH(E328)&gt;=8,MONTH(E328)&lt;9),AND(MONTH(F328)&gt;=8,MONTH(F328)&lt;9)),(NETWORKDAYS(E328,F328,Lister!$D$7:$D$13)-P328)*N328/NETWORKDAYS(Lister!$D$20,Lister!$E$20,Lister!$D$7:$D$13),IF(AND(MONTH(E328)=7,MONTH(F328)=8),(NETWORKDAYS(Lister!$D$20,F328,Lister!$D$7:$D$13)-P328)*N328/NETWORKDAYS(Lister!$D$20,Lister!$E$20,Lister!$D$7:$D$13),IF(AND(MONTH(E328)=7,MONTH(F328)=7),0)))),0),"")</f>
        <v/>
      </c>
      <c r="S328" s="31" t="str">
        <f t="shared" si="31"/>
        <v/>
      </c>
      <c r="T328" s="31" t="str">
        <f t="shared" si="32"/>
        <v/>
      </c>
      <c r="U328" s="51" t="str">
        <f t="shared" si="33"/>
        <v/>
      </c>
    </row>
    <row r="329" spans="1:21" x14ac:dyDescent="0.25">
      <c r="A329" s="13" t="str">
        <f t="shared" si="34"/>
        <v/>
      </c>
      <c r="B329" s="55"/>
      <c r="C329" s="22"/>
      <c r="D329" s="23"/>
      <c r="E329" s="16"/>
      <c r="F329" s="16"/>
      <c r="G329" s="72" t="str">
        <f>IF(OR(E329="",F329=""),"",NETWORKDAYS(E329,F329,Lister!$D$7:$D$13))</f>
        <v/>
      </c>
      <c r="H329" s="19"/>
      <c r="I329" s="32" t="str">
        <f t="shared" si="28"/>
        <v/>
      </c>
      <c r="J329" s="18"/>
      <c r="K329" s="18"/>
      <c r="L329" s="46" t="str">
        <f t="shared" si="29"/>
        <v/>
      </c>
      <c r="M329" s="20"/>
      <c r="N329" s="31" t="str">
        <f t="shared" si="30"/>
        <v/>
      </c>
      <c r="O329" s="20"/>
      <c r="P329" s="20"/>
      <c r="Q329" s="46" t="str">
        <f>IFERROR(MAX(IF(OR(O329="",P329=""),"",IF(AND(AND(MONTH(E329)&gt;=7,MONTH(E329)&lt;8),AND(MONTH(F329)&gt;=7,MONTH(F329)&lt;8)),(NETWORKDAYS(E329,F329,Lister!$D$7:$D$13)-O329)*N329/NETWORKDAYS(Lister!$D$19,Lister!$E$19,Lister!$D$7:$D$13),IF(AND(AND(MONTH(E329)&gt;=7,MONTH(E329)&lt;8),MONTH(F329)&gt;7),(NETWORKDAYS(E329,Lister!$E$19,Lister!$D$7:$D$13)-O329)*N329/NETWORKDAYS(Lister!$D$19,Lister!$E$19,Lister!$D$7:$D$13),IF(MONTH(E329)&gt;7,0)))),0),"")</f>
        <v/>
      </c>
      <c r="R329" s="46" t="str">
        <f>IFERROR(MAX(IF(OR(O329="",P329=""),"",IF(AND(AND(MONTH(E329)&gt;=8,MONTH(E329)&lt;9),AND(MONTH(F329)&gt;=8,MONTH(F329)&lt;9)),(NETWORKDAYS(E329,F329,Lister!$D$7:$D$13)-P329)*N329/NETWORKDAYS(Lister!$D$20,Lister!$E$20,Lister!$D$7:$D$13),IF(AND(MONTH(E329)=7,MONTH(F329)=8),(NETWORKDAYS(Lister!$D$20,F329,Lister!$D$7:$D$13)-P329)*N329/NETWORKDAYS(Lister!$D$20,Lister!$E$20,Lister!$D$7:$D$13),IF(AND(MONTH(E329)=7,MONTH(F329)=7),0)))),0),"")</f>
        <v/>
      </c>
      <c r="S329" s="31" t="str">
        <f t="shared" si="31"/>
        <v/>
      </c>
      <c r="T329" s="31" t="str">
        <f t="shared" si="32"/>
        <v/>
      </c>
      <c r="U329" s="51" t="str">
        <f t="shared" si="33"/>
        <v/>
      </c>
    </row>
    <row r="330" spans="1:21" x14ac:dyDescent="0.25">
      <c r="A330" s="13" t="str">
        <f t="shared" si="34"/>
        <v/>
      </c>
      <c r="B330" s="55"/>
      <c r="C330" s="22"/>
      <c r="D330" s="23"/>
      <c r="E330" s="16"/>
      <c r="F330" s="16"/>
      <c r="G330" s="72" t="str">
        <f>IF(OR(E330="",F330=""),"",NETWORKDAYS(E330,F330,Lister!$D$7:$D$13))</f>
        <v/>
      </c>
      <c r="H330" s="19"/>
      <c r="I330" s="32" t="str">
        <f t="shared" si="28"/>
        <v/>
      </c>
      <c r="J330" s="18"/>
      <c r="K330" s="18"/>
      <c r="L330" s="46" t="str">
        <f t="shared" si="29"/>
        <v/>
      </c>
      <c r="M330" s="20"/>
      <c r="N330" s="31" t="str">
        <f t="shared" si="30"/>
        <v/>
      </c>
      <c r="O330" s="20"/>
      <c r="P330" s="20"/>
      <c r="Q330" s="46" t="str">
        <f>IFERROR(MAX(IF(OR(O330="",P330=""),"",IF(AND(AND(MONTH(E330)&gt;=7,MONTH(E330)&lt;8),AND(MONTH(F330)&gt;=7,MONTH(F330)&lt;8)),(NETWORKDAYS(E330,F330,Lister!$D$7:$D$13)-O330)*N330/NETWORKDAYS(Lister!$D$19,Lister!$E$19,Lister!$D$7:$D$13),IF(AND(AND(MONTH(E330)&gt;=7,MONTH(E330)&lt;8),MONTH(F330)&gt;7),(NETWORKDAYS(E330,Lister!$E$19,Lister!$D$7:$D$13)-O330)*N330/NETWORKDAYS(Lister!$D$19,Lister!$E$19,Lister!$D$7:$D$13),IF(MONTH(E330)&gt;7,0)))),0),"")</f>
        <v/>
      </c>
      <c r="R330" s="46" t="str">
        <f>IFERROR(MAX(IF(OR(O330="",P330=""),"",IF(AND(AND(MONTH(E330)&gt;=8,MONTH(E330)&lt;9),AND(MONTH(F330)&gt;=8,MONTH(F330)&lt;9)),(NETWORKDAYS(E330,F330,Lister!$D$7:$D$13)-P330)*N330/NETWORKDAYS(Lister!$D$20,Lister!$E$20,Lister!$D$7:$D$13),IF(AND(MONTH(E330)=7,MONTH(F330)=8),(NETWORKDAYS(Lister!$D$20,F330,Lister!$D$7:$D$13)-P330)*N330/NETWORKDAYS(Lister!$D$20,Lister!$E$20,Lister!$D$7:$D$13),IF(AND(MONTH(E330)=7,MONTH(F330)=7),0)))),0),"")</f>
        <v/>
      </c>
      <c r="S330" s="31" t="str">
        <f t="shared" si="31"/>
        <v/>
      </c>
      <c r="T330" s="31" t="str">
        <f t="shared" si="32"/>
        <v/>
      </c>
      <c r="U330" s="51" t="str">
        <f t="shared" si="33"/>
        <v/>
      </c>
    </row>
    <row r="331" spans="1:21" x14ac:dyDescent="0.25">
      <c r="A331" s="13" t="str">
        <f t="shared" si="34"/>
        <v/>
      </c>
      <c r="B331" s="55"/>
      <c r="C331" s="22"/>
      <c r="D331" s="23"/>
      <c r="E331" s="16"/>
      <c r="F331" s="16"/>
      <c r="G331" s="72" t="str">
        <f>IF(OR(E331="",F331=""),"",NETWORKDAYS(E331,F331,Lister!$D$7:$D$13))</f>
        <v/>
      </c>
      <c r="H331" s="19"/>
      <c r="I331" s="32" t="str">
        <f t="shared" si="28"/>
        <v/>
      </c>
      <c r="J331" s="18"/>
      <c r="K331" s="18"/>
      <c r="L331" s="46" t="str">
        <f t="shared" si="29"/>
        <v/>
      </c>
      <c r="M331" s="20"/>
      <c r="N331" s="31" t="str">
        <f t="shared" si="30"/>
        <v/>
      </c>
      <c r="O331" s="20"/>
      <c r="P331" s="20"/>
      <c r="Q331" s="46" t="str">
        <f>IFERROR(MAX(IF(OR(O331="",P331=""),"",IF(AND(AND(MONTH(E331)&gt;=7,MONTH(E331)&lt;8),AND(MONTH(F331)&gt;=7,MONTH(F331)&lt;8)),(NETWORKDAYS(E331,F331,Lister!$D$7:$D$13)-O331)*N331/NETWORKDAYS(Lister!$D$19,Lister!$E$19,Lister!$D$7:$D$13),IF(AND(AND(MONTH(E331)&gt;=7,MONTH(E331)&lt;8),MONTH(F331)&gt;7),(NETWORKDAYS(E331,Lister!$E$19,Lister!$D$7:$D$13)-O331)*N331/NETWORKDAYS(Lister!$D$19,Lister!$E$19,Lister!$D$7:$D$13),IF(MONTH(E331)&gt;7,0)))),0),"")</f>
        <v/>
      </c>
      <c r="R331" s="46" t="str">
        <f>IFERROR(MAX(IF(OR(O331="",P331=""),"",IF(AND(AND(MONTH(E331)&gt;=8,MONTH(E331)&lt;9),AND(MONTH(F331)&gt;=8,MONTH(F331)&lt;9)),(NETWORKDAYS(E331,F331,Lister!$D$7:$D$13)-P331)*N331/NETWORKDAYS(Lister!$D$20,Lister!$E$20,Lister!$D$7:$D$13),IF(AND(MONTH(E331)=7,MONTH(F331)=8),(NETWORKDAYS(Lister!$D$20,F331,Lister!$D$7:$D$13)-P331)*N331/NETWORKDAYS(Lister!$D$20,Lister!$E$20,Lister!$D$7:$D$13),IF(AND(MONTH(E331)=7,MONTH(F331)=7),0)))),0),"")</f>
        <v/>
      </c>
      <c r="S331" s="31" t="str">
        <f t="shared" si="31"/>
        <v/>
      </c>
      <c r="T331" s="31" t="str">
        <f t="shared" si="32"/>
        <v/>
      </c>
      <c r="U331" s="51" t="str">
        <f t="shared" si="33"/>
        <v/>
      </c>
    </row>
    <row r="332" spans="1:21" x14ac:dyDescent="0.25">
      <c r="A332" s="13" t="str">
        <f t="shared" si="34"/>
        <v/>
      </c>
      <c r="B332" s="55"/>
      <c r="C332" s="22"/>
      <c r="D332" s="23"/>
      <c r="E332" s="16"/>
      <c r="F332" s="16"/>
      <c r="G332" s="72" t="str">
        <f>IF(OR(E332="",F332=""),"",NETWORKDAYS(E332,F332,Lister!$D$7:$D$13))</f>
        <v/>
      </c>
      <c r="H332" s="19"/>
      <c r="I332" s="32" t="str">
        <f t="shared" si="28"/>
        <v/>
      </c>
      <c r="J332" s="18"/>
      <c r="K332" s="18"/>
      <c r="L332" s="46" t="str">
        <f t="shared" si="29"/>
        <v/>
      </c>
      <c r="M332" s="20"/>
      <c r="N332" s="31" t="str">
        <f t="shared" si="30"/>
        <v/>
      </c>
      <c r="O332" s="20"/>
      <c r="P332" s="20"/>
      <c r="Q332" s="46" t="str">
        <f>IFERROR(MAX(IF(OR(O332="",P332=""),"",IF(AND(AND(MONTH(E332)&gt;=7,MONTH(E332)&lt;8),AND(MONTH(F332)&gt;=7,MONTH(F332)&lt;8)),(NETWORKDAYS(E332,F332,Lister!$D$7:$D$13)-O332)*N332/NETWORKDAYS(Lister!$D$19,Lister!$E$19,Lister!$D$7:$D$13),IF(AND(AND(MONTH(E332)&gt;=7,MONTH(E332)&lt;8),MONTH(F332)&gt;7),(NETWORKDAYS(E332,Lister!$E$19,Lister!$D$7:$D$13)-O332)*N332/NETWORKDAYS(Lister!$D$19,Lister!$E$19,Lister!$D$7:$D$13),IF(MONTH(E332)&gt;7,0)))),0),"")</f>
        <v/>
      </c>
      <c r="R332" s="46" t="str">
        <f>IFERROR(MAX(IF(OR(O332="",P332=""),"",IF(AND(AND(MONTH(E332)&gt;=8,MONTH(E332)&lt;9),AND(MONTH(F332)&gt;=8,MONTH(F332)&lt;9)),(NETWORKDAYS(E332,F332,Lister!$D$7:$D$13)-P332)*N332/NETWORKDAYS(Lister!$D$20,Lister!$E$20,Lister!$D$7:$D$13),IF(AND(MONTH(E332)=7,MONTH(F332)=8),(NETWORKDAYS(Lister!$D$20,F332,Lister!$D$7:$D$13)-P332)*N332/NETWORKDAYS(Lister!$D$20,Lister!$E$20,Lister!$D$7:$D$13),IF(AND(MONTH(E332)=7,MONTH(F332)=7),0)))),0),"")</f>
        <v/>
      </c>
      <c r="S332" s="31" t="str">
        <f t="shared" si="31"/>
        <v/>
      </c>
      <c r="T332" s="31" t="str">
        <f t="shared" si="32"/>
        <v/>
      </c>
      <c r="U332" s="51" t="str">
        <f t="shared" si="33"/>
        <v/>
      </c>
    </row>
    <row r="333" spans="1:21" x14ac:dyDescent="0.25">
      <c r="A333" s="13" t="str">
        <f t="shared" si="34"/>
        <v/>
      </c>
      <c r="B333" s="55"/>
      <c r="C333" s="22"/>
      <c r="D333" s="23"/>
      <c r="E333" s="16"/>
      <c r="F333" s="16"/>
      <c r="G333" s="72" t="str">
        <f>IF(OR(E333="",F333=""),"",NETWORKDAYS(E333,F333,Lister!$D$7:$D$13))</f>
        <v/>
      </c>
      <c r="H333" s="19"/>
      <c r="I333" s="32" t="str">
        <f t="shared" si="28"/>
        <v/>
      </c>
      <c r="J333" s="18"/>
      <c r="K333" s="18"/>
      <c r="L333" s="46" t="str">
        <f t="shared" si="29"/>
        <v/>
      </c>
      <c r="M333" s="20"/>
      <c r="N333" s="31" t="str">
        <f t="shared" si="30"/>
        <v/>
      </c>
      <c r="O333" s="20"/>
      <c r="P333" s="20"/>
      <c r="Q333" s="46" t="str">
        <f>IFERROR(MAX(IF(OR(O333="",P333=""),"",IF(AND(AND(MONTH(E333)&gt;=7,MONTH(E333)&lt;8),AND(MONTH(F333)&gt;=7,MONTH(F333)&lt;8)),(NETWORKDAYS(E333,F333,Lister!$D$7:$D$13)-O333)*N333/NETWORKDAYS(Lister!$D$19,Lister!$E$19,Lister!$D$7:$D$13),IF(AND(AND(MONTH(E333)&gt;=7,MONTH(E333)&lt;8),MONTH(F333)&gt;7),(NETWORKDAYS(E333,Lister!$E$19,Lister!$D$7:$D$13)-O333)*N333/NETWORKDAYS(Lister!$D$19,Lister!$E$19,Lister!$D$7:$D$13),IF(MONTH(E333)&gt;7,0)))),0),"")</f>
        <v/>
      </c>
      <c r="R333" s="46" t="str">
        <f>IFERROR(MAX(IF(OR(O333="",P333=""),"",IF(AND(AND(MONTH(E333)&gt;=8,MONTH(E333)&lt;9),AND(MONTH(F333)&gt;=8,MONTH(F333)&lt;9)),(NETWORKDAYS(E333,F333,Lister!$D$7:$D$13)-P333)*N333/NETWORKDAYS(Lister!$D$20,Lister!$E$20,Lister!$D$7:$D$13),IF(AND(MONTH(E333)=7,MONTH(F333)=8),(NETWORKDAYS(Lister!$D$20,F333,Lister!$D$7:$D$13)-P333)*N333/NETWORKDAYS(Lister!$D$20,Lister!$E$20,Lister!$D$7:$D$13),IF(AND(MONTH(E333)=7,MONTH(F333)=7),0)))),0),"")</f>
        <v/>
      </c>
      <c r="S333" s="31" t="str">
        <f t="shared" si="31"/>
        <v/>
      </c>
      <c r="T333" s="31" t="str">
        <f t="shared" si="32"/>
        <v/>
      </c>
      <c r="U333" s="51" t="str">
        <f t="shared" si="33"/>
        <v/>
      </c>
    </row>
    <row r="334" spans="1:21" x14ac:dyDescent="0.25">
      <c r="A334" s="13" t="str">
        <f t="shared" si="34"/>
        <v/>
      </c>
      <c r="B334" s="55"/>
      <c r="C334" s="22"/>
      <c r="D334" s="23"/>
      <c r="E334" s="16"/>
      <c r="F334" s="16"/>
      <c r="G334" s="72" t="str">
        <f>IF(OR(E334="",F334=""),"",NETWORKDAYS(E334,F334,Lister!$D$7:$D$13))</f>
        <v/>
      </c>
      <c r="H334" s="19"/>
      <c r="I334" s="32" t="str">
        <f t="shared" si="28"/>
        <v/>
      </c>
      <c r="J334" s="18"/>
      <c r="K334" s="18"/>
      <c r="L334" s="46" t="str">
        <f t="shared" si="29"/>
        <v/>
      </c>
      <c r="M334" s="20"/>
      <c r="N334" s="31" t="str">
        <f t="shared" si="30"/>
        <v/>
      </c>
      <c r="O334" s="20"/>
      <c r="P334" s="20"/>
      <c r="Q334" s="46" t="str">
        <f>IFERROR(MAX(IF(OR(O334="",P334=""),"",IF(AND(AND(MONTH(E334)&gt;=7,MONTH(E334)&lt;8),AND(MONTH(F334)&gt;=7,MONTH(F334)&lt;8)),(NETWORKDAYS(E334,F334,Lister!$D$7:$D$13)-O334)*N334/NETWORKDAYS(Lister!$D$19,Lister!$E$19,Lister!$D$7:$D$13),IF(AND(AND(MONTH(E334)&gt;=7,MONTH(E334)&lt;8),MONTH(F334)&gt;7),(NETWORKDAYS(E334,Lister!$E$19,Lister!$D$7:$D$13)-O334)*N334/NETWORKDAYS(Lister!$D$19,Lister!$E$19,Lister!$D$7:$D$13),IF(MONTH(E334)&gt;7,0)))),0),"")</f>
        <v/>
      </c>
      <c r="R334" s="46" t="str">
        <f>IFERROR(MAX(IF(OR(O334="",P334=""),"",IF(AND(AND(MONTH(E334)&gt;=8,MONTH(E334)&lt;9),AND(MONTH(F334)&gt;=8,MONTH(F334)&lt;9)),(NETWORKDAYS(E334,F334,Lister!$D$7:$D$13)-P334)*N334/NETWORKDAYS(Lister!$D$20,Lister!$E$20,Lister!$D$7:$D$13),IF(AND(MONTH(E334)=7,MONTH(F334)=8),(NETWORKDAYS(Lister!$D$20,F334,Lister!$D$7:$D$13)-P334)*N334/NETWORKDAYS(Lister!$D$20,Lister!$E$20,Lister!$D$7:$D$13),IF(AND(MONTH(E334)=7,MONTH(F334)=7),0)))),0),"")</f>
        <v/>
      </c>
      <c r="S334" s="31" t="str">
        <f t="shared" si="31"/>
        <v/>
      </c>
      <c r="T334" s="31" t="str">
        <f t="shared" si="32"/>
        <v/>
      </c>
      <c r="U334" s="51" t="str">
        <f t="shared" si="33"/>
        <v/>
      </c>
    </row>
    <row r="335" spans="1:21" x14ac:dyDescent="0.25">
      <c r="A335" s="13" t="str">
        <f t="shared" si="34"/>
        <v/>
      </c>
      <c r="B335" s="55"/>
      <c r="C335" s="22"/>
      <c r="D335" s="23"/>
      <c r="E335" s="16"/>
      <c r="F335" s="16"/>
      <c r="G335" s="72" t="str">
        <f>IF(OR(E335="",F335=""),"",NETWORKDAYS(E335,F335,Lister!$D$7:$D$13))</f>
        <v/>
      </c>
      <c r="H335" s="19"/>
      <c r="I335" s="32" t="str">
        <f t="shared" si="28"/>
        <v/>
      </c>
      <c r="J335" s="18"/>
      <c r="K335" s="18"/>
      <c r="L335" s="46" t="str">
        <f t="shared" si="29"/>
        <v/>
      </c>
      <c r="M335" s="20"/>
      <c r="N335" s="31" t="str">
        <f t="shared" si="30"/>
        <v/>
      </c>
      <c r="O335" s="20"/>
      <c r="P335" s="20"/>
      <c r="Q335" s="46" t="str">
        <f>IFERROR(MAX(IF(OR(O335="",P335=""),"",IF(AND(AND(MONTH(E335)&gt;=7,MONTH(E335)&lt;8),AND(MONTH(F335)&gt;=7,MONTH(F335)&lt;8)),(NETWORKDAYS(E335,F335,Lister!$D$7:$D$13)-O335)*N335/NETWORKDAYS(Lister!$D$19,Lister!$E$19,Lister!$D$7:$D$13),IF(AND(AND(MONTH(E335)&gt;=7,MONTH(E335)&lt;8),MONTH(F335)&gt;7),(NETWORKDAYS(E335,Lister!$E$19,Lister!$D$7:$D$13)-O335)*N335/NETWORKDAYS(Lister!$D$19,Lister!$E$19,Lister!$D$7:$D$13),IF(MONTH(E335)&gt;7,0)))),0),"")</f>
        <v/>
      </c>
      <c r="R335" s="46" t="str">
        <f>IFERROR(MAX(IF(OR(O335="",P335=""),"",IF(AND(AND(MONTH(E335)&gt;=8,MONTH(E335)&lt;9),AND(MONTH(F335)&gt;=8,MONTH(F335)&lt;9)),(NETWORKDAYS(E335,F335,Lister!$D$7:$D$13)-P335)*N335/NETWORKDAYS(Lister!$D$20,Lister!$E$20,Lister!$D$7:$D$13),IF(AND(MONTH(E335)=7,MONTH(F335)=8),(NETWORKDAYS(Lister!$D$20,F335,Lister!$D$7:$D$13)-P335)*N335/NETWORKDAYS(Lister!$D$20,Lister!$E$20,Lister!$D$7:$D$13),IF(AND(MONTH(E335)=7,MONTH(F335)=7),0)))),0),"")</f>
        <v/>
      </c>
      <c r="S335" s="31" t="str">
        <f t="shared" si="31"/>
        <v/>
      </c>
      <c r="T335" s="31" t="str">
        <f t="shared" si="32"/>
        <v/>
      </c>
      <c r="U335" s="51" t="str">
        <f t="shared" si="33"/>
        <v/>
      </c>
    </row>
    <row r="336" spans="1:21" x14ac:dyDescent="0.25">
      <c r="A336" s="13" t="str">
        <f t="shared" si="34"/>
        <v/>
      </c>
      <c r="B336" s="55"/>
      <c r="C336" s="22"/>
      <c r="D336" s="23"/>
      <c r="E336" s="16"/>
      <c r="F336" s="16"/>
      <c r="G336" s="72" t="str">
        <f>IF(OR(E336="",F336=""),"",NETWORKDAYS(E336,F336,Lister!$D$7:$D$13))</f>
        <v/>
      </c>
      <c r="H336" s="19"/>
      <c r="I336" s="32" t="str">
        <f t="shared" si="28"/>
        <v/>
      </c>
      <c r="J336" s="18"/>
      <c r="K336" s="18"/>
      <c r="L336" s="46" t="str">
        <f t="shared" si="29"/>
        <v/>
      </c>
      <c r="M336" s="20"/>
      <c r="N336" s="31" t="str">
        <f t="shared" si="30"/>
        <v/>
      </c>
      <c r="O336" s="20"/>
      <c r="P336" s="20"/>
      <c r="Q336" s="46" t="str">
        <f>IFERROR(MAX(IF(OR(O336="",P336=""),"",IF(AND(AND(MONTH(E336)&gt;=7,MONTH(E336)&lt;8),AND(MONTH(F336)&gt;=7,MONTH(F336)&lt;8)),(NETWORKDAYS(E336,F336,Lister!$D$7:$D$13)-O336)*N336/NETWORKDAYS(Lister!$D$19,Lister!$E$19,Lister!$D$7:$D$13),IF(AND(AND(MONTH(E336)&gt;=7,MONTH(E336)&lt;8),MONTH(F336)&gt;7),(NETWORKDAYS(E336,Lister!$E$19,Lister!$D$7:$D$13)-O336)*N336/NETWORKDAYS(Lister!$D$19,Lister!$E$19,Lister!$D$7:$D$13),IF(MONTH(E336)&gt;7,0)))),0),"")</f>
        <v/>
      </c>
      <c r="R336" s="46" t="str">
        <f>IFERROR(MAX(IF(OR(O336="",P336=""),"",IF(AND(AND(MONTH(E336)&gt;=8,MONTH(E336)&lt;9),AND(MONTH(F336)&gt;=8,MONTH(F336)&lt;9)),(NETWORKDAYS(E336,F336,Lister!$D$7:$D$13)-P336)*N336/NETWORKDAYS(Lister!$D$20,Lister!$E$20,Lister!$D$7:$D$13),IF(AND(MONTH(E336)=7,MONTH(F336)=8),(NETWORKDAYS(Lister!$D$20,F336,Lister!$D$7:$D$13)-P336)*N336/NETWORKDAYS(Lister!$D$20,Lister!$E$20,Lister!$D$7:$D$13),IF(AND(MONTH(E336)=7,MONTH(F336)=7),0)))),0),"")</f>
        <v/>
      </c>
      <c r="S336" s="31" t="str">
        <f t="shared" si="31"/>
        <v/>
      </c>
      <c r="T336" s="31" t="str">
        <f t="shared" si="32"/>
        <v/>
      </c>
      <c r="U336" s="51" t="str">
        <f t="shared" si="33"/>
        <v/>
      </c>
    </row>
    <row r="337" spans="1:21" x14ac:dyDescent="0.25">
      <c r="A337" s="13" t="str">
        <f t="shared" si="34"/>
        <v/>
      </c>
      <c r="B337" s="55"/>
      <c r="C337" s="22"/>
      <c r="D337" s="23"/>
      <c r="E337" s="16"/>
      <c r="F337" s="16"/>
      <c r="G337" s="72" t="str">
        <f>IF(OR(E337="",F337=""),"",NETWORKDAYS(E337,F337,Lister!$D$7:$D$13))</f>
        <v/>
      </c>
      <c r="H337" s="19"/>
      <c r="I337" s="32" t="str">
        <f t="shared" si="28"/>
        <v/>
      </c>
      <c r="J337" s="18"/>
      <c r="K337" s="18"/>
      <c r="L337" s="46" t="str">
        <f t="shared" si="29"/>
        <v/>
      </c>
      <c r="M337" s="20"/>
      <c r="N337" s="31" t="str">
        <f t="shared" si="30"/>
        <v/>
      </c>
      <c r="O337" s="20"/>
      <c r="P337" s="20"/>
      <c r="Q337" s="46" t="str">
        <f>IFERROR(MAX(IF(OR(O337="",P337=""),"",IF(AND(AND(MONTH(E337)&gt;=7,MONTH(E337)&lt;8),AND(MONTH(F337)&gt;=7,MONTH(F337)&lt;8)),(NETWORKDAYS(E337,F337,Lister!$D$7:$D$13)-O337)*N337/NETWORKDAYS(Lister!$D$19,Lister!$E$19,Lister!$D$7:$D$13),IF(AND(AND(MONTH(E337)&gt;=7,MONTH(E337)&lt;8),MONTH(F337)&gt;7),(NETWORKDAYS(E337,Lister!$E$19,Lister!$D$7:$D$13)-O337)*N337/NETWORKDAYS(Lister!$D$19,Lister!$E$19,Lister!$D$7:$D$13),IF(MONTH(E337)&gt;7,0)))),0),"")</f>
        <v/>
      </c>
      <c r="R337" s="46" t="str">
        <f>IFERROR(MAX(IF(OR(O337="",P337=""),"",IF(AND(AND(MONTH(E337)&gt;=8,MONTH(E337)&lt;9),AND(MONTH(F337)&gt;=8,MONTH(F337)&lt;9)),(NETWORKDAYS(E337,F337,Lister!$D$7:$D$13)-P337)*N337/NETWORKDAYS(Lister!$D$20,Lister!$E$20,Lister!$D$7:$D$13),IF(AND(MONTH(E337)=7,MONTH(F337)=8),(NETWORKDAYS(Lister!$D$20,F337,Lister!$D$7:$D$13)-P337)*N337/NETWORKDAYS(Lister!$D$20,Lister!$E$20,Lister!$D$7:$D$13),IF(AND(MONTH(E337)=7,MONTH(F337)=7),0)))),0),"")</f>
        <v/>
      </c>
      <c r="S337" s="31" t="str">
        <f t="shared" si="31"/>
        <v/>
      </c>
      <c r="T337" s="31" t="str">
        <f t="shared" si="32"/>
        <v/>
      </c>
      <c r="U337" s="51" t="str">
        <f t="shared" si="33"/>
        <v/>
      </c>
    </row>
    <row r="338" spans="1:21" x14ac:dyDescent="0.25">
      <c r="A338" s="13" t="str">
        <f t="shared" si="34"/>
        <v/>
      </c>
      <c r="B338" s="55"/>
      <c r="C338" s="22"/>
      <c r="D338" s="23"/>
      <c r="E338" s="16"/>
      <c r="F338" s="16"/>
      <c r="G338" s="72" t="str">
        <f>IF(OR(E338="",F338=""),"",NETWORKDAYS(E338,F338,Lister!$D$7:$D$13))</f>
        <v/>
      </c>
      <c r="H338" s="19"/>
      <c r="I338" s="32" t="str">
        <f t="shared" si="28"/>
        <v/>
      </c>
      <c r="J338" s="18"/>
      <c r="K338" s="18"/>
      <c r="L338" s="46" t="str">
        <f t="shared" si="29"/>
        <v/>
      </c>
      <c r="M338" s="20"/>
      <c r="N338" s="31" t="str">
        <f t="shared" si="30"/>
        <v/>
      </c>
      <c r="O338" s="20"/>
      <c r="P338" s="20"/>
      <c r="Q338" s="46" t="str">
        <f>IFERROR(MAX(IF(OR(O338="",P338=""),"",IF(AND(AND(MONTH(E338)&gt;=7,MONTH(E338)&lt;8),AND(MONTH(F338)&gt;=7,MONTH(F338)&lt;8)),(NETWORKDAYS(E338,F338,Lister!$D$7:$D$13)-O338)*N338/NETWORKDAYS(Lister!$D$19,Lister!$E$19,Lister!$D$7:$D$13),IF(AND(AND(MONTH(E338)&gt;=7,MONTH(E338)&lt;8),MONTH(F338)&gt;7),(NETWORKDAYS(E338,Lister!$E$19,Lister!$D$7:$D$13)-O338)*N338/NETWORKDAYS(Lister!$D$19,Lister!$E$19,Lister!$D$7:$D$13),IF(MONTH(E338)&gt;7,0)))),0),"")</f>
        <v/>
      </c>
      <c r="R338" s="46" t="str">
        <f>IFERROR(MAX(IF(OR(O338="",P338=""),"",IF(AND(AND(MONTH(E338)&gt;=8,MONTH(E338)&lt;9),AND(MONTH(F338)&gt;=8,MONTH(F338)&lt;9)),(NETWORKDAYS(E338,F338,Lister!$D$7:$D$13)-P338)*N338/NETWORKDAYS(Lister!$D$20,Lister!$E$20,Lister!$D$7:$D$13),IF(AND(MONTH(E338)=7,MONTH(F338)=8),(NETWORKDAYS(Lister!$D$20,F338,Lister!$D$7:$D$13)-P338)*N338/NETWORKDAYS(Lister!$D$20,Lister!$E$20,Lister!$D$7:$D$13),IF(AND(MONTH(E338)=7,MONTH(F338)=7),0)))),0),"")</f>
        <v/>
      </c>
      <c r="S338" s="31" t="str">
        <f t="shared" si="31"/>
        <v/>
      </c>
      <c r="T338" s="31" t="str">
        <f t="shared" si="32"/>
        <v/>
      </c>
      <c r="U338" s="51" t="str">
        <f t="shared" si="33"/>
        <v/>
      </c>
    </row>
    <row r="339" spans="1:21" x14ac:dyDescent="0.25">
      <c r="A339" s="13" t="str">
        <f t="shared" si="34"/>
        <v/>
      </c>
      <c r="B339" s="55"/>
      <c r="C339" s="22"/>
      <c r="D339" s="23"/>
      <c r="E339" s="16"/>
      <c r="F339" s="16"/>
      <c r="G339" s="72" t="str">
        <f>IF(OR(E339="",F339=""),"",NETWORKDAYS(E339,F339,Lister!$D$7:$D$13))</f>
        <v/>
      </c>
      <c r="H339" s="19"/>
      <c r="I339" s="32" t="str">
        <f t="shared" si="28"/>
        <v/>
      </c>
      <c r="J339" s="18"/>
      <c r="K339" s="18"/>
      <c r="L339" s="46" t="str">
        <f t="shared" si="29"/>
        <v/>
      </c>
      <c r="M339" s="20"/>
      <c r="N339" s="31" t="str">
        <f t="shared" si="30"/>
        <v/>
      </c>
      <c r="O339" s="20"/>
      <c r="P339" s="20"/>
      <c r="Q339" s="46" t="str">
        <f>IFERROR(MAX(IF(OR(O339="",P339=""),"",IF(AND(AND(MONTH(E339)&gt;=7,MONTH(E339)&lt;8),AND(MONTH(F339)&gt;=7,MONTH(F339)&lt;8)),(NETWORKDAYS(E339,F339,Lister!$D$7:$D$13)-O339)*N339/NETWORKDAYS(Lister!$D$19,Lister!$E$19,Lister!$D$7:$D$13),IF(AND(AND(MONTH(E339)&gt;=7,MONTH(E339)&lt;8),MONTH(F339)&gt;7),(NETWORKDAYS(E339,Lister!$E$19,Lister!$D$7:$D$13)-O339)*N339/NETWORKDAYS(Lister!$D$19,Lister!$E$19,Lister!$D$7:$D$13),IF(MONTH(E339)&gt;7,0)))),0),"")</f>
        <v/>
      </c>
      <c r="R339" s="46" t="str">
        <f>IFERROR(MAX(IF(OR(O339="",P339=""),"",IF(AND(AND(MONTH(E339)&gt;=8,MONTH(E339)&lt;9),AND(MONTH(F339)&gt;=8,MONTH(F339)&lt;9)),(NETWORKDAYS(E339,F339,Lister!$D$7:$D$13)-P339)*N339/NETWORKDAYS(Lister!$D$20,Lister!$E$20,Lister!$D$7:$D$13),IF(AND(MONTH(E339)=7,MONTH(F339)=8),(NETWORKDAYS(Lister!$D$20,F339,Lister!$D$7:$D$13)-P339)*N339/NETWORKDAYS(Lister!$D$20,Lister!$E$20,Lister!$D$7:$D$13),IF(AND(MONTH(E339)=7,MONTH(F339)=7),0)))),0),"")</f>
        <v/>
      </c>
      <c r="S339" s="31" t="str">
        <f t="shared" si="31"/>
        <v/>
      </c>
      <c r="T339" s="31" t="str">
        <f t="shared" si="32"/>
        <v/>
      </c>
      <c r="U339" s="51" t="str">
        <f t="shared" si="33"/>
        <v/>
      </c>
    </row>
    <row r="340" spans="1:21" x14ac:dyDescent="0.25">
      <c r="A340" s="13" t="str">
        <f t="shared" si="34"/>
        <v/>
      </c>
      <c r="B340" s="55"/>
      <c r="C340" s="22"/>
      <c r="D340" s="23"/>
      <c r="E340" s="16"/>
      <c r="F340" s="16"/>
      <c r="G340" s="72" t="str">
        <f>IF(OR(E340="",F340=""),"",NETWORKDAYS(E340,F340,Lister!$D$7:$D$13))</f>
        <v/>
      </c>
      <c r="H340" s="19"/>
      <c r="I340" s="32" t="str">
        <f t="shared" si="28"/>
        <v/>
      </c>
      <c r="J340" s="18"/>
      <c r="K340" s="18"/>
      <c r="L340" s="46" t="str">
        <f t="shared" si="29"/>
        <v/>
      </c>
      <c r="M340" s="20"/>
      <c r="N340" s="31" t="str">
        <f t="shared" si="30"/>
        <v/>
      </c>
      <c r="O340" s="20"/>
      <c r="P340" s="20"/>
      <c r="Q340" s="46" t="str">
        <f>IFERROR(MAX(IF(OR(O340="",P340=""),"",IF(AND(AND(MONTH(E340)&gt;=7,MONTH(E340)&lt;8),AND(MONTH(F340)&gt;=7,MONTH(F340)&lt;8)),(NETWORKDAYS(E340,F340,Lister!$D$7:$D$13)-O340)*N340/NETWORKDAYS(Lister!$D$19,Lister!$E$19,Lister!$D$7:$D$13),IF(AND(AND(MONTH(E340)&gt;=7,MONTH(E340)&lt;8),MONTH(F340)&gt;7),(NETWORKDAYS(E340,Lister!$E$19,Lister!$D$7:$D$13)-O340)*N340/NETWORKDAYS(Lister!$D$19,Lister!$E$19,Lister!$D$7:$D$13),IF(MONTH(E340)&gt;7,0)))),0),"")</f>
        <v/>
      </c>
      <c r="R340" s="46" t="str">
        <f>IFERROR(MAX(IF(OR(O340="",P340=""),"",IF(AND(AND(MONTH(E340)&gt;=8,MONTH(E340)&lt;9),AND(MONTH(F340)&gt;=8,MONTH(F340)&lt;9)),(NETWORKDAYS(E340,F340,Lister!$D$7:$D$13)-P340)*N340/NETWORKDAYS(Lister!$D$20,Lister!$E$20,Lister!$D$7:$D$13),IF(AND(MONTH(E340)=7,MONTH(F340)=8),(NETWORKDAYS(Lister!$D$20,F340,Lister!$D$7:$D$13)-P340)*N340/NETWORKDAYS(Lister!$D$20,Lister!$E$20,Lister!$D$7:$D$13),IF(AND(MONTH(E340)=7,MONTH(F340)=7),0)))),0),"")</f>
        <v/>
      </c>
      <c r="S340" s="31" t="str">
        <f t="shared" si="31"/>
        <v/>
      </c>
      <c r="T340" s="31" t="str">
        <f t="shared" si="32"/>
        <v/>
      </c>
      <c r="U340" s="51" t="str">
        <f t="shared" si="33"/>
        <v/>
      </c>
    </row>
    <row r="341" spans="1:21" x14ac:dyDescent="0.25">
      <c r="A341" s="13" t="str">
        <f t="shared" si="34"/>
        <v/>
      </c>
      <c r="B341" s="55"/>
      <c r="C341" s="22"/>
      <c r="D341" s="23"/>
      <c r="E341" s="16"/>
      <c r="F341" s="16"/>
      <c r="G341" s="72" t="str">
        <f>IF(OR(E341="",F341=""),"",NETWORKDAYS(E341,F341,Lister!$D$7:$D$13))</f>
        <v/>
      </c>
      <c r="H341" s="19"/>
      <c r="I341" s="32" t="str">
        <f t="shared" ref="I341:I404" si="35">IF(H341="","",IF(H341="Funktionær",0.75,IF(H341="Ikke-funktionær",0.9,IF(H341="Elev/lærling",0.9))))</f>
        <v/>
      </c>
      <c r="J341" s="18"/>
      <c r="K341" s="18"/>
      <c r="L341" s="46" t="str">
        <f t="shared" ref="L341:L404" si="36">IF(J341="","",J341-K341)</f>
        <v/>
      </c>
      <c r="M341" s="20"/>
      <c r="N341" s="31" t="str">
        <f t="shared" ref="N341:N404" si="37">IF(B341="","",IF(L341*I341&gt;30000*IF(M341&gt;37,37,M341)/37,30000*IF(M341&gt;37,37,M341)/37,L341*I341))</f>
        <v/>
      </c>
      <c r="O341" s="20"/>
      <c r="P341" s="20"/>
      <c r="Q341" s="46" t="str">
        <f>IFERROR(MAX(IF(OR(O341="",P341=""),"",IF(AND(AND(MONTH(E341)&gt;=7,MONTH(E341)&lt;8),AND(MONTH(F341)&gt;=7,MONTH(F341)&lt;8)),(NETWORKDAYS(E341,F341,Lister!$D$7:$D$13)-O341)*N341/NETWORKDAYS(Lister!$D$19,Lister!$E$19,Lister!$D$7:$D$13),IF(AND(AND(MONTH(E341)&gt;=7,MONTH(E341)&lt;8),MONTH(F341)&gt;7),(NETWORKDAYS(E341,Lister!$E$19,Lister!$D$7:$D$13)-O341)*N341/NETWORKDAYS(Lister!$D$19,Lister!$E$19,Lister!$D$7:$D$13),IF(MONTH(E341)&gt;7,0)))),0),"")</f>
        <v/>
      </c>
      <c r="R341" s="46" t="str">
        <f>IFERROR(MAX(IF(OR(O341="",P341=""),"",IF(AND(AND(MONTH(E341)&gt;=8,MONTH(E341)&lt;9),AND(MONTH(F341)&gt;=8,MONTH(F341)&lt;9)),(NETWORKDAYS(E341,F341,Lister!$D$7:$D$13)-P341)*N341/NETWORKDAYS(Lister!$D$20,Lister!$E$20,Lister!$D$7:$D$13),IF(AND(MONTH(E341)=7,MONTH(F341)=8),(NETWORKDAYS(Lister!$D$20,F341,Lister!$D$7:$D$13)-P341)*N341/NETWORKDAYS(Lister!$D$20,Lister!$E$20,Lister!$D$7:$D$13),IF(AND(MONTH(E341)=7,MONTH(F341)=7),0)))),0),"")</f>
        <v/>
      </c>
      <c r="S341" s="31" t="str">
        <f t="shared" ref="S341:S404" si="38">IFERROR(Q341+R341,"")</f>
        <v/>
      </c>
      <c r="T341" s="31" t="str">
        <f t="shared" ref="T341:T404" si="39">IFERROR(21/31*N341,"")</f>
        <v/>
      </c>
      <c r="U341" s="51" t="str">
        <f t="shared" ref="U341:U404" si="40">IFERROR(MAX(IF(AND(ISNUMBER(Q341),ISNUMBER(R341)),IF(S341-T341&gt;N341,N341,S341-T341),""),0),"")</f>
        <v/>
      </c>
    </row>
    <row r="342" spans="1:21" x14ac:dyDescent="0.25">
      <c r="A342" s="13" t="str">
        <f t="shared" ref="A342:A405" si="41">IF(B342="","",A341+1)</f>
        <v/>
      </c>
      <c r="B342" s="55"/>
      <c r="C342" s="22"/>
      <c r="D342" s="23"/>
      <c r="E342" s="16"/>
      <c r="F342" s="16"/>
      <c r="G342" s="72" t="str">
        <f>IF(OR(E342="",F342=""),"",NETWORKDAYS(E342,F342,Lister!$D$7:$D$13))</f>
        <v/>
      </c>
      <c r="H342" s="19"/>
      <c r="I342" s="32" t="str">
        <f t="shared" si="35"/>
        <v/>
      </c>
      <c r="J342" s="18"/>
      <c r="K342" s="18"/>
      <c r="L342" s="46" t="str">
        <f t="shared" si="36"/>
        <v/>
      </c>
      <c r="M342" s="20"/>
      <c r="N342" s="31" t="str">
        <f t="shared" si="37"/>
        <v/>
      </c>
      <c r="O342" s="20"/>
      <c r="P342" s="20"/>
      <c r="Q342" s="46" t="str">
        <f>IFERROR(MAX(IF(OR(O342="",P342=""),"",IF(AND(AND(MONTH(E342)&gt;=7,MONTH(E342)&lt;8),AND(MONTH(F342)&gt;=7,MONTH(F342)&lt;8)),(NETWORKDAYS(E342,F342,Lister!$D$7:$D$13)-O342)*N342/NETWORKDAYS(Lister!$D$19,Lister!$E$19,Lister!$D$7:$D$13),IF(AND(AND(MONTH(E342)&gt;=7,MONTH(E342)&lt;8),MONTH(F342)&gt;7),(NETWORKDAYS(E342,Lister!$E$19,Lister!$D$7:$D$13)-O342)*N342/NETWORKDAYS(Lister!$D$19,Lister!$E$19,Lister!$D$7:$D$13),IF(MONTH(E342)&gt;7,0)))),0),"")</f>
        <v/>
      </c>
      <c r="R342" s="46" t="str">
        <f>IFERROR(MAX(IF(OR(O342="",P342=""),"",IF(AND(AND(MONTH(E342)&gt;=8,MONTH(E342)&lt;9),AND(MONTH(F342)&gt;=8,MONTH(F342)&lt;9)),(NETWORKDAYS(E342,F342,Lister!$D$7:$D$13)-P342)*N342/NETWORKDAYS(Lister!$D$20,Lister!$E$20,Lister!$D$7:$D$13),IF(AND(MONTH(E342)=7,MONTH(F342)=8),(NETWORKDAYS(Lister!$D$20,F342,Lister!$D$7:$D$13)-P342)*N342/NETWORKDAYS(Lister!$D$20,Lister!$E$20,Lister!$D$7:$D$13),IF(AND(MONTH(E342)=7,MONTH(F342)=7),0)))),0),"")</f>
        <v/>
      </c>
      <c r="S342" s="31" t="str">
        <f t="shared" si="38"/>
        <v/>
      </c>
      <c r="T342" s="31" t="str">
        <f t="shared" si="39"/>
        <v/>
      </c>
      <c r="U342" s="51" t="str">
        <f t="shared" si="40"/>
        <v/>
      </c>
    </row>
    <row r="343" spans="1:21" x14ac:dyDescent="0.25">
      <c r="A343" s="13" t="str">
        <f t="shared" si="41"/>
        <v/>
      </c>
      <c r="B343" s="55"/>
      <c r="C343" s="22"/>
      <c r="D343" s="23"/>
      <c r="E343" s="16"/>
      <c r="F343" s="16"/>
      <c r="G343" s="72" t="str">
        <f>IF(OR(E343="",F343=""),"",NETWORKDAYS(E343,F343,Lister!$D$7:$D$13))</f>
        <v/>
      </c>
      <c r="H343" s="19"/>
      <c r="I343" s="32" t="str">
        <f t="shared" si="35"/>
        <v/>
      </c>
      <c r="J343" s="18"/>
      <c r="K343" s="18"/>
      <c r="L343" s="46" t="str">
        <f t="shared" si="36"/>
        <v/>
      </c>
      <c r="M343" s="20"/>
      <c r="N343" s="31" t="str">
        <f t="shared" si="37"/>
        <v/>
      </c>
      <c r="O343" s="20"/>
      <c r="P343" s="20"/>
      <c r="Q343" s="46" t="str">
        <f>IFERROR(MAX(IF(OR(O343="",P343=""),"",IF(AND(AND(MONTH(E343)&gt;=7,MONTH(E343)&lt;8),AND(MONTH(F343)&gt;=7,MONTH(F343)&lt;8)),(NETWORKDAYS(E343,F343,Lister!$D$7:$D$13)-O343)*N343/NETWORKDAYS(Lister!$D$19,Lister!$E$19,Lister!$D$7:$D$13),IF(AND(AND(MONTH(E343)&gt;=7,MONTH(E343)&lt;8),MONTH(F343)&gt;7),(NETWORKDAYS(E343,Lister!$E$19,Lister!$D$7:$D$13)-O343)*N343/NETWORKDAYS(Lister!$D$19,Lister!$E$19,Lister!$D$7:$D$13),IF(MONTH(E343)&gt;7,0)))),0),"")</f>
        <v/>
      </c>
      <c r="R343" s="46" t="str">
        <f>IFERROR(MAX(IF(OR(O343="",P343=""),"",IF(AND(AND(MONTH(E343)&gt;=8,MONTH(E343)&lt;9),AND(MONTH(F343)&gt;=8,MONTH(F343)&lt;9)),(NETWORKDAYS(E343,F343,Lister!$D$7:$D$13)-P343)*N343/NETWORKDAYS(Lister!$D$20,Lister!$E$20,Lister!$D$7:$D$13),IF(AND(MONTH(E343)=7,MONTH(F343)=8),(NETWORKDAYS(Lister!$D$20,F343,Lister!$D$7:$D$13)-P343)*N343/NETWORKDAYS(Lister!$D$20,Lister!$E$20,Lister!$D$7:$D$13),IF(AND(MONTH(E343)=7,MONTH(F343)=7),0)))),0),"")</f>
        <v/>
      </c>
      <c r="S343" s="31" t="str">
        <f t="shared" si="38"/>
        <v/>
      </c>
      <c r="T343" s="31" t="str">
        <f t="shared" si="39"/>
        <v/>
      </c>
      <c r="U343" s="51" t="str">
        <f t="shared" si="40"/>
        <v/>
      </c>
    </row>
    <row r="344" spans="1:21" x14ac:dyDescent="0.25">
      <c r="A344" s="13" t="str">
        <f t="shared" si="41"/>
        <v/>
      </c>
      <c r="B344" s="55"/>
      <c r="C344" s="22"/>
      <c r="D344" s="23"/>
      <c r="E344" s="16"/>
      <c r="F344" s="16"/>
      <c r="G344" s="72" t="str">
        <f>IF(OR(E344="",F344=""),"",NETWORKDAYS(E344,F344,Lister!$D$7:$D$13))</f>
        <v/>
      </c>
      <c r="H344" s="19"/>
      <c r="I344" s="32" t="str">
        <f t="shared" si="35"/>
        <v/>
      </c>
      <c r="J344" s="18"/>
      <c r="K344" s="18"/>
      <c r="L344" s="46" t="str">
        <f t="shared" si="36"/>
        <v/>
      </c>
      <c r="M344" s="20"/>
      <c r="N344" s="31" t="str">
        <f t="shared" si="37"/>
        <v/>
      </c>
      <c r="O344" s="20"/>
      <c r="P344" s="20"/>
      <c r="Q344" s="46" t="str">
        <f>IFERROR(MAX(IF(OR(O344="",P344=""),"",IF(AND(AND(MONTH(E344)&gt;=7,MONTH(E344)&lt;8),AND(MONTH(F344)&gt;=7,MONTH(F344)&lt;8)),(NETWORKDAYS(E344,F344,Lister!$D$7:$D$13)-O344)*N344/NETWORKDAYS(Lister!$D$19,Lister!$E$19,Lister!$D$7:$D$13),IF(AND(AND(MONTH(E344)&gt;=7,MONTH(E344)&lt;8),MONTH(F344)&gt;7),(NETWORKDAYS(E344,Lister!$E$19,Lister!$D$7:$D$13)-O344)*N344/NETWORKDAYS(Lister!$D$19,Lister!$E$19,Lister!$D$7:$D$13),IF(MONTH(E344)&gt;7,0)))),0),"")</f>
        <v/>
      </c>
      <c r="R344" s="46" t="str">
        <f>IFERROR(MAX(IF(OR(O344="",P344=""),"",IF(AND(AND(MONTH(E344)&gt;=8,MONTH(E344)&lt;9),AND(MONTH(F344)&gt;=8,MONTH(F344)&lt;9)),(NETWORKDAYS(E344,F344,Lister!$D$7:$D$13)-P344)*N344/NETWORKDAYS(Lister!$D$20,Lister!$E$20,Lister!$D$7:$D$13),IF(AND(MONTH(E344)=7,MONTH(F344)=8),(NETWORKDAYS(Lister!$D$20,F344,Lister!$D$7:$D$13)-P344)*N344/NETWORKDAYS(Lister!$D$20,Lister!$E$20,Lister!$D$7:$D$13),IF(AND(MONTH(E344)=7,MONTH(F344)=7),0)))),0),"")</f>
        <v/>
      </c>
      <c r="S344" s="31" t="str">
        <f t="shared" si="38"/>
        <v/>
      </c>
      <c r="T344" s="31" t="str">
        <f t="shared" si="39"/>
        <v/>
      </c>
      <c r="U344" s="51" t="str">
        <f t="shared" si="40"/>
        <v/>
      </c>
    </row>
    <row r="345" spans="1:21" x14ac:dyDescent="0.25">
      <c r="A345" s="13" t="str">
        <f t="shared" si="41"/>
        <v/>
      </c>
      <c r="B345" s="55"/>
      <c r="C345" s="22"/>
      <c r="D345" s="23"/>
      <c r="E345" s="16"/>
      <c r="F345" s="16"/>
      <c r="G345" s="72" t="str">
        <f>IF(OR(E345="",F345=""),"",NETWORKDAYS(E345,F345,Lister!$D$7:$D$13))</f>
        <v/>
      </c>
      <c r="H345" s="19"/>
      <c r="I345" s="32" t="str">
        <f t="shared" si="35"/>
        <v/>
      </c>
      <c r="J345" s="18"/>
      <c r="K345" s="18"/>
      <c r="L345" s="46" t="str">
        <f t="shared" si="36"/>
        <v/>
      </c>
      <c r="M345" s="20"/>
      <c r="N345" s="31" t="str">
        <f t="shared" si="37"/>
        <v/>
      </c>
      <c r="O345" s="20"/>
      <c r="P345" s="20"/>
      <c r="Q345" s="46" t="str">
        <f>IFERROR(MAX(IF(OR(O345="",P345=""),"",IF(AND(AND(MONTH(E345)&gt;=7,MONTH(E345)&lt;8),AND(MONTH(F345)&gt;=7,MONTH(F345)&lt;8)),(NETWORKDAYS(E345,F345,Lister!$D$7:$D$13)-O345)*N345/NETWORKDAYS(Lister!$D$19,Lister!$E$19,Lister!$D$7:$D$13),IF(AND(AND(MONTH(E345)&gt;=7,MONTH(E345)&lt;8),MONTH(F345)&gt;7),(NETWORKDAYS(E345,Lister!$E$19,Lister!$D$7:$D$13)-O345)*N345/NETWORKDAYS(Lister!$D$19,Lister!$E$19,Lister!$D$7:$D$13),IF(MONTH(E345)&gt;7,0)))),0),"")</f>
        <v/>
      </c>
      <c r="R345" s="46" t="str">
        <f>IFERROR(MAX(IF(OR(O345="",P345=""),"",IF(AND(AND(MONTH(E345)&gt;=8,MONTH(E345)&lt;9),AND(MONTH(F345)&gt;=8,MONTH(F345)&lt;9)),(NETWORKDAYS(E345,F345,Lister!$D$7:$D$13)-P345)*N345/NETWORKDAYS(Lister!$D$20,Lister!$E$20,Lister!$D$7:$D$13),IF(AND(MONTH(E345)=7,MONTH(F345)=8),(NETWORKDAYS(Lister!$D$20,F345,Lister!$D$7:$D$13)-P345)*N345/NETWORKDAYS(Lister!$D$20,Lister!$E$20,Lister!$D$7:$D$13),IF(AND(MONTH(E345)=7,MONTH(F345)=7),0)))),0),"")</f>
        <v/>
      </c>
      <c r="S345" s="31" t="str">
        <f t="shared" si="38"/>
        <v/>
      </c>
      <c r="T345" s="31" t="str">
        <f t="shared" si="39"/>
        <v/>
      </c>
      <c r="U345" s="51" t="str">
        <f t="shared" si="40"/>
        <v/>
      </c>
    </row>
    <row r="346" spans="1:21" x14ac:dyDescent="0.25">
      <c r="A346" s="13" t="str">
        <f t="shared" si="41"/>
        <v/>
      </c>
      <c r="B346" s="55"/>
      <c r="C346" s="22"/>
      <c r="D346" s="23"/>
      <c r="E346" s="16"/>
      <c r="F346" s="16"/>
      <c r="G346" s="72" t="str">
        <f>IF(OR(E346="",F346=""),"",NETWORKDAYS(E346,F346,Lister!$D$7:$D$13))</f>
        <v/>
      </c>
      <c r="H346" s="19"/>
      <c r="I346" s="32" t="str">
        <f t="shared" si="35"/>
        <v/>
      </c>
      <c r="J346" s="18"/>
      <c r="K346" s="18"/>
      <c r="L346" s="46" t="str">
        <f t="shared" si="36"/>
        <v/>
      </c>
      <c r="M346" s="20"/>
      <c r="N346" s="31" t="str">
        <f t="shared" si="37"/>
        <v/>
      </c>
      <c r="O346" s="20"/>
      <c r="P346" s="20"/>
      <c r="Q346" s="46" t="str">
        <f>IFERROR(MAX(IF(OR(O346="",P346=""),"",IF(AND(AND(MONTH(E346)&gt;=7,MONTH(E346)&lt;8),AND(MONTH(F346)&gt;=7,MONTH(F346)&lt;8)),(NETWORKDAYS(E346,F346,Lister!$D$7:$D$13)-O346)*N346/NETWORKDAYS(Lister!$D$19,Lister!$E$19,Lister!$D$7:$D$13),IF(AND(AND(MONTH(E346)&gt;=7,MONTH(E346)&lt;8),MONTH(F346)&gt;7),(NETWORKDAYS(E346,Lister!$E$19,Lister!$D$7:$D$13)-O346)*N346/NETWORKDAYS(Lister!$D$19,Lister!$E$19,Lister!$D$7:$D$13),IF(MONTH(E346)&gt;7,0)))),0),"")</f>
        <v/>
      </c>
      <c r="R346" s="46" t="str">
        <f>IFERROR(MAX(IF(OR(O346="",P346=""),"",IF(AND(AND(MONTH(E346)&gt;=8,MONTH(E346)&lt;9),AND(MONTH(F346)&gt;=8,MONTH(F346)&lt;9)),(NETWORKDAYS(E346,F346,Lister!$D$7:$D$13)-P346)*N346/NETWORKDAYS(Lister!$D$20,Lister!$E$20,Lister!$D$7:$D$13),IF(AND(MONTH(E346)=7,MONTH(F346)=8),(NETWORKDAYS(Lister!$D$20,F346,Lister!$D$7:$D$13)-P346)*N346/NETWORKDAYS(Lister!$D$20,Lister!$E$20,Lister!$D$7:$D$13),IF(AND(MONTH(E346)=7,MONTH(F346)=7),0)))),0),"")</f>
        <v/>
      </c>
      <c r="S346" s="31" t="str">
        <f t="shared" si="38"/>
        <v/>
      </c>
      <c r="T346" s="31" t="str">
        <f t="shared" si="39"/>
        <v/>
      </c>
      <c r="U346" s="51" t="str">
        <f t="shared" si="40"/>
        <v/>
      </c>
    </row>
    <row r="347" spans="1:21" x14ac:dyDescent="0.25">
      <c r="A347" s="13" t="str">
        <f t="shared" si="41"/>
        <v/>
      </c>
      <c r="B347" s="55"/>
      <c r="C347" s="22"/>
      <c r="D347" s="23"/>
      <c r="E347" s="16"/>
      <c r="F347" s="16"/>
      <c r="G347" s="72" t="str">
        <f>IF(OR(E347="",F347=""),"",NETWORKDAYS(E347,F347,Lister!$D$7:$D$13))</f>
        <v/>
      </c>
      <c r="H347" s="19"/>
      <c r="I347" s="32" t="str">
        <f t="shared" si="35"/>
        <v/>
      </c>
      <c r="J347" s="18"/>
      <c r="K347" s="18"/>
      <c r="L347" s="46" t="str">
        <f t="shared" si="36"/>
        <v/>
      </c>
      <c r="M347" s="20"/>
      <c r="N347" s="31" t="str">
        <f t="shared" si="37"/>
        <v/>
      </c>
      <c r="O347" s="20"/>
      <c r="P347" s="20"/>
      <c r="Q347" s="46" t="str">
        <f>IFERROR(MAX(IF(OR(O347="",P347=""),"",IF(AND(AND(MONTH(E347)&gt;=7,MONTH(E347)&lt;8),AND(MONTH(F347)&gt;=7,MONTH(F347)&lt;8)),(NETWORKDAYS(E347,F347,Lister!$D$7:$D$13)-O347)*N347/NETWORKDAYS(Lister!$D$19,Lister!$E$19,Lister!$D$7:$D$13),IF(AND(AND(MONTH(E347)&gt;=7,MONTH(E347)&lt;8),MONTH(F347)&gt;7),(NETWORKDAYS(E347,Lister!$E$19,Lister!$D$7:$D$13)-O347)*N347/NETWORKDAYS(Lister!$D$19,Lister!$E$19,Lister!$D$7:$D$13),IF(MONTH(E347)&gt;7,0)))),0),"")</f>
        <v/>
      </c>
      <c r="R347" s="46" t="str">
        <f>IFERROR(MAX(IF(OR(O347="",P347=""),"",IF(AND(AND(MONTH(E347)&gt;=8,MONTH(E347)&lt;9),AND(MONTH(F347)&gt;=8,MONTH(F347)&lt;9)),(NETWORKDAYS(E347,F347,Lister!$D$7:$D$13)-P347)*N347/NETWORKDAYS(Lister!$D$20,Lister!$E$20,Lister!$D$7:$D$13),IF(AND(MONTH(E347)=7,MONTH(F347)=8),(NETWORKDAYS(Lister!$D$20,F347,Lister!$D$7:$D$13)-P347)*N347/NETWORKDAYS(Lister!$D$20,Lister!$E$20,Lister!$D$7:$D$13),IF(AND(MONTH(E347)=7,MONTH(F347)=7),0)))),0),"")</f>
        <v/>
      </c>
      <c r="S347" s="31" t="str">
        <f t="shared" si="38"/>
        <v/>
      </c>
      <c r="T347" s="31" t="str">
        <f t="shared" si="39"/>
        <v/>
      </c>
      <c r="U347" s="51" t="str">
        <f t="shared" si="40"/>
        <v/>
      </c>
    </row>
    <row r="348" spans="1:21" x14ac:dyDescent="0.25">
      <c r="A348" s="13" t="str">
        <f t="shared" si="41"/>
        <v/>
      </c>
      <c r="B348" s="55"/>
      <c r="C348" s="22"/>
      <c r="D348" s="23"/>
      <c r="E348" s="16"/>
      <c r="F348" s="16"/>
      <c r="G348" s="72" t="str">
        <f>IF(OR(E348="",F348=""),"",NETWORKDAYS(E348,F348,Lister!$D$7:$D$13))</f>
        <v/>
      </c>
      <c r="H348" s="19"/>
      <c r="I348" s="32" t="str">
        <f t="shared" si="35"/>
        <v/>
      </c>
      <c r="J348" s="18"/>
      <c r="K348" s="18"/>
      <c r="L348" s="46" t="str">
        <f t="shared" si="36"/>
        <v/>
      </c>
      <c r="M348" s="20"/>
      <c r="N348" s="31" t="str">
        <f t="shared" si="37"/>
        <v/>
      </c>
      <c r="O348" s="20"/>
      <c r="P348" s="20"/>
      <c r="Q348" s="46" t="str">
        <f>IFERROR(MAX(IF(OR(O348="",P348=""),"",IF(AND(AND(MONTH(E348)&gt;=7,MONTH(E348)&lt;8),AND(MONTH(F348)&gt;=7,MONTH(F348)&lt;8)),(NETWORKDAYS(E348,F348,Lister!$D$7:$D$13)-O348)*N348/NETWORKDAYS(Lister!$D$19,Lister!$E$19,Lister!$D$7:$D$13),IF(AND(AND(MONTH(E348)&gt;=7,MONTH(E348)&lt;8),MONTH(F348)&gt;7),(NETWORKDAYS(E348,Lister!$E$19,Lister!$D$7:$D$13)-O348)*N348/NETWORKDAYS(Lister!$D$19,Lister!$E$19,Lister!$D$7:$D$13),IF(MONTH(E348)&gt;7,0)))),0),"")</f>
        <v/>
      </c>
      <c r="R348" s="46" t="str">
        <f>IFERROR(MAX(IF(OR(O348="",P348=""),"",IF(AND(AND(MONTH(E348)&gt;=8,MONTH(E348)&lt;9),AND(MONTH(F348)&gt;=8,MONTH(F348)&lt;9)),(NETWORKDAYS(E348,F348,Lister!$D$7:$D$13)-P348)*N348/NETWORKDAYS(Lister!$D$20,Lister!$E$20,Lister!$D$7:$D$13),IF(AND(MONTH(E348)=7,MONTH(F348)=8),(NETWORKDAYS(Lister!$D$20,F348,Lister!$D$7:$D$13)-P348)*N348/NETWORKDAYS(Lister!$D$20,Lister!$E$20,Lister!$D$7:$D$13),IF(AND(MONTH(E348)=7,MONTH(F348)=7),0)))),0),"")</f>
        <v/>
      </c>
      <c r="S348" s="31" t="str">
        <f t="shared" si="38"/>
        <v/>
      </c>
      <c r="T348" s="31" t="str">
        <f t="shared" si="39"/>
        <v/>
      </c>
      <c r="U348" s="51" t="str">
        <f t="shared" si="40"/>
        <v/>
      </c>
    </row>
    <row r="349" spans="1:21" x14ac:dyDescent="0.25">
      <c r="A349" s="13" t="str">
        <f t="shared" si="41"/>
        <v/>
      </c>
      <c r="B349" s="55"/>
      <c r="C349" s="22"/>
      <c r="D349" s="23"/>
      <c r="E349" s="16"/>
      <c r="F349" s="16"/>
      <c r="G349" s="72" t="str">
        <f>IF(OR(E349="",F349=""),"",NETWORKDAYS(E349,F349,Lister!$D$7:$D$13))</f>
        <v/>
      </c>
      <c r="H349" s="19"/>
      <c r="I349" s="32" t="str">
        <f t="shared" si="35"/>
        <v/>
      </c>
      <c r="J349" s="18"/>
      <c r="K349" s="18"/>
      <c r="L349" s="46" t="str">
        <f t="shared" si="36"/>
        <v/>
      </c>
      <c r="M349" s="20"/>
      <c r="N349" s="31" t="str">
        <f t="shared" si="37"/>
        <v/>
      </c>
      <c r="O349" s="20"/>
      <c r="P349" s="20"/>
      <c r="Q349" s="46" t="str">
        <f>IFERROR(MAX(IF(OR(O349="",P349=""),"",IF(AND(AND(MONTH(E349)&gt;=7,MONTH(E349)&lt;8),AND(MONTH(F349)&gt;=7,MONTH(F349)&lt;8)),(NETWORKDAYS(E349,F349,Lister!$D$7:$D$13)-O349)*N349/NETWORKDAYS(Lister!$D$19,Lister!$E$19,Lister!$D$7:$D$13),IF(AND(AND(MONTH(E349)&gt;=7,MONTH(E349)&lt;8),MONTH(F349)&gt;7),(NETWORKDAYS(E349,Lister!$E$19,Lister!$D$7:$D$13)-O349)*N349/NETWORKDAYS(Lister!$D$19,Lister!$E$19,Lister!$D$7:$D$13),IF(MONTH(E349)&gt;7,0)))),0),"")</f>
        <v/>
      </c>
      <c r="R349" s="46" t="str">
        <f>IFERROR(MAX(IF(OR(O349="",P349=""),"",IF(AND(AND(MONTH(E349)&gt;=8,MONTH(E349)&lt;9),AND(MONTH(F349)&gt;=8,MONTH(F349)&lt;9)),(NETWORKDAYS(E349,F349,Lister!$D$7:$D$13)-P349)*N349/NETWORKDAYS(Lister!$D$20,Lister!$E$20,Lister!$D$7:$D$13),IF(AND(MONTH(E349)=7,MONTH(F349)=8),(NETWORKDAYS(Lister!$D$20,F349,Lister!$D$7:$D$13)-P349)*N349/NETWORKDAYS(Lister!$D$20,Lister!$E$20,Lister!$D$7:$D$13),IF(AND(MONTH(E349)=7,MONTH(F349)=7),0)))),0),"")</f>
        <v/>
      </c>
      <c r="S349" s="31" t="str">
        <f t="shared" si="38"/>
        <v/>
      </c>
      <c r="T349" s="31" t="str">
        <f t="shared" si="39"/>
        <v/>
      </c>
      <c r="U349" s="51" t="str">
        <f t="shared" si="40"/>
        <v/>
      </c>
    </row>
    <row r="350" spans="1:21" x14ac:dyDescent="0.25">
      <c r="A350" s="13" t="str">
        <f t="shared" si="41"/>
        <v/>
      </c>
      <c r="B350" s="55"/>
      <c r="C350" s="22"/>
      <c r="D350" s="23"/>
      <c r="E350" s="16"/>
      <c r="F350" s="16"/>
      <c r="G350" s="72" t="str">
        <f>IF(OR(E350="",F350=""),"",NETWORKDAYS(E350,F350,Lister!$D$7:$D$13))</f>
        <v/>
      </c>
      <c r="H350" s="19"/>
      <c r="I350" s="32" t="str">
        <f t="shared" si="35"/>
        <v/>
      </c>
      <c r="J350" s="18"/>
      <c r="K350" s="18"/>
      <c r="L350" s="46" t="str">
        <f t="shared" si="36"/>
        <v/>
      </c>
      <c r="M350" s="20"/>
      <c r="N350" s="31" t="str">
        <f t="shared" si="37"/>
        <v/>
      </c>
      <c r="O350" s="20"/>
      <c r="P350" s="20"/>
      <c r="Q350" s="46" t="str">
        <f>IFERROR(MAX(IF(OR(O350="",P350=""),"",IF(AND(AND(MONTH(E350)&gt;=7,MONTH(E350)&lt;8),AND(MONTH(F350)&gt;=7,MONTH(F350)&lt;8)),(NETWORKDAYS(E350,F350,Lister!$D$7:$D$13)-O350)*N350/NETWORKDAYS(Lister!$D$19,Lister!$E$19,Lister!$D$7:$D$13),IF(AND(AND(MONTH(E350)&gt;=7,MONTH(E350)&lt;8),MONTH(F350)&gt;7),(NETWORKDAYS(E350,Lister!$E$19,Lister!$D$7:$D$13)-O350)*N350/NETWORKDAYS(Lister!$D$19,Lister!$E$19,Lister!$D$7:$D$13),IF(MONTH(E350)&gt;7,0)))),0),"")</f>
        <v/>
      </c>
      <c r="R350" s="46" t="str">
        <f>IFERROR(MAX(IF(OR(O350="",P350=""),"",IF(AND(AND(MONTH(E350)&gt;=8,MONTH(E350)&lt;9),AND(MONTH(F350)&gt;=8,MONTH(F350)&lt;9)),(NETWORKDAYS(E350,F350,Lister!$D$7:$D$13)-P350)*N350/NETWORKDAYS(Lister!$D$20,Lister!$E$20,Lister!$D$7:$D$13),IF(AND(MONTH(E350)=7,MONTH(F350)=8),(NETWORKDAYS(Lister!$D$20,F350,Lister!$D$7:$D$13)-P350)*N350/NETWORKDAYS(Lister!$D$20,Lister!$E$20,Lister!$D$7:$D$13),IF(AND(MONTH(E350)=7,MONTH(F350)=7),0)))),0),"")</f>
        <v/>
      </c>
      <c r="S350" s="31" t="str">
        <f t="shared" si="38"/>
        <v/>
      </c>
      <c r="T350" s="31" t="str">
        <f t="shared" si="39"/>
        <v/>
      </c>
      <c r="U350" s="51" t="str">
        <f t="shared" si="40"/>
        <v/>
      </c>
    </row>
    <row r="351" spans="1:21" x14ac:dyDescent="0.25">
      <c r="A351" s="13" t="str">
        <f t="shared" si="41"/>
        <v/>
      </c>
      <c r="B351" s="55"/>
      <c r="C351" s="22"/>
      <c r="D351" s="23"/>
      <c r="E351" s="16"/>
      <c r="F351" s="16"/>
      <c r="G351" s="72" t="str">
        <f>IF(OR(E351="",F351=""),"",NETWORKDAYS(E351,F351,Lister!$D$7:$D$13))</f>
        <v/>
      </c>
      <c r="H351" s="19"/>
      <c r="I351" s="32" t="str">
        <f t="shared" si="35"/>
        <v/>
      </c>
      <c r="J351" s="18"/>
      <c r="K351" s="18"/>
      <c r="L351" s="46" t="str">
        <f t="shared" si="36"/>
        <v/>
      </c>
      <c r="M351" s="20"/>
      <c r="N351" s="31" t="str">
        <f t="shared" si="37"/>
        <v/>
      </c>
      <c r="O351" s="20"/>
      <c r="P351" s="20"/>
      <c r="Q351" s="46" t="str">
        <f>IFERROR(MAX(IF(OR(O351="",P351=""),"",IF(AND(AND(MONTH(E351)&gt;=7,MONTH(E351)&lt;8),AND(MONTH(F351)&gt;=7,MONTH(F351)&lt;8)),(NETWORKDAYS(E351,F351,Lister!$D$7:$D$13)-O351)*N351/NETWORKDAYS(Lister!$D$19,Lister!$E$19,Lister!$D$7:$D$13),IF(AND(AND(MONTH(E351)&gt;=7,MONTH(E351)&lt;8),MONTH(F351)&gt;7),(NETWORKDAYS(E351,Lister!$E$19,Lister!$D$7:$D$13)-O351)*N351/NETWORKDAYS(Lister!$D$19,Lister!$E$19,Lister!$D$7:$D$13),IF(MONTH(E351)&gt;7,0)))),0),"")</f>
        <v/>
      </c>
      <c r="R351" s="46" t="str">
        <f>IFERROR(MAX(IF(OR(O351="",P351=""),"",IF(AND(AND(MONTH(E351)&gt;=8,MONTH(E351)&lt;9),AND(MONTH(F351)&gt;=8,MONTH(F351)&lt;9)),(NETWORKDAYS(E351,F351,Lister!$D$7:$D$13)-P351)*N351/NETWORKDAYS(Lister!$D$20,Lister!$E$20,Lister!$D$7:$D$13),IF(AND(MONTH(E351)=7,MONTH(F351)=8),(NETWORKDAYS(Lister!$D$20,F351,Lister!$D$7:$D$13)-P351)*N351/NETWORKDAYS(Lister!$D$20,Lister!$E$20,Lister!$D$7:$D$13),IF(AND(MONTH(E351)=7,MONTH(F351)=7),0)))),0),"")</f>
        <v/>
      </c>
      <c r="S351" s="31" t="str">
        <f t="shared" si="38"/>
        <v/>
      </c>
      <c r="T351" s="31" t="str">
        <f t="shared" si="39"/>
        <v/>
      </c>
      <c r="U351" s="51" t="str">
        <f t="shared" si="40"/>
        <v/>
      </c>
    </row>
    <row r="352" spans="1:21" x14ac:dyDescent="0.25">
      <c r="A352" s="13" t="str">
        <f t="shared" si="41"/>
        <v/>
      </c>
      <c r="B352" s="55"/>
      <c r="C352" s="22"/>
      <c r="D352" s="23"/>
      <c r="E352" s="16"/>
      <c r="F352" s="16"/>
      <c r="G352" s="72" t="str">
        <f>IF(OR(E352="",F352=""),"",NETWORKDAYS(E352,F352,Lister!$D$7:$D$13))</f>
        <v/>
      </c>
      <c r="H352" s="19"/>
      <c r="I352" s="32" t="str">
        <f t="shared" si="35"/>
        <v/>
      </c>
      <c r="J352" s="18"/>
      <c r="K352" s="18"/>
      <c r="L352" s="46" t="str">
        <f t="shared" si="36"/>
        <v/>
      </c>
      <c r="M352" s="20"/>
      <c r="N352" s="31" t="str">
        <f t="shared" si="37"/>
        <v/>
      </c>
      <c r="O352" s="20"/>
      <c r="P352" s="20"/>
      <c r="Q352" s="46" t="str">
        <f>IFERROR(MAX(IF(OR(O352="",P352=""),"",IF(AND(AND(MONTH(E352)&gt;=7,MONTH(E352)&lt;8),AND(MONTH(F352)&gt;=7,MONTH(F352)&lt;8)),(NETWORKDAYS(E352,F352,Lister!$D$7:$D$13)-O352)*N352/NETWORKDAYS(Lister!$D$19,Lister!$E$19,Lister!$D$7:$D$13),IF(AND(AND(MONTH(E352)&gt;=7,MONTH(E352)&lt;8),MONTH(F352)&gt;7),(NETWORKDAYS(E352,Lister!$E$19,Lister!$D$7:$D$13)-O352)*N352/NETWORKDAYS(Lister!$D$19,Lister!$E$19,Lister!$D$7:$D$13),IF(MONTH(E352)&gt;7,0)))),0),"")</f>
        <v/>
      </c>
      <c r="R352" s="46" t="str">
        <f>IFERROR(MAX(IF(OR(O352="",P352=""),"",IF(AND(AND(MONTH(E352)&gt;=8,MONTH(E352)&lt;9),AND(MONTH(F352)&gt;=8,MONTH(F352)&lt;9)),(NETWORKDAYS(E352,F352,Lister!$D$7:$D$13)-P352)*N352/NETWORKDAYS(Lister!$D$20,Lister!$E$20,Lister!$D$7:$D$13),IF(AND(MONTH(E352)=7,MONTH(F352)=8),(NETWORKDAYS(Lister!$D$20,F352,Lister!$D$7:$D$13)-P352)*N352/NETWORKDAYS(Lister!$D$20,Lister!$E$20,Lister!$D$7:$D$13),IF(AND(MONTH(E352)=7,MONTH(F352)=7),0)))),0),"")</f>
        <v/>
      </c>
      <c r="S352" s="31" t="str">
        <f t="shared" si="38"/>
        <v/>
      </c>
      <c r="T352" s="31" t="str">
        <f t="shared" si="39"/>
        <v/>
      </c>
      <c r="U352" s="51" t="str">
        <f t="shared" si="40"/>
        <v/>
      </c>
    </row>
    <row r="353" spans="1:21" x14ac:dyDescent="0.25">
      <c r="A353" s="13" t="str">
        <f t="shared" si="41"/>
        <v/>
      </c>
      <c r="B353" s="55"/>
      <c r="C353" s="22"/>
      <c r="D353" s="23"/>
      <c r="E353" s="16"/>
      <c r="F353" s="16"/>
      <c r="G353" s="72" t="str">
        <f>IF(OR(E353="",F353=""),"",NETWORKDAYS(E353,F353,Lister!$D$7:$D$13))</f>
        <v/>
      </c>
      <c r="H353" s="19"/>
      <c r="I353" s="32" t="str">
        <f t="shared" si="35"/>
        <v/>
      </c>
      <c r="J353" s="18"/>
      <c r="K353" s="18"/>
      <c r="L353" s="46" t="str">
        <f t="shared" si="36"/>
        <v/>
      </c>
      <c r="M353" s="20"/>
      <c r="N353" s="31" t="str">
        <f t="shared" si="37"/>
        <v/>
      </c>
      <c r="O353" s="20"/>
      <c r="P353" s="20"/>
      <c r="Q353" s="46" t="str">
        <f>IFERROR(MAX(IF(OR(O353="",P353=""),"",IF(AND(AND(MONTH(E353)&gt;=7,MONTH(E353)&lt;8),AND(MONTH(F353)&gt;=7,MONTH(F353)&lt;8)),(NETWORKDAYS(E353,F353,Lister!$D$7:$D$13)-O353)*N353/NETWORKDAYS(Lister!$D$19,Lister!$E$19,Lister!$D$7:$D$13),IF(AND(AND(MONTH(E353)&gt;=7,MONTH(E353)&lt;8),MONTH(F353)&gt;7),(NETWORKDAYS(E353,Lister!$E$19,Lister!$D$7:$D$13)-O353)*N353/NETWORKDAYS(Lister!$D$19,Lister!$E$19,Lister!$D$7:$D$13),IF(MONTH(E353)&gt;7,0)))),0),"")</f>
        <v/>
      </c>
      <c r="R353" s="46" t="str">
        <f>IFERROR(MAX(IF(OR(O353="",P353=""),"",IF(AND(AND(MONTH(E353)&gt;=8,MONTH(E353)&lt;9),AND(MONTH(F353)&gt;=8,MONTH(F353)&lt;9)),(NETWORKDAYS(E353,F353,Lister!$D$7:$D$13)-P353)*N353/NETWORKDAYS(Lister!$D$20,Lister!$E$20,Lister!$D$7:$D$13),IF(AND(MONTH(E353)=7,MONTH(F353)=8),(NETWORKDAYS(Lister!$D$20,F353,Lister!$D$7:$D$13)-P353)*N353/NETWORKDAYS(Lister!$D$20,Lister!$E$20,Lister!$D$7:$D$13),IF(AND(MONTH(E353)=7,MONTH(F353)=7),0)))),0),"")</f>
        <v/>
      </c>
      <c r="S353" s="31" t="str">
        <f t="shared" si="38"/>
        <v/>
      </c>
      <c r="T353" s="31" t="str">
        <f t="shared" si="39"/>
        <v/>
      </c>
      <c r="U353" s="51" t="str">
        <f t="shared" si="40"/>
        <v/>
      </c>
    </row>
    <row r="354" spans="1:21" x14ac:dyDescent="0.25">
      <c r="A354" s="13" t="str">
        <f t="shared" si="41"/>
        <v/>
      </c>
      <c r="B354" s="55"/>
      <c r="C354" s="22"/>
      <c r="D354" s="23"/>
      <c r="E354" s="16"/>
      <c r="F354" s="16"/>
      <c r="G354" s="72" t="str">
        <f>IF(OR(E354="",F354=""),"",NETWORKDAYS(E354,F354,Lister!$D$7:$D$13))</f>
        <v/>
      </c>
      <c r="H354" s="19"/>
      <c r="I354" s="32" t="str">
        <f t="shared" si="35"/>
        <v/>
      </c>
      <c r="J354" s="18"/>
      <c r="K354" s="18"/>
      <c r="L354" s="46" t="str">
        <f t="shared" si="36"/>
        <v/>
      </c>
      <c r="M354" s="20"/>
      <c r="N354" s="31" t="str">
        <f t="shared" si="37"/>
        <v/>
      </c>
      <c r="O354" s="20"/>
      <c r="P354" s="20"/>
      <c r="Q354" s="46" t="str">
        <f>IFERROR(MAX(IF(OR(O354="",P354=""),"",IF(AND(AND(MONTH(E354)&gt;=7,MONTH(E354)&lt;8),AND(MONTH(F354)&gt;=7,MONTH(F354)&lt;8)),(NETWORKDAYS(E354,F354,Lister!$D$7:$D$13)-O354)*N354/NETWORKDAYS(Lister!$D$19,Lister!$E$19,Lister!$D$7:$D$13),IF(AND(AND(MONTH(E354)&gt;=7,MONTH(E354)&lt;8),MONTH(F354)&gt;7),(NETWORKDAYS(E354,Lister!$E$19,Lister!$D$7:$D$13)-O354)*N354/NETWORKDAYS(Lister!$D$19,Lister!$E$19,Lister!$D$7:$D$13),IF(MONTH(E354)&gt;7,0)))),0),"")</f>
        <v/>
      </c>
      <c r="R354" s="46" t="str">
        <f>IFERROR(MAX(IF(OR(O354="",P354=""),"",IF(AND(AND(MONTH(E354)&gt;=8,MONTH(E354)&lt;9),AND(MONTH(F354)&gt;=8,MONTH(F354)&lt;9)),(NETWORKDAYS(E354,F354,Lister!$D$7:$D$13)-P354)*N354/NETWORKDAYS(Lister!$D$20,Lister!$E$20,Lister!$D$7:$D$13),IF(AND(MONTH(E354)=7,MONTH(F354)=8),(NETWORKDAYS(Lister!$D$20,F354,Lister!$D$7:$D$13)-P354)*N354/NETWORKDAYS(Lister!$D$20,Lister!$E$20,Lister!$D$7:$D$13),IF(AND(MONTH(E354)=7,MONTH(F354)=7),0)))),0),"")</f>
        <v/>
      </c>
      <c r="S354" s="31" t="str">
        <f t="shared" si="38"/>
        <v/>
      </c>
      <c r="T354" s="31" t="str">
        <f t="shared" si="39"/>
        <v/>
      </c>
      <c r="U354" s="51" t="str">
        <f t="shared" si="40"/>
        <v/>
      </c>
    </row>
    <row r="355" spans="1:21" x14ac:dyDescent="0.25">
      <c r="A355" s="13" t="str">
        <f t="shared" si="41"/>
        <v/>
      </c>
      <c r="B355" s="55"/>
      <c r="C355" s="22"/>
      <c r="D355" s="23"/>
      <c r="E355" s="16"/>
      <c r="F355" s="16"/>
      <c r="G355" s="72" t="str">
        <f>IF(OR(E355="",F355=""),"",NETWORKDAYS(E355,F355,Lister!$D$7:$D$13))</f>
        <v/>
      </c>
      <c r="H355" s="19"/>
      <c r="I355" s="32" t="str">
        <f t="shared" si="35"/>
        <v/>
      </c>
      <c r="J355" s="18"/>
      <c r="K355" s="18"/>
      <c r="L355" s="46" t="str">
        <f t="shared" si="36"/>
        <v/>
      </c>
      <c r="M355" s="20"/>
      <c r="N355" s="31" t="str">
        <f t="shared" si="37"/>
        <v/>
      </c>
      <c r="O355" s="20"/>
      <c r="P355" s="20"/>
      <c r="Q355" s="46" t="str">
        <f>IFERROR(MAX(IF(OR(O355="",P355=""),"",IF(AND(AND(MONTH(E355)&gt;=7,MONTH(E355)&lt;8),AND(MONTH(F355)&gt;=7,MONTH(F355)&lt;8)),(NETWORKDAYS(E355,F355,Lister!$D$7:$D$13)-O355)*N355/NETWORKDAYS(Lister!$D$19,Lister!$E$19,Lister!$D$7:$D$13),IF(AND(AND(MONTH(E355)&gt;=7,MONTH(E355)&lt;8),MONTH(F355)&gt;7),(NETWORKDAYS(E355,Lister!$E$19,Lister!$D$7:$D$13)-O355)*N355/NETWORKDAYS(Lister!$D$19,Lister!$E$19,Lister!$D$7:$D$13),IF(MONTH(E355)&gt;7,0)))),0),"")</f>
        <v/>
      </c>
      <c r="R355" s="46" t="str">
        <f>IFERROR(MAX(IF(OR(O355="",P355=""),"",IF(AND(AND(MONTH(E355)&gt;=8,MONTH(E355)&lt;9),AND(MONTH(F355)&gt;=8,MONTH(F355)&lt;9)),(NETWORKDAYS(E355,F355,Lister!$D$7:$D$13)-P355)*N355/NETWORKDAYS(Lister!$D$20,Lister!$E$20,Lister!$D$7:$D$13),IF(AND(MONTH(E355)=7,MONTH(F355)=8),(NETWORKDAYS(Lister!$D$20,F355,Lister!$D$7:$D$13)-P355)*N355/NETWORKDAYS(Lister!$D$20,Lister!$E$20,Lister!$D$7:$D$13),IF(AND(MONTH(E355)=7,MONTH(F355)=7),0)))),0),"")</f>
        <v/>
      </c>
      <c r="S355" s="31" t="str">
        <f t="shared" si="38"/>
        <v/>
      </c>
      <c r="T355" s="31" t="str">
        <f t="shared" si="39"/>
        <v/>
      </c>
      <c r="U355" s="51" t="str">
        <f t="shared" si="40"/>
        <v/>
      </c>
    </row>
    <row r="356" spans="1:21" x14ac:dyDescent="0.25">
      <c r="A356" s="13" t="str">
        <f t="shared" si="41"/>
        <v/>
      </c>
      <c r="B356" s="55"/>
      <c r="C356" s="22"/>
      <c r="D356" s="23"/>
      <c r="E356" s="16"/>
      <c r="F356" s="16"/>
      <c r="G356" s="72" t="str">
        <f>IF(OR(E356="",F356=""),"",NETWORKDAYS(E356,F356,Lister!$D$7:$D$13))</f>
        <v/>
      </c>
      <c r="H356" s="19"/>
      <c r="I356" s="32" t="str">
        <f t="shared" si="35"/>
        <v/>
      </c>
      <c r="J356" s="18"/>
      <c r="K356" s="18"/>
      <c r="L356" s="46" t="str">
        <f t="shared" si="36"/>
        <v/>
      </c>
      <c r="M356" s="20"/>
      <c r="N356" s="31" t="str">
        <f t="shared" si="37"/>
        <v/>
      </c>
      <c r="O356" s="20"/>
      <c r="P356" s="20"/>
      <c r="Q356" s="46" t="str">
        <f>IFERROR(MAX(IF(OR(O356="",P356=""),"",IF(AND(AND(MONTH(E356)&gt;=7,MONTH(E356)&lt;8),AND(MONTH(F356)&gt;=7,MONTH(F356)&lt;8)),(NETWORKDAYS(E356,F356,Lister!$D$7:$D$13)-O356)*N356/NETWORKDAYS(Lister!$D$19,Lister!$E$19,Lister!$D$7:$D$13),IF(AND(AND(MONTH(E356)&gt;=7,MONTH(E356)&lt;8),MONTH(F356)&gt;7),(NETWORKDAYS(E356,Lister!$E$19,Lister!$D$7:$D$13)-O356)*N356/NETWORKDAYS(Lister!$D$19,Lister!$E$19,Lister!$D$7:$D$13),IF(MONTH(E356)&gt;7,0)))),0),"")</f>
        <v/>
      </c>
      <c r="R356" s="46" t="str">
        <f>IFERROR(MAX(IF(OR(O356="",P356=""),"",IF(AND(AND(MONTH(E356)&gt;=8,MONTH(E356)&lt;9),AND(MONTH(F356)&gt;=8,MONTH(F356)&lt;9)),(NETWORKDAYS(E356,F356,Lister!$D$7:$D$13)-P356)*N356/NETWORKDAYS(Lister!$D$20,Lister!$E$20,Lister!$D$7:$D$13),IF(AND(MONTH(E356)=7,MONTH(F356)=8),(NETWORKDAYS(Lister!$D$20,F356,Lister!$D$7:$D$13)-P356)*N356/NETWORKDAYS(Lister!$D$20,Lister!$E$20,Lister!$D$7:$D$13),IF(AND(MONTH(E356)=7,MONTH(F356)=7),0)))),0),"")</f>
        <v/>
      </c>
      <c r="S356" s="31" t="str">
        <f t="shared" si="38"/>
        <v/>
      </c>
      <c r="T356" s="31" t="str">
        <f t="shared" si="39"/>
        <v/>
      </c>
      <c r="U356" s="51" t="str">
        <f t="shared" si="40"/>
        <v/>
      </c>
    </row>
    <row r="357" spans="1:21" x14ac:dyDescent="0.25">
      <c r="A357" s="13" t="str">
        <f t="shared" si="41"/>
        <v/>
      </c>
      <c r="B357" s="55"/>
      <c r="C357" s="22"/>
      <c r="D357" s="23"/>
      <c r="E357" s="16"/>
      <c r="F357" s="16"/>
      <c r="G357" s="72" t="str">
        <f>IF(OR(E357="",F357=""),"",NETWORKDAYS(E357,F357,Lister!$D$7:$D$13))</f>
        <v/>
      </c>
      <c r="H357" s="19"/>
      <c r="I357" s="32" t="str">
        <f t="shared" si="35"/>
        <v/>
      </c>
      <c r="J357" s="18"/>
      <c r="K357" s="18"/>
      <c r="L357" s="46" t="str">
        <f t="shared" si="36"/>
        <v/>
      </c>
      <c r="M357" s="20"/>
      <c r="N357" s="31" t="str">
        <f t="shared" si="37"/>
        <v/>
      </c>
      <c r="O357" s="20"/>
      <c r="P357" s="20"/>
      <c r="Q357" s="46" t="str">
        <f>IFERROR(MAX(IF(OR(O357="",P357=""),"",IF(AND(AND(MONTH(E357)&gt;=7,MONTH(E357)&lt;8),AND(MONTH(F357)&gt;=7,MONTH(F357)&lt;8)),(NETWORKDAYS(E357,F357,Lister!$D$7:$D$13)-O357)*N357/NETWORKDAYS(Lister!$D$19,Lister!$E$19,Lister!$D$7:$D$13),IF(AND(AND(MONTH(E357)&gt;=7,MONTH(E357)&lt;8),MONTH(F357)&gt;7),(NETWORKDAYS(E357,Lister!$E$19,Lister!$D$7:$D$13)-O357)*N357/NETWORKDAYS(Lister!$D$19,Lister!$E$19,Lister!$D$7:$D$13),IF(MONTH(E357)&gt;7,0)))),0),"")</f>
        <v/>
      </c>
      <c r="R357" s="46" t="str">
        <f>IFERROR(MAX(IF(OR(O357="",P357=""),"",IF(AND(AND(MONTH(E357)&gt;=8,MONTH(E357)&lt;9),AND(MONTH(F357)&gt;=8,MONTH(F357)&lt;9)),(NETWORKDAYS(E357,F357,Lister!$D$7:$D$13)-P357)*N357/NETWORKDAYS(Lister!$D$20,Lister!$E$20,Lister!$D$7:$D$13),IF(AND(MONTH(E357)=7,MONTH(F357)=8),(NETWORKDAYS(Lister!$D$20,F357,Lister!$D$7:$D$13)-P357)*N357/NETWORKDAYS(Lister!$D$20,Lister!$E$20,Lister!$D$7:$D$13),IF(AND(MONTH(E357)=7,MONTH(F357)=7),0)))),0),"")</f>
        <v/>
      </c>
      <c r="S357" s="31" t="str">
        <f t="shared" si="38"/>
        <v/>
      </c>
      <c r="T357" s="31" t="str">
        <f t="shared" si="39"/>
        <v/>
      </c>
      <c r="U357" s="51" t="str">
        <f t="shared" si="40"/>
        <v/>
      </c>
    </row>
    <row r="358" spans="1:21" x14ac:dyDescent="0.25">
      <c r="A358" s="13" t="str">
        <f t="shared" si="41"/>
        <v/>
      </c>
      <c r="B358" s="55"/>
      <c r="C358" s="22"/>
      <c r="D358" s="23"/>
      <c r="E358" s="16"/>
      <c r="F358" s="16"/>
      <c r="G358" s="72" t="str">
        <f>IF(OR(E358="",F358=""),"",NETWORKDAYS(E358,F358,Lister!$D$7:$D$13))</f>
        <v/>
      </c>
      <c r="H358" s="19"/>
      <c r="I358" s="32" t="str">
        <f t="shared" si="35"/>
        <v/>
      </c>
      <c r="J358" s="18"/>
      <c r="K358" s="18"/>
      <c r="L358" s="46" t="str">
        <f t="shared" si="36"/>
        <v/>
      </c>
      <c r="M358" s="20"/>
      <c r="N358" s="31" t="str">
        <f t="shared" si="37"/>
        <v/>
      </c>
      <c r="O358" s="20"/>
      <c r="P358" s="20"/>
      <c r="Q358" s="46" t="str">
        <f>IFERROR(MAX(IF(OR(O358="",P358=""),"",IF(AND(AND(MONTH(E358)&gt;=7,MONTH(E358)&lt;8),AND(MONTH(F358)&gt;=7,MONTH(F358)&lt;8)),(NETWORKDAYS(E358,F358,Lister!$D$7:$D$13)-O358)*N358/NETWORKDAYS(Lister!$D$19,Lister!$E$19,Lister!$D$7:$D$13),IF(AND(AND(MONTH(E358)&gt;=7,MONTH(E358)&lt;8),MONTH(F358)&gt;7),(NETWORKDAYS(E358,Lister!$E$19,Lister!$D$7:$D$13)-O358)*N358/NETWORKDAYS(Lister!$D$19,Lister!$E$19,Lister!$D$7:$D$13),IF(MONTH(E358)&gt;7,0)))),0),"")</f>
        <v/>
      </c>
      <c r="R358" s="46" t="str">
        <f>IFERROR(MAX(IF(OR(O358="",P358=""),"",IF(AND(AND(MONTH(E358)&gt;=8,MONTH(E358)&lt;9),AND(MONTH(F358)&gt;=8,MONTH(F358)&lt;9)),(NETWORKDAYS(E358,F358,Lister!$D$7:$D$13)-P358)*N358/NETWORKDAYS(Lister!$D$20,Lister!$E$20,Lister!$D$7:$D$13),IF(AND(MONTH(E358)=7,MONTH(F358)=8),(NETWORKDAYS(Lister!$D$20,F358,Lister!$D$7:$D$13)-P358)*N358/NETWORKDAYS(Lister!$D$20,Lister!$E$20,Lister!$D$7:$D$13),IF(AND(MONTH(E358)=7,MONTH(F358)=7),0)))),0),"")</f>
        <v/>
      </c>
      <c r="S358" s="31" t="str">
        <f t="shared" si="38"/>
        <v/>
      </c>
      <c r="T358" s="31" t="str">
        <f t="shared" si="39"/>
        <v/>
      </c>
      <c r="U358" s="51" t="str">
        <f t="shared" si="40"/>
        <v/>
      </c>
    </row>
    <row r="359" spans="1:21" x14ac:dyDescent="0.25">
      <c r="A359" s="13" t="str">
        <f t="shared" si="41"/>
        <v/>
      </c>
      <c r="B359" s="55"/>
      <c r="C359" s="22"/>
      <c r="D359" s="23"/>
      <c r="E359" s="16"/>
      <c r="F359" s="16"/>
      <c r="G359" s="72" t="str">
        <f>IF(OR(E359="",F359=""),"",NETWORKDAYS(E359,F359,Lister!$D$7:$D$13))</f>
        <v/>
      </c>
      <c r="H359" s="19"/>
      <c r="I359" s="32" t="str">
        <f t="shared" si="35"/>
        <v/>
      </c>
      <c r="J359" s="18"/>
      <c r="K359" s="18"/>
      <c r="L359" s="46" t="str">
        <f t="shared" si="36"/>
        <v/>
      </c>
      <c r="M359" s="20"/>
      <c r="N359" s="31" t="str">
        <f t="shared" si="37"/>
        <v/>
      </c>
      <c r="O359" s="20"/>
      <c r="P359" s="20"/>
      <c r="Q359" s="46" t="str">
        <f>IFERROR(MAX(IF(OR(O359="",P359=""),"",IF(AND(AND(MONTH(E359)&gt;=7,MONTH(E359)&lt;8),AND(MONTH(F359)&gt;=7,MONTH(F359)&lt;8)),(NETWORKDAYS(E359,F359,Lister!$D$7:$D$13)-O359)*N359/NETWORKDAYS(Lister!$D$19,Lister!$E$19,Lister!$D$7:$D$13),IF(AND(AND(MONTH(E359)&gt;=7,MONTH(E359)&lt;8),MONTH(F359)&gt;7),(NETWORKDAYS(E359,Lister!$E$19,Lister!$D$7:$D$13)-O359)*N359/NETWORKDAYS(Lister!$D$19,Lister!$E$19,Lister!$D$7:$D$13),IF(MONTH(E359)&gt;7,0)))),0),"")</f>
        <v/>
      </c>
      <c r="R359" s="46" t="str">
        <f>IFERROR(MAX(IF(OR(O359="",P359=""),"",IF(AND(AND(MONTH(E359)&gt;=8,MONTH(E359)&lt;9),AND(MONTH(F359)&gt;=8,MONTH(F359)&lt;9)),(NETWORKDAYS(E359,F359,Lister!$D$7:$D$13)-P359)*N359/NETWORKDAYS(Lister!$D$20,Lister!$E$20,Lister!$D$7:$D$13),IF(AND(MONTH(E359)=7,MONTH(F359)=8),(NETWORKDAYS(Lister!$D$20,F359,Lister!$D$7:$D$13)-P359)*N359/NETWORKDAYS(Lister!$D$20,Lister!$E$20,Lister!$D$7:$D$13),IF(AND(MONTH(E359)=7,MONTH(F359)=7),0)))),0),"")</f>
        <v/>
      </c>
      <c r="S359" s="31" t="str">
        <f t="shared" si="38"/>
        <v/>
      </c>
      <c r="T359" s="31" t="str">
        <f t="shared" si="39"/>
        <v/>
      </c>
      <c r="U359" s="51" t="str">
        <f t="shared" si="40"/>
        <v/>
      </c>
    </row>
    <row r="360" spans="1:21" x14ac:dyDescent="0.25">
      <c r="A360" s="13" t="str">
        <f t="shared" si="41"/>
        <v/>
      </c>
      <c r="B360" s="55"/>
      <c r="C360" s="22"/>
      <c r="D360" s="23"/>
      <c r="E360" s="16"/>
      <c r="F360" s="16"/>
      <c r="G360" s="72" t="str">
        <f>IF(OR(E360="",F360=""),"",NETWORKDAYS(E360,F360,Lister!$D$7:$D$13))</f>
        <v/>
      </c>
      <c r="H360" s="19"/>
      <c r="I360" s="32" t="str">
        <f t="shared" si="35"/>
        <v/>
      </c>
      <c r="J360" s="18"/>
      <c r="K360" s="18"/>
      <c r="L360" s="46" t="str">
        <f t="shared" si="36"/>
        <v/>
      </c>
      <c r="M360" s="20"/>
      <c r="N360" s="31" t="str">
        <f t="shared" si="37"/>
        <v/>
      </c>
      <c r="O360" s="20"/>
      <c r="P360" s="20"/>
      <c r="Q360" s="46" t="str">
        <f>IFERROR(MAX(IF(OR(O360="",P360=""),"",IF(AND(AND(MONTH(E360)&gt;=7,MONTH(E360)&lt;8),AND(MONTH(F360)&gt;=7,MONTH(F360)&lt;8)),(NETWORKDAYS(E360,F360,Lister!$D$7:$D$13)-O360)*N360/NETWORKDAYS(Lister!$D$19,Lister!$E$19,Lister!$D$7:$D$13),IF(AND(AND(MONTH(E360)&gt;=7,MONTH(E360)&lt;8),MONTH(F360)&gt;7),(NETWORKDAYS(E360,Lister!$E$19,Lister!$D$7:$D$13)-O360)*N360/NETWORKDAYS(Lister!$D$19,Lister!$E$19,Lister!$D$7:$D$13),IF(MONTH(E360)&gt;7,0)))),0),"")</f>
        <v/>
      </c>
      <c r="R360" s="46" t="str">
        <f>IFERROR(MAX(IF(OR(O360="",P360=""),"",IF(AND(AND(MONTH(E360)&gt;=8,MONTH(E360)&lt;9),AND(MONTH(F360)&gt;=8,MONTH(F360)&lt;9)),(NETWORKDAYS(E360,F360,Lister!$D$7:$D$13)-P360)*N360/NETWORKDAYS(Lister!$D$20,Lister!$E$20,Lister!$D$7:$D$13),IF(AND(MONTH(E360)=7,MONTH(F360)=8),(NETWORKDAYS(Lister!$D$20,F360,Lister!$D$7:$D$13)-P360)*N360/NETWORKDAYS(Lister!$D$20,Lister!$E$20,Lister!$D$7:$D$13),IF(AND(MONTH(E360)=7,MONTH(F360)=7),0)))),0),"")</f>
        <v/>
      </c>
      <c r="S360" s="31" t="str">
        <f t="shared" si="38"/>
        <v/>
      </c>
      <c r="T360" s="31" t="str">
        <f t="shared" si="39"/>
        <v/>
      </c>
      <c r="U360" s="51" t="str">
        <f t="shared" si="40"/>
        <v/>
      </c>
    </row>
    <row r="361" spans="1:21" x14ac:dyDescent="0.25">
      <c r="A361" s="13" t="str">
        <f t="shared" si="41"/>
        <v/>
      </c>
      <c r="B361" s="55"/>
      <c r="C361" s="22"/>
      <c r="D361" s="23"/>
      <c r="E361" s="16"/>
      <c r="F361" s="16"/>
      <c r="G361" s="72" t="str">
        <f>IF(OR(E361="",F361=""),"",NETWORKDAYS(E361,F361,Lister!$D$7:$D$13))</f>
        <v/>
      </c>
      <c r="H361" s="19"/>
      <c r="I361" s="32" t="str">
        <f t="shared" si="35"/>
        <v/>
      </c>
      <c r="J361" s="18"/>
      <c r="K361" s="18"/>
      <c r="L361" s="46" t="str">
        <f t="shared" si="36"/>
        <v/>
      </c>
      <c r="M361" s="20"/>
      <c r="N361" s="31" t="str">
        <f t="shared" si="37"/>
        <v/>
      </c>
      <c r="O361" s="20"/>
      <c r="P361" s="20"/>
      <c r="Q361" s="46" t="str">
        <f>IFERROR(MAX(IF(OR(O361="",P361=""),"",IF(AND(AND(MONTH(E361)&gt;=7,MONTH(E361)&lt;8),AND(MONTH(F361)&gt;=7,MONTH(F361)&lt;8)),(NETWORKDAYS(E361,F361,Lister!$D$7:$D$13)-O361)*N361/NETWORKDAYS(Lister!$D$19,Lister!$E$19,Lister!$D$7:$D$13),IF(AND(AND(MONTH(E361)&gt;=7,MONTH(E361)&lt;8),MONTH(F361)&gt;7),(NETWORKDAYS(E361,Lister!$E$19,Lister!$D$7:$D$13)-O361)*N361/NETWORKDAYS(Lister!$D$19,Lister!$E$19,Lister!$D$7:$D$13),IF(MONTH(E361)&gt;7,0)))),0),"")</f>
        <v/>
      </c>
      <c r="R361" s="46" t="str">
        <f>IFERROR(MAX(IF(OR(O361="",P361=""),"",IF(AND(AND(MONTH(E361)&gt;=8,MONTH(E361)&lt;9),AND(MONTH(F361)&gt;=8,MONTH(F361)&lt;9)),(NETWORKDAYS(E361,F361,Lister!$D$7:$D$13)-P361)*N361/NETWORKDAYS(Lister!$D$20,Lister!$E$20,Lister!$D$7:$D$13),IF(AND(MONTH(E361)=7,MONTH(F361)=8),(NETWORKDAYS(Lister!$D$20,F361,Lister!$D$7:$D$13)-P361)*N361/NETWORKDAYS(Lister!$D$20,Lister!$E$20,Lister!$D$7:$D$13),IF(AND(MONTH(E361)=7,MONTH(F361)=7),0)))),0),"")</f>
        <v/>
      </c>
      <c r="S361" s="31" t="str">
        <f t="shared" si="38"/>
        <v/>
      </c>
      <c r="T361" s="31" t="str">
        <f t="shared" si="39"/>
        <v/>
      </c>
      <c r="U361" s="51" t="str">
        <f t="shared" si="40"/>
        <v/>
      </c>
    </row>
    <row r="362" spans="1:21" x14ac:dyDescent="0.25">
      <c r="A362" s="13" t="str">
        <f t="shared" si="41"/>
        <v/>
      </c>
      <c r="B362" s="55"/>
      <c r="C362" s="22"/>
      <c r="D362" s="23"/>
      <c r="E362" s="16"/>
      <c r="F362" s="16"/>
      <c r="G362" s="72" t="str">
        <f>IF(OR(E362="",F362=""),"",NETWORKDAYS(E362,F362,Lister!$D$7:$D$13))</f>
        <v/>
      </c>
      <c r="H362" s="19"/>
      <c r="I362" s="32" t="str">
        <f t="shared" si="35"/>
        <v/>
      </c>
      <c r="J362" s="18"/>
      <c r="K362" s="18"/>
      <c r="L362" s="46" t="str">
        <f t="shared" si="36"/>
        <v/>
      </c>
      <c r="M362" s="20"/>
      <c r="N362" s="31" t="str">
        <f t="shared" si="37"/>
        <v/>
      </c>
      <c r="O362" s="20"/>
      <c r="P362" s="20"/>
      <c r="Q362" s="46" t="str">
        <f>IFERROR(MAX(IF(OR(O362="",P362=""),"",IF(AND(AND(MONTH(E362)&gt;=7,MONTH(E362)&lt;8),AND(MONTH(F362)&gt;=7,MONTH(F362)&lt;8)),(NETWORKDAYS(E362,F362,Lister!$D$7:$D$13)-O362)*N362/NETWORKDAYS(Lister!$D$19,Lister!$E$19,Lister!$D$7:$D$13),IF(AND(AND(MONTH(E362)&gt;=7,MONTH(E362)&lt;8),MONTH(F362)&gt;7),(NETWORKDAYS(E362,Lister!$E$19,Lister!$D$7:$D$13)-O362)*N362/NETWORKDAYS(Lister!$D$19,Lister!$E$19,Lister!$D$7:$D$13),IF(MONTH(E362)&gt;7,0)))),0),"")</f>
        <v/>
      </c>
      <c r="R362" s="46" t="str">
        <f>IFERROR(MAX(IF(OR(O362="",P362=""),"",IF(AND(AND(MONTH(E362)&gt;=8,MONTH(E362)&lt;9),AND(MONTH(F362)&gt;=8,MONTH(F362)&lt;9)),(NETWORKDAYS(E362,F362,Lister!$D$7:$D$13)-P362)*N362/NETWORKDAYS(Lister!$D$20,Lister!$E$20,Lister!$D$7:$D$13),IF(AND(MONTH(E362)=7,MONTH(F362)=8),(NETWORKDAYS(Lister!$D$20,F362,Lister!$D$7:$D$13)-P362)*N362/NETWORKDAYS(Lister!$D$20,Lister!$E$20,Lister!$D$7:$D$13),IF(AND(MONTH(E362)=7,MONTH(F362)=7),0)))),0),"")</f>
        <v/>
      </c>
      <c r="S362" s="31" t="str">
        <f t="shared" si="38"/>
        <v/>
      </c>
      <c r="T362" s="31" t="str">
        <f t="shared" si="39"/>
        <v/>
      </c>
      <c r="U362" s="51" t="str">
        <f t="shared" si="40"/>
        <v/>
      </c>
    </row>
    <row r="363" spans="1:21" x14ac:dyDescent="0.25">
      <c r="A363" s="13" t="str">
        <f t="shared" si="41"/>
        <v/>
      </c>
      <c r="B363" s="55"/>
      <c r="C363" s="22"/>
      <c r="D363" s="23"/>
      <c r="E363" s="16"/>
      <c r="F363" s="16"/>
      <c r="G363" s="72" t="str">
        <f>IF(OR(E363="",F363=""),"",NETWORKDAYS(E363,F363,Lister!$D$7:$D$13))</f>
        <v/>
      </c>
      <c r="H363" s="19"/>
      <c r="I363" s="32" t="str">
        <f t="shared" si="35"/>
        <v/>
      </c>
      <c r="J363" s="18"/>
      <c r="K363" s="18"/>
      <c r="L363" s="46" t="str">
        <f t="shared" si="36"/>
        <v/>
      </c>
      <c r="M363" s="20"/>
      <c r="N363" s="31" t="str">
        <f t="shared" si="37"/>
        <v/>
      </c>
      <c r="O363" s="20"/>
      <c r="P363" s="20"/>
      <c r="Q363" s="46" t="str">
        <f>IFERROR(MAX(IF(OR(O363="",P363=""),"",IF(AND(AND(MONTH(E363)&gt;=7,MONTH(E363)&lt;8),AND(MONTH(F363)&gt;=7,MONTH(F363)&lt;8)),(NETWORKDAYS(E363,F363,Lister!$D$7:$D$13)-O363)*N363/NETWORKDAYS(Lister!$D$19,Lister!$E$19,Lister!$D$7:$D$13),IF(AND(AND(MONTH(E363)&gt;=7,MONTH(E363)&lt;8),MONTH(F363)&gt;7),(NETWORKDAYS(E363,Lister!$E$19,Lister!$D$7:$D$13)-O363)*N363/NETWORKDAYS(Lister!$D$19,Lister!$E$19,Lister!$D$7:$D$13),IF(MONTH(E363)&gt;7,0)))),0),"")</f>
        <v/>
      </c>
      <c r="R363" s="46" t="str">
        <f>IFERROR(MAX(IF(OR(O363="",P363=""),"",IF(AND(AND(MONTH(E363)&gt;=8,MONTH(E363)&lt;9),AND(MONTH(F363)&gt;=8,MONTH(F363)&lt;9)),(NETWORKDAYS(E363,F363,Lister!$D$7:$D$13)-P363)*N363/NETWORKDAYS(Lister!$D$20,Lister!$E$20,Lister!$D$7:$D$13),IF(AND(MONTH(E363)=7,MONTH(F363)=8),(NETWORKDAYS(Lister!$D$20,F363,Lister!$D$7:$D$13)-P363)*N363/NETWORKDAYS(Lister!$D$20,Lister!$E$20,Lister!$D$7:$D$13),IF(AND(MONTH(E363)=7,MONTH(F363)=7),0)))),0),"")</f>
        <v/>
      </c>
      <c r="S363" s="31" t="str">
        <f t="shared" si="38"/>
        <v/>
      </c>
      <c r="T363" s="31" t="str">
        <f t="shared" si="39"/>
        <v/>
      </c>
      <c r="U363" s="51" t="str">
        <f t="shared" si="40"/>
        <v/>
      </c>
    </row>
    <row r="364" spans="1:21" x14ac:dyDescent="0.25">
      <c r="A364" s="13" t="str">
        <f t="shared" si="41"/>
        <v/>
      </c>
      <c r="B364" s="55"/>
      <c r="C364" s="22"/>
      <c r="D364" s="23"/>
      <c r="E364" s="16"/>
      <c r="F364" s="16"/>
      <c r="G364" s="72" t="str">
        <f>IF(OR(E364="",F364=""),"",NETWORKDAYS(E364,F364,Lister!$D$7:$D$13))</f>
        <v/>
      </c>
      <c r="H364" s="19"/>
      <c r="I364" s="32" t="str">
        <f t="shared" si="35"/>
        <v/>
      </c>
      <c r="J364" s="18"/>
      <c r="K364" s="18"/>
      <c r="L364" s="46" t="str">
        <f t="shared" si="36"/>
        <v/>
      </c>
      <c r="M364" s="20"/>
      <c r="N364" s="31" t="str">
        <f t="shared" si="37"/>
        <v/>
      </c>
      <c r="O364" s="20"/>
      <c r="P364" s="20"/>
      <c r="Q364" s="46" t="str">
        <f>IFERROR(MAX(IF(OR(O364="",P364=""),"",IF(AND(AND(MONTH(E364)&gt;=7,MONTH(E364)&lt;8),AND(MONTH(F364)&gt;=7,MONTH(F364)&lt;8)),(NETWORKDAYS(E364,F364,Lister!$D$7:$D$13)-O364)*N364/NETWORKDAYS(Lister!$D$19,Lister!$E$19,Lister!$D$7:$D$13),IF(AND(AND(MONTH(E364)&gt;=7,MONTH(E364)&lt;8),MONTH(F364)&gt;7),(NETWORKDAYS(E364,Lister!$E$19,Lister!$D$7:$D$13)-O364)*N364/NETWORKDAYS(Lister!$D$19,Lister!$E$19,Lister!$D$7:$D$13),IF(MONTH(E364)&gt;7,0)))),0),"")</f>
        <v/>
      </c>
      <c r="R364" s="46" t="str">
        <f>IFERROR(MAX(IF(OR(O364="",P364=""),"",IF(AND(AND(MONTH(E364)&gt;=8,MONTH(E364)&lt;9),AND(MONTH(F364)&gt;=8,MONTH(F364)&lt;9)),(NETWORKDAYS(E364,F364,Lister!$D$7:$D$13)-P364)*N364/NETWORKDAYS(Lister!$D$20,Lister!$E$20,Lister!$D$7:$D$13),IF(AND(MONTH(E364)=7,MONTH(F364)=8),(NETWORKDAYS(Lister!$D$20,F364,Lister!$D$7:$D$13)-P364)*N364/NETWORKDAYS(Lister!$D$20,Lister!$E$20,Lister!$D$7:$D$13),IF(AND(MONTH(E364)=7,MONTH(F364)=7),0)))),0),"")</f>
        <v/>
      </c>
      <c r="S364" s="31" t="str">
        <f t="shared" si="38"/>
        <v/>
      </c>
      <c r="T364" s="31" t="str">
        <f t="shared" si="39"/>
        <v/>
      </c>
      <c r="U364" s="51" t="str">
        <f t="shared" si="40"/>
        <v/>
      </c>
    </row>
    <row r="365" spans="1:21" x14ac:dyDescent="0.25">
      <c r="A365" s="13" t="str">
        <f t="shared" si="41"/>
        <v/>
      </c>
      <c r="B365" s="55"/>
      <c r="C365" s="22"/>
      <c r="D365" s="23"/>
      <c r="E365" s="16"/>
      <c r="F365" s="16"/>
      <c r="G365" s="72" t="str">
        <f>IF(OR(E365="",F365=""),"",NETWORKDAYS(E365,F365,Lister!$D$7:$D$13))</f>
        <v/>
      </c>
      <c r="H365" s="19"/>
      <c r="I365" s="32" t="str">
        <f t="shared" si="35"/>
        <v/>
      </c>
      <c r="J365" s="18"/>
      <c r="K365" s="18"/>
      <c r="L365" s="46" t="str">
        <f t="shared" si="36"/>
        <v/>
      </c>
      <c r="M365" s="20"/>
      <c r="N365" s="31" t="str">
        <f t="shared" si="37"/>
        <v/>
      </c>
      <c r="O365" s="20"/>
      <c r="P365" s="20"/>
      <c r="Q365" s="46" t="str">
        <f>IFERROR(MAX(IF(OR(O365="",P365=""),"",IF(AND(AND(MONTH(E365)&gt;=7,MONTH(E365)&lt;8),AND(MONTH(F365)&gt;=7,MONTH(F365)&lt;8)),(NETWORKDAYS(E365,F365,Lister!$D$7:$D$13)-O365)*N365/NETWORKDAYS(Lister!$D$19,Lister!$E$19,Lister!$D$7:$D$13),IF(AND(AND(MONTH(E365)&gt;=7,MONTH(E365)&lt;8),MONTH(F365)&gt;7),(NETWORKDAYS(E365,Lister!$E$19,Lister!$D$7:$D$13)-O365)*N365/NETWORKDAYS(Lister!$D$19,Lister!$E$19,Lister!$D$7:$D$13),IF(MONTH(E365)&gt;7,0)))),0),"")</f>
        <v/>
      </c>
      <c r="R365" s="46" t="str">
        <f>IFERROR(MAX(IF(OR(O365="",P365=""),"",IF(AND(AND(MONTH(E365)&gt;=8,MONTH(E365)&lt;9),AND(MONTH(F365)&gt;=8,MONTH(F365)&lt;9)),(NETWORKDAYS(E365,F365,Lister!$D$7:$D$13)-P365)*N365/NETWORKDAYS(Lister!$D$20,Lister!$E$20,Lister!$D$7:$D$13),IF(AND(MONTH(E365)=7,MONTH(F365)=8),(NETWORKDAYS(Lister!$D$20,F365,Lister!$D$7:$D$13)-P365)*N365/NETWORKDAYS(Lister!$D$20,Lister!$E$20,Lister!$D$7:$D$13),IF(AND(MONTH(E365)=7,MONTH(F365)=7),0)))),0),"")</f>
        <v/>
      </c>
      <c r="S365" s="31" t="str">
        <f t="shared" si="38"/>
        <v/>
      </c>
      <c r="T365" s="31" t="str">
        <f t="shared" si="39"/>
        <v/>
      </c>
      <c r="U365" s="51" t="str">
        <f t="shared" si="40"/>
        <v/>
      </c>
    </row>
    <row r="366" spans="1:21" x14ac:dyDescent="0.25">
      <c r="A366" s="13" t="str">
        <f t="shared" si="41"/>
        <v/>
      </c>
      <c r="B366" s="55"/>
      <c r="C366" s="22"/>
      <c r="D366" s="23"/>
      <c r="E366" s="16"/>
      <c r="F366" s="16"/>
      <c r="G366" s="72" t="str">
        <f>IF(OR(E366="",F366=""),"",NETWORKDAYS(E366,F366,Lister!$D$7:$D$13))</f>
        <v/>
      </c>
      <c r="H366" s="19"/>
      <c r="I366" s="32" t="str">
        <f t="shared" si="35"/>
        <v/>
      </c>
      <c r="J366" s="18"/>
      <c r="K366" s="18"/>
      <c r="L366" s="46" t="str">
        <f t="shared" si="36"/>
        <v/>
      </c>
      <c r="M366" s="20"/>
      <c r="N366" s="31" t="str">
        <f t="shared" si="37"/>
        <v/>
      </c>
      <c r="O366" s="20"/>
      <c r="P366" s="20"/>
      <c r="Q366" s="46" t="str">
        <f>IFERROR(MAX(IF(OR(O366="",P366=""),"",IF(AND(AND(MONTH(E366)&gt;=7,MONTH(E366)&lt;8),AND(MONTH(F366)&gt;=7,MONTH(F366)&lt;8)),(NETWORKDAYS(E366,F366,Lister!$D$7:$D$13)-O366)*N366/NETWORKDAYS(Lister!$D$19,Lister!$E$19,Lister!$D$7:$D$13),IF(AND(AND(MONTH(E366)&gt;=7,MONTH(E366)&lt;8),MONTH(F366)&gt;7),(NETWORKDAYS(E366,Lister!$E$19,Lister!$D$7:$D$13)-O366)*N366/NETWORKDAYS(Lister!$D$19,Lister!$E$19,Lister!$D$7:$D$13),IF(MONTH(E366)&gt;7,0)))),0),"")</f>
        <v/>
      </c>
      <c r="R366" s="46" t="str">
        <f>IFERROR(MAX(IF(OR(O366="",P366=""),"",IF(AND(AND(MONTH(E366)&gt;=8,MONTH(E366)&lt;9),AND(MONTH(F366)&gt;=8,MONTH(F366)&lt;9)),(NETWORKDAYS(E366,F366,Lister!$D$7:$D$13)-P366)*N366/NETWORKDAYS(Lister!$D$20,Lister!$E$20,Lister!$D$7:$D$13),IF(AND(MONTH(E366)=7,MONTH(F366)=8),(NETWORKDAYS(Lister!$D$20,F366,Lister!$D$7:$D$13)-P366)*N366/NETWORKDAYS(Lister!$D$20,Lister!$E$20,Lister!$D$7:$D$13),IF(AND(MONTH(E366)=7,MONTH(F366)=7),0)))),0),"")</f>
        <v/>
      </c>
      <c r="S366" s="31" t="str">
        <f t="shared" si="38"/>
        <v/>
      </c>
      <c r="T366" s="31" t="str">
        <f t="shared" si="39"/>
        <v/>
      </c>
      <c r="U366" s="51" t="str">
        <f t="shared" si="40"/>
        <v/>
      </c>
    </row>
    <row r="367" spans="1:21" x14ac:dyDescent="0.25">
      <c r="A367" s="13" t="str">
        <f t="shared" si="41"/>
        <v/>
      </c>
      <c r="B367" s="55"/>
      <c r="C367" s="22"/>
      <c r="D367" s="23"/>
      <c r="E367" s="16"/>
      <c r="F367" s="16"/>
      <c r="G367" s="72" t="str">
        <f>IF(OR(E367="",F367=""),"",NETWORKDAYS(E367,F367,Lister!$D$7:$D$13))</f>
        <v/>
      </c>
      <c r="H367" s="19"/>
      <c r="I367" s="32" t="str">
        <f t="shared" si="35"/>
        <v/>
      </c>
      <c r="J367" s="18"/>
      <c r="K367" s="18"/>
      <c r="L367" s="46" t="str">
        <f t="shared" si="36"/>
        <v/>
      </c>
      <c r="M367" s="20"/>
      <c r="N367" s="31" t="str">
        <f t="shared" si="37"/>
        <v/>
      </c>
      <c r="O367" s="20"/>
      <c r="P367" s="20"/>
      <c r="Q367" s="46" t="str">
        <f>IFERROR(MAX(IF(OR(O367="",P367=""),"",IF(AND(AND(MONTH(E367)&gt;=7,MONTH(E367)&lt;8),AND(MONTH(F367)&gt;=7,MONTH(F367)&lt;8)),(NETWORKDAYS(E367,F367,Lister!$D$7:$D$13)-O367)*N367/NETWORKDAYS(Lister!$D$19,Lister!$E$19,Lister!$D$7:$D$13),IF(AND(AND(MONTH(E367)&gt;=7,MONTH(E367)&lt;8),MONTH(F367)&gt;7),(NETWORKDAYS(E367,Lister!$E$19,Lister!$D$7:$D$13)-O367)*N367/NETWORKDAYS(Lister!$D$19,Lister!$E$19,Lister!$D$7:$D$13),IF(MONTH(E367)&gt;7,0)))),0),"")</f>
        <v/>
      </c>
      <c r="R367" s="46" t="str">
        <f>IFERROR(MAX(IF(OR(O367="",P367=""),"",IF(AND(AND(MONTH(E367)&gt;=8,MONTH(E367)&lt;9),AND(MONTH(F367)&gt;=8,MONTH(F367)&lt;9)),(NETWORKDAYS(E367,F367,Lister!$D$7:$D$13)-P367)*N367/NETWORKDAYS(Lister!$D$20,Lister!$E$20,Lister!$D$7:$D$13),IF(AND(MONTH(E367)=7,MONTH(F367)=8),(NETWORKDAYS(Lister!$D$20,F367,Lister!$D$7:$D$13)-P367)*N367/NETWORKDAYS(Lister!$D$20,Lister!$E$20,Lister!$D$7:$D$13),IF(AND(MONTH(E367)=7,MONTH(F367)=7),0)))),0),"")</f>
        <v/>
      </c>
      <c r="S367" s="31" t="str">
        <f t="shared" si="38"/>
        <v/>
      </c>
      <c r="T367" s="31" t="str">
        <f t="shared" si="39"/>
        <v/>
      </c>
      <c r="U367" s="51" t="str">
        <f t="shared" si="40"/>
        <v/>
      </c>
    </row>
    <row r="368" spans="1:21" x14ac:dyDescent="0.25">
      <c r="A368" s="13" t="str">
        <f t="shared" si="41"/>
        <v/>
      </c>
      <c r="B368" s="55"/>
      <c r="C368" s="22"/>
      <c r="D368" s="23"/>
      <c r="E368" s="16"/>
      <c r="F368" s="16"/>
      <c r="G368" s="72" t="str">
        <f>IF(OR(E368="",F368=""),"",NETWORKDAYS(E368,F368,Lister!$D$7:$D$13))</f>
        <v/>
      </c>
      <c r="H368" s="19"/>
      <c r="I368" s="32" t="str">
        <f t="shared" si="35"/>
        <v/>
      </c>
      <c r="J368" s="18"/>
      <c r="K368" s="18"/>
      <c r="L368" s="46" t="str">
        <f t="shared" si="36"/>
        <v/>
      </c>
      <c r="M368" s="20"/>
      <c r="N368" s="31" t="str">
        <f t="shared" si="37"/>
        <v/>
      </c>
      <c r="O368" s="20"/>
      <c r="P368" s="20"/>
      <c r="Q368" s="46" t="str">
        <f>IFERROR(MAX(IF(OR(O368="",P368=""),"",IF(AND(AND(MONTH(E368)&gt;=7,MONTH(E368)&lt;8),AND(MONTH(F368)&gt;=7,MONTH(F368)&lt;8)),(NETWORKDAYS(E368,F368,Lister!$D$7:$D$13)-O368)*N368/NETWORKDAYS(Lister!$D$19,Lister!$E$19,Lister!$D$7:$D$13),IF(AND(AND(MONTH(E368)&gt;=7,MONTH(E368)&lt;8),MONTH(F368)&gt;7),(NETWORKDAYS(E368,Lister!$E$19,Lister!$D$7:$D$13)-O368)*N368/NETWORKDAYS(Lister!$D$19,Lister!$E$19,Lister!$D$7:$D$13),IF(MONTH(E368)&gt;7,0)))),0),"")</f>
        <v/>
      </c>
      <c r="R368" s="46" t="str">
        <f>IFERROR(MAX(IF(OR(O368="",P368=""),"",IF(AND(AND(MONTH(E368)&gt;=8,MONTH(E368)&lt;9),AND(MONTH(F368)&gt;=8,MONTH(F368)&lt;9)),(NETWORKDAYS(E368,F368,Lister!$D$7:$D$13)-P368)*N368/NETWORKDAYS(Lister!$D$20,Lister!$E$20,Lister!$D$7:$D$13),IF(AND(MONTH(E368)=7,MONTH(F368)=8),(NETWORKDAYS(Lister!$D$20,F368,Lister!$D$7:$D$13)-P368)*N368/NETWORKDAYS(Lister!$D$20,Lister!$E$20,Lister!$D$7:$D$13),IF(AND(MONTH(E368)=7,MONTH(F368)=7),0)))),0),"")</f>
        <v/>
      </c>
      <c r="S368" s="31" t="str">
        <f t="shared" si="38"/>
        <v/>
      </c>
      <c r="T368" s="31" t="str">
        <f t="shared" si="39"/>
        <v/>
      </c>
      <c r="U368" s="51" t="str">
        <f t="shared" si="40"/>
        <v/>
      </c>
    </row>
    <row r="369" spans="1:21" x14ac:dyDescent="0.25">
      <c r="A369" s="13" t="str">
        <f t="shared" si="41"/>
        <v/>
      </c>
      <c r="B369" s="55"/>
      <c r="C369" s="22"/>
      <c r="D369" s="23"/>
      <c r="E369" s="16"/>
      <c r="F369" s="16"/>
      <c r="G369" s="72" t="str">
        <f>IF(OR(E369="",F369=""),"",NETWORKDAYS(E369,F369,Lister!$D$7:$D$13))</f>
        <v/>
      </c>
      <c r="H369" s="19"/>
      <c r="I369" s="32" t="str">
        <f t="shared" si="35"/>
        <v/>
      </c>
      <c r="J369" s="18"/>
      <c r="K369" s="18"/>
      <c r="L369" s="46" t="str">
        <f t="shared" si="36"/>
        <v/>
      </c>
      <c r="M369" s="20"/>
      <c r="N369" s="31" t="str">
        <f t="shared" si="37"/>
        <v/>
      </c>
      <c r="O369" s="20"/>
      <c r="P369" s="20"/>
      <c r="Q369" s="46" t="str">
        <f>IFERROR(MAX(IF(OR(O369="",P369=""),"",IF(AND(AND(MONTH(E369)&gt;=7,MONTH(E369)&lt;8),AND(MONTH(F369)&gt;=7,MONTH(F369)&lt;8)),(NETWORKDAYS(E369,F369,Lister!$D$7:$D$13)-O369)*N369/NETWORKDAYS(Lister!$D$19,Lister!$E$19,Lister!$D$7:$D$13),IF(AND(AND(MONTH(E369)&gt;=7,MONTH(E369)&lt;8),MONTH(F369)&gt;7),(NETWORKDAYS(E369,Lister!$E$19,Lister!$D$7:$D$13)-O369)*N369/NETWORKDAYS(Lister!$D$19,Lister!$E$19,Lister!$D$7:$D$13),IF(MONTH(E369)&gt;7,0)))),0),"")</f>
        <v/>
      </c>
      <c r="R369" s="46" t="str">
        <f>IFERROR(MAX(IF(OR(O369="",P369=""),"",IF(AND(AND(MONTH(E369)&gt;=8,MONTH(E369)&lt;9),AND(MONTH(F369)&gt;=8,MONTH(F369)&lt;9)),(NETWORKDAYS(E369,F369,Lister!$D$7:$D$13)-P369)*N369/NETWORKDAYS(Lister!$D$20,Lister!$E$20,Lister!$D$7:$D$13),IF(AND(MONTH(E369)=7,MONTH(F369)=8),(NETWORKDAYS(Lister!$D$20,F369,Lister!$D$7:$D$13)-P369)*N369/NETWORKDAYS(Lister!$D$20,Lister!$E$20,Lister!$D$7:$D$13),IF(AND(MONTH(E369)=7,MONTH(F369)=7),0)))),0),"")</f>
        <v/>
      </c>
      <c r="S369" s="31" t="str">
        <f t="shared" si="38"/>
        <v/>
      </c>
      <c r="T369" s="31" t="str">
        <f t="shared" si="39"/>
        <v/>
      </c>
      <c r="U369" s="51" t="str">
        <f t="shared" si="40"/>
        <v/>
      </c>
    </row>
    <row r="370" spans="1:21" x14ac:dyDescent="0.25">
      <c r="A370" s="13" t="str">
        <f t="shared" si="41"/>
        <v/>
      </c>
      <c r="B370" s="55"/>
      <c r="C370" s="22"/>
      <c r="D370" s="23"/>
      <c r="E370" s="16"/>
      <c r="F370" s="16"/>
      <c r="G370" s="72" t="str">
        <f>IF(OR(E370="",F370=""),"",NETWORKDAYS(E370,F370,Lister!$D$7:$D$13))</f>
        <v/>
      </c>
      <c r="H370" s="19"/>
      <c r="I370" s="32" t="str">
        <f t="shared" si="35"/>
        <v/>
      </c>
      <c r="J370" s="18"/>
      <c r="K370" s="18"/>
      <c r="L370" s="46" t="str">
        <f t="shared" si="36"/>
        <v/>
      </c>
      <c r="M370" s="20"/>
      <c r="N370" s="31" t="str">
        <f t="shared" si="37"/>
        <v/>
      </c>
      <c r="O370" s="20"/>
      <c r="P370" s="20"/>
      <c r="Q370" s="46" t="str">
        <f>IFERROR(MAX(IF(OR(O370="",P370=""),"",IF(AND(AND(MONTH(E370)&gt;=7,MONTH(E370)&lt;8),AND(MONTH(F370)&gt;=7,MONTH(F370)&lt;8)),(NETWORKDAYS(E370,F370,Lister!$D$7:$D$13)-O370)*N370/NETWORKDAYS(Lister!$D$19,Lister!$E$19,Lister!$D$7:$D$13),IF(AND(AND(MONTH(E370)&gt;=7,MONTH(E370)&lt;8),MONTH(F370)&gt;7),(NETWORKDAYS(E370,Lister!$E$19,Lister!$D$7:$D$13)-O370)*N370/NETWORKDAYS(Lister!$D$19,Lister!$E$19,Lister!$D$7:$D$13),IF(MONTH(E370)&gt;7,0)))),0),"")</f>
        <v/>
      </c>
      <c r="R370" s="46" t="str">
        <f>IFERROR(MAX(IF(OR(O370="",P370=""),"",IF(AND(AND(MONTH(E370)&gt;=8,MONTH(E370)&lt;9),AND(MONTH(F370)&gt;=8,MONTH(F370)&lt;9)),(NETWORKDAYS(E370,F370,Lister!$D$7:$D$13)-P370)*N370/NETWORKDAYS(Lister!$D$20,Lister!$E$20,Lister!$D$7:$D$13),IF(AND(MONTH(E370)=7,MONTH(F370)=8),(NETWORKDAYS(Lister!$D$20,F370,Lister!$D$7:$D$13)-P370)*N370/NETWORKDAYS(Lister!$D$20,Lister!$E$20,Lister!$D$7:$D$13),IF(AND(MONTH(E370)=7,MONTH(F370)=7),0)))),0),"")</f>
        <v/>
      </c>
      <c r="S370" s="31" t="str">
        <f t="shared" si="38"/>
        <v/>
      </c>
      <c r="T370" s="31" t="str">
        <f t="shared" si="39"/>
        <v/>
      </c>
      <c r="U370" s="51" t="str">
        <f t="shared" si="40"/>
        <v/>
      </c>
    </row>
    <row r="371" spans="1:21" x14ac:dyDescent="0.25">
      <c r="A371" s="13" t="str">
        <f t="shared" si="41"/>
        <v/>
      </c>
      <c r="B371" s="55"/>
      <c r="C371" s="22"/>
      <c r="D371" s="23"/>
      <c r="E371" s="16"/>
      <c r="F371" s="16"/>
      <c r="G371" s="72" t="str">
        <f>IF(OR(E371="",F371=""),"",NETWORKDAYS(E371,F371,Lister!$D$7:$D$13))</f>
        <v/>
      </c>
      <c r="H371" s="19"/>
      <c r="I371" s="32" t="str">
        <f t="shared" si="35"/>
        <v/>
      </c>
      <c r="J371" s="18"/>
      <c r="K371" s="18"/>
      <c r="L371" s="46" t="str">
        <f t="shared" si="36"/>
        <v/>
      </c>
      <c r="M371" s="20"/>
      <c r="N371" s="31" t="str">
        <f t="shared" si="37"/>
        <v/>
      </c>
      <c r="O371" s="20"/>
      <c r="P371" s="20"/>
      <c r="Q371" s="46" t="str">
        <f>IFERROR(MAX(IF(OR(O371="",P371=""),"",IF(AND(AND(MONTH(E371)&gt;=7,MONTH(E371)&lt;8),AND(MONTH(F371)&gt;=7,MONTH(F371)&lt;8)),(NETWORKDAYS(E371,F371,Lister!$D$7:$D$13)-O371)*N371/NETWORKDAYS(Lister!$D$19,Lister!$E$19,Lister!$D$7:$D$13),IF(AND(AND(MONTH(E371)&gt;=7,MONTH(E371)&lt;8),MONTH(F371)&gt;7),(NETWORKDAYS(E371,Lister!$E$19,Lister!$D$7:$D$13)-O371)*N371/NETWORKDAYS(Lister!$D$19,Lister!$E$19,Lister!$D$7:$D$13),IF(MONTH(E371)&gt;7,0)))),0),"")</f>
        <v/>
      </c>
      <c r="R371" s="46" t="str">
        <f>IFERROR(MAX(IF(OR(O371="",P371=""),"",IF(AND(AND(MONTH(E371)&gt;=8,MONTH(E371)&lt;9),AND(MONTH(F371)&gt;=8,MONTH(F371)&lt;9)),(NETWORKDAYS(E371,F371,Lister!$D$7:$D$13)-P371)*N371/NETWORKDAYS(Lister!$D$20,Lister!$E$20,Lister!$D$7:$D$13),IF(AND(MONTH(E371)=7,MONTH(F371)=8),(NETWORKDAYS(Lister!$D$20,F371,Lister!$D$7:$D$13)-P371)*N371/NETWORKDAYS(Lister!$D$20,Lister!$E$20,Lister!$D$7:$D$13),IF(AND(MONTH(E371)=7,MONTH(F371)=7),0)))),0),"")</f>
        <v/>
      </c>
      <c r="S371" s="31" t="str">
        <f t="shared" si="38"/>
        <v/>
      </c>
      <c r="T371" s="31" t="str">
        <f t="shared" si="39"/>
        <v/>
      </c>
      <c r="U371" s="51" t="str">
        <f t="shared" si="40"/>
        <v/>
      </c>
    </row>
    <row r="372" spans="1:21" x14ac:dyDescent="0.25">
      <c r="A372" s="13" t="str">
        <f t="shared" si="41"/>
        <v/>
      </c>
      <c r="B372" s="55"/>
      <c r="C372" s="22"/>
      <c r="D372" s="23"/>
      <c r="E372" s="16"/>
      <c r="F372" s="16"/>
      <c r="G372" s="72" t="str">
        <f>IF(OR(E372="",F372=""),"",NETWORKDAYS(E372,F372,Lister!$D$7:$D$13))</f>
        <v/>
      </c>
      <c r="H372" s="19"/>
      <c r="I372" s="32" t="str">
        <f t="shared" si="35"/>
        <v/>
      </c>
      <c r="J372" s="18"/>
      <c r="K372" s="18"/>
      <c r="L372" s="46" t="str">
        <f t="shared" si="36"/>
        <v/>
      </c>
      <c r="M372" s="20"/>
      <c r="N372" s="31" t="str">
        <f t="shared" si="37"/>
        <v/>
      </c>
      <c r="O372" s="20"/>
      <c r="P372" s="20"/>
      <c r="Q372" s="46" t="str">
        <f>IFERROR(MAX(IF(OR(O372="",P372=""),"",IF(AND(AND(MONTH(E372)&gt;=7,MONTH(E372)&lt;8),AND(MONTH(F372)&gt;=7,MONTH(F372)&lt;8)),(NETWORKDAYS(E372,F372,Lister!$D$7:$D$13)-O372)*N372/NETWORKDAYS(Lister!$D$19,Lister!$E$19,Lister!$D$7:$D$13),IF(AND(AND(MONTH(E372)&gt;=7,MONTH(E372)&lt;8),MONTH(F372)&gt;7),(NETWORKDAYS(E372,Lister!$E$19,Lister!$D$7:$D$13)-O372)*N372/NETWORKDAYS(Lister!$D$19,Lister!$E$19,Lister!$D$7:$D$13),IF(MONTH(E372)&gt;7,0)))),0),"")</f>
        <v/>
      </c>
      <c r="R372" s="46" t="str">
        <f>IFERROR(MAX(IF(OR(O372="",P372=""),"",IF(AND(AND(MONTH(E372)&gt;=8,MONTH(E372)&lt;9),AND(MONTH(F372)&gt;=8,MONTH(F372)&lt;9)),(NETWORKDAYS(E372,F372,Lister!$D$7:$D$13)-P372)*N372/NETWORKDAYS(Lister!$D$20,Lister!$E$20,Lister!$D$7:$D$13),IF(AND(MONTH(E372)=7,MONTH(F372)=8),(NETWORKDAYS(Lister!$D$20,F372,Lister!$D$7:$D$13)-P372)*N372/NETWORKDAYS(Lister!$D$20,Lister!$E$20,Lister!$D$7:$D$13),IF(AND(MONTH(E372)=7,MONTH(F372)=7),0)))),0),"")</f>
        <v/>
      </c>
      <c r="S372" s="31" t="str">
        <f t="shared" si="38"/>
        <v/>
      </c>
      <c r="T372" s="31" t="str">
        <f t="shared" si="39"/>
        <v/>
      </c>
      <c r="U372" s="51" t="str">
        <f t="shared" si="40"/>
        <v/>
      </c>
    </row>
    <row r="373" spans="1:21" x14ac:dyDescent="0.25">
      <c r="A373" s="13" t="str">
        <f t="shared" si="41"/>
        <v/>
      </c>
      <c r="B373" s="55"/>
      <c r="C373" s="22"/>
      <c r="D373" s="23"/>
      <c r="E373" s="16"/>
      <c r="F373" s="16"/>
      <c r="G373" s="72" t="str">
        <f>IF(OR(E373="",F373=""),"",NETWORKDAYS(E373,F373,Lister!$D$7:$D$13))</f>
        <v/>
      </c>
      <c r="H373" s="19"/>
      <c r="I373" s="32" t="str">
        <f t="shared" si="35"/>
        <v/>
      </c>
      <c r="J373" s="18"/>
      <c r="K373" s="18"/>
      <c r="L373" s="46" t="str">
        <f t="shared" si="36"/>
        <v/>
      </c>
      <c r="M373" s="20"/>
      <c r="N373" s="31" t="str">
        <f t="shared" si="37"/>
        <v/>
      </c>
      <c r="O373" s="20"/>
      <c r="P373" s="20"/>
      <c r="Q373" s="46" t="str">
        <f>IFERROR(MAX(IF(OR(O373="",P373=""),"",IF(AND(AND(MONTH(E373)&gt;=7,MONTH(E373)&lt;8),AND(MONTH(F373)&gt;=7,MONTH(F373)&lt;8)),(NETWORKDAYS(E373,F373,Lister!$D$7:$D$13)-O373)*N373/NETWORKDAYS(Lister!$D$19,Lister!$E$19,Lister!$D$7:$D$13),IF(AND(AND(MONTH(E373)&gt;=7,MONTH(E373)&lt;8),MONTH(F373)&gt;7),(NETWORKDAYS(E373,Lister!$E$19,Lister!$D$7:$D$13)-O373)*N373/NETWORKDAYS(Lister!$D$19,Lister!$E$19,Lister!$D$7:$D$13),IF(MONTH(E373)&gt;7,0)))),0),"")</f>
        <v/>
      </c>
      <c r="R373" s="46" t="str">
        <f>IFERROR(MAX(IF(OR(O373="",P373=""),"",IF(AND(AND(MONTH(E373)&gt;=8,MONTH(E373)&lt;9),AND(MONTH(F373)&gt;=8,MONTH(F373)&lt;9)),(NETWORKDAYS(E373,F373,Lister!$D$7:$D$13)-P373)*N373/NETWORKDAYS(Lister!$D$20,Lister!$E$20,Lister!$D$7:$D$13),IF(AND(MONTH(E373)=7,MONTH(F373)=8),(NETWORKDAYS(Lister!$D$20,F373,Lister!$D$7:$D$13)-P373)*N373/NETWORKDAYS(Lister!$D$20,Lister!$E$20,Lister!$D$7:$D$13),IF(AND(MONTH(E373)=7,MONTH(F373)=7),0)))),0),"")</f>
        <v/>
      </c>
      <c r="S373" s="31" t="str">
        <f t="shared" si="38"/>
        <v/>
      </c>
      <c r="T373" s="31" t="str">
        <f t="shared" si="39"/>
        <v/>
      </c>
      <c r="U373" s="51" t="str">
        <f t="shared" si="40"/>
        <v/>
      </c>
    </row>
    <row r="374" spans="1:21" x14ac:dyDescent="0.25">
      <c r="A374" s="13" t="str">
        <f t="shared" si="41"/>
        <v/>
      </c>
      <c r="B374" s="55"/>
      <c r="C374" s="22"/>
      <c r="D374" s="23"/>
      <c r="E374" s="16"/>
      <c r="F374" s="16"/>
      <c r="G374" s="72" t="str">
        <f>IF(OR(E374="",F374=""),"",NETWORKDAYS(E374,F374,Lister!$D$7:$D$13))</f>
        <v/>
      </c>
      <c r="H374" s="19"/>
      <c r="I374" s="32" t="str">
        <f t="shared" si="35"/>
        <v/>
      </c>
      <c r="J374" s="18"/>
      <c r="K374" s="18"/>
      <c r="L374" s="46" t="str">
        <f t="shared" si="36"/>
        <v/>
      </c>
      <c r="M374" s="20"/>
      <c r="N374" s="31" t="str">
        <f t="shared" si="37"/>
        <v/>
      </c>
      <c r="O374" s="20"/>
      <c r="P374" s="20"/>
      <c r="Q374" s="46" t="str">
        <f>IFERROR(MAX(IF(OR(O374="",P374=""),"",IF(AND(AND(MONTH(E374)&gt;=7,MONTH(E374)&lt;8),AND(MONTH(F374)&gt;=7,MONTH(F374)&lt;8)),(NETWORKDAYS(E374,F374,Lister!$D$7:$D$13)-O374)*N374/NETWORKDAYS(Lister!$D$19,Lister!$E$19,Lister!$D$7:$D$13),IF(AND(AND(MONTH(E374)&gt;=7,MONTH(E374)&lt;8),MONTH(F374)&gt;7),(NETWORKDAYS(E374,Lister!$E$19,Lister!$D$7:$D$13)-O374)*N374/NETWORKDAYS(Lister!$D$19,Lister!$E$19,Lister!$D$7:$D$13),IF(MONTH(E374)&gt;7,0)))),0),"")</f>
        <v/>
      </c>
      <c r="R374" s="46" t="str">
        <f>IFERROR(MAX(IF(OR(O374="",P374=""),"",IF(AND(AND(MONTH(E374)&gt;=8,MONTH(E374)&lt;9),AND(MONTH(F374)&gt;=8,MONTH(F374)&lt;9)),(NETWORKDAYS(E374,F374,Lister!$D$7:$D$13)-P374)*N374/NETWORKDAYS(Lister!$D$20,Lister!$E$20,Lister!$D$7:$D$13),IF(AND(MONTH(E374)=7,MONTH(F374)=8),(NETWORKDAYS(Lister!$D$20,F374,Lister!$D$7:$D$13)-P374)*N374/NETWORKDAYS(Lister!$D$20,Lister!$E$20,Lister!$D$7:$D$13),IF(AND(MONTH(E374)=7,MONTH(F374)=7),0)))),0),"")</f>
        <v/>
      </c>
      <c r="S374" s="31" t="str">
        <f t="shared" si="38"/>
        <v/>
      </c>
      <c r="T374" s="31" t="str">
        <f t="shared" si="39"/>
        <v/>
      </c>
      <c r="U374" s="51" t="str">
        <f t="shared" si="40"/>
        <v/>
      </c>
    </row>
    <row r="375" spans="1:21" x14ac:dyDescent="0.25">
      <c r="A375" s="13" t="str">
        <f t="shared" si="41"/>
        <v/>
      </c>
      <c r="B375" s="55"/>
      <c r="C375" s="22"/>
      <c r="D375" s="23"/>
      <c r="E375" s="16"/>
      <c r="F375" s="16"/>
      <c r="G375" s="72" t="str">
        <f>IF(OR(E375="",F375=""),"",NETWORKDAYS(E375,F375,Lister!$D$7:$D$13))</f>
        <v/>
      </c>
      <c r="H375" s="19"/>
      <c r="I375" s="32" t="str">
        <f t="shared" si="35"/>
        <v/>
      </c>
      <c r="J375" s="18"/>
      <c r="K375" s="18"/>
      <c r="L375" s="46" t="str">
        <f t="shared" si="36"/>
        <v/>
      </c>
      <c r="M375" s="20"/>
      <c r="N375" s="31" t="str">
        <f t="shared" si="37"/>
        <v/>
      </c>
      <c r="O375" s="20"/>
      <c r="P375" s="20"/>
      <c r="Q375" s="46" t="str">
        <f>IFERROR(MAX(IF(OR(O375="",P375=""),"",IF(AND(AND(MONTH(E375)&gt;=7,MONTH(E375)&lt;8),AND(MONTH(F375)&gt;=7,MONTH(F375)&lt;8)),(NETWORKDAYS(E375,F375,Lister!$D$7:$D$13)-O375)*N375/NETWORKDAYS(Lister!$D$19,Lister!$E$19,Lister!$D$7:$D$13),IF(AND(AND(MONTH(E375)&gt;=7,MONTH(E375)&lt;8),MONTH(F375)&gt;7),(NETWORKDAYS(E375,Lister!$E$19,Lister!$D$7:$D$13)-O375)*N375/NETWORKDAYS(Lister!$D$19,Lister!$E$19,Lister!$D$7:$D$13),IF(MONTH(E375)&gt;7,0)))),0),"")</f>
        <v/>
      </c>
      <c r="R375" s="46" t="str">
        <f>IFERROR(MAX(IF(OR(O375="",P375=""),"",IF(AND(AND(MONTH(E375)&gt;=8,MONTH(E375)&lt;9),AND(MONTH(F375)&gt;=8,MONTH(F375)&lt;9)),(NETWORKDAYS(E375,F375,Lister!$D$7:$D$13)-P375)*N375/NETWORKDAYS(Lister!$D$20,Lister!$E$20,Lister!$D$7:$D$13),IF(AND(MONTH(E375)=7,MONTH(F375)=8),(NETWORKDAYS(Lister!$D$20,F375,Lister!$D$7:$D$13)-P375)*N375/NETWORKDAYS(Lister!$D$20,Lister!$E$20,Lister!$D$7:$D$13),IF(AND(MONTH(E375)=7,MONTH(F375)=7),0)))),0),"")</f>
        <v/>
      </c>
      <c r="S375" s="31" t="str">
        <f t="shared" si="38"/>
        <v/>
      </c>
      <c r="T375" s="31" t="str">
        <f t="shared" si="39"/>
        <v/>
      </c>
      <c r="U375" s="51" t="str">
        <f t="shared" si="40"/>
        <v/>
      </c>
    </row>
    <row r="376" spans="1:21" x14ac:dyDescent="0.25">
      <c r="A376" s="13" t="str">
        <f t="shared" si="41"/>
        <v/>
      </c>
      <c r="B376" s="55"/>
      <c r="C376" s="22"/>
      <c r="D376" s="23"/>
      <c r="E376" s="16"/>
      <c r="F376" s="16"/>
      <c r="G376" s="72" t="str">
        <f>IF(OR(E376="",F376=""),"",NETWORKDAYS(E376,F376,Lister!$D$7:$D$13))</f>
        <v/>
      </c>
      <c r="H376" s="19"/>
      <c r="I376" s="32" t="str">
        <f t="shared" si="35"/>
        <v/>
      </c>
      <c r="J376" s="18"/>
      <c r="K376" s="18"/>
      <c r="L376" s="46" t="str">
        <f t="shared" si="36"/>
        <v/>
      </c>
      <c r="M376" s="20"/>
      <c r="N376" s="31" t="str">
        <f t="shared" si="37"/>
        <v/>
      </c>
      <c r="O376" s="20"/>
      <c r="P376" s="20"/>
      <c r="Q376" s="46" t="str">
        <f>IFERROR(MAX(IF(OR(O376="",P376=""),"",IF(AND(AND(MONTH(E376)&gt;=7,MONTH(E376)&lt;8),AND(MONTH(F376)&gt;=7,MONTH(F376)&lt;8)),(NETWORKDAYS(E376,F376,Lister!$D$7:$D$13)-O376)*N376/NETWORKDAYS(Lister!$D$19,Lister!$E$19,Lister!$D$7:$D$13),IF(AND(AND(MONTH(E376)&gt;=7,MONTH(E376)&lt;8),MONTH(F376)&gt;7),(NETWORKDAYS(E376,Lister!$E$19,Lister!$D$7:$D$13)-O376)*N376/NETWORKDAYS(Lister!$D$19,Lister!$E$19,Lister!$D$7:$D$13),IF(MONTH(E376)&gt;7,0)))),0),"")</f>
        <v/>
      </c>
      <c r="R376" s="46" t="str">
        <f>IFERROR(MAX(IF(OR(O376="",P376=""),"",IF(AND(AND(MONTH(E376)&gt;=8,MONTH(E376)&lt;9),AND(MONTH(F376)&gt;=8,MONTH(F376)&lt;9)),(NETWORKDAYS(E376,F376,Lister!$D$7:$D$13)-P376)*N376/NETWORKDAYS(Lister!$D$20,Lister!$E$20,Lister!$D$7:$D$13),IF(AND(MONTH(E376)=7,MONTH(F376)=8),(NETWORKDAYS(Lister!$D$20,F376,Lister!$D$7:$D$13)-P376)*N376/NETWORKDAYS(Lister!$D$20,Lister!$E$20,Lister!$D$7:$D$13),IF(AND(MONTH(E376)=7,MONTH(F376)=7),0)))),0),"")</f>
        <v/>
      </c>
      <c r="S376" s="31" t="str">
        <f t="shared" si="38"/>
        <v/>
      </c>
      <c r="T376" s="31" t="str">
        <f t="shared" si="39"/>
        <v/>
      </c>
      <c r="U376" s="51" t="str">
        <f t="shared" si="40"/>
        <v/>
      </c>
    </row>
    <row r="377" spans="1:21" x14ac:dyDescent="0.25">
      <c r="A377" s="13" t="str">
        <f t="shared" si="41"/>
        <v/>
      </c>
      <c r="B377" s="55"/>
      <c r="C377" s="22"/>
      <c r="D377" s="23"/>
      <c r="E377" s="16"/>
      <c r="F377" s="16"/>
      <c r="G377" s="72" t="str">
        <f>IF(OR(E377="",F377=""),"",NETWORKDAYS(E377,F377,Lister!$D$7:$D$13))</f>
        <v/>
      </c>
      <c r="H377" s="19"/>
      <c r="I377" s="32" t="str">
        <f t="shared" si="35"/>
        <v/>
      </c>
      <c r="J377" s="18"/>
      <c r="K377" s="18"/>
      <c r="L377" s="46" t="str">
        <f t="shared" si="36"/>
        <v/>
      </c>
      <c r="M377" s="20"/>
      <c r="N377" s="31" t="str">
        <f t="shared" si="37"/>
        <v/>
      </c>
      <c r="O377" s="20"/>
      <c r="P377" s="20"/>
      <c r="Q377" s="46" t="str">
        <f>IFERROR(MAX(IF(OR(O377="",P377=""),"",IF(AND(AND(MONTH(E377)&gt;=7,MONTH(E377)&lt;8),AND(MONTH(F377)&gt;=7,MONTH(F377)&lt;8)),(NETWORKDAYS(E377,F377,Lister!$D$7:$D$13)-O377)*N377/NETWORKDAYS(Lister!$D$19,Lister!$E$19,Lister!$D$7:$D$13),IF(AND(AND(MONTH(E377)&gt;=7,MONTH(E377)&lt;8),MONTH(F377)&gt;7),(NETWORKDAYS(E377,Lister!$E$19,Lister!$D$7:$D$13)-O377)*N377/NETWORKDAYS(Lister!$D$19,Lister!$E$19,Lister!$D$7:$D$13),IF(MONTH(E377)&gt;7,0)))),0),"")</f>
        <v/>
      </c>
      <c r="R377" s="46" t="str">
        <f>IFERROR(MAX(IF(OR(O377="",P377=""),"",IF(AND(AND(MONTH(E377)&gt;=8,MONTH(E377)&lt;9),AND(MONTH(F377)&gt;=8,MONTH(F377)&lt;9)),(NETWORKDAYS(E377,F377,Lister!$D$7:$D$13)-P377)*N377/NETWORKDAYS(Lister!$D$20,Lister!$E$20,Lister!$D$7:$D$13),IF(AND(MONTH(E377)=7,MONTH(F377)=8),(NETWORKDAYS(Lister!$D$20,F377,Lister!$D$7:$D$13)-P377)*N377/NETWORKDAYS(Lister!$D$20,Lister!$E$20,Lister!$D$7:$D$13),IF(AND(MONTH(E377)=7,MONTH(F377)=7),0)))),0),"")</f>
        <v/>
      </c>
      <c r="S377" s="31" t="str">
        <f t="shared" si="38"/>
        <v/>
      </c>
      <c r="T377" s="31" t="str">
        <f t="shared" si="39"/>
        <v/>
      </c>
      <c r="U377" s="51" t="str">
        <f t="shared" si="40"/>
        <v/>
      </c>
    </row>
    <row r="378" spans="1:21" x14ac:dyDescent="0.25">
      <c r="A378" s="13" t="str">
        <f t="shared" si="41"/>
        <v/>
      </c>
      <c r="B378" s="55"/>
      <c r="C378" s="22"/>
      <c r="D378" s="23"/>
      <c r="E378" s="16"/>
      <c r="F378" s="16"/>
      <c r="G378" s="72" t="str">
        <f>IF(OR(E378="",F378=""),"",NETWORKDAYS(E378,F378,Lister!$D$7:$D$13))</f>
        <v/>
      </c>
      <c r="H378" s="19"/>
      <c r="I378" s="32" t="str">
        <f t="shared" si="35"/>
        <v/>
      </c>
      <c r="J378" s="18"/>
      <c r="K378" s="18"/>
      <c r="L378" s="46" t="str">
        <f t="shared" si="36"/>
        <v/>
      </c>
      <c r="M378" s="20"/>
      <c r="N378" s="31" t="str">
        <f t="shared" si="37"/>
        <v/>
      </c>
      <c r="O378" s="20"/>
      <c r="P378" s="20"/>
      <c r="Q378" s="46" t="str">
        <f>IFERROR(MAX(IF(OR(O378="",P378=""),"",IF(AND(AND(MONTH(E378)&gt;=7,MONTH(E378)&lt;8),AND(MONTH(F378)&gt;=7,MONTH(F378)&lt;8)),(NETWORKDAYS(E378,F378,Lister!$D$7:$D$13)-O378)*N378/NETWORKDAYS(Lister!$D$19,Lister!$E$19,Lister!$D$7:$D$13),IF(AND(AND(MONTH(E378)&gt;=7,MONTH(E378)&lt;8),MONTH(F378)&gt;7),(NETWORKDAYS(E378,Lister!$E$19,Lister!$D$7:$D$13)-O378)*N378/NETWORKDAYS(Lister!$D$19,Lister!$E$19,Lister!$D$7:$D$13),IF(MONTH(E378)&gt;7,0)))),0),"")</f>
        <v/>
      </c>
      <c r="R378" s="46" t="str">
        <f>IFERROR(MAX(IF(OR(O378="",P378=""),"",IF(AND(AND(MONTH(E378)&gt;=8,MONTH(E378)&lt;9),AND(MONTH(F378)&gt;=8,MONTH(F378)&lt;9)),(NETWORKDAYS(E378,F378,Lister!$D$7:$D$13)-P378)*N378/NETWORKDAYS(Lister!$D$20,Lister!$E$20,Lister!$D$7:$D$13),IF(AND(MONTH(E378)=7,MONTH(F378)=8),(NETWORKDAYS(Lister!$D$20,F378,Lister!$D$7:$D$13)-P378)*N378/NETWORKDAYS(Lister!$D$20,Lister!$E$20,Lister!$D$7:$D$13),IF(AND(MONTH(E378)=7,MONTH(F378)=7),0)))),0),"")</f>
        <v/>
      </c>
      <c r="S378" s="31" t="str">
        <f t="shared" si="38"/>
        <v/>
      </c>
      <c r="T378" s="31" t="str">
        <f t="shared" si="39"/>
        <v/>
      </c>
      <c r="U378" s="51" t="str">
        <f t="shared" si="40"/>
        <v/>
      </c>
    </row>
    <row r="379" spans="1:21" x14ac:dyDescent="0.25">
      <c r="A379" s="13" t="str">
        <f t="shared" si="41"/>
        <v/>
      </c>
      <c r="B379" s="55"/>
      <c r="C379" s="22"/>
      <c r="D379" s="23"/>
      <c r="E379" s="16"/>
      <c r="F379" s="16"/>
      <c r="G379" s="72" t="str">
        <f>IF(OR(E379="",F379=""),"",NETWORKDAYS(E379,F379,Lister!$D$7:$D$13))</f>
        <v/>
      </c>
      <c r="H379" s="19"/>
      <c r="I379" s="32" t="str">
        <f t="shared" si="35"/>
        <v/>
      </c>
      <c r="J379" s="18"/>
      <c r="K379" s="18"/>
      <c r="L379" s="46" t="str">
        <f t="shared" si="36"/>
        <v/>
      </c>
      <c r="M379" s="20"/>
      <c r="N379" s="31" t="str">
        <f t="shared" si="37"/>
        <v/>
      </c>
      <c r="O379" s="20"/>
      <c r="P379" s="20"/>
      <c r="Q379" s="46" t="str">
        <f>IFERROR(MAX(IF(OR(O379="",P379=""),"",IF(AND(AND(MONTH(E379)&gt;=7,MONTH(E379)&lt;8),AND(MONTH(F379)&gt;=7,MONTH(F379)&lt;8)),(NETWORKDAYS(E379,F379,Lister!$D$7:$D$13)-O379)*N379/NETWORKDAYS(Lister!$D$19,Lister!$E$19,Lister!$D$7:$D$13),IF(AND(AND(MONTH(E379)&gt;=7,MONTH(E379)&lt;8),MONTH(F379)&gt;7),(NETWORKDAYS(E379,Lister!$E$19,Lister!$D$7:$D$13)-O379)*N379/NETWORKDAYS(Lister!$D$19,Lister!$E$19,Lister!$D$7:$D$13),IF(MONTH(E379)&gt;7,0)))),0),"")</f>
        <v/>
      </c>
      <c r="R379" s="46" t="str">
        <f>IFERROR(MAX(IF(OR(O379="",P379=""),"",IF(AND(AND(MONTH(E379)&gt;=8,MONTH(E379)&lt;9),AND(MONTH(F379)&gt;=8,MONTH(F379)&lt;9)),(NETWORKDAYS(E379,F379,Lister!$D$7:$D$13)-P379)*N379/NETWORKDAYS(Lister!$D$20,Lister!$E$20,Lister!$D$7:$D$13),IF(AND(MONTH(E379)=7,MONTH(F379)=8),(NETWORKDAYS(Lister!$D$20,F379,Lister!$D$7:$D$13)-P379)*N379/NETWORKDAYS(Lister!$D$20,Lister!$E$20,Lister!$D$7:$D$13),IF(AND(MONTH(E379)=7,MONTH(F379)=7),0)))),0),"")</f>
        <v/>
      </c>
      <c r="S379" s="31" t="str">
        <f t="shared" si="38"/>
        <v/>
      </c>
      <c r="T379" s="31" t="str">
        <f t="shared" si="39"/>
        <v/>
      </c>
      <c r="U379" s="51" t="str">
        <f t="shared" si="40"/>
        <v/>
      </c>
    </row>
    <row r="380" spans="1:21" x14ac:dyDescent="0.25">
      <c r="A380" s="13" t="str">
        <f t="shared" si="41"/>
        <v/>
      </c>
      <c r="B380" s="55"/>
      <c r="C380" s="22"/>
      <c r="D380" s="23"/>
      <c r="E380" s="16"/>
      <c r="F380" s="16"/>
      <c r="G380" s="72" t="str">
        <f>IF(OR(E380="",F380=""),"",NETWORKDAYS(E380,F380,Lister!$D$7:$D$13))</f>
        <v/>
      </c>
      <c r="H380" s="19"/>
      <c r="I380" s="32" t="str">
        <f t="shared" si="35"/>
        <v/>
      </c>
      <c r="J380" s="18"/>
      <c r="K380" s="18"/>
      <c r="L380" s="46" t="str">
        <f t="shared" si="36"/>
        <v/>
      </c>
      <c r="M380" s="20"/>
      <c r="N380" s="31" t="str">
        <f t="shared" si="37"/>
        <v/>
      </c>
      <c r="O380" s="20"/>
      <c r="P380" s="20"/>
      <c r="Q380" s="46" t="str">
        <f>IFERROR(MAX(IF(OR(O380="",P380=""),"",IF(AND(AND(MONTH(E380)&gt;=7,MONTH(E380)&lt;8),AND(MONTH(F380)&gt;=7,MONTH(F380)&lt;8)),(NETWORKDAYS(E380,F380,Lister!$D$7:$D$13)-O380)*N380/NETWORKDAYS(Lister!$D$19,Lister!$E$19,Lister!$D$7:$D$13),IF(AND(AND(MONTH(E380)&gt;=7,MONTH(E380)&lt;8),MONTH(F380)&gt;7),(NETWORKDAYS(E380,Lister!$E$19,Lister!$D$7:$D$13)-O380)*N380/NETWORKDAYS(Lister!$D$19,Lister!$E$19,Lister!$D$7:$D$13),IF(MONTH(E380)&gt;7,0)))),0),"")</f>
        <v/>
      </c>
      <c r="R380" s="46" t="str">
        <f>IFERROR(MAX(IF(OR(O380="",P380=""),"",IF(AND(AND(MONTH(E380)&gt;=8,MONTH(E380)&lt;9),AND(MONTH(F380)&gt;=8,MONTH(F380)&lt;9)),(NETWORKDAYS(E380,F380,Lister!$D$7:$D$13)-P380)*N380/NETWORKDAYS(Lister!$D$20,Lister!$E$20,Lister!$D$7:$D$13),IF(AND(MONTH(E380)=7,MONTH(F380)=8),(NETWORKDAYS(Lister!$D$20,F380,Lister!$D$7:$D$13)-P380)*N380/NETWORKDAYS(Lister!$D$20,Lister!$E$20,Lister!$D$7:$D$13),IF(AND(MONTH(E380)=7,MONTH(F380)=7),0)))),0),"")</f>
        <v/>
      </c>
      <c r="S380" s="31" t="str">
        <f t="shared" si="38"/>
        <v/>
      </c>
      <c r="T380" s="31" t="str">
        <f t="shared" si="39"/>
        <v/>
      </c>
      <c r="U380" s="51" t="str">
        <f t="shared" si="40"/>
        <v/>
      </c>
    </row>
    <row r="381" spans="1:21" x14ac:dyDescent="0.25">
      <c r="A381" s="13" t="str">
        <f t="shared" si="41"/>
        <v/>
      </c>
      <c r="B381" s="55"/>
      <c r="C381" s="22"/>
      <c r="D381" s="23"/>
      <c r="E381" s="16"/>
      <c r="F381" s="16"/>
      <c r="G381" s="72" t="str">
        <f>IF(OR(E381="",F381=""),"",NETWORKDAYS(E381,F381,Lister!$D$7:$D$13))</f>
        <v/>
      </c>
      <c r="H381" s="19"/>
      <c r="I381" s="32" t="str">
        <f t="shared" si="35"/>
        <v/>
      </c>
      <c r="J381" s="18"/>
      <c r="K381" s="18"/>
      <c r="L381" s="46" t="str">
        <f t="shared" si="36"/>
        <v/>
      </c>
      <c r="M381" s="20"/>
      <c r="N381" s="31" t="str">
        <f t="shared" si="37"/>
        <v/>
      </c>
      <c r="O381" s="20"/>
      <c r="P381" s="20"/>
      <c r="Q381" s="46" t="str">
        <f>IFERROR(MAX(IF(OR(O381="",P381=""),"",IF(AND(AND(MONTH(E381)&gt;=7,MONTH(E381)&lt;8),AND(MONTH(F381)&gt;=7,MONTH(F381)&lt;8)),(NETWORKDAYS(E381,F381,Lister!$D$7:$D$13)-O381)*N381/NETWORKDAYS(Lister!$D$19,Lister!$E$19,Lister!$D$7:$D$13),IF(AND(AND(MONTH(E381)&gt;=7,MONTH(E381)&lt;8),MONTH(F381)&gt;7),(NETWORKDAYS(E381,Lister!$E$19,Lister!$D$7:$D$13)-O381)*N381/NETWORKDAYS(Lister!$D$19,Lister!$E$19,Lister!$D$7:$D$13),IF(MONTH(E381)&gt;7,0)))),0),"")</f>
        <v/>
      </c>
      <c r="R381" s="46" t="str">
        <f>IFERROR(MAX(IF(OR(O381="",P381=""),"",IF(AND(AND(MONTH(E381)&gt;=8,MONTH(E381)&lt;9),AND(MONTH(F381)&gt;=8,MONTH(F381)&lt;9)),(NETWORKDAYS(E381,F381,Lister!$D$7:$D$13)-P381)*N381/NETWORKDAYS(Lister!$D$20,Lister!$E$20,Lister!$D$7:$D$13),IF(AND(MONTH(E381)=7,MONTH(F381)=8),(NETWORKDAYS(Lister!$D$20,F381,Lister!$D$7:$D$13)-P381)*N381/NETWORKDAYS(Lister!$D$20,Lister!$E$20,Lister!$D$7:$D$13),IF(AND(MONTH(E381)=7,MONTH(F381)=7),0)))),0),"")</f>
        <v/>
      </c>
      <c r="S381" s="31" t="str">
        <f t="shared" si="38"/>
        <v/>
      </c>
      <c r="T381" s="31" t="str">
        <f t="shared" si="39"/>
        <v/>
      </c>
      <c r="U381" s="51" t="str">
        <f t="shared" si="40"/>
        <v/>
      </c>
    </row>
    <row r="382" spans="1:21" x14ac:dyDescent="0.25">
      <c r="A382" s="13" t="str">
        <f t="shared" si="41"/>
        <v/>
      </c>
      <c r="B382" s="55"/>
      <c r="C382" s="22"/>
      <c r="D382" s="23"/>
      <c r="E382" s="16"/>
      <c r="F382" s="16"/>
      <c r="G382" s="72" t="str">
        <f>IF(OR(E382="",F382=""),"",NETWORKDAYS(E382,F382,Lister!$D$7:$D$13))</f>
        <v/>
      </c>
      <c r="H382" s="19"/>
      <c r="I382" s="32" t="str">
        <f t="shared" si="35"/>
        <v/>
      </c>
      <c r="J382" s="18"/>
      <c r="K382" s="18"/>
      <c r="L382" s="46" t="str">
        <f t="shared" si="36"/>
        <v/>
      </c>
      <c r="M382" s="20"/>
      <c r="N382" s="31" t="str">
        <f t="shared" si="37"/>
        <v/>
      </c>
      <c r="O382" s="20"/>
      <c r="P382" s="20"/>
      <c r="Q382" s="46" t="str">
        <f>IFERROR(MAX(IF(OR(O382="",P382=""),"",IF(AND(AND(MONTH(E382)&gt;=7,MONTH(E382)&lt;8),AND(MONTH(F382)&gt;=7,MONTH(F382)&lt;8)),(NETWORKDAYS(E382,F382,Lister!$D$7:$D$13)-O382)*N382/NETWORKDAYS(Lister!$D$19,Lister!$E$19,Lister!$D$7:$D$13),IF(AND(AND(MONTH(E382)&gt;=7,MONTH(E382)&lt;8),MONTH(F382)&gt;7),(NETWORKDAYS(E382,Lister!$E$19,Lister!$D$7:$D$13)-O382)*N382/NETWORKDAYS(Lister!$D$19,Lister!$E$19,Lister!$D$7:$D$13),IF(MONTH(E382)&gt;7,0)))),0),"")</f>
        <v/>
      </c>
      <c r="R382" s="46" t="str">
        <f>IFERROR(MAX(IF(OR(O382="",P382=""),"",IF(AND(AND(MONTH(E382)&gt;=8,MONTH(E382)&lt;9),AND(MONTH(F382)&gt;=8,MONTH(F382)&lt;9)),(NETWORKDAYS(E382,F382,Lister!$D$7:$D$13)-P382)*N382/NETWORKDAYS(Lister!$D$20,Lister!$E$20,Lister!$D$7:$D$13),IF(AND(MONTH(E382)=7,MONTH(F382)=8),(NETWORKDAYS(Lister!$D$20,F382,Lister!$D$7:$D$13)-P382)*N382/NETWORKDAYS(Lister!$D$20,Lister!$E$20,Lister!$D$7:$D$13),IF(AND(MONTH(E382)=7,MONTH(F382)=7),0)))),0),"")</f>
        <v/>
      </c>
      <c r="S382" s="31" t="str">
        <f t="shared" si="38"/>
        <v/>
      </c>
      <c r="T382" s="31" t="str">
        <f t="shared" si="39"/>
        <v/>
      </c>
      <c r="U382" s="51" t="str">
        <f t="shared" si="40"/>
        <v/>
      </c>
    </row>
    <row r="383" spans="1:21" x14ac:dyDescent="0.25">
      <c r="A383" s="13" t="str">
        <f t="shared" si="41"/>
        <v/>
      </c>
      <c r="B383" s="55"/>
      <c r="C383" s="22"/>
      <c r="D383" s="23"/>
      <c r="E383" s="16"/>
      <c r="F383" s="16"/>
      <c r="G383" s="72" t="str">
        <f>IF(OR(E383="",F383=""),"",NETWORKDAYS(E383,F383,Lister!$D$7:$D$13))</f>
        <v/>
      </c>
      <c r="H383" s="19"/>
      <c r="I383" s="32" t="str">
        <f t="shared" si="35"/>
        <v/>
      </c>
      <c r="J383" s="18"/>
      <c r="K383" s="18"/>
      <c r="L383" s="46" t="str">
        <f t="shared" si="36"/>
        <v/>
      </c>
      <c r="M383" s="20"/>
      <c r="N383" s="31" t="str">
        <f t="shared" si="37"/>
        <v/>
      </c>
      <c r="O383" s="20"/>
      <c r="P383" s="20"/>
      <c r="Q383" s="46" t="str">
        <f>IFERROR(MAX(IF(OR(O383="",P383=""),"",IF(AND(AND(MONTH(E383)&gt;=7,MONTH(E383)&lt;8),AND(MONTH(F383)&gt;=7,MONTH(F383)&lt;8)),(NETWORKDAYS(E383,F383,Lister!$D$7:$D$13)-O383)*N383/NETWORKDAYS(Lister!$D$19,Lister!$E$19,Lister!$D$7:$D$13),IF(AND(AND(MONTH(E383)&gt;=7,MONTH(E383)&lt;8),MONTH(F383)&gt;7),(NETWORKDAYS(E383,Lister!$E$19,Lister!$D$7:$D$13)-O383)*N383/NETWORKDAYS(Lister!$D$19,Lister!$E$19,Lister!$D$7:$D$13),IF(MONTH(E383)&gt;7,0)))),0),"")</f>
        <v/>
      </c>
      <c r="R383" s="46" t="str">
        <f>IFERROR(MAX(IF(OR(O383="",P383=""),"",IF(AND(AND(MONTH(E383)&gt;=8,MONTH(E383)&lt;9),AND(MONTH(F383)&gt;=8,MONTH(F383)&lt;9)),(NETWORKDAYS(E383,F383,Lister!$D$7:$D$13)-P383)*N383/NETWORKDAYS(Lister!$D$20,Lister!$E$20,Lister!$D$7:$D$13),IF(AND(MONTH(E383)=7,MONTH(F383)=8),(NETWORKDAYS(Lister!$D$20,F383,Lister!$D$7:$D$13)-P383)*N383/NETWORKDAYS(Lister!$D$20,Lister!$E$20,Lister!$D$7:$D$13),IF(AND(MONTH(E383)=7,MONTH(F383)=7),0)))),0),"")</f>
        <v/>
      </c>
      <c r="S383" s="31" t="str">
        <f t="shared" si="38"/>
        <v/>
      </c>
      <c r="T383" s="31" t="str">
        <f t="shared" si="39"/>
        <v/>
      </c>
      <c r="U383" s="51" t="str">
        <f t="shared" si="40"/>
        <v/>
      </c>
    </row>
    <row r="384" spans="1:21" x14ac:dyDescent="0.25">
      <c r="A384" s="13" t="str">
        <f t="shared" si="41"/>
        <v/>
      </c>
      <c r="B384" s="55"/>
      <c r="C384" s="22"/>
      <c r="D384" s="23"/>
      <c r="E384" s="16"/>
      <c r="F384" s="16"/>
      <c r="G384" s="72" t="str">
        <f>IF(OR(E384="",F384=""),"",NETWORKDAYS(E384,F384,Lister!$D$7:$D$13))</f>
        <v/>
      </c>
      <c r="H384" s="19"/>
      <c r="I384" s="32" t="str">
        <f t="shared" si="35"/>
        <v/>
      </c>
      <c r="J384" s="18"/>
      <c r="K384" s="18"/>
      <c r="L384" s="46" t="str">
        <f t="shared" si="36"/>
        <v/>
      </c>
      <c r="M384" s="20"/>
      <c r="N384" s="31" t="str">
        <f t="shared" si="37"/>
        <v/>
      </c>
      <c r="O384" s="20"/>
      <c r="P384" s="20"/>
      <c r="Q384" s="46" t="str">
        <f>IFERROR(MAX(IF(OR(O384="",P384=""),"",IF(AND(AND(MONTH(E384)&gt;=7,MONTH(E384)&lt;8),AND(MONTH(F384)&gt;=7,MONTH(F384)&lt;8)),(NETWORKDAYS(E384,F384,Lister!$D$7:$D$13)-O384)*N384/NETWORKDAYS(Lister!$D$19,Lister!$E$19,Lister!$D$7:$D$13),IF(AND(AND(MONTH(E384)&gt;=7,MONTH(E384)&lt;8),MONTH(F384)&gt;7),(NETWORKDAYS(E384,Lister!$E$19,Lister!$D$7:$D$13)-O384)*N384/NETWORKDAYS(Lister!$D$19,Lister!$E$19,Lister!$D$7:$D$13),IF(MONTH(E384)&gt;7,0)))),0),"")</f>
        <v/>
      </c>
      <c r="R384" s="46" t="str">
        <f>IFERROR(MAX(IF(OR(O384="",P384=""),"",IF(AND(AND(MONTH(E384)&gt;=8,MONTH(E384)&lt;9),AND(MONTH(F384)&gt;=8,MONTH(F384)&lt;9)),(NETWORKDAYS(E384,F384,Lister!$D$7:$D$13)-P384)*N384/NETWORKDAYS(Lister!$D$20,Lister!$E$20,Lister!$D$7:$D$13),IF(AND(MONTH(E384)=7,MONTH(F384)=8),(NETWORKDAYS(Lister!$D$20,F384,Lister!$D$7:$D$13)-P384)*N384/NETWORKDAYS(Lister!$D$20,Lister!$E$20,Lister!$D$7:$D$13),IF(AND(MONTH(E384)=7,MONTH(F384)=7),0)))),0),"")</f>
        <v/>
      </c>
      <c r="S384" s="31" t="str">
        <f t="shared" si="38"/>
        <v/>
      </c>
      <c r="T384" s="31" t="str">
        <f t="shared" si="39"/>
        <v/>
      </c>
      <c r="U384" s="51" t="str">
        <f t="shared" si="40"/>
        <v/>
      </c>
    </row>
    <row r="385" spans="1:21" x14ac:dyDescent="0.25">
      <c r="A385" s="13" t="str">
        <f t="shared" si="41"/>
        <v/>
      </c>
      <c r="B385" s="55"/>
      <c r="C385" s="22"/>
      <c r="D385" s="23"/>
      <c r="E385" s="16"/>
      <c r="F385" s="16"/>
      <c r="G385" s="72" t="str">
        <f>IF(OR(E385="",F385=""),"",NETWORKDAYS(E385,F385,Lister!$D$7:$D$13))</f>
        <v/>
      </c>
      <c r="H385" s="19"/>
      <c r="I385" s="32" t="str">
        <f t="shared" si="35"/>
        <v/>
      </c>
      <c r="J385" s="18"/>
      <c r="K385" s="18"/>
      <c r="L385" s="46" t="str">
        <f t="shared" si="36"/>
        <v/>
      </c>
      <c r="M385" s="20"/>
      <c r="N385" s="31" t="str">
        <f t="shared" si="37"/>
        <v/>
      </c>
      <c r="O385" s="20"/>
      <c r="P385" s="20"/>
      <c r="Q385" s="46" t="str">
        <f>IFERROR(MAX(IF(OR(O385="",P385=""),"",IF(AND(AND(MONTH(E385)&gt;=7,MONTH(E385)&lt;8),AND(MONTH(F385)&gt;=7,MONTH(F385)&lt;8)),(NETWORKDAYS(E385,F385,Lister!$D$7:$D$13)-O385)*N385/NETWORKDAYS(Lister!$D$19,Lister!$E$19,Lister!$D$7:$D$13),IF(AND(AND(MONTH(E385)&gt;=7,MONTH(E385)&lt;8),MONTH(F385)&gt;7),(NETWORKDAYS(E385,Lister!$E$19,Lister!$D$7:$D$13)-O385)*N385/NETWORKDAYS(Lister!$D$19,Lister!$E$19,Lister!$D$7:$D$13),IF(MONTH(E385)&gt;7,0)))),0),"")</f>
        <v/>
      </c>
      <c r="R385" s="46" t="str">
        <f>IFERROR(MAX(IF(OR(O385="",P385=""),"",IF(AND(AND(MONTH(E385)&gt;=8,MONTH(E385)&lt;9),AND(MONTH(F385)&gt;=8,MONTH(F385)&lt;9)),(NETWORKDAYS(E385,F385,Lister!$D$7:$D$13)-P385)*N385/NETWORKDAYS(Lister!$D$20,Lister!$E$20,Lister!$D$7:$D$13),IF(AND(MONTH(E385)=7,MONTH(F385)=8),(NETWORKDAYS(Lister!$D$20,F385,Lister!$D$7:$D$13)-P385)*N385/NETWORKDAYS(Lister!$D$20,Lister!$E$20,Lister!$D$7:$D$13),IF(AND(MONTH(E385)=7,MONTH(F385)=7),0)))),0),"")</f>
        <v/>
      </c>
      <c r="S385" s="31" t="str">
        <f t="shared" si="38"/>
        <v/>
      </c>
      <c r="T385" s="31" t="str">
        <f t="shared" si="39"/>
        <v/>
      </c>
      <c r="U385" s="51" t="str">
        <f t="shared" si="40"/>
        <v/>
      </c>
    </row>
    <row r="386" spans="1:21" x14ac:dyDescent="0.25">
      <c r="A386" s="13" t="str">
        <f t="shared" si="41"/>
        <v/>
      </c>
      <c r="B386" s="55"/>
      <c r="C386" s="22"/>
      <c r="D386" s="23"/>
      <c r="E386" s="16"/>
      <c r="F386" s="16"/>
      <c r="G386" s="72" t="str">
        <f>IF(OR(E386="",F386=""),"",NETWORKDAYS(E386,F386,Lister!$D$7:$D$13))</f>
        <v/>
      </c>
      <c r="H386" s="19"/>
      <c r="I386" s="32" t="str">
        <f t="shared" si="35"/>
        <v/>
      </c>
      <c r="J386" s="18"/>
      <c r="K386" s="18"/>
      <c r="L386" s="46" t="str">
        <f t="shared" si="36"/>
        <v/>
      </c>
      <c r="M386" s="20"/>
      <c r="N386" s="31" t="str">
        <f t="shared" si="37"/>
        <v/>
      </c>
      <c r="O386" s="20"/>
      <c r="P386" s="20"/>
      <c r="Q386" s="46" t="str">
        <f>IFERROR(MAX(IF(OR(O386="",P386=""),"",IF(AND(AND(MONTH(E386)&gt;=7,MONTH(E386)&lt;8),AND(MONTH(F386)&gt;=7,MONTH(F386)&lt;8)),(NETWORKDAYS(E386,F386,Lister!$D$7:$D$13)-O386)*N386/NETWORKDAYS(Lister!$D$19,Lister!$E$19,Lister!$D$7:$D$13),IF(AND(AND(MONTH(E386)&gt;=7,MONTH(E386)&lt;8),MONTH(F386)&gt;7),(NETWORKDAYS(E386,Lister!$E$19,Lister!$D$7:$D$13)-O386)*N386/NETWORKDAYS(Lister!$D$19,Lister!$E$19,Lister!$D$7:$D$13),IF(MONTH(E386)&gt;7,0)))),0),"")</f>
        <v/>
      </c>
      <c r="R386" s="46" t="str">
        <f>IFERROR(MAX(IF(OR(O386="",P386=""),"",IF(AND(AND(MONTH(E386)&gt;=8,MONTH(E386)&lt;9),AND(MONTH(F386)&gt;=8,MONTH(F386)&lt;9)),(NETWORKDAYS(E386,F386,Lister!$D$7:$D$13)-P386)*N386/NETWORKDAYS(Lister!$D$20,Lister!$E$20,Lister!$D$7:$D$13),IF(AND(MONTH(E386)=7,MONTH(F386)=8),(NETWORKDAYS(Lister!$D$20,F386,Lister!$D$7:$D$13)-P386)*N386/NETWORKDAYS(Lister!$D$20,Lister!$E$20,Lister!$D$7:$D$13),IF(AND(MONTH(E386)=7,MONTH(F386)=7),0)))),0),"")</f>
        <v/>
      </c>
      <c r="S386" s="31" t="str">
        <f t="shared" si="38"/>
        <v/>
      </c>
      <c r="T386" s="31" t="str">
        <f t="shared" si="39"/>
        <v/>
      </c>
      <c r="U386" s="51" t="str">
        <f t="shared" si="40"/>
        <v/>
      </c>
    </row>
    <row r="387" spans="1:21" x14ac:dyDescent="0.25">
      <c r="A387" s="13" t="str">
        <f t="shared" si="41"/>
        <v/>
      </c>
      <c r="B387" s="55"/>
      <c r="C387" s="22"/>
      <c r="D387" s="23"/>
      <c r="E387" s="16"/>
      <c r="F387" s="16"/>
      <c r="G387" s="72" t="str">
        <f>IF(OR(E387="",F387=""),"",NETWORKDAYS(E387,F387,Lister!$D$7:$D$13))</f>
        <v/>
      </c>
      <c r="H387" s="19"/>
      <c r="I387" s="32" t="str">
        <f t="shared" si="35"/>
        <v/>
      </c>
      <c r="J387" s="18"/>
      <c r="K387" s="18"/>
      <c r="L387" s="46" t="str">
        <f t="shared" si="36"/>
        <v/>
      </c>
      <c r="M387" s="20"/>
      <c r="N387" s="31" t="str">
        <f t="shared" si="37"/>
        <v/>
      </c>
      <c r="O387" s="20"/>
      <c r="P387" s="20"/>
      <c r="Q387" s="46" t="str">
        <f>IFERROR(MAX(IF(OR(O387="",P387=""),"",IF(AND(AND(MONTH(E387)&gt;=7,MONTH(E387)&lt;8),AND(MONTH(F387)&gt;=7,MONTH(F387)&lt;8)),(NETWORKDAYS(E387,F387,Lister!$D$7:$D$13)-O387)*N387/NETWORKDAYS(Lister!$D$19,Lister!$E$19,Lister!$D$7:$D$13),IF(AND(AND(MONTH(E387)&gt;=7,MONTH(E387)&lt;8),MONTH(F387)&gt;7),(NETWORKDAYS(E387,Lister!$E$19,Lister!$D$7:$D$13)-O387)*N387/NETWORKDAYS(Lister!$D$19,Lister!$E$19,Lister!$D$7:$D$13),IF(MONTH(E387)&gt;7,0)))),0),"")</f>
        <v/>
      </c>
      <c r="R387" s="46" t="str">
        <f>IFERROR(MAX(IF(OR(O387="",P387=""),"",IF(AND(AND(MONTH(E387)&gt;=8,MONTH(E387)&lt;9),AND(MONTH(F387)&gt;=8,MONTH(F387)&lt;9)),(NETWORKDAYS(E387,F387,Lister!$D$7:$D$13)-P387)*N387/NETWORKDAYS(Lister!$D$20,Lister!$E$20,Lister!$D$7:$D$13),IF(AND(MONTH(E387)=7,MONTH(F387)=8),(NETWORKDAYS(Lister!$D$20,F387,Lister!$D$7:$D$13)-P387)*N387/NETWORKDAYS(Lister!$D$20,Lister!$E$20,Lister!$D$7:$D$13),IF(AND(MONTH(E387)=7,MONTH(F387)=7),0)))),0),"")</f>
        <v/>
      </c>
      <c r="S387" s="31" t="str">
        <f t="shared" si="38"/>
        <v/>
      </c>
      <c r="T387" s="31" t="str">
        <f t="shared" si="39"/>
        <v/>
      </c>
      <c r="U387" s="51" t="str">
        <f t="shared" si="40"/>
        <v/>
      </c>
    </row>
    <row r="388" spans="1:21" x14ac:dyDescent="0.25">
      <c r="A388" s="13" t="str">
        <f t="shared" si="41"/>
        <v/>
      </c>
      <c r="B388" s="55"/>
      <c r="C388" s="22"/>
      <c r="D388" s="23"/>
      <c r="E388" s="16"/>
      <c r="F388" s="16"/>
      <c r="G388" s="72" t="str">
        <f>IF(OR(E388="",F388=""),"",NETWORKDAYS(E388,F388,Lister!$D$7:$D$13))</f>
        <v/>
      </c>
      <c r="H388" s="19"/>
      <c r="I388" s="32" t="str">
        <f t="shared" si="35"/>
        <v/>
      </c>
      <c r="J388" s="18"/>
      <c r="K388" s="18"/>
      <c r="L388" s="46" t="str">
        <f t="shared" si="36"/>
        <v/>
      </c>
      <c r="M388" s="20"/>
      <c r="N388" s="31" t="str">
        <f t="shared" si="37"/>
        <v/>
      </c>
      <c r="O388" s="20"/>
      <c r="P388" s="20"/>
      <c r="Q388" s="46" t="str">
        <f>IFERROR(MAX(IF(OR(O388="",P388=""),"",IF(AND(AND(MONTH(E388)&gt;=7,MONTH(E388)&lt;8),AND(MONTH(F388)&gt;=7,MONTH(F388)&lt;8)),(NETWORKDAYS(E388,F388,Lister!$D$7:$D$13)-O388)*N388/NETWORKDAYS(Lister!$D$19,Lister!$E$19,Lister!$D$7:$D$13),IF(AND(AND(MONTH(E388)&gt;=7,MONTH(E388)&lt;8),MONTH(F388)&gt;7),(NETWORKDAYS(E388,Lister!$E$19,Lister!$D$7:$D$13)-O388)*N388/NETWORKDAYS(Lister!$D$19,Lister!$E$19,Lister!$D$7:$D$13),IF(MONTH(E388)&gt;7,0)))),0),"")</f>
        <v/>
      </c>
      <c r="R388" s="46" t="str">
        <f>IFERROR(MAX(IF(OR(O388="",P388=""),"",IF(AND(AND(MONTH(E388)&gt;=8,MONTH(E388)&lt;9),AND(MONTH(F388)&gt;=8,MONTH(F388)&lt;9)),(NETWORKDAYS(E388,F388,Lister!$D$7:$D$13)-P388)*N388/NETWORKDAYS(Lister!$D$20,Lister!$E$20,Lister!$D$7:$D$13),IF(AND(MONTH(E388)=7,MONTH(F388)=8),(NETWORKDAYS(Lister!$D$20,F388,Lister!$D$7:$D$13)-P388)*N388/NETWORKDAYS(Lister!$D$20,Lister!$E$20,Lister!$D$7:$D$13),IF(AND(MONTH(E388)=7,MONTH(F388)=7),0)))),0),"")</f>
        <v/>
      </c>
      <c r="S388" s="31" t="str">
        <f t="shared" si="38"/>
        <v/>
      </c>
      <c r="T388" s="31" t="str">
        <f t="shared" si="39"/>
        <v/>
      </c>
      <c r="U388" s="51" t="str">
        <f t="shared" si="40"/>
        <v/>
      </c>
    </row>
    <row r="389" spans="1:21" x14ac:dyDescent="0.25">
      <c r="A389" s="13" t="str">
        <f t="shared" si="41"/>
        <v/>
      </c>
      <c r="B389" s="55"/>
      <c r="C389" s="22"/>
      <c r="D389" s="23"/>
      <c r="E389" s="16"/>
      <c r="F389" s="16"/>
      <c r="G389" s="72" t="str">
        <f>IF(OR(E389="",F389=""),"",NETWORKDAYS(E389,F389,Lister!$D$7:$D$13))</f>
        <v/>
      </c>
      <c r="H389" s="19"/>
      <c r="I389" s="32" t="str">
        <f t="shared" si="35"/>
        <v/>
      </c>
      <c r="J389" s="18"/>
      <c r="K389" s="18"/>
      <c r="L389" s="46" t="str">
        <f t="shared" si="36"/>
        <v/>
      </c>
      <c r="M389" s="20"/>
      <c r="N389" s="31" t="str">
        <f t="shared" si="37"/>
        <v/>
      </c>
      <c r="O389" s="20"/>
      <c r="P389" s="20"/>
      <c r="Q389" s="46" t="str">
        <f>IFERROR(MAX(IF(OR(O389="",P389=""),"",IF(AND(AND(MONTH(E389)&gt;=7,MONTH(E389)&lt;8),AND(MONTH(F389)&gt;=7,MONTH(F389)&lt;8)),(NETWORKDAYS(E389,F389,Lister!$D$7:$D$13)-O389)*N389/NETWORKDAYS(Lister!$D$19,Lister!$E$19,Lister!$D$7:$D$13),IF(AND(AND(MONTH(E389)&gt;=7,MONTH(E389)&lt;8),MONTH(F389)&gt;7),(NETWORKDAYS(E389,Lister!$E$19,Lister!$D$7:$D$13)-O389)*N389/NETWORKDAYS(Lister!$D$19,Lister!$E$19,Lister!$D$7:$D$13),IF(MONTH(E389)&gt;7,0)))),0),"")</f>
        <v/>
      </c>
      <c r="R389" s="46" t="str">
        <f>IFERROR(MAX(IF(OR(O389="",P389=""),"",IF(AND(AND(MONTH(E389)&gt;=8,MONTH(E389)&lt;9),AND(MONTH(F389)&gt;=8,MONTH(F389)&lt;9)),(NETWORKDAYS(E389,F389,Lister!$D$7:$D$13)-P389)*N389/NETWORKDAYS(Lister!$D$20,Lister!$E$20,Lister!$D$7:$D$13),IF(AND(MONTH(E389)=7,MONTH(F389)=8),(NETWORKDAYS(Lister!$D$20,F389,Lister!$D$7:$D$13)-P389)*N389/NETWORKDAYS(Lister!$D$20,Lister!$E$20,Lister!$D$7:$D$13),IF(AND(MONTH(E389)=7,MONTH(F389)=7),0)))),0),"")</f>
        <v/>
      </c>
      <c r="S389" s="31" t="str">
        <f t="shared" si="38"/>
        <v/>
      </c>
      <c r="T389" s="31" t="str">
        <f t="shared" si="39"/>
        <v/>
      </c>
      <c r="U389" s="51" t="str">
        <f t="shared" si="40"/>
        <v/>
      </c>
    </row>
    <row r="390" spans="1:21" x14ac:dyDescent="0.25">
      <c r="A390" s="13" t="str">
        <f t="shared" si="41"/>
        <v/>
      </c>
      <c r="B390" s="55"/>
      <c r="C390" s="22"/>
      <c r="D390" s="23"/>
      <c r="E390" s="16"/>
      <c r="F390" s="16"/>
      <c r="G390" s="72" t="str">
        <f>IF(OR(E390="",F390=""),"",NETWORKDAYS(E390,F390,Lister!$D$7:$D$13))</f>
        <v/>
      </c>
      <c r="H390" s="19"/>
      <c r="I390" s="32" t="str">
        <f t="shared" si="35"/>
        <v/>
      </c>
      <c r="J390" s="18"/>
      <c r="K390" s="18"/>
      <c r="L390" s="46" t="str">
        <f t="shared" si="36"/>
        <v/>
      </c>
      <c r="M390" s="20"/>
      <c r="N390" s="31" t="str">
        <f t="shared" si="37"/>
        <v/>
      </c>
      <c r="O390" s="20"/>
      <c r="P390" s="20"/>
      <c r="Q390" s="46" t="str">
        <f>IFERROR(MAX(IF(OR(O390="",P390=""),"",IF(AND(AND(MONTH(E390)&gt;=7,MONTH(E390)&lt;8),AND(MONTH(F390)&gt;=7,MONTH(F390)&lt;8)),(NETWORKDAYS(E390,F390,Lister!$D$7:$D$13)-O390)*N390/NETWORKDAYS(Lister!$D$19,Lister!$E$19,Lister!$D$7:$D$13),IF(AND(AND(MONTH(E390)&gt;=7,MONTH(E390)&lt;8),MONTH(F390)&gt;7),(NETWORKDAYS(E390,Lister!$E$19,Lister!$D$7:$D$13)-O390)*N390/NETWORKDAYS(Lister!$D$19,Lister!$E$19,Lister!$D$7:$D$13),IF(MONTH(E390)&gt;7,0)))),0),"")</f>
        <v/>
      </c>
      <c r="R390" s="46" t="str">
        <f>IFERROR(MAX(IF(OR(O390="",P390=""),"",IF(AND(AND(MONTH(E390)&gt;=8,MONTH(E390)&lt;9),AND(MONTH(F390)&gt;=8,MONTH(F390)&lt;9)),(NETWORKDAYS(E390,F390,Lister!$D$7:$D$13)-P390)*N390/NETWORKDAYS(Lister!$D$20,Lister!$E$20,Lister!$D$7:$D$13),IF(AND(MONTH(E390)=7,MONTH(F390)=8),(NETWORKDAYS(Lister!$D$20,F390,Lister!$D$7:$D$13)-P390)*N390/NETWORKDAYS(Lister!$D$20,Lister!$E$20,Lister!$D$7:$D$13),IF(AND(MONTH(E390)=7,MONTH(F390)=7),0)))),0),"")</f>
        <v/>
      </c>
      <c r="S390" s="31" t="str">
        <f t="shared" si="38"/>
        <v/>
      </c>
      <c r="T390" s="31" t="str">
        <f t="shared" si="39"/>
        <v/>
      </c>
      <c r="U390" s="51" t="str">
        <f t="shared" si="40"/>
        <v/>
      </c>
    </row>
    <row r="391" spans="1:21" x14ac:dyDescent="0.25">
      <c r="A391" s="13" t="str">
        <f t="shared" si="41"/>
        <v/>
      </c>
      <c r="B391" s="55"/>
      <c r="C391" s="22"/>
      <c r="D391" s="23"/>
      <c r="E391" s="16"/>
      <c r="F391" s="16"/>
      <c r="G391" s="72" t="str">
        <f>IF(OR(E391="",F391=""),"",NETWORKDAYS(E391,F391,Lister!$D$7:$D$13))</f>
        <v/>
      </c>
      <c r="H391" s="19"/>
      <c r="I391" s="32" t="str">
        <f t="shared" si="35"/>
        <v/>
      </c>
      <c r="J391" s="18"/>
      <c r="K391" s="18"/>
      <c r="L391" s="46" t="str">
        <f t="shared" si="36"/>
        <v/>
      </c>
      <c r="M391" s="20"/>
      <c r="N391" s="31" t="str">
        <f t="shared" si="37"/>
        <v/>
      </c>
      <c r="O391" s="20"/>
      <c r="P391" s="20"/>
      <c r="Q391" s="46" t="str">
        <f>IFERROR(MAX(IF(OR(O391="",P391=""),"",IF(AND(AND(MONTH(E391)&gt;=7,MONTH(E391)&lt;8),AND(MONTH(F391)&gt;=7,MONTH(F391)&lt;8)),(NETWORKDAYS(E391,F391,Lister!$D$7:$D$13)-O391)*N391/NETWORKDAYS(Lister!$D$19,Lister!$E$19,Lister!$D$7:$D$13),IF(AND(AND(MONTH(E391)&gt;=7,MONTH(E391)&lt;8),MONTH(F391)&gt;7),(NETWORKDAYS(E391,Lister!$E$19,Lister!$D$7:$D$13)-O391)*N391/NETWORKDAYS(Lister!$D$19,Lister!$E$19,Lister!$D$7:$D$13),IF(MONTH(E391)&gt;7,0)))),0),"")</f>
        <v/>
      </c>
      <c r="R391" s="46" t="str">
        <f>IFERROR(MAX(IF(OR(O391="",P391=""),"",IF(AND(AND(MONTH(E391)&gt;=8,MONTH(E391)&lt;9),AND(MONTH(F391)&gt;=8,MONTH(F391)&lt;9)),(NETWORKDAYS(E391,F391,Lister!$D$7:$D$13)-P391)*N391/NETWORKDAYS(Lister!$D$20,Lister!$E$20,Lister!$D$7:$D$13),IF(AND(MONTH(E391)=7,MONTH(F391)=8),(NETWORKDAYS(Lister!$D$20,F391,Lister!$D$7:$D$13)-P391)*N391/NETWORKDAYS(Lister!$D$20,Lister!$E$20,Lister!$D$7:$D$13),IF(AND(MONTH(E391)=7,MONTH(F391)=7),0)))),0),"")</f>
        <v/>
      </c>
      <c r="S391" s="31" t="str">
        <f t="shared" si="38"/>
        <v/>
      </c>
      <c r="T391" s="31" t="str">
        <f t="shared" si="39"/>
        <v/>
      </c>
      <c r="U391" s="51" t="str">
        <f t="shared" si="40"/>
        <v/>
      </c>
    </row>
    <row r="392" spans="1:21" x14ac:dyDescent="0.25">
      <c r="A392" s="13" t="str">
        <f t="shared" si="41"/>
        <v/>
      </c>
      <c r="B392" s="55"/>
      <c r="C392" s="22"/>
      <c r="D392" s="23"/>
      <c r="E392" s="16"/>
      <c r="F392" s="16"/>
      <c r="G392" s="72" t="str">
        <f>IF(OR(E392="",F392=""),"",NETWORKDAYS(E392,F392,Lister!$D$7:$D$13))</f>
        <v/>
      </c>
      <c r="H392" s="19"/>
      <c r="I392" s="32" t="str">
        <f t="shared" si="35"/>
        <v/>
      </c>
      <c r="J392" s="18"/>
      <c r="K392" s="18"/>
      <c r="L392" s="46" t="str">
        <f t="shared" si="36"/>
        <v/>
      </c>
      <c r="M392" s="20"/>
      <c r="N392" s="31" t="str">
        <f t="shared" si="37"/>
        <v/>
      </c>
      <c r="O392" s="20"/>
      <c r="P392" s="20"/>
      <c r="Q392" s="46" t="str">
        <f>IFERROR(MAX(IF(OR(O392="",P392=""),"",IF(AND(AND(MONTH(E392)&gt;=7,MONTH(E392)&lt;8),AND(MONTH(F392)&gt;=7,MONTH(F392)&lt;8)),(NETWORKDAYS(E392,F392,Lister!$D$7:$D$13)-O392)*N392/NETWORKDAYS(Lister!$D$19,Lister!$E$19,Lister!$D$7:$D$13),IF(AND(AND(MONTH(E392)&gt;=7,MONTH(E392)&lt;8),MONTH(F392)&gt;7),(NETWORKDAYS(E392,Lister!$E$19,Lister!$D$7:$D$13)-O392)*N392/NETWORKDAYS(Lister!$D$19,Lister!$E$19,Lister!$D$7:$D$13),IF(MONTH(E392)&gt;7,0)))),0),"")</f>
        <v/>
      </c>
      <c r="R392" s="46" t="str">
        <f>IFERROR(MAX(IF(OR(O392="",P392=""),"",IF(AND(AND(MONTH(E392)&gt;=8,MONTH(E392)&lt;9),AND(MONTH(F392)&gt;=8,MONTH(F392)&lt;9)),(NETWORKDAYS(E392,F392,Lister!$D$7:$D$13)-P392)*N392/NETWORKDAYS(Lister!$D$20,Lister!$E$20,Lister!$D$7:$D$13),IF(AND(MONTH(E392)=7,MONTH(F392)=8),(NETWORKDAYS(Lister!$D$20,F392,Lister!$D$7:$D$13)-P392)*N392/NETWORKDAYS(Lister!$D$20,Lister!$E$20,Lister!$D$7:$D$13),IF(AND(MONTH(E392)=7,MONTH(F392)=7),0)))),0),"")</f>
        <v/>
      </c>
      <c r="S392" s="31" t="str">
        <f t="shared" si="38"/>
        <v/>
      </c>
      <c r="T392" s="31" t="str">
        <f t="shared" si="39"/>
        <v/>
      </c>
      <c r="U392" s="51" t="str">
        <f t="shared" si="40"/>
        <v/>
      </c>
    </row>
    <row r="393" spans="1:21" x14ac:dyDescent="0.25">
      <c r="A393" s="13" t="str">
        <f t="shared" si="41"/>
        <v/>
      </c>
      <c r="B393" s="55"/>
      <c r="C393" s="22"/>
      <c r="D393" s="23"/>
      <c r="E393" s="16"/>
      <c r="F393" s="16"/>
      <c r="G393" s="72" t="str">
        <f>IF(OR(E393="",F393=""),"",NETWORKDAYS(E393,F393,Lister!$D$7:$D$13))</f>
        <v/>
      </c>
      <c r="H393" s="19"/>
      <c r="I393" s="32" t="str">
        <f t="shared" si="35"/>
        <v/>
      </c>
      <c r="J393" s="18"/>
      <c r="K393" s="18"/>
      <c r="L393" s="46" t="str">
        <f t="shared" si="36"/>
        <v/>
      </c>
      <c r="M393" s="20"/>
      <c r="N393" s="31" t="str">
        <f t="shared" si="37"/>
        <v/>
      </c>
      <c r="O393" s="20"/>
      <c r="P393" s="20"/>
      <c r="Q393" s="46" t="str">
        <f>IFERROR(MAX(IF(OR(O393="",P393=""),"",IF(AND(AND(MONTH(E393)&gt;=7,MONTH(E393)&lt;8),AND(MONTH(F393)&gt;=7,MONTH(F393)&lt;8)),(NETWORKDAYS(E393,F393,Lister!$D$7:$D$13)-O393)*N393/NETWORKDAYS(Lister!$D$19,Lister!$E$19,Lister!$D$7:$D$13),IF(AND(AND(MONTH(E393)&gt;=7,MONTH(E393)&lt;8),MONTH(F393)&gt;7),(NETWORKDAYS(E393,Lister!$E$19,Lister!$D$7:$D$13)-O393)*N393/NETWORKDAYS(Lister!$D$19,Lister!$E$19,Lister!$D$7:$D$13),IF(MONTH(E393)&gt;7,0)))),0),"")</f>
        <v/>
      </c>
      <c r="R393" s="46" t="str">
        <f>IFERROR(MAX(IF(OR(O393="",P393=""),"",IF(AND(AND(MONTH(E393)&gt;=8,MONTH(E393)&lt;9),AND(MONTH(F393)&gt;=8,MONTH(F393)&lt;9)),(NETWORKDAYS(E393,F393,Lister!$D$7:$D$13)-P393)*N393/NETWORKDAYS(Lister!$D$20,Lister!$E$20,Lister!$D$7:$D$13),IF(AND(MONTH(E393)=7,MONTH(F393)=8),(NETWORKDAYS(Lister!$D$20,F393,Lister!$D$7:$D$13)-P393)*N393/NETWORKDAYS(Lister!$D$20,Lister!$E$20,Lister!$D$7:$D$13),IF(AND(MONTH(E393)=7,MONTH(F393)=7),0)))),0),"")</f>
        <v/>
      </c>
      <c r="S393" s="31" t="str">
        <f t="shared" si="38"/>
        <v/>
      </c>
      <c r="T393" s="31" t="str">
        <f t="shared" si="39"/>
        <v/>
      </c>
      <c r="U393" s="51" t="str">
        <f t="shared" si="40"/>
        <v/>
      </c>
    </row>
    <row r="394" spans="1:21" x14ac:dyDescent="0.25">
      <c r="A394" s="13" t="str">
        <f t="shared" si="41"/>
        <v/>
      </c>
      <c r="B394" s="55"/>
      <c r="C394" s="22"/>
      <c r="D394" s="23"/>
      <c r="E394" s="16"/>
      <c r="F394" s="16"/>
      <c r="G394" s="72" t="str">
        <f>IF(OR(E394="",F394=""),"",NETWORKDAYS(E394,F394,Lister!$D$7:$D$13))</f>
        <v/>
      </c>
      <c r="H394" s="19"/>
      <c r="I394" s="32" t="str">
        <f t="shared" si="35"/>
        <v/>
      </c>
      <c r="J394" s="18"/>
      <c r="K394" s="18"/>
      <c r="L394" s="46" t="str">
        <f t="shared" si="36"/>
        <v/>
      </c>
      <c r="M394" s="20"/>
      <c r="N394" s="31" t="str">
        <f t="shared" si="37"/>
        <v/>
      </c>
      <c r="O394" s="20"/>
      <c r="P394" s="20"/>
      <c r="Q394" s="46" t="str">
        <f>IFERROR(MAX(IF(OR(O394="",P394=""),"",IF(AND(AND(MONTH(E394)&gt;=7,MONTH(E394)&lt;8),AND(MONTH(F394)&gt;=7,MONTH(F394)&lt;8)),(NETWORKDAYS(E394,F394,Lister!$D$7:$D$13)-O394)*N394/NETWORKDAYS(Lister!$D$19,Lister!$E$19,Lister!$D$7:$D$13),IF(AND(AND(MONTH(E394)&gt;=7,MONTH(E394)&lt;8),MONTH(F394)&gt;7),(NETWORKDAYS(E394,Lister!$E$19,Lister!$D$7:$D$13)-O394)*N394/NETWORKDAYS(Lister!$D$19,Lister!$E$19,Lister!$D$7:$D$13),IF(MONTH(E394)&gt;7,0)))),0),"")</f>
        <v/>
      </c>
      <c r="R394" s="46" t="str">
        <f>IFERROR(MAX(IF(OR(O394="",P394=""),"",IF(AND(AND(MONTH(E394)&gt;=8,MONTH(E394)&lt;9),AND(MONTH(F394)&gt;=8,MONTH(F394)&lt;9)),(NETWORKDAYS(E394,F394,Lister!$D$7:$D$13)-P394)*N394/NETWORKDAYS(Lister!$D$20,Lister!$E$20,Lister!$D$7:$D$13),IF(AND(MONTH(E394)=7,MONTH(F394)=8),(NETWORKDAYS(Lister!$D$20,F394,Lister!$D$7:$D$13)-P394)*N394/NETWORKDAYS(Lister!$D$20,Lister!$E$20,Lister!$D$7:$D$13),IF(AND(MONTH(E394)=7,MONTH(F394)=7),0)))),0),"")</f>
        <v/>
      </c>
      <c r="S394" s="31" t="str">
        <f t="shared" si="38"/>
        <v/>
      </c>
      <c r="T394" s="31" t="str">
        <f t="shared" si="39"/>
        <v/>
      </c>
      <c r="U394" s="51" t="str">
        <f t="shared" si="40"/>
        <v/>
      </c>
    </row>
    <row r="395" spans="1:21" x14ac:dyDescent="0.25">
      <c r="A395" s="13" t="str">
        <f t="shared" si="41"/>
        <v/>
      </c>
      <c r="B395" s="55"/>
      <c r="C395" s="22"/>
      <c r="D395" s="23"/>
      <c r="E395" s="16"/>
      <c r="F395" s="16"/>
      <c r="G395" s="72" t="str">
        <f>IF(OR(E395="",F395=""),"",NETWORKDAYS(E395,F395,Lister!$D$7:$D$13))</f>
        <v/>
      </c>
      <c r="H395" s="19"/>
      <c r="I395" s="32" t="str">
        <f t="shared" si="35"/>
        <v/>
      </c>
      <c r="J395" s="18"/>
      <c r="K395" s="18"/>
      <c r="L395" s="46" t="str">
        <f t="shared" si="36"/>
        <v/>
      </c>
      <c r="M395" s="20"/>
      <c r="N395" s="31" t="str">
        <f t="shared" si="37"/>
        <v/>
      </c>
      <c r="O395" s="20"/>
      <c r="P395" s="20"/>
      <c r="Q395" s="46" t="str">
        <f>IFERROR(MAX(IF(OR(O395="",P395=""),"",IF(AND(AND(MONTH(E395)&gt;=7,MONTH(E395)&lt;8),AND(MONTH(F395)&gt;=7,MONTH(F395)&lt;8)),(NETWORKDAYS(E395,F395,Lister!$D$7:$D$13)-O395)*N395/NETWORKDAYS(Lister!$D$19,Lister!$E$19,Lister!$D$7:$D$13),IF(AND(AND(MONTH(E395)&gt;=7,MONTH(E395)&lt;8),MONTH(F395)&gt;7),(NETWORKDAYS(E395,Lister!$E$19,Lister!$D$7:$D$13)-O395)*N395/NETWORKDAYS(Lister!$D$19,Lister!$E$19,Lister!$D$7:$D$13),IF(MONTH(E395)&gt;7,0)))),0),"")</f>
        <v/>
      </c>
      <c r="R395" s="46" t="str">
        <f>IFERROR(MAX(IF(OR(O395="",P395=""),"",IF(AND(AND(MONTH(E395)&gt;=8,MONTH(E395)&lt;9),AND(MONTH(F395)&gt;=8,MONTH(F395)&lt;9)),(NETWORKDAYS(E395,F395,Lister!$D$7:$D$13)-P395)*N395/NETWORKDAYS(Lister!$D$20,Lister!$E$20,Lister!$D$7:$D$13),IF(AND(MONTH(E395)=7,MONTH(F395)=8),(NETWORKDAYS(Lister!$D$20,F395,Lister!$D$7:$D$13)-P395)*N395/NETWORKDAYS(Lister!$D$20,Lister!$E$20,Lister!$D$7:$D$13),IF(AND(MONTH(E395)=7,MONTH(F395)=7),0)))),0),"")</f>
        <v/>
      </c>
      <c r="S395" s="31" t="str">
        <f t="shared" si="38"/>
        <v/>
      </c>
      <c r="T395" s="31" t="str">
        <f t="shared" si="39"/>
        <v/>
      </c>
      <c r="U395" s="51" t="str">
        <f t="shared" si="40"/>
        <v/>
      </c>
    </row>
    <row r="396" spans="1:21" x14ac:dyDescent="0.25">
      <c r="A396" s="13" t="str">
        <f t="shared" si="41"/>
        <v/>
      </c>
      <c r="B396" s="55"/>
      <c r="C396" s="22"/>
      <c r="D396" s="23"/>
      <c r="E396" s="16"/>
      <c r="F396" s="16"/>
      <c r="G396" s="72" t="str">
        <f>IF(OR(E396="",F396=""),"",NETWORKDAYS(E396,F396,Lister!$D$7:$D$13))</f>
        <v/>
      </c>
      <c r="H396" s="19"/>
      <c r="I396" s="32" t="str">
        <f t="shared" si="35"/>
        <v/>
      </c>
      <c r="J396" s="18"/>
      <c r="K396" s="18"/>
      <c r="L396" s="46" t="str">
        <f t="shared" si="36"/>
        <v/>
      </c>
      <c r="M396" s="20"/>
      <c r="N396" s="31" t="str">
        <f t="shared" si="37"/>
        <v/>
      </c>
      <c r="O396" s="20"/>
      <c r="P396" s="20"/>
      <c r="Q396" s="46" t="str">
        <f>IFERROR(MAX(IF(OR(O396="",P396=""),"",IF(AND(AND(MONTH(E396)&gt;=7,MONTH(E396)&lt;8),AND(MONTH(F396)&gt;=7,MONTH(F396)&lt;8)),(NETWORKDAYS(E396,F396,Lister!$D$7:$D$13)-O396)*N396/NETWORKDAYS(Lister!$D$19,Lister!$E$19,Lister!$D$7:$D$13),IF(AND(AND(MONTH(E396)&gt;=7,MONTH(E396)&lt;8),MONTH(F396)&gt;7),(NETWORKDAYS(E396,Lister!$E$19,Lister!$D$7:$D$13)-O396)*N396/NETWORKDAYS(Lister!$D$19,Lister!$E$19,Lister!$D$7:$D$13),IF(MONTH(E396)&gt;7,0)))),0),"")</f>
        <v/>
      </c>
      <c r="R396" s="46" t="str">
        <f>IFERROR(MAX(IF(OR(O396="",P396=""),"",IF(AND(AND(MONTH(E396)&gt;=8,MONTH(E396)&lt;9),AND(MONTH(F396)&gt;=8,MONTH(F396)&lt;9)),(NETWORKDAYS(E396,F396,Lister!$D$7:$D$13)-P396)*N396/NETWORKDAYS(Lister!$D$20,Lister!$E$20,Lister!$D$7:$D$13),IF(AND(MONTH(E396)=7,MONTH(F396)=8),(NETWORKDAYS(Lister!$D$20,F396,Lister!$D$7:$D$13)-P396)*N396/NETWORKDAYS(Lister!$D$20,Lister!$E$20,Lister!$D$7:$D$13),IF(AND(MONTH(E396)=7,MONTH(F396)=7),0)))),0),"")</f>
        <v/>
      </c>
      <c r="S396" s="31" t="str">
        <f t="shared" si="38"/>
        <v/>
      </c>
      <c r="T396" s="31" t="str">
        <f t="shared" si="39"/>
        <v/>
      </c>
      <c r="U396" s="51" t="str">
        <f t="shared" si="40"/>
        <v/>
      </c>
    </row>
    <row r="397" spans="1:21" x14ac:dyDescent="0.25">
      <c r="A397" s="13" t="str">
        <f t="shared" si="41"/>
        <v/>
      </c>
      <c r="B397" s="55"/>
      <c r="C397" s="22"/>
      <c r="D397" s="23"/>
      <c r="E397" s="16"/>
      <c r="F397" s="16"/>
      <c r="G397" s="72" t="str">
        <f>IF(OR(E397="",F397=""),"",NETWORKDAYS(E397,F397,Lister!$D$7:$D$13))</f>
        <v/>
      </c>
      <c r="H397" s="19"/>
      <c r="I397" s="32" t="str">
        <f t="shared" si="35"/>
        <v/>
      </c>
      <c r="J397" s="18"/>
      <c r="K397" s="18"/>
      <c r="L397" s="46" t="str">
        <f t="shared" si="36"/>
        <v/>
      </c>
      <c r="M397" s="20"/>
      <c r="N397" s="31" t="str">
        <f t="shared" si="37"/>
        <v/>
      </c>
      <c r="O397" s="20"/>
      <c r="P397" s="20"/>
      <c r="Q397" s="46" t="str">
        <f>IFERROR(MAX(IF(OR(O397="",P397=""),"",IF(AND(AND(MONTH(E397)&gt;=7,MONTH(E397)&lt;8),AND(MONTH(F397)&gt;=7,MONTH(F397)&lt;8)),(NETWORKDAYS(E397,F397,Lister!$D$7:$D$13)-O397)*N397/NETWORKDAYS(Lister!$D$19,Lister!$E$19,Lister!$D$7:$D$13),IF(AND(AND(MONTH(E397)&gt;=7,MONTH(E397)&lt;8),MONTH(F397)&gt;7),(NETWORKDAYS(E397,Lister!$E$19,Lister!$D$7:$D$13)-O397)*N397/NETWORKDAYS(Lister!$D$19,Lister!$E$19,Lister!$D$7:$D$13),IF(MONTH(E397)&gt;7,0)))),0),"")</f>
        <v/>
      </c>
      <c r="R397" s="46" t="str">
        <f>IFERROR(MAX(IF(OR(O397="",P397=""),"",IF(AND(AND(MONTH(E397)&gt;=8,MONTH(E397)&lt;9),AND(MONTH(F397)&gt;=8,MONTH(F397)&lt;9)),(NETWORKDAYS(E397,F397,Lister!$D$7:$D$13)-P397)*N397/NETWORKDAYS(Lister!$D$20,Lister!$E$20,Lister!$D$7:$D$13),IF(AND(MONTH(E397)=7,MONTH(F397)=8),(NETWORKDAYS(Lister!$D$20,F397,Lister!$D$7:$D$13)-P397)*N397/NETWORKDAYS(Lister!$D$20,Lister!$E$20,Lister!$D$7:$D$13),IF(AND(MONTH(E397)=7,MONTH(F397)=7),0)))),0),"")</f>
        <v/>
      </c>
      <c r="S397" s="31" t="str">
        <f t="shared" si="38"/>
        <v/>
      </c>
      <c r="T397" s="31" t="str">
        <f t="shared" si="39"/>
        <v/>
      </c>
      <c r="U397" s="51" t="str">
        <f t="shared" si="40"/>
        <v/>
      </c>
    </row>
    <row r="398" spans="1:21" x14ac:dyDescent="0.25">
      <c r="A398" s="13" t="str">
        <f t="shared" si="41"/>
        <v/>
      </c>
      <c r="B398" s="55"/>
      <c r="C398" s="22"/>
      <c r="D398" s="23"/>
      <c r="E398" s="16"/>
      <c r="F398" s="16"/>
      <c r="G398" s="72" t="str">
        <f>IF(OR(E398="",F398=""),"",NETWORKDAYS(E398,F398,Lister!$D$7:$D$13))</f>
        <v/>
      </c>
      <c r="H398" s="19"/>
      <c r="I398" s="32" t="str">
        <f t="shared" si="35"/>
        <v/>
      </c>
      <c r="J398" s="18"/>
      <c r="K398" s="18"/>
      <c r="L398" s="46" t="str">
        <f t="shared" si="36"/>
        <v/>
      </c>
      <c r="M398" s="20"/>
      <c r="N398" s="31" t="str">
        <f t="shared" si="37"/>
        <v/>
      </c>
      <c r="O398" s="20"/>
      <c r="P398" s="20"/>
      <c r="Q398" s="46" t="str">
        <f>IFERROR(MAX(IF(OR(O398="",P398=""),"",IF(AND(AND(MONTH(E398)&gt;=7,MONTH(E398)&lt;8),AND(MONTH(F398)&gt;=7,MONTH(F398)&lt;8)),(NETWORKDAYS(E398,F398,Lister!$D$7:$D$13)-O398)*N398/NETWORKDAYS(Lister!$D$19,Lister!$E$19,Lister!$D$7:$D$13),IF(AND(AND(MONTH(E398)&gt;=7,MONTH(E398)&lt;8),MONTH(F398)&gt;7),(NETWORKDAYS(E398,Lister!$E$19,Lister!$D$7:$D$13)-O398)*N398/NETWORKDAYS(Lister!$D$19,Lister!$E$19,Lister!$D$7:$D$13),IF(MONTH(E398)&gt;7,0)))),0),"")</f>
        <v/>
      </c>
      <c r="R398" s="46" t="str">
        <f>IFERROR(MAX(IF(OR(O398="",P398=""),"",IF(AND(AND(MONTH(E398)&gt;=8,MONTH(E398)&lt;9),AND(MONTH(F398)&gt;=8,MONTH(F398)&lt;9)),(NETWORKDAYS(E398,F398,Lister!$D$7:$D$13)-P398)*N398/NETWORKDAYS(Lister!$D$20,Lister!$E$20,Lister!$D$7:$D$13),IF(AND(MONTH(E398)=7,MONTH(F398)=8),(NETWORKDAYS(Lister!$D$20,F398,Lister!$D$7:$D$13)-P398)*N398/NETWORKDAYS(Lister!$D$20,Lister!$E$20,Lister!$D$7:$D$13),IF(AND(MONTH(E398)=7,MONTH(F398)=7),0)))),0),"")</f>
        <v/>
      </c>
      <c r="S398" s="31" t="str">
        <f t="shared" si="38"/>
        <v/>
      </c>
      <c r="T398" s="31" t="str">
        <f t="shared" si="39"/>
        <v/>
      </c>
      <c r="U398" s="51" t="str">
        <f t="shared" si="40"/>
        <v/>
      </c>
    </row>
    <row r="399" spans="1:21" x14ac:dyDescent="0.25">
      <c r="A399" s="13" t="str">
        <f t="shared" si="41"/>
        <v/>
      </c>
      <c r="B399" s="55"/>
      <c r="C399" s="22"/>
      <c r="D399" s="23"/>
      <c r="E399" s="16"/>
      <c r="F399" s="16"/>
      <c r="G399" s="72" t="str">
        <f>IF(OR(E399="",F399=""),"",NETWORKDAYS(E399,F399,Lister!$D$7:$D$13))</f>
        <v/>
      </c>
      <c r="H399" s="19"/>
      <c r="I399" s="32" t="str">
        <f t="shared" si="35"/>
        <v/>
      </c>
      <c r="J399" s="18"/>
      <c r="K399" s="18"/>
      <c r="L399" s="46" t="str">
        <f t="shared" si="36"/>
        <v/>
      </c>
      <c r="M399" s="20"/>
      <c r="N399" s="31" t="str">
        <f t="shared" si="37"/>
        <v/>
      </c>
      <c r="O399" s="20"/>
      <c r="P399" s="20"/>
      <c r="Q399" s="46" t="str">
        <f>IFERROR(MAX(IF(OR(O399="",P399=""),"",IF(AND(AND(MONTH(E399)&gt;=7,MONTH(E399)&lt;8),AND(MONTH(F399)&gt;=7,MONTH(F399)&lt;8)),(NETWORKDAYS(E399,F399,Lister!$D$7:$D$13)-O399)*N399/NETWORKDAYS(Lister!$D$19,Lister!$E$19,Lister!$D$7:$D$13),IF(AND(AND(MONTH(E399)&gt;=7,MONTH(E399)&lt;8),MONTH(F399)&gt;7),(NETWORKDAYS(E399,Lister!$E$19,Lister!$D$7:$D$13)-O399)*N399/NETWORKDAYS(Lister!$D$19,Lister!$E$19,Lister!$D$7:$D$13),IF(MONTH(E399)&gt;7,0)))),0),"")</f>
        <v/>
      </c>
      <c r="R399" s="46" t="str">
        <f>IFERROR(MAX(IF(OR(O399="",P399=""),"",IF(AND(AND(MONTH(E399)&gt;=8,MONTH(E399)&lt;9),AND(MONTH(F399)&gt;=8,MONTH(F399)&lt;9)),(NETWORKDAYS(E399,F399,Lister!$D$7:$D$13)-P399)*N399/NETWORKDAYS(Lister!$D$20,Lister!$E$20,Lister!$D$7:$D$13),IF(AND(MONTH(E399)=7,MONTH(F399)=8),(NETWORKDAYS(Lister!$D$20,F399,Lister!$D$7:$D$13)-P399)*N399/NETWORKDAYS(Lister!$D$20,Lister!$E$20,Lister!$D$7:$D$13),IF(AND(MONTH(E399)=7,MONTH(F399)=7),0)))),0),"")</f>
        <v/>
      </c>
      <c r="S399" s="31" t="str">
        <f t="shared" si="38"/>
        <v/>
      </c>
      <c r="T399" s="31" t="str">
        <f t="shared" si="39"/>
        <v/>
      </c>
      <c r="U399" s="51" t="str">
        <f t="shared" si="40"/>
        <v/>
      </c>
    </row>
    <row r="400" spans="1:21" x14ac:dyDescent="0.25">
      <c r="A400" s="13" t="str">
        <f t="shared" si="41"/>
        <v/>
      </c>
      <c r="B400" s="55"/>
      <c r="C400" s="22"/>
      <c r="D400" s="23"/>
      <c r="E400" s="16"/>
      <c r="F400" s="16"/>
      <c r="G400" s="72" t="str">
        <f>IF(OR(E400="",F400=""),"",NETWORKDAYS(E400,F400,Lister!$D$7:$D$13))</f>
        <v/>
      </c>
      <c r="H400" s="19"/>
      <c r="I400" s="32" t="str">
        <f t="shared" si="35"/>
        <v/>
      </c>
      <c r="J400" s="18"/>
      <c r="K400" s="18"/>
      <c r="L400" s="46" t="str">
        <f t="shared" si="36"/>
        <v/>
      </c>
      <c r="M400" s="20"/>
      <c r="N400" s="31" t="str">
        <f t="shared" si="37"/>
        <v/>
      </c>
      <c r="O400" s="20"/>
      <c r="P400" s="20"/>
      <c r="Q400" s="46" t="str">
        <f>IFERROR(MAX(IF(OR(O400="",P400=""),"",IF(AND(AND(MONTH(E400)&gt;=7,MONTH(E400)&lt;8),AND(MONTH(F400)&gt;=7,MONTH(F400)&lt;8)),(NETWORKDAYS(E400,F400,Lister!$D$7:$D$13)-O400)*N400/NETWORKDAYS(Lister!$D$19,Lister!$E$19,Lister!$D$7:$D$13),IF(AND(AND(MONTH(E400)&gt;=7,MONTH(E400)&lt;8),MONTH(F400)&gt;7),(NETWORKDAYS(E400,Lister!$E$19,Lister!$D$7:$D$13)-O400)*N400/NETWORKDAYS(Lister!$D$19,Lister!$E$19,Lister!$D$7:$D$13),IF(MONTH(E400)&gt;7,0)))),0),"")</f>
        <v/>
      </c>
      <c r="R400" s="46" t="str">
        <f>IFERROR(MAX(IF(OR(O400="",P400=""),"",IF(AND(AND(MONTH(E400)&gt;=8,MONTH(E400)&lt;9),AND(MONTH(F400)&gt;=8,MONTH(F400)&lt;9)),(NETWORKDAYS(E400,F400,Lister!$D$7:$D$13)-P400)*N400/NETWORKDAYS(Lister!$D$20,Lister!$E$20,Lister!$D$7:$D$13),IF(AND(MONTH(E400)=7,MONTH(F400)=8),(NETWORKDAYS(Lister!$D$20,F400,Lister!$D$7:$D$13)-P400)*N400/NETWORKDAYS(Lister!$D$20,Lister!$E$20,Lister!$D$7:$D$13),IF(AND(MONTH(E400)=7,MONTH(F400)=7),0)))),0),"")</f>
        <v/>
      </c>
      <c r="S400" s="31" t="str">
        <f t="shared" si="38"/>
        <v/>
      </c>
      <c r="T400" s="31" t="str">
        <f t="shared" si="39"/>
        <v/>
      </c>
      <c r="U400" s="51" t="str">
        <f t="shared" si="40"/>
        <v/>
      </c>
    </row>
    <row r="401" spans="1:21" x14ac:dyDescent="0.25">
      <c r="A401" s="13" t="str">
        <f t="shared" si="41"/>
        <v/>
      </c>
      <c r="B401" s="55"/>
      <c r="C401" s="22"/>
      <c r="D401" s="23"/>
      <c r="E401" s="16"/>
      <c r="F401" s="16"/>
      <c r="G401" s="72" t="str">
        <f>IF(OR(E401="",F401=""),"",NETWORKDAYS(E401,F401,Lister!$D$7:$D$13))</f>
        <v/>
      </c>
      <c r="H401" s="19"/>
      <c r="I401" s="32" t="str">
        <f t="shared" si="35"/>
        <v/>
      </c>
      <c r="J401" s="18"/>
      <c r="K401" s="18"/>
      <c r="L401" s="46" t="str">
        <f t="shared" si="36"/>
        <v/>
      </c>
      <c r="M401" s="20"/>
      <c r="N401" s="31" t="str">
        <f t="shared" si="37"/>
        <v/>
      </c>
      <c r="O401" s="20"/>
      <c r="P401" s="20"/>
      <c r="Q401" s="46" t="str">
        <f>IFERROR(MAX(IF(OR(O401="",P401=""),"",IF(AND(AND(MONTH(E401)&gt;=7,MONTH(E401)&lt;8),AND(MONTH(F401)&gt;=7,MONTH(F401)&lt;8)),(NETWORKDAYS(E401,F401,Lister!$D$7:$D$13)-O401)*N401/NETWORKDAYS(Lister!$D$19,Lister!$E$19,Lister!$D$7:$D$13),IF(AND(AND(MONTH(E401)&gt;=7,MONTH(E401)&lt;8),MONTH(F401)&gt;7),(NETWORKDAYS(E401,Lister!$E$19,Lister!$D$7:$D$13)-O401)*N401/NETWORKDAYS(Lister!$D$19,Lister!$E$19,Lister!$D$7:$D$13),IF(MONTH(E401)&gt;7,0)))),0),"")</f>
        <v/>
      </c>
      <c r="R401" s="46" t="str">
        <f>IFERROR(MAX(IF(OR(O401="",P401=""),"",IF(AND(AND(MONTH(E401)&gt;=8,MONTH(E401)&lt;9),AND(MONTH(F401)&gt;=8,MONTH(F401)&lt;9)),(NETWORKDAYS(E401,F401,Lister!$D$7:$D$13)-P401)*N401/NETWORKDAYS(Lister!$D$20,Lister!$E$20,Lister!$D$7:$D$13),IF(AND(MONTH(E401)=7,MONTH(F401)=8),(NETWORKDAYS(Lister!$D$20,F401,Lister!$D$7:$D$13)-P401)*N401/NETWORKDAYS(Lister!$D$20,Lister!$E$20,Lister!$D$7:$D$13),IF(AND(MONTH(E401)=7,MONTH(F401)=7),0)))),0),"")</f>
        <v/>
      </c>
      <c r="S401" s="31" t="str">
        <f t="shared" si="38"/>
        <v/>
      </c>
      <c r="T401" s="31" t="str">
        <f t="shared" si="39"/>
        <v/>
      </c>
      <c r="U401" s="51" t="str">
        <f t="shared" si="40"/>
        <v/>
      </c>
    </row>
    <row r="402" spans="1:21" x14ac:dyDescent="0.25">
      <c r="A402" s="13" t="str">
        <f t="shared" si="41"/>
        <v/>
      </c>
      <c r="B402" s="55"/>
      <c r="C402" s="22"/>
      <c r="D402" s="23"/>
      <c r="E402" s="16"/>
      <c r="F402" s="16"/>
      <c r="G402" s="72" t="str">
        <f>IF(OR(E402="",F402=""),"",NETWORKDAYS(E402,F402,Lister!$D$7:$D$13))</f>
        <v/>
      </c>
      <c r="H402" s="19"/>
      <c r="I402" s="32" t="str">
        <f t="shared" si="35"/>
        <v/>
      </c>
      <c r="J402" s="18"/>
      <c r="K402" s="18"/>
      <c r="L402" s="46" t="str">
        <f t="shared" si="36"/>
        <v/>
      </c>
      <c r="M402" s="20"/>
      <c r="N402" s="31" t="str">
        <f t="shared" si="37"/>
        <v/>
      </c>
      <c r="O402" s="20"/>
      <c r="P402" s="20"/>
      <c r="Q402" s="46" t="str">
        <f>IFERROR(MAX(IF(OR(O402="",P402=""),"",IF(AND(AND(MONTH(E402)&gt;=7,MONTH(E402)&lt;8),AND(MONTH(F402)&gt;=7,MONTH(F402)&lt;8)),(NETWORKDAYS(E402,F402,Lister!$D$7:$D$13)-O402)*N402/NETWORKDAYS(Lister!$D$19,Lister!$E$19,Lister!$D$7:$D$13),IF(AND(AND(MONTH(E402)&gt;=7,MONTH(E402)&lt;8),MONTH(F402)&gt;7),(NETWORKDAYS(E402,Lister!$E$19,Lister!$D$7:$D$13)-O402)*N402/NETWORKDAYS(Lister!$D$19,Lister!$E$19,Lister!$D$7:$D$13),IF(MONTH(E402)&gt;7,0)))),0),"")</f>
        <v/>
      </c>
      <c r="R402" s="46" t="str">
        <f>IFERROR(MAX(IF(OR(O402="",P402=""),"",IF(AND(AND(MONTH(E402)&gt;=8,MONTH(E402)&lt;9),AND(MONTH(F402)&gt;=8,MONTH(F402)&lt;9)),(NETWORKDAYS(E402,F402,Lister!$D$7:$D$13)-P402)*N402/NETWORKDAYS(Lister!$D$20,Lister!$E$20,Lister!$D$7:$D$13),IF(AND(MONTH(E402)=7,MONTH(F402)=8),(NETWORKDAYS(Lister!$D$20,F402,Lister!$D$7:$D$13)-P402)*N402/NETWORKDAYS(Lister!$D$20,Lister!$E$20,Lister!$D$7:$D$13),IF(AND(MONTH(E402)=7,MONTH(F402)=7),0)))),0),"")</f>
        <v/>
      </c>
      <c r="S402" s="31" t="str">
        <f t="shared" si="38"/>
        <v/>
      </c>
      <c r="T402" s="31" t="str">
        <f t="shared" si="39"/>
        <v/>
      </c>
      <c r="U402" s="51" t="str">
        <f t="shared" si="40"/>
        <v/>
      </c>
    </row>
    <row r="403" spans="1:21" x14ac:dyDescent="0.25">
      <c r="A403" s="13" t="str">
        <f t="shared" si="41"/>
        <v/>
      </c>
      <c r="B403" s="55"/>
      <c r="C403" s="22"/>
      <c r="D403" s="23"/>
      <c r="E403" s="16"/>
      <c r="F403" s="16"/>
      <c r="G403" s="72" t="str">
        <f>IF(OR(E403="",F403=""),"",NETWORKDAYS(E403,F403,Lister!$D$7:$D$13))</f>
        <v/>
      </c>
      <c r="H403" s="19"/>
      <c r="I403" s="32" t="str">
        <f t="shared" si="35"/>
        <v/>
      </c>
      <c r="J403" s="18"/>
      <c r="K403" s="18"/>
      <c r="L403" s="46" t="str">
        <f t="shared" si="36"/>
        <v/>
      </c>
      <c r="M403" s="20"/>
      <c r="N403" s="31" t="str">
        <f t="shared" si="37"/>
        <v/>
      </c>
      <c r="O403" s="20"/>
      <c r="P403" s="20"/>
      <c r="Q403" s="46" t="str">
        <f>IFERROR(MAX(IF(OR(O403="",P403=""),"",IF(AND(AND(MONTH(E403)&gt;=7,MONTH(E403)&lt;8),AND(MONTH(F403)&gt;=7,MONTH(F403)&lt;8)),(NETWORKDAYS(E403,F403,Lister!$D$7:$D$13)-O403)*N403/NETWORKDAYS(Lister!$D$19,Lister!$E$19,Lister!$D$7:$D$13),IF(AND(AND(MONTH(E403)&gt;=7,MONTH(E403)&lt;8),MONTH(F403)&gt;7),(NETWORKDAYS(E403,Lister!$E$19,Lister!$D$7:$D$13)-O403)*N403/NETWORKDAYS(Lister!$D$19,Lister!$E$19,Lister!$D$7:$D$13),IF(MONTH(E403)&gt;7,0)))),0),"")</f>
        <v/>
      </c>
      <c r="R403" s="46" t="str">
        <f>IFERROR(MAX(IF(OR(O403="",P403=""),"",IF(AND(AND(MONTH(E403)&gt;=8,MONTH(E403)&lt;9),AND(MONTH(F403)&gt;=8,MONTH(F403)&lt;9)),(NETWORKDAYS(E403,F403,Lister!$D$7:$D$13)-P403)*N403/NETWORKDAYS(Lister!$D$20,Lister!$E$20,Lister!$D$7:$D$13),IF(AND(MONTH(E403)=7,MONTH(F403)=8),(NETWORKDAYS(Lister!$D$20,F403,Lister!$D$7:$D$13)-P403)*N403/NETWORKDAYS(Lister!$D$20,Lister!$E$20,Lister!$D$7:$D$13),IF(AND(MONTH(E403)=7,MONTH(F403)=7),0)))),0),"")</f>
        <v/>
      </c>
      <c r="S403" s="31" t="str">
        <f t="shared" si="38"/>
        <v/>
      </c>
      <c r="T403" s="31" t="str">
        <f t="shared" si="39"/>
        <v/>
      </c>
      <c r="U403" s="51" t="str">
        <f t="shared" si="40"/>
        <v/>
      </c>
    </row>
    <row r="404" spans="1:21" x14ac:dyDescent="0.25">
      <c r="A404" s="13" t="str">
        <f t="shared" si="41"/>
        <v/>
      </c>
      <c r="B404" s="55"/>
      <c r="C404" s="22"/>
      <c r="D404" s="23"/>
      <c r="E404" s="16"/>
      <c r="F404" s="16"/>
      <c r="G404" s="72" t="str">
        <f>IF(OR(E404="",F404=""),"",NETWORKDAYS(E404,F404,Lister!$D$7:$D$13))</f>
        <v/>
      </c>
      <c r="H404" s="19"/>
      <c r="I404" s="32" t="str">
        <f t="shared" si="35"/>
        <v/>
      </c>
      <c r="J404" s="18"/>
      <c r="K404" s="18"/>
      <c r="L404" s="46" t="str">
        <f t="shared" si="36"/>
        <v/>
      </c>
      <c r="M404" s="20"/>
      <c r="N404" s="31" t="str">
        <f t="shared" si="37"/>
        <v/>
      </c>
      <c r="O404" s="20"/>
      <c r="P404" s="20"/>
      <c r="Q404" s="46" t="str">
        <f>IFERROR(MAX(IF(OR(O404="",P404=""),"",IF(AND(AND(MONTH(E404)&gt;=7,MONTH(E404)&lt;8),AND(MONTH(F404)&gt;=7,MONTH(F404)&lt;8)),(NETWORKDAYS(E404,F404,Lister!$D$7:$D$13)-O404)*N404/NETWORKDAYS(Lister!$D$19,Lister!$E$19,Lister!$D$7:$D$13),IF(AND(AND(MONTH(E404)&gt;=7,MONTH(E404)&lt;8),MONTH(F404)&gt;7),(NETWORKDAYS(E404,Lister!$E$19,Lister!$D$7:$D$13)-O404)*N404/NETWORKDAYS(Lister!$D$19,Lister!$E$19,Lister!$D$7:$D$13),IF(MONTH(E404)&gt;7,0)))),0),"")</f>
        <v/>
      </c>
      <c r="R404" s="46" t="str">
        <f>IFERROR(MAX(IF(OR(O404="",P404=""),"",IF(AND(AND(MONTH(E404)&gt;=8,MONTH(E404)&lt;9),AND(MONTH(F404)&gt;=8,MONTH(F404)&lt;9)),(NETWORKDAYS(E404,F404,Lister!$D$7:$D$13)-P404)*N404/NETWORKDAYS(Lister!$D$20,Lister!$E$20,Lister!$D$7:$D$13),IF(AND(MONTH(E404)=7,MONTH(F404)=8),(NETWORKDAYS(Lister!$D$20,F404,Lister!$D$7:$D$13)-P404)*N404/NETWORKDAYS(Lister!$D$20,Lister!$E$20,Lister!$D$7:$D$13),IF(AND(MONTH(E404)=7,MONTH(F404)=7),0)))),0),"")</f>
        <v/>
      </c>
      <c r="S404" s="31" t="str">
        <f t="shared" si="38"/>
        <v/>
      </c>
      <c r="T404" s="31" t="str">
        <f t="shared" si="39"/>
        <v/>
      </c>
      <c r="U404" s="51" t="str">
        <f t="shared" si="40"/>
        <v/>
      </c>
    </row>
    <row r="405" spans="1:21" x14ac:dyDescent="0.25">
      <c r="A405" s="13" t="str">
        <f t="shared" si="41"/>
        <v/>
      </c>
      <c r="B405" s="55"/>
      <c r="C405" s="22"/>
      <c r="D405" s="23"/>
      <c r="E405" s="16"/>
      <c r="F405" s="16"/>
      <c r="G405" s="72" t="str">
        <f>IF(OR(E405="",F405=""),"",NETWORKDAYS(E405,F405,Lister!$D$7:$D$13))</f>
        <v/>
      </c>
      <c r="H405" s="19"/>
      <c r="I405" s="32" t="str">
        <f t="shared" ref="I405:I468" si="42">IF(H405="","",IF(H405="Funktionær",0.75,IF(H405="Ikke-funktionær",0.9,IF(H405="Elev/lærling",0.9))))</f>
        <v/>
      </c>
      <c r="J405" s="18"/>
      <c r="K405" s="18"/>
      <c r="L405" s="46" t="str">
        <f t="shared" ref="L405:L468" si="43">IF(J405="","",J405-K405)</f>
        <v/>
      </c>
      <c r="M405" s="20"/>
      <c r="N405" s="31" t="str">
        <f t="shared" ref="N405:N468" si="44">IF(B405="","",IF(L405*I405&gt;30000*IF(M405&gt;37,37,M405)/37,30000*IF(M405&gt;37,37,M405)/37,L405*I405))</f>
        <v/>
      </c>
      <c r="O405" s="20"/>
      <c r="P405" s="20"/>
      <c r="Q405" s="46" t="str">
        <f>IFERROR(MAX(IF(OR(O405="",P405=""),"",IF(AND(AND(MONTH(E405)&gt;=7,MONTH(E405)&lt;8),AND(MONTH(F405)&gt;=7,MONTH(F405)&lt;8)),(NETWORKDAYS(E405,F405,Lister!$D$7:$D$13)-O405)*N405/NETWORKDAYS(Lister!$D$19,Lister!$E$19,Lister!$D$7:$D$13),IF(AND(AND(MONTH(E405)&gt;=7,MONTH(E405)&lt;8),MONTH(F405)&gt;7),(NETWORKDAYS(E405,Lister!$E$19,Lister!$D$7:$D$13)-O405)*N405/NETWORKDAYS(Lister!$D$19,Lister!$E$19,Lister!$D$7:$D$13),IF(MONTH(E405)&gt;7,0)))),0),"")</f>
        <v/>
      </c>
      <c r="R405" s="46" t="str">
        <f>IFERROR(MAX(IF(OR(O405="",P405=""),"",IF(AND(AND(MONTH(E405)&gt;=8,MONTH(E405)&lt;9),AND(MONTH(F405)&gt;=8,MONTH(F405)&lt;9)),(NETWORKDAYS(E405,F405,Lister!$D$7:$D$13)-P405)*N405/NETWORKDAYS(Lister!$D$20,Lister!$E$20,Lister!$D$7:$D$13),IF(AND(MONTH(E405)=7,MONTH(F405)=8),(NETWORKDAYS(Lister!$D$20,F405,Lister!$D$7:$D$13)-P405)*N405/NETWORKDAYS(Lister!$D$20,Lister!$E$20,Lister!$D$7:$D$13),IF(AND(MONTH(E405)=7,MONTH(F405)=7),0)))),0),"")</f>
        <v/>
      </c>
      <c r="S405" s="31" t="str">
        <f t="shared" ref="S405:S468" si="45">IFERROR(Q405+R405,"")</f>
        <v/>
      </c>
      <c r="T405" s="31" t="str">
        <f t="shared" ref="T405:T468" si="46">IFERROR(21/31*N405,"")</f>
        <v/>
      </c>
      <c r="U405" s="51" t="str">
        <f t="shared" ref="U405:U468" si="47">IFERROR(MAX(IF(AND(ISNUMBER(Q405),ISNUMBER(R405)),IF(S405-T405&gt;N405,N405,S405-T405),""),0),"")</f>
        <v/>
      </c>
    </row>
    <row r="406" spans="1:21" x14ac:dyDescent="0.25">
      <c r="A406" s="13" t="str">
        <f t="shared" ref="A406:A469" si="48">IF(B406="","",A405+1)</f>
        <v/>
      </c>
      <c r="B406" s="55"/>
      <c r="C406" s="22"/>
      <c r="D406" s="23"/>
      <c r="E406" s="16"/>
      <c r="F406" s="16"/>
      <c r="G406" s="72" t="str">
        <f>IF(OR(E406="",F406=""),"",NETWORKDAYS(E406,F406,Lister!$D$7:$D$13))</f>
        <v/>
      </c>
      <c r="H406" s="19"/>
      <c r="I406" s="32" t="str">
        <f t="shared" si="42"/>
        <v/>
      </c>
      <c r="J406" s="18"/>
      <c r="K406" s="18"/>
      <c r="L406" s="46" t="str">
        <f t="shared" si="43"/>
        <v/>
      </c>
      <c r="M406" s="20"/>
      <c r="N406" s="31" t="str">
        <f t="shared" si="44"/>
        <v/>
      </c>
      <c r="O406" s="20"/>
      <c r="P406" s="20"/>
      <c r="Q406" s="46" t="str">
        <f>IFERROR(MAX(IF(OR(O406="",P406=""),"",IF(AND(AND(MONTH(E406)&gt;=7,MONTH(E406)&lt;8),AND(MONTH(F406)&gt;=7,MONTH(F406)&lt;8)),(NETWORKDAYS(E406,F406,Lister!$D$7:$D$13)-O406)*N406/NETWORKDAYS(Lister!$D$19,Lister!$E$19,Lister!$D$7:$D$13),IF(AND(AND(MONTH(E406)&gt;=7,MONTH(E406)&lt;8),MONTH(F406)&gt;7),(NETWORKDAYS(E406,Lister!$E$19,Lister!$D$7:$D$13)-O406)*N406/NETWORKDAYS(Lister!$D$19,Lister!$E$19,Lister!$D$7:$D$13),IF(MONTH(E406)&gt;7,0)))),0),"")</f>
        <v/>
      </c>
      <c r="R406" s="46" t="str">
        <f>IFERROR(MAX(IF(OR(O406="",P406=""),"",IF(AND(AND(MONTH(E406)&gt;=8,MONTH(E406)&lt;9),AND(MONTH(F406)&gt;=8,MONTH(F406)&lt;9)),(NETWORKDAYS(E406,F406,Lister!$D$7:$D$13)-P406)*N406/NETWORKDAYS(Lister!$D$20,Lister!$E$20,Lister!$D$7:$D$13),IF(AND(MONTH(E406)=7,MONTH(F406)=8),(NETWORKDAYS(Lister!$D$20,F406,Lister!$D$7:$D$13)-P406)*N406/NETWORKDAYS(Lister!$D$20,Lister!$E$20,Lister!$D$7:$D$13),IF(AND(MONTH(E406)=7,MONTH(F406)=7),0)))),0),"")</f>
        <v/>
      </c>
      <c r="S406" s="31" t="str">
        <f t="shared" si="45"/>
        <v/>
      </c>
      <c r="T406" s="31" t="str">
        <f t="shared" si="46"/>
        <v/>
      </c>
      <c r="U406" s="51" t="str">
        <f t="shared" si="47"/>
        <v/>
      </c>
    </row>
    <row r="407" spans="1:21" x14ac:dyDescent="0.25">
      <c r="A407" s="13" t="str">
        <f t="shared" si="48"/>
        <v/>
      </c>
      <c r="B407" s="55"/>
      <c r="C407" s="22"/>
      <c r="D407" s="23"/>
      <c r="E407" s="16"/>
      <c r="F407" s="16"/>
      <c r="G407" s="72" t="str">
        <f>IF(OR(E407="",F407=""),"",NETWORKDAYS(E407,F407,Lister!$D$7:$D$13))</f>
        <v/>
      </c>
      <c r="H407" s="19"/>
      <c r="I407" s="32" t="str">
        <f t="shared" si="42"/>
        <v/>
      </c>
      <c r="J407" s="18"/>
      <c r="K407" s="18"/>
      <c r="L407" s="46" t="str">
        <f t="shared" si="43"/>
        <v/>
      </c>
      <c r="M407" s="20"/>
      <c r="N407" s="31" t="str">
        <f t="shared" si="44"/>
        <v/>
      </c>
      <c r="O407" s="20"/>
      <c r="P407" s="20"/>
      <c r="Q407" s="46" t="str">
        <f>IFERROR(MAX(IF(OR(O407="",P407=""),"",IF(AND(AND(MONTH(E407)&gt;=7,MONTH(E407)&lt;8),AND(MONTH(F407)&gt;=7,MONTH(F407)&lt;8)),(NETWORKDAYS(E407,F407,Lister!$D$7:$D$13)-O407)*N407/NETWORKDAYS(Lister!$D$19,Lister!$E$19,Lister!$D$7:$D$13),IF(AND(AND(MONTH(E407)&gt;=7,MONTH(E407)&lt;8),MONTH(F407)&gt;7),(NETWORKDAYS(E407,Lister!$E$19,Lister!$D$7:$D$13)-O407)*N407/NETWORKDAYS(Lister!$D$19,Lister!$E$19,Lister!$D$7:$D$13),IF(MONTH(E407)&gt;7,0)))),0),"")</f>
        <v/>
      </c>
      <c r="R407" s="46" t="str">
        <f>IFERROR(MAX(IF(OR(O407="",P407=""),"",IF(AND(AND(MONTH(E407)&gt;=8,MONTH(E407)&lt;9),AND(MONTH(F407)&gt;=8,MONTH(F407)&lt;9)),(NETWORKDAYS(E407,F407,Lister!$D$7:$D$13)-P407)*N407/NETWORKDAYS(Lister!$D$20,Lister!$E$20,Lister!$D$7:$D$13),IF(AND(MONTH(E407)=7,MONTH(F407)=8),(NETWORKDAYS(Lister!$D$20,F407,Lister!$D$7:$D$13)-P407)*N407/NETWORKDAYS(Lister!$D$20,Lister!$E$20,Lister!$D$7:$D$13),IF(AND(MONTH(E407)=7,MONTH(F407)=7),0)))),0),"")</f>
        <v/>
      </c>
      <c r="S407" s="31" t="str">
        <f t="shared" si="45"/>
        <v/>
      </c>
      <c r="T407" s="31" t="str">
        <f t="shared" si="46"/>
        <v/>
      </c>
      <c r="U407" s="51" t="str">
        <f t="shared" si="47"/>
        <v/>
      </c>
    </row>
    <row r="408" spans="1:21" x14ac:dyDescent="0.25">
      <c r="A408" s="13" t="str">
        <f t="shared" si="48"/>
        <v/>
      </c>
      <c r="B408" s="55"/>
      <c r="C408" s="22"/>
      <c r="D408" s="23"/>
      <c r="E408" s="16"/>
      <c r="F408" s="16"/>
      <c r="G408" s="72" t="str">
        <f>IF(OR(E408="",F408=""),"",NETWORKDAYS(E408,F408,Lister!$D$7:$D$13))</f>
        <v/>
      </c>
      <c r="H408" s="19"/>
      <c r="I408" s="32" t="str">
        <f t="shared" si="42"/>
        <v/>
      </c>
      <c r="J408" s="18"/>
      <c r="K408" s="18"/>
      <c r="L408" s="46" t="str">
        <f t="shared" si="43"/>
        <v/>
      </c>
      <c r="M408" s="20"/>
      <c r="N408" s="31" t="str">
        <f t="shared" si="44"/>
        <v/>
      </c>
      <c r="O408" s="20"/>
      <c r="P408" s="20"/>
      <c r="Q408" s="46" t="str">
        <f>IFERROR(MAX(IF(OR(O408="",P408=""),"",IF(AND(AND(MONTH(E408)&gt;=7,MONTH(E408)&lt;8),AND(MONTH(F408)&gt;=7,MONTH(F408)&lt;8)),(NETWORKDAYS(E408,F408,Lister!$D$7:$D$13)-O408)*N408/NETWORKDAYS(Lister!$D$19,Lister!$E$19,Lister!$D$7:$D$13),IF(AND(AND(MONTH(E408)&gt;=7,MONTH(E408)&lt;8),MONTH(F408)&gt;7),(NETWORKDAYS(E408,Lister!$E$19,Lister!$D$7:$D$13)-O408)*N408/NETWORKDAYS(Lister!$D$19,Lister!$E$19,Lister!$D$7:$D$13),IF(MONTH(E408)&gt;7,0)))),0),"")</f>
        <v/>
      </c>
      <c r="R408" s="46" t="str">
        <f>IFERROR(MAX(IF(OR(O408="",P408=""),"",IF(AND(AND(MONTH(E408)&gt;=8,MONTH(E408)&lt;9),AND(MONTH(F408)&gt;=8,MONTH(F408)&lt;9)),(NETWORKDAYS(E408,F408,Lister!$D$7:$D$13)-P408)*N408/NETWORKDAYS(Lister!$D$20,Lister!$E$20,Lister!$D$7:$D$13),IF(AND(MONTH(E408)=7,MONTH(F408)=8),(NETWORKDAYS(Lister!$D$20,F408,Lister!$D$7:$D$13)-P408)*N408/NETWORKDAYS(Lister!$D$20,Lister!$E$20,Lister!$D$7:$D$13),IF(AND(MONTH(E408)=7,MONTH(F408)=7),0)))),0),"")</f>
        <v/>
      </c>
      <c r="S408" s="31" t="str">
        <f t="shared" si="45"/>
        <v/>
      </c>
      <c r="T408" s="31" t="str">
        <f t="shared" si="46"/>
        <v/>
      </c>
      <c r="U408" s="51" t="str">
        <f t="shared" si="47"/>
        <v/>
      </c>
    </row>
    <row r="409" spans="1:21" x14ac:dyDescent="0.25">
      <c r="A409" s="13" t="str">
        <f t="shared" si="48"/>
        <v/>
      </c>
      <c r="B409" s="55"/>
      <c r="C409" s="22"/>
      <c r="D409" s="23"/>
      <c r="E409" s="16"/>
      <c r="F409" s="16"/>
      <c r="G409" s="72" t="str">
        <f>IF(OR(E409="",F409=""),"",NETWORKDAYS(E409,F409,Lister!$D$7:$D$13))</f>
        <v/>
      </c>
      <c r="H409" s="19"/>
      <c r="I409" s="32" t="str">
        <f t="shared" si="42"/>
        <v/>
      </c>
      <c r="J409" s="18"/>
      <c r="K409" s="18"/>
      <c r="L409" s="46" t="str">
        <f t="shared" si="43"/>
        <v/>
      </c>
      <c r="M409" s="20"/>
      <c r="N409" s="31" t="str">
        <f t="shared" si="44"/>
        <v/>
      </c>
      <c r="O409" s="20"/>
      <c r="P409" s="20"/>
      <c r="Q409" s="46" t="str">
        <f>IFERROR(MAX(IF(OR(O409="",P409=""),"",IF(AND(AND(MONTH(E409)&gt;=7,MONTH(E409)&lt;8),AND(MONTH(F409)&gt;=7,MONTH(F409)&lt;8)),(NETWORKDAYS(E409,F409,Lister!$D$7:$D$13)-O409)*N409/NETWORKDAYS(Lister!$D$19,Lister!$E$19,Lister!$D$7:$D$13),IF(AND(AND(MONTH(E409)&gt;=7,MONTH(E409)&lt;8),MONTH(F409)&gt;7),(NETWORKDAYS(E409,Lister!$E$19,Lister!$D$7:$D$13)-O409)*N409/NETWORKDAYS(Lister!$D$19,Lister!$E$19,Lister!$D$7:$D$13),IF(MONTH(E409)&gt;7,0)))),0),"")</f>
        <v/>
      </c>
      <c r="R409" s="46" t="str">
        <f>IFERROR(MAX(IF(OR(O409="",P409=""),"",IF(AND(AND(MONTH(E409)&gt;=8,MONTH(E409)&lt;9),AND(MONTH(F409)&gt;=8,MONTH(F409)&lt;9)),(NETWORKDAYS(E409,F409,Lister!$D$7:$D$13)-P409)*N409/NETWORKDAYS(Lister!$D$20,Lister!$E$20,Lister!$D$7:$D$13),IF(AND(MONTH(E409)=7,MONTH(F409)=8),(NETWORKDAYS(Lister!$D$20,F409,Lister!$D$7:$D$13)-P409)*N409/NETWORKDAYS(Lister!$D$20,Lister!$E$20,Lister!$D$7:$D$13),IF(AND(MONTH(E409)=7,MONTH(F409)=7),0)))),0),"")</f>
        <v/>
      </c>
      <c r="S409" s="31" t="str">
        <f t="shared" si="45"/>
        <v/>
      </c>
      <c r="T409" s="31" t="str">
        <f t="shared" si="46"/>
        <v/>
      </c>
      <c r="U409" s="51" t="str">
        <f t="shared" si="47"/>
        <v/>
      </c>
    </row>
    <row r="410" spans="1:21" x14ac:dyDescent="0.25">
      <c r="A410" s="13" t="str">
        <f t="shared" si="48"/>
        <v/>
      </c>
      <c r="B410" s="55"/>
      <c r="C410" s="22"/>
      <c r="D410" s="23"/>
      <c r="E410" s="16"/>
      <c r="F410" s="16"/>
      <c r="G410" s="72" t="str">
        <f>IF(OR(E410="",F410=""),"",NETWORKDAYS(E410,F410,Lister!$D$7:$D$13))</f>
        <v/>
      </c>
      <c r="H410" s="19"/>
      <c r="I410" s="32" t="str">
        <f t="shared" si="42"/>
        <v/>
      </c>
      <c r="J410" s="18"/>
      <c r="K410" s="18"/>
      <c r="L410" s="46" t="str">
        <f t="shared" si="43"/>
        <v/>
      </c>
      <c r="M410" s="20"/>
      <c r="N410" s="31" t="str">
        <f t="shared" si="44"/>
        <v/>
      </c>
      <c r="O410" s="20"/>
      <c r="P410" s="20"/>
      <c r="Q410" s="46" t="str">
        <f>IFERROR(MAX(IF(OR(O410="",P410=""),"",IF(AND(AND(MONTH(E410)&gt;=7,MONTH(E410)&lt;8),AND(MONTH(F410)&gt;=7,MONTH(F410)&lt;8)),(NETWORKDAYS(E410,F410,Lister!$D$7:$D$13)-O410)*N410/NETWORKDAYS(Lister!$D$19,Lister!$E$19,Lister!$D$7:$D$13),IF(AND(AND(MONTH(E410)&gt;=7,MONTH(E410)&lt;8),MONTH(F410)&gt;7),(NETWORKDAYS(E410,Lister!$E$19,Lister!$D$7:$D$13)-O410)*N410/NETWORKDAYS(Lister!$D$19,Lister!$E$19,Lister!$D$7:$D$13),IF(MONTH(E410)&gt;7,0)))),0),"")</f>
        <v/>
      </c>
      <c r="R410" s="46" t="str">
        <f>IFERROR(MAX(IF(OR(O410="",P410=""),"",IF(AND(AND(MONTH(E410)&gt;=8,MONTH(E410)&lt;9),AND(MONTH(F410)&gt;=8,MONTH(F410)&lt;9)),(NETWORKDAYS(E410,F410,Lister!$D$7:$D$13)-P410)*N410/NETWORKDAYS(Lister!$D$20,Lister!$E$20,Lister!$D$7:$D$13),IF(AND(MONTH(E410)=7,MONTH(F410)=8),(NETWORKDAYS(Lister!$D$20,F410,Lister!$D$7:$D$13)-P410)*N410/NETWORKDAYS(Lister!$D$20,Lister!$E$20,Lister!$D$7:$D$13),IF(AND(MONTH(E410)=7,MONTH(F410)=7),0)))),0),"")</f>
        <v/>
      </c>
      <c r="S410" s="31" t="str">
        <f t="shared" si="45"/>
        <v/>
      </c>
      <c r="T410" s="31" t="str">
        <f t="shared" si="46"/>
        <v/>
      </c>
      <c r="U410" s="51" t="str">
        <f t="shared" si="47"/>
        <v/>
      </c>
    </row>
    <row r="411" spans="1:21" x14ac:dyDescent="0.25">
      <c r="A411" s="13" t="str">
        <f t="shared" si="48"/>
        <v/>
      </c>
      <c r="B411" s="55"/>
      <c r="C411" s="22"/>
      <c r="D411" s="23"/>
      <c r="E411" s="16"/>
      <c r="F411" s="16"/>
      <c r="G411" s="72" t="str">
        <f>IF(OR(E411="",F411=""),"",NETWORKDAYS(E411,F411,Lister!$D$7:$D$13))</f>
        <v/>
      </c>
      <c r="H411" s="19"/>
      <c r="I411" s="32" t="str">
        <f t="shared" si="42"/>
        <v/>
      </c>
      <c r="J411" s="18"/>
      <c r="K411" s="18"/>
      <c r="L411" s="46" t="str">
        <f t="shared" si="43"/>
        <v/>
      </c>
      <c r="M411" s="20"/>
      <c r="N411" s="31" t="str">
        <f t="shared" si="44"/>
        <v/>
      </c>
      <c r="O411" s="20"/>
      <c r="P411" s="20"/>
      <c r="Q411" s="46" t="str">
        <f>IFERROR(MAX(IF(OR(O411="",P411=""),"",IF(AND(AND(MONTH(E411)&gt;=7,MONTH(E411)&lt;8),AND(MONTH(F411)&gt;=7,MONTH(F411)&lt;8)),(NETWORKDAYS(E411,F411,Lister!$D$7:$D$13)-O411)*N411/NETWORKDAYS(Lister!$D$19,Lister!$E$19,Lister!$D$7:$D$13),IF(AND(AND(MONTH(E411)&gt;=7,MONTH(E411)&lt;8),MONTH(F411)&gt;7),(NETWORKDAYS(E411,Lister!$E$19,Lister!$D$7:$D$13)-O411)*N411/NETWORKDAYS(Lister!$D$19,Lister!$E$19,Lister!$D$7:$D$13),IF(MONTH(E411)&gt;7,0)))),0),"")</f>
        <v/>
      </c>
      <c r="R411" s="46" t="str">
        <f>IFERROR(MAX(IF(OR(O411="",P411=""),"",IF(AND(AND(MONTH(E411)&gt;=8,MONTH(E411)&lt;9),AND(MONTH(F411)&gt;=8,MONTH(F411)&lt;9)),(NETWORKDAYS(E411,F411,Lister!$D$7:$D$13)-P411)*N411/NETWORKDAYS(Lister!$D$20,Lister!$E$20,Lister!$D$7:$D$13),IF(AND(MONTH(E411)=7,MONTH(F411)=8),(NETWORKDAYS(Lister!$D$20,F411,Lister!$D$7:$D$13)-P411)*N411/NETWORKDAYS(Lister!$D$20,Lister!$E$20,Lister!$D$7:$D$13),IF(AND(MONTH(E411)=7,MONTH(F411)=7),0)))),0),"")</f>
        <v/>
      </c>
      <c r="S411" s="31" t="str">
        <f t="shared" si="45"/>
        <v/>
      </c>
      <c r="T411" s="31" t="str">
        <f t="shared" si="46"/>
        <v/>
      </c>
      <c r="U411" s="51" t="str">
        <f t="shared" si="47"/>
        <v/>
      </c>
    </row>
    <row r="412" spans="1:21" x14ac:dyDescent="0.25">
      <c r="A412" s="13" t="str">
        <f t="shared" si="48"/>
        <v/>
      </c>
      <c r="B412" s="55"/>
      <c r="C412" s="22"/>
      <c r="D412" s="23"/>
      <c r="E412" s="16"/>
      <c r="F412" s="16"/>
      <c r="G412" s="72" t="str">
        <f>IF(OR(E412="",F412=""),"",NETWORKDAYS(E412,F412,Lister!$D$7:$D$13))</f>
        <v/>
      </c>
      <c r="H412" s="19"/>
      <c r="I412" s="32" t="str">
        <f t="shared" si="42"/>
        <v/>
      </c>
      <c r="J412" s="18"/>
      <c r="K412" s="18"/>
      <c r="L412" s="46" t="str">
        <f t="shared" si="43"/>
        <v/>
      </c>
      <c r="M412" s="20"/>
      <c r="N412" s="31" t="str">
        <f t="shared" si="44"/>
        <v/>
      </c>
      <c r="O412" s="20"/>
      <c r="P412" s="20"/>
      <c r="Q412" s="46" t="str">
        <f>IFERROR(MAX(IF(OR(O412="",P412=""),"",IF(AND(AND(MONTH(E412)&gt;=7,MONTH(E412)&lt;8),AND(MONTH(F412)&gt;=7,MONTH(F412)&lt;8)),(NETWORKDAYS(E412,F412,Lister!$D$7:$D$13)-O412)*N412/NETWORKDAYS(Lister!$D$19,Lister!$E$19,Lister!$D$7:$D$13),IF(AND(AND(MONTH(E412)&gt;=7,MONTH(E412)&lt;8),MONTH(F412)&gt;7),(NETWORKDAYS(E412,Lister!$E$19,Lister!$D$7:$D$13)-O412)*N412/NETWORKDAYS(Lister!$D$19,Lister!$E$19,Lister!$D$7:$D$13),IF(MONTH(E412)&gt;7,0)))),0),"")</f>
        <v/>
      </c>
      <c r="R412" s="46" t="str">
        <f>IFERROR(MAX(IF(OR(O412="",P412=""),"",IF(AND(AND(MONTH(E412)&gt;=8,MONTH(E412)&lt;9),AND(MONTH(F412)&gt;=8,MONTH(F412)&lt;9)),(NETWORKDAYS(E412,F412,Lister!$D$7:$D$13)-P412)*N412/NETWORKDAYS(Lister!$D$20,Lister!$E$20,Lister!$D$7:$D$13),IF(AND(MONTH(E412)=7,MONTH(F412)=8),(NETWORKDAYS(Lister!$D$20,F412,Lister!$D$7:$D$13)-P412)*N412/NETWORKDAYS(Lister!$D$20,Lister!$E$20,Lister!$D$7:$D$13),IF(AND(MONTH(E412)=7,MONTH(F412)=7),0)))),0),"")</f>
        <v/>
      </c>
      <c r="S412" s="31" t="str">
        <f t="shared" si="45"/>
        <v/>
      </c>
      <c r="T412" s="31" t="str">
        <f t="shared" si="46"/>
        <v/>
      </c>
      <c r="U412" s="51" t="str">
        <f t="shared" si="47"/>
        <v/>
      </c>
    </row>
    <row r="413" spans="1:21" x14ac:dyDescent="0.25">
      <c r="A413" s="13" t="str">
        <f t="shared" si="48"/>
        <v/>
      </c>
      <c r="B413" s="55"/>
      <c r="C413" s="22"/>
      <c r="D413" s="23"/>
      <c r="E413" s="16"/>
      <c r="F413" s="16"/>
      <c r="G413" s="72" t="str">
        <f>IF(OR(E413="",F413=""),"",NETWORKDAYS(E413,F413,Lister!$D$7:$D$13))</f>
        <v/>
      </c>
      <c r="H413" s="19"/>
      <c r="I413" s="32" t="str">
        <f t="shared" si="42"/>
        <v/>
      </c>
      <c r="J413" s="18"/>
      <c r="K413" s="18"/>
      <c r="L413" s="46" t="str">
        <f t="shared" si="43"/>
        <v/>
      </c>
      <c r="M413" s="20"/>
      <c r="N413" s="31" t="str">
        <f t="shared" si="44"/>
        <v/>
      </c>
      <c r="O413" s="20"/>
      <c r="P413" s="20"/>
      <c r="Q413" s="46" t="str">
        <f>IFERROR(MAX(IF(OR(O413="",P413=""),"",IF(AND(AND(MONTH(E413)&gt;=7,MONTH(E413)&lt;8),AND(MONTH(F413)&gt;=7,MONTH(F413)&lt;8)),(NETWORKDAYS(E413,F413,Lister!$D$7:$D$13)-O413)*N413/NETWORKDAYS(Lister!$D$19,Lister!$E$19,Lister!$D$7:$D$13),IF(AND(AND(MONTH(E413)&gt;=7,MONTH(E413)&lt;8),MONTH(F413)&gt;7),(NETWORKDAYS(E413,Lister!$E$19,Lister!$D$7:$D$13)-O413)*N413/NETWORKDAYS(Lister!$D$19,Lister!$E$19,Lister!$D$7:$D$13),IF(MONTH(E413)&gt;7,0)))),0),"")</f>
        <v/>
      </c>
      <c r="R413" s="46" t="str">
        <f>IFERROR(MAX(IF(OR(O413="",P413=""),"",IF(AND(AND(MONTH(E413)&gt;=8,MONTH(E413)&lt;9),AND(MONTH(F413)&gt;=8,MONTH(F413)&lt;9)),(NETWORKDAYS(E413,F413,Lister!$D$7:$D$13)-P413)*N413/NETWORKDAYS(Lister!$D$20,Lister!$E$20,Lister!$D$7:$D$13),IF(AND(MONTH(E413)=7,MONTH(F413)=8),(NETWORKDAYS(Lister!$D$20,F413,Lister!$D$7:$D$13)-P413)*N413/NETWORKDAYS(Lister!$D$20,Lister!$E$20,Lister!$D$7:$D$13),IF(AND(MONTH(E413)=7,MONTH(F413)=7),0)))),0),"")</f>
        <v/>
      </c>
      <c r="S413" s="31" t="str">
        <f t="shared" si="45"/>
        <v/>
      </c>
      <c r="T413" s="31" t="str">
        <f t="shared" si="46"/>
        <v/>
      </c>
      <c r="U413" s="51" t="str">
        <f t="shared" si="47"/>
        <v/>
      </c>
    </row>
    <row r="414" spans="1:21" x14ac:dyDescent="0.25">
      <c r="A414" s="13" t="str">
        <f t="shared" si="48"/>
        <v/>
      </c>
      <c r="B414" s="55"/>
      <c r="C414" s="22"/>
      <c r="D414" s="23"/>
      <c r="E414" s="16"/>
      <c r="F414" s="16"/>
      <c r="G414" s="72" t="str">
        <f>IF(OR(E414="",F414=""),"",NETWORKDAYS(E414,F414,Lister!$D$7:$D$13))</f>
        <v/>
      </c>
      <c r="H414" s="19"/>
      <c r="I414" s="32" t="str">
        <f t="shared" si="42"/>
        <v/>
      </c>
      <c r="J414" s="18"/>
      <c r="K414" s="18"/>
      <c r="L414" s="46" t="str">
        <f t="shared" si="43"/>
        <v/>
      </c>
      <c r="M414" s="20"/>
      <c r="N414" s="31" t="str">
        <f t="shared" si="44"/>
        <v/>
      </c>
      <c r="O414" s="20"/>
      <c r="P414" s="20"/>
      <c r="Q414" s="46" t="str">
        <f>IFERROR(MAX(IF(OR(O414="",P414=""),"",IF(AND(AND(MONTH(E414)&gt;=7,MONTH(E414)&lt;8),AND(MONTH(F414)&gt;=7,MONTH(F414)&lt;8)),(NETWORKDAYS(E414,F414,Lister!$D$7:$D$13)-O414)*N414/NETWORKDAYS(Lister!$D$19,Lister!$E$19,Lister!$D$7:$D$13),IF(AND(AND(MONTH(E414)&gt;=7,MONTH(E414)&lt;8),MONTH(F414)&gt;7),(NETWORKDAYS(E414,Lister!$E$19,Lister!$D$7:$D$13)-O414)*N414/NETWORKDAYS(Lister!$D$19,Lister!$E$19,Lister!$D$7:$D$13),IF(MONTH(E414)&gt;7,0)))),0),"")</f>
        <v/>
      </c>
      <c r="R414" s="46" t="str">
        <f>IFERROR(MAX(IF(OR(O414="",P414=""),"",IF(AND(AND(MONTH(E414)&gt;=8,MONTH(E414)&lt;9),AND(MONTH(F414)&gt;=8,MONTH(F414)&lt;9)),(NETWORKDAYS(E414,F414,Lister!$D$7:$D$13)-P414)*N414/NETWORKDAYS(Lister!$D$20,Lister!$E$20,Lister!$D$7:$D$13),IF(AND(MONTH(E414)=7,MONTH(F414)=8),(NETWORKDAYS(Lister!$D$20,F414,Lister!$D$7:$D$13)-P414)*N414/NETWORKDAYS(Lister!$D$20,Lister!$E$20,Lister!$D$7:$D$13),IF(AND(MONTH(E414)=7,MONTH(F414)=7),0)))),0),"")</f>
        <v/>
      </c>
      <c r="S414" s="31" t="str">
        <f t="shared" si="45"/>
        <v/>
      </c>
      <c r="T414" s="31" t="str">
        <f t="shared" si="46"/>
        <v/>
      </c>
      <c r="U414" s="51" t="str">
        <f t="shared" si="47"/>
        <v/>
      </c>
    </row>
    <row r="415" spans="1:21" x14ac:dyDescent="0.25">
      <c r="A415" s="13" t="str">
        <f t="shared" si="48"/>
        <v/>
      </c>
      <c r="B415" s="55"/>
      <c r="C415" s="22"/>
      <c r="D415" s="23"/>
      <c r="E415" s="16"/>
      <c r="F415" s="16"/>
      <c r="G415" s="72" t="str">
        <f>IF(OR(E415="",F415=""),"",NETWORKDAYS(E415,F415,Lister!$D$7:$D$13))</f>
        <v/>
      </c>
      <c r="H415" s="19"/>
      <c r="I415" s="32" t="str">
        <f t="shared" si="42"/>
        <v/>
      </c>
      <c r="J415" s="18"/>
      <c r="K415" s="18"/>
      <c r="L415" s="46" t="str">
        <f t="shared" si="43"/>
        <v/>
      </c>
      <c r="M415" s="20"/>
      <c r="N415" s="31" t="str">
        <f t="shared" si="44"/>
        <v/>
      </c>
      <c r="O415" s="20"/>
      <c r="P415" s="20"/>
      <c r="Q415" s="46" t="str">
        <f>IFERROR(MAX(IF(OR(O415="",P415=""),"",IF(AND(AND(MONTH(E415)&gt;=7,MONTH(E415)&lt;8),AND(MONTH(F415)&gt;=7,MONTH(F415)&lt;8)),(NETWORKDAYS(E415,F415,Lister!$D$7:$D$13)-O415)*N415/NETWORKDAYS(Lister!$D$19,Lister!$E$19,Lister!$D$7:$D$13),IF(AND(AND(MONTH(E415)&gt;=7,MONTH(E415)&lt;8),MONTH(F415)&gt;7),(NETWORKDAYS(E415,Lister!$E$19,Lister!$D$7:$D$13)-O415)*N415/NETWORKDAYS(Lister!$D$19,Lister!$E$19,Lister!$D$7:$D$13),IF(MONTH(E415)&gt;7,0)))),0),"")</f>
        <v/>
      </c>
      <c r="R415" s="46" t="str">
        <f>IFERROR(MAX(IF(OR(O415="",P415=""),"",IF(AND(AND(MONTH(E415)&gt;=8,MONTH(E415)&lt;9),AND(MONTH(F415)&gt;=8,MONTH(F415)&lt;9)),(NETWORKDAYS(E415,F415,Lister!$D$7:$D$13)-P415)*N415/NETWORKDAYS(Lister!$D$20,Lister!$E$20,Lister!$D$7:$D$13),IF(AND(MONTH(E415)=7,MONTH(F415)=8),(NETWORKDAYS(Lister!$D$20,F415,Lister!$D$7:$D$13)-P415)*N415/NETWORKDAYS(Lister!$D$20,Lister!$E$20,Lister!$D$7:$D$13),IF(AND(MONTH(E415)=7,MONTH(F415)=7),0)))),0),"")</f>
        <v/>
      </c>
      <c r="S415" s="31" t="str">
        <f t="shared" si="45"/>
        <v/>
      </c>
      <c r="T415" s="31" t="str">
        <f t="shared" si="46"/>
        <v/>
      </c>
      <c r="U415" s="51" t="str">
        <f t="shared" si="47"/>
        <v/>
      </c>
    </row>
    <row r="416" spans="1:21" x14ac:dyDescent="0.25">
      <c r="A416" s="13" t="str">
        <f t="shared" si="48"/>
        <v/>
      </c>
      <c r="B416" s="55"/>
      <c r="C416" s="22"/>
      <c r="D416" s="23"/>
      <c r="E416" s="16"/>
      <c r="F416" s="16"/>
      <c r="G416" s="72" t="str">
        <f>IF(OR(E416="",F416=""),"",NETWORKDAYS(E416,F416,Lister!$D$7:$D$13))</f>
        <v/>
      </c>
      <c r="H416" s="19"/>
      <c r="I416" s="32" t="str">
        <f t="shared" si="42"/>
        <v/>
      </c>
      <c r="J416" s="18"/>
      <c r="K416" s="18"/>
      <c r="L416" s="46" t="str">
        <f t="shared" si="43"/>
        <v/>
      </c>
      <c r="M416" s="20"/>
      <c r="N416" s="31" t="str">
        <f t="shared" si="44"/>
        <v/>
      </c>
      <c r="O416" s="20"/>
      <c r="P416" s="20"/>
      <c r="Q416" s="46" t="str">
        <f>IFERROR(MAX(IF(OR(O416="",P416=""),"",IF(AND(AND(MONTH(E416)&gt;=7,MONTH(E416)&lt;8),AND(MONTH(F416)&gt;=7,MONTH(F416)&lt;8)),(NETWORKDAYS(E416,F416,Lister!$D$7:$D$13)-O416)*N416/NETWORKDAYS(Lister!$D$19,Lister!$E$19,Lister!$D$7:$D$13),IF(AND(AND(MONTH(E416)&gt;=7,MONTH(E416)&lt;8),MONTH(F416)&gt;7),(NETWORKDAYS(E416,Lister!$E$19,Lister!$D$7:$D$13)-O416)*N416/NETWORKDAYS(Lister!$D$19,Lister!$E$19,Lister!$D$7:$D$13),IF(MONTH(E416)&gt;7,0)))),0),"")</f>
        <v/>
      </c>
      <c r="R416" s="46" t="str">
        <f>IFERROR(MAX(IF(OR(O416="",P416=""),"",IF(AND(AND(MONTH(E416)&gt;=8,MONTH(E416)&lt;9),AND(MONTH(F416)&gt;=8,MONTH(F416)&lt;9)),(NETWORKDAYS(E416,F416,Lister!$D$7:$D$13)-P416)*N416/NETWORKDAYS(Lister!$D$20,Lister!$E$20,Lister!$D$7:$D$13),IF(AND(MONTH(E416)=7,MONTH(F416)=8),(NETWORKDAYS(Lister!$D$20,F416,Lister!$D$7:$D$13)-P416)*N416/NETWORKDAYS(Lister!$D$20,Lister!$E$20,Lister!$D$7:$D$13),IF(AND(MONTH(E416)=7,MONTH(F416)=7),0)))),0),"")</f>
        <v/>
      </c>
      <c r="S416" s="31" t="str">
        <f t="shared" si="45"/>
        <v/>
      </c>
      <c r="T416" s="31" t="str">
        <f t="shared" si="46"/>
        <v/>
      </c>
      <c r="U416" s="51" t="str">
        <f t="shared" si="47"/>
        <v/>
      </c>
    </row>
    <row r="417" spans="1:21" x14ac:dyDescent="0.25">
      <c r="A417" s="13" t="str">
        <f t="shared" si="48"/>
        <v/>
      </c>
      <c r="B417" s="55"/>
      <c r="C417" s="22"/>
      <c r="D417" s="23"/>
      <c r="E417" s="16"/>
      <c r="F417" s="16"/>
      <c r="G417" s="72" t="str">
        <f>IF(OR(E417="",F417=""),"",NETWORKDAYS(E417,F417,Lister!$D$7:$D$13))</f>
        <v/>
      </c>
      <c r="H417" s="19"/>
      <c r="I417" s="32" t="str">
        <f t="shared" si="42"/>
        <v/>
      </c>
      <c r="J417" s="18"/>
      <c r="K417" s="18"/>
      <c r="L417" s="46" t="str">
        <f t="shared" si="43"/>
        <v/>
      </c>
      <c r="M417" s="20"/>
      <c r="N417" s="31" t="str">
        <f t="shared" si="44"/>
        <v/>
      </c>
      <c r="O417" s="20"/>
      <c r="P417" s="20"/>
      <c r="Q417" s="46" t="str">
        <f>IFERROR(MAX(IF(OR(O417="",P417=""),"",IF(AND(AND(MONTH(E417)&gt;=7,MONTH(E417)&lt;8),AND(MONTH(F417)&gt;=7,MONTH(F417)&lt;8)),(NETWORKDAYS(E417,F417,Lister!$D$7:$D$13)-O417)*N417/NETWORKDAYS(Lister!$D$19,Lister!$E$19,Lister!$D$7:$D$13),IF(AND(AND(MONTH(E417)&gt;=7,MONTH(E417)&lt;8),MONTH(F417)&gt;7),(NETWORKDAYS(E417,Lister!$E$19,Lister!$D$7:$D$13)-O417)*N417/NETWORKDAYS(Lister!$D$19,Lister!$E$19,Lister!$D$7:$D$13),IF(MONTH(E417)&gt;7,0)))),0),"")</f>
        <v/>
      </c>
      <c r="R417" s="46" t="str">
        <f>IFERROR(MAX(IF(OR(O417="",P417=""),"",IF(AND(AND(MONTH(E417)&gt;=8,MONTH(E417)&lt;9),AND(MONTH(F417)&gt;=8,MONTH(F417)&lt;9)),(NETWORKDAYS(E417,F417,Lister!$D$7:$D$13)-P417)*N417/NETWORKDAYS(Lister!$D$20,Lister!$E$20,Lister!$D$7:$D$13),IF(AND(MONTH(E417)=7,MONTH(F417)=8),(NETWORKDAYS(Lister!$D$20,F417,Lister!$D$7:$D$13)-P417)*N417/NETWORKDAYS(Lister!$D$20,Lister!$E$20,Lister!$D$7:$D$13),IF(AND(MONTH(E417)=7,MONTH(F417)=7),0)))),0),"")</f>
        <v/>
      </c>
      <c r="S417" s="31" t="str">
        <f t="shared" si="45"/>
        <v/>
      </c>
      <c r="T417" s="31" t="str">
        <f t="shared" si="46"/>
        <v/>
      </c>
      <c r="U417" s="51" t="str">
        <f t="shared" si="47"/>
        <v/>
      </c>
    </row>
    <row r="418" spans="1:21" x14ac:dyDescent="0.25">
      <c r="A418" s="13" t="str">
        <f t="shared" si="48"/>
        <v/>
      </c>
      <c r="B418" s="55"/>
      <c r="C418" s="22"/>
      <c r="D418" s="23"/>
      <c r="E418" s="16"/>
      <c r="F418" s="16"/>
      <c r="G418" s="72" t="str">
        <f>IF(OR(E418="",F418=""),"",NETWORKDAYS(E418,F418,Lister!$D$7:$D$13))</f>
        <v/>
      </c>
      <c r="H418" s="19"/>
      <c r="I418" s="32" t="str">
        <f t="shared" si="42"/>
        <v/>
      </c>
      <c r="J418" s="18"/>
      <c r="K418" s="18"/>
      <c r="L418" s="46" t="str">
        <f t="shared" si="43"/>
        <v/>
      </c>
      <c r="M418" s="20"/>
      <c r="N418" s="31" t="str">
        <f t="shared" si="44"/>
        <v/>
      </c>
      <c r="O418" s="20"/>
      <c r="P418" s="20"/>
      <c r="Q418" s="46" t="str">
        <f>IFERROR(MAX(IF(OR(O418="",P418=""),"",IF(AND(AND(MONTH(E418)&gt;=7,MONTH(E418)&lt;8),AND(MONTH(F418)&gt;=7,MONTH(F418)&lt;8)),(NETWORKDAYS(E418,F418,Lister!$D$7:$D$13)-O418)*N418/NETWORKDAYS(Lister!$D$19,Lister!$E$19,Lister!$D$7:$D$13),IF(AND(AND(MONTH(E418)&gt;=7,MONTH(E418)&lt;8),MONTH(F418)&gt;7),(NETWORKDAYS(E418,Lister!$E$19,Lister!$D$7:$D$13)-O418)*N418/NETWORKDAYS(Lister!$D$19,Lister!$E$19,Lister!$D$7:$D$13),IF(MONTH(E418)&gt;7,0)))),0),"")</f>
        <v/>
      </c>
      <c r="R418" s="46" t="str">
        <f>IFERROR(MAX(IF(OR(O418="",P418=""),"",IF(AND(AND(MONTH(E418)&gt;=8,MONTH(E418)&lt;9),AND(MONTH(F418)&gt;=8,MONTH(F418)&lt;9)),(NETWORKDAYS(E418,F418,Lister!$D$7:$D$13)-P418)*N418/NETWORKDAYS(Lister!$D$20,Lister!$E$20,Lister!$D$7:$D$13),IF(AND(MONTH(E418)=7,MONTH(F418)=8),(NETWORKDAYS(Lister!$D$20,F418,Lister!$D$7:$D$13)-P418)*N418/NETWORKDAYS(Lister!$D$20,Lister!$E$20,Lister!$D$7:$D$13),IF(AND(MONTH(E418)=7,MONTH(F418)=7),0)))),0),"")</f>
        <v/>
      </c>
      <c r="S418" s="31" t="str">
        <f t="shared" si="45"/>
        <v/>
      </c>
      <c r="T418" s="31" t="str">
        <f t="shared" si="46"/>
        <v/>
      </c>
      <c r="U418" s="51" t="str">
        <f t="shared" si="47"/>
        <v/>
      </c>
    </row>
    <row r="419" spans="1:21" x14ac:dyDescent="0.25">
      <c r="A419" s="13" t="str">
        <f t="shared" si="48"/>
        <v/>
      </c>
      <c r="B419" s="55"/>
      <c r="C419" s="22"/>
      <c r="D419" s="23"/>
      <c r="E419" s="16"/>
      <c r="F419" s="16"/>
      <c r="G419" s="72" t="str">
        <f>IF(OR(E419="",F419=""),"",NETWORKDAYS(E419,F419,Lister!$D$7:$D$13))</f>
        <v/>
      </c>
      <c r="H419" s="19"/>
      <c r="I419" s="32" t="str">
        <f t="shared" si="42"/>
        <v/>
      </c>
      <c r="J419" s="18"/>
      <c r="K419" s="18"/>
      <c r="L419" s="46" t="str">
        <f t="shared" si="43"/>
        <v/>
      </c>
      <c r="M419" s="20"/>
      <c r="N419" s="31" t="str">
        <f t="shared" si="44"/>
        <v/>
      </c>
      <c r="O419" s="20"/>
      <c r="P419" s="20"/>
      <c r="Q419" s="46" t="str">
        <f>IFERROR(MAX(IF(OR(O419="",P419=""),"",IF(AND(AND(MONTH(E419)&gt;=7,MONTH(E419)&lt;8),AND(MONTH(F419)&gt;=7,MONTH(F419)&lt;8)),(NETWORKDAYS(E419,F419,Lister!$D$7:$D$13)-O419)*N419/NETWORKDAYS(Lister!$D$19,Lister!$E$19,Lister!$D$7:$D$13),IF(AND(AND(MONTH(E419)&gt;=7,MONTH(E419)&lt;8),MONTH(F419)&gt;7),(NETWORKDAYS(E419,Lister!$E$19,Lister!$D$7:$D$13)-O419)*N419/NETWORKDAYS(Lister!$D$19,Lister!$E$19,Lister!$D$7:$D$13),IF(MONTH(E419)&gt;7,0)))),0),"")</f>
        <v/>
      </c>
      <c r="R419" s="46" t="str">
        <f>IFERROR(MAX(IF(OR(O419="",P419=""),"",IF(AND(AND(MONTH(E419)&gt;=8,MONTH(E419)&lt;9),AND(MONTH(F419)&gt;=8,MONTH(F419)&lt;9)),(NETWORKDAYS(E419,F419,Lister!$D$7:$D$13)-P419)*N419/NETWORKDAYS(Lister!$D$20,Lister!$E$20,Lister!$D$7:$D$13),IF(AND(MONTH(E419)=7,MONTH(F419)=8),(NETWORKDAYS(Lister!$D$20,F419,Lister!$D$7:$D$13)-P419)*N419/NETWORKDAYS(Lister!$D$20,Lister!$E$20,Lister!$D$7:$D$13),IF(AND(MONTH(E419)=7,MONTH(F419)=7),0)))),0),"")</f>
        <v/>
      </c>
      <c r="S419" s="31" t="str">
        <f t="shared" si="45"/>
        <v/>
      </c>
      <c r="T419" s="31" t="str">
        <f t="shared" si="46"/>
        <v/>
      </c>
      <c r="U419" s="51" t="str">
        <f t="shared" si="47"/>
        <v/>
      </c>
    </row>
    <row r="420" spans="1:21" x14ac:dyDescent="0.25">
      <c r="A420" s="13" t="str">
        <f t="shared" si="48"/>
        <v/>
      </c>
      <c r="B420" s="55"/>
      <c r="C420" s="22"/>
      <c r="D420" s="23"/>
      <c r="E420" s="16"/>
      <c r="F420" s="16"/>
      <c r="G420" s="72" t="str">
        <f>IF(OR(E420="",F420=""),"",NETWORKDAYS(E420,F420,Lister!$D$7:$D$13))</f>
        <v/>
      </c>
      <c r="H420" s="19"/>
      <c r="I420" s="32" t="str">
        <f t="shared" si="42"/>
        <v/>
      </c>
      <c r="J420" s="18"/>
      <c r="K420" s="18"/>
      <c r="L420" s="46" t="str">
        <f t="shared" si="43"/>
        <v/>
      </c>
      <c r="M420" s="20"/>
      <c r="N420" s="31" t="str">
        <f t="shared" si="44"/>
        <v/>
      </c>
      <c r="O420" s="20"/>
      <c r="P420" s="20"/>
      <c r="Q420" s="46" t="str">
        <f>IFERROR(MAX(IF(OR(O420="",P420=""),"",IF(AND(AND(MONTH(E420)&gt;=7,MONTH(E420)&lt;8),AND(MONTH(F420)&gt;=7,MONTH(F420)&lt;8)),(NETWORKDAYS(E420,F420,Lister!$D$7:$D$13)-O420)*N420/NETWORKDAYS(Lister!$D$19,Lister!$E$19,Lister!$D$7:$D$13),IF(AND(AND(MONTH(E420)&gt;=7,MONTH(E420)&lt;8),MONTH(F420)&gt;7),(NETWORKDAYS(E420,Lister!$E$19,Lister!$D$7:$D$13)-O420)*N420/NETWORKDAYS(Lister!$D$19,Lister!$E$19,Lister!$D$7:$D$13),IF(MONTH(E420)&gt;7,0)))),0),"")</f>
        <v/>
      </c>
      <c r="R420" s="46" t="str">
        <f>IFERROR(MAX(IF(OR(O420="",P420=""),"",IF(AND(AND(MONTH(E420)&gt;=8,MONTH(E420)&lt;9),AND(MONTH(F420)&gt;=8,MONTH(F420)&lt;9)),(NETWORKDAYS(E420,F420,Lister!$D$7:$D$13)-P420)*N420/NETWORKDAYS(Lister!$D$20,Lister!$E$20,Lister!$D$7:$D$13),IF(AND(MONTH(E420)=7,MONTH(F420)=8),(NETWORKDAYS(Lister!$D$20,F420,Lister!$D$7:$D$13)-P420)*N420/NETWORKDAYS(Lister!$D$20,Lister!$E$20,Lister!$D$7:$D$13),IF(AND(MONTH(E420)=7,MONTH(F420)=7),0)))),0),"")</f>
        <v/>
      </c>
      <c r="S420" s="31" t="str">
        <f t="shared" si="45"/>
        <v/>
      </c>
      <c r="T420" s="31" t="str">
        <f t="shared" si="46"/>
        <v/>
      </c>
      <c r="U420" s="51" t="str">
        <f t="shared" si="47"/>
        <v/>
      </c>
    </row>
    <row r="421" spans="1:21" x14ac:dyDescent="0.25">
      <c r="A421" s="13" t="str">
        <f t="shared" si="48"/>
        <v/>
      </c>
      <c r="B421" s="55"/>
      <c r="C421" s="22"/>
      <c r="D421" s="23"/>
      <c r="E421" s="16"/>
      <c r="F421" s="16"/>
      <c r="G421" s="72" t="str">
        <f>IF(OR(E421="",F421=""),"",NETWORKDAYS(E421,F421,Lister!$D$7:$D$13))</f>
        <v/>
      </c>
      <c r="H421" s="19"/>
      <c r="I421" s="32" t="str">
        <f t="shared" si="42"/>
        <v/>
      </c>
      <c r="J421" s="18"/>
      <c r="K421" s="18"/>
      <c r="L421" s="46" t="str">
        <f t="shared" si="43"/>
        <v/>
      </c>
      <c r="M421" s="20"/>
      <c r="N421" s="31" t="str">
        <f t="shared" si="44"/>
        <v/>
      </c>
      <c r="O421" s="20"/>
      <c r="P421" s="20"/>
      <c r="Q421" s="46" t="str">
        <f>IFERROR(MAX(IF(OR(O421="",P421=""),"",IF(AND(AND(MONTH(E421)&gt;=7,MONTH(E421)&lt;8),AND(MONTH(F421)&gt;=7,MONTH(F421)&lt;8)),(NETWORKDAYS(E421,F421,Lister!$D$7:$D$13)-O421)*N421/NETWORKDAYS(Lister!$D$19,Lister!$E$19,Lister!$D$7:$D$13),IF(AND(AND(MONTH(E421)&gt;=7,MONTH(E421)&lt;8),MONTH(F421)&gt;7),(NETWORKDAYS(E421,Lister!$E$19,Lister!$D$7:$D$13)-O421)*N421/NETWORKDAYS(Lister!$D$19,Lister!$E$19,Lister!$D$7:$D$13),IF(MONTH(E421)&gt;7,0)))),0),"")</f>
        <v/>
      </c>
      <c r="R421" s="46" t="str">
        <f>IFERROR(MAX(IF(OR(O421="",P421=""),"",IF(AND(AND(MONTH(E421)&gt;=8,MONTH(E421)&lt;9),AND(MONTH(F421)&gt;=8,MONTH(F421)&lt;9)),(NETWORKDAYS(E421,F421,Lister!$D$7:$D$13)-P421)*N421/NETWORKDAYS(Lister!$D$20,Lister!$E$20,Lister!$D$7:$D$13),IF(AND(MONTH(E421)=7,MONTH(F421)=8),(NETWORKDAYS(Lister!$D$20,F421,Lister!$D$7:$D$13)-P421)*N421/NETWORKDAYS(Lister!$D$20,Lister!$E$20,Lister!$D$7:$D$13),IF(AND(MONTH(E421)=7,MONTH(F421)=7),0)))),0),"")</f>
        <v/>
      </c>
      <c r="S421" s="31" t="str">
        <f t="shared" si="45"/>
        <v/>
      </c>
      <c r="T421" s="31" t="str">
        <f t="shared" si="46"/>
        <v/>
      </c>
      <c r="U421" s="51" t="str">
        <f t="shared" si="47"/>
        <v/>
      </c>
    </row>
    <row r="422" spans="1:21" x14ac:dyDescent="0.25">
      <c r="A422" s="13" t="str">
        <f t="shared" si="48"/>
        <v/>
      </c>
      <c r="B422" s="55"/>
      <c r="C422" s="22"/>
      <c r="D422" s="23"/>
      <c r="E422" s="16"/>
      <c r="F422" s="16"/>
      <c r="G422" s="72" t="str">
        <f>IF(OR(E422="",F422=""),"",NETWORKDAYS(E422,F422,Lister!$D$7:$D$13))</f>
        <v/>
      </c>
      <c r="H422" s="19"/>
      <c r="I422" s="32" t="str">
        <f t="shared" si="42"/>
        <v/>
      </c>
      <c r="J422" s="18"/>
      <c r="K422" s="18"/>
      <c r="L422" s="46" t="str">
        <f t="shared" si="43"/>
        <v/>
      </c>
      <c r="M422" s="20"/>
      <c r="N422" s="31" t="str">
        <f t="shared" si="44"/>
        <v/>
      </c>
      <c r="O422" s="20"/>
      <c r="P422" s="20"/>
      <c r="Q422" s="46" t="str">
        <f>IFERROR(MAX(IF(OR(O422="",P422=""),"",IF(AND(AND(MONTH(E422)&gt;=7,MONTH(E422)&lt;8),AND(MONTH(F422)&gt;=7,MONTH(F422)&lt;8)),(NETWORKDAYS(E422,F422,Lister!$D$7:$D$13)-O422)*N422/NETWORKDAYS(Lister!$D$19,Lister!$E$19,Lister!$D$7:$D$13),IF(AND(AND(MONTH(E422)&gt;=7,MONTH(E422)&lt;8),MONTH(F422)&gt;7),(NETWORKDAYS(E422,Lister!$E$19,Lister!$D$7:$D$13)-O422)*N422/NETWORKDAYS(Lister!$D$19,Lister!$E$19,Lister!$D$7:$D$13),IF(MONTH(E422)&gt;7,0)))),0),"")</f>
        <v/>
      </c>
      <c r="R422" s="46" t="str">
        <f>IFERROR(MAX(IF(OR(O422="",P422=""),"",IF(AND(AND(MONTH(E422)&gt;=8,MONTH(E422)&lt;9),AND(MONTH(F422)&gt;=8,MONTH(F422)&lt;9)),(NETWORKDAYS(E422,F422,Lister!$D$7:$D$13)-P422)*N422/NETWORKDAYS(Lister!$D$20,Lister!$E$20,Lister!$D$7:$D$13),IF(AND(MONTH(E422)=7,MONTH(F422)=8),(NETWORKDAYS(Lister!$D$20,F422,Lister!$D$7:$D$13)-P422)*N422/NETWORKDAYS(Lister!$D$20,Lister!$E$20,Lister!$D$7:$D$13),IF(AND(MONTH(E422)=7,MONTH(F422)=7),0)))),0),"")</f>
        <v/>
      </c>
      <c r="S422" s="31" t="str">
        <f t="shared" si="45"/>
        <v/>
      </c>
      <c r="T422" s="31" t="str">
        <f t="shared" si="46"/>
        <v/>
      </c>
      <c r="U422" s="51" t="str">
        <f t="shared" si="47"/>
        <v/>
      </c>
    </row>
    <row r="423" spans="1:21" x14ac:dyDescent="0.25">
      <c r="A423" s="13" t="str">
        <f t="shared" si="48"/>
        <v/>
      </c>
      <c r="B423" s="55"/>
      <c r="C423" s="22"/>
      <c r="D423" s="23"/>
      <c r="E423" s="16"/>
      <c r="F423" s="16"/>
      <c r="G423" s="72" t="str">
        <f>IF(OR(E423="",F423=""),"",NETWORKDAYS(E423,F423,Lister!$D$7:$D$13))</f>
        <v/>
      </c>
      <c r="H423" s="19"/>
      <c r="I423" s="32" t="str">
        <f t="shared" si="42"/>
        <v/>
      </c>
      <c r="J423" s="18"/>
      <c r="K423" s="18"/>
      <c r="L423" s="46" t="str">
        <f t="shared" si="43"/>
        <v/>
      </c>
      <c r="M423" s="20"/>
      <c r="N423" s="31" t="str">
        <f t="shared" si="44"/>
        <v/>
      </c>
      <c r="O423" s="20"/>
      <c r="P423" s="20"/>
      <c r="Q423" s="46" t="str">
        <f>IFERROR(MAX(IF(OR(O423="",P423=""),"",IF(AND(AND(MONTH(E423)&gt;=7,MONTH(E423)&lt;8),AND(MONTH(F423)&gt;=7,MONTH(F423)&lt;8)),(NETWORKDAYS(E423,F423,Lister!$D$7:$D$13)-O423)*N423/NETWORKDAYS(Lister!$D$19,Lister!$E$19,Lister!$D$7:$D$13),IF(AND(AND(MONTH(E423)&gt;=7,MONTH(E423)&lt;8),MONTH(F423)&gt;7),(NETWORKDAYS(E423,Lister!$E$19,Lister!$D$7:$D$13)-O423)*N423/NETWORKDAYS(Lister!$D$19,Lister!$E$19,Lister!$D$7:$D$13),IF(MONTH(E423)&gt;7,0)))),0),"")</f>
        <v/>
      </c>
      <c r="R423" s="46" t="str">
        <f>IFERROR(MAX(IF(OR(O423="",P423=""),"",IF(AND(AND(MONTH(E423)&gt;=8,MONTH(E423)&lt;9),AND(MONTH(F423)&gt;=8,MONTH(F423)&lt;9)),(NETWORKDAYS(E423,F423,Lister!$D$7:$D$13)-P423)*N423/NETWORKDAYS(Lister!$D$20,Lister!$E$20,Lister!$D$7:$D$13),IF(AND(MONTH(E423)=7,MONTH(F423)=8),(NETWORKDAYS(Lister!$D$20,F423,Lister!$D$7:$D$13)-P423)*N423/NETWORKDAYS(Lister!$D$20,Lister!$E$20,Lister!$D$7:$D$13),IF(AND(MONTH(E423)=7,MONTH(F423)=7),0)))),0),"")</f>
        <v/>
      </c>
      <c r="S423" s="31" t="str">
        <f t="shared" si="45"/>
        <v/>
      </c>
      <c r="T423" s="31" t="str">
        <f t="shared" si="46"/>
        <v/>
      </c>
      <c r="U423" s="51" t="str">
        <f t="shared" si="47"/>
        <v/>
      </c>
    </row>
    <row r="424" spans="1:21" x14ac:dyDescent="0.25">
      <c r="A424" s="13" t="str">
        <f t="shared" si="48"/>
        <v/>
      </c>
      <c r="B424" s="55"/>
      <c r="C424" s="22"/>
      <c r="D424" s="23"/>
      <c r="E424" s="16"/>
      <c r="F424" s="16"/>
      <c r="G424" s="72" t="str">
        <f>IF(OR(E424="",F424=""),"",NETWORKDAYS(E424,F424,Lister!$D$7:$D$13))</f>
        <v/>
      </c>
      <c r="H424" s="19"/>
      <c r="I424" s="32" t="str">
        <f t="shared" si="42"/>
        <v/>
      </c>
      <c r="J424" s="18"/>
      <c r="K424" s="18"/>
      <c r="L424" s="46" t="str">
        <f t="shared" si="43"/>
        <v/>
      </c>
      <c r="M424" s="20"/>
      <c r="N424" s="31" t="str">
        <f t="shared" si="44"/>
        <v/>
      </c>
      <c r="O424" s="20"/>
      <c r="P424" s="20"/>
      <c r="Q424" s="46" t="str">
        <f>IFERROR(MAX(IF(OR(O424="",P424=""),"",IF(AND(AND(MONTH(E424)&gt;=7,MONTH(E424)&lt;8),AND(MONTH(F424)&gt;=7,MONTH(F424)&lt;8)),(NETWORKDAYS(E424,F424,Lister!$D$7:$D$13)-O424)*N424/NETWORKDAYS(Lister!$D$19,Lister!$E$19,Lister!$D$7:$D$13),IF(AND(AND(MONTH(E424)&gt;=7,MONTH(E424)&lt;8),MONTH(F424)&gt;7),(NETWORKDAYS(E424,Lister!$E$19,Lister!$D$7:$D$13)-O424)*N424/NETWORKDAYS(Lister!$D$19,Lister!$E$19,Lister!$D$7:$D$13),IF(MONTH(E424)&gt;7,0)))),0),"")</f>
        <v/>
      </c>
      <c r="R424" s="46" t="str">
        <f>IFERROR(MAX(IF(OR(O424="",P424=""),"",IF(AND(AND(MONTH(E424)&gt;=8,MONTH(E424)&lt;9),AND(MONTH(F424)&gt;=8,MONTH(F424)&lt;9)),(NETWORKDAYS(E424,F424,Lister!$D$7:$D$13)-P424)*N424/NETWORKDAYS(Lister!$D$20,Lister!$E$20,Lister!$D$7:$D$13),IF(AND(MONTH(E424)=7,MONTH(F424)=8),(NETWORKDAYS(Lister!$D$20,F424,Lister!$D$7:$D$13)-P424)*N424/NETWORKDAYS(Lister!$D$20,Lister!$E$20,Lister!$D$7:$D$13),IF(AND(MONTH(E424)=7,MONTH(F424)=7),0)))),0),"")</f>
        <v/>
      </c>
      <c r="S424" s="31" t="str">
        <f t="shared" si="45"/>
        <v/>
      </c>
      <c r="T424" s="31" t="str">
        <f t="shared" si="46"/>
        <v/>
      </c>
      <c r="U424" s="51" t="str">
        <f t="shared" si="47"/>
        <v/>
      </c>
    </row>
    <row r="425" spans="1:21" x14ac:dyDescent="0.25">
      <c r="A425" s="13" t="str">
        <f t="shared" si="48"/>
        <v/>
      </c>
      <c r="B425" s="55"/>
      <c r="C425" s="22"/>
      <c r="D425" s="23"/>
      <c r="E425" s="16"/>
      <c r="F425" s="16"/>
      <c r="G425" s="72" t="str">
        <f>IF(OR(E425="",F425=""),"",NETWORKDAYS(E425,F425,Lister!$D$7:$D$13))</f>
        <v/>
      </c>
      <c r="H425" s="19"/>
      <c r="I425" s="32" t="str">
        <f t="shared" si="42"/>
        <v/>
      </c>
      <c r="J425" s="18"/>
      <c r="K425" s="18"/>
      <c r="L425" s="46" t="str">
        <f t="shared" si="43"/>
        <v/>
      </c>
      <c r="M425" s="20"/>
      <c r="N425" s="31" t="str">
        <f t="shared" si="44"/>
        <v/>
      </c>
      <c r="O425" s="20"/>
      <c r="P425" s="20"/>
      <c r="Q425" s="46" t="str">
        <f>IFERROR(MAX(IF(OR(O425="",P425=""),"",IF(AND(AND(MONTH(E425)&gt;=7,MONTH(E425)&lt;8),AND(MONTH(F425)&gt;=7,MONTH(F425)&lt;8)),(NETWORKDAYS(E425,F425,Lister!$D$7:$D$13)-O425)*N425/NETWORKDAYS(Lister!$D$19,Lister!$E$19,Lister!$D$7:$D$13),IF(AND(AND(MONTH(E425)&gt;=7,MONTH(E425)&lt;8),MONTH(F425)&gt;7),(NETWORKDAYS(E425,Lister!$E$19,Lister!$D$7:$D$13)-O425)*N425/NETWORKDAYS(Lister!$D$19,Lister!$E$19,Lister!$D$7:$D$13),IF(MONTH(E425)&gt;7,0)))),0),"")</f>
        <v/>
      </c>
      <c r="R425" s="46" t="str">
        <f>IFERROR(MAX(IF(OR(O425="",P425=""),"",IF(AND(AND(MONTH(E425)&gt;=8,MONTH(E425)&lt;9),AND(MONTH(F425)&gt;=8,MONTH(F425)&lt;9)),(NETWORKDAYS(E425,F425,Lister!$D$7:$D$13)-P425)*N425/NETWORKDAYS(Lister!$D$20,Lister!$E$20,Lister!$D$7:$D$13),IF(AND(MONTH(E425)=7,MONTH(F425)=8),(NETWORKDAYS(Lister!$D$20,F425,Lister!$D$7:$D$13)-P425)*N425/NETWORKDAYS(Lister!$D$20,Lister!$E$20,Lister!$D$7:$D$13),IF(AND(MONTH(E425)=7,MONTH(F425)=7),0)))),0),"")</f>
        <v/>
      </c>
      <c r="S425" s="31" t="str">
        <f t="shared" si="45"/>
        <v/>
      </c>
      <c r="T425" s="31" t="str">
        <f t="shared" si="46"/>
        <v/>
      </c>
      <c r="U425" s="51" t="str">
        <f t="shared" si="47"/>
        <v/>
      </c>
    </row>
    <row r="426" spans="1:21" x14ac:dyDescent="0.25">
      <c r="A426" s="13" t="str">
        <f t="shared" si="48"/>
        <v/>
      </c>
      <c r="B426" s="55"/>
      <c r="C426" s="22"/>
      <c r="D426" s="23"/>
      <c r="E426" s="16"/>
      <c r="F426" s="16"/>
      <c r="G426" s="72" t="str">
        <f>IF(OR(E426="",F426=""),"",NETWORKDAYS(E426,F426,Lister!$D$7:$D$13))</f>
        <v/>
      </c>
      <c r="H426" s="19"/>
      <c r="I426" s="32" t="str">
        <f t="shared" si="42"/>
        <v/>
      </c>
      <c r="J426" s="18"/>
      <c r="K426" s="18"/>
      <c r="L426" s="46" t="str">
        <f t="shared" si="43"/>
        <v/>
      </c>
      <c r="M426" s="20"/>
      <c r="N426" s="31" t="str">
        <f t="shared" si="44"/>
        <v/>
      </c>
      <c r="O426" s="20"/>
      <c r="P426" s="20"/>
      <c r="Q426" s="46" t="str">
        <f>IFERROR(MAX(IF(OR(O426="",P426=""),"",IF(AND(AND(MONTH(E426)&gt;=7,MONTH(E426)&lt;8),AND(MONTH(F426)&gt;=7,MONTH(F426)&lt;8)),(NETWORKDAYS(E426,F426,Lister!$D$7:$D$13)-O426)*N426/NETWORKDAYS(Lister!$D$19,Lister!$E$19,Lister!$D$7:$D$13),IF(AND(AND(MONTH(E426)&gt;=7,MONTH(E426)&lt;8),MONTH(F426)&gt;7),(NETWORKDAYS(E426,Lister!$E$19,Lister!$D$7:$D$13)-O426)*N426/NETWORKDAYS(Lister!$D$19,Lister!$E$19,Lister!$D$7:$D$13),IF(MONTH(E426)&gt;7,0)))),0),"")</f>
        <v/>
      </c>
      <c r="R426" s="46" t="str">
        <f>IFERROR(MAX(IF(OR(O426="",P426=""),"",IF(AND(AND(MONTH(E426)&gt;=8,MONTH(E426)&lt;9),AND(MONTH(F426)&gt;=8,MONTH(F426)&lt;9)),(NETWORKDAYS(E426,F426,Lister!$D$7:$D$13)-P426)*N426/NETWORKDAYS(Lister!$D$20,Lister!$E$20,Lister!$D$7:$D$13),IF(AND(MONTH(E426)=7,MONTH(F426)=8),(NETWORKDAYS(Lister!$D$20,F426,Lister!$D$7:$D$13)-P426)*N426/NETWORKDAYS(Lister!$D$20,Lister!$E$20,Lister!$D$7:$D$13),IF(AND(MONTH(E426)=7,MONTH(F426)=7),0)))),0),"")</f>
        <v/>
      </c>
      <c r="S426" s="31" t="str">
        <f t="shared" si="45"/>
        <v/>
      </c>
      <c r="T426" s="31" t="str">
        <f t="shared" si="46"/>
        <v/>
      </c>
      <c r="U426" s="51" t="str">
        <f t="shared" si="47"/>
        <v/>
      </c>
    </row>
    <row r="427" spans="1:21" x14ac:dyDescent="0.25">
      <c r="A427" s="13" t="str">
        <f t="shared" si="48"/>
        <v/>
      </c>
      <c r="B427" s="55"/>
      <c r="C427" s="22"/>
      <c r="D427" s="23"/>
      <c r="E427" s="16"/>
      <c r="F427" s="16"/>
      <c r="G427" s="72" t="str">
        <f>IF(OR(E427="",F427=""),"",NETWORKDAYS(E427,F427,Lister!$D$7:$D$13))</f>
        <v/>
      </c>
      <c r="H427" s="19"/>
      <c r="I427" s="32" t="str">
        <f t="shared" si="42"/>
        <v/>
      </c>
      <c r="J427" s="18"/>
      <c r="K427" s="18"/>
      <c r="L427" s="46" t="str">
        <f t="shared" si="43"/>
        <v/>
      </c>
      <c r="M427" s="20"/>
      <c r="N427" s="31" t="str">
        <f t="shared" si="44"/>
        <v/>
      </c>
      <c r="O427" s="20"/>
      <c r="P427" s="20"/>
      <c r="Q427" s="46" t="str">
        <f>IFERROR(MAX(IF(OR(O427="",P427=""),"",IF(AND(AND(MONTH(E427)&gt;=7,MONTH(E427)&lt;8),AND(MONTH(F427)&gt;=7,MONTH(F427)&lt;8)),(NETWORKDAYS(E427,F427,Lister!$D$7:$D$13)-O427)*N427/NETWORKDAYS(Lister!$D$19,Lister!$E$19,Lister!$D$7:$D$13),IF(AND(AND(MONTH(E427)&gt;=7,MONTH(E427)&lt;8),MONTH(F427)&gt;7),(NETWORKDAYS(E427,Lister!$E$19,Lister!$D$7:$D$13)-O427)*N427/NETWORKDAYS(Lister!$D$19,Lister!$E$19,Lister!$D$7:$D$13),IF(MONTH(E427)&gt;7,0)))),0),"")</f>
        <v/>
      </c>
      <c r="R427" s="46" t="str">
        <f>IFERROR(MAX(IF(OR(O427="",P427=""),"",IF(AND(AND(MONTH(E427)&gt;=8,MONTH(E427)&lt;9),AND(MONTH(F427)&gt;=8,MONTH(F427)&lt;9)),(NETWORKDAYS(E427,F427,Lister!$D$7:$D$13)-P427)*N427/NETWORKDAYS(Lister!$D$20,Lister!$E$20,Lister!$D$7:$D$13),IF(AND(MONTH(E427)=7,MONTH(F427)=8),(NETWORKDAYS(Lister!$D$20,F427,Lister!$D$7:$D$13)-P427)*N427/NETWORKDAYS(Lister!$D$20,Lister!$E$20,Lister!$D$7:$D$13),IF(AND(MONTH(E427)=7,MONTH(F427)=7),0)))),0),"")</f>
        <v/>
      </c>
      <c r="S427" s="31" t="str">
        <f t="shared" si="45"/>
        <v/>
      </c>
      <c r="T427" s="31" t="str">
        <f t="shared" si="46"/>
        <v/>
      </c>
      <c r="U427" s="51" t="str">
        <f t="shared" si="47"/>
        <v/>
      </c>
    </row>
    <row r="428" spans="1:21" x14ac:dyDescent="0.25">
      <c r="A428" s="13" t="str">
        <f t="shared" si="48"/>
        <v/>
      </c>
      <c r="B428" s="55"/>
      <c r="C428" s="22"/>
      <c r="D428" s="23"/>
      <c r="E428" s="16"/>
      <c r="F428" s="16"/>
      <c r="G428" s="72" t="str">
        <f>IF(OR(E428="",F428=""),"",NETWORKDAYS(E428,F428,Lister!$D$7:$D$13))</f>
        <v/>
      </c>
      <c r="H428" s="19"/>
      <c r="I428" s="32" t="str">
        <f t="shared" si="42"/>
        <v/>
      </c>
      <c r="J428" s="18"/>
      <c r="K428" s="18"/>
      <c r="L428" s="46" t="str">
        <f t="shared" si="43"/>
        <v/>
      </c>
      <c r="M428" s="20"/>
      <c r="N428" s="31" t="str">
        <f t="shared" si="44"/>
        <v/>
      </c>
      <c r="O428" s="20"/>
      <c r="P428" s="20"/>
      <c r="Q428" s="46" t="str">
        <f>IFERROR(MAX(IF(OR(O428="",P428=""),"",IF(AND(AND(MONTH(E428)&gt;=7,MONTH(E428)&lt;8),AND(MONTH(F428)&gt;=7,MONTH(F428)&lt;8)),(NETWORKDAYS(E428,F428,Lister!$D$7:$D$13)-O428)*N428/NETWORKDAYS(Lister!$D$19,Lister!$E$19,Lister!$D$7:$D$13),IF(AND(AND(MONTH(E428)&gt;=7,MONTH(E428)&lt;8),MONTH(F428)&gt;7),(NETWORKDAYS(E428,Lister!$E$19,Lister!$D$7:$D$13)-O428)*N428/NETWORKDAYS(Lister!$D$19,Lister!$E$19,Lister!$D$7:$D$13),IF(MONTH(E428)&gt;7,0)))),0),"")</f>
        <v/>
      </c>
      <c r="R428" s="46" t="str">
        <f>IFERROR(MAX(IF(OR(O428="",P428=""),"",IF(AND(AND(MONTH(E428)&gt;=8,MONTH(E428)&lt;9),AND(MONTH(F428)&gt;=8,MONTH(F428)&lt;9)),(NETWORKDAYS(E428,F428,Lister!$D$7:$D$13)-P428)*N428/NETWORKDAYS(Lister!$D$20,Lister!$E$20,Lister!$D$7:$D$13),IF(AND(MONTH(E428)=7,MONTH(F428)=8),(NETWORKDAYS(Lister!$D$20,F428,Lister!$D$7:$D$13)-P428)*N428/NETWORKDAYS(Lister!$D$20,Lister!$E$20,Lister!$D$7:$D$13),IF(AND(MONTH(E428)=7,MONTH(F428)=7),0)))),0),"")</f>
        <v/>
      </c>
      <c r="S428" s="31" t="str">
        <f t="shared" si="45"/>
        <v/>
      </c>
      <c r="T428" s="31" t="str">
        <f t="shared" si="46"/>
        <v/>
      </c>
      <c r="U428" s="51" t="str">
        <f t="shared" si="47"/>
        <v/>
      </c>
    </row>
    <row r="429" spans="1:21" x14ac:dyDescent="0.25">
      <c r="A429" s="13" t="str">
        <f t="shared" si="48"/>
        <v/>
      </c>
      <c r="B429" s="55"/>
      <c r="C429" s="22"/>
      <c r="D429" s="23"/>
      <c r="E429" s="16"/>
      <c r="F429" s="16"/>
      <c r="G429" s="72" t="str">
        <f>IF(OR(E429="",F429=""),"",NETWORKDAYS(E429,F429,Lister!$D$7:$D$13))</f>
        <v/>
      </c>
      <c r="H429" s="19"/>
      <c r="I429" s="32" t="str">
        <f t="shared" si="42"/>
        <v/>
      </c>
      <c r="J429" s="18"/>
      <c r="K429" s="18"/>
      <c r="L429" s="46" t="str">
        <f t="shared" si="43"/>
        <v/>
      </c>
      <c r="M429" s="20"/>
      <c r="N429" s="31" t="str">
        <f t="shared" si="44"/>
        <v/>
      </c>
      <c r="O429" s="20"/>
      <c r="P429" s="20"/>
      <c r="Q429" s="46" t="str">
        <f>IFERROR(MAX(IF(OR(O429="",P429=""),"",IF(AND(AND(MONTH(E429)&gt;=7,MONTH(E429)&lt;8),AND(MONTH(F429)&gt;=7,MONTH(F429)&lt;8)),(NETWORKDAYS(E429,F429,Lister!$D$7:$D$13)-O429)*N429/NETWORKDAYS(Lister!$D$19,Lister!$E$19,Lister!$D$7:$D$13),IF(AND(AND(MONTH(E429)&gt;=7,MONTH(E429)&lt;8),MONTH(F429)&gt;7),(NETWORKDAYS(E429,Lister!$E$19,Lister!$D$7:$D$13)-O429)*N429/NETWORKDAYS(Lister!$D$19,Lister!$E$19,Lister!$D$7:$D$13),IF(MONTH(E429)&gt;7,0)))),0),"")</f>
        <v/>
      </c>
      <c r="R429" s="46" t="str">
        <f>IFERROR(MAX(IF(OR(O429="",P429=""),"",IF(AND(AND(MONTH(E429)&gt;=8,MONTH(E429)&lt;9),AND(MONTH(F429)&gt;=8,MONTH(F429)&lt;9)),(NETWORKDAYS(E429,F429,Lister!$D$7:$D$13)-P429)*N429/NETWORKDAYS(Lister!$D$20,Lister!$E$20,Lister!$D$7:$D$13),IF(AND(MONTH(E429)=7,MONTH(F429)=8),(NETWORKDAYS(Lister!$D$20,F429,Lister!$D$7:$D$13)-P429)*N429/NETWORKDAYS(Lister!$D$20,Lister!$E$20,Lister!$D$7:$D$13),IF(AND(MONTH(E429)=7,MONTH(F429)=7),0)))),0),"")</f>
        <v/>
      </c>
      <c r="S429" s="31" t="str">
        <f t="shared" si="45"/>
        <v/>
      </c>
      <c r="T429" s="31" t="str">
        <f t="shared" si="46"/>
        <v/>
      </c>
      <c r="U429" s="51" t="str">
        <f t="shared" si="47"/>
        <v/>
      </c>
    </row>
    <row r="430" spans="1:21" x14ac:dyDescent="0.25">
      <c r="A430" s="13" t="str">
        <f t="shared" si="48"/>
        <v/>
      </c>
      <c r="B430" s="55"/>
      <c r="C430" s="22"/>
      <c r="D430" s="23"/>
      <c r="E430" s="16"/>
      <c r="F430" s="16"/>
      <c r="G430" s="72" t="str">
        <f>IF(OR(E430="",F430=""),"",NETWORKDAYS(E430,F430,Lister!$D$7:$D$13))</f>
        <v/>
      </c>
      <c r="H430" s="19"/>
      <c r="I430" s="32" t="str">
        <f t="shared" si="42"/>
        <v/>
      </c>
      <c r="J430" s="18"/>
      <c r="K430" s="18"/>
      <c r="L430" s="46" t="str">
        <f t="shared" si="43"/>
        <v/>
      </c>
      <c r="M430" s="20"/>
      <c r="N430" s="31" t="str">
        <f t="shared" si="44"/>
        <v/>
      </c>
      <c r="O430" s="20"/>
      <c r="P430" s="20"/>
      <c r="Q430" s="46" t="str">
        <f>IFERROR(MAX(IF(OR(O430="",P430=""),"",IF(AND(AND(MONTH(E430)&gt;=7,MONTH(E430)&lt;8),AND(MONTH(F430)&gt;=7,MONTH(F430)&lt;8)),(NETWORKDAYS(E430,F430,Lister!$D$7:$D$13)-O430)*N430/NETWORKDAYS(Lister!$D$19,Lister!$E$19,Lister!$D$7:$D$13),IF(AND(AND(MONTH(E430)&gt;=7,MONTH(E430)&lt;8),MONTH(F430)&gt;7),(NETWORKDAYS(E430,Lister!$E$19,Lister!$D$7:$D$13)-O430)*N430/NETWORKDAYS(Lister!$D$19,Lister!$E$19,Lister!$D$7:$D$13),IF(MONTH(E430)&gt;7,0)))),0),"")</f>
        <v/>
      </c>
      <c r="R430" s="46" t="str">
        <f>IFERROR(MAX(IF(OR(O430="",P430=""),"",IF(AND(AND(MONTH(E430)&gt;=8,MONTH(E430)&lt;9),AND(MONTH(F430)&gt;=8,MONTH(F430)&lt;9)),(NETWORKDAYS(E430,F430,Lister!$D$7:$D$13)-P430)*N430/NETWORKDAYS(Lister!$D$20,Lister!$E$20,Lister!$D$7:$D$13),IF(AND(MONTH(E430)=7,MONTH(F430)=8),(NETWORKDAYS(Lister!$D$20,F430,Lister!$D$7:$D$13)-P430)*N430/NETWORKDAYS(Lister!$D$20,Lister!$E$20,Lister!$D$7:$D$13),IF(AND(MONTH(E430)=7,MONTH(F430)=7),0)))),0),"")</f>
        <v/>
      </c>
      <c r="S430" s="31" t="str">
        <f t="shared" si="45"/>
        <v/>
      </c>
      <c r="T430" s="31" t="str">
        <f t="shared" si="46"/>
        <v/>
      </c>
      <c r="U430" s="51" t="str">
        <f t="shared" si="47"/>
        <v/>
      </c>
    </row>
    <row r="431" spans="1:21" x14ac:dyDescent="0.25">
      <c r="A431" s="13" t="str">
        <f t="shared" si="48"/>
        <v/>
      </c>
      <c r="B431" s="55"/>
      <c r="C431" s="22"/>
      <c r="D431" s="23"/>
      <c r="E431" s="16"/>
      <c r="F431" s="16"/>
      <c r="G431" s="72" t="str">
        <f>IF(OR(E431="",F431=""),"",NETWORKDAYS(E431,F431,Lister!$D$7:$D$13))</f>
        <v/>
      </c>
      <c r="H431" s="19"/>
      <c r="I431" s="32" t="str">
        <f t="shared" si="42"/>
        <v/>
      </c>
      <c r="J431" s="18"/>
      <c r="K431" s="18"/>
      <c r="L431" s="46" t="str">
        <f t="shared" si="43"/>
        <v/>
      </c>
      <c r="M431" s="20"/>
      <c r="N431" s="31" t="str">
        <f t="shared" si="44"/>
        <v/>
      </c>
      <c r="O431" s="20"/>
      <c r="P431" s="20"/>
      <c r="Q431" s="46" t="str">
        <f>IFERROR(MAX(IF(OR(O431="",P431=""),"",IF(AND(AND(MONTH(E431)&gt;=7,MONTH(E431)&lt;8),AND(MONTH(F431)&gt;=7,MONTH(F431)&lt;8)),(NETWORKDAYS(E431,F431,Lister!$D$7:$D$13)-O431)*N431/NETWORKDAYS(Lister!$D$19,Lister!$E$19,Lister!$D$7:$D$13),IF(AND(AND(MONTH(E431)&gt;=7,MONTH(E431)&lt;8),MONTH(F431)&gt;7),(NETWORKDAYS(E431,Lister!$E$19,Lister!$D$7:$D$13)-O431)*N431/NETWORKDAYS(Lister!$D$19,Lister!$E$19,Lister!$D$7:$D$13),IF(MONTH(E431)&gt;7,0)))),0),"")</f>
        <v/>
      </c>
      <c r="R431" s="46" t="str">
        <f>IFERROR(MAX(IF(OR(O431="",P431=""),"",IF(AND(AND(MONTH(E431)&gt;=8,MONTH(E431)&lt;9),AND(MONTH(F431)&gt;=8,MONTH(F431)&lt;9)),(NETWORKDAYS(E431,F431,Lister!$D$7:$D$13)-P431)*N431/NETWORKDAYS(Lister!$D$20,Lister!$E$20,Lister!$D$7:$D$13),IF(AND(MONTH(E431)=7,MONTH(F431)=8),(NETWORKDAYS(Lister!$D$20,F431,Lister!$D$7:$D$13)-P431)*N431/NETWORKDAYS(Lister!$D$20,Lister!$E$20,Lister!$D$7:$D$13),IF(AND(MONTH(E431)=7,MONTH(F431)=7),0)))),0),"")</f>
        <v/>
      </c>
      <c r="S431" s="31" t="str">
        <f t="shared" si="45"/>
        <v/>
      </c>
      <c r="T431" s="31" t="str">
        <f t="shared" si="46"/>
        <v/>
      </c>
      <c r="U431" s="51" t="str">
        <f t="shared" si="47"/>
        <v/>
      </c>
    </row>
    <row r="432" spans="1:21" x14ac:dyDescent="0.25">
      <c r="A432" s="13" t="str">
        <f t="shared" si="48"/>
        <v/>
      </c>
      <c r="B432" s="55"/>
      <c r="C432" s="22"/>
      <c r="D432" s="23"/>
      <c r="E432" s="16"/>
      <c r="F432" s="16"/>
      <c r="G432" s="72" t="str">
        <f>IF(OR(E432="",F432=""),"",NETWORKDAYS(E432,F432,Lister!$D$7:$D$13))</f>
        <v/>
      </c>
      <c r="H432" s="19"/>
      <c r="I432" s="32" t="str">
        <f t="shared" si="42"/>
        <v/>
      </c>
      <c r="J432" s="18"/>
      <c r="K432" s="18"/>
      <c r="L432" s="46" t="str">
        <f t="shared" si="43"/>
        <v/>
      </c>
      <c r="M432" s="20"/>
      <c r="N432" s="31" t="str">
        <f t="shared" si="44"/>
        <v/>
      </c>
      <c r="O432" s="20"/>
      <c r="P432" s="20"/>
      <c r="Q432" s="46" t="str">
        <f>IFERROR(MAX(IF(OR(O432="",P432=""),"",IF(AND(AND(MONTH(E432)&gt;=7,MONTH(E432)&lt;8),AND(MONTH(F432)&gt;=7,MONTH(F432)&lt;8)),(NETWORKDAYS(E432,F432,Lister!$D$7:$D$13)-O432)*N432/NETWORKDAYS(Lister!$D$19,Lister!$E$19,Lister!$D$7:$D$13),IF(AND(AND(MONTH(E432)&gt;=7,MONTH(E432)&lt;8),MONTH(F432)&gt;7),(NETWORKDAYS(E432,Lister!$E$19,Lister!$D$7:$D$13)-O432)*N432/NETWORKDAYS(Lister!$D$19,Lister!$E$19,Lister!$D$7:$D$13),IF(MONTH(E432)&gt;7,0)))),0),"")</f>
        <v/>
      </c>
      <c r="R432" s="46" t="str">
        <f>IFERROR(MAX(IF(OR(O432="",P432=""),"",IF(AND(AND(MONTH(E432)&gt;=8,MONTH(E432)&lt;9),AND(MONTH(F432)&gt;=8,MONTH(F432)&lt;9)),(NETWORKDAYS(E432,F432,Lister!$D$7:$D$13)-P432)*N432/NETWORKDAYS(Lister!$D$20,Lister!$E$20,Lister!$D$7:$D$13),IF(AND(MONTH(E432)=7,MONTH(F432)=8),(NETWORKDAYS(Lister!$D$20,F432,Lister!$D$7:$D$13)-P432)*N432/NETWORKDAYS(Lister!$D$20,Lister!$E$20,Lister!$D$7:$D$13),IF(AND(MONTH(E432)=7,MONTH(F432)=7),0)))),0),"")</f>
        <v/>
      </c>
      <c r="S432" s="31" t="str">
        <f t="shared" si="45"/>
        <v/>
      </c>
      <c r="T432" s="31" t="str">
        <f t="shared" si="46"/>
        <v/>
      </c>
      <c r="U432" s="51" t="str">
        <f t="shared" si="47"/>
        <v/>
      </c>
    </row>
    <row r="433" spans="1:21" x14ac:dyDescent="0.25">
      <c r="A433" s="13" t="str">
        <f t="shared" si="48"/>
        <v/>
      </c>
      <c r="B433" s="55"/>
      <c r="C433" s="22"/>
      <c r="D433" s="23"/>
      <c r="E433" s="16"/>
      <c r="F433" s="16"/>
      <c r="G433" s="72" t="str">
        <f>IF(OR(E433="",F433=""),"",NETWORKDAYS(E433,F433,Lister!$D$7:$D$13))</f>
        <v/>
      </c>
      <c r="H433" s="19"/>
      <c r="I433" s="32" t="str">
        <f t="shared" si="42"/>
        <v/>
      </c>
      <c r="J433" s="18"/>
      <c r="K433" s="18"/>
      <c r="L433" s="46" t="str">
        <f t="shared" si="43"/>
        <v/>
      </c>
      <c r="M433" s="20"/>
      <c r="N433" s="31" t="str">
        <f t="shared" si="44"/>
        <v/>
      </c>
      <c r="O433" s="20"/>
      <c r="P433" s="20"/>
      <c r="Q433" s="46" t="str">
        <f>IFERROR(MAX(IF(OR(O433="",P433=""),"",IF(AND(AND(MONTH(E433)&gt;=7,MONTH(E433)&lt;8),AND(MONTH(F433)&gt;=7,MONTH(F433)&lt;8)),(NETWORKDAYS(E433,F433,Lister!$D$7:$D$13)-O433)*N433/NETWORKDAYS(Lister!$D$19,Lister!$E$19,Lister!$D$7:$D$13),IF(AND(AND(MONTH(E433)&gt;=7,MONTH(E433)&lt;8),MONTH(F433)&gt;7),(NETWORKDAYS(E433,Lister!$E$19,Lister!$D$7:$D$13)-O433)*N433/NETWORKDAYS(Lister!$D$19,Lister!$E$19,Lister!$D$7:$D$13),IF(MONTH(E433)&gt;7,0)))),0),"")</f>
        <v/>
      </c>
      <c r="R433" s="46" t="str">
        <f>IFERROR(MAX(IF(OR(O433="",P433=""),"",IF(AND(AND(MONTH(E433)&gt;=8,MONTH(E433)&lt;9),AND(MONTH(F433)&gt;=8,MONTH(F433)&lt;9)),(NETWORKDAYS(E433,F433,Lister!$D$7:$D$13)-P433)*N433/NETWORKDAYS(Lister!$D$20,Lister!$E$20,Lister!$D$7:$D$13),IF(AND(MONTH(E433)=7,MONTH(F433)=8),(NETWORKDAYS(Lister!$D$20,F433,Lister!$D$7:$D$13)-P433)*N433/NETWORKDAYS(Lister!$D$20,Lister!$E$20,Lister!$D$7:$D$13),IF(AND(MONTH(E433)=7,MONTH(F433)=7),0)))),0),"")</f>
        <v/>
      </c>
      <c r="S433" s="31" t="str">
        <f t="shared" si="45"/>
        <v/>
      </c>
      <c r="T433" s="31" t="str">
        <f t="shared" si="46"/>
        <v/>
      </c>
      <c r="U433" s="51" t="str">
        <f t="shared" si="47"/>
        <v/>
      </c>
    </row>
    <row r="434" spans="1:21" x14ac:dyDescent="0.25">
      <c r="A434" s="13" t="str">
        <f t="shared" si="48"/>
        <v/>
      </c>
      <c r="B434" s="55"/>
      <c r="C434" s="22"/>
      <c r="D434" s="23"/>
      <c r="E434" s="16"/>
      <c r="F434" s="16"/>
      <c r="G434" s="72" t="str">
        <f>IF(OR(E434="",F434=""),"",NETWORKDAYS(E434,F434,Lister!$D$7:$D$13))</f>
        <v/>
      </c>
      <c r="H434" s="19"/>
      <c r="I434" s="32" t="str">
        <f t="shared" si="42"/>
        <v/>
      </c>
      <c r="J434" s="18"/>
      <c r="K434" s="18"/>
      <c r="L434" s="46" t="str">
        <f t="shared" si="43"/>
        <v/>
      </c>
      <c r="M434" s="20"/>
      <c r="N434" s="31" t="str">
        <f t="shared" si="44"/>
        <v/>
      </c>
      <c r="O434" s="20"/>
      <c r="P434" s="20"/>
      <c r="Q434" s="46" t="str">
        <f>IFERROR(MAX(IF(OR(O434="",P434=""),"",IF(AND(AND(MONTH(E434)&gt;=7,MONTH(E434)&lt;8),AND(MONTH(F434)&gt;=7,MONTH(F434)&lt;8)),(NETWORKDAYS(E434,F434,Lister!$D$7:$D$13)-O434)*N434/NETWORKDAYS(Lister!$D$19,Lister!$E$19,Lister!$D$7:$D$13),IF(AND(AND(MONTH(E434)&gt;=7,MONTH(E434)&lt;8),MONTH(F434)&gt;7),(NETWORKDAYS(E434,Lister!$E$19,Lister!$D$7:$D$13)-O434)*N434/NETWORKDAYS(Lister!$D$19,Lister!$E$19,Lister!$D$7:$D$13),IF(MONTH(E434)&gt;7,0)))),0),"")</f>
        <v/>
      </c>
      <c r="R434" s="46" t="str">
        <f>IFERROR(MAX(IF(OR(O434="",P434=""),"",IF(AND(AND(MONTH(E434)&gt;=8,MONTH(E434)&lt;9),AND(MONTH(F434)&gt;=8,MONTH(F434)&lt;9)),(NETWORKDAYS(E434,F434,Lister!$D$7:$D$13)-P434)*N434/NETWORKDAYS(Lister!$D$20,Lister!$E$20,Lister!$D$7:$D$13),IF(AND(MONTH(E434)=7,MONTH(F434)=8),(NETWORKDAYS(Lister!$D$20,F434,Lister!$D$7:$D$13)-P434)*N434/NETWORKDAYS(Lister!$D$20,Lister!$E$20,Lister!$D$7:$D$13),IF(AND(MONTH(E434)=7,MONTH(F434)=7),0)))),0),"")</f>
        <v/>
      </c>
      <c r="S434" s="31" t="str">
        <f t="shared" si="45"/>
        <v/>
      </c>
      <c r="T434" s="31" t="str">
        <f t="shared" si="46"/>
        <v/>
      </c>
      <c r="U434" s="51" t="str">
        <f t="shared" si="47"/>
        <v/>
      </c>
    </row>
    <row r="435" spans="1:21" x14ac:dyDescent="0.25">
      <c r="A435" s="13" t="str">
        <f t="shared" si="48"/>
        <v/>
      </c>
      <c r="B435" s="55"/>
      <c r="C435" s="22"/>
      <c r="D435" s="23"/>
      <c r="E435" s="16"/>
      <c r="F435" s="16"/>
      <c r="G435" s="72" t="str">
        <f>IF(OR(E435="",F435=""),"",NETWORKDAYS(E435,F435,Lister!$D$7:$D$13))</f>
        <v/>
      </c>
      <c r="H435" s="19"/>
      <c r="I435" s="32" t="str">
        <f t="shared" si="42"/>
        <v/>
      </c>
      <c r="J435" s="18"/>
      <c r="K435" s="18"/>
      <c r="L435" s="46" t="str">
        <f t="shared" si="43"/>
        <v/>
      </c>
      <c r="M435" s="20"/>
      <c r="N435" s="31" t="str">
        <f t="shared" si="44"/>
        <v/>
      </c>
      <c r="O435" s="20"/>
      <c r="P435" s="20"/>
      <c r="Q435" s="46" t="str">
        <f>IFERROR(MAX(IF(OR(O435="",P435=""),"",IF(AND(AND(MONTH(E435)&gt;=7,MONTH(E435)&lt;8),AND(MONTH(F435)&gt;=7,MONTH(F435)&lt;8)),(NETWORKDAYS(E435,F435,Lister!$D$7:$D$13)-O435)*N435/NETWORKDAYS(Lister!$D$19,Lister!$E$19,Lister!$D$7:$D$13),IF(AND(AND(MONTH(E435)&gt;=7,MONTH(E435)&lt;8),MONTH(F435)&gt;7),(NETWORKDAYS(E435,Lister!$E$19,Lister!$D$7:$D$13)-O435)*N435/NETWORKDAYS(Lister!$D$19,Lister!$E$19,Lister!$D$7:$D$13),IF(MONTH(E435)&gt;7,0)))),0),"")</f>
        <v/>
      </c>
      <c r="R435" s="46" t="str">
        <f>IFERROR(MAX(IF(OR(O435="",P435=""),"",IF(AND(AND(MONTH(E435)&gt;=8,MONTH(E435)&lt;9),AND(MONTH(F435)&gt;=8,MONTH(F435)&lt;9)),(NETWORKDAYS(E435,F435,Lister!$D$7:$D$13)-P435)*N435/NETWORKDAYS(Lister!$D$20,Lister!$E$20,Lister!$D$7:$D$13),IF(AND(MONTH(E435)=7,MONTH(F435)=8),(NETWORKDAYS(Lister!$D$20,F435,Lister!$D$7:$D$13)-P435)*N435/NETWORKDAYS(Lister!$D$20,Lister!$E$20,Lister!$D$7:$D$13),IF(AND(MONTH(E435)=7,MONTH(F435)=7),0)))),0),"")</f>
        <v/>
      </c>
      <c r="S435" s="31" t="str">
        <f t="shared" si="45"/>
        <v/>
      </c>
      <c r="T435" s="31" t="str">
        <f t="shared" si="46"/>
        <v/>
      </c>
      <c r="U435" s="51" t="str">
        <f t="shared" si="47"/>
        <v/>
      </c>
    </row>
    <row r="436" spans="1:21" x14ac:dyDescent="0.25">
      <c r="A436" s="13" t="str">
        <f t="shared" si="48"/>
        <v/>
      </c>
      <c r="B436" s="55"/>
      <c r="C436" s="22"/>
      <c r="D436" s="23"/>
      <c r="E436" s="16"/>
      <c r="F436" s="16"/>
      <c r="G436" s="72" t="str">
        <f>IF(OR(E436="",F436=""),"",NETWORKDAYS(E436,F436,Lister!$D$7:$D$13))</f>
        <v/>
      </c>
      <c r="H436" s="19"/>
      <c r="I436" s="32" t="str">
        <f t="shared" si="42"/>
        <v/>
      </c>
      <c r="J436" s="18"/>
      <c r="K436" s="18"/>
      <c r="L436" s="46" t="str">
        <f t="shared" si="43"/>
        <v/>
      </c>
      <c r="M436" s="20"/>
      <c r="N436" s="31" t="str">
        <f t="shared" si="44"/>
        <v/>
      </c>
      <c r="O436" s="20"/>
      <c r="P436" s="20"/>
      <c r="Q436" s="46" t="str">
        <f>IFERROR(MAX(IF(OR(O436="",P436=""),"",IF(AND(AND(MONTH(E436)&gt;=7,MONTH(E436)&lt;8),AND(MONTH(F436)&gt;=7,MONTH(F436)&lt;8)),(NETWORKDAYS(E436,F436,Lister!$D$7:$D$13)-O436)*N436/NETWORKDAYS(Lister!$D$19,Lister!$E$19,Lister!$D$7:$D$13),IF(AND(AND(MONTH(E436)&gt;=7,MONTH(E436)&lt;8),MONTH(F436)&gt;7),(NETWORKDAYS(E436,Lister!$E$19,Lister!$D$7:$D$13)-O436)*N436/NETWORKDAYS(Lister!$D$19,Lister!$E$19,Lister!$D$7:$D$13),IF(MONTH(E436)&gt;7,0)))),0),"")</f>
        <v/>
      </c>
      <c r="R436" s="46" t="str">
        <f>IFERROR(MAX(IF(OR(O436="",P436=""),"",IF(AND(AND(MONTH(E436)&gt;=8,MONTH(E436)&lt;9),AND(MONTH(F436)&gt;=8,MONTH(F436)&lt;9)),(NETWORKDAYS(E436,F436,Lister!$D$7:$D$13)-P436)*N436/NETWORKDAYS(Lister!$D$20,Lister!$E$20,Lister!$D$7:$D$13),IF(AND(MONTH(E436)=7,MONTH(F436)=8),(NETWORKDAYS(Lister!$D$20,F436,Lister!$D$7:$D$13)-P436)*N436/NETWORKDAYS(Lister!$D$20,Lister!$E$20,Lister!$D$7:$D$13),IF(AND(MONTH(E436)=7,MONTH(F436)=7),0)))),0),"")</f>
        <v/>
      </c>
      <c r="S436" s="31" t="str">
        <f t="shared" si="45"/>
        <v/>
      </c>
      <c r="T436" s="31" t="str">
        <f t="shared" si="46"/>
        <v/>
      </c>
      <c r="U436" s="51" t="str">
        <f t="shared" si="47"/>
        <v/>
      </c>
    </row>
    <row r="437" spans="1:21" x14ac:dyDescent="0.25">
      <c r="A437" s="13" t="str">
        <f t="shared" si="48"/>
        <v/>
      </c>
      <c r="B437" s="55"/>
      <c r="C437" s="22"/>
      <c r="D437" s="23"/>
      <c r="E437" s="16"/>
      <c r="F437" s="16"/>
      <c r="G437" s="72" t="str">
        <f>IF(OR(E437="",F437=""),"",NETWORKDAYS(E437,F437,Lister!$D$7:$D$13))</f>
        <v/>
      </c>
      <c r="H437" s="19"/>
      <c r="I437" s="32" t="str">
        <f t="shared" si="42"/>
        <v/>
      </c>
      <c r="J437" s="18"/>
      <c r="K437" s="18"/>
      <c r="L437" s="46" t="str">
        <f t="shared" si="43"/>
        <v/>
      </c>
      <c r="M437" s="20"/>
      <c r="N437" s="31" t="str">
        <f t="shared" si="44"/>
        <v/>
      </c>
      <c r="O437" s="20"/>
      <c r="P437" s="20"/>
      <c r="Q437" s="46" t="str">
        <f>IFERROR(MAX(IF(OR(O437="",P437=""),"",IF(AND(AND(MONTH(E437)&gt;=7,MONTH(E437)&lt;8),AND(MONTH(F437)&gt;=7,MONTH(F437)&lt;8)),(NETWORKDAYS(E437,F437,Lister!$D$7:$D$13)-O437)*N437/NETWORKDAYS(Lister!$D$19,Lister!$E$19,Lister!$D$7:$D$13),IF(AND(AND(MONTH(E437)&gt;=7,MONTH(E437)&lt;8),MONTH(F437)&gt;7),(NETWORKDAYS(E437,Lister!$E$19,Lister!$D$7:$D$13)-O437)*N437/NETWORKDAYS(Lister!$D$19,Lister!$E$19,Lister!$D$7:$D$13),IF(MONTH(E437)&gt;7,0)))),0),"")</f>
        <v/>
      </c>
      <c r="R437" s="46" t="str">
        <f>IFERROR(MAX(IF(OR(O437="",P437=""),"",IF(AND(AND(MONTH(E437)&gt;=8,MONTH(E437)&lt;9),AND(MONTH(F437)&gt;=8,MONTH(F437)&lt;9)),(NETWORKDAYS(E437,F437,Lister!$D$7:$D$13)-P437)*N437/NETWORKDAYS(Lister!$D$20,Lister!$E$20,Lister!$D$7:$D$13),IF(AND(MONTH(E437)=7,MONTH(F437)=8),(NETWORKDAYS(Lister!$D$20,F437,Lister!$D$7:$D$13)-P437)*N437/NETWORKDAYS(Lister!$D$20,Lister!$E$20,Lister!$D$7:$D$13),IF(AND(MONTH(E437)=7,MONTH(F437)=7),0)))),0),"")</f>
        <v/>
      </c>
      <c r="S437" s="31" t="str">
        <f t="shared" si="45"/>
        <v/>
      </c>
      <c r="T437" s="31" t="str">
        <f t="shared" si="46"/>
        <v/>
      </c>
      <c r="U437" s="51" t="str">
        <f t="shared" si="47"/>
        <v/>
      </c>
    </row>
    <row r="438" spans="1:21" x14ac:dyDescent="0.25">
      <c r="A438" s="13" t="str">
        <f t="shared" si="48"/>
        <v/>
      </c>
      <c r="B438" s="55"/>
      <c r="C438" s="22"/>
      <c r="D438" s="23"/>
      <c r="E438" s="16"/>
      <c r="F438" s="16"/>
      <c r="G438" s="72" t="str">
        <f>IF(OR(E438="",F438=""),"",NETWORKDAYS(E438,F438,Lister!$D$7:$D$13))</f>
        <v/>
      </c>
      <c r="H438" s="19"/>
      <c r="I438" s="32" t="str">
        <f t="shared" si="42"/>
        <v/>
      </c>
      <c r="J438" s="18"/>
      <c r="K438" s="18"/>
      <c r="L438" s="46" t="str">
        <f t="shared" si="43"/>
        <v/>
      </c>
      <c r="M438" s="20"/>
      <c r="N438" s="31" t="str">
        <f t="shared" si="44"/>
        <v/>
      </c>
      <c r="O438" s="20"/>
      <c r="P438" s="20"/>
      <c r="Q438" s="46" t="str">
        <f>IFERROR(MAX(IF(OR(O438="",P438=""),"",IF(AND(AND(MONTH(E438)&gt;=7,MONTH(E438)&lt;8),AND(MONTH(F438)&gt;=7,MONTH(F438)&lt;8)),(NETWORKDAYS(E438,F438,Lister!$D$7:$D$13)-O438)*N438/NETWORKDAYS(Lister!$D$19,Lister!$E$19,Lister!$D$7:$D$13),IF(AND(AND(MONTH(E438)&gt;=7,MONTH(E438)&lt;8),MONTH(F438)&gt;7),(NETWORKDAYS(E438,Lister!$E$19,Lister!$D$7:$D$13)-O438)*N438/NETWORKDAYS(Lister!$D$19,Lister!$E$19,Lister!$D$7:$D$13),IF(MONTH(E438)&gt;7,0)))),0),"")</f>
        <v/>
      </c>
      <c r="R438" s="46" t="str">
        <f>IFERROR(MAX(IF(OR(O438="",P438=""),"",IF(AND(AND(MONTH(E438)&gt;=8,MONTH(E438)&lt;9),AND(MONTH(F438)&gt;=8,MONTH(F438)&lt;9)),(NETWORKDAYS(E438,F438,Lister!$D$7:$D$13)-P438)*N438/NETWORKDAYS(Lister!$D$20,Lister!$E$20,Lister!$D$7:$D$13),IF(AND(MONTH(E438)=7,MONTH(F438)=8),(NETWORKDAYS(Lister!$D$20,F438,Lister!$D$7:$D$13)-P438)*N438/NETWORKDAYS(Lister!$D$20,Lister!$E$20,Lister!$D$7:$D$13),IF(AND(MONTH(E438)=7,MONTH(F438)=7),0)))),0),"")</f>
        <v/>
      </c>
      <c r="S438" s="31" t="str">
        <f t="shared" si="45"/>
        <v/>
      </c>
      <c r="T438" s="31" t="str">
        <f t="shared" si="46"/>
        <v/>
      </c>
      <c r="U438" s="51" t="str">
        <f t="shared" si="47"/>
        <v/>
      </c>
    </row>
    <row r="439" spans="1:21" x14ac:dyDescent="0.25">
      <c r="A439" s="13" t="str">
        <f t="shared" si="48"/>
        <v/>
      </c>
      <c r="B439" s="55"/>
      <c r="C439" s="22"/>
      <c r="D439" s="23"/>
      <c r="E439" s="16"/>
      <c r="F439" s="16"/>
      <c r="G439" s="72" t="str">
        <f>IF(OR(E439="",F439=""),"",NETWORKDAYS(E439,F439,Lister!$D$7:$D$13))</f>
        <v/>
      </c>
      <c r="H439" s="19"/>
      <c r="I439" s="32" t="str">
        <f t="shared" si="42"/>
        <v/>
      </c>
      <c r="J439" s="18"/>
      <c r="K439" s="18"/>
      <c r="L439" s="46" t="str">
        <f t="shared" si="43"/>
        <v/>
      </c>
      <c r="M439" s="20"/>
      <c r="N439" s="31" t="str">
        <f t="shared" si="44"/>
        <v/>
      </c>
      <c r="O439" s="20"/>
      <c r="P439" s="20"/>
      <c r="Q439" s="46" t="str">
        <f>IFERROR(MAX(IF(OR(O439="",P439=""),"",IF(AND(AND(MONTH(E439)&gt;=7,MONTH(E439)&lt;8),AND(MONTH(F439)&gt;=7,MONTH(F439)&lt;8)),(NETWORKDAYS(E439,F439,Lister!$D$7:$D$13)-O439)*N439/NETWORKDAYS(Lister!$D$19,Lister!$E$19,Lister!$D$7:$D$13),IF(AND(AND(MONTH(E439)&gt;=7,MONTH(E439)&lt;8),MONTH(F439)&gt;7),(NETWORKDAYS(E439,Lister!$E$19,Lister!$D$7:$D$13)-O439)*N439/NETWORKDAYS(Lister!$D$19,Lister!$E$19,Lister!$D$7:$D$13),IF(MONTH(E439)&gt;7,0)))),0),"")</f>
        <v/>
      </c>
      <c r="R439" s="46" t="str">
        <f>IFERROR(MAX(IF(OR(O439="",P439=""),"",IF(AND(AND(MONTH(E439)&gt;=8,MONTH(E439)&lt;9),AND(MONTH(F439)&gt;=8,MONTH(F439)&lt;9)),(NETWORKDAYS(E439,F439,Lister!$D$7:$D$13)-P439)*N439/NETWORKDAYS(Lister!$D$20,Lister!$E$20,Lister!$D$7:$D$13),IF(AND(MONTH(E439)=7,MONTH(F439)=8),(NETWORKDAYS(Lister!$D$20,F439,Lister!$D$7:$D$13)-P439)*N439/NETWORKDAYS(Lister!$D$20,Lister!$E$20,Lister!$D$7:$D$13),IF(AND(MONTH(E439)=7,MONTH(F439)=7),0)))),0),"")</f>
        <v/>
      </c>
      <c r="S439" s="31" t="str">
        <f t="shared" si="45"/>
        <v/>
      </c>
      <c r="T439" s="31" t="str">
        <f t="shared" si="46"/>
        <v/>
      </c>
      <c r="U439" s="51" t="str">
        <f t="shared" si="47"/>
        <v/>
      </c>
    </row>
    <row r="440" spans="1:21" x14ac:dyDescent="0.25">
      <c r="A440" s="13" t="str">
        <f t="shared" si="48"/>
        <v/>
      </c>
      <c r="B440" s="55"/>
      <c r="C440" s="22"/>
      <c r="D440" s="23"/>
      <c r="E440" s="16"/>
      <c r="F440" s="16"/>
      <c r="G440" s="72" t="str">
        <f>IF(OR(E440="",F440=""),"",NETWORKDAYS(E440,F440,Lister!$D$7:$D$13))</f>
        <v/>
      </c>
      <c r="H440" s="19"/>
      <c r="I440" s="32" t="str">
        <f t="shared" si="42"/>
        <v/>
      </c>
      <c r="J440" s="18"/>
      <c r="K440" s="18"/>
      <c r="L440" s="46" t="str">
        <f t="shared" si="43"/>
        <v/>
      </c>
      <c r="M440" s="20"/>
      <c r="N440" s="31" t="str">
        <f t="shared" si="44"/>
        <v/>
      </c>
      <c r="O440" s="20"/>
      <c r="P440" s="20"/>
      <c r="Q440" s="46" t="str">
        <f>IFERROR(MAX(IF(OR(O440="",P440=""),"",IF(AND(AND(MONTH(E440)&gt;=7,MONTH(E440)&lt;8),AND(MONTH(F440)&gt;=7,MONTH(F440)&lt;8)),(NETWORKDAYS(E440,F440,Lister!$D$7:$D$13)-O440)*N440/NETWORKDAYS(Lister!$D$19,Lister!$E$19,Lister!$D$7:$D$13),IF(AND(AND(MONTH(E440)&gt;=7,MONTH(E440)&lt;8),MONTH(F440)&gt;7),(NETWORKDAYS(E440,Lister!$E$19,Lister!$D$7:$D$13)-O440)*N440/NETWORKDAYS(Lister!$D$19,Lister!$E$19,Lister!$D$7:$D$13),IF(MONTH(E440)&gt;7,0)))),0),"")</f>
        <v/>
      </c>
      <c r="R440" s="46" t="str">
        <f>IFERROR(MAX(IF(OR(O440="",P440=""),"",IF(AND(AND(MONTH(E440)&gt;=8,MONTH(E440)&lt;9),AND(MONTH(F440)&gt;=8,MONTH(F440)&lt;9)),(NETWORKDAYS(E440,F440,Lister!$D$7:$D$13)-P440)*N440/NETWORKDAYS(Lister!$D$20,Lister!$E$20,Lister!$D$7:$D$13),IF(AND(MONTH(E440)=7,MONTH(F440)=8),(NETWORKDAYS(Lister!$D$20,F440,Lister!$D$7:$D$13)-P440)*N440/NETWORKDAYS(Lister!$D$20,Lister!$E$20,Lister!$D$7:$D$13),IF(AND(MONTH(E440)=7,MONTH(F440)=7),0)))),0),"")</f>
        <v/>
      </c>
      <c r="S440" s="31" t="str">
        <f t="shared" si="45"/>
        <v/>
      </c>
      <c r="T440" s="31" t="str">
        <f t="shared" si="46"/>
        <v/>
      </c>
      <c r="U440" s="51" t="str">
        <f t="shared" si="47"/>
        <v/>
      </c>
    </row>
    <row r="441" spans="1:21" x14ac:dyDescent="0.25">
      <c r="A441" s="13" t="str">
        <f t="shared" si="48"/>
        <v/>
      </c>
      <c r="B441" s="55"/>
      <c r="C441" s="22"/>
      <c r="D441" s="23"/>
      <c r="E441" s="16"/>
      <c r="F441" s="16"/>
      <c r="G441" s="72" t="str">
        <f>IF(OR(E441="",F441=""),"",NETWORKDAYS(E441,F441,Lister!$D$7:$D$13))</f>
        <v/>
      </c>
      <c r="H441" s="19"/>
      <c r="I441" s="32" t="str">
        <f t="shared" si="42"/>
        <v/>
      </c>
      <c r="J441" s="18"/>
      <c r="K441" s="18"/>
      <c r="L441" s="46" t="str">
        <f t="shared" si="43"/>
        <v/>
      </c>
      <c r="M441" s="20"/>
      <c r="N441" s="31" t="str">
        <f t="shared" si="44"/>
        <v/>
      </c>
      <c r="O441" s="20"/>
      <c r="P441" s="20"/>
      <c r="Q441" s="46" t="str">
        <f>IFERROR(MAX(IF(OR(O441="",P441=""),"",IF(AND(AND(MONTH(E441)&gt;=7,MONTH(E441)&lt;8),AND(MONTH(F441)&gt;=7,MONTH(F441)&lt;8)),(NETWORKDAYS(E441,F441,Lister!$D$7:$D$13)-O441)*N441/NETWORKDAYS(Lister!$D$19,Lister!$E$19,Lister!$D$7:$D$13),IF(AND(AND(MONTH(E441)&gt;=7,MONTH(E441)&lt;8),MONTH(F441)&gt;7),(NETWORKDAYS(E441,Lister!$E$19,Lister!$D$7:$D$13)-O441)*N441/NETWORKDAYS(Lister!$D$19,Lister!$E$19,Lister!$D$7:$D$13),IF(MONTH(E441)&gt;7,0)))),0),"")</f>
        <v/>
      </c>
      <c r="R441" s="46" t="str">
        <f>IFERROR(MAX(IF(OR(O441="",P441=""),"",IF(AND(AND(MONTH(E441)&gt;=8,MONTH(E441)&lt;9),AND(MONTH(F441)&gt;=8,MONTH(F441)&lt;9)),(NETWORKDAYS(E441,F441,Lister!$D$7:$D$13)-P441)*N441/NETWORKDAYS(Lister!$D$20,Lister!$E$20,Lister!$D$7:$D$13),IF(AND(MONTH(E441)=7,MONTH(F441)=8),(NETWORKDAYS(Lister!$D$20,F441,Lister!$D$7:$D$13)-P441)*N441/NETWORKDAYS(Lister!$D$20,Lister!$E$20,Lister!$D$7:$D$13),IF(AND(MONTH(E441)=7,MONTH(F441)=7),0)))),0),"")</f>
        <v/>
      </c>
      <c r="S441" s="31" t="str">
        <f t="shared" si="45"/>
        <v/>
      </c>
      <c r="T441" s="31" t="str">
        <f t="shared" si="46"/>
        <v/>
      </c>
      <c r="U441" s="51" t="str">
        <f t="shared" si="47"/>
        <v/>
      </c>
    </row>
    <row r="442" spans="1:21" x14ac:dyDescent="0.25">
      <c r="A442" s="13" t="str">
        <f t="shared" si="48"/>
        <v/>
      </c>
      <c r="B442" s="55"/>
      <c r="C442" s="22"/>
      <c r="D442" s="23"/>
      <c r="E442" s="16"/>
      <c r="F442" s="16"/>
      <c r="G442" s="72" t="str">
        <f>IF(OR(E442="",F442=""),"",NETWORKDAYS(E442,F442,Lister!$D$7:$D$13))</f>
        <v/>
      </c>
      <c r="H442" s="19"/>
      <c r="I442" s="32" t="str">
        <f t="shared" si="42"/>
        <v/>
      </c>
      <c r="J442" s="18"/>
      <c r="K442" s="18"/>
      <c r="L442" s="46" t="str">
        <f t="shared" si="43"/>
        <v/>
      </c>
      <c r="M442" s="20"/>
      <c r="N442" s="31" t="str">
        <f t="shared" si="44"/>
        <v/>
      </c>
      <c r="O442" s="20"/>
      <c r="P442" s="20"/>
      <c r="Q442" s="46" t="str">
        <f>IFERROR(MAX(IF(OR(O442="",P442=""),"",IF(AND(AND(MONTH(E442)&gt;=7,MONTH(E442)&lt;8),AND(MONTH(F442)&gt;=7,MONTH(F442)&lt;8)),(NETWORKDAYS(E442,F442,Lister!$D$7:$D$13)-O442)*N442/NETWORKDAYS(Lister!$D$19,Lister!$E$19,Lister!$D$7:$D$13),IF(AND(AND(MONTH(E442)&gt;=7,MONTH(E442)&lt;8),MONTH(F442)&gt;7),(NETWORKDAYS(E442,Lister!$E$19,Lister!$D$7:$D$13)-O442)*N442/NETWORKDAYS(Lister!$D$19,Lister!$E$19,Lister!$D$7:$D$13),IF(MONTH(E442)&gt;7,0)))),0),"")</f>
        <v/>
      </c>
      <c r="R442" s="46" t="str">
        <f>IFERROR(MAX(IF(OR(O442="",P442=""),"",IF(AND(AND(MONTH(E442)&gt;=8,MONTH(E442)&lt;9),AND(MONTH(F442)&gt;=8,MONTH(F442)&lt;9)),(NETWORKDAYS(E442,F442,Lister!$D$7:$D$13)-P442)*N442/NETWORKDAYS(Lister!$D$20,Lister!$E$20,Lister!$D$7:$D$13),IF(AND(MONTH(E442)=7,MONTH(F442)=8),(NETWORKDAYS(Lister!$D$20,F442,Lister!$D$7:$D$13)-P442)*N442/NETWORKDAYS(Lister!$D$20,Lister!$E$20,Lister!$D$7:$D$13),IF(AND(MONTH(E442)=7,MONTH(F442)=7),0)))),0),"")</f>
        <v/>
      </c>
      <c r="S442" s="31" t="str">
        <f t="shared" si="45"/>
        <v/>
      </c>
      <c r="T442" s="31" t="str">
        <f t="shared" si="46"/>
        <v/>
      </c>
      <c r="U442" s="51" t="str">
        <f t="shared" si="47"/>
        <v/>
      </c>
    </row>
    <row r="443" spans="1:21" x14ac:dyDescent="0.25">
      <c r="A443" s="13" t="str">
        <f t="shared" si="48"/>
        <v/>
      </c>
      <c r="B443" s="55"/>
      <c r="C443" s="22"/>
      <c r="D443" s="23"/>
      <c r="E443" s="16"/>
      <c r="F443" s="16"/>
      <c r="G443" s="72" t="str">
        <f>IF(OR(E443="",F443=""),"",NETWORKDAYS(E443,F443,Lister!$D$7:$D$13))</f>
        <v/>
      </c>
      <c r="H443" s="19"/>
      <c r="I443" s="32" t="str">
        <f t="shared" si="42"/>
        <v/>
      </c>
      <c r="J443" s="18"/>
      <c r="K443" s="18"/>
      <c r="L443" s="46" t="str">
        <f t="shared" si="43"/>
        <v/>
      </c>
      <c r="M443" s="20"/>
      <c r="N443" s="31" t="str">
        <f t="shared" si="44"/>
        <v/>
      </c>
      <c r="O443" s="20"/>
      <c r="P443" s="20"/>
      <c r="Q443" s="46" t="str">
        <f>IFERROR(MAX(IF(OR(O443="",P443=""),"",IF(AND(AND(MONTH(E443)&gt;=7,MONTH(E443)&lt;8),AND(MONTH(F443)&gt;=7,MONTH(F443)&lt;8)),(NETWORKDAYS(E443,F443,Lister!$D$7:$D$13)-O443)*N443/NETWORKDAYS(Lister!$D$19,Lister!$E$19,Lister!$D$7:$D$13),IF(AND(AND(MONTH(E443)&gt;=7,MONTH(E443)&lt;8),MONTH(F443)&gt;7),(NETWORKDAYS(E443,Lister!$E$19,Lister!$D$7:$D$13)-O443)*N443/NETWORKDAYS(Lister!$D$19,Lister!$E$19,Lister!$D$7:$D$13),IF(MONTH(E443)&gt;7,0)))),0),"")</f>
        <v/>
      </c>
      <c r="R443" s="46" t="str">
        <f>IFERROR(MAX(IF(OR(O443="",P443=""),"",IF(AND(AND(MONTH(E443)&gt;=8,MONTH(E443)&lt;9),AND(MONTH(F443)&gt;=8,MONTH(F443)&lt;9)),(NETWORKDAYS(E443,F443,Lister!$D$7:$D$13)-P443)*N443/NETWORKDAYS(Lister!$D$20,Lister!$E$20,Lister!$D$7:$D$13),IF(AND(MONTH(E443)=7,MONTH(F443)=8),(NETWORKDAYS(Lister!$D$20,F443,Lister!$D$7:$D$13)-P443)*N443/NETWORKDAYS(Lister!$D$20,Lister!$E$20,Lister!$D$7:$D$13),IF(AND(MONTH(E443)=7,MONTH(F443)=7),0)))),0),"")</f>
        <v/>
      </c>
      <c r="S443" s="31" t="str">
        <f t="shared" si="45"/>
        <v/>
      </c>
      <c r="T443" s="31" t="str">
        <f t="shared" si="46"/>
        <v/>
      </c>
      <c r="U443" s="51" t="str">
        <f t="shared" si="47"/>
        <v/>
      </c>
    </row>
    <row r="444" spans="1:21" x14ac:dyDescent="0.25">
      <c r="A444" s="13" t="str">
        <f t="shared" si="48"/>
        <v/>
      </c>
      <c r="B444" s="55"/>
      <c r="C444" s="22"/>
      <c r="D444" s="23"/>
      <c r="E444" s="16"/>
      <c r="F444" s="16"/>
      <c r="G444" s="72" t="str">
        <f>IF(OR(E444="",F444=""),"",NETWORKDAYS(E444,F444,Lister!$D$7:$D$13))</f>
        <v/>
      </c>
      <c r="H444" s="19"/>
      <c r="I444" s="32" t="str">
        <f t="shared" si="42"/>
        <v/>
      </c>
      <c r="J444" s="18"/>
      <c r="K444" s="18"/>
      <c r="L444" s="46" t="str">
        <f t="shared" si="43"/>
        <v/>
      </c>
      <c r="M444" s="20"/>
      <c r="N444" s="31" t="str">
        <f t="shared" si="44"/>
        <v/>
      </c>
      <c r="O444" s="20"/>
      <c r="P444" s="20"/>
      <c r="Q444" s="46" t="str">
        <f>IFERROR(MAX(IF(OR(O444="",P444=""),"",IF(AND(AND(MONTH(E444)&gt;=7,MONTH(E444)&lt;8),AND(MONTH(F444)&gt;=7,MONTH(F444)&lt;8)),(NETWORKDAYS(E444,F444,Lister!$D$7:$D$13)-O444)*N444/NETWORKDAYS(Lister!$D$19,Lister!$E$19,Lister!$D$7:$D$13),IF(AND(AND(MONTH(E444)&gt;=7,MONTH(E444)&lt;8),MONTH(F444)&gt;7),(NETWORKDAYS(E444,Lister!$E$19,Lister!$D$7:$D$13)-O444)*N444/NETWORKDAYS(Lister!$D$19,Lister!$E$19,Lister!$D$7:$D$13),IF(MONTH(E444)&gt;7,0)))),0),"")</f>
        <v/>
      </c>
      <c r="R444" s="46" t="str">
        <f>IFERROR(MAX(IF(OR(O444="",P444=""),"",IF(AND(AND(MONTH(E444)&gt;=8,MONTH(E444)&lt;9),AND(MONTH(F444)&gt;=8,MONTH(F444)&lt;9)),(NETWORKDAYS(E444,F444,Lister!$D$7:$D$13)-P444)*N444/NETWORKDAYS(Lister!$D$20,Lister!$E$20,Lister!$D$7:$D$13),IF(AND(MONTH(E444)=7,MONTH(F444)=8),(NETWORKDAYS(Lister!$D$20,F444,Lister!$D$7:$D$13)-P444)*N444/NETWORKDAYS(Lister!$D$20,Lister!$E$20,Lister!$D$7:$D$13),IF(AND(MONTH(E444)=7,MONTH(F444)=7),0)))),0),"")</f>
        <v/>
      </c>
      <c r="S444" s="31" t="str">
        <f t="shared" si="45"/>
        <v/>
      </c>
      <c r="T444" s="31" t="str">
        <f t="shared" si="46"/>
        <v/>
      </c>
      <c r="U444" s="51" t="str">
        <f t="shared" si="47"/>
        <v/>
      </c>
    </row>
    <row r="445" spans="1:21" x14ac:dyDescent="0.25">
      <c r="A445" s="13" t="str">
        <f t="shared" si="48"/>
        <v/>
      </c>
      <c r="B445" s="55"/>
      <c r="C445" s="22"/>
      <c r="D445" s="23"/>
      <c r="E445" s="16"/>
      <c r="F445" s="16"/>
      <c r="G445" s="72" t="str">
        <f>IF(OR(E445="",F445=""),"",NETWORKDAYS(E445,F445,Lister!$D$7:$D$13))</f>
        <v/>
      </c>
      <c r="H445" s="19"/>
      <c r="I445" s="32" t="str">
        <f t="shared" si="42"/>
        <v/>
      </c>
      <c r="J445" s="18"/>
      <c r="K445" s="18"/>
      <c r="L445" s="46" t="str">
        <f t="shared" si="43"/>
        <v/>
      </c>
      <c r="M445" s="20"/>
      <c r="N445" s="31" t="str">
        <f t="shared" si="44"/>
        <v/>
      </c>
      <c r="O445" s="20"/>
      <c r="P445" s="20"/>
      <c r="Q445" s="46" t="str">
        <f>IFERROR(MAX(IF(OR(O445="",P445=""),"",IF(AND(AND(MONTH(E445)&gt;=7,MONTH(E445)&lt;8),AND(MONTH(F445)&gt;=7,MONTH(F445)&lt;8)),(NETWORKDAYS(E445,F445,Lister!$D$7:$D$13)-O445)*N445/NETWORKDAYS(Lister!$D$19,Lister!$E$19,Lister!$D$7:$D$13),IF(AND(AND(MONTH(E445)&gt;=7,MONTH(E445)&lt;8),MONTH(F445)&gt;7),(NETWORKDAYS(E445,Lister!$E$19,Lister!$D$7:$D$13)-O445)*N445/NETWORKDAYS(Lister!$D$19,Lister!$E$19,Lister!$D$7:$D$13),IF(MONTH(E445)&gt;7,0)))),0),"")</f>
        <v/>
      </c>
      <c r="R445" s="46" t="str">
        <f>IFERROR(MAX(IF(OR(O445="",P445=""),"",IF(AND(AND(MONTH(E445)&gt;=8,MONTH(E445)&lt;9),AND(MONTH(F445)&gt;=8,MONTH(F445)&lt;9)),(NETWORKDAYS(E445,F445,Lister!$D$7:$D$13)-P445)*N445/NETWORKDAYS(Lister!$D$20,Lister!$E$20,Lister!$D$7:$D$13),IF(AND(MONTH(E445)=7,MONTH(F445)=8),(NETWORKDAYS(Lister!$D$20,F445,Lister!$D$7:$D$13)-P445)*N445/NETWORKDAYS(Lister!$D$20,Lister!$E$20,Lister!$D$7:$D$13),IF(AND(MONTH(E445)=7,MONTH(F445)=7),0)))),0),"")</f>
        <v/>
      </c>
      <c r="S445" s="31" t="str">
        <f t="shared" si="45"/>
        <v/>
      </c>
      <c r="T445" s="31" t="str">
        <f t="shared" si="46"/>
        <v/>
      </c>
      <c r="U445" s="51" t="str">
        <f t="shared" si="47"/>
        <v/>
      </c>
    </row>
    <row r="446" spans="1:21" x14ac:dyDescent="0.25">
      <c r="A446" s="13" t="str">
        <f t="shared" si="48"/>
        <v/>
      </c>
      <c r="B446" s="55"/>
      <c r="C446" s="22"/>
      <c r="D446" s="23"/>
      <c r="E446" s="16"/>
      <c r="F446" s="16"/>
      <c r="G446" s="72" t="str">
        <f>IF(OR(E446="",F446=""),"",NETWORKDAYS(E446,F446,Lister!$D$7:$D$13))</f>
        <v/>
      </c>
      <c r="H446" s="19"/>
      <c r="I446" s="32" t="str">
        <f t="shared" si="42"/>
        <v/>
      </c>
      <c r="J446" s="18"/>
      <c r="K446" s="18"/>
      <c r="L446" s="46" t="str">
        <f t="shared" si="43"/>
        <v/>
      </c>
      <c r="M446" s="20"/>
      <c r="N446" s="31" t="str">
        <f t="shared" si="44"/>
        <v/>
      </c>
      <c r="O446" s="20"/>
      <c r="P446" s="20"/>
      <c r="Q446" s="46" t="str">
        <f>IFERROR(MAX(IF(OR(O446="",P446=""),"",IF(AND(AND(MONTH(E446)&gt;=7,MONTH(E446)&lt;8),AND(MONTH(F446)&gt;=7,MONTH(F446)&lt;8)),(NETWORKDAYS(E446,F446,Lister!$D$7:$D$13)-O446)*N446/NETWORKDAYS(Lister!$D$19,Lister!$E$19,Lister!$D$7:$D$13),IF(AND(AND(MONTH(E446)&gt;=7,MONTH(E446)&lt;8),MONTH(F446)&gt;7),(NETWORKDAYS(E446,Lister!$E$19,Lister!$D$7:$D$13)-O446)*N446/NETWORKDAYS(Lister!$D$19,Lister!$E$19,Lister!$D$7:$D$13),IF(MONTH(E446)&gt;7,0)))),0),"")</f>
        <v/>
      </c>
      <c r="R446" s="46" t="str">
        <f>IFERROR(MAX(IF(OR(O446="",P446=""),"",IF(AND(AND(MONTH(E446)&gt;=8,MONTH(E446)&lt;9),AND(MONTH(F446)&gt;=8,MONTH(F446)&lt;9)),(NETWORKDAYS(E446,F446,Lister!$D$7:$D$13)-P446)*N446/NETWORKDAYS(Lister!$D$20,Lister!$E$20,Lister!$D$7:$D$13),IF(AND(MONTH(E446)=7,MONTH(F446)=8),(NETWORKDAYS(Lister!$D$20,F446,Lister!$D$7:$D$13)-P446)*N446/NETWORKDAYS(Lister!$D$20,Lister!$E$20,Lister!$D$7:$D$13),IF(AND(MONTH(E446)=7,MONTH(F446)=7),0)))),0),"")</f>
        <v/>
      </c>
      <c r="S446" s="31" t="str">
        <f t="shared" si="45"/>
        <v/>
      </c>
      <c r="T446" s="31" t="str">
        <f t="shared" si="46"/>
        <v/>
      </c>
      <c r="U446" s="51" t="str">
        <f t="shared" si="47"/>
        <v/>
      </c>
    </row>
    <row r="447" spans="1:21" x14ac:dyDescent="0.25">
      <c r="A447" s="13" t="str">
        <f t="shared" si="48"/>
        <v/>
      </c>
      <c r="B447" s="55"/>
      <c r="C447" s="22"/>
      <c r="D447" s="23"/>
      <c r="E447" s="16"/>
      <c r="F447" s="16"/>
      <c r="G447" s="72" t="str">
        <f>IF(OR(E447="",F447=""),"",NETWORKDAYS(E447,F447,Lister!$D$7:$D$13))</f>
        <v/>
      </c>
      <c r="H447" s="19"/>
      <c r="I447" s="32" t="str">
        <f t="shared" si="42"/>
        <v/>
      </c>
      <c r="J447" s="18"/>
      <c r="K447" s="18"/>
      <c r="L447" s="46" t="str">
        <f t="shared" si="43"/>
        <v/>
      </c>
      <c r="M447" s="20"/>
      <c r="N447" s="31" t="str">
        <f t="shared" si="44"/>
        <v/>
      </c>
      <c r="O447" s="20"/>
      <c r="P447" s="20"/>
      <c r="Q447" s="46" t="str">
        <f>IFERROR(MAX(IF(OR(O447="",P447=""),"",IF(AND(AND(MONTH(E447)&gt;=7,MONTH(E447)&lt;8),AND(MONTH(F447)&gt;=7,MONTH(F447)&lt;8)),(NETWORKDAYS(E447,F447,Lister!$D$7:$D$13)-O447)*N447/NETWORKDAYS(Lister!$D$19,Lister!$E$19,Lister!$D$7:$D$13),IF(AND(AND(MONTH(E447)&gt;=7,MONTH(E447)&lt;8),MONTH(F447)&gt;7),(NETWORKDAYS(E447,Lister!$E$19,Lister!$D$7:$D$13)-O447)*N447/NETWORKDAYS(Lister!$D$19,Lister!$E$19,Lister!$D$7:$D$13),IF(MONTH(E447)&gt;7,0)))),0),"")</f>
        <v/>
      </c>
      <c r="R447" s="46" t="str">
        <f>IFERROR(MAX(IF(OR(O447="",P447=""),"",IF(AND(AND(MONTH(E447)&gt;=8,MONTH(E447)&lt;9),AND(MONTH(F447)&gt;=8,MONTH(F447)&lt;9)),(NETWORKDAYS(E447,F447,Lister!$D$7:$D$13)-P447)*N447/NETWORKDAYS(Lister!$D$20,Lister!$E$20,Lister!$D$7:$D$13),IF(AND(MONTH(E447)=7,MONTH(F447)=8),(NETWORKDAYS(Lister!$D$20,F447,Lister!$D$7:$D$13)-P447)*N447/NETWORKDAYS(Lister!$D$20,Lister!$E$20,Lister!$D$7:$D$13),IF(AND(MONTH(E447)=7,MONTH(F447)=7),0)))),0),"")</f>
        <v/>
      </c>
      <c r="S447" s="31" t="str">
        <f t="shared" si="45"/>
        <v/>
      </c>
      <c r="T447" s="31" t="str">
        <f t="shared" si="46"/>
        <v/>
      </c>
      <c r="U447" s="51" t="str">
        <f t="shared" si="47"/>
        <v/>
      </c>
    </row>
    <row r="448" spans="1:21" x14ac:dyDescent="0.25">
      <c r="A448" s="13" t="str">
        <f t="shared" si="48"/>
        <v/>
      </c>
      <c r="B448" s="55"/>
      <c r="C448" s="22"/>
      <c r="D448" s="23"/>
      <c r="E448" s="16"/>
      <c r="F448" s="16"/>
      <c r="G448" s="72" t="str">
        <f>IF(OR(E448="",F448=""),"",NETWORKDAYS(E448,F448,Lister!$D$7:$D$13))</f>
        <v/>
      </c>
      <c r="H448" s="19"/>
      <c r="I448" s="32" t="str">
        <f t="shared" si="42"/>
        <v/>
      </c>
      <c r="J448" s="18"/>
      <c r="K448" s="18"/>
      <c r="L448" s="46" t="str">
        <f t="shared" si="43"/>
        <v/>
      </c>
      <c r="M448" s="20"/>
      <c r="N448" s="31" t="str">
        <f t="shared" si="44"/>
        <v/>
      </c>
      <c r="O448" s="20"/>
      <c r="P448" s="20"/>
      <c r="Q448" s="46" t="str">
        <f>IFERROR(MAX(IF(OR(O448="",P448=""),"",IF(AND(AND(MONTH(E448)&gt;=7,MONTH(E448)&lt;8),AND(MONTH(F448)&gt;=7,MONTH(F448)&lt;8)),(NETWORKDAYS(E448,F448,Lister!$D$7:$D$13)-O448)*N448/NETWORKDAYS(Lister!$D$19,Lister!$E$19,Lister!$D$7:$D$13),IF(AND(AND(MONTH(E448)&gt;=7,MONTH(E448)&lt;8),MONTH(F448)&gt;7),(NETWORKDAYS(E448,Lister!$E$19,Lister!$D$7:$D$13)-O448)*N448/NETWORKDAYS(Lister!$D$19,Lister!$E$19,Lister!$D$7:$D$13),IF(MONTH(E448)&gt;7,0)))),0),"")</f>
        <v/>
      </c>
      <c r="R448" s="46" t="str">
        <f>IFERROR(MAX(IF(OR(O448="",P448=""),"",IF(AND(AND(MONTH(E448)&gt;=8,MONTH(E448)&lt;9),AND(MONTH(F448)&gt;=8,MONTH(F448)&lt;9)),(NETWORKDAYS(E448,F448,Lister!$D$7:$D$13)-P448)*N448/NETWORKDAYS(Lister!$D$20,Lister!$E$20,Lister!$D$7:$D$13),IF(AND(MONTH(E448)=7,MONTH(F448)=8),(NETWORKDAYS(Lister!$D$20,F448,Lister!$D$7:$D$13)-P448)*N448/NETWORKDAYS(Lister!$D$20,Lister!$E$20,Lister!$D$7:$D$13),IF(AND(MONTH(E448)=7,MONTH(F448)=7),0)))),0),"")</f>
        <v/>
      </c>
      <c r="S448" s="31" t="str">
        <f t="shared" si="45"/>
        <v/>
      </c>
      <c r="T448" s="31" t="str">
        <f t="shared" si="46"/>
        <v/>
      </c>
      <c r="U448" s="51" t="str">
        <f t="shared" si="47"/>
        <v/>
      </c>
    </row>
    <row r="449" spans="1:21" x14ac:dyDescent="0.25">
      <c r="A449" s="13" t="str">
        <f t="shared" si="48"/>
        <v/>
      </c>
      <c r="B449" s="55"/>
      <c r="C449" s="22"/>
      <c r="D449" s="23"/>
      <c r="E449" s="16"/>
      <c r="F449" s="16"/>
      <c r="G449" s="72" t="str">
        <f>IF(OR(E449="",F449=""),"",NETWORKDAYS(E449,F449,Lister!$D$7:$D$13))</f>
        <v/>
      </c>
      <c r="H449" s="19"/>
      <c r="I449" s="32" t="str">
        <f t="shared" si="42"/>
        <v/>
      </c>
      <c r="J449" s="18"/>
      <c r="K449" s="18"/>
      <c r="L449" s="46" t="str">
        <f t="shared" si="43"/>
        <v/>
      </c>
      <c r="M449" s="20"/>
      <c r="N449" s="31" t="str">
        <f t="shared" si="44"/>
        <v/>
      </c>
      <c r="O449" s="20"/>
      <c r="P449" s="20"/>
      <c r="Q449" s="46" t="str">
        <f>IFERROR(MAX(IF(OR(O449="",P449=""),"",IF(AND(AND(MONTH(E449)&gt;=7,MONTH(E449)&lt;8),AND(MONTH(F449)&gt;=7,MONTH(F449)&lt;8)),(NETWORKDAYS(E449,F449,Lister!$D$7:$D$13)-O449)*N449/NETWORKDAYS(Lister!$D$19,Lister!$E$19,Lister!$D$7:$D$13),IF(AND(AND(MONTH(E449)&gt;=7,MONTH(E449)&lt;8),MONTH(F449)&gt;7),(NETWORKDAYS(E449,Lister!$E$19,Lister!$D$7:$D$13)-O449)*N449/NETWORKDAYS(Lister!$D$19,Lister!$E$19,Lister!$D$7:$D$13),IF(MONTH(E449)&gt;7,0)))),0),"")</f>
        <v/>
      </c>
      <c r="R449" s="46" t="str">
        <f>IFERROR(MAX(IF(OR(O449="",P449=""),"",IF(AND(AND(MONTH(E449)&gt;=8,MONTH(E449)&lt;9),AND(MONTH(F449)&gt;=8,MONTH(F449)&lt;9)),(NETWORKDAYS(E449,F449,Lister!$D$7:$D$13)-P449)*N449/NETWORKDAYS(Lister!$D$20,Lister!$E$20,Lister!$D$7:$D$13),IF(AND(MONTH(E449)=7,MONTH(F449)=8),(NETWORKDAYS(Lister!$D$20,F449,Lister!$D$7:$D$13)-P449)*N449/NETWORKDAYS(Lister!$D$20,Lister!$E$20,Lister!$D$7:$D$13),IF(AND(MONTH(E449)=7,MONTH(F449)=7),0)))),0),"")</f>
        <v/>
      </c>
      <c r="S449" s="31" t="str">
        <f t="shared" si="45"/>
        <v/>
      </c>
      <c r="T449" s="31" t="str">
        <f t="shared" si="46"/>
        <v/>
      </c>
      <c r="U449" s="51" t="str">
        <f t="shared" si="47"/>
        <v/>
      </c>
    </row>
    <row r="450" spans="1:21" x14ac:dyDescent="0.25">
      <c r="A450" s="13" t="str">
        <f t="shared" si="48"/>
        <v/>
      </c>
      <c r="B450" s="55"/>
      <c r="C450" s="22"/>
      <c r="D450" s="23"/>
      <c r="E450" s="16"/>
      <c r="F450" s="16"/>
      <c r="G450" s="72" t="str">
        <f>IF(OR(E450="",F450=""),"",NETWORKDAYS(E450,F450,Lister!$D$7:$D$13))</f>
        <v/>
      </c>
      <c r="H450" s="19"/>
      <c r="I450" s="32" t="str">
        <f t="shared" si="42"/>
        <v/>
      </c>
      <c r="J450" s="18"/>
      <c r="K450" s="18"/>
      <c r="L450" s="46" t="str">
        <f t="shared" si="43"/>
        <v/>
      </c>
      <c r="M450" s="20"/>
      <c r="N450" s="31" t="str">
        <f t="shared" si="44"/>
        <v/>
      </c>
      <c r="O450" s="20"/>
      <c r="P450" s="20"/>
      <c r="Q450" s="46" t="str">
        <f>IFERROR(MAX(IF(OR(O450="",P450=""),"",IF(AND(AND(MONTH(E450)&gt;=7,MONTH(E450)&lt;8),AND(MONTH(F450)&gt;=7,MONTH(F450)&lt;8)),(NETWORKDAYS(E450,F450,Lister!$D$7:$D$13)-O450)*N450/NETWORKDAYS(Lister!$D$19,Lister!$E$19,Lister!$D$7:$D$13),IF(AND(AND(MONTH(E450)&gt;=7,MONTH(E450)&lt;8),MONTH(F450)&gt;7),(NETWORKDAYS(E450,Lister!$E$19,Lister!$D$7:$D$13)-O450)*N450/NETWORKDAYS(Lister!$D$19,Lister!$E$19,Lister!$D$7:$D$13),IF(MONTH(E450)&gt;7,0)))),0),"")</f>
        <v/>
      </c>
      <c r="R450" s="46" t="str">
        <f>IFERROR(MAX(IF(OR(O450="",P450=""),"",IF(AND(AND(MONTH(E450)&gt;=8,MONTH(E450)&lt;9),AND(MONTH(F450)&gt;=8,MONTH(F450)&lt;9)),(NETWORKDAYS(E450,F450,Lister!$D$7:$D$13)-P450)*N450/NETWORKDAYS(Lister!$D$20,Lister!$E$20,Lister!$D$7:$D$13),IF(AND(MONTH(E450)=7,MONTH(F450)=8),(NETWORKDAYS(Lister!$D$20,F450,Lister!$D$7:$D$13)-P450)*N450/NETWORKDAYS(Lister!$D$20,Lister!$E$20,Lister!$D$7:$D$13),IF(AND(MONTH(E450)=7,MONTH(F450)=7),0)))),0),"")</f>
        <v/>
      </c>
      <c r="S450" s="31" t="str">
        <f t="shared" si="45"/>
        <v/>
      </c>
      <c r="T450" s="31" t="str">
        <f t="shared" si="46"/>
        <v/>
      </c>
      <c r="U450" s="51" t="str">
        <f t="shared" si="47"/>
        <v/>
      </c>
    </row>
    <row r="451" spans="1:21" x14ac:dyDescent="0.25">
      <c r="A451" s="13" t="str">
        <f t="shared" si="48"/>
        <v/>
      </c>
      <c r="B451" s="55"/>
      <c r="C451" s="22"/>
      <c r="D451" s="23"/>
      <c r="E451" s="16"/>
      <c r="F451" s="16"/>
      <c r="G451" s="72" t="str">
        <f>IF(OR(E451="",F451=""),"",NETWORKDAYS(E451,F451,Lister!$D$7:$D$13))</f>
        <v/>
      </c>
      <c r="H451" s="19"/>
      <c r="I451" s="32" t="str">
        <f t="shared" si="42"/>
        <v/>
      </c>
      <c r="J451" s="18"/>
      <c r="K451" s="18"/>
      <c r="L451" s="46" t="str">
        <f t="shared" si="43"/>
        <v/>
      </c>
      <c r="M451" s="20"/>
      <c r="N451" s="31" t="str">
        <f t="shared" si="44"/>
        <v/>
      </c>
      <c r="O451" s="20"/>
      <c r="P451" s="20"/>
      <c r="Q451" s="46" t="str">
        <f>IFERROR(MAX(IF(OR(O451="",P451=""),"",IF(AND(AND(MONTH(E451)&gt;=7,MONTH(E451)&lt;8),AND(MONTH(F451)&gt;=7,MONTH(F451)&lt;8)),(NETWORKDAYS(E451,F451,Lister!$D$7:$D$13)-O451)*N451/NETWORKDAYS(Lister!$D$19,Lister!$E$19,Lister!$D$7:$D$13),IF(AND(AND(MONTH(E451)&gt;=7,MONTH(E451)&lt;8),MONTH(F451)&gt;7),(NETWORKDAYS(E451,Lister!$E$19,Lister!$D$7:$D$13)-O451)*N451/NETWORKDAYS(Lister!$D$19,Lister!$E$19,Lister!$D$7:$D$13),IF(MONTH(E451)&gt;7,0)))),0),"")</f>
        <v/>
      </c>
      <c r="R451" s="46" t="str">
        <f>IFERROR(MAX(IF(OR(O451="",P451=""),"",IF(AND(AND(MONTH(E451)&gt;=8,MONTH(E451)&lt;9),AND(MONTH(F451)&gt;=8,MONTH(F451)&lt;9)),(NETWORKDAYS(E451,F451,Lister!$D$7:$D$13)-P451)*N451/NETWORKDAYS(Lister!$D$20,Lister!$E$20,Lister!$D$7:$D$13),IF(AND(MONTH(E451)=7,MONTH(F451)=8),(NETWORKDAYS(Lister!$D$20,F451,Lister!$D$7:$D$13)-P451)*N451/NETWORKDAYS(Lister!$D$20,Lister!$E$20,Lister!$D$7:$D$13),IF(AND(MONTH(E451)=7,MONTH(F451)=7),0)))),0),"")</f>
        <v/>
      </c>
      <c r="S451" s="31" t="str">
        <f t="shared" si="45"/>
        <v/>
      </c>
      <c r="T451" s="31" t="str">
        <f t="shared" si="46"/>
        <v/>
      </c>
      <c r="U451" s="51" t="str">
        <f t="shared" si="47"/>
        <v/>
      </c>
    </row>
    <row r="452" spans="1:21" x14ac:dyDescent="0.25">
      <c r="A452" s="13" t="str">
        <f t="shared" si="48"/>
        <v/>
      </c>
      <c r="B452" s="55"/>
      <c r="C452" s="22"/>
      <c r="D452" s="23"/>
      <c r="E452" s="16"/>
      <c r="F452" s="16"/>
      <c r="G452" s="72" t="str">
        <f>IF(OR(E452="",F452=""),"",NETWORKDAYS(E452,F452,Lister!$D$7:$D$13))</f>
        <v/>
      </c>
      <c r="H452" s="19"/>
      <c r="I452" s="32" t="str">
        <f t="shared" si="42"/>
        <v/>
      </c>
      <c r="J452" s="18"/>
      <c r="K452" s="18"/>
      <c r="L452" s="46" t="str">
        <f t="shared" si="43"/>
        <v/>
      </c>
      <c r="M452" s="20"/>
      <c r="N452" s="31" t="str">
        <f t="shared" si="44"/>
        <v/>
      </c>
      <c r="O452" s="20"/>
      <c r="P452" s="20"/>
      <c r="Q452" s="46" t="str">
        <f>IFERROR(MAX(IF(OR(O452="",P452=""),"",IF(AND(AND(MONTH(E452)&gt;=7,MONTH(E452)&lt;8),AND(MONTH(F452)&gt;=7,MONTH(F452)&lt;8)),(NETWORKDAYS(E452,F452,Lister!$D$7:$D$13)-O452)*N452/NETWORKDAYS(Lister!$D$19,Lister!$E$19,Lister!$D$7:$D$13),IF(AND(AND(MONTH(E452)&gt;=7,MONTH(E452)&lt;8),MONTH(F452)&gt;7),(NETWORKDAYS(E452,Lister!$E$19,Lister!$D$7:$D$13)-O452)*N452/NETWORKDAYS(Lister!$D$19,Lister!$E$19,Lister!$D$7:$D$13),IF(MONTH(E452)&gt;7,0)))),0),"")</f>
        <v/>
      </c>
      <c r="R452" s="46" t="str">
        <f>IFERROR(MAX(IF(OR(O452="",P452=""),"",IF(AND(AND(MONTH(E452)&gt;=8,MONTH(E452)&lt;9),AND(MONTH(F452)&gt;=8,MONTH(F452)&lt;9)),(NETWORKDAYS(E452,F452,Lister!$D$7:$D$13)-P452)*N452/NETWORKDAYS(Lister!$D$20,Lister!$E$20,Lister!$D$7:$D$13),IF(AND(MONTH(E452)=7,MONTH(F452)=8),(NETWORKDAYS(Lister!$D$20,F452,Lister!$D$7:$D$13)-P452)*N452/NETWORKDAYS(Lister!$D$20,Lister!$E$20,Lister!$D$7:$D$13),IF(AND(MONTH(E452)=7,MONTH(F452)=7),0)))),0),"")</f>
        <v/>
      </c>
      <c r="S452" s="31" t="str">
        <f t="shared" si="45"/>
        <v/>
      </c>
      <c r="T452" s="31" t="str">
        <f t="shared" si="46"/>
        <v/>
      </c>
      <c r="U452" s="51" t="str">
        <f t="shared" si="47"/>
        <v/>
      </c>
    </row>
    <row r="453" spans="1:21" x14ac:dyDescent="0.25">
      <c r="A453" s="13" t="str">
        <f t="shared" si="48"/>
        <v/>
      </c>
      <c r="B453" s="55"/>
      <c r="C453" s="22"/>
      <c r="D453" s="23"/>
      <c r="E453" s="16"/>
      <c r="F453" s="16"/>
      <c r="G453" s="72" t="str">
        <f>IF(OR(E453="",F453=""),"",NETWORKDAYS(E453,F453,Lister!$D$7:$D$13))</f>
        <v/>
      </c>
      <c r="H453" s="19"/>
      <c r="I453" s="32" t="str">
        <f t="shared" si="42"/>
        <v/>
      </c>
      <c r="J453" s="18"/>
      <c r="K453" s="18"/>
      <c r="L453" s="46" t="str">
        <f t="shared" si="43"/>
        <v/>
      </c>
      <c r="M453" s="20"/>
      <c r="N453" s="31" t="str">
        <f t="shared" si="44"/>
        <v/>
      </c>
      <c r="O453" s="20"/>
      <c r="P453" s="20"/>
      <c r="Q453" s="46" t="str">
        <f>IFERROR(MAX(IF(OR(O453="",P453=""),"",IF(AND(AND(MONTH(E453)&gt;=7,MONTH(E453)&lt;8),AND(MONTH(F453)&gt;=7,MONTH(F453)&lt;8)),(NETWORKDAYS(E453,F453,Lister!$D$7:$D$13)-O453)*N453/NETWORKDAYS(Lister!$D$19,Lister!$E$19,Lister!$D$7:$D$13),IF(AND(AND(MONTH(E453)&gt;=7,MONTH(E453)&lt;8),MONTH(F453)&gt;7),(NETWORKDAYS(E453,Lister!$E$19,Lister!$D$7:$D$13)-O453)*N453/NETWORKDAYS(Lister!$D$19,Lister!$E$19,Lister!$D$7:$D$13),IF(MONTH(E453)&gt;7,0)))),0),"")</f>
        <v/>
      </c>
      <c r="R453" s="46" t="str">
        <f>IFERROR(MAX(IF(OR(O453="",P453=""),"",IF(AND(AND(MONTH(E453)&gt;=8,MONTH(E453)&lt;9),AND(MONTH(F453)&gt;=8,MONTH(F453)&lt;9)),(NETWORKDAYS(E453,F453,Lister!$D$7:$D$13)-P453)*N453/NETWORKDAYS(Lister!$D$20,Lister!$E$20,Lister!$D$7:$D$13),IF(AND(MONTH(E453)=7,MONTH(F453)=8),(NETWORKDAYS(Lister!$D$20,F453,Lister!$D$7:$D$13)-P453)*N453/NETWORKDAYS(Lister!$D$20,Lister!$E$20,Lister!$D$7:$D$13),IF(AND(MONTH(E453)=7,MONTH(F453)=7),0)))),0),"")</f>
        <v/>
      </c>
      <c r="S453" s="31" t="str">
        <f t="shared" si="45"/>
        <v/>
      </c>
      <c r="T453" s="31" t="str">
        <f t="shared" si="46"/>
        <v/>
      </c>
      <c r="U453" s="51" t="str">
        <f t="shared" si="47"/>
        <v/>
      </c>
    </row>
    <row r="454" spans="1:21" x14ac:dyDescent="0.25">
      <c r="A454" s="13" t="str">
        <f t="shared" si="48"/>
        <v/>
      </c>
      <c r="B454" s="55"/>
      <c r="C454" s="22"/>
      <c r="D454" s="23"/>
      <c r="E454" s="16"/>
      <c r="F454" s="16"/>
      <c r="G454" s="72" t="str">
        <f>IF(OR(E454="",F454=""),"",NETWORKDAYS(E454,F454,Lister!$D$7:$D$13))</f>
        <v/>
      </c>
      <c r="H454" s="19"/>
      <c r="I454" s="32" t="str">
        <f t="shared" si="42"/>
        <v/>
      </c>
      <c r="J454" s="18"/>
      <c r="K454" s="18"/>
      <c r="L454" s="46" t="str">
        <f t="shared" si="43"/>
        <v/>
      </c>
      <c r="M454" s="20"/>
      <c r="N454" s="31" t="str">
        <f t="shared" si="44"/>
        <v/>
      </c>
      <c r="O454" s="20"/>
      <c r="P454" s="20"/>
      <c r="Q454" s="46" t="str">
        <f>IFERROR(MAX(IF(OR(O454="",P454=""),"",IF(AND(AND(MONTH(E454)&gt;=7,MONTH(E454)&lt;8),AND(MONTH(F454)&gt;=7,MONTH(F454)&lt;8)),(NETWORKDAYS(E454,F454,Lister!$D$7:$D$13)-O454)*N454/NETWORKDAYS(Lister!$D$19,Lister!$E$19,Lister!$D$7:$D$13),IF(AND(AND(MONTH(E454)&gt;=7,MONTH(E454)&lt;8),MONTH(F454)&gt;7),(NETWORKDAYS(E454,Lister!$E$19,Lister!$D$7:$D$13)-O454)*N454/NETWORKDAYS(Lister!$D$19,Lister!$E$19,Lister!$D$7:$D$13),IF(MONTH(E454)&gt;7,0)))),0),"")</f>
        <v/>
      </c>
      <c r="R454" s="46" t="str">
        <f>IFERROR(MAX(IF(OR(O454="",P454=""),"",IF(AND(AND(MONTH(E454)&gt;=8,MONTH(E454)&lt;9),AND(MONTH(F454)&gt;=8,MONTH(F454)&lt;9)),(NETWORKDAYS(E454,F454,Lister!$D$7:$D$13)-P454)*N454/NETWORKDAYS(Lister!$D$20,Lister!$E$20,Lister!$D$7:$D$13),IF(AND(MONTH(E454)=7,MONTH(F454)=8),(NETWORKDAYS(Lister!$D$20,F454,Lister!$D$7:$D$13)-P454)*N454/NETWORKDAYS(Lister!$D$20,Lister!$E$20,Lister!$D$7:$D$13),IF(AND(MONTH(E454)=7,MONTH(F454)=7),0)))),0),"")</f>
        <v/>
      </c>
      <c r="S454" s="31" t="str">
        <f t="shared" si="45"/>
        <v/>
      </c>
      <c r="T454" s="31" t="str">
        <f t="shared" si="46"/>
        <v/>
      </c>
      <c r="U454" s="51" t="str">
        <f t="shared" si="47"/>
        <v/>
      </c>
    </row>
    <row r="455" spans="1:21" x14ac:dyDescent="0.25">
      <c r="A455" s="13" t="str">
        <f t="shared" si="48"/>
        <v/>
      </c>
      <c r="B455" s="55"/>
      <c r="C455" s="22"/>
      <c r="D455" s="23"/>
      <c r="E455" s="16"/>
      <c r="F455" s="16"/>
      <c r="G455" s="72" t="str">
        <f>IF(OR(E455="",F455=""),"",NETWORKDAYS(E455,F455,Lister!$D$7:$D$13))</f>
        <v/>
      </c>
      <c r="H455" s="19"/>
      <c r="I455" s="32" t="str">
        <f t="shared" si="42"/>
        <v/>
      </c>
      <c r="J455" s="18"/>
      <c r="K455" s="18"/>
      <c r="L455" s="46" t="str">
        <f t="shared" si="43"/>
        <v/>
      </c>
      <c r="M455" s="20"/>
      <c r="N455" s="31" t="str">
        <f t="shared" si="44"/>
        <v/>
      </c>
      <c r="O455" s="20"/>
      <c r="P455" s="20"/>
      <c r="Q455" s="46" t="str">
        <f>IFERROR(MAX(IF(OR(O455="",P455=""),"",IF(AND(AND(MONTH(E455)&gt;=7,MONTH(E455)&lt;8),AND(MONTH(F455)&gt;=7,MONTH(F455)&lt;8)),(NETWORKDAYS(E455,F455,Lister!$D$7:$D$13)-O455)*N455/NETWORKDAYS(Lister!$D$19,Lister!$E$19,Lister!$D$7:$D$13),IF(AND(AND(MONTH(E455)&gt;=7,MONTH(E455)&lt;8),MONTH(F455)&gt;7),(NETWORKDAYS(E455,Lister!$E$19,Lister!$D$7:$D$13)-O455)*N455/NETWORKDAYS(Lister!$D$19,Lister!$E$19,Lister!$D$7:$D$13),IF(MONTH(E455)&gt;7,0)))),0),"")</f>
        <v/>
      </c>
      <c r="R455" s="46" t="str">
        <f>IFERROR(MAX(IF(OR(O455="",P455=""),"",IF(AND(AND(MONTH(E455)&gt;=8,MONTH(E455)&lt;9),AND(MONTH(F455)&gt;=8,MONTH(F455)&lt;9)),(NETWORKDAYS(E455,F455,Lister!$D$7:$D$13)-P455)*N455/NETWORKDAYS(Lister!$D$20,Lister!$E$20,Lister!$D$7:$D$13),IF(AND(MONTH(E455)=7,MONTH(F455)=8),(NETWORKDAYS(Lister!$D$20,F455,Lister!$D$7:$D$13)-P455)*N455/NETWORKDAYS(Lister!$D$20,Lister!$E$20,Lister!$D$7:$D$13),IF(AND(MONTH(E455)=7,MONTH(F455)=7),0)))),0),"")</f>
        <v/>
      </c>
      <c r="S455" s="31" t="str">
        <f t="shared" si="45"/>
        <v/>
      </c>
      <c r="T455" s="31" t="str">
        <f t="shared" si="46"/>
        <v/>
      </c>
      <c r="U455" s="51" t="str">
        <f t="shared" si="47"/>
        <v/>
      </c>
    </row>
    <row r="456" spans="1:21" x14ac:dyDescent="0.25">
      <c r="A456" s="13" t="str">
        <f t="shared" si="48"/>
        <v/>
      </c>
      <c r="B456" s="55"/>
      <c r="C456" s="22"/>
      <c r="D456" s="23"/>
      <c r="E456" s="16"/>
      <c r="F456" s="16"/>
      <c r="G456" s="72" t="str">
        <f>IF(OR(E456="",F456=""),"",NETWORKDAYS(E456,F456,Lister!$D$7:$D$13))</f>
        <v/>
      </c>
      <c r="H456" s="19"/>
      <c r="I456" s="32" t="str">
        <f t="shared" si="42"/>
        <v/>
      </c>
      <c r="J456" s="18"/>
      <c r="K456" s="18"/>
      <c r="L456" s="46" t="str">
        <f t="shared" si="43"/>
        <v/>
      </c>
      <c r="M456" s="20"/>
      <c r="N456" s="31" t="str">
        <f t="shared" si="44"/>
        <v/>
      </c>
      <c r="O456" s="20"/>
      <c r="P456" s="20"/>
      <c r="Q456" s="46" t="str">
        <f>IFERROR(MAX(IF(OR(O456="",P456=""),"",IF(AND(AND(MONTH(E456)&gt;=7,MONTH(E456)&lt;8),AND(MONTH(F456)&gt;=7,MONTH(F456)&lt;8)),(NETWORKDAYS(E456,F456,Lister!$D$7:$D$13)-O456)*N456/NETWORKDAYS(Lister!$D$19,Lister!$E$19,Lister!$D$7:$D$13),IF(AND(AND(MONTH(E456)&gt;=7,MONTH(E456)&lt;8),MONTH(F456)&gt;7),(NETWORKDAYS(E456,Lister!$E$19,Lister!$D$7:$D$13)-O456)*N456/NETWORKDAYS(Lister!$D$19,Lister!$E$19,Lister!$D$7:$D$13),IF(MONTH(E456)&gt;7,0)))),0),"")</f>
        <v/>
      </c>
      <c r="R456" s="46" t="str">
        <f>IFERROR(MAX(IF(OR(O456="",P456=""),"",IF(AND(AND(MONTH(E456)&gt;=8,MONTH(E456)&lt;9),AND(MONTH(F456)&gt;=8,MONTH(F456)&lt;9)),(NETWORKDAYS(E456,F456,Lister!$D$7:$D$13)-P456)*N456/NETWORKDAYS(Lister!$D$20,Lister!$E$20,Lister!$D$7:$D$13),IF(AND(MONTH(E456)=7,MONTH(F456)=8),(NETWORKDAYS(Lister!$D$20,F456,Lister!$D$7:$D$13)-P456)*N456/NETWORKDAYS(Lister!$D$20,Lister!$E$20,Lister!$D$7:$D$13),IF(AND(MONTH(E456)=7,MONTH(F456)=7),0)))),0),"")</f>
        <v/>
      </c>
      <c r="S456" s="31" t="str">
        <f t="shared" si="45"/>
        <v/>
      </c>
      <c r="T456" s="31" t="str">
        <f t="shared" si="46"/>
        <v/>
      </c>
      <c r="U456" s="51" t="str">
        <f t="shared" si="47"/>
        <v/>
      </c>
    </row>
    <row r="457" spans="1:21" x14ac:dyDescent="0.25">
      <c r="A457" s="13" t="str">
        <f t="shared" si="48"/>
        <v/>
      </c>
      <c r="B457" s="55"/>
      <c r="C457" s="22"/>
      <c r="D457" s="23"/>
      <c r="E457" s="16"/>
      <c r="F457" s="16"/>
      <c r="G457" s="72" t="str">
        <f>IF(OR(E457="",F457=""),"",NETWORKDAYS(E457,F457,Lister!$D$7:$D$13))</f>
        <v/>
      </c>
      <c r="H457" s="19"/>
      <c r="I457" s="32" t="str">
        <f t="shared" si="42"/>
        <v/>
      </c>
      <c r="J457" s="18"/>
      <c r="K457" s="18"/>
      <c r="L457" s="46" t="str">
        <f t="shared" si="43"/>
        <v/>
      </c>
      <c r="M457" s="20"/>
      <c r="N457" s="31" t="str">
        <f t="shared" si="44"/>
        <v/>
      </c>
      <c r="O457" s="20"/>
      <c r="P457" s="20"/>
      <c r="Q457" s="46" t="str">
        <f>IFERROR(MAX(IF(OR(O457="",P457=""),"",IF(AND(AND(MONTH(E457)&gt;=7,MONTH(E457)&lt;8),AND(MONTH(F457)&gt;=7,MONTH(F457)&lt;8)),(NETWORKDAYS(E457,F457,Lister!$D$7:$D$13)-O457)*N457/NETWORKDAYS(Lister!$D$19,Lister!$E$19,Lister!$D$7:$D$13),IF(AND(AND(MONTH(E457)&gt;=7,MONTH(E457)&lt;8),MONTH(F457)&gt;7),(NETWORKDAYS(E457,Lister!$E$19,Lister!$D$7:$D$13)-O457)*N457/NETWORKDAYS(Lister!$D$19,Lister!$E$19,Lister!$D$7:$D$13),IF(MONTH(E457)&gt;7,0)))),0),"")</f>
        <v/>
      </c>
      <c r="R457" s="46" t="str">
        <f>IFERROR(MAX(IF(OR(O457="",P457=""),"",IF(AND(AND(MONTH(E457)&gt;=8,MONTH(E457)&lt;9),AND(MONTH(F457)&gt;=8,MONTH(F457)&lt;9)),(NETWORKDAYS(E457,F457,Lister!$D$7:$D$13)-P457)*N457/NETWORKDAYS(Lister!$D$20,Lister!$E$20,Lister!$D$7:$D$13),IF(AND(MONTH(E457)=7,MONTH(F457)=8),(NETWORKDAYS(Lister!$D$20,F457,Lister!$D$7:$D$13)-P457)*N457/NETWORKDAYS(Lister!$D$20,Lister!$E$20,Lister!$D$7:$D$13),IF(AND(MONTH(E457)=7,MONTH(F457)=7),0)))),0),"")</f>
        <v/>
      </c>
      <c r="S457" s="31" t="str">
        <f t="shared" si="45"/>
        <v/>
      </c>
      <c r="T457" s="31" t="str">
        <f t="shared" si="46"/>
        <v/>
      </c>
      <c r="U457" s="51" t="str">
        <f t="shared" si="47"/>
        <v/>
      </c>
    </row>
    <row r="458" spans="1:21" x14ac:dyDescent="0.25">
      <c r="A458" s="13" t="str">
        <f t="shared" si="48"/>
        <v/>
      </c>
      <c r="B458" s="55"/>
      <c r="C458" s="22"/>
      <c r="D458" s="23"/>
      <c r="E458" s="16"/>
      <c r="F458" s="16"/>
      <c r="G458" s="72" t="str">
        <f>IF(OR(E458="",F458=""),"",NETWORKDAYS(E458,F458,Lister!$D$7:$D$13))</f>
        <v/>
      </c>
      <c r="H458" s="19"/>
      <c r="I458" s="32" t="str">
        <f t="shared" si="42"/>
        <v/>
      </c>
      <c r="J458" s="18"/>
      <c r="K458" s="18"/>
      <c r="L458" s="46" t="str">
        <f t="shared" si="43"/>
        <v/>
      </c>
      <c r="M458" s="20"/>
      <c r="N458" s="31" t="str">
        <f t="shared" si="44"/>
        <v/>
      </c>
      <c r="O458" s="20"/>
      <c r="P458" s="20"/>
      <c r="Q458" s="46" t="str">
        <f>IFERROR(MAX(IF(OR(O458="",P458=""),"",IF(AND(AND(MONTH(E458)&gt;=7,MONTH(E458)&lt;8),AND(MONTH(F458)&gt;=7,MONTH(F458)&lt;8)),(NETWORKDAYS(E458,F458,Lister!$D$7:$D$13)-O458)*N458/NETWORKDAYS(Lister!$D$19,Lister!$E$19,Lister!$D$7:$D$13),IF(AND(AND(MONTH(E458)&gt;=7,MONTH(E458)&lt;8),MONTH(F458)&gt;7),(NETWORKDAYS(E458,Lister!$E$19,Lister!$D$7:$D$13)-O458)*N458/NETWORKDAYS(Lister!$D$19,Lister!$E$19,Lister!$D$7:$D$13),IF(MONTH(E458)&gt;7,0)))),0),"")</f>
        <v/>
      </c>
      <c r="R458" s="46" t="str">
        <f>IFERROR(MAX(IF(OR(O458="",P458=""),"",IF(AND(AND(MONTH(E458)&gt;=8,MONTH(E458)&lt;9),AND(MONTH(F458)&gt;=8,MONTH(F458)&lt;9)),(NETWORKDAYS(E458,F458,Lister!$D$7:$D$13)-P458)*N458/NETWORKDAYS(Lister!$D$20,Lister!$E$20,Lister!$D$7:$D$13),IF(AND(MONTH(E458)=7,MONTH(F458)=8),(NETWORKDAYS(Lister!$D$20,F458,Lister!$D$7:$D$13)-P458)*N458/NETWORKDAYS(Lister!$D$20,Lister!$E$20,Lister!$D$7:$D$13),IF(AND(MONTH(E458)=7,MONTH(F458)=7),0)))),0),"")</f>
        <v/>
      </c>
      <c r="S458" s="31" t="str">
        <f t="shared" si="45"/>
        <v/>
      </c>
      <c r="T458" s="31" t="str">
        <f t="shared" si="46"/>
        <v/>
      </c>
      <c r="U458" s="51" t="str">
        <f t="shared" si="47"/>
        <v/>
      </c>
    </row>
    <row r="459" spans="1:21" x14ac:dyDescent="0.25">
      <c r="A459" s="13" t="str">
        <f t="shared" si="48"/>
        <v/>
      </c>
      <c r="B459" s="55"/>
      <c r="C459" s="22"/>
      <c r="D459" s="23"/>
      <c r="E459" s="16"/>
      <c r="F459" s="16"/>
      <c r="G459" s="72" t="str">
        <f>IF(OR(E459="",F459=""),"",NETWORKDAYS(E459,F459,Lister!$D$7:$D$13))</f>
        <v/>
      </c>
      <c r="H459" s="19"/>
      <c r="I459" s="32" t="str">
        <f t="shared" si="42"/>
        <v/>
      </c>
      <c r="J459" s="18"/>
      <c r="K459" s="18"/>
      <c r="L459" s="46" t="str">
        <f t="shared" si="43"/>
        <v/>
      </c>
      <c r="M459" s="20"/>
      <c r="N459" s="31" t="str">
        <f t="shared" si="44"/>
        <v/>
      </c>
      <c r="O459" s="20"/>
      <c r="P459" s="20"/>
      <c r="Q459" s="46" t="str">
        <f>IFERROR(MAX(IF(OR(O459="",P459=""),"",IF(AND(AND(MONTH(E459)&gt;=7,MONTH(E459)&lt;8),AND(MONTH(F459)&gt;=7,MONTH(F459)&lt;8)),(NETWORKDAYS(E459,F459,Lister!$D$7:$D$13)-O459)*N459/NETWORKDAYS(Lister!$D$19,Lister!$E$19,Lister!$D$7:$D$13),IF(AND(AND(MONTH(E459)&gt;=7,MONTH(E459)&lt;8),MONTH(F459)&gt;7),(NETWORKDAYS(E459,Lister!$E$19,Lister!$D$7:$D$13)-O459)*N459/NETWORKDAYS(Lister!$D$19,Lister!$E$19,Lister!$D$7:$D$13),IF(MONTH(E459)&gt;7,0)))),0),"")</f>
        <v/>
      </c>
      <c r="R459" s="46" t="str">
        <f>IFERROR(MAX(IF(OR(O459="",P459=""),"",IF(AND(AND(MONTH(E459)&gt;=8,MONTH(E459)&lt;9),AND(MONTH(F459)&gt;=8,MONTH(F459)&lt;9)),(NETWORKDAYS(E459,F459,Lister!$D$7:$D$13)-P459)*N459/NETWORKDAYS(Lister!$D$20,Lister!$E$20,Lister!$D$7:$D$13),IF(AND(MONTH(E459)=7,MONTH(F459)=8),(NETWORKDAYS(Lister!$D$20,F459,Lister!$D$7:$D$13)-P459)*N459/NETWORKDAYS(Lister!$D$20,Lister!$E$20,Lister!$D$7:$D$13),IF(AND(MONTH(E459)=7,MONTH(F459)=7),0)))),0),"")</f>
        <v/>
      </c>
      <c r="S459" s="31" t="str">
        <f t="shared" si="45"/>
        <v/>
      </c>
      <c r="T459" s="31" t="str">
        <f t="shared" si="46"/>
        <v/>
      </c>
      <c r="U459" s="51" t="str">
        <f t="shared" si="47"/>
        <v/>
      </c>
    </row>
    <row r="460" spans="1:21" x14ac:dyDescent="0.25">
      <c r="A460" s="13" t="str">
        <f t="shared" si="48"/>
        <v/>
      </c>
      <c r="B460" s="55"/>
      <c r="C460" s="22"/>
      <c r="D460" s="23"/>
      <c r="E460" s="16"/>
      <c r="F460" s="16"/>
      <c r="G460" s="72" t="str">
        <f>IF(OR(E460="",F460=""),"",NETWORKDAYS(E460,F460,Lister!$D$7:$D$13))</f>
        <v/>
      </c>
      <c r="H460" s="19"/>
      <c r="I460" s="32" t="str">
        <f t="shared" si="42"/>
        <v/>
      </c>
      <c r="J460" s="18"/>
      <c r="K460" s="18"/>
      <c r="L460" s="46" t="str">
        <f t="shared" si="43"/>
        <v/>
      </c>
      <c r="M460" s="20"/>
      <c r="N460" s="31" t="str">
        <f t="shared" si="44"/>
        <v/>
      </c>
      <c r="O460" s="20"/>
      <c r="P460" s="20"/>
      <c r="Q460" s="46" t="str">
        <f>IFERROR(MAX(IF(OR(O460="",P460=""),"",IF(AND(AND(MONTH(E460)&gt;=7,MONTH(E460)&lt;8),AND(MONTH(F460)&gt;=7,MONTH(F460)&lt;8)),(NETWORKDAYS(E460,F460,Lister!$D$7:$D$13)-O460)*N460/NETWORKDAYS(Lister!$D$19,Lister!$E$19,Lister!$D$7:$D$13),IF(AND(AND(MONTH(E460)&gt;=7,MONTH(E460)&lt;8),MONTH(F460)&gt;7),(NETWORKDAYS(E460,Lister!$E$19,Lister!$D$7:$D$13)-O460)*N460/NETWORKDAYS(Lister!$D$19,Lister!$E$19,Lister!$D$7:$D$13),IF(MONTH(E460)&gt;7,0)))),0),"")</f>
        <v/>
      </c>
      <c r="R460" s="46" t="str">
        <f>IFERROR(MAX(IF(OR(O460="",P460=""),"",IF(AND(AND(MONTH(E460)&gt;=8,MONTH(E460)&lt;9),AND(MONTH(F460)&gt;=8,MONTH(F460)&lt;9)),(NETWORKDAYS(E460,F460,Lister!$D$7:$D$13)-P460)*N460/NETWORKDAYS(Lister!$D$20,Lister!$E$20,Lister!$D$7:$D$13),IF(AND(MONTH(E460)=7,MONTH(F460)=8),(NETWORKDAYS(Lister!$D$20,F460,Lister!$D$7:$D$13)-P460)*N460/NETWORKDAYS(Lister!$D$20,Lister!$E$20,Lister!$D$7:$D$13),IF(AND(MONTH(E460)=7,MONTH(F460)=7),0)))),0),"")</f>
        <v/>
      </c>
      <c r="S460" s="31" t="str">
        <f t="shared" si="45"/>
        <v/>
      </c>
      <c r="T460" s="31" t="str">
        <f t="shared" si="46"/>
        <v/>
      </c>
      <c r="U460" s="51" t="str">
        <f t="shared" si="47"/>
        <v/>
      </c>
    </row>
    <row r="461" spans="1:21" x14ac:dyDescent="0.25">
      <c r="A461" s="13" t="str">
        <f t="shared" si="48"/>
        <v/>
      </c>
      <c r="B461" s="55"/>
      <c r="C461" s="22"/>
      <c r="D461" s="23"/>
      <c r="E461" s="16"/>
      <c r="F461" s="16"/>
      <c r="G461" s="72" t="str">
        <f>IF(OR(E461="",F461=""),"",NETWORKDAYS(E461,F461,Lister!$D$7:$D$13))</f>
        <v/>
      </c>
      <c r="H461" s="19"/>
      <c r="I461" s="32" t="str">
        <f t="shared" si="42"/>
        <v/>
      </c>
      <c r="J461" s="18"/>
      <c r="K461" s="18"/>
      <c r="L461" s="46" t="str">
        <f t="shared" si="43"/>
        <v/>
      </c>
      <c r="M461" s="20"/>
      <c r="N461" s="31" t="str">
        <f t="shared" si="44"/>
        <v/>
      </c>
      <c r="O461" s="20"/>
      <c r="P461" s="20"/>
      <c r="Q461" s="46" t="str">
        <f>IFERROR(MAX(IF(OR(O461="",P461=""),"",IF(AND(AND(MONTH(E461)&gt;=7,MONTH(E461)&lt;8),AND(MONTH(F461)&gt;=7,MONTH(F461)&lt;8)),(NETWORKDAYS(E461,F461,Lister!$D$7:$D$13)-O461)*N461/NETWORKDAYS(Lister!$D$19,Lister!$E$19,Lister!$D$7:$D$13),IF(AND(AND(MONTH(E461)&gt;=7,MONTH(E461)&lt;8),MONTH(F461)&gt;7),(NETWORKDAYS(E461,Lister!$E$19,Lister!$D$7:$D$13)-O461)*N461/NETWORKDAYS(Lister!$D$19,Lister!$E$19,Lister!$D$7:$D$13),IF(MONTH(E461)&gt;7,0)))),0),"")</f>
        <v/>
      </c>
      <c r="R461" s="46" t="str">
        <f>IFERROR(MAX(IF(OR(O461="",P461=""),"",IF(AND(AND(MONTH(E461)&gt;=8,MONTH(E461)&lt;9),AND(MONTH(F461)&gt;=8,MONTH(F461)&lt;9)),(NETWORKDAYS(E461,F461,Lister!$D$7:$D$13)-P461)*N461/NETWORKDAYS(Lister!$D$20,Lister!$E$20,Lister!$D$7:$D$13),IF(AND(MONTH(E461)=7,MONTH(F461)=8),(NETWORKDAYS(Lister!$D$20,F461,Lister!$D$7:$D$13)-P461)*N461/NETWORKDAYS(Lister!$D$20,Lister!$E$20,Lister!$D$7:$D$13),IF(AND(MONTH(E461)=7,MONTH(F461)=7),0)))),0),"")</f>
        <v/>
      </c>
      <c r="S461" s="31" t="str">
        <f t="shared" si="45"/>
        <v/>
      </c>
      <c r="T461" s="31" t="str">
        <f t="shared" si="46"/>
        <v/>
      </c>
      <c r="U461" s="51" t="str">
        <f t="shared" si="47"/>
        <v/>
      </c>
    </row>
    <row r="462" spans="1:21" x14ac:dyDescent="0.25">
      <c r="A462" s="13" t="str">
        <f t="shared" si="48"/>
        <v/>
      </c>
      <c r="B462" s="55"/>
      <c r="C462" s="22"/>
      <c r="D462" s="23"/>
      <c r="E462" s="16"/>
      <c r="F462" s="16"/>
      <c r="G462" s="72" t="str">
        <f>IF(OR(E462="",F462=""),"",NETWORKDAYS(E462,F462,Lister!$D$7:$D$13))</f>
        <v/>
      </c>
      <c r="H462" s="19"/>
      <c r="I462" s="32" t="str">
        <f t="shared" si="42"/>
        <v/>
      </c>
      <c r="J462" s="18"/>
      <c r="K462" s="18"/>
      <c r="L462" s="46" t="str">
        <f t="shared" si="43"/>
        <v/>
      </c>
      <c r="M462" s="20"/>
      <c r="N462" s="31" t="str">
        <f t="shared" si="44"/>
        <v/>
      </c>
      <c r="O462" s="20"/>
      <c r="P462" s="20"/>
      <c r="Q462" s="46" t="str">
        <f>IFERROR(MAX(IF(OR(O462="",P462=""),"",IF(AND(AND(MONTH(E462)&gt;=7,MONTH(E462)&lt;8),AND(MONTH(F462)&gt;=7,MONTH(F462)&lt;8)),(NETWORKDAYS(E462,F462,Lister!$D$7:$D$13)-O462)*N462/NETWORKDAYS(Lister!$D$19,Lister!$E$19,Lister!$D$7:$D$13),IF(AND(AND(MONTH(E462)&gt;=7,MONTH(E462)&lt;8),MONTH(F462)&gt;7),(NETWORKDAYS(E462,Lister!$E$19,Lister!$D$7:$D$13)-O462)*N462/NETWORKDAYS(Lister!$D$19,Lister!$E$19,Lister!$D$7:$D$13),IF(MONTH(E462)&gt;7,0)))),0),"")</f>
        <v/>
      </c>
      <c r="R462" s="46" t="str">
        <f>IFERROR(MAX(IF(OR(O462="",P462=""),"",IF(AND(AND(MONTH(E462)&gt;=8,MONTH(E462)&lt;9),AND(MONTH(F462)&gt;=8,MONTH(F462)&lt;9)),(NETWORKDAYS(E462,F462,Lister!$D$7:$D$13)-P462)*N462/NETWORKDAYS(Lister!$D$20,Lister!$E$20,Lister!$D$7:$D$13),IF(AND(MONTH(E462)=7,MONTH(F462)=8),(NETWORKDAYS(Lister!$D$20,F462,Lister!$D$7:$D$13)-P462)*N462/NETWORKDAYS(Lister!$D$20,Lister!$E$20,Lister!$D$7:$D$13),IF(AND(MONTH(E462)=7,MONTH(F462)=7),0)))),0),"")</f>
        <v/>
      </c>
      <c r="S462" s="31" t="str">
        <f t="shared" si="45"/>
        <v/>
      </c>
      <c r="T462" s="31" t="str">
        <f t="shared" si="46"/>
        <v/>
      </c>
      <c r="U462" s="51" t="str">
        <f t="shared" si="47"/>
        <v/>
      </c>
    </row>
    <row r="463" spans="1:21" x14ac:dyDescent="0.25">
      <c r="A463" s="13" t="str">
        <f t="shared" si="48"/>
        <v/>
      </c>
      <c r="B463" s="55"/>
      <c r="C463" s="22"/>
      <c r="D463" s="23"/>
      <c r="E463" s="16"/>
      <c r="F463" s="16"/>
      <c r="G463" s="72" t="str">
        <f>IF(OR(E463="",F463=""),"",NETWORKDAYS(E463,F463,Lister!$D$7:$D$13))</f>
        <v/>
      </c>
      <c r="H463" s="19"/>
      <c r="I463" s="32" t="str">
        <f t="shared" si="42"/>
        <v/>
      </c>
      <c r="J463" s="18"/>
      <c r="K463" s="18"/>
      <c r="L463" s="46" t="str">
        <f t="shared" si="43"/>
        <v/>
      </c>
      <c r="M463" s="20"/>
      <c r="N463" s="31" t="str">
        <f t="shared" si="44"/>
        <v/>
      </c>
      <c r="O463" s="20"/>
      <c r="P463" s="20"/>
      <c r="Q463" s="46" t="str">
        <f>IFERROR(MAX(IF(OR(O463="",P463=""),"",IF(AND(AND(MONTH(E463)&gt;=7,MONTH(E463)&lt;8),AND(MONTH(F463)&gt;=7,MONTH(F463)&lt;8)),(NETWORKDAYS(E463,F463,Lister!$D$7:$D$13)-O463)*N463/NETWORKDAYS(Lister!$D$19,Lister!$E$19,Lister!$D$7:$D$13),IF(AND(AND(MONTH(E463)&gt;=7,MONTH(E463)&lt;8),MONTH(F463)&gt;7),(NETWORKDAYS(E463,Lister!$E$19,Lister!$D$7:$D$13)-O463)*N463/NETWORKDAYS(Lister!$D$19,Lister!$E$19,Lister!$D$7:$D$13),IF(MONTH(E463)&gt;7,0)))),0),"")</f>
        <v/>
      </c>
      <c r="R463" s="46" t="str">
        <f>IFERROR(MAX(IF(OR(O463="",P463=""),"",IF(AND(AND(MONTH(E463)&gt;=8,MONTH(E463)&lt;9),AND(MONTH(F463)&gt;=8,MONTH(F463)&lt;9)),(NETWORKDAYS(E463,F463,Lister!$D$7:$D$13)-P463)*N463/NETWORKDAYS(Lister!$D$20,Lister!$E$20,Lister!$D$7:$D$13),IF(AND(MONTH(E463)=7,MONTH(F463)=8),(NETWORKDAYS(Lister!$D$20,F463,Lister!$D$7:$D$13)-P463)*N463/NETWORKDAYS(Lister!$D$20,Lister!$E$20,Lister!$D$7:$D$13),IF(AND(MONTH(E463)=7,MONTH(F463)=7),0)))),0),"")</f>
        <v/>
      </c>
      <c r="S463" s="31" t="str">
        <f t="shared" si="45"/>
        <v/>
      </c>
      <c r="T463" s="31" t="str">
        <f t="shared" si="46"/>
        <v/>
      </c>
      <c r="U463" s="51" t="str">
        <f t="shared" si="47"/>
        <v/>
      </c>
    </row>
    <row r="464" spans="1:21" x14ac:dyDescent="0.25">
      <c r="A464" s="13" t="str">
        <f t="shared" si="48"/>
        <v/>
      </c>
      <c r="B464" s="55"/>
      <c r="C464" s="22"/>
      <c r="D464" s="23"/>
      <c r="E464" s="16"/>
      <c r="F464" s="16"/>
      <c r="G464" s="72" t="str">
        <f>IF(OR(E464="",F464=""),"",NETWORKDAYS(E464,F464,Lister!$D$7:$D$13))</f>
        <v/>
      </c>
      <c r="H464" s="19"/>
      <c r="I464" s="32" t="str">
        <f t="shared" si="42"/>
        <v/>
      </c>
      <c r="J464" s="18"/>
      <c r="K464" s="18"/>
      <c r="L464" s="46" t="str">
        <f t="shared" si="43"/>
        <v/>
      </c>
      <c r="M464" s="20"/>
      <c r="N464" s="31" t="str">
        <f t="shared" si="44"/>
        <v/>
      </c>
      <c r="O464" s="20"/>
      <c r="P464" s="20"/>
      <c r="Q464" s="46" t="str">
        <f>IFERROR(MAX(IF(OR(O464="",P464=""),"",IF(AND(AND(MONTH(E464)&gt;=7,MONTH(E464)&lt;8),AND(MONTH(F464)&gt;=7,MONTH(F464)&lt;8)),(NETWORKDAYS(E464,F464,Lister!$D$7:$D$13)-O464)*N464/NETWORKDAYS(Lister!$D$19,Lister!$E$19,Lister!$D$7:$D$13),IF(AND(AND(MONTH(E464)&gt;=7,MONTH(E464)&lt;8),MONTH(F464)&gt;7),(NETWORKDAYS(E464,Lister!$E$19,Lister!$D$7:$D$13)-O464)*N464/NETWORKDAYS(Lister!$D$19,Lister!$E$19,Lister!$D$7:$D$13),IF(MONTH(E464)&gt;7,0)))),0),"")</f>
        <v/>
      </c>
      <c r="R464" s="46" t="str">
        <f>IFERROR(MAX(IF(OR(O464="",P464=""),"",IF(AND(AND(MONTH(E464)&gt;=8,MONTH(E464)&lt;9),AND(MONTH(F464)&gt;=8,MONTH(F464)&lt;9)),(NETWORKDAYS(E464,F464,Lister!$D$7:$D$13)-P464)*N464/NETWORKDAYS(Lister!$D$20,Lister!$E$20,Lister!$D$7:$D$13),IF(AND(MONTH(E464)=7,MONTH(F464)=8),(NETWORKDAYS(Lister!$D$20,F464,Lister!$D$7:$D$13)-P464)*N464/NETWORKDAYS(Lister!$D$20,Lister!$E$20,Lister!$D$7:$D$13),IF(AND(MONTH(E464)=7,MONTH(F464)=7),0)))),0),"")</f>
        <v/>
      </c>
      <c r="S464" s="31" t="str">
        <f t="shared" si="45"/>
        <v/>
      </c>
      <c r="T464" s="31" t="str">
        <f t="shared" si="46"/>
        <v/>
      </c>
      <c r="U464" s="51" t="str">
        <f t="shared" si="47"/>
        <v/>
      </c>
    </row>
    <row r="465" spans="1:21" x14ac:dyDescent="0.25">
      <c r="A465" s="13" t="str">
        <f t="shared" si="48"/>
        <v/>
      </c>
      <c r="B465" s="55"/>
      <c r="C465" s="22"/>
      <c r="D465" s="23"/>
      <c r="E465" s="16"/>
      <c r="F465" s="16"/>
      <c r="G465" s="72" t="str">
        <f>IF(OR(E465="",F465=""),"",NETWORKDAYS(E465,F465,Lister!$D$7:$D$13))</f>
        <v/>
      </c>
      <c r="H465" s="19"/>
      <c r="I465" s="32" t="str">
        <f t="shared" si="42"/>
        <v/>
      </c>
      <c r="J465" s="18"/>
      <c r="K465" s="18"/>
      <c r="L465" s="46" t="str">
        <f t="shared" si="43"/>
        <v/>
      </c>
      <c r="M465" s="20"/>
      <c r="N465" s="31" t="str">
        <f t="shared" si="44"/>
        <v/>
      </c>
      <c r="O465" s="20"/>
      <c r="P465" s="20"/>
      <c r="Q465" s="46" t="str">
        <f>IFERROR(MAX(IF(OR(O465="",P465=""),"",IF(AND(AND(MONTH(E465)&gt;=7,MONTH(E465)&lt;8),AND(MONTH(F465)&gt;=7,MONTH(F465)&lt;8)),(NETWORKDAYS(E465,F465,Lister!$D$7:$D$13)-O465)*N465/NETWORKDAYS(Lister!$D$19,Lister!$E$19,Lister!$D$7:$D$13),IF(AND(AND(MONTH(E465)&gt;=7,MONTH(E465)&lt;8),MONTH(F465)&gt;7),(NETWORKDAYS(E465,Lister!$E$19,Lister!$D$7:$D$13)-O465)*N465/NETWORKDAYS(Lister!$D$19,Lister!$E$19,Lister!$D$7:$D$13),IF(MONTH(E465)&gt;7,0)))),0),"")</f>
        <v/>
      </c>
      <c r="R465" s="46" t="str">
        <f>IFERROR(MAX(IF(OR(O465="",P465=""),"",IF(AND(AND(MONTH(E465)&gt;=8,MONTH(E465)&lt;9),AND(MONTH(F465)&gt;=8,MONTH(F465)&lt;9)),(NETWORKDAYS(E465,F465,Lister!$D$7:$D$13)-P465)*N465/NETWORKDAYS(Lister!$D$20,Lister!$E$20,Lister!$D$7:$D$13),IF(AND(MONTH(E465)=7,MONTH(F465)=8),(NETWORKDAYS(Lister!$D$20,F465,Lister!$D$7:$D$13)-P465)*N465/NETWORKDAYS(Lister!$D$20,Lister!$E$20,Lister!$D$7:$D$13),IF(AND(MONTH(E465)=7,MONTH(F465)=7),0)))),0),"")</f>
        <v/>
      </c>
      <c r="S465" s="31" t="str">
        <f t="shared" si="45"/>
        <v/>
      </c>
      <c r="T465" s="31" t="str">
        <f t="shared" si="46"/>
        <v/>
      </c>
      <c r="U465" s="51" t="str">
        <f t="shared" si="47"/>
        <v/>
      </c>
    </row>
    <row r="466" spans="1:21" x14ac:dyDescent="0.25">
      <c r="A466" s="13" t="str">
        <f t="shared" si="48"/>
        <v/>
      </c>
      <c r="B466" s="55"/>
      <c r="C466" s="22"/>
      <c r="D466" s="23"/>
      <c r="E466" s="16"/>
      <c r="F466" s="16"/>
      <c r="G466" s="72" t="str">
        <f>IF(OR(E466="",F466=""),"",NETWORKDAYS(E466,F466,Lister!$D$7:$D$13))</f>
        <v/>
      </c>
      <c r="H466" s="19"/>
      <c r="I466" s="32" t="str">
        <f t="shared" si="42"/>
        <v/>
      </c>
      <c r="J466" s="18"/>
      <c r="K466" s="18"/>
      <c r="L466" s="46" t="str">
        <f t="shared" si="43"/>
        <v/>
      </c>
      <c r="M466" s="20"/>
      <c r="N466" s="31" t="str">
        <f t="shared" si="44"/>
        <v/>
      </c>
      <c r="O466" s="20"/>
      <c r="P466" s="20"/>
      <c r="Q466" s="46" t="str">
        <f>IFERROR(MAX(IF(OR(O466="",P466=""),"",IF(AND(AND(MONTH(E466)&gt;=7,MONTH(E466)&lt;8),AND(MONTH(F466)&gt;=7,MONTH(F466)&lt;8)),(NETWORKDAYS(E466,F466,Lister!$D$7:$D$13)-O466)*N466/NETWORKDAYS(Lister!$D$19,Lister!$E$19,Lister!$D$7:$D$13),IF(AND(AND(MONTH(E466)&gt;=7,MONTH(E466)&lt;8),MONTH(F466)&gt;7),(NETWORKDAYS(E466,Lister!$E$19,Lister!$D$7:$D$13)-O466)*N466/NETWORKDAYS(Lister!$D$19,Lister!$E$19,Lister!$D$7:$D$13),IF(MONTH(E466)&gt;7,0)))),0),"")</f>
        <v/>
      </c>
      <c r="R466" s="46" t="str">
        <f>IFERROR(MAX(IF(OR(O466="",P466=""),"",IF(AND(AND(MONTH(E466)&gt;=8,MONTH(E466)&lt;9),AND(MONTH(F466)&gt;=8,MONTH(F466)&lt;9)),(NETWORKDAYS(E466,F466,Lister!$D$7:$D$13)-P466)*N466/NETWORKDAYS(Lister!$D$20,Lister!$E$20,Lister!$D$7:$D$13),IF(AND(MONTH(E466)=7,MONTH(F466)=8),(NETWORKDAYS(Lister!$D$20,F466,Lister!$D$7:$D$13)-P466)*N466/NETWORKDAYS(Lister!$D$20,Lister!$E$20,Lister!$D$7:$D$13),IF(AND(MONTH(E466)=7,MONTH(F466)=7),0)))),0),"")</f>
        <v/>
      </c>
      <c r="S466" s="31" t="str">
        <f t="shared" si="45"/>
        <v/>
      </c>
      <c r="T466" s="31" t="str">
        <f t="shared" si="46"/>
        <v/>
      </c>
      <c r="U466" s="51" t="str">
        <f t="shared" si="47"/>
        <v/>
      </c>
    </row>
    <row r="467" spans="1:21" x14ac:dyDescent="0.25">
      <c r="A467" s="13" t="str">
        <f t="shared" si="48"/>
        <v/>
      </c>
      <c r="B467" s="55"/>
      <c r="C467" s="22"/>
      <c r="D467" s="23"/>
      <c r="E467" s="16"/>
      <c r="F467" s="16"/>
      <c r="G467" s="72" t="str">
        <f>IF(OR(E467="",F467=""),"",NETWORKDAYS(E467,F467,Lister!$D$7:$D$13))</f>
        <v/>
      </c>
      <c r="H467" s="19"/>
      <c r="I467" s="32" t="str">
        <f t="shared" si="42"/>
        <v/>
      </c>
      <c r="J467" s="18"/>
      <c r="K467" s="18"/>
      <c r="L467" s="46" t="str">
        <f t="shared" si="43"/>
        <v/>
      </c>
      <c r="M467" s="20"/>
      <c r="N467" s="31" t="str">
        <f t="shared" si="44"/>
        <v/>
      </c>
      <c r="O467" s="20"/>
      <c r="P467" s="20"/>
      <c r="Q467" s="46" t="str">
        <f>IFERROR(MAX(IF(OR(O467="",P467=""),"",IF(AND(AND(MONTH(E467)&gt;=7,MONTH(E467)&lt;8),AND(MONTH(F467)&gt;=7,MONTH(F467)&lt;8)),(NETWORKDAYS(E467,F467,Lister!$D$7:$D$13)-O467)*N467/NETWORKDAYS(Lister!$D$19,Lister!$E$19,Lister!$D$7:$D$13),IF(AND(AND(MONTH(E467)&gt;=7,MONTH(E467)&lt;8),MONTH(F467)&gt;7),(NETWORKDAYS(E467,Lister!$E$19,Lister!$D$7:$D$13)-O467)*N467/NETWORKDAYS(Lister!$D$19,Lister!$E$19,Lister!$D$7:$D$13),IF(MONTH(E467)&gt;7,0)))),0),"")</f>
        <v/>
      </c>
      <c r="R467" s="46" t="str">
        <f>IFERROR(MAX(IF(OR(O467="",P467=""),"",IF(AND(AND(MONTH(E467)&gt;=8,MONTH(E467)&lt;9),AND(MONTH(F467)&gt;=8,MONTH(F467)&lt;9)),(NETWORKDAYS(E467,F467,Lister!$D$7:$D$13)-P467)*N467/NETWORKDAYS(Lister!$D$20,Lister!$E$20,Lister!$D$7:$D$13),IF(AND(MONTH(E467)=7,MONTH(F467)=8),(NETWORKDAYS(Lister!$D$20,F467,Lister!$D$7:$D$13)-P467)*N467/NETWORKDAYS(Lister!$D$20,Lister!$E$20,Lister!$D$7:$D$13),IF(AND(MONTH(E467)=7,MONTH(F467)=7),0)))),0),"")</f>
        <v/>
      </c>
      <c r="S467" s="31" t="str">
        <f t="shared" si="45"/>
        <v/>
      </c>
      <c r="T467" s="31" t="str">
        <f t="shared" si="46"/>
        <v/>
      </c>
      <c r="U467" s="51" t="str">
        <f t="shared" si="47"/>
        <v/>
      </c>
    </row>
    <row r="468" spans="1:21" x14ac:dyDescent="0.25">
      <c r="A468" s="13" t="str">
        <f t="shared" si="48"/>
        <v/>
      </c>
      <c r="B468" s="55"/>
      <c r="C468" s="22"/>
      <c r="D468" s="23"/>
      <c r="E468" s="16"/>
      <c r="F468" s="16"/>
      <c r="G468" s="72" t="str">
        <f>IF(OR(E468="",F468=""),"",NETWORKDAYS(E468,F468,Lister!$D$7:$D$13))</f>
        <v/>
      </c>
      <c r="H468" s="19"/>
      <c r="I468" s="32" t="str">
        <f t="shared" si="42"/>
        <v/>
      </c>
      <c r="J468" s="18"/>
      <c r="K468" s="18"/>
      <c r="L468" s="46" t="str">
        <f t="shared" si="43"/>
        <v/>
      </c>
      <c r="M468" s="20"/>
      <c r="N468" s="31" t="str">
        <f t="shared" si="44"/>
        <v/>
      </c>
      <c r="O468" s="20"/>
      <c r="P468" s="20"/>
      <c r="Q468" s="46" t="str">
        <f>IFERROR(MAX(IF(OR(O468="",P468=""),"",IF(AND(AND(MONTH(E468)&gt;=7,MONTH(E468)&lt;8),AND(MONTH(F468)&gt;=7,MONTH(F468)&lt;8)),(NETWORKDAYS(E468,F468,Lister!$D$7:$D$13)-O468)*N468/NETWORKDAYS(Lister!$D$19,Lister!$E$19,Lister!$D$7:$D$13),IF(AND(AND(MONTH(E468)&gt;=7,MONTH(E468)&lt;8),MONTH(F468)&gt;7),(NETWORKDAYS(E468,Lister!$E$19,Lister!$D$7:$D$13)-O468)*N468/NETWORKDAYS(Lister!$D$19,Lister!$E$19,Lister!$D$7:$D$13),IF(MONTH(E468)&gt;7,0)))),0),"")</f>
        <v/>
      </c>
      <c r="R468" s="46" t="str">
        <f>IFERROR(MAX(IF(OR(O468="",P468=""),"",IF(AND(AND(MONTH(E468)&gt;=8,MONTH(E468)&lt;9),AND(MONTH(F468)&gt;=8,MONTH(F468)&lt;9)),(NETWORKDAYS(E468,F468,Lister!$D$7:$D$13)-P468)*N468/NETWORKDAYS(Lister!$D$20,Lister!$E$20,Lister!$D$7:$D$13),IF(AND(MONTH(E468)=7,MONTH(F468)=8),(NETWORKDAYS(Lister!$D$20,F468,Lister!$D$7:$D$13)-P468)*N468/NETWORKDAYS(Lister!$D$20,Lister!$E$20,Lister!$D$7:$D$13),IF(AND(MONTH(E468)=7,MONTH(F468)=7),0)))),0),"")</f>
        <v/>
      </c>
      <c r="S468" s="31" t="str">
        <f t="shared" si="45"/>
        <v/>
      </c>
      <c r="T468" s="31" t="str">
        <f t="shared" si="46"/>
        <v/>
      </c>
      <c r="U468" s="51" t="str">
        <f t="shared" si="47"/>
        <v/>
      </c>
    </row>
    <row r="469" spans="1:21" x14ac:dyDescent="0.25">
      <c r="A469" s="13" t="str">
        <f t="shared" si="48"/>
        <v/>
      </c>
      <c r="B469" s="55"/>
      <c r="C469" s="22"/>
      <c r="D469" s="23"/>
      <c r="E469" s="16"/>
      <c r="F469" s="16"/>
      <c r="G469" s="72" t="str">
        <f>IF(OR(E469="",F469=""),"",NETWORKDAYS(E469,F469,Lister!$D$7:$D$13))</f>
        <v/>
      </c>
      <c r="H469" s="19"/>
      <c r="I469" s="32" t="str">
        <f t="shared" ref="I469:I532" si="49">IF(H469="","",IF(H469="Funktionær",0.75,IF(H469="Ikke-funktionær",0.9,IF(H469="Elev/lærling",0.9))))</f>
        <v/>
      </c>
      <c r="J469" s="18"/>
      <c r="K469" s="18"/>
      <c r="L469" s="46" t="str">
        <f t="shared" ref="L469:L532" si="50">IF(J469="","",J469-K469)</f>
        <v/>
      </c>
      <c r="M469" s="20"/>
      <c r="N469" s="31" t="str">
        <f t="shared" ref="N469:N532" si="51">IF(B469="","",IF(L469*I469&gt;30000*IF(M469&gt;37,37,M469)/37,30000*IF(M469&gt;37,37,M469)/37,L469*I469))</f>
        <v/>
      </c>
      <c r="O469" s="20"/>
      <c r="P469" s="20"/>
      <c r="Q469" s="46" t="str">
        <f>IFERROR(MAX(IF(OR(O469="",P469=""),"",IF(AND(AND(MONTH(E469)&gt;=7,MONTH(E469)&lt;8),AND(MONTH(F469)&gt;=7,MONTH(F469)&lt;8)),(NETWORKDAYS(E469,F469,Lister!$D$7:$D$13)-O469)*N469/NETWORKDAYS(Lister!$D$19,Lister!$E$19,Lister!$D$7:$D$13),IF(AND(AND(MONTH(E469)&gt;=7,MONTH(E469)&lt;8),MONTH(F469)&gt;7),(NETWORKDAYS(E469,Lister!$E$19,Lister!$D$7:$D$13)-O469)*N469/NETWORKDAYS(Lister!$D$19,Lister!$E$19,Lister!$D$7:$D$13),IF(MONTH(E469)&gt;7,0)))),0),"")</f>
        <v/>
      </c>
      <c r="R469" s="46" t="str">
        <f>IFERROR(MAX(IF(OR(O469="",P469=""),"",IF(AND(AND(MONTH(E469)&gt;=8,MONTH(E469)&lt;9),AND(MONTH(F469)&gt;=8,MONTH(F469)&lt;9)),(NETWORKDAYS(E469,F469,Lister!$D$7:$D$13)-P469)*N469/NETWORKDAYS(Lister!$D$20,Lister!$E$20,Lister!$D$7:$D$13),IF(AND(MONTH(E469)=7,MONTH(F469)=8),(NETWORKDAYS(Lister!$D$20,F469,Lister!$D$7:$D$13)-P469)*N469/NETWORKDAYS(Lister!$D$20,Lister!$E$20,Lister!$D$7:$D$13),IF(AND(MONTH(E469)=7,MONTH(F469)=7),0)))),0),"")</f>
        <v/>
      </c>
      <c r="S469" s="31" t="str">
        <f t="shared" ref="S469:S532" si="52">IFERROR(Q469+R469,"")</f>
        <v/>
      </c>
      <c r="T469" s="31" t="str">
        <f t="shared" ref="T469:T532" si="53">IFERROR(21/31*N469,"")</f>
        <v/>
      </c>
      <c r="U469" s="51" t="str">
        <f t="shared" ref="U469:U532" si="54">IFERROR(MAX(IF(AND(ISNUMBER(Q469),ISNUMBER(R469)),IF(S469-T469&gt;N469,N469,S469-T469),""),0),"")</f>
        <v/>
      </c>
    </row>
    <row r="470" spans="1:21" x14ac:dyDescent="0.25">
      <c r="A470" s="13" t="str">
        <f t="shared" ref="A470:A533" si="55">IF(B470="","",A469+1)</f>
        <v/>
      </c>
      <c r="B470" s="55"/>
      <c r="C470" s="22"/>
      <c r="D470" s="23"/>
      <c r="E470" s="16"/>
      <c r="F470" s="16"/>
      <c r="G470" s="72" t="str">
        <f>IF(OR(E470="",F470=""),"",NETWORKDAYS(E470,F470,Lister!$D$7:$D$13))</f>
        <v/>
      </c>
      <c r="H470" s="19"/>
      <c r="I470" s="32" t="str">
        <f t="shared" si="49"/>
        <v/>
      </c>
      <c r="J470" s="18"/>
      <c r="K470" s="18"/>
      <c r="L470" s="46" t="str">
        <f t="shared" si="50"/>
        <v/>
      </c>
      <c r="M470" s="20"/>
      <c r="N470" s="31" t="str">
        <f t="shared" si="51"/>
        <v/>
      </c>
      <c r="O470" s="20"/>
      <c r="P470" s="20"/>
      <c r="Q470" s="46" t="str">
        <f>IFERROR(MAX(IF(OR(O470="",P470=""),"",IF(AND(AND(MONTH(E470)&gt;=7,MONTH(E470)&lt;8),AND(MONTH(F470)&gt;=7,MONTH(F470)&lt;8)),(NETWORKDAYS(E470,F470,Lister!$D$7:$D$13)-O470)*N470/NETWORKDAYS(Lister!$D$19,Lister!$E$19,Lister!$D$7:$D$13),IF(AND(AND(MONTH(E470)&gt;=7,MONTH(E470)&lt;8),MONTH(F470)&gt;7),(NETWORKDAYS(E470,Lister!$E$19,Lister!$D$7:$D$13)-O470)*N470/NETWORKDAYS(Lister!$D$19,Lister!$E$19,Lister!$D$7:$D$13),IF(MONTH(E470)&gt;7,0)))),0),"")</f>
        <v/>
      </c>
      <c r="R470" s="46" t="str">
        <f>IFERROR(MAX(IF(OR(O470="",P470=""),"",IF(AND(AND(MONTH(E470)&gt;=8,MONTH(E470)&lt;9),AND(MONTH(F470)&gt;=8,MONTH(F470)&lt;9)),(NETWORKDAYS(E470,F470,Lister!$D$7:$D$13)-P470)*N470/NETWORKDAYS(Lister!$D$20,Lister!$E$20,Lister!$D$7:$D$13),IF(AND(MONTH(E470)=7,MONTH(F470)=8),(NETWORKDAYS(Lister!$D$20,F470,Lister!$D$7:$D$13)-P470)*N470/NETWORKDAYS(Lister!$D$20,Lister!$E$20,Lister!$D$7:$D$13),IF(AND(MONTH(E470)=7,MONTH(F470)=7),0)))),0),"")</f>
        <v/>
      </c>
      <c r="S470" s="31" t="str">
        <f t="shared" si="52"/>
        <v/>
      </c>
      <c r="T470" s="31" t="str">
        <f t="shared" si="53"/>
        <v/>
      </c>
      <c r="U470" s="51" t="str">
        <f t="shared" si="54"/>
        <v/>
      </c>
    </row>
    <row r="471" spans="1:21" x14ac:dyDescent="0.25">
      <c r="A471" s="13" t="str">
        <f t="shared" si="55"/>
        <v/>
      </c>
      <c r="B471" s="55"/>
      <c r="C471" s="22"/>
      <c r="D471" s="23"/>
      <c r="E471" s="16"/>
      <c r="F471" s="16"/>
      <c r="G471" s="72" t="str">
        <f>IF(OR(E471="",F471=""),"",NETWORKDAYS(E471,F471,Lister!$D$7:$D$13))</f>
        <v/>
      </c>
      <c r="H471" s="19"/>
      <c r="I471" s="32" t="str">
        <f t="shared" si="49"/>
        <v/>
      </c>
      <c r="J471" s="18"/>
      <c r="K471" s="18"/>
      <c r="L471" s="46" t="str">
        <f t="shared" si="50"/>
        <v/>
      </c>
      <c r="M471" s="20"/>
      <c r="N471" s="31" t="str">
        <f t="shared" si="51"/>
        <v/>
      </c>
      <c r="O471" s="20"/>
      <c r="P471" s="20"/>
      <c r="Q471" s="46" t="str">
        <f>IFERROR(MAX(IF(OR(O471="",P471=""),"",IF(AND(AND(MONTH(E471)&gt;=7,MONTH(E471)&lt;8),AND(MONTH(F471)&gt;=7,MONTH(F471)&lt;8)),(NETWORKDAYS(E471,F471,Lister!$D$7:$D$13)-O471)*N471/NETWORKDAYS(Lister!$D$19,Lister!$E$19,Lister!$D$7:$D$13),IF(AND(AND(MONTH(E471)&gt;=7,MONTH(E471)&lt;8),MONTH(F471)&gt;7),(NETWORKDAYS(E471,Lister!$E$19,Lister!$D$7:$D$13)-O471)*N471/NETWORKDAYS(Lister!$D$19,Lister!$E$19,Lister!$D$7:$D$13),IF(MONTH(E471)&gt;7,0)))),0),"")</f>
        <v/>
      </c>
      <c r="R471" s="46" t="str">
        <f>IFERROR(MAX(IF(OR(O471="",P471=""),"",IF(AND(AND(MONTH(E471)&gt;=8,MONTH(E471)&lt;9),AND(MONTH(F471)&gt;=8,MONTH(F471)&lt;9)),(NETWORKDAYS(E471,F471,Lister!$D$7:$D$13)-P471)*N471/NETWORKDAYS(Lister!$D$20,Lister!$E$20,Lister!$D$7:$D$13),IF(AND(MONTH(E471)=7,MONTH(F471)=8),(NETWORKDAYS(Lister!$D$20,F471,Lister!$D$7:$D$13)-P471)*N471/NETWORKDAYS(Lister!$D$20,Lister!$E$20,Lister!$D$7:$D$13),IF(AND(MONTH(E471)=7,MONTH(F471)=7),0)))),0),"")</f>
        <v/>
      </c>
      <c r="S471" s="31" t="str">
        <f t="shared" si="52"/>
        <v/>
      </c>
      <c r="T471" s="31" t="str">
        <f t="shared" si="53"/>
        <v/>
      </c>
      <c r="U471" s="51" t="str">
        <f t="shared" si="54"/>
        <v/>
      </c>
    </row>
    <row r="472" spans="1:21" x14ac:dyDescent="0.25">
      <c r="A472" s="13" t="str">
        <f t="shared" si="55"/>
        <v/>
      </c>
      <c r="B472" s="55"/>
      <c r="C472" s="22"/>
      <c r="D472" s="23"/>
      <c r="E472" s="16"/>
      <c r="F472" s="16"/>
      <c r="G472" s="72" t="str">
        <f>IF(OR(E472="",F472=""),"",NETWORKDAYS(E472,F472,Lister!$D$7:$D$13))</f>
        <v/>
      </c>
      <c r="H472" s="19"/>
      <c r="I472" s="32" t="str">
        <f t="shared" si="49"/>
        <v/>
      </c>
      <c r="J472" s="18"/>
      <c r="K472" s="18"/>
      <c r="L472" s="46" t="str">
        <f t="shared" si="50"/>
        <v/>
      </c>
      <c r="M472" s="20"/>
      <c r="N472" s="31" t="str">
        <f t="shared" si="51"/>
        <v/>
      </c>
      <c r="O472" s="20"/>
      <c r="P472" s="20"/>
      <c r="Q472" s="46" t="str">
        <f>IFERROR(MAX(IF(OR(O472="",P472=""),"",IF(AND(AND(MONTH(E472)&gt;=7,MONTH(E472)&lt;8),AND(MONTH(F472)&gt;=7,MONTH(F472)&lt;8)),(NETWORKDAYS(E472,F472,Lister!$D$7:$D$13)-O472)*N472/NETWORKDAYS(Lister!$D$19,Lister!$E$19,Lister!$D$7:$D$13),IF(AND(AND(MONTH(E472)&gt;=7,MONTH(E472)&lt;8),MONTH(F472)&gt;7),(NETWORKDAYS(E472,Lister!$E$19,Lister!$D$7:$D$13)-O472)*N472/NETWORKDAYS(Lister!$D$19,Lister!$E$19,Lister!$D$7:$D$13),IF(MONTH(E472)&gt;7,0)))),0),"")</f>
        <v/>
      </c>
      <c r="R472" s="46" t="str">
        <f>IFERROR(MAX(IF(OR(O472="",P472=""),"",IF(AND(AND(MONTH(E472)&gt;=8,MONTH(E472)&lt;9),AND(MONTH(F472)&gt;=8,MONTH(F472)&lt;9)),(NETWORKDAYS(E472,F472,Lister!$D$7:$D$13)-P472)*N472/NETWORKDAYS(Lister!$D$20,Lister!$E$20,Lister!$D$7:$D$13),IF(AND(MONTH(E472)=7,MONTH(F472)=8),(NETWORKDAYS(Lister!$D$20,F472,Lister!$D$7:$D$13)-P472)*N472/NETWORKDAYS(Lister!$D$20,Lister!$E$20,Lister!$D$7:$D$13),IF(AND(MONTH(E472)=7,MONTH(F472)=7),0)))),0),"")</f>
        <v/>
      </c>
      <c r="S472" s="31" t="str">
        <f t="shared" si="52"/>
        <v/>
      </c>
      <c r="T472" s="31" t="str">
        <f t="shared" si="53"/>
        <v/>
      </c>
      <c r="U472" s="51" t="str">
        <f t="shared" si="54"/>
        <v/>
      </c>
    </row>
    <row r="473" spans="1:21" x14ac:dyDescent="0.25">
      <c r="A473" s="13" t="str">
        <f t="shared" si="55"/>
        <v/>
      </c>
      <c r="B473" s="55"/>
      <c r="C473" s="22"/>
      <c r="D473" s="23"/>
      <c r="E473" s="16"/>
      <c r="F473" s="16"/>
      <c r="G473" s="72" t="str">
        <f>IF(OR(E473="",F473=""),"",NETWORKDAYS(E473,F473,Lister!$D$7:$D$13))</f>
        <v/>
      </c>
      <c r="H473" s="19"/>
      <c r="I473" s="32" t="str">
        <f t="shared" si="49"/>
        <v/>
      </c>
      <c r="J473" s="18"/>
      <c r="K473" s="18"/>
      <c r="L473" s="46" t="str">
        <f t="shared" si="50"/>
        <v/>
      </c>
      <c r="M473" s="20"/>
      <c r="N473" s="31" t="str">
        <f t="shared" si="51"/>
        <v/>
      </c>
      <c r="O473" s="20"/>
      <c r="P473" s="20"/>
      <c r="Q473" s="46" t="str">
        <f>IFERROR(MAX(IF(OR(O473="",P473=""),"",IF(AND(AND(MONTH(E473)&gt;=7,MONTH(E473)&lt;8),AND(MONTH(F473)&gt;=7,MONTH(F473)&lt;8)),(NETWORKDAYS(E473,F473,Lister!$D$7:$D$13)-O473)*N473/NETWORKDAYS(Lister!$D$19,Lister!$E$19,Lister!$D$7:$D$13),IF(AND(AND(MONTH(E473)&gt;=7,MONTH(E473)&lt;8),MONTH(F473)&gt;7),(NETWORKDAYS(E473,Lister!$E$19,Lister!$D$7:$D$13)-O473)*N473/NETWORKDAYS(Lister!$D$19,Lister!$E$19,Lister!$D$7:$D$13),IF(MONTH(E473)&gt;7,0)))),0),"")</f>
        <v/>
      </c>
      <c r="R473" s="46" t="str">
        <f>IFERROR(MAX(IF(OR(O473="",P473=""),"",IF(AND(AND(MONTH(E473)&gt;=8,MONTH(E473)&lt;9),AND(MONTH(F473)&gt;=8,MONTH(F473)&lt;9)),(NETWORKDAYS(E473,F473,Lister!$D$7:$D$13)-P473)*N473/NETWORKDAYS(Lister!$D$20,Lister!$E$20,Lister!$D$7:$D$13),IF(AND(MONTH(E473)=7,MONTH(F473)=8),(NETWORKDAYS(Lister!$D$20,F473,Lister!$D$7:$D$13)-P473)*N473/NETWORKDAYS(Lister!$D$20,Lister!$E$20,Lister!$D$7:$D$13),IF(AND(MONTH(E473)=7,MONTH(F473)=7),0)))),0),"")</f>
        <v/>
      </c>
      <c r="S473" s="31" t="str">
        <f t="shared" si="52"/>
        <v/>
      </c>
      <c r="T473" s="31" t="str">
        <f t="shared" si="53"/>
        <v/>
      </c>
      <c r="U473" s="51" t="str">
        <f t="shared" si="54"/>
        <v/>
      </c>
    </row>
    <row r="474" spans="1:21" x14ac:dyDescent="0.25">
      <c r="A474" s="13" t="str">
        <f t="shared" si="55"/>
        <v/>
      </c>
      <c r="B474" s="55"/>
      <c r="C474" s="22"/>
      <c r="D474" s="23"/>
      <c r="E474" s="16"/>
      <c r="F474" s="16"/>
      <c r="G474" s="72" t="str">
        <f>IF(OR(E474="",F474=""),"",NETWORKDAYS(E474,F474,Lister!$D$7:$D$13))</f>
        <v/>
      </c>
      <c r="H474" s="19"/>
      <c r="I474" s="32" t="str">
        <f t="shared" si="49"/>
        <v/>
      </c>
      <c r="J474" s="18"/>
      <c r="K474" s="18"/>
      <c r="L474" s="46" t="str">
        <f t="shared" si="50"/>
        <v/>
      </c>
      <c r="M474" s="20"/>
      <c r="N474" s="31" t="str">
        <f t="shared" si="51"/>
        <v/>
      </c>
      <c r="O474" s="20"/>
      <c r="P474" s="20"/>
      <c r="Q474" s="46" t="str">
        <f>IFERROR(MAX(IF(OR(O474="",P474=""),"",IF(AND(AND(MONTH(E474)&gt;=7,MONTH(E474)&lt;8),AND(MONTH(F474)&gt;=7,MONTH(F474)&lt;8)),(NETWORKDAYS(E474,F474,Lister!$D$7:$D$13)-O474)*N474/NETWORKDAYS(Lister!$D$19,Lister!$E$19,Lister!$D$7:$D$13),IF(AND(AND(MONTH(E474)&gt;=7,MONTH(E474)&lt;8),MONTH(F474)&gt;7),(NETWORKDAYS(E474,Lister!$E$19,Lister!$D$7:$D$13)-O474)*N474/NETWORKDAYS(Lister!$D$19,Lister!$E$19,Lister!$D$7:$D$13),IF(MONTH(E474)&gt;7,0)))),0),"")</f>
        <v/>
      </c>
      <c r="R474" s="46" t="str">
        <f>IFERROR(MAX(IF(OR(O474="",P474=""),"",IF(AND(AND(MONTH(E474)&gt;=8,MONTH(E474)&lt;9),AND(MONTH(F474)&gt;=8,MONTH(F474)&lt;9)),(NETWORKDAYS(E474,F474,Lister!$D$7:$D$13)-P474)*N474/NETWORKDAYS(Lister!$D$20,Lister!$E$20,Lister!$D$7:$D$13),IF(AND(MONTH(E474)=7,MONTH(F474)=8),(NETWORKDAYS(Lister!$D$20,F474,Lister!$D$7:$D$13)-P474)*N474/NETWORKDAYS(Lister!$D$20,Lister!$E$20,Lister!$D$7:$D$13),IF(AND(MONTH(E474)=7,MONTH(F474)=7),0)))),0),"")</f>
        <v/>
      </c>
      <c r="S474" s="31" t="str">
        <f t="shared" si="52"/>
        <v/>
      </c>
      <c r="T474" s="31" t="str">
        <f t="shared" si="53"/>
        <v/>
      </c>
      <c r="U474" s="51" t="str">
        <f t="shared" si="54"/>
        <v/>
      </c>
    </row>
    <row r="475" spans="1:21" x14ac:dyDescent="0.25">
      <c r="A475" s="13" t="str">
        <f t="shared" si="55"/>
        <v/>
      </c>
      <c r="B475" s="55"/>
      <c r="C475" s="22"/>
      <c r="D475" s="23"/>
      <c r="E475" s="16"/>
      <c r="F475" s="16"/>
      <c r="G475" s="72" t="str">
        <f>IF(OR(E475="",F475=""),"",NETWORKDAYS(E475,F475,Lister!$D$7:$D$13))</f>
        <v/>
      </c>
      <c r="H475" s="19"/>
      <c r="I475" s="32" t="str">
        <f t="shared" si="49"/>
        <v/>
      </c>
      <c r="J475" s="18"/>
      <c r="K475" s="18"/>
      <c r="L475" s="46" t="str">
        <f t="shared" si="50"/>
        <v/>
      </c>
      <c r="M475" s="20"/>
      <c r="N475" s="31" t="str">
        <f t="shared" si="51"/>
        <v/>
      </c>
      <c r="O475" s="20"/>
      <c r="P475" s="20"/>
      <c r="Q475" s="46" t="str">
        <f>IFERROR(MAX(IF(OR(O475="",P475=""),"",IF(AND(AND(MONTH(E475)&gt;=7,MONTH(E475)&lt;8),AND(MONTH(F475)&gt;=7,MONTH(F475)&lt;8)),(NETWORKDAYS(E475,F475,Lister!$D$7:$D$13)-O475)*N475/NETWORKDAYS(Lister!$D$19,Lister!$E$19,Lister!$D$7:$D$13),IF(AND(AND(MONTH(E475)&gt;=7,MONTH(E475)&lt;8),MONTH(F475)&gt;7),(NETWORKDAYS(E475,Lister!$E$19,Lister!$D$7:$D$13)-O475)*N475/NETWORKDAYS(Lister!$D$19,Lister!$E$19,Lister!$D$7:$D$13),IF(MONTH(E475)&gt;7,0)))),0),"")</f>
        <v/>
      </c>
      <c r="R475" s="46" t="str">
        <f>IFERROR(MAX(IF(OR(O475="",P475=""),"",IF(AND(AND(MONTH(E475)&gt;=8,MONTH(E475)&lt;9),AND(MONTH(F475)&gt;=8,MONTH(F475)&lt;9)),(NETWORKDAYS(E475,F475,Lister!$D$7:$D$13)-P475)*N475/NETWORKDAYS(Lister!$D$20,Lister!$E$20,Lister!$D$7:$D$13),IF(AND(MONTH(E475)=7,MONTH(F475)=8),(NETWORKDAYS(Lister!$D$20,F475,Lister!$D$7:$D$13)-P475)*N475/NETWORKDAYS(Lister!$D$20,Lister!$E$20,Lister!$D$7:$D$13),IF(AND(MONTH(E475)=7,MONTH(F475)=7),0)))),0),"")</f>
        <v/>
      </c>
      <c r="S475" s="31" t="str">
        <f t="shared" si="52"/>
        <v/>
      </c>
      <c r="T475" s="31" t="str">
        <f t="shared" si="53"/>
        <v/>
      </c>
      <c r="U475" s="51" t="str">
        <f t="shared" si="54"/>
        <v/>
      </c>
    </row>
    <row r="476" spans="1:21" x14ac:dyDescent="0.25">
      <c r="A476" s="13" t="str">
        <f t="shared" si="55"/>
        <v/>
      </c>
      <c r="B476" s="55"/>
      <c r="C476" s="22"/>
      <c r="D476" s="23"/>
      <c r="E476" s="16"/>
      <c r="F476" s="16"/>
      <c r="G476" s="72" t="str">
        <f>IF(OR(E476="",F476=""),"",NETWORKDAYS(E476,F476,Lister!$D$7:$D$13))</f>
        <v/>
      </c>
      <c r="H476" s="19"/>
      <c r="I476" s="32" t="str">
        <f t="shared" si="49"/>
        <v/>
      </c>
      <c r="J476" s="18"/>
      <c r="K476" s="18"/>
      <c r="L476" s="46" t="str">
        <f t="shared" si="50"/>
        <v/>
      </c>
      <c r="M476" s="20"/>
      <c r="N476" s="31" t="str">
        <f t="shared" si="51"/>
        <v/>
      </c>
      <c r="O476" s="20"/>
      <c r="P476" s="20"/>
      <c r="Q476" s="46" t="str">
        <f>IFERROR(MAX(IF(OR(O476="",P476=""),"",IF(AND(AND(MONTH(E476)&gt;=7,MONTH(E476)&lt;8),AND(MONTH(F476)&gt;=7,MONTH(F476)&lt;8)),(NETWORKDAYS(E476,F476,Lister!$D$7:$D$13)-O476)*N476/NETWORKDAYS(Lister!$D$19,Lister!$E$19,Lister!$D$7:$D$13),IF(AND(AND(MONTH(E476)&gt;=7,MONTH(E476)&lt;8),MONTH(F476)&gt;7),(NETWORKDAYS(E476,Lister!$E$19,Lister!$D$7:$D$13)-O476)*N476/NETWORKDAYS(Lister!$D$19,Lister!$E$19,Lister!$D$7:$D$13),IF(MONTH(E476)&gt;7,0)))),0),"")</f>
        <v/>
      </c>
      <c r="R476" s="46" t="str">
        <f>IFERROR(MAX(IF(OR(O476="",P476=""),"",IF(AND(AND(MONTH(E476)&gt;=8,MONTH(E476)&lt;9),AND(MONTH(F476)&gt;=8,MONTH(F476)&lt;9)),(NETWORKDAYS(E476,F476,Lister!$D$7:$D$13)-P476)*N476/NETWORKDAYS(Lister!$D$20,Lister!$E$20,Lister!$D$7:$D$13),IF(AND(MONTH(E476)=7,MONTH(F476)=8),(NETWORKDAYS(Lister!$D$20,F476,Lister!$D$7:$D$13)-P476)*N476/NETWORKDAYS(Lister!$D$20,Lister!$E$20,Lister!$D$7:$D$13),IF(AND(MONTH(E476)=7,MONTH(F476)=7),0)))),0),"")</f>
        <v/>
      </c>
      <c r="S476" s="31" t="str">
        <f t="shared" si="52"/>
        <v/>
      </c>
      <c r="T476" s="31" t="str">
        <f t="shared" si="53"/>
        <v/>
      </c>
      <c r="U476" s="51" t="str">
        <f t="shared" si="54"/>
        <v/>
      </c>
    </row>
    <row r="477" spans="1:21" x14ac:dyDescent="0.25">
      <c r="A477" s="13" t="str">
        <f t="shared" si="55"/>
        <v/>
      </c>
      <c r="B477" s="55"/>
      <c r="C477" s="22"/>
      <c r="D477" s="23"/>
      <c r="E477" s="16"/>
      <c r="F477" s="16"/>
      <c r="G477" s="72" t="str">
        <f>IF(OR(E477="",F477=""),"",NETWORKDAYS(E477,F477,Lister!$D$7:$D$13))</f>
        <v/>
      </c>
      <c r="H477" s="19"/>
      <c r="I477" s="32" t="str">
        <f t="shared" si="49"/>
        <v/>
      </c>
      <c r="J477" s="18"/>
      <c r="K477" s="18"/>
      <c r="L477" s="46" t="str">
        <f t="shared" si="50"/>
        <v/>
      </c>
      <c r="M477" s="20"/>
      <c r="N477" s="31" t="str">
        <f t="shared" si="51"/>
        <v/>
      </c>
      <c r="O477" s="20"/>
      <c r="P477" s="20"/>
      <c r="Q477" s="46" t="str">
        <f>IFERROR(MAX(IF(OR(O477="",P477=""),"",IF(AND(AND(MONTH(E477)&gt;=7,MONTH(E477)&lt;8),AND(MONTH(F477)&gt;=7,MONTH(F477)&lt;8)),(NETWORKDAYS(E477,F477,Lister!$D$7:$D$13)-O477)*N477/NETWORKDAYS(Lister!$D$19,Lister!$E$19,Lister!$D$7:$D$13),IF(AND(AND(MONTH(E477)&gt;=7,MONTH(E477)&lt;8),MONTH(F477)&gt;7),(NETWORKDAYS(E477,Lister!$E$19,Lister!$D$7:$D$13)-O477)*N477/NETWORKDAYS(Lister!$D$19,Lister!$E$19,Lister!$D$7:$D$13),IF(MONTH(E477)&gt;7,0)))),0),"")</f>
        <v/>
      </c>
      <c r="R477" s="46" t="str">
        <f>IFERROR(MAX(IF(OR(O477="",P477=""),"",IF(AND(AND(MONTH(E477)&gt;=8,MONTH(E477)&lt;9),AND(MONTH(F477)&gt;=8,MONTH(F477)&lt;9)),(NETWORKDAYS(E477,F477,Lister!$D$7:$D$13)-P477)*N477/NETWORKDAYS(Lister!$D$20,Lister!$E$20,Lister!$D$7:$D$13),IF(AND(MONTH(E477)=7,MONTH(F477)=8),(NETWORKDAYS(Lister!$D$20,F477,Lister!$D$7:$D$13)-P477)*N477/NETWORKDAYS(Lister!$D$20,Lister!$E$20,Lister!$D$7:$D$13),IF(AND(MONTH(E477)=7,MONTH(F477)=7),0)))),0),"")</f>
        <v/>
      </c>
      <c r="S477" s="31" t="str">
        <f t="shared" si="52"/>
        <v/>
      </c>
      <c r="T477" s="31" t="str">
        <f t="shared" si="53"/>
        <v/>
      </c>
      <c r="U477" s="51" t="str">
        <f t="shared" si="54"/>
        <v/>
      </c>
    </row>
    <row r="478" spans="1:21" x14ac:dyDescent="0.25">
      <c r="A478" s="13" t="str">
        <f t="shared" si="55"/>
        <v/>
      </c>
      <c r="B478" s="55"/>
      <c r="C478" s="22"/>
      <c r="D478" s="23"/>
      <c r="E478" s="16"/>
      <c r="F478" s="16"/>
      <c r="G478" s="72" t="str">
        <f>IF(OR(E478="",F478=""),"",NETWORKDAYS(E478,F478,Lister!$D$7:$D$13))</f>
        <v/>
      </c>
      <c r="H478" s="19"/>
      <c r="I478" s="32" t="str">
        <f t="shared" si="49"/>
        <v/>
      </c>
      <c r="J478" s="18"/>
      <c r="K478" s="18"/>
      <c r="L478" s="46" t="str">
        <f t="shared" si="50"/>
        <v/>
      </c>
      <c r="M478" s="20"/>
      <c r="N478" s="31" t="str">
        <f t="shared" si="51"/>
        <v/>
      </c>
      <c r="O478" s="20"/>
      <c r="P478" s="20"/>
      <c r="Q478" s="46" t="str">
        <f>IFERROR(MAX(IF(OR(O478="",P478=""),"",IF(AND(AND(MONTH(E478)&gt;=7,MONTH(E478)&lt;8),AND(MONTH(F478)&gt;=7,MONTH(F478)&lt;8)),(NETWORKDAYS(E478,F478,Lister!$D$7:$D$13)-O478)*N478/NETWORKDAYS(Lister!$D$19,Lister!$E$19,Lister!$D$7:$D$13),IF(AND(AND(MONTH(E478)&gt;=7,MONTH(E478)&lt;8),MONTH(F478)&gt;7),(NETWORKDAYS(E478,Lister!$E$19,Lister!$D$7:$D$13)-O478)*N478/NETWORKDAYS(Lister!$D$19,Lister!$E$19,Lister!$D$7:$D$13),IF(MONTH(E478)&gt;7,0)))),0),"")</f>
        <v/>
      </c>
      <c r="R478" s="46" t="str">
        <f>IFERROR(MAX(IF(OR(O478="",P478=""),"",IF(AND(AND(MONTH(E478)&gt;=8,MONTH(E478)&lt;9),AND(MONTH(F478)&gt;=8,MONTH(F478)&lt;9)),(NETWORKDAYS(E478,F478,Lister!$D$7:$D$13)-P478)*N478/NETWORKDAYS(Lister!$D$20,Lister!$E$20,Lister!$D$7:$D$13),IF(AND(MONTH(E478)=7,MONTH(F478)=8),(NETWORKDAYS(Lister!$D$20,F478,Lister!$D$7:$D$13)-P478)*N478/NETWORKDAYS(Lister!$D$20,Lister!$E$20,Lister!$D$7:$D$13),IF(AND(MONTH(E478)=7,MONTH(F478)=7),0)))),0),"")</f>
        <v/>
      </c>
      <c r="S478" s="31" t="str">
        <f t="shared" si="52"/>
        <v/>
      </c>
      <c r="T478" s="31" t="str">
        <f t="shared" si="53"/>
        <v/>
      </c>
      <c r="U478" s="51" t="str">
        <f t="shared" si="54"/>
        <v/>
      </c>
    </row>
    <row r="479" spans="1:21" x14ac:dyDescent="0.25">
      <c r="A479" s="13" t="str">
        <f t="shared" si="55"/>
        <v/>
      </c>
      <c r="B479" s="55"/>
      <c r="C479" s="22"/>
      <c r="D479" s="23"/>
      <c r="E479" s="16"/>
      <c r="F479" s="16"/>
      <c r="G479" s="72" t="str">
        <f>IF(OR(E479="",F479=""),"",NETWORKDAYS(E479,F479,Lister!$D$7:$D$13))</f>
        <v/>
      </c>
      <c r="H479" s="19"/>
      <c r="I479" s="32" t="str">
        <f t="shared" si="49"/>
        <v/>
      </c>
      <c r="J479" s="18"/>
      <c r="K479" s="18"/>
      <c r="L479" s="46" t="str">
        <f t="shared" si="50"/>
        <v/>
      </c>
      <c r="M479" s="20"/>
      <c r="N479" s="31" t="str">
        <f t="shared" si="51"/>
        <v/>
      </c>
      <c r="O479" s="20"/>
      <c r="P479" s="20"/>
      <c r="Q479" s="46" t="str">
        <f>IFERROR(MAX(IF(OR(O479="",P479=""),"",IF(AND(AND(MONTH(E479)&gt;=7,MONTH(E479)&lt;8),AND(MONTH(F479)&gt;=7,MONTH(F479)&lt;8)),(NETWORKDAYS(E479,F479,Lister!$D$7:$D$13)-O479)*N479/NETWORKDAYS(Lister!$D$19,Lister!$E$19,Lister!$D$7:$D$13),IF(AND(AND(MONTH(E479)&gt;=7,MONTH(E479)&lt;8),MONTH(F479)&gt;7),(NETWORKDAYS(E479,Lister!$E$19,Lister!$D$7:$D$13)-O479)*N479/NETWORKDAYS(Lister!$D$19,Lister!$E$19,Lister!$D$7:$D$13),IF(MONTH(E479)&gt;7,0)))),0),"")</f>
        <v/>
      </c>
      <c r="R479" s="46" t="str">
        <f>IFERROR(MAX(IF(OR(O479="",P479=""),"",IF(AND(AND(MONTH(E479)&gt;=8,MONTH(E479)&lt;9),AND(MONTH(F479)&gt;=8,MONTH(F479)&lt;9)),(NETWORKDAYS(E479,F479,Lister!$D$7:$D$13)-P479)*N479/NETWORKDAYS(Lister!$D$20,Lister!$E$20,Lister!$D$7:$D$13),IF(AND(MONTH(E479)=7,MONTH(F479)=8),(NETWORKDAYS(Lister!$D$20,F479,Lister!$D$7:$D$13)-P479)*N479/NETWORKDAYS(Lister!$D$20,Lister!$E$20,Lister!$D$7:$D$13),IF(AND(MONTH(E479)=7,MONTH(F479)=7),0)))),0),"")</f>
        <v/>
      </c>
      <c r="S479" s="31" t="str">
        <f t="shared" si="52"/>
        <v/>
      </c>
      <c r="T479" s="31" t="str">
        <f t="shared" si="53"/>
        <v/>
      </c>
      <c r="U479" s="51" t="str">
        <f t="shared" si="54"/>
        <v/>
      </c>
    </row>
    <row r="480" spans="1:21" x14ac:dyDescent="0.25">
      <c r="A480" s="13" t="str">
        <f t="shared" si="55"/>
        <v/>
      </c>
      <c r="B480" s="55"/>
      <c r="C480" s="22"/>
      <c r="D480" s="23"/>
      <c r="E480" s="16"/>
      <c r="F480" s="16"/>
      <c r="G480" s="72" t="str">
        <f>IF(OR(E480="",F480=""),"",NETWORKDAYS(E480,F480,Lister!$D$7:$D$13))</f>
        <v/>
      </c>
      <c r="H480" s="19"/>
      <c r="I480" s="32" t="str">
        <f t="shared" si="49"/>
        <v/>
      </c>
      <c r="J480" s="18"/>
      <c r="K480" s="18"/>
      <c r="L480" s="46" t="str">
        <f t="shared" si="50"/>
        <v/>
      </c>
      <c r="M480" s="20"/>
      <c r="N480" s="31" t="str">
        <f t="shared" si="51"/>
        <v/>
      </c>
      <c r="O480" s="20"/>
      <c r="P480" s="20"/>
      <c r="Q480" s="46" t="str">
        <f>IFERROR(MAX(IF(OR(O480="",P480=""),"",IF(AND(AND(MONTH(E480)&gt;=7,MONTH(E480)&lt;8),AND(MONTH(F480)&gt;=7,MONTH(F480)&lt;8)),(NETWORKDAYS(E480,F480,Lister!$D$7:$D$13)-O480)*N480/NETWORKDAYS(Lister!$D$19,Lister!$E$19,Lister!$D$7:$D$13),IF(AND(AND(MONTH(E480)&gt;=7,MONTH(E480)&lt;8),MONTH(F480)&gt;7),(NETWORKDAYS(E480,Lister!$E$19,Lister!$D$7:$D$13)-O480)*N480/NETWORKDAYS(Lister!$D$19,Lister!$E$19,Lister!$D$7:$D$13),IF(MONTH(E480)&gt;7,0)))),0),"")</f>
        <v/>
      </c>
      <c r="R480" s="46" t="str">
        <f>IFERROR(MAX(IF(OR(O480="",P480=""),"",IF(AND(AND(MONTH(E480)&gt;=8,MONTH(E480)&lt;9),AND(MONTH(F480)&gt;=8,MONTH(F480)&lt;9)),(NETWORKDAYS(E480,F480,Lister!$D$7:$D$13)-P480)*N480/NETWORKDAYS(Lister!$D$20,Lister!$E$20,Lister!$D$7:$D$13),IF(AND(MONTH(E480)=7,MONTH(F480)=8),(NETWORKDAYS(Lister!$D$20,F480,Lister!$D$7:$D$13)-P480)*N480/NETWORKDAYS(Lister!$D$20,Lister!$E$20,Lister!$D$7:$D$13),IF(AND(MONTH(E480)=7,MONTH(F480)=7),0)))),0),"")</f>
        <v/>
      </c>
      <c r="S480" s="31" t="str">
        <f t="shared" si="52"/>
        <v/>
      </c>
      <c r="T480" s="31" t="str">
        <f t="shared" si="53"/>
        <v/>
      </c>
      <c r="U480" s="51" t="str">
        <f t="shared" si="54"/>
        <v/>
      </c>
    </row>
    <row r="481" spans="1:21" x14ac:dyDescent="0.25">
      <c r="A481" s="13" t="str">
        <f t="shared" si="55"/>
        <v/>
      </c>
      <c r="B481" s="55"/>
      <c r="C481" s="22"/>
      <c r="D481" s="23"/>
      <c r="E481" s="16"/>
      <c r="F481" s="16"/>
      <c r="G481" s="72" t="str">
        <f>IF(OR(E481="",F481=""),"",NETWORKDAYS(E481,F481,Lister!$D$7:$D$13))</f>
        <v/>
      </c>
      <c r="H481" s="19"/>
      <c r="I481" s="32" t="str">
        <f t="shared" si="49"/>
        <v/>
      </c>
      <c r="J481" s="18"/>
      <c r="K481" s="18"/>
      <c r="L481" s="46" t="str">
        <f t="shared" si="50"/>
        <v/>
      </c>
      <c r="M481" s="20"/>
      <c r="N481" s="31" t="str">
        <f t="shared" si="51"/>
        <v/>
      </c>
      <c r="O481" s="20"/>
      <c r="P481" s="20"/>
      <c r="Q481" s="46" t="str">
        <f>IFERROR(MAX(IF(OR(O481="",P481=""),"",IF(AND(AND(MONTH(E481)&gt;=7,MONTH(E481)&lt;8),AND(MONTH(F481)&gt;=7,MONTH(F481)&lt;8)),(NETWORKDAYS(E481,F481,Lister!$D$7:$D$13)-O481)*N481/NETWORKDAYS(Lister!$D$19,Lister!$E$19,Lister!$D$7:$D$13),IF(AND(AND(MONTH(E481)&gt;=7,MONTH(E481)&lt;8),MONTH(F481)&gt;7),(NETWORKDAYS(E481,Lister!$E$19,Lister!$D$7:$D$13)-O481)*N481/NETWORKDAYS(Lister!$D$19,Lister!$E$19,Lister!$D$7:$D$13),IF(MONTH(E481)&gt;7,0)))),0),"")</f>
        <v/>
      </c>
      <c r="R481" s="46" t="str">
        <f>IFERROR(MAX(IF(OR(O481="",P481=""),"",IF(AND(AND(MONTH(E481)&gt;=8,MONTH(E481)&lt;9),AND(MONTH(F481)&gt;=8,MONTH(F481)&lt;9)),(NETWORKDAYS(E481,F481,Lister!$D$7:$D$13)-P481)*N481/NETWORKDAYS(Lister!$D$20,Lister!$E$20,Lister!$D$7:$D$13),IF(AND(MONTH(E481)=7,MONTH(F481)=8),(NETWORKDAYS(Lister!$D$20,F481,Lister!$D$7:$D$13)-P481)*N481/NETWORKDAYS(Lister!$D$20,Lister!$E$20,Lister!$D$7:$D$13),IF(AND(MONTH(E481)=7,MONTH(F481)=7),0)))),0),"")</f>
        <v/>
      </c>
      <c r="S481" s="31" t="str">
        <f t="shared" si="52"/>
        <v/>
      </c>
      <c r="T481" s="31" t="str">
        <f t="shared" si="53"/>
        <v/>
      </c>
      <c r="U481" s="51" t="str">
        <f t="shared" si="54"/>
        <v/>
      </c>
    </row>
    <row r="482" spans="1:21" x14ac:dyDescent="0.25">
      <c r="A482" s="13" t="str">
        <f t="shared" si="55"/>
        <v/>
      </c>
      <c r="B482" s="55"/>
      <c r="C482" s="22"/>
      <c r="D482" s="23"/>
      <c r="E482" s="16"/>
      <c r="F482" s="16"/>
      <c r="G482" s="72" t="str">
        <f>IF(OR(E482="",F482=""),"",NETWORKDAYS(E482,F482,Lister!$D$7:$D$13))</f>
        <v/>
      </c>
      <c r="H482" s="19"/>
      <c r="I482" s="32" t="str">
        <f t="shared" si="49"/>
        <v/>
      </c>
      <c r="J482" s="18"/>
      <c r="K482" s="18"/>
      <c r="L482" s="46" t="str">
        <f t="shared" si="50"/>
        <v/>
      </c>
      <c r="M482" s="20"/>
      <c r="N482" s="31" t="str">
        <f t="shared" si="51"/>
        <v/>
      </c>
      <c r="O482" s="20"/>
      <c r="P482" s="20"/>
      <c r="Q482" s="46" t="str">
        <f>IFERROR(MAX(IF(OR(O482="",P482=""),"",IF(AND(AND(MONTH(E482)&gt;=7,MONTH(E482)&lt;8),AND(MONTH(F482)&gt;=7,MONTH(F482)&lt;8)),(NETWORKDAYS(E482,F482,Lister!$D$7:$D$13)-O482)*N482/NETWORKDAYS(Lister!$D$19,Lister!$E$19,Lister!$D$7:$D$13),IF(AND(AND(MONTH(E482)&gt;=7,MONTH(E482)&lt;8),MONTH(F482)&gt;7),(NETWORKDAYS(E482,Lister!$E$19,Lister!$D$7:$D$13)-O482)*N482/NETWORKDAYS(Lister!$D$19,Lister!$E$19,Lister!$D$7:$D$13),IF(MONTH(E482)&gt;7,0)))),0),"")</f>
        <v/>
      </c>
      <c r="R482" s="46" t="str">
        <f>IFERROR(MAX(IF(OR(O482="",P482=""),"",IF(AND(AND(MONTH(E482)&gt;=8,MONTH(E482)&lt;9),AND(MONTH(F482)&gt;=8,MONTH(F482)&lt;9)),(NETWORKDAYS(E482,F482,Lister!$D$7:$D$13)-P482)*N482/NETWORKDAYS(Lister!$D$20,Lister!$E$20,Lister!$D$7:$D$13),IF(AND(MONTH(E482)=7,MONTH(F482)=8),(NETWORKDAYS(Lister!$D$20,F482,Lister!$D$7:$D$13)-P482)*N482/NETWORKDAYS(Lister!$D$20,Lister!$E$20,Lister!$D$7:$D$13),IF(AND(MONTH(E482)=7,MONTH(F482)=7),0)))),0),"")</f>
        <v/>
      </c>
      <c r="S482" s="31" t="str">
        <f t="shared" si="52"/>
        <v/>
      </c>
      <c r="T482" s="31" t="str">
        <f t="shared" si="53"/>
        <v/>
      </c>
      <c r="U482" s="51" t="str">
        <f t="shared" si="54"/>
        <v/>
      </c>
    </row>
    <row r="483" spans="1:21" x14ac:dyDescent="0.25">
      <c r="A483" s="13" t="str">
        <f t="shared" si="55"/>
        <v/>
      </c>
      <c r="B483" s="55"/>
      <c r="C483" s="22"/>
      <c r="D483" s="23"/>
      <c r="E483" s="16"/>
      <c r="F483" s="16"/>
      <c r="G483" s="72" t="str">
        <f>IF(OR(E483="",F483=""),"",NETWORKDAYS(E483,F483,Lister!$D$7:$D$13))</f>
        <v/>
      </c>
      <c r="H483" s="19"/>
      <c r="I483" s="32" t="str">
        <f t="shared" si="49"/>
        <v/>
      </c>
      <c r="J483" s="18"/>
      <c r="K483" s="18"/>
      <c r="L483" s="46" t="str">
        <f t="shared" si="50"/>
        <v/>
      </c>
      <c r="M483" s="20"/>
      <c r="N483" s="31" t="str">
        <f t="shared" si="51"/>
        <v/>
      </c>
      <c r="O483" s="20"/>
      <c r="P483" s="20"/>
      <c r="Q483" s="46" t="str">
        <f>IFERROR(MAX(IF(OR(O483="",P483=""),"",IF(AND(AND(MONTH(E483)&gt;=7,MONTH(E483)&lt;8),AND(MONTH(F483)&gt;=7,MONTH(F483)&lt;8)),(NETWORKDAYS(E483,F483,Lister!$D$7:$D$13)-O483)*N483/NETWORKDAYS(Lister!$D$19,Lister!$E$19,Lister!$D$7:$D$13),IF(AND(AND(MONTH(E483)&gt;=7,MONTH(E483)&lt;8),MONTH(F483)&gt;7),(NETWORKDAYS(E483,Lister!$E$19,Lister!$D$7:$D$13)-O483)*N483/NETWORKDAYS(Lister!$D$19,Lister!$E$19,Lister!$D$7:$D$13),IF(MONTH(E483)&gt;7,0)))),0),"")</f>
        <v/>
      </c>
      <c r="R483" s="46" t="str">
        <f>IFERROR(MAX(IF(OR(O483="",P483=""),"",IF(AND(AND(MONTH(E483)&gt;=8,MONTH(E483)&lt;9),AND(MONTH(F483)&gt;=8,MONTH(F483)&lt;9)),(NETWORKDAYS(E483,F483,Lister!$D$7:$D$13)-P483)*N483/NETWORKDAYS(Lister!$D$20,Lister!$E$20,Lister!$D$7:$D$13),IF(AND(MONTH(E483)=7,MONTH(F483)=8),(NETWORKDAYS(Lister!$D$20,F483,Lister!$D$7:$D$13)-P483)*N483/NETWORKDAYS(Lister!$D$20,Lister!$E$20,Lister!$D$7:$D$13),IF(AND(MONTH(E483)=7,MONTH(F483)=7),0)))),0),"")</f>
        <v/>
      </c>
      <c r="S483" s="31" t="str">
        <f t="shared" si="52"/>
        <v/>
      </c>
      <c r="T483" s="31" t="str">
        <f t="shared" si="53"/>
        <v/>
      </c>
      <c r="U483" s="51" t="str">
        <f t="shared" si="54"/>
        <v/>
      </c>
    </row>
    <row r="484" spans="1:21" x14ac:dyDescent="0.25">
      <c r="A484" s="13" t="str">
        <f t="shared" si="55"/>
        <v/>
      </c>
      <c r="B484" s="55"/>
      <c r="C484" s="22"/>
      <c r="D484" s="23"/>
      <c r="E484" s="16"/>
      <c r="F484" s="16"/>
      <c r="G484" s="72" t="str">
        <f>IF(OR(E484="",F484=""),"",NETWORKDAYS(E484,F484,Lister!$D$7:$D$13))</f>
        <v/>
      </c>
      <c r="H484" s="19"/>
      <c r="I484" s="32" t="str">
        <f t="shared" si="49"/>
        <v/>
      </c>
      <c r="J484" s="18"/>
      <c r="K484" s="18"/>
      <c r="L484" s="46" t="str">
        <f t="shared" si="50"/>
        <v/>
      </c>
      <c r="M484" s="20"/>
      <c r="N484" s="31" t="str">
        <f t="shared" si="51"/>
        <v/>
      </c>
      <c r="O484" s="20"/>
      <c r="P484" s="20"/>
      <c r="Q484" s="46" t="str">
        <f>IFERROR(MAX(IF(OR(O484="",P484=""),"",IF(AND(AND(MONTH(E484)&gt;=7,MONTH(E484)&lt;8),AND(MONTH(F484)&gt;=7,MONTH(F484)&lt;8)),(NETWORKDAYS(E484,F484,Lister!$D$7:$D$13)-O484)*N484/NETWORKDAYS(Lister!$D$19,Lister!$E$19,Lister!$D$7:$D$13),IF(AND(AND(MONTH(E484)&gt;=7,MONTH(E484)&lt;8),MONTH(F484)&gt;7),(NETWORKDAYS(E484,Lister!$E$19,Lister!$D$7:$D$13)-O484)*N484/NETWORKDAYS(Lister!$D$19,Lister!$E$19,Lister!$D$7:$D$13),IF(MONTH(E484)&gt;7,0)))),0),"")</f>
        <v/>
      </c>
      <c r="R484" s="46" t="str">
        <f>IFERROR(MAX(IF(OR(O484="",P484=""),"",IF(AND(AND(MONTH(E484)&gt;=8,MONTH(E484)&lt;9),AND(MONTH(F484)&gt;=8,MONTH(F484)&lt;9)),(NETWORKDAYS(E484,F484,Lister!$D$7:$D$13)-P484)*N484/NETWORKDAYS(Lister!$D$20,Lister!$E$20,Lister!$D$7:$D$13),IF(AND(MONTH(E484)=7,MONTH(F484)=8),(NETWORKDAYS(Lister!$D$20,F484,Lister!$D$7:$D$13)-P484)*N484/NETWORKDAYS(Lister!$D$20,Lister!$E$20,Lister!$D$7:$D$13),IF(AND(MONTH(E484)=7,MONTH(F484)=7),0)))),0),"")</f>
        <v/>
      </c>
      <c r="S484" s="31" t="str">
        <f t="shared" si="52"/>
        <v/>
      </c>
      <c r="T484" s="31" t="str">
        <f t="shared" si="53"/>
        <v/>
      </c>
      <c r="U484" s="51" t="str">
        <f t="shared" si="54"/>
        <v/>
      </c>
    </row>
    <row r="485" spans="1:21" x14ac:dyDescent="0.25">
      <c r="A485" s="13" t="str">
        <f t="shared" si="55"/>
        <v/>
      </c>
      <c r="B485" s="55"/>
      <c r="C485" s="22"/>
      <c r="D485" s="23"/>
      <c r="E485" s="16"/>
      <c r="F485" s="16"/>
      <c r="G485" s="72" t="str">
        <f>IF(OR(E485="",F485=""),"",NETWORKDAYS(E485,F485,Lister!$D$7:$D$13))</f>
        <v/>
      </c>
      <c r="H485" s="19"/>
      <c r="I485" s="32" t="str">
        <f t="shared" si="49"/>
        <v/>
      </c>
      <c r="J485" s="18"/>
      <c r="K485" s="18"/>
      <c r="L485" s="46" t="str">
        <f t="shared" si="50"/>
        <v/>
      </c>
      <c r="M485" s="20"/>
      <c r="N485" s="31" t="str">
        <f t="shared" si="51"/>
        <v/>
      </c>
      <c r="O485" s="20"/>
      <c r="P485" s="20"/>
      <c r="Q485" s="46" t="str">
        <f>IFERROR(MAX(IF(OR(O485="",P485=""),"",IF(AND(AND(MONTH(E485)&gt;=7,MONTH(E485)&lt;8),AND(MONTH(F485)&gt;=7,MONTH(F485)&lt;8)),(NETWORKDAYS(E485,F485,Lister!$D$7:$D$13)-O485)*N485/NETWORKDAYS(Lister!$D$19,Lister!$E$19,Lister!$D$7:$D$13),IF(AND(AND(MONTH(E485)&gt;=7,MONTH(E485)&lt;8),MONTH(F485)&gt;7),(NETWORKDAYS(E485,Lister!$E$19,Lister!$D$7:$D$13)-O485)*N485/NETWORKDAYS(Lister!$D$19,Lister!$E$19,Lister!$D$7:$D$13),IF(MONTH(E485)&gt;7,0)))),0),"")</f>
        <v/>
      </c>
      <c r="R485" s="46" t="str">
        <f>IFERROR(MAX(IF(OR(O485="",P485=""),"",IF(AND(AND(MONTH(E485)&gt;=8,MONTH(E485)&lt;9),AND(MONTH(F485)&gt;=8,MONTH(F485)&lt;9)),(NETWORKDAYS(E485,F485,Lister!$D$7:$D$13)-P485)*N485/NETWORKDAYS(Lister!$D$20,Lister!$E$20,Lister!$D$7:$D$13),IF(AND(MONTH(E485)=7,MONTH(F485)=8),(NETWORKDAYS(Lister!$D$20,F485,Lister!$D$7:$D$13)-P485)*N485/NETWORKDAYS(Lister!$D$20,Lister!$E$20,Lister!$D$7:$D$13),IF(AND(MONTH(E485)=7,MONTH(F485)=7),0)))),0),"")</f>
        <v/>
      </c>
      <c r="S485" s="31" t="str">
        <f t="shared" si="52"/>
        <v/>
      </c>
      <c r="T485" s="31" t="str">
        <f t="shared" si="53"/>
        <v/>
      </c>
      <c r="U485" s="51" t="str">
        <f t="shared" si="54"/>
        <v/>
      </c>
    </row>
    <row r="486" spans="1:21" x14ac:dyDescent="0.25">
      <c r="A486" s="13" t="str">
        <f t="shared" si="55"/>
        <v/>
      </c>
      <c r="B486" s="55"/>
      <c r="C486" s="22"/>
      <c r="D486" s="23"/>
      <c r="E486" s="16"/>
      <c r="F486" s="16"/>
      <c r="G486" s="72" t="str">
        <f>IF(OR(E486="",F486=""),"",NETWORKDAYS(E486,F486,Lister!$D$7:$D$13))</f>
        <v/>
      </c>
      <c r="H486" s="19"/>
      <c r="I486" s="32" t="str">
        <f t="shared" si="49"/>
        <v/>
      </c>
      <c r="J486" s="18"/>
      <c r="K486" s="18"/>
      <c r="L486" s="46" t="str">
        <f t="shared" si="50"/>
        <v/>
      </c>
      <c r="M486" s="20"/>
      <c r="N486" s="31" t="str">
        <f t="shared" si="51"/>
        <v/>
      </c>
      <c r="O486" s="20"/>
      <c r="P486" s="20"/>
      <c r="Q486" s="46" t="str">
        <f>IFERROR(MAX(IF(OR(O486="",P486=""),"",IF(AND(AND(MONTH(E486)&gt;=7,MONTH(E486)&lt;8),AND(MONTH(F486)&gt;=7,MONTH(F486)&lt;8)),(NETWORKDAYS(E486,F486,Lister!$D$7:$D$13)-O486)*N486/NETWORKDAYS(Lister!$D$19,Lister!$E$19,Lister!$D$7:$D$13),IF(AND(AND(MONTH(E486)&gt;=7,MONTH(E486)&lt;8),MONTH(F486)&gt;7),(NETWORKDAYS(E486,Lister!$E$19,Lister!$D$7:$D$13)-O486)*N486/NETWORKDAYS(Lister!$D$19,Lister!$E$19,Lister!$D$7:$D$13),IF(MONTH(E486)&gt;7,0)))),0),"")</f>
        <v/>
      </c>
      <c r="R486" s="46" t="str">
        <f>IFERROR(MAX(IF(OR(O486="",P486=""),"",IF(AND(AND(MONTH(E486)&gt;=8,MONTH(E486)&lt;9),AND(MONTH(F486)&gt;=8,MONTH(F486)&lt;9)),(NETWORKDAYS(E486,F486,Lister!$D$7:$D$13)-P486)*N486/NETWORKDAYS(Lister!$D$20,Lister!$E$20,Lister!$D$7:$D$13),IF(AND(MONTH(E486)=7,MONTH(F486)=8),(NETWORKDAYS(Lister!$D$20,F486,Lister!$D$7:$D$13)-P486)*N486/NETWORKDAYS(Lister!$D$20,Lister!$E$20,Lister!$D$7:$D$13),IF(AND(MONTH(E486)=7,MONTH(F486)=7),0)))),0),"")</f>
        <v/>
      </c>
      <c r="S486" s="31" t="str">
        <f t="shared" si="52"/>
        <v/>
      </c>
      <c r="T486" s="31" t="str">
        <f t="shared" si="53"/>
        <v/>
      </c>
      <c r="U486" s="51" t="str">
        <f t="shared" si="54"/>
        <v/>
      </c>
    </row>
    <row r="487" spans="1:21" x14ac:dyDescent="0.25">
      <c r="A487" s="13" t="str">
        <f t="shared" si="55"/>
        <v/>
      </c>
      <c r="B487" s="55"/>
      <c r="C487" s="22"/>
      <c r="D487" s="23"/>
      <c r="E487" s="16"/>
      <c r="F487" s="16"/>
      <c r="G487" s="72" t="str">
        <f>IF(OR(E487="",F487=""),"",NETWORKDAYS(E487,F487,Lister!$D$7:$D$13))</f>
        <v/>
      </c>
      <c r="H487" s="19"/>
      <c r="I487" s="32" t="str">
        <f t="shared" si="49"/>
        <v/>
      </c>
      <c r="J487" s="18"/>
      <c r="K487" s="18"/>
      <c r="L487" s="46" t="str">
        <f t="shared" si="50"/>
        <v/>
      </c>
      <c r="M487" s="20"/>
      <c r="N487" s="31" t="str">
        <f t="shared" si="51"/>
        <v/>
      </c>
      <c r="O487" s="20"/>
      <c r="P487" s="20"/>
      <c r="Q487" s="46" t="str">
        <f>IFERROR(MAX(IF(OR(O487="",P487=""),"",IF(AND(AND(MONTH(E487)&gt;=7,MONTH(E487)&lt;8),AND(MONTH(F487)&gt;=7,MONTH(F487)&lt;8)),(NETWORKDAYS(E487,F487,Lister!$D$7:$D$13)-O487)*N487/NETWORKDAYS(Lister!$D$19,Lister!$E$19,Lister!$D$7:$D$13),IF(AND(AND(MONTH(E487)&gt;=7,MONTH(E487)&lt;8),MONTH(F487)&gt;7),(NETWORKDAYS(E487,Lister!$E$19,Lister!$D$7:$D$13)-O487)*N487/NETWORKDAYS(Lister!$D$19,Lister!$E$19,Lister!$D$7:$D$13),IF(MONTH(E487)&gt;7,0)))),0),"")</f>
        <v/>
      </c>
      <c r="R487" s="46" t="str">
        <f>IFERROR(MAX(IF(OR(O487="",P487=""),"",IF(AND(AND(MONTH(E487)&gt;=8,MONTH(E487)&lt;9),AND(MONTH(F487)&gt;=8,MONTH(F487)&lt;9)),(NETWORKDAYS(E487,F487,Lister!$D$7:$D$13)-P487)*N487/NETWORKDAYS(Lister!$D$20,Lister!$E$20,Lister!$D$7:$D$13),IF(AND(MONTH(E487)=7,MONTH(F487)=8),(NETWORKDAYS(Lister!$D$20,F487,Lister!$D$7:$D$13)-P487)*N487/NETWORKDAYS(Lister!$D$20,Lister!$E$20,Lister!$D$7:$D$13),IF(AND(MONTH(E487)=7,MONTH(F487)=7),0)))),0),"")</f>
        <v/>
      </c>
      <c r="S487" s="31" t="str">
        <f t="shared" si="52"/>
        <v/>
      </c>
      <c r="T487" s="31" t="str">
        <f t="shared" si="53"/>
        <v/>
      </c>
      <c r="U487" s="51" t="str">
        <f t="shared" si="54"/>
        <v/>
      </c>
    </row>
    <row r="488" spans="1:21" x14ac:dyDescent="0.25">
      <c r="A488" s="13" t="str">
        <f t="shared" si="55"/>
        <v/>
      </c>
      <c r="B488" s="55"/>
      <c r="C488" s="22"/>
      <c r="D488" s="23"/>
      <c r="E488" s="16"/>
      <c r="F488" s="16"/>
      <c r="G488" s="72" t="str">
        <f>IF(OR(E488="",F488=""),"",NETWORKDAYS(E488,F488,Lister!$D$7:$D$13))</f>
        <v/>
      </c>
      <c r="H488" s="19"/>
      <c r="I488" s="32" t="str">
        <f t="shared" si="49"/>
        <v/>
      </c>
      <c r="J488" s="18"/>
      <c r="K488" s="18"/>
      <c r="L488" s="46" t="str">
        <f t="shared" si="50"/>
        <v/>
      </c>
      <c r="M488" s="20"/>
      <c r="N488" s="31" t="str">
        <f t="shared" si="51"/>
        <v/>
      </c>
      <c r="O488" s="20"/>
      <c r="P488" s="20"/>
      <c r="Q488" s="46" t="str">
        <f>IFERROR(MAX(IF(OR(O488="",P488=""),"",IF(AND(AND(MONTH(E488)&gt;=7,MONTH(E488)&lt;8),AND(MONTH(F488)&gt;=7,MONTH(F488)&lt;8)),(NETWORKDAYS(E488,F488,Lister!$D$7:$D$13)-O488)*N488/NETWORKDAYS(Lister!$D$19,Lister!$E$19,Lister!$D$7:$D$13),IF(AND(AND(MONTH(E488)&gt;=7,MONTH(E488)&lt;8),MONTH(F488)&gt;7),(NETWORKDAYS(E488,Lister!$E$19,Lister!$D$7:$D$13)-O488)*N488/NETWORKDAYS(Lister!$D$19,Lister!$E$19,Lister!$D$7:$D$13),IF(MONTH(E488)&gt;7,0)))),0),"")</f>
        <v/>
      </c>
      <c r="R488" s="46" t="str">
        <f>IFERROR(MAX(IF(OR(O488="",P488=""),"",IF(AND(AND(MONTH(E488)&gt;=8,MONTH(E488)&lt;9),AND(MONTH(F488)&gt;=8,MONTH(F488)&lt;9)),(NETWORKDAYS(E488,F488,Lister!$D$7:$D$13)-P488)*N488/NETWORKDAYS(Lister!$D$20,Lister!$E$20,Lister!$D$7:$D$13),IF(AND(MONTH(E488)=7,MONTH(F488)=8),(NETWORKDAYS(Lister!$D$20,F488,Lister!$D$7:$D$13)-P488)*N488/NETWORKDAYS(Lister!$D$20,Lister!$E$20,Lister!$D$7:$D$13),IF(AND(MONTH(E488)=7,MONTH(F488)=7),0)))),0),"")</f>
        <v/>
      </c>
      <c r="S488" s="31" t="str">
        <f t="shared" si="52"/>
        <v/>
      </c>
      <c r="T488" s="31" t="str">
        <f t="shared" si="53"/>
        <v/>
      </c>
      <c r="U488" s="51" t="str">
        <f t="shared" si="54"/>
        <v/>
      </c>
    </row>
    <row r="489" spans="1:21" x14ac:dyDescent="0.25">
      <c r="A489" s="13" t="str">
        <f t="shared" si="55"/>
        <v/>
      </c>
      <c r="B489" s="55"/>
      <c r="C489" s="22"/>
      <c r="D489" s="23"/>
      <c r="E489" s="16"/>
      <c r="F489" s="16"/>
      <c r="G489" s="72" t="str">
        <f>IF(OR(E489="",F489=""),"",NETWORKDAYS(E489,F489,Lister!$D$7:$D$13))</f>
        <v/>
      </c>
      <c r="H489" s="19"/>
      <c r="I489" s="32" t="str">
        <f t="shared" si="49"/>
        <v/>
      </c>
      <c r="J489" s="18"/>
      <c r="K489" s="18"/>
      <c r="L489" s="46" t="str">
        <f t="shared" si="50"/>
        <v/>
      </c>
      <c r="M489" s="20"/>
      <c r="N489" s="31" t="str">
        <f t="shared" si="51"/>
        <v/>
      </c>
      <c r="O489" s="20"/>
      <c r="P489" s="20"/>
      <c r="Q489" s="46" t="str">
        <f>IFERROR(MAX(IF(OR(O489="",P489=""),"",IF(AND(AND(MONTH(E489)&gt;=7,MONTH(E489)&lt;8),AND(MONTH(F489)&gt;=7,MONTH(F489)&lt;8)),(NETWORKDAYS(E489,F489,Lister!$D$7:$D$13)-O489)*N489/NETWORKDAYS(Lister!$D$19,Lister!$E$19,Lister!$D$7:$D$13),IF(AND(AND(MONTH(E489)&gt;=7,MONTH(E489)&lt;8),MONTH(F489)&gt;7),(NETWORKDAYS(E489,Lister!$E$19,Lister!$D$7:$D$13)-O489)*N489/NETWORKDAYS(Lister!$D$19,Lister!$E$19,Lister!$D$7:$D$13),IF(MONTH(E489)&gt;7,0)))),0),"")</f>
        <v/>
      </c>
      <c r="R489" s="46" t="str">
        <f>IFERROR(MAX(IF(OR(O489="",P489=""),"",IF(AND(AND(MONTH(E489)&gt;=8,MONTH(E489)&lt;9),AND(MONTH(F489)&gt;=8,MONTH(F489)&lt;9)),(NETWORKDAYS(E489,F489,Lister!$D$7:$D$13)-P489)*N489/NETWORKDAYS(Lister!$D$20,Lister!$E$20,Lister!$D$7:$D$13),IF(AND(MONTH(E489)=7,MONTH(F489)=8),(NETWORKDAYS(Lister!$D$20,F489,Lister!$D$7:$D$13)-P489)*N489/NETWORKDAYS(Lister!$D$20,Lister!$E$20,Lister!$D$7:$D$13),IF(AND(MONTH(E489)=7,MONTH(F489)=7),0)))),0),"")</f>
        <v/>
      </c>
      <c r="S489" s="31" t="str">
        <f t="shared" si="52"/>
        <v/>
      </c>
      <c r="T489" s="31" t="str">
        <f t="shared" si="53"/>
        <v/>
      </c>
      <c r="U489" s="51" t="str">
        <f t="shared" si="54"/>
        <v/>
      </c>
    </row>
    <row r="490" spans="1:21" x14ac:dyDescent="0.25">
      <c r="A490" s="13" t="str">
        <f t="shared" si="55"/>
        <v/>
      </c>
      <c r="B490" s="55"/>
      <c r="C490" s="22"/>
      <c r="D490" s="23"/>
      <c r="E490" s="16"/>
      <c r="F490" s="16"/>
      <c r="G490" s="72" t="str">
        <f>IF(OR(E490="",F490=""),"",NETWORKDAYS(E490,F490,Lister!$D$7:$D$13))</f>
        <v/>
      </c>
      <c r="H490" s="19"/>
      <c r="I490" s="32" t="str">
        <f t="shared" si="49"/>
        <v/>
      </c>
      <c r="J490" s="18"/>
      <c r="K490" s="18"/>
      <c r="L490" s="46" t="str">
        <f t="shared" si="50"/>
        <v/>
      </c>
      <c r="M490" s="20"/>
      <c r="N490" s="31" t="str">
        <f t="shared" si="51"/>
        <v/>
      </c>
      <c r="O490" s="20"/>
      <c r="P490" s="20"/>
      <c r="Q490" s="46" t="str">
        <f>IFERROR(MAX(IF(OR(O490="",P490=""),"",IF(AND(AND(MONTH(E490)&gt;=7,MONTH(E490)&lt;8),AND(MONTH(F490)&gt;=7,MONTH(F490)&lt;8)),(NETWORKDAYS(E490,F490,Lister!$D$7:$D$13)-O490)*N490/NETWORKDAYS(Lister!$D$19,Lister!$E$19,Lister!$D$7:$D$13),IF(AND(AND(MONTH(E490)&gt;=7,MONTH(E490)&lt;8),MONTH(F490)&gt;7),(NETWORKDAYS(E490,Lister!$E$19,Lister!$D$7:$D$13)-O490)*N490/NETWORKDAYS(Lister!$D$19,Lister!$E$19,Lister!$D$7:$D$13),IF(MONTH(E490)&gt;7,0)))),0),"")</f>
        <v/>
      </c>
      <c r="R490" s="46" t="str">
        <f>IFERROR(MAX(IF(OR(O490="",P490=""),"",IF(AND(AND(MONTH(E490)&gt;=8,MONTH(E490)&lt;9),AND(MONTH(F490)&gt;=8,MONTH(F490)&lt;9)),(NETWORKDAYS(E490,F490,Lister!$D$7:$D$13)-P490)*N490/NETWORKDAYS(Lister!$D$20,Lister!$E$20,Lister!$D$7:$D$13),IF(AND(MONTH(E490)=7,MONTH(F490)=8),(NETWORKDAYS(Lister!$D$20,F490,Lister!$D$7:$D$13)-P490)*N490/NETWORKDAYS(Lister!$D$20,Lister!$E$20,Lister!$D$7:$D$13),IF(AND(MONTH(E490)=7,MONTH(F490)=7),0)))),0),"")</f>
        <v/>
      </c>
      <c r="S490" s="31" t="str">
        <f t="shared" si="52"/>
        <v/>
      </c>
      <c r="T490" s="31" t="str">
        <f t="shared" si="53"/>
        <v/>
      </c>
      <c r="U490" s="51" t="str">
        <f t="shared" si="54"/>
        <v/>
      </c>
    </row>
    <row r="491" spans="1:21" x14ac:dyDescent="0.25">
      <c r="A491" s="13" t="str">
        <f t="shared" si="55"/>
        <v/>
      </c>
      <c r="B491" s="55"/>
      <c r="C491" s="22"/>
      <c r="D491" s="23"/>
      <c r="E491" s="16"/>
      <c r="F491" s="16"/>
      <c r="G491" s="72" t="str">
        <f>IF(OR(E491="",F491=""),"",NETWORKDAYS(E491,F491,Lister!$D$7:$D$13))</f>
        <v/>
      </c>
      <c r="H491" s="19"/>
      <c r="I491" s="32" t="str">
        <f t="shared" si="49"/>
        <v/>
      </c>
      <c r="J491" s="18"/>
      <c r="K491" s="18"/>
      <c r="L491" s="46" t="str">
        <f t="shared" si="50"/>
        <v/>
      </c>
      <c r="M491" s="20"/>
      <c r="N491" s="31" t="str">
        <f t="shared" si="51"/>
        <v/>
      </c>
      <c r="O491" s="20"/>
      <c r="P491" s="20"/>
      <c r="Q491" s="46" t="str">
        <f>IFERROR(MAX(IF(OR(O491="",P491=""),"",IF(AND(AND(MONTH(E491)&gt;=7,MONTH(E491)&lt;8),AND(MONTH(F491)&gt;=7,MONTH(F491)&lt;8)),(NETWORKDAYS(E491,F491,Lister!$D$7:$D$13)-O491)*N491/NETWORKDAYS(Lister!$D$19,Lister!$E$19,Lister!$D$7:$D$13),IF(AND(AND(MONTH(E491)&gt;=7,MONTH(E491)&lt;8),MONTH(F491)&gt;7),(NETWORKDAYS(E491,Lister!$E$19,Lister!$D$7:$D$13)-O491)*N491/NETWORKDAYS(Lister!$D$19,Lister!$E$19,Lister!$D$7:$D$13),IF(MONTH(E491)&gt;7,0)))),0),"")</f>
        <v/>
      </c>
      <c r="R491" s="46" t="str">
        <f>IFERROR(MAX(IF(OR(O491="",P491=""),"",IF(AND(AND(MONTH(E491)&gt;=8,MONTH(E491)&lt;9),AND(MONTH(F491)&gt;=8,MONTH(F491)&lt;9)),(NETWORKDAYS(E491,F491,Lister!$D$7:$D$13)-P491)*N491/NETWORKDAYS(Lister!$D$20,Lister!$E$20,Lister!$D$7:$D$13),IF(AND(MONTH(E491)=7,MONTH(F491)=8),(NETWORKDAYS(Lister!$D$20,F491,Lister!$D$7:$D$13)-P491)*N491/NETWORKDAYS(Lister!$D$20,Lister!$E$20,Lister!$D$7:$D$13),IF(AND(MONTH(E491)=7,MONTH(F491)=7),0)))),0),"")</f>
        <v/>
      </c>
      <c r="S491" s="31" t="str">
        <f t="shared" si="52"/>
        <v/>
      </c>
      <c r="T491" s="31" t="str">
        <f t="shared" si="53"/>
        <v/>
      </c>
      <c r="U491" s="51" t="str">
        <f t="shared" si="54"/>
        <v/>
      </c>
    </row>
    <row r="492" spans="1:21" x14ac:dyDescent="0.25">
      <c r="A492" s="13" t="str">
        <f t="shared" si="55"/>
        <v/>
      </c>
      <c r="B492" s="55"/>
      <c r="C492" s="22"/>
      <c r="D492" s="23"/>
      <c r="E492" s="16"/>
      <c r="F492" s="16"/>
      <c r="G492" s="72" t="str">
        <f>IF(OR(E492="",F492=""),"",NETWORKDAYS(E492,F492,Lister!$D$7:$D$13))</f>
        <v/>
      </c>
      <c r="H492" s="19"/>
      <c r="I492" s="32" t="str">
        <f t="shared" si="49"/>
        <v/>
      </c>
      <c r="J492" s="18"/>
      <c r="K492" s="18"/>
      <c r="L492" s="46" t="str">
        <f t="shared" si="50"/>
        <v/>
      </c>
      <c r="M492" s="20"/>
      <c r="N492" s="31" t="str">
        <f t="shared" si="51"/>
        <v/>
      </c>
      <c r="O492" s="20"/>
      <c r="P492" s="20"/>
      <c r="Q492" s="46" t="str">
        <f>IFERROR(MAX(IF(OR(O492="",P492=""),"",IF(AND(AND(MONTH(E492)&gt;=7,MONTH(E492)&lt;8),AND(MONTH(F492)&gt;=7,MONTH(F492)&lt;8)),(NETWORKDAYS(E492,F492,Lister!$D$7:$D$13)-O492)*N492/NETWORKDAYS(Lister!$D$19,Lister!$E$19,Lister!$D$7:$D$13),IF(AND(AND(MONTH(E492)&gt;=7,MONTH(E492)&lt;8),MONTH(F492)&gt;7),(NETWORKDAYS(E492,Lister!$E$19,Lister!$D$7:$D$13)-O492)*N492/NETWORKDAYS(Lister!$D$19,Lister!$E$19,Lister!$D$7:$D$13),IF(MONTH(E492)&gt;7,0)))),0),"")</f>
        <v/>
      </c>
      <c r="R492" s="46" t="str">
        <f>IFERROR(MAX(IF(OR(O492="",P492=""),"",IF(AND(AND(MONTH(E492)&gt;=8,MONTH(E492)&lt;9),AND(MONTH(F492)&gt;=8,MONTH(F492)&lt;9)),(NETWORKDAYS(E492,F492,Lister!$D$7:$D$13)-P492)*N492/NETWORKDAYS(Lister!$D$20,Lister!$E$20,Lister!$D$7:$D$13),IF(AND(MONTH(E492)=7,MONTH(F492)=8),(NETWORKDAYS(Lister!$D$20,F492,Lister!$D$7:$D$13)-P492)*N492/NETWORKDAYS(Lister!$D$20,Lister!$E$20,Lister!$D$7:$D$13),IF(AND(MONTH(E492)=7,MONTH(F492)=7),0)))),0),"")</f>
        <v/>
      </c>
      <c r="S492" s="31" t="str">
        <f t="shared" si="52"/>
        <v/>
      </c>
      <c r="T492" s="31" t="str">
        <f t="shared" si="53"/>
        <v/>
      </c>
      <c r="U492" s="51" t="str">
        <f t="shared" si="54"/>
        <v/>
      </c>
    </row>
    <row r="493" spans="1:21" x14ac:dyDescent="0.25">
      <c r="A493" s="13" t="str">
        <f t="shared" si="55"/>
        <v/>
      </c>
      <c r="B493" s="55"/>
      <c r="C493" s="22"/>
      <c r="D493" s="23"/>
      <c r="E493" s="16"/>
      <c r="F493" s="16"/>
      <c r="G493" s="72" t="str">
        <f>IF(OR(E493="",F493=""),"",NETWORKDAYS(E493,F493,Lister!$D$7:$D$13))</f>
        <v/>
      </c>
      <c r="H493" s="19"/>
      <c r="I493" s="32" t="str">
        <f t="shared" si="49"/>
        <v/>
      </c>
      <c r="J493" s="18"/>
      <c r="K493" s="18"/>
      <c r="L493" s="46" t="str">
        <f t="shared" si="50"/>
        <v/>
      </c>
      <c r="M493" s="20"/>
      <c r="N493" s="31" t="str">
        <f t="shared" si="51"/>
        <v/>
      </c>
      <c r="O493" s="20"/>
      <c r="P493" s="20"/>
      <c r="Q493" s="46" t="str">
        <f>IFERROR(MAX(IF(OR(O493="",P493=""),"",IF(AND(AND(MONTH(E493)&gt;=7,MONTH(E493)&lt;8),AND(MONTH(F493)&gt;=7,MONTH(F493)&lt;8)),(NETWORKDAYS(E493,F493,Lister!$D$7:$D$13)-O493)*N493/NETWORKDAYS(Lister!$D$19,Lister!$E$19,Lister!$D$7:$D$13),IF(AND(AND(MONTH(E493)&gt;=7,MONTH(E493)&lt;8),MONTH(F493)&gt;7),(NETWORKDAYS(E493,Lister!$E$19,Lister!$D$7:$D$13)-O493)*N493/NETWORKDAYS(Lister!$D$19,Lister!$E$19,Lister!$D$7:$D$13),IF(MONTH(E493)&gt;7,0)))),0),"")</f>
        <v/>
      </c>
      <c r="R493" s="46" t="str">
        <f>IFERROR(MAX(IF(OR(O493="",P493=""),"",IF(AND(AND(MONTH(E493)&gt;=8,MONTH(E493)&lt;9),AND(MONTH(F493)&gt;=8,MONTH(F493)&lt;9)),(NETWORKDAYS(E493,F493,Lister!$D$7:$D$13)-P493)*N493/NETWORKDAYS(Lister!$D$20,Lister!$E$20,Lister!$D$7:$D$13),IF(AND(MONTH(E493)=7,MONTH(F493)=8),(NETWORKDAYS(Lister!$D$20,F493,Lister!$D$7:$D$13)-P493)*N493/NETWORKDAYS(Lister!$D$20,Lister!$E$20,Lister!$D$7:$D$13),IF(AND(MONTH(E493)=7,MONTH(F493)=7),0)))),0),"")</f>
        <v/>
      </c>
      <c r="S493" s="31" t="str">
        <f t="shared" si="52"/>
        <v/>
      </c>
      <c r="T493" s="31" t="str">
        <f t="shared" si="53"/>
        <v/>
      </c>
      <c r="U493" s="51" t="str">
        <f t="shared" si="54"/>
        <v/>
      </c>
    </row>
    <row r="494" spans="1:21" x14ac:dyDescent="0.25">
      <c r="A494" s="13" t="str">
        <f t="shared" si="55"/>
        <v/>
      </c>
      <c r="B494" s="55"/>
      <c r="C494" s="22"/>
      <c r="D494" s="23"/>
      <c r="E494" s="16"/>
      <c r="F494" s="16"/>
      <c r="G494" s="72" t="str">
        <f>IF(OR(E494="",F494=""),"",NETWORKDAYS(E494,F494,Lister!$D$7:$D$13))</f>
        <v/>
      </c>
      <c r="H494" s="19"/>
      <c r="I494" s="32" t="str">
        <f t="shared" si="49"/>
        <v/>
      </c>
      <c r="J494" s="18"/>
      <c r="K494" s="18"/>
      <c r="L494" s="46" t="str">
        <f t="shared" si="50"/>
        <v/>
      </c>
      <c r="M494" s="20"/>
      <c r="N494" s="31" t="str">
        <f t="shared" si="51"/>
        <v/>
      </c>
      <c r="O494" s="20"/>
      <c r="P494" s="20"/>
      <c r="Q494" s="46" t="str">
        <f>IFERROR(MAX(IF(OR(O494="",P494=""),"",IF(AND(AND(MONTH(E494)&gt;=7,MONTH(E494)&lt;8),AND(MONTH(F494)&gt;=7,MONTH(F494)&lt;8)),(NETWORKDAYS(E494,F494,Lister!$D$7:$D$13)-O494)*N494/NETWORKDAYS(Lister!$D$19,Lister!$E$19,Lister!$D$7:$D$13),IF(AND(AND(MONTH(E494)&gt;=7,MONTH(E494)&lt;8),MONTH(F494)&gt;7),(NETWORKDAYS(E494,Lister!$E$19,Lister!$D$7:$D$13)-O494)*N494/NETWORKDAYS(Lister!$D$19,Lister!$E$19,Lister!$D$7:$D$13),IF(MONTH(E494)&gt;7,0)))),0),"")</f>
        <v/>
      </c>
      <c r="R494" s="46" t="str">
        <f>IFERROR(MAX(IF(OR(O494="",P494=""),"",IF(AND(AND(MONTH(E494)&gt;=8,MONTH(E494)&lt;9),AND(MONTH(F494)&gt;=8,MONTH(F494)&lt;9)),(NETWORKDAYS(E494,F494,Lister!$D$7:$D$13)-P494)*N494/NETWORKDAYS(Lister!$D$20,Lister!$E$20,Lister!$D$7:$D$13),IF(AND(MONTH(E494)=7,MONTH(F494)=8),(NETWORKDAYS(Lister!$D$20,F494,Lister!$D$7:$D$13)-P494)*N494/NETWORKDAYS(Lister!$D$20,Lister!$E$20,Lister!$D$7:$D$13),IF(AND(MONTH(E494)=7,MONTH(F494)=7),0)))),0),"")</f>
        <v/>
      </c>
      <c r="S494" s="31" t="str">
        <f t="shared" si="52"/>
        <v/>
      </c>
      <c r="T494" s="31" t="str">
        <f t="shared" si="53"/>
        <v/>
      </c>
      <c r="U494" s="51" t="str">
        <f t="shared" si="54"/>
        <v/>
      </c>
    </row>
    <row r="495" spans="1:21" x14ac:dyDescent="0.25">
      <c r="A495" s="13" t="str">
        <f t="shared" si="55"/>
        <v/>
      </c>
      <c r="B495" s="55"/>
      <c r="C495" s="22"/>
      <c r="D495" s="23"/>
      <c r="E495" s="16"/>
      <c r="F495" s="16"/>
      <c r="G495" s="72" t="str">
        <f>IF(OR(E495="",F495=""),"",NETWORKDAYS(E495,F495,Lister!$D$7:$D$13))</f>
        <v/>
      </c>
      <c r="H495" s="19"/>
      <c r="I495" s="32" t="str">
        <f t="shared" si="49"/>
        <v/>
      </c>
      <c r="J495" s="18"/>
      <c r="K495" s="18"/>
      <c r="L495" s="46" t="str">
        <f t="shared" si="50"/>
        <v/>
      </c>
      <c r="M495" s="20"/>
      <c r="N495" s="31" t="str">
        <f t="shared" si="51"/>
        <v/>
      </c>
      <c r="O495" s="20"/>
      <c r="P495" s="20"/>
      <c r="Q495" s="46" t="str">
        <f>IFERROR(MAX(IF(OR(O495="",P495=""),"",IF(AND(AND(MONTH(E495)&gt;=7,MONTH(E495)&lt;8),AND(MONTH(F495)&gt;=7,MONTH(F495)&lt;8)),(NETWORKDAYS(E495,F495,Lister!$D$7:$D$13)-O495)*N495/NETWORKDAYS(Lister!$D$19,Lister!$E$19,Lister!$D$7:$D$13),IF(AND(AND(MONTH(E495)&gt;=7,MONTH(E495)&lt;8),MONTH(F495)&gt;7),(NETWORKDAYS(E495,Lister!$E$19,Lister!$D$7:$D$13)-O495)*N495/NETWORKDAYS(Lister!$D$19,Lister!$E$19,Lister!$D$7:$D$13),IF(MONTH(E495)&gt;7,0)))),0),"")</f>
        <v/>
      </c>
      <c r="R495" s="46" t="str">
        <f>IFERROR(MAX(IF(OR(O495="",P495=""),"",IF(AND(AND(MONTH(E495)&gt;=8,MONTH(E495)&lt;9),AND(MONTH(F495)&gt;=8,MONTH(F495)&lt;9)),(NETWORKDAYS(E495,F495,Lister!$D$7:$D$13)-P495)*N495/NETWORKDAYS(Lister!$D$20,Lister!$E$20,Lister!$D$7:$D$13),IF(AND(MONTH(E495)=7,MONTH(F495)=8),(NETWORKDAYS(Lister!$D$20,F495,Lister!$D$7:$D$13)-P495)*N495/NETWORKDAYS(Lister!$D$20,Lister!$E$20,Lister!$D$7:$D$13),IF(AND(MONTH(E495)=7,MONTH(F495)=7),0)))),0),"")</f>
        <v/>
      </c>
      <c r="S495" s="31" t="str">
        <f t="shared" si="52"/>
        <v/>
      </c>
      <c r="T495" s="31" t="str">
        <f t="shared" si="53"/>
        <v/>
      </c>
      <c r="U495" s="51" t="str">
        <f t="shared" si="54"/>
        <v/>
      </c>
    </row>
    <row r="496" spans="1:21" x14ac:dyDescent="0.25">
      <c r="A496" s="13" t="str">
        <f t="shared" si="55"/>
        <v/>
      </c>
      <c r="B496" s="55"/>
      <c r="C496" s="22"/>
      <c r="D496" s="23"/>
      <c r="E496" s="16"/>
      <c r="F496" s="16"/>
      <c r="G496" s="72" t="str">
        <f>IF(OR(E496="",F496=""),"",NETWORKDAYS(E496,F496,Lister!$D$7:$D$13))</f>
        <v/>
      </c>
      <c r="H496" s="19"/>
      <c r="I496" s="32" t="str">
        <f t="shared" si="49"/>
        <v/>
      </c>
      <c r="J496" s="18"/>
      <c r="K496" s="18"/>
      <c r="L496" s="46" t="str">
        <f t="shared" si="50"/>
        <v/>
      </c>
      <c r="M496" s="20"/>
      <c r="N496" s="31" t="str">
        <f t="shared" si="51"/>
        <v/>
      </c>
      <c r="O496" s="20"/>
      <c r="P496" s="20"/>
      <c r="Q496" s="46" t="str">
        <f>IFERROR(MAX(IF(OR(O496="",P496=""),"",IF(AND(AND(MONTH(E496)&gt;=7,MONTH(E496)&lt;8),AND(MONTH(F496)&gt;=7,MONTH(F496)&lt;8)),(NETWORKDAYS(E496,F496,Lister!$D$7:$D$13)-O496)*N496/NETWORKDAYS(Lister!$D$19,Lister!$E$19,Lister!$D$7:$D$13),IF(AND(AND(MONTH(E496)&gt;=7,MONTH(E496)&lt;8),MONTH(F496)&gt;7),(NETWORKDAYS(E496,Lister!$E$19,Lister!$D$7:$D$13)-O496)*N496/NETWORKDAYS(Lister!$D$19,Lister!$E$19,Lister!$D$7:$D$13),IF(MONTH(E496)&gt;7,0)))),0),"")</f>
        <v/>
      </c>
      <c r="R496" s="46" t="str">
        <f>IFERROR(MAX(IF(OR(O496="",P496=""),"",IF(AND(AND(MONTH(E496)&gt;=8,MONTH(E496)&lt;9),AND(MONTH(F496)&gt;=8,MONTH(F496)&lt;9)),(NETWORKDAYS(E496,F496,Lister!$D$7:$D$13)-P496)*N496/NETWORKDAYS(Lister!$D$20,Lister!$E$20,Lister!$D$7:$D$13),IF(AND(MONTH(E496)=7,MONTH(F496)=8),(NETWORKDAYS(Lister!$D$20,F496,Lister!$D$7:$D$13)-P496)*N496/NETWORKDAYS(Lister!$D$20,Lister!$E$20,Lister!$D$7:$D$13),IF(AND(MONTH(E496)=7,MONTH(F496)=7),0)))),0),"")</f>
        <v/>
      </c>
      <c r="S496" s="31" t="str">
        <f t="shared" si="52"/>
        <v/>
      </c>
      <c r="T496" s="31" t="str">
        <f t="shared" si="53"/>
        <v/>
      </c>
      <c r="U496" s="51" t="str">
        <f t="shared" si="54"/>
        <v/>
      </c>
    </row>
    <row r="497" spans="1:21" x14ac:dyDescent="0.25">
      <c r="A497" s="13" t="str">
        <f t="shared" si="55"/>
        <v/>
      </c>
      <c r="B497" s="55"/>
      <c r="C497" s="22"/>
      <c r="D497" s="23"/>
      <c r="E497" s="16"/>
      <c r="F497" s="16"/>
      <c r="G497" s="72" t="str">
        <f>IF(OR(E497="",F497=""),"",NETWORKDAYS(E497,F497,Lister!$D$7:$D$13))</f>
        <v/>
      </c>
      <c r="H497" s="19"/>
      <c r="I497" s="32" t="str">
        <f t="shared" si="49"/>
        <v/>
      </c>
      <c r="J497" s="18"/>
      <c r="K497" s="18"/>
      <c r="L497" s="46" t="str">
        <f t="shared" si="50"/>
        <v/>
      </c>
      <c r="M497" s="20"/>
      <c r="N497" s="31" t="str">
        <f t="shared" si="51"/>
        <v/>
      </c>
      <c r="O497" s="20"/>
      <c r="P497" s="20"/>
      <c r="Q497" s="46" t="str">
        <f>IFERROR(MAX(IF(OR(O497="",P497=""),"",IF(AND(AND(MONTH(E497)&gt;=7,MONTH(E497)&lt;8),AND(MONTH(F497)&gt;=7,MONTH(F497)&lt;8)),(NETWORKDAYS(E497,F497,Lister!$D$7:$D$13)-O497)*N497/NETWORKDAYS(Lister!$D$19,Lister!$E$19,Lister!$D$7:$D$13),IF(AND(AND(MONTH(E497)&gt;=7,MONTH(E497)&lt;8),MONTH(F497)&gt;7),(NETWORKDAYS(E497,Lister!$E$19,Lister!$D$7:$D$13)-O497)*N497/NETWORKDAYS(Lister!$D$19,Lister!$E$19,Lister!$D$7:$D$13),IF(MONTH(E497)&gt;7,0)))),0),"")</f>
        <v/>
      </c>
      <c r="R497" s="46" t="str">
        <f>IFERROR(MAX(IF(OR(O497="",P497=""),"",IF(AND(AND(MONTH(E497)&gt;=8,MONTH(E497)&lt;9),AND(MONTH(F497)&gt;=8,MONTH(F497)&lt;9)),(NETWORKDAYS(E497,F497,Lister!$D$7:$D$13)-P497)*N497/NETWORKDAYS(Lister!$D$20,Lister!$E$20,Lister!$D$7:$D$13),IF(AND(MONTH(E497)=7,MONTH(F497)=8),(NETWORKDAYS(Lister!$D$20,F497,Lister!$D$7:$D$13)-P497)*N497/NETWORKDAYS(Lister!$D$20,Lister!$E$20,Lister!$D$7:$D$13),IF(AND(MONTH(E497)=7,MONTH(F497)=7),0)))),0),"")</f>
        <v/>
      </c>
      <c r="S497" s="31" t="str">
        <f t="shared" si="52"/>
        <v/>
      </c>
      <c r="T497" s="31" t="str">
        <f t="shared" si="53"/>
        <v/>
      </c>
      <c r="U497" s="51" t="str">
        <f t="shared" si="54"/>
        <v/>
      </c>
    </row>
    <row r="498" spans="1:21" x14ac:dyDescent="0.25">
      <c r="A498" s="13" t="str">
        <f t="shared" si="55"/>
        <v/>
      </c>
      <c r="B498" s="55"/>
      <c r="C498" s="22"/>
      <c r="D498" s="23"/>
      <c r="E498" s="16"/>
      <c r="F498" s="16"/>
      <c r="G498" s="72" t="str">
        <f>IF(OR(E498="",F498=""),"",NETWORKDAYS(E498,F498,Lister!$D$7:$D$13))</f>
        <v/>
      </c>
      <c r="H498" s="19"/>
      <c r="I498" s="32" t="str">
        <f t="shared" si="49"/>
        <v/>
      </c>
      <c r="J498" s="18"/>
      <c r="K498" s="18"/>
      <c r="L498" s="46" t="str">
        <f t="shared" si="50"/>
        <v/>
      </c>
      <c r="M498" s="20"/>
      <c r="N498" s="31" t="str">
        <f t="shared" si="51"/>
        <v/>
      </c>
      <c r="O498" s="20"/>
      <c r="P498" s="20"/>
      <c r="Q498" s="46" t="str">
        <f>IFERROR(MAX(IF(OR(O498="",P498=""),"",IF(AND(AND(MONTH(E498)&gt;=7,MONTH(E498)&lt;8),AND(MONTH(F498)&gt;=7,MONTH(F498)&lt;8)),(NETWORKDAYS(E498,F498,Lister!$D$7:$D$13)-O498)*N498/NETWORKDAYS(Lister!$D$19,Lister!$E$19,Lister!$D$7:$D$13),IF(AND(AND(MONTH(E498)&gt;=7,MONTH(E498)&lt;8),MONTH(F498)&gt;7),(NETWORKDAYS(E498,Lister!$E$19,Lister!$D$7:$D$13)-O498)*N498/NETWORKDAYS(Lister!$D$19,Lister!$E$19,Lister!$D$7:$D$13),IF(MONTH(E498)&gt;7,0)))),0),"")</f>
        <v/>
      </c>
      <c r="R498" s="46" t="str">
        <f>IFERROR(MAX(IF(OR(O498="",P498=""),"",IF(AND(AND(MONTH(E498)&gt;=8,MONTH(E498)&lt;9),AND(MONTH(F498)&gt;=8,MONTH(F498)&lt;9)),(NETWORKDAYS(E498,F498,Lister!$D$7:$D$13)-P498)*N498/NETWORKDAYS(Lister!$D$20,Lister!$E$20,Lister!$D$7:$D$13),IF(AND(MONTH(E498)=7,MONTH(F498)=8),(NETWORKDAYS(Lister!$D$20,F498,Lister!$D$7:$D$13)-P498)*N498/NETWORKDAYS(Lister!$D$20,Lister!$E$20,Lister!$D$7:$D$13),IF(AND(MONTH(E498)=7,MONTH(F498)=7),0)))),0),"")</f>
        <v/>
      </c>
      <c r="S498" s="31" t="str">
        <f t="shared" si="52"/>
        <v/>
      </c>
      <c r="T498" s="31" t="str">
        <f t="shared" si="53"/>
        <v/>
      </c>
      <c r="U498" s="51" t="str">
        <f t="shared" si="54"/>
        <v/>
      </c>
    </row>
    <row r="499" spans="1:21" x14ac:dyDescent="0.25">
      <c r="A499" s="13" t="str">
        <f t="shared" si="55"/>
        <v/>
      </c>
      <c r="B499" s="55"/>
      <c r="C499" s="22"/>
      <c r="D499" s="23"/>
      <c r="E499" s="16"/>
      <c r="F499" s="16"/>
      <c r="G499" s="72" t="str">
        <f>IF(OR(E499="",F499=""),"",NETWORKDAYS(E499,F499,Lister!$D$7:$D$13))</f>
        <v/>
      </c>
      <c r="H499" s="19"/>
      <c r="I499" s="32" t="str">
        <f t="shared" si="49"/>
        <v/>
      </c>
      <c r="J499" s="18"/>
      <c r="K499" s="18"/>
      <c r="L499" s="46" t="str">
        <f t="shared" si="50"/>
        <v/>
      </c>
      <c r="M499" s="20"/>
      <c r="N499" s="31" t="str">
        <f t="shared" si="51"/>
        <v/>
      </c>
      <c r="O499" s="20"/>
      <c r="P499" s="20"/>
      <c r="Q499" s="46" t="str">
        <f>IFERROR(MAX(IF(OR(O499="",P499=""),"",IF(AND(AND(MONTH(E499)&gt;=7,MONTH(E499)&lt;8),AND(MONTH(F499)&gt;=7,MONTH(F499)&lt;8)),(NETWORKDAYS(E499,F499,Lister!$D$7:$D$13)-O499)*N499/NETWORKDAYS(Lister!$D$19,Lister!$E$19,Lister!$D$7:$D$13),IF(AND(AND(MONTH(E499)&gt;=7,MONTH(E499)&lt;8),MONTH(F499)&gt;7),(NETWORKDAYS(E499,Lister!$E$19,Lister!$D$7:$D$13)-O499)*N499/NETWORKDAYS(Lister!$D$19,Lister!$E$19,Lister!$D$7:$D$13),IF(MONTH(E499)&gt;7,0)))),0),"")</f>
        <v/>
      </c>
      <c r="R499" s="46" t="str">
        <f>IFERROR(MAX(IF(OR(O499="",P499=""),"",IF(AND(AND(MONTH(E499)&gt;=8,MONTH(E499)&lt;9),AND(MONTH(F499)&gt;=8,MONTH(F499)&lt;9)),(NETWORKDAYS(E499,F499,Lister!$D$7:$D$13)-P499)*N499/NETWORKDAYS(Lister!$D$20,Lister!$E$20,Lister!$D$7:$D$13),IF(AND(MONTH(E499)=7,MONTH(F499)=8),(NETWORKDAYS(Lister!$D$20,F499,Lister!$D$7:$D$13)-P499)*N499/NETWORKDAYS(Lister!$D$20,Lister!$E$20,Lister!$D$7:$D$13),IF(AND(MONTH(E499)=7,MONTH(F499)=7),0)))),0),"")</f>
        <v/>
      </c>
      <c r="S499" s="31" t="str">
        <f t="shared" si="52"/>
        <v/>
      </c>
      <c r="T499" s="31" t="str">
        <f t="shared" si="53"/>
        <v/>
      </c>
      <c r="U499" s="51" t="str">
        <f t="shared" si="54"/>
        <v/>
      </c>
    </row>
    <row r="500" spans="1:21" x14ac:dyDescent="0.25">
      <c r="A500" s="13" t="str">
        <f t="shared" si="55"/>
        <v/>
      </c>
      <c r="B500" s="55"/>
      <c r="C500" s="22"/>
      <c r="D500" s="23"/>
      <c r="E500" s="16"/>
      <c r="F500" s="16"/>
      <c r="G500" s="72" t="str">
        <f>IF(OR(E500="",F500=""),"",NETWORKDAYS(E500,F500,Lister!$D$7:$D$13))</f>
        <v/>
      </c>
      <c r="H500" s="19"/>
      <c r="I500" s="32" t="str">
        <f t="shared" si="49"/>
        <v/>
      </c>
      <c r="J500" s="18"/>
      <c r="K500" s="18"/>
      <c r="L500" s="46" t="str">
        <f t="shared" si="50"/>
        <v/>
      </c>
      <c r="M500" s="20"/>
      <c r="N500" s="31" t="str">
        <f t="shared" si="51"/>
        <v/>
      </c>
      <c r="O500" s="20"/>
      <c r="P500" s="20"/>
      <c r="Q500" s="46" t="str">
        <f>IFERROR(MAX(IF(OR(O500="",P500=""),"",IF(AND(AND(MONTH(E500)&gt;=7,MONTH(E500)&lt;8),AND(MONTH(F500)&gt;=7,MONTH(F500)&lt;8)),(NETWORKDAYS(E500,F500,Lister!$D$7:$D$13)-O500)*N500/NETWORKDAYS(Lister!$D$19,Lister!$E$19,Lister!$D$7:$D$13),IF(AND(AND(MONTH(E500)&gt;=7,MONTH(E500)&lt;8),MONTH(F500)&gt;7),(NETWORKDAYS(E500,Lister!$E$19,Lister!$D$7:$D$13)-O500)*N500/NETWORKDAYS(Lister!$D$19,Lister!$E$19,Lister!$D$7:$D$13),IF(MONTH(E500)&gt;7,0)))),0),"")</f>
        <v/>
      </c>
      <c r="R500" s="46" t="str">
        <f>IFERROR(MAX(IF(OR(O500="",P500=""),"",IF(AND(AND(MONTH(E500)&gt;=8,MONTH(E500)&lt;9),AND(MONTH(F500)&gt;=8,MONTH(F500)&lt;9)),(NETWORKDAYS(E500,F500,Lister!$D$7:$D$13)-P500)*N500/NETWORKDAYS(Lister!$D$20,Lister!$E$20,Lister!$D$7:$D$13),IF(AND(MONTH(E500)=7,MONTH(F500)=8),(NETWORKDAYS(Lister!$D$20,F500,Lister!$D$7:$D$13)-P500)*N500/NETWORKDAYS(Lister!$D$20,Lister!$E$20,Lister!$D$7:$D$13),IF(AND(MONTH(E500)=7,MONTH(F500)=7),0)))),0),"")</f>
        <v/>
      </c>
      <c r="S500" s="31" t="str">
        <f t="shared" si="52"/>
        <v/>
      </c>
      <c r="T500" s="31" t="str">
        <f t="shared" si="53"/>
        <v/>
      </c>
      <c r="U500" s="51" t="str">
        <f t="shared" si="54"/>
        <v/>
      </c>
    </row>
    <row r="501" spans="1:21" x14ac:dyDescent="0.25">
      <c r="A501" s="13" t="str">
        <f t="shared" si="55"/>
        <v/>
      </c>
      <c r="B501" s="55"/>
      <c r="C501" s="22"/>
      <c r="D501" s="23"/>
      <c r="E501" s="16"/>
      <c r="F501" s="16"/>
      <c r="G501" s="72" t="str">
        <f>IF(OR(E501="",F501=""),"",NETWORKDAYS(E501,F501,Lister!$D$7:$D$13))</f>
        <v/>
      </c>
      <c r="H501" s="19"/>
      <c r="I501" s="32" t="str">
        <f t="shared" si="49"/>
        <v/>
      </c>
      <c r="J501" s="18"/>
      <c r="K501" s="18"/>
      <c r="L501" s="46" t="str">
        <f t="shared" si="50"/>
        <v/>
      </c>
      <c r="M501" s="20"/>
      <c r="N501" s="31" t="str">
        <f t="shared" si="51"/>
        <v/>
      </c>
      <c r="O501" s="20"/>
      <c r="P501" s="20"/>
      <c r="Q501" s="46" t="str">
        <f>IFERROR(MAX(IF(OR(O501="",P501=""),"",IF(AND(AND(MONTH(E501)&gt;=7,MONTH(E501)&lt;8),AND(MONTH(F501)&gt;=7,MONTH(F501)&lt;8)),(NETWORKDAYS(E501,F501,Lister!$D$7:$D$13)-O501)*N501/NETWORKDAYS(Lister!$D$19,Lister!$E$19,Lister!$D$7:$D$13),IF(AND(AND(MONTH(E501)&gt;=7,MONTH(E501)&lt;8),MONTH(F501)&gt;7),(NETWORKDAYS(E501,Lister!$E$19,Lister!$D$7:$D$13)-O501)*N501/NETWORKDAYS(Lister!$D$19,Lister!$E$19,Lister!$D$7:$D$13),IF(MONTH(E501)&gt;7,0)))),0),"")</f>
        <v/>
      </c>
      <c r="R501" s="46" t="str">
        <f>IFERROR(MAX(IF(OR(O501="",P501=""),"",IF(AND(AND(MONTH(E501)&gt;=8,MONTH(E501)&lt;9),AND(MONTH(F501)&gt;=8,MONTH(F501)&lt;9)),(NETWORKDAYS(E501,F501,Lister!$D$7:$D$13)-P501)*N501/NETWORKDAYS(Lister!$D$20,Lister!$E$20,Lister!$D$7:$D$13),IF(AND(MONTH(E501)=7,MONTH(F501)=8),(NETWORKDAYS(Lister!$D$20,F501,Lister!$D$7:$D$13)-P501)*N501/NETWORKDAYS(Lister!$D$20,Lister!$E$20,Lister!$D$7:$D$13),IF(AND(MONTH(E501)=7,MONTH(F501)=7),0)))),0),"")</f>
        <v/>
      </c>
      <c r="S501" s="31" t="str">
        <f t="shared" si="52"/>
        <v/>
      </c>
      <c r="T501" s="31" t="str">
        <f t="shared" si="53"/>
        <v/>
      </c>
      <c r="U501" s="51" t="str">
        <f t="shared" si="54"/>
        <v/>
      </c>
    </row>
    <row r="502" spans="1:21" x14ac:dyDescent="0.25">
      <c r="A502" s="13" t="str">
        <f t="shared" si="55"/>
        <v/>
      </c>
      <c r="B502" s="55"/>
      <c r="C502" s="22"/>
      <c r="D502" s="23"/>
      <c r="E502" s="16"/>
      <c r="F502" s="16"/>
      <c r="G502" s="72" t="str">
        <f>IF(OR(E502="",F502=""),"",NETWORKDAYS(E502,F502,Lister!$D$7:$D$13))</f>
        <v/>
      </c>
      <c r="H502" s="19"/>
      <c r="I502" s="32" t="str">
        <f t="shared" si="49"/>
        <v/>
      </c>
      <c r="J502" s="18"/>
      <c r="K502" s="18"/>
      <c r="L502" s="46" t="str">
        <f t="shared" si="50"/>
        <v/>
      </c>
      <c r="M502" s="20"/>
      <c r="N502" s="31" t="str">
        <f t="shared" si="51"/>
        <v/>
      </c>
      <c r="O502" s="20"/>
      <c r="P502" s="20"/>
      <c r="Q502" s="46" t="str">
        <f>IFERROR(MAX(IF(OR(O502="",P502=""),"",IF(AND(AND(MONTH(E502)&gt;=7,MONTH(E502)&lt;8),AND(MONTH(F502)&gt;=7,MONTH(F502)&lt;8)),(NETWORKDAYS(E502,F502,Lister!$D$7:$D$13)-O502)*N502/NETWORKDAYS(Lister!$D$19,Lister!$E$19,Lister!$D$7:$D$13),IF(AND(AND(MONTH(E502)&gt;=7,MONTH(E502)&lt;8),MONTH(F502)&gt;7),(NETWORKDAYS(E502,Lister!$E$19,Lister!$D$7:$D$13)-O502)*N502/NETWORKDAYS(Lister!$D$19,Lister!$E$19,Lister!$D$7:$D$13),IF(MONTH(E502)&gt;7,0)))),0),"")</f>
        <v/>
      </c>
      <c r="R502" s="46" t="str">
        <f>IFERROR(MAX(IF(OR(O502="",P502=""),"",IF(AND(AND(MONTH(E502)&gt;=8,MONTH(E502)&lt;9),AND(MONTH(F502)&gt;=8,MONTH(F502)&lt;9)),(NETWORKDAYS(E502,F502,Lister!$D$7:$D$13)-P502)*N502/NETWORKDAYS(Lister!$D$20,Lister!$E$20,Lister!$D$7:$D$13),IF(AND(MONTH(E502)=7,MONTH(F502)=8),(NETWORKDAYS(Lister!$D$20,F502,Lister!$D$7:$D$13)-P502)*N502/NETWORKDAYS(Lister!$D$20,Lister!$E$20,Lister!$D$7:$D$13),IF(AND(MONTH(E502)=7,MONTH(F502)=7),0)))),0),"")</f>
        <v/>
      </c>
      <c r="S502" s="31" t="str">
        <f t="shared" si="52"/>
        <v/>
      </c>
      <c r="T502" s="31" t="str">
        <f t="shared" si="53"/>
        <v/>
      </c>
      <c r="U502" s="51" t="str">
        <f t="shared" si="54"/>
        <v/>
      </c>
    </row>
    <row r="503" spans="1:21" x14ac:dyDescent="0.25">
      <c r="A503" s="13" t="str">
        <f t="shared" si="55"/>
        <v/>
      </c>
      <c r="B503" s="55"/>
      <c r="C503" s="22"/>
      <c r="D503" s="23"/>
      <c r="E503" s="16"/>
      <c r="F503" s="16"/>
      <c r="G503" s="72" t="str">
        <f>IF(OR(E503="",F503=""),"",NETWORKDAYS(E503,F503,Lister!$D$7:$D$13))</f>
        <v/>
      </c>
      <c r="H503" s="19"/>
      <c r="I503" s="32" t="str">
        <f t="shared" si="49"/>
        <v/>
      </c>
      <c r="J503" s="18"/>
      <c r="K503" s="18"/>
      <c r="L503" s="46" t="str">
        <f t="shared" si="50"/>
        <v/>
      </c>
      <c r="M503" s="20"/>
      <c r="N503" s="31" t="str">
        <f t="shared" si="51"/>
        <v/>
      </c>
      <c r="O503" s="20"/>
      <c r="P503" s="20"/>
      <c r="Q503" s="46" t="str">
        <f>IFERROR(MAX(IF(OR(O503="",P503=""),"",IF(AND(AND(MONTH(E503)&gt;=7,MONTH(E503)&lt;8),AND(MONTH(F503)&gt;=7,MONTH(F503)&lt;8)),(NETWORKDAYS(E503,F503,Lister!$D$7:$D$13)-O503)*N503/NETWORKDAYS(Lister!$D$19,Lister!$E$19,Lister!$D$7:$D$13),IF(AND(AND(MONTH(E503)&gt;=7,MONTH(E503)&lt;8),MONTH(F503)&gt;7),(NETWORKDAYS(E503,Lister!$E$19,Lister!$D$7:$D$13)-O503)*N503/NETWORKDAYS(Lister!$D$19,Lister!$E$19,Lister!$D$7:$D$13),IF(MONTH(E503)&gt;7,0)))),0),"")</f>
        <v/>
      </c>
      <c r="R503" s="46" t="str">
        <f>IFERROR(MAX(IF(OR(O503="",P503=""),"",IF(AND(AND(MONTH(E503)&gt;=8,MONTH(E503)&lt;9),AND(MONTH(F503)&gt;=8,MONTH(F503)&lt;9)),(NETWORKDAYS(E503,F503,Lister!$D$7:$D$13)-P503)*N503/NETWORKDAYS(Lister!$D$20,Lister!$E$20,Lister!$D$7:$D$13),IF(AND(MONTH(E503)=7,MONTH(F503)=8),(NETWORKDAYS(Lister!$D$20,F503,Lister!$D$7:$D$13)-P503)*N503/NETWORKDAYS(Lister!$D$20,Lister!$E$20,Lister!$D$7:$D$13),IF(AND(MONTH(E503)=7,MONTH(F503)=7),0)))),0),"")</f>
        <v/>
      </c>
      <c r="S503" s="31" t="str">
        <f t="shared" si="52"/>
        <v/>
      </c>
      <c r="T503" s="31" t="str">
        <f t="shared" si="53"/>
        <v/>
      </c>
      <c r="U503" s="51" t="str">
        <f t="shared" si="54"/>
        <v/>
      </c>
    </row>
    <row r="504" spans="1:21" x14ac:dyDescent="0.25">
      <c r="A504" s="13" t="str">
        <f t="shared" si="55"/>
        <v/>
      </c>
      <c r="B504" s="55"/>
      <c r="C504" s="22"/>
      <c r="D504" s="23"/>
      <c r="E504" s="16"/>
      <c r="F504" s="16"/>
      <c r="G504" s="72" t="str">
        <f>IF(OR(E504="",F504=""),"",NETWORKDAYS(E504,F504,Lister!$D$7:$D$13))</f>
        <v/>
      </c>
      <c r="H504" s="19"/>
      <c r="I504" s="32" t="str">
        <f t="shared" si="49"/>
        <v/>
      </c>
      <c r="J504" s="18"/>
      <c r="K504" s="18"/>
      <c r="L504" s="46" t="str">
        <f t="shared" si="50"/>
        <v/>
      </c>
      <c r="M504" s="20"/>
      <c r="N504" s="31" t="str">
        <f t="shared" si="51"/>
        <v/>
      </c>
      <c r="O504" s="20"/>
      <c r="P504" s="20"/>
      <c r="Q504" s="46" t="str">
        <f>IFERROR(MAX(IF(OR(O504="",P504=""),"",IF(AND(AND(MONTH(E504)&gt;=7,MONTH(E504)&lt;8),AND(MONTH(F504)&gt;=7,MONTH(F504)&lt;8)),(NETWORKDAYS(E504,F504,Lister!$D$7:$D$13)-O504)*N504/NETWORKDAYS(Lister!$D$19,Lister!$E$19,Lister!$D$7:$D$13),IF(AND(AND(MONTH(E504)&gt;=7,MONTH(E504)&lt;8),MONTH(F504)&gt;7),(NETWORKDAYS(E504,Lister!$E$19,Lister!$D$7:$D$13)-O504)*N504/NETWORKDAYS(Lister!$D$19,Lister!$E$19,Lister!$D$7:$D$13),IF(MONTH(E504)&gt;7,0)))),0),"")</f>
        <v/>
      </c>
      <c r="R504" s="46" t="str">
        <f>IFERROR(MAX(IF(OR(O504="",P504=""),"",IF(AND(AND(MONTH(E504)&gt;=8,MONTH(E504)&lt;9),AND(MONTH(F504)&gt;=8,MONTH(F504)&lt;9)),(NETWORKDAYS(E504,F504,Lister!$D$7:$D$13)-P504)*N504/NETWORKDAYS(Lister!$D$20,Lister!$E$20,Lister!$D$7:$D$13),IF(AND(MONTH(E504)=7,MONTH(F504)=8),(NETWORKDAYS(Lister!$D$20,F504,Lister!$D$7:$D$13)-P504)*N504/NETWORKDAYS(Lister!$D$20,Lister!$E$20,Lister!$D$7:$D$13),IF(AND(MONTH(E504)=7,MONTH(F504)=7),0)))),0),"")</f>
        <v/>
      </c>
      <c r="S504" s="31" t="str">
        <f t="shared" si="52"/>
        <v/>
      </c>
      <c r="T504" s="31" t="str">
        <f t="shared" si="53"/>
        <v/>
      </c>
      <c r="U504" s="51" t="str">
        <f t="shared" si="54"/>
        <v/>
      </c>
    </row>
    <row r="505" spans="1:21" x14ac:dyDescent="0.25">
      <c r="A505" s="13" t="str">
        <f t="shared" si="55"/>
        <v/>
      </c>
      <c r="B505" s="55"/>
      <c r="C505" s="22"/>
      <c r="D505" s="23"/>
      <c r="E505" s="16"/>
      <c r="F505" s="16"/>
      <c r="G505" s="72" t="str">
        <f>IF(OR(E505="",F505=""),"",NETWORKDAYS(E505,F505,Lister!$D$7:$D$13))</f>
        <v/>
      </c>
      <c r="H505" s="19"/>
      <c r="I505" s="32" t="str">
        <f t="shared" si="49"/>
        <v/>
      </c>
      <c r="J505" s="18"/>
      <c r="K505" s="18"/>
      <c r="L505" s="46" t="str">
        <f t="shared" si="50"/>
        <v/>
      </c>
      <c r="M505" s="20"/>
      <c r="N505" s="31" t="str">
        <f t="shared" si="51"/>
        <v/>
      </c>
      <c r="O505" s="20"/>
      <c r="P505" s="20"/>
      <c r="Q505" s="46" t="str">
        <f>IFERROR(MAX(IF(OR(O505="",P505=""),"",IF(AND(AND(MONTH(E505)&gt;=7,MONTH(E505)&lt;8),AND(MONTH(F505)&gt;=7,MONTH(F505)&lt;8)),(NETWORKDAYS(E505,F505,Lister!$D$7:$D$13)-O505)*N505/NETWORKDAYS(Lister!$D$19,Lister!$E$19,Lister!$D$7:$D$13),IF(AND(AND(MONTH(E505)&gt;=7,MONTH(E505)&lt;8),MONTH(F505)&gt;7),(NETWORKDAYS(E505,Lister!$E$19,Lister!$D$7:$D$13)-O505)*N505/NETWORKDAYS(Lister!$D$19,Lister!$E$19,Lister!$D$7:$D$13),IF(MONTH(E505)&gt;7,0)))),0),"")</f>
        <v/>
      </c>
      <c r="R505" s="46" t="str">
        <f>IFERROR(MAX(IF(OR(O505="",P505=""),"",IF(AND(AND(MONTH(E505)&gt;=8,MONTH(E505)&lt;9),AND(MONTH(F505)&gt;=8,MONTH(F505)&lt;9)),(NETWORKDAYS(E505,F505,Lister!$D$7:$D$13)-P505)*N505/NETWORKDAYS(Lister!$D$20,Lister!$E$20,Lister!$D$7:$D$13),IF(AND(MONTH(E505)=7,MONTH(F505)=8),(NETWORKDAYS(Lister!$D$20,F505,Lister!$D$7:$D$13)-P505)*N505/NETWORKDAYS(Lister!$D$20,Lister!$E$20,Lister!$D$7:$D$13),IF(AND(MONTH(E505)=7,MONTH(F505)=7),0)))),0),"")</f>
        <v/>
      </c>
      <c r="S505" s="31" t="str">
        <f t="shared" si="52"/>
        <v/>
      </c>
      <c r="T505" s="31" t="str">
        <f t="shared" si="53"/>
        <v/>
      </c>
      <c r="U505" s="51" t="str">
        <f t="shared" si="54"/>
        <v/>
      </c>
    </row>
    <row r="506" spans="1:21" x14ac:dyDescent="0.25">
      <c r="A506" s="13" t="str">
        <f t="shared" si="55"/>
        <v/>
      </c>
      <c r="B506" s="55"/>
      <c r="C506" s="22"/>
      <c r="D506" s="23"/>
      <c r="E506" s="16"/>
      <c r="F506" s="16"/>
      <c r="G506" s="72" t="str">
        <f>IF(OR(E506="",F506=""),"",NETWORKDAYS(E506,F506,Lister!$D$7:$D$13))</f>
        <v/>
      </c>
      <c r="H506" s="19"/>
      <c r="I506" s="32" t="str">
        <f t="shared" si="49"/>
        <v/>
      </c>
      <c r="J506" s="18"/>
      <c r="K506" s="18"/>
      <c r="L506" s="46" t="str">
        <f t="shared" si="50"/>
        <v/>
      </c>
      <c r="M506" s="20"/>
      <c r="N506" s="31" t="str">
        <f t="shared" si="51"/>
        <v/>
      </c>
      <c r="O506" s="20"/>
      <c r="P506" s="20"/>
      <c r="Q506" s="46" t="str">
        <f>IFERROR(MAX(IF(OR(O506="",P506=""),"",IF(AND(AND(MONTH(E506)&gt;=7,MONTH(E506)&lt;8),AND(MONTH(F506)&gt;=7,MONTH(F506)&lt;8)),(NETWORKDAYS(E506,F506,Lister!$D$7:$D$13)-O506)*N506/NETWORKDAYS(Lister!$D$19,Lister!$E$19,Lister!$D$7:$D$13),IF(AND(AND(MONTH(E506)&gt;=7,MONTH(E506)&lt;8),MONTH(F506)&gt;7),(NETWORKDAYS(E506,Lister!$E$19,Lister!$D$7:$D$13)-O506)*N506/NETWORKDAYS(Lister!$D$19,Lister!$E$19,Lister!$D$7:$D$13),IF(MONTH(E506)&gt;7,0)))),0),"")</f>
        <v/>
      </c>
      <c r="R506" s="46" t="str">
        <f>IFERROR(MAX(IF(OR(O506="",P506=""),"",IF(AND(AND(MONTH(E506)&gt;=8,MONTH(E506)&lt;9),AND(MONTH(F506)&gt;=8,MONTH(F506)&lt;9)),(NETWORKDAYS(E506,F506,Lister!$D$7:$D$13)-P506)*N506/NETWORKDAYS(Lister!$D$20,Lister!$E$20,Lister!$D$7:$D$13),IF(AND(MONTH(E506)=7,MONTH(F506)=8),(NETWORKDAYS(Lister!$D$20,F506,Lister!$D$7:$D$13)-P506)*N506/NETWORKDAYS(Lister!$D$20,Lister!$E$20,Lister!$D$7:$D$13),IF(AND(MONTH(E506)=7,MONTH(F506)=7),0)))),0),"")</f>
        <v/>
      </c>
      <c r="S506" s="31" t="str">
        <f t="shared" si="52"/>
        <v/>
      </c>
      <c r="T506" s="31" t="str">
        <f t="shared" si="53"/>
        <v/>
      </c>
      <c r="U506" s="51" t="str">
        <f t="shared" si="54"/>
        <v/>
      </c>
    </row>
    <row r="507" spans="1:21" x14ac:dyDescent="0.25">
      <c r="A507" s="13" t="str">
        <f t="shared" si="55"/>
        <v/>
      </c>
      <c r="B507" s="55"/>
      <c r="C507" s="22"/>
      <c r="D507" s="23"/>
      <c r="E507" s="16"/>
      <c r="F507" s="16"/>
      <c r="G507" s="72" t="str">
        <f>IF(OR(E507="",F507=""),"",NETWORKDAYS(E507,F507,Lister!$D$7:$D$13))</f>
        <v/>
      </c>
      <c r="H507" s="19"/>
      <c r="I507" s="32" t="str">
        <f t="shared" si="49"/>
        <v/>
      </c>
      <c r="J507" s="18"/>
      <c r="K507" s="18"/>
      <c r="L507" s="46" t="str">
        <f t="shared" si="50"/>
        <v/>
      </c>
      <c r="M507" s="20"/>
      <c r="N507" s="31" t="str">
        <f t="shared" si="51"/>
        <v/>
      </c>
      <c r="O507" s="20"/>
      <c r="P507" s="20"/>
      <c r="Q507" s="46" t="str">
        <f>IFERROR(MAX(IF(OR(O507="",P507=""),"",IF(AND(AND(MONTH(E507)&gt;=7,MONTH(E507)&lt;8),AND(MONTH(F507)&gt;=7,MONTH(F507)&lt;8)),(NETWORKDAYS(E507,F507,Lister!$D$7:$D$13)-O507)*N507/NETWORKDAYS(Lister!$D$19,Lister!$E$19,Lister!$D$7:$D$13),IF(AND(AND(MONTH(E507)&gt;=7,MONTH(E507)&lt;8),MONTH(F507)&gt;7),(NETWORKDAYS(E507,Lister!$E$19,Lister!$D$7:$D$13)-O507)*N507/NETWORKDAYS(Lister!$D$19,Lister!$E$19,Lister!$D$7:$D$13),IF(MONTH(E507)&gt;7,0)))),0),"")</f>
        <v/>
      </c>
      <c r="R507" s="46" t="str">
        <f>IFERROR(MAX(IF(OR(O507="",P507=""),"",IF(AND(AND(MONTH(E507)&gt;=8,MONTH(E507)&lt;9),AND(MONTH(F507)&gt;=8,MONTH(F507)&lt;9)),(NETWORKDAYS(E507,F507,Lister!$D$7:$D$13)-P507)*N507/NETWORKDAYS(Lister!$D$20,Lister!$E$20,Lister!$D$7:$D$13),IF(AND(MONTH(E507)=7,MONTH(F507)=8),(NETWORKDAYS(Lister!$D$20,F507,Lister!$D$7:$D$13)-P507)*N507/NETWORKDAYS(Lister!$D$20,Lister!$E$20,Lister!$D$7:$D$13),IF(AND(MONTH(E507)=7,MONTH(F507)=7),0)))),0),"")</f>
        <v/>
      </c>
      <c r="S507" s="31" t="str">
        <f t="shared" si="52"/>
        <v/>
      </c>
      <c r="T507" s="31" t="str">
        <f t="shared" si="53"/>
        <v/>
      </c>
      <c r="U507" s="51" t="str">
        <f t="shared" si="54"/>
        <v/>
      </c>
    </row>
    <row r="508" spans="1:21" x14ac:dyDescent="0.25">
      <c r="A508" s="13" t="str">
        <f t="shared" si="55"/>
        <v/>
      </c>
      <c r="B508" s="55"/>
      <c r="C508" s="22"/>
      <c r="D508" s="23"/>
      <c r="E508" s="16"/>
      <c r="F508" s="16"/>
      <c r="G508" s="72" t="str">
        <f>IF(OR(E508="",F508=""),"",NETWORKDAYS(E508,F508,Lister!$D$7:$D$13))</f>
        <v/>
      </c>
      <c r="H508" s="19"/>
      <c r="I508" s="32" t="str">
        <f t="shared" si="49"/>
        <v/>
      </c>
      <c r="J508" s="18"/>
      <c r="K508" s="18"/>
      <c r="L508" s="46" t="str">
        <f t="shared" si="50"/>
        <v/>
      </c>
      <c r="M508" s="20"/>
      <c r="N508" s="31" t="str">
        <f t="shared" si="51"/>
        <v/>
      </c>
      <c r="O508" s="20"/>
      <c r="P508" s="20"/>
      <c r="Q508" s="46" t="str">
        <f>IFERROR(MAX(IF(OR(O508="",P508=""),"",IF(AND(AND(MONTH(E508)&gt;=7,MONTH(E508)&lt;8),AND(MONTH(F508)&gt;=7,MONTH(F508)&lt;8)),(NETWORKDAYS(E508,F508,Lister!$D$7:$D$13)-O508)*N508/NETWORKDAYS(Lister!$D$19,Lister!$E$19,Lister!$D$7:$D$13),IF(AND(AND(MONTH(E508)&gt;=7,MONTH(E508)&lt;8),MONTH(F508)&gt;7),(NETWORKDAYS(E508,Lister!$E$19,Lister!$D$7:$D$13)-O508)*N508/NETWORKDAYS(Lister!$D$19,Lister!$E$19,Lister!$D$7:$D$13),IF(MONTH(E508)&gt;7,0)))),0),"")</f>
        <v/>
      </c>
      <c r="R508" s="46" t="str">
        <f>IFERROR(MAX(IF(OR(O508="",P508=""),"",IF(AND(AND(MONTH(E508)&gt;=8,MONTH(E508)&lt;9),AND(MONTH(F508)&gt;=8,MONTH(F508)&lt;9)),(NETWORKDAYS(E508,F508,Lister!$D$7:$D$13)-P508)*N508/NETWORKDAYS(Lister!$D$20,Lister!$E$20,Lister!$D$7:$D$13),IF(AND(MONTH(E508)=7,MONTH(F508)=8),(NETWORKDAYS(Lister!$D$20,F508,Lister!$D$7:$D$13)-P508)*N508/NETWORKDAYS(Lister!$D$20,Lister!$E$20,Lister!$D$7:$D$13),IF(AND(MONTH(E508)=7,MONTH(F508)=7),0)))),0),"")</f>
        <v/>
      </c>
      <c r="S508" s="31" t="str">
        <f t="shared" si="52"/>
        <v/>
      </c>
      <c r="T508" s="31" t="str">
        <f t="shared" si="53"/>
        <v/>
      </c>
      <c r="U508" s="51" t="str">
        <f t="shared" si="54"/>
        <v/>
      </c>
    </row>
    <row r="509" spans="1:21" x14ac:dyDescent="0.25">
      <c r="A509" s="13" t="str">
        <f t="shared" si="55"/>
        <v/>
      </c>
      <c r="B509" s="55"/>
      <c r="C509" s="22"/>
      <c r="D509" s="23"/>
      <c r="E509" s="16"/>
      <c r="F509" s="16"/>
      <c r="G509" s="72" t="str">
        <f>IF(OR(E509="",F509=""),"",NETWORKDAYS(E509,F509,Lister!$D$7:$D$13))</f>
        <v/>
      </c>
      <c r="H509" s="19"/>
      <c r="I509" s="32" t="str">
        <f t="shared" si="49"/>
        <v/>
      </c>
      <c r="J509" s="18"/>
      <c r="K509" s="18"/>
      <c r="L509" s="46" t="str">
        <f t="shared" si="50"/>
        <v/>
      </c>
      <c r="M509" s="20"/>
      <c r="N509" s="31" t="str">
        <f t="shared" si="51"/>
        <v/>
      </c>
      <c r="O509" s="20"/>
      <c r="P509" s="20"/>
      <c r="Q509" s="46" t="str">
        <f>IFERROR(MAX(IF(OR(O509="",P509=""),"",IF(AND(AND(MONTH(E509)&gt;=7,MONTH(E509)&lt;8),AND(MONTH(F509)&gt;=7,MONTH(F509)&lt;8)),(NETWORKDAYS(E509,F509,Lister!$D$7:$D$13)-O509)*N509/NETWORKDAYS(Lister!$D$19,Lister!$E$19,Lister!$D$7:$D$13),IF(AND(AND(MONTH(E509)&gt;=7,MONTH(E509)&lt;8),MONTH(F509)&gt;7),(NETWORKDAYS(E509,Lister!$E$19,Lister!$D$7:$D$13)-O509)*N509/NETWORKDAYS(Lister!$D$19,Lister!$E$19,Lister!$D$7:$D$13),IF(MONTH(E509)&gt;7,0)))),0),"")</f>
        <v/>
      </c>
      <c r="R509" s="46" t="str">
        <f>IFERROR(MAX(IF(OR(O509="",P509=""),"",IF(AND(AND(MONTH(E509)&gt;=8,MONTH(E509)&lt;9),AND(MONTH(F509)&gt;=8,MONTH(F509)&lt;9)),(NETWORKDAYS(E509,F509,Lister!$D$7:$D$13)-P509)*N509/NETWORKDAYS(Lister!$D$20,Lister!$E$20,Lister!$D$7:$D$13),IF(AND(MONTH(E509)=7,MONTH(F509)=8),(NETWORKDAYS(Lister!$D$20,F509,Lister!$D$7:$D$13)-P509)*N509/NETWORKDAYS(Lister!$D$20,Lister!$E$20,Lister!$D$7:$D$13),IF(AND(MONTH(E509)=7,MONTH(F509)=7),0)))),0),"")</f>
        <v/>
      </c>
      <c r="S509" s="31" t="str">
        <f t="shared" si="52"/>
        <v/>
      </c>
      <c r="T509" s="31" t="str">
        <f t="shared" si="53"/>
        <v/>
      </c>
      <c r="U509" s="51" t="str">
        <f t="shared" si="54"/>
        <v/>
      </c>
    </row>
    <row r="510" spans="1:21" x14ac:dyDescent="0.25">
      <c r="A510" s="13" t="str">
        <f t="shared" si="55"/>
        <v/>
      </c>
      <c r="B510" s="55"/>
      <c r="C510" s="22"/>
      <c r="D510" s="23"/>
      <c r="E510" s="16"/>
      <c r="F510" s="16"/>
      <c r="G510" s="72" t="str">
        <f>IF(OR(E510="",F510=""),"",NETWORKDAYS(E510,F510,Lister!$D$7:$D$13))</f>
        <v/>
      </c>
      <c r="H510" s="19"/>
      <c r="I510" s="32" t="str">
        <f t="shared" si="49"/>
        <v/>
      </c>
      <c r="J510" s="18"/>
      <c r="K510" s="18"/>
      <c r="L510" s="46" t="str">
        <f t="shared" si="50"/>
        <v/>
      </c>
      <c r="M510" s="20"/>
      <c r="N510" s="31" t="str">
        <f t="shared" si="51"/>
        <v/>
      </c>
      <c r="O510" s="20"/>
      <c r="P510" s="20"/>
      <c r="Q510" s="46" t="str">
        <f>IFERROR(MAX(IF(OR(O510="",P510=""),"",IF(AND(AND(MONTH(E510)&gt;=7,MONTH(E510)&lt;8),AND(MONTH(F510)&gt;=7,MONTH(F510)&lt;8)),(NETWORKDAYS(E510,F510,Lister!$D$7:$D$13)-O510)*N510/NETWORKDAYS(Lister!$D$19,Lister!$E$19,Lister!$D$7:$D$13),IF(AND(AND(MONTH(E510)&gt;=7,MONTH(E510)&lt;8),MONTH(F510)&gt;7),(NETWORKDAYS(E510,Lister!$E$19,Lister!$D$7:$D$13)-O510)*N510/NETWORKDAYS(Lister!$D$19,Lister!$E$19,Lister!$D$7:$D$13),IF(MONTH(E510)&gt;7,0)))),0),"")</f>
        <v/>
      </c>
      <c r="R510" s="46" t="str">
        <f>IFERROR(MAX(IF(OR(O510="",P510=""),"",IF(AND(AND(MONTH(E510)&gt;=8,MONTH(E510)&lt;9),AND(MONTH(F510)&gt;=8,MONTH(F510)&lt;9)),(NETWORKDAYS(E510,F510,Lister!$D$7:$D$13)-P510)*N510/NETWORKDAYS(Lister!$D$20,Lister!$E$20,Lister!$D$7:$D$13),IF(AND(MONTH(E510)=7,MONTH(F510)=8),(NETWORKDAYS(Lister!$D$20,F510,Lister!$D$7:$D$13)-P510)*N510/NETWORKDAYS(Lister!$D$20,Lister!$E$20,Lister!$D$7:$D$13),IF(AND(MONTH(E510)=7,MONTH(F510)=7),0)))),0),"")</f>
        <v/>
      </c>
      <c r="S510" s="31" t="str">
        <f t="shared" si="52"/>
        <v/>
      </c>
      <c r="T510" s="31" t="str">
        <f t="shared" si="53"/>
        <v/>
      </c>
      <c r="U510" s="51" t="str">
        <f t="shared" si="54"/>
        <v/>
      </c>
    </row>
    <row r="511" spans="1:21" x14ac:dyDescent="0.25">
      <c r="A511" s="13" t="str">
        <f t="shared" si="55"/>
        <v/>
      </c>
      <c r="B511" s="55"/>
      <c r="C511" s="22"/>
      <c r="D511" s="23"/>
      <c r="E511" s="16"/>
      <c r="F511" s="16"/>
      <c r="G511" s="72" t="str">
        <f>IF(OR(E511="",F511=""),"",NETWORKDAYS(E511,F511,Lister!$D$7:$D$13))</f>
        <v/>
      </c>
      <c r="H511" s="19"/>
      <c r="I511" s="32" t="str">
        <f t="shared" si="49"/>
        <v/>
      </c>
      <c r="J511" s="18"/>
      <c r="K511" s="18"/>
      <c r="L511" s="46" t="str">
        <f t="shared" si="50"/>
        <v/>
      </c>
      <c r="M511" s="20"/>
      <c r="N511" s="31" t="str">
        <f t="shared" si="51"/>
        <v/>
      </c>
      <c r="O511" s="20"/>
      <c r="P511" s="20"/>
      <c r="Q511" s="46" t="str">
        <f>IFERROR(MAX(IF(OR(O511="",P511=""),"",IF(AND(AND(MONTH(E511)&gt;=7,MONTH(E511)&lt;8),AND(MONTH(F511)&gt;=7,MONTH(F511)&lt;8)),(NETWORKDAYS(E511,F511,Lister!$D$7:$D$13)-O511)*N511/NETWORKDAYS(Lister!$D$19,Lister!$E$19,Lister!$D$7:$D$13),IF(AND(AND(MONTH(E511)&gt;=7,MONTH(E511)&lt;8),MONTH(F511)&gt;7),(NETWORKDAYS(E511,Lister!$E$19,Lister!$D$7:$D$13)-O511)*N511/NETWORKDAYS(Lister!$D$19,Lister!$E$19,Lister!$D$7:$D$13),IF(MONTH(E511)&gt;7,0)))),0),"")</f>
        <v/>
      </c>
      <c r="R511" s="46" t="str">
        <f>IFERROR(MAX(IF(OR(O511="",P511=""),"",IF(AND(AND(MONTH(E511)&gt;=8,MONTH(E511)&lt;9),AND(MONTH(F511)&gt;=8,MONTH(F511)&lt;9)),(NETWORKDAYS(E511,F511,Lister!$D$7:$D$13)-P511)*N511/NETWORKDAYS(Lister!$D$20,Lister!$E$20,Lister!$D$7:$D$13),IF(AND(MONTH(E511)=7,MONTH(F511)=8),(NETWORKDAYS(Lister!$D$20,F511,Lister!$D$7:$D$13)-P511)*N511/NETWORKDAYS(Lister!$D$20,Lister!$E$20,Lister!$D$7:$D$13),IF(AND(MONTH(E511)=7,MONTH(F511)=7),0)))),0),"")</f>
        <v/>
      </c>
      <c r="S511" s="31" t="str">
        <f t="shared" si="52"/>
        <v/>
      </c>
      <c r="T511" s="31" t="str">
        <f t="shared" si="53"/>
        <v/>
      </c>
      <c r="U511" s="51" t="str">
        <f t="shared" si="54"/>
        <v/>
      </c>
    </row>
    <row r="512" spans="1:21" x14ac:dyDescent="0.25">
      <c r="A512" s="13" t="str">
        <f t="shared" si="55"/>
        <v/>
      </c>
      <c r="B512" s="55"/>
      <c r="C512" s="22"/>
      <c r="D512" s="23"/>
      <c r="E512" s="16"/>
      <c r="F512" s="16"/>
      <c r="G512" s="72" t="str">
        <f>IF(OR(E512="",F512=""),"",NETWORKDAYS(E512,F512,Lister!$D$7:$D$13))</f>
        <v/>
      </c>
      <c r="H512" s="19"/>
      <c r="I512" s="32" t="str">
        <f t="shared" si="49"/>
        <v/>
      </c>
      <c r="J512" s="18"/>
      <c r="K512" s="18"/>
      <c r="L512" s="46" t="str">
        <f t="shared" si="50"/>
        <v/>
      </c>
      <c r="M512" s="20"/>
      <c r="N512" s="31" t="str">
        <f t="shared" si="51"/>
        <v/>
      </c>
      <c r="O512" s="20"/>
      <c r="P512" s="20"/>
      <c r="Q512" s="46" t="str">
        <f>IFERROR(MAX(IF(OR(O512="",P512=""),"",IF(AND(AND(MONTH(E512)&gt;=7,MONTH(E512)&lt;8),AND(MONTH(F512)&gt;=7,MONTH(F512)&lt;8)),(NETWORKDAYS(E512,F512,Lister!$D$7:$D$13)-O512)*N512/NETWORKDAYS(Lister!$D$19,Lister!$E$19,Lister!$D$7:$D$13),IF(AND(AND(MONTH(E512)&gt;=7,MONTH(E512)&lt;8),MONTH(F512)&gt;7),(NETWORKDAYS(E512,Lister!$E$19,Lister!$D$7:$D$13)-O512)*N512/NETWORKDAYS(Lister!$D$19,Lister!$E$19,Lister!$D$7:$D$13),IF(MONTH(E512)&gt;7,0)))),0),"")</f>
        <v/>
      </c>
      <c r="R512" s="46" t="str">
        <f>IFERROR(MAX(IF(OR(O512="",P512=""),"",IF(AND(AND(MONTH(E512)&gt;=8,MONTH(E512)&lt;9),AND(MONTH(F512)&gt;=8,MONTH(F512)&lt;9)),(NETWORKDAYS(E512,F512,Lister!$D$7:$D$13)-P512)*N512/NETWORKDAYS(Lister!$D$20,Lister!$E$20,Lister!$D$7:$D$13),IF(AND(MONTH(E512)=7,MONTH(F512)=8),(NETWORKDAYS(Lister!$D$20,F512,Lister!$D$7:$D$13)-P512)*N512/NETWORKDAYS(Lister!$D$20,Lister!$E$20,Lister!$D$7:$D$13),IF(AND(MONTH(E512)=7,MONTH(F512)=7),0)))),0),"")</f>
        <v/>
      </c>
      <c r="S512" s="31" t="str">
        <f t="shared" si="52"/>
        <v/>
      </c>
      <c r="T512" s="31" t="str">
        <f t="shared" si="53"/>
        <v/>
      </c>
      <c r="U512" s="51" t="str">
        <f t="shared" si="54"/>
        <v/>
      </c>
    </row>
    <row r="513" spans="1:21" x14ac:dyDescent="0.25">
      <c r="A513" s="13" t="str">
        <f t="shared" si="55"/>
        <v/>
      </c>
      <c r="B513" s="55"/>
      <c r="C513" s="22"/>
      <c r="D513" s="23"/>
      <c r="E513" s="16"/>
      <c r="F513" s="16"/>
      <c r="G513" s="72" t="str">
        <f>IF(OR(E513="",F513=""),"",NETWORKDAYS(E513,F513,Lister!$D$7:$D$13))</f>
        <v/>
      </c>
      <c r="H513" s="19"/>
      <c r="I513" s="32" t="str">
        <f t="shared" si="49"/>
        <v/>
      </c>
      <c r="J513" s="18"/>
      <c r="K513" s="18"/>
      <c r="L513" s="46" t="str">
        <f t="shared" si="50"/>
        <v/>
      </c>
      <c r="M513" s="20"/>
      <c r="N513" s="31" t="str">
        <f t="shared" si="51"/>
        <v/>
      </c>
      <c r="O513" s="20"/>
      <c r="P513" s="20"/>
      <c r="Q513" s="46" t="str">
        <f>IFERROR(MAX(IF(OR(O513="",P513=""),"",IF(AND(AND(MONTH(E513)&gt;=7,MONTH(E513)&lt;8),AND(MONTH(F513)&gt;=7,MONTH(F513)&lt;8)),(NETWORKDAYS(E513,F513,Lister!$D$7:$D$13)-O513)*N513/NETWORKDAYS(Lister!$D$19,Lister!$E$19,Lister!$D$7:$D$13),IF(AND(AND(MONTH(E513)&gt;=7,MONTH(E513)&lt;8),MONTH(F513)&gt;7),(NETWORKDAYS(E513,Lister!$E$19,Lister!$D$7:$D$13)-O513)*N513/NETWORKDAYS(Lister!$D$19,Lister!$E$19,Lister!$D$7:$D$13),IF(MONTH(E513)&gt;7,0)))),0),"")</f>
        <v/>
      </c>
      <c r="R513" s="46" t="str">
        <f>IFERROR(MAX(IF(OR(O513="",P513=""),"",IF(AND(AND(MONTH(E513)&gt;=8,MONTH(E513)&lt;9),AND(MONTH(F513)&gt;=8,MONTH(F513)&lt;9)),(NETWORKDAYS(E513,F513,Lister!$D$7:$D$13)-P513)*N513/NETWORKDAYS(Lister!$D$20,Lister!$E$20,Lister!$D$7:$D$13),IF(AND(MONTH(E513)=7,MONTH(F513)=8),(NETWORKDAYS(Lister!$D$20,F513,Lister!$D$7:$D$13)-P513)*N513/NETWORKDAYS(Lister!$D$20,Lister!$E$20,Lister!$D$7:$D$13),IF(AND(MONTH(E513)=7,MONTH(F513)=7),0)))),0),"")</f>
        <v/>
      </c>
      <c r="S513" s="31" t="str">
        <f t="shared" si="52"/>
        <v/>
      </c>
      <c r="T513" s="31" t="str">
        <f t="shared" si="53"/>
        <v/>
      </c>
      <c r="U513" s="51" t="str">
        <f t="shared" si="54"/>
        <v/>
      </c>
    </row>
    <row r="514" spans="1:21" x14ac:dyDescent="0.25">
      <c r="A514" s="13" t="str">
        <f t="shared" si="55"/>
        <v/>
      </c>
      <c r="B514" s="55"/>
      <c r="C514" s="22"/>
      <c r="D514" s="23"/>
      <c r="E514" s="16"/>
      <c r="F514" s="16"/>
      <c r="G514" s="72" t="str">
        <f>IF(OR(E514="",F514=""),"",NETWORKDAYS(E514,F514,Lister!$D$7:$D$13))</f>
        <v/>
      </c>
      <c r="H514" s="19"/>
      <c r="I514" s="32" t="str">
        <f t="shared" si="49"/>
        <v/>
      </c>
      <c r="J514" s="18"/>
      <c r="K514" s="18"/>
      <c r="L514" s="46" t="str">
        <f t="shared" si="50"/>
        <v/>
      </c>
      <c r="M514" s="20"/>
      <c r="N514" s="31" t="str">
        <f t="shared" si="51"/>
        <v/>
      </c>
      <c r="O514" s="20"/>
      <c r="P514" s="20"/>
      <c r="Q514" s="46" t="str">
        <f>IFERROR(MAX(IF(OR(O514="",P514=""),"",IF(AND(AND(MONTH(E514)&gt;=7,MONTH(E514)&lt;8),AND(MONTH(F514)&gt;=7,MONTH(F514)&lt;8)),(NETWORKDAYS(E514,F514,Lister!$D$7:$D$13)-O514)*N514/NETWORKDAYS(Lister!$D$19,Lister!$E$19,Lister!$D$7:$D$13),IF(AND(AND(MONTH(E514)&gt;=7,MONTH(E514)&lt;8),MONTH(F514)&gt;7),(NETWORKDAYS(E514,Lister!$E$19,Lister!$D$7:$D$13)-O514)*N514/NETWORKDAYS(Lister!$D$19,Lister!$E$19,Lister!$D$7:$D$13),IF(MONTH(E514)&gt;7,0)))),0),"")</f>
        <v/>
      </c>
      <c r="R514" s="46" t="str">
        <f>IFERROR(MAX(IF(OR(O514="",P514=""),"",IF(AND(AND(MONTH(E514)&gt;=8,MONTH(E514)&lt;9),AND(MONTH(F514)&gt;=8,MONTH(F514)&lt;9)),(NETWORKDAYS(E514,F514,Lister!$D$7:$D$13)-P514)*N514/NETWORKDAYS(Lister!$D$20,Lister!$E$20,Lister!$D$7:$D$13),IF(AND(MONTH(E514)=7,MONTH(F514)=8),(NETWORKDAYS(Lister!$D$20,F514,Lister!$D$7:$D$13)-P514)*N514/NETWORKDAYS(Lister!$D$20,Lister!$E$20,Lister!$D$7:$D$13),IF(AND(MONTH(E514)=7,MONTH(F514)=7),0)))),0),"")</f>
        <v/>
      </c>
      <c r="S514" s="31" t="str">
        <f t="shared" si="52"/>
        <v/>
      </c>
      <c r="T514" s="31" t="str">
        <f t="shared" si="53"/>
        <v/>
      </c>
      <c r="U514" s="51" t="str">
        <f t="shared" si="54"/>
        <v/>
      </c>
    </row>
    <row r="515" spans="1:21" x14ac:dyDescent="0.25">
      <c r="A515" s="13" t="str">
        <f t="shared" si="55"/>
        <v/>
      </c>
      <c r="B515" s="55"/>
      <c r="C515" s="22"/>
      <c r="D515" s="23"/>
      <c r="E515" s="16"/>
      <c r="F515" s="16"/>
      <c r="G515" s="72" t="str">
        <f>IF(OR(E515="",F515=""),"",NETWORKDAYS(E515,F515,Lister!$D$7:$D$13))</f>
        <v/>
      </c>
      <c r="H515" s="19"/>
      <c r="I515" s="32" t="str">
        <f t="shared" si="49"/>
        <v/>
      </c>
      <c r="J515" s="18"/>
      <c r="K515" s="18"/>
      <c r="L515" s="46" t="str">
        <f t="shared" si="50"/>
        <v/>
      </c>
      <c r="M515" s="20"/>
      <c r="N515" s="31" t="str">
        <f t="shared" si="51"/>
        <v/>
      </c>
      <c r="O515" s="20"/>
      <c r="P515" s="20"/>
      <c r="Q515" s="46" t="str">
        <f>IFERROR(MAX(IF(OR(O515="",P515=""),"",IF(AND(AND(MONTH(E515)&gt;=7,MONTH(E515)&lt;8),AND(MONTH(F515)&gt;=7,MONTH(F515)&lt;8)),(NETWORKDAYS(E515,F515,Lister!$D$7:$D$13)-O515)*N515/NETWORKDAYS(Lister!$D$19,Lister!$E$19,Lister!$D$7:$D$13),IF(AND(AND(MONTH(E515)&gt;=7,MONTH(E515)&lt;8),MONTH(F515)&gt;7),(NETWORKDAYS(E515,Lister!$E$19,Lister!$D$7:$D$13)-O515)*N515/NETWORKDAYS(Lister!$D$19,Lister!$E$19,Lister!$D$7:$D$13),IF(MONTH(E515)&gt;7,0)))),0),"")</f>
        <v/>
      </c>
      <c r="R515" s="46" t="str">
        <f>IFERROR(MAX(IF(OR(O515="",P515=""),"",IF(AND(AND(MONTH(E515)&gt;=8,MONTH(E515)&lt;9),AND(MONTH(F515)&gt;=8,MONTH(F515)&lt;9)),(NETWORKDAYS(E515,F515,Lister!$D$7:$D$13)-P515)*N515/NETWORKDAYS(Lister!$D$20,Lister!$E$20,Lister!$D$7:$D$13),IF(AND(MONTH(E515)=7,MONTH(F515)=8),(NETWORKDAYS(Lister!$D$20,F515,Lister!$D$7:$D$13)-P515)*N515/NETWORKDAYS(Lister!$D$20,Lister!$E$20,Lister!$D$7:$D$13),IF(AND(MONTH(E515)=7,MONTH(F515)=7),0)))),0),"")</f>
        <v/>
      </c>
      <c r="S515" s="31" t="str">
        <f t="shared" si="52"/>
        <v/>
      </c>
      <c r="T515" s="31" t="str">
        <f t="shared" si="53"/>
        <v/>
      </c>
      <c r="U515" s="51" t="str">
        <f t="shared" si="54"/>
        <v/>
      </c>
    </row>
    <row r="516" spans="1:21" x14ac:dyDescent="0.25">
      <c r="A516" s="13" t="str">
        <f t="shared" si="55"/>
        <v/>
      </c>
      <c r="B516" s="55"/>
      <c r="C516" s="22"/>
      <c r="D516" s="23"/>
      <c r="E516" s="16"/>
      <c r="F516" s="16"/>
      <c r="G516" s="72" t="str">
        <f>IF(OR(E516="",F516=""),"",NETWORKDAYS(E516,F516,Lister!$D$7:$D$13))</f>
        <v/>
      </c>
      <c r="H516" s="19"/>
      <c r="I516" s="32" t="str">
        <f t="shared" si="49"/>
        <v/>
      </c>
      <c r="J516" s="18"/>
      <c r="K516" s="18"/>
      <c r="L516" s="46" t="str">
        <f t="shared" si="50"/>
        <v/>
      </c>
      <c r="M516" s="20"/>
      <c r="N516" s="31" t="str">
        <f t="shared" si="51"/>
        <v/>
      </c>
      <c r="O516" s="20"/>
      <c r="P516" s="20"/>
      <c r="Q516" s="46" t="str">
        <f>IFERROR(MAX(IF(OR(O516="",P516=""),"",IF(AND(AND(MONTH(E516)&gt;=7,MONTH(E516)&lt;8),AND(MONTH(F516)&gt;=7,MONTH(F516)&lt;8)),(NETWORKDAYS(E516,F516,Lister!$D$7:$D$13)-O516)*N516/NETWORKDAYS(Lister!$D$19,Lister!$E$19,Lister!$D$7:$D$13),IF(AND(AND(MONTH(E516)&gt;=7,MONTH(E516)&lt;8),MONTH(F516)&gt;7),(NETWORKDAYS(E516,Lister!$E$19,Lister!$D$7:$D$13)-O516)*N516/NETWORKDAYS(Lister!$D$19,Lister!$E$19,Lister!$D$7:$D$13),IF(MONTH(E516)&gt;7,0)))),0),"")</f>
        <v/>
      </c>
      <c r="R516" s="46" t="str">
        <f>IFERROR(MAX(IF(OR(O516="",P516=""),"",IF(AND(AND(MONTH(E516)&gt;=8,MONTH(E516)&lt;9),AND(MONTH(F516)&gt;=8,MONTH(F516)&lt;9)),(NETWORKDAYS(E516,F516,Lister!$D$7:$D$13)-P516)*N516/NETWORKDAYS(Lister!$D$20,Lister!$E$20,Lister!$D$7:$D$13),IF(AND(MONTH(E516)=7,MONTH(F516)=8),(NETWORKDAYS(Lister!$D$20,F516,Lister!$D$7:$D$13)-P516)*N516/NETWORKDAYS(Lister!$D$20,Lister!$E$20,Lister!$D$7:$D$13),IF(AND(MONTH(E516)=7,MONTH(F516)=7),0)))),0),"")</f>
        <v/>
      </c>
      <c r="S516" s="31" t="str">
        <f t="shared" si="52"/>
        <v/>
      </c>
      <c r="T516" s="31" t="str">
        <f t="shared" si="53"/>
        <v/>
      </c>
      <c r="U516" s="51" t="str">
        <f t="shared" si="54"/>
        <v/>
      </c>
    </row>
    <row r="517" spans="1:21" x14ac:dyDescent="0.25">
      <c r="A517" s="13" t="str">
        <f t="shared" si="55"/>
        <v/>
      </c>
      <c r="B517" s="55"/>
      <c r="C517" s="22"/>
      <c r="D517" s="23"/>
      <c r="E517" s="16"/>
      <c r="F517" s="16"/>
      <c r="G517" s="72" t="str">
        <f>IF(OR(E517="",F517=""),"",NETWORKDAYS(E517,F517,Lister!$D$7:$D$13))</f>
        <v/>
      </c>
      <c r="H517" s="19"/>
      <c r="I517" s="32" t="str">
        <f t="shared" si="49"/>
        <v/>
      </c>
      <c r="J517" s="18"/>
      <c r="K517" s="18"/>
      <c r="L517" s="46" t="str">
        <f t="shared" si="50"/>
        <v/>
      </c>
      <c r="M517" s="20"/>
      <c r="N517" s="31" t="str">
        <f t="shared" si="51"/>
        <v/>
      </c>
      <c r="O517" s="20"/>
      <c r="P517" s="20"/>
      <c r="Q517" s="46" t="str">
        <f>IFERROR(MAX(IF(OR(O517="",P517=""),"",IF(AND(AND(MONTH(E517)&gt;=7,MONTH(E517)&lt;8),AND(MONTH(F517)&gt;=7,MONTH(F517)&lt;8)),(NETWORKDAYS(E517,F517,Lister!$D$7:$D$13)-O517)*N517/NETWORKDAYS(Lister!$D$19,Lister!$E$19,Lister!$D$7:$D$13),IF(AND(AND(MONTH(E517)&gt;=7,MONTH(E517)&lt;8),MONTH(F517)&gt;7),(NETWORKDAYS(E517,Lister!$E$19,Lister!$D$7:$D$13)-O517)*N517/NETWORKDAYS(Lister!$D$19,Lister!$E$19,Lister!$D$7:$D$13),IF(MONTH(E517)&gt;7,0)))),0),"")</f>
        <v/>
      </c>
      <c r="R517" s="46" t="str">
        <f>IFERROR(MAX(IF(OR(O517="",P517=""),"",IF(AND(AND(MONTH(E517)&gt;=8,MONTH(E517)&lt;9),AND(MONTH(F517)&gt;=8,MONTH(F517)&lt;9)),(NETWORKDAYS(E517,F517,Lister!$D$7:$D$13)-P517)*N517/NETWORKDAYS(Lister!$D$20,Lister!$E$20,Lister!$D$7:$D$13),IF(AND(MONTH(E517)=7,MONTH(F517)=8),(NETWORKDAYS(Lister!$D$20,F517,Lister!$D$7:$D$13)-P517)*N517/NETWORKDAYS(Lister!$D$20,Lister!$E$20,Lister!$D$7:$D$13),IF(AND(MONTH(E517)=7,MONTH(F517)=7),0)))),0),"")</f>
        <v/>
      </c>
      <c r="S517" s="31" t="str">
        <f t="shared" si="52"/>
        <v/>
      </c>
      <c r="T517" s="31" t="str">
        <f t="shared" si="53"/>
        <v/>
      </c>
      <c r="U517" s="51" t="str">
        <f t="shared" si="54"/>
        <v/>
      </c>
    </row>
    <row r="518" spans="1:21" x14ac:dyDescent="0.25">
      <c r="A518" s="13" t="str">
        <f t="shared" si="55"/>
        <v/>
      </c>
      <c r="B518" s="55"/>
      <c r="C518" s="22"/>
      <c r="D518" s="23"/>
      <c r="E518" s="16"/>
      <c r="F518" s="16"/>
      <c r="G518" s="72" t="str">
        <f>IF(OR(E518="",F518=""),"",NETWORKDAYS(E518,F518,Lister!$D$7:$D$13))</f>
        <v/>
      </c>
      <c r="H518" s="19"/>
      <c r="I518" s="32" t="str">
        <f t="shared" si="49"/>
        <v/>
      </c>
      <c r="J518" s="18"/>
      <c r="K518" s="18"/>
      <c r="L518" s="46" t="str">
        <f t="shared" si="50"/>
        <v/>
      </c>
      <c r="M518" s="20"/>
      <c r="N518" s="31" t="str">
        <f t="shared" si="51"/>
        <v/>
      </c>
      <c r="O518" s="20"/>
      <c r="P518" s="20"/>
      <c r="Q518" s="46" t="str">
        <f>IFERROR(MAX(IF(OR(O518="",P518=""),"",IF(AND(AND(MONTH(E518)&gt;=7,MONTH(E518)&lt;8),AND(MONTH(F518)&gt;=7,MONTH(F518)&lt;8)),(NETWORKDAYS(E518,F518,Lister!$D$7:$D$13)-O518)*N518/NETWORKDAYS(Lister!$D$19,Lister!$E$19,Lister!$D$7:$D$13),IF(AND(AND(MONTH(E518)&gt;=7,MONTH(E518)&lt;8),MONTH(F518)&gt;7),(NETWORKDAYS(E518,Lister!$E$19,Lister!$D$7:$D$13)-O518)*N518/NETWORKDAYS(Lister!$D$19,Lister!$E$19,Lister!$D$7:$D$13),IF(MONTH(E518)&gt;7,0)))),0),"")</f>
        <v/>
      </c>
      <c r="R518" s="46" t="str">
        <f>IFERROR(MAX(IF(OR(O518="",P518=""),"",IF(AND(AND(MONTH(E518)&gt;=8,MONTH(E518)&lt;9),AND(MONTH(F518)&gt;=8,MONTH(F518)&lt;9)),(NETWORKDAYS(E518,F518,Lister!$D$7:$D$13)-P518)*N518/NETWORKDAYS(Lister!$D$20,Lister!$E$20,Lister!$D$7:$D$13),IF(AND(MONTH(E518)=7,MONTH(F518)=8),(NETWORKDAYS(Lister!$D$20,F518,Lister!$D$7:$D$13)-P518)*N518/NETWORKDAYS(Lister!$D$20,Lister!$E$20,Lister!$D$7:$D$13),IF(AND(MONTH(E518)=7,MONTH(F518)=7),0)))),0),"")</f>
        <v/>
      </c>
      <c r="S518" s="31" t="str">
        <f t="shared" si="52"/>
        <v/>
      </c>
      <c r="T518" s="31" t="str">
        <f t="shared" si="53"/>
        <v/>
      </c>
      <c r="U518" s="51" t="str">
        <f t="shared" si="54"/>
        <v/>
      </c>
    </row>
    <row r="519" spans="1:21" x14ac:dyDescent="0.25">
      <c r="A519" s="13" t="str">
        <f t="shared" si="55"/>
        <v/>
      </c>
      <c r="B519" s="55"/>
      <c r="C519" s="22"/>
      <c r="D519" s="23"/>
      <c r="E519" s="16"/>
      <c r="F519" s="16"/>
      <c r="G519" s="72" t="str">
        <f>IF(OR(E519="",F519=""),"",NETWORKDAYS(E519,F519,Lister!$D$7:$D$13))</f>
        <v/>
      </c>
      <c r="H519" s="19"/>
      <c r="I519" s="32" t="str">
        <f t="shared" si="49"/>
        <v/>
      </c>
      <c r="J519" s="18"/>
      <c r="K519" s="18"/>
      <c r="L519" s="46" t="str">
        <f t="shared" si="50"/>
        <v/>
      </c>
      <c r="M519" s="20"/>
      <c r="N519" s="31" t="str">
        <f t="shared" si="51"/>
        <v/>
      </c>
      <c r="O519" s="20"/>
      <c r="P519" s="20"/>
      <c r="Q519" s="46" t="str">
        <f>IFERROR(MAX(IF(OR(O519="",P519=""),"",IF(AND(AND(MONTH(E519)&gt;=7,MONTH(E519)&lt;8),AND(MONTH(F519)&gt;=7,MONTH(F519)&lt;8)),(NETWORKDAYS(E519,F519,Lister!$D$7:$D$13)-O519)*N519/NETWORKDAYS(Lister!$D$19,Lister!$E$19,Lister!$D$7:$D$13),IF(AND(AND(MONTH(E519)&gt;=7,MONTH(E519)&lt;8),MONTH(F519)&gt;7),(NETWORKDAYS(E519,Lister!$E$19,Lister!$D$7:$D$13)-O519)*N519/NETWORKDAYS(Lister!$D$19,Lister!$E$19,Lister!$D$7:$D$13),IF(MONTH(E519)&gt;7,0)))),0),"")</f>
        <v/>
      </c>
      <c r="R519" s="46" t="str">
        <f>IFERROR(MAX(IF(OR(O519="",P519=""),"",IF(AND(AND(MONTH(E519)&gt;=8,MONTH(E519)&lt;9),AND(MONTH(F519)&gt;=8,MONTH(F519)&lt;9)),(NETWORKDAYS(E519,F519,Lister!$D$7:$D$13)-P519)*N519/NETWORKDAYS(Lister!$D$20,Lister!$E$20,Lister!$D$7:$D$13),IF(AND(MONTH(E519)=7,MONTH(F519)=8),(NETWORKDAYS(Lister!$D$20,F519,Lister!$D$7:$D$13)-P519)*N519/NETWORKDAYS(Lister!$D$20,Lister!$E$20,Lister!$D$7:$D$13),IF(AND(MONTH(E519)=7,MONTH(F519)=7),0)))),0),"")</f>
        <v/>
      </c>
      <c r="S519" s="31" t="str">
        <f t="shared" si="52"/>
        <v/>
      </c>
      <c r="T519" s="31" t="str">
        <f t="shared" si="53"/>
        <v/>
      </c>
      <c r="U519" s="51" t="str">
        <f t="shared" si="54"/>
        <v/>
      </c>
    </row>
    <row r="520" spans="1:21" x14ac:dyDescent="0.25">
      <c r="A520" s="13" t="str">
        <f t="shared" si="55"/>
        <v/>
      </c>
      <c r="B520" s="55"/>
      <c r="C520" s="22"/>
      <c r="D520" s="23"/>
      <c r="E520" s="16"/>
      <c r="F520" s="16"/>
      <c r="G520" s="72" t="str">
        <f>IF(OR(E520="",F520=""),"",NETWORKDAYS(E520,F520,Lister!$D$7:$D$13))</f>
        <v/>
      </c>
      <c r="H520" s="19"/>
      <c r="I520" s="32" t="str">
        <f t="shared" si="49"/>
        <v/>
      </c>
      <c r="J520" s="18"/>
      <c r="K520" s="18"/>
      <c r="L520" s="46" t="str">
        <f t="shared" si="50"/>
        <v/>
      </c>
      <c r="M520" s="20"/>
      <c r="N520" s="31" t="str">
        <f t="shared" si="51"/>
        <v/>
      </c>
      <c r="O520" s="20"/>
      <c r="P520" s="20"/>
      <c r="Q520" s="46" t="str">
        <f>IFERROR(MAX(IF(OR(O520="",P520=""),"",IF(AND(AND(MONTH(E520)&gt;=7,MONTH(E520)&lt;8),AND(MONTH(F520)&gt;=7,MONTH(F520)&lt;8)),(NETWORKDAYS(E520,F520,Lister!$D$7:$D$13)-O520)*N520/NETWORKDAYS(Lister!$D$19,Lister!$E$19,Lister!$D$7:$D$13),IF(AND(AND(MONTH(E520)&gt;=7,MONTH(E520)&lt;8),MONTH(F520)&gt;7),(NETWORKDAYS(E520,Lister!$E$19,Lister!$D$7:$D$13)-O520)*N520/NETWORKDAYS(Lister!$D$19,Lister!$E$19,Lister!$D$7:$D$13),IF(MONTH(E520)&gt;7,0)))),0),"")</f>
        <v/>
      </c>
      <c r="R520" s="46" t="str">
        <f>IFERROR(MAX(IF(OR(O520="",P520=""),"",IF(AND(AND(MONTH(E520)&gt;=8,MONTH(E520)&lt;9),AND(MONTH(F520)&gt;=8,MONTH(F520)&lt;9)),(NETWORKDAYS(E520,F520,Lister!$D$7:$D$13)-P520)*N520/NETWORKDAYS(Lister!$D$20,Lister!$E$20,Lister!$D$7:$D$13),IF(AND(MONTH(E520)=7,MONTH(F520)=8),(NETWORKDAYS(Lister!$D$20,F520,Lister!$D$7:$D$13)-P520)*N520/NETWORKDAYS(Lister!$D$20,Lister!$E$20,Lister!$D$7:$D$13),IF(AND(MONTH(E520)=7,MONTH(F520)=7),0)))),0),"")</f>
        <v/>
      </c>
      <c r="S520" s="31" t="str">
        <f t="shared" si="52"/>
        <v/>
      </c>
      <c r="T520" s="31" t="str">
        <f t="shared" si="53"/>
        <v/>
      </c>
      <c r="U520" s="51" t="str">
        <f t="shared" si="54"/>
        <v/>
      </c>
    </row>
    <row r="521" spans="1:21" x14ac:dyDescent="0.25">
      <c r="A521" s="13" t="str">
        <f t="shared" si="55"/>
        <v/>
      </c>
      <c r="B521" s="55"/>
      <c r="C521" s="22"/>
      <c r="D521" s="23"/>
      <c r="E521" s="16"/>
      <c r="F521" s="16"/>
      <c r="G521" s="72" t="str">
        <f>IF(OR(E521="",F521=""),"",NETWORKDAYS(E521,F521,Lister!$D$7:$D$13))</f>
        <v/>
      </c>
      <c r="H521" s="19"/>
      <c r="I521" s="32" t="str">
        <f t="shared" si="49"/>
        <v/>
      </c>
      <c r="J521" s="18"/>
      <c r="K521" s="18"/>
      <c r="L521" s="46" t="str">
        <f t="shared" si="50"/>
        <v/>
      </c>
      <c r="M521" s="20"/>
      <c r="N521" s="31" t="str">
        <f t="shared" si="51"/>
        <v/>
      </c>
      <c r="O521" s="20"/>
      <c r="P521" s="20"/>
      <c r="Q521" s="46" t="str">
        <f>IFERROR(MAX(IF(OR(O521="",P521=""),"",IF(AND(AND(MONTH(E521)&gt;=7,MONTH(E521)&lt;8),AND(MONTH(F521)&gt;=7,MONTH(F521)&lt;8)),(NETWORKDAYS(E521,F521,Lister!$D$7:$D$13)-O521)*N521/NETWORKDAYS(Lister!$D$19,Lister!$E$19,Lister!$D$7:$D$13),IF(AND(AND(MONTH(E521)&gt;=7,MONTH(E521)&lt;8),MONTH(F521)&gt;7),(NETWORKDAYS(E521,Lister!$E$19,Lister!$D$7:$D$13)-O521)*N521/NETWORKDAYS(Lister!$D$19,Lister!$E$19,Lister!$D$7:$D$13),IF(MONTH(E521)&gt;7,0)))),0),"")</f>
        <v/>
      </c>
      <c r="R521" s="46" t="str">
        <f>IFERROR(MAX(IF(OR(O521="",P521=""),"",IF(AND(AND(MONTH(E521)&gt;=8,MONTH(E521)&lt;9),AND(MONTH(F521)&gt;=8,MONTH(F521)&lt;9)),(NETWORKDAYS(E521,F521,Lister!$D$7:$D$13)-P521)*N521/NETWORKDAYS(Lister!$D$20,Lister!$E$20,Lister!$D$7:$D$13),IF(AND(MONTH(E521)=7,MONTH(F521)=8),(NETWORKDAYS(Lister!$D$20,F521,Lister!$D$7:$D$13)-P521)*N521/NETWORKDAYS(Lister!$D$20,Lister!$E$20,Lister!$D$7:$D$13),IF(AND(MONTH(E521)=7,MONTH(F521)=7),0)))),0),"")</f>
        <v/>
      </c>
      <c r="S521" s="31" t="str">
        <f t="shared" si="52"/>
        <v/>
      </c>
      <c r="T521" s="31" t="str">
        <f t="shared" si="53"/>
        <v/>
      </c>
      <c r="U521" s="51" t="str">
        <f t="shared" si="54"/>
        <v/>
      </c>
    </row>
    <row r="522" spans="1:21" x14ac:dyDescent="0.25">
      <c r="A522" s="13" t="str">
        <f t="shared" si="55"/>
        <v/>
      </c>
      <c r="B522" s="55"/>
      <c r="C522" s="22"/>
      <c r="D522" s="23"/>
      <c r="E522" s="16"/>
      <c r="F522" s="16"/>
      <c r="G522" s="72" t="str">
        <f>IF(OR(E522="",F522=""),"",NETWORKDAYS(E522,F522,Lister!$D$7:$D$13))</f>
        <v/>
      </c>
      <c r="H522" s="19"/>
      <c r="I522" s="32" t="str">
        <f t="shared" si="49"/>
        <v/>
      </c>
      <c r="J522" s="18"/>
      <c r="K522" s="18"/>
      <c r="L522" s="46" t="str">
        <f t="shared" si="50"/>
        <v/>
      </c>
      <c r="M522" s="20"/>
      <c r="N522" s="31" t="str">
        <f t="shared" si="51"/>
        <v/>
      </c>
      <c r="O522" s="20"/>
      <c r="P522" s="20"/>
      <c r="Q522" s="46" t="str">
        <f>IFERROR(MAX(IF(OR(O522="",P522=""),"",IF(AND(AND(MONTH(E522)&gt;=7,MONTH(E522)&lt;8),AND(MONTH(F522)&gt;=7,MONTH(F522)&lt;8)),(NETWORKDAYS(E522,F522,Lister!$D$7:$D$13)-O522)*N522/NETWORKDAYS(Lister!$D$19,Lister!$E$19,Lister!$D$7:$D$13),IF(AND(AND(MONTH(E522)&gt;=7,MONTH(E522)&lt;8),MONTH(F522)&gt;7),(NETWORKDAYS(E522,Lister!$E$19,Lister!$D$7:$D$13)-O522)*N522/NETWORKDAYS(Lister!$D$19,Lister!$E$19,Lister!$D$7:$D$13),IF(MONTH(E522)&gt;7,0)))),0),"")</f>
        <v/>
      </c>
      <c r="R522" s="46" t="str">
        <f>IFERROR(MAX(IF(OR(O522="",P522=""),"",IF(AND(AND(MONTH(E522)&gt;=8,MONTH(E522)&lt;9),AND(MONTH(F522)&gt;=8,MONTH(F522)&lt;9)),(NETWORKDAYS(E522,F522,Lister!$D$7:$D$13)-P522)*N522/NETWORKDAYS(Lister!$D$20,Lister!$E$20,Lister!$D$7:$D$13),IF(AND(MONTH(E522)=7,MONTH(F522)=8),(NETWORKDAYS(Lister!$D$20,F522,Lister!$D$7:$D$13)-P522)*N522/NETWORKDAYS(Lister!$D$20,Lister!$E$20,Lister!$D$7:$D$13),IF(AND(MONTH(E522)=7,MONTH(F522)=7),0)))),0),"")</f>
        <v/>
      </c>
      <c r="S522" s="31" t="str">
        <f t="shared" si="52"/>
        <v/>
      </c>
      <c r="T522" s="31" t="str">
        <f t="shared" si="53"/>
        <v/>
      </c>
      <c r="U522" s="51" t="str">
        <f t="shared" si="54"/>
        <v/>
      </c>
    </row>
    <row r="523" spans="1:21" x14ac:dyDescent="0.25">
      <c r="A523" s="13" t="str">
        <f t="shared" si="55"/>
        <v/>
      </c>
      <c r="B523" s="55"/>
      <c r="C523" s="22"/>
      <c r="D523" s="23"/>
      <c r="E523" s="16"/>
      <c r="F523" s="16"/>
      <c r="G523" s="72" t="str">
        <f>IF(OR(E523="",F523=""),"",NETWORKDAYS(E523,F523,Lister!$D$7:$D$13))</f>
        <v/>
      </c>
      <c r="H523" s="19"/>
      <c r="I523" s="32" t="str">
        <f t="shared" si="49"/>
        <v/>
      </c>
      <c r="J523" s="18"/>
      <c r="K523" s="18"/>
      <c r="L523" s="46" t="str">
        <f t="shared" si="50"/>
        <v/>
      </c>
      <c r="M523" s="20"/>
      <c r="N523" s="31" t="str">
        <f t="shared" si="51"/>
        <v/>
      </c>
      <c r="O523" s="20"/>
      <c r="P523" s="20"/>
      <c r="Q523" s="46" t="str">
        <f>IFERROR(MAX(IF(OR(O523="",P523=""),"",IF(AND(AND(MONTH(E523)&gt;=7,MONTH(E523)&lt;8),AND(MONTH(F523)&gt;=7,MONTH(F523)&lt;8)),(NETWORKDAYS(E523,F523,Lister!$D$7:$D$13)-O523)*N523/NETWORKDAYS(Lister!$D$19,Lister!$E$19,Lister!$D$7:$D$13),IF(AND(AND(MONTH(E523)&gt;=7,MONTH(E523)&lt;8),MONTH(F523)&gt;7),(NETWORKDAYS(E523,Lister!$E$19,Lister!$D$7:$D$13)-O523)*N523/NETWORKDAYS(Lister!$D$19,Lister!$E$19,Lister!$D$7:$D$13),IF(MONTH(E523)&gt;7,0)))),0),"")</f>
        <v/>
      </c>
      <c r="R523" s="46" t="str">
        <f>IFERROR(MAX(IF(OR(O523="",P523=""),"",IF(AND(AND(MONTH(E523)&gt;=8,MONTH(E523)&lt;9),AND(MONTH(F523)&gt;=8,MONTH(F523)&lt;9)),(NETWORKDAYS(E523,F523,Lister!$D$7:$D$13)-P523)*N523/NETWORKDAYS(Lister!$D$20,Lister!$E$20,Lister!$D$7:$D$13),IF(AND(MONTH(E523)=7,MONTH(F523)=8),(NETWORKDAYS(Lister!$D$20,F523,Lister!$D$7:$D$13)-P523)*N523/NETWORKDAYS(Lister!$D$20,Lister!$E$20,Lister!$D$7:$D$13),IF(AND(MONTH(E523)=7,MONTH(F523)=7),0)))),0),"")</f>
        <v/>
      </c>
      <c r="S523" s="31" t="str">
        <f t="shared" si="52"/>
        <v/>
      </c>
      <c r="T523" s="31" t="str">
        <f t="shared" si="53"/>
        <v/>
      </c>
      <c r="U523" s="51" t="str">
        <f t="shared" si="54"/>
        <v/>
      </c>
    </row>
    <row r="524" spans="1:21" x14ac:dyDescent="0.25">
      <c r="A524" s="13" t="str">
        <f t="shared" si="55"/>
        <v/>
      </c>
      <c r="B524" s="55"/>
      <c r="C524" s="22"/>
      <c r="D524" s="23"/>
      <c r="E524" s="16"/>
      <c r="F524" s="16"/>
      <c r="G524" s="72" t="str">
        <f>IF(OR(E524="",F524=""),"",NETWORKDAYS(E524,F524,Lister!$D$7:$D$13))</f>
        <v/>
      </c>
      <c r="H524" s="19"/>
      <c r="I524" s="32" t="str">
        <f t="shared" si="49"/>
        <v/>
      </c>
      <c r="J524" s="18"/>
      <c r="K524" s="18"/>
      <c r="L524" s="46" t="str">
        <f t="shared" si="50"/>
        <v/>
      </c>
      <c r="M524" s="20"/>
      <c r="N524" s="31" t="str">
        <f t="shared" si="51"/>
        <v/>
      </c>
      <c r="O524" s="20"/>
      <c r="P524" s="20"/>
      <c r="Q524" s="46" t="str">
        <f>IFERROR(MAX(IF(OR(O524="",P524=""),"",IF(AND(AND(MONTH(E524)&gt;=7,MONTH(E524)&lt;8),AND(MONTH(F524)&gt;=7,MONTH(F524)&lt;8)),(NETWORKDAYS(E524,F524,Lister!$D$7:$D$13)-O524)*N524/NETWORKDAYS(Lister!$D$19,Lister!$E$19,Lister!$D$7:$D$13),IF(AND(AND(MONTH(E524)&gt;=7,MONTH(E524)&lt;8),MONTH(F524)&gt;7),(NETWORKDAYS(E524,Lister!$E$19,Lister!$D$7:$D$13)-O524)*N524/NETWORKDAYS(Lister!$D$19,Lister!$E$19,Lister!$D$7:$D$13),IF(MONTH(E524)&gt;7,0)))),0),"")</f>
        <v/>
      </c>
      <c r="R524" s="46" t="str">
        <f>IFERROR(MAX(IF(OR(O524="",P524=""),"",IF(AND(AND(MONTH(E524)&gt;=8,MONTH(E524)&lt;9),AND(MONTH(F524)&gt;=8,MONTH(F524)&lt;9)),(NETWORKDAYS(E524,F524,Lister!$D$7:$D$13)-P524)*N524/NETWORKDAYS(Lister!$D$20,Lister!$E$20,Lister!$D$7:$D$13),IF(AND(MONTH(E524)=7,MONTH(F524)=8),(NETWORKDAYS(Lister!$D$20,F524,Lister!$D$7:$D$13)-P524)*N524/NETWORKDAYS(Lister!$D$20,Lister!$E$20,Lister!$D$7:$D$13),IF(AND(MONTH(E524)=7,MONTH(F524)=7),0)))),0),"")</f>
        <v/>
      </c>
      <c r="S524" s="31" t="str">
        <f t="shared" si="52"/>
        <v/>
      </c>
      <c r="T524" s="31" t="str">
        <f t="shared" si="53"/>
        <v/>
      </c>
      <c r="U524" s="51" t="str">
        <f t="shared" si="54"/>
        <v/>
      </c>
    </row>
    <row r="525" spans="1:21" x14ac:dyDescent="0.25">
      <c r="A525" s="13" t="str">
        <f t="shared" si="55"/>
        <v/>
      </c>
      <c r="B525" s="55"/>
      <c r="C525" s="22"/>
      <c r="D525" s="23"/>
      <c r="E525" s="16"/>
      <c r="F525" s="16"/>
      <c r="G525" s="72" t="str">
        <f>IF(OR(E525="",F525=""),"",NETWORKDAYS(E525,F525,Lister!$D$7:$D$13))</f>
        <v/>
      </c>
      <c r="H525" s="19"/>
      <c r="I525" s="32" t="str">
        <f t="shared" si="49"/>
        <v/>
      </c>
      <c r="J525" s="18"/>
      <c r="K525" s="18"/>
      <c r="L525" s="46" t="str">
        <f t="shared" si="50"/>
        <v/>
      </c>
      <c r="M525" s="20"/>
      <c r="N525" s="31" t="str">
        <f t="shared" si="51"/>
        <v/>
      </c>
      <c r="O525" s="20"/>
      <c r="P525" s="20"/>
      <c r="Q525" s="46" t="str">
        <f>IFERROR(MAX(IF(OR(O525="",P525=""),"",IF(AND(AND(MONTH(E525)&gt;=7,MONTH(E525)&lt;8),AND(MONTH(F525)&gt;=7,MONTH(F525)&lt;8)),(NETWORKDAYS(E525,F525,Lister!$D$7:$D$13)-O525)*N525/NETWORKDAYS(Lister!$D$19,Lister!$E$19,Lister!$D$7:$D$13),IF(AND(AND(MONTH(E525)&gt;=7,MONTH(E525)&lt;8),MONTH(F525)&gt;7),(NETWORKDAYS(E525,Lister!$E$19,Lister!$D$7:$D$13)-O525)*N525/NETWORKDAYS(Lister!$D$19,Lister!$E$19,Lister!$D$7:$D$13),IF(MONTH(E525)&gt;7,0)))),0),"")</f>
        <v/>
      </c>
      <c r="R525" s="46" t="str">
        <f>IFERROR(MAX(IF(OR(O525="",P525=""),"",IF(AND(AND(MONTH(E525)&gt;=8,MONTH(E525)&lt;9),AND(MONTH(F525)&gt;=8,MONTH(F525)&lt;9)),(NETWORKDAYS(E525,F525,Lister!$D$7:$D$13)-P525)*N525/NETWORKDAYS(Lister!$D$20,Lister!$E$20,Lister!$D$7:$D$13),IF(AND(MONTH(E525)=7,MONTH(F525)=8),(NETWORKDAYS(Lister!$D$20,F525,Lister!$D$7:$D$13)-P525)*N525/NETWORKDAYS(Lister!$D$20,Lister!$E$20,Lister!$D$7:$D$13),IF(AND(MONTH(E525)=7,MONTH(F525)=7),0)))),0),"")</f>
        <v/>
      </c>
      <c r="S525" s="31" t="str">
        <f t="shared" si="52"/>
        <v/>
      </c>
      <c r="T525" s="31" t="str">
        <f t="shared" si="53"/>
        <v/>
      </c>
      <c r="U525" s="51" t="str">
        <f t="shared" si="54"/>
        <v/>
      </c>
    </row>
    <row r="526" spans="1:21" x14ac:dyDescent="0.25">
      <c r="A526" s="13" t="str">
        <f t="shared" si="55"/>
        <v/>
      </c>
      <c r="B526" s="55"/>
      <c r="C526" s="22"/>
      <c r="D526" s="23"/>
      <c r="E526" s="16"/>
      <c r="F526" s="16"/>
      <c r="G526" s="72" t="str">
        <f>IF(OR(E526="",F526=""),"",NETWORKDAYS(E526,F526,Lister!$D$7:$D$13))</f>
        <v/>
      </c>
      <c r="H526" s="19"/>
      <c r="I526" s="32" t="str">
        <f t="shared" si="49"/>
        <v/>
      </c>
      <c r="J526" s="18"/>
      <c r="K526" s="18"/>
      <c r="L526" s="46" t="str">
        <f t="shared" si="50"/>
        <v/>
      </c>
      <c r="M526" s="20"/>
      <c r="N526" s="31" t="str">
        <f t="shared" si="51"/>
        <v/>
      </c>
      <c r="O526" s="20"/>
      <c r="P526" s="20"/>
      <c r="Q526" s="46" t="str">
        <f>IFERROR(MAX(IF(OR(O526="",P526=""),"",IF(AND(AND(MONTH(E526)&gt;=7,MONTH(E526)&lt;8),AND(MONTH(F526)&gt;=7,MONTH(F526)&lt;8)),(NETWORKDAYS(E526,F526,Lister!$D$7:$D$13)-O526)*N526/NETWORKDAYS(Lister!$D$19,Lister!$E$19,Lister!$D$7:$D$13),IF(AND(AND(MONTH(E526)&gt;=7,MONTH(E526)&lt;8),MONTH(F526)&gt;7),(NETWORKDAYS(E526,Lister!$E$19,Lister!$D$7:$D$13)-O526)*N526/NETWORKDAYS(Lister!$D$19,Lister!$E$19,Lister!$D$7:$D$13),IF(MONTH(E526)&gt;7,0)))),0),"")</f>
        <v/>
      </c>
      <c r="R526" s="46" t="str">
        <f>IFERROR(MAX(IF(OR(O526="",P526=""),"",IF(AND(AND(MONTH(E526)&gt;=8,MONTH(E526)&lt;9),AND(MONTH(F526)&gt;=8,MONTH(F526)&lt;9)),(NETWORKDAYS(E526,F526,Lister!$D$7:$D$13)-P526)*N526/NETWORKDAYS(Lister!$D$20,Lister!$E$20,Lister!$D$7:$D$13),IF(AND(MONTH(E526)=7,MONTH(F526)=8),(NETWORKDAYS(Lister!$D$20,F526,Lister!$D$7:$D$13)-P526)*N526/NETWORKDAYS(Lister!$D$20,Lister!$E$20,Lister!$D$7:$D$13),IF(AND(MONTH(E526)=7,MONTH(F526)=7),0)))),0),"")</f>
        <v/>
      </c>
      <c r="S526" s="31" t="str">
        <f t="shared" si="52"/>
        <v/>
      </c>
      <c r="T526" s="31" t="str">
        <f t="shared" si="53"/>
        <v/>
      </c>
      <c r="U526" s="51" t="str">
        <f t="shared" si="54"/>
        <v/>
      </c>
    </row>
    <row r="527" spans="1:21" x14ac:dyDescent="0.25">
      <c r="A527" s="13" t="str">
        <f t="shared" si="55"/>
        <v/>
      </c>
      <c r="B527" s="55"/>
      <c r="C527" s="22"/>
      <c r="D527" s="23"/>
      <c r="E527" s="16"/>
      <c r="F527" s="16"/>
      <c r="G527" s="72" t="str">
        <f>IF(OR(E527="",F527=""),"",NETWORKDAYS(E527,F527,Lister!$D$7:$D$13))</f>
        <v/>
      </c>
      <c r="H527" s="19"/>
      <c r="I527" s="32" t="str">
        <f t="shared" si="49"/>
        <v/>
      </c>
      <c r="J527" s="18"/>
      <c r="K527" s="18"/>
      <c r="L527" s="46" t="str">
        <f t="shared" si="50"/>
        <v/>
      </c>
      <c r="M527" s="20"/>
      <c r="N527" s="31" t="str">
        <f t="shared" si="51"/>
        <v/>
      </c>
      <c r="O527" s="20"/>
      <c r="P527" s="20"/>
      <c r="Q527" s="46" t="str">
        <f>IFERROR(MAX(IF(OR(O527="",P527=""),"",IF(AND(AND(MONTH(E527)&gt;=7,MONTH(E527)&lt;8),AND(MONTH(F527)&gt;=7,MONTH(F527)&lt;8)),(NETWORKDAYS(E527,F527,Lister!$D$7:$D$13)-O527)*N527/NETWORKDAYS(Lister!$D$19,Lister!$E$19,Lister!$D$7:$D$13),IF(AND(AND(MONTH(E527)&gt;=7,MONTH(E527)&lt;8),MONTH(F527)&gt;7),(NETWORKDAYS(E527,Lister!$E$19,Lister!$D$7:$D$13)-O527)*N527/NETWORKDAYS(Lister!$D$19,Lister!$E$19,Lister!$D$7:$D$13),IF(MONTH(E527)&gt;7,0)))),0),"")</f>
        <v/>
      </c>
      <c r="R527" s="46" t="str">
        <f>IFERROR(MAX(IF(OR(O527="",P527=""),"",IF(AND(AND(MONTH(E527)&gt;=8,MONTH(E527)&lt;9),AND(MONTH(F527)&gt;=8,MONTH(F527)&lt;9)),(NETWORKDAYS(E527,F527,Lister!$D$7:$D$13)-P527)*N527/NETWORKDAYS(Lister!$D$20,Lister!$E$20,Lister!$D$7:$D$13),IF(AND(MONTH(E527)=7,MONTH(F527)=8),(NETWORKDAYS(Lister!$D$20,F527,Lister!$D$7:$D$13)-P527)*N527/NETWORKDAYS(Lister!$D$20,Lister!$E$20,Lister!$D$7:$D$13),IF(AND(MONTH(E527)=7,MONTH(F527)=7),0)))),0),"")</f>
        <v/>
      </c>
      <c r="S527" s="31" t="str">
        <f t="shared" si="52"/>
        <v/>
      </c>
      <c r="T527" s="31" t="str">
        <f t="shared" si="53"/>
        <v/>
      </c>
      <c r="U527" s="51" t="str">
        <f t="shared" si="54"/>
        <v/>
      </c>
    </row>
    <row r="528" spans="1:21" x14ac:dyDescent="0.25">
      <c r="A528" s="13" t="str">
        <f t="shared" si="55"/>
        <v/>
      </c>
      <c r="B528" s="55"/>
      <c r="C528" s="22"/>
      <c r="D528" s="23"/>
      <c r="E528" s="16"/>
      <c r="F528" s="16"/>
      <c r="G528" s="72" t="str">
        <f>IF(OR(E528="",F528=""),"",NETWORKDAYS(E528,F528,Lister!$D$7:$D$13))</f>
        <v/>
      </c>
      <c r="H528" s="19"/>
      <c r="I528" s="32" t="str">
        <f t="shared" si="49"/>
        <v/>
      </c>
      <c r="J528" s="18"/>
      <c r="K528" s="18"/>
      <c r="L528" s="46" t="str">
        <f t="shared" si="50"/>
        <v/>
      </c>
      <c r="M528" s="20"/>
      <c r="N528" s="31" t="str">
        <f t="shared" si="51"/>
        <v/>
      </c>
      <c r="O528" s="20"/>
      <c r="P528" s="20"/>
      <c r="Q528" s="46" t="str">
        <f>IFERROR(MAX(IF(OR(O528="",P528=""),"",IF(AND(AND(MONTH(E528)&gt;=7,MONTH(E528)&lt;8),AND(MONTH(F528)&gt;=7,MONTH(F528)&lt;8)),(NETWORKDAYS(E528,F528,Lister!$D$7:$D$13)-O528)*N528/NETWORKDAYS(Lister!$D$19,Lister!$E$19,Lister!$D$7:$D$13),IF(AND(AND(MONTH(E528)&gt;=7,MONTH(E528)&lt;8),MONTH(F528)&gt;7),(NETWORKDAYS(E528,Lister!$E$19,Lister!$D$7:$D$13)-O528)*N528/NETWORKDAYS(Lister!$D$19,Lister!$E$19,Lister!$D$7:$D$13),IF(MONTH(E528)&gt;7,0)))),0),"")</f>
        <v/>
      </c>
      <c r="R528" s="46" t="str">
        <f>IFERROR(MAX(IF(OR(O528="",P528=""),"",IF(AND(AND(MONTH(E528)&gt;=8,MONTH(E528)&lt;9),AND(MONTH(F528)&gt;=8,MONTH(F528)&lt;9)),(NETWORKDAYS(E528,F528,Lister!$D$7:$D$13)-P528)*N528/NETWORKDAYS(Lister!$D$20,Lister!$E$20,Lister!$D$7:$D$13),IF(AND(MONTH(E528)=7,MONTH(F528)=8),(NETWORKDAYS(Lister!$D$20,F528,Lister!$D$7:$D$13)-P528)*N528/NETWORKDAYS(Lister!$D$20,Lister!$E$20,Lister!$D$7:$D$13),IF(AND(MONTH(E528)=7,MONTH(F528)=7),0)))),0),"")</f>
        <v/>
      </c>
      <c r="S528" s="31" t="str">
        <f t="shared" si="52"/>
        <v/>
      </c>
      <c r="T528" s="31" t="str">
        <f t="shared" si="53"/>
        <v/>
      </c>
      <c r="U528" s="51" t="str">
        <f t="shared" si="54"/>
        <v/>
      </c>
    </row>
    <row r="529" spans="1:21" x14ac:dyDescent="0.25">
      <c r="A529" s="13" t="str">
        <f t="shared" si="55"/>
        <v/>
      </c>
      <c r="B529" s="55"/>
      <c r="C529" s="22"/>
      <c r="D529" s="23"/>
      <c r="E529" s="16"/>
      <c r="F529" s="16"/>
      <c r="G529" s="72" t="str">
        <f>IF(OR(E529="",F529=""),"",NETWORKDAYS(E529,F529,Lister!$D$7:$D$13))</f>
        <v/>
      </c>
      <c r="H529" s="19"/>
      <c r="I529" s="32" t="str">
        <f t="shared" si="49"/>
        <v/>
      </c>
      <c r="J529" s="18"/>
      <c r="K529" s="18"/>
      <c r="L529" s="46" t="str">
        <f t="shared" si="50"/>
        <v/>
      </c>
      <c r="M529" s="20"/>
      <c r="N529" s="31" t="str">
        <f t="shared" si="51"/>
        <v/>
      </c>
      <c r="O529" s="20"/>
      <c r="P529" s="20"/>
      <c r="Q529" s="46" t="str">
        <f>IFERROR(MAX(IF(OR(O529="",P529=""),"",IF(AND(AND(MONTH(E529)&gt;=7,MONTH(E529)&lt;8),AND(MONTH(F529)&gt;=7,MONTH(F529)&lt;8)),(NETWORKDAYS(E529,F529,Lister!$D$7:$D$13)-O529)*N529/NETWORKDAYS(Lister!$D$19,Lister!$E$19,Lister!$D$7:$D$13),IF(AND(AND(MONTH(E529)&gt;=7,MONTH(E529)&lt;8),MONTH(F529)&gt;7),(NETWORKDAYS(E529,Lister!$E$19,Lister!$D$7:$D$13)-O529)*N529/NETWORKDAYS(Lister!$D$19,Lister!$E$19,Lister!$D$7:$D$13),IF(MONTH(E529)&gt;7,0)))),0),"")</f>
        <v/>
      </c>
      <c r="R529" s="46" t="str">
        <f>IFERROR(MAX(IF(OR(O529="",P529=""),"",IF(AND(AND(MONTH(E529)&gt;=8,MONTH(E529)&lt;9),AND(MONTH(F529)&gt;=8,MONTH(F529)&lt;9)),(NETWORKDAYS(E529,F529,Lister!$D$7:$D$13)-P529)*N529/NETWORKDAYS(Lister!$D$20,Lister!$E$20,Lister!$D$7:$D$13),IF(AND(MONTH(E529)=7,MONTH(F529)=8),(NETWORKDAYS(Lister!$D$20,F529,Lister!$D$7:$D$13)-P529)*N529/NETWORKDAYS(Lister!$D$20,Lister!$E$20,Lister!$D$7:$D$13),IF(AND(MONTH(E529)=7,MONTH(F529)=7),0)))),0),"")</f>
        <v/>
      </c>
      <c r="S529" s="31" t="str">
        <f t="shared" si="52"/>
        <v/>
      </c>
      <c r="T529" s="31" t="str">
        <f t="shared" si="53"/>
        <v/>
      </c>
      <c r="U529" s="51" t="str">
        <f t="shared" si="54"/>
        <v/>
      </c>
    </row>
    <row r="530" spans="1:21" x14ac:dyDescent="0.25">
      <c r="A530" s="13" t="str">
        <f t="shared" si="55"/>
        <v/>
      </c>
      <c r="B530" s="55"/>
      <c r="C530" s="22"/>
      <c r="D530" s="23"/>
      <c r="E530" s="16"/>
      <c r="F530" s="16"/>
      <c r="G530" s="72" t="str">
        <f>IF(OR(E530="",F530=""),"",NETWORKDAYS(E530,F530,Lister!$D$7:$D$13))</f>
        <v/>
      </c>
      <c r="H530" s="19"/>
      <c r="I530" s="32" t="str">
        <f t="shared" si="49"/>
        <v/>
      </c>
      <c r="J530" s="18"/>
      <c r="K530" s="18"/>
      <c r="L530" s="46" t="str">
        <f t="shared" si="50"/>
        <v/>
      </c>
      <c r="M530" s="20"/>
      <c r="N530" s="31" t="str">
        <f t="shared" si="51"/>
        <v/>
      </c>
      <c r="O530" s="20"/>
      <c r="P530" s="20"/>
      <c r="Q530" s="46" t="str">
        <f>IFERROR(MAX(IF(OR(O530="",P530=""),"",IF(AND(AND(MONTH(E530)&gt;=7,MONTH(E530)&lt;8),AND(MONTH(F530)&gt;=7,MONTH(F530)&lt;8)),(NETWORKDAYS(E530,F530,Lister!$D$7:$D$13)-O530)*N530/NETWORKDAYS(Lister!$D$19,Lister!$E$19,Lister!$D$7:$D$13),IF(AND(AND(MONTH(E530)&gt;=7,MONTH(E530)&lt;8),MONTH(F530)&gt;7),(NETWORKDAYS(E530,Lister!$E$19,Lister!$D$7:$D$13)-O530)*N530/NETWORKDAYS(Lister!$D$19,Lister!$E$19,Lister!$D$7:$D$13),IF(MONTH(E530)&gt;7,0)))),0),"")</f>
        <v/>
      </c>
      <c r="R530" s="46" t="str">
        <f>IFERROR(MAX(IF(OR(O530="",P530=""),"",IF(AND(AND(MONTH(E530)&gt;=8,MONTH(E530)&lt;9),AND(MONTH(F530)&gt;=8,MONTH(F530)&lt;9)),(NETWORKDAYS(E530,F530,Lister!$D$7:$D$13)-P530)*N530/NETWORKDAYS(Lister!$D$20,Lister!$E$20,Lister!$D$7:$D$13),IF(AND(MONTH(E530)=7,MONTH(F530)=8),(NETWORKDAYS(Lister!$D$20,F530,Lister!$D$7:$D$13)-P530)*N530/NETWORKDAYS(Lister!$D$20,Lister!$E$20,Lister!$D$7:$D$13),IF(AND(MONTH(E530)=7,MONTH(F530)=7),0)))),0),"")</f>
        <v/>
      </c>
      <c r="S530" s="31" t="str">
        <f t="shared" si="52"/>
        <v/>
      </c>
      <c r="T530" s="31" t="str">
        <f t="shared" si="53"/>
        <v/>
      </c>
      <c r="U530" s="51" t="str">
        <f t="shared" si="54"/>
        <v/>
      </c>
    </row>
    <row r="531" spans="1:21" x14ac:dyDescent="0.25">
      <c r="A531" s="13" t="str">
        <f t="shared" si="55"/>
        <v/>
      </c>
      <c r="B531" s="55"/>
      <c r="C531" s="22"/>
      <c r="D531" s="23"/>
      <c r="E531" s="16"/>
      <c r="F531" s="16"/>
      <c r="G531" s="72" t="str">
        <f>IF(OR(E531="",F531=""),"",NETWORKDAYS(E531,F531,Lister!$D$7:$D$13))</f>
        <v/>
      </c>
      <c r="H531" s="19"/>
      <c r="I531" s="32" t="str">
        <f t="shared" si="49"/>
        <v/>
      </c>
      <c r="J531" s="18"/>
      <c r="K531" s="18"/>
      <c r="L531" s="46" t="str">
        <f t="shared" si="50"/>
        <v/>
      </c>
      <c r="M531" s="20"/>
      <c r="N531" s="31" t="str">
        <f t="shared" si="51"/>
        <v/>
      </c>
      <c r="O531" s="20"/>
      <c r="P531" s="20"/>
      <c r="Q531" s="46" t="str">
        <f>IFERROR(MAX(IF(OR(O531="",P531=""),"",IF(AND(AND(MONTH(E531)&gt;=7,MONTH(E531)&lt;8),AND(MONTH(F531)&gt;=7,MONTH(F531)&lt;8)),(NETWORKDAYS(E531,F531,Lister!$D$7:$D$13)-O531)*N531/NETWORKDAYS(Lister!$D$19,Lister!$E$19,Lister!$D$7:$D$13),IF(AND(AND(MONTH(E531)&gt;=7,MONTH(E531)&lt;8),MONTH(F531)&gt;7),(NETWORKDAYS(E531,Lister!$E$19,Lister!$D$7:$D$13)-O531)*N531/NETWORKDAYS(Lister!$D$19,Lister!$E$19,Lister!$D$7:$D$13),IF(MONTH(E531)&gt;7,0)))),0),"")</f>
        <v/>
      </c>
      <c r="R531" s="46" t="str">
        <f>IFERROR(MAX(IF(OR(O531="",P531=""),"",IF(AND(AND(MONTH(E531)&gt;=8,MONTH(E531)&lt;9),AND(MONTH(F531)&gt;=8,MONTH(F531)&lt;9)),(NETWORKDAYS(E531,F531,Lister!$D$7:$D$13)-P531)*N531/NETWORKDAYS(Lister!$D$20,Lister!$E$20,Lister!$D$7:$D$13),IF(AND(MONTH(E531)=7,MONTH(F531)=8),(NETWORKDAYS(Lister!$D$20,F531,Lister!$D$7:$D$13)-P531)*N531/NETWORKDAYS(Lister!$D$20,Lister!$E$20,Lister!$D$7:$D$13),IF(AND(MONTH(E531)=7,MONTH(F531)=7),0)))),0),"")</f>
        <v/>
      </c>
      <c r="S531" s="31" t="str">
        <f t="shared" si="52"/>
        <v/>
      </c>
      <c r="T531" s="31" t="str">
        <f t="shared" si="53"/>
        <v/>
      </c>
      <c r="U531" s="51" t="str">
        <f t="shared" si="54"/>
        <v/>
      </c>
    </row>
    <row r="532" spans="1:21" x14ac:dyDescent="0.25">
      <c r="A532" s="13" t="str">
        <f t="shared" si="55"/>
        <v/>
      </c>
      <c r="B532" s="55"/>
      <c r="C532" s="22"/>
      <c r="D532" s="23"/>
      <c r="E532" s="16"/>
      <c r="F532" s="16"/>
      <c r="G532" s="72" t="str">
        <f>IF(OR(E532="",F532=""),"",NETWORKDAYS(E532,F532,Lister!$D$7:$D$13))</f>
        <v/>
      </c>
      <c r="H532" s="19"/>
      <c r="I532" s="32" t="str">
        <f t="shared" si="49"/>
        <v/>
      </c>
      <c r="J532" s="18"/>
      <c r="K532" s="18"/>
      <c r="L532" s="46" t="str">
        <f t="shared" si="50"/>
        <v/>
      </c>
      <c r="M532" s="20"/>
      <c r="N532" s="31" t="str">
        <f t="shared" si="51"/>
        <v/>
      </c>
      <c r="O532" s="20"/>
      <c r="P532" s="20"/>
      <c r="Q532" s="46" t="str">
        <f>IFERROR(MAX(IF(OR(O532="",P532=""),"",IF(AND(AND(MONTH(E532)&gt;=7,MONTH(E532)&lt;8),AND(MONTH(F532)&gt;=7,MONTH(F532)&lt;8)),(NETWORKDAYS(E532,F532,Lister!$D$7:$D$13)-O532)*N532/NETWORKDAYS(Lister!$D$19,Lister!$E$19,Lister!$D$7:$D$13),IF(AND(AND(MONTH(E532)&gt;=7,MONTH(E532)&lt;8),MONTH(F532)&gt;7),(NETWORKDAYS(E532,Lister!$E$19,Lister!$D$7:$D$13)-O532)*N532/NETWORKDAYS(Lister!$D$19,Lister!$E$19,Lister!$D$7:$D$13),IF(MONTH(E532)&gt;7,0)))),0),"")</f>
        <v/>
      </c>
      <c r="R532" s="46" t="str">
        <f>IFERROR(MAX(IF(OR(O532="",P532=""),"",IF(AND(AND(MONTH(E532)&gt;=8,MONTH(E532)&lt;9),AND(MONTH(F532)&gt;=8,MONTH(F532)&lt;9)),(NETWORKDAYS(E532,F532,Lister!$D$7:$D$13)-P532)*N532/NETWORKDAYS(Lister!$D$20,Lister!$E$20,Lister!$D$7:$D$13),IF(AND(MONTH(E532)=7,MONTH(F532)=8),(NETWORKDAYS(Lister!$D$20,F532,Lister!$D$7:$D$13)-P532)*N532/NETWORKDAYS(Lister!$D$20,Lister!$E$20,Lister!$D$7:$D$13),IF(AND(MONTH(E532)=7,MONTH(F532)=7),0)))),0),"")</f>
        <v/>
      </c>
      <c r="S532" s="31" t="str">
        <f t="shared" si="52"/>
        <v/>
      </c>
      <c r="T532" s="31" t="str">
        <f t="shared" si="53"/>
        <v/>
      </c>
      <c r="U532" s="51" t="str">
        <f t="shared" si="54"/>
        <v/>
      </c>
    </row>
    <row r="533" spans="1:21" x14ac:dyDescent="0.25">
      <c r="A533" s="13" t="str">
        <f t="shared" si="55"/>
        <v/>
      </c>
      <c r="B533" s="55"/>
      <c r="C533" s="22"/>
      <c r="D533" s="23"/>
      <c r="E533" s="16"/>
      <c r="F533" s="16"/>
      <c r="G533" s="72" t="str">
        <f>IF(OR(E533="",F533=""),"",NETWORKDAYS(E533,F533,Lister!$D$7:$D$13))</f>
        <v/>
      </c>
      <c r="H533" s="19"/>
      <c r="I533" s="32" t="str">
        <f t="shared" ref="I533:I596" si="56">IF(H533="","",IF(H533="Funktionær",0.75,IF(H533="Ikke-funktionær",0.9,IF(H533="Elev/lærling",0.9))))</f>
        <v/>
      </c>
      <c r="J533" s="18"/>
      <c r="K533" s="18"/>
      <c r="L533" s="46" t="str">
        <f t="shared" ref="L533:L596" si="57">IF(J533="","",J533-K533)</f>
        <v/>
      </c>
      <c r="M533" s="20"/>
      <c r="N533" s="31" t="str">
        <f t="shared" ref="N533:N596" si="58">IF(B533="","",IF(L533*I533&gt;30000*IF(M533&gt;37,37,M533)/37,30000*IF(M533&gt;37,37,M533)/37,L533*I533))</f>
        <v/>
      </c>
      <c r="O533" s="20"/>
      <c r="P533" s="20"/>
      <c r="Q533" s="46" t="str">
        <f>IFERROR(MAX(IF(OR(O533="",P533=""),"",IF(AND(AND(MONTH(E533)&gt;=7,MONTH(E533)&lt;8),AND(MONTH(F533)&gt;=7,MONTH(F533)&lt;8)),(NETWORKDAYS(E533,F533,Lister!$D$7:$D$13)-O533)*N533/NETWORKDAYS(Lister!$D$19,Lister!$E$19,Lister!$D$7:$D$13),IF(AND(AND(MONTH(E533)&gt;=7,MONTH(E533)&lt;8),MONTH(F533)&gt;7),(NETWORKDAYS(E533,Lister!$E$19,Lister!$D$7:$D$13)-O533)*N533/NETWORKDAYS(Lister!$D$19,Lister!$E$19,Lister!$D$7:$D$13),IF(MONTH(E533)&gt;7,0)))),0),"")</f>
        <v/>
      </c>
      <c r="R533" s="46" t="str">
        <f>IFERROR(MAX(IF(OR(O533="",P533=""),"",IF(AND(AND(MONTH(E533)&gt;=8,MONTH(E533)&lt;9),AND(MONTH(F533)&gt;=8,MONTH(F533)&lt;9)),(NETWORKDAYS(E533,F533,Lister!$D$7:$D$13)-P533)*N533/NETWORKDAYS(Lister!$D$20,Lister!$E$20,Lister!$D$7:$D$13),IF(AND(MONTH(E533)=7,MONTH(F533)=8),(NETWORKDAYS(Lister!$D$20,F533,Lister!$D$7:$D$13)-P533)*N533/NETWORKDAYS(Lister!$D$20,Lister!$E$20,Lister!$D$7:$D$13),IF(AND(MONTH(E533)=7,MONTH(F533)=7),0)))),0),"")</f>
        <v/>
      </c>
      <c r="S533" s="31" t="str">
        <f t="shared" ref="S533:S596" si="59">IFERROR(Q533+R533,"")</f>
        <v/>
      </c>
      <c r="T533" s="31" t="str">
        <f t="shared" ref="T533:T596" si="60">IFERROR(21/31*N533,"")</f>
        <v/>
      </c>
      <c r="U533" s="51" t="str">
        <f t="shared" ref="U533:U596" si="61">IFERROR(MAX(IF(AND(ISNUMBER(Q533),ISNUMBER(R533)),IF(S533-T533&gt;N533,N533,S533-T533),""),0),"")</f>
        <v/>
      </c>
    </row>
    <row r="534" spans="1:21" x14ac:dyDescent="0.25">
      <c r="A534" s="13" t="str">
        <f t="shared" ref="A534:A597" si="62">IF(B534="","",A533+1)</f>
        <v/>
      </c>
      <c r="B534" s="55"/>
      <c r="C534" s="22"/>
      <c r="D534" s="23"/>
      <c r="E534" s="16"/>
      <c r="F534" s="16"/>
      <c r="G534" s="72" t="str">
        <f>IF(OR(E534="",F534=""),"",NETWORKDAYS(E534,F534,Lister!$D$7:$D$13))</f>
        <v/>
      </c>
      <c r="H534" s="19"/>
      <c r="I534" s="32" t="str">
        <f t="shared" si="56"/>
        <v/>
      </c>
      <c r="J534" s="18"/>
      <c r="K534" s="18"/>
      <c r="L534" s="46" t="str">
        <f t="shared" si="57"/>
        <v/>
      </c>
      <c r="M534" s="20"/>
      <c r="N534" s="31" t="str">
        <f t="shared" si="58"/>
        <v/>
      </c>
      <c r="O534" s="20"/>
      <c r="P534" s="20"/>
      <c r="Q534" s="46" t="str">
        <f>IFERROR(MAX(IF(OR(O534="",P534=""),"",IF(AND(AND(MONTH(E534)&gt;=7,MONTH(E534)&lt;8),AND(MONTH(F534)&gt;=7,MONTH(F534)&lt;8)),(NETWORKDAYS(E534,F534,Lister!$D$7:$D$13)-O534)*N534/NETWORKDAYS(Lister!$D$19,Lister!$E$19,Lister!$D$7:$D$13),IF(AND(AND(MONTH(E534)&gt;=7,MONTH(E534)&lt;8),MONTH(F534)&gt;7),(NETWORKDAYS(E534,Lister!$E$19,Lister!$D$7:$D$13)-O534)*N534/NETWORKDAYS(Lister!$D$19,Lister!$E$19,Lister!$D$7:$D$13),IF(MONTH(E534)&gt;7,0)))),0),"")</f>
        <v/>
      </c>
      <c r="R534" s="46" t="str">
        <f>IFERROR(MAX(IF(OR(O534="",P534=""),"",IF(AND(AND(MONTH(E534)&gt;=8,MONTH(E534)&lt;9),AND(MONTH(F534)&gt;=8,MONTH(F534)&lt;9)),(NETWORKDAYS(E534,F534,Lister!$D$7:$D$13)-P534)*N534/NETWORKDAYS(Lister!$D$20,Lister!$E$20,Lister!$D$7:$D$13),IF(AND(MONTH(E534)=7,MONTH(F534)=8),(NETWORKDAYS(Lister!$D$20,F534,Lister!$D$7:$D$13)-P534)*N534/NETWORKDAYS(Lister!$D$20,Lister!$E$20,Lister!$D$7:$D$13),IF(AND(MONTH(E534)=7,MONTH(F534)=7),0)))),0),"")</f>
        <v/>
      </c>
      <c r="S534" s="31" t="str">
        <f t="shared" si="59"/>
        <v/>
      </c>
      <c r="T534" s="31" t="str">
        <f t="shared" si="60"/>
        <v/>
      </c>
      <c r="U534" s="51" t="str">
        <f t="shared" si="61"/>
        <v/>
      </c>
    </row>
    <row r="535" spans="1:21" x14ac:dyDescent="0.25">
      <c r="A535" s="13" t="str">
        <f t="shared" si="62"/>
        <v/>
      </c>
      <c r="B535" s="55"/>
      <c r="C535" s="22"/>
      <c r="D535" s="23"/>
      <c r="E535" s="16"/>
      <c r="F535" s="16"/>
      <c r="G535" s="72" t="str">
        <f>IF(OR(E535="",F535=""),"",NETWORKDAYS(E535,F535,Lister!$D$7:$D$13))</f>
        <v/>
      </c>
      <c r="H535" s="19"/>
      <c r="I535" s="32" t="str">
        <f t="shared" si="56"/>
        <v/>
      </c>
      <c r="J535" s="18"/>
      <c r="K535" s="18"/>
      <c r="L535" s="46" t="str">
        <f t="shared" si="57"/>
        <v/>
      </c>
      <c r="M535" s="20"/>
      <c r="N535" s="31" t="str">
        <f t="shared" si="58"/>
        <v/>
      </c>
      <c r="O535" s="20"/>
      <c r="P535" s="20"/>
      <c r="Q535" s="46" t="str">
        <f>IFERROR(MAX(IF(OR(O535="",P535=""),"",IF(AND(AND(MONTH(E535)&gt;=7,MONTH(E535)&lt;8),AND(MONTH(F535)&gt;=7,MONTH(F535)&lt;8)),(NETWORKDAYS(E535,F535,Lister!$D$7:$D$13)-O535)*N535/NETWORKDAYS(Lister!$D$19,Lister!$E$19,Lister!$D$7:$D$13),IF(AND(AND(MONTH(E535)&gt;=7,MONTH(E535)&lt;8),MONTH(F535)&gt;7),(NETWORKDAYS(E535,Lister!$E$19,Lister!$D$7:$D$13)-O535)*N535/NETWORKDAYS(Lister!$D$19,Lister!$E$19,Lister!$D$7:$D$13),IF(MONTH(E535)&gt;7,0)))),0),"")</f>
        <v/>
      </c>
      <c r="R535" s="46" t="str">
        <f>IFERROR(MAX(IF(OR(O535="",P535=""),"",IF(AND(AND(MONTH(E535)&gt;=8,MONTH(E535)&lt;9),AND(MONTH(F535)&gt;=8,MONTH(F535)&lt;9)),(NETWORKDAYS(E535,F535,Lister!$D$7:$D$13)-P535)*N535/NETWORKDAYS(Lister!$D$20,Lister!$E$20,Lister!$D$7:$D$13),IF(AND(MONTH(E535)=7,MONTH(F535)=8),(NETWORKDAYS(Lister!$D$20,F535,Lister!$D$7:$D$13)-P535)*N535/NETWORKDAYS(Lister!$D$20,Lister!$E$20,Lister!$D$7:$D$13),IF(AND(MONTH(E535)=7,MONTH(F535)=7),0)))),0),"")</f>
        <v/>
      </c>
      <c r="S535" s="31" t="str">
        <f t="shared" si="59"/>
        <v/>
      </c>
      <c r="T535" s="31" t="str">
        <f t="shared" si="60"/>
        <v/>
      </c>
      <c r="U535" s="51" t="str">
        <f t="shared" si="61"/>
        <v/>
      </c>
    </row>
    <row r="536" spans="1:21" x14ac:dyDescent="0.25">
      <c r="A536" s="13" t="str">
        <f t="shared" si="62"/>
        <v/>
      </c>
      <c r="B536" s="55"/>
      <c r="C536" s="22"/>
      <c r="D536" s="23"/>
      <c r="E536" s="16"/>
      <c r="F536" s="16"/>
      <c r="G536" s="72" t="str">
        <f>IF(OR(E536="",F536=""),"",NETWORKDAYS(E536,F536,Lister!$D$7:$D$13))</f>
        <v/>
      </c>
      <c r="H536" s="19"/>
      <c r="I536" s="32" t="str">
        <f t="shared" si="56"/>
        <v/>
      </c>
      <c r="J536" s="18"/>
      <c r="K536" s="18"/>
      <c r="L536" s="46" t="str">
        <f t="shared" si="57"/>
        <v/>
      </c>
      <c r="M536" s="20"/>
      <c r="N536" s="31" t="str">
        <f t="shared" si="58"/>
        <v/>
      </c>
      <c r="O536" s="20"/>
      <c r="P536" s="20"/>
      <c r="Q536" s="46" t="str">
        <f>IFERROR(MAX(IF(OR(O536="",P536=""),"",IF(AND(AND(MONTH(E536)&gt;=7,MONTH(E536)&lt;8),AND(MONTH(F536)&gt;=7,MONTH(F536)&lt;8)),(NETWORKDAYS(E536,F536,Lister!$D$7:$D$13)-O536)*N536/NETWORKDAYS(Lister!$D$19,Lister!$E$19,Lister!$D$7:$D$13),IF(AND(AND(MONTH(E536)&gt;=7,MONTH(E536)&lt;8),MONTH(F536)&gt;7),(NETWORKDAYS(E536,Lister!$E$19,Lister!$D$7:$D$13)-O536)*N536/NETWORKDAYS(Lister!$D$19,Lister!$E$19,Lister!$D$7:$D$13),IF(MONTH(E536)&gt;7,0)))),0),"")</f>
        <v/>
      </c>
      <c r="R536" s="46" t="str">
        <f>IFERROR(MAX(IF(OR(O536="",P536=""),"",IF(AND(AND(MONTH(E536)&gt;=8,MONTH(E536)&lt;9),AND(MONTH(F536)&gt;=8,MONTH(F536)&lt;9)),(NETWORKDAYS(E536,F536,Lister!$D$7:$D$13)-P536)*N536/NETWORKDAYS(Lister!$D$20,Lister!$E$20,Lister!$D$7:$D$13),IF(AND(MONTH(E536)=7,MONTH(F536)=8),(NETWORKDAYS(Lister!$D$20,F536,Lister!$D$7:$D$13)-P536)*N536/NETWORKDAYS(Lister!$D$20,Lister!$E$20,Lister!$D$7:$D$13),IF(AND(MONTH(E536)=7,MONTH(F536)=7),0)))),0),"")</f>
        <v/>
      </c>
      <c r="S536" s="31" t="str">
        <f t="shared" si="59"/>
        <v/>
      </c>
      <c r="T536" s="31" t="str">
        <f t="shared" si="60"/>
        <v/>
      </c>
      <c r="U536" s="51" t="str">
        <f t="shared" si="61"/>
        <v/>
      </c>
    </row>
    <row r="537" spans="1:21" x14ac:dyDescent="0.25">
      <c r="A537" s="13" t="str">
        <f t="shared" si="62"/>
        <v/>
      </c>
      <c r="B537" s="55"/>
      <c r="C537" s="22"/>
      <c r="D537" s="23"/>
      <c r="E537" s="16"/>
      <c r="F537" s="16"/>
      <c r="G537" s="72" t="str">
        <f>IF(OR(E537="",F537=""),"",NETWORKDAYS(E537,F537,Lister!$D$7:$D$13))</f>
        <v/>
      </c>
      <c r="H537" s="19"/>
      <c r="I537" s="32" t="str">
        <f t="shared" si="56"/>
        <v/>
      </c>
      <c r="J537" s="18"/>
      <c r="K537" s="18"/>
      <c r="L537" s="46" t="str">
        <f t="shared" si="57"/>
        <v/>
      </c>
      <c r="M537" s="20"/>
      <c r="N537" s="31" t="str">
        <f t="shared" si="58"/>
        <v/>
      </c>
      <c r="O537" s="20"/>
      <c r="P537" s="20"/>
      <c r="Q537" s="46" t="str">
        <f>IFERROR(MAX(IF(OR(O537="",P537=""),"",IF(AND(AND(MONTH(E537)&gt;=7,MONTH(E537)&lt;8),AND(MONTH(F537)&gt;=7,MONTH(F537)&lt;8)),(NETWORKDAYS(E537,F537,Lister!$D$7:$D$13)-O537)*N537/NETWORKDAYS(Lister!$D$19,Lister!$E$19,Lister!$D$7:$D$13),IF(AND(AND(MONTH(E537)&gt;=7,MONTH(E537)&lt;8),MONTH(F537)&gt;7),(NETWORKDAYS(E537,Lister!$E$19,Lister!$D$7:$D$13)-O537)*N537/NETWORKDAYS(Lister!$D$19,Lister!$E$19,Lister!$D$7:$D$13),IF(MONTH(E537)&gt;7,0)))),0),"")</f>
        <v/>
      </c>
      <c r="R537" s="46" t="str">
        <f>IFERROR(MAX(IF(OR(O537="",P537=""),"",IF(AND(AND(MONTH(E537)&gt;=8,MONTH(E537)&lt;9),AND(MONTH(F537)&gt;=8,MONTH(F537)&lt;9)),(NETWORKDAYS(E537,F537,Lister!$D$7:$D$13)-P537)*N537/NETWORKDAYS(Lister!$D$20,Lister!$E$20,Lister!$D$7:$D$13),IF(AND(MONTH(E537)=7,MONTH(F537)=8),(NETWORKDAYS(Lister!$D$20,F537,Lister!$D$7:$D$13)-P537)*N537/NETWORKDAYS(Lister!$D$20,Lister!$E$20,Lister!$D$7:$D$13),IF(AND(MONTH(E537)=7,MONTH(F537)=7),0)))),0),"")</f>
        <v/>
      </c>
      <c r="S537" s="31" t="str">
        <f t="shared" si="59"/>
        <v/>
      </c>
      <c r="T537" s="31" t="str">
        <f t="shared" si="60"/>
        <v/>
      </c>
      <c r="U537" s="51" t="str">
        <f t="shared" si="61"/>
        <v/>
      </c>
    </row>
    <row r="538" spans="1:21" x14ac:dyDescent="0.25">
      <c r="A538" s="13" t="str">
        <f t="shared" si="62"/>
        <v/>
      </c>
      <c r="B538" s="55"/>
      <c r="C538" s="22"/>
      <c r="D538" s="23"/>
      <c r="E538" s="16"/>
      <c r="F538" s="16"/>
      <c r="G538" s="72" t="str">
        <f>IF(OR(E538="",F538=""),"",NETWORKDAYS(E538,F538,Lister!$D$7:$D$13))</f>
        <v/>
      </c>
      <c r="H538" s="19"/>
      <c r="I538" s="32" t="str">
        <f t="shared" si="56"/>
        <v/>
      </c>
      <c r="J538" s="18"/>
      <c r="K538" s="18"/>
      <c r="L538" s="46" t="str">
        <f t="shared" si="57"/>
        <v/>
      </c>
      <c r="M538" s="20"/>
      <c r="N538" s="31" t="str">
        <f t="shared" si="58"/>
        <v/>
      </c>
      <c r="O538" s="20"/>
      <c r="P538" s="20"/>
      <c r="Q538" s="46" t="str">
        <f>IFERROR(MAX(IF(OR(O538="",P538=""),"",IF(AND(AND(MONTH(E538)&gt;=7,MONTH(E538)&lt;8),AND(MONTH(F538)&gt;=7,MONTH(F538)&lt;8)),(NETWORKDAYS(E538,F538,Lister!$D$7:$D$13)-O538)*N538/NETWORKDAYS(Lister!$D$19,Lister!$E$19,Lister!$D$7:$D$13),IF(AND(AND(MONTH(E538)&gt;=7,MONTH(E538)&lt;8),MONTH(F538)&gt;7),(NETWORKDAYS(E538,Lister!$E$19,Lister!$D$7:$D$13)-O538)*N538/NETWORKDAYS(Lister!$D$19,Lister!$E$19,Lister!$D$7:$D$13),IF(MONTH(E538)&gt;7,0)))),0),"")</f>
        <v/>
      </c>
      <c r="R538" s="46" t="str">
        <f>IFERROR(MAX(IF(OR(O538="",P538=""),"",IF(AND(AND(MONTH(E538)&gt;=8,MONTH(E538)&lt;9),AND(MONTH(F538)&gt;=8,MONTH(F538)&lt;9)),(NETWORKDAYS(E538,F538,Lister!$D$7:$D$13)-P538)*N538/NETWORKDAYS(Lister!$D$20,Lister!$E$20,Lister!$D$7:$D$13),IF(AND(MONTH(E538)=7,MONTH(F538)=8),(NETWORKDAYS(Lister!$D$20,F538,Lister!$D$7:$D$13)-P538)*N538/NETWORKDAYS(Lister!$D$20,Lister!$E$20,Lister!$D$7:$D$13),IF(AND(MONTH(E538)=7,MONTH(F538)=7),0)))),0),"")</f>
        <v/>
      </c>
      <c r="S538" s="31" t="str">
        <f t="shared" si="59"/>
        <v/>
      </c>
      <c r="T538" s="31" t="str">
        <f t="shared" si="60"/>
        <v/>
      </c>
      <c r="U538" s="51" t="str">
        <f t="shared" si="61"/>
        <v/>
      </c>
    </row>
    <row r="539" spans="1:21" x14ac:dyDescent="0.25">
      <c r="A539" s="13" t="str">
        <f t="shared" si="62"/>
        <v/>
      </c>
      <c r="B539" s="55"/>
      <c r="C539" s="22"/>
      <c r="D539" s="23"/>
      <c r="E539" s="16"/>
      <c r="F539" s="16"/>
      <c r="G539" s="72" t="str">
        <f>IF(OR(E539="",F539=""),"",NETWORKDAYS(E539,F539,Lister!$D$7:$D$13))</f>
        <v/>
      </c>
      <c r="H539" s="19"/>
      <c r="I539" s="32" t="str">
        <f t="shared" si="56"/>
        <v/>
      </c>
      <c r="J539" s="18"/>
      <c r="K539" s="18"/>
      <c r="L539" s="46" t="str">
        <f t="shared" si="57"/>
        <v/>
      </c>
      <c r="M539" s="20"/>
      <c r="N539" s="31" t="str">
        <f t="shared" si="58"/>
        <v/>
      </c>
      <c r="O539" s="20"/>
      <c r="P539" s="20"/>
      <c r="Q539" s="46" t="str">
        <f>IFERROR(MAX(IF(OR(O539="",P539=""),"",IF(AND(AND(MONTH(E539)&gt;=7,MONTH(E539)&lt;8),AND(MONTH(F539)&gt;=7,MONTH(F539)&lt;8)),(NETWORKDAYS(E539,F539,Lister!$D$7:$D$13)-O539)*N539/NETWORKDAYS(Lister!$D$19,Lister!$E$19,Lister!$D$7:$D$13),IF(AND(AND(MONTH(E539)&gt;=7,MONTH(E539)&lt;8),MONTH(F539)&gt;7),(NETWORKDAYS(E539,Lister!$E$19,Lister!$D$7:$D$13)-O539)*N539/NETWORKDAYS(Lister!$D$19,Lister!$E$19,Lister!$D$7:$D$13),IF(MONTH(E539)&gt;7,0)))),0),"")</f>
        <v/>
      </c>
      <c r="R539" s="46" t="str">
        <f>IFERROR(MAX(IF(OR(O539="",P539=""),"",IF(AND(AND(MONTH(E539)&gt;=8,MONTH(E539)&lt;9),AND(MONTH(F539)&gt;=8,MONTH(F539)&lt;9)),(NETWORKDAYS(E539,F539,Lister!$D$7:$D$13)-P539)*N539/NETWORKDAYS(Lister!$D$20,Lister!$E$20,Lister!$D$7:$D$13),IF(AND(MONTH(E539)=7,MONTH(F539)=8),(NETWORKDAYS(Lister!$D$20,F539,Lister!$D$7:$D$13)-P539)*N539/NETWORKDAYS(Lister!$D$20,Lister!$E$20,Lister!$D$7:$D$13),IF(AND(MONTH(E539)=7,MONTH(F539)=7),0)))),0),"")</f>
        <v/>
      </c>
      <c r="S539" s="31" t="str">
        <f t="shared" si="59"/>
        <v/>
      </c>
      <c r="T539" s="31" t="str">
        <f t="shared" si="60"/>
        <v/>
      </c>
      <c r="U539" s="51" t="str">
        <f t="shared" si="61"/>
        <v/>
      </c>
    </row>
    <row r="540" spans="1:21" x14ac:dyDescent="0.25">
      <c r="A540" s="13" t="str">
        <f t="shared" si="62"/>
        <v/>
      </c>
      <c r="B540" s="55"/>
      <c r="C540" s="22"/>
      <c r="D540" s="23"/>
      <c r="E540" s="16"/>
      <c r="F540" s="16"/>
      <c r="G540" s="72" t="str">
        <f>IF(OR(E540="",F540=""),"",NETWORKDAYS(E540,F540,Lister!$D$7:$D$13))</f>
        <v/>
      </c>
      <c r="H540" s="19"/>
      <c r="I540" s="32" t="str">
        <f t="shared" si="56"/>
        <v/>
      </c>
      <c r="J540" s="18"/>
      <c r="K540" s="18"/>
      <c r="L540" s="46" t="str">
        <f t="shared" si="57"/>
        <v/>
      </c>
      <c r="M540" s="20"/>
      <c r="N540" s="31" t="str">
        <f t="shared" si="58"/>
        <v/>
      </c>
      <c r="O540" s="20"/>
      <c r="P540" s="20"/>
      <c r="Q540" s="46" t="str">
        <f>IFERROR(MAX(IF(OR(O540="",P540=""),"",IF(AND(AND(MONTH(E540)&gt;=7,MONTH(E540)&lt;8),AND(MONTH(F540)&gt;=7,MONTH(F540)&lt;8)),(NETWORKDAYS(E540,F540,Lister!$D$7:$D$13)-O540)*N540/NETWORKDAYS(Lister!$D$19,Lister!$E$19,Lister!$D$7:$D$13),IF(AND(AND(MONTH(E540)&gt;=7,MONTH(E540)&lt;8),MONTH(F540)&gt;7),(NETWORKDAYS(E540,Lister!$E$19,Lister!$D$7:$D$13)-O540)*N540/NETWORKDAYS(Lister!$D$19,Lister!$E$19,Lister!$D$7:$D$13),IF(MONTH(E540)&gt;7,0)))),0),"")</f>
        <v/>
      </c>
      <c r="R540" s="46" t="str">
        <f>IFERROR(MAX(IF(OR(O540="",P540=""),"",IF(AND(AND(MONTH(E540)&gt;=8,MONTH(E540)&lt;9),AND(MONTH(F540)&gt;=8,MONTH(F540)&lt;9)),(NETWORKDAYS(E540,F540,Lister!$D$7:$D$13)-P540)*N540/NETWORKDAYS(Lister!$D$20,Lister!$E$20,Lister!$D$7:$D$13),IF(AND(MONTH(E540)=7,MONTH(F540)=8),(NETWORKDAYS(Lister!$D$20,F540,Lister!$D$7:$D$13)-P540)*N540/NETWORKDAYS(Lister!$D$20,Lister!$E$20,Lister!$D$7:$D$13),IF(AND(MONTH(E540)=7,MONTH(F540)=7),0)))),0),"")</f>
        <v/>
      </c>
      <c r="S540" s="31" t="str">
        <f t="shared" si="59"/>
        <v/>
      </c>
      <c r="T540" s="31" t="str">
        <f t="shared" si="60"/>
        <v/>
      </c>
      <c r="U540" s="51" t="str">
        <f t="shared" si="61"/>
        <v/>
      </c>
    </row>
    <row r="541" spans="1:21" x14ac:dyDescent="0.25">
      <c r="A541" s="13" t="str">
        <f t="shared" si="62"/>
        <v/>
      </c>
      <c r="B541" s="55"/>
      <c r="C541" s="22"/>
      <c r="D541" s="23"/>
      <c r="E541" s="16"/>
      <c r="F541" s="16"/>
      <c r="G541" s="72" t="str">
        <f>IF(OR(E541="",F541=""),"",NETWORKDAYS(E541,F541,Lister!$D$7:$D$13))</f>
        <v/>
      </c>
      <c r="H541" s="19"/>
      <c r="I541" s="32" t="str">
        <f t="shared" si="56"/>
        <v/>
      </c>
      <c r="J541" s="18"/>
      <c r="K541" s="18"/>
      <c r="L541" s="46" t="str">
        <f t="shared" si="57"/>
        <v/>
      </c>
      <c r="M541" s="20"/>
      <c r="N541" s="31" t="str">
        <f t="shared" si="58"/>
        <v/>
      </c>
      <c r="O541" s="20"/>
      <c r="P541" s="20"/>
      <c r="Q541" s="46" t="str">
        <f>IFERROR(MAX(IF(OR(O541="",P541=""),"",IF(AND(AND(MONTH(E541)&gt;=7,MONTH(E541)&lt;8),AND(MONTH(F541)&gt;=7,MONTH(F541)&lt;8)),(NETWORKDAYS(E541,F541,Lister!$D$7:$D$13)-O541)*N541/NETWORKDAYS(Lister!$D$19,Lister!$E$19,Lister!$D$7:$D$13),IF(AND(AND(MONTH(E541)&gt;=7,MONTH(E541)&lt;8),MONTH(F541)&gt;7),(NETWORKDAYS(E541,Lister!$E$19,Lister!$D$7:$D$13)-O541)*N541/NETWORKDAYS(Lister!$D$19,Lister!$E$19,Lister!$D$7:$D$13),IF(MONTH(E541)&gt;7,0)))),0),"")</f>
        <v/>
      </c>
      <c r="R541" s="46" t="str">
        <f>IFERROR(MAX(IF(OR(O541="",P541=""),"",IF(AND(AND(MONTH(E541)&gt;=8,MONTH(E541)&lt;9),AND(MONTH(F541)&gt;=8,MONTH(F541)&lt;9)),(NETWORKDAYS(E541,F541,Lister!$D$7:$D$13)-P541)*N541/NETWORKDAYS(Lister!$D$20,Lister!$E$20,Lister!$D$7:$D$13),IF(AND(MONTH(E541)=7,MONTH(F541)=8),(NETWORKDAYS(Lister!$D$20,F541,Lister!$D$7:$D$13)-P541)*N541/NETWORKDAYS(Lister!$D$20,Lister!$E$20,Lister!$D$7:$D$13),IF(AND(MONTH(E541)=7,MONTH(F541)=7),0)))),0),"")</f>
        <v/>
      </c>
      <c r="S541" s="31" t="str">
        <f t="shared" si="59"/>
        <v/>
      </c>
      <c r="T541" s="31" t="str">
        <f t="shared" si="60"/>
        <v/>
      </c>
      <c r="U541" s="51" t="str">
        <f t="shared" si="61"/>
        <v/>
      </c>
    </row>
    <row r="542" spans="1:21" x14ac:dyDescent="0.25">
      <c r="A542" s="13" t="str">
        <f t="shared" si="62"/>
        <v/>
      </c>
      <c r="B542" s="55"/>
      <c r="C542" s="22"/>
      <c r="D542" s="23"/>
      <c r="E542" s="16"/>
      <c r="F542" s="16"/>
      <c r="G542" s="72" t="str">
        <f>IF(OR(E542="",F542=""),"",NETWORKDAYS(E542,F542,Lister!$D$7:$D$13))</f>
        <v/>
      </c>
      <c r="H542" s="19"/>
      <c r="I542" s="32" t="str">
        <f t="shared" si="56"/>
        <v/>
      </c>
      <c r="J542" s="18"/>
      <c r="K542" s="18"/>
      <c r="L542" s="46" t="str">
        <f t="shared" si="57"/>
        <v/>
      </c>
      <c r="M542" s="20"/>
      <c r="N542" s="31" t="str">
        <f t="shared" si="58"/>
        <v/>
      </c>
      <c r="O542" s="20"/>
      <c r="P542" s="20"/>
      <c r="Q542" s="46" t="str">
        <f>IFERROR(MAX(IF(OR(O542="",P542=""),"",IF(AND(AND(MONTH(E542)&gt;=7,MONTH(E542)&lt;8),AND(MONTH(F542)&gt;=7,MONTH(F542)&lt;8)),(NETWORKDAYS(E542,F542,Lister!$D$7:$D$13)-O542)*N542/NETWORKDAYS(Lister!$D$19,Lister!$E$19,Lister!$D$7:$D$13),IF(AND(AND(MONTH(E542)&gt;=7,MONTH(E542)&lt;8),MONTH(F542)&gt;7),(NETWORKDAYS(E542,Lister!$E$19,Lister!$D$7:$D$13)-O542)*N542/NETWORKDAYS(Lister!$D$19,Lister!$E$19,Lister!$D$7:$D$13),IF(MONTH(E542)&gt;7,0)))),0),"")</f>
        <v/>
      </c>
      <c r="R542" s="46" t="str">
        <f>IFERROR(MAX(IF(OR(O542="",P542=""),"",IF(AND(AND(MONTH(E542)&gt;=8,MONTH(E542)&lt;9),AND(MONTH(F542)&gt;=8,MONTH(F542)&lt;9)),(NETWORKDAYS(E542,F542,Lister!$D$7:$D$13)-P542)*N542/NETWORKDAYS(Lister!$D$20,Lister!$E$20,Lister!$D$7:$D$13),IF(AND(MONTH(E542)=7,MONTH(F542)=8),(NETWORKDAYS(Lister!$D$20,F542,Lister!$D$7:$D$13)-P542)*N542/NETWORKDAYS(Lister!$D$20,Lister!$E$20,Lister!$D$7:$D$13),IF(AND(MONTH(E542)=7,MONTH(F542)=7),0)))),0),"")</f>
        <v/>
      </c>
      <c r="S542" s="31" t="str">
        <f t="shared" si="59"/>
        <v/>
      </c>
      <c r="T542" s="31" t="str">
        <f t="shared" si="60"/>
        <v/>
      </c>
      <c r="U542" s="51" t="str">
        <f t="shared" si="61"/>
        <v/>
      </c>
    </row>
    <row r="543" spans="1:21" x14ac:dyDescent="0.25">
      <c r="A543" s="13" t="str">
        <f t="shared" si="62"/>
        <v/>
      </c>
      <c r="B543" s="55"/>
      <c r="C543" s="22"/>
      <c r="D543" s="23"/>
      <c r="E543" s="16"/>
      <c r="F543" s="16"/>
      <c r="G543" s="72" t="str">
        <f>IF(OR(E543="",F543=""),"",NETWORKDAYS(E543,F543,Lister!$D$7:$D$13))</f>
        <v/>
      </c>
      <c r="H543" s="19"/>
      <c r="I543" s="32" t="str">
        <f t="shared" si="56"/>
        <v/>
      </c>
      <c r="J543" s="18"/>
      <c r="K543" s="18"/>
      <c r="L543" s="46" t="str">
        <f t="shared" si="57"/>
        <v/>
      </c>
      <c r="M543" s="20"/>
      <c r="N543" s="31" t="str">
        <f t="shared" si="58"/>
        <v/>
      </c>
      <c r="O543" s="20"/>
      <c r="P543" s="20"/>
      <c r="Q543" s="46" t="str">
        <f>IFERROR(MAX(IF(OR(O543="",P543=""),"",IF(AND(AND(MONTH(E543)&gt;=7,MONTH(E543)&lt;8),AND(MONTH(F543)&gt;=7,MONTH(F543)&lt;8)),(NETWORKDAYS(E543,F543,Lister!$D$7:$D$13)-O543)*N543/NETWORKDAYS(Lister!$D$19,Lister!$E$19,Lister!$D$7:$D$13),IF(AND(AND(MONTH(E543)&gt;=7,MONTH(E543)&lt;8),MONTH(F543)&gt;7),(NETWORKDAYS(E543,Lister!$E$19,Lister!$D$7:$D$13)-O543)*N543/NETWORKDAYS(Lister!$D$19,Lister!$E$19,Lister!$D$7:$D$13),IF(MONTH(E543)&gt;7,0)))),0),"")</f>
        <v/>
      </c>
      <c r="R543" s="46" t="str">
        <f>IFERROR(MAX(IF(OR(O543="",P543=""),"",IF(AND(AND(MONTH(E543)&gt;=8,MONTH(E543)&lt;9),AND(MONTH(F543)&gt;=8,MONTH(F543)&lt;9)),(NETWORKDAYS(E543,F543,Lister!$D$7:$D$13)-P543)*N543/NETWORKDAYS(Lister!$D$20,Lister!$E$20,Lister!$D$7:$D$13),IF(AND(MONTH(E543)=7,MONTH(F543)=8),(NETWORKDAYS(Lister!$D$20,F543,Lister!$D$7:$D$13)-P543)*N543/NETWORKDAYS(Lister!$D$20,Lister!$E$20,Lister!$D$7:$D$13),IF(AND(MONTH(E543)=7,MONTH(F543)=7),0)))),0),"")</f>
        <v/>
      </c>
      <c r="S543" s="31" t="str">
        <f t="shared" si="59"/>
        <v/>
      </c>
      <c r="T543" s="31" t="str">
        <f t="shared" si="60"/>
        <v/>
      </c>
      <c r="U543" s="51" t="str">
        <f t="shared" si="61"/>
        <v/>
      </c>
    </row>
    <row r="544" spans="1:21" x14ac:dyDescent="0.25">
      <c r="A544" s="13" t="str">
        <f t="shared" si="62"/>
        <v/>
      </c>
      <c r="B544" s="55"/>
      <c r="C544" s="22"/>
      <c r="D544" s="23"/>
      <c r="E544" s="16"/>
      <c r="F544" s="16"/>
      <c r="G544" s="72" t="str">
        <f>IF(OR(E544="",F544=""),"",NETWORKDAYS(E544,F544,Lister!$D$7:$D$13))</f>
        <v/>
      </c>
      <c r="H544" s="19"/>
      <c r="I544" s="32" t="str">
        <f t="shared" si="56"/>
        <v/>
      </c>
      <c r="J544" s="18"/>
      <c r="K544" s="18"/>
      <c r="L544" s="46" t="str">
        <f t="shared" si="57"/>
        <v/>
      </c>
      <c r="M544" s="20"/>
      <c r="N544" s="31" t="str">
        <f t="shared" si="58"/>
        <v/>
      </c>
      <c r="O544" s="20"/>
      <c r="P544" s="20"/>
      <c r="Q544" s="46" t="str">
        <f>IFERROR(MAX(IF(OR(O544="",P544=""),"",IF(AND(AND(MONTH(E544)&gt;=7,MONTH(E544)&lt;8),AND(MONTH(F544)&gt;=7,MONTH(F544)&lt;8)),(NETWORKDAYS(E544,F544,Lister!$D$7:$D$13)-O544)*N544/NETWORKDAYS(Lister!$D$19,Lister!$E$19,Lister!$D$7:$D$13),IF(AND(AND(MONTH(E544)&gt;=7,MONTH(E544)&lt;8),MONTH(F544)&gt;7),(NETWORKDAYS(E544,Lister!$E$19,Lister!$D$7:$D$13)-O544)*N544/NETWORKDAYS(Lister!$D$19,Lister!$E$19,Lister!$D$7:$D$13),IF(MONTH(E544)&gt;7,0)))),0),"")</f>
        <v/>
      </c>
      <c r="R544" s="46" t="str">
        <f>IFERROR(MAX(IF(OR(O544="",P544=""),"",IF(AND(AND(MONTH(E544)&gt;=8,MONTH(E544)&lt;9),AND(MONTH(F544)&gt;=8,MONTH(F544)&lt;9)),(NETWORKDAYS(E544,F544,Lister!$D$7:$D$13)-P544)*N544/NETWORKDAYS(Lister!$D$20,Lister!$E$20,Lister!$D$7:$D$13),IF(AND(MONTH(E544)=7,MONTH(F544)=8),(NETWORKDAYS(Lister!$D$20,F544,Lister!$D$7:$D$13)-P544)*N544/NETWORKDAYS(Lister!$D$20,Lister!$E$20,Lister!$D$7:$D$13),IF(AND(MONTH(E544)=7,MONTH(F544)=7),0)))),0),"")</f>
        <v/>
      </c>
      <c r="S544" s="31" t="str">
        <f t="shared" si="59"/>
        <v/>
      </c>
      <c r="T544" s="31" t="str">
        <f t="shared" si="60"/>
        <v/>
      </c>
      <c r="U544" s="51" t="str">
        <f t="shared" si="61"/>
        <v/>
      </c>
    </row>
    <row r="545" spans="1:21" x14ac:dyDescent="0.25">
      <c r="A545" s="13" t="str">
        <f t="shared" si="62"/>
        <v/>
      </c>
      <c r="B545" s="55"/>
      <c r="C545" s="22"/>
      <c r="D545" s="23"/>
      <c r="E545" s="16"/>
      <c r="F545" s="16"/>
      <c r="G545" s="72" t="str">
        <f>IF(OR(E545="",F545=""),"",NETWORKDAYS(E545,F545,Lister!$D$7:$D$13))</f>
        <v/>
      </c>
      <c r="H545" s="19"/>
      <c r="I545" s="32" t="str">
        <f t="shared" si="56"/>
        <v/>
      </c>
      <c r="J545" s="18"/>
      <c r="K545" s="18"/>
      <c r="L545" s="46" t="str">
        <f t="shared" si="57"/>
        <v/>
      </c>
      <c r="M545" s="20"/>
      <c r="N545" s="31" t="str">
        <f t="shared" si="58"/>
        <v/>
      </c>
      <c r="O545" s="20"/>
      <c r="P545" s="20"/>
      <c r="Q545" s="46" t="str">
        <f>IFERROR(MAX(IF(OR(O545="",P545=""),"",IF(AND(AND(MONTH(E545)&gt;=7,MONTH(E545)&lt;8),AND(MONTH(F545)&gt;=7,MONTH(F545)&lt;8)),(NETWORKDAYS(E545,F545,Lister!$D$7:$D$13)-O545)*N545/NETWORKDAYS(Lister!$D$19,Lister!$E$19,Lister!$D$7:$D$13),IF(AND(AND(MONTH(E545)&gt;=7,MONTH(E545)&lt;8),MONTH(F545)&gt;7),(NETWORKDAYS(E545,Lister!$E$19,Lister!$D$7:$D$13)-O545)*N545/NETWORKDAYS(Lister!$D$19,Lister!$E$19,Lister!$D$7:$D$13),IF(MONTH(E545)&gt;7,0)))),0),"")</f>
        <v/>
      </c>
      <c r="R545" s="46" t="str">
        <f>IFERROR(MAX(IF(OR(O545="",P545=""),"",IF(AND(AND(MONTH(E545)&gt;=8,MONTH(E545)&lt;9),AND(MONTH(F545)&gt;=8,MONTH(F545)&lt;9)),(NETWORKDAYS(E545,F545,Lister!$D$7:$D$13)-P545)*N545/NETWORKDAYS(Lister!$D$20,Lister!$E$20,Lister!$D$7:$D$13),IF(AND(MONTH(E545)=7,MONTH(F545)=8),(NETWORKDAYS(Lister!$D$20,F545,Lister!$D$7:$D$13)-P545)*N545/NETWORKDAYS(Lister!$D$20,Lister!$E$20,Lister!$D$7:$D$13),IF(AND(MONTH(E545)=7,MONTH(F545)=7),0)))),0),"")</f>
        <v/>
      </c>
      <c r="S545" s="31" t="str">
        <f t="shared" si="59"/>
        <v/>
      </c>
      <c r="T545" s="31" t="str">
        <f t="shared" si="60"/>
        <v/>
      </c>
      <c r="U545" s="51" t="str">
        <f t="shared" si="61"/>
        <v/>
      </c>
    </row>
    <row r="546" spans="1:21" x14ac:dyDescent="0.25">
      <c r="A546" s="13" t="str">
        <f t="shared" si="62"/>
        <v/>
      </c>
      <c r="B546" s="55"/>
      <c r="C546" s="22"/>
      <c r="D546" s="23"/>
      <c r="E546" s="16"/>
      <c r="F546" s="16"/>
      <c r="G546" s="72" t="str">
        <f>IF(OR(E546="",F546=""),"",NETWORKDAYS(E546,F546,Lister!$D$7:$D$13))</f>
        <v/>
      </c>
      <c r="H546" s="19"/>
      <c r="I546" s="32" t="str">
        <f t="shared" si="56"/>
        <v/>
      </c>
      <c r="J546" s="18"/>
      <c r="K546" s="18"/>
      <c r="L546" s="46" t="str">
        <f t="shared" si="57"/>
        <v/>
      </c>
      <c r="M546" s="20"/>
      <c r="N546" s="31" t="str">
        <f t="shared" si="58"/>
        <v/>
      </c>
      <c r="O546" s="20"/>
      <c r="P546" s="20"/>
      <c r="Q546" s="46" t="str">
        <f>IFERROR(MAX(IF(OR(O546="",P546=""),"",IF(AND(AND(MONTH(E546)&gt;=7,MONTH(E546)&lt;8),AND(MONTH(F546)&gt;=7,MONTH(F546)&lt;8)),(NETWORKDAYS(E546,F546,Lister!$D$7:$D$13)-O546)*N546/NETWORKDAYS(Lister!$D$19,Lister!$E$19,Lister!$D$7:$D$13),IF(AND(AND(MONTH(E546)&gt;=7,MONTH(E546)&lt;8),MONTH(F546)&gt;7),(NETWORKDAYS(E546,Lister!$E$19,Lister!$D$7:$D$13)-O546)*N546/NETWORKDAYS(Lister!$D$19,Lister!$E$19,Lister!$D$7:$D$13),IF(MONTH(E546)&gt;7,0)))),0),"")</f>
        <v/>
      </c>
      <c r="R546" s="46" t="str">
        <f>IFERROR(MAX(IF(OR(O546="",P546=""),"",IF(AND(AND(MONTH(E546)&gt;=8,MONTH(E546)&lt;9),AND(MONTH(F546)&gt;=8,MONTH(F546)&lt;9)),(NETWORKDAYS(E546,F546,Lister!$D$7:$D$13)-P546)*N546/NETWORKDAYS(Lister!$D$20,Lister!$E$20,Lister!$D$7:$D$13),IF(AND(MONTH(E546)=7,MONTH(F546)=8),(NETWORKDAYS(Lister!$D$20,F546,Lister!$D$7:$D$13)-P546)*N546/NETWORKDAYS(Lister!$D$20,Lister!$E$20,Lister!$D$7:$D$13),IF(AND(MONTH(E546)=7,MONTH(F546)=7),0)))),0),"")</f>
        <v/>
      </c>
      <c r="S546" s="31" t="str">
        <f t="shared" si="59"/>
        <v/>
      </c>
      <c r="T546" s="31" t="str">
        <f t="shared" si="60"/>
        <v/>
      </c>
      <c r="U546" s="51" t="str">
        <f t="shared" si="61"/>
        <v/>
      </c>
    </row>
    <row r="547" spans="1:21" x14ac:dyDescent="0.25">
      <c r="A547" s="13" t="str">
        <f t="shared" si="62"/>
        <v/>
      </c>
      <c r="B547" s="55"/>
      <c r="C547" s="22"/>
      <c r="D547" s="23"/>
      <c r="E547" s="16"/>
      <c r="F547" s="16"/>
      <c r="G547" s="72" t="str">
        <f>IF(OR(E547="",F547=""),"",NETWORKDAYS(E547,F547,Lister!$D$7:$D$13))</f>
        <v/>
      </c>
      <c r="H547" s="19"/>
      <c r="I547" s="32" t="str">
        <f t="shared" si="56"/>
        <v/>
      </c>
      <c r="J547" s="18"/>
      <c r="K547" s="18"/>
      <c r="L547" s="46" t="str">
        <f t="shared" si="57"/>
        <v/>
      </c>
      <c r="M547" s="20"/>
      <c r="N547" s="31" t="str">
        <f t="shared" si="58"/>
        <v/>
      </c>
      <c r="O547" s="20"/>
      <c r="P547" s="20"/>
      <c r="Q547" s="46" t="str">
        <f>IFERROR(MAX(IF(OR(O547="",P547=""),"",IF(AND(AND(MONTH(E547)&gt;=7,MONTH(E547)&lt;8),AND(MONTH(F547)&gt;=7,MONTH(F547)&lt;8)),(NETWORKDAYS(E547,F547,Lister!$D$7:$D$13)-O547)*N547/NETWORKDAYS(Lister!$D$19,Lister!$E$19,Lister!$D$7:$D$13),IF(AND(AND(MONTH(E547)&gt;=7,MONTH(E547)&lt;8),MONTH(F547)&gt;7),(NETWORKDAYS(E547,Lister!$E$19,Lister!$D$7:$D$13)-O547)*N547/NETWORKDAYS(Lister!$D$19,Lister!$E$19,Lister!$D$7:$D$13),IF(MONTH(E547)&gt;7,0)))),0),"")</f>
        <v/>
      </c>
      <c r="R547" s="46" t="str">
        <f>IFERROR(MAX(IF(OR(O547="",P547=""),"",IF(AND(AND(MONTH(E547)&gt;=8,MONTH(E547)&lt;9),AND(MONTH(F547)&gt;=8,MONTH(F547)&lt;9)),(NETWORKDAYS(E547,F547,Lister!$D$7:$D$13)-P547)*N547/NETWORKDAYS(Lister!$D$20,Lister!$E$20,Lister!$D$7:$D$13),IF(AND(MONTH(E547)=7,MONTH(F547)=8),(NETWORKDAYS(Lister!$D$20,F547,Lister!$D$7:$D$13)-P547)*N547/NETWORKDAYS(Lister!$D$20,Lister!$E$20,Lister!$D$7:$D$13),IF(AND(MONTH(E547)=7,MONTH(F547)=7),0)))),0),"")</f>
        <v/>
      </c>
      <c r="S547" s="31" t="str">
        <f t="shared" si="59"/>
        <v/>
      </c>
      <c r="T547" s="31" t="str">
        <f t="shared" si="60"/>
        <v/>
      </c>
      <c r="U547" s="51" t="str">
        <f t="shared" si="61"/>
        <v/>
      </c>
    </row>
    <row r="548" spans="1:21" x14ac:dyDescent="0.25">
      <c r="A548" s="13" t="str">
        <f t="shared" si="62"/>
        <v/>
      </c>
      <c r="B548" s="55"/>
      <c r="C548" s="22"/>
      <c r="D548" s="23"/>
      <c r="E548" s="16"/>
      <c r="F548" s="16"/>
      <c r="G548" s="72" t="str">
        <f>IF(OR(E548="",F548=""),"",NETWORKDAYS(E548,F548,Lister!$D$7:$D$13))</f>
        <v/>
      </c>
      <c r="H548" s="19"/>
      <c r="I548" s="32" t="str">
        <f t="shared" si="56"/>
        <v/>
      </c>
      <c r="J548" s="18"/>
      <c r="K548" s="18"/>
      <c r="L548" s="46" t="str">
        <f t="shared" si="57"/>
        <v/>
      </c>
      <c r="M548" s="20"/>
      <c r="N548" s="31" t="str">
        <f t="shared" si="58"/>
        <v/>
      </c>
      <c r="O548" s="20"/>
      <c r="P548" s="20"/>
      <c r="Q548" s="46" t="str">
        <f>IFERROR(MAX(IF(OR(O548="",P548=""),"",IF(AND(AND(MONTH(E548)&gt;=7,MONTH(E548)&lt;8),AND(MONTH(F548)&gt;=7,MONTH(F548)&lt;8)),(NETWORKDAYS(E548,F548,Lister!$D$7:$D$13)-O548)*N548/NETWORKDAYS(Lister!$D$19,Lister!$E$19,Lister!$D$7:$D$13),IF(AND(AND(MONTH(E548)&gt;=7,MONTH(E548)&lt;8),MONTH(F548)&gt;7),(NETWORKDAYS(E548,Lister!$E$19,Lister!$D$7:$D$13)-O548)*N548/NETWORKDAYS(Lister!$D$19,Lister!$E$19,Lister!$D$7:$D$13),IF(MONTH(E548)&gt;7,0)))),0),"")</f>
        <v/>
      </c>
      <c r="R548" s="46" t="str">
        <f>IFERROR(MAX(IF(OR(O548="",P548=""),"",IF(AND(AND(MONTH(E548)&gt;=8,MONTH(E548)&lt;9),AND(MONTH(F548)&gt;=8,MONTH(F548)&lt;9)),(NETWORKDAYS(E548,F548,Lister!$D$7:$D$13)-P548)*N548/NETWORKDAYS(Lister!$D$20,Lister!$E$20,Lister!$D$7:$D$13),IF(AND(MONTH(E548)=7,MONTH(F548)=8),(NETWORKDAYS(Lister!$D$20,F548,Lister!$D$7:$D$13)-P548)*N548/NETWORKDAYS(Lister!$D$20,Lister!$E$20,Lister!$D$7:$D$13),IF(AND(MONTH(E548)=7,MONTH(F548)=7),0)))),0),"")</f>
        <v/>
      </c>
      <c r="S548" s="31" t="str">
        <f t="shared" si="59"/>
        <v/>
      </c>
      <c r="T548" s="31" t="str">
        <f t="shared" si="60"/>
        <v/>
      </c>
      <c r="U548" s="51" t="str">
        <f t="shared" si="61"/>
        <v/>
      </c>
    </row>
    <row r="549" spans="1:21" x14ac:dyDescent="0.25">
      <c r="A549" s="13" t="str">
        <f t="shared" si="62"/>
        <v/>
      </c>
      <c r="B549" s="55"/>
      <c r="C549" s="22"/>
      <c r="D549" s="23"/>
      <c r="E549" s="16"/>
      <c r="F549" s="16"/>
      <c r="G549" s="72" t="str">
        <f>IF(OR(E549="",F549=""),"",NETWORKDAYS(E549,F549,Lister!$D$7:$D$13))</f>
        <v/>
      </c>
      <c r="H549" s="19"/>
      <c r="I549" s="32" t="str">
        <f t="shared" si="56"/>
        <v/>
      </c>
      <c r="J549" s="18"/>
      <c r="K549" s="18"/>
      <c r="L549" s="46" t="str">
        <f t="shared" si="57"/>
        <v/>
      </c>
      <c r="M549" s="20"/>
      <c r="N549" s="31" t="str">
        <f t="shared" si="58"/>
        <v/>
      </c>
      <c r="O549" s="20"/>
      <c r="P549" s="20"/>
      <c r="Q549" s="46" t="str">
        <f>IFERROR(MAX(IF(OR(O549="",P549=""),"",IF(AND(AND(MONTH(E549)&gt;=7,MONTH(E549)&lt;8),AND(MONTH(F549)&gt;=7,MONTH(F549)&lt;8)),(NETWORKDAYS(E549,F549,Lister!$D$7:$D$13)-O549)*N549/NETWORKDAYS(Lister!$D$19,Lister!$E$19,Lister!$D$7:$D$13),IF(AND(AND(MONTH(E549)&gt;=7,MONTH(E549)&lt;8),MONTH(F549)&gt;7),(NETWORKDAYS(E549,Lister!$E$19,Lister!$D$7:$D$13)-O549)*N549/NETWORKDAYS(Lister!$D$19,Lister!$E$19,Lister!$D$7:$D$13),IF(MONTH(E549)&gt;7,0)))),0),"")</f>
        <v/>
      </c>
      <c r="R549" s="46" t="str">
        <f>IFERROR(MAX(IF(OR(O549="",P549=""),"",IF(AND(AND(MONTH(E549)&gt;=8,MONTH(E549)&lt;9),AND(MONTH(F549)&gt;=8,MONTH(F549)&lt;9)),(NETWORKDAYS(E549,F549,Lister!$D$7:$D$13)-P549)*N549/NETWORKDAYS(Lister!$D$20,Lister!$E$20,Lister!$D$7:$D$13),IF(AND(MONTH(E549)=7,MONTH(F549)=8),(NETWORKDAYS(Lister!$D$20,F549,Lister!$D$7:$D$13)-P549)*N549/NETWORKDAYS(Lister!$D$20,Lister!$E$20,Lister!$D$7:$D$13),IF(AND(MONTH(E549)=7,MONTH(F549)=7),0)))),0),"")</f>
        <v/>
      </c>
      <c r="S549" s="31" t="str">
        <f t="shared" si="59"/>
        <v/>
      </c>
      <c r="T549" s="31" t="str">
        <f t="shared" si="60"/>
        <v/>
      </c>
      <c r="U549" s="51" t="str">
        <f t="shared" si="61"/>
        <v/>
      </c>
    </row>
    <row r="550" spans="1:21" x14ac:dyDescent="0.25">
      <c r="A550" s="13" t="str">
        <f t="shared" si="62"/>
        <v/>
      </c>
      <c r="B550" s="55"/>
      <c r="C550" s="22"/>
      <c r="D550" s="23"/>
      <c r="E550" s="16"/>
      <c r="F550" s="16"/>
      <c r="G550" s="72" t="str">
        <f>IF(OR(E550="",F550=""),"",NETWORKDAYS(E550,F550,Lister!$D$7:$D$13))</f>
        <v/>
      </c>
      <c r="H550" s="19"/>
      <c r="I550" s="32" t="str">
        <f t="shared" si="56"/>
        <v/>
      </c>
      <c r="J550" s="18"/>
      <c r="K550" s="18"/>
      <c r="L550" s="46" t="str">
        <f t="shared" si="57"/>
        <v/>
      </c>
      <c r="M550" s="20"/>
      <c r="N550" s="31" t="str">
        <f t="shared" si="58"/>
        <v/>
      </c>
      <c r="O550" s="20"/>
      <c r="P550" s="20"/>
      <c r="Q550" s="46" t="str">
        <f>IFERROR(MAX(IF(OR(O550="",P550=""),"",IF(AND(AND(MONTH(E550)&gt;=7,MONTH(E550)&lt;8),AND(MONTH(F550)&gt;=7,MONTH(F550)&lt;8)),(NETWORKDAYS(E550,F550,Lister!$D$7:$D$13)-O550)*N550/NETWORKDAYS(Lister!$D$19,Lister!$E$19,Lister!$D$7:$D$13),IF(AND(AND(MONTH(E550)&gt;=7,MONTH(E550)&lt;8),MONTH(F550)&gt;7),(NETWORKDAYS(E550,Lister!$E$19,Lister!$D$7:$D$13)-O550)*N550/NETWORKDAYS(Lister!$D$19,Lister!$E$19,Lister!$D$7:$D$13),IF(MONTH(E550)&gt;7,0)))),0),"")</f>
        <v/>
      </c>
      <c r="R550" s="46" t="str">
        <f>IFERROR(MAX(IF(OR(O550="",P550=""),"",IF(AND(AND(MONTH(E550)&gt;=8,MONTH(E550)&lt;9),AND(MONTH(F550)&gt;=8,MONTH(F550)&lt;9)),(NETWORKDAYS(E550,F550,Lister!$D$7:$D$13)-P550)*N550/NETWORKDAYS(Lister!$D$20,Lister!$E$20,Lister!$D$7:$D$13),IF(AND(MONTH(E550)=7,MONTH(F550)=8),(NETWORKDAYS(Lister!$D$20,F550,Lister!$D$7:$D$13)-P550)*N550/NETWORKDAYS(Lister!$D$20,Lister!$E$20,Lister!$D$7:$D$13),IF(AND(MONTH(E550)=7,MONTH(F550)=7),0)))),0),"")</f>
        <v/>
      </c>
      <c r="S550" s="31" t="str">
        <f t="shared" si="59"/>
        <v/>
      </c>
      <c r="T550" s="31" t="str">
        <f t="shared" si="60"/>
        <v/>
      </c>
      <c r="U550" s="51" t="str">
        <f t="shared" si="61"/>
        <v/>
      </c>
    </row>
    <row r="551" spans="1:21" x14ac:dyDescent="0.25">
      <c r="A551" s="13" t="str">
        <f t="shared" si="62"/>
        <v/>
      </c>
      <c r="B551" s="55"/>
      <c r="C551" s="22"/>
      <c r="D551" s="23"/>
      <c r="E551" s="16"/>
      <c r="F551" s="16"/>
      <c r="G551" s="72" t="str">
        <f>IF(OR(E551="",F551=""),"",NETWORKDAYS(E551,F551,Lister!$D$7:$D$13))</f>
        <v/>
      </c>
      <c r="H551" s="19"/>
      <c r="I551" s="32" t="str">
        <f t="shared" si="56"/>
        <v/>
      </c>
      <c r="J551" s="18"/>
      <c r="K551" s="18"/>
      <c r="L551" s="46" t="str">
        <f t="shared" si="57"/>
        <v/>
      </c>
      <c r="M551" s="20"/>
      <c r="N551" s="31" t="str">
        <f t="shared" si="58"/>
        <v/>
      </c>
      <c r="O551" s="20"/>
      <c r="P551" s="20"/>
      <c r="Q551" s="46" t="str">
        <f>IFERROR(MAX(IF(OR(O551="",P551=""),"",IF(AND(AND(MONTH(E551)&gt;=7,MONTH(E551)&lt;8),AND(MONTH(F551)&gt;=7,MONTH(F551)&lt;8)),(NETWORKDAYS(E551,F551,Lister!$D$7:$D$13)-O551)*N551/NETWORKDAYS(Lister!$D$19,Lister!$E$19,Lister!$D$7:$D$13),IF(AND(AND(MONTH(E551)&gt;=7,MONTH(E551)&lt;8),MONTH(F551)&gt;7),(NETWORKDAYS(E551,Lister!$E$19,Lister!$D$7:$D$13)-O551)*N551/NETWORKDAYS(Lister!$D$19,Lister!$E$19,Lister!$D$7:$D$13),IF(MONTH(E551)&gt;7,0)))),0),"")</f>
        <v/>
      </c>
      <c r="R551" s="46" t="str">
        <f>IFERROR(MAX(IF(OR(O551="",P551=""),"",IF(AND(AND(MONTH(E551)&gt;=8,MONTH(E551)&lt;9),AND(MONTH(F551)&gt;=8,MONTH(F551)&lt;9)),(NETWORKDAYS(E551,F551,Lister!$D$7:$D$13)-P551)*N551/NETWORKDAYS(Lister!$D$20,Lister!$E$20,Lister!$D$7:$D$13),IF(AND(MONTH(E551)=7,MONTH(F551)=8),(NETWORKDAYS(Lister!$D$20,F551,Lister!$D$7:$D$13)-P551)*N551/NETWORKDAYS(Lister!$D$20,Lister!$E$20,Lister!$D$7:$D$13),IF(AND(MONTH(E551)=7,MONTH(F551)=7),0)))),0),"")</f>
        <v/>
      </c>
      <c r="S551" s="31" t="str">
        <f t="shared" si="59"/>
        <v/>
      </c>
      <c r="T551" s="31" t="str">
        <f t="shared" si="60"/>
        <v/>
      </c>
      <c r="U551" s="51" t="str">
        <f t="shared" si="61"/>
        <v/>
      </c>
    </row>
    <row r="552" spans="1:21" x14ac:dyDescent="0.25">
      <c r="A552" s="13" t="str">
        <f t="shared" si="62"/>
        <v/>
      </c>
      <c r="B552" s="55"/>
      <c r="C552" s="22"/>
      <c r="D552" s="23"/>
      <c r="E552" s="16"/>
      <c r="F552" s="16"/>
      <c r="G552" s="72" t="str">
        <f>IF(OR(E552="",F552=""),"",NETWORKDAYS(E552,F552,Lister!$D$7:$D$13))</f>
        <v/>
      </c>
      <c r="H552" s="19"/>
      <c r="I552" s="32" t="str">
        <f t="shared" si="56"/>
        <v/>
      </c>
      <c r="J552" s="18"/>
      <c r="K552" s="18"/>
      <c r="L552" s="46" t="str">
        <f t="shared" si="57"/>
        <v/>
      </c>
      <c r="M552" s="20"/>
      <c r="N552" s="31" t="str">
        <f t="shared" si="58"/>
        <v/>
      </c>
      <c r="O552" s="20"/>
      <c r="P552" s="20"/>
      <c r="Q552" s="46" t="str">
        <f>IFERROR(MAX(IF(OR(O552="",P552=""),"",IF(AND(AND(MONTH(E552)&gt;=7,MONTH(E552)&lt;8),AND(MONTH(F552)&gt;=7,MONTH(F552)&lt;8)),(NETWORKDAYS(E552,F552,Lister!$D$7:$D$13)-O552)*N552/NETWORKDAYS(Lister!$D$19,Lister!$E$19,Lister!$D$7:$D$13),IF(AND(AND(MONTH(E552)&gt;=7,MONTH(E552)&lt;8),MONTH(F552)&gt;7),(NETWORKDAYS(E552,Lister!$E$19,Lister!$D$7:$D$13)-O552)*N552/NETWORKDAYS(Lister!$D$19,Lister!$E$19,Lister!$D$7:$D$13),IF(MONTH(E552)&gt;7,0)))),0),"")</f>
        <v/>
      </c>
      <c r="R552" s="46" t="str">
        <f>IFERROR(MAX(IF(OR(O552="",P552=""),"",IF(AND(AND(MONTH(E552)&gt;=8,MONTH(E552)&lt;9),AND(MONTH(F552)&gt;=8,MONTH(F552)&lt;9)),(NETWORKDAYS(E552,F552,Lister!$D$7:$D$13)-P552)*N552/NETWORKDAYS(Lister!$D$20,Lister!$E$20,Lister!$D$7:$D$13),IF(AND(MONTH(E552)=7,MONTH(F552)=8),(NETWORKDAYS(Lister!$D$20,F552,Lister!$D$7:$D$13)-P552)*N552/NETWORKDAYS(Lister!$D$20,Lister!$E$20,Lister!$D$7:$D$13),IF(AND(MONTH(E552)=7,MONTH(F552)=7),0)))),0),"")</f>
        <v/>
      </c>
      <c r="S552" s="31" t="str">
        <f t="shared" si="59"/>
        <v/>
      </c>
      <c r="T552" s="31" t="str">
        <f t="shared" si="60"/>
        <v/>
      </c>
      <c r="U552" s="51" t="str">
        <f t="shared" si="61"/>
        <v/>
      </c>
    </row>
    <row r="553" spans="1:21" x14ac:dyDescent="0.25">
      <c r="A553" s="13" t="str">
        <f t="shared" si="62"/>
        <v/>
      </c>
      <c r="B553" s="55"/>
      <c r="C553" s="22"/>
      <c r="D553" s="23"/>
      <c r="E553" s="16"/>
      <c r="F553" s="16"/>
      <c r="G553" s="72" t="str">
        <f>IF(OR(E553="",F553=""),"",NETWORKDAYS(E553,F553,Lister!$D$7:$D$13))</f>
        <v/>
      </c>
      <c r="H553" s="19"/>
      <c r="I553" s="32" t="str">
        <f t="shared" si="56"/>
        <v/>
      </c>
      <c r="J553" s="18"/>
      <c r="K553" s="18"/>
      <c r="L553" s="46" t="str">
        <f t="shared" si="57"/>
        <v/>
      </c>
      <c r="M553" s="20"/>
      <c r="N553" s="31" t="str">
        <f t="shared" si="58"/>
        <v/>
      </c>
      <c r="O553" s="20"/>
      <c r="P553" s="20"/>
      <c r="Q553" s="46" t="str">
        <f>IFERROR(MAX(IF(OR(O553="",P553=""),"",IF(AND(AND(MONTH(E553)&gt;=7,MONTH(E553)&lt;8),AND(MONTH(F553)&gt;=7,MONTH(F553)&lt;8)),(NETWORKDAYS(E553,F553,Lister!$D$7:$D$13)-O553)*N553/NETWORKDAYS(Lister!$D$19,Lister!$E$19,Lister!$D$7:$D$13),IF(AND(AND(MONTH(E553)&gt;=7,MONTH(E553)&lt;8),MONTH(F553)&gt;7),(NETWORKDAYS(E553,Lister!$E$19,Lister!$D$7:$D$13)-O553)*N553/NETWORKDAYS(Lister!$D$19,Lister!$E$19,Lister!$D$7:$D$13),IF(MONTH(E553)&gt;7,0)))),0),"")</f>
        <v/>
      </c>
      <c r="R553" s="46" t="str">
        <f>IFERROR(MAX(IF(OR(O553="",P553=""),"",IF(AND(AND(MONTH(E553)&gt;=8,MONTH(E553)&lt;9),AND(MONTH(F553)&gt;=8,MONTH(F553)&lt;9)),(NETWORKDAYS(E553,F553,Lister!$D$7:$D$13)-P553)*N553/NETWORKDAYS(Lister!$D$20,Lister!$E$20,Lister!$D$7:$D$13),IF(AND(MONTH(E553)=7,MONTH(F553)=8),(NETWORKDAYS(Lister!$D$20,F553,Lister!$D$7:$D$13)-P553)*N553/NETWORKDAYS(Lister!$D$20,Lister!$E$20,Lister!$D$7:$D$13),IF(AND(MONTH(E553)=7,MONTH(F553)=7),0)))),0),"")</f>
        <v/>
      </c>
      <c r="S553" s="31" t="str">
        <f t="shared" si="59"/>
        <v/>
      </c>
      <c r="T553" s="31" t="str">
        <f t="shared" si="60"/>
        <v/>
      </c>
      <c r="U553" s="51" t="str">
        <f t="shared" si="61"/>
        <v/>
      </c>
    </row>
    <row r="554" spans="1:21" x14ac:dyDescent="0.25">
      <c r="A554" s="13" t="str">
        <f t="shared" si="62"/>
        <v/>
      </c>
      <c r="B554" s="55"/>
      <c r="C554" s="22"/>
      <c r="D554" s="23"/>
      <c r="E554" s="16"/>
      <c r="F554" s="16"/>
      <c r="G554" s="72" t="str">
        <f>IF(OR(E554="",F554=""),"",NETWORKDAYS(E554,F554,Lister!$D$7:$D$13))</f>
        <v/>
      </c>
      <c r="H554" s="19"/>
      <c r="I554" s="32" t="str">
        <f t="shared" si="56"/>
        <v/>
      </c>
      <c r="J554" s="18"/>
      <c r="K554" s="18"/>
      <c r="L554" s="46" t="str">
        <f t="shared" si="57"/>
        <v/>
      </c>
      <c r="M554" s="20"/>
      <c r="N554" s="31" t="str">
        <f t="shared" si="58"/>
        <v/>
      </c>
      <c r="O554" s="20"/>
      <c r="P554" s="20"/>
      <c r="Q554" s="46" t="str">
        <f>IFERROR(MAX(IF(OR(O554="",P554=""),"",IF(AND(AND(MONTH(E554)&gt;=7,MONTH(E554)&lt;8),AND(MONTH(F554)&gt;=7,MONTH(F554)&lt;8)),(NETWORKDAYS(E554,F554,Lister!$D$7:$D$13)-O554)*N554/NETWORKDAYS(Lister!$D$19,Lister!$E$19,Lister!$D$7:$D$13),IF(AND(AND(MONTH(E554)&gt;=7,MONTH(E554)&lt;8),MONTH(F554)&gt;7),(NETWORKDAYS(E554,Lister!$E$19,Lister!$D$7:$D$13)-O554)*N554/NETWORKDAYS(Lister!$D$19,Lister!$E$19,Lister!$D$7:$D$13),IF(MONTH(E554)&gt;7,0)))),0),"")</f>
        <v/>
      </c>
      <c r="R554" s="46" t="str">
        <f>IFERROR(MAX(IF(OR(O554="",P554=""),"",IF(AND(AND(MONTH(E554)&gt;=8,MONTH(E554)&lt;9),AND(MONTH(F554)&gt;=8,MONTH(F554)&lt;9)),(NETWORKDAYS(E554,F554,Lister!$D$7:$D$13)-P554)*N554/NETWORKDAYS(Lister!$D$20,Lister!$E$20,Lister!$D$7:$D$13),IF(AND(MONTH(E554)=7,MONTH(F554)=8),(NETWORKDAYS(Lister!$D$20,F554,Lister!$D$7:$D$13)-P554)*N554/NETWORKDAYS(Lister!$D$20,Lister!$E$20,Lister!$D$7:$D$13),IF(AND(MONTH(E554)=7,MONTH(F554)=7),0)))),0),"")</f>
        <v/>
      </c>
      <c r="S554" s="31" t="str">
        <f t="shared" si="59"/>
        <v/>
      </c>
      <c r="T554" s="31" t="str">
        <f t="shared" si="60"/>
        <v/>
      </c>
      <c r="U554" s="51" t="str">
        <f t="shared" si="61"/>
        <v/>
      </c>
    </row>
    <row r="555" spans="1:21" x14ac:dyDescent="0.25">
      <c r="A555" s="13" t="str">
        <f t="shared" si="62"/>
        <v/>
      </c>
      <c r="B555" s="55"/>
      <c r="C555" s="22"/>
      <c r="D555" s="23"/>
      <c r="E555" s="16"/>
      <c r="F555" s="16"/>
      <c r="G555" s="72" t="str">
        <f>IF(OR(E555="",F555=""),"",NETWORKDAYS(E555,F555,Lister!$D$7:$D$13))</f>
        <v/>
      </c>
      <c r="H555" s="19"/>
      <c r="I555" s="32" t="str">
        <f t="shared" si="56"/>
        <v/>
      </c>
      <c r="J555" s="18"/>
      <c r="K555" s="18"/>
      <c r="L555" s="46" t="str">
        <f t="shared" si="57"/>
        <v/>
      </c>
      <c r="M555" s="20"/>
      <c r="N555" s="31" t="str">
        <f t="shared" si="58"/>
        <v/>
      </c>
      <c r="O555" s="20"/>
      <c r="P555" s="20"/>
      <c r="Q555" s="46" t="str">
        <f>IFERROR(MAX(IF(OR(O555="",P555=""),"",IF(AND(AND(MONTH(E555)&gt;=7,MONTH(E555)&lt;8),AND(MONTH(F555)&gt;=7,MONTH(F555)&lt;8)),(NETWORKDAYS(E555,F555,Lister!$D$7:$D$13)-O555)*N555/NETWORKDAYS(Lister!$D$19,Lister!$E$19,Lister!$D$7:$D$13),IF(AND(AND(MONTH(E555)&gt;=7,MONTH(E555)&lt;8),MONTH(F555)&gt;7),(NETWORKDAYS(E555,Lister!$E$19,Lister!$D$7:$D$13)-O555)*N555/NETWORKDAYS(Lister!$D$19,Lister!$E$19,Lister!$D$7:$D$13),IF(MONTH(E555)&gt;7,0)))),0),"")</f>
        <v/>
      </c>
      <c r="R555" s="46" t="str">
        <f>IFERROR(MAX(IF(OR(O555="",P555=""),"",IF(AND(AND(MONTH(E555)&gt;=8,MONTH(E555)&lt;9),AND(MONTH(F555)&gt;=8,MONTH(F555)&lt;9)),(NETWORKDAYS(E555,F555,Lister!$D$7:$D$13)-P555)*N555/NETWORKDAYS(Lister!$D$20,Lister!$E$20,Lister!$D$7:$D$13),IF(AND(MONTH(E555)=7,MONTH(F555)=8),(NETWORKDAYS(Lister!$D$20,F555,Lister!$D$7:$D$13)-P555)*N555/NETWORKDAYS(Lister!$D$20,Lister!$E$20,Lister!$D$7:$D$13),IF(AND(MONTH(E555)=7,MONTH(F555)=7),0)))),0),"")</f>
        <v/>
      </c>
      <c r="S555" s="31" t="str">
        <f t="shared" si="59"/>
        <v/>
      </c>
      <c r="T555" s="31" t="str">
        <f t="shared" si="60"/>
        <v/>
      </c>
      <c r="U555" s="51" t="str">
        <f t="shared" si="61"/>
        <v/>
      </c>
    </row>
    <row r="556" spans="1:21" x14ac:dyDescent="0.25">
      <c r="A556" s="13" t="str">
        <f t="shared" si="62"/>
        <v/>
      </c>
      <c r="B556" s="55"/>
      <c r="C556" s="22"/>
      <c r="D556" s="23"/>
      <c r="E556" s="16"/>
      <c r="F556" s="16"/>
      <c r="G556" s="72" t="str">
        <f>IF(OR(E556="",F556=""),"",NETWORKDAYS(E556,F556,Lister!$D$7:$D$13))</f>
        <v/>
      </c>
      <c r="H556" s="19"/>
      <c r="I556" s="32" t="str">
        <f t="shared" si="56"/>
        <v/>
      </c>
      <c r="J556" s="18"/>
      <c r="K556" s="18"/>
      <c r="L556" s="46" t="str">
        <f t="shared" si="57"/>
        <v/>
      </c>
      <c r="M556" s="20"/>
      <c r="N556" s="31" t="str">
        <f t="shared" si="58"/>
        <v/>
      </c>
      <c r="O556" s="20"/>
      <c r="P556" s="20"/>
      <c r="Q556" s="46" t="str">
        <f>IFERROR(MAX(IF(OR(O556="",P556=""),"",IF(AND(AND(MONTH(E556)&gt;=7,MONTH(E556)&lt;8),AND(MONTH(F556)&gt;=7,MONTH(F556)&lt;8)),(NETWORKDAYS(E556,F556,Lister!$D$7:$D$13)-O556)*N556/NETWORKDAYS(Lister!$D$19,Lister!$E$19,Lister!$D$7:$D$13),IF(AND(AND(MONTH(E556)&gt;=7,MONTH(E556)&lt;8),MONTH(F556)&gt;7),(NETWORKDAYS(E556,Lister!$E$19,Lister!$D$7:$D$13)-O556)*N556/NETWORKDAYS(Lister!$D$19,Lister!$E$19,Lister!$D$7:$D$13),IF(MONTH(E556)&gt;7,0)))),0),"")</f>
        <v/>
      </c>
      <c r="R556" s="46" t="str">
        <f>IFERROR(MAX(IF(OR(O556="",P556=""),"",IF(AND(AND(MONTH(E556)&gt;=8,MONTH(E556)&lt;9),AND(MONTH(F556)&gt;=8,MONTH(F556)&lt;9)),(NETWORKDAYS(E556,F556,Lister!$D$7:$D$13)-P556)*N556/NETWORKDAYS(Lister!$D$20,Lister!$E$20,Lister!$D$7:$D$13),IF(AND(MONTH(E556)=7,MONTH(F556)=8),(NETWORKDAYS(Lister!$D$20,F556,Lister!$D$7:$D$13)-P556)*N556/NETWORKDAYS(Lister!$D$20,Lister!$E$20,Lister!$D$7:$D$13),IF(AND(MONTH(E556)=7,MONTH(F556)=7),0)))),0),"")</f>
        <v/>
      </c>
      <c r="S556" s="31" t="str">
        <f t="shared" si="59"/>
        <v/>
      </c>
      <c r="T556" s="31" t="str">
        <f t="shared" si="60"/>
        <v/>
      </c>
      <c r="U556" s="51" t="str">
        <f t="shared" si="61"/>
        <v/>
      </c>
    </row>
    <row r="557" spans="1:21" x14ac:dyDescent="0.25">
      <c r="A557" s="13" t="str">
        <f t="shared" si="62"/>
        <v/>
      </c>
      <c r="B557" s="55"/>
      <c r="C557" s="22"/>
      <c r="D557" s="23"/>
      <c r="E557" s="16"/>
      <c r="F557" s="16"/>
      <c r="G557" s="72" t="str">
        <f>IF(OR(E557="",F557=""),"",NETWORKDAYS(E557,F557,Lister!$D$7:$D$13))</f>
        <v/>
      </c>
      <c r="H557" s="19"/>
      <c r="I557" s="32" t="str">
        <f t="shared" si="56"/>
        <v/>
      </c>
      <c r="J557" s="18"/>
      <c r="K557" s="18"/>
      <c r="L557" s="46" t="str">
        <f t="shared" si="57"/>
        <v/>
      </c>
      <c r="M557" s="20"/>
      <c r="N557" s="31" t="str">
        <f t="shared" si="58"/>
        <v/>
      </c>
      <c r="O557" s="20"/>
      <c r="P557" s="20"/>
      <c r="Q557" s="46" t="str">
        <f>IFERROR(MAX(IF(OR(O557="",P557=""),"",IF(AND(AND(MONTH(E557)&gt;=7,MONTH(E557)&lt;8),AND(MONTH(F557)&gt;=7,MONTH(F557)&lt;8)),(NETWORKDAYS(E557,F557,Lister!$D$7:$D$13)-O557)*N557/NETWORKDAYS(Lister!$D$19,Lister!$E$19,Lister!$D$7:$D$13),IF(AND(AND(MONTH(E557)&gt;=7,MONTH(E557)&lt;8),MONTH(F557)&gt;7),(NETWORKDAYS(E557,Lister!$E$19,Lister!$D$7:$D$13)-O557)*N557/NETWORKDAYS(Lister!$D$19,Lister!$E$19,Lister!$D$7:$D$13),IF(MONTH(E557)&gt;7,0)))),0),"")</f>
        <v/>
      </c>
      <c r="R557" s="46" t="str">
        <f>IFERROR(MAX(IF(OR(O557="",P557=""),"",IF(AND(AND(MONTH(E557)&gt;=8,MONTH(E557)&lt;9),AND(MONTH(F557)&gt;=8,MONTH(F557)&lt;9)),(NETWORKDAYS(E557,F557,Lister!$D$7:$D$13)-P557)*N557/NETWORKDAYS(Lister!$D$20,Lister!$E$20,Lister!$D$7:$D$13),IF(AND(MONTH(E557)=7,MONTH(F557)=8),(NETWORKDAYS(Lister!$D$20,F557,Lister!$D$7:$D$13)-P557)*N557/NETWORKDAYS(Lister!$D$20,Lister!$E$20,Lister!$D$7:$D$13),IF(AND(MONTH(E557)=7,MONTH(F557)=7),0)))),0),"")</f>
        <v/>
      </c>
      <c r="S557" s="31" t="str">
        <f t="shared" si="59"/>
        <v/>
      </c>
      <c r="T557" s="31" t="str">
        <f t="shared" si="60"/>
        <v/>
      </c>
      <c r="U557" s="51" t="str">
        <f t="shared" si="61"/>
        <v/>
      </c>
    </row>
    <row r="558" spans="1:21" x14ac:dyDescent="0.25">
      <c r="A558" s="13" t="str">
        <f t="shared" si="62"/>
        <v/>
      </c>
      <c r="B558" s="55"/>
      <c r="C558" s="22"/>
      <c r="D558" s="23"/>
      <c r="E558" s="16"/>
      <c r="F558" s="16"/>
      <c r="G558" s="72" t="str">
        <f>IF(OR(E558="",F558=""),"",NETWORKDAYS(E558,F558,Lister!$D$7:$D$13))</f>
        <v/>
      </c>
      <c r="H558" s="19"/>
      <c r="I558" s="32" t="str">
        <f t="shared" si="56"/>
        <v/>
      </c>
      <c r="J558" s="18"/>
      <c r="K558" s="18"/>
      <c r="L558" s="46" t="str">
        <f t="shared" si="57"/>
        <v/>
      </c>
      <c r="M558" s="20"/>
      <c r="N558" s="31" t="str">
        <f t="shared" si="58"/>
        <v/>
      </c>
      <c r="O558" s="20"/>
      <c r="P558" s="20"/>
      <c r="Q558" s="46" t="str">
        <f>IFERROR(MAX(IF(OR(O558="",P558=""),"",IF(AND(AND(MONTH(E558)&gt;=7,MONTH(E558)&lt;8),AND(MONTH(F558)&gt;=7,MONTH(F558)&lt;8)),(NETWORKDAYS(E558,F558,Lister!$D$7:$D$13)-O558)*N558/NETWORKDAYS(Lister!$D$19,Lister!$E$19,Lister!$D$7:$D$13),IF(AND(AND(MONTH(E558)&gt;=7,MONTH(E558)&lt;8),MONTH(F558)&gt;7),(NETWORKDAYS(E558,Lister!$E$19,Lister!$D$7:$D$13)-O558)*N558/NETWORKDAYS(Lister!$D$19,Lister!$E$19,Lister!$D$7:$D$13),IF(MONTH(E558)&gt;7,0)))),0),"")</f>
        <v/>
      </c>
      <c r="R558" s="46" t="str">
        <f>IFERROR(MAX(IF(OR(O558="",P558=""),"",IF(AND(AND(MONTH(E558)&gt;=8,MONTH(E558)&lt;9),AND(MONTH(F558)&gt;=8,MONTH(F558)&lt;9)),(NETWORKDAYS(E558,F558,Lister!$D$7:$D$13)-P558)*N558/NETWORKDAYS(Lister!$D$20,Lister!$E$20,Lister!$D$7:$D$13),IF(AND(MONTH(E558)=7,MONTH(F558)=8),(NETWORKDAYS(Lister!$D$20,F558,Lister!$D$7:$D$13)-P558)*N558/NETWORKDAYS(Lister!$D$20,Lister!$E$20,Lister!$D$7:$D$13),IF(AND(MONTH(E558)=7,MONTH(F558)=7),0)))),0),"")</f>
        <v/>
      </c>
      <c r="S558" s="31" t="str">
        <f t="shared" si="59"/>
        <v/>
      </c>
      <c r="T558" s="31" t="str">
        <f t="shared" si="60"/>
        <v/>
      </c>
      <c r="U558" s="51" t="str">
        <f t="shared" si="61"/>
        <v/>
      </c>
    </row>
    <row r="559" spans="1:21" x14ac:dyDescent="0.25">
      <c r="A559" s="13" t="str">
        <f t="shared" si="62"/>
        <v/>
      </c>
      <c r="B559" s="55"/>
      <c r="C559" s="22"/>
      <c r="D559" s="23"/>
      <c r="E559" s="16"/>
      <c r="F559" s="16"/>
      <c r="G559" s="72" t="str">
        <f>IF(OR(E559="",F559=""),"",NETWORKDAYS(E559,F559,Lister!$D$7:$D$13))</f>
        <v/>
      </c>
      <c r="H559" s="19"/>
      <c r="I559" s="32" t="str">
        <f t="shared" si="56"/>
        <v/>
      </c>
      <c r="J559" s="18"/>
      <c r="K559" s="18"/>
      <c r="L559" s="46" t="str">
        <f t="shared" si="57"/>
        <v/>
      </c>
      <c r="M559" s="20"/>
      <c r="N559" s="31" t="str">
        <f t="shared" si="58"/>
        <v/>
      </c>
      <c r="O559" s="20"/>
      <c r="P559" s="20"/>
      <c r="Q559" s="46" t="str">
        <f>IFERROR(MAX(IF(OR(O559="",P559=""),"",IF(AND(AND(MONTH(E559)&gt;=7,MONTH(E559)&lt;8),AND(MONTH(F559)&gt;=7,MONTH(F559)&lt;8)),(NETWORKDAYS(E559,F559,Lister!$D$7:$D$13)-O559)*N559/NETWORKDAYS(Lister!$D$19,Lister!$E$19,Lister!$D$7:$D$13),IF(AND(AND(MONTH(E559)&gt;=7,MONTH(E559)&lt;8),MONTH(F559)&gt;7),(NETWORKDAYS(E559,Lister!$E$19,Lister!$D$7:$D$13)-O559)*N559/NETWORKDAYS(Lister!$D$19,Lister!$E$19,Lister!$D$7:$D$13),IF(MONTH(E559)&gt;7,0)))),0),"")</f>
        <v/>
      </c>
      <c r="R559" s="46" t="str">
        <f>IFERROR(MAX(IF(OR(O559="",P559=""),"",IF(AND(AND(MONTH(E559)&gt;=8,MONTH(E559)&lt;9),AND(MONTH(F559)&gt;=8,MONTH(F559)&lt;9)),(NETWORKDAYS(E559,F559,Lister!$D$7:$D$13)-P559)*N559/NETWORKDAYS(Lister!$D$20,Lister!$E$20,Lister!$D$7:$D$13),IF(AND(MONTH(E559)=7,MONTH(F559)=8),(NETWORKDAYS(Lister!$D$20,F559,Lister!$D$7:$D$13)-P559)*N559/NETWORKDAYS(Lister!$D$20,Lister!$E$20,Lister!$D$7:$D$13),IF(AND(MONTH(E559)=7,MONTH(F559)=7),0)))),0),"")</f>
        <v/>
      </c>
      <c r="S559" s="31" t="str">
        <f t="shared" si="59"/>
        <v/>
      </c>
      <c r="T559" s="31" t="str">
        <f t="shared" si="60"/>
        <v/>
      </c>
      <c r="U559" s="51" t="str">
        <f t="shared" si="61"/>
        <v/>
      </c>
    </row>
    <row r="560" spans="1:21" x14ac:dyDescent="0.25">
      <c r="A560" s="13" t="str">
        <f t="shared" si="62"/>
        <v/>
      </c>
      <c r="B560" s="55"/>
      <c r="C560" s="22"/>
      <c r="D560" s="23"/>
      <c r="E560" s="16"/>
      <c r="F560" s="16"/>
      <c r="G560" s="72" t="str">
        <f>IF(OR(E560="",F560=""),"",NETWORKDAYS(E560,F560,Lister!$D$7:$D$13))</f>
        <v/>
      </c>
      <c r="H560" s="19"/>
      <c r="I560" s="32" t="str">
        <f t="shared" si="56"/>
        <v/>
      </c>
      <c r="J560" s="18"/>
      <c r="K560" s="18"/>
      <c r="L560" s="46" t="str">
        <f t="shared" si="57"/>
        <v/>
      </c>
      <c r="M560" s="20"/>
      <c r="N560" s="31" t="str">
        <f t="shared" si="58"/>
        <v/>
      </c>
      <c r="O560" s="20"/>
      <c r="P560" s="20"/>
      <c r="Q560" s="46" t="str">
        <f>IFERROR(MAX(IF(OR(O560="",P560=""),"",IF(AND(AND(MONTH(E560)&gt;=7,MONTH(E560)&lt;8),AND(MONTH(F560)&gt;=7,MONTH(F560)&lt;8)),(NETWORKDAYS(E560,F560,Lister!$D$7:$D$13)-O560)*N560/NETWORKDAYS(Lister!$D$19,Lister!$E$19,Lister!$D$7:$D$13),IF(AND(AND(MONTH(E560)&gt;=7,MONTH(E560)&lt;8),MONTH(F560)&gt;7),(NETWORKDAYS(E560,Lister!$E$19,Lister!$D$7:$D$13)-O560)*N560/NETWORKDAYS(Lister!$D$19,Lister!$E$19,Lister!$D$7:$D$13),IF(MONTH(E560)&gt;7,0)))),0),"")</f>
        <v/>
      </c>
      <c r="R560" s="46" t="str">
        <f>IFERROR(MAX(IF(OR(O560="",P560=""),"",IF(AND(AND(MONTH(E560)&gt;=8,MONTH(E560)&lt;9),AND(MONTH(F560)&gt;=8,MONTH(F560)&lt;9)),(NETWORKDAYS(E560,F560,Lister!$D$7:$D$13)-P560)*N560/NETWORKDAYS(Lister!$D$20,Lister!$E$20,Lister!$D$7:$D$13),IF(AND(MONTH(E560)=7,MONTH(F560)=8),(NETWORKDAYS(Lister!$D$20,F560,Lister!$D$7:$D$13)-P560)*N560/NETWORKDAYS(Lister!$D$20,Lister!$E$20,Lister!$D$7:$D$13),IF(AND(MONTH(E560)=7,MONTH(F560)=7),0)))),0),"")</f>
        <v/>
      </c>
      <c r="S560" s="31" t="str">
        <f t="shared" si="59"/>
        <v/>
      </c>
      <c r="T560" s="31" t="str">
        <f t="shared" si="60"/>
        <v/>
      </c>
      <c r="U560" s="51" t="str">
        <f t="shared" si="61"/>
        <v/>
      </c>
    </row>
    <row r="561" spans="1:21" x14ac:dyDescent="0.25">
      <c r="A561" s="13" t="str">
        <f t="shared" si="62"/>
        <v/>
      </c>
      <c r="B561" s="55"/>
      <c r="C561" s="22"/>
      <c r="D561" s="23"/>
      <c r="E561" s="16"/>
      <c r="F561" s="16"/>
      <c r="G561" s="72" t="str">
        <f>IF(OR(E561="",F561=""),"",NETWORKDAYS(E561,F561,Lister!$D$7:$D$13))</f>
        <v/>
      </c>
      <c r="H561" s="19"/>
      <c r="I561" s="32" t="str">
        <f t="shared" si="56"/>
        <v/>
      </c>
      <c r="J561" s="18"/>
      <c r="K561" s="18"/>
      <c r="L561" s="46" t="str">
        <f t="shared" si="57"/>
        <v/>
      </c>
      <c r="M561" s="20"/>
      <c r="N561" s="31" t="str">
        <f t="shared" si="58"/>
        <v/>
      </c>
      <c r="O561" s="20"/>
      <c r="P561" s="20"/>
      <c r="Q561" s="46" t="str">
        <f>IFERROR(MAX(IF(OR(O561="",P561=""),"",IF(AND(AND(MONTH(E561)&gt;=7,MONTH(E561)&lt;8),AND(MONTH(F561)&gt;=7,MONTH(F561)&lt;8)),(NETWORKDAYS(E561,F561,Lister!$D$7:$D$13)-O561)*N561/NETWORKDAYS(Lister!$D$19,Lister!$E$19,Lister!$D$7:$D$13),IF(AND(AND(MONTH(E561)&gt;=7,MONTH(E561)&lt;8),MONTH(F561)&gt;7),(NETWORKDAYS(E561,Lister!$E$19,Lister!$D$7:$D$13)-O561)*N561/NETWORKDAYS(Lister!$D$19,Lister!$E$19,Lister!$D$7:$D$13),IF(MONTH(E561)&gt;7,0)))),0),"")</f>
        <v/>
      </c>
      <c r="R561" s="46" t="str">
        <f>IFERROR(MAX(IF(OR(O561="",P561=""),"",IF(AND(AND(MONTH(E561)&gt;=8,MONTH(E561)&lt;9),AND(MONTH(F561)&gt;=8,MONTH(F561)&lt;9)),(NETWORKDAYS(E561,F561,Lister!$D$7:$D$13)-P561)*N561/NETWORKDAYS(Lister!$D$20,Lister!$E$20,Lister!$D$7:$D$13),IF(AND(MONTH(E561)=7,MONTH(F561)=8),(NETWORKDAYS(Lister!$D$20,F561,Lister!$D$7:$D$13)-P561)*N561/NETWORKDAYS(Lister!$D$20,Lister!$E$20,Lister!$D$7:$D$13),IF(AND(MONTH(E561)=7,MONTH(F561)=7),0)))),0),"")</f>
        <v/>
      </c>
      <c r="S561" s="31" t="str">
        <f t="shared" si="59"/>
        <v/>
      </c>
      <c r="T561" s="31" t="str">
        <f t="shared" si="60"/>
        <v/>
      </c>
      <c r="U561" s="51" t="str">
        <f t="shared" si="61"/>
        <v/>
      </c>
    </row>
    <row r="562" spans="1:21" x14ac:dyDescent="0.25">
      <c r="A562" s="13" t="str">
        <f t="shared" si="62"/>
        <v/>
      </c>
      <c r="B562" s="55"/>
      <c r="C562" s="22"/>
      <c r="D562" s="23"/>
      <c r="E562" s="16"/>
      <c r="F562" s="16"/>
      <c r="G562" s="72" t="str">
        <f>IF(OR(E562="",F562=""),"",NETWORKDAYS(E562,F562,Lister!$D$7:$D$13))</f>
        <v/>
      </c>
      <c r="H562" s="19"/>
      <c r="I562" s="32" t="str">
        <f t="shared" si="56"/>
        <v/>
      </c>
      <c r="J562" s="18"/>
      <c r="K562" s="18"/>
      <c r="L562" s="46" t="str">
        <f t="shared" si="57"/>
        <v/>
      </c>
      <c r="M562" s="20"/>
      <c r="N562" s="31" t="str">
        <f t="shared" si="58"/>
        <v/>
      </c>
      <c r="O562" s="20"/>
      <c r="P562" s="20"/>
      <c r="Q562" s="46" t="str">
        <f>IFERROR(MAX(IF(OR(O562="",P562=""),"",IF(AND(AND(MONTH(E562)&gt;=7,MONTH(E562)&lt;8),AND(MONTH(F562)&gt;=7,MONTH(F562)&lt;8)),(NETWORKDAYS(E562,F562,Lister!$D$7:$D$13)-O562)*N562/NETWORKDAYS(Lister!$D$19,Lister!$E$19,Lister!$D$7:$D$13),IF(AND(AND(MONTH(E562)&gt;=7,MONTH(E562)&lt;8),MONTH(F562)&gt;7),(NETWORKDAYS(E562,Lister!$E$19,Lister!$D$7:$D$13)-O562)*N562/NETWORKDAYS(Lister!$D$19,Lister!$E$19,Lister!$D$7:$D$13),IF(MONTH(E562)&gt;7,0)))),0),"")</f>
        <v/>
      </c>
      <c r="R562" s="46" t="str">
        <f>IFERROR(MAX(IF(OR(O562="",P562=""),"",IF(AND(AND(MONTH(E562)&gt;=8,MONTH(E562)&lt;9),AND(MONTH(F562)&gt;=8,MONTH(F562)&lt;9)),(NETWORKDAYS(E562,F562,Lister!$D$7:$D$13)-P562)*N562/NETWORKDAYS(Lister!$D$20,Lister!$E$20,Lister!$D$7:$D$13),IF(AND(MONTH(E562)=7,MONTH(F562)=8),(NETWORKDAYS(Lister!$D$20,F562,Lister!$D$7:$D$13)-P562)*N562/NETWORKDAYS(Lister!$D$20,Lister!$E$20,Lister!$D$7:$D$13),IF(AND(MONTH(E562)=7,MONTH(F562)=7),0)))),0),"")</f>
        <v/>
      </c>
      <c r="S562" s="31" t="str">
        <f t="shared" si="59"/>
        <v/>
      </c>
      <c r="T562" s="31" t="str">
        <f t="shared" si="60"/>
        <v/>
      </c>
      <c r="U562" s="51" t="str">
        <f t="shared" si="61"/>
        <v/>
      </c>
    </row>
    <row r="563" spans="1:21" x14ac:dyDescent="0.25">
      <c r="A563" s="13" t="str">
        <f t="shared" si="62"/>
        <v/>
      </c>
      <c r="B563" s="55"/>
      <c r="C563" s="22"/>
      <c r="D563" s="23"/>
      <c r="E563" s="16"/>
      <c r="F563" s="16"/>
      <c r="G563" s="72" t="str">
        <f>IF(OR(E563="",F563=""),"",NETWORKDAYS(E563,F563,Lister!$D$7:$D$13))</f>
        <v/>
      </c>
      <c r="H563" s="19"/>
      <c r="I563" s="32" t="str">
        <f t="shared" si="56"/>
        <v/>
      </c>
      <c r="J563" s="18"/>
      <c r="K563" s="18"/>
      <c r="L563" s="46" t="str">
        <f t="shared" si="57"/>
        <v/>
      </c>
      <c r="M563" s="20"/>
      <c r="N563" s="31" t="str">
        <f t="shared" si="58"/>
        <v/>
      </c>
      <c r="O563" s="20"/>
      <c r="P563" s="20"/>
      <c r="Q563" s="46" t="str">
        <f>IFERROR(MAX(IF(OR(O563="",P563=""),"",IF(AND(AND(MONTH(E563)&gt;=7,MONTH(E563)&lt;8),AND(MONTH(F563)&gt;=7,MONTH(F563)&lt;8)),(NETWORKDAYS(E563,F563,Lister!$D$7:$D$13)-O563)*N563/NETWORKDAYS(Lister!$D$19,Lister!$E$19,Lister!$D$7:$D$13),IF(AND(AND(MONTH(E563)&gt;=7,MONTH(E563)&lt;8),MONTH(F563)&gt;7),(NETWORKDAYS(E563,Lister!$E$19,Lister!$D$7:$D$13)-O563)*N563/NETWORKDAYS(Lister!$D$19,Lister!$E$19,Lister!$D$7:$D$13),IF(MONTH(E563)&gt;7,0)))),0),"")</f>
        <v/>
      </c>
      <c r="R563" s="46" t="str">
        <f>IFERROR(MAX(IF(OR(O563="",P563=""),"",IF(AND(AND(MONTH(E563)&gt;=8,MONTH(E563)&lt;9),AND(MONTH(F563)&gt;=8,MONTH(F563)&lt;9)),(NETWORKDAYS(E563,F563,Lister!$D$7:$D$13)-P563)*N563/NETWORKDAYS(Lister!$D$20,Lister!$E$20,Lister!$D$7:$D$13),IF(AND(MONTH(E563)=7,MONTH(F563)=8),(NETWORKDAYS(Lister!$D$20,F563,Lister!$D$7:$D$13)-P563)*N563/NETWORKDAYS(Lister!$D$20,Lister!$E$20,Lister!$D$7:$D$13),IF(AND(MONTH(E563)=7,MONTH(F563)=7),0)))),0),"")</f>
        <v/>
      </c>
      <c r="S563" s="31" t="str">
        <f t="shared" si="59"/>
        <v/>
      </c>
      <c r="T563" s="31" t="str">
        <f t="shared" si="60"/>
        <v/>
      </c>
      <c r="U563" s="51" t="str">
        <f t="shared" si="61"/>
        <v/>
      </c>
    </row>
    <row r="564" spans="1:21" x14ac:dyDescent="0.25">
      <c r="A564" s="13" t="str">
        <f t="shared" si="62"/>
        <v/>
      </c>
      <c r="B564" s="55"/>
      <c r="C564" s="22"/>
      <c r="D564" s="23"/>
      <c r="E564" s="16"/>
      <c r="F564" s="16"/>
      <c r="G564" s="72" t="str">
        <f>IF(OR(E564="",F564=""),"",NETWORKDAYS(E564,F564,Lister!$D$7:$D$13))</f>
        <v/>
      </c>
      <c r="H564" s="19"/>
      <c r="I564" s="32" t="str">
        <f t="shared" si="56"/>
        <v/>
      </c>
      <c r="J564" s="18"/>
      <c r="K564" s="18"/>
      <c r="L564" s="46" t="str">
        <f t="shared" si="57"/>
        <v/>
      </c>
      <c r="M564" s="20"/>
      <c r="N564" s="31" t="str">
        <f t="shared" si="58"/>
        <v/>
      </c>
      <c r="O564" s="20"/>
      <c r="P564" s="20"/>
      <c r="Q564" s="46" t="str">
        <f>IFERROR(MAX(IF(OR(O564="",P564=""),"",IF(AND(AND(MONTH(E564)&gt;=7,MONTH(E564)&lt;8),AND(MONTH(F564)&gt;=7,MONTH(F564)&lt;8)),(NETWORKDAYS(E564,F564,Lister!$D$7:$D$13)-O564)*N564/NETWORKDAYS(Lister!$D$19,Lister!$E$19,Lister!$D$7:$D$13),IF(AND(AND(MONTH(E564)&gt;=7,MONTH(E564)&lt;8),MONTH(F564)&gt;7),(NETWORKDAYS(E564,Lister!$E$19,Lister!$D$7:$D$13)-O564)*N564/NETWORKDAYS(Lister!$D$19,Lister!$E$19,Lister!$D$7:$D$13),IF(MONTH(E564)&gt;7,0)))),0),"")</f>
        <v/>
      </c>
      <c r="R564" s="46" t="str">
        <f>IFERROR(MAX(IF(OR(O564="",P564=""),"",IF(AND(AND(MONTH(E564)&gt;=8,MONTH(E564)&lt;9),AND(MONTH(F564)&gt;=8,MONTH(F564)&lt;9)),(NETWORKDAYS(E564,F564,Lister!$D$7:$D$13)-P564)*N564/NETWORKDAYS(Lister!$D$20,Lister!$E$20,Lister!$D$7:$D$13),IF(AND(MONTH(E564)=7,MONTH(F564)=8),(NETWORKDAYS(Lister!$D$20,F564,Lister!$D$7:$D$13)-P564)*N564/NETWORKDAYS(Lister!$D$20,Lister!$E$20,Lister!$D$7:$D$13),IF(AND(MONTH(E564)=7,MONTH(F564)=7),0)))),0),"")</f>
        <v/>
      </c>
      <c r="S564" s="31" t="str">
        <f t="shared" si="59"/>
        <v/>
      </c>
      <c r="T564" s="31" t="str">
        <f t="shared" si="60"/>
        <v/>
      </c>
      <c r="U564" s="51" t="str">
        <f t="shared" si="61"/>
        <v/>
      </c>
    </row>
    <row r="565" spans="1:21" x14ac:dyDescent="0.25">
      <c r="A565" s="13" t="str">
        <f t="shared" si="62"/>
        <v/>
      </c>
      <c r="B565" s="55"/>
      <c r="C565" s="22"/>
      <c r="D565" s="23"/>
      <c r="E565" s="16"/>
      <c r="F565" s="16"/>
      <c r="G565" s="72" t="str">
        <f>IF(OR(E565="",F565=""),"",NETWORKDAYS(E565,F565,Lister!$D$7:$D$13))</f>
        <v/>
      </c>
      <c r="H565" s="19"/>
      <c r="I565" s="32" t="str">
        <f t="shared" si="56"/>
        <v/>
      </c>
      <c r="J565" s="18"/>
      <c r="K565" s="18"/>
      <c r="L565" s="46" t="str">
        <f t="shared" si="57"/>
        <v/>
      </c>
      <c r="M565" s="20"/>
      <c r="N565" s="31" t="str">
        <f t="shared" si="58"/>
        <v/>
      </c>
      <c r="O565" s="20"/>
      <c r="P565" s="20"/>
      <c r="Q565" s="46" t="str">
        <f>IFERROR(MAX(IF(OR(O565="",P565=""),"",IF(AND(AND(MONTH(E565)&gt;=7,MONTH(E565)&lt;8),AND(MONTH(F565)&gt;=7,MONTH(F565)&lt;8)),(NETWORKDAYS(E565,F565,Lister!$D$7:$D$13)-O565)*N565/NETWORKDAYS(Lister!$D$19,Lister!$E$19,Lister!$D$7:$D$13),IF(AND(AND(MONTH(E565)&gt;=7,MONTH(E565)&lt;8),MONTH(F565)&gt;7),(NETWORKDAYS(E565,Lister!$E$19,Lister!$D$7:$D$13)-O565)*N565/NETWORKDAYS(Lister!$D$19,Lister!$E$19,Lister!$D$7:$D$13),IF(MONTH(E565)&gt;7,0)))),0),"")</f>
        <v/>
      </c>
      <c r="R565" s="46" t="str">
        <f>IFERROR(MAX(IF(OR(O565="",P565=""),"",IF(AND(AND(MONTH(E565)&gt;=8,MONTH(E565)&lt;9),AND(MONTH(F565)&gt;=8,MONTH(F565)&lt;9)),(NETWORKDAYS(E565,F565,Lister!$D$7:$D$13)-P565)*N565/NETWORKDAYS(Lister!$D$20,Lister!$E$20,Lister!$D$7:$D$13),IF(AND(MONTH(E565)=7,MONTH(F565)=8),(NETWORKDAYS(Lister!$D$20,F565,Lister!$D$7:$D$13)-P565)*N565/NETWORKDAYS(Lister!$D$20,Lister!$E$20,Lister!$D$7:$D$13),IF(AND(MONTH(E565)=7,MONTH(F565)=7),0)))),0),"")</f>
        <v/>
      </c>
      <c r="S565" s="31" t="str">
        <f t="shared" si="59"/>
        <v/>
      </c>
      <c r="T565" s="31" t="str">
        <f t="shared" si="60"/>
        <v/>
      </c>
      <c r="U565" s="51" t="str">
        <f t="shared" si="61"/>
        <v/>
      </c>
    </row>
    <row r="566" spans="1:21" x14ac:dyDescent="0.25">
      <c r="A566" s="13" t="str">
        <f t="shared" si="62"/>
        <v/>
      </c>
      <c r="B566" s="55"/>
      <c r="C566" s="22"/>
      <c r="D566" s="23"/>
      <c r="E566" s="16"/>
      <c r="F566" s="16"/>
      <c r="G566" s="72" t="str">
        <f>IF(OR(E566="",F566=""),"",NETWORKDAYS(E566,F566,Lister!$D$7:$D$13))</f>
        <v/>
      </c>
      <c r="H566" s="19"/>
      <c r="I566" s="32" t="str">
        <f t="shared" si="56"/>
        <v/>
      </c>
      <c r="J566" s="18"/>
      <c r="K566" s="18"/>
      <c r="L566" s="46" t="str">
        <f t="shared" si="57"/>
        <v/>
      </c>
      <c r="M566" s="20"/>
      <c r="N566" s="31" t="str">
        <f t="shared" si="58"/>
        <v/>
      </c>
      <c r="O566" s="20"/>
      <c r="P566" s="20"/>
      <c r="Q566" s="46" t="str">
        <f>IFERROR(MAX(IF(OR(O566="",P566=""),"",IF(AND(AND(MONTH(E566)&gt;=7,MONTH(E566)&lt;8),AND(MONTH(F566)&gt;=7,MONTH(F566)&lt;8)),(NETWORKDAYS(E566,F566,Lister!$D$7:$D$13)-O566)*N566/NETWORKDAYS(Lister!$D$19,Lister!$E$19,Lister!$D$7:$D$13),IF(AND(AND(MONTH(E566)&gt;=7,MONTH(E566)&lt;8),MONTH(F566)&gt;7),(NETWORKDAYS(E566,Lister!$E$19,Lister!$D$7:$D$13)-O566)*N566/NETWORKDAYS(Lister!$D$19,Lister!$E$19,Lister!$D$7:$D$13),IF(MONTH(E566)&gt;7,0)))),0),"")</f>
        <v/>
      </c>
      <c r="R566" s="46" t="str">
        <f>IFERROR(MAX(IF(OR(O566="",P566=""),"",IF(AND(AND(MONTH(E566)&gt;=8,MONTH(E566)&lt;9),AND(MONTH(F566)&gt;=8,MONTH(F566)&lt;9)),(NETWORKDAYS(E566,F566,Lister!$D$7:$D$13)-P566)*N566/NETWORKDAYS(Lister!$D$20,Lister!$E$20,Lister!$D$7:$D$13),IF(AND(MONTH(E566)=7,MONTH(F566)=8),(NETWORKDAYS(Lister!$D$20,F566,Lister!$D$7:$D$13)-P566)*N566/NETWORKDAYS(Lister!$D$20,Lister!$E$20,Lister!$D$7:$D$13),IF(AND(MONTH(E566)=7,MONTH(F566)=7),0)))),0),"")</f>
        <v/>
      </c>
      <c r="S566" s="31" t="str">
        <f t="shared" si="59"/>
        <v/>
      </c>
      <c r="T566" s="31" t="str">
        <f t="shared" si="60"/>
        <v/>
      </c>
      <c r="U566" s="51" t="str">
        <f t="shared" si="61"/>
        <v/>
      </c>
    </row>
    <row r="567" spans="1:21" x14ac:dyDescent="0.25">
      <c r="A567" s="13" t="str">
        <f t="shared" si="62"/>
        <v/>
      </c>
      <c r="B567" s="55"/>
      <c r="C567" s="22"/>
      <c r="D567" s="23"/>
      <c r="E567" s="16"/>
      <c r="F567" s="16"/>
      <c r="G567" s="72" t="str">
        <f>IF(OR(E567="",F567=""),"",NETWORKDAYS(E567,F567,Lister!$D$7:$D$13))</f>
        <v/>
      </c>
      <c r="H567" s="19"/>
      <c r="I567" s="32" t="str">
        <f t="shared" si="56"/>
        <v/>
      </c>
      <c r="J567" s="18"/>
      <c r="K567" s="18"/>
      <c r="L567" s="46" t="str">
        <f t="shared" si="57"/>
        <v/>
      </c>
      <c r="M567" s="20"/>
      <c r="N567" s="31" t="str">
        <f t="shared" si="58"/>
        <v/>
      </c>
      <c r="O567" s="20"/>
      <c r="P567" s="20"/>
      <c r="Q567" s="46" t="str">
        <f>IFERROR(MAX(IF(OR(O567="",P567=""),"",IF(AND(AND(MONTH(E567)&gt;=7,MONTH(E567)&lt;8),AND(MONTH(F567)&gt;=7,MONTH(F567)&lt;8)),(NETWORKDAYS(E567,F567,Lister!$D$7:$D$13)-O567)*N567/NETWORKDAYS(Lister!$D$19,Lister!$E$19,Lister!$D$7:$D$13),IF(AND(AND(MONTH(E567)&gt;=7,MONTH(E567)&lt;8),MONTH(F567)&gt;7),(NETWORKDAYS(E567,Lister!$E$19,Lister!$D$7:$D$13)-O567)*N567/NETWORKDAYS(Lister!$D$19,Lister!$E$19,Lister!$D$7:$D$13),IF(MONTH(E567)&gt;7,0)))),0),"")</f>
        <v/>
      </c>
      <c r="R567" s="46" t="str">
        <f>IFERROR(MAX(IF(OR(O567="",P567=""),"",IF(AND(AND(MONTH(E567)&gt;=8,MONTH(E567)&lt;9),AND(MONTH(F567)&gt;=8,MONTH(F567)&lt;9)),(NETWORKDAYS(E567,F567,Lister!$D$7:$D$13)-P567)*N567/NETWORKDAYS(Lister!$D$20,Lister!$E$20,Lister!$D$7:$D$13),IF(AND(MONTH(E567)=7,MONTH(F567)=8),(NETWORKDAYS(Lister!$D$20,F567,Lister!$D$7:$D$13)-P567)*N567/NETWORKDAYS(Lister!$D$20,Lister!$E$20,Lister!$D$7:$D$13),IF(AND(MONTH(E567)=7,MONTH(F567)=7),0)))),0),"")</f>
        <v/>
      </c>
      <c r="S567" s="31" t="str">
        <f t="shared" si="59"/>
        <v/>
      </c>
      <c r="T567" s="31" t="str">
        <f t="shared" si="60"/>
        <v/>
      </c>
      <c r="U567" s="51" t="str">
        <f t="shared" si="61"/>
        <v/>
      </c>
    </row>
    <row r="568" spans="1:21" x14ac:dyDescent="0.25">
      <c r="A568" s="13" t="str">
        <f t="shared" si="62"/>
        <v/>
      </c>
      <c r="B568" s="55"/>
      <c r="C568" s="22"/>
      <c r="D568" s="23"/>
      <c r="E568" s="16"/>
      <c r="F568" s="16"/>
      <c r="G568" s="72" t="str">
        <f>IF(OR(E568="",F568=""),"",NETWORKDAYS(E568,F568,Lister!$D$7:$D$13))</f>
        <v/>
      </c>
      <c r="H568" s="19"/>
      <c r="I568" s="32" t="str">
        <f t="shared" si="56"/>
        <v/>
      </c>
      <c r="J568" s="18"/>
      <c r="K568" s="18"/>
      <c r="L568" s="46" t="str">
        <f t="shared" si="57"/>
        <v/>
      </c>
      <c r="M568" s="20"/>
      <c r="N568" s="31" t="str">
        <f t="shared" si="58"/>
        <v/>
      </c>
      <c r="O568" s="20"/>
      <c r="P568" s="20"/>
      <c r="Q568" s="46" t="str">
        <f>IFERROR(MAX(IF(OR(O568="",P568=""),"",IF(AND(AND(MONTH(E568)&gt;=7,MONTH(E568)&lt;8),AND(MONTH(F568)&gt;=7,MONTH(F568)&lt;8)),(NETWORKDAYS(E568,F568,Lister!$D$7:$D$13)-O568)*N568/NETWORKDAYS(Lister!$D$19,Lister!$E$19,Lister!$D$7:$D$13),IF(AND(AND(MONTH(E568)&gt;=7,MONTH(E568)&lt;8),MONTH(F568)&gt;7),(NETWORKDAYS(E568,Lister!$E$19,Lister!$D$7:$D$13)-O568)*N568/NETWORKDAYS(Lister!$D$19,Lister!$E$19,Lister!$D$7:$D$13),IF(MONTH(E568)&gt;7,0)))),0),"")</f>
        <v/>
      </c>
      <c r="R568" s="46" t="str">
        <f>IFERROR(MAX(IF(OR(O568="",P568=""),"",IF(AND(AND(MONTH(E568)&gt;=8,MONTH(E568)&lt;9),AND(MONTH(F568)&gt;=8,MONTH(F568)&lt;9)),(NETWORKDAYS(E568,F568,Lister!$D$7:$D$13)-P568)*N568/NETWORKDAYS(Lister!$D$20,Lister!$E$20,Lister!$D$7:$D$13),IF(AND(MONTH(E568)=7,MONTH(F568)=8),(NETWORKDAYS(Lister!$D$20,F568,Lister!$D$7:$D$13)-P568)*N568/NETWORKDAYS(Lister!$D$20,Lister!$E$20,Lister!$D$7:$D$13),IF(AND(MONTH(E568)=7,MONTH(F568)=7),0)))),0),"")</f>
        <v/>
      </c>
      <c r="S568" s="31" t="str">
        <f t="shared" si="59"/>
        <v/>
      </c>
      <c r="T568" s="31" t="str">
        <f t="shared" si="60"/>
        <v/>
      </c>
      <c r="U568" s="51" t="str">
        <f t="shared" si="61"/>
        <v/>
      </c>
    </row>
    <row r="569" spans="1:21" x14ac:dyDescent="0.25">
      <c r="A569" s="13" t="str">
        <f t="shared" si="62"/>
        <v/>
      </c>
      <c r="B569" s="55"/>
      <c r="C569" s="22"/>
      <c r="D569" s="23"/>
      <c r="E569" s="16"/>
      <c r="F569" s="16"/>
      <c r="G569" s="72" t="str">
        <f>IF(OR(E569="",F569=""),"",NETWORKDAYS(E569,F569,Lister!$D$7:$D$13))</f>
        <v/>
      </c>
      <c r="H569" s="19"/>
      <c r="I569" s="32" t="str">
        <f t="shared" si="56"/>
        <v/>
      </c>
      <c r="J569" s="18"/>
      <c r="K569" s="18"/>
      <c r="L569" s="46" t="str">
        <f t="shared" si="57"/>
        <v/>
      </c>
      <c r="M569" s="20"/>
      <c r="N569" s="31" t="str">
        <f t="shared" si="58"/>
        <v/>
      </c>
      <c r="O569" s="20"/>
      <c r="P569" s="20"/>
      <c r="Q569" s="46" t="str">
        <f>IFERROR(MAX(IF(OR(O569="",P569=""),"",IF(AND(AND(MONTH(E569)&gt;=7,MONTH(E569)&lt;8),AND(MONTH(F569)&gt;=7,MONTH(F569)&lt;8)),(NETWORKDAYS(E569,F569,Lister!$D$7:$D$13)-O569)*N569/NETWORKDAYS(Lister!$D$19,Lister!$E$19,Lister!$D$7:$D$13),IF(AND(AND(MONTH(E569)&gt;=7,MONTH(E569)&lt;8),MONTH(F569)&gt;7),(NETWORKDAYS(E569,Lister!$E$19,Lister!$D$7:$D$13)-O569)*N569/NETWORKDAYS(Lister!$D$19,Lister!$E$19,Lister!$D$7:$D$13),IF(MONTH(E569)&gt;7,0)))),0),"")</f>
        <v/>
      </c>
      <c r="R569" s="46" t="str">
        <f>IFERROR(MAX(IF(OR(O569="",P569=""),"",IF(AND(AND(MONTH(E569)&gt;=8,MONTH(E569)&lt;9),AND(MONTH(F569)&gt;=8,MONTH(F569)&lt;9)),(NETWORKDAYS(E569,F569,Lister!$D$7:$D$13)-P569)*N569/NETWORKDAYS(Lister!$D$20,Lister!$E$20,Lister!$D$7:$D$13),IF(AND(MONTH(E569)=7,MONTH(F569)=8),(NETWORKDAYS(Lister!$D$20,F569,Lister!$D$7:$D$13)-P569)*N569/NETWORKDAYS(Lister!$D$20,Lister!$E$20,Lister!$D$7:$D$13),IF(AND(MONTH(E569)=7,MONTH(F569)=7),0)))),0),"")</f>
        <v/>
      </c>
      <c r="S569" s="31" t="str">
        <f t="shared" si="59"/>
        <v/>
      </c>
      <c r="T569" s="31" t="str">
        <f t="shared" si="60"/>
        <v/>
      </c>
      <c r="U569" s="51" t="str">
        <f t="shared" si="61"/>
        <v/>
      </c>
    </row>
    <row r="570" spans="1:21" x14ac:dyDescent="0.25">
      <c r="A570" s="13" t="str">
        <f t="shared" si="62"/>
        <v/>
      </c>
      <c r="B570" s="55"/>
      <c r="C570" s="22"/>
      <c r="D570" s="23"/>
      <c r="E570" s="16"/>
      <c r="F570" s="16"/>
      <c r="G570" s="72" t="str">
        <f>IF(OR(E570="",F570=""),"",NETWORKDAYS(E570,F570,Lister!$D$7:$D$13))</f>
        <v/>
      </c>
      <c r="H570" s="19"/>
      <c r="I570" s="32" t="str">
        <f t="shared" si="56"/>
        <v/>
      </c>
      <c r="J570" s="18"/>
      <c r="K570" s="18"/>
      <c r="L570" s="46" t="str">
        <f t="shared" si="57"/>
        <v/>
      </c>
      <c r="M570" s="20"/>
      <c r="N570" s="31" t="str">
        <f t="shared" si="58"/>
        <v/>
      </c>
      <c r="O570" s="20"/>
      <c r="P570" s="20"/>
      <c r="Q570" s="46" t="str">
        <f>IFERROR(MAX(IF(OR(O570="",P570=""),"",IF(AND(AND(MONTH(E570)&gt;=7,MONTH(E570)&lt;8),AND(MONTH(F570)&gt;=7,MONTH(F570)&lt;8)),(NETWORKDAYS(E570,F570,Lister!$D$7:$D$13)-O570)*N570/NETWORKDAYS(Lister!$D$19,Lister!$E$19,Lister!$D$7:$D$13),IF(AND(AND(MONTH(E570)&gt;=7,MONTH(E570)&lt;8),MONTH(F570)&gt;7),(NETWORKDAYS(E570,Lister!$E$19,Lister!$D$7:$D$13)-O570)*N570/NETWORKDAYS(Lister!$D$19,Lister!$E$19,Lister!$D$7:$D$13),IF(MONTH(E570)&gt;7,0)))),0),"")</f>
        <v/>
      </c>
      <c r="R570" s="46" t="str">
        <f>IFERROR(MAX(IF(OR(O570="",P570=""),"",IF(AND(AND(MONTH(E570)&gt;=8,MONTH(E570)&lt;9),AND(MONTH(F570)&gt;=8,MONTH(F570)&lt;9)),(NETWORKDAYS(E570,F570,Lister!$D$7:$D$13)-P570)*N570/NETWORKDAYS(Lister!$D$20,Lister!$E$20,Lister!$D$7:$D$13),IF(AND(MONTH(E570)=7,MONTH(F570)=8),(NETWORKDAYS(Lister!$D$20,F570,Lister!$D$7:$D$13)-P570)*N570/NETWORKDAYS(Lister!$D$20,Lister!$E$20,Lister!$D$7:$D$13),IF(AND(MONTH(E570)=7,MONTH(F570)=7),0)))),0),"")</f>
        <v/>
      </c>
      <c r="S570" s="31" t="str">
        <f t="shared" si="59"/>
        <v/>
      </c>
      <c r="T570" s="31" t="str">
        <f t="shared" si="60"/>
        <v/>
      </c>
      <c r="U570" s="51" t="str">
        <f t="shared" si="61"/>
        <v/>
      </c>
    </row>
    <row r="571" spans="1:21" x14ac:dyDescent="0.25">
      <c r="A571" s="13" t="str">
        <f t="shared" si="62"/>
        <v/>
      </c>
      <c r="B571" s="55"/>
      <c r="C571" s="22"/>
      <c r="D571" s="23"/>
      <c r="E571" s="16"/>
      <c r="F571" s="16"/>
      <c r="G571" s="72" t="str">
        <f>IF(OR(E571="",F571=""),"",NETWORKDAYS(E571,F571,Lister!$D$7:$D$13))</f>
        <v/>
      </c>
      <c r="H571" s="19"/>
      <c r="I571" s="32" t="str">
        <f t="shared" si="56"/>
        <v/>
      </c>
      <c r="J571" s="18"/>
      <c r="K571" s="18"/>
      <c r="L571" s="46" t="str">
        <f t="shared" si="57"/>
        <v/>
      </c>
      <c r="M571" s="20"/>
      <c r="N571" s="31" t="str">
        <f t="shared" si="58"/>
        <v/>
      </c>
      <c r="O571" s="20"/>
      <c r="P571" s="20"/>
      <c r="Q571" s="46" t="str">
        <f>IFERROR(MAX(IF(OR(O571="",P571=""),"",IF(AND(AND(MONTH(E571)&gt;=7,MONTH(E571)&lt;8),AND(MONTH(F571)&gt;=7,MONTH(F571)&lt;8)),(NETWORKDAYS(E571,F571,Lister!$D$7:$D$13)-O571)*N571/NETWORKDAYS(Lister!$D$19,Lister!$E$19,Lister!$D$7:$D$13),IF(AND(AND(MONTH(E571)&gt;=7,MONTH(E571)&lt;8),MONTH(F571)&gt;7),(NETWORKDAYS(E571,Lister!$E$19,Lister!$D$7:$D$13)-O571)*N571/NETWORKDAYS(Lister!$D$19,Lister!$E$19,Lister!$D$7:$D$13),IF(MONTH(E571)&gt;7,0)))),0),"")</f>
        <v/>
      </c>
      <c r="R571" s="46" t="str">
        <f>IFERROR(MAX(IF(OR(O571="",P571=""),"",IF(AND(AND(MONTH(E571)&gt;=8,MONTH(E571)&lt;9),AND(MONTH(F571)&gt;=8,MONTH(F571)&lt;9)),(NETWORKDAYS(E571,F571,Lister!$D$7:$D$13)-P571)*N571/NETWORKDAYS(Lister!$D$20,Lister!$E$20,Lister!$D$7:$D$13),IF(AND(MONTH(E571)=7,MONTH(F571)=8),(NETWORKDAYS(Lister!$D$20,F571,Lister!$D$7:$D$13)-P571)*N571/NETWORKDAYS(Lister!$D$20,Lister!$E$20,Lister!$D$7:$D$13),IF(AND(MONTH(E571)=7,MONTH(F571)=7),0)))),0),"")</f>
        <v/>
      </c>
      <c r="S571" s="31" t="str">
        <f t="shared" si="59"/>
        <v/>
      </c>
      <c r="T571" s="31" t="str">
        <f t="shared" si="60"/>
        <v/>
      </c>
      <c r="U571" s="51" t="str">
        <f t="shared" si="61"/>
        <v/>
      </c>
    </row>
    <row r="572" spans="1:21" x14ac:dyDescent="0.25">
      <c r="A572" s="13" t="str">
        <f t="shared" si="62"/>
        <v/>
      </c>
      <c r="B572" s="55"/>
      <c r="C572" s="22"/>
      <c r="D572" s="23"/>
      <c r="E572" s="16"/>
      <c r="F572" s="16"/>
      <c r="G572" s="72" t="str">
        <f>IF(OR(E572="",F572=""),"",NETWORKDAYS(E572,F572,Lister!$D$7:$D$13))</f>
        <v/>
      </c>
      <c r="H572" s="19"/>
      <c r="I572" s="32" t="str">
        <f t="shared" si="56"/>
        <v/>
      </c>
      <c r="J572" s="18"/>
      <c r="K572" s="18"/>
      <c r="L572" s="46" t="str">
        <f t="shared" si="57"/>
        <v/>
      </c>
      <c r="M572" s="20"/>
      <c r="N572" s="31" t="str">
        <f t="shared" si="58"/>
        <v/>
      </c>
      <c r="O572" s="20"/>
      <c r="P572" s="20"/>
      <c r="Q572" s="46" t="str">
        <f>IFERROR(MAX(IF(OR(O572="",P572=""),"",IF(AND(AND(MONTH(E572)&gt;=7,MONTH(E572)&lt;8),AND(MONTH(F572)&gt;=7,MONTH(F572)&lt;8)),(NETWORKDAYS(E572,F572,Lister!$D$7:$D$13)-O572)*N572/NETWORKDAYS(Lister!$D$19,Lister!$E$19,Lister!$D$7:$D$13),IF(AND(AND(MONTH(E572)&gt;=7,MONTH(E572)&lt;8),MONTH(F572)&gt;7),(NETWORKDAYS(E572,Lister!$E$19,Lister!$D$7:$D$13)-O572)*N572/NETWORKDAYS(Lister!$D$19,Lister!$E$19,Lister!$D$7:$D$13),IF(MONTH(E572)&gt;7,0)))),0),"")</f>
        <v/>
      </c>
      <c r="R572" s="46" t="str">
        <f>IFERROR(MAX(IF(OR(O572="",P572=""),"",IF(AND(AND(MONTH(E572)&gt;=8,MONTH(E572)&lt;9),AND(MONTH(F572)&gt;=8,MONTH(F572)&lt;9)),(NETWORKDAYS(E572,F572,Lister!$D$7:$D$13)-P572)*N572/NETWORKDAYS(Lister!$D$20,Lister!$E$20,Lister!$D$7:$D$13),IF(AND(MONTH(E572)=7,MONTH(F572)=8),(NETWORKDAYS(Lister!$D$20,F572,Lister!$D$7:$D$13)-P572)*N572/NETWORKDAYS(Lister!$D$20,Lister!$E$20,Lister!$D$7:$D$13),IF(AND(MONTH(E572)=7,MONTH(F572)=7),0)))),0),"")</f>
        <v/>
      </c>
      <c r="S572" s="31" t="str">
        <f t="shared" si="59"/>
        <v/>
      </c>
      <c r="T572" s="31" t="str">
        <f t="shared" si="60"/>
        <v/>
      </c>
      <c r="U572" s="51" t="str">
        <f t="shared" si="61"/>
        <v/>
      </c>
    </row>
    <row r="573" spans="1:21" x14ac:dyDescent="0.25">
      <c r="A573" s="13" t="str">
        <f t="shared" si="62"/>
        <v/>
      </c>
      <c r="B573" s="55"/>
      <c r="C573" s="22"/>
      <c r="D573" s="23"/>
      <c r="E573" s="16"/>
      <c r="F573" s="16"/>
      <c r="G573" s="72" t="str">
        <f>IF(OR(E573="",F573=""),"",NETWORKDAYS(E573,F573,Lister!$D$7:$D$13))</f>
        <v/>
      </c>
      <c r="H573" s="19"/>
      <c r="I573" s="32" t="str">
        <f t="shared" si="56"/>
        <v/>
      </c>
      <c r="J573" s="18"/>
      <c r="K573" s="18"/>
      <c r="L573" s="46" t="str">
        <f t="shared" si="57"/>
        <v/>
      </c>
      <c r="M573" s="20"/>
      <c r="N573" s="31" t="str">
        <f t="shared" si="58"/>
        <v/>
      </c>
      <c r="O573" s="20"/>
      <c r="P573" s="20"/>
      <c r="Q573" s="46" t="str">
        <f>IFERROR(MAX(IF(OR(O573="",P573=""),"",IF(AND(AND(MONTH(E573)&gt;=7,MONTH(E573)&lt;8),AND(MONTH(F573)&gt;=7,MONTH(F573)&lt;8)),(NETWORKDAYS(E573,F573,Lister!$D$7:$D$13)-O573)*N573/NETWORKDAYS(Lister!$D$19,Lister!$E$19,Lister!$D$7:$D$13),IF(AND(AND(MONTH(E573)&gt;=7,MONTH(E573)&lt;8),MONTH(F573)&gt;7),(NETWORKDAYS(E573,Lister!$E$19,Lister!$D$7:$D$13)-O573)*N573/NETWORKDAYS(Lister!$D$19,Lister!$E$19,Lister!$D$7:$D$13),IF(MONTH(E573)&gt;7,0)))),0),"")</f>
        <v/>
      </c>
      <c r="R573" s="46" t="str">
        <f>IFERROR(MAX(IF(OR(O573="",P573=""),"",IF(AND(AND(MONTH(E573)&gt;=8,MONTH(E573)&lt;9),AND(MONTH(F573)&gt;=8,MONTH(F573)&lt;9)),(NETWORKDAYS(E573,F573,Lister!$D$7:$D$13)-P573)*N573/NETWORKDAYS(Lister!$D$20,Lister!$E$20,Lister!$D$7:$D$13),IF(AND(MONTH(E573)=7,MONTH(F573)=8),(NETWORKDAYS(Lister!$D$20,F573,Lister!$D$7:$D$13)-P573)*N573/NETWORKDAYS(Lister!$D$20,Lister!$E$20,Lister!$D$7:$D$13),IF(AND(MONTH(E573)=7,MONTH(F573)=7),0)))),0),"")</f>
        <v/>
      </c>
      <c r="S573" s="31" t="str">
        <f t="shared" si="59"/>
        <v/>
      </c>
      <c r="T573" s="31" t="str">
        <f t="shared" si="60"/>
        <v/>
      </c>
      <c r="U573" s="51" t="str">
        <f t="shared" si="61"/>
        <v/>
      </c>
    </row>
    <row r="574" spans="1:21" x14ac:dyDescent="0.25">
      <c r="A574" s="13" t="str">
        <f t="shared" si="62"/>
        <v/>
      </c>
      <c r="B574" s="55"/>
      <c r="C574" s="22"/>
      <c r="D574" s="23"/>
      <c r="E574" s="16"/>
      <c r="F574" s="16"/>
      <c r="G574" s="72" t="str">
        <f>IF(OR(E574="",F574=""),"",NETWORKDAYS(E574,F574,Lister!$D$7:$D$13))</f>
        <v/>
      </c>
      <c r="H574" s="19"/>
      <c r="I574" s="32" t="str">
        <f t="shared" si="56"/>
        <v/>
      </c>
      <c r="J574" s="18"/>
      <c r="K574" s="18"/>
      <c r="L574" s="46" t="str">
        <f t="shared" si="57"/>
        <v/>
      </c>
      <c r="M574" s="20"/>
      <c r="N574" s="31" t="str">
        <f t="shared" si="58"/>
        <v/>
      </c>
      <c r="O574" s="20"/>
      <c r="P574" s="20"/>
      <c r="Q574" s="46" t="str">
        <f>IFERROR(MAX(IF(OR(O574="",P574=""),"",IF(AND(AND(MONTH(E574)&gt;=7,MONTH(E574)&lt;8),AND(MONTH(F574)&gt;=7,MONTH(F574)&lt;8)),(NETWORKDAYS(E574,F574,Lister!$D$7:$D$13)-O574)*N574/NETWORKDAYS(Lister!$D$19,Lister!$E$19,Lister!$D$7:$D$13),IF(AND(AND(MONTH(E574)&gt;=7,MONTH(E574)&lt;8),MONTH(F574)&gt;7),(NETWORKDAYS(E574,Lister!$E$19,Lister!$D$7:$D$13)-O574)*N574/NETWORKDAYS(Lister!$D$19,Lister!$E$19,Lister!$D$7:$D$13),IF(MONTH(E574)&gt;7,0)))),0),"")</f>
        <v/>
      </c>
      <c r="R574" s="46" t="str">
        <f>IFERROR(MAX(IF(OR(O574="",P574=""),"",IF(AND(AND(MONTH(E574)&gt;=8,MONTH(E574)&lt;9),AND(MONTH(F574)&gt;=8,MONTH(F574)&lt;9)),(NETWORKDAYS(E574,F574,Lister!$D$7:$D$13)-P574)*N574/NETWORKDAYS(Lister!$D$20,Lister!$E$20,Lister!$D$7:$D$13),IF(AND(MONTH(E574)=7,MONTH(F574)=8),(NETWORKDAYS(Lister!$D$20,F574,Lister!$D$7:$D$13)-P574)*N574/NETWORKDAYS(Lister!$D$20,Lister!$E$20,Lister!$D$7:$D$13),IF(AND(MONTH(E574)=7,MONTH(F574)=7),0)))),0),"")</f>
        <v/>
      </c>
      <c r="S574" s="31" t="str">
        <f t="shared" si="59"/>
        <v/>
      </c>
      <c r="T574" s="31" t="str">
        <f t="shared" si="60"/>
        <v/>
      </c>
      <c r="U574" s="51" t="str">
        <f t="shared" si="61"/>
        <v/>
      </c>
    </row>
    <row r="575" spans="1:21" x14ac:dyDescent="0.25">
      <c r="A575" s="13" t="str">
        <f t="shared" si="62"/>
        <v/>
      </c>
      <c r="B575" s="55"/>
      <c r="C575" s="22"/>
      <c r="D575" s="23"/>
      <c r="E575" s="16"/>
      <c r="F575" s="16"/>
      <c r="G575" s="72" t="str">
        <f>IF(OR(E575="",F575=""),"",NETWORKDAYS(E575,F575,Lister!$D$7:$D$13))</f>
        <v/>
      </c>
      <c r="H575" s="19"/>
      <c r="I575" s="32" t="str">
        <f t="shared" si="56"/>
        <v/>
      </c>
      <c r="J575" s="18"/>
      <c r="K575" s="18"/>
      <c r="L575" s="46" t="str">
        <f t="shared" si="57"/>
        <v/>
      </c>
      <c r="M575" s="20"/>
      <c r="N575" s="31" t="str">
        <f t="shared" si="58"/>
        <v/>
      </c>
      <c r="O575" s="20"/>
      <c r="P575" s="20"/>
      <c r="Q575" s="46" t="str">
        <f>IFERROR(MAX(IF(OR(O575="",P575=""),"",IF(AND(AND(MONTH(E575)&gt;=7,MONTH(E575)&lt;8),AND(MONTH(F575)&gt;=7,MONTH(F575)&lt;8)),(NETWORKDAYS(E575,F575,Lister!$D$7:$D$13)-O575)*N575/NETWORKDAYS(Lister!$D$19,Lister!$E$19,Lister!$D$7:$D$13),IF(AND(AND(MONTH(E575)&gt;=7,MONTH(E575)&lt;8),MONTH(F575)&gt;7),(NETWORKDAYS(E575,Lister!$E$19,Lister!$D$7:$D$13)-O575)*N575/NETWORKDAYS(Lister!$D$19,Lister!$E$19,Lister!$D$7:$D$13),IF(MONTH(E575)&gt;7,0)))),0),"")</f>
        <v/>
      </c>
      <c r="R575" s="46" t="str">
        <f>IFERROR(MAX(IF(OR(O575="",P575=""),"",IF(AND(AND(MONTH(E575)&gt;=8,MONTH(E575)&lt;9),AND(MONTH(F575)&gt;=8,MONTH(F575)&lt;9)),(NETWORKDAYS(E575,F575,Lister!$D$7:$D$13)-P575)*N575/NETWORKDAYS(Lister!$D$20,Lister!$E$20,Lister!$D$7:$D$13),IF(AND(MONTH(E575)=7,MONTH(F575)=8),(NETWORKDAYS(Lister!$D$20,F575,Lister!$D$7:$D$13)-P575)*N575/NETWORKDAYS(Lister!$D$20,Lister!$E$20,Lister!$D$7:$D$13),IF(AND(MONTH(E575)=7,MONTH(F575)=7),0)))),0),"")</f>
        <v/>
      </c>
      <c r="S575" s="31" t="str">
        <f t="shared" si="59"/>
        <v/>
      </c>
      <c r="T575" s="31" t="str">
        <f t="shared" si="60"/>
        <v/>
      </c>
      <c r="U575" s="51" t="str">
        <f t="shared" si="61"/>
        <v/>
      </c>
    </row>
    <row r="576" spans="1:21" x14ac:dyDescent="0.25">
      <c r="A576" s="13" t="str">
        <f t="shared" si="62"/>
        <v/>
      </c>
      <c r="B576" s="55"/>
      <c r="C576" s="22"/>
      <c r="D576" s="23"/>
      <c r="E576" s="16"/>
      <c r="F576" s="16"/>
      <c r="G576" s="72" t="str">
        <f>IF(OR(E576="",F576=""),"",NETWORKDAYS(E576,F576,Lister!$D$7:$D$13))</f>
        <v/>
      </c>
      <c r="H576" s="19"/>
      <c r="I576" s="32" t="str">
        <f t="shared" si="56"/>
        <v/>
      </c>
      <c r="J576" s="18"/>
      <c r="K576" s="18"/>
      <c r="L576" s="46" t="str">
        <f t="shared" si="57"/>
        <v/>
      </c>
      <c r="M576" s="20"/>
      <c r="N576" s="31" t="str">
        <f t="shared" si="58"/>
        <v/>
      </c>
      <c r="O576" s="20"/>
      <c r="P576" s="20"/>
      <c r="Q576" s="46" t="str">
        <f>IFERROR(MAX(IF(OR(O576="",P576=""),"",IF(AND(AND(MONTH(E576)&gt;=7,MONTH(E576)&lt;8),AND(MONTH(F576)&gt;=7,MONTH(F576)&lt;8)),(NETWORKDAYS(E576,F576,Lister!$D$7:$D$13)-O576)*N576/NETWORKDAYS(Lister!$D$19,Lister!$E$19,Lister!$D$7:$D$13),IF(AND(AND(MONTH(E576)&gt;=7,MONTH(E576)&lt;8),MONTH(F576)&gt;7),(NETWORKDAYS(E576,Lister!$E$19,Lister!$D$7:$D$13)-O576)*N576/NETWORKDAYS(Lister!$D$19,Lister!$E$19,Lister!$D$7:$D$13),IF(MONTH(E576)&gt;7,0)))),0),"")</f>
        <v/>
      </c>
      <c r="R576" s="46" t="str">
        <f>IFERROR(MAX(IF(OR(O576="",P576=""),"",IF(AND(AND(MONTH(E576)&gt;=8,MONTH(E576)&lt;9),AND(MONTH(F576)&gt;=8,MONTH(F576)&lt;9)),(NETWORKDAYS(E576,F576,Lister!$D$7:$D$13)-P576)*N576/NETWORKDAYS(Lister!$D$20,Lister!$E$20,Lister!$D$7:$D$13),IF(AND(MONTH(E576)=7,MONTH(F576)=8),(NETWORKDAYS(Lister!$D$20,F576,Lister!$D$7:$D$13)-P576)*N576/NETWORKDAYS(Lister!$D$20,Lister!$E$20,Lister!$D$7:$D$13),IF(AND(MONTH(E576)=7,MONTH(F576)=7),0)))),0),"")</f>
        <v/>
      </c>
      <c r="S576" s="31" t="str">
        <f t="shared" si="59"/>
        <v/>
      </c>
      <c r="T576" s="31" t="str">
        <f t="shared" si="60"/>
        <v/>
      </c>
      <c r="U576" s="51" t="str">
        <f t="shared" si="61"/>
        <v/>
      </c>
    </row>
    <row r="577" spans="1:21" x14ac:dyDescent="0.25">
      <c r="A577" s="13" t="str">
        <f t="shared" si="62"/>
        <v/>
      </c>
      <c r="B577" s="55"/>
      <c r="C577" s="22"/>
      <c r="D577" s="23"/>
      <c r="E577" s="16"/>
      <c r="F577" s="16"/>
      <c r="G577" s="72" t="str">
        <f>IF(OR(E577="",F577=""),"",NETWORKDAYS(E577,F577,Lister!$D$7:$D$13))</f>
        <v/>
      </c>
      <c r="H577" s="19"/>
      <c r="I577" s="32" t="str">
        <f t="shared" si="56"/>
        <v/>
      </c>
      <c r="J577" s="18"/>
      <c r="K577" s="18"/>
      <c r="L577" s="46" t="str">
        <f t="shared" si="57"/>
        <v/>
      </c>
      <c r="M577" s="20"/>
      <c r="N577" s="31" t="str">
        <f t="shared" si="58"/>
        <v/>
      </c>
      <c r="O577" s="20"/>
      <c r="P577" s="20"/>
      <c r="Q577" s="46" t="str">
        <f>IFERROR(MAX(IF(OR(O577="",P577=""),"",IF(AND(AND(MONTH(E577)&gt;=7,MONTH(E577)&lt;8),AND(MONTH(F577)&gt;=7,MONTH(F577)&lt;8)),(NETWORKDAYS(E577,F577,Lister!$D$7:$D$13)-O577)*N577/NETWORKDAYS(Lister!$D$19,Lister!$E$19,Lister!$D$7:$D$13),IF(AND(AND(MONTH(E577)&gt;=7,MONTH(E577)&lt;8),MONTH(F577)&gt;7),(NETWORKDAYS(E577,Lister!$E$19,Lister!$D$7:$D$13)-O577)*N577/NETWORKDAYS(Lister!$D$19,Lister!$E$19,Lister!$D$7:$D$13),IF(MONTH(E577)&gt;7,0)))),0),"")</f>
        <v/>
      </c>
      <c r="R577" s="46" t="str">
        <f>IFERROR(MAX(IF(OR(O577="",P577=""),"",IF(AND(AND(MONTH(E577)&gt;=8,MONTH(E577)&lt;9),AND(MONTH(F577)&gt;=8,MONTH(F577)&lt;9)),(NETWORKDAYS(E577,F577,Lister!$D$7:$D$13)-P577)*N577/NETWORKDAYS(Lister!$D$20,Lister!$E$20,Lister!$D$7:$D$13),IF(AND(MONTH(E577)=7,MONTH(F577)=8),(NETWORKDAYS(Lister!$D$20,F577,Lister!$D$7:$D$13)-P577)*N577/NETWORKDAYS(Lister!$D$20,Lister!$E$20,Lister!$D$7:$D$13),IF(AND(MONTH(E577)=7,MONTH(F577)=7),0)))),0),"")</f>
        <v/>
      </c>
      <c r="S577" s="31" t="str">
        <f t="shared" si="59"/>
        <v/>
      </c>
      <c r="T577" s="31" t="str">
        <f t="shared" si="60"/>
        <v/>
      </c>
      <c r="U577" s="51" t="str">
        <f t="shared" si="61"/>
        <v/>
      </c>
    </row>
    <row r="578" spans="1:21" x14ac:dyDescent="0.25">
      <c r="A578" s="13" t="str">
        <f t="shared" si="62"/>
        <v/>
      </c>
      <c r="B578" s="55"/>
      <c r="C578" s="22"/>
      <c r="D578" s="23"/>
      <c r="E578" s="16"/>
      <c r="F578" s="16"/>
      <c r="G578" s="72" t="str">
        <f>IF(OR(E578="",F578=""),"",NETWORKDAYS(E578,F578,Lister!$D$7:$D$13))</f>
        <v/>
      </c>
      <c r="H578" s="19"/>
      <c r="I578" s="32" t="str">
        <f t="shared" si="56"/>
        <v/>
      </c>
      <c r="J578" s="18"/>
      <c r="K578" s="18"/>
      <c r="L578" s="46" t="str">
        <f t="shared" si="57"/>
        <v/>
      </c>
      <c r="M578" s="20"/>
      <c r="N578" s="31" t="str">
        <f t="shared" si="58"/>
        <v/>
      </c>
      <c r="O578" s="20"/>
      <c r="P578" s="20"/>
      <c r="Q578" s="46" t="str">
        <f>IFERROR(MAX(IF(OR(O578="",P578=""),"",IF(AND(AND(MONTH(E578)&gt;=7,MONTH(E578)&lt;8),AND(MONTH(F578)&gt;=7,MONTH(F578)&lt;8)),(NETWORKDAYS(E578,F578,Lister!$D$7:$D$13)-O578)*N578/NETWORKDAYS(Lister!$D$19,Lister!$E$19,Lister!$D$7:$D$13),IF(AND(AND(MONTH(E578)&gt;=7,MONTH(E578)&lt;8),MONTH(F578)&gt;7),(NETWORKDAYS(E578,Lister!$E$19,Lister!$D$7:$D$13)-O578)*N578/NETWORKDAYS(Lister!$D$19,Lister!$E$19,Lister!$D$7:$D$13),IF(MONTH(E578)&gt;7,0)))),0),"")</f>
        <v/>
      </c>
      <c r="R578" s="46" t="str">
        <f>IFERROR(MAX(IF(OR(O578="",P578=""),"",IF(AND(AND(MONTH(E578)&gt;=8,MONTH(E578)&lt;9),AND(MONTH(F578)&gt;=8,MONTH(F578)&lt;9)),(NETWORKDAYS(E578,F578,Lister!$D$7:$D$13)-P578)*N578/NETWORKDAYS(Lister!$D$20,Lister!$E$20,Lister!$D$7:$D$13),IF(AND(MONTH(E578)=7,MONTH(F578)=8),(NETWORKDAYS(Lister!$D$20,F578,Lister!$D$7:$D$13)-P578)*N578/NETWORKDAYS(Lister!$D$20,Lister!$E$20,Lister!$D$7:$D$13),IF(AND(MONTH(E578)=7,MONTH(F578)=7),0)))),0),"")</f>
        <v/>
      </c>
      <c r="S578" s="31" t="str">
        <f t="shared" si="59"/>
        <v/>
      </c>
      <c r="T578" s="31" t="str">
        <f t="shared" si="60"/>
        <v/>
      </c>
      <c r="U578" s="51" t="str">
        <f t="shared" si="61"/>
        <v/>
      </c>
    </row>
    <row r="579" spans="1:21" x14ac:dyDescent="0.25">
      <c r="A579" s="13" t="str">
        <f t="shared" si="62"/>
        <v/>
      </c>
      <c r="B579" s="55"/>
      <c r="C579" s="22"/>
      <c r="D579" s="23"/>
      <c r="E579" s="16"/>
      <c r="F579" s="16"/>
      <c r="G579" s="72" t="str">
        <f>IF(OR(E579="",F579=""),"",NETWORKDAYS(E579,F579,Lister!$D$7:$D$13))</f>
        <v/>
      </c>
      <c r="H579" s="19"/>
      <c r="I579" s="32" t="str">
        <f t="shared" si="56"/>
        <v/>
      </c>
      <c r="J579" s="18"/>
      <c r="K579" s="18"/>
      <c r="L579" s="46" t="str">
        <f t="shared" si="57"/>
        <v/>
      </c>
      <c r="M579" s="20"/>
      <c r="N579" s="31" t="str">
        <f t="shared" si="58"/>
        <v/>
      </c>
      <c r="O579" s="20"/>
      <c r="P579" s="20"/>
      <c r="Q579" s="46" t="str">
        <f>IFERROR(MAX(IF(OR(O579="",P579=""),"",IF(AND(AND(MONTH(E579)&gt;=7,MONTH(E579)&lt;8),AND(MONTH(F579)&gt;=7,MONTH(F579)&lt;8)),(NETWORKDAYS(E579,F579,Lister!$D$7:$D$13)-O579)*N579/NETWORKDAYS(Lister!$D$19,Lister!$E$19,Lister!$D$7:$D$13),IF(AND(AND(MONTH(E579)&gt;=7,MONTH(E579)&lt;8),MONTH(F579)&gt;7),(NETWORKDAYS(E579,Lister!$E$19,Lister!$D$7:$D$13)-O579)*N579/NETWORKDAYS(Lister!$D$19,Lister!$E$19,Lister!$D$7:$D$13),IF(MONTH(E579)&gt;7,0)))),0),"")</f>
        <v/>
      </c>
      <c r="R579" s="46" t="str">
        <f>IFERROR(MAX(IF(OR(O579="",P579=""),"",IF(AND(AND(MONTH(E579)&gt;=8,MONTH(E579)&lt;9),AND(MONTH(F579)&gt;=8,MONTH(F579)&lt;9)),(NETWORKDAYS(E579,F579,Lister!$D$7:$D$13)-P579)*N579/NETWORKDAYS(Lister!$D$20,Lister!$E$20,Lister!$D$7:$D$13),IF(AND(MONTH(E579)=7,MONTH(F579)=8),(NETWORKDAYS(Lister!$D$20,F579,Lister!$D$7:$D$13)-P579)*N579/NETWORKDAYS(Lister!$D$20,Lister!$E$20,Lister!$D$7:$D$13),IF(AND(MONTH(E579)=7,MONTH(F579)=7),0)))),0),"")</f>
        <v/>
      </c>
      <c r="S579" s="31" t="str">
        <f t="shared" si="59"/>
        <v/>
      </c>
      <c r="T579" s="31" t="str">
        <f t="shared" si="60"/>
        <v/>
      </c>
      <c r="U579" s="51" t="str">
        <f t="shared" si="61"/>
        <v/>
      </c>
    </row>
    <row r="580" spans="1:21" x14ac:dyDescent="0.25">
      <c r="A580" s="13" t="str">
        <f t="shared" si="62"/>
        <v/>
      </c>
      <c r="B580" s="55"/>
      <c r="C580" s="22"/>
      <c r="D580" s="23"/>
      <c r="E580" s="16"/>
      <c r="F580" s="16"/>
      <c r="G580" s="72" t="str">
        <f>IF(OR(E580="",F580=""),"",NETWORKDAYS(E580,F580,Lister!$D$7:$D$13))</f>
        <v/>
      </c>
      <c r="H580" s="19"/>
      <c r="I580" s="32" t="str">
        <f t="shared" si="56"/>
        <v/>
      </c>
      <c r="J580" s="18"/>
      <c r="K580" s="18"/>
      <c r="L580" s="46" t="str">
        <f t="shared" si="57"/>
        <v/>
      </c>
      <c r="M580" s="20"/>
      <c r="N580" s="31" t="str">
        <f t="shared" si="58"/>
        <v/>
      </c>
      <c r="O580" s="20"/>
      <c r="P580" s="20"/>
      <c r="Q580" s="46" t="str">
        <f>IFERROR(MAX(IF(OR(O580="",P580=""),"",IF(AND(AND(MONTH(E580)&gt;=7,MONTH(E580)&lt;8),AND(MONTH(F580)&gt;=7,MONTH(F580)&lt;8)),(NETWORKDAYS(E580,F580,Lister!$D$7:$D$13)-O580)*N580/NETWORKDAYS(Lister!$D$19,Lister!$E$19,Lister!$D$7:$D$13),IF(AND(AND(MONTH(E580)&gt;=7,MONTH(E580)&lt;8),MONTH(F580)&gt;7),(NETWORKDAYS(E580,Lister!$E$19,Lister!$D$7:$D$13)-O580)*N580/NETWORKDAYS(Lister!$D$19,Lister!$E$19,Lister!$D$7:$D$13),IF(MONTH(E580)&gt;7,0)))),0),"")</f>
        <v/>
      </c>
      <c r="R580" s="46" t="str">
        <f>IFERROR(MAX(IF(OR(O580="",P580=""),"",IF(AND(AND(MONTH(E580)&gt;=8,MONTH(E580)&lt;9),AND(MONTH(F580)&gt;=8,MONTH(F580)&lt;9)),(NETWORKDAYS(E580,F580,Lister!$D$7:$D$13)-P580)*N580/NETWORKDAYS(Lister!$D$20,Lister!$E$20,Lister!$D$7:$D$13),IF(AND(MONTH(E580)=7,MONTH(F580)=8),(NETWORKDAYS(Lister!$D$20,F580,Lister!$D$7:$D$13)-P580)*N580/NETWORKDAYS(Lister!$D$20,Lister!$E$20,Lister!$D$7:$D$13),IF(AND(MONTH(E580)=7,MONTH(F580)=7),0)))),0),"")</f>
        <v/>
      </c>
      <c r="S580" s="31" t="str">
        <f t="shared" si="59"/>
        <v/>
      </c>
      <c r="T580" s="31" t="str">
        <f t="shared" si="60"/>
        <v/>
      </c>
      <c r="U580" s="51" t="str">
        <f t="shared" si="61"/>
        <v/>
      </c>
    </row>
    <row r="581" spans="1:21" x14ac:dyDescent="0.25">
      <c r="A581" s="13" t="str">
        <f t="shared" si="62"/>
        <v/>
      </c>
      <c r="B581" s="55"/>
      <c r="C581" s="22"/>
      <c r="D581" s="23"/>
      <c r="E581" s="16"/>
      <c r="F581" s="16"/>
      <c r="G581" s="72" t="str">
        <f>IF(OR(E581="",F581=""),"",NETWORKDAYS(E581,F581,Lister!$D$7:$D$13))</f>
        <v/>
      </c>
      <c r="H581" s="19"/>
      <c r="I581" s="32" t="str">
        <f t="shared" si="56"/>
        <v/>
      </c>
      <c r="J581" s="18"/>
      <c r="K581" s="18"/>
      <c r="L581" s="46" t="str">
        <f t="shared" si="57"/>
        <v/>
      </c>
      <c r="M581" s="20"/>
      <c r="N581" s="31" t="str">
        <f t="shared" si="58"/>
        <v/>
      </c>
      <c r="O581" s="20"/>
      <c r="P581" s="20"/>
      <c r="Q581" s="46" t="str">
        <f>IFERROR(MAX(IF(OR(O581="",P581=""),"",IF(AND(AND(MONTH(E581)&gt;=7,MONTH(E581)&lt;8),AND(MONTH(F581)&gt;=7,MONTH(F581)&lt;8)),(NETWORKDAYS(E581,F581,Lister!$D$7:$D$13)-O581)*N581/NETWORKDAYS(Lister!$D$19,Lister!$E$19,Lister!$D$7:$D$13),IF(AND(AND(MONTH(E581)&gt;=7,MONTH(E581)&lt;8),MONTH(F581)&gt;7),(NETWORKDAYS(E581,Lister!$E$19,Lister!$D$7:$D$13)-O581)*N581/NETWORKDAYS(Lister!$D$19,Lister!$E$19,Lister!$D$7:$D$13),IF(MONTH(E581)&gt;7,0)))),0),"")</f>
        <v/>
      </c>
      <c r="R581" s="46" t="str">
        <f>IFERROR(MAX(IF(OR(O581="",P581=""),"",IF(AND(AND(MONTH(E581)&gt;=8,MONTH(E581)&lt;9),AND(MONTH(F581)&gt;=8,MONTH(F581)&lt;9)),(NETWORKDAYS(E581,F581,Lister!$D$7:$D$13)-P581)*N581/NETWORKDAYS(Lister!$D$20,Lister!$E$20,Lister!$D$7:$D$13),IF(AND(MONTH(E581)=7,MONTH(F581)=8),(NETWORKDAYS(Lister!$D$20,F581,Lister!$D$7:$D$13)-P581)*N581/NETWORKDAYS(Lister!$D$20,Lister!$E$20,Lister!$D$7:$D$13),IF(AND(MONTH(E581)=7,MONTH(F581)=7),0)))),0),"")</f>
        <v/>
      </c>
      <c r="S581" s="31" t="str">
        <f t="shared" si="59"/>
        <v/>
      </c>
      <c r="T581" s="31" t="str">
        <f t="shared" si="60"/>
        <v/>
      </c>
      <c r="U581" s="51" t="str">
        <f t="shared" si="61"/>
        <v/>
      </c>
    </row>
    <row r="582" spans="1:21" x14ac:dyDescent="0.25">
      <c r="A582" s="13" t="str">
        <f t="shared" si="62"/>
        <v/>
      </c>
      <c r="B582" s="55"/>
      <c r="C582" s="22"/>
      <c r="D582" s="23"/>
      <c r="E582" s="16"/>
      <c r="F582" s="16"/>
      <c r="G582" s="72" t="str">
        <f>IF(OR(E582="",F582=""),"",NETWORKDAYS(E582,F582,Lister!$D$7:$D$13))</f>
        <v/>
      </c>
      <c r="H582" s="19"/>
      <c r="I582" s="32" t="str">
        <f t="shared" si="56"/>
        <v/>
      </c>
      <c r="J582" s="18"/>
      <c r="K582" s="18"/>
      <c r="L582" s="46" t="str">
        <f t="shared" si="57"/>
        <v/>
      </c>
      <c r="M582" s="20"/>
      <c r="N582" s="31" t="str">
        <f t="shared" si="58"/>
        <v/>
      </c>
      <c r="O582" s="20"/>
      <c r="P582" s="20"/>
      <c r="Q582" s="46" t="str">
        <f>IFERROR(MAX(IF(OR(O582="",P582=""),"",IF(AND(AND(MONTH(E582)&gt;=7,MONTH(E582)&lt;8),AND(MONTH(F582)&gt;=7,MONTH(F582)&lt;8)),(NETWORKDAYS(E582,F582,Lister!$D$7:$D$13)-O582)*N582/NETWORKDAYS(Lister!$D$19,Lister!$E$19,Lister!$D$7:$D$13),IF(AND(AND(MONTH(E582)&gt;=7,MONTH(E582)&lt;8),MONTH(F582)&gt;7),(NETWORKDAYS(E582,Lister!$E$19,Lister!$D$7:$D$13)-O582)*N582/NETWORKDAYS(Lister!$D$19,Lister!$E$19,Lister!$D$7:$D$13),IF(MONTH(E582)&gt;7,0)))),0),"")</f>
        <v/>
      </c>
      <c r="R582" s="46" t="str">
        <f>IFERROR(MAX(IF(OR(O582="",P582=""),"",IF(AND(AND(MONTH(E582)&gt;=8,MONTH(E582)&lt;9),AND(MONTH(F582)&gt;=8,MONTH(F582)&lt;9)),(NETWORKDAYS(E582,F582,Lister!$D$7:$D$13)-P582)*N582/NETWORKDAYS(Lister!$D$20,Lister!$E$20,Lister!$D$7:$D$13),IF(AND(MONTH(E582)=7,MONTH(F582)=8),(NETWORKDAYS(Lister!$D$20,F582,Lister!$D$7:$D$13)-P582)*N582/NETWORKDAYS(Lister!$D$20,Lister!$E$20,Lister!$D$7:$D$13),IF(AND(MONTH(E582)=7,MONTH(F582)=7),0)))),0),"")</f>
        <v/>
      </c>
      <c r="S582" s="31" t="str">
        <f t="shared" si="59"/>
        <v/>
      </c>
      <c r="T582" s="31" t="str">
        <f t="shared" si="60"/>
        <v/>
      </c>
      <c r="U582" s="51" t="str">
        <f t="shared" si="61"/>
        <v/>
      </c>
    </row>
    <row r="583" spans="1:21" x14ac:dyDescent="0.25">
      <c r="A583" s="13" t="str">
        <f t="shared" si="62"/>
        <v/>
      </c>
      <c r="B583" s="55"/>
      <c r="C583" s="22"/>
      <c r="D583" s="23"/>
      <c r="E583" s="16"/>
      <c r="F583" s="16"/>
      <c r="G583" s="72" t="str">
        <f>IF(OR(E583="",F583=""),"",NETWORKDAYS(E583,F583,Lister!$D$7:$D$13))</f>
        <v/>
      </c>
      <c r="H583" s="19"/>
      <c r="I583" s="32" t="str">
        <f t="shared" si="56"/>
        <v/>
      </c>
      <c r="J583" s="18"/>
      <c r="K583" s="18"/>
      <c r="L583" s="46" t="str">
        <f t="shared" si="57"/>
        <v/>
      </c>
      <c r="M583" s="20"/>
      <c r="N583" s="31" t="str">
        <f t="shared" si="58"/>
        <v/>
      </c>
      <c r="O583" s="20"/>
      <c r="P583" s="20"/>
      <c r="Q583" s="46" t="str">
        <f>IFERROR(MAX(IF(OR(O583="",P583=""),"",IF(AND(AND(MONTH(E583)&gt;=7,MONTH(E583)&lt;8),AND(MONTH(F583)&gt;=7,MONTH(F583)&lt;8)),(NETWORKDAYS(E583,F583,Lister!$D$7:$D$13)-O583)*N583/NETWORKDAYS(Lister!$D$19,Lister!$E$19,Lister!$D$7:$D$13),IF(AND(AND(MONTH(E583)&gt;=7,MONTH(E583)&lt;8),MONTH(F583)&gt;7),(NETWORKDAYS(E583,Lister!$E$19,Lister!$D$7:$D$13)-O583)*N583/NETWORKDAYS(Lister!$D$19,Lister!$E$19,Lister!$D$7:$D$13),IF(MONTH(E583)&gt;7,0)))),0),"")</f>
        <v/>
      </c>
      <c r="R583" s="46" t="str">
        <f>IFERROR(MAX(IF(OR(O583="",P583=""),"",IF(AND(AND(MONTH(E583)&gt;=8,MONTH(E583)&lt;9),AND(MONTH(F583)&gt;=8,MONTH(F583)&lt;9)),(NETWORKDAYS(E583,F583,Lister!$D$7:$D$13)-P583)*N583/NETWORKDAYS(Lister!$D$20,Lister!$E$20,Lister!$D$7:$D$13),IF(AND(MONTH(E583)=7,MONTH(F583)=8),(NETWORKDAYS(Lister!$D$20,F583,Lister!$D$7:$D$13)-P583)*N583/NETWORKDAYS(Lister!$D$20,Lister!$E$20,Lister!$D$7:$D$13),IF(AND(MONTH(E583)=7,MONTH(F583)=7),0)))),0),"")</f>
        <v/>
      </c>
      <c r="S583" s="31" t="str">
        <f t="shared" si="59"/>
        <v/>
      </c>
      <c r="T583" s="31" t="str">
        <f t="shared" si="60"/>
        <v/>
      </c>
      <c r="U583" s="51" t="str">
        <f t="shared" si="61"/>
        <v/>
      </c>
    </row>
    <row r="584" spans="1:21" x14ac:dyDescent="0.25">
      <c r="A584" s="13" t="str">
        <f t="shared" si="62"/>
        <v/>
      </c>
      <c r="B584" s="55"/>
      <c r="C584" s="22"/>
      <c r="D584" s="23"/>
      <c r="E584" s="16"/>
      <c r="F584" s="16"/>
      <c r="G584" s="72" t="str">
        <f>IF(OR(E584="",F584=""),"",NETWORKDAYS(E584,F584,Lister!$D$7:$D$13))</f>
        <v/>
      </c>
      <c r="H584" s="19"/>
      <c r="I584" s="32" t="str">
        <f t="shared" si="56"/>
        <v/>
      </c>
      <c r="J584" s="18"/>
      <c r="K584" s="18"/>
      <c r="L584" s="46" t="str">
        <f t="shared" si="57"/>
        <v/>
      </c>
      <c r="M584" s="20"/>
      <c r="N584" s="31" t="str">
        <f t="shared" si="58"/>
        <v/>
      </c>
      <c r="O584" s="20"/>
      <c r="P584" s="20"/>
      <c r="Q584" s="46" t="str">
        <f>IFERROR(MAX(IF(OR(O584="",P584=""),"",IF(AND(AND(MONTH(E584)&gt;=7,MONTH(E584)&lt;8),AND(MONTH(F584)&gt;=7,MONTH(F584)&lt;8)),(NETWORKDAYS(E584,F584,Lister!$D$7:$D$13)-O584)*N584/NETWORKDAYS(Lister!$D$19,Lister!$E$19,Lister!$D$7:$D$13),IF(AND(AND(MONTH(E584)&gt;=7,MONTH(E584)&lt;8),MONTH(F584)&gt;7),(NETWORKDAYS(E584,Lister!$E$19,Lister!$D$7:$D$13)-O584)*N584/NETWORKDAYS(Lister!$D$19,Lister!$E$19,Lister!$D$7:$D$13),IF(MONTH(E584)&gt;7,0)))),0),"")</f>
        <v/>
      </c>
      <c r="R584" s="46" t="str">
        <f>IFERROR(MAX(IF(OR(O584="",P584=""),"",IF(AND(AND(MONTH(E584)&gt;=8,MONTH(E584)&lt;9),AND(MONTH(F584)&gt;=8,MONTH(F584)&lt;9)),(NETWORKDAYS(E584,F584,Lister!$D$7:$D$13)-P584)*N584/NETWORKDAYS(Lister!$D$20,Lister!$E$20,Lister!$D$7:$D$13),IF(AND(MONTH(E584)=7,MONTH(F584)=8),(NETWORKDAYS(Lister!$D$20,F584,Lister!$D$7:$D$13)-P584)*N584/NETWORKDAYS(Lister!$D$20,Lister!$E$20,Lister!$D$7:$D$13),IF(AND(MONTH(E584)=7,MONTH(F584)=7),0)))),0),"")</f>
        <v/>
      </c>
      <c r="S584" s="31" t="str">
        <f t="shared" si="59"/>
        <v/>
      </c>
      <c r="T584" s="31" t="str">
        <f t="shared" si="60"/>
        <v/>
      </c>
      <c r="U584" s="51" t="str">
        <f t="shared" si="61"/>
        <v/>
      </c>
    </row>
    <row r="585" spans="1:21" x14ac:dyDescent="0.25">
      <c r="A585" s="13" t="str">
        <f t="shared" si="62"/>
        <v/>
      </c>
      <c r="B585" s="55"/>
      <c r="C585" s="22"/>
      <c r="D585" s="23"/>
      <c r="E585" s="16"/>
      <c r="F585" s="16"/>
      <c r="G585" s="72" t="str">
        <f>IF(OR(E585="",F585=""),"",NETWORKDAYS(E585,F585,Lister!$D$7:$D$13))</f>
        <v/>
      </c>
      <c r="H585" s="19"/>
      <c r="I585" s="32" t="str">
        <f t="shared" si="56"/>
        <v/>
      </c>
      <c r="J585" s="18"/>
      <c r="K585" s="18"/>
      <c r="L585" s="46" t="str">
        <f t="shared" si="57"/>
        <v/>
      </c>
      <c r="M585" s="20"/>
      <c r="N585" s="31" t="str">
        <f t="shared" si="58"/>
        <v/>
      </c>
      <c r="O585" s="20"/>
      <c r="P585" s="20"/>
      <c r="Q585" s="46" t="str">
        <f>IFERROR(MAX(IF(OR(O585="",P585=""),"",IF(AND(AND(MONTH(E585)&gt;=7,MONTH(E585)&lt;8),AND(MONTH(F585)&gt;=7,MONTH(F585)&lt;8)),(NETWORKDAYS(E585,F585,Lister!$D$7:$D$13)-O585)*N585/NETWORKDAYS(Lister!$D$19,Lister!$E$19,Lister!$D$7:$D$13),IF(AND(AND(MONTH(E585)&gt;=7,MONTH(E585)&lt;8),MONTH(F585)&gt;7),(NETWORKDAYS(E585,Lister!$E$19,Lister!$D$7:$D$13)-O585)*N585/NETWORKDAYS(Lister!$D$19,Lister!$E$19,Lister!$D$7:$D$13),IF(MONTH(E585)&gt;7,0)))),0),"")</f>
        <v/>
      </c>
      <c r="R585" s="46" t="str">
        <f>IFERROR(MAX(IF(OR(O585="",P585=""),"",IF(AND(AND(MONTH(E585)&gt;=8,MONTH(E585)&lt;9),AND(MONTH(F585)&gt;=8,MONTH(F585)&lt;9)),(NETWORKDAYS(E585,F585,Lister!$D$7:$D$13)-P585)*N585/NETWORKDAYS(Lister!$D$20,Lister!$E$20,Lister!$D$7:$D$13),IF(AND(MONTH(E585)=7,MONTH(F585)=8),(NETWORKDAYS(Lister!$D$20,F585,Lister!$D$7:$D$13)-P585)*N585/NETWORKDAYS(Lister!$D$20,Lister!$E$20,Lister!$D$7:$D$13),IF(AND(MONTH(E585)=7,MONTH(F585)=7),0)))),0),"")</f>
        <v/>
      </c>
      <c r="S585" s="31" t="str">
        <f t="shared" si="59"/>
        <v/>
      </c>
      <c r="T585" s="31" t="str">
        <f t="shared" si="60"/>
        <v/>
      </c>
      <c r="U585" s="51" t="str">
        <f t="shared" si="61"/>
        <v/>
      </c>
    </row>
    <row r="586" spans="1:21" x14ac:dyDescent="0.25">
      <c r="A586" s="13" t="str">
        <f t="shared" si="62"/>
        <v/>
      </c>
      <c r="B586" s="55"/>
      <c r="C586" s="22"/>
      <c r="D586" s="23"/>
      <c r="E586" s="16"/>
      <c r="F586" s="16"/>
      <c r="G586" s="72" t="str">
        <f>IF(OR(E586="",F586=""),"",NETWORKDAYS(E586,F586,Lister!$D$7:$D$13))</f>
        <v/>
      </c>
      <c r="H586" s="19"/>
      <c r="I586" s="32" t="str">
        <f t="shared" si="56"/>
        <v/>
      </c>
      <c r="J586" s="18"/>
      <c r="K586" s="18"/>
      <c r="L586" s="46" t="str">
        <f t="shared" si="57"/>
        <v/>
      </c>
      <c r="M586" s="20"/>
      <c r="N586" s="31" t="str">
        <f t="shared" si="58"/>
        <v/>
      </c>
      <c r="O586" s="20"/>
      <c r="P586" s="20"/>
      <c r="Q586" s="46" t="str">
        <f>IFERROR(MAX(IF(OR(O586="",P586=""),"",IF(AND(AND(MONTH(E586)&gt;=7,MONTH(E586)&lt;8),AND(MONTH(F586)&gt;=7,MONTH(F586)&lt;8)),(NETWORKDAYS(E586,F586,Lister!$D$7:$D$13)-O586)*N586/NETWORKDAYS(Lister!$D$19,Lister!$E$19,Lister!$D$7:$D$13),IF(AND(AND(MONTH(E586)&gt;=7,MONTH(E586)&lt;8),MONTH(F586)&gt;7),(NETWORKDAYS(E586,Lister!$E$19,Lister!$D$7:$D$13)-O586)*N586/NETWORKDAYS(Lister!$D$19,Lister!$E$19,Lister!$D$7:$D$13),IF(MONTH(E586)&gt;7,0)))),0),"")</f>
        <v/>
      </c>
      <c r="R586" s="46" t="str">
        <f>IFERROR(MAX(IF(OR(O586="",P586=""),"",IF(AND(AND(MONTH(E586)&gt;=8,MONTH(E586)&lt;9),AND(MONTH(F586)&gt;=8,MONTH(F586)&lt;9)),(NETWORKDAYS(E586,F586,Lister!$D$7:$D$13)-P586)*N586/NETWORKDAYS(Lister!$D$20,Lister!$E$20,Lister!$D$7:$D$13),IF(AND(MONTH(E586)=7,MONTH(F586)=8),(NETWORKDAYS(Lister!$D$20,F586,Lister!$D$7:$D$13)-P586)*N586/NETWORKDAYS(Lister!$D$20,Lister!$E$20,Lister!$D$7:$D$13),IF(AND(MONTH(E586)=7,MONTH(F586)=7),0)))),0),"")</f>
        <v/>
      </c>
      <c r="S586" s="31" t="str">
        <f t="shared" si="59"/>
        <v/>
      </c>
      <c r="T586" s="31" t="str">
        <f t="shared" si="60"/>
        <v/>
      </c>
      <c r="U586" s="51" t="str">
        <f t="shared" si="61"/>
        <v/>
      </c>
    </row>
    <row r="587" spans="1:21" x14ac:dyDescent="0.25">
      <c r="A587" s="13" t="str">
        <f t="shared" si="62"/>
        <v/>
      </c>
      <c r="B587" s="55"/>
      <c r="C587" s="22"/>
      <c r="D587" s="23"/>
      <c r="E587" s="16"/>
      <c r="F587" s="16"/>
      <c r="G587" s="72" t="str">
        <f>IF(OR(E587="",F587=""),"",NETWORKDAYS(E587,F587,Lister!$D$7:$D$13))</f>
        <v/>
      </c>
      <c r="H587" s="19"/>
      <c r="I587" s="32" t="str">
        <f t="shared" si="56"/>
        <v/>
      </c>
      <c r="J587" s="18"/>
      <c r="K587" s="18"/>
      <c r="L587" s="46" t="str">
        <f t="shared" si="57"/>
        <v/>
      </c>
      <c r="M587" s="20"/>
      <c r="N587" s="31" t="str">
        <f t="shared" si="58"/>
        <v/>
      </c>
      <c r="O587" s="20"/>
      <c r="P587" s="20"/>
      <c r="Q587" s="46" t="str">
        <f>IFERROR(MAX(IF(OR(O587="",P587=""),"",IF(AND(AND(MONTH(E587)&gt;=7,MONTH(E587)&lt;8),AND(MONTH(F587)&gt;=7,MONTH(F587)&lt;8)),(NETWORKDAYS(E587,F587,Lister!$D$7:$D$13)-O587)*N587/NETWORKDAYS(Lister!$D$19,Lister!$E$19,Lister!$D$7:$D$13),IF(AND(AND(MONTH(E587)&gt;=7,MONTH(E587)&lt;8),MONTH(F587)&gt;7),(NETWORKDAYS(E587,Lister!$E$19,Lister!$D$7:$D$13)-O587)*N587/NETWORKDAYS(Lister!$D$19,Lister!$E$19,Lister!$D$7:$D$13),IF(MONTH(E587)&gt;7,0)))),0),"")</f>
        <v/>
      </c>
      <c r="R587" s="46" t="str">
        <f>IFERROR(MAX(IF(OR(O587="",P587=""),"",IF(AND(AND(MONTH(E587)&gt;=8,MONTH(E587)&lt;9),AND(MONTH(F587)&gt;=8,MONTH(F587)&lt;9)),(NETWORKDAYS(E587,F587,Lister!$D$7:$D$13)-P587)*N587/NETWORKDAYS(Lister!$D$20,Lister!$E$20,Lister!$D$7:$D$13),IF(AND(MONTH(E587)=7,MONTH(F587)=8),(NETWORKDAYS(Lister!$D$20,F587,Lister!$D$7:$D$13)-P587)*N587/NETWORKDAYS(Lister!$D$20,Lister!$E$20,Lister!$D$7:$D$13),IF(AND(MONTH(E587)=7,MONTH(F587)=7),0)))),0),"")</f>
        <v/>
      </c>
      <c r="S587" s="31" t="str">
        <f t="shared" si="59"/>
        <v/>
      </c>
      <c r="T587" s="31" t="str">
        <f t="shared" si="60"/>
        <v/>
      </c>
      <c r="U587" s="51" t="str">
        <f t="shared" si="61"/>
        <v/>
      </c>
    </row>
    <row r="588" spans="1:21" x14ac:dyDescent="0.25">
      <c r="A588" s="13" t="str">
        <f t="shared" si="62"/>
        <v/>
      </c>
      <c r="B588" s="55"/>
      <c r="C588" s="22"/>
      <c r="D588" s="23"/>
      <c r="E588" s="16"/>
      <c r="F588" s="16"/>
      <c r="G588" s="72" t="str">
        <f>IF(OR(E588="",F588=""),"",NETWORKDAYS(E588,F588,Lister!$D$7:$D$13))</f>
        <v/>
      </c>
      <c r="H588" s="19"/>
      <c r="I588" s="32" t="str">
        <f t="shared" si="56"/>
        <v/>
      </c>
      <c r="J588" s="18"/>
      <c r="K588" s="18"/>
      <c r="L588" s="46" t="str">
        <f t="shared" si="57"/>
        <v/>
      </c>
      <c r="M588" s="20"/>
      <c r="N588" s="31" t="str">
        <f t="shared" si="58"/>
        <v/>
      </c>
      <c r="O588" s="20"/>
      <c r="P588" s="20"/>
      <c r="Q588" s="46" t="str">
        <f>IFERROR(MAX(IF(OR(O588="",P588=""),"",IF(AND(AND(MONTH(E588)&gt;=7,MONTH(E588)&lt;8),AND(MONTH(F588)&gt;=7,MONTH(F588)&lt;8)),(NETWORKDAYS(E588,F588,Lister!$D$7:$D$13)-O588)*N588/NETWORKDAYS(Lister!$D$19,Lister!$E$19,Lister!$D$7:$D$13),IF(AND(AND(MONTH(E588)&gt;=7,MONTH(E588)&lt;8),MONTH(F588)&gt;7),(NETWORKDAYS(E588,Lister!$E$19,Lister!$D$7:$D$13)-O588)*N588/NETWORKDAYS(Lister!$D$19,Lister!$E$19,Lister!$D$7:$D$13),IF(MONTH(E588)&gt;7,0)))),0),"")</f>
        <v/>
      </c>
      <c r="R588" s="46" t="str">
        <f>IFERROR(MAX(IF(OR(O588="",P588=""),"",IF(AND(AND(MONTH(E588)&gt;=8,MONTH(E588)&lt;9),AND(MONTH(F588)&gt;=8,MONTH(F588)&lt;9)),(NETWORKDAYS(E588,F588,Lister!$D$7:$D$13)-P588)*N588/NETWORKDAYS(Lister!$D$20,Lister!$E$20,Lister!$D$7:$D$13),IF(AND(MONTH(E588)=7,MONTH(F588)=8),(NETWORKDAYS(Lister!$D$20,F588,Lister!$D$7:$D$13)-P588)*N588/NETWORKDAYS(Lister!$D$20,Lister!$E$20,Lister!$D$7:$D$13),IF(AND(MONTH(E588)=7,MONTH(F588)=7),0)))),0),"")</f>
        <v/>
      </c>
      <c r="S588" s="31" t="str">
        <f t="shared" si="59"/>
        <v/>
      </c>
      <c r="T588" s="31" t="str">
        <f t="shared" si="60"/>
        <v/>
      </c>
      <c r="U588" s="51" t="str">
        <f t="shared" si="61"/>
        <v/>
      </c>
    </row>
    <row r="589" spans="1:21" x14ac:dyDescent="0.25">
      <c r="A589" s="13" t="str">
        <f t="shared" si="62"/>
        <v/>
      </c>
      <c r="B589" s="55"/>
      <c r="C589" s="22"/>
      <c r="D589" s="23"/>
      <c r="E589" s="16"/>
      <c r="F589" s="16"/>
      <c r="G589" s="72" t="str">
        <f>IF(OR(E589="",F589=""),"",NETWORKDAYS(E589,F589,Lister!$D$7:$D$13))</f>
        <v/>
      </c>
      <c r="H589" s="19"/>
      <c r="I589" s="32" t="str">
        <f t="shared" si="56"/>
        <v/>
      </c>
      <c r="J589" s="18"/>
      <c r="K589" s="18"/>
      <c r="L589" s="46" t="str">
        <f t="shared" si="57"/>
        <v/>
      </c>
      <c r="M589" s="20"/>
      <c r="N589" s="31" t="str">
        <f t="shared" si="58"/>
        <v/>
      </c>
      <c r="O589" s="20"/>
      <c r="P589" s="20"/>
      <c r="Q589" s="46" t="str">
        <f>IFERROR(MAX(IF(OR(O589="",P589=""),"",IF(AND(AND(MONTH(E589)&gt;=7,MONTH(E589)&lt;8),AND(MONTH(F589)&gt;=7,MONTH(F589)&lt;8)),(NETWORKDAYS(E589,F589,Lister!$D$7:$D$13)-O589)*N589/NETWORKDAYS(Lister!$D$19,Lister!$E$19,Lister!$D$7:$D$13),IF(AND(AND(MONTH(E589)&gt;=7,MONTH(E589)&lt;8),MONTH(F589)&gt;7),(NETWORKDAYS(E589,Lister!$E$19,Lister!$D$7:$D$13)-O589)*N589/NETWORKDAYS(Lister!$D$19,Lister!$E$19,Lister!$D$7:$D$13),IF(MONTH(E589)&gt;7,0)))),0),"")</f>
        <v/>
      </c>
      <c r="R589" s="46" t="str">
        <f>IFERROR(MAX(IF(OR(O589="",P589=""),"",IF(AND(AND(MONTH(E589)&gt;=8,MONTH(E589)&lt;9),AND(MONTH(F589)&gt;=8,MONTH(F589)&lt;9)),(NETWORKDAYS(E589,F589,Lister!$D$7:$D$13)-P589)*N589/NETWORKDAYS(Lister!$D$20,Lister!$E$20,Lister!$D$7:$D$13),IF(AND(MONTH(E589)=7,MONTH(F589)=8),(NETWORKDAYS(Lister!$D$20,F589,Lister!$D$7:$D$13)-P589)*N589/NETWORKDAYS(Lister!$D$20,Lister!$E$20,Lister!$D$7:$D$13),IF(AND(MONTH(E589)=7,MONTH(F589)=7),0)))),0),"")</f>
        <v/>
      </c>
      <c r="S589" s="31" t="str">
        <f t="shared" si="59"/>
        <v/>
      </c>
      <c r="T589" s="31" t="str">
        <f t="shared" si="60"/>
        <v/>
      </c>
      <c r="U589" s="51" t="str">
        <f t="shared" si="61"/>
        <v/>
      </c>
    </row>
    <row r="590" spans="1:21" x14ac:dyDescent="0.25">
      <c r="A590" s="13" t="str">
        <f t="shared" si="62"/>
        <v/>
      </c>
      <c r="B590" s="55"/>
      <c r="C590" s="22"/>
      <c r="D590" s="23"/>
      <c r="E590" s="16"/>
      <c r="F590" s="16"/>
      <c r="G590" s="72" t="str">
        <f>IF(OR(E590="",F590=""),"",NETWORKDAYS(E590,F590,Lister!$D$7:$D$13))</f>
        <v/>
      </c>
      <c r="H590" s="19"/>
      <c r="I590" s="32" t="str">
        <f t="shared" si="56"/>
        <v/>
      </c>
      <c r="J590" s="18"/>
      <c r="K590" s="18"/>
      <c r="L590" s="46" t="str">
        <f t="shared" si="57"/>
        <v/>
      </c>
      <c r="M590" s="20"/>
      <c r="N590" s="31" t="str">
        <f t="shared" si="58"/>
        <v/>
      </c>
      <c r="O590" s="20"/>
      <c r="P590" s="20"/>
      <c r="Q590" s="46" t="str">
        <f>IFERROR(MAX(IF(OR(O590="",P590=""),"",IF(AND(AND(MONTH(E590)&gt;=7,MONTH(E590)&lt;8),AND(MONTH(F590)&gt;=7,MONTH(F590)&lt;8)),(NETWORKDAYS(E590,F590,Lister!$D$7:$D$13)-O590)*N590/NETWORKDAYS(Lister!$D$19,Lister!$E$19,Lister!$D$7:$D$13),IF(AND(AND(MONTH(E590)&gt;=7,MONTH(E590)&lt;8),MONTH(F590)&gt;7),(NETWORKDAYS(E590,Lister!$E$19,Lister!$D$7:$D$13)-O590)*N590/NETWORKDAYS(Lister!$D$19,Lister!$E$19,Lister!$D$7:$D$13),IF(MONTH(E590)&gt;7,0)))),0),"")</f>
        <v/>
      </c>
      <c r="R590" s="46" t="str">
        <f>IFERROR(MAX(IF(OR(O590="",P590=""),"",IF(AND(AND(MONTH(E590)&gt;=8,MONTH(E590)&lt;9),AND(MONTH(F590)&gt;=8,MONTH(F590)&lt;9)),(NETWORKDAYS(E590,F590,Lister!$D$7:$D$13)-P590)*N590/NETWORKDAYS(Lister!$D$20,Lister!$E$20,Lister!$D$7:$D$13),IF(AND(MONTH(E590)=7,MONTH(F590)=8),(NETWORKDAYS(Lister!$D$20,F590,Lister!$D$7:$D$13)-P590)*N590/NETWORKDAYS(Lister!$D$20,Lister!$E$20,Lister!$D$7:$D$13),IF(AND(MONTH(E590)=7,MONTH(F590)=7),0)))),0),"")</f>
        <v/>
      </c>
      <c r="S590" s="31" t="str">
        <f t="shared" si="59"/>
        <v/>
      </c>
      <c r="T590" s="31" t="str">
        <f t="shared" si="60"/>
        <v/>
      </c>
      <c r="U590" s="51" t="str">
        <f t="shared" si="61"/>
        <v/>
      </c>
    </row>
    <row r="591" spans="1:21" x14ac:dyDescent="0.25">
      <c r="A591" s="13" t="str">
        <f t="shared" si="62"/>
        <v/>
      </c>
      <c r="B591" s="55"/>
      <c r="C591" s="22"/>
      <c r="D591" s="23"/>
      <c r="E591" s="16"/>
      <c r="F591" s="16"/>
      <c r="G591" s="72" t="str">
        <f>IF(OR(E591="",F591=""),"",NETWORKDAYS(E591,F591,Lister!$D$7:$D$13))</f>
        <v/>
      </c>
      <c r="H591" s="19"/>
      <c r="I591" s="32" t="str">
        <f t="shared" si="56"/>
        <v/>
      </c>
      <c r="J591" s="18"/>
      <c r="K591" s="18"/>
      <c r="L591" s="46" t="str">
        <f t="shared" si="57"/>
        <v/>
      </c>
      <c r="M591" s="20"/>
      <c r="N591" s="31" t="str">
        <f t="shared" si="58"/>
        <v/>
      </c>
      <c r="O591" s="20"/>
      <c r="P591" s="20"/>
      <c r="Q591" s="46" t="str">
        <f>IFERROR(MAX(IF(OR(O591="",P591=""),"",IF(AND(AND(MONTH(E591)&gt;=7,MONTH(E591)&lt;8),AND(MONTH(F591)&gt;=7,MONTH(F591)&lt;8)),(NETWORKDAYS(E591,F591,Lister!$D$7:$D$13)-O591)*N591/NETWORKDAYS(Lister!$D$19,Lister!$E$19,Lister!$D$7:$D$13),IF(AND(AND(MONTH(E591)&gt;=7,MONTH(E591)&lt;8),MONTH(F591)&gt;7),(NETWORKDAYS(E591,Lister!$E$19,Lister!$D$7:$D$13)-O591)*N591/NETWORKDAYS(Lister!$D$19,Lister!$E$19,Lister!$D$7:$D$13),IF(MONTH(E591)&gt;7,0)))),0),"")</f>
        <v/>
      </c>
      <c r="R591" s="46" t="str">
        <f>IFERROR(MAX(IF(OR(O591="",P591=""),"",IF(AND(AND(MONTH(E591)&gt;=8,MONTH(E591)&lt;9),AND(MONTH(F591)&gt;=8,MONTH(F591)&lt;9)),(NETWORKDAYS(E591,F591,Lister!$D$7:$D$13)-P591)*N591/NETWORKDAYS(Lister!$D$20,Lister!$E$20,Lister!$D$7:$D$13),IF(AND(MONTH(E591)=7,MONTH(F591)=8),(NETWORKDAYS(Lister!$D$20,F591,Lister!$D$7:$D$13)-P591)*N591/NETWORKDAYS(Lister!$D$20,Lister!$E$20,Lister!$D$7:$D$13),IF(AND(MONTH(E591)=7,MONTH(F591)=7),0)))),0),"")</f>
        <v/>
      </c>
      <c r="S591" s="31" t="str">
        <f t="shared" si="59"/>
        <v/>
      </c>
      <c r="T591" s="31" t="str">
        <f t="shared" si="60"/>
        <v/>
      </c>
      <c r="U591" s="51" t="str">
        <f t="shared" si="61"/>
        <v/>
      </c>
    </row>
    <row r="592" spans="1:21" x14ac:dyDescent="0.25">
      <c r="A592" s="13" t="str">
        <f t="shared" si="62"/>
        <v/>
      </c>
      <c r="B592" s="55"/>
      <c r="C592" s="22"/>
      <c r="D592" s="23"/>
      <c r="E592" s="16"/>
      <c r="F592" s="16"/>
      <c r="G592" s="72" t="str">
        <f>IF(OR(E592="",F592=""),"",NETWORKDAYS(E592,F592,Lister!$D$7:$D$13))</f>
        <v/>
      </c>
      <c r="H592" s="19"/>
      <c r="I592" s="32" t="str">
        <f t="shared" si="56"/>
        <v/>
      </c>
      <c r="J592" s="18"/>
      <c r="K592" s="18"/>
      <c r="L592" s="46" t="str">
        <f t="shared" si="57"/>
        <v/>
      </c>
      <c r="M592" s="20"/>
      <c r="N592" s="31" t="str">
        <f t="shared" si="58"/>
        <v/>
      </c>
      <c r="O592" s="20"/>
      <c r="P592" s="20"/>
      <c r="Q592" s="46" t="str">
        <f>IFERROR(MAX(IF(OR(O592="",P592=""),"",IF(AND(AND(MONTH(E592)&gt;=7,MONTH(E592)&lt;8),AND(MONTH(F592)&gt;=7,MONTH(F592)&lt;8)),(NETWORKDAYS(E592,F592,Lister!$D$7:$D$13)-O592)*N592/NETWORKDAYS(Lister!$D$19,Lister!$E$19,Lister!$D$7:$D$13),IF(AND(AND(MONTH(E592)&gt;=7,MONTH(E592)&lt;8),MONTH(F592)&gt;7),(NETWORKDAYS(E592,Lister!$E$19,Lister!$D$7:$D$13)-O592)*N592/NETWORKDAYS(Lister!$D$19,Lister!$E$19,Lister!$D$7:$D$13),IF(MONTH(E592)&gt;7,0)))),0),"")</f>
        <v/>
      </c>
      <c r="R592" s="46" t="str">
        <f>IFERROR(MAX(IF(OR(O592="",P592=""),"",IF(AND(AND(MONTH(E592)&gt;=8,MONTH(E592)&lt;9),AND(MONTH(F592)&gt;=8,MONTH(F592)&lt;9)),(NETWORKDAYS(E592,F592,Lister!$D$7:$D$13)-P592)*N592/NETWORKDAYS(Lister!$D$20,Lister!$E$20,Lister!$D$7:$D$13),IF(AND(MONTH(E592)=7,MONTH(F592)=8),(NETWORKDAYS(Lister!$D$20,F592,Lister!$D$7:$D$13)-P592)*N592/NETWORKDAYS(Lister!$D$20,Lister!$E$20,Lister!$D$7:$D$13),IF(AND(MONTH(E592)=7,MONTH(F592)=7),0)))),0),"")</f>
        <v/>
      </c>
      <c r="S592" s="31" t="str">
        <f t="shared" si="59"/>
        <v/>
      </c>
      <c r="T592" s="31" t="str">
        <f t="shared" si="60"/>
        <v/>
      </c>
      <c r="U592" s="51" t="str">
        <f t="shared" si="61"/>
        <v/>
      </c>
    </row>
    <row r="593" spans="1:21" x14ac:dyDescent="0.25">
      <c r="A593" s="13" t="str">
        <f t="shared" si="62"/>
        <v/>
      </c>
      <c r="B593" s="55"/>
      <c r="C593" s="22"/>
      <c r="D593" s="23"/>
      <c r="E593" s="16"/>
      <c r="F593" s="16"/>
      <c r="G593" s="72" t="str">
        <f>IF(OR(E593="",F593=""),"",NETWORKDAYS(E593,F593,Lister!$D$7:$D$13))</f>
        <v/>
      </c>
      <c r="H593" s="19"/>
      <c r="I593" s="32" t="str">
        <f t="shared" si="56"/>
        <v/>
      </c>
      <c r="J593" s="18"/>
      <c r="K593" s="18"/>
      <c r="L593" s="46" t="str">
        <f t="shared" si="57"/>
        <v/>
      </c>
      <c r="M593" s="20"/>
      <c r="N593" s="31" t="str">
        <f t="shared" si="58"/>
        <v/>
      </c>
      <c r="O593" s="20"/>
      <c r="P593" s="20"/>
      <c r="Q593" s="46" t="str">
        <f>IFERROR(MAX(IF(OR(O593="",P593=""),"",IF(AND(AND(MONTH(E593)&gt;=7,MONTH(E593)&lt;8),AND(MONTH(F593)&gt;=7,MONTH(F593)&lt;8)),(NETWORKDAYS(E593,F593,Lister!$D$7:$D$13)-O593)*N593/NETWORKDAYS(Lister!$D$19,Lister!$E$19,Lister!$D$7:$D$13),IF(AND(AND(MONTH(E593)&gt;=7,MONTH(E593)&lt;8),MONTH(F593)&gt;7),(NETWORKDAYS(E593,Lister!$E$19,Lister!$D$7:$D$13)-O593)*N593/NETWORKDAYS(Lister!$D$19,Lister!$E$19,Lister!$D$7:$D$13),IF(MONTH(E593)&gt;7,0)))),0),"")</f>
        <v/>
      </c>
      <c r="R593" s="46" t="str">
        <f>IFERROR(MAX(IF(OR(O593="",P593=""),"",IF(AND(AND(MONTH(E593)&gt;=8,MONTH(E593)&lt;9),AND(MONTH(F593)&gt;=8,MONTH(F593)&lt;9)),(NETWORKDAYS(E593,F593,Lister!$D$7:$D$13)-P593)*N593/NETWORKDAYS(Lister!$D$20,Lister!$E$20,Lister!$D$7:$D$13),IF(AND(MONTH(E593)=7,MONTH(F593)=8),(NETWORKDAYS(Lister!$D$20,F593,Lister!$D$7:$D$13)-P593)*N593/NETWORKDAYS(Lister!$D$20,Lister!$E$20,Lister!$D$7:$D$13),IF(AND(MONTH(E593)=7,MONTH(F593)=7),0)))),0),"")</f>
        <v/>
      </c>
      <c r="S593" s="31" t="str">
        <f t="shared" si="59"/>
        <v/>
      </c>
      <c r="T593" s="31" t="str">
        <f t="shared" si="60"/>
        <v/>
      </c>
      <c r="U593" s="51" t="str">
        <f t="shared" si="61"/>
        <v/>
      </c>
    </row>
    <row r="594" spans="1:21" x14ac:dyDescent="0.25">
      <c r="A594" s="13" t="str">
        <f t="shared" si="62"/>
        <v/>
      </c>
      <c r="B594" s="55"/>
      <c r="C594" s="22"/>
      <c r="D594" s="23"/>
      <c r="E594" s="16"/>
      <c r="F594" s="16"/>
      <c r="G594" s="72" t="str">
        <f>IF(OR(E594="",F594=""),"",NETWORKDAYS(E594,F594,Lister!$D$7:$D$13))</f>
        <v/>
      </c>
      <c r="H594" s="19"/>
      <c r="I594" s="32" t="str">
        <f t="shared" si="56"/>
        <v/>
      </c>
      <c r="J594" s="18"/>
      <c r="K594" s="18"/>
      <c r="L594" s="46" t="str">
        <f t="shared" si="57"/>
        <v/>
      </c>
      <c r="M594" s="20"/>
      <c r="N594" s="31" t="str">
        <f t="shared" si="58"/>
        <v/>
      </c>
      <c r="O594" s="20"/>
      <c r="P594" s="20"/>
      <c r="Q594" s="46" t="str">
        <f>IFERROR(MAX(IF(OR(O594="",P594=""),"",IF(AND(AND(MONTH(E594)&gt;=7,MONTH(E594)&lt;8),AND(MONTH(F594)&gt;=7,MONTH(F594)&lt;8)),(NETWORKDAYS(E594,F594,Lister!$D$7:$D$13)-O594)*N594/NETWORKDAYS(Lister!$D$19,Lister!$E$19,Lister!$D$7:$D$13),IF(AND(AND(MONTH(E594)&gt;=7,MONTH(E594)&lt;8),MONTH(F594)&gt;7),(NETWORKDAYS(E594,Lister!$E$19,Lister!$D$7:$D$13)-O594)*N594/NETWORKDAYS(Lister!$D$19,Lister!$E$19,Lister!$D$7:$D$13),IF(MONTH(E594)&gt;7,0)))),0),"")</f>
        <v/>
      </c>
      <c r="R594" s="46" t="str">
        <f>IFERROR(MAX(IF(OR(O594="",P594=""),"",IF(AND(AND(MONTH(E594)&gt;=8,MONTH(E594)&lt;9),AND(MONTH(F594)&gt;=8,MONTH(F594)&lt;9)),(NETWORKDAYS(E594,F594,Lister!$D$7:$D$13)-P594)*N594/NETWORKDAYS(Lister!$D$20,Lister!$E$20,Lister!$D$7:$D$13),IF(AND(MONTH(E594)=7,MONTH(F594)=8),(NETWORKDAYS(Lister!$D$20,F594,Lister!$D$7:$D$13)-P594)*N594/NETWORKDAYS(Lister!$D$20,Lister!$E$20,Lister!$D$7:$D$13),IF(AND(MONTH(E594)=7,MONTH(F594)=7),0)))),0),"")</f>
        <v/>
      </c>
      <c r="S594" s="31" t="str">
        <f t="shared" si="59"/>
        <v/>
      </c>
      <c r="T594" s="31" t="str">
        <f t="shared" si="60"/>
        <v/>
      </c>
      <c r="U594" s="51" t="str">
        <f t="shared" si="61"/>
        <v/>
      </c>
    </row>
    <row r="595" spans="1:21" x14ac:dyDescent="0.25">
      <c r="A595" s="13" t="str">
        <f t="shared" si="62"/>
        <v/>
      </c>
      <c r="B595" s="55"/>
      <c r="C595" s="22"/>
      <c r="D595" s="23"/>
      <c r="E595" s="16"/>
      <c r="F595" s="16"/>
      <c r="G595" s="72" t="str">
        <f>IF(OR(E595="",F595=""),"",NETWORKDAYS(E595,F595,Lister!$D$7:$D$13))</f>
        <v/>
      </c>
      <c r="H595" s="19"/>
      <c r="I595" s="32" t="str">
        <f t="shared" si="56"/>
        <v/>
      </c>
      <c r="J595" s="18"/>
      <c r="K595" s="18"/>
      <c r="L595" s="46" t="str">
        <f t="shared" si="57"/>
        <v/>
      </c>
      <c r="M595" s="20"/>
      <c r="N595" s="31" t="str">
        <f t="shared" si="58"/>
        <v/>
      </c>
      <c r="O595" s="20"/>
      <c r="P595" s="20"/>
      <c r="Q595" s="46" t="str">
        <f>IFERROR(MAX(IF(OR(O595="",P595=""),"",IF(AND(AND(MONTH(E595)&gt;=7,MONTH(E595)&lt;8),AND(MONTH(F595)&gt;=7,MONTH(F595)&lt;8)),(NETWORKDAYS(E595,F595,Lister!$D$7:$D$13)-O595)*N595/NETWORKDAYS(Lister!$D$19,Lister!$E$19,Lister!$D$7:$D$13),IF(AND(AND(MONTH(E595)&gt;=7,MONTH(E595)&lt;8),MONTH(F595)&gt;7),(NETWORKDAYS(E595,Lister!$E$19,Lister!$D$7:$D$13)-O595)*N595/NETWORKDAYS(Lister!$D$19,Lister!$E$19,Lister!$D$7:$D$13),IF(MONTH(E595)&gt;7,0)))),0),"")</f>
        <v/>
      </c>
      <c r="R595" s="46" t="str">
        <f>IFERROR(MAX(IF(OR(O595="",P595=""),"",IF(AND(AND(MONTH(E595)&gt;=8,MONTH(E595)&lt;9),AND(MONTH(F595)&gt;=8,MONTH(F595)&lt;9)),(NETWORKDAYS(E595,F595,Lister!$D$7:$D$13)-P595)*N595/NETWORKDAYS(Lister!$D$20,Lister!$E$20,Lister!$D$7:$D$13),IF(AND(MONTH(E595)=7,MONTH(F595)=8),(NETWORKDAYS(Lister!$D$20,F595,Lister!$D$7:$D$13)-P595)*N595/NETWORKDAYS(Lister!$D$20,Lister!$E$20,Lister!$D$7:$D$13),IF(AND(MONTH(E595)=7,MONTH(F595)=7),0)))),0),"")</f>
        <v/>
      </c>
      <c r="S595" s="31" t="str">
        <f t="shared" si="59"/>
        <v/>
      </c>
      <c r="T595" s="31" t="str">
        <f t="shared" si="60"/>
        <v/>
      </c>
      <c r="U595" s="51" t="str">
        <f t="shared" si="61"/>
        <v/>
      </c>
    </row>
    <row r="596" spans="1:21" x14ac:dyDescent="0.25">
      <c r="A596" s="13" t="str">
        <f t="shared" si="62"/>
        <v/>
      </c>
      <c r="B596" s="55"/>
      <c r="C596" s="22"/>
      <c r="D596" s="23"/>
      <c r="E596" s="16"/>
      <c r="F596" s="16"/>
      <c r="G596" s="72" t="str">
        <f>IF(OR(E596="",F596=""),"",NETWORKDAYS(E596,F596,Lister!$D$7:$D$13))</f>
        <v/>
      </c>
      <c r="H596" s="19"/>
      <c r="I596" s="32" t="str">
        <f t="shared" si="56"/>
        <v/>
      </c>
      <c r="J596" s="18"/>
      <c r="K596" s="18"/>
      <c r="L596" s="46" t="str">
        <f t="shared" si="57"/>
        <v/>
      </c>
      <c r="M596" s="20"/>
      <c r="N596" s="31" t="str">
        <f t="shared" si="58"/>
        <v/>
      </c>
      <c r="O596" s="20"/>
      <c r="P596" s="20"/>
      <c r="Q596" s="46" t="str">
        <f>IFERROR(MAX(IF(OR(O596="",P596=""),"",IF(AND(AND(MONTH(E596)&gt;=7,MONTH(E596)&lt;8),AND(MONTH(F596)&gt;=7,MONTH(F596)&lt;8)),(NETWORKDAYS(E596,F596,Lister!$D$7:$D$13)-O596)*N596/NETWORKDAYS(Lister!$D$19,Lister!$E$19,Lister!$D$7:$D$13),IF(AND(AND(MONTH(E596)&gt;=7,MONTH(E596)&lt;8),MONTH(F596)&gt;7),(NETWORKDAYS(E596,Lister!$E$19,Lister!$D$7:$D$13)-O596)*N596/NETWORKDAYS(Lister!$D$19,Lister!$E$19,Lister!$D$7:$D$13),IF(MONTH(E596)&gt;7,0)))),0),"")</f>
        <v/>
      </c>
      <c r="R596" s="46" t="str">
        <f>IFERROR(MAX(IF(OR(O596="",P596=""),"",IF(AND(AND(MONTH(E596)&gt;=8,MONTH(E596)&lt;9),AND(MONTH(F596)&gt;=8,MONTH(F596)&lt;9)),(NETWORKDAYS(E596,F596,Lister!$D$7:$D$13)-P596)*N596/NETWORKDAYS(Lister!$D$20,Lister!$E$20,Lister!$D$7:$D$13),IF(AND(MONTH(E596)=7,MONTH(F596)=8),(NETWORKDAYS(Lister!$D$20,F596,Lister!$D$7:$D$13)-P596)*N596/NETWORKDAYS(Lister!$D$20,Lister!$E$20,Lister!$D$7:$D$13),IF(AND(MONTH(E596)=7,MONTH(F596)=7),0)))),0),"")</f>
        <v/>
      </c>
      <c r="S596" s="31" t="str">
        <f t="shared" si="59"/>
        <v/>
      </c>
      <c r="T596" s="31" t="str">
        <f t="shared" si="60"/>
        <v/>
      </c>
      <c r="U596" s="51" t="str">
        <f t="shared" si="61"/>
        <v/>
      </c>
    </row>
    <row r="597" spans="1:21" x14ac:dyDescent="0.25">
      <c r="A597" s="13" t="str">
        <f t="shared" si="62"/>
        <v/>
      </c>
      <c r="B597" s="55"/>
      <c r="C597" s="22"/>
      <c r="D597" s="23"/>
      <c r="E597" s="16"/>
      <c r="F597" s="16"/>
      <c r="G597" s="72" t="str">
        <f>IF(OR(E597="",F597=""),"",NETWORKDAYS(E597,F597,Lister!$D$7:$D$13))</f>
        <v/>
      </c>
      <c r="H597" s="19"/>
      <c r="I597" s="32" t="str">
        <f t="shared" ref="I597:I660" si="63">IF(H597="","",IF(H597="Funktionær",0.75,IF(H597="Ikke-funktionær",0.9,IF(H597="Elev/lærling",0.9))))</f>
        <v/>
      </c>
      <c r="J597" s="18"/>
      <c r="K597" s="18"/>
      <c r="L597" s="46" t="str">
        <f t="shared" ref="L597:L660" si="64">IF(J597="","",J597-K597)</f>
        <v/>
      </c>
      <c r="M597" s="20"/>
      <c r="N597" s="31" t="str">
        <f t="shared" ref="N597:N660" si="65">IF(B597="","",IF(L597*I597&gt;30000*IF(M597&gt;37,37,M597)/37,30000*IF(M597&gt;37,37,M597)/37,L597*I597))</f>
        <v/>
      </c>
      <c r="O597" s="20"/>
      <c r="P597" s="20"/>
      <c r="Q597" s="46" t="str">
        <f>IFERROR(MAX(IF(OR(O597="",P597=""),"",IF(AND(AND(MONTH(E597)&gt;=7,MONTH(E597)&lt;8),AND(MONTH(F597)&gt;=7,MONTH(F597)&lt;8)),(NETWORKDAYS(E597,F597,Lister!$D$7:$D$13)-O597)*N597/NETWORKDAYS(Lister!$D$19,Lister!$E$19,Lister!$D$7:$D$13),IF(AND(AND(MONTH(E597)&gt;=7,MONTH(E597)&lt;8),MONTH(F597)&gt;7),(NETWORKDAYS(E597,Lister!$E$19,Lister!$D$7:$D$13)-O597)*N597/NETWORKDAYS(Lister!$D$19,Lister!$E$19,Lister!$D$7:$D$13),IF(MONTH(E597)&gt;7,0)))),0),"")</f>
        <v/>
      </c>
      <c r="R597" s="46" t="str">
        <f>IFERROR(MAX(IF(OR(O597="",P597=""),"",IF(AND(AND(MONTH(E597)&gt;=8,MONTH(E597)&lt;9),AND(MONTH(F597)&gt;=8,MONTH(F597)&lt;9)),(NETWORKDAYS(E597,F597,Lister!$D$7:$D$13)-P597)*N597/NETWORKDAYS(Lister!$D$20,Lister!$E$20,Lister!$D$7:$D$13),IF(AND(MONTH(E597)=7,MONTH(F597)=8),(NETWORKDAYS(Lister!$D$20,F597,Lister!$D$7:$D$13)-P597)*N597/NETWORKDAYS(Lister!$D$20,Lister!$E$20,Lister!$D$7:$D$13),IF(AND(MONTH(E597)=7,MONTH(F597)=7),0)))),0),"")</f>
        <v/>
      </c>
      <c r="S597" s="31" t="str">
        <f t="shared" ref="S597:S660" si="66">IFERROR(Q597+R597,"")</f>
        <v/>
      </c>
      <c r="T597" s="31" t="str">
        <f t="shared" ref="T597:T660" si="67">IFERROR(21/31*N597,"")</f>
        <v/>
      </c>
      <c r="U597" s="51" t="str">
        <f t="shared" ref="U597:U660" si="68">IFERROR(MAX(IF(AND(ISNUMBER(Q597),ISNUMBER(R597)),IF(S597-T597&gt;N597,N597,S597-T597),""),0),"")</f>
        <v/>
      </c>
    </row>
    <row r="598" spans="1:21" x14ac:dyDescent="0.25">
      <c r="A598" s="13" t="str">
        <f t="shared" ref="A598:A661" si="69">IF(B598="","",A597+1)</f>
        <v/>
      </c>
      <c r="B598" s="55"/>
      <c r="C598" s="22"/>
      <c r="D598" s="23"/>
      <c r="E598" s="16"/>
      <c r="F598" s="16"/>
      <c r="G598" s="72" t="str">
        <f>IF(OR(E598="",F598=""),"",NETWORKDAYS(E598,F598,Lister!$D$7:$D$13))</f>
        <v/>
      </c>
      <c r="H598" s="19"/>
      <c r="I598" s="32" t="str">
        <f t="shared" si="63"/>
        <v/>
      </c>
      <c r="J598" s="18"/>
      <c r="K598" s="18"/>
      <c r="L598" s="46" t="str">
        <f t="shared" si="64"/>
        <v/>
      </c>
      <c r="M598" s="20"/>
      <c r="N598" s="31" t="str">
        <f t="shared" si="65"/>
        <v/>
      </c>
      <c r="O598" s="20"/>
      <c r="P598" s="20"/>
      <c r="Q598" s="46" t="str">
        <f>IFERROR(MAX(IF(OR(O598="",P598=""),"",IF(AND(AND(MONTH(E598)&gt;=7,MONTH(E598)&lt;8),AND(MONTH(F598)&gt;=7,MONTH(F598)&lt;8)),(NETWORKDAYS(E598,F598,Lister!$D$7:$D$13)-O598)*N598/NETWORKDAYS(Lister!$D$19,Lister!$E$19,Lister!$D$7:$D$13),IF(AND(AND(MONTH(E598)&gt;=7,MONTH(E598)&lt;8),MONTH(F598)&gt;7),(NETWORKDAYS(E598,Lister!$E$19,Lister!$D$7:$D$13)-O598)*N598/NETWORKDAYS(Lister!$D$19,Lister!$E$19,Lister!$D$7:$D$13),IF(MONTH(E598)&gt;7,0)))),0),"")</f>
        <v/>
      </c>
      <c r="R598" s="46" t="str">
        <f>IFERROR(MAX(IF(OR(O598="",P598=""),"",IF(AND(AND(MONTH(E598)&gt;=8,MONTH(E598)&lt;9),AND(MONTH(F598)&gt;=8,MONTH(F598)&lt;9)),(NETWORKDAYS(E598,F598,Lister!$D$7:$D$13)-P598)*N598/NETWORKDAYS(Lister!$D$20,Lister!$E$20,Lister!$D$7:$D$13),IF(AND(MONTH(E598)=7,MONTH(F598)=8),(NETWORKDAYS(Lister!$D$20,F598,Lister!$D$7:$D$13)-P598)*N598/NETWORKDAYS(Lister!$D$20,Lister!$E$20,Lister!$D$7:$D$13),IF(AND(MONTH(E598)=7,MONTH(F598)=7),0)))),0),"")</f>
        <v/>
      </c>
      <c r="S598" s="31" t="str">
        <f t="shared" si="66"/>
        <v/>
      </c>
      <c r="T598" s="31" t="str">
        <f t="shared" si="67"/>
        <v/>
      </c>
      <c r="U598" s="51" t="str">
        <f t="shared" si="68"/>
        <v/>
      </c>
    </row>
    <row r="599" spans="1:21" x14ac:dyDescent="0.25">
      <c r="A599" s="13" t="str">
        <f t="shared" si="69"/>
        <v/>
      </c>
      <c r="B599" s="55"/>
      <c r="C599" s="22"/>
      <c r="D599" s="23"/>
      <c r="E599" s="16"/>
      <c r="F599" s="16"/>
      <c r="G599" s="72" t="str">
        <f>IF(OR(E599="",F599=""),"",NETWORKDAYS(E599,F599,Lister!$D$7:$D$13))</f>
        <v/>
      </c>
      <c r="H599" s="19"/>
      <c r="I599" s="32" t="str">
        <f t="shared" si="63"/>
        <v/>
      </c>
      <c r="J599" s="18"/>
      <c r="K599" s="18"/>
      <c r="L599" s="46" t="str">
        <f t="shared" si="64"/>
        <v/>
      </c>
      <c r="M599" s="20"/>
      <c r="N599" s="31" t="str">
        <f t="shared" si="65"/>
        <v/>
      </c>
      <c r="O599" s="20"/>
      <c r="P599" s="20"/>
      <c r="Q599" s="46" t="str">
        <f>IFERROR(MAX(IF(OR(O599="",P599=""),"",IF(AND(AND(MONTH(E599)&gt;=7,MONTH(E599)&lt;8),AND(MONTH(F599)&gt;=7,MONTH(F599)&lt;8)),(NETWORKDAYS(E599,F599,Lister!$D$7:$D$13)-O599)*N599/NETWORKDAYS(Lister!$D$19,Lister!$E$19,Lister!$D$7:$D$13),IF(AND(AND(MONTH(E599)&gt;=7,MONTH(E599)&lt;8),MONTH(F599)&gt;7),(NETWORKDAYS(E599,Lister!$E$19,Lister!$D$7:$D$13)-O599)*N599/NETWORKDAYS(Lister!$D$19,Lister!$E$19,Lister!$D$7:$D$13),IF(MONTH(E599)&gt;7,0)))),0),"")</f>
        <v/>
      </c>
      <c r="R599" s="46" t="str">
        <f>IFERROR(MAX(IF(OR(O599="",P599=""),"",IF(AND(AND(MONTH(E599)&gt;=8,MONTH(E599)&lt;9),AND(MONTH(F599)&gt;=8,MONTH(F599)&lt;9)),(NETWORKDAYS(E599,F599,Lister!$D$7:$D$13)-P599)*N599/NETWORKDAYS(Lister!$D$20,Lister!$E$20,Lister!$D$7:$D$13),IF(AND(MONTH(E599)=7,MONTH(F599)=8),(NETWORKDAYS(Lister!$D$20,F599,Lister!$D$7:$D$13)-P599)*N599/NETWORKDAYS(Lister!$D$20,Lister!$E$20,Lister!$D$7:$D$13),IF(AND(MONTH(E599)=7,MONTH(F599)=7),0)))),0),"")</f>
        <v/>
      </c>
      <c r="S599" s="31" t="str">
        <f t="shared" si="66"/>
        <v/>
      </c>
      <c r="T599" s="31" t="str">
        <f t="shared" si="67"/>
        <v/>
      </c>
      <c r="U599" s="51" t="str">
        <f t="shared" si="68"/>
        <v/>
      </c>
    </row>
    <row r="600" spans="1:21" x14ac:dyDescent="0.25">
      <c r="A600" s="13" t="str">
        <f t="shared" si="69"/>
        <v/>
      </c>
      <c r="B600" s="55"/>
      <c r="C600" s="22"/>
      <c r="D600" s="23"/>
      <c r="E600" s="16"/>
      <c r="F600" s="16"/>
      <c r="G600" s="72" t="str">
        <f>IF(OR(E600="",F600=""),"",NETWORKDAYS(E600,F600,Lister!$D$7:$D$13))</f>
        <v/>
      </c>
      <c r="H600" s="19"/>
      <c r="I600" s="32" t="str">
        <f t="shared" si="63"/>
        <v/>
      </c>
      <c r="J600" s="18"/>
      <c r="K600" s="18"/>
      <c r="L600" s="46" t="str">
        <f t="shared" si="64"/>
        <v/>
      </c>
      <c r="M600" s="20"/>
      <c r="N600" s="31" t="str">
        <f t="shared" si="65"/>
        <v/>
      </c>
      <c r="O600" s="20"/>
      <c r="P600" s="20"/>
      <c r="Q600" s="46" t="str">
        <f>IFERROR(MAX(IF(OR(O600="",P600=""),"",IF(AND(AND(MONTH(E600)&gt;=7,MONTH(E600)&lt;8),AND(MONTH(F600)&gt;=7,MONTH(F600)&lt;8)),(NETWORKDAYS(E600,F600,Lister!$D$7:$D$13)-O600)*N600/NETWORKDAYS(Lister!$D$19,Lister!$E$19,Lister!$D$7:$D$13),IF(AND(AND(MONTH(E600)&gt;=7,MONTH(E600)&lt;8),MONTH(F600)&gt;7),(NETWORKDAYS(E600,Lister!$E$19,Lister!$D$7:$D$13)-O600)*N600/NETWORKDAYS(Lister!$D$19,Lister!$E$19,Lister!$D$7:$D$13),IF(MONTH(E600)&gt;7,0)))),0),"")</f>
        <v/>
      </c>
      <c r="R600" s="46" t="str">
        <f>IFERROR(MAX(IF(OR(O600="",P600=""),"",IF(AND(AND(MONTH(E600)&gt;=8,MONTH(E600)&lt;9),AND(MONTH(F600)&gt;=8,MONTH(F600)&lt;9)),(NETWORKDAYS(E600,F600,Lister!$D$7:$D$13)-P600)*N600/NETWORKDAYS(Lister!$D$20,Lister!$E$20,Lister!$D$7:$D$13),IF(AND(MONTH(E600)=7,MONTH(F600)=8),(NETWORKDAYS(Lister!$D$20,F600,Lister!$D$7:$D$13)-P600)*N600/NETWORKDAYS(Lister!$D$20,Lister!$E$20,Lister!$D$7:$D$13),IF(AND(MONTH(E600)=7,MONTH(F600)=7),0)))),0),"")</f>
        <v/>
      </c>
      <c r="S600" s="31" t="str">
        <f t="shared" si="66"/>
        <v/>
      </c>
      <c r="T600" s="31" t="str">
        <f t="shared" si="67"/>
        <v/>
      </c>
      <c r="U600" s="51" t="str">
        <f t="shared" si="68"/>
        <v/>
      </c>
    </row>
    <row r="601" spans="1:21" x14ac:dyDescent="0.25">
      <c r="A601" s="13" t="str">
        <f t="shared" si="69"/>
        <v/>
      </c>
      <c r="B601" s="55"/>
      <c r="C601" s="22"/>
      <c r="D601" s="23"/>
      <c r="E601" s="16"/>
      <c r="F601" s="16"/>
      <c r="G601" s="72" t="str">
        <f>IF(OR(E601="",F601=""),"",NETWORKDAYS(E601,F601,Lister!$D$7:$D$13))</f>
        <v/>
      </c>
      <c r="H601" s="19"/>
      <c r="I601" s="32" t="str">
        <f t="shared" si="63"/>
        <v/>
      </c>
      <c r="J601" s="18"/>
      <c r="K601" s="18"/>
      <c r="L601" s="46" t="str">
        <f t="shared" si="64"/>
        <v/>
      </c>
      <c r="M601" s="20"/>
      <c r="N601" s="31" t="str">
        <f t="shared" si="65"/>
        <v/>
      </c>
      <c r="O601" s="20"/>
      <c r="P601" s="20"/>
      <c r="Q601" s="46" t="str">
        <f>IFERROR(MAX(IF(OR(O601="",P601=""),"",IF(AND(AND(MONTH(E601)&gt;=7,MONTH(E601)&lt;8),AND(MONTH(F601)&gt;=7,MONTH(F601)&lt;8)),(NETWORKDAYS(E601,F601,Lister!$D$7:$D$13)-O601)*N601/NETWORKDAYS(Lister!$D$19,Lister!$E$19,Lister!$D$7:$D$13),IF(AND(AND(MONTH(E601)&gt;=7,MONTH(E601)&lt;8),MONTH(F601)&gt;7),(NETWORKDAYS(E601,Lister!$E$19,Lister!$D$7:$D$13)-O601)*N601/NETWORKDAYS(Lister!$D$19,Lister!$E$19,Lister!$D$7:$D$13),IF(MONTH(E601)&gt;7,0)))),0),"")</f>
        <v/>
      </c>
      <c r="R601" s="46" t="str">
        <f>IFERROR(MAX(IF(OR(O601="",P601=""),"",IF(AND(AND(MONTH(E601)&gt;=8,MONTH(E601)&lt;9),AND(MONTH(F601)&gt;=8,MONTH(F601)&lt;9)),(NETWORKDAYS(E601,F601,Lister!$D$7:$D$13)-P601)*N601/NETWORKDAYS(Lister!$D$20,Lister!$E$20,Lister!$D$7:$D$13),IF(AND(MONTH(E601)=7,MONTH(F601)=8),(NETWORKDAYS(Lister!$D$20,F601,Lister!$D$7:$D$13)-P601)*N601/NETWORKDAYS(Lister!$D$20,Lister!$E$20,Lister!$D$7:$D$13),IF(AND(MONTH(E601)=7,MONTH(F601)=7),0)))),0),"")</f>
        <v/>
      </c>
      <c r="S601" s="31" t="str">
        <f t="shared" si="66"/>
        <v/>
      </c>
      <c r="T601" s="31" t="str">
        <f t="shared" si="67"/>
        <v/>
      </c>
      <c r="U601" s="51" t="str">
        <f t="shared" si="68"/>
        <v/>
      </c>
    </row>
    <row r="602" spans="1:21" x14ac:dyDescent="0.25">
      <c r="A602" s="13" t="str">
        <f t="shared" si="69"/>
        <v/>
      </c>
      <c r="B602" s="55"/>
      <c r="C602" s="22"/>
      <c r="D602" s="23"/>
      <c r="E602" s="16"/>
      <c r="F602" s="16"/>
      <c r="G602" s="72" t="str">
        <f>IF(OR(E602="",F602=""),"",NETWORKDAYS(E602,F602,Lister!$D$7:$D$13))</f>
        <v/>
      </c>
      <c r="H602" s="19"/>
      <c r="I602" s="32" t="str">
        <f t="shared" si="63"/>
        <v/>
      </c>
      <c r="J602" s="18"/>
      <c r="K602" s="18"/>
      <c r="L602" s="46" t="str">
        <f t="shared" si="64"/>
        <v/>
      </c>
      <c r="M602" s="20"/>
      <c r="N602" s="31" t="str">
        <f t="shared" si="65"/>
        <v/>
      </c>
      <c r="O602" s="20"/>
      <c r="P602" s="20"/>
      <c r="Q602" s="46" t="str">
        <f>IFERROR(MAX(IF(OR(O602="",P602=""),"",IF(AND(AND(MONTH(E602)&gt;=7,MONTH(E602)&lt;8),AND(MONTH(F602)&gt;=7,MONTH(F602)&lt;8)),(NETWORKDAYS(E602,F602,Lister!$D$7:$D$13)-O602)*N602/NETWORKDAYS(Lister!$D$19,Lister!$E$19,Lister!$D$7:$D$13),IF(AND(AND(MONTH(E602)&gt;=7,MONTH(E602)&lt;8),MONTH(F602)&gt;7),(NETWORKDAYS(E602,Lister!$E$19,Lister!$D$7:$D$13)-O602)*N602/NETWORKDAYS(Lister!$D$19,Lister!$E$19,Lister!$D$7:$D$13),IF(MONTH(E602)&gt;7,0)))),0),"")</f>
        <v/>
      </c>
      <c r="R602" s="46" t="str">
        <f>IFERROR(MAX(IF(OR(O602="",P602=""),"",IF(AND(AND(MONTH(E602)&gt;=8,MONTH(E602)&lt;9),AND(MONTH(F602)&gt;=8,MONTH(F602)&lt;9)),(NETWORKDAYS(E602,F602,Lister!$D$7:$D$13)-P602)*N602/NETWORKDAYS(Lister!$D$20,Lister!$E$20,Lister!$D$7:$D$13),IF(AND(MONTH(E602)=7,MONTH(F602)=8),(NETWORKDAYS(Lister!$D$20,F602,Lister!$D$7:$D$13)-P602)*N602/NETWORKDAYS(Lister!$D$20,Lister!$E$20,Lister!$D$7:$D$13),IF(AND(MONTH(E602)=7,MONTH(F602)=7),0)))),0),"")</f>
        <v/>
      </c>
      <c r="S602" s="31" t="str">
        <f t="shared" si="66"/>
        <v/>
      </c>
      <c r="T602" s="31" t="str">
        <f t="shared" si="67"/>
        <v/>
      </c>
      <c r="U602" s="51" t="str">
        <f t="shared" si="68"/>
        <v/>
      </c>
    </row>
    <row r="603" spans="1:21" x14ac:dyDescent="0.25">
      <c r="A603" s="13" t="str">
        <f t="shared" si="69"/>
        <v/>
      </c>
      <c r="B603" s="55"/>
      <c r="C603" s="22"/>
      <c r="D603" s="23"/>
      <c r="E603" s="16"/>
      <c r="F603" s="16"/>
      <c r="G603" s="72" t="str">
        <f>IF(OR(E603="",F603=""),"",NETWORKDAYS(E603,F603,Lister!$D$7:$D$13))</f>
        <v/>
      </c>
      <c r="H603" s="19"/>
      <c r="I603" s="32" t="str">
        <f t="shared" si="63"/>
        <v/>
      </c>
      <c r="J603" s="18"/>
      <c r="K603" s="18"/>
      <c r="L603" s="46" t="str">
        <f t="shared" si="64"/>
        <v/>
      </c>
      <c r="M603" s="20"/>
      <c r="N603" s="31" t="str">
        <f t="shared" si="65"/>
        <v/>
      </c>
      <c r="O603" s="20"/>
      <c r="P603" s="20"/>
      <c r="Q603" s="46" t="str">
        <f>IFERROR(MAX(IF(OR(O603="",P603=""),"",IF(AND(AND(MONTH(E603)&gt;=7,MONTH(E603)&lt;8),AND(MONTH(F603)&gt;=7,MONTH(F603)&lt;8)),(NETWORKDAYS(E603,F603,Lister!$D$7:$D$13)-O603)*N603/NETWORKDAYS(Lister!$D$19,Lister!$E$19,Lister!$D$7:$D$13),IF(AND(AND(MONTH(E603)&gt;=7,MONTH(E603)&lt;8),MONTH(F603)&gt;7),(NETWORKDAYS(E603,Lister!$E$19,Lister!$D$7:$D$13)-O603)*N603/NETWORKDAYS(Lister!$D$19,Lister!$E$19,Lister!$D$7:$D$13),IF(MONTH(E603)&gt;7,0)))),0),"")</f>
        <v/>
      </c>
      <c r="R603" s="46" t="str">
        <f>IFERROR(MAX(IF(OR(O603="",P603=""),"",IF(AND(AND(MONTH(E603)&gt;=8,MONTH(E603)&lt;9),AND(MONTH(F603)&gt;=8,MONTH(F603)&lt;9)),(NETWORKDAYS(E603,F603,Lister!$D$7:$D$13)-P603)*N603/NETWORKDAYS(Lister!$D$20,Lister!$E$20,Lister!$D$7:$D$13),IF(AND(MONTH(E603)=7,MONTH(F603)=8),(NETWORKDAYS(Lister!$D$20,F603,Lister!$D$7:$D$13)-P603)*N603/NETWORKDAYS(Lister!$D$20,Lister!$E$20,Lister!$D$7:$D$13),IF(AND(MONTH(E603)=7,MONTH(F603)=7),0)))),0),"")</f>
        <v/>
      </c>
      <c r="S603" s="31" t="str">
        <f t="shared" si="66"/>
        <v/>
      </c>
      <c r="T603" s="31" t="str">
        <f t="shared" si="67"/>
        <v/>
      </c>
      <c r="U603" s="51" t="str">
        <f t="shared" si="68"/>
        <v/>
      </c>
    </row>
    <row r="604" spans="1:21" x14ac:dyDescent="0.25">
      <c r="A604" s="13" t="str">
        <f t="shared" si="69"/>
        <v/>
      </c>
      <c r="B604" s="55"/>
      <c r="C604" s="22"/>
      <c r="D604" s="23"/>
      <c r="E604" s="16"/>
      <c r="F604" s="16"/>
      <c r="G604" s="72" t="str">
        <f>IF(OR(E604="",F604=""),"",NETWORKDAYS(E604,F604,Lister!$D$7:$D$13))</f>
        <v/>
      </c>
      <c r="H604" s="19"/>
      <c r="I604" s="32" t="str">
        <f t="shared" si="63"/>
        <v/>
      </c>
      <c r="J604" s="18"/>
      <c r="K604" s="18"/>
      <c r="L604" s="46" t="str">
        <f t="shared" si="64"/>
        <v/>
      </c>
      <c r="M604" s="20"/>
      <c r="N604" s="31" t="str">
        <f t="shared" si="65"/>
        <v/>
      </c>
      <c r="O604" s="20"/>
      <c r="P604" s="20"/>
      <c r="Q604" s="46" t="str">
        <f>IFERROR(MAX(IF(OR(O604="",P604=""),"",IF(AND(AND(MONTH(E604)&gt;=7,MONTH(E604)&lt;8),AND(MONTH(F604)&gt;=7,MONTH(F604)&lt;8)),(NETWORKDAYS(E604,F604,Lister!$D$7:$D$13)-O604)*N604/NETWORKDAYS(Lister!$D$19,Lister!$E$19,Lister!$D$7:$D$13),IF(AND(AND(MONTH(E604)&gt;=7,MONTH(E604)&lt;8),MONTH(F604)&gt;7),(NETWORKDAYS(E604,Lister!$E$19,Lister!$D$7:$D$13)-O604)*N604/NETWORKDAYS(Lister!$D$19,Lister!$E$19,Lister!$D$7:$D$13),IF(MONTH(E604)&gt;7,0)))),0),"")</f>
        <v/>
      </c>
      <c r="R604" s="46" t="str">
        <f>IFERROR(MAX(IF(OR(O604="",P604=""),"",IF(AND(AND(MONTH(E604)&gt;=8,MONTH(E604)&lt;9),AND(MONTH(F604)&gt;=8,MONTH(F604)&lt;9)),(NETWORKDAYS(E604,F604,Lister!$D$7:$D$13)-P604)*N604/NETWORKDAYS(Lister!$D$20,Lister!$E$20,Lister!$D$7:$D$13),IF(AND(MONTH(E604)=7,MONTH(F604)=8),(NETWORKDAYS(Lister!$D$20,F604,Lister!$D$7:$D$13)-P604)*N604/NETWORKDAYS(Lister!$D$20,Lister!$E$20,Lister!$D$7:$D$13),IF(AND(MONTH(E604)=7,MONTH(F604)=7),0)))),0),"")</f>
        <v/>
      </c>
      <c r="S604" s="31" t="str">
        <f t="shared" si="66"/>
        <v/>
      </c>
      <c r="T604" s="31" t="str">
        <f t="shared" si="67"/>
        <v/>
      </c>
      <c r="U604" s="51" t="str">
        <f t="shared" si="68"/>
        <v/>
      </c>
    </row>
    <row r="605" spans="1:21" x14ac:dyDescent="0.25">
      <c r="A605" s="13" t="str">
        <f t="shared" si="69"/>
        <v/>
      </c>
      <c r="B605" s="55"/>
      <c r="C605" s="22"/>
      <c r="D605" s="23"/>
      <c r="E605" s="16"/>
      <c r="F605" s="16"/>
      <c r="G605" s="72" t="str">
        <f>IF(OR(E605="",F605=""),"",NETWORKDAYS(E605,F605,Lister!$D$7:$D$13))</f>
        <v/>
      </c>
      <c r="H605" s="19"/>
      <c r="I605" s="32" t="str">
        <f t="shared" si="63"/>
        <v/>
      </c>
      <c r="J605" s="18"/>
      <c r="K605" s="18"/>
      <c r="L605" s="46" t="str">
        <f t="shared" si="64"/>
        <v/>
      </c>
      <c r="M605" s="20"/>
      <c r="N605" s="31" t="str">
        <f t="shared" si="65"/>
        <v/>
      </c>
      <c r="O605" s="20"/>
      <c r="P605" s="20"/>
      <c r="Q605" s="46" t="str">
        <f>IFERROR(MAX(IF(OR(O605="",P605=""),"",IF(AND(AND(MONTH(E605)&gt;=7,MONTH(E605)&lt;8),AND(MONTH(F605)&gt;=7,MONTH(F605)&lt;8)),(NETWORKDAYS(E605,F605,Lister!$D$7:$D$13)-O605)*N605/NETWORKDAYS(Lister!$D$19,Lister!$E$19,Lister!$D$7:$D$13),IF(AND(AND(MONTH(E605)&gt;=7,MONTH(E605)&lt;8),MONTH(F605)&gt;7),(NETWORKDAYS(E605,Lister!$E$19,Lister!$D$7:$D$13)-O605)*N605/NETWORKDAYS(Lister!$D$19,Lister!$E$19,Lister!$D$7:$D$13),IF(MONTH(E605)&gt;7,0)))),0),"")</f>
        <v/>
      </c>
      <c r="R605" s="46" t="str">
        <f>IFERROR(MAX(IF(OR(O605="",P605=""),"",IF(AND(AND(MONTH(E605)&gt;=8,MONTH(E605)&lt;9),AND(MONTH(F605)&gt;=8,MONTH(F605)&lt;9)),(NETWORKDAYS(E605,F605,Lister!$D$7:$D$13)-P605)*N605/NETWORKDAYS(Lister!$D$20,Lister!$E$20,Lister!$D$7:$D$13),IF(AND(MONTH(E605)=7,MONTH(F605)=8),(NETWORKDAYS(Lister!$D$20,F605,Lister!$D$7:$D$13)-P605)*N605/NETWORKDAYS(Lister!$D$20,Lister!$E$20,Lister!$D$7:$D$13),IF(AND(MONTH(E605)=7,MONTH(F605)=7),0)))),0),"")</f>
        <v/>
      </c>
      <c r="S605" s="31" t="str">
        <f t="shared" si="66"/>
        <v/>
      </c>
      <c r="T605" s="31" t="str">
        <f t="shared" si="67"/>
        <v/>
      </c>
      <c r="U605" s="51" t="str">
        <f t="shared" si="68"/>
        <v/>
      </c>
    </row>
    <row r="606" spans="1:21" x14ac:dyDescent="0.25">
      <c r="A606" s="13" t="str">
        <f t="shared" si="69"/>
        <v/>
      </c>
      <c r="B606" s="55"/>
      <c r="C606" s="22"/>
      <c r="D606" s="23"/>
      <c r="E606" s="16"/>
      <c r="F606" s="16"/>
      <c r="G606" s="72" t="str">
        <f>IF(OR(E606="",F606=""),"",NETWORKDAYS(E606,F606,Lister!$D$7:$D$13))</f>
        <v/>
      </c>
      <c r="H606" s="19"/>
      <c r="I606" s="32" t="str">
        <f t="shared" si="63"/>
        <v/>
      </c>
      <c r="J606" s="18"/>
      <c r="K606" s="18"/>
      <c r="L606" s="46" t="str">
        <f t="shared" si="64"/>
        <v/>
      </c>
      <c r="M606" s="20"/>
      <c r="N606" s="31" t="str">
        <f t="shared" si="65"/>
        <v/>
      </c>
      <c r="O606" s="20"/>
      <c r="P606" s="20"/>
      <c r="Q606" s="46" t="str">
        <f>IFERROR(MAX(IF(OR(O606="",P606=""),"",IF(AND(AND(MONTH(E606)&gt;=7,MONTH(E606)&lt;8),AND(MONTH(F606)&gt;=7,MONTH(F606)&lt;8)),(NETWORKDAYS(E606,F606,Lister!$D$7:$D$13)-O606)*N606/NETWORKDAYS(Lister!$D$19,Lister!$E$19,Lister!$D$7:$D$13),IF(AND(AND(MONTH(E606)&gt;=7,MONTH(E606)&lt;8),MONTH(F606)&gt;7),(NETWORKDAYS(E606,Lister!$E$19,Lister!$D$7:$D$13)-O606)*N606/NETWORKDAYS(Lister!$D$19,Lister!$E$19,Lister!$D$7:$D$13),IF(MONTH(E606)&gt;7,0)))),0),"")</f>
        <v/>
      </c>
      <c r="R606" s="46" t="str">
        <f>IFERROR(MAX(IF(OR(O606="",P606=""),"",IF(AND(AND(MONTH(E606)&gt;=8,MONTH(E606)&lt;9),AND(MONTH(F606)&gt;=8,MONTH(F606)&lt;9)),(NETWORKDAYS(E606,F606,Lister!$D$7:$D$13)-P606)*N606/NETWORKDAYS(Lister!$D$20,Lister!$E$20,Lister!$D$7:$D$13),IF(AND(MONTH(E606)=7,MONTH(F606)=8),(NETWORKDAYS(Lister!$D$20,F606,Lister!$D$7:$D$13)-P606)*N606/NETWORKDAYS(Lister!$D$20,Lister!$E$20,Lister!$D$7:$D$13),IF(AND(MONTH(E606)=7,MONTH(F606)=7),0)))),0),"")</f>
        <v/>
      </c>
      <c r="S606" s="31" t="str">
        <f t="shared" si="66"/>
        <v/>
      </c>
      <c r="T606" s="31" t="str">
        <f t="shared" si="67"/>
        <v/>
      </c>
      <c r="U606" s="51" t="str">
        <f t="shared" si="68"/>
        <v/>
      </c>
    </row>
    <row r="607" spans="1:21" x14ac:dyDescent="0.25">
      <c r="A607" s="13" t="str">
        <f t="shared" si="69"/>
        <v/>
      </c>
      <c r="B607" s="55"/>
      <c r="C607" s="22"/>
      <c r="D607" s="23"/>
      <c r="E607" s="16"/>
      <c r="F607" s="16"/>
      <c r="G607" s="72" t="str">
        <f>IF(OR(E607="",F607=""),"",NETWORKDAYS(E607,F607,Lister!$D$7:$D$13))</f>
        <v/>
      </c>
      <c r="H607" s="19"/>
      <c r="I607" s="32" t="str">
        <f t="shared" si="63"/>
        <v/>
      </c>
      <c r="J607" s="18"/>
      <c r="K607" s="18"/>
      <c r="L607" s="46" t="str">
        <f t="shared" si="64"/>
        <v/>
      </c>
      <c r="M607" s="20"/>
      <c r="N607" s="31" t="str">
        <f t="shared" si="65"/>
        <v/>
      </c>
      <c r="O607" s="20"/>
      <c r="P607" s="20"/>
      <c r="Q607" s="46" t="str">
        <f>IFERROR(MAX(IF(OR(O607="",P607=""),"",IF(AND(AND(MONTH(E607)&gt;=7,MONTH(E607)&lt;8),AND(MONTH(F607)&gt;=7,MONTH(F607)&lt;8)),(NETWORKDAYS(E607,F607,Lister!$D$7:$D$13)-O607)*N607/NETWORKDAYS(Lister!$D$19,Lister!$E$19,Lister!$D$7:$D$13),IF(AND(AND(MONTH(E607)&gt;=7,MONTH(E607)&lt;8),MONTH(F607)&gt;7),(NETWORKDAYS(E607,Lister!$E$19,Lister!$D$7:$D$13)-O607)*N607/NETWORKDAYS(Lister!$D$19,Lister!$E$19,Lister!$D$7:$D$13),IF(MONTH(E607)&gt;7,0)))),0),"")</f>
        <v/>
      </c>
      <c r="R607" s="46" t="str">
        <f>IFERROR(MAX(IF(OR(O607="",P607=""),"",IF(AND(AND(MONTH(E607)&gt;=8,MONTH(E607)&lt;9),AND(MONTH(F607)&gt;=8,MONTH(F607)&lt;9)),(NETWORKDAYS(E607,F607,Lister!$D$7:$D$13)-P607)*N607/NETWORKDAYS(Lister!$D$20,Lister!$E$20,Lister!$D$7:$D$13),IF(AND(MONTH(E607)=7,MONTH(F607)=8),(NETWORKDAYS(Lister!$D$20,F607,Lister!$D$7:$D$13)-P607)*N607/NETWORKDAYS(Lister!$D$20,Lister!$E$20,Lister!$D$7:$D$13),IF(AND(MONTH(E607)=7,MONTH(F607)=7),0)))),0),"")</f>
        <v/>
      </c>
      <c r="S607" s="31" t="str">
        <f t="shared" si="66"/>
        <v/>
      </c>
      <c r="T607" s="31" t="str">
        <f t="shared" si="67"/>
        <v/>
      </c>
      <c r="U607" s="51" t="str">
        <f t="shared" si="68"/>
        <v/>
      </c>
    </row>
    <row r="608" spans="1:21" x14ac:dyDescent="0.25">
      <c r="A608" s="13" t="str">
        <f t="shared" si="69"/>
        <v/>
      </c>
      <c r="B608" s="55"/>
      <c r="C608" s="22"/>
      <c r="D608" s="23"/>
      <c r="E608" s="16"/>
      <c r="F608" s="16"/>
      <c r="G608" s="72" t="str">
        <f>IF(OR(E608="",F608=""),"",NETWORKDAYS(E608,F608,Lister!$D$7:$D$13))</f>
        <v/>
      </c>
      <c r="H608" s="19"/>
      <c r="I608" s="32" t="str">
        <f t="shared" si="63"/>
        <v/>
      </c>
      <c r="J608" s="18"/>
      <c r="K608" s="18"/>
      <c r="L608" s="46" t="str">
        <f t="shared" si="64"/>
        <v/>
      </c>
      <c r="M608" s="20"/>
      <c r="N608" s="31" t="str">
        <f t="shared" si="65"/>
        <v/>
      </c>
      <c r="O608" s="20"/>
      <c r="P608" s="20"/>
      <c r="Q608" s="46" t="str">
        <f>IFERROR(MAX(IF(OR(O608="",P608=""),"",IF(AND(AND(MONTH(E608)&gt;=7,MONTH(E608)&lt;8),AND(MONTH(F608)&gt;=7,MONTH(F608)&lt;8)),(NETWORKDAYS(E608,F608,Lister!$D$7:$D$13)-O608)*N608/NETWORKDAYS(Lister!$D$19,Lister!$E$19,Lister!$D$7:$D$13),IF(AND(AND(MONTH(E608)&gt;=7,MONTH(E608)&lt;8),MONTH(F608)&gt;7),(NETWORKDAYS(E608,Lister!$E$19,Lister!$D$7:$D$13)-O608)*N608/NETWORKDAYS(Lister!$D$19,Lister!$E$19,Lister!$D$7:$D$13),IF(MONTH(E608)&gt;7,0)))),0),"")</f>
        <v/>
      </c>
      <c r="R608" s="46" t="str">
        <f>IFERROR(MAX(IF(OR(O608="",P608=""),"",IF(AND(AND(MONTH(E608)&gt;=8,MONTH(E608)&lt;9),AND(MONTH(F608)&gt;=8,MONTH(F608)&lt;9)),(NETWORKDAYS(E608,F608,Lister!$D$7:$D$13)-P608)*N608/NETWORKDAYS(Lister!$D$20,Lister!$E$20,Lister!$D$7:$D$13),IF(AND(MONTH(E608)=7,MONTH(F608)=8),(NETWORKDAYS(Lister!$D$20,F608,Lister!$D$7:$D$13)-P608)*N608/NETWORKDAYS(Lister!$D$20,Lister!$E$20,Lister!$D$7:$D$13),IF(AND(MONTH(E608)=7,MONTH(F608)=7),0)))),0),"")</f>
        <v/>
      </c>
      <c r="S608" s="31" t="str">
        <f t="shared" si="66"/>
        <v/>
      </c>
      <c r="T608" s="31" t="str">
        <f t="shared" si="67"/>
        <v/>
      </c>
      <c r="U608" s="51" t="str">
        <f t="shared" si="68"/>
        <v/>
      </c>
    </row>
    <row r="609" spans="1:21" x14ac:dyDescent="0.25">
      <c r="A609" s="13" t="str">
        <f t="shared" si="69"/>
        <v/>
      </c>
      <c r="B609" s="55"/>
      <c r="C609" s="22"/>
      <c r="D609" s="23"/>
      <c r="E609" s="16"/>
      <c r="F609" s="16"/>
      <c r="G609" s="72" t="str">
        <f>IF(OR(E609="",F609=""),"",NETWORKDAYS(E609,F609,Lister!$D$7:$D$13))</f>
        <v/>
      </c>
      <c r="H609" s="19"/>
      <c r="I609" s="32" t="str">
        <f t="shared" si="63"/>
        <v/>
      </c>
      <c r="J609" s="18"/>
      <c r="K609" s="18"/>
      <c r="L609" s="46" t="str">
        <f t="shared" si="64"/>
        <v/>
      </c>
      <c r="M609" s="20"/>
      <c r="N609" s="31" t="str">
        <f t="shared" si="65"/>
        <v/>
      </c>
      <c r="O609" s="20"/>
      <c r="P609" s="20"/>
      <c r="Q609" s="46" t="str">
        <f>IFERROR(MAX(IF(OR(O609="",P609=""),"",IF(AND(AND(MONTH(E609)&gt;=7,MONTH(E609)&lt;8),AND(MONTH(F609)&gt;=7,MONTH(F609)&lt;8)),(NETWORKDAYS(E609,F609,Lister!$D$7:$D$13)-O609)*N609/NETWORKDAYS(Lister!$D$19,Lister!$E$19,Lister!$D$7:$D$13),IF(AND(AND(MONTH(E609)&gt;=7,MONTH(E609)&lt;8),MONTH(F609)&gt;7),(NETWORKDAYS(E609,Lister!$E$19,Lister!$D$7:$D$13)-O609)*N609/NETWORKDAYS(Lister!$D$19,Lister!$E$19,Lister!$D$7:$D$13),IF(MONTH(E609)&gt;7,0)))),0),"")</f>
        <v/>
      </c>
      <c r="R609" s="46" t="str">
        <f>IFERROR(MAX(IF(OR(O609="",P609=""),"",IF(AND(AND(MONTH(E609)&gt;=8,MONTH(E609)&lt;9),AND(MONTH(F609)&gt;=8,MONTH(F609)&lt;9)),(NETWORKDAYS(E609,F609,Lister!$D$7:$D$13)-P609)*N609/NETWORKDAYS(Lister!$D$20,Lister!$E$20,Lister!$D$7:$D$13),IF(AND(MONTH(E609)=7,MONTH(F609)=8),(NETWORKDAYS(Lister!$D$20,F609,Lister!$D$7:$D$13)-P609)*N609/NETWORKDAYS(Lister!$D$20,Lister!$E$20,Lister!$D$7:$D$13),IF(AND(MONTH(E609)=7,MONTH(F609)=7),0)))),0),"")</f>
        <v/>
      </c>
      <c r="S609" s="31" t="str">
        <f t="shared" si="66"/>
        <v/>
      </c>
      <c r="T609" s="31" t="str">
        <f t="shared" si="67"/>
        <v/>
      </c>
      <c r="U609" s="51" t="str">
        <f t="shared" si="68"/>
        <v/>
      </c>
    </row>
    <row r="610" spans="1:21" x14ac:dyDescent="0.25">
      <c r="A610" s="13" t="str">
        <f t="shared" si="69"/>
        <v/>
      </c>
      <c r="B610" s="55"/>
      <c r="C610" s="22"/>
      <c r="D610" s="23"/>
      <c r="E610" s="16"/>
      <c r="F610" s="16"/>
      <c r="G610" s="72" t="str">
        <f>IF(OR(E610="",F610=""),"",NETWORKDAYS(E610,F610,Lister!$D$7:$D$13))</f>
        <v/>
      </c>
      <c r="H610" s="19"/>
      <c r="I610" s="32" t="str">
        <f t="shared" si="63"/>
        <v/>
      </c>
      <c r="J610" s="18"/>
      <c r="K610" s="18"/>
      <c r="L610" s="46" t="str">
        <f t="shared" si="64"/>
        <v/>
      </c>
      <c r="M610" s="20"/>
      <c r="N610" s="31" t="str">
        <f t="shared" si="65"/>
        <v/>
      </c>
      <c r="O610" s="20"/>
      <c r="P610" s="20"/>
      <c r="Q610" s="46" t="str">
        <f>IFERROR(MAX(IF(OR(O610="",P610=""),"",IF(AND(AND(MONTH(E610)&gt;=7,MONTH(E610)&lt;8),AND(MONTH(F610)&gt;=7,MONTH(F610)&lt;8)),(NETWORKDAYS(E610,F610,Lister!$D$7:$D$13)-O610)*N610/NETWORKDAYS(Lister!$D$19,Lister!$E$19,Lister!$D$7:$D$13),IF(AND(AND(MONTH(E610)&gt;=7,MONTH(E610)&lt;8),MONTH(F610)&gt;7),(NETWORKDAYS(E610,Lister!$E$19,Lister!$D$7:$D$13)-O610)*N610/NETWORKDAYS(Lister!$D$19,Lister!$E$19,Lister!$D$7:$D$13),IF(MONTH(E610)&gt;7,0)))),0),"")</f>
        <v/>
      </c>
      <c r="R610" s="46" t="str">
        <f>IFERROR(MAX(IF(OR(O610="",P610=""),"",IF(AND(AND(MONTH(E610)&gt;=8,MONTH(E610)&lt;9),AND(MONTH(F610)&gt;=8,MONTH(F610)&lt;9)),(NETWORKDAYS(E610,F610,Lister!$D$7:$D$13)-P610)*N610/NETWORKDAYS(Lister!$D$20,Lister!$E$20,Lister!$D$7:$D$13),IF(AND(MONTH(E610)=7,MONTH(F610)=8),(NETWORKDAYS(Lister!$D$20,F610,Lister!$D$7:$D$13)-P610)*N610/NETWORKDAYS(Lister!$D$20,Lister!$E$20,Lister!$D$7:$D$13),IF(AND(MONTH(E610)=7,MONTH(F610)=7),0)))),0),"")</f>
        <v/>
      </c>
      <c r="S610" s="31" t="str">
        <f t="shared" si="66"/>
        <v/>
      </c>
      <c r="T610" s="31" t="str">
        <f t="shared" si="67"/>
        <v/>
      </c>
      <c r="U610" s="51" t="str">
        <f t="shared" si="68"/>
        <v/>
      </c>
    </row>
    <row r="611" spans="1:21" x14ac:dyDescent="0.25">
      <c r="A611" s="13" t="str">
        <f t="shared" si="69"/>
        <v/>
      </c>
      <c r="B611" s="55"/>
      <c r="C611" s="22"/>
      <c r="D611" s="23"/>
      <c r="E611" s="16"/>
      <c r="F611" s="16"/>
      <c r="G611" s="72" t="str">
        <f>IF(OR(E611="",F611=""),"",NETWORKDAYS(E611,F611,Lister!$D$7:$D$13))</f>
        <v/>
      </c>
      <c r="H611" s="19"/>
      <c r="I611" s="32" t="str">
        <f t="shared" si="63"/>
        <v/>
      </c>
      <c r="J611" s="18"/>
      <c r="K611" s="18"/>
      <c r="L611" s="46" t="str">
        <f t="shared" si="64"/>
        <v/>
      </c>
      <c r="M611" s="20"/>
      <c r="N611" s="31" t="str">
        <f t="shared" si="65"/>
        <v/>
      </c>
      <c r="O611" s="20"/>
      <c r="P611" s="20"/>
      <c r="Q611" s="46" t="str">
        <f>IFERROR(MAX(IF(OR(O611="",P611=""),"",IF(AND(AND(MONTH(E611)&gt;=7,MONTH(E611)&lt;8),AND(MONTH(F611)&gt;=7,MONTH(F611)&lt;8)),(NETWORKDAYS(E611,F611,Lister!$D$7:$D$13)-O611)*N611/NETWORKDAYS(Lister!$D$19,Lister!$E$19,Lister!$D$7:$D$13),IF(AND(AND(MONTH(E611)&gt;=7,MONTH(E611)&lt;8),MONTH(F611)&gt;7),(NETWORKDAYS(E611,Lister!$E$19,Lister!$D$7:$D$13)-O611)*N611/NETWORKDAYS(Lister!$D$19,Lister!$E$19,Lister!$D$7:$D$13),IF(MONTH(E611)&gt;7,0)))),0),"")</f>
        <v/>
      </c>
      <c r="R611" s="46" t="str">
        <f>IFERROR(MAX(IF(OR(O611="",P611=""),"",IF(AND(AND(MONTH(E611)&gt;=8,MONTH(E611)&lt;9),AND(MONTH(F611)&gt;=8,MONTH(F611)&lt;9)),(NETWORKDAYS(E611,F611,Lister!$D$7:$D$13)-P611)*N611/NETWORKDAYS(Lister!$D$20,Lister!$E$20,Lister!$D$7:$D$13),IF(AND(MONTH(E611)=7,MONTH(F611)=8),(NETWORKDAYS(Lister!$D$20,F611,Lister!$D$7:$D$13)-P611)*N611/NETWORKDAYS(Lister!$D$20,Lister!$E$20,Lister!$D$7:$D$13),IF(AND(MONTH(E611)=7,MONTH(F611)=7),0)))),0),"")</f>
        <v/>
      </c>
      <c r="S611" s="31" t="str">
        <f t="shared" si="66"/>
        <v/>
      </c>
      <c r="T611" s="31" t="str">
        <f t="shared" si="67"/>
        <v/>
      </c>
      <c r="U611" s="51" t="str">
        <f t="shared" si="68"/>
        <v/>
      </c>
    </row>
    <row r="612" spans="1:21" x14ac:dyDescent="0.25">
      <c r="A612" s="13" t="str">
        <f t="shared" si="69"/>
        <v/>
      </c>
      <c r="B612" s="55"/>
      <c r="C612" s="22"/>
      <c r="D612" s="23"/>
      <c r="E612" s="16"/>
      <c r="F612" s="16"/>
      <c r="G612" s="72" t="str">
        <f>IF(OR(E612="",F612=""),"",NETWORKDAYS(E612,F612,Lister!$D$7:$D$13))</f>
        <v/>
      </c>
      <c r="H612" s="19"/>
      <c r="I612" s="32" t="str">
        <f t="shared" si="63"/>
        <v/>
      </c>
      <c r="J612" s="18"/>
      <c r="K612" s="18"/>
      <c r="L612" s="46" t="str">
        <f t="shared" si="64"/>
        <v/>
      </c>
      <c r="M612" s="20"/>
      <c r="N612" s="31" t="str">
        <f t="shared" si="65"/>
        <v/>
      </c>
      <c r="O612" s="20"/>
      <c r="P612" s="20"/>
      <c r="Q612" s="46" t="str">
        <f>IFERROR(MAX(IF(OR(O612="",P612=""),"",IF(AND(AND(MONTH(E612)&gt;=7,MONTH(E612)&lt;8),AND(MONTH(F612)&gt;=7,MONTH(F612)&lt;8)),(NETWORKDAYS(E612,F612,Lister!$D$7:$D$13)-O612)*N612/NETWORKDAYS(Lister!$D$19,Lister!$E$19,Lister!$D$7:$D$13),IF(AND(AND(MONTH(E612)&gt;=7,MONTH(E612)&lt;8),MONTH(F612)&gt;7),(NETWORKDAYS(E612,Lister!$E$19,Lister!$D$7:$D$13)-O612)*N612/NETWORKDAYS(Lister!$D$19,Lister!$E$19,Lister!$D$7:$D$13),IF(MONTH(E612)&gt;7,0)))),0),"")</f>
        <v/>
      </c>
      <c r="R612" s="46" t="str">
        <f>IFERROR(MAX(IF(OR(O612="",P612=""),"",IF(AND(AND(MONTH(E612)&gt;=8,MONTH(E612)&lt;9),AND(MONTH(F612)&gt;=8,MONTH(F612)&lt;9)),(NETWORKDAYS(E612,F612,Lister!$D$7:$D$13)-P612)*N612/NETWORKDAYS(Lister!$D$20,Lister!$E$20,Lister!$D$7:$D$13),IF(AND(MONTH(E612)=7,MONTH(F612)=8),(NETWORKDAYS(Lister!$D$20,F612,Lister!$D$7:$D$13)-P612)*N612/NETWORKDAYS(Lister!$D$20,Lister!$E$20,Lister!$D$7:$D$13),IF(AND(MONTH(E612)=7,MONTH(F612)=7),0)))),0),"")</f>
        <v/>
      </c>
      <c r="S612" s="31" t="str">
        <f t="shared" si="66"/>
        <v/>
      </c>
      <c r="T612" s="31" t="str">
        <f t="shared" si="67"/>
        <v/>
      </c>
      <c r="U612" s="51" t="str">
        <f t="shared" si="68"/>
        <v/>
      </c>
    </row>
    <row r="613" spans="1:21" x14ac:dyDescent="0.25">
      <c r="A613" s="13" t="str">
        <f t="shared" si="69"/>
        <v/>
      </c>
      <c r="B613" s="55"/>
      <c r="C613" s="22"/>
      <c r="D613" s="23"/>
      <c r="E613" s="16"/>
      <c r="F613" s="16"/>
      <c r="G613" s="72" t="str">
        <f>IF(OR(E613="",F613=""),"",NETWORKDAYS(E613,F613,Lister!$D$7:$D$13))</f>
        <v/>
      </c>
      <c r="H613" s="19"/>
      <c r="I613" s="32" t="str">
        <f t="shared" si="63"/>
        <v/>
      </c>
      <c r="J613" s="18"/>
      <c r="K613" s="18"/>
      <c r="L613" s="46" t="str">
        <f t="shared" si="64"/>
        <v/>
      </c>
      <c r="M613" s="20"/>
      <c r="N613" s="31" t="str">
        <f t="shared" si="65"/>
        <v/>
      </c>
      <c r="O613" s="20"/>
      <c r="P613" s="20"/>
      <c r="Q613" s="46" t="str">
        <f>IFERROR(MAX(IF(OR(O613="",P613=""),"",IF(AND(AND(MONTH(E613)&gt;=7,MONTH(E613)&lt;8),AND(MONTH(F613)&gt;=7,MONTH(F613)&lt;8)),(NETWORKDAYS(E613,F613,Lister!$D$7:$D$13)-O613)*N613/NETWORKDAYS(Lister!$D$19,Lister!$E$19,Lister!$D$7:$D$13),IF(AND(AND(MONTH(E613)&gt;=7,MONTH(E613)&lt;8),MONTH(F613)&gt;7),(NETWORKDAYS(E613,Lister!$E$19,Lister!$D$7:$D$13)-O613)*N613/NETWORKDAYS(Lister!$D$19,Lister!$E$19,Lister!$D$7:$D$13),IF(MONTH(E613)&gt;7,0)))),0),"")</f>
        <v/>
      </c>
      <c r="R613" s="46" t="str">
        <f>IFERROR(MAX(IF(OR(O613="",P613=""),"",IF(AND(AND(MONTH(E613)&gt;=8,MONTH(E613)&lt;9),AND(MONTH(F613)&gt;=8,MONTH(F613)&lt;9)),(NETWORKDAYS(E613,F613,Lister!$D$7:$D$13)-P613)*N613/NETWORKDAYS(Lister!$D$20,Lister!$E$20,Lister!$D$7:$D$13),IF(AND(MONTH(E613)=7,MONTH(F613)=8),(NETWORKDAYS(Lister!$D$20,F613,Lister!$D$7:$D$13)-P613)*N613/NETWORKDAYS(Lister!$D$20,Lister!$E$20,Lister!$D$7:$D$13),IF(AND(MONTH(E613)=7,MONTH(F613)=7),0)))),0),"")</f>
        <v/>
      </c>
      <c r="S613" s="31" t="str">
        <f t="shared" si="66"/>
        <v/>
      </c>
      <c r="T613" s="31" t="str">
        <f t="shared" si="67"/>
        <v/>
      </c>
      <c r="U613" s="51" t="str">
        <f t="shared" si="68"/>
        <v/>
      </c>
    </row>
    <row r="614" spans="1:21" x14ac:dyDescent="0.25">
      <c r="A614" s="13" t="str">
        <f t="shared" si="69"/>
        <v/>
      </c>
      <c r="B614" s="55"/>
      <c r="C614" s="22"/>
      <c r="D614" s="23"/>
      <c r="E614" s="16"/>
      <c r="F614" s="16"/>
      <c r="G614" s="72" t="str">
        <f>IF(OR(E614="",F614=""),"",NETWORKDAYS(E614,F614,Lister!$D$7:$D$13))</f>
        <v/>
      </c>
      <c r="H614" s="19"/>
      <c r="I614" s="32" t="str">
        <f t="shared" si="63"/>
        <v/>
      </c>
      <c r="J614" s="18"/>
      <c r="K614" s="18"/>
      <c r="L614" s="46" t="str">
        <f t="shared" si="64"/>
        <v/>
      </c>
      <c r="M614" s="20"/>
      <c r="N614" s="31" t="str">
        <f t="shared" si="65"/>
        <v/>
      </c>
      <c r="O614" s="20"/>
      <c r="P614" s="20"/>
      <c r="Q614" s="46" t="str">
        <f>IFERROR(MAX(IF(OR(O614="",P614=""),"",IF(AND(AND(MONTH(E614)&gt;=7,MONTH(E614)&lt;8),AND(MONTH(F614)&gt;=7,MONTH(F614)&lt;8)),(NETWORKDAYS(E614,F614,Lister!$D$7:$D$13)-O614)*N614/NETWORKDAYS(Lister!$D$19,Lister!$E$19,Lister!$D$7:$D$13),IF(AND(AND(MONTH(E614)&gt;=7,MONTH(E614)&lt;8),MONTH(F614)&gt;7),(NETWORKDAYS(E614,Lister!$E$19,Lister!$D$7:$D$13)-O614)*N614/NETWORKDAYS(Lister!$D$19,Lister!$E$19,Lister!$D$7:$D$13),IF(MONTH(E614)&gt;7,0)))),0),"")</f>
        <v/>
      </c>
      <c r="R614" s="46" t="str">
        <f>IFERROR(MAX(IF(OR(O614="",P614=""),"",IF(AND(AND(MONTH(E614)&gt;=8,MONTH(E614)&lt;9),AND(MONTH(F614)&gt;=8,MONTH(F614)&lt;9)),(NETWORKDAYS(E614,F614,Lister!$D$7:$D$13)-P614)*N614/NETWORKDAYS(Lister!$D$20,Lister!$E$20,Lister!$D$7:$D$13),IF(AND(MONTH(E614)=7,MONTH(F614)=8),(NETWORKDAYS(Lister!$D$20,F614,Lister!$D$7:$D$13)-P614)*N614/NETWORKDAYS(Lister!$D$20,Lister!$E$20,Lister!$D$7:$D$13),IF(AND(MONTH(E614)=7,MONTH(F614)=7),0)))),0),"")</f>
        <v/>
      </c>
      <c r="S614" s="31" t="str">
        <f t="shared" si="66"/>
        <v/>
      </c>
      <c r="T614" s="31" t="str">
        <f t="shared" si="67"/>
        <v/>
      </c>
      <c r="U614" s="51" t="str">
        <f t="shared" si="68"/>
        <v/>
      </c>
    </row>
    <row r="615" spans="1:21" x14ac:dyDescent="0.25">
      <c r="A615" s="13" t="str">
        <f t="shared" si="69"/>
        <v/>
      </c>
      <c r="B615" s="55"/>
      <c r="C615" s="22"/>
      <c r="D615" s="23"/>
      <c r="E615" s="16"/>
      <c r="F615" s="16"/>
      <c r="G615" s="72" t="str">
        <f>IF(OR(E615="",F615=""),"",NETWORKDAYS(E615,F615,Lister!$D$7:$D$13))</f>
        <v/>
      </c>
      <c r="H615" s="19"/>
      <c r="I615" s="32" t="str">
        <f t="shared" si="63"/>
        <v/>
      </c>
      <c r="J615" s="18"/>
      <c r="K615" s="18"/>
      <c r="L615" s="46" t="str">
        <f t="shared" si="64"/>
        <v/>
      </c>
      <c r="M615" s="20"/>
      <c r="N615" s="31" t="str">
        <f t="shared" si="65"/>
        <v/>
      </c>
      <c r="O615" s="20"/>
      <c r="P615" s="20"/>
      <c r="Q615" s="46" t="str">
        <f>IFERROR(MAX(IF(OR(O615="",P615=""),"",IF(AND(AND(MONTH(E615)&gt;=7,MONTH(E615)&lt;8),AND(MONTH(F615)&gt;=7,MONTH(F615)&lt;8)),(NETWORKDAYS(E615,F615,Lister!$D$7:$D$13)-O615)*N615/NETWORKDAYS(Lister!$D$19,Lister!$E$19,Lister!$D$7:$D$13),IF(AND(AND(MONTH(E615)&gt;=7,MONTH(E615)&lt;8),MONTH(F615)&gt;7),(NETWORKDAYS(E615,Lister!$E$19,Lister!$D$7:$D$13)-O615)*N615/NETWORKDAYS(Lister!$D$19,Lister!$E$19,Lister!$D$7:$D$13),IF(MONTH(E615)&gt;7,0)))),0),"")</f>
        <v/>
      </c>
      <c r="R615" s="46" t="str">
        <f>IFERROR(MAX(IF(OR(O615="",P615=""),"",IF(AND(AND(MONTH(E615)&gt;=8,MONTH(E615)&lt;9),AND(MONTH(F615)&gt;=8,MONTH(F615)&lt;9)),(NETWORKDAYS(E615,F615,Lister!$D$7:$D$13)-P615)*N615/NETWORKDAYS(Lister!$D$20,Lister!$E$20,Lister!$D$7:$D$13),IF(AND(MONTH(E615)=7,MONTH(F615)=8),(NETWORKDAYS(Lister!$D$20,F615,Lister!$D$7:$D$13)-P615)*N615/NETWORKDAYS(Lister!$D$20,Lister!$E$20,Lister!$D$7:$D$13),IF(AND(MONTH(E615)=7,MONTH(F615)=7),0)))),0),"")</f>
        <v/>
      </c>
      <c r="S615" s="31" t="str">
        <f t="shared" si="66"/>
        <v/>
      </c>
      <c r="T615" s="31" t="str">
        <f t="shared" si="67"/>
        <v/>
      </c>
      <c r="U615" s="51" t="str">
        <f t="shared" si="68"/>
        <v/>
      </c>
    </row>
    <row r="616" spans="1:21" x14ac:dyDescent="0.25">
      <c r="A616" s="13" t="str">
        <f t="shared" si="69"/>
        <v/>
      </c>
      <c r="B616" s="55"/>
      <c r="C616" s="22"/>
      <c r="D616" s="23"/>
      <c r="E616" s="16"/>
      <c r="F616" s="16"/>
      <c r="G616" s="72" t="str">
        <f>IF(OR(E616="",F616=""),"",NETWORKDAYS(E616,F616,Lister!$D$7:$D$13))</f>
        <v/>
      </c>
      <c r="H616" s="19"/>
      <c r="I616" s="32" t="str">
        <f t="shared" si="63"/>
        <v/>
      </c>
      <c r="J616" s="18"/>
      <c r="K616" s="18"/>
      <c r="L616" s="46" t="str">
        <f t="shared" si="64"/>
        <v/>
      </c>
      <c r="M616" s="20"/>
      <c r="N616" s="31" t="str">
        <f t="shared" si="65"/>
        <v/>
      </c>
      <c r="O616" s="20"/>
      <c r="P616" s="20"/>
      <c r="Q616" s="46" t="str">
        <f>IFERROR(MAX(IF(OR(O616="",P616=""),"",IF(AND(AND(MONTH(E616)&gt;=7,MONTH(E616)&lt;8),AND(MONTH(F616)&gt;=7,MONTH(F616)&lt;8)),(NETWORKDAYS(E616,F616,Lister!$D$7:$D$13)-O616)*N616/NETWORKDAYS(Lister!$D$19,Lister!$E$19,Lister!$D$7:$D$13),IF(AND(AND(MONTH(E616)&gt;=7,MONTH(E616)&lt;8),MONTH(F616)&gt;7),(NETWORKDAYS(E616,Lister!$E$19,Lister!$D$7:$D$13)-O616)*N616/NETWORKDAYS(Lister!$D$19,Lister!$E$19,Lister!$D$7:$D$13),IF(MONTH(E616)&gt;7,0)))),0),"")</f>
        <v/>
      </c>
      <c r="R616" s="46" t="str">
        <f>IFERROR(MAX(IF(OR(O616="",P616=""),"",IF(AND(AND(MONTH(E616)&gt;=8,MONTH(E616)&lt;9),AND(MONTH(F616)&gt;=8,MONTH(F616)&lt;9)),(NETWORKDAYS(E616,F616,Lister!$D$7:$D$13)-P616)*N616/NETWORKDAYS(Lister!$D$20,Lister!$E$20,Lister!$D$7:$D$13),IF(AND(MONTH(E616)=7,MONTH(F616)=8),(NETWORKDAYS(Lister!$D$20,F616,Lister!$D$7:$D$13)-P616)*N616/NETWORKDAYS(Lister!$D$20,Lister!$E$20,Lister!$D$7:$D$13),IF(AND(MONTH(E616)=7,MONTH(F616)=7),0)))),0),"")</f>
        <v/>
      </c>
      <c r="S616" s="31" t="str">
        <f t="shared" si="66"/>
        <v/>
      </c>
      <c r="T616" s="31" t="str">
        <f t="shared" si="67"/>
        <v/>
      </c>
      <c r="U616" s="51" t="str">
        <f t="shared" si="68"/>
        <v/>
      </c>
    </row>
    <row r="617" spans="1:21" x14ac:dyDescent="0.25">
      <c r="A617" s="13" t="str">
        <f t="shared" si="69"/>
        <v/>
      </c>
      <c r="B617" s="55"/>
      <c r="C617" s="22"/>
      <c r="D617" s="23"/>
      <c r="E617" s="16"/>
      <c r="F617" s="16"/>
      <c r="G617" s="72" t="str">
        <f>IF(OR(E617="",F617=""),"",NETWORKDAYS(E617,F617,Lister!$D$7:$D$13))</f>
        <v/>
      </c>
      <c r="H617" s="19"/>
      <c r="I617" s="32" t="str">
        <f t="shared" si="63"/>
        <v/>
      </c>
      <c r="J617" s="18"/>
      <c r="K617" s="18"/>
      <c r="L617" s="46" t="str">
        <f t="shared" si="64"/>
        <v/>
      </c>
      <c r="M617" s="20"/>
      <c r="N617" s="31" t="str">
        <f t="shared" si="65"/>
        <v/>
      </c>
      <c r="O617" s="20"/>
      <c r="P617" s="20"/>
      <c r="Q617" s="46" t="str">
        <f>IFERROR(MAX(IF(OR(O617="",P617=""),"",IF(AND(AND(MONTH(E617)&gt;=7,MONTH(E617)&lt;8),AND(MONTH(F617)&gt;=7,MONTH(F617)&lt;8)),(NETWORKDAYS(E617,F617,Lister!$D$7:$D$13)-O617)*N617/NETWORKDAYS(Lister!$D$19,Lister!$E$19,Lister!$D$7:$D$13),IF(AND(AND(MONTH(E617)&gt;=7,MONTH(E617)&lt;8),MONTH(F617)&gt;7),(NETWORKDAYS(E617,Lister!$E$19,Lister!$D$7:$D$13)-O617)*N617/NETWORKDAYS(Lister!$D$19,Lister!$E$19,Lister!$D$7:$D$13),IF(MONTH(E617)&gt;7,0)))),0),"")</f>
        <v/>
      </c>
      <c r="R617" s="46" t="str">
        <f>IFERROR(MAX(IF(OR(O617="",P617=""),"",IF(AND(AND(MONTH(E617)&gt;=8,MONTH(E617)&lt;9),AND(MONTH(F617)&gt;=8,MONTH(F617)&lt;9)),(NETWORKDAYS(E617,F617,Lister!$D$7:$D$13)-P617)*N617/NETWORKDAYS(Lister!$D$20,Lister!$E$20,Lister!$D$7:$D$13),IF(AND(MONTH(E617)=7,MONTH(F617)=8),(NETWORKDAYS(Lister!$D$20,F617,Lister!$D$7:$D$13)-P617)*N617/NETWORKDAYS(Lister!$D$20,Lister!$E$20,Lister!$D$7:$D$13),IF(AND(MONTH(E617)=7,MONTH(F617)=7),0)))),0),"")</f>
        <v/>
      </c>
      <c r="S617" s="31" t="str">
        <f t="shared" si="66"/>
        <v/>
      </c>
      <c r="T617" s="31" t="str">
        <f t="shared" si="67"/>
        <v/>
      </c>
      <c r="U617" s="51" t="str">
        <f t="shared" si="68"/>
        <v/>
      </c>
    </row>
    <row r="618" spans="1:21" x14ac:dyDescent="0.25">
      <c r="A618" s="13" t="str">
        <f t="shared" si="69"/>
        <v/>
      </c>
      <c r="B618" s="55"/>
      <c r="C618" s="22"/>
      <c r="D618" s="23"/>
      <c r="E618" s="16"/>
      <c r="F618" s="16"/>
      <c r="G618" s="72" t="str">
        <f>IF(OR(E618="",F618=""),"",NETWORKDAYS(E618,F618,Lister!$D$7:$D$13))</f>
        <v/>
      </c>
      <c r="H618" s="19"/>
      <c r="I618" s="32" t="str">
        <f t="shared" si="63"/>
        <v/>
      </c>
      <c r="J618" s="18"/>
      <c r="K618" s="18"/>
      <c r="L618" s="46" t="str">
        <f t="shared" si="64"/>
        <v/>
      </c>
      <c r="M618" s="20"/>
      <c r="N618" s="31" t="str">
        <f t="shared" si="65"/>
        <v/>
      </c>
      <c r="O618" s="20"/>
      <c r="P618" s="20"/>
      <c r="Q618" s="46" t="str">
        <f>IFERROR(MAX(IF(OR(O618="",P618=""),"",IF(AND(AND(MONTH(E618)&gt;=7,MONTH(E618)&lt;8),AND(MONTH(F618)&gt;=7,MONTH(F618)&lt;8)),(NETWORKDAYS(E618,F618,Lister!$D$7:$D$13)-O618)*N618/NETWORKDAYS(Lister!$D$19,Lister!$E$19,Lister!$D$7:$D$13),IF(AND(AND(MONTH(E618)&gt;=7,MONTH(E618)&lt;8),MONTH(F618)&gt;7),(NETWORKDAYS(E618,Lister!$E$19,Lister!$D$7:$D$13)-O618)*N618/NETWORKDAYS(Lister!$D$19,Lister!$E$19,Lister!$D$7:$D$13),IF(MONTH(E618)&gt;7,0)))),0),"")</f>
        <v/>
      </c>
      <c r="R618" s="46" t="str">
        <f>IFERROR(MAX(IF(OR(O618="",P618=""),"",IF(AND(AND(MONTH(E618)&gt;=8,MONTH(E618)&lt;9),AND(MONTH(F618)&gt;=8,MONTH(F618)&lt;9)),(NETWORKDAYS(E618,F618,Lister!$D$7:$D$13)-P618)*N618/NETWORKDAYS(Lister!$D$20,Lister!$E$20,Lister!$D$7:$D$13),IF(AND(MONTH(E618)=7,MONTH(F618)=8),(NETWORKDAYS(Lister!$D$20,F618,Lister!$D$7:$D$13)-P618)*N618/NETWORKDAYS(Lister!$D$20,Lister!$E$20,Lister!$D$7:$D$13),IF(AND(MONTH(E618)=7,MONTH(F618)=7),0)))),0),"")</f>
        <v/>
      </c>
      <c r="S618" s="31" t="str">
        <f t="shared" si="66"/>
        <v/>
      </c>
      <c r="T618" s="31" t="str">
        <f t="shared" si="67"/>
        <v/>
      </c>
      <c r="U618" s="51" t="str">
        <f t="shared" si="68"/>
        <v/>
      </c>
    </row>
    <row r="619" spans="1:21" x14ac:dyDescent="0.25">
      <c r="A619" s="13" t="str">
        <f t="shared" si="69"/>
        <v/>
      </c>
      <c r="B619" s="55"/>
      <c r="C619" s="22"/>
      <c r="D619" s="23"/>
      <c r="E619" s="16"/>
      <c r="F619" s="16"/>
      <c r="G619" s="72" t="str">
        <f>IF(OR(E619="",F619=""),"",NETWORKDAYS(E619,F619,Lister!$D$7:$D$13))</f>
        <v/>
      </c>
      <c r="H619" s="19"/>
      <c r="I619" s="32" t="str">
        <f t="shared" si="63"/>
        <v/>
      </c>
      <c r="J619" s="18"/>
      <c r="K619" s="18"/>
      <c r="L619" s="46" t="str">
        <f t="shared" si="64"/>
        <v/>
      </c>
      <c r="M619" s="20"/>
      <c r="N619" s="31" t="str">
        <f t="shared" si="65"/>
        <v/>
      </c>
      <c r="O619" s="20"/>
      <c r="P619" s="20"/>
      <c r="Q619" s="46" t="str">
        <f>IFERROR(MAX(IF(OR(O619="",P619=""),"",IF(AND(AND(MONTH(E619)&gt;=7,MONTH(E619)&lt;8),AND(MONTH(F619)&gt;=7,MONTH(F619)&lt;8)),(NETWORKDAYS(E619,F619,Lister!$D$7:$D$13)-O619)*N619/NETWORKDAYS(Lister!$D$19,Lister!$E$19,Lister!$D$7:$D$13),IF(AND(AND(MONTH(E619)&gt;=7,MONTH(E619)&lt;8),MONTH(F619)&gt;7),(NETWORKDAYS(E619,Lister!$E$19,Lister!$D$7:$D$13)-O619)*N619/NETWORKDAYS(Lister!$D$19,Lister!$E$19,Lister!$D$7:$D$13),IF(MONTH(E619)&gt;7,0)))),0),"")</f>
        <v/>
      </c>
      <c r="R619" s="46" t="str">
        <f>IFERROR(MAX(IF(OR(O619="",P619=""),"",IF(AND(AND(MONTH(E619)&gt;=8,MONTH(E619)&lt;9),AND(MONTH(F619)&gt;=8,MONTH(F619)&lt;9)),(NETWORKDAYS(E619,F619,Lister!$D$7:$D$13)-P619)*N619/NETWORKDAYS(Lister!$D$20,Lister!$E$20,Lister!$D$7:$D$13),IF(AND(MONTH(E619)=7,MONTH(F619)=8),(NETWORKDAYS(Lister!$D$20,F619,Lister!$D$7:$D$13)-P619)*N619/NETWORKDAYS(Lister!$D$20,Lister!$E$20,Lister!$D$7:$D$13),IF(AND(MONTH(E619)=7,MONTH(F619)=7),0)))),0),"")</f>
        <v/>
      </c>
      <c r="S619" s="31" t="str">
        <f t="shared" si="66"/>
        <v/>
      </c>
      <c r="T619" s="31" t="str">
        <f t="shared" si="67"/>
        <v/>
      </c>
      <c r="U619" s="51" t="str">
        <f t="shared" si="68"/>
        <v/>
      </c>
    </row>
    <row r="620" spans="1:21" x14ac:dyDescent="0.25">
      <c r="A620" s="13" t="str">
        <f t="shared" si="69"/>
        <v/>
      </c>
      <c r="B620" s="55"/>
      <c r="C620" s="22"/>
      <c r="D620" s="23"/>
      <c r="E620" s="16"/>
      <c r="F620" s="16"/>
      <c r="G620" s="72" t="str">
        <f>IF(OR(E620="",F620=""),"",NETWORKDAYS(E620,F620,Lister!$D$7:$D$13))</f>
        <v/>
      </c>
      <c r="H620" s="19"/>
      <c r="I620" s="32" t="str">
        <f t="shared" si="63"/>
        <v/>
      </c>
      <c r="J620" s="18"/>
      <c r="K620" s="18"/>
      <c r="L620" s="46" t="str">
        <f t="shared" si="64"/>
        <v/>
      </c>
      <c r="M620" s="20"/>
      <c r="N620" s="31" t="str">
        <f t="shared" si="65"/>
        <v/>
      </c>
      <c r="O620" s="20"/>
      <c r="P620" s="20"/>
      <c r="Q620" s="46" t="str">
        <f>IFERROR(MAX(IF(OR(O620="",P620=""),"",IF(AND(AND(MONTH(E620)&gt;=7,MONTH(E620)&lt;8),AND(MONTH(F620)&gt;=7,MONTH(F620)&lt;8)),(NETWORKDAYS(E620,F620,Lister!$D$7:$D$13)-O620)*N620/NETWORKDAYS(Lister!$D$19,Lister!$E$19,Lister!$D$7:$D$13),IF(AND(AND(MONTH(E620)&gt;=7,MONTH(E620)&lt;8),MONTH(F620)&gt;7),(NETWORKDAYS(E620,Lister!$E$19,Lister!$D$7:$D$13)-O620)*N620/NETWORKDAYS(Lister!$D$19,Lister!$E$19,Lister!$D$7:$D$13),IF(MONTH(E620)&gt;7,0)))),0),"")</f>
        <v/>
      </c>
      <c r="R620" s="46" t="str">
        <f>IFERROR(MAX(IF(OR(O620="",P620=""),"",IF(AND(AND(MONTH(E620)&gt;=8,MONTH(E620)&lt;9),AND(MONTH(F620)&gt;=8,MONTH(F620)&lt;9)),(NETWORKDAYS(E620,F620,Lister!$D$7:$D$13)-P620)*N620/NETWORKDAYS(Lister!$D$20,Lister!$E$20,Lister!$D$7:$D$13),IF(AND(MONTH(E620)=7,MONTH(F620)=8),(NETWORKDAYS(Lister!$D$20,F620,Lister!$D$7:$D$13)-P620)*N620/NETWORKDAYS(Lister!$D$20,Lister!$E$20,Lister!$D$7:$D$13),IF(AND(MONTH(E620)=7,MONTH(F620)=7),0)))),0),"")</f>
        <v/>
      </c>
      <c r="S620" s="31" t="str">
        <f t="shared" si="66"/>
        <v/>
      </c>
      <c r="T620" s="31" t="str">
        <f t="shared" si="67"/>
        <v/>
      </c>
      <c r="U620" s="51" t="str">
        <f t="shared" si="68"/>
        <v/>
      </c>
    </row>
    <row r="621" spans="1:21" x14ac:dyDescent="0.25">
      <c r="A621" s="13" t="str">
        <f t="shared" si="69"/>
        <v/>
      </c>
      <c r="B621" s="55"/>
      <c r="C621" s="22"/>
      <c r="D621" s="23"/>
      <c r="E621" s="16"/>
      <c r="F621" s="16"/>
      <c r="G621" s="72" t="str">
        <f>IF(OR(E621="",F621=""),"",NETWORKDAYS(E621,F621,Lister!$D$7:$D$13))</f>
        <v/>
      </c>
      <c r="H621" s="19"/>
      <c r="I621" s="32" t="str">
        <f t="shared" si="63"/>
        <v/>
      </c>
      <c r="J621" s="18"/>
      <c r="K621" s="18"/>
      <c r="L621" s="46" t="str">
        <f t="shared" si="64"/>
        <v/>
      </c>
      <c r="M621" s="20"/>
      <c r="N621" s="31" t="str">
        <f t="shared" si="65"/>
        <v/>
      </c>
      <c r="O621" s="20"/>
      <c r="P621" s="20"/>
      <c r="Q621" s="46" t="str">
        <f>IFERROR(MAX(IF(OR(O621="",P621=""),"",IF(AND(AND(MONTH(E621)&gt;=7,MONTH(E621)&lt;8),AND(MONTH(F621)&gt;=7,MONTH(F621)&lt;8)),(NETWORKDAYS(E621,F621,Lister!$D$7:$D$13)-O621)*N621/NETWORKDAYS(Lister!$D$19,Lister!$E$19,Lister!$D$7:$D$13),IF(AND(AND(MONTH(E621)&gt;=7,MONTH(E621)&lt;8),MONTH(F621)&gt;7),(NETWORKDAYS(E621,Lister!$E$19,Lister!$D$7:$D$13)-O621)*N621/NETWORKDAYS(Lister!$D$19,Lister!$E$19,Lister!$D$7:$D$13),IF(MONTH(E621)&gt;7,0)))),0),"")</f>
        <v/>
      </c>
      <c r="R621" s="46" t="str">
        <f>IFERROR(MAX(IF(OR(O621="",P621=""),"",IF(AND(AND(MONTH(E621)&gt;=8,MONTH(E621)&lt;9),AND(MONTH(F621)&gt;=8,MONTH(F621)&lt;9)),(NETWORKDAYS(E621,F621,Lister!$D$7:$D$13)-P621)*N621/NETWORKDAYS(Lister!$D$20,Lister!$E$20,Lister!$D$7:$D$13),IF(AND(MONTH(E621)=7,MONTH(F621)=8),(NETWORKDAYS(Lister!$D$20,F621,Lister!$D$7:$D$13)-P621)*N621/NETWORKDAYS(Lister!$D$20,Lister!$E$20,Lister!$D$7:$D$13),IF(AND(MONTH(E621)=7,MONTH(F621)=7),0)))),0),"")</f>
        <v/>
      </c>
      <c r="S621" s="31" t="str">
        <f t="shared" si="66"/>
        <v/>
      </c>
      <c r="T621" s="31" t="str">
        <f t="shared" si="67"/>
        <v/>
      </c>
      <c r="U621" s="51" t="str">
        <f t="shared" si="68"/>
        <v/>
      </c>
    </row>
    <row r="622" spans="1:21" x14ac:dyDescent="0.25">
      <c r="A622" s="13" t="str">
        <f t="shared" si="69"/>
        <v/>
      </c>
      <c r="B622" s="55"/>
      <c r="C622" s="22"/>
      <c r="D622" s="23"/>
      <c r="E622" s="16"/>
      <c r="F622" s="16"/>
      <c r="G622" s="72" t="str">
        <f>IF(OR(E622="",F622=""),"",NETWORKDAYS(E622,F622,Lister!$D$7:$D$13))</f>
        <v/>
      </c>
      <c r="H622" s="19"/>
      <c r="I622" s="32" t="str">
        <f t="shared" si="63"/>
        <v/>
      </c>
      <c r="J622" s="18"/>
      <c r="K622" s="18"/>
      <c r="L622" s="46" t="str">
        <f t="shared" si="64"/>
        <v/>
      </c>
      <c r="M622" s="20"/>
      <c r="N622" s="31" t="str">
        <f t="shared" si="65"/>
        <v/>
      </c>
      <c r="O622" s="20"/>
      <c r="P622" s="20"/>
      <c r="Q622" s="46" t="str">
        <f>IFERROR(MAX(IF(OR(O622="",P622=""),"",IF(AND(AND(MONTH(E622)&gt;=7,MONTH(E622)&lt;8),AND(MONTH(F622)&gt;=7,MONTH(F622)&lt;8)),(NETWORKDAYS(E622,F622,Lister!$D$7:$D$13)-O622)*N622/NETWORKDAYS(Lister!$D$19,Lister!$E$19,Lister!$D$7:$D$13),IF(AND(AND(MONTH(E622)&gt;=7,MONTH(E622)&lt;8),MONTH(F622)&gt;7),(NETWORKDAYS(E622,Lister!$E$19,Lister!$D$7:$D$13)-O622)*N622/NETWORKDAYS(Lister!$D$19,Lister!$E$19,Lister!$D$7:$D$13),IF(MONTH(E622)&gt;7,0)))),0),"")</f>
        <v/>
      </c>
      <c r="R622" s="46" t="str">
        <f>IFERROR(MAX(IF(OR(O622="",P622=""),"",IF(AND(AND(MONTH(E622)&gt;=8,MONTH(E622)&lt;9),AND(MONTH(F622)&gt;=8,MONTH(F622)&lt;9)),(NETWORKDAYS(E622,F622,Lister!$D$7:$D$13)-P622)*N622/NETWORKDAYS(Lister!$D$20,Lister!$E$20,Lister!$D$7:$D$13),IF(AND(MONTH(E622)=7,MONTH(F622)=8),(NETWORKDAYS(Lister!$D$20,F622,Lister!$D$7:$D$13)-P622)*N622/NETWORKDAYS(Lister!$D$20,Lister!$E$20,Lister!$D$7:$D$13),IF(AND(MONTH(E622)=7,MONTH(F622)=7),0)))),0),"")</f>
        <v/>
      </c>
      <c r="S622" s="31" t="str">
        <f t="shared" si="66"/>
        <v/>
      </c>
      <c r="T622" s="31" t="str">
        <f t="shared" si="67"/>
        <v/>
      </c>
      <c r="U622" s="51" t="str">
        <f t="shared" si="68"/>
        <v/>
      </c>
    </row>
    <row r="623" spans="1:21" x14ac:dyDescent="0.25">
      <c r="A623" s="13" t="str">
        <f t="shared" si="69"/>
        <v/>
      </c>
      <c r="B623" s="55"/>
      <c r="C623" s="22"/>
      <c r="D623" s="23"/>
      <c r="E623" s="16"/>
      <c r="F623" s="16"/>
      <c r="G623" s="72" t="str">
        <f>IF(OR(E623="",F623=""),"",NETWORKDAYS(E623,F623,Lister!$D$7:$D$13))</f>
        <v/>
      </c>
      <c r="H623" s="19"/>
      <c r="I623" s="32" t="str">
        <f t="shared" si="63"/>
        <v/>
      </c>
      <c r="J623" s="18"/>
      <c r="K623" s="18"/>
      <c r="L623" s="46" t="str">
        <f t="shared" si="64"/>
        <v/>
      </c>
      <c r="M623" s="20"/>
      <c r="N623" s="31" t="str">
        <f t="shared" si="65"/>
        <v/>
      </c>
      <c r="O623" s="20"/>
      <c r="P623" s="20"/>
      <c r="Q623" s="46" t="str">
        <f>IFERROR(MAX(IF(OR(O623="",P623=""),"",IF(AND(AND(MONTH(E623)&gt;=7,MONTH(E623)&lt;8),AND(MONTH(F623)&gt;=7,MONTH(F623)&lt;8)),(NETWORKDAYS(E623,F623,Lister!$D$7:$D$13)-O623)*N623/NETWORKDAYS(Lister!$D$19,Lister!$E$19,Lister!$D$7:$D$13),IF(AND(AND(MONTH(E623)&gt;=7,MONTH(E623)&lt;8),MONTH(F623)&gt;7),(NETWORKDAYS(E623,Lister!$E$19,Lister!$D$7:$D$13)-O623)*N623/NETWORKDAYS(Lister!$D$19,Lister!$E$19,Lister!$D$7:$D$13),IF(MONTH(E623)&gt;7,0)))),0),"")</f>
        <v/>
      </c>
      <c r="R623" s="46" t="str">
        <f>IFERROR(MAX(IF(OR(O623="",P623=""),"",IF(AND(AND(MONTH(E623)&gt;=8,MONTH(E623)&lt;9),AND(MONTH(F623)&gt;=8,MONTH(F623)&lt;9)),(NETWORKDAYS(E623,F623,Lister!$D$7:$D$13)-P623)*N623/NETWORKDAYS(Lister!$D$20,Lister!$E$20,Lister!$D$7:$D$13),IF(AND(MONTH(E623)=7,MONTH(F623)=8),(NETWORKDAYS(Lister!$D$20,F623,Lister!$D$7:$D$13)-P623)*N623/NETWORKDAYS(Lister!$D$20,Lister!$E$20,Lister!$D$7:$D$13),IF(AND(MONTH(E623)=7,MONTH(F623)=7),0)))),0),"")</f>
        <v/>
      </c>
      <c r="S623" s="31" t="str">
        <f t="shared" si="66"/>
        <v/>
      </c>
      <c r="T623" s="31" t="str">
        <f t="shared" si="67"/>
        <v/>
      </c>
      <c r="U623" s="51" t="str">
        <f t="shared" si="68"/>
        <v/>
      </c>
    </row>
    <row r="624" spans="1:21" x14ac:dyDescent="0.25">
      <c r="A624" s="13" t="str">
        <f t="shared" si="69"/>
        <v/>
      </c>
      <c r="B624" s="55"/>
      <c r="C624" s="22"/>
      <c r="D624" s="23"/>
      <c r="E624" s="16"/>
      <c r="F624" s="16"/>
      <c r="G624" s="72" t="str">
        <f>IF(OR(E624="",F624=""),"",NETWORKDAYS(E624,F624,Lister!$D$7:$D$13))</f>
        <v/>
      </c>
      <c r="H624" s="19"/>
      <c r="I624" s="32" t="str">
        <f t="shared" si="63"/>
        <v/>
      </c>
      <c r="J624" s="18"/>
      <c r="K624" s="18"/>
      <c r="L624" s="46" t="str">
        <f t="shared" si="64"/>
        <v/>
      </c>
      <c r="M624" s="20"/>
      <c r="N624" s="31" t="str">
        <f t="shared" si="65"/>
        <v/>
      </c>
      <c r="O624" s="20"/>
      <c r="P624" s="20"/>
      <c r="Q624" s="46" t="str">
        <f>IFERROR(MAX(IF(OR(O624="",P624=""),"",IF(AND(AND(MONTH(E624)&gt;=7,MONTH(E624)&lt;8),AND(MONTH(F624)&gt;=7,MONTH(F624)&lt;8)),(NETWORKDAYS(E624,F624,Lister!$D$7:$D$13)-O624)*N624/NETWORKDAYS(Lister!$D$19,Lister!$E$19,Lister!$D$7:$D$13),IF(AND(AND(MONTH(E624)&gt;=7,MONTH(E624)&lt;8),MONTH(F624)&gt;7),(NETWORKDAYS(E624,Lister!$E$19,Lister!$D$7:$D$13)-O624)*N624/NETWORKDAYS(Lister!$D$19,Lister!$E$19,Lister!$D$7:$D$13),IF(MONTH(E624)&gt;7,0)))),0),"")</f>
        <v/>
      </c>
      <c r="R624" s="46" t="str">
        <f>IFERROR(MAX(IF(OR(O624="",P624=""),"",IF(AND(AND(MONTH(E624)&gt;=8,MONTH(E624)&lt;9),AND(MONTH(F624)&gt;=8,MONTH(F624)&lt;9)),(NETWORKDAYS(E624,F624,Lister!$D$7:$D$13)-P624)*N624/NETWORKDAYS(Lister!$D$20,Lister!$E$20,Lister!$D$7:$D$13),IF(AND(MONTH(E624)=7,MONTH(F624)=8),(NETWORKDAYS(Lister!$D$20,F624,Lister!$D$7:$D$13)-P624)*N624/NETWORKDAYS(Lister!$D$20,Lister!$E$20,Lister!$D$7:$D$13),IF(AND(MONTH(E624)=7,MONTH(F624)=7),0)))),0),"")</f>
        <v/>
      </c>
      <c r="S624" s="31" t="str">
        <f t="shared" si="66"/>
        <v/>
      </c>
      <c r="T624" s="31" t="str">
        <f t="shared" si="67"/>
        <v/>
      </c>
      <c r="U624" s="51" t="str">
        <f t="shared" si="68"/>
        <v/>
      </c>
    </row>
    <row r="625" spans="1:21" x14ac:dyDescent="0.25">
      <c r="A625" s="13" t="str">
        <f t="shared" si="69"/>
        <v/>
      </c>
      <c r="B625" s="55"/>
      <c r="C625" s="22"/>
      <c r="D625" s="23"/>
      <c r="E625" s="16"/>
      <c r="F625" s="16"/>
      <c r="G625" s="72" t="str">
        <f>IF(OR(E625="",F625=""),"",NETWORKDAYS(E625,F625,Lister!$D$7:$D$13))</f>
        <v/>
      </c>
      <c r="H625" s="19"/>
      <c r="I625" s="32" t="str">
        <f t="shared" si="63"/>
        <v/>
      </c>
      <c r="J625" s="18"/>
      <c r="K625" s="18"/>
      <c r="L625" s="46" t="str">
        <f t="shared" si="64"/>
        <v/>
      </c>
      <c r="M625" s="20"/>
      <c r="N625" s="31" t="str">
        <f t="shared" si="65"/>
        <v/>
      </c>
      <c r="O625" s="20"/>
      <c r="P625" s="20"/>
      <c r="Q625" s="46" t="str">
        <f>IFERROR(MAX(IF(OR(O625="",P625=""),"",IF(AND(AND(MONTH(E625)&gt;=7,MONTH(E625)&lt;8),AND(MONTH(F625)&gt;=7,MONTH(F625)&lt;8)),(NETWORKDAYS(E625,F625,Lister!$D$7:$D$13)-O625)*N625/NETWORKDAYS(Lister!$D$19,Lister!$E$19,Lister!$D$7:$D$13),IF(AND(AND(MONTH(E625)&gt;=7,MONTH(E625)&lt;8),MONTH(F625)&gt;7),(NETWORKDAYS(E625,Lister!$E$19,Lister!$D$7:$D$13)-O625)*N625/NETWORKDAYS(Lister!$D$19,Lister!$E$19,Lister!$D$7:$D$13),IF(MONTH(E625)&gt;7,0)))),0),"")</f>
        <v/>
      </c>
      <c r="R625" s="46" t="str">
        <f>IFERROR(MAX(IF(OR(O625="",P625=""),"",IF(AND(AND(MONTH(E625)&gt;=8,MONTH(E625)&lt;9),AND(MONTH(F625)&gt;=8,MONTH(F625)&lt;9)),(NETWORKDAYS(E625,F625,Lister!$D$7:$D$13)-P625)*N625/NETWORKDAYS(Lister!$D$20,Lister!$E$20,Lister!$D$7:$D$13),IF(AND(MONTH(E625)=7,MONTH(F625)=8),(NETWORKDAYS(Lister!$D$20,F625,Lister!$D$7:$D$13)-P625)*N625/NETWORKDAYS(Lister!$D$20,Lister!$E$20,Lister!$D$7:$D$13),IF(AND(MONTH(E625)=7,MONTH(F625)=7),0)))),0),"")</f>
        <v/>
      </c>
      <c r="S625" s="31" t="str">
        <f t="shared" si="66"/>
        <v/>
      </c>
      <c r="T625" s="31" t="str">
        <f t="shared" si="67"/>
        <v/>
      </c>
      <c r="U625" s="51" t="str">
        <f t="shared" si="68"/>
        <v/>
      </c>
    </row>
    <row r="626" spans="1:21" x14ac:dyDescent="0.25">
      <c r="A626" s="13" t="str">
        <f t="shared" si="69"/>
        <v/>
      </c>
      <c r="B626" s="55"/>
      <c r="C626" s="22"/>
      <c r="D626" s="23"/>
      <c r="E626" s="16"/>
      <c r="F626" s="16"/>
      <c r="G626" s="72" t="str">
        <f>IF(OR(E626="",F626=""),"",NETWORKDAYS(E626,F626,Lister!$D$7:$D$13))</f>
        <v/>
      </c>
      <c r="H626" s="19"/>
      <c r="I626" s="32" t="str">
        <f t="shared" si="63"/>
        <v/>
      </c>
      <c r="J626" s="18"/>
      <c r="K626" s="18"/>
      <c r="L626" s="46" t="str">
        <f t="shared" si="64"/>
        <v/>
      </c>
      <c r="M626" s="20"/>
      <c r="N626" s="31" t="str">
        <f t="shared" si="65"/>
        <v/>
      </c>
      <c r="O626" s="20"/>
      <c r="P626" s="20"/>
      <c r="Q626" s="46" t="str">
        <f>IFERROR(MAX(IF(OR(O626="",P626=""),"",IF(AND(AND(MONTH(E626)&gt;=7,MONTH(E626)&lt;8),AND(MONTH(F626)&gt;=7,MONTH(F626)&lt;8)),(NETWORKDAYS(E626,F626,Lister!$D$7:$D$13)-O626)*N626/NETWORKDAYS(Lister!$D$19,Lister!$E$19,Lister!$D$7:$D$13),IF(AND(AND(MONTH(E626)&gt;=7,MONTH(E626)&lt;8),MONTH(F626)&gt;7),(NETWORKDAYS(E626,Lister!$E$19,Lister!$D$7:$D$13)-O626)*N626/NETWORKDAYS(Lister!$D$19,Lister!$E$19,Lister!$D$7:$D$13),IF(MONTH(E626)&gt;7,0)))),0),"")</f>
        <v/>
      </c>
      <c r="R626" s="46" t="str">
        <f>IFERROR(MAX(IF(OR(O626="",P626=""),"",IF(AND(AND(MONTH(E626)&gt;=8,MONTH(E626)&lt;9),AND(MONTH(F626)&gt;=8,MONTH(F626)&lt;9)),(NETWORKDAYS(E626,F626,Lister!$D$7:$D$13)-P626)*N626/NETWORKDAYS(Lister!$D$20,Lister!$E$20,Lister!$D$7:$D$13),IF(AND(MONTH(E626)=7,MONTH(F626)=8),(NETWORKDAYS(Lister!$D$20,F626,Lister!$D$7:$D$13)-P626)*N626/NETWORKDAYS(Lister!$D$20,Lister!$E$20,Lister!$D$7:$D$13),IF(AND(MONTH(E626)=7,MONTH(F626)=7),0)))),0),"")</f>
        <v/>
      </c>
      <c r="S626" s="31" t="str">
        <f t="shared" si="66"/>
        <v/>
      </c>
      <c r="T626" s="31" t="str">
        <f t="shared" si="67"/>
        <v/>
      </c>
      <c r="U626" s="51" t="str">
        <f t="shared" si="68"/>
        <v/>
      </c>
    </row>
    <row r="627" spans="1:21" x14ac:dyDescent="0.25">
      <c r="A627" s="13" t="str">
        <f t="shared" si="69"/>
        <v/>
      </c>
      <c r="B627" s="55"/>
      <c r="C627" s="22"/>
      <c r="D627" s="23"/>
      <c r="E627" s="16"/>
      <c r="F627" s="16"/>
      <c r="G627" s="72" t="str">
        <f>IF(OR(E627="",F627=""),"",NETWORKDAYS(E627,F627,Lister!$D$7:$D$13))</f>
        <v/>
      </c>
      <c r="H627" s="19"/>
      <c r="I627" s="32" t="str">
        <f t="shared" si="63"/>
        <v/>
      </c>
      <c r="J627" s="18"/>
      <c r="K627" s="18"/>
      <c r="L627" s="46" t="str">
        <f t="shared" si="64"/>
        <v/>
      </c>
      <c r="M627" s="20"/>
      <c r="N627" s="31" t="str">
        <f t="shared" si="65"/>
        <v/>
      </c>
      <c r="O627" s="20"/>
      <c r="P627" s="20"/>
      <c r="Q627" s="46" t="str">
        <f>IFERROR(MAX(IF(OR(O627="",P627=""),"",IF(AND(AND(MONTH(E627)&gt;=7,MONTH(E627)&lt;8),AND(MONTH(F627)&gt;=7,MONTH(F627)&lt;8)),(NETWORKDAYS(E627,F627,Lister!$D$7:$D$13)-O627)*N627/NETWORKDAYS(Lister!$D$19,Lister!$E$19,Lister!$D$7:$D$13),IF(AND(AND(MONTH(E627)&gt;=7,MONTH(E627)&lt;8),MONTH(F627)&gt;7),(NETWORKDAYS(E627,Lister!$E$19,Lister!$D$7:$D$13)-O627)*N627/NETWORKDAYS(Lister!$D$19,Lister!$E$19,Lister!$D$7:$D$13),IF(MONTH(E627)&gt;7,0)))),0),"")</f>
        <v/>
      </c>
      <c r="R627" s="46" t="str">
        <f>IFERROR(MAX(IF(OR(O627="",P627=""),"",IF(AND(AND(MONTH(E627)&gt;=8,MONTH(E627)&lt;9),AND(MONTH(F627)&gt;=8,MONTH(F627)&lt;9)),(NETWORKDAYS(E627,F627,Lister!$D$7:$D$13)-P627)*N627/NETWORKDAYS(Lister!$D$20,Lister!$E$20,Lister!$D$7:$D$13),IF(AND(MONTH(E627)=7,MONTH(F627)=8),(NETWORKDAYS(Lister!$D$20,F627,Lister!$D$7:$D$13)-P627)*N627/NETWORKDAYS(Lister!$D$20,Lister!$E$20,Lister!$D$7:$D$13),IF(AND(MONTH(E627)=7,MONTH(F627)=7),0)))),0),"")</f>
        <v/>
      </c>
      <c r="S627" s="31" t="str">
        <f t="shared" si="66"/>
        <v/>
      </c>
      <c r="T627" s="31" t="str">
        <f t="shared" si="67"/>
        <v/>
      </c>
      <c r="U627" s="51" t="str">
        <f t="shared" si="68"/>
        <v/>
      </c>
    </row>
    <row r="628" spans="1:21" x14ac:dyDescent="0.25">
      <c r="A628" s="13" t="str">
        <f t="shared" si="69"/>
        <v/>
      </c>
      <c r="B628" s="55"/>
      <c r="C628" s="22"/>
      <c r="D628" s="23"/>
      <c r="E628" s="16"/>
      <c r="F628" s="16"/>
      <c r="G628" s="72" t="str">
        <f>IF(OR(E628="",F628=""),"",NETWORKDAYS(E628,F628,Lister!$D$7:$D$13))</f>
        <v/>
      </c>
      <c r="H628" s="19"/>
      <c r="I628" s="32" t="str">
        <f t="shared" si="63"/>
        <v/>
      </c>
      <c r="J628" s="18"/>
      <c r="K628" s="18"/>
      <c r="L628" s="46" t="str">
        <f t="shared" si="64"/>
        <v/>
      </c>
      <c r="M628" s="20"/>
      <c r="N628" s="31" t="str">
        <f t="shared" si="65"/>
        <v/>
      </c>
      <c r="O628" s="20"/>
      <c r="P628" s="20"/>
      <c r="Q628" s="46" t="str">
        <f>IFERROR(MAX(IF(OR(O628="",P628=""),"",IF(AND(AND(MONTH(E628)&gt;=7,MONTH(E628)&lt;8),AND(MONTH(F628)&gt;=7,MONTH(F628)&lt;8)),(NETWORKDAYS(E628,F628,Lister!$D$7:$D$13)-O628)*N628/NETWORKDAYS(Lister!$D$19,Lister!$E$19,Lister!$D$7:$D$13),IF(AND(AND(MONTH(E628)&gt;=7,MONTH(E628)&lt;8),MONTH(F628)&gt;7),(NETWORKDAYS(E628,Lister!$E$19,Lister!$D$7:$D$13)-O628)*N628/NETWORKDAYS(Lister!$D$19,Lister!$E$19,Lister!$D$7:$D$13),IF(MONTH(E628)&gt;7,0)))),0),"")</f>
        <v/>
      </c>
      <c r="R628" s="46" t="str">
        <f>IFERROR(MAX(IF(OR(O628="",P628=""),"",IF(AND(AND(MONTH(E628)&gt;=8,MONTH(E628)&lt;9),AND(MONTH(F628)&gt;=8,MONTH(F628)&lt;9)),(NETWORKDAYS(E628,F628,Lister!$D$7:$D$13)-P628)*N628/NETWORKDAYS(Lister!$D$20,Lister!$E$20,Lister!$D$7:$D$13),IF(AND(MONTH(E628)=7,MONTH(F628)=8),(NETWORKDAYS(Lister!$D$20,F628,Lister!$D$7:$D$13)-P628)*N628/NETWORKDAYS(Lister!$D$20,Lister!$E$20,Lister!$D$7:$D$13),IF(AND(MONTH(E628)=7,MONTH(F628)=7),0)))),0),"")</f>
        <v/>
      </c>
      <c r="S628" s="31" t="str">
        <f t="shared" si="66"/>
        <v/>
      </c>
      <c r="T628" s="31" t="str">
        <f t="shared" si="67"/>
        <v/>
      </c>
      <c r="U628" s="51" t="str">
        <f t="shared" si="68"/>
        <v/>
      </c>
    </row>
    <row r="629" spans="1:21" x14ac:dyDescent="0.25">
      <c r="A629" s="13" t="str">
        <f t="shared" si="69"/>
        <v/>
      </c>
      <c r="B629" s="55"/>
      <c r="C629" s="22"/>
      <c r="D629" s="23"/>
      <c r="E629" s="16"/>
      <c r="F629" s="16"/>
      <c r="G629" s="72" t="str">
        <f>IF(OR(E629="",F629=""),"",NETWORKDAYS(E629,F629,Lister!$D$7:$D$13))</f>
        <v/>
      </c>
      <c r="H629" s="19"/>
      <c r="I629" s="32" t="str">
        <f t="shared" si="63"/>
        <v/>
      </c>
      <c r="J629" s="18"/>
      <c r="K629" s="18"/>
      <c r="L629" s="46" t="str">
        <f t="shared" si="64"/>
        <v/>
      </c>
      <c r="M629" s="20"/>
      <c r="N629" s="31" t="str">
        <f t="shared" si="65"/>
        <v/>
      </c>
      <c r="O629" s="20"/>
      <c r="P629" s="20"/>
      <c r="Q629" s="46" t="str">
        <f>IFERROR(MAX(IF(OR(O629="",P629=""),"",IF(AND(AND(MONTH(E629)&gt;=7,MONTH(E629)&lt;8),AND(MONTH(F629)&gt;=7,MONTH(F629)&lt;8)),(NETWORKDAYS(E629,F629,Lister!$D$7:$D$13)-O629)*N629/NETWORKDAYS(Lister!$D$19,Lister!$E$19,Lister!$D$7:$D$13),IF(AND(AND(MONTH(E629)&gt;=7,MONTH(E629)&lt;8),MONTH(F629)&gt;7),(NETWORKDAYS(E629,Lister!$E$19,Lister!$D$7:$D$13)-O629)*N629/NETWORKDAYS(Lister!$D$19,Lister!$E$19,Lister!$D$7:$D$13),IF(MONTH(E629)&gt;7,0)))),0),"")</f>
        <v/>
      </c>
      <c r="R629" s="46" t="str">
        <f>IFERROR(MAX(IF(OR(O629="",P629=""),"",IF(AND(AND(MONTH(E629)&gt;=8,MONTH(E629)&lt;9),AND(MONTH(F629)&gt;=8,MONTH(F629)&lt;9)),(NETWORKDAYS(E629,F629,Lister!$D$7:$D$13)-P629)*N629/NETWORKDAYS(Lister!$D$20,Lister!$E$20,Lister!$D$7:$D$13),IF(AND(MONTH(E629)=7,MONTH(F629)=8),(NETWORKDAYS(Lister!$D$20,F629,Lister!$D$7:$D$13)-P629)*N629/NETWORKDAYS(Lister!$D$20,Lister!$E$20,Lister!$D$7:$D$13),IF(AND(MONTH(E629)=7,MONTH(F629)=7),0)))),0),"")</f>
        <v/>
      </c>
      <c r="S629" s="31" t="str">
        <f t="shared" si="66"/>
        <v/>
      </c>
      <c r="T629" s="31" t="str">
        <f t="shared" si="67"/>
        <v/>
      </c>
      <c r="U629" s="51" t="str">
        <f t="shared" si="68"/>
        <v/>
      </c>
    </row>
    <row r="630" spans="1:21" x14ac:dyDescent="0.25">
      <c r="A630" s="13" t="str">
        <f t="shared" si="69"/>
        <v/>
      </c>
      <c r="B630" s="55"/>
      <c r="C630" s="22"/>
      <c r="D630" s="23"/>
      <c r="E630" s="16"/>
      <c r="F630" s="16"/>
      <c r="G630" s="72" t="str">
        <f>IF(OR(E630="",F630=""),"",NETWORKDAYS(E630,F630,Lister!$D$7:$D$13))</f>
        <v/>
      </c>
      <c r="H630" s="19"/>
      <c r="I630" s="32" t="str">
        <f t="shared" si="63"/>
        <v/>
      </c>
      <c r="J630" s="18"/>
      <c r="K630" s="18"/>
      <c r="L630" s="46" t="str">
        <f t="shared" si="64"/>
        <v/>
      </c>
      <c r="M630" s="20"/>
      <c r="N630" s="31" t="str">
        <f t="shared" si="65"/>
        <v/>
      </c>
      <c r="O630" s="20"/>
      <c r="P630" s="20"/>
      <c r="Q630" s="46" t="str">
        <f>IFERROR(MAX(IF(OR(O630="",P630=""),"",IF(AND(AND(MONTH(E630)&gt;=7,MONTH(E630)&lt;8),AND(MONTH(F630)&gt;=7,MONTH(F630)&lt;8)),(NETWORKDAYS(E630,F630,Lister!$D$7:$D$13)-O630)*N630/NETWORKDAYS(Lister!$D$19,Lister!$E$19,Lister!$D$7:$D$13),IF(AND(AND(MONTH(E630)&gt;=7,MONTH(E630)&lt;8),MONTH(F630)&gt;7),(NETWORKDAYS(E630,Lister!$E$19,Lister!$D$7:$D$13)-O630)*N630/NETWORKDAYS(Lister!$D$19,Lister!$E$19,Lister!$D$7:$D$13),IF(MONTH(E630)&gt;7,0)))),0),"")</f>
        <v/>
      </c>
      <c r="R630" s="46" t="str">
        <f>IFERROR(MAX(IF(OR(O630="",P630=""),"",IF(AND(AND(MONTH(E630)&gt;=8,MONTH(E630)&lt;9),AND(MONTH(F630)&gt;=8,MONTH(F630)&lt;9)),(NETWORKDAYS(E630,F630,Lister!$D$7:$D$13)-P630)*N630/NETWORKDAYS(Lister!$D$20,Lister!$E$20,Lister!$D$7:$D$13),IF(AND(MONTH(E630)=7,MONTH(F630)=8),(NETWORKDAYS(Lister!$D$20,F630,Lister!$D$7:$D$13)-P630)*N630/NETWORKDAYS(Lister!$D$20,Lister!$E$20,Lister!$D$7:$D$13),IF(AND(MONTH(E630)=7,MONTH(F630)=7),0)))),0),"")</f>
        <v/>
      </c>
      <c r="S630" s="31" t="str">
        <f t="shared" si="66"/>
        <v/>
      </c>
      <c r="T630" s="31" t="str">
        <f t="shared" si="67"/>
        <v/>
      </c>
      <c r="U630" s="51" t="str">
        <f t="shared" si="68"/>
        <v/>
      </c>
    </row>
    <row r="631" spans="1:21" x14ac:dyDescent="0.25">
      <c r="A631" s="13" t="str">
        <f t="shared" si="69"/>
        <v/>
      </c>
      <c r="B631" s="55"/>
      <c r="C631" s="22"/>
      <c r="D631" s="23"/>
      <c r="E631" s="16"/>
      <c r="F631" s="16"/>
      <c r="G631" s="72" t="str">
        <f>IF(OR(E631="",F631=""),"",NETWORKDAYS(E631,F631,Lister!$D$7:$D$13))</f>
        <v/>
      </c>
      <c r="H631" s="19"/>
      <c r="I631" s="32" t="str">
        <f t="shared" si="63"/>
        <v/>
      </c>
      <c r="J631" s="18"/>
      <c r="K631" s="18"/>
      <c r="L631" s="46" t="str">
        <f t="shared" si="64"/>
        <v/>
      </c>
      <c r="M631" s="20"/>
      <c r="N631" s="31" t="str">
        <f t="shared" si="65"/>
        <v/>
      </c>
      <c r="O631" s="20"/>
      <c r="P631" s="20"/>
      <c r="Q631" s="46" t="str">
        <f>IFERROR(MAX(IF(OR(O631="",P631=""),"",IF(AND(AND(MONTH(E631)&gt;=7,MONTH(E631)&lt;8),AND(MONTH(F631)&gt;=7,MONTH(F631)&lt;8)),(NETWORKDAYS(E631,F631,Lister!$D$7:$D$13)-O631)*N631/NETWORKDAYS(Lister!$D$19,Lister!$E$19,Lister!$D$7:$D$13),IF(AND(AND(MONTH(E631)&gt;=7,MONTH(E631)&lt;8),MONTH(F631)&gt;7),(NETWORKDAYS(E631,Lister!$E$19,Lister!$D$7:$D$13)-O631)*N631/NETWORKDAYS(Lister!$D$19,Lister!$E$19,Lister!$D$7:$D$13),IF(MONTH(E631)&gt;7,0)))),0),"")</f>
        <v/>
      </c>
      <c r="R631" s="46" t="str">
        <f>IFERROR(MAX(IF(OR(O631="",P631=""),"",IF(AND(AND(MONTH(E631)&gt;=8,MONTH(E631)&lt;9),AND(MONTH(F631)&gt;=8,MONTH(F631)&lt;9)),(NETWORKDAYS(E631,F631,Lister!$D$7:$D$13)-P631)*N631/NETWORKDAYS(Lister!$D$20,Lister!$E$20,Lister!$D$7:$D$13),IF(AND(MONTH(E631)=7,MONTH(F631)=8),(NETWORKDAYS(Lister!$D$20,F631,Lister!$D$7:$D$13)-P631)*N631/NETWORKDAYS(Lister!$D$20,Lister!$E$20,Lister!$D$7:$D$13),IF(AND(MONTH(E631)=7,MONTH(F631)=7),0)))),0),"")</f>
        <v/>
      </c>
      <c r="S631" s="31" t="str">
        <f t="shared" si="66"/>
        <v/>
      </c>
      <c r="T631" s="31" t="str">
        <f t="shared" si="67"/>
        <v/>
      </c>
      <c r="U631" s="51" t="str">
        <f t="shared" si="68"/>
        <v/>
      </c>
    </row>
    <row r="632" spans="1:21" x14ac:dyDescent="0.25">
      <c r="A632" s="13" t="str">
        <f t="shared" si="69"/>
        <v/>
      </c>
      <c r="B632" s="55"/>
      <c r="C632" s="22"/>
      <c r="D632" s="23"/>
      <c r="E632" s="16"/>
      <c r="F632" s="16"/>
      <c r="G632" s="72" t="str">
        <f>IF(OR(E632="",F632=""),"",NETWORKDAYS(E632,F632,Lister!$D$7:$D$13))</f>
        <v/>
      </c>
      <c r="H632" s="19"/>
      <c r="I632" s="32" t="str">
        <f t="shared" si="63"/>
        <v/>
      </c>
      <c r="J632" s="18"/>
      <c r="K632" s="18"/>
      <c r="L632" s="46" t="str">
        <f t="shared" si="64"/>
        <v/>
      </c>
      <c r="M632" s="20"/>
      <c r="N632" s="31" t="str">
        <f t="shared" si="65"/>
        <v/>
      </c>
      <c r="O632" s="20"/>
      <c r="P632" s="20"/>
      <c r="Q632" s="46" t="str">
        <f>IFERROR(MAX(IF(OR(O632="",P632=""),"",IF(AND(AND(MONTH(E632)&gt;=7,MONTH(E632)&lt;8),AND(MONTH(F632)&gt;=7,MONTH(F632)&lt;8)),(NETWORKDAYS(E632,F632,Lister!$D$7:$D$13)-O632)*N632/NETWORKDAYS(Lister!$D$19,Lister!$E$19,Lister!$D$7:$D$13),IF(AND(AND(MONTH(E632)&gt;=7,MONTH(E632)&lt;8),MONTH(F632)&gt;7),(NETWORKDAYS(E632,Lister!$E$19,Lister!$D$7:$D$13)-O632)*N632/NETWORKDAYS(Lister!$D$19,Lister!$E$19,Lister!$D$7:$D$13),IF(MONTH(E632)&gt;7,0)))),0),"")</f>
        <v/>
      </c>
      <c r="R632" s="46" t="str">
        <f>IFERROR(MAX(IF(OR(O632="",P632=""),"",IF(AND(AND(MONTH(E632)&gt;=8,MONTH(E632)&lt;9),AND(MONTH(F632)&gt;=8,MONTH(F632)&lt;9)),(NETWORKDAYS(E632,F632,Lister!$D$7:$D$13)-P632)*N632/NETWORKDAYS(Lister!$D$20,Lister!$E$20,Lister!$D$7:$D$13),IF(AND(MONTH(E632)=7,MONTH(F632)=8),(NETWORKDAYS(Lister!$D$20,F632,Lister!$D$7:$D$13)-P632)*N632/NETWORKDAYS(Lister!$D$20,Lister!$E$20,Lister!$D$7:$D$13),IF(AND(MONTH(E632)=7,MONTH(F632)=7),0)))),0),"")</f>
        <v/>
      </c>
      <c r="S632" s="31" t="str">
        <f t="shared" si="66"/>
        <v/>
      </c>
      <c r="T632" s="31" t="str">
        <f t="shared" si="67"/>
        <v/>
      </c>
      <c r="U632" s="51" t="str">
        <f t="shared" si="68"/>
        <v/>
      </c>
    </row>
    <row r="633" spans="1:21" x14ac:dyDescent="0.25">
      <c r="A633" s="13" t="str">
        <f t="shared" si="69"/>
        <v/>
      </c>
      <c r="B633" s="55"/>
      <c r="C633" s="22"/>
      <c r="D633" s="23"/>
      <c r="E633" s="16"/>
      <c r="F633" s="16"/>
      <c r="G633" s="72" t="str">
        <f>IF(OR(E633="",F633=""),"",NETWORKDAYS(E633,F633,Lister!$D$7:$D$13))</f>
        <v/>
      </c>
      <c r="H633" s="19"/>
      <c r="I633" s="32" t="str">
        <f t="shared" si="63"/>
        <v/>
      </c>
      <c r="J633" s="18"/>
      <c r="K633" s="18"/>
      <c r="L633" s="46" t="str">
        <f t="shared" si="64"/>
        <v/>
      </c>
      <c r="M633" s="20"/>
      <c r="N633" s="31" t="str">
        <f t="shared" si="65"/>
        <v/>
      </c>
      <c r="O633" s="20"/>
      <c r="P633" s="20"/>
      <c r="Q633" s="46" t="str">
        <f>IFERROR(MAX(IF(OR(O633="",P633=""),"",IF(AND(AND(MONTH(E633)&gt;=7,MONTH(E633)&lt;8),AND(MONTH(F633)&gt;=7,MONTH(F633)&lt;8)),(NETWORKDAYS(E633,F633,Lister!$D$7:$D$13)-O633)*N633/NETWORKDAYS(Lister!$D$19,Lister!$E$19,Lister!$D$7:$D$13),IF(AND(AND(MONTH(E633)&gt;=7,MONTH(E633)&lt;8),MONTH(F633)&gt;7),(NETWORKDAYS(E633,Lister!$E$19,Lister!$D$7:$D$13)-O633)*N633/NETWORKDAYS(Lister!$D$19,Lister!$E$19,Lister!$D$7:$D$13),IF(MONTH(E633)&gt;7,0)))),0),"")</f>
        <v/>
      </c>
      <c r="R633" s="46" t="str">
        <f>IFERROR(MAX(IF(OR(O633="",P633=""),"",IF(AND(AND(MONTH(E633)&gt;=8,MONTH(E633)&lt;9),AND(MONTH(F633)&gt;=8,MONTH(F633)&lt;9)),(NETWORKDAYS(E633,F633,Lister!$D$7:$D$13)-P633)*N633/NETWORKDAYS(Lister!$D$20,Lister!$E$20,Lister!$D$7:$D$13),IF(AND(MONTH(E633)=7,MONTH(F633)=8),(NETWORKDAYS(Lister!$D$20,F633,Lister!$D$7:$D$13)-P633)*N633/NETWORKDAYS(Lister!$D$20,Lister!$E$20,Lister!$D$7:$D$13),IF(AND(MONTH(E633)=7,MONTH(F633)=7),0)))),0),"")</f>
        <v/>
      </c>
      <c r="S633" s="31" t="str">
        <f t="shared" si="66"/>
        <v/>
      </c>
      <c r="T633" s="31" t="str">
        <f t="shared" si="67"/>
        <v/>
      </c>
      <c r="U633" s="51" t="str">
        <f t="shared" si="68"/>
        <v/>
      </c>
    </row>
    <row r="634" spans="1:21" x14ac:dyDescent="0.25">
      <c r="A634" s="13" t="str">
        <f t="shared" si="69"/>
        <v/>
      </c>
      <c r="B634" s="55"/>
      <c r="C634" s="22"/>
      <c r="D634" s="23"/>
      <c r="E634" s="16"/>
      <c r="F634" s="16"/>
      <c r="G634" s="72" t="str">
        <f>IF(OR(E634="",F634=""),"",NETWORKDAYS(E634,F634,Lister!$D$7:$D$13))</f>
        <v/>
      </c>
      <c r="H634" s="19"/>
      <c r="I634" s="32" t="str">
        <f t="shared" si="63"/>
        <v/>
      </c>
      <c r="J634" s="18"/>
      <c r="K634" s="18"/>
      <c r="L634" s="46" t="str">
        <f t="shared" si="64"/>
        <v/>
      </c>
      <c r="M634" s="20"/>
      <c r="N634" s="31" t="str">
        <f t="shared" si="65"/>
        <v/>
      </c>
      <c r="O634" s="20"/>
      <c r="P634" s="20"/>
      <c r="Q634" s="46" t="str">
        <f>IFERROR(MAX(IF(OR(O634="",P634=""),"",IF(AND(AND(MONTH(E634)&gt;=7,MONTH(E634)&lt;8),AND(MONTH(F634)&gt;=7,MONTH(F634)&lt;8)),(NETWORKDAYS(E634,F634,Lister!$D$7:$D$13)-O634)*N634/NETWORKDAYS(Lister!$D$19,Lister!$E$19,Lister!$D$7:$D$13),IF(AND(AND(MONTH(E634)&gt;=7,MONTH(E634)&lt;8),MONTH(F634)&gt;7),(NETWORKDAYS(E634,Lister!$E$19,Lister!$D$7:$D$13)-O634)*N634/NETWORKDAYS(Lister!$D$19,Lister!$E$19,Lister!$D$7:$D$13),IF(MONTH(E634)&gt;7,0)))),0),"")</f>
        <v/>
      </c>
      <c r="R634" s="46" t="str">
        <f>IFERROR(MAX(IF(OR(O634="",P634=""),"",IF(AND(AND(MONTH(E634)&gt;=8,MONTH(E634)&lt;9),AND(MONTH(F634)&gt;=8,MONTH(F634)&lt;9)),(NETWORKDAYS(E634,F634,Lister!$D$7:$D$13)-P634)*N634/NETWORKDAYS(Lister!$D$20,Lister!$E$20,Lister!$D$7:$D$13),IF(AND(MONTH(E634)=7,MONTH(F634)=8),(NETWORKDAYS(Lister!$D$20,F634,Lister!$D$7:$D$13)-P634)*N634/NETWORKDAYS(Lister!$D$20,Lister!$E$20,Lister!$D$7:$D$13),IF(AND(MONTH(E634)=7,MONTH(F634)=7),0)))),0),"")</f>
        <v/>
      </c>
      <c r="S634" s="31" t="str">
        <f t="shared" si="66"/>
        <v/>
      </c>
      <c r="T634" s="31" t="str">
        <f t="shared" si="67"/>
        <v/>
      </c>
      <c r="U634" s="51" t="str">
        <f t="shared" si="68"/>
        <v/>
      </c>
    </row>
    <row r="635" spans="1:21" x14ac:dyDescent="0.25">
      <c r="A635" s="13" t="str">
        <f t="shared" si="69"/>
        <v/>
      </c>
      <c r="B635" s="55"/>
      <c r="C635" s="22"/>
      <c r="D635" s="23"/>
      <c r="E635" s="16"/>
      <c r="F635" s="16"/>
      <c r="G635" s="72" t="str">
        <f>IF(OR(E635="",F635=""),"",NETWORKDAYS(E635,F635,Lister!$D$7:$D$13))</f>
        <v/>
      </c>
      <c r="H635" s="19"/>
      <c r="I635" s="32" t="str">
        <f t="shared" si="63"/>
        <v/>
      </c>
      <c r="J635" s="18"/>
      <c r="K635" s="18"/>
      <c r="L635" s="46" t="str">
        <f t="shared" si="64"/>
        <v/>
      </c>
      <c r="M635" s="20"/>
      <c r="N635" s="31" t="str">
        <f t="shared" si="65"/>
        <v/>
      </c>
      <c r="O635" s="20"/>
      <c r="P635" s="20"/>
      <c r="Q635" s="46" t="str">
        <f>IFERROR(MAX(IF(OR(O635="",P635=""),"",IF(AND(AND(MONTH(E635)&gt;=7,MONTH(E635)&lt;8),AND(MONTH(F635)&gt;=7,MONTH(F635)&lt;8)),(NETWORKDAYS(E635,F635,Lister!$D$7:$D$13)-O635)*N635/NETWORKDAYS(Lister!$D$19,Lister!$E$19,Lister!$D$7:$D$13),IF(AND(AND(MONTH(E635)&gt;=7,MONTH(E635)&lt;8),MONTH(F635)&gt;7),(NETWORKDAYS(E635,Lister!$E$19,Lister!$D$7:$D$13)-O635)*N635/NETWORKDAYS(Lister!$D$19,Lister!$E$19,Lister!$D$7:$D$13),IF(MONTH(E635)&gt;7,0)))),0),"")</f>
        <v/>
      </c>
      <c r="R635" s="46" t="str">
        <f>IFERROR(MAX(IF(OR(O635="",P635=""),"",IF(AND(AND(MONTH(E635)&gt;=8,MONTH(E635)&lt;9),AND(MONTH(F635)&gt;=8,MONTH(F635)&lt;9)),(NETWORKDAYS(E635,F635,Lister!$D$7:$D$13)-P635)*N635/NETWORKDAYS(Lister!$D$20,Lister!$E$20,Lister!$D$7:$D$13),IF(AND(MONTH(E635)=7,MONTH(F635)=8),(NETWORKDAYS(Lister!$D$20,F635,Lister!$D$7:$D$13)-P635)*N635/NETWORKDAYS(Lister!$D$20,Lister!$E$20,Lister!$D$7:$D$13),IF(AND(MONTH(E635)=7,MONTH(F635)=7),0)))),0),"")</f>
        <v/>
      </c>
      <c r="S635" s="31" t="str">
        <f t="shared" si="66"/>
        <v/>
      </c>
      <c r="T635" s="31" t="str">
        <f t="shared" si="67"/>
        <v/>
      </c>
      <c r="U635" s="51" t="str">
        <f t="shared" si="68"/>
        <v/>
      </c>
    </row>
    <row r="636" spans="1:21" x14ac:dyDescent="0.25">
      <c r="A636" s="13" t="str">
        <f t="shared" si="69"/>
        <v/>
      </c>
      <c r="B636" s="55"/>
      <c r="C636" s="22"/>
      <c r="D636" s="23"/>
      <c r="E636" s="16"/>
      <c r="F636" s="16"/>
      <c r="G636" s="72" t="str">
        <f>IF(OR(E636="",F636=""),"",NETWORKDAYS(E636,F636,Lister!$D$7:$D$13))</f>
        <v/>
      </c>
      <c r="H636" s="19"/>
      <c r="I636" s="32" t="str">
        <f t="shared" si="63"/>
        <v/>
      </c>
      <c r="J636" s="18"/>
      <c r="K636" s="18"/>
      <c r="L636" s="46" t="str">
        <f t="shared" si="64"/>
        <v/>
      </c>
      <c r="M636" s="20"/>
      <c r="N636" s="31" t="str">
        <f t="shared" si="65"/>
        <v/>
      </c>
      <c r="O636" s="20"/>
      <c r="P636" s="20"/>
      <c r="Q636" s="46" t="str">
        <f>IFERROR(MAX(IF(OR(O636="",P636=""),"",IF(AND(AND(MONTH(E636)&gt;=7,MONTH(E636)&lt;8),AND(MONTH(F636)&gt;=7,MONTH(F636)&lt;8)),(NETWORKDAYS(E636,F636,Lister!$D$7:$D$13)-O636)*N636/NETWORKDAYS(Lister!$D$19,Lister!$E$19,Lister!$D$7:$D$13),IF(AND(AND(MONTH(E636)&gt;=7,MONTH(E636)&lt;8),MONTH(F636)&gt;7),(NETWORKDAYS(E636,Lister!$E$19,Lister!$D$7:$D$13)-O636)*N636/NETWORKDAYS(Lister!$D$19,Lister!$E$19,Lister!$D$7:$D$13),IF(MONTH(E636)&gt;7,0)))),0),"")</f>
        <v/>
      </c>
      <c r="R636" s="46" t="str">
        <f>IFERROR(MAX(IF(OR(O636="",P636=""),"",IF(AND(AND(MONTH(E636)&gt;=8,MONTH(E636)&lt;9),AND(MONTH(F636)&gt;=8,MONTH(F636)&lt;9)),(NETWORKDAYS(E636,F636,Lister!$D$7:$D$13)-P636)*N636/NETWORKDAYS(Lister!$D$20,Lister!$E$20,Lister!$D$7:$D$13),IF(AND(MONTH(E636)=7,MONTH(F636)=8),(NETWORKDAYS(Lister!$D$20,F636,Lister!$D$7:$D$13)-P636)*N636/NETWORKDAYS(Lister!$D$20,Lister!$E$20,Lister!$D$7:$D$13),IF(AND(MONTH(E636)=7,MONTH(F636)=7),0)))),0),"")</f>
        <v/>
      </c>
      <c r="S636" s="31" t="str">
        <f t="shared" si="66"/>
        <v/>
      </c>
      <c r="T636" s="31" t="str">
        <f t="shared" si="67"/>
        <v/>
      </c>
      <c r="U636" s="51" t="str">
        <f t="shared" si="68"/>
        <v/>
      </c>
    </row>
    <row r="637" spans="1:21" x14ac:dyDescent="0.25">
      <c r="A637" s="13" t="str">
        <f t="shared" si="69"/>
        <v/>
      </c>
      <c r="B637" s="55"/>
      <c r="C637" s="22"/>
      <c r="D637" s="23"/>
      <c r="E637" s="16"/>
      <c r="F637" s="16"/>
      <c r="G637" s="72" t="str">
        <f>IF(OR(E637="",F637=""),"",NETWORKDAYS(E637,F637,Lister!$D$7:$D$13))</f>
        <v/>
      </c>
      <c r="H637" s="19"/>
      <c r="I637" s="32" t="str">
        <f t="shared" si="63"/>
        <v/>
      </c>
      <c r="J637" s="18"/>
      <c r="K637" s="18"/>
      <c r="L637" s="46" t="str">
        <f t="shared" si="64"/>
        <v/>
      </c>
      <c r="M637" s="20"/>
      <c r="N637" s="31" t="str">
        <f t="shared" si="65"/>
        <v/>
      </c>
      <c r="O637" s="20"/>
      <c r="P637" s="20"/>
      <c r="Q637" s="46" t="str">
        <f>IFERROR(MAX(IF(OR(O637="",P637=""),"",IF(AND(AND(MONTH(E637)&gt;=7,MONTH(E637)&lt;8),AND(MONTH(F637)&gt;=7,MONTH(F637)&lt;8)),(NETWORKDAYS(E637,F637,Lister!$D$7:$D$13)-O637)*N637/NETWORKDAYS(Lister!$D$19,Lister!$E$19,Lister!$D$7:$D$13),IF(AND(AND(MONTH(E637)&gt;=7,MONTH(E637)&lt;8),MONTH(F637)&gt;7),(NETWORKDAYS(E637,Lister!$E$19,Lister!$D$7:$D$13)-O637)*N637/NETWORKDAYS(Lister!$D$19,Lister!$E$19,Lister!$D$7:$D$13),IF(MONTH(E637)&gt;7,0)))),0),"")</f>
        <v/>
      </c>
      <c r="R637" s="46" t="str">
        <f>IFERROR(MAX(IF(OR(O637="",P637=""),"",IF(AND(AND(MONTH(E637)&gt;=8,MONTH(E637)&lt;9),AND(MONTH(F637)&gt;=8,MONTH(F637)&lt;9)),(NETWORKDAYS(E637,F637,Lister!$D$7:$D$13)-P637)*N637/NETWORKDAYS(Lister!$D$20,Lister!$E$20,Lister!$D$7:$D$13),IF(AND(MONTH(E637)=7,MONTH(F637)=8),(NETWORKDAYS(Lister!$D$20,F637,Lister!$D$7:$D$13)-P637)*N637/NETWORKDAYS(Lister!$D$20,Lister!$E$20,Lister!$D$7:$D$13),IF(AND(MONTH(E637)=7,MONTH(F637)=7),0)))),0),"")</f>
        <v/>
      </c>
      <c r="S637" s="31" t="str">
        <f t="shared" si="66"/>
        <v/>
      </c>
      <c r="T637" s="31" t="str">
        <f t="shared" si="67"/>
        <v/>
      </c>
      <c r="U637" s="51" t="str">
        <f t="shared" si="68"/>
        <v/>
      </c>
    </row>
    <row r="638" spans="1:21" x14ac:dyDescent="0.25">
      <c r="A638" s="13" t="str">
        <f t="shared" si="69"/>
        <v/>
      </c>
      <c r="B638" s="55"/>
      <c r="C638" s="22"/>
      <c r="D638" s="23"/>
      <c r="E638" s="16"/>
      <c r="F638" s="16"/>
      <c r="G638" s="72" t="str">
        <f>IF(OR(E638="",F638=""),"",NETWORKDAYS(E638,F638,Lister!$D$7:$D$13))</f>
        <v/>
      </c>
      <c r="H638" s="19"/>
      <c r="I638" s="32" t="str">
        <f t="shared" si="63"/>
        <v/>
      </c>
      <c r="J638" s="18"/>
      <c r="K638" s="18"/>
      <c r="L638" s="46" t="str">
        <f t="shared" si="64"/>
        <v/>
      </c>
      <c r="M638" s="20"/>
      <c r="N638" s="31" t="str">
        <f t="shared" si="65"/>
        <v/>
      </c>
      <c r="O638" s="20"/>
      <c r="P638" s="20"/>
      <c r="Q638" s="46" t="str">
        <f>IFERROR(MAX(IF(OR(O638="",P638=""),"",IF(AND(AND(MONTH(E638)&gt;=7,MONTH(E638)&lt;8),AND(MONTH(F638)&gt;=7,MONTH(F638)&lt;8)),(NETWORKDAYS(E638,F638,Lister!$D$7:$D$13)-O638)*N638/NETWORKDAYS(Lister!$D$19,Lister!$E$19,Lister!$D$7:$D$13),IF(AND(AND(MONTH(E638)&gt;=7,MONTH(E638)&lt;8),MONTH(F638)&gt;7),(NETWORKDAYS(E638,Lister!$E$19,Lister!$D$7:$D$13)-O638)*N638/NETWORKDAYS(Lister!$D$19,Lister!$E$19,Lister!$D$7:$D$13),IF(MONTH(E638)&gt;7,0)))),0),"")</f>
        <v/>
      </c>
      <c r="R638" s="46" t="str">
        <f>IFERROR(MAX(IF(OR(O638="",P638=""),"",IF(AND(AND(MONTH(E638)&gt;=8,MONTH(E638)&lt;9),AND(MONTH(F638)&gt;=8,MONTH(F638)&lt;9)),(NETWORKDAYS(E638,F638,Lister!$D$7:$D$13)-P638)*N638/NETWORKDAYS(Lister!$D$20,Lister!$E$20,Lister!$D$7:$D$13),IF(AND(MONTH(E638)=7,MONTH(F638)=8),(NETWORKDAYS(Lister!$D$20,F638,Lister!$D$7:$D$13)-P638)*N638/NETWORKDAYS(Lister!$D$20,Lister!$E$20,Lister!$D$7:$D$13),IF(AND(MONTH(E638)=7,MONTH(F638)=7),0)))),0),"")</f>
        <v/>
      </c>
      <c r="S638" s="31" t="str">
        <f t="shared" si="66"/>
        <v/>
      </c>
      <c r="T638" s="31" t="str">
        <f t="shared" si="67"/>
        <v/>
      </c>
      <c r="U638" s="51" t="str">
        <f t="shared" si="68"/>
        <v/>
      </c>
    </row>
    <row r="639" spans="1:21" x14ac:dyDescent="0.25">
      <c r="A639" s="13" t="str">
        <f t="shared" si="69"/>
        <v/>
      </c>
      <c r="B639" s="55"/>
      <c r="C639" s="22"/>
      <c r="D639" s="23"/>
      <c r="E639" s="16"/>
      <c r="F639" s="16"/>
      <c r="G639" s="72" t="str">
        <f>IF(OR(E639="",F639=""),"",NETWORKDAYS(E639,F639,Lister!$D$7:$D$13))</f>
        <v/>
      </c>
      <c r="H639" s="19"/>
      <c r="I639" s="32" t="str">
        <f t="shared" si="63"/>
        <v/>
      </c>
      <c r="J639" s="18"/>
      <c r="K639" s="18"/>
      <c r="L639" s="46" t="str">
        <f t="shared" si="64"/>
        <v/>
      </c>
      <c r="M639" s="20"/>
      <c r="N639" s="31" t="str">
        <f t="shared" si="65"/>
        <v/>
      </c>
      <c r="O639" s="20"/>
      <c r="P639" s="20"/>
      <c r="Q639" s="46" t="str">
        <f>IFERROR(MAX(IF(OR(O639="",P639=""),"",IF(AND(AND(MONTH(E639)&gt;=7,MONTH(E639)&lt;8),AND(MONTH(F639)&gt;=7,MONTH(F639)&lt;8)),(NETWORKDAYS(E639,F639,Lister!$D$7:$D$13)-O639)*N639/NETWORKDAYS(Lister!$D$19,Lister!$E$19,Lister!$D$7:$D$13),IF(AND(AND(MONTH(E639)&gt;=7,MONTH(E639)&lt;8),MONTH(F639)&gt;7),(NETWORKDAYS(E639,Lister!$E$19,Lister!$D$7:$D$13)-O639)*N639/NETWORKDAYS(Lister!$D$19,Lister!$E$19,Lister!$D$7:$D$13),IF(MONTH(E639)&gt;7,0)))),0),"")</f>
        <v/>
      </c>
      <c r="R639" s="46" t="str">
        <f>IFERROR(MAX(IF(OR(O639="",P639=""),"",IF(AND(AND(MONTH(E639)&gt;=8,MONTH(E639)&lt;9),AND(MONTH(F639)&gt;=8,MONTH(F639)&lt;9)),(NETWORKDAYS(E639,F639,Lister!$D$7:$D$13)-P639)*N639/NETWORKDAYS(Lister!$D$20,Lister!$E$20,Lister!$D$7:$D$13),IF(AND(MONTH(E639)=7,MONTH(F639)=8),(NETWORKDAYS(Lister!$D$20,F639,Lister!$D$7:$D$13)-P639)*N639/NETWORKDAYS(Lister!$D$20,Lister!$E$20,Lister!$D$7:$D$13),IF(AND(MONTH(E639)=7,MONTH(F639)=7),0)))),0),"")</f>
        <v/>
      </c>
      <c r="S639" s="31" t="str">
        <f t="shared" si="66"/>
        <v/>
      </c>
      <c r="T639" s="31" t="str">
        <f t="shared" si="67"/>
        <v/>
      </c>
      <c r="U639" s="51" t="str">
        <f t="shared" si="68"/>
        <v/>
      </c>
    </row>
    <row r="640" spans="1:21" x14ac:dyDescent="0.25">
      <c r="A640" s="13" t="str">
        <f t="shared" si="69"/>
        <v/>
      </c>
      <c r="B640" s="55"/>
      <c r="C640" s="22"/>
      <c r="D640" s="23"/>
      <c r="E640" s="16"/>
      <c r="F640" s="16"/>
      <c r="G640" s="72" t="str">
        <f>IF(OR(E640="",F640=""),"",NETWORKDAYS(E640,F640,Lister!$D$7:$D$13))</f>
        <v/>
      </c>
      <c r="H640" s="19"/>
      <c r="I640" s="32" t="str">
        <f t="shared" si="63"/>
        <v/>
      </c>
      <c r="J640" s="18"/>
      <c r="K640" s="18"/>
      <c r="L640" s="46" t="str">
        <f t="shared" si="64"/>
        <v/>
      </c>
      <c r="M640" s="20"/>
      <c r="N640" s="31" t="str">
        <f t="shared" si="65"/>
        <v/>
      </c>
      <c r="O640" s="20"/>
      <c r="P640" s="20"/>
      <c r="Q640" s="46" t="str">
        <f>IFERROR(MAX(IF(OR(O640="",P640=""),"",IF(AND(AND(MONTH(E640)&gt;=7,MONTH(E640)&lt;8),AND(MONTH(F640)&gt;=7,MONTH(F640)&lt;8)),(NETWORKDAYS(E640,F640,Lister!$D$7:$D$13)-O640)*N640/NETWORKDAYS(Lister!$D$19,Lister!$E$19,Lister!$D$7:$D$13),IF(AND(AND(MONTH(E640)&gt;=7,MONTH(E640)&lt;8),MONTH(F640)&gt;7),(NETWORKDAYS(E640,Lister!$E$19,Lister!$D$7:$D$13)-O640)*N640/NETWORKDAYS(Lister!$D$19,Lister!$E$19,Lister!$D$7:$D$13),IF(MONTH(E640)&gt;7,0)))),0),"")</f>
        <v/>
      </c>
      <c r="R640" s="46" t="str">
        <f>IFERROR(MAX(IF(OR(O640="",P640=""),"",IF(AND(AND(MONTH(E640)&gt;=8,MONTH(E640)&lt;9),AND(MONTH(F640)&gt;=8,MONTH(F640)&lt;9)),(NETWORKDAYS(E640,F640,Lister!$D$7:$D$13)-P640)*N640/NETWORKDAYS(Lister!$D$20,Lister!$E$20,Lister!$D$7:$D$13),IF(AND(MONTH(E640)=7,MONTH(F640)=8),(NETWORKDAYS(Lister!$D$20,F640,Lister!$D$7:$D$13)-P640)*N640/NETWORKDAYS(Lister!$D$20,Lister!$E$20,Lister!$D$7:$D$13),IF(AND(MONTH(E640)=7,MONTH(F640)=7),0)))),0),"")</f>
        <v/>
      </c>
      <c r="S640" s="31" t="str">
        <f t="shared" si="66"/>
        <v/>
      </c>
      <c r="T640" s="31" t="str">
        <f t="shared" si="67"/>
        <v/>
      </c>
      <c r="U640" s="51" t="str">
        <f t="shared" si="68"/>
        <v/>
      </c>
    </row>
    <row r="641" spans="1:21" x14ac:dyDescent="0.25">
      <c r="A641" s="13" t="str">
        <f t="shared" si="69"/>
        <v/>
      </c>
      <c r="B641" s="55"/>
      <c r="C641" s="22"/>
      <c r="D641" s="23"/>
      <c r="E641" s="16"/>
      <c r="F641" s="16"/>
      <c r="G641" s="72" t="str">
        <f>IF(OR(E641="",F641=""),"",NETWORKDAYS(E641,F641,Lister!$D$7:$D$13))</f>
        <v/>
      </c>
      <c r="H641" s="19"/>
      <c r="I641" s="32" t="str">
        <f t="shared" si="63"/>
        <v/>
      </c>
      <c r="J641" s="18"/>
      <c r="K641" s="18"/>
      <c r="L641" s="46" t="str">
        <f t="shared" si="64"/>
        <v/>
      </c>
      <c r="M641" s="20"/>
      <c r="N641" s="31" t="str">
        <f t="shared" si="65"/>
        <v/>
      </c>
      <c r="O641" s="20"/>
      <c r="P641" s="20"/>
      <c r="Q641" s="46" t="str">
        <f>IFERROR(MAX(IF(OR(O641="",P641=""),"",IF(AND(AND(MONTH(E641)&gt;=7,MONTH(E641)&lt;8),AND(MONTH(F641)&gt;=7,MONTH(F641)&lt;8)),(NETWORKDAYS(E641,F641,Lister!$D$7:$D$13)-O641)*N641/NETWORKDAYS(Lister!$D$19,Lister!$E$19,Lister!$D$7:$D$13),IF(AND(AND(MONTH(E641)&gt;=7,MONTH(E641)&lt;8),MONTH(F641)&gt;7),(NETWORKDAYS(E641,Lister!$E$19,Lister!$D$7:$D$13)-O641)*N641/NETWORKDAYS(Lister!$D$19,Lister!$E$19,Lister!$D$7:$D$13),IF(MONTH(E641)&gt;7,0)))),0),"")</f>
        <v/>
      </c>
      <c r="R641" s="46" t="str">
        <f>IFERROR(MAX(IF(OR(O641="",P641=""),"",IF(AND(AND(MONTH(E641)&gt;=8,MONTH(E641)&lt;9),AND(MONTH(F641)&gt;=8,MONTH(F641)&lt;9)),(NETWORKDAYS(E641,F641,Lister!$D$7:$D$13)-P641)*N641/NETWORKDAYS(Lister!$D$20,Lister!$E$20,Lister!$D$7:$D$13),IF(AND(MONTH(E641)=7,MONTH(F641)=8),(NETWORKDAYS(Lister!$D$20,F641,Lister!$D$7:$D$13)-P641)*N641/NETWORKDAYS(Lister!$D$20,Lister!$E$20,Lister!$D$7:$D$13),IF(AND(MONTH(E641)=7,MONTH(F641)=7),0)))),0),"")</f>
        <v/>
      </c>
      <c r="S641" s="31" t="str">
        <f t="shared" si="66"/>
        <v/>
      </c>
      <c r="T641" s="31" t="str">
        <f t="shared" si="67"/>
        <v/>
      </c>
      <c r="U641" s="51" t="str">
        <f t="shared" si="68"/>
        <v/>
      </c>
    </row>
    <row r="642" spans="1:21" x14ac:dyDescent="0.25">
      <c r="A642" s="13" t="str">
        <f t="shared" si="69"/>
        <v/>
      </c>
      <c r="B642" s="55"/>
      <c r="C642" s="22"/>
      <c r="D642" s="23"/>
      <c r="E642" s="16"/>
      <c r="F642" s="16"/>
      <c r="G642" s="72" t="str">
        <f>IF(OR(E642="",F642=""),"",NETWORKDAYS(E642,F642,Lister!$D$7:$D$13))</f>
        <v/>
      </c>
      <c r="H642" s="19"/>
      <c r="I642" s="32" t="str">
        <f t="shared" si="63"/>
        <v/>
      </c>
      <c r="J642" s="18"/>
      <c r="K642" s="18"/>
      <c r="L642" s="46" t="str">
        <f t="shared" si="64"/>
        <v/>
      </c>
      <c r="M642" s="20"/>
      <c r="N642" s="31" t="str">
        <f t="shared" si="65"/>
        <v/>
      </c>
      <c r="O642" s="20"/>
      <c r="P642" s="20"/>
      <c r="Q642" s="46" t="str">
        <f>IFERROR(MAX(IF(OR(O642="",P642=""),"",IF(AND(AND(MONTH(E642)&gt;=7,MONTH(E642)&lt;8),AND(MONTH(F642)&gt;=7,MONTH(F642)&lt;8)),(NETWORKDAYS(E642,F642,Lister!$D$7:$D$13)-O642)*N642/NETWORKDAYS(Lister!$D$19,Lister!$E$19,Lister!$D$7:$D$13),IF(AND(AND(MONTH(E642)&gt;=7,MONTH(E642)&lt;8),MONTH(F642)&gt;7),(NETWORKDAYS(E642,Lister!$E$19,Lister!$D$7:$D$13)-O642)*N642/NETWORKDAYS(Lister!$D$19,Lister!$E$19,Lister!$D$7:$D$13),IF(MONTH(E642)&gt;7,0)))),0),"")</f>
        <v/>
      </c>
      <c r="R642" s="46" t="str">
        <f>IFERROR(MAX(IF(OR(O642="",P642=""),"",IF(AND(AND(MONTH(E642)&gt;=8,MONTH(E642)&lt;9),AND(MONTH(F642)&gt;=8,MONTH(F642)&lt;9)),(NETWORKDAYS(E642,F642,Lister!$D$7:$D$13)-P642)*N642/NETWORKDAYS(Lister!$D$20,Lister!$E$20,Lister!$D$7:$D$13),IF(AND(MONTH(E642)=7,MONTH(F642)=8),(NETWORKDAYS(Lister!$D$20,F642,Lister!$D$7:$D$13)-P642)*N642/NETWORKDAYS(Lister!$D$20,Lister!$E$20,Lister!$D$7:$D$13),IF(AND(MONTH(E642)=7,MONTH(F642)=7),0)))),0),"")</f>
        <v/>
      </c>
      <c r="S642" s="31" t="str">
        <f t="shared" si="66"/>
        <v/>
      </c>
      <c r="T642" s="31" t="str">
        <f t="shared" si="67"/>
        <v/>
      </c>
      <c r="U642" s="51" t="str">
        <f t="shared" si="68"/>
        <v/>
      </c>
    </row>
    <row r="643" spans="1:21" x14ac:dyDescent="0.25">
      <c r="A643" s="13" t="str">
        <f t="shared" si="69"/>
        <v/>
      </c>
      <c r="B643" s="55"/>
      <c r="C643" s="22"/>
      <c r="D643" s="23"/>
      <c r="E643" s="16"/>
      <c r="F643" s="16"/>
      <c r="G643" s="72" t="str">
        <f>IF(OR(E643="",F643=""),"",NETWORKDAYS(E643,F643,Lister!$D$7:$D$13))</f>
        <v/>
      </c>
      <c r="H643" s="19"/>
      <c r="I643" s="32" t="str">
        <f t="shared" si="63"/>
        <v/>
      </c>
      <c r="J643" s="18"/>
      <c r="K643" s="18"/>
      <c r="L643" s="46" t="str">
        <f t="shared" si="64"/>
        <v/>
      </c>
      <c r="M643" s="20"/>
      <c r="N643" s="31" t="str">
        <f t="shared" si="65"/>
        <v/>
      </c>
      <c r="O643" s="20"/>
      <c r="P643" s="20"/>
      <c r="Q643" s="46" t="str">
        <f>IFERROR(MAX(IF(OR(O643="",P643=""),"",IF(AND(AND(MONTH(E643)&gt;=7,MONTH(E643)&lt;8),AND(MONTH(F643)&gt;=7,MONTH(F643)&lt;8)),(NETWORKDAYS(E643,F643,Lister!$D$7:$D$13)-O643)*N643/NETWORKDAYS(Lister!$D$19,Lister!$E$19,Lister!$D$7:$D$13),IF(AND(AND(MONTH(E643)&gt;=7,MONTH(E643)&lt;8),MONTH(F643)&gt;7),(NETWORKDAYS(E643,Lister!$E$19,Lister!$D$7:$D$13)-O643)*N643/NETWORKDAYS(Lister!$D$19,Lister!$E$19,Lister!$D$7:$D$13),IF(MONTH(E643)&gt;7,0)))),0),"")</f>
        <v/>
      </c>
      <c r="R643" s="46" t="str">
        <f>IFERROR(MAX(IF(OR(O643="",P643=""),"",IF(AND(AND(MONTH(E643)&gt;=8,MONTH(E643)&lt;9),AND(MONTH(F643)&gt;=8,MONTH(F643)&lt;9)),(NETWORKDAYS(E643,F643,Lister!$D$7:$D$13)-P643)*N643/NETWORKDAYS(Lister!$D$20,Lister!$E$20,Lister!$D$7:$D$13),IF(AND(MONTH(E643)=7,MONTH(F643)=8),(NETWORKDAYS(Lister!$D$20,F643,Lister!$D$7:$D$13)-P643)*N643/NETWORKDAYS(Lister!$D$20,Lister!$E$20,Lister!$D$7:$D$13),IF(AND(MONTH(E643)=7,MONTH(F643)=7),0)))),0),"")</f>
        <v/>
      </c>
      <c r="S643" s="31" t="str">
        <f t="shared" si="66"/>
        <v/>
      </c>
      <c r="T643" s="31" t="str">
        <f t="shared" si="67"/>
        <v/>
      </c>
      <c r="U643" s="51" t="str">
        <f t="shared" si="68"/>
        <v/>
      </c>
    </row>
    <row r="644" spans="1:21" x14ac:dyDescent="0.25">
      <c r="A644" s="13" t="str">
        <f t="shared" si="69"/>
        <v/>
      </c>
      <c r="B644" s="55"/>
      <c r="C644" s="22"/>
      <c r="D644" s="23"/>
      <c r="E644" s="16"/>
      <c r="F644" s="16"/>
      <c r="G644" s="72" t="str">
        <f>IF(OR(E644="",F644=""),"",NETWORKDAYS(E644,F644,Lister!$D$7:$D$13))</f>
        <v/>
      </c>
      <c r="H644" s="19"/>
      <c r="I644" s="32" t="str">
        <f t="shared" si="63"/>
        <v/>
      </c>
      <c r="J644" s="18"/>
      <c r="K644" s="18"/>
      <c r="L644" s="46" t="str">
        <f t="shared" si="64"/>
        <v/>
      </c>
      <c r="M644" s="20"/>
      <c r="N644" s="31" t="str">
        <f t="shared" si="65"/>
        <v/>
      </c>
      <c r="O644" s="20"/>
      <c r="P644" s="20"/>
      <c r="Q644" s="46" t="str">
        <f>IFERROR(MAX(IF(OR(O644="",P644=""),"",IF(AND(AND(MONTH(E644)&gt;=7,MONTH(E644)&lt;8),AND(MONTH(F644)&gt;=7,MONTH(F644)&lt;8)),(NETWORKDAYS(E644,F644,Lister!$D$7:$D$13)-O644)*N644/NETWORKDAYS(Lister!$D$19,Lister!$E$19,Lister!$D$7:$D$13),IF(AND(AND(MONTH(E644)&gt;=7,MONTH(E644)&lt;8),MONTH(F644)&gt;7),(NETWORKDAYS(E644,Lister!$E$19,Lister!$D$7:$D$13)-O644)*N644/NETWORKDAYS(Lister!$D$19,Lister!$E$19,Lister!$D$7:$D$13),IF(MONTH(E644)&gt;7,0)))),0),"")</f>
        <v/>
      </c>
      <c r="R644" s="46" t="str">
        <f>IFERROR(MAX(IF(OR(O644="",P644=""),"",IF(AND(AND(MONTH(E644)&gt;=8,MONTH(E644)&lt;9),AND(MONTH(F644)&gt;=8,MONTH(F644)&lt;9)),(NETWORKDAYS(E644,F644,Lister!$D$7:$D$13)-P644)*N644/NETWORKDAYS(Lister!$D$20,Lister!$E$20,Lister!$D$7:$D$13),IF(AND(MONTH(E644)=7,MONTH(F644)=8),(NETWORKDAYS(Lister!$D$20,F644,Lister!$D$7:$D$13)-P644)*N644/NETWORKDAYS(Lister!$D$20,Lister!$E$20,Lister!$D$7:$D$13),IF(AND(MONTH(E644)=7,MONTH(F644)=7),0)))),0),"")</f>
        <v/>
      </c>
      <c r="S644" s="31" t="str">
        <f t="shared" si="66"/>
        <v/>
      </c>
      <c r="T644" s="31" t="str">
        <f t="shared" si="67"/>
        <v/>
      </c>
      <c r="U644" s="51" t="str">
        <f t="shared" si="68"/>
        <v/>
      </c>
    </row>
    <row r="645" spans="1:21" x14ac:dyDescent="0.25">
      <c r="A645" s="13" t="str">
        <f t="shared" si="69"/>
        <v/>
      </c>
      <c r="B645" s="55"/>
      <c r="C645" s="22"/>
      <c r="D645" s="23"/>
      <c r="E645" s="16"/>
      <c r="F645" s="16"/>
      <c r="G645" s="72" t="str">
        <f>IF(OR(E645="",F645=""),"",NETWORKDAYS(E645,F645,Lister!$D$7:$D$13))</f>
        <v/>
      </c>
      <c r="H645" s="19"/>
      <c r="I645" s="32" t="str">
        <f t="shared" si="63"/>
        <v/>
      </c>
      <c r="J645" s="18"/>
      <c r="K645" s="18"/>
      <c r="L645" s="46" t="str">
        <f t="shared" si="64"/>
        <v/>
      </c>
      <c r="M645" s="20"/>
      <c r="N645" s="31" t="str">
        <f t="shared" si="65"/>
        <v/>
      </c>
      <c r="O645" s="20"/>
      <c r="P645" s="20"/>
      <c r="Q645" s="46" t="str">
        <f>IFERROR(MAX(IF(OR(O645="",P645=""),"",IF(AND(AND(MONTH(E645)&gt;=7,MONTH(E645)&lt;8),AND(MONTH(F645)&gt;=7,MONTH(F645)&lt;8)),(NETWORKDAYS(E645,F645,Lister!$D$7:$D$13)-O645)*N645/NETWORKDAYS(Lister!$D$19,Lister!$E$19,Lister!$D$7:$D$13),IF(AND(AND(MONTH(E645)&gt;=7,MONTH(E645)&lt;8),MONTH(F645)&gt;7),(NETWORKDAYS(E645,Lister!$E$19,Lister!$D$7:$D$13)-O645)*N645/NETWORKDAYS(Lister!$D$19,Lister!$E$19,Lister!$D$7:$D$13),IF(MONTH(E645)&gt;7,0)))),0),"")</f>
        <v/>
      </c>
      <c r="R645" s="46" t="str">
        <f>IFERROR(MAX(IF(OR(O645="",P645=""),"",IF(AND(AND(MONTH(E645)&gt;=8,MONTH(E645)&lt;9),AND(MONTH(F645)&gt;=8,MONTH(F645)&lt;9)),(NETWORKDAYS(E645,F645,Lister!$D$7:$D$13)-P645)*N645/NETWORKDAYS(Lister!$D$20,Lister!$E$20,Lister!$D$7:$D$13),IF(AND(MONTH(E645)=7,MONTH(F645)=8),(NETWORKDAYS(Lister!$D$20,F645,Lister!$D$7:$D$13)-P645)*N645/NETWORKDAYS(Lister!$D$20,Lister!$E$20,Lister!$D$7:$D$13),IF(AND(MONTH(E645)=7,MONTH(F645)=7),0)))),0),"")</f>
        <v/>
      </c>
      <c r="S645" s="31" t="str">
        <f t="shared" si="66"/>
        <v/>
      </c>
      <c r="T645" s="31" t="str">
        <f t="shared" si="67"/>
        <v/>
      </c>
      <c r="U645" s="51" t="str">
        <f t="shared" si="68"/>
        <v/>
      </c>
    </row>
    <row r="646" spans="1:21" x14ac:dyDescent="0.25">
      <c r="A646" s="13" t="str">
        <f t="shared" si="69"/>
        <v/>
      </c>
      <c r="B646" s="55"/>
      <c r="C646" s="22"/>
      <c r="D646" s="23"/>
      <c r="E646" s="16"/>
      <c r="F646" s="16"/>
      <c r="G646" s="72" t="str">
        <f>IF(OR(E646="",F646=""),"",NETWORKDAYS(E646,F646,Lister!$D$7:$D$13))</f>
        <v/>
      </c>
      <c r="H646" s="19"/>
      <c r="I646" s="32" t="str">
        <f t="shared" si="63"/>
        <v/>
      </c>
      <c r="J646" s="18"/>
      <c r="K646" s="18"/>
      <c r="L646" s="46" t="str">
        <f t="shared" si="64"/>
        <v/>
      </c>
      <c r="M646" s="20"/>
      <c r="N646" s="31" t="str">
        <f t="shared" si="65"/>
        <v/>
      </c>
      <c r="O646" s="20"/>
      <c r="P646" s="20"/>
      <c r="Q646" s="46" t="str">
        <f>IFERROR(MAX(IF(OR(O646="",P646=""),"",IF(AND(AND(MONTH(E646)&gt;=7,MONTH(E646)&lt;8),AND(MONTH(F646)&gt;=7,MONTH(F646)&lt;8)),(NETWORKDAYS(E646,F646,Lister!$D$7:$D$13)-O646)*N646/NETWORKDAYS(Lister!$D$19,Lister!$E$19,Lister!$D$7:$D$13),IF(AND(AND(MONTH(E646)&gt;=7,MONTH(E646)&lt;8),MONTH(F646)&gt;7),(NETWORKDAYS(E646,Lister!$E$19,Lister!$D$7:$D$13)-O646)*N646/NETWORKDAYS(Lister!$D$19,Lister!$E$19,Lister!$D$7:$D$13),IF(MONTH(E646)&gt;7,0)))),0),"")</f>
        <v/>
      </c>
      <c r="R646" s="46" t="str">
        <f>IFERROR(MAX(IF(OR(O646="",P646=""),"",IF(AND(AND(MONTH(E646)&gt;=8,MONTH(E646)&lt;9),AND(MONTH(F646)&gt;=8,MONTH(F646)&lt;9)),(NETWORKDAYS(E646,F646,Lister!$D$7:$D$13)-P646)*N646/NETWORKDAYS(Lister!$D$20,Lister!$E$20,Lister!$D$7:$D$13),IF(AND(MONTH(E646)=7,MONTH(F646)=8),(NETWORKDAYS(Lister!$D$20,F646,Lister!$D$7:$D$13)-P646)*N646/NETWORKDAYS(Lister!$D$20,Lister!$E$20,Lister!$D$7:$D$13),IF(AND(MONTH(E646)=7,MONTH(F646)=7),0)))),0),"")</f>
        <v/>
      </c>
      <c r="S646" s="31" t="str">
        <f t="shared" si="66"/>
        <v/>
      </c>
      <c r="T646" s="31" t="str">
        <f t="shared" si="67"/>
        <v/>
      </c>
      <c r="U646" s="51" t="str">
        <f t="shared" si="68"/>
        <v/>
      </c>
    </row>
    <row r="647" spans="1:21" x14ac:dyDescent="0.25">
      <c r="A647" s="13" t="str">
        <f t="shared" si="69"/>
        <v/>
      </c>
      <c r="B647" s="55"/>
      <c r="C647" s="22"/>
      <c r="D647" s="23"/>
      <c r="E647" s="16"/>
      <c r="F647" s="16"/>
      <c r="G647" s="72" t="str">
        <f>IF(OR(E647="",F647=""),"",NETWORKDAYS(E647,F647,Lister!$D$7:$D$13))</f>
        <v/>
      </c>
      <c r="H647" s="19"/>
      <c r="I647" s="32" t="str">
        <f t="shared" si="63"/>
        <v/>
      </c>
      <c r="J647" s="18"/>
      <c r="K647" s="18"/>
      <c r="L647" s="46" t="str">
        <f t="shared" si="64"/>
        <v/>
      </c>
      <c r="M647" s="20"/>
      <c r="N647" s="31" t="str">
        <f t="shared" si="65"/>
        <v/>
      </c>
      <c r="O647" s="20"/>
      <c r="P647" s="20"/>
      <c r="Q647" s="46" t="str">
        <f>IFERROR(MAX(IF(OR(O647="",P647=""),"",IF(AND(AND(MONTH(E647)&gt;=7,MONTH(E647)&lt;8),AND(MONTH(F647)&gt;=7,MONTH(F647)&lt;8)),(NETWORKDAYS(E647,F647,Lister!$D$7:$D$13)-O647)*N647/NETWORKDAYS(Lister!$D$19,Lister!$E$19,Lister!$D$7:$D$13),IF(AND(AND(MONTH(E647)&gt;=7,MONTH(E647)&lt;8),MONTH(F647)&gt;7),(NETWORKDAYS(E647,Lister!$E$19,Lister!$D$7:$D$13)-O647)*N647/NETWORKDAYS(Lister!$D$19,Lister!$E$19,Lister!$D$7:$D$13),IF(MONTH(E647)&gt;7,0)))),0),"")</f>
        <v/>
      </c>
      <c r="R647" s="46" t="str">
        <f>IFERROR(MAX(IF(OR(O647="",P647=""),"",IF(AND(AND(MONTH(E647)&gt;=8,MONTH(E647)&lt;9),AND(MONTH(F647)&gt;=8,MONTH(F647)&lt;9)),(NETWORKDAYS(E647,F647,Lister!$D$7:$D$13)-P647)*N647/NETWORKDAYS(Lister!$D$20,Lister!$E$20,Lister!$D$7:$D$13),IF(AND(MONTH(E647)=7,MONTH(F647)=8),(NETWORKDAYS(Lister!$D$20,F647,Lister!$D$7:$D$13)-P647)*N647/NETWORKDAYS(Lister!$D$20,Lister!$E$20,Lister!$D$7:$D$13),IF(AND(MONTH(E647)=7,MONTH(F647)=7),0)))),0),"")</f>
        <v/>
      </c>
      <c r="S647" s="31" t="str">
        <f t="shared" si="66"/>
        <v/>
      </c>
      <c r="T647" s="31" t="str">
        <f t="shared" si="67"/>
        <v/>
      </c>
      <c r="U647" s="51" t="str">
        <f t="shared" si="68"/>
        <v/>
      </c>
    </row>
    <row r="648" spans="1:21" x14ac:dyDescent="0.25">
      <c r="A648" s="13" t="str">
        <f t="shared" si="69"/>
        <v/>
      </c>
      <c r="B648" s="55"/>
      <c r="C648" s="22"/>
      <c r="D648" s="23"/>
      <c r="E648" s="16"/>
      <c r="F648" s="16"/>
      <c r="G648" s="72" t="str">
        <f>IF(OR(E648="",F648=""),"",NETWORKDAYS(E648,F648,Lister!$D$7:$D$13))</f>
        <v/>
      </c>
      <c r="H648" s="19"/>
      <c r="I648" s="32" t="str">
        <f t="shared" si="63"/>
        <v/>
      </c>
      <c r="J648" s="18"/>
      <c r="K648" s="18"/>
      <c r="L648" s="46" t="str">
        <f t="shared" si="64"/>
        <v/>
      </c>
      <c r="M648" s="20"/>
      <c r="N648" s="31" t="str">
        <f t="shared" si="65"/>
        <v/>
      </c>
      <c r="O648" s="20"/>
      <c r="P648" s="20"/>
      <c r="Q648" s="46" t="str">
        <f>IFERROR(MAX(IF(OR(O648="",P648=""),"",IF(AND(AND(MONTH(E648)&gt;=7,MONTH(E648)&lt;8),AND(MONTH(F648)&gt;=7,MONTH(F648)&lt;8)),(NETWORKDAYS(E648,F648,Lister!$D$7:$D$13)-O648)*N648/NETWORKDAYS(Lister!$D$19,Lister!$E$19,Lister!$D$7:$D$13),IF(AND(AND(MONTH(E648)&gt;=7,MONTH(E648)&lt;8),MONTH(F648)&gt;7),(NETWORKDAYS(E648,Lister!$E$19,Lister!$D$7:$D$13)-O648)*N648/NETWORKDAYS(Lister!$D$19,Lister!$E$19,Lister!$D$7:$D$13),IF(MONTH(E648)&gt;7,0)))),0),"")</f>
        <v/>
      </c>
      <c r="R648" s="46" t="str">
        <f>IFERROR(MAX(IF(OR(O648="",P648=""),"",IF(AND(AND(MONTH(E648)&gt;=8,MONTH(E648)&lt;9),AND(MONTH(F648)&gt;=8,MONTH(F648)&lt;9)),(NETWORKDAYS(E648,F648,Lister!$D$7:$D$13)-P648)*N648/NETWORKDAYS(Lister!$D$20,Lister!$E$20,Lister!$D$7:$D$13),IF(AND(MONTH(E648)=7,MONTH(F648)=8),(NETWORKDAYS(Lister!$D$20,F648,Lister!$D$7:$D$13)-P648)*N648/NETWORKDAYS(Lister!$D$20,Lister!$E$20,Lister!$D$7:$D$13),IF(AND(MONTH(E648)=7,MONTH(F648)=7),0)))),0),"")</f>
        <v/>
      </c>
      <c r="S648" s="31" t="str">
        <f t="shared" si="66"/>
        <v/>
      </c>
      <c r="T648" s="31" t="str">
        <f t="shared" si="67"/>
        <v/>
      </c>
      <c r="U648" s="51" t="str">
        <f t="shared" si="68"/>
        <v/>
      </c>
    </row>
    <row r="649" spans="1:21" x14ac:dyDescent="0.25">
      <c r="A649" s="13" t="str">
        <f t="shared" si="69"/>
        <v/>
      </c>
      <c r="B649" s="55"/>
      <c r="C649" s="22"/>
      <c r="D649" s="23"/>
      <c r="E649" s="16"/>
      <c r="F649" s="16"/>
      <c r="G649" s="72" t="str">
        <f>IF(OR(E649="",F649=""),"",NETWORKDAYS(E649,F649,Lister!$D$7:$D$13))</f>
        <v/>
      </c>
      <c r="H649" s="19"/>
      <c r="I649" s="32" t="str">
        <f t="shared" si="63"/>
        <v/>
      </c>
      <c r="J649" s="18"/>
      <c r="K649" s="18"/>
      <c r="L649" s="46" t="str">
        <f t="shared" si="64"/>
        <v/>
      </c>
      <c r="M649" s="20"/>
      <c r="N649" s="31" t="str">
        <f t="shared" si="65"/>
        <v/>
      </c>
      <c r="O649" s="20"/>
      <c r="P649" s="20"/>
      <c r="Q649" s="46" t="str">
        <f>IFERROR(MAX(IF(OR(O649="",P649=""),"",IF(AND(AND(MONTH(E649)&gt;=7,MONTH(E649)&lt;8),AND(MONTH(F649)&gt;=7,MONTH(F649)&lt;8)),(NETWORKDAYS(E649,F649,Lister!$D$7:$D$13)-O649)*N649/NETWORKDAYS(Lister!$D$19,Lister!$E$19,Lister!$D$7:$D$13),IF(AND(AND(MONTH(E649)&gt;=7,MONTH(E649)&lt;8),MONTH(F649)&gt;7),(NETWORKDAYS(E649,Lister!$E$19,Lister!$D$7:$D$13)-O649)*N649/NETWORKDAYS(Lister!$D$19,Lister!$E$19,Lister!$D$7:$D$13),IF(MONTH(E649)&gt;7,0)))),0),"")</f>
        <v/>
      </c>
      <c r="R649" s="46" t="str">
        <f>IFERROR(MAX(IF(OR(O649="",P649=""),"",IF(AND(AND(MONTH(E649)&gt;=8,MONTH(E649)&lt;9),AND(MONTH(F649)&gt;=8,MONTH(F649)&lt;9)),(NETWORKDAYS(E649,F649,Lister!$D$7:$D$13)-P649)*N649/NETWORKDAYS(Lister!$D$20,Lister!$E$20,Lister!$D$7:$D$13),IF(AND(MONTH(E649)=7,MONTH(F649)=8),(NETWORKDAYS(Lister!$D$20,F649,Lister!$D$7:$D$13)-P649)*N649/NETWORKDAYS(Lister!$D$20,Lister!$E$20,Lister!$D$7:$D$13),IF(AND(MONTH(E649)=7,MONTH(F649)=7),0)))),0),"")</f>
        <v/>
      </c>
      <c r="S649" s="31" t="str">
        <f t="shared" si="66"/>
        <v/>
      </c>
      <c r="T649" s="31" t="str">
        <f t="shared" si="67"/>
        <v/>
      </c>
      <c r="U649" s="51" t="str">
        <f t="shared" si="68"/>
        <v/>
      </c>
    </row>
    <row r="650" spans="1:21" x14ac:dyDescent="0.25">
      <c r="A650" s="13" t="str">
        <f t="shared" si="69"/>
        <v/>
      </c>
      <c r="B650" s="55"/>
      <c r="C650" s="22"/>
      <c r="D650" s="23"/>
      <c r="E650" s="16"/>
      <c r="F650" s="16"/>
      <c r="G650" s="72" t="str">
        <f>IF(OR(E650="",F650=""),"",NETWORKDAYS(E650,F650,Lister!$D$7:$D$13))</f>
        <v/>
      </c>
      <c r="H650" s="19"/>
      <c r="I650" s="32" t="str">
        <f t="shared" si="63"/>
        <v/>
      </c>
      <c r="J650" s="18"/>
      <c r="K650" s="18"/>
      <c r="L650" s="46" t="str">
        <f t="shared" si="64"/>
        <v/>
      </c>
      <c r="M650" s="20"/>
      <c r="N650" s="31" t="str">
        <f t="shared" si="65"/>
        <v/>
      </c>
      <c r="O650" s="20"/>
      <c r="P650" s="20"/>
      <c r="Q650" s="46" t="str">
        <f>IFERROR(MAX(IF(OR(O650="",P650=""),"",IF(AND(AND(MONTH(E650)&gt;=7,MONTH(E650)&lt;8),AND(MONTH(F650)&gt;=7,MONTH(F650)&lt;8)),(NETWORKDAYS(E650,F650,Lister!$D$7:$D$13)-O650)*N650/NETWORKDAYS(Lister!$D$19,Lister!$E$19,Lister!$D$7:$D$13),IF(AND(AND(MONTH(E650)&gt;=7,MONTH(E650)&lt;8),MONTH(F650)&gt;7),(NETWORKDAYS(E650,Lister!$E$19,Lister!$D$7:$D$13)-O650)*N650/NETWORKDAYS(Lister!$D$19,Lister!$E$19,Lister!$D$7:$D$13),IF(MONTH(E650)&gt;7,0)))),0),"")</f>
        <v/>
      </c>
      <c r="R650" s="46" t="str">
        <f>IFERROR(MAX(IF(OR(O650="",P650=""),"",IF(AND(AND(MONTH(E650)&gt;=8,MONTH(E650)&lt;9),AND(MONTH(F650)&gt;=8,MONTH(F650)&lt;9)),(NETWORKDAYS(E650,F650,Lister!$D$7:$D$13)-P650)*N650/NETWORKDAYS(Lister!$D$20,Lister!$E$20,Lister!$D$7:$D$13),IF(AND(MONTH(E650)=7,MONTH(F650)=8),(NETWORKDAYS(Lister!$D$20,F650,Lister!$D$7:$D$13)-P650)*N650/NETWORKDAYS(Lister!$D$20,Lister!$E$20,Lister!$D$7:$D$13),IF(AND(MONTH(E650)=7,MONTH(F650)=7),0)))),0),"")</f>
        <v/>
      </c>
      <c r="S650" s="31" t="str">
        <f t="shared" si="66"/>
        <v/>
      </c>
      <c r="T650" s="31" t="str">
        <f t="shared" si="67"/>
        <v/>
      </c>
      <c r="U650" s="51" t="str">
        <f t="shared" si="68"/>
        <v/>
      </c>
    </row>
    <row r="651" spans="1:21" x14ac:dyDescent="0.25">
      <c r="A651" s="13" t="str">
        <f t="shared" si="69"/>
        <v/>
      </c>
      <c r="B651" s="55"/>
      <c r="C651" s="22"/>
      <c r="D651" s="23"/>
      <c r="E651" s="16"/>
      <c r="F651" s="16"/>
      <c r="G651" s="72" t="str">
        <f>IF(OR(E651="",F651=""),"",NETWORKDAYS(E651,F651,Lister!$D$7:$D$13))</f>
        <v/>
      </c>
      <c r="H651" s="19"/>
      <c r="I651" s="32" t="str">
        <f t="shared" si="63"/>
        <v/>
      </c>
      <c r="J651" s="18"/>
      <c r="K651" s="18"/>
      <c r="L651" s="46" t="str">
        <f t="shared" si="64"/>
        <v/>
      </c>
      <c r="M651" s="20"/>
      <c r="N651" s="31" t="str">
        <f t="shared" si="65"/>
        <v/>
      </c>
      <c r="O651" s="20"/>
      <c r="P651" s="20"/>
      <c r="Q651" s="46" t="str">
        <f>IFERROR(MAX(IF(OR(O651="",P651=""),"",IF(AND(AND(MONTH(E651)&gt;=7,MONTH(E651)&lt;8),AND(MONTH(F651)&gt;=7,MONTH(F651)&lt;8)),(NETWORKDAYS(E651,F651,Lister!$D$7:$D$13)-O651)*N651/NETWORKDAYS(Lister!$D$19,Lister!$E$19,Lister!$D$7:$D$13),IF(AND(AND(MONTH(E651)&gt;=7,MONTH(E651)&lt;8),MONTH(F651)&gt;7),(NETWORKDAYS(E651,Lister!$E$19,Lister!$D$7:$D$13)-O651)*N651/NETWORKDAYS(Lister!$D$19,Lister!$E$19,Lister!$D$7:$D$13),IF(MONTH(E651)&gt;7,0)))),0),"")</f>
        <v/>
      </c>
      <c r="R651" s="46" t="str">
        <f>IFERROR(MAX(IF(OR(O651="",P651=""),"",IF(AND(AND(MONTH(E651)&gt;=8,MONTH(E651)&lt;9),AND(MONTH(F651)&gt;=8,MONTH(F651)&lt;9)),(NETWORKDAYS(E651,F651,Lister!$D$7:$D$13)-P651)*N651/NETWORKDAYS(Lister!$D$20,Lister!$E$20,Lister!$D$7:$D$13),IF(AND(MONTH(E651)=7,MONTH(F651)=8),(NETWORKDAYS(Lister!$D$20,F651,Lister!$D$7:$D$13)-P651)*N651/NETWORKDAYS(Lister!$D$20,Lister!$E$20,Lister!$D$7:$D$13),IF(AND(MONTH(E651)=7,MONTH(F651)=7),0)))),0),"")</f>
        <v/>
      </c>
      <c r="S651" s="31" t="str">
        <f t="shared" si="66"/>
        <v/>
      </c>
      <c r="T651" s="31" t="str">
        <f t="shared" si="67"/>
        <v/>
      </c>
      <c r="U651" s="51" t="str">
        <f t="shared" si="68"/>
        <v/>
      </c>
    </row>
    <row r="652" spans="1:21" x14ac:dyDescent="0.25">
      <c r="A652" s="13" t="str">
        <f t="shared" si="69"/>
        <v/>
      </c>
      <c r="B652" s="55"/>
      <c r="C652" s="22"/>
      <c r="D652" s="23"/>
      <c r="E652" s="16"/>
      <c r="F652" s="16"/>
      <c r="G652" s="72" t="str">
        <f>IF(OR(E652="",F652=""),"",NETWORKDAYS(E652,F652,Lister!$D$7:$D$13))</f>
        <v/>
      </c>
      <c r="H652" s="19"/>
      <c r="I652" s="32" t="str">
        <f t="shared" si="63"/>
        <v/>
      </c>
      <c r="J652" s="18"/>
      <c r="K652" s="18"/>
      <c r="L652" s="46" t="str">
        <f t="shared" si="64"/>
        <v/>
      </c>
      <c r="M652" s="20"/>
      <c r="N652" s="31" t="str">
        <f t="shared" si="65"/>
        <v/>
      </c>
      <c r="O652" s="20"/>
      <c r="P652" s="20"/>
      <c r="Q652" s="46" t="str">
        <f>IFERROR(MAX(IF(OR(O652="",P652=""),"",IF(AND(AND(MONTH(E652)&gt;=7,MONTH(E652)&lt;8),AND(MONTH(F652)&gt;=7,MONTH(F652)&lt;8)),(NETWORKDAYS(E652,F652,Lister!$D$7:$D$13)-O652)*N652/NETWORKDAYS(Lister!$D$19,Lister!$E$19,Lister!$D$7:$D$13),IF(AND(AND(MONTH(E652)&gt;=7,MONTH(E652)&lt;8),MONTH(F652)&gt;7),(NETWORKDAYS(E652,Lister!$E$19,Lister!$D$7:$D$13)-O652)*N652/NETWORKDAYS(Lister!$D$19,Lister!$E$19,Lister!$D$7:$D$13),IF(MONTH(E652)&gt;7,0)))),0),"")</f>
        <v/>
      </c>
      <c r="R652" s="46" t="str">
        <f>IFERROR(MAX(IF(OR(O652="",P652=""),"",IF(AND(AND(MONTH(E652)&gt;=8,MONTH(E652)&lt;9),AND(MONTH(F652)&gt;=8,MONTH(F652)&lt;9)),(NETWORKDAYS(E652,F652,Lister!$D$7:$D$13)-P652)*N652/NETWORKDAYS(Lister!$D$20,Lister!$E$20,Lister!$D$7:$D$13),IF(AND(MONTH(E652)=7,MONTH(F652)=8),(NETWORKDAYS(Lister!$D$20,F652,Lister!$D$7:$D$13)-P652)*N652/NETWORKDAYS(Lister!$D$20,Lister!$E$20,Lister!$D$7:$D$13),IF(AND(MONTH(E652)=7,MONTH(F652)=7),0)))),0),"")</f>
        <v/>
      </c>
      <c r="S652" s="31" t="str">
        <f t="shared" si="66"/>
        <v/>
      </c>
      <c r="T652" s="31" t="str">
        <f t="shared" si="67"/>
        <v/>
      </c>
      <c r="U652" s="51" t="str">
        <f t="shared" si="68"/>
        <v/>
      </c>
    </row>
    <row r="653" spans="1:21" x14ac:dyDescent="0.25">
      <c r="A653" s="13" t="str">
        <f t="shared" si="69"/>
        <v/>
      </c>
      <c r="B653" s="55"/>
      <c r="C653" s="22"/>
      <c r="D653" s="23"/>
      <c r="E653" s="16"/>
      <c r="F653" s="16"/>
      <c r="G653" s="72" t="str">
        <f>IF(OR(E653="",F653=""),"",NETWORKDAYS(E653,F653,Lister!$D$7:$D$13))</f>
        <v/>
      </c>
      <c r="H653" s="19"/>
      <c r="I653" s="32" t="str">
        <f t="shared" si="63"/>
        <v/>
      </c>
      <c r="J653" s="18"/>
      <c r="K653" s="18"/>
      <c r="L653" s="46" t="str">
        <f t="shared" si="64"/>
        <v/>
      </c>
      <c r="M653" s="20"/>
      <c r="N653" s="31" t="str">
        <f t="shared" si="65"/>
        <v/>
      </c>
      <c r="O653" s="20"/>
      <c r="P653" s="20"/>
      <c r="Q653" s="46" t="str">
        <f>IFERROR(MAX(IF(OR(O653="",P653=""),"",IF(AND(AND(MONTH(E653)&gt;=7,MONTH(E653)&lt;8),AND(MONTH(F653)&gt;=7,MONTH(F653)&lt;8)),(NETWORKDAYS(E653,F653,Lister!$D$7:$D$13)-O653)*N653/NETWORKDAYS(Lister!$D$19,Lister!$E$19,Lister!$D$7:$D$13),IF(AND(AND(MONTH(E653)&gt;=7,MONTH(E653)&lt;8),MONTH(F653)&gt;7),(NETWORKDAYS(E653,Lister!$E$19,Lister!$D$7:$D$13)-O653)*N653/NETWORKDAYS(Lister!$D$19,Lister!$E$19,Lister!$D$7:$D$13),IF(MONTH(E653)&gt;7,0)))),0),"")</f>
        <v/>
      </c>
      <c r="R653" s="46" t="str">
        <f>IFERROR(MAX(IF(OR(O653="",P653=""),"",IF(AND(AND(MONTH(E653)&gt;=8,MONTH(E653)&lt;9),AND(MONTH(F653)&gt;=8,MONTH(F653)&lt;9)),(NETWORKDAYS(E653,F653,Lister!$D$7:$D$13)-P653)*N653/NETWORKDAYS(Lister!$D$20,Lister!$E$20,Lister!$D$7:$D$13),IF(AND(MONTH(E653)=7,MONTH(F653)=8),(NETWORKDAYS(Lister!$D$20,F653,Lister!$D$7:$D$13)-P653)*N653/NETWORKDAYS(Lister!$D$20,Lister!$E$20,Lister!$D$7:$D$13),IF(AND(MONTH(E653)=7,MONTH(F653)=7),0)))),0),"")</f>
        <v/>
      </c>
      <c r="S653" s="31" t="str">
        <f t="shared" si="66"/>
        <v/>
      </c>
      <c r="T653" s="31" t="str">
        <f t="shared" si="67"/>
        <v/>
      </c>
      <c r="U653" s="51" t="str">
        <f t="shared" si="68"/>
        <v/>
      </c>
    </row>
    <row r="654" spans="1:21" x14ac:dyDescent="0.25">
      <c r="A654" s="13" t="str">
        <f t="shared" si="69"/>
        <v/>
      </c>
      <c r="B654" s="55"/>
      <c r="C654" s="22"/>
      <c r="D654" s="23"/>
      <c r="E654" s="16"/>
      <c r="F654" s="16"/>
      <c r="G654" s="72" t="str">
        <f>IF(OR(E654="",F654=""),"",NETWORKDAYS(E654,F654,Lister!$D$7:$D$13))</f>
        <v/>
      </c>
      <c r="H654" s="19"/>
      <c r="I654" s="32" t="str">
        <f t="shared" si="63"/>
        <v/>
      </c>
      <c r="J654" s="18"/>
      <c r="K654" s="18"/>
      <c r="L654" s="46" t="str">
        <f t="shared" si="64"/>
        <v/>
      </c>
      <c r="M654" s="20"/>
      <c r="N654" s="31" t="str">
        <f t="shared" si="65"/>
        <v/>
      </c>
      <c r="O654" s="20"/>
      <c r="P654" s="20"/>
      <c r="Q654" s="46" t="str">
        <f>IFERROR(MAX(IF(OR(O654="",P654=""),"",IF(AND(AND(MONTH(E654)&gt;=7,MONTH(E654)&lt;8),AND(MONTH(F654)&gt;=7,MONTH(F654)&lt;8)),(NETWORKDAYS(E654,F654,Lister!$D$7:$D$13)-O654)*N654/NETWORKDAYS(Lister!$D$19,Lister!$E$19,Lister!$D$7:$D$13),IF(AND(AND(MONTH(E654)&gt;=7,MONTH(E654)&lt;8),MONTH(F654)&gt;7),(NETWORKDAYS(E654,Lister!$E$19,Lister!$D$7:$D$13)-O654)*N654/NETWORKDAYS(Lister!$D$19,Lister!$E$19,Lister!$D$7:$D$13),IF(MONTH(E654)&gt;7,0)))),0),"")</f>
        <v/>
      </c>
      <c r="R654" s="46" t="str">
        <f>IFERROR(MAX(IF(OR(O654="",P654=""),"",IF(AND(AND(MONTH(E654)&gt;=8,MONTH(E654)&lt;9),AND(MONTH(F654)&gt;=8,MONTH(F654)&lt;9)),(NETWORKDAYS(E654,F654,Lister!$D$7:$D$13)-P654)*N654/NETWORKDAYS(Lister!$D$20,Lister!$E$20,Lister!$D$7:$D$13),IF(AND(MONTH(E654)=7,MONTH(F654)=8),(NETWORKDAYS(Lister!$D$20,F654,Lister!$D$7:$D$13)-P654)*N654/NETWORKDAYS(Lister!$D$20,Lister!$E$20,Lister!$D$7:$D$13),IF(AND(MONTH(E654)=7,MONTH(F654)=7),0)))),0),"")</f>
        <v/>
      </c>
      <c r="S654" s="31" t="str">
        <f t="shared" si="66"/>
        <v/>
      </c>
      <c r="T654" s="31" t="str">
        <f t="shared" si="67"/>
        <v/>
      </c>
      <c r="U654" s="51" t="str">
        <f t="shared" si="68"/>
        <v/>
      </c>
    </row>
    <row r="655" spans="1:21" x14ac:dyDescent="0.25">
      <c r="A655" s="13" t="str">
        <f t="shared" si="69"/>
        <v/>
      </c>
      <c r="B655" s="55"/>
      <c r="C655" s="22"/>
      <c r="D655" s="23"/>
      <c r="E655" s="16"/>
      <c r="F655" s="16"/>
      <c r="G655" s="72" t="str">
        <f>IF(OR(E655="",F655=""),"",NETWORKDAYS(E655,F655,Lister!$D$7:$D$13))</f>
        <v/>
      </c>
      <c r="H655" s="19"/>
      <c r="I655" s="32" t="str">
        <f t="shared" si="63"/>
        <v/>
      </c>
      <c r="J655" s="18"/>
      <c r="K655" s="18"/>
      <c r="L655" s="46" t="str">
        <f t="shared" si="64"/>
        <v/>
      </c>
      <c r="M655" s="20"/>
      <c r="N655" s="31" t="str">
        <f t="shared" si="65"/>
        <v/>
      </c>
      <c r="O655" s="20"/>
      <c r="P655" s="20"/>
      <c r="Q655" s="46" t="str">
        <f>IFERROR(MAX(IF(OR(O655="",P655=""),"",IF(AND(AND(MONTH(E655)&gt;=7,MONTH(E655)&lt;8),AND(MONTH(F655)&gt;=7,MONTH(F655)&lt;8)),(NETWORKDAYS(E655,F655,Lister!$D$7:$D$13)-O655)*N655/NETWORKDAYS(Lister!$D$19,Lister!$E$19,Lister!$D$7:$D$13),IF(AND(AND(MONTH(E655)&gt;=7,MONTH(E655)&lt;8),MONTH(F655)&gt;7),(NETWORKDAYS(E655,Lister!$E$19,Lister!$D$7:$D$13)-O655)*N655/NETWORKDAYS(Lister!$D$19,Lister!$E$19,Lister!$D$7:$D$13),IF(MONTH(E655)&gt;7,0)))),0),"")</f>
        <v/>
      </c>
      <c r="R655" s="46" t="str">
        <f>IFERROR(MAX(IF(OR(O655="",P655=""),"",IF(AND(AND(MONTH(E655)&gt;=8,MONTH(E655)&lt;9),AND(MONTH(F655)&gt;=8,MONTH(F655)&lt;9)),(NETWORKDAYS(E655,F655,Lister!$D$7:$D$13)-P655)*N655/NETWORKDAYS(Lister!$D$20,Lister!$E$20,Lister!$D$7:$D$13),IF(AND(MONTH(E655)=7,MONTH(F655)=8),(NETWORKDAYS(Lister!$D$20,F655,Lister!$D$7:$D$13)-P655)*N655/NETWORKDAYS(Lister!$D$20,Lister!$E$20,Lister!$D$7:$D$13),IF(AND(MONTH(E655)=7,MONTH(F655)=7),0)))),0),"")</f>
        <v/>
      </c>
      <c r="S655" s="31" t="str">
        <f t="shared" si="66"/>
        <v/>
      </c>
      <c r="T655" s="31" t="str">
        <f t="shared" si="67"/>
        <v/>
      </c>
      <c r="U655" s="51" t="str">
        <f t="shared" si="68"/>
        <v/>
      </c>
    </row>
    <row r="656" spans="1:21" x14ac:dyDescent="0.25">
      <c r="A656" s="13" t="str">
        <f t="shared" si="69"/>
        <v/>
      </c>
      <c r="B656" s="55"/>
      <c r="C656" s="22"/>
      <c r="D656" s="23"/>
      <c r="E656" s="16"/>
      <c r="F656" s="16"/>
      <c r="G656" s="72" t="str">
        <f>IF(OR(E656="",F656=""),"",NETWORKDAYS(E656,F656,Lister!$D$7:$D$13))</f>
        <v/>
      </c>
      <c r="H656" s="19"/>
      <c r="I656" s="32" t="str">
        <f t="shared" si="63"/>
        <v/>
      </c>
      <c r="J656" s="18"/>
      <c r="K656" s="18"/>
      <c r="L656" s="46" t="str">
        <f t="shared" si="64"/>
        <v/>
      </c>
      <c r="M656" s="20"/>
      <c r="N656" s="31" t="str">
        <f t="shared" si="65"/>
        <v/>
      </c>
      <c r="O656" s="20"/>
      <c r="P656" s="20"/>
      <c r="Q656" s="46" t="str">
        <f>IFERROR(MAX(IF(OR(O656="",P656=""),"",IF(AND(AND(MONTH(E656)&gt;=7,MONTH(E656)&lt;8),AND(MONTH(F656)&gt;=7,MONTH(F656)&lt;8)),(NETWORKDAYS(E656,F656,Lister!$D$7:$D$13)-O656)*N656/NETWORKDAYS(Lister!$D$19,Lister!$E$19,Lister!$D$7:$D$13),IF(AND(AND(MONTH(E656)&gt;=7,MONTH(E656)&lt;8),MONTH(F656)&gt;7),(NETWORKDAYS(E656,Lister!$E$19,Lister!$D$7:$D$13)-O656)*N656/NETWORKDAYS(Lister!$D$19,Lister!$E$19,Lister!$D$7:$D$13),IF(MONTH(E656)&gt;7,0)))),0),"")</f>
        <v/>
      </c>
      <c r="R656" s="46" t="str">
        <f>IFERROR(MAX(IF(OR(O656="",P656=""),"",IF(AND(AND(MONTH(E656)&gt;=8,MONTH(E656)&lt;9),AND(MONTH(F656)&gt;=8,MONTH(F656)&lt;9)),(NETWORKDAYS(E656,F656,Lister!$D$7:$D$13)-P656)*N656/NETWORKDAYS(Lister!$D$20,Lister!$E$20,Lister!$D$7:$D$13),IF(AND(MONTH(E656)=7,MONTH(F656)=8),(NETWORKDAYS(Lister!$D$20,F656,Lister!$D$7:$D$13)-P656)*N656/NETWORKDAYS(Lister!$D$20,Lister!$E$20,Lister!$D$7:$D$13),IF(AND(MONTH(E656)=7,MONTH(F656)=7),0)))),0),"")</f>
        <v/>
      </c>
      <c r="S656" s="31" t="str">
        <f t="shared" si="66"/>
        <v/>
      </c>
      <c r="T656" s="31" t="str">
        <f t="shared" si="67"/>
        <v/>
      </c>
      <c r="U656" s="51" t="str">
        <f t="shared" si="68"/>
        <v/>
      </c>
    </row>
    <row r="657" spans="1:21" x14ac:dyDescent="0.25">
      <c r="A657" s="13" t="str">
        <f t="shared" si="69"/>
        <v/>
      </c>
      <c r="B657" s="55"/>
      <c r="C657" s="22"/>
      <c r="D657" s="23"/>
      <c r="E657" s="16"/>
      <c r="F657" s="16"/>
      <c r="G657" s="72" t="str">
        <f>IF(OR(E657="",F657=""),"",NETWORKDAYS(E657,F657,Lister!$D$7:$D$13))</f>
        <v/>
      </c>
      <c r="H657" s="19"/>
      <c r="I657" s="32" t="str">
        <f t="shared" si="63"/>
        <v/>
      </c>
      <c r="J657" s="18"/>
      <c r="K657" s="18"/>
      <c r="L657" s="46" t="str">
        <f t="shared" si="64"/>
        <v/>
      </c>
      <c r="M657" s="20"/>
      <c r="N657" s="31" t="str">
        <f t="shared" si="65"/>
        <v/>
      </c>
      <c r="O657" s="20"/>
      <c r="P657" s="20"/>
      <c r="Q657" s="46" t="str">
        <f>IFERROR(MAX(IF(OR(O657="",P657=""),"",IF(AND(AND(MONTH(E657)&gt;=7,MONTH(E657)&lt;8),AND(MONTH(F657)&gt;=7,MONTH(F657)&lt;8)),(NETWORKDAYS(E657,F657,Lister!$D$7:$D$13)-O657)*N657/NETWORKDAYS(Lister!$D$19,Lister!$E$19,Lister!$D$7:$D$13),IF(AND(AND(MONTH(E657)&gt;=7,MONTH(E657)&lt;8),MONTH(F657)&gt;7),(NETWORKDAYS(E657,Lister!$E$19,Lister!$D$7:$D$13)-O657)*N657/NETWORKDAYS(Lister!$D$19,Lister!$E$19,Lister!$D$7:$D$13),IF(MONTH(E657)&gt;7,0)))),0),"")</f>
        <v/>
      </c>
      <c r="R657" s="46" t="str">
        <f>IFERROR(MAX(IF(OR(O657="",P657=""),"",IF(AND(AND(MONTH(E657)&gt;=8,MONTH(E657)&lt;9),AND(MONTH(F657)&gt;=8,MONTH(F657)&lt;9)),(NETWORKDAYS(E657,F657,Lister!$D$7:$D$13)-P657)*N657/NETWORKDAYS(Lister!$D$20,Lister!$E$20,Lister!$D$7:$D$13),IF(AND(MONTH(E657)=7,MONTH(F657)=8),(NETWORKDAYS(Lister!$D$20,F657,Lister!$D$7:$D$13)-P657)*N657/NETWORKDAYS(Lister!$D$20,Lister!$E$20,Lister!$D$7:$D$13),IF(AND(MONTH(E657)=7,MONTH(F657)=7),0)))),0),"")</f>
        <v/>
      </c>
      <c r="S657" s="31" t="str">
        <f t="shared" si="66"/>
        <v/>
      </c>
      <c r="T657" s="31" t="str">
        <f t="shared" si="67"/>
        <v/>
      </c>
      <c r="U657" s="51" t="str">
        <f t="shared" si="68"/>
        <v/>
      </c>
    </row>
    <row r="658" spans="1:21" x14ac:dyDescent="0.25">
      <c r="A658" s="13" t="str">
        <f t="shared" si="69"/>
        <v/>
      </c>
      <c r="B658" s="55"/>
      <c r="C658" s="22"/>
      <c r="D658" s="23"/>
      <c r="E658" s="16"/>
      <c r="F658" s="16"/>
      <c r="G658" s="72" t="str">
        <f>IF(OR(E658="",F658=""),"",NETWORKDAYS(E658,F658,Lister!$D$7:$D$13))</f>
        <v/>
      </c>
      <c r="H658" s="19"/>
      <c r="I658" s="32" t="str">
        <f t="shared" si="63"/>
        <v/>
      </c>
      <c r="J658" s="18"/>
      <c r="K658" s="18"/>
      <c r="L658" s="46" t="str">
        <f t="shared" si="64"/>
        <v/>
      </c>
      <c r="M658" s="20"/>
      <c r="N658" s="31" t="str">
        <f t="shared" si="65"/>
        <v/>
      </c>
      <c r="O658" s="20"/>
      <c r="P658" s="20"/>
      <c r="Q658" s="46" t="str">
        <f>IFERROR(MAX(IF(OR(O658="",P658=""),"",IF(AND(AND(MONTH(E658)&gt;=7,MONTH(E658)&lt;8),AND(MONTH(F658)&gt;=7,MONTH(F658)&lt;8)),(NETWORKDAYS(E658,F658,Lister!$D$7:$D$13)-O658)*N658/NETWORKDAYS(Lister!$D$19,Lister!$E$19,Lister!$D$7:$D$13),IF(AND(AND(MONTH(E658)&gt;=7,MONTH(E658)&lt;8),MONTH(F658)&gt;7),(NETWORKDAYS(E658,Lister!$E$19,Lister!$D$7:$D$13)-O658)*N658/NETWORKDAYS(Lister!$D$19,Lister!$E$19,Lister!$D$7:$D$13),IF(MONTH(E658)&gt;7,0)))),0),"")</f>
        <v/>
      </c>
      <c r="R658" s="46" t="str">
        <f>IFERROR(MAX(IF(OR(O658="",P658=""),"",IF(AND(AND(MONTH(E658)&gt;=8,MONTH(E658)&lt;9),AND(MONTH(F658)&gt;=8,MONTH(F658)&lt;9)),(NETWORKDAYS(E658,F658,Lister!$D$7:$D$13)-P658)*N658/NETWORKDAYS(Lister!$D$20,Lister!$E$20,Lister!$D$7:$D$13),IF(AND(MONTH(E658)=7,MONTH(F658)=8),(NETWORKDAYS(Lister!$D$20,F658,Lister!$D$7:$D$13)-P658)*N658/NETWORKDAYS(Lister!$D$20,Lister!$E$20,Lister!$D$7:$D$13),IF(AND(MONTH(E658)=7,MONTH(F658)=7),0)))),0),"")</f>
        <v/>
      </c>
      <c r="S658" s="31" t="str">
        <f t="shared" si="66"/>
        <v/>
      </c>
      <c r="T658" s="31" t="str">
        <f t="shared" si="67"/>
        <v/>
      </c>
      <c r="U658" s="51" t="str">
        <f t="shared" si="68"/>
        <v/>
      </c>
    </row>
    <row r="659" spans="1:21" x14ac:dyDescent="0.25">
      <c r="A659" s="13" t="str">
        <f t="shared" si="69"/>
        <v/>
      </c>
      <c r="B659" s="55"/>
      <c r="C659" s="22"/>
      <c r="D659" s="23"/>
      <c r="E659" s="16"/>
      <c r="F659" s="16"/>
      <c r="G659" s="72" t="str">
        <f>IF(OR(E659="",F659=""),"",NETWORKDAYS(E659,F659,Lister!$D$7:$D$13))</f>
        <v/>
      </c>
      <c r="H659" s="19"/>
      <c r="I659" s="32" t="str">
        <f t="shared" si="63"/>
        <v/>
      </c>
      <c r="J659" s="18"/>
      <c r="K659" s="18"/>
      <c r="L659" s="46" t="str">
        <f t="shared" si="64"/>
        <v/>
      </c>
      <c r="M659" s="20"/>
      <c r="N659" s="31" t="str">
        <f t="shared" si="65"/>
        <v/>
      </c>
      <c r="O659" s="20"/>
      <c r="P659" s="20"/>
      <c r="Q659" s="46" t="str">
        <f>IFERROR(MAX(IF(OR(O659="",P659=""),"",IF(AND(AND(MONTH(E659)&gt;=7,MONTH(E659)&lt;8),AND(MONTH(F659)&gt;=7,MONTH(F659)&lt;8)),(NETWORKDAYS(E659,F659,Lister!$D$7:$D$13)-O659)*N659/NETWORKDAYS(Lister!$D$19,Lister!$E$19,Lister!$D$7:$D$13),IF(AND(AND(MONTH(E659)&gt;=7,MONTH(E659)&lt;8),MONTH(F659)&gt;7),(NETWORKDAYS(E659,Lister!$E$19,Lister!$D$7:$D$13)-O659)*N659/NETWORKDAYS(Lister!$D$19,Lister!$E$19,Lister!$D$7:$D$13),IF(MONTH(E659)&gt;7,0)))),0),"")</f>
        <v/>
      </c>
      <c r="R659" s="46" t="str">
        <f>IFERROR(MAX(IF(OR(O659="",P659=""),"",IF(AND(AND(MONTH(E659)&gt;=8,MONTH(E659)&lt;9),AND(MONTH(F659)&gt;=8,MONTH(F659)&lt;9)),(NETWORKDAYS(E659,F659,Lister!$D$7:$D$13)-P659)*N659/NETWORKDAYS(Lister!$D$20,Lister!$E$20,Lister!$D$7:$D$13),IF(AND(MONTH(E659)=7,MONTH(F659)=8),(NETWORKDAYS(Lister!$D$20,F659,Lister!$D$7:$D$13)-P659)*N659/NETWORKDAYS(Lister!$D$20,Lister!$E$20,Lister!$D$7:$D$13),IF(AND(MONTH(E659)=7,MONTH(F659)=7),0)))),0),"")</f>
        <v/>
      </c>
      <c r="S659" s="31" t="str">
        <f t="shared" si="66"/>
        <v/>
      </c>
      <c r="T659" s="31" t="str">
        <f t="shared" si="67"/>
        <v/>
      </c>
      <c r="U659" s="51" t="str">
        <f t="shared" si="68"/>
        <v/>
      </c>
    </row>
    <row r="660" spans="1:21" x14ac:dyDescent="0.25">
      <c r="A660" s="13" t="str">
        <f t="shared" si="69"/>
        <v/>
      </c>
      <c r="B660" s="55"/>
      <c r="C660" s="22"/>
      <c r="D660" s="23"/>
      <c r="E660" s="16"/>
      <c r="F660" s="16"/>
      <c r="G660" s="72" t="str">
        <f>IF(OR(E660="",F660=""),"",NETWORKDAYS(E660,F660,Lister!$D$7:$D$13))</f>
        <v/>
      </c>
      <c r="H660" s="19"/>
      <c r="I660" s="32" t="str">
        <f t="shared" si="63"/>
        <v/>
      </c>
      <c r="J660" s="18"/>
      <c r="K660" s="18"/>
      <c r="L660" s="46" t="str">
        <f t="shared" si="64"/>
        <v/>
      </c>
      <c r="M660" s="20"/>
      <c r="N660" s="31" t="str">
        <f t="shared" si="65"/>
        <v/>
      </c>
      <c r="O660" s="20"/>
      <c r="P660" s="20"/>
      <c r="Q660" s="46" t="str">
        <f>IFERROR(MAX(IF(OR(O660="",P660=""),"",IF(AND(AND(MONTH(E660)&gt;=7,MONTH(E660)&lt;8),AND(MONTH(F660)&gt;=7,MONTH(F660)&lt;8)),(NETWORKDAYS(E660,F660,Lister!$D$7:$D$13)-O660)*N660/NETWORKDAYS(Lister!$D$19,Lister!$E$19,Lister!$D$7:$D$13),IF(AND(AND(MONTH(E660)&gt;=7,MONTH(E660)&lt;8),MONTH(F660)&gt;7),(NETWORKDAYS(E660,Lister!$E$19,Lister!$D$7:$D$13)-O660)*N660/NETWORKDAYS(Lister!$D$19,Lister!$E$19,Lister!$D$7:$D$13),IF(MONTH(E660)&gt;7,0)))),0),"")</f>
        <v/>
      </c>
      <c r="R660" s="46" t="str">
        <f>IFERROR(MAX(IF(OR(O660="",P660=""),"",IF(AND(AND(MONTH(E660)&gt;=8,MONTH(E660)&lt;9),AND(MONTH(F660)&gt;=8,MONTH(F660)&lt;9)),(NETWORKDAYS(E660,F660,Lister!$D$7:$D$13)-P660)*N660/NETWORKDAYS(Lister!$D$20,Lister!$E$20,Lister!$D$7:$D$13),IF(AND(MONTH(E660)=7,MONTH(F660)=8),(NETWORKDAYS(Lister!$D$20,F660,Lister!$D$7:$D$13)-P660)*N660/NETWORKDAYS(Lister!$D$20,Lister!$E$20,Lister!$D$7:$D$13),IF(AND(MONTH(E660)=7,MONTH(F660)=7),0)))),0),"")</f>
        <v/>
      </c>
      <c r="S660" s="31" t="str">
        <f t="shared" si="66"/>
        <v/>
      </c>
      <c r="T660" s="31" t="str">
        <f t="shared" si="67"/>
        <v/>
      </c>
      <c r="U660" s="51" t="str">
        <f t="shared" si="68"/>
        <v/>
      </c>
    </row>
    <row r="661" spans="1:21" x14ac:dyDescent="0.25">
      <c r="A661" s="13" t="str">
        <f t="shared" si="69"/>
        <v/>
      </c>
      <c r="B661" s="55"/>
      <c r="C661" s="22"/>
      <c r="D661" s="23"/>
      <c r="E661" s="16"/>
      <c r="F661" s="16"/>
      <c r="G661" s="72" t="str">
        <f>IF(OR(E661="",F661=""),"",NETWORKDAYS(E661,F661,Lister!$D$7:$D$13))</f>
        <v/>
      </c>
      <c r="H661" s="19"/>
      <c r="I661" s="32" t="str">
        <f t="shared" ref="I661:I724" si="70">IF(H661="","",IF(H661="Funktionær",0.75,IF(H661="Ikke-funktionær",0.9,IF(H661="Elev/lærling",0.9))))</f>
        <v/>
      </c>
      <c r="J661" s="18"/>
      <c r="K661" s="18"/>
      <c r="L661" s="46" t="str">
        <f t="shared" ref="L661:L724" si="71">IF(J661="","",J661-K661)</f>
        <v/>
      </c>
      <c r="M661" s="20"/>
      <c r="N661" s="31" t="str">
        <f t="shared" ref="N661:N724" si="72">IF(B661="","",IF(L661*I661&gt;30000*IF(M661&gt;37,37,M661)/37,30000*IF(M661&gt;37,37,M661)/37,L661*I661))</f>
        <v/>
      </c>
      <c r="O661" s="20"/>
      <c r="P661" s="20"/>
      <c r="Q661" s="46" t="str">
        <f>IFERROR(MAX(IF(OR(O661="",P661=""),"",IF(AND(AND(MONTH(E661)&gt;=7,MONTH(E661)&lt;8),AND(MONTH(F661)&gt;=7,MONTH(F661)&lt;8)),(NETWORKDAYS(E661,F661,Lister!$D$7:$D$13)-O661)*N661/NETWORKDAYS(Lister!$D$19,Lister!$E$19,Lister!$D$7:$D$13),IF(AND(AND(MONTH(E661)&gt;=7,MONTH(E661)&lt;8),MONTH(F661)&gt;7),(NETWORKDAYS(E661,Lister!$E$19,Lister!$D$7:$D$13)-O661)*N661/NETWORKDAYS(Lister!$D$19,Lister!$E$19,Lister!$D$7:$D$13),IF(MONTH(E661)&gt;7,0)))),0),"")</f>
        <v/>
      </c>
      <c r="R661" s="46" t="str">
        <f>IFERROR(MAX(IF(OR(O661="",P661=""),"",IF(AND(AND(MONTH(E661)&gt;=8,MONTH(E661)&lt;9),AND(MONTH(F661)&gt;=8,MONTH(F661)&lt;9)),(NETWORKDAYS(E661,F661,Lister!$D$7:$D$13)-P661)*N661/NETWORKDAYS(Lister!$D$20,Lister!$E$20,Lister!$D$7:$D$13),IF(AND(MONTH(E661)=7,MONTH(F661)=8),(NETWORKDAYS(Lister!$D$20,F661,Lister!$D$7:$D$13)-P661)*N661/NETWORKDAYS(Lister!$D$20,Lister!$E$20,Lister!$D$7:$D$13),IF(AND(MONTH(E661)=7,MONTH(F661)=7),0)))),0),"")</f>
        <v/>
      </c>
      <c r="S661" s="31" t="str">
        <f t="shared" ref="S661:S724" si="73">IFERROR(Q661+R661,"")</f>
        <v/>
      </c>
      <c r="T661" s="31" t="str">
        <f t="shared" ref="T661:T724" si="74">IFERROR(21/31*N661,"")</f>
        <v/>
      </c>
      <c r="U661" s="51" t="str">
        <f t="shared" ref="U661:U724" si="75">IFERROR(MAX(IF(AND(ISNUMBER(Q661),ISNUMBER(R661)),IF(S661-T661&gt;N661,N661,S661-T661),""),0),"")</f>
        <v/>
      </c>
    </row>
    <row r="662" spans="1:21" x14ac:dyDescent="0.25">
      <c r="A662" s="13" t="str">
        <f t="shared" ref="A662:A725" si="76">IF(B662="","",A661+1)</f>
        <v/>
      </c>
      <c r="B662" s="55"/>
      <c r="C662" s="22"/>
      <c r="D662" s="23"/>
      <c r="E662" s="16"/>
      <c r="F662" s="16"/>
      <c r="G662" s="72" t="str">
        <f>IF(OR(E662="",F662=""),"",NETWORKDAYS(E662,F662,Lister!$D$7:$D$13))</f>
        <v/>
      </c>
      <c r="H662" s="19"/>
      <c r="I662" s="32" t="str">
        <f t="shared" si="70"/>
        <v/>
      </c>
      <c r="J662" s="18"/>
      <c r="K662" s="18"/>
      <c r="L662" s="46" t="str">
        <f t="shared" si="71"/>
        <v/>
      </c>
      <c r="M662" s="20"/>
      <c r="N662" s="31" t="str">
        <f t="shared" si="72"/>
        <v/>
      </c>
      <c r="O662" s="20"/>
      <c r="P662" s="20"/>
      <c r="Q662" s="46" t="str">
        <f>IFERROR(MAX(IF(OR(O662="",P662=""),"",IF(AND(AND(MONTH(E662)&gt;=7,MONTH(E662)&lt;8),AND(MONTH(F662)&gt;=7,MONTH(F662)&lt;8)),(NETWORKDAYS(E662,F662,Lister!$D$7:$D$13)-O662)*N662/NETWORKDAYS(Lister!$D$19,Lister!$E$19,Lister!$D$7:$D$13),IF(AND(AND(MONTH(E662)&gt;=7,MONTH(E662)&lt;8),MONTH(F662)&gt;7),(NETWORKDAYS(E662,Lister!$E$19,Lister!$D$7:$D$13)-O662)*N662/NETWORKDAYS(Lister!$D$19,Lister!$E$19,Lister!$D$7:$D$13),IF(MONTH(E662)&gt;7,0)))),0),"")</f>
        <v/>
      </c>
      <c r="R662" s="46" t="str">
        <f>IFERROR(MAX(IF(OR(O662="",P662=""),"",IF(AND(AND(MONTH(E662)&gt;=8,MONTH(E662)&lt;9),AND(MONTH(F662)&gt;=8,MONTH(F662)&lt;9)),(NETWORKDAYS(E662,F662,Lister!$D$7:$D$13)-P662)*N662/NETWORKDAYS(Lister!$D$20,Lister!$E$20,Lister!$D$7:$D$13),IF(AND(MONTH(E662)=7,MONTH(F662)=8),(NETWORKDAYS(Lister!$D$20,F662,Lister!$D$7:$D$13)-P662)*N662/NETWORKDAYS(Lister!$D$20,Lister!$E$20,Lister!$D$7:$D$13),IF(AND(MONTH(E662)=7,MONTH(F662)=7),0)))),0),"")</f>
        <v/>
      </c>
      <c r="S662" s="31" t="str">
        <f t="shared" si="73"/>
        <v/>
      </c>
      <c r="T662" s="31" t="str">
        <f t="shared" si="74"/>
        <v/>
      </c>
      <c r="U662" s="51" t="str">
        <f t="shared" si="75"/>
        <v/>
      </c>
    </row>
    <row r="663" spans="1:21" x14ac:dyDescent="0.25">
      <c r="A663" s="13" t="str">
        <f t="shared" si="76"/>
        <v/>
      </c>
      <c r="B663" s="55"/>
      <c r="C663" s="22"/>
      <c r="D663" s="23"/>
      <c r="E663" s="16"/>
      <c r="F663" s="16"/>
      <c r="G663" s="72" t="str">
        <f>IF(OR(E663="",F663=""),"",NETWORKDAYS(E663,F663,Lister!$D$7:$D$13))</f>
        <v/>
      </c>
      <c r="H663" s="19"/>
      <c r="I663" s="32" t="str">
        <f t="shared" si="70"/>
        <v/>
      </c>
      <c r="J663" s="18"/>
      <c r="K663" s="18"/>
      <c r="L663" s="46" t="str">
        <f t="shared" si="71"/>
        <v/>
      </c>
      <c r="M663" s="20"/>
      <c r="N663" s="31" t="str">
        <f t="shared" si="72"/>
        <v/>
      </c>
      <c r="O663" s="20"/>
      <c r="P663" s="20"/>
      <c r="Q663" s="46" t="str">
        <f>IFERROR(MAX(IF(OR(O663="",P663=""),"",IF(AND(AND(MONTH(E663)&gt;=7,MONTH(E663)&lt;8),AND(MONTH(F663)&gt;=7,MONTH(F663)&lt;8)),(NETWORKDAYS(E663,F663,Lister!$D$7:$D$13)-O663)*N663/NETWORKDAYS(Lister!$D$19,Lister!$E$19,Lister!$D$7:$D$13),IF(AND(AND(MONTH(E663)&gt;=7,MONTH(E663)&lt;8),MONTH(F663)&gt;7),(NETWORKDAYS(E663,Lister!$E$19,Lister!$D$7:$D$13)-O663)*N663/NETWORKDAYS(Lister!$D$19,Lister!$E$19,Lister!$D$7:$D$13),IF(MONTH(E663)&gt;7,0)))),0),"")</f>
        <v/>
      </c>
      <c r="R663" s="46" t="str">
        <f>IFERROR(MAX(IF(OR(O663="",P663=""),"",IF(AND(AND(MONTH(E663)&gt;=8,MONTH(E663)&lt;9),AND(MONTH(F663)&gt;=8,MONTH(F663)&lt;9)),(NETWORKDAYS(E663,F663,Lister!$D$7:$D$13)-P663)*N663/NETWORKDAYS(Lister!$D$20,Lister!$E$20,Lister!$D$7:$D$13),IF(AND(MONTH(E663)=7,MONTH(F663)=8),(NETWORKDAYS(Lister!$D$20,F663,Lister!$D$7:$D$13)-P663)*N663/NETWORKDAYS(Lister!$D$20,Lister!$E$20,Lister!$D$7:$D$13),IF(AND(MONTH(E663)=7,MONTH(F663)=7),0)))),0),"")</f>
        <v/>
      </c>
      <c r="S663" s="31" t="str">
        <f t="shared" si="73"/>
        <v/>
      </c>
      <c r="T663" s="31" t="str">
        <f t="shared" si="74"/>
        <v/>
      </c>
      <c r="U663" s="51" t="str">
        <f t="shared" si="75"/>
        <v/>
      </c>
    </row>
    <row r="664" spans="1:21" x14ac:dyDescent="0.25">
      <c r="A664" s="13" t="str">
        <f t="shared" si="76"/>
        <v/>
      </c>
      <c r="B664" s="55"/>
      <c r="C664" s="22"/>
      <c r="D664" s="23"/>
      <c r="E664" s="16"/>
      <c r="F664" s="16"/>
      <c r="G664" s="72" t="str">
        <f>IF(OR(E664="",F664=""),"",NETWORKDAYS(E664,F664,Lister!$D$7:$D$13))</f>
        <v/>
      </c>
      <c r="H664" s="19"/>
      <c r="I664" s="32" t="str">
        <f t="shared" si="70"/>
        <v/>
      </c>
      <c r="J664" s="18"/>
      <c r="K664" s="18"/>
      <c r="L664" s="46" t="str">
        <f t="shared" si="71"/>
        <v/>
      </c>
      <c r="M664" s="20"/>
      <c r="N664" s="31" t="str">
        <f t="shared" si="72"/>
        <v/>
      </c>
      <c r="O664" s="20"/>
      <c r="P664" s="20"/>
      <c r="Q664" s="46" t="str">
        <f>IFERROR(MAX(IF(OR(O664="",P664=""),"",IF(AND(AND(MONTH(E664)&gt;=7,MONTH(E664)&lt;8),AND(MONTH(F664)&gt;=7,MONTH(F664)&lt;8)),(NETWORKDAYS(E664,F664,Lister!$D$7:$D$13)-O664)*N664/NETWORKDAYS(Lister!$D$19,Lister!$E$19,Lister!$D$7:$D$13),IF(AND(AND(MONTH(E664)&gt;=7,MONTH(E664)&lt;8),MONTH(F664)&gt;7),(NETWORKDAYS(E664,Lister!$E$19,Lister!$D$7:$D$13)-O664)*N664/NETWORKDAYS(Lister!$D$19,Lister!$E$19,Lister!$D$7:$D$13),IF(MONTH(E664)&gt;7,0)))),0),"")</f>
        <v/>
      </c>
      <c r="R664" s="46" t="str">
        <f>IFERROR(MAX(IF(OR(O664="",P664=""),"",IF(AND(AND(MONTH(E664)&gt;=8,MONTH(E664)&lt;9),AND(MONTH(F664)&gt;=8,MONTH(F664)&lt;9)),(NETWORKDAYS(E664,F664,Lister!$D$7:$D$13)-P664)*N664/NETWORKDAYS(Lister!$D$20,Lister!$E$20,Lister!$D$7:$D$13),IF(AND(MONTH(E664)=7,MONTH(F664)=8),(NETWORKDAYS(Lister!$D$20,F664,Lister!$D$7:$D$13)-P664)*N664/NETWORKDAYS(Lister!$D$20,Lister!$E$20,Lister!$D$7:$D$13),IF(AND(MONTH(E664)=7,MONTH(F664)=7),0)))),0),"")</f>
        <v/>
      </c>
      <c r="S664" s="31" t="str">
        <f t="shared" si="73"/>
        <v/>
      </c>
      <c r="T664" s="31" t="str">
        <f t="shared" si="74"/>
        <v/>
      </c>
      <c r="U664" s="51" t="str">
        <f t="shared" si="75"/>
        <v/>
      </c>
    </row>
    <row r="665" spans="1:21" x14ac:dyDescent="0.25">
      <c r="A665" s="13" t="str">
        <f t="shared" si="76"/>
        <v/>
      </c>
      <c r="B665" s="55"/>
      <c r="C665" s="22"/>
      <c r="D665" s="23"/>
      <c r="E665" s="16"/>
      <c r="F665" s="16"/>
      <c r="G665" s="72" t="str">
        <f>IF(OR(E665="",F665=""),"",NETWORKDAYS(E665,F665,Lister!$D$7:$D$13))</f>
        <v/>
      </c>
      <c r="H665" s="19"/>
      <c r="I665" s="32" t="str">
        <f t="shared" si="70"/>
        <v/>
      </c>
      <c r="J665" s="18"/>
      <c r="K665" s="18"/>
      <c r="L665" s="46" t="str">
        <f t="shared" si="71"/>
        <v/>
      </c>
      <c r="M665" s="20"/>
      <c r="N665" s="31" t="str">
        <f t="shared" si="72"/>
        <v/>
      </c>
      <c r="O665" s="20"/>
      <c r="P665" s="20"/>
      <c r="Q665" s="46" t="str">
        <f>IFERROR(MAX(IF(OR(O665="",P665=""),"",IF(AND(AND(MONTH(E665)&gt;=7,MONTH(E665)&lt;8),AND(MONTH(F665)&gt;=7,MONTH(F665)&lt;8)),(NETWORKDAYS(E665,F665,Lister!$D$7:$D$13)-O665)*N665/NETWORKDAYS(Lister!$D$19,Lister!$E$19,Lister!$D$7:$D$13),IF(AND(AND(MONTH(E665)&gt;=7,MONTH(E665)&lt;8),MONTH(F665)&gt;7),(NETWORKDAYS(E665,Lister!$E$19,Lister!$D$7:$D$13)-O665)*N665/NETWORKDAYS(Lister!$D$19,Lister!$E$19,Lister!$D$7:$D$13),IF(MONTH(E665)&gt;7,0)))),0),"")</f>
        <v/>
      </c>
      <c r="R665" s="46" t="str">
        <f>IFERROR(MAX(IF(OR(O665="",P665=""),"",IF(AND(AND(MONTH(E665)&gt;=8,MONTH(E665)&lt;9),AND(MONTH(F665)&gt;=8,MONTH(F665)&lt;9)),(NETWORKDAYS(E665,F665,Lister!$D$7:$D$13)-P665)*N665/NETWORKDAYS(Lister!$D$20,Lister!$E$20,Lister!$D$7:$D$13),IF(AND(MONTH(E665)=7,MONTH(F665)=8),(NETWORKDAYS(Lister!$D$20,F665,Lister!$D$7:$D$13)-P665)*N665/NETWORKDAYS(Lister!$D$20,Lister!$E$20,Lister!$D$7:$D$13),IF(AND(MONTH(E665)=7,MONTH(F665)=7),0)))),0),"")</f>
        <v/>
      </c>
      <c r="S665" s="31" t="str">
        <f t="shared" si="73"/>
        <v/>
      </c>
      <c r="T665" s="31" t="str">
        <f t="shared" si="74"/>
        <v/>
      </c>
      <c r="U665" s="51" t="str">
        <f t="shared" si="75"/>
        <v/>
      </c>
    </row>
    <row r="666" spans="1:21" x14ac:dyDescent="0.25">
      <c r="A666" s="13" t="str">
        <f t="shared" si="76"/>
        <v/>
      </c>
      <c r="B666" s="55"/>
      <c r="C666" s="22"/>
      <c r="D666" s="23"/>
      <c r="E666" s="16"/>
      <c r="F666" s="16"/>
      <c r="G666" s="72" t="str">
        <f>IF(OR(E666="",F666=""),"",NETWORKDAYS(E666,F666,Lister!$D$7:$D$13))</f>
        <v/>
      </c>
      <c r="H666" s="19"/>
      <c r="I666" s="32" t="str">
        <f t="shared" si="70"/>
        <v/>
      </c>
      <c r="J666" s="18"/>
      <c r="K666" s="18"/>
      <c r="L666" s="46" t="str">
        <f t="shared" si="71"/>
        <v/>
      </c>
      <c r="M666" s="20"/>
      <c r="N666" s="31" t="str">
        <f t="shared" si="72"/>
        <v/>
      </c>
      <c r="O666" s="20"/>
      <c r="P666" s="20"/>
      <c r="Q666" s="46" t="str">
        <f>IFERROR(MAX(IF(OR(O666="",P666=""),"",IF(AND(AND(MONTH(E666)&gt;=7,MONTH(E666)&lt;8),AND(MONTH(F666)&gt;=7,MONTH(F666)&lt;8)),(NETWORKDAYS(E666,F666,Lister!$D$7:$D$13)-O666)*N666/NETWORKDAYS(Lister!$D$19,Lister!$E$19,Lister!$D$7:$D$13),IF(AND(AND(MONTH(E666)&gt;=7,MONTH(E666)&lt;8),MONTH(F666)&gt;7),(NETWORKDAYS(E666,Lister!$E$19,Lister!$D$7:$D$13)-O666)*N666/NETWORKDAYS(Lister!$D$19,Lister!$E$19,Lister!$D$7:$D$13),IF(MONTH(E666)&gt;7,0)))),0),"")</f>
        <v/>
      </c>
      <c r="R666" s="46" t="str">
        <f>IFERROR(MAX(IF(OR(O666="",P666=""),"",IF(AND(AND(MONTH(E666)&gt;=8,MONTH(E666)&lt;9),AND(MONTH(F666)&gt;=8,MONTH(F666)&lt;9)),(NETWORKDAYS(E666,F666,Lister!$D$7:$D$13)-P666)*N666/NETWORKDAYS(Lister!$D$20,Lister!$E$20,Lister!$D$7:$D$13),IF(AND(MONTH(E666)=7,MONTH(F666)=8),(NETWORKDAYS(Lister!$D$20,F666,Lister!$D$7:$D$13)-P666)*N666/NETWORKDAYS(Lister!$D$20,Lister!$E$20,Lister!$D$7:$D$13),IF(AND(MONTH(E666)=7,MONTH(F666)=7),0)))),0),"")</f>
        <v/>
      </c>
      <c r="S666" s="31" t="str">
        <f t="shared" si="73"/>
        <v/>
      </c>
      <c r="T666" s="31" t="str">
        <f t="shared" si="74"/>
        <v/>
      </c>
      <c r="U666" s="51" t="str">
        <f t="shared" si="75"/>
        <v/>
      </c>
    </row>
    <row r="667" spans="1:21" x14ac:dyDescent="0.25">
      <c r="A667" s="13" t="str">
        <f t="shared" si="76"/>
        <v/>
      </c>
      <c r="B667" s="55"/>
      <c r="C667" s="22"/>
      <c r="D667" s="23"/>
      <c r="E667" s="16"/>
      <c r="F667" s="16"/>
      <c r="G667" s="72" t="str">
        <f>IF(OR(E667="",F667=""),"",NETWORKDAYS(E667,F667,Lister!$D$7:$D$13))</f>
        <v/>
      </c>
      <c r="H667" s="19"/>
      <c r="I667" s="32" t="str">
        <f t="shared" si="70"/>
        <v/>
      </c>
      <c r="J667" s="18"/>
      <c r="K667" s="18"/>
      <c r="L667" s="46" t="str">
        <f t="shared" si="71"/>
        <v/>
      </c>
      <c r="M667" s="20"/>
      <c r="N667" s="31" t="str">
        <f t="shared" si="72"/>
        <v/>
      </c>
      <c r="O667" s="20"/>
      <c r="P667" s="20"/>
      <c r="Q667" s="46" t="str">
        <f>IFERROR(MAX(IF(OR(O667="",P667=""),"",IF(AND(AND(MONTH(E667)&gt;=7,MONTH(E667)&lt;8),AND(MONTH(F667)&gt;=7,MONTH(F667)&lt;8)),(NETWORKDAYS(E667,F667,Lister!$D$7:$D$13)-O667)*N667/NETWORKDAYS(Lister!$D$19,Lister!$E$19,Lister!$D$7:$D$13),IF(AND(AND(MONTH(E667)&gt;=7,MONTH(E667)&lt;8),MONTH(F667)&gt;7),(NETWORKDAYS(E667,Lister!$E$19,Lister!$D$7:$D$13)-O667)*N667/NETWORKDAYS(Lister!$D$19,Lister!$E$19,Lister!$D$7:$D$13),IF(MONTH(E667)&gt;7,0)))),0),"")</f>
        <v/>
      </c>
      <c r="R667" s="46" t="str">
        <f>IFERROR(MAX(IF(OR(O667="",P667=""),"",IF(AND(AND(MONTH(E667)&gt;=8,MONTH(E667)&lt;9),AND(MONTH(F667)&gt;=8,MONTH(F667)&lt;9)),(NETWORKDAYS(E667,F667,Lister!$D$7:$D$13)-P667)*N667/NETWORKDAYS(Lister!$D$20,Lister!$E$20,Lister!$D$7:$D$13),IF(AND(MONTH(E667)=7,MONTH(F667)=8),(NETWORKDAYS(Lister!$D$20,F667,Lister!$D$7:$D$13)-P667)*N667/NETWORKDAYS(Lister!$D$20,Lister!$E$20,Lister!$D$7:$D$13),IF(AND(MONTH(E667)=7,MONTH(F667)=7),0)))),0),"")</f>
        <v/>
      </c>
      <c r="S667" s="31" t="str">
        <f t="shared" si="73"/>
        <v/>
      </c>
      <c r="T667" s="31" t="str">
        <f t="shared" si="74"/>
        <v/>
      </c>
      <c r="U667" s="51" t="str">
        <f t="shared" si="75"/>
        <v/>
      </c>
    </row>
    <row r="668" spans="1:21" x14ac:dyDescent="0.25">
      <c r="A668" s="13" t="str">
        <f t="shared" si="76"/>
        <v/>
      </c>
      <c r="B668" s="55"/>
      <c r="C668" s="22"/>
      <c r="D668" s="23"/>
      <c r="E668" s="16"/>
      <c r="F668" s="16"/>
      <c r="G668" s="72" t="str">
        <f>IF(OR(E668="",F668=""),"",NETWORKDAYS(E668,F668,Lister!$D$7:$D$13))</f>
        <v/>
      </c>
      <c r="H668" s="19"/>
      <c r="I668" s="32" t="str">
        <f t="shared" si="70"/>
        <v/>
      </c>
      <c r="J668" s="18"/>
      <c r="K668" s="18"/>
      <c r="L668" s="46" t="str">
        <f t="shared" si="71"/>
        <v/>
      </c>
      <c r="M668" s="20"/>
      <c r="N668" s="31" t="str">
        <f t="shared" si="72"/>
        <v/>
      </c>
      <c r="O668" s="20"/>
      <c r="P668" s="20"/>
      <c r="Q668" s="46" t="str">
        <f>IFERROR(MAX(IF(OR(O668="",P668=""),"",IF(AND(AND(MONTH(E668)&gt;=7,MONTH(E668)&lt;8),AND(MONTH(F668)&gt;=7,MONTH(F668)&lt;8)),(NETWORKDAYS(E668,F668,Lister!$D$7:$D$13)-O668)*N668/NETWORKDAYS(Lister!$D$19,Lister!$E$19,Lister!$D$7:$D$13),IF(AND(AND(MONTH(E668)&gt;=7,MONTH(E668)&lt;8),MONTH(F668)&gt;7),(NETWORKDAYS(E668,Lister!$E$19,Lister!$D$7:$D$13)-O668)*N668/NETWORKDAYS(Lister!$D$19,Lister!$E$19,Lister!$D$7:$D$13),IF(MONTH(E668)&gt;7,0)))),0),"")</f>
        <v/>
      </c>
      <c r="R668" s="46" t="str">
        <f>IFERROR(MAX(IF(OR(O668="",P668=""),"",IF(AND(AND(MONTH(E668)&gt;=8,MONTH(E668)&lt;9),AND(MONTH(F668)&gt;=8,MONTH(F668)&lt;9)),(NETWORKDAYS(E668,F668,Lister!$D$7:$D$13)-P668)*N668/NETWORKDAYS(Lister!$D$20,Lister!$E$20,Lister!$D$7:$D$13),IF(AND(MONTH(E668)=7,MONTH(F668)=8),(NETWORKDAYS(Lister!$D$20,F668,Lister!$D$7:$D$13)-P668)*N668/NETWORKDAYS(Lister!$D$20,Lister!$E$20,Lister!$D$7:$D$13),IF(AND(MONTH(E668)=7,MONTH(F668)=7),0)))),0),"")</f>
        <v/>
      </c>
      <c r="S668" s="31" t="str">
        <f t="shared" si="73"/>
        <v/>
      </c>
      <c r="T668" s="31" t="str">
        <f t="shared" si="74"/>
        <v/>
      </c>
      <c r="U668" s="51" t="str">
        <f t="shared" si="75"/>
        <v/>
      </c>
    </row>
    <row r="669" spans="1:21" x14ac:dyDescent="0.25">
      <c r="A669" s="13" t="str">
        <f t="shared" si="76"/>
        <v/>
      </c>
      <c r="B669" s="55"/>
      <c r="C669" s="22"/>
      <c r="D669" s="23"/>
      <c r="E669" s="16"/>
      <c r="F669" s="16"/>
      <c r="G669" s="72" t="str">
        <f>IF(OR(E669="",F669=""),"",NETWORKDAYS(E669,F669,Lister!$D$7:$D$13))</f>
        <v/>
      </c>
      <c r="H669" s="19"/>
      <c r="I669" s="32" t="str">
        <f t="shared" si="70"/>
        <v/>
      </c>
      <c r="J669" s="18"/>
      <c r="K669" s="18"/>
      <c r="L669" s="46" t="str">
        <f t="shared" si="71"/>
        <v/>
      </c>
      <c r="M669" s="20"/>
      <c r="N669" s="31" t="str">
        <f t="shared" si="72"/>
        <v/>
      </c>
      <c r="O669" s="20"/>
      <c r="P669" s="20"/>
      <c r="Q669" s="46" t="str">
        <f>IFERROR(MAX(IF(OR(O669="",P669=""),"",IF(AND(AND(MONTH(E669)&gt;=7,MONTH(E669)&lt;8),AND(MONTH(F669)&gt;=7,MONTH(F669)&lt;8)),(NETWORKDAYS(E669,F669,Lister!$D$7:$D$13)-O669)*N669/NETWORKDAYS(Lister!$D$19,Lister!$E$19,Lister!$D$7:$D$13),IF(AND(AND(MONTH(E669)&gt;=7,MONTH(E669)&lt;8),MONTH(F669)&gt;7),(NETWORKDAYS(E669,Lister!$E$19,Lister!$D$7:$D$13)-O669)*N669/NETWORKDAYS(Lister!$D$19,Lister!$E$19,Lister!$D$7:$D$13),IF(MONTH(E669)&gt;7,0)))),0),"")</f>
        <v/>
      </c>
      <c r="R669" s="46" t="str">
        <f>IFERROR(MAX(IF(OR(O669="",P669=""),"",IF(AND(AND(MONTH(E669)&gt;=8,MONTH(E669)&lt;9),AND(MONTH(F669)&gt;=8,MONTH(F669)&lt;9)),(NETWORKDAYS(E669,F669,Lister!$D$7:$D$13)-P669)*N669/NETWORKDAYS(Lister!$D$20,Lister!$E$20,Lister!$D$7:$D$13),IF(AND(MONTH(E669)=7,MONTH(F669)=8),(NETWORKDAYS(Lister!$D$20,F669,Lister!$D$7:$D$13)-P669)*N669/NETWORKDAYS(Lister!$D$20,Lister!$E$20,Lister!$D$7:$D$13),IF(AND(MONTH(E669)=7,MONTH(F669)=7),0)))),0),"")</f>
        <v/>
      </c>
      <c r="S669" s="31" t="str">
        <f t="shared" si="73"/>
        <v/>
      </c>
      <c r="T669" s="31" t="str">
        <f t="shared" si="74"/>
        <v/>
      </c>
      <c r="U669" s="51" t="str">
        <f t="shared" si="75"/>
        <v/>
      </c>
    </row>
    <row r="670" spans="1:21" x14ac:dyDescent="0.25">
      <c r="A670" s="13" t="str">
        <f t="shared" si="76"/>
        <v/>
      </c>
      <c r="B670" s="55"/>
      <c r="C670" s="22"/>
      <c r="D670" s="23"/>
      <c r="E670" s="16"/>
      <c r="F670" s="16"/>
      <c r="G670" s="72" t="str">
        <f>IF(OR(E670="",F670=""),"",NETWORKDAYS(E670,F670,Lister!$D$7:$D$13))</f>
        <v/>
      </c>
      <c r="H670" s="19"/>
      <c r="I670" s="32" t="str">
        <f t="shared" si="70"/>
        <v/>
      </c>
      <c r="J670" s="18"/>
      <c r="K670" s="18"/>
      <c r="L670" s="46" t="str">
        <f t="shared" si="71"/>
        <v/>
      </c>
      <c r="M670" s="20"/>
      <c r="N670" s="31" t="str">
        <f t="shared" si="72"/>
        <v/>
      </c>
      <c r="O670" s="20"/>
      <c r="P670" s="20"/>
      <c r="Q670" s="46" t="str">
        <f>IFERROR(MAX(IF(OR(O670="",P670=""),"",IF(AND(AND(MONTH(E670)&gt;=7,MONTH(E670)&lt;8),AND(MONTH(F670)&gt;=7,MONTH(F670)&lt;8)),(NETWORKDAYS(E670,F670,Lister!$D$7:$D$13)-O670)*N670/NETWORKDAYS(Lister!$D$19,Lister!$E$19,Lister!$D$7:$D$13),IF(AND(AND(MONTH(E670)&gt;=7,MONTH(E670)&lt;8),MONTH(F670)&gt;7),(NETWORKDAYS(E670,Lister!$E$19,Lister!$D$7:$D$13)-O670)*N670/NETWORKDAYS(Lister!$D$19,Lister!$E$19,Lister!$D$7:$D$13),IF(MONTH(E670)&gt;7,0)))),0),"")</f>
        <v/>
      </c>
      <c r="R670" s="46" t="str">
        <f>IFERROR(MAX(IF(OR(O670="",P670=""),"",IF(AND(AND(MONTH(E670)&gt;=8,MONTH(E670)&lt;9),AND(MONTH(F670)&gt;=8,MONTH(F670)&lt;9)),(NETWORKDAYS(E670,F670,Lister!$D$7:$D$13)-P670)*N670/NETWORKDAYS(Lister!$D$20,Lister!$E$20,Lister!$D$7:$D$13),IF(AND(MONTH(E670)=7,MONTH(F670)=8),(NETWORKDAYS(Lister!$D$20,F670,Lister!$D$7:$D$13)-P670)*N670/NETWORKDAYS(Lister!$D$20,Lister!$E$20,Lister!$D$7:$D$13),IF(AND(MONTH(E670)=7,MONTH(F670)=7),0)))),0),"")</f>
        <v/>
      </c>
      <c r="S670" s="31" t="str">
        <f t="shared" si="73"/>
        <v/>
      </c>
      <c r="T670" s="31" t="str">
        <f t="shared" si="74"/>
        <v/>
      </c>
      <c r="U670" s="51" t="str">
        <f t="shared" si="75"/>
        <v/>
      </c>
    </row>
    <row r="671" spans="1:21" x14ac:dyDescent="0.25">
      <c r="A671" s="13" t="str">
        <f t="shared" si="76"/>
        <v/>
      </c>
      <c r="B671" s="55"/>
      <c r="C671" s="22"/>
      <c r="D671" s="23"/>
      <c r="E671" s="16"/>
      <c r="F671" s="16"/>
      <c r="G671" s="72" t="str">
        <f>IF(OR(E671="",F671=""),"",NETWORKDAYS(E671,F671,Lister!$D$7:$D$13))</f>
        <v/>
      </c>
      <c r="H671" s="19"/>
      <c r="I671" s="32" t="str">
        <f t="shared" si="70"/>
        <v/>
      </c>
      <c r="J671" s="18"/>
      <c r="K671" s="18"/>
      <c r="L671" s="46" t="str">
        <f t="shared" si="71"/>
        <v/>
      </c>
      <c r="M671" s="20"/>
      <c r="N671" s="31" t="str">
        <f t="shared" si="72"/>
        <v/>
      </c>
      <c r="O671" s="20"/>
      <c r="P671" s="20"/>
      <c r="Q671" s="46" t="str">
        <f>IFERROR(MAX(IF(OR(O671="",P671=""),"",IF(AND(AND(MONTH(E671)&gt;=7,MONTH(E671)&lt;8),AND(MONTH(F671)&gt;=7,MONTH(F671)&lt;8)),(NETWORKDAYS(E671,F671,Lister!$D$7:$D$13)-O671)*N671/NETWORKDAYS(Lister!$D$19,Lister!$E$19,Lister!$D$7:$D$13),IF(AND(AND(MONTH(E671)&gt;=7,MONTH(E671)&lt;8),MONTH(F671)&gt;7),(NETWORKDAYS(E671,Lister!$E$19,Lister!$D$7:$D$13)-O671)*N671/NETWORKDAYS(Lister!$D$19,Lister!$E$19,Lister!$D$7:$D$13),IF(MONTH(E671)&gt;7,0)))),0),"")</f>
        <v/>
      </c>
      <c r="R671" s="46" t="str">
        <f>IFERROR(MAX(IF(OR(O671="",P671=""),"",IF(AND(AND(MONTH(E671)&gt;=8,MONTH(E671)&lt;9),AND(MONTH(F671)&gt;=8,MONTH(F671)&lt;9)),(NETWORKDAYS(E671,F671,Lister!$D$7:$D$13)-P671)*N671/NETWORKDAYS(Lister!$D$20,Lister!$E$20,Lister!$D$7:$D$13),IF(AND(MONTH(E671)=7,MONTH(F671)=8),(NETWORKDAYS(Lister!$D$20,F671,Lister!$D$7:$D$13)-P671)*N671/NETWORKDAYS(Lister!$D$20,Lister!$E$20,Lister!$D$7:$D$13),IF(AND(MONTH(E671)=7,MONTH(F671)=7),0)))),0),"")</f>
        <v/>
      </c>
      <c r="S671" s="31" t="str">
        <f t="shared" si="73"/>
        <v/>
      </c>
      <c r="T671" s="31" t="str">
        <f t="shared" si="74"/>
        <v/>
      </c>
      <c r="U671" s="51" t="str">
        <f t="shared" si="75"/>
        <v/>
      </c>
    </row>
    <row r="672" spans="1:21" x14ac:dyDescent="0.25">
      <c r="A672" s="13" t="str">
        <f t="shared" si="76"/>
        <v/>
      </c>
      <c r="B672" s="55"/>
      <c r="C672" s="22"/>
      <c r="D672" s="23"/>
      <c r="E672" s="16"/>
      <c r="F672" s="16"/>
      <c r="G672" s="72" t="str">
        <f>IF(OR(E672="",F672=""),"",NETWORKDAYS(E672,F672,Lister!$D$7:$D$13))</f>
        <v/>
      </c>
      <c r="H672" s="19"/>
      <c r="I672" s="32" t="str">
        <f t="shared" si="70"/>
        <v/>
      </c>
      <c r="J672" s="18"/>
      <c r="K672" s="18"/>
      <c r="L672" s="46" t="str">
        <f t="shared" si="71"/>
        <v/>
      </c>
      <c r="M672" s="20"/>
      <c r="N672" s="31" t="str">
        <f t="shared" si="72"/>
        <v/>
      </c>
      <c r="O672" s="20"/>
      <c r="P672" s="20"/>
      <c r="Q672" s="46" t="str">
        <f>IFERROR(MAX(IF(OR(O672="",P672=""),"",IF(AND(AND(MONTH(E672)&gt;=7,MONTH(E672)&lt;8),AND(MONTH(F672)&gt;=7,MONTH(F672)&lt;8)),(NETWORKDAYS(E672,F672,Lister!$D$7:$D$13)-O672)*N672/NETWORKDAYS(Lister!$D$19,Lister!$E$19,Lister!$D$7:$D$13),IF(AND(AND(MONTH(E672)&gt;=7,MONTH(E672)&lt;8),MONTH(F672)&gt;7),(NETWORKDAYS(E672,Lister!$E$19,Lister!$D$7:$D$13)-O672)*N672/NETWORKDAYS(Lister!$D$19,Lister!$E$19,Lister!$D$7:$D$13),IF(MONTH(E672)&gt;7,0)))),0),"")</f>
        <v/>
      </c>
      <c r="R672" s="46" t="str">
        <f>IFERROR(MAX(IF(OR(O672="",P672=""),"",IF(AND(AND(MONTH(E672)&gt;=8,MONTH(E672)&lt;9),AND(MONTH(F672)&gt;=8,MONTH(F672)&lt;9)),(NETWORKDAYS(E672,F672,Lister!$D$7:$D$13)-P672)*N672/NETWORKDAYS(Lister!$D$20,Lister!$E$20,Lister!$D$7:$D$13),IF(AND(MONTH(E672)=7,MONTH(F672)=8),(NETWORKDAYS(Lister!$D$20,F672,Lister!$D$7:$D$13)-P672)*N672/NETWORKDAYS(Lister!$D$20,Lister!$E$20,Lister!$D$7:$D$13),IF(AND(MONTH(E672)=7,MONTH(F672)=7),0)))),0),"")</f>
        <v/>
      </c>
      <c r="S672" s="31" t="str">
        <f t="shared" si="73"/>
        <v/>
      </c>
      <c r="T672" s="31" t="str">
        <f t="shared" si="74"/>
        <v/>
      </c>
      <c r="U672" s="51" t="str">
        <f t="shared" si="75"/>
        <v/>
      </c>
    </row>
    <row r="673" spans="1:21" x14ac:dyDescent="0.25">
      <c r="A673" s="13" t="str">
        <f t="shared" si="76"/>
        <v/>
      </c>
      <c r="B673" s="55"/>
      <c r="C673" s="22"/>
      <c r="D673" s="23"/>
      <c r="E673" s="16"/>
      <c r="F673" s="16"/>
      <c r="G673" s="72" t="str">
        <f>IF(OR(E673="",F673=""),"",NETWORKDAYS(E673,F673,Lister!$D$7:$D$13))</f>
        <v/>
      </c>
      <c r="H673" s="19"/>
      <c r="I673" s="32" t="str">
        <f t="shared" si="70"/>
        <v/>
      </c>
      <c r="J673" s="18"/>
      <c r="K673" s="18"/>
      <c r="L673" s="46" t="str">
        <f t="shared" si="71"/>
        <v/>
      </c>
      <c r="M673" s="20"/>
      <c r="N673" s="31" t="str">
        <f t="shared" si="72"/>
        <v/>
      </c>
      <c r="O673" s="20"/>
      <c r="P673" s="20"/>
      <c r="Q673" s="46" t="str">
        <f>IFERROR(MAX(IF(OR(O673="",P673=""),"",IF(AND(AND(MONTH(E673)&gt;=7,MONTH(E673)&lt;8),AND(MONTH(F673)&gt;=7,MONTH(F673)&lt;8)),(NETWORKDAYS(E673,F673,Lister!$D$7:$D$13)-O673)*N673/NETWORKDAYS(Lister!$D$19,Lister!$E$19,Lister!$D$7:$D$13),IF(AND(AND(MONTH(E673)&gt;=7,MONTH(E673)&lt;8),MONTH(F673)&gt;7),(NETWORKDAYS(E673,Lister!$E$19,Lister!$D$7:$D$13)-O673)*N673/NETWORKDAYS(Lister!$D$19,Lister!$E$19,Lister!$D$7:$D$13),IF(MONTH(E673)&gt;7,0)))),0),"")</f>
        <v/>
      </c>
      <c r="R673" s="46" t="str">
        <f>IFERROR(MAX(IF(OR(O673="",P673=""),"",IF(AND(AND(MONTH(E673)&gt;=8,MONTH(E673)&lt;9),AND(MONTH(F673)&gt;=8,MONTH(F673)&lt;9)),(NETWORKDAYS(E673,F673,Lister!$D$7:$D$13)-P673)*N673/NETWORKDAYS(Lister!$D$20,Lister!$E$20,Lister!$D$7:$D$13),IF(AND(MONTH(E673)=7,MONTH(F673)=8),(NETWORKDAYS(Lister!$D$20,F673,Lister!$D$7:$D$13)-P673)*N673/NETWORKDAYS(Lister!$D$20,Lister!$E$20,Lister!$D$7:$D$13),IF(AND(MONTH(E673)=7,MONTH(F673)=7),0)))),0),"")</f>
        <v/>
      </c>
      <c r="S673" s="31" t="str">
        <f t="shared" si="73"/>
        <v/>
      </c>
      <c r="T673" s="31" t="str">
        <f t="shared" si="74"/>
        <v/>
      </c>
      <c r="U673" s="51" t="str">
        <f t="shared" si="75"/>
        <v/>
      </c>
    </row>
    <row r="674" spans="1:21" x14ac:dyDescent="0.25">
      <c r="A674" s="13" t="str">
        <f t="shared" si="76"/>
        <v/>
      </c>
      <c r="B674" s="55"/>
      <c r="C674" s="22"/>
      <c r="D674" s="23"/>
      <c r="E674" s="16"/>
      <c r="F674" s="16"/>
      <c r="G674" s="72" t="str">
        <f>IF(OR(E674="",F674=""),"",NETWORKDAYS(E674,F674,Lister!$D$7:$D$13))</f>
        <v/>
      </c>
      <c r="H674" s="19"/>
      <c r="I674" s="32" t="str">
        <f t="shared" si="70"/>
        <v/>
      </c>
      <c r="J674" s="18"/>
      <c r="K674" s="18"/>
      <c r="L674" s="46" t="str">
        <f t="shared" si="71"/>
        <v/>
      </c>
      <c r="M674" s="20"/>
      <c r="N674" s="31" t="str">
        <f t="shared" si="72"/>
        <v/>
      </c>
      <c r="O674" s="20"/>
      <c r="P674" s="20"/>
      <c r="Q674" s="46" t="str">
        <f>IFERROR(MAX(IF(OR(O674="",P674=""),"",IF(AND(AND(MONTH(E674)&gt;=7,MONTH(E674)&lt;8),AND(MONTH(F674)&gt;=7,MONTH(F674)&lt;8)),(NETWORKDAYS(E674,F674,Lister!$D$7:$D$13)-O674)*N674/NETWORKDAYS(Lister!$D$19,Lister!$E$19,Lister!$D$7:$D$13),IF(AND(AND(MONTH(E674)&gt;=7,MONTH(E674)&lt;8),MONTH(F674)&gt;7),(NETWORKDAYS(E674,Lister!$E$19,Lister!$D$7:$D$13)-O674)*N674/NETWORKDAYS(Lister!$D$19,Lister!$E$19,Lister!$D$7:$D$13),IF(MONTH(E674)&gt;7,0)))),0),"")</f>
        <v/>
      </c>
      <c r="R674" s="46" t="str">
        <f>IFERROR(MAX(IF(OR(O674="",P674=""),"",IF(AND(AND(MONTH(E674)&gt;=8,MONTH(E674)&lt;9),AND(MONTH(F674)&gt;=8,MONTH(F674)&lt;9)),(NETWORKDAYS(E674,F674,Lister!$D$7:$D$13)-P674)*N674/NETWORKDAYS(Lister!$D$20,Lister!$E$20,Lister!$D$7:$D$13),IF(AND(MONTH(E674)=7,MONTH(F674)=8),(NETWORKDAYS(Lister!$D$20,F674,Lister!$D$7:$D$13)-P674)*N674/NETWORKDAYS(Lister!$D$20,Lister!$E$20,Lister!$D$7:$D$13),IF(AND(MONTH(E674)=7,MONTH(F674)=7),0)))),0),"")</f>
        <v/>
      </c>
      <c r="S674" s="31" t="str">
        <f t="shared" si="73"/>
        <v/>
      </c>
      <c r="T674" s="31" t="str">
        <f t="shared" si="74"/>
        <v/>
      </c>
      <c r="U674" s="51" t="str">
        <f t="shared" si="75"/>
        <v/>
      </c>
    </row>
    <row r="675" spans="1:21" x14ac:dyDescent="0.25">
      <c r="A675" s="13" t="str">
        <f t="shared" si="76"/>
        <v/>
      </c>
      <c r="B675" s="55"/>
      <c r="C675" s="22"/>
      <c r="D675" s="23"/>
      <c r="E675" s="16"/>
      <c r="F675" s="16"/>
      <c r="G675" s="72" t="str">
        <f>IF(OR(E675="",F675=""),"",NETWORKDAYS(E675,F675,Lister!$D$7:$D$13))</f>
        <v/>
      </c>
      <c r="H675" s="19"/>
      <c r="I675" s="32" t="str">
        <f t="shared" si="70"/>
        <v/>
      </c>
      <c r="J675" s="18"/>
      <c r="K675" s="18"/>
      <c r="L675" s="46" t="str">
        <f t="shared" si="71"/>
        <v/>
      </c>
      <c r="M675" s="20"/>
      <c r="N675" s="31" t="str">
        <f t="shared" si="72"/>
        <v/>
      </c>
      <c r="O675" s="20"/>
      <c r="P675" s="20"/>
      <c r="Q675" s="46" t="str">
        <f>IFERROR(MAX(IF(OR(O675="",P675=""),"",IF(AND(AND(MONTH(E675)&gt;=7,MONTH(E675)&lt;8),AND(MONTH(F675)&gt;=7,MONTH(F675)&lt;8)),(NETWORKDAYS(E675,F675,Lister!$D$7:$D$13)-O675)*N675/NETWORKDAYS(Lister!$D$19,Lister!$E$19,Lister!$D$7:$D$13),IF(AND(AND(MONTH(E675)&gt;=7,MONTH(E675)&lt;8),MONTH(F675)&gt;7),(NETWORKDAYS(E675,Lister!$E$19,Lister!$D$7:$D$13)-O675)*N675/NETWORKDAYS(Lister!$D$19,Lister!$E$19,Lister!$D$7:$D$13),IF(MONTH(E675)&gt;7,0)))),0),"")</f>
        <v/>
      </c>
      <c r="R675" s="46" t="str">
        <f>IFERROR(MAX(IF(OR(O675="",P675=""),"",IF(AND(AND(MONTH(E675)&gt;=8,MONTH(E675)&lt;9),AND(MONTH(F675)&gt;=8,MONTH(F675)&lt;9)),(NETWORKDAYS(E675,F675,Lister!$D$7:$D$13)-P675)*N675/NETWORKDAYS(Lister!$D$20,Lister!$E$20,Lister!$D$7:$D$13),IF(AND(MONTH(E675)=7,MONTH(F675)=8),(NETWORKDAYS(Lister!$D$20,F675,Lister!$D$7:$D$13)-P675)*N675/NETWORKDAYS(Lister!$D$20,Lister!$E$20,Lister!$D$7:$D$13),IF(AND(MONTH(E675)=7,MONTH(F675)=7),0)))),0),"")</f>
        <v/>
      </c>
      <c r="S675" s="31" t="str">
        <f t="shared" si="73"/>
        <v/>
      </c>
      <c r="T675" s="31" t="str">
        <f t="shared" si="74"/>
        <v/>
      </c>
      <c r="U675" s="51" t="str">
        <f t="shared" si="75"/>
        <v/>
      </c>
    </row>
    <row r="676" spans="1:21" x14ac:dyDescent="0.25">
      <c r="A676" s="13" t="str">
        <f t="shared" si="76"/>
        <v/>
      </c>
      <c r="B676" s="55"/>
      <c r="C676" s="22"/>
      <c r="D676" s="23"/>
      <c r="E676" s="16"/>
      <c r="F676" s="16"/>
      <c r="G676" s="72" t="str">
        <f>IF(OR(E676="",F676=""),"",NETWORKDAYS(E676,F676,Lister!$D$7:$D$13))</f>
        <v/>
      </c>
      <c r="H676" s="19"/>
      <c r="I676" s="32" t="str">
        <f t="shared" si="70"/>
        <v/>
      </c>
      <c r="J676" s="18"/>
      <c r="K676" s="18"/>
      <c r="L676" s="46" t="str">
        <f t="shared" si="71"/>
        <v/>
      </c>
      <c r="M676" s="20"/>
      <c r="N676" s="31" t="str">
        <f t="shared" si="72"/>
        <v/>
      </c>
      <c r="O676" s="20"/>
      <c r="P676" s="20"/>
      <c r="Q676" s="46" t="str">
        <f>IFERROR(MAX(IF(OR(O676="",P676=""),"",IF(AND(AND(MONTH(E676)&gt;=7,MONTH(E676)&lt;8),AND(MONTH(F676)&gt;=7,MONTH(F676)&lt;8)),(NETWORKDAYS(E676,F676,Lister!$D$7:$D$13)-O676)*N676/NETWORKDAYS(Lister!$D$19,Lister!$E$19,Lister!$D$7:$D$13),IF(AND(AND(MONTH(E676)&gt;=7,MONTH(E676)&lt;8),MONTH(F676)&gt;7),(NETWORKDAYS(E676,Lister!$E$19,Lister!$D$7:$D$13)-O676)*N676/NETWORKDAYS(Lister!$D$19,Lister!$E$19,Lister!$D$7:$D$13),IF(MONTH(E676)&gt;7,0)))),0),"")</f>
        <v/>
      </c>
      <c r="R676" s="46" t="str">
        <f>IFERROR(MAX(IF(OR(O676="",P676=""),"",IF(AND(AND(MONTH(E676)&gt;=8,MONTH(E676)&lt;9),AND(MONTH(F676)&gt;=8,MONTH(F676)&lt;9)),(NETWORKDAYS(E676,F676,Lister!$D$7:$D$13)-P676)*N676/NETWORKDAYS(Lister!$D$20,Lister!$E$20,Lister!$D$7:$D$13),IF(AND(MONTH(E676)=7,MONTH(F676)=8),(NETWORKDAYS(Lister!$D$20,F676,Lister!$D$7:$D$13)-P676)*N676/NETWORKDAYS(Lister!$D$20,Lister!$E$20,Lister!$D$7:$D$13),IF(AND(MONTH(E676)=7,MONTH(F676)=7),0)))),0),"")</f>
        <v/>
      </c>
      <c r="S676" s="31" t="str">
        <f t="shared" si="73"/>
        <v/>
      </c>
      <c r="T676" s="31" t="str">
        <f t="shared" si="74"/>
        <v/>
      </c>
      <c r="U676" s="51" t="str">
        <f t="shared" si="75"/>
        <v/>
      </c>
    </row>
    <row r="677" spans="1:21" x14ac:dyDescent="0.25">
      <c r="A677" s="13" t="str">
        <f t="shared" si="76"/>
        <v/>
      </c>
      <c r="B677" s="55"/>
      <c r="C677" s="22"/>
      <c r="D677" s="23"/>
      <c r="E677" s="16"/>
      <c r="F677" s="16"/>
      <c r="G677" s="72" t="str">
        <f>IF(OR(E677="",F677=""),"",NETWORKDAYS(E677,F677,Lister!$D$7:$D$13))</f>
        <v/>
      </c>
      <c r="H677" s="19"/>
      <c r="I677" s="32" t="str">
        <f t="shared" si="70"/>
        <v/>
      </c>
      <c r="J677" s="18"/>
      <c r="K677" s="18"/>
      <c r="L677" s="46" t="str">
        <f t="shared" si="71"/>
        <v/>
      </c>
      <c r="M677" s="20"/>
      <c r="N677" s="31" t="str">
        <f t="shared" si="72"/>
        <v/>
      </c>
      <c r="O677" s="20"/>
      <c r="P677" s="20"/>
      <c r="Q677" s="46" t="str">
        <f>IFERROR(MAX(IF(OR(O677="",P677=""),"",IF(AND(AND(MONTH(E677)&gt;=7,MONTH(E677)&lt;8),AND(MONTH(F677)&gt;=7,MONTH(F677)&lt;8)),(NETWORKDAYS(E677,F677,Lister!$D$7:$D$13)-O677)*N677/NETWORKDAYS(Lister!$D$19,Lister!$E$19,Lister!$D$7:$D$13),IF(AND(AND(MONTH(E677)&gt;=7,MONTH(E677)&lt;8),MONTH(F677)&gt;7),(NETWORKDAYS(E677,Lister!$E$19,Lister!$D$7:$D$13)-O677)*N677/NETWORKDAYS(Lister!$D$19,Lister!$E$19,Lister!$D$7:$D$13),IF(MONTH(E677)&gt;7,0)))),0),"")</f>
        <v/>
      </c>
      <c r="R677" s="46" t="str">
        <f>IFERROR(MAX(IF(OR(O677="",P677=""),"",IF(AND(AND(MONTH(E677)&gt;=8,MONTH(E677)&lt;9),AND(MONTH(F677)&gt;=8,MONTH(F677)&lt;9)),(NETWORKDAYS(E677,F677,Lister!$D$7:$D$13)-P677)*N677/NETWORKDAYS(Lister!$D$20,Lister!$E$20,Lister!$D$7:$D$13),IF(AND(MONTH(E677)=7,MONTH(F677)=8),(NETWORKDAYS(Lister!$D$20,F677,Lister!$D$7:$D$13)-P677)*N677/NETWORKDAYS(Lister!$D$20,Lister!$E$20,Lister!$D$7:$D$13),IF(AND(MONTH(E677)=7,MONTH(F677)=7),0)))),0),"")</f>
        <v/>
      </c>
      <c r="S677" s="31" t="str">
        <f t="shared" si="73"/>
        <v/>
      </c>
      <c r="T677" s="31" t="str">
        <f t="shared" si="74"/>
        <v/>
      </c>
      <c r="U677" s="51" t="str">
        <f t="shared" si="75"/>
        <v/>
      </c>
    </row>
    <row r="678" spans="1:21" x14ac:dyDescent="0.25">
      <c r="A678" s="13" t="str">
        <f t="shared" si="76"/>
        <v/>
      </c>
      <c r="B678" s="55"/>
      <c r="C678" s="22"/>
      <c r="D678" s="23"/>
      <c r="E678" s="16"/>
      <c r="F678" s="16"/>
      <c r="G678" s="72" t="str">
        <f>IF(OR(E678="",F678=""),"",NETWORKDAYS(E678,F678,Lister!$D$7:$D$13))</f>
        <v/>
      </c>
      <c r="H678" s="19"/>
      <c r="I678" s="32" t="str">
        <f t="shared" si="70"/>
        <v/>
      </c>
      <c r="J678" s="18"/>
      <c r="K678" s="18"/>
      <c r="L678" s="46" t="str">
        <f t="shared" si="71"/>
        <v/>
      </c>
      <c r="M678" s="20"/>
      <c r="N678" s="31" t="str">
        <f t="shared" si="72"/>
        <v/>
      </c>
      <c r="O678" s="20"/>
      <c r="P678" s="20"/>
      <c r="Q678" s="46" t="str">
        <f>IFERROR(MAX(IF(OR(O678="",P678=""),"",IF(AND(AND(MONTH(E678)&gt;=7,MONTH(E678)&lt;8),AND(MONTH(F678)&gt;=7,MONTH(F678)&lt;8)),(NETWORKDAYS(E678,F678,Lister!$D$7:$D$13)-O678)*N678/NETWORKDAYS(Lister!$D$19,Lister!$E$19,Lister!$D$7:$D$13),IF(AND(AND(MONTH(E678)&gt;=7,MONTH(E678)&lt;8),MONTH(F678)&gt;7),(NETWORKDAYS(E678,Lister!$E$19,Lister!$D$7:$D$13)-O678)*N678/NETWORKDAYS(Lister!$D$19,Lister!$E$19,Lister!$D$7:$D$13),IF(MONTH(E678)&gt;7,0)))),0),"")</f>
        <v/>
      </c>
      <c r="R678" s="46" t="str">
        <f>IFERROR(MAX(IF(OR(O678="",P678=""),"",IF(AND(AND(MONTH(E678)&gt;=8,MONTH(E678)&lt;9),AND(MONTH(F678)&gt;=8,MONTH(F678)&lt;9)),(NETWORKDAYS(E678,F678,Lister!$D$7:$D$13)-P678)*N678/NETWORKDAYS(Lister!$D$20,Lister!$E$20,Lister!$D$7:$D$13),IF(AND(MONTH(E678)=7,MONTH(F678)=8),(NETWORKDAYS(Lister!$D$20,F678,Lister!$D$7:$D$13)-P678)*N678/NETWORKDAYS(Lister!$D$20,Lister!$E$20,Lister!$D$7:$D$13),IF(AND(MONTH(E678)=7,MONTH(F678)=7),0)))),0),"")</f>
        <v/>
      </c>
      <c r="S678" s="31" t="str">
        <f t="shared" si="73"/>
        <v/>
      </c>
      <c r="T678" s="31" t="str">
        <f t="shared" si="74"/>
        <v/>
      </c>
      <c r="U678" s="51" t="str">
        <f t="shared" si="75"/>
        <v/>
      </c>
    </row>
    <row r="679" spans="1:21" x14ac:dyDescent="0.25">
      <c r="A679" s="13" t="str">
        <f t="shared" si="76"/>
        <v/>
      </c>
      <c r="B679" s="55"/>
      <c r="C679" s="22"/>
      <c r="D679" s="23"/>
      <c r="E679" s="16"/>
      <c r="F679" s="16"/>
      <c r="G679" s="72" t="str">
        <f>IF(OR(E679="",F679=""),"",NETWORKDAYS(E679,F679,Lister!$D$7:$D$13))</f>
        <v/>
      </c>
      <c r="H679" s="19"/>
      <c r="I679" s="32" t="str">
        <f t="shared" si="70"/>
        <v/>
      </c>
      <c r="J679" s="18"/>
      <c r="K679" s="18"/>
      <c r="L679" s="46" t="str">
        <f t="shared" si="71"/>
        <v/>
      </c>
      <c r="M679" s="20"/>
      <c r="N679" s="31" t="str">
        <f t="shared" si="72"/>
        <v/>
      </c>
      <c r="O679" s="20"/>
      <c r="P679" s="20"/>
      <c r="Q679" s="46" t="str">
        <f>IFERROR(MAX(IF(OR(O679="",P679=""),"",IF(AND(AND(MONTH(E679)&gt;=7,MONTH(E679)&lt;8),AND(MONTH(F679)&gt;=7,MONTH(F679)&lt;8)),(NETWORKDAYS(E679,F679,Lister!$D$7:$D$13)-O679)*N679/NETWORKDAYS(Lister!$D$19,Lister!$E$19,Lister!$D$7:$D$13),IF(AND(AND(MONTH(E679)&gt;=7,MONTH(E679)&lt;8),MONTH(F679)&gt;7),(NETWORKDAYS(E679,Lister!$E$19,Lister!$D$7:$D$13)-O679)*N679/NETWORKDAYS(Lister!$D$19,Lister!$E$19,Lister!$D$7:$D$13),IF(MONTH(E679)&gt;7,0)))),0),"")</f>
        <v/>
      </c>
      <c r="R679" s="46" t="str">
        <f>IFERROR(MAX(IF(OR(O679="",P679=""),"",IF(AND(AND(MONTH(E679)&gt;=8,MONTH(E679)&lt;9),AND(MONTH(F679)&gt;=8,MONTH(F679)&lt;9)),(NETWORKDAYS(E679,F679,Lister!$D$7:$D$13)-P679)*N679/NETWORKDAYS(Lister!$D$20,Lister!$E$20,Lister!$D$7:$D$13),IF(AND(MONTH(E679)=7,MONTH(F679)=8),(NETWORKDAYS(Lister!$D$20,F679,Lister!$D$7:$D$13)-P679)*N679/NETWORKDAYS(Lister!$D$20,Lister!$E$20,Lister!$D$7:$D$13),IF(AND(MONTH(E679)=7,MONTH(F679)=7),0)))),0),"")</f>
        <v/>
      </c>
      <c r="S679" s="31" t="str">
        <f t="shared" si="73"/>
        <v/>
      </c>
      <c r="T679" s="31" t="str">
        <f t="shared" si="74"/>
        <v/>
      </c>
      <c r="U679" s="51" t="str">
        <f t="shared" si="75"/>
        <v/>
      </c>
    </row>
    <row r="680" spans="1:21" x14ac:dyDescent="0.25">
      <c r="A680" s="13" t="str">
        <f t="shared" si="76"/>
        <v/>
      </c>
      <c r="B680" s="55"/>
      <c r="C680" s="22"/>
      <c r="D680" s="23"/>
      <c r="E680" s="16"/>
      <c r="F680" s="16"/>
      <c r="G680" s="72" t="str">
        <f>IF(OR(E680="",F680=""),"",NETWORKDAYS(E680,F680,Lister!$D$7:$D$13))</f>
        <v/>
      </c>
      <c r="H680" s="19"/>
      <c r="I680" s="32" t="str">
        <f t="shared" si="70"/>
        <v/>
      </c>
      <c r="J680" s="18"/>
      <c r="K680" s="18"/>
      <c r="L680" s="46" t="str">
        <f t="shared" si="71"/>
        <v/>
      </c>
      <c r="M680" s="20"/>
      <c r="N680" s="31" t="str">
        <f t="shared" si="72"/>
        <v/>
      </c>
      <c r="O680" s="20"/>
      <c r="P680" s="20"/>
      <c r="Q680" s="46" t="str">
        <f>IFERROR(MAX(IF(OR(O680="",P680=""),"",IF(AND(AND(MONTH(E680)&gt;=7,MONTH(E680)&lt;8),AND(MONTH(F680)&gt;=7,MONTH(F680)&lt;8)),(NETWORKDAYS(E680,F680,Lister!$D$7:$D$13)-O680)*N680/NETWORKDAYS(Lister!$D$19,Lister!$E$19,Lister!$D$7:$D$13),IF(AND(AND(MONTH(E680)&gt;=7,MONTH(E680)&lt;8),MONTH(F680)&gt;7),(NETWORKDAYS(E680,Lister!$E$19,Lister!$D$7:$D$13)-O680)*N680/NETWORKDAYS(Lister!$D$19,Lister!$E$19,Lister!$D$7:$D$13),IF(MONTH(E680)&gt;7,0)))),0),"")</f>
        <v/>
      </c>
      <c r="R680" s="46" t="str">
        <f>IFERROR(MAX(IF(OR(O680="",P680=""),"",IF(AND(AND(MONTH(E680)&gt;=8,MONTH(E680)&lt;9),AND(MONTH(F680)&gt;=8,MONTH(F680)&lt;9)),(NETWORKDAYS(E680,F680,Lister!$D$7:$D$13)-P680)*N680/NETWORKDAYS(Lister!$D$20,Lister!$E$20,Lister!$D$7:$D$13),IF(AND(MONTH(E680)=7,MONTH(F680)=8),(NETWORKDAYS(Lister!$D$20,F680,Lister!$D$7:$D$13)-P680)*N680/NETWORKDAYS(Lister!$D$20,Lister!$E$20,Lister!$D$7:$D$13),IF(AND(MONTH(E680)=7,MONTH(F680)=7),0)))),0),"")</f>
        <v/>
      </c>
      <c r="S680" s="31" t="str">
        <f t="shared" si="73"/>
        <v/>
      </c>
      <c r="T680" s="31" t="str">
        <f t="shared" si="74"/>
        <v/>
      </c>
      <c r="U680" s="51" t="str">
        <f t="shared" si="75"/>
        <v/>
      </c>
    </row>
    <row r="681" spans="1:21" x14ac:dyDescent="0.25">
      <c r="A681" s="13" t="str">
        <f t="shared" si="76"/>
        <v/>
      </c>
      <c r="B681" s="55"/>
      <c r="C681" s="22"/>
      <c r="D681" s="23"/>
      <c r="E681" s="16"/>
      <c r="F681" s="16"/>
      <c r="G681" s="72" t="str">
        <f>IF(OR(E681="",F681=""),"",NETWORKDAYS(E681,F681,Lister!$D$7:$D$13))</f>
        <v/>
      </c>
      <c r="H681" s="19"/>
      <c r="I681" s="32" t="str">
        <f t="shared" si="70"/>
        <v/>
      </c>
      <c r="J681" s="18"/>
      <c r="K681" s="18"/>
      <c r="L681" s="46" t="str">
        <f t="shared" si="71"/>
        <v/>
      </c>
      <c r="M681" s="20"/>
      <c r="N681" s="31" t="str">
        <f t="shared" si="72"/>
        <v/>
      </c>
      <c r="O681" s="20"/>
      <c r="P681" s="20"/>
      <c r="Q681" s="46" t="str">
        <f>IFERROR(MAX(IF(OR(O681="",P681=""),"",IF(AND(AND(MONTH(E681)&gt;=7,MONTH(E681)&lt;8),AND(MONTH(F681)&gt;=7,MONTH(F681)&lt;8)),(NETWORKDAYS(E681,F681,Lister!$D$7:$D$13)-O681)*N681/NETWORKDAYS(Lister!$D$19,Lister!$E$19,Lister!$D$7:$D$13),IF(AND(AND(MONTH(E681)&gt;=7,MONTH(E681)&lt;8),MONTH(F681)&gt;7),(NETWORKDAYS(E681,Lister!$E$19,Lister!$D$7:$D$13)-O681)*N681/NETWORKDAYS(Lister!$D$19,Lister!$E$19,Lister!$D$7:$D$13),IF(MONTH(E681)&gt;7,0)))),0),"")</f>
        <v/>
      </c>
      <c r="R681" s="46" t="str">
        <f>IFERROR(MAX(IF(OR(O681="",P681=""),"",IF(AND(AND(MONTH(E681)&gt;=8,MONTH(E681)&lt;9),AND(MONTH(F681)&gt;=8,MONTH(F681)&lt;9)),(NETWORKDAYS(E681,F681,Lister!$D$7:$D$13)-P681)*N681/NETWORKDAYS(Lister!$D$20,Lister!$E$20,Lister!$D$7:$D$13),IF(AND(MONTH(E681)=7,MONTH(F681)=8),(NETWORKDAYS(Lister!$D$20,F681,Lister!$D$7:$D$13)-P681)*N681/NETWORKDAYS(Lister!$D$20,Lister!$E$20,Lister!$D$7:$D$13),IF(AND(MONTH(E681)=7,MONTH(F681)=7),0)))),0),"")</f>
        <v/>
      </c>
      <c r="S681" s="31" t="str">
        <f t="shared" si="73"/>
        <v/>
      </c>
      <c r="T681" s="31" t="str">
        <f t="shared" si="74"/>
        <v/>
      </c>
      <c r="U681" s="51" t="str">
        <f t="shared" si="75"/>
        <v/>
      </c>
    </row>
    <row r="682" spans="1:21" x14ac:dyDescent="0.25">
      <c r="A682" s="13" t="str">
        <f t="shared" si="76"/>
        <v/>
      </c>
      <c r="B682" s="55"/>
      <c r="C682" s="22"/>
      <c r="D682" s="23"/>
      <c r="E682" s="16"/>
      <c r="F682" s="16"/>
      <c r="G682" s="72" t="str">
        <f>IF(OR(E682="",F682=""),"",NETWORKDAYS(E682,F682,Lister!$D$7:$D$13))</f>
        <v/>
      </c>
      <c r="H682" s="19"/>
      <c r="I682" s="32" t="str">
        <f t="shared" si="70"/>
        <v/>
      </c>
      <c r="J682" s="18"/>
      <c r="K682" s="18"/>
      <c r="L682" s="46" t="str">
        <f t="shared" si="71"/>
        <v/>
      </c>
      <c r="M682" s="20"/>
      <c r="N682" s="31" t="str">
        <f t="shared" si="72"/>
        <v/>
      </c>
      <c r="O682" s="20"/>
      <c r="P682" s="20"/>
      <c r="Q682" s="46" t="str">
        <f>IFERROR(MAX(IF(OR(O682="",P682=""),"",IF(AND(AND(MONTH(E682)&gt;=7,MONTH(E682)&lt;8),AND(MONTH(F682)&gt;=7,MONTH(F682)&lt;8)),(NETWORKDAYS(E682,F682,Lister!$D$7:$D$13)-O682)*N682/NETWORKDAYS(Lister!$D$19,Lister!$E$19,Lister!$D$7:$D$13),IF(AND(AND(MONTH(E682)&gt;=7,MONTH(E682)&lt;8),MONTH(F682)&gt;7),(NETWORKDAYS(E682,Lister!$E$19,Lister!$D$7:$D$13)-O682)*N682/NETWORKDAYS(Lister!$D$19,Lister!$E$19,Lister!$D$7:$D$13),IF(MONTH(E682)&gt;7,0)))),0),"")</f>
        <v/>
      </c>
      <c r="R682" s="46" t="str">
        <f>IFERROR(MAX(IF(OR(O682="",P682=""),"",IF(AND(AND(MONTH(E682)&gt;=8,MONTH(E682)&lt;9),AND(MONTH(F682)&gt;=8,MONTH(F682)&lt;9)),(NETWORKDAYS(E682,F682,Lister!$D$7:$D$13)-P682)*N682/NETWORKDAYS(Lister!$D$20,Lister!$E$20,Lister!$D$7:$D$13),IF(AND(MONTH(E682)=7,MONTH(F682)=8),(NETWORKDAYS(Lister!$D$20,F682,Lister!$D$7:$D$13)-P682)*N682/NETWORKDAYS(Lister!$D$20,Lister!$E$20,Lister!$D$7:$D$13),IF(AND(MONTH(E682)=7,MONTH(F682)=7),0)))),0),"")</f>
        <v/>
      </c>
      <c r="S682" s="31" t="str">
        <f t="shared" si="73"/>
        <v/>
      </c>
      <c r="T682" s="31" t="str">
        <f t="shared" si="74"/>
        <v/>
      </c>
      <c r="U682" s="51" t="str">
        <f t="shared" si="75"/>
        <v/>
      </c>
    </row>
    <row r="683" spans="1:21" x14ac:dyDescent="0.25">
      <c r="A683" s="13" t="str">
        <f t="shared" si="76"/>
        <v/>
      </c>
      <c r="B683" s="55"/>
      <c r="C683" s="22"/>
      <c r="D683" s="23"/>
      <c r="E683" s="16"/>
      <c r="F683" s="16"/>
      <c r="G683" s="72" t="str">
        <f>IF(OR(E683="",F683=""),"",NETWORKDAYS(E683,F683,Lister!$D$7:$D$13))</f>
        <v/>
      </c>
      <c r="H683" s="19"/>
      <c r="I683" s="32" t="str">
        <f t="shared" si="70"/>
        <v/>
      </c>
      <c r="J683" s="18"/>
      <c r="K683" s="18"/>
      <c r="L683" s="46" t="str">
        <f t="shared" si="71"/>
        <v/>
      </c>
      <c r="M683" s="20"/>
      <c r="N683" s="31" t="str">
        <f t="shared" si="72"/>
        <v/>
      </c>
      <c r="O683" s="20"/>
      <c r="P683" s="20"/>
      <c r="Q683" s="46" t="str">
        <f>IFERROR(MAX(IF(OR(O683="",P683=""),"",IF(AND(AND(MONTH(E683)&gt;=7,MONTH(E683)&lt;8),AND(MONTH(F683)&gt;=7,MONTH(F683)&lt;8)),(NETWORKDAYS(E683,F683,Lister!$D$7:$D$13)-O683)*N683/NETWORKDAYS(Lister!$D$19,Lister!$E$19,Lister!$D$7:$D$13),IF(AND(AND(MONTH(E683)&gt;=7,MONTH(E683)&lt;8),MONTH(F683)&gt;7),(NETWORKDAYS(E683,Lister!$E$19,Lister!$D$7:$D$13)-O683)*N683/NETWORKDAYS(Lister!$D$19,Lister!$E$19,Lister!$D$7:$D$13),IF(MONTH(E683)&gt;7,0)))),0),"")</f>
        <v/>
      </c>
      <c r="R683" s="46" t="str">
        <f>IFERROR(MAX(IF(OR(O683="",P683=""),"",IF(AND(AND(MONTH(E683)&gt;=8,MONTH(E683)&lt;9),AND(MONTH(F683)&gt;=8,MONTH(F683)&lt;9)),(NETWORKDAYS(E683,F683,Lister!$D$7:$D$13)-P683)*N683/NETWORKDAYS(Lister!$D$20,Lister!$E$20,Lister!$D$7:$D$13),IF(AND(MONTH(E683)=7,MONTH(F683)=8),(NETWORKDAYS(Lister!$D$20,F683,Lister!$D$7:$D$13)-P683)*N683/NETWORKDAYS(Lister!$D$20,Lister!$E$20,Lister!$D$7:$D$13),IF(AND(MONTH(E683)=7,MONTH(F683)=7),0)))),0),"")</f>
        <v/>
      </c>
      <c r="S683" s="31" t="str">
        <f t="shared" si="73"/>
        <v/>
      </c>
      <c r="T683" s="31" t="str">
        <f t="shared" si="74"/>
        <v/>
      </c>
      <c r="U683" s="51" t="str">
        <f t="shared" si="75"/>
        <v/>
      </c>
    </row>
    <row r="684" spans="1:21" x14ac:dyDescent="0.25">
      <c r="A684" s="13" t="str">
        <f t="shared" si="76"/>
        <v/>
      </c>
      <c r="B684" s="55"/>
      <c r="C684" s="22"/>
      <c r="D684" s="23"/>
      <c r="E684" s="16"/>
      <c r="F684" s="16"/>
      <c r="G684" s="72" t="str">
        <f>IF(OR(E684="",F684=""),"",NETWORKDAYS(E684,F684,Lister!$D$7:$D$13))</f>
        <v/>
      </c>
      <c r="H684" s="19"/>
      <c r="I684" s="32" t="str">
        <f t="shared" si="70"/>
        <v/>
      </c>
      <c r="J684" s="18"/>
      <c r="K684" s="18"/>
      <c r="L684" s="46" t="str">
        <f t="shared" si="71"/>
        <v/>
      </c>
      <c r="M684" s="20"/>
      <c r="N684" s="31" t="str">
        <f t="shared" si="72"/>
        <v/>
      </c>
      <c r="O684" s="20"/>
      <c r="P684" s="20"/>
      <c r="Q684" s="46" t="str">
        <f>IFERROR(MAX(IF(OR(O684="",P684=""),"",IF(AND(AND(MONTH(E684)&gt;=7,MONTH(E684)&lt;8),AND(MONTH(F684)&gt;=7,MONTH(F684)&lt;8)),(NETWORKDAYS(E684,F684,Lister!$D$7:$D$13)-O684)*N684/NETWORKDAYS(Lister!$D$19,Lister!$E$19,Lister!$D$7:$D$13),IF(AND(AND(MONTH(E684)&gt;=7,MONTH(E684)&lt;8),MONTH(F684)&gt;7),(NETWORKDAYS(E684,Lister!$E$19,Lister!$D$7:$D$13)-O684)*N684/NETWORKDAYS(Lister!$D$19,Lister!$E$19,Lister!$D$7:$D$13),IF(MONTH(E684)&gt;7,0)))),0),"")</f>
        <v/>
      </c>
      <c r="R684" s="46" t="str">
        <f>IFERROR(MAX(IF(OR(O684="",P684=""),"",IF(AND(AND(MONTH(E684)&gt;=8,MONTH(E684)&lt;9),AND(MONTH(F684)&gt;=8,MONTH(F684)&lt;9)),(NETWORKDAYS(E684,F684,Lister!$D$7:$D$13)-P684)*N684/NETWORKDAYS(Lister!$D$20,Lister!$E$20,Lister!$D$7:$D$13),IF(AND(MONTH(E684)=7,MONTH(F684)=8),(NETWORKDAYS(Lister!$D$20,F684,Lister!$D$7:$D$13)-P684)*N684/NETWORKDAYS(Lister!$D$20,Lister!$E$20,Lister!$D$7:$D$13),IF(AND(MONTH(E684)=7,MONTH(F684)=7),0)))),0),"")</f>
        <v/>
      </c>
      <c r="S684" s="31" t="str">
        <f t="shared" si="73"/>
        <v/>
      </c>
      <c r="T684" s="31" t="str">
        <f t="shared" si="74"/>
        <v/>
      </c>
      <c r="U684" s="51" t="str">
        <f t="shared" si="75"/>
        <v/>
      </c>
    </row>
    <row r="685" spans="1:21" x14ac:dyDescent="0.25">
      <c r="A685" s="13" t="str">
        <f t="shared" si="76"/>
        <v/>
      </c>
      <c r="B685" s="55"/>
      <c r="C685" s="22"/>
      <c r="D685" s="23"/>
      <c r="E685" s="16"/>
      <c r="F685" s="16"/>
      <c r="G685" s="72" t="str">
        <f>IF(OR(E685="",F685=""),"",NETWORKDAYS(E685,F685,Lister!$D$7:$D$13))</f>
        <v/>
      </c>
      <c r="H685" s="19"/>
      <c r="I685" s="32" t="str">
        <f t="shared" si="70"/>
        <v/>
      </c>
      <c r="J685" s="18"/>
      <c r="K685" s="18"/>
      <c r="L685" s="46" t="str">
        <f t="shared" si="71"/>
        <v/>
      </c>
      <c r="M685" s="20"/>
      <c r="N685" s="31" t="str">
        <f t="shared" si="72"/>
        <v/>
      </c>
      <c r="O685" s="20"/>
      <c r="P685" s="20"/>
      <c r="Q685" s="46" t="str">
        <f>IFERROR(MAX(IF(OR(O685="",P685=""),"",IF(AND(AND(MONTH(E685)&gt;=7,MONTH(E685)&lt;8),AND(MONTH(F685)&gt;=7,MONTH(F685)&lt;8)),(NETWORKDAYS(E685,F685,Lister!$D$7:$D$13)-O685)*N685/NETWORKDAYS(Lister!$D$19,Lister!$E$19,Lister!$D$7:$D$13),IF(AND(AND(MONTH(E685)&gt;=7,MONTH(E685)&lt;8),MONTH(F685)&gt;7),(NETWORKDAYS(E685,Lister!$E$19,Lister!$D$7:$D$13)-O685)*N685/NETWORKDAYS(Lister!$D$19,Lister!$E$19,Lister!$D$7:$D$13),IF(MONTH(E685)&gt;7,0)))),0),"")</f>
        <v/>
      </c>
      <c r="R685" s="46" t="str">
        <f>IFERROR(MAX(IF(OR(O685="",P685=""),"",IF(AND(AND(MONTH(E685)&gt;=8,MONTH(E685)&lt;9),AND(MONTH(F685)&gt;=8,MONTH(F685)&lt;9)),(NETWORKDAYS(E685,F685,Lister!$D$7:$D$13)-P685)*N685/NETWORKDAYS(Lister!$D$20,Lister!$E$20,Lister!$D$7:$D$13),IF(AND(MONTH(E685)=7,MONTH(F685)=8),(NETWORKDAYS(Lister!$D$20,F685,Lister!$D$7:$D$13)-P685)*N685/NETWORKDAYS(Lister!$D$20,Lister!$E$20,Lister!$D$7:$D$13),IF(AND(MONTH(E685)=7,MONTH(F685)=7),0)))),0),"")</f>
        <v/>
      </c>
      <c r="S685" s="31" t="str">
        <f t="shared" si="73"/>
        <v/>
      </c>
      <c r="T685" s="31" t="str">
        <f t="shared" si="74"/>
        <v/>
      </c>
      <c r="U685" s="51" t="str">
        <f t="shared" si="75"/>
        <v/>
      </c>
    </row>
    <row r="686" spans="1:21" x14ac:dyDescent="0.25">
      <c r="A686" s="13" t="str">
        <f t="shared" si="76"/>
        <v/>
      </c>
      <c r="B686" s="55"/>
      <c r="C686" s="22"/>
      <c r="D686" s="23"/>
      <c r="E686" s="16"/>
      <c r="F686" s="16"/>
      <c r="G686" s="72" t="str">
        <f>IF(OR(E686="",F686=""),"",NETWORKDAYS(E686,F686,Lister!$D$7:$D$13))</f>
        <v/>
      </c>
      <c r="H686" s="19"/>
      <c r="I686" s="32" t="str">
        <f t="shared" si="70"/>
        <v/>
      </c>
      <c r="J686" s="18"/>
      <c r="K686" s="18"/>
      <c r="L686" s="46" t="str">
        <f t="shared" si="71"/>
        <v/>
      </c>
      <c r="M686" s="20"/>
      <c r="N686" s="31" t="str">
        <f t="shared" si="72"/>
        <v/>
      </c>
      <c r="O686" s="20"/>
      <c r="P686" s="20"/>
      <c r="Q686" s="46" t="str">
        <f>IFERROR(MAX(IF(OR(O686="",P686=""),"",IF(AND(AND(MONTH(E686)&gt;=7,MONTH(E686)&lt;8),AND(MONTH(F686)&gt;=7,MONTH(F686)&lt;8)),(NETWORKDAYS(E686,F686,Lister!$D$7:$D$13)-O686)*N686/NETWORKDAYS(Lister!$D$19,Lister!$E$19,Lister!$D$7:$D$13),IF(AND(AND(MONTH(E686)&gt;=7,MONTH(E686)&lt;8),MONTH(F686)&gt;7),(NETWORKDAYS(E686,Lister!$E$19,Lister!$D$7:$D$13)-O686)*N686/NETWORKDAYS(Lister!$D$19,Lister!$E$19,Lister!$D$7:$D$13),IF(MONTH(E686)&gt;7,0)))),0),"")</f>
        <v/>
      </c>
      <c r="R686" s="46" t="str">
        <f>IFERROR(MAX(IF(OR(O686="",P686=""),"",IF(AND(AND(MONTH(E686)&gt;=8,MONTH(E686)&lt;9),AND(MONTH(F686)&gt;=8,MONTH(F686)&lt;9)),(NETWORKDAYS(E686,F686,Lister!$D$7:$D$13)-P686)*N686/NETWORKDAYS(Lister!$D$20,Lister!$E$20,Lister!$D$7:$D$13),IF(AND(MONTH(E686)=7,MONTH(F686)=8),(NETWORKDAYS(Lister!$D$20,F686,Lister!$D$7:$D$13)-P686)*N686/NETWORKDAYS(Lister!$D$20,Lister!$E$20,Lister!$D$7:$D$13),IF(AND(MONTH(E686)=7,MONTH(F686)=7),0)))),0),"")</f>
        <v/>
      </c>
      <c r="S686" s="31" t="str">
        <f t="shared" si="73"/>
        <v/>
      </c>
      <c r="T686" s="31" t="str">
        <f t="shared" si="74"/>
        <v/>
      </c>
      <c r="U686" s="51" t="str">
        <f t="shared" si="75"/>
        <v/>
      </c>
    </row>
    <row r="687" spans="1:21" x14ac:dyDescent="0.25">
      <c r="A687" s="13" t="str">
        <f t="shared" si="76"/>
        <v/>
      </c>
      <c r="B687" s="55"/>
      <c r="C687" s="22"/>
      <c r="D687" s="23"/>
      <c r="E687" s="16"/>
      <c r="F687" s="16"/>
      <c r="G687" s="72" t="str">
        <f>IF(OR(E687="",F687=""),"",NETWORKDAYS(E687,F687,Lister!$D$7:$D$13))</f>
        <v/>
      </c>
      <c r="H687" s="19"/>
      <c r="I687" s="32" t="str">
        <f t="shared" si="70"/>
        <v/>
      </c>
      <c r="J687" s="18"/>
      <c r="K687" s="18"/>
      <c r="L687" s="46" t="str">
        <f t="shared" si="71"/>
        <v/>
      </c>
      <c r="M687" s="20"/>
      <c r="N687" s="31" t="str">
        <f t="shared" si="72"/>
        <v/>
      </c>
      <c r="O687" s="20"/>
      <c r="P687" s="20"/>
      <c r="Q687" s="46" t="str">
        <f>IFERROR(MAX(IF(OR(O687="",P687=""),"",IF(AND(AND(MONTH(E687)&gt;=7,MONTH(E687)&lt;8),AND(MONTH(F687)&gt;=7,MONTH(F687)&lt;8)),(NETWORKDAYS(E687,F687,Lister!$D$7:$D$13)-O687)*N687/NETWORKDAYS(Lister!$D$19,Lister!$E$19,Lister!$D$7:$D$13),IF(AND(AND(MONTH(E687)&gt;=7,MONTH(E687)&lt;8),MONTH(F687)&gt;7),(NETWORKDAYS(E687,Lister!$E$19,Lister!$D$7:$D$13)-O687)*N687/NETWORKDAYS(Lister!$D$19,Lister!$E$19,Lister!$D$7:$D$13),IF(MONTH(E687)&gt;7,0)))),0),"")</f>
        <v/>
      </c>
      <c r="R687" s="46" t="str">
        <f>IFERROR(MAX(IF(OR(O687="",P687=""),"",IF(AND(AND(MONTH(E687)&gt;=8,MONTH(E687)&lt;9),AND(MONTH(F687)&gt;=8,MONTH(F687)&lt;9)),(NETWORKDAYS(E687,F687,Lister!$D$7:$D$13)-P687)*N687/NETWORKDAYS(Lister!$D$20,Lister!$E$20,Lister!$D$7:$D$13),IF(AND(MONTH(E687)=7,MONTH(F687)=8),(NETWORKDAYS(Lister!$D$20,F687,Lister!$D$7:$D$13)-P687)*N687/NETWORKDAYS(Lister!$D$20,Lister!$E$20,Lister!$D$7:$D$13),IF(AND(MONTH(E687)=7,MONTH(F687)=7),0)))),0),"")</f>
        <v/>
      </c>
      <c r="S687" s="31" t="str">
        <f t="shared" si="73"/>
        <v/>
      </c>
      <c r="T687" s="31" t="str">
        <f t="shared" si="74"/>
        <v/>
      </c>
      <c r="U687" s="51" t="str">
        <f t="shared" si="75"/>
        <v/>
      </c>
    </row>
    <row r="688" spans="1:21" x14ac:dyDescent="0.25">
      <c r="A688" s="13" t="str">
        <f t="shared" si="76"/>
        <v/>
      </c>
      <c r="B688" s="55"/>
      <c r="C688" s="22"/>
      <c r="D688" s="23"/>
      <c r="E688" s="16"/>
      <c r="F688" s="16"/>
      <c r="G688" s="72" t="str">
        <f>IF(OR(E688="",F688=""),"",NETWORKDAYS(E688,F688,Lister!$D$7:$D$13))</f>
        <v/>
      </c>
      <c r="H688" s="19"/>
      <c r="I688" s="32" t="str">
        <f t="shared" si="70"/>
        <v/>
      </c>
      <c r="J688" s="18"/>
      <c r="K688" s="18"/>
      <c r="L688" s="46" t="str">
        <f t="shared" si="71"/>
        <v/>
      </c>
      <c r="M688" s="20"/>
      <c r="N688" s="31" t="str">
        <f t="shared" si="72"/>
        <v/>
      </c>
      <c r="O688" s="20"/>
      <c r="P688" s="20"/>
      <c r="Q688" s="46" t="str">
        <f>IFERROR(MAX(IF(OR(O688="",P688=""),"",IF(AND(AND(MONTH(E688)&gt;=7,MONTH(E688)&lt;8),AND(MONTH(F688)&gt;=7,MONTH(F688)&lt;8)),(NETWORKDAYS(E688,F688,Lister!$D$7:$D$13)-O688)*N688/NETWORKDAYS(Lister!$D$19,Lister!$E$19,Lister!$D$7:$D$13),IF(AND(AND(MONTH(E688)&gt;=7,MONTH(E688)&lt;8),MONTH(F688)&gt;7),(NETWORKDAYS(E688,Lister!$E$19,Lister!$D$7:$D$13)-O688)*N688/NETWORKDAYS(Lister!$D$19,Lister!$E$19,Lister!$D$7:$D$13),IF(MONTH(E688)&gt;7,0)))),0),"")</f>
        <v/>
      </c>
      <c r="R688" s="46" t="str">
        <f>IFERROR(MAX(IF(OR(O688="",P688=""),"",IF(AND(AND(MONTH(E688)&gt;=8,MONTH(E688)&lt;9),AND(MONTH(F688)&gt;=8,MONTH(F688)&lt;9)),(NETWORKDAYS(E688,F688,Lister!$D$7:$D$13)-P688)*N688/NETWORKDAYS(Lister!$D$20,Lister!$E$20,Lister!$D$7:$D$13),IF(AND(MONTH(E688)=7,MONTH(F688)=8),(NETWORKDAYS(Lister!$D$20,F688,Lister!$D$7:$D$13)-P688)*N688/NETWORKDAYS(Lister!$D$20,Lister!$E$20,Lister!$D$7:$D$13),IF(AND(MONTH(E688)=7,MONTH(F688)=7),0)))),0),"")</f>
        <v/>
      </c>
      <c r="S688" s="31" t="str">
        <f t="shared" si="73"/>
        <v/>
      </c>
      <c r="T688" s="31" t="str">
        <f t="shared" si="74"/>
        <v/>
      </c>
      <c r="U688" s="51" t="str">
        <f t="shared" si="75"/>
        <v/>
      </c>
    </row>
    <row r="689" spans="1:21" x14ac:dyDescent="0.25">
      <c r="A689" s="13" t="str">
        <f t="shared" si="76"/>
        <v/>
      </c>
      <c r="B689" s="55"/>
      <c r="C689" s="22"/>
      <c r="D689" s="23"/>
      <c r="E689" s="16"/>
      <c r="F689" s="16"/>
      <c r="G689" s="72" t="str">
        <f>IF(OR(E689="",F689=""),"",NETWORKDAYS(E689,F689,Lister!$D$7:$D$13))</f>
        <v/>
      </c>
      <c r="H689" s="19"/>
      <c r="I689" s="32" t="str">
        <f t="shared" si="70"/>
        <v/>
      </c>
      <c r="J689" s="18"/>
      <c r="K689" s="18"/>
      <c r="L689" s="46" t="str">
        <f t="shared" si="71"/>
        <v/>
      </c>
      <c r="M689" s="20"/>
      <c r="N689" s="31" t="str">
        <f t="shared" si="72"/>
        <v/>
      </c>
      <c r="O689" s="20"/>
      <c r="P689" s="20"/>
      <c r="Q689" s="46" t="str">
        <f>IFERROR(MAX(IF(OR(O689="",P689=""),"",IF(AND(AND(MONTH(E689)&gt;=7,MONTH(E689)&lt;8),AND(MONTH(F689)&gt;=7,MONTH(F689)&lt;8)),(NETWORKDAYS(E689,F689,Lister!$D$7:$D$13)-O689)*N689/NETWORKDAYS(Lister!$D$19,Lister!$E$19,Lister!$D$7:$D$13),IF(AND(AND(MONTH(E689)&gt;=7,MONTH(E689)&lt;8),MONTH(F689)&gt;7),(NETWORKDAYS(E689,Lister!$E$19,Lister!$D$7:$D$13)-O689)*N689/NETWORKDAYS(Lister!$D$19,Lister!$E$19,Lister!$D$7:$D$13),IF(MONTH(E689)&gt;7,0)))),0),"")</f>
        <v/>
      </c>
      <c r="R689" s="46" t="str">
        <f>IFERROR(MAX(IF(OR(O689="",P689=""),"",IF(AND(AND(MONTH(E689)&gt;=8,MONTH(E689)&lt;9),AND(MONTH(F689)&gt;=8,MONTH(F689)&lt;9)),(NETWORKDAYS(E689,F689,Lister!$D$7:$D$13)-P689)*N689/NETWORKDAYS(Lister!$D$20,Lister!$E$20,Lister!$D$7:$D$13),IF(AND(MONTH(E689)=7,MONTH(F689)=8),(NETWORKDAYS(Lister!$D$20,F689,Lister!$D$7:$D$13)-P689)*N689/NETWORKDAYS(Lister!$D$20,Lister!$E$20,Lister!$D$7:$D$13),IF(AND(MONTH(E689)=7,MONTH(F689)=7),0)))),0),"")</f>
        <v/>
      </c>
      <c r="S689" s="31" t="str">
        <f t="shared" si="73"/>
        <v/>
      </c>
      <c r="T689" s="31" t="str">
        <f t="shared" si="74"/>
        <v/>
      </c>
      <c r="U689" s="51" t="str">
        <f t="shared" si="75"/>
        <v/>
      </c>
    </row>
    <row r="690" spans="1:21" x14ac:dyDescent="0.25">
      <c r="A690" s="13" t="str">
        <f t="shared" si="76"/>
        <v/>
      </c>
      <c r="B690" s="55"/>
      <c r="C690" s="22"/>
      <c r="D690" s="23"/>
      <c r="E690" s="16"/>
      <c r="F690" s="16"/>
      <c r="G690" s="72" t="str">
        <f>IF(OR(E690="",F690=""),"",NETWORKDAYS(E690,F690,Lister!$D$7:$D$13))</f>
        <v/>
      </c>
      <c r="H690" s="19"/>
      <c r="I690" s="32" t="str">
        <f t="shared" si="70"/>
        <v/>
      </c>
      <c r="J690" s="18"/>
      <c r="K690" s="18"/>
      <c r="L690" s="46" t="str">
        <f t="shared" si="71"/>
        <v/>
      </c>
      <c r="M690" s="20"/>
      <c r="N690" s="31" t="str">
        <f t="shared" si="72"/>
        <v/>
      </c>
      <c r="O690" s="20"/>
      <c r="P690" s="20"/>
      <c r="Q690" s="46" t="str">
        <f>IFERROR(MAX(IF(OR(O690="",P690=""),"",IF(AND(AND(MONTH(E690)&gt;=7,MONTH(E690)&lt;8),AND(MONTH(F690)&gt;=7,MONTH(F690)&lt;8)),(NETWORKDAYS(E690,F690,Lister!$D$7:$D$13)-O690)*N690/NETWORKDAYS(Lister!$D$19,Lister!$E$19,Lister!$D$7:$D$13),IF(AND(AND(MONTH(E690)&gt;=7,MONTH(E690)&lt;8),MONTH(F690)&gt;7),(NETWORKDAYS(E690,Lister!$E$19,Lister!$D$7:$D$13)-O690)*N690/NETWORKDAYS(Lister!$D$19,Lister!$E$19,Lister!$D$7:$D$13),IF(MONTH(E690)&gt;7,0)))),0),"")</f>
        <v/>
      </c>
      <c r="R690" s="46" t="str">
        <f>IFERROR(MAX(IF(OR(O690="",P690=""),"",IF(AND(AND(MONTH(E690)&gt;=8,MONTH(E690)&lt;9),AND(MONTH(F690)&gt;=8,MONTH(F690)&lt;9)),(NETWORKDAYS(E690,F690,Lister!$D$7:$D$13)-P690)*N690/NETWORKDAYS(Lister!$D$20,Lister!$E$20,Lister!$D$7:$D$13),IF(AND(MONTH(E690)=7,MONTH(F690)=8),(NETWORKDAYS(Lister!$D$20,F690,Lister!$D$7:$D$13)-P690)*N690/NETWORKDAYS(Lister!$D$20,Lister!$E$20,Lister!$D$7:$D$13),IF(AND(MONTH(E690)=7,MONTH(F690)=7),0)))),0),"")</f>
        <v/>
      </c>
      <c r="S690" s="31" t="str">
        <f t="shared" si="73"/>
        <v/>
      </c>
      <c r="T690" s="31" t="str">
        <f t="shared" si="74"/>
        <v/>
      </c>
      <c r="U690" s="51" t="str">
        <f t="shared" si="75"/>
        <v/>
      </c>
    </row>
    <row r="691" spans="1:21" x14ac:dyDescent="0.25">
      <c r="A691" s="13" t="str">
        <f t="shared" si="76"/>
        <v/>
      </c>
      <c r="B691" s="55"/>
      <c r="C691" s="22"/>
      <c r="D691" s="23"/>
      <c r="E691" s="16"/>
      <c r="F691" s="16"/>
      <c r="G691" s="72" t="str">
        <f>IF(OR(E691="",F691=""),"",NETWORKDAYS(E691,F691,Lister!$D$7:$D$13))</f>
        <v/>
      </c>
      <c r="H691" s="19"/>
      <c r="I691" s="32" t="str">
        <f t="shared" si="70"/>
        <v/>
      </c>
      <c r="J691" s="18"/>
      <c r="K691" s="18"/>
      <c r="L691" s="46" t="str">
        <f t="shared" si="71"/>
        <v/>
      </c>
      <c r="M691" s="20"/>
      <c r="N691" s="31" t="str">
        <f t="shared" si="72"/>
        <v/>
      </c>
      <c r="O691" s="20"/>
      <c r="P691" s="20"/>
      <c r="Q691" s="46" t="str">
        <f>IFERROR(MAX(IF(OR(O691="",P691=""),"",IF(AND(AND(MONTH(E691)&gt;=7,MONTH(E691)&lt;8),AND(MONTH(F691)&gt;=7,MONTH(F691)&lt;8)),(NETWORKDAYS(E691,F691,Lister!$D$7:$D$13)-O691)*N691/NETWORKDAYS(Lister!$D$19,Lister!$E$19,Lister!$D$7:$D$13),IF(AND(AND(MONTH(E691)&gt;=7,MONTH(E691)&lt;8),MONTH(F691)&gt;7),(NETWORKDAYS(E691,Lister!$E$19,Lister!$D$7:$D$13)-O691)*N691/NETWORKDAYS(Lister!$D$19,Lister!$E$19,Lister!$D$7:$D$13),IF(MONTH(E691)&gt;7,0)))),0),"")</f>
        <v/>
      </c>
      <c r="R691" s="46" t="str">
        <f>IFERROR(MAX(IF(OR(O691="",P691=""),"",IF(AND(AND(MONTH(E691)&gt;=8,MONTH(E691)&lt;9),AND(MONTH(F691)&gt;=8,MONTH(F691)&lt;9)),(NETWORKDAYS(E691,F691,Lister!$D$7:$D$13)-P691)*N691/NETWORKDAYS(Lister!$D$20,Lister!$E$20,Lister!$D$7:$D$13),IF(AND(MONTH(E691)=7,MONTH(F691)=8),(NETWORKDAYS(Lister!$D$20,F691,Lister!$D$7:$D$13)-P691)*N691/NETWORKDAYS(Lister!$D$20,Lister!$E$20,Lister!$D$7:$D$13),IF(AND(MONTH(E691)=7,MONTH(F691)=7),0)))),0),"")</f>
        <v/>
      </c>
      <c r="S691" s="31" t="str">
        <f t="shared" si="73"/>
        <v/>
      </c>
      <c r="T691" s="31" t="str">
        <f t="shared" si="74"/>
        <v/>
      </c>
      <c r="U691" s="51" t="str">
        <f t="shared" si="75"/>
        <v/>
      </c>
    </row>
    <row r="692" spans="1:21" x14ac:dyDescent="0.25">
      <c r="A692" s="13" t="str">
        <f t="shared" si="76"/>
        <v/>
      </c>
      <c r="B692" s="55"/>
      <c r="C692" s="22"/>
      <c r="D692" s="23"/>
      <c r="E692" s="16"/>
      <c r="F692" s="16"/>
      <c r="G692" s="72" t="str">
        <f>IF(OR(E692="",F692=""),"",NETWORKDAYS(E692,F692,Lister!$D$7:$D$13))</f>
        <v/>
      </c>
      <c r="H692" s="19"/>
      <c r="I692" s="32" t="str">
        <f t="shared" si="70"/>
        <v/>
      </c>
      <c r="J692" s="18"/>
      <c r="K692" s="18"/>
      <c r="L692" s="46" t="str">
        <f t="shared" si="71"/>
        <v/>
      </c>
      <c r="M692" s="20"/>
      <c r="N692" s="31" t="str">
        <f t="shared" si="72"/>
        <v/>
      </c>
      <c r="O692" s="20"/>
      <c r="P692" s="20"/>
      <c r="Q692" s="46" t="str">
        <f>IFERROR(MAX(IF(OR(O692="",P692=""),"",IF(AND(AND(MONTH(E692)&gt;=7,MONTH(E692)&lt;8),AND(MONTH(F692)&gt;=7,MONTH(F692)&lt;8)),(NETWORKDAYS(E692,F692,Lister!$D$7:$D$13)-O692)*N692/NETWORKDAYS(Lister!$D$19,Lister!$E$19,Lister!$D$7:$D$13),IF(AND(AND(MONTH(E692)&gt;=7,MONTH(E692)&lt;8),MONTH(F692)&gt;7),(NETWORKDAYS(E692,Lister!$E$19,Lister!$D$7:$D$13)-O692)*N692/NETWORKDAYS(Lister!$D$19,Lister!$E$19,Lister!$D$7:$D$13),IF(MONTH(E692)&gt;7,0)))),0),"")</f>
        <v/>
      </c>
      <c r="R692" s="46" t="str">
        <f>IFERROR(MAX(IF(OR(O692="",P692=""),"",IF(AND(AND(MONTH(E692)&gt;=8,MONTH(E692)&lt;9),AND(MONTH(F692)&gt;=8,MONTH(F692)&lt;9)),(NETWORKDAYS(E692,F692,Lister!$D$7:$D$13)-P692)*N692/NETWORKDAYS(Lister!$D$20,Lister!$E$20,Lister!$D$7:$D$13),IF(AND(MONTH(E692)=7,MONTH(F692)=8),(NETWORKDAYS(Lister!$D$20,F692,Lister!$D$7:$D$13)-P692)*N692/NETWORKDAYS(Lister!$D$20,Lister!$E$20,Lister!$D$7:$D$13),IF(AND(MONTH(E692)=7,MONTH(F692)=7),0)))),0),"")</f>
        <v/>
      </c>
      <c r="S692" s="31" t="str">
        <f t="shared" si="73"/>
        <v/>
      </c>
      <c r="T692" s="31" t="str">
        <f t="shared" si="74"/>
        <v/>
      </c>
      <c r="U692" s="51" t="str">
        <f t="shared" si="75"/>
        <v/>
      </c>
    </row>
    <row r="693" spans="1:21" x14ac:dyDescent="0.25">
      <c r="A693" s="13" t="str">
        <f t="shared" si="76"/>
        <v/>
      </c>
      <c r="B693" s="55"/>
      <c r="C693" s="22"/>
      <c r="D693" s="23"/>
      <c r="E693" s="16"/>
      <c r="F693" s="16"/>
      <c r="G693" s="72" t="str">
        <f>IF(OR(E693="",F693=""),"",NETWORKDAYS(E693,F693,Lister!$D$7:$D$13))</f>
        <v/>
      </c>
      <c r="H693" s="19"/>
      <c r="I693" s="32" t="str">
        <f t="shared" si="70"/>
        <v/>
      </c>
      <c r="J693" s="18"/>
      <c r="K693" s="18"/>
      <c r="L693" s="46" t="str">
        <f t="shared" si="71"/>
        <v/>
      </c>
      <c r="M693" s="20"/>
      <c r="N693" s="31" t="str">
        <f t="shared" si="72"/>
        <v/>
      </c>
      <c r="O693" s="20"/>
      <c r="P693" s="20"/>
      <c r="Q693" s="46" t="str">
        <f>IFERROR(MAX(IF(OR(O693="",P693=""),"",IF(AND(AND(MONTH(E693)&gt;=7,MONTH(E693)&lt;8),AND(MONTH(F693)&gt;=7,MONTH(F693)&lt;8)),(NETWORKDAYS(E693,F693,Lister!$D$7:$D$13)-O693)*N693/NETWORKDAYS(Lister!$D$19,Lister!$E$19,Lister!$D$7:$D$13),IF(AND(AND(MONTH(E693)&gt;=7,MONTH(E693)&lt;8),MONTH(F693)&gt;7),(NETWORKDAYS(E693,Lister!$E$19,Lister!$D$7:$D$13)-O693)*N693/NETWORKDAYS(Lister!$D$19,Lister!$E$19,Lister!$D$7:$D$13),IF(MONTH(E693)&gt;7,0)))),0),"")</f>
        <v/>
      </c>
      <c r="R693" s="46" t="str">
        <f>IFERROR(MAX(IF(OR(O693="",P693=""),"",IF(AND(AND(MONTH(E693)&gt;=8,MONTH(E693)&lt;9),AND(MONTH(F693)&gt;=8,MONTH(F693)&lt;9)),(NETWORKDAYS(E693,F693,Lister!$D$7:$D$13)-P693)*N693/NETWORKDAYS(Lister!$D$20,Lister!$E$20,Lister!$D$7:$D$13),IF(AND(MONTH(E693)=7,MONTH(F693)=8),(NETWORKDAYS(Lister!$D$20,F693,Lister!$D$7:$D$13)-P693)*N693/NETWORKDAYS(Lister!$D$20,Lister!$E$20,Lister!$D$7:$D$13),IF(AND(MONTH(E693)=7,MONTH(F693)=7),0)))),0),"")</f>
        <v/>
      </c>
      <c r="S693" s="31" t="str">
        <f t="shared" si="73"/>
        <v/>
      </c>
      <c r="T693" s="31" t="str">
        <f t="shared" si="74"/>
        <v/>
      </c>
      <c r="U693" s="51" t="str">
        <f t="shared" si="75"/>
        <v/>
      </c>
    </row>
    <row r="694" spans="1:21" x14ac:dyDescent="0.25">
      <c r="A694" s="13" t="str">
        <f t="shared" si="76"/>
        <v/>
      </c>
      <c r="B694" s="55"/>
      <c r="C694" s="22"/>
      <c r="D694" s="23"/>
      <c r="E694" s="16"/>
      <c r="F694" s="16"/>
      <c r="G694" s="72" t="str">
        <f>IF(OR(E694="",F694=""),"",NETWORKDAYS(E694,F694,Lister!$D$7:$D$13))</f>
        <v/>
      </c>
      <c r="H694" s="19"/>
      <c r="I694" s="32" t="str">
        <f t="shared" si="70"/>
        <v/>
      </c>
      <c r="J694" s="18"/>
      <c r="K694" s="18"/>
      <c r="L694" s="46" t="str">
        <f t="shared" si="71"/>
        <v/>
      </c>
      <c r="M694" s="20"/>
      <c r="N694" s="31" t="str">
        <f t="shared" si="72"/>
        <v/>
      </c>
      <c r="O694" s="20"/>
      <c r="P694" s="20"/>
      <c r="Q694" s="46" t="str">
        <f>IFERROR(MAX(IF(OR(O694="",P694=""),"",IF(AND(AND(MONTH(E694)&gt;=7,MONTH(E694)&lt;8),AND(MONTH(F694)&gt;=7,MONTH(F694)&lt;8)),(NETWORKDAYS(E694,F694,Lister!$D$7:$D$13)-O694)*N694/NETWORKDAYS(Lister!$D$19,Lister!$E$19,Lister!$D$7:$D$13),IF(AND(AND(MONTH(E694)&gt;=7,MONTH(E694)&lt;8),MONTH(F694)&gt;7),(NETWORKDAYS(E694,Lister!$E$19,Lister!$D$7:$D$13)-O694)*N694/NETWORKDAYS(Lister!$D$19,Lister!$E$19,Lister!$D$7:$D$13),IF(MONTH(E694)&gt;7,0)))),0),"")</f>
        <v/>
      </c>
      <c r="R694" s="46" t="str">
        <f>IFERROR(MAX(IF(OR(O694="",P694=""),"",IF(AND(AND(MONTH(E694)&gt;=8,MONTH(E694)&lt;9),AND(MONTH(F694)&gt;=8,MONTH(F694)&lt;9)),(NETWORKDAYS(E694,F694,Lister!$D$7:$D$13)-P694)*N694/NETWORKDAYS(Lister!$D$20,Lister!$E$20,Lister!$D$7:$D$13),IF(AND(MONTH(E694)=7,MONTH(F694)=8),(NETWORKDAYS(Lister!$D$20,F694,Lister!$D$7:$D$13)-P694)*N694/NETWORKDAYS(Lister!$D$20,Lister!$E$20,Lister!$D$7:$D$13),IF(AND(MONTH(E694)=7,MONTH(F694)=7),0)))),0),"")</f>
        <v/>
      </c>
      <c r="S694" s="31" t="str">
        <f t="shared" si="73"/>
        <v/>
      </c>
      <c r="T694" s="31" t="str">
        <f t="shared" si="74"/>
        <v/>
      </c>
      <c r="U694" s="51" t="str">
        <f t="shared" si="75"/>
        <v/>
      </c>
    </row>
    <row r="695" spans="1:21" x14ac:dyDescent="0.25">
      <c r="A695" s="13" t="str">
        <f t="shared" si="76"/>
        <v/>
      </c>
      <c r="B695" s="55"/>
      <c r="C695" s="22"/>
      <c r="D695" s="23"/>
      <c r="E695" s="16"/>
      <c r="F695" s="16"/>
      <c r="G695" s="72" t="str">
        <f>IF(OR(E695="",F695=""),"",NETWORKDAYS(E695,F695,Lister!$D$7:$D$13))</f>
        <v/>
      </c>
      <c r="H695" s="19"/>
      <c r="I695" s="32" t="str">
        <f t="shared" si="70"/>
        <v/>
      </c>
      <c r="J695" s="18"/>
      <c r="K695" s="18"/>
      <c r="L695" s="46" t="str">
        <f t="shared" si="71"/>
        <v/>
      </c>
      <c r="M695" s="20"/>
      <c r="N695" s="31" t="str">
        <f t="shared" si="72"/>
        <v/>
      </c>
      <c r="O695" s="20"/>
      <c r="P695" s="20"/>
      <c r="Q695" s="46" t="str">
        <f>IFERROR(MAX(IF(OR(O695="",P695=""),"",IF(AND(AND(MONTH(E695)&gt;=7,MONTH(E695)&lt;8),AND(MONTH(F695)&gt;=7,MONTH(F695)&lt;8)),(NETWORKDAYS(E695,F695,Lister!$D$7:$D$13)-O695)*N695/NETWORKDAYS(Lister!$D$19,Lister!$E$19,Lister!$D$7:$D$13),IF(AND(AND(MONTH(E695)&gt;=7,MONTH(E695)&lt;8),MONTH(F695)&gt;7),(NETWORKDAYS(E695,Lister!$E$19,Lister!$D$7:$D$13)-O695)*N695/NETWORKDAYS(Lister!$D$19,Lister!$E$19,Lister!$D$7:$D$13),IF(MONTH(E695)&gt;7,0)))),0),"")</f>
        <v/>
      </c>
      <c r="R695" s="46" t="str">
        <f>IFERROR(MAX(IF(OR(O695="",P695=""),"",IF(AND(AND(MONTH(E695)&gt;=8,MONTH(E695)&lt;9),AND(MONTH(F695)&gt;=8,MONTH(F695)&lt;9)),(NETWORKDAYS(E695,F695,Lister!$D$7:$D$13)-P695)*N695/NETWORKDAYS(Lister!$D$20,Lister!$E$20,Lister!$D$7:$D$13),IF(AND(MONTH(E695)=7,MONTH(F695)=8),(NETWORKDAYS(Lister!$D$20,F695,Lister!$D$7:$D$13)-P695)*N695/NETWORKDAYS(Lister!$D$20,Lister!$E$20,Lister!$D$7:$D$13),IF(AND(MONTH(E695)=7,MONTH(F695)=7),0)))),0),"")</f>
        <v/>
      </c>
      <c r="S695" s="31" t="str">
        <f t="shared" si="73"/>
        <v/>
      </c>
      <c r="T695" s="31" t="str">
        <f t="shared" si="74"/>
        <v/>
      </c>
      <c r="U695" s="51" t="str">
        <f t="shared" si="75"/>
        <v/>
      </c>
    </row>
    <row r="696" spans="1:21" x14ac:dyDescent="0.25">
      <c r="A696" s="13" t="str">
        <f t="shared" si="76"/>
        <v/>
      </c>
      <c r="B696" s="55"/>
      <c r="C696" s="22"/>
      <c r="D696" s="23"/>
      <c r="E696" s="16"/>
      <c r="F696" s="16"/>
      <c r="G696" s="72" t="str">
        <f>IF(OR(E696="",F696=""),"",NETWORKDAYS(E696,F696,Lister!$D$7:$D$13))</f>
        <v/>
      </c>
      <c r="H696" s="19"/>
      <c r="I696" s="32" t="str">
        <f t="shared" si="70"/>
        <v/>
      </c>
      <c r="J696" s="18"/>
      <c r="K696" s="18"/>
      <c r="L696" s="46" t="str">
        <f t="shared" si="71"/>
        <v/>
      </c>
      <c r="M696" s="20"/>
      <c r="N696" s="31" t="str">
        <f t="shared" si="72"/>
        <v/>
      </c>
      <c r="O696" s="20"/>
      <c r="P696" s="20"/>
      <c r="Q696" s="46" t="str">
        <f>IFERROR(MAX(IF(OR(O696="",P696=""),"",IF(AND(AND(MONTH(E696)&gt;=7,MONTH(E696)&lt;8),AND(MONTH(F696)&gt;=7,MONTH(F696)&lt;8)),(NETWORKDAYS(E696,F696,Lister!$D$7:$D$13)-O696)*N696/NETWORKDAYS(Lister!$D$19,Lister!$E$19,Lister!$D$7:$D$13),IF(AND(AND(MONTH(E696)&gt;=7,MONTH(E696)&lt;8),MONTH(F696)&gt;7),(NETWORKDAYS(E696,Lister!$E$19,Lister!$D$7:$D$13)-O696)*N696/NETWORKDAYS(Lister!$D$19,Lister!$E$19,Lister!$D$7:$D$13),IF(MONTH(E696)&gt;7,0)))),0),"")</f>
        <v/>
      </c>
      <c r="R696" s="46" t="str">
        <f>IFERROR(MAX(IF(OR(O696="",P696=""),"",IF(AND(AND(MONTH(E696)&gt;=8,MONTH(E696)&lt;9),AND(MONTH(F696)&gt;=8,MONTH(F696)&lt;9)),(NETWORKDAYS(E696,F696,Lister!$D$7:$D$13)-P696)*N696/NETWORKDAYS(Lister!$D$20,Lister!$E$20,Lister!$D$7:$D$13),IF(AND(MONTH(E696)=7,MONTH(F696)=8),(NETWORKDAYS(Lister!$D$20,F696,Lister!$D$7:$D$13)-P696)*N696/NETWORKDAYS(Lister!$D$20,Lister!$E$20,Lister!$D$7:$D$13),IF(AND(MONTH(E696)=7,MONTH(F696)=7),0)))),0),"")</f>
        <v/>
      </c>
      <c r="S696" s="31" t="str">
        <f t="shared" si="73"/>
        <v/>
      </c>
      <c r="T696" s="31" t="str">
        <f t="shared" si="74"/>
        <v/>
      </c>
      <c r="U696" s="51" t="str">
        <f t="shared" si="75"/>
        <v/>
      </c>
    </row>
    <row r="697" spans="1:21" x14ac:dyDescent="0.25">
      <c r="A697" s="13" t="str">
        <f t="shared" si="76"/>
        <v/>
      </c>
      <c r="B697" s="55"/>
      <c r="C697" s="22"/>
      <c r="D697" s="23"/>
      <c r="E697" s="16"/>
      <c r="F697" s="16"/>
      <c r="G697" s="72" t="str">
        <f>IF(OR(E697="",F697=""),"",NETWORKDAYS(E697,F697,Lister!$D$7:$D$13))</f>
        <v/>
      </c>
      <c r="H697" s="19"/>
      <c r="I697" s="32" t="str">
        <f t="shared" si="70"/>
        <v/>
      </c>
      <c r="J697" s="18"/>
      <c r="K697" s="18"/>
      <c r="L697" s="46" t="str">
        <f t="shared" si="71"/>
        <v/>
      </c>
      <c r="M697" s="20"/>
      <c r="N697" s="31" t="str">
        <f t="shared" si="72"/>
        <v/>
      </c>
      <c r="O697" s="20"/>
      <c r="P697" s="20"/>
      <c r="Q697" s="46" t="str">
        <f>IFERROR(MAX(IF(OR(O697="",P697=""),"",IF(AND(AND(MONTH(E697)&gt;=7,MONTH(E697)&lt;8),AND(MONTH(F697)&gt;=7,MONTH(F697)&lt;8)),(NETWORKDAYS(E697,F697,Lister!$D$7:$D$13)-O697)*N697/NETWORKDAYS(Lister!$D$19,Lister!$E$19,Lister!$D$7:$D$13),IF(AND(AND(MONTH(E697)&gt;=7,MONTH(E697)&lt;8),MONTH(F697)&gt;7),(NETWORKDAYS(E697,Lister!$E$19,Lister!$D$7:$D$13)-O697)*N697/NETWORKDAYS(Lister!$D$19,Lister!$E$19,Lister!$D$7:$D$13),IF(MONTH(E697)&gt;7,0)))),0),"")</f>
        <v/>
      </c>
      <c r="R697" s="46" t="str">
        <f>IFERROR(MAX(IF(OR(O697="",P697=""),"",IF(AND(AND(MONTH(E697)&gt;=8,MONTH(E697)&lt;9),AND(MONTH(F697)&gt;=8,MONTH(F697)&lt;9)),(NETWORKDAYS(E697,F697,Lister!$D$7:$D$13)-P697)*N697/NETWORKDAYS(Lister!$D$20,Lister!$E$20,Lister!$D$7:$D$13),IF(AND(MONTH(E697)=7,MONTH(F697)=8),(NETWORKDAYS(Lister!$D$20,F697,Lister!$D$7:$D$13)-P697)*N697/NETWORKDAYS(Lister!$D$20,Lister!$E$20,Lister!$D$7:$D$13),IF(AND(MONTH(E697)=7,MONTH(F697)=7),0)))),0),"")</f>
        <v/>
      </c>
      <c r="S697" s="31" t="str">
        <f t="shared" si="73"/>
        <v/>
      </c>
      <c r="T697" s="31" t="str">
        <f t="shared" si="74"/>
        <v/>
      </c>
      <c r="U697" s="51" t="str">
        <f t="shared" si="75"/>
        <v/>
      </c>
    </row>
    <row r="698" spans="1:21" x14ac:dyDescent="0.25">
      <c r="A698" s="13" t="str">
        <f t="shared" si="76"/>
        <v/>
      </c>
      <c r="B698" s="55"/>
      <c r="C698" s="22"/>
      <c r="D698" s="23"/>
      <c r="E698" s="16"/>
      <c r="F698" s="16"/>
      <c r="G698" s="72" t="str">
        <f>IF(OR(E698="",F698=""),"",NETWORKDAYS(E698,F698,Lister!$D$7:$D$13))</f>
        <v/>
      </c>
      <c r="H698" s="19"/>
      <c r="I698" s="32" t="str">
        <f t="shared" si="70"/>
        <v/>
      </c>
      <c r="J698" s="18"/>
      <c r="K698" s="18"/>
      <c r="L698" s="46" t="str">
        <f t="shared" si="71"/>
        <v/>
      </c>
      <c r="M698" s="20"/>
      <c r="N698" s="31" t="str">
        <f t="shared" si="72"/>
        <v/>
      </c>
      <c r="O698" s="20"/>
      <c r="P698" s="20"/>
      <c r="Q698" s="46" t="str">
        <f>IFERROR(MAX(IF(OR(O698="",P698=""),"",IF(AND(AND(MONTH(E698)&gt;=7,MONTH(E698)&lt;8),AND(MONTH(F698)&gt;=7,MONTH(F698)&lt;8)),(NETWORKDAYS(E698,F698,Lister!$D$7:$D$13)-O698)*N698/NETWORKDAYS(Lister!$D$19,Lister!$E$19,Lister!$D$7:$D$13),IF(AND(AND(MONTH(E698)&gt;=7,MONTH(E698)&lt;8),MONTH(F698)&gt;7),(NETWORKDAYS(E698,Lister!$E$19,Lister!$D$7:$D$13)-O698)*N698/NETWORKDAYS(Lister!$D$19,Lister!$E$19,Lister!$D$7:$D$13),IF(MONTH(E698)&gt;7,0)))),0),"")</f>
        <v/>
      </c>
      <c r="R698" s="46" t="str">
        <f>IFERROR(MAX(IF(OR(O698="",P698=""),"",IF(AND(AND(MONTH(E698)&gt;=8,MONTH(E698)&lt;9),AND(MONTH(F698)&gt;=8,MONTH(F698)&lt;9)),(NETWORKDAYS(E698,F698,Lister!$D$7:$D$13)-P698)*N698/NETWORKDAYS(Lister!$D$20,Lister!$E$20,Lister!$D$7:$D$13),IF(AND(MONTH(E698)=7,MONTH(F698)=8),(NETWORKDAYS(Lister!$D$20,F698,Lister!$D$7:$D$13)-P698)*N698/NETWORKDAYS(Lister!$D$20,Lister!$E$20,Lister!$D$7:$D$13),IF(AND(MONTH(E698)=7,MONTH(F698)=7),0)))),0),"")</f>
        <v/>
      </c>
      <c r="S698" s="31" t="str">
        <f t="shared" si="73"/>
        <v/>
      </c>
      <c r="T698" s="31" t="str">
        <f t="shared" si="74"/>
        <v/>
      </c>
      <c r="U698" s="51" t="str">
        <f t="shared" si="75"/>
        <v/>
      </c>
    </row>
    <row r="699" spans="1:21" x14ac:dyDescent="0.25">
      <c r="A699" s="13" t="str">
        <f t="shared" si="76"/>
        <v/>
      </c>
      <c r="B699" s="55"/>
      <c r="C699" s="22"/>
      <c r="D699" s="23"/>
      <c r="E699" s="16"/>
      <c r="F699" s="16"/>
      <c r="G699" s="72" t="str">
        <f>IF(OR(E699="",F699=""),"",NETWORKDAYS(E699,F699,Lister!$D$7:$D$13))</f>
        <v/>
      </c>
      <c r="H699" s="19"/>
      <c r="I699" s="32" t="str">
        <f t="shared" si="70"/>
        <v/>
      </c>
      <c r="J699" s="18"/>
      <c r="K699" s="18"/>
      <c r="L699" s="46" t="str">
        <f t="shared" si="71"/>
        <v/>
      </c>
      <c r="M699" s="20"/>
      <c r="N699" s="31" t="str">
        <f t="shared" si="72"/>
        <v/>
      </c>
      <c r="O699" s="20"/>
      <c r="P699" s="20"/>
      <c r="Q699" s="46" t="str">
        <f>IFERROR(MAX(IF(OR(O699="",P699=""),"",IF(AND(AND(MONTH(E699)&gt;=7,MONTH(E699)&lt;8),AND(MONTH(F699)&gt;=7,MONTH(F699)&lt;8)),(NETWORKDAYS(E699,F699,Lister!$D$7:$D$13)-O699)*N699/NETWORKDAYS(Lister!$D$19,Lister!$E$19,Lister!$D$7:$D$13),IF(AND(AND(MONTH(E699)&gt;=7,MONTH(E699)&lt;8),MONTH(F699)&gt;7),(NETWORKDAYS(E699,Lister!$E$19,Lister!$D$7:$D$13)-O699)*N699/NETWORKDAYS(Lister!$D$19,Lister!$E$19,Lister!$D$7:$D$13),IF(MONTH(E699)&gt;7,0)))),0),"")</f>
        <v/>
      </c>
      <c r="R699" s="46" t="str">
        <f>IFERROR(MAX(IF(OR(O699="",P699=""),"",IF(AND(AND(MONTH(E699)&gt;=8,MONTH(E699)&lt;9),AND(MONTH(F699)&gt;=8,MONTH(F699)&lt;9)),(NETWORKDAYS(E699,F699,Lister!$D$7:$D$13)-P699)*N699/NETWORKDAYS(Lister!$D$20,Lister!$E$20,Lister!$D$7:$D$13),IF(AND(MONTH(E699)=7,MONTH(F699)=8),(NETWORKDAYS(Lister!$D$20,F699,Lister!$D$7:$D$13)-P699)*N699/NETWORKDAYS(Lister!$D$20,Lister!$E$20,Lister!$D$7:$D$13),IF(AND(MONTH(E699)=7,MONTH(F699)=7),0)))),0),"")</f>
        <v/>
      </c>
      <c r="S699" s="31" t="str">
        <f t="shared" si="73"/>
        <v/>
      </c>
      <c r="T699" s="31" t="str">
        <f t="shared" si="74"/>
        <v/>
      </c>
      <c r="U699" s="51" t="str">
        <f t="shared" si="75"/>
        <v/>
      </c>
    </row>
    <row r="700" spans="1:21" x14ac:dyDescent="0.25">
      <c r="A700" s="13" t="str">
        <f t="shared" si="76"/>
        <v/>
      </c>
      <c r="B700" s="55"/>
      <c r="C700" s="22"/>
      <c r="D700" s="23"/>
      <c r="E700" s="16"/>
      <c r="F700" s="16"/>
      <c r="G700" s="72" t="str">
        <f>IF(OR(E700="",F700=""),"",NETWORKDAYS(E700,F700,Lister!$D$7:$D$13))</f>
        <v/>
      </c>
      <c r="H700" s="19"/>
      <c r="I700" s="32" t="str">
        <f t="shared" si="70"/>
        <v/>
      </c>
      <c r="J700" s="18"/>
      <c r="K700" s="18"/>
      <c r="L700" s="46" t="str">
        <f t="shared" si="71"/>
        <v/>
      </c>
      <c r="M700" s="20"/>
      <c r="N700" s="31" t="str">
        <f t="shared" si="72"/>
        <v/>
      </c>
      <c r="O700" s="20"/>
      <c r="P700" s="20"/>
      <c r="Q700" s="46" t="str">
        <f>IFERROR(MAX(IF(OR(O700="",P700=""),"",IF(AND(AND(MONTH(E700)&gt;=7,MONTH(E700)&lt;8),AND(MONTH(F700)&gt;=7,MONTH(F700)&lt;8)),(NETWORKDAYS(E700,F700,Lister!$D$7:$D$13)-O700)*N700/NETWORKDAYS(Lister!$D$19,Lister!$E$19,Lister!$D$7:$D$13),IF(AND(AND(MONTH(E700)&gt;=7,MONTH(E700)&lt;8),MONTH(F700)&gt;7),(NETWORKDAYS(E700,Lister!$E$19,Lister!$D$7:$D$13)-O700)*N700/NETWORKDAYS(Lister!$D$19,Lister!$E$19,Lister!$D$7:$D$13),IF(MONTH(E700)&gt;7,0)))),0),"")</f>
        <v/>
      </c>
      <c r="R700" s="46" t="str">
        <f>IFERROR(MAX(IF(OR(O700="",P700=""),"",IF(AND(AND(MONTH(E700)&gt;=8,MONTH(E700)&lt;9),AND(MONTH(F700)&gt;=8,MONTH(F700)&lt;9)),(NETWORKDAYS(E700,F700,Lister!$D$7:$D$13)-P700)*N700/NETWORKDAYS(Lister!$D$20,Lister!$E$20,Lister!$D$7:$D$13),IF(AND(MONTH(E700)=7,MONTH(F700)=8),(NETWORKDAYS(Lister!$D$20,F700,Lister!$D$7:$D$13)-P700)*N700/NETWORKDAYS(Lister!$D$20,Lister!$E$20,Lister!$D$7:$D$13),IF(AND(MONTH(E700)=7,MONTH(F700)=7),0)))),0),"")</f>
        <v/>
      </c>
      <c r="S700" s="31" t="str">
        <f t="shared" si="73"/>
        <v/>
      </c>
      <c r="T700" s="31" t="str">
        <f t="shared" si="74"/>
        <v/>
      </c>
      <c r="U700" s="51" t="str">
        <f t="shared" si="75"/>
        <v/>
      </c>
    </row>
    <row r="701" spans="1:21" x14ac:dyDescent="0.25">
      <c r="A701" s="13" t="str">
        <f t="shared" si="76"/>
        <v/>
      </c>
      <c r="B701" s="55"/>
      <c r="C701" s="22"/>
      <c r="D701" s="23"/>
      <c r="E701" s="16"/>
      <c r="F701" s="16"/>
      <c r="G701" s="72" t="str">
        <f>IF(OR(E701="",F701=""),"",NETWORKDAYS(E701,F701,Lister!$D$7:$D$13))</f>
        <v/>
      </c>
      <c r="H701" s="19"/>
      <c r="I701" s="32" t="str">
        <f t="shared" si="70"/>
        <v/>
      </c>
      <c r="J701" s="18"/>
      <c r="K701" s="18"/>
      <c r="L701" s="46" t="str">
        <f t="shared" si="71"/>
        <v/>
      </c>
      <c r="M701" s="20"/>
      <c r="N701" s="31" t="str">
        <f t="shared" si="72"/>
        <v/>
      </c>
      <c r="O701" s="20"/>
      <c r="P701" s="20"/>
      <c r="Q701" s="46" t="str">
        <f>IFERROR(MAX(IF(OR(O701="",P701=""),"",IF(AND(AND(MONTH(E701)&gt;=7,MONTH(E701)&lt;8),AND(MONTH(F701)&gt;=7,MONTH(F701)&lt;8)),(NETWORKDAYS(E701,F701,Lister!$D$7:$D$13)-O701)*N701/NETWORKDAYS(Lister!$D$19,Lister!$E$19,Lister!$D$7:$D$13),IF(AND(AND(MONTH(E701)&gt;=7,MONTH(E701)&lt;8),MONTH(F701)&gt;7),(NETWORKDAYS(E701,Lister!$E$19,Lister!$D$7:$D$13)-O701)*N701/NETWORKDAYS(Lister!$D$19,Lister!$E$19,Lister!$D$7:$D$13),IF(MONTH(E701)&gt;7,0)))),0),"")</f>
        <v/>
      </c>
      <c r="R701" s="46" t="str">
        <f>IFERROR(MAX(IF(OR(O701="",P701=""),"",IF(AND(AND(MONTH(E701)&gt;=8,MONTH(E701)&lt;9),AND(MONTH(F701)&gt;=8,MONTH(F701)&lt;9)),(NETWORKDAYS(E701,F701,Lister!$D$7:$D$13)-P701)*N701/NETWORKDAYS(Lister!$D$20,Lister!$E$20,Lister!$D$7:$D$13),IF(AND(MONTH(E701)=7,MONTH(F701)=8),(NETWORKDAYS(Lister!$D$20,F701,Lister!$D$7:$D$13)-P701)*N701/NETWORKDAYS(Lister!$D$20,Lister!$E$20,Lister!$D$7:$D$13),IF(AND(MONTH(E701)=7,MONTH(F701)=7),0)))),0),"")</f>
        <v/>
      </c>
      <c r="S701" s="31" t="str">
        <f t="shared" si="73"/>
        <v/>
      </c>
      <c r="T701" s="31" t="str">
        <f t="shared" si="74"/>
        <v/>
      </c>
      <c r="U701" s="51" t="str">
        <f t="shared" si="75"/>
        <v/>
      </c>
    </row>
    <row r="702" spans="1:21" x14ac:dyDescent="0.25">
      <c r="A702" s="13" t="str">
        <f t="shared" si="76"/>
        <v/>
      </c>
      <c r="B702" s="55"/>
      <c r="C702" s="22"/>
      <c r="D702" s="23"/>
      <c r="E702" s="16"/>
      <c r="F702" s="16"/>
      <c r="G702" s="72" t="str">
        <f>IF(OR(E702="",F702=""),"",NETWORKDAYS(E702,F702,Lister!$D$7:$D$13))</f>
        <v/>
      </c>
      <c r="H702" s="19"/>
      <c r="I702" s="32" t="str">
        <f t="shared" si="70"/>
        <v/>
      </c>
      <c r="J702" s="18"/>
      <c r="K702" s="18"/>
      <c r="L702" s="46" t="str">
        <f t="shared" si="71"/>
        <v/>
      </c>
      <c r="M702" s="20"/>
      <c r="N702" s="31" t="str">
        <f t="shared" si="72"/>
        <v/>
      </c>
      <c r="O702" s="20"/>
      <c r="P702" s="20"/>
      <c r="Q702" s="46" t="str">
        <f>IFERROR(MAX(IF(OR(O702="",P702=""),"",IF(AND(AND(MONTH(E702)&gt;=7,MONTH(E702)&lt;8),AND(MONTH(F702)&gt;=7,MONTH(F702)&lt;8)),(NETWORKDAYS(E702,F702,Lister!$D$7:$D$13)-O702)*N702/NETWORKDAYS(Lister!$D$19,Lister!$E$19,Lister!$D$7:$D$13),IF(AND(AND(MONTH(E702)&gt;=7,MONTH(E702)&lt;8),MONTH(F702)&gt;7),(NETWORKDAYS(E702,Lister!$E$19,Lister!$D$7:$D$13)-O702)*N702/NETWORKDAYS(Lister!$D$19,Lister!$E$19,Lister!$D$7:$D$13),IF(MONTH(E702)&gt;7,0)))),0),"")</f>
        <v/>
      </c>
      <c r="R702" s="46" t="str">
        <f>IFERROR(MAX(IF(OR(O702="",P702=""),"",IF(AND(AND(MONTH(E702)&gt;=8,MONTH(E702)&lt;9),AND(MONTH(F702)&gt;=8,MONTH(F702)&lt;9)),(NETWORKDAYS(E702,F702,Lister!$D$7:$D$13)-P702)*N702/NETWORKDAYS(Lister!$D$20,Lister!$E$20,Lister!$D$7:$D$13),IF(AND(MONTH(E702)=7,MONTH(F702)=8),(NETWORKDAYS(Lister!$D$20,F702,Lister!$D$7:$D$13)-P702)*N702/NETWORKDAYS(Lister!$D$20,Lister!$E$20,Lister!$D$7:$D$13),IF(AND(MONTH(E702)=7,MONTH(F702)=7),0)))),0),"")</f>
        <v/>
      </c>
      <c r="S702" s="31" t="str">
        <f t="shared" si="73"/>
        <v/>
      </c>
      <c r="T702" s="31" t="str">
        <f t="shared" si="74"/>
        <v/>
      </c>
      <c r="U702" s="51" t="str">
        <f t="shared" si="75"/>
        <v/>
      </c>
    </row>
    <row r="703" spans="1:21" x14ac:dyDescent="0.25">
      <c r="A703" s="13" t="str">
        <f t="shared" si="76"/>
        <v/>
      </c>
      <c r="B703" s="55"/>
      <c r="C703" s="22"/>
      <c r="D703" s="23"/>
      <c r="E703" s="16"/>
      <c r="F703" s="16"/>
      <c r="G703" s="72" t="str">
        <f>IF(OR(E703="",F703=""),"",NETWORKDAYS(E703,F703,Lister!$D$7:$D$13))</f>
        <v/>
      </c>
      <c r="H703" s="19"/>
      <c r="I703" s="32" t="str">
        <f t="shared" si="70"/>
        <v/>
      </c>
      <c r="J703" s="18"/>
      <c r="K703" s="18"/>
      <c r="L703" s="46" t="str">
        <f t="shared" si="71"/>
        <v/>
      </c>
      <c r="M703" s="20"/>
      <c r="N703" s="31" t="str">
        <f t="shared" si="72"/>
        <v/>
      </c>
      <c r="O703" s="20"/>
      <c r="P703" s="20"/>
      <c r="Q703" s="46" t="str">
        <f>IFERROR(MAX(IF(OR(O703="",P703=""),"",IF(AND(AND(MONTH(E703)&gt;=7,MONTH(E703)&lt;8),AND(MONTH(F703)&gt;=7,MONTH(F703)&lt;8)),(NETWORKDAYS(E703,F703,Lister!$D$7:$D$13)-O703)*N703/NETWORKDAYS(Lister!$D$19,Lister!$E$19,Lister!$D$7:$D$13),IF(AND(AND(MONTH(E703)&gt;=7,MONTH(E703)&lt;8),MONTH(F703)&gt;7),(NETWORKDAYS(E703,Lister!$E$19,Lister!$D$7:$D$13)-O703)*N703/NETWORKDAYS(Lister!$D$19,Lister!$E$19,Lister!$D$7:$D$13),IF(MONTH(E703)&gt;7,0)))),0),"")</f>
        <v/>
      </c>
      <c r="R703" s="46" t="str">
        <f>IFERROR(MAX(IF(OR(O703="",P703=""),"",IF(AND(AND(MONTH(E703)&gt;=8,MONTH(E703)&lt;9),AND(MONTH(F703)&gt;=8,MONTH(F703)&lt;9)),(NETWORKDAYS(E703,F703,Lister!$D$7:$D$13)-P703)*N703/NETWORKDAYS(Lister!$D$20,Lister!$E$20,Lister!$D$7:$D$13),IF(AND(MONTH(E703)=7,MONTH(F703)=8),(NETWORKDAYS(Lister!$D$20,F703,Lister!$D$7:$D$13)-P703)*N703/NETWORKDAYS(Lister!$D$20,Lister!$E$20,Lister!$D$7:$D$13),IF(AND(MONTH(E703)=7,MONTH(F703)=7),0)))),0),"")</f>
        <v/>
      </c>
      <c r="S703" s="31" t="str">
        <f t="shared" si="73"/>
        <v/>
      </c>
      <c r="T703" s="31" t="str">
        <f t="shared" si="74"/>
        <v/>
      </c>
      <c r="U703" s="51" t="str">
        <f t="shared" si="75"/>
        <v/>
      </c>
    </row>
    <row r="704" spans="1:21" x14ac:dyDescent="0.25">
      <c r="A704" s="13" t="str">
        <f t="shared" si="76"/>
        <v/>
      </c>
      <c r="B704" s="55"/>
      <c r="C704" s="22"/>
      <c r="D704" s="23"/>
      <c r="E704" s="16"/>
      <c r="F704" s="16"/>
      <c r="G704" s="72" t="str">
        <f>IF(OR(E704="",F704=""),"",NETWORKDAYS(E704,F704,Lister!$D$7:$D$13))</f>
        <v/>
      </c>
      <c r="H704" s="19"/>
      <c r="I704" s="32" t="str">
        <f t="shared" si="70"/>
        <v/>
      </c>
      <c r="J704" s="18"/>
      <c r="K704" s="18"/>
      <c r="L704" s="46" t="str">
        <f t="shared" si="71"/>
        <v/>
      </c>
      <c r="M704" s="20"/>
      <c r="N704" s="31" t="str">
        <f t="shared" si="72"/>
        <v/>
      </c>
      <c r="O704" s="20"/>
      <c r="P704" s="20"/>
      <c r="Q704" s="46" t="str">
        <f>IFERROR(MAX(IF(OR(O704="",P704=""),"",IF(AND(AND(MONTH(E704)&gt;=7,MONTH(E704)&lt;8),AND(MONTH(F704)&gt;=7,MONTH(F704)&lt;8)),(NETWORKDAYS(E704,F704,Lister!$D$7:$D$13)-O704)*N704/NETWORKDAYS(Lister!$D$19,Lister!$E$19,Lister!$D$7:$D$13),IF(AND(AND(MONTH(E704)&gt;=7,MONTH(E704)&lt;8),MONTH(F704)&gt;7),(NETWORKDAYS(E704,Lister!$E$19,Lister!$D$7:$D$13)-O704)*N704/NETWORKDAYS(Lister!$D$19,Lister!$E$19,Lister!$D$7:$D$13),IF(MONTH(E704)&gt;7,0)))),0),"")</f>
        <v/>
      </c>
      <c r="R704" s="46" t="str">
        <f>IFERROR(MAX(IF(OR(O704="",P704=""),"",IF(AND(AND(MONTH(E704)&gt;=8,MONTH(E704)&lt;9),AND(MONTH(F704)&gt;=8,MONTH(F704)&lt;9)),(NETWORKDAYS(E704,F704,Lister!$D$7:$D$13)-P704)*N704/NETWORKDAYS(Lister!$D$20,Lister!$E$20,Lister!$D$7:$D$13),IF(AND(MONTH(E704)=7,MONTH(F704)=8),(NETWORKDAYS(Lister!$D$20,F704,Lister!$D$7:$D$13)-P704)*N704/NETWORKDAYS(Lister!$D$20,Lister!$E$20,Lister!$D$7:$D$13),IF(AND(MONTH(E704)=7,MONTH(F704)=7),0)))),0),"")</f>
        <v/>
      </c>
      <c r="S704" s="31" t="str">
        <f t="shared" si="73"/>
        <v/>
      </c>
      <c r="T704" s="31" t="str">
        <f t="shared" si="74"/>
        <v/>
      </c>
      <c r="U704" s="51" t="str">
        <f t="shared" si="75"/>
        <v/>
      </c>
    </row>
    <row r="705" spans="1:21" x14ac:dyDescent="0.25">
      <c r="A705" s="13" t="str">
        <f t="shared" si="76"/>
        <v/>
      </c>
      <c r="B705" s="55"/>
      <c r="C705" s="22"/>
      <c r="D705" s="23"/>
      <c r="E705" s="16"/>
      <c r="F705" s="16"/>
      <c r="G705" s="72" t="str">
        <f>IF(OR(E705="",F705=""),"",NETWORKDAYS(E705,F705,Lister!$D$7:$D$13))</f>
        <v/>
      </c>
      <c r="H705" s="19"/>
      <c r="I705" s="32" t="str">
        <f t="shared" si="70"/>
        <v/>
      </c>
      <c r="J705" s="18"/>
      <c r="K705" s="18"/>
      <c r="L705" s="46" t="str">
        <f t="shared" si="71"/>
        <v/>
      </c>
      <c r="M705" s="20"/>
      <c r="N705" s="31" t="str">
        <f t="shared" si="72"/>
        <v/>
      </c>
      <c r="O705" s="20"/>
      <c r="P705" s="20"/>
      <c r="Q705" s="46" t="str">
        <f>IFERROR(MAX(IF(OR(O705="",P705=""),"",IF(AND(AND(MONTH(E705)&gt;=7,MONTH(E705)&lt;8),AND(MONTH(F705)&gt;=7,MONTH(F705)&lt;8)),(NETWORKDAYS(E705,F705,Lister!$D$7:$D$13)-O705)*N705/NETWORKDAYS(Lister!$D$19,Lister!$E$19,Lister!$D$7:$D$13),IF(AND(AND(MONTH(E705)&gt;=7,MONTH(E705)&lt;8),MONTH(F705)&gt;7),(NETWORKDAYS(E705,Lister!$E$19,Lister!$D$7:$D$13)-O705)*N705/NETWORKDAYS(Lister!$D$19,Lister!$E$19,Lister!$D$7:$D$13),IF(MONTH(E705)&gt;7,0)))),0),"")</f>
        <v/>
      </c>
      <c r="R705" s="46" t="str">
        <f>IFERROR(MAX(IF(OR(O705="",P705=""),"",IF(AND(AND(MONTH(E705)&gt;=8,MONTH(E705)&lt;9),AND(MONTH(F705)&gt;=8,MONTH(F705)&lt;9)),(NETWORKDAYS(E705,F705,Lister!$D$7:$D$13)-P705)*N705/NETWORKDAYS(Lister!$D$20,Lister!$E$20,Lister!$D$7:$D$13),IF(AND(MONTH(E705)=7,MONTH(F705)=8),(NETWORKDAYS(Lister!$D$20,F705,Lister!$D$7:$D$13)-P705)*N705/NETWORKDAYS(Lister!$D$20,Lister!$E$20,Lister!$D$7:$D$13),IF(AND(MONTH(E705)=7,MONTH(F705)=7),0)))),0),"")</f>
        <v/>
      </c>
      <c r="S705" s="31" t="str">
        <f t="shared" si="73"/>
        <v/>
      </c>
      <c r="T705" s="31" t="str">
        <f t="shared" si="74"/>
        <v/>
      </c>
      <c r="U705" s="51" t="str">
        <f t="shared" si="75"/>
        <v/>
      </c>
    </row>
    <row r="706" spans="1:21" x14ac:dyDescent="0.25">
      <c r="A706" s="13" t="str">
        <f t="shared" si="76"/>
        <v/>
      </c>
      <c r="B706" s="55"/>
      <c r="C706" s="22"/>
      <c r="D706" s="23"/>
      <c r="E706" s="16"/>
      <c r="F706" s="16"/>
      <c r="G706" s="72" t="str">
        <f>IF(OR(E706="",F706=""),"",NETWORKDAYS(E706,F706,Lister!$D$7:$D$13))</f>
        <v/>
      </c>
      <c r="H706" s="19"/>
      <c r="I706" s="32" t="str">
        <f t="shared" si="70"/>
        <v/>
      </c>
      <c r="J706" s="18"/>
      <c r="K706" s="18"/>
      <c r="L706" s="46" t="str">
        <f t="shared" si="71"/>
        <v/>
      </c>
      <c r="M706" s="20"/>
      <c r="N706" s="31" t="str">
        <f t="shared" si="72"/>
        <v/>
      </c>
      <c r="O706" s="20"/>
      <c r="P706" s="20"/>
      <c r="Q706" s="46" t="str">
        <f>IFERROR(MAX(IF(OR(O706="",P706=""),"",IF(AND(AND(MONTH(E706)&gt;=7,MONTH(E706)&lt;8),AND(MONTH(F706)&gt;=7,MONTH(F706)&lt;8)),(NETWORKDAYS(E706,F706,Lister!$D$7:$D$13)-O706)*N706/NETWORKDAYS(Lister!$D$19,Lister!$E$19,Lister!$D$7:$D$13),IF(AND(AND(MONTH(E706)&gt;=7,MONTH(E706)&lt;8),MONTH(F706)&gt;7),(NETWORKDAYS(E706,Lister!$E$19,Lister!$D$7:$D$13)-O706)*N706/NETWORKDAYS(Lister!$D$19,Lister!$E$19,Lister!$D$7:$D$13),IF(MONTH(E706)&gt;7,0)))),0),"")</f>
        <v/>
      </c>
      <c r="R706" s="46" t="str">
        <f>IFERROR(MAX(IF(OR(O706="",P706=""),"",IF(AND(AND(MONTH(E706)&gt;=8,MONTH(E706)&lt;9),AND(MONTH(F706)&gt;=8,MONTH(F706)&lt;9)),(NETWORKDAYS(E706,F706,Lister!$D$7:$D$13)-P706)*N706/NETWORKDAYS(Lister!$D$20,Lister!$E$20,Lister!$D$7:$D$13),IF(AND(MONTH(E706)=7,MONTH(F706)=8),(NETWORKDAYS(Lister!$D$20,F706,Lister!$D$7:$D$13)-P706)*N706/NETWORKDAYS(Lister!$D$20,Lister!$E$20,Lister!$D$7:$D$13),IF(AND(MONTH(E706)=7,MONTH(F706)=7),0)))),0),"")</f>
        <v/>
      </c>
      <c r="S706" s="31" t="str">
        <f t="shared" si="73"/>
        <v/>
      </c>
      <c r="T706" s="31" t="str">
        <f t="shared" si="74"/>
        <v/>
      </c>
      <c r="U706" s="51" t="str">
        <f t="shared" si="75"/>
        <v/>
      </c>
    </row>
    <row r="707" spans="1:21" x14ac:dyDescent="0.25">
      <c r="A707" s="13" t="str">
        <f t="shared" si="76"/>
        <v/>
      </c>
      <c r="B707" s="55"/>
      <c r="C707" s="22"/>
      <c r="D707" s="23"/>
      <c r="E707" s="16"/>
      <c r="F707" s="16"/>
      <c r="G707" s="72" t="str">
        <f>IF(OR(E707="",F707=""),"",NETWORKDAYS(E707,F707,Lister!$D$7:$D$13))</f>
        <v/>
      </c>
      <c r="H707" s="19"/>
      <c r="I707" s="32" t="str">
        <f t="shared" si="70"/>
        <v/>
      </c>
      <c r="J707" s="18"/>
      <c r="K707" s="18"/>
      <c r="L707" s="46" t="str">
        <f t="shared" si="71"/>
        <v/>
      </c>
      <c r="M707" s="20"/>
      <c r="N707" s="31" t="str">
        <f t="shared" si="72"/>
        <v/>
      </c>
      <c r="O707" s="20"/>
      <c r="P707" s="20"/>
      <c r="Q707" s="46" t="str">
        <f>IFERROR(MAX(IF(OR(O707="",P707=""),"",IF(AND(AND(MONTH(E707)&gt;=7,MONTH(E707)&lt;8),AND(MONTH(F707)&gt;=7,MONTH(F707)&lt;8)),(NETWORKDAYS(E707,F707,Lister!$D$7:$D$13)-O707)*N707/NETWORKDAYS(Lister!$D$19,Lister!$E$19,Lister!$D$7:$D$13),IF(AND(AND(MONTH(E707)&gt;=7,MONTH(E707)&lt;8),MONTH(F707)&gt;7),(NETWORKDAYS(E707,Lister!$E$19,Lister!$D$7:$D$13)-O707)*N707/NETWORKDAYS(Lister!$D$19,Lister!$E$19,Lister!$D$7:$D$13),IF(MONTH(E707)&gt;7,0)))),0),"")</f>
        <v/>
      </c>
      <c r="R707" s="46" t="str">
        <f>IFERROR(MAX(IF(OR(O707="",P707=""),"",IF(AND(AND(MONTH(E707)&gt;=8,MONTH(E707)&lt;9),AND(MONTH(F707)&gt;=8,MONTH(F707)&lt;9)),(NETWORKDAYS(E707,F707,Lister!$D$7:$D$13)-P707)*N707/NETWORKDAYS(Lister!$D$20,Lister!$E$20,Lister!$D$7:$D$13),IF(AND(MONTH(E707)=7,MONTH(F707)=8),(NETWORKDAYS(Lister!$D$20,F707,Lister!$D$7:$D$13)-P707)*N707/NETWORKDAYS(Lister!$D$20,Lister!$E$20,Lister!$D$7:$D$13),IF(AND(MONTH(E707)=7,MONTH(F707)=7),0)))),0),"")</f>
        <v/>
      </c>
      <c r="S707" s="31" t="str">
        <f t="shared" si="73"/>
        <v/>
      </c>
      <c r="T707" s="31" t="str">
        <f t="shared" si="74"/>
        <v/>
      </c>
      <c r="U707" s="51" t="str">
        <f t="shared" si="75"/>
        <v/>
      </c>
    </row>
    <row r="708" spans="1:21" x14ac:dyDescent="0.25">
      <c r="A708" s="13" t="str">
        <f t="shared" si="76"/>
        <v/>
      </c>
      <c r="B708" s="55"/>
      <c r="C708" s="22"/>
      <c r="D708" s="23"/>
      <c r="E708" s="16"/>
      <c r="F708" s="16"/>
      <c r="G708" s="72" t="str">
        <f>IF(OR(E708="",F708=""),"",NETWORKDAYS(E708,F708,Lister!$D$7:$D$13))</f>
        <v/>
      </c>
      <c r="H708" s="19"/>
      <c r="I708" s="32" t="str">
        <f t="shared" si="70"/>
        <v/>
      </c>
      <c r="J708" s="18"/>
      <c r="K708" s="18"/>
      <c r="L708" s="46" t="str">
        <f t="shared" si="71"/>
        <v/>
      </c>
      <c r="M708" s="20"/>
      <c r="N708" s="31" t="str">
        <f t="shared" si="72"/>
        <v/>
      </c>
      <c r="O708" s="20"/>
      <c r="P708" s="20"/>
      <c r="Q708" s="46" t="str">
        <f>IFERROR(MAX(IF(OR(O708="",P708=""),"",IF(AND(AND(MONTH(E708)&gt;=7,MONTH(E708)&lt;8),AND(MONTH(F708)&gt;=7,MONTH(F708)&lt;8)),(NETWORKDAYS(E708,F708,Lister!$D$7:$D$13)-O708)*N708/NETWORKDAYS(Lister!$D$19,Lister!$E$19,Lister!$D$7:$D$13),IF(AND(AND(MONTH(E708)&gt;=7,MONTH(E708)&lt;8),MONTH(F708)&gt;7),(NETWORKDAYS(E708,Lister!$E$19,Lister!$D$7:$D$13)-O708)*N708/NETWORKDAYS(Lister!$D$19,Lister!$E$19,Lister!$D$7:$D$13),IF(MONTH(E708)&gt;7,0)))),0),"")</f>
        <v/>
      </c>
      <c r="R708" s="46" t="str">
        <f>IFERROR(MAX(IF(OR(O708="",P708=""),"",IF(AND(AND(MONTH(E708)&gt;=8,MONTH(E708)&lt;9),AND(MONTH(F708)&gt;=8,MONTH(F708)&lt;9)),(NETWORKDAYS(E708,F708,Lister!$D$7:$D$13)-P708)*N708/NETWORKDAYS(Lister!$D$20,Lister!$E$20,Lister!$D$7:$D$13),IF(AND(MONTH(E708)=7,MONTH(F708)=8),(NETWORKDAYS(Lister!$D$20,F708,Lister!$D$7:$D$13)-P708)*N708/NETWORKDAYS(Lister!$D$20,Lister!$E$20,Lister!$D$7:$D$13),IF(AND(MONTH(E708)=7,MONTH(F708)=7),0)))),0),"")</f>
        <v/>
      </c>
      <c r="S708" s="31" t="str">
        <f t="shared" si="73"/>
        <v/>
      </c>
      <c r="T708" s="31" t="str">
        <f t="shared" si="74"/>
        <v/>
      </c>
      <c r="U708" s="51" t="str">
        <f t="shared" si="75"/>
        <v/>
      </c>
    </row>
    <row r="709" spans="1:21" x14ac:dyDescent="0.25">
      <c r="A709" s="13" t="str">
        <f t="shared" si="76"/>
        <v/>
      </c>
      <c r="B709" s="55"/>
      <c r="C709" s="22"/>
      <c r="D709" s="23"/>
      <c r="E709" s="16"/>
      <c r="F709" s="16"/>
      <c r="G709" s="72" t="str">
        <f>IF(OR(E709="",F709=""),"",NETWORKDAYS(E709,F709,Lister!$D$7:$D$13))</f>
        <v/>
      </c>
      <c r="H709" s="19"/>
      <c r="I709" s="32" t="str">
        <f t="shared" si="70"/>
        <v/>
      </c>
      <c r="J709" s="18"/>
      <c r="K709" s="18"/>
      <c r="L709" s="46" t="str">
        <f t="shared" si="71"/>
        <v/>
      </c>
      <c r="M709" s="20"/>
      <c r="N709" s="31" t="str">
        <f t="shared" si="72"/>
        <v/>
      </c>
      <c r="O709" s="20"/>
      <c r="P709" s="20"/>
      <c r="Q709" s="46" t="str">
        <f>IFERROR(MAX(IF(OR(O709="",P709=""),"",IF(AND(AND(MONTH(E709)&gt;=7,MONTH(E709)&lt;8),AND(MONTH(F709)&gt;=7,MONTH(F709)&lt;8)),(NETWORKDAYS(E709,F709,Lister!$D$7:$D$13)-O709)*N709/NETWORKDAYS(Lister!$D$19,Lister!$E$19,Lister!$D$7:$D$13),IF(AND(AND(MONTH(E709)&gt;=7,MONTH(E709)&lt;8),MONTH(F709)&gt;7),(NETWORKDAYS(E709,Lister!$E$19,Lister!$D$7:$D$13)-O709)*N709/NETWORKDAYS(Lister!$D$19,Lister!$E$19,Lister!$D$7:$D$13),IF(MONTH(E709)&gt;7,0)))),0),"")</f>
        <v/>
      </c>
      <c r="R709" s="46" t="str">
        <f>IFERROR(MAX(IF(OR(O709="",P709=""),"",IF(AND(AND(MONTH(E709)&gt;=8,MONTH(E709)&lt;9),AND(MONTH(F709)&gt;=8,MONTH(F709)&lt;9)),(NETWORKDAYS(E709,F709,Lister!$D$7:$D$13)-P709)*N709/NETWORKDAYS(Lister!$D$20,Lister!$E$20,Lister!$D$7:$D$13),IF(AND(MONTH(E709)=7,MONTH(F709)=8),(NETWORKDAYS(Lister!$D$20,F709,Lister!$D$7:$D$13)-P709)*N709/NETWORKDAYS(Lister!$D$20,Lister!$E$20,Lister!$D$7:$D$13),IF(AND(MONTH(E709)=7,MONTH(F709)=7),0)))),0),"")</f>
        <v/>
      </c>
      <c r="S709" s="31" t="str">
        <f t="shared" si="73"/>
        <v/>
      </c>
      <c r="T709" s="31" t="str">
        <f t="shared" si="74"/>
        <v/>
      </c>
      <c r="U709" s="51" t="str">
        <f t="shared" si="75"/>
        <v/>
      </c>
    </row>
    <row r="710" spans="1:21" x14ac:dyDescent="0.25">
      <c r="A710" s="13" t="str">
        <f t="shared" si="76"/>
        <v/>
      </c>
      <c r="B710" s="55"/>
      <c r="C710" s="22"/>
      <c r="D710" s="23"/>
      <c r="E710" s="16"/>
      <c r="F710" s="16"/>
      <c r="G710" s="72" t="str">
        <f>IF(OR(E710="",F710=""),"",NETWORKDAYS(E710,F710,Lister!$D$7:$D$13))</f>
        <v/>
      </c>
      <c r="H710" s="19"/>
      <c r="I710" s="32" t="str">
        <f t="shared" si="70"/>
        <v/>
      </c>
      <c r="J710" s="18"/>
      <c r="K710" s="18"/>
      <c r="L710" s="46" t="str">
        <f t="shared" si="71"/>
        <v/>
      </c>
      <c r="M710" s="20"/>
      <c r="N710" s="31" t="str">
        <f t="shared" si="72"/>
        <v/>
      </c>
      <c r="O710" s="20"/>
      <c r="P710" s="20"/>
      <c r="Q710" s="46" t="str">
        <f>IFERROR(MAX(IF(OR(O710="",P710=""),"",IF(AND(AND(MONTH(E710)&gt;=7,MONTH(E710)&lt;8),AND(MONTH(F710)&gt;=7,MONTH(F710)&lt;8)),(NETWORKDAYS(E710,F710,Lister!$D$7:$D$13)-O710)*N710/NETWORKDAYS(Lister!$D$19,Lister!$E$19,Lister!$D$7:$D$13),IF(AND(AND(MONTH(E710)&gt;=7,MONTH(E710)&lt;8),MONTH(F710)&gt;7),(NETWORKDAYS(E710,Lister!$E$19,Lister!$D$7:$D$13)-O710)*N710/NETWORKDAYS(Lister!$D$19,Lister!$E$19,Lister!$D$7:$D$13),IF(MONTH(E710)&gt;7,0)))),0),"")</f>
        <v/>
      </c>
      <c r="R710" s="46" t="str">
        <f>IFERROR(MAX(IF(OR(O710="",P710=""),"",IF(AND(AND(MONTH(E710)&gt;=8,MONTH(E710)&lt;9),AND(MONTH(F710)&gt;=8,MONTH(F710)&lt;9)),(NETWORKDAYS(E710,F710,Lister!$D$7:$D$13)-P710)*N710/NETWORKDAYS(Lister!$D$20,Lister!$E$20,Lister!$D$7:$D$13),IF(AND(MONTH(E710)=7,MONTH(F710)=8),(NETWORKDAYS(Lister!$D$20,F710,Lister!$D$7:$D$13)-P710)*N710/NETWORKDAYS(Lister!$D$20,Lister!$E$20,Lister!$D$7:$D$13),IF(AND(MONTH(E710)=7,MONTH(F710)=7),0)))),0),"")</f>
        <v/>
      </c>
      <c r="S710" s="31" t="str">
        <f t="shared" si="73"/>
        <v/>
      </c>
      <c r="T710" s="31" t="str">
        <f t="shared" si="74"/>
        <v/>
      </c>
      <c r="U710" s="51" t="str">
        <f t="shared" si="75"/>
        <v/>
      </c>
    </row>
    <row r="711" spans="1:21" x14ac:dyDescent="0.25">
      <c r="A711" s="13" t="str">
        <f t="shared" si="76"/>
        <v/>
      </c>
      <c r="B711" s="55"/>
      <c r="C711" s="22"/>
      <c r="D711" s="23"/>
      <c r="E711" s="16"/>
      <c r="F711" s="16"/>
      <c r="G711" s="72" t="str">
        <f>IF(OR(E711="",F711=""),"",NETWORKDAYS(E711,F711,Lister!$D$7:$D$13))</f>
        <v/>
      </c>
      <c r="H711" s="19"/>
      <c r="I711" s="32" t="str">
        <f t="shared" si="70"/>
        <v/>
      </c>
      <c r="J711" s="18"/>
      <c r="K711" s="18"/>
      <c r="L711" s="46" t="str">
        <f t="shared" si="71"/>
        <v/>
      </c>
      <c r="M711" s="20"/>
      <c r="N711" s="31" t="str">
        <f t="shared" si="72"/>
        <v/>
      </c>
      <c r="O711" s="20"/>
      <c r="P711" s="20"/>
      <c r="Q711" s="46" t="str">
        <f>IFERROR(MAX(IF(OR(O711="",P711=""),"",IF(AND(AND(MONTH(E711)&gt;=7,MONTH(E711)&lt;8),AND(MONTH(F711)&gt;=7,MONTH(F711)&lt;8)),(NETWORKDAYS(E711,F711,Lister!$D$7:$D$13)-O711)*N711/NETWORKDAYS(Lister!$D$19,Lister!$E$19,Lister!$D$7:$D$13),IF(AND(AND(MONTH(E711)&gt;=7,MONTH(E711)&lt;8),MONTH(F711)&gt;7),(NETWORKDAYS(E711,Lister!$E$19,Lister!$D$7:$D$13)-O711)*N711/NETWORKDAYS(Lister!$D$19,Lister!$E$19,Lister!$D$7:$D$13),IF(MONTH(E711)&gt;7,0)))),0),"")</f>
        <v/>
      </c>
      <c r="R711" s="46" t="str">
        <f>IFERROR(MAX(IF(OR(O711="",P711=""),"",IF(AND(AND(MONTH(E711)&gt;=8,MONTH(E711)&lt;9),AND(MONTH(F711)&gt;=8,MONTH(F711)&lt;9)),(NETWORKDAYS(E711,F711,Lister!$D$7:$D$13)-P711)*N711/NETWORKDAYS(Lister!$D$20,Lister!$E$20,Lister!$D$7:$D$13),IF(AND(MONTH(E711)=7,MONTH(F711)=8),(NETWORKDAYS(Lister!$D$20,F711,Lister!$D$7:$D$13)-P711)*N711/NETWORKDAYS(Lister!$D$20,Lister!$E$20,Lister!$D$7:$D$13),IF(AND(MONTH(E711)=7,MONTH(F711)=7),0)))),0),"")</f>
        <v/>
      </c>
      <c r="S711" s="31" t="str">
        <f t="shared" si="73"/>
        <v/>
      </c>
      <c r="T711" s="31" t="str">
        <f t="shared" si="74"/>
        <v/>
      </c>
      <c r="U711" s="51" t="str">
        <f t="shared" si="75"/>
        <v/>
      </c>
    </row>
    <row r="712" spans="1:21" x14ac:dyDescent="0.25">
      <c r="A712" s="13" t="str">
        <f t="shared" si="76"/>
        <v/>
      </c>
      <c r="B712" s="55"/>
      <c r="C712" s="22"/>
      <c r="D712" s="23"/>
      <c r="E712" s="16"/>
      <c r="F712" s="16"/>
      <c r="G712" s="72" t="str">
        <f>IF(OR(E712="",F712=""),"",NETWORKDAYS(E712,F712,Lister!$D$7:$D$13))</f>
        <v/>
      </c>
      <c r="H712" s="19"/>
      <c r="I712" s="32" t="str">
        <f t="shared" si="70"/>
        <v/>
      </c>
      <c r="J712" s="18"/>
      <c r="K712" s="18"/>
      <c r="L712" s="46" t="str">
        <f t="shared" si="71"/>
        <v/>
      </c>
      <c r="M712" s="20"/>
      <c r="N712" s="31" t="str">
        <f t="shared" si="72"/>
        <v/>
      </c>
      <c r="O712" s="20"/>
      <c r="P712" s="20"/>
      <c r="Q712" s="46" t="str">
        <f>IFERROR(MAX(IF(OR(O712="",P712=""),"",IF(AND(AND(MONTH(E712)&gt;=7,MONTH(E712)&lt;8),AND(MONTH(F712)&gt;=7,MONTH(F712)&lt;8)),(NETWORKDAYS(E712,F712,Lister!$D$7:$D$13)-O712)*N712/NETWORKDAYS(Lister!$D$19,Lister!$E$19,Lister!$D$7:$D$13),IF(AND(AND(MONTH(E712)&gt;=7,MONTH(E712)&lt;8),MONTH(F712)&gt;7),(NETWORKDAYS(E712,Lister!$E$19,Lister!$D$7:$D$13)-O712)*N712/NETWORKDAYS(Lister!$D$19,Lister!$E$19,Lister!$D$7:$D$13),IF(MONTH(E712)&gt;7,0)))),0),"")</f>
        <v/>
      </c>
      <c r="R712" s="46" t="str">
        <f>IFERROR(MAX(IF(OR(O712="",P712=""),"",IF(AND(AND(MONTH(E712)&gt;=8,MONTH(E712)&lt;9),AND(MONTH(F712)&gt;=8,MONTH(F712)&lt;9)),(NETWORKDAYS(E712,F712,Lister!$D$7:$D$13)-P712)*N712/NETWORKDAYS(Lister!$D$20,Lister!$E$20,Lister!$D$7:$D$13),IF(AND(MONTH(E712)=7,MONTH(F712)=8),(NETWORKDAYS(Lister!$D$20,F712,Lister!$D$7:$D$13)-P712)*N712/NETWORKDAYS(Lister!$D$20,Lister!$E$20,Lister!$D$7:$D$13),IF(AND(MONTH(E712)=7,MONTH(F712)=7),0)))),0),"")</f>
        <v/>
      </c>
      <c r="S712" s="31" t="str">
        <f t="shared" si="73"/>
        <v/>
      </c>
      <c r="T712" s="31" t="str">
        <f t="shared" si="74"/>
        <v/>
      </c>
      <c r="U712" s="51" t="str">
        <f t="shared" si="75"/>
        <v/>
      </c>
    </row>
    <row r="713" spans="1:21" x14ac:dyDescent="0.25">
      <c r="A713" s="13" t="str">
        <f t="shared" si="76"/>
        <v/>
      </c>
      <c r="B713" s="55"/>
      <c r="C713" s="22"/>
      <c r="D713" s="23"/>
      <c r="E713" s="16"/>
      <c r="F713" s="16"/>
      <c r="G713" s="72" t="str">
        <f>IF(OR(E713="",F713=""),"",NETWORKDAYS(E713,F713,Lister!$D$7:$D$13))</f>
        <v/>
      </c>
      <c r="H713" s="19"/>
      <c r="I713" s="32" t="str">
        <f t="shared" si="70"/>
        <v/>
      </c>
      <c r="J713" s="18"/>
      <c r="K713" s="18"/>
      <c r="L713" s="46" t="str">
        <f t="shared" si="71"/>
        <v/>
      </c>
      <c r="M713" s="20"/>
      <c r="N713" s="31" t="str">
        <f t="shared" si="72"/>
        <v/>
      </c>
      <c r="O713" s="20"/>
      <c r="P713" s="20"/>
      <c r="Q713" s="46" t="str">
        <f>IFERROR(MAX(IF(OR(O713="",P713=""),"",IF(AND(AND(MONTH(E713)&gt;=7,MONTH(E713)&lt;8),AND(MONTH(F713)&gt;=7,MONTH(F713)&lt;8)),(NETWORKDAYS(E713,F713,Lister!$D$7:$D$13)-O713)*N713/NETWORKDAYS(Lister!$D$19,Lister!$E$19,Lister!$D$7:$D$13),IF(AND(AND(MONTH(E713)&gt;=7,MONTH(E713)&lt;8),MONTH(F713)&gt;7),(NETWORKDAYS(E713,Lister!$E$19,Lister!$D$7:$D$13)-O713)*N713/NETWORKDAYS(Lister!$D$19,Lister!$E$19,Lister!$D$7:$D$13),IF(MONTH(E713)&gt;7,0)))),0),"")</f>
        <v/>
      </c>
      <c r="R713" s="46" t="str">
        <f>IFERROR(MAX(IF(OR(O713="",P713=""),"",IF(AND(AND(MONTH(E713)&gt;=8,MONTH(E713)&lt;9),AND(MONTH(F713)&gt;=8,MONTH(F713)&lt;9)),(NETWORKDAYS(E713,F713,Lister!$D$7:$D$13)-P713)*N713/NETWORKDAYS(Lister!$D$20,Lister!$E$20,Lister!$D$7:$D$13),IF(AND(MONTH(E713)=7,MONTH(F713)=8),(NETWORKDAYS(Lister!$D$20,F713,Lister!$D$7:$D$13)-P713)*N713/NETWORKDAYS(Lister!$D$20,Lister!$E$20,Lister!$D$7:$D$13),IF(AND(MONTH(E713)=7,MONTH(F713)=7),0)))),0),"")</f>
        <v/>
      </c>
      <c r="S713" s="31" t="str">
        <f t="shared" si="73"/>
        <v/>
      </c>
      <c r="T713" s="31" t="str">
        <f t="shared" si="74"/>
        <v/>
      </c>
      <c r="U713" s="51" t="str">
        <f t="shared" si="75"/>
        <v/>
      </c>
    </row>
    <row r="714" spans="1:21" x14ac:dyDescent="0.25">
      <c r="A714" s="13" t="str">
        <f t="shared" si="76"/>
        <v/>
      </c>
      <c r="B714" s="55"/>
      <c r="C714" s="22"/>
      <c r="D714" s="23"/>
      <c r="E714" s="16"/>
      <c r="F714" s="16"/>
      <c r="G714" s="72" t="str">
        <f>IF(OR(E714="",F714=""),"",NETWORKDAYS(E714,F714,Lister!$D$7:$D$13))</f>
        <v/>
      </c>
      <c r="H714" s="19"/>
      <c r="I714" s="32" t="str">
        <f t="shared" si="70"/>
        <v/>
      </c>
      <c r="J714" s="18"/>
      <c r="K714" s="18"/>
      <c r="L714" s="46" t="str">
        <f t="shared" si="71"/>
        <v/>
      </c>
      <c r="M714" s="20"/>
      <c r="N714" s="31" t="str">
        <f t="shared" si="72"/>
        <v/>
      </c>
      <c r="O714" s="20"/>
      <c r="P714" s="20"/>
      <c r="Q714" s="46" t="str">
        <f>IFERROR(MAX(IF(OR(O714="",P714=""),"",IF(AND(AND(MONTH(E714)&gt;=7,MONTH(E714)&lt;8),AND(MONTH(F714)&gt;=7,MONTH(F714)&lt;8)),(NETWORKDAYS(E714,F714,Lister!$D$7:$D$13)-O714)*N714/NETWORKDAYS(Lister!$D$19,Lister!$E$19,Lister!$D$7:$D$13),IF(AND(AND(MONTH(E714)&gt;=7,MONTH(E714)&lt;8),MONTH(F714)&gt;7),(NETWORKDAYS(E714,Lister!$E$19,Lister!$D$7:$D$13)-O714)*N714/NETWORKDAYS(Lister!$D$19,Lister!$E$19,Lister!$D$7:$D$13),IF(MONTH(E714)&gt;7,0)))),0),"")</f>
        <v/>
      </c>
      <c r="R714" s="46" t="str">
        <f>IFERROR(MAX(IF(OR(O714="",P714=""),"",IF(AND(AND(MONTH(E714)&gt;=8,MONTH(E714)&lt;9),AND(MONTH(F714)&gt;=8,MONTH(F714)&lt;9)),(NETWORKDAYS(E714,F714,Lister!$D$7:$D$13)-P714)*N714/NETWORKDAYS(Lister!$D$20,Lister!$E$20,Lister!$D$7:$D$13),IF(AND(MONTH(E714)=7,MONTH(F714)=8),(NETWORKDAYS(Lister!$D$20,F714,Lister!$D$7:$D$13)-P714)*N714/NETWORKDAYS(Lister!$D$20,Lister!$E$20,Lister!$D$7:$D$13),IF(AND(MONTH(E714)=7,MONTH(F714)=7),0)))),0),"")</f>
        <v/>
      </c>
      <c r="S714" s="31" t="str">
        <f t="shared" si="73"/>
        <v/>
      </c>
      <c r="T714" s="31" t="str">
        <f t="shared" si="74"/>
        <v/>
      </c>
      <c r="U714" s="51" t="str">
        <f t="shared" si="75"/>
        <v/>
      </c>
    </row>
    <row r="715" spans="1:21" x14ac:dyDescent="0.25">
      <c r="A715" s="13" t="str">
        <f t="shared" si="76"/>
        <v/>
      </c>
      <c r="B715" s="55"/>
      <c r="C715" s="22"/>
      <c r="D715" s="23"/>
      <c r="E715" s="16"/>
      <c r="F715" s="16"/>
      <c r="G715" s="72" t="str">
        <f>IF(OR(E715="",F715=""),"",NETWORKDAYS(E715,F715,Lister!$D$7:$D$13))</f>
        <v/>
      </c>
      <c r="H715" s="19"/>
      <c r="I715" s="32" t="str">
        <f t="shared" si="70"/>
        <v/>
      </c>
      <c r="J715" s="18"/>
      <c r="K715" s="18"/>
      <c r="L715" s="46" t="str">
        <f t="shared" si="71"/>
        <v/>
      </c>
      <c r="M715" s="20"/>
      <c r="N715" s="31" t="str">
        <f t="shared" si="72"/>
        <v/>
      </c>
      <c r="O715" s="20"/>
      <c r="P715" s="20"/>
      <c r="Q715" s="46" t="str">
        <f>IFERROR(MAX(IF(OR(O715="",P715=""),"",IF(AND(AND(MONTH(E715)&gt;=7,MONTH(E715)&lt;8),AND(MONTH(F715)&gt;=7,MONTH(F715)&lt;8)),(NETWORKDAYS(E715,F715,Lister!$D$7:$D$13)-O715)*N715/NETWORKDAYS(Lister!$D$19,Lister!$E$19,Lister!$D$7:$D$13),IF(AND(AND(MONTH(E715)&gt;=7,MONTH(E715)&lt;8),MONTH(F715)&gt;7),(NETWORKDAYS(E715,Lister!$E$19,Lister!$D$7:$D$13)-O715)*N715/NETWORKDAYS(Lister!$D$19,Lister!$E$19,Lister!$D$7:$D$13),IF(MONTH(E715)&gt;7,0)))),0),"")</f>
        <v/>
      </c>
      <c r="R715" s="46" t="str">
        <f>IFERROR(MAX(IF(OR(O715="",P715=""),"",IF(AND(AND(MONTH(E715)&gt;=8,MONTH(E715)&lt;9),AND(MONTH(F715)&gt;=8,MONTH(F715)&lt;9)),(NETWORKDAYS(E715,F715,Lister!$D$7:$D$13)-P715)*N715/NETWORKDAYS(Lister!$D$20,Lister!$E$20,Lister!$D$7:$D$13),IF(AND(MONTH(E715)=7,MONTH(F715)=8),(NETWORKDAYS(Lister!$D$20,F715,Lister!$D$7:$D$13)-P715)*N715/NETWORKDAYS(Lister!$D$20,Lister!$E$20,Lister!$D$7:$D$13),IF(AND(MONTH(E715)=7,MONTH(F715)=7),0)))),0),"")</f>
        <v/>
      </c>
      <c r="S715" s="31" t="str">
        <f t="shared" si="73"/>
        <v/>
      </c>
      <c r="T715" s="31" t="str">
        <f t="shared" si="74"/>
        <v/>
      </c>
      <c r="U715" s="51" t="str">
        <f t="shared" si="75"/>
        <v/>
      </c>
    </row>
    <row r="716" spans="1:21" x14ac:dyDescent="0.25">
      <c r="A716" s="13" t="str">
        <f t="shared" si="76"/>
        <v/>
      </c>
      <c r="B716" s="55"/>
      <c r="C716" s="22"/>
      <c r="D716" s="23"/>
      <c r="E716" s="16"/>
      <c r="F716" s="16"/>
      <c r="G716" s="72" t="str">
        <f>IF(OR(E716="",F716=""),"",NETWORKDAYS(E716,F716,Lister!$D$7:$D$13))</f>
        <v/>
      </c>
      <c r="H716" s="19"/>
      <c r="I716" s="32" t="str">
        <f t="shared" si="70"/>
        <v/>
      </c>
      <c r="J716" s="18"/>
      <c r="K716" s="18"/>
      <c r="L716" s="46" t="str">
        <f t="shared" si="71"/>
        <v/>
      </c>
      <c r="M716" s="20"/>
      <c r="N716" s="31" t="str">
        <f t="shared" si="72"/>
        <v/>
      </c>
      <c r="O716" s="20"/>
      <c r="P716" s="20"/>
      <c r="Q716" s="46" t="str">
        <f>IFERROR(MAX(IF(OR(O716="",P716=""),"",IF(AND(AND(MONTH(E716)&gt;=7,MONTH(E716)&lt;8),AND(MONTH(F716)&gt;=7,MONTH(F716)&lt;8)),(NETWORKDAYS(E716,F716,Lister!$D$7:$D$13)-O716)*N716/NETWORKDAYS(Lister!$D$19,Lister!$E$19,Lister!$D$7:$D$13),IF(AND(AND(MONTH(E716)&gt;=7,MONTH(E716)&lt;8),MONTH(F716)&gt;7),(NETWORKDAYS(E716,Lister!$E$19,Lister!$D$7:$D$13)-O716)*N716/NETWORKDAYS(Lister!$D$19,Lister!$E$19,Lister!$D$7:$D$13),IF(MONTH(E716)&gt;7,0)))),0),"")</f>
        <v/>
      </c>
      <c r="R716" s="46" t="str">
        <f>IFERROR(MAX(IF(OR(O716="",P716=""),"",IF(AND(AND(MONTH(E716)&gt;=8,MONTH(E716)&lt;9),AND(MONTH(F716)&gt;=8,MONTH(F716)&lt;9)),(NETWORKDAYS(E716,F716,Lister!$D$7:$D$13)-P716)*N716/NETWORKDAYS(Lister!$D$20,Lister!$E$20,Lister!$D$7:$D$13),IF(AND(MONTH(E716)=7,MONTH(F716)=8),(NETWORKDAYS(Lister!$D$20,F716,Lister!$D$7:$D$13)-P716)*N716/NETWORKDAYS(Lister!$D$20,Lister!$E$20,Lister!$D$7:$D$13),IF(AND(MONTH(E716)=7,MONTH(F716)=7),0)))),0),"")</f>
        <v/>
      </c>
      <c r="S716" s="31" t="str">
        <f t="shared" si="73"/>
        <v/>
      </c>
      <c r="T716" s="31" t="str">
        <f t="shared" si="74"/>
        <v/>
      </c>
      <c r="U716" s="51" t="str">
        <f t="shared" si="75"/>
        <v/>
      </c>
    </row>
    <row r="717" spans="1:21" x14ac:dyDescent="0.25">
      <c r="A717" s="13" t="str">
        <f t="shared" si="76"/>
        <v/>
      </c>
      <c r="B717" s="55"/>
      <c r="C717" s="22"/>
      <c r="D717" s="23"/>
      <c r="E717" s="16"/>
      <c r="F717" s="16"/>
      <c r="G717" s="72" t="str">
        <f>IF(OR(E717="",F717=""),"",NETWORKDAYS(E717,F717,Lister!$D$7:$D$13))</f>
        <v/>
      </c>
      <c r="H717" s="19"/>
      <c r="I717" s="32" t="str">
        <f t="shared" si="70"/>
        <v/>
      </c>
      <c r="J717" s="18"/>
      <c r="K717" s="18"/>
      <c r="L717" s="46" t="str">
        <f t="shared" si="71"/>
        <v/>
      </c>
      <c r="M717" s="20"/>
      <c r="N717" s="31" t="str">
        <f t="shared" si="72"/>
        <v/>
      </c>
      <c r="O717" s="20"/>
      <c r="P717" s="20"/>
      <c r="Q717" s="46" t="str">
        <f>IFERROR(MAX(IF(OR(O717="",P717=""),"",IF(AND(AND(MONTH(E717)&gt;=7,MONTH(E717)&lt;8),AND(MONTH(F717)&gt;=7,MONTH(F717)&lt;8)),(NETWORKDAYS(E717,F717,Lister!$D$7:$D$13)-O717)*N717/NETWORKDAYS(Lister!$D$19,Lister!$E$19,Lister!$D$7:$D$13),IF(AND(AND(MONTH(E717)&gt;=7,MONTH(E717)&lt;8),MONTH(F717)&gt;7),(NETWORKDAYS(E717,Lister!$E$19,Lister!$D$7:$D$13)-O717)*N717/NETWORKDAYS(Lister!$D$19,Lister!$E$19,Lister!$D$7:$D$13),IF(MONTH(E717)&gt;7,0)))),0),"")</f>
        <v/>
      </c>
      <c r="R717" s="46" t="str">
        <f>IFERROR(MAX(IF(OR(O717="",P717=""),"",IF(AND(AND(MONTH(E717)&gt;=8,MONTH(E717)&lt;9),AND(MONTH(F717)&gt;=8,MONTH(F717)&lt;9)),(NETWORKDAYS(E717,F717,Lister!$D$7:$D$13)-P717)*N717/NETWORKDAYS(Lister!$D$20,Lister!$E$20,Lister!$D$7:$D$13),IF(AND(MONTH(E717)=7,MONTH(F717)=8),(NETWORKDAYS(Lister!$D$20,F717,Lister!$D$7:$D$13)-P717)*N717/NETWORKDAYS(Lister!$D$20,Lister!$E$20,Lister!$D$7:$D$13),IF(AND(MONTH(E717)=7,MONTH(F717)=7),0)))),0),"")</f>
        <v/>
      </c>
      <c r="S717" s="31" t="str">
        <f t="shared" si="73"/>
        <v/>
      </c>
      <c r="T717" s="31" t="str">
        <f t="shared" si="74"/>
        <v/>
      </c>
      <c r="U717" s="51" t="str">
        <f t="shared" si="75"/>
        <v/>
      </c>
    </row>
    <row r="718" spans="1:21" x14ac:dyDescent="0.25">
      <c r="A718" s="13" t="str">
        <f t="shared" si="76"/>
        <v/>
      </c>
      <c r="B718" s="55"/>
      <c r="C718" s="22"/>
      <c r="D718" s="23"/>
      <c r="E718" s="16"/>
      <c r="F718" s="16"/>
      <c r="G718" s="72" t="str">
        <f>IF(OR(E718="",F718=""),"",NETWORKDAYS(E718,F718,Lister!$D$7:$D$13))</f>
        <v/>
      </c>
      <c r="H718" s="19"/>
      <c r="I718" s="32" t="str">
        <f t="shared" si="70"/>
        <v/>
      </c>
      <c r="J718" s="18"/>
      <c r="K718" s="18"/>
      <c r="L718" s="46" t="str">
        <f t="shared" si="71"/>
        <v/>
      </c>
      <c r="M718" s="20"/>
      <c r="N718" s="31" t="str">
        <f t="shared" si="72"/>
        <v/>
      </c>
      <c r="O718" s="20"/>
      <c r="P718" s="20"/>
      <c r="Q718" s="46" t="str">
        <f>IFERROR(MAX(IF(OR(O718="",P718=""),"",IF(AND(AND(MONTH(E718)&gt;=7,MONTH(E718)&lt;8),AND(MONTH(F718)&gt;=7,MONTH(F718)&lt;8)),(NETWORKDAYS(E718,F718,Lister!$D$7:$D$13)-O718)*N718/NETWORKDAYS(Lister!$D$19,Lister!$E$19,Lister!$D$7:$D$13),IF(AND(AND(MONTH(E718)&gt;=7,MONTH(E718)&lt;8),MONTH(F718)&gt;7),(NETWORKDAYS(E718,Lister!$E$19,Lister!$D$7:$D$13)-O718)*N718/NETWORKDAYS(Lister!$D$19,Lister!$E$19,Lister!$D$7:$D$13),IF(MONTH(E718)&gt;7,0)))),0),"")</f>
        <v/>
      </c>
      <c r="R718" s="46" t="str">
        <f>IFERROR(MAX(IF(OR(O718="",P718=""),"",IF(AND(AND(MONTH(E718)&gt;=8,MONTH(E718)&lt;9),AND(MONTH(F718)&gt;=8,MONTH(F718)&lt;9)),(NETWORKDAYS(E718,F718,Lister!$D$7:$D$13)-P718)*N718/NETWORKDAYS(Lister!$D$20,Lister!$E$20,Lister!$D$7:$D$13),IF(AND(MONTH(E718)=7,MONTH(F718)=8),(NETWORKDAYS(Lister!$D$20,F718,Lister!$D$7:$D$13)-P718)*N718/NETWORKDAYS(Lister!$D$20,Lister!$E$20,Lister!$D$7:$D$13),IF(AND(MONTH(E718)=7,MONTH(F718)=7),0)))),0),"")</f>
        <v/>
      </c>
      <c r="S718" s="31" t="str">
        <f t="shared" si="73"/>
        <v/>
      </c>
      <c r="T718" s="31" t="str">
        <f t="shared" si="74"/>
        <v/>
      </c>
      <c r="U718" s="51" t="str">
        <f t="shared" si="75"/>
        <v/>
      </c>
    </row>
    <row r="719" spans="1:21" x14ac:dyDescent="0.25">
      <c r="A719" s="13" t="str">
        <f t="shared" si="76"/>
        <v/>
      </c>
      <c r="B719" s="55"/>
      <c r="C719" s="22"/>
      <c r="D719" s="23"/>
      <c r="E719" s="16"/>
      <c r="F719" s="16"/>
      <c r="G719" s="72" t="str">
        <f>IF(OR(E719="",F719=""),"",NETWORKDAYS(E719,F719,Lister!$D$7:$D$13))</f>
        <v/>
      </c>
      <c r="H719" s="19"/>
      <c r="I719" s="32" t="str">
        <f t="shared" si="70"/>
        <v/>
      </c>
      <c r="J719" s="18"/>
      <c r="K719" s="18"/>
      <c r="L719" s="46" t="str">
        <f t="shared" si="71"/>
        <v/>
      </c>
      <c r="M719" s="20"/>
      <c r="N719" s="31" t="str">
        <f t="shared" si="72"/>
        <v/>
      </c>
      <c r="O719" s="20"/>
      <c r="P719" s="20"/>
      <c r="Q719" s="46" t="str">
        <f>IFERROR(MAX(IF(OR(O719="",P719=""),"",IF(AND(AND(MONTH(E719)&gt;=7,MONTH(E719)&lt;8),AND(MONTH(F719)&gt;=7,MONTH(F719)&lt;8)),(NETWORKDAYS(E719,F719,Lister!$D$7:$D$13)-O719)*N719/NETWORKDAYS(Lister!$D$19,Lister!$E$19,Lister!$D$7:$D$13),IF(AND(AND(MONTH(E719)&gt;=7,MONTH(E719)&lt;8),MONTH(F719)&gt;7),(NETWORKDAYS(E719,Lister!$E$19,Lister!$D$7:$D$13)-O719)*N719/NETWORKDAYS(Lister!$D$19,Lister!$E$19,Lister!$D$7:$D$13),IF(MONTH(E719)&gt;7,0)))),0),"")</f>
        <v/>
      </c>
      <c r="R719" s="46" t="str">
        <f>IFERROR(MAX(IF(OR(O719="",P719=""),"",IF(AND(AND(MONTH(E719)&gt;=8,MONTH(E719)&lt;9),AND(MONTH(F719)&gt;=8,MONTH(F719)&lt;9)),(NETWORKDAYS(E719,F719,Lister!$D$7:$D$13)-P719)*N719/NETWORKDAYS(Lister!$D$20,Lister!$E$20,Lister!$D$7:$D$13),IF(AND(MONTH(E719)=7,MONTH(F719)=8),(NETWORKDAYS(Lister!$D$20,F719,Lister!$D$7:$D$13)-P719)*N719/NETWORKDAYS(Lister!$D$20,Lister!$E$20,Lister!$D$7:$D$13),IF(AND(MONTH(E719)=7,MONTH(F719)=7),0)))),0),"")</f>
        <v/>
      </c>
      <c r="S719" s="31" t="str">
        <f t="shared" si="73"/>
        <v/>
      </c>
      <c r="T719" s="31" t="str">
        <f t="shared" si="74"/>
        <v/>
      </c>
      <c r="U719" s="51" t="str">
        <f t="shared" si="75"/>
        <v/>
      </c>
    </row>
    <row r="720" spans="1:21" x14ac:dyDescent="0.25">
      <c r="A720" s="13" t="str">
        <f t="shared" si="76"/>
        <v/>
      </c>
      <c r="B720" s="55"/>
      <c r="C720" s="22"/>
      <c r="D720" s="23"/>
      <c r="E720" s="16"/>
      <c r="F720" s="16"/>
      <c r="G720" s="72" t="str">
        <f>IF(OR(E720="",F720=""),"",NETWORKDAYS(E720,F720,Lister!$D$7:$D$13))</f>
        <v/>
      </c>
      <c r="H720" s="19"/>
      <c r="I720" s="32" t="str">
        <f t="shared" si="70"/>
        <v/>
      </c>
      <c r="J720" s="18"/>
      <c r="K720" s="18"/>
      <c r="L720" s="46" t="str">
        <f t="shared" si="71"/>
        <v/>
      </c>
      <c r="M720" s="20"/>
      <c r="N720" s="31" t="str">
        <f t="shared" si="72"/>
        <v/>
      </c>
      <c r="O720" s="20"/>
      <c r="P720" s="20"/>
      <c r="Q720" s="46" t="str">
        <f>IFERROR(MAX(IF(OR(O720="",P720=""),"",IF(AND(AND(MONTH(E720)&gt;=7,MONTH(E720)&lt;8),AND(MONTH(F720)&gt;=7,MONTH(F720)&lt;8)),(NETWORKDAYS(E720,F720,Lister!$D$7:$D$13)-O720)*N720/NETWORKDAYS(Lister!$D$19,Lister!$E$19,Lister!$D$7:$D$13),IF(AND(AND(MONTH(E720)&gt;=7,MONTH(E720)&lt;8),MONTH(F720)&gt;7),(NETWORKDAYS(E720,Lister!$E$19,Lister!$D$7:$D$13)-O720)*N720/NETWORKDAYS(Lister!$D$19,Lister!$E$19,Lister!$D$7:$D$13),IF(MONTH(E720)&gt;7,0)))),0),"")</f>
        <v/>
      </c>
      <c r="R720" s="46" t="str">
        <f>IFERROR(MAX(IF(OR(O720="",P720=""),"",IF(AND(AND(MONTH(E720)&gt;=8,MONTH(E720)&lt;9),AND(MONTH(F720)&gt;=8,MONTH(F720)&lt;9)),(NETWORKDAYS(E720,F720,Lister!$D$7:$D$13)-P720)*N720/NETWORKDAYS(Lister!$D$20,Lister!$E$20,Lister!$D$7:$D$13),IF(AND(MONTH(E720)=7,MONTH(F720)=8),(NETWORKDAYS(Lister!$D$20,F720,Lister!$D$7:$D$13)-P720)*N720/NETWORKDAYS(Lister!$D$20,Lister!$E$20,Lister!$D$7:$D$13),IF(AND(MONTH(E720)=7,MONTH(F720)=7),0)))),0),"")</f>
        <v/>
      </c>
      <c r="S720" s="31" t="str">
        <f t="shared" si="73"/>
        <v/>
      </c>
      <c r="T720" s="31" t="str">
        <f t="shared" si="74"/>
        <v/>
      </c>
      <c r="U720" s="51" t="str">
        <f t="shared" si="75"/>
        <v/>
      </c>
    </row>
    <row r="721" spans="1:21" x14ac:dyDescent="0.25">
      <c r="A721" s="13" t="str">
        <f t="shared" si="76"/>
        <v/>
      </c>
      <c r="B721" s="55"/>
      <c r="C721" s="22"/>
      <c r="D721" s="23"/>
      <c r="E721" s="16"/>
      <c r="F721" s="16"/>
      <c r="G721" s="72" t="str">
        <f>IF(OR(E721="",F721=""),"",NETWORKDAYS(E721,F721,Lister!$D$7:$D$13))</f>
        <v/>
      </c>
      <c r="H721" s="19"/>
      <c r="I721" s="32" t="str">
        <f t="shared" si="70"/>
        <v/>
      </c>
      <c r="J721" s="18"/>
      <c r="K721" s="18"/>
      <c r="L721" s="46" t="str">
        <f t="shared" si="71"/>
        <v/>
      </c>
      <c r="M721" s="20"/>
      <c r="N721" s="31" t="str">
        <f t="shared" si="72"/>
        <v/>
      </c>
      <c r="O721" s="20"/>
      <c r="P721" s="20"/>
      <c r="Q721" s="46" t="str">
        <f>IFERROR(MAX(IF(OR(O721="",P721=""),"",IF(AND(AND(MONTH(E721)&gt;=7,MONTH(E721)&lt;8),AND(MONTH(F721)&gt;=7,MONTH(F721)&lt;8)),(NETWORKDAYS(E721,F721,Lister!$D$7:$D$13)-O721)*N721/NETWORKDAYS(Lister!$D$19,Lister!$E$19,Lister!$D$7:$D$13),IF(AND(AND(MONTH(E721)&gt;=7,MONTH(E721)&lt;8),MONTH(F721)&gt;7),(NETWORKDAYS(E721,Lister!$E$19,Lister!$D$7:$D$13)-O721)*N721/NETWORKDAYS(Lister!$D$19,Lister!$E$19,Lister!$D$7:$D$13),IF(MONTH(E721)&gt;7,0)))),0),"")</f>
        <v/>
      </c>
      <c r="R721" s="46" t="str">
        <f>IFERROR(MAX(IF(OR(O721="",P721=""),"",IF(AND(AND(MONTH(E721)&gt;=8,MONTH(E721)&lt;9),AND(MONTH(F721)&gt;=8,MONTH(F721)&lt;9)),(NETWORKDAYS(E721,F721,Lister!$D$7:$D$13)-P721)*N721/NETWORKDAYS(Lister!$D$20,Lister!$E$20,Lister!$D$7:$D$13),IF(AND(MONTH(E721)=7,MONTH(F721)=8),(NETWORKDAYS(Lister!$D$20,F721,Lister!$D$7:$D$13)-P721)*N721/NETWORKDAYS(Lister!$D$20,Lister!$E$20,Lister!$D$7:$D$13),IF(AND(MONTH(E721)=7,MONTH(F721)=7),0)))),0),"")</f>
        <v/>
      </c>
      <c r="S721" s="31" t="str">
        <f t="shared" si="73"/>
        <v/>
      </c>
      <c r="T721" s="31" t="str">
        <f t="shared" si="74"/>
        <v/>
      </c>
      <c r="U721" s="51" t="str">
        <f t="shared" si="75"/>
        <v/>
      </c>
    </row>
    <row r="722" spans="1:21" x14ac:dyDescent="0.25">
      <c r="A722" s="13" t="str">
        <f t="shared" si="76"/>
        <v/>
      </c>
      <c r="B722" s="55"/>
      <c r="C722" s="22"/>
      <c r="D722" s="23"/>
      <c r="E722" s="16"/>
      <c r="F722" s="16"/>
      <c r="G722" s="72" t="str">
        <f>IF(OR(E722="",F722=""),"",NETWORKDAYS(E722,F722,Lister!$D$7:$D$13))</f>
        <v/>
      </c>
      <c r="H722" s="19"/>
      <c r="I722" s="32" t="str">
        <f t="shared" si="70"/>
        <v/>
      </c>
      <c r="J722" s="18"/>
      <c r="K722" s="18"/>
      <c r="L722" s="46" t="str">
        <f t="shared" si="71"/>
        <v/>
      </c>
      <c r="M722" s="20"/>
      <c r="N722" s="31" t="str">
        <f t="shared" si="72"/>
        <v/>
      </c>
      <c r="O722" s="20"/>
      <c r="P722" s="20"/>
      <c r="Q722" s="46" t="str">
        <f>IFERROR(MAX(IF(OR(O722="",P722=""),"",IF(AND(AND(MONTH(E722)&gt;=7,MONTH(E722)&lt;8),AND(MONTH(F722)&gt;=7,MONTH(F722)&lt;8)),(NETWORKDAYS(E722,F722,Lister!$D$7:$D$13)-O722)*N722/NETWORKDAYS(Lister!$D$19,Lister!$E$19,Lister!$D$7:$D$13),IF(AND(AND(MONTH(E722)&gt;=7,MONTH(E722)&lt;8),MONTH(F722)&gt;7),(NETWORKDAYS(E722,Lister!$E$19,Lister!$D$7:$D$13)-O722)*N722/NETWORKDAYS(Lister!$D$19,Lister!$E$19,Lister!$D$7:$D$13),IF(MONTH(E722)&gt;7,0)))),0),"")</f>
        <v/>
      </c>
      <c r="R722" s="46" t="str">
        <f>IFERROR(MAX(IF(OR(O722="",P722=""),"",IF(AND(AND(MONTH(E722)&gt;=8,MONTH(E722)&lt;9),AND(MONTH(F722)&gt;=8,MONTH(F722)&lt;9)),(NETWORKDAYS(E722,F722,Lister!$D$7:$D$13)-P722)*N722/NETWORKDAYS(Lister!$D$20,Lister!$E$20,Lister!$D$7:$D$13),IF(AND(MONTH(E722)=7,MONTH(F722)=8),(NETWORKDAYS(Lister!$D$20,F722,Lister!$D$7:$D$13)-P722)*N722/NETWORKDAYS(Lister!$D$20,Lister!$E$20,Lister!$D$7:$D$13),IF(AND(MONTH(E722)=7,MONTH(F722)=7),0)))),0),"")</f>
        <v/>
      </c>
      <c r="S722" s="31" t="str">
        <f t="shared" si="73"/>
        <v/>
      </c>
      <c r="T722" s="31" t="str">
        <f t="shared" si="74"/>
        <v/>
      </c>
      <c r="U722" s="51" t="str">
        <f t="shared" si="75"/>
        <v/>
      </c>
    </row>
    <row r="723" spans="1:21" x14ac:dyDescent="0.25">
      <c r="A723" s="13" t="str">
        <f t="shared" si="76"/>
        <v/>
      </c>
      <c r="B723" s="55"/>
      <c r="C723" s="22"/>
      <c r="D723" s="23"/>
      <c r="E723" s="16"/>
      <c r="F723" s="16"/>
      <c r="G723" s="72" t="str">
        <f>IF(OR(E723="",F723=""),"",NETWORKDAYS(E723,F723,Lister!$D$7:$D$13))</f>
        <v/>
      </c>
      <c r="H723" s="19"/>
      <c r="I723" s="32" t="str">
        <f t="shared" si="70"/>
        <v/>
      </c>
      <c r="J723" s="18"/>
      <c r="K723" s="18"/>
      <c r="L723" s="46" t="str">
        <f t="shared" si="71"/>
        <v/>
      </c>
      <c r="M723" s="20"/>
      <c r="N723" s="31" t="str">
        <f t="shared" si="72"/>
        <v/>
      </c>
      <c r="O723" s="20"/>
      <c r="P723" s="20"/>
      <c r="Q723" s="46" t="str">
        <f>IFERROR(MAX(IF(OR(O723="",P723=""),"",IF(AND(AND(MONTH(E723)&gt;=7,MONTH(E723)&lt;8),AND(MONTH(F723)&gt;=7,MONTH(F723)&lt;8)),(NETWORKDAYS(E723,F723,Lister!$D$7:$D$13)-O723)*N723/NETWORKDAYS(Lister!$D$19,Lister!$E$19,Lister!$D$7:$D$13),IF(AND(AND(MONTH(E723)&gt;=7,MONTH(E723)&lt;8),MONTH(F723)&gt;7),(NETWORKDAYS(E723,Lister!$E$19,Lister!$D$7:$D$13)-O723)*N723/NETWORKDAYS(Lister!$D$19,Lister!$E$19,Lister!$D$7:$D$13),IF(MONTH(E723)&gt;7,0)))),0),"")</f>
        <v/>
      </c>
      <c r="R723" s="46" t="str">
        <f>IFERROR(MAX(IF(OR(O723="",P723=""),"",IF(AND(AND(MONTH(E723)&gt;=8,MONTH(E723)&lt;9),AND(MONTH(F723)&gt;=8,MONTH(F723)&lt;9)),(NETWORKDAYS(E723,F723,Lister!$D$7:$D$13)-P723)*N723/NETWORKDAYS(Lister!$D$20,Lister!$E$20,Lister!$D$7:$D$13),IF(AND(MONTH(E723)=7,MONTH(F723)=8),(NETWORKDAYS(Lister!$D$20,F723,Lister!$D$7:$D$13)-P723)*N723/NETWORKDAYS(Lister!$D$20,Lister!$E$20,Lister!$D$7:$D$13),IF(AND(MONTH(E723)=7,MONTH(F723)=7),0)))),0),"")</f>
        <v/>
      </c>
      <c r="S723" s="31" t="str">
        <f t="shared" si="73"/>
        <v/>
      </c>
      <c r="T723" s="31" t="str">
        <f t="shared" si="74"/>
        <v/>
      </c>
      <c r="U723" s="51" t="str">
        <f t="shared" si="75"/>
        <v/>
      </c>
    </row>
    <row r="724" spans="1:21" x14ac:dyDescent="0.25">
      <c r="A724" s="13" t="str">
        <f t="shared" si="76"/>
        <v/>
      </c>
      <c r="B724" s="55"/>
      <c r="C724" s="22"/>
      <c r="D724" s="23"/>
      <c r="E724" s="16"/>
      <c r="F724" s="16"/>
      <c r="G724" s="72" t="str">
        <f>IF(OR(E724="",F724=""),"",NETWORKDAYS(E724,F724,Lister!$D$7:$D$13))</f>
        <v/>
      </c>
      <c r="H724" s="19"/>
      <c r="I724" s="32" t="str">
        <f t="shared" si="70"/>
        <v/>
      </c>
      <c r="J724" s="18"/>
      <c r="K724" s="18"/>
      <c r="L724" s="46" t="str">
        <f t="shared" si="71"/>
        <v/>
      </c>
      <c r="M724" s="20"/>
      <c r="N724" s="31" t="str">
        <f t="shared" si="72"/>
        <v/>
      </c>
      <c r="O724" s="20"/>
      <c r="P724" s="20"/>
      <c r="Q724" s="46" t="str">
        <f>IFERROR(MAX(IF(OR(O724="",P724=""),"",IF(AND(AND(MONTH(E724)&gt;=7,MONTH(E724)&lt;8),AND(MONTH(F724)&gt;=7,MONTH(F724)&lt;8)),(NETWORKDAYS(E724,F724,Lister!$D$7:$D$13)-O724)*N724/NETWORKDAYS(Lister!$D$19,Lister!$E$19,Lister!$D$7:$D$13),IF(AND(AND(MONTH(E724)&gt;=7,MONTH(E724)&lt;8),MONTH(F724)&gt;7),(NETWORKDAYS(E724,Lister!$E$19,Lister!$D$7:$D$13)-O724)*N724/NETWORKDAYS(Lister!$D$19,Lister!$E$19,Lister!$D$7:$D$13),IF(MONTH(E724)&gt;7,0)))),0),"")</f>
        <v/>
      </c>
      <c r="R724" s="46" t="str">
        <f>IFERROR(MAX(IF(OR(O724="",P724=""),"",IF(AND(AND(MONTH(E724)&gt;=8,MONTH(E724)&lt;9),AND(MONTH(F724)&gt;=8,MONTH(F724)&lt;9)),(NETWORKDAYS(E724,F724,Lister!$D$7:$D$13)-P724)*N724/NETWORKDAYS(Lister!$D$20,Lister!$E$20,Lister!$D$7:$D$13),IF(AND(MONTH(E724)=7,MONTH(F724)=8),(NETWORKDAYS(Lister!$D$20,F724,Lister!$D$7:$D$13)-P724)*N724/NETWORKDAYS(Lister!$D$20,Lister!$E$20,Lister!$D$7:$D$13),IF(AND(MONTH(E724)=7,MONTH(F724)=7),0)))),0),"")</f>
        <v/>
      </c>
      <c r="S724" s="31" t="str">
        <f t="shared" si="73"/>
        <v/>
      </c>
      <c r="T724" s="31" t="str">
        <f t="shared" si="74"/>
        <v/>
      </c>
      <c r="U724" s="51" t="str">
        <f t="shared" si="75"/>
        <v/>
      </c>
    </row>
    <row r="725" spans="1:21" x14ac:dyDescent="0.25">
      <c r="A725" s="13" t="str">
        <f t="shared" si="76"/>
        <v/>
      </c>
      <c r="B725" s="55"/>
      <c r="C725" s="22"/>
      <c r="D725" s="23"/>
      <c r="E725" s="16"/>
      <c r="F725" s="16"/>
      <c r="G725" s="72" t="str">
        <f>IF(OR(E725="",F725=""),"",NETWORKDAYS(E725,F725,Lister!$D$7:$D$13))</f>
        <v/>
      </c>
      <c r="H725" s="19"/>
      <c r="I725" s="32" t="str">
        <f t="shared" ref="I725:I788" si="77">IF(H725="","",IF(H725="Funktionær",0.75,IF(H725="Ikke-funktionær",0.9,IF(H725="Elev/lærling",0.9))))</f>
        <v/>
      </c>
      <c r="J725" s="18"/>
      <c r="K725" s="18"/>
      <c r="L725" s="46" t="str">
        <f t="shared" ref="L725:L788" si="78">IF(J725="","",J725-K725)</f>
        <v/>
      </c>
      <c r="M725" s="20"/>
      <c r="N725" s="31" t="str">
        <f t="shared" ref="N725:N788" si="79">IF(B725="","",IF(L725*I725&gt;30000*IF(M725&gt;37,37,M725)/37,30000*IF(M725&gt;37,37,M725)/37,L725*I725))</f>
        <v/>
      </c>
      <c r="O725" s="20"/>
      <c r="P725" s="20"/>
      <c r="Q725" s="46" t="str">
        <f>IFERROR(MAX(IF(OR(O725="",P725=""),"",IF(AND(AND(MONTH(E725)&gt;=7,MONTH(E725)&lt;8),AND(MONTH(F725)&gt;=7,MONTH(F725)&lt;8)),(NETWORKDAYS(E725,F725,Lister!$D$7:$D$13)-O725)*N725/NETWORKDAYS(Lister!$D$19,Lister!$E$19,Lister!$D$7:$D$13),IF(AND(AND(MONTH(E725)&gt;=7,MONTH(E725)&lt;8),MONTH(F725)&gt;7),(NETWORKDAYS(E725,Lister!$E$19,Lister!$D$7:$D$13)-O725)*N725/NETWORKDAYS(Lister!$D$19,Lister!$E$19,Lister!$D$7:$D$13),IF(MONTH(E725)&gt;7,0)))),0),"")</f>
        <v/>
      </c>
      <c r="R725" s="46" t="str">
        <f>IFERROR(MAX(IF(OR(O725="",P725=""),"",IF(AND(AND(MONTH(E725)&gt;=8,MONTH(E725)&lt;9),AND(MONTH(F725)&gt;=8,MONTH(F725)&lt;9)),(NETWORKDAYS(E725,F725,Lister!$D$7:$D$13)-P725)*N725/NETWORKDAYS(Lister!$D$20,Lister!$E$20,Lister!$D$7:$D$13),IF(AND(MONTH(E725)=7,MONTH(F725)=8),(NETWORKDAYS(Lister!$D$20,F725,Lister!$D$7:$D$13)-P725)*N725/NETWORKDAYS(Lister!$D$20,Lister!$E$20,Lister!$D$7:$D$13),IF(AND(MONTH(E725)=7,MONTH(F725)=7),0)))),0),"")</f>
        <v/>
      </c>
      <c r="S725" s="31" t="str">
        <f t="shared" ref="S725:S788" si="80">IFERROR(Q725+R725,"")</f>
        <v/>
      </c>
      <c r="T725" s="31" t="str">
        <f t="shared" ref="T725:T788" si="81">IFERROR(21/31*N725,"")</f>
        <v/>
      </c>
      <c r="U725" s="51" t="str">
        <f t="shared" ref="U725:U788" si="82">IFERROR(MAX(IF(AND(ISNUMBER(Q725),ISNUMBER(R725)),IF(S725-T725&gt;N725,N725,S725-T725),""),0),"")</f>
        <v/>
      </c>
    </row>
    <row r="726" spans="1:21" x14ac:dyDescent="0.25">
      <c r="A726" s="13" t="str">
        <f t="shared" ref="A726:A789" si="83">IF(B726="","",A725+1)</f>
        <v/>
      </c>
      <c r="B726" s="55"/>
      <c r="C726" s="22"/>
      <c r="D726" s="23"/>
      <c r="E726" s="16"/>
      <c r="F726" s="16"/>
      <c r="G726" s="72" t="str">
        <f>IF(OR(E726="",F726=""),"",NETWORKDAYS(E726,F726,Lister!$D$7:$D$13))</f>
        <v/>
      </c>
      <c r="H726" s="19"/>
      <c r="I726" s="32" t="str">
        <f t="shared" si="77"/>
        <v/>
      </c>
      <c r="J726" s="18"/>
      <c r="K726" s="18"/>
      <c r="L726" s="46" t="str">
        <f t="shared" si="78"/>
        <v/>
      </c>
      <c r="M726" s="20"/>
      <c r="N726" s="31" t="str">
        <f t="shared" si="79"/>
        <v/>
      </c>
      <c r="O726" s="20"/>
      <c r="P726" s="20"/>
      <c r="Q726" s="46" t="str">
        <f>IFERROR(MAX(IF(OR(O726="",P726=""),"",IF(AND(AND(MONTH(E726)&gt;=7,MONTH(E726)&lt;8),AND(MONTH(F726)&gt;=7,MONTH(F726)&lt;8)),(NETWORKDAYS(E726,F726,Lister!$D$7:$D$13)-O726)*N726/NETWORKDAYS(Lister!$D$19,Lister!$E$19,Lister!$D$7:$D$13),IF(AND(AND(MONTH(E726)&gt;=7,MONTH(E726)&lt;8),MONTH(F726)&gt;7),(NETWORKDAYS(E726,Lister!$E$19,Lister!$D$7:$D$13)-O726)*N726/NETWORKDAYS(Lister!$D$19,Lister!$E$19,Lister!$D$7:$D$13),IF(MONTH(E726)&gt;7,0)))),0),"")</f>
        <v/>
      </c>
      <c r="R726" s="46" t="str">
        <f>IFERROR(MAX(IF(OR(O726="",P726=""),"",IF(AND(AND(MONTH(E726)&gt;=8,MONTH(E726)&lt;9),AND(MONTH(F726)&gt;=8,MONTH(F726)&lt;9)),(NETWORKDAYS(E726,F726,Lister!$D$7:$D$13)-P726)*N726/NETWORKDAYS(Lister!$D$20,Lister!$E$20,Lister!$D$7:$D$13),IF(AND(MONTH(E726)=7,MONTH(F726)=8),(NETWORKDAYS(Lister!$D$20,F726,Lister!$D$7:$D$13)-P726)*N726/NETWORKDAYS(Lister!$D$20,Lister!$E$20,Lister!$D$7:$D$13),IF(AND(MONTH(E726)=7,MONTH(F726)=7),0)))),0),"")</f>
        <v/>
      </c>
      <c r="S726" s="31" t="str">
        <f t="shared" si="80"/>
        <v/>
      </c>
      <c r="T726" s="31" t="str">
        <f t="shared" si="81"/>
        <v/>
      </c>
      <c r="U726" s="51" t="str">
        <f t="shared" si="82"/>
        <v/>
      </c>
    </row>
    <row r="727" spans="1:21" x14ac:dyDescent="0.25">
      <c r="A727" s="13" t="str">
        <f t="shared" si="83"/>
        <v/>
      </c>
      <c r="B727" s="55"/>
      <c r="C727" s="22"/>
      <c r="D727" s="23"/>
      <c r="E727" s="16"/>
      <c r="F727" s="16"/>
      <c r="G727" s="72" t="str">
        <f>IF(OR(E727="",F727=""),"",NETWORKDAYS(E727,F727,Lister!$D$7:$D$13))</f>
        <v/>
      </c>
      <c r="H727" s="19"/>
      <c r="I727" s="32" t="str">
        <f t="shared" si="77"/>
        <v/>
      </c>
      <c r="J727" s="18"/>
      <c r="K727" s="18"/>
      <c r="L727" s="46" t="str">
        <f t="shared" si="78"/>
        <v/>
      </c>
      <c r="M727" s="20"/>
      <c r="N727" s="31" t="str">
        <f t="shared" si="79"/>
        <v/>
      </c>
      <c r="O727" s="20"/>
      <c r="P727" s="20"/>
      <c r="Q727" s="46" t="str">
        <f>IFERROR(MAX(IF(OR(O727="",P727=""),"",IF(AND(AND(MONTH(E727)&gt;=7,MONTH(E727)&lt;8),AND(MONTH(F727)&gt;=7,MONTH(F727)&lt;8)),(NETWORKDAYS(E727,F727,Lister!$D$7:$D$13)-O727)*N727/NETWORKDAYS(Lister!$D$19,Lister!$E$19,Lister!$D$7:$D$13),IF(AND(AND(MONTH(E727)&gt;=7,MONTH(E727)&lt;8),MONTH(F727)&gt;7),(NETWORKDAYS(E727,Lister!$E$19,Lister!$D$7:$D$13)-O727)*N727/NETWORKDAYS(Lister!$D$19,Lister!$E$19,Lister!$D$7:$D$13),IF(MONTH(E727)&gt;7,0)))),0),"")</f>
        <v/>
      </c>
      <c r="R727" s="46" t="str">
        <f>IFERROR(MAX(IF(OR(O727="",P727=""),"",IF(AND(AND(MONTH(E727)&gt;=8,MONTH(E727)&lt;9),AND(MONTH(F727)&gt;=8,MONTH(F727)&lt;9)),(NETWORKDAYS(E727,F727,Lister!$D$7:$D$13)-P727)*N727/NETWORKDAYS(Lister!$D$20,Lister!$E$20,Lister!$D$7:$D$13),IF(AND(MONTH(E727)=7,MONTH(F727)=8),(NETWORKDAYS(Lister!$D$20,F727,Lister!$D$7:$D$13)-P727)*N727/NETWORKDAYS(Lister!$D$20,Lister!$E$20,Lister!$D$7:$D$13),IF(AND(MONTH(E727)=7,MONTH(F727)=7),0)))),0),"")</f>
        <v/>
      </c>
      <c r="S727" s="31" t="str">
        <f t="shared" si="80"/>
        <v/>
      </c>
      <c r="T727" s="31" t="str">
        <f t="shared" si="81"/>
        <v/>
      </c>
      <c r="U727" s="51" t="str">
        <f t="shared" si="82"/>
        <v/>
      </c>
    </row>
    <row r="728" spans="1:21" x14ac:dyDescent="0.25">
      <c r="A728" s="13" t="str">
        <f t="shared" si="83"/>
        <v/>
      </c>
      <c r="B728" s="55"/>
      <c r="C728" s="22"/>
      <c r="D728" s="23"/>
      <c r="E728" s="16"/>
      <c r="F728" s="16"/>
      <c r="G728" s="72" t="str">
        <f>IF(OR(E728="",F728=""),"",NETWORKDAYS(E728,F728,Lister!$D$7:$D$13))</f>
        <v/>
      </c>
      <c r="H728" s="19"/>
      <c r="I728" s="32" t="str">
        <f t="shared" si="77"/>
        <v/>
      </c>
      <c r="J728" s="18"/>
      <c r="K728" s="18"/>
      <c r="L728" s="46" t="str">
        <f t="shared" si="78"/>
        <v/>
      </c>
      <c r="M728" s="20"/>
      <c r="N728" s="31" t="str">
        <f t="shared" si="79"/>
        <v/>
      </c>
      <c r="O728" s="20"/>
      <c r="P728" s="20"/>
      <c r="Q728" s="46" t="str">
        <f>IFERROR(MAX(IF(OR(O728="",P728=""),"",IF(AND(AND(MONTH(E728)&gt;=7,MONTH(E728)&lt;8),AND(MONTH(F728)&gt;=7,MONTH(F728)&lt;8)),(NETWORKDAYS(E728,F728,Lister!$D$7:$D$13)-O728)*N728/NETWORKDAYS(Lister!$D$19,Lister!$E$19,Lister!$D$7:$D$13),IF(AND(AND(MONTH(E728)&gt;=7,MONTH(E728)&lt;8),MONTH(F728)&gt;7),(NETWORKDAYS(E728,Lister!$E$19,Lister!$D$7:$D$13)-O728)*N728/NETWORKDAYS(Lister!$D$19,Lister!$E$19,Lister!$D$7:$D$13),IF(MONTH(E728)&gt;7,0)))),0),"")</f>
        <v/>
      </c>
      <c r="R728" s="46" t="str">
        <f>IFERROR(MAX(IF(OR(O728="",P728=""),"",IF(AND(AND(MONTH(E728)&gt;=8,MONTH(E728)&lt;9),AND(MONTH(F728)&gt;=8,MONTH(F728)&lt;9)),(NETWORKDAYS(E728,F728,Lister!$D$7:$D$13)-P728)*N728/NETWORKDAYS(Lister!$D$20,Lister!$E$20,Lister!$D$7:$D$13),IF(AND(MONTH(E728)=7,MONTH(F728)=8),(NETWORKDAYS(Lister!$D$20,F728,Lister!$D$7:$D$13)-P728)*N728/NETWORKDAYS(Lister!$D$20,Lister!$E$20,Lister!$D$7:$D$13),IF(AND(MONTH(E728)=7,MONTH(F728)=7),0)))),0),"")</f>
        <v/>
      </c>
      <c r="S728" s="31" t="str">
        <f t="shared" si="80"/>
        <v/>
      </c>
      <c r="T728" s="31" t="str">
        <f t="shared" si="81"/>
        <v/>
      </c>
      <c r="U728" s="51" t="str">
        <f t="shared" si="82"/>
        <v/>
      </c>
    </row>
    <row r="729" spans="1:21" x14ac:dyDescent="0.25">
      <c r="A729" s="13" t="str">
        <f t="shared" si="83"/>
        <v/>
      </c>
      <c r="B729" s="55"/>
      <c r="C729" s="22"/>
      <c r="D729" s="23"/>
      <c r="E729" s="16"/>
      <c r="F729" s="16"/>
      <c r="G729" s="72" t="str">
        <f>IF(OR(E729="",F729=""),"",NETWORKDAYS(E729,F729,Lister!$D$7:$D$13))</f>
        <v/>
      </c>
      <c r="H729" s="19"/>
      <c r="I729" s="32" t="str">
        <f t="shared" si="77"/>
        <v/>
      </c>
      <c r="J729" s="18"/>
      <c r="K729" s="18"/>
      <c r="L729" s="46" t="str">
        <f t="shared" si="78"/>
        <v/>
      </c>
      <c r="M729" s="20"/>
      <c r="N729" s="31" t="str">
        <f t="shared" si="79"/>
        <v/>
      </c>
      <c r="O729" s="20"/>
      <c r="P729" s="20"/>
      <c r="Q729" s="46" t="str">
        <f>IFERROR(MAX(IF(OR(O729="",P729=""),"",IF(AND(AND(MONTH(E729)&gt;=7,MONTH(E729)&lt;8),AND(MONTH(F729)&gt;=7,MONTH(F729)&lt;8)),(NETWORKDAYS(E729,F729,Lister!$D$7:$D$13)-O729)*N729/NETWORKDAYS(Lister!$D$19,Lister!$E$19,Lister!$D$7:$D$13),IF(AND(AND(MONTH(E729)&gt;=7,MONTH(E729)&lt;8),MONTH(F729)&gt;7),(NETWORKDAYS(E729,Lister!$E$19,Lister!$D$7:$D$13)-O729)*N729/NETWORKDAYS(Lister!$D$19,Lister!$E$19,Lister!$D$7:$D$13),IF(MONTH(E729)&gt;7,0)))),0),"")</f>
        <v/>
      </c>
      <c r="R729" s="46" t="str">
        <f>IFERROR(MAX(IF(OR(O729="",P729=""),"",IF(AND(AND(MONTH(E729)&gt;=8,MONTH(E729)&lt;9),AND(MONTH(F729)&gt;=8,MONTH(F729)&lt;9)),(NETWORKDAYS(E729,F729,Lister!$D$7:$D$13)-P729)*N729/NETWORKDAYS(Lister!$D$20,Lister!$E$20,Lister!$D$7:$D$13),IF(AND(MONTH(E729)=7,MONTH(F729)=8),(NETWORKDAYS(Lister!$D$20,F729,Lister!$D$7:$D$13)-P729)*N729/NETWORKDAYS(Lister!$D$20,Lister!$E$20,Lister!$D$7:$D$13),IF(AND(MONTH(E729)=7,MONTH(F729)=7),0)))),0),"")</f>
        <v/>
      </c>
      <c r="S729" s="31" t="str">
        <f t="shared" si="80"/>
        <v/>
      </c>
      <c r="T729" s="31" t="str">
        <f t="shared" si="81"/>
        <v/>
      </c>
      <c r="U729" s="51" t="str">
        <f t="shared" si="82"/>
        <v/>
      </c>
    </row>
    <row r="730" spans="1:21" x14ac:dyDescent="0.25">
      <c r="A730" s="13" t="str">
        <f t="shared" si="83"/>
        <v/>
      </c>
      <c r="B730" s="55"/>
      <c r="C730" s="22"/>
      <c r="D730" s="23"/>
      <c r="E730" s="16"/>
      <c r="F730" s="16"/>
      <c r="G730" s="72" t="str">
        <f>IF(OR(E730="",F730=""),"",NETWORKDAYS(E730,F730,Lister!$D$7:$D$13))</f>
        <v/>
      </c>
      <c r="H730" s="19"/>
      <c r="I730" s="32" t="str">
        <f t="shared" si="77"/>
        <v/>
      </c>
      <c r="J730" s="18"/>
      <c r="K730" s="18"/>
      <c r="L730" s="46" t="str">
        <f t="shared" si="78"/>
        <v/>
      </c>
      <c r="M730" s="20"/>
      <c r="N730" s="31" t="str">
        <f t="shared" si="79"/>
        <v/>
      </c>
      <c r="O730" s="20"/>
      <c r="P730" s="20"/>
      <c r="Q730" s="46" t="str">
        <f>IFERROR(MAX(IF(OR(O730="",P730=""),"",IF(AND(AND(MONTH(E730)&gt;=7,MONTH(E730)&lt;8),AND(MONTH(F730)&gt;=7,MONTH(F730)&lt;8)),(NETWORKDAYS(E730,F730,Lister!$D$7:$D$13)-O730)*N730/NETWORKDAYS(Lister!$D$19,Lister!$E$19,Lister!$D$7:$D$13),IF(AND(AND(MONTH(E730)&gt;=7,MONTH(E730)&lt;8),MONTH(F730)&gt;7),(NETWORKDAYS(E730,Lister!$E$19,Lister!$D$7:$D$13)-O730)*N730/NETWORKDAYS(Lister!$D$19,Lister!$E$19,Lister!$D$7:$D$13),IF(MONTH(E730)&gt;7,0)))),0),"")</f>
        <v/>
      </c>
      <c r="R730" s="46" t="str">
        <f>IFERROR(MAX(IF(OR(O730="",P730=""),"",IF(AND(AND(MONTH(E730)&gt;=8,MONTH(E730)&lt;9),AND(MONTH(F730)&gt;=8,MONTH(F730)&lt;9)),(NETWORKDAYS(E730,F730,Lister!$D$7:$D$13)-P730)*N730/NETWORKDAYS(Lister!$D$20,Lister!$E$20,Lister!$D$7:$D$13),IF(AND(MONTH(E730)=7,MONTH(F730)=8),(NETWORKDAYS(Lister!$D$20,F730,Lister!$D$7:$D$13)-P730)*N730/NETWORKDAYS(Lister!$D$20,Lister!$E$20,Lister!$D$7:$D$13),IF(AND(MONTH(E730)=7,MONTH(F730)=7),0)))),0),"")</f>
        <v/>
      </c>
      <c r="S730" s="31" t="str">
        <f t="shared" si="80"/>
        <v/>
      </c>
      <c r="T730" s="31" t="str">
        <f t="shared" si="81"/>
        <v/>
      </c>
      <c r="U730" s="51" t="str">
        <f t="shared" si="82"/>
        <v/>
      </c>
    </row>
    <row r="731" spans="1:21" x14ac:dyDescent="0.25">
      <c r="A731" s="13" t="str">
        <f t="shared" si="83"/>
        <v/>
      </c>
      <c r="B731" s="55"/>
      <c r="C731" s="22"/>
      <c r="D731" s="23"/>
      <c r="E731" s="16"/>
      <c r="F731" s="16"/>
      <c r="G731" s="72" t="str">
        <f>IF(OR(E731="",F731=""),"",NETWORKDAYS(E731,F731,Lister!$D$7:$D$13))</f>
        <v/>
      </c>
      <c r="H731" s="19"/>
      <c r="I731" s="32" t="str">
        <f t="shared" si="77"/>
        <v/>
      </c>
      <c r="J731" s="18"/>
      <c r="K731" s="18"/>
      <c r="L731" s="46" t="str">
        <f t="shared" si="78"/>
        <v/>
      </c>
      <c r="M731" s="20"/>
      <c r="N731" s="31" t="str">
        <f t="shared" si="79"/>
        <v/>
      </c>
      <c r="O731" s="20"/>
      <c r="P731" s="20"/>
      <c r="Q731" s="46" t="str">
        <f>IFERROR(MAX(IF(OR(O731="",P731=""),"",IF(AND(AND(MONTH(E731)&gt;=7,MONTH(E731)&lt;8),AND(MONTH(F731)&gt;=7,MONTH(F731)&lt;8)),(NETWORKDAYS(E731,F731,Lister!$D$7:$D$13)-O731)*N731/NETWORKDAYS(Lister!$D$19,Lister!$E$19,Lister!$D$7:$D$13),IF(AND(AND(MONTH(E731)&gt;=7,MONTH(E731)&lt;8),MONTH(F731)&gt;7),(NETWORKDAYS(E731,Lister!$E$19,Lister!$D$7:$D$13)-O731)*N731/NETWORKDAYS(Lister!$D$19,Lister!$E$19,Lister!$D$7:$D$13),IF(MONTH(E731)&gt;7,0)))),0),"")</f>
        <v/>
      </c>
      <c r="R731" s="46" t="str">
        <f>IFERROR(MAX(IF(OR(O731="",P731=""),"",IF(AND(AND(MONTH(E731)&gt;=8,MONTH(E731)&lt;9),AND(MONTH(F731)&gt;=8,MONTH(F731)&lt;9)),(NETWORKDAYS(E731,F731,Lister!$D$7:$D$13)-P731)*N731/NETWORKDAYS(Lister!$D$20,Lister!$E$20,Lister!$D$7:$D$13),IF(AND(MONTH(E731)=7,MONTH(F731)=8),(NETWORKDAYS(Lister!$D$20,F731,Lister!$D$7:$D$13)-P731)*N731/NETWORKDAYS(Lister!$D$20,Lister!$E$20,Lister!$D$7:$D$13),IF(AND(MONTH(E731)=7,MONTH(F731)=7),0)))),0),"")</f>
        <v/>
      </c>
      <c r="S731" s="31" t="str">
        <f t="shared" si="80"/>
        <v/>
      </c>
      <c r="T731" s="31" t="str">
        <f t="shared" si="81"/>
        <v/>
      </c>
      <c r="U731" s="51" t="str">
        <f t="shared" si="82"/>
        <v/>
      </c>
    </row>
    <row r="732" spans="1:21" x14ac:dyDescent="0.25">
      <c r="A732" s="13" t="str">
        <f t="shared" si="83"/>
        <v/>
      </c>
      <c r="B732" s="55"/>
      <c r="C732" s="22"/>
      <c r="D732" s="23"/>
      <c r="E732" s="16"/>
      <c r="F732" s="16"/>
      <c r="G732" s="72" t="str">
        <f>IF(OR(E732="",F732=""),"",NETWORKDAYS(E732,F732,Lister!$D$7:$D$13))</f>
        <v/>
      </c>
      <c r="H732" s="19"/>
      <c r="I732" s="32" t="str">
        <f t="shared" si="77"/>
        <v/>
      </c>
      <c r="J732" s="18"/>
      <c r="K732" s="18"/>
      <c r="L732" s="46" t="str">
        <f t="shared" si="78"/>
        <v/>
      </c>
      <c r="M732" s="20"/>
      <c r="N732" s="31" t="str">
        <f t="shared" si="79"/>
        <v/>
      </c>
      <c r="O732" s="20"/>
      <c r="P732" s="20"/>
      <c r="Q732" s="46" t="str">
        <f>IFERROR(MAX(IF(OR(O732="",P732=""),"",IF(AND(AND(MONTH(E732)&gt;=7,MONTH(E732)&lt;8),AND(MONTH(F732)&gt;=7,MONTH(F732)&lt;8)),(NETWORKDAYS(E732,F732,Lister!$D$7:$D$13)-O732)*N732/NETWORKDAYS(Lister!$D$19,Lister!$E$19,Lister!$D$7:$D$13),IF(AND(AND(MONTH(E732)&gt;=7,MONTH(E732)&lt;8),MONTH(F732)&gt;7),(NETWORKDAYS(E732,Lister!$E$19,Lister!$D$7:$D$13)-O732)*N732/NETWORKDAYS(Lister!$D$19,Lister!$E$19,Lister!$D$7:$D$13),IF(MONTH(E732)&gt;7,0)))),0),"")</f>
        <v/>
      </c>
      <c r="R732" s="46" t="str">
        <f>IFERROR(MAX(IF(OR(O732="",P732=""),"",IF(AND(AND(MONTH(E732)&gt;=8,MONTH(E732)&lt;9),AND(MONTH(F732)&gt;=8,MONTH(F732)&lt;9)),(NETWORKDAYS(E732,F732,Lister!$D$7:$D$13)-P732)*N732/NETWORKDAYS(Lister!$D$20,Lister!$E$20,Lister!$D$7:$D$13),IF(AND(MONTH(E732)=7,MONTH(F732)=8),(NETWORKDAYS(Lister!$D$20,F732,Lister!$D$7:$D$13)-P732)*N732/NETWORKDAYS(Lister!$D$20,Lister!$E$20,Lister!$D$7:$D$13),IF(AND(MONTH(E732)=7,MONTH(F732)=7),0)))),0),"")</f>
        <v/>
      </c>
      <c r="S732" s="31" t="str">
        <f t="shared" si="80"/>
        <v/>
      </c>
      <c r="T732" s="31" t="str">
        <f t="shared" si="81"/>
        <v/>
      </c>
      <c r="U732" s="51" t="str">
        <f t="shared" si="82"/>
        <v/>
      </c>
    </row>
    <row r="733" spans="1:21" x14ac:dyDescent="0.25">
      <c r="A733" s="13" t="str">
        <f t="shared" si="83"/>
        <v/>
      </c>
      <c r="B733" s="55"/>
      <c r="C733" s="22"/>
      <c r="D733" s="23"/>
      <c r="E733" s="16"/>
      <c r="F733" s="16"/>
      <c r="G733" s="72" t="str">
        <f>IF(OR(E733="",F733=""),"",NETWORKDAYS(E733,F733,Lister!$D$7:$D$13))</f>
        <v/>
      </c>
      <c r="H733" s="19"/>
      <c r="I733" s="32" t="str">
        <f t="shared" si="77"/>
        <v/>
      </c>
      <c r="J733" s="18"/>
      <c r="K733" s="18"/>
      <c r="L733" s="46" t="str">
        <f t="shared" si="78"/>
        <v/>
      </c>
      <c r="M733" s="20"/>
      <c r="N733" s="31" t="str">
        <f t="shared" si="79"/>
        <v/>
      </c>
      <c r="O733" s="20"/>
      <c r="P733" s="20"/>
      <c r="Q733" s="46" t="str">
        <f>IFERROR(MAX(IF(OR(O733="",P733=""),"",IF(AND(AND(MONTH(E733)&gt;=7,MONTH(E733)&lt;8),AND(MONTH(F733)&gt;=7,MONTH(F733)&lt;8)),(NETWORKDAYS(E733,F733,Lister!$D$7:$D$13)-O733)*N733/NETWORKDAYS(Lister!$D$19,Lister!$E$19,Lister!$D$7:$D$13),IF(AND(AND(MONTH(E733)&gt;=7,MONTH(E733)&lt;8),MONTH(F733)&gt;7),(NETWORKDAYS(E733,Lister!$E$19,Lister!$D$7:$D$13)-O733)*N733/NETWORKDAYS(Lister!$D$19,Lister!$E$19,Lister!$D$7:$D$13),IF(MONTH(E733)&gt;7,0)))),0),"")</f>
        <v/>
      </c>
      <c r="R733" s="46" t="str">
        <f>IFERROR(MAX(IF(OR(O733="",P733=""),"",IF(AND(AND(MONTH(E733)&gt;=8,MONTH(E733)&lt;9),AND(MONTH(F733)&gt;=8,MONTH(F733)&lt;9)),(NETWORKDAYS(E733,F733,Lister!$D$7:$D$13)-P733)*N733/NETWORKDAYS(Lister!$D$20,Lister!$E$20,Lister!$D$7:$D$13),IF(AND(MONTH(E733)=7,MONTH(F733)=8),(NETWORKDAYS(Lister!$D$20,F733,Lister!$D$7:$D$13)-P733)*N733/NETWORKDAYS(Lister!$D$20,Lister!$E$20,Lister!$D$7:$D$13),IF(AND(MONTH(E733)=7,MONTH(F733)=7),0)))),0),"")</f>
        <v/>
      </c>
      <c r="S733" s="31" t="str">
        <f t="shared" si="80"/>
        <v/>
      </c>
      <c r="T733" s="31" t="str">
        <f t="shared" si="81"/>
        <v/>
      </c>
      <c r="U733" s="51" t="str">
        <f t="shared" si="82"/>
        <v/>
      </c>
    </row>
    <row r="734" spans="1:21" x14ac:dyDescent="0.25">
      <c r="A734" s="13" t="str">
        <f t="shared" si="83"/>
        <v/>
      </c>
      <c r="B734" s="55"/>
      <c r="C734" s="22"/>
      <c r="D734" s="23"/>
      <c r="E734" s="16"/>
      <c r="F734" s="16"/>
      <c r="G734" s="72" t="str">
        <f>IF(OR(E734="",F734=""),"",NETWORKDAYS(E734,F734,Lister!$D$7:$D$13))</f>
        <v/>
      </c>
      <c r="H734" s="19"/>
      <c r="I734" s="32" t="str">
        <f t="shared" si="77"/>
        <v/>
      </c>
      <c r="J734" s="18"/>
      <c r="K734" s="18"/>
      <c r="L734" s="46" t="str">
        <f t="shared" si="78"/>
        <v/>
      </c>
      <c r="M734" s="20"/>
      <c r="N734" s="31" t="str">
        <f t="shared" si="79"/>
        <v/>
      </c>
      <c r="O734" s="20"/>
      <c r="P734" s="20"/>
      <c r="Q734" s="46" t="str">
        <f>IFERROR(MAX(IF(OR(O734="",P734=""),"",IF(AND(AND(MONTH(E734)&gt;=7,MONTH(E734)&lt;8),AND(MONTH(F734)&gt;=7,MONTH(F734)&lt;8)),(NETWORKDAYS(E734,F734,Lister!$D$7:$D$13)-O734)*N734/NETWORKDAYS(Lister!$D$19,Lister!$E$19,Lister!$D$7:$D$13),IF(AND(AND(MONTH(E734)&gt;=7,MONTH(E734)&lt;8),MONTH(F734)&gt;7),(NETWORKDAYS(E734,Lister!$E$19,Lister!$D$7:$D$13)-O734)*N734/NETWORKDAYS(Lister!$D$19,Lister!$E$19,Lister!$D$7:$D$13),IF(MONTH(E734)&gt;7,0)))),0),"")</f>
        <v/>
      </c>
      <c r="R734" s="46" t="str">
        <f>IFERROR(MAX(IF(OR(O734="",P734=""),"",IF(AND(AND(MONTH(E734)&gt;=8,MONTH(E734)&lt;9),AND(MONTH(F734)&gt;=8,MONTH(F734)&lt;9)),(NETWORKDAYS(E734,F734,Lister!$D$7:$D$13)-P734)*N734/NETWORKDAYS(Lister!$D$20,Lister!$E$20,Lister!$D$7:$D$13),IF(AND(MONTH(E734)=7,MONTH(F734)=8),(NETWORKDAYS(Lister!$D$20,F734,Lister!$D$7:$D$13)-P734)*N734/NETWORKDAYS(Lister!$D$20,Lister!$E$20,Lister!$D$7:$D$13),IF(AND(MONTH(E734)=7,MONTH(F734)=7),0)))),0),"")</f>
        <v/>
      </c>
      <c r="S734" s="31" t="str">
        <f t="shared" si="80"/>
        <v/>
      </c>
      <c r="T734" s="31" t="str">
        <f t="shared" si="81"/>
        <v/>
      </c>
      <c r="U734" s="51" t="str">
        <f t="shared" si="82"/>
        <v/>
      </c>
    </row>
    <row r="735" spans="1:21" x14ac:dyDescent="0.25">
      <c r="A735" s="13" t="str">
        <f t="shared" si="83"/>
        <v/>
      </c>
      <c r="B735" s="55"/>
      <c r="C735" s="22"/>
      <c r="D735" s="23"/>
      <c r="E735" s="16"/>
      <c r="F735" s="16"/>
      <c r="G735" s="72" t="str">
        <f>IF(OR(E735="",F735=""),"",NETWORKDAYS(E735,F735,Lister!$D$7:$D$13))</f>
        <v/>
      </c>
      <c r="H735" s="19"/>
      <c r="I735" s="32" t="str">
        <f t="shared" si="77"/>
        <v/>
      </c>
      <c r="J735" s="18"/>
      <c r="K735" s="18"/>
      <c r="L735" s="46" t="str">
        <f t="shared" si="78"/>
        <v/>
      </c>
      <c r="M735" s="20"/>
      <c r="N735" s="31" t="str">
        <f t="shared" si="79"/>
        <v/>
      </c>
      <c r="O735" s="20"/>
      <c r="P735" s="20"/>
      <c r="Q735" s="46" t="str">
        <f>IFERROR(MAX(IF(OR(O735="",P735=""),"",IF(AND(AND(MONTH(E735)&gt;=7,MONTH(E735)&lt;8),AND(MONTH(F735)&gt;=7,MONTH(F735)&lt;8)),(NETWORKDAYS(E735,F735,Lister!$D$7:$D$13)-O735)*N735/NETWORKDAYS(Lister!$D$19,Lister!$E$19,Lister!$D$7:$D$13),IF(AND(AND(MONTH(E735)&gt;=7,MONTH(E735)&lt;8),MONTH(F735)&gt;7),(NETWORKDAYS(E735,Lister!$E$19,Lister!$D$7:$D$13)-O735)*N735/NETWORKDAYS(Lister!$D$19,Lister!$E$19,Lister!$D$7:$D$13),IF(MONTH(E735)&gt;7,0)))),0),"")</f>
        <v/>
      </c>
      <c r="R735" s="46" t="str">
        <f>IFERROR(MAX(IF(OR(O735="",P735=""),"",IF(AND(AND(MONTH(E735)&gt;=8,MONTH(E735)&lt;9),AND(MONTH(F735)&gt;=8,MONTH(F735)&lt;9)),(NETWORKDAYS(E735,F735,Lister!$D$7:$D$13)-P735)*N735/NETWORKDAYS(Lister!$D$20,Lister!$E$20,Lister!$D$7:$D$13),IF(AND(MONTH(E735)=7,MONTH(F735)=8),(NETWORKDAYS(Lister!$D$20,F735,Lister!$D$7:$D$13)-P735)*N735/NETWORKDAYS(Lister!$D$20,Lister!$E$20,Lister!$D$7:$D$13),IF(AND(MONTH(E735)=7,MONTH(F735)=7),0)))),0),"")</f>
        <v/>
      </c>
      <c r="S735" s="31" t="str">
        <f t="shared" si="80"/>
        <v/>
      </c>
      <c r="T735" s="31" t="str">
        <f t="shared" si="81"/>
        <v/>
      </c>
      <c r="U735" s="51" t="str">
        <f t="shared" si="82"/>
        <v/>
      </c>
    </row>
    <row r="736" spans="1:21" x14ac:dyDescent="0.25">
      <c r="A736" s="13" t="str">
        <f t="shared" si="83"/>
        <v/>
      </c>
      <c r="B736" s="55"/>
      <c r="C736" s="22"/>
      <c r="D736" s="23"/>
      <c r="E736" s="16"/>
      <c r="F736" s="16"/>
      <c r="G736" s="72" t="str">
        <f>IF(OR(E736="",F736=""),"",NETWORKDAYS(E736,F736,Lister!$D$7:$D$13))</f>
        <v/>
      </c>
      <c r="H736" s="19"/>
      <c r="I736" s="32" t="str">
        <f t="shared" si="77"/>
        <v/>
      </c>
      <c r="J736" s="18"/>
      <c r="K736" s="18"/>
      <c r="L736" s="46" t="str">
        <f t="shared" si="78"/>
        <v/>
      </c>
      <c r="M736" s="20"/>
      <c r="N736" s="31" t="str">
        <f t="shared" si="79"/>
        <v/>
      </c>
      <c r="O736" s="20"/>
      <c r="P736" s="20"/>
      <c r="Q736" s="46" t="str">
        <f>IFERROR(MAX(IF(OR(O736="",P736=""),"",IF(AND(AND(MONTH(E736)&gt;=7,MONTH(E736)&lt;8),AND(MONTH(F736)&gt;=7,MONTH(F736)&lt;8)),(NETWORKDAYS(E736,F736,Lister!$D$7:$D$13)-O736)*N736/NETWORKDAYS(Lister!$D$19,Lister!$E$19,Lister!$D$7:$D$13),IF(AND(AND(MONTH(E736)&gt;=7,MONTH(E736)&lt;8),MONTH(F736)&gt;7),(NETWORKDAYS(E736,Lister!$E$19,Lister!$D$7:$D$13)-O736)*N736/NETWORKDAYS(Lister!$D$19,Lister!$E$19,Lister!$D$7:$D$13),IF(MONTH(E736)&gt;7,0)))),0),"")</f>
        <v/>
      </c>
      <c r="R736" s="46" t="str">
        <f>IFERROR(MAX(IF(OR(O736="",P736=""),"",IF(AND(AND(MONTH(E736)&gt;=8,MONTH(E736)&lt;9),AND(MONTH(F736)&gt;=8,MONTH(F736)&lt;9)),(NETWORKDAYS(E736,F736,Lister!$D$7:$D$13)-P736)*N736/NETWORKDAYS(Lister!$D$20,Lister!$E$20,Lister!$D$7:$D$13),IF(AND(MONTH(E736)=7,MONTH(F736)=8),(NETWORKDAYS(Lister!$D$20,F736,Lister!$D$7:$D$13)-P736)*N736/NETWORKDAYS(Lister!$D$20,Lister!$E$20,Lister!$D$7:$D$13),IF(AND(MONTH(E736)=7,MONTH(F736)=7),0)))),0),"")</f>
        <v/>
      </c>
      <c r="S736" s="31" t="str">
        <f t="shared" si="80"/>
        <v/>
      </c>
      <c r="T736" s="31" t="str">
        <f t="shared" si="81"/>
        <v/>
      </c>
      <c r="U736" s="51" t="str">
        <f t="shared" si="82"/>
        <v/>
      </c>
    </row>
    <row r="737" spans="1:21" x14ac:dyDescent="0.25">
      <c r="A737" s="13" t="str">
        <f t="shared" si="83"/>
        <v/>
      </c>
      <c r="B737" s="55"/>
      <c r="C737" s="22"/>
      <c r="D737" s="23"/>
      <c r="E737" s="16"/>
      <c r="F737" s="16"/>
      <c r="G737" s="72" t="str">
        <f>IF(OR(E737="",F737=""),"",NETWORKDAYS(E737,F737,Lister!$D$7:$D$13))</f>
        <v/>
      </c>
      <c r="H737" s="19"/>
      <c r="I737" s="32" t="str">
        <f t="shared" si="77"/>
        <v/>
      </c>
      <c r="J737" s="18"/>
      <c r="K737" s="18"/>
      <c r="L737" s="46" t="str">
        <f t="shared" si="78"/>
        <v/>
      </c>
      <c r="M737" s="20"/>
      <c r="N737" s="31" t="str">
        <f t="shared" si="79"/>
        <v/>
      </c>
      <c r="O737" s="20"/>
      <c r="P737" s="20"/>
      <c r="Q737" s="46" t="str">
        <f>IFERROR(MAX(IF(OR(O737="",P737=""),"",IF(AND(AND(MONTH(E737)&gt;=7,MONTH(E737)&lt;8),AND(MONTH(F737)&gt;=7,MONTH(F737)&lt;8)),(NETWORKDAYS(E737,F737,Lister!$D$7:$D$13)-O737)*N737/NETWORKDAYS(Lister!$D$19,Lister!$E$19,Lister!$D$7:$D$13),IF(AND(AND(MONTH(E737)&gt;=7,MONTH(E737)&lt;8),MONTH(F737)&gt;7),(NETWORKDAYS(E737,Lister!$E$19,Lister!$D$7:$D$13)-O737)*N737/NETWORKDAYS(Lister!$D$19,Lister!$E$19,Lister!$D$7:$D$13),IF(MONTH(E737)&gt;7,0)))),0),"")</f>
        <v/>
      </c>
      <c r="R737" s="46" t="str">
        <f>IFERROR(MAX(IF(OR(O737="",P737=""),"",IF(AND(AND(MONTH(E737)&gt;=8,MONTH(E737)&lt;9),AND(MONTH(F737)&gt;=8,MONTH(F737)&lt;9)),(NETWORKDAYS(E737,F737,Lister!$D$7:$D$13)-P737)*N737/NETWORKDAYS(Lister!$D$20,Lister!$E$20,Lister!$D$7:$D$13),IF(AND(MONTH(E737)=7,MONTH(F737)=8),(NETWORKDAYS(Lister!$D$20,F737,Lister!$D$7:$D$13)-P737)*N737/NETWORKDAYS(Lister!$D$20,Lister!$E$20,Lister!$D$7:$D$13),IF(AND(MONTH(E737)=7,MONTH(F737)=7),0)))),0),"")</f>
        <v/>
      </c>
      <c r="S737" s="31" t="str">
        <f t="shared" si="80"/>
        <v/>
      </c>
      <c r="T737" s="31" t="str">
        <f t="shared" si="81"/>
        <v/>
      </c>
      <c r="U737" s="51" t="str">
        <f t="shared" si="82"/>
        <v/>
      </c>
    </row>
    <row r="738" spans="1:21" x14ac:dyDescent="0.25">
      <c r="A738" s="13" t="str">
        <f t="shared" si="83"/>
        <v/>
      </c>
      <c r="B738" s="55"/>
      <c r="C738" s="22"/>
      <c r="D738" s="23"/>
      <c r="E738" s="16"/>
      <c r="F738" s="16"/>
      <c r="G738" s="72" t="str">
        <f>IF(OR(E738="",F738=""),"",NETWORKDAYS(E738,F738,Lister!$D$7:$D$13))</f>
        <v/>
      </c>
      <c r="H738" s="19"/>
      <c r="I738" s="32" t="str">
        <f t="shared" si="77"/>
        <v/>
      </c>
      <c r="J738" s="18"/>
      <c r="K738" s="18"/>
      <c r="L738" s="46" t="str">
        <f t="shared" si="78"/>
        <v/>
      </c>
      <c r="M738" s="20"/>
      <c r="N738" s="31" t="str">
        <f t="shared" si="79"/>
        <v/>
      </c>
      <c r="O738" s="20"/>
      <c r="P738" s="20"/>
      <c r="Q738" s="46" t="str">
        <f>IFERROR(MAX(IF(OR(O738="",P738=""),"",IF(AND(AND(MONTH(E738)&gt;=7,MONTH(E738)&lt;8),AND(MONTH(F738)&gt;=7,MONTH(F738)&lt;8)),(NETWORKDAYS(E738,F738,Lister!$D$7:$D$13)-O738)*N738/NETWORKDAYS(Lister!$D$19,Lister!$E$19,Lister!$D$7:$D$13),IF(AND(AND(MONTH(E738)&gt;=7,MONTH(E738)&lt;8),MONTH(F738)&gt;7),(NETWORKDAYS(E738,Lister!$E$19,Lister!$D$7:$D$13)-O738)*N738/NETWORKDAYS(Lister!$D$19,Lister!$E$19,Lister!$D$7:$D$13),IF(MONTH(E738)&gt;7,0)))),0),"")</f>
        <v/>
      </c>
      <c r="R738" s="46" t="str">
        <f>IFERROR(MAX(IF(OR(O738="",P738=""),"",IF(AND(AND(MONTH(E738)&gt;=8,MONTH(E738)&lt;9),AND(MONTH(F738)&gt;=8,MONTH(F738)&lt;9)),(NETWORKDAYS(E738,F738,Lister!$D$7:$D$13)-P738)*N738/NETWORKDAYS(Lister!$D$20,Lister!$E$20,Lister!$D$7:$D$13),IF(AND(MONTH(E738)=7,MONTH(F738)=8),(NETWORKDAYS(Lister!$D$20,F738,Lister!$D$7:$D$13)-P738)*N738/NETWORKDAYS(Lister!$D$20,Lister!$E$20,Lister!$D$7:$D$13),IF(AND(MONTH(E738)=7,MONTH(F738)=7),0)))),0),"")</f>
        <v/>
      </c>
      <c r="S738" s="31" t="str">
        <f t="shared" si="80"/>
        <v/>
      </c>
      <c r="T738" s="31" t="str">
        <f t="shared" si="81"/>
        <v/>
      </c>
      <c r="U738" s="51" t="str">
        <f t="shared" si="82"/>
        <v/>
      </c>
    </row>
    <row r="739" spans="1:21" x14ac:dyDescent="0.25">
      <c r="A739" s="13" t="str">
        <f t="shared" si="83"/>
        <v/>
      </c>
      <c r="B739" s="55"/>
      <c r="C739" s="22"/>
      <c r="D739" s="23"/>
      <c r="E739" s="16"/>
      <c r="F739" s="16"/>
      <c r="G739" s="72" t="str">
        <f>IF(OR(E739="",F739=""),"",NETWORKDAYS(E739,F739,Lister!$D$7:$D$13))</f>
        <v/>
      </c>
      <c r="H739" s="19"/>
      <c r="I739" s="32" t="str">
        <f t="shared" si="77"/>
        <v/>
      </c>
      <c r="J739" s="18"/>
      <c r="K739" s="18"/>
      <c r="L739" s="46" t="str">
        <f t="shared" si="78"/>
        <v/>
      </c>
      <c r="M739" s="20"/>
      <c r="N739" s="31" t="str">
        <f t="shared" si="79"/>
        <v/>
      </c>
      <c r="O739" s="20"/>
      <c r="P739" s="20"/>
      <c r="Q739" s="46" t="str">
        <f>IFERROR(MAX(IF(OR(O739="",P739=""),"",IF(AND(AND(MONTH(E739)&gt;=7,MONTH(E739)&lt;8),AND(MONTH(F739)&gt;=7,MONTH(F739)&lt;8)),(NETWORKDAYS(E739,F739,Lister!$D$7:$D$13)-O739)*N739/NETWORKDAYS(Lister!$D$19,Lister!$E$19,Lister!$D$7:$D$13),IF(AND(AND(MONTH(E739)&gt;=7,MONTH(E739)&lt;8),MONTH(F739)&gt;7),(NETWORKDAYS(E739,Lister!$E$19,Lister!$D$7:$D$13)-O739)*N739/NETWORKDAYS(Lister!$D$19,Lister!$E$19,Lister!$D$7:$D$13),IF(MONTH(E739)&gt;7,0)))),0),"")</f>
        <v/>
      </c>
      <c r="R739" s="46" t="str">
        <f>IFERROR(MAX(IF(OR(O739="",P739=""),"",IF(AND(AND(MONTH(E739)&gt;=8,MONTH(E739)&lt;9),AND(MONTH(F739)&gt;=8,MONTH(F739)&lt;9)),(NETWORKDAYS(E739,F739,Lister!$D$7:$D$13)-P739)*N739/NETWORKDAYS(Lister!$D$20,Lister!$E$20,Lister!$D$7:$D$13),IF(AND(MONTH(E739)=7,MONTH(F739)=8),(NETWORKDAYS(Lister!$D$20,F739,Lister!$D$7:$D$13)-P739)*N739/NETWORKDAYS(Lister!$D$20,Lister!$E$20,Lister!$D$7:$D$13),IF(AND(MONTH(E739)=7,MONTH(F739)=7),0)))),0),"")</f>
        <v/>
      </c>
      <c r="S739" s="31" t="str">
        <f t="shared" si="80"/>
        <v/>
      </c>
      <c r="T739" s="31" t="str">
        <f t="shared" si="81"/>
        <v/>
      </c>
      <c r="U739" s="51" t="str">
        <f t="shared" si="82"/>
        <v/>
      </c>
    </row>
    <row r="740" spans="1:21" x14ac:dyDescent="0.25">
      <c r="A740" s="13" t="str">
        <f t="shared" si="83"/>
        <v/>
      </c>
      <c r="B740" s="55"/>
      <c r="C740" s="22"/>
      <c r="D740" s="23"/>
      <c r="E740" s="16"/>
      <c r="F740" s="16"/>
      <c r="G740" s="72" t="str">
        <f>IF(OR(E740="",F740=""),"",NETWORKDAYS(E740,F740,Lister!$D$7:$D$13))</f>
        <v/>
      </c>
      <c r="H740" s="19"/>
      <c r="I740" s="32" t="str">
        <f t="shared" si="77"/>
        <v/>
      </c>
      <c r="J740" s="18"/>
      <c r="K740" s="18"/>
      <c r="L740" s="46" t="str">
        <f t="shared" si="78"/>
        <v/>
      </c>
      <c r="M740" s="20"/>
      <c r="N740" s="31" t="str">
        <f t="shared" si="79"/>
        <v/>
      </c>
      <c r="O740" s="20"/>
      <c r="P740" s="20"/>
      <c r="Q740" s="46" t="str">
        <f>IFERROR(MAX(IF(OR(O740="",P740=""),"",IF(AND(AND(MONTH(E740)&gt;=7,MONTH(E740)&lt;8),AND(MONTH(F740)&gt;=7,MONTH(F740)&lt;8)),(NETWORKDAYS(E740,F740,Lister!$D$7:$D$13)-O740)*N740/NETWORKDAYS(Lister!$D$19,Lister!$E$19,Lister!$D$7:$D$13),IF(AND(AND(MONTH(E740)&gt;=7,MONTH(E740)&lt;8),MONTH(F740)&gt;7),(NETWORKDAYS(E740,Lister!$E$19,Lister!$D$7:$D$13)-O740)*N740/NETWORKDAYS(Lister!$D$19,Lister!$E$19,Lister!$D$7:$D$13),IF(MONTH(E740)&gt;7,0)))),0),"")</f>
        <v/>
      </c>
      <c r="R740" s="46" t="str">
        <f>IFERROR(MAX(IF(OR(O740="",P740=""),"",IF(AND(AND(MONTH(E740)&gt;=8,MONTH(E740)&lt;9),AND(MONTH(F740)&gt;=8,MONTH(F740)&lt;9)),(NETWORKDAYS(E740,F740,Lister!$D$7:$D$13)-P740)*N740/NETWORKDAYS(Lister!$D$20,Lister!$E$20,Lister!$D$7:$D$13),IF(AND(MONTH(E740)=7,MONTH(F740)=8),(NETWORKDAYS(Lister!$D$20,F740,Lister!$D$7:$D$13)-P740)*N740/NETWORKDAYS(Lister!$D$20,Lister!$E$20,Lister!$D$7:$D$13),IF(AND(MONTH(E740)=7,MONTH(F740)=7),0)))),0),"")</f>
        <v/>
      </c>
      <c r="S740" s="31" t="str">
        <f t="shared" si="80"/>
        <v/>
      </c>
      <c r="T740" s="31" t="str">
        <f t="shared" si="81"/>
        <v/>
      </c>
      <c r="U740" s="51" t="str">
        <f t="shared" si="82"/>
        <v/>
      </c>
    </row>
    <row r="741" spans="1:21" x14ac:dyDescent="0.25">
      <c r="A741" s="13" t="str">
        <f t="shared" si="83"/>
        <v/>
      </c>
      <c r="B741" s="55"/>
      <c r="C741" s="22"/>
      <c r="D741" s="23"/>
      <c r="E741" s="16"/>
      <c r="F741" s="16"/>
      <c r="G741" s="72" t="str">
        <f>IF(OR(E741="",F741=""),"",NETWORKDAYS(E741,F741,Lister!$D$7:$D$13))</f>
        <v/>
      </c>
      <c r="H741" s="19"/>
      <c r="I741" s="32" t="str">
        <f t="shared" si="77"/>
        <v/>
      </c>
      <c r="J741" s="18"/>
      <c r="K741" s="18"/>
      <c r="L741" s="46" t="str">
        <f t="shared" si="78"/>
        <v/>
      </c>
      <c r="M741" s="20"/>
      <c r="N741" s="31" t="str">
        <f t="shared" si="79"/>
        <v/>
      </c>
      <c r="O741" s="20"/>
      <c r="P741" s="20"/>
      <c r="Q741" s="46" t="str">
        <f>IFERROR(MAX(IF(OR(O741="",P741=""),"",IF(AND(AND(MONTH(E741)&gt;=7,MONTH(E741)&lt;8),AND(MONTH(F741)&gt;=7,MONTH(F741)&lt;8)),(NETWORKDAYS(E741,F741,Lister!$D$7:$D$13)-O741)*N741/NETWORKDAYS(Lister!$D$19,Lister!$E$19,Lister!$D$7:$D$13),IF(AND(AND(MONTH(E741)&gt;=7,MONTH(E741)&lt;8),MONTH(F741)&gt;7),(NETWORKDAYS(E741,Lister!$E$19,Lister!$D$7:$D$13)-O741)*N741/NETWORKDAYS(Lister!$D$19,Lister!$E$19,Lister!$D$7:$D$13),IF(MONTH(E741)&gt;7,0)))),0),"")</f>
        <v/>
      </c>
      <c r="R741" s="46" t="str">
        <f>IFERROR(MAX(IF(OR(O741="",P741=""),"",IF(AND(AND(MONTH(E741)&gt;=8,MONTH(E741)&lt;9),AND(MONTH(F741)&gt;=8,MONTH(F741)&lt;9)),(NETWORKDAYS(E741,F741,Lister!$D$7:$D$13)-P741)*N741/NETWORKDAYS(Lister!$D$20,Lister!$E$20,Lister!$D$7:$D$13),IF(AND(MONTH(E741)=7,MONTH(F741)=8),(NETWORKDAYS(Lister!$D$20,F741,Lister!$D$7:$D$13)-P741)*N741/NETWORKDAYS(Lister!$D$20,Lister!$E$20,Lister!$D$7:$D$13),IF(AND(MONTH(E741)=7,MONTH(F741)=7),0)))),0),"")</f>
        <v/>
      </c>
      <c r="S741" s="31" t="str">
        <f t="shared" si="80"/>
        <v/>
      </c>
      <c r="T741" s="31" t="str">
        <f t="shared" si="81"/>
        <v/>
      </c>
      <c r="U741" s="51" t="str">
        <f t="shared" si="82"/>
        <v/>
      </c>
    </row>
    <row r="742" spans="1:21" x14ac:dyDescent="0.25">
      <c r="A742" s="13" t="str">
        <f t="shared" si="83"/>
        <v/>
      </c>
      <c r="B742" s="55"/>
      <c r="C742" s="22"/>
      <c r="D742" s="23"/>
      <c r="E742" s="16"/>
      <c r="F742" s="16"/>
      <c r="G742" s="72" t="str">
        <f>IF(OR(E742="",F742=""),"",NETWORKDAYS(E742,F742,Lister!$D$7:$D$13))</f>
        <v/>
      </c>
      <c r="H742" s="19"/>
      <c r="I742" s="32" t="str">
        <f t="shared" si="77"/>
        <v/>
      </c>
      <c r="J742" s="18"/>
      <c r="K742" s="18"/>
      <c r="L742" s="46" t="str">
        <f t="shared" si="78"/>
        <v/>
      </c>
      <c r="M742" s="20"/>
      <c r="N742" s="31" t="str">
        <f t="shared" si="79"/>
        <v/>
      </c>
      <c r="O742" s="20"/>
      <c r="P742" s="20"/>
      <c r="Q742" s="46" t="str">
        <f>IFERROR(MAX(IF(OR(O742="",P742=""),"",IF(AND(AND(MONTH(E742)&gt;=7,MONTH(E742)&lt;8),AND(MONTH(F742)&gt;=7,MONTH(F742)&lt;8)),(NETWORKDAYS(E742,F742,Lister!$D$7:$D$13)-O742)*N742/NETWORKDAYS(Lister!$D$19,Lister!$E$19,Lister!$D$7:$D$13),IF(AND(AND(MONTH(E742)&gt;=7,MONTH(E742)&lt;8),MONTH(F742)&gt;7),(NETWORKDAYS(E742,Lister!$E$19,Lister!$D$7:$D$13)-O742)*N742/NETWORKDAYS(Lister!$D$19,Lister!$E$19,Lister!$D$7:$D$13),IF(MONTH(E742)&gt;7,0)))),0),"")</f>
        <v/>
      </c>
      <c r="R742" s="46" t="str">
        <f>IFERROR(MAX(IF(OR(O742="",P742=""),"",IF(AND(AND(MONTH(E742)&gt;=8,MONTH(E742)&lt;9),AND(MONTH(F742)&gt;=8,MONTH(F742)&lt;9)),(NETWORKDAYS(E742,F742,Lister!$D$7:$D$13)-P742)*N742/NETWORKDAYS(Lister!$D$20,Lister!$E$20,Lister!$D$7:$D$13),IF(AND(MONTH(E742)=7,MONTH(F742)=8),(NETWORKDAYS(Lister!$D$20,F742,Lister!$D$7:$D$13)-P742)*N742/NETWORKDAYS(Lister!$D$20,Lister!$E$20,Lister!$D$7:$D$13),IF(AND(MONTH(E742)=7,MONTH(F742)=7),0)))),0),"")</f>
        <v/>
      </c>
      <c r="S742" s="31" t="str">
        <f t="shared" si="80"/>
        <v/>
      </c>
      <c r="T742" s="31" t="str">
        <f t="shared" si="81"/>
        <v/>
      </c>
      <c r="U742" s="51" t="str">
        <f t="shared" si="82"/>
        <v/>
      </c>
    </row>
    <row r="743" spans="1:21" x14ac:dyDescent="0.25">
      <c r="A743" s="13" t="str">
        <f t="shared" si="83"/>
        <v/>
      </c>
      <c r="B743" s="55"/>
      <c r="C743" s="22"/>
      <c r="D743" s="23"/>
      <c r="E743" s="16"/>
      <c r="F743" s="16"/>
      <c r="G743" s="72" t="str">
        <f>IF(OR(E743="",F743=""),"",NETWORKDAYS(E743,F743,Lister!$D$7:$D$13))</f>
        <v/>
      </c>
      <c r="H743" s="19"/>
      <c r="I743" s="32" t="str">
        <f t="shared" si="77"/>
        <v/>
      </c>
      <c r="J743" s="18"/>
      <c r="K743" s="18"/>
      <c r="L743" s="46" t="str">
        <f t="shared" si="78"/>
        <v/>
      </c>
      <c r="M743" s="20"/>
      <c r="N743" s="31" t="str">
        <f t="shared" si="79"/>
        <v/>
      </c>
      <c r="O743" s="20"/>
      <c r="P743" s="20"/>
      <c r="Q743" s="46" t="str">
        <f>IFERROR(MAX(IF(OR(O743="",P743=""),"",IF(AND(AND(MONTH(E743)&gt;=7,MONTH(E743)&lt;8),AND(MONTH(F743)&gt;=7,MONTH(F743)&lt;8)),(NETWORKDAYS(E743,F743,Lister!$D$7:$D$13)-O743)*N743/NETWORKDAYS(Lister!$D$19,Lister!$E$19,Lister!$D$7:$D$13),IF(AND(AND(MONTH(E743)&gt;=7,MONTH(E743)&lt;8),MONTH(F743)&gt;7),(NETWORKDAYS(E743,Lister!$E$19,Lister!$D$7:$D$13)-O743)*N743/NETWORKDAYS(Lister!$D$19,Lister!$E$19,Lister!$D$7:$D$13),IF(MONTH(E743)&gt;7,0)))),0),"")</f>
        <v/>
      </c>
      <c r="R743" s="46" t="str">
        <f>IFERROR(MAX(IF(OR(O743="",P743=""),"",IF(AND(AND(MONTH(E743)&gt;=8,MONTH(E743)&lt;9),AND(MONTH(F743)&gt;=8,MONTH(F743)&lt;9)),(NETWORKDAYS(E743,F743,Lister!$D$7:$D$13)-P743)*N743/NETWORKDAYS(Lister!$D$20,Lister!$E$20,Lister!$D$7:$D$13),IF(AND(MONTH(E743)=7,MONTH(F743)=8),(NETWORKDAYS(Lister!$D$20,F743,Lister!$D$7:$D$13)-P743)*N743/NETWORKDAYS(Lister!$D$20,Lister!$E$20,Lister!$D$7:$D$13),IF(AND(MONTH(E743)=7,MONTH(F743)=7),0)))),0),"")</f>
        <v/>
      </c>
      <c r="S743" s="31" t="str">
        <f t="shared" si="80"/>
        <v/>
      </c>
      <c r="T743" s="31" t="str">
        <f t="shared" si="81"/>
        <v/>
      </c>
      <c r="U743" s="51" t="str">
        <f t="shared" si="82"/>
        <v/>
      </c>
    </row>
    <row r="744" spans="1:21" x14ac:dyDescent="0.25">
      <c r="A744" s="13" t="str">
        <f t="shared" si="83"/>
        <v/>
      </c>
      <c r="B744" s="55"/>
      <c r="C744" s="22"/>
      <c r="D744" s="23"/>
      <c r="E744" s="16"/>
      <c r="F744" s="16"/>
      <c r="G744" s="72" t="str">
        <f>IF(OR(E744="",F744=""),"",NETWORKDAYS(E744,F744,Lister!$D$7:$D$13))</f>
        <v/>
      </c>
      <c r="H744" s="19"/>
      <c r="I744" s="32" t="str">
        <f t="shared" si="77"/>
        <v/>
      </c>
      <c r="J744" s="18"/>
      <c r="K744" s="18"/>
      <c r="L744" s="46" t="str">
        <f t="shared" si="78"/>
        <v/>
      </c>
      <c r="M744" s="20"/>
      <c r="N744" s="31" t="str">
        <f t="shared" si="79"/>
        <v/>
      </c>
      <c r="O744" s="20"/>
      <c r="P744" s="20"/>
      <c r="Q744" s="46" t="str">
        <f>IFERROR(MAX(IF(OR(O744="",P744=""),"",IF(AND(AND(MONTH(E744)&gt;=7,MONTH(E744)&lt;8),AND(MONTH(F744)&gt;=7,MONTH(F744)&lt;8)),(NETWORKDAYS(E744,F744,Lister!$D$7:$D$13)-O744)*N744/NETWORKDAYS(Lister!$D$19,Lister!$E$19,Lister!$D$7:$D$13),IF(AND(AND(MONTH(E744)&gt;=7,MONTH(E744)&lt;8),MONTH(F744)&gt;7),(NETWORKDAYS(E744,Lister!$E$19,Lister!$D$7:$D$13)-O744)*N744/NETWORKDAYS(Lister!$D$19,Lister!$E$19,Lister!$D$7:$D$13),IF(MONTH(E744)&gt;7,0)))),0),"")</f>
        <v/>
      </c>
      <c r="R744" s="46" t="str">
        <f>IFERROR(MAX(IF(OR(O744="",P744=""),"",IF(AND(AND(MONTH(E744)&gt;=8,MONTH(E744)&lt;9),AND(MONTH(F744)&gt;=8,MONTH(F744)&lt;9)),(NETWORKDAYS(E744,F744,Lister!$D$7:$D$13)-P744)*N744/NETWORKDAYS(Lister!$D$20,Lister!$E$20,Lister!$D$7:$D$13),IF(AND(MONTH(E744)=7,MONTH(F744)=8),(NETWORKDAYS(Lister!$D$20,F744,Lister!$D$7:$D$13)-P744)*N744/NETWORKDAYS(Lister!$D$20,Lister!$E$20,Lister!$D$7:$D$13),IF(AND(MONTH(E744)=7,MONTH(F744)=7),0)))),0),"")</f>
        <v/>
      </c>
      <c r="S744" s="31" t="str">
        <f t="shared" si="80"/>
        <v/>
      </c>
      <c r="T744" s="31" t="str">
        <f t="shared" si="81"/>
        <v/>
      </c>
      <c r="U744" s="51" t="str">
        <f t="shared" si="82"/>
        <v/>
      </c>
    </row>
    <row r="745" spans="1:21" x14ac:dyDescent="0.25">
      <c r="A745" s="13" t="str">
        <f t="shared" si="83"/>
        <v/>
      </c>
      <c r="B745" s="55"/>
      <c r="C745" s="22"/>
      <c r="D745" s="23"/>
      <c r="E745" s="16"/>
      <c r="F745" s="16"/>
      <c r="G745" s="72" t="str">
        <f>IF(OR(E745="",F745=""),"",NETWORKDAYS(E745,F745,Lister!$D$7:$D$13))</f>
        <v/>
      </c>
      <c r="H745" s="19"/>
      <c r="I745" s="32" t="str">
        <f t="shared" si="77"/>
        <v/>
      </c>
      <c r="J745" s="18"/>
      <c r="K745" s="18"/>
      <c r="L745" s="46" t="str">
        <f t="shared" si="78"/>
        <v/>
      </c>
      <c r="M745" s="20"/>
      <c r="N745" s="31" t="str">
        <f t="shared" si="79"/>
        <v/>
      </c>
      <c r="O745" s="20"/>
      <c r="P745" s="20"/>
      <c r="Q745" s="46" t="str">
        <f>IFERROR(MAX(IF(OR(O745="",P745=""),"",IF(AND(AND(MONTH(E745)&gt;=7,MONTH(E745)&lt;8),AND(MONTH(F745)&gt;=7,MONTH(F745)&lt;8)),(NETWORKDAYS(E745,F745,Lister!$D$7:$D$13)-O745)*N745/NETWORKDAYS(Lister!$D$19,Lister!$E$19,Lister!$D$7:$D$13),IF(AND(AND(MONTH(E745)&gt;=7,MONTH(E745)&lt;8),MONTH(F745)&gt;7),(NETWORKDAYS(E745,Lister!$E$19,Lister!$D$7:$D$13)-O745)*N745/NETWORKDAYS(Lister!$D$19,Lister!$E$19,Lister!$D$7:$D$13),IF(MONTH(E745)&gt;7,0)))),0),"")</f>
        <v/>
      </c>
      <c r="R745" s="46" t="str">
        <f>IFERROR(MAX(IF(OR(O745="",P745=""),"",IF(AND(AND(MONTH(E745)&gt;=8,MONTH(E745)&lt;9),AND(MONTH(F745)&gt;=8,MONTH(F745)&lt;9)),(NETWORKDAYS(E745,F745,Lister!$D$7:$D$13)-P745)*N745/NETWORKDAYS(Lister!$D$20,Lister!$E$20,Lister!$D$7:$D$13),IF(AND(MONTH(E745)=7,MONTH(F745)=8),(NETWORKDAYS(Lister!$D$20,F745,Lister!$D$7:$D$13)-P745)*N745/NETWORKDAYS(Lister!$D$20,Lister!$E$20,Lister!$D$7:$D$13),IF(AND(MONTH(E745)=7,MONTH(F745)=7),0)))),0),"")</f>
        <v/>
      </c>
      <c r="S745" s="31" t="str">
        <f t="shared" si="80"/>
        <v/>
      </c>
      <c r="T745" s="31" t="str">
        <f t="shared" si="81"/>
        <v/>
      </c>
      <c r="U745" s="51" t="str">
        <f t="shared" si="82"/>
        <v/>
      </c>
    </row>
    <row r="746" spans="1:21" x14ac:dyDescent="0.25">
      <c r="A746" s="13" t="str">
        <f t="shared" si="83"/>
        <v/>
      </c>
      <c r="B746" s="55"/>
      <c r="C746" s="22"/>
      <c r="D746" s="23"/>
      <c r="E746" s="16"/>
      <c r="F746" s="16"/>
      <c r="G746" s="72" t="str">
        <f>IF(OR(E746="",F746=""),"",NETWORKDAYS(E746,F746,Lister!$D$7:$D$13))</f>
        <v/>
      </c>
      <c r="H746" s="19"/>
      <c r="I746" s="32" t="str">
        <f t="shared" si="77"/>
        <v/>
      </c>
      <c r="J746" s="18"/>
      <c r="K746" s="18"/>
      <c r="L746" s="46" t="str">
        <f t="shared" si="78"/>
        <v/>
      </c>
      <c r="M746" s="20"/>
      <c r="N746" s="31" t="str">
        <f t="shared" si="79"/>
        <v/>
      </c>
      <c r="O746" s="20"/>
      <c r="P746" s="20"/>
      <c r="Q746" s="46" t="str">
        <f>IFERROR(MAX(IF(OR(O746="",P746=""),"",IF(AND(AND(MONTH(E746)&gt;=7,MONTH(E746)&lt;8),AND(MONTH(F746)&gt;=7,MONTH(F746)&lt;8)),(NETWORKDAYS(E746,F746,Lister!$D$7:$D$13)-O746)*N746/NETWORKDAYS(Lister!$D$19,Lister!$E$19,Lister!$D$7:$D$13),IF(AND(AND(MONTH(E746)&gt;=7,MONTH(E746)&lt;8),MONTH(F746)&gt;7),(NETWORKDAYS(E746,Lister!$E$19,Lister!$D$7:$D$13)-O746)*N746/NETWORKDAYS(Lister!$D$19,Lister!$E$19,Lister!$D$7:$D$13),IF(MONTH(E746)&gt;7,0)))),0),"")</f>
        <v/>
      </c>
      <c r="R746" s="46" t="str">
        <f>IFERROR(MAX(IF(OR(O746="",P746=""),"",IF(AND(AND(MONTH(E746)&gt;=8,MONTH(E746)&lt;9),AND(MONTH(F746)&gt;=8,MONTH(F746)&lt;9)),(NETWORKDAYS(E746,F746,Lister!$D$7:$D$13)-P746)*N746/NETWORKDAYS(Lister!$D$20,Lister!$E$20,Lister!$D$7:$D$13),IF(AND(MONTH(E746)=7,MONTH(F746)=8),(NETWORKDAYS(Lister!$D$20,F746,Lister!$D$7:$D$13)-P746)*N746/NETWORKDAYS(Lister!$D$20,Lister!$E$20,Lister!$D$7:$D$13),IF(AND(MONTH(E746)=7,MONTH(F746)=7),0)))),0),"")</f>
        <v/>
      </c>
      <c r="S746" s="31" t="str">
        <f t="shared" si="80"/>
        <v/>
      </c>
      <c r="T746" s="31" t="str">
        <f t="shared" si="81"/>
        <v/>
      </c>
      <c r="U746" s="51" t="str">
        <f t="shared" si="82"/>
        <v/>
      </c>
    </row>
    <row r="747" spans="1:21" x14ac:dyDescent="0.25">
      <c r="A747" s="13" t="str">
        <f t="shared" si="83"/>
        <v/>
      </c>
      <c r="B747" s="55"/>
      <c r="C747" s="22"/>
      <c r="D747" s="23"/>
      <c r="E747" s="16"/>
      <c r="F747" s="16"/>
      <c r="G747" s="72" t="str">
        <f>IF(OR(E747="",F747=""),"",NETWORKDAYS(E747,F747,Lister!$D$7:$D$13))</f>
        <v/>
      </c>
      <c r="H747" s="19"/>
      <c r="I747" s="32" t="str">
        <f t="shared" si="77"/>
        <v/>
      </c>
      <c r="J747" s="18"/>
      <c r="K747" s="18"/>
      <c r="L747" s="46" t="str">
        <f t="shared" si="78"/>
        <v/>
      </c>
      <c r="M747" s="20"/>
      <c r="N747" s="31" t="str">
        <f t="shared" si="79"/>
        <v/>
      </c>
      <c r="O747" s="20"/>
      <c r="P747" s="20"/>
      <c r="Q747" s="46" t="str">
        <f>IFERROR(MAX(IF(OR(O747="",P747=""),"",IF(AND(AND(MONTH(E747)&gt;=7,MONTH(E747)&lt;8),AND(MONTH(F747)&gt;=7,MONTH(F747)&lt;8)),(NETWORKDAYS(E747,F747,Lister!$D$7:$D$13)-O747)*N747/NETWORKDAYS(Lister!$D$19,Lister!$E$19,Lister!$D$7:$D$13),IF(AND(AND(MONTH(E747)&gt;=7,MONTH(E747)&lt;8),MONTH(F747)&gt;7),(NETWORKDAYS(E747,Lister!$E$19,Lister!$D$7:$D$13)-O747)*N747/NETWORKDAYS(Lister!$D$19,Lister!$E$19,Lister!$D$7:$D$13),IF(MONTH(E747)&gt;7,0)))),0),"")</f>
        <v/>
      </c>
      <c r="R747" s="46" t="str">
        <f>IFERROR(MAX(IF(OR(O747="",P747=""),"",IF(AND(AND(MONTH(E747)&gt;=8,MONTH(E747)&lt;9),AND(MONTH(F747)&gt;=8,MONTH(F747)&lt;9)),(NETWORKDAYS(E747,F747,Lister!$D$7:$D$13)-P747)*N747/NETWORKDAYS(Lister!$D$20,Lister!$E$20,Lister!$D$7:$D$13),IF(AND(MONTH(E747)=7,MONTH(F747)=8),(NETWORKDAYS(Lister!$D$20,F747,Lister!$D$7:$D$13)-P747)*N747/NETWORKDAYS(Lister!$D$20,Lister!$E$20,Lister!$D$7:$D$13),IF(AND(MONTH(E747)=7,MONTH(F747)=7),0)))),0),"")</f>
        <v/>
      </c>
      <c r="S747" s="31" t="str">
        <f t="shared" si="80"/>
        <v/>
      </c>
      <c r="T747" s="31" t="str">
        <f t="shared" si="81"/>
        <v/>
      </c>
      <c r="U747" s="51" t="str">
        <f t="shared" si="82"/>
        <v/>
      </c>
    </row>
    <row r="748" spans="1:21" x14ac:dyDescent="0.25">
      <c r="A748" s="13" t="str">
        <f t="shared" si="83"/>
        <v/>
      </c>
      <c r="B748" s="55"/>
      <c r="C748" s="22"/>
      <c r="D748" s="23"/>
      <c r="E748" s="16"/>
      <c r="F748" s="16"/>
      <c r="G748" s="72" t="str">
        <f>IF(OR(E748="",F748=""),"",NETWORKDAYS(E748,F748,Lister!$D$7:$D$13))</f>
        <v/>
      </c>
      <c r="H748" s="19"/>
      <c r="I748" s="32" t="str">
        <f t="shared" si="77"/>
        <v/>
      </c>
      <c r="J748" s="18"/>
      <c r="K748" s="18"/>
      <c r="L748" s="46" t="str">
        <f t="shared" si="78"/>
        <v/>
      </c>
      <c r="M748" s="20"/>
      <c r="N748" s="31" t="str">
        <f t="shared" si="79"/>
        <v/>
      </c>
      <c r="O748" s="20"/>
      <c r="P748" s="20"/>
      <c r="Q748" s="46" t="str">
        <f>IFERROR(MAX(IF(OR(O748="",P748=""),"",IF(AND(AND(MONTH(E748)&gt;=7,MONTH(E748)&lt;8),AND(MONTH(F748)&gt;=7,MONTH(F748)&lt;8)),(NETWORKDAYS(E748,F748,Lister!$D$7:$D$13)-O748)*N748/NETWORKDAYS(Lister!$D$19,Lister!$E$19,Lister!$D$7:$D$13),IF(AND(AND(MONTH(E748)&gt;=7,MONTH(E748)&lt;8),MONTH(F748)&gt;7),(NETWORKDAYS(E748,Lister!$E$19,Lister!$D$7:$D$13)-O748)*N748/NETWORKDAYS(Lister!$D$19,Lister!$E$19,Lister!$D$7:$D$13),IF(MONTH(E748)&gt;7,0)))),0),"")</f>
        <v/>
      </c>
      <c r="R748" s="46" t="str">
        <f>IFERROR(MAX(IF(OR(O748="",P748=""),"",IF(AND(AND(MONTH(E748)&gt;=8,MONTH(E748)&lt;9),AND(MONTH(F748)&gt;=8,MONTH(F748)&lt;9)),(NETWORKDAYS(E748,F748,Lister!$D$7:$D$13)-P748)*N748/NETWORKDAYS(Lister!$D$20,Lister!$E$20,Lister!$D$7:$D$13),IF(AND(MONTH(E748)=7,MONTH(F748)=8),(NETWORKDAYS(Lister!$D$20,F748,Lister!$D$7:$D$13)-P748)*N748/NETWORKDAYS(Lister!$D$20,Lister!$E$20,Lister!$D$7:$D$13),IF(AND(MONTH(E748)=7,MONTH(F748)=7),0)))),0),"")</f>
        <v/>
      </c>
      <c r="S748" s="31" t="str">
        <f t="shared" si="80"/>
        <v/>
      </c>
      <c r="T748" s="31" t="str">
        <f t="shared" si="81"/>
        <v/>
      </c>
      <c r="U748" s="51" t="str">
        <f t="shared" si="82"/>
        <v/>
      </c>
    </row>
    <row r="749" spans="1:21" x14ac:dyDescent="0.25">
      <c r="A749" s="13" t="str">
        <f t="shared" si="83"/>
        <v/>
      </c>
      <c r="B749" s="55"/>
      <c r="C749" s="22"/>
      <c r="D749" s="23"/>
      <c r="E749" s="16"/>
      <c r="F749" s="16"/>
      <c r="G749" s="72" t="str">
        <f>IF(OR(E749="",F749=""),"",NETWORKDAYS(E749,F749,Lister!$D$7:$D$13))</f>
        <v/>
      </c>
      <c r="H749" s="19"/>
      <c r="I749" s="32" t="str">
        <f t="shared" si="77"/>
        <v/>
      </c>
      <c r="J749" s="18"/>
      <c r="K749" s="18"/>
      <c r="L749" s="46" t="str">
        <f t="shared" si="78"/>
        <v/>
      </c>
      <c r="M749" s="20"/>
      <c r="N749" s="31" t="str">
        <f t="shared" si="79"/>
        <v/>
      </c>
      <c r="O749" s="20"/>
      <c r="P749" s="20"/>
      <c r="Q749" s="46" t="str">
        <f>IFERROR(MAX(IF(OR(O749="",P749=""),"",IF(AND(AND(MONTH(E749)&gt;=7,MONTH(E749)&lt;8),AND(MONTH(F749)&gt;=7,MONTH(F749)&lt;8)),(NETWORKDAYS(E749,F749,Lister!$D$7:$D$13)-O749)*N749/NETWORKDAYS(Lister!$D$19,Lister!$E$19,Lister!$D$7:$D$13),IF(AND(AND(MONTH(E749)&gt;=7,MONTH(E749)&lt;8),MONTH(F749)&gt;7),(NETWORKDAYS(E749,Lister!$E$19,Lister!$D$7:$D$13)-O749)*N749/NETWORKDAYS(Lister!$D$19,Lister!$E$19,Lister!$D$7:$D$13),IF(MONTH(E749)&gt;7,0)))),0),"")</f>
        <v/>
      </c>
      <c r="R749" s="46" t="str">
        <f>IFERROR(MAX(IF(OR(O749="",P749=""),"",IF(AND(AND(MONTH(E749)&gt;=8,MONTH(E749)&lt;9),AND(MONTH(F749)&gt;=8,MONTH(F749)&lt;9)),(NETWORKDAYS(E749,F749,Lister!$D$7:$D$13)-P749)*N749/NETWORKDAYS(Lister!$D$20,Lister!$E$20,Lister!$D$7:$D$13),IF(AND(MONTH(E749)=7,MONTH(F749)=8),(NETWORKDAYS(Lister!$D$20,F749,Lister!$D$7:$D$13)-P749)*N749/NETWORKDAYS(Lister!$D$20,Lister!$E$20,Lister!$D$7:$D$13),IF(AND(MONTH(E749)=7,MONTH(F749)=7),0)))),0),"")</f>
        <v/>
      </c>
      <c r="S749" s="31" t="str">
        <f t="shared" si="80"/>
        <v/>
      </c>
      <c r="T749" s="31" t="str">
        <f t="shared" si="81"/>
        <v/>
      </c>
      <c r="U749" s="51" t="str">
        <f t="shared" si="82"/>
        <v/>
      </c>
    </row>
    <row r="750" spans="1:21" x14ac:dyDescent="0.25">
      <c r="A750" s="13" t="str">
        <f t="shared" si="83"/>
        <v/>
      </c>
      <c r="B750" s="55"/>
      <c r="C750" s="22"/>
      <c r="D750" s="23"/>
      <c r="E750" s="16"/>
      <c r="F750" s="16"/>
      <c r="G750" s="72" t="str">
        <f>IF(OR(E750="",F750=""),"",NETWORKDAYS(E750,F750,Lister!$D$7:$D$13))</f>
        <v/>
      </c>
      <c r="H750" s="19"/>
      <c r="I750" s="32" t="str">
        <f t="shared" si="77"/>
        <v/>
      </c>
      <c r="J750" s="18"/>
      <c r="K750" s="18"/>
      <c r="L750" s="46" t="str">
        <f t="shared" si="78"/>
        <v/>
      </c>
      <c r="M750" s="20"/>
      <c r="N750" s="31" t="str">
        <f t="shared" si="79"/>
        <v/>
      </c>
      <c r="O750" s="20"/>
      <c r="P750" s="20"/>
      <c r="Q750" s="46" t="str">
        <f>IFERROR(MAX(IF(OR(O750="",P750=""),"",IF(AND(AND(MONTH(E750)&gt;=7,MONTH(E750)&lt;8),AND(MONTH(F750)&gt;=7,MONTH(F750)&lt;8)),(NETWORKDAYS(E750,F750,Lister!$D$7:$D$13)-O750)*N750/NETWORKDAYS(Lister!$D$19,Lister!$E$19,Lister!$D$7:$D$13),IF(AND(AND(MONTH(E750)&gt;=7,MONTH(E750)&lt;8),MONTH(F750)&gt;7),(NETWORKDAYS(E750,Lister!$E$19,Lister!$D$7:$D$13)-O750)*N750/NETWORKDAYS(Lister!$D$19,Lister!$E$19,Lister!$D$7:$D$13),IF(MONTH(E750)&gt;7,0)))),0),"")</f>
        <v/>
      </c>
      <c r="R750" s="46" t="str">
        <f>IFERROR(MAX(IF(OR(O750="",P750=""),"",IF(AND(AND(MONTH(E750)&gt;=8,MONTH(E750)&lt;9),AND(MONTH(F750)&gt;=8,MONTH(F750)&lt;9)),(NETWORKDAYS(E750,F750,Lister!$D$7:$D$13)-P750)*N750/NETWORKDAYS(Lister!$D$20,Lister!$E$20,Lister!$D$7:$D$13),IF(AND(MONTH(E750)=7,MONTH(F750)=8),(NETWORKDAYS(Lister!$D$20,F750,Lister!$D$7:$D$13)-P750)*N750/NETWORKDAYS(Lister!$D$20,Lister!$E$20,Lister!$D$7:$D$13),IF(AND(MONTH(E750)=7,MONTH(F750)=7),0)))),0),"")</f>
        <v/>
      </c>
      <c r="S750" s="31" t="str">
        <f t="shared" si="80"/>
        <v/>
      </c>
      <c r="T750" s="31" t="str">
        <f t="shared" si="81"/>
        <v/>
      </c>
      <c r="U750" s="51" t="str">
        <f t="shared" si="82"/>
        <v/>
      </c>
    </row>
    <row r="751" spans="1:21" x14ac:dyDescent="0.25">
      <c r="A751" s="13" t="str">
        <f t="shared" si="83"/>
        <v/>
      </c>
      <c r="B751" s="55"/>
      <c r="C751" s="22"/>
      <c r="D751" s="23"/>
      <c r="E751" s="16"/>
      <c r="F751" s="16"/>
      <c r="G751" s="72" t="str">
        <f>IF(OR(E751="",F751=""),"",NETWORKDAYS(E751,F751,Lister!$D$7:$D$13))</f>
        <v/>
      </c>
      <c r="H751" s="19"/>
      <c r="I751" s="32" t="str">
        <f t="shared" si="77"/>
        <v/>
      </c>
      <c r="J751" s="18"/>
      <c r="K751" s="18"/>
      <c r="L751" s="46" t="str">
        <f t="shared" si="78"/>
        <v/>
      </c>
      <c r="M751" s="20"/>
      <c r="N751" s="31" t="str">
        <f t="shared" si="79"/>
        <v/>
      </c>
      <c r="O751" s="20"/>
      <c r="P751" s="20"/>
      <c r="Q751" s="46" t="str">
        <f>IFERROR(MAX(IF(OR(O751="",P751=""),"",IF(AND(AND(MONTH(E751)&gt;=7,MONTH(E751)&lt;8),AND(MONTH(F751)&gt;=7,MONTH(F751)&lt;8)),(NETWORKDAYS(E751,F751,Lister!$D$7:$D$13)-O751)*N751/NETWORKDAYS(Lister!$D$19,Lister!$E$19,Lister!$D$7:$D$13),IF(AND(AND(MONTH(E751)&gt;=7,MONTH(E751)&lt;8),MONTH(F751)&gt;7),(NETWORKDAYS(E751,Lister!$E$19,Lister!$D$7:$D$13)-O751)*N751/NETWORKDAYS(Lister!$D$19,Lister!$E$19,Lister!$D$7:$D$13),IF(MONTH(E751)&gt;7,0)))),0),"")</f>
        <v/>
      </c>
      <c r="R751" s="46" t="str">
        <f>IFERROR(MAX(IF(OR(O751="",P751=""),"",IF(AND(AND(MONTH(E751)&gt;=8,MONTH(E751)&lt;9),AND(MONTH(F751)&gt;=8,MONTH(F751)&lt;9)),(NETWORKDAYS(E751,F751,Lister!$D$7:$D$13)-P751)*N751/NETWORKDAYS(Lister!$D$20,Lister!$E$20,Lister!$D$7:$D$13),IF(AND(MONTH(E751)=7,MONTH(F751)=8),(NETWORKDAYS(Lister!$D$20,F751,Lister!$D$7:$D$13)-P751)*N751/NETWORKDAYS(Lister!$D$20,Lister!$E$20,Lister!$D$7:$D$13),IF(AND(MONTH(E751)=7,MONTH(F751)=7),0)))),0),"")</f>
        <v/>
      </c>
      <c r="S751" s="31" t="str">
        <f t="shared" si="80"/>
        <v/>
      </c>
      <c r="T751" s="31" t="str">
        <f t="shared" si="81"/>
        <v/>
      </c>
      <c r="U751" s="51" t="str">
        <f t="shared" si="82"/>
        <v/>
      </c>
    </row>
    <row r="752" spans="1:21" x14ac:dyDescent="0.25">
      <c r="A752" s="13" t="str">
        <f t="shared" si="83"/>
        <v/>
      </c>
      <c r="B752" s="55"/>
      <c r="C752" s="22"/>
      <c r="D752" s="23"/>
      <c r="E752" s="16"/>
      <c r="F752" s="16"/>
      <c r="G752" s="72" t="str">
        <f>IF(OR(E752="",F752=""),"",NETWORKDAYS(E752,F752,Lister!$D$7:$D$13))</f>
        <v/>
      </c>
      <c r="H752" s="19"/>
      <c r="I752" s="32" t="str">
        <f t="shared" si="77"/>
        <v/>
      </c>
      <c r="J752" s="18"/>
      <c r="K752" s="18"/>
      <c r="L752" s="46" t="str">
        <f t="shared" si="78"/>
        <v/>
      </c>
      <c r="M752" s="20"/>
      <c r="N752" s="31" t="str">
        <f t="shared" si="79"/>
        <v/>
      </c>
      <c r="O752" s="20"/>
      <c r="P752" s="20"/>
      <c r="Q752" s="46" t="str">
        <f>IFERROR(MAX(IF(OR(O752="",P752=""),"",IF(AND(AND(MONTH(E752)&gt;=7,MONTH(E752)&lt;8),AND(MONTH(F752)&gt;=7,MONTH(F752)&lt;8)),(NETWORKDAYS(E752,F752,Lister!$D$7:$D$13)-O752)*N752/NETWORKDAYS(Lister!$D$19,Lister!$E$19,Lister!$D$7:$D$13),IF(AND(AND(MONTH(E752)&gt;=7,MONTH(E752)&lt;8),MONTH(F752)&gt;7),(NETWORKDAYS(E752,Lister!$E$19,Lister!$D$7:$D$13)-O752)*N752/NETWORKDAYS(Lister!$D$19,Lister!$E$19,Lister!$D$7:$D$13),IF(MONTH(E752)&gt;7,0)))),0),"")</f>
        <v/>
      </c>
      <c r="R752" s="46" t="str">
        <f>IFERROR(MAX(IF(OR(O752="",P752=""),"",IF(AND(AND(MONTH(E752)&gt;=8,MONTH(E752)&lt;9),AND(MONTH(F752)&gt;=8,MONTH(F752)&lt;9)),(NETWORKDAYS(E752,F752,Lister!$D$7:$D$13)-P752)*N752/NETWORKDAYS(Lister!$D$20,Lister!$E$20,Lister!$D$7:$D$13),IF(AND(MONTH(E752)=7,MONTH(F752)=8),(NETWORKDAYS(Lister!$D$20,F752,Lister!$D$7:$D$13)-P752)*N752/NETWORKDAYS(Lister!$D$20,Lister!$E$20,Lister!$D$7:$D$13),IF(AND(MONTH(E752)=7,MONTH(F752)=7),0)))),0),"")</f>
        <v/>
      </c>
      <c r="S752" s="31" t="str">
        <f t="shared" si="80"/>
        <v/>
      </c>
      <c r="T752" s="31" t="str">
        <f t="shared" si="81"/>
        <v/>
      </c>
      <c r="U752" s="51" t="str">
        <f t="shared" si="82"/>
        <v/>
      </c>
    </row>
    <row r="753" spans="1:21" x14ac:dyDescent="0.25">
      <c r="A753" s="13" t="str">
        <f t="shared" si="83"/>
        <v/>
      </c>
      <c r="B753" s="55"/>
      <c r="C753" s="22"/>
      <c r="D753" s="23"/>
      <c r="E753" s="16"/>
      <c r="F753" s="16"/>
      <c r="G753" s="72" t="str">
        <f>IF(OR(E753="",F753=""),"",NETWORKDAYS(E753,F753,Lister!$D$7:$D$13))</f>
        <v/>
      </c>
      <c r="H753" s="19"/>
      <c r="I753" s="32" t="str">
        <f t="shared" si="77"/>
        <v/>
      </c>
      <c r="J753" s="18"/>
      <c r="K753" s="18"/>
      <c r="L753" s="46" t="str">
        <f t="shared" si="78"/>
        <v/>
      </c>
      <c r="M753" s="20"/>
      <c r="N753" s="31" t="str">
        <f t="shared" si="79"/>
        <v/>
      </c>
      <c r="O753" s="20"/>
      <c r="P753" s="20"/>
      <c r="Q753" s="46" t="str">
        <f>IFERROR(MAX(IF(OR(O753="",P753=""),"",IF(AND(AND(MONTH(E753)&gt;=7,MONTH(E753)&lt;8),AND(MONTH(F753)&gt;=7,MONTH(F753)&lt;8)),(NETWORKDAYS(E753,F753,Lister!$D$7:$D$13)-O753)*N753/NETWORKDAYS(Lister!$D$19,Lister!$E$19,Lister!$D$7:$D$13),IF(AND(AND(MONTH(E753)&gt;=7,MONTH(E753)&lt;8),MONTH(F753)&gt;7),(NETWORKDAYS(E753,Lister!$E$19,Lister!$D$7:$D$13)-O753)*N753/NETWORKDAYS(Lister!$D$19,Lister!$E$19,Lister!$D$7:$D$13),IF(MONTH(E753)&gt;7,0)))),0),"")</f>
        <v/>
      </c>
      <c r="R753" s="46" t="str">
        <f>IFERROR(MAX(IF(OR(O753="",P753=""),"",IF(AND(AND(MONTH(E753)&gt;=8,MONTH(E753)&lt;9),AND(MONTH(F753)&gt;=8,MONTH(F753)&lt;9)),(NETWORKDAYS(E753,F753,Lister!$D$7:$D$13)-P753)*N753/NETWORKDAYS(Lister!$D$20,Lister!$E$20,Lister!$D$7:$D$13),IF(AND(MONTH(E753)=7,MONTH(F753)=8),(NETWORKDAYS(Lister!$D$20,F753,Lister!$D$7:$D$13)-P753)*N753/NETWORKDAYS(Lister!$D$20,Lister!$E$20,Lister!$D$7:$D$13),IF(AND(MONTH(E753)=7,MONTH(F753)=7),0)))),0),"")</f>
        <v/>
      </c>
      <c r="S753" s="31" t="str">
        <f t="shared" si="80"/>
        <v/>
      </c>
      <c r="T753" s="31" t="str">
        <f t="shared" si="81"/>
        <v/>
      </c>
      <c r="U753" s="51" t="str">
        <f t="shared" si="82"/>
        <v/>
      </c>
    </row>
    <row r="754" spans="1:21" x14ac:dyDescent="0.25">
      <c r="A754" s="13" t="str">
        <f t="shared" si="83"/>
        <v/>
      </c>
      <c r="B754" s="55"/>
      <c r="C754" s="22"/>
      <c r="D754" s="23"/>
      <c r="E754" s="16"/>
      <c r="F754" s="16"/>
      <c r="G754" s="72" t="str">
        <f>IF(OR(E754="",F754=""),"",NETWORKDAYS(E754,F754,Lister!$D$7:$D$13))</f>
        <v/>
      </c>
      <c r="H754" s="19"/>
      <c r="I754" s="32" t="str">
        <f t="shared" si="77"/>
        <v/>
      </c>
      <c r="J754" s="18"/>
      <c r="K754" s="18"/>
      <c r="L754" s="46" t="str">
        <f t="shared" si="78"/>
        <v/>
      </c>
      <c r="M754" s="20"/>
      <c r="N754" s="31" t="str">
        <f t="shared" si="79"/>
        <v/>
      </c>
      <c r="O754" s="20"/>
      <c r="P754" s="20"/>
      <c r="Q754" s="46" t="str">
        <f>IFERROR(MAX(IF(OR(O754="",P754=""),"",IF(AND(AND(MONTH(E754)&gt;=7,MONTH(E754)&lt;8),AND(MONTH(F754)&gt;=7,MONTH(F754)&lt;8)),(NETWORKDAYS(E754,F754,Lister!$D$7:$D$13)-O754)*N754/NETWORKDAYS(Lister!$D$19,Lister!$E$19,Lister!$D$7:$D$13),IF(AND(AND(MONTH(E754)&gt;=7,MONTH(E754)&lt;8),MONTH(F754)&gt;7),(NETWORKDAYS(E754,Lister!$E$19,Lister!$D$7:$D$13)-O754)*N754/NETWORKDAYS(Lister!$D$19,Lister!$E$19,Lister!$D$7:$D$13),IF(MONTH(E754)&gt;7,0)))),0),"")</f>
        <v/>
      </c>
      <c r="R754" s="46" t="str">
        <f>IFERROR(MAX(IF(OR(O754="",P754=""),"",IF(AND(AND(MONTH(E754)&gt;=8,MONTH(E754)&lt;9),AND(MONTH(F754)&gt;=8,MONTH(F754)&lt;9)),(NETWORKDAYS(E754,F754,Lister!$D$7:$D$13)-P754)*N754/NETWORKDAYS(Lister!$D$20,Lister!$E$20,Lister!$D$7:$D$13),IF(AND(MONTH(E754)=7,MONTH(F754)=8),(NETWORKDAYS(Lister!$D$20,F754,Lister!$D$7:$D$13)-P754)*N754/NETWORKDAYS(Lister!$D$20,Lister!$E$20,Lister!$D$7:$D$13),IF(AND(MONTH(E754)=7,MONTH(F754)=7),0)))),0),"")</f>
        <v/>
      </c>
      <c r="S754" s="31" t="str">
        <f t="shared" si="80"/>
        <v/>
      </c>
      <c r="T754" s="31" t="str">
        <f t="shared" si="81"/>
        <v/>
      </c>
      <c r="U754" s="51" t="str">
        <f t="shared" si="82"/>
        <v/>
      </c>
    </row>
    <row r="755" spans="1:21" x14ac:dyDescent="0.25">
      <c r="A755" s="13" t="str">
        <f t="shared" si="83"/>
        <v/>
      </c>
      <c r="B755" s="55"/>
      <c r="C755" s="22"/>
      <c r="D755" s="23"/>
      <c r="E755" s="16"/>
      <c r="F755" s="16"/>
      <c r="G755" s="72" t="str">
        <f>IF(OR(E755="",F755=""),"",NETWORKDAYS(E755,F755,Lister!$D$7:$D$13))</f>
        <v/>
      </c>
      <c r="H755" s="19"/>
      <c r="I755" s="32" t="str">
        <f t="shared" si="77"/>
        <v/>
      </c>
      <c r="J755" s="18"/>
      <c r="K755" s="18"/>
      <c r="L755" s="46" t="str">
        <f t="shared" si="78"/>
        <v/>
      </c>
      <c r="M755" s="20"/>
      <c r="N755" s="31" t="str">
        <f t="shared" si="79"/>
        <v/>
      </c>
      <c r="O755" s="20"/>
      <c r="P755" s="20"/>
      <c r="Q755" s="46" t="str">
        <f>IFERROR(MAX(IF(OR(O755="",P755=""),"",IF(AND(AND(MONTH(E755)&gt;=7,MONTH(E755)&lt;8),AND(MONTH(F755)&gt;=7,MONTH(F755)&lt;8)),(NETWORKDAYS(E755,F755,Lister!$D$7:$D$13)-O755)*N755/NETWORKDAYS(Lister!$D$19,Lister!$E$19,Lister!$D$7:$D$13),IF(AND(AND(MONTH(E755)&gt;=7,MONTH(E755)&lt;8),MONTH(F755)&gt;7),(NETWORKDAYS(E755,Lister!$E$19,Lister!$D$7:$D$13)-O755)*N755/NETWORKDAYS(Lister!$D$19,Lister!$E$19,Lister!$D$7:$D$13),IF(MONTH(E755)&gt;7,0)))),0),"")</f>
        <v/>
      </c>
      <c r="R755" s="46" t="str">
        <f>IFERROR(MAX(IF(OR(O755="",P755=""),"",IF(AND(AND(MONTH(E755)&gt;=8,MONTH(E755)&lt;9),AND(MONTH(F755)&gt;=8,MONTH(F755)&lt;9)),(NETWORKDAYS(E755,F755,Lister!$D$7:$D$13)-P755)*N755/NETWORKDAYS(Lister!$D$20,Lister!$E$20,Lister!$D$7:$D$13),IF(AND(MONTH(E755)=7,MONTH(F755)=8),(NETWORKDAYS(Lister!$D$20,F755,Lister!$D$7:$D$13)-P755)*N755/NETWORKDAYS(Lister!$D$20,Lister!$E$20,Lister!$D$7:$D$13),IF(AND(MONTH(E755)=7,MONTH(F755)=7),0)))),0),"")</f>
        <v/>
      </c>
      <c r="S755" s="31" t="str">
        <f t="shared" si="80"/>
        <v/>
      </c>
      <c r="T755" s="31" t="str">
        <f t="shared" si="81"/>
        <v/>
      </c>
      <c r="U755" s="51" t="str">
        <f t="shared" si="82"/>
        <v/>
      </c>
    </row>
    <row r="756" spans="1:21" x14ac:dyDescent="0.25">
      <c r="A756" s="13" t="str">
        <f t="shared" si="83"/>
        <v/>
      </c>
      <c r="B756" s="55"/>
      <c r="C756" s="22"/>
      <c r="D756" s="23"/>
      <c r="E756" s="16"/>
      <c r="F756" s="16"/>
      <c r="G756" s="72" t="str">
        <f>IF(OR(E756="",F756=""),"",NETWORKDAYS(E756,F756,Lister!$D$7:$D$13))</f>
        <v/>
      </c>
      <c r="H756" s="19"/>
      <c r="I756" s="32" t="str">
        <f t="shared" si="77"/>
        <v/>
      </c>
      <c r="J756" s="18"/>
      <c r="K756" s="18"/>
      <c r="L756" s="46" t="str">
        <f t="shared" si="78"/>
        <v/>
      </c>
      <c r="M756" s="20"/>
      <c r="N756" s="31" t="str">
        <f t="shared" si="79"/>
        <v/>
      </c>
      <c r="O756" s="20"/>
      <c r="P756" s="20"/>
      <c r="Q756" s="46" t="str">
        <f>IFERROR(MAX(IF(OR(O756="",P756=""),"",IF(AND(AND(MONTH(E756)&gt;=7,MONTH(E756)&lt;8),AND(MONTH(F756)&gt;=7,MONTH(F756)&lt;8)),(NETWORKDAYS(E756,F756,Lister!$D$7:$D$13)-O756)*N756/NETWORKDAYS(Lister!$D$19,Lister!$E$19,Lister!$D$7:$D$13),IF(AND(AND(MONTH(E756)&gt;=7,MONTH(E756)&lt;8),MONTH(F756)&gt;7),(NETWORKDAYS(E756,Lister!$E$19,Lister!$D$7:$D$13)-O756)*N756/NETWORKDAYS(Lister!$D$19,Lister!$E$19,Lister!$D$7:$D$13),IF(MONTH(E756)&gt;7,0)))),0),"")</f>
        <v/>
      </c>
      <c r="R756" s="46" t="str">
        <f>IFERROR(MAX(IF(OR(O756="",P756=""),"",IF(AND(AND(MONTH(E756)&gt;=8,MONTH(E756)&lt;9),AND(MONTH(F756)&gt;=8,MONTH(F756)&lt;9)),(NETWORKDAYS(E756,F756,Lister!$D$7:$D$13)-P756)*N756/NETWORKDAYS(Lister!$D$20,Lister!$E$20,Lister!$D$7:$D$13),IF(AND(MONTH(E756)=7,MONTH(F756)=8),(NETWORKDAYS(Lister!$D$20,F756,Lister!$D$7:$D$13)-P756)*N756/NETWORKDAYS(Lister!$D$20,Lister!$E$20,Lister!$D$7:$D$13),IF(AND(MONTH(E756)=7,MONTH(F756)=7),0)))),0),"")</f>
        <v/>
      </c>
      <c r="S756" s="31" t="str">
        <f t="shared" si="80"/>
        <v/>
      </c>
      <c r="T756" s="31" t="str">
        <f t="shared" si="81"/>
        <v/>
      </c>
      <c r="U756" s="51" t="str">
        <f t="shared" si="82"/>
        <v/>
      </c>
    </row>
    <row r="757" spans="1:21" x14ac:dyDescent="0.25">
      <c r="A757" s="13" t="str">
        <f t="shared" si="83"/>
        <v/>
      </c>
      <c r="B757" s="55"/>
      <c r="C757" s="22"/>
      <c r="D757" s="23"/>
      <c r="E757" s="16"/>
      <c r="F757" s="16"/>
      <c r="G757" s="72" t="str">
        <f>IF(OR(E757="",F757=""),"",NETWORKDAYS(E757,F757,Lister!$D$7:$D$13))</f>
        <v/>
      </c>
      <c r="H757" s="19"/>
      <c r="I757" s="32" t="str">
        <f t="shared" si="77"/>
        <v/>
      </c>
      <c r="J757" s="18"/>
      <c r="K757" s="18"/>
      <c r="L757" s="46" t="str">
        <f t="shared" si="78"/>
        <v/>
      </c>
      <c r="M757" s="20"/>
      <c r="N757" s="31" t="str">
        <f t="shared" si="79"/>
        <v/>
      </c>
      <c r="O757" s="20"/>
      <c r="P757" s="20"/>
      <c r="Q757" s="46" t="str">
        <f>IFERROR(MAX(IF(OR(O757="",P757=""),"",IF(AND(AND(MONTH(E757)&gt;=7,MONTH(E757)&lt;8),AND(MONTH(F757)&gt;=7,MONTH(F757)&lt;8)),(NETWORKDAYS(E757,F757,Lister!$D$7:$D$13)-O757)*N757/NETWORKDAYS(Lister!$D$19,Lister!$E$19,Lister!$D$7:$D$13),IF(AND(AND(MONTH(E757)&gt;=7,MONTH(E757)&lt;8),MONTH(F757)&gt;7),(NETWORKDAYS(E757,Lister!$E$19,Lister!$D$7:$D$13)-O757)*N757/NETWORKDAYS(Lister!$D$19,Lister!$E$19,Lister!$D$7:$D$13),IF(MONTH(E757)&gt;7,0)))),0),"")</f>
        <v/>
      </c>
      <c r="R757" s="46" t="str">
        <f>IFERROR(MAX(IF(OR(O757="",P757=""),"",IF(AND(AND(MONTH(E757)&gt;=8,MONTH(E757)&lt;9),AND(MONTH(F757)&gt;=8,MONTH(F757)&lt;9)),(NETWORKDAYS(E757,F757,Lister!$D$7:$D$13)-P757)*N757/NETWORKDAYS(Lister!$D$20,Lister!$E$20,Lister!$D$7:$D$13),IF(AND(MONTH(E757)=7,MONTH(F757)=8),(NETWORKDAYS(Lister!$D$20,F757,Lister!$D$7:$D$13)-P757)*N757/NETWORKDAYS(Lister!$D$20,Lister!$E$20,Lister!$D$7:$D$13),IF(AND(MONTH(E757)=7,MONTH(F757)=7),0)))),0),"")</f>
        <v/>
      </c>
      <c r="S757" s="31" t="str">
        <f t="shared" si="80"/>
        <v/>
      </c>
      <c r="T757" s="31" t="str">
        <f t="shared" si="81"/>
        <v/>
      </c>
      <c r="U757" s="51" t="str">
        <f t="shared" si="82"/>
        <v/>
      </c>
    </row>
    <row r="758" spans="1:21" x14ac:dyDescent="0.25">
      <c r="A758" s="13" t="str">
        <f t="shared" si="83"/>
        <v/>
      </c>
      <c r="B758" s="55"/>
      <c r="C758" s="22"/>
      <c r="D758" s="23"/>
      <c r="E758" s="16"/>
      <c r="F758" s="16"/>
      <c r="G758" s="72" t="str">
        <f>IF(OR(E758="",F758=""),"",NETWORKDAYS(E758,F758,Lister!$D$7:$D$13))</f>
        <v/>
      </c>
      <c r="H758" s="19"/>
      <c r="I758" s="32" t="str">
        <f t="shared" si="77"/>
        <v/>
      </c>
      <c r="J758" s="18"/>
      <c r="K758" s="18"/>
      <c r="L758" s="46" t="str">
        <f t="shared" si="78"/>
        <v/>
      </c>
      <c r="M758" s="20"/>
      <c r="N758" s="31" t="str">
        <f t="shared" si="79"/>
        <v/>
      </c>
      <c r="O758" s="20"/>
      <c r="P758" s="20"/>
      <c r="Q758" s="46" t="str">
        <f>IFERROR(MAX(IF(OR(O758="",P758=""),"",IF(AND(AND(MONTH(E758)&gt;=7,MONTH(E758)&lt;8),AND(MONTH(F758)&gt;=7,MONTH(F758)&lt;8)),(NETWORKDAYS(E758,F758,Lister!$D$7:$D$13)-O758)*N758/NETWORKDAYS(Lister!$D$19,Lister!$E$19,Lister!$D$7:$D$13),IF(AND(AND(MONTH(E758)&gt;=7,MONTH(E758)&lt;8),MONTH(F758)&gt;7),(NETWORKDAYS(E758,Lister!$E$19,Lister!$D$7:$D$13)-O758)*N758/NETWORKDAYS(Lister!$D$19,Lister!$E$19,Lister!$D$7:$D$13),IF(MONTH(E758)&gt;7,0)))),0),"")</f>
        <v/>
      </c>
      <c r="R758" s="46" t="str">
        <f>IFERROR(MAX(IF(OR(O758="",P758=""),"",IF(AND(AND(MONTH(E758)&gt;=8,MONTH(E758)&lt;9),AND(MONTH(F758)&gt;=8,MONTH(F758)&lt;9)),(NETWORKDAYS(E758,F758,Lister!$D$7:$D$13)-P758)*N758/NETWORKDAYS(Lister!$D$20,Lister!$E$20,Lister!$D$7:$D$13),IF(AND(MONTH(E758)=7,MONTH(F758)=8),(NETWORKDAYS(Lister!$D$20,F758,Lister!$D$7:$D$13)-P758)*N758/NETWORKDAYS(Lister!$D$20,Lister!$E$20,Lister!$D$7:$D$13),IF(AND(MONTH(E758)=7,MONTH(F758)=7),0)))),0),"")</f>
        <v/>
      </c>
      <c r="S758" s="31" t="str">
        <f t="shared" si="80"/>
        <v/>
      </c>
      <c r="T758" s="31" t="str">
        <f t="shared" si="81"/>
        <v/>
      </c>
      <c r="U758" s="51" t="str">
        <f t="shared" si="82"/>
        <v/>
      </c>
    </row>
    <row r="759" spans="1:21" x14ac:dyDescent="0.25">
      <c r="A759" s="13" t="str">
        <f t="shared" si="83"/>
        <v/>
      </c>
      <c r="B759" s="55"/>
      <c r="C759" s="22"/>
      <c r="D759" s="23"/>
      <c r="E759" s="16"/>
      <c r="F759" s="16"/>
      <c r="G759" s="72" t="str">
        <f>IF(OR(E759="",F759=""),"",NETWORKDAYS(E759,F759,Lister!$D$7:$D$13))</f>
        <v/>
      </c>
      <c r="H759" s="19"/>
      <c r="I759" s="32" t="str">
        <f t="shared" si="77"/>
        <v/>
      </c>
      <c r="J759" s="18"/>
      <c r="K759" s="18"/>
      <c r="L759" s="46" t="str">
        <f t="shared" si="78"/>
        <v/>
      </c>
      <c r="M759" s="20"/>
      <c r="N759" s="31" t="str">
        <f t="shared" si="79"/>
        <v/>
      </c>
      <c r="O759" s="20"/>
      <c r="P759" s="20"/>
      <c r="Q759" s="46" t="str">
        <f>IFERROR(MAX(IF(OR(O759="",P759=""),"",IF(AND(AND(MONTH(E759)&gt;=7,MONTH(E759)&lt;8),AND(MONTH(F759)&gt;=7,MONTH(F759)&lt;8)),(NETWORKDAYS(E759,F759,Lister!$D$7:$D$13)-O759)*N759/NETWORKDAYS(Lister!$D$19,Lister!$E$19,Lister!$D$7:$D$13),IF(AND(AND(MONTH(E759)&gt;=7,MONTH(E759)&lt;8),MONTH(F759)&gt;7),(NETWORKDAYS(E759,Lister!$E$19,Lister!$D$7:$D$13)-O759)*N759/NETWORKDAYS(Lister!$D$19,Lister!$E$19,Lister!$D$7:$D$13),IF(MONTH(E759)&gt;7,0)))),0),"")</f>
        <v/>
      </c>
      <c r="R759" s="46" t="str">
        <f>IFERROR(MAX(IF(OR(O759="",P759=""),"",IF(AND(AND(MONTH(E759)&gt;=8,MONTH(E759)&lt;9),AND(MONTH(F759)&gt;=8,MONTH(F759)&lt;9)),(NETWORKDAYS(E759,F759,Lister!$D$7:$D$13)-P759)*N759/NETWORKDAYS(Lister!$D$20,Lister!$E$20,Lister!$D$7:$D$13),IF(AND(MONTH(E759)=7,MONTH(F759)=8),(NETWORKDAYS(Lister!$D$20,F759,Lister!$D$7:$D$13)-P759)*N759/NETWORKDAYS(Lister!$D$20,Lister!$E$20,Lister!$D$7:$D$13),IF(AND(MONTH(E759)=7,MONTH(F759)=7),0)))),0),"")</f>
        <v/>
      </c>
      <c r="S759" s="31" t="str">
        <f t="shared" si="80"/>
        <v/>
      </c>
      <c r="T759" s="31" t="str">
        <f t="shared" si="81"/>
        <v/>
      </c>
      <c r="U759" s="51" t="str">
        <f t="shared" si="82"/>
        <v/>
      </c>
    </row>
    <row r="760" spans="1:21" x14ac:dyDescent="0.25">
      <c r="A760" s="13" t="str">
        <f t="shared" si="83"/>
        <v/>
      </c>
      <c r="B760" s="55"/>
      <c r="C760" s="22"/>
      <c r="D760" s="23"/>
      <c r="E760" s="16"/>
      <c r="F760" s="16"/>
      <c r="G760" s="72" t="str">
        <f>IF(OR(E760="",F760=""),"",NETWORKDAYS(E760,F760,Lister!$D$7:$D$13))</f>
        <v/>
      </c>
      <c r="H760" s="19"/>
      <c r="I760" s="32" t="str">
        <f t="shared" si="77"/>
        <v/>
      </c>
      <c r="J760" s="18"/>
      <c r="K760" s="18"/>
      <c r="L760" s="46" t="str">
        <f t="shared" si="78"/>
        <v/>
      </c>
      <c r="M760" s="20"/>
      <c r="N760" s="31" t="str">
        <f t="shared" si="79"/>
        <v/>
      </c>
      <c r="O760" s="20"/>
      <c r="P760" s="20"/>
      <c r="Q760" s="46" t="str">
        <f>IFERROR(MAX(IF(OR(O760="",P760=""),"",IF(AND(AND(MONTH(E760)&gt;=7,MONTH(E760)&lt;8),AND(MONTH(F760)&gt;=7,MONTH(F760)&lt;8)),(NETWORKDAYS(E760,F760,Lister!$D$7:$D$13)-O760)*N760/NETWORKDAYS(Lister!$D$19,Lister!$E$19,Lister!$D$7:$D$13),IF(AND(AND(MONTH(E760)&gt;=7,MONTH(E760)&lt;8),MONTH(F760)&gt;7),(NETWORKDAYS(E760,Lister!$E$19,Lister!$D$7:$D$13)-O760)*N760/NETWORKDAYS(Lister!$D$19,Lister!$E$19,Lister!$D$7:$D$13),IF(MONTH(E760)&gt;7,0)))),0),"")</f>
        <v/>
      </c>
      <c r="R760" s="46" t="str">
        <f>IFERROR(MAX(IF(OR(O760="",P760=""),"",IF(AND(AND(MONTH(E760)&gt;=8,MONTH(E760)&lt;9),AND(MONTH(F760)&gt;=8,MONTH(F760)&lt;9)),(NETWORKDAYS(E760,F760,Lister!$D$7:$D$13)-P760)*N760/NETWORKDAYS(Lister!$D$20,Lister!$E$20,Lister!$D$7:$D$13),IF(AND(MONTH(E760)=7,MONTH(F760)=8),(NETWORKDAYS(Lister!$D$20,F760,Lister!$D$7:$D$13)-P760)*N760/NETWORKDAYS(Lister!$D$20,Lister!$E$20,Lister!$D$7:$D$13),IF(AND(MONTH(E760)=7,MONTH(F760)=7),0)))),0),"")</f>
        <v/>
      </c>
      <c r="S760" s="31" t="str">
        <f t="shared" si="80"/>
        <v/>
      </c>
      <c r="T760" s="31" t="str">
        <f t="shared" si="81"/>
        <v/>
      </c>
      <c r="U760" s="51" t="str">
        <f t="shared" si="82"/>
        <v/>
      </c>
    </row>
    <row r="761" spans="1:21" x14ac:dyDescent="0.25">
      <c r="A761" s="13" t="str">
        <f t="shared" si="83"/>
        <v/>
      </c>
      <c r="B761" s="55"/>
      <c r="C761" s="22"/>
      <c r="D761" s="23"/>
      <c r="E761" s="16"/>
      <c r="F761" s="16"/>
      <c r="G761" s="72" t="str">
        <f>IF(OR(E761="",F761=""),"",NETWORKDAYS(E761,F761,Lister!$D$7:$D$13))</f>
        <v/>
      </c>
      <c r="H761" s="19"/>
      <c r="I761" s="32" t="str">
        <f t="shared" si="77"/>
        <v/>
      </c>
      <c r="J761" s="18"/>
      <c r="K761" s="18"/>
      <c r="L761" s="46" t="str">
        <f t="shared" si="78"/>
        <v/>
      </c>
      <c r="M761" s="20"/>
      <c r="N761" s="31" t="str">
        <f t="shared" si="79"/>
        <v/>
      </c>
      <c r="O761" s="20"/>
      <c r="P761" s="20"/>
      <c r="Q761" s="46" t="str">
        <f>IFERROR(MAX(IF(OR(O761="",P761=""),"",IF(AND(AND(MONTH(E761)&gt;=7,MONTH(E761)&lt;8),AND(MONTH(F761)&gt;=7,MONTH(F761)&lt;8)),(NETWORKDAYS(E761,F761,Lister!$D$7:$D$13)-O761)*N761/NETWORKDAYS(Lister!$D$19,Lister!$E$19,Lister!$D$7:$D$13),IF(AND(AND(MONTH(E761)&gt;=7,MONTH(E761)&lt;8),MONTH(F761)&gt;7),(NETWORKDAYS(E761,Lister!$E$19,Lister!$D$7:$D$13)-O761)*N761/NETWORKDAYS(Lister!$D$19,Lister!$E$19,Lister!$D$7:$D$13),IF(MONTH(E761)&gt;7,0)))),0),"")</f>
        <v/>
      </c>
      <c r="R761" s="46" t="str">
        <f>IFERROR(MAX(IF(OR(O761="",P761=""),"",IF(AND(AND(MONTH(E761)&gt;=8,MONTH(E761)&lt;9),AND(MONTH(F761)&gt;=8,MONTH(F761)&lt;9)),(NETWORKDAYS(E761,F761,Lister!$D$7:$D$13)-P761)*N761/NETWORKDAYS(Lister!$D$20,Lister!$E$20,Lister!$D$7:$D$13),IF(AND(MONTH(E761)=7,MONTH(F761)=8),(NETWORKDAYS(Lister!$D$20,F761,Lister!$D$7:$D$13)-P761)*N761/NETWORKDAYS(Lister!$D$20,Lister!$E$20,Lister!$D$7:$D$13),IF(AND(MONTH(E761)=7,MONTH(F761)=7),0)))),0),"")</f>
        <v/>
      </c>
      <c r="S761" s="31" t="str">
        <f t="shared" si="80"/>
        <v/>
      </c>
      <c r="T761" s="31" t="str">
        <f t="shared" si="81"/>
        <v/>
      </c>
      <c r="U761" s="51" t="str">
        <f t="shared" si="82"/>
        <v/>
      </c>
    </row>
    <row r="762" spans="1:21" x14ac:dyDescent="0.25">
      <c r="A762" s="13" t="str">
        <f t="shared" si="83"/>
        <v/>
      </c>
      <c r="B762" s="55"/>
      <c r="C762" s="22"/>
      <c r="D762" s="23"/>
      <c r="E762" s="16"/>
      <c r="F762" s="16"/>
      <c r="G762" s="72" t="str">
        <f>IF(OR(E762="",F762=""),"",NETWORKDAYS(E762,F762,Lister!$D$7:$D$13))</f>
        <v/>
      </c>
      <c r="H762" s="19"/>
      <c r="I762" s="32" t="str">
        <f t="shared" si="77"/>
        <v/>
      </c>
      <c r="J762" s="18"/>
      <c r="K762" s="18"/>
      <c r="L762" s="46" t="str">
        <f t="shared" si="78"/>
        <v/>
      </c>
      <c r="M762" s="20"/>
      <c r="N762" s="31" t="str">
        <f t="shared" si="79"/>
        <v/>
      </c>
      <c r="O762" s="20"/>
      <c r="P762" s="20"/>
      <c r="Q762" s="46" t="str">
        <f>IFERROR(MAX(IF(OR(O762="",P762=""),"",IF(AND(AND(MONTH(E762)&gt;=7,MONTH(E762)&lt;8),AND(MONTH(F762)&gt;=7,MONTH(F762)&lt;8)),(NETWORKDAYS(E762,F762,Lister!$D$7:$D$13)-O762)*N762/NETWORKDAYS(Lister!$D$19,Lister!$E$19,Lister!$D$7:$D$13),IF(AND(AND(MONTH(E762)&gt;=7,MONTH(E762)&lt;8),MONTH(F762)&gt;7),(NETWORKDAYS(E762,Lister!$E$19,Lister!$D$7:$D$13)-O762)*N762/NETWORKDAYS(Lister!$D$19,Lister!$E$19,Lister!$D$7:$D$13),IF(MONTH(E762)&gt;7,0)))),0),"")</f>
        <v/>
      </c>
      <c r="R762" s="46" t="str">
        <f>IFERROR(MAX(IF(OR(O762="",P762=""),"",IF(AND(AND(MONTH(E762)&gt;=8,MONTH(E762)&lt;9),AND(MONTH(F762)&gt;=8,MONTH(F762)&lt;9)),(NETWORKDAYS(E762,F762,Lister!$D$7:$D$13)-P762)*N762/NETWORKDAYS(Lister!$D$20,Lister!$E$20,Lister!$D$7:$D$13),IF(AND(MONTH(E762)=7,MONTH(F762)=8),(NETWORKDAYS(Lister!$D$20,F762,Lister!$D$7:$D$13)-P762)*N762/NETWORKDAYS(Lister!$D$20,Lister!$E$20,Lister!$D$7:$D$13),IF(AND(MONTH(E762)=7,MONTH(F762)=7),0)))),0),"")</f>
        <v/>
      </c>
      <c r="S762" s="31" t="str">
        <f t="shared" si="80"/>
        <v/>
      </c>
      <c r="T762" s="31" t="str">
        <f t="shared" si="81"/>
        <v/>
      </c>
      <c r="U762" s="51" t="str">
        <f t="shared" si="82"/>
        <v/>
      </c>
    </row>
    <row r="763" spans="1:21" x14ac:dyDescent="0.25">
      <c r="A763" s="13" t="str">
        <f t="shared" si="83"/>
        <v/>
      </c>
      <c r="B763" s="55"/>
      <c r="C763" s="22"/>
      <c r="D763" s="23"/>
      <c r="E763" s="16"/>
      <c r="F763" s="16"/>
      <c r="G763" s="72" t="str">
        <f>IF(OR(E763="",F763=""),"",NETWORKDAYS(E763,F763,Lister!$D$7:$D$13))</f>
        <v/>
      </c>
      <c r="H763" s="19"/>
      <c r="I763" s="32" t="str">
        <f t="shared" si="77"/>
        <v/>
      </c>
      <c r="J763" s="18"/>
      <c r="K763" s="18"/>
      <c r="L763" s="46" t="str">
        <f t="shared" si="78"/>
        <v/>
      </c>
      <c r="M763" s="20"/>
      <c r="N763" s="31" t="str">
        <f t="shared" si="79"/>
        <v/>
      </c>
      <c r="O763" s="20"/>
      <c r="P763" s="20"/>
      <c r="Q763" s="46" t="str">
        <f>IFERROR(MAX(IF(OR(O763="",P763=""),"",IF(AND(AND(MONTH(E763)&gt;=7,MONTH(E763)&lt;8),AND(MONTH(F763)&gt;=7,MONTH(F763)&lt;8)),(NETWORKDAYS(E763,F763,Lister!$D$7:$D$13)-O763)*N763/NETWORKDAYS(Lister!$D$19,Lister!$E$19,Lister!$D$7:$D$13),IF(AND(AND(MONTH(E763)&gt;=7,MONTH(E763)&lt;8),MONTH(F763)&gt;7),(NETWORKDAYS(E763,Lister!$E$19,Lister!$D$7:$D$13)-O763)*N763/NETWORKDAYS(Lister!$D$19,Lister!$E$19,Lister!$D$7:$D$13),IF(MONTH(E763)&gt;7,0)))),0),"")</f>
        <v/>
      </c>
      <c r="R763" s="46" t="str">
        <f>IFERROR(MAX(IF(OR(O763="",P763=""),"",IF(AND(AND(MONTH(E763)&gt;=8,MONTH(E763)&lt;9),AND(MONTH(F763)&gt;=8,MONTH(F763)&lt;9)),(NETWORKDAYS(E763,F763,Lister!$D$7:$D$13)-P763)*N763/NETWORKDAYS(Lister!$D$20,Lister!$E$20,Lister!$D$7:$D$13),IF(AND(MONTH(E763)=7,MONTH(F763)=8),(NETWORKDAYS(Lister!$D$20,F763,Lister!$D$7:$D$13)-P763)*N763/NETWORKDAYS(Lister!$D$20,Lister!$E$20,Lister!$D$7:$D$13),IF(AND(MONTH(E763)=7,MONTH(F763)=7),0)))),0),"")</f>
        <v/>
      </c>
      <c r="S763" s="31" t="str">
        <f t="shared" si="80"/>
        <v/>
      </c>
      <c r="T763" s="31" t="str">
        <f t="shared" si="81"/>
        <v/>
      </c>
      <c r="U763" s="51" t="str">
        <f t="shared" si="82"/>
        <v/>
      </c>
    </row>
    <row r="764" spans="1:21" x14ac:dyDescent="0.25">
      <c r="A764" s="13" t="str">
        <f t="shared" si="83"/>
        <v/>
      </c>
      <c r="B764" s="55"/>
      <c r="C764" s="22"/>
      <c r="D764" s="23"/>
      <c r="E764" s="16"/>
      <c r="F764" s="16"/>
      <c r="G764" s="72" t="str">
        <f>IF(OR(E764="",F764=""),"",NETWORKDAYS(E764,F764,Lister!$D$7:$D$13))</f>
        <v/>
      </c>
      <c r="H764" s="19"/>
      <c r="I764" s="32" t="str">
        <f t="shared" si="77"/>
        <v/>
      </c>
      <c r="J764" s="18"/>
      <c r="K764" s="18"/>
      <c r="L764" s="46" t="str">
        <f t="shared" si="78"/>
        <v/>
      </c>
      <c r="M764" s="20"/>
      <c r="N764" s="31" t="str">
        <f t="shared" si="79"/>
        <v/>
      </c>
      <c r="O764" s="20"/>
      <c r="P764" s="20"/>
      <c r="Q764" s="46" t="str">
        <f>IFERROR(MAX(IF(OR(O764="",P764=""),"",IF(AND(AND(MONTH(E764)&gt;=7,MONTH(E764)&lt;8),AND(MONTH(F764)&gt;=7,MONTH(F764)&lt;8)),(NETWORKDAYS(E764,F764,Lister!$D$7:$D$13)-O764)*N764/NETWORKDAYS(Lister!$D$19,Lister!$E$19,Lister!$D$7:$D$13),IF(AND(AND(MONTH(E764)&gt;=7,MONTH(E764)&lt;8),MONTH(F764)&gt;7),(NETWORKDAYS(E764,Lister!$E$19,Lister!$D$7:$D$13)-O764)*N764/NETWORKDAYS(Lister!$D$19,Lister!$E$19,Lister!$D$7:$D$13),IF(MONTH(E764)&gt;7,0)))),0),"")</f>
        <v/>
      </c>
      <c r="R764" s="46" t="str">
        <f>IFERROR(MAX(IF(OR(O764="",P764=""),"",IF(AND(AND(MONTH(E764)&gt;=8,MONTH(E764)&lt;9),AND(MONTH(F764)&gt;=8,MONTH(F764)&lt;9)),(NETWORKDAYS(E764,F764,Lister!$D$7:$D$13)-P764)*N764/NETWORKDAYS(Lister!$D$20,Lister!$E$20,Lister!$D$7:$D$13),IF(AND(MONTH(E764)=7,MONTH(F764)=8),(NETWORKDAYS(Lister!$D$20,F764,Lister!$D$7:$D$13)-P764)*N764/NETWORKDAYS(Lister!$D$20,Lister!$E$20,Lister!$D$7:$D$13),IF(AND(MONTH(E764)=7,MONTH(F764)=7),0)))),0),"")</f>
        <v/>
      </c>
      <c r="S764" s="31" t="str">
        <f t="shared" si="80"/>
        <v/>
      </c>
      <c r="T764" s="31" t="str">
        <f t="shared" si="81"/>
        <v/>
      </c>
      <c r="U764" s="51" t="str">
        <f t="shared" si="82"/>
        <v/>
      </c>
    </row>
    <row r="765" spans="1:21" x14ac:dyDescent="0.25">
      <c r="A765" s="13" t="str">
        <f t="shared" si="83"/>
        <v/>
      </c>
      <c r="B765" s="55"/>
      <c r="C765" s="22"/>
      <c r="D765" s="23"/>
      <c r="E765" s="16"/>
      <c r="F765" s="16"/>
      <c r="G765" s="72" t="str">
        <f>IF(OR(E765="",F765=""),"",NETWORKDAYS(E765,F765,Lister!$D$7:$D$13))</f>
        <v/>
      </c>
      <c r="H765" s="19"/>
      <c r="I765" s="32" t="str">
        <f t="shared" si="77"/>
        <v/>
      </c>
      <c r="J765" s="18"/>
      <c r="K765" s="18"/>
      <c r="L765" s="46" t="str">
        <f t="shared" si="78"/>
        <v/>
      </c>
      <c r="M765" s="20"/>
      <c r="N765" s="31" t="str">
        <f t="shared" si="79"/>
        <v/>
      </c>
      <c r="O765" s="20"/>
      <c r="P765" s="20"/>
      <c r="Q765" s="46" t="str">
        <f>IFERROR(MAX(IF(OR(O765="",P765=""),"",IF(AND(AND(MONTH(E765)&gt;=7,MONTH(E765)&lt;8),AND(MONTH(F765)&gt;=7,MONTH(F765)&lt;8)),(NETWORKDAYS(E765,F765,Lister!$D$7:$D$13)-O765)*N765/NETWORKDAYS(Lister!$D$19,Lister!$E$19,Lister!$D$7:$D$13),IF(AND(AND(MONTH(E765)&gt;=7,MONTH(E765)&lt;8),MONTH(F765)&gt;7),(NETWORKDAYS(E765,Lister!$E$19,Lister!$D$7:$D$13)-O765)*N765/NETWORKDAYS(Lister!$D$19,Lister!$E$19,Lister!$D$7:$D$13),IF(MONTH(E765)&gt;7,0)))),0),"")</f>
        <v/>
      </c>
      <c r="R765" s="46" t="str">
        <f>IFERROR(MAX(IF(OR(O765="",P765=""),"",IF(AND(AND(MONTH(E765)&gt;=8,MONTH(E765)&lt;9),AND(MONTH(F765)&gt;=8,MONTH(F765)&lt;9)),(NETWORKDAYS(E765,F765,Lister!$D$7:$D$13)-P765)*N765/NETWORKDAYS(Lister!$D$20,Lister!$E$20,Lister!$D$7:$D$13),IF(AND(MONTH(E765)=7,MONTH(F765)=8),(NETWORKDAYS(Lister!$D$20,F765,Lister!$D$7:$D$13)-P765)*N765/NETWORKDAYS(Lister!$D$20,Lister!$E$20,Lister!$D$7:$D$13),IF(AND(MONTH(E765)=7,MONTH(F765)=7),0)))),0),"")</f>
        <v/>
      </c>
      <c r="S765" s="31" t="str">
        <f t="shared" si="80"/>
        <v/>
      </c>
      <c r="T765" s="31" t="str">
        <f t="shared" si="81"/>
        <v/>
      </c>
      <c r="U765" s="51" t="str">
        <f t="shared" si="82"/>
        <v/>
      </c>
    </row>
    <row r="766" spans="1:21" x14ac:dyDescent="0.25">
      <c r="A766" s="13" t="str">
        <f t="shared" si="83"/>
        <v/>
      </c>
      <c r="B766" s="55"/>
      <c r="C766" s="22"/>
      <c r="D766" s="23"/>
      <c r="E766" s="16"/>
      <c r="F766" s="16"/>
      <c r="G766" s="72" t="str">
        <f>IF(OR(E766="",F766=""),"",NETWORKDAYS(E766,F766,Lister!$D$7:$D$13))</f>
        <v/>
      </c>
      <c r="H766" s="19"/>
      <c r="I766" s="32" t="str">
        <f t="shared" si="77"/>
        <v/>
      </c>
      <c r="J766" s="18"/>
      <c r="K766" s="18"/>
      <c r="L766" s="46" t="str">
        <f t="shared" si="78"/>
        <v/>
      </c>
      <c r="M766" s="20"/>
      <c r="N766" s="31" t="str">
        <f t="shared" si="79"/>
        <v/>
      </c>
      <c r="O766" s="20"/>
      <c r="P766" s="20"/>
      <c r="Q766" s="46" t="str">
        <f>IFERROR(MAX(IF(OR(O766="",P766=""),"",IF(AND(AND(MONTH(E766)&gt;=7,MONTH(E766)&lt;8),AND(MONTH(F766)&gt;=7,MONTH(F766)&lt;8)),(NETWORKDAYS(E766,F766,Lister!$D$7:$D$13)-O766)*N766/NETWORKDAYS(Lister!$D$19,Lister!$E$19,Lister!$D$7:$D$13),IF(AND(AND(MONTH(E766)&gt;=7,MONTH(E766)&lt;8),MONTH(F766)&gt;7),(NETWORKDAYS(E766,Lister!$E$19,Lister!$D$7:$D$13)-O766)*N766/NETWORKDAYS(Lister!$D$19,Lister!$E$19,Lister!$D$7:$D$13),IF(MONTH(E766)&gt;7,0)))),0),"")</f>
        <v/>
      </c>
      <c r="R766" s="46" t="str">
        <f>IFERROR(MAX(IF(OR(O766="",P766=""),"",IF(AND(AND(MONTH(E766)&gt;=8,MONTH(E766)&lt;9),AND(MONTH(F766)&gt;=8,MONTH(F766)&lt;9)),(NETWORKDAYS(E766,F766,Lister!$D$7:$D$13)-P766)*N766/NETWORKDAYS(Lister!$D$20,Lister!$E$20,Lister!$D$7:$D$13),IF(AND(MONTH(E766)=7,MONTH(F766)=8),(NETWORKDAYS(Lister!$D$20,F766,Lister!$D$7:$D$13)-P766)*N766/NETWORKDAYS(Lister!$D$20,Lister!$E$20,Lister!$D$7:$D$13),IF(AND(MONTH(E766)=7,MONTH(F766)=7),0)))),0),"")</f>
        <v/>
      </c>
      <c r="S766" s="31" t="str">
        <f t="shared" si="80"/>
        <v/>
      </c>
      <c r="T766" s="31" t="str">
        <f t="shared" si="81"/>
        <v/>
      </c>
      <c r="U766" s="51" t="str">
        <f t="shared" si="82"/>
        <v/>
      </c>
    </row>
    <row r="767" spans="1:21" x14ac:dyDescent="0.25">
      <c r="A767" s="13" t="str">
        <f t="shared" si="83"/>
        <v/>
      </c>
      <c r="B767" s="55"/>
      <c r="C767" s="22"/>
      <c r="D767" s="23"/>
      <c r="E767" s="16"/>
      <c r="F767" s="16"/>
      <c r="G767" s="72" t="str">
        <f>IF(OR(E767="",F767=""),"",NETWORKDAYS(E767,F767,Lister!$D$7:$D$13))</f>
        <v/>
      </c>
      <c r="H767" s="19"/>
      <c r="I767" s="32" t="str">
        <f t="shared" si="77"/>
        <v/>
      </c>
      <c r="J767" s="18"/>
      <c r="K767" s="18"/>
      <c r="L767" s="46" t="str">
        <f t="shared" si="78"/>
        <v/>
      </c>
      <c r="M767" s="20"/>
      <c r="N767" s="31" t="str">
        <f t="shared" si="79"/>
        <v/>
      </c>
      <c r="O767" s="20"/>
      <c r="P767" s="20"/>
      <c r="Q767" s="46" t="str">
        <f>IFERROR(MAX(IF(OR(O767="",P767=""),"",IF(AND(AND(MONTH(E767)&gt;=7,MONTH(E767)&lt;8),AND(MONTH(F767)&gt;=7,MONTH(F767)&lt;8)),(NETWORKDAYS(E767,F767,Lister!$D$7:$D$13)-O767)*N767/NETWORKDAYS(Lister!$D$19,Lister!$E$19,Lister!$D$7:$D$13),IF(AND(AND(MONTH(E767)&gt;=7,MONTH(E767)&lt;8),MONTH(F767)&gt;7),(NETWORKDAYS(E767,Lister!$E$19,Lister!$D$7:$D$13)-O767)*N767/NETWORKDAYS(Lister!$D$19,Lister!$E$19,Lister!$D$7:$D$13),IF(MONTH(E767)&gt;7,0)))),0),"")</f>
        <v/>
      </c>
      <c r="R767" s="46" t="str">
        <f>IFERROR(MAX(IF(OR(O767="",P767=""),"",IF(AND(AND(MONTH(E767)&gt;=8,MONTH(E767)&lt;9),AND(MONTH(F767)&gt;=8,MONTH(F767)&lt;9)),(NETWORKDAYS(E767,F767,Lister!$D$7:$D$13)-P767)*N767/NETWORKDAYS(Lister!$D$20,Lister!$E$20,Lister!$D$7:$D$13),IF(AND(MONTH(E767)=7,MONTH(F767)=8),(NETWORKDAYS(Lister!$D$20,F767,Lister!$D$7:$D$13)-P767)*N767/NETWORKDAYS(Lister!$D$20,Lister!$E$20,Lister!$D$7:$D$13),IF(AND(MONTH(E767)=7,MONTH(F767)=7),0)))),0),"")</f>
        <v/>
      </c>
      <c r="S767" s="31" t="str">
        <f t="shared" si="80"/>
        <v/>
      </c>
      <c r="T767" s="31" t="str">
        <f t="shared" si="81"/>
        <v/>
      </c>
      <c r="U767" s="51" t="str">
        <f t="shared" si="82"/>
        <v/>
      </c>
    </row>
    <row r="768" spans="1:21" x14ac:dyDescent="0.25">
      <c r="A768" s="13" t="str">
        <f t="shared" si="83"/>
        <v/>
      </c>
      <c r="B768" s="55"/>
      <c r="C768" s="22"/>
      <c r="D768" s="23"/>
      <c r="E768" s="16"/>
      <c r="F768" s="16"/>
      <c r="G768" s="72" t="str">
        <f>IF(OR(E768="",F768=""),"",NETWORKDAYS(E768,F768,Lister!$D$7:$D$13))</f>
        <v/>
      </c>
      <c r="H768" s="19"/>
      <c r="I768" s="32" t="str">
        <f t="shared" si="77"/>
        <v/>
      </c>
      <c r="J768" s="18"/>
      <c r="K768" s="18"/>
      <c r="L768" s="46" t="str">
        <f t="shared" si="78"/>
        <v/>
      </c>
      <c r="M768" s="20"/>
      <c r="N768" s="31" t="str">
        <f t="shared" si="79"/>
        <v/>
      </c>
      <c r="O768" s="20"/>
      <c r="P768" s="20"/>
      <c r="Q768" s="46" t="str">
        <f>IFERROR(MAX(IF(OR(O768="",P768=""),"",IF(AND(AND(MONTH(E768)&gt;=7,MONTH(E768)&lt;8),AND(MONTH(F768)&gt;=7,MONTH(F768)&lt;8)),(NETWORKDAYS(E768,F768,Lister!$D$7:$D$13)-O768)*N768/NETWORKDAYS(Lister!$D$19,Lister!$E$19,Lister!$D$7:$D$13),IF(AND(AND(MONTH(E768)&gt;=7,MONTH(E768)&lt;8),MONTH(F768)&gt;7),(NETWORKDAYS(E768,Lister!$E$19,Lister!$D$7:$D$13)-O768)*N768/NETWORKDAYS(Lister!$D$19,Lister!$E$19,Lister!$D$7:$D$13),IF(MONTH(E768)&gt;7,0)))),0),"")</f>
        <v/>
      </c>
      <c r="R768" s="46" t="str">
        <f>IFERROR(MAX(IF(OR(O768="",P768=""),"",IF(AND(AND(MONTH(E768)&gt;=8,MONTH(E768)&lt;9),AND(MONTH(F768)&gt;=8,MONTH(F768)&lt;9)),(NETWORKDAYS(E768,F768,Lister!$D$7:$D$13)-P768)*N768/NETWORKDAYS(Lister!$D$20,Lister!$E$20,Lister!$D$7:$D$13),IF(AND(MONTH(E768)=7,MONTH(F768)=8),(NETWORKDAYS(Lister!$D$20,F768,Lister!$D$7:$D$13)-P768)*N768/NETWORKDAYS(Lister!$D$20,Lister!$E$20,Lister!$D$7:$D$13),IF(AND(MONTH(E768)=7,MONTH(F768)=7),0)))),0),"")</f>
        <v/>
      </c>
      <c r="S768" s="31" t="str">
        <f t="shared" si="80"/>
        <v/>
      </c>
      <c r="T768" s="31" t="str">
        <f t="shared" si="81"/>
        <v/>
      </c>
      <c r="U768" s="51" t="str">
        <f t="shared" si="82"/>
        <v/>
      </c>
    </row>
    <row r="769" spans="1:21" x14ac:dyDescent="0.25">
      <c r="A769" s="13" t="str">
        <f t="shared" si="83"/>
        <v/>
      </c>
      <c r="B769" s="55"/>
      <c r="C769" s="22"/>
      <c r="D769" s="23"/>
      <c r="E769" s="16"/>
      <c r="F769" s="16"/>
      <c r="G769" s="72" t="str">
        <f>IF(OR(E769="",F769=""),"",NETWORKDAYS(E769,F769,Lister!$D$7:$D$13))</f>
        <v/>
      </c>
      <c r="H769" s="19"/>
      <c r="I769" s="32" t="str">
        <f t="shared" si="77"/>
        <v/>
      </c>
      <c r="J769" s="18"/>
      <c r="K769" s="18"/>
      <c r="L769" s="46" t="str">
        <f t="shared" si="78"/>
        <v/>
      </c>
      <c r="M769" s="20"/>
      <c r="N769" s="31" t="str">
        <f t="shared" si="79"/>
        <v/>
      </c>
      <c r="O769" s="20"/>
      <c r="P769" s="20"/>
      <c r="Q769" s="46" t="str">
        <f>IFERROR(MAX(IF(OR(O769="",P769=""),"",IF(AND(AND(MONTH(E769)&gt;=7,MONTH(E769)&lt;8),AND(MONTH(F769)&gt;=7,MONTH(F769)&lt;8)),(NETWORKDAYS(E769,F769,Lister!$D$7:$D$13)-O769)*N769/NETWORKDAYS(Lister!$D$19,Lister!$E$19,Lister!$D$7:$D$13),IF(AND(AND(MONTH(E769)&gt;=7,MONTH(E769)&lt;8),MONTH(F769)&gt;7),(NETWORKDAYS(E769,Lister!$E$19,Lister!$D$7:$D$13)-O769)*N769/NETWORKDAYS(Lister!$D$19,Lister!$E$19,Lister!$D$7:$D$13),IF(MONTH(E769)&gt;7,0)))),0),"")</f>
        <v/>
      </c>
      <c r="R769" s="46" t="str">
        <f>IFERROR(MAX(IF(OR(O769="",P769=""),"",IF(AND(AND(MONTH(E769)&gt;=8,MONTH(E769)&lt;9),AND(MONTH(F769)&gt;=8,MONTH(F769)&lt;9)),(NETWORKDAYS(E769,F769,Lister!$D$7:$D$13)-P769)*N769/NETWORKDAYS(Lister!$D$20,Lister!$E$20,Lister!$D$7:$D$13),IF(AND(MONTH(E769)=7,MONTH(F769)=8),(NETWORKDAYS(Lister!$D$20,F769,Lister!$D$7:$D$13)-P769)*N769/NETWORKDAYS(Lister!$D$20,Lister!$E$20,Lister!$D$7:$D$13),IF(AND(MONTH(E769)=7,MONTH(F769)=7),0)))),0),"")</f>
        <v/>
      </c>
      <c r="S769" s="31" t="str">
        <f t="shared" si="80"/>
        <v/>
      </c>
      <c r="T769" s="31" t="str">
        <f t="shared" si="81"/>
        <v/>
      </c>
      <c r="U769" s="51" t="str">
        <f t="shared" si="82"/>
        <v/>
      </c>
    </row>
    <row r="770" spans="1:21" x14ac:dyDescent="0.25">
      <c r="A770" s="13" t="str">
        <f t="shared" si="83"/>
        <v/>
      </c>
      <c r="B770" s="55"/>
      <c r="C770" s="22"/>
      <c r="D770" s="23"/>
      <c r="E770" s="16"/>
      <c r="F770" s="16"/>
      <c r="G770" s="72" t="str">
        <f>IF(OR(E770="",F770=""),"",NETWORKDAYS(E770,F770,Lister!$D$7:$D$13))</f>
        <v/>
      </c>
      <c r="H770" s="19"/>
      <c r="I770" s="32" t="str">
        <f t="shared" si="77"/>
        <v/>
      </c>
      <c r="J770" s="18"/>
      <c r="K770" s="18"/>
      <c r="L770" s="46" t="str">
        <f t="shared" si="78"/>
        <v/>
      </c>
      <c r="M770" s="20"/>
      <c r="N770" s="31" t="str">
        <f t="shared" si="79"/>
        <v/>
      </c>
      <c r="O770" s="20"/>
      <c r="P770" s="20"/>
      <c r="Q770" s="46" t="str">
        <f>IFERROR(MAX(IF(OR(O770="",P770=""),"",IF(AND(AND(MONTH(E770)&gt;=7,MONTH(E770)&lt;8),AND(MONTH(F770)&gt;=7,MONTH(F770)&lt;8)),(NETWORKDAYS(E770,F770,Lister!$D$7:$D$13)-O770)*N770/NETWORKDAYS(Lister!$D$19,Lister!$E$19,Lister!$D$7:$D$13),IF(AND(AND(MONTH(E770)&gt;=7,MONTH(E770)&lt;8),MONTH(F770)&gt;7),(NETWORKDAYS(E770,Lister!$E$19,Lister!$D$7:$D$13)-O770)*N770/NETWORKDAYS(Lister!$D$19,Lister!$E$19,Lister!$D$7:$D$13),IF(MONTH(E770)&gt;7,0)))),0),"")</f>
        <v/>
      </c>
      <c r="R770" s="46" t="str">
        <f>IFERROR(MAX(IF(OR(O770="",P770=""),"",IF(AND(AND(MONTH(E770)&gt;=8,MONTH(E770)&lt;9),AND(MONTH(F770)&gt;=8,MONTH(F770)&lt;9)),(NETWORKDAYS(E770,F770,Lister!$D$7:$D$13)-P770)*N770/NETWORKDAYS(Lister!$D$20,Lister!$E$20,Lister!$D$7:$D$13),IF(AND(MONTH(E770)=7,MONTH(F770)=8),(NETWORKDAYS(Lister!$D$20,F770,Lister!$D$7:$D$13)-P770)*N770/NETWORKDAYS(Lister!$D$20,Lister!$E$20,Lister!$D$7:$D$13),IF(AND(MONTH(E770)=7,MONTH(F770)=7),0)))),0),"")</f>
        <v/>
      </c>
      <c r="S770" s="31" t="str">
        <f t="shared" si="80"/>
        <v/>
      </c>
      <c r="T770" s="31" t="str">
        <f t="shared" si="81"/>
        <v/>
      </c>
      <c r="U770" s="51" t="str">
        <f t="shared" si="82"/>
        <v/>
      </c>
    </row>
    <row r="771" spans="1:21" x14ac:dyDescent="0.25">
      <c r="A771" s="13" t="str">
        <f t="shared" si="83"/>
        <v/>
      </c>
      <c r="B771" s="55"/>
      <c r="C771" s="22"/>
      <c r="D771" s="23"/>
      <c r="E771" s="16"/>
      <c r="F771" s="16"/>
      <c r="G771" s="72" t="str">
        <f>IF(OR(E771="",F771=""),"",NETWORKDAYS(E771,F771,Lister!$D$7:$D$13))</f>
        <v/>
      </c>
      <c r="H771" s="19"/>
      <c r="I771" s="32" t="str">
        <f t="shared" si="77"/>
        <v/>
      </c>
      <c r="J771" s="18"/>
      <c r="K771" s="18"/>
      <c r="L771" s="46" t="str">
        <f t="shared" si="78"/>
        <v/>
      </c>
      <c r="M771" s="20"/>
      <c r="N771" s="31" t="str">
        <f t="shared" si="79"/>
        <v/>
      </c>
      <c r="O771" s="20"/>
      <c r="P771" s="20"/>
      <c r="Q771" s="46" t="str">
        <f>IFERROR(MAX(IF(OR(O771="",P771=""),"",IF(AND(AND(MONTH(E771)&gt;=7,MONTH(E771)&lt;8),AND(MONTH(F771)&gt;=7,MONTH(F771)&lt;8)),(NETWORKDAYS(E771,F771,Lister!$D$7:$D$13)-O771)*N771/NETWORKDAYS(Lister!$D$19,Lister!$E$19,Lister!$D$7:$D$13),IF(AND(AND(MONTH(E771)&gt;=7,MONTH(E771)&lt;8),MONTH(F771)&gt;7),(NETWORKDAYS(E771,Lister!$E$19,Lister!$D$7:$D$13)-O771)*N771/NETWORKDAYS(Lister!$D$19,Lister!$E$19,Lister!$D$7:$D$13),IF(MONTH(E771)&gt;7,0)))),0),"")</f>
        <v/>
      </c>
      <c r="R771" s="46" t="str">
        <f>IFERROR(MAX(IF(OR(O771="",P771=""),"",IF(AND(AND(MONTH(E771)&gt;=8,MONTH(E771)&lt;9),AND(MONTH(F771)&gt;=8,MONTH(F771)&lt;9)),(NETWORKDAYS(E771,F771,Lister!$D$7:$D$13)-P771)*N771/NETWORKDAYS(Lister!$D$20,Lister!$E$20,Lister!$D$7:$D$13),IF(AND(MONTH(E771)=7,MONTH(F771)=8),(NETWORKDAYS(Lister!$D$20,F771,Lister!$D$7:$D$13)-P771)*N771/NETWORKDAYS(Lister!$D$20,Lister!$E$20,Lister!$D$7:$D$13),IF(AND(MONTH(E771)=7,MONTH(F771)=7),0)))),0),"")</f>
        <v/>
      </c>
      <c r="S771" s="31" t="str">
        <f t="shared" si="80"/>
        <v/>
      </c>
      <c r="T771" s="31" t="str">
        <f t="shared" si="81"/>
        <v/>
      </c>
      <c r="U771" s="51" t="str">
        <f t="shared" si="82"/>
        <v/>
      </c>
    </row>
    <row r="772" spans="1:21" x14ac:dyDescent="0.25">
      <c r="A772" s="13" t="str">
        <f t="shared" si="83"/>
        <v/>
      </c>
      <c r="B772" s="55"/>
      <c r="C772" s="22"/>
      <c r="D772" s="23"/>
      <c r="E772" s="16"/>
      <c r="F772" s="16"/>
      <c r="G772" s="72" t="str">
        <f>IF(OR(E772="",F772=""),"",NETWORKDAYS(E772,F772,Lister!$D$7:$D$13))</f>
        <v/>
      </c>
      <c r="H772" s="19"/>
      <c r="I772" s="32" t="str">
        <f t="shared" si="77"/>
        <v/>
      </c>
      <c r="J772" s="18"/>
      <c r="K772" s="18"/>
      <c r="L772" s="46" t="str">
        <f t="shared" si="78"/>
        <v/>
      </c>
      <c r="M772" s="20"/>
      <c r="N772" s="31" t="str">
        <f t="shared" si="79"/>
        <v/>
      </c>
      <c r="O772" s="20"/>
      <c r="P772" s="20"/>
      <c r="Q772" s="46" t="str">
        <f>IFERROR(MAX(IF(OR(O772="",P772=""),"",IF(AND(AND(MONTH(E772)&gt;=7,MONTH(E772)&lt;8),AND(MONTH(F772)&gt;=7,MONTH(F772)&lt;8)),(NETWORKDAYS(E772,F772,Lister!$D$7:$D$13)-O772)*N772/NETWORKDAYS(Lister!$D$19,Lister!$E$19,Lister!$D$7:$D$13),IF(AND(AND(MONTH(E772)&gt;=7,MONTH(E772)&lt;8),MONTH(F772)&gt;7),(NETWORKDAYS(E772,Lister!$E$19,Lister!$D$7:$D$13)-O772)*N772/NETWORKDAYS(Lister!$D$19,Lister!$E$19,Lister!$D$7:$D$13),IF(MONTH(E772)&gt;7,0)))),0),"")</f>
        <v/>
      </c>
      <c r="R772" s="46" t="str">
        <f>IFERROR(MAX(IF(OR(O772="",P772=""),"",IF(AND(AND(MONTH(E772)&gt;=8,MONTH(E772)&lt;9),AND(MONTH(F772)&gt;=8,MONTH(F772)&lt;9)),(NETWORKDAYS(E772,F772,Lister!$D$7:$D$13)-P772)*N772/NETWORKDAYS(Lister!$D$20,Lister!$E$20,Lister!$D$7:$D$13),IF(AND(MONTH(E772)=7,MONTH(F772)=8),(NETWORKDAYS(Lister!$D$20,F772,Lister!$D$7:$D$13)-P772)*N772/NETWORKDAYS(Lister!$D$20,Lister!$E$20,Lister!$D$7:$D$13),IF(AND(MONTH(E772)=7,MONTH(F772)=7),0)))),0),"")</f>
        <v/>
      </c>
      <c r="S772" s="31" t="str">
        <f t="shared" si="80"/>
        <v/>
      </c>
      <c r="T772" s="31" t="str">
        <f t="shared" si="81"/>
        <v/>
      </c>
      <c r="U772" s="51" t="str">
        <f t="shared" si="82"/>
        <v/>
      </c>
    </row>
    <row r="773" spans="1:21" x14ac:dyDescent="0.25">
      <c r="A773" s="13" t="str">
        <f t="shared" si="83"/>
        <v/>
      </c>
      <c r="B773" s="55"/>
      <c r="C773" s="22"/>
      <c r="D773" s="23"/>
      <c r="E773" s="16"/>
      <c r="F773" s="16"/>
      <c r="G773" s="72" t="str">
        <f>IF(OR(E773="",F773=""),"",NETWORKDAYS(E773,F773,Lister!$D$7:$D$13))</f>
        <v/>
      </c>
      <c r="H773" s="19"/>
      <c r="I773" s="32" t="str">
        <f t="shared" si="77"/>
        <v/>
      </c>
      <c r="J773" s="18"/>
      <c r="K773" s="18"/>
      <c r="L773" s="46" t="str">
        <f t="shared" si="78"/>
        <v/>
      </c>
      <c r="M773" s="20"/>
      <c r="N773" s="31" t="str">
        <f t="shared" si="79"/>
        <v/>
      </c>
      <c r="O773" s="20"/>
      <c r="P773" s="20"/>
      <c r="Q773" s="46" t="str">
        <f>IFERROR(MAX(IF(OR(O773="",P773=""),"",IF(AND(AND(MONTH(E773)&gt;=7,MONTH(E773)&lt;8),AND(MONTH(F773)&gt;=7,MONTH(F773)&lt;8)),(NETWORKDAYS(E773,F773,Lister!$D$7:$D$13)-O773)*N773/NETWORKDAYS(Lister!$D$19,Lister!$E$19,Lister!$D$7:$D$13),IF(AND(AND(MONTH(E773)&gt;=7,MONTH(E773)&lt;8),MONTH(F773)&gt;7),(NETWORKDAYS(E773,Lister!$E$19,Lister!$D$7:$D$13)-O773)*N773/NETWORKDAYS(Lister!$D$19,Lister!$E$19,Lister!$D$7:$D$13),IF(MONTH(E773)&gt;7,0)))),0),"")</f>
        <v/>
      </c>
      <c r="R773" s="46" t="str">
        <f>IFERROR(MAX(IF(OR(O773="",P773=""),"",IF(AND(AND(MONTH(E773)&gt;=8,MONTH(E773)&lt;9),AND(MONTH(F773)&gt;=8,MONTH(F773)&lt;9)),(NETWORKDAYS(E773,F773,Lister!$D$7:$D$13)-P773)*N773/NETWORKDAYS(Lister!$D$20,Lister!$E$20,Lister!$D$7:$D$13),IF(AND(MONTH(E773)=7,MONTH(F773)=8),(NETWORKDAYS(Lister!$D$20,F773,Lister!$D$7:$D$13)-P773)*N773/NETWORKDAYS(Lister!$D$20,Lister!$E$20,Lister!$D$7:$D$13),IF(AND(MONTH(E773)=7,MONTH(F773)=7),0)))),0),"")</f>
        <v/>
      </c>
      <c r="S773" s="31" t="str">
        <f t="shared" si="80"/>
        <v/>
      </c>
      <c r="T773" s="31" t="str">
        <f t="shared" si="81"/>
        <v/>
      </c>
      <c r="U773" s="51" t="str">
        <f t="shared" si="82"/>
        <v/>
      </c>
    </row>
    <row r="774" spans="1:21" x14ac:dyDescent="0.25">
      <c r="A774" s="13" t="str">
        <f t="shared" si="83"/>
        <v/>
      </c>
      <c r="B774" s="55"/>
      <c r="C774" s="22"/>
      <c r="D774" s="23"/>
      <c r="E774" s="16"/>
      <c r="F774" s="16"/>
      <c r="G774" s="72" t="str">
        <f>IF(OR(E774="",F774=""),"",NETWORKDAYS(E774,F774,Lister!$D$7:$D$13))</f>
        <v/>
      </c>
      <c r="H774" s="19"/>
      <c r="I774" s="32" t="str">
        <f t="shared" si="77"/>
        <v/>
      </c>
      <c r="J774" s="18"/>
      <c r="K774" s="18"/>
      <c r="L774" s="46" t="str">
        <f t="shared" si="78"/>
        <v/>
      </c>
      <c r="M774" s="20"/>
      <c r="N774" s="31" t="str">
        <f t="shared" si="79"/>
        <v/>
      </c>
      <c r="O774" s="20"/>
      <c r="P774" s="20"/>
      <c r="Q774" s="46" t="str">
        <f>IFERROR(MAX(IF(OR(O774="",P774=""),"",IF(AND(AND(MONTH(E774)&gt;=7,MONTH(E774)&lt;8),AND(MONTH(F774)&gt;=7,MONTH(F774)&lt;8)),(NETWORKDAYS(E774,F774,Lister!$D$7:$D$13)-O774)*N774/NETWORKDAYS(Lister!$D$19,Lister!$E$19,Lister!$D$7:$D$13),IF(AND(AND(MONTH(E774)&gt;=7,MONTH(E774)&lt;8),MONTH(F774)&gt;7),(NETWORKDAYS(E774,Lister!$E$19,Lister!$D$7:$D$13)-O774)*N774/NETWORKDAYS(Lister!$D$19,Lister!$E$19,Lister!$D$7:$D$13),IF(MONTH(E774)&gt;7,0)))),0),"")</f>
        <v/>
      </c>
      <c r="R774" s="46" t="str">
        <f>IFERROR(MAX(IF(OR(O774="",P774=""),"",IF(AND(AND(MONTH(E774)&gt;=8,MONTH(E774)&lt;9),AND(MONTH(F774)&gt;=8,MONTH(F774)&lt;9)),(NETWORKDAYS(E774,F774,Lister!$D$7:$D$13)-P774)*N774/NETWORKDAYS(Lister!$D$20,Lister!$E$20,Lister!$D$7:$D$13),IF(AND(MONTH(E774)=7,MONTH(F774)=8),(NETWORKDAYS(Lister!$D$20,F774,Lister!$D$7:$D$13)-P774)*N774/NETWORKDAYS(Lister!$D$20,Lister!$E$20,Lister!$D$7:$D$13),IF(AND(MONTH(E774)=7,MONTH(F774)=7),0)))),0),"")</f>
        <v/>
      </c>
      <c r="S774" s="31" t="str">
        <f t="shared" si="80"/>
        <v/>
      </c>
      <c r="T774" s="31" t="str">
        <f t="shared" si="81"/>
        <v/>
      </c>
      <c r="U774" s="51" t="str">
        <f t="shared" si="82"/>
        <v/>
      </c>
    </row>
    <row r="775" spans="1:21" x14ac:dyDescent="0.25">
      <c r="A775" s="13" t="str">
        <f t="shared" si="83"/>
        <v/>
      </c>
      <c r="B775" s="55"/>
      <c r="C775" s="22"/>
      <c r="D775" s="23"/>
      <c r="E775" s="16"/>
      <c r="F775" s="16"/>
      <c r="G775" s="72" t="str">
        <f>IF(OR(E775="",F775=""),"",NETWORKDAYS(E775,F775,Lister!$D$7:$D$13))</f>
        <v/>
      </c>
      <c r="H775" s="19"/>
      <c r="I775" s="32" t="str">
        <f t="shared" si="77"/>
        <v/>
      </c>
      <c r="J775" s="18"/>
      <c r="K775" s="18"/>
      <c r="L775" s="46" t="str">
        <f t="shared" si="78"/>
        <v/>
      </c>
      <c r="M775" s="20"/>
      <c r="N775" s="31" t="str">
        <f t="shared" si="79"/>
        <v/>
      </c>
      <c r="O775" s="20"/>
      <c r="P775" s="20"/>
      <c r="Q775" s="46" t="str">
        <f>IFERROR(MAX(IF(OR(O775="",P775=""),"",IF(AND(AND(MONTH(E775)&gt;=7,MONTH(E775)&lt;8),AND(MONTH(F775)&gt;=7,MONTH(F775)&lt;8)),(NETWORKDAYS(E775,F775,Lister!$D$7:$D$13)-O775)*N775/NETWORKDAYS(Lister!$D$19,Lister!$E$19,Lister!$D$7:$D$13),IF(AND(AND(MONTH(E775)&gt;=7,MONTH(E775)&lt;8),MONTH(F775)&gt;7),(NETWORKDAYS(E775,Lister!$E$19,Lister!$D$7:$D$13)-O775)*N775/NETWORKDAYS(Lister!$D$19,Lister!$E$19,Lister!$D$7:$D$13),IF(MONTH(E775)&gt;7,0)))),0),"")</f>
        <v/>
      </c>
      <c r="R775" s="46" t="str">
        <f>IFERROR(MAX(IF(OR(O775="",P775=""),"",IF(AND(AND(MONTH(E775)&gt;=8,MONTH(E775)&lt;9),AND(MONTH(F775)&gt;=8,MONTH(F775)&lt;9)),(NETWORKDAYS(E775,F775,Lister!$D$7:$D$13)-P775)*N775/NETWORKDAYS(Lister!$D$20,Lister!$E$20,Lister!$D$7:$D$13),IF(AND(MONTH(E775)=7,MONTH(F775)=8),(NETWORKDAYS(Lister!$D$20,F775,Lister!$D$7:$D$13)-P775)*N775/NETWORKDAYS(Lister!$D$20,Lister!$E$20,Lister!$D$7:$D$13),IF(AND(MONTH(E775)=7,MONTH(F775)=7),0)))),0),"")</f>
        <v/>
      </c>
      <c r="S775" s="31" t="str">
        <f t="shared" si="80"/>
        <v/>
      </c>
      <c r="T775" s="31" t="str">
        <f t="shared" si="81"/>
        <v/>
      </c>
      <c r="U775" s="51" t="str">
        <f t="shared" si="82"/>
        <v/>
      </c>
    </row>
    <row r="776" spans="1:21" x14ac:dyDescent="0.25">
      <c r="A776" s="13" t="str">
        <f t="shared" si="83"/>
        <v/>
      </c>
      <c r="B776" s="55"/>
      <c r="C776" s="22"/>
      <c r="D776" s="23"/>
      <c r="E776" s="16"/>
      <c r="F776" s="16"/>
      <c r="G776" s="72" t="str">
        <f>IF(OR(E776="",F776=""),"",NETWORKDAYS(E776,F776,Lister!$D$7:$D$13))</f>
        <v/>
      </c>
      <c r="H776" s="19"/>
      <c r="I776" s="32" t="str">
        <f t="shared" si="77"/>
        <v/>
      </c>
      <c r="J776" s="18"/>
      <c r="K776" s="18"/>
      <c r="L776" s="46" t="str">
        <f t="shared" si="78"/>
        <v/>
      </c>
      <c r="M776" s="20"/>
      <c r="N776" s="31" t="str">
        <f t="shared" si="79"/>
        <v/>
      </c>
      <c r="O776" s="20"/>
      <c r="P776" s="20"/>
      <c r="Q776" s="46" t="str">
        <f>IFERROR(MAX(IF(OR(O776="",P776=""),"",IF(AND(AND(MONTH(E776)&gt;=7,MONTH(E776)&lt;8),AND(MONTH(F776)&gt;=7,MONTH(F776)&lt;8)),(NETWORKDAYS(E776,F776,Lister!$D$7:$D$13)-O776)*N776/NETWORKDAYS(Lister!$D$19,Lister!$E$19,Lister!$D$7:$D$13),IF(AND(AND(MONTH(E776)&gt;=7,MONTH(E776)&lt;8),MONTH(F776)&gt;7),(NETWORKDAYS(E776,Lister!$E$19,Lister!$D$7:$D$13)-O776)*N776/NETWORKDAYS(Lister!$D$19,Lister!$E$19,Lister!$D$7:$D$13),IF(MONTH(E776)&gt;7,0)))),0),"")</f>
        <v/>
      </c>
      <c r="R776" s="46" t="str">
        <f>IFERROR(MAX(IF(OR(O776="",P776=""),"",IF(AND(AND(MONTH(E776)&gt;=8,MONTH(E776)&lt;9),AND(MONTH(F776)&gt;=8,MONTH(F776)&lt;9)),(NETWORKDAYS(E776,F776,Lister!$D$7:$D$13)-P776)*N776/NETWORKDAYS(Lister!$D$20,Lister!$E$20,Lister!$D$7:$D$13),IF(AND(MONTH(E776)=7,MONTH(F776)=8),(NETWORKDAYS(Lister!$D$20,F776,Lister!$D$7:$D$13)-P776)*N776/NETWORKDAYS(Lister!$D$20,Lister!$E$20,Lister!$D$7:$D$13),IF(AND(MONTH(E776)=7,MONTH(F776)=7),0)))),0),"")</f>
        <v/>
      </c>
      <c r="S776" s="31" t="str">
        <f t="shared" si="80"/>
        <v/>
      </c>
      <c r="T776" s="31" t="str">
        <f t="shared" si="81"/>
        <v/>
      </c>
      <c r="U776" s="51" t="str">
        <f t="shared" si="82"/>
        <v/>
      </c>
    </row>
    <row r="777" spans="1:21" x14ac:dyDescent="0.25">
      <c r="A777" s="13" t="str">
        <f t="shared" si="83"/>
        <v/>
      </c>
      <c r="B777" s="55"/>
      <c r="C777" s="22"/>
      <c r="D777" s="23"/>
      <c r="E777" s="16"/>
      <c r="F777" s="16"/>
      <c r="G777" s="72" t="str">
        <f>IF(OR(E777="",F777=""),"",NETWORKDAYS(E777,F777,Lister!$D$7:$D$13))</f>
        <v/>
      </c>
      <c r="H777" s="19"/>
      <c r="I777" s="32" t="str">
        <f t="shared" si="77"/>
        <v/>
      </c>
      <c r="J777" s="18"/>
      <c r="K777" s="18"/>
      <c r="L777" s="46" t="str">
        <f t="shared" si="78"/>
        <v/>
      </c>
      <c r="M777" s="20"/>
      <c r="N777" s="31" t="str">
        <f t="shared" si="79"/>
        <v/>
      </c>
      <c r="O777" s="20"/>
      <c r="P777" s="20"/>
      <c r="Q777" s="46" t="str">
        <f>IFERROR(MAX(IF(OR(O777="",P777=""),"",IF(AND(AND(MONTH(E777)&gt;=7,MONTH(E777)&lt;8),AND(MONTH(F777)&gt;=7,MONTH(F777)&lt;8)),(NETWORKDAYS(E777,F777,Lister!$D$7:$D$13)-O777)*N777/NETWORKDAYS(Lister!$D$19,Lister!$E$19,Lister!$D$7:$D$13),IF(AND(AND(MONTH(E777)&gt;=7,MONTH(E777)&lt;8),MONTH(F777)&gt;7),(NETWORKDAYS(E777,Lister!$E$19,Lister!$D$7:$D$13)-O777)*N777/NETWORKDAYS(Lister!$D$19,Lister!$E$19,Lister!$D$7:$D$13),IF(MONTH(E777)&gt;7,0)))),0),"")</f>
        <v/>
      </c>
      <c r="R777" s="46" t="str">
        <f>IFERROR(MAX(IF(OR(O777="",P777=""),"",IF(AND(AND(MONTH(E777)&gt;=8,MONTH(E777)&lt;9),AND(MONTH(F777)&gt;=8,MONTH(F777)&lt;9)),(NETWORKDAYS(E777,F777,Lister!$D$7:$D$13)-P777)*N777/NETWORKDAYS(Lister!$D$20,Lister!$E$20,Lister!$D$7:$D$13),IF(AND(MONTH(E777)=7,MONTH(F777)=8),(NETWORKDAYS(Lister!$D$20,F777,Lister!$D$7:$D$13)-P777)*N777/NETWORKDAYS(Lister!$D$20,Lister!$E$20,Lister!$D$7:$D$13),IF(AND(MONTH(E777)=7,MONTH(F777)=7),0)))),0),"")</f>
        <v/>
      </c>
      <c r="S777" s="31" t="str">
        <f t="shared" si="80"/>
        <v/>
      </c>
      <c r="T777" s="31" t="str">
        <f t="shared" si="81"/>
        <v/>
      </c>
      <c r="U777" s="51" t="str">
        <f t="shared" si="82"/>
        <v/>
      </c>
    </row>
    <row r="778" spans="1:21" x14ac:dyDescent="0.25">
      <c r="A778" s="13" t="str">
        <f t="shared" si="83"/>
        <v/>
      </c>
      <c r="B778" s="55"/>
      <c r="C778" s="22"/>
      <c r="D778" s="23"/>
      <c r="E778" s="16"/>
      <c r="F778" s="16"/>
      <c r="G778" s="72" t="str">
        <f>IF(OR(E778="",F778=""),"",NETWORKDAYS(E778,F778,Lister!$D$7:$D$13))</f>
        <v/>
      </c>
      <c r="H778" s="19"/>
      <c r="I778" s="32" t="str">
        <f t="shared" si="77"/>
        <v/>
      </c>
      <c r="J778" s="18"/>
      <c r="K778" s="18"/>
      <c r="L778" s="46" t="str">
        <f t="shared" si="78"/>
        <v/>
      </c>
      <c r="M778" s="20"/>
      <c r="N778" s="31" t="str">
        <f t="shared" si="79"/>
        <v/>
      </c>
      <c r="O778" s="20"/>
      <c r="P778" s="20"/>
      <c r="Q778" s="46" t="str">
        <f>IFERROR(MAX(IF(OR(O778="",P778=""),"",IF(AND(AND(MONTH(E778)&gt;=7,MONTH(E778)&lt;8),AND(MONTH(F778)&gt;=7,MONTH(F778)&lt;8)),(NETWORKDAYS(E778,F778,Lister!$D$7:$D$13)-O778)*N778/NETWORKDAYS(Lister!$D$19,Lister!$E$19,Lister!$D$7:$D$13),IF(AND(AND(MONTH(E778)&gt;=7,MONTH(E778)&lt;8),MONTH(F778)&gt;7),(NETWORKDAYS(E778,Lister!$E$19,Lister!$D$7:$D$13)-O778)*N778/NETWORKDAYS(Lister!$D$19,Lister!$E$19,Lister!$D$7:$D$13),IF(MONTH(E778)&gt;7,0)))),0),"")</f>
        <v/>
      </c>
      <c r="R778" s="46" t="str">
        <f>IFERROR(MAX(IF(OR(O778="",P778=""),"",IF(AND(AND(MONTH(E778)&gt;=8,MONTH(E778)&lt;9),AND(MONTH(F778)&gt;=8,MONTH(F778)&lt;9)),(NETWORKDAYS(E778,F778,Lister!$D$7:$D$13)-P778)*N778/NETWORKDAYS(Lister!$D$20,Lister!$E$20,Lister!$D$7:$D$13),IF(AND(MONTH(E778)=7,MONTH(F778)=8),(NETWORKDAYS(Lister!$D$20,F778,Lister!$D$7:$D$13)-P778)*N778/NETWORKDAYS(Lister!$D$20,Lister!$E$20,Lister!$D$7:$D$13),IF(AND(MONTH(E778)=7,MONTH(F778)=7),0)))),0),"")</f>
        <v/>
      </c>
      <c r="S778" s="31" t="str">
        <f t="shared" si="80"/>
        <v/>
      </c>
      <c r="T778" s="31" t="str">
        <f t="shared" si="81"/>
        <v/>
      </c>
      <c r="U778" s="51" t="str">
        <f t="shared" si="82"/>
        <v/>
      </c>
    </row>
    <row r="779" spans="1:21" x14ac:dyDescent="0.25">
      <c r="A779" s="13" t="str">
        <f t="shared" si="83"/>
        <v/>
      </c>
      <c r="B779" s="55"/>
      <c r="C779" s="22"/>
      <c r="D779" s="23"/>
      <c r="E779" s="16"/>
      <c r="F779" s="16"/>
      <c r="G779" s="72" t="str">
        <f>IF(OR(E779="",F779=""),"",NETWORKDAYS(E779,F779,Lister!$D$7:$D$13))</f>
        <v/>
      </c>
      <c r="H779" s="19"/>
      <c r="I779" s="32" t="str">
        <f t="shared" si="77"/>
        <v/>
      </c>
      <c r="J779" s="18"/>
      <c r="K779" s="18"/>
      <c r="L779" s="46" t="str">
        <f t="shared" si="78"/>
        <v/>
      </c>
      <c r="M779" s="20"/>
      <c r="N779" s="31" t="str">
        <f t="shared" si="79"/>
        <v/>
      </c>
      <c r="O779" s="20"/>
      <c r="P779" s="20"/>
      <c r="Q779" s="46" t="str">
        <f>IFERROR(MAX(IF(OR(O779="",P779=""),"",IF(AND(AND(MONTH(E779)&gt;=7,MONTH(E779)&lt;8),AND(MONTH(F779)&gt;=7,MONTH(F779)&lt;8)),(NETWORKDAYS(E779,F779,Lister!$D$7:$D$13)-O779)*N779/NETWORKDAYS(Lister!$D$19,Lister!$E$19,Lister!$D$7:$D$13),IF(AND(AND(MONTH(E779)&gt;=7,MONTH(E779)&lt;8),MONTH(F779)&gt;7),(NETWORKDAYS(E779,Lister!$E$19,Lister!$D$7:$D$13)-O779)*N779/NETWORKDAYS(Lister!$D$19,Lister!$E$19,Lister!$D$7:$D$13),IF(MONTH(E779)&gt;7,0)))),0),"")</f>
        <v/>
      </c>
      <c r="R779" s="46" t="str">
        <f>IFERROR(MAX(IF(OR(O779="",P779=""),"",IF(AND(AND(MONTH(E779)&gt;=8,MONTH(E779)&lt;9),AND(MONTH(F779)&gt;=8,MONTH(F779)&lt;9)),(NETWORKDAYS(E779,F779,Lister!$D$7:$D$13)-P779)*N779/NETWORKDAYS(Lister!$D$20,Lister!$E$20,Lister!$D$7:$D$13),IF(AND(MONTH(E779)=7,MONTH(F779)=8),(NETWORKDAYS(Lister!$D$20,F779,Lister!$D$7:$D$13)-P779)*N779/NETWORKDAYS(Lister!$D$20,Lister!$E$20,Lister!$D$7:$D$13),IF(AND(MONTH(E779)=7,MONTH(F779)=7),0)))),0),"")</f>
        <v/>
      </c>
      <c r="S779" s="31" t="str">
        <f t="shared" si="80"/>
        <v/>
      </c>
      <c r="T779" s="31" t="str">
        <f t="shared" si="81"/>
        <v/>
      </c>
      <c r="U779" s="51" t="str">
        <f t="shared" si="82"/>
        <v/>
      </c>
    </row>
    <row r="780" spans="1:21" x14ac:dyDescent="0.25">
      <c r="A780" s="13" t="str">
        <f t="shared" si="83"/>
        <v/>
      </c>
      <c r="B780" s="55"/>
      <c r="C780" s="22"/>
      <c r="D780" s="23"/>
      <c r="E780" s="16"/>
      <c r="F780" s="16"/>
      <c r="G780" s="72" t="str">
        <f>IF(OR(E780="",F780=""),"",NETWORKDAYS(E780,F780,Lister!$D$7:$D$13))</f>
        <v/>
      </c>
      <c r="H780" s="19"/>
      <c r="I780" s="32" t="str">
        <f t="shared" si="77"/>
        <v/>
      </c>
      <c r="J780" s="18"/>
      <c r="K780" s="18"/>
      <c r="L780" s="46" t="str">
        <f t="shared" si="78"/>
        <v/>
      </c>
      <c r="M780" s="20"/>
      <c r="N780" s="31" t="str">
        <f t="shared" si="79"/>
        <v/>
      </c>
      <c r="O780" s="20"/>
      <c r="P780" s="20"/>
      <c r="Q780" s="46" t="str">
        <f>IFERROR(MAX(IF(OR(O780="",P780=""),"",IF(AND(AND(MONTH(E780)&gt;=7,MONTH(E780)&lt;8),AND(MONTH(F780)&gt;=7,MONTH(F780)&lt;8)),(NETWORKDAYS(E780,F780,Lister!$D$7:$D$13)-O780)*N780/NETWORKDAYS(Lister!$D$19,Lister!$E$19,Lister!$D$7:$D$13),IF(AND(AND(MONTH(E780)&gt;=7,MONTH(E780)&lt;8),MONTH(F780)&gt;7),(NETWORKDAYS(E780,Lister!$E$19,Lister!$D$7:$D$13)-O780)*N780/NETWORKDAYS(Lister!$D$19,Lister!$E$19,Lister!$D$7:$D$13),IF(MONTH(E780)&gt;7,0)))),0),"")</f>
        <v/>
      </c>
      <c r="R780" s="46" t="str">
        <f>IFERROR(MAX(IF(OR(O780="",P780=""),"",IF(AND(AND(MONTH(E780)&gt;=8,MONTH(E780)&lt;9),AND(MONTH(F780)&gt;=8,MONTH(F780)&lt;9)),(NETWORKDAYS(E780,F780,Lister!$D$7:$D$13)-P780)*N780/NETWORKDAYS(Lister!$D$20,Lister!$E$20,Lister!$D$7:$D$13),IF(AND(MONTH(E780)=7,MONTH(F780)=8),(NETWORKDAYS(Lister!$D$20,F780,Lister!$D$7:$D$13)-P780)*N780/NETWORKDAYS(Lister!$D$20,Lister!$E$20,Lister!$D$7:$D$13),IF(AND(MONTH(E780)=7,MONTH(F780)=7),0)))),0),"")</f>
        <v/>
      </c>
      <c r="S780" s="31" t="str">
        <f t="shared" si="80"/>
        <v/>
      </c>
      <c r="T780" s="31" t="str">
        <f t="shared" si="81"/>
        <v/>
      </c>
      <c r="U780" s="51" t="str">
        <f t="shared" si="82"/>
        <v/>
      </c>
    </row>
    <row r="781" spans="1:21" x14ac:dyDescent="0.25">
      <c r="A781" s="13" t="str">
        <f t="shared" si="83"/>
        <v/>
      </c>
      <c r="B781" s="55"/>
      <c r="C781" s="22"/>
      <c r="D781" s="23"/>
      <c r="E781" s="16"/>
      <c r="F781" s="16"/>
      <c r="G781" s="72" t="str">
        <f>IF(OR(E781="",F781=""),"",NETWORKDAYS(E781,F781,Lister!$D$7:$D$13))</f>
        <v/>
      </c>
      <c r="H781" s="19"/>
      <c r="I781" s="32" t="str">
        <f t="shared" si="77"/>
        <v/>
      </c>
      <c r="J781" s="18"/>
      <c r="K781" s="18"/>
      <c r="L781" s="46" t="str">
        <f t="shared" si="78"/>
        <v/>
      </c>
      <c r="M781" s="20"/>
      <c r="N781" s="31" t="str">
        <f t="shared" si="79"/>
        <v/>
      </c>
      <c r="O781" s="20"/>
      <c r="P781" s="20"/>
      <c r="Q781" s="46" t="str">
        <f>IFERROR(MAX(IF(OR(O781="",P781=""),"",IF(AND(AND(MONTH(E781)&gt;=7,MONTH(E781)&lt;8),AND(MONTH(F781)&gt;=7,MONTH(F781)&lt;8)),(NETWORKDAYS(E781,F781,Lister!$D$7:$D$13)-O781)*N781/NETWORKDAYS(Lister!$D$19,Lister!$E$19,Lister!$D$7:$D$13),IF(AND(AND(MONTH(E781)&gt;=7,MONTH(E781)&lt;8),MONTH(F781)&gt;7),(NETWORKDAYS(E781,Lister!$E$19,Lister!$D$7:$D$13)-O781)*N781/NETWORKDAYS(Lister!$D$19,Lister!$E$19,Lister!$D$7:$D$13),IF(MONTH(E781)&gt;7,0)))),0),"")</f>
        <v/>
      </c>
      <c r="R781" s="46" t="str">
        <f>IFERROR(MAX(IF(OR(O781="",P781=""),"",IF(AND(AND(MONTH(E781)&gt;=8,MONTH(E781)&lt;9),AND(MONTH(F781)&gt;=8,MONTH(F781)&lt;9)),(NETWORKDAYS(E781,F781,Lister!$D$7:$D$13)-P781)*N781/NETWORKDAYS(Lister!$D$20,Lister!$E$20,Lister!$D$7:$D$13),IF(AND(MONTH(E781)=7,MONTH(F781)=8),(NETWORKDAYS(Lister!$D$20,F781,Lister!$D$7:$D$13)-P781)*N781/NETWORKDAYS(Lister!$D$20,Lister!$E$20,Lister!$D$7:$D$13),IF(AND(MONTH(E781)=7,MONTH(F781)=7),0)))),0),"")</f>
        <v/>
      </c>
      <c r="S781" s="31" t="str">
        <f t="shared" si="80"/>
        <v/>
      </c>
      <c r="T781" s="31" t="str">
        <f t="shared" si="81"/>
        <v/>
      </c>
      <c r="U781" s="51" t="str">
        <f t="shared" si="82"/>
        <v/>
      </c>
    </row>
    <row r="782" spans="1:21" x14ac:dyDescent="0.25">
      <c r="A782" s="13" t="str">
        <f t="shared" si="83"/>
        <v/>
      </c>
      <c r="B782" s="55"/>
      <c r="C782" s="22"/>
      <c r="D782" s="23"/>
      <c r="E782" s="16"/>
      <c r="F782" s="16"/>
      <c r="G782" s="72" t="str">
        <f>IF(OR(E782="",F782=""),"",NETWORKDAYS(E782,F782,Lister!$D$7:$D$13))</f>
        <v/>
      </c>
      <c r="H782" s="19"/>
      <c r="I782" s="32" t="str">
        <f t="shared" si="77"/>
        <v/>
      </c>
      <c r="J782" s="18"/>
      <c r="K782" s="18"/>
      <c r="L782" s="46" t="str">
        <f t="shared" si="78"/>
        <v/>
      </c>
      <c r="M782" s="20"/>
      <c r="N782" s="31" t="str">
        <f t="shared" si="79"/>
        <v/>
      </c>
      <c r="O782" s="20"/>
      <c r="P782" s="20"/>
      <c r="Q782" s="46" t="str">
        <f>IFERROR(MAX(IF(OR(O782="",P782=""),"",IF(AND(AND(MONTH(E782)&gt;=7,MONTH(E782)&lt;8),AND(MONTH(F782)&gt;=7,MONTH(F782)&lt;8)),(NETWORKDAYS(E782,F782,Lister!$D$7:$D$13)-O782)*N782/NETWORKDAYS(Lister!$D$19,Lister!$E$19,Lister!$D$7:$D$13),IF(AND(AND(MONTH(E782)&gt;=7,MONTH(E782)&lt;8),MONTH(F782)&gt;7),(NETWORKDAYS(E782,Lister!$E$19,Lister!$D$7:$D$13)-O782)*N782/NETWORKDAYS(Lister!$D$19,Lister!$E$19,Lister!$D$7:$D$13),IF(MONTH(E782)&gt;7,0)))),0),"")</f>
        <v/>
      </c>
      <c r="R782" s="46" t="str">
        <f>IFERROR(MAX(IF(OR(O782="",P782=""),"",IF(AND(AND(MONTH(E782)&gt;=8,MONTH(E782)&lt;9),AND(MONTH(F782)&gt;=8,MONTH(F782)&lt;9)),(NETWORKDAYS(E782,F782,Lister!$D$7:$D$13)-P782)*N782/NETWORKDAYS(Lister!$D$20,Lister!$E$20,Lister!$D$7:$D$13),IF(AND(MONTH(E782)=7,MONTH(F782)=8),(NETWORKDAYS(Lister!$D$20,F782,Lister!$D$7:$D$13)-P782)*N782/NETWORKDAYS(Lister!$D$20,Lister!$E$20,Lister!$D$7:$D$13),IF(AND(MONTH(E782)=7,MONTH(F782)=7),0)))),0),"")</f>
        <v/>
      </c>
      <c r="S782" s="31" t="str">
        <f t="shared" si="80"/>
        <v/>
      </c>
      <c r="T782" s="31" t="str">
        <f t="shared" si="81"/>
        <v/>
      </c>
      <c r="U782" s="51" t="str">
        <f t="shared" si="82"/>
        <v/>
      </c>
    </row>
    <row r="783" spans="1:21" x14ac:dyDescent="0.25">
      <c r="A783" s="13" t="str">
        <f t="shared" si="83"/>
        <v/>
      </c>
      <c r="B783" s="55"/>
      <c r="C783" s="22"/>
      <c r="D783" s="23"/>
      <c r="E783" s="16"/>
      <c r="F783" s="16"/>
      <c r="G783" s="72" t="str">
        <f>IF(OR(E783="",F783=""),"",NETWORKDAYS(E783,F783,Lister!$D$7:$D$13))</f>
        <v/>
      </c>
      <c r="H783" s="19"/>
      <c r="I783" s="32" t="str">
        <f t="shared" si="77"/>
        <v/>
      </c>
      <c r="J783" s="18"/>
      <c r="K783" s="18"/>
      <c r="L783" s="46" t="str">
        <f t="shared" si="78"/>
        <v/>
      </c>
      <c r="M783" s="20"/>
      <c r="N783" s="31" t="str">
        <f t="shared" si="79"/>
        <v/>
      </c>
      <c r="O783" s="20"/>
      <c r="P783" s="20"/>
      <c r="Q783" s="46" t="str">
        <f>IFERROR(MAX(IF(OR(O783="",P783=""),"",IF(AND(AND(MONTH(E783)&gt;=7,MONTH(E783)&lt;8),AND(MONTH(F783)&gt;=7,MONTH(F783)&lt;8)),(NETWORKDAYS(E783,F783,Lister!$D$7:$D$13)-O783)*N783/NETWORKDAYS(Lister!$D$19,Lister!$E$19,Lister!$D$7:$D$13),IF(AND(AND(MONTH(E783)&gt;=7,MONTH(E783)&lt;8),MONTH(F783)&gt;7),(NETWORKDAYS(E783,Lister!$E$19,Lister!$D$7:$D$13)-O783)*N783/NETWORKDAYS(Lister!$D$19,Lister!$E$19,Lister!$D$7:$D$13),IF(MONTH(E783)&gt;7,0)))),0),"")</f>
        <v/>
      </c>
      <c r="R783" s="46" t="str">
        <f>IFERROR(MAX(IF(OR(O783="",P783=""),"",IF(AND(AND(MONTH(E783)&gt;=8,MONTH(E783)&lt;9),AND(MONTH(F783)&gt;=8,MONTH(F783)&lt;9)),(NETWORKDAYS(E783,F783,Lister!$D$7:$D$13)-P783)*N783/NETWORKDAYS(Lister!$D$20,Lister!$E$20,Lister!$D$7:$D$13),IF(AND(MONTH(E783)=7,MONTH(F783)=8),(NETWORKDAYS(Lister!$D$20,F783,Lister!$D$7:$D$13)-P783)*N783/NETWORKDAYS(Lister!$D$20,Lister!$E$20,Lister!$D$7:$D$13),IF(AND(MONTH(E783)=7,MONTH(F783)=7),0)))),0),"")</f>
        <v/>
      </c>
      <c r="S783" s="31" t="str">
        <f t="shared" si="80"/>
        <v/>
      </c>
      <c r="T783" s="31" t="str">
        <f t="shared" si="81"/>
        <v/>
      </c>
      <c r="U783" s="51" t="str">
        <f t="shared" si="82"/>
        <v/>
      </c>
    </row>
    <row r="784" spans="1:21" x14ac:dyDescent="0.25">
      <c r="A784" s="13" t="str">
        <f t="shared" si="83"/>
        <v/>
      </c>
      <c r="B784" s="55"/>
      <c r="C784" s="22"/>
      <c r="D784" s="23"/>
      <c r="E784" s="16"/>
      <c r="F784" s="16"/>
      <c r="G784" s="72" t="str">
        <f>IF(OR(E784="",F784=""),"",NETWORKDAYS(E784,F784,Lister!$D$7:$D$13))</f>
        <v/>
      </c>
      <c r="H784" s="19"/>
      <c r="I784" s="32" t="str">
        <f t="shared" si="77"/>
        <v/>
      </c>
      <c r="J784" s="18"/>
      <c r="K784" s="18"/>
      <c r="L784" s="46" t="str">
        <f t="shared" si="78"/>
        <v/>
      </c>
      <c r="M784" s="20"/>
      <c r="N784" s="31" t="str">
        <f t="shared" si="79"/>
        <v/>
      </c>
      <c r="O784" s="20"/>
      <c r="P784" s="20"/>
      <c r="Q784" s="46" t="str">
        <f>IFERROR(MAX(IF(OR(O784="",P784=""),"",IF(AND(AND(MONTH(E784)&gt;=7,MONTH(E784)&lt;8),AND(MONTH(F784)&gt;=7,MONTH(F784)&lt;8)),(NETWORKDAYS(E784,F784,Lister!$D$7:$D$13)-O784)*N784/NETWORKDAYS(Lister!$D$19,Lister!$E$19,Lister!$D$7:$D$13),IF(AND(AND(MONTH(E784)&gt;=7,MONTH(E784)&lt;8),MONTH(F784)&gt;7),(NETWORKDAYS(E784,Lister!$E$19,Lister!$D$7:$D$13)-O784)*N784/NETWORKDAYS(Lister!$D$19,Lister!$E$19,Lister!$D$7:$D$13),IF(MONTH(E784)&gt;7,0)))),0),"")</f>
        <v/>
      </c>
      <c r="R784" s="46" t="str">
        <f>IFERROR(MAX(IF(OR(O784="",P784=""),"",IF(AND(AND(MONTH(E784)&gt;=8,MONTH(E784)&lt;9),AND(MONTH(F784)&gt;=8,MONTH(F784)&lt;9)),(NETWORKDAYS(E784,F784,Lister!$D$7:$D$13)-P784)*N784/NETWORKDAYS(Lister!$D$20,Lister!$E$20,Lister!$D$7:$D$13),IF(AND(MONTH(E784)=7,MONTH(F784)=8),(NETWORKDAYS(Lister!$D$20,F784,Lister!$D$7:$D$13)-P784)*N784/NETWORKDAYS(Lister!$D$20,Lister!$E$20,Lister!$D$7:$D$13),IF(AND(MONTH(E784)=7,MONTH(F784)=7),0)))),0),"")</f>
        <v/>
      </c>
      <c r="S784" s="31" t="str">
        <f t="shared" si="80"/>
        <v/>
      </c>
      <c r="T784" s="31" t="str">
        <f t="shared" si="81"/>
        <v/>
      </c>
      <c r="U784" s="51" t="str">
        <f t="shared" si="82"/>
        <v/>
      </c>
    </row>
    <row r="785" spans="1:21" x14ac:dyDescent="0.25">
      <c r="A785" s="13" t="str">
        <f t="shared" si="83"/>
        <v/>
      </c>
      <c r="B785" s="55"/>
      <c r="C785" s="22"/>
      <c r="D785" s="23"/>
      <c r="E785" s="16"/>
      <c r="F785" s="16"/>
      <c r="G785" s="72" t="str">
        <f>IF(OR(E785="",F785=""),"",NETWORKDAYS(E785,F785,Lister!$D$7:$D$13))</f>
        <v/>
      </c>
      <c r="H785" s="19"/>
      <c r="I785" s="32" t="str">
        <f t="shared" si="77"/>
        <v/>
      </c>
      <c r="J785" s="18"/>
      <c r="K785" s="18"/>
      <c r="L785" s="46" t="str">
        <f t="shared" si="78"/>
        <v/>
      </c>
      <c r="M785" s="20"/>
      <c r="N785" s="31" t="str">
        <f t="shared" si="79"/>
        <v/>
      </c>
      <c r="O785" s="20"/>
      <c r="P785" s="20"/>
      <c r="Q785" s="46" t="str">
        <f>IFERROR(MAX(IF(OR(O785="",P785=""),"",IF(AND(AND(MONTH(E785)&gt;=7,MONTH(E785)&lt;8),AND(MONTH(F785)&gt;=7,MONTH(F785)&lt;8)),(NETWORKDAYS(E785,F785,Lister!$D$7:$D$13)-O785)*N785/NETWORKDAYS(Lister!$D$19,Lister!$E$19,Lister!$D$7:$D$13),IF(AND(AND(MONTH(E785)&gt;=7,MONTH(E785)&lt;8),MONTH(F785)&gt;7),(NETWORKDAYS(E785,Lister!$E$19,Lister!$D$7:$D$13)-O785)*N785/NETWORKDAYS(Lister!$D$19,Lister!$E$19,Lister!$D$7:$D$13),IF(MONTH(E785)&gt;7,0)))),0),"")</f>
        <v/>
      </c>
      <c r="R785" s="46" t="str">
        <f>IFERROR(MAX(IF(OR(O785="",P785=""),"",IF(AND(AND(MONTH(E785)&gt;=8,MONTH(E785)&lt;9),AND(MONTH(F785)&gt;=8,MONTH(F785)&lt;9)),(NETWORKDAYS(E785,F785,Lister!$D$7:$D$13)-P785)*N785/NETWORKDAYS(Lister!$D$20,Lister!$E$20,Lister!$D$7:$D$13),IF(AND(MONTH(E785)=7,MONTH(F785)=8),(NETWORKDAYS(Lister!$D$20,F785,Lister!$D$7:$D$13)-P785)*N785/NETWORKDAYS(Lister!$D$20,Lister!$E$20,Lister!$D$7:$D$13),IF(AND(MONTH(E785)=7,MONTH(F785)=7),0)))),0),"")</f>
        <v/>
      </c>
      <c r="S785" s="31" t="str">
        <f t="shared" si="80"/>
        <v/>
      </c>
      <c r="T785" s="31" t="str">
        <f t="shared" si="81"/>
        <v/>
      </c>
      <c r="U785" s="51" t="str">
        <f t="shared" si="82"/>
        <v/>
      </c>
    </row>
    <row r="786" spans="1:21" x14ac:dyDescent="0.25">
      <c r="A786" s="13" t="str">
        <f t="shared" si="83"/>
        <v/>
      </c>
      <c r="B786" s="55"/>
      <c r="C786" s="22"/>
      <c r="D786" s="23"/>
      <c r="E786" s="16"/>
      <c r="F786" s="16"/>
      <c r="G786" s="72" t="str">
        <f>IF(OR(E786="",F786=""),"",NETWORKDAYS(E786,F786,Lister!$D$7:$D$13))</f>
        <v/>
      </c>
      <c r="H786" s="19"/>
      <c r="I786" s="32" t="str">
        <f t="shared" si="77"/>
        <v/>
      </c>
      <c r="J786" s="18"/>
      <c r="K786" s="18"/>
      <c r="L786" s="46" t="str">
        <f t="shared" si="78"/>
        <v/>
      </c>
      <c r="M786" s="20"/>
      <c r="N786" s="31" t="str">
        <f t="shared" si="79"/>
        <v/>
      </c>
      <c r="O786" s="20"/>
      <c r="P786" s="20"/>
      <c r="Q786" s="46" t="str">
        <f>IFERROR(MAX(IF(OR(O786="",P786=""),"",IF(AND(AND(MONTH(E786)&gt;=7,MONTH(E786)&lt;8),AND(MONTH(F786)&gt;=7,MONTH(F786)&lt;8)),(NETWORKDAYS(E786,F786,Lister!$D$7:$D$13)-O786)*N786/NETWORKDAYS(Lister!$D$19,Lister!$E$19,Lister!$D$7:$D$13),IF(AND(AND(MONTH(E786)&gt;=7,MONTH(E786)&lt;8),MONTH(F786)&gt;7),(NETWORKDAYS(E786,Lister!$E$19,Lister!$D$7:$D$13)-O786)*N786/NETWORKDAYS(Lister!$D$19,Lister!$E$19,Lister!$D$7:$D$13),IF(MONTH(E786)&gt;7,0)))),0),"")</f>
        <v/>
      </c>
      <c r="R786" s="46" t="str">
        <f>IFERROR(MAX(IF(OR(O786="",P786=""),"",IF(AND(AND(MONTH(E786)&gt;=8,MONTH(E786)&lt;9),AND(MONTH(F786)&gt;=8,MONTH(F786)&lt;9)),(NETWORKDAYS(E786,F786,Lister!$D$7:$D$13)-P786)*N786/NETWORKDAYS(Lister!$D$20,Lister!$E$20,Lister!$D$7:$D$13),IF(AND(MONTH(E786)=7,MONTH(F786)=8),(NETWORKDAYS(Lister!$D$20,F786,Lister!$D$7:$D$13)-P786)*N786/NETWORKDAYS(Lister!$D$20,Lister!$E$20,Lister!$D$7:$D$13),IF(AND(MONTH(E786)=7,MONTH(F786)=7),0)))),0),"")</f>
        <v/>
      </c>
      <c r="S786" s="31" t="str">
        <f t="shared" si="80"/>
        <v/>
      </c>
      <c r="T786" s="31" t="str">
        <f t="shared" si="81"/>
        <v/>
      </c>
      <c r="U786" s="51" t="str">
        <f t="shared" si="82"/>
        <v/>
      </c>
    </row>
    <row r="787" spans="1:21" x14ac:dyDescent="0.25">
      <c r="A787" s="13" t="str">
        <f t="shared" si="83"/>
        <v/>
      </c>
      <c r="B787" s="55"/>
      <c r="C787" s="22"/>
      <c r="D787" s="23"/>
      <c r="E787" s="16"/>
      <c r="F787" s="16"/>
      <c r="G787" s="72" t="str">
        <f>IF(OR(E787="",F787=""),"",NETWORKDAYS(E787,F787,Lister!$D$7:$D$13))</f>
        <v/>
      </c>
      <c r="H787" s="19"/>
      <c r="I787" s="32" t="str">
        <f t="shared" si="77"/>
        <v/>
      </c>
      <c r="J787" s="18"/>
      <c r="K787" s="18"/>
      <c r="L787" s="46" t="str">
        <f t="shared" si="78"/>
        <v/>
      </c>
      <c r="M787" s="20"/>
      <c r="N787" s="31" t="str">
        <f t="shared" si="79"/>
        <v/>
      </c>
      <c r="O787" s="20"/>
      <c r="P787" s="20"/>
      <c r="Q787" s="46" t="str">
        <f>IFERROR(MAX(IF(OR(O787="",P787=""),"",IF(AND(AND(MONTH(E787)&gt;=7,MONTH(E787)&lt;8),AND(MONTH(F787)&gt;=7,MONTH(F787)&lt;8)),(NETWORKDAYS(E787,F787,Lister!$D$7:$D$13)-O787)*N787/NETWORKDAYS(Lister!$D$19,Lister!$E$19,Lister!$D$7:$D$13),IF(AND(AND(MONTH(E787)&gt;=7,MONTH(E787)&lt;8),MONTH(F787)&gt;7),(NETWORKDAYS(E787,Lister!$E$19,Lister!$D$7:$D$13)-O787)*N787/NETWORKDAYS(Lister!$D$19,Lister!$E$19,Lister!$D$7:$D$13),IF(MONTH(E787)&gt;7,0)))),0),"")</f>
        <v/>
      </c>
      <c r="R787" s="46" t="str">
        <f>IFERROR(MAX(IF(OR(O787="",P787=""),"",IF(AND(AND(MONTH(E787)&gt;=8,MONTH(E787)&lt;9),AND(MONTH(F787)&gt;=8,MONTH(F787)&lt;9)),(NETWORKDAYS(E787,F787,Lister!$D$7:$D$13)-P787)*N787/NETWORKDAYS(Lister!$D$20,Lister!$E$20,Lister!$D$7:$D$13),IF(AND(MONTH(E787)=7,MONTH(F787)=8),(NETWORKDAYS(Lister!$D$20,F787,Lister!$D$7:$D$13)-P787)*N787/NETWORKDAYS(Lister!$D$20,Lister!$E$20,Lister!$D$7:$D$13),IF(AND(MONTH(E787)=7,MONTH(F787)=7),0)))),0),"")</f>
        <v/>
      </c>
      <c r="S787" s="31" t="str">
        <f t="shared" si="80"/>
        <v/>
      </c>
      <c r="T787" s="31" t="str">
        <f t="shared" si="81"/>
        <v/>
      </c>
      <c r="U787" s="51" t="str">
        <f t="shared" si="82"/>
        <v/>
      </c>
    </row>
    <row r="788" spans="1:21" x14ac:dyDescent="0.25">
      <c r="A788" s="13" t="str">
        <f t="shared" si="83"/>
        <v/>
      </c>
      <c r="B788" s="55"/>
      <c r="C788" s="22"/>
      <c r="D788" s="23"/>
      <c r="E788" s="16"/>
      <c r="F788" s="16"/>
      <c r="G788" s="72" t="str">
        <f>IF(OR(E788="",F788=""),"",NETWORKDAYS(E788,F788,Lister!$D$7:$D$13))</f>
        <v/>
      </c>
      <c r="H788" s="19"/>
      <c r="I788" s="32" t="str">
        <f t="shared" si="77"/>
        <v/>
      </c>
      <c r="J788" s="18"/>
      <c r="K788" s="18"/>
      <c r="L788" s="46" t="str">
        <f t="shared" si="78"/>
        <v/>
      </c>
      <c r="M788" s="20"/>
      <c r="N788" s="31" t="str">
        <f t="shared" si="79"/>
        <v/>
      </c>
      <c r="O788" s="20"/>
      <c r="P788" s="20"/>
      <c r="Q788" s="46" t="str">
        <f>IFERROR(MAX(IF(OR(O788="",P788=""),"",IF(AND(AND(MONTH(E788)&gt;=7,MONTH(E788)&lt;8),AND(MONTH(F788)&gt;=7,MONTH(F788)&lt;8)),(NETWORKDAYS(E788,F788,Lister!$D$7:$D$13)-O788)*N788/NETWORKDAYS(Lister!$D$19,Lister!$E$19,Lister!$D$7:$D$13),IF(AND(AND(MONTH(E788)&gt;=7,MONTH(E788)&lt;8),MONTH(F788)&gt;7),(NETWORKDAYS(E788,Lister!$E$19,Lister!$D$7:$D$13)-O788)*N788/NETWORKDAYS(Lister!$D$19,Lister!$E$19,Lister!$D$7:$D$13),IF(MONTH(E788)&gt;7,0)))),0),"")</f>
        <v/>
      </c>
      <c r="R788" s="46" t="str">
        <f>IFERROR(MAX(IF(OR(O788="",P788=""),"",IF(AND(AND(MONTH(E788)&gt;=8,MONTH(E788)&lt;9),AND(MONTH(F788)&gt;=8,MONTH(F788)&lt;9)),(NETWORKDAYS(E788,F788,Lister!$D$7:$D$13)-P788)*N788/NETWORKDAYS(Lister!$D$20,Lister!$E$20,Lister!$D$7:$D$13),IF(AND(MONTH(E788)=7,MONTH(F788)=8),(NETWORKDAYS(Lister!$D$20,F788,Lister!$D$7:$D$13)-P788)*N788/NETWORKDAYS(Lister!$D$20,Lister!$E$20,Lister!$D$7:$D$13),IF(AND(MONTH(E788)=7,MONTH(F788)=7),0)))),0),"")</f>
        <v/>
      </c>
      <c r="S788" s="31" t="str">
        <f t="shared" si="80"/>
        <v/>
      </c>
      <c r="T788" s="31" t="str">
        <f t="shared" si="81"/>
        <v/>
      </c>
      <c r="U788" s="51" t="str">
        <f t="shared" si="82"/>
        <v/>
      </c>
    </row>
    <row r="789" spans="1:21" x14ac:dyDescent="0.25">
      <c r="A789" s="13" t="str">
        <f t="shared" si="83"/>
        <v/>
      </c>
      <c r="B789" s="55"/>
      <c r="C789" s="22"/>
      <c r="D789" s="23"/>
      <c r="E789" s="16"/>
      <c r="F789" s="16"/>
      <c r="G789" s="72" t="str">
        <f>IF(OR(E789="",F789=""),"",NETWORKDAYS(E789,F789,Lister!$D$7:$D$13))</f>
        <v/>
      </c>
      <c r="H789" s="19"/>
      <c r="I789" s="32" t="str">
        <f t="shared" ref="I789:I852" si="84">IF(H789="","",IF(H789="Funktionær",0.75,IF(H789="Ikke-funktionær",0.9,IF(H789="Elev/lærling",0.9))))</f>
        <v/>
      </c>
      <c r="J789" s="18"/>
      <c r="K789" s="18"/>
      <c r="L789" s="46" t="str">
        <f t="shared" ref="L789:L852" si="85">IF(J789="","",J789-K789)</f>
        <v/>
      </c>
      <c r="M789" s="20"/>
      <c r="N789" s="31" t="str">
        <f t="shared" ref="N789:N852" si="86">IF(B789="","",IF(L789*I789&gt;30000*IF(M789&gt;37,37,M789)/37,30000*IF(M789&gt;37,37,M789)/37,L789*I789))</f>
        <v/>
      </c>
      <c r="O789" s="20"/>
      <c r="P789" s="20"/>
      <c r="Q789" s="46" t="str">
        <f>IFERROR(MAX(IF(OR(O789="",P789=""),"",IF(AND(AND(MONTH(E789)&gt;=7,MONTH(E789)&lt;8),AND(MONTH(F789)&gt;=7,MONTH(F789)&lt;8)),(NETWORKDAYS(E789,F789,Lister!$D$7:$D$13)-O789)*N789/NETWORKDAYS(Lister!$D$19,Lister!$E$19,Lister!$D$7:$D$13),IF(AND(AND(MONTH(E789)&gt;=7,MONTH(E789)&lt;8),MONTH(F789)&gt;7),(NETWORKDAYS(E789,Lister!$E$19,Lister!$D$7:$D$13)-O789)*N789/NETWORKDAYS(Lister!$D$19,Lister!$E$19,Lister!$D$7:$D$13),IF(MONTH(E789)&gt;7,0)))),0),"")</f>
        <v/>
      </c>
      <c r="R789" s="46" t="str">
        <f>IFERROR(MAX(IF(OR(O789="",P789=""),"",IF(AND(AND(MONTH(E789)&gt;=8,MONTH(E789)&lt;9),AND(MONTH(F789)&gt;=8,MONTH(F789)&lt;9)),(NETWORKDAYS(E789,F789,Lister!$D$7:$D$13)-P789)*N789/NETWORKDAYS(Lister!$D$20,Lister!$E$20,Lister!$D$7:$D$13),IF(AND(MONTH(E789)=7,MONTH(F789)=8),(NETWORKDAYS(Lister!$D$20,F789,Lister!$D$7:$D$13)-P789)*N789/NETWORKDAYS(Lister!$D$20,Lister!$E$20,Lister!$D$7:$D$13),IF(AND(MONTH(E789)=7,MONTH(F789)=7),0)))),0),"")</f>
        <v/>
      </c>
      <c r="S789" s="31" t="str">
        <f t="shared" ref="S789:S852" si="87">IFERROR(Q789+R789,"")</f>
        <v/>
      </c>
      <c r="T789" s="31" t="str">
        <f t="shared" ref="T789:T852" si="88">IFERROR(21/31*N789,"")</f>
        <v/>
      </c>
      <c r="U789" s="51" t="str">
        <f t="shared" ref="U789:U852" si="89">IFERROR(MAX(IF(AND(ISNUMBER(Q789),ISNUMBER(R789)),IF(S789-T789&gt;N789,N789,S789-T789),""),0),"")</f>
        <v/>
      </c>
    </row>
    <row r="790" spans="1:21" x14ac:dyDescent="0.25">
      <c r="A790" s="13" t="str">
        <f t="shared" ref="A790:A853" si="90">IF(B790="","",A789+1)</f>
        <v/>
      </c>
      <c r="B790" s="55"/>
      <c r="C790" s="22"/>
      <c r="D790" s="23"/>
      <c r="E790" s="16"/>
      <c r="F790" s="16"/>
      <c r="G790" s="72" t="str">
        <f>IF(OR(E790="",F790=""),"",NETWORKDAYS(E790,F790,Lister!$D$7:$D$13))</f>
        <v/>
      </c>
      <c r="H790" s="19"/>
      <c r="I790" s="32" t="str">
        <f t="shared" si="84"/>
        <v/>
      </c>
      <c r="J790" s="18"/>
      <c r="K790" s="18"/>
      <c r="L790" s="46" t="str">
        <f t="shared" si="85"/>
        <v/>
      </c>
      <c r="M790" s="20"/>
      <c r="N790" s="31" t="str">
        <f t="shared" si="86"/>
        <v/>
      </c>
      <c r="O790" s="20"/>
      <c r="P790" s="20"/>
      <c r="Q790" s="46" t="str">
        <f>IFERROR(MAX(IF(OR(O790="",P790=""),"",IF(AND(AND(MONTH(E790)&gt;=7,MONTH(E790)&lt;8),AND(MONTH(F790)&gt;=7,MONTH(F790)&lt;8)),(NETWORKDAYS(E790,F790,Lister!$D$7:$D$13)-O790)*N790/NETWORKDAYS(Lister!$D$19,Lister!$E$19,Lister!$D$7:$D$13),IF(AND(AND(MONTH(E790)&gt;=7,MONTH(E790)&lt;8),MONTH(F790)&gt;7),(NETWORKDAYS(E790,Lister!$E$19,Lister!$D$7:$D$13)-O790)*N790/NETWORKDAYS(Lister!$D$19,Lister!$E$19,Lister!$D$7:$D$13),IF(MONTH(E790)&gt;7,0)))),0),"")</f>
        <v/>
      </c>
      <c r="R790" s="46" t="str">
        <f>IFERROR(MAX(IF(OR(O790="",P790=""),"",IF(AND(AND(MONTH(E790)&gt;=8,MONTH(E790)&lt;9),AND(MONTH(F790)&gt;=8,MONTH(F790)&lt;9)),(NETWORKDAYS(E790,F790,Lister!$D$7:$D$13)-P790)*N790/NETWORKDAYS(Lister!$D$20,Lister!$E$20,Lister!$D$7:$D$13),IF(AND(MONTH(E790)=7,MONTH(F790)=8),(NETWORKDAYS(Lister!$D$20,F790,Lister!$D$7:$D$13)-P790)*N790/NETWORKDAYS(Lister!$D$20,Lister!$E$20,Lister!$D$7:$D$13),IF(AND(MONTH(E790)=7,MONTH(F790)=7),0)))),0),"")</f>
        <v/>
      </c>
      <c r="S790" s="31" t="str">
        <f t="shared" si="87"/>
        <v/>
      </c>
      <c r="T790" s="31" t="str">
        <f t="shared" si="88"/>
        <v/>
      </c>
      <c r="U790" s="51" t="str">
        <f t="shared" si="89"/>
        <v/>
      </c>
    </row>
    <row r="791" spans="1:21" x14ac:dyDescent="0.25">
      <c r="A791" s="13" t="str">
        <f t="shared" si="90"/>
        <v/>
      </c>
      <c r="B791" s="55"/>
      <c r="C791" s="22"/>
      <c r="D791" s="23"/>
      <c r="E791" s="16"/>
      <c r="F791" s="16"/>
      <c r="G791" s="72" t="str">
        <f>IF(OR(E791="",F791=""),"",NETWORKDAYS(E791,F791,Lister!$D$7:$D$13))</f>
        <v/>
      </c>
      <c r="H791" s="19"/>
      <c r="I791" s="32" t="str">
        <f t="shared" si="84"/>
        <v/>
      </c>
      <c r="J791" s="18"/>
      <c r="K791" s="18"/>
      <c r="L791" s="46" t="str">
        <f t="shared" si="85"/>
        <v/>
      </c>
      <c r="M791" s="20"/>
      <c r="N791" s="31" t="str">
        <f t="shared" si="86"/>
        <v/>
      </c>
      <c r="O791" s="20"/>
      <c r="P791" s="20"/>
      <c r="Q791" s="46" t="str">
        <f>IFERROR(MAX(IF(OR(O791="",P791=""),"",IF(AND(AND(MONTH(E791)&gt;=7,MONTH(E791)&lt;8),AND(MONTH(F791)&gt;=7,MONTH(F791)&lt;8)),(NETWORKDAYS(E791,F791,Lister!$D$7:$D$13)-O791)*N791/NETWORKDAYS(Lister!$D$19,Lister!$E$19,Lister!$D$7:$D$13),IF(AND(AND(MONTH(E791)&gt;=7,MONTH(E791)&lt;8),MONTH(F791)&gt;7),(NETWORKDAYS(E791,Lister!$E$19,Lister!$D$7:$D$13)-O791)*N791/NETWORKDAYS(Lister!$D$19,Lister!$E$19,Lister!$D$7:$D$13),IF(MONTH(E791)&gt;7,0)))),0),"")</f>
        <v/>
      </c>
      <c r="R791" s="46" t="str">
        <f>IFERROR(MAX(IF(OR(O791="",P791=""),"",IF(AND(AND(MONTH(E791)&gt;=8,MONTH(E791)&lt;9),AND(MONTH(F791)&gt;=8,MONTH(F791)&lt;9)),(NETWORKDAYS(E791,F791,Lister!$D$7:$D$13)-P791)*N791/NETWORKDAYS(Lister!$D$20,Lister!$E$20,Lister!$D$7:$D$13),IF(AND(MONTH(E791)=7,MONTH(F791)=8),(NETWORKDAYS(Lister!$D$20,F791,Lister!$D$7:$D$13)-P791)*N791/NETWORKDAYS(Lister!$D$20,Lister!$E$20,Lister!$D$7:$D$13),IF(AND(MONTH(E791)=7,MONTH(F791)=7),0)))),0),"")</f>
        <v/>
      </c>
      <c r="S791" s="31" t="str">
        <f t="shared" si="87"/>
        <v/>
      </c>
      <c r="T791" s="31" t="str">
        <f t="shared" si="88"/>
        <v/>
      </c>
      <c r="U791" s="51" t="str">
        <f t="shared" si="89"/>
        <v/>
      </c>
    </row>
    <row r="792" spans="1:21" x14ac:dyDescent="0.25">
      <c r="A792" s="13" t="str">
        <f t="shared" si="90"/>
        <v/>
      </c>
      <c r="B792" s="55"/>
      <c r="C792" s="22"/>
      <c r="D792" s="23"/>
      <c r="E792" s="16"/>
      <c r="F792" s="16"/>
      <c r="G792" s="72" t="str">
        <f>IF(OR(E792="",F792=""),"",NETWORKDAYS(E792,F792,Lister!$D$7:$D$13))</f>
        <v/>
      </c>
      <c r="H792" s="19"/>
      <c r="I792" s="32" t="str">
        <f t="shared" si="84"/>
        <v/>
      </c>
      <c r="J792" s="18"/>
      <c r="K792" s="18"/>
      <c r="L792" s="46" t="str">
        <f t="shared" si="85"/>
        <v/>
      </c>
      <c r="M792" s="20"/>
      <c r="N792" s="31" t="str">
        <f t="shared" si="86"/>
        <v/>
      </c>
      <c r="O792" s="20"/>
      <c r="P792" s="20"/>
      <c r="Q792" s="46" t="str">
        <f>IFERROR(MAX(IF(OR(O792="",P792=""),"",IF(AND(AND(MONTH(E792)&gt;=7,MONTH(E792)&lt;8),AND(MONTH(F792)&gt;=7,MONTH(F792)&lt;8)),(NETWORKDAYS(E792,F792,Lister!$D$7:$D$13)-O792)*N792/NETWORKDAYS(Lister!$D$19,Lister!$E$19,Lister!$D$7:$D$13),IF(AND(AND(MONTH(E792)&gt;=7,MONTH(E792)&lt;8),MONTH(F792)&gt;7),(NETWORKDAYS(E792,Lister!$E$19,Lister!$D$7:$D$13)-O792)*N792/NETWORKDAYS(Lister!$D$19,Lister!$E$19,Lister!$D$7:$D$13),IF(MONTH(E792)&gt;7,0)))),0),"")</f>
        <v/>
      </c>
      <c r="R792" s="46" t="str">
        <f>IFERROR(MAX(IF(OR(O792="",P792=""),"",IF(AND(AND(MONTH(E792)&gt;=8,MONTH(E792)&lt;9),AND(MONTH(F792)&gt;=8,MONTH(F792)&lt;9)),(NETWORKDAYS(E792,F792,Lister!$D$7:$D$13)-P792)*N792/NETWORKDAYS(Lister!$D$20,Lister!$E$20,Lister!$D$7:$D$13),IF(AND(MONTH(E792)=7,MONTH(F792)=8),(NETWORKDAYS(Lister!$D$20,F792,Lister!$D$7:$D$13)-P792)*N792/NETWORKDAYS(Lister!$D$20,Lister!$E$20,Lister!$D$7:$D$13),IF(AND(MONTH(E792)=7,MONTH(F792)=7),0)))),0),"")</f>
        <v/>
      </c>
      <c r="S792" s="31" t="str">
        <f t="shared" si="87"/>
        <v/>
      </c>
      <c r="T792" s="31" t="str">
        <f t="shared" si="88"/>
        <v/>
      </c>
      <c r="U792" s="51" t="str">
        <f t="shared" si="89"/>
        <v/>
      </c>
    </row>
    <row r="793" spans="1:21" x14ac:dyDescent="0.25">
      <c r="A793" s="13" t="str">
        <f t="shared" si="90"/>
        <v/>
      </c>
      <c r="B793" s="55"/>
      <c r="C793" s="22"/>
      <c r="D793" s="23"/>
      <c r="E793" s="16"/>
      <c r="F793" s="16"/>
      <c r="G793" s="72" t="str">
        <f>IF(OR(E793="",F793=""),"",NETWORKDAYS(E793,F793,Lister!$D$7:$D$13))</f>
        <v/>
      </c>
      <c r="H793" s="19"/>
      <c r="I793" s="32" t="str">
        <f t="shared" si="84"/>
        <v/>
      </c>
      <c r="J793" s="18"/>
      <c r="K793" s="18"/>
      <c r="L793" s="46" t="str">
        <f t="shared" si="85"/>
        <v/>
      </c>
      <c r="M793" s="20"/>
      <c r="N793" s="31" t="str">
        <f t="shared" si="86"/>
        <v/>
      </c>
      <c r="O793" s="20"/>
      <c r="P793" s="20"/>
      <c r="Q793" s="46" t="str">
        <f>IFERROR(MAX(IF(OR(O793="",P793=""),"",IF(AND(AND(MONTH(E793)&gt;=7,MONTH(E793)&lt;8),AND(MONTH(F793)&gt;=7,MONTH(F793)&lt;8)),(NETWORKDAYS(E793,F793,Lister!$D$7:$D$13)-O793)*N793/NETWORKDAYS(Lister!$D$19,Lister!$E$19,Lister!$D$7:$D$13),IF(AND(AND(MONTH(E793)&gt;=7,MONTH(E793)&lt;8),MONTH(F793)&gt;7),(NETWORKDAYS(E793,Lister!$E$19,Lister!$D$7:$D$13)-O793)*N793/NETWORKDAYS(Lister!$D$19,Lister!$E$19,Lister!$D$7:$D$13),IF(MONTH(E793)&gt;7,0)))),0),"")</f>
        <v/>
      </c>
      <c r="R793" s="46" t="str">
        <f>IFERROR(MAX(IF(OR(O793="",P793=""),"",IF(AND(AND(MONTH(E793)&gt;=8,MONTH(E793)&lt;9),AND(MONTH(F793)&gt;=8,MONTH(F793)&lt;9)),(NETWORKDAYS(E793,F793,Lister!$D$7:$D$13)-P793)*N793/NETWORKDAYS(Lister!$D$20,Lister!$E$20,Lister!$D$7:$D$13),IF(AND(MONTH(E793)=7,MONTH(F793)=8),(NETWORKDAYS(Lister!$D$20,F793,Lister!$D$7:$D$13)-P793)*N793/NETWORKDAYS(Lister!$D$20,Lister!$E$20,Lister!$D$7:$D$13),IF(AND(MONTH(E793)=7,MONTH(F793)=7),0)))),0),"")</f>
        <v/>
      </c>
      <c r="S793" s="31" t="str">
        <f t="shared" si="87"/>
        <v/>
      </c>
      <c r="T793" s="31" t="str">
        <f t="shared" si="88"/>
        <v/>
      </c>
      <c r="U793" s="51" t="str">
        <f t="shared" si="89"/>
        <v/>
      </c>
    </row>
    <row r="794" spans="1:21" x14ac:dyDescent="0.25">
      <c r="A794" s="13" t="str">
        <f t="shared" si="90"/>
        <v/>
      </c>
      <c r="B794" s="55"/>
      <c r="C794" s="22"/>
      <c r="D794" s="23"/>
      <c r="E794" s="16"/>
      <c r="F794" s="16"/>
      <c r="G794" s="72" t="str">
        <f>IF(OR(E794="",F794=""),"",NETWORKDAYS(E794,F794,Lister!$D$7:$D$13))</f>
        <v/>
      </c>
      <c r="H794" s="19"/>
      <c r="I794" s="32" t="str">
        <f t="shared" si="84"/>
        <v/>
      </c>
      <c r="J794" s="18"/>
      <c r="K794" s="18"/>
      <c r="L794" s="46" t="str">
        <f t="shared" si="85"/>
        <v/>
      </c>
      <c r="M794" s="20"/>
      <c r="N794" s="31" t="str">
        <f t="shared" si="86"/>
        <v/>
      </c>
      <c r="O794" s="20"/>
      <c r="P794" s="20"/>
      <c r="Q794" s="46" t="str">
        <f>IFERROR(MAX(IF(OR(O794="",P794=""),"",IF(AND(AND(MONTH(E794)&gt;=7,MONTH(E794)&lt;8),AND(MONTH(F794)&gt;=7,MONTH(F794)&lt;8)),(NETWORKDAYS(E794,F794,Lister!$D$7:$D$13)-O794)*N794/NETWORKDAYS(Lister!$D$19,Lister!$E$19,Lister!$D$7:$D$13),IF(AND(AND(MONTH(E794)&gt;=7,MONTH(E794)&lt;8),MONTH(F794)&gt;7),(NETWORKDAYS(E794,Lister!$E$19,Lister!$D$7:$D$13)-O794)*N794/NETWORKDAYS(Lister!$D$19,Lister!$E$19,Lister!$D$7:$D$13),IF(MONTH(E794)&gt;7,0)))),0),"")</f>
        <v/>
      </c>
      <c r="R794" s="46" t="str">
        <f>IFERROR(MAX(IF(OR(O794="",P794=""),"",IF(AND(AND(MONTH(E794)&gt;=8,MONTH(E794)&lt;9),AND(MONTH(F794)&gt;=8,MONTH(F794)&lt;9)),(NETWORKDAYS(E794,F794,Lister!$D$7:$D$13)-P794)*N794/NETWORKDAYS(Lister!$D$20,Lister!$E$20,Lister!$D$7:$D$13),IF(AND(MONTH(E794)=7,MONTH(F794)=8),(NETWORKDAYS(Lister!$D$20,F794,Lister!$D$7:$D$13)-P794)*N794/NETWORKDAYS(Lister!$D$20,Lister!$E$20,Lister!$D$7:$D$13),IF(AND(MONTH(E794)=7,MONTH(F794)=7),0)))),0),"")</f>
        <v/>
      </c>
      <c r="S794" s="31" t="str">
        <f t="shared" si="87"/>
        <v/>
      </c>
      <c r="T794" s="31" t="str">
        <f t="shared" si="88"/>
        <v/>
      </c>
      <c r="U794" s="51" t="str">
        <f t="shared" si="89"/>
        <v/>
      </c>
    </row>
    <row r="795" spans="1:21" x14ac:dyDescent="0.25">
      <c r="A795" s="13" t="str">
        <f t="shared" si="90"/>
        <v/>
      </c>
      <c r="B795" s="55"/>
      <c r="C795" s="22"/>
      <c r="D795" s="23"/>
      <c r="E795" s="16"/>
      <c r="F795" s="16"/>
      <c r="G795" s="72" t="str">
        <f>IF(OR(E795="",F795=""),"",NETWORKDAYS(E795,F795,Lister!$D$7:$D$13))</f>
        <v/>
      </c>
      <c r="H795" s="19"/>
      <c r="I795" s="32" t="str">
        <f t="shared" si="84"/>
        <v/>
      </c>
      <c r="J795" s="18"/>
      <c r="K795" s="18"/>
      <c r="L795" s="46" t="str">
        <f t="shared" si="85"/>
        <v/>
      </c>
      <c r="M795" s="20"/>
      <c r="N795" s="31" t="str">
        <f t="shared" si="86"/>
        <v/>
      </c>
      <c r="O795" s="20"/>
      <c r="P795" s="20"/>
      <c r="Q795" s="46" t="str">
        <f>IFERROR(MAX(IF(OR(O795="",P795=""),"",IF(AND(AND(MONTH(E795)&gt;=7,MONTH(E795)&lt;8),AND(MONTH(F795)&gt;=7,MONTH(F795)&lt;8)),(NETWORKDAYS(E795,F795,Lister!$D$7:$D$13)-O795)*N795/NETWORKDAYS(Lister!$D$19,Lister!$E$19,Lister!$D$7:$D$13),IF(AND(AND(MONTH(E795)&gt;=7,MONTH(E795)&lt;8),MONTH(F795)&gt;7),(NETWORKDAYS(E795,Lister!$E$19,Lister!$D$7:$D$13)-O795)*N795/NETWORKDAYS(Lister!$D$19,Lister!$E$19,Lister!$D$7:$D$13),IF(MONTH(E795)&gt;7,0)))),0),"")</f>
        <v/>
      </c>
      <c r="R795" s="46" t="str">
        <f>IFERROR(MAX(IF(OR(O795="",P795=""),"",IF(AND(AND(MONTH(E795)&gt;=8,MONTH(E795)&lt;9),AND(MONTH(F795)&gt;=8,MONTH(F795)&lt;9)),(NETWORKDAYS(E795,F795,Lister!$D$7:$D$13)-P795)*N795/NETWORKDAYS(Lister!$D$20,Lister!$E$20,Lister!$D$7:$D$13),IF(AND(MONTH(E795)=7,MONTH(F795)=8),(NETWORKDAYS(Lister!$D$20,F795,Lister!$D$7:$D$13)-P795)*N795/NETWORKDAYS(Lister!$D$20,Lister!$E$20,Lister!$D$7:$D$13),IF(AND(MONTH(E795)=7,MONTH(F795)=7),0)))),0),"")</f>
        <v/>
      </c>
      <c r="S795" s="31" t="str">
        <f t="shared" si="87"/>
        <v/>
      </c>
      <c r="T795" s="31" t="str">
        <f t="shared" si="88"/>
        <v/>
      </c>
      <c r="U795" s="51" t="str">
        <f t="shared" si="89"/>
        <v/>
      </c>
    </row>
    <row r="796" spans="1:21" x14ac:dyDescent="0.25">
      <c r="A796" s="13" t="str">
        <f t="shared" si="90"/>
        <v/>
      </c>
      <c r="B796" s="55"/>
      <c r="C796" s="22"/>
      <c r="D796" s="23"/>
      <c r="E796" s="16"/>
      <c r="F796" s="16"/>
      <c r="G796" s="72" t="str">
        <f>IF(OR(E796="",F796=""),"",NETWORKDAYS(E796,F796,Lister!$D$7:$D$13))</f>
        <v/>
      </c>
      <c r="H796" s="19"/>
      <c r="I796" s="32" t="str">
        <f t="shared" si="84"/>
        <v/>
      </c>
      <c r="J796" s="18"/>
      <c r="K796" s="18"/>
      <c r="L796" s="46" t="str">
        <f t="shared" si="85"/>
        <v/>
      </c>
      <c r="M796" s="20"/>
      <c r="N796" s="31" t="str">
        <f t="shared" si="86"/>
        <v/>
      </c>
      <c r="O796" s="20"/>
      <c r="P796" s="20"/>
      <c r="Q796" s="46" t="str">
        <f>IFERROR(MAX(IF(OR(O796="",P796=""),"",IF(AND(AND(MONTH(E796)&gt;=7,MONTH(E796)&lt;8),AND(MONTH(F796)&gt;=7,MONTH(F796)&lt;8)),(NETWORKDAYS(E796,F796,Lister!$D$7:$D$13)-O796)*N796/NETWORKDAYS(Lister!$D$19,Lister!$E$19,Lister!$D$7:$D$13),IF(AND(AND(MONTH(E796)&gt;=7,MONTH(E796)&lt;8),MONTH(F796)&gt;7),(NETWORKDAYS(E796,Lister!$E$19,Lister!$D$7:$D$13)-O796)*N796/NETWORKDAYS(Lister!$D$19,Lister!$E$19,Lister!$D$7:$D$13),IF(MONTH(E796)&gt;7,0)))),0),"")</f>
        <v/>
      </c>
      <c r="R796" s="46" t="str">
        <f>IFERROR(MAX(IF(OR(O796="",P796=""),"",IF(AND(AND(MONTH(E796)&gt;=8,MONTH(E796)&lt;9),AND(MONTH(F796)&gt;=8,MONTH(F796)&lt;9)),(NETWORKDAYS(E796,F796,Lister!$D$7:$D$13)-P796)*N796/NETWORKDAYS(Lister!$D$20,Lister!$E$20,Lister!$D$7:$D$13),IF(AND(MONTH(E796)=7,MONTH(F796)=8),(NETWORKDAYS(Lister!$D$20,F796,Lister!$D$7:$D$13)-P796)*N796/NETWORKDAYS(Lister!$D$20,Lister!$E$20,Lister!$D$7:$D$13),IF(AND(MONTH(E796)=7,MONTH(F796)=7),0)))),0),"")</f>
        <v/>
      </c>
      <c r="S796" s="31" t="str">
        <f t="shared" si="87"/>
        <v/>
      </c>
      <c r="T796" s="31" t="str">
        <f t="shared" si="88"/>
        <v/>
      </c>
      <c r="U796" s="51" t="str">
        <f t="shared" si="89"/>
        <v/>
      </c>
    </row>
    <row r="797" spans="1:21" x14ac:dyDescent="0.25">
      <c r="A797" s="13" t="str">
        <f t="shared" si="90"/>
        <v/>
      </c>
      <c r="B797" s="55"/>
      <c r="C797" s="22"/>
      <c r="D797" s="23"/>
      <c r="E797" s="16"/>
      <c r="F797" s="16"/>
      <c r="G797" s="72" t="str">
        <f>IF(OR(E797="",F797=""),"",NETWORKDAYS(E797,F797,Lister!$D$7:$D$13))</f>
        <v/>
      </c>
      <c r="H797" s="19"/>
      <c r="I797" s="32" t="str">
        <f t="shared" si="84"/>
        <v/>
      </c>
      <c r="J797" s="18"/>
      <c r="K797" s="18"/>
      <c r="L797" s="46" t="str">
        <f t="shared" si="85"/>
        <v/>
      </c>
      <c r="M797" s="20"/>
      <c r="N797" s="31" t="str">
        <f t="shared" si="86"/>
        <v/>
      </c>
      <c r="O797" s="20"/>
      <c r="P797" s="20"/>
      <c r="Q797" s="46" t="str">
        <f>IFERROR(MAX(IF(OR(O797="",P797=""),"",IF(AND(AND(MONTH(E797)&gt;=7,MONTH(E797)&lt;8),AND(MONTH(F797)&gt;=7,MONTH(F797)&lt;8)),(NETWORKDAYS(E797,F797,Lister!$D$7:$D$13)-O797)*N797/NETWORKDAYS(Lister!$D$19,Lister!$E$19,Lister!$D$7:$D$13),IF(AND(AND(MONTH(E797)&gt;=7,MONTH(E797)&lt;8),MONTH(F797)&gt;7),(NETWORKDAYS(E797,Lister!$E$19,Lister!$D$7:$D$13)-O797)*N797/NETWORKDAYS(Lister!$D$19,Lister!$E$19,Lister!$D$7:$D$13),IF(MONTH(E797)&gt;7,0)))),0),"")</f>
        <v/>
      </c>
      <c r="R797" s="46" t="str">
        <f>IFERROR(MAX(IF(OR(O797="",P797=""),"",IF(AND(AND(MONTH(E797)&gt;=8,MONTH(E797)&lt;9),AND(MONTH(F797)&gt;=8,MONTH(F797)&lt;9)),(NETWORKDAYS(E797,F797,Lister!$D$7:$D$13)-P797)*N797/NETWORKDAYS(Lister!$D$20,Lister!$E$20,Lister!$D$7:$D$13),IF(AND(MONTH(E797)=7,MONTH(F797)=8),(NETWORKDAYS(Lister!$D$20,F797,Lister!$D$7:$D$13)-P797)*N797/NETWORKDAYS(Lister!$D$20,Lister!$E$20,Lister!$D$7:$D$13),IF(AND(MONTH(E797)=7,MONTH(F797)=7),0)))),0),"")</f>
        <v/>
      </c>
      <c r="S797" s="31" t="str">
        <f t="shared" si="87"/>
        <v/>
      </c>
      <c r="T797" s="31" t="str">
        <f t="shared" si="88"/>
        <v/>
      </c>
      <c r="U797" s="51" t="str">
        <f t="shared" si="89"/>
        <v/>
      </c>
    </row>
    <row r="798" spans="1:21" x14ac:dyDescent="0.25">
      <c r="A798" s="13" t="str">
        <f t="shared" si="90"/>
        <v/>
      </c>
      <c r="B798" s="55"/>
      <c r="C798" s="22"/>
      <c r="D798" s="23"/>
      <c r="E798" s="16"/>
      <c r="F798" s="16"/>
      <c r="G798" s="72" t="str">
        <f>IF(OR(E798="",F798=""),"",NETWORKDAYS(E798,F798,Lister!$D$7:$D$13))</f>
        <v/>
      </c>
      <c r="H798" s="19"/>
      <c r="I798" s="32" t="str">
        <f t="shared" si="84"/>
        <v/>
      </c>
      <c r="J798" s="18"/>
      <c r="K798" s="18"/>
      <c r="L798" s="46" t="str">
        <f t="shared" si="85"/>
        <v/>
      </c>
      <c r="M798" s="20"/>
      <c r="N798" s="31" t="str">
        <f t="shared" si="86"/>
        <v/>
      </c>
      <c r="O798" s="20"/>
      <c r="P798" s="20"/>
      <c r="Q798" s="46" t="str">
        <f>IFERROR(MAX(IF(OR(O798="",P798=""),"",IF(AND(AND(MONTH(E798)&gt;=7,MONTH(E798)&lt;8),AND(MONTH(F798)&gt;=7,MONTH(F798)&lt;8)),(NETWORKDAYS(E798,F798,Lister!$D$7:$D$13)-O798)*N798/NETWORKDAYS(Lister!$D$19,Lister!$E$19,Lister!$D$7:$D$13),IF(AND(AND(MONTH(E798)&gt;=7,MONTH(E798)&lt;8),MONTH(F798)&gt;7),(NETWORKDAYS(E798,Lister!$E$19,Lister!$D$7:$D$13)-O798)*N798/NETWORKDAYS(Lister!$D$19,Lister!$E$19,Lister!$D$7:$D$13),IF(MONTH(E798)&gt;7,0)))),0),"")</f>
        <v/>
      </c>
      <c r="R798" s="46" t="str">
        <f>IFERROR(MAX(IF(OR(O798="",P798=""),"",IF(AND(AND(MONTH(E798)&gt;=8,MONTH(E798)&lt;9),AND(MONTH(F798)&gt;=8,MONTH(F798)&lt;9)),(NETWORKDAYS(E798,F798,Lister!$D$7:$D$13)-P798)*N798/NETWORKDAYS(Lister!$D$20,Lister!$E$20,Lister!$D$7:$D$13),IF(AND(MONTH(E798)=7,MONTH(F798)=8),(NETWORKDAYS(Lister!$D$20,F798,Lister!$D$7:$D$13)-P798)*N798/NETWORKDAYS(Lister!$D$20,Lister!$E$20,Lister!$D$7:$D$13),IF(AND(MONTH(E798)=7,MONTH(F798)=7),0)))),0),"")</f>
        <v/>
      </c>
      <c r="S798" s="31" t="str">
        <f t="shared" si="87"/>
        <v/>
      </c>
      <c r="T798" s="31" t="str">
        <f t="shared" si="88"/>
        <v/>
      </c>
      <c r="U798" s="51" t="str">
        <f t="shared" si="89"/>
        <v/>
      </c>
    </row>
    <row r="799" spans="1:21" x14ac:dyDescent="0.25">
      <c r="A799" s="13" t="str">
        <f t="shared" si="90"/>
        <v/>
      </c>
      <c r="B799" s="55"/>
      <c r="C799" s="22"/>
      <c r="D799" s="23"/>
      <c r="E799" s="16"/>
      <c r="F799" s="16"/>
      <c r="G799" s="72" t="str">
        <f>IF(OR(E799="",F799=""),"",NETWORKDAYS(E799,F799,Lister!$D$7:$D$13))</f>
        <v/>
      </c>
      <c r="H799" s="19"/>
      <c r="I799" s="32" t="str">
        <f t="shared" si="84"/>
        <v/>
      </c>
      <c r="J799" s="18"/>
      <c r="K799" s="18"/>
      <c r="L799" s="46" t="str">
        <f t="shared" si="85"/>
        <v/>
      </c>
      <c r="M799" s="20"/>
      <c r="N799" s="31" t="str">
        <f t="shared" si="86"/>
        <v/>
      </c>
      <c r="O799" s="20"/>
      <c r="P799" s="20"/>
      <c r="Q799" s="46" t="str">
        <f>IFERROR(MAX(IF(OR(O799="",P799=""),"",IF(AND(AND(MONTH(E799)&gt;=7,MONTH(E799)&lt;8),AND(MONTH(F799)&gt;=7,MONTH(F799)&lt;8)),(NETWORKDAYS(E799,F799,Lister!$D$7:$D$13)-O799)*N799/NETWORKDAYS(Lister!$D$19,Lister!$E$19,Lister!$D$7:$D$13),IF(AND(AND(MONTH(E799)&gt;=7,MONTH(E799)&lt;8),MONTH(F799)&gt;7),(NETWORKDAYS(E799,Lister!$E$19,Lister!$D$7:$D$13)-O799)*N799/NETWORKDAYS(Lister!$D$19,Lister!$E$19,Lister!$D$7:$D$13),IF(MONTH(E799)&gt;7,0)))),0),"")</f>
        <v/>
      </c>
      <c r="R799" s="46" t="str">
        <f>IFERROR(MAX(IF(OR(O799="",P799=""),"",IF(AND(AND(MONTH(E799)&gt;=8,MONTH(E799)&lt;9),AND(MONTH(F799)&gt;=8,MONTH(F799)&lt;9)),(NETWORKDAYS(E799,F799,Lister!$D$7:$D$13)-P799)*N799/NETWORKDAYS(Lister!$D$20,Lister!$E$20,Lister!$D$7:$D$13),IF(AND(MONTH(E799)=7,MONTH(F799)=8),(NETWORKDAYS(Lister!$D$20,F799,Lister!$D$7:$D$13)-P799)*N799/NETWORKDAYS(Lister!$D$20,Lister!$E$20,Lister!$D$7:$D$13),IF(AND(MONTH(E799)=7,MONTH(F799)=7),0)))),0),"")</f>
        <v/>
      </c>
      <c r="S799" s="31" t="str">
        <f t="shared" si="87"/>
        <v/>
      </c>
      <c r="T799" s="31" t="str">
        <f t="shared" si="88"/>
        <v/>
      </c>
      <c r="U799" s="51" t="str">
        <f t="shared" si="89"/>
        <v/>
      </c>
    </row>
    <row r="800" spans="1:21" x14ac:dyDescent="0.25">
      <c r="A800" s="13" t="str">
        <f t="shared" si="90"/>
        <v/>
      </c>
      <c r="B800" s="55"/>
      <c r="C800" s="22"/>
      <c r="D800" s="23"/>
      <c r="E800" s="16"/>
      <c r="F800" s="16"/>
      <c r="G800" s="72" t="str">
        <f>IF(OR(E800="",F800=""),"",NETWORKDAYS(E800,F800,Lister!$D$7:$D$13))</f>
        <v/>
      </c>
      <c r="H800" s="19"/>
      <c r="I800" s="32" t="str">
        <f t="shared" si="84"/>
        <v/>
      </c>
      <c r="J800" s="18"/>
      <c r="K800" s="18"/>
      <c r="L800" s="46" t="str">
        <f t="shared" si="85"/>
        <v/>
      </c>
      <c r="M800" s="20"/>
      <c r="N800" s="31" t="str">
        <f t="shared" si="86"/>
        <v/>
      </c>
      <c r="O800" s="20"/>
      <c r="P800" s="20"/>
      <c r="Q800" s="46" t="str">
        <f>IFERROR(MAX(IF(OR(O800="",P800=""),"",IF(AND(AND(MONTH(E800)&gt;=7,MONTH(E800)&lt;8),AND(MONTH(F800)&gt;=7,MONTH(F800)&lt;8)),(NETWORKDAYS(E800,F800,Lister!$D$7:$D$13)-O800)*N800/NETWORKDAYS(Lister!$D$19,Lister!$E$19,Lister!$D$7:$D$13),IF(AND(AND(MONTH(E800)&gt;=7,MONTH(E800)&lt;8),MONTH(F800)&gt;7),(NETWORKDAYS(E800,Lister!$E$19,Lister!$D$7:$D$13)-O800)*N800/NETWORKDAYS(Lister!$D$19,Lister!$E$19,Lister!$D$7:$D$13),IF(MONTH(E800)&gt;7,0)))),0),"")</f>
        <v/>
      </c>
      <c r="R800" s="46" t="str">
        <f>IFERROR(MAX(IF(OR(O800="",P800=""),"",IF(AND(AND(MONTH(E800)&gt;=8,MONTH(E800)&lt;9),AND(MONTH(F800)&gt;=8,MONTH(F800)&lt;9)),(NETWORKDAYS(E800,F800,Lister!$D$7:$D$13)-P800)*N800/NETWORKDAYS(Lister!$D$20,Lister!$E$20,Lister!$D$7:$D$13),IF(AND(MONTH(E800)=7,MONTH(F800)=8),(NETWORKDAYS(Lister!$D$20,F800,Lister!$D$7:$D$13)-P800)*N800/NETWORKDAYS(Lister!$D$20,Lister!$E$20,Lister!$D$7:$D$13),IF(AND(MONTH(E800)=7,MONTH(F800)=7),0)))),0),"")</f>
        <v/>
      </c>
      <c r="S800" s="31" t="str">
        <f t="shared" si="87"/>
        <v/>
      </c>
      <c r="T800" s="31" t="str">
        <f t="shared" si="88"/>
        <v/>
      </c>
      <c r="U800" s="51" t="str">
        <f t="shared" si="89"/>
        <v/>
      </c>
    </row>
    <row r="801" spans="1:21" x14ac:dyDescent="0.25">
      <c r="A801" s="13" t="str">
        <f t="shared" si="90"/>
        <v/>
      </c>
      <c r="B801" s="55"/>
      <c r="C801" s="22"/>
      <c r="D801" s="23"/>
      <c r="E801" s="16"/>
      <c r="F801" s="16"/>
      <c r="G801" s="72" t="str">
        <f>IF(OR(E801="",F801=""),"",NETWORKDAYS(E801,F801,Lister!$D$7:$D$13))</f>
        <v/>
      </c>
      <c r="H801" s="19"/>
      <c r="I801" s="32" t="str">
        <f t="shared" si="84"/>
        <v/>
      </c>
      <c r="J801" s="18"/>
      <c r="K801" s="18"/>
      <c r="L801" s="46" t="str">
        <f t="shared" si="85"/>
        <v/>
      </c>
      <c r="M801" s="20"/>
      <c r="N801" s="31" t="str">
        <f t="shared" si="86"/>
        <v/>
      </c>
      <c r="O801" s="20"/>
      <c r="P801" s="20"/>
      <c r="Q801" s="46" t="str">
        <f>IFERROR(MAX(IF(OR(O801="",P801=""),"",IF(AND(AND(MONTH(E801)&gt;=7,MONTH(E801)&lt;8),AND(MONTH(F801)&gt;=7,MONTH(F801)&lt;8)),(NETWORKDAYS(E801,F801,Lister!$D$7:$D$13)-O801)*N801/NETWORKDAYS(Lister!$D$19,Lister!$E$19,Lister!$D$7:$D$13),IF(AND(AND(MONTH(E801)&gt;=7,MONTH(E801)&lt;8),MONTH(F801)&gt;7),(NETWORKDAYS(E801,Lister!$E$19,Lister!$D$7:$D$13)-O801)*N801/NETWORKDAYS(Lister!$D$19,Lister!$E$19,Lister!$D$7:$D$13),IF(MONTH(E801)&gt;7,0)))),0),"")</f>
        <v/>
      </c>
      <c r="R801" s="46" t="str">
        <f>IFERROR(MAX(IF(OR(O801="",P801=""),"",IF(AND(AND(MONTH(E801)&gt;=8,MONTH(E801)&lt;9),AND(MONTH(F801)&gt;=8,MONTH(F801)&lt;9)),(NETWORKDAYS(E801,F801,Lister!$D$7:$D$13)-P801)*N801/NETWORKDAYS(Lister!$D$20,Lister!$E$20,Lister!$D$7:$D$13),IF(AND(MONTH(E801)=7,MONTH(F801)=8),(NETWORKDAYS(Lister!$D$20,F801,Lister!$D$7:$D$13)-P801)*N801/NETWORKDAYS(Lister!$D$20,Lister!$E$20,Lister!$D$7:$D$13),IF(AND(MONTH(E801)=7,MONTH(F801)=7),0)))),0),"")</f>
        <v/>
      </c>
      <c r="S801" s="31" t="str">
        <f t="shared" si="87"/>
        <v/>
      </c>
      <c r="T801" s="31" t="str">
        <f t="shared" si="88"/>
        <v/>
      </c>
      <c r="U801" s="51" t="str">
        <f t="shared" si="89"/>
        <v/>
      </c>
    </row>
    <row r="802" spans="1:21" x14ac:dyDescent="0.25">
      <c r="A802" s="13" t="str">
        <f t="shared" si="90"/>
        <v/>
      </c>
      <c r="B802" s="55"/>
      <c r="C802" s="22"/>
      <c r="D802" s="23"/>
      <c r="E802" s="16"/>
      <c r="F802" s="16"/>
      <c r="G802" s="72" t="str">
        <f>IF(OR(E802="",F802=""),"",NETWORKDAYS(E802,F802,Lister!$D$7:$D$13))</f>
        <v/>
      </c>
      <c r="H802" s="19"/>
      <c r="I802" s="32" t="str">
        <f t="shared" si="84"/>
        <v/>
      </c>
      <c r="J802" s="18"/>
      <c r="K802" s="18"/>
      <c r="L802" s="46" t="str">
        <f t="shared" si="85"/>
        <v/>
      </c>
      <c r="M802" s="20"/>
      <c r="N802" s="31" t="str">
        <f t="shared" si="86"/>
        <v/>
      </c>
      <c r="O802" s="20"/>
      <c r="P802" s="20"/>
      <c r="Q802" s="46" t="str">
        <f>IFERROR(MAX(IF(OR(O802="",P802=""),"",IF(AND(AND(MONTH(E802)&gt;=7,MONTH(E802)&lt;8),AND(MONTH(F802)&gt;=7,MONTH(F802)&lt;8)),(NETWORKDAYS(E802,F802,Lister!$D$7:$D$13)-O802)*N802/NETWORKDAYS(Lister!$D$19,Lister!$E$19,Lister!$D$7:$D$13),IF(AND(AND(MONTH(E802)&gt;=7,MONTH(E802)&lt;8),MONTH(F802)&gt;7),(NETWORKDAYS(E802,Lister!$E$19,Lister!$D$7:$D$13)-O802)*N802/NETWORKDAYS(Lister!$D$19,Lister!$E$19,Lister!$D$7:$D$13),IF(MONTH(E802)&gt;7,0)))),0),"")</f>
        <v/>
      </c>
      <c r="R802" s="46" t="str">
        <f>IFERROR(MAX(IF(OR(O802="",P802=""),"",IF(AND(AND(MONTH(E802)&gt;=8,MONTH(E802)&lt;9),AND(MONTH(F802)&gt;=8,MONTH(F802)&lt;9)),(NETWORKDAYS(E802,F802,Lister!$D$7:$D$13)-P802)*N802/NETWORKDAYS(Lister!$D$20,Lister!$E$20,Lister!$D$7:$D$13),IF(AND(MONTH(E802)=7,MONTH(F802)=8),(NETWORKDAYS(Lister!$D$20,F802,Lister!$D$7:$D$13)-P802)*N802/NETWORKDAYS(Lister!$D$20,Lister!$E$20,Lister!$D$7:$D$13),IF(AND(MONTH(E802)=7,MONTH(F802)=7),0)))),0),"")</f>
        <v/>
      </c>
      <c r="S802" s="31" t="str">
        <f t="shared" si="87"/>
        <v/>
      </c>
      <c r="T802" s="31" t="str">
        <f t="shared" si="88"/>
        <v/>
      </c>
      <c r="U802" s="51" t="str">
        <f t="shared" si="89"/>
        <v/>
      </c>
    </row>
    <row r="803" spans="1:21" x14ac:dyDescent="0.25">
      <c r="A803" s="13" t="str">
        <f t="shared" si="90"/>
        <v/>
      </c>
      <c r="B803" s="55"/>
      <c r="C803" s="22"/>
      <c r="D803" s="23"/>
      <c r="E803" s="16"/>
      <c r="F803" s="16"/>
      <c r="G803" s="72" t="str">
        <f>IF(OR(E803="",F803=""),"",NETWORKDAYS(E803,F803,Lister!$D$7:$D$13))</f>
        <v/>
      </c>
      <c r="H803" s="19"/>
      <c r="I803" s="32" t="str">
        <f t="shared" si="84"/>
        <v/>
      </c>
      <c r="J803" s="18"/>
      <c r="K803" s="18"/>
      <c r="L803" s="46" t="str">
        <f t="shared" si="85"/>
        <v/>
      </c>
      <c r="M803" s="20"/>
      <c r="N803" s="31" t="str">
        <f t="shared" si="86"/>
        <v/>
      </c>
      <c r="O803" s="20"/>
      <c r="P803" s="20"/>
      <c r="Q803" s="46" t="str">
        <f>IFERROR(MAX(IF(OR(O803="",P803=""),"",IF(AND(AND(MONTH(E803)&gt;=7,MONTH(E803)&lt;8),AND(MONTH(F803)&gt;=7,MONTH(F803)&lt;8)),(NETWORKDAYS(E803,F803,Lister!$D$7:$D$13)-O803)*N803/NETWORKDAYS(Lister!$D$19,Lister!$E$19,Lister!$D$7:$D$13),IF(AND(AND(MONTH(E803)&gt;=7,MONTH(E803)&lt;8),MONTH(F803)&gt;7),(NETWORKDAYS(E803,Lister!$E$19,Lister!$D$7:$D$13)-O803)*N803/NETWORKDAYS(Lister!$D$19,Lister!$E$19,Lister!$D$7:$D$13),IF(MONTH(E803)&gt;7,0)))),0),"")</f>
        <v/>
      </c>
      <c r="R803" s="46" t="str">
        <f>IFERROR(MAX(IF(OR(O803="",P803=""),"",IF(AND(AND(MONTH(E803)&gt;=8,MONTH(E803)&lt;9),AND(MONTH(F803)&gt;=8,MONTH(F803)&lt;9)),(NETWORKDAYS(E803,F803,Lister!$D$7:$D$13)-P803)*N803/NETWORKDAYS(Lister!$D$20,Lister!$E$20,Lister!$D$7:$D$13),IF(AND(MONTH(E803)=7,MONTH(F803)=8),(NETWORKDAYS(Lister!$D$20,F803,Lister!$D$7:$D$13)-P803)*N803/NETWORKDAYS(Lister!$D$20,Lister!$E$20,Lister!$D$7:$D$13),IF(AND(MONTH(E803)=7,MONTH(F803)=7),0)))),0),"")</f>
        <v/>
      </c>
      <c r="S803" s="31" t="str">
        <f t="shared" si="87"/>
        <v/>
      </c>
      <c r="T803" s="31" t="str">
        <f t="shared" si="88"/>
        <v/>
      </c>
      <c r="U803" s="51" t="str">
        <f t="shared" si="89"/>
        <v/>
      </c>
    </row>
    <row r="804" spans="1:21" x14ac:dyDescent="0.25">
      <c r="A804" s="13" t="str">
        <f t="shared" si="90"/>
        <v/>
      </c>
      <c r="B804" s="55"/>
      <c r="C804" s="22"/>
      <c r="D804" s="23"/>
      <c r="E804" s="16"/>
      <c r="F804" s="16"/>
      <c r="G804" s="72" t="str">
        <f>IF(OR(E804="",F804=""),"",NETWORKDAYS(E804,F804,Lister!$D$7:$D$13))</f>
        <v/>
      </c>
      <c r="H804" s="19"/>
      <c r="I804" s="32" t="str">
        <f t="shared" si="84"/>
        <v/>
      </c>
      <c r="J804" s="18"/>
      <c r="K804" s="18"/>
      <c r="L804" s="46" t="str">
        <f t="shared" si="85"/>
        <v/>
      </c>
      <c r="M804" s="20"/>
      <c r="N804" s="31" t="str">
        <f t="shared" si="86"/>
        <v/>
      </c>
      <c r="O804" s="20"/>
      <c r="P804" s="20"/>
      <c r="Q804" s="46" t="str">
        <f>IFERROR(MAX(IF(OR(O804="",P804=""),"",IF(AND(AND(MONTH(E804)&gt;=7,MONTH(E804)&lt;8),AND(MONTH(F804)&gt;=7,MONTH(F804)&lt;8)),(NETWORKDAYS(E804,F804,Lister!$D$7:$D$13)-O804)*N804/NETWORKDAYS(Lister!$D$19,Lister!$E$19,Lister!$D$7:$D$13),IF(AND(AND(MONTH(E804)&gt;=7,MONTH(E804)&lt;8),MONTH(F804)&gt;7),(NETWORKDAYS(E804,Lister!$E$19,Lister!$D$7:$D$13)-O804)*N804/NETWORKDAYS(Lister!$D$19,Lister!$E$19,Lister!$D$7:$D$13),IF(MONTH(E804)&gt;7,0)))),0),"")</f>
        <v/>
      </c>
      <c r="R804" s="46" t="str">
        <f>IFERROR(MAX(IF(OR(O804="",P804=""),"",IF(AND(AND(MONTH(E804)&gt;=8,MONTH(E804)&lt;9),AND(MONTH(F804)&gt;=8,MONTH(F804)&lt;9)),(NETWORKDAYS(E804,F804,Lister!$D$7:$D$13)-P804)*N804/NETWORKDAYS(Lister!$D$20,Lister!$E$20,Lister!$D$7:$D$13),IF(AND(MONTH(E804)=7,MONTH(F804)=8),(NETWORKDAYS(Lister!$D$20,F804,Lister!$D$7:$D$13)-P804)*N804/NETWORKDAYS(Lister!$D$20,Lister!$E$20,Lister!$D$7:$D$13),IF(AND(MONTH(E804)=7,MONTH(F804)=7),0)))),0),"")</f>
        <v/>
      </c>
      <c r="S804" s="31" t="str">
        <f t="shared" si="87"/>
        <v/>
      </c>
      <c r="T804" s="31" t="str">
        <f t="shared" si="88"/>
        <v/>
      </c>
      <c r="U804" s="51" t="str">
        <f t="shared" si="89"/>
        <v/>
      </c>
    </row>
    <row r="805" spans="1:21" x14ac:dyDescent="0.25">
      <c r="A805" s="13" t="str">
        <f t="shared" si="90"/>
        <v/>
      </c>
      <c r="B805" s="55"/>
      <c r="C805" s="22"/>
      <c r="D805" s="23"/>
      <c r="E805" s="16"/>
      <c r="F805" s="16"/>
      <c r="G805" s="72" t="str">
        <f>IF(OR(E805="",F805=""),"",NETWORKDAYS(E805,F805,Lister!$D$7:$D$13))</f>
        <v/>
      </c>
      <c r="H805" s="19"/>
      <c r="I805" s="32" t="str">
        <f t="shared" si="84"/>
        <v/>
      </c>
      <c r="J805" s="18"/>
      <c r="K805" s="18"/>
      <c r="L805" s="46" t="str">
        <f t="shared" si="85"/>
        <v/>
      </c>
      <c r="M805" s="20"/>
      <c r="N805" s="31" t="str">
        <f t="shared" si="86"/>
        <v/>
      </c>
      <c r="O805" s="20"/>
      <c r="P805" s="20"/>
      <c r="Q805" s="46" t="str">
        <f>IFERROR(MAX(IF(OR(O805="",P805=""),"",IF(AND(AND(MONTH(E805)&gt;=7,MONTH(E805)&lt;8),AND(MONTH(F805)&gt;=7,MONTH(F805)&lt;8)),(NETWORKDAYS(E805,F805,Lister!$D$7:$D$13)-O805)*N805/NETWORKDAYS(Lister!$D$19,Lister!$E$19,Lister!$D$7:$D$13),IF(AND(AND(MONTH(E805)&gt;=7,MONTH(E805)&lt;8),MONTH(F805)&gt;7),(NETWORKDAYS(E805,Lister!$E$19,Lister!$D$7:$D$13)-O805)*N805/NETWORKDAYS(Lister!$D$19,Lister!$E$19,Lister!$D$7:$D$13),IF(MONTH(E805)&gt;7,0)))),0),"")</f>
        <v/>
      </c>
      <c r="R805" s="46" t="str">
        <f>IFERROR(MAX(IF(OR(O805="",P805=""),"",IF(AND(AND(MONTH(E805)&gt;=8,MONTH(E805)&lt;9),AND(MONTH(F805)&gt;=8,MONTH(F805)&lt;9)),(NETWORKDAYS(E805,F805,Lister!$D$7:$D$13)-P805)*N805/NETWORKDAYS(Lister!$D$20,Lister!$E$20,Lister!$D$7:$D$13),IF(AND(MONTH(E805)=7,MONTH(F805)=8),(NETWORKDAYS(Lister!$D$20,F805,Lister!$D$7:$D$13)-P805)*N805/NETWORKDAYS(Lister!$D$20,Lister!$E$20,Lister!$D$7:$D$13),IF(AND(MONTH(E805)=7,MONTH(F805)=7),0)))),0),"")</f>
        <v/>
      </c>
      <c r="S805" s="31" t="str">
        <f t="shared" si="87"/>
        <v/>
      </c>
      <c r="T805" s="31" t="str">
        <f t="shared" si="88"/>
        <v/>
      </c>
      <c r="U805" s="51" t="str">
        <f t="shared" si="89"/>
        <v/>
      </c>
    </row>
    <row r="806" spans="1:21" x14ac:dyDescent="0.25">
      <c r="A806" s="13" t="str">
        <f t="shared" si="90"/>
        <v/>
      </c>
      <c r="B806" s="55"/>
      <c r="C806" s="22"/>
      <c r="D806" s="23"/>
      <c r="E806" s="16"/>
      <c r="F806" s="16"/>
      <c r="G806" s="72" t="str">
        <f>IF(OR(E806="",F806=""),"",NETWORKDAYS(E806,F806,Lister!$D$7:$D$13))</f>
        <v/>
      </c>
      <c r="H806" s="19"/>
      <c r="I806" s="32" t="str">
        <f t="shared" si="84"/>
        <v/>
      </c>
      <c r="J806" s="18"/>
      <c r="K806" s="18"/>
      <c r="L806" s="46" t="str">
        <f t="shared" si="85"/>
        <v/>
      </c>
      <c r="M806" s="20"/>
      <c r="N806" s="31" t="str">
        <f t="shared" si="86"/>
        <v/>
      </c>
      <c r="O806" s="20"/>
      <c r="P806" s="20"/>
      <c r="Q806" s="46" t="str">
        <f>IFERROR(MAX(IF(OR(O806="",P806=""),"",IF(AND(AND(MONTH(E806)&gt;=7,MONTH(E806)&lt;8),AND(MONTH(F806)&gt;=7,MONTH(F806)&lt;8)),(NETWORKDAYS(E806,F806,Lister!$D$7:$D$13)-O806)*N806/NETWORKDAYS(Lister!$D$19,Lister!$E$19,Lister!$D$7:$D$13),IF(AND(AND(MONTH(E806)&gt;=7,MONTH(E806)&lt;8),MONTH(F806)&gt;7),(NETWORKDAYS(E806,Lister!$E$19,Lister!$D$7:$D$13)-O806)*N806/NETWORKDAYS(Lister!$D$19,Lister!$E$19,Lister!$D$7:$D$13),IF(MONTH(E806)&gt;7,0)))),0),"")</f>
        <v/>
      </c>
      <c r="R806" s="46" t="str">
        <f>IFERROR(MAX(IF(OR(O806="",P806=""),"",IF(AND(AND(MONTH(E806)&gt;=8,MONTH(E806)&lt;9),AND(MONTH(F806)&gt;=8,MONTH(F806)&lt;9)),(NETWORKDAYS(E806,F806,Lister!$D$7:$D$13)-P806)*N806/NETWORKDAYS(Lister!$D$20,Lister!$E$20,Lister!$D$7:$D$13),IF(AND(MONTH(E806)=7,MONTH(F806)=8),(NETWORKDAYS(Lister!$D$20,F806,Lister!$D$7:$D$13)-P806)*N806/NETWORKDAYS(Lister!$D$20,Lister!$E$20,Lister!$D$7:$D$13),IF(AND(MONTH(E806)=7,MONTH(F806)=7),0)))),0),"")</f>
        <v/>
      </c>
      <c r="S806" s="31" t="str">
        <f t="shared" si="87"/>
        <v/>
      </c>
      <c r="T806" s="31" t="str">
        <f t="shared" si="88"/>
        <v/>
      </c>
      <c r="U806" s="51" t="str">
        <f t="shared" si="89"/>
        <v/>
      </c>
    </row>
    <row r="807" spans="1:21" x14ac:dyDescent="0.25">
      <c r="A807" s="13" t="str">
        <f t="shared" si="90"/>
        <v/>
      </c>
      <c r="B807" s="55"/>
      <c r="C807" s="22"/>
      <c r="D807" s="23"/>
      <c r="E807" s="16"/>
      <c r="F807" s="16"/>
      <c r="G807" s="72" t="str">
        <f>IF(OR(E807="",F807=""),"",NETWORKDAYS(E807,F807,Lister!$D$7:$D$13))</f>
        <v/>
      </c>
      <c r="H807" s="19"/>
      <c r="I807" s="32" t="str">
        <f t="shared" si="84"/>
        <v/>
      </c>
      <c r="J807" s="18"/>
      <c r="K807" s="18"/>
      <c r="L807" s="46" t="str">
        <f t="shared" si="85"/>
        <v/>
      </c>
      <c r="M807" s="20"/>
      <c r="N807" s="31" t="str">
        <f t="shared" si="86"/>
        <v/>
      </c>
      <c r="O807" s="20"/>
      <c r="P807" s="20"/>
      <c r="Q807" s="46" t="str">
        <f>IFERROR(MAX(IF(OR(O807="",P807=""),"",IF(AND(AND(MONTH(E807)&gt;=7,MONTH(E807)&lt;8),AND(MONTH(F807)&gt;=7,MONTH(F807)&lt;8)),(NETWORKDAYS(E807,F807,Lister!$D$7:$D$13)-O807)*N807/NETWORKDAYS(Lister!$D$19,Lister!$E$19,Lister!$D$7:$D$13),IF(AND(AND(MONTH(E807)&gt;=7,MONTH(E807)&lt;8),MONTH(F807)&gt;7),(NETWORKDAYS(E807,Lister!$E$19,Lister!$D$7:$D$13)-O807)*N807/NETWORKDAYS(Lister!$D$19,Lister!$E$19,Lister!$D$7:$D$13),IF(MONTH(E807)&gt;7,0)))),0),"")</f>
        <v/>
      </c>
      <c r="R807" s="46" t="str">
        <f>IFERROR(MAX(IF(OR(O807="",P807=""),"",IF(AND(AND(MONTH(E807)&gt;=8,MONTH(E807)&lt;9),AND(MONTH(F807)&gt;=8,MONTH(F807)&lt;9)),(NETWORKDAYS(E807,F807,Lister!$D$7:$D$13)-P807)*N807/NETWORKDAYS(Lister!$D$20,Lister!$E$20,Lister!$D$7:$D$13),IF(AND(MONTH(E807)=7,MONTH(F807)=8),(NETWORKDAYS(Lister!$D$20,F807,Lister!$D$7:$D$13)-P807)*N807/NETWORKDAYS(Lister!$D$20,Lister!$E$20,Lister!$D$7:$D$13),IF(AND(MONTH(E807)=7,MONTH(F807)=7),0)))),0),"")</f>
        <v/>
      </c>
      <c r="S807" s="31" t="str">
        <f t="shared" si="87"/>
        <v/>
      </c>
      <c r="T807" s="31" t="str">
        <f t="shared" si="88"/>
        <v/>
      </c>
      <c r="U807" s="51" t="str">
        <f t="shared" si="89"/>
        <v/>
      </c>
    </row>
    <row r="808" spans="1:21" x14ac:dyDescent="0.25">
      <c r="A808" s="13" t="str">
        <f t="shared" si="90"/>
        <v/>
      </c>
      <c r="B808" s="55"/>
      <c r="C808" s="22"/>
      <c r="D808" s="23"/>
      <c r="E808" s="16"/>
      <c r="F808" s="16"/>
      <c r="G808" s="72" t="str">
        <f>IF(OR(E808="",F808=""),"",NETWORKDAYS(E808,F808,Lister!$D$7:$D$13))</f>
        <v/>
      </c>
      <c r="H808" s="19"/>
      <c r="I808" s="32" t="str">
        <f t="shared" si="84"/>
        <v/>
      </c>
      <c r="J808" s="18"/>
      <c r="K808" s="18"/>
      <c r="L808" s="46" t="str">
        <f t="shared" si="85"/>
        <v/>
      </c>
      <c r="M808" s="20"/>
      <c r="N808" s="31" t="str">
        <f t="shared" si="86"/>
        <v/>
      </c>
      <c r="O808" s="20"/>
      <c r="P808" s="20"/>
      <c r="Q808" s="46" t="str">
        <f>IFERROR(MAX(IF(OR(O808="",P808=""),"",IF(AND(AND(MONTH(E808)&gt;=7,MONTH(E808)&lt;8),AND(MONTH(F808)&gt;=7,MONTH(F808)&lt;8)),(NETWORKDAYS(E808,F808,Lister!$D$7:$D$13)-O808)*N808/NETWORKDAYS(Lister!$D$19,Lister!$E$19,Lister!$D$7:$D$13),IF(AND(AND(MONTH(E808)&gt;=7,MONTH(E808)&lt;8),MONTH(F808)&gt;7),(NETWORKDAYS(E808,Lister!$E$19,Lister!$D$7:$D$13)-O808)*N808/NETWORKDAYS(Lister!$D$19,Lister!$E$19,Lister!$D$7:$D$13),IF(MONTH(E808)&gt;7,0)))),0),"")</f>
        <v/>
      </c>
      <c r="R808" s="46" t="str">
        <f>IFERROR(MAX(IF(OR(O808="",P808=""),"",IF(AND(AND(MONTH(E808)&gt;=8,MONTH(E808)&lt;9),AND(MONTH(F808)&gt;=8,MONTH(F808)&lt;9)),(NETWORKDAYS(E808,F808,Lister!$D$7:$D$13)-P808)*N808/NETWORKDAYS(Lister!$D$20,Lister!$E$20,Lister!$D$7:$D$13),IF(AND(MONTH(E808)=7,MONTH(F808)=8),(NETWORKDAYS(Lister!$D$20,F808,Lister!$D$7:$D$13)-P808)*N808/NETWORKDAYS(Lister!$D$20,Lister!$E$20,Lister!$D$7:$D$13),IF(AND(MONTH(E808)=7,MONTH(F808)=7),0)))),0),"")</f>
        <v/>
      </c>
      <c r="S808" s="31" t="str">
        <f t="shared" si="87"/>
        <v/>
      </c>
      <c r="T808" s="31" t="str">
        <f t="shared" si="88"/>
        <v/>
      </c>
      <c r="U808" s="51" t="str">
        <f t="shared" si="89"/>
        <v/>
      </c>
    </row>
    <row r="809" spans="1:21" x14ac:dyDescent="0.25">
      <c r="A809" s="13" t="str">
        <f t="shared" si="90"/>
        <v/>
      </c>
      <c r="B809" s="55"/>
      <c r="C809" s="22"/>
      <c r="D809" s="23"/>
      <c r="E809" s="16"/>
      <c r="F809" s="16"/>
      <c r="G809" s="72" t="str">
        <f>IF(OR(E809="",F809=""),"",NETWORKDAYS(E809,F809,Lister!$D$7:$D$13))</f>
        <v/>
      </c>
      <c r="H809" s="19"/>
      <c r="I809" s="32" t="str">
        <f t="shared" si="84"/>
        <v/>
      </c>
      <c r="J809" s="18"/>
      <c r="K809" s="18"/>
      <c r="L809" s="46" t="str">
        <f t="shared" si="85"/>
        <v/>
      </c>
      <c r="M809" s="20"/>
      <c r="N809" s="31" t="str">
        <f t="shared" si="86"/>
        <v/>
      </c>
      <c r="O809" s="20"/>
      <c r="P809" s="20"/>
      <c r="Q809" s="46" t="str">
        <f>IFERROR(MAX(IF(OR(O809="",P809=""),"",IF(AND(AND(MONTH(E809)&gt;=7,MONTH(E809)&lt;8),AND(MONTH(F809)&gt;=7,MONTH(F809)&lt;8)),(NETWORKDAYS(E809,F809,Lister!$D$7:$D$13)-O809)*N809/NETWORKDAYS(Lister!$D$19,Lister!$E$19,Lister!$D$7:$D$13),IF(AND(AND(MONTH(E809)&gt;=7,MONTH(E809)&lt;8),MONTH(F809)&gt;7),(NETWORKDAYS(E809,Lister!$E$19,Lister!$D$7:$D$13)-O809)*N809/NETWORKDAYS(Lister!$D$19,Lister!$E$19,Lister!$D$7:$D$13),IF(MONTH(E809)&gt;7,0)))),0),"")</f>
        <v/>
      </c>
      <c r="R809" s="46" t="str">
        <f>IFERROR(MAX(IF(OR(O809="",P809=""),"",IF(AND(AND(MONTH(E809)&gt;=8,MONTH(E809)&lt;9),AND(MONTH(F809)&gt;=8,MONTH(F809)&lt;9)),(NETWORKDAYS(E809,F809,Lister!$D$7:$D$13)-P809)*N809/NETWORKDAYS(Lister!$D$20,Lister!$E$20,Lister!$D$7:$D$13),IF(AND(MONTH(E809)=7,MONTH(F809)=8),(NETWORKDAYS(Lister!$D$20,F809,Lister!$D$7:$D$13)-P809)*N809/NETWORKDAYS(Lister!$D$20,Lister!$E$20,Lister!$D$7:$D$13),IF(AND(MONTH(E809)=7,MONTH(F809)=7),0)))),0),"")</f>
        <v/>
      </c>
      <c r="S809" s="31" t="str">
        <f t="shared" si="87"/>
        <v/>
      </c>
      <c r="T809" s="31" t="str">
        <f t="shared" si="88"/>
        <v/>
      </c>
      <c r="U809" s="51" t="str">
        <f t="shared" si="89"/>
        <v/>
      </c>
    </row>
    <row r="810" spans="1:21" x14ac:dyDescent="0.25">
      <c r="A810" s="13" t="str">
        <f t="shared" si="90"/>
        <v/>
      </c>
      <c r="B810" s="55"/>
      <c r="C810" s="22"/>
      <c r="D810" s="23"/>
      <c r="E810" s="16"/>
      <c r="F810" s="16"/>
      <c r="G810" s="72" t="str">
        <f>IF(OR(E810="",F810=""),"",NETWORKDAYS(E810,F810,Lister!$D$7:$D$13))</f>
        <v/>
      </c>
      <c r="H810" s="19"/>
      <c r="I810" s="32" t="str">
        <f t="shared" si="84"/>
        <v/>
      </c>
      <c r="J810" s="18"/>
      <c r="K810" s="18"/>
      <c r="L810" s="46" t="str">
        <f t="shared" si="85"/>
        <v/>
      </c>
      <c r="M810" s="20"/>
      <c r="N810" s="31" t="str">
        <f t="shared" si="86"/>
        <v/>
      </c>
      <c r="O810" s="20"/>
      <c r="P810" s="20"/>
      <c r="Q810" s="46" t="str">
        <f>IFERROR(MAX(IF(OR(O810="",P810=""),"",IF(AND(AND(MONTH(E810)&gt;=7,MONTH(E810)&lt;8),AND(MONTH(F810)&gt;=7,MONTH(F810)&lt;8)),(NETWORKDAYS(E810,F810,Lister!$D$7:$D$13)-O810)*N810/NETWORKDAYS(Lister!$D$19,Lister!$E$19,Lister!$D$7:$D$13),IF(AND(AND(MONTH(E810)&gt;=7,MONTH(E810)&lt;8),MONTH(F810)&gt;7),(NETWORKDAYS(E810,Lister!$E$19,Lister!$D$7:$D$13)-O810)*N810/NETWORKDAYS(Lister!$D$19,Lister!$E$19,Lister!$D$7:$D$13),IF(MONTH(E810)&gt;7,0)))),0),"")</f>
        <v/>
      </c>
      <c r="R810" s="46" t="str">
        <f>IFERROR(MAX(IF(OR(O810="",P810=""),"",IF(AND(AND(MONTH(E810)&gt;=8,MONTH(E810)&lt;9),AND(MONTH(F810)&gt;=8,MONTH(F810)&lt;9)),(NETWORKDAYS(E810,F810,Lister!$D$7:$D$13)-P810)*N810/NETWORKDAYS(Lister!$D$20,Lister!$E$20,Lister!$D$7:$D$13),IF(AND(MONTH(E810)=7,MONTH(F810)=8),(NETWORKDAYS(Lister!$D$20,F810,Lister!$D$7:$D$13)-P810)*N810/NETWORKDAYS(Lister!$D$20,Lister!$E$20,Lister!$D$7:$D$13),IF(AND(MONTH(E810)=7,MONTH(F810)=7),0)))),0),"")</f>
        <v/>
      </c>
      <c r="S810" s="31" t="str">
        <f t="shared" si="87"/>
        <v/>
      </c>
      <c r="T810" s="31" t="str">
        <f t="shared" si="88"/>
        <v/>
      </c>
      <c r="U810" s="51" t="str">
        <f t="shared" si="89"/>
        <v/>
      </c>
    </row>
    <row r="811" spans="1:21" x14ac:dyDescent="0.25">
      <c r="A811" s="13" t="str">
        <f t="shared" si="90"/>
        <v/>
      </c>
      <c r="B811" s="55"/>
      <c r="C811" s="22"/>
      <c r="D811" s="23"/>
      <c r="E811" s="16"/>
      <c r="F811" s="16"/>
      <c r="G811" s="72" t="str">
        <f>IF(OR(E811="",F811=""),"",NETWORKDAYS(E811,F811,Lister!$D$7:$D$13))</f>
        <v/>
      </c>
      <c r="H811" s="19"/>
      <c r="I811" s="32" t="str">
        <f t="shared" si="84"/>
        <v/>
      </c>
      <c r="J811" s="18"/>
      <c r="K811" s="18"/>
      <c r="L811" s="46" t="str">
        <f t="shared" si="85"/>
        <v/>
      </c>
      <c r="M811" s="20"/>
      <c r="N811" s="31" t="str">
        <f t="shared" si="86"/>
        <v/>
      </c>
      <c r="O811" s="20"/>
      <c r="P811" s="20"/>
      <c r="Q811" s="46" t="str">
        <f>IFERROR(MAX(IF(OR(O811="",P811=""),"",IF(AND(AND(MONTH(E811)&gt;=7,MONTH(E811)&lt;8),AND(MONTH(F811)&gt;=7,MONTH(F811)&lt;8)),(NETWORKDAYS(E811,F811,Lister!$D$7:$D$13)-O811)*N811/NETWORKDAYS(Lister!$D$19,Lister!$E$19,Lister!$D$7:$D$13),IF(AND(AND(MONTH(E811)&gt;=7,MONTH(E811)&lt;8),MONTH(F811)&gt;7),(NETWORKDAYS(E811,Lister!$E$19,Lister!$D$7:$D$13)-O811)*N811/NETWORKDAYS(Lister!$D$19,Lister!$E$19,Lister!$D$7:$D$13),IF(MONTH(E811)&gt;7,0)))),0),"")</f>
        <v/>
      </c>
      <c r="R811" s="46" t="str">
        <f>IFERROR(MAX(IF(OR(O811="",P811=""),"",IF(AND(AND(MONTH(E811)&gt;=8,MONTH(E811)&lt;9),AND(MONTH(F811)&gt;=8,MONTH(F811)&lt;9)),(NETWORKDAYS(E811,F811,Lister!$D$7:$D$13)-P811)*N811/NETWORKDAYS(Lister!$D$20,Lister!$E$20,Lister!$D$7:$D$13),IF(AND(MONTH(E811)=7,MONTH(F811)=8),(NETWORKDAYS(Lister!$D$20,F811,Lister!$D$7:$D$13)-P811)*N811/NETWORKDAYS(Lister!$D$20,Lister!$E$20,Lister!$D$7:$D$13),IF(AND(MONTH(E811)=7,MONTH(F811)=7),0)))),0),"")</f>
        <v/>
      </c>
      <c r="S811" s="31" t="str">
        <f t="shared" si="87"/>
        <v/>
      </c>
      <c r="T811" s="31" t="str">
        <f t="shared" si="88"/>
        <v/>
      </c>
      <c r="U811" s="51" t="str">
        <f t="shared" si="89"/>
        <v/>
      </c>
    </row>
    <row r="812" spans="1:21" x14ac:dyDescent="0.25">
      <c r="A812" s="13" t="str">
        <f t="shared" si="90"/>
        <v/>
      </c>
      <c r="B812" s="55"/>
      <c r="C812" s="22"/>
      <c r="D812" s="23"/>
      <c r="E812" s="16"/>
      <c r="F812" s="16"/>
      <c r="G812" s="72" t="str">
        <f>IF(OR(E812="",F812=""),"",NETWORKDAYS(E812,F812,Lister!$D$7:$D$13))</f>
        <v/>
      </c>
      <c r="H812" s="19"/>
      <c r="I812" s="32" t="str">
        <f t="shared" si="84"/>
        <v/>
      </c>
      <c r="J812" s="18"/>
      <c r="K812" s="18"/>
      <c r="L812" s="46" t="str">
        <f t="shared" si="85"/>
        <v/>
      </c>
      <c r="M812" s="20"/>
      <c r="N812" s="31" t="str">
        <f t="shared" si="86"/>
        <v/>
      </c>
      <c r="O812" s="20"/>
      <c r="P812" s="20"/>
      <c r="Q812" s="46" t="str">
        <f>IFERROR(MAX(IF(OR(O812="",P812=""),"",IF(AND(AND(MONTH(E812)&gt;=7,MONTH(E812)&lt;8),AND(MONTH(F812)&gt;=7,MONTH(F812)&lt;8)),(NETWORKDAYS(E812,F812,Lister!$D$7:$D$13)-O812)*N812/NETWORKDAYS(Lister!$D$19,Lister!$E$19,Lister!$D$7:$D$13),IF(AND(AND(MONTH(E812)&gt;=7,MONTH(E812)&lt;8),MONTH(F812)&gt;7),(NETWORKDAYS(E812,Lister!$E$19,Lister!$D$7:$D$13)-O812)*N812/NETWORKDAYS(Lister!$D$19,Lister!$E$19,Lister!$D$7:$D$13),IF(MONTH(E812)&gt;7,0)))),0),"")</f>
        <v/>
      </c>
      <c r="R812" s="46" t="str">
        <f>IFERROR(MAX(IF(OR(O812="",P812=""),"",IF(AND(AND(MONTH(E812)&gt;=8,MONTH(E812)&lt;9),AND(MONTH(F812)&gt;=8,MONTH(F812)&lt;9)),(NETWORKDAYS(E812,F812,Lister!$D$7:$D$13)-P812)*N812/NETWORKDAYS(Lister!$D$20,Lister!$E$20,Lister!$D$7:$D$13),IF(AND(MONTH(E812)=7,MONTH(F812)=8),(NETWORKDAYS(Lister!$D$20,F812,Lister!$D$7:$D$13)-P812)*N812/NETWORKDAYS(Lister!$D$20,Lister!$E$20,Lister!$D$7:$D$13),IF(AND(MONTH(E812)=7,MONTH(F812)=7),0)))),0),"")</f>
        <v/>
      </c>
      <c r="S812" s="31" t="str">
        <f t="shared" si="87"/>
        <v/>
      </c>
      <c r="T812" s="31" t="str">
        <f t="shared" si="88"/>
        <v/>
      </c>
      <c r="U812" s="51" t="str">
        <f t="shared" si="89"/>
        <v/>
      </c>
    </row>
    <row r="813" spans="1:21" x14ac:dyDescent="0.25">
      <c r="A813" s="13" t="str">
        <f t="shared" si="90"/>
        <v/>
      </c>
      <c r="B813" s="55"/>
      <c r="C813" s="22"/>
      <c r="D813" s="23"/>
      <c r="E813" s="16"/>
      <c r="F813" s="16"/>
      <c r="G813" s="72" t="str">
        <f>IF(OR(E813="",F813=""),"",NETWORKDAYS(E813,F813,Lister!$D$7:$D$13))</f>
        <v/>
      </c>
      <c r="H813" s="19"/>
      <c r="I813" s="32" t="str">
        <f t="shared" si="84"/>
        <v/>
      </c>
      <c r="J813" s="18"/>
      <c r="K813" s="18"/>
      <c r="L813" s="46" t="str">
        <f t="shared" si="85"/>
        <v/>
      </c>
      <c r="M813" s="20"/>
      <c r="N813" s="31" t="str">
        <f t="shared" si="86"/>
        <v/>
      </c>
      <c r="O813" s="20"/>
      <c r="P813" s="20"/>
      <c r="Q813" s="46" t="str">
        <f>IFERROR(MAX(IF(OR(O813="",P813=""),"",IF(AND(AND(MONTH(E813)&gt;=7,MONTH(E813)&lt;8),AND(MONTH(F813)&gt;=7,MONTH(F813)&lt;8)),(NETWORKDAYS(E813,F813,Lister!$D$7:$D$13)-O813)*N813/NETWORKDAYS(Lister!$D$19,Lister!$E$19,Lister!$D$7:$D$13),IF(AND(AND(MONTH(E813)&gt;=7,MONTH(E813)&lt;8),MONTH(F813)&gt;7),(NETWORKDAYS(E813,Lister!$E$19,Lister!$D$7:$D$13)-O813)*N813/NETWORKDAYS(Lister!$D$19,Lister!$E$19,Lister!$D$7:$D$13),IF(MONTH(E813)&gt;7,0)))),0),"")</f>
        <v/>
      </c>
      <c r="R813" s="46" t="str">
        <f>IFERROR(MAX(IF(OR(O813="",P813=""),"",IF(AND(AND(MONTH(E813)&gt;=8,MONTH(E813)&lt;9),AND(MONTH(F813)&gt;=8,MONTH(F813)&lt;9)),(NETWORKDAYS(E813,F813,Lister!$D$7:$D$13)-P813)*N813/NETWORKDAYS(Lister!$D$20,Lister!$E$20,Lister!$D$7:$D$13),IF(AND(MONTH(E813)=7,MONTH(F813)=8),(NETWORKDAYS(Lister!$D$20,F813,Lister!$D$7:$D$13)-P813)*N813/NETWORKDAYS(Lister!$D$20,Lister!$E$20,Lister!$D$7:$D$13),IF(AND(MONTH(E813)=7,MONTH(F813)=7),0)))),0),"")</f>
        <v/>
      </c>
      <c r="S813" s="31" t="str">
        <f t="shared" si="87"/>
        <v/>
      </c>
      <c r="T813" s="31" t="str">
        <f t="shared" si="88"/>
        <v/>
      </c>
      <c r="U813" s="51" t="str">
        <f t="shared" si="89"/>
        <v/>
      </c>
    </row>
    <row r="814" spans="1:21" x14ac:dyDescent="0.25">
      <c r="A814" s="13" t="str">
        <f t="shared" si="90"/>
        <v/>
      </c>
      <c r="B814" s="55"/>
      <c r="C814" s="22"/>
      <c r="D814" s="23"/>
      <c r="E814" s="16"/>
      <c r="F814" s="16"/>
      <c r="G814" s="72" t="str">
        <f>IF(OR(E814="",F814=""),"",NETWORKDAYS(E814,F814,Lister!$D$7:$D$13))</f>
        <v/>
      </c>
      <c r="H814" s="19"/>
      <c r="I814" s="32" t="str">
        <f t="shared" si="84"/>
        <v/>
      </c>
      <c r="J814" s="18"/>
      <c r="K814" s="18"/>
      <c r="L814" s="46" t="str">
        <f t="shared" si="85"/>
        <v/>
      </c>
      <c r="M814" s="20"/>
      <c r="N814" s="31" t="str">
        <f t="shared" si="86"/>
        <v/>
      </c>
      <c r="O814" s="20"/>
      <c r="P814" s="20"/>
      <c r="Q814" s="46" t="str">
        <f>IFERROR(MAX(IF(OR(O814="",P814=""),"",IF(AND(AND(MONTH(E814)&gt;=7,MONTH(E814)&lt;8),AND(MONTH(F814)&gt;=7,MONTH(F814)&lt;8)),(NETWORKDAYS(E814,F814,Lister!$D$7:$D$13)-O814)*N814/NETWORKDAYS(Lister!$D$19,Lister!$E$19,Lister!$D$7:$D$13),IF(AND(AND(MONTH(E814)&gt;=7,MONTH(E814)&lt;8),MONTH(F814)&gt;7),(NETWORKDAYS(E814,Lister!$E$19,Lister!$D$7:$D$13)-O814)*N814/NETWORKDAYS(Lister!$D$19,Lister!$E$19,Lister!$D$7:$D$13),IF(MONTH(E814)&gt;7,0)))),0),"")</f>
        <v/>
      </c>
      <c r="R814" s="46" t="str">
        <f>IFERROR(MAX(IF(OR(O814="",P814=""),"",IF(AND(AND(MONTH(E814)&gt;=8,MONTH(E814)&lt;9),AND(MONTH(F814)&gt;=8,MONTH(F814)&lt;9)),(NETWORKDAYS(E814,F814,Lister!$D$7:$D$13)-P814)*N814/NETWORKDAYS(Lister!$D$20,Lister!$E$20,Lister!$D$7:$D$13),IF(AND(MONTH(E814)=7,MONTH(F814)=8),(NETWORKDAYS(Lister!$D$20,F814,Lister!$D$7:$D$13)-P814)*N814/NETWORKDAYS(Lister!$D$20,Lister!$E$20,Lister!$D$7:$D$13),IF(AND(MONTH(E814)=7,MONTH(F814)=7),0)))),0),"")</f>
        <v/>
      </c>
      <c r="S814" s="31" t="str">
        <f t="shared" si="87"/>
        <v/>
      </c>
      <c r="T814" s="31" t="str">
        <f t="shared" si="88"/>
        <v/>
      </c>
      <c r="U814" s="51" t="str">
        <f t="shared" si="89"/>
        <v/>
      </c>
    </row>
    <row r="815" spans="1:21" x14ac:dyDescent="0.25">
      <c r="A815" s="13" t="str">
        <f t="shared" si="90"/>
        <v/>
      </c>
      <c r="B815" s="55"/>
      <c r="C815" s="22"/>
      <c r="D815" s="23"/>
      <c r="E815" s="16"/>
      <c r="F815" s="16"/>
      <c r="G815" s="72" t="str">
        <f>IF(OR(E815="",F815=""),"",NETWORKDAYS(E815,F815,Lister!$D$7:$D$13))</f>
        <v/>
      </c>
      <c r="H815" s="19"/>
      <c r="I815" s="32" t="str">
        <f t="shared" si="84"/>
        <v/>
      </c>
      <c r="J815" s="18"/>
      <c r="K815" s="18"/>
      <c r="L815" s="46" t="str">
        <f t="shared" si="85"/>
        <v/>
      </c>
      <c r="M815" s="20"/>
      <c r="N815" s="31" t="str">
        <f t="shared" si="86"/>
        <v/>
      </c>
      <c r="O815" s="20"/>
      <c r="P815" s="20"/>
      <c r="Q815" s="46" t="str">
        <f>IFERROR(MAX(IF(OR(O815="",P815=""),"",IF(AND(AND(MONTH(E815)&gt;=7,MONTH(E815)&lt;8),AND(MONTH(F815)&gt;=7,MONTH(F815)&lt;8)),(NETWORKDAYS(E815,F815,Lister!$D$7:$D$13)-O815)*N815/NETWORKDAYS(Lister!$D$19,Lister!$E$19,Lister!$D$7:$D$13),IF(AND(AND(MONTH(E815)&gt;=7,MONTH(E815)&lt;8),MONTH(F815)&gt;7),(NETWORKDAYS(E815,Lister!$E$19,Lister!$D$7:$D$13)-O815)*N815/NETWORKDAYS(Lister!$D$19,Lister!$E$19,Lister!$D$7:$D$13),IF(MONTH(E815)&gt;7,0)))),0),"")</f>
        <v/>
      </c>
      <c r="R815" s="46" t="str">
        <f>IFERROR(MAX(IF(OR(O815="",P815=""),"",IF(AND(AND(MONTH(E815)&gt;=8,MONTH(E815)&lt;9),AND(MONTH(F815)&gt;=8,MONTH(F815)&lt;9)),(NETWORKDAYS(E815,F815,Lister!$D$7:$D$13)-P815)*N815/NETWORKDAYS(Lister!$D$20,Lister!$E$20,Lister!$D$7:$D$13),IF(AND(MONTH(E815)=7,MONTH(F815)=8),(NETWORKDAYS(Lister!$D$20,F815,Lister!$D$7:$D$13)-P815)*N815/NETWORKDAYS(Lister!$D$20,Lister!$E$20,Lister!$D$7:$D$13),IF(AND(MONTH(E815)=7,MONTH(F815)=7),0)))),0),"")</f>
        <v/>
      </c>
      <c r="S815" s="31" t="str">
        <f t="shared" si="87"/>
        <v/>
      </c>
      <c r="T815" s="31" t="str">
        <f t="shared" si="88"/>
        <v/>
      </c>
      <c r="U815" s="51" t="str">
        <f t="shared" si="89"/>
        <v/>
      </c>
    </row>
    <row r="816" spans="1:21" x14ac:dyDescent="0.25">
      <c r="A816" s="13" t="str">
        <f t="shared" si="90"/>
        <v/>
      </c>
      <c r="B816" s="55"/>
      <c r="C816" s="22"/>
      <c r="D816" s="23"/>
      <c r="E816" s="16"/>
      <c r="F816" s="16"/>
      <c r="G816" s="72" t="str">
        <f>IF(OR(E816="",F816=""),"",NETWORKDAYS(E816,F816,Lister!$D$7:$D$13))</f>
        <v/>
      </c>
      <c r="H816" s="19"/>
      <c r="I816" s="32" t="str">
        <f t="shared" si="84"/>
        <v/>
      </c>
      <c r="J816" s="18"/>
      <c r="K816" s="18"/>
      <c r="L816" s="46" t="str">
        <f t="shared" si="85"/>
        <v/>
      </c>
      <c r="M816" s="20"/>
      <c r="N816" s="31" t="str">
        <f t="shared" si="86"/>
        <v/>
      </c>
      <c r="O816" s="20"/>
      <c r="P816" s="20"/>
      <c r="Q816" s="46" t="str">
        <f>IFERROR(MAX(IF(OR(O816="",P816=""),"",IF(AND(AND(MONTH(E816)&gt;=7,MONTH(E816)&lt;8),AND(MONTH(F816)&gt;=7,MONTH(F816)&lt;8)),(NETWORKDAYS(E816,F816,Lister!$D$7:$D$13)-O816)*N816/NETWORKDAYS(Lister!$D$19,Lister!$E$19,Lister!$D$7:$D$13),IF(AND(AND(MONTH(E816)&gt;=7,MONTH(E816)&lt;8),MONTH(F816)&gt;7),(NETWORKDAYS(E816,Lister!$E$19,Lister!$D$7:$D$13)-O816)*N816/NETWORKDAYS(Lister!$D$19,Lister!$E$19,Lister!$D$7:$D$13),IF(MONTH(E816)&gt;7,0)))),0),"")</f>
        <v/>
      </c>
      <c r="R816" s="46" t="str">
        <f>IFERROR(MAX(IF(OR(O816="",P816=""),"",IF(AND(AND(MONTH(E816)&gt;=8,MONTH(E816)&lt;9),AND(MONTH(F816)&gt;=8,MONTH(F816)&lt;9)),(NETWORKDAYS(E816,F816,Lister!$D$7:$D$13)-P816)*N816/NETWORKDAYS(Lister!$D$20,Lister!$E$20,Lister!$D$7:$D$13),IF(AND(MONTH(E816)=7,MONTH(F816)=8),(NETWORKDAYS(Lister!$D$20,F816,Lister!$D$7:$D$13)-P816)*N816/NETWORKDAYS(Lister!$D$20,Lister!$E$20,Lister!$D$7:$D$13),IF(AND(MONTH(E816)=7,MONTH(F816)=7),0)))),0),"")</f>
        <v/>
      </c>
      <c r="S816" s="31" t="str">
        <f t="shared" si="87"/>
        <v/>
      </c>
      <c r="T816" s="31" t="str">
        <f t="shared" si="88"/>
        <v/>
      </c>
      <c r="U816" s="51" t="str">
        <f t="shared" si="89"/>
        <v/>
      </c>
    </row>
    <row r="817" spans="1:21" x14ac:dyDescent="0.25">
      <c r="A817" s="13" t="str">
        <f t="shared" si="90"/>
        <v/>
      </c>
      <c r="B817" s="55"/>
      <c r="C817" s="22"/>
      <c r="D817" s="23"/>
      <c r="E817" s="16"/>
      <c r="F817" s="16"/>
      <c r="G817" s="72" t="str">
        <f>IF(OR(E817="",F817=""),"",NETWORKDAYS(E817,F817,Lister!$D$7:$D$13))</f>
        <v/>
      </c>
      <c r="H817" s="19"/>
      <c r="I817" s="32" t="str">
        <f t="shared" si="84"/>
        <v/>
      </c>
      <c r="J817" s="18"/>
      <c r="K817" s="18"/>
      <c r="L817" s="46" t="str">
        <f t="shared" si="85"/>
        <v/>
      </c>
      <c r="M817" s="20"/>
      <c r="N817" s="31" t="str">
        <f t="shared" si="86"/>
        <v/>
      </c>
      <c r="O817" s="20"/>
      <c r="P817" s="20"/>
      <c r="Q817" s="46" t="str">
        <f>IFERROR(MAX(IF(OR(O817="",P817=""),"",IF(AND(AND(MONTH(E817)&gt;=7,MONTH(E817)&lt;8),AND(MONTH(F817)&gt;=7,MONTH(F817)&lt;8)),(NETWORKDAYS(E817,F817,Lister!$D$7:$D$13)-O817)*N817/NETWORKDAYS(Lister!$D$19,Lister!$E$19,Lister!$D$7:$D$13),IF(AND(AND(MONTH(E817)&gt;=7,MONTH(E817)&lt;8),MONTH(F817)&gt;7),(NETWORKDAYS(E817,Lister!$E$19,Lister!$D$7:$D$13)-O817)*N817/NETWORKDAYS(Lister!$D$19,Lister!$E$19,Lister!$D$7:$D$13),IF(MONTH(E817)&gt;7,0)))),0),"")</f>
        <v/>
      </c>
      <c r="R817" s="46" t="str">
        <f>IFERROR(MAX(IF(OR(O817="",P817=""),"",IF(AND(AND(MONTH(E817)&gt;=8,MONTH(E817)&lt;9),AND(MONTH(F817)&gt;=8,MONTH(F817)&lt;9)),(NETWORKDAYS(E817,F817,Lister!$D$7:$D$13)-P817)*N817/NETWORKDAYS(Lister!$D$20,Lister!$E$20,Lister!$D$7:$D$13),IF(AND(MONTH(E817)=7,MONTH(F817)=8),(NETWORKDAYS(Lister!$D$20,F817,Lister!$D$7:$D$13)-P817)*N817/NETWORKDAYS(Lister!$D$20,Lister!$E$20,Lister!$D$7:$D$13),IF(AND(MONTH(E817)=7,MONTH(F817)=7),0)))),0),"")</f>
        <v/>
      </c>
      <c r="S817" s="31" t="str">
        <f t="shared" si="87"/>
        <v/>
      </c>
      <c r="T817" s="31" t="str">
        <f t="shared" si="88"/>
        <v/>
      </c>
      <c r="U817" s="51" t="str">
        <f t="shared" si="89"/>
        <v/>
      </c>
    </row>
    <row r="818" spans="1:21" x14ac:dyDescent="0.25">
      <c r="A818" s="13" t="str">
        <f t="shared" si="90"/>
        <v/>
      </c>
      <c r="B818" s="55"/>
      <c r="C818" s="22"/>
      <c r="D818" s="23"/>
      <c r="E818" s="16"/>
      <c r="F818" s="16"/>
      <c r="G818" s="72" t="str">
        <f>IF(OR(E818="",F818=""),"",NETWORKDAYS(E818,F818,Lister!$D$7:$D$13))</f>
        <v/>
      </c>
      <c r="H818" s="19"/>
      <c r="I818" s="32" t="str">
        <f t="shared" si="84"/>
        <v/>
      </c>
      <c r="J818" s="18"/>
      <c r="K818" s="18"/>
      <c r="L818" s="46" t="str">
        <f t="shared" si="85"/>
        <v/>
      </c>
      <c r="M818" s="20"/>
      <c r="N818" s="31" t="str">
        <f t="shared" si="86"/>
        <v/>
      </c>
      <c r="O818" s="20"/>
      <c r="P818" s="20"/>
      <c r="Q818" s="46" t="str">
        <f>IFERROR(MAX(IF(OR(O818="",P818=""),"",IF(AND(AND(MONTH(E818)&gt;=7,MONTH(E818)&lt;8),AND(MONTH(F818)&gt;=7,MONTH(F818)&lt;8)),(NETWORKDAYS(E818,F818,Lister!$D$7:$D$13)-O818)*N818/NETWORKDAYS(Lister!$D$19,Lister!$E$19,Lister!$D$7:$D$13),IF(AND(AND(MONTH(E818)&gt;=7,MONTH(E818)&lt;8),MONTH(F818)&gt;7),(NETWORKDAYS(E818,Lister!$E$19,Lister!$D$7:$D$13)-O818)*N818/NETWORKDAYS(Lister!$D$19,Lister!$E$19,Lister!$D$7:$D$13),IF(MONTH(E818)&gt;7,0)))),0),"")</f>
        <v/>
      </c>
      <c r="R818" s="46" t="str">
        <f>IFERROR(MAX(IF(OR(O818="",P818=""),"",IF(AND(AND(MONTH(E818)&gt;=8,MONTH(E818)&lt;9),AND(MONTH(F818)&gt;=8,MONTH(F818)&lt;9)),(NETWORKDAYS(E818,F818,Lister!$D$7:$D$13)-P818)*N818/NETWORKDAYS(Lister!$D$20,Lister!$E$20,Lister!$D$7:$D$13),IF(AND(MONTH(E818)=7,MONTH(F818)=8),(NETWORKDAYS(Lister!$D$20,F818,Lister!$D$7:$D$13)-P818)*N818/NETWORKDAYS(Lister!$D$20,Lister!$E$20,Lister!$D$7:$D$13),IF(AND(MONTH(E818)=7,MONTH(F818)=7),0)))),0),"")</f>
        <v/>
      </c>
      <c r="S818" s="31" t="str">
        <f t="shared" si="87"/>
        <v/>
      </c>
      <c r="T818" s="31" t="str">
        <f t="shared" si="88"/>
        <v/>
      </c>
      <c r="U818" s="51" t="str">
        <f t="shared" si="89"/>
        <v/>
      </c>
    </row>
    <row r="819" spans="1:21" x14ac:dyDescent="0.25">
      <c r="A819" s="13" t="str">
        <f t="shared" si="90"/>
        <v/>
      </c>
      <c r="B819" s="55"/>
      <c r="C819" s="22"/>
      <c r="D819" s="23"/>
      <c r="E819" s="16"/>
      <c r="F819" s="16"/>
      <c r="G819" s="72" t="str">
        <f>IF(OR(E819="",F819=""),"",NETWORKDAYS(E819,F819,Lister!$D$7:$D$13))</f>
        <v/>
      </c>
      <c r="H819" s="19"/>
      <c r="I819" s="32" t="str">
        <f t="shared" si="84"/>
        <v/>
      </c>
      <c r="J819" s="18"/>
      <c r="K819" s="18"/>
      <c r="L819" s="46" t="str">
        <f t="shared" si="85"/>
        <v/>
      </c>
      <c r="M819" s="20"/>
      <c r="N819" s="31" t="str">
        <f t="shared" si="86"/>
        <v/>
      </c>
      <c r="O819" s="20"/>
      <c r="P819" s="20"/>
      <c r="Q819" s="46" t="str">
        <f>IFERROR(MAX(IF(OR(O819="",P819=""),"",IF(AND(AND(MONTH(E819)&gt;=7,MONTH(E819)&lt;8),AND(MONTH(F819)&gt;=7,MONTH(F819)&lt;8)),(NETWORKDAYS(E819,F819,Lister!$D$7:$D$13)-O819)*N819/NETWORKDAYS(Lister!$D$19,Lister!$E$19,Lister!$D$7:$D$13),IF(AND(AND(MONTH(E819)&gt;=7,MONTH(E819)&lt;8),MONTH(F819)&gt;7),(NETWORKDAYS(E819,Lister!$E$19,Lister!$D$7:$D$13)-O819)*N819/NETWORKDAYS(Lister!$D$19,Lister!$E$19,Lister!$D$7:$D$13),IF(MONTH(E819)&gt;7,0)))),0),"")</f>
        <v/>
      </c>
      <c r="R819" s="46" t="str">
        <f>IFERROR(MAX(IF(OR(O819="",P819=""),"",IF(AND(AND(MONTH(E819)&gt;=8,MONTH(E819)&lt;9),AND(MONTH(F819)&gt;=8,MONTH(F819)&lt;9)),(NETWORKDAYS(E819,F819,Lister!$D$7:$D$13)-P819)*N819/NETWORKDAYS(Lister!$D$20,Lister!$E$20,Lister!$D$7:$D$13),IF(AND(MONTH(E819)=7,MONTH(F819)=8),(NETWORKDAYS(Lister!$D$20,F819,Lister!$D$7:$D$13)-P819)*N819/NETWORKDAYS(Lister!$D$20,Lister!$E$20,Lister!$D$7:$D$13),IF(AND(MONTH(E819)=7,MONTH(F819)=7),0)))),0),"")</f>
        <v/>
      </c>
      <c r="S819" s="31" t="str">
        <f t="shared" si="87"/>
        <v/>
      </c>
      <c r="T819" s="31" t="str">
        <f t="shared" si="88"/>
        <v/>
      </c>
      <c r="U819" s="51" t="str">
        <f t="shared" si="89"/>
        <v/>
      </c>
    </row>
    <row r="820" spans="1:21" x14ac:dyDescent="0.25">
      <c r="A820" s="13" t="str">
        <f t="shared" si="90"/>
        <v/>
      </c>
      <c r="B820" s="55"/>
      <c r="C820" s="22"/>
      <c r="D820" s="23"/>
      <c r="E820" s="16"/>
      <c r="F820" s="16"/>
      <c r="G820" s="72" t="str">
        <f>IF(OR(E820="",F820=""),"",NETWORKDAYS(E820,F820,Lister!$D$7:$D$13))</f>
        <v/>
      </c>
      <c r="H820" s="19"/>
      <c r="I820" s="32" t="str">
        <f t="shared" si="84"/>
        <v/>
      </c>
      <c r="J820" s="18"/>
      <c r="K820" s="18"/>
      <c r="L820" s="46" t="str">
        <f t="shared" si="85"/>
        <v/>
      </c>
      <c r="M820" s="20"/>
      <c r="N820" s="31" t="str">
        <f t="shared" si="86"/>
        <v/>
      </c>
      <c r="O820" s="20"/>
      <c r="P820" s="20"/>
      <c r="Q820" s="46" t="str">
        <f>IFERROR(MAX(IF(OR(O820="",P820=""),"",IF(AND(AND(MONTH(E820)&gt;=7,MONTH(E820)&lt;8),AND(MONTH(F820)&gt;=7,MONTH(F820)&lt;8)),(NETWORKDAYS(E820,F820,Lister!$D$7:$D$13)-O820)*N820/NETWORKDAYS(Lister!$D$19,Lister!$E$19,Lister!$D$7:$D$13),IF(AND(AND(MONTH(E820)&gt;=7,MONTH(E820)&lt;8),MONTH(F820)&gt;7),(NETWORKDAYS(E820,Lister!$E$19,Lister!$D$7:$D$13)-O820)*N820/NETWORKDAYS(Lister!$D$19,Lister!$E$19,Lister!$D$7:$D$13),IF(MONTH(E820)&gt;7,0)))),0),"")</f>
        <v/>
      </c>
      <c r="R820" s="46" t="str">
        <f>IFERROR(MAX(IF(OR(O820="",P820=""),"",IF(AND(AND(MONTH(E820)&gt;=8,MONTH(E820)&lt;9),AND(MONTH(F820)&gt;=8,MONTH(F820)&lt;9)),(NETWORKDAYS(E820,F820,Lister!$D$7:$D$13)-P820)*N820/NETWORKDAYS(Lister!$D$20,Lister!$E$20,Lister!$D$7:$D$13),IF(AND(MONTH(E820)=7,MONTH(F820)=8),(NETWORKDAYS(Lister!$D$20,F820,Lister!$D$7:$D$13)-P820)*N820/NETWORKDAYS(Lister!$D$20,Lister!$E$20,Lister!$D$7:$D$13),IF(AND(MONTH(E820)=7,MONTH(F820)=7),0)))),0),"")</f>
        <v/>
      </c>
      <c r="S820" s="31" t="str">
        <f t="shared" si="87"/>
        <v/>
      </c>
      <c r="T820" s="31" t="str">
        <f t="shared" si="88"/>
        <v/>
      </c>
      <c r="U820" s="51" t="str">
        <f t="shared" si="89"/>
        <v/>
      </c>
    </row>
    <row r="821" spans="1:21" x14ac:dyDescent="0.25">
      <c r="A821" s="13" t="str">
        <f t="shared" si="90"/>
        <v/>
      </c>
      <c r="B821" s="55"/>
      <c r="C821" s="22"/>
      <c r="D821" s="23"/>
      <c r="E821" s="16"/>
      <c r="F821" s="16"/>
      <c r="G821" s="72" t="str">
        <f>IF(OR(E821="",F821=""),"",NETWORKDAYS(E821,F821,Lister!$D$7:$D$13))</f>
        <v/>
      </c>
      <c r="H821" s="19"/>
      <c r="I821" s="32" t="str">
        <f t="shared" si="84"/>
        <v/>
      </c>
      <c r="J821" s="18"/>
      <c r="K821" s="18"/>
      <c r="L821" s="46" t="str">
        <f t="shared" si="85"/>
        <v/>
      </c>
      <c r="M821" s="20"/>
      <c r="N821" s="31" t="str">
        <f t="shared" si="86"/>
        <v/>
      </c>
      <c r="O821" s="20"/>
      <c r="P821" s="20"/>
      <c r="Q821" s="46" t="str">
        <f>IFERROR(MAX(IF(OR(O821="",P821=""),"",IF(AND(AND(MONTH(E821)&gt;=7,MONTH(E821)&lt;8),AND(MONTH(F821)&gt;=7,MONTH(F821)&lt;8)),(NETWORKDAYS(E821,F821,Lister!$D$7:$D$13)-O821)*N821/NETWORKDAYS(Lister!$D$19,Lister!$E$19,Lister!$D$7:$D$13),IF(AND(AND(MONTH(E821)&gt;=7,MONTH(E821)&lt;8),MONTH(F821)&gt;7),(NETWORKDAYS(E821,Lister!$E$19,Lister!$D$7:$D$13)-O821)*N821/NETWORKDAYS(Lister!$D$19,Lister!$E$19,Lister!$D$7:$D$13),IF(MONTH(E821)&gt;7,0)))),0),"")</f>
        <v/>
      </c>
      <c r="R821" s="46" t="str">
        <f>IFERROR(MAX(IF(OR(O821="",P821=""),"",IF(AND(AND(MONTH(E821)&gt;=8,MONTH(E821)&lt;9),AND(MONTH(F821)&gt;=8,MONTH(F821)&lt;9)),(NETWORKDAYS(E821,F821,Lister!$D$7:$D$13)-P821)*N821/NETWORKDAYS(Lister!$D$20,Lister!$E$20,Lister!$D$7:$D$13),IF(AND(MONTH(E821)=7,MONTH(F821)=8),(NETWORKDAYS(Lister!$D$20,F821,Lister!$D$7:$D$13)-P821)*N821/NETWORKDAYS(Lister!$D$20,Lister!$E$20,Lister!$D$7:$D$13),IF(AND(MONTH(E821)=7,MONTH(F821)=7),0)))),0),"")</f>
        <v/>
      </c>
      <c r="S821" s="31" t="str">
        <f t="shared" si="87"/>
        <v/>
      </c>
      <c r="T821" s="31" t="str">
        <f t="shared" si="88"/>
        <v/>
      </c>
      <c r="U821" s="51" t="str">
        <f t="shared" si="89"/>
        <v/>
      </c>
    </row>
    <row r="822" spans="1:21" x14ac:dyDescent="0.25">
      <c r="A822" s="13" t="str">
        <f t="shared" si="90"/>
        <v/>
      </c>
      <c r="B822" s="55"/>
      <c r="C822" s="22"/>
      <c r="D822" s="23"/>
      <c r="E822" s="16"/>
      <c r="F822" s="16"/>
      <c r="G822" s="72" t="str">
        <f>IF(OR(E822="",F822=""),"",NETWORKDAYS(E822,F822,Lister!$D$7:$D$13))</f>
        <v/>
      </c>
      <c r="H822" s="19"/>
      <c r="I822" s="32" t="str">
        <f t="shared" si="84"/>
        <v/>
      </c>
      <c r="J822" s="18"/>
      <c r="K822" s="18"/>
      <c r="L822" s="46" t="str">
        <f t="shared" si="85"/>
        <v/>
      </c>
      <c r="M822" s="20"/>
      <c r="N822" s="31" t="str">
        <f t="shared" si="86"/>
        <v/>
      </c>
      <c r="O822" s="20"/>
      <c r="P822" s="20"/>
      <c r="Q822" s="46" t="str">
        <f>IFERROR(MAX(IF(OR(O822="",P822=""),"",IF(AND(AND(MONTH(E822)&gt;=7,MONTH(E822)&lt;8),AND(MONTH(F822)&gt;=7,MONTH(F822)&lt;8)),(NETWORKDAYS(E822,F822,Lister!$D$7:$D$13)-O822)*N822/NETWORKDAYS(Lister!$D$19,Lister!$E$19,Lister!$D$7:$D$13),IF(AND(AND(MONTH(E822)&gt;=7,MONTH(E822)&lt;8),MONTH(F822)&gt;7),(NETWORKDAYS(E822,Lister!$E$19,Lister!$D$7:$D$13)-O822)*N822/NETWORKDAYS(Lister!$D$19,Lister!$E$19,Lister!$D$7:$D$13),IF(MONTH(E822)&gt;7,0)))),0),"")</f>
        <v/>
      </c>
      <c r="R822" s="46" t="str">
        <f>IFERROR(MAX(IF(OR(O822="",P822=""),"",IF(AND(AND(MONTH(E822)&gt;=8,MONTH(E822)&lt;9),AND(MONTH(F822)&gt;=8,MONTH(F822)&lt;9)),(NETWORKDAYS(E822,F822,Lister!$D$7:$D$13)-P822)*N822/NETWORKDAYS(Lister!$D$20,Lister!$E$20,Lister!$D$7:$D$13),IF(AND(MONTH(E822)=7,MONTH(F822)=8),(NETWORKDAYS(Lister!$D$20,F822,Lister!$D$7:$D$13)-P822)*N822/NETWORKDAYS(Lister!$D$20,Lister!$E$20,Lister!$D$7:$D$13),IF(AND(MONTH(E822)=7,MONTH(F822)=7),0)))),0),"")</f>
        <v/>
      </c>
      <c r="S822" s="31" t="str">
        <f t="shared" si="87"/>
        <v/>
      </c>
      <c r="T822" s="31" t="str">
        <f t="shared" si="88"/>
        <v/>
      </c>
      <c r="U822" s="51" t="str">
        <f t="shared" si="89"/>
        <v/>
      </c>
    </row>
    <row r="823" spans="1:21" x14ac:dyDescent="0.25">
      <c r="A823" s="13" t="str">
        <f t="shared" si="90"/>
        <v/>
      </c>
      <c r="B823" s="55"/>
      <c r="C823" s="22"/>
      <c r="D823" s="23"/>
      <c r="E823" s="16"/>
      <c r="F823" s="16"/>
      <c r="G823" s="72" t="str">
        <f>IF(OR(E823="",F823=""),"",NETWORKDAYS(E823,F823,Lister!$D$7:$D$13))</f>
        <v/>
      </c>
      <c r="H823" s="19"/>
      <c r="I823" s="32" t="str">
        <f t="shared" si="84"/>
        <v/>
      </c>
      <c r="J823" s="18"/>
      <c r="K823" s="18"/>
      <c r="L823" s="46" t="str">
        <f t="shared" si="85"/>
        <v/>
      </c>
      <c r="M823" s="20"/>
      <c r="N823" s="31" t="str">
        <f t="shared" si="86"/>
        <v/>
      </c>
      <c r="O823" s="20"/>
      <c r="P823" s="20"/>
      <c r="Q823" s="46" t="str">
        <f>IFERROR(MAX(IF(OR(O823="",P823=""),"",IF(AND(AND(MONTH(E823)&gt;=7,MONTH(E823)&lt;8),AND(MONTH(F823)&gt;=7,MONTH(F823)&lt;8)),(NETWORKDAYS(E823,F823,Lister!$D$7:$D$13)-O823)*N823/NETWORKDAYS(Lister!$D$19,Lister!$E$19,Lister!$D$7:$D$13),IF(AND(AND(MONTH(E823)&gt;=7,MONTH(E823)&lt;8),MONTH(F823)&gt;7),(NETWORKDAYS(E823,Lister!$E$19,Lister!$D$7:$D$13)-O823)*N823/NETWORKDAYS(Lister!$D$19,Lister!$E$19,Lister!$D$7:$D$13),IF(MONTH(E823)&gt;7,0)))),0),"")</f>
        <v/>
      </c>
      <c r="R823" s="46" t="str">
        <f>IFERROR(MAX(IF(OR(O823="",P823=""),"",IF(AND(AND(MONTH(E823)&gt;=8,MONTH(E823)&lt;9),AND(MONTH(F823)&gt;=8,MONTH(F823)&lt;9)),(NETWORKDAYS(E823,F823,Lister!$D$7:$D$13)-P823)*N823/NETWORKDAYS(Lister!$D$20,Lister!$E$20,Lister!$D$7:$D$13),IF(AND(MONTH(E823)=7,MONTH(F823)=8),(NETWORKDAYS(Lister!$D$20,F823,Lister!$D$7:$D$13)-P823)*N823/NETWORKDAYS(Lister!$D$20,Lister!$E$20,Lister!$D$7:$D$13),IF(AND(MONTH(E823)=7,MONTH(F823)=7),0)))),0),"")</f>
        <v/>
      </c>
      <c r="S823" s="31" t="str">
        <f t="shared" si="87"/>
        <v/>
      </c>
      <c r="T823" s="31" t="str">
        <f t="shared" si="88"/>
        <v/>
      </c>
      <c r="U823" s="51" t="str">
        <f t="shared" si="89"/>
        <v/>
      </c>
    </row>
    <row r="824" spans="1:21" x14ac:dyDescent="0.25">
      <c r="A824" s="13" t="str">
        <f t="shared" si="90"/>
        <v/>
      </c>
      <c r="B824" s="55"/>
      <c r="C824" s="22"/>
      <c r="D824" s="23"/>
      <c r="E824" s="16"/>
      <c r="F824" s="16"/>
      <c r="G824" s="72" t="str">
        <f>IF(OR(E824="",F824=""),"",NETWORKDAYS(E824,F824,Lister!$D$7:$D$13))</f>
        <v/>
      </c>
      <c r="H824" s="19"/>
      <c r="I824" s="32" t="str">
        <f t="shared" si="84"/>
        <v/>
      </c>
      <c r="J824" s="18"/>
      <c r="K824" s="18"/>
      <c r="L824" s="46" t="str">
        <f t="shared" si="85"/>
        <v/>
      </c>
      <c r="M824" s="20"/>
      <c r="N824" s="31" t="str">
        <f t="shared" si="86"/>
        <v/>
      </c>
      <c r="O824" s="20"/>
      <c r="P824" s="20"/>
      <c r="Q824" s="46" t="str">
        <f>IFERROR(MAX(IF(OR(O824="",P824=""),"",IF(AND(AND(MONTH(E824)&gt;=7,MONTH(E824)&lt;8),AND(MONTH(F824)&gt;=7,MONTH(F824)&lt;8)),(NETWORKDAYS(E824,F824,Lister!$D$7:$D$13)-O824)*N824/NETWORKDAYS(Lister!$D$19,Lister!$E$19,Lister!$D$7:$D$13),IF(AND(AND(MONTH(E824)&gt;=7,MONTH(E824)&lt;8),MONTH(F824)&gt;7),(NETWORKDAYS(E824,Lister!$E$19,Lister!$D$7:$D$13)-O824)*N824/NETWORKDAYS(Lister!$D$19,Lister!$E$19,Lister!$D$7:$D$13),IF(MONTH(E824)&gt;7,0)))),0),"")</f>
        <v/>
      </c>
      <c r="R824" s="46" t="str">
        <f>IFERROR(MAX(IF(OR(O824="",P824=""),"",IF(AND(AND(MONTH(E824)&gt;=8,MONTH(E824)&lt;9),AND(MONTH(F824)&gt;=8,MONTH(F824)&lt;9)),(NETWORKDAYS(E824,F824,Lister!$D$7:$D$13)-P824)*N824/NETWORKDAYS(Lister!$D$20,Lister!$E$20,Lister!$D$7:$D$13),IF(AND(MONTH(E824)=7,MONTH(F824)=8),(NETWORKDAYS(Lister!$D$20,F824,Lister!$D$7:$D$13)-P824)*N824/NETWORKDAYS(Lister!$D$20,Lister!$E$20,Lister!$D$7:$D$13),IF(AND(MONTH(E824)=7,MONTH(F824)=7),0)))),0),"")</f>
        <v/>
      </c>
      <c r="S824" s="31" t="str">
        <f t="shared" si="87"/>
        <v/>
      </c>
      <c r="T824" s="31" t="str">
        <f t="shared" si="88"/>
        <v/>
      </c>
      <c r="U824" s="51" t="str">
        <f t="shared" si="89"/>
        <v/>
      </c>
    </row>
    <row r="825" spans="1:21" x14ac:dyDescent="0.25">
      <c r="A825" s="13" t="str">
        <f t="shared" si="90"/>
        <v/>
      </c>
      <c r="B825" s="55"/>
      <c r="C825" s="22"/>
      <c r="D825" s="23"/>
      <c r="E825" s="16"/>
      <c r="F825" s="16"/>
      <c r="G825" s="72" t="str">
        <f>IF(OR(E825="",F825=""),"",NETWORKDAYS(E825,F825,Lister!$D$7:$D$13))</f>
        <v/>
      </c>
      <c r="H825" s="19"/>
      <c r="I825" s="32" t="str">
        <f t="shared" si="84"/>
        <v/>
      </c>
      <c r="J825" s="18"/>
      <c r="K825" s="18"/>
      <c r="L825" s="46" t="str">
        <f t="shared" si="85"/>
        <v/>
      </c>
      <c r="M825" s="20"/>
      <c r="N825" s="31" t="str">
        <f t="shared" si="86"/>
        <v/>
      </c>
      <c r="O825" s="20"/>
      <c r="P825" s="20"/>
      <c r="Q825" s="46" t="str">
        <f>IFERROR(MAX(IF(OR(O825="",P825=""),"",IF(AND(AND(MONTH(E825)&gt;=7,MONTH(E825)&lt;8),AND(MONTH(F825)&gt;=7,MONTH(F825)&lt;8)),(NETWORKDAYS(E825,F825,Lister!$D$7:$D$13)-O825)*N825/NETWORKDAYS(Lister!$D$19,Lister!$E$19,Lister!$D$7:$D$13),IF(AND(AND(MONTH(E825)&gt;=7,MONTH(E825)&lt;8),MONTH(F825)&gt;7),(NETWORKDAYS(E825,Lister!$E$19,Lister!$D$7:$D$13)-O825)*N825/NETWORKDAYS(Lister!$D$19,Lister!$E$19,Lister!$D$7:$D$13),IF(MONTH(E825)&gt;7,0)))),0),"")</f>
        <v/>
      </c>
      <c r="R825" s="46" t="str">
        <f>IFERROR(MAX(IF(OR(O825="",P825=""),"",IF(AND(AND(MONTH(E825)&gt;=8,MONTH(E825)&lt;9),AND(MONTH(F825)&gt;=8,MONTH(F825)&lt;9)),(NETWORKDAYS(E825,F825,Lister!$D$7:$D$13)-P825)*N825/NETWORKDAYS(Lister!$D$20,Lister!$E$20,Lister!$D$7:$D$13),IF(AND(MONTH(E825)=7,MONTH(F825)=8),(NETWORKDAYS(Lister!$D$20,F825,Lister!$D$7:$D$13)-P825)*N825/NETWORKDAYS(Lister!$D$20,Lister!$E$20,Lister!$D$7:$D$13),IF(AND(MONTH(E825)=7,MONTH(F825)=7),0)))),0),"")</f>
        <v/>
      </c>
      <c r="S825" s="31" t="str">
        <f t="shared" si="87"/>
        <v/>
      </c>
      <c r="T825" s="31" t="str">
        <f t="shared" si="88"/>
        <v/>
      </c>
      <c r="U825" s="51" t="str">
        <f t="shared" si="89"/>
        <v/>
      </c>
    </row>
    <row r="826" spans="1:21" x14ac:dyDescent="0.25">
      <c r="A826" s="13" t="str">
        <f t="shared" si="90"/>
        <v/>
      </c>
      <c r="B826" s="55"/>
      <c r="C826" s="22"/>
      <c r="D826" s="23"/>
      <c r="E826" s="16"/>
      <c r="F826" s="16"/>
      <c r="G826" s="72" t="str">
        <f>IF(OR(E826="",F826=""),"",NETWORKDAYS(E826,F826,Lister!$D$7:$D$13))</f>
        <v/>
      </c>
      <c r="H826" s="19"/>
      <c r="I826" s="32" t="str">
        <f t="shared" si="84"/>
        <v/>
      </c>
      <c r="J826" s="18"/>
      <c r="K826" s="18"/>
      <c r="L826" s="46" t="str">
        <f t="shared" si="85"/>
        <v/>
      </c>
      <c r="M826" s="20"/>
      <c r="N826" s="31" t="str">
        <f t="shared" si="86"/>
        <v/>
      </c>
      <c r="O826" s="20"/>
      <c r="P826" s="20"/>
      <c r="Q826" s="46" t="str">
        <f>IFERROR(MAX(IF(OR(O826="",P826=""),"",IF(AND(AND(MONTH(E826)&gt;=7,MONTH(E826)&lt;8),AND(MONTH(F826)&gt;=7,MONTH(F826)&lt;8)),(NETWORKDAYS(E826,F826,Lister!$D$7:$D$13)-O826)*N826/NETWORKDAYS(Lister!$D$19,Lister!$E$19,Lister!$D$7:$D$13),IF(AND(AND(MONTH(E826)&gt;=7,MONTH(E826)&lt;8),MONTH(F826)&gt;7),(NETWORKDAYS(E826,Lister!$E$19,Lister!$D$7:$D$13)-O826)*N826/NETWORKDAYS(Lister!$D$19,Lister!$E$19,Lister!$D$7:$D$13),IF(MONTH(E826)&gt;7,0)))),0),"")</f>
        <v/>
      </c>
      <c r="R826" s="46" t="str">
        <f>IFERROR(MAX(IF(OR(O826="",P826=""),"",IF(AND(AND(MONTH(E826)&gt;=8,MONTH(E826)&lt;9),AND(MONTH(F826)&gt;=8,MONTH(F826)&lt;9)),(NETWORKDAYS(E826,F826,Lister!$D$7:$D$13)-P826)*N826/NETWORKDAYS(Lister!$D$20,Lister!$E$20,Lister!$D$7:$D$13),IF(AND(MONTH(E826)=7,MONTH(F826)=8),(NETWORKDAYS(Lister!$D$20,F826,Lister!$D$7:$D$13)-P826)*N826/NETWORKDAYS(Lister!$D$20,Lister!$E$20,Lister!$D$7:$D$13),IF(AND(MONTH(E826)=7,MONTH(F826)=7),0)))),0),"")</f>
        <v/>
      </c>
      <c r="S826" s="31" t="str">
        <f t="shared" si="87"/>
        <v/>
      </c>
      <c r="T826" s="31" t="str">
        <f t="shared" si="88"/>
        <v/>
      </c>
      <c r="U826" s="51" t="str">
        <f t="shared" si="89"/>
        <v/>
      </c>
    </row>
    <row r="827" spans="1:21" x14ac:dyDescent="0.25">
      <c r="A827" s="13" t="str">
        <f t="shared" si="90"/>
        <v/>
      </c>
      <c r="B827" s="55"/>
      <c r="C827" s="22"/>
      <c r="D827" s="23"/>
      <c r="E827" s="16"/>
      <c r="F827" s="16"/>
      <c r="G827" s="72" t="str">
        <f>IF(OR(E827="",F827=""),"",NETWORKDAYS(E827,F827,Lister!$D$7:$D$13))</f>
        <v/>
      </c>
      <c r="H827" s="19"/>
      <c r="I827" s="32" t="str">
        <f t="shared" si="84"/>
        <v/>
      </c>
      <c r="J827" s="18"/>
      <c r="K827" s="18"/>
      <c r="L827" s="46" t="str">
        <f t="shared" si="85"/>
        <v/>
      </c>
      <c r="M827" s="20"/>
      <c r="N827" s="31" t="str">
        <f t="shared" si="86"/>
        <v/>
      </c>
      <c r="O827" s="20"/>
      <c r="P827" s="20"/>
      <c r="Q827" s="46" t="str">
        <f>IFERROR(MAX(IF(OR(O827="",P827=""),"",IF(AND(AND(MONTH(E827)&gt;=7,MONTH(E827)&lt;8),AND(MONTH(F827)&gt;=7,MONTH(F827)&lt;8)),(NETWORKDAYS(E827,F827,Lister!$D$7:$D$13)-O827)*N827/NETWORKDAYS(Lister!$D$19,Lister!$E$19,Lister!$D$7:$D$13),IF(AND(AND(MONTH(E827)&gt;=7,MONTH(E827)&lt;8),MONTH(F827)&gt;7),(NETWORKDAYS(E827,Lister!$E$19,Lister!$D$7:$D$13)-O827)*N827/NETWORKDAYS(Lister!$D$19,Lister!$E$19,Lister!$D$7:$D$13),IF(MONTH(E827)&gt;7,0)))),0),"")</f>
        <v/>
      </c>
      <c r="R827" s="46" t="str">
        <f>IFERROR(MAX(IF(OR(O827="",P827=""),"",IF(AND(AND(MONTH(E827)&gt;=8,MONTH(E827)&lt;9),AND(MONTH(F827)&gt;=8,MONTH(F827)&lt;9)),(NETWORKDAYS(E827,F827,Lister!$D$7:$D$13)-P827)*N827/NETWORKDAYS(Lister!$D$20,Lister!$E$20,Lister!$D$7:$D$13),IF(AND(MONTH(E827)=7,MONTH(F827)=8),(NETWORKDAYS(Lister!$D$20,F827,Lister!$D$7:$D$13)-P827)*N827/NETWORKDAYS(Lister!$D$20,Lister!$E$20,Lister!$D$7:$D$13),IF(AND(MONTH(E827)=7,MONTH(F827)=7),0)))),0),"")</f>
        <v/>
      </c>
      <c r="S827" s="31" t="str">
        <f t="shared" si="87"/>
        <v/>
      </c>
      <c r="T827" s="31" t="str">
        <f t="shared" si="88"/>
        <v/>
      </c>
      <c r="U827" s="51" t="str">
        <f t="shared" si="89"/>
        <v/>
      </c>
    </row>
    <row r="828" spans="1:21" x14ac:dyDescent="0.25">
      <c r="A828" s="13" t="str">
        <f t="shared" si="90"/>
        <v/>
      </c>
      <c r="B828" s="55"/>
      <c r="C828" s="22"/>
      <c r="D828" s="23"/>
      <c r="E828" s="16"/>
      <c r="F828" s="16"/>
      <c r="G828" s="72" t="str">
        <f>IF(OR(E828="",F828=""),"",NETWORKDAYS(E828,F828,Lister!$D$7:$D$13))</f>
        <v/>
      </c>
      <c r="H828" s="19"/>
      <c r="I828" s="32" t="str">
        <f t="shared" si="84"/>
        <v/>
      </c>
      <c r="J828" s="18"/>
      <c r="K828" s="18"/>
      <c r="L828" s="46" t="str">
        <f t="shared" si="85"/>
        <v/>
      </c>
      <c r="M828" s="20"/>
      <c r="N828" s="31" t="str">
        <f t="shared" si="86"/>
        <v/>
      </c>
      <c r="O828" s="20"/>
      <c r="P828" s="20"/>
      <c r="Q828" s="46" t="str">
        <f>IFERROR(MAX(IF(OR(O828="",P828=""),"",IF(AND(AND(MONTH(E828)&gt;=7,MONTH(E828)&lt;8),AND(MONTH(F828)&gt;=7,MONTH(F828)&lt;8)),(NETWORKDAYS(E828,F828,Lister!$D$7:$D$13)-O828)*N828/NETWORKDAYS(Lister!$D$19,Lister!$E$19,Lister!$D$7:$D$13),IF(AND(AND(MONTH(E828)&gt;=7,MONTH(E828)&lt;8),MONTH(F828)&gt;7),(NETWORKDAYS(E828,Lister!$E$19,Lister!$D$7:$D$13)-O828)*N828/NETWORKDAYS(Lister!$D$19,Lister!$E$19,Lister!$D$7:$D$13),IF(MONTH(E828)&gt;7,0)))),0),"")</f>
        <v/>
      </c>
      <c r="R828" s="46" t="str">
        <f>IFERROR(MAX(IF(OR(O828="",P828=""),"",IF(AND(AND(MONTH(E828)&gt;=8,MONTH(E828)&lt;9),AND(MONTH(F828)&gt;=8,MONTH(F828)&lt;9)),(NETWORKDAYS(E828,F828,Lister!$D$7:$D$13)-P828)*N828/NETWORKDAYS(Lister!$D$20,Lister!$E$20,Lister!$D$7:$D$13),IF(AND(MONTH(E828)=7,MONTH(F828)=8),(NETWORKDAYS(Lister!$D$20,F828,Lister!$D$7:$D$13)-P828)*N828/NETWORKDAYS(Lister!$D$20,Lister!$E$20,Lister!$D$7:$D$13),IF(AND(MONTH(E828)=7,MONTH(F828)=7),0)))),0),"")</f>
        <v/>
      </c>
      <c r="S828" s="31" t="str">
        <f t="shared" si="87"/>
        <v/>
      </c>
      <c r="T828" s="31" t="str">
        <f t="shared" si="88"/>
        <v/>
      </c>
      <c r="U828" s="51" t="str">
        <f t="shared" si="89"/>
        <v/>
      </c>
    </row>
    <row r="829" spans="1:21" x14ac:dyDescent="0.25">
      <c r="A829" s="13" t="str">
        <f t="shared" si="90"/>
        <v/>
      </c>
      <c r="B829" s="55"/>
      <c r="C829" s="22"/>
      <c r="D829" s="23"/>
      <c r="E829" s="16"/>
      <c r="F829" s="16"/>
      <c r="G829" s="72" t="str">
        <f>IF(OR(E829="",F829=""),"",NETWORKDAYS(E829,F829,Lister!$D$7:$D$13))</f>
        <v/>
      </c>
      <c r="H829" s="19"/>
      <c r="I829" s="32" t="str">
        <f t="shared" si="84"/>
        <v/>
      </c>
      <c r="J829" s="18"/>
      <c r="K829" s="18"/>
      <c r="L829" s="46" t="str">
        <f t="shared" si="85"/>
        <v/>
      </c>
      <c r="M829" s="20"/>
      <c r="N829" s="31" t="str">
        <f t="shared" si="86"/>
        <v/>
      </c>
      <c r="O829" s="20"/>
      <c r="P829" s="20"/>
      <c r="Q829" s="46" t="str">
        <f>IFERROR(MAX(IF(OR(O829="",P829=""),"",IF(AND(AND(MONTH(E829)&gt;=7,MONTH(E829)&lt;8),AND(MONTH(F829)&gt;=7,MONTH(F829)&lt;8)),(NETWORKDAYS(E829,F829,Lister!$D$7:$D$13)-O829)*N829/NETWORKDAYS(Lister!$D$19,Lister!$E$19,Lister!$D$7:$D$13),IF(AND(AND(MONTH(E829)&gt;=7,MONTH(E829)&lt;8),MONTH(F829)&gt;7),(NETWORKDAYS(E829,Lister!$E$19,Lister!$D$7:$D$13)-O829)*N829/NETWORKDAYS(Lister!$D$19,Lister!$E$19,Lister!$D$7:$D$13),IF(MONTH(E829)&gt;7,0)))),0),"")</f>
        <v/>
      </c>
      <c r="R829" s="46" t="str">
        <f>IFERROR(MAX(IF(OR(O829="",P829=""),"",IF(AND(AND(MONTH(E829)&gt;=8,MONTH(E829)&lt;9),AND(MONTH(F829)&gt;=8,MONTH(F829)&lt;9)),(NETWORKDAYS(E829,F829,Lister!$D$7:$D$13)-P829)*N829/NETWORKDAYS(Lister!$D$20,Lister!$E$20,Lister!$D$7:$D$13),IF(AND(MONTH(E829)=7,MONTH(F829)=8),(NETWORKDAYS(Lister!$D$20,F829,Lister!$D$7:$D$13)-P829)*N829/NETWORKDAYS(Lister!$D$20,Lister!$E$20,Lister!$D$7:$D$13),IF(AND(MONTH(E829)=7,MONTH(F829)=7),0)))),0),"")</f>
        <v/>
      </c>
      <c r="S829" s="31" t="str">
        <f t="shared" si="87"/>
        <v/>
      </c>
      <c r="T829" s="31" t="str">
        <f t="shared" si="88"/>
        <v/>
      </c>
      <c r="U829" s="51" t="str">
        <f t="shared" si="89"/>
        <v/>
      </c>
    </row>
    <row r="830" spans="1:21" x14ac:dyDescent="0.25">
      <c r="A830" s="13" t="str">
        <f t="shared" si="90"/>
        <v/>
      </c>
      <c r="B830" s="55"/>
      <c r="C830" s="22"/>
      <c r="D830" s="23"/>
      <c r="E830" s="16"/>
      <c r="F830" s="16"/>
      <c r="G830" s="72" t="str">
        <f>IF(OR(E830="",F830=""),"",NETWORKDAYS(E830,F830,Lister!$D$7:$D$13))</f>
        <v/>
      </c>
      <c r="H830" s="19"/>
      <c r="I830" s="32" t="str">
        <f t="shared" si="84"/>
        <v/>
      </c>
      <c r="J830" s="18"/>
      <c r="K830" s="18"/>
      <c r="L830" s="46" t="str">
        <f t="shared" si="85"/>
        <v/>
      </c>
      <c r="M830" s="20"/>
      <c r="N830" s="31" t="str">
        <f t="shared" si="86"/>
        <v/>
      </c>
      <c r="O830" s="20"/>
      <c r="P830" s="20"/>
      <c r="Q830" s="46" t="str">
        <f>IFERROR(MAX(IF(OR(O830="",P830=""),"",IF(AND(AND(MONTH(E830)&gt;=7,MONTH(E830)&lt;8),AND(MONTH(F830)&gt;=7,MONTH(F830)&lt;8)),(NETWORKDAYS(E830,F830,Lister!$D$7:$D$13)-O830)*N830/NETWORKDAYS(Lister!$D$19,Lister!$E$19,Lister!$D$7:$D$13),IF(AND(AND(MONTH(E830)&gt;=7,MONTH(E830)&lt;8),MONTH(F830)&gt;7),(NETWORKDAYS(E830,Lister!$E$19,Lister!$D$7:$D$13)-O830)*N830/NETWORKDAYS(Lister!$D$19,Lister!$E$19,Lister!$D$7:$D$13),IF(MONTH(E830)&gt;7,0)))),0),"")</f>
        <v/>
      </c>
      <c r="R830" s="46" t="str">
        <f>IFERROR(MAX(IF(OR(O830="",P830=""),"",IF(AND(AND(MONTH(E830)&gt;=8,MONTH(E830)&lt;9),AND(MONTH(F830)&gt;=8,MONTH(F830)&lt;9)),(NETWORKDAYS(E830,F830,Lister!$D$7:$D$13)-P830)*N830/NETWORKDAYS(Lister!$D$20,Lister!$E$20,Lister!$D$7:$D$13),IF(AND(MONTH(E830)=7,MONTH(F830)=8),(NETWORKDAYS(Lister!$D$20,F830,Lister!$D$7:$D$13)-P830)*N830/NETWORKDAYS(Lister!$D$20,Lister!$E$20,Lister!$D$7:$D$13),IF(AND(MONTH(E830)=7,MONTH(F830)=7),0)))),0),"")</f>
        <v/>
      </c>
      <c r="S830" s="31" t="str">
        <f t="shared" si="87"/>
        <v/>
      </c>
      <c r="T830" s="31" t="str">
        <f t="shared" si="88"/>
        <v/>
      </c>
      <c r="U830" s="51" t="str">
        <f t="shared" si="89"/>
        <v/>
      </c>
    </row>
    <row r="831" spans="1:21" x14ac:dyDescent="0.25">
      <c r="A831" s="13" t="str">
        <f t="shared" si="90"/>
        <v/>
      </c>
      <c r="B831" s="55"/>
      <c r="C831" s="22"/>
      <c r="D831" s="23"/>
      <c r="E831" s="16"/>
      <c r="F831" s="16"/>
      <c r="G831" s="72" t="str">
        <f>IF(OR(E831="",F831=""),"",NETWORKDAYS(E831,F831,Lister!$D$7:$D$13))</f>
        <v/>
      </c>
      <c r="H831" s="19"/>
      <c r="I831" s="32" t="str">
        <f t="shared" si="84"/>
        <v/>
      </c>
      <c r="J831" s="18"/>
      <c r="K831" s="18"/>
      <c r="L831" s="46" t="str">
        <f t="shared" si="85"/>
        <v/>
      </c>
      <c r="M831" s="20"/>
      <c r="N831" s="31" t="str">
        <f t="shared" si="86"/>
        <v/>
      </c>
      <c r="O831" s="20"/>
      <c r="P831" s="20"/>
      <c r="Q831" s="46" t="str">
        <f>IFERROR(MAX(IF(OR(O831="",P831=""),"",IF(AND(AND(MONTH(E831)&gt;=7,MONTH(E831)&lt;8),AND(MONTH(F831)&gt;=7,MONTH(F831)&lt;8)),(NETWORKDAYS(E831,F831,Lister!$D$7:$D$13)-O831)*N831/NETWORKDAYS(Lister!$D$19,Lister!$E$19,Lister!$D$7:$D$13),IF(AND(AND(MONTH(E831)&gt;=7,MONTH(E831)&lt;8),MONTH(F831)&gt;7),(NETWORKDAYS(E831,Lister!$E$19,Lister!$D$7:$D$13)-O831)*N831/NETWORKDAYS(Lister!$D$19,Lister!$E$19,Lister!$D$7:$D$13),IF(MONTH(E831)&gt;7,0)))),0),"")</f>
        <v/>
      </c>
      <c r="R831" s="46" t="str">
        <f>IFERROR(MAX(IF(OR(O831="",P831=""),"",IF(AND(AND(MONTH(E831)&gt;=8,MONTH(E831)&lt;9),AND(MONTH(F831)&gt;=8,MONTH(F831)&lt;9)),(NETWORKDAYS(E831,F831,Lister!$D$7:$D$13)-P831)*N831/NETWORKDAYS(Lister!$D$20,Lister!$E$20,Lister!$D$7:$D$13),IF(AND(MONTH(E831)=7,MONTH(F831)=8),(NETWORKDAYS(Lister!$D$20,F831,Lister!$D$7:$D$13)-P831)*N831/NETWORKDAYS(Lister!$D$20,Lister!$E$20,Lister!$D$7:$D$13),IF(AND(MONTH(E831)=7,MONTH(F831)=7),0)))),0),"")</f>
        <v/>
      </c>
      <c r="S831" s="31" t="str">
        <f t="shared" si="87"/>
        <v/>
      </c>
      <c r="T831" s="31" t="str">
        <f t="shared" si="88"/>
        <v/>
      </c>
      <c r="U831" s="51" t="str">
        <f t="shared" si="89"/>
        <v/>
      </c>
    </row>
    <row r="832" spans="1:21" x14ac:dyDescent="0.25">
      <c r="A832" s="13" t="str">
        <f t="shared" si="90"/>
        <v/>
      </c>
      <c r="B832" s="55"/>
      <c r="C832" s="22"/>
      <c r="D832" s="23"/>
      <c r="E832" s="16"/>
      <c r="F832" s="16"/>
      <c r="G832" s="72" t="str">
        <f>IF(OR(E832="",F832=""),"",NETWORKDAYS(E832,F832,Lister!$D$7:$D$13))</f>
        <v/>
      </c>
      <c r="H832" s="19"/>
      <c r="I832" s="32" t="str">
        <f t="shared" si="84"/>
        <v/>
      </c>
      <c r="J832" s="18"/>
      <c r="K832" s="18"/>
      <c r="L832" s="46" t="str">
        <f t="shared" si="85"/>
        <v/>
      </c>
      <c r="M832" s="20"/>
      <c r="N832" s="31" t="str">
        <f t="shared" si="86"/>
        <v/>
      </c>
      <c r="O832" s="20"/>
      <c r="P832" s="20"/>
      <c r="Q832" s="46" t="str">
        <f>IFERROR(MAX(IF(OR(O832="",P832=""),"",IF(AND(AND(MONTH(E832)&gt;=7,MONTH(E832)&lt;8),AND(MONTH(F832)&gt;=7,MONTH(F832)&lt;8)),(NETWORKDAYS(E832,F832,Lister!$D$7:$D$13)-O832)*N832/NETWORKDAYS(Lister!$D$19,Lister!$E$19,Lister!$D$7:$D$13),IF(AND(AND(MONTH(E832)&gt;=7,MONTH(E832)&lt;8),MONTH(F832)&gt;7),(NETWORKDAYS(E832,Lister!$E$19,Lister!$D$7:$D$13)-O832)*N832/NETWORKDAYS(Lister!$D$19,Lister!$E$19,Lister!$D$7:$D$13),IF(MONTH(E832)&gt;7,0)))),0),"")</f>
        <v/>
      </c>
      <c r="R832" s="46" t="str">
        <f>IFERROR(MAX(IF(OR(O832="",P832=""),"",IF(AND(AND(MONTH(E832)&gt;=8,MONTH(E832)&lt;9),AND(MONTH(F832)&gt;=8,MONTH(F832)&lt;9)),(NETWORKDAYS(E832,F832,Lister!$D$7:$D$13)-P832)*N832/NETWORKDAYS(Lister!$D$20,Lister!$E$20,Lister!$D$7:$D$13),IF(AND(MONTH(E832)=7,MONTH(F832)=8),(NETWORKDAYS(Lister!$D$20,F832,Lister!$D$7:$D$13)-P832)*N832/NETWORKDAYS(Lister!$D$20,Lister!$E$20,Lister!$D$7:$D$13),IF(AND(MONTH(E832)=7,MONTH(F832)=7),0)))),0),"")</f>
        <v/>
      </c>
      <c r="S832" s="31" t="str">
        <f t="shared" si="87"/>
        <v/>
      </c>
      <c r="T832" s="31" t="str">
        <f t="shared" si="88"/>
        <v/>
      </c>
      <c r="U832" s="51" t="str">
        <f t="shared" si="89"/>
        <v/>
      </c>
    </row>
    <row r="833" spans="1:21" x14ac:dyDescent="0.25">
      <c r="A833" s="13" t="str">
        <f t="shared" si="90"/>
        <v/>
      </c>
      <c r="B833" s="55"/>
      <c r="C833" s="22"/>
      <c r="D833" s="23"/>
      <c r="E833" s="16"/>
      <c r="F833" s="16"/>
      <c r="G833" s="72" t="str">
        <f>IF(OR(E833="",F833=""),"",NETWORKDAYS(E833,F833,Lister!$D$7:$D$13))</f>
        <v/>
      </c>
      <c r="H833" s="19"/>
      <c r="I833" s="32" t="str">
        <f t="shared" si="84"/>
        <v/>
      </c>
      <c r="J833" s="18"/>
      <c r="K833" s="18"/>
      <c r="L833" s="46" t="str">
        <f t="shared" si="85"/>
        <v/>
      </c>
      <c r="M833" s="20"/>
      <c r="N833" s="31" t="str">
        <f t="shared" si="86"/>
        <v/>
      </c>
      <c r="O833" s="20"/>
      <c r="P833" s="20"/>
      <c r="Q833" s="46" t="str">
        <f>IFERROR(MAX(IF(OR(O833="",P833=""),"",IF(AND(AND(MONTH(E833)&gt;=7,MONTH(E833)&lt;8),AND(MONTH(F833)&gt;=7,MONTH(F833)&lt;8)),(NETWORKDAYS(E833,F833,Lister!$D$7:$D$13)-O833)*N833/NETWORKDAYS(Lister!$D$19,Lister!$E$19,Lister!$D$7:$D$13),IF(AND(AND(MONTH(E833)&gt;=7,MONTH(E833)&lt;8),MONTH(F833)&gt;7),(NETWORKDAYS(E833,Lister!$E$19,Lister!$D$7:$D$13)-O833)*N833/NETWORKDAYS(Lister!$D$19,Lister!$E$19,Lister!$D$7:$D$13),IF(MONTH(E833)&gt;7,0)))),0),"")</f>
        <v/>
      </c>
      <c r="R833" s="46" t="str">
        <f>IFERROR(MAX(IF(OR(O833="",P833=""),"",IF(AND(AND(MONTH(E833)&gt;=8,MONTH(E833)&lt;9),AND(MONTH(F833)&gt;=8,MONTH(F833)&lt;9)),(NETWORKDAYS(E833,F833,Lister!$D$7:$D$13)-P833)*N833/NETWORKDAYS(Lister!$D$20,Lister!$E$20,Lister!$D$7:$D$13),IF(AND(MONTH(E833)=7,MONTH(F833)=8),(NETWORKDAYS(Lister!$D$20,F833,Lister!$D$7:$D$13)-P833)*N833/NETWORKDAYS(Lister!$D$20,Lister!$E$20,Lister!$D$7:$D$13),IF(AND(MONTH(E833)=7,MONTH(F833)=7),0)))),0),"")</f>
        <v/>
      </c>
      <c r="S833" s="31" t="str">
        <f t="shared" si="87"/>
        <v/>
      </c>
      <c r="T833" s="31" t="str">
        <f t="shared" si="88"/>
        <v/>
      </c>
      <c r="U833" s="51" t="str">
        <f t="shared" si="89"/>
        <v/>
      </c>
    </row>
    <row r="834" spans="1:21" x14ac:dyDescent="0.25">
      <c r="A834" s="13" t="str">
        <f t="shared" si="90"/>
        <v/>
      </c>
      <c r="B834" s="55"/>
      <c r="C834" s="22"/>
      <c r="D834" s="23"/>
      <c r="E834" s="16"/>
      <c r="F834" s="16"/>
      <c r="G834" s="72" t="str">
        <f>IF(OR(E834="",F834=""),"",NETWORKDAYS(E834,F834,Lister!$D$7:$D$13))</f>
        <v/>
      </c>
      <c r="H834" s="19"/>
      <c r="I834" s="32" t="str">
        <f t="shared" si="84"/>
        <v/>
      </c>
      <c r="J834" s="18"/>
      <c r="K834" s="18"/>
      <c r="L834" s="46" t="str">
        <f t="shared" si="85"/>
        <v/>
      </c>
      <c r="M834" s="20"/>
      <c r="N834" s="31" t="str">
        <f t="shared" si="86"/>
        <v/>
      </c>
      <c r="O834" s="20"/>
      <c r="P834" s="20"/>
      <c r="Q834" s="46" t="str">
        <f>IFERROR(MAX(IF(OR(O834="",P834=""),"",IF(AND(AND(MONTH(E834)&gt;=7,MONTH(E834)&lt;8),AND(MONTH(F834)&gt;=7,MONTH(F834)&lt;8)),(NETWORKDAYS(E834,F834,Lister!$D$7:$D$13)-O834)*N834/NETWORKDAYS(Lister!$D$19,Lister!$E$19,Lister!$D$7:$D$13),IF(AND(AND(MONTH(E834)&gt;=7,MONTH(E834)&lt;8),MONTH(F834)&gt;7),(NETWORKDAYS(E834,Lister!$E$19,Lister!$D$7:$D$13)-O834)*N834/NETWORKDAYS(Lister!$D$19,Lister!$E$19,Lister!$D$7:$D$13),IF(MONTH(E834)&gt;7,0)))),0),"")</f>
        <v/>
      </c>
      <c r="R834" s="46" t="str">
        <f>IFERROR(MAX(IF(OR(O834="",P834=""),"",IF(AND(AND(MONTH(E834)&gt;=8,MONTH(E834)&lt;9),AND(MONTH(F834)&gt;=8,MONTH(F834)&lt;9)),(NETWORKDAYS(E834,F834,Lister!$D$7:$D$13)-P834)*N834/NETWORKDAYS(Lister!$D$20,Lister!$E$20,Lister!$D$7:$D$13),IF(AND(MONTH(E834)=7,MONTH(F834)=8),(NETWORKDAYS(Lister!$D$20,F834,Lister!$D$7:$D$13)-P834)*N834/NETWORKDAYS(Lister!$D$20,Lister!$E$20,Lister!$D$7:$D$13),IF(AND(MONTH(E834)=7,MONTH(F834)=7),0)))),0),"")</f>
        <v/>
      </c>
      <c r="S834" s="31" t="str">
        <f t="shared" si="87"/>
        <v/>
      </c>
      <c r="T834" s="31" t="str">
        <f t="shared" si="88"/>
        <v/>
      </c>
      <c r="U834" s="51" t="str">
        <f t="shared" si="89"/>
        <v/>
      </c>
    </row>
    <row r="835" spans="1:21" x14ac:dyDescent="0.25">
      <c r="A835" s="13" t="str">
        <f t="shared" si="90"/>
        <v/>
      </c>
      <c r="B835" s="55"/>
      <c r="C835" s="22"/>
      <c r="D835" s="23"/>
      <c r="E835" s="16"/>
      <c r="F835" s="16"/>
      <c r="G835" s="72" t="str">
        <f>IF(OR(E835="",F835=""),"",NETWORKDAYS(E835,F835,Lister!$D$7:$D$13))</f>
        <v/>
      </c>
      <c r="H835" s="19"/>
      <c r="I835" s="32" t="str">
        <f t="shared" si="84"/>
        <v/>
      </c>
      <c r="J835" s="18"/>
      <c r="K835" s="18"/>
      <c r="L835" s="46" t="str">
        <f t="shared" si="85"/>
        <v/>
      </c>
      <c r="M835" s="20"/>
      <c r="N835" s="31" t="str">
        <f t="shared" si="86"/>
        <v/>
      </c>
      <c r="O835" s="20"/>
      <c r="P835" s="20"/>
      <c r="Q835" s="46" t="str">
        <f>IFERROR(MAX(IF(OR(O835="",P835=""),"",IF(AND(AND(MONTH(E835)&gt;=7,MONTH(E835)&lt;8),AND(MONTH(F835)&gt;=7,MONTH(F835)&lt;8)),(NETWORKDAYS(E835,F835,Lister!$D$7:$D$13)-O835)*N835/NETWORKDAYS(Lister!$D$19,Lister!$E$19,Lister!$D$7:$D$13),IF(AND(AND(MONTH(E835)&gt;=7,MONTH(E835)&lt;8),MONTH(F835)&gt;7),(NETWORKDAYS(E835,Lister!$E$19,Lister!$D$7:$D$13)-O835)*N835/NETWORKDAYS(Lister!$D$19,Lister!$E$19,Lister!$D$7:$D$13),IF(MONTH(E835)&gt;7,0)))),0),"")</f>
        <v/>
      </c>
      <c r="R835" s="46" t="str">
        <f>IFERROR(MAX(IF(OR(O835="",P835=""),"",IF(AND(AND(MONTH(E835)&gt;=8,MONTH(E835)&lt;9),AND(MONTH(F835)&gt;=8,MONTH(F835)&lt;9)),(NETWORKDAYS(E835,F835,Lister!$D$7:$D$13)-P835)*N835/NETWORKDAYS(Lister!$D$20,Lister!$E$20,Lister!$D$7:$D$13),IF(AND(MONTH(E835)=7,MONTH(F835)=8),(NETWORKDAYS(Lister!$D$20,F835,Lister!$D$7:$D$13)-P835)*N835/NETWORKDAYS(Lister!$D$20,Lister!$E$20,Lister!$D$7:$D$13),IF(AND(MONTH(E835)=7,MONTH(F835)=7),0)))),0),"")</f>
        <v/>
      </c>
      <c r="S835" s="31" t="str">
        <f t="shared" si="87"/>
        <v/>
      </c>
      <c r="T835" s="31" t="str">
        <f t="shared" si="88"/>
        <v/>
      </c>
      <c r="U835" s="51" t="str">
        <f t="shared" si="89"/>
        <v/>
      </c>
    </row>
    <row r="836" spans="1:21" x14ac:dyDescent="0.25">
      <c r="A836" s="13" t="str">
        <f t="shared" si="90"/>
        <v/>
      </c>
      <c r="B836" s="55"/>
      <c r="C836" s="22"/>
      <c r="D836" s="23"/>
      <c r="E836" s="16"/>
      <c r="F836" s="16"/>
      <c r="G836" s="72" t="str">
        <f>IF(OR(E836="",F836=""),"",NETWORKDAYS(E836,F836,Lister!$D$7:$D$13))</f>
        <v/>
      </c>
      <c r="H836" s="19"/>
      <c r="I836" s="32" t="str">
        <f t="shared" si="84"/>
        <v/>
      </c>
      <c r="J836" s="18"/>
      <c r="K836" s="18"/>
      <c r="L836" s="46" t="str">
        <f t="shared" si="85"/>
        <v/>
      </c>
      <c r="M836" s="20"/>
      <c r="N836" s="31" t="str">
        <f t="shared" si="86"/>
        <v/>
      </c>
      <c r="O836" s="20"/>
      <c r="P836" s="20"/>
      <c r="Q836" s="46" t="str">
        <f>IFERROR(MAX(IF(OR(O836="",P836=""),"",IF(AND(AND(MONTH(E836)&gt;=7,MONTH(E836)&lt;8),AND(MONTH(F836)&gt;=7,MONTH(F836)&lt;8)),(NETWORKDAYS(E836,F836,Lister!$D$7:$D$13)-O836)*N836/NETWORKDAYS(Lister!$D$19,Lister!$E$19,Lister!$D$7:$D$13),IF(AND(AND(MONTH(E836)&gt;=7,MONTH(E836)&lt;8),MONTH(F836)&gt;7),(NETWORKDAYS(E836,Lister!$E$19,Lister!$D$7:$D$13)-O836)*N836/NETWORKDAYS(Lister!$D$19,Lister!$E$19,Lister!$D$7:$D$13),IF(MONTH(E836)&gt;7,0)))),0),"")</f>
        <v/>
      </c>
      <c r="R836" s="46" t="str">
        <f>IFERROR(MAX(IF(OR(O836="",P836=""),"",IF(AND(AND(MONTH(E836)&gt;=8,MONTH(E836)&lt;9),AND(MONTH(F836)&gt;=8,MONTH(F836)&lt;9)),(NETWORKDAYS(E836,F836,Lister!$D$7:$D$13)-P836)*N836/NETWORKDAYS(Lister!$D$20,Lister!$E$20,Lister!$D$7:$D$13),IF(AND(MONTH(E836)=7,MONTH(F836)=8),(NETWORKDAYS(Lister!$D$20,F836,Lister!$D$7:$D$13)-P836)*N836/NETWORKDAYS(Lister!$D$20,Lister!$E$20,Lister!$D$7:$D$13),IF(AND(MONTH(E836)=7,MONTH(F836)=7),0)))),0),"")</f>
        <v/>
      </c>
      <c r="S836" s="31" t="str">
        <f t="shared" si="87"/>
        <v/>
      </c>
      <c r="T836" s="31" t="str">
        <f t="shared" si="88"/>
        <v/>
      </c>
      <c r="U836" s="51" t="str">
        <f t="shared" si="89"/>
        <v/>
      </c>
    </row>
    <row r="837" spans="1:21" x14ac:dyDescent="0.25">
      <c r="A837" s="13" t="str">
        <f t="shared" si="90"/>
        <v/>
      </c>
      <c r="B837" s="55"/>
      <c r="C837" s="22"/>
      <c r="D837" s="23"/>
      <c r="E837" s="16"/>
      <c r="F837" s="16"/>
      <c r="G837" s="72" t="str">
        <f>IF(OR(E837="",F837=""),"",NETWORKDAYS(E837,F837,Lister!$D$7:$D$13))</f>
        <v/>
      </c>
      <c r="H837" s="19"/>
      <c r="I837" s="32" t="str">
        <f t="shared" si="84"/>
        <v/>
      </c>
      <c r="J837" s="18"/>
      <c r="K837" s="18"/>
      <c r="L837" s="46" t="str">
        <f t="shared" si="85"/>
        <v/>
      </c>
      <c r="M837" s="20"/>
      <c r="N837" s="31" t="str">
        <f t="shared" si="86"/>
        <v/>
      </c>
      <c r="O837" s="20"/>
      <c r="P837" s="20"/>
      <c r="Q837" s="46" t="str">
        <f>IFERROR(MAX(IF(OR(O837="",P837=""),"",IF(AND(AND(MONTH(E837)&gt;=7,MONTH(E837)&lt;8),AND(MONTH(F837)&gt;=7,MONTH(F837)&lt;8)),(NETWORKDAYS(E837,F837,Lister!$D$7:$D$13)-O837)*N837/NETWORKDAYS(Lister!$D$19,Lister!$E$19,Lister!$D$7:$D$13),IF(AND(AND(MONTH(E837)&gt;=7,MONTH(E837)&lt;8),MONTH(F837)&gt;7),(NETWORKDAYS(E837,Lister!$E$19,Lister!$D$7:$D$13)-O837)*N837/NETWORKDAYS(Lister!$D$19,Lister!$E$19,Lister!$D$7:$D$13),IF(MONTH(E837)&gt;7,0)))),0),"")</f>
        <v/>
      </c>
      <c r="R837" s="46" t="str">
        <f>IFERROR(MAX(IF(OR(O837="",P837=""),"",IF(AND(AND(MONTH(E837)&gt;=8,MONTH(E837)&lt;9),AND(MONTH(F837)&gt;=8,MONTH(F837)&lt;9)),(NETWORKDAYS(E837,F837,Lister!$D$7:$D$13)-P837)*N837/NETWORKDAYS(Lister!$D$20,Lister!$E$20,Lister!$D$7:$D$13),IF(AND(MONTH(E837)=7,MONTH(F837)=8),(NETWORKDAYS(Lister!$D$20,F837,Lister!$D$7:$D$13)-P837)*N837/NETWORKDAYS(Lister!$D$20,Lister!$E$20,Lister!$D$7:$D$13),IF(AND(MONTH(E837)=7,MONTH(F837)=7),0)))),0),"")</f>
        <v/>
      </c>
      <c r="S837" s="31" t="str">
        <f t="shared" si="87"/>
        <v/>
      </c>
      <c r="T837" s="31" t="str">
        <f t="shared" si="88"/>
        <v/>
      </c>
      <c r="U837" s="51" t="str">
        <f t="shared" si="89"/>
        <v/>
      </c>
    </row>
    <row r="838" spans="1:21" x14ac:dyDescent="0.25">
      <c r="A838" s="13" t="str">
        <f t="shared" si="90"/>
        <v/>
      </c>
      <c r="B838" s="55"/>
      <c r="C838" s="22"/>
      <c r="D838" s="23"/>
      <c r="E838" s="16"/>
      <c r="F838" s="16"/>
      <c r="G838" s="72" t="str">
        <f>IF(OR(E838="",F838=""),"",NETWORKDAYS(E838,F838,Lister!$D$7:$D$13))</f>
        <v/>
      </c>
      <c r="H838" s="19"/>
      <c r="I838" s="32" t="str">
        <f t="shared" si="84"/>
        <v/>
      </c>
      <c r="J838" s="18"/>
      <c r="K838" s="18"/>
      <c r="L838" s="46" t="str">
        <f t="shared" si="85"/>
        <v/>
      </c>
      <c r="M838" s="20"/>
      <c r="N838" s="31" t="str">
        <f t="shared" si="86"/>
        <v/>
      </c>
      <c r="O838" s="20"/>
      <c r="P838" s="20"/>
      <c r="Q838" s="46" t="str">
        <f>IFERROR(MAX(IF(OR(O838="",P838=""),"",IF(AND(AND(MONTH(E838)&gt;=7,MONTH(E838)&lt;8),AND(MONTH(F838)&gt;=7,MONTH(F838)&lt;8)),(NETWORKDAYS(E838,F838,Lister!$D$7:$D$13)-O838)*N838/NETWORKDAYS(Lister!$D$19,Lister!$E$19,Lister!$D$7:$D$13),IF(AND(AND(MONTH(E838)&gt;=7,MONTH(E838)&lt;8),MONTH(F838)&gt;7),(NETWORKDAYS(E838,Lister!$E$19,Lister!$D$7:$D$13)-O838)*N838/NETWORKDAYS(Lister!$D$19,Lister!$E$19,Lister!$D$7:$D$13),IF(MONTH(E838)&gt;7,0)))),0),"")</f>
        <v/>
      </c>
      <c r="R838" s="46" t="str">
        <f>IFERROR(MAX(IF(OR(O838="",P838=""),"",IF(AND(AND(MONTH(E838)&gt;=8,MONTH(E838)&lt;9),AND(MONTH(F838)&gt;=8,MONTH(F838)&lt;9)),(NETWORKDAYS(E838,F838,Lister!$D$7:$D$13)-P838)*N838/NETWORKDAYS(Lister!$D$20,Lister!$E$20,Lister!$D$7:$D$13),IF(AND(MONTH(E838)=7,MONTH(F838)=8),(NETWORKDAYS(Lister!$D$20,F838,Lister!$D$7:$D$13)-P838)*N838/NETWORKDAYS(Lister!$D$20,Lister!$E$20,Lister!$D$7:$D$13),IF(AND(MONTH(E838)=7,MONTH(F838)=7),0)))),0),"")</f>
        <v/>
      </c>
      <c r="S838" s="31" t="str">
        <f t="shared" si="87"/>
        <v/>
      </c>
      <c r="T838" s="31" t="str">
        <f t="shared" si="88"/>
        <v/>
      </c>
      <c r="U838" s="51" t="str">
        <f t="shared" si="89"/>
        <v/>
      </c>
    </row>
    <row r="839" spans="1:21" x14ac:dyDescent="0.25">
      <c r="A839" s="13" t="str">
        <f t="shared" si="90"/>
        <v/>
      </c>
      <c r="B839" s="55"/>
      <c r="C839" s="22"/>
      <c r="D839" s="23"/>
      <c r="E839" s="16"/>
      <c r="F839" s="16"/>
      <c r="G839" s="72" t="str">
        <f>IF(OR(E839="",F839=""),"",NETWORKDAYS(E839,F839,Lister!$D$7:$D$13))</f>
        <v/>
      </c>
      <c r="H839" s="19"/>
      <c r="I839" s="32" t="str">
        <f t="shared" si="84"/>
        <v/>
      </c>
      <c r="J839" s="18"/>
      <c r="K839" s="18"/>
      <c r="L839" s="46" t="str">
        <f t="shared" si="85"/>
        <v/>
      </c>
      <c r="M839" s="20"/>
      <c r="N839" s="31" t="str">
        <f t="shared" si="86"/>
        <v/>
      </c>
      <c r="O839" s="20"/>
      <c r="P839" s="20"/>
      <c r="Q839" s="46" t="str">
        <f>IFERROR(MAX(IF(OR(O839="",P839=""),"",IF(AND(AND(MONTH(E839)&gt;=7,MONTH(E839)&lt;8),AND(MONTH(F839)&gt;=7,MONTH(F839)&lt;8)),(NETWORKDAYS(E839,F839,Lister!$D$7:$D$13)-O839)*N839/NETWORKDAYS(Lister!$D$19,Lister!$E$19,Lister!$D$7:$D$13),IF(AND(AND(MONTH(E839)&gt;=7,MONTH(E839)&lt;8),MONTH(F839)&gt;7),(NETWORKDAYS(E839,Lister!$E$19,Lister!$D$7:$D$13)-O839)*N839/NETWORKDAYS(Lister!$D$19,Lister!$E$19,Lister!$D$7:$D$13),IF(MONTH(E839)&gt;7,0)))),0),"")</f>
        <v/>
      </c>
      <c r="R839" s="46" t="str">
        <f>IFERROR(MAX(IF(OR(O839="",P839=""),"",IF(AND(AND(MONTH(E839)&gt;=8,MONTH(E839)&lt;9),AND(MONTH(F839)&gt;=8,MONTH(F839)&lt;9)),(NETWORKDAYS(E839,F839,Lister!$D$7:$D$13)-P839)*N839/NETWORKDAYS(Lister!$D$20,Lister!$E$20,Lister!$D$7:$D$13),IF(AND(MONTH(E839)=7,MONTH(F839)=8),(NETWORKDAYS(Lister!$D$20,F839,Lister!$D$7:$D$13)-P839)*N839/NETWORKDAYS(Lister!$D$20,Lister!$E$20,Lister!$D$7:$D$13),IF(AND(MONTH(E839)=7,MONTH(F839)=7),0)))),0),"")</f>
        <v/>
      </c>
      <c r="S839" s="31" t="str">
        <f t="shared" si="87"/>
        <v/>
      </c>
      <c r="T839" s="31" t="str">
        <f t="shared" si="88"/>
        <v/>
      </c>
      <c r="U839" s="51" t="str">
        <f t="shared" si="89"/>
        <v/>
      </c>
    </row>
    <row r="840" spans="1:21" x14ac:dyDescent="0.25">
      <c r="A840" s="13" t="str">
        <f t="shared" si="90"/>
        <v/>
      </c>
      <c r="B840" s="55"/>
      <c r="C840" s="22"/>
      <c r="D840" s="23"/>
      <c r="E840" s="16"/>
      <c r="F840" s="16"/>
      <c r="G840" s="72" t="str">
        <f>IF(OR(E840="",F840=""),"",NETWORKDAYS(E840,F840,Lister!$D$7:$D$13))</f>
        <v/>
      </c>
      <c r="H840" s="19"/>
      <c r="I840" s="32" t="str">
        <f t="shared" si="84"/>
        <v/>
      </c>
      <c r="J840" s="18"/>
      <c r="K840" s="18"/>
      <c r="L840" s="46" t="str">
        <f t="shared" si="85"/>
        <v/>
      </c>
      <c r="M840" s="20"/>
      <c r="N840" s="31" t="str">
        <f t="shared" si="86"/>
        <v/>
      </c>
      <c r="O840" s="20"/>
      <c r="P840" s="20"/>
      <c r="Q840" s="46" t="str">
        <f>IFERROR(MAX(IF(OR(O840="",P840=""),"",IF(AND(AND(MONTH(E840)&gt;=7,MONTH(E840)&lt;8),AND(MONTH(F840)&gt;=7,MONTH(F840)&lt;8)),(NETWORKDAYS(E840,F840,Lister!$D$7:$D$13)-O840)*N840/NETWORKDAYS(Lister!$D$19,Lister!$E$19,Lister!$D$7:$D$13),IF(AND(AND(MONTH(E840)&gt;=7,MONTH(E840)&lt;8),MONTH(F840)&gt;7),(NETWORKDAYS(E840,Lister!$E$19,Lister!$D$7:$D$13)-O840)*N840/NETWORKDAYS(Lister!$D$19,Lister!$E$19,Lister!$D$7:$D$13),IF(MONTH(E840)&gt;7,0)))),0),"")</f>
        <v/>
      </c>
      <c r="R840" s="46" t="str">
        <f>IFERROR(MAX(IF(OR(O840="",P840=""),"",IF(AND(AND(MONTH(E840)&gt;=8,MONTH(E840)&lt;9),AND(MONTH(F840)&gt;=8,MONTH(F840)&lt;9)),(NETWORKDAYS(E840,F840,Lister!$D$7:$D$13)-P840)*N840/NETWORKDAYS(Lister!$D$20,Lister!$E$20,Lister!$D$7:$D$13),IF(AND(MONTH(E840)=7,MONTH(F840)=8),(NETWORKDAYS(Lister!$D$20,F840,Lister!$D$7:$D$13)-P840)*N840/NETWORKDAYS(Lister!$D$20,Lister!$E$20,Lister!$D$7:$D$13),IF(AND(MONTH(E840)=7,MONTH(F840)=7),0)))),0),"")</f>
        <v/>
      </c>
      <c r="S840" s="31" t="str">
        <f t="shared" si="87"/>
        <v/>
      </c>
      <c r="T840" s="31" t="str">
        <f t="shared" si="88"/>
        <v/>
      </c>
      <c r="U840" s="51" t="str">
        <f t="shared" si="89"/>
        <v/>
      </c>
    </row>
    <row r="841" spans="1:21" x14ac:dyDescent="0.25">
      <c r="A841" s="13" t="str">
        <f t="shared" si="90"/>
        <v/>
      </c>
      <c r="B841" s="55"/>
      <c r="C841" s="22"/>
      <c r="D841" s="23"/>
      <c r="E841" s="16"/>
      <c r="F841" s="16"/>
      <c r="G841" s="72" t="str">
        <f>IF(OR(E841="",F841=""),"",NETWORKDAYS(E841,F841,Lister!$D$7:$D$13))</f>
        <v/>
      </c>
      <c r="H841" s="19"/>
      <c r="I841" s="32" t="str">
        <f t="shared" si="84"/>
        <v/>
      </c>
      <c r="J841" s="18"/>
      <c r="K841" s="18"/>
      <c r="L841" s="46" t="str">
        <f t="shared" si="85"/>
        <v/>
      </c>
      <c r="M841" s="20"/>
      <c r="N841" s="31" t="str">
        <f t="shared" si="86"/>
        <v/>
      </c>
      <c r="O841" s="20"/>
      <c r="P841" s="20"/>
      <c r="Q841" s="46" t="str">
        <f>IFERROR(MAX(IF(OR(O841="",P841=""),"",IF(AND(AND(MONTH(E841)&gt;=7,MONTH(E841)&lt;8),AND(MONTH(F841)&gt;=7,MONTH(F841)&lt;8)),(NETWORKDAYS(E841,F841,Lister!$D$7:$D$13)-O841)*N841/NETWORKDAYS(Lister!$D$19,Lister!$E$19,Lister!$D$7:$D$13),IF(AND(AND(MONTH(E841)&gt;=7,MONTH(E841)&lt;8),MONTH(F841)&gt;7),(NETWORKDAYS(E841,Lister!$E$19,Lister!$D$7:$D$13)-O841)*N841/NETWORKDAYS(Lister!$D$19,Lister!$E$19,Lister!$D$7:$D$13),IF(MONTH(E841)&gt;7,0)))),0),"")</f>
        <v/>
      </c>
      <c r="R841" s="46" t="str">
        <f>IFERROR(MAX(IF(OR(O841="",P841=""),"",IF(AND(AND(MONTH(E841)&gt;=8,MONTH(E841)&lt;9),AND(MONTH(F841)&gt;=8,MONTH(F841)&lt;9)),(NETWORKDAYS(E841,F841,Lister!$D$7:$D$13)-P841)*N841/NETWORKDAYS(Lister!$D$20,Lister!$E$20,Lister!$D$7:$D$13),IF(AND(MONTH(E841)=7,MONTH(F841)=8),(NETWORKDAYS(Lister!$D$20,F841,Lister!$D$7:$D$13)-P841)*N841/NETWORKDAYS(Lister!$D$20,Lister!$E$20,Lister!$D$7:$D$13),IF(AND(MONTH(E841)=7,MONTH(F841)=7),0)))),0),"")</f>
        <v/>
      </c>
      <c r="S841" s="31" t="str">
        <f t="shared" si="87"/>
        <v/>
      </c>
      <c r="T841" s="31" t="str">
        <f t="shared" si="88"/>
        <v/>
      </c>
      <c r="U841" s="51" t="str">
        <f t="shared" si="89"/>
        <v/>
      </c>
    </row>
    <row r="842" spans="1:21" x14ac:dyDescent="0.25">
      <c r="A842" s="13" t="str">
        <f t="shared" si="90"/>
        <v/>
      </c>
      <c r="B842" s="55"/>
      <c r="C842" s="22"/>
      <c r="D842" s="23"/>
      <c r="E842" s="16"/>
      <c r="F842" s="16"/>
      <c r="G842" s="72" t="str">
        <f>IF(OR(E842="",F842=""),"",NETWORKDAYS(E842,F842,Lister!$D$7:$D$13))</f>
        <v/>
      </c>
      <c r="H842" s="19"/>
      <c r="I842" s="32" t="str">
        <f t="shared" si="84"/>
        <v/>
      </c>
      <c r="J842" s="18"/>
      <c r="K842" s="18"/>
      <c r="L842" s="46" t="str">
        <f t="shared" si="85"/>
        <v/>
      </c>
      <c r="M842" s="20"/>
      <c r="N842" s="31" t="str">
        <f t="shared" si="86"/>
        <v/>
      </c>
      <c r="O842" s="20"/>
      <c r="P842" s="20"/>
      <c r="Q842" s="46" t="str">
        <f>IFERROR(MAX(IF(OR(O842="",P842=""),"",IF(AND(AND(MONTH(E842)&gt;=7,MONTH(E842)&lt;8),AND(MONTH(F842)&gt;=7,MONTH(F842)&lt;8)),(NETWORKDAYS(E842,F842,Lister!$D$7:$D$13)-O842)*N842/NETWORKDAYS(Lister!$D$19,Lister!$E$19,Lister!$D$7:$D$13),IF(AND(AND(MONTH(E842)&gt;=7,MONTH(E842)&lt;8),MONTH(F842)&gt;7),(NETWORKDAYS(E842,Lister!$E$19,Lister!$D$7:$D$13)-O842)*N842/NETWORKDAYS(Lister!$D$19,Lister!$E$19,Lister!$D$7:$D$13),IF(MONTH(E842)&gt;7,0)))),0),"")</f>
        <v/>
      </c>
      <c r="R842" s="46" t="str">
        <f>IFERROR(MAX(IF(OR(O842="",P842=""),"",IF(AND(AND(MONTH(E842)&gt;=8,MONTH(E842)&lt;9),AND(MONTH(F842)&gt;=8,MONTH(F842)&lt;9)),(NETWORKDAYS(E842,F842,Lister!$D$7:$D$13)-P842)*N842/NETWORKDAYS(Lister!$D$20,Lister!$E$20,Lister!$D$7:$D$13),IF(AND(MONTH(E842)=7,MONTH(F842)=8),(NETWORKDAYS(Lister!$D$20,F842,Lister!$D$7:$D$13)-P842)*N842/NETWORKDAYS(Lister!$D$20,Lister!$E$20,Lister!$D$7:$D$13),IF(AND(MONTH(E842)=7,MONTH(F842)=7),0)))),0),"")</f>
        <v/>
      </c>
      <c r="S842" s="31" t="str">
        <f t="shared" si="87"/>
        <v/>
      </c>
      <c r="T842" s="31" t="str">
        <f t="shared" si="88"/>
        <v/>
      </c>
      <c r="U842" s="51" t="str">
        <f t="shared" si="89"/>
        <v/>
      </c>
    </row>
    <row r="843" spans="1:21" x14ac:dyDescent="0.25">
      <c r="A843" s="13" t="str">
        <f t="shared" si="90"/>
        <v/>
      </c>
      <c r="B843" s="55"/>
      <c r="C843" s="22"/>
      <c r="D843" s="23"/>
      <c r="E843" s="16"/>
      <c r="F843" s="16"/>
      <c r="G843" s="72" t="str">
        <f>IF(OR(E843="",F843=""),"",NETWORKDAYS(E843,F843,Lister!$D$7:$D$13))</f>
        <v/>
      </c>
      <c r="H843" s="19"/>
      <c r="I843" s="32" t="str">
        <f t="shared" si="84"/>
        <v/>
      </c>
      <c r="J843" s="18"/>
      <c r="K843" s="18"/>
      <c r="L843" s="46" t="str">
        <f t="shared" si="85"/>
        <v/>
      </c>
      <c r="M843" s="20"/>
      <c r="N843" s="31" t="str">
        <f t="shared" si="86"/>
        <v/>
      </c>
      <c r="O843" s="20"/>
      <c r="P843" s="20"/>
      <c r="Q843" s="46" t="str">
        <f>IFERROR(MAX(IF(OR(O843="",P843=""),"",IF(AND(AND(MONTH(E843)&gt;=7,MONTH(E843)&lt;8),AND(MONTH(F843)&gt;=7,MONTH(F843)&lt;8)),(NETWORKDAYS(E843,F843,Lister!$D$7:$D$13)-O843)*N843/NETWORKDAYS(Lister!$D$19,Lister!$E$19,Lister!$D$7:$D$13),IF(AND(AND(MONTH(E843)&gt;=7,MONTH(E843)&lt;8),MONTH(F843)&gt;7),(NETWORKDAYS(E843,Lister!$E$19,Lister!$D$7:$D$13)-O843)*N843/NETWORKDAYS(Lister!$D$19,Lister!$E$19,Lister!$D$7:$D$13),IF(MONTH(E843)&gt;7,0)))),0),"")</f>
        <v/>
      </c>
      <c r="R843" s="46" t="str">
        <f>IFERROR(MAX(IF(OR(O843="",P843=""),"",IF(AND(AND(MONTH(E843)&gt;=8,MONTH(E843)&lt;9),AND(MONTH(F843)&gt;=8,MONTH(F843)&lt;9)),(NETWORKDAYS(E843,F843,Lister!$D$7:$D$13)-P843)*N843/NETWORKDAYS(Lister!$D$20,Lister!$E$20,Lister!$D$7:$D$13),IF(AND(MONTH(E843)=7,MONTH(F843)=8),(NETWORKDAYS(Lister!$D$20,F843,Lister!$D$7:$D$13)-P843)*N843/NETWORKDAYS(Lister!$D$20,Lister!$E$20,Lister!$D$7:$D$13),IF(AND(MONTH(E843)=7,MONTH(F843)=7),0)))),0),"")</f>
        <v/>
      </c>
      <c r="S843" s="31" t="str">
        <f t="shared" si="87"/>
        <v/>
      </c>
      <c r="T843" s="31" t="str">
        <f t="shared" si="88"/>
        <v/>
      </c>
      <c r="U843" s="51" t="str">
        <f t="shared" si="89"/>
        <v/>
      </c>
    </row>
    <row r="844" spans="1:21" x14ac:dyDescent="0.25">
      <c r="A844" s="13" t="str">
        <f t="shared" si="90"/>
        <v/>
      </c>
      <c r="B844" s="55"/>
      <c r="C844" s="22"/>
      <c r="D844" s="23"/>
      <c r="E844" s="16"/>
      <c r="F844" s="16"/>
      <c r="G844" s="72" t="str">
        <f>IF(OR(E844="",F844=""),"",NETWORKDAYS(E844,F844,Lister!$D$7:$D$13))</f>
        <v/>
      </c>
      <c r="H844" s="19"/>
      <c r="I844" s="32" t="str">
        <f t="shared" si="84"/>
        <v/>
      </c>
      <c r="J844" s="18"/>
      <c r="K844" s="18"/>
      <c r="L844" s="46" t="str">
        <f t="shared" si="85"/>
        <v/>
      </c>
      <c r="M844" s="20"/>
      <c r="N844" s="31" t="str">
        <f t="shared" si="86"/>
        <v/>
      </c>
      <c r="O844" s="20"/>
      <c r="P844" s="20"/>
      <c r="Q844" s="46" t="str">
        <f>IFERROR(MAX(IF(OR(O844="",P844=""),"",IF(AND(AND(MONTH(E844)&gt;=7,MONTH(E844)&lt;8),AND(MONTH(F844)&gt;=7,MONTH(F844)&lt;8)),(NETWORKDAYS(E844,F844,Lister!$D$7:$D$13)-O844)*N844/NETWORKDAYS(Lister!$D$19,Lister!$E$19,Lister!$D$7:$D$13),IF(AND(AND(MONTH(E844)&gt;=7,MONTH(E844)&lt;8),MONTH(F844)&gt;7),(NETWORKDAYS(E844,Lister!$E$19,Lister!$D$7:$D$13)-O844)*N844/NETWORKDAYS(Lister!$D$19,Lister!$E$19,Lister!$D$7:$D$13),IF(MONTH(E844)&gt;7,0)))),0),"")</f>
        <v/>
      </c>
      <c r="R844" s="46" t="str">
        <f>IFERROR(MAX(IF(OR(O844="",P844=""),"",IF(AND(AND(MONTH(E844)&gt;=8,MONTH(E844)&lt;9),AND(MONTH(F844)&gt;=8,MONTH(F844)&lt;9)),(NETWORKDAYS(E844,F844,Lister!$D$7:$D$13)-P844)*N844/NETWORKDAYS(Lister!$D$20,Lister!$E$20,Lister!$D$7:$D$13),IF(AND(MONTH(E844)=7,MONTH(F844)=8),(NETWORKDAYS(Lister!$D$20,F844,Lister!$D$7:$D$13)-P844)*N844/NETWORKDAYS(Lister!$D$20,Lister!$E$20,Lister!$D$7:$D$13),IF(AND(MONTH(E844)=7,MONTH(F844)=7),0)))),0),"")</f>
        <v/>
      </c>
      <c r="S844" s="31" t="str">
        <f t="shared" si="87"/>
        <v/>
      </c>
      <c r="T844" s="31" t="str">
        <f t="shared" si="88"/>
        <v/>
      </c>
      <c r="U844" s="51" t="str">
        <f t="shared" si="89"/>
        <v/>
      </c>
    </row>
    <row r="845" spans="1:21" x14ac:dyDescent="0.25">
      <c r="A845" s="13" t="str">
        <f t="shared" si="90"/>
        <v/>
      </c>
      <c r="B845" s="55"/>
      <c r="C845" s="22"/>
      <c r="D845" s="23"/>
      <c r="E845" s="16"/>
      <c r="F845" s="16"/>
      <c r="G845" s="72" t="str">
        <f>IF(OR(E845="",F845=""),"",NETWORKDAYS(E845,F845,Lister!$D$7:$D$13))</f>
        <v/>
      </c>
      <c r="H845" s="19"/>
      <c r="I845" s="32" t="str">
        <f t="shared" si="84"/>
        <v/>
      </c>
      <c r="J845" s="18"/>
      <c r="K845" s="18"/>
      <c r="L845" s="46" t="str">
        <f t="shared" si="85"/>
        <v/>
      </c>
      <c r="M845" s="20"/>
      <c r="N845" s="31" t="str">
        <f t="shared" si="86"/>
        <v/>
      </c>
      <c r="O845" s="20"/>
      <c r="P845" s="20"/>
      <c r="Q845" s="46" t="str">
        <f>IFERROR(MAX(IF(OR(O845="",P845=""),"",IF(AND(AND(MONTH(E845)&gt;=7,MONTH(E845)&lt;8),AND(MONTH(F845)&gt;=7,MONTH(F845)&lt;8)),(NETWORKDAYS(E845,F845,Lister!$D$7:$D$13)-O845)*N845/NETWORKDAYS(Lister!$D$19,Lister!$E$19,Lister!$D$7:$D$13),IF(AND(AND(MONTH(E845)&gt;=7,MONTH(E845)&lt;8),MONTH(F845)&gt;7),(NETWORKDAYS(E845,Lister!$E$19,Lister!$D$7:$D$13)-O845)*N845/NETWORKDAYS(Lister!$D$19,Lister!$E$19,Lister!$D$7:$D$13),IF(MONTH(E845)&gt;7,0)))),0),"")</f>
        <v/>
      </c>
      <c r="R845" s="46" t="str">
        <f>IFERROR(MAX(IF(OR(O845="",P845=""),"",IF(AND(AND(MONTH(E845)&gt;=8,MONTH(E845)&lt;9),AND(MONTH(F845)&gt;=8,MONTH(F845)&lt;9)),(NETWORKDAYS(E845,F845,Lister!$D$7:$D$13)-P845)*N845/NETWORKDAYS(Lister!$D$20,Lister!$E$20,Lister!$D$7:$D$13),IF(AND(MONTH(E845)=7,MONTH(F845)=8),(NETWORKDAYS(Lister!$D$20,F845,Lister!$D$7:$D$13)-P845)*N845/NETWORKDAYS(Lister!$D$20,Lister!$E$20,Lister!$D$7:$D$13),IF(AND(MONTH(E845)=7,MONTH(F845)=7),0)))),0),"")</f>
        <v/>
      </c>
      <c r="S845" s="31" t="str">
        <f t="shared" si="87"/>
        <v/>
      </c>
      <c r="T845" s="31" t="str">
        <f t="shared" si="88"/>
        <v/>
      </c>
      <c r="U845" s="51" t="str">
        <f t="shared" si="89"/>
        <v/>
      </c>
    </row>
    <row r="846" spans="1:21" x14ac:dyDescent="0.25">
      <c r="A846" s="13" t="str">
        <f t="shared" si="90"/>
        <v/>
      </c>
      <c r="B846" s="55"/>
      <c r="C846" s="22"/>
      <c r="D846" s="23"/>
      <c r="E846" s="16"/>
      <c r="F846" s="16"/>
      <c r="G846" s="72" t="str">
        <f>IF(OR(E846="",F846=""),"",NETWORKDAYS(E846,F846,Lister!$D$7:$D$13))</f>
        <v/>
      </c>
      <c r="H846" s="19"/>
      <c r="I846" s="32" t="str">
        <f t="shared" si="84"/>
        <v/>
      </c>
      <c r="J846" s="18"/>
      <c r="K846" s="18"/>
      <c r="L846" s="46" t="str">
        <f t="shared" si="85"/>
        <v/>
      </c>
      <c r="M846" s="20"/>
      <c r="N846" s="31" t="str">
        <f t="shared" si="86"/>
        <v/>
      </c>
      <c r="O846" s="20"/>
      <c r="P846" s="20"/>
      <c r="Q846" s="46" t="str">
        <f>IFERROR(MAX(IF(OR(O846="",P846=""),"",IF(AND(AND(MONTH(E846)&gt;=7,MONTH(E846)&lt;8),AND(MONTH(F846)&gt;=7,MONTH(F846)&lt;8)),(NETWORKDAYS(E846,F846,Lister!$D$7:$D$13)-O846)*N846/NETWORKDAYS(Lister!$D$19,Lister!$E$19,Lister!$D$7:$D$13),IF(AND(AND(MONTH(E846)&gt;=7,MONTH(E846)&lt;8),MONTH(F846)&gt;7),(NETWORKDAYS(E846,Lister!$E$19,Lister!$D$7:$D$13)-O846)*N846/NETWORKDAYS(Lister!$D$19,Lister!$E$19,Lister!$D$7:$D$13),IF(MONTH(E846)&gt;7,0)))),0),"")</f>
        <v/>
      </c>
      <c r="R846" s="46" t="str">
        <f>IFERROR(MAX(IF(OR(O846="",P846=""),"",IF(AND(AND(MONTH(E846)&gt;=8,MONTH(E846)&lt;9),AND(MONTH(F846)&gt;=8,MONTH(F846)&lt;9)),(NETWORKDAYS(E846,F846,Lister!$D$7:$D$13)-P846)*N846/NETWORKDAYS(Lister!$D$20,Lister!$E$20,Lister!$D$7:$D$13),IF(AND(MONTH(E846)=7,MONTH(F846)=8),(NETWORKDAYS(Lister!$D$20,F846,Lister!$D$7:$D$13)-P846)*N846/NETWORKDAYS(Lister!$D$20,Lister!$E$20,Lister!$D$7:$D$13),IF(AND(MONTH(E846)=7,MONTH(F846)=7),0)))),0),"")</f>
        <v/>
      </c>
      <c r="S846" s="31" t="str">
        <f t="shared" si="87"/>
        <v/>
      </c>
      <c r="T846" s="31" t="str">
        <f t="shared" si="88"/>
        <v/>
      </c>
      <c r="U846" s="51" t="str">
        <f t="shared" si="89"/>
        <v/>
      </c>
    </row>
    <row r="847" spans="1:21" x14ac:dyDescent="0.25">
      <c r="A847" s="13" t="str">
        <f t="shared" si="90"/>
        <v/>
      </c>
      <c r="B847" s="55"/>
      <c r="C847" s="22"/>
      <c r="D847" s="23"/>
      <c r="E847" s="16"/>
      <c r="F847" s="16"/>
      <c r="G847" s="72" t="str">
        <f>IF(OR(E847="",F847=""),"",NETWORKDAYS(E847,F847,Lister!$D$7:$D$13))</f>
        <v/>
      </c>
      <c r="H847" s="19"/>
      <c r="I847" s="32" t="str">
        <f t="shared" si="84"/>
        <v/>
      </c>
      <c r="J847" s="18"/>
      <c r="K847" s="18"/>
      <c r="L847" s="46" t="str">
        <f t="shared" si="85"/>
        <v/>
      </c>
      <c r="M847" s="20"/>
      <c r="N847" s="31" t="str">
        <f t="shared" si="86"/>
        <v/>
      </c>
      <c r="O847" s="20"/>
      <c r="P847" s="20"/>
      <c r="Q847" s="46" t="str">
        <f>IFERROR(MAX(IF(OR(O847="",P847=""),"",IF(AND(AND(MONTH(E847)&gt;=7,MONTH(E847)&lt;8),AND(MONTH(F847)&gt;=7,MONTH(F847)&lt;8)),(NETWORKDAYS(E847,F847,Lister!$D$7:$D$13)-O847)*N847/NETWORKDAYS(Lister!$D$19,Lister!$E$19,Lister!$D$7:$D$13),IF(AND(AND(MONTH(E847)&gt;=7,MONTH(E847)&lt;8),MONTH(F847)&gt;7),(NETWORKDAYS(E847,Lister!$E$19,Lister!$D$7:$D$13)-O847)*N847/NETWORKDAYS(Lister!$D$19,Lister!$E$19,Lister!$D$7:$D$13),IF(MONTH(E847)&gt;7,0)))),0),"")</f>
        <v/>
      </c>
      <c r="R847" s="46" t="str">
        <f>IFERROR(MAX(IF(OR(O847="",P847=""),"",IF(AND(AND(MONTH(E847)&gt;=8,MONTH(E847)&lt;9),AND(MONTH(F847)&gt;=8,MONTH(F847)&lt;9)),(NETWORKDAYS(E847,F847,Lister!$D$7:$D$13)-P847)*N847/NETWORKDAYS(Lister!$D$20,Lister!$E$20,Lister!$D$7:$D$13),IF(AND(MONTH(E847)=7,MONTH(F847)=8),(NETWORKDAYS(Lister!$D$20,F847,Lister!$D$7:$D$13)-P847)*N847/NETWORKDAYS(Lister!$D$20,Lister!$E$20,Lister!$D$7:$D$13),IF(AND(MONTH(E847)=7,MONTH(F847)=7),0)))),0),"")</f>
        <v/>
      </c>
      <c r="S847" s="31" t="str">
        <f t="shared" si="87"/>
        <v/>
      </c>
      <c r="T847" s="31" t="str">
        <f t="shared" si="88"/>
        <v/>
      </c>
      <c r="U847" s="51" t="str">
        <f t="shared" si="89"/>
        <v/>
      </c>
    </row>
    <row r="848" spans="1:21" x14ac:dyDescent="0.25">
      <c r="A848" s="13" t="str">
        <f t="shared" si="90"/>
        <v/>
      </c>
      <c r="B848" s="55"/>
      <c r="C848" s="22"/>
      <c r="D848" s="23"/>
      <c r="E848" s="16"/>
      <c r="F848" s="16"/>
      <c r="G848" s="72" t="str">
        <f>IF(OR(E848="",F848=""),"",NETWORKDAYS(E848,F848,Lister!$D$7:$D$13))</f>
        <v/>
      </c>
      <c r="H848" s="19"/>
      <c r="I848" s="32" t="str">
        <f t="shared" si="84"/>
        <v/>
      </c>
      <c r="J848" s="18"/>
      <c r="K848" s="18"/>
      <c r="L848" s="46" t="str">
        <f t="shared" si="85"/>
        <v/>
      </c>
      <c r="M848" s="20"/>
      <c r="N848" s="31" t="str">
        <f t="shared" si="86"/>
        <v/>
      </c>
      <c r="O848" s="20"/>
      <c r="P848" s="20"/>
      <c r="Q848" s="46" t="str">
        <f>IFERROR(MAX(IF(OR(O848="",P848=""),"",IF(AND(AND(MONTH(E848)&gt;=7,MONTH(E848)&lt;8),AND(MONTH(F848)&gt;=7,MONTH(F848)&lt;8)),(NETWORKDAYS(E848,F848,Lister!$D$7:$D$13)-O848)*N848/NETWORKDAYS(Lister!$D$19,Lister!$E$19,Lister!$D$7:$D$13),IF(AND(AND(MONTH(E848)&gt;=7,MONTH(E848)&lt;8),MONTH(F848)&gt;7),(NETWORKDAYS(E848,Lister!$E$19,Lister!$D$7:$D$13)-O848)*N848/NETWORKDAYS(Lister!$D$19,Lister!$E$19,Lister!$D$7:$D$13),IF(MONTH(E848)&gt;7,0)))),0),"")</f>
        <v/>
      </c>
      <c r="R848" s="46" t="str">
        <f>IFERROR(MAX(IF(OR(O848="",P848=""),"",IF(AND(AND(MONTH(E848)&gt;=8,MONTH(E848)&lt;9),AND(MONTH(F848)&gt;=8,MONTH(F848)&lt;9)),(NETWORKDAYS(E848,F848,Lister!$D$7:$D$13)-P848)*N848/NETWORKDAYS(Lister!$D$20,Lister!$E$20,Lister!$D$7:$D$13),IF(AND(MONTH(E848)=7,MONTH(F848)=8),(NETWORKDAYS(Lister!$D$20,F848,Lister!$D$7:$D$13)-P848)*N848/NETWORKDAYS(Lister!$D$20,Lister!$E$20,Lister!$D$7:$D$13),IF(AND(MONTH(E848)=7,MONTH(F848)=7),0)))),0),"")</f>
        <v/>
      </c>
      <c r="S848" s="31" t="str">
        <f t="shared" si="87"/>
        <v/>
      </c>
      <c r="T848" s="31" t="str">
        <f t="shared" si="88"/>
        <v/>
      </c>
      <c r="U848" s="51" t="str">
        <f t="shared" si="89"/>
        <v/>
      </c>
    </row>
    <row r="849" spans="1:21" x14ac:dyDescent="0.25">
      <c r="A849" s="13" t="str">
        <f t="shared" si="90"/>
        <v/>
      </c>
      <c r="B849" s="55"/>
      <c r="C849" s="22"/>
      <c r="D849" s="23"/>
      <c r="E849" s="16"/>
      <c r="F849" s="16"/>
      <c r="G849" s="72" t="str">
        <f>IF(OR(E849="",F849=""),"",NETWORKDAYS(E849,F849,Lister!$D$7:$D$13))</f>
        <v/>
      </c>
      <c r="H849" s="19"/>
      <c r="I849" s="32" t="str">
        <f t="shared" si="84"/>
        <v/>
      </c>
      <c r="J849" s="18"/>
      <c r="K849" s="18"/>
      <c r="L849" s="46" t="str">
        <f t="shared" si="85"/>
        <v/>
      </c>
      <c r="M849" s="20"/>
      <c r="N849" s="31" t="str">
        <f t="shared" si="86"/>
        <v/>
      </c>
      <c r="O849" s="20"/>
      <c r="P849" s="20"/>
      <c r="Q849" s="46" t="str">
        <f>IFERROR(MAX(IF(OR(O849="",P849=""),"",IF(AND(AND(MONTH(E849)&gt;=7,MONTH(E849)&lt;8),AND(MONTH(F849)&gt;=7,MONTH(F849)&lt;8)),(NETWORKDAYS(E849,F849,Lister!$D$7:$D$13)-O849)*N849/NETWORKDAYS(Lister!$D$19,Lister!$E$19,Lister!$D$7:$D$13),IF(AND(AND(MONTH(E849)&gt;=7,MONTH(E849)&lt;8),MONTH(F849)&gt;7),(NETWORKDAYS(E849,Lister!$E$19,Lister!$D$7:$D$13)-O849)*N849/NETWORKDAYS(Lister!$D$19,Lister!$E$19,Lister!$D$7:$D$13),IF(MONTH(E849)&gt;7,0)))),0),"")</f>
        <v/>
      </c>
      <c r="R849" s="46" t="str">
        <f>IFERROR(MAX(IF(OR(O849="",P849=""),"",IF(AND(AND(MONTH(E849)&gt;=8,MONTH(E849)&lt;9),AND(MONTH(F849)&gt;=8,MONTH(F849)&lt;9)),(NETWORKDAYS(E849,F849,Lister!$D$7:$D$13)-P849)*N849/NETWORKDAYS(Lister!$D$20,Lister!$E$20,Lister!$D$7:$D$13),IF(AND(MONTH(E849)=7,MONTH(F849)=8),(NETWORKDAYS(Lister!$D$20,F849,Lister!$D$7:$D$13)-P849)*N849/NETWORKDAYS(Lister!$D$20,Lister!$E$20,Lister!$D$7:$D$13),IF(AND(MONTH(E849)=7,MONTH(F849)=7),0)))),0),"")</f>
        <v/>
      </c>
      <c r="S849" s="31" t="str">
        <f t="shared" si="87"/>
        <v/>
      </c>
      <c r="T849" s="31" t="str">
        <f t="shared" si="88"/>
        <v/>
      </c>
      <c r="U849" s="51" t="str">
        <f t="shared" si="89"/>
        <v/>
      </c>
    </row>
    <row r="850" spans="1:21" x14ac:dyDescent="0.25">
      <c r="A850" s="13" t="str">
        <f t="shared" si="90"/>
        <v/>
      </c>
      <c r="B850" s="55"/>
      <c r="C850" s="22"/>
      <c r="D850" s="23"/>
      <c r="E850" s="16"/>
      <c r="F850" s="16"/>
      <c r="G850" s="72" t="str">
        <f>IF(OR(E850="",F850=""),"",NETWORKDAYS(E850,F850,Lister!$D$7:$D$13))</f>
        <v/>
      </c>
      <c r="H850" s="19"/>
      <c r="I850" s="32" t="str">
        <f t="shared" si="84"/>
        <v/>
      </c>
      <c r="J850" s="18"/>
      <c r="K850" s="18"/>
      <c r="L850" s="46" t="str">
        <f t="shared" si="85"/>
        <v/>
      </c>
      <c r="M850" s="20"/>
      <c r="N850" s="31" t="str">
        <f t="shared" si="86"/>
        <v/>
      </c>
      <c r="O850" s="20"/>
      <c r="P850" s="20"/>
      <c r="Q850" s="46" t="str">
        <f>IFERROR(MAX(IF(OR(O850="",P850=""),"",IF(AND(AND(MONTH(E850)&gt;=7,MONTH(E850)&lt;8),AND(MONTH(F850)&gt;=7,MONTH(F850)&lt;8)),(NETWORKDAYS(E850,F850,Lister!$D$7:$D$13)-O850)*N850/NETWORKDAYS(Lister!$D$19,Lister!$E$19,Lister!$D$7:$D$13),IF(AND(AND(MONTH(E850)&gt;=7,MONTH(E850)&lt;8),MONTH(F850)&gt;7),(NETWORKDAYS(E850,Lister!$E$19,Lister!$D$7:$D$13)-O850)*N850/NETWORKDAYS(Lister!$D$19,Lister!$E$19,Lister!$D$7:$D$13),IF(MONTH(E850)&gt;7,0)))),0),"")</f>
        <v/>
      </c>
      <c r="R850" s="46" t="str">
        <f>IFERROR(MAX(IF(OR(O850="",P850=""),"",IF(AND(AND(MONTH(E850)&gt;=8,MONTH(E850)&lt;9),AND(MONTH(F850)&gt;=8,MONTH(F850)&lt;9)),(NETWORKDAYS(E850,F850,Lister!$D$7:$D$13)-P850)*N850/NETWORKDAYS(Lister!$D$20,Lister!$E$20,Lister!$D$7:$D$13),IF(AND(MONTH(E850)=7,MONTH(F850)=8),(NETWORKDAYS(Lister!$D$20,F850,Lister!$D$7:$D$13)-P850)*N850/NETWORKDAYS(Lister!$D$20,Lister!$E$20,Lister!$D$7:$D$13),IF(AND(MONTH(E850)=7,MONTH(F850)=7),0)))),0),"")</f>
        <v/>
      </c>
      <c r="S850" s="31" t="str">
        <f t="shared" si="87"/>
        <v/>
      </c>
      <c r="T850" s="31" t="str">
        <f t="shared" si="88"/>
        <v/>
      </c>
      <c r="U850" s="51" t="str">
        <f t="shared" si="89"/>
        <v/>
      </c>
    </row>
    <row r="851" spans="1:21" x14ac:dyDescent="0.25">
      <c r="A851" s="13" t="str">
        <f t="shared" si="90"/>
        <v/>
      </c>
      <c r="B851" s="55"/>
      <c r="C851" s="22"/>
      <c r="D851" s="23"/>
      <c r="E851" s="16"/>
      <c r="F851" s="16"/>
      <c r="G851" s="72" t="str">
        <f>IF(OR(E851="",F851=""),"",NETWORKDAYS(E851,F851,Lister!$D$7:$D$13))</f>
        <v/>
      </c>
      <c r="H851" s="19"/>
      <c r="I851" s="32" t="str">
        <f t="shared" si="84"/>
        <v/>
      </c>
      <c r="J851" s="18"/>
      <c r="K851" s="18"/>
      <c r="L851" s="46" t="str">
        <f t="shared" si="85"/>
        <v/>
      </c>
      <c r="M851" s="20"/>
      <c r="N851" s="31" t="str">
        <f t="shared" si="86"/>
        <v/>
      </c>
      <c r="O851" s="20"/>
      <c r="P851" s="20"/>
      <c r="Q851" s="46" t="str">
        <f>IFERROR(MAX(IF(OR(O851="",P851=""),"",IF(AND(AND(MONTH(E851)&gt;=7,MONTH(E851)&lt;8),AND(MONTH(F851)&gt;=7,MONTH(F851)&lt;8)),(NETWORKDAYS(E851,F851,Lister!$D$7:$D$13)-O851)*N851/NETWORKDAYS(Lister!$D$19,Lister!$E$19,Lister!$D$7:$D$13),IF(AND(AND(MONTH(E851)&gt;=7,MONTH(E851)&lt;8),MONTH(F851)&gt;7),(NETWORKDAYS(E851,Lister!$E$19,Lister!$D$7:$D$13)-O851)*N851/NETWORKDAYS(Lister!$D$19,Lister!$E$19,Lister!$D$7:$D$13),IF(MONTH(E851)&gt;7,0)))),0),"")</f>
        <v/>
      </c>
      <c r="R851" s="46" t="str">
        <f>IFERROR(MAX(IF(OR(O851="",P851=""),"",IF(AND(AND(MONTH(E851)&gt;=8,MONTH(E851)&lt;9),AND(MONTH(F851)&gt;=8,MONTH(F851)&lt;9)),(NETWORKDAYS(E851,F851,Lister!$D$7:$D$13)-P851)*N851/NETWORKDAYS(Lister!$D$20,Lister!$E$20,Lister!$D$7:$D$13),IF(AND(MONTH(E851)=7,MONTH(F851)=8),(NETWORKDAYS(Lister!$D$20,F851,Lister!$D$7:$D$13)-P851)*N851/NETWORKDAYS(Lister!$D$20,Lister!$E$20,Lister!$D$7:$D$13),IF(AND(MONTH(E851)=7,MONTH(F851)=7),0)))),0),"")</f>
        <v/>
      </c>
      <c r="S851" s="31" t="str">
        <f t="shared" si="87"/>
        <v/>
      </c>
      <c r="T851" s="31" t="str">
        <f t="shared" si="88"/>
        <v/>
      </c>
      <c r="U851" s="51" t="str">
        <f t="shared" si="89"/>
        <v/>
      </c>
    </row>
    <row r="852" spans="1:21" x14ac:dyDescent="0.25">
      <c r="A852" s="13" t="str">
        <f t="shared" si="90"/>
        <v/>
      </c>
      <c r="B852" s="55"/>
      <c r="C852" s="22"/>
      <c r="D852" s="23"/>
      <c r="E852" s="16"/>
      <c r="F852" s="16"/>
      <c r="G852" s="72" t="str">
        <f>IF(OR(E852="",F852=""),"",NETWORKDAYS(E852,F852,Lister!$D$7:$D$13))</f>
        <v/>
      </c>
      <c r="H852" s="19"/>
      <c r="I852" s="32" t="str">
        <f t="shared" si="84"/>
        <v/>
      </c>
      <c r="J852" s="18"/>
      <c r="K852" s="18"/>
      <c r="L852" s="46" t="str">
        <f t="shared" si="85"/>
        <v/>
      </c>
      <c r="M852" s="20"/>
      <c r="N852" s="31" t="str">
        <f t="shared" si="86"/>
        <v/>
      </c>
      <c r="O852" s="20"/>
      <c r="P852" s="20"/>
      <c r="Q852" s="46" t="str">
        <f>IFERROR(MAX(IF(OR(O852="",P852=""),"",IF(AND(AND(MONTH(E852)&gt;=7,MONTH(E852)&lt;8),AND(MONTH(F852)&gt;=7,MONTH(F852)&lt;8)),(NETWORKDAYS(E852,F852,Lister!$D$7:$D$13)-O852)*N852/NETWORKDAYS(Lister!$D$19,Lister!$E$19,Lister!$D$7:$D$13),IF(AND(AND(MONTH(E852)&gt;=7,MONTH(E852)&lt;8),MONTH(F852)&gt;7),(NETWORKDAYS(E852,Lister!$E$19,Lister!$D$7:$D$13)-O852)*N852/NETWORKDAYS(Lister!$D$19,Lister!$E$19,Lister!$D$7:$D$13),IF(MONTH(E852)&gt;7,0)))),0),"")</f>
        <v/>
      </c>
      <c r="R852" s="46" t="str">
        <f>IFERROR(MAX(IF(OR(O852="",P852=""),"",IF(AND(AND(MONTH(E852)&gt;=8,MONTH(E852)&lt;9),AND(MONTH(F852)&gt;=8,MONTH(F852)&lt;9)),(NETWORKDAYS(E852,F852,Lister!$D$7:$D$13)-P852)*N852/NETWORKDAYS(Lister!$D$20,Lister!$E$20,Lister!$D$7:$D$13),IF(AND(MONTH(E852)=7,MONTH(F852)=8),(NETWORKDAYS(Lister!$D$20,F852,Lister!$D$7:$D$13)-P852)*N852/NETWORKDAYS(Lister!$D$20,Lister!$E$20,Lister!$D$7:$D$13),IF(AND(MONTH(E852)=7,MONTH(F852)=7),0)))),0),"")</f>
        <v/>
      </c>
      <c r="S852" s="31" t="str">
        <f t="shared" si="87"/>
        <v/>
      </c>
      <c r="T852" s="31" t="str">
        <f t="shared" si="88"/>
        <v/>
      </c>
      <c r="U852" s="51" t="str">
        <f t="shared" si="89"/>
        <v/>
      </c>
    </row>
    <row r="853" spans="1:21" x14ac:dyDescent="0.25">
      <c r="A853" s="13" t="str">
        <f t="shared" si="90"/>
        <v/>
      </c>
      <c r="B853" s="55"/>
      <c r="C853" s="22"/>
      <c r="D853" s="23"/>
      <c r="E853" s="16"/>
      <c r="F853" s="16"/>
      <c r="G853" s="72" t="str">
        <f>IF(OR(E853="",F853=""),"",NETWORKDAYS(E853,F853,Lister!$D$7:$D$13))</f>
        <v/>
      </c>
      <c r="H853" s="19"/>
      <c r="I853" s="32" t="str">
        <f t="shared" ref="I853:I916" si="91">IF(H853="","",IF(H853="Funktionær",0.75,IF(H853="Ikke-funktionær",0.9,IF(H853="Elev/lærling",0.9))))</f>
        <v/>
      </c>
      <c r="J853" s="18"/>
      <c r="K853" s="18"/>
      <c r="L853" s="46" t="str">
        <f t="shared" ref="L853:L916" si="92">IF(J853="","",J853-K853)</f>
        <v/>
      </c>
      <c r="M853" s="20"/>
      <c r="N853" s="31" t="str">
        <f t="shared" ref="N853:N916" si="93">IF(B853="","",IF(L853*I853&gt;30000*IF(M853&gt;37,37,M853)/37,30000*IF(M853&gt;37,37,M853)/37,L853*I853))</f>
        <v/>
      </c>
      <c r="O853" s="20"/>
      <c r="P853" s="20"/>
      <c r="Q853" s="46" t="str">
        <f>IFERROR(MAX(IF(OR(O853="",P853=""),"",IF(AND(AND(MONTH(E853)&gt;=7,MONTH(E853)&lt;8),AND(MONTH(F853)&gt;=7,MONTH(F853)&lt;8)),(NETWORKDAYS(E853,F853,Lister!$D$7:$D$13)-O853)*N853/NETWORKDAYS(Lister!$D$19,Lister!$E$19,Lister!$D$7:$D$13),IF(AND(AND(MONTH(E853)&gt;=7,MONTH(E853)&lt;8),MONTH(F853)&gt;7),(NETWORKDAYS(E853,Lister!$E$19,Lister!$D$7:$D$13)-O853)*N853/NETWORKDAYS(Lister!$D$19,Lister!$E$19,Lister!$D$7:$D$13),IF(MONTH(E853)&gt;7,0)))),0),"")</f>
        <v/>
      </c>
      <c r="R853" s="46" t="str">
        <f>IFERROR(MAX(IF(OR(O853="",P853=""),"",IF(AND(AND(MONTH(E853)&gt;=8,MONTH(E853)&lt;9),AND(MONTH(F853)&gt;=8,MONTH(F853)&lt;9)),(NETWORKDAYS(E853,F853,Lister!$D$7:$D$13)-P853)*N853/NETWORKDAYS(Lister!$D$20,Lister!$E$20,Lister!$D$7:$D$13),IF(AND(MONTH(E853)=7,MONTH(F853)=8),(NETWORKDAYS(Lister!$D$20,F853,Lister!$D$7:$D$13)-P853)*N853/NETWORKDAYS(Lister!$D$20,Lister!$E$20,Lister!$D$7:$D$13),IF(AND(MONTH(E853)=7,MONTH(F853)=7),0)))),0),"")</f>
        <v/>
      </c>
      <c r="S853" s="31" t="str">
        <f t="shared" ref="S853:S916" si="94">IFERROR(Q853+R853,"")</f>
        <v/>
      </c>
      <c r="T853" s="31" t="str">
        <f t="shared" ref="T853:T916" si="95">IFERROR(21/31*N853,"")</f>
        <v/>
      </c>
      <c r="U853" s="51" t="str">
        <f t="shared" ref="U853:U916" si="96">IFERROR(MAX(IF(AND(ISNUMBER(Q853),ISNUMBER(R853)),IF(S853-T853&gt;N853,N853,S853-T853),""),0),"")</f>
        <v/>
      </c>
    </row>
    <row r="854" spans="1:21" x14ac:dyDescent="0.25">
      <c r="A854" s="13" t="str">
        <f t="shared" ref="A854:A917" si="97">IF(B854="","",A853+1)</f>
        <v/>
      </c>
      <c r="B854" s="55"/>
      <c r="C854" s="22"/>
      <c r="D854" s="23"/>
      <c r="E854" s="16"/>
      <c r="F854" s="16"/>
      <c r="G854" s="72" t="str">
        <f>IF(OR(E854="",F854=""),"",NETWORKDAYS(E854,F854,Lister!$D$7:$D$13))</f>
        <v/>
      </c>
      <c r="H854" s="19"/>
      <c r="I854" s="32" t="str">
        <f t="shared" si="91"/>
        <v/>
      </c>
      <c r="J854" s="18"/>
      <c r="K854" s="18"/>
      <c r="L854" s="46" t="str">
        <f t="shared" si="92"/>
        <v/>
      </c>
      <c r="M854" s="20"/>
      <c r="N854" s="31" t="str">
        <f t="shared" si="93"/>
        <v/>
      </c>
      <c r="O854" s="20"/>
      <c r="P854" s="20"/>
      <c r="Q854" s="46" t="str">
        <f>IFERROR(MAX(IF(OR(O854="",P854=""),"",IF(AND(AND(MONTH(E854)&gt;=7,MONTH(E854)&lt;8),AND(MONTH(F854)&gt;=7,MONTH(F854)&lt;8)),(NETWORKDAYS(E854,F854,Lister!$D$7:$D$13)-O854)*N854/NETWORKDAYS(Lister!$D$19,Lister!$E$19,Lister!$D$7:$D$13),IF(AND(AND(MONTH(E854)&gt;=7,MONTH(E854)&lt;8),MONTH(F854)&gt;7),(NETWORKDAYS(E854,Lister!$E$19,Lister!$D$7:$D$13)-O854)*N854/NETWORKDAYS(Lister!$D$19,Lister!$E$19,Lister!$D$7:$D$13),IF(MONTH(E854)&gt;7,0)))),0),"")</f>
        <v/>
      </c>
      <c r="R854" s="46" t="str">
        <f>IFERROR(MAX(IF(OR(O854="",P854=""),"",IF(AND(AND(MONTH(E854)&gt;=8,MONTH(E854)&lt;9),AND(MONTH(F854)&gt;=8,MONTH(F854)&lt;9)),(NETWORKDAYS(E854,F854,Lister!$D$7:$D$13)-P854)*N854/NETWORKDAYS(Lister!$D$20,Lister!$E$20,Lister!$D$7:$D$13),IF(AND(MONTH(E854)=7,MONTH(F854)=8),(NETWORKDAYS(Lister!$D$20,F854,Lister!$D$7:$D$13)-P854)*N854/NETWORKDAYS(Lister!$D$20,Lister!$E$20,Lister!$D$7:$D$13),IF(AND(MONTH(E854)=7,MONTH(F854)=7),0)))),0),"")</f>
        <v/>
      </c>
      <c r="S854" s="31" t="str">
        <f t="shared" si="94"/>
        <v/>
      </c>
      <c r="T854" s="31" t="str">
        <f t="shared" si="95"/>
        <v/>
      </c>
      <c r="U854" s="51" t="str">
        <f t="shared" si="96"/>
        <v/>
      </c>
    </row>
    <row r="855" spans="1:21" x14ac:dyDescent="0.25">
      <c r="A855" s="13" t="str">
        <f t="shared" si="97"/>
        <v/>
      </c>
      <c r="B855" s="55"/>
      <c r="C855" s="22"/>
      <c r="D855" s="23"/>
      <c r="E855" s="16"/>
      <c r="F855" s="16"/>
      <c r="G855" s="72" t="str">
        <f>IF(OR(E855="",F855=""),"",NETWORKDAYS(E855,F855,Lister!$D$7:$D$13))</f>
        <v/>
      </c>
      <c r="H855" s="19"/>
      <c r="I855" s="32" t="str">
        <f t="shared" si="91"/>
        <v/>
      </c>
      <c r="J855" s="18"/>
      <c r="K855" s="18"/>
      <c r="L855" s="46" t="str">
        <f t="shared" si="92"/>
        <v/>
      </c>
      <c r="M855" s="20"/>
      <c r="N855" s="31" t="str">
        <f t="shared" si="93"/>
        <v/>
      </c>
      <c r="O855" s="20"/>
      <c r="P855" s="20"/>
      <c r="Q855" s="46" t="str">
        <f>IFERROR(MAX(IF(OR(O855="",P855=""),"",IF(AND(AND(MONTH(E855)&gt;=7,MONTH(E855)&lt;8),AND(MONTH(F855)&gt;=7,MONTH(F855)&lt;8)),(NETWORKDAYS(E855,F855,Lister!$D$7:$D$13)-O855)*N855/NETWORKDAYS(Lister!$D$19,Lister!$E$19,Lister!$D$7:$D$13),IF(AND(AND(MONTH(E855)&gt;=7,MONTH(E855)&lt;8),MONTH(F855)&gt;7),(NETWORKDAYS(E855,Lister!$E$19,Lister!$D$7:$D$13)-O855)*N855/NETWORKDAYS(Lister!$D$19,Lister!$E$19,Lister!$D$7:$D$13),IF(MONTH(E855)&gt;7,0)))),0),"")</f>
        <v/>
      </c>
      <c r="R855" s="46" t="str">
        <f>IFERROR(MAX(IF(OR(O855="",P855=""),"",IF(AND(AND(MONTH(E855)&gt;=8,MONTH(E855)&lt;9),AND(MONTH(F855)&gt;=8,MONTH(F855)&lt;9)),(NETWORKDAYS(E855,F855,Lister!$D$7:$D$13)-P855)*N855/NETWORKDAYS(Lister!$D$20,Lister!$E$20,Lister!$D$7:$D$13),IF(AND(MONTH(E855)=7,MONTH(F855)=8),(NETWORKDAYS(Lister!$D$20,F855,Lister!$D$7:$D$13)-P855)*N855/NETWORKDAYS(Lister!$D$20,Lister!$E$20,Lister!$D$7:$D$13),IF(AND(MONTH(E855)=7,MONTH(F855)=7),0)))),0),"")</f>
        <v/>
      </c>
      <c r="S855" s="31" t="str">
        <f t="shared" si="94"/>
        <v/>
      </c>
      <c r="T855" s="31" t="str">
        <f t="shared" si="95"/>
        <v/>
      </c>
      <c r="U855" s="51" t="str">
        <f t="shared" si="96"/>
        <v/>
      </c>
    </row>
    <row r="856" spans="1:21" x14ac:dyDescent="0.25">
      <c r="A856" s="13" t="str">
        <f t="shared" si="97"/>
        <v/>
      </c>
      <c r="B856" s="55"/>
      <c r="C856" s="22"/>
      <c r="D856" s="23"/>
      <c r="E856" s="16"/>
      <c r="F856" s="16"/>
      <c r="G856" s="72" t="str">
        <f>IF(OR(E856="",F856=""),"",NETWORKDAYS(E856,F856,Lister!$D$7:$D$13))</f>
        <v/>
      </c>
      <c r="H856" s="19"/>
      <c r="I856" s="32" t="str">
        <f t="shared" si="91"/>
        <v/>
      </c>
      <c r="J856" s="18"/>
      <c r="K856" s="18"/>
      <c r="L856" s="46" t="str">
        <f t="shared" si="92"/>
        <v/>
      </c>
      <c r="M856" s="20"/>
      <c r="N856" s="31" t="str">
        <f t="shared" si="93"/>
        <v/>
      </c>
      <c r="O856" s="20"/>
      <c r="P856" s="20"/>
      <c r="Q856" s="46" t="str">
        <f>IFERROR(MAX(IF(OR(O856="",P856=""),"",IF(AND(AND(MONTH(E856)&gt;=7,MONTH(E856)&lt;8),AND(MONTH(F856)&gt;=7,MONTH(F856)&lt;8)),(NETWORKDAYS(E856,F856,Lister!$D$7:$D$13)-O856)*N856/NETWORKDAYS(Lister!$D$19,Lister!$E$19,Lister!$D$7:$D$13),IF(AND(AND(MONTH(E856)&gt;=7,MONTH(E856)&lt;8),MONTH(F856)&gt;7),(NETWORKDAYS(E856,Lister!$E$19,Lister!$D$7:$D$13)-O856)*N856/NETWORKDAYS(Lister!$D$19,Lister!$E$19,Lister!$D$7:$D$13),IF(MONTH(E856)&gt;7,0)))),0),"")</f>
        <v/>
      </c>
      <c r="R856" s="46" t="str">
        <f>IFERROR(MAX(IF(OR(O856="",P856=""),"",IF(AND(AND(MONTH(E856)&gt;=8,MONTH(E856)&lt;9),AND(MONTH(F856)&gt;=8,MONTH(F856)&lt;9)),(NETWORKDAYS(E856,F856,Lister!$D$7:$D$13)-P856)*N856/NETWORKDAYS(Lister!$D$20,Lister!$E$20,Lister!$D$7:$D$13),IF(AND(MONTH(E856)=7,MONTH(F856)=8),(NETWORKDAYS(Lister!$D$20,F856,Lister!$D$7:$D$13)-P856)*N856/NETWORKDAYS(Lister!$D$20,Lister!$E$20,Lister!$D$7:$D$13),IF(AND(MONTH(E856)=7,MONTH(F856)=7),0)))),0),"")</f>
        <v/>
      </c>
      <c r="S856" s="31" t="str">
        <f t="shared" si="94"/>
        <v/>
      </c>
      <c r="T856" s="31" t="str">
        <f t="shared" si="95"/>
        <v/>
      </c>
      <c r="U856" s="51" t="str">
        <f t="shared" si="96"/>
        <v/>
      </c>
    </row>
    <row r="857" spans="1:21" x14ac:dyDescent="0.25">
      <c r="A857" s="13" t="str">
        <f t="shared" si="97"/>
        <v/>
      </c>
      <c r="B857" s="55"/>
      <c r="C857" s="22"/>
      <c r="D857" s="23"/>
      <c r="E857" s="16"/>
      <c r="F857" s="16"/>
      <c r="G857" s="72" t="str">
        <f>IF(OR(E857="",F857=""),"",NETWORKDAYS(E857,F857,Lister!$D$7:$D$13))</f>
        <v/>
      </c>
      <c r="H857" s="19"/>
      <c r="I857" s="32" t="str">
        <f t="shared" si="91"/>
        <v/>
      </c>
      <c r="J857" s="18"/>
      <c r="K857" s="18"/>
      <c r="L857" s="46" t="str">
        <f t="shared" si="92"/>
        <v/>
      </c>
      <c r="M857" s="20"/>
      <c r="N857" s="31" t="str">
        <f t="shared" si="93"/>
        <v/>
      </c>
      <c r="O857" s="20"/>
      <c r="P857" s="20"/>
      <c r="Q857" s="46" t="str">
        <f>IFERROR(MAX(IF(OR(O857="",P857=""),"",IF(AND(AND(MONTH(E857)&gt;=7,MONTH(E857)&lt;8),AND(MONTH(F857)&gt;=7,MONTH(F857)&lt;8)),(NETWORKDAYS(E857,F857,Lister!$D$7:$D$13)-O857)*N857/NETWORKDAYS(Lister!$D$19,Lister!$E$19,Lister!$D$7:$D$13),IF(AND(AND(MONTH(E857)&gt;=7,MONTH(E857)&lt;8),MONTH(F857)&gt;7),(NETWORKDAYS(E857,Lister!$E$19,Lister!$D$7:$D$13)-O857)*N857/NETWORKDAYS(Lister!$D$19,Lister!$E$19,Lister!$D$7:$D$13),IF(MONTH(E857)&gt;7,0)))),0),"")</f>
        <v/>
      </c>
      <c r="R857" s="46" t="str">
        <f>IFERROR(MAX(IF(OR(O857="",P857=""),"",IF(AND(AND(MONTH(E857)&gt;=8,MONTH(E857)&lt;9),AND(MONTH(F857)&gt;=8,MONTH(F857)&lt;9)),(NETWORKDAYS(E857,F857,Lister!$D$7:$D$13)-P857)*N857/NETWORKDAYS(Lister!$D$20,Lister!$E$20,Lister!$D$7:$D$13),IF(AND(MONTH(E857)=7,MONTH(F857)=8),(NETWORKDAYS(Lister!$D$20,F857,Lister!$D$7:$D$13)-P857)*N857/NETWORKDAYS(Lister!$D$20,Lister!$E$20,Lister!$D$7:$D$13),IF(AND(MONTH(E857)=7,MONTH(F857)=7),0)))),0),"")</f>
        <v/>
      </c>
      <c r="S857" s="31" t="str">
        <f t="shared" si="94"/>
        <v/>
      </c>
      <c r="T857" s="31" t="str">
        <f t="shared" si="95"/>
        <v/>
      </c>
      <c r="U857" s="51" t="str">
        <f t="shared" si="96"/>
        <v/>
      </c>
    </row>
    <row r="858" spans="1:21" x14ac:dyDescent="0.25">
      <c r="A858" s="13" t="str">
        <f t="shared" si="97"/>
        <v/>
      </c>
      <c r="B858" s="55"/>
      <c r="C858" s="22"/>
      <c r="D858" s="23"/>
      <c r="E858" s="16"/>
      <c r="F858" s="16"/>
      <c r="G858" s="72" t="str">
        <f>IF(OR(E858="",F858=""),"",NETWORKDAYS(E858,F858,Lister!$D$7:$D$13))</f>
        <v/>
      </c>
      <c r="H858" s="19"/>
      <c r="I858" s="32" t="str">
        <f t="shared" si="91"/>
        <v/>
      </c>
      <c r="J858" s="18"/>
      <c r="K858" s="18"/>
      <c r="L858" s="46" t="str">
        <f t="shared" si="92"/>
        <v/>
      </c>
      <c r="M858" s="20"/>
      <c r="N858" s="31" t="str">
        <f t="shared" si="93"/>
        <v/>
      </c>
      <c r="O858" s="20"/>
      <c r="P858" s="20"/>
      <c r="Q858" s="46" t="str">
        <f>IFERROR(MAX(IF(OR(O858="",P858=""),"",IF(AND(AND(MONTH(E858)&gt;=7,MONTH(E858)&lt;8),AND(MONTH(F858)&gt;=7,MONTH(F858)&lt;8)),(NETWORKDAYS(E858,F858,Lister!$D$7:$D$13)-O858)*N858/NETWORKDAYS(Lister!$D$19,Lister!$E$19,Lister!$D$7:$D$13),IF(AND(AND(MONTH(E858)&gt;=7,MONTH(E858)&lt;8),MONTH(F858)&gt;7),(NETWORKDAYS(E858,Lister!$E$19,Lister!$D$7:$D$13)-O858)*N858/NETWORKDAYS(Lister!$D$19,Lister!$E$19,Lister!$D$7:$D$13),IF(MONTH(E858)&gt;7,0)))),0),"")</f>
        <v/>
      </c>
      <c r="R858" s="46" t="str">
        <f>IFERROR(MAX(IF(OR(O858="",P858=""),"",IF(AND(AND(MONTH(E858)&gt;=8,MONTH(E858)&lt;9),AND(MONTH(F858)&gt;=8,MONTH(F858)&lt;9)),(NETWORKDAYS(E858,F858,Lister!$D$7:$D$13)-P858)*N858/NETWORKDAYS(Lister!$D$20,Lister!$E$20,Lister!$D$7:$D$13),IF(AND(MONTH(E858)=7,MONTH(F858)=8),(NETWORKDAYS(Lister!$D$20,F858,Lister!$D$7:$D$13)-P858)*N858/NETWORKDAYS(Lister!$D$20,Lister!$E$20,Lister!$D$7:$D$13),IF(AND(MONTH(E858)=7,MONTH(F858)=7),0)))),0),"")</f>
        <v/>
      </c>
      <c r="S858" s="31" t="str">
        <f t="shared" si="94"/>
        <v/>
      </c>
      <c r="T858" s="31" t="str">
        <f t="shared" si="95"/>
        <v/>
      </c>
      <c r="U858" s="51" t="str">
        <f t="shared" si="96"/>
        <v/>
      </c>
    </row>
    <row r="859" spans="1:21" x14ac:dyDescent="0.25">
      <c r="A859" s="13" t="str">
        <f t="shared" si="97"/>
        <v/>
      </c>
      <c r="B859" s="55"/>
      <c r="C859" s="22"/>
      <c r="D859" s="23"/>
      <c r="E859" s="16"/>
      <c r="F859" s="16"/>
      <c r="G859" s="72" t="str">
        <f>IF(OR(E859="",F859=""),"",NETWORKDAYS(E859,F859,Lister!$D$7:$D$13))</f>
        <v/>
      </c>
      <c r="H859" s="19"/>
      <c r="I859" s="32" t="str">
        <f t="shared" si="91"/>
        <v/>
      </c>
      <c r="J859" s="18"/>
      <c r="K859" s="18"/>
      <c r="L859" s="46" t="str">
        <f t="shared" si="92"/>
        <v/>
      </c>
      <c r="M859" s="20"/>
      <c r="N859" s="31" t="str">
        <f t="shared" si="93"/>
        <v/>
      </c>
      <c r="O859" s="20"/>
      <c r="P859" s="20"/>
      <c r="Q859" s="46" t="str">
        <f>IFERROR(MAX(IF(OR(O859="",P859=""),"",IF(AND(AND(MONTH(E859)&gt;=7,MONTH(E859)&lt;8),AND(MONTH(F859)&gt;=7,MONTH(F859)&lt;8)),(NETWORKDAYS(E859,F859,Lister!$D$7:$D$13)-O859)*N859/NETWORKDAYS(Lister!$D$19,Lister!$E$19,Lister!$D$7:$D$13),IF(AND(AND(MONTH(E859)&gt;=7,MONTH(E859)&lt;8),MONTH(F859)&gt;7),(NETWORKDAYS(E859,Lister!$E$19,Lister!$D$7:$D$13)-O859)*N859/NETWORKDAYS(Lister!$D$19,Lister!$E$19,Lister!$D$7:$D$13),IF(MONTH(E859)&gt;7,0)))),0),"")</f>
        <v/>
      </c>
      <c r="R859" s="46" t="str">
        <f>IFERROR(MAX(IF(OR(O859="",P859=""),"",IF(AND(AND(MONTH(E859)&gt;=8,MONTH(E859)&lt;9),AND(MONTH(F859)&gt;=8,MONTH(F859)&lt;9)),(NETWORKDAYS(E859,F859,Lister!$D$7:$D$13)-P859)*N859/NETWORKDAYS(Lister!$D$20,Lister!$E$20,Lister!$D$7:$D$13),IF(AND(MONTH(E859)=7,MONTH(F859)=8),(NETWORKDAYS(Lister!$D$20,F859,Lister!$D$7:$D$13)-P859)*N859/NETWORKDAYS(Lister!$D$20,Lister!$E$20,Lister!$D$7:$D$13),IF(AND(MONTH(E859)=7,MONTH(F859)=7),0)))),0),"")</f>
        <v/>
      </c>
      <c r="S859" s="31" t="str">
        <f t="shared" si="94"/>
        <v/>
      </c>
      <c r="T859" s="31" t="str">
        <f t="shared" si="95"/>
        <v/>
      </c>
      <c r="U859" s="51" t="str">
        <f t="shared" si="96"/>
        <v/>
      </c>
    </row>
    <row r="860" spans="1:21" x14ac:dyDescent="0.25">
      <c r="A860" s="13" t="str">
        <f t="shared" si="97"/>
        <v/>
      </c>
      <c r="B860" s="55"/>
      <c r="C860" s="22"/>
      <c r="D860" s="23"/>
      <c r="E860" s="16"/>
      <c r="F860" s="16"/>
      <c r="G860" s="72" t="str">
        <f>IF(OR(E860="",F860=""),"",NETWORKDAYS(E860,F860,Lister!$D$7:$D$13))</f>
        <v/>
      </c>
      <c r="H860" s="19"/>
      <c r="I860" s="32" t="str">
        <f t="shared" si="91"/>
        <v/>
      </c>
      <c r="J860" s="18"/>
      <c r="K860" s="18"/>
      <c r="L860" s="46" t="str">
        <f t="shared" si="92"/>
        <v/>
      </c>
      <c r="M860" s="20"/>
      <c r="N860" s="31" t="str">
        <f t="shared" si="93"/>
        <v/>
      </c>
      <c r="O860" s="20"/>
      <c r="P860" s="20"/>
      <c r="Q860" s="46" t="str">
        <f>IFERROR(MAX(IF(OR(O860="",P860=""),"",IF(AND(AND(MONTH(E860)&gt;=7,MONTH(E860)&lt;8),AND(MONTH(F860)&gt;=7,MONTH(F860)&lt;8)),(NETWORKDAYS(E860,F860,Lister!$D$7:$D$13)-O860)*N860/NETWORKDAYS(Lister!$D$19,Lister!$E$19,Lister!$D$7:$D$13),IF(AND(AND(MONTH(E860)&gt;=7,MONTH(E860)&lt;8),MONTH(F860)&gt;7),(NETWORKDAYS(E860,Lister!$E$19,Lister!$D$7:$D$13)-O860)*N860/NETWORKDAYS(Lister!$D$19,Lister!$E$19,Lister!$D$7:$D$13),IF(MONTH(E860)&gt;7,0)))),0),"")</f>
        <v/>
      </c>
      <c r="R860" s="46" t="str">
        <f>IFERROR(MAX(IF(OR(O860="",P860=""),"",IF(AND(AND(MONTH(E860)&gt;=8,MONTH(E860)&lt;9),AND(MONTH(F860)&gt;=8,MONTH(F860)&lt;9)),(NETWORKDAYS(E860,F860,Lister!$D$7:$D$13)-P860)*N860/NETWORKDAYS(Lister!$D$20,Lister!$E$20,Lister!$D$7:$D$13),IF(AND(MONTH(E860)=7,MONTH(F860)=8),(NETWORKDAYS(Lister!$D$20,F860,Lister!$D$7:$D$13)-P860)*N860/NETWORKDAYS(Lister!$D$20,Lister!$E$20,Lister!$D$7:$D$13),IF(AND(MONTH(E860)=7,MONTH(F860)=7),0)))),0),"")</f>
        <v/>
      </c>
      <c r="S860" s="31" t="str">
        <f t="shared" si="94"/>
        <v/>
      </c>
      <c r="T860" s="31" t="str">
        <f t="shared" si="95"/>
        <v/>
      </c>
      <c r="U860" s="51" t="str">
        <f t="shared" si="96"/>
        <v/>
      </c>
    </row>
    <row r="861" spans="1:21" x14ac:dyDescent="0.25">
      <c r="A861" s="13" t="str">
        <f t="shared" si="97"/>
        <v/>
      </c>
      <c r="B861" s="55"/>
      <c r="C861" s="22"/>
      <c r="D861" s="23"/>
      <c r="E861" s="16"/>
      <c r="F861" s="16"/>
      <c r="G861" s="72" t="str">
        <f>IF(OR(E861="",F861=""),"",NETWORKDAYS(E861,F861,Lister!$D$7:$D$13))</f>
        <v/>
      </c>
      <c r="H861" s="19"/>
      <c r="I861" s="32" t="str">
        <f t="shared" si="91"/>
        <v/>
      </c>
      <c r="J861" s="18"/>
      <c r="K861" s="18"/>
      <c r="L861" s="46" t="str">
        <f t="shared" si="92"/>
        <v/>
      </c>
      <c r="M861" s="20"/>
      <c r="N861" s="31" t="str">
        <f t="shared" si="93"/>
        <v/>
      </c>
      <c r="O861" s="20"/>
      <c r="P861" s="20"/>
      <c r="Q861" s="46" t="str">
        <f>IFERROR(MAX(IF(OR(O861="",P861=""),"",IF(AND(AND(MONTH(E861)&gt;=7,MONTH(E861)&lt;8),AND(MONTH(F861)&gt;=7,MONTH(F861)&lt;8)),(NETWORKDAYS(E861,F861,Lister!$D$7:$D$13)-O861)*N861/NETWORKDAYS(Lister!$D$19,Lister!$E$19,Lister!$D$7:$D$13),IF(AND(AND(MONTH(E861)&gt;=7,MONTH(E861)&lt;8),MONTH(F861)&gt;7),(NETWORKDAYS(E861,Lister!$E$19,Lister!$D$7:$D$13)-O861)*N861/NETWORKDAYS(Lister!$D$19,Lister!$E$19,Lister!$D$7:$D$13),IF(MONTH(E861)&gt;7,0)))),0),"")</f>
        <v/>
      </c>
      <c r="R861" s="46" t="str">
        <f>IFERROR(MAX(IF(OR(O861="",P861=""),"",IF(AND(AND(MONTH(E861)&gt;=8,MONTH(E861)&lt;9),AND(MONTH(F861)&gt;=8,MONTH(F861)&lt;9)),(NETWORKDAYS(E861,F861,Lister!$D$7:$D$13)-P861)*N861/NETWORKDAYS(Lister!$D$20,Lister!$E$20,Lister!$D$7:$D$13),IF(AND(MONTH(E861)=7,MONTH(F861)=8),(NETWORKDAYS(Lister!$D$20,F861,Lister!$D$7:$D$13)-P861)*N861/NETWORKDAYS(Lister!$D$20,Lister!$E$20,Lister!$D$7:$D$13),IF(AND(MONTH(E861)=7,MONTH(F861)=7),0)))),0),"")</f>
        <v/>
      </c>
      <c r="S861" s="31" t="str">
        <f t="shared" si="94"/>
        <v/>
      </c>
      <c r="T861" s="31" t="str">
        <f t="shared" si="95"/>
        <v/>
      </c>
      <c r="U861" s="51" t="str">
        <f t="shared" si="96"/>
        <v/>
      </c>
    </row>
    <row r="862" spans="1:21" x14ac:dyDescent="0.25">
      <c r="A862" s="13" t="str">
        <f t="shared" si="97"/>
        <v/>
      </c>
      <c r="B862" s="55"/>
      <c r="C862" s="22"/>
      <c r="D862" s="23"/>
      <c r="E862" s="16"/>
      <c r="F862" s="16"/>
      <c r="G862" s="72" t="str">
        <f>IF(OR(E862="",F862=""),"",NETWORKDAYS(E862,F862,Lister!$D$7:$D$13))</f>
        <v/>
      </c>
      <c r="H862" s="19"/>
      <c r="I862" s="32" t="str">
        <f t="shared" si="91"/>
        <v/>
      </c>
      <c r="J862" s="18"/>
      <c r="K862" s="18"/>
      <c r="L862" s="46" t="str">
        <f t="shared" si="92"/>
        <v/>
      </c>
      <c r="M862" s="20"/>
      <c r="N862" s="31" t="str">
        <f t="shared" si="93"/>
        <v/>
      </c>
      <c r="O862" s="20"/>
      <c r="P862" s="20"/>
      <c r="Q862" s="46" t="str">
        <f>IFERROR(MAX(IF(OR(O862="",P862=""),"",IF(AND(AND(MONTH(E862)&gt;=7,MONTH(E862)&lt;8),AND(MONTH(F862)&gt;=7,MONTH(F862)&lt;8)),(NETWORKDAYS(E862,F862,Lister!$D$7:$D$13)-O862)*N862/NETWORKDAYS(Lister!$D$19,Lister!$E$19,Lister!$D$7:$D$13),IF(AND(AND(MONTH(E862)&gt;=7,MONTH(E862)&lt;8),MONTH(F862)&gt;7),(NETWORKDAYS(E862,Lister!$E$19,Lister!$D$7:$D$13)-O862)*N862/NETWORKDAYS(Lister!$D$19,Lister!$E$19,Lister!$D$7:$D$13),IF(MONTH(E862)&gt;7,0)))),0),"")</f>
        <v/>
      </c>
      <c r="R862" s="46" t="str">
        <f>IFERROR(MAX(IF(OR(O862="",P862=""),"",IF(AND(AND(MONTH(E862)&gt;=8,MONTH(E862)&lt;9),AND(MONTH(F862)&gt;=8,MONTH(F862)&lt;9)),(NETWORKDAYS(E862,F862,Lister!$D$7:$D$13)-P862)*N862/NETWORKDAYS(Lister!$D$20,Lister!$E$20,Lister!$D$7:$D$13),IF(AND(MONTH(E862)=7,MONTH(F862)=8),(NETWORKDAYS(Lister!$D$20,F862,Lister!$D$7:$D$13)-P862)*N862/NETWORKDAYS(Lister!$D$20,Lister!$E$20,Lister!$D$7:$D$13),IF(AND(MONTH(E862)=7,MONTH(F862)=7),0)))),0),"")</f>
        <v/>
      </c>
      <c r="S862" s="31" t="str">
        <f t="shared" si="94"/>
        <v/>
      </c>
      <c r="T862" s="31" t="str">
        <f t="shared" si="95"/>
        <v/>
      </c>
      <c r="U862" s="51" t="str">
        <f t="shared" si="96"/>
        <v/>
      </c>
    </row>
    <row r="863" spans="1:21" x14ac:dyDescent="0.25">
      <c r="A863" s="13" t="str">
        <f t="shared" si="97"/>
        <v/>
      </c>
      <c r="B863" s="55"/>
      <c r="C863" s="22"/>
      <c r="D863" s="23"/>
      <c r="E863" s="16"/>
      <c r="F863" s="16"/>
      <c r="G863" s="72" t="str">
        <f>IF(OR(E863="",F863=""),"",NETWORKDAYS(E863,F863,Lister!$D$7:$D$13))</f>
        <v/>
      </c>
      <c r="H863" s="19"/>
      <c r="I863" s="32" t="str">
        <f t="shared" si="91"/>
        <v/>
      </c>
      <c r="J863" s="18"/>
      <c r="K863" s="18"/>
      <c r="L863" s="46" t="str">
        <f t="shared" si="92"/>
        <v/>
      </c>
      <c r="M863" s="20"/>
      <c r="N863" s="31" t="str">
        <f t="shared" si="93"/>
        <v/>
      </c>
      <c r="O863" s="20"/>
      <c r="P863" s="20"/>
      <c r="Q863" s="46" t="str">
        <f>IFERROR(MAX(IF(OR(O863="",P863=""),"",IF(AND(AND(MONTH(E863)&gt;=7,MONTH(E863)&lt;8),AND(MONTH(F863)&gt;=7,MONTH(F863)&lt;8)),(NETWORKDAYS(E863,F863,Lister!$D$7:$D$13)-O863)*N863/NETWORKDAYS(Lister!$D$19,Lister!$E$19,Lister!$D$7:$D$13),IF(AND(AND(MONTH(E863)&gt;=7,MONTH(E863)&lt;8),MONTH(F863)&gt;7),(NETWORKDAYS(E863,Lister!$E$19,Lister!$D$7:$D$13)-O863)*N863/NETWORKDAYS(Lister!$D$19,Lister!$E$19,Lister!$D$7:$D$13),IF(MONTH(E863)&gt;7,0)))),0),"")</f>
        <v/>
      </c>
      <c r="R863" s="46" t="str">
        <f>IFERROR(MAX(IF(OR(O863="",P863=""),"",IF(AND(AND(MONTH(E863)&gt;=8,MONTH(E863)&lt;9),AND(MONTH(F863)&gt;=8,MONTH(F863)&lt;9)),(NETWORKDAYS(E863,F863,Lister!$D$7:$D$13)-P863)*N863/NETWORKDAYS(Lister!$D$20,Lister!$E$20,Lister!$D$7:$D$13),IF(AND(MONTH(E863)=7,MONTH(F863)=8),(NETWORKDAYS(Lister!$D$20,F863,Lister!$D$7:$D$13)-P863)*N863/NETWORKDAYS(Lister!$D$20,Lister!$E$20,Lister!$D$7:$D$13),IF(AND(MONTH(E863)=7,MONTH(F863)=7),0)))),0),"")</f>
        <v/>
      </c>
      <c r="S863" s="31" t="str">
        <f t="shared" si="94"/>
        <v/>
      </c>
      <c r="T863" s="31" t="str">
        <f t="shared" si="95"/>
        <v/>
      </c>
      <c r="U863" s="51" t="str">
        <f t="shared" si="96"/>
        <v/>
      </c>
    </row>
    <row r="864" spans="1:21" x14ac:dyDescent="0.25">
      <c r="A864" s="13" t="str">
        <f t="shared" si="97"/>
        <v/>
      </c>
      <c r="B864" s="55"/>
      <c r="C864" s="22"/>
      <c r="D864" s="23"/>
      <c r="E864" s="16"/>
      <c r="F864" s="16"/>
      <c r="G864" s="72" t="str">
        <f>IF(OR(E864="",F864=""),"",NETWORKDAYS(E864,F864,Lister!$D$7:$D$13))</f>
        <v/>
      </c>
      <c r="H864" s="19"/>
      <c r="I864" s="32" t="str">
        <f t="shared" si="91"/>
        <v/>
      </c>
      <c r="J864" s="18"/>
      <c r="K864" s="18"/>
      <c r="L864" s="46" t="str">
        <f t="shared" si="92"/>
        <v/>
      </c>
      <c r="M864" s="20"/>
      <c r="N864" s="31" t="str">
        <f t="shared" si="93"/>
        <v/>
      </c>
      <c r="O864" s="20"/>
      <c r="P864" s="20"/>
      <c r="Q864" s="46" t="str">
        <f>IFERROR(MAX(IF(OR(O864="",P864=""),"",IF(AND(AND(MONTH(E864)&gt;=7,MONTH(E864)&lt;8),AND(MONTH(F864)&gt;=7,MONTH(F864)&lt;8)),(NETWORKDAYS(E864,F864,Lister!$D$7:$D$13)-O864)*N864/NETWORKDAYS(Lister!$D$19,Lister!$E$19,Lister!$D$7:$D$13),IF(AND(AND(MONTH(E864)&gt;=7,MONTH(E864)&lt;8),MONTH(F864)&gt;7),(NETWORKDAYS(E864,Lister!$E$19,Lister!$D$7:$D$13)-O864)*N864/NETWORKDAYS(Lister!$D$19,Lister!$E$19,Lister!$D$7:$D$13),IF(MONTH(E864)&gt;7,0)))),0),"")</f>
        <v/>
      </c>
      <c r="R864" s="46" t="str">
        <f>IFERROR(MAX(IF(OR(O864="",P864=""),"",IF(AND(AND(MONTH(E864)&gt;=8,MONTH(E864)&lt;9),AND(MONTH(F864)&gt;=8,MONTH(F864)&lt;9)),(NETWORKDAYS(E864,F864,Lister!$D$7:$D$13)-P864)*N864/NETWORKDAYS(Lister!$D$20,Lister!$E$20,Lister!$D$7:$D$13),IF(AND(MONTH(E864)=7,MONTH(F864)=8),(NETWORKDAYS(Lister!$D$20,F864,Lister!$D$7:$D$13)-P864)*N864/NETWORKDAYS(Lister!$D$20,Lister!$E$20,Lister!$D$7:$D$13),IF(AND(MONTH(E864)=7,MONTH(F864)=7),0)))),0),"")</f>
        <v/>
      </c>
      <c r="S864" s="31" t="str">
        <f t="shared" si="94"/>
        <v/>
      </c>
      <c r="T864" s="31" t="str">
        <f t="shared" si="95"/>
        <v/>
      </c>
      <c r="U864" s="51" t="str">
        <f t="shared" si="96"/>
        <v/>
      </c>
    </row>
    <row r="865" spans="1:21" x14ac:dyDescent="0.25">
      <c r="A865" s="13" t="str">
        <f t="shared" si="97"/>
        <v/>
      </c>
      <c r="B865" s="55"/>
      <c r="C865" s="22"/>
      <c r="D865" s="23"/>
      <c r="E865" s="16"/>
      <c r="F865" s="16"/>
      <c r="G865" s="72" t="str">
        <f>IF(OR(E865="",F865=""),"",NETWORKDAYS(E865,F865,Lister!$D$7:$D$13))</f>
        <v/>
      </c>
      <c r="H865" s="19"/>
      <c r="I865" s="32" t="str">
        <f t="shared" si="91"/>
        <v/>
      </c>
      <c r="J865" s="18"/>
      <c r="K865" s="18"/>
      <c r="L865" s="46" t="str">
        <f t="shared" si="92"/>
        <v/>
      </c>
      <c r="M865" s="20"/>
      <c r="N865" s="31" t="str">
        <f t="shared" si="93"/>
        <v/>
      </c>
      <c r="O865" s="20"/>
      <c r="P865" s="20"/>
      <c r="Q865" s="46" t="str">
        <f>IFERROR(MAX(IF(OR(O865="",P865=""),"",IF(AND(AND(MONTH(E865)&gt;=7,MONTH(E865)&lt;8),AND(MONTH(F865)&gt;=7,MONTH(F865)&lt;8)),(NETWORKDAYS(E865,F865,Lister!$D$7:$D$13)-O865)*N865/NETWORKDAYS(Lister!$D$19,Lister!$E$19,Lister!$D$7:$D$13),IF(AND(AND(MONTH(E865)&gt;=7,MONTH(E865)&lt;8),MONTH(F865)&gt;7),(NETWORKDAYS(E865,Lister!$E$19,Lister!$D$7:$D$13)-O865)*N865/NETWORKDAYS(Lister!$D$19,Lister!$E$19,Lister!$D$7:$D$13),IF(MONTH(E865)&gt;7,0)))),0),"")</f>
        <v/>
      </c>
      <c r="R865" s="46" t="str">
        <f>IFERROR(MAX(IF(OR(O865="",P865=""),"",IF(AND(AND(MONTH(E865)&gt;=8,MONTH(E865)&lt;9),AND(MONTH(F865)&gt;=8,MONTH(F865)&lt;9)),(NETWORKDAYS(E865,F865,Lister!$D$7:$D$13)-P865)*N865/NETWORKDAYS(Lister!$D$20,Lister!$E$20,Lister!$D$7:$D$13),IF(AND(MONTH(E865)=7,MONTH(F865)=8),(NETWORKDAYS(Lister!$D$20,F865,Lister!$D$7:$D$13)-P865)*N865/NETWORKDAYS(Lister!$D$20,Lister!$E$20,Lister!$D$7:$D$13),IF(AND(MONTH(E865)=7,MONTH(F865)=7),0)))),0),"")</f>
        <v/>
      </c>
      <c r="S865" s="31" t="str">
        <f t="shared" si="94"/>
        <v/>
      </c>
      <c r="T865" s="31" t="str">
        <f t="shared" si="95"/>
        <v/>
      </c>
      <c r="U865" s="51" t="str">
        <f t="shared" si="96"/>
        <v/>
      </c>
    </row>
    <row r="866" spans="1:21" x14ac:dyDescent="0.25">
      <c r="A866" s="13" t="str">
        <f t="shared" si="97"/>
        <v/>
      </c>
      <c r="B866" s="55"/>
      <c r="C866" s="22"/>
      <c r="D866" s="23"/>
      <c r="E866" s="16"/>
      <c r="F866" s="16"/>
      <c r="G866" s="72" t="str">
        <f>IF(OR(E866="",F866=""),"",NETWORKDAYS(E866,F866,Lister!$D$7:$D$13))</f>
        <v/>
      </c>
      <c r="H866" s="19"/>
      <c r="I866" s="32" t="str">
        <f t="shared" si="91"/>
        <v/>
      </c>
      <c r="J866" s="18"/>
      <c r="K866" s="18"/>
      <c r="L866" s="46" t="str">
        <f t="shared" si="92"/>
        <v/>
      </c>
      <c r="M866" s="20"/>
      <c r="N866" s="31" t="str">
        <f t="shared" si="93"/>
        <v/>
      </c>
      <c r="O866" s="20"/>
      <c r="P866" s="20"/>
      <c r="Q866" s="46" t="str">
        <f>IFERROR(MAX(IF(OR(O866="",P866=""),"",IF(AND(AND(MONTH(E866)&gt;=7,MONTH(E866)&lt;8),AND(MONTH(F866)&gt;=7,MONTH(F866)&lt;8)),(NETWORKDAYS(E866,F866,Lister!$D$7:$D$13)-O866)*N866/NETWORKDAYS(Lister!$D$19,Lister!$E$19,Lister!$D$7:$D$13),IF(AND(AND(MONTH(E866)&gt;=7,MONTH(E866)&lt;8),MONTH(F866)&gt;7),(NETWORKDAYS(E866,Lister!$E$19,Lister!$D$7:$D$13)-O866)*N866/NETWORKDAYS(Lister!$D$19,Lister!$E$19,Lister!$D$7:$D$13),IF(MONTH(E866)&gt;7,0)))),0),"")</f>
        <v/>
      </c>
      <c r="R866" s="46" t="str">
        <f>IFERROR(MAX(IF(OR(O866="",P866=""),"",IF(AND(AND(MONTH(E866)&gt;=8,MONTH(E866)&lt;9),AND(MONTH(F866)&gt;=8,MONTH(F866)&lt;9)),(NETWORKDAYS(E866,F866,Lister!$D$7:$D$13)-P866)*N866/NETWORKDAYS(Lister!$D$20,Lister!$E$20,Lister!$D$7:$D$13),IF(AND(MONTH(E866)=7,MONTH(F866)=8),(NETWORKDAYS(Lister!$D$20,F866,Lister!$D$7:$D$13)-P866)*N866/NETWORKDAYS(Lister!$D$20,Lister!$E$20,Lister!$D$7:$D$13),IF(AND(MONTH(E866)=7,MONTH(F866)=7),0)))),0),"")</f>
        <v/>
      </c>
      <c r="S866" s="31" t="str">
        <f t="shared" si="94"/>
        <v/>
      </c>
      <c r="T866" s="31" t="str">
        <f t="shared" si="95"/>
        <v/>
      </c>
      <c r="U866" s="51" t="str">
        <f t="shared" si="96"/>
        <v/>
      </c>
    </row>
    <row r="867" spans="1:21" x14ac:dyDescent="0.25">
      <c r="A867" s="13" t="str">
        <f t="shared" si="97"/>
        <v/>
      </c>
      <c r="B867" s="55"/>
      <c r="C867" s="22"/>
      <c r="D867" s="23"/>
      <c r="E867" s="16"/>
      <c r="F867" s="16"/>
      <c r="G867" s="72" t="str">
        <f>IF(OR(E867="",F867=""),"",NETWORKDAYS(E867,F867,Lister!$D$7:$D$13))</f>
        <v/>
      </c>
      <c r="H867" s="19"/>
      <c r="I867" s="32" t="str">
        <f t="shared" si="91"/>
        <v/>
      </c>
      <c r="J867" s="18"/>
      <c r="K867" s="18"/>
      <c r="L867" s="46" t="str">
        <f t="shared" si="92"/>
        <v/>
      </c>
      <c r="M867" s="20"/>
      <c r="N867" s="31" t="str">
        <f t="shared" si="93"/>
        <v/>
      </c>
      <c r="O867" s="20"/>
      <c r="P867" s="20"/>
      <c r="Q867" s="46" t="str">
        <f>IFERROR(MAX(IF(OR(O867="",P867=""),"",IF(AND(AND(MONTH(E867)&gt;=7,MONTH(E867)&lt;8),AND(MONTH(F867)&gt;=7,MONTH(F867)&lt;8)),(NETWORKDAYS(E867,F867,Lister!$D$7:$D$13)-O867)*N867/NETWORKDAYS(Lister!$D$19,Lister!$E$19,Lister!$D$7:$D$13),IF(AND(AND(MONTH(E867)&gt;=7,MONTH(E867)&lt;8),MONTH(F867)&gt;7),(NETWORKDAYS(E867,Lister!$E$19,Lister!$D$7:$D$13)-O867)*N867/NETWORKDAYS(Lister!$D$19,Lister!$E$19,Lister!$D$7:$D$13),IF(MONTH(E867)&gt;7,0)))),0),"")</f>
        <v/>
      </c>
      <c r="R867" s="46" t="str">
        <f>IFERROR(MAX(IF(OR(O867="",P867=""),"",IF(AND(AND(MONTH(E867)&gt;=8,MONTH(E867)&lt;9),AND(MONTH(F867)&gt;=8,MONTH(F867)&lt;9)),(NETWORKDAYS(E867,F867,Lister!$D$7:$D$13)-P867)*N867/NETWORKDAYS(Lister!$D$20,Lister!$E$20,Lister!$D$7:$D$13),IF(AND(MONTH(E867)=7,MONTH(F867)=8),(NETWORKDAYS(Lister!$D$20,F867,Lister!$D$7:$D$13)-P867)*N867/NETWORKDAYS(Lister!$D$20,Lister!$E$20,Lister!$D$7:$D$13),IF(AND(MONTH(E867)=7,MONTH(F867)=7),0)))),0),"")</f>
        <v/>
      </c>
      <c r="S867" s="31" t="str">
        <f t="shared" si="94"/>
        <v/>
      </c>
      <c r="T867" s="31" t="str">
        <f t="shared" si="95"/>
        <v/>
      </c>
      <c r="U867" s="51" t="str">
        <f t="shared" si="96"/>
        <v/>
      </c>
    </row>
    <row r="868" spans="1:21" x14ac:dyDescent="0.25">
      <c r="A868" s="13" t="str">
        <f t="shared" si="97"/>
        <v/>
      </c>
      <c r="B868" s="55"/>
      <c r="C868" s="22"/>
      <c r="D868" s="23"/>
      <c r="E868" s="16"/>
      <c r="F868" s="16"/>
      <c r="G868" s="72" t="str">
        <f>IF(OR(E868="",F868=""),"",NETWORKDAYS(E868,F868,Lister!$D$7:$D$13))</f>
        <v/>
      </c>
      <c r="H868" s="19"/>
      <c r="I868" s="32" t="str">
        <f t="shared" si="91"/>
        <v/>
      </c>
      <c r="J868" s="18"/>
      <c r="K868" s="18"/>
      <c r="L868" s="46" t="str">
        <f t="shared" si="92"/>
        <v/>
      </c>
      <c r="M868" s="20"/>
      <c r="N868" s="31" t="str">
        <f t="shared" si="93"/>
        <v/>
      </c>
      <c r="O868" s="20"/>
      <c r="P868" s="20"/>
      <c r="Q868" s="46" t="str">
        <f>IFERROR(MAX(IF(OR(O868="",P868=""),"",IF(AND(AND(MONTH(E868)&gt;=7,MONTH(E868)&lt;8),AND(MONTH(F868)&gt;=7,MONTH(F868)&lt;8)),(NETWORKDAYS(E868,F868,Lister!$D$7:$D$13)-O868)*N868/NETWORKDAYS(Lister!$D$19,Lister!$E$19,Lister!$D$7:$D$13),IF(AND(AND(MONTH(E868)&gt;=7,MONTH(E868)&lt;8),MONTH(F868)&gt;7),(NETWORKDAYS(E868,Lister!$E$19,Lister!$D$7:$D$13)-O868)*N868/NETWORKDAYS(Lister!$D$19,Lister!$E$19,Lister!$D$7:$D$13),IF(MONTH(E868)&gt;7,0)))),0),"")</f>
        <v/>
      </c>
      <c r="R868" s="46" t="str">
        <f>IFERROR(MAX(IF(OR(O868="",P868=""),"",IF(AND(AND(MONTH(E868)&gt;=8,MONTH(E868)&lt;9),AND(MONTH(F868)&gt;=8,MONTH(F868)&lt;9)),(NETWORKDAYS(E868,F868,Lister!$D$7:$D$13)-P868)*N868/NETWORKDAYS(Lister!$D$20,Lister!$E$20,Lister!$D$7:$D$13),IF(AND(MONTH(E868)=7,MONTH(F868)=8),(NETWORKDAYS(Lister!$D$20,F868,Lister!$D$7:$D$13)-P868)*N868/NETWORKDAYS(Lister!$D$20,Lister!$E$20,Lister!$D$7:$D$13),IF(AND(MONTH(E868)=7,MONTH(F868)=7),0)))),0),"")</f>
        <v/>
      </c>
      <c r="S868" s="31" t="str">
        <f t="shared" si="94"/>
        <v/>
      </c>
      <c r="T868" s="31" t="str">
        <f t="shared" si="95"/>
        <v/>
      </c>
      <c r="U868" s="51" t="str">
        <f t="shared" si="96"/>
        <v/>
      </c>
    </row>
    <row r="869" spans="1:21" x14ac:dyDescent="0.25">
      <c r="A869" s="13" t="str">
        <f t="shared" si="97"/>
        <v/>
      </c>
      <c r="B869" s="55"/>
      <c r="C869" s="22"/>
      <c r="D869" s="23"/>
      <c r="E869" s="16"/>
      <c r="F869" s="16"/>
      <c r="G869" s="72" t="str">
        <f>IF(OR(E869="",F869=""),"",NETWORKDAYS(E869,F869,Lister!$D$7:$D$13))</f>
        <v/>
      </c>
      <c r="H869" s="19"/>
      <c r="I869" s="32" t="str">
        <f t="shared" si="91"/>
        <v/>
      </c>
      <c r="J869" s="18"/>
      <c r="K869" s="18"/>
      <c r="L869" s="46" t="str">
        <f t="shared" si="92"/>
        <v/>
      </c>
      <c r="M869" s="20"/>
      <c r="N869" s="31" t="str">
        <f t="shared" si="93"/>
        <v/>
      </c>
      <c r="O869" s="20"/>
      <c r="P869" s="20"/>
      <c r="Q869" s="46" t="str">
        <f>IFERROR(MAX(IF(OR(O869="",P869=""),"",IF(AND(AND(MONTH(E869)&gt;=7,MONTH(E869)&lt;8),AND(MONTH(F869)&gt;=7,MONTH(F869)&lt;8)),(NETWORKDAYS(E869,F869,Lister!$D$7:$D$13)-O869)*N869/NETWORKDAYS(Lister!$D$19,Lister!$E$19,Lister!$D$7:$D$13),IF(AND(AND(MONTH(E869)&gt;=7,MONTH(E869)&lt;8),MONTH(F869)&gt;7),(NETWORKDAYS(E869,Lister!$E$19,Lister!$D$7:$D$13)-O869)*N869/NETWORKDAYS(Lister!$D$19,Lister!$E$19,Lister!$D$7:$D$13),IF(MONTH(E869)&gt;7,0)))),0),"")</f>
        <v/>
      </c>
      <c r="R869" s="46" t="str">
        <f>IFERROR(MAX(IF(OR(O869="",P869=""),"",IF(AND(AND(MONTH(E869)&gt;=8,MONTH(E869)&lt;9),AND(MONTH(F869)&gt;=8,MONTH(F869)&lt;9)),(NETWORKDAYS(E869,F869,Lister!$D$7:$D$13)-P869)*N869/NETWORKDAYS(Lister!$D$20,Lister!$E$20,Lister!$D$7:$D$13),IF(AND(MONTH(E869)=7,MONTH(F869)=8),(NETWORKDAYS(Lister!$D$20,F869,Lister!$D$7:$D$13)-P869)*N869/NETWORKDAYS(Lister!$D$20,Lister!$E$20,Lister!$D$7:$D$13),IF(AND(MONTH(E869)=7,MONTH(F869)=7),0)))),0),"")</f>
        <v/>
      </c>
      <c r="S869" s="31" t="str">
        <f t="shared" si="94"/>
        <v/>
      </c>
      <c r="T869" s="31" t="str">
        <f t="shared" si="95"/>
        <v/>
      </c>
      <c r="U869" s="51" t="str">
        <f t="shared" si="96"/>
        <v/>
      </c>
    </row>
    <row r="870" spans="1:21" x14ac:dyDescent="0.25">
      <c r="A870" s="13" t="str">
        <f t="shared" si="97"/>
        <v/>
      </c>
      <c r="B870" s="55"/>
      <c r="C870" s="22"/>
      <c r="D870" s="23"/>
      <c r="E870" s="16"/>
      <c r="F870" s="16"/>
      <c r="G870" s="72" t="str">
        <f>IF(OR(E870="",F870=""),"",NETWORKDAYS(E870,F870,Lister!$D$7:$D$13))</f>
        <v/>
      </c>
      <c r="H870" s="19"/>
      <c r="I870" s="32" t="str">
        <f t="shared" si="91"/>
        <v/>
      </c>
      <c r="J870" s="18"/>
      <c r="K870" s="18"/>
      <c r="L870" s="46" t="str">
        <f t="shared" si="92"/>
        <v/>
      </c>
      <c r="M870" s="20"/>
      <c r="N870" s="31" t="str">
        <f t="shared" si="93"/>
        <v/>
      </c>
      <c r="O870" s="20"/>
      <c r="P870" s="20"/>
      <c r="Q870" s="46" t="str">
        <f>IFERROR(MAX(IF(OR(O870="",P870=""),"",IF(AND(AND(MONTH(E870)&gt;=7,MONTH(E870)&lt;8),AND(MONTH(F870)&gt;=7,MONTH(F870)&lt;8)),(NETWORKDAYS(E870,F870,Lister!$D$7:$D$13)-O870)*N870/NETWORKDAYS(Lister!$D$19,Lister!$E$19,Lister!$D$7:$D$13),IF(AND(AND(MONTH(E870)&gt;=7,MONTH(E870)&lt;8),MONTH(F870)&gt;7),(NETWORKDAYS(E870,Lister!$E$19,Lister!$D$7:$D$13)-O870)*N870/NETWORKDAYS(Lister!$D$19,Lister!$E$19,Lister!$D$7:$D$13),IF(MONTH(E870)&gt;7,0)))),0),"")</f>
        <v/>
      </c>
      <c r="R870" s="46" t="str">
        <f>IFERROR(MAX(IF(OR(O870="",P870=""),"",IF(AND(AND(MONTH(E870)&gt;=8,MONTH(E870)&lt;9),AND(MONTH(F870)&gt;=8,MONTH(F870)&lt;9)),(NETWORKDAYS(E870,F870,Lister!$D$7:$D$13)-P870)*N870/NETWORKDAYS(Lister!$D$20,Lister!$E$20,Lister!$D$7:$D$13),IF(AND(MONTH(E870)=7,MONTH(F870)=8),(NETWORKDAYS(Lister!$D$20,F870,Lister!$D$7:$D$13)-P870)*N870/NETWORKDAYS(Lister!$D$20,Lister!$E$20,Lister!$D$7:$D$13),IF(AND(MONTH(E870)=7,MONTH(F870)=7),0)))),0),"")</f>
        <v/>
      </c>
      <c r="S870" s="31" t="str">
        <f t="shared" si="94"/>
        <v/>
      </c>
      <c r="T870" s="31" t="str">
        <f t="shared" si="95"/>
        <v/>
      </c>
      <c r="U870" s="51" t="str">
        <f t="shared" si="96"/>
        <v/>
      </c>
    </row>
    <row r="871" spans="1:21" x14ac:dyDescent="0.25">
      <c r="A871" s="13" t="str">
        <f t="shared" si="97"/>
        <v/>
      </c>
      <c r="B871" s="55"/>
      <c r="C871" s="22"/>
      <c r="D871" s="23"/>
      <c r="E871" s="16"/>
      <c r="F871" s="16"/>
      <c r="G871" s="72" t="str">
        <f>IF(OR(E871="",F871=""),"",NETWORKDAYS(E871,F871,Lister!$D$7:$D$13))</f>
        <v/>
      </c>
      <c r="H871" s="19"/>
      <c r="I871" s="32" t="str">
        <f t="shared" si="91"/>
        <v/>
      </c>
      <c r="J871" s="18"/>
      <c r="K871" s="18"/>
      <c r="L871" s="46" t="str">
        <f t="shared" si="92"/>
        <v/>
      </c>
      <c r="M871" s="20"/>
      <c r="N871" s="31" t="str">
        <f t="shared" si="93"/>
        <v/>
      </c>
      <c r="O871" s="20"/>
      <c r="P871" s="20"/>
      <c r="Q871" s="46" t="str">
        <f>IFERROR(MAX(IF(OR(O871="",P871=""),"",IF(AND(AND(MONTH(E871)&gt;=7,MONTH(E871)&lt;8),AND(MONTH(F871)&gt;=7,MONTH(F871)&lt;8)),(NETWORKDAYS(E871,F871,Lister!$D$7:$D$13)-O871)*N871/NETWORKDAYS(Lister!$D$19,Lister!$E$19,Lister!$D$7:$D$13),IF(AND(AND(MONTH(E871)&gt;=7,MONTH(E871)&lt;8),MONTH(F871)&gt;7),(NETWORKDAYS(E871,Lister!$E$19,Lister!$D$7:$D$13)-O871)*N871/NETWORKDAYS(Lister!$D$19,Lister!$E$19,Lister!$D$7:$D$13),IF(MONTH(E871)&gt;7,0)))),0),"")</f>
        <v/>
      </c>
      <c r="R871" s="46" t="str">
        <f>IFERROR(MAX(IF(OR(O871="",P871=""),"",IF(AND(AND(MONTH(E871)&gt;=8,MONTH(E871)&lt;9),AND(MONTH(F871)&gt;=8,MONTH(F871)&lt;9)),(NETWORKDAYS(E871,F871,Lister!$D$7:$D$13)-P871)*N871/NETWORKDAYS(Lister!$D$20,Lister!$E$20,Lister!$D$7:$D$13),IF(AND(MONTH(E871)=7,MONTH(F871)=8),(NETWORKDAYS(Lister!$D$20,F871,Lister!$D$7:$D$13)-P871)*N871/NETWORKDAYS(Lister!$D$20,Lister!$E$20,Lister!$D$7:$D$13),IF(AND(MONTH(E871)=7,MONTH(F871)=7),0)))),0),"")</f>
        <v/>
      </c>
      <c r="S871" s="31" t="str">
        <f t="shared" si="94"/>
        <v/>
      </c>
      <c r="T871" s="31" t="str">
        <f t="shared" si="95"/>
        <v/>
      </c>
      <c r="U871" s="51" t="str">
        <f t="shared" si="96"/>
        <v/>
      </c>
    </row>
    <row r="872" spans="1:21" x14ac:dyDescent="0.25">
      <c r="A872" s="13" t="str">
        <f t="shared" si="97"/>
        <v/>
      </c>
      <c r="B872" s="55"/>
      <c r="C872" s="22"/>
      <c r="D872" s="23"/>
      <c r="E872" s="16"/>
      <c r="F872" s="16"/>
      <c r="G872" s="72" t="str">
        <f>IF(OR(E872="",F872=""),"",NETWORKDAYS(E872,F872,Lister!$D$7:$D$13))</f>
        <v/>
      </c>
      <c r="H872" s="19"/>
      <c r="I872" s="32" t="str">
        <f t="shared" si="91"/>
        <v/>
      </c>
      <c r="J872" s="18"/>
      <c r="K872" s="18"/>
      <c r="L872" s="46" t="str">
        <f t="shared" si="92"/>
        <v/>
      </c>
      <c r="M872" s="20"/>
      <c r="N872" s="31" t="str">
        <f t="shared" si="93"/>
        <v/>
      </c>
      <c r="O872" s="20"/>
      <c r="P872" s="20"/>
      <c r="Q872" s="46" t="str">
        <f>IFERROR(MAX(IF(OR(O872="",P872=""),"",IF(AND(AND(MONTH(E872)&gt;=7,MONTH(E872)&lt;8),AND(MONTH(F872)&gt;=7,MONTH(F872)&lt;8)),(NETWORKDAYS(E872,F872,Lister!$D$7:$D$13)-O872)*N872/NETWORKDAYS(Lister!$D$19,Lister!$E$19,Lister!$D$7:$D$13),IF(AND(AND(MONTH(E872)&gt;=7,MONTH(E872)&lt;8),MONTH(F872)&gt;7),(NETWORKDAYS(E872,Lister!$E$19,Lister!$D$7:$D$13)-O872)*N872/NETWORKDAYS(Lister!$D$19,Lister!$E$19,Lister!$D$7:$D$13),IF(MONTH(E872)&gt;7,0)))),0),"")</f>
        <v/>
      </c>
      <c r="R872" s="46" t="str">
        <f>IFERROR(MAX(IF(OR(O872="",P872=""),"",IF(AND(AND(MONTH(E872)&gt;=8,MONTH(E872)&lt;9),AND(MONTH(F872)&gt;=8,MONTH(F872)&lt;9)),(NETWORKDAYS(E872,F872,Lister!$D$7:$D$13)-P872)*N872/NETWORKDAYS(Lister!$D$20,Lister!$E$20,Lister!$D$7:$D$13),IF(AND(MONTH(E872)=7,MONTH(F872)=8),(NETWORKDAYS(Lister!$D$20,F872,Lister!$D$7:$D$13)-P872)*N872/NETWORKDAYS(Lister!$D$20,Lister!$E$20,Lister!$D$7:$D$13),IF(AND(MONTH(E872)=7,MONTH(F872)=7),0)))),0),"")</f>
        <v/>
      </c>
      <c r="S872" s="31" t="str">
        <f t="shared" si="94"/>
        <v/>
      </c>
      <c r="T872" s="31" t="str">
        <f t="shared" si="95"/>
        <v/>
      </c>
      <c r="U872" s="51" t="str">
        <f t="shared" si="96"/>
        <v/>
      </c>
    </row>
    <row r="873" spans="1:21" x14ac:dyDescent="0.25">
      <c r="A873" s="13" t="str">
        <f t="shared" si="97"/>
        <v/>
      </c>
      <c r="B873" s="55"/>
      <c r="C873" s="22"/>
      <c r="D873" s="23"/>
      <c r="E873" s="16"/>
      <c r="F873" s="16"/>
      <c r="G873" s="72" t="str">
        <f>IF(OR(E873="",F873=""),"",NETWORKDAYS(E873,F873,Lister!$D$7:$D$13))</f>
        <v/>
      </c>
      <c r="H873" s="19"/>
      <c r="I873" s="32" t="str">
        <f t="shared" si="91"/>
        <v/>
      </c>
      <c r="J873" s="18"/>
      <c r="K873" s="18"/>
      <c r="L873" s="46" t="str">
        <f t="shared" si="92"/>
        <v/>
      </c>
      <c r="M873" s="20"/>
      <c r="N873" s="31" t="str">
        <f t="shared" si="93"/>
        <v/>
      </c>
      <c r="O873" s="20"/>
      <c r="P873" s="20"/>
      <c r="Q873" s="46" t="str">
        <f>IFERROR(MAX(IF(OR(O873="",P873=""),"",IF(AND(AND(MONTH(E873)&gt;=7,MONTH(E873)&lt;8),AND(MONTH(F873)&gt;=7,MONTH(F873)&lt;8)),(NETWORKDAYS(E873,F873,Lister!$D$7:$D$13)-O873)*N873/NETWORKDAYS(Lister!$D$19,Lister!$E$19,Lister!$D$7:$D$13),IF(AND(AND(MONTH(E873)&gt;=7,MONTH(E873)&lt;8),MONTH(F873)&gt;7),(NETWORKDAYS(E873,Lister!$E$19,Lister!$D$7:$D$13)-O873)*N873/NETWORKDAYS(Lister!$D$19,Lister!$E$19,Lister!$D$7:$D$13),IF(MONTH(E873)&gt;7,0)))),0),"")</f>
        <v/>
      </c>
      <c r="R873" s="46" t="str">
        <f>IFERROR(MAX(IF(OR(O873="",P873=""),"",IF(AND(AND(MONTH(E873)&gt;=8,MONTH(E873)&lt;9),AND(MONTH(F873)&gt;=8,MONTH(F873)&lt;9)),(NETWORKDAYS(E873,F873,Lister!$D$7:$D$13)-P873)*N873/NETWORKDAYS(Lister!$D$20,Lister!$E$20,Lister!$D$7:$D$13),IF(AND(MONTH(E873)=7,MONTH(F873)=8),(NETWORKDAYS(Lister!$D$20,F873,Lister!$D$7:$D$13)-P873)*N873/NETWORKDAYS(Lister!$D$20,Lister!$E$20,Lister!$D$7:$D$13),IF(AND(MONTH(E873)=7,MONTH(F873)=7),0)))),0),"")</f>
        <v/>
      </c>
      <c r="S873" s="31" t="str">
        <f t="shared" si="94"/>
        <v/>
      </c>
      <c r="T873" s="31" t="str">
        <f t="shared" si="95"/>
        <v/>
      </c>
      <c r="U873" s="51" t="str">
        <f t="shared" si="96"/>
        <v/>
      </c>
    </row>
    <row r="874" spans="1:21" x14ac:dyDescent="0.25">
      <c r="A874" s="13" t="str">
        <f t="shared" si="97"/>
        <v/>
      </c>
      <c r="B874" s="55"/>
      <c r="C874" s="22"/>
      <c r="D874" s="23"/>
      <c r="E874" s="16"/>
      <c r="F874" s="16"/>
      <c r="G874" s="72" t="str">
        <f>IF(OR(E874="",F874=""),"",NETWORKDAYS(E874,F874,Lister!$D$7:$D$13))</f>
        <v/>
      </c>
      <c r="H874" s="19"/>
      <c r="I874" s="32" t="str">
        <f t="shared" si="91"/>
        <v/>
      </c>
      <c r="J874" s="18"/>
      <c r="K874" s="18"/>
      <c r="L874" s="46" t="str">
        <f t="shared" si="92"/>
        <v/>
      </c>
      <c r="M874" s="20"/>
      <c r="N874" s="31" t="str">
        <f t="shared" si="93"/>
        <v/>
      </c>
      <c r="O874" s="20"/>
      <c r="P874" s="20"/>
      <c r="Q874" s="46" t="str">
        <f>IFERROR(MAX(IF(OR(O874="",P874=""),"",IF(AND(AND(MONTH(E874)&gt;=7,MONTH(E874)&lt;8),AND(MONTH(F874)&gt;=7,MONTH(F874)&lt;8)),(NETWORKDAYS(E874,F874,Lister!$D$7:$D$13)-O874)*N874/NETWORKDAYS(Lister!$D$19,Lister!$E$19,Lister!$D$7:$D$13),IF(AND(AND(MONTH(E874)&gt;=7,MONTH(E874)&lt;8),MONTH(F874)&gt;7),(NETWORKDAYS(E874,Lister!$E$19,Lister!$D$7:$D$13)-O874)*N874/NETWORKDAYS(Lister!$D$19,Lister!$E$19,Lister!$D$7:$D$13),IF(MONTH(E874)&gt;7,0)))),0),"")</f>
        <v/>
      </c>
      <c r="R874" s="46" t="str">
        <f>IFERROR(MAX(IF(OR(O874="",P874=""),"",IF(AND(AND(MONTH(E874)&gt;=8,MONTH(E874)&lt;9),AND(MONTH(F874)&gt;=8,MONTH(F874)&lt;9)),(NETWORKDAYS(E874,F874,Lister!$D$7:$D$13)-P874)*N874/NETWORKDAYS(Lister!$D$20,Lister!$E$20,Lister!$D$7:$D$13),IF(AND(MONTH(E874)=7,MONTH(F874)=8),(NETWORKDAYS(Lister!$D$20,F874,Lister!$D$7:$D$13)-P874)*N874/NETWORKDAYS(Lister!$D$20,Lister!$E$20,Lister!$D$7:$D$13),IF(AND(MONTH(E874)=7,MONTH(F874)=7),0)))),0),"")</f>
        <v/>
      </c>
      <c r="S874" s="31" t="str">
        <f t="shared" si="94"/>
        <v/>
      </c>
      <c r="T874" s="31" t="str">
        <f t="shared" si="95"/>
        <v/>
      </c>
      <c r="U874" s="51" t="str">
        <f t="shared" si="96"/>
        <v/>
      </c>
    </row>
    <row r="875" spans="1:21" x14ac:dyDescent="0.25">
      <c r="A875" s="13" t="str">
        <f t="shared" si="97"/>
        <v/>
      </c>
      <c r="B875" s="55"/>
      <c r="C875" s="22"/>
      <c r="D875" s="23"/>
      <c r="E875" s="16"/>
      <c r="F875" s="16"/>
      <c r="G875" s="72" t="str">
        <f>IF(OR(E875="",F875=""),"",NETWORKDAYS(E875,F875,Lister!$D$7:$D$13))</f>
        <v/>
      </c>
      <c r="H875" s="19"/>
      <c r="I875" s="32" t="str">
        <f t="shared" si="91"/>
        <v/>
      </c>
      <c r="J875" s="18"/>
      <c r="K875" s="18"/>
      <c r="L875" s="46" t="str">
        <f t="shared" si="92"/>
        <v/>
      </c>
      <c r="M875" s="20"/>
      <c r="N875" s="31" t="str">
        <f t="shared" si="93"/>
        <v/>
      </c>
      <c r="O875" s="20"/>
      <c r="P875" s="20"/>
      <c r="Q875" s="46" t="str">
        <f>IFERROR(MAX(IF(OR(O875="",P875=""),"",IF(AND(AND(MONTH(E875)&gt;=7,MONTH(E875)&lt;8),AND(MONTH(F875)&gt;=7,MONTH(F875)&lt;8)),(NETWORKDAYS(E875,F875,Lister!$D$7:$D$13)-O875)*N875/NETWORKDAYS(Lister!$D$19,Lister!$E$19,Lister!$D$7:$D$13),IF(AND(AND(MONTH(E875)&gt;=7,MONTH(E875)&lt;8),MONTH(F875)&gt;7),(NETWORKDAYS(E875,Lister!$E$19,Lister!$D$7:$D$13)-O875)*N875/NETWORKDAYS(Lister!$D$19,Lister!$E$19,Lister!$D$7:$D$13),IF(MONTH(E875)&gt;7,0)))),0),"")</f>
        <v/>
      </c>
      <c r="R875" s="46" t="str">
        <f>IFERROR(MAX(IF(OR(O875="",P875=""),"",IF(AND(AND(MONTH(E875)&gt;=8,MONTH(E875)&lt;9),AND(MONTH(F875)&gt;=8,MONTH(F875)&lt;9)),(NETWORKDAYS(E875,F875,Lister!$D$7:$D$13)-P875)*N875/NETWORKDAYS(Lister!$D$20,Lister!$E$20,Lister!$D$7:$D$13),IF(AND(MONTH(E875)=7,MONTH(F875)=8),(NETWORKDAYS(Lister!$D$20,F875,Lister!$D$7:$D$13)-P875)*N875/NETWORKDAYS(Lister!$D$20,Lister!$E$20,Lister!$D$7:$D$13),IF(AND(MONTH(E875)=7,MONTH(F875)=7),0)))),0),"")</f>
        <v/>
      </c>
      <c r="S875" s="31" t="str">
        <f t="shared" si="94"/>
        <v/>
      </c>
      <c r="T875" s="31" t="str">
        <f t="shared" si="95"/>
        <v/>
      </c>
      <c r="U875" s="51" t="str">
        <f t="shared" si="96"/>
        <v/>
      </c>
    </row>
    <row r="876" spans="1:21" x14ac:dyDescent="0.25">
      <c r="A876" s="13" t="str">
        <f t="shared" si="97"/>
        <v/>
      </c>
      <c r="B876" s="55"/>
      <c r="C876" s="22"/>
      <c r="D876" s="23"/>
      <c r="E876" s="16"/>
      <c r="F876" s="16"/>
      <c r="G876" s="72" t="str">
        <f>IF(OR(E876="",F876=""),"",NETWORKDAYS(E876,F876,Lister!$D$7:$D$13))</f>
        <v/>
      </c>
      <c r="H876" s="19"/>
      <c r="I876" s="32" t="str">
        <f t="shared" si="91"/>
        <v/>
      </c>
      <c r="J876" s="18"/>
      <c r="K876" s="18"/>
      <c r="L876" s="46" t="str">
        <f t="shared" si="92"/>
        <v/>
      </c>
      <c r="M876" s="20"/>
      <c r="N876" s="31" t="str">
        <f t="shared" si="93"/>
        <v/>
      </c>
      <c r="O876" s="20"/>
      <c r="P876" s="20"/>
      <c r="Q876" s="46" t="str">
        <f>IFERROR(MAX(IF(OR(O876="",P876=""),"",IF(AND(AND(MONTH(E876)&gt;=7,MONTH(E876)&lt;8),AND(MONTH(F876)&gt;=7,MONTH(F876)&lt;8)),(NETWORKDAYS(E876,F876,Lister!$D$7:$D$13)-O876)*N876/NETWORKDAYS(Lister!$D$19,Lister!$E$19,Lister!$D$7:$D$13),IF(AND(AND(MONTH(E876)&gt;=7,MONTH(E876)&lt;8),MONTH(F876)&gt;7),(NETWORKDAYS(E876,Lister!$E$19,Lister!$D$7:$D$13)-O876)*N876/NETWORKDAYS(Lister!$D$19,Lister!$E$19,Lister!$D$7:$D$13),IF(MONTH(E876)&gt;7,0)))),0),"")</f>
        <v/>
      </c>
      <c r="R876" s="46" t="str">
        <f>IFERROR(MAX(IF(OR(O876="",P876=""),"",IF(AND(AND(MONTH(E876)&gt;=8,MONTH(E876)&lt;9),AND(MONTH(F876)&gt;=8,MONTH(F876)&lt;9)),(NETWORKDAYS(E876,F876,Lister!$D$7:$D$13)-P876)*N876/NETWORKDAYS(Lister!$D$20,Lister!$E$20,Lister!$D$7:$D$13),IF(AND(MONTH(E876)=7,MONTH(F876)=8),(NETWORKDAYS(Lister!$D$20,F876,Lister!$D$7:$D$13)-P876)*N876/NETWORKDAYS(Lister!$D$20,Lister!$E$20,Lister!$D$7:$D$13),IF(AND(MONTH(E876)=7,MONTH(F876)=7),0)))),0),"")</f>
        <v/>
      </c>
      <c r="S876" s="31" t="str">
        <f t="shared" si="94"/>
        <v/>
      </c>
      <c r="T876" s="31" t="str">
        <f t="shared" si="95"/>
        <v/>
      </c>
      <c r="U876" s="51" t="str">
        <f t="shared" si="96"/>
        <v/>
      </c>
    </row>
    <row r="877" spans="1:21" x14ac:dyDescent="0.25">
      <c r="A877" s="13" t="str">
        <f t="shared" si="97"/>
        <v/>
      </c>
      <c r="B877" s="55"/>
      <c r="C877" s="22"/>
      <c r="D877" s="23"/>
      <c r="E877" s="16"/>
      <c r="F877" s="16"/>
      <c r="G877" s="72" t="str">
        <f>IF(OR(E877="",F877=""),"",NETWORKDAYS(E877,F877,Lister!$D$7:$D$13))</f>
        <v/>
      </c>
      <c r="H877" s="19"/>
      <c r="I877" s="32" t="str">
        <f t="shared" si="91"/>
        <v/>
      </c>
      <c r="J877" s="18"/>
      <c r="K877" s="18"/>
      <c r="L877" s="46" t="str">
        <f t="shared" si="92"/>
        <v/>
      </c>
      <c r="M877" s="20"/>
      <c r="N877" s="31" t="str">
        <f t="shared" si="93"/>
        <v/>
      </c>
      <c r="O877" s="20"/>
      <c r="P877" s="20"/>
      <c r="Q877" s="46" t="str">
        <f>IFERROR(MAX(IF(OR(O877="",P877=""),"",IF(AND(AND(MONTH(E877)&gt;=7,MONTH(E877)&lt;8),AND(MONTH(F877)&gt;=7,MONTH(F877)&lt;8)),(NETWORKDAYS(E877,F877,Lister!$D$7:$D$13)-O877)*N877/NETWORKDAYS(Lister!$D$19,Lister!$E$19,Lister!$D$7:$D$13),IF(AND(AND(MONTH(E877)&gt;=7,MONTH(E877)&lt;8),MONTH(F877)&gt;7),(NETWORKDAYS(E877,Lister!$E$19,Lister!$D$7:$D$13)-O877)*N877/NETWORKDAYS(Lister!$D$19,Lister!$E$19,Lister!$D$7:$D$13),IF(MONTH(E877)&gt;7,0)))),0),"")</f>
        <v/>
      </c>
      <c r="R877" s="46" t="str">
        <f>IFERROR(MAX(IF(OR(O877="",P877=""),"",IF(AND(AND(MONTH(E877)&gt;=8,MONTH(E877)&lt;9),AND(MONTH(F877)&gt;=8,MONTH(F877)&lt;9)),(NETWORKDAYS(E877,F877,Lister!$D$7:$D$13)-P877)*N877/NETWORKDAYS(Lister!$D$20,Lister!$E$20,Lister!$D$7:$D$13),IF(AND(MONTH(E877)=7,MONTH(F877)=8),(NETWORKDAYS(Lister!$D$20,F877,Lister!$D$7:$D$13)-P877)*N877/NETWORKDAYS(Lister!$D$20,Lister!$E$20,Lister!$D$7:$D$13),IF(AND(MONTH(E877)=7,MONTH(F877)=7),0)))),0),"")</f>
        <v/>
      </c>
      <c r="S877" s="31" t="str">
        <f t="shared" si="94"/>
        <v/>
      </c>
      <c r="T877" s="31" t="str">
        <f t="shared" si="95"/>
        <v/>
      </c>
      <c r="U877" s="51" t="str">
        <f t="shared" si="96"/>
        <v/>
      </c>
    </row>
    <row r="878" spans="1:21" x14ac:dyDescent="0.25">
      <c r="A878" s="13" t="str">
        <f t="shared" si="97"/>
        <v/>
      </c>
      <c r="B878" s="55"/>
      <c r="C878" s="22"/>
      <c r="D878" s="23"/>
      <c r="E878" s="16"/>
      <c r="F878" s="16"/>
      <c r="G878" s="72" t="str">
        <f>IF(OR(E878="",F878=""),"",NETWORKDAYS(E878,F878,Lister!$D$7:$D$13))</f>
        <v/>
      </c>
      <c r="H878" s="19"/>
      <c r="I878" s="32" t="str">
        <f t="shared" si="91"/>
        <v/>
      </c>
      <c r="J878" s="18"/>
      <c r="K878" s="18"/>
      <c r="L878" s="46" t="str">
        <f t="shared" si="92"/>
        <v/>
      </c>
      <c r="M878" s="20"/>
      <c r="N878" s="31" t="str">
        <f t="shared" si="93"/>
        <v/>
      </c>
      <c r="O878" s="20"/>
      <c r="P878" s="20"/>
      <c r="Q878" s="46" t="str">
        <f>IFERROR(MAX(IF(OR(O878="",P878=""),"",IF(AND(AND(MONTH(E878)&gt;=7,MONTH(E878)&lt;8),AND(MONTH(F878)&gt;=7,MONTH(F878)&lt;8)),(NETWORKDAYS(E878,F878,Lister!$D$7:$D$13)-O878)*N878/NETWORKDAYS(Lister!$D$19,Lister!$E$19,Lister!$D$7:$D$13),IF(AND(AND(MONTH(E878)&gt;=7,MONTH(E878)&lt;8),MONTH(F878)&gt;7),(NETWORKDAYS(E878,Lister!$E$19,Lister!$D$7:$D$13)-O878)*N878/NETWORKDAYS(Lister!$D$19,Lister!$E$19,Lister!$D$7:$D$13),IF(MONTH(E878)&gt;7,0)))),0),"")</f>
        <v/>
      </c>
      <c r="R878" s="46" t="str">
        <f>IFERROR(MAX(IF(OR(O878="",P878=""),"",IF(AND(AND(MONTH(E878)&gt;=8,MONTH(E878)&lt;9),AND(MONTH(F878)&gt;=8,MONTH(F878)&lt;9)),(NETWORKDAYS(E878,F878,Lister!$D$7:$D$13)-P878)*N878/NETWORKDAYS(Lister!$D$20,Lister!$E$20,Lister!$D$7:$D$13),IF(AND(MONTH(E878)=7,MONTH(F878)=8),(NETWORKDAYS(Lister!$D$20,F878,Lister!$D$7:$D$13)-P878)*N878/NETWORKDAYS(Lister!$D$20,Lister!$E$20,Lister!$D$7:$D$13),IF(AND(MONTH(E878)=7,MONTH(F878)=7),0)))),0),"")</f>
        <v/>
      </c>
      <c r="S878" s="31" t="str">
        <f t="shared" si="94"/>
        <v/>
      </c>
      <c r="T878" s="31" t="str">
        <f t="shared" si="95"/>
        <v/>
      </c>
      <c r="U878" s="51" t="str">
        <f t="shared" si="96"/>
        <v/>
      </c>
    </row>
    <row r="879" spans="1:21" x14ac:dyDescent="0.25">
      <c r="A879" s="13" t="str">
        <f t="shared" si="97"/>
        <v/>
      </c>
      <c r="B879" s="55"/>
      <c r="C879" s="22"/>
      <c r="D879" s="23"/>
      <c r="E879" s="16"/>
      <c r="F879" s="16"/>
      <c r="G879" s="72" t="str">
        <f>IF(OR(E879="",F879=""),"",NETWORKDAYS(E879,F879,Lister!$D$7:$D$13))</f>
        <v/>
      </c>
      <c r="H879" s="19"/>
      <c r="I879" s="32" t="str">
        <f t="shared" si="91"/>
        <v/>
      </c>
      <c r="J879" s="18"/>
      <c r="K879" s="18"/>
      <c r="L879" s="46" t="str">
        <f t="shared" si="92"/>
        <v/>
      </c>
      <c r="M879" s="20"/>
      <c r="N879" s="31" t="str">
        <f t="shared" si="93"/>
        <v/>
      </c>
      <c r="O879" s="20"/>
      <c r="P879" s="20"/>
      <c r="Q879" s="46" t="str">
        <f>IFERROR(MAX(IF(OR(O879="",P879=""),"",IF(AND(AND(MONTH(E879)&gt;=7,MONTH(E879)&lt;8),AND(MONTH(F879)&gt;=7,MONTH(F879)&lt;8)),(NETWORKDAYS(E879,F879,Lister!$D$7:$D$13)-O879)*N879/NETWORKDAYS(Lister!$D$19,Lister!$E$19,Lister!$D$7:$D$13),IF(AND(AND(MONTH(E879)&gt;=7,MONTH(E879)&lt;8),MONTH(F879)&gt;7),(NETWORKDAYS(E879,Lister!$E$19,Lister!$D$7:$D$13)-O879)*N879/NETWORKDAYS(Lister!$D$19,Lister!$E$19,Lister!$D$7:$D$13),IF(MONTH(E879)&gt;7,0)))),0),"")</f>
        <v/>
      </c>
      <c r="R879" s="46" t="str">
        <f>IFERROR(MAX(IF(OR(O879="",P879=""),"",IF(AND(AND(MONTH(E879)&gt;=8,MONTH(E879)&lt;9),AND(MONTH(F879)&gt;=8,MONTH(F879)&lt;9)),(NETWORKDAYS(E879,F879,Lister!$D$7:$D$13)-P879)*N879/NETWORKDAYS(Lister!$D$20,Lister!$E$20,Lister!$D$7:$D$13),IF(AND(MONTH(E879)=7,MONTH(F879)=8),(NETWORKDAYS(Lister!$D$20,F879,Lister!$D$7:$D$13)-P879)*N879/NETWORKDAYS(Lister!$D$20,Lister!$E$20,Lister!$D$7:$D$13),IF(AND(MONTH(E879)=7,MONTH(F879)=7),0)))),0),"")</f>
        <v/>
      </c>
      <c r="S879" s="31" t="str">
        <f t="shared" si="94"/>
        <v/>
      </c>
      <c r="T879" s="31" t="str">
        <f t="shared" si="95"/>
        <v/>
      </c>
      <c r="U879" s="51" t="str">
        <f t="shared" si="96"/>
        <v/>
      </c>
    </row>
    <row r="880" spans="1:21" x14ac:dyDescent="0.25">
      <c r="A880" s="13" t="str">
        <f t="shared" si="97"/>
        <v/>
      </c>
      <c r="B880" s="55"/>
      <c r="C880" s="22"/>
      <c r="D880" s="23"/>
      <c r="E880" s="16"/>
      <c r="F880" s="16"/>
      <c r="G880" s="72" t="str">
        <f>IF(OR(E880="",F880=""),"",NETWORKDAYS(E880,F880,Lister!$D$7:$D$13))</f>
        <v/>
      </c>
      <c r="H880" s="19"/>
      <c r="I880" s="32" t="str">
        <f t="shared" si="91"/>
        <v/>
      </c>
      <c r="J880" s="18"/>
      <c r="K880" s="18"/>
      <c r="L880" s="46" t="str">
        <f t="shared" si="92"/>
        <v/>
      </c>
      <c r="M880" s="20"/>
      <c r="N880" s="31" t="str">
        <f t="shared" si="93"/>
        <v/>
      </c>
      <c r="O880" s="20"/>
      <c r="P880" s="20"/>
      <c r="Q880" s="46" t="str">
        <f>IFERROR(MAX(IF(OR(O880="",P880=""),"",IF(AND(AND(MONTH(E880)&gt;=7,MONTH(E880)&lt;8),AND(MONTH(F880)&gt;=7,MONTH(F880)&lt;8)),(NETWORKDAYS(E880,F880,Lister!$D$7:$D$13)-O880)*N880/NETWORKDAYS(Lister!$D$19,Lister!$E$19,Lister!$D$7:$D$13),IF(AND(AND(MONTH(E880)&gt;=7,MONTH(E880)&lt;8),MONTH(F880)&gt;7),(NETWORKDAYS(E880,Lister!$E$19,Lister!$D$7:$D$13)-O880)*N880/NETWORKDAYS(Lister!$D$19,Lister!$E$19,Lister!$D$7:$D$13),IF(MONTH(E880)&gt;7,0)))),0),"")</f>
        <v/>
      </c>
      <c r="R880" s="46" t="str">
        <f>IFERROR(MAX(IF(OR(O880="",P880=""),"",IF(AND(AND(MONTH(E880)&gt;=8,MONTH(E880)&lt;9),AND(MONTH(F880)&gt;=8,MONTH(F880)&lt;9)),(NETWORKDAYS(E880,F880,Lister!$D$7:$D$13)-P880)*N880/NETWORKDAYS(Lister!$D$20,Lister!$E$20,Lister!$D$7:$D$13),IF(AND(MONTH(E880)=7,MONTH(F880)=8),(NETWORKDAYS(Lister!$D$20,F880,Lister!$D$7:$D$13)-P880)*N880/NETWORKDAYS(Lister!$D$20,Lister!$E$20,Lister!$D$7:$D$13),IF(AND(MONTH(E880)=7,MONTH(F880)=7),0)))),0),"")</f>
        <v/>
      </c>
      <c r="S880" s="31" t="str">
        <f t="shared" si="94"/>
        <v/>
      </c>
      <c r="T880" s="31" t="str">
        <f t="shared" si="95"/>
        <v/>
      </c>
      <c r="U880" s="51" t="str">
        <f t="shared" si="96"/>
        <v/>
      </c>
    </row>
    <row r="881" spans="1:21" x14ac:dyDescent="0.25">
      <c r="A881" s="13" t="str">
        <f t="shared" si="97"/>
        <v/>
      </c>
      <c r="B881" s="55"/>
      <c r="C881" s="22"/>
      <c r="D881" s="23"/>
      <c r="E881" s="16"/>
      <c r="F881" s="16"/>
      <c r="G881" s="72" t="str">
        <f>IF(OR(E881="",F881=""),"",NETWORKDAYS(E881,F881,Lister!$D$7:$D$13))</f>
        <v/>
      </c>
      <c r="H881" s="19"/>
      <c r="I881" s="32" t="str">
        <f t="shared" si="91"/>
        <v/>
      </c>
      <c r="J881" s="18"/>
      <c r="K881" s="18"/>
      <c r="L881" s="46" t="str">
        <f t="shared" si="92"/>
        <v/>
      </c>
      <c r="M881" s="20"/>
      <c r="N881" s="31" t="str">
        <f t="shared" si="93"/>
        <v/>
      </c>
      <c r="O881" s="20"/>
      <c r="P881" s="20"/>
      <c r="Q881" s="46" t="str">
        <f>IFERROR(MAX(IF(OR(O881="",P881=""),"",IF(AND(AND(MONTH(E881)&gt;=7,MONTH(E881)&lt;8),AND(MONTH(F881)&gt;=7,MONTH(F881)&lt;8)),(NETWORKDAYS(E881,F881,Lister!$D$7:$D$13)-O881)*N881/NETWORKDAYS(Lister!$D$19,Lister!$E$19,Lister!$D$7:$D$13),IF(AND(AND(MONTH(E881)&gt;=7,MONTH(E881)&lt;8),MONTH(F881)&gt;7),(NETWORKDAYS(E881,Lister!$E$19,Lister!$D$7:$D$13)-O881)*N881/NETWORKDAYS(Lister!$D$19,Lister!$E$19,Lister!$D$7:$D$13),IF(MONTH(E881)&gt;7,0)))),0),"")</f>
        <v/>
      </c>
      <c r="R881" s="46" t="str">
        <f>IFERROR(MAX(IF(OR(O881="",P881=""),"",IF(AND(AND(MONTH(E881)&gt;=8,MONTH(E881)&lt;9),AND(MONTH(F881)&gt;=8,MONTH(F881)&lt;9)),(NETWORKDAYS(E881,F881,Lister!$D$7:$D$13)-P881)*N881/NETWORKDAYS(Lister!$D$20,Lister!$E$20,Lister!$D$7:$D$13),IF(AND(MONTH(E881)=7,MONTH(F881)=8),(NETWORKDAYS(Lister!$D$20,F881,Lister!$D$7:$D$13)-P881)*N881/NETWORKDAYS(Lister!$D$20,Lister!$E$20,Lister!$D$7:$D$13),IF(AND(MONTH(E881)=7,MONTH(F881)=7),0)))),0),"")</f>
        <v/>
      </c>
      <c r="S881" s="31" t="str">
        <f t="shared" si="94"/>
        <v/>
      </c>
      <c r="T881" s="31" t="str">
        <f t="shared" si="95"/>
        <v/>
      </c>
      <c r="U881" s="51" t="str">
        <f t="shared" si="96"/>
        <v/>
      </c>
    </row>
    <row r="882" spans="1:21" x14ac:dyDescent="0.25">
      <c r="A882" s="13" t="str">
        <f t="shared" si="97"/>
        <v/>
      </c>
      <c r="B882" s="55"/>
      <c r="C882" s="22"/>
      <c r="D882" s="23"/>
      <c r="E882" s="16"/>
      <c r="F882" s="16"/>
      <c r="G882" s="72" t="str">
        <f>IF(OR(E882="",F882=""),"",NETWORKDAYS(E882,F882,Lister!$D$7:$D$13))</f>
        <v/>
      </c>
      <c r="H882" s="19"/>
      <c r="I882" s="32" t="str">
        <f t="shared" si="91"/>
        <v/>
      </c>
      <c r="J882" s="18"/>
      <c r="K882" s="18"/>
      <c r="L882" s="46" t="str">
        <f t="shared" si="92"/>
        <v/>
      </c>
      <c r="M882" s="20"/>
      <c r="N882" s="31" t="str">
        <f t="shared" si="93"/>
        <v/>
      </c>
      <c r="O882" s="20"/>
      <c r="P882" s="20"/>
      <c r="Q882" s="46" t="str">
        <f>IFERROR(MAX(IF(OR(O882="",P882=""),"",IF(AND(AND(MONTH(E882)&gt;=7,MONTH(E882)&lt;8),AND(MONTH(F882)&gt;=7,MONTH(F882)&lt;8)),(NETWORKDAYS(E882,F882,Lister!$D$7:$D$13)-O882)*N882/NETWORKDAYS(Lister!$D$19,Lister!$E$19,Lister!$D$7:$D$13),IF(AND(AND(MONTH(E882)&gt;=7,MONTH(E882)&lt;8),MONTH(F882)&gt;7),(NETWORKDAYS(E882,Lister!$E$19,Lister!$D$7:$D$13)-O882)*N882/NETWORKDAYS(Lister!$D$19,Lister!$E$19,Lister!$D$7:$D$13),IF(MONTH(E882)&gt;7,0)))),0),"")</f>
        <v/>
      </c>
      <c r="R882" s="46" t="str">
        <f>IFERROR(MAX(IF(OR(O882="",P882=""),"",IF(AND(AND(MONTH(E882)&gt;=8,MONTH(E882)&lt;9),AND(MONTH(F882)&gt;=8,MONTH(F882)&lt;9)),(NETWORKDAYS(E882,F882,Lister!$D$7:$D$13)-P882)*N882/NETWORKDAYS(Lister!$D$20,Lister!$E$20,Lister!$D$7:$D$13),IF(AND(MONTH(E882)=7,MONTH(F882)=8),(NETWORKDAYS(Lister!$D$20,F882,Lister!$D$7:$D$13)-P882)*N882/NETWORKDAYS(Lister!$D$20,Lister!$E$20,Lister!$D$7:$D$13),IF(AND(MONTH(E882)=7,MONTH(F882)=7),0)))),0),"")</f>
        <v/>
      </c>
      <c r="S882" s="31" t="str">
        <f t="shared" si="94"/>
        <v/>
      </c>
      <c r="T882" s="31" t="str">
        <f t="shared" si="95"/>
        <v/>
      </c>
      <c r="U882" s="51" t="str">
        <f t="shared" si="96"/>
        <v/>
      </c>
    </row>
    <row r="883" spans="1:21" x14ac:dyDescent="0.25">
      <c r="A883" s="13" t="str">
        <f t="shared" si="97"/>
        <v/>
      </c>
      <c r="B883" s="55"/>
      <c r="C883" s="22"/>
      <c r="D883" s="23"/>
      <c r="E883" s="16"/>
      <c r="F883" s="16"/>
      <c r="G883" s="72" t="str">
        <f>IF(OR(E883="",F883=""),"",NETWORKDAYS(E883,F883,Lister!$D$7:$D$13))</f>
        <v/>
      </c>
      <c r="H883" s="19"/>
      <c r="I883" s="32" t="str">
        <f t="shared" si="91"/>
        <v/>
      </c>
      <c r="J883" s="18"/>
      <c r="K883" s="18"/>
      <c r="L883" s="46" t="str">
        <f t="shared" si="92"/>
        <v/>
      </c>
      <c r="M883" s="20"/>
      <c r="N883" s="31" t="str">
        <f t="shared" si="93"/>
        <v/>
      </c>
      <c r="O883" s="20"/>
      <c r="P883" s="20"/>
      <c r="Q883" s="46" t="str">
        <f>IFERROR(MAX(IF(OR(O883="",P883=""),"",IF(AND(AND(MONTH(E883)&gt;=7,MONTH(E883)&lt;8),AND(MONTH(F883)&gt;=7,MONTH(F883)&lt;8)),(NETWORKDAYS(E883,F883,Lister!$D$7:$D$13)-O883)*N883/NETWORKDAYS(Lister!$D$19,Lister!$E$19,Lister!$D$7:$D$13),IF(AND(AND(MONTH(E883)&gt;=7,MONTH(E883)&lt;8),MONTH(F883)&gt;7),(NETWORKDAYS(E883,Lister!$E$19,Lister!$D$7:$D$13)-O883)*N883/NETWORKDAYS(Lister!$D$19,Lister!$E$19,Lister!$D$7:$D$13),IF(MONTH(E883)&gt;7,0)))),0),"")</f>
        <v/>
      </c>
      <c r="R883" s="46" t="str">
        <f>IFERROR(MAX(IF(OR(O883="",P883=""),"",IF(AND(AND(MONTH(E883)&gt;=8,MONTH(E883)&lt;9),AND(MONTH(F883)&gt;=8,MONTH(F883)&lt;9)),(NETWORKDAYS(E883,F883,Lister!$D$7:$D$13)-P883)*N883/NETWORKDAYS(Lister!$D$20,Lister!$E$20,Lister!$D$7:$D$13),IF(AND(MONTH(E883)=7,MONTH(F883)=8),(NETWORKDAYS(Lister!$D$20,F883,Lister!$D$7:$D$13)-P883)*N883/NETWORKDAYS(Lister!$D$20,Lister!$E$20,Lister!$D$7:$D$13),IF(AND(MONTH(E883)=7,MONTH(F883)=7),0)))),0),"")</f>
        <v/>
      </c>
      <c r="S883" s="31" t="str">
        <f t="shared" si="94"/>
        <v/>
      </c>
      <c r="T883" s="31" t="str">
        <f t="shared" si="95"/>
        <v/>
      </c>
      <c r="U883" s="51" t="str">
        <f t="shared" si="96"/>
        <v/>
      </c>
    </row>
    <row r="884" spans="1:21" x14ac:dyDescent="0.25">
      <c r="A884" s="13" t="str">
        <f t="shared" si="97"/>
        <v/>
      </c>
      <c r="B884" s="55"/>
      <c r="C884" s="22"/>
      <c r="D884" s="23"/>
      <c r="E884" s="16"/>
      <c r="F884" s="16"/>
      <c r="G884" s="72" t="str">
        <f>IF(OR(E884="",F884=""),"",NETWORKDAYS(E884,F884,Lister!$D$7:$D$13))</f>
        <v/>
      </c>
      <c r="H884" s="19"/>
      <c r="I884" s="32" t="str">
        <f t="shared" si="91"/>
        <v/>
      </c>
      <c r="J884" s="18"/>
      <c r="K884" s="18"/>
      <c r="L884" s="46" t="str">
        <f t="shared" si="92"/>
        <v/>
      </c>
      <c r="M884" s="20"/>
      <c r="N884" s="31" t="str">
        <f t="shared" si="93"/>
        <v/>
      </c>
      <c r="O884" s="20"/>
      <c r="P884" s="20"/>
      <c r="Q884" s="46" t="str">
        <f>IFERROR(MAX(IF(OR(O884="",P884=""),"",IF(AND(AND(MONTH(E884)&gt;=7,MONTH(E884)&lt;8),AND(MONTH(F884)&gt;=7,MONTH(F884)&lt;8)),(NETWORKDAYS(E884,F884,Lister!$D$7:$D$13)-O884)*N884/NETWORKDAYS(Lister!$D$19,Lister!$E$19,Lister!$D$7:$D$13),IF(AND(AND(MONTH(E884)&gt;=7,MONTH(E884)&lt;8),MONTH(F884)&gt;7),(NETWORKDAYS(E884,Lister!$E$19,Lister!$D$7:$D$13)-O884)*N884/NETWORKDAYS(Lister!$D$19,Lister!$E$19,Lister!$D$7:$D$13),IF(MONTH(E884)&gt;7,0)))),0),"")</f>
        <v/>
      </c>
      <c r="R884" s="46" t="str">
        <f>IFERROR(MAX(IF(OR(O884="",P884=""),"",IF(AND(AND(MONTH(E884)&gt;=8,MONTH(E884)&lt;9),AND(MONTH(F884)&gt;=8,MONTH(F884)&lt;9)),(NETWORKDAYS(E884,F884,Lister!$D$7:$D$13)-P884)*N884/NETWORKDAYS(Lister!$D$20,Lister!$E$20,Lister!$D$7:$D$13),IF(AND(MONTH(E884)=7,MONTH(F884)=8),(NETWORKDAYS(Lister!$D$20,F884,Lister!$D$7:$D$13)-P884)*N884/NETWORKDAYS(Lister!$D$20,Lister!$E$20,Lister!$D$7:$D$13),IF(AND(MONTH(E884)=7,MONTH(F884)=7),0)))),0),"")</f>
        <v/>
      </c>
      <c r="S884" s="31" t="str">
        <f t="shared" si="94"/>
        <v/>
      </c>
      <c r="T884" s="31" t="str">
        <f t="shared" si="95"/>
        <v/>
      </c>
      <c r="U884" s="51" t="str">
        <f t="shared" si="96"/>
        <v/>
      </c>
    </row>
    <row r="885" spans="1:21" x14ac:dyDescent="0.25">
      <c r="A885" s="13" t="str">
        <f t="shared" si="97"/>
        <v/>
      </c>
      <c r="B885" s="55"/>
      <c r="C885" s="22"/>
      <c r="D885" s="23"/>
      <c r="E885" s="16"/>
      <c r="F885" s="16"/>
      <c r="G885" s="72" t="str">
        <f>IF(OR(E885="",F885=""),"",NETWORKDAYS(E885,F885,Lister!$D$7:$D$13))</f>
        <v/>
      </c>
      <c r="H885" s="19"/>
      <c r="I885" s="32" t="str">
        <f t="shared" si="91"/>
        <v/>
      </c>
      <c r="J885" s="18"/>
      <c r="K885" s="18"/>
      <c r="L885" s="46" t="str">
        <f t="shared" si="92"/>
        <v/>
      </c>
      <c r="M885" s="20"/>
      <c r="N885" s="31" t="str">
        <f t="shared" si="93"/>
        <v/>
      </c>
      <c r="O885" s="20"/>
      <c r="P885" s="20"/>
      <c r="Q885" s="46" t="str">
        <f>IFERROR(MAX(IF(OR(O885="",P885=""),"",IF(AND(AND(MONTH(E885)&gt;=7,MONTH(E885)&lt;8),AND(MONTH(F885)&gt;=7,MONTH(F885)&lt;8)),(NETWORKDAYS(E885,F885,Lister!$D$7:$D$13)-O885)*N885/NETWORKDAYS(Lister!$D$19,Lister!$E$19,Lister!$D$7:$D$13),IF(AND(AND(MONTH(E885)&gt;=7,MONTH(E885)&lt;8),MONTH(F885)&gt;7),(NETWORKDAYS(E885,Lister!$E$19,Lister!$D$7:$D$13)-O885)*N885/NETWORKDAYS(Lister!$D$19,Lister!$E$19,Lister!$D$7:$D$13),IF(MONTH(E885)&gt;7,0)))),0),"")</f>
        <v/>
      </c>
      <c r="R885" s="46" t="str">
        <f>IFERROR(MAX(IF(OR(O885="",P885=""),"",IF(AND(AND(MONTH(E885)&gt;=8,MONTH(E885)&lt;9),AND(MONTH(F885)&gt;=8,MONTH(F885)&lt;9)),(NETWORKDAYS(E885,F885,Lister!$D$7:$D$13)-P885)*N885/NETWORKDAYS(Lister!$D$20,Lister!$E$20,Lister!$D$7:$D$13),IF(AND(MONTH(E885)=7,MONTH(F885)=8),(NETWORKDAYS(Lister!$D$20,F885,Lister!$D$7:$D$13)-P885)*N885/NETWORKDAYS(Lister!$D$20,Lister!$E$20,Lister!$D$7:$D$13),IF(AND(MONTH(E885)=7,MONTH(F885)=7),0)))),0),"")</f>
        <v/>
      </c>
      <c r="S885" s="31" t="str">
        <f t="shared" si="94"/>
        <v/>
      </c>
      <c r="T885" s="31" t="str">
        <f t="shared" si="95"/>
        <v/>
      </c>
      <c r="U885" s="51" t="str">
        <f t="shared" si="96"/>
        <v/>
      </c>
    </row>
    <row r="886" spans="1:21" x14ac:dyDescent="0.25">
      <c r="A886" s="13" t="str">
        <f t="shared" si="97"/>
        <v/>
      </c>
      <c r="B886" s="55"/>
      <c r="C886" s="22"/>
      <c r="D886" s="23"/>
      <c r="E886" s="16"/>
      <c r="F886" s="16"/>
      <c r="G886" s="72" t="str">
        <f>IF(OR(E886="",F886=""),"",NETWORKDAYS(E886,F886,Lister!$D$7:$D$13))</f>
        <v/>
      </c>
      <c r="H886" s="19"/>
      <c r="I886" s="32" t="str">
        <f t="shared" si="91"/>
        <v/>
      </c>
      <c r="J886" s="18"/>
      <c r="K886" s="18"/>
      <c r="L886" s="46" t="str">
        <f t="shared" si="92"/>
        <v/>
      </c>
      <c r="M886" s="20"/>
      <c r="N886" s="31" t="str">
        <f t="shared" si="93"/>
        <v/>
      </c>
      <c r="O886" s="20"/>
      <c r="P886" s="20"/>
      <c r="Q886" s="46" t="str">
        <f>IFERROR(MAX(IF(OR(O886="",P886=""),"",IF(AND(AND(MONTH(E886)&gt;=7,MONTH(E886)&lt;8),AND(MONTH(F886)&gt;=7,MONTH(F886)&lt;8)),(NETWORKDAYS(E886,F886,Lister!$D$7:$D$13)-O886)*N886/NETWORKDAYS(Lister!$D$19,Lister!$E$19,Lister!$D$7:$D$13),IF(AND(AND(MONTH(E886)&gt;=7,MONTH(E886)&lt;8),MONTH(F886)&gt;7),(NETWORKDAYS(E886,Lister!$E$19,Lister!$D$7:$D$13)-O886)*N886/NETWORKDAYS(Lister!$D$19,Lister!$E$19,Lister!$D$7:$D$13),IF(MONTH(E886)&gt;7,0)))),0),"")</f>
        <v/>
      </c>
      <c r="R886" s="46" t="str">
        <f>IFERROR(MAX(IF(OR(O886="",P886=""),"",IF(AND(AND(MONTH(E886)&gt;=8,MONTH(E886)&lt;9),AND(MONTH(F886)&gt;=8,MONTH(F886)&lt;9)),(NETWORKDAYS(E886,F886,Lister!$D$7:$D$13)-P886)*N886/NETWORKDAYS(Lister!$D$20,Lister!$E$20,Lister!$D$7:$D$13),IF(AND(MONTH(E886)=7,MONTH(F886)=8),(NETWORKDAYS(Lister!$D$20,F886,Lister!$D$7:$D$13)-P886)*N886/NETWORKDAYS(Lister!$D$20,Lister!$E$20,Lister!$D$7:$D$13),IF(AND(MONTH(E886)=7,MONTH(F886)=7),0)))),0),"")</f>
        <v/>
      </c>
      <c r="S886" s="31" t="str">
        <f t="shared" si="94"/>
        <v/>
      </c>
      <c r="T886" s="31" t="str">
        <f t="shared" si="95"/>
        <v/>
      </c>
      <c r="U886" s="51" t="str">
        <f t="shared" si="96"/>
        <v/>
      </c>
    </row>
    <row r="887" spans="1:21" x14ac:dyDescent="0.25">
      <c r="A887" s="13" t="str">
        <f t="shared" si="97"/>
        <v/>
      </c>
      <c r="B887" s="55"/>
      <c r="C887" s="22"/>
      <c r="D887" s="23"/>
      <c r="E887" s="16"/>
      <c r="F887" s="16"/>
      <c r="G887" s="72" t="str">
        <f>IF(OR(E887="",F887=""),"",NETWORKDAYS(E887,F887,Lister!$D$7:$D$13))</f>
        <v/>
      </c>
      <c r="H887" s="19"/>
      <c r="I887" s="32" t="str">
        <f t="shared" si="91"/>
        <v/>
      </c>
      <c r="J887" s="18"/>
      <c r="K887" s="18"/>
      <c r="L887" s="46" t="str">
        <f t="shared" si="92"/>
        <v/>
      </c>
      <c r="M887" s="20"/>
      <c r="N887" s="31" t="str">
        <f t="shared" si="93"/>
        <v/>
      </c>
      <c r="O887" s="20"/>
      <c r="P887" s="20"/>
      <c r="Q887" s="46" t="str">
        <f>IFERROR(MAX(IF(OR(O887="",P887=""),"",IF(AND(AND(MONTH(E887)&gt;=7,MONTH(E887)&lt;8),AND(MONTH(F887)&gt;=7,MONTH(F887)&lt;8)),(NETWORKDAYS(E887,F887,Lister!$D$7:$D$13)-O887)*N887/NETWORKDAYS(Lister!$D$19,Lister!$E$19,Lister!$D$7:$D$13),IF(AND(AND(MONTH(E887)&gt;=7,MONTH(E887)&lt;8),MONTH(F887)&gt;7),(NETWORKDAYS(E887,Lister!$E$19,Lister!$D$7:$D$13)-O887)*N887/NETWORKDAYS(Lister!$D$19,Lister!$E$19,Lister!$D$7:$D$13),IF(MONTH(E887)&gt;7,0)))),0),"")</f>
        <v/>
      </c>
      <c r="R887" s="46" t="str">
        <f>IFERROR(MAX(IF(OR(O887="",P887=""),"",IF(AND(AND(MONTH(E887)&gt;=8,MONTH(E887)&lt;9),AND(MONTH(F887)&gt;=8,MONTH(F887)&lt;9)),(NETWORKDAYS(E887,F887,Lister!$D$7:$D$13)-P887)*N887/NETWORKDAYS(Lister!$D$20,Lister!$E$20,Lister!$D$7:$D$13),IF(AND(MONTH(E887)=7,MONTH(F887)=8),(NETWORKDAYS(Lister!$D$20,F887,Lister!$D$7:$D$13)-P887)*N887/NETWORKDAYS(Lister!$D$20,Lister!$E$20,Lister!$D$7:$D$13),IF(AND(MONTH(E887)=7,MONTH(F887)=7),0)))),0),"")</f>
        <v/>
      </c>
      <c r="S887" s="31" t="str">
        <f t="shared" si="94"/>
        <v/>
      </c>
      <c r="T887" s="31" t="str">
        <f t="shared" si="95"/>
        <v/>
      </c>
      <c r="U887" s="51" t="str">
        <f t="shared" si="96"/>
        <v/>
      </c>
    </row>
    <row r="888" spans="1:21" x14ac:dyDescent="0.25">
      <c r="A888" s="13" t="str">
        <f t="shared" si="97"/>
        <v/>
      </c>
      <c r="B888" s="55"/>
      <c r="C888" s="22"/>
      <c r="D888" s="23"/>
      <c r="E888" s="16"/>
      <c r="F888" s="16"/>
      <c r="G888" s="72" t="str">
        <f>IF(OR(E888="",F888=""),"",NETWORKDAYS(E888,F888,Lister!$D$7:$D$13))</f>
        <v/>
      </c>
      <c r="H888" s="19"/>
      <c r="I888" s="32" t="str">
        <f t="shared" si="91"/>
        <v/>
      </c>
      <c r="J888" s="18"/>
      <c r="K888" s="18"/>
      <c r="L888" s="46" t="str">
        <f t="shared" si="92"/>
        <v/>
      </c>
      <c r="M888" s="20"/>
      <c r="N888" s="31" t="str">
        <f t="shared" si="93"/>
        <v/>
      </c>
      <c r="O888" s="20"/>
      <c r="P888" s="20"/>
      <c r="Q888" s="46" t="str">
        <f>IFERROR(MAX(IF(OR(O888="",P888=""),"",IF(AND(AND(MONTH(E888)&gt;=7,MONTH(E888)&lt;8),AND(MONTH(F888)&gt;=7,MONTH(F888)&lt;8)),(NETWORKDAYS(E888,F888,Lister!$D$7:$D$13)-O888)*N888/NETWORKDAYS(Lister!$D$19,Lister!$E$19,Lister!$D$7:$D$13),IF(AND(AND(MONTH(E888)&gt;=7,MONTH(E888)&lt;8),MONTH(F888)&gt;7),(NETWORKDAYS(E888,Lister!$E$19,Lister!$D$7:$D$13)-O888)*N888/NETWORKDAYS(Lister!$D$19,Lister!$E$19,Lister!$D$7:$D$13),IF(MONTH(E888)&gt;7,0)))),0),"")</f>
        <v/>
      </c>
      <c r="R888" s="46" t="str">
        <f>IFERROR(MAX(IF(OR(O888="",P888=""),"",IF(AND(AND(MONTH(E888)&gt;=8,MONTH(E888)&lt;9),AND(MONTH(F888)&gt;=8,MONTH(F888)&lt;9)),(NETWORKDAYS(E888,F888,Lister!$D$7:$D$13)-P888)*N888/NETWORKDAYS(Lister!$D$20,Lister!$E$20,Lister!$D$7:$D$13),IF(AND(MONTH(E888)=7,MONTH(F888)=8),(NETWORKDAYS(Lister!$D$20,F888,Lister!$D$7:$D$13)-P888)*N888/NETWORKDAYS(Lister!$D$20,Lister!$E$20,Lister!$D$7:$D$13),IF(AND(MONTH(E888)=7,MONTH(F888)=7),0)))),0),"")</f>
        <v/>
      </c>
      <c r="S888" s="31" t="str">
        <f t="shared" si="94"/>
        <v/>
      </c>
      <c r="T888" s="31" t="str">
        <f t="shared" si="95"/>
        <v/>
      </c>
      <c r="U888" s="51" t="str">
        <f t="shared" si="96"/>
        <v/>
      </c>
    </row>
    <row r="889" spans="1:21" x14ac:dyDescent="0.25">
      <c r="A889" s="13" t="str">
        <f t="shared" si="97"/>
        <v/>
      </c>
      <c r="B889" s="55"/>
      <c r="C889" s="22"/>
      <c r="D889" s="23"/>
      <c r="E889" s="16"/>
      <c r="F889" s="16"/>
      <c r="G889" s="72" t="str">
        <f>IF(OR(E889="",F889=""),"",NETWORKDAYS(E889,F889,Lister!$D$7:$D$13))</f>
        <v/>
      </c>
      <c r="H889" s="19"/>
      <c r="I889" s="32" t="str">
        <f t="shared" si="91"/>
        <v/>
      </c>
      <c r="J889" s="18"/>
      <c r="K889" s="18"/>
      <c r="L889" s="46" t="str">
        <f t="shared" si="92"/>
        <v/>
      </c>
      <c r="M889" s="20"/>
      <c r="N889" s="31" t="str">
        <f t="shared" si="93"/>
        <v/>
      </c>
      <c r="O889" s="20"/>
      <c r="P889" s="20"/>
      <c r="Q889" s="46" t="str">
        <f>IFERROR(MAX(IF(OR(O889="",P889=""),"",IF(AND(AND(MONTH(E889)&gt;=7,MONTH(E889)&lt;8),AND(MONTH(F889)&gt;=7,MONTH(F889)&lt;8)),(NETWORKDAYS(E889,F889,Lister!$D$7:$D$13)-O889)*N889/NETWORKDAYS(Lister!$D$19,Lister!$E$19,Lister!$D$7:$D$13),IF(AND(AND(MONTH(E889)&gt;=7,MONTH(E889)&lt;8),MONTH(F889)&gt;7),(NETWORKDAYS(E889,Lister!$E$19,Lister!$D$7:$D$13)-O889)*N889/NETWORKDAYS(Lister!$D$19,Lister!$E$19,Lister!$D$7:$D$13),IF(MONTH(E889)&gt;7,0)))),0),"")</f>
        <v/>
      </c>
      <c r="R889" s="46" t="str">
        <f>IFERROR(MAX(IF(OR(O889="",P889=""),"",IF(AND(AND(MONTH(E889)&gt;=8,MONTH(E889)&lt;9),AND(MONTH(F889)&gt;=8,MONTH(F889)&lt;9)),(NETWORKDAYS(E889,F889,Lister!$D$7:$D$13)-P889)*N889/NETWORKDAYS(Lister!$D$20,Lister!$E$20,Lister!$D$7:$D$13),IF(AND(MONTH(E889)=7,MONTH(F889)=8),(NETWORKDAYS(Lister!$D$20,F889,Lister!$D$7:$D$13)-P889)*N889/NETWORKDAYS(Lister!$D$20,Lister!$E$20,Lister!$D$7:$D$13),IF(AND(MONTH(E889)=7,MONTH(F889)=7),0)))),0),"")</f>
        <v/>
      </c>
      <c r="S889" s="31" t="str">
        <f t="shared" si="94"/>
        <v/>
      </c>
      <c r="T889" s="31" t="str">
        <f t="shared" si="95"/>
        <v/>
      </c>
      <c r="U889" s="51" t="str">
        <f t="shared" si="96"/>
        <v/>
      </c>
    </row>
    <row r="890" spans="1:21" x14ac:dyDescent="0.25">
      <c r="A890" s="13" t="str">
        <f t="shared" si="97"/>
        <v/>
      </c>
      <c r="B890" s="55"/>
      <c r="C890" s="22"/>
      <c r="D890" s="23"/>
      <c r="E890" s="16"/>
      <c r="F890" s="16"/>
      <c r="G890" s="72" t="str">
        <f>IF(OR(E890="",F890=""),"",NETWORKDAYS(E890,F890,Lister!$D$7:$D$13))</f>
        <v/>
      </c>
      <c r="H890" s="19"/>
      <c r="I890" s="32" t="str">
        <f t="shared" si="91"/>
        <v/>
      </c>
      <c r="J890" s="18"/>
      <c r="K890" s="18"/>
      <c r="L890" s="46" t="str">
        <f t="shared" si="92"/>
        <v/>
      </c>
      <c r="M890" s="20"/>
      <c r="N890" s="31" t="str">
        <f t="shared" si="93"/>
        <v/>
      </c>
      <c r="O890" s="20"/>
      <c r="P890" s="20"/>
      <c r="Q890" s="46" t="str">
        <f>IFERROR(MAX(IF(OR(O890="",P890=""),"",IF(AND(AND(MONTH(E890)&gt;=7,MONTH(E890)&lt;8),AND(MONTH(F890)&gt;=7,MONTH(F890)&lt;8)),(NETWORKDAYS(E890,F890,Lister!$D$7:$D$13)-O890)*N890/NETWORKDAYS(Lister!$D$19,Lister!$E$19,Lister!$D$7:$D$13),IF(AND(AND(MONTH(E890)&gt;=7,MONTH(E890)&lt;8),MONTH(F890)&gt;7),(NETWORKDAYS(E890,Lister!$E$19,Lister!$D$7:$D$13)-O890)*N890/NETWORKDAYS(Lister!$D$19,Lister!$E$19,Lister!$D$7:$D$13),IF(MONTH(E890)&gt;7,0)))),0),"")</f>
        <v/>
      </c>
      <c r="R890" s="46" t="str">
        <f>IFERROR(MAX(IF(OR(O890="",P890=""),"",IF(AND(AND(MONTH(E890)&gt;=8,MONTH(E890)&lt;9),AND(MONTH(F890)&gt;=8,MONTH(F890)&lt;9)),(NETWORKDAYS(E890,F890,Lister!$D$7:$D$13)-P890)*N890/NETWORKDAYS(Lister!$D$20,Lister!$E$20,Lister!$D$7:$D$13),IF(AND(MONTH(E890)=7,MONTH(F890)=8),(NETWORKDAYS(Lister!$D$20,F890,Lister!$D$7:$D$13)-P890)*N890/NETWORKDAYS(Lister!$D$20,Lister!$E$20,Lister!$D$7:$D$13),IF(AND(MONTH(E890)=7,MONTH(F890)=7),0)))),0),"")</f>
        <v/>
      </c>
      <c r="S890" s="31" t="str">
        <f t="shared" si="94"/>
        <v/>
      </c>
      <c r="T890" s="31" t="str">
        <f t="shared" si="95"/>
        <v/>
      </c>
      <c r="U890" s="51" t="str">
        <f t="shared" si="96"/>
        <v/>
      </c>
    </row>
    <row r="891" spans="1:21" x14ac:dyDescent="0.25">
      <c r="A891" s="13" t="str">
        <f t="shared" si="97"/>
        <v/>
      </c>
      <c r="B891" s="55"/>
      <c r="C891" s="22"/>
      <c r="D891" s="23"/>
      <c r="E891" s="16"/>
      <c r="F891" s="16"/>
      <c r="G891" s="72" t="str">
        <f>IF(OR(E891="",F891=""),"",NETWORKDAYS(E891,F891,Lister!$D$7:$D$13))</f>
        <v/>
      </c>
      <c r="H891" s="19"/>
      <c r="I891" s="32" t="str">
        <f t="shared" si="91"/>
        <v/>
      </c>
      <c r="J891" s="18"/>
      <c r="K891" s="18"/>
      <c r="L891" s="46" t="str">
        <f t="shared" si="92"/>
        <v/>
      </c>
      <c r="M891" s="20"/>
      <c r="N891" s="31" t="str">
        <f t="shared" si="93"/>
        <v/>
      </c>
      <c r="O891" s="20"/>
      <c r="P891" s="20"/>
      <c r="Q891" s="46" t="str">
        <f>IFERROR(MAX(IF(OR(O891="",P891=""),"",IF(AND(AND(MONTH(E891)&gt;=7,MONTH(E891)&lt;8),AND(MONTH(F891)&gt;=7,MONTH(F891)&lt;8)),(NETWORKDAYS(E891,F891,Lister!$D$7:$D$13)-O891)*N891/NETWORKDAYS(Lister!$D$19,Lister!$E$19,Lister!$D$7:$D$13),IF(AND(AND(MONTH(E891)&gt;=7,MONTH(E891)&lt;8),MONTH(F891)&gt;7),(NETWORKDAYS(E891,Lister!$E$19,Lister!$D$7:$D$13)-O891)*N891/NETWORKDAYS(Lister!$D$19,Lister!$E$19,Lister!$D$7:$D$13),IF(MONTH(E891)&gt;7,0)))),0),"")</f>
        <v/>
      </c>
      <c r="R891" s="46" t="str">
        <f>IFERROR(MAX(IF(OR(O891="",P891=""),"",IF(AND(AND(MONTH(E891)&gt;=8,MONTH(E891)&lt;9),AND(MONTH(F891)&gt;=8,MONTH(F891)&lt;9)),(NETWORKDAYS(E891,F891,Lister!$D$7:$D$13)-P891)*N891/NETWORKDAYS(Lister!$D$20,Lister!$E$20,Lister!$D$7:$D$13),IF(AND(MONTH(E891)=7,MONTH(F891)=8),(NETWORKDAYS(Lister!$D$20,F891,Lister!$D$7:$D$13)-P891)*N891/NETWORKDAYS(Lister!$D$20,Lister!$E$20,Lister!$D$7:$D$13),IF(AND(MONTH(E891)=7,MONTH(F891)=7),0)))),0),"")</f>
        <v/>
      </c>
      <c r="S891" s="31" t="str">
        <f t="shared" si="94"/>
        <v/>
      </c>
      <c r="T891" s="31" t="str">
        <f t="shared" si="95"/>
        <v/>
      </c>
      <c r="U891" s="51" t="str">
        <f t="shared" si="96"/>
        <v/>
      </c>
    </row>
    <row r="892" spans="1:21" x14ac:dyDescent="0.25">
      <c r="A892" s="13" t="str">
        <f t="shared" si="97"/>
        <v/>
      </c>
      <c r="B892" s="55"/>
      <c r="C892" s="22"/>
      <c r="D892" s="23"/>
      <c r="E892" s="16"/>
      <c r="F892" s="16"/>
      <c r="G892" s="72" t="str">
        <f>IF(OR(E892="",F892=""),"",NETWORKDAYS(E892,F892,Lister!$D$7:$D$13))</f>
        <v/>
      </c>
      <c r="H892" s="19"/>
      <c r="I892" s="32" t="str">
        <f t="shared" si="91"/>
        <v/>
      </c>
      <c r="J892" s="18"/>
      <c r="K892" s="18"/>
      <c r="L892" s="46" t="str">
        <f t="shared" si="92"/>
        <v/>
      </c>
      <c r="M892" s="20"/>
      <c r="N892" s="31" t="str">
        <f t="shared" si="93"/>
        <v/>
      </c>
      <c r="O892" s="20"/>
      <c r="P892" s="20"/>
      <c r="Q892" s="46" t="str">
        <f>IFERROR(MAX(IF(OR(O892="",P892=""),"",IF(AND(AND(MONTH(E892)&gt;=7,MONTH(E892)&lt;8),AND(MONTH(F892)&gt;=7,MONTH(F892)&lt;8)),(NETWORKDAYS(E892,F892,Lister!$D$7:$D$13)-O892)*N892/NETWORKDAYS(Lister!$D$19,Lister!$E$19,Lister!$D$7:$D$13),IF(AND(AND(MONTH(E892)&gt;=7,MONTH(E892)&lt;8),MONTH(F892)&gt;7),(NETWORKDAYS(E892,Lister!$E$19,Lister!$D$7:$D$13)-O892)*N892/NETWORKDAYS(Lister!$D$19,Lister!$E$19,Lister!$D$7:$D$13),IF(MONTH(E892)&gt;7,0)))),0),"")</f>
        <v/>
      </c>
      <c r="R892" s="46" t="str">
        <f>IFERROR(MAX(IF(OR(O892="",P892=""),"",IF(AND(AND(MONTH(E892)&gt;=8,MONTH(E892)&lt;9),AND(MONTH(F892)&gt;=8,MONTH(F892)&lt;9)),(NETWORKDAYS(E892,F892,Lister!$D$7:$D$13)-P892)*N892/NETWORKDAYS(Lister!$D$20,Lister!$E$20,Lister!$D$7:$D$13),IF(AND(MONTH(E892)=7,MONTH(F892)=8),(NETWORKDAYS(Lister!$D$20,F892,Lister!$D$7:$D$13)-P892)*N892/NETWORKDAYS(Lister!$D$20,Lister!$E$20,Lister!$D$7:$D$13),IF(AND(MONTH(E892)=7,MONTH(F892)=7),0)))),0),"")</f>
        <v/>
      </c>
      <c r="S892" s="31" t="str">
        <f t="shared" si="94"/>
        <v/>
      </c>
      <c r="T892" s="31" t="str">
        <f t="shared" si="95"/>
        <v/>
      </c>
      <c r="U892" s="51" t="str">
        <f t="shared" si="96"/>
        <v/>
      </c>
    </row>
    <row r="893" spans="1:21" x14ac:dyDescent="0.25">
      <c r="A893" s="13" t="str">
        <f t="shared" si="97"/>
        <v/>
      </c>
      <c r="B893" s="55"/>
      <c r="C893" s="22"/>
      <c r="D893" s="23"/>
      <c r="E893" s="16"/>
      <c r="F893" s="16"/>
      <c r="G893" s="72" t="str">
        <f>IF(OR(E893="",F893=""),"",NETWORKDAYS(E893,F893,Lister!$D$7:$D$13))</f>
        <v/>
      </c>
      <c r="H893" s="19"/>
      <c r="I893" s="32" t="str">
        <f t="shared" si="91"/>
        <v/>
      </c>
      <c r="J893" s="18"/>
      <c r="K893" s="18"/>
      <c r="L893" s="46" t="str">
        <f t="shared" si="92"/>
        <v/>
      </c>
      <c r="M893" s="20"/>
      <c r="N893" s="31" t="str">
        <f t="shared" si="93"/>
        <v/>
      </c>
      <c r="O893" s="20"/>
      <c r="P893" s="20"/>
      <c r="Q893" s="46" t="str">
        <f>IFERROR(MAX(IF(OR(O893="",P893=""),"",IF(AND(AND(MONTH(E893)&gt;=7,MONTH(E893)&lt;8),AND(MONTH(F893)&gt;=7,MONTH(F893)&lt;8)),(NETWORKDAYS(E893,F893,Lister!$D$7:$D$13)-O893)*N893/NETWORKDAYS(Lister!$D$19,Lister!$E$19,Lister!$D$7:$D$13),IF(AND(AND(MONTH(E893)&gt;=7,MONTH(E893)&lt;8),MONTH(F893)&gt;7),(NETWORKDAYS(E893,Lister!$E$19,Lister!$D$7:$D$13)-O893)*N893/NETWORKDAYS(Lister!$D$19,Lister!$E$19,Lister!$D$7:$D$13),IF(MONTH(E893)&gt;7,0)))),0),"")</f>
        <v/>
      </c>
      <c r="R893" s="46" t="str">
        <f>IFERROR(MAX(IF(OR(O893="",P893=""),"",IF(AND(AND(MONTH(E893)&gt;=8,MONTH(E893)&lt;9),AND(MONTH(F893)&gt;=8,MONTH(F893)&lt;9)),(NETWORKDAYS(E893,F893,Lister!$D$7:$D$13)-P893)*N893/NETWORKDAYS(Lister!$D$20,Lister!$E$20,Lister!$D$7:$D$13),IF(AND(MONTH(E893)=7,MONTH(F893)=8),(NETWORKDAYS(Lister!$D$20,F893,Lister!$D$7:$D$13)-P893)*N893/NETWORKDAYS(Lister!$D$20,Lister!$E$20,Lister!$D$7:$D$13),IF(AND(MONTH(E893)=7,MONTH(F893)=7),0)))),0),"")</f>
        <v/>
      </c>
      <c r="S893" s="31" t="str">
        <f t="shared" si="94"/>
        <v/>
      </c>
      <c r="T893" s="31" t="str">
        <f t="shared" si="95"/>
        <v/>
      </c>
      <c r="U893" s="51" t="str">
        <f t="shared" si="96"/>
        <v/>
      </c>
    </row>
    <row r="894" spans="1:21" x14ac:dyDescent="0.25">
      <c r="A894" s="13" t="str">
        <f t="shared" si="97"/>
        <v/>
      </c>
      <c r="B894" s="55"/>
      <c r="C894" s="22"/>
      <c r="D894" s="23"/>
      <c r="E894" s="16"/>
      <c r="F894" s="16"/>
      <c r="G894" s="72" t="str">
        <f>IF(OR(E894="",F894=""),"",NETWORKDAYS(E894,F894,Lister!$D$7:$D$13))</f>
        <v/>
      </c>
      <c r="H894" s="19"/>
      <c r="I894" s="32" t="str">
        <f t="shared" si="91"/>
        <v/>
      </c>
      <c r="J894" s="18"/>
      <c r="K894" s="18"/>
      <c r="L894" s="46" t="str">
        <f t="shared" si="92"/>
        <v/>
      </c>
      <c r="M894" s="20"/>
      <c r="N894" s="31" t="str">
        <f t="shared" si="93"/>
        <v/>
      </c>
      <c r="O894" s="20"/>
      <c r="P894" s="20"/>
      <c r="Q894" s="46" t="str">
        <f>IFERROR(MAX(IF(OR(O894="",P894=""),"",IF(AND(AND(MONTH(E894)&gt;=7,MONTH(E894)&lt;8),AND(MONTH(F894)&gt;=7,MONTH(F894)&lt;8)),(NETWORKDAYS(E894,F894,Lister!$D$7:$D$13)-O894)*N894/NETWORKDAYS(Lister!$D$19,Lister!$E$19,Lister!$D$7:$D$13),IF(AND(AND(MONTH(E894)&gt;=7,MONTH(E894)&lt;8),MONTH(F894)&gt;7),(NETWORKDAYS(E894,Lister!$E$19,Lister!$D$7:$D$13)-O894)*N894/NETWORKDAYS(Lister!$D$19,Lister!$E$19,Lister!$D$7:$D$13),IF(MONTH(E894)&gt;7,0)))),0),"")</f>
        <v/>
      </c>
      <c r="R894" s="46" t="str">
        <f>IFERROR(MAX(IF(OR(O894="",P894=""),"",IF(AND(AND(MONTH(E894)&gt;=8,MONTH(E894)&lt;9),AND(MONTH(F894)&gt;=8,MONTH(F894)&lt;9)),(NETWORKDAYS(E894,F894,Lister!$D$7:$D$13)-P894)*N894/NETWORKDAYS(Lister!$D$20,Lister!$E$20,Lister!$D$7:$D$13),IF(AND(MONTH(E894)=7,MONTH(F894)=8),(NETWORKDAYS(Lister!$D$20,F894,Lister!$D$7:$D$13)-P894)*N894/NETWORKDAYS(Lister!$D$20,Lister!$E$20,Lister!$D$7:$D$13),IF(AND(MONTH(E894)=7,MONTH(F894)=7),0)))),0),"")</f>
        <v/>
      </c>
      <c r="S894" s="31" t="str">
        <f t="shared" si="94"/>
        <v/>
      </c>
      <c r="T894" s="31" t="str">
        <f t="shared" si="95"/>
        <v/>
      </c>
      <c r="U894" s="51" t="str">
        <f t="shared" si="96"/>
        <v/>
      </c>
    </row>
    <row r="895" spans="1:21" x14ac:dyDescent="0.25">
      <c r="A895" s="13" t="str">
        <f t="shared" si="97"/>
        <v/>
      </c>
      <c r="B895" s="55"/>
      <c r="C895" s="22"/>
      <c r="D895" s="23"/>
      <c r="E895" s="16"/>
      <c r="F895" s="16"/>
      <c r="G895" s="72" t="str">
        <f>IF(OR(E895="",F895=""),"",NETWORKDAYS(E895,F895,Lister!$D$7:$D$13))</f>
        <v/>
      </c>
      <c r="H895" s="19"/>
      <c r="I895" s="32" t="str">
        <f t="shared" si="91"/>
        <v/>
      </c>
      <c r="J895" s="18"/>
      <c r="K895" s="18"/>
      <c r="L895" s="46" t="str">
        <f t="shared" si="92"/>
        <v/>
      </c>
      <c r="M895" s="20"/>
      <c r="N895" s="31" t="str">
        <f t="shared" si="93"/>
        <v/>
      </c>
      <c r="O895" s="20"/>
      <c r="P895" s="20"/>
      <c r="Q895" s="46" t="str">
        <f>IFERROR(MAX(IF(OR(O895="",P895=""),"",IF(AND(AND(MONTH(E895)&gt;=7,MONTH(E895)&lt;8),AND(MONTH(F895)&gt;=7,MONTH(F895)&lt;8)),(NETWORKDAYS(E895,F895,Lister!$D$7:$D$13)-O895)*N895/NETWORKDAYS(Lister!$D$19,Lister!$E$19,Lister!$D$7:$D$13),IF(AND(AND(MONTH(E895)&gt;=7,MONTH(E895)&lt;8),MONTH(F895)&gt;7),(NETWORKDAYS(E895,Lister!$E$19,Lister!$D$7:$D$13)-O895)*N895/NETWORKDAYS(Lister!$D$19,Lister!$E$19,Lister!$D$7:$D$13),IF(MONTH(E895)&gt;7,0)))),0),"")</f>
        <v/>
      </c>
      <c r="R895" s="46" t="str">
        <f>IFERROR(MAX(IF(OR(O895="",P895=""),"",IF(AND(AND(MONTH(E895)&gt;=8,MONTH(E895)&lt;9),AND(MONTH(F895)&gt;=8,MONTH(F895)&lt;9)),(NETWORKDAYS(E895,F895,Lister!$D$7:$D$13)-P895)*N895/NETWORKDAYS(Lister!$D$20,Lister!$E$20,Lister!$D$7:$D$13),IF(AND(MONTH(E895)=7,MONTH(F895)=8),(NETWORKDAYS(Lister!$D$20,F895,Lister!$D$7:$D$13)-P895)*N895/NETWORKDAYS(Lister!$D$20,Lister!$E$20,Lister!$D$7:$D$13),IF(AND(MONTH(E895)=7,MONTH(F895)=7),0)))),0),"")</f>
        <v/>
      </c>
      <c r="S895" s="31" t="str">
        <f t="shared" si="94"/>
        <v/>
      </c>
      <c r="T895" s="31" t="str">
        <f t="shared" si="95"/>
        <v/>
      </c>
      <c r="U895" s="51" t="str">
        <f t="shared" si="96"/>
        <v/>
      </c>
    </row>
    <row r="896" spans="1:21" x14ac:dyDescent="0.25">
      <c r="A896" s="13" t="str">
        <f t="shared" si="97"/>
        <v/>
      </c>
      <c r="B896" s="55"/>
      <c r="C896" s="22"/>
      <c r="D896" s="23"/>
      <c r="E896" s="16"/>
      <c r="F896" s="16"/>
      <c r="G896" s="72" t="str">
        <f>IF(OR(E896="",F896=""),"",NETWORKDAYS(E896,F896,Lister!$D$7:$D$13))</f>
        <v/>
      </c>
      <c r="H896" s="19"/>
      <c r="I896" s="32" t="str">
        <f t="shared" si="91"/>
        <v/>
      </c>
      <c r="J896" s="18"/>
      <c r="K896" s="18"/>
      <c r="L896" s="46" t="str">
        <f t="shared" si="92"/>
        <v/>
      </c>
      <c r="M896" s="20"/>
      <c r="N896" s="31" t="str">
        <f t="shared" si="93"/>
        <v/>
      </c>
      <c r="O896" s="20"/>
      <c r="P896" s="20"/>
      <c r="Q896" s="46" t="str">
        <f>IFERROR(MAX(IF(OR(O896="",P896=""),"",IF(AND(AND(MONTH(E896)&gt;=7,MONTH(E896)&lt;8),AND(MONTH(F896)&gt;=7,MONTH(F896)&lt;8)),(NETWORKDAYS(E896,F896,Lister!$D$7:$D$13)-O896)*N896/NETWORKDAYS(Lister!$D$19,Lister!$E$19,Lister!$D$7:$D$13),IF(AND(AND(MONTH(E896)&gt;=7,MONTH(E896)&lt;8),MONTH(F896)&gt;7),(NETWORKDAYS(E896,Lister!$E$19,Lister!$D$7:$D$13)-O896)*N896/NETWORKDAYS(Lister!$D$19,Lister!$E$19,Lister!$D$7:$D$13),IF(MONTH(E896)&gt;7,0)))),0),"")</f>
        <v/>
      </c>
      <c r="R896" s="46" t="str">
        <f>IFERROR(MAX(IF(OR(O896="",P896=""),"",IF(AND(AND(MONTH(E896)&gt;=8,MONTH(E896)&lt;9),AND(MONTH(F896)&gt;=8,MONTH(F896)&lt;9)),(NETWORKDAYS(E896,F896,Lister!$D$7:$D$13)-P896)*N896/NETWORKDAYS(Lister!$D$20,Lister!$E$20,Lister!$D$7:$D$13),IF(AND(MONTH(E896)=7,MONTH(F896)=8),(NETWORKDAYS(Lister!$D$20,F896,Lister!$D$7:$D$13)-P896)*N896/NETWORKDAYS(Lister!$D$20,Lister!$E$20,Lister!$D$7:$D$13),IF(AND(MONTH(E896)=7,MONTH(F896)=7),0)))),0),"")</f>
        <v/>
      </c>
      <c r="S896" s="31" t="str">
        <f t="shared" si="94"/>
        <v/>
      </c>
      <c r="T896" s="31" t="str">
        <f t="shared" si="95"/>
        <v/>
      </c>
      <c r="U896" s="51" t="str">
        <f t="shared" si="96"/>
        <v/>
      </c>
    </row>
    <row r="897" spans="1:21" x14ac:dyDescent="0.25">
      <c r="A897" s="13" t="str">
        <f t="shared" si="97"/>
        <v/>
      </c>
      <c r="B897" s="55"/>
      <c r="C897" s="22"/>
      <c r="D897" s="23"/>
      <c r="E897" s="16"/>
      <c r="F897" s="16"/>
      <c r="G897" s="72" t="str">
        <f>IF(OR(E897="",F897=""),"",NETWORKDAYS(E897,F897,Lister!$D$7:$D$13))</f>
        <v/>
      </c>
      <c r="H897" s="19"/>
      <c r="I897" s="32" t="str">
        <f t="shared" si="91"/>
        <v/>
      </c>
      <c r="J897" s="18"/>
      <c r="K897" s="18"/>
      <c r="L897" s="46" t="str">
        <f t="shared" si="92"/>
        <v/>
      </c>
      <c r="M897" s="20"/>
      <c r="N897" s="31" t="str">
        <f t="shared" si="93"/>
        <v/>
      </c>
      <c r="O897" s="20"/>
      <c r="P897" s="20"/>
      <c r="Q897" s="46" t="str">
        <f>IFERROR(MAX(IF(OR(O897="",P897=""),"",IF(AND(AND(MONTH(E897)&gt;=7,MONTH(E897)&lt;8),AND(MONTH(F897)&gt;=7,MONTH(F897)&lt;8)),(NETWORKDAYS(E897,F897,Lister!$D$7:$D$13)-O897)*N897/NETWORKDAYS(Lister!$D$19,Lister!$E$19,Lister!$D$7:$D$13),IF(AND(AND(MONTH(E897)&gt;=7,MONTH(E897)&lt;8),MONTH(F897)&gt;7),(NETWORKDAYS(E897,Lister!$E$19,Lister!$D$7:$D$13)-O897)*N897/NETWORKDAYS(Lister!$D$19,Lister!$E$19,Lister!$D$7:$D$13),IF(MONTH(E897)&gt;7,0)))),0),"")</f>
        <v/>
      </c>
      <c r="R897" s="46" t="str">
        <f>IFERROR(MAX(IF(OR(O897="",P897=""),"",IF(AND(AND(MONTH(E897)&gt;=8,MONTH(E897)&lt;9),AND(MONTH(F897)&gt;=8,MONTH(F897)&lt;9)),(NETWORKDAYS(E897,F897,Lister!$D$7:$D$13)-P897)*N897/NETWORKDAYS(Lister!$D$20,Lister!$E$20,Lister!$D$7:$D$13),IF(AND(MONTH(E897)=7,MONTH(F897)=8),(NETWORKDAYS(Lister!$D$20,F897,Lister!$D$7:$D$13)-P897)*N897/NETWORKDAYS(Lister!$D$20,Lister!$E$20,Lister!$D$7:$D$13),IF(AND(MONTH(E897)=7,MONTH(F897)=7),0)))),0),"")</f>
        <v/>
      </c>
      <c r="S897" s="31" t="str">
        <f t="shared" si="94"/>
        <v/>
      </c>
      <c r="T897" s="31" t="str">
        <f t="shared" si="95"/>
        <v/>
      </c>
      <c r="U897" s="51" t="str">
        <f t="shared" si="96"/>
        <v/>
      </c>
    </row>
    <row r="898" spans="1:21" x14ac:dyDescent="0.25">
      <c r="A898" s="13" t="str">
        <f t="shared" si="97"/>
        <v/>
      </c>
      <c r="B898" s="55"/>
      <c r="C898" s="22"/>
      <c r="D898" s="23"/>
      <c r="E898" s="16"/>
      <c r="F898" s="16"/>
      <c r="G898" s="72" t="str">
        <f>IF(OR(E898="",F898=""),"",NETWORKDAYS(E898,F898,Lister!$D$7:$D$13))</f>
        <v/>
      </c>
      <c r="H898" s="19"/>
      <c r="I898" s="32" t="str">
        <f t="shared" si="91"/>
        <v/>
      </c>
      <c r="J898" s="18"/>
      <c r="K898" s="18"/>
      <c r="L898" s="46" t="str">
        <f t="shared" si="92"/>
        <v/>
      </c>
      <c r="M898" s="20"/>
      <c r="N898" s="31" t="str">
        <f t="shared" si="93"/>
        <v/>
      </c>
      <c r="O898" s="20"/>
      <c r="P898" s="20"/>
      <c r="Q898" s="46" t="str">
        <f>IFERROR(MAX(IF(OR(O898="",P898=""),"",IF(AND(AND(MONTH(E898)&gt;=7,MONTH(E898)&lt;8),AND(MONTH(F898)&gt;=7,MONTH(F898)&lt;8)),(NETWORKDAYS(E898,F898,Lister!$D$7:$D$13)-O898)*N898/NETWORKDAYS(Lister!$D$19,Lister!$E$19,Lister!$D$7:$D$13),IF(AND(AND(MONTH(E898)&gt;=7,MONTH(E898)&lt;8),MONTH(F898)&gt;7),(NETWORKDAYS(E898,Lister!$E$19,Lister!$D$7:$D$13)-O898)*N898/NETWORKDAYS(Lister!$D$19,Lister!$E$19,Lister!$D$7:$D$13),IF(MONTH(E898)&gt;7,0)))),0),"")</f>
        <v/>
      </c>
      <c r="R898" s="46" t="str">
        <f>IFERROR(MAX(IF(OR(O898="",P898=""),"",IF(AND(AND(MONTH(E898)&gt;=8,MONTH(E898)&lt;9),AND(MONTH(F898)&gt;=8,MONTH(F898)&lt;9)),(NETWORKDAYS(E898,F898,Lister!$D$7:$D$13)-P898)*N898/NETWORKDAYS(Lister!$D$20,Lister!$E$20,Lister!$D$7:$D$13),IF(AND(MONTH(E898)=7,MONTH(F898)=8),(NETWORKDAYS(Lister!$D$20,F898,Lister!$D$7:$D$13)-P898)*N898/NETWORKDAYS(Lister!$D$20,Lister!$E$20,Lister!$D$7:$D$13),IF(AND(MONTH(E898)=7,MONTH(F898)=7),0)))),0),"")</f>
        <v/>
      </c>
      <c r="S898" s="31" t="str">
        <f t="shared" si="94"/>
        <v/>
      </c>
      <c r="T898" s="31" t="str">
        <f t="shared" si="95"/>
        <v/>
      </c>
      <c r="U898" s="51" t="str">
        <f t="shared" si="96"/>
        <v/>
      </c>
    </row>
    <row r="899" spans="1:21" x14ac:dyDescent="0.25">
      <c r="A899" s="13" t="str">
        <f t="shared" si="97"/>
        <v/>
      </c>
      <c r="B899" s="55"/>
      <c r="C899" s="22"/>
      <c r="D899" s="23"/>
      <c r="E899" s="16"/>
      <c r="F899" s="16"/>
      <c r="G899" s="72" t="str">
        <f>IF(OR(E899="",F899=""),"",NETWORKDAYS(E899,F899,Lister!$D$7:$D$13))</f>
        <v/>
      </c>
      <c r="H899" s="19"/>
      <c r="I899" s="32" t="str">
        <f t="shared" si="91"/>
        <v/>
      </c>
      <c r="J899" s="18"/>
      <c r="K899" s="18"/>
      <c r="L899" s="46" t="str">
        <f t="shared" si="92"/>
        <v/>
      </c>
      <c r="M899" s="20"/>
      <c r="N899" s="31" t="str">
        <f t="shared" si="93"/>
        <v/>
      </c>
      <c r="O899" s="20"/>
      <c r="P899" s="20"/>
      <c r="Q899" s="46" t="str">
        <f>IFERROR(MAX(IF(OR(O899="",P899=""),"",IF(AND(AND(MONTH(E899)&gt;=7,MONTH(E899)&lt;8),AND(MONTH(F899)&gt;=7,MONTH(F899)&lt;8)),(NETWORKDAYS(E899,F899,Lister!$D$7:$D$13)-O899)*N899/NETWORKDAYS(Lister!$D$19,Lister!$E$19,Lister!$D$7:$D$13),IF(AND(AND(MONTH(E899)&gt;=7,MONTH(E899)&lt;8),MONTH(F899)&gt;7),(NETWORKDAYS(E899,Lister!$E$19,Lister!$D$7:$D$13)-O899)*N899/NETWORKDAYS(Lister!$D$19,Lister!$E$19,Lister!$D$7:$D$13),IF(MONTH(E899)&gt;7,0)))),0),"")</f>
        <v/>
      </c>
      <c r="R899" s="46" t="str">
        <f>IFERROR(MAX(IF(OR(O899="",P899=""),"",IF(AND(AND(MONTH(E899)&gt;=8,MONTH(E899)&lt;9),AND(MONTH(F899)&gt;=8,MONTH(F899)&lt;9)),(NETWORKDAYS(E899,F899,Lister!$D$7:$D$13)-P899)*N899/NETWORKDAYS(Lister!$D$20,Lister!$E$20,Lister!$D$7:$D$13),IF(AND(MONTH(E899)=7,MONTH(F899)=8),(NETWORKDAYS(Lister!$D$20,F899,Lister!$D$7:$D$13)-P899)*N899/NETWORKDAYS(Lister!$D$20,Lister!$E$20,Lister!$D$7:$D$13),IF(AND(MONTH(E899)=7,MONTH(F899)=7),0)))),0),"")</f>
        <v/>
      </c>
      <c r="S899" s="31" t="str">
        <f t="shared" si="94"/>
        <v/>
      </c>
      <c r="T899" s="31" t="str">
        <f t="shared" si="95"/>
        <v/>
      </c>
      <c r="U899" s="51" t="str">
        <f t="shared" si="96"/>
        <v/>
      </c>
    </row>
    <row r="900" spans="1:21" x14ac:dyDescent="0.25">
      <c r="A900" s="13" t="str">
        <f t="shared" si="97"/>
        <v/>
      </c>
      <c r="B900" s="55"/>
      <c r="C900" s="22"/>
      <c r="D900" s="23"/>
      <c r="E900" s="16"/>
      <c r="F900" s="16"/>
      <c r="G900" s="72" t="str">
        <f>IF(OR(E900="",F900=""),"",NETWORKDAYS(E900,F900,Lister!$D$7:$D$13))</f>
        <v/>
      </c>
      <c r="H900" s="19"/>
      <c r="I900" s="32" t="str">
        <f t="shared" si="91"/>
        <v/>
      </c>
      <c r="J900" s="18"/>
      <c r="K900" s="18"/>
      <c r="L900" s="46" t="str">
        <f t="shared" si="92"/>
        <v/>
      </c>
      <c r="M900" s="20"/>
      <c r="N900" s="31" t="str">
        <f t="shared" si="93"/>
        <v/>
      </c>
      <c r="O900" s="20"/>
      <c r="P900" s="20"/>
      <c r="Q900" s="46" t="str">
        <f>IFERROR(MAX(IF(OR(O900="",P900=""),"",IF(AND(AND(MONTH(E900)&gt;=7,MONTH(E900)&lt;8),AND(MONTH(F900)&gt;=7,MONTH(F900)&lt;8)),(NETWORKDAYS(E900,F900,Lister!$D$7:$D$13)-O900)*N900/NETWORKDAYS(Lister!$D$19,Lister!$E$19,Lister!$D$7:$D$13),IF(AND(AND(MONTH(E900)&gt;=7,MONTH(E900)&lt;8),MONTH(F900)&gt;7),(NETWORKDAYS(E900,Lister!$E$19,Lister!$D$7:$D$13)-O900)*N900/NETWORKDAYS(Lister!$D$19,Lister!$E$19,Lister!$D$7:$D$13),IF(MONTH(E900)&gt;7,0)))),0),"")</f>
        <v/>
      </c>
      <c r="R900" s="46" t="str">
        <f>IFERROR(MAX(IF(OR(O900="",P900=""),"",IF(AND(AND(MONTH(E900)&gt;=8,MONTH(E900)&lt;9),AND(MONTH(F900)&gt;=8,MONTH(F900)&lt;9)),(NETWORKDAYS(E900,F900,Lister!$D$7:$D$13)-P900)*N900/NETWORKDAYS(Lister!$D$20,Lister!$E$20,Lister!$D$7:$D$13),IF(AND(MONTH(E900)=7,MONTH(F900)=8),(NETWORKDAYS(Lister!$D$20,F900,Lister!$D$7:$D$13)-P900)*N900/NETWORKDAYS(Lister!$D$20,Lister!$E$20,Lister!$D$7:$D$13),IF(AND(MONTH(E900)=7,MONTH(F900)=7),0)))),0),"")</f>
        <v/>
      </c>
      <c r="S900" s="31" t="str">
        <f t="shared" si="94"/>
        <v/>
      </c>
      <c r="T900" s="31" t="str">
        <f t="shared" si="95"/>
        <v/>
      </c>
      <c r="U900" s="51" t="str">
        <f t="shared" si="96"/>
        <v/>
      </c>
    </row>
    <row r="901" spans="1:21" x14ac:dyDescent="0.25">
      <c r="A901" s="13" t="str">
        <f t="shared" si="97"/>
        <v/>
      </c>
      <c r="B901" s="55"/>
      <c r="C901" s="22"/>
      <c r="D901" s="23"/>
      <c r="E901" s="16"/>
      <c r="F901" s="16"/>
      <c r="G901" s="72" t="str">
        <f>IF(OR(E901="",F901=""),"",NETWORKDAYS(E901,F901,Lister!$D$7:$D$13))</f>
        <v/>
      </c>
      <c r="H901" s="19"/>
      <c r="I901" s="32" t="str">
        <f t="shared" si="91"/>
        <v/>
      </c>
      <c r="J901" s="18"/>
      <c r="K901" s="18"/>
      <c r="L901" s="46" t="str">
        <f t="shared" si="92"/>
        <v/>
      </c>
      <c r="M901" s="20"/>
      <c r="N901" s="31" t="str">
        <f t="shared" si="93"/>
        <v/>
      </c>
      <c r="O901" s="20"/>
      <c r="P901" s="20"/>
      <c r="Q901" s="46" t="str">
        <f>IFERROR(MAX(IF(OR(O901="",P901=""),"",IF(AND(AND(MONTH(E901)&gt;=7,MONTH(E901)&lt;8),AND(MONTH(F901)&gt;=7,MONTH(F901)&lt;8)),(NETWORKDAYS(E901,F901,Lister!$D$7:$D$13)-O901)*N901/NETWORKDAYS(Lister!$D$19,Lister!$E$19,Lister!$D$7:$D$13),IF(AND(AND(MONTH(E901)&gt;=7,MONTH(E901)&lt;8),MONTH(F901)&gt;7),(NETWORKDAYS(E901,Lister!$E$19,Lister!$D$7:$D$13)-O901)*N901/NETWORKDAYS(Lister!$D$19,Lister!$E$19,Lister!$D$7:$D$13),IF(MONTH(E901)&gt;7,0)))),0),"")</f>
        <v/>
      </c>
      <c r="R901" s="46" t="str">
        <f>IFERROR(MAX(IF(OR(O901="",P901=""),"",IF(AND(AND(MONTH(E901)&gt;=8,MONTH(E901)&lt;9),AND(MONTH(F901)&gt;=8,MONTH(F901)&lt;9)),(NETWORKDAYS(E901,F901,Lister!$D$7:$D$13)-P901)*N901/NETWORKDAYS(Lister!$D$20,Lister!$E$20,Lister!$D$7:$D$13),IF(AND(MONTH(E901)=7,MONTH(F901)=8),(NETWORKDAYS(Lister!$D$20,F901,Lister!$D$7:$D$13)-P901)*N901/NETWORKDAYS(Lister!$D$20,Lister!$E$20,Lister!$D$7:$D$13),IF(AND(MONTH(E901)=7,MONTH(F901)=7),0)))),0),"")</f>
        <v/>
      </c>
      <c r="S901" s="31" t="str">
        <f t="shared" si="94"/>
        <v/>
      </c>
      <c r="T901" s="31" t="str">
        <f t="shared" si="95"/>
        <v/>
      </c>
      <c r="U901" s="51" t="str">
        <f t="shared" si="96"/>
        <v/>
      </c>
    </row>
    <row r="902" spans="1:21" x14ac:dyDescent="0.25">
      <c r="A902" s="13" t="str">
        <f t="shared" si="97"/>
        <v/>
      </c>
      <c r="B902" s="55"/>
      <c r="C902" s="22"/>
      <c r="D902" s="23"/>
      <c r="E902" s="16"/>
      <c r="F902" s="16"/>
      <c r="G902" s="72" t="str">
        <f>IF(OR(E902="",F902=""),"",NETWORKDAYS(E902,F902,Lister!$D$7:$D$13))</f>
        <v/>
      </c>
      <c r="H902" s="19"/>
      <c r="I902" s="32" t="str">
        <f t="shared" si="91"/>
        <v/>
      </c>
      <c r="J902" s="18"/>
      <c r="K902" s="18"/>
      <c r="L902" s="46" t="str">
        <f t="shared" si="92"/>
        <v/>
      </c>
      <c r="M902" s="20"/>
      <c r="N902" s="31" t="str">
        <f t="shared" si="93"/>
        <v/>
      </c>
      <c r="O902" s="20"/>
      <c r="P902" s="20"/>
      <c r="Q902" s="46" t="str">
        <f>IFERROR(MAX(IF(OR(O902="",P902=""),"",IF(AND(AND(MONTH(E902)&gt;=7,MONTH(E902)&lt;8),AND(MONTH(F902)&gt;=7,MONTH(F902)&lt;8)),(NETWORKDAYS(E902,F902,Lister!$D$7:$D$13)-O902)*N902/NETWORKDAYS(Lister!$D$19,Lister!$E$19,Lister!$D$7:$D$13),IF(AND(AND(MONTH(E902)&gt;=7,MONTH(E902)&lt;8),MONTH(F902)&gt;7),(NETWORKDAYS(E902,Lister!$E$19,Lister!$D$7:$D$13)-O902)*N902/NETWORKDAYS(Lister!$D$19,Lister!$E$19,Lister!$D$7:$D$13),IF(MONTH(E902)&gt;7,0)))),0),"")</f>
        <v/>
      </c>
      <c r="R902" s="46" t="str">
        <f>IFERROR(MAX(IF(OR(O902="",P902=""),"",IF(AND(AND(MONTH(E902)&gt;=8,MONTH(E902)&lt;9),AND(MONTH(F902)&gt;=8,MONTH(F902)&lt;9)),(NETWORKDAYS(E902,F902,Lister!$D$7:$D$13)-P902)*N902/NETWORKDAYS(Lister!$D$20,Lister!$E$20,Lister!$D$7:$D$13),IF(AND(MONTH(E902)=7,MONTH(F902)=8),(NETWORKDAYS(Lister!$D$20,F902,Lister!$D$7:$D$13)-P902)*N902/NETWORKDAYS(Lister!$D$20,Lister!$E$20,Lister!$D$7:$D$13),IF(AND(MONTH(E902)=7,MONTH(F902)=7),0)))),0),"")</f>
        <v/>
      </c>
      <c r="S902" s="31" t="str">
        <f t="shared" si="94"/>
        <v/>
      </c>
      <c r="T902" s="31" t="str">
        <f t="shared" si="95"/>
        <v/>
      </c>
      <c r="U902" s="51" t="str">
        <f t="shared" si="96"/>
        <v/>
      </c>
    </row>
    <row r="903" spans="1:21" x14ac:dyDescent="0.25">
      <c r="A903" s="13" t="str">
        <f t="shared" si="97"/>
        <v/>
      </c>
      <c r="B903" s="55"/>
      <c r="C903" s="22"/>
      <c r="D903" s="23"/>
      <c r="E903" s="16"/>
      <c r="F903" s="16"/>
      <c r="G903" s="72" t="str">
        <f>IF(OR(E903="",F903=""),"",NETWORKDAYS(E903,F903,Lister!$D$7:$D$13))</f>
        <v/>
      </c>
      <c r="H903" s="19"/>
      <c r="I903" s="32" t="str">
        <f t="shared" si="91"/>
        <v/>
      </c>
      <c r="J903" s="18"/>
      <c r="K903" s="18"/>
      <c r="L903" s="46" t="str">
        <f t="shared" si="92"/>
        <v/>
      </c>
      <c r="M903" s="20"/>
      <c r="N903" s="31" t="str">
        <f t="shared" si="93"/>
        <v/>
      </c>
      <c r="O903" s="20"/>
      <c r="P903" s="20"/>
      <c r="Q903" s="46" t="str">
        <f>IFERROR(MAX(IF(OR(O903="",P903=""),"",IF(AND(AND(MONTH(E903)&gt;=7,MONTH(E903)&lt;8),AND(MONTH(F903)&gt;=7,MONTH(F903)&lt;8)),(NETWORKDAYS(E903,F903,Lister!$D$7:$D$13)-O903)*N903/NETWORKDAYS(Lister!$D$19,Lister!$E$19,Lister!$D$7:$D$13),IF(AND(AND(MONTH(E903)&gt;=7,MONTH(E903)&lt;8),MONTH(F903)&gt;7),(NETWORKDAYS(E903,Lister!$E$19,Lister!$D$7:$D$13)-O903)*N903/NETWORKDAYS(Lister!$D$19,Lister!$E$19,Lister!$D$7:$D$13),IF(MONTH(E903)&gt;7,0)))),0),"")</f>
        <v/>
      </c>
      <c r="R903" s="46" t="str">
        <f>IFERROR(MAX(IF(OR(O903="",P903=""),"",IF(AND(AND(MONTH(E903)&gt;=8,MONTH(E903)&lt;9),AND(MONTH(F903)&gt;=8,MONTH(F903)&lt;9)),(NETWORKDAYS(E903,F903,Lister!$D$7:$D$13)-P903)*N903/NETWORKDAYS(Lister!$D$20,Lister!$E$20,Lister!$D$7:$D$13),IF(AND(MONTH(E903)=7,MONTH(F903)=8),(NETWORKDAYS(Lister!$D$20,F903,Lister!$D$7:$D$13)-P903)*N903/NETWORKDAYS(Lister!$D$20,Lister!$E$20,Lister!$D$7:$D$13),IF(AND(MONTH(E903)=7,MONTH(F903)=7),0)))),0),"")</f>
        <v/>
      </c>
      <c r="S903" s="31" t="str">
        <f t="shared" si="94"/>
        <v/>
      </c>
      <c r="T903" s="31" t="str">
        <f t="shared" si="95"/>
        <v/>
      </c>
      <c r="U903" s="51" t="str">
        <f t="shared" si="96"/>
        <v/>
      </c>
    </row>
    <row r="904" spans="1:21" x14ac:dyDescent="0.25">
      <c r="A904" s="13" t="str">
        <f t="shared" si="97"/>
        <v/>
      </c>
      <c r="B904" s="55"/>
      <c r="C904" s="22"/>
      <c r="D904" s="23"/>
      <c r="E904" s="16"/>
      <c r="F904" s="16"/>
      <c r="G904" s="72" t="str">
        <f>IF(OR(E904="",F904=""),"",NETWORKDAYS(E904,F904,Lister!$D$7:$D$13))</f>
        <v/>
      </c>
      <c r="H904" s="19"/>
      <c r="I904" s="32" t="str">
        <f t="shared" si="91"/>
        <v/>
      </c>
      <c r="J904" s="18"/>
      <c r="K904" s="18"/>
      <c r="L904" s="46" t="str">
        <f t="shared" si="92"/>
        <v/>
      </c>
      <c r="M904" s="20"/>
      <c r="N904" s="31" t="str">
        <f t="shared" si="93"/>
        <v/>
      </c>
      <c r="O904" s="20"/>
      <c r="P904" s="20"/>
      <c r="Q904" s="46" t="str">
        <f>IFERROR(MAX(IF(OR(O904="",P904=""),"",IF(AND(AND(MONTH(E904)&gt;=7,MONTH(E904)&lt;8),AND(MONTH(F904)&gt;=7,MONTH(F904)&lt;8)),(NETWORKDAYS(E904,F904,Lister!$D$7:$D$13)-O904)*N904/NETWORKDAYS(Lister!$D$19,Lister!$E$19,Lister!$D$7:$D$13),IF(AND(AND(MONTH(E904)&gt;=7,MONTH(E904)&lt;8),MONTH(F904)&gt;7),(NETWORKDAYS(E904,Lister!$E$19,Lister!$D$7:$D$13)-O904)*N904/NETWORKDAYS(Lister!$D$19,Lister!$E$19,Lister!$D$7:$D$13),IF(MONTH(E904)&gt;7,0)))),0),"")</f>
        <v/>
      </c>
      <c r="R904" s="46" t="str">
        <f>IFERROR(MAX(IF(OR(O904="",P904=""),"",IF(AND(AND(MONTH(E904)&gt;=8,MONTH(E904)&lt;9),AND(MONTH(F904)&gt;=8,MONTH(F904)&lt;9)),(NETWORKDAYS(E904,F904,Lister!$D$7:$D$13)-P904)*N904/NETWORKDAYS(Lister!$D$20,Lister!$E$20,Lister!$D$7:$D$13),IF(AND(MONTH(E904)=7,MONTH(F904)=8),(NETWORKDAYS(Lister!$D$20,F904,Lister!$D$7:$D$13)-P904)*N904/NETWORKDAYS(Lister!$D$20,Lister!$E$20,Lister!$D$7:$D$13),IF(AND(MONTH(E904)=7,MONTH(F904)=7),0)))),0),"")</f>
        <v/>
      </c>
      <c r="S904" s="31" t="str">
        <f t="shared" si="94"/>
        <v/>
      </c>
      <c r="T904" s="31" t="str">
        <f t="shared" si="95"/>
        <v/>
      </c>
      <c r="U904" s="51" t="str">
        <f t="shared" si="96"/>
        <v/>
      </c>
    </row>
    <row r="905" spans="1:21" x14ac:dyDescent="0.25">
      <c r="A905" s="13" t="str">
        <f t="shared" si="97"/>
        <v/>
      </c>
      <c r="B905" s="55"/>
      <c r="C905" s="22"/>
      <c r="D905" s="23"/>
      <c r="E905" s="16"/>
      <c r="F905" s="16"/>
      <c r="G905" s="72" t="str">
        <f>IF(OR(E905="",F905=""),"",NETWORKDAYS(E905,F905,Lister!$D$7:$D$13))</f>
        <v/>
      </c>
      <c r="H905" s="19"/>
      <c r="I905" s="32" t="str">
        <f t="shared" si="91"/>
        <v/>
      </c>
      <c r="J905" s="18"/>
      <c r="K905" s="18"/>
      <c r="L905" s="46" t="str">
        <f t="shared" si="92"/>
        <v/>
      </c>
      <c r="M905" s="20"/>
      <c r="N905" s="31" t="str">
        <f t="shared" si="93"/>
        <v/>
      </c>
      <c r="O905" s="20"/>
      <c r="P905" s="20"/>
      <c r="Q905" s="46" t="str">
        <f>IFERROR(MAX(IF(OR(O905="",P905=""),"",IF(AND(AND(MONTH(E905)&gt;=7,MONTH(E905)&lt;8),AND(MONTH(F905)&gt;=7,MONTH(F905)&lt;8)),(NETWORKDAYS(E905,F905,Lister!$D$7:$D$13)-O905)*N905/NETWORKDAYS(Lister!$D$19,Lister!$E$19,Lister!$D$7:$D$13),IF(AND(AND(MONTH(E905)&gt;=7,MONTH(E905)&lt;8),MONTH(F905)&gt;7),(NETWORKDAYS(E905,Lister!$E$19,Lister!$D$7:$D$13)-O905)*N905/NETWORKDAYS(Lister!$D$19,Lister!$E$19,Lister!$D$7:$D$13),IF(MONTH(E905)&gt;7,0)))),0),"")</f>
        <v/>
      </c>
      <c r="R905" s="46" t="str">
        <f>IFERROR(MAX(IF(OR(O905="",P905=""),"",IF(AND(AND(MONTH(E905)&gt;=8,MONTH(E905)&lt;9),AND(MONTH(F905)&gt;=8,MONTH(F905)&lt;9)),(NETWORKDAYS(E905,F905,Lister!$D$7:$D$13)-P905)*N905/NETWORKDAYS(Lister!$D$20,Lister!$E$20,Lister!$D$7:$D$13),IF(AND(MONTH(E905)=7,MONTH(F905)=8),(NETWORKDAYS(Lister!$D$20,F905,Lister!$D$7:$D$13)-P905)*N905/NETWORKDAYS(Lister!$D$20,Lister!$E$20,Lister!$D$7:$D$13),IF(AND(MONTH(E905)=7,MONTH(F905)=7),0)))),0),"")</f>
        <v/>
      </c>
      <c r="S905" s="31" t="str">
        <f t="shared" si="94"/>
        <v/>
      </c>
      <c r="T905" s="31" t="str">
        <f t="shared" si="95"/>
        <v/>
      </c>
      <c r="U905" s="51" t="str">
        <f t="shared" si="96"/>
        <v/>
      </c>
    </row>
    <row r="906" spans="1:21" x14ac:dyDescent="0.25">
      <c r="A906" s="13" t="str">
        <f t="shared" si="97"/>
        <v/>
      </c>
      <c r="B906" s="55"/>
      <c r="C906" s="22"/>
      <c r="D906" s="23"/>
      <c r="E906" s="16"/>
      <c r="F906" s="16"/>
      <c r="G906" s="72" t="str">
        <f>IF(OR(E906="",F906=""),"",NETWORKDAYS(E906,F906,Lister!$D$7:$D$13))</f>
        <v/>
      </c>
      <c r="H906" s="19"/>
      <c r="I906" s="32" t="str">
        <f t="shared" si="91"/>
        <v/>
      </c>
      <c r="J906" s="18"/>
      <c r="K906" s="18"/>
      <c r="L906" s="46" t="str">
        <f t="shared" si="92"/>
        <v/>
      </c>
      <c r="M906" s="20"/>
      <c r="N906" s="31" t="str">
        <f t="shared" si="93"/>
        <v/>
      </c>
      <c r="O906" s="20"/>
      <c r="P906" s="20"/>
      <c r="Q906" s="46" t="str">
        <f>IFERROR(MAX(IF(OR(O906="",P906=""),"",IF(AND(AND(MONTH(E906)&gt;=7,MONTH(E906)&lt;8),AND(MONTH(F906)&gt;=7,MONTH(F906)&lt;8)),(NETWORKDAYS(E906,F906,Lister!$D$7:$D$13)-O906)*N906/NETWORKDAYS(Lister!$D$19,Lister!$E$19,Lister!$D$7:$D$13),IF(AND(AND(MONTH(E906)&gt;=7,MONTH(E906)&lt;8),MONTH(F906)&gt;7),(NETWORKDAYS(E906,Lister!$E$19,Lister!$D$7:$D$13)-O906)*N906/NETWORKDAYS(Lister!$D$19,Lister!$E$19,Lister!$D$7:$D$13),IF(MONTH(E906)&gt;7,0)))),0),"")</f>
        <v/>
      </c>
      <c r="R906" s="46" t="str">
        <f>IFERROR(MAX(IF(OR(O906="",P906=""),"",IF(AND(AND(MONTH(E906)&gt;=8,MONTH(E906)&lt;9),AND(MONTH(F906)&gt;=8,MONTH(F906)&lt;9)),(NETWORKDAYS(E906,F906,Lister!$D$7:$D$13)-P906)*N906/NETWORKDAYS(Lister!$D$20,Lister!$E$20,Lister!$D$7:$D$13),IF(AND(MONTH(E906)=7,MONTH(F906)=8),(NETWORKDAYS(Lister!$D$20,F906,Lister!$D$7:$D$13)-P906)*N906/NETWORKDAYS(Lister!$D$20,Lister!$E$20,Lister!$D$7:$D$13),IF(AND(MONTH(E906)=7,MONTH(F906)=7),0)))),0),"")</f>
        <v/>
      </c>
      <c r="S906" s="31" t="str">
        <f t="shared" si="94"/>
        <v/>
      </c>
      <c r="T906" s="31" t="str">
        <f t="shared" si="95"/>
        <v/>
      </c>
      <c r="U906" s="51" t="str">
        <f t="shared" si="96"/>
        <v/>
      </c>
    </row>
    <row r="907" spans="1:21" x14ac:dyDescent="0.25">
      <c r="A907" s="13" t="str">
        <f t="shared" si="97"/>
        <v/>
      </c>
      <c r="B907" s="55"/>
      <c r="C907" s="22"/>
      <c r="D907" s="23"/>
      <c r="E907" s="16"/>
      <c r="F907" s="16"/>
      <c r="G907" s="72" t="str">
        <f>IF(OR(E907="",F907=""),"",NETWORKDAYS(E907,F907,Lister!$D$7:$D$13))</f>
        <v/>
      </c>
      <c r="H907" s="19"/>
      <c r="I907" s="32" t="str">
        <f t="shared" si="91"/>
        <v/>
      </c>
      <c r="J907" s="18"/>
      <c r="K907" s="18"/>
      <c r="L907" s="46" t="str">
        <f t="shared" si="92"/>
        <v/>
      </c>
      <c r="M907" s="20"/>
      <c r="N907" s="31" t="str">
        <f t="shared" si="93"/>
        <v/>
      </c>
      <c r="O907" s="20"/>
      <c r="P907" s="20"/>
      <c r="Q907" s="46" t="str">
        <f>IFERROR(MAX(IF(OR(O907="",P907=""),"",IF(AND(AND(MONTH(E907)&gt;=7,MONTH(E907)&lt;8),AND(MONTH(F907)&gt;=7,MONTH(F907)&lt;8)),(NETWORKDAYS(E907,F907,Lister!$D$7:$D$13)-O907)*N907/NETWORKDAYS(Lister!$D$19,Lister!$E$19,Lister!$D$7:$D$13),IF(AND(AND(MONTH(E907)&gt;=7,MONTH(E907)&lt;8),MONTH(F907)&gt;7),(NETWORKDAYS(E907,Lister!$E$19,Lister!$D$7:$D$13)-O907)*N907/NETWORKDAYS(Lister!$D$19,Lister!$E$19,Lister!$D$7:$D$13),IF(MONTH(E907)&gt;7,0)))),0),"")</f>
        <v/>
      </c>
      <c r="R907" s="46" t="str">
        <f>IFERROR(MAX(IF(OR(O907="",P907=""),"",IF(AND(AND(MONTH(E907)&gt;=8,MONTH(E907)&lt;9),AND(MONTH(F907)&gt;=8,MONTH(F907)&lt;9)),(NETWORKDAYS(E907,F907,Lister!$D$7:$D$13)-P907)*N907/NETWORKDAYS(Lister!$D$20,Lister!$E$20,Lister!$D$7:$D$13),IF(AND(MONTH(E907)=7,MONTH(F907)=8),(NETWORKDAYS(Lister!$D$20,F907,Lister!$D$7:$D$13)-P907)*N907/NETWORKDAYS(Lister!$D$20,Lister!$E$20,Lister!$D$7:$D$13),IF(AND(MONTH(E907)=7,MONTH(F907)=7),0)))),0),"")</f>
        <v/>
      </c>
      <c r="S907" s="31" t="str">
        <f t="shared" si="94"/>
        <v/>
      </c>
      <c r="T907" s="31" t="str">
        <f t="shared" si="95"/>
        <v/>
      </c>
      <c r="U907" s="51" t="str">
        <f t="shared" si="96"/>
        <v/>
      </c>
    </row>
    <row r="908" spans="1:21" x14ac:dyDescent="0.25">
      <c r="A908" s="13" t="str">
        <f t="shared" si="97"/>
        <v/>
      </c>
      <c r="B908" s="55"/>
      <c r="C908" s="22"/>
      <c r="D908" s="23"/>
      <c r="E908" s="16"/>
      <c r="F908" s="16"/>
      <c r="G908" s="72" t="str">
        <f>IF(OR(E908="",F908=""),"",NETWORKDAYS(E908,F908,Lister!$D$7:$D$13))</f>
        <v/>
      </c>
      <c r="H908" s="19"/>
      <c r="I908" s="32" t="str">
        <f t="shared" si="91"/>
        <v/>
      </c>
      <c r="J908" s="18"/>
      <c r="K908" s="18"/>
      <c r="L908" s="46" t="str">
        <f t="shared" si="92"/>
        <v/>
      </c>
      <c r="M908" s="20"/>
      <c r="N908" s="31" t="str">
        <f t="shared" si="93"/>
        <v/>
      </c>
      <c r="O908" s="20"/>
      <c r="P908" s="20"/>
      <c r="Q908" s="46" t="str">
        <f>IFERROR(MAX(IF(OR(O908="",P908=""),"",IF(AND(AND(MONTH(E908)&gt;=7,MONTH(E908)&lt;8),AND(MONTH(F908)&gt;=7,MONTH(F908)&lt;8)),(NETWORKDAYS(E908,F908,Lister!$D$7:$D$13)-O908)*N908/NETWORKDAYS(Lister!$D$19,Lister!$E$19,Lister!$D$7:$D$13),IF(AND(AND(MONTH(E908)&gt;=7,MONTH(E908)&lt;8),MONTH(F908)&gt;7),(NETWORKDAYS(E908,Lister!$E$19,Lister!$D$7:$D$13)-O908)*N908/NETWORKDAYS(Lister!$D$19,Lister!$E$19,Lister!$D$7:$D$13),IF(MONTH(E908)&gt;7,0)))),0),"")</f>
        <v/>
      </c>
      <c r="R908" s="46" t="str">
        <f>IFERROR(MAX(IF(OR(O908="",P908=""),"",IF(AND(AND(MONTH(E908)&gt;=8,MONTH(E908)&lt;9),AND(MONTH(F908)&gt;=8,MONTH(F908)&lt;9)),(NETWORKDAYS(E908,F908,Lister!$D$7:$D$13)-P908)*N908/NETWORKDAYS(Lister!$D$20,Lister!$E$20,Lister!$D$7:$D$13),IF(AND(MONTH(E908)=7,MONTH(F908)=8),(NETWORKDAYS(Lister!$D$20,F908,Lister!$D$7:$D$13)-P908)*N908/NETWORKDAYS(Lister!$D$20,Lister!$E$20,Lister!$D$7:$D$13),IF(AND(MONTH(E908)=7,MONTH(F908)=7),0)))),0),"")</f>
        <v/>
      </c>
      <c r="S908" s="31" t="str">
        <f t="shared" si="94"/>
        <v/>
      </c>
      <c r="T908" s="31" t="str">
        <f t="shared" si="95"/>
        <v/>
      </c>
      <c r="U908" s="51" t="str">
        <f t="shared" si="96"/>
        <v/>
      </c>
    </row>
    <row r="909" spans="1:21" x14ac:dyDescent="0.25">
      <c r="A909" s="13" t="str">
        <f t="shared" si="97"/>
        <v/>
      </c>
      <c r="B909" s="55"/>
      <c r="C909" s="22"/>
      <c r="D909" s="23"/>
      <c r="E909" s="16"/>
      <c r="F909" s="16"/>
      <c r="G909" s="72" t="str">
        <f>IF(OR(E909="",F909=""),"",NETWORKDAYS(E909,F909,Lister!$D$7:$D$13))</f>
        <v/>
      </c>
      <c r="H909" s="19"/>
      <c r="I909" s="32" t="str">
        <f t="shared" si="91"/>
        <v/>
      </c>
      <c r="J909" s="18"/>
      <c r="K909" s="18"/>
      <c r="L909" s="46" t="str">
        <f t="shared" si="92"/>
        <v/>
      </c>
      <c r="M909" s="20"/>
      <c r="N909" s="31" t="str">
        <f t="shared" si="93"/>
        <v/>
      </c>
      <c r="O909" s="20"/>
      <c r="P909" s="20"/>
      <c r="Q909" s="46" t="str">
        <f>IFERROR(MAX(IF(OR(O909="",P909=""),"",IF(AND(AND(MONTH(E909)&gt;=7,MONTH(E909)&lt;8),AND(MONTH(F909)&gt;=7,MONTH(F909)&lt;8)),(NETWORKDAYS(E909,F909,Lister!$D$7:$D$13)-O909)*N909/NETWORKDAYS(Lister!$D$19,Lister!$E$19,Lister!$D$7:$D$13),IF(AND(AND(MONTH(E909)&gt;=7,MONTH(E909)&lt;8),MONTH(F909)&gt;7),(NETWORKDAYS(E909,Lister!$E$19,Lister!$D$7:$D$13)-O909)*N909/NETWORKDAYS(Lister!$D$19,Lister!$E$19,Lister!$D$7:$D$13),IF(MONTH(E909)&gt;7,0)))),0),"")</f>
        <v/>
      </c>
      <c r="R909" s="46" t="str">
        <f>IFERROR(MAX(IF(OR(O909="",P909=""),"",IF(AND(AND(MONTH(E909)&gt;=8,MONTH(E909)&lt;9),AND(MONTH(F909)&gt;=8,MONTH(F909)&lt;9)),(NETWORKDAYS(E909,F909,Lister!$D$7:$D$13)-P909)*N909/NETWORKDAYS(Lister!$D$20,Lister!$E$20,Lister!$D$7:$D$13),IF(AND(MONTH(E909)=7,MONTH(F909)=8),(NETWORKDAYS(Lister!$D$20,F909,Lister!$D$7:$D$13)-P909)*N909/NETWORKDAYS(Lister!$D$20,Lister!$E$20,Lister!$D$7:$D$13),IF(AND(MONTH(E909)=7,MONTH(F909)=7),0)))),0),"")</f>
        <v/>
      </c>
      <c r="S909" s="31" t="str">
        <f t="shared" si="94"/>
        <v/>
      </c>
      <c r="T909" s="31" t="str">
        <f t="shared" si="95"/>
        <v/>
      </c>
      <c r="U909" s="51" t="str">
        <f t="shared" si="96"/>
        <v/>
      </c>
    </row>
    <row r="910" spans="1:21" x14ac:dyDescent="0.25">
      <c r="A910" s="13" t="str">
        <f t="shared" si="97"/>
        <v/>
      </c>
      <c r="B910" s="55"/>
      <c r="C910" s="22"/>
      <c r="D910" s="23"/>
      <c r="E910" s="16"/>
      <c r="F910" s="16"/>
      <c r="G910" s="72" t="str">
        <f>IF(OR(E910="",F910=""),"",NETWORKDAYS(E910,F910,Lister!$D$7:$D$13))</f>
        <v/>
      </c>
      <c r="H910" s="19"/>
      <c r="I910" s="32" t="str">
        <f t="shared" si="91"/>
        <v/>
      </c>
      <c r="J910" s="18"/>
      <c r="K910" s="18"/>
      <c r="L910" s="46" t="str">
        <f t="shared" si="92"/>
        <v/>
      </c>
      <c r="M910" s="20"/>
      <c r="N910" s="31" t="str">
        <f t="shared" si="93"/>
        <v/>
      </c>
      <c r="O910" s="20"/>
      <c r="P910" s="20"/>
      <c r="Q910" s="46" t="str">
        <f>IFERROR(MAX(IF(OR(O910="",P910=""),"",IF(AND(AND(MONTH(E910)&gt;=7,MONTH(E910)&lt;8),AND(MONTH(F910)&gt;=7,MONTH(F910)&lt;8)),(NETWORKDAYS(E910,F910,Lister!$D$7:$D$13)-O910)*N910/NETWORKDAYS(Lister!$D$19,Lister!$E$19,Lister!$D$7:$D$13),IF(AND(AND(MONTH(E910)&gt;=7,MONTH(E910)&lt;8),MONTH(F910)&gt;7),(NETWORKDAYS(E910,Lister!$E$19,Lister!$D$7:$D$13)-O910)*N910/NETWORKDAYS(Lister!$D$19,Lister!$E$19,Lister!$D$7:$D$13),IF(MONTH(E910)&gt;7,0)))),0),"")</f>
        <v/>
      </c>
      <c r="R910" s="46" t="str">
        <f>IFERROR(MAX(IF(OR(O910="",P910=""),"",IF(AND(AND(MONTH(E910)&gt;=8,MONTH(E910)&lt;9),AND(MONTH(F910)&gt;=8,MONTH(F910)&lt;9)),(NETWORKDAYS(E910,F910,Lister!$D$7:$D$13)-P910)*N910/NETWORKDAYS(Lister!$D$20,Lister!$E$20,Lister!$D$7:$D$13),IF(AND(MONTH(E910)=7,MONTH(F910)=8),(NETWORKDAYS(Lister!$D$20,F910,Lister!$D$7:$D$13)-P910)*N910/NETWORKDAYS(Lister!$D$20,Lister!$E$20,Lister!$D$7:$D$13),IF(AND(MONTH(E910)=7,MONTH(F910)=7),0)))),0),"")</f>
        <v/>
      </c>
      <c r="S910" s="31" t="str">
        <f t="shared" si="94"/>
        <v/>
      </c>
      <c r="T910" s="31" t="str">
        <f t="shared" si="95"/>
        <v/>
      </c>
      <c r="U910" s="51" t="str">
        <f t="shared" si="96"/>
        <v/>
      </c>
    </row>
    <row r="911" spans="1:21" x14ac:dyDescent="0.25">
      <c r="A911" s="13" t="str">
        <f t="shared" si="97"/>
        <v/>
      </c>
      <c r="B911" s="55"/>
      <c r="C911" s="22"/>
      <c r="D911" s="23"/>
      <c r="E911" s="16"/>
      <c r="F911" s="16"/>
      <c r="G911" s="72" t="str">
        <f>IF(OR(E911="",F911=""),"",NETWORKDAYS(E911,F911,Lister!$D$7:$D$13))</f>
        <v/>
      </c>
      <c r="H911" s="19"/>
      <c r="I911" s="32" t="str">
        <f t="shared" si="91"/>
        <v/>
      </c>
      <c r="J911" s="18"/>
      <c r="K911" s="18"/>
      <c r="L911" s="46" t="str">
        <f t="shared" si="92"/>
        <v/>
      </c>
      <c r="M911" s="20"/>
      <c r="N911" s="31" t="str">
        <f t="shared" si="93"/>
        <v/>
      </c>
      <c r="O911" s="20"/>
      <c r="P911" s="20"/>
      <c r="Q911" s="46" t="str">
        <f>IFERROR(MAX(IF(OR(O911="",P911=""),"",IF(AND(AND(MONTH(E911)&gt;=7,MONTH(E911)&lt;8),AND(MONTH(F911)&gt;=7,MONTH(F911)&lt;8)),(NETWORKDAYS(E911,F911,Lister!$D$7:$D$13)-O911)*N911/NETWORKDAYS(Lister!$D$19,Lister!$E$19,Lister!$D$7:$D$13),IF(AND(AND(MONTH(E911)&gt;=7,MONTH(E911)&lt;8),MONTH(F911)&gt;7),(NETWORKDAYS(E911,Lister!$E$19,Lister!$D$7:$D$13)-O911)*N911/NETWORKDAYS(Lister!$D$19,Lister!$E$19,Lister!$D$7:$D$13),IF(MONTH(E911)&gt;7,0)))),0),"")</f>
        <v/>
      </c>
      <c r="R911" s="46" t="str">
        <f>IFERROR(MAX(IF(OR(O911="",P911=""),"",IF(AND(AND(MONTH(E911)&gt;=8,MONTH(E911)&lt;9),AND(MONTH(F911)&gt;=8,MONTH(F911)&lt;9)),(NETWORKDAYS(E911,F911,Lister!$D$7:$D$13)-P911)*N911/NETWORKDAYS(Lister!$D$20,Lister!$E$20,Lister!$D$7:$D$13),IF(AND(MONTH(E911)=7,MONTH(F911)=8),(NETWORKDAYS(Lister!$D$20,F911,Lister!$D$7:$D$13)-P911)*N911/NETWORKDAYS(Lister!$D$20,Lister!$E$20,Lister!$D$7:$D$13),IF(AND(MONTH(E911)=7,MONTH(F911)=7),0)))),0),"")</f>
        <v/>
      </c>
      <c r="S911" s="31" t="str">
        <f t="shared" si="94"/>
        <v/>
      </c>
      <c r="T911" s="31" t="str">
        <f t="shared" si="95"/>
        <v/>
      </c>
      <c r="U911" s="51" t="str">
        <f t="shared" si="96"/>
        <v/>
      </c>
    </row>
    <row r="912" spans="1:21" x14ac:dyDescent="0.25">
      <c r="A912" s="13" t="str">
        <f t="shared" si="97"/>
        <v/>
      </c>
      <c r="B912" s="55"/>
      <c r="C912" s="22"/>
      <c r="D912" s="23"/>
      <c r="E912" s="16"/>
      <c r="F912" s="16"/>
      <c r="G912" s="72" t="str">
        <f>IF(OR(E912="",F912=""),"",NETWORKDAYS(E912,F912,Lister!$D$7:$D$13))</f>
        <v/>
      </c>
      <c r="H912" s="19"/>
      <c r="I912" s="32" t="str">
        <f t="shared" si="91"/>
        <v/>
      </c>
      <c r="J912" s="18"/>
      <c r="K912" s="18"/>
      <c r="L912" s="46" t="str">
        <f t="shared" si="92"/>
        <v/>
      </c>
      <c r="M912" s="20"/>
      <c r="N912" s="31" t="str">
        <f t="shared" si="93"/>
        <v/>
      </c>
      <c r="O912" s="20"/>
      <c r="P912" s="20"/>
      <c r="Q912" s="46" t="str">
        <f>IFERROR(MAX(IF(OR(O912="",P912=""),"",IF(AND(AND(MONTH(E912)&gt;=7,MONTH(E912)&lt;8),AND(MONTH(F912)&gt;=7,MONTH(F912)&lt;8)),(NETWORKDAYS(E912,F912,Lister!$D$7:$D$13)-O912)*N912/NETWORKDAYS(Lister!$D$19,Lister!$E$19,Lister!$D$7:$D$13),IF(AND(AND(MONTH(E912)&gt;=7,MONTH(E912)&lt;8),MONTH(F912)&gt;7),(NETWORKDAYS(E912,Lister!$E$19,Lister!$D$7:$D$13)-O912)*N912/NETWORKDAYS(Lister!$D$19,Lister!$E$19,Lister!$D$7:$D$13),IF(MONTH(E912)&gt;7,0)))),0),"")</f>
        <v/>
      </c>
      <c r="R912" s="46" t="str">
        <f>IFERROR(MAX(IF(OR(O912="",P912=""),"",IF(AND(AND(MONTH(E912)&gt;=8,MONTH(E912)&lt;9),AND(MONTH(F912)&gt;=8,MONTH(F912)&lt;9)),(NETWORKDAYS(E912,F912,Lister!$D$7:$D$13)-P912)*N912/NETWORKDAYS(Lister!$D$20,Lister!$E$20,Lister!$D$7:$D$13),IF(AND(MONTH(E912)=7,MONTH(F912)=8),(NETWORKDAYS(Lister!$D$20,F912,Lister!$D$7:$D$13)-P912)*N912/NETWORKDAYS(Lister!$D$20,Lister!$E$20,Lister!$D$7:$D$13),IF(AND(MONTH(E912)=7,MONTH(F912)=7),0)))),0),"")</f>
        <v/>
      </c>
      <c r="S912" s="31" t="str">
        <f t="shared" si="94"/>
        <v/>
      </c>
      <c r="T912" s="31" t="str">
        <f t="shared" si="95"/>
        <v/>
      </c>
      <c r="U912" s="51" t="str">
        <f t="shared" si="96"/>
        <v/>
      </c>
    </row>
    <row r="913" spans="1:21" x14ac:dyDescent="0.25">
      <c r="A913" s="13" t="str">
        <f t="shared" si="97"/>
        <v/>
      </c>
      <c r="B913" s="55"/>
      <c r="C913" s="22"/>
      <c r="D913" s="23"/>
      <c r="E913" s="16"/>
      <c r="F913" s="16"/>
      <c r="G913" s="72" t="str">
        <f>IF(OR(E913="",F913=""),"",NETWORKDAYS(E913,F913,Lister!$D$7:$D$13))</f>
        <v/>
      </c>
      <c r="H913" s="19"/>
      <c r="I913" s="32" t="str">
        <f t="shared" si="91"/>
        <v/>
      </c>
      <c r="J913" s="18"/>
      <c r="K913" s="18"/>
      <c r="L913" s="46" t="str">
        <f t="shared" si="92"/>
        <v/>
      </c>
      <c r="M913" s="20"/>
      <c r="N913" s="31" t="str">
        <f t="shared" si="93"/>
        <v/>
      </c>
      <c r="O913" s="20"/>
      <c r="P913" s="20"/>
      <c r="Q913" s="46" t="str">
        <f>IFERROR(MAX(IF(OR(O913="",P913=""),"",IF(AND(AND(MONTH(E913)&gt;=7,MONTH(E913)&lt;8),AND(MONTH(F913)&gt;=7,MONTH(F913)&lt;8)),(NETWORKDAYS(E913,F913,Lister!$D$7:$D$13)-O913)*N913/NETWORKDAYS(Lister!$D$19,Lister!$E$19,Lister!$D$7:$D$13),IF(AND(AND(MONTH(E913)&gt;=7,MONTH(E913)&lt;8),MONTH(F913)&gt;7),(NETWORKDAYS(E913,Lister!$E$19,Lister!$D$7:$D$13)-O913)*N913/NETWORKDAYS(Lister!$D$19,Lister!$E$19,Lister!$D$7:$D$13),IF(MONTH(E913)&gt;7,0)))),0),"")</f>
        <v/>
      </c>
      <c r="R913" s="46" t="str">
        <f>IFERROR(MAX(IF(OR(O913="",P913=""),"",IF(AND(AND(MONTH(E913)&gt;=8,MONTH(E913)&lt;9),AND(MONTH(F913)&gt;=8,MONTH(F913)&lt;9)),(NETWORKDAYS(E913,F913,Lister!$D$7:$D$13)-P913)*N913/NETWORKDAYS(Lister!$D$20,Lister!$E$20,Lister!$D$7:$D$13),IF(AND(MONTH(E913)=7,MONTH(F913)=8),(NETWORKDAYS(Lister!$D$20,F913,Lister!$D$7:$D$13)-P913)*N913/NETWORKDAYS(Lister!$D$20,Lister!$E$20,Lister!$D$7:$D$13),IF(AND(MONTH(E913)=7,MONTH(F913)=7),0)))),0),"")</f>
        <v/>
      </c>
      <c r="S913" s="31" t="str">
        <f t="shared" si="94"/>
        <v/>
      </c>
      <c r="T913" s="31" t="str">
        <f t="shared" si="95"/>
        <v/>
      </c>
      <c r="U913" s="51" t="str">
        <f t="shared" si="96"/>
        <v/>
      </c>
    </row>
    <row r="914" spans="1:21" x14ac:dyDescent="0.25">
      <c r="A914" s="13" t="str">
        <f t="shared" si="97"/>
        <v/>
      </c>
      <c r="B914" s="55"/>
      <c r="C914" s="22"/>
      <c r="D914" s="23"/>
      <c r="E914" s="16"/>
      <c r="F914" s="16"/>
      <c r="G914" s="72" t="str">
        <f>IF(OR(E914="",F914=""),"",NETWORKDAYS(E914,F914,Lister!$D$7:$D$13))</f>
        <v/>
      </c>
      <c r="H914" s="19"/>
      <c r="I914" s="32" t="str">
        <f t="shared" si="91"/>
        <v/>
      </c>
      <c r="J914" s="18"/>
      <c r="K914" s="18"/>
      <c r="L914" s="46" t="str">
        <f t="shared" si="92"/>
        <v/>
      </c>
      <c r="M914" s="20"/>
      <c r="N914" s="31" t="str">
        <f t="shared" si="93"/>
        <v/>
      </c>
      <c r="O914" s="20"/>
      <c r="P914" s="20"/>
      <c r="Q914" s="46" t="str">
        <f>IFERROR(MAX(IF(OR(O914="",P914=""),"",IF(AND(AND(MONTH(E914)&gt;=7,MONTH(E914)&lt;8),AND(MONTH(F914)&gt;=7,MONTH(F914)&lt;8)),(NETWORKDAYS(E914,F914,Lister!$D$7:$D$13)-O914)*N914/NETWORKDAYS(Lister!$D$19,Lister!$E$19,Lister!$D$7:$D$13),IF(AND(AND(MONTH(E914)&gt;=7,MONTH(E914)&lt;8),MONTH(F914)&gt;7),(NETWORKDAYS(E914,Lister!$E$19,Lister!$D$7:$D$13)-O914)*N914/NETWORKDAYS(Lister!$D$19,Lister!$E$19,Lister!$D$7:$D$13),IF(MONTH(E914)&gt;7,0)))),0),"")</f>
        <v/>
      </c>
      <c r="R914" s="46" t="str">
        <f>IFERROR(MAX(IF(OR(O914="",P914=""),"",IF(AND(AND(MONTH(E914)&gt;=8,MONTH(E914)&lt;9),AND(MONTH(F914)&gt;=8,MONTH(F914)&lt;9)),(NETWORKDAYS(E914,F914,Lister!$D$7:$D$13)-P914)*N914/NETWORKDAYS(Lister!$D$20,Lister!$E$20,Lister!$D$7:$D$13),IF(AND(MONTH(E914)=7,MONTH(F914)=8),(NETWORKDAYS(Lister!$D$20,F914,Lister!$D$7:$D$13)-P914)*N914/NETWORKDAYS(Lister!$D$20,Lister!$E$20,Lister!$D$7:$D$13),IF(AND(MONTH(E914)=7,MONTH(F914)=7),0)))),0),"")</f>
        <v/>
      </c>
      <c r="S914" s="31" t="str">
        <f t="shared" si="94"/>
        <v/>
      </c>
      <c r="T914" s="31" t="str">
        <f t="shared" si="95"/>
        <v/>
      </c>
      <c r="U914" s="51" t="str">
        <f t="shared" si="96"/>
        <v/>
      </c>
    </row>
    <row r="915" spans="1:21" x14ac:dyDescent="0.25">
      <c r="A915" s="13" t="str">
        <f t="shared" si="97"/>
        <v/>
      </c>
      <c r="B915" s="55"/>
      <c r="C915" s="22"/>
      <c r="D915" s="23"/>
      <c r="E915" s="16"/>
      <c r="F915" s="16"/>
      <c r="G915" s="72" t="str">
        <f>IF(OR(E915="",F915=""),"",NETWORKDAYS(E915,F915,Lister!$D$7:$D$13))</f>
        <v/>
      </c>
      <c r="H915" s="19"/>
      <c r="I915" s="32" t="str">
        <f t="shared" si="91"/>
        <v/>
      </c>
      <c r="J915" s="18"/>
      <c r="K915" s="18"/>
      <c r="L915" s="46" t="str">
        <f t="shared" si="92"/>
        <v/>
      </c>
      <c r="M915" s="20"/>
      <c r="N915" s="31" t="str">
        <f t="shared" si="93"/>
        <v/>
      </c>
      <c r="O915" s="20"/>
      <c r="P915" s="20"/>
      <c r="Q915" s="46" t="str">
        <f>IFERROR(MAX(IF(OR(O915="",P915=""),"",IF(AND(AND(MONTH(E915)&gt;=7,MONTH(E915)&lt;8),AND(MONTH(F915)&gt;=7,MONTH(F915)&lt;8)),(NETWORKDAYS(E915,F915,Lister!$D$7:$D$13)-O915)*N915/NETWORKDAYS(Lister!$D$19,Lister!$E$19,Lister!$D$7:$D$13),IF(AND(AND(MONTH(E915)&gt;=7,MONTH(E915)&lt;8),MONTH(F915)&gt;7),(NETWORKDAYS(E915,Lister!$E$19,Lister!$D$7:$D$13)-O915)*N915/NETWORKDAYS(Lister!$D$19,Lister!$E$19,Lister!$D$7:$D$13),IF(MONTH(E915)&gt;7,0)))),0),"")</f>
        <v/>
      </c>
      <c r="R915" s="46" t="str">
        <f>IFERROR(MAX(IF(OR(O915="",P915=""),"",IF(AND(AND(MONTH(E915)&gt;=8,MONTH(E915)&lt;9),AND(MONTH(F915)&gt;=8,MONTH(F915)&lt;9)),(NETWORKDAYS(E915,F915,Lister!$D$7:$D$13)-P915)*N915/NETWORKDAYS(Lister!$D$20,Lister!$E$20,Lister!$D$7:$D$13),IF(AND(MONTH(E915)=7,MONTH(F915)=8),(NETWORKDAYS(Lister!$D$20,F915,Lister!$D$7:$D$13)-P915)*N915/NETWORKDAYS(Lister!$D$20,Lister!$E$20,Lister!$D$7:$D$13),IF(AND(MONTH(E915)=7,MONTH(F915)=7),0)))),0),"")</f>
        <v/>
      </c>
      <c r="S915" s="31" t="str">
        <f t="shared" si="94"/>
        <v/>
      </c>
      <c r="T915" s="31" t="str">
        <f t="shared" si="95"/>
        <v/>
      </c>
      <c r="U915" s="51" t="str">
        <f t="shared" si="96"/>
        <v/>
      </c>
    </row>
    <row r="916" spans="1:21" x14ac:dyDescent="0.25">
      <c r="A916" s="13" t="str">
        <f t="shared" si="97"/>
        <v/>
      </c>
      <c r="B916" s="55"/>
      <c r="C916" s="22"/>
      <c r="D916" s="23"/>
      <c r="E916" s="16"/>
      <c r="F916" s="16"/>
      <c r="G916" s="72" t="str">
        <f>IF(OR(E916="",F916=""),"",NETWORKDAYS(E916,F916,Lister!$D$7:$D$13))</f>
        <v/>
      </c>
      <c r="H916" s="19"/>
      <c r="I916" s="32" t="str">
        <f t="shared" si="91"/>
        <v/>
      </c>
      <c r="J916" s="18"/>
      <c r="K916" s="18"/>
      <c r="L916" s="46" t="str">
        <f t="shared" si="92"/>
        <v/>
      </c>
      <c r="M916" s="20"/>
      <c r="N916" s="31" t="str">
        <f t="shared" si="93"/>
        <v/>
      </c>
      <c r="O916" s="20"/>
      <c r="P916" s="20"/>
      <c r="Q916" s="46" t="str">
        <f>IFERROR(MAX(IF(OR(O916="",P916=""),"",IF(AND(AND(MONTH(E916)&gt;=7,MONTH(E916)&lt;8),AND(MONTH(F916)&gt;=7,MONTH(F916)&lt;8)),(NETWORKDAYS(E916,F916,Lister!$D$7:$D$13)-O916)*N916/NETWORKDAYS(Lister!$D$19,Lister!$E$19,Lister!$D$7:$D$13),IF(AND(AND(MONTH(E916)&gt;=7,MONTH(E916)&lt;8),MONTH(F916)&gt;7),(NETWORKDAYS(E916,Lister!$E$19,Lister!$D$7:$D$13)-O916)*N916/NETWORKDAYS(Lister!$D$19,Lister!$E$19,Lister!$D$7:$D$13),IF(MONTH(E916)&gt;7,0)))),0),"")</f>
        <v/>
      </c>
      <c r="R916" s="46" t="str">
        <f>IFERROR(MAX(IF(OR(O916="",P916=""),"",IF(AND(AND(MONTH(E916)&gt;=8,MONTH(E916)&lt;9),AND(MONTH(F916)&gt;=8,MONTH(F916)&lt;9)),(NETWORKDAYS(E916,F916,Lister!$D$7:$D$13)-P916)*N916/NETWORKDAYS(Lister!$D$20,Lister!$E$20,Lister!$D$7:$D$13),IF(AND(MONTH(E916)=7,MONTH(F916)=8),(NETWORKDAYS(Lister!$D$20,F916,Lister!$D$7:$D$13)-P916)*N916/NETWORKDAYS(Lister!$D$20,Lister!$E$20,Lister!$D$7:$D$13),IF(AND(MONTH(E916)=7,MONTH(F916)=7),0)))),0),"")</f>
        <v/>
      </c>
      <c r="S916" s="31" t="str">
        <f t="shared" si="94"/>
        <v/>
      </c>
      <c r="T916" s="31" t="str">
        <f t="shared" si="95"/>
        <v/>
      </c>
      <c r="U916" s="51" t="str">
        <f t="shared" si="96"/>
        <v/>
      </c>
    </row>
    <row r="917" spans="1:21" x14ac:dyDescent="0.25">
      <c r="A917" s="13" t="str">
        <f t="shared" si="97"/>
        <v/>
      </c>
      <c r="B917" s="55"/>
      <c r="C917" s="22"/>
      <c r="D917" s="23"/>
      <c r="E917" s="16"/>
      <c r="F917" s="16"/>
      <c r="G917" s="72" t="str">
        <f>IF(OR(E917="",F917=""),"",NETWORKDAYS(E917,F917,Lister!$D$7:$D$13))</f>
        <v/>
      </c>
      <c r="H917" s="19"/>
      <c r="I917" s="32" t="str">
        <f t="shared" ref="I917:I980" si="98">IF(H917="","",IF(H917="Funktionær",0.75,IF(H917="Ikke-funktionær",0.9,IF(H917="Elev/lærling",0.9))))</f>
        <v/>
      </c>
      <c r="J917" s="18"/>
      <c r="K917" s="18"/>
      <c r="L917" s="46" t="str">
        <f t="shared" ref="L917:L980" si="99">IF(J917="","",J917-K917)</f>
        <v/>
      </c>
      <c r="M917" s="20"/>
      <c r="N917" s="31" t="str">
        <f t="shared" ref="N917:N980" si="100">IF(B917="","",IF(L917*I917&gt;30000*IF(M917&gt;37,37,M917)/37,30000*IF(M917&gt;37,37,M917)/37,L917*I917))</f>
        <v/>
      </c>
      <c r="O917" s="20"/>
      <c r="P917" s="20"/>
      <c r="Q917" s="46" t="str">
        <f>IFERROR(MAX(IF(OR(O917="",P917=""),"",IF(AND(AND(MONTH(E917)&gt;=7,MONTH(E917)&lt;8),AND(MONTH(F917)&gt;=7,MONTH(F917)&lt;8)),(NETWORKDAYS(E917,F917,Lister!$D$7:$D$13)-O917)*N917/NETWORKDAYS(Lister!$D$19,Lister!$E$19,Lister!$D$7:$D$13),IF(AND(AND(MONTH(E917)&gt;=7,MONTH(E917)&lt;8),MONTH(F917)&gt;7),(NETWORKDAYS(E917,Lister!$E$19,Lister!$D$7:$D$13)-O917)*N917/NETWORKDAYS(Lister!$D$19,Lister!$E$19,Lister!$D$7:$D$13),IF(MONTH(E917)&gt;7,0)))),0),"")</f>
        <v/>
      </c>
      <c r="R917" s="46" t="str">
        <f>IFERROR(MAX(IF(OR(O917="",P917=""),"",IF(AND(AND(MONTH(E917)&gt;=8,MONTH(E917)&lt;9),AND(MONTH(F917)&gt;=8,MONTH(F917)&lt;9)),(NETWORKDAYS(E917,F917,Lister!$D$7:$D$13)-P917)*N917/NETWORKDAYS(Lister!$D$20,Lister!$E$20,Lister!$D$7:$D$13),IF(AND(MONTH(E917)=7,MONTH(F917)=8),(NETWORKDAYS(Lister!$D$20,F917,Lister!$D$7:$D$13)-P917)*N917/NETWORKDAYS(Lister!$D$20,Lister!$E$20,Lister!$D$7:$D$13),IF(AND(MONTH(E917)=7,MONTH(F917)=7),0)))),0),"")</f>
        <v/>
      </c>
      <c r="S917" s="31" t="str">
        <f t="shared" ref="S917:S980" si="101">IFERROR(Q917+R917,"")</f>
        <v/>
      </c>
      <c r="T917" s="31" t="str">
        <f t="shared" ref="T917:T980" si="102">IFERROR(21/31*N917,"")</f>
        <v/>
      </c>
      <c r="U917" s="51" t="str">
        <f t="shared" ref="U917:U980" si="103">IFERROR(MAX(IF(AND(ISNUMBER(Q917),ISNUMBER(R917)),IF(S917-T917&gt;N917,N917,S917-T917),""),0),"")</f>
        <v/>
      </c>
    </row>
    <row r="918" spans="1:21" x14ac:dyDescent="0.25">
      <c r="A918" s="13" t="str">
        <f t="shared" ref="A918:A981" si="104">IF(B918="","",A917+1)</f>
        <v/>
      </c>
      <c r="B918" s="55"/>
      <c r="C918" s="22"/>
      <c r="D918" s="23"/>
      <c r="E918" s="16"/>
      <c r="F918" s="16"/>
      <c r="G918" s="72" t="str">
        <f>IF(OR(E918="",F918=""),"",NETWORKDAYS(E918,F918,Lister!$D$7:$D$13))</f>
        <v/>
      </c>
      <c r="H918" s="19"/>
      <c r="I918" s="32" t="str">
        <f t="shared" si="98"/>
        <v/>
      </c>
      <c r="J918" s="18"/>
      <c r="K918" s="18"/>
      <c r="L918" s="46" t="str">
        <f t="shared" si="99"/>
        <v/>
      </c>
      <c r="M918" s="20"/>
      <c r="N918" s="31" t="str">
        <f t="shared" si="100"/>
        <v/>
      </c>
      <c r="O918" s="20"/>
      <c r="P918" s="20"/>
      <c r="Q918" s="46" t="str">
        <f>IFERROR(MAX(IF(OR(O918="",P918=""),"",IF(AND(AND(MONTH(E918)&gt;=7,MONTH(E918)&lt;8),AND(MONTH(F918)&gt;=7,MONTH(F918)&lt;8)),(NETWORKDAYS(E918,F918,Lister!$D$7:$D$13)-O918)*N918/NETWORKDAYS(Lister!$D$19,Lister!$E$19,Lister!$D$7:$D$13),IF(AND(AND(MONTH(E918)&gt;=7,MONTH(E918)&lt;8),MONTH(F918)&gt;7),(NETWORKDAYS(E918,Lister!$E$19,Lister!$D$7:$D$13)-O918)*N918/NETWORKDAYS(Lister!$D$19,Lister!$E$19,Lister!$D$7:$D$13),IF(MONTH(E918)&gt;7,0)))),0),"")</f>
        <v/>
      </c>
      <c r="R918" s="46" t="str">
        <f>IFERROR(MAX(IF(OR(O918="",P918=""),"",IF(AND(AND(MONTH(E918)&gt;=8,MONTH(E918)&lt;9),AND(MONTH(F918)&gt;=8,MONTH(F918)&lt;9)),(NETWORKDAYS(E918,F918,Lister!$D$7:$D$13)-P918)*N918/NETWORKDAYS(Lister!$D$20,Lister!$E$20,Lister!$D$7:$D$13),IF(AND(MONTH(E918)=7,MONTH(F918)=8),(NETWORKDAYS(Lister!$D$20,F918,Lister!$D$7:$D$13)-P918)*N918/NETWORKDAYS(Lister!$D$20,Lister!$E$20,Lister!$D$7:$D$13),IF(AND(MONTH(E918)=7,MONTH(F918)=7),0)))),0),"")</f>
        <v/>
      </c>
      <c r="S918" s="31" t="str">
        <f t="shared" si="101"/>
        <v/>
      </c>
      <c r="T918" s="31" t="str">
        <f t="shared" si="102"/>
        <v/>
      </c>
      <c r="U918" s="51" t="str">
        <f t="shared" si="103"/>
        <v/>
      </c>
    </row>
    <row r="919" spans="1:21" x14ac:dyDescent="0.25">
      <c r="A919" s="13" t="str">
        <f t="shared" si="104"/>
        <v/>
      </c>
      <c r="B919" s="55"/>
      <c r="C919" s="22"/>
      <c r="D919" s="23"/>
      <c r="E919" s="16"/>
      <c r="F919" s="16"/>
      <c r="G919" s="72" t="str">
        <f>IF(OR(E919="",F919=""),"",NETWORKDAYS(E919,F919,Lister!$D$7:$D$13))</f>
        <v/>
      </c>
      <c r="H919" s="19"/>
      <c r="I919" s="32" t="str">
        <f t="shared" si="98"/>
        <v/>
      </c>
      <c r="J919" s="18"/>
      <c r="K919" s="18"/>
      <c r="L919" s="46" t="str">
        <f t="shared" si="99"/>
        <v/>
      </c>
      <c r="M919" s="20"/>
      <c r="N919" s="31" t="str">
        <f t="shared" si="100"/>
        <v/>
      </c>
      <c r="O919" s="20"/>
      <c r="P919" s="20"/>
      <c r="Q919" s="46" t="str">
        <f>IFERROR(MAX(IF(OR(O919="",P919=""),"",IF(AND(AND(MONTH(E919)&gt;=7,MONTH(E919)&lt;8),AND(MONTH(F919)&gt;=7,MONTH(F919)&lt;8)),(NETWORKDAYS(E919,F919,Lister!$D$7:$D$13)-O919)*N919/NETWORKDAYS(Lister!$D$19,Lister!$E$19,Lister!$D$7:$D$13),IF(AND(AND(MONTH(E919)&gt;=7,MONTH(E919)&lt;8),MONTH(F919)&gt;7),(NETWORKDAYS(E919,Lister!$E$19,Lister!$D$7:$D$13)-O919)*N919/NETWORKDAYS(Lister!$D$19,Lister!$E$19,Lister!$D$7:$D$13),IF(MONTH(E919)&gt;7,0)))),0),"")</f>
        <v/>
      </c>
      <c r="R919" s="46" t="str">
        <f>IFERROR(MAX(IF(OR(O919="",P919=""),"",IF(AND(AND(MONTH(E919)&gt;=8,MONTH(E919)&lt;9),AND(MONTH(F919)&gt;=8,MONTH(F919)&lt;9)),(NETWORKDAYS(E919,F919,Lister!$D$7:$D$13)-P919)*N919/NETWORKDAYS(Lister!$D$20,Lister!$E$20,Lister!$D$7:$D$13),IF(AND(MONTH(E919)=7,MONTH(F919)=8),(NETWORKDAYS(Lister!$D$20,F919,Lister!$D$7:$D$13)-P919)*N919/NETWORKDAYS(Lister!$D$20,Lister!$E$20,Lister!$D$7:$D$13),IF(AND(MONTH(E919)=7,MONTH(F919)=7),0)))),0),"")</f>
        <v/>
      </c>
      <c r="S919" s="31" t="str">
        <f t="shared" si="101"/>
        <v/>
      </c>
      <c r="T919" s="31" t="str">
        <f t="shared" si="102"/>
        <v/>
      </c>
      <c r="U919" s="51" t="str">
        <f t="shared" si="103"/>
        <v/>
      </c>
    </row>
    <row r="920" spans="1:21" x14ac:dyDescent="0.25">
      <c r="A920" s="13" t="str">
        <f t="shared" si="104"/>
        <v/>
      </c>
      <c r="B920" s="55"/>
      <c r="C920" s="22"/>
      <c r="D920" s="23"/>
      <c r="E920" s="16"/>
      <c r="F920" s="16"/>
      <c r="G920" s="72" t="str">
        <f>IF(OR(E920="",F920=""),"",NETWORKDAYS(E920,F920,Lister!$D$7:$D$13))</f>
        <v/>
      </c>
      <c r="H920" s="19"/>
      <c r="I920" s="32" t="str">
        <f t="shared" si="98"/>
        <v/>
      </c>
      <c r="J920" s="18"/>
      <c r="K920" s="18"/>
      <c r="L920" s="46" t="str">
        <f t="shared" si="99"/>
        <v/>
      </c>
      <c r="M920" s="20"/>
      <c r="N920" s="31" t="str">
        <f t="shared" si="100"/>
        <v/>
      </c>
      <c r="O920" s="20"/>
      <c r="P920" s="20"/>
      <c r="Q920" s="46" t="str">
        <f>IFERROR(MAX(IF(OR(O920="",P920=""),"",IF(AND(AND(MONTH(E920)&gt;=7,MONTH(E920)&lt;8),AND(MONTH(F920)&gt;=7,MONTH(F920)&lt;8)),(NETWORKDAYS(E920,F920,Lister!$D$7:$D$13)-O920)*N920/NETWORKDAYS(Lister!$D$19,Lister!$E$19,Lister!$D$7:$D$13),IF(AND(AND(MONTH(E920)&gt;=7,MONTH(E920)&lt;8),MONTH(F920)&gt;7),(NETWORKDAYS(E920,Lister!$E$19,Lister!$D$7:$D$13)-O920)*N920/NETWORKDAYS(Lister!$D$19,Lister!$E$19,Lister!$D$7:$D$13),IF(MONTH(E920)&gt;7,0)))),0),"")</f>
        <v/>
      </c>
      <c r="R920" s="46" t="str">
        <f>IFERROR(MAX(IF(OR(O920="",P920=""),"",IF(AND(AND(MONTH(E920)&gt;=8,MONTH(E920)&lt;9),AND(MONTH(F920)&gt;=8,MONTH(F920)&lt;9)),(NETWORKDAYS(E920,F920,Lister!$D$7:$D$13)-P920)*N920/NETWORKDAYS(Lister!$D$20,Lister!$E$20,Lister!$D$7:$D$13),IF(AND(MONTH(E920)=7,MONTH(F920)=8),(NETWORKDAYS(Lister!$D$20,F920,Lister!$D$7:$D$13)-P920)*N920/NETWORKDAYS(Lister!$D$20,Lister!$E$20,Lister!$D$7:$D$13),IF(AND(MONTH(E920)=7,MONTH(F920)=7),0)))),0),"")</f>
        <v/>
      </c>
      <c r="S920" s="31" t="str">
        <f t="shared" si="101"/>
        <v/>
      </c>
      <c r="T920" s="31" t="str">
        <f t="shared" si="102"/>
        <v/>
      </c>
      <c r="U920" s="51" t="str">
        <f t="shared" si="103"/>
        <v/>
      </c>
    </row>
    <row r="921" spans="1:21" x14ac:dyDescent="0.25">
      <c r="A921" s="13" t="str">
        <f t="shared" si="104"/>
        <v/>
      </c>
      <c r="B921" s="55"/>
      <c r="C921" s="22"/>
      <c r="D921" s="23"/>
      <c r="E921" s="16"/>
      <c r="F921" s="16"/>
      <c r="G921" s="72" t="str">
        <f>IF(OR(E921="",F921=""),"",NETWORKDAYS(E921,F921,Lister!$D$7:$D$13))</f>
        <v/>
      </c>
      <c r="H921" s="19"/>
      <c r="I921" s="32" t="str">
        <f t="shared" si="98"/>
        <v/>
      </c>
      <c r="J921" s="18"/>
      <c r="K921" s="18"/>
      <c r="L921" s="46" t="str">
        <f t="shared" si="99"/>
        <v/>
      </c>
      <c r="M921" s="20"/>
      <c r="N921" s="31" t="str">
        <f t="shared" si="100"/>
        <v/>
      </c>
      <c r="O921" s="20"/>
      <c r="P921" s="20"/>
      <c r="Q921" s="46" t="str">
        <f>IFERROR(MAX(IF(OR(O921="",P921=""),"",IF(AND(AND(MONTH(E921)&gt;=7,MONTH(E921)&lt;8),AND(MONTH(F921)&gt;=7,MONTH(F921)&lt;8)),(NETWORKDAYS(E921,F921,Lister!$D$7:$D$13)-O921)*N921/NETWORKDAYS(Lister!$D$19,Lister!$E$19,Lister!$D$7:$D$13),IF(AND(AND(MONTH(E921)&gt;=7,MONTH(E921)&lt;8),MONTH(F921)&gt;7),(NETWORKDAYS(E921,Lister!$E$19,Lister!$D$7:$D$13)-O921)*N921/NETWORKDAYS(Lister!$D$19,Lister!$E$19,Lister!$D$7:$D$13),IF(MONTH(E921)&gt;7,0)))),0),"")</f>
        <v/>
      </c>
      <c r="R921" s="46" t="str">
        <f>IFERROR(MAX(IF(OR(O921="",P921=""),"",IF(AND(AND(MONTH(E921)&gt;=8,MONTH(E921)&lt;9),AND(MONTH(F921)&gt;=8,MONTH(F921)&lt;9)),(NETWORKDAYS(E921,F921,Lister!$D$7:$D$13)-P921)*N921/NETWORKDAYS(Lister!$D$20,Lister!$E$20,Lister!$D$7:$D$13),IF(AND(MONTH(E921)=7,MONTH(F921)=8),(NETWORKDAYS(Lister!$D$20,F921,Lister!$D$7:$D$13)-P921)*N921/NETWORKDAYS(Lister!$D$20,Lister!$E$20,Lister!$D$7:$D$13),IF(AND(MONTH(E921)=7,MONTH(F921)=7),0)))),0),"")</f>
        <v/>
      </c>
      <c r="S921" s="31" t="str">
        <f t="shared" si="101"/>
        <v/>
      </c>
      <c r="T921" s="31" t="str">
        <f t="shared" si="102"/>
        <v/>
      </c>
      <c r="U921" s="51" t="str">
        <f t="shared" si="103"/>
        <v/>
      </c>
    </row>
    <row r="922" spans="1:21" x14ac:dyDescent="0.25">
      <c r="A922" s="13" t="str">
        <f t="shared" si="104"/>
        <v/>
      </c>
      <c r="B922" s="55"/>
      <c r="C922" s="22"/>
      <c r="D922" s="23"/>
      <c r="E922" s="16"/>
      <c r="F922" s="16"/>
      <c r="G922" s="72" t="str">
        <f>IF(OR(E922="",F922=""),"",NETWORKDAYS(E922,F922,Lister!$D$7:$D$13))</f>
        <v/>
      </c>
      <c r="H922" s="19"/>
      <c r="I922" s="32" t="str">
        <f t="shared" si="98"/>
        <v/>
      </c>
      <c r="J922" s="18"/>
      <c r="K922" s="18"/>
      <c r="L922" s="46" t="str">
        <f t="shared" si="99"/>
        <v/>
      </c>
      <c r="M922" s="20"/>
      <c r="N922" s="31" t="str">
        <f t="shared" si="100"/>
        <v/>
      </c>
      <c r="O922" s="20"/>
      <c r="P922" s="20"/>
      <c r="Q922" s="46" t="str">
        <f>IFERROR(MAX(IF(OR(O922="",P922=""),"",IF(AND(AND(MONTH(E922)&gt;=7,MONTH(E922)&lt;8),AND(MONTH(F922)&gt;=7,MONTH(F922)&lt;8)),(NETWORKDAYS(E922,F922,Lister!$D$7:$D$13)-O922)*N922/NETWORKDAYS(Lister!$D$19,Lister!$E$19,Lister!$D$7:$D$13),IF(AND(AND(MONTH(E922)&gt;=7,MONTH(E922)&lt;8),MONTH(F922)&gt;7),(NETWORKDAYS(E922,Lister!$E$19,Lister!$D$7:$D$13)-O922)*N922/NETWORKDAYS(Lister!$D$19,Lister!$E$19,Lister!$D$7:$D$13),IF(MONTH(E922)&gt;7,0)))),0),"")</f>
        <v/>
      </c>
      <c r="R922" s="46" t="str">
        <f>IFERROR(MAX(IF(OR(O922="",P922=""),"",IF(AND(AND(MONTH(E922)&gt;=8,MONTH(E922)&lt;9),AND(MONTH(F922)&gt;=8,MONTH(F922)&lt;9)),(NETWORKDAYS(E922,F922,Lister!$D$7:$D$13)-P922)*N922/NETWORKDAYS(Lister!$D$20,Lister!$E$20,Lister!$D$7:$D$13),IF(AND(MONTH(E922)=7,MONTH(F922)=8),(NETWORKDAYS(Lister!$D$20,F922,Lister!$D$7:$D$13)-P922)*N922/NETWORKDAYS(Lister!$D$20,Lister!$E$20,Lister!$D$7:$D$13),IF(AND(MONTH(E922)=7,MONTH(F922)=7),0)))),0),"")</f>
        <v/>
      </c>
      <c r="S922" s="31" t="str">
        <f t="shared" si="101"/>
        <v/>
      </c>
      <c r="T922" s="31" t="str">
        <f t="shared" si="102"/>
        <v/>
      </c>
      <c r="U922" s="51" t="str">
        <f t="shared" si="103"/>
        <v/>
      </c>
    </row>
    <row r="923" spans="1:21" x14ac:dyDescent="0.25">
      <c r="A923" s="13" t="str">
        <f t="shared" si="104"/>
        <v/>
      </c>
      <c r="B923" s="55"/>
      <c r="C923" s="22"/>
      <c r="D923" s="23"/>
      <c r="E923" s="16"/>
      <c r="F923" s="16"/>
      <c r="G923" s="72" t="str">
        <f>IF(OR(E923="",F923=""),"",NETWORKDAYS(E923,F923,Lister!$D$7:$D$13))</f>
        <v/>
      </c>
      <c r="H923" s="19"/>
      <c r="I923" s="32" t="str">
        <f t="shared" si="98"/>
        <v/>
      </c>
      <c r="J923" s="18"/>
      <c r="K923" s="18"/>
      <c r="L923" s="46" t="str">
        <f t="shared" si="99"/>
        <v/>
      </c>
      <c r="M923" s="20"/>
      <c r="N923" s="31" t="str">
        <f t="shared" si="100"/>
        <v/>
      </c>
      <c r="O923" s="20"/>
      <c r="P923" s="20"/>
      <c r="Q923" s="46" t="str">
        <f>IFERROR(MAX(IF(OR(O923="",P923=""),"",IF(AND(AND(MONTH(E923)&gt;=7,MONTH(E923)&lt;8),AND(MONTH(F923)&gt;=7,MONTH(F923)&lt;8)),(NETWORKDAYS(E923,F923,Lister!$D$7:$D$13)-O923)*N923/NETWORKDAYS(Lister!$D$19,Lister!$E$19,Lister!$D$7:$D$13),IF(AND(AND(MONTH(E923)&gt;=7,MONTH(E923)&lt;8),MONTH(F923)&gt;7),(NETWORKDAYS(E923,Lister!$E$19,Lister!$D$7:$D$13)-O923)*N923/NETWORKDAYS(Lister!$D$19,Lister!$E$19,Lister!$D$7:$D$13),IF(MONTH(E923)&gt;7,0)))),0),"")</f>
        <v/>
      </c>
      <c r="R923" s="46" t="str">
        <f>IFERROR(MAX(IF(OR(O923="",P923=""),"",IF(AND(AND(MONTH(E923)&gt;=8,MONTH(E923)&lt;9),AND(MONTH(F923)&gt;=8,MONTH(F923)&lt;9)),(NETWORKDAYS(E923,F923,Lister!$D$7:$D$13)-P923)*N923/NETWORKDAYS(Lister!$D$20,Lister!$E$20,Lister!$D$7:$D$13),IF(AND(MONTH(E923)=7,MONTH(F923)=8),(NETWORKDAYS(Lister!$D$20,F923,Lister!$D$7:$D$13)-P923)*N923/NETWORKDAYS(Lister!$D$20,Lister!$E$20,Lister!$D$7:$D$13),IF(AND(MONTH(E923)=7,MONTH(F923)=7),0)))),0),"")</f>
        <v/>
      </c>
      <c r="S923" s="31" t="str">
        <f t="shared" si="101"/>
        <v/>
      </c>
      <c r="T923" s="31" t="str">
        <f t="shared" si="102"/>
        <v/>
      </c>
      <c r="U923" s="51" t="str">
        <f t="shared" si="103"/>
        <v/>
      </c>
    </row>
    <row r="924" spans="1:21" x14ac:dyDescent="0.25">
      <c r="A924" s="13" t="str">
        <f t="shared" si="104"/>
        <v/>
      </c>
      <c r="B924" s="55"/>
      <c r="C924" s="22"/>
      <c r="D924" s="23"/>
      <c r="E924" s="16"/>
      <c r="F924" s="16"/>
      <c r="G924" s="72" t="str">
        <f>IF(OR(E924="",F924=""),"",NETWORKDAYS(E924,F924,Lister!$D$7:$D$13))</f>
        <v/>
      </c>
      <c r="H924" s="19"/>
      <c r="I924" s="32" t="str">
        <f t="shared" si="98"/>
        <v/>
      </c>
      <c r="J924" s="18"/>
      <c r="K924" s="18"/>
      <c r="L924" s="46" t="str">
        <f t="shared" si="99"/>
        <v/>
      </c>
      <c r="M924" s="20"/>
      <c r="N924" s="31" t="str">
        <f t="shared" si="100"/>
        <v/>
      </c>
      <c r="O924" s="20"/>
      <c r="P924" s="20"/>
      <c r="Q924" s="46" t="str">
        <f>IFERROR(MAX(IF(OR(O924="",P924=""),"",IF(AND(AND(MONTH(E924)&gt;=7,MONTH(E924)&lt;8),AND(MONTH(F924)&gt;=7,MONTH(F924)&lt;8)),(NETWORKDAYS(E924,F924,Lister!$D$7:$D$13)-O924)*N924/NETWORKDAYS(Lister!$D$19,Lister!$E$19,Lister!$D$7:$D$13),IF(AND(AND(MONTH(E924)&gt;=7,MONTH(E924)&lt;8),MONTH(F924)&gt;7),(NETWORKDAYS(E924,Lister!$E$19,Lister!$D$7:$D$13)-O924)*N924/NETWORKDAYS(Lister!$D$19,Lister!$E$19,Lister!$D$7:$D$13),IF(MONTH(E924)&gt;7,0)))),0),"")</f>
        <v/>
      </c>
      <c r="R924" s="46" t="str">
        <f>IFERROR(MAX(IF(OR(O924="",P924=""),"",IF(AND(AND(MONTH(E924)&gt;=8,MONTH(E924)&lt;9),AND(MONTH(F924)&gt;=8,MONTH(F924)&lt;9)),(NETWORKDAYS(E924,F924,Lister!$D$7:$D$13)-P924)*N924/NETWORKDAYS(Lister!$D$20,Lister!$E$20,Lister!$D$7:$D$13),IF(AND(MONTH(E924)=7,MONTH(F924)=8),(NETWORKDAYS(Lister!$D$20,F924,Lister!$D$7:$D$13)-P924)*N924/NETWORKDAYS(Lister!$D$20,Lister!$E$20,Lister!$D$7:$D$13),IF(AND(MONTH(E924)=7,MONTH(F924)=7),0)))),0),"")</f>
        <v/>
      </c>
      <c r="S924" s="31" t="str">
        <f t="shared" si="101"/>
        <v/>
      </c>
      <c r="T924" s="31" t="str">
        <f t="shared" si="102"/>
        <v/>
      </c>
      <c r="U924" s="51" t="str">
        <f t="shared" si="103"/>
        <v/>
      </c>
    </row>
    <row r="925" spans="1:21" x14ac:dyDescent="0.25">
      <c r="A925" s="13" t="str">
        <f t="shared" si="104"/>
        <v/>
      </c>
      <c r="B925" s="55"/>
      <c r="C925" s="22"/>
      <c r="D925" s="23"/>
      <c r="E925" s="16"/>
      <c r="F925" s="16"/>
      <c r="G925" s="72" t="str">
        <f>IF(OR(E925="",F925=""),"",NETWORKDAYS(E925,F925,Lister!$D$7:$D$13))</f>
        <v/>
      </c>
      <c r="H925" s="19"/>
      <c r="I925" s="32" t="str">
        <f t="shared" si="98"/>
        <v/>
      </c>
      <c r="J925" s="18"/>
      <c r="K925" s="18"/>
      <c r="L925" s="46" t="str">
        <f t="shared" si="99"/>
        <v/>
      </c>
      <c r="M925" s="20"/>
      <c r="N925" s="31" t="str">
        <f t="shared" si="100"/>
        <v/>
      </c>
      <c r="O925" s="20"/>
      <c r="P925" s="20"/>
      <c r="Q925" s="46" t="str">
        <f>IFERROR(MAX(IF(OR(O925="",P925=""),"",IF(AND(AND(MONTH(E925)&gt;=7,MONTH(E925)&lt;8),AND(MONTH(F925)&gt;=7,MONTH(F925)&lt;8)),(NETWORKDAYS(E925,F925,Lister!$D$7:$D$13)-O925)*N925/NETWORKDAYS(Lister!$D$19,Lister!$E$19,Lister!$D$7:$D$13),IF(AND(AND(MONTH(E925)&gt;=7,MONTH(E925)&lt;8),MONTH(F925)&gt;7),(NETWORKDAYS(E925,Lister!$E$19,Lister!$D$7:$D$13)-O925)*N925/NETWORKDAYS(Lister!$D$19,Lister!$E$19,Lister!$D$7:$D$13),IF(MONTH(E925)&gt;7,0)))),0),"")</f>
        <v/>
      </c>
      <c r="R925" s="46" t="str">
        <f>IFERROR(MAX(IF(OR(O925="",P925=""),"",IF(AND(AND(MONTH(E925)&gt;=8,MONTH(E925)&lt;9),AND(MONTH(F925)&gt;=8,MONTH(F925)&lt;9)),(NETWORKDAYS(E925,F925,Lister!$D$7:$D$13)-P925)*N925/NETWORKDAYS(Lister!$D$20,Lister!$E$20,Lister!$D$7:$D$13),IF(AND(MONTH(E925)=7,MONTH(F925)=8),(NETWORKDAYS(Lister!$D$20,F925,Lister!$D$7:$D$13)-P925)*N925/NETWORKDAYS(Lister!$D$20,Lister!$E$20,Lister!$D$7:$D$13),IF(AND(MONTH(E925)=7,MONTH(F925)=7),0)))),0),"")</f>
        <v/>
      </c>
      <c r="S925" s="31" t="str">
        <f t="shared" si="101"/>
        <v/>
      </c>
      <c r="T925" s="31" t="str">
        <f t="shared" si="102"/>
        <v/>
      </c>
      <c r="U925" s="51" t="str">
        <f t="shared" si="103"/>
        <v/>
      </c>
    </row>
    <row r="926" spans="1:21" x14ac:dyDescent="0.25">
      <c r="A926" s="13" t="str">
        <f t="shared" si="104"/>
        <v/>
      </c>
      <c r="B926" s="55"/>
      <c r="C926" s="22"/>
      <c r="D926" s="23"/>
      <c r="E926" s="16"/>
      <c r="F926" s="16"/>
      <c r="G926" s="72" t="str">
        <f>IF(OR(E926="",F926=""),"",NETWORKDAYS(E926,F926,Lister!$D$7:$D$13))</f>
        <v/>
      </c>
      <c r="H926" s="19"/>
      <c r="I926" s="32" t="str">
        <f t="shared" si="98"/>
        <v/>
      </c>
      <c r="J926" s="18"/>
      <c r="K926" s="18"/>
      <c r="L926" s="46" t="str">
        <f t="shared" si="99"/>
        <v/>
      </c>
      <c r="M926" s="20"/>
      <c r="N926" s="31" t="str">
        <f t="shared" si="100"/>
        <v/>
      </c>
      <c r="O926" s="20"/>
      <c r="P926" s="20"/>
      <c r="Q926" s="46" t="str">
        <f>IFERROR(MAX(IF(OR(O926="",P926=""),"",IF(AND(AND(MONTH(E926)&gt;=7,MONTH(E926)&lt;8),AND(MONTH(F926)&gt;=7,MONTH(F926)&lt;8)),(NETWORKDAYS(E926,F926,Lister!$D$7:$D$13)-O926)*N926/NETWORKDAYS(Lister!$D$19,Lister!$E$19,Lister!$D$7:$D$13),IF(AND(AND(MONTH(E926)&gt;=7,MONTH(E926)&lt;8),MONTH(F926)&gt;7),(NETWORKDAYS(E926,Lister!$E$19,Lister!$D$7:$D$13)-O926)*N926/NETWORKDAYS(Lister!$D$19,Lister!$E$19,Lister!$D$7:$D$13),IF(MONTH(E926)&gt;7,0)))),0),"")</f>
        <v/>
      </c>
      <c r="R926" s="46" t="str">
        <f>IFERROR(MAX(IF(OR(O926="",P926=""),"",IF(AND(AND(MONTH(E926)&gt;=8,MONTH(E926)&lt;9),AND(MONTH(F926)&gt;=8,MONTH(F926)&lt;9)),(NETWORKDAYS(E926,F926,Lister!$D$7:$D$13)-P926)*N926/NETWORKDAYS(Lister!$D$20,Lister!$E$20,Lister!$D$7:$D$13),IF(AND(MONTH(E926)=7,MONTH(F926)=8),(NETWORKDAYS(Lister!$D$20,F926,Lister!$D$7:$D$13)-P926)*N926/NETWORKDAYS(Lister!$D$20,Lister!$E$20,Lister!$D$7:$D$13),IF(AND(MONTH(E926)=7,MONTH(F926)=7),0)))),0),"")</f>
        <v/>
      </c>
      <c r="S926" s="31" t="str">
        <f t="shared" si="101"/>
        <v/>
      </c>
      <c r="T926" s="31" t="str">
        <f t="shared" si="102"/>
        <v/>
      </c>
      <c r="U926" s="51" t="str">
        <f t="shared" si="103"/>
        <v/>
      </c>
    </row>
    <row r="927" spans="1:21" x14ac:dyDescent="0.25">
      <c r="A927" s="13" t="str">
        <f t="shared" si="104"/>
        <v/>
      </c>
      <c r="B927" s="55"/>
      <c r="C927" s="22"/>
      <c r="D927" s="23"/>
      <c r="E927" s="16"/>
      <c r="F927" s="16"/>
      <c r="G927" s="72" t="str">
        <f>IF(OR(E927="",F927=""),"",NETWORKDAYS(E927,F927,Lister!$D$7:$D$13))</f>
        <v/>
      </c>
      <c r="H927" s="19"/>
      <c r="I927" s="32" t="str">
        <f t="shared" si="98"/>
        <v/>
      </c>
      <c r="J927" s="18"/>
      <c r="K927" s="18"/>
      <c r="L927" s="46" t="str">
        <f t="shared" si="99"/>
        <v/>
      </c>
      <c r="M927" s="20"/>
      <c r="N927" s="31" t="str">
        <f t="shared" si="100"/>
        <v/>
      </c>
      <c r="O927" s="20"/>
      <c r="P927" s="20"/>
      <c r="Q927" s="46" t="str">
        <f>IFERROR(MAX(IF(OR(O927="",P927=""),"",IF(AND(AND(MONTH(E927)&gt;=7,MONTH(E927)&lt;8),AND(MONTH(F927)&gt;=7,MONTH(F927)&lt;8)),(NETWORKDAYS(E927,F927,Lister!$D$7:$D$13)-O927)*N927/NETWORKDAYS(Lister!$D$19,Lister!$E$19,Lister!$D$7:$D$13),IF(AND(AND(MONTH(E927)&gt;=7,MONTH(E927)&lt;8),MONTH(F927)&gt;7),(NETWORKDAYS(E927,Lister!$E$19,Lister!$D$7:$D$13)-O927)*N927/NETWORKDAYS(Lister!$D$19,Lister!$E$19,Lister!$D$7:$D$13),IF(MONTH(E927)&gt;7,0)))),0),"")</f>
        <v/>
      </c>
      <c r="R927" s="46" t="str">
        <f>IFERROR(MAX(IF(OR(O927="",P927=""),"",IF(AND(AND(MONTH(E927)&gt;=8,MONTH(E927)&lt;9),AND(MONTH(F927)&gt;=8,MONTH(F927)&lt;9)),(NETWORKDAYS(E927,F927,Lister!$D$7:$D$13)-P927)*N927/NETWORKDAYS(Lister!$D$20,Lister!$E$20,Lister!$D$7:$D$13),IF(AND(MONTH(E927)=7,MONTH(F927)=8),(NETWORKDAYS(Lister!$D$20,F927,Lister!$D$7:$D$13)-P927)*N927/NETWORKDAYS(Lister!$D$20,Lister!$E$20,Lister!$D$7:$D$13),IF(AND(MONTH(E927)=7,MONTH(F927)=7),0)))),0),"")</f>
        <v/>
      </c>
      <c r="S927" s="31" t="str">
        <f t="shared" si="101"/>
        <v/>
      </c>
      <c r="T927" s="31" t="str">
        <f t="shared" si="102"/>
        <v/>
      </c>
      <c r="U927" s="51" t="str">
        <f t="shared" si="103"/>
        <v/>
      </c>
    </row>
    <row r="928" spans="1:21" x14ac:dyDescent="0.25">
      <c r="A928" s="13" t="str">
        <f t="shared" si="104"/>
        <v/>
      </c>
      <c r="B928" s="55"/>
      <c r="C928" s="22"/>
      <c r="D928" s="23"/>
      <c r="E928" s="16"/>
      <c r="F928" s="16"/>
      <c r="G928" s="72" t="str">
        <f>IF(OR(E928="",F928=""),"",NETWORKDAYS(E928,F928,Lister!$D$7:$D$13))</f>
        <v/>
      </c>
      <c r="H928" s="19"/>
      <c r="I928" s="32" t="str">
        <f t="shared" si="98"/>
        <v/>
      </c>
      <c r="J928" s="18"/>
      <c r="K928" s="18"/>
      <c r="L928" s="46" t="str">
        <f t="shared" si="99"/>
        <v/>
      </c>
      <c r="M928" s="20"/>
      <c r="N928" s="31" t="str">
        <f t="shared" si="100"/>
        <v/>
      </c>
      <c r="O928" s="20"/>
      <c r="P928" s="20"/>
      <c r="Q928" s="46" t="str">
        <f>IFERROR(MAX(IF(OR(O928="",P928=""),"",IF(AND(AND(MONTH(E928)&gt;=7,MONTH(E928)&lt;8),AND(MONTH(F928)&gt;=7,MONTH(F928)&lt;8)),(NETWORKDAYS(E928,F928,Lister!$D$7:$D$13)-O928)*N928/NETWORKDAYS(Lister!$D$19,Lister!$E$19,Lister!$D$7:$D$13),IF(AND(AND(MONTH(E928)&gt;=7,MONTH(E928)&lt;8),MONTH(F928)&gt;7),(NETWORKDAYS(E928,Lister!$E$19,Lister!$D$7:$D$13)-O928)*N928/NETWORKDAYS(Lister!$D$19,Lister!$E$19,Lister!$D$7:$D$13),IF(MONTH(E928)&gt;7,0)))),0),"")</f>
        <v/>
      </c>
      <c r="R928" s="46" t="str">
        <f>IFERROR(MAX(IF(OR(O928="",P928=""),"",IF(AND(AND(MONTH(E928)&gt;=8,MONTH(E928)&lt;9),AND(MONTH(F928)&gt;=8,MONTH(F928)&lt;9)),(NETWORKDAYS(E928,F928,Lister!$D$7:$D$13)-P928)*N928/NETWORKDAYS(Lister!$D$20,Lister!$E$20,Lister!$D$7:$D$13),IF(AND(MONTH(E928)=7,MONTH(F928)=8),(NETWORKDAYS(Lister!$D$20,F928,Lister!$D$7:$D$13)-P928)*N928/NETWORKDAYS(Lister!$D$20,Lister!$E$20,Lister!$D$7:$D$13),IF(AND(MONTH(E928)=7,MONTH(F928)=7),0)))),0),"")</f>
        <v/>
      </c>
      <c r="S928" s="31" t="str">
        <f t="shared" si="101"/>
        <v/>
      </c>
      <c r="T928" s="31" t="str">
        <f t="shared" si="102"/>
        <v/>
      </c>
      <c r="U928" s="51" t="str">
        <f t="shared" si="103"/>
        <v/>
      </c>
    </row>
    <row r="929" spans="1:21" x14ac:dyDescent="0.25">
      <c r="A929" s="13" t="str">
        <f t="shared" si="104"/>
        <v/>
      </c>
      <c r="B929" s="55"/>
      <c r="C929" s="22"/>
      <c r="D929" s="23"/>
      <c r="E929" s="16"/>
      <c r="F929" s="16"/>
      <c r="G929" s="72" t="str">
        <f>IF(OR(E929="",F929=""),"",NETWORKDAYS(E929,F929,Lister!$D$7:$D$13))</f>
        <v/>
      </c>
      <c r="H929" s="19"/>
      <c r="I929" s="32" t="str">
        <f t="shared" si="98"/>
        <v/>
      </c>
      <c r="J929" s="18"/>
      <c r="K929" s="18"/>
      <c r="L929" s="46" t="str">
        <f t="shared" si="99"/>
        <v/>
      </c>
      <c r="M929" s="20"/>
      <c r="N929" s="31" t="str">
        <f t="shared" si="100"/>
        <v/>
      </c>
      <c r="O929" s="20"/>
      <c r="P929" s="20"/>
      <c r="Q929" s="46" t="str">
        <f>IFERROR(MAX(IF(OR(O929="",P929=""),"",IF(AND(AND(MONTH(E929)&gt;=7,MONTH(E929)&lt;8),AND(MONTH(F929)&gt;=7,MONTH(F929)&lt;8)),(NETWORKDAYS(E929,F929,Lister!$D$7:$D$13)-O929)*N929/NETWORKDAYS(Lister!$D$19,Lister!$E$19,Lister!$D$7:$D$13),IF(AND(AND(MONTH(E929)&gt;=7,MONTH(E929)&lt;8),MONTH(F929)&gt;7),(NETWORKDAYS(E929,Lister!$E$19,Lister!$D$7:$D$13)-O929)*N929/NETWORKDAYS(Lister!$D$19,Lister!$E$19,Lister!$D$7:$D$13),IF(MONTH(E929)&gt;7,0)))),0),"")</f>
        <v/>
      </c>
      <c r="R929" s="46" t="str">
        <f>IFERROR(MAX(IF(OR(O929="",P929=""),"",IF(AND(AND(MONTH(E929)&gt;=8,MONTH(E929)&lt;9),AND(MONTH(F929)&gt;=8,MONTH(F929)&lt;9)),(NETWORKDAYS(E929,F929,Lister!$D$7:$D$13)-P929)*N929/NETWORKDAYS(Lister!$D$20,Lister!$E$20,Lister!$D$7:$D$13),IF(AND(MONTH(E929)=7,MONTH(F929)=8),(NETWORKDAYS(Lister!$D$20,F929,Lister!$D$7:$D$13)-P929)*N929/NETWORKDAYS(Lister!$D$20,Lister!$E$20,Lister!$D$7:$D$13),IF(AND(MONTH(E929)=7,MONTH(F929)=7),0)))),0),"")</f>
        <v/>
      </c>
      <c r="S929" s="31" t="str">
        <f t="shared" si="101"/>
        <v/>
      </c>
      <c r="T929" s="31" t="str">
        <f t="shared" si="102"/>
        <v/>
      </c>
      <c r="U929" s="51" t="str">
        <f t="shared" si="103"/>
        <v/>
      </c>
    </row>
    <row r="930" spans="1:21" x14ac:dyDescent="0.25">
      <c r="A930" s="13" t="str">
        <f t="shared" si="104"/>
        <v/>
      </c>
      <c r="B930" s="55"/>
      <c r="C930" s="22"/>
      <c r="D930" s="23"/>
      <c r="E930" s="16"/>
      <c r="F930" s="16"/>
      <c r="G930" s="72" t="str">
        <f>IF(OR(E930="",F930=""),"",NETWORKDAYS(E930,F930,Lister!$D$7:$D$13))</f>
        <v/>
      </c>
      <c r="H930" s="19"/>
      <c r="I930" s="32" t="str">
        <f t="shared" si="98"/>
        <v/>
      </c>
      <c r="J930" s="18"/>
      <c r="K930" s="18"/>
      <c r="L930" s="46" t="str">
        <f t="shared" si="99"/>
        <v/>
      </c>
      <c r="M930" s="20"/>
      <c r="N930" s="31" t="str">
        <f t="shared" si="100"/>
        <v/>
      </c>
      <c r="O930" s="20"/>
      <c r="P930" s="20"/>
      <c r="Q930" s="46" t="str">
        <f>IFERROR(MAX(IF(OR(O930="",P930=""),"",IF(AND(AND(MONTH(E930)&gt;=7,MONTH(E930)&lt;8),AND(MONTH(F930)&gt;=7,MONTH(F930)&lt;8)),(NETWORKDAYS(E930,F930,Lister!$D$7:$D$13)-O930)*N930/NETWORKDAYS(Lister!$D$19,Lister!$E$19,Lister!$D$7:$D$13),IF(AND(AND(MONTH(E930)&gt;=7,MONTH(E930)&lt;8),MONTH(F930)&gt;7),(NETWORKDAYS(E930,Lister!$E$19,Lister!$D$7:$D$13)-O930)*N930/NETWORKDAYS(Lister!$D$19,Lister!$E$19,Lister!$D$7:$D$13),IF(MONTH(E930)&gt;7,0)))),0),"")</f>
        <v/>
      </c>
      <c r="R930" s="46" t="str">
        <f>IFERROR(MAX(IF(OR(O930="",P930=""),"",IF(AND(AND(MONTH(E930)&gt;=8,MONTH(E930)&lt;9),AND(MONTH(F930)&gt;=8,MONTH(F930)&lt;9)),(NETWORKDAYS(E930,F930,Lister!$D$7:$D$13)-P930)*N930/NETWORKDAYS(Lister!$D$20,Lister!$E$20,Lister!$D$7:$D$13),IF(AND(MONTH(E930)=7,MONTH(F930)=8),(NETWORKDAYS(Lister!$D$20,F930,Lister!$D$7:$D$13)-P930)*N930/NETWORKDAYS(Lister!$D$20,Lister!$E$20,Lister!$D$7:$D$13),IF(AND(MONTH(E930)=7,MONTH(F930)=7),0)))),0),"")</f>
        <v/>
      </c>
      <c r="S930" s="31" t="str">
        <f t="shared" si="101"/>
        <v/>
      </c>
      <c r="T930" s="31" t="str">
        <f t="shared" si="102"/>
        <v/>
      </c>
      <c r="U930" s="51" t="str">
        <f t="shared" si="103"/>
        <v/>
      </c>
    </row>
    <row r="931" spans="1:21" x14ac:dyDescent="0.25">
      <c r="A931" s="13" t="str">
        <f t="shared" si="104"/>
        <v/>
      </c>
      <c r="B931" s="55"/>
      <c r="C931" s="22"/>
      <c r="D931" s="23"/>
      <c r="E931" s="16"/>
      <c r="F931" s="16"/>
      <c r="G931" s="72" t="str">
        <f>IF(OR(E931="",F931=""),"",NETWORKDAYS(E931,F931,Lister!$D$7:$D$13))</f>
        <v/>
      </c>
      <c r="H931" s="19"/>
      <c r="I931" s="32" t="str">
        <f t="shared" si="98"/>
        <v/>
      </c>
      <c r="J931" s="18"/>
      <c r="K931" s="18"/>
      <c r="L931" s="46" t="str">
        <f t="shared" si="99"/>
        <v/>
      </c>
      <c r="M931" s="20"/>
      <c r="N931" s="31" t="str">
        <f t="shared" si="100"/>
        <v/>
      </c>
      <c r="O931" s="20"/>
      <c r="P931" s="20"/>
      <c r="Q931" s="46" t="str">
        <f>IFERROR(MAX(IF(OR(O931="",P931=""),"",IF(AND(AND(MONTH(E931)&gt;=7,MONTH(E931)&lt;8),AND(MONTH(F931)&gt;=7,MONTH(F931)&lt;8)),(NETWORKDAYS(E931,F931,Lister!$D$7:$D$13)-O931)*N931/NETWORKDAYS(Lister!$D$19,Lister!$E$19,Lister!$D$7:$D$13),IF(AND(AND(MONTH(E931)&gt;=7,MONTH(E931)&lt;8),MONTH(F931)&gt;7),(NETWORKDAYS(E931,Lister!$E$19,Lister!$D$7:$D$13)-O931)*N931/NETWORKDAYS(Lister!$D$19,Lister!$E$19,Lister!$D$7:$D$13),IF(MONTH(E931)&gt;7,0)))),0),"")</f>
        <v/>
      </c>
      <c r="R931" s="46" t="str">
        <f>IFERROR(MAX(IF(OR(O931="",P931=""),"",IF(AND(AND(MONTH(E931)&gt;=8,MONTH(E931)&lt;9),AND(MONTH(F931)&gt;=8,MONTH(F931)&lt;9)),(NETWORKDAYS(E931,F931,Lister!$D$7:$D$13)-P931)*N931/NETWORKDAYS(Lister!$D$20,Lister!$E$20,Lister!$D$7:$D$13),IF(AND(MONTH(E931)=7,MONTH(F931)=8),(NETWORKDAYS(Lister!$D$20,F931,Lister!$D$7:$D$13)-P931)*N931/NETWORKDAYS(Lister!$D$20,Lister!$E$20,Lister!$D$7:$D$13),IF(AND(MONTH(E931)=7,MONTH(F931)=7),0)))),0),"")</f>
        <v/>
      </c>
      <c r="S931" s="31" t="str">
        <f t="shared" si="101"/>
        <v/>
      </c>
      <c r="T931" s="31" t="str">
        <f t="shared" si="102"/>
        <v/>
      </c>
      <c r="U931" s="51" t="str">
        <f t="shared" si="103"/>
        <v/>
      </c>
    </row>
    <row r="932" spans="1:21" x14ac:dyDescent="0.25">
      <c r="A932" s="13" t="str">
        <f t="shared" si="104"/>
        <v/>
      </c>
      <c r="B932" s="55"/>
      <c r="C932" s="22"/>
      <c r="D932" s="23"/>
      <c r="E932" s="16"/>
      <c r="F932" s="16"/>
      <c r="G932" s="72" t="str">
        <f>IF(OR(E932="",F932=""),"",NETWORKDAYS(E932,F932,Lister!$D$7:$D$13))</f>
        <v/>
      </c>
      <c r="H932" s="19"/>
      <c r="I932" s="32" t="str">
        <f t="shared" si="98"/>
        <v/>
      </c>
      <c r="J932" s="18"/>
      <c r="K932" s="18"/>
      <c r="L932" s="46" t="str">
        <f t="shared" si="99"/>
        <v/>
      </c>
      <c r="M932" s="20"/>
      <c r="N932" s="31" t="str">
        <f t="shared" si="100"/>
        <v/>
      </c>
      <c r="O932" s="20"/>
      <c r="P932" s="20"/>
      <c r="Q932" s="46" t="str">
        <f>IFERROR(MAX(IF(OR(O932="",P932=""),"",IF(AND(AND(MONTH(E932)&gt;=7,MONTH(E932)&lt;8),AND(MONTH(F932)&gt;=7,MONTH(F932)&lt;8)),(NETWORKDAYS(E932,F932,Lister!$D$7:$D$13)-O932)*N932/NETWORKDAYS(Lister!$D$19,Lister!$E$19,Lister!$D$7:$D$13),IF(AND(AND(MONTH(E932)&gt;=7,MONTH(E932)&lt;8),MONTH(F932)&gt;7),(NETWORKDAYS(E932,Lister!$E$19,Lister!$D$7:$D$13)-O932)*N932/NETWORKDAYS(Lister!$D$19,Lister!$E$19,Lister!$D$7:$D$13),IF(MONTH(E932)&gt;7,0)))),0),"")</f>
        <v/>
      </c>
      <c r="R932" s="46" t="str">
        <f>IFERROR(MAX(IF(OR(O932="",P932=""),"",IF(AND(AND(MONTH(E932)&gt;=8,MONTH(E932)&lt;9),AND(MONTH(F932)&gt;=8,MONTH(F932)&lt;9)),(NETWORKDAYS(E932,F932,Lister!$D$7:$D$13)-P932)*N932/NETWORKDAYS(Lister!$D$20,Lister!$E$20,Lister!$D$7:$D$13),IF(AND(MONTH(E932)=7,MONTH(F932)=8),(NETWORKDAYS(Lister!$D$20,F932,Lister!$D$7:$D$13)-P932)*N932/NETWORKDAYS(Lister!$D$20,Lister!$E$20,Lister!$D$7:$D$13),IF(AND(MONTH(E932)=7,MONTH(F932)=7),0)))),0),"")</f>
        <v/>
      </c>
      <c r="S932" s="31" t="str">
        <f t="shared" si="101"/>
        <v/>
      </c>
      <c r="T932" s="31" t="str">
        <f t="shared" si="102"/>
        <v/>
      </c>
      <c r="U932" s="51" t="str">
        <f t="shared" si="103"/>
        <v/>
      </c>
    </row>
    <row r="933" spans="1:21" x14ac:dyDescent="0.25">
      <c r="A933" s="13" t="str">
        <f t="shared" si="104"/>
        <v/>
      </c>
      <c r="B933" s="55"/>
      <c r="C933" s="22"/>
      <c r="D933" s="23"/>
      <c r="E933" s="16"/>
      <c r="F933" s="16"/>
      <c r="G933" s="72" t="str">
        <f>IF(OR(E933="",F933=""),"",NETWORKDAYS(E933,F933,Lister!$D$7:$D$13))</f>
        <v/>
      </c>
      <c r="H933" s="19"/>
      <c r="I933" s="32" t="str">
        <f t="shared" si="98"/>
        <v/>
      </c>
      <c r="J933" s="18"/>
      <c r="K933" s="18"/>
      <c r="L933" s="46" t="str">
        <f t="shared" si="99"/>
        <v/>
      </c>
      <c r="M933" s="20"/>
      <c r="N933" s="31" t="str">
        <f t="shared" si="100"/>
        <v/>
      </c>
      <c r="O933" s="20"/>
      <c r="P933" s="20"/>
      <c r="Q933" s="46" t="str">
        <f>IFERROR(MAX(IF(OR(O933="",P933=""),"",IF(AND(AND(MONTH(E933)&gt;=7,MONTH(E933)&lt;8),AND(MONTH(F933)&gt;=7,MONTH(F933)&lt;8)),(NETWORKDAYS(E933,F933,Lister!$D$7:$D$13)-O933)*N933/NETWORKDAYS(Lister!$D$19,Lister!$E$19,Lister!$D$7:$D$13),IF(AND(AND(MONTH(E933)&gt;=7,MONTH(E933)&lt;8),MONTH(F933)&gt;7),(NETWORKDAYS(E933,Lister!$E$19,Lister!$D$7:$D$13)-O933)*N933/NETWORKDAYS(Lister!$D$19,Lister!$E$19,Lister!$D$7:$D$13),IF(MONTH(E933)&gt;7,0)))),0),"")</f>
        <v/>
      </c>
      <c r="R933" s="46" t="str">
        <f>IFERROR(MAX(IF(OR(O933="",P933=""),"",IF(AND(AND(MONTH(E933)&gt;=8,MONTH(E933)&lt;9),AND(MONTH(F933)&gt;=8,MONTH(F933)&lt;9)),(NETWORKDAYS(E933,F933,Lister!$D$7:$D$13)-P933)*N933/NETWORKDAYS(Lister!$D$20,Lister!$E$20,Lister!$D$7:$D$13),IF(AND(MONTH(E933)=7,MONTH(F933)=8),(NETWORKDAYS(Lister!$D$20,F933,Lister!$D$7:$D$13)-P933)*N933/NETWORKDAYS(Lister!$D$20,Lister!$E$20,Lister!$D$7:$D$13),IF(AND(MONTH(E933)=7,MONTH(F933)=7),0)))),0),"")</f>
        <v/>
      </c>
      <c r="S933" s="31" t="str">
        <f t="shared" si="101"/>
        <v/>
      </c>
      <c r="T933" s="31" t="str">
        <f t="shared" si="102"/>
        <v/>
      </c>
      <c r="U933" s="51" t="str">
        <f t="shared" si="103"/>
        <v/>
      </c>
    </row>
    <row r="934" spans="1:21" x14ac:dyDescent="0.25">
      <c r="A934" s="13" t="str">
        <f t="shared" si="104"/>
        <v/>
      </c>
      <c r="B934" s="55"/>
      <c r="C934" s="22"/>
      <c r="D934" s="23"/>
      <c r="E934" s="16"/>
      <c r="F934" s="16"/>
      <c r="G934" s="72" t="str">
        <f>IF(OR(E934="",F934=""),"",NETWORKDAYS(E934,F934,Lister!$D$7:$D$13))</f>
        <v/>
      </c>
      <c r="H934" s="19"/>
      <c r="I934" s="32" t="str">
        <f t="shared" si="98"/>
        <v/>
      </c>
      <c r="J934" s="18"/>
      <c r="K934" s="18"/>
      <c r="L934" s="46" t="str">
        <f t="shared" si="99"/>
        <v/>
      </c>
      <c r="M934" s="20"/>
      <c r="N934" s="31" t="str">
        <f t="shared" si="100"/>
        <v/>
      </c>
      <c r="O934" s="20"/>
      <c r="P934" s="20"/>
      <c r="Q934" s="46" t="str">
        <f>IFERROR(MAX(IF(OR(O934="",P934=""),"",IF(AND(AND(MONTH(E934)&gt;=7,MONTH(E934)&lt;8),AND(MONTH(F934)&gt;=7,MONTH(F934)&lt;8)),(NETWORKDAYS(E934,F934,Lister!$D$7:$D$13)-O934)*N934/NETWORKDAYS(Lister!$D$19,Lister!$E$19,Lister!$D$7:$D$13),IF(AND(AND(MONTH(E934)&gt;=7,MONTH(E934)&lt;8),MONTH(F934)&gt;7),(NETWORKDAYS(E934,Lister!$E$19,Lister!$D$7:$D$13)-O934)*N934/NETWORKDAYS(Lister!$D$19,Lister!$E$19,Lister!$D$7:$D$13),IF(MONTH(E934)&gt;7,0)))),0),"")</f>
        <v/>
      </c>
      <c r="R934" s="46" t="str">
        <f>IFERROR(MAX(IF(OR(O934="",P934=""),"",IF(AND(AND(MONTH(E934)&gt;=8,MONTH(E934)&lt;9),AND(MONTH(F934)&gt;=8,MONTH(F934)&lt;9)),(NETWORKDAYS(E934,F934,Lister!$D$7:$D$13)-P934)*N934/NETWORKDAYS(Lister!$D$20,Lister!$E$20,Lister!$D$7:$D$13),IF(AND(MONTH(E934)=7,MONTH(F934)=8),(NETWORKDAYS(Lister!$D$20,F934,Lister!$D$7:$D$13)-P934)*N934/NETWORKDAYS(Lister!$D$20,Lister!$E$20,Lister!$D$7:$D$13),IF(AND(MONTH(E934)=7,MONTH(F934)=7),0)))),0),"")</f>
        <v/>
      </c>
      <c r="S934" s="31" t="str">
        <f t="shared" si="101"/>
        <v/>
      </c>
      <c r="T934" s="31" t="str">
        <f t="shared" si="102"/>
        <v/>
      </c>
      <c r="U934" s="51" t="str">
        <f t="shared" si="103"/>
        <v/>
      </c>
    </row>
    <row r="935" spans="1:21" x14ac:dyDescent="0.25">
      <c r="A935" s="13" t="str">
        <f t="shared" si="104"/>
        <v/>
      </c>
      <c r="B935" s="55"/>
      <c r="C935" s="22"/>
      <c r="D935" s="23"/>
      <c r="E935" s="16"/>
      <c r="F935" s="16"/>
      <c r="G935" s="72" t="str">
        <f>IF(OR(E935="",F935=""),"",NETWORKDAYS(E935,F935,Lister!$D$7:$D$13))</f>
        <v/>
      </c>
      <c r="H935" s="19"/>
      <c r="I935" s="32" t="str">
        <f t="shared" si="98"/>
        <v/>
      </c>
      <c r="J935" s="18"/>
      <c r="K935" s="18"/>
      <c r="L935" s="46" t="str">
        <f t="shared" si="99"/>
        <v/>
      </c>
      <c r="M935" s="20"/>
      <c r="N935" s="31" t="str">
        <f t="shared" si="100"/>
        <v/>
      </c>
      <c r="O935" s="20"/>
      <c r="P935" s="20"/>
      <c r="Q935" s="46" t="str">
        <f>IFERROR(MAX(IF(OR(O935="",P935=""),"",IF(AND(AND(MONTH(E935)&gt;=7,MONTH(E935)&lt;8),AND(MONTH(F935)&gt;=7,MONTH(F935)&lt;8)),(NETWORKDAYS(E935,F935,Lister!$D$7:$D$13)-O935)*N935/NETWORKDAYS(Lister!$D$19,Lister!$E$19,Lister!$D$7:$D$13),IF(AND(AND(MONTH(E935)&gt;=7,MONTH(E935)&lt;8),MONTH(F935)&gt;7),(NETWORKDAYS(E935,Lister!$E$19,Lister!$D$7:$D$13)-O935)*N935/NETWORKDAYS(Lister!$D$19,Lister!$E$19,Lister!$D$7:$D$13),IF(MONTH(E935)&gt;7,0)))),0),"")</f>
        <v/>
      </c>
      <c r="R935" s="46" t="str">
        <f>IFERROR(MAX(IF(OR(O935="",P935=""),"",IF(AND(AND(MONTH(E935)&gt;=8,MONTH(E935)&lt;9),AND(MONTH(F935)&gt;=8,MONTH(F935)&lt;9)),(NETWORKDAYS(E935,F935,Lister!$D$7:$D$13)-P935)*N935/NETWORKDAYS(Lister!$D$20,Lister!$E$20,Lister!$D$7:$D$13),IF(AND(MONTH(E935)=7,MONTH(F935)=8),(NETWORKDAYS(Lister!$D$20,F935,Lister!$D$7:$D$13)-P935)*N935/NETWORKDAYS(Lister!$D$20,Lister!$E$20,Lister!$D$7:$D$13),IF(AND(MONTH(E935)=7,MONTH(F935)=7),0)))),0),"")</f>
        <v/>
      </c>
      <c r="S935" s="31" t="str">
        <f t="shared" si="101"/>
        <v/>
      </c>
      <c r="T935" s="31" t="str">
        <f t="shared" si="102"/>
        <v/>
      </c>
      <c r="U935" s="51" t="str">
        <f t="shared" si="103"/>
        <v/>
      </c>
    </row>
    <row r="936" spans="1:21" x14ac:dyDescent="0.25">
      <c r="A936" s="13" t="str">
        <f t="shared" si="104"/>
        <v/>
      </c>
      <c r="B936" s="55"/>
      <c r="C936" s="22"/>
      <c r="D936" s="23"/>
      <c r="E936" s="16"/>
      <c r="F936" s="16"/>
      <c r="G936" s="72" t="str">
        <f>IF(OR(E936="",F936=""),"",NETWORKDAYS(E936,F936,Lister!$D$7:$D$13))</f>
        <v/>
      </c>
      <c r="H936" s="19"/>
      <c r="I936" s="32" t="str">
        <f t="shared" si="98"/>
        <v/>
      </c>
      <c r="J936" s="18"/>
      <c r="K936" s="18"/>
      <c r="L936" s="46" t="str">
        <f t="shared" si="99"/>
        <v/>
      </c>
      <c r="M936" s="20"/>
      <c r="N936" s="31" t="str">
        <f t="shared" si="100"/>
        <v/>
      </c>
      <c r="O936" s="20"/>
      <c r="P936" s="20"/>
      <c r="Q936" s="46" t="str">
        <f>IFERROR(MAX(IF(OR(O936="",P936=""),"",IF(AND(AND(MONTH(E936)&gt;=7,MONTH(E936)&lt;8),AND(MONTH(F936)&gt;=7,MONTH(F936)&lt;8)),(NETWORKDAYS(E936,F936,Lister!$D$7:$D$13)-O936)*N936/NETWORKDAYS(Lister!$D$19,Lister!$E$19,Lister!$D$7:$D$13),IF(AND(AND(MONTH(E936)&gt;=7,MONTH(E936)&lt;8),MONTH(F936)&gt;7),(NETWORKDAYS(E936,Lister!$E$19,Lister!$D$7:$D$13)-O936)*N936/NETWORKDAYS(Lister!$D$19,Lister!$E$19,Lister!$D$7:$D$13),IF(MONTH(E936)&gt;7,0)))),0),"")</f>
        <v/>
      </c>
      <c r="R936" s="46" t="str">
        <f>IFERROR(MAX(IF(OR(O936="",P936=""),"",IF(AND(AND(MONTH(E936)&gt;=8,MONTH(E936)&lt;9),AND(MONTH(F936)&gt;=8,MONTH(F936)&lt;9)),(NETWORKDAYS(E936,F936,Lister!$D$7:$D$13)-P936)*N936/NETWORKDAYS(Lister!$D$20,Lister!$E$20,Lister!$D$7:$D$13),IF(AND(MONTH(E936)=7,MONTH(F936)=8),(NETWORKDAYS(Lister!$D$20,F936,Lister!$D$7:$D$13)-P936)*N936/NETWORKDAYS(Lister!$D$20,Lister!$E$20,Lister!$D$7:$D$13),IF(AND(MONTH(E936)=7,MONTH(F936)=7),0)))),0),"")</f>
        <v/>
      </c>
      <c r="S936" s="31" t="str">
        <f t="shared" si="101"/>
        <v/>
      </c>
      <c r="T936" s="31" t="str">
        <f t="shared" si="102"/>
        <v/>
      </c>
      <c r="U936" s="51" t="str">
        <f t="shared" si="103"/>
        <v/>
      </c>
    </row>
    <row r="937" spans="1:21" x14ac:dyDescent="0.25">
      <c r="A937" s="13" t="str">
        <f t="shared" si="104"/>
        <v/>
      </c>
      <c r="B937" s="55"/>
      <c r="C937" s="22"/>
      <c r="D937" s="23"/>
      <c r="E937" s="16"/>
      <c r="F937" s="16"/>
      <c r="G937" s="72" t="str">
        <f>IF(OR(E937="",F937=""),"",NETWORKDAYS(E937,F937,Lister!$D$7:$D$13))</f>
        <v/>
      </c>
      <c r="H937" s="19"/>
      <c r="I937" s="32" t="str">
        <f t="shared" si="98"/>
        <v/>
      </c>
      <c r="J937" s="18"/>
      <c r="K937" s="18"/>
      <c r="L937" s="46" t="str">
        <f t="shared" si="99"/>
        <v/>
      </c>
      <c r="M937" s="20"/>
      <c r="N937" s="31" t="str">
        <f t="shared" si="100"/>
        <v/>
      </c>
      <c r="O937" s="20"/>
      <c r="P937" s="20"/>
      <c r="Q937" s="46" t="str">
        <f>IFERROR(MAX(IF(OR(O937="",P937=""),"",IF(AND(AND(MONTH(E937)&gt;=7,MONTH(E937)&lt;8),AND(MONTH(F937)&gt;=7,MONTH(F937)&lt;8)),(NETWORKDAYS(E937,F937,Lister!$D$7:$D$13)-O937)*N937/NETWORKDAYS(Lister!$D$19,Lister!$E$19,Lister!$D$7:$D$13),IF(AND(AND(MONTH(E937)&gt;=7,MONTH(E937)&lt;8),MONTH(F937)&gt;7),(NETWORKDAYS(E937,Lister!$E$19,Lister!$D$7:$D$13)-O937)*N937/NETWORKDAYS(Lister!$D$19,Lister!$E$19,Lister!$D$7:$D$13),IF(MONTH(E937)&gt;7,0)))),0),"")</f>
        <v/>
      </c>
      <c r="R937" s="46" t="str">
        <f>IFERROR(MAX(IF(OR(O937="",P937=""),"",IF(AND(AND(MONTH(E937)&gt;=8,MONTH(E937)&lt;9),AND(MONTH(F937)&gt;=8,MONTH(F937)&lt;9)),(NETWORKDAYS(E937,F937,Lister!$D$7:$D$13)-P937)*N937/NETWORKDAYS(Lister!$D$20,Lister!$E$20,Lister!$D$7:$D$13),IF(AND(MONTH(E937)=7,MONTH(F937)=8),(NETWORKDAYS(Lister!$D$20,F937,Lister!$D$7:$D$13)-P937)*N937/NETWORKDAYS(Lister!$D$20,Lister!$E$20,Lister!$D$7:$D$13),IF(AND(MONTH(E937)=7,MONTH(F937)=7),0)))),0),"")</f>
        <v/>
      </c>
      <c r="S937" s="31" t="str">
        <f t="shared" si="101"/>
        <v/>
      </c>
      <c r="T937" s="31" t="str">
        <f t="shared" si="102"/>
        <v/>
      </c>
      <c r="U937" s="51" t="str">
        <f t="shared" si="103"/>
        <v/>
      </c>
    </row>
    <row r="938" spans="1:21" x14ac:dyDescent="0.25">
      <c r="A938" s="13" t="str">
        <f t="shared" si="104"/>
        <v/>
      </c>
      <c r="B938" s="55"/>
      <c r="C938" s="22"/>
      <c r="D938" s="23"/>
      <c r="E938" s="16"/>
      <c r="F938" s="16"/>
      <c r="G938" s="72" t="str">
        <f>IF(OR(E938="",F938=""),"",NETWORKDAYS(E938,F938,Lister!$D$7:$D$13))</f>
        <v/>
      </c>
      <c r="H938" s="19"/>
      <c r="I938" s="32" t="str">
        <f t="shared" si="98"/>
        <v/>
      </c>
      <c r="J938" s="18"/>
      <c r="K938" s="18"/>
      <c r="L938" s="46" t="str">
        <f t="shared" si="99"/>
        <v/>
      </c>
      <c r="M938" s="20"/>
      <c r="N938" s="31" t="str">
        <f t="shared" si="100"/>
        <v/>
      </c>
      <c r="O938" s="20"/>
      <c r="P938" s="20"/>
      <c r="Q938" s="46" t="str">
        <f>IFERROR(MAX(IF(OR(O938="",P938=""),"",IF(AND(AND(MONTH(E938)&gt;=7,MONTH(E938)&lt;8),AND(MONTH(F938)&gt;=7,MONTH(F938)&lt;8)),(NETWORKDAYS(E938,F938,Lister!$D$7:$D$13)-O938)*N938/NETWORKDAYS(Lister!$D$19,Lister!$E$19,Lister!$D$7:$D$13),IF(AND(AND(MONTH(E938)&gt;=7,MONTH(E938)&lt;8),MONTH(F938)&gt;7),(NETWORKDAYS(E938,Lister!$E$19,Lister!$D$7:$D$13)-O938)*N938/NETWORKDAYS(Lister!$D$19,Lister!$E$19,Lister!$D$7:$D$13),IF(MONTH(E938)&gt;7,0)))),0),"")</f>
        <v/>
      </c>
      <c r="R938" s="46" t="str">
        <f>IFERROR(MAX(IF(OR(O938="",P938=""),"",IF(AND(AND(MONTH(E938)&gt;=8,MONTH(E938)&lt;9),AND(MONTH(F938)&gt;=8,MONTH(F938)&lt;9)),(NETWORKDAYS(E938,F938,Lister!$D$7:$D$13)-P938)*N938/NETWORKDAYS(Lister!$D$20,Lister!$E$20,Lister!$D$7:$D$13),IF(AND(MONTH(E938)=7,MONTH(F938)=8),(NETWORKDAYS(Lister!$D$20,F938,Lister!$D$7:$D$13)-P938)*N938/NETWORKDAYS(Lister!$D$20,Lister!$E$20,Lister!$D$7:$D$13),IF(AND(MONTH(E938)=7,MONTH(F938)=7),0)))),0),"")</f>
        <v/>
      </c>
      <c r="S938" s="31" t="str">
        <f t="shared" si="101"/>
        <v/>
      </c>
      <c r="T938" s="31" t="str">
        <f t="shared" si="102"/>
        <v/>
      </c>
      <c r="U938" s="51" t="str">
        <f t="shared" si="103"/>
        <v/>
      </c>
    </row>
    <row r="939" spans="1:21" x14ac:dyDescent="0.25">
      <c r="A939" s="13" t="str">
        <f t="shared" si="104"/>
        <v/>
      </c>
      <c r="B939" s="55"/>
      <c r="C939" s="22"/>
      <c r="D939" s="23"/>
      <c r="E939" s="16"/>
      <c r="F939" s="16"/>
      <c r="G939" s="72" t="str">
        <f>IF(OR(E939="",F939=""),"",NETWORKDAYS(E939,F939,Lister!$D$7:$D$13))</f>
        <v/>
      </c>
      <c r="H939" s="19"/>
      <c r="I939" s="32" t="str">
        <f t="shared" si="98"/>
        <v/>
      </c>
      <c r="J939" s="18"/>
      <c r="K939" s="18"/>
      <c r="L939" s="46" t="str">
        <f t="shared" si="99"/>
        <v/>
      </c>
      <c r="M939" s="20"/>
      <c r="N939" s="31" t="str">
        <f t="shared" si="100"/>
        <v/>
      </c>
      <c r="O939" s="20"/>
      <c r="P939" s="20"/>
      <c r="Q939" s="46" t="str">
        <f>IFERROR(MAX(IF(OR(O939="",P939=""),"",IF(AND(AND(MONTH(E939)&gt;=7,MONTH(E939)&lt;8),AND(MONTH(F939)&gt;=7,MONTH(F939)&lt;8)),(NETWORKDAYS(E939,F939,Lister!$D$7:$D$13)-O939)*N939/NETWORKDAYS(Lister!$D$19,Lister!$E$19,Lister!$D$7:$D$13),IF(AND(AND(MONTH(E939)&gt;=7,MONTH(E939)&lt;8),MONTH(F939)&gt;7),(NETWORKDAYS(E939,Lister!$E$19,Lister!$D$7:$D$13)-O939)*N939/NETWORKDAYS(Lister!$D$19,Lister!$E$19,Lister!$D$7:$D$13),IF(MONTH(E939)&gt;7,0)))),0),"")</f>
        <v/>
      </c>
      <c r="R939" s="46" t="str">
        <f>IFERROR(MAX(IF(OR(O939="",P939=""),"",IF(AND(AND(MONTH(E939)&gt;=8,MONTH(E939)&lt;9),AND(MONTH(F939)&gt;=8,MONTH(F939)&lt;9)),(NETWORKDAYS(E939,F939,Lister!$D$7:$D$13)-P939)*N939/NETWORKDAYS(Lister!$D$20,Lister!$E$20,Lister!$D$7:$D$13),IF(AND(MONTH(E939)=7,MONTH(F939)=8),(NETWORKDAYS(Lister!$D$20,F939,Lister!$D$7:$D$13)-P939)*N939/NETWORKDAYS(Lister!$D$20,Lister!$E$20,Lister!$D$7:$D$13),IF(AND(MONTH(E939)=7,MONTH(F939)=7),0)))),0),"")</f>
        <v/>
      </c>
      <c r="S939" s="31" t="str">
        <f t="shared" si="101"/>
        <v/>
      </c>
      <c r="T939" s="31" t="str">
        <f t="shared" si="102"/>
        <v/>
      </c>
      <c r="U939" s="51" t="str">
        <f t="shared" si="103"/>
        <v/>
      </c>
    </row>
    <row r="940" spans="1:21" x14ac:dyDescent="0.25">
      <c r="A940" s="13" t="str">
        <f t="shared" si="104"/>
        <v/>
      </c>
      <c r="B940" s="55"/>
      <c r="C940" s="22"/>
      <c r="D940" s="23"/>
      <c r="E940" s="16"/>
      <c r="F940" s="16"/>
      <c r="G940" s="72" t="str">
        <f>IF(OR(E940="",F940=""),"",NETWORKDAYS(E940,F940,Lister!$D$7:$D$13))</f>
        <v/>
      </c>
      <c r="H940" s="19"/>
      <c r="I940" s="32" t="str">
        <f t="shared" si="98"/>
        <v/>
      </c>
      <c r="J940" s="18"/>
      <c r="K940" s="18"/>
      <c r="L940" s="46" t="str">
        <f t="shared" si="99"/>
        <v/>
      </c>
      <c r="M940" s="20"/>
      <c r="N940" s="31" t="str">
        <f t="shared" si="100"/>
        <v/>
      </c>
      <c r="O940" s="20"/>
      <c r="P940" s="20"/>
      <c r="Q940" s="46" t="str">
        <f>IFERROR(MAX(IF(OR(O940="",P940=""),"",IF(AND(AND(MONTH(E940)&gt;=7,MONTH(E940)&lt;8),AND(MONTH(F940)&gt;=7,MONTH(F940)&lt;8)),(NETWORKDAYS(E940,F940,Lister!$D$7:$D$13)-O940)*N940/NETWORKDAYS(Lister!$D$19,Lister!$E$19,Lister!$D$7:$D$13),IF(AND(AND(MONTH(E940)&gt;=7,MONTH(E940)&lt;8),MONTH(F940)&gt;7),(NETWORKDAYS(E940,Lister!$E$19,Lister!$D$7:$D$13)-O940)*N940/NETWORKDAYS(Lister!$D$19,Lister!$E$19,Lister!$D$7:$D$13),IF(MONTH(E940)&gt;7,0)))),0),"")</f>
        <v/>
      </c>
      <c r="R940" s="46" t="str">
        <f>IFERROR(MAX(IF(OR(O940="",P940=""),"",IF(AND(AND(MONTH(E940)&gt;=8,MONTH(E940)&lt;9),AND(MONTH(F940)&gt;=8,MONTH(F940)&lt;9)),(NETWORKDAYS(E940,F940,Lister!$D$7:$D$13)-P940)*N940/NETWORKDAYS(Lister!$D$20,Lister!$E$20,Lister!$D$7:$D$13),IF(AND(MONTH(E940)=7,MONTH(F940)=8),(NETWORKDAYS(Lister!$D$20,F940,Lister!$D$7:$D$13)-P940)*N940/NETWORKDAYS(Lister!$D$20,Lister!$E$20,Lister!$D$7:$D$13),IF(AND(MONTH(E940)=7,MONTH(F940)=7),0)))),0),"")</f>
        <v/>
      </c>
      <c r="S940" s="31" t="str">
        <f t="shared" si="101"/>
        <v/>
      </c>
      <c r="T940" s="31" t="str">
        <f t="shared" si="102"/>
        <v/>
      </c>
      <c r="U940" s="51" t="str">
        <f t="shared" si="103"/>
        <v/>
      </c>
    </row>
    <row r="941" spans="1:21" x14ac:dyDescent="0.25">
      <c r="A941" s="13" t="str">
        <f t="shared" si="104"/>
        <v/>
      </c>
      <c r="B941" s="55"/>
      <c r="C941" s="22"/>
      <c r="D941" s="23"/>
      <c r="E941" s="16"/>
      <c r="F941" s="16"/>
      <c r="G941" s="72" t="str">
        <f>IF(OR(E941="",F941=""),"",NETWORKDAYS(E941,F941,Lister!$D$7:$D$13))</f>
        <v/>
      </c>
      <c r="H941" s="19"/>
      <c r="I941" s="32" t="str">
        <f t="shared" si="98"/>
        <v/>
      </c>
      <c r="J941" s="18"/>
      <c r="K941" s="18"/>
      <c r="L941" s="46" t="str">
        <f t="shared" si="99"/>
        <v/>
      </c>
      <c r="M941" s="20"/>
      <c r="N941" s="31" t="str">
        <f t="shared" si="100"/>
        <v/>
      </c>
      <c r="O941" s="20"/>
      <c r="P941" s="20"/>
      <c r="Q941" s="46" t="str">
        <f>IFERROR(MAX(IF(OR(O941="",P941=""),"",IF(AND(AND(MONTH(E941)&gt;=7,MONTH(E941)&lt;8),AND(MONTH(F941)&gt;=7,MONTH(F941)&lt;8)),(NETWORKDAYS(E941,F941,Lister!$D$7:$D$13)-O941)*N941/NETWORKDAYS(Lister!$D$19,Lister!$E$19,Lister!$D$7:$D$13),IF(AND(AND(MONTH(E941)&gt;=7,MONTH(E941)&lt;8),MONTH(F941)&gt;7),(NETWORKDAYS(E941,Lister!$E$19,Lister!$D$7:$D$13)-O941)*N941/NETWORKDAYS(Lister!$D$19,Lister!$E$19,Lister!$D$7:$D$13),IF(MONTH(E941)&gt;7,0)))),0),"")</f>
        <v/>
      </c>
      <c r="R941" s="46" t="str">
        <f>IFERROR(MAX(IF(OR(O941="",P941=""),"",IF(AND(AND(MONTH(E941)&gt;=8,MONTH(E941)&lt;9),AND(MONTH(F941)&gt;=8,MONTH(F941)&lt;9)),(NETWORKDAYS(E941,F941,Lister!$D$7:$D$13)-P941)*N941/NETWORKDAYS(Lister!$D$20,Lister!$E$20,Lister!$D$7:$D$13),IF(AND(MONTH(E941)=7,MONTH(F941)=8),(NETWORKDAYS(Lister!$D$20,F941,Lister!$D$7:$D$13)-P941)*N941/NETWORKDAYS(Lister!$D$20,Lister!$E$20,Lister!$D$7:$D$13),IF(AND(MONTH(E941)=7,MONTH(F941)=7),0)))),0),"")</f>
        <v/>
      </c>
      <c r="S941" s="31" t="str">
        <f t="shared" si="101"/>
        <v/>
      </c>
      <c r="T941" s="31" t="str">
        <f t="shared" si="102"/>
        <v/>
      </c>
      <c r="U941" s="51" t="str">
        <f t="shared" si="103"/>
        <v/>
      </c>
    </row>
    <row r="942" spans="1:21" x14ac:dyDescent="0.25">
      <c r="A942" s="13" t="str">
        <f t="shared" si="104"/>
        <v/>
      </c>
      <c r="B942" s="55"/>
      <c r="C942" s="22"/>
      <c r="D942" s="23"/>
      <c r="E942" s="16"/>
      <c r="F942" s="16"/>
      <c r="G942" s="72" t="str">
        <f>IF(OR(E942="",F942=""),"",NETWORKDAYS(E942,F942,Lister!$D$7:$D$13))</f>
        <v/>
      </c>
      <c r="H942" s="19"/>
      <c r="I942" s="32" t="str">
        <f t="shared" si="98"/>
        <v/>
      </c>
      <c r="J942" s="18"/>
      <c r="K942" s="18"/>
      <c r="L942" s="46" t="str">
        <f t="shared" si="99"/>
        <v/>
      </c>
      <c r="M942" s="20"/>
      <c r="N942" s="31" t="str">
        <f t="shared" si="100"/>
        <v/>
      </c>
      <c r="O942" s="20"/>
      <c r="P942" s="20"/>
      <c r="Q942" s="46" t="str">
        <f>IFERROR(MAX(IF(OR(O942="",P942=""),"",IF(AND(AND(MONTH(E942)&gt;=7,MONTH(E942)&lt;8),AND(MONTH(F942)&gt;=7,MONTH(F942)&lt;8)),(NETWORKDAYS(E942,F942,Lister!$D$7:$D$13)-O942)*N942/NETWORKDAYS(Lister!$D$19,Lister!$E$19,Lister!$D$7:$D$13),IF(AND(AND(MONTH(E942)&gt;=7,MONTH(E942)&lt;8),MONTH(F942)&gt;7),(NETWORKDAYS(E942,Lister!$E$19,Lister!$D$7:$D$13)-O942)*N942/NETWORKDAYS(Lister!$D$19,Lister!$E$19,Lister!$D$7:$D$13),IF(MONTH(E942)&gt;7,0)))),0),"")</f>
        <v/>
      </c>
      <c r="R942" s="46" t="str">
        <f>IFERROR(MAX(IF(OR(O942="",P942=""),"",IF(AND(AND(MONTH(E942)&gt;=8,MONTH(E942)&lt;9),AND(MONTH(F942)&gt;=8,MONTH(F942)&lt;9)),(NETWORKDAYS(E942,F942,Lister!$D$7:$D$13)-P942)*N942/NETWORKDAYS(Lister!$D$20,Lister!$E$20,Lister!$D$7:$D$13),IF(AND(MONTH(E942)=7,MONTH(F942)=8),(NETWORKDAYS(Lister!$D$20,F942,Lister!$D$7:$D$13)-P942)*N942/NETWORKDAYS(Lister!$D$20,Lister!$E$20,Lister!$D$7:$D$13),IF(AND(MONTH(E942)=7,MONTH(F942)=7),0)))),0),"")</f>
        <v/>
      </c>
      <c r="S942" s="31" t="str">
        <f t="shared" si="101"/>
        <v/>
      </c>
      <c r="T942" s="31" t="str">
        <f t="shared" si="102"/>
        <v/>
      </c>
      <c r="U942" s="51" t="str">
        <f t="shared" si="103"/>
        <v/>
      </c>
    </row>
    <row r="943" spans="1:21" x14ac:dyDescent="0.25">
      <c r="A943" s="13" t="str">
        <f t="shared" si="104"/>
        <v/>
      </c>
      <c r="B943" s="55"/>
      <c r="C943" s="22"/>
      <c r="D943" s="23"/>
      <c r="E943" s="16"/>
      <c r="F943" s="16"/>
      <c r="G943" s="72" t="str">
        <f>IF(OR(E943="",F943=""),"",NETWORKDAYS(E943,F943,Lister!$D$7:$D$13))</f>
        <v/>
      </c>
      <c r="H943" s="19"/>
      <c r="I943" s="32" t="str">
        <f t="shared" si="98"/>
        <v/>
      </c>
      <c r="J943" s="18"/>
      <c r="K943" s="18"/>
      <c r="L943" s="46" t="str">
        <f t="shared" si="99"/>
        <v/>
      </c>
      <c r="M943" s="20"/>
      <c r="N943" s="31" t="str">
        <f t="shared" si="100"/>
        <v/>
      </c>
      <c r="O943" s="20"/>
      <c r="P943" s="20"/>
      <c r="Q943" s="46" t="str">
        <f>IFERROR(MAX(IF(OR(O943="",P943=""),"",IF(AND(AND(MONTH(E943)&gt;=7,MONTH(E943)&lt;8),AND(MONTH(F943)&gt;=7,MONTH(F943)&lt;8)),(NETWORKDAYS(E943,F943,Lister!$D$7:$D$13)-O943)*N943/NETWORKDAYS(Lister!$D$19,Lister!$E$19,Lister!$D$7:$D$13),IF(AND(AND(MONTH(E943)&gt;=7,MONTH(E943)&lt;8),MONTH(F943)&gt;7),(NETWORKDAYS(E943,Lister!$E$19,Lister!$D$7:$D$13)-O943)*N943/NETWORKDAYS(Lister!$D$19,Lister!$E$19,Lister!$D$7:$D$13),IF(MONTH(E943)&gt;7,0)))),0),"")</f>
        <v/>
      </c>
      <c r="R943" s="46" t="str">
        <f>IFERROR(MAX(IF(OR(O943="",P943=""),"",IF(AND(AND(MONTH(E943)&gt;=8,MONTH(E943)&lt;9),AND(MONTH(F943)&gt;=8,MONTH(F943)&lt;9)),(NETWORKDAYS(E943,F943,Lister!$D$7:$D$13)-P943)*N943/NETWORKDAYS(Lister!$D$20,Lister!$E$20,Lister!$D$7:$D$13),IF(AND(MONTH(E943)=7,MONTH(F943)=8),(NETWORKDAYS(Lister!$D$20,F943,Lister!$D$7:$D$13)-P943)*N943/NETWORKDAYS(Lister!$D$20,Lister!$E$20,Lister!$D$7:$D$13),IF(AND(MONTH(E943)=7,MONTH(F943)=7),0)))),0),"")</f>
        <v/>
      </c>
      <c r="S943" s="31" t="str">
        <f t="shared" si="101"/>
        <v/>
      </c>
      <c r="T943" s="31" t="str">
        <f t="shared" si="102"/>
        <v/>
      </c>
      <c r="U943" s="51" t="str">
        <f t="shared" si="103"/>
        <v/>
      </c>
    </row>
    <row r="944" spans="1:21" x14ac:dyDescent="0.25">
      <c r="A944" s="13" t="str">
        <f t="shared" si="104"/>
        <v/>
      </c>
      <c r="B944" s="55"/>
      <c r="C944" s="22"/>
      <c r="D944" s="23"/>
      <c r="E944" s="16"/>
      <c r="F944" s="16"/>
      <c r="G944" s="72" t="str">
        <f>IF(OR(E944="",F944=""),"",NETWORKDAYS(E944,F944,Lister!$D$7:$D$13))</f>
        <v/>
      </c>
      <c r="H944" s="19"/>
      <c r="I944" s="32" t="str">
        <f t="shared" si="98"/>
        <v/>
      </c>
      <c r="J944" s="18"/>
      <c r="K944" s="18"/>
      <c r="L944" s="46" t="str">
        <f t="shared" si="99"/>
        <v/>
      </c>
      <c r="M944" s="20"/>
      <c r="N944" s="31" t="str">
        <f t="shared" si="100"/>
        <v/>
      </c>
      <c r="O944" s="20"/>
      <c r="P944" s="20"/>
      <c r="Q944" s="46" t="str">
        <f>IFERROR(MAX(IF(OR(O944="",P944=""),"",IF(AND(AND(MONTH(E944)&gt;=7,MONTH(E944)&lt;8),AND(MONTH(F944)&gt;=7,MONTH(F944)&lt;8)),(NETWORKDAYS(E944,F944,Lister!$D$7:$D$13)-O944)*N944/NETWORKDAYS(Lister!$D$19,Lister!$E$19,Lister!$D$7:$D$13),IF(AND(AND(MONTH(E944)&gt;=7,MONTH(E944)&lt;8),MONTH(F944)&gt;7),(NETWORKDAYS(E944,Lister!$E$19,Lister!$D$7:$D$13)-O944)*N944/NETWORKDAYS(Lister!$D$19,Lister!$E$19,Lister!$D$7:$D$13),IF(MONTH(E944)&gt;7,0)))),0),"")</f>
        <v/>
      </c>
      <c r="R944" s="46" t="str">
        <f>IFERROR(MAX(IF(OR(O944="",P944=""),"",IF(AND(AND(MONTH(E944)&gt;=8,MONTH(E944)&lt;9),AND(MONTH(F944)&gt;=8,MONTH(F944)&lt;9)),(NETWORKDAYS(E944,F944,Lister!$D$7:$D$13)-P944)*N944/NETWORKDAYS(Lister!$D$20,Lister!$E$20,Lister!$D$7:$D$13),IF(AND(MONTH(E944)=7,MONTH(F944)=8),(NETWORKDAYS(Lister!$D$20,F944,Lister!$D$7:$D$13)-P944)*N944/NETWORKDAYS(Lister!$D$20,Lister!$E$20,Lister!$D$7:$D$13),IF(AND(MONTH(E944)=7,MONTH(F944)=7),0)))),0),"")</f>
        <v/>
      </c>
      <c r="S944" s="31" t="str">
        <f t="shared" si="101"/>
        <v/>
      </c>
      <c r="T944" s="31" t="str">
        <f t="shared" si="102"/>
        <v/>
      </c>
      <c r="U944" s="51" t="str">
        <f t="shared" si="103"/>
        <v/>
      </c>
    </row>
    <row r="945" spans="1:21" x14ac:dyDescent="0.25">
      <c r="A945" s="13" t="str">
        <f t="shared" si="104"/>
        <v/>
      </c>
      <c r="B945" s="55"/>
      <c r="C945" s="22"/>
      <c r="D945" s="23"/>
      <c r="E945" s="16"/>
      <c r="F945" s="16"/>
      <c r="G945" s="72" t="str">
        <f>IF(OR(E945="",F945=""),"",NETWORKDAYS(E945,F945,Lister!$D$7:$D$13))</f>
        <v/>
      </c>
      <c r="H945" s="19"/>
      <c r="I945" s="32" t="str">
        <f t="shared" si="98"/>
        <v/>
      </c>
      <c r="J945" s="18"/>
      <c r="K945" s="18"/>
      <c r="L945" s="46" t="str">
        <f t="shared" si="99"/>
        <v/>
      </c>
      <c r="M945" s="20"/>
      <c r="N945" s="31" t="str">
        <f t="shared" si="100"/>
        <v/>
      </c>
      <c r="O945" s="20"/>
      <c r="P945" s="20"/>
      <c r="Q945" s="46" t="str">
        <f>IFERROR(MAX(IF(OR(O945="",P945=""),"",IF(AND(AND(MONTH(E945)&gt;=7,MONTH(E945)&lt;8),AND(MONTH(F945)&gt;=7,MONTH(F945)&lt;8)),(NETWORKDAYS(E945,F945,Lister!$D$7:$D$13)-O945)*N945/NETWORKDAYS(Lister!$D$19,Lister!$E$19,Lister!$D$7:$D$13),IF(AND(AND(MONTH(E945)&gt;=7,MONTH(E945)&lt;8),MONTH(F945)&gt;7),(NETWORKDAYS(E945,Lister!$E$19,Lister!$D$7:$D$13)-O945)*N945/NETWORKDAYS(Lister!$D$19,Lister!$E$19,Lister!$D$7:$D$13),IF(MONTH(E945)&gt;7,0)))),0),"")</f>
        <v/>
      </c>
      <c r="R945" s="46" t="str">
        <f>IFERROR(MAX(IF(OR(O945="",P945=""),"",IF(AND(AND(MONTH(E945)&gt;=8,MONTH(E945)&lt;9),AND(MONTH(F945)&gt;=8,MONTH(F945)&lt;9)),(NETWORKDAYS(E945,F945,Lister!$D$7:$D$13)-P945)*N945/NETWORKDAYS(Lister!$D$20,Lister!$E$20,Lister!$D$7:$D$13),IF(AND(MONTH(E945)=7,MONTH(F945)=8),(NETWORKDAYS(Lister!$D$20,F945,Lister!$D$7:$D$13)-P945)*N945/NETWORKDAYS(Lister!$D$20,Lister!$E$20,Lister!$D$7:$D$13),IF(AND(MONTH(E945)=7,MONTH(F945)=7),0)))),0),"")</f>
        <v/>
      </c>
      <c r="S945" s="31" t="str">
        <f t="shared" si="101"/>
        <v/>
      </c>
      <c r="T945" s="31" t="str">
        <f t="shared" si="102"/>
        <v/>
      </c>
      <c r="U945" s="51" t="str">
        <f t="shared" si="103"/>
        <v/>
      </c>
    </row>
    <row r="946" spans="1:21" x14ac:dyDescent="0.25">
      <c r="A946" s="13" t="str">
        <f t="shared" si="104"/>
        <v/>
      </c>
      <c r="B946" s="55"/>
      <c r="C946" s="22"/>
      <c r="D946" s="23"/>
      <c r="E946" s="16"/>
      <c r="F946" s="16"/>
      <c r="G946" s="72" t="str">
        <f>IF(OR(E946="",F946=""),"",NETWORKDAYS(E946,F946,Lister!$D$7:$D$13))</f>
        <v/>
      </c>
      <c r="H946" s="19"/>
      <c r="I946" s="32" t="str">
        <f t="shared" si="98"/>
        <v/>
      </c>
      <c r="J946" s="18"/>
      <c r="K946" s="18"/>
      <c r="L946" s="46" t="str">
        <f t="shared" si="99"/>
        <v/>
      </c>
      <c r="M946" s="20"/>
      <c r="N946" s="31" t="str">
        <f t="shared" si="100"/>
        <v/>
      </c>
      <c r="O946" s="20"/>
      <c r="P946" s="20"/>
      <c r="Q946" s="46" t="str">
        <f>IFERROR(MAX(IF(OR(O946="",P946=""),"",IF(AND(AND(MONTH(E946)&gt;=7,MONTH(E946)&lt;8),AND(MONTH(F946)&gt;=7,MONTH(F946)&lt;8)),(NETWORKDAYS(E946,F946,Lister!$D$7:$D$13)-O946)*N946/NETWORKDAYS(Lister!$D$19,Lister!$E$19,Lister!$D$7:$D$13),IF(AND(AND(MONTH(E946)&gt;=7,MONTH(E946)&lt;8),MONTH(F946)&gt;7),(NETWORKDAYS(E946,Lister!$E$19,Lister!$D$7:$D$13)-O946)*N946/NETWORKDAYS(Lister!$D$19,Lister!$E$19,Lister!$D$7:$D$13),IF(MONTH(E946)&gt;7,0)))),0),"")</f>
        <v/>
      </c>
      <c r="R946" s="46" t="str">
        <f>IFERROR(MAX(IF(OR(O946="",P946=""),"",IF(AND(AND(MONTH(E946)&gt;=8,MONTH(E946)&lt;9),AND(MONTH(F946)&gt;=8,MONTH(F946)&lt;9)),(NETWORKDAYS(E946,F946,Lister!$D$7:$D$13)-P946)*N946/NETWORKDAYS(Lister!$D$20,Lister!$E$20,Lister!$D$7:$D$13),IF(AND(MONTH(E946)=7,MONTH(F946)=8),(NETWORKDAYS(Lister!$D$20,F946,Lister!$D$7:$D$13)-P946)*N946/NETWORKDAYS(Lister!$D$20,Lister!$E$20,Lister!$D$7:$D$13),IF(AND(MONTH(E946)=7,MONTH(F946)=7),0)))),0),"")</f>
        <v/>
      </c>
      <c r="S946" s="31" t="str">
        <f t="shared" si="101"/>
        <v/>
      </c>
      <c r="T946" s="31" t="str">
        <f t="shared" si="102"/>
        <v/>
      </c>
      <c r="U946" s="51" t="str">
        <f t="shared" si="103"/>
        <v/>
      </c>
    </row>
    <row r="947" spans="1:21" x14ac:dyDescent="0.25">
      <c r="A947" s="13" t="str">
        <f t="shared" si="104"/>
        <v/>
      </c>
      <c r="B947" s="55"/>
      <c r="C947" s="22"/>
      <c r="D947" s="23"/>
      <c r="E947" s="16"/>
      <c r="F947" s="16"/>
      <c r="G947" s="72" t="str">
        <f>IF(OR(E947="",F947=""),"",NETWORKDAYS(E947,F947,Lister!$D$7:$D$13))</f>
        <v/>
      </c>
      <c r="H947" s="19"/>
      <c r="I947" s="32" t="str">
        <f t="shared" si="98"/>
        <v/>
      </c>
      <c r="J947" s="18"/>
      <c r="K947" s="18"/>
      <c r="L947" s="46" t="str">
        <f t="shared" si="99"/>
        <v/>
      </c>
      <c r="M947" s="20"/>
      <c r="N947" s="31" t="str">
        <f t="shared" si="100"/>
        <v/>
      </c>
      <c r="O947" s="20"/>
      <c r="P947" s="20"/>
      <c r="Q947" s="46" t="str">
        <f>IFERROR(MAX(IF(OR(O947="",P947=""),"",IF(AND(AND(MONTH(E947)&gt;=7,MONTH(E947)&lt;8),AND(MONTH(F947)&gt;=7,MONTH(F947)&lt;8)),(NETWORKDAYS(E947,F947,Lister!$D$7:$D$13)-O947)*N947/NETWORKDAYS(Lister!$D$19,Lister!$E$19,Lister!$D$7:$D$13),IF(AND(AND(MONTH(E947)&gt;=7,MONTH(E947)&lt;8),MONTH(F947)&gt;7),(NETWORKDAYS(E947,Lister!$E$19,Lister!$D$7:$D$13)-O947)*N947/NETWORKDAYS(Lister!$D$19,Lister!$E$19,Lister!$D$7:$D$13),IF(MONTH(E947)&gt;7,0)))),0),"")</f>
        <v/>
      </c>
      <c r="R947" s="46" t="str">
        <f>IFERROR(MAX(IF(OR(O947="",P947=""),"",IF(AND(AND(MONTH(E947)&gt;=8,MONTH(E947)&lt;9),AND(MONTH(F947)&gt;=8,MONTH(F947)&lt;9)),(NETWORKDAYS(E947,F947,Lister!$D$7:$D$13)-P947)*N947/NETWORKDAYS(Lister!$D$20,Lister!$E$20,Lister!$D$7:$D$13),IF(AND(MONTH(E947)=7,MONTH(F947)=8),(NETWORKDAYS(Lister!$D$20,F947,Lister!$D$7:$D$13)-P947)*N947/NETWORKDAYS(Lister!$D$20,Lister!$E$20,Lister!$D$7:$D$13),IF(AND(MONTH(E947)=7,MONTH(F947)=7),0)))),0),"")</f>
        <v/>
      </c>
      <c r="S947" s="31" t="str">
        <f t="shared" si="101"/>
        <v/>
      </c>
      <c r="T947" s="31" t="str">
        <f t="shared" si="102"/>
        <v/>
      </c>
      <c r="U947" s="51" t="str">
        <f t="shared" si="103"/>
        <v/>
      </c>
    </row>
    <row r="948" spans="1:21" x14ac:dyDescent="0.25">
      <c r="A948" s="13" t="str">
        <f t="shared" si="104"/>
        <v/>
      </c>
      <c r="B948" s="55"/>
      <c r="C948" s="22"/>
      <c r="D948" s="23"/>
      <c r="E948" s="16"/>
      <c r="F948" s="16"/>
      <c r="G948" s="72" t="str">
        <f>IF(OR(E948="",F948=""),"",NETWORKDAYS(E948,F948,Lister!$D$7:$D$13))</f>
        <v/>
      </c>
      <c r="H948" s="19"/>
      <c r="I948" s="32" t="str">
        <f t="shared" si="98"/>
        <v/>
      </c>
      <c r="J948" s="18"/>
      <c r="K948" s="18"/>
      <c r="L948" s="46" t="str">
        <f t="shared" si="99"/>
        <v/>
      </c>
      <c r="M948" s="20"/>
      <c r="N948" s="31" t="str">
        <f t="shared" si="100"/>
        <v/>
      </c>
      <c r="O948" s="20"/>
      <c r="P948" s="20"/>
      <c r="Q948" s="46" t="str">
        <f>IFERROR(MAX(IF(OR(O948="",P948=""),"",IF(AND(AND(MONTH(E948)&gt;=7,MONTH(E948)&lt;8),AND(MONTH(F948)&gt;=7,MONTH(F948)&lt;8)),(NETWORKDAYS(E948,F948,Lister!$D$7:$D$13)-O948)*N948/NETWORKDAYS(Lister!$D$19,Lister!$E$19,Lister!$D$7:$D$13),IF(AND(AND(MONTH(E948)&gt;=7,MONTH(E948)&lt;8),MONTH(F948)&gt;7),(NETWORKDAYS(E948,Lister!$E$19,Lister!$D$7:$D$13)-O948)*N948/NETWORKDAYS(Lister!$D$19,Lister!$E$19,Lister!$D$7:$D$13),IF(MONTH(E948)&gt;7,0)))),0),"")</f>
        <v/>
      </c>
      <c r="R948" s="46" t="str">
        <f>IFERROR(MAX(IF(OR(O948="",P948=""),"",IF(AND(AND(MONTH(E948)&gt;=8,MONTH(E948)&lt;9),AND(MONTH(F948)&gt;=8,MONTH(F948)&lt;9)),(NETWORKDAYS(E948,F948,Lister!$D$7:$D$13)-P948)*N948/NETWORKDAYS(Lister!$D$20,Lister!$E$20,Lister!$D$7:$D$13),IF(AND(MONTH(E948)=7,MONTH(F948)=8),(NETWORKDAYS(Lister!$D$20,F948,Lister!$D$7:$D$13)-P948)*N948/NETWORKDAYS(Lister!$D$20,Lister!$E$20,Lister!$D$7:$D$13),IF(AND(MONTH(E948)=7,MONTH(F948)=7),0)))),0),"")</f>
        <v/>
      </c>
      <c r="S948" s="31" t="str">
        <f t="shared" si="101"/>
        <v/>
      </c>
      <c r="T948" s="31" t="str">
        <f t="shared" si="102"/>
        <v/>
      </c>
      <c r="U948" s="51" t="str">
        <f t="shared" si="103"/>
        <v/>
      </c>
    </row>
    <row r="949" spans="1:21" x14ac:dyDescent="0.25">
      <c r="A949" s="13" t="str">
        <f t="shared" si="104"/>
        <v/>
      </c>
      <c r="B949" s="55"/>
      <c r="C949" s="22"/>
      <c r="D949" s="23"/>
      <c r="E949" s="16"/>
      <c r="F949" s="16"/>
      <c r="G949" s="72" t="str">
        <f>IF(OR(E949="",F949=""),"",NETWORKDAYS(E949,F949,Lister!$D$7:$D$13))</f>
        <v/>
      </c>
      <c r="H949" s="19"/>
      <c r="I949" s="32" t="str">
        <f t="shared" si="98"/>
        <v/>
      </c>
      <c r="J949" s="18"/>
      <c r="K949" s="18"/>
      <c r="L949" s="46" t="str">
        <f t="shared" si="99"/>
        <v/>
      </c>
      <c r="M949" s="20"/>
      <c r="N949" s="31" t="str">
        <f t="shared" si="100"/>
        <v/>
      </c>
      <c r="O949" s="20"/>
      <c r="P949" s="20"/>
      <c r="Q949" s="46" t="str">
        <f>IFERROR(MAX(IF(OR(O949="",P949=""),"",IF(AND(AND(MONTH(E949)&gt;=7,MONTH(E949)&lt;8),AND(MONTH(F949)&gt;=7,MONTH(F949)&lt;8)),(NETWORKDAYS(E949,F949,Lister!$D$7:$D$13)-O949)*N949/NETWORKDAYS(Lister!$D$19,Lister!$E$19,Lister!$D$7:$D$13),IF(AND(AND(MONTH(E949)&gt;=7,MONTH(E949)&lt;8),MONTH(F949)&gt;7),(NETWORKDAYS(E949,Lister!$E$19,Lister!$D$7:$D$13)-O949)*N949/NETWORKDAYS(Lister!$D$19,Lister!$E$19,Lister!$D$7:$D$13),IF(MONTH(E949)&gt;7,0)))),0),"")</f>
        <v/>
      </c>
      <c r="R949" s="46" t="str">
        <f>IFERROR(MAX(IF(OR(O949="",P949=""),"",IF(AND(AND(MONTH(E949)&gt;=8,MONTH(E949)&lt;9),AND(MONTH(F949)&gt;=8,MONTH(F949)&lt;9)),(NETWORKDAYS(E949,F949,Lister!$D$7:$D$13)-P949)*N949/NETWORKDAYS(Lister!$D$20,Lister!$E$20,Lister!$D$7:$D$13),IF(AND(MONTH(E949)=7,MONTH(F949)=8),(NETWORKDAYS(Lister!$D$20,F949,Lister!$D$7:$D$13)-P949)*N949/NETWORKDAYS(Lister!$D$20,Lister!$E$20,Lister!$D$7:$D$13),IF(AND(MONTH(E949)=7,MONTH(F949)=7),0)))),0),"")</f>
        <v/>
      </c>
      <c r="S949" s="31" t="str">
        <f t="shared" si="101"/>
        <v/>
      </c>
      <c r="T949" s="31" t="str">
        <f t="shared" si="102"/>
        <v/>
      </c>
      <c r="U949" s="51" t="str">
        <f t="shared" si="103"/>
        <v/>
      </c>
    </row>
    <row r="950" spans="1:21" x14ac:dyDescent="0.25">
      <c r="A950" s="13" t="str">
        <f t="shared" si="104"/>
        <v/>
      </c>
      <c r="B950" s="55"/>
      <c r="C950" s="22"/>
      <c r="D950" s="23"/>
      <c r="E950" s="16"/>
      <c r="F950" s="16"/>
      <c r="G950" s="72" t="str">
        <f>IF(OR(E950="",F950=""),"",NETWORKDAYS(E950,F950,Lister!$D$7:$D$13))</f>
        <v/>
      </c>
      <c r="H950" s="19"/>
      <c r="I950" s="32" t="str">
        <f t="shared" si="98"/>
        <v/>
      </c>
      <c r="J950" s="18"/>
      <c r="K950" s="18"/>
      <c r="L950" s="46" t="str">
        <f t="shared" si="99"/>
        <v/>
      </c>
      <c r="M950" s="20"/>
      <c r="N950" s="31" t="str">
        <f t="shared" si="100"/>
        <v/>
      </c>
      <c r="O950" s="20"/>
      <c r="P950" s="20"/>
      <c r="Q950" s="46" t="str">
        <f>IFERROR(MAX(IF(OR(O950="",P950=""),"",IF(AND(AND(MONTH(E950)&gt;=7,MONTH(E950)&lt;8),AND(MONTH(F950)&gt;=7,MONTH(F950)&lt;8)),(NETWORKDAYS(E950,F950,Lister!$D$7:$D$13)-O950)*N950/NETWORKDAYS(Lister!$D$19,Lister!$E$19,Lister!$D$7:$D$13),IF(AND(AND(MONTH(E950)&gt;=7,MONTH(E950)&lt;8),MONTH(F950)&gt;7),(NETWORKDAYS(E950,Lister!$E$19,Lister!$D$7:$D$13)-O950)*N950/NETWORKDAYS(Lister!$D$19,Lister!$E$19,Lister!$D$7:$D$13),IF(MONTH(E950)&gt;7,0)))),0),"")</f>
        <v/>
      </c>
      <c r="R950" s="46" t="str">
        <f>IFERROR(MAX(IF(OR(O950="",P950=""),"",IF(AND(AND(MONTH(E950)&gt;=8,MONTH(E950)&lt;9),AND(MONTH(F950)&gt;=8,MONTH(F950)&lt;9)),(NETWORKDAYS(E950,F950,Lister!$D$7:$D$13)-P950)*N950/NETWORKDAYS(Lister!$D$20,Lister!$E$20,Lister!$D$7:$D$13),IF(AND(MONTH(E950)=7,MONTH(F950)=8),(NETWORKDAYS(Lister!$D$20,F950,Lister!$D$7:$D$13)-P950)*N950/NETWORKDAYS(Lister!$D$20,Lister!$E$20,Lister!$D$7:$D$13),IF(AND(MONTH(E950)=7,MONTH(F950)=7),0)))),0),"")</f>
        <v/>
      </c>
      <c r="S950" s="31" t="str">
        <f t="shared" si="101"/>
        <v/>
      </c>
      <c r="T950" s="31" t="str">
        <f t="shared" si="102"/>
        <v/>
      </c>
      <c r="U950" s="51" t="str">
        <f t="shared" si="103"/>
        <v/>
      </c>
    </row>
    <row r="951" spans="1:21" x14ac:dyDescent="0.25">
      <c r="A951" s="13" t="str">
        <f t="shared" si="104"/>
        <v/>
      </c>
      <c r="B951" s="55"/>
      <c r="C951" s="22"/>
      <c r="D951" s="23"/>
      <c r="E951" s="16"/>
      <c r="F951" s="16"/>
      <c r="G951" s="72" t="str">
        <f>IF(OR(E951="",F951=""),"",NETWORKDAYS(E951,F951,Lister!$D$7:$D$13))</f>
        <v/>
      </c>
      <c r="H951" s="19"/>
      <c r="I951" s="32" t="str">
        <f t="shared" si="98"/>
        <v/>
      </c>
      <c r="J951" s="18"/>
      <c r="K951" s="18"/>
      <c r="L951" s="46" t="str">
        <f t="shared" si="99"/>
        <v/>
      </c>
      <c r="M951" s="20"/>
      <c r="N951" s="31" t="str">
        <f t="shared" si="100"/>
        <v/>
      </c>
      <c r="O951" s="20"/>
      <c r="P951" s="20"/>
      <c r="Q951" s="46" t="str">
        <f>IFERROR(MAX(IF(OR(O951="",P951=""),"",IF(AND(AND(MONTH(E951)&gt;=7,MONTH(E951)&lt;8),AND(MONTH(F951)&gt;=7,MONTH(F951)&lt;8)),(NETWORKDAYS(E951,F951,Lister!$D$7:$D$13)-O951)*N951/NETWORKDAYS(Lister!$D$19,Lister!$E$19,Lister!$D$7:$D$13),IF(AND(AND(MONTH(E951)&gt;=7,MONTH(E951)&lt;8),MONTH(F951)&gt;7),(NETWORKDAYS(E951,Lister!$E$19,Lister!$D$7:$D$13)-O951)*N951/NETWORKDAYS(Lister!$D$19,Lister!$E$19,Lister!$D$7:$D$13),IF(MONTH(E951)&gt;7,0)))),0),"")</f>
        <v/>
      </c>
      <c r="R951" s="46" t="str">
        <f>IFERROR(MAX(IF(OR(O951="",P951=""),"",IF(AND(AND(MONTH(E951)&gt;=8,MONTH(E951)&lt;9),AND(MONTH(F951)&gt;=8,MONTH(F951)&lt;9)),(NETWORKDAYS(E951,F951,Lister!$D$7:$D$13)-P951)*N951/NETWORKDAYS(Lister!$D$20,Lister!$E$20,Lister!$D$7:$D$13),IF(AND(MONTH(E951)=7,MONTH(F951)=8),(NETWORKDAYS(Lister!$D$20,F951,Lister!$D$7:$D$13)-P951)*N951/NETWORKDAYS(Lister!$D$20,Lister!$E$20,Lister!$D$7:$D$13),IF(AND(MONTH(E951)=7,MONTH(F951)=7),0)))),0),"")</f>
        <v/>
      </c>
      <c r="S951" s="31" t="str">
        <f t="shared" si="101"/>
        <v/>
      </c>
      <c r="T951" s="31" t="str">
        <f t="shared" si="102"/>
        <v/>
      </c>
      <c r="U951" s="51" t="str">
        <f t="shared" si="103"/>
        <v/>
      </c>
    </row>
    <row r="952" spans="1:21" x14ac:dyDescent="0.25">
      <c r="A952" s="13" t="str">
        <f t="shared" si="104"/>
        <v/>
      </c>
      <c r="B952" s="55"/>
      <c r="C952" s="22"/>
      <c r="D952" s="23"/>
      <c r="E952" s="16"/>
      <c r="F952" s="16"/>
      <c r="G952" s="72" t="str">
        <f>IF(OR(E952="",F952=""),"",NETWORKDAYS(E952,F952,Lister!$D$7:$D$13))</f>
        <v/>
      </c>
      <c r="H952" s="19"/>
      <c r="I952" s="32" t="str">
        <f t="shared" si="98"/>
        <v/>
      </c>
      <c r="J952" s="18"/>
      <c r="K952" s="18"/>
      <c r="L952" s="46" t="str">
        <f t="shared" si="99"/>
        <v/>
      </c>
      <c r="M952" s="20"/>
      <c r="N952" s="31" t="str">
        <f t="shared" si="100"/>
        <v/>
      </c>
      <c r="O952" s="20"/>
      <c r="P952" s="20"/>
      <c r="Q952" s="46" t="str">
        <f>IFERROR(MAX(IF(OR(O952="",P952=""),"",IF(AND(AND(MONTH(E952)&gt;=7,MONTH(E952)&lt;8),AND(MONTH(F952)&gt;=7,MONTH(F952)&lt;8)),(NETWORKDAYS(E952,F952,Lister!$D$7:$D$13)-O952)*N952/NETWORKDAYS(Lister!$D$19,Lister!$E$19,Lister!$D$7:$D$13),IF(AND(AND(MONTH(E952)&gt;=7,MONTH(E952)&lt;8),MONTH(F952)&gt;7),(NETWORKDAYS(E952,Lister!$E$19,Lister!$D$7:$D$13)-O952)*N952/NETWORKDAYS(Lister!$D$19,Lister!$E$19,Lister!$D$7:$D$13),IF(MONTH(E952)&gt;7,0)))),0),"")</f>
        <v/>
      </c>
      <c r="R952" s="46" t="str">
        <f>IFERROR(MAX(IF(OR(O952="",P952=""),"",IF(AND(AND(MONTH(E952)&gt;=8,MONTH(E952)&lt;9),AND(MONTH(F952)&gt;=8,MONTH(F952)&lt;9)),(NETWORKDAYS(E952,F952,Lister!$D$7:$D$13)-P952)*N952/NETWORKDAYS(Lister!$D$20,Lister!$E$20,Lister!$D$7:$D$13),IF(AND(MONTH(E952)=7,MONTH(F952)=8),(NETWORKDAYS(Lister!$D$20,F952,Lister!$D$7:$D$13)-P952)*N952/NETWORKDAYS(Lister!$D$20,Lister!$E$20,Lister!$D$7:$D$13),IF(AND(MONTH(E952)=7,MONTH(F952)=7),0)))),0),"")</f>
        <v/>
      </c>
      <c r="S952" s="31" t="str">
        <f t="shared" si="101"/>
        <v/>
      </c>
      <c r="T952" s="31" t="str">
        <f t="shared" si="102"/>
        <v/>
      </c>
      <c r="U952" s="51" t="str">
        <f t="shared" si="103"/>
        <v/>
      </c>
    </row>
    <row r="953" spans="1:21" x14ac:dyDescent="0.25">
      <c r="A953" s="13" t="str">
        <f t="shared" si="104"/>
        <v/>
      </c>
      <c r="B953" s="55"/>
      <c r="C953" s="22"/>
      <c r="D953" s="23"/>
      <c r="E953" s="16"/>
      <c r="F953" s="16"/>
      <c r="G953" s="72" t="str">
        <f>IF(OR(E953="",F953=""),"",NETWORKDAYS(E953,F953,Lister!$D$7:$D$13))</f>
        <v/>
      </c>
      <c r="H953" s="19"/>
      <c r="I953" s="32" t="str">
        <f t="shared" si="98"/>
        <v/>
      </c>
      <c r="J953" s="18"/>
      <c r="K953" s="18"/>
      <c r="L953" s="46" t="str">
        <f t="shared" si="99"/>
        <v/>
      </c>
      <c r="M953" s="20"/>
      <c r="N953" s="31" t="str">
        <f t="shared" si="100"/>
        <v/>
      </c>
      <c r="O953" s="20"/>
      <c r="P953" s="20"/>
      <c r="Q953" s="46" t="str">
        <f>IFERROR(MAX(IF(OR(O953="",P953=""),"",IF(AND(AND(MONTH(E953)&gt;=7,MONTH(E953)&lt;8),AND(MONTH(F953)&gt;=7,MONTH(F953)&lt;8)),(NETWORKDAYS(E953,F953,Lister!$D$7:$D$13)-O953)*N953/NETWORKDAYS(Lister!$D$19,Lister!$E$19,Lister!$D$7:$D$13),IF(AND(AND(MONTH(E953)&gt;=7,MONTH(E953)&lt;8),MONTH(F953)&gt;7),(NETWORKDAYS(E953,Lister!$E$19,Lister!$D$7:$D$13)-O953)*N953/NETWORKDAYS(Lister!$D$19,Lister!$E$19,Lister!$D$7:$D$13),IF(MONTH(E953)&gt;7,0)))),0),"")</f>
        <v/>
      </c>
      <c r="R953" s="46" t="str">
        <f>IFERROR(MAX(IF(OR(O953="",P953=""),"",IF(AND(AND(MONTH(E953)&gt;=8,MONTH(E953)&lt;9),AND(MONTH(F953)&gt;=8,MONTH(F953)&lt;9)),(NETWORKDAYS(E953,F953,Lister!$D$7:$D$13)-P953)*N953/NETWORKDAYS(Lister!$D$20,Lister!$E$20,Lister!$D$7:$D$13),IF(AND(MONTH(E953)=7,MONTH(F953)=8),(NETWORKDAYS(Lister!$D$20,F953,Lister!$D$7:$D$13)-P953)*N953/NETWORKDAYS(Lister!$D$20,Lister!$E$20,Lister!$D$7:$D$13),IF(AND(MONTH(E953)=7,MONTH(F953)=7),0)))),0),"")</f>
        <v/>
      </c>
      <c r="S953" s="31" t="str">
        <f t="shared" si="101"/>
        <v/>
      </c>
      <c r="T953" s="31" t="str">
        <f t="shared" si="102"/>
        <v/>
      </c>
      <c r="U953" s="51" t="str">
        <f t="shared" si="103"/>
        <v/>
      </c>
    </row>
    <row r="954" spans="1:21" x14ac:dyDescent="0.25">
      <c r="A954" s="13" t="str">
        <f t="shared" si="104"/>
        <v/>
      </c>
      <c r="B954" s="55"/>
      <c r="C954" s="22"/>
      <c r="D954" s="23"/>
      <c r="E954" s="16"/>
      <c r="F954" s="16"/>
      <c r="G954" s="72" t="str">
        <f>IF(OR(E954="",F954=""),"",NETWORKDAYS(E954,F954,Lister!$D$7:$D$13))</f>
        <v/>
      </c>
      <c r="H954" s="19"/>
      <c r="I954" s="32" t="str">
        <f t="shared" si="98"/>
        <v/>
      </c>
      <c r="J954" s="18"/>
      <c r="K954" s="18"/>
      <c r="L954" s="46" t="str">
        <f t="shared" si="99"/>
        <v/>
      </c>
      <c r="M954" s="20"/>
      <c r="N954" s="31" t="str">
        <f t="shared" si="100"/>
        <v/>
      </c>
      <c r="O954" s="20"/>
      <c r="P954" s="20"/>
      <c r="Q954" s="46" t="str">
        <f>IFERROR(MAX(IF(OR(O954="",P954=""),"",IF(AND(AND(MONTH(E954)&gt;=7,MONTH(E954)&lt;8),AND(MONTH(F954)&gt;=7,MONTH(F954)&lt;8)),(NETWORKDAYS(E954,F954,Lister!$D$7:$D$13)-O954)*N954/NETWORKDAYS(Lister!$D$19,Lister!$E$19,Lister!$D$7:$D$13),IF(AND(AND(MONTH(E954)&gt;=7,MONTH(E954)&lt;8),MONTH(F954)&gt;7),(NETWORKDAYS(E954,Lister!$E$19,Lister!$D$7:$D$13)-O954)*N954/NETWORKDAYS(Lister!$D$19,Lister!$E$19,Lister!$D$7:$D$13),IF(MONTH(E954)&gt;7,0)))),0),"")</f>
        <v/>
      </c>
      <c r="R954" s="46" t="str">
        <f>IFERROR(MAX(IF(OR(O954="",P954=""),"",IF(AND(AND(MONTH(E954)&gt;=8,MONTH(E954)&lt;9),AND(MONTH(F954)&gt;=8,MONTH(F954)&lt;9)),(NETWORKDAYS(E954,F954,Lister!$D$7:$D$13)-P954)*N954/NETWORKDAYS(Lister!$D$20,Lister!$E$20,Lister!$D$7:$D$13),IF(AND(MONTH(E954)=7,MONTH(F954)=8),(NETWORKDAYS(Lister!$D$20,F954,Lister!$D$7:$D$13)-P954)*N954/NETWORKDAYS(Lister!$D$20,Lister!$E$20,Lister!$D$7:$D$13),IF(AND(MONTH(E954)=7,MONTH(F954)=7),0)))),0),"")</f>
        <v/>
      </c>
      <c r="S954" s="31" t="str">
        <f t="shared" si="101"/>
        <v/>
      </c>
      <c r="T954" s="31" t="str">
        <f t="shared" si="102"/>
        <v/>
      </c>
      <c r="U954" s="51" t="str">
        <f t="shared" si="103"/>
        <v/>
      </c>
    </row>
    <row r="955" spans="1:21" x14ac:dyDescent="0.25">
      <c r="A955" s="13" t="str">
        <f t="shared" si="104"/>
        <v/>
      </c>
      <c r="B955" s="55"/>
      <c r="C955" s="22"/>
      <c r="D955" s="23"/>
      <c r="E955" s="16"/>
      <c r="F955" s="16"/>
      <c r="G955" s="72" t="str">
        <f>IF(OR(E955="",F955=""),"",NETWORKDAYS(E955,F955,Lister!$D$7:$D$13))</f>
        <v/>
      </c>
      <c r="H955" s="19"/>
      <c r="I955" s="32" t="str">
        <f t="shared" si="98"/>
        <v/>
      </c>
      <c r="J955" s="18"/>
      <c r="K955" s="18"/>
      <c r="L955" s="46" t="str">
        <f t="shared" si="99"/>
        <v/>
      </c>
      <c r="M955" s="20"/>
      <c r="N955" s="31" t="str">
        <f t="shared" si="100"/>
        <v/>
      </c>
      <c r="O955" s="20"/>
      <c r="P955" s="20"/>
      <c r="Q955" s="46" t="str">
        <f>IFERROR(MAX(IF(OR(O955="",P955=""),"",IF(AND(AND(MONTH(E955)&gt;=7,MONTH(E955)&lt;8),AND(MONTH(F955)&gt;=7,MONTH(F955)&lt;8)),(NETWORKDAYS(E955,F955,Lister!$D$7:$D$13)-O955)*N955/NETWORKDAYS(Lister!$D$19,Lister!$E$19,Lister!$D$7:$D$13),IF(AND(AND(MONTH(E955)&gt;=7,MONTH(E955)&lt;8),MONTH(F955)&gt;7),(NETWORKDAYS(E955,Lister!$E$19,Lister!$D$7:$D$13)-O955)*N955/NETWORKDAYS(Lister!$D$19,Lister!$E$19,Lister!$D$7:$D$13),IF(MONTH(E955)&gt;7,0)))),0),"")</f>
        <v/>
      </c>
      <c r="R955" s="46" t="str">
        <f>IFERROR(MAX(IF(OR(O955="",P955=""),"",IF(AND(AND(MONTH(E955)&gt;=8,MONTH(E955)&lt;9),AND(MONTH(F955)&gt;=8,MONTH(F955)&lt;9)),(NETWORKDAYS(E955,F955,Lister!$D$7:$D$13)-P955)*N955/NETWORKDAYS(Lister!$D$20,Lister!$E$20,Lister!$D$7:$D$13),IF(AND(MONTH(E955)=7,MONTH(F955)=8),(NETWORKDAYS(Lister!$D$20,F955,Lister!$D$7:$D$13)-P955)*N955/NETWORKDAYS(Lister!$D$20,Lister!$E$20,Lister!$D$7:$D$13),IF(AND(MONTH(E955)=7,MONTH(F955)=7),0)))),0),"")</f>
        <v/>
      </c>
      <c r="S955" s="31" t="str">
        <f t="shared" si="101"/>
        <v/>
      </c>
      <c r="T955" s="31" t="str">
        <f t="shared" si="102"/>
        <v/>
      </c>
      <c r="U955" s="51" t="str">
        <f t="shared" si="103"/>
        <v/>
      </c>
    </row>
    <row r="956" spans="1:21" x14ac:dyDescent="0.25">
      <c r="A956" s="13" t="str">
        <f t="shared" si="104"/>
        <v/>
      </c>
      <c r="B956" s="55"/>
      <c r="C956" s="22"/>
      <c r="D956" s="23"/>
      <c r="E956" s="16"/>
      <c r="F956" s="16"/>
      <c r="G956" s="72" t="str">
        <f>IF(OR(E956="",F956=""),"",NETWORKDAYS(E956,F956,Lister!$D$7:$D$13))</f>
        <v/>
      </c>
      <c r="H956" s="19"/>
      <c r="I956" s="32" t="str">
        <f t="shared" si="98"/>
        <v/>
      </c>
      <c r="J956" s="18"/>
      <c r="K956" s="18"/>
      <c r="L956" s="46" t="str">
        <f t="shared" si="99"/>
        <v/>
      </c>
      <c r="M956" s="20"/>
      <c r="N956" s="31" t="str">
        <f t="shared" si="100"/>
        <v/>
      </c>
      <c r="O956" s="20"/>
      <c r="P956" s="20"/>
      <c r="Q956" s="46" t="str">
        <f>IFERROR(MAX(IF(OR(O956="",P956=""),"",IF(AND(AND(MONTH(E956)&gt;=7,MONTH(E956)&lt;8),AND(MONTH(F956)&gt;=7,MONTH(F956)&lt;8)),(NETWORKDAYS(E956,F956,Lister!$D$7:$D$13)-O956)*N956/NETWORKDAYS(Lister!$D$19,Lister!$E$19,Lister!$D$7:$D$13),IF(AND(AND(MONTH(E956)&gt;=7,MONTH(E956)&lt;8),MONTH(F956)&gt;7),(NETWORKDAYS(E956,Lister!$E$19,Lister!$D$7:$D$13)-O956)*N956/NETWORKDAYS(Lister!$D$19,Lister!$E$19,Lister!$D$7:$D$13),IF(MONTH(E956)&gt;7,0)))),0),"")</f>
        <v/>
      </c>
      <c r="R956" s="46" t="str">
        <f>IFERROR(MAX(IF(OR(O956="",P956=""),"",IF(AND(AND(MONTH(E956)&gt;=8,MONTH(E956)&lt;9),AND(MONTH(F956)&gt;=8,MONTH(F956)&lt;9)),(NETWORKDAYS(E956,F956,Lister!$D$7:$D$13)-P956)*N956/NETWORKDAYS(Lister!$D$20,Lister!$E$20,Lister!$D$7:$D$13),IF(AND(MONTH(E956)=7,MONTH(F956)=8),(NETWORKDAYS(Lister!$D$20,F956,Lister!$D$7:$D$13)-P956)*N956/NETWORKDAYS(Lister!$D$20,Lister!$E$20,Lister!$D$7:$D$13),IF(AND(MONTH(E956)=7,MONTH(F956)=7),0)))),0),"")</f>
        <v/>
      </c>
      <c r="S956" s="31" t="str">
        <f t="shared" si="101"/>
        <v/>
      </c>
      <c r="T956" s="31" t="str">
        <f t="shared" si="102"/>
        <v/>
      </c>
      <c r="U956" s="51" t="str">
        <f t="shared" si="103"/>
        <v/>
      </c>
    </row>
    <row r="957" spans="1:21" x14ac:dyDescent="0.25">
      <c r="A957" s="13" t="str">
        <f t="shared" si="104"/>
        <v/>
      </c>
      <c r="B957" s="55"/>
      <c r="C957" s="22"/>
      <c r="D957" s="23"/>
      <c r="E957" s="16"/>
      <c r="F957" s="16"/>
      <c r="G957" s="72" t="str">
        <f>IF(OR(E957="",F957=""),"",NETWORKDAYS(E957,F957,Lister!$D$7:$D$13))</f>
        <v/>
      </c>
      <c r="H957" s="19"/>
      <c r="I957" s="32" t="str">
        <f t="shared" si="98"/>
        <v/>
      </c>
      <c r="J957" s="18"/>
      <c r="K957" s="18"/>
      <c r="L957" s="46" t="str">
        <f t="shared" si="99"/>
        <v/>
      </c>
      <c r="M957" s="20"/>
      <c r="N957" s="31" t="str">
        <f t="shared" si="100"/>
        <v/>
      </c>
      <c r="O957" s="20"/>
      <c r="P957" s="20"/>
      <c r="Q957" s="46" t="str">
        <f>IFERROR(MAX(IF(OR(O957="",P957=""),"",IF(AND(AND(MONTH(E957)&gt;=7,MONTH(E957)&lt;8),AND(MONTH(F957)&gt;=7,MONTH(F957)&lt;8)),(NETWORKDAYS(E957,F957,Lister!$D$7:$D$13)-O957)*N957/NETWORKDAYS(Lister!$D$19,Lister!$E$19,Lister!$D$7:$D$13),IF(AND(AND(MONTH(E957)&gt;=7,MONTH(E957)&lt;8),MONTH(F957)&gt;7),(NETWORKDAYS(E957,Lister!$E$19,Lister!$D$7:$D$13)-O957)*N957/NETWORKDAYS(Lister!$D$19,Lister!$E$19,Lister!$D$7:$D$13),IF(MONTH(E957)&gt;7,0)))),0),"")</f>
        <v/>
      </c>
      <c r="R957" s="46" t="str">
        <f>IFERROR(MAX(IF(OR(O957="",P957=""),"",IF(AND(AND(MONTH(E957)&gt;=8,MONTH(E957)&lt;9),AND(MONTH(F957)&gt;=8,MONTH(F957)&lt;9)),(NETWORKDAYS(E957,F957,Lister!$D$7:$D$13)-P957)*N957/NETWORKDAYS(Lister!$D$20,Lister!$E$20,Lister!$D$7:$D$13),IF(AND(MONTH(E957)=7,MONTH(F957)=8),(NETWORKDAYS(Lister!$D$20,F957,Lister!$D$7:$D$13)-P957)*N957/NETWORKDAYS(Lister!$D$20,Lister!$E$20,Lister!$D$7:$D$13),IF(AND(MONTH(E957)=7,MONTH(F957)=7),0)))),0),"")</f>
        <v/>
      </c>
      <c r="S957" s="31" t="str">
        <f t="shared" si="101"/>
        <v/>
      </c>
      <c r="T957" s="31" t="str">
        <f t="shared" si="102"/>
        <v/>
      </c>
      <c r="U957" s="51" t="str">
        <f t="shared" si="103"/>
        <v/>
      </c>
    </row>
    <row r="958" spans="1:21" x14ac:dyDescent="0.25">
      <c r="A958" s="13" t="str">
        <f t="shared" si="104"/>
        <v/>
      </c>
      <c r="B958" s="55"/>
      <c r="C958" s="22"/>
      <c r="D958" s="23"/>
      <c r="E958" s="16"/>
      <c r="F958" s="16"/>
      <c r="G958" s="72" t="str">
        <f>IF(OR(E958="",F958=""),"",NETWORKDAYS(E958,F958,Lister!$D$7:$D$13))</f>
        <v/>
      </c>
      <c r="H958" s="19"/>
      <c r="I958" s="32" t="str">
        <f t="shared" si="98"/>
        <v/>
      </c>
      <c r="J958" s="18"/>
      <c r="K958" s="18"/>
      <c r="L958" s="46" t="str">
        <f t="shared" si="99"/>
        <v/>
      </c>
      <c r="M958" s="20"/>
      <c r="N958" s="31" t="str">
        <f t="shared" si="100"/>
        <v/>
      </c>
      <c r="O958" s="20"/>
      <c r="P958" s="20"/>
      <c r="Q958" s="46" t="str">
        <f>IFERROR(MAX(IF(OR(O958="",P958=""),"",IF(AND(AND(MONTH(E958)&gt;=7,MONTH(E958)&lt;8),AND(MONTH(F958)&gt;=7,MONTH(F958)&lt;8)),(NETWORKDAYS(E958,F958,Lister!$D$7:$D$13)-O958)*N958/NETWORKDAYS(Lister!$D$19,Lister!$E$19,Lister!$D$7:$D$13),IF(AND(AND(MONTH(E958)&gt;=7,MONTH(E958)&lt;8),MONTH(F958)&gt;7),(NETWORKDAYS(E958,Lister!$E$19,Lister!$D$7:$D$13)-O958)*N958/NETWORKDAYS(Lister!$D$19,Lister!$E$19,Lister!$D$7:$D$13),IF(MONTH(E958)&gt;7,0)))),0),"")</f>
        <v/>
      </c>
      <c r="R958" s="46" t="str">
        <f>IFERROR(MAX(IF(OR(O958="",P958=""),"",IF(AND(AND(MONTH(E958)&gt;=8,MONTH(E958)&lt;9),AND(MONTH(F958)&gt;=8,MONTH(F958)&lt;9)),(NETWORKDAYS(E958,F958,Lister!$D$7:$D$13)-P958)*N958/NETWORKDAYS(Lister!$D$20,Lister!$E$20,Lister!$D$7:$D$13),IF(AND(MONTH(E958)=7,MONTH(F958)=8),(NETWORKDAYS(Lister!$D$20,F958,Lister!$D$7:$D$13)-P958)*N958/NETWORKDAYS(Lister!$D$20,Lister!$E$20,Lister!$D$7:$D$13),IF(AND(MONTH(E958)=7,MONTH(F958)=7),0)))),0),"")</f>
        <v/>
      </c>
      <c r="S958" s="31" t="str">
        <f t="shared" si="101"/>
        <v/>
      </c>
      <c r="T958" s="31" t="str">
        <f t="shared" si="102"/>
        <v/>
      </c>
      <c r="U958" s="51" t="str">
        <f t="shared" si="103"/>
        <v/>
      </c>
    </row>
    <row r="959" spans="1:21" x14ac:dyDescent="0.25">
      <c r="A959" s="13" t="str">
        <f t="shared" si="104"/>
        <v/>
      </c>
      <c r="B959" s="55"/>
      <c r="C959" s="22"/>
      <c r="D959" s="23"/>
      <c r="E959" s="16"/>
      <c r="F959" s="16"/>
      <c r="G959" s="72" t="str">
        <f>IF(OR(E959="",F959=""),"",NETWORKDAYS(E959,F959,Lister!$D$7:$D$13))</f>
        <v/>
      </c>
      <c r="H959" s="19"/>
      <c r="I959" s="32" t="str">
        <f t="shared" si="98"/>
        <v/>
      </c>
      <c r="J959" s="18"/>
      <c r="K959" s="18"/>
      <c r="L959" s="46" t="str">
        <f t="shared" si="99"/>
        <v/>
      </c>
      <c r="M959" s="20"/>
      <c r="N959" s="31" t="str">
        <f t="shared" si="100"/>
        <v/>
      </c>
      <c r="O959" s="20"/>
      <c r="P959" s="20"/>
      <c r="Q959" s="46" t="str">
        <f>IFERROR(MAX(IF(OR(O959="",P959=""),"",IF(AND(AND(MONTH(E959)&gt;=7,MONTH(E959)&lt;8),AND(MONTH(F959)&gt;=7,MONTH(F959)&lt;8)),(NETWORKDAYS(E959,F959,Lister!$D$7:$D$13)-O959)*N959/NETWORKDAYS(Lister!$D$19,Lister!$E$19,Lister!$D$7:$D$13),IF(AND(AND(MONTH(E959)&gt;=7,MONTH(E959)&lt;8),MONTH(F959)&gt;7),(NETWORKDAYS(E959,Lister!$E$19,Lister!$D$7:$D$13)-O959)*N959/NETWORKDAYS(Lister!$D$19,Lister!$E$19,Lister!$D$7:$D$13),IF(MONTH(E959)&gt;7,0)))),0),"")</f>
        <v/>
      </c>
      <c r="R959" s="46" t="str">
        <f>IFERROR(MAX(IF(OR(O959="",P959=""),"",IF(AND(AND(MONTH(E959)&gt;=8,MONTH(E959)&lt;9),AND(MONTH(F959)&gt;=8,MONTH(F959)&lt;9)),(NETWORKDAYS(E959,F959,Lister!$D$7:$D$13)-P959)*N959/NETWORKDAYS(Lister!$D$20,Lister!$E$20,Lister!$D$7:$D$13),IF(AND(MONTH(E959)=7,MONTH(F959)=8),(NETWORKDAYS(Lister!$D$20,F959,Lister!$D$7:$D$13)-P959)*N959/NETWORKDAYS(Lister!$D$20,Lister!$E$20,Lister!$D$7:$D$13),IF(AND(MONTH(E959)=7,MONTH(F959)=7),0)))),0),"")</f>
        <v/>
      </c>
      <c r="S959" s="31" t="str">
        <f t="shared" si="101"/>
        <v/>
      </c>
      <c r="T959" s="31" t="str">
        <f t="shared" si="102"/>
        <v/>
      </c>
      <c r="U959" s="51" t="str">
        <f t="shared" si="103"/>
        <v/>
      </c>
    </row>
    <row r="960" spans="1:21" x14ac:dyDescent="0.25">
      <c r="A960" s="13" t="str">
        <f t="shared" si="104"/>
        <v/>
      </c>
      <c r="B960" s="55"/>
      <c r="C960" s="22"/>
      <c r="D960" s="23"/>
      <c r="E960" s="16"/>
      <c r="F960" s="16"/>
      <c r="G960" s="72" t="str">
        <f>IF(OR(E960="",F960=""),"",NETWORKDAYS(E960,F960,Lister!$D$7:$D$13))</f>
        <v/>
      </c>
      <c r="H960" s="19"/>
      <c r="I960" s="32" t="str">
        <f t="shared" si="98"/>
        <v/>
      </c>
      <c r="J960" s="18"/>
      <c r="K960" s="18"/>
      <c r="L960" s="46" t="str">
        <f t="shared" si="99"/>
        <v/>
      </c>
      <c r="M960" s="20"/>
      <c r="N960" s="31" t="str">
        <f t="shared" si="100"/>
        <v/>
      </c>
      <c r="O960" s="20"/>
      <c r="P960" s="20"/>
      <c r="Q960" s="46" t="str">
        <f>IFERROR(MAX(IF(OR(O960="",P960=""),"",IF(AND(AND(MONTH(E960)&gt;=7,MONTH(E960)&lt;8),AND(MONTH(F960)&gt;=7,MONTH(F960)&lt;8)),(NETWORKDAYS(E960,F960,Lister!$D$7:$D$13)-O960)*N960/NETWORKDAYS(Lister!$D$19,Lister!$E$19,Lister!$D$7:$D$13),IF(AND(AND(MONTH(E960)&gt;=7,MONTH(E960)&lt;8),MONTH(F960)&gt;7),(NETWORKDAYS(E960,Lister!$E$19,Lister!$D$7:$D$13)-O960)*N960/NETWORKDAYS(Lister!$D$19,Lister!$E$19,Lister!$D$7:$D$13),IF(MONTH(E960)&gt;7,0)))),0),"")</f>
        <v/>
      </c>
      <c r="R960" s="46" t="str">
        <f>IFERROR(MAX(IF(OR(O960="",P960=""),"",IF(AND(AND(MONTH(E960)&gt;=8,MONTH(E960)&lt;9),AND(MONTH(F960)&gt;=8,MONTH(F960)&lt;9)),(NETWORKDAYS(E960,F960,Lister!$D$7:$D$13)-P960)*N960/NETWORKDAYS(Lister!$D$20,Lister!$E$20,Lister!$D$7:$D$13),IF(AND(MONTH(E960)=7,MONTH(F960)=8),(NETWORKDAYS(Lister!$D$20,F960,Lister!$D$7:$D$13)-P960)*N960/NETWORKDAYS(Lister!$D$20,Lister!$E$20,Lister!$D$7:$D$13),IF(AND(MONTH(E960)=7,MONTH(F960)=7),0)))),0),"")</f>
        <v/>
      </c>
      <c r="S960" s="31" t="str">
        <f t="shared" si="101"/>
        <v/>
      </c>
      <c r="T960" s="31" t="str">
        <f t="shared" si="102"/>
        <v/>
      </c>
      <c r="U960" s="51" t="str">
        <f t="shared" si="103"/>
        <v/>
      </c>
    </row>
    <row r="961" spans="1:21" x14ac:dyDescent="0.25">
      <c r="A961" s="13" t="str">
        <f t="shared" si="104"/>
        <v/>
      </c>
      <c r="B961" s="55"/>
      <c r="C961" s="22"/>
      <c r="D961" s="23"/>
      <c r="E961" s="16"/>
      <c r="F961" s="16"/>
      <c r="G961" s="72" t="str">
        <f>IF(OR(E961="",F961=""),"",NETWORKDAYS(E961,F961,Lister!$D$7:$D$13))</f>
        <v/>
      </c>
      <c r="H961" s="19"/>
      <c r="I961" s="32" t="str">
        <f t="shared" si="98"/>
        <v/>
      </c>
      <c r="J961" s="18"/>
      <c r="K961" s="18"/>
      <c r="L961" s="46" t="str">
        <f t="shared" si="99"/>
        <v/>
      </c>
      <c r="M961" s="20"/>
      <c r="N961" s="31" t="str">
        <f t="shared" si="100"/>
        <v/>
      </c>
      <c r="O961" s="20"/>
      <c r="P961" s="20"/>
      <c r="Q961" s="46" t="str">
        <f>IFERROR(MAX(IF(OR(O961="",P961=""),"",IF(AND(AND(MONTH(E961)&gt;=7,MONTH(E961)&lt;8),AND(MONTH(F961)&gt;=7,MONTH(F961)&lt;8)),(NETWORKDAYS(E961,F961,Lister!$D$7:$D$13)-O961)*N961/NETWORKDAYS(Lister!$D$19,Lister!$E$19,Lister!$D$7:$D$13),IF(AND(AND(MONTH(E961)&gt;=7,MONTH(E961)&lt;8),MONTH(F961)&gt;7),(NETWORKDAYS(E961,Lister!$E$19,Lister!$D$7:$D$13)-O961)*N961/NETWORKDAYS(Lister!$D$19,Lister!$E$19,Lister!$D$7:$D$13),IF(MONTH(E961)&gt;7,0)))),0),"")</f>
        <v/>
      </c>
      <c r="R961" s="46" t="str">
        <f>IFERROR(MAX(IF(OR(O961="",P961=""),"",IF(AND(AND(MONTH(E961)&gt;=8,MONTH(E961)&lt;9),AND(MONTH(F961)&gt;=8,MONTH(F961)&lt;9)),(NETWORKDAYS(E961,F961,Lister!$D$7:$D$13)-P961)*N961/NETWORKDAYS(Lister!$D$20,Lister!$E$20,Lister!$D$7:$D$13),IF(AND(MONTH(E961)=7,MONTH(F961)=8),(NETWORKDAYS(Lister!$D$20,F961,Lister!$D$7:$D$13)-P961)*N961/NETWORKDAYS(Lister!$D$20,Lister!$E$20,Lister!$D$7:$D$13),IF(AND(MONTH(E961)=7,MONTH(F961)=7),0)))),0),"")</f>
        <v/>
      </c>
      <c r="S961" s="31" t="str">
        <f t="shared" si="101"/>
        <v/>
      </c>
      <c r="T961" s="31" t="str">
        <f t="shared" si="102"/>
        <v/>
      </c>
      <c r="U961" s="51" t="str">
        <f t="shared" si="103"/>
        <v/>
      </c>
    </row>
    <row r="962" spans="1:21" x14ac:dyDescent="0.25">
      <c r="A962" s="13" t="str">
        <f t="shared" si="104"/>
        <v/>
      </c>
      <c r="B962" s="55"/>
      <c r="C962" s="22"/>
      <c r="D962" s="23"/>
      <c r="E962" s="16"/>
      <c r="F962" s="16"/>
      <c r="G962" s="72" t="str">
        <f>IF(OR(E962="",F962=""),"",NETWORKDAYS(E962,F962,Lister!$D$7:$D$13))</f>
        <v/>
      </c>
      <c r="H962" s="19"/>
      <c r="I962" s="32" t="str">
        <f t="shared" si="98"/>
        <v/>
      </c>
      <c r="J962" s="18"/>
      <c r="K962" s="18"/>
      <c r="L962" s="46" t="str">
        <f t="shared" si="99"/>
        <v/>
      </c>
      <c r="M962" s="20"/>
      <c r="N962" s="31" t="str">
        <f t="shared" si="100"/>
        <v/>
      </c>
      <c r="O962" s="20"/>
      <c r="P962" s="20"/>
      <c r="Q962" s="46" t="str">
        <f>IFERROR(MAX(IF(OR(O962="",P962=""),"",IF(AND(AND(MONTH(E962)&gt;=7,MONTH(E962)&lt;8),AND(MONTH(F962)&gt;=7,MONTH(F962)&lt;8)),(NETWORKDAYS(E962,F962,Lister!$D$7:$D$13)-O962)*N962/NETWORKDAYS(Lister!$D$19,Lister!$E$19,Lister!$D$7:$D$13),IF(AND(AND(MONTH(E962)&gt;=7,MONTH(E962)&lt;8),MONTH(F962)&gt;7),(NETWORKDAYS(E962,Lister!$E$19,Lister!$D$7:$D$13)-O962)*N962/NETWORKDAYS(Lister!$D$19,Lister!$E$19,Lister!$D$7:$D$13),IF(MONTH(E962)&gt;7,0)))),0),"")</f>
        <v/>
      </c>
      <c r="R962" s="46" t="str">
        <f>IFERROR(MAX(IF(OR(O962="",P962=""),"",IF(AND(AND(MONTH(E962)&gt;=8,MONTH(E962)&lt;9),AND(MONTH(F962)&gt;=8,MONTH(F962)&lt;9)),(NETWORKDAYS(E962,F962,Lister!$D$7:$D$13)-P962)*N962/NETWORKDAYS(Lister!$D$20,Lister!$E$20,Lister!$D$7:$D$13),IF(AND(MONTH(E962)=7,MONTH(F962)=8),(NETWORKDAYS(Lister!$D$20,F962,Lister!$D$7:$D$13)-P962)*N962/NETWORKDAYS(Lister!$D$20,Lister!$E$20,Lister!$D$7:$D$13),IF(AND(MONTH(E962)=7,MONTH(F962)=7),0)))),0),"")</f>
        <v/>
      </c>
      <c r="S962" s="31" t="str">
        <f t="shared" si="101"/>
        <v/>
      </c>
      <c r="T962" s="31" t="str">
        <f t="shared" si="102"/>
        <v/>
      </c>
      <c r="U962" s="51" t="str">
        <f t="shared" si="103"/>
        <v/>
      </c>
    </row>
    <row r="963" spans="1:21" x14ac:dyDescent="0.25">
      <c r="A963" s="13" t="str">
        <f t="shared" si="104"/>
        <v/>
      </c>
      <c r="B963" s="55"/>
      <c r="C963" s="22"/>
      <c r="D963" s="23"/>
      <c r="E963" s="16"/>
      <c r="F963" s="16"/>
      <c r="G963" s="72" t="str">
        <f>IF(OR(E963="",F963=""),"",NETWORKDAYS(E963,F963,Lister!$D$7:$D$13))</f>
        <v/>
      </c>
      <c r="H963" s="19"/>
      <c r="I963" s="32" t="str">
        <f t="shared" si="98"/>
        <v/>
      </c>
      <c r="J963" s="18"/>
      <c r="K963" s="18"/>
      <c r="L963" s="46" t="str">
        <f t="shared" si="99"/>
        <v/>
      </c>
      <c r="M963" s="20"/>
      <c r="N963" s="31" t="str">
        <f t="shared" si="100"/>
        <v/>
      </c>
      <c r="O963" s="20"/>
      <c r="P963" s="20"/>
      <c r="Q963" s="46" t="str">
        <f>IFERROR(MAX(IF(OR(O963="",P963=""),"",IF(AND(AND(MONTH(E963)&gt;=7,MONTH(E963)&lt;8),AND(MONTH(F963)&gt;=7,MONTH(F963)&lt;8)),(NETWORKDAYS(E963,F963,Lister!$D$7:$D$13)-O963)*N963/NETWORKDAYS(Lister!$D$19,Lister!$E$19,Lister!$D$7:$D$13),IF(AND(AND(MONTH(E963)&gt;=7,MONTH(E963)&lt;8),MONTH(F963)&gt;7),(NETWORKDAYS(E963,Lister!$E$19,Lister!$D$7:$D$13)-O963)*N963/NETWORKDAYS(Lister!$D$19,Lister!$E$19,Lister!$D$7:$D$13),IF(MONTH(E963)&gt;7,0)))),0),"")</f>
        <v/>
      </c>
      <c r="R963" s="46" t="str">
        <f>IFERROR(MAX(IF(OR(O963="",P963=""),"",IF(AND(AND(MONTH(E963)&gt;=8,MONTH(E963)&lt;9),AND(MONTH(F963)&gt;=8,MONTH(F963)&lt;9)),(NETWORKDAYS(E963,F963,Lister!$D$7:$D$13)-P963)*N963/NETWORKDAYS(Lister!$D$20,Lister!$E$20,Lister!$D$7:$D$13),IF(AND(MONTH(E963)=7,MONTH(F963)=8),(NETWORKDAYS(Lister!$D$20,F963,Lister!$D$7:$D$13)-P963)*N963/NETWORKDAYS(Lister!$D$20,Lister!$E$20,Lister!$D$7:$D$13),IF(AND(MONTH(E963)=7,MONTH(F963)=7),0)))),0),"")</f>
        <v/>
      </c>
      <c r="S963" s="31" t="str">
        <f t="shared" si="101"/>
        <v/>
      </c>
      <c r="T963" s="31" t="str">
        <f t="shared" si="102"/>
        <v/>
      </c>
      <c r="U963" s="51" t="str">
        <f t="shared" si="103"/>
        <v/>
      </c>
    </row>
    <row r="964" spans="1:21" x14ac:dyDescent="0.25">
      <c r="A964" s="13" t="str">
        <f t="shared" si="104"/>
        <v/>
      </c>
      <c r="B964" s="55"/>
      <c r="C964" s="22"/>
      <c r="D964" s="23"/>
      <c r="E964" s="16"/>
      <c r="F964" s="16"/>
      <c r="G964" s="72" t="str">
        <f>IF(OR(E964="",F964=""),"",NETWORKDAYS(E964,F964,Lister!$D$7:$D$13))</f>
        <v/>
      </c>
      <c r="H964" s="19"/>
      <c r="I964" s="32" t="str">
        <f t="shared" si="98"/>
        <v/>
      </c>
      <c r="J964" s="18"/>
      <c r="K964" s="18"/>
      <c r="L964" s="46" t="str">
        <f t="shared" si="99"/>
        <v/>
      </c>
      <c r="M964" s="20"/>
      <c r="N964" s="31" t="str">
        <f t="shared" si="100"/>
        <v/>
      </c>
      <c r="O964" s="20"/>
      <c r="P964" s="20"/>
      <c r="Q964" s="46" t="str">
        <f>IFERROR(MAX(IF(OR(O964="",P964=""),"",IF(AND(AND(MONTH(E964)&gt;=7,MONTH(E964)&lt;8),AND(MONTH(F964)&gt;=7,MONTH(F964)&lt;8)),(NETWORKDAYS(E964,F964,Lister!$D$7:$D$13)-O964)*N964/NETWORKDAYS(Lister!$D$19,Lister!$E$19,Lister!$D$7:$D$13),IF(AND(AND(MONTH(E964)&gt;=7,MONTH(E964)&lt;8),MONTH(F964)&gt;7),(NETWORKDAYS(E964,Lister!$E$19,Lister!$D$7:$D$13)-O964)*N964/NETWORKDAYS(Lister!$D$19,Lister!$E$19,Lister!$D$7:$D$13),IF(MONTH(E964)&gt;7,0)))),0),"")</f>
        <v/>
      </c>
      <c r="R964" s="46" t="str">
        <f>IFERROR(MAX(IF(OR(O964="",P964=""),"",IF(AND(AND(MONTH(E964)&gt;=8,MONTH(E964)&lt;9),AND(MONTH(F964)&gt;=8,MONTH(F964)&lt;9)),(NETWORKDAYS(E964,F964,Lister!$D$7:$D$13)-P964)*N964/NETWORKDAYS(Lister!$D$20,Lister!$E$20,Lister!$D$7:$D$13),IF(AND(MONTH(E964)=7,MONTH(F964)=8),(NETWORKDAYS(Lister!$D$20,F964,Lister!$D$7:$D$13)-P964)*N964/NETWORKDAYS(Lister!$D$20,Lister!$E$20,Lister!$D$7:$D$13),IF(AND(MONTH(E964)=7,MONTH(F964)=7),0)))),0),"")</f>
        <v/>
      </c>
      <c r="S964" s="31" t="str">
        <f t="shared" si="101"/>
        <v/>
      </c>
      <c r="T964" s="31" t="str">
        <f t="shared" si="102"/>
        <v/>
      </c>
      <c r="U964" s="51" t="str">
        <f t="shared" si="103"/>
        <v/>
      </c>
    </row>
    <row r="965" spans="1:21" x14ac:dyDescent="0.25">
      <c r="A965" s="13" t="str">
        <f t="shared" si="104"/>
        <v/>
      </c>
      <c r="B965" s="55"/>
      <c r="C965" s="22"/>
      <c r="D965" s="23"/>
      <c r="E965" s="16"/>
      <c r="F965" s="16"/>
      <c r="G965" s="72" t="str">
        <f>IF(OR(E965="",F965=""),"",NETWORKDAYS(E965,F965,Lister!$D$7:$D$13))</f>
        <v/>
      </c>
      <c r="H965" s="19"/>
      <c r="I965" s="32" t="str">
        <f t="shared" si="98"/>
        <v/>
      </c>
      <c r="J965" s="18"/>
      <c r="K965" s="18"/>
      <c r="L965" s="46" t="str">
        <f t="shared" si="99"/>
        <v/>
      </c>
      <c r="M965" s="20"/>
      <c r="N965" s="31" t="str">
        <f t="shared" si="100"/>
        <v/>
      </c>
      <c r="O965" s="20"/>
      <c r="P965" s="20"/>
      <c r="Q965" s="46" t="str">
        <f>IFERROR(MAX(IF(OR(O965="",P965=""),"",IF(AND(AND(MONTH(E965)&gt;=7,MONTH(E965)&lt;8),AND(MONTH(F965)&gt;=7,MONTH(F965)&lt;8)),(NETWORKDAYS(E965,F965,Lister!$D$7:$D$13)-O965)*N965/NETWORKDAYS(Lister!$D$19,Lister!$E$19,Lister!$D$7:$D$13),IF(AND(AND(MONTH(E965)&gt;=7,MONTH(E965)&lt;8),MONTH(F965)&gt;7),(NETWORKDAYS(E965,Lister!$E$19,Lister!$D$7:$D$13)-O965)*N965/NETWORKDAYS(Lister!$D$19,Lister!$E$19,Lister!$D$7:$D$13),IF(MONTH(E965)&gt;7,0)))),0),"")</f>
        <v/>
      </c>
      <c r="R965" s="46" t="str">
        <f>IFERROR(MAX(IF(OR(O965="",P965=""),"",IF(AND(AND(MONTH(E965)&gt;=8,MONTH(E965)&lt;9),AND(MONTH(F965)&gt;=8,MONTH(F965)&lt;9)),(NETWORKDAYS(E965,F965,Lister!$D$7:$D$13)-P965)*N965/NETWORKDAYS(Lister!$D$20,Lister!$E$20,Lister!$D$7:$D$13),IF(AND(MONTH(E965)=7,MONTH(F965)=8),(NETWORKDAYS(Lister!$D$20,F965,Lister!$D$7:$D$13)-P965)*N965/NETWORKDAYS(Lister!$D$20,Lister!$E$20,Lister!$D$7:$D$13),IF(AND(MONTH(E965)=7,MONTH(F965)=7),0)))),0),"")</f>
        <v/>
      </c>
      <c r="S965" s="31" t="str">
        <f t="shared" si="101"/>
        <v/>
      </c>
      <c r="T965" s="31" t="str">
        <f t="shared" si="102"/>
        <v/>
      </c>
      <c r="U965" s="51" t="str">
        <f t="shared" si="103"/>
        <v/>
      </c>
    </row>
    <row r="966" spans="1:21" x14ac:dyDescent="0.25">
      <c r="A966" s="13" t="str">
        <f t="shared" si="104"/>
        <v/>
      </c>
      <c r="B966" s="55"/>
      <c r="C966" s="22"/>
      <c r="D966" s="23"/>
      <c r="E966" s="16"/>
      <c r="F966" s="16"/>
      <c r="G966" s="72" t="str">
        <f>IF(OR(E966="",F966=""),"",NETWORKDAYS(E966,F966,Lister!$D$7:$D$13))</f>
        <v/>
      </c>
      <c r="H966" s="19"/>
      <c r="I966" s="32" t="str">
        <f t="shared" si="98"/>
        <v/>
      </c>
      <c r="J966" s="18"/>
      <c r="K966" s="18"/>
      <c r="L966" s="46" t="str">
        <f t="shared" si="99"/>
        <v/>
      </c>
      <c r="M966" s="20"/>
      <c r="N966" s="31" t="str">
        <f t="shared" si="100"/>
        <v/>
      </c>
      <c r="O966" s="20"/>
      <c r="P966" s="20"/>
      <c r="Q966" s="46" t="str">
        <f>IFERROR(MAX(IF(OR(O966="",P966=""),"",IF(AND(AND(MONTH(E966)&gt;=7,MONTH(E966)&lt;8),AND(MONTH(F966)&gt;=7,MONTH(F966)&lt;8)),(NETWORKDAYS(E966,F966,Lister!$D$7:$D$13)-O966)*N966/NETWORKDAYS(Lister!$D$19,Lister!$E$19,Lister!$D$7:$D$13),IF(AND(AND(MONTH(E966)&gt;=7,MONTH(E966)&lt;8),MONTH(F966)&gt;7),(NETWORKDAYS(E966,Lister!$E$19,Lister!$D$7:$D$13)-O966)*N966/NETWORKDAYS(Lister!$D$19,Lister!$E$19,Lister!$D$7:$D$13),IF(MONTH(E966)&gt;7,0)))),0),"")</f>
        <v/>
      </c>
      <c r="R966" s="46" t="str">
        <f>IFERROR(MAX(IF(OR(O966="",P966=""),"",IF(AND(AND(MONTH(E966)&gt;=8,MONTH(E966)&lt;9),AND(MONTH(F966)&gt;=8,MONTH(F966)&lt;9)),(NETWORKDAYS(E966,F966,Lister!$D$7:$D$13)-P966)*N966/NETWORKDAYS(Lister!$D$20,Lister!$E$20,Lister!$D$7:$D$13),IF(AND(MONTH(E966)=7,MONTH(F966)=8),(NETWORKDAYS(Lister!$D$20,F966,Lister!$D$7:$D$13)-P966)*N966/NETWORKDAYS(Lister!$D$20,Lister!$E$20,Lister!$D$7:$D$13),IF(AND(MONTH(E966)=7,MONTH(F966)=7),0)))),0),"")</f>
        <v/>
      </c>
      <c r="S966" s="31" t="str">
        <f t="shared" si="101"/>
        <v/>
      </c>
      <c r="T966" s="31" t="str">
        <f t="shared" si="102"/>
        <v/>
      </c>
      <c r="U966" s="51" t="str">
        <f t="shared" si="103"/>
        <v/>
      </c>
    </row>
    <row r="967" spans="1:21" x14ac:dyDescent="0.25">
      <c r="A967" s="13" t="str">
        <f t="shared" si="104"/>
        <v/>
      </c>
      <c r="B967" s="55"/>
      <c r="C967" s="22"/>
      <c r="D967" s="23"/>
      <c r="E967" s="16"/>
      <c r="F967" s="16"/>
      <c r="G967" s="72" t="str">
        <f>IF(OR(E967="",F967=""),"",NETWORKDAYS(E967,F967,Lister!$D$7:$D$13))</f>
        <v/>
      </c>
      <c r="H967" s="19"/>
      <c r="I967" s="32" t="str">
        <f t="shared" si="98"/>
        <v/>
      </c>
      <c r="J967" s="18"/>
      <c r="K967" s="18"/>
      <c r="L967" s="46" t="str">
        <f t="shared" si="99"/>
        <v/>
      </c>
      <c r="M967" s="20"/>
      <c r="N967" s="31" t="str">
        <f t="shared" si="100"/>
        <v/>
      </c>
      <c r="O967" s="20"/>
      <c r="P967" s="20"/>
      <c r="Q967" s="46" t="str">
        <f>IFERROR(MAX(IF(OR(O967="",P967=""),"",IF(AND(AND(MONTH(E967)&gt;=7,MONTH(E967)&lt;8),AND(MONTH(F967)&gt;=7,MONTH(F967)&lt;8)),(NETWORKDAYS(E967,F967,Lister!$D$7:$D$13)-O967)*N967/NETWORKDAYS(Lister!$D$19,Lister!$E$19,Lister!$D$7:$D$13),IF(AND(AND(MONTH(E967)&gt;=7,MONTH(E967)&lt;8),MONTH(F967)&gt;7),(NETWORKDAYS(E967,Lister!$E$19,Lister!$D$7:$D$13)-O967)*N967/NETWORKDAYS(Lister!$D$19,Lister!$E$19,Lister!$D$7:$D$13),IF(MONTH(E967)&gt;7,0)))),0),"")</f>
        <v/>
      </c>
      <c r="R967" s="46" t="str">
        <f>IFERROR(MAX(IF(OR(O967="",P967=""),"",IF(AND(AND(MONTH(E967)&gt;=8,MONTH(E967)&lt;9),AND(MONTH(F967)&gt;=8,MONTH(F967)&lt;9)),(NETWORKDAYS(E967,F967,Lister!$D$7:$D$13)-P967)*N967/NETWORKDAYS(Lister!$D$20,Lister!$E$20,Lister!$D$7:$D$13),IF(AND(MONTH(E967)=7,MONTH(F967)=8),(NETWORKDAYS(Lister!$D$20,F967,Lister!$D$7:$D$13)-P967)*N967/NETWORKDAYS(Lister!$D$20,Lister!$E$20,Lister!$D$7:$D$13),IF(AND(MONTH(E967)=7,MONTH(F967)=7),0)))),0),"")</f>
        <v/>
      </c>
      <c r="S967" s="31" t="str">
        <f t="shared" si="101"/>
        <v/>
      </c>
      <c r="T967" s="31" t="str">
        <f t="shared" si="102"/>
        <v/>
      </c>
      <c r="U967" s="51" t="str">
        <f t="shared" si="103"/>
        <v/>
      </c>
    </row>
    <row r="968" spans="1:21" x14ac:dyDescent="0.25">
      <c r="A968" s="13" t="str">
        <f t="shared" si="104"/>
        <v/>
      </c>
      <c r="B968" s="55"/>
      <c r="C968" s="22"/>
      <c r="D968" s="23"/>
      <c r="E968" s="16"/>
      <c r="F968" s="16"/>
      <c r="G968" s="72" t="str">
        <f>IF(OR(E968="",F968=""),"",NETWORKDAYS(E968,F968,Lister!$D$7:$D$13))</f>
        <v/>
      </c>
      <c r="H968" s="19"/>
      <c r="I968" s="32" t="str">
        <f t="shared" si="98"/>
        <v/>
      </c>
      <c r="J968" s="18"/>
      <c r="K968" s="18"/>
      <c r="L968" s="46" t="str">
        <f t="shared" si="99"/>
        <v/>
      </c>
      <c r="M968" s="20"/>
      <c r="N968" s="31" t="str">
        <f t="shared" si="100"/>
        <v/>
      </c>
      <c r="O968" s="20"/>
      <c r="P968" s="20"/>
      <c r="Q968" s="46" t="str">
        <f>IFERROR(MAX(IF(OR(O968="",P968=""),"",IF(AND(AND(MONTH(E968)&gt;=7,MONTH(E968)&lt;8),AND(MONTH(F968)&gt;=7,MONTH(F968)&lt;8)),(NETWORKDAYS(E968,F968,Lister!$D$7:$D$13)-O968)*N968/NETWORKDAYS(Lister!$D$19,Lister!$E$19,Lister!$D$7:$D$13),IF(AND(AND(MONTH(E968)&gt;=7,MONTH(E968)&lt;8),MONTH(F968)&gt;7),(NETWORKDAYS(E968,Lister!$E$19,Lister!$D$7:$D$13)-O968)*N968/NETWORKDAYS(Lister!$D$19,Lister!$E$19,Lister!$D$7:$D$13),IF(MONTH(E968)&gt;7,0)))),0),"")</f>
        <v/>
      </c>
      <c r="R968" s="46" t="str">
        <f>IFERROR(MAX(IF(OR(O968="",P968=""),"",IF(AND(AND(MONTH(E968)&gt;=8,MONTH(E968)&lt;9),AND(MONTH(F968)&gt;=8,MONTH(F968)&lt;9)),(NETWORKDAYS(E968,F968,Lister!$D$7:$D$13)-P968)*N968/NETWORKDAYS(Lister!$D$20,Lister!$E$20,Lister!$D$7:$D$13),IF(AND(MONTH(E968)=7,MONTH(F968)=8),(NETWORKDAYS(Lister!$D$20,F968,Lister!$D$7:$D$13)-P968)*N968/NETWORKDAYS(Lister!$D$20,Lister!$E$20,Lister!$D$7:$D$13),IF(AND(MONTH(E968)=7,MONTH(F968)=7),0)))),0),"")</f>
        <v/>
      </c>
      <c r="S968" s="31" t="str">
        <f t="shared" si="101"/>
        <v/>
      </c>
      <c r="T968" s="31" t="str">
        <f t="shared" si="102"/>
        <v/>
      </c>
      <c r="U968" s="51" t="str">
        <f t="shared" si="103"/>
        <v/>
      </c>
    </row>
    <row r="969" spans="1:21" x14ac:dyDescent="0.25">
      <c r="A969" s="13" t="str">
        <f t="shared" si="104"/>
        <v/>
      </c>
      <c r="B969" s="55"/>
      <c r="C969" s="22"/>
      <c r="D969" s="23"/>
      <c r="E969" s="16"/>
      <c r="F969" s="16"/>
      <c r="G969" s="72" t="str">
        <f>IF(OR(E969="",F969=""),"",NETWORKDAYS(E969,F969,Lister!$D$7:$D$13))</f>
        <v/>
      </c>
      <c r="H969" s="19"/>
      <c r="I969" s="32" t="str">
        <f t="shared" si="98"/>
        <v/>
      </c>
      <c r="J969" s="18"/>
      <c r="K969" s="18"/>
      <c r="L969" s="46" t="str">
        <f t="shared" si="99"/>
        <v/>
      </c>
      <c r="M969" s="20"/>
      <c r="N969" s="31" t="str">
        <f t="shared" si="100"/>
        <v/>
      </c>
      <c r="O969" s="20"/>
      <c r="P969" s="20"/>
      <c r="Q969" s="46" t="str">
        <f>IFERROR(MAX(IF(OR(O969="",P969=""),"",IF(AND(AND(MONTH(E969)&gt;=7,MONTH(E969)&lt;8),AND(MONTH(F969)&gt;=7,MONTH(F969)&lt;8)),(NETWORKDAYS(E969,F969,Lister!$D$7:$D$13)-O969)*N969/NETWORKDAYS(Lister!$D$19,Lister!$E$19,Lister!$D$7:$D$13),IF(AND(AND(MONTH(E969)&gt;=7,MONTH(E969)&lt;8),MONTH(F969)&gt;7),(NETWORKDAYS(E969,Lister!$E$19,Lister!$D$7:$D$13)-O969)*N969/NETWORKDAYS(Lister!$D$19,Lister!$E$19,Lister!$D$7:$D$13),IF(MONTH(E969)&gt;7,0)))),0),"")</f>
        <v/>
      </c>
      <c r="R969" s="46" t="str">
        <f>IFERROR(MAX(IF(OR(O969="",P969=""),"",IF(AND(AND(MONTH(E969)&gt;=8,MONTH(E969)&lt;9),AND(MONTH(F969)&gt;=8,MONTH(F969)&lt;9)),(NETWORKDAYS(E969,F969,Lister!$D$7:$D$13)-P969)*N969/NETWORKDAYS(Lister!$D$20,Lister!$E$20,Lister!$D$7:$D$13),IF(AND(MONTH(E969)=7,MONTH(F969)=8),(NETWORKDAYS(Lister!$D$20,F969,Lister!$D$7:$D$13)-P969)*N969/NETWORKDAYS(Lister!$D$20,Lister!$E$20,Lister!$D$7:$D$13),IF(AND(MONTH(E969)=7,MONTH(F969)=7),0)))),0),"")</f>
        <v/>
      </c>
      <c r="S969" s="31" t="str">
        <f t="shared" si="101"/>
        <v/>
      </c>
      <c r="T969" s="31" t="str">
        <f t="shared" si="102"/>
        <v/>
      </c>
      <c r="U969" s="51" t="str">
        <f t="shared" si="103"/>
        <v/>
      </c>
    </row>
    <row r="970" spans="1:21" x14ac:dyDescent="0.25">
      <c r="A970" s="13" t="str">
        <f t="shared" si="104"/>
        <v/>
      </c>
      <c r="B970" s="55"/>
      <c r="C970" s="22"/>
      <c r="D970" s="23"/>
      <c r="E970" s="16"/>
      <c r="F970" s="16"/>
      <c r="G970" s="72" t="str">
        <f>IF(OR(E970="",F970=""),"",NETWORKDAYS(E970,F970,Lister!$D$7:$D$13))</f>
        <v/>
      </c>
      <c r="H970" s="19"/>
      <c r="I970" s="32" t="str">
        <f t="shared" si="98"/>
        <v/>
      </c>
      <c r="J970" s="18"/>
      <c r="K970" s="18"/>
      <c r="L970" s="46" t="str">
        <f t="shared" si="99"/>
        <v/>
      </c>
      <c r="M970" s="20"/>
      <c r="N970" s="31" t="str">
        <f t="shared" si="100"/>
        <v/>
      </c>
      <c r="O970" s="20"/>
      <c r="P970" s="20"/>
      <c r="Q970" s="46" t="str">
        <f>IFERROR(MAX(IF(OR(O970="",P970=""),"",IF(AND(AND(MONTH(E970)&gt;=7,MONTH(E970)&lt;8),AND(MONTH(F970)&gt;=7,MONTH(F970)&lt;8)),(NETWORKDAYS(E970,F970,Lister!$D$7:$D$13)-O970)*N970/NETWORKDAYS(Lister!$D$19,Lister!$E$19,Lister!$D$7:$D$13),IF(AND(AND(MONTH(E970)&gt;=7,MONTH(E970)&lt;8),MONTH(F970)&gt;7),(NETWORKDAYS(E970,Lister!$E$19,Lister!$D$7:$D$13)-O970)*N970/NETWORKDAYS(Lister!$D$19,Lister!$E$19,Lister!$D$7:$D$13),IF(MONTH(E970)&gt;7,0)))),0),"")</f>
        <v/>
      </c>
      <c r="R970" s="46" t="str">
        <f>IFERROR(MAX(IF(OR(O970="",P970=""),"",IF(AND(AND(MONTH(E970)&gt;=8,MONTH(E970)&lt;9),AND(MONTH(F970)&gt;=8,MONTH(F970)&lt;9)),(NETWORKDAYS(E970,F970,Lister!$D$7:$D$13)-P970)*N970/NETWORKDAYS(Lister!$D$20,Lister!$E$20,Lister!$D$7:$D$13),IF(AND(MONTH(E970)=7,MONTH(F970)=8),(NETWORKDAYS(Lister!$D$20,F970,Lister!$D$7:$D$13)-P970)*N970/NETWORKDAYS(Lister!$D$20,Lister!$E$20,Lister!$D$7:$D$13),IF(AND(MONTH(E970)=7,MONTH(F970)=7),0)))),0),"")</f>
        <v/>
      </c>
      <c r="S970" s="31" t="str">
        <f t="shared" si="101"/>
        <v/>
      </c>
      <c r="T970" s="31" t="str">
        <f t="shared" si="102"/>
        <v/>
      </c>
      <c r="U970" s="51" t="str">
        <f t="shared" si="103"/>
        <v/>
      </c>
    </row>
    <row r="971" spans="1:21" x14ac:dyDescent="0.25">
      <c r="A971" s="13" t="str">
        <f t="shared" si="104"/>
        <v/>
      </c>
      <c r="B971" s="55"/>
      <c r="C971" s="22"/>
      <c r="D971" s="23"/>
      <c r="E971" s="16"/>
      <c r="F971" s="16"/>
      <c r="G971" s="72" t="str">
        <f>IF(OR(E971="",F971=""),"",NETWORKDAYS(E971,F971,Lister!$D$7:$D$13))</f>
        <v/>
      </c>
      <c r="H971" s="19"/>
      <c r="I971" s="32" t="str">
        <f t="shared" si="98"/>
        <v/>
      </c>
      <c r="J971" s="18"/>
      <c r="K971" s="18"/>
      <c r="L971" s="46" t="str">
        <f t="shared" si="99"/>
        <v/>
      </c>
      <c r="M971" s="20"/>
      <c r="N971" s="31" t="str">
        <f t="shared" si="100"/>
        <v/>
      </c>
      <c r="O971" s="20"/>
      <c r="P971" s="20"/>
      <c r="Q971" s="46" t="str">
        <f>IFERROR(MAX(IF(OR(O971="",P971=""),"",IF(AND(AND(MONTH(E971)&gt;=7,MONTH(E971)&lt;8),AND(MONTH(F971)&gt;=7,MONTH(F971)&lt;8)),(NETWORKDAYS(E971,F971,Lister!$D$7:$D$13)-O971)*N971/NETWORKDAYS(Lister!$D$19,Lister!$E$19,Lister!$D$7:$D$13),IF(AND(AND(MONTH(E971)&gt;=7,MONTH(E971)&lt;8),MONTH(F971)&gt;7),(NETWORKDAYS(E971,Lister!$E$19,Lister!$D$7:$D$13)-O971)*N971/NETWORKDAYS(Lister!$D$19,Lister!$E$19,Lister!$D$7:$D$13),IF(MONTH(E971)&gt;7,0)))),0),"")</f>
        <v/>
      </c>
      <c r="R971" s="46" t="str">
        <f>IFERROR(MAX(IF(OR(O971="",P971=""),"",IF(AND(AND(MONTH(E971)&gt;=8,MONTH(E971)&lt;9),AND(MONTH(F971)&gt;=8,MONTH(F971)&lt;9)),(NETWORKDAYS(E971,F971,Lister!$D$7:$D$13)-P971)*N971/NETWORKDAYS(Lister!$D$20,Lister!$E$20,Lister!$D$7:$D$13),IF(AND(MONTH(E971)=7,MONTH(F971)=8),(NETWORKDAYS(Lister!$D$20,F971,Lister!$D$7:$D$13)-P971)*N971/NETWORKDAYS(Lister!$D$20,Lister!$E$20,Lister!$D$7:$D$13),IF(AND(MONTH(E971)=7,MONTH(F971)=7),0)))),0),"")</f>
        <v/>
      </c>
      <c r="S971" s="31" t="str">
        <f t="shared" si="101"/>
        <v/>
      </c>
      <c r="T971" s="31" t="str">
        <f t="shared" si="102"/>
        <v/>
      </c>
      <c r="U971" s="51" t="str">
        <f t="shared" si="103"/>
        <v/>
      </c>
    </row>
    <row r="972" spans="1:21" x14ac:dyDescent="0.25">
      <c r="A972" s="13" t="str">
        <f t="shared" si="104"/>
        <v/>
      </c>
      <c r="B972" s="55"/>
      <c r="C972" s="22"/>
      <c r="D972" s="23"/>
      <c r="E972" s="16"/>
      <c r="F972" s="16"/>
      <c r="G972" s="72" t="str">
        <f>IF(OR(E972="",F972=""),"",NETWORKDAYS(E972,F972,Lister!$D$7:$D$13))</f>
        <v/>
      </c>
      <c r="H972" s="19"/>
      <c r="I972" s="32" t="str">
        <f t="shared" si="98"/>
        <v/>
      </c>
      <c r="J972" s="18"/>
      <c r="K972" s="18"/>
      <c r="L972" s="46" t="str">
        <f t="shared" si="99"/>
        <v/>
      </c>
      <c r="M972" s="20"/>
      <c r="N972" s="31" t="str">
        <f t="shared" si="100"/>
        <v/>
      </c>
      <c r="O972" s="20"/>
      <c r="P972" s="20"/>
      <c r="Q972" s="46" t="str">
        <f>IFERROR(MAX(IF(OR(O972="",P972=""),"",IF(AND(AND(MONTH(E972)&gt;=7,MONTH(E972)&lt;8),AND(MONTH(F972)&gt;=7,MONTH(F972)&lt;8)),(NETWORKDAYS(E972,F972,Lister!$D$7:$D$13)-O972)*N972/NETWORKDAYS(Lister!$D$19,Lister!$E$19,Lister!$D$7:$D$13),IF(AND(AND(MONTH(E972)&gt;=7,MONTH(E972)&lt;8),MONTH(F972)&gt;7),(NETWORKDAYS(E972,Lister!$E$19,Lister!$D$7:$D$13)-O972)*N972/NETWORKDAYS(Lister!$D$19,Lister!$E$19,Lister!$D$7:$D$13),IF(MONTH(E972)&gt;7,0)))),0),"")</f>
        <v/>
      </c>
      <c r="R972" s="46" t="str">
        <f>IFERROR(MAX(IF(OR(O972="",P972=""),"",IF(AND(AND(MONTH(E972)&gt;=8,MONTH(E972)&lt;9),AND(MONTH(F972)&gt;=8,MONTH(F972)&lt;9)),(NETWORKDAYS(E972,F972,Lister!$D$7:$D$13)-P972)*N972/NETWORKDAYS(Lister!$D$20,Lister!$E$20,Lister!$D$7:$D$13),IF(AND(MONTH(E972)=7,MONTH(F972)=8),(NETWORKDAYS(Lister!$D$20,F972,Lister!$D$7:$D$13)-P972)*N972/NETWORKDAYS(Lister!$D$20,Lister!$E$20,Lister!$D$7:$D$13),IF(AND(MONTH(E972)=7,MONTH(F972)=7),0)))),0),"")</f>
        <v/>
      </c>
      <c r="S972" s="31" t="str">
        <f t="shared" si="101"/>
        <v/>
      </c>
      <c r="T972" s="31" t="str">
        <f t="shared" si="102"/>
        <v/>
      </c>
      <c r="U972" s="51" t="str">
        <f t="shared" si="103"/>
        <v/>
      </c>
    </row>
    <row r="973" spans="1:21" x14ac:dyDescent="0.25">
      <c r="A973" s="13" t="str">
        <f t="shared" si="104"/>
        <v/>
      </c>
      <c r="B973" s="55"/>
      <c r="C973" s="22"/>
      <c r="D973" s="23"/>
      <c r="E973" s="16"/>
      <c r="F973" s="16"/>
      <c r="G973" s="72" t="str">
        <f>IF(OR(E973="",F973=""),"",NETWORKDAYS(E973,F973,Lister!$D$7:$D$13))</f>
        <v/>
      </c>
      <c r="H973" s="19"/>
      <c r="I973" s="32" t="str">
        <f t="shared" si="98"/>
        <v/>
      </c>
      <c r="J973" s="18"/>
      <c r="K973" s="18"/>
      <c r="L973" s="46" t="str">
        <f t="shared" si="99"/>
        <v/>
      </c>
      <c r="M973" s="20"/>
      <c r="N973" s="31" t="str">
        <f t="shared" si="100"/>
        <v/>
      </c>
      <c r="O973" s="20"/>
      <c r="P973" s="20"/>
      <c r="Q973" s="46" t="str">
        <f>IFERROR(MAX(IF(OR(O973="",P973=""),"",IF(AND(AND(MONTH(E973)&gt;=7,MONTH(E973)&lt;8),AND(MONTH(F973)&gt;=7,MONTH(F973)&lt;8)),(NETWORKDAYS(E973,F973,Lister!$D$7:$D$13)-O973)*N973/NETWORKDAYS(Lister!$D$19,Lister!$E$19,Lister!$D$7:$D$13),IF(AND(AND(MONTH(E973)&gt;=7,MONTH(E973)&lt;8),MONTH(F973)&gt;7),(NETWORKDAYS(E973,Lister!$E$19,Lister!$D$7:$D$13)-O973)*N973/NETWORKDAYS(Lister!$D$19,Lister!$E$19,Lister!$D$7:$D$13),IF(MONTH(E973)&gt;7,0)))),0),"")</f>
        <v/>
      </c>
      <c r="R973" s="46" t="str">
        <f>IFERROR(MAX(IF(OR(O973="",P973=""),"",IF(AND(AND(MONTH(E973)&gt;=8,MONTH(E973)&lt;9),AND(MONTH(F973)&gt;=8,MONTH(F973)&lt;9)),(NETWORKDAYS(E973,F973,Lister!$D$7:$D$13)-P973)*N973/NETWORKDAYS(Lister!$D$20,Lister!$E$20,Lister!$D$7:$D$13),IF(AND(MONTH(E973)=7,MONTH(F973)=8),(NETWORKDAYS(Lister!$D$20,F973,Lister!$D$7:$D$13)-P973)*N973/NETWORKDAYS(Lister!$D$20,Lister!$E$20,Lister!$D$7:$D$13),IF(AND(MONTH(E973)=7,MONTH(F973)=7),0)))),0),"")</f>
        <v/>
      </c>
      <c r="S973" s="31" t="str">
        <f t="shared" si="101"/>
        <v/>
      </c>
      <c r="T973" s="31" t="str">
        <f t="shared" si="102"/>
        <v/>
      </c>
      <c r="U973" s="51" t="str">
        <f t="shared" si="103"/>
        <v/>
      </c>
    </row>
    <row r="974" spans="1:21" x14ac:dyDescent="0.25">
      <c r="A974" s="13" t="str">
        <f t="shared" si="104"/>
        <v/>
      </c>
      <c r="B974" s="55"/>
      <c r="C974" s="22"/>
      <c r="D974" s="23"/>
      <c r="E974" s="16"/>
      <c r="F974" s="16"/>
      <c r="G974" s="72" t="str">
        <f>IF(OR(E974="",F974=""),"",NETWORKDAYS(E974,F974,Lister!$D$7:$D$13))</f>
        <v/>
      </c>
      <c r="H974" s="19"/>
      <c r="I974" s="32" t="str">
        <f t="shared" si="98"/>
        <v/>
      </c>
      <c r="J974" s="18"/>
      <c r="K974" s="18"/>
      <c r="L974" s="46" t="str">
        <f t="shared" si="99"/>
        <v/>
      </c>
      <c r="M974" s="20"/>
      <c r="N974" s="31" t="str">
        <f t="shared" si="100"/>
        <v/>
      </c>
      <c r="O974" s="20"/>
      <c r="P974" s="20"/>
      <c r="Q974" s="46" t="str">
        <f>IFERROR(MAX(IF(OR(O974="",P974=""),"",IF(AND(AND(MONTH(E974)&gt;=7,MONTH(E974)&lt;8),AND(MONTH(F974)&gt;=7,MONTH(F974)&lt;8)),(NETWORKDAYS(E974,F974,Lister!$D$7:$D$13)-O974)*N974/NETWORKDAYS(Lister!$D$19,Lister!$E$19,Lister!$D$7:$D$13),IF(AND(AND(MONTH(E974)&gt;=7,MONTH(E974)&lt;8),MONTH(F974)&gt;7),(NETWORKDAYS(E974,Lister!$E$19,Lister!$D$7:$D$13)-O974)*N974/NETWORKDAYS(Lister!$D$19,Lister!$E$19,Lister!$D$7:$D$13),IF(MONTH(E974)&gt;7,0)))),0),"")</f>
        <v/>
      </c>
      <c r="R974" s="46" t="str">
        <f>IFERROR(MAX(IF(OR(O974="",P974=""),"",IF(AND(AND(MONTH(E974)&gt;=8,MONTH(E974)&lt;9),AND(MONTH(F974)&gt;=8,MONTH(F974)&lt;9)),(NETWORKDAYS(E974,F974,Lister!$D$7:$D$13)-P974)*N974/NETWORKDAYS(Lister!$D$20,Lister!$E$20,Lister!$D$7:$D$13),IF(AND(MONTH(E974)=7,MONTH(F974)=8),(NETWORKDAYS(Lister!$D$20,F974,Lister!$D$7:$D$13)-P974)*N974/NETWORKDAYS(Lister!$D$20,Lister!$E$20,Lister!$D$7:$D$13),IF(AND(MONTH(E974)=7,MONTH(F974)=7),0)))),0),"")</f>
        <v/>
      </c>
      <c r="S974" s="31" t="str">
        <f t="shared" si="101"/>
        <v/>
      </c>
      <c r="T974" s="31" t="str">
        <f t="shared" si="102"/>
        <v/>
      </c>
      <c r="U974" s="51" t="str">
        <f t="shared" si="103"/>
        <v/>
      </c>
    </row>
    <row r="975" spans="1:21" x14ac:dyDescent="0.25">
      <c r="A975" s="13" t="str">
        <f t="shared" si="104"/>
        <v/>
      </c>
      <c r="B975" s="55"/>
      <c r="C975" s="22"/>
      <c r="D975" s="23"/>
      <c r="E975" s="16"/>
      <c r="F975" s="16"/>
      <c r="G975" s="72" t="str">
        <f>IF(OR(E975="",F975=""),"",NETWORKDAYS(E975,F975,Lister!$D$7:$D$13))</f>
        <v/>
      </c>
      <c r="H975" s="19"/>
      <c r="I975" s="32" t="str">
        <f t="shared" si="98"/>
        <v/>
      </c>
      <c r="J975" s="18"/>
      <c r="K975" s="18"/>
      <c r="L975" s="46" t="str">
        <f t="shared" si="99"/>
        <v/>
      </c>
      <c r="M975" s="20"/>
      <c r="N975" s="31" t="str">
        <f t="shared" si="100"/>
        <v/>
      </c>
      <c r="O975" s="20"/>
      <c r="P975" s="20"/>
      <c r="Q975" s="46" t="str">
        <f>IFERROR(MAX(IF(OR(O975="",P975=""),"",IF(AND(AND(MONTH(E975)&gt;=7,MONTH(E975)&lt;8),AND(MONTH(F975)&gt;=7,MONTH(F975)&lt;8)),(NETWORKDAYS(E975,F975,Lister!$D$7:$D$13)-O975)*N975/NETWORKDAYS(Lister!$D$19,Lister!$E$19,Lister!$D$7:$D$13),IF(AND(AND(MONTH(E975)&gt;=7,MONTH(E975)&lt;8),MONTH(F975)&gt;7),(NETWORKDAYS(E975,Lister!$E$19,Lister!$D$7:$D$13)-O975)*N975/NETWORKDAYS(Lister!$D$19,Lister!$E$19,Lister!$D$7:$D$13),IF(MONTH(E975)&gt;7,0)))),0),"")</f>
        <v/>
      </c>
      <c r="R975" s="46" t="str">
        <f>IFERROR(MAX(IF(OR(O975="",P975=""),"",IF(AND(AND(MONTH(E975)&gt;=8,MONTH(E975)&lt;9),AND(MONTH(F975)&gt;=8,MONTH(F975)&lt;9)),(NETWORKDAYS(E975,F975,Lister!$D$7:$D$13)-P975)*N975/NETWORKDAYS(Lister!$D$20,Lister!$E$20,Lister!$D$7:$D$13),IF(AND(MONTH(E975)=7,MONTH(F975)=8),(NETWORKDAYS(Lister!$D$20,F975,Lister!$D$7:$D$13)-P975)*N975/NETWORKDAYS(Lister!$D$20,Lister!$E$20,Lister!$D$7:$D$13),IF(AND(MONTH(E975)=7,MONTH(F975)=7),0)))),0),"")</f>
        <v/>
      </c>
      <c r="S975" s="31" t="str">
        <f t="shared" si="101"/>
        <v/>
      </c>
      <c r="T975" s="31" t="str">
        <f t="shared" si="102"/>
        <v/>
      </c>
      <c r="U975" s="51" t="str">
        <f t="shared" si="103"/>
        <v/>
      </c>
    </row>
    <row r="976" spans="1:21" x14ac:dyDescent="0.25">
      <c r="A976" s="13" t="str">
        <f t="shared" si="104"/>
        <v/>
      </c>
      <c r="B976" s="55"/>
      <c r="C976" s="22"/>
      <c r="D976" s="23"/>
      <c r="E976" s="16"/>
      <c r="F976" s="16"/>
      <c r="G976" s="72" t="str">
        <f>IF(OR(E976="",F976=""),"",NETWORKDAYS(E976,F976,Lister!$D$7:$D$13))</f>
        <v/>
      </c>
      <c r="H976" s="19"/>
      <c r="I976" s="32" t="str">
        <f t="shared" si="98"/>
        <v/>
      </c>
      <c r="J976" s="18"/>
      <c r="K976" s="18"/>
      <c r="L976" s="46" t="str">
        <f t="shared" si="99"/>
        <v/>
      </c>
      <c r="M976" s="20"/>
      <c r="N976" s="31" t="str">
        <f t="shared" si="100"/>
        <v/>
      </c>
      <c r="O976" s="20"/>
      <c r="P976" s="20"/>
      <c r="Q976" s="46" t="str">
        <f>IFERROR(MAX(IF(OR(O976="",P976=""),"",IF(AND(AND(MONTH(E976)&gt;=7,MONTH(E976)&lt;8),AND(MONTH(F976)&gt;=7,MONTH(F976)&lt;8)),(NETWORKDAYS(E976,F976,Lister!$D$7:$D$13)-O976)*N976/NETWORKDAYS(Lister!$D$19,Lister!$E$19,Lister!$D$7:$D$13),IF(AND(AND(MONTH(E976)&gt;=7,MONTH(E976)&lt;8),MONTH(F976)&gt;7),(NETWORKDAYS(E976,Lister!$E$19,Lister!$D$7:$D$13)-O976)*N976/NETWORKDAYS(Lister!$D$19,Lister!$E$19,Lister!$D$7:$D$13),IF(MONTH(E976)&gt;7,0)))),0),"")</f>
        <v/>
      </c>
      <c r="R976" s="46" t="str">
        <f>IFERROR(MAX(IF(OR(O976="",P976=""),"",IF(AND(AND(MONTH(E976)&gt;=8,MONTH(E976)&lt;9),AND(MONTH(F976)&gt;=8,MONTH(F976)&lt;9)),(NETWORKDAYS(E976,F976,Lister!$D$7:$D$13)-P976)*N976/NETWORKDAYS(Lister!$D$20,Lister!$E$20,Lister!$D$7:$D$13),IF(AND(MONTH(E976)=7,MONTH(F976)=8),(NETWORKDAYS(Lister!$D$20,F976,Lister!$D$7:$D$13)-P976)*N976/NETWORKDAYS(Lister!$D$20,Lister!$E$20,Lister!$D$7:$D$13),IF(AND(MONTH(E976)=7,MONTH(F976)=7),0)))),0),"")</f>
        <v/>
      </c>
      <c r="S976" s="31" t="str">
        <f t="shared" si="101"/>
        <v/>
      </c>
      <c r="T976" s="31" t="str">
        <f t="shared" si="102"/>
        <v/>
      </c>
      <c r="U976" s="51" t="str">
        <f t="shared" si="103"/>
        <v/>
      </c>
    </row>
    <row r="977" spans="1:21" x14ac:dyDescent="0.25">
      <c r="A977" s="13" t="str">
        <f t="shared" si="104"/>
        <v/>
      </c>
      <c r="B977" s="55"/>
      <c r="C977" s="22"/>
      <c r="D977" s="23"/>
      <c r="E977" s="16"/>
      <c r="F977" s="16"/>
      <c r="G977" s="72" t="str">
        <f>IF(OR(E977="",F977=""),"",NETWORKDAYS(E977,F977,Lister!$D$7:$D$13))</f>
        <v/>
      </c>
      <c r="H977" s="19"/>
      <c r="I977" s="32" t="str">
        <f t="shared" si="98"/>
        <v/>
      </c>
      <c r="J977" s="18"/>
      <c r="K977" s="18"/>
      <c r="L977" s="46" t="str">
        <f t="shared" si="99"/>
        <v/>
      </c>
      <c r="M977" s="20"/>
      <c r="N977" s="31" t="str">
        <f t="shared" si="100"/>
        <v/>
      </c>
      <c r="O977" s="20"/>
      <c r="P977" s="20"/>
      <c r="Q977" s="46" t="str">
        <f>IFERROR(MAX(IF(OR(O977="",P977=""),"",IF(AND(AND(MONTH(E977)&gt;=7,MONTH(E977)&lt;8),AND(MONTH(F977)&gt;=7,MONTH(F977)&lt;8)),(NETWORKDAYS(E977,F977,Lister!$D$7:$D$13)-O977)*N977/NETWORKDAYS(Lister!$D$19,Lister!$E$19,Lister!$D$7:$D$13),IF(AND(AND(MONTH(E977)&gt;=7,MONTH(E977)&lt;8),MONTH(F977)&gt;7),(NETWORKDAYS(E977,Lister!$E$19,Lister!$D$7:$D$13)-O977)*N977/NETWORKDAYS(Lister!$D$19,Lister!$E$19,Lister!$D$7:$D$13),IF(MONTH(E977)&gt;7,0)))),0),"")</f>
        <v/>
      </c>
      <c r="R977" s="46" t="str">
        <f>IFERROR(MAX(IF(OR(O977="",P977=""),"",IF(AND(AND(MONTH(E977)&gt;=8,MONTH(E977)&lt;9),AND(MONTH(F977)&gt;=8,MONTH(F977)&lt;9)),(NETWORKDAYS(E977,F977,Lister!$D$7:$D$13)-P977)*N977/NETWORKDAYS(Lister!$D$20,Lister!$E$20,Lister!$D$7:$D$13),IF(AND(MONTH(E977)=7,MONTH(F977)=8),(NETWORKDAYS(Lister!$D$20,F977,Lister!$D$7:$D$13)-P977)*N977/NETWORKDAYS(Lister!$D$20,Lister!$E$20,Lister!$D$7:$D$13),IF(AND(MONTH(E977)=7,MONTH(F977)=7),0)))),0),"")</f>
        <v/>
      </c>
      <c r="S977" s="31" t="str">
        <f t="shared" si="101"/>
        <v/>
      </c>
      <c r="T977" s="31" t="str">
        <f t="shared" si="102"/>
        <v/>
      </c>
      <c r="U977" s="51" t="str">
        <f t="shared" si="103"/>
        <v/>
      </c>
    </row>
    <row r="978" spans="1:21" x14ac:dyDescent="0.25">
      <c r="A978" s="13" t="str">
        <f t="shared" si="104"/>
        <v/>
      </c>
      <c r="B978" s="55"/>
      <c r="C978" s="22"/>
      <c r="D978" s="23"/>
      <c r="E978" s="16"/>
      <c r="F978" s="16"/>
      <c r="G978" s="72" t="str">
        <f>IF(OR(E978="",F978=""),"",NETWORKDAYS(E978,F978,Lister!$D$7:$D$13))</f>
        <v/>
      </c>
      <c r="H978" s="19"/>
      <c r="I978" s="32" t="str">
        <f t="shared" si="98"/>
        <v/>
      </c>
      <c r="J978" s="18"/>
      <c r="K978" s="18"/>
      <c r="L978" s="46" t="str">
        <f t="shared" si="99"/>
        <v/>
      </c>
      <c r="M978" s="20"/>
      <c r="N978" s="31" t="str">
        <f t="shared" si="100"/>
        <v/>
      </c>
      <c r="O978" s="20"/>
      <c r="P978" s="20"/>
      <c r="Q978" s="46" t="str">
        <f>IFERROR(MAX(IF(OR(O978="",P978=""),"",IF(AND(AND(MONTH(E978)&gt;=7,MONTH(E978)&lt;8),AND(MONTH(F978)&gt;=7,MONTH(F978)&lt;8)),(NETWORKDAYS(E978,F978,Lister!$D$7:$D$13)-O978)*N978/NETWORKDAYS(Lister!$D$19,Lister!$E$19,Lister!$D$7:$D$13),IF(AND(AND(MONTH(E978)&gt;=7,MONTH(E978)&lt;8),MONTH(F978)&gt;7),(NETWORKDAYS(E978,Lister!$E$19,Lister!$D$7:$D$13)-O978)*N978/NETWORKDAYS(Lister!$D$19,Lister!$E$19,Lister!$D$7:$D$13),IF(MONTH(E978)&gt;7,0)))),0),"")</f>
        <v/>
      </c>
      <c r="R978" s="46" t="str">
        <f>IFERROR(MAX(IF(OR(O978="",P978=""),"",IF(AND(AND(MONTH(E978)&gt;=8,MONTH(E978)&lt;9),AND(MONTH(F978)&gt;=8,MONTH(F978)&lt;9)),(NETWORKDAYS(E978,F978,Lister!$D$7:$D$13)-P978)*N978/NETWORKDAYS(Lister!$D$20,Lister!$E$20,Lister!$D$7:$D$13),IF(AND(MONTH(E978)=7,MONTH(F978)=8),(NETWORKDAYS(Lister!$D$20,F978,Lister!$D$7:$D$13)-P978)*N978/NETWORKDAYS(Lister!$D$20,Lister!$E$20,Lister!$D$7:$D$13),IF(AND(MONTH(E978)=7,MONTH(F978)=7),0)))),0),"")</f>
        <v/>
      </c>
      <c r="S978" s="31" t="str">
        <f t="shared" si="101"/>
        <v/>
      </c>
      <c r="T978" s="31" t="str">
        <f t="shared" si="102"/>
        <v/>
      </c>
      <c r="U978" s="51" t="str">
        <f t="shared" si="103"/>
        <v/>
      </c>
    </row>
    <row r="979" spans="1:21" x14ac:dyDescent="0.25">
      <c r="A979" s="13" t="str">
        <f t="shared" si="104"/>
        <v/>
      </c>
      <c r="B979" s="55"/>
      <c r="C979" s="22"/>
      <c r="D979" s="23"/>
      <c r="E979" s="16"/>
      <c r="F979" s="16"/>
      <c r="G979" s="72" t="str">
        <f>IF(OR(E979="",F979=""),"",NETWORKDAYS(E979,F979,Lister!$D$7:$D$13))</f>
        <v/>
      </c>
      <c r="H979" s="19"/>
      <c r="I979" s="32" t="str">
        <f t="shared" si="98"/>
        <v/>
      </c>
      <c r="J979" s="18"/>
      <c r="K979" s="18"/>
      <c r="L979" s="46" t="str">
        <f t="shared" si="99"/>
        <v/>
      </c>
      <c r="M979" s="20"/>
      <c r="N979" s="31" t="str">
        <f t="shared" si="100"/>
        <v/>
      </c>
      <c r="O979" s="20"/>
      <c r="P979" s="20"/>
      <c r="Q979" s="46" t="str">
        <f>IFERROR(MAX(IF(OR(O979="",P979=""),"",IF(AND(AND(MONTH(E979)&gt;=7,MONTH(E979)&lt;8),AND(MONTH(F979)&gt;=7,MONTH(F979)&lt;8)),(NETWORKDAYS(E979,F979,Lister!$D$7:$D$13)-O979)*N979/NETWORKDAYS(Lister!$D$19,Lister!$E$19,Lister!$D$7:$D$13),IF(AND(AND(MONTH(E979)&gt;=7,MONTH(E979)&lt;8),MONTH(F979)&gt;7),(NETWORKDAYS(E979,Lister!$E$19,Lister!$D$7:$D$13)-O979)*N979/NETWORKDAYS(Lister!$D$19,Lister!$E$19,Lister!$D$7:$D$13),IF(MONTH(E979)&gt;7,0)))),0),"")</f>
        <v/>
      </c>
      <c r="R979" s="46" t="str">
        <f>IFERROR(MAX(IF(OR(O979="",P979=""),"",IF(AND(AND(MONTH(E979)&gt;=8,MONTH(E979)&lt;9),AND(MONTH(F979)&gt;=8,MONTH(F979)&lt;9)),(NETWORKDAYS(E979,F979,Lister!$D$7:$D$13)-P979)*N979/NETWORKDAYS(Lister!$D$20,Lister!$E$20,Lister!$D$7:$D$13),IF(AND(MONTH(E979)=7,MONTH(F979)=8),(NETWORKDAYS(Lister!$D$20,F979,Lister!$D$7:$D$13)-P979)*N979/NETWORKDAYS(Lister!$D$20,Lister!$E$20,Lister!$D$7:$D$13),IF(AND(MONTH(E979)=7,MONTH(F979)=7),0)))),0),"")</f>
        <v/>
      </c>
      <c r="S979" s="31" t="str">
        <f t="shared" si="101"/>
        <v/>
      </c>
      <c r="T979" s="31" t="str">
        <f t="shared" si="102"/>
        <v/>
      </c>
      <c r="U979" s="51" t="str">
        <f t="shared" si="103"/>
        <v/>
      </c>
    </row>
    <row r="980" spans="1:21" x14ac:dyDescent="0.25">
      <c r="A980" s="13" t="str">
        <f t="shared" si="104"/>
        <v/>
      </c>
      <c r="B980" s="55"/>
      <c r="C980" s="22"/>
      <c r="D980" s="23"/>
      <c r="E980" s="16"/>
      <c r="F980" s="16"/>
      <c r="G980" s="72" t="str">
        <f>IF(OR(E980="",F980=""),"",NETWORKDAYS(E980,F980,Lister!$D$7:$D$13))</f>
        <v/>
      </c>
      <c r="H980" s="19"/>
      <c r="I980" s="32" t="str">
        <f t="shared" si="98"/>
        <v/>
      </c>
      <c r="J980" s="18"/>
      <c r="K980" s="18"/>
      <c r="L980" s="46" t="str">
        <f t="shared" si="99"/>
        <v/>
      </c>
      <c r="M980" s="20"/>
      <c r="N980" s="31" t="str">
        <f t="shared" si="100"/>
        <v/>
      </c>
      <c r="O980" s="20"/>
      <c r="P980" s="20"/>
      <c r="Q980" s="46" t="str">
        <f>IFERROR(MAX(IF(OR(O980="",P980=""),"",IF(AND(AND(MONTH(E980)&gt;=7,MONTH(E980)&lt;8),AND(MONTH(F980)&gt;=7,MONTH(F980)&lt;8)),(NETWORKDAYS(E980,F980,Lister!$D$7:$D$13)-O980)*N980/NETWORKDAYS(Lister!$D$19,Lister!$E$19,Lister!$D$7:$D$13),IF(AND(AND(MONTH(E980)&gt;=7,MONTH(E980)&lt;8),MONTH(F980)&gt;7),(NETWORKDAYS(E980,Lister!$E$19,Lister!$D$7:$D$13)-O980)*N980/NETWORKDAYS(Lister!$D$19,Lister!$E$19,Lister!$D$7:$D$13),IF(MONTH(E980)&gt;7,0)))),0),"")</f>
        <v/>
      </c>
      <c r="R980" s="46" t="str">
        <f>IFERROR(MAX(IF(OR(O980="",P980=""),"",IF(AND(AND(MONTH(E980)&gt;=8,MONTH(E980)&lt;9),AND(MONTH(F980)&gt;=8,MONTH(F980)&lt;9)),(NETWORKDAYS(E980,F980,Lister!$D$7:$D$13)-P980)*N980/NETWORKDAYS(Lister!$D$20,Lister!$E$20,Lister!$D$7:$D$13),IF(AND(MONTH(E980)=7,MONTH(F980)=8),(NETWORKDAYS(Lister!$D$20,F980,Lister!$D$7:$D$13)-P980)*N980/NETWORKDAYS(Lister!$D$20,Lister!$E$20,Lister!$D$7:$D$13),IF(AND(MONTH(E980)=7,MONTH(F980)=7),0)))),0),"")</f>
        <v/>
      </c>
      <c r="S980" s="31" t="str">
        <f t="shared" si="101"/>
        <v/>
      </c>
      <c r="T980" s="31" t="str">
        <f t="shared" si="102"/>
        <v/>
      </c>
      <c r="U980" s="51" t="str">
        <f t="shared" si="103"/>
        <v/>
      </c>
    </row>
    <row r="981" spans="1:21" x14ac:dyDescent="0.25">
      <c r="A981" s="13" t="str">
        <f t="shared" si="104"/>
        <v/>
      </c>
      <c r="B981" s="55"/>
      <c r="C981" s="22"/>
      <c r="D981" s="23"/>
      <c r="E981" s="16"/>
      <c r="F981" s="16"/>
      <c r="G981" s="72" t="str">
        <f>IF(OR(E981="",F981=""),"",NETWORKDAYS(E981,F981,Lister!$D$7:$D$13))</f>
        <v/>
      </c>
      <c r="H981" s="19"/>
      <c r="I981" s="32" t="str">
        <f t="shared" ref="I981:I1044" si="105">IF(H981="","",IF(H981="Funktionær",0.75,IF(H981="Ikke-funktionær",0.9,IF(H981="Elev/lærling",0.9))))</f>
        <v/>
      </c>
      <c r="J981" s="18"/>
      <c r="K981" s="18"/>
      <c r="L981" s="46" t="str">
        <f t="shared" ref="L981:L1044" si="106">IF(J981="","",J981-K981)</f>
        <v/>
      </c>
      <c r="M981" s="20"/>
      <c r="N981" s="31" t="str">
        <f t="shared" ref="N981:N1044" si="107">IF(B981="","",IF(L981*I981&gt;30000*IF(M981&gt;37,37,M981)/37,30000*IF(M981&gt;37,37,M981)/37,L981*I981))</f>
        <v/>
      </c>
      <c r="O981" s="20"/>
      <c r="P981" s="20"/>
      <c r="Q981" s="46" t="str">
        <f>IFERROR(MAX(IF(OR(O981="",P981=""),"",IF(AND(AND(MONTH(E981)&gt;=7,MONTH(E981)&lt;8),AND(MONTH(F981)&gt;=7,MONTH(F981)&lt;8)),(NETWORKDAYS(E981,F981,Lister!$D$7:$D$13)-O981)*N981/NETWORKDAYS(Lister!$D$19,Lister!$E$19,Lister!$D$7:$D$13),IF(AND(AND(MONTH(E981)&gt;=7,MONTH(E981)&lt;8),MONTH(F981)&gt;7),(NETWORKDAYS(E981,Lister!$E$19,Lister!$D$7:$D$13)-O981)*N981/NETWORKDAYS(Lister!$D$19,Lister!$E$19,Lister!$D$7:$D$13),IF(MONTH(E981)&gt;7,0)))),0),"")</f>
        <v/>
      </c>
      <c r="R981" s="46" t="str">
        <f>IFERROR(MAX(IF(OR(O981="",P981=""),"",IF(AND(AND(MONTH(E981)&gt;=8,MONTH(E981)&lt;9),AND(MONTH(F981)&gt;=8,MONTH(F981)&lt;9)),(NETWORKDAYS(E981,F981,Lister!$D$7:$D$13)-P981)*N981/NETWORKDAYS(Lister!$D$20,Lister!$E$20,Lister!$D$7:$D$13),IF(AND(MONTH(E981)=7,MONTH(F981)=8),(NETWORKDAYS(Lister!$D$20,F981,Lister!$D$7:$D$13)-P981)*N981/NETWORKDAYS(Lister!$D$20,Lister!$E$20,Lister!$D$7:$D$13),IF(AND(MONTH(E981)=7,MONTH(F981)=7),0)))),0),"")</f>
        <v/>
      </c>
      <c r="S981" s="31" t="str">
        <f t="shared" ref="S981:S1044" si="108">IFERROR(Q981+R981,"")</f>
        <v/>
      </c>
      <c r="T981" s="31" t="str">
        <f t="shared" ref="T981:T1044" si="109">IFERROR(21/31*N981,"")</f>
        <v/>
      </c>
      <c r="U981" s="51" t="str">
        <f t="shared" ref="U981:U1044" si="110">IFERROR(MAX(IF(AND(ISNUMBER(Q981),ISNUMBER(R981)),IF(S981-T981&gt;N981,N981,S981-T981),""),0),"")</f>
        <v/>
      </c>
    </row>
    <row r="982" spans="1:21" x14ac:dyDescent="0.25">
      <c r="A982" s="13" t="str">
        <f t="shared" ref="A982:A1045" si="111">IF(B982="","",A981+1)</f>
        <v/>
      </c>
      <c r="B982" s="55"/>
      <c r="C982" s="22"/>
      <c r="D982" s="23"/>
      <c r="E982" s="16"/>
      <c r="F982" s="16"/>
      <c r="G982" s="72" t="str">
        <f>IF(OR(E982="",F982=""),"",NETWORKDAYS(E982,F982,Lister!$D$7:$D$13))</f>
        <v/>
      </c>
      <c r="H982" s="19"/>
      <c r="I982" s="32" t="str">
        <f t="shared" si="105"/>
        <v/>
      </c>
      <c r="J982" s="18"/>
      <c r="K982" s="18"/>
      <c r="L982" s="46" t="str">
        <f t="shared" si="106"/>
        <v/>
      </c>
      <c r="M982" s="20"/>
      <c r="N982" s="31" t="str">
        <f t="shared" si="107"/>
        <v/>
      </c>
      <c r="O982" s="20"/>
      <c r="P982" s="20"/>
      <c r="Q982" s="46" t="str">
        <f>IFERROR(MAX(IF(OR(O982="",P982=""),"",IF(AND(AND(MONTH(E982)&gt;=7,MONTH(E982)&lt;8),AND(MONTH(F982)&gt;=7,MONTH(F982)&lt;8)),(NETWORKDAYS(E982,F982,Lister!$D$7:$D$13)-O982)*N982/NETWORKDAYS(Lister!$D$19,Lister!$E$19,Lister!$D$7:$D$13),IF(AND(AND(MONTH(E982)&gt;=7,MONTH(E982)&lt;8),MONTH(F982)&gt;7),(NETWORKDAYS(E982,Lister!$E$19,Lister!$D$7:$D$13)-O982)*N982/NETWORKDAYS(Lister!$D$19,Lister!$E$19,Lister!$D$7:$D$13),IF(MONTH(E982)&gt;7,0)))),0),"")</f>
        <v/>
      </c>
      <c r="R982" s="46" t="str">
        <f>IFERROR(MAX(IF(OR(O982="",P982=""),"",IF(AND(AND(MONTH(E982)&gt;=8,MONTH(E982)&lt;9),AND(MONTH(F982)&gt;=8,MONTH(F982)&lt;9)),(NETWORKDAYS(E982,F982,Lister!$D$7:$D$13)-P982)*N982/NETWORKDAYS(Lister!$D$20,Lister!$E$20,Lister!$D$7:$D$13),IF(AND(MONTH(E982)=7,MONTH(F982)=8),(NETWORKDAYS(Lister!$D$20,F982,Lister!$D$7:$D$13)-P982)*N982/NETWORKDAYS(Lister!$D$20,Lister!$E$20,Lister!$D$7:$D$13),IF(AND(MONTH(E982)=7,MONTH(F982)=7),0)))),0),"")</f>
        <v/>
      </c>
      <c r="S982" s="31" t="str">
        <f t="shared" si="108"/>
        <v/>
      </c>
      <c r="T982" s="31" t="str">
        <f t="shared" si="109"/>
        <v/>
      </c>
      <c r="U982" s="51" t="str">
        <f t="shared" si="110"/>
        <v/>
      </c>
    </row>
    <row r="983" spans="1:21" x14ac:dyDescent="0.25">
      <c r="A983" s="13" t="str">
        <f t="shared" si="111"/>
        <v/>
      </c>
      <c r="B983" s="55"/>
      <c r="C983" s="22"/>
      <c r="D983" s="23"/>
      <c r="E983" s="16"/>
      <c r="F983" s="16"/>
      <c r="G983" s="72" t="str">
        <f>IF(OR(E983="",F983=""),"",NETWORKDAYS(E983,F983,Lister!$D$7:$D$13))</f>
        <v/>
      </c>
      <c r="H983" s="19"/>
      <c r="I983" s="32" t="str">
        <f t="shared" si="105"/>
        <v/>
      </c>
      <c r="J983" s="18"/>
      <c r="K983" s="18"/>
      <c r="L983" s="46" t="str">
        <f t="shared" si="106"/>
        <v/>
      </c>
      <c r="M983" s="20"/>
      <c r="N983" s="31" t="str">
        <f t="shared" si="107"/>
        <v/>
      </c>
      <c r="O983" s="20"/>
      <c r="P983" s="20"/>
      <c r="Q983" s="46" t="str">
        <f>IFERROR(MAX(IF(OR(O983="",P983=""),"",IF(AND(AND(MONTH(E983)&gt;=7,MONTH(E983)&lt;8),AND(MONTH(F983)&gt;=7,MONTH(F983)&lt;8)),(NETWORKDAYS(E983,F983,Lister!$D$7:$D$13)-O983)*N983/NETWORKDAYS(Lister!$D$19,Lister!$E$19,Lister!$D$7:$D$13),IF(AND(AND(MONTH(E983)&gt;=7,MONTH(E983)&lt;8),MONTH(F983)&gt;7),(NETWORKDAYS(E983,Lister!$E$19,Lister!$D$7:$D$13)-O983)*N983/NETWORKDAYS(Lister!$D$19,Lister!$E$19,Lister!$D$7:$D$13),IF(MONTH(E983)&gt;7,0)))),0),"")</f>
        <v/>
      </c>
      <c r="R983" s="46" t="str">
        <f>IFERROR(MAX(IF(OR(O983="",P983=""),"",IF(AND(AND(MONTH(E983)&gt;=8,MONTH(E983)&lt;9),AND(MONTH(F983)&gt;=8,MONTH(F983)&lt;9)),(NETWORKDAYS(E983,F983,Lister!$D$7:$D$13)-P983)*N983/NETWORKDAYS(Lister!$D$20,Lister!$E$20,Lister!$D$7:$D$13),IF(AND(MONTH(E983)=7,MONTH(F983)=8),(NETWORKDAYS(Lister!$D$20,F983,Lister!$D$7:$D$13)-P983)*N983/NETWORKDAYS(Lister!$D$20,Lister!$E$20,Lister!$D$7:$D$13),IF(AND(MONTH(E983)=7,MONTH(F983)=7),0)))),0),"")</f>
        <v/>
      </c>
      <c r="S983" s="31" t="str">
        <f t="shared" si="108"/>
        <v/>
      </c>
      <c r="T983" s="31" t="str">
        <f t="shared" si="109"/>
        <v/>
      </c>
      <c r="U983" s="51" t="str">
        <f t="shared" si="110"/>
        <v/>
      </c>
    </row>
    <row r="984" spans="1:21" x14ac:dyDescent="0.25">
      <c r="A984" s="13" t="str">
        <f t="shared" si="111"/>
        <v/>
      </c>
      <c r="B984" s="55"/>
      <c r="C984" s="22"/>
      <c r="D984" s="23"/>
      <c r="E984" s="16"/>
      <c r="F984" s="16"/>
      <c r="G984" s="72" t="str">
        <f>IF(OR(E984="",F984=""),"",NETWORKDAYS(E984,F984,Lister!$D$7:$D$13))</f>
        <v/>
      </c>
      <c r="H984" s="19"/>
      <c r="I984" s="32" t="str">
        <f t="shared" si="105"/>
        <v/>
      </c>
      <c r="J984" s="18"/>
      <c r="K984" s="18"/>
      <c r="L984" s="46" t="str">
        <f t="shared" si="106"/>
        <v/>
      </c>
      <c r="M984" s="20"/>
      <c r="N984" s="31" t="str">
        <f t="shared" si="107"/>
        <v/>
      </c>
      <c r="O984" s="20"/>
      <c r="P984" s="20"/>
      <c r="Q984" s="46" t="str">
        <f>IFERROR(MAX(IF(OR(O984="",P984=""),"",IF(AND(AND(MONTH(E984)&gt;=7,MONTH(E984)&lt;8),AND(MONTH(F984)&gt;=7,MONTH(F984)&lt;8)),(NETWORKDAYS(E984,F984,Lister!$D$7:$D$13)-O984)*N984/NETWORKDAYS(Lister!$D$19,Lister!$E$19,Lister!$D$7:$D$13),IF(AND(AND(MONTH(E984)&gt;=7,MONTH(E984)&lt;8),MONTH(F984)&gt;7),(NETWORKDAYS(E984,Lister!$E$19,Lister!$D$7:$D$13)-O984)*N984/NETWORKDAYS(Lister!$D$19,Lister!$E$19,Lister!$D$7:$D$13),IF(MONTH(E984)&gt;7,0)))),0),"")</f>
        <v/>
      </c>
      <c r="R984" s="46" t="str">
        <f>IFERROR(MAX(IF(OR(O984="",P984=""),"",IF(AND(AND(MONTH(E984)&gt;=8,MONTH(E984)&lt;9),AND(MONTH(F984)&gt;=8,MONTH(F984)&lt;9)),(NETWORKDAYS(E984,F984,Lister!$D$7:$D$13)-P984)*N984/NETWORKDAYS(Lister!$D$20,Lister!$E$20,Lister!$D$7:$D$13),IF(AND(MONTH(E984)=7,MONTH(F984)=8),(NETWORKDAYS(Lister!$D$20,F984,Lister!$D$7:$D$13)-P984)*N984/NETWORKDAYS(Lister!$D$20,Lister!$E$20,Lister!$D$7:$D$13),IF(AND(MONTH(E984)=7,MONTH(F984)=7),0)))),0),"")</f>
        <v/>
      </c>
      <c r="S984" s="31" t="str">
        <f t="shared" si="108"/>
        <v/>
      </c>
      <c r="T984" s="31" t="str">
        <f t="shared" si="109"/>
        <v/>
      </c>
      <c r="U984" s="51" t="str">
        <f t="shared" si="110"/>
        <v/>
      </c>
    </row>
    <row r="985" spans="1:21" x14ac:dyDescent="0.25">
      <c r="A985" s="13" t="str">
        <f t="shared" si="111"/>
        <v/>
      </c>
      <c r="B985" s="55"/>
      <c r="C985" s="22"/>
      <c r="D985" s="23"/>
      <c r="E985" s="16"/>
      <c r="F985" s="16"/>
      <c r="G985" s="72" t="str">
        <f>IF(OR(E985="",F985=""),"",NETWORKDAYS(E985,F985,Lister!$D$7:$D$13))</f>
        <v/>
      </c>
      <c r="H985" s="19"/>
      <c r="I985" s="32" t="str">
        <f t="shared" si="105"/>
        <v/>
      </c>
      <c r="J985" s="18"/>
      <c r="K985" s="18"/>
      <c r="L985" s="46" t="str">
        <f t="shared" si="106"/>
        <v/>
      </c>
      <c r="M985" s="20"/>
      <c r="N985" s="31" t="str">
        <f t="shared" si="107"/>
        <v/>
      </c>
      <c r="O985" s="20"/>
      <c r="P985" s="20"/>
      <c r="Q985" s="46" t="str">
        <f>IFERROR(MAX(IF(OR(O985="",P985=""),"",IF(AND(AND(MONTH(E985)&gt;=7,MONTH(E985)&lt;8),AND(MONTH(F985)&gt;=7,MONTH(F985)&lt;8)),(NETWORKDAYS(E985,F985,Lister!$D$7:$D$13)-O985)*N985/NETWORKDAYS(Lister!$D$19,Lister!$E$19,Lister!$D$7:$D$13),IF(AND(AND(MONTH(E985)&gt;=7,MONTH(E985)&lt;8),MONTH(F985)&gt;7),(NETWORKDAYS(E985,Lister!$E$19,Lister!$D$7:$D$13)-O985)*N985/NETWORKDAYS(Lister!$D$19,Lister!$E$19,Lister!$D$7:$D$13),IF(MONTH(E985)&gt;7,0)))),0),"")</f>
        <v/>
      </c>
      <c r="R985" s="46" t="str">
        <f>IFERROR(MAX(IF(OR(O985="",P985=""),"",IF(AND(AND(MONTH(E985)&gt;=8,MONTH(E985)&lt;9),AND(MONTH(F985)&gt;=8,MONTH(F985)&lt;9)),(NETWORKDAYS(E985,F985,Lister!$D$7:$D$13)-P985)*N985/NETWORKDAYS(Lister!$D$20,Lister!$E$20,Lister!$D$7:$D$13),IF(AND(MONTH(E985)=7,MONTH(F985)=8),(NETWORKDAYS(Lister!$D$20,F985,Lister!$D$7:$D$13)-P985)*N985/NETWORKDAYS(Lister!$D$20,Lister!$E$20,Lister!$D$7:$D$13),IF(AND(MONTH(E985)=7,MONTH(F985)=7),0)))),0),"")</f>
        <v/>
      </c>
      <c r="S985" s="31" t="str">
        <f t="shared" si="108"/>
        <v/>
      </c>
      <c r="T985" s="31" t="str">
        <f t="shared" si="109"/>
        <v/>
      </c>
      <c r="U985" s="51" t="str">
        <f t="shared" si="110"/>
        <v/>
      </c>
    </row>
    <row r="986" spans="1:21" x14ac:dyDescent="0.25">
      <c r="A986" s="13" t="str">
        <f t="shared" si="111"/>
        <v/>
      </c>
      <c r="B986" s="55"/>
      <c r="C986" s="22"/>
      <c r="D986" s="23"/>
      <c r="E986" s="16"/>
      <c r="F986" s="16"/>
      <c r="G986" s="72" t="str">
        <f>IF(OR(E986="",F986=""),"",NETWORKDAYS(E986,F986,Lister!$D$7:$D$13))</f>
        <v/>
      </c>
      <c r="H986" s="19"/>
      <c r="I986" s="32" t="str">
        <f t="shared" si="105"/>
        <v/>
      </c>
      <c r="J986" s="18"/>
      <c r="K986" s="18"/>
      <c r="L986" s="46" t="str">
        <f t="shared" si="106"/>
        <v/>
      </c>
      <c r="M986" s="20"/>
      <c r="N986" s="31" t="str">
        <f t="shared" si="107"/>
        <v/>
      </c>
      <c r="O986" s="20"/>
      <c r="P986" s="20"/>
      <c r="Q986" s="46" t="str">
        <f>IFERROR(MAX(IF(OR(O986="",P986=""),"",IF(AND(AND(MONTH(E986)&gt;=7,MONTH(E986)&lt;8),AND(MONTH(F986)&gt;=7,MONTH(F986)&lt;8)),(NETWORKDAYS(E986,F986,Lister!$D$7:$D$13)-O986)*N986/NETWORKDAYS(Lister!$D$19,Lister!$E$19,Lister!$D$7:$D$13),IF(AND(AND(MONTH(E986)&gt;=7,MONTH(E986)&lt;8),MONTH(F986)&gt;7),(NETWORKDAYS(E986,Lister!$E$19,Lister!$D$7:$D$13)-O986)*N986/NETWORKDAYS(Lister!$D$19,Lister!$E$19,Lister!$D$7:$D$13),IF(MONTH(E986)&gt;7,0)))),0),"")</f>
        <v/>
      </c>
      <c r="R986" s="46" t="str">
        <f>IFERROR(MAX(IF(OR(O986="",P986=""),"",IF(AND(AND(MONTH(E986)&gt;=8,MONTH(E986)&lt;9),AND(MONTH(F986)&gt;=8,MONTH(F986)&lt;9)),(NETWORKDAYS(E986,F986,Lister!$D$7:$D$13)-P986)*N986/NETWORKDAYS(Lister!$D$20,Lister!$E$20,Lister!$D$7:$D$13),IF(AND(MONTH(E986)=7,MONTH(F986)=8),(NETWORKDAYS(Lister!$D$20,F986,Lister!$D$7:$D$13)-P986)*N986/NETWORKDAYS(Lister!$D$20,Lister!$E$20,Lister!$D$7:$D$13),IF(AND(MONTH(E986)=7,MONTH(F986)=7),0)))),0),"")</f>
        <v/>
      </c>
      <c r="S986" s="31" t="str">
        <f t="shared" si="108"/>
        <v/>
      </c>
      <c r="T986" s="31" t="str">
        <f t="shared" si="109"/>
        <v/>
      </c>
      <c r="U986" s="51" t="str">
        <f t="shared" si="110"/>
        <v/>
      </c>
    </row>
    <row r="987" spans="1:21" x14ac:dyDescent="0.25">
      <c r="A987" s="13" t="str">
        <f t="shared" si="111"/>
        <v/>
      </c>
      <c r="B987" s="55"/>
      <c r="C987" s="22"/>
      <c r="D987" s="23"/>
      <c r="E987" s="16"/>
      <c r="F987" s="16"/>
      <c r="G987" s="72" t="str">
        <f>IF(OR(E987="",F987=""),"",NETWORKDAYS(E987,F987,Lister!$D$7:$D$13))</f>
        <v/>
      </c>
      <c r="H987" s="19"/>
      <c r="I987" s="32" t="str">
        <f t="shared" si="105"/>
        <v/>
      </c>
      <c r="J987" s="18"/>
      <c r="K987" s="18"/>
      <c r="L987" s="46" t="str">
        <f t="shared" si="106"/>
        <v/>
      </c>
      <c r="M987" s="20"/>
      <c r="N987" s="31" t="str">
        <f t="shared" si="107"/>
        <v/>
      </c>
      <c r="O987" s="20"/>
      <c r="P987" s="20"/>
      <c r="Q987" s="46" t="str">
        <f>IFERROR(MAX(IF(OR(O987="",P987=""),"",IF(AND(AND(MONTH(E987)&gt;=7,MONTH(E987)&lt;8),AND(MONTH(F987)&gt;=7,MONTH(F987)&lt;8)),(NETWORKDAYS(E987,F987,Lister!$D$7:$D$13)-O987)*N987/NETWORKDAYS(Lister!$D$19,Lister!$E$19,Lister!$D$7:$D$13),IF(AND(AND(MONTH(E987)&gt;=7,MONTH(E987)&lt;8),MONTH(F987)&gt;7),(NETWORKDAYS(E987,Lister!$E$19,Lister!$D$7:$D$13)-O987)*N987/NETWORKDAYS(Lister!$D$19,Lister!$E$19,Lister!$D$7:$D$13),IF(MONTH(E987)&gt;7,0)))),0),"")</f>
        <v/>
      </c>
      <c r="R987" s="46" t="str">
        <f>IFERROR(MAX(IF(OR(O987="",P987=""),"",IF(AND(AND(MONTH(E987)&gt;=8,MONTH(E987)&lt;9),AND(MONTH(F987)&gt;=8,MONTH(F987)&lt;9)),(NETWORKDAYS(E987,F987,Lister!$D$7:$D$13)-P987)*N987/NETWORKDAYS(Lister!$D$20,Lister!$E$20,Lister!$D$7:$D$13),IF(AND(MONTH(E987)=7,MONTH(F987)=8),(NETWORKDAYS(Lister!$D$20,F987,Lister!$D$7:$D$13)-P987)*N987/NETWORKDAYS(Lister!$D$20,Lister!$E$20,Lister!$D$7:$D$13),IF(AND(MONTH(E987)=7,MONTH(F987)=7),0)))),0),"")</f>
        <v/>
      </c>
      <c r="S987" s="31" t="str">
        <f t="shared" si="108"/>
        <v/>
      </c>
      <c r="T987" s="31" t="str">
        <f t="shared" si="109"/>
        <v/>
      </c>
      <c r="U987" s="51" t="str">
        <f t="shared" si="110"/>
        <v/>
      </c>
    </row>
    <row r="988" spans="1:21" x14ac:dyDescent="0.25">
      <c r="A988" s="13" t="str">
        <f t="shared" si="111"/>
        <v/>
      </c>
      <c r="B988" s="55"/>
      <c r="C988" s="22"/>
      <c r="D988" s="23"/>
      <c r="E988" s="16"/>
      <c r="F988" s="16"/>
      <c r="G988" s="72" t="str">
        <f>IF(OR(E988="",F988=""),"",NETWORKDAYS(E988,F988,Lister!$D$7:$D$13))</f>
        <v/>
      </c>
      <c r="H988" s="19"/>
      <c r="I988" s="32" t="str">
        <f t="shared" si="105"/>
        <v/>
      </c>
      <c r="J988" s="18"/>
      <c r="K988" s="18"/>
      <c r="L988" s="46" t="str">
        <f t="shared" si="106"/>
        <v/>
      </c>
      <c r="M988" s="20"/>
      <c r="N988" s="31" t="str">
        <f t="shared" si="107"/>
        <v/>
      </c>
      <c r="O988" s="20"/>
      <c r="P988" s="20"/>
      <c r="Q988" s="46" t="str">
        <f>IFERROR(MAX(IF(OR(O988="",P988=""),"",IF(AND(AND(MONTH(E988)&gt;=7,MONTH(E988)&lt;8),AND(MONTH(F988)&gt;=7,MONTH(F988)&lt;8)),(NETWORKDAYS(E988,F988,Lister!$D$7:$D$13)-O988)*N988/NETWORKDAYS(Lister!$D$19,Lister!$E$19,Lister!$D$7:$D$13),IF(AND(AND(MONTH(E988)&gt;=7,MONTH(E988)&lt;8),MONTH(F988)&gt;7),(NETWORKDAYS(E988,Lister!$E$19,Lister!$D$7:$D$13)-O988)*N988/NETWORKDAYS(Lister!$D$19,Lister!$E$19,Lister!$D$7:$D$13),IF(MONTH(E988)&gt;7,0)))),0),"")</f>
        <v/>
      </c>
      <c r="R988" s="46" t="str">
        <f>IFERROR(MAX(IF(OR(O988="",P988=""),"",IF(AND(AND(MONTH(E988)&gt;=8,MONTH(E988)&lt;9),AND(MONTH(F988)&gt;=8,MONTH(F988)&lt;9)),(NETWORKDAYS(E988,F988,Lister!$D$7:$D$13)-P988)*N988/NETWORKDAYS(Lister!$D$20,Lister!$E$20,Lister!$D$7:$D$13),IF(AND(MONTH(E988)=7,MONTH(F988)=8),(NETWORKDAYS(Lister!$D$20,F988,Lister!$D$7:$D$13)-P988)*N988/NETWORKDAYS(Lister!$D$20,Lister!$E$20,Lister!$D$7:$D$13),IF(AND(MONTH(E988)=7,MONTH(F988)=7),0)))),0),"")</f>
        <v/>
      </c>
      <c r="S988" s="31" t="str">
        <f t="shared" si="108"/>
        <v/>
      </c>
      <c r="T988" s="31" t="str">
        <f t="shared" si="109"/>
        <v/>
      </c>
      <c r="U988" s="51" t="str">
        <f t="shared" si="110"/>
        <v/>
      </c>
    </row>
    <row r="989" spans="1:21" x14ac:dyDescent="0.25">
      <c r="A989" s="13" t="str">
        <f t="shared" si="111"/>
        <v/>
      </c>
      <c r="B989" s="55"/>
      <c r="C989" s="22"/>
      <c r="D989" s="23"/>
      <c r="E989" s="16"/>
      <c r="F989" s="16"/>
      <c r="G989" s="72" t="str">
        <f>IF(OR(E989="",F989=""),"",NETWORKDAYS(E989,F989,Lister!$D$7:$D$13))</f>
        <v/>
      </c>
      <c r="H989" s="19"/>
      <c r="I989" s="32" t="str">
        <f t="shared" si="105"/>
        <v/>
      </c>
      <c r="J989" s="18"/>
      <c r="K989" s="18"/>
      <c r="L989" s="46" t="str">
        <f t="shared" si="106"/>
        <v/>
      </c>
      <c r="M989" s="20"/>
      <c r="N989" s="31" t="str">
        <f t="shared" si="107"/>
        <v/>
      </c>
      <c r="O989" s="20"/>
      <c r="P989" s="20"/>
      <c r="Q989" s="46" t="str">
        <f>IFERROR(MAX(IF(OR(O989="",P989=""),"",IF(AND(AND(MONTH(E989)&gt;=7,MONTH(E989)&lt;8),AND(MONTH(F989)&gt;=7,MONTH(F989)&lt;8)),(NETWORKDAYS(E989,F989,Lister!$D$7:$D$13)-O989)*N989/NETWORKDAYS(Lister!$D$19,Lister!$E$19,Lister!$D$7:$D$13),IF(AND(AND(MONTH(E989)&gt;=7,MONTH(E989)&lt;8),MONTH(F989)&gt;7),(NETWORKDAYS(E989,Lister!$E$19,Lister!$D$7:$D$13)-O989)*N989/NETWORKDAYS(Lister!$D$19,Lister!$E$19,Lister!$D$7:$D$13),IF(MONTH(E989)&gt;7,0)))),0),"")</f>
        <v/>
      </c>
      <c r="R989" s="46" t="str">
        <f>IFERROR(MAX(IF(OR(O989="",P989=""),"",IF(AND(AND(MONTH(E989)&gt;=8,MONTH(E989)&lt;9),AND(MONTH(F989)&gt;=8,MONTH(F989)&lt;9)),(NETWORKDAYS(E989,F989,Lister!$D$7:$D$13)-P989)*N989/NETWORKDAYS(Lister!$D$20,Lister!$E$20,Lister!$D$7:$D$13),IF(AND(MONTH(E989)=7,MONTH(F989)=8),(NETWORKDAYS(Lister!$D$20,F989,Lister!$D$7:$D$13)-P989)*N989/NETWORKDAYS(Lister!$D$20,Lister!$E$20,Lister!$D$7:$D$13),IF(AND(MONTH(E989)=7,MONTH(F989)=7),0)))),0),"")</f>
        <v/>
      </c>
      <c r="S989" s="31" t="str">
        <f t="shared" si="108"/>
        <v/>
      </c>
      <c r="T989" s="31" t="str">
        <f t="shared" si="109"/>
        <v/>
      </c>
      <c r="U989" s="51" t="str">
        <f t="shared" si="110"/>
        <v/>
      </c>
    </row>
    <row r="990" spans="1:21" x14ac:dyDescent="0.25">
      <c r="A990" s="13" t="str">
        <f t="shared" si="111"/>
        <v/>
      </c>
      <c r="B990" s="55"/>
      <c r="C990" s="22"/>
      <c r="D990" s="23"/>
      <c r="E990" s="16"/>
      <c r="F990" s="16"/>
      <c r="G990" s="72" t="str">
        <f>IF(OR(E990="",F990=""),"",NETWORKDAYS(E990,F990,Lister!$D$7:$D$13))</f>
        <v/>
      </c>
      <c r="H990" s="19"/>
      <c r="I990" s="32" t="str">
        <f t="shared" si="105"/>
        <v/>
      </c>
      <c r="J990" s="18"/>
      <c r="K990" s="18"/>
      <c r="L990" s="46" t="str">
        <f t="shared" si="106"/>
        <v/>
      </c>
      <c r="M990" s="20"/>
      <c r="N990" s="31" t="str">
        <f t="shared" si="107"/>
        <v/>
      </c>
      <c r="O990" s="20"/>
      <c r="P990" s="20"/>
      <c r="Q990" s="46" t="str">
        <f>IFERROR(MAX(IF(OR(O990="",P990=""),"",IF(AND(AND(MONTH(E990)&gt;=7,MONTH(E990)&lt;8),AND(MONTH(F990)&gt;=7,MONTH(F990)&lt;8)),(NETWORKDAYS(E990,F990,Lister!$D$7:$D$13)-O990)*N990/NETWORKDAYS(Lister!$D$19,Lister!$E$19,Lister!$D$7:$D$13),IF(AND(AND(MONTH(E990)&gt;=7,MONTH(E990)&lt;8),MONTH(F990)&gt;7),(NETWORKDAYS(E990,Lister!$E$19,Lister!$D$7:$D$13)-O990)*N990/NETWORKDAYS(Lister!$D$19,Lister!$E$19,Lister!$D$7:$D$13),IF(MONTH(E990)&gt;7,0)))),0),"")</f>
        <v/>
      </c>
      <c r="R990" s="46" t="str">
        <f>IFERROR(MAX(IF(OR(O990="",P990=""),"",IF(AND(AND(MONTH(E990)&gt;=8,MONTH(E990)&lt;9),AND(MONTH(F990)&gt;=8,MONTH(F990)&lt;9)),(NETWORKDAYS(E990,F990,Lister!$D$7:$D$13)-P990)*N990/NETWORKDAYS(Lister!$D$20,Lister!$E$20,Lister!$D$7:$D$13),IF(AND(MONTH(E990)=7,MONTH(F990)=8),(NETWORKDAYS(Lister!$D$20,F990,Lister!$D$7:$D$13)-P990)*N990/NETWORKDAYS(Lister!$D$20,Lister!$E$20,Lister!$D$7:$D$13),IF(AND(MONTH(E990)=7,MONTH(F990)=7),0)))),0),"")</f>
        <v/>
      </c>
      <c r="S990" s="31" t="str">
        <f t="shared" si="108"/>
        <v/>
      </c>
      <c r="T990" s="31" t="str">
        <f t="shared" si="109"/>
        <v/>
      </c>
      <c r="U990" s="51" t="str">
        <f t="shared" si="110"/>
        <v/>
      </c>
    </row>
    <row r="991" spans="1:21" x14ac:dyDescent="0.25">
      <c r="A991" s="13" t="str">
        <f t="shared" si="111"/>
        <v/>
      </c>
      <c r="B991" s="55"/>
      <c r="C991" s="22"/>
      <c r="D991" s="23"/>
      <c r="E991" s="16"/>
      <c r="F991" s="16"/>
      <c r="G991" s="72" t="str">
        <f>IF(OR(E991="",F991=""),"",NETWORKDAYS(E991,F991,Lister!$D$7:$D$13))</f>
        <v/>
      </c>
      <c r="H991" s="19"/>
      <c r="I991" s="32" t="str">
        <f t="shared" si="105"/>
        <v/>
      </c>
      <c r="J991" s="18"/>
      <c r="K991" s="18"/>
      <c r="L991" s="46" t="str">
        <f t="shared" si="106"/>
        <v/>
      </c>
      <c r="M991" s="20"/>
      <c r="N991" s="31" t="str">
        <f t="shared" si="107"/>
        <v/>
      </c>
      <c r="O991" s="20"/>
      <c r="P991" s="20"/>
      <c r="Q991" s="46" t="str">
        <f>IFERROR(MAX(IF(OR(O991="",P991=""),"",IF(AND(AND(MONTH(E991)&gt;=7,MONTH(E991)&lt;8),AND(MONTH(F991)&gt;=7,MONTH(F991)&lt;8)),(NETWORKDAYS(E991,F991,Lister!$D$7:$D$13)-O991)*N991/NETWORKDAYS(Lister!$D$19,Lister!$E$19,Lister!$D$7:$D$13),IF(AND(AND(MONTH(E991)&gt;=7,MONTH(E991)&lt;8),MONTH(F991)&gt;7),(NETWORKDAYS(E991,Lister!$E$19,Lister!$D$7:$D$13)-O991)*N991/NETWORKDAYS(Lister!$D$19,Lister!$E$19,Lister!$D$7:$D$13),IF(MONTH(E991)&gt;7,0)))),0),"")</f>
        <v/>
      </c>
      <c r="R991" s="46" t="str">
        <f>IFERROR(MAX(IF(OR(O991="",P991=""),"",IF(AND(AND(MONTH(E991)&gt;=8,MONTH(E991)&lt;9),AND(MONTH(F991)&gt;=8,MONTH(F991)&lt;9)),(NETWORKDAYS(E991,F991,Lister!$D$7:$D$13)-P991)*N991/NETWORKDAYS(Lister!$D$20,Lister!$E$20,Lister!$D$7:$D$13),IF(AND(MONTH(E991)=7,MONTH(F991)=8),(NETWORKDAYS(Lister!$D$20,F991,Lister!$D$7:$D$13)-P991)*N991/NETWORKDAYS(Lister!$D$20,Lister!$E$20,Lister!$D$7:$D$13),IF(AND(MONTH(E991)=7,MONTH(F991)=7),0)))),0),"")</f>
        <v/>
      </c>
      <c r="S991" s="31" t="str">
        <f t="shared" si="108"/>
        <v/>
      </c>
      <c r="T991" s="31" t="str">
        <f t="shared" si="109"/>
        <v/>
      </c>
      <c r="U991" s="51" t="str">
        <f t="shared" si="110"/>
        <v/>
      </c>
    </row>
    <row r="992" spans="1:21" x14ac:dyDescent="0.25">
      <c r="A992" s="13" t="str">
        <f t="shared" si="111"/>
        <v/>
      </c>
      <c r="B992" s="55"/>
      <c r="C992" s="22"/>
      <c r="D992" s="23"/>
      <c r="E992" s="16"/>
      <c r="F992" s="16"/>
      <c r="G992" s="72" t="str">
        <f>IF(OR(E992="",F992=""),"",NETWORKDAYS(E992,F992,Lister!$D$7:$D$13))</f>
        <v/>
      </c>
      <c r="H992" s="19"/>
      <c r="I992" s="32" t="str">
        <f t="shared" si="105"/>
        <v/>
      </c>
      <c r="J992" s="18"/>
      <c r="K992" s="18"/>
      <c r="L992" s="46" t="str">
        <f t="shared" si="106"/>
        <v/>
      </c>
      <c r="M992" s="20"/>
      <c r="N992" s="31" t="str">
        <f t="shared" si="107"/>
        <v/>
      </c>
      <c r="O992" s="20"/>
      <c r="P992" s="20"/>
      <c r="Q992" s="46" t="str">
        <f>IFERROR(MAX(IF(OR(O992="",P992=""),"",IF(AND(AND(MONTH(E992)&gt;=7,MONTH(E992)&lt;8),AND(MONTH(F992)&gt;=7,MONTH(F992)&lt;8)),(NETWORKDAYS(E992,F992,Lister!$D$7:$D$13)-O992)*N992/NETWORKDAYS(Lister!$D$19,Lister!$E$19,Lister!$D$7:$D$13),IF(AND(AND(MONTH(E992)&gt;=7,MONTH(E992)&lt;8),MONTH(F992)&gt;7),(NETWORKDAYS(E992,Lister!$E$19,Lister!$D$7:$D$13)-O992)*N992/NETWORKDAYS(Lister!$D$19,Lister!$E$19,Lister!$D$7:$D$13),IF(MONTH(E992)&gt;7,0)))),0),"")</f>
        <v/>
      </c>
      <c r="R992" s="46" t="str">
        <f>IFERROR(MAX(IF(OR(O992="",P992=""),"",IF(AND(AND(MONTH(E992)&gt;=8,MONTH(E992)&lt;9),AND(MONTH(F992)&gt;=8,MONTH(F992)&lt;9)),(NETWORKDAYS(E992,F992,Lister!$D$7:$D$13)-P992)*N992/NETWORKDAYS(Lister!$D$20,Lister!$E$20,Lister!$D$7:$D$13),IF(AND(MONTH(E992)=7,MONTH(F992)=8),(NETWORKDAYS(Lister!$D$20,F992,Lister!$D$7:$D$13)-P992)*N992/NETWORKDAYS(Lister!$D$20,Lister!$E$20,Lister!$D$7:$D$13),IF(AND(MONTH(E992)=7,MONTH(F992)=7),0)))),0),"")</f>
        <v/>
      </c>
      <c r="S992" s="31" t="str">
        <f t="shared" si="108"/>
        <v/>
      </c>
      <c r="T992" s="31" t="str">
        <f t="shared" si="109"/>
        <v/>
      </c>
      <c r="U992" s="51" t="str">
        <f t="shared" si="110"/>
        <v/>
      </c>
    </row>
    <row r="993" spans="1:21" x14ac:dyDescent="0.25">
      <c r="A993" s="13" t="str">
        <f t="shared" si="111"/>
        <v/>
      </c>
      <c r="B993" s="55"/>
      <c r="C993" s="22"/>
      <c r="D993" s="23"/>
      <c r="E993" s="16"/>
      <c r="F993" s="16"/>
      <c r="G993" s="72" t="str">
        <f>IF(OR(E993="",F993=""),"",NETWORKDAYS(E993,F993,Lister!$D$7:$D$13))</f>
        <v/>
      </c>
      <c r="H993" s="19"/>
      <c r="I993" s="32" t="str">
        <f t="shared" si="105"/>
        <v/>
      </c>
      <c r="J993" s="18"/>
      <c r="K993" s="18"/>
      <c r="L993" s="46" t="str">
        <f t="shared" si="106"/>
        <v/>
      </c>
      <c r="M993" s="20"/>
      <c r="N993" s="31" t="str">
        <f t="shared" si="107"/>
        <v/>
      </c>
      <c r="O993" s="20"/>
      <c r="P993" s="20"/>
      <c r="Q993" s="46" t="str">
        <f>IFERROR(MAX(IF(OR(O993="",P993=""),"",IF(AND(AND(MONTH(E993)&gt;=7,MONTH(E993)&lt;8),AND(MONTH(F993)&gt;=7,MONTH(F993)&lt;8)),(NETWORKDAYS(E993,F993,Lister!$D$7:$D$13)-O993)*N993/NETWORKDAYS(Lister!$D$19,Lister!$E$19,Lister!$D$7:$D$13),IF(AND(AND(MONTH(E993)&gt;=7,MONTH(E993)&lt;8),MONTH(F993)&gt;7),(NETWORKDAYS(E993,Lister!$E$19,Lister!$D$7:$D$13)-O993)*N993/NETWORKDAYS(Lister!$D$19,Lister!$E$19,Lister!$D$7:$D$13),IF(MONTH(E993)&gt;7,0)))),0),"")</f>
        <v/>
      </c>
      <c r="R993" s="46" t="str">
        <f>IFERROR(MAX(IF(OR(O993="",P993=""),"",IF(AND(AND(MONTH(E993)&gt;=8,MONTH(E993)&lt;9),AND(MONTH(F993)&gt;=8,MONTH(F993)&lt;9)),(NETWORKDAYS(E993,F993,Lister!$D$7:$D$13)-P993)*N993/NETWORKDAYS(Lister!$D$20,Lister!$E$20,Lister!$D$7:$D$13),IF(AND(MONTH(E993)=7,MONTH(F993)=8),(NETWORKDAYS(Lister!$D$20,F993,Lister!$D$7:$D$13)-P993)*N993/NETWORKDAYS(Lister!$D$20,Lister!$E$20,Lister!$D$7:$D$13),IF(AND(MONTH(E993)=7,MONTH(F993)=7),0)))),0),"")</f>
        <v/>
      </c>
      <c r="S993" s="31" t="str">
        <f t="shared" si="108"/>
        <v/>
      </c>
      <c r="T993" s="31" t="str">
        <f t="shared" si="109"/>
        <v/>
      </c>
      <c r="U993" s="51" t="str">
        <f t="shared" si="110"/>
        <v/>
      </c>
    </row>
    <row r="994" spans="1:21" x14ac:dyDescent="0.25">
      <c r="A994" s="13" t="str">
        <f t="shared" si="111"/>
        <v/>
      </c>
      <c r="B994" s="55"/>
      <c r="C994" s="22"/>
      <c r="D994" s="23"/>
      <c r="E994" s="16"/>
      <c r="F994" s="16"/>
      <c r="G994" s="72" t="str">
        <f>IF(OR(E994="",F994=""),"",NETWORKDAYS(E994,F994,Lister!$D$7:$D$13))</f>
        <v/>
      </c>
      <c r="H994" s="19"/>
      <c r="I994" s="32" t="str">
        <f t="shared" si="105"/>
        <v/>
      </c>
      <c r="J994" s="18"/>
      <c r="K994" s="18"/>
      <c r="L994" s="46" t="str">
        <f t="shared" si="106"/>
        <v/>
      </c>
      <c r="M994" s="20"/>
      <c r="N994" s="31" t="str">
        <f t="shared" si="107"/>
        <v/>
      </c>
      <c r="O994" s="20"/>
      <c r="P994" s="20"/>
      <c r="Q994" s="46" t="str">
        <f>IFERROR(MAX(IF(OR(O994="",P994=""),"",IF(AND(AND(MONTH(E994)&gt;=7,MONTH(E994)&lt;8),AND(MONTH(F994)&gt;=7,MONTH(F994)&lt;8)),(NETWORKDAYS(E994,F994,Lister!$D$7:$D$13)-O994)*N994/NETWORKDAYS(Lister!$D$19,Lister!$E$19,Lister!$D$7:$D$13),IF(AND(AND(MONTH(E994)&gt;=7,MONTH(E994)&lt;8),MONTH(F994)&gt;7),(NETWORKDAYS(E994,Lister!$E$19,Lister!$D$7:$D$13)-O994)*N994/NETWORKDAYS(Lister!$D$19,Lister!$E$19,Lister!$D$7:$D$13),IF(MONTH(E994)&gt;7,0)))),0),"")</f>
        <v/>
      </c>
      <c r="R994" s="46" t="str">
        <f>IFERROR(MAX(IF(OR(O994="",P994=""),"",IF(AND(AND(MONTH(E994)&gt;=8,MONTH(E994)&lt;9),AND(MONTH(F994)&gt;=8,MONTH(F994)&lt;9)),(NETWORKDAYS(E994,F994,Lister!$D$7:$D$13)-P994)*N994/NETWORKDAYS(Lister!$D$20,Lister!$E$20,Lister!$D$7:$D$13),IF(AND(MONTH(E994)=7,MONTH(F994)=8),(NETWORKDAYS(Lister!$D$20,F994,Lister!$D$7:$D$13)-P994)*N994/NETWORKDAYS(Lister!$D$20,Lister!$E$20,Lister!$D$7:$D$13),IF(AND(MONTH(E994)=7,MONTH(F994)=7),0)))),0),"")</f>
        <v/>
      </c>
      <c r="S994" s="31" t="str">
        <f t="shared" si="108"/>
        <v/>
      </c>
      <c r="T994" s="31" t="str">
        <f t="shared" si="109"/>
        <v/>
      </c>
      <c r="U994" s="51" t="str">
        <f t="shared" si="110"/>
        <v/>
      </c>
    </row>
    <row r="995" spans="1:21" x14ac:dyDescent="0.25">
      <c r="A995" s="13" t="str">
        <f t="shared" si="111"/>
        <v/>
      </c>
      <c r="B995" s="55"/>
      <c r="C995" s="22"/>
      <c r="D995" s="23"/>
      <c r="E995" s="16"/>
      <c r="F995" s="16"/>
      <c r="G995" s="72" t="str">
        <f>IF(OR(E995="",F995=""),"",NETWORKDAYS(E995,F995,Lister!$D$7:$D$13))</f>
        <v/>
      </c>
      <c r="H995" s="19"/>
      <c r="I995" s="32" t="str">
        <f t="shared" si="105"/>
        <v/>
      </c>
      <c r="J995" s="18"/>
      <c r="K995" s="18"/>
      <c r="L995" s="46" t="str">
        <f t="shared" si="106"/>
        <v/>
      </c>
      <c r="M995" s="20"/>
      <c r="N995" s="31" t="str">
        <f t="shared" si="107"/>
        <v/>
      </c>
      <c r="O995" s="20"/>
      <c r="P995" s="20"/>
      <c r="Q995" s="46" t="str">
        <f>IFERROR(MAX(IF(OR(O995="",P995=""),"",IF(AND(AND(MONTH(E995)&gt;=7,MONTH(E995)&lt;8),AND(MONTH(F995)&gt;=7,MONTH(F995)&lt;8)),(NETWORKDAYS(E995,F995,Lister!$D$7:$D$13)-O995)*N995/NETWORKDAYS(Lister!$D$19,Lister!$E$19,Lister!$D$7:$D$13),IF(AND(AND(MONTH(E995)&gt;=7,MONTH(E995)&lt;8),MONTH(F995)&gt;7),(NETWORKDAYS(E995,Lister!$E$19,Lister!$D$7:$D$13)-O995)*N995/NETWORKDAYS(Lister!$D$19,Lister!$E$19,Lister!$D$7:$D$13),IF(MONTH(E995)&gt;7,0)))),0),"")</f>
        <v/>
      </c>
      <c r="R995" s="46" t="str">
        <f>IFERROR(MAX(IF(OR(O995="",P995=""),"",IF(AND(AND(MONTH(E995)&gt;=8,MONTH(E995)&lt;9),AND(MONTH(F995)&gt;=8,MONTH(F995)&lt;9)),(NETWORKDAYS(E995,F995,Lister!$D$7:$D$13)-P995)*N995/NETWORKDAYS(Lister!$D$20,Lister!$E$20,Lister!$D$7:$D$13),IF(AND(MONTH(E995)=7,MONTH(F995)=8),(NETWORKDAYS(Lister!$D$20,F995,Lister!$D$7:$D$13)-P995)*N995/NETWORKDAYS(Lister!$D$20,Lister!$E$20,Lister!$D$7:$D$13),IF(AND(MONTH(E995)=7,MONTH(F995)=7),0)))),0),"")</f>
        <v/>
      </c>
      <c r="S995" s="31" t="str">
        <f t="shared" si="108"/>
        <v/>
      </c>
      <c r="T995" s="31" t="str">
        <f t="shared" si="109"/>
        <v/>
      </c>
      <c r="U995" s="51" t="str">
        <f t="shared" si="110"/>
        <v/>
      </c>
    </row>
    <row r="996" spans="1:21" x14ac:dyDescent="0.25">
      <c r="A996" s="13" t="str">
        <f t="shared" si="111"/>
        <v/>
      </c>
      <c r="B996" s="55"/>
      <c r="C996" s="22"/>
      <c r="D996" s="23"/>
      <c r="E996" s="16"/>
      <c r="F996" s="16"/>
      <c r="G996" s="72" t="str">
        <f>IF(OR(E996="",F996=""),"",NETWORKDAYS(E996,F996,Lister!$D$7:$D$13))</f>
        <v/>
      </c>
      <c r="H996" s="19"/>
      <c r="I996" s="32" t="str">
        <f t="shared" si="105"/>
        <v/>
      </c>
      <c r="J996" s="18"/>
      <c r="K996" s="18"/>
      <c r="L996" s="46" t="str">
        <f t="shared" si="106"/>
        <v/>
      </c>
      <c r="M996" s="20"/>
      <c r="N996" s="31" t="str">
        <f t="shared" si="107"/>
        <v/>
      </c>
      <c r="O996" s="20"/>
      <c r="P996" s="20"/>
      <c r="Q996" s="46" t="str">
        <f>IFERROR(MAX(IF(OR(O996="",P996=""),"",IF(AND(AND(MONTH(E996)&gt;=7,MONTH(E996)&lt;8),AND(MONTH(F996)&gt;=7,MONTH(F996)&lt;8)),(NETWORKDAYS(E996,F996,Lister!$D$7:$D$13)-O996)*N996/NETWORKDAYS(Lister!$D$19,Lister!$E$19,Lister!$D$7:$D$13),IF(AND(AND(MONTH(E996)&gt;=7,MONTH(E996)&lt;8),MONTH(F996)&gt;7),(NETWORKDAYS(E996,Lister!$E$19,Lister!$D$7:$D$13)-O996)*N996/NETWORKDAYS(Lister!$D$19,Lister!$E$19,Lister!$D$7:$D$13),IF(MONTH(E996)&gt;7,0)))),0),"")</f>
        <v/>
      </c>
      <c r="R996" s="46" t="str">
        <f>IFERROR(MAX(IF(OR(O996="",P996=""),"",IF(AND(AND(MONTH(E996)&gt;=8,MONTH(E996)&lt;9),AND(MONTH(F996)&gt;=8,MONTH(F996)&lt;9)),(NETWORKDAYS(E996,F996,Lister!$D$7:$D$13)-P996)*N996/NETWORKDAYS(Lister!$D$20,Lister!$E$20,Lister!$D$7:$D$13),IF(AND(MONTH(E996)=7,MONTH(F996)=8),(NETWORKDAYS(Lister!$D$20,F996,Lister!$D$7:$D$13)-P996)*N996/NETWORKDAYS(Lister!$D$20,Lister!$E$20,Lister!$D$7:$D$13),IF(AND(MONTH(E996)=7,MONTH(F996)=7),0)))),0),"")</f>
        <v/>
      </c>
      <c r="S996" s="31" t="str">
        <f t="shared" si="108"/>
        <v/>
      </c>
      <c r="T996" s="31" t="str">
        <f t="shared" si="109"/>
        <v/>
      </c>
      <c r="U996" s="51" t="str">
        <f t="shared" si="110"/>
        <v/>
      </c>
    </row>
    <row r="997" spans="1:21" x14ac:dyDescent="0.25">
      <c r="A997" s="13" t="str">
        <f t="shared" si="111"/>
        <v/>
      </c>
      <c r="B997" s="55"/>
      <c r="C997" s="22"/>
      <c r="D997" s="23"/>
      <c r="E997" s="16"/>
      <c r="F997" s="16"/>
      <c r="G997" s="72" t="str">
        <f>IF(OR(E997="",F997=""),"",NETWORKDAYS(E997,F997,Lister!$D$7:$D$13))</f>
        <v/>
      </c>
      <c r="H997" s="19"/>
      <c r="I997" s="32" t="str">
        <f t="shared" si="105"/>
        <v/>
      </c>
      <c r="J997" s="18"/>
      <c r="K997" s="18"/>
      <c r="L997" s="46" t="str">
        <f t="shared" si="106"/>
        <v/>
      </c>
      <c r="M997" s="20"/>
      <c r="N997" s="31" t="str">
        <f t="shared" si="107"/>
        <v/>
      </c>
      <c r="O997" s="20"/>
      <c r="P997" s="20"/>
      <c r="Q997" s="46" t="str">
        <f>IFERROR(MAX(IF(OR(O997="",P997=""),"",IF(AND(AND(MONTH(E997)&gt;=7,MONTH(E997)&lt;8),AND(MONTH(F997)&gt;=7,MONTH(F997)&lt;8)),(NETWORKDAYS(E997,F997,Lister!$D$7:$D$13)-O997)*N997/NETWORKDAYS(Lister!$D$19,Lister!$E$19,Lister!$D$7:$D$13),IF(AND(AND(MONTH(E997)&gt;=7,MONTH(E997)&lt;8),MONTH(F997)&gt;7),(NETWORKDAYS(E997,Lister!$E$19,Lister!$D$7:$D$13)-O997)*N997/NETWORKDAYS(Lister!$D$19,Lister!$E$19,Lister!$D$7:$D$13),IF(MONTH(E997)&gt;7,0)))),0),"")</f>
        <v/>
      </c>
      <c r="R997" s="46" t="str">
        <f>IFERROR(MAX(IF(OR(O997="",P997=""),"",IF(AND(AND(MONTH(E997)&gt;=8,MONTH(E997)&lt;9),AND(MONTH(F997)&gt;=8,MONTH(F997)&lt;9)),(NETWORKDAYS(E997,F997,Lister!$D$7:$D$13)-P997)*N997/NETWORKDAYS(Lister!$D$20,Lister!$E$20,Lister!$D$7:$D$13),IF(AND(MONTH(E997)=7,MONTH(F997)=8),(NETWORKDAYS(Lister!$D$20,F997,Lister!$D$7:$D$13)-P997)*N997/NETWORKDAYS(Lister!$D$20,Lister!$E$20,Lister!$D$7:$D$13),IF(AND(MONTH(E997)=7,MONTH(F997)=7),0)))),0),"")</f>
        <v/>
      </c>
      <c r="S997" s="31" t="str">
        <f t="shared" si="108"/>
        <v/>
      </c>
      <c r="T997" s="31" t="str">
        <f t="shared" si="109"/>
        <v/>
      </c>
      <c r="U997" s="51" t="str">
        <f t="shared" si="110"/>
        <v/>
      </c>
    </row>
    <row r="998" spans="1:21" x14ac:dyDescent="0.25">
      <c r="A998" s="13" t="str">
        <f t="shared" si="111"/>
        <v/>
      </c>
      <c r="B998" s="55"/>
      <c r="C998" s="22"/>
      <c r="D998" s="23"/>
      <c r="E998" s="16"/>
      <c r="F998" s="16"/>
      <c r="G998" s="72" t="str">
        <f>IF(OR(E998="",F998=""),"",NETWORKDAYS(E998,F998,Lister!$D$7:$D$13))</f>
        <v/>
      </c>
      <c r="H998" s="19"/>
      <c r="I998" s="32" t="str">
        <f t="shared" si="105"/>
        <v/>
      </c>
      <c r="J998" s="18"/>
      <c r="K998" s="18"/>
      <c r="L998" s="46" t="str">
        <f t="shared" si="106"/>
        <v/>
      </c>
      <c r="M998" s="20"/>
      <c r="N998" s="31" t="str">
        <f t="shared" si="107"/>
        <v/>
      </c>
      <c r="O998" s="20"/>
      <c r="P998" s="20"/>
      <c r="Q998" s="46" t="str">
        <f>IFERROR(MAX(IF(OR(O998="",P998=""),"",IF(AND(AND(MONTH(E998)&gt;=7,MONTH(E998)&lt;8),AND(MONTH(F998)&gt;=7,MONTH(F998)&lt;8)),(NETWORKDAYS(E998,F998,Lister!$D$7:$D$13)-O998)*N998/NETWORKDAYS(Lister!$D$19,Lister!$E$19,Lister!$D$7:$D$13),IF(AND(AND(MONTH(E998)&gt;=7,MONTH(E998)&lt;8),MONTH(F998)&gt;7),(NETWORKDAYS(E998,Lister!$E$19,Lister!$D$7:$D$13)-O998)*N998/NETWORKDAYS(Lister!$D$19,Lister!$E$19,Lister!$D$7:$D$13),IF(MONTH(E998)&gt;7,0)))),0),"")</f>
        <v/>
      </c>
      <c r="R998" s="46" t="str">
        <f>IFERROR(MAX(IF(OR(O998="",P998=""),"",IF(AND(AND(MONTH(E998)&gt;=8,MONTH(E998)&lt;9),AND(MONTH(F998)&gt;=8,MONTH(F998)&lt;9)),(NETWORKDAYS(E998,F998,Lister!$D$7:$D$13)-P998)*N998/NETWORKDAYS(Lister!$D$20,Lister!$E$20,Lister!$D$7:$D$13),IF(AND(MONTH(E998)=7,MONTH(F998)=8),(NETWORKDAYS(Lister!$D$20,F998,Lister!$D$7:$D$13)-P998)*N998/NETWORKDAYS(Lister!$D$20,Lister!$E$20,Lister!$D$7:$D$13),IF(AND(MONTH(E998)=7,MONTH(F998)=7),0)))),0),"")</f>
        <v/>
      </c>
      <c r="S998" s="31" t="str">
        <f t="shared" si="108"/>
        <v/>
      </c>
      <c r="T998" s="31" t="str">
        <f t="shared" si="109"/>
        <v/>
      </c>
      <c r="U998" s="51" t="str">
        <f t="shared" si="110"/>
        <v/>
      </c>
    </row>
    <row r="999" spans="1:21" x14ac:dyDescent="0.25">
      <c r="A999" s="13" t="str">
        <f t="shared" si="111"/>
        <v/>
      </c>
      <c r="B999" s="55"/>
      <c r="C999" s="22"/>
      <c r="D999" s="23"/>
      <c r="E999" s="16"/>
      <c r="F999" s="16"/>
      <c r="G999" s="72" t="str">
        <f>IF(OR(E999="",F999=""),"",NETWORKDAYS(E999,F999,Lister!$D$7:$D$13))</f>
        <v/>
      </c>
      <c r="H999" s="19"/>
      <c r="I999" s="32" t="str">
        <f t="shared" si="105"/>
        <v/>
      </c>
      <c r="J999" s="18"/>
      <c r="K999" s="18"/>
      <c r="L999" s="46" t="str">
        <f t="shared" si="106"/>
        <v/>
      </c>
      <c r="M999" s="20"/>
      <c r="N999" s="31" t="str">
        <f t="shared" si="107"/>
        <v/>
      </c>
      <c r="O999" s="20"/>
      <c r="P999" s="20"/>
      <c r="Q999" s="46" t="str">
        <f>IFERROR(MAX(IF(OR(O999="",P999=""),"",IF(AND(AND(MONTH(E999)&gt;=7,MONTH(E999)&lt;8),AND(MONTH(F999)&gt;=7,MONTH(F999)&lt;8)),(NETWORKDAYS(E999,F999,Lister!$D$7:$D$13)-O999)*N999/NETWORKDAYS(Lister!$D$19,Lister!$E$19,Lister!$D$7:$D$13),IF(AND(AND(MONTH(E999)&gt;=7,MONTH(E999)&lt;8),MONTH(F999)&gt;7),(NETWORKDAYS(E999,Lister!$E$19,Lister!$D$7:$D$13)-O999)*N999/NETWORKDAYS(Lister!$D$19,Lister!$E$19,Lister!$D$7:$D$13),IF(MONTH(E999)&gt;7,0)))),0),"")</f>
        <v/>
      </c>
      <c r="R999" s="46" t="str">
        <f>IFERROR(MAX(IF(OR(O999="",P999=""),"",IF(AND(AND(MONTH(E999)&gt;=8,MONTH(E999)&lt;9),AND(MONTH(F999)&gt;=8,MONTH(F999)&lt;9)),(NETWORKDAYS(E999,F999,Lister!$D$7:$D$13)-P999)*N999/NETWORKDAYS(Lister!$D$20,Lister!$E$20,Lister!$D$7:$D$13),IF(AND(MONTH(E999)=7,MONTH(F999)=8),(NETWORKDAYS(Lister!$D$20,F999,Lister!$D$7:$D$13)-P999)*N999/NETWORKDAYS(Lister!$D$20,Lister!$E$20,Lister!$D$7:$D$13),IF(AND(MONTH(E999)=7,MONTH(F999)=7),0)))),0),"")</f>
        <v/>
      </c>
      <c r="S999" s="31" t="str">
        <f t="shared" si="108"/>
        <v/>
      </c>
      <c r="T999" s="31" t="str">
        <f t="shared" si="109"/>
        <v/>
      </c>
      <c r="U999" s="51" t="str">
        <f t="shared" si="110"/>
        <v/>
      </c>
    </row>
    <row r="1000" spans="1:21" x14ac:dyDescent="0.25">
      <c r="A1000" s="13" t="str">
        <f t="shared" si="111"/>
        <v/>
      </c>
      <c r="B1000" s="55"/>
      <c r="C1000" s="22"/>
      <c r="D1000" s="23"/>
      <c r="E1000" s="16"/>
      <c r="F1000" s="16"/>
      <c r="G1000" s="72" t="str">
        <f>IF(OR(E1000="",F1000=""),"",NETWORKDAYS(E1000,F1000,Lister!$D$7:$D$13))</f>
        <v/>
      </c>
      <c r="H1000" s="19"/>
      <c r="I1000" s="32" t="str">
        <f t="shared" si="105"/>
        <v/>
      </c>
      <c r="J1000" s="18"/>
      <c r="K1000" s="18"/>
      <c r="L1000" s="46" t="str">
        <f t="shared" si="106"/>
        <v/>
      </c>
      <c r="M1000" s="20"/>
      <c r="N1000" s="31" t="str">
        <f t="shared" si="107"/>
        <v/>
      </c>
      <c r="O1000" s="20"/>
      <c r="P1000" s="20"/>
      <c r="Q1000" s="46" t="str">
        <f>IFERROR(MAX(IF(OR(O1000="",P1000=""),"",IF(AND(AND(MONTH(E1000)&gt;=7,MONTH(E1000)&lt;8),AND(MONTH(F1000)&gt;=7,MONTH(F1000)&lt;8)),(NETWORKDAYS(E1000,F1000,Lister!$D$7:$D$13)-O1000)*N1000/NETWORKDAYS(Lister!$D$19,Lister!$E$19,Lister!$D$7:$D$13),IF(AND(AND(MONTH(E1000)&gt;=7,MONTH(E1000)&lt;8),MONTH(F1000)&gt;7),(NETWORKDAYS(E1000,Lister!$E$19,Lister!$D$7:$D$13)-O1000)*N1000/NETWORKDAYS(Lister!$D$19,Lister!$E$19,Lister!$D$7:$D$13),IF(MONTH(E1000)&gt;7,0)))),0),"")</f>
        <v/>
      </c>
      <c r="R1000" s="46" t="str">
        <f>IFERROR(MAX(IF(OR(O1000="",P1000=""),"",IF(AND(AND(MONTH(E1000)&gt;=8,MONTH(E1000)&lt;9),AND(MONTH(F1000)&gt;=8,MONTH(F1000)&lt;9)),(NETWORKDAYS(E1000,F1000,Lister!$D$7:$D$13)-P1000)*N1000/NETWORKDAYS(Lister!$D$20,Lister!$E$20,Lister!$D$7:$D$13),IF(AND(MONTH(E1000)=7,MONTH(F1000)=8),(NETWORKDAYS(Lister!$D$20,F1000,Lister!$D$7:$D$13)-P1000)*N1000/NETWORKDAYS(Lister!$D$20,Lister!$E$20,Lister!$D$7:$D$13),IF(AND(MONTH(E1000)=7,MONTH(F1000)=7),0)))),0),"")</f>
        <v/>
      </c>
      <c r="S1000" s="31" t="str">
        <f t="shared" si="108"/>
        <v/>
      </c>
      <c r="T1000" s="31" t="str">
        <f t="shared" si="109"/>
        <v/>
      </c>
      <c r="U1000" s="51" t="str">
        <f t="shared" si="110"/>
        <v/>
      </c>
    </row>
    <row r="1001" spans="1:21" x14ac:dyDescent="0.25">
      <c r="A1001" s="13" t="str">
        <f t="shared" si="111"/>
        <v/>
      </c>
      <c r="B1001" s="55"/>
      <c r="C1001" s="22"/>
      <c r="D1001" s="23"/>
      <c r="E1001" s="16"/>
      <c r="F1001" s="16"/>
      <c r="G1001" s="72" t="str">
        <f>IF(OR(E1001="",F1001=""),"",NETWORKDAYS(E1001,F1001,Lister!$D$7:$D$13))</f>
        <v/>
      </c>
      <c r="H1001" s="19"/>
      <c r="I1001" s="32" t="str">
        <f t="shared" si="105"/>
        <v/>
      </c>
      <c r="J1001" s="18"/>
      <c r="K1001" s="18"/>
      <c r="L1001" s="46" t="str">
        <f t="shared" si="106"/>
        <v/>
      </c>
      <c r="M1001" s="20"/>
      <c r="N1001" s="31" t="str">
        <f t="shared" si="107"/>
        <v/>
      </c>
      <c r="O1001" s="20"/>
      <c r="P1001" s="20"/>
      <c r="Q1001" s="46" t="str">
        <f>IFERROR(MAX(IF(OR(O1001="",P1001=""),"",IF(AND(AND(MONTH(E1001)&gt;=7,MONTH(E1001)&lt;8),AND(MONTH(F1001)&gt;=7,MONTH(F1001)&lt;8)),(NETWORKDAYS(E1001,F1001,Lister!$D$7:$D$13)-O1001)*N1001/NETWORKDAYS(Lister!$D$19,Lister!$E$19,Lister!$D$7:$D$13),IF(AND(AND(MONTH(E1001)&gt;=7,MONTH(E1001)&lt;8),MONTH(F1001)&gt;7),(NETWORKDAYS(E1001,Lister!$E$19,Lister!$D$7:$D$13)-O1001)*N1001/NETWORKDAYS(Lister!$D$19,Lister!$E$19,Lister!$D$7:$D$13),IF(MONTH(E1001)&gt;7,0)))),0),"")</f>
        <v/>
      </c>
      <c r="R1001" s="46" t="str">
        <f>IFERROR(MAX(IF(OR(O1001="",P1001=""),"",IF(AND(AND(MONTH(E1001)&gt;=8,MONTH(E1001)&lt;9),AND(MONTH(F1001)&gt;=8,MONTH(F1001)&lt;9)),(NETWORKDAYS(E1001,F1001,Lister!$D$7:$D$13)-P1001)*N1001/NETWORKDAYS(Lister!$D$20,Lister!$E$20,Lister!$D$7:$D$13),IF(AND(MONTH(E1001)=7,MONTH(F1001)=8),(NETWORKDAYS(Lister!$D$20,F1001,Lister!$D$7:$D$13)-P1001)*N1001/NETWORKDAYS(Lister!$D$20,Lister!$E$20,Lister!$D$7:$D$13),IF(AND(MONTH(E1001)=7,MONTH(F1001)=7),0)))),0),"")</f>
        <v/>
      </c>
      <c r="S1001" s="31" t="str">
        <f t="shared" si="108"/>
        <v/>
      </c>
      <c r="T1001" s="31" t="str">
        <f t="shared" si="109"/>
        <v/>
      </c>
      <c r="U1001" s="51" t="str">
        <f t="shared" si="110"/>
        <v/>
      </c>
    </row>
    <row r="1002" spans="1:21" x14ac:dyDescent="0.25">
      <c r="A1002" s="13" t="str">
        <f t="shared" si="111"/>
        <v/>
      </c>
      <c r="B1002" s="55"/>
      <c r="C1002" s="22"/>
      <c r="D1002" s="23"/>
      <c r="E1002" s="16"/>
      <c r="F1002" s="16"/>
      <c r="G1002" s="72" t="str">
        <f>IF(OR(E1002="",F1002=""),"",NETWORKDAYS(E1002,F1002,Lister!$D$7:$D$13))</f>
        <v/>
      </c>
      <c r="H1002" s="19"/>
      <c r="I1002" s="32" t="str">
        <f t="shared" si="105"/>
        <v/>
      </c>
      <c r="J1002" s="18"/>
      <c r="K1002" s="18"/>
      <c r="L1002" s="46" t="str">
        <f t="shared" si="106"/>
        <v/>
      </c>
      <c r="M1002" s="20"/>
      <c r="N1002" s="31" t="str">
        <f t="shared" si="107"/>
        <v/>
      </c>
      <c r="O1002" s="20"/>
      <c r="P1002" s="20"/>
      <c r="Q1002" s="46" t="str">
        <f>IFERROR(MAX(IF(OR(O1002="",P1002=""),"",IF(AND(AND(MONTH(E1002)&gt;=7,MONTH(E1002)&lt;8),AND(MONTH(F1002)&gt;=7,MONTH(F1002)&lt;8)),(NETWORKDAYS(E1002,F1002,Lister!$D$7:$D$13)-O1002)*N1002/NETWORKDAYS(Lister!$D$19,Lister!$E$19,Lister!$D$7:$D$13),IF(AND(AND(MONTH(E1002)&gt;=7,MONTH(E1002)&lt;8),MONTH(F1002)&gt;7),(NETWORKDAYS(E1002,Lister!$E$19,Lister!$D$7:$D$13)-O1002)*N1002/NETWORKDAYS(Lister!$D$19,Lister!$E$19,Lister!$D$7:$D$13),IF(MONTH(E1002)&gt;7,0)))),0),"")</f>
        <v/>
      </c>
      <c r="R1002" s="46" t="str">
        <f>IFERROR(MAX(IF(OR(O1002="",P1002=""),"",IF(AND(AND(MONTH(E1002)&gt;=8,MONTH(E1002)&lt;9),AND(MONTH(F1002)&gt;=8,MONTH(F1002)&lt;9)),(NETWORKDAYS(E1002,F1002,Lister!$D$7:$D$13)-P1002)*N1002/NETWORKDAYS(Lister!$D$20,Lister!$E$20,Lister!$D$7:$D$13),IF(AND(MONTH(E1002)=7,MONTH(F1002)=8),(NETWORKDAYS(Lister!$D$20,F1002,Lister!$D$7:$D$13)-P1002)*N1002/NETWORKDAYS(Lister!$D$20,Lister!$E$20,Lister!$D$7:$D$13),IF(AND(MONTH(E1002)=7,MONTH(F1002)=7),0)))),0),"")</f>
        <v/>
      </c>
      <c r="S1002" s="31" t="str">
        <f t="shared" si="108"/>
        <v/>
      </c>
      <c r="T1002" s="31" t="str">
        <f t="shared" si="109"/>
        <v/>
      </c>
      <c r="U1002" s="51" t="str">
        <f t="shared" si="110"/>
        <v/>
      </c>
    </row>
    <row r="1003" spans="1:21" x14ac:dyDescent="0.25">
      <c r="A1003" s="13" t="str">
        <f t="shared" si="111"/>
        <v/>
      </c>
      <c r="B1003" s="55"/>
      <c r="C1003" s="22"/>
      <c r="D1003" s="23"/>
      <c r="E1003" s="16"/>
      <c r="F1003" s="16"/>
      <c r="G1003" s="72" t="str">
        <f>IF(OR(E1003="",F1003=""),"",NETWORKDAYS(E1003,F1003,Lister!$D$7:$D$13))</f>
        <v/>
      </c>
      <c r="H1003" s="19"/>
      <c r="I1003" s="32" t="str">
        <f t="shared" si="105"/>
        <v/>
      </c>
      <c r="J1003" s="18"/>
      <c r="K1003" s="18"/>
      <c r="L1003" s="46" t="str">
        <f t="shared" si="106"/>
        <v/>
      </c>
      <c r="M1003" s="20"/>
      <c r="N1003" s="31" t="str">
        <f t="shared" si="107"/>
        <v/>
      </c>
      <c r="O1003" s="20"/>
      <c r="P1003" s="20"/>
      <c r="Q1003" s="46" t="str">
        <f>IFERROR(MAX(IF(OR(O1003="",P1003=""),"",IF(AND(AND(MONTH(E1003)&gt;=7,MONTH(E1003)&lt;8),AND(MONTH(F1003)&gt;=7,MONTH(F1003)&lt;8)),(NETWORKDAYS(E1003,F1003,Lister!$D$7:$D$13)-O1003)*N1003/NETWORKDAYS(Lister!$D$19,Lister!$E$19,Lister!$D$7:$D$13),IF(AND(AND(MONTH(E1003)&gt;=7,MONTH(E1003)&lt;8),MONTH(F1003)&gt;7),(NETWORKDAYS(E1003,Lister!$E$19,Lister!$D$7:$D$13)-O1003)*N1003/NETWORKDAYS(Lister!$D$19,Lister!$E$19,Lister!$D$7:$D$13),IF(MONTH(E1003)&gt;7,0)))),0),"")</f>
        <v/>
      </c>
      <c r="R1003" s="46" t="str">
        <f>IFERROR(MAX(IF(OR(O1003="",P1003=""),"",IF(AND(AND(MONTH(E1003)&gt;=8,MONTH(E1003)&lt;9),AND(MONTH(F1003)&gt;=8,MONTH(F1003)&lt;9)),(NETWORKDAYS(E1003,F1003,Lister!$D$7:$D$13)-P1003)*N1003/NETWORKDAYS(Lister!$D$20,Lister!$E$20,Lister!$D$7:$D$13),IF(AND(MONTH(E1003)=7,MONTH(F1003)=8),(NETWORKDAYS(Lister!$D$20,F1003,Lister!$D$7:$D$13)-P1003)*N1003/NETWORKDAYS(Lister!$D$20,Lister!$E$20,Lister!$D$7:$D$13),IF(AND(MONTH(E1003)=7,MONTH(F1003)=7),0)))),0),"")</f>
        <v/>
      </c>
      <c r="S1003" s="31" t="str">
        <f t="shared" si="108"/>
        <v/>
      </c>
      <c r="T1003" s="31" t="str">
        <f t="shared" si="109"/>
        <v/>
      </c>
      <c r="U1003" s="51" t="str">
        <f t="shared" si="110"/>
        <v/>
      </c>
    </row>
    <row r="1004" spans="1:21" x14ac:dyDescent="0.25">
      <c r="A1004" s="13" t="str">
        <f t="shared" si="111"/>
        <v/>
      </c>
      <c r="B1004" s="55"/>
      <c r="C1004" s="22"/>
      <c r="D1004" s="23"/>
      <c r="E1004" s="16"/>
      <c r="F1004" s="16"/>
      <c r="G1004" s="72" t="str">
        <f>IF(OR(E1004="",F1004=""),"",NETWORKDAYS(E1004,F1004,Lister!$D$7:$D$13))</f>
        <v/>
      </c>
      <c r="H1004" s="19"/>
      <c r="I1004" s="32" t="str">
        <f t="shared" si="105"/>
        <v/>
      </c>
      <c r="J1004" s="18"/>
      <c r="K1004" s="18"/>
      <c r="L1004" s="46" t="str">
        <f t="shared" si="106"/>
        <v/>
      </c>
      <c r="M1004" s="20"/>
      <c r="N1004" s="31" t="str">
        <f t="shared" si="107"/>
        <v/>
      </c>
      <c r="O1004" s="20"/>
      <c r="P1004" s="20"/>
      <c r="Q1004" s="46" t="str">
        <f>IFERROR(MAX(IF(OR(O1004="",P1004=""),"",IF(AND(AND(MONTH(E1004)&gt;=7,MONTH(E1004)&lt;8),AND(MONTH(F1004)&gt;=7,MONTH(F1004)&lt;8)),(NETWORKDAYS(E1004,F1004,Lister!$D$7:$D$13)-O1004)*N1004/NETWORKDAYS(Lister!$D$19,Lister!$E$19,Lister!$D$7:$D$13),IF(AND(AND(MONTH(E1004)&gt;=7,MONTH(E1004)&lt;8),MONTH(F1004)&gt;7),(NETWORKDAYS(E1004,Lister!$E$19,Lister!$D$7:$D$13)-O1004)*N1004/NETWORKDAYS(Lister!$D$19,Lister!$E$19,Lister!$D$7:$D$13),IF(MONTH(E1004)&gt;7,0)))),0),"")</f>
        <v/>
      </c>
      <c r="R1004" s="46" t="str">
        <f>IFERROR(MAX(IF(OR(O1004="",P1004=""),"",IF(AND(AND(MONTH(E1004)&gt;=8,MONTH(E1004)&lt;9),AND(MONTH(F1004)&gt;=8,MONTH(F1004)&lt;9)),(NETWORKDAYS(E1004,F1004,Lister!$D$7:$D$13)-P1004)*N1004/NETWORKDAYS(Lister!$D$20,Lister!$E$20,Lister!$D$7:$D$13),IF(AND(MONTH(E1004)=7,MONTH(F1004)=8),(NETWORKDAYS(Lister!$D$20,F1004,Lister!$D$7:$D$13)-P1004)*N1004/NETWORKDAYS(Lister!$D$20,Lister!$E$20,Lister!$D$7:$D$13),IF(AND(MONTH(E1004)=7,MONTH(F1004)=7),0)))),0),"")</f>
        <v/>
      </c>
      <c r="S1004" s="31" t="str">
        <f t="shared" si="108"/>
        <v/>
      </c>
      <c r="T1004" s="31" t="str">
        <f t="shared" si="109"/>
        <v/>
      </c>
      <c r="U1004" s="51" t="str">
        <f t="shared" si="110"/>
        <v/>
      </c>
    </row>
    <row r="1005" spans="1:21" x14ac:dyDescent="0.25">
      <c r="A1005" s="13" t="str">
        <f t="shared" si="111"/>
        <v/>
      </c>
      <c r="B1005" s="55"/>
      <c r="C1005" s="22"/>
      <c r="D1005" s="23"/>
      <c r="E1005" s="16"/>
      <c r="F1005" s="16"/>
      <c r="G1005" s="72" t="str">
        <f>IF(OR(E1005="",F1005=""),"",NETWORKDAYS(E1005,F1005,Lister!$D$7:$D$13))</f>
        <v/>
      </c>
      <c r="H1005" s="19"/>
      <c r="I1005" s="32" t="str">
        <f t="shared" si="105"/>
        <v/>
      </c>
      <c r="J1005" s="18"/>
      <c r="K1005" s="18"/>
      <c r="L1005" s="46" t="str">
        <f t="shared" si="106"/>
        <v/>
      </c>
      <c r="M1005" s="20"/>
      <c r="N1005" s="31" t="str">
        <f t="shared" si="107"/>
        <v/>
      </c>
      <c r="O1005" s="20"/>
      <c r="P1005" s="20"/>
      <c r="Q1005" s="46" t="str">
        <f>IFERROR(MAX(IF(OR(O1005="",P1005=""),"",IF(AND(AND(MONTH(E1005)&gt;=7,MONTH(E1005)&lt;8),AND(MONTH(F1005)&gt;=7,MONTH(F1005)&lt;8)),(NETWORKDAYS(E1005,F1005,Lister!$D$7:$D$13)-O1005)*N1005/NETWORKDAYS(Lister!$D$19,Lister!$E$19,Lister!$D$7:$D$13),IF(AND(AND(MONTH(E1005)&gt;=7,MONTH(E1005)&lt;8),MONTH(F1005)&gt;7),(NETWORKDAYS(E1005,Lister!$E$19,Lister!$D$7:$D$13)-O1005)*N1005/NETWORKDAYS(Lister!$D$19,Lister!$E$19,Lister!$D$7:$D$13),IF(MONTH(E1005)&gt;7,0)))),0),"")</f>
        <v/>
      </c>
      <c r="R1005" s="46" t="str">
        <f>IFERROR(MAX(IF(OR(O1005="",P1005=""),"",IF(AND(AND(MONTH(E1005)&gt;=8,MONTH(E1005)&lt;9),AND(MONTH(F1005)&gt;=8,MONTH(F1005)&lt;9)),(NETWORKDAYS(E1005,F1005,Lister!$D$7:$D$13)-P1005)*N1005/NETWORKDAYS(Lister!$D$20,Lister!$E$20,Lister!$D$7:$D$13),IF(AND(MONTH(E1005)=7,MONTH(F1005)=8),(NETWORKDAYS(Lister!$D$20,F1005,Lister!$D$7:$D$13)-P1005)*N1005/NETWORKDAYS(Lister!$D$20,Lister!$E$20,Lister!$D$7:$D$13),IF(AND(MONTH(E1005)=7,MONTH(F1005)=7),0)))),0),"")</f>
        <v/>
      </c>
      <c r="S1005" s="31" t="str">
        <f t="shared" si="108"/>
        <v/>
      </c>
      <c r="T1005" s="31" t="str">
        <f t="shared" si="109"/>
        <v/>
      </c>
      <c r="U1005" s="51" t="str">
        <f t="shared" si="110"/>
        <v/>
      </c>
    </row>
    <row r="1006" spans="1:21" x14ac:dyDescent="0.25">
      <c r="A1006" s="13" t="str">
        <f t="shared" si="111"/>
        <v/>
      </c>
      <c r="B1006" s="55"/>
      <c r="C1006" s="22"/>
      <c r="D1006" s="23"/>
      <c r="E1006" s="16"/>
      <c r="F1006" s="16"/>
      <c r="G1006" s="72" t="str">
        <f>IF(OR(E1006="",F1006=""),"",NETWORKDAYS(E1006,F1006,Lister!$D$7:$D$13))</f>
        <v/>
      </c>
      <c r="H1006" s="19"/>
      <c r="I1006" s="32" t="str">
        <f t="shared" si="105"/>
        <v/>
      </c>
      <c r="J1006" s="18"/>
      <c r="K1006" s="18"/>
      <c r="L1006" s="46" t="str">
        <f t="shared" si="106"/>
        <v/>
      </c>
      <c r="M1006" s="20"/>
      <c r="N1006" s="31" t="str">
        <f t="shared" si="107"/>
        <v/>
      </c>
      <c r="O1006" s="20"/>
      <c r="P1006" s="20"/>
      <c r="Q1006" s="46" t="str">
        <f>IFERROR(MAX(IF(OR(O1006="",P1006=""),"",IF(AND(AND(MONTH(E1006)&gt;=7,MONTH(E1006)&lt;8),AND(MONTH(F1006)&gt;=7,MONTH(F1006)&lt;8)),(NETWORKDAYS(E1006,F1006,Lister!$D$7:$D$13)-O1006)*N1006/NETWORKDAYS(Lister!$D$19,Lister!$E$19,Lister!$D$7:$D$13),IF(AND(AND(MONTH(E1006)&gt;=7,MONTH(E1006)&lt;8),MONTH(F1006)&gt;7),(NETWORKDAYS(E1006,Lister!$E$19,Lister!$D$7:$D$13)-O1006)*N1006/NETWORKDAYS(Lister!$D$19,Lister!$E$19,Lister!$D$7:$D$13),IF(MONTH(E1006)&gt;7,0)))),0),"")</f>
        <v/>
      </c>
      <c r="R1006" s="46" t="str">
        <f>IFERROR(MAX(IF(OR(O1006="",P1006=""),"",IF(AND(AND(MONTH(E1006)&gt;=8,MONTH(E1006)&lt;9),AND(MONTH(F1006)&gt;=8,MONTH(F1006)&lt;9)),(NETWORKDAYS(E1006,F1006,Lister!$D$7:$D$13)-P1006)*N1006/NETWORKDAYS(Lister!$D$20,Lister!$E$20,Lister!$D$7:$D$13),IF(AND(MONTH(E1006)=7,MONTH(F1006)=8),(NETWORKDAYS(Lister!$D$20,F1006,Lister!$D$7:$D$13)-P1006)*N1006/NETWORKDAYS(Lister!$D$20,Lister!$E$20,Lister!$D$7:$D$13),IF(AND(MONTH(E1006)=7,MONTH(F1006)=7),0)))),0),"")</f>
        <v/>
      </c>
      <c r="S1006" s="31" t="str">
        <f t="shared" si="108"/>
        <v/>
      </c>
      <c r="T1006" s="31" t="str">
        <f t="shared" si="109"/>
        <v/>
      </c>
      <c r="U1006" s="51" t="str">
        <f t="shared" si="110"/>
        <v/>
      </c>
    </row>
    <row r="1007" spans="1:21" x14ac:dyDescent="0.25">
      <c r="A1007" s="13" t="str">
        <f t="shared" si="111"/>
        <v/>
      </c>
      <c r="B1007" s="55"/>
      <c r="C1007" s="22"/>
      <c r="D1007" s="23"/>
      <c r="E1007" s="16"/>
      <c r="F1007" s="16"/>
      <c r="G1007" s="72" t="str">
        <f>IF(OR(E1007="",F1007=""),"",NETWORKDAYS(E1007,F1007,Lister!$D$7:$D$13))</f>
        <v/>
      </c>
      <c r="H1007" s="19"/>
      <c r="I1007" s="32" t="str">
        <f t="shared" si="105"/>
        <v/>
      </c>
      <c r="J1007" s="18"/>
      <c r="K1007" s="18"/>
      <c r="L1007" s="46" t="str">
        <f t="shared" si="106"/>
        <v/>
      </c>
      <c r="M1007" s="20"/>
      <c r="N1007" s="31" t="str">
        <f t="shared" si="107"/>
        <v/>
      </c>
      <c r="O1007" s="20"/>
      <c r="P1007" s="20"/>
      <c r="Q1007" s="46" t="str">
        <f>IFERROR(MAX(IF(OR(O1007="",P1007=""),"",IF(AND(AND(MONTH(E1007)&gt;=7,MONTH(E1007)&lt;8),AND(MONTH(F1007)&gt;=7,MONTH(F1007)&lt;8)),(NETWORKDAYS(E1007,F1007,Lister!$D$7:$D$13)-O1007)*N1007/NETWORKDAYS(Lister!$D$19,Lister!$E$19,Lister!$D$7:$D$13),IF(AND(AND(MONTH(E1007)&gt;=7,MONTH(E1007)&lt;8),MONTH(F1007)&gt;7),(NETWORKDAYS(E1007,Lister!$E$19,Lister!$D$7:$D$13)-O1007)*N1007/NETWORKDAYS(Lister!$D$19,Lister!$E$19,Lister!$D$7:$D$13),IF(MONTH(E1007)&gt;7,0)))),0),"")</f>
        <v/>
      </c>
      <c r="R1007" s="46" t="str">
        <f>IFERROR(MAX(IF(OR(O1007="",P1007=""),"",IF(AND(AND(MONTH(E1007)&gt;=8,MONTH(E1007)&lt;9),AND(MONTH(F1007)&gt;=8,MONTH(F1007)&lt;9)),(NETWORKDAYS(E1007,F1007,Lister!$D$7:$D$13)-P1007)*N1007/NETWORKDAYS(Lister!$D$20,Lister!$E$20,Lister!$D$7:$D$13),IF(AND(MONTH(E1007)=7,MONTH(F1007)=8),(NETWORKDAYS(Lister!$D$20,F1007,Lister!$D$7:$D$13)-P1007)*N1007/NETWORKDAYS(Lister!$D$20,Lister!$E$20,Lister!$D$7:$D$13),IF(AND(MONTH(E1007)=7,MONTH(F1007)=7),0)))),0),"")</f>
        <v/>
      </c>
      <c r="S1007" s="31" t="str">
        <f t="shared" si="108"/>
        <v/>
      </c>
      <c r="T1007" s="31" t="str">
        <f t="shared" si="109"/>
        <v/>
      </c>
      <c r="U1007" s="51" t="str">
        <f t="shared" si="110"/>
        <v/>
      </c>
    </row>
    <row r="1008" spans="1:21" x14ac:dyDescent="0.25">
      <c r="A1008" s="13" t="str">
        <f t="shared" si="111"/>
        <v/>
      </c>
      <c r="B1008" s="55"/>
      <c r="C1008" s="22"/>
      <c r="D1008" s="23"/>
      <c r="E1008" s="16"/>
      <c r="F1008" s="16"/>
      <c r="G1008" s="72" t="str">
        <f>IF(OR(E1008="",F1008=""),"",NETWORKDAYS(E1008,F1008,Lister!$D$7:$D$13))</f>
        <v/>
      </c>
      <c r="H1008" s="19"/>
      <c r="I1008" s="32" t="str">
        <f t="shared" si="105"/>
        <v/>
      </c>
      <c r="J1008" s="18"/>
      <c r="K1008" s="18"/>
      <c r="L1008" s="46" t="str">
        <f t="shared" si="106"/>
        <v/>
      </c>
      <c r="M1008" s="20"/>
      <c r="N1008" s="31" t="str">
        <f t="shared" si="107"/>
        <v/>
      </c>
      <c r="O1008" s="20"/>
      <c r="P1008" s="20"/>
      <c r="Q1008" s="46" t="str">
        <f>IFERROR(MAX(IF(OR(O1008="",P1008=""),"",IF(AND(AND(MONTH(E1008)&gt;=7,MONTH(E1008)&lt;8),AND(MONTH(F1008)&gt;=7,MONTH(F1008)&lt;8)),(NETWORKDAYS(E1008,F1008,Lister!$D$7:$D$13)-O1008)*N1008/NETWORKDAYS(Lister!$D$19,Lister!$E$19,Lister!$D$7:$D$13),IF(AND(AND(MONTH(E1008)&gt;=7,MONTH(E1008)&lt;8),MONTH(F1008)&gt;7),(NETWORKDAYS(E1008,Lister!$E$19,Lister!$D$7:$D$13)-O1008)*N1008/NETWORKDAYS(Lister!$D$19,Lister!$E$19,Lister!$D$7:$D$13),IF(MONTH(E1008)&gt;7,0)))),0),"")</f>
        <v/>
      </c>
      <c r="R1008" s="46" t="str">
        <f>IFERROR(MAX(IF(OR(O1008="",P1008=""),"",IF(AND(AND(MONTH(E1008)&gt;=8,MONTH(E1008)&lt;9),AND(MONTH(F1008)&gt;=8,MONTH(F1008)&lt;9)),(NETWORKDAYS(E1008,F1008,Lister!$D$7:$D$13)-P1008)*N1008/NETWORKDAYS(Lister!$D$20,Lister!$E$20,Lister!$D$7:$D$13),IF(AND(MONTH(E1008)=7,MONTH(F1008)=8),(NETWORKDAYS(Lister!$D$20,F1008,Lister!$D$7:$D$13)-P1008)*N1008/NETWORKDAYS(Lister!$D$20,Lister!$E$20,Lister!$D$7:$D$13),IF(AND(MONTH(E1008)=7,MONTH(F1008)=7),0)))),0),"")</f>
        <v/>
      </c>
      <c r="S1008" s="31" t="str">
        <f t="shared" si="108"/>
        <v/>
      </c>
      <c r="T1008" s="31" t="str">
        <f t="shared" si="109"/>
        <v/>
      </c>
      <c r="U1008" s="51" t="str">
        <f t="shared" si="110"/>
        <v/>
      </c>
    </row>
    <row r="1009" spans="1:21" x14ac:dyDescent="0.25">
      <c r="A1009" s="13" t="str">
        <f t="shared" si="111"/>
        <v/>
      </c>
      <c r="B1009" s="55"/>
      <c r="C1009" s="22"/>
      <c r="D1009" s="23"/>
      <c r="E1009" s="16"/>
      <c r="F1009" s="16"/>
      <c r="G1009" s="72" t="str">
        <f>IF(OR(E1009="",F1009=""),"",NETWORKDAYS(E1009,F1009,Lister!$D$7:$D$13))</f>
        <v/>
      </c>
      <c r="H1009" s="19"/>
      <c r="I1009" s="32" t="str">
        <f t="shared" si="105"/>
        <v/>
      </c>
      <c r="J1009" s="18"/>
      <c r="K1009" s="18"/>
      <c r="L1009" s="46" t="str">
        <f t="shared" si="106"/>
        <v/>
      </c>
      <c r="M1009" s="20"/>
      <c r="N1009" s="31" t="str">
        <f t="shared" si="107"/>
        <v/>
      </c>
      <c r="O1009" s="20"/>
      <c r="P1009" s="20"/>
      <c r="Q1009" s="46" t="str">
        <f>IFERROR(MAX(IF(OR(O1009="",P1009=""),"",IF(AND(AND(MONTH(E1009)&gt;=7,MONTH(E1009)&lt;8),AND(MONTH(F1009)&gt;=7,MONTH(F1009)&lt;8)),(NETWORKDAYS(E1009,F1009,Lister!$D$7:$D$13)-O1009)*N1009/NETWORKDAYS(Lister!$D$19,Lister!$E$19,Lister!$D$7:$D$13),IF(AND(AND(MONTH(E1009)&gt;=7,MONTH(E1009)&lt;8),MONTH(F1009)&gt;7),(NETWORKDAYS(E1009,Lister!$E$19,Lister!$D$7:$D$13)-O1009)*N1009/NETWORKDAYS(Lister!$D$19,Lister!$E$19,Lister!$D$7:$D$13),IF(MONTH(E1009)&gt;7,0)))),0),"")</f>
        <v/>
      </c>
      <c r="R1009" s="46" t="str">
        <f>IFERROR(MAX(IF(OR(O1009="",P1009=""),"",IF(AND(AND(MONTH(E1009)&gt;=8,MONTH(E1009)&lt;9),AND(MONTH(F1009)&gt;=8,MONTH(F1009)&lt;9)),(NETWORKDAYS(E1009,F1009,Lister!$D$7:$D$13)-P1009)*N1009/NETWORKDAYS(Lister!$D$20,Lister!$E$20,Lister!$D$7:$D$13),IF(AND(MONTH(E1009)=7,MONTH(F1009)=8),(NETWORKDAYS(Lister!$D$20,F1009,Lister!$D$7:$D$13)-P1009)*N1009/NETWORKDAYS(Lister!$D$20,Lister!$E$20,Lister!$D$7:$D$13),IF(AND(MONTH(E1009)=7,MONTH(F1009)=7),0)))),0),"")</f>
        <v/>
      </c>
      <c r="S1009" s="31" t="str">
        <f t="shared" si="108"/>
        <v/>
      </c>
      <c r="T1009" s="31" t="str">
        <f t="shared" si="109"/>
        <v/>
      </c>
      <c r="U1009" s="51" t="str">
        <f t="shared" si="110"/>
        <v/>
      </c>
    </row>
    <row r="1010" spans="1:21" x14ac:dyDescent="0.25">
      <c r="A1010" s="13" t="str">
        <f t="shared" si="111"/>
        <v/>
      </c>
      <c r="B1010" s="55"/>
      <c r="C1010" s="22"/>
      <c r="D1010" s="23"/>
      <c r="E1010" s="16"/>
      <c r="F1010" s="16"/>
      <c r="G1010" s="72" t="str">
        <f>IF(OR(E1010="",F1010=""),"",NETWORKDAYS(E1010,F1010,Lister!$D$7:$D$13))</f>
        <v/>
      </c>
      <c r="H1010" s="19"/>
      <c r="I1010" s="32" t="str">
        <f t="shared" si="105"/>
        <v/>
      </c>
      <c r="J1010" s="18"/>
      <c r="K1010" s="18"/>
      <c r="L1010" s="46" t="str">
        <f t="shared" si="106"/>
        <v/>
      </c>
      <c r="M1010" s="20"/>
      <c r="N1010" s="31" t="str">
        <f t="shared" si="107"/>
        <v/>
      </c>
      <c r="O1010" s="20"/>
      <c r="P1010" s="20"/>
      <c r="Q1010" s="46" t="str">
        <f>IFERROR(MAX(IF(OR(O1010="",P1010=""),"",IF(AND(AND(MONTH(E1010)&gt;=7,MONTH(E1010)&lt;8),AND(MONTH(F1010)&gt;=7,MONTH(F1010)&lt;8)),(NETWORKDAYS(E1010,F1010,Lister!$D$7:$D$13)-O1010)*N1010/NETWORKDAYS(Lister!$D$19,Lister!$E$19,Lister!$D$7:$D$13),IF(AND(AND(MONTH(E1010)&gt;=7,MONTH(E1010)&lt;8),MONTH(F1010)&gt;7),(NETWORKDAYS(E1010,Lister!$E$19,Lister!$D$7:$D$13)-O1010)*N1010/NETWORKDAYS(Lister!$D$19,Lister!$E$19,Lister!$D$7:$D$13),IF(MONTH(E1010)&gt;7,0)))),0),"")</f>
        <v/>
      </c>
      <c r="R1010" s="46" t="str">
        <f>IFERROR(MAX(IF(OR(O1010="",P1010=""),"",IF(AND(AND(MONTH(E1010)&gt;=8,MONTH(E1010)&lt;9),AND(MONTH(F1010)&gt;=8,MONTH(F1010)&lt;9)),(NETWORKDAYS(E1010,F1010,Lister!$D$7:$D$13)-P1010)*N1010/NETWORKDAYS(Lister!$D$20,Lister!$E$20,Lister!$D$7:$D$13),IF(AND(MONTH(E1010)=7,MONTH(F1010)=8),(NETWORKDAYS(Lister!$D$20,F1010,Lister!$D$7:$D$13)-P1010)*N1010/NETWORKDAYS(Lister!$D$20,Lister!$E$20,Lister!$D$7:$D$13),IF(AND(MONTH(E1010)=7,MONTH(F1010)=7),0)))),0),"")</f>
        <v/>
      </c>
      <c r="S1010" s="31" t="str">
        <f t="shared" si="108"/>
        <v/>
      </c>
      <c r="T1010" s="31" t="str">
        <f t="shared" si="109"/>
        <v/>
      </c>
      <c r="U1010" s="51" t="str">
        <f t="shared" si="110"/>
        <v/>
      </c>
    </row>
    <row r="1011" spans="1:21" x14ac:dyDescent="0.25">
      <c r="A1011" s="13" t="str">
        <f t="shared" si="111"/>
        <v/>
      </c>
      <c r="B1011" s="55"/>
      <c r="C1011" s="22"/>
      <c r="D1011" s="23"/>
      <c r="E1011" s="16"/>
      <c r="F1011" s="16"/>
      <c r="G1011" s="72" t="str">
        <f>IF(OR(E1011="",F1011=""),"",NETWORKDAYS(E1011,F1011,Lister!$D$7:$D$13))</f>
        <v/>
      </c>
      <c r="H1011" s="19"/>
      <c r="I1011" s="32" t="str">
        <f t="shared" si="105"/>
        <v/>
      </c>
      <c r="J1011" s="18"/>
      <c r="K1011" s="18"/>
      <c r="L1011" s="46" t="str">
        <f t="shared" si="106"/>
        <v/>
      </c>
      <c r="M1011" s="20"/>
      <c r="N1011" s="31" t="str">
        <f t="shared" si="107"/>
        <v/>
      </c>
      <c r="O1011" s="20"/>
      <c r="P1011" s="20"/>
      <c r="Q1011" s="46" t="str">
        <f>IFERROR(MAX(IF(OR(O1011="",P1011=""),"",IF(AND(AND(MONTH(E1011)&gt;=7,MONTH(E1011)&lt;8),AND(MONTH(F1011)&gt;=7,MONTH(F1011)&lt;8)),(NETWORKDAYS(E1011,F1011,Lister!$D$7:$D$13)-O1011)*N1011/NETWORKDAYS(Lister!$D$19,Lister!$E$19,Lister!$D$7:$D$13),IF(AND(AND(MONTH(E1011)&gt;=7,MONTH(E1011)&lt;8),MONTH(F1011)&gt;7),(NETWORKDAYS(E1011,Lister!$E$19,Lister!$D$7:$D$13)-O1011)*N1011/NETWORKDAYS(Lister!$D$19,Lister!$E$19,Lister!$D$7:$D$13),IF(MONTH(E1011)&gt;7,0)))),0),"")</f>
        <v/>
      </c>
      <c r="R1011" s="46" t="str">
        <f>IFERROR(MAX(IF(OR(O1011="",P1011=""),"",IF(AND(AND(MONTH(E1011)&gt;=8,MONTH(E1011)&lt;9),AND(MONTH(F1011)&gt;=8,MONTH(F1011)&lt;9)),(NETWORKDAYS(E1011,F1011,Lister!$D$7:$D$13)-P1011)*N1011/NETWORKDAYS(Lister!$D$20,Lister!$E$20,Lister!$D$7:$D$13),IF(AND(MONTH(E1011)=7,MONTH(F1011)=8),(NETWORKDAYS(Lister!$D$20,F1011,Lister!$D$7:$D$13)-P1011)*N1011/NETWORKDAYS(Lister!$D$20,Lister!$E$20,Lister!$D$7:$D$13),IF(AND(MONTH(E1011)=7,MONTH(F1011)=7),0)))),0),"")</f>
        <v/>
      </c>
      <c r="S1011" s="31" t="str">
        <f t="shared" si="108"/>
        <v/>
      </c>
      <c r="T1011" s="31" t="str">
        <f t="shared" si="109"/>
        <v/>
      </c>
      <c r="U1011" s="51" t="str">
        <f t="shared" si="110"/>
        <v/>
      </c>
    </row>
    <row r="1012" spans="1:21" x14ac:dyDescent="0.25">
      <c r="A1012" s="13" t="str">
        <f t="shared" si="111"/>
        <v/>
      </c>
      <c r="B1012" s="55"/>
      <c r="C1012" s="22"/>
      <c r="D1012" s="23"/>
      <c r="E1012" s="16"/>
      <c r="F1012" s="16"/>
      <c r="G1012" s="72" t="str">
        <f>IF(OR(E1012="",F1012=""),"",NETWORKDAYS(E1012,F1012,Lister!$D$7:$D$13))</f>
        <v/>
      </c>
      <c r="H1012" s="19"/>
      <c r="I1012" s="32" t="str">
        <f t="shared" si="105"/>
        <v/>
      </c>
      <c r="J1012" s="18"/>
      <c r="K1012" s="18"/>
      <c r="L1012" s="46" t="str">
        <f t="shared" si="106"/>
        <v/>
      </c>
      <c r="M1012" s="20"/>
      <c r="N1012" s="31" t="str">
        <f t="shared" si="107"/>
        <v/>
      </c>
      <c r="O1012" s="20"/>
      <c r="P1012" s="20"/>
      <c r="Q1012" s="46" t="str">
        <f>IFERROR(MAX(IF(OR(O1012="",P1012=""),"",IF(AND(AND(MONTH(E1012)&gt;=7,MONTH(E1012)&lt;8),AND(MONTH(F1012)&gt;=7,MONTH(F1012)&lt;8)),(NETWORKDAYS(E1012,F1012,Lister!$D$7:$D$13)-O1012)*N1012/NETWORKDAYS(Lister!$D$19,Lister!$E$19,Lister!$D$7:$D$13),IF(AND(AND(MONTH(E1012)&gt;=7,MONTH(E1012)&lt;8),MONTH(F1012)&gt;7),(NETWORKDAYS(E1012,Lister!$E$19,Lister!$D$7:$D$13)-O1012)*N1012/NETWORKDAYS(Lister!$D$19,Lister!$E$19,Lister!$D$7:$D$13),IF(MONTH(E1012)&gt;7,0)))),0),"")</f>
        <v/>
      </c>
      <c r="R1012" s="46" t="str">
        <f>IFERROR(MAX(IF(OR(O1012="",P1012=""),"",IF(AND(AND(MONTH(E1012)&gt;=8,MONTH(E1012)&lt;9),AND(MONTH(F1012)&gt;=8,MONTH(F1012)&lt;9)),(NETWORKDAYS(E1012,F1012,Lister!$D$7:$D$13)-P1012)*N1012/NETWORKDAYS(Lister!$D$20,Lister!$E$20,Lister!$D$7:$D$13),IF(AND(MONTH(E1012)=7,MONTH(F1012)=8),(NETWORKDAYS(Lister!$D$20,F1012,Lister!$D$7:$D$13)-P1012)*N1012/NETWORKDAYS(Lister!$D$20,Lister!$E$20,Lister!$D$7:$D$13),IF(AND(MONTH(E1012)=7,MONTH(F1012)=7),0)))),0),"")</f>
        <v/>
      </c>
      <c r="S1012" s="31" t="str">
        <f t="shared" si="108"/>
        <v/>
      </c>
      <c r="T1012" s="31" t="str">
        <f t="shared" si="109"/>
        <v/>
      </c>
      <c r="U1012" s="51" t="str">
        <f t="shared" si="110"/>
        <v/>
      </c>
    </row>
    <row r="1013" spans="1:21" x14ac:dyDescent="0.25">
      <c r="A1013" s="13" t="str">
        <f t="shared" si="111"/>
        <v/>
      </c>
      <c r="B1013" s="55"/>
      <c r="C1013" s="22"/>
      <c r="D1013" s="23"/>
      <c r="E1013" s="16"/>
      <c r="F1013" s="16"/>
      <c r="G1013" s="72" t="str">
        <f>IF(OR(E1013="",F1013=""),"",NETWORKDAYS(E1013,F1013,Lister!$D$7:$D$13))</f>
        <v/>
      </c>
      <c r="H1013" s="19"/>
      <c r="I1013" s="32" t="str">
        <f t="shared" si="105"/>
        <v/>
      </c>
      <c r="J1013" s="18"/>
      <c r="K1013" s="18"/>
      <c r="L1013" s="46" t="str">
        <f t="shared" si="106"/>
        <v/>
      </c>
      <c r="M1013" s="20"/>
      <c r="N1013" s="31" t="str">
        <f t="shared" si="107"/>
        <v/>
      </c>
      <c r="O1013" s="20"/>
      <c r="P1013" s="20"/>
      <c r="Q1013" s="46" t="str">
        <f>IFERROR(MAX(IF(OR(O1013="",P1013=""),"",IF(AND(AND(MONTH(E1013)&gt;=7,MONTH(E1013)&lt;8),AND(MONTH(F1013)&gt;=7,MONTH(F1013)&lt;8)),(NETWORKDAYS(E1013,F1013,Lister!$D$7:$D$13)-O1013)*N1013/NETWORKDAYS(Lister!$D$19,Lister!$E$19,Lister!$D$7:$D$13),IF(AND(AND(MONTH(E1013)&gt;=7,MONTH(E1013)&lt;8),MONTH(F1013)&gt;7),(NETWORKDAYS(E1013,Lister!$E$19,Lister!$D$7:$D$13)-O1013)*N1013/NETWORKDAYS(Lister!$D$19,Lister!$E$19,Lister!$D$7:$D$13),IF(MONTH(E1013)&gt;7,0)))),0),"")</f>
        <v/>
      </c>
      <c r="R1013" s="46" t="str">
        <f>IFERROR(MAX(IF(OR(O1013="",P1013=""),"",IF(AND(AND(MONTH(E1013)&gt;=8,MONTH(E1013)&lt;9),AND(MONTH(F1013)&gt;=8,MONTH(F1013)&lt;9)),(NETWORKDAYS(E1013,F1013,Lister!$D$7:$D$13)-P1013)*N1013/NETWORKDAYS(Lister!$D$20,Lister!$E$20,Lister!$D$7:$D$13),IF(AND(MONTH(E1013)=7,MONTH(F1013)=8),(NETWORKDAYS(Lister!$D$20,F1013,Lister!$D$7:$D$13)-P1013)*N1013/NETWORKDAYS(Lister!$D$20,Lister!$E$20,Lister!$D$7:$D$13),IF(AND(MONTH(E1013)=7,MONTH(F1013)=7),0)))),0),"")</f>
        <v/>
      </c>
      <c r="S1013" s="31" t="str">
        <f t="shared" si="108"/>
        <v/>
      </c>
      <c r="T1013" s="31" t="str">
        <f t="shared" si="109"/>
        <v/>
      </c>
      <c r="U1013" s="51" t="str">
        <f t="shared" si="110"/>
        <v/>
      </c>
    </row>
    <row r="1014" spans="1:21" x14ac:dyDescent="0.25">
      <c r="A1014" s="13" t="str">
        <f t="shared" si="111"/>
        <v/>
      </c>
      <c r="B1014" s="55"/>
      <c r="C1014" s="22"/>
      <c r="D1014" s="23"/>
      <c r="E1014" s="16"/>
      <c r="F1014" s="16"/>
      <c r="G1014" s="72" t="str">
        <f>IF(OR(E1014="",F1014=""),"",NETWORKDAYS(E1014,F1014,Lister!$D$7:$D$13))</f>
        <v/>
      </c>
      <c r="H1014" s="19"/>
      <c r="I1014" s="32" t="str">
        <f t="shared" si="105"/>
        <v/>
      </c>
      <c r="J1014" s="18"/>
      <c r="K1014" s="18"/>
      <c r="L1014" s="46" t="str">
        <f t="shared" si="106"/>
        <v/>
      </c>
      <c r="M1014" s="20"/>
      <c r="N1014" s="31" t="str">
        <f t="shared" si="107"/>
        <v/>
      </c>
      <c r="O1014" s="20"/>
      <c r="P1014" s="20"/>
      <c r="Q1014" s="46" t="str">
        <f>IFERROR(MAX(IF(OR(O1014="",P1014=""),"",IF(AND(AND(MONTH(E1014)&gt;=7,MONTH(E1014)&lt;8),AND(MONTH(F1014)&gt;=7,MONTH(F1014)&lt;8)),(NETWORKDAYS(E1014,F1014,Lister!$D$7:$D$13)-O1014)*N1014/NETWORKDAYS(Lister!$D$19,Lister!$E$19,Lister!$D$7:$D$13),IF(AND(AND(MONTH(E1014)&gt;=7,MONTH(E1014)&lt;8),MONTH(F1014)&gt;7),(NETWORKDAYS(E1014,Lister!$E$19,Lister!$D$7:$D$13)-O1014)*N1014/NETWORKDAYS(Lister!$D$19,Lister!$E$19,Lister!$D$7:$D$13),IF(MONTH(E1014)&gt;7,0)))),0),"")</f>
        <v/>
      </c>
      <c r="R1014" s="46" t="str">
        <f>IFERROR(MAX(IF(OR(O1014="",P1014=""),"",IF(AND(AND(MONTH(E1014)&gt;=8,MONTH(E1014)&lt;9),AND(MONTH(F1014)&gt;=8,MONTH(F1014)&lt;9)),(NETWORKDAYS(E1014,F1014,Lister!$D$7:$D$13)-P1014)*N1014/NETWORKDAYS(Lister!$D$20,Lister!$E$20,Lister!$D$7:$D$13),IF(AND(MONTH(E1014)=7,MONTH(F1014)=8),(NETWORKDAYS(Lister!$D$20,F1014,Lister!$D$7:$D$13)-P1014)*N1014/NETWORKDAYS(Lister!$D$20,Lister!$E$20,Lister!$D$7:$D$13),IF(AND(MONTH(E1014)=7,MONTH(F1014)=7),0)))),0),"")</f>
        <v/>
      </c>
      <c r="S1014" s="31" t="str">
        <f t="shared" si="108"/>
        <v/>
      </c>
      <c r="T1014" s="31" t="str">
        <f t="shared" si="109"/>
        <v/>
      </c>
      <c r="U1014" s="51" t="str">
        <f t="shared" si="110"/>
        <v/>
      </c>
    </row>
    <row r="1015" spans="1:21" x14ac:dyDescent="0.25">
      <c r="A1015" s="13" t="str">
        <f t="shared" si="111"/>
        <v/>
      </c>
      <c r="B1015" s="55"/>
      <c r="C1015" s="22"/>
      <c r="D1015" s="23"/>
      <c r="E1015" s="16"/>
      <c r="F1015" s="16"/>
      <c r="G1015" s="72" t="str">
        <f>IF(OR(E1015="",F1015=""),"",NETWORKDAYS(E1015,F1015,Lister!$D$7:$D$13))</f>
        <v/>
      </c>
      <c r="H1015" s="19"/>
      <c r="I1015" s="32" t="str">
        <f t="shared" si="105"/>
        <v/>
      </c>
      <c r="J1015" s="18"/>
      <c r="K1015" s="18"/>
      <c r="L1015" s="46" t="str">
        <f t="shared" si="106"/>
        <v/>
      </c>
      <c r="M1015" s="20"/>
      <c r="N1015" s="31" t="str">
        <f t="shared" si="107"/>
        <v/>
      </c>
      <c r="O1015" s="20"/>
      <c r="P1015" s="20"/>
      <c r="Q1015" s="46" t="str">
        <f>IFERROR(MAX(IF(OR(O1015="",P1015=""),"",IF(AND(AND(MONTH(E1015)&gt;=7,MONTH(E1015)&lt;8),AND(MONTH(F1015)&gt;=7,MONTH(F1015)&lt;8)),(NETWORKDAYS(E1015,F1015,Lister!$D$7:$D$13)-O1015)*N1015/NETWORKDAYS(Lister!$D$19,Lister!$E$19,Lister!$D$7:$D$13),IF(AND(AND(MONTH(E1015)&gt;=7,MONTH(E1015)&lt;8),MONTH(F1015)&gt;7),(NETWORKDAYS(E1015,Lister!$E$19,Lister!$D$7:$D$13)-O1015)*N1015/NETWORKDAYS(Lister!$D$19,Lister!$E$19,Lister!$D$7:$D$13),IF(MONTH(E1015)&gt;7,0)))),0),"")</f>
        <v/>
      </c>
      <c r="R1015" s="46" t="str">
        <f>IFERROR(MAX(IF(OR(O1015="",P1015=""),"",IF(AND(AND(MONTH(E1015)&gt;=8,MONTH(E1015)&lt;9),AND(MONTH(F1015)&gt;=8,MONTH(F1015)&lt;9)),(NETWORKDAYS(E1015,F1015,Lister!$D$7:$D$13)-P1015)*N1015/NETWORKDAYS(Lister!$D$20,Lister!$E$20,Lister!$D$7:$D$13),IF(AND(MONTH(E1015)=7,MONTH(F1015)=8),(NETWORKDAYS(Lister!$D$20,F1015,Lister!$D$7:$D$13)-P1015)*N1015/NETWORKDAYS(Lister!$D$20,Lister!$E$20,Lister!$D$7:$D$13),IF(AND(MONTH(E1015)=7,MONTH(F1015)=7),0)))),0),"")</f>
        <v/>
      </c>
      <c r="S1015" s="31" t="str">
        <f t="shared" si="108"/>
        <v/>
      </c>
      <c r="T1015" s="31" t="str">
        <f t="shared" si="109"/>
        <v/>
      </c>
      <c r="U1015" s="51" t="str">
        <f t="shared" si="110"/>
        <v/>
      </c>
    </row>
    <row r="1016" spans="1:21" x14ac:dyDescent="0.25">
      <c r="A1016" s="13" t="str">
        <f t="shared" si="111"/>
        <v/>
      </c>
      <c r="B1016" s="55"/>
      <c r="C1016" s="22"/>
      <c r="D1016" s="23"/>
      <c r="E1016" s="16"/>
      <c r="F1016" s="16"/>
      <c r="G1016" s="72" t="str">
        <f>IF(OR(E1016="",F1016=""),"",NETWORKDAYS(E1016,F1016,Lister!$D$7:$D$13))</f>
        <v/>
      </c>
      <c r="H1016" s="19"/>
      <c r="I1016" s="32" t="str">
        <f t="shared" si="105"/>
        <v/>
      </c>
      <c r="J1016" s="18"/>
      <c r="K1016" s="18"/>
      <c r="L1016" s="46" t="str">
        <f t="shared" si="106"/>
        <v/>
      </c>
      <c r="M1016" s="20"/>
      <c r="N1016" s="31" t="str">
        <f t="shared" si="107"/>
        <v/>
      </c>
      <c r="O1016" s="20"/>
      <c r="P1016" s="20"/>
      <c r="Q1016" s="46" t="str">
        <f>IFERROR(MAX(IF(OR(O1016="",P1016=""),"",IF(AND(AND(MONTH(E1016)&gt;=7,MONTH(E1016)&lt;8),AND(MONTH(F1016)&gt;=7,MONTH(F1016)&lt;8)),(NETWORKDAYS(E1016,F1016,Lister!$D$7:$D$13)-O1016)*N1016/NETWORKDAYS(Lister!$D$19,Lister!$E$19,Lister!$D$7:$D$13),IF(AND(AND(MONTH(E1016)&gt;=7,MONTH(E1016)&lt;8),MONTH(F1016)&gt;7),(NETWORKDAYS(E1016,Lister!$E$19,Lister!$D$7:$D$13)-O1016)*N1016/NETWORKDAYS(Lister!$D$19,Lister!$E$19,Lister!$D$7:$D$13),IF(MONTH(E1016)&gt;7,0)))),0),"")</f>
        <v/>
      </c>
      <c r="R1016" s="46" t="str">
        <f>IFERROR(MAX(IF(OR(O1016="",P1016=""),"",IF(AND(AND(MONTH(E1016)&gt;=8,MONTH(E1016)&lt;9),AND(MONTH(F1016)&gt;=8,MONTH(F1016)&lt;9)),(NETWORKDAYS(E1016,F1016,Lister!$D$7:$D$13)-P1016)*N1016/NETWORKDAYS(Lister!$D$20,Lister!$E$20,Lister!$D$7:$D$13),IF(AND(MONTH(E1016)=7,MONTH(F1016)=8),(NETWORKDAYS(Lister!$D$20,F1016,Lister!$D$7:$D$13)-P1016)*N1016/NETWORKDAYS(Lister!$D$20,Lister!$E$20,Lister!$D$7:$D$13),IF(AND(MONTH(E1016)=7,MONTH(F1016)=7),0)))),0),"")</f>
        <v/>
      </c>
      <c r="S1016" s="31" t="str">
        <f t="shared" si="108"/>
        <v/>
      </c>
      <c r="T1016" s="31" t="str">
        <f t="shared" si="109"/>
        <v/>
      </c>
      <c r="U1016" s="51" t="str">
        <f t="shared" si="110"/>
        <v/>
      </c>
    </row>
    <row r="1017" spans="1:21" x14ac:dyDescent="0.25">
      <c r="A1017" s="13" t="str">
        <f t="shared" si="111"/>
        <v/>
      </c>
      <c r="B1017" s="55"/>
      <c r="C1017" s="22"/>
      <c r="D1017" s="23"/>
      <c r="E1017" s="16"/>
      <c r="F1017" s="16"/>
      <c r="G1017" s="72" t="str">
        <f>IF(OR(E1017="",F1017=""),"",NETWORKDAYS(E1017,F1017,Lister!$D$7:$D$13))</f>
        <v/>
      </c>
      <c r="H1017" s="19"/>
      <c r="I1017" s="32" t="str">
        <f t="shared" si="105"/>
        <v/>
      </c>
      <c r="J1017" s="18"/>
      <c r="K1017" s="18"/>
      <c r="L1017" s="46" t="str">
        <f t="shared" si="106"/>
        <v/>
      </c>
      <c r="M1017" s="20"/>
      <c r="N1017" s="31" t="str">
        <f t="shared" si="107"/>
        <v/>
      </c>
      <c r="O1017" s="20"/>
      <c r="P1017" s="20"/>
      <c r="Q1017" s="46" t="str">
        <f>IFERROR(MAX(IF(OR(O1017="",P1017=""),"",IF(AND(AND(MONTH(E1017)&gt;=7,MONTH(E1017)&lt;8),AND(MONTH(F1017)&gt;=7,MONTH(F1017)&lt;8)),(NETWORKDAYS(E1017,F1017,Lister!$D$7:$D$13)-O1017)*N1017/NETWORKDAYS(Lister!$D$19,Lister!$E$19,Lister!$D$7:$D$13),IF(AND(AND(MONTH(E1017)&gt;=7,MONTH(E1017)&lt;8),MONTH(F1017)&gt;7),(NETWORKDAYS(E1017,Lister!$E$19,Lister!$D$7:$D$13)-O1017)*N1017/NETWORKDAYS(Lister!$D$19,Lister!$E$19,Lister!$D$7:$D$13),IF(MONTH(E1017)&gt;7,0)))),0),"")</f>
        <v/>
      </c>
      <c r="R1017" s="46" t="str">
        <f>IFERROR(MAX(IF(OR(O1017="",P1017=""),"",IF(AND(AND(MONTH(E1017)&gt;=8,MONTH(E1017)&lt;9),AND(MONTH(F1017)&gt;=8,MONTH(F1017)&lt;9)),(NETWORKDAYS(E1017,F1017,Lister!$D$7:$D$13)-P1017)*N1017/NETWORKDAYS(Lister!$D$20,Lister!$E$20,Lister!$D$7:$D$13),IF(AND(MONTH(E1017)=7,MONTH(F1017)=8),(NETWORKDAYS(Lister!$D$20,F1017,Lister!$D$7:$D$13)-P1017)*N1017/NETWORKDAYS(Lister!$D$20,Lister!$E$20,Lister!$D$7:$D$13),IF(AND(MONTH(E1017)=7,MONTH(F1017)=7),0)))),0),"")</f>
        <v/>
      </c>
      <c r="S1017" s="31" t="str">
        <f t="shared" si="108"/>
        <v/>
      </c>
      <c r="T1017" s="31" t="str">
        <f t="shared" si="109"/>
        <v/>
      </c>
      <c r="U1017" s="51" t="str">
        <f t="shared" si="110"/>
        <v/>
      </c>
    </row>
    <row r="1018" spans="1:21" x14ac:dyDescent="0.25">
      <c r="A1018" s="13" t="str">
        <f t="shared" si="111"/>
        <v/>
      </c>
      <c r="B1018" s="55"/>
      <c r="C1018" s="22"/>
      <c r="D1018" s="23"/>
      <c r="E1018" s="16"/>
      <c r="F1018" s="16"/>
      <c r="G1018" s="72" t="str">
        <f>IF(OR(E1018="",F1018=""),"",NETWORKDAYS(E1018,F1018,Lister!$D$7:$D$13))</f>
        <v/>
      </c>
      <c r="H1018" s="19"/>
      <c r="I1018" s="32" t="str">
        <f t="shared" si="105"/>
        <v/>
      </c>
      <c r="J1018" s="18"/>
      <c r="K1018" s="18"/>
      <c r="L1018" s="46" t="str">
        <f t="shared" si="106"/>
        <v/>
      </c>
      <c r="M1018" s="20"/>
      <c r="N1018" s="31" t="str">
        <f t="shared" si="107"/>
        <v/>
      </c>
      <c r="O1018" s="20"/>
      <c r="P1018" s="20"/>
      <c r="Q1018" s="46" t="str">
        <f>IFERROR(MAX(IF(OR(O1018="",P1018=""),"",IF(AND(AND(MONTH(E1018)&gt;=7,MONTH(E1018)&lt;8),AND(MONTH(F1018)&gt;=7,MONTH(F1018)&lt;8)),(NETWORKDAYS(E1018,F1018,Lister!$D$7:$D$13)-O1018)*N1018/NETWORKDAYS(Lister!$D$19,Lister!$E$19,Lister!$D$7:$D$13),IF(AND(AND(MONTH(E1018)&gt;=7,MONTH(E1018)&lt;8),MONTH(F1018)&gt;7),(NETWORKDAYS(E1018,Lister!$E$19,Lister!$D$7:$D$13)-O1018)*N1018/NETWORKDAYS(Lister!$D$19,Lister!$E$19,Lister!$D$7:$D$13),IF(MONTH(E1018)&gt;7,0)))),0),"")</f>
        <v/>
      </c>
      <c r="R1018" s="46" t="str">
        <f>IFERROR(MAX(IF(OR(O1018="",P1018=""),"",IF(AND(AND(MONTH(E1018)&gt;=8,MONTH(E1018)&lt;9),AND(MONTH(F1018)&gt;=8,MONTH(F1018)&lt;9)),(NETWORKDAYS(E1018,F1018,Lister!$D$7:$D$13)-P1018)*N1018/NETWORKDAYS(Lister!$D$20,Lister!$E$20,Lister!$D$7:$D$13),IF(AND(MONTH(E1018)=7,MONTH(F1018)=8),(NETWORKDAYS(Lister!$D$20,F1018,Lister!$D$7:$D$13)-P1018)*N1018/NETWORKDAYS(Lister!$D$20,Lister!$E$20,Lister!$D$7:$D$13),IF(AND(MONTH(E1018)=7,MONTH(F1018)=7),0)))),0),"")</f>
        <v/>
      </c>
      <c r="S1018" s="31" t="str">
        <f t="shared" si="108"/>
        <v/>
      </c>
      <c r="T1018" s="31" t="str">
        <f t="shared" si="109"/>
        <v/>
      </c>
      <c r="U1018" s="51" t="str">
        <f t="shared" si="110"/>
        <v/>
      </c>
    </row>
    <row r="1019" spans="1:21" x14ac:dyDescent="0.25">
      <c r="A1019" s="13" t="str">
        <f t="shared" si="111"/>
        <v/>
      </c>
      <c r="B1019" s="55"/>
      <c r="C1019" s="22"/>
      <c r="D1019" s="23"/>
      <c r="E1019" s="16"/>
      <c r="F1019" s="16"/>
      <c r="G1019" s="72" t="str">
        <f>IF(OR(E1019="",F1019=""),"",NETWORKDAYS(E1019,F1019,Lister!$D$7:$D$13))</f>
        <v/>
      </c>
      <c r="H1019" s="19"/>
      <c r="I1019" s="32" t="str">
        <f t="shared" si="105"/>
        <v/>
      </c>
      <c r="J1019" s="18"/>
      <c r="K1019" s="18"/>
      <c r="L1019" s="46" t="str">
        <f t="shared" si="106"/>
        <v/>
      </c>
      <c r="M1019" s="20"/>
      <c r="N1019" s="31" t="str">
        <f t="shared" si="107"/>
        <v/>
      </c>
      <c r="O1019" s="20"/>
      <c r="P1019" s="20"/>
      <c r="Q1019" s="46" t="str">
        <f>IFERROR(MAX(IF(OR(O1019="",P1019=""),"",IF(AND(AND(MONTH(E1019)&gt;=7,MONTH(E1019)&lt;8),AND(MONTH(F1019)&gt;=7,MONTH(F1019)&lt;8)),(NETWORKDAYS(E1019,F1019,Lister!$D$7:$D$13)-O1019)*N1019/NETWORKDAYS(Lister!$D$19,Lister!$E$19,Lister!$D$7:$D$13),IF(AND(AND(MONTH(E1019)&gt;=7,MONTH(E1019)&lt;8),MONTH(F1019)&gt;7),(NETWORKDAYS(E1019,Lister!$E$19,Lister!$D$7:$D$13)-O1019)*N1019/NETWORKDAYS(Lister!$D$19,Lister!$E$19,Lister!$D$7:$D$13),IF(MONTH(E1019)&gt;7,0)))),0),"")</f>
        <v/>
      </c>
      <c r="R1019" s="46" t="str">
        <f>IFERROR(MAX(IF(OR(O1019="",P1019=""),"",IF(AND(AND(MONTH(E1019)&gt;=8,MONTH(E1019)&lt;9),AND(MONTH(F1019)&gt;=8,MONTH(F1019)&lt;9)),(NETWORKDAYS(E1019,F1019,Lister!$D$7:$D$13)-P1019)*N1019/NETWORKDAYS(Lister!$D$20,Lister!$E$20,Lister!$D$7:$D$13),IF(AND(MONTH(E1019)=7,MONTH(F1019)=8),(NETWORKDAYS(Lister!$D$20,F1019,Lister!$D$7:$D$13)-P1019)*N1019/NETWORKDAYS(Lister!$D$20,Lister!$E$20,Lister!$D$7:$D$13),IF(AND(MONTH(E1019)=7,MONTH(F1019)=7),0)))),0),"")</f>
        <v/>
      </c>
      <c r="S1019" s="31" t="str">
        <f t="shared" si="108"/>
        <v/>
      </c>
      <c r="T1019" s="31" t="str">
        <f t="shared" si="109"/>
        <v/>
      </c>
      <c r="U1019" s="51" t="str">
        <f t="shared" si="110"/>
        <v/>
      </c>
    </row>
    <row r="1020" spans="1:21" x14ac:dyDescent="0.25">
      <c r="A1020" s="13" t="str">
        <f t="shared" si="111"/>
        <v/>
      </c>
      <c r="B1020" s="55"/>
      <c r="C1020" s="22"/>
      <c r="D1020" s="23"/>
      <c r="E1020" s="16"/>
      <c r="F1020" s="16"/>
      <c r="G1020" s="72" t="str">
        <f>IF(OR(E1020="",F1020=""),"",NETWORKDAYS(E1020,F1020,Lister!$D$7:$D$13))</f>
        <v/>
      </c>
      <c r="H1020" s="19"/>
      <c r="I1020" s="32" t="str">
        <f t="shared" si="105"/>
        <v/>
      </c>
      <c r="J1020" s="18"/>
      <c r="K1020" s="18"/>
      <c r="L1020" s="46" t="str">
        <f t="shared" si="106"/>
        <v/>
      </c>
      <c r="M1020" s="20"/>
      <c r="N1020" s="31" t="str">
        <f t="shared" si="107"/>
        <v/>
      </c>
      <c r="O1020" s="20"/>
      <c r="P1020" s="20"/>
      <c r="Q1020" s="46" t="str">
        <f>IFERROR(MAX(IF(OR(O1020="",P1020=""),"",IF(AND(AND(MONTH(E1020)&gt;=7,MONTH(E1020)&lt;8),AND(MONTH(F1020)&gt;=7,MONTH(F1020)&lt;8)),(NETWORKDAYS(E1020,F1020,Lister!$D$7:$D$13)-O1020)*N1020/NETWORKDAYS(Lister!$D$19,Lister!$E$19,Lister!$D$7:$D$13),IF(AND(AND(MONTH(E1020)&gt;=7,MONTH(E1020)&lt;8),MONTH(F1020)&gt;7),(NETWORKDAYS(E1020,Lister!$E$19,Lister!$D$7:$D$13)-O1020)*N1020/NETWORKDAYS(Lister!$D$19,Lister!$E$19,Lister!$D$7:$D$13),IF(MONTH(E1020)&gt;7,0)))),0),"")</f>
        <v/>
      </c>
      <c r="R1020" s="46" t="str">
        <f>IFERROR(MAX(IF(OR(O1020="",P1020=""),"",IF(AND(AND(MONTH(E1020)&gt;=8,MONTH(E1020)&lt;9),AND(MONTH(F1020)&gt;=8,MONTH(F1020)&lt;9)),(NETWORKDAYS(E1020,F1020,Lister!$D$7:$D$13)-P1020)*N1020/NETWORKDAYS(Lister!$D$20,Lister!$E$20,Lister!$D$7:$D$13),IF(AND(MONTH(E1020)=7,MONTH(F1020)=8),(NETWORKDAYS(Lister!$D$20,F1020,Lister!$D$7:$D$13)-P1020)*N1020/NETWORKDAYS(Lister!$D$20,Lister!$E$20,Lister!$D$7:$D$13),IF(AND(MONTH(E1020)=7,MONTH(F1020)=7),0)))),0),"")</f>
        <v/>
      </c>
      <c r="S1020" s="31" t="str">
        <f t="shared" si="108"/>
        <v/>
      </c>
      <c r="T1020" s="31" t="str">
        <f t="shared" si="109"/>
        <v/>
      </c>
      <c r="U1020" s="51" t="str">
        <f t="shared" si="110"/>
        <v/>
      </c>
    </row>
    <row r="1021" spans="1:21" x14ac:dyDescent="0.25">
      <c r="A1021" s="13" t="str">
        <f t="shared" si="111"/>
        <v/>
      </c>
      <c r="B1021" s="55"/>
      <c r="C1021" s="22"/>
      <c r="D1021" s="23"/>
      <c r="E1021" s="16"/>
      <c r="F1021" s="16"/>
      <c r="G1021" s="72" t="str">
        <f>IF(OR(E1021="",F1021=""),"",NETWORKDAYS(E1021,F1021,Lister!$D$7:$D$13))</f>
        <v/>
      </c>
      <c r="H1021" s="19"/>
      <c r="I1021" s="32" t="str">
        <f t="shared" si="105"/>
        <v/>
      </c>
      <c r="J1021" s="18"/>
      <c r="K1021" s="18"/>
      <c r="L1021" s="46" t="str">
        <f t="shared" si="106"/>
        <v/>
      </c>
      <c r="M1021" s="20"/>
      <c r="N1021" s="31" t="str">
        <f t="shared" si="107"/>
        <v/>
      </c>
      <c r="O1021" s="20"/>
      <c r="P1021" s="20"/>
      <c r="Q1021" s="46" t="str">
        <f>IFERROR(MAX(IF(OR(O1021="",P1021=""),"",IF(AND(AND(MONTH(E1021)&gt;=7,MONTH(E1021)&lt;8),AND(MONTH(F1021)&gt;=7,MONTH(F1021)&lt;8)),(NETWORKDAYS(E1021,F1021,Lister!$D$7:$D$13)-O1021)*N1021/NETWORKDAYS(Lister!$D$19,Lister!$E$19,Lister!$D$7:$D$13),IF(AND(AND(MONTH(E1021)&gt;=7,MONTH(E1021)&lt;8),MONTH(F1021)&gt;7),(NETWORKDAYS(E1021,Lister!$E$19,Lister!$D$7:$D$13)-O1021)*N1021/NETWORKDAYS(Lister!$D$19,Lister!$E$19,Lister!$D$7:$D$13),IF(MONTH(E1021)&gt;7,0)))),0),"")</f>
        <v/>
      </c>
      <c r="R1021" s="46" t="str">
        <f>IFERROR(MAX(IF(OR(O1021="",P1021=""),"",IF(AND(AND(MONTH(E1021)&gt;=8,MONTH(E1021)&lt;9),AND(MONTH(F1021)&gt;=8,MONTH(F1021)&lt;9)),(NETWORKDAYS(E1021,F1021,Lister!$D$7:$D$13)-P1021)*N1021/NETWORKDAYS(Lister!$D$20,Lister!$E$20,Lister!$D$7:$D$13),IF(AND(MONTH(E1021)=7,MONTH(F1021)=8),(NETWORKDAYS(Lister!$D$20,F1021,Lister!$D$7:$D$13)-P1021)*N1021/NETWORKDAYS(Lister!$D$20,Lister!$E$20,Lister!$D$7:$D$13),IF(AND(MONTH(E1021)=7,MONTH(F1021)=7),0)))),0),"")</f>
        <v/>
      </c>
      <c r="S1021" s="31" t="str">
        <f t="shared" si="108"/>
        <v/>
      </c>
      <c r="T1021" s="31" t="str">
        <f t="shared" si="109"/>
        <v/>
      </c>
      <c r="U1021" s="51" t="str">
        <f t="shared" si="110"/>
        <v/>
      </c>
    </row>
    <row r="1022" spans="1:21" x14ac:dyDescent="0.25">
      <c r="A1022" s="13" t="str">
        <f t="shared" si="111"/>
        <v/>
      </c>
      <c r="B1022" s="55"/>
      <c r="C1022" s="22"/>
      <c r="D1022" s="23"/>
      <c r="E1022" s="16"/>
      <c r="F1022" s="16"/>
      <c r="G1022" s="72" t="str">
        <f>IF(OR(E1022="",F1022=""),"",NETWORKDAYS(E1022,F1022,Lister!$D$7:$D$13))</f>
        <v/>
      </c>
      <c r="H1022" s="19"/>
      <c r="I1022" s="32" t="str">
        <f t="shared" si="105"/>
        <v/>
      </c>
      <c r="J1022" s="18"/>
      <c r="K1022" s="18"/>
      <c r="L1022" s="46" t="str">
        <f t="shared" si="106"/>
        <v/>
      </c>
      <c r="M1022" s="20"/>
      <c r="N1022" s="31" t="str">
        <f t="shared" si="107"/>
        <v/>
      </c>
      <c r="O1022" s="20"/>
      <c r="P1022" s="20"/>
      <c r="Q1022" s="46" t="str">
        <f>IFERROR(MAX(IF(OR(O1022="",P1022=""),"",IF(AND(AND(MONTH(E1022)&gt;=7,MONTH(E1022)&lt;8),AND(MONTH(F1022)&gt;=7,MONTH(F1022)&lt;8)),(NETWORKDAYS(E1022,F1022,Lister!$D$7:$D$13)-O1022)*N1022/NETWORKDAYS(Lister!$D$19,Lister!$E$19,Lister!$D$7:$D$13),IF(AND(AND(MONTH(E1022)&gt;=7,MONTH(E1022)&lt;8),MONTH(F1022)&gt;7),(NETWORKDAYS(E1022,Lister!$E$19,Lister!$D$7:$D$13)-O1022)*N1022/NETWORKDAYS(Lister!$D$19,Lister!$E$19,Lister!$D$7:$D$13),IF(MONTH(E1022)&gt;7,0)))),0),"")</f>
        <v/>
      </c>
      <c r="R1022" s="46" t="str">
        <f>IFERROR(MAX(IF(OR(O1022="",P1022=""),"",IF(AND(AND(MONTH(E1022)&gt;=8,MONTH(E1022)&lt;9),AND(MONTH(F1022)&gt;=8,MONTH(F1022)&lt;9)),(NETWORKDAYS(E1022,F1022,Lister!$D$7:$D$13)-P1022)*N1022/NETWORKDAYS(Lister!$D$20,Lister!$E$20,Lister!$D$7:$D$13),IF(AND(MONTH(E1022)=7,MONTH(F1022)=8),(NETWORKDAYS(Lister!$D$20,F1022,Lister!$D$7:$D$13)-P1022)*N1022/NETWORKDAYS(Lister!$D$20,Lister!$E$20,Lister!$D$7:$D$13),IF(AND(MONTH(E1022)=7,MONTH(F1022)=7),0)))),0),"")</f>
        <v/>
      </c>
      <c r="S1022" s="31" t="str">
        <f t="shared" si="108"/>
        <v/>
      </c>
      <c r="T1022" s="31" t="str">
        <f t="shared" si="109"/>
        <v/>
      </c>
      <c r="U1022" s="51" t="str">
        <f t="shared" si="110"/>
        <v/>
      </c>
    </row>
    <row r="1023" spans="1:21" x14ac:dyDescent="0.25">
      <c r="A1023" s="13" t="str">
        <f t="shared" si="111"/>
        <v/>
      </c>
      <c r="B1023" s="55"/>
      <c r="C1023" s="22"/>
      <c r="D1023" s="23"/>
      <c r="E1023" s="16"/>
      <c r="F1023" s="16"/>
      <c r="G1023" s="72" t="str">
        <f>IF(OR(E1023="",F1023=""),"",NETWORKDAYS(E1023,F1023,Lister!$D$7:$D$13))</f>
        <v/>
      </c>
      <c r="H1023" s="19"/>
      <c r="I1023" s="32" t="str">
        <f t="shared" si="105"/>
        <v/>
      </c>
      <c r="J1023" s="18"/>
      <c r="K1023" s="18"/>
      <c r="L1023" s="46" t="str">
        <f t="shared" si="106"/>
        <v/>
      </c>
      <c r="M1023" s="20"/>
      <c r="N1023" s="31" t="str">
        <f t="shared" si="107"/>
        <v/>
      </c>
      <c r="O1023" s="20"/>
      <c r="P1023" s="20"/>
      <c r="Q1023" s="46" t="str">
        <f>IFERROR(MAX(IF(OR(O1023="",P1023=""),"",IF(AND(AND(MONTH(E1023)&gt;=7,MONTH(E1023)&lt;8),AND(MONTH(F1023)&gt;=7,MONTH(F1023)&lt;8)),(NETWORKDAYS(E1023,F1023,Lister!$D$7:$D$13)-O1023)*N1023/NETWORKDAYS(Lister!$D$19,Lister!$E$19,Lister!$D$7:$D$13),IF(AND(AND(MONTH(E1023)&gt;=7,MONTH(E1023)&lt;8),MONTH(F1023)&gt;7),(NETWORKDAYS(E1023,Lister!$E$19,Lister!$D$7:$D$13)-O1023)*N1023/NETWORKDAYS(Lister!$D$19,Lister!$E$19,Lister!$D$7:$D$13),IF(MONTH(E1023)&gt;7,0)))),0),"")</f>
        <v/>
      </c>
      <c r="R1023" s="46" t="str">
        <f>IFERROR(MAX(IF(OR(O1023="",P1023=""),"",IF(AND(AND(MONTH(E1023)&gt;=8,MONTH(E1023)&lt;9),AND(MONTH(F1023)&gt;=8,MONTH(F1023)&lt;9)),(NETWORKDAYS(E1023,F1023,Lister!$D$7:$D$13)-P1023)*N1023/NETWORKDAYS(Lister!$D$20,Lister!$E$20,Lister!$D$7:$D$13),IF(AND(MONTH(E1023)=7,MONTH(F1023)=8),(NETWORKDAYS(Lister!$D$20,F1023,Lister!$D$7:$D$13)-P1023)*N1023/NETWORKDAYS(Lister!$D$20,Lister!$E$20,Lister!$D$7:$D$13),IF(AND(MONTH(E1023)=7,MONTH(F1023)=7),0)))),0),"")</f>
        <v/>
      </c>
      <c r="S1023" s="31" t="str">
        <f t="shared" si="108"/>
        <v/>
      </c>
      <c r="T1023" s="31" t="str">
        <f t="shared" si="109"/>
        <v/>
      </c>
      <c r="U1023" s="51" t="str">
        <f t="shared" si="110"/>
        <v/>
      </c>
    </row>
    <row r="1024" spans="1:21" x14ac:dyDescent="0.25">
      <c r="A1024" s="13" t="str">
        <f t="shared" si="111"/>
        <v/>
      </c>
      <c r="B1024" s="55"/>
      <c r="C1024" s="22"/>
      <c r="D1024" s="23"/>
      <c r="E1024" s="16"/>
      <c r="F1024" s="16"/>
      <c r="G1024" s="72" t="str">
        <f>IF(OR(E1024="",F1024=""),"",NETWORKDAYS(E1024,F1024,Lister!$D$7:$D$13))</f>
        <v/>
      </c>
      <c r="H1024" s="19"/>
      <c r="I1024" s="32" t="str">
        <f t="shared" si="105"/>
        <v/>
      </c>
      <c r="J1024" s="18"/>
      <c r="K1024" s="18"/>
      <c r="L1024" s="46" t="str">
        <f t="shared" si="106"/>
        <v/>
      </c>
      <c r="M1024" s="20"/>
      <c r="N1024" s="31" t="str">
        <f t="shared" si="107"/>
        <v/>
      </c>
      <c r="O1024" s="20"/>
      <c r="P1024" s="20"/>
      <c r="Q1024" s="46" t="str">
        <f>IFERROR(MAX(IF(OR(O1024="",P1024=""),"",IF(AND(AND(MONTH(E1024)&gt;=7,MONTH(E1024)&lt;8),AND(MONTH(F1024)&gt;=7,MONTH(F1024)&lt;8)),(NETWORKDAYS(E1024,F1024,Lister!$D$7:$D$13)-O1024)*N1024/NETWORKDAYS(Lister!$D$19,Lister!$E$19,Lister!$D$7:$D$13),IF(AND(AND(MONTH(E1024)&gt;=7,MONTH(E1024)&lt;8),MONTH(F1024)&gt;7),(NETWORKDAYS(E1024,Lister!$E$19,Lister!$D$7:$D$13)-O1024)*N1024/NETWORKDAYS(Lister!$D$19,Lister!$E$19,Lister!$D$7:$D$13),IF(MONTH(E1024)&gt;7,0)))),0),"")</f>
        <v/>
      </c>
      <c r="R1024" s="46" t="str">
        <f>IFERROR(MAX(IF(OR(O1024="",P1024=""),"",IF(AND(AND(MONTH(E1024)&gt;=8,MONTH(E1024)&lt;9),AND(MONTH(F1024)&gt;=8,MONTH(F1024)&lt;9)),(NETWORKDAYS(E1024,F1024,Lister!$D$7:$D$13)-P1024)*N1024/NETWORKDAYS(Lister!$D$20,Lister!$E$20,Lister!$D$7:$D$13),IF(AND(MONTH(E1024)=7,MONTH(F1024)=8),(NETWORKDAYS(Lister!$D$20,F1024,Lister!$D$7:$D$13)-P1024)*N1024/NETWORKDAYS(Lister!$D$20,Lister!$E$20,Lister!$D$7:$D$13),IF(AND(MONTH(E1024)=7,MONTH(F1024)=7),0)))),0),"")</f>
        <v/>
      </c>
      <c r="S1024" s="31" t="str">
        <f t="shared" si="108"/>
        <v/>
      </c>
      <c r="T1024" s="31" t="str">
        <f t="shared" si="109"/>
        <v/>
      </c>
      <c r="U1024" s="51" t="str">
        <f t="shared" si="110"/>
        <v/>
      </c>
    </row>
    <row r="1025" spans="1:21" x14ac:dyDescent="0.25">
      <c r="A1025" s="13" t="str">
        <f t="shared" si="111"/>
        <v/>
      </c>
      <c r="B1025" s="55"/>
      <c r="C1025" s="22"/>
      <c r="D1025" s="23"/>
      <c r="E1025" s="16"/>
      <c r="F1025" s="16"/>
      <c r="G1025" s="72" t="str">
        <f>IF(OR(E1025="",F1025=""),"",NETWORKDAYS(E1025,F1025,Lister!$D$7:$D$13))</f>
        <v/>
      </c>
      <c r="H1025" s="19"/>
      <c r="I1025" s="32" t="str">
        <f t="shared" si="105"/>
        <v/>
      </c>
      <c r="J1025" s="18"/>
      <c r="K1025" s="18"/>
      <c r="L1025" s="46" t="str">
        <f t="shared" si="106"/>
        <v/>
      </c>
      <c r="M1025" s="20"/>
      <c r="N1025" s="31" t="str">
        <f t="shared" si="107"/>
        <v/>
      </c>
      <c r="O1025" s="20"/>
      <c r="P1025" s="20"/>
      <c r="Q1025" s="46" t="str">
        <f>IFERROR(MAX(IF(OR(O1025="",P1025=""),"",IF(AND(AND(MONTH(E1025)&gt;=7,MONTH(E1025)&lt;8),AND(MONTH(F1025)&gt;=7,MONTH(F1025)&lt;8)),(NETWORKDAYS(E1025,F1025,Lister!$D$7:$D$13)-O1025)*N1025/NETWORKDAYS(Lister!$D$19,Lister!$E$19,Lister!$D$7:$D$13),IF(AND(AND(MONTH(E1025)&gt;=7,MONTH(E1025)&lt;8),MONTH(F1025)&gt;7),(NETWORKDAYS(E1025,Lister!$E$19,Lister!$D$7:$D$13)-O1025)*N1025/NETWORKDAYS(Lister!$D$19,Lister!$E$19,Lister!$D$7:$D$13),IF(MONTH(E1025)&gt;7,0)))),0),"")</f>
        <v/>
      </c>
      <c r="R1025" s="46" t="str">
        <f>IFERROR(MAX(IF(OR(O1025="",P1025=""),"",IF(AND(AND(MONTH(E1025)&gt;=8,MONTH(E1025)&lt;9),AND(MONTH(F1025)&gt;=8,MONTH(F1025)&lt;9)),(NETWORKDAYS(E1025,F1025,Lister!$D$7:$D$13)-P1025)*N1025/NETWORKDAYS(Lister!$D$20,Lister!$E$20,Lister!$D$7:$D$13),IF(AND(MONTH(E1025)=7,MONTH(F1025)=8),(NETWORKDAYS(Lister!$D$20,F1025,Lister!$D$7:$D$13)-P1025)*N1025/NETWORKDAYS(Lister!$D$20,Lister!$E$20,Lister!$D$7:$D$13),IF(AND(MONTH(E1025)=7,MONTH(F1025)=7),0)))),0),"")</f>
        <v/>
      </c>
      <c r="S1025" s="31" t="str">
        <f t="shared" si="108"/>
        <v/>
      </c>
      <c r="T1025" s="31" t="str">
        <f t="shared" si="109"/>
        <v/>
      </c>
      <c r="U1025" s="51" t="str">
        <f t="shared" si="110"/>
        <v/>
      </c>
    </row>
    <row r="1026" spans="1:21" x14ac:dyDescent="0.25">
      <c r="A1026" s="13" t="str">
        <f t="shared" si="111"/>
        <v/>
      </c>
      <c r="B1026" s="55"/>
      <c r="C1026" s="22"/>
      <c r="D1026" s="23"/>
      <c r="E1026" s="16"/>
      <c r="F1026" s="16"/>
      <c r="G1026" s="72" t="str">
        <f>IF(OR(E1026="",F1026=""),"",NETWORKDAYS(E1026,F1026,Lister!$D$7:$D$13))</f>
        <v/>
      </c>
      <c r="H1026" s="19"/>
      <c r="I1026" s="32" t="str">
        <f t="shared" si="105"/>
        <v/>
      </c>
      <c r="J1026" s="18"/>
      <c r="K1026" s="18"/>
      <c r="L1026" s="46" t="str">
        <f t="shared" si="106"/>
        <v/>
      </c>
      <c r="M1026" s="20"/>
      <c r="N1026" s="31" t="str">
        <f t="shared" si="107"/>
        <v/>
      </c>
      <c r="O1026" s="20"/>
      <c r="P1026" s="20"/>
      <c r="Q1026" s="46" t="str">
        <f>IFERROR(MAX(IF(OR(O1026="",P1026=""),"",IF(AND(AND(MONTH(E1026)&gt;=7,MONTH(E1026)&lt;8),AND(MONTH(F1026)&gt;=7,MONTH(F1026)&lt;8)),(NETWORKDAYS(E1026,F1026,Lister!$D$7:$D$13)-O1026)*N1026/NETWORKDAYS(Lister!$D$19,Lister!$E$19,Lister!$D$7:$D$13),IF(AND(AND(MONTH(E1026)&gt;=7,MONTH(E1026)&lt;8),MONTH(F1026)&gt;7),(NETWORKDAYS(E1026,Lister!$E$19,Lister!$D$7:$D$13)-O1026)*N1026/NETWORKDAYS(Lister!$D$19,Lister!$E$19,Lister!$D$7:$D$13),IF(MONTH(E1026)&gt;7,0)))),0),"")</f>
        <v/>
      </c>
      <c r="R1026" s="46" t="str">
        <f>IFERROR(MAX(IF(OR(O1026="",P1026=""),"",IF(AND(AND(MONTH(E1026)&gt;=8,MONTH(E1026)&lt;9),AND(MONTH(F1026)&gt;=8,MONTH(F1026)&lt;9)),(NETWORKDAYS(E1026,F1026,Lister!$D$7:$D$13)-P1026)*N1026/NETWORKDAYS(Lister!$D$20,Lister!$E$20,Lister!$D$7:$D$13),IF(AND(MONTH(E1026)=7,MONTH(F1026)=8),(NETWORKDAYS(Lister!$D$20,F1026,Lister!$D$7:$D$13)-P1026)*N1026/NETWORKDAYS(Lister!$D$20,Lister!$E$20,Lister!$D$7:$D$13),IF(AND(MONTH(E1026)=7,MONTH(F1026)=7),0)))),0),"")</f>
        <v/>
      </c>
      <c r="S1026" s="31" t="str">
        <f t="shared" si="108"/>
        <v/>
      </c>
      <c r="T1026" s="31" t="str">
        <f t="shared" si="109"/>
        <v/>
      </c>
      <c r="U1026" s="51" t="str">
        <f t="shared" si="110"/>
        <v/>
      </c>
    </row>
    <row r="1027" spans="1:21" x14ac:dyDescent="0.25">
      <c r="A1027" s="13" t="str">
        <f t="shared" si="111"/>
        <v/>
      </c>
      <c r="B1027" s="55"/>
      <c r="C1027" s="22"/>
      <c r="D1027" s="23"/>
      <c r="E1027" s="16"/>
      <c r="F1027" s="16"/>
      <c r="G1027" s="72" t="str">
        <f>IF(OR(E1027="",F1027=""),"",NETWORKDAYS(E1027,F1027,Lister!$D$7:$D$13))</f>
        <v/>
      </c>
      <c r="H1027" s="19"/>
      <c r="I1027" s="32" t="str">
        <f t="shared" si="105"/>
        <v/>
      </c>
      <c r="J1027" s="18"/>
      <c r="K1027" s="18"/>
      <c r="L1027" s="46" t="str">
        <f t="shared" si="106"/>
        <v/>
      </c>
      <c r="M1027" s="20"/>
      <c r="N1027" s="31" t="str">
        <f t="shared" si="107"/>
        <v/>
      </c>
      <c r="O1027" s="20"/>
      <c r="P1027" s="20"/>
      <c r="Q1027" s="46" t="str">
        <f>IFERROR(MAX(IF(OR(O1027="",P1027=""),"",IF(AND(AND(MONTH(E1027)&gt;=7,MONTH(E1027)&lt;8),AND(MONTH(F1027)&gt;=7,MONTH(F1027)&lt;8)),(NETWORKDAYS(E1027,F1027,Lister!$D$7:$D$13)-O1027)*N1027/NETWORKDAYS(Lister!$D$19,Lister!$E$19,Lister!$D$7:$D$13),IF(AND(AND(MONTH(E1027)&gt;=7,MONTH(E1027)&lt;8),MONTH(F1027)&gt;7),(NETWORKDAYS(E1027,Lister!$E$19,Lister!$D$7:$D$13)-O1027)*N1027/NETWORKDAYS(Lister!$D$19,Lister!$E$19,Lister!$D$7:$D$13),IF(MONTH(E1027)&gt;7,0)))),0),"")</f>
        <v/>
      </c>
      <c r="R1027" s="46" t="str">
        <f>IFERROR(MAX(IF(OR(O1027="",P1027=""),"",IF(AND(AND(MONTH(E1027)&gt;=8,MONTH(E1027)&lt;9),AND(MONTH(F1027)&gt;=8,MONTH(F1027)&lt;9)),(NETWORKDAYS(E1027,F1027,Lister!$D$7:$D$13)-P1027)*N1027/NETWORKDAYS(Lister!$D$20,Lister!$E$20,Lister!$D$7:$D$13),IF(AND(MONTH(E1027)=7,MONTH(F1027)=8),(NETWORKDAYS(Lister!$D$20,F1027,Lister!$D$7:$D$13)-P1027)*N1027/NETWORKDAYS(Lister!$D$20,Lister!$E$20,Lister!$D$7:$D$13),IF(AND(MONTH(E1027)=7,MONTH(F1027)=7),0)))),0),"")</f>
        <v/>
      </c>
      <c r="S1027" s="31" t="str">
        <f t="shared" si="108"/>
        <v/>
      </c>
      <c r="T1027" s="31" t="str">
        <f t="shared" si="109"/>
        <v/>
      </c>
      <c r="U1027" s="51" t="str">
        <f t="shared" si="110"/>
        <v/>
      </c>
    </row>
    <row r="1028" spans="1:21" x14ac:dyDescent="0.25">
      <c r="A1028" s="13" t="str">
        <f t="shared" si="111"/>
        <v/>
      </c>
      <c r="B1028" s="55"/>
      <c r="C1028" s="22"/>
      <c r="D1028" s="23"/>
      <c r="E1028" s="16"/>
      <c r="F1028" s="16"/>
      <c r="G1028" s="72" t="str">
        <f>IF(OR(E1028="",F1028=""),"",NETWORKDAYS(E1028,F1028,Lister!$D$7:$D$13))</f>
        <v/>
      </c>
      <c r="H1028" s="19"/>
      <c r="I1028" s="32" t="str">
        <f t="shared" si="105"/>
        <v/>
      </c>
      <c r="J1028" s="18"/>
      <c r="K1028" s="18"/>
      <c r="L1028" s="46" t="str">
        <f t="shared" si="106"/>
        <v/>
      </c>
      <c r="M1028" s="20"/>
      <c r="N1028" s="31" t="str">
        <f t="shared" si="107"/>
        <v/>
      </c>
      <c r="O1028" s="20"/>
      <c r="P1028" s="20"/>
      <c r="Q1028" s="46" t="str">
        <f>IFERROR(MAX(IF(OR(O1028="",P1028=""),"",IF(AND(AND(MONTH(E1028)&gt;=7,MONTH(E1028)&lt;8),AND(MONTH(F1028)&gt;=7,MONTH(F1028)&lt;8)),(NETWORKDAYS(E1028,F1028,Lister!$D$7:$D$13)-O1028)*N1028/NETWORKDAYS(Lister!$D$19,Lister!$E$19,Lister!$D$7:$D$13),IF(AND(AND(MONTH(E1028)&gt;=7,MONTH(E1028)&lt;8),MONTH(F1028)&gt;7),(NETWORKDAYS(E1028,Lister!$E$19,Lister!$D$7:$D$13)-O1028)*N1028/NETWORKDAYS(Lister!$D$19,Lister!$E$19,Lister!$D$7:$D$13),IF(MONTH(E1028)&gt;7,0)))),0),"")</f>
        <v/>
      </c>
      <c r="R1028" s="46" t="str">
        <f>IFERROR(MAX(IF(OR(O1028="",P1028=""),"",IF(AND(AND(MONTH(E1028)&gt;=8,MONTH(E1028)&lt;9),AND(MONTH(F1028)&gt;=8,MONTH(F1028)&lt;9)),(NETWORKDAYS(E1028,F1028,Lister!$D$7:$D$13)-P1028)*N1028/NETWORKDAYS(Lister!$D$20,Lister!$E$20,Lister!$D$7:$D$13),IF(AND(MONTH(E1028)=7,MONTH(F1028)=8),(NETWORKDAYS(Lister!$D$20,F1028,Lister!$D$7:$D$13)-P1028)*N1028/NETWORKDAYS(Lister!$D$20,Lister!$E$20,Lister!$D$7:$D$13),IF(AND(MONTH(E1028)=7,MONTH(F1028)=7),0)))),0),"")</f>
        <v/>
      </c>
      <c r="S1028" s="31" t="str">
        <f t="shared" si="108"/>
        <v/>
      </c>
      <c r="T1028" s="31" t="str">
        <f t="shared" si="109"/>
        <v/>
      </c>
      <c r="U1028" s="51" t="str">
        <f t="shared" si="110"/>
        <v/>
      </c>
    </row>
    <row r="1029" spans="1:21" x14ac:dyDescent="0.25">
      <c r="A1029" s="13" t="str">
        <f t="shared" si="111"/>
        <v/>
      </c>
      <c r="B1029" s="55"/>
      <c r="C1029" s="22"/>
      <c r="D1029" s="23"/>
      <c r="E1029" s="16"/>
      <c r="F1029" s="16"/>
      <c r="G1029" s="72" t="str">
        <f>IF(OR(E1029="",F1029=""),"",NETWORKDAYS(E1029,F1029,Lister!$D$7:$D$13))</f>
        <v/>
      </c>
      <c r="H1029" s="19"/>
      <c r="I1029" s="32" t="str">
        <f t="shared" si="105"/>
        <v/>
      </c>
      <c r="J1029" s="18"/>
      <c r="K1029" s="18"/>
      <c r="L1029" s="46" t="str">
        <f t="shared" si="106"/>
        <v/>
      </c>
      <c r="M1029" s="20"/>
      <c r="N1029" s="31" t="str">
        <f t="shared" si="107"/>
        <v/>
      </c>
      <c r="O1029" s="20"/>
      <c r="P1029" s="20"/>
      <c r="Q1029" s="46" t="str">
        <f>IFERROR(MAX(IF(OR(O1029="",P1029=""),"",IF(AND(AND(MONTH(E1029)&gt;=7,MONTH(E1029)&lt;8),AND(MONTH(F1029)&gt;=7,MONTH(F1029)&lt;8)),(NETWORKDAYS(E1029,F1029,Lister!$D$7:$D$13)-O1029)*N1029/NETWORKDAYS(Lister!$D$19,Lister!$E$19,Lister!$D$7:$D$13),IF(AND(AND(MONTH(E1029)&gt;=7,MONTH(E1029)&lt;8),MONTH(F1029)&gt;7),(NETWORKDAYS(E1029,Lister!$E$19,Lister!$D$7:$D$13)-O1029)*N1029/NETWORKDAYS(Lister!$D$19,Lister!$E$19,Lister!$D$7:$D$13),IF(MONTH(E1029)&gt;7,0)))),0),"")</f>
        <v/>
      </c>
      <c r="R1029" s="46" t="str">
        <f>IFERROR(MAX(IF(OR(O1029="",P1029=""),"",IF(AND(AND(MONTH(E1029)&gt;=8,MONTH(E1029)&lt;9),AND(MONTH(F1029)&gt;=8,MONTH(F1029)&lt;9)),(NETWORKDAYS(E1029,F1029,Lister!$D$7:$D$13)-P1029)*N1029/NETWORKDAYS(Lister!$D$20,Lister!$E$20,Lister!$D$7:$D$13),IF(AND(MONTH(E1029)=7,MONTH(F1029)=8),(NETWORKDAYS(Lister!$D$20,F1029,Lister!$D$7:$D$13)-P1029)*N1029/NETWORKDAYS(Lister!$D$20,Lister!$E$20,Lister!$D$7:$D$13),IF(AND(MONTH(E1029)=7,MONTH(F1029)=7),0)))),0),"")</f>
        <v/>
      </c>
      <c r="S1029" s="31" t="str">
        <f t="shared" si="108"/>
        <v/>
      </c>
      <c r="T1029" s="31" t="str">
        <f t="shared" si="109"/>
        <v/>
      </c>
      <c r="U1029" s="51" t="str">
        <f t="shared" si="110"/>
        <v/>
      </c>
    </row>
    <row r="1030" spans="1:21" x14ac:dyDescent="0.25">
      <c r="A1030" s="13" t="str">
        <f t="shared" si="111"/>
        <v/>
      </c>
      <c r="B1030" s="55"/>
      <c r="C1030" s="22"/>
      <c r="D1030" s="23"/>
      <c r="E1030" s="16"/>
      <c r="F1030" s="16"/>
      <c r="G1030" s="72" t="str">
        <f>IF(OR(E1030="",F1030=""),"",NETWORKDAYS(E1030,F1030,Lister!$D$7:$D$13))</f>
        <v/>
      </c>
      <c r="H1030" s="19"/>
      <c r="I1030" s="32" t="str">
        <f t="shared" si="105"/>
        <v/>
      </c>
      <c r="J1030" s="18"/>
      <c r="K1030" s="18"/>
      <c r="L1030" s="46" t="str">
        <f t="shared" si="106"/>
        <v/>
      </c>
      <c r="M1030" s="20"/>
      <c r="N1030" s="31" t="str">
        <f t="shared" si="107"/>
        <v/>
      </c>
      <c r="O1030" s="20"/>
      <c r="P1030" s="20"/>
      <c r="Q1030" s="46" t="str">
        <f>IFERROR(MAX(IF(OR(O1030="",P1030=""),"",IF(AND(AND(MONTH(E1030)&gt;=7,MONTH(E1030)&lt;8),AND(MONTH(F1030)&gt;=7,MONTH(F1030)&lt;8)),(NETWORKDAYS(E1030,F1030,Lister!$D$7:$D$13)-O1030)*N1030/NETWORKDAYS(Lister!$D$19,Lister!$E$19,Lister!$D$7:$D$13),IF(AND(AND(MONTH(E1030)&gt;=7,MONTH(E1030)&lt;8),MONTH(F1030)&gt;7),(NETWORKDAYS(E1030,Lister!$E$19,Lister!$D$7:$D$13)-O1030)*N1030/NETWORKDAYS(Lister!$D$19,Lister!$E$19,Lister!$D$7:$D$13),IF(MONTH(E1030)&gt;7,0)))),0),"")</f>
        <v/>
      </c>
      <c r="R1030" s="46" t="str">
        <f>IFERROR(MAX(IF(OR(O1030="",P1030=""),"",IF(AND(AND(MONTH(E1030)&gt;=8,MONTH(E1030)&lt;9),AND(MONTH(F1030)&gt;=8,MONTH(F1030)&lt;9)),(NETWORKDAYS(E1030,F1030,Lister!$D$7:$D$13)-P1030)*N1030/NETWORKDAYS(Lister!$D$20,Lister!$E$20,Lister!$D$7:$D$13),IF(AND(MONTH(E1030)=7,MONTH(F1030)=8),(NETWORKDAYS(Lister!$D$20,F1030,Lister!$D$7:$D$13)-P1030)*N1030/NETWORKDAYS(Lister!$D$20,Lister!$E$20,Lister!$D$7:$D$13),IF(AND(MONTH(E1030)=7,MONTH(F1030)=7),0)))),0),"")</f>
        <v/>
      </c>
      <c r="S1030" s="31" t="str">
        <f t="shared" si="108"/>
        <v/>
      </c>
      <c r="T1030" s="31" t="str">
        <f t="shared" si="109"/>
        <v/>
      </c>
      <c r="U1030" s="51" t="str">
        <f t="shared" si="110"/>
        <v/>
      </c>
    </row>
    <row r="1031" spans="1:21" x14ac:dyDescent="0.25">
      <c r="A1031" s="13" t="str">
        <f t="shared" si="111"/>
        <v/>
      </c>
      <c r="B1031" s="55"/>
      <c r="C1031" s="22"/>
      <c r="D1031" s="23"/>
      <c r="E1031" s="16"/>
      <c r="F1031" s="16"/>
      <c r="G1031" s="72" t="str">
        <f>IF(OR(E1031="",F1031=""),"",NETWORKDAYS(E1031,F1031,Lister!$D$7:$D$13))</f>
        <v/>
      </c>
      <c r="H1031" s="19"/>
      <c r="I1031" s="32" t="str">
        <f t="shared" si="105"/>
        <v/>
      </c>
      <c r="J1031" s="18"/>
      <c r="K1031" s="18"/>
      <c r="L1031" s="46" t="str">
        <f t="shared" si="106"/>
        <v/>
      </c>
      <c r="M1031" s="20"/>
      <c r="N1031" s="31" t="str">
        <f t="shared" si="107"/>
        <v/>
      </c>
      <c r="O1031" s="20"/>
      <c r="P1031" s="20"/>
      <c r="Q1031" s="46" t="str">
        <f>IFERROR(MAX(IF(OR(O1031="",P1031=""),"",IF(AND(AND(MONTH(E1031)&gt;=7,MONTH(E1031)&lt;8),AND(MONTH(F1031)&gt;=7,MONTH(F1031)&lt;8)),(NETWORKDAYS(E1031,F1031,Lister!$D$7:$D$13)-O1031)*N1031/NETWORKDAYS(Lister!$D$19,Lister!$E$19,Lister!$D$7:$D$13),IF(AND(AND(MONTH(E1031)&gt;=7,MONTH(E1031)&lt;8),MONTH(F1031)&gt;7),(NETWORKDAYS(E1031,Lister!$E$19,Lister!$D$7:$D$13)-O1031)*N1031/NETWORKDAYS(Lister!$D$19,Lister!$E$19,Lister!$D$7:$D$13),IF(MONTH(E1031)&gt;7,0)))),0),"")</f>
        <v/>
      </c>
      <c r="R1031" s="46" t="str">
        <f>IFERROR(MAX(IF(OR(O1031="",P1031=""),"",IF(AND(AND(MONTH(E1031)&gt;=8,MONTH(E1031)&lt;9),AND(MONTH(F1031)&gt;=8,MONTH(F1031)&lt;9)),(NETWORKDAYS(E1031,F1031,Lister!$D$7:$D$13)-P1031)*N1031/NETWORKDAYS(Lister!$D$20,Lister!$E$20,Lister!$D$7:$D$13),IF(AND(MONTH(E1031)=7,MONTH(F1031)=8),(NETWORKDAYS(Lister!$D$20,F1031,Lister!$D$7:$D$13)-P1031)*N1031/NETWORKDAYS(Lister!$D$20,Lister!$E$20,Lister!$D$7:$D$13),IF(AND(MONTH(E1031)=7,MONTH(F1031)=7),0)))),0),"")</f>
        <v/>
      </c>
      <c r="S1031" s="31" t="str">
        <f t="shared" si="108"/>
        <v/>
      </c>
      <c r="T1031" s="31" t="str">
        <f t="shared" si="109"/>
        <v/>
      </c>
      <c r="U1031" s="51" t="str">
        <f t="shared" si="110"/>
        <v/>
      </c>
    </row>
    <row r="1032" spans="1:21" x14ac:dyDescent="0.25">
      <c r="A1032" s="13" t="str">
        <f t="shared" si="111"/>
        <v/>
      </c>
      <c r="B1032" s="55"/>
      <c r="C1032" s="22"/>
      <c r="D1032" s="23"/>
      <c r="E1032" s="16"/>
      <c r="F1032" s="16"/>
      <c r="G1032" s="72" t="str">
        <f>IF(OR(E1032="",F1032=""),"",NETWORKDAYS(E1032,F1032,Lister!$D$7:$D$13))</f>
        <v/>
      </c>
      <c r="H1032" s="19"/>
      <c r="I1032" s="32" t="str">
        <f t="shared" si="105"/>
        <v/>
      </c>
      <c r="J1032" s="18"/>
      <c r="K1032" s="18"/>
      <c r="L1032" s="46" t="str">
        <f t="shared" si="106"/>
        <v/>
      </c>
      <c r="M1032" s="20"/>
      <c r="N1032" s="31" t="str">
        <f t="shared" si="107"/>
        <v/>
      </c>
      <c r="O1032" s="20"/>
      <c r="P1032" s="20"/>
      <c r="Q1032" s="46" t="str">
        <f>IFERROR(MAX(IF(OR(O1032="",P1032=""),"",IF(AND(AND(MONTH(E1032)&gt;=7,MONTH(E1032)&lt;8),AND(MONTH(F1032)&gt;=7,MONTH(F1032)&lt;8)),(NETWORKDAYS(E1032,F1032,Lister!$D$7:$D$13)-O1032)*N1032/NETWORKDAYS(Lister!$D$19,Lister!$E$19,Lister!$D$7:$D$13),IF(AND(AND(MONTH(E1032)&gt;=7,MONTH(E1032)&lt;8),MONTH(F1032)&gt;7),(NETWORKDAYS(E1032,Lister!$E$19,Lister!$D$7:$D$13)-O1032)*N1032/NETWORKDAYS(Lister!$D$19,Lister!$E$19,Lister!$D$7:$D$13),IF(MONTH(E1032)&gt;7,0)))),0),"")</f>
        <v/>
      </c>
      <c r="R1032" s="46" t="str">
        <f>IFERROR(MAX(IF(OR(O1032="",P1032=""),"",IF(AND(AND(MONTH(E1032)&gt;=8,MONTH(E1032)&lt;9),AND(MONTH(F1032)&gt;=8,MONTH(F1032)&lt;9)),(NETWORKDAYS(E1032,F1032,Lister!$D$7:$D$13)-P1032)*N1032/NETWORKDAYS(Lister!$D$20,Lister!$E$20,Lister!$D$7:$D$13),IF(AND(MONTH(E1032)=7,MONTH(F1032)=8),(NETWORKDAYS(Lister!$D$20,F1032,Lister!$D$7:$D$13)-P1032)*N1032/NETWORKDAYS(Lister!$D$20,Lister!$E$20,Lister!$D$7:$D$13),IF(AND(MONTH(E1032)=7,MONTH(F1032)=7),0)))),0),"")</f>
        <v/>
      </c>
      <c r="S1032" s="31" t="str">
        <f t="shared" si="108"/>
        <v/>
      </c>
      <c r="T1032" s="31" t="str">
        <f t="shared" si="109"/>
        <v/>
      </c>
      <c r="U1032" s="51" t="str">
        <f t="shared" si="110"/>
        <v/>
      </c>
    </row>
    <row r="1033" spans="1:21" x14ac:dyDescent="0.25">
      <c r="A1033" s="13" t="str">
        <f t="shared" si="111"/>
        <v/>
      </c>
      <c r="B1033" s="55"/>
      <c r="C1033" s="22"/>
      <c r="D1033" s="23"/>
      <c r="E1033" s="16"/>
      <c r="F1033" s="16"/>
      <c r="G1033" s="72" t="str">
        <f>IF(OR(E1033="",F1033=""),"",NETWORKDAYS(E1033,F1033,Lister!$D$7:$D$13))</f>
        <v/>
      </c>
      <c r="H1033" s="19"/>
      <c r="I1033" s="32" t="str">
        <f t="shared" si="105"/>
        <v/>
      </c>
      <c r="J1033" s="18"/>
      <c r="K1033" s="18"/>
      <c r="L1033" s="46" t="str">
        <f t="shared" si="106"/>
        <v/>
      </c>
      <c r="M1033" s="20"/>
      <c r="N1033" s="31" t="str">
        <f t="shared" si="107"/>
        <v/>
      </c>
      <c r="O1033" s="20"/>
      <c r="P1033" s="20"/>
      <c r="Q1033" s="46" t="str">
        <f>IFERROR(MAX(IF(OR(O1033="",P1033=""),"",IF(AND(AND(MONTH(E1033)&gt;=7,MONTH(E1033)&lt;8),AND(MONTH(F1033)&gt;=7,MONTH(F1033)&lt;8)),(NETWORKDAYS(E1033,F1033,Lister!$D$7:$D$13)-O1033)*N1033/NETWORKDAYS(Lister!$D$19,Lister!$E$19,Lister!$D$7:$D$13),IF(AND(AND(MONTH(E1033)&gt;=7,MONTH(E1033)&lt;8),MONTH(F1033)&gt;7),(NETWORKDAYS(E1033,Lister!$E$19,Lister!$D$7:$D$13)-O1033)*N1033/NETWORKDAYS(Lister!$D$19,Lister!$E$19,Lister!$D$7:$D$13),IF(MONTH(E1033)&gt;7,0)))),0),"")</f>
        <v/>
      </c>
      <c r="R1033" s="46" t="str">
        <f>IFERROR(MAX(IF(OR(O1033="",P1033=""),"",IF(AND(AND(MONTH(E1033)&gt;=8,MONTH(E1033)&lt;9),AND(MONTH(F1033)&gt;=8,MONTH(F1033)&lt;9)),(NETWORKDAYS(E1033,F1033,Lister!$D$7:$D$13)-P1033)*N1033/NETWORKDAYS(Lister!$D$20,Lister!$E$20,Lister!$D$7:$D$13),IF(AND(MONTH(E1033)=7,MONTH(F1033)=8),(NETWORKDAYS(Lister!$D$20,F1033,Lister!$D$7:$D$13)-P1033)*N1033/NETWORKDAYS(Lister!$D$20,Lister!$E$20,Lister!$D$7:$D$13),IF(AND(MONTH(E1033)=7,MONTH(F1033)=7),0)))),0),"")</f>
        <v/>
      </c>
      <c r="S1033" s="31" t="str">
        <f t="shared" si="108"/>
        <v/>
      </c>
      <c r="T1033" s="31" t="str">
        <f t="shared" si="109"/>
        <v/>
      </c>
      <c r="U1033" s="51" t="str">
        <f t="shared" si="110"/>
        <v/>
      </c>
    </row>
    <row r="1034" spans="1:21" x14ac:dyDescent="0.25">
      <c r="A1034" s="13" t="str">
        <f t="shared" si="111"/>
        <v/>
      </c>
      <c r="B1034" s="55"/>
      <c r="C1034" s="22"/>
      <c r="D1034" s="23"/>
      <c r="E1034" s="16"/>
      <c r="F1034" s="16"/>
      <c r="G1034" s="72" t="str">
        <f>IF(OR(E1034="",F1034=""),"",NETWORKDAYS(E1034,F1034,Lister!$D$7:$D$13))</f>
        <v/>
      </c>
      <c r="H1034" s="19"/>
      <c r="I1034" s="32" t="str">
        <f t="shared" si="105"/>
        <v/>
      </c>
      <c r="J1034" s="18"/>
      <c r="K1034" s="18"/>
      <c r="L1034" s="46" t="str">
        <f t="shared" si="106"/>
        <v/>
      </c>
      <c r="M1034" s="20"/>
      <c r="N1034" s="31" t="str">
        <f t="shared" si="107"/>
        <v/>
      </c>
      <c r="O1034" s="20"/>
      <c r="P1034" s="20"/>
      <c r="Q1034" s="46" t="str">
        <f>IFERROR(MAX(IF(OR(O1034="",P1034=""),"",IF(AND(AND(MONTH(E1034)&gt;=7,MONTH(E1034)&lt;8),AND(MONTH(F1034)&gt;=7,MONTH(F1034)&lt;8)),(NETWORKDAYS(E1034,F1034,Lister!$D$7:$D$13)-O1034)*N1034/NETWORKDAYS(Lister!$D$19,Lister!$E$19,Lister!$D$7:$D$13),IF(AND(AND(MONTH(E1034)&gt;=7,MONTH(E1034)&lt;8),MONTH(F1034)&gt;7),(NETWORKDAYS(E1034,Lister!$E$19,Lister!$D$7:$D$13)-O1034)*N1034/NETWORKDAYS(Lister!$D$19,Lister!$E$19,Lister!$D$7:$D$13),IF(MONTH(E1034)&gt;7,0)))),0),"")</f>
        <v/>
      </c>
      <c r="R1034" s="46" t="str">
        <f>IFERROR(MAX(IF(OR(O1034="",P1034=""),"",IF(AND(AND(MONTH(E1034)&gt;=8,MONTH(E1034)&lt;9),AND(MONTH(F1034)&gt;=8,MONTH(F1034)&lt;9)),(NETWORKDAYS(E1034,F1034,Lister!$D$7:$D$13)-P1034)*N1034/NETWORKDAYS(Lister!$D$20,Lister!$E$20,Lister!$D$7:$D$13),IF(AND(MONTH(E1034)=7,MONTH(F1034)=8),(NETWORKDAYS(Lister!$D$20,F1034,Lister!$D$7:$D$13)-P1034)*N1034/NETWORKDAYS(Lister!$D$20,Lister!$E$20,Lister!$D$7:$D$13),IF(AND(MONTH(E1034)=7,MONTH(F1034)=7),0)))),0),"")</f>
        <v/>
      </c>
      <c r="S1034" s="31" t="str">
        <f t="shared" si="108"/>
        <v/>
      </c>
      <c r="T1034" s="31" t="str">
        <f t="shared" si="109"/>
        <v/>
      </c>
      <c r="U1034" s="51" t="str">
        <f t="shared" si="110"/>
        <v/>
      </c>
    </row>
    <row r="1035" spans="1:21" x14ac:dyDescent="0.25">
      <c r="A1035" s="13" t="str">
        <f t="shared" si="111"/>
        <v/>
      </c>
      <c r="B1035" s="55"/>
      <c r="C1035" s="22"/>
      <c r="D1035" s="23"/>
      <c r="E1035" s="16"/>
      <c r="F1035" s="16"/>
      <c r="G1035" s="72" t="str">
        <f>IF(OR(E1035="",F1035=""),"",NETWORKDAYS(E1035,F1035,Lister!$D$7:$D$13))</f>
        <v/>
      </c>
      <c r="H1035" s="19"/>
      <c r="I1035" s="32" t="str">
        <f t="shared" si="105"/>
        <v/>
      </c>
      <c r="J1035" s="18"/>
      <c r="K1035" s="18"/>
      <c r="L1035" s="46" t="str">
        <f t="shared" si="106"/>
        <v/>
      </c>
      <c r="M1035" s="20"/>
      <c r="N1035" s="31" t="str">
        <f t="shared" si="107"/>
        <v/>
      </c>
      <c r="O1035" s="20"/>
      <c r="P1035" s="20"/>
      <c r="Q1035" s="46" t="str">
        <f>IFERROR(MAX(IF(OR(O1035="",P1035=""),"",IF(AND(AND(MONTH(E1035)&gt;=7,MONTH(E1035)&lt;8),AND(MONTH(F1035)&gt;=7,MONTH(F1035)&lt;8)),(NETWORKDAYS(E1035,F1035,Lister!$D$7:$D$13)-O1035)*N1035/NETWORKDAYS(Lister!$D$19,Lister!$E$19,Lister!$D$7:$D$13),IF(AND(AND(MONTH(E1035)&gt;=7,MONTH(E1035)&lt;8),MONTH(F1035)&gt;7),(NETWORKDAYS(E1035,Lister!$E$19,Lister!$D$7:$D$13)-O1035)*N1035/NETWORKDAYS(Lister!$D$19,Lister!$E$19,Lister!$D$7:$D$13),IF(MONTH(E1035)&gt;7,0)))),0),"")</f>
        <v/>
      </c>
      <c r="R1035" s="46" t="str">
        <f>IFERROR(MAX(IF(OR(O1035="",P1035=""),"",IF(AND(AND(MONTH(E1035)&gt;=8,MONTH(E1035)&lt;9),AND(MONTH(F1035)&gt;=8,MONTH(F1035)&lt;9)),(NETWORKDAYS(E1035,F1035,Lister!$D$7:$D$13)-P1035)*N1035/NETWORKDAYS(Lister!$D$20,Lister!$E$20,Lister!$D$7:$D$13),IF(AND(MONTH(E1035)=7,MONTH(F1035)=8),(NETWORKDAYS(Lister!$D$20,F1035,Lister!$D$7:$D$13)-P1035)*N1035/NETWORKDAYS(Lister!$D$20,Lister!$E$20,Lister!$D$7:$D$13),IF(AND(MONTH(E1035)=7,MONTH(F1035)=7),0)))),0),"")</f>
        <v/>
      </c>
      <c r="S1035" s="31" t="str">
        <f t="shared" si="108"/>
        <v/>
      </c>
      <c r="T1035" s="31" t="str">
        <f t="shared" si="109"/>
        <v/>
      </c>
      <c r="U1035" s="51" t="str">
        <f t="shared" si="110"/>
        <v/>
      </c>
    </row>
    <row r="1036" spans="1:21" x14ac:dyDescent="0.25">
      <c r="A1036" s="13" t="str">
        <f t="shared" si="111"/>
        <v/>
      </c>
      <c r="B1036" s="55"/>
      <c r="C1036" s="22"/>
      <c r="D1036" s="23"/>
      <c r="E1036" s="16"/>
      <c r="F1036" s="16"/>
      <c r="G1036" s="72" t="str">
        <f>IF(OR(E1036="",F1036=""),"",NETWORKDAYS(E1036,F1036,Lister!$D$7:$D$13))</f>
        <v/>
      </c>
      <c r="H1036" s="19"/>
      <c r="I1036" s="32" t="str">
        <f t="shared" si="105"/>
        <v/>
      </c>
      <c r="J1036" s="18"/>
      <c r="K1036" s="18"/>
      <c r="L1036" s="46" t="str">
        <f t="shared" si="106"/>
        <v/>
      </c>
      <c r="M1036" s="20"/>
      <c r="N1036" s="31" t="str">
        <f t="shared" si="107"/>
        <v/>
      </c>
      <c r="O1036" s="20"/>
      <c r="P1036" s="20"/>
      <c r="Q1036" s="46" t="str">
        <f>IFERROR(MAX(IF(OR(O1036="",P1036=""),"",IF(AND(AND(MONTH(E1036)&gt;=7,MONTH(E1036)&lt;8),AND(MONTH(F1036)&gt;=7,MONTH(F1036)&lt;8)),(NETWORKDAYS(E1036,F1036,Lister!$D$7:$D$13)-O1036)*N1036/NETWORKDAYS(Lister!$D$19,Lister!$E$19,Lister!$D$7:$D$13),IF(AND(AND(MONTH(E1036)&gt;=7,MONTH(E1036)&lt;8),MONTH(F1036)&gt;7),(NETWORKDAYS(E1036,Lister!$E$19,Lister!$D$7:$D$13)-O1036)*N1036/NETWORKDAYS(Lister!$D$19,Lister!$E$19,Lister!$D$7:$D$13),IF(MONTH(E1036)&gt;7,0)))),0),"")</f>
        <v/>
      </c>
      <c r="R1036" s="46" t="str">
        <f>IFERROR(MAX(IF(OR(O1036="",P1036=""),"",IF(AND(AND(MONTH(E1036)&gt;=8,MONTH(E1036)&lt;9),AND(MONTH(F1036)&gt;=8,MONTH(F1036)&lt;9)),(NETWORKDAYS(E1036,F1036,Lister!$D$7:$D$13)-P1036)*N1036/NETWORKDAYS(Lister!$D$20,Lister!$E$20,Lister!$D$7:$D$13),IF(AND(MONTH(E1036)=7,MONTH(F1036)=8),(NETWORKDAYS(Lister!$D$20,F1036,Lister!$D$7:$D$13)-P1036)*N1036/NETWORKDAYS(Lister!$D$20,Lister!$E$20,Lister!$D$7:$D$13),IF(AND(MONTH(E1036)=7,MONTH(F1036)=7),0)))),0),"")</f>
        <v/>
      </c>
      <c r="S1036" s="31" t="str">
        <f t="shared" si="108"/>
        <v/>
      </c>
      <c r="T1036" s="31" t="str">
        <f t="shared" si="109"/>
        <v/>
      </c>
      <c r="U1036" s="51" t="str">
        <f t="shared" si="110"/>
        <v/>
      </c>
    </row>
    <row r="1037" spans="1:21" x14ac:dyDescent="0.25">
      <c r="A1037" s="13" t="str">
        <f t="shared" si="111"/>
        <v/>
      </c>
      <c r="B1037" s="55"/>
      <c r="C1037" s="22"/>
      <c r="D1037" s="23"/>
      <c r="E1037" s="16"/>
      <c r="F1037" s="16"/>
      <c r="G1037" s="72" t="str">
        <f>IF(OR(E1037="",F1037=""),"",NETWORKDAYS(E1037,F1037,Lister!$D$7:$D$13))</f>
        <v/>
      </c>
      <c r="H1037" s="19"/>
      <c r="I1037" s="32" t="str">
        <f t="shared" si="105"/>
        <v/>
      </c>
      <c r="J1037" s="18"/>
      <c r="K1037" s="18"/>
      <c r="L1037" s="46" t="str">
        <f t="shared" si="106"/>
        <v/>
      </c>
      <c r="M1037" s="20"/>
      <c r="N1037" s="31" t="str">
        <f t="shared" si="107"/>
        <v/>
      </c>
      <c r="O1037" s="20"/>
      <c r="P1037" s="20"/>
      <c r="Q1037" s="46" t="str">
        <f>IFERROR(MAX(IF(OR(O1037="",P1037=""),"",IF(AND(AND(MONTH(E1037)&gt;=7,MONTH(E1037)&lt;8),AND(MONTH(F1037)&gt;=7,MONTH(F1037)&lt;8)),(NETWORKDAYS(E1037,F1037,Lister!$D$7:$D$13)-O1037)*N1037/NETWORKDAYS(Lister!$D$19,Lister!$E$19,Lister!$D$7:$D$13),IF(AND(AND(MONTH(E1037)&gt;=7,MONTH(E1037)&lt;8),MONTH(F1037)&gt;7),(NETWORKDAYS(E1037,Lister!$E$19,Lister!$D$7:$D$13)-O1037)*N1037/NETWORKDAYS(Lister!$D$19,Lister!$E$19,Lister!$D$7:$D$13),IF(MONTH(E1037)&gt;7,0)))),0),"")</f>
        <v/>
      </c>
      <c r="R1037" s="46" t="str">
        <f>IFERROR(MAX(IF(OR(O1037="",P1037=""),"",IF(AND(AND(MONTH(E1037)&gt;=8,MONTH(E1037)&lt;9),AND(MONTH(F1037)&gt;=8,MONTH(F1037)&lt;9)),(NETWORKDAYS(E1037,F1037,Lister!$D$7:$D$13)-P1037)*N1037/NETWORKDAYS(Lister!$D$20,Lister!$E$20,Lister!$D$7:$D$13),IF(AND(MONTH(E1037)=7,MONTH(F1037)=8),(NETWORKDAYS(Lister!$D$20,F1037,Lister!$D$7:$D$13)-P1037)*N1037/NETWORKDAYS(Lister!$D$20,Lister!$E$20,Lister!$D$7:$D$13),IF(AND(MONTH(E1037)=7,MONTH(F1037)=7),0)))),0),"")</f>
        <v/>
      </c>
      <c r="S1037" s="31" t="str">
        <f t="shared" si="108"/>
        <v/>
      </c>
      <c r="T1037" s="31" t="str">
        <f t="shared" si="109"/>
        <v/>
      </c>
      <c r="U1037" s="51" t="str">
        <f t="shared" si="110"/>
        <v/>
      </c>
    </row>
    <row r="1038" spans="1:21" x14ac:dyDescent="0.25">
      <c r="A1038" s="13" t="str">
        <f t="shared" si="111"/>
        <v/>
      </c>
      <c r="B1038" s="55"/>
      <c r="C1038" s="22"/>
      <c r="D1038" s="23"/>
      <c r="E1038" s="16"/>
      <c r="F1038" s="16"/>
      <c r="G1038" s="72" t="str">
        <f>IF(OR(E1038="",F1038=""),"",NETWORKDAYS(E1038,F1038,Lister!$D$7:$D$13))</f>
        <v/>
      </c>
      <c r="H1038" s="19"/>
      <c r="I1038" s="32" t="str">
        <f t="shared" si="105"/>
        <v/>
      </c>
      <c r="J1038" s="18"/>
      <c r="K1038" s="18"/>
      <c r="L1038" s="46" t="str">
        <f t="shared" si="106"/>
        <v/>
      </c>
      <c r="M1038" s="20"/>
      <c r="N1038" s="31" t="str">
        <f t="shared" si="107"/>
        <v/>
      </c>
      <c r="O1038" s="20"/>
      <c r="P1038" s="20"/>
      <c r="Q1038" s="46" t="str">
        <f>IFERROR(MAX(IF(OR(O1038="",P1038=""),"",IF(AND(AND(MONTH(E1038)&gt;=7,MONTH(E1038)&lt;8),AND(MONTH(F1038)&gt;=7,MONTH(F1038)&lt;8)),(NETWORKDAYS(E1038,F1038,Lister!$D$7:$D$13)-O1038)*N1038/NETWORKDAYS(Lister!$D$19,Lister!$E$19,Lister!$D$7:$D$13),IF(AND(AND(MONTH(E1038)&gt;=7,MONTH(E1038)&lt;8),MONTH(F1038)&gt;7),(NETWORKDAYS(E1038,Lister!$E$19,Lister!$D$7:$D$13)-O1038)*N1038/NETWORKDAYS(Lister!$D$19,Lister!$E$19,Lister!$D$7:$D$13),IF(MONTH(E1038)&gt;7,0)))),0),"")</f>
        <v/>
      </c>
      <c r="R1038" s="46" t="str">
        <f>IFERROR(MAX(IF(OR(O1038="",P1038=""),"",IF(AND(AND(MONTH(E1038)&gt;=8,MONTH(E1038)&lt;9),AND(MONTH(F1038)&gt;=8,MONTH(F1038)&lt;9)),(NETWORKDAYS(E1038,F1038,Lister!$D$7:$D$13)-P1038)*N1038/NETWORKDAYS(Lister!$D$20,Lister!$E$20,Lister!$D$7:$D$13),IF(AND(MONTH(E1038)=7,MONTH(F1038)=8),(NETWORKDAYS(Lister!$D$20,F1038,Lister!$D$7:$D$13)-P1038)*N1038/NETWORKDAYS(Lister!$D$20,Lister!$E$20,Lister!$D$7:$D$13),IF(AND(MONTH(E1038)=7,MONTH(F1038)=7),0)))),0),"")</f>
        <v/>
      </c>
      <c r="S1038" s="31" t="str">
        <f t="shared" si="108"/>
        <v/>
      </c>
      <c r="T1038" s="31" t="str">
        <f t="shared" si="109"/>
        <v/>
      </c>
      <c r="U1038" s="51" t="str">
        <f t="shared" si="110"/>
        <v/>
      </c>
    </row>
    <row r="1039" spans="1:21" x14ac:dyDescent="0.25">
      <c r="A1039" s="13" t="str">
        <f t="shared" si="111"/>
        <v/>
      </c>
      <c r="B1039" s="55"/>
      <c r="C1039" s="22"/>
      <c r="D1039" s="23"/>
      <c r="E1039" s="16"/>
      <c r="F1039" s="16"/>
      <c r="G1039" s="72" t="str">
        <f>IF(OR(E1039="",F1039=""),"",NETWORKDAYS(E1039,F1039,Lister!$D$7:$D$13))</f>
        <v/>
      </c>
      <c r="H1039" s="19"/>
      <c r="I1039" s="32" t="str">
        <f t="shared" si="105"/>
        <v/>
      </c>
      <c r="J1039" s="18"/>
      <c r="K1039" s="18"/>
      <c r="L1039" s="46" t="str">
        <f t="shared" si="106"/>
        <v/>
      </c>
      <c r="M1039" s="20"/>
      <c r="N1039" s="31" t="str">
        <f t="shared" si="107"/>
        <v/>
      </c>
      <c r="O1039" s="20"/>
      <c r="P1039" s="20"/>
      <c r="Q1039" s="46" t="str">
        <f>IFERROR(MAX(IF(OR(O1039="",P1039=""),"",IF(AND(AND(MONTH(E1039)&gt;=7,MONTH(E1039)&lt;8),AND(MONTH(F1039)&gt;=7,MONTH(F1039)&lt;8)),(NETWORKDAYS(E1039,F1039,Lister!$D$7:$D$13)-O1039)*N1039/NETWORKDAYS(Lister!$D$19,Lister!$E$19,Lister!$D$7:$D$13),IF(AND(AND(MONTH(E1039)&gt;=7,MONTH(E1039)&lt;8),MONTH(F1039)&gt;7),(NETWORKDAYS(E1039,Lister!$E$19,Lister!$D$7:$D$13)-O1039)*N1039/NETWORKDAYS(Lister!$D$19,Lister!$E$19,Lister!$D$7:$D$13),IF(MONTH(E1039)&gt;7,0)))),0),"")</f>
        <v/>
      </c>
      <c r="R1039" s="46" t="str">
        <f>IFERROR(MAX(IF(OR(O1039="",P1039=""),"",IF(AND(AND(MONTH(E1039)&gt;=8,MONTH(E1039)&lt;9),AND(MONTH(F1039)&gt;=8,MONTH(F1039)&lt;9)),(NETWORKDAYS(E1039,F1039,Lister!$D$7:$D$13)-P1039)*N1039/NETWORKDAYS(Lister!$D$20,Lister!$E$20,Lister!$D$7:$D$13),IF(AND(MONTH(E1039)=7,MONTH(F1039)=8),(NETWORKDAYS(Lister!$D$20,F1039,Lister!$D$7:$D$13)-P1039)*N1039/NETWORKDAYS(Lister!$D$20,Lister!$E$20,Lister!$D$7:$D$13),IF(AND(MONTH(E1039)=7,MONTH(F1039)=7),0)))),0),"")</f>
        <v/>
      </c>
      <c r="S1039" s="31" t="str">
        <f t="shared" si="108"/>
        <v/>
      </c>
      <c r="T1039" s="31" t="str">
        <f t="shared" si="109"/>
        <v/>
      </c>
      <c r="U1039" s="51" t="str">
        <f t="shared" si="110"/>
        <v/>
      </c>
    </row>
    <row r="1040" spans="1:21" x14ac:dyDescent="0.25">
      <c r="A1040" s="13" t="str">
        <f t="shared" si="111"/>
        <v/>
      </c>
      <c r="B1040" s="55"/>
      <c r="C1040" s="22"/>
      <c r="D1040" s="23"/>
      <c r="E1040" s="16"/>
      <c r="F1040" s="16"/>
      <c r="G1040" s="72" t="str">
        <f>IF(OR(E1040="",F1040=""),"",NETWORKDAYS(E1040,F1040,Lister!$D$7:$D$13))</f>
        <v/>
      </c>
      <c r="H1040" s="19"/>
      <c r="I1040" s="32" t="str">
        <f t="shared" si="105"/>
        <v/>
      </c>
      <c r="J1040" s="18"/>
      <c r="K1040" s="18"/>
      <c r="L1040" s="46" t="str">
        <f t="shared" si="106"/>
        <v/>
      </c>
      <c r="M1040" s="20"/>
      <c r="N1040" s="31" t="str">
        <f t="shared" si="107"/>
        <v/>
      </c>
      <c r="O1040" s="20"/>
      <c r="P1040" s="20"/>
      <c r="Q1040" s="46" t="str">
        <f>IFERROR(MAX(IF(OR(O1040="",P1040=""),"",IF(AND(AND(MONTH(E1040)&gt;=7,MONTH(E1040)&lt;8),AND(MONTH(F1040)&gt;=7,MONTH(F1040)&lt;8)),(NETWORKDAYS(E1040,F1040,Lister!$D$7:$D$13)-O1040)*N1040/NETWORKDAYS(Lister!$D$19,Lister!$E$19,Lister!$D$7:$D$13),IF(AND(AND(MONTH(E1040)&gt;=7,MONTH(E1040)&lt;8),MONTH(F1040)&gt;7),(NETWORKDAYS(E1040,Lister!$E$19,Lister!$D$7:$D$13)-O1040)*N1040/NETWORKDAYS(Lister!$D$19,Lister!$E$19,Lister!$D$7:$D$13),IF(MONTH(E1040)&gt;7,0)))),0),"")</f>
        <v/>
      </c>
      <c r="R1040" s="46" t="str">
        <f>IFERROR(MAX(IF(OR(O1040="",P1040=""),"",IF(AND(AND(MONTH(E1040)&gt;=8,MONTH(E1040)&lt;9),AND(MONTH(F1040)&gt;=8,MONTH(F1040)&lt;9)),(NETWORKDAYS(E1040,F1040,Lister!$D$7:$D$13)-P1040)*N1040/NETWORKDAYS(Lister!$D$20,Lister!$E$20,Lister!$D$7:$D$13),IF(AND(MONTH(E1040)=7,MONTH(F1040)=8),(NETWORKDAYS(Lister!$D$20,F1040,Lister!$D$7:$D$13)-P1040)*N1040/NETWORKDAYS(Lister!$D$20,Lister!$E$20,Lister!$D$7:$D$13),IF(AND(MONTH(E1040)=7,MONTH(F1040)=7),0)))),0),"")</f>
        <v/>
      </c>
      <c r="S1040" s="31" t="str">
        <f t="shared" si="108"/>
        <v/>
      </c>
      <c r="T1040" s="31" t="str">
        <f t="shared" si="109"/>
        <v/>
      </c>
      <c r="U1040" s="51" t="str">
        <f t="shared" si="110"/>
        <v/>
      </c>
    </row>
    <row r="1041" spans="1:21" x14ac:dyDescent="0.25">
      <c r="A1041" s="13" t="str">
        <f t="shared" si="111"/>
        <v/>
      </c>
      <c r="B1041" s="55"/>
      <c r="C1041" s="22"/>
      <c r="D1041" s="23"/>
      <c r="E1041" s="16"/>
      <c r="F1041" s="16"/>
      <c r="G1041" s="72" t="str">
        <f>IF(OR(E1041="",F1041=""),"",NETWORKDAYS(E1041,F1041,Lister!$D$7:$D$13))</f>
        <v/>
      </c>
      <c r="H1041" s="19"/>
      <c r="I1041" s="32" t="str">
        <f t="shared" si="105"/>
        <v/>
      </c>
      <c r="J1041" s="18"/>
      <c r="K1041" s="18"/>
      <c r="L1041" s="46" t="str">
        <f t="shared" si="106"/>
        <v/>
      </c>
      <c r="M1041" s="20"/>
      <c r="N1041" s="31" t="str">
        <f t="shared" si="107"/>
        <v/>
      </c>
      <c r="O1041" s="20"/>
      <c r="P1041" s="20"/>
      <c r="Q1041" s="46" t="str">
        <f>IFERROR(MAX(IF(OR(O1041="",P1041=""),"",IF(AND(AND(MONTH(E1041)&gt;=7,MONTH(E1041)&lt;8),AND(MONTH(F1041)&gt;=7,MONTH(F1041)&lt;8)),(NETWORKDAYS(E1041,F1041,Lister!$D$7:$D$13)-O1041)*N1041/NETWORKDAYS(Lister!$D$19,Lister!$E$19,Lister!$D$7:$D$13),IF(AND(AND(MONTH(E1041)&gt;=7,MONTH(E1041)&lt;8),MONTH(F1041)&gt;7),(NETWORKDAYS(E1041,Lister!$E$19,Lister!$D$7:$D$13)-O1041)*N1041/NETWORKDAYS(Lister!$D$19,Lister!$E$19,Lister!$D$7:$D$13),IF(MONTH(E1041)&gt;7,0)))),0),"")</f>
        <v/>
      </c>
      <c r="R1041" s="46" t="str">
        <f>IFERROR(MAX(IF(OR(O1041="",P1041=""),"",IF(AND(AND(MONTH(E1041)&gt;=8,MONTH(E1041)&lt;9),AND(MONTH(F1041)&gt;=8,MONTH(F1041)&lt;9)),(NETWORKDAYS(E1041,F1041,Lister!$D$7:$D$13)-P1041)*N1041/NETWORKDAYS(Lister!$D$20,Lister!$E$20,Lister!$D$7:$D$13),IF(AND(MONTH(E1041)=7,MONTH(F1041)=8),(NETWORKDAYS(Lister!$D$20,F1041,Lister!$D$7:$D$13)-P1041)*N1041/NETWORKDAYS(Lister!$D$20,Lister!$E$20,Lister!$D$7:$D$13),IF(AND(MONTH(E1041)=7,MONTH(F1041)=7),0)))),0),"")</f>
        <v/>
      </c>
      <c r="S1041" s="31" t="str">
        <f t="shared" si="108"/>
        <v/>
      </c>
      <c r="T1041" s="31" t="str">
        <f t="shared" si="109"/>
        <v/>
      </c>
      <c r="U1041" s="51" t="str">
        <f t="shared" si="110"/>
        <v/>
      </c>
    </row>
    <row r="1042" spans="1:21" x14ac:dyDescent="0.25">
      <c r="A1042" s="13" t="str">
        <f t="shared" si="111"/>
        <v/>
      </c>
      <c r="B1042" s="55"/>
      <c r="C1042" s="22"/>
      <c r="D1042" s="23"/>
      <c r="E1042" s="16"/>
      <c r="F1042" s="16"/>
      <c r="G1042" s="72" t="str">
        <f>IF(OR(E1042="",F1042=""),"",NETWORKDAYS(E1042,F1042,Lister!$D$7:$D$13))</f>
        <v/>
      </c>
      <c r="H1042" s="19"/>
      <c r="I1042" s="32" t="str">
        <f t="shared" si="105"/>
        <v/>
      </c>
      <c r="J1042" s="18"/>
      <c r="K1042" s="18"/>
      <c r="L1042" s="46" t="str">
        <f t="shared" si="106"/>
        <v/>
      </c>
      <c r="M1042" s="20"/>
      <c r="N1042" s="31" t="str">
        <f t="shared" si="107"/>
        <v/>
      </c>
      <c r="O1042" s="20"/>
      <c r="P1042" s="20"/>
      <c r="Q1042" s="46" t="str">
        <f>IFERROR(MAX(IF(OR(O1042="",P1042=""),"",IF(AND(AND(MONTH(E1042)&gt;=7,MONTH(E1042)&lt;8),AND(MONTH(F1042)&gt;=7,MONTH(F1042)&lt;8)),(NETWORKDAYS(E1042,F1042,Lister!$D$7:$D$13)-O1042)*N1042/NETWORKDAYS(Lister!$D$19,Lister!$E$19,Lister!$D$7:$D$13),IF(AND(AND(MONTH(E1042)&gt;=7,MONTH(E1042)&lt;8),MONTH(F1042)&gt;7),(NETWORKDAYS(E1042,Lister!$E$19,Lister!$D$7:$D$13)-O1042)*N1042/NETWORKDAYS(Lister!$D$19,Lister!$E$19,Lister!$D$7:$D$13),IF(MONTH(E1042)&gt;7,0)))),0),"")</f>
        <v/>
      </c>
      <c r="R1042" s="46" t="str">
        <f>IFERROR(MAX(IF(OR(O1042="",P1042=""),"",IF(AND(AND(MONTH(E1042)&gt;=8,MONTH(E1042)&lt;9),AND(MONTH(F1042)&gt;=8,MONTH(F1042)&lt;9)),(NETWORKDAYS(E1042,F1042,Lister!$D$7:$D$13)-P1042)*N1042/NETWORKDAYS(Lister!$D$20,Lister!$E$20,Lister!$D$7:$D$13),IF(AND(MONTH(E1042)=7,MONTH(F1042)=8),(NETWORKDAYS(Lister!$D$20,F1042,Lister!$D$7:$D$13)-P1042)*N1042/NETWORKDAYS(Lister!$D$20,Lister!$E$20,Lister!$D$7:$D$13),IF(AND(MONTH(E1042)=7,MONTH(F1042)=7),0)))),0),"")</f>
        <v/>
      </c>
      <c r="S1042" s="31" t="str">
        <f t="shared" si="108"/>
        <v/>
      </c>
      <c r="T1042" s="31" t="str">
        <f t="shared" si="109"/>
        <v/>
      </c>
      <c r="U1042" s="51" t="str">
        <f t="shared" si="110"/>
        <v/>
      </c>
    </row>
    <row r="1043" spans="1:21" x14ac:dyDescent="0.25">
      <c r="A1043" s="13" t="str">
        <f t="shared" si="111"/>
        <v/>
      </c>
      <c r="B1043" s="55"/>
      <c r="C1043" s="22"/>
      <c r="D1043" s="23"/>
      <c r="E1043" s="16"/>
      <c r="F1043" s="16"/>
      <c r="G1043" s="72" t="str">
        <f>IF(OR(E1043="",F1043=""),"",NETWORKDAYS(E1043,F1043,Lister!$D$7:$D$13))</f>
        <v/>
      </c>
      <c r="H1043" s="19"/>
      <c r="I1043" s="32" t="str">
        <f t="shared" si="105"/>
        <v/>
      </c>
      <c r="J1043" s="18"/>
      <c r="K1043" s="18"/>
      <c r="L1043" s="46" t="str">
        <f t="shared" si="106"/>
        <v/>
      </c>
      <c r="M1043" s="20"/>
      <c r="N1043" s="31" t="str">
        <f t="shared" si="107"/>
        <v/>
      </c>
      <c r="O1043" s="20"/>
      <c r="P1043" s="20"/>
      <c r="Q1043" s="46" t="str">
        <f>IFERROR(MAX(IF(OR(O1043="",P1043=""),"",IF(AND(AND(MONTH(E1043)&gt;=7,MONTH(E1043)&lt;8),AND(MONTH(F1043)&gt;=7,MONTH(F1043)&lt;8)),(NETWORKDAYS(E1043,F1043,Lister!$D$7:$D$13)-O1043)*N1043/NETWORKDAYS(Lister!$D$19,Lister!$E$19,Lister!$D$7:$D$13),IF(AND(AND(MONTH(E1043)&gt;=7,MONTH(E1043)&lt;8),MONTH(F1043)&gt;7),(NETWORKDAYS(E1043,Lister!$E$19,Lister!$D$7:$D$13)-O1043)*N1043/NETWORKDAYS(Lister!$D$19,Lister!$E$19,Lister!$D$7:$D$13),IF(MONTH(E1043)&gt;7,0)))),0),"")</f>
        <v/>
      </c>
      <c r="R1043" s="46" t="str">
        <f>IFERROR(MAX(IF(OR(O1043="",P1043=""),"",IF(AND(AND(MONTH(E1043)&gt;=8,MONTH(E1043)&lt;9),AND(MONTH(F1043)&gt;=8,MONTH(F1043)&lt;9)),(NETWORKDAYS(E1043,F1043,Lister!$D$7:$D$13)-P1043)*N1043/NETWORKDAYS(Lister!$D$20,Lister!$E$20,Lister!$D$7:$D$13),IF(AND(MONTH(E1043)=7,MONTH(F1043)=8),(NETWORKDAYS(Lister!$D$20,F1043,Lister!$D$7:$D$13)-P1043)*N1043/NETWORKDAYS(Lister!$D$20,Lister!$E$20,Lister!$D$7:$D$13),IF(AND(MONTH(E1043)=7,MONTH(F1043)=7),0)))),0),"")</f>
        <v/>
      </c>
      <c r="S1043" s="31" t="str">
        <f t="shared" si="108"/>
        <v/>
      </c>
      <c r="T1043" s="31" t="str">
        <f t="shared" si="109"/>
        <v/>
      </c>
      <c r="U1043" s="51" t="str">
        <f t="shared" si="110"/>
        <v/>
      </c>
    </row>
    <row r="1044" spans="1:21" x14ac:dyDescent="0.25">
      <c r="A1044" s="13" t="str">
        <f t="shared" si="111"/>
        <v/>
      </c>
      <c r="B1044" s="55"/>
      <c r="C1044" s="22"/>
      <c r="D1044" s="23"/>
      <c r="E1044" s="16"/>
      <c r="F1044" s="16"/>
      <c r="G1044" s="72" t="str">
        <f>IF(OR(E1044="",F1044=""),"",NETWORKDAYS(E1044,F1044,Lister!$D$7:$D$13))</f>
        <v/>
      </c>
      <c r="H1044" s="19"/>
      <c r="I1044" s="32" t="str">
        <f t="shared" si="105"/>
        <v/>
      </c>
      <c r="J1044" s="18"/>
      <c r="K1044" s="18"/>
      <c r="L1044" s="46" t="str">
        <f t="shared" si="106"/>
        <v/>
      </c>
      <c r="M1044" s="20"/>
      <c r="N1044" s="31" t="str">
        <f t="shared" si="107"/>
        <v/>
      </c>
      <c r="O1044" s="20"/>
      <c r="P1044" s="20"/>
      <c r="Q1044" s="46" t="str">
        <f>IFERROR(MAX(IF(OR(O1044="",P1044=""),"",IF(AND(AND(MONTH(E1044)&gt;=7,MONTH(E1044)&lt;8),AND(MONTH(F1044)&gt;=7,MONTH(F1044)&lt;8)),(NETWORKDAYS(E1044,F1044,Lister!$D$7:$D$13)-O1044)*N1044/NETWORKDAYS(Lister!$D$19,Lister!$E$19,Lister!$D$7:$D$13),IF(AND(AND(MONTH(E1044)&gt;=7,MONTH(E1044)&lt;8),MONTH(F1044)&gt;7),(NETWORKDAYS(E1044,Lister!$E$19,Lister!$D$7:$D$13)-O1044)*N1044/NETWORKDAYS(Lister!$D$19,Lister!$E$19,Lister!$D$7:$D$13),IF(MONTH(E1044)&gt;7,0)))),0),"")</f>
        <v/>
      </c>
      <c r="R1044" s="46" t="str">
        <f>IFERROR(MAX(IF(OR(O1044="",P1044=""),"",IF(AND(AND(MONTH(E1044)&gt;=8,MONTH(E1044)&lt;9),AND(MONTH(F1044)&gt;=8,MONTH(F1044)&lt;9)),(NETWORKDAYS(E1044,F1044,Lister!$D$7:$D$13)-P1044)*N1044/NETWORKDAYS(Lister!$D$20,Lister!$E$20,Lister!$D$7:$D$13),IF(AND(MONTH(E1044)=7,MONTH(F1044)=8),(NETWORKDAYS(Lister!$D$20,F1044,Lister!$D$7:$D$13)-P1044)*N1044/NETWORKDAYS(Lister!$D$20,Lister!$E$20,Lister!$D$7:$D$13),IF(AND(MONTH(E1044)=7,MONTH(F1044)=7),0)))),0),"")</f>
        <v/>
      </c>
      <c r="S1044" s="31" t="str">
        <f t="shared" si="108"/>
        <v/>
      </c>
      <c r="T1044" s="31" t="str">
        <f t="shared" si="109"/>
        <v/>
      </c>
      <c r="U1044" s="51" t="str">
        <f t="shared" si="110"/>
        <v/>
      </c>
    </row>
    <row r="1045" spans="1:21" x14ac:dyDescent="0.25">
      <c r="A1045" s="13" t="str">
        <f t="shared" si="111"/>
        <v/>
      </c>
      <c r="B1045" s="55"/>
      <c r="C1045" s="22"/>
      <c r="D1045" s="23"/>
      <c r="E1045" s="16"/>
      <c r="F1045" s="16"/>
      <c r="G1045" s="72" t="str">
        <f>IF(OR(E1045="",F1045=""),"",NETWORKDAYS(E1045,F1045,Lister!$D$7:$D$13))</f>
        <v/>
      </c>
      <c r="H1045" s="19"/>
      <c r="I1045" s="32" t="str">
        <f t="shared" ref="I1045:I1108" si="112">IF(H1045="","",IF(H1045="Funktionær",0.75,IF(H1045="Ikke-funktionær",0.9,IF(H1045="Elev/lærling",0.9))))</f>
        <v/>
      </c>
      <c r="J1045" s="18"/>
      <c r="K1045" s="18"/>
      <c r="L1045" s="46" t="str">
        <f t="shared" ref="L1045:L1108" si="113">IF(J1045="","",J1045-K1045)</f>
        <v/>
      </c>
      <c r="M1045" s="20"/>
      <c r="N1045" s="31" t="str">
        <f t="shared" ref="N1045:N1108" si="114">IF(B1045="","",IF(L1045*I1045&gt;30000*IF(M1045&gt;37,37,M1045)/37,30000*IF(M1045&gt;37,37,M1045)/37,L1045*I1045))</f>
        <v/>
      </c>
      <c r="O1045" s="20"/>
      <c r="P1045" s="20"/>
      <c r="Q1045" s="46" t="str">
        <f>IFERROR(MAX(IF(OR(O1045="",P1045=""),"",IF(AND(AND(MONTH(E1045)&gt;=7,MONTH(E1045)&lt;8),AND(MONTH(F1045)&gt;=7,MONTH(F1045)&lt;8)),(NETWORKDAYS(E1045,F1045,Lister!$D$7:$D$13)-O1045)*N1045/NETWORKDAYS(Lister!$D$19,Lister!$E$19,Lister!$D$7:$D$13),IF(AND(AND(MONTH(E1045)&gt;=7,MONTH(E1045)&lt;8),MONTH(F1045)&gt;7),(NETWORKDAYS(E1045,Lister!$E$19,Lister!$D$7:$D$13)-O1045)*N1045/NETWORKDAYS(Lister!$D$19,Lister!$E$19,Lister!$D$7:$D$13),IF(MONTH(E1045)&gt;7,0)))),0),"")</f>
        <v/>
      </c>
      <c r="R1045" s="46" t="str">
        <f>IFERROR(MAX(IF(OR(O1045="",P1045=""),"",IF(AND(AND(MONTH(E1045)&gt;=8,MONTH(E1045)&lt;9),AND(MONTH(F1045)&gt;=8,MONTH(F1045)&lt;9)),(NETWORKDAYS(E1045,F1045,Lister!$D$7:$D$13)-P1045)*N1045/NETWORKDAYS(Lister!$D$20,Lister!$E$20,Lister!$D$7:$D$13),IF(AND(MONTH(E1045)=7,MONTH(F1045)=8),(NETWORKDAYS(Lister!$D$20,F1045,Lister!$D$7:$D$13)-P1045)*N1045/NETWORKDAYS(Lister!$D$20,Lister!$E$20,Lister!$D$7:$D$13),IF(AND(MONTH(E1045)=7,MONTH(F1045)=7),0)))),0),"")</f>
        <v/>
      </c>
      <c r="S1045" s="31" t="str">
        <f t="shared" ref="S1045:S1108" si="115">IFERROR(Q1045+R1045,"")</f>
        <v/>
      </c>
      <c r="T1045" s="31" t="str">
        <f t="shared" ref="T1045:T1108" si="116">IFERROR(21/31*N1045,"")</f>
        <v/>
      </c>
      <c r="U1045" s="51" t="str">
        <f t="shared" ref="U1045:U1108" si="117">IFERROR(MAX(IF(AND(ISNUMBER(Q1045),ISNUMBER(R1045)),IF(S1045-T1045&gt;N1045,N1045,S1045-T1045),""),0),"")</f>
        <v/>
      </c>
    </row>
    <row r="1046" spans="1:21" x14ac:dyDescent="0.25">
      <c r="A1046" s="13" t="str">
        <f t="shared" ref="A1046:A1109" si="118">IF(B1046="","",A1045+1)</f>
        <v/>
      </c>
      <c r="B1046" s="55"/>
      <c r="C1046" s="22"/>
      <c r="D1046" s="23"/>
      <c r="E1046" s="16"/>
      <c r="F1046" s="16"/>
      <c r="G1046" s="72" t="str">
        <f>IF(OR(E1046="",F1046=""),"",NETWORKDAYS(E1046,F1046,Lister!$D$7:$D$13))</f>
        <v/>
      </c>
      <c r="H1046" s="19"/>
      <c r="I1046" s="32" t="str">
        <f t="shared" si="112"/>
        <v/>
      </c>
      <c r="J1046" s="18"/>
      <c r="K1046" s="18"/>
      <c r="L1046" s="46" t="str">
        <f t="shared" si="113"/>
        <v/>
      </c>
      <c r="M1046" s="20"/>
      <c r="N1046" s="31" t="str">
        <f t="shared" si="114"/>
        <v/>
      </c>
      <c r="O1046" s="20"/>
      <c r="P1046" s="20"/>
      <c r="Q1046" s="46" t="str">
        <f>IFERROR(MAX(IF(OR(O1046="",P1046=""),"",IF(AND(AND(MONTH(E1046)&gt;=7,MONTH(E1046)&lt;8),AND(MONTH(F1046)&gt;=7,MONTH(F1046)&lt;8)),(NETWORKDAYS(E1046,F1046,Lister!$D$7:$D$13)-O1046)*N1046/NETWORKDAYS(Lister!$D$19,Lister!$E$19,Lister!$D$7:$D$13),IF(AND(AND(MONTH(E1046)&gt;=7,MONTH(E1046)&lt;8),MONTH(F1046)&gt;7),(NETWORKDAYS(E1046,Lister!$E$19,Lister!$D$7:$D$13)-O1046)*N1046/NETWORKDAYS(Lister!$D$19,Lister!$E$19,Lister!$D$7:$D$13),IF(MONTH(E1046)&gt;7,0)))),0),"")</f>
        <v/>
      </c>
      <c r="R1046" s="46" t="str">
        <f>IFERROR(MAX(IF(OR(O1046="",P1046=""),"",IF(AND(AND(MONTH(E1046)&gt;=8,MONTH(E1046)&lt;9),AND(MONTH(F1046)&gt;=8,MONTH(F1046)&lt;9)),(NETWORKDAYS(E1046,F1046,Lister!$D$7:$D$13)-P1046)*N1046/NETWORKDAYS(Lister!$D$20,Lister!$E$20,Lister!$D$7:$D$13),IF(AND(MONTH(E1046)=7,MONTH(F1046)=8),(NETWORKDAYS(Lister!$D$20,F1046,Lister!$D$7:$D$13)-P1046)*N1046/NETWORKDAYS(Lister!$D$20,Lister!$E$20,Lister!$D$7:$D$13),IF(AND(MONTH(E1046)=7,MONTH(F1046)=7),0)))),0),"")</f>
        <v/>
      </c>
      <c r="S1046" s="31" t="str">
        <f t="shared" si="115"/>
        <v/>
      </c>
      <c r="T1046" s="31" t="str">
        <f t="shared" si="116"/>
        <v/>
      </c>
      <c r="U1046" s="51" t="str">
        <f t="shared" si="117"/>
        <v/>
      </c>
    </row>
    <row r="1047" spans="1:21" x14ac:dyDescent="0.25">
      <c r="A1047" s="13" t="str">
        <f t="shared" si="118"/>
        <v/>
      </c>
      <c r="B1047" s="55"/>
      <c r="C1047" s="22"/>
      <c r="D1047" s="23"/>
      <c r="E1047" s="16"/>
      <c r="F1047" s="16"/>
      <c r="G1047" s="72" t="str">
        <f>IF(OR(E1047="",F1047=""),"",NETWORKDAYS(E1047,F1047,Lister!$D$7:$D$13))</f>
        <v/>
      </c>
      <c r="H1047" s="19"/>
      <c r="I1047" s="32" t="str">
        <f t="shared" si="112"/>
        <v/>
      </c>
      <c r="J1047" s="18"/>
      <c r="K1047" s="18"/>
      <c r="L1047" s="46" t="str">
        <f t="shared" si="113"/>
        <v/>
      </c>
      <c r="M1047" s="20"/>
      <c r="N1047" s="31" t="str">
        <f t="shared" si="114"/>
        <v/>
      </c>
      <c r="O1047" s="20"/>
      <c r="P1047" s="20"/>
      <c r="Q1047" s="46" t="str">
        <f>IFERROR(MAX(IF(OR(O1047="",P1047=""),"",IF(AND(AND(MONTH(E1047)&gt;=7,MONTH(E1047)&lt;8),AND(MONTH(F1047)&gt;=7,MONTH(F1047)&lt;8)),(NETWORKDAYS(E1047,F1047,Lister!$D$7:$D$13)-O1047)*N1047/NETWORKDAYS(Lister!$D$19,Lister!$E$19,Lister!$D$7:$D$13),IF(AND(AND(MONTH(E1047)&gt;=7,MONTH(E1047)&lt;8),MONTH(F1047)&gt;7),(NETWORKDAYS(E1047,Lister!$E$19,Lister!$D$7:$D$13)-O1047)*N1047/NETWORKDAYS(Lister!$D$19,Lister!$E$19,Lister!$D$7:$D$13),IF(MONTH(E1047)&gt;7,0)))),0),"")</f>
        <v/>
      </c>
      <c r="R1047" s="46" t="str">
        <f>IFERROR(MAX(IF(OR(O1047="",P1047=""),"",IF(AND(AND(MONTH(E1047)&gt;=8,MONTH(E1047)&lt;9),AND(MONTH(F1047)&gt;=8,MONTH(F1047)&lt;9)),(NETWORKDAYS(E1047,F1047,Lister!$D$7:$D$13)-P1047)*N1047/NETWORKDAYS(Lister!$D$20,Lister!$E$20,Lister!$D$7:$D$13),IF(AND(MONTH(E1047)=7,MONTH(F1047)=8),(NETWORKDAYS(Lister!$D$20,F1047,Lister!$D$7:$D$13)-P1047)*N1047/NETWORKDAYS(Lister!$D$20,Lister!$E$20,Lister!$D$7:$D$13),IF(AND(MONTH(E1047)=7,MONTH(F1047)=7),0)))),0),"")</f>
        <v/>
      </c>
      <c r="S1047" s="31" t="str">
        <f t="shared" si="115"/>
        <v/>
      </c>
      <c r="T1047" s="31" t="str">
        <f t="shared" si="116"/>
        <v/>
      </c>
      <c r="U1047" s="51" t="str">
        <f t="shared" si="117"/>
        <v/>
      </c>
    </row>
    <row r="1048" spans="1:21" x14ac:dyDescent="0.25">
      <c r="A1048" s="13" t="str">
        <f t="shared" si="118"/>
        <v/>
      </c>
      <c r="B1048" s="55"/>
      <c r="C1048" s="22"/>
      <c r="D1048" s="23"/>
      <c r="E1048" s="16"/>
      <c r="F1048" s="16"/>
      <c r="G1048" s="72" t="str">
        <f>IF(OR(E1048="",F1048=""),"",NETWORKDAYS(E1048,F1048,Lister!$D$7:$D$13))</f>
        <v/>
      </c>
      <c r="H1048" s="19"/>
      <c r="I1048" s="32" t="str">
        <f t="shared" si="112"/>
        <v/>
      </c>
      <c r="J1048" s="18"/>
      <c r="K1048" s="18"/>
      <c r="L1048" s="46" t="str">
        <f t="shared" si="113"/>
        <v/>
      </c>
      <c r="M1048" s="20"/>
      <c r="N1048" s="31" t="str">
        <f t="shared" si="114"/>
        <v/>
      </c>
      <c r="O1048" s="20"/>
      <c r="P1048" s="20"/>
      <c r="Q1048" s="46" t="str">
        <f>IFERROR(MAX(IF(OR(O1048="",P1048=""),"",IF(AND(AND(MONTH(E1048)&gt;=7,MONTH(E1048)&lt;8),AND(MONTH(F1048)&gt;=7,MONTH(F1048)&lt;8)),(NETWORKDAYS(E1048,F1048,Lister!$D$7:$D$13)-O1048)*N1048/NETWORKDAYS(Lister!$D$19,Lister!$E$19,Lister!$D$7:$D$13),IF(AND(AND(MONTH(E1048)&gt;=7,MONTH(E1048)&lt;8),MONTH(F1048)&gt;7),(NETWORKDAYS(E1048,Lister!$E$19,Lister!$D$7:$D$13)-O1048)*N1048/NETWORKDAYS(Lister!$D$19,Lister!$E$19,Lister!$D$7:$D$13),IF(MONTH(E1048)&gt;7,0)))),0),"")</f>
        <v/>
      </c>
      <c r="R1048" s="46" t="str">
        <f>IFERROR(MAX(IF(OR(O1048="",P1048=""),"",IF(AND(AND(MONTH(E1048)&gt;=8,MONTH(E1048)&lt;9),AND(MONTH(F1048)&gt;=8,MONTH(F1048)&lt;9)),(NETWORKDAYS(E1048,F1048,Lister!$D$7:$D$13)-P1048)*N1048/NETWORKDAYS(Lister!$D$20,Lister!$E$20,Lister!$D$7:$D$13),IF(AND(MONTH(E1048)=7,MONTH(F1048)=8),(NETWORKDAYS(Lister!$D$20,F1048,Lister!$D$7:$D$13)-P1048)*N1048/NETWORKDAYS(Lister!$D$20,Lister!$E$20,Lister!$D$7:$D$13),IF(AND(MONTH(E1048)=7,MONTH(F1048)=7),0)))),0),"")</f>
        <v/>
      </c>
      <c r="S1048" s="31" t="str">
        <f t="shared" si="115"/>
        <v/>
      </c>
      <c r="T1048" s="31" t="str">
        <f t="shared" si="116"/>
        <v/>
      </c>
      <c r="U1048" s="51" t="str">
        <f t="shared" si="117"/>
        <v/>
      </c>
    </row>
    <row r="1049" spans="1:21" x14ac:dyDescent="0.25">
      <c r="A1049" s="13" t="str">
        <f t="shared" si="118"/>
        <v/>
      </c>
      <c r="B1049" s="55"/>
      <c r="C1049" s="22"/>
      <c r="D1049" s="23"/>
      <c r="E1049" s="16"/>
      <c r="F1049" s="16"/>
      <c r="G1049" s="72" t="str">
        <f>IF(OR(E1049="",F1049=""),"",NETWORKDAYS(E1049,F1049,Lister!$D$7:$D$13))</f>
        <v/>
      </c>
      <c r="H1049" s="19"/>
      <c r="I1049" s="32" t="str">
        <f t="shared" si="112"/>
        <v/>
      </c>
      <c r="J1049" s="18"/>
      <c r="K1049" s="18"/>
      <c r="L1049" s="46" t="str">
        <f t="shared" si="113"/>
        <v/>
      </c>
      <c r="M1049" s="20"/>
      <c r="N1049" s="31" t="str">
        <f t="shared" si="114"/>
        <v/>
      </c>
      <c r="O1049" s="20"/>
      <c r="P1049" s="20"/>
      <c r="Q1049" s="46" t="str">
        <f>IFERROR(MAX(IF(OR(O1049="",P1049=""),"",IF(AND(AND(MONTH(E1049)&gt;=7,MONTH(E1049)&lt;8),AND(MONTH(F1049)&gt;=7,MONTH(F1049)&lt;8)),(NETWORKDAYS(E1049,F1049,Lister!$D$7:$D$13)-O1049)*N1049/NETWORKDAYS(Lister!$D$19,Lister!$E$19,Lister!$D$7:$D$13),IF(AND(AND(MONTH(E1049)&gt;=7,MONTH(E1049)&lt;8),MONTH(F1049)&gt;7),(NETWORKDAYS(E1049,Lister!$E$19,Lister!$D$7:$D$13)-O1049)*N1049/NETWORKDAYS(Lister!$D$19,Lister!$E$19,Lister!$D$7:$D$13),IF(MONTH(E1049)&gt;7,0)))),0),"")</f>
        <v/>
      </c>
      <c r="R1049" s="46" t="str">
        <f>IFERROR(MAX(IF(OR(O1049="",P1049=""),"",IF(AND(AND(MONTH(E1049)&gt;=8,MONTH(E1049)&lt;9),AND(MONTH(F1049)&gt;=8,MONTH(F1049)&lt;9)),(NETWORKDAYS(E1049,F1049,Lister!$D$7:$D$13)-P1049)*N1049/NETWORKDAYS(Lister!$D$20,Lister!$E$20,Lister!$D$7:$D$13),IF(AND(MONTH(E1049)=7,MONTH(F1049)=8),(NETWORKDAYS(Lister!$D$20,F1049,Lister!$D$7:$D$13)-P1049)*N1049/NETWORKDAYS(Lister!$D$20,Lister!$E$20,Lister!$D$7:$D$13),IF(AND(MONTH(E1049)=7,MONTH(F1049)=7),0)))),0),"")</f>
        <v/>
      </c>
      <c r="S1049" s="31" t="str">
        <f t="shared" si="115"/>
        <v/>
      </c>
      <c r="T1049" s="31" t="str">
        <f t="shared" si="116"/>
        <v/>
      </c>
      <c r="U1049" s="51" t="str">
        <f t="shared" si="117"/>
        <v/>
      </c>
    </row>
    <row r="1050" spans="1:21" x14ac:dyDescent="0.25">
      <c r="A1050" s="13" t="str">
        <f t="shared" si="118"/>
        <v/>
      </c>
      <c r="B1050" s="55"/>
      <c r="C1050" s="22"/>
      <c r="D1050" s="23"/>
      <c r="E1050" s="16"/>
      <c r="F1050" s="16"/>
      <c r="G1050" s="72" t="str">
        <f>IF(OR(E1050="",F1050=""),"",NETWORKDAYS(E1050,F1050,Lister!$D$7:$D$13))</f>
        <v/>
      </c>
      <c r="H1050" s="19"/>
      <c r="I1050" s="32" t="str">
        <f t="shared" si="112"/>
        <v/>
      </c>
      <c r="J1050" s="18"/>
      <c r="K1050" s="18"/>
      <c r="L1050" s="46" t="str">
        <f t="shared" si="113"/>
        <v/>
      </c>
      <c r="M1050" s="20"/>
      <c r="N1050" s="31" t="str">
        <f t="shared" si="114"/>
        <v/>
      </c>
      <c r="O1050" s="20"/>
      <c r="P1050" s="20"/>
      <c r="Q1050" s="46" t="str">
        <f>IFERROR(MAX(IF(OR(O1050="",P1050=""),"",IF(AND(AND(MONTH(E1050)&gt;=7,MONTH(E1050)&lt;8),AND(MONTH(F1050)&gt;=7,MONTH(F1050)&lt;8)),(NETWORKDAYS(E1050,F1050,Lister!$D$7:$D$13)-O1050)*N1050/NETWORKDAYS(Lister!$D$19,Lister!$E$19,Lister!$D$7:$D$13),IF(AND(AND(MONTH(E1050)&gt;=7,MONTH(E1050)&lt;8),MONTH(F1050)&gt;7),(NETWORKDAYS(E1050,Lister!$E$19,Lister!$D$7:$D$13)-O1050)*N1050/NETWORKDAYS(Lister!$D$19,Lister!$E$19,Lister!$D$7:$D$13),IF(MONTH(E1050)&gt;7,0)))),0),"")</f>
        <v/>
      </c>
      <c r="R1050" s="46" t="str">
        <f>IFERROR(MAX(IF(OR(O1050="",P1050=""),"",IF(AND(AND(MONTH(E1050)&gt;=8,MONTH(E1050)&lt;9),AND(MONTH(F1050)&gt;=8,MONTH(F1050)&lt;9)),(NETWORKDAYS(E1050,F1050,Lister!$D$7:$D$13)-P1050)*N1050/NETWORKDAYS(Lister!$D$20,Lister!$E$20,Lister!$D$7:$D$13),IF(AND(MONTH(E1050)=7,MONTH(F1050)=8),(NETWORKDAYS(Lister!$D$20,F1050,Lister!$D$7:$D$13)-P1050)*N1050/NETWORKDAYS(Lister!$D$20,Lister!$E$20,Lister!$D$7:$D$13),IF(AND(MONTH(E1050)=7,MONTH(F1050)=7),0)))),0),"")</f>
        <v/>
      </c>
      <c r="S1050" s="31" t="str">
        <f t="shared" si="115"/>
        <v/>
      </c>
      <c r="T1050" s="31" t="str">
        <f t="shared" si="116"/>
        <v/>
      </c>
      <c r="U1050" s="51" t="str">
        <f t="shared" si="117"/>
        <v/>
      </c>
    </row>
    <row r="1051" spans="1:21" x14ac:dyDescent="0.25">
      <c r="A1051" s="13" t="str">
        <f t="shared" si="118"/>
        <v/>
      </c>
      <c r="B1051" s="55"/>
      <c r="C1051" s="22"/>
      <c r="D1051" s="23"/>
      <c r="E1051" s="16"/>
      <c r="F1051" s="16"/>
      <c r="G1051" s="72" t="str">
        <f>IF(OR(E1051="",F1051=""),"",NETWORKDAYS(E1051,F1051,Lister!$D$7:$D$13))</f>
        <v/>
      </c>
      <c r="H1051" s="19"/>
      <c r="I1051" s="32" t="str">
        <f t="shared" si="112"/>
        <v/>
      </c>
      <c r="J1051" s="18"/>
      <c r="K1051" s="18"/>
      <c r="L1051" s="46" t="str">
        <f t="shared" si="113"/>
        <v/>
      </c>
      <c r="M1051" s="20"/>
      <c r="N1051" s="31" t="str">
        <f t="shared" si="114"/>
        <v/>
      </c>
      <c r="O1051" s="20"/>
      <c r="P1051" s="20"/>
      <c r="Q1051" s="46" t="str">
        <f>IFERROR(MAX(IF(OR(O1051="",P1051=""),"",IF(AND(AND(MONTH(E1051)&gt;=7,MONTH(E1051)&lt;8),AND(MONTH(F1051)&gt;=7,MONTH(F1051)&lt;8)),(NETWORKDAYS(E1051,F1051,Lister!$D$7:$D$13)-O1051)*N1051/NETWORKDAYS(Lister!$D$19,Lister!$E$19,Lister!$D$7:$D$13),IF(AND(AND(MONTH(E1051)&gt;=7,MONTH(E1051)&lt;8),MONTH(F1051)&gt;7),(NETWORKDAYS(E1051,Lister!$E$19,Lister!$D$7:$D$13)-O1051)*N1051/NETWORKDAYS(Lister!$D$19,Lister!$E$19,Lister!$D$7:$D$13),IF(MONTH(E1051)&gt;7,0)))),0),"")</f>
        <v/>
      </c>
      <c r="R1051" s="46" t="str">
        <f>IFERROR(MAX(IF(OR(O1051="",P1051=""),"",IF(AND(AND(MONTH(E1051)&gt;=8,MONTH(E1051)&lt;9),AND(MONTH(F1051)&gt;=8,MONTH(F1051)&lt;9)),(NETWORKDAYS(E1051,F1051,Lister!$D$7:$D$13)-P1051)*N1051/NETWORKDAYS(Lister!$D$20,Lister!$E$20,Lister!$D$7:$D$13),IF(AND(MONTH(E1051)=7,MONTH(F1051)=8),(NETWORKDAYS(Lister!$D$20,F1051,Lister!$D$7:$D$13)-P1051)*N1051/NETWORKDAYS(Lister!$D$20,Lister!$E$20,Lister!$D$7:$D$13),IF(AND(MONTH(E1051)=7,MONTH(F1051)=7),0)))),0),"")</f>
        <v/>
      </c>
      <c r="S1051" s="31" t="str">
        <f t="shared" si="115"/>
        <v/>
      </c>
      <c r="T1051" s="31" t="str">
        <f t="shared" si="116"/>
        <v/>
      </c>
      <c r="U1051" s="51" t="str">
        <f t="shared" si="117"/>
        <v/>
      </c>
    </row>
    <row r="1052" spans="1:21" x14ac:dyDescent="0.25">
      <c r="A1052" s="13" t="str">
        <f t="shared" si="118"/>
        <v/>
      </c>
      <c r="B1052" s="55"/>
      <c r="C1052" s="22"/>
      <c r="D1052" s="23"/>
      <c r="E1052" s="16"/>
      <c r="F1052" s="16"/>
      <c r="G1052" s="72" t="str">
        <f>IF(OR(E1052="",F1052=""),"",NETWORKDAYS(E1052,F1052,Lister!$D$7:$D$13))</f>
        <v/>
      </c>
      <c r="H1052" s="19"/>
      <c r="I1052" s="32" t="str">
        <f t="shared" si="112"/>
        <v/>
      </c>
      <c r="J1052" s="18"/>
      <c r="K1052" s="18"/>
      <c r="L1052" s="46" t="str">
        <f t="shared" si="113"/>
        <v/>
      </c>
      <c r="M1052" s="20"/>
      <c r="N1052" s="31" t="str">
        <f t="shared" si="114"/>
        <v/>
      </c>
      <c r="O1052" s="20"/>
      <c r="P1052" s="20"/>
      <c r="Q1052" s="46" t="str">
        <f>IFERROR(MAX(IF(OR(O1052="",P1052=""),"",IF(AND(AND(MONTH(E1052)&gt;=7,MONTH(E1052)&lt;8),AND(MONTH(F1052)&gt;=7,MONTH(F1052)&lt;8)),(NETWORKDAYS(E1052,F1052,Lister!$D$7:$D$13)-O1052)*N1052/NETWORKDAYS(Lister!$D$19,Lister!$E$19,Lister!$D$7:$D$13),IF(AND(AND(MONTH(E1052)&gt;=7,MONTH(E1052)&lt;8),MONTH(F1052)&gt;7),(NETWORKDAYS(E1052,Lister!$E$19,Lister!$D$7:$D$13)-O1052)*N1052/NETWORKDAYS(Lister!$D$19,Lister!$E$19,Lister!$D$7:$D$13),IF(MONTH(E1052)&gt;7,0)))),0),"")</f>
        <v/>
      </c>
      <c r="R1052" s="46" t="str">
        <f>IFERROR(MAX(IF(OR(O1052="",P1052=""),"",IF(AND(AND(MONTH(E1052)&gt;=8,MONTH(E1052)&lt;9),AND(MONTH(F1052)&gt;=8,MONTH(F1052)&lt;9)),(NETWORKDAYS(E1052,F1052,Lister!$D$7:$D$13)-P1052)*N1052/NETWORKDAYS(Lister!$D$20,Lister!$E$20,Lister!$D$7:$D$13),IF(AND(MONTH(E1052)=7,MONTH(F1052)=8),(NETWORKDAYS(Lister!$D$20,F1052,Lister!$D$7:$D$13)-P1052)*N1052/NETWORKDAYS(Lister!$D$20,Lister!$E$20,Lister!$D$7:$D$13),IF(AND(MONTH(E1052)=7,MONTH(F1052)=7),0)))),0),"")</f>
        <v/>
      </c>
      <c r="S1052" s="31" t="str">
        <f t="shared" si="115"/>
        <v/>
      </c>
      <c r="T1052" s="31" t="str">
        <f t="shared" si="116"/>
        <v/>
      </c>
      <c r="U1052" s="51" t="str">
        <f t="shared" si="117"/>
        <v/>
      </c>
    </row>
    <row r="1053" spans="1:21" x14ac:dyDescent="0.25">
      <c r="A1053" s="13" t="str">
        <f t="shared" si="118"/>
        <v/>
      </c>
      <c r="B1053" s="55"/>
      <c r="C1053" s="22"/>
      <c r="D1053" s="23"/>
      <c r="E1053" s="16"/>
      <c r="F1053" s="16"/>
      <c r="G1053" s="72" t="str">
        <f>IF(OR(E1053="",F1053=""),"",NETWORKDAYS(E1053,F1053,Lister!$D$7:$D$13))</f>
        <v/>
      </c>
      <c r="H1053" s="19"/>
      <c r="I1053" s="32" t="str">
        <f t="shared" si="112"/>
        <v/>
      </c>
      <c r="J1053" s="18"/>
      <c r="K1053" s="18"/>
      <c r="L1053" s="46" t="str">
        <f t="shared" si="113"/>
        <v/>
      </c>
      <c r="M1053" s="20"/>
      <c r="N1053" s="31" t="str">
        <f t="shared" si="114"/>
        <v/>
      </c>
      <c r="O1053" s="20"/>
      <c r="P1053" s="20"/>
      <c r="Q1053" s="46" t="str">
        <f>IFERROR(MAX(IF(OR(O1053="",P1053=""),"",IF(AND(AND(MONTH(E1053)&gt;=7,MONTH(E1053)&lt;8),AND(MONTH(F1053)&gt;=7,MONTH(F1053)&lt;8)),(NETWORKDAYS(E1053,F1053,Lister!$D$7:$D$13)-O1053)*N1053/NETWORKDAYS(Lister!$D$19,Lister!$E$19,Lister!$D$7:$D$13),IF(AND(AND(MONTH(E1053)&gt;=7,MONTH(E1053)&lt;8),MONTH(F1053)&gt;7),(NETWORKDAYS(E1053,Lister!$E$19,Lister!$D$7:$D$13)-O1053)*N1053/NETWORKDAYS(Lister!$D$19,Lister!$E$19,Lister!$D$7:$D$13),IF(MONTH(E1053)&gt;7,0)))),0),"")</f>
        <v/>
      </c>
      <c r="R1053" s="46" t="str">
        <f>IFERROR(MAX(IF(OR(O1053="",P1053=""),"",IF(AND(AND(MONTH(E1053)&gt;=8,MONTH(E1053)&lt;9),AND(MONTH(F1053)&gt;=8,MONTH(F1053)&lt;9)),(NETWORKDAYS(E1053,F1053,Lister!$D$7:$D$13)-P1053)*N1053/NETWORKDAYS(Lister!$D$20,Lister!$E$20,Lister!$D$7:$D$13),IF(AND(MONTH(E1053)=7,MONTH(F1053)=8),(NETWORKDAYS(Lister!$D$20,F1053,Lister!$D$7:$D$13)-P1053)*N1053/NETWORKDAYS(Lister!$D$20,Lister!$E$20,Lister!$D$7:$D$13),IF(AND(MONTH(E1053)=7,MONTH(F1053)=7),0)))),0),"")</f>
        <v/>
      </c>
      <c r="S1053" s="31" t="str">
        <f t="shared" si="115"/>
        <v/>
      </c>
      <c r="T1053" s="31" t="str">
        <f t="shared" si="116"/>
        <v/>
      </c>
      <c r="U1053" s="51" t="str">
        <f t="shared" si="117"/>
        <v/>
      </c>
    </row>
    <row r="1054" spans="1:21" x14ac:dyDescent="0.25">
      <c r="A1054" s="13" t="str">
        <f t="shared" si="118"/>
        <v/>
      </c>
      <c r="B1054" s="55"/>
      <c r="C1054" s="22"/>
      <c r="D1054" s="23"/>
      <c r="E1054" s="16"/>
      <c r="F1054" s="16"/>
      <c r="G1054" s="72" t="str">
        <f>IF(OR(E1054="",F1054=""),"",NETWORKDAYS(E1054,F1054,Lister!$D$7:$D$13))</f>
        <v/>
      </c>
      <c r="H1054" s="19"/>
      <c r="I1054" s="32" t="str">
        <f t="shared" si="112"/>
        <v/>
      </c>
      <c r="J1054" s="18"/>
      <c r="K1054" s="18"/>
      <c r="L1054" s="46" t="str">
        <f t="shared" si="113"/>
        <v/>
      </c>
      <c r="M1054" s="20"/>
      <c r="N1054" s="31" t="str">
        <f t="shared" si="114"/>
        <v/>
      </c>
      <c r="O1054" s="20"/>
      <c r="P1054" s="20"/>
      <c r="Q1054" s="46" t="str">
        <f>IFERROR(MAX(IF(OR(O1054="",P1054=""),"",IF(AND(AND(MONTH(E1054)&gt;=7,MONTH(E1054)&lt;8),AND(MONTH(F1054)&gt;=7,MONTH(F1054)&lt;8)),(NETWORKDAYS(E1054,F1054,Lister!$D$7:$D$13)-O1054)*N1054/NETWORKDAYS(Lister!$D$19,Lister!$E$19,Lister!$D$7:$D$13),IF(AND(AND(MONTH(E1054)&gt;=7,MONTH(E1054)&lt;8),MONTH(F1054)&gt;7),(NETWORKDAYS(E1054,Lister!$E$19,Lister!$D$7:$D$13)-O1054)*N1054/NETWORKDAYS(Lister!$D$19,Lister!$E$19,Lister!$D$7:$D$13),IF(MONTH(E1054)&gt;7,0)))),0),"")</f>
        <v/>
      </c>
      <c r="R1054" s="46" t="str">
        <f>IFERROR(MAX(IF(OR(O1054="",P1054=""),"",IF(AND(AND(MONTH(E1054)&gt;=8,MONTH(E1054)&lt;9),AND(MONTH(F1054)&gt;=8,MONTH(F1054)&lt;9)),(NETWORKDAYS(E1054,F1054,Lister!$D$7:$D$13)-P1054)*N1054/NETWORKDAYS(Lister!$D$20,Lister!$E$20,Lister!$D$7:$D$13),IF(AND(MONTH(E1054)=7,MONTH(F1054)=8),(NETWORKDAYS(Lister!$D$20,F1054,Lister!$D$7:$D$13)-P1054)*N1054/NETWORKDAYS(Lister!$D$20,Lister!$E$20,Lister!$D$7:$D$13),IF(AND(MONTH(E1054)=7,MONTH(F1054)=7),0)))),0),"")</f>
        <v/>
      </c>
      <c r="S1054" s="31" t="str">
        <f t="shared" si="115"/>
        <v/>
      </c>
      <c r="T1054" s="31" t="str">
        <f t="shared" si="116"/>
        <v/>
      </c>
      <c r="U1054" s="51" t="str">
        <f t="shared" si="117"/>
        <v/>
      </c>
    </row>
    <row r="1055" spans="1:21" x14ac:dyDescent="0.25">
      <c r="A1055" s="13" t="str">
        <f t="shared" si="118"/>
        <v/>
      </c>
      <c r="B1055" s="55"/>
      <c r="C1055" s="22"/>
      <c r="D1055" s="23"/>
      <c r="E1055" s="16"/>
      <c r="F1055" s="16"/>
      <c r="G1055" s="72" t="str">
        <f>IF(OR(E1055="",F1055=""),"",NETWORKDAYS(E1055,F1055,Lister!$D$7:$D$13))</f>
        <v/>
      </c>
      <c r="H1055" s="19"/>
      <c r="I1055" s="32" t="str">
        <f t="shared" si="112"/>
        <v/>
      </c>
      <c r="J1055" s="18"/>
      <c r="K1055" s="18"/>
      <c r="L1055" s="46" t="str">
        <f t="shared" si="113"/>
        <v/>
      </c>
      <c r="M1055" s="20"/>
      <c r="N1055" s="31" t="str">
        <f t="shared" si="114"/>
        <v/>
      </c>
      <c r="O1055" s="20"/>
      <c r="P1055" s="20"/>
      <c r="Q1055" s="46" t="str">
        <f>IFERROR(MAX(IF(OR(O1055="",P1055=""),"",IF(AND(AND(MONTH(E1055)&gt;=7,MONTH(E1055)&lt;8),AND(MONTH(F1055)&gt;=7,MONTH(F1055)&lt;8)),(NETWORKDAYS(E1055,F1055,Lister!$D$7:$D$13)-O1055)*N1055/NETWORKDAYS(Lister!$D$19,Lister!$E$19,Lister!$D$7:$D$13),IF(AND(AND(MONTH(E1055)&gt;=7,MONTH(E1055)&lt;8),MONTH(F1055)&gt;7),(NETWORKDAYS(E1055,Lister!$E$19,Lister!$D$7:$D$13)-O1055)*N1055/NETWORKDAYS(Lister!$D$19,Lister!$E$19,Lister!$D$7:$D$13),IF(MONTH(E1055)&gt;7,0)))),0),"")</f>
        <v/>
      </c>
      <c r="R1055" s="46" t="str">
        <f>IFERROR(MAX(IF(OR(O1055="",P1055=""),"",IF(AND(AND(MONTH(E1055)&gt;=8,MONTH(E1055)&lt;9),AND(MONTH(F1055)&gt;=8,MONTH(F1055)&lt;9)),(NETWORKDAYS(E1055,F1055,Lister!$D$7:$D$13)-P1055)*N1055/NETWORKDAYS(Lister!$D$20,Lister!$E$20,Lister!$D$7:$D$13),IF(AND(MONTH(E1055)=7,MONTH(F1055)=8),(NETWORKDAYS(Lister!$D$20,F1055,Lister!$D$7:$D$13)-P1055)*N1055/NETWORKDAYS(Lister!$D$20,Lister!$E$20,Lister!$D$7:$D$13),IF(AND(MONTH(E1055)=7,MONTH(F1055)=7),0)))),0),"")</f>
        <v/>
      </c>
      <c r="S1055" s="31" t="str">
        <f t="shared" si="115"/>
        <v/>
      </c>
      <c r="T1055" s="31" t="str">
        <f t="shared" si="116"/>
        <v/>
      </c>
      <c r="U1055" s="51" t="str">
        <f t="shared" si="117"/>
        <v/>
      </c>
    </row>
    <row r="1056" spans="1:21" x14ac:dyDescent="0.25">
      <c r="A1056" s="13" t="str">
        <f t="shared" si="118"/>
        <v/>
      </c>
      <c r="B1056" s="55"/>
      <c r="C1056" s="22"/>
      <c r="D1056" s="23"/>
      <c r="E1056" s="16"/>
      <c r="F1056" s="16"/>
      <c r="G1056" s="72" t="str">
        <f>IF(OR(E1056="",F1056=""),"",NETWORKDAYS(E1056,F1056,Lister!$D$7:$D$13))</f>
        <v/>
      </c>
      <c r="H1056" s="19"/>
      <c r="I1056" s="32" t="str">
        <f t="shared" si="112"/>
        <v/>
      </c>
      <c r="J1056" s="18"/>
      <c r="K1056" s="18"/>
      <c r="L1056" s="46" t="str">
        <f t="shared" si="113"/>
        <v/>
      </c>
      <c r="M1056" s="20"/>
      <c r="N1056" s="31" t="str">
        <f t="shared" si="114"/>
        <v/>
      </c>
      <c r="O1056" s="20"/>
      <c r="P1056" s="20"/>
      <c r="Q1056" s="46" t="str">
        <f>IFERROR(MAX(IF(OR(O1056="",P1056=""),"",IF(AND(AND(MONTH(E1056)&gt;=7,MONTH(E1056)&lt;8),AND(MONTH(F1056)&gt;=7,MONTH(F1056)&lt;8)),(NETWORKDAYS(E1056,F1056,Lister!$D$7:$D$13)-O1056)*N1056/NETWORKDAYS(Lister!$D$19,Lister!$E$19,Lister!$D$7:$D$13),IF(AND(AND(MONTH(E1056)&gt;=7,MONTH(E1056)&lt;8),MONTH(F1056)&gt;7),(NETWORKDAYS(E1056,Lister!$E$19,Lister!$D$7:$D$13)-O1056)*N1056/NETWORKDAYS(Lister!$D$19,Lister!$E$19,Lister!$D$7:$D$13),IF(MONTH(E1056)&gt;7,0)))),0),"")</f>
        <v/>
      </c>
      <c r="R1056" s="46" t="str">
        <f>IFERROR(MAX(IF(OR(O1056="",P1056=""),"",IF(AND(AND(MONTH(E1056)&gt;=8,MONTH(E1056)&lt;9),AND(MONTH(F1056)&gt;=8,MONTH(F1056)&lt;9)),(NETWORKDAYS(E1056,F1056,Lister!$D$7:$D$13)-P1056)*N1056/NETWORKDAYS(Lister!$D$20,Lister!$E$20,Lister!$D$7:$D$13),IF(AND(MONTH(E1056)=7,MONTH(F1056)=8),(NETWORKDAYS(Lister!$D$20,F1056,Lister!$D$7:$D$13)-P1056)*N1056/NETWORKDAYS(Lister!$D$20,Lister!$E$20,Lister!$D$7:$D$13),IF(AND(MONTH(E1056)=7,MONTH(F1056)=7),0)))),0),"")</f>
        <v/>
      </c>
      <c r="S1056" s="31" t="str">
        <f t="shared" si="115"/>
        <v/>
      </c>
      <c r="T1056" s="31" t="str">
        <f t="shared" si="116"/>
        <v/>
      </c>
      <c r="U1056" s="51" t="str">
        <f t="shared" si="117"/>
        <v/>
      </c>
    </row>
    <row r="1057" spans="1:21" x14ac:dyDescent="0.25">
      <c r="A1057" s="13" t="str">
        <f t="shared" si="118"/>
        <v/>
      </c>
      <c r="B1057" s="55"/>
      <c r="C1057" s="22"/>
      <c r="D1057" s="23"/>
      <c r="E1057" s="16"/>
      <c r="F1057" s="16"/>
      <c r="G1057" s="72" t="str">
        <f>IF(OR(E1057="",F1057=""),"",NETWORKDAYS(E1057,F1057,Lister!$D$7:$D$13))</f>
        <v/>
      </c>
      <c r="H1057" s="19"/>
      <c r="I1057" s="32" t="str">
        <f t="shared" si="112"/>
        <v/>
      </c>
      <c r="J1057" s="18"/>
      <c r="K1057" s="18"/>
      <c r="L1057" s="46" t="str">
        <f t="shared" si="113"/>
        <v/>
      </c>
      <c r="M1057" s="20"/>
      <c r="N1057" s="31" t="str">
        <f t="shared" si="114"/>
        <v/>
      </c>
      <c r="O1057" s="20"/>
      <c r="P1057" s="20"/>
      <c r="Q1057" s="46" t="str">
        <f>IFERROR(MAX(IF(OR(O1057="",P1057=""),"",IF(AND(AND(MONTH(E1057)&gt;=7,MONTH(E1057)&lt;8),AND(MONTH(F1057)&gt;=7,MONTH(F1057)&lt;8)),(NETWORKDAYS(E1057,F1057,Lister!$D$7:$D$13)-O1057)*N1057/NETWORKDAYS(Lister!$D$19,Lister!$E$19,Lister!$D$7:$D$13),IF(AND(AND(MONTH(E1057)&gt;=7,MONTH(E1057)&lt;8),MONTH(F1057)&gt;7),(NETWORKDAYS(E1057,Lister!$E$19,Lister!$D$7:$D$13)-O1057)*N1057/NETWORKDAYS(Lister!$D$19,Lister!$E$19,Lister!$D$7:$D$13),IF(MONTH(E1057)&gt;7,0)))),0),"")</f>
        <v/>
      </c>
      <c r="R1057" s="46" t="str">
        <f>IFERROR(MAX(IF(OR(O1057="",P1057=""),"",IF(AND(AND(MONTH(E1057)&gt;=8,MONTH(E1057)&lt;9),AND(MONTH(F1057)&gt;=8,MONTH(F1057)&lt;9)),(NETWORKDAYS(E1057,F1057,Lister!$D$7:$D$13)-P1057)*N1057/NETWORKDAYS(Lister!$D$20,Lister!$E$20,Lister!$D$7:$D$13),IF(AND(MONTH(E1057)=7,MONTH(F1057)=8),(NETWORKDAYS(Lister!$D$20,F1057,Lister!$D$7:$D$13)-P1057)*N1057/NETWORKDAYS(Lister!$D$20,Lister!$E$20,Lister!$D$7:$D$13),IF(AND(MONTH(E1057)=7,MONTH(F1057)=7),0)))),0),"")</f>
        <v/>
      </c>
      <c r="S1057" s="31" t="str">
        <f t="shared" si="115"/>
        <v/>
      </c>
      <c r="T1057" s="31" t="str">
        <f t="shared" si="116"/>
        <v/>
      </c>
      <c r="U1057" s="51" t="str">
        <f t="shared" si="117"/>
        <v/>
      </c>
    </row>
    <row r="1058" spans="1:21" x14ac:dyDescent="0.25">
      <c r="A1058" s="13" t="str">
        <f t="shared" si="118"/>
        <v/>
      </c>
      <c r="B1058" s="55"/>
      <c r="C1058" s="22"/>
      <c r="D1058" s="23"/>
      <c r="E1058" s="16"/>
      <c r="F1058" s="16"/>
      <c r="G1058" s="72" t="str">
        <f>IF(OR(E1058="",F1058=""),"",NETWORKDAYS(E1058,F1058,Lister!$D$7:$D$13))</f>
        <v/>
      </c>
      <c r="H1058" s="19"/>
      <c r="I1058" s="32" t="str">
        <f t="shared" si="112"/>
        <v/>
      </c>
      <c r="J1058" s="18"/>
      <c r="K1058" s="18"/>
      <c r="L1058" s="46" t="str">
        <f t="shared" si="113"/>
        <v/>
      </c>
      <c r="M1058" s="20"/>
      <c r="N1058" s="31" t="str">
        <f t="shared" si="114"/>
        <v/>
      </c>
      <c r="O1058" s="20"/>
      <c r="P1058" s="20"/>
      <c r="Q1058" s="46" t="str">
        <f>IFERROR(MAX(IF(OR(O1058="",P1058=""),"",IF(AND(AND(MONTH(E1058)&gt;=7,MONTH(E1058)&lt;8),AND(MONTH(F1058)&gt;=7,MONTH(F1058)&lt;8)),(NETWORKDAYS(E1058,F1058,Lister!$D$7:$D$13)-O1058)*N1058/NETWORKDAYS(Lister!$D$19,Lister!$E$19,Lister!$D$7:$D$13),IF(AND(AND(MONTH(E1058)&gt;=7,MONTH(E1058)&lt;8),MONTH(F1058)&gt;7),(NETWORKDAYS(E1058,Lister!$E$19,Lister!$D$7:$D$13)-O1058)*N1058/NETWORKDAYS(Lister!$D$19,Lister!$E$19,Lister!$D$7:$D$13),IF(MONTH(E1058)&gt;7,0)))),0),"")</f>
        <v/>
      </c>
      <c r="R1058" s="46" t="str">
        <f>IFERROR(MAX(IF(OR(O1058="",P1058=""),"",IF(AND(AND(MONTH(E1058)&gt;=8,MONTH(E1058)&lt;9),AND(MONTH(F1058)&gt;=8,MONTH(F1058)&lt;9)),(NETWORKDAYS(E1058,F1058,Lister!$D$7:$D$13)-P1058)*N1058/NETWORKDAYS(Lister!$D$20,Lister!$E$20,Lister!$D$7:$D$13),IF(AND(MONTH(E1058)=7,MONTH(F1058)=8),(NETWORKDAYS(Lister!$D$20,F1058,Lister!$D$7:$D$13)-P1058)*N1058/NETWORKDAYS(Lister!$D$20,Lister!$E$20,Lister!$D$7:$D$13),IF(AND(MONTH(E1058)=7,MONTH(F1058)=7),0)))),0),"")</f>
        <v/>
      </c>
      <c r="S1058" s="31" t="str">
        <f t="shared" si="115"/>
        <v/>
      </c>
      <c r="T1058" s="31" t="str">
        <f t="shared" si="116"/>
        <v/>
      </c>
      <c r="U1058" s="51" t="str">
        <f t="shared" si="117"/>
        <v/>
      </c>
    </row>
    <row r="1059" spans="1:21" x14ac:dyDescent="0.25">
      <c r="A1059" s="13" t="str">
        <f t="shared" si="118"/>
        <v/>
      </c>
      <c r="B1059" s="55"/>
      <c r="C1059" s="22"/>
      <c r="D1059" s="23"/>
      <c r="E1059" s="16"/>
      <c r="F1059" s="16"/>
      <c r="G1059" s="72" t="str">
        <f>IF(OR(E1059="",F1059=""),"",NETWORKDAYS(E1059,F1059,Lister!$D$7:$D$13))</f>
        <v/>
      </c>
      <c r="H1059" s="19"/>
      <c r="I1059" s="32" t="str">
        <f t="shared" si="112"/>
        <v/>
      </c>
      <c r="J1059" s="18"/>
      <c r="K1059" s="18"/>
      <c r="L1059" s="46" t="str">
        <f t="shared" si="113"/>
        <v/>
      </c>
      <c r="M1059" s="20"/>
      <c r="N1059" s="31" t="str">
        <f t="shared" si="114"/>
        <v/>
      </c>
      <c r="O1059" s="20"/>
      <c r="P1059" s="20"/>
      <c r="Q1059" s="46" t="str">
        <f>IFERROR(MAX(IF(OR(O1059="",P1059=""),"",IF(AND(AND(MONTH(E1059)&gt;=7,MONTH(E1059)&lt;8),AND(MONTH(F1059)&gt;=7,MONTH(F1059)&lt;8)),(NETWORKDAYS(E1059,F1059,Lister!$D$7:$D$13)-O1059)*N1059/NETWORKDAYS(Lister!$D$19,Lister!$E$19,Lister!$D$7:$D$13),IF(AND(AND(MONTH(E1059)&gt;=7,MONTH(E1059)&lt;8),MONTH(F1059)&gt;7),(NETWORKDAYS(E1059,Lister!$E$19,Lister!$D$7:$D$13)-O1059)*N1059/NETWORKDAYS(Lister!$D$19,Lister!$E$19,Lister!$D$7:$D$13),IF(MONTH(E1059)&gt;7,0)))),0),"")</f>
        <v/>
      </c>
      <c r="R1059" s="46" t="str">
        <f>IFERROR(MAX(IF(OR(O1059="",P1059=""),"",IF(AND(AND(MONTH(E1059)&gt;=8,MONTH(E1059)&lt;9),AND(MONTH(F1059)&gt;=8,MONTH(F1059)&lt;9)),(NETWORKDAYS(E1059,F1059,Lister!$D$7:$D$13)-P1059)*N1059/NETWORKDAYS(Lister!$D$20,Lister!$E$20,Lister!$D$7:$D$13),IF(AND(MONTH(E1059)=7,MONTH(F1059)=8),(NETWORKDAYS(Lister!$D$20,F1059,Lister!$D$7:$D$13)-P1059)*N1059/NETWORKDAYS(Lister!$D$20,Lister!$E$20,Lister!$D$7:$D$13),IF(AND(MONTH(E1059)=7,MONTH(F1059)=7),0)))),0),"")</f>
        <v/>
      </c>
      <c r="S1059" s="31" t="str">
        <f t="shared" si="115"/>
        <v/>
      </c>
      <c r="T1059" s="31" t="str">
        <f t="shared" si="116"/>
        <v/>
      </c>
      <c r="U1059" s="51" t="str">
        <f t="shared" si="117"/>
        <v/>
      </c>
    </row>
    <row r="1060" spans="1:21" x14ac:dyDescent="0.25">
      <c r="A1060" s="13" t="str">
        <f t="shared" si="118"/>
        <v/>
      </c>
      <c r="B1060" s="55"/>
      <c r="C1060" s="22"/>
      <c r="D1060" s="23"/>
      <c r="E1060" s="16"/>
      <c r="F1060" s="16"/>
      <c r="G1060" s="72" t="str">
        <f>IF(OR(E1060="",F1060=""),"",NETWORKDAYS(E1060,F1060,Lister!$D$7:$D$13))</f>
        <v/>
      </c>
      <c r="H1060" s="19"/>
      <c r="I1060" s="32" t="str">
        <f t="shared" si="112"/>
        <v/>
      </c>
      <c r="J1060" s="18"/>
      <c r="K1060" s="18"/>
      <c r="L1060" s="46" t="str">
        <f t="shared" si="113"/>
        <v/>
      </c>
      <c r="M1060" s="20"/>
      <c r="N1060" s="31" t="str">
        <f t="shared" si="114"/>
        <v/>
      </c>
      <c r="O1060" s="20"/>
      <c r="P1060" s="20"/>
      <c r="Q1060" s="46" t="str">
        <f>IFERROR(MAX(IF(OR(O1060="",P1060=""),"",IF(AND(AND(MONTH(E1060)&gt;=7,MONTH(E1060)&lt;8),AND(MONTH(F1060)&gt;=7,MONTH(F1060)&lt;8)),(NETWORKDAYS(E1060,F1060,Lister!$D$7:$D$13)-O1060)*N1060/NETWORKDAYS(Lister!$D$19,Lister!$E$19,Lister!$D$7:$D$13),IF(AND(AND(MONTH(E1060)&gt;=7,MONTH(E1060)&lt;8),MONTH(F1060)&gt;7),(NETWORKDAYS(E1060,Lister!$E$19,Lister!$D$7:$D$13)-O1060)*N1060/NETWORKDAYS(Lister!$D$19,Lister!$E$19,Lister!$D$7:$D$13),IF(MONTH(E1060)&gt;7,0)))),0),"")</f>
        <v/>
      </c>
      <c r="R1060" s="46" t="str">
        <f>IFERROR(MAX(IF(OR(O1060="",P1060=""),"",IF(AND(AND(MONTH(E1060)&gt;=8,MONTH(E1060)&lt;9),AND(MONTH(F1060)&gt;=8,MONTH(F1060)&lt;9)),(NETWORKDAYS(E1060,F1060,Lister!$D$7:$D$13)-P1060)*N1060/NETWORKDAYS(Lister!$D$20,Lister!$E$20,Lister!$D$7:$D$13),IF(AND(MONTH(E1060)=7,MONTH(F1060)=8),(NETWORKDAYS(Lister!$D$20,F1060,Lister!$D$7:$D$13)-P1060)*N1060/NETWORKDAYS(Lister!$D$20,Lister!$E$20,Lister!$D$7:$D$13),IF(AND(MONTH(E1060)=7,MONTH(F1060)=7),0)))),0),"")</f>
        <v/>
      </c>
      <c r="S1060" s="31" t="str">
        <f t="shared" si="115"/>
        <v/>
      </c>
      <c r="T1060" s="31" t="str">
        <f t="shared" si="116"/>
        <v/>
      </c>
      <c r="U1060" s="51" t="str">
        <f t="shared" si="117"/>
        <v/>
      </c>
    </row>
    <row r="1061" spans="1:21" x14ac:dyDescent="0.25">
      <c r="A1061" s="13" t="str">
        <f t="shared" si="118"/>
        <v/>
      </c>
      <c r="B1061" s="55"/>
      <c r="C1061" s="22"/>
      <c r="D1061" s="23"/>
      <c r="E1061" s="16"/>
      <c r="F1061" s="16"/>
      <c r="G1061" s="72" t="str">
        <f>IF(OR(E1061="",F1061=""),"",NETWORKDAYS(E1061,F1061,Lister!$D$7:$D$13))</f>
        <v/>
      </c>
      <c r="H1061" s="19"/>
      <c r="I1061" s="32" t="str">
        <f t="shared" si="112"/>
        <v/>
      </c>
      <c r="J1061" s="18"/>
      <c r="K1061" s="18"/>
      <c r="L1061" s="46" t="str">
        <f t="shared" si="113"/>
        <v/>
      </c>
      <c r="M1061" s="20"/>
      <c r="N1061" s="31" t="str">
        <f t="shared" si="114"/>
        <v/>
      </c>
      <c r="O1061" s="20"/>
      <c r="P1061" s="20"/>
      <c r="Q1061" s="46" t="str">
        <f>IFERROR(MAX(IF(OR(O1061="",P1061=""),"",IF(AND(AND(MONTH(E1061)&gt;=7,MONTH(E1061)&lt;8),AND(MONTH(F1061)&gt;=7,MONTH(F1061)&lt;8)),(NETWORKDAYS(E1061,F1061,Lister!$D$7:$D$13)-O1061)*N1061/NETWORKDAYS(Lister!$D$19,Lister!$E$19,Lister!$D$7:$D$13),IF(AND(AND(MONTH(E1061)&gt;=7,MONTH(E1061)&lt;8),MONTH(F1061)&gt;7),(NETWORKDAYS(E1061,Lister!$E$19,Lister!$D$7:$D$13)-O1061)*N1061/NETWORKDAYS(Lister!$D$19,Lister!$E$19,Lister!$D$7:$D$13),IF(MONTH(E1061)&gt;7,0)))),0),"")</f>
        <v/>
      </c>
      <c r="R1061" s="46" t="str">
        <f>IFERROR(MAX(IF(OR(O1061="",P1061=""),"",IF(AND(AND(MONTH(E1061)&gt;=8,MONTH(E1061)&lt;9),AND(MONTH(F1061)&gt;=8,MONTH(F1061)&lt;9)),(NETWORKDAYS(E1061,F1061,Lister!$D$7:$D$13)-P1061)*N1061/NETWORKDAYS(Lister!$D$20,Lister!$E$20,Lister!$D$7:$D$13),IF(AND(MONTH(E1061)=7,MONTH(F1061)=8),(NETWORKDAYS(Lister!$D$20,F1061,Lister!$D$7:$D$13)-P1061)*N1061/NETWORKDAYS(Lister!$D$20,Lister!$E$20,Lister!$D$7:$D$13),IF(AND(MONTH(E1061)=7,MONTH(F1061)=7),0)))),0),"")</f>
        <v/>
      </c>
      <c r="S1061" s="31" t="str">
        <f t="shared" si="115"/>
        <v/>
      </c>
      <c r="T1061" s="31" t="str">
        <f t="shared" si="116"/>
        <v/>
      </c>
      <c r="U1061" s="51" t="str">
        <f t="shared" si="117"/>
        <v/>
      </c>
    </row>
    <row r="1062" spans="1:21" x14ac:dyDescent="0.25">
      <c r="A1062" s="13" t="str">
        <f t="shared" si="118"/>
        <v/>
      </c>
      <c r="B1062" s="55"/>
      <c r="C1062" s="22"/>
      <c r="D1062" s="23"/>
      <c r="E1062" s="16"/>
      <c r="F1062" s="16"/>
      <c r="G1062" s="72" t="str">
        <f>IF(OR(E1062="",F1062=""),"",NETWORKDAYS(E1062,F1062,Lister!$D$7:$D$13))</f>
        <v/>
      </c>
      <c r="H1062" s="19"/>
      <c r="I1062" s="32" t="str">
        <f t="shared" si="112"/>
        <v/>
      </c>
      <c r="J1062" s="18"/>
      <c r="K1062" s="18"/>
      <c r="L1062" s="46" t="str">
        <f t="shared" si="113"/>
        <v/>
      </c>
      <c r="M1062" s="20"/>
      <c r="N1062" s="31" t="str">
        <f t="shared" si="114"/>
        <v/>
      </c>
      <c r="O1062" s="20"/>
      <c r="P1062" s="20"/>
      <c r="Q1062" s="46" t="str">
        <f>IFERROR(MAX(IF(OR(O1062="",P1062=""),"",IF(AND(AND(MONTH(E1062)&gt;=7,MONTH(E1062)&lt;8),AND(MONTH(F1062)&gt;=7,MONTH(F1062)&lt;8)),(NETWORKDAYS(E1062,F1062,Lister!$D$7:$D$13)-O1062)*N1062/NETWORKDAYS(Lister!$D$19,Lister!$E$19,Lister!$D$7:$D$13),IF(AND(AND(MONTH(E1062)&gt;=7,MONTH(E1062)&lt;8),MONTH(F1062)&gt;7),(NETWORKDAYS(E1062,Lister!$E$19,Lister!$D$7:$D$13)-O1062)*N1062/NETWORKDAYS(Lister!$D$19,Lister!$E$19,Lister!$D$7:$D$13),IF(MONTH(E1062)&gt;7,0)))),0),"")</f>
        <v/>
      </c>
      <c r="R1062" s="46" t="str">
        <f>IFERROR(MAX(IF(OR(O1062="",P1062=""),"",IF(AND(AND(MONTH(E1062)&gt;=8,MONTH(E1062)&lt;9),AND(MONTH(F1062)&gt;=8,MONTH(F1062)&lt;9)),(NETWORKDAYS(E1062,F1062,Lister!$D$7:$D$13)-P1062)*N1062/NETWORKDAYS(Lister!$D$20,Lister!$E$20,Lister!$D$7:$D$13),IF(AND(MONTH(E1062)=7,MONTH(F1062)=8),(NETWORKDAYS(Lister!$D$20,F1062,Lister!$D$7:$D$13)-P1062)*N1062/NETWORKDAYS(Lister!$D$20,Lister!$E$20,Lister!$D$7:$D$13),IF(AND(MONTH(E1062)=7,MONTH(F1062)=7),0)))),0),"")</f>
        <v/>
      </c>
      <c r="S1062" s="31" t="str">
        <f t="shared" si="115"/>
        <v/>
      </c>
      <c r="T1062" s="31" t="str">
        <f t="shared" si="116"/>
        <v/>
      </c>
      <c r="U1062" s="51" t="str">
        <f t="shared" si="117"/>
        <v/>
      </c>
    </row>
    <row r="1063" spans="1:21" x14ac:dyDescent="0.25">
      <c r="A1063" s="13" t="str">
        <f t="shared" si="118"/>
        <v/>
      </c>
      <c r="B1063" s="55"/>
      <c r="C1063" s="22"/>
      <c r="D1063" s="23"/>
      <c r="E1063" s="16"/>
      <c r="F1063" s="16"/>
      <c r="G1063" s="72" t="str">
        <f>IF(OR(E1063="",F1063=""),"",NETWORKDAYS(E1063,F1063,Lister!$D$7:$D$13))</f>
        <v/>
      </c>
      <c r="H1063" s="19"/>
      <c r="I1063" s="32" t="str">
        <f t="shared" si="112"/>
        <v/>
      </c>
      <c r="J1063" s="18"/>
      <c r="K1063" s="18"/>
      <c r="L1063" s="46" t="str">
        <f t="shared" si="113"/>
        <v/>
      </c>
      <c r="M1063" s="20"/>
      <c r="N1063" s="31" t="str">
        <f t="shared" si="114"/>
        <v/>
      </c>
      <c r="O1063" s="20"/>
      <c r="P1063" s="20"/>
      <c r="Q1063" s="46" t="str">
        <f>IFERROR(MAX(IF(OR(O1063="",P1063=""),"",IF(AND(AND(MONTH(E1063)&gt;=7,MONTH(E1063)&lt;8),AND(MONTH(F1063)&gt;=7,MONTH(F1063)&lt;8)),(NETWORKDAYS(E1063,F1063,Lister!$D$7:$D$13)-O1063)*N1063/NETWORKDAYS(Lister!$D$19,Lister!$E$19,Lister!$D$7:$D$13),IF(AND(AND(MONTH(E1063)&gt;=7,MONTH(E1063)&lt;8),MONTH(F1063)&gt;7),(NETWORKDAYS(E1063,Lister!$E$19,Lister!$D$7:$D$13)-O1063)*N1063/NETWORKDAYS(Lister!$D$19,Lister!$E$19,Lister!$D$7:$D$13),IF(MONTH(E1063)&gt;7,0)))),0),"")</f>
        <v/>
      </c>
      <c r="R1063" s="46" t="str">
        <f>IFERROR(MAX(IF(OR(O1063="",P1063=""),"",IF(AND(AND(MONTH(E1063)&gt;=8,MONTH(E1063)&lt;9),AND(MONTH(F1063)&gt;=8,MONTH(F1063)&lt;9)),(NETWORKDAYS(E1063,F1063,Lister!$D$7:$D$13)-P1063)*N1063/NETWORKDAYS(Lister!$D$20,Lister!$E$20,Lister!$D$7:$D$13),IF(AND(MONTH(E1063)=7,MONTH(F1063)=8),(NETWORKDAYS(Lister!$D$20,F1063,Lister!$D$7:$D$13)-P1063)*N1063/NETWORKDAYS(Lister!$D$20,Lister!$E$20,Lister!$D$7:$D$13),IF(AND(MONTH(E1063)=7,MONTH(F1063)=7),0)))),0),"")</f>
        <v/>
      </c>
      <c r="S1063" s="31" t="str">
        <f t="shared" si="115"/>
        <v/>
      </c>
      <c r="T1063" s="31" t="str">
        <f t="shared" si="116"/>
        <v/>
      </c>
      <c r="U1063" s="51" t="str">
        <f t="shared" si="117"/>
        <v/>
      </c>
    </row>
    <row r="1064" spans="1:21" x14ac:dyDescent="0.25">
      <c r="A1064" s="13" t="str">
        <f t="shared" si="118"/>
        <v/>
      </c>
      <c r="B1064" s="55"/>
      <c r="C1064" s="22"/>
      <c r="D1064" s="23"/>
      <c r="E1064" s="16"/>
      <c r="F1064" s="16"/>
      <c r="G1064" s="72" t="str">
        <f>IF(OR(E1064="",F1064=""),"",NETWORKDAYS(E1064,F1064,Lister!$D$7:$D$13))</f>
        <v/>
      </c>
      <c r="H1064" s="19"/>
      <c r="I1064" s="32" t="str">
        <f t="shared" si="112"/>
        <v/>
      </c>
      <c r="J1064" s="18"/>
      <c r="K1064" s="18"/>
      <c r="L1064" s="46" t="str">
        <f t="shared" si="113"/>
        <v/>
      </c>
      <c r="M1064" s="20"/>
      <c r="N1064" s="31" t="str">
        <f t="shared" si="114"/>
        <v/>
      </c>
      <c r="O1064" s="20"/>
      <c r="P1064" s="20"/>
      <c r="Q1064" s="46" t="str">
        <f>IFERROR(MAX(IF(OR(O1064="",P1064=""),"",IF(AND(AND(MONTH(E1064)&gt;=7,MONTH(E1064)&lt;8),AND(MONTH(F1064)&gt;=7,MONTH(F1064)&lt;8)),(NETWORKDAYS(E1064,F1064,Lister!$D$7:$D$13)-O1064)*N1064/NETWORKDAYS(Lister!$D$19,Lister!$E$19,Lister!$D$7:$D$13),IF(AND(AND(MONTH(E1064)&gt;=7,MONTH(E1064)&lt;8),MONTH(F1064)&gt;7),(NETWORKDAYS(E1064,Lister!$E$19,Lister!$D$7:$D$13)-O1064)*N1064/NETWORKDAYS(Lister!$D$19,Lister!$E$19,Lister!$D$7:$D$13),IF(MONTH(E1064)&gt;7,0)))),0),"")</f>
        <v/>
      </c>
      <c r="R1064" s="46" t="str">
        <f>IFERROR(MAX(IF(OR(O1064="",P1064=""),"",IF(AND(AND(MONTH(E1064)&gt;=8,MONTH(E1064)&lt;9),AND(MONTH(F1064)&gt;=8,MONTH(F1064)&lt;9)),(NETWORKDAYS(E1064,F1064,Lister!$D$7:$D$13)-P1064)*N1064/NETWORKDAYS(Lister!$D$20,Lister!$E$20,Lister!$D$7:$D$13),IF(AND(MONTH(E1064)=7,MONTH(F1064)=8),(NETWORKDAYS(Lister!$D$20,F1064,Lister!$D$7:$D$13)-P1064)*N1064/NETWORKDAYS(Lister!$D$20,Lister!$E$20,Lister!$D$7:$D$13),IF(AND(MONTH(E1064)=7,MONTH(F1064)=7),0)))),0),"")</f>
        <v/>
      </c>
      <c r="S1064" s="31" t="str">
        <f t="shared" si="115"/>
        <v/>
      </c>
      <c r="T1064" s="31" t="str">
        <f t="shared" si="116"/>
        <v/>
      </c>
      <c r="U1064" s="51" t="str">
        <f t="shared" si="117"/>
        <v/>
      </c>
    </row>
    <row r="1065" spans="1:21" x14ac:dyDescent="0.25">
      <c r="A1065" s="13" t="str">
        <f t="shared" si="118"/>
        <v/>
      </c>
      <c r="B1065" s="55"/>
      <c r="C1065" s="22"/>
      <c r="D1065" s="23"/>
      <c r="E1065" s="16"/>
      <c r="F1065" s="16"/>
      <c r="G1065" s="72" t="str">
        <f>IF(OR(E1065="",F1065=""),"",NETWORKDAYS(E1065,F1065,Lister!$D$7:$D$13))</f>
        <v/>
      </c>
      <c r="H1065" s="19"/>
      <c r="I1065" s="32" t="str">
        <f t="shared" si="112"/>
        <v/>
      </c>
      <c r="J1065" s="18"/>
      <c r="K1065" s="18"/>
      <c r="L1065" s="46" t="str">
        <f t="shared" si="113"/>
        <v/>
      </c>
      <c r="M1065" s="20"/>
      <c r="N1065" s="31" t="str">
        <f t="shared" si="114"/>
        <v/>
      </c>
      <c r="O1065" s="20"/>
      <c r="P1065" s="20"/>
      <c r="Q1065" s="46" t="str">
        <f>IFERROR(MAX(IF(OR(O1065="",P1065=""),"",IF(AND(AND(MONTH(E1065)&gt;=7,MONTH(E1065)&lt;8),AND(MONTH(F1065)&gt;=7,MONTH(F1065)&lt;8)),(NETWORKDAYS(E1065,F1065,Lister!$D$7:$D$13)-O1065)*N1065/NETWORKDAYS(Lister!$D$19,Lister!$E$19,Lister!$D$7:$D$13),IF(AND(AND(MONTH(E1065)&gt;=7,MONTH(E1065)&lt;8),MONTH(F1065)&gt;7),(NETWORKDAYS(E1065,Lister!$E$19,Lister!$D$7:$D$13)-O1065)*N1065/NETWORKDAYS(Lister!$D$19,Lister!$E$19,Lister!$D$7:$D$13),IF(MONTH(E1065)&gt;7,0)))),0),"")</f>
        <v/>
      </c>
      <c r="R1065" s="46" t="str">
        <f>IFERROR(MAX(IF(OR(O1065="",P1065=""),"",IF(AND(AND(MONTH(E1065)&gt;=8,MONTH(E1065)&lt;9),AND(MONTH(F1065)&gt;=8,MONTH(F1065)&lt;9)),(NETWORKDAYS(E1065,F1065,Lister!$D$7:$D$13)-P1065)*N1065/NETWORKDAYS(Lister!$D$20,Lister!$E$20,Lister!$D$7:$D$13),IF(AND(MONTH(E1065)=7,MONTH(F1065)=8),(NETWORKDAYS(Lister!$D$20,F1065,Lister!$D$7:$D$13)-P1065)*N1065/NETWORKDAYS(Lister!$D$20,Lister!$E$20,Lister!$D$7:$D$13),IF(AND(MONTH(E1065)=7,MONTH(F1065)=7),0)))),0),"")</f>
        <v/>
      </c>
      <c r="S1065" s="31" t="str">
        <f t="shared" si="115"/>
        <v/>
      </c>
      <c r="T1065" s="31" t="str">
        <f t="shared" si="116"/>
        <v/>
      </c>
      <c r="U1065" s="51" t="str">
        <f t="shared" si="117"/>
        <v/>
      </c>
    </row>
    <row r="1066" spans="1:21" x14ac:dyDescent="0.25">
      <c r="A1066" s="13" t="str">
        <f t="shared" si="118"/>
        <v/>
      </c>
      <c r="B1066" s="55"/>
      <c r="C1066" s="22"/>
      <c r="D1066" s="23"/>
      <c r="E1066" s="16"/>
      <c r="F1066" s="16"/>
      <c r="G1066" s="72" t="str">
        <f>IF(OR(E1066="",F1066=""),"",NETWORKDAYS(E1066,F1066,Lister!$D$7:$D$13))</f>
        <v/>
      </c>
      <c r="H1066" s="19"/>
      <c r="I1066" s="32" t="str">
        <f t="shared" si="112"/>
        <v/>
      </c>
      <c r="J1066" s="18"/>
      <c r="K1066" s="18"/>
      <c r="L1066" s="46" t="str">
        <f t="shared" si="113"/>
        <v/>
      </c>
      <c r="M1066" s="20"/>
      <c r="N1066" s="31" t="str">
        <f t="shared" si="114"/>
        <v/>
      </c>
      <c r="O1066" s="20"/>
      <c r="P1066" s="20"/>
      <c r="Q1066" s="46" t="str">
        <f>IFERROR(MAX(IF(OR(O1066="",P1066=""),"",IF(AND(AND(MONTH(E1066)&gt;=7,MONTH(E1066)&lt;8),AND(MONTH(F1066)&gt;=7,MONTH(F1066)&lt;8)),(NETWORKDAYS(E1066,F1066,Lister!$D$7:$D$13)-O1066)*N1066/NETWORKDAYS(Lister!$D$19,Lister!$E$19,Lister!$D$7:$D$13),IF(AND(AND(MONTH(E1066)&gt;=7,MONTH(E1066)&lt;8),MONTH(F1066)&gt;7),(NETWORKDAYS(E1066,Lister!$E$19,Lister!$D$7:$D$13)-O1066)*N1066/NETWORKDAYS(Lister!$D$19,Lister!$E$19,Lister!$D$7:$D$13),IF(MONTH(E1066)&gt;7,0)))),0),"")</f>
        <v/>
      </c>
      <c r="R1066" s="46" t="str">
        <f>IFERROR(MAX(IF(OR(O1066="",P1066=""),"",IF(AND(AND(MONTH(E1066)&gt;=8,MONTH(E1066)&lt;9),AND(MONTH(F1066)&gt;=8,MONTH(F1066)&lt;9)),(NETWORKDAYS(E1066,F1066,Lister!$D$7:$D$13)-P1066)*N1066/NETWORKDAYS(Lister!$D$20,Lister!$E$20,Lister!$D$7:$D$13),IF(AND(MONTH(E1066)=7,MONTH(F1066)=8),(NETWORKDAYS(Lister!$D$20,F1066,Lister!$D$7:$D$13)-P1066)*N1066/NETWORKDAYS(Lister!$D$20,Lister!$E$20,Lister!$D$7:$D$13),IF(AND(MONTH(E1066)=7,MONTH(F1066)=7),0)))),0),"")</f>
        <v/>
      </c>
      <c r="S1066" s="31" t="str">
        <f t="shared" si="115"/>
        <v/>
      </c>
      <c r="T1066" s="31" t="str">
        <f t="shared" si="116"/>
        <v/>
      </c>
      <c r="U1066" s="51" t="str">
        <f t="shared" si="117"/>
        <v/>
      </c>
    </row>
    <row r="1067" spans="1:21" x14ac:dyDescent="0.25">
      <c r="A1067" s="13" t="str">
        <f t="shared" si="118"/>
        <v/>
      </c>
      <c r="B1067" s="55"/>
      <c r="C1067" s="22"/>
      <c r="D1067" s="23"/>
      <c r="E1067" s="16"/>
      <c r="F1067" s="16"/>
      <c r="G1067" s="72" t="str">
        <f>IF(OR(E1067="",F1067=""),"",NETWORKDAYS(E1067,F1067,Lister!$D$7:$D$13))</f>
        <v/>
      </c>
      <c r="H1067" s="19"/>
      <c r="I1067" s="32" t="str">
        <f t="shared" si="112"/>
        <v/>
      </c>
      <c r="J1067" s="18"/>
      <c r="K1067" s="18"/>
      <c r="L1067" s="46" t="str">
        <f t="shared" si="113"/>
        <v/>
      </c>
      <c r="M1067" s="20"/>
      <c r="N1067" s="31" t="str">
        <f t="shared" si="114"/>
        <v/>
      </c>
      <c r="O1067" s="20"/>
      <c r="P1067" s="20"/>
      <c r="Q1067" s="46" t="str">
        <f>IFERROR(MAX(IF(OR(O1067="",P1067=""),"",IF(AND(AND(MONTH(E1067)&gt;=7,MONTH(E1067)&lt;8),AND(MONTH(F1067)&gt;=7,MONTH(F1067)&lt;8)),(NETWORKDAYS(E1067,F1067,Lister!$D$7:$D$13)-O1067)*N1067/NETWORKDAYS(Lister!$D$19,Lister!$E$19,Lister!$D$7:$D$13),IF(AND(AND(MONTH(E1067)&gt;=7,MONTH(E1067)&lt;8),MONTH(F1067)&gt;7),(NETWORKDAYS(E1067,Lister!$E$19,Lister!$D$7:$D$13)-O1067)*N1067/NETWORKDAYS(Lister!$D$19,Lister!$E$19,Lister!$D$7:$D$13),IF(MONTH(E1067)&gt;7,0)))),0),"")</f>
        <v/>
      </c>
      <c r="R1067" s="46" t="str">
        <f>IFERROR(MAX(IF(OR(O1067="",P1067=""),"",IF(AND(AND(MONTH(E1067)&gt;=8,MONTH(E1067)&lt;9),AND(MONTH(F1067)&gt;=8,MONTH(F1067)&lt;9)),(NETWORKDAYS(E1067,F1067,Lister!$D$7:$D$13)-P1067)*N1067/NETWORKDAYS(Lister!$D$20,Lister!$E$20,Lister!$D$7:$D$13),IF(AND(MONTH(E1067)=7,MONTH(F1067)=8),(NETWORKDAYS(Lister!$D$20,F1067,Lister!$D$7:$D$13)-P1067)*N1067/NETWORKDAYS(Lister!$D$20,Lister!$E$20,Lister!$D$7:$D$13),IF(AND(MONTH(E1067)=7,MONTH(F1067)=7),0)))),0),"")</f>
        <v/>
      </c>
      <c r="S1067" s="31" t="str">
        <f t="shared" si="115"/>
        <v/>
      </c>
      <c r="T1067" s="31" t="str">
        <f t="shared" si="116"/>
        <v/>
      </c>
      <c r="U1067" s="51" t="str">
        <f t="shared" si="117"/>
        <v/>
      </c>
    </row>
    <row r="1068" spans="1:21" x14ac:dyDescent="0.25">
      <c r="A1068" s="13" t="str">
        <f t="shared" si="118"/>
        <v/>
      </c>
      <c r="B1068" s="55"/>
      <c r="C1068" s="22"/>
      <c r="D1068" s="23"/>
      <c r="E1068" s="16"/>
      <c r="F1068" s="16"/>
      <c r="G1068" s="72" t="str">
        <f>IF(OR(E1068="",F1068=""),"",NETWORKDAYS(E1068,F1068,Lister!$D$7:$D$13))</f>
        <v/>
      </c>
      <c r="H1068" s="19"/>
      <c r="I1068" s="32" t="str">
        <f t="shared" si="112"/>
        <v/>
      </c>
      <c r="J1068" s="18"/>
      <c r="K1068" s="18"/>
      <c r="L1068" s="46" t="str">
        <f t="shared" si="113"/>
        <v/>
      </c>
      <c r="M1068" s="20"/>
      <c r="N1068" s="31" t="str">
        <f t="shared" si="114"/>
        <v/>
      </c>
      <c r="O1068" s="20"/>
      <c r="P1068" s="20"/>
      <c r="Q1068" s="46" t="str">
        <f>IFERROR(MAX(IF(OR(O1068="",P1068=""),"",IF(AND(AND(MONTH(E1068)&gt;=7,MONTH(E1068)&lt;8),AND(MONTH(F1068)&gt;=7,MONTH(F1068)&lt;8)),(NETWORKDAYS(E1068,F1068,Lister!$D$7:$D$13)-O1068)*N1068/NETWORKDAYS(Lister!$D$19,Lister!$E$19,Lister!$D$7:$D$13),IF(AND(AND(MONTH(E1068)&gt;=7,MONTH(E1068)&lt;8),MONTH(F1068)&gt;7),(NETWORKDAYS(E1068,Lister!$E$19,Lister!$D$7:$D$13)-O1068)*N1068/NETWORKDAYS(Lister!$D$19,Lister!$E$19,Lister!$D$7:$D$13),IF(MONTH(E1068)&gt;7,0)))),0),"")</f>
        <v/>
      </c>
      <c r="R1068" s="46" t="str">
        <f>IFERROR(MAX(IF(OR(O1068="",P1068=""),"",IF(AND(AND(MONTH(E1068)&gt;=8,MONTH(E1068)&lt;9),AND(MONTH(F1068)&gt;=8,MONTH(F1068)&lt;9)),(NETWORKDAYS(E1068,F1068,Lister!$D$7:$D$13)-P1068)*N1068/NETWORKDAYS(Lister!$D$20,Lister!$E$20,Lister!$D$7:$D$13),IF(AND(MONTH(E1068)=7,MONTH(F1068)=8),(NETWORKDAYS(Lister!$D$20,F1068,Lister!$D$7:$D$13)-P1068)*N1068/NETWORKDAYS(Lister!$D$20,Lister!$E$20,Lister!$D$7:$D$13),IF(AND(MONTH(E1068)=7,MONTH(F1068)=7),0)))),0),"")</f>
        <v/>
      </c>
      <c r="S1068" s="31" t="str">
        <f t="shared" si="115"/>
        <v/>
      </c>
      <c r="T1068" s="31" t="str">
        <f t="shared" si="116"/>
        <v/>
      </c>
      <c r="U1068" s="51" t="str">
        <f t="shared" si="117"/>
        <v/>
      </c>
    </row>
    <row r="1069" spans="1:21" x14ac:dyDescent="0.25">
      <c r="A1069" s="13" t="str">
        <f t="shared" si="118"/>
        <v/>
      </c>
      <c r="B1069" s="55"/>
      <c r="C1069" s="22"/>
      <c r="D1069" s="23"/>
      <c r="E1069" s="16"/>
      <c r="F1069" s="16"/>
      <c r="G1069" s="72" t="str">
        <f>IF(OR(E1069="",F1069=""),"",NETWORKDAYS(E1069,F1069,Lister!$D$7:$D$13))</f>
        <v/>
      </c>
      <c r="H1069" s="19"/>
      <c r="I1069" s="32" t="str">
        <f t="shared" si="112"/>
        <v/>
      </c>
      <c r="J1069" s="18"/>
      <c r="K1069" s="18"/>
      <c r="L1069" s="46" t="str">
        <f t="shared" si="113"/>
        <v/>
      </c>
      <c r="M1069" s="20"/>
      <c r="N1069" s="31" t="str">
        <f t="shared" si="114"/>
        <v/>
      </c>
      <c r="O1069" s="20"/>
      <c r="P1069" s="20"/>
      <c r="Q1069" s="46" t="str">
        <f>IFERROR(MAX(IF(OR(O1069="",P1069=""),"",IF(AND(AND(MONTH(E1069)&gt;=7,MONTH(E1069)&lt;8),AND(MONTH(F1069)&gt;=7,MONTH(F1069)&lt;8)),(NETWORKDAYS(E1069,F1069,Lister!$D$7:$D$13)-O1069)*N1069/NETWORKDAYS(Lister!$D$19,Lister!$E$19,Lister!$D$7:$D$13),IF(AND(AND(MONTH(E1069)&gt;=7,MONTH(E1069)&lt;8),MONTH(F1069)&gt;7),(NETWORKDAYS(E1069,Lister!$E$19,Lister!$D$7:$D$13)-O1069)*N1069/NETWORKDAYS(Lister!$D$19,Lister!$E$19,Lister!$D$7:$D$13),IF(MONTH(E1069)&gt;7,0)))),0),"")</f>
        <v/>
      </c>
      <c r="R1069" s="46" t="str">
        <f>IFERROR(MAX(IF(OR(O1069="",P1069=""),"",IF(AND(AND(MONTH(E1069)&gt;=8,MONTH(E1069)&lt;9),AND(MONTH(F1069)&gt;=8,MONTH(F1069)&lt;9)),(NETWORKDAYS(E1069,F1069,Lister!$D$7:$D$13)-P1069)*N1069/NETWORKDAYS(Lister!$D$20,Lister!$E$20,Lister!$D$7:$D$13),IF(AND(MONTH(E1069)=7,MONTH(F1069)=8),(NETWORKDAYS(Lister!$D$20,F1069,Lister!$D$7:$D$13)-P1069)*N1069/NETWORKDAYS(Lister!$D$20,Lister!$E$20,Lister!$D$7:$D$13),IF(AND(MONTH(E1069)=7,MONTH(F1069)=7),0)))),0),"")</f>
        <v/>
      </c>
      <c r="S1069" s="31" t="str">
        <f t="shared" si="115"/>
        <v/>
      </c>
      <c r="T1069" s="31" t="str">
        <f t="shared" si="116"/>
        <v/>
      </c>
      <c r="U1069" s="51" t="str">
        <f t="shared" si="117"/>
        <v/>
      </c>
    </row>
    <row r="1070" spans="1:21" x14ac:dyDescent="0.25">
      <c r="A1070" s="13" t="str">
        <f t="shared" si="118"/>
        <v/>
      </c>
      <c r="B1070" s="55"/>
      <c r="C1070" s="22"/>
      <c r="D1070" s="23"/>
      <c r="E1070" s="16"/>
      <c r="F1070" s="16"/>
      <c r="G1070" s="72" t="str">
        <f>IF(OR(E1070="",F1070=""),"",NETWORKDAYS(E1070,F1070,Lister!$D$7:$D$13))</f>
        <v/>
      </c>
      <c r="H1070" s="19"/>
      <c r="I1070" s="32" t="str">
        <f t="shared" si="112"/>
        <v/>
      </c>
      <c r="J1070" s="18"/>
      <c r="K1070" s="18"/>
      <c r="L1070" s="46" t="str">
        <f t="shared" si="113"/>
        <v/>
      </c>
      <c r="M1070" s="20"/>
      <c r="N1070" s="31" t="str">
        <f t="shared" si="114"/>
        <v/>
      </c>
      <c r="O1070" s="20"/>
      <c r="P1070" s="20"/>
      <c r="Q1070" s="46" t="str">
        <f>IFERROR(MAX(IF(OR(O1070="",P1070=""),"",IF(AND(AND(MONTH(E1070)&gt;=7,MONTH(E1070)&lt;8),AND(MONTH(F1070)&gt;=7,MONTH(F1070)&lt;8)),(NETWORKDAYS(E1070,F1070,Lister!$D$7:$D$13)-O1070)*N1070/NETWORKDAYS(Lister!$D$19,Lister!$E$19,Lister!$D$7:$D$13),IF(AND(AND(MONTH(E1070)&gt;=7,MONTH(E1070)&lt;8),MONTH(F1070)&gt;7),(NETWORKDAYS(E1070,Lister!$E$19,Lister!$D$7:$D$13)-O1070)*N1070/NETWORKDAYS(Lister!$D$19,Lister!$E$19,Lister!$D$7:$D$13),IF(MONTH(E1070)&gt;7,0)))),0),"")</f>
        <v/>
      </c>
      <c r="R1070" s="46" t="str">
        <f>IFERROR(MAX(IF(OR(O1070="",P1070=""),"",IF(AND(AND(MONTH(E1070)&gt;=8,MONTH(E1070)&lt;9),AND(MONTH(F1070)&gt;=8,MONTH(F1070)&lt;9)),(NETWORKDAYS(E1070,F1070,Lister!$D$7:$D$13)-P1070)*N1070/NETWORKDAYS(Lister!$D$20,Lister!$E$20,Lister!$D$7:$D$13),IF(AND(MONTH(E1070)=7,MONTH(F1070)=8),(NETWORKDAYS(Lister!$D$20,F1070,Lister!$D$7:$D$13)-P1070)*N1070/NETWORKDAYS(Lister!$D$20,Lister!$E$20,Lister!$D$7:$D$13),IF(AND(MONTH(E1070)=7,MONTH(F1070)=7),0)))),0),"")</f>
        <v/>
      </c>
      <c r="S1070" s="31" t="str">
        <f t="shared" si="115"/>
        <v/>
      </c>
      <c r="T1070" s="31" t="str">
        <f t="shared" si="116"/>
        <v/>
      </c>
      <c r="U1070" s="51" t="str">
        <f t="shared" si="117"/>
        <v/>
      </c>
    </row>
    <row r="1071" spans="1:21" x14ac:dyDescent="0.25">
      <c r="A1071" s="13" t="str">
        <f t="shared" si="118"/>
        <v/>
      </c>
      <c r="B1071" s="55"/>
      <c r="C1071" s="22"/>
      <c r="D1071" s="23"/>
      <c r="E1071" s="16"/>
      <c r="F1071" s="16"/>
      <c r="G1071" s="72" t="str">
        <f>IF(OR(E1071="",F1071=""),"",NETWORKDAYS(E1071,F1071,Lister!$D$7:$D$13))</f>
        <v/>
      </c>
      <c r="H1071" s="19"/>
      <c r="I1071" s="32" t="str">
        <f t="shared" si="112"/>
        <v/>
      </c>
      <c r="J1071" s="18"/>
      <c r="K1071" s="18"/>
      <c r="L1071" s="46" t="str">
        <f t="shared" si="113"/>
        <v/>
      </c>
      <c r="M1071" s="20"/>
      <c r="N1071" s="31" t="str">
        <f t="shared" si="114"/>
        <v/>
      </c>
      <c r="O1071" s="20"/>
      <c r="P1071" s="20"/>
      <c r="Q1071" s="46" t="str">
        <f>IFERROR(MAX(IF(OR(O1071="",P1071=""),"",IF(AND(AND(MONTH(E1071)&gt;=7,MONTH(E1071)&lt;8),AND(MONTH(F1071)&gt;=7,MONTH(F1071)&lt;8)),(NETWORKDAYS(E1071,F1071,Lister!$D$7:$D$13)-O1071)*N1071/NETWORKDAYS(Lister!$D$19,Lister!$E$19,Lister!$D$7:$D$13),IF(AND(AND(MONTH(E1071)&gt;=7,MONTH(E1071)&lt;8),MONTH(F1071)&gt;7),(NETWORKDAYS(E1071,Lister!$E$19,Lister!$D$7:$D$13)-O1071)*N1071/NETWORKDAYS(Lister!$D$19,Lister!$E$19,Lister!$D$7:$D$13),IF(MONTH(E1071)&gt;7,0)))),0),"")</f>
        <v/>
      </c>
      <c r="R1071" s="46" t="str">
        <f>IFERROR(MAX(IF(OR(O1071="",P1071=""),"",IF(AND(AND(MONTH(E1071)&gt;=8,MONTH(E1071)&lt;9),AND(MONTH(F1071)&gt;=8,MONTH(F1071)&lt;9)),(NETWORKDAYS(E1071,F1071,Lister!$D$7:$D$13)-P1071)*N1071/NETWORKDAYS(Lister!$D$20,Lister!$E$20,Lister!$D$7:$D$13),IF(AND(MONTH(E1071)=7,MONTH(F1071)=8),(NETWORKDAYS(Lister!$D$20,F1071,Lister!$D$7:$D$13)-P1071)*N1071/NETWORKDAYS(Lister!$D$20,Lister!$E$20,Lister!$D$7:$D$13),IF(AND(MONTH(E1071)=7,MONTH(F1071)=7),0)))),0),"")</f>
        <v/>
      </c>
      <c r="S1071" s="31" t="str">
        <f t="shared" si="115"/>
        <v/>
      </c>
      <c r="T1071" s="31" t="str">
        <f t="shared" si="116"/>
        <v/>
      </c>
      <c r="U1071" s="51" t="str">
        <f t="shared" si="117"/>
        <v/>
      </c>
    </row>
    <row r="1072" spans="1:21" x14ac:dyDescent="0.25">
      <c r="A1072" s="13" t="str">
        <f t="shared" si="118"/>
        <v/>
      </c>
      <c r="B1072" s="55"/>
      <c r="C1072" s="22"/>
      <c r="D1072" s="23"/>
      <c r="E1072" s="16"/>
      <c r="F1072" s="16"/>
      <c r="G1072" s="72" t="str">
        <f>IF(OR(E1072="",F1072=""),"",NETWORKDAYS(E1072,F1072,Lister!$D$7:$D$13))</f>
        <v/>
      </c>
      <c r="H1072" s="19"/>
      <c r="I1072" s="32" t="str">
        <f t="shared" si="112"/>
        <v/>
      </c>
      <c r="J1072" s="18"/>
      <c r="K1072" s="18"/>
      <c r="L1072" s="46" t="str">
        <f t="shared" si="113"/>
        <v/>
      </c>
      <c r="M1072" s="20"/>
      <c r="N1072" s="31" t="str">
        <f t="shared" si="114"/>
        <v/>
      </c>
      <c r="O1072" s="20"/>
      <c r="P1072" s="20"/>
      <c r="Q1072" s="46" t="str">
        <f>IFERROR(MAX(IF(OR(O1072="",P1072=""),"",IF(AND(AND(MONTH(E1072)&gt;=7,MONTH(E1072)&lt;8),AND(MONTH(F1072)&gt;=7,MONTH(F1072)&lt;8)),(NETWORKDAYS(E1072,F1072,Lister!$D$7:$D$13)-O1072)*N1072/NETWORKDAYS(Lister!$D$19,Lister!$E$19,Lister!$D$7:$D$13),IF(AND(AND(MONTH(E1072)&gt;=7,MONTH(E1072)&lt;8),MONTH(F1072)&gt;7),(NETWORKDAYS(E1072,Lister!$E$19,Lister!$D$7:$D$13)-O1072)*N1072/NETWORKDAYS(Lister!$D$19,Lister!$E$19,Lister!$D$7:$D$13),IF(MONTH(E1072)&gt;7,0)))),0),"")</f>
        <v/>
      </c>
      <c r="R1072" s="46" t="str">
        <f>IFERROR(MAX(IF(OR(O1072="",P1072=""),"",IF(AND(AND(MONTH(E1072)&gt;=8,MONTH(E1072)&lt;9),AND(MONTH(F1072)&gt;=8,MONTH(F1072)&lt;9)),(NETWORKDAYS(E1072,F1072,Lister!$D$7:$D$13)-P1072)*N1072/NETWORKDAYS(Lister!$D$20,Lister!$E$20,Lister!$D$7:$D$13),IF(AND(MONTH(E1072)=7,MONTH(F1072)=8),(NETWORKDAYS(Lister!$D$20,F1072,Lister!$D$7:$D$13)-P1072)*N1072/NETWORKDAYS(Lister!$D$20,Lister!$E$20,Lister!$D$7:$D$13),IF(AND(MONTH(E1072)=7,MONTH(F1072)=7),0)))),0),"")</f>
        <v/>
      </c>
      <c r="S1072" s="31" t="str">
        <f t="shared" si="115"/>
        <v/>
      </c>
      <c r="T1072" s="31" t="str">
        <f t="shared" si="116"/>
        <v/>
      </c>
      <c r="U1072" s="51" t="str">
        <f t="shared" si="117"/>
        <v/>
      </c>
    </row>
    <row r="1073" spans="1:21" x14ac:dyDescent="0.25">
      <c r="A1073" s="13" t="str">
        <f t="shared" si="118"/>
        <v/>
      </c>
      <c r="B1073" s="55"/>
      <c r="C1073" s="22"/>
      <c r="D1073" s="23"/>
      <c r="E1073" s="16"/>
      <c r="F1073" s="16"/>
      <c r="G1073" s="72" t="str">
        <f>IF(OR(E1073="",F1073=""),"",NETWORKDAYS(E1073,F1073,Lister!$D$7:$D$13))</f>
        <v/>
      </c>
      <c r="H1073" s="19"/>
      <c r="I1073" s="32" t="str">
        <f t="shared" si="112"/>
        <v/>
      </c>
      <c r="J1073" s="18"/>
      <c r="K1073" s="18"/>
      <c r="L1073" s="46" t="str">
        <f t="shared" si="113"/>
        <v/>
      </c>
      <c r="M1073" s="20"/>
      <c r="N1073" s="31" t="str">
        <f t="shared" si="114"/>
        <v/>
      </c>
      <c r="O1073" s="20"/>
      <c r="P1073" s="20"/>
      <c r="Q1073" s="46" t="str">
        <f>IFERROR(MAX(IF(OR(O1073="",P1073=""),"",IF(AND(AND(MONTH(E1073)&gt;=7,MONTH(E1073)&lt;8),AND(MONTH(F1073)&gt;=7,MONTH(F1073)&lt;8)),(NETWORKDAYS(E1073,F1073,Lister!$D$7:$D$13)-O1073)*N1073/NETWORKDAYS(Lister!$D$19,Lister!$E$19,Lister!$D$7:$D$13),IF(AND(AND(MONTH(E1073)&gt;=7,MONTH(E1073)&lt;8),MONTH(F1073)&gt;7),(NETWORKDAYS(E1073,Lister!$E$19,Lister!$D$7:$D$13)-O1073)*N1073/NETWORKDAYS(Lister!$D$19,Lister!$E$19,Lister!$D$7:$D$13),IF(MONTH(E1073)&gt;7,0)))),0),"")</f>
        <v/>
      </c>
      <c r="R1073" s="46" t="str">
        <f>IFERROR(MAX(IF(OR(O1073="",P1073=""),"",IF(AND(AND(MONTH(E1073)&gt;=8,MONTH(E1073)&lt;9),AND(MONTH(F1073)&gt;=8,MONTH(F1073)&lt;9)),(NETWORKDAYS(E1073,F1073,Lister!$D$7:$D$13)-P1073)*N1073/NETWORKDAYS(Lister!$D$20,Lister!$E$20,Lister!$D$7:$D$13),IF(AND(MONTH(E1073)=7,MONTH(F1073)=8),(NETWORKDAYS(Lister!$D$20,F1073,Lister!$D$7:$D$13)-P1073)*N1073/NETWORKDAYS(Lister!$D$20,Lister!$E$20,Lister!$D$7:$D$13),IF(AND(MONTH(E1073)=7,MONTH(F1073)=7),0)))),0),"")</f>
        <v/>
      </c>
      <c r="S1073" s="31" t="str">
        <f t="shared" si="115"/>
        <v/>
      </c>
      <c r="T1073" s="31" t="str">
        <f t="shared" si="116"/>
        <v/>
      </c>
      <c r="U1073" s="51" t="str">
        <f t="shared" si="117"/>
        <v/>
      </c>
    </row>
    <row r="1074" spans="1:21" x14ac:dyDescent="0.25">
      <c r="A1074" s="13" t="str">
        <f t="shared" si="118"/>
        <v/>
      </c>
      <c r="B1074" s="55"/>
      <c r="C1074" s="22"/>
      <c r="D1074" s="23"/>
      <c r="E1074" s="16"/>
      <c r="F1074" s="16"/>
      <c r="G1074" s="72" t="str">
        <f>IF(OR(E1074="",F1074=""),"",NETWORKDAYS(E1074,F1074,Lister!$D$7:$D$13))</f>
        <v/>
      </c>
      <c r="H1074" s="19"/>
      <c r="I1074" s="32" t="str">
        <f t="shared" si="112"/>
        <v/>
      </c>
      <c r="J1074" s="18"/>
      <c r="K1074" s="18"/>
      <c r="L1074" s="46" t="str">
        <f t="shared" si="113"/>
        <v/>
      </c>
      <c r="M1074" s="20"/>
      <c r="N1074" s="31" t="str">
        <f t="shared" si="114"/>
        <v/>
      </c>
      <c r="O1074" s="20"/>
      <c r="P1074" s="20"/>
      <c r="Q1074" s="46" t="str">
        <f>IFERROR(MAX(IF(OR(O1074="",P1074=""),"",IF(AND(AND(MONTH(E1074)&gt;=7,MONTH(E1074)&lt;8),AND(MONTH(F1074)&gt;=7,MONTH(F1074)&lt;8)),(NETWORKDAYS(E1074,F1074,Lister!$D$7:$D$13)-O1074)*N1074/NETWORKDAYS(Lister!$D$19,Lister!$E$19,Lister!$D$7:$D$13),IF(AND(AND(MONTH(E1074)&gt;=7,MONTH(E1074)&lt;8),MONTH(F1074)&gt;7),(NETWORKDAYS(E1074,Lister!$E$19,Lister!$D$7:$D$13)-O1074)*N1074/NETWORKDAYS(Lister!$D$19,Lister!$E$19,Lister!$D$7:$D$13),IF(MONTH(E1074)&gt;7,0)))),0),"")</f>
        <v/>
      </c>
      <c r="R1074" s="46" t="str">
        <f>IFERROR(MAX(IF(OR(O1074="",P1074=""),"",IF(AND(AND(MONTH(E1074)&gt;=8,MONTH(E1074)&lt;9),AND(MONTH(F1074)&gt;=8,MONTH(F1074)&lt;9)),(NETWORKDAYS(E1074,F1074,Lister!$D$7:$D$13)-P1074)*N1074/NETWORKDAYS(Lister!$D$20,Lister!$E$20,Lister!$D$7:$D$13),IF(AND(MONTH(E1074)=7,MONTH(F1074)=8),(NETWORKDAYS(Lister!$D$20,F1074,Lister!$D$7:$D$13)-P1074)*N1074/NETWORKDAYS(Lister!$D$20,Lister!$E$20,Lister!$D$7:$D$13),IF(AND(MONTH(E1074)=7,MONTH(F1074)=7),0)))),0),"")</f>
        <v/>
      </c>
      <c r="S1074" s="31" t="str">
        <f t="shared" si="115"/>
        <v/>
      </c>
      <c r="T1074" s="31" t="str">
        <f t="shared" si="116"/>
        <v/>
      </c>
      <c r="U1074" s="51" t="str">
        <f t="shared" si="117"/>
        <v/>
      </c>
    </row>
    <row r="1075" spans="1:21" x14ac:dyDescent="0.25">
      <c r="A1075" s="13" t="str">
        <f t="shared" si="118"/>
        <v/>
      </c>
      <c r="B1075" s="55"/>
      <c r="C1075" s="22"/>
      <c r="D1075" s="23"/>
      <c r="E1075" s="16"/>
      <c r="F1075" s="16"/>
      <c r="G1075" s="72" t="str">
        <f>IF(OR(E1075="",F1075=""),"",NETWORKDAYS(E1075,F1075,Lister!$D$7:$D$13))</f>
        <v/>
      </c>
      <c r="H1075" s="19"/>
      <c r="I1075" s="32" t="str">
        <f t="shared" si="112"/>
        <v/>
      </c>
      <c r="J1075" s="18"/>
      <c r="K1075" s="18"/>
      <c r="L1075" s="46" t="str">
        <f t="shared" si="113"/>
        <v/>
      </c>
      <c r="M1075" s="20"/>
      <c r="N1075" s="31" t="str">
        <f t="shared" si="114"/>
        <v/>
      </c>
      <c r="O1075" s="20"/>
      <c r="P1075" s="20"/>
      <c r="Q1075" s="46" t="str">
        <f>IFERROR(MAX(IF(OR(O1075="",P1075=""),"",IF(AND(AND(MONTH(E1075)&gt;=7,MONTH(E1075)&lt;8),AND(MONTH(F1075)&gt;=7,MONTH(F1075)&lt;8)),(NETWORKDAYS(E1075,F1075,Lister!$D$7:$D$13)-O1075)*N1075/NETWORKDAYS(Lister!$D$19,Lister!$E$19,Lister!$D$7:$D$13),IF(AND(AND(MONTH(E1075)&gt;=7,MONTH(E1075)&lt;8),MONTH(F1075)&gt;7),(NETWORKDAYS(E1075,Lister!$E$19,Lister!$D$7:$D$13)-O1075)*N1075/NETWORKDAYS(Lister!$D$19,Lister!$E$19,Lister!$D$7:$D$13),IF(MONTH(E1075)&gt;7,0)))),0),"")</f>
        <v/>
      </c>
      <c r="R1075" s="46" t="str">
        <f>IFERROR(MAX(IF(OR(O1075="",P1075=""),"",IF(AND(AND(MONTH(E1075)&gt;=8,MONTH(E1075)&lt;9),AND(MONTH(F1075)&gt;=8,MONTH(F1075)&lt;9)),(NETWORKDAYS(E1075,F1075,Lister!$D$7:$D$13)-P1075)*N1075/NETWORKDAYS(Lister!$D$20,Lister!$E$20,Lister!$D$7:$D$13),IF(AND(MONTH(E1075)=7,MONTH(F1075)=8),(NETWORKDAYS(Lister!$D$20,F1075,Lister!$D$7:$D$13)-P1075)*N1075/NETWORKDAYS(Lister!$D$20,Lister!$E$20,Lister!$D$7:$D$13),IF(AND(MONTH(E1075)=7,MONTH(F1075)=7),0)))),0),"")</f>
        <v/>
      </c>
      <c r="S1075" s="31" t="str">
        <f t="shared" si="115"/>
        <v/>
      </c>
      <c r="T1075" s="31" t="str">
        <f t="shared" si="116"/>
        <v/>
      </c>
      <c r="U1075" s="51" t="str">
        <f t="shared" si="117"/>
        <v/>
      </c>
    </row>
    <row r="1076" spans="1:21" x14ac:dyDescent="0.25">
      <c r="A1076" s="13" t="str">
        <f t="shared" si="118"/>
        <v/>
      </c>
      <c r="B1076" s="55"/>
      <c r="C1076" s="22"/>
      <c r="D1076" s="23"/>
      <c r="E1076" s="16"/>
      <c r="F1076" s="16"/>
      <c r="G1076" s="72" t="str">
        <f>IF(OR(E1076="",F1076=""),"",NETWORKDAYS(E1076,F1076,Lister!$D$7:$D$13))</f>
        <v/>
      </c>
      <c r="H1076" s="19"/>
      <c r="I1076" s="32" t="str">
        <f t="shared" si="112"/>
        <v/>
      </c>
      <c r="J1076" s="18"/>
      <c r="K1076" s="18"/>
      <c r="L1076" s="46" t="str">
        <f t="shared" si="113"/>
        <v/>
      </c>
      <c r="M1076" s="20"/>
      <c r="N1076" s="31" t="str">
        <f t="shared" si="114"/>
        <v/>
      </c>
      <c r="O1076" s="20"/>
      <c r="P1076" s="20"/>
      <c r="Q1076" s="46" t="str">
        <f>IFERROR(MAX(IF(OR(O1076="",P1076=""),"",IF(AND(AND(MONTH(E1076)&gt;=7,MONTH(E1076)&lt;8),AND(MONTH(F1076)&gt;=7,MONTH(F1076)&lt;8)),(NETWORKDAYS(E1076,F1076,Lister!$D$7:$D$13)-O1076)*N1076/NETWORKDAYS(Lister!$D$19,Lister!$E$19,Lister!$D$7:$D$13),IF(AND(AND(MONTH(E1076)&gt;=7,MONTH(E1076)&lt;8),MONTH(F1076)&gt;7),(NETWORKDAYS(E1076,Lister!$E$19,Lister!$D$7:$D$13)-O1076)*N1076/NETWORKDAYS(Lister!$D$19,Lister!$E$19,Lister!$D$7:$D$13),IF(MONTH(E1076)&gt;7,0)))),0),"")</f>
        <v/>
      </c>
      <c r="R1076" s="46" t="str">
        <f>IFERROR(MAX(IF(OR(O1076="",P1076=""),"",IF(AND(AND(MONTH(E1076)&gt;=8,MONTH(E1076)&lt;9),AND(MONTH(F1076)&gt;=8,MONTH(F1076)&lt;9)),(NETWORKDAYS(E1076,F1076,Lister!$D$7:$D$13)-P1076)*N1076/NETWORKDAYS(Lister!$D$20,Lister!$E$20,Lister!$D$7:$D$13),IF(AND(MONTH(E1076)=7,MONTH(F1076)=8),(NETWORKDAYS(Lister!$D$20,F1076,Lister!$D$7:$D$13)-P1076)*N1076/NETWORKDAYS(Lister!$D$20,Lister!$E$20,Lister!$D$7:$D$13),IF(AND(MONTH(E1076)=7,MONTH(F1076)=7),0)))),0),"")</f>
        <v/>
      </c>
      <c r="S1076" s="31" t="str">
        <f t="shared" si="115"/>
        <v/>
      </c>
      <c r="T1076" s="31" t="str">
        <f t="shared" si="116"/>
        <v/>
      </c>
      <c r="U1076" s="51" t="str">
        <f t="shared" si="117"/>
        <v/>
      </c>
    </row>
    <row r="1077" spans="1:21" x14ac:dyDescent="0.25">
      <c r="A1077" s="13" t="str">
        <f t="shared" si="118"/>
        <v/>
      </c>
      <c r="B1077" s="55"/>
      <c r="C1077" s="22"/>
      <c r="D1077" s="23"/>
      <c r="E1077" s="16"/>
      <c r="F1077" s="16"/>
      <c r="G1077" s="72" t="str">
        <f>IF(OR(E1077="",F1077=""),"",NETWORKDAYS(E1077,F1077,Lister!$D$7:$D$13))</f>
        <v/>
      </c>
      <c r="H1077" s="19"/>
      <c r="I1077" s="32" t="str">
        <f t="shared" si="112"/>
        <v/>
      </c>
      <c r="J1077" s="18"/>
      <c r="K1077" s="18"/>
      <c r="L1077" s="46" t="str">
        <f t="shared" si="113"/>
        <v/>
      </c>
      <c r="M1077" s="20"/>
      <c r="N1077" s="31" t="str">
        <f t="shared" si="114"/>
        <v/>
      </c>
      <c r="O1077" s="20"/>
      <c r="P1077" s="20"/>
      <c r="Q1077" s="46" t="str">
        <f>IFERROR(MAX(IF(OR(O1077="",P1077=""),"",IF(AND(AND(MONTH(E1077)&gt;=7,MONTH(E1077)&lt;8),AND(MONTH(F1077)&gt;=7,MONTH(F1077)&lt;8)),(NETWORKDAYS(E1077,F1077,Lister!$D$7:$D$13)-O1077)*N1077/NETWORKDAYS(Lister!$D$19,Lister!$E$19,Lister!$D$7:$D$13),IF(AND(AND(MONTH(E1077)&gt;=7,MONTH(E1077)&lt;8),MONTH(F1077)&gt;7),(NETWORKDAYS(E1077,Lister!$E$19,Lister!$D$7:$D$13)-O1077)*N1077/NETWORKDAYS(Lister!$D$19,Lister!$E$19,Lister!$D$7:$D$13),IF(MONTH(E1077)&gt;7,0)))),0),"")</f>
        <v/>
      </c>
      <c r="R1077" s="46" t="str">
        <f>IFERROR(MAX(IF(OR(O1077="",P1077=""),"",IF(AND(AND(MONTH(E1077)&gt;=8,MONTH(E1077)&lt;9),AND(MONTH(F1077)&gt;=8,MONTH(F1077)&lt;9)),(NETWORKDAYS(E1077,F1077,Lister!$D$7:$D$13)-P1077)*N1077/NETWORKDAYS(Lister!$D$20,Lister!$E$20,Lister!$D$7:$D$13),IF(AND(MONTH(E1077)=7,MONTH(F1077)=8),(NETWORKDAYS(Lister!$D$20,F1077,Lister!$D$7:$D$13)-P1077)*N1077/NETWORKDAYS(Lister!$D$20,Lister!$E$20,Lister!$D$7:$D$13),IF(AND(MONTH(E1077)=7,MONTH(F1077)=7),0)))),0),"")</f>
        <v/>
      </c>
      <c r="S1077" s="31" t="str">
        <f t="shared" si="115"/>
        <v/>
      </c>
      <c r="T1077" s="31" t="str">
        <f t="shared" si="116"/>
        <v/>
      </c>
      <c r="U1077" s="51" t="str">
        <f t="shared" si="117"/>
        <v/>
      </c>
    </row>
    <row r="1078" spans="1:21" x14ac:dyDescent="0.25">
      <c r="A1078" s="13" t="str">
        <f t="shared" si="118"/>
        <v/>
      </c>
      <c r="B1078" s="55"/>
      <c r="C1078" s="22"/>
      <c r="D1078" s="23"/>
      <c r="E1078" s="16"/>
      <c r="F1078" s="16"/>
      <c r="G1078" s="72" t="str">
        <f>IF(OR(E1078="",F1078=""),"",NETWORKDAYS(E1078,F1078,Lister!$D$7:$D$13))</f>
        <v/>
      </c>
      <c r="H1078" s="19"/>
      <c r="I1078" s="32" t="str">
        <f t="shared" si="112"/>
        <v/>
      </c>
      <c r="J1078" s="18"/>
      <c r="K1078" s="18"/>
      <c r="L1078" s="46" t="str">
        <f t="shared" si="113"/>
        <v/>
      </c>
      <c r="M1078" s="20"/>
      <c r="N1078" s="31" t="str">
        <f t="shared" si="114"/>
        <v/>
      </c>
      <c r="O1078" s="20"/>
      <c r="P1078" s="20"/>
      <c r="Q1078" s="46" t="str">
        <f>IFERROR(MAX(IF(OR(O1078="",P1078=""),"",IF(AND(AND(MONTH(E1078)&gt;=7,MONTH(E1078)&lt;8),AND(MONTH(F1078)&gt;=7,MONTH(F1078)&lt;8)),(NETWORKDAYS(E1078,F1078,Lister!$D$7:$D$13)-O1078)*N1078/NETWORKDAYS(Lister!$D$19,Lister!$E$19,Lister!$D$7:$D$13),IF(AND(AND(MONTH(E1078)&gt;=7,MONTH(E1078)&lt;8),MONTH(F1078)&gt;7),(NETWORKDAYS(E1078,Lister!$E$19,Lister!$D$7:$D$13)-O1078)*N1078/NETWORKDAYS(Lister!$D$19,Lister!$E$19,Lister!$D$7:$D$13),IF(MONTH(E1078)&gt;7,0)))),0),"")</f>
        <v/>
      </c>
      <c r="R1078" s="46" t="str">
        <f>IFERROR(MAX(IF(OR(O1078="",P1078=""),"",IF(AND(AND(MONTH(E1078)&gt;=8,MONTH(E1078)&lt;9),AND(MONTH(F1078)&gt;=8,MONTH(F1078)&lt;9)),(NETWORKDAYS(E1078,F1078,Lister!$D$7:$D$13)-P1078)*N1078/NETWORKDAYS(Lister!$D$20,Lister!$E$20,Lister!$D$7:$D$13),IF(AND(MONTH(E1078)=7,MONTH(F1078)=8),(NETWORKDAYS(Lister!$D$20,F1078,Lister!$D$7:$D$13)-P1078)*N1078/NETWORKDAYS(Lister!$D$20,Lister!$E$20,Lister!$D$7:$D$13),IF(AND(MONTH(E1078)=7,MONTH(F1078)=7),0)))),0),"")</f>
        <v/>
      </c>
      <c r="S1078" s="31" t="str">
        <f t="shared" si="115"/>
        <v/>
      </c>
      <c r="T1078" s="31" t="str">
        <f t="shared" si="116"/>
        <v/>
      </c>
      <c r="U1078" s="51" t="str">
        <f t="shared" si="117"/>
        <v/>
      </c>
    </row>
    <row r="1079" spans="1:21" x14ac:dyDescent="0.25">
      <c r="A1079" s="13" t="str">
        <f t="shared" si="118"/>
        <v/>
      </c>
      <c r="B1079" s="55"/>
      <c r="C1079" s="22"/>
      <c r="D1079" s="23"/>
      <c r="E1079" s="16"/>
      <c r="F1079" s="16"/>
      <c r="G1079" s="72" t="str">
        <f>IF(OR(E1079="",F1079=""),"",NETWORKDAYS(E1079,F1079,Lister!$D$7:$D$13))</f>
        <v/>
      </c>
      <c r="H1079" s="19"/>
      <c r="I1079" s="32" t="str">
        <f t="shared" si="112"/>
        <v/>
      </c>
      <c r="J1079" s="18"/>
      <c r="K1079" s="18"/>
      <c r="L1079" s="46" t="str">
        <f t="shared" si="113"/>
        <v/>
      </c>
      <c r="M1079" s="20"/>
      <c r="N1079" s="31" t="str">
        <f t="shared" si="114"/>
        <v/>
      </c>
      <c r="O1079" s="20"/>
      <c r="P1079" s="20"/>
      <c r="Q1079" s="46" t="str">
        <f>IFERROR(MAX(IF(OR(O1079="",P1079=""),"",IF(AND(AND(MONTH(E1079)&gt;=7,MONTH(E1079)&lt;8),AND(MONTH(F1079)&gt;=7,MONTH(F1079)&lt;8)),(NETWORKDAYS(E1079,F1079,Lister!$D$7:$D$13)-O1079)*N1079/NETWORKDAYS(Lister!$D$19,Lister!$E$19,Lister!$D$7:$D$13),IF(AND(AND(MONTH(E1079)&gt;=7,MONTH(E1079)&lt;8),MONTH(F1079)&gt;7),(NETWORKDAYS(E1079,Lister!$E$19,Lister!$D$7:$D$13)-O1079)*N1079/NETWORKDAYS(Lister!$D$19,Lister!$E$19,Lister!$D$7:$D$13),IF(MONTH(E1079)&gt;7,0)))),0),"")</f>
        <v/>
      </c>
      <c r="R1079" s="46" t="str">
        <f>IFERROR(MAX(IF(OR(O1079="",P1079=""),"",IF(AND(AND(MONTH(E1079)&gt;=8,MONTH(E1079)&lt;9),AND(MONTH(F1079)&gt;=8,MONTH(F1079)&lt;9)),(NETWORKDAYS(E1079,F1079,Lister!$D$7:$D$13)-P1079)*N1079/NETWORKDAYS(Lister!$D$20,Lister!$E$20,Lister!$D$7:$D$13),IF(AND(MONTH(E1079)=7,MONTH(F1079)=8),(NETWORKDAYS(Lister!$D$20,F1079,Lister!$D$7:$D$13)-P1079)*N1079/NETWORKDAYS(Lister!$D$20,Lister!$E$20,Lister!$D$7:$D$13),IF(AND(MONTH(E1079)=7,MONTH(F1079)=7),0)))),0),"")</f>
        <v/>
      </c>
      <c r="S1079" s="31" t="str">
        <f t="shared" si="115"/>
        <v/>
      </c>
      <c r="T1079" s="31" t="str">
        <f t="shared" si="116"/>
        <v/>
      </c>
      <c r="U1079" s="51" t="str">
        <f t="shared" si="117"/>
        <v/>
      </c>
    </row>
    <row r="1080" spans="1:21" x14ac:dyDescent="0.25">
      <c r="A1080" s="13" t="str">
        <f t="shared" si="118"/>
        <v/>
      </c>
      <c r="B1080" s="55"/>
      <c r="C1080" s="22"/>
      <c r="D1080" s="23"/>
      <c r="E1080" s="16"/>
      <c r="F1080" s="16"/>
      <c r="G1080" s="72" t="str">
        <f>IF(OR(E1080="",F1080=""),"",NETWORKDAYS(E1080,F1080,Lister!$D$7:$D$13))</f>
        <v/>
      </c>
      <c r="H1080" s="19"/>
      <c r="I1080" s="32" t="str">
        <f t="shared" si="112"/>
        <v/>
      </c>
      <c r="J1080" s="18"/>
      <c r="K1080" s="18"/>
      <c r="L1080" s="46" t="str">
        <f t="shared" si="113"/>
        <v/>
      </c>
      <c r="M1080" s="20"/>
      <c r="N1080" s="31" t="str">
        <f t="shared" si="114"/>
        <v/>
      </c>
      <c r="O1080" s="20"/>
      <c r="P1080" s="20"/>
      <c r="Q1080" s="46" t="str">
        <f>IFERROR(MAX(IF(OR(O1080="",P1080=""),"",IF(AND(AND(MONTH(E1080)&gt;=7,MONTH(E1080)&lt;8),AND(MONTH(F1080)&gt;=7,MONTH(F1080)&lt;8)),(NETWORKDAYS(E1080,F1080,Lister!$D$7:$D$13)-O1080)*N1080/NETWORKDAYS(Lister!$D$19,Lister!$E$19,Lister!$D$7:$D$13),IF(AND(AND(MONTH(E1080)&gt;=7,MONTH(E1080)&lt;8),MONTH(F1080)&gt;7),(NETWORKDAYS(E1080,Lister!$E$19,Lister!$D$7:$D$13)-O1080)*N1080/NETWORKDAYS(Lister!$D$19,Lister!$E$19,Lister!$D$7:$D$13),IF(MONTH(E1080)&gt;7,0)))),0),"")</f>
        <v/>
      </c>
      <c r="R1080" s="46" t="str">
        <f>IFERROR(MAX(IF(OR(O1080="",P1080=""),"",IF(AND(AND(MONTH(E1080)&gt;=8,MONTH(E1080)&lt;9),AND(MONTH(F1080)&gt;=8,MONTH(F1080)&lt;9)),(NETWORKDAYS(E1080,F1080,Lister!$D$7:$D$13)-P1080)*N1080/NETWORKDAYS(Lister!$D$20,Lister!$E$20,Lister!$D$7:$D$13),IF(AND(MONTH(E1080)=7,MONTH(F1080)=8),(NETWORKDAYS(Lister!$D$20,F1080,Lister!$D$7:$D$13)-P1080)*N1080/NETWORKDAYS(Lister!$D$20,Lister!$E$20,Lister!$D$7:$D$13),IF(AND(MONTH(E1080)=7,MONTH(F1080)=7),0)))),0),"")</f>
        <v/>
      </c>
      <c r="S1080" s="31" t="str">
        <f t="shared" si="115"/>
        <v/>
      </c>
      <c r="T1080" s="31" t="str">
        <f t="shared" si="116"/>
        <v/>
      </c>
      <c r="U1080" s="51" t="str">
        <f t="shared" si="117"/>
        <v/>
      </c>
    </row>
    <row r="1081" spans="1:21" x14ac:dyDescent="0.25">
      <c r="A1081" s="13" t="str">
        <f t="shared" si="118"/>
        <v/>
      </c>
      <c r="B1081" s="55"/>
      <c r="C1081" s="22"/>
      <c r="D1081" s="23"/>
      <c r="E1081" s="16"/>
      <c r="F1081" s="16"/>
      <c r="G1081" s="72" t="str">
        <f>IF(OR(E1081="",F1081=""),"",NETWORKDAYS(E1081,F1081,Lister!$D$7:$D$13))</f>
        <v/>
      </c>
      <c r="H1081" s="19"/>
      <c r="I1081" s="32" t="str">
        <f t="shared" si="112"/>
        <v/>
      </c>
      <c r="J1081" s="18"/>
      <c r="K1081" s="18"/>
      <c r="L1081" s="46" t="str">
        <f t="shared" si="113"/>
        <v/>
      </c>
      <c r="M1081" s="20"/>
      <c r="N1081" s="31" t="str">
        <f t="shared" si="114"/>
        <v/>
      </c>
      <c r="O1081" s="20"/>
      <c r="P1081" s="20"/>
      <c r="Q1081" s="46" t="str">
        <f>IFERROR(MAX(IF(OR(O1081="",P1081=""),"",IF(AND(AND(MONTH(E1081)&gt;=7,MONTH(E1081)&lt;8),AND(MONTH(F1081)&gt;=7,MONTH(F1081)&lt;8)),(NETWORKDAYS(E1081,F1081,Lister!$D$7:$D$13)-O1081)*N1081/NETWORKDAYS(Lister!$D$19,Lister!$E$19,Lister!$D$7:$D$13),IF(AND(AND(MONTH(E1081)&gt;=7,MONTH(E1081)&lt;8),MONTH(F1081)&gt;7),(NETWORKDAYS(E1081,Lister!$E$19,Lister!$D$7:$D$13)-O1081)*N1081/NETWORKDAYS(Lister!$D$19,Lister!$E$19,Lister!$D$7:$D$13),IF(MONTH(E1081)&gt;7,0)))),0),"")</f>
        <v/>
      </c>
      <c r="R1081" s="46" t="str">
        <f>IFERROR(MAX(IF(OR(O1081="",P1081=""),"",IF(AND(AND(MONTH(E1081)&gt;=8,MONTH(E1081)&lt;9),AND(MONTH(F1081)&gt;=8,MONTH(F1081)&lt;9)),(NETWORKDAYS(E1081,F1081,Lister!$D$7:$D$13)-P1081)*N1081/NETWORKDAYS(Lister!$D$20,Lister!$E$20,Lister!$D$7:$D$13),IF(AND(MONTH(E1081)=7,MONTH(F1081)=8),(NETWORKDAYS(Lister!$D$20,F1081,Lister!$D$7:$D$13)-P1081)*N1081/NETWORKDAYS(Lister!$D$20,Lister!$E$20,Lister!$D$7:$D$13),IF(AND(MONTH(E1081)=7,MONTH(F1081)=7),0)))),0),"")</f>
        <v/>
      </c>
      <c r="S1081" s="31" t="str">
        <f t="shared" si="115"/>
        <v/>
      </c>
      <c r="T1081" s="31" t="str">
        <f t="shared" si="116"/>
        <v/>
      </c>
      <c r="U1081" s="51" t="str">
        <f t="shared" si="117"/>
        <v/>
      </c>
    </row>
    <row r="1082" spans="1:21" x14ac:dyDescent="0.25">
      <c r="A1082" s="13" t="str">
        <f t="shared" si="118"/>
        <v/>
      </c>
      <c r="B1082" s="55"/>
      <c r="C1082" s="22"/>
      <c r="D1082" s="23"/>
      <c r="E1082" s="16"/>
      <c r="F1082" s="16"/>
      <c r="G1082" s="72" t="str">
        <f>IF(OR(E1082="",F1082=""),"",NETWORKDAYS(E1082,F1082,Lister!$D$7:$D$13))</f>
        <v/>
      </c>
      <c r="H1082" s="19"/>
      <c r="I1082" s="32" t="str">
        <f t="shared" si="112"/>
        <v/>
      </c>
      <c r="J1082" s="18"/>
      <c r="K1082" s="18"/>
      <c r="L1082" s="46" t="str">
        <f t="shared" si="113"/>
        <v/>
      </c>
      <c r="M1082" s="20"/>
      <c r="N1082" s="31" t="str">
        <f t="shared" si="114"/>
        <v/>
      </c>
      <c r="O1082" s="20"/>
      <c r="P1082" s="20"/>
      <c r="Q1082" s="46" t="str">
        <f>IFERROR(MAX(IF(OR(O1082="",P1082=""),"",IF(AND(AND(MONTH(E1082)&gt;=7,MONTH(E1082)&lt;8),AND(MONTH(F1082)&gt;=7,MONTH(F1082)&lt;8)),(NETWORKDAYS(E1082,F1082,Lister!$D$7:$D$13)-O1082)*N1082/NETWORKDAYS(Lister!$D$19,Lister!$E$19,Lister!$D$7:$D$13),IF(AND(AND(MONTH(E1082)&gt;=7,MONTH(E1082)&lt;8),MONTH(F1082)&gt;7),(NETWORKDAYS(E1082,Lister!$E$19,Lister!$D$7:$D$13)-O1082)*N1082/NETWORKDAYS(Lister!$D$19,Lister!$E$19,Lister!$D$7:$D$13),IF(MONTH(E1082)&gt;7,0)))),0),"")</f>
        <v/>
      </c>
      <c r="R1082" s="46" t="str">
        <f>IFERROR(MAX(IF(OR(O1082="",P1082=""),"",IF(AND(AND(MONTH(E1082)&gt;=8,MONTH(E1082)&lt;9),AND(MONTH(F1082)&gt;=8,MONTH(F1082)&lt;9)),(NETWORKDAYS(E1082,F1082,Lister!$D$7:$D$13)-P1082)*N1082/NETWORKDAYS(Lister!$D$20,Lister!$E$20,Lister!$D$7:$D$13),IF(AND(MONTH(E1082)=7,MONTH(F1082)=8),(NETWORKDAYS(Lister!$D$20,F1082,Lister!$D$7:$D$13)-P1082)*N1082/NETWORKDAYS(Lister!$D$20,Lister!$E$20,Lister!$D$7:$D$13),IF(AND(MONTH(E1082)=7,MONTH(F1082)=7),0)))),0),"")</f>
        <v/>
      </c>
      <c r="S1082" s="31" t="str">
        <f t="shared" si="115"/>
        <v/>
      </c>
      <c r="T1082" s="31" t="str">
        <f t="shared" si="116"/>
        <v/>
      </c>
      <c r="U1082" s="51" t="str">
        <f t="shared" si="117"/>
        <v/>
      </c>
    </row>
    <row r="1083" spans="1:21" x14ac:dyDescent="0.25">
      <c r="A1083" s="13" t="str">
        <f t="shared" si="118"/>
        <v/>
      </c>
      <c r="B1083" s="55"/>
      <c r="C1083" s="22"/>
      <c r="D1083" s="23"/>
      <c r="E1083" s="16"/>
      <c r="F1083" s="16"/>
      <c r="G1083" s="72" t="str">
        <f>IF(OR(E1083="",F1083=""),"",NETWORKDAYS(E1083,F1083,Lister!$D$7:$D$13))</f>
        <v/>
      </c>
      <c r="H1083" s="19"/>
      <c r="I1083" s="32" t="str">
        <f t="shared" si="112"/>
        <v/>
      </c>
      <c r="J1083" s="18"/>
      <c r="K1083" s="18"/>
      <c r="L1083" s="46" t="str">
        <f t="shared" si="113"/>
        <v/>
      </c>
      <c r="M1083" s="20"/>
      <c r="N1083" s="31" t="str">
        <f t="shared" si="114"/>
        <v/>
      </c>
      <c r="O1083" s="20"/>
      <c r="P1083" s="20"/>
      <c r="Q1083" s="46" t="str">
        <f>IFERROR(MAX(IF(OR(O1083="",P1083=""),"",IF(AND(AND(MONTH(E1083)&gt;=7,MONTH(E1083)&lt;8),AND(MONTH(F1083)&gt;=7,MONTH(F1083)&lt;8)),(NETWORKDAYS(E1083,F1083,Lister!$D$7:$D$13)-O1083)*N1083/NETWORKDAYS(Lister!$D$19,Lister!$E$19,Lister!$D$7:$D$13),IF(AND(AND(MONTH(E1083)&gt;=7,MONTH(E1083)&lt;8),MONTH(F1083)&gt;7),(NETWORKDAYS(E1083,Lister!$E$19,Lister!$D$7:$D$13)-O1083)*N1083/NETWORKDAYS(Lister!$D$19,Lister!$E$19,Lister!$D$7:$D$13),IF(MONTH(E1083)&gt;7,0)))),0),"")</f>
        <v/>
      </c>
      <c r="R1083" s="46" t="str">
        <f>IFERROR(MAX(IF(OR(O1083="",P1083=""),"",IF(AND(AND(MONTH(E1083)&gt;=8,MONTH(E1083)&lt;9),AND(MONTH(F1083)&gt;=8,MONTH(F1083)&lt;9)),(NETWORKDAYS(E1083,F1083,Lister!$D$7:$D$13)-P1083)*N1083/NETWORKDAYS(Lister!$D$20,Lister!$E$20,Lister!$D$7:$D$13),IF(AND(MONTH(E1083)=7,MONTH(F1083)=8),(NETWORKDAYS(Lister!$D$20,F1083,Lister!$D$7:$D$13)-P1083)*N1083/NETWORKDAYS(Lister!$D$20,Lister!$E$20,Lister!$D$7:$D$13),IF(AND(MONTH(E1083)=7,MONTH(F1083)=7),0)))),0),"")</f>
        <v/>
      </c>
      <c r="S1083" s="31" t="str">
        <f t="shared" si="115"/>
        <v/>
      </c>
      <c r="T1083" s="31" t="str">
        <f t="shared" si="116"/>
        <v/>
      </c>
      <c r="U1083" s="51" t="str">
        <f t="shared" si="117"/>
        <v/>
      </c>
    </row>
    <row r="1084" spans="1:21" x14ac:dyDescent="0.25">
      <c r="A1084" s="13" t="str">
        <f t="shared" si="118"/>
        <v/>
      </c>
      <c r="B1084" s="55"/>
      <c r="C1084" s="22"/>
      <c r="D1084" s="23"/>
      <c r="E1084" s="16"/>
      <c r="F1084" s="16"/>
      <c r="G1084" s="72" t="str">
        <f>IF(OR(E1084="",F1084=""),"",NETWORKDAYS(E1084,F1084,Lister!$D$7:$D$13))</f>
        <v/>
      </c>
      <c r="H1084" s="19"/>
      <c r="I1084" s="32" t="str">
        <f t="shared" si="112"/>
        <v/>
      </c>
      <c r="J1084" s="18"/>
      <c r="K1084" s="18"/>
      <c r="L1084" s="46" t="str">
        <f t="shared" si="113"/>
        <v/>
      </c>
      <c r="M1084" s="20"/>
      <c r="N1084" s="31" t="str">
        <f t="shared" si="114"/>
        <v/>
      </c>
      <c r="O1084" s="20"/>
      <c r="P1084" s="20"/>
      <c r="Q1084" s="46" t="str">
        <f>IFERROR(MAX(IF(OR(O1084="",P1084=""),"",IF(AND(AND(MONTH(E1084)&gt;=7,MONTH(E1084)&lt;8),AND(MONTH(F1084)&gt;=7,MONTH(F1084)&lt;8)),(NETWORKDAYS(E1084,F1084,Lister!$D$7:$D$13)-O1084)*N1084/NETWORKDAYS(Lister!$D$19,Lister!$E$19,Lister!$D$7:$D$13),IF(AND(AND(MONTH(E1084)&gt;=7,MONTH(E1084)&lt;8),MONTH(F1084)&gt;7),(NETWORKDAYS(E1084,Lister!$E$19,Lister!$D$7:$D$13)-O1084)*N1084/NETWORKDAYS(Lister!$D$19,Lister!$E$19,Lister!$D$7:$D$13),IF(MONTH(E1084)&gt;7,0)))),0),"")</f>
        <v/>
      </c>
      <c r="R1084" s="46" t="str">
        <f>IFERROR(MAX(IF(OR(O1084="",P1084=""),"",IF(AND(AND(MONTH(E1084)&gt;=8,MONTH(E1084)&lt;9),AND(MONTH(F1084)&gt;=8,MONTH(F1084)&lt;9)),(NETWORKDAYS(E1084,F1084,Lister!$D$7:$D$13)-P1084)*N1084/NETWORKDAYS(Lister!$D$20,Lister!$E$20,Lister!$D$7:$D$13),IF(AND(MONTH(E1084)=7,MONTH(F1084)=8),(NETWORKDAYS(Lister!$D$20,F1084,Lister!$D$7:$D$13)-P1084)*N1084/NETWORKDAYS(Lister!$D$20,Lister!$E$20,Lister!$D$7:$D$13),IF(AND(MONTH(E1084)=7,MONTH(F1084)=7),0)))),0),"")</f>
        <v/>
      </c>
      <c r="S1084" s="31" t="str">
        <f t="shared" si="115"/>
        <v/>
      </c>
      <c r="T1084" s="31" t="str">
        <f t="shared" si="116"/>
        <v/>
      </c>
      <c r="U1084" s="51" t="str">
        <f t="shared" si="117"/>
        <v/>
      </c>
    </row>
    <row r="1085" spans="1:21" x14ac:dyDescent="0.25">
      <c r="A1085" s="13" t="str">
        <f t="shared" si="118"/>
        <v/>
      </c>
      <c r="B1085" s="55"/>
      <c r="C1085" s="22"/>
      <c r="D1085" s="23"/>
      <c r="E1085" s="16"/>
      <c r="F1085" s="16"/>
      <c r="G1085" s="72" t="str">
        <f>IF(OR(E1085="",F1085=""),"",NETWORKDAYS(E1085,F1085,Lister!$D$7:$D$13))</f>
        <v/>
      </c>
      <c r="H1085" s="19"/>
      <c r="I1085" s="32" t="str">
        <f t="shared" si="112"/>
        <v/>
      </c>
      <c r="J1085" s="18"/>
      <c r="K1085" s="18"/>
      <c r="L1085" s="46" t="str">
        <f t="shared" si="113"/>
        <v/>
      </c>
      <c r="M1085" s="20"/>
      <c r="N1085" s="31" t="str">
        <f t="shared" si="114"/>
        <v/>
      </c>
      <c r="O1085" s="20"/>
      <c r="P1085" s="20"/>
      <c r="Q1085" s="46" t="str">
        <f>IFERROR(MAX(IF(OR(O1085="",P1085=""),"",IF(AND(AND(MONTH(E1085)&gt;=7,MONTH(E1085)&lt;8),AND(MONTH(F1085)&gt;=7,MONTH(F1085)&lt;8)),(NETWORKDAYS(E1085,F1085,Lister!$D$7:$D$13)-O1085)*N1085/NETWORKDAYS(Lister!$D$19,Lister!$E$19,Lister!$D$7:$D$13),IF(AND(AND(MONTH(E1085)&gt;=7,MONTH(E1085)&lt;8),MONTH(F1085)&gt;7),(NETWORKDAYS(E1085,Lister!$E$19,Lister!$D$7:$D$13)-O1085)*N1085/NETWORKDAYS(Lister!$D$19,Lister!$E$19,Lister!$D$7:$D$13),IF(MONTH(E1085)&gt;7,0)))),0),"")</f>
        <v/>
      </c>
      <c r="R1085" s="46" t="str">
        <f>IFERROR(MAX(IF(OR(O1085="",P1085=""),"",IF(AND(AND(MONTH(E1085)&gt;=8,MONTH(E1085)&lt;9),AND(MONTH(F1085)&gt;=8,MONTH(F1085)&lt;9)),(NETWORKDAYS(E1085,F1085,Lister!$D$7:$D$13)-P1085)*N1085/NETWORKDAYS(Lister!$D$20,Lister!$E$20,Lister!$D$7:$D$13),IF(AND(MONTH(E1085)=7,MONTH(F1085)=8),(NETWORKDAYS(Lister!$D$20,F1085,Lister!$D$7:$D$13)-P1085)*N1085/NETWORKDAYS(Lister!$D$20,Lister!$E$20,Lister!$D$7:$D$13),IF(AND(MONTH(E1085)=7,MONTH(F1085)=7),0)))),0),"")</f>
        <v/>
      </c>
      <c r="S1085" s="31" t="str">
        <f t="shared" si="115"/>
        <v/>
      </c>
      <c r="T1085" s="31" t="str">
        <f t="shared" si="116"/>
        <v/>
      </c>
      <c r="U1085" s="51" t="str">
        <f t="shared" si="117"/>
        <v/>
      </c>
    </row>
    <row r="1086" spans="1:21" x14ac:dyDescent="0.25">
      <c r="A1086" s="13" t="str">
        <f t="shared" si="118"/>
        <v/>
      </c>
      <c r="B1086" s="55"/>
      <c r="C1086" s="22"/>
      <c r="D1086" s="23"/>
      <c r="E1086" s="16"/>
      <c r="F1086" s="16"/>
      <c r="G1086" s="72" t="str">
        <f>IF(OR(E1086="",F1086=""),"",NETWORKDAYS(E1086,F1086,Lister!$D$7:$D$13))</f>
        <v/>
      </c>
      <c r="H1086" s="19"/>
      <c r="I1086" s="32" t="str">
        <f t="shared" si="112"/>
        <v/>
      </c>
      <c r="J1086" s="18"/>
      <c r="K1086" s="18"/>
      <c r="L1086" s="46" t="str">
        <f t="shared" si="113"/>
        <v/>
      </c>
      <c r="M1086" s="20"/>
      <c r="N1086" s="31" t="str">
        <f t="shared" si="114"/>
        <v/>
      </c>
      <c r="O1086" s="20"/>
      <c r="P1086" s="20"/>
      <c r="Q1086" s="46" t="str">
        <f>IFERROR(MAX(IF(OR(O1086="",P1086=""),"",IF(AND(AND(MONTH(E1086)&gt;=7,MONTH(E1086)&lt;8),AND(MONTH(F1086)&gt;=7,MONTH(F1086)&lt;8)),(NETWORKDAYS(E1086,F1086,Lister!$D$7:$D$13)-O1086)*N1086/NETWORKDAYS(Lister!$D$19,Lister!$E$19,Lister!$D$7:$D$13),IF(AND(AND(MONTH(E1086)&gt;=7,MONTH(E1086)&lt;8),MONTH(F1086)&gt;7),(NETWORKDAYS(E1086,Lister!$E$19,Lister!$D$7:$D$13)-O1086)*N1086/NETWORKDAYS(Lister!$D$19,Lister!$E$19,Lister!$D$7:$D$13),IF(MONTH(E1086)&gt;7,0)))),0),"")</f>
        <v/>
      </c>
      <c r="R1086" s="46" t="str">
        <f>IFERROR(MAX(IF(OR(O1086="",P1086=""),"",IF(AND(AND(MONTH(E1086)&gt;=8,MONTH(E1086)&lt;9),AND(MONTH(F1086)&gt;=8,MONTH(F1086)&lt;9)),(NETWORKDAYS(E1086,F1086,Lister!$D$7:$D$13)-P1086)*N1086/NETWORKDAYS(Lister!$D$20,Lister!$E$20,Lister!$D$7:$D$13),IF(AND(MONTH(E1086)=7,MONTH(F1086)=8),(NETWORKDAYS(Lister!$D$20,F1086,Lister!$D$7:$D$13)-P1086)*N1086/NETWORKDAYS(Lister!$D$20,Lister!$E$20,Lister!$D$7:$D$13),IF(AND(MONTH(E1086)=7,MONTH(F1086)=7),0)))),0),"")</f>
        <v/>
      </c>
      <c r="S1086" s="31" t="str">
        <f t="shared" si="115"/>
        <v/>
      </c>
      <c r="T1086" s="31" t="str">
        <f t="shared" si="116"/>
        <v/>
      </c>
      <c r="U1086" s="51" t="str">
        <f t="shared" si="117"/>
        <v/>
      </c>
    </row>
    <row r="1087" spans="1:21" x14ac:dyDescent="0.25">
      <c r="A1087" s="13" t="str">
        <f t="shared" si="118"/>
        <v/>
      </c>
      <c r="B1087" s="55"/>
      <c r="C1087" s="22"/>
      <c r="D1087" s="23"/>
      <c r="E1087" s="16"/>
      <c r="F1087" s="16"/>
      <c r="G1087" s="72" t="str">
        <f>IF(OR(E1087="",F1087=""),"",NETWORKDAYS(E1087,F1087,Lister!$D$7:$D$13))</f>
        <v/>
      </c>
      <c r="H1087" s="19"/>
      <c r="I1087" s="32" t="str">
        <f t="shared" si="112"/>
        <v/>
      </c>
      <c r="J1087" s="18"/>
      <c r="K1087" s="18"/>
      <c r="L1087" s="46" t="str">
        <f t="shared" si="113"/>
        <v/>
      </c>
      <c r="M1087" s="20"/>
      <c r="N1087" s="31" t="str">
        <f t="shared" si="114"/>
        <v/>
      </c>
      <c r="O1087" s="20"/>
      <c r="P1087" s="20"/>
      <c r="Q1087" s="46" t="str">
        <f>IFERROR(MAX(IF(OR(O1087="",P1087=""),"",IF(AND(AND(MONTH(E1087)&gt;=7,MONTH(E1087)&lt;8),AND(MONTH(F1087)&gt;=7,MONTH(F1087)&lt;8)),(NETWORKDAYS(E1087,F1087,Lister!$D$7:$D$13)-O1087)*N1087/NETWORKDAYS(Lister!$D$19,Lister!$E$19,Lister!$D$7:$D$13),IF(AND(AND(MONTH(E1087)&gt;=7,MONTH(E1087)&lt;8),MONTH(F1087)&gt;7),(NETWORKDAYS(E1087,Lister!$E$19,Lister!$D$7:$D$13)-O1087)*N1087/NETWORKDAYS(Lister!$D$19,Lister!$E$19,Lister!$D$7:$D$13),IF(MONTH(E1087)&gt;7,0)))),0),"")</f>
        <v/>
      </c>
      <c r="R1087" s="46" t="str">
        <f>IFERROR(MAX(IF(OR(O1087="",P1087=""),"",IF(AND(AND(MONTH(E1087)&gt;=8,MONTH(E1087)&lt;9),AND(MONTH(F1087)&gt;=8,MONTH(F1087)&lt;9)),(NETWORKDAYS(E1087,F1087,Lister!$D$7:$D$13)-P1087)*N1087/NETWORKDAYS(Lister!$D$20,Lister!$E$20,Lister!$D$7:$D$13),IF(AND(MONTH(E1087)=7,MONTH(F1087)=8),(NETWORKDAYS(Lister!$D$20,F1087,Lister!$D$7:$D$13)-P1087)*N1087/NETWORKDAYS(Lister!$D$20,Lister!$E$20,Lister!$D$7:$D$13),IF(AND(MONTH(E1087)=7,MONTH(F1087)=7),0)))),0),"")</f>
        <v/>
      </c>
      <c r="S1087" s="31" t="str">
        <f t="shared" si="115"/>
        <v/>
      </c>
      <c r="T1087" s="31" t="str">
        <f t="shared" si="116"/>
        <v/>
      </c>
      <c r="U1087" s="51" t="str">
        <f t="shared" si="117"/>
        <v/>
      </c>
    </row>
    <row r="1088" spans="1:21" x14ac:dyDescent="0.25">
      <c r="A1088" s="13" t="str">
        <f t="shared" si="118"/>
        <v/>
      </c>
      <c r="B1088" s="55"/>
      <c r="C1088" s="22"/>
      <c r="D1088" s="23"/>
      <c r="E1088" s="16"/>
      <c r="F1088" s="16"/>
      <c r="G1088" s="72" t="str">
        <f>IF(OR(E1088="",F1088=""),"",NETWORKDAYS(E1088,F1088,Lister!$D$7:$D$13))</f>
        <v/>
      </c>
      <c r="H1088" s="19"/>
      <c r="I1088" s="32" t="str">
        <f t="shared" si="112"/>
        <v/>
      </c>
      <c r="J1088" s="18"/>
      <c r="K1088" s="18"/>
      <c r="L1088" s="46" t="str">
        <f t="shared" si="113"/>
        <v/>
      </c>
      <c r="M1088" s="20"/>
      <c r="N1088" s="31" t="str">
        <f t="shared" si="114"/>
        <v/>
      </c>
      <c r="O1088" s="20"/>
      <c r="P1088" s="20"/>
      <c r="Q1088" s="46" t="str">
        <f>IFERROR(MAX(IF(OR(O1088="",P1088=""),"",IF(AND(AND(MONTH(E1088)&gt;=7,MONTH(E1088)&lt;8),AND(MONTH(F1088)&gt;=7,MONTH(F1088)&lt;8)),(NETWORKDAYS(E1088,F1088,Lister!$D$7:$D$13)-O1088)*N1088/NETWORKDAYS(Lister!$D$19,Lister!$E$19,Lister!$D$7:$D$13),IF(AND(AND(MONTH(E1088)&gt;=7,MONTH(E1088)&lt;8),MONTH(F1088)&gt;7),(NETWORKDAYS(E1088,Lister!$E$19,Lister!$D$7:$D$13)-O1088)*N1088/NETWORKDAYS(Lister!$D$19,Lister!$E$19,Lister!$D$7:$D$13),IF(MONTH(E1088)&gt;7,0)))),0),"")</f>
        <v/>
      </c>
      <c r="R1088" s="46" t="str">
        <f>IFERROR(MAX(IF(OR(O1088="",P1088=""),"",IF(AND(AND(MONTH(E1088)&gt;=8,MONTH(E1088)&lt;9),AND(MONTH(F1088)&gt;=8,MONTH(F1088)&lt;9)),(NETWORKDAYS(E1088,F1088,Lister!$D$7:$D$13)-P1088)*N1088/NETWORKDAYS(Lister!$D$20,Lister!$E$20,Lister!$D$7:$D$13),IF(AND(MONTH(E1088)=7,MONTH(F1088)=8),(NETWORKDAYS(Lister!$D$20,F1088,Lister!$D$7:$D$13)-P1088)*N1088/NETWORKDAYS(Lister!$D$20,Lister!$E$20,Lister!$D$7:$D$13),IF(AND(MONTH(E1088)=7,MONTH(F1088)=7),0)))),0),"")</f>
        <v/>
      </c>
      <c r="S1088" s="31" t="str">
        <f t="shared" si="115"/>
        <v/>
      </c>
      <c r="T1088" s="31" t="str">
        <f t="shared" si="116"/>
        <v/>
      </c>
      <c r="U1088" s="51" t="str">
        <f t="shared" si="117"/>
        <v/>
      </c>
    </row>
    <row r="1089" spans="1:21" x14ac:dyDescent="0.25">
      <c r="A1089" s="13" t="str">
        <f t="shared" si="118"/>
        <v/>
      </c>
      <c r="B1089" s="55"/>
      <c r="C1089" s="22"/>
      <c r="D1089" s="23"/>
      <c r="E1089" s="16"/>
      <c r="F1089" s="16"/>
      <c r="G1089" s="72" t="str">
        <f>IF(OR(E1089="",F1089=""),"",NETWORKDAYS(E1089,F1089,Lister!$D$7:$D$13))</f>
        <v/>
      </c>
      <c r="H1089" s="19"/>
      <c r="I1089" s="32" t="str">
        <f t="shared" si="112"/>
        <v/>
      </c>
      <c r="J1089" s="18"/>
      <c r="K1089" s="18"/>
      <c r="L1089" s="46" t="str">
        <f t="shared" si="113"/>
        <v/>
      </c>
      <c r="M1089" s="20"/>
      <c r="N1089" s="31" t="str">
        <f t="shared" si="114"/>
        <v/>
      </c>
      <c r="O1089" s="20"/>
      <c r="P1089" s="20"/>
      <c r="Q1089" s="46" t="str">
        <f>IFERROR(MAX(IF(OR(O1089="",P1089=""),"",IF(AND(AND(MONTH(E1089)&gt;=7,MONTH(E1089)&lt;8),AND(MONTH(F1089)&gt;=7,MONTH(F1089)&lt;8)),(NETWORKDAYS(E1089,F1089,Lister!$D$7:$D$13)-O1089)*N1089/NETWORKDAYS(Lister!$D$19,Lister!$E$19,Lister!$D$7:$D$13),IF(AND(AND(MONTH(E1089)&gt;=7,MONTH(E1089)&lt;8),MONTH(F1089)&gt;7),(NETWORKDAYS(E1089,Lister!$E$19,Lister!$D$7:$D$13)-O1089)*N1089/NETWORKDAYS(Lister!$D$19,Lister!$E$19,Lister!$D$7:$D$13),IF(MONTH(E1089)&gt;7,0)))),0),"")</f>
        <v/>
      </c>
      <c r="R1089" s="46" t="str">
        <f>IFERROR(MAX(IF(OR(O1089="",P1089=""),"",IF(AND(AND(MONTH(E1089)&gt;=8,MONTH(E1089)&lt;9),AND(MONTH(F1089)&gt;=8,MONTH(F1089)&lt;9)),(NETWORKDAYS(E1089,F1089,Lister!$D$7:$D$13)-P1089)*N1089/NETWORKDAYS(Lister!$D$20,Lister!$E$20,Lister!$D$7:$D$13),IF(AND(MONTH(E1089)=7,MONTH(F1089)=8),(NETWORKDAYS(Lister!$D$20,F1089,Lister!$D$7:$D$13)-P1089)*N1089/NETWORKDAYS(Lister!$D$20,Lister!$E$20,Lister!$D$7:$D$13),IF(AND(MONTH(E1089)=7,MONTH(F1089)=7),0)))),0),"")</f>
        <v/>
      </c>
      <c r="S1089" s="31" t="str">
        <f t="shared" si="115"/>
        <v/>
      </c>
      <c r="T1089" s="31" t="str">
        <f t="shared" si="116"/>
        <v/>
      </c>
      <c r="U1089" s="51" t="str">
        <f t="shared" si="117"/>
        <v/>
      </c>
    </row>
    <row r="1090" spans="1:21" x14ac:dyDescent="0.25">
      <c r="A1090" s="13" t="str">
        <f t="shared" si="118"/>
        <v/>
      </c>
      <c r="B1090" s="55"/>
      <c r="C1090" s="22"/>
      <c r="D1090" s="23"/>
      <c r="E1090" s="16"/>
      <c r="F1090" s="16"/>
      <c r="G1090" s="72" t="str">
        <f>IF(OR(E1090="",F1090=""),"",NETWORKDAYS(E1090,F1090,Lister!$D$7:$D$13))</f>
        <v/>
      </c>
      <c r="H1090" s="19"/>
      <c r="I1090" s="32" t="str">
        <f t="shared" si="112"/>
        <v/>
      </c>
      <c r="J1090" s="18"/>
      <c r="K1090" s="18"/>
      <c r="L1090" s="46" t="str">
        <f t="shared" si="113"/>
        <v/>
      </c>
      <c r="M1090" s="20"/>
      <c r="N1090" s="31" t="str">
        <f t="shared" si="114"/>
        <v/>
      </c>
      <c r="O1090" s="20"/>
      <c r="P1090" s="20"/>
      <c r="Q1090" s="46" t="str">
        <f>IFERROR(MAX(IF(OR(O1090="",P1090=""),"",IF(AND(AND(MONTH(E1090)&gt;=7,MONTH(E1090)&lt;8),AND(MONTH(F1090)&gt;=7,MONTH(F1090)&lt;8)),(NETWORKDAYS(E1090,F1090,Lister!$D$7:$D$13)-O1090)*N1090/NETWORKDAYS(Lister!$D$19,Lister!$E$19,Lister!$D$7:$D$13),IF(AND(AND(MONTH(E1090)&gt;=7,MONTH(E1090)&lt;8),MONTH(F1090)&gt;7),(NETWORKDAYS(E1090,Lister!$E$19,Lister!$D$7:$D$13)-O1090)*N1090/NETWORKDAYS(Lister!$D$19,Lister!$E$19,Lister!$D$7:$D$13),IF(MONTH(E1090)&gt;7,0)))),0),"")</f>
        <v/>
      </c>
      <c r="R1090" s="46" t="str">
        <f>IFERROR(MAX(IF(OR(O1090="",P1090=""),"",IF(AND(AND(MONTH(E1090)&gt;=8,MONTH(E1090)&lt;9),AND(MONTH(F1090)&gt;=8,MONTH(F1090)&lt;9)),(NETWORKDAYS(E1090,F1090,Lister!$D$7:$D$13)-P1090)*N1090/NETWORKDAYS(Lister!$D$20,Lister!$E$20,Lister!$D$7:$D$13),IF(AND(MONTH(E1090)=7,MONTH(F1090)=8),(NETWORKDAYS(Lister!$D$20,F1090,Lister!$D$7:$D$13)-P1090)*N1090/NETWORKDAYS(Lister!$D$20,Lister!$E$20,Lister!$D$7:$D$13),IF(AND(MONTH(E1090)=7,MONTH(F1090)=7),0)))),0),"")</f>
        <v/>
      </c>
      <c r="S1090" s="31" t="str">
        <f t="shared" si="115"/>
        <v/>
      </c>
      <c r="T1090" s="31" t="str">
        <f t="shared" si="116"/>
        <v/>
      </c>
      <c r="U1090" s="51" t="str">
        <f t="shared" si="117"/>
        <v/>
      </c>
    </row>
    <row r="1091" spans="1:21" x14ac:dyDescent="0.25">
      <c r="A1091" s="13" t="str">
        <f t="shared" si="118"/>
        <v/>
      </c>
      <c r="B1091" s="55"/>
      <c r="C1091" s="22"/>
      <c r="D1091" s="23"/>
      <c r="E1091" s="16"/>
      <c r="F1091" s="16"/>
      <c r="G1091" s="72" t="str">
        <f>IF(OR(E1091="",F1091=""),"",NETWORKDAYS(E1091,F1091,Lister!$D$7:$D$13))</f>
        <v/>
      </c>
      <c r="H1091" s="19"/>
      <c r="I1091" s="32" t="str">
        <f t="shared" si="112"/>
        <v/>
      </c>
      <c r="J1091" s="18"/>
      <c r="K1091" s="18"/>
      <c r="L1091" s="46" t="str">
        <f t="shared" si="113"/>
        <v/>
      </c>
      <c r="M1091" s="20"/>
      <c r="N1091" s="31" t="str">
        <f t="shared" si="114"/>
        <v/>
      </c>
      <c r="O1091" s="20"/>
      <c r="P1091" s="20"/>
      <c r="Q1091" s="46" t="str">
        <f>IFERROR(MAX(IF(OR(O1091="",P1091=""),"",IF(AND(AND(MONTH(E1091)&gt;=7,MONTH(E1091)&lt;8),AND(MONTH(F1091)&gt;=7,MONTH(F1091)&lt;8)),(NETWORKDAYS(E1091,F1091,Lister!$D$7:$D$13)-O1091)*N1091/NETWORKDAYS(Lister!$D$19,Lister!$E$19,Lister!$D$7:$D$13),IF(AND(AND(MONTH(E1091)&gt;=7,MONTH(E1091)&lt;8),MONTH(F1091)&gt;7),(NETWORKDAYS(E1091,Lister!$E$19,Lister!$D$7:$D$13)-O1091)*N1091/NETWORKDAYS(Lister!$D$19,Lister!$E$19,Lister!$D$7:$D$13),IF(MONTH(E1091)&gt;7,0)))),0),"")</f>
        <v/>
      </c>
      <c r="R1091" s="46" t="str">
        <f>IFERROR(MAX(IF(OR(O1091="",P1091=""),"",IF(AND(AND(MONTH(E1091)&gt;=8,MONTH(E1091)&lt;9),AND(MONTH(F1091)&gt;=8,MONTH(F1091)&lt;9)),(NETWORKDAYS(E1091,F1091,Lister!$D$7:$D$13)-P1091)*N1091/NETWORKDAYS(Lister!$D$20,Lister!$E$20,Lister!$D$7:$D$13),IF(AND(MONTH(E1091)=7,MONTH(F1091)=8),(NETWORKDAYS(Lister!$D$20,F1091,Lister!$D$7:$D$13)-P1091)*N1091/NETWORKDAYS(Lister!$D$20,Lister!$E$20,Lister!$D$7:$D$13),IF(AND(MONTH(E1091)=7,MONTH(F1091)=7),0)))),0),"")</f>
        <v/>
      </c>
      <c r="S1091" s="31" t="str">
        <f t="shared" si="115"/>
        <v/>
      </c>
      <c r="T1091" s="31" t="str">
        <f t="shared" si="116"/>
        <v/>
      </c>
      <c r="U1091" s="51" t="str">
        <f t="shared" si="117"/>
        <v/>
      </c>
    </row>
    <row r="1092" spans="1:21" x14ac:dyDescent="0.25">
      <c r="A1092" s="13" t="str">
        <f t="shared" si="118"/>
        <v/>
      </c>
      <c r="B1092" s="55"/>
      <c r="C1092" s="22"/>
      <c r="D1092" s="23"/>
      <c r="E1092" s="16"/>
      <c r="F1092" s="16"/>
      <c r="G1092" s="72" t="str">
        <f>IF(OR(E1092="",F1092=""),"",NETWORKDAYS(E1092,F1092,Lister!$D$7:$D$13))</f>
        <v/>
      </c>
      <c r="H1092" s="19"/>
      <c r="I1092" s="32" t="str">
        <f t="shared" si="112"/>
        <v/>
      </c>
      <c r="J1092" s="18"/>
      <c r="K1092" s="18"/>
      <c r="L1092" s="46" t="str">
        <f t="shared" si="113"/>
        <v/>
      </c>
      <c r="M1092" s="20"/>
      <c r="N1092" s="31" t="str">
        <f t="shared" si="114"/>
        <v/>
      </c>
      <c r="O1092" s="20"/>
      <c r="P1092" s="20"/>
      <c r="Q1092" s="46" t="str">
        <f>IFERROR(MAX(IF(OR(O1092="",P1092=""),"",IF(AND(AND(MONTH(E1092)&gt;=7,MONTH(E1092)&lt;8),AND(MONTH(F1092)&gt;=7,MONTH(F1092)&lt;8)),(NETWORKDAYS(E1092,F1092,Lister!$D$7:$D$13)-O1092)*N1092/NETWORKDAYS(Lister!$D$19,Lister!$E$19,Lister!$D$7:$D$13),IF(AND(AND(MONTH(E1092)&gt;=7,MONTH(E1092)&lt;8),MONTH(F1092)&gt;7),(NETWORKDAYS(E1092,Lister!$E$19,Lister!$D$7:$D$13)-O1092)*N1092/NETWORKDAYS(Lister!$D$19,Lister!$E$19,Lister!$D$7:$D$13),IF(MONTH(E1092)&gt;7,0)))),0),"")</f>
        <v/>
      </c>
      <c r="R1092" s="46" t="str">
        <f>IFERROR(MAX(IF(OR(O1092="",P1092=""),"",IF(AND(AND(MONTH(E1092)&gt;=8,MONTH(E1092)&lt;9),AND(MONTH(F1092)&gt;=8,MONTH(F1092)&lt;9)),(NETWORKDAYS(E1092,F1092,Lister!$D$7:$D$13)-P1092)*N1092/NETWORKDAYS(Lister!$D$20,Lister!$E$20,Lister!$D$7:$D$13),IF(AND(MONTH(E1092)=7,MONTH(F1092)=8),(NETWORKDAYS(Lister!$D$20,F1092,Lister!$D$7:$D$13)-P1092)*N1092/NETWORKDAYS(Lister!$D$20,Lister!$E$20,Lister!$D$7:$D$13),IF(AND(MONTH(E1092)=7,MONTH(F1092)=7),0)))),0),"")</f>
        <v/>
      </c>
      <c r="S1092" s="31" t="str">
        <f t="shared" si="115"/>
        <v/>
      </c>
      <c r="T1092" s="31" t="str">
        <f t="shared" si="116"/>
        <v/>
      </c>
      <c r="U1092" s="51" t="str">
        <f t="shared" si="117"/>
        <v/>
      </c>
    </row>
    <row r="1093" spans="1:21" x14ac:dyDescent="0.25">
      <c r="A1093" s="13" t="str">
        <f t="shared" si="118"/>
        <v/>
      </c>
      <c r="B1093" s="55"/>
      <c r="C1093" s="22"/>
      <c r="D1093" s="23"/>
      <c r="E1093" s="16"/>
      <c r="F1093" s="16"/>
      <c r="G1093" s="72" t="str">
        <f>IF(OR(E1093="",F1093=""),"",NETWORKDAYS(E1093,F1093,Lister!$D$7:$D$13))</f>
        <v/>
      </c>
      <c r="H1093" s="19"/>
      <c r="I1093" s="32" t="str">
        <f t="shared" si="112"/>
        <v/>
      </c>
      <c r="J1093" s="18"/>
      <c r="K1093" s="18"/>
      <c r="L1093" s="46" t="str">
        <f t="shared" si="113"/>
        <v/>
      </c>
      <c r="M1093" s="20"/>
      <c r="N1093" s="31" t="str">
        <f t="shared" si="114"/>
        <v/>
      </c>
      <c r="O1093" s="20"/>
      <c r="P1093" s="20"/>
      <c r="Q1093" s="46" t="str">
        <f>IFERROR(MAX(IF(OR(O1093="",P1093=""),"",IF(AND(AND(MONTH(E1093)&gt;=7,MONTH(E1093)&lt;8),AND(MONTH(F1093)&gt;=7,MONTH(F1093)&lt;8)),(NETWORKDAYS(E1093,F1093,Lister!$D$7:$D$13)-O1093)*N1093/NETWORKDAYS(Lister!$D$19,Lister!$E$19,Lister!$D$7:$D$13),IF(AND(AND(MONTH(E1093)&gt;=7,MONTH(E1093)&lt;8),MONTH(F1093)&gt;7),(NETWORKDAYS(E1093,Lister!$E$19,Lister!$D$7:$D$13)-O1093)*N1093/NETWORKDAYS(Lister!$D$19,Lister!$E$19,Lister!$D$7:$D$13),IF(MONTH(E1093)&gt;7,0)))),0),"")</f>
        <v/>
      </c>
      <c r="R1093" s="46" t="str">
        <f>IFERROR(MAX(IF(OR(O1093="",P1093=""),"",IF(AND(AND(MONTH(E1093)&gt;=8,MONTH(E1093)&lt;9),AND(MONTH(F1093)&gt;=8,MONTH(F1093)&lt;9)),(NETWORKDAYS(E1093,F1093,Lister!$D$7:$D$13)-P1093)*N1093/NETWORKDAYS(Lister!$D$20,Lister!$E$20,Lister!$D$7:$D$13),IF(AND(MONTH(E1093)=7,MONTH(F1093)=8),(NETWORKDAYS(Lister!$D$20,F1093,Lister!$D$7:$D$13)-P1093)*N1093/NETWORKDAYS(Lister!$D$20,Lister!$E$20,Lister!$D$7:$D$13),IF(AND(MONTH(E1093)=7,MONTH(F1093)=7),0)))),0),"")</f>
        <v/>
      </c>
      <c r="S1093" s="31" t="str">
        <f t="shared" si="115"/>
        <v/>
      </c>
      <c r="T1093" s="31" t="str">
        <f t="shared" si="116"/>
        <v/>
      </c>
      <c r="U1093" s="51" t="str">
        <f t="shared" si="117"/>
        <v/>
      </c>
    </row>
    <row r="1094" spans="1:21" x14ac:dyDescent="0.25">
      <c r="A1094" s="13" t="str">
        <f t="shared" si="118"/>
        <v/>
      </c>
      <c r="B1094" s="55"/>
      <c r="C1094" s="22"/>
      <c r="D1094" s="23"/>
      <c r="E1094" s="16"/>
      <c r="F1094" s="16"/>
      <c r="G1094" s="72" t="str">
        <f>IF(OR(E1094="",F1094=""),"",NETWORKDAYS(E1094,F1094,Lister!$D$7:$D$13))</f>
        <v/>
      </c>
      <c r="H1094" s="19"/>
      <c r="I1094" s="32" t="str">
        <f t="shared" si="112"/>
        <v/>
      </c>
      <c r="J1094" s="18"/>
      <c r="K1094" s="18"/>
      <c r="L1094" s="46" t="str">
        <f t="shared" si="113"/>
        <v/>
      </c>
      <c r="M1094" s="20"/>
      <c r="N1094" s="31" t="str">
        <f t="shared" si="114"/>
        <v/>
      </c>
      <c r="O1094" s="20"/>
      <c r="P1094" s="20"/>
      <c r="Q1094" s="46" t="str">
        <f>IFERROR(MAX(IF(OR(O1094="",P1094=""),"",IF(AND(AND(MONTH(E1094)&gt;=7,MONTH(E1094)&lt;8),AND(MONTH(F1094)&gt;=7,MONTH(F1094)&lt;8)),(NETWORKDAYS(E1094,F1094,Lister!$D$7:$D$13)-O1094)*N1094/NETWORKDAYS(Lister!$D$19,Lister!$E$19,Lister!$D$7:$D$13),IF(AND(AND(MONTH(E1094)&gt;=7,MONTH(E1094)&lt;8),MONTH(F1094)&gt;7),(NETWORKDAYS(E1094,Lister!$E$19,Lister!$D$7:$D$13)-O1094)*N1094/NETWORKDAYS(Lister!$D$19,Lister!$E$19,Lister!$D$7:$D$13),IF(MONTH(E1094)&gt;7,0)))),0),"")</f>
        <v/>
      </c>
      <c r="R1094" s="46" t="str">
        <f>IFERROR(MAX(IF(OR(O1094="",P1094=""),"",IF(AND(AND(MONTH(E1094)&gt;=8,MONTH(E1094)&lt;9),AND(MONTH(F1094)&gt;=8,MONTH(F1094)&lt;9)),(NETWORKDAYS(E1094,F1094,Lister!$D$7:$D$13)-P1094)*N1094/NETWORKDAYS(Lister!$D$20,Lister!$E$20,Lister!$D$7:$D$13),IF(AND(MONTH(E1094)=7,MONTH(F1094)=8),(NETWORKDAYS(Lister!$D$20,F1094,Lister!$D$7:$D$13)-P1094)*N1094/NETWORKDAYS(Lister!$D$20,Lister!$E$20,Lister!$D$7:$D$13),IF(AND(MONTH(E1094)=7,MONTH(F1094)=7),0)))),0),"")</f>
        <v/>
      </c>
      <c r="S1094" s="31" t="str">
        <f t="shared" si="115"/>
        <v/>
      </c>
      <c r="T1094" s="31" t="str">
        <f t="shared" si="116"/>
        <v/>
      </c>
      <c r="U1094" s="51" t="str">
        <f t="shared" si="117"/>
        <v/>
      </c>
    </row>
    <row r="1095" spans="1:21" x14ac:dyDescent="0.25">
      <c r="A1095" s="13" t="str">
        <f t="shared" si="118"/>
        <v/>
      </c>
      <c r="B1095" s="55"/>
      <c r="C1095" s="22"/>
      <c r="D1095" s="23"/>
      <c r="E1095" s="16"/>
      <c r="F1095" s="16"/>
      <c r="G1095" s="72" t="str">
        <f>IF(OR(E1095="",F1095=""),"",NETWORKDAYS(E1095,F1095,Lister!$D$7:$D$13))</f>
        <v/>
      </c>
      <c r="H1095" s="19"/>
      <c r="I1095" s="32" t="str">
        <f t="shared" si="112"/>
        <v/>
      </c>
      <c r="J1095" s="18"/>
      <c r="K1095" s="18"/>
      <c r="L1095" s="46" t="str">
        <f t="shared" si="113"/>
        <v/>
      </c>
      <c r="M1095" s="20"/>
      <c r="N1095" s="31" t="str">
        <f t="shared" si="114"/>
        <v/>
      </c>
      <c r="O1095" s="20"/>
      <c r="P1095" s="20"/>
      <c r="Q1095" s="46" t="str">
        <f>IFERROR(MAX(IF(OR(O1095="",P1095=""),"",IF(AND(AND(MONTH(E1095)&gt;=7,MONTH(E1095)&lt;8),AND(MONTH(F1095)&gt;=7,MONTH(F1095)&lt;8)),(NETWORKDAYS(E1095,F1095,Lister!$D$7:$D$13)-O1095)*N1095/NETWORKDAYS(Lister!$D$19,Lister!$E$19,Lister!$D$7:$D$13),IF(AND(AND(MONTH(E1095)&gt;=7,MONTH(E1095)&lt;8),MONTH(F1095)&gt;7),(NETWORKDAYS(E1095,Lister!$E$19,Lister!$D$7:$D$13)-O1095)*N1095/NETWORKDAYS(Lister!$D$19,Lister!$E$19,Lister!$D$7:$D$13),IF(MONTH(E1095)&gt;7,0)))),0),"")</f>
        <v/>
      </c>
      <c r="R1095" s="46" t="str">
        <f>IFERROR(MAX(IF(OR(O1095="",P1095=""),"",IF(AND(AND(MONTH(E1095)&gt;=8,MONTH(E1095)&lt;9),AND(MONTH(F1095)&gt;=8,MONTH(F1095)&lt;9)),(NETWORKDAYS(E1095,F1095,Lister!$D$7:$D$13)-P1095)*N1095/NETWORKDAYS(Lister!$D$20,Lister!$E$20,Lister!$D$7:$D$13),IF(AND(MONTH(E1095)=7,MONTH(F1095)=8),(NETWORKDAYS(Lister!$D$20,F1095,Lister!$D$7:$D$13)-P1095)*N1095/NETWORKDAYS(Lister!$D$20,Lister!$E$20,Lister!$D$7:$D$13),IF(AND(MONTH(E1095)=7,MONTH(F1095)=7),0)))),0),"")</f>
        <v/>
      </c>
      <c r="S1095" s="31" t="str">
        <f t="shared" si="115"/>
        <v/>
      </c>
      <c r="T1095" s="31" t="str">
        <f t="shared" si="116"/>
        <v/>
      </c>
      <c r="U1095" s="51" t="str">
        <f t="shared" si="117"/>
        <v/>
      </c>
    </row>
    <row r="1096" spans="1:21" x14ac:dyDescent="0.25">
      <c r="A1096" s="13" t="str">
        <f t="shared" si="118"/>
        <v/>
      </c>
      <c r="B1096" s="55"/>
      <c r="C1096" s="22"/>
      <c r="D1096" s="23"/>
      <c r="E1096" s="16"/>
      <c r="F1096" s="16"/>
      <c r="G1096" s="72" t="str">
        <f>IF(OR(E1096="",F1096=""),"",NETWORKDAYS(E1096,F1096,Lister!$D$7:$D$13))</f>
        <v/>
      </c>
      <c r="H1096" s="19"/>
      <c r="I1096" s="32" t="str">
        <f t="shared" si="112"/>
        <v/>
      </c>
      <c r="J1096" s="18"/>
      <c r="K1096" s="18"/>
      <c r="L1096" s="46" t="str">
        <f t="shared" si="113"/>
        <v/>
      </c>
      <c r="M1096" s="20"/>
      <c r="N1096" s="31" t="str">
        <f t="shared" si="114"/>
        <v/>
      </c>
      <c r="O1096" s="20"/>
      <c r="P1096" s="20"/>
      <c r="Q1096" s="46" t="str">
        <f>IFERROR(MAX(IF(OR(O1096="",P1096=""),"",IF(AND(AND(MONTH(E1096)&gt;=7,MONTH(E1096)&lt;8),AND(MONTH(F1096)&gt;=7,MONTH(F1096)&lt;8)),(NETWORKDAYS(E1096,F1096,Lister!$D$7:$D$13)-O1096)*N1096/NETWORKDAYS(Lister!$D$19,Lister!$E$19,Lister!$D$7:$D$13),IF(AND(AND(MONTH(E1096)&gt;=7,MONTH(E1096)&lt;8),MONTH(F1096)&gt;7),(NETWORKDAYS(E1096,Lister!$E$19,Lister!$D$7:$D$13)-O1096)*N1096/NETWORKDAYS(Lister!$D$19,Lister!$E$19,Lister!$D$7:$D$13),IF(MONTH(E1096)&gt;7,0)))),0),"")</f>
        <v/>
      </c>
      <c r="R1096" s="46" t="str">
        <f>IFERROR(MAX(IF(OR(O1096="",P1096=""),"",IF(AND(AND(MONTH(E1096)&gt;=8,MONTH(E1096)&lt;9),AND(MONTH(F1096)&gt;=8,MONTH(F1096)&lt;9)),(NETWORKDAYS(E1096,F1096,Lister!$D$7:$D$13)-P1096)*N1096/NETWORKDAYS(Lister!$D$20,Lister!$E$20,Lister!$D$7:$D$13),IF(AND(MONTH(E1096)=7,MONTH(F1096)=8),(NETWORKDAYS(Lister!$D$20,F1096,Lister!$D$7:$D$13)-P1096)*N1096/NETWORKDAYS(Lister!$D$20,Lister!$E$20,Lister!$D$7:$D$13),IF(AND(MONTH(E1096)=7,MONTH(F1096)=7),0)))),0),"")</f>
        <v/>
      </c>
      <c r="S1096" s="31" t="str">
        <f t="shared" si="115"/>
        <v/>
      </c>
      <c r="T1096" s="31" t="str">
        <f t="shared" si="116"/>
        <v/>
      </c>
      <c r="U1096" s="51" t="str">
        <f t="shared" si="117"/>
        <v/>
      </c>
    </row>
    <row r="1097" spans="1:21" x14ac:dyDescent="0.25">
      <c r="A1097" s="13" t="str">
        <f t="shared" si="118"/>
        <v/>
      </c>
      <c r="B1097" s="55"/>
      <c r="C1097" s="22"/>
      <c r="D1097" s="23"/>
      <c r="E1097" s="16"/>
      <c r="F1097" s="16"/>
      <c r="G1097" s="72" t="str">
        <f>IF(OR(E1097="",F1097=""),"",NETWORKDAYS(E1097,F1097,Lister!$D$7:$D$13))</f>
        <v/>
      </c>
      <c r="H1097" s="19"/>
      <c r="I1097" s="32" t="str">
        <f t="shared" si="112"/>
        <v/>
      </c>
      <c r="J1097" s="18"/>
      <c r="K1097" s="18"/>
      <c r="L1097" s="46" t="str">
        <f t="shared" si="113"/>
        <v/>
      </c>
      <c r="M1097" s="20"/>
      <c r="N1097" s="31" t="str">
        <f t="shared" si="114"/>
        <v/>
      </c>
      <c r="O1097" s="20"/>
      <c r="P1097" s="20"/>
      <c r="Q1097" s="46" t="str">
        <f>IFERROR(MAX(IF(OR(O1097="",P1097=""),"",IF(AND(AND(MONTH(E1097)&gt;=7,MONTH(E1097)&lt;8),AND(MONTH(F1097)&gt;=7,MONTH(F1097)&lt;8)),(NETWORKDAYS(E1097,F1097,Lister!$D$7:$D$13)-O1097)*N1097/NETWORKDAYS(Lister!$D$19,Lister!$E$19,Lister!$D$7:$D$13),IF(AND(AND(MONTH(E1097)&gt;=7,MONTH(E1097)&lt;8),MONTH(F1097)&gt;7),(NETWORKDAYS(E1097,Lister!$E$19,Lister!$D$7:$D$13)-O1097)*N1097/NETWORKDAYS(Lister!$D$19,Lister!$E$19,Lister!$D$7:$D$13),IF(MONTH(E1097)&gt;7,0)))),0),"")</f>
        <v/>
      </c>
      <c r="R1097" s="46" t="str">
        <f>IFERROR(MAX(IF(OR(O1097="",P1097=""),"",IF(AND(AND(MONTH(E1097)&gt;=8,MONTH(E1097)&lt;9),AND(MONTH(F1097)&gt;=8,MONTH(F1097)&lt;9)),(NETWORKDAYS(E1097,F1097,Lister!$D$7:$D$13)-P1097)*N1097/NETWORKDAYS(Lister!$D$20,Lister!$E$20,Lister!$D$7:$D$13),IF(AND(MONTH(E1097)=7,MONTH(F1097)=8),(NETWORKDAYS(Lister!$D$20,F1097,Lister!$D$7:$D$13)-P1097)*N1097/NETWORKDAYS(Lister!$D$20,Lister!$E$20,Lister!$D$7:$D$13),IF(AND(MONTH(E1097)=7,MONTH(F1097)=7),0)))),0),"")</f>
        <v/>
      </c>
      <c r="S1097" s="31" t="str">
        <f t="shared" si="115"/>
        <v/>
      </c>
      <c r="T1097" s="31" t="str">
        <f t="shared" si="116"/>
        <v/>
      </c>
      <c r="U1097" s="51" t="str">
        <f t="shared" si="117"/>
        <v/>
      </c>
    </row>
    <row r="1098" spans="1:21" x14ac:dyDescent="0.25">
      <c r="A1098" s="13" t="str">
        <f t="shared" si="118"/>
        <v/>
      </c>
      <c r="B1098" s="55"/>
      <c r="C1098" s="22"/>
      <c r="D1098" s="23"/>
      <c r="E1098" s="16"/>
      <c r="F1098" s="16"/>
      <c r="G1098" s="72" t="str">
        <f>IF(OR(E1098="",F1098=""),"",NETWORKDAYS(E1098,F1098,Lister!$D$7:$D$13))</f>
        <v/>
      </c>
      <c r="H1098" s="19"/>
      <c r="I1098" s="32" t="str">
        <f t="shared" si="112"/>
        <v/>
      </c>
      <c r="J1098" s="18"/>
      <c r="K1098" s="18"/>
      <c r="L1098" s="46" t="str">
        <f t="shared" si="113"/>
        <v/>
      </c>
      <c r="M1098" s="20"/>
      <c r="N1098" s="31" t="str">
        <f t="shared" si="114"/>
        <v/>
      </c>
      <c r="O1098" s="20"/>
      <c r="P1098" s="20"/>
      <c r="Q1098" s="46" t="str">
        <f>IFERROR(MAX(IF(OR(O1098="",P1098=""),"",IF(AND(AND(MONTH(E1098)&gt;=7,MONTH(E1098)&lt;8),AND(MONTH(F1098)&gt;=7,MONTH(F1098)&lt;8)),(NETWORKDAYS(E1098,F1098,Lister!$D$7:$D$13)-O1098)*N1098/NETWORKDAYS(Lister!$D$19,Lister!$E$19,Lister!$D$7:$D$13),IF(AND(AND(MONTH(E1098)&gt;=7,MONTH(E1098)&lt;8),MONTH(F1098)&gt;7),(NETWORKDAYS(E1098,Lister!$E$19,Lister!$D$7:$D$13)-O1098)*N1098/NETWORKDAYS(Lister!$D$19,Lister!$E$19,Lister!$D$7:$D$13),IF(MONTH(E1098)&gt;7,0)))),0),"")</f>
        <v/>
      </c>
      <c r="R1098" s="46" t="str">
        <f>IFERROR(MAX(IF(OR(O1098="",P1098=""),"",IF(AND(AND(MONTH(E1098)&gt;=8,MONTH(E1098)&lt;9),AND(MONTH(F1098)&gt;=8,MONTH(F1098)&lt;9)),(NETWORKDAYS(E1098,F1098,Lister!$D$7:$D$13)-P1098)*N1098/NETWORKDAYS(Lister!$D$20,Lister!$E$20,Lister!$D$7:$D$13),IF(AND(MONTH(E1098)=7,MONTH(F1098)=8),(NETWORKDAYS(Lister!$D$20,F1098,Lister!$D$7:$D$13)-P1098)*N1098/NETWORKDAYS(Lister!$D$20,Lister!$E$20,Lister!$D$7:$D$13),IF(AND(MONTH(E1098)=7,MONTH(F1098)=7),0)))),0),"")</f>
        <v/>
      </c>
      <c r="S1098" s="31" t="str">
        <f t="shared" si="115"/>
        <v/>
      </c>
      <c r="T1098" s="31" t="str">
        <f t="shared" si="116"/>
        <v/>
      </c>
      <c r="U1098" s="51" t="str">
        <f t="shared" si="117"/>
        <v/>
      </c>
    </row>
    <row r="1099" spans="1:21" x14ac:dyDescent="0.25">
      <c r="A1099" s="13" t="str">
        <f t="shared" si="118"/>
        <v/>
      </c>
      <c r="B1099" s="55"/>
      <c r="C1099" s="22"/>
      <c r="D1099" s="23"/>
      <c r="E1099" s="16"/>
      <c r="F1099" s="16"/>
      <c r="G1099" s="72" t="str">
        <f>IF(OR(E1099="",F1099=""),"",NETWORKDAYS(E1099,F1099,Lister!$D$7:$D$13))</f>
        <v/>
      </c>
      <c r="H1099" s="19"/>
      <c r="I1099" s="32" t="str">
        <f t="shared" si="112"/>
        <v/>
      </c>
      <c r="J1099" s="18"/>
      <c r="K1099" s="18"/>
      <c r="L1099" s="46" t="str">
        <f t="shared" si="113"/>
        <v/>
      </c>
      <c r="M1099" s="20"/>
      <c r="N1099" s="31" t="str">
        <f t="shared" si="114"/>
        <v/>
      </c>
      <c r="O1099" s="20"/>
      <c r="P1099" s="20"/>
      <c r="Q1099" s="46" t="str">
        <f>IFERROR(MAX(IF(OR(O1099="",P1099=""),"",IF(AND(AND(MONTH(E1099)&gt;=7,MONTH(E1099)&lt;8),AND(MONTH(F1099)&gt;=7,MONTH(F1099)&lt;8)),(NETWORKDAYS(E1099,F1099,Lister!$D$7:$D$13)-O1099)*N1099/NETWORKDAYS(Lister!$D$19,Lister!$E$19,Lister!$D$7:$D$13),IF(AND(AND(MONTH(E1099)&gt;=7,MONTH(E1099)&lt;8),MONTH(F1099)&gt;7),(NETWORKDAYS(E1099,Lister!$E$19,Lister!$D$7:$D$13)-O1099)*N1099/NETWORKDAYS(Lister!$D$19,Lister!$E$19,Lister!$D$7:$D$13),IF(MONTH(E1099)&gt;7,0)))),0),"")</f>
        <v/>
      </c>
      <c r="R1099" s="46" t="str">
        <f>IFERROR(MAX(IF(OR(O1099="",P1099=""),"",IF(AND(AND(MONTH(E1099)&gt;=8,MONTH(E1099)&lt;9),AND(MONTH(F1099)&gt;=8,MONTH(F1099)&lt;9)),(NETWORKDAYS(E1099,F1099,Lister!$D$7:$D$13)-P1099)*N1099/NETWORKDAYS(Lister!$D$20,Lister!$E$20,Lister!$D$7:$D$13),IF(AND(MONTH(E1099)=7,MONTH(F1099)=8),(NETWORKDAYS(Lister!$D$20,F1099,Lister!$D$7:$D$13)-P1099)*N1099/NETWORKDAYS(Lister!$D$20,Lister!$E$20,Lister!$D$7:$D$13),IF(AND(MONTH(E1099)=7,MONTH(F1099)=7),0)))),0),"")</f>
        <v/>
      </c>
      <c r="S1099" s="31" t="str">
        <f t="shared" si="115"/>
        <v/>
      </c>
      <c r="T1099" s="31" t="str">
        <f t="shared" si="116"/>
        <v/>
      </c>
      <c r="U1099" s="51" t="str">
        <f t="shared" si="117"/>
        <v/>
      </c>
    </row>
    <row r="1100" spans="1:21" x14ac:dyDescent="0.25">
      <c r="A1100" s="13" t="str">
        <f t="shared" si="118"/>
        <v/>
      </c>
      <c r="B1100" s="55"/>
      <c r="C1100" s="22"/>
      <c r="D1100" s="23"/>
      <c r="E1100" s="16"/>
      <c r="F1100" s="16"/>
      <c r="G1100" s="72" t="str">
        <f>IF(OR(E1100="",F1100=""),"",NETWORKDAYS(E1100,F1100,Lister!$D$7:$D$13))</f>
        <v/>
      </c>
      <c r="H1100" s="19"/>
      <c r="I1100" s="32" t="str">
        <f t="shared" si="112"/>
        <v/>
      </c>
      <c r="J1100" s="18"/>
      <c r="K1100" s="18"/>
      <c r="L1100" s="46" t="str">
        <f t="shared" si="113"/>
        <v/>
      </c>
      <c r="M1100" s="20"/>
      <c r="N1100" s="31" t="str">
        <f t="shared" si="114"/>
        <v/>
      </c>
      <c r="O1100" s="20"/>
      <c r="P1100" s="20"/>
      <c r="Q1100" s="46" t="str">
        <f>IFERROR(MAX(IF(OR(O1100="",P1100=""),"",IF(AND(AND(MONTH(E1100)&gt;=7,MONTH(E1100)&lt;8),AND(MONTH(F1100)&gt;=7,MONTH(F1100)&lt;8)),(NETWORKDAYS(E1100,F1100,Lister!$D$7:$D$13)-O1100)*N1100/NETWORKDAYS(Lister!$D$19,Lister!$E$19,Lister!$D$7:$D$13),IF(AND(AND(MONTH(E1100)&gt;=7,MONTH(E1100)&lt;8),MONTH(F1100)&gt;7),(NETWORKDAYS(E1100,Lister!$E$19,Lister!$D$7:$D$13)-O1100)*N1100/NETWORKDAYS(Lister!$D$19,Lister!$E$19,Lister!$D$7:$D$13),IF(MONTH(E1100)&gt;7,0)))),0),"")</f>
        <v/>
      </c>
      <c r="R1100" s="46" t="str">
        <f>IFERROR(MAX(IF(OR(O1100="",P1100=""),"",IF(AND(AND(MONTH(E1100)&gt;=8,MONTH(E1100)&lt;9),AND(MONTH(F1100)&gt;=8,MONTH(F1100)&lt;9)),(NETWORKDAYS(E1100,F1100,Lister!$D$7:$D$13)-P1100)*N1100/NETWORKDAYS(Lister!$D$20,Lister!$E$20,Lister!$D$7:$D$13),IF(AND(MONTH(E1100)=7,MONTH(F1100)=8),(NETWORKDAYS(Lister!$D$20,F1100,Lister!$D$7:$D$13)-P1100)*N1100/NETWORKDAYS(Lister!$D$20,Lister!$E$20,Lister!$D$7:$D$13),IF(AND(MONTH(E1100)=7,MONTH(F1100)=7),0)))),0),"")</f>
        <v/>
      </c>
      <c r="S1100" s="31" t="str">
        <f t="shared" si="115"/>
        <v/>
      </c>
      <c r="T1100" s="31" t="str">
        <f t="shared" si="116"/>
        <v/>
      </c>
      <c r="U1100" s="51" t="str">
        <f t="shared" si="117"/>
        <v/>
      </c>
    </row>
    <row r="1101" spans="1:21" x14ac:dyDescent="0.25">
      <c r="A1101" s="13" t="str">
        <f t="shared" si="118"/>
        <v/>
      </c>
      <c r="B1101" s="55"/>
      <c r="C1101" s="22"/>
      <c r="D1101" s="23"/>
      <c r="E1101" s="16"/>
      <c r="F1101" s="16"/>
      <c r="G1101" s="72" t="str">
        <f>IF(OR(E1101="",F1101=""),"",NETWORKDAYS(E1101,F1101,Lister!$D$7:$D$13))</f>
        <v/>
      </c>
      <c r="H1101" s="19"/>
      <c r="I1101" s="32" t="str">
        <f t="shared" si="112"/>
        <v/>
      </c>
      <c r="J1101" s="18"/>
      <c r="K1101" s="18"/>
      <c r="L1101" s="46" t="str">
        <f t="shared" si="113"/>
        <v/>
      </c>
      <c r="M1101" s="20"/>
      <c r="N1101" s="31" t="str">
        <f t="shared" si="114"/>
        <v/>
      </c>
      <c r="O1101" s="20"/>
      <c r="P1101" s="20"/>
      <c r="Q1101" s="46" t="str">
        <f>IFERROR(MAX(IF(OR(O1101="",P1101=""),"",IF(AND(AND(MONTH(E1101)&gt;=7,MONTH(E1101)&lt;8),AND(MONTH(F1101)&gt;=7,MONTH(F1101)&lt;8)),(NETWORKDAYS(E1101,F1101,Lister!$D$7:$D$13)-O1101)*N1101/NETWORKDAYS(Lister!$D$19,Lister!$E$19,Lister!$D$7:$D$13),IF(AND(AND(MONTH(E1101)&gt;=7,MONTH(E1101)&lt;8),MONTH(F1101)&gt;7),(NETWORKDAYS(E1101,Lister!$E$19,Lister!$D$7:$D$13)-O1101)*N1101/NETWORKDAYS(Lister!$D$19,Lister!$E$19,Lister!$D$7:$D$13),IF(MONTH(E1101)&gt;7,0)))),0),"")</f>
        <v/>
      </c>
      <c r="R1101" s="46" t="str">
        <f>IFERROR(MAX(IF(OR(O1101="",P1101=""),"",IF(AND(AND(MONTH(E1101)&gt;=8,MONTH(E1101)&lt;9),AND(MONTH(F1101)&gt;=8,MONTH(F1101)&lt;9)),(NETWORKDAYS(E1101,F1101,Lister!$D$7:$D$13)-P1101)*N1101/NETWORKDAYS(Lister!$D$20,Lister!$E$20,Lister!$D$7:$D$13),IF(AND(MONTH(E1101)=7,MONTH(F1101)=8),(NETWORKDAYS(Lister!$D$20,F1101,Lister!$D$7:$D$13)-P1101)*N1101/NETWORKDAYS(Lister!$D$20,Lister!$E$20,Lister!$D$7:$D$13),IF(AND(MONTH(E1101)=7,MONTH(F1101)=7),0)))),0),"")</f>
        <v/>
      </c>
      <c r="S1101" s="31" t="str">
        <f t="shared" si="115"/>
        <v/>
      </c>
      <c r="T1101" s="31" t="str">
        <f t="shared" si="116"/>
        <v/>
      </c>
      <c r="U1101" s="51" t="str">
        <f t="shared" si="117"/>
        <v/>
      </c>
    </row>
    <row r="1102" spans="1:21" x14ac:dyDescent="0.25">
      <c r="A1102" s="13" t="str">
        <f t="shared" si="118"/>
        <v/>
      </c>
      <c r="B1102" s="55"/>
      <c r="C1102" s="22"/>
      <c r="D1102" s="23"/>
      <c r="E1102" s="16"/>
      <c r="F1102" s="16"/>
      <c r="G1102" s="72" t="str">
        <f>IF(OR(E1102="",F1102=""),"",NETWORKDAYS(E1102,F1102,Lister!$D$7:$D$13))</f>
        <v/>
      </c>
      <c r="H1102" s="19"/>
      <c r="I1102" s="32" t="str">
        <f t="shared" si="112"/>
        <v/>
      </c>
      <c r="J1102" s="18"/>
      <c r="K1102" s="18"/>
      <c r="L1102" s="46" t="str">
        <f t="shared" si="113"/>
        <v/>
      </c>
      <c r="M1102" s="20"/>
      <c r="N1102" s="31" t="str">
        <f t="shared" si="114"/>
        <v/>
      </c>
      <c r="O1102" s="20"/>
      <c r="P1102" s="20"/>
      <c r="Q1102" s="46" t="str">
        <f>IFERROR(MAX(IF(OR(O1102="",P1102=""),"",IF(AND(AND(MONTH(E1102)&gt;=7,MONTH(E1102)&lt;8),AND(MONTH(F1102)&gt;=7,MONTH(F1102)&lt;8)),(NETWORKDAYS(E1102,F1102,Lister!$D$7:$D$13)-O1102)*N1102/NETWORKDAYS(Lister!$D$19,Lister!$E$19,Lister!$D$7:$D$13),IF(AND(AND(MONTH(E1102)&gt;=7,MONTH(E1102)&lt;8),MONTH(F1102)&gt;7),(NETWORKDAYS(E1102,Lister!$E$19,Lister!$D$7:$D$13)-O1102)*N1102/NETWORKDAYS(Lister!$D$19,Lister!$E$19,Lister!$D$7:$D$13),IF(MONTH(E1102)&gt;7,0)))),0),"")</f>
        <v/>
      </c>
      <c r="R1102" s="46" t="str">
        <f>IFERROR(MAX(IF(OR(O1102="",P1102=""),"",IF(AND(AND(MONTH(E1102)&gt;=8,MONTH(E1102)&lt;9),AND(MONTH(F1102)&gt;=8,MONTH(F1102)&lt;9)),(NETWORKDAYS(E1102,F1102,Lister!$D$7:$D$13)-P1102)*N1102/NETWORKDAYS(Lister!$D$20,Lister!$E$20,Lister!$D$7:$D$13),IF(AND(MONTH(E1102)=7,MONTH(F1102)=8),(NETWORKDAYS(Lister!$D$20,F1102,Lister!$D$7:$D$13)-P1102)*N1102/NETWORKDAYS(Lister!$D$20,Lister!$E$20,Lister!$D$7:$D$13),IF(AND(MONTH(E1102)=7,MONTH(F1102)=7),0)))),0),"")</f>
        <v/>
      </c>
      <c r="S1102" s="31" t="str">
        <f t="shared" si="115"/>
        <v/>
      </c>
      <c r="T1102" s="31" t="str">
        <f t="shared" si="116"/>
        <v/>
      </c>
      <c r="U1102" s="51" t="str">
        <f t="shared" si="117"/>
        <v/>
      </c>
    </row>
    <row r="1103" spans="1:21" x14ac:dyDescent="0.25">
      <c r="A1103" s="13" t="str">
        <f t="shared" si="118"/>
        <v/>
      </c>
      <c r="B1103" s="55"/>
      <c r="C1103" s="22"/>
      <c r="D1103" s="23"/>
      <c r="E1103" s="16"/>
      <c r="F1103" s="16"/>
      <c r="G1103" s="72" t="str">
        <f>IF(OR(E1103="",F1103=""),"",NETWORKDAYS(E1103,F1103,Lister!$D$7:$D$13))</f>
        <v/>
      </c>
      <c r="H1103" s="19"/>
      <c r="I1103" s="32" t="str">
        <f t="shared" si="112"/>
        <v/>
      </c>
      <c r="J1103" s="18"/>
      <c r="K1103" s="18"/>
      <c r="L1103" s="46" t="str">
        <f t="shared" si="113"/>
        <v/>
      </c>
      <c r="M1103" s="20"/>
      <c r="N1103" s="31" t="str">
        <f t="shared" si="114"/>
        <v/>
      </c>
      <c r="O1103" s="20"/>
      <c r="P1103" s="20"/>
      <c r="Q1103" s="46" t="str">
        <f>IFERROR(MAX(IF(OR(O1103="",P1103=""),"",IF(AND(AND(MONTH(E1103)&gt;=7,MONTH(E1103)&lt;8),AND(MONTH(F1103)&gt;=7,MONTH(F1103)&lt;8)),(NETWORKDAYS(E1103,F1103,Lister!$D$7:$D$13)-O1103)*N1103/NETWORKDAYS(Lister!$D$19,Lister!$E$19,Lister!$D$7:$D$13),IF(AND(AND(MONTH(E1103)&gt;=7,MONTH(E1103)&lt;8),MONTH(F1103)&gt;7),(NETWORKDAYS(E1103,Lister!$E$19,Lister!$D$7:$D$13)-O1103)*N1103/NETWORKDAYS(Lister!$D$19,Lister!$E$19,Lister!$D$7:$D$13),IF(MONTH(E1103)&gt;7,0)))),0),"")</f>
        <v/>
      </c>
      <c r="R1103" s="46" t="str">
        <f>IFERROR(MAX(IF(OR(O1103="",P1103=""),"",IF(AND(AND(MONTH(E1103)&gt;=8,MONTH(E1103)&lt;9),AND(MONTH(F1103)&gt;=8,MONTH(F1103)&lt;9)),(NETWORKDAYS(E1103,F1103,Lister!$D$7:$D$13)-P1103)*N1103/NETWORKDAYS(Lister!$D$20,Lister!$E$20,Lister!$D$7:$D$13),IF(AND(MONTH(E1103)=7,MONTH(F1103)=8),(NETWORKDAYS(Lister!$D$20,F1103,Lister!$D$7:$D$13)-P1103)*N1103/NETWORKDAYS(Lister!$D$20,Lister!$E$20,Lister!$D$7:$D$13),IF(AND(MONTH(E1103)=7,MONTH(F1103)=7),0)))),0),"")</f>
        <v/>
      </c>
      <c r="S1103" s="31" t="str">
        <f t="shared" si="115"/>
        <v/>
      </c>
      <c r="T1103" s="31" t="str">
        <f t="shared" si="116"/>
        <v/>
      </c>
      <c r="U1103" s="51" t="str">
        <f t="shared" si="117"/>
        <v/>
      </c>
    </row>
    <row r="1104" spans="1:21" x14ac:dyDescent="0.25">
      <c r="A1104" s="13" t="str">
        <f t="shared" si="118"/>
        <v/>
      </c>
      <c r="B1104" s="55"/>
      <c r="C1104" s="22"/>
      <c r="D1104" s="23"/>
      <c r="E1104" s="16"/>
      <c r="F1104" s="16"/>
      <c r="G1104" s="72" t="str">
        <f>IF(OR(E1104="",F1104=""),"",NETWORKDAYS(E1104,F1104,Lister!$D$7:$D$13))</f>
        <v/>
      </c>
      <c r="H1104" s="19"/>
      <c r="I1104" s="32" t="str">
        <f t="shared" si="112"/>
        <v/>
      </c>
      <c r="J1104" s="18"/>
      <c r="K1104" s="18"/>
      <c r="L1104" s="46" t="str">
        <f t="shared" si="113"/>
        <v/>
      </c>
      <c r="M1104" s="20"/>
      <c r="N1104" s="31" t="str">
        <f t="shared" si="114"/>
        <v/>
      </c>
      <c r="O1104" s="20"/>
      <c r="P1104" s="20"/>
      <c r="Q1104" s="46" t="str">
        <f>IFERROR(MAX(IF(OR(O1104="",P1104=""),"",IF(AND(AND(MONTH(E1104)&gt;=7,MONTH(E1104)&lt;8),AND(MONTH(F1104)&gt;=7,MONTH(F1104)&lt;8)),(NETWORKDAYS(E1104,F1104,Lister!$D$7:$D$13)-O1104)*N1104/NETWORKDAYS(Lister!$D$19,Lister!$E$19,Lister!$D$7:$D$13),IF(AND(AND(MONTH(E1104)&gt;=7,MONTH(E1104)&lt;8),MONTH(F1104)&gt;7),(NETWORKDAYS(E1104,Lister!$E$19,Lister!$D$7:$D$13)-O1104)*N1104/NETWORKDAYS(Lister!$D$19,Lister!$E$19,Lister!$D$7:$D$13),IF(MONTH(E1104)&gt;7,0)))),0),"")</f>
        <v/>
      </c>
      <c r="R1104" s="46" t="str">
        <f>IFERROR(MAX(IF(OR(O1104="",P1104=""),"",IF(AND(AND(MONTH(E1104)&gt;=8,MONTH(E1104)&lt;9),AND(MONTH(F1104)&gt;=8,MONTH(F1104)&lt;9)),(NETWORKDAYS(E1104,F1104,Lister!$D$7:$D$13)-P1104)*N1104/NETWORKDAYS(Lister!$D$20,Lister!$E$20,Lister!$D$7:$D$13),IF(AND(MONTH(E1104)=7,MONTH(F1104)=8),(NETWORKDAYS(Lister!$D$20,F1104,Lister!$D$7:$D$13)-P1104)*N1104/NETWORKDAYS(Lister!$D$20,Lister!$E$20,Lister!$D$7:$D$13),IF(AND(MONTH(E1104)=7,MONTH(F1104)=7),0)))),0),"")</f>
        <v/>
      </c>
      <c r="S1104" s="31" t="str">
        <f t="shared" si="115"/>
        <v/>
      </c>
      <c r="T1104" s="31" t="str">
        <f t="shared" si="116"/>
        <v/>
      </c>
      <c r="U1104" s="51" t="str">
        <f t="shared" si="117"/>
        <v/>
      </c>
    </row>
    <row r="1105" spans="1:21" x14ac:dyDescent="0.25">
      <c r="A1105" s="13" t="str">
        <f t="shared" si="118"/>
        <v/>
      </c>
      <c r="B1105" s="55"/>
      <c r="C1105" s="22"/>
      <c r="D1105" s="23"/>
      <c r="E1105" s="16"/>
      <c r="F1105" s="16"/>
      <c r="G1105" s="72" t="str">
        <f>IF(OR(E1105="",F1105=""),"",NETWORKDAYS(E1105,F1105,Lister!$D$7:$D$13))</f>
        <v/>
      </c>
      <c r="H1105" s="19"/>
      <c r="I1105" s="32" t="str">
        <f t="shared" si="112"/>
        <v/>
      </c>
      <c r="J1105" s="18"/>
      <c r="K1105" s="18"/>
      <c r="L1105" s="46" t="str">
        <f t="shared" si="113"/>
        <v/>
      </c>
      <c r="M1105" s="20"/>
      <c r="N1105" s="31" t="str">
        <f t="shared" si="114"/>
        <v/>
      </c>
      <c r="O1105" s="20"/>
      <c r="P1105" s="20"/>
      <c r="Q1105" s="46" t="str">
        <f>IFERROR(MAX(IF(OR(O1105="",P1105=""),"",IF(AND(AND(MONTH(E1105)&gt;=7,MONTH(E1105)&lt;8),AND(MONTH(F1105)&gt;=7,MONTH(F1105)&lt;8)),(NETWORKDAYS(E1105,F1105,Lister!$D$7:$D$13)-O1105)*N1105/NETWORKDAYS(Lister!$D$19,Lister!$E$19,Lister!$D$7:$D$13),IF(AND(AND(MONTH(E1105)&gt;=7,MONTH(E1105)&lt;8),MONTH(F1105)&gt;7),(NETWORKDAYS(E1105,Lister!$E$19,Lister!$D$7:$D$13)-O1105)*N1105/NETWORKDAYS(Lister!$D$19,Lister!$E$19,Lister!$D$7:$D$13),IF(MONTH(E1105)&gt;7,0)))),0),"")</f>
        <v/>
      </c>
      <c r="R1105" s="46" t="str">
        <f>IFERROR(MAX(IF(OR(O1105="",P1105=""),"",IF(AND(AND(MONTH(E1105)&gt;=8,MONTH(E1105)&lt;9),AND(MONTH(F1105)&gt;=8,MONTH(F1105)&lt;9)),(NETWORKDAYS(E1105,F1105,Lister!$D$7:$D$13)-P1105)*N1105/NETWORKDAYS(Lister!$D$20,Lister!$E$20,Lister!$D$7:$D$13),IF(AND(MONTH(E1105)=7,MONTH(F1105)=8),(NETWORKDAYS(Lister!$D$20,F1105,Lister!$D$7:$D$13)-P1105)*N1105/NETWORKDAYS(Lister!$D$20,Lister!$E$20,Lister!$D$7:$D$13),IF(AND(MONTH(E1105)=7,MONTH(F1105)=7),0)))),0),"")</f>
        <v/>
      </c>
      <c r="S1105" s="31" t="str">
        <f t="shared" si="115"/>
        <v/>
      </c>
      <c r="T1105" s="31" t="str">
        <f t="shared" si="116"/>
        <v/>
      </c>
      <c r="U1105" s="51" t="str">
        <f t="shared" si="117"/>
        <v/>
      </c>
    </row>
    <row r="1106" spans="1:21" x14ac:dyDescent="0.25">
      <c r="A1106" s="13" t="str">
        <f t="shared" si="118"/>
        <v/>
      </c>
      <c r="B1106" s="55"/>
      <c r="C1106" s="22"/>
      <c r="D1106" s="23"/>
      <c r="E1106" s="16"/>
      <c r="F1106" s="16"/>
      <c r="G1106" s="72" t="str">
        <f>IF(OR(E1106="",F1106=""),"",NETWORKDAYS(E1106,F1106,Lister!$D$7:$D$13))</f>
        <v/>
      </c>
      <c r="H1106" s="19"/>
      <c r="I1106" s="32" t="str">
        <f t="shared" si="112"/>
        <v/>
      </c>
      <c r="J1106" s="18"/>
      <c r="K1106" s="18"/>
      <c r="L1106" s="46" t="str">
        <f t="shared" si="113"/>
        <v/>
      </c>
      <c r="M1106" s="20"/>
      <c r="N1106" s="31" t="str">
        <f t="shared" si="114"/>
        <v/>
      </c>
      <c r="O1106" s="20"/>
      <c r="P1106" s="20"/>
      <c r="Q1106" s="46" t="str">
        <f>IFERROR(MAX(IF(OR(O1106="",P1106=""),"",IF(AND(AND(MONTH(E1106)&gt;=7,MONTH(E1106)&lt;8),AND(MONTH(F1106)&gt;=7,MONTH(F1106)&lt;8)),(NETWORKDAYS(E1106,F1106,Lister!$D$7:$D$13)-O1106)*N1106/NETWORKDAYS(Lister!$D$19,Lister!$E$19,Lister!$D$7:$D$13),IF(AND(AND(MONTH(E1106)&gt;=7,MONTH(E1106)&lt;8),MONTH(F1106)&gt;7),(NETWORKDAYS(E1106,Lister!$E$19,Lister!$D$7:$D$13)-O1106)*N1106/NETWORKDAYS(Lister!$D$19,Lister!$E$19,Lister!$D$7:$D$13),IF(MONTH(E1106)&gt;7,0)))),0),"")</f>
        <v/>
      </c>
      <c r="R1106" s="46" t="str">
        <f>IFERROR(MAX(IF(OR(O1106="",P1106=""),"",IF(AND(AND(MONTH(E1106)&gt;=8,MONTH(E1106)&lt;9),AND(MONTH(F1106)&gt;=8,MONTH(F1106)&lt;9)),(NETWORKDAYS(E1106,F1106,Lister!$D$7:$D$13)-P1106)*N1106/NETWORKDAYS(Lister!$D$20,Lister!$E$20,Lister!$D$7:$D$13),IF(AND(MONTH(E1106)=7,MONTH(F1106)=8),(NETWORKDAYS(Lister!$D$20,F1106,Lister!$D$7:$D$13)-P1106)*N1106/NETWORKDAYS(Lister!$D$20,Lister!$E$20,Lister!$D$7:$D$13),IF(AND(MONTH(E1106)=7,MONTH(F1106)=7),0)))),0),"")</f>
        <v/>
      </c>
      <c r="S1106" s="31" t="str">
        <f t="shared" si="115"/>
        <v/>
      </c>
      <c r="T1106" s="31" t="str">
        <f t="shared" si="116"/>
        <v/>
      </c>
      <c r="U1106" s="51" t="str">
        <f t="shared" si="117"/>
        <v/>
      </c>
    </row>
    <row r="1107" spans="1:21" x14ac:dyDescent="0.25">
      <c r="A1107" s="13" t="str">
        <f t="shared" si="118"/>
        <v/>
      </c>
      <c r="B1107" s="55"/>
      <c r="C1107" s="22"/>
      <c r="D1107" s="23"/>
      <c r="E1107" s="16"/>
      <c r="F1107" s="16"/>
      <c r="G1107" s="72" t="str">
        <f>IF(OR(E1107="",F1107=""),"",NETWORKDAYS(E1107,F1107,Lister!$D$7:$D$13))</f>
        <v/>
      </c>
      <c r="H1107" s="19"/>
      <c r="I1107" s="32" t="str">
        <f t="shared" si="112"/>
        <v/>
      </c>
      <c r="J1107" s="18"/>
      <c r="K1107" s="18"/>
      <c r="L1107" s="46" t="str">
        <f t="shared" si="113"/>
        <v/>
      </c>
      <c r="M1107" s="20"/>
      <c r="N1107" s="31" t="str">
        <f t="shared" si="114"/>
        <v/>
      </c>
      <c r="O1107" s="20"/>
      <c r="P1107" s="20"/>
      <c r="Q1107" s="46" t="str">
        <f>IFERROR(MAX(IF(OR(O1107="",P1107=""),"",IF(AND(AND(MONTH(E1107)&gt;=7,MONTH(E1107)&lt;8),AND(MONTH(F1107)&gt;=7,MONTH(F1107)&lt;8)),(NETWORKDAYS(E1107,F1107,Lister!$D$7:$D$13)-O1107)*N1107/NETWORKDAYS(Lister!$D$19,Lister!$E$19,Lister!$D$7:$D$13),IF(AND(AND(MONTH(E1107)&gt;=7,MONTH(E1107)&lt;8),MONTH(F1107)&gt;7),(NETWORKDAYS(E1107,Lister!$E$19,Lister!$D$7:$D$13)-O1107)*N1107/NETWORKDAYS(Lister!$D$19,Lister!$E$19,Lister!$D$7:$D$13),IF(MONTH(E1107)&gt;7,0)))),0),"")</f>
        <v/>
      </c>
      <c r="R1107" s="46" t="str">
        <f>IFERROR(MAX(IF(OR(O1107="",P1107=""),"",IF(AND(AND(MONTH(E1107)&gt;=8,MONTH(E1107)&lt;9),AND(MONTH(F1107)&gt;=8,MONTH(F1107)&lt;9)),(NETWORKDAYS(E1107,F1107,Lister!$D$7:$D$13)-P1107)*N1107/NETWORKDAYS(Lister!$D$20,Lister!$E$20,Lister!$D$7:$D$13),IF(AND(MONTH(E1107)=7,MONTH(F1107)=8),(NETWORKDAYS(Lister!$D$20,F1107,Lister!$D$7:$D$13)-P1107)*N1107/NETWORKDAYS(Lister!$D$20,Lister!$E$20,Lister!$D$7:$D$13),IF(AND(MONTH(E1107)=7,MONTH(F1107)=7),0)))),0),"")</f>
        <v/>
      </c>
      <c r="S1107" s="31" t="str">
        <f t="shared" si="115"/>
        <v/>
      </c>
      <c r="T1107" s="31" t="str">
        <f t="shared" si="116"/>
        <v/>
      </c>
      <c r="U1107" s="51" t="str">
        <f t="shared" si="117"/>
        <v/>
      </c>
    </row>
    <row r="1108" spans="1:21" x14ac:dyDescent="0.25">
      <c r="A1108" s="13" t="str">
        <f t="shared" si="118"/>
        <v/>
      </c>
      <c r="B1108" s="55"/>
      <c r="C1108" s="22"/>
      <c r="D1108" s="23"/>
      <c r="E1108" s="16"/>
      <c r="F1108" s="16"/>
      <c r="G1108" s="72" t="str">
        <f>IF(OR(E1108="",F1108=""),"",NETWORKDAYS(E1108,F1108,Lister!$D$7:$D$13))</f>
        <v/>
      </c>
      <c r="H1108" s="19"/>
      <c r="I1108" s="32" t="str">
        <f t="shared" si="112"/>
        <v/>
      </c>
      <c r="J1108" s="18"/>
      <c r="K1108" s="18"/>
      <c r="L1108" s="46" t="str">
        <f t="shared" si="113"/>
        <v/>
      </c>
      <c r="M1108" s="20"/>
      <c r="N1108" s="31" t="str">
        <f t="shared" si="114"/>
        <v/>
      </c>
      <c r="O1108" s="20"/>
      <c r="P1108" s="20"/>
      <c r="Q1108" s="46" t="str">
        <f>IFERROR(MAX(IF(OR(O1108="",P1108=""),"",IF(AND(AND(MONTH(E1108)&gt;=7,MONTH(E1108)&lt;8),AND(MONTH(F1108)&gt;=7,MONTH(F1108)&lt;8)),(NETWORKDAYS(E1108,F1108,Lister!$D$7:$D$13)-O1108)*N1108/NETWORKDAYS(Lister!$D$19,Lister!$E$19,Lister!$D$7:$D$13),IF(AND(AND(MONTH(E1108)&gt;=7,MONTH(E1108)&lt;8),MONTH(F1108)&gt;7),(NETWORKDAYS(E1108,Lister!$E$19,Lister!$D$7:$D$13)-O1108)*N1108/NETWORKDAYS(Lister!$D$19,Lister!$E$19,Lister!$D$7:$D$13),IF(MONTH(E1108)&gt;7,0)))),0),"")</f>
        <v/>
      </c>
      <c r="R1108" s="46" t="str">
        <f>IFERROR(MAX(IF(OR(O1108="",P1108=""),"",IF(AND(AND(MONTH(E1108)&gt;=8,MONTH(E1108)&lt;9),AND(MONTH(F1108)&gt;=8,MONTH(F1108)&lt;9)),(NETWORKDAYS(E1108,F1108,Lister!$D$7:$D$13)-P1108)*N1108/NETWORKDAYS(Lister!$D$20,Lister!$E$20,Lister!$D$7:$D$13),IF(AND(MONTH(E1108)=7,MONTH(F1108)=8),(NETWORKDAYS(Lister!$D$20,F1108,Lister!$D$7:$D$13)-P1108)*N1108/NETWORKDAYS(Lister!$D$20,Lister!$E$20,Lister!$D$7:$D$13),IF(AND(MONTH(E1108)=7,MONTH(F1108)=7),0)))),0),"")</f>
        <v/>
      </c>
      <c r="S1108" s="31" t="str">
        <f t="shared" si="115"/>
        <v/>
      </c>
      <c r="T1108" s="31" t="str">
        <f t="shared" si="116"/>
        <v/>
      </c>
      <c r="U1108" s="51" t="str">
        <f t="shared" si="117"/>
        <v/>
      </c>
    </row>
    <row r="1109" spans="1:21" x14ac:dyDescent="0.25">
      <c r="A1109" s="13" t="str">
        <f t="shared" si="118"/>
        <v/>
      </c>
      <c r="B1109" s="55"/>
      <c r="C1109" s="22"/>
      <c r="D1109" s="23"/>
      <c r="E1109" s="16"/>
      <c r="F1109" s="16"/>
      <c r="G1109" s="72" t="str">
        <f>IF(OR(E1109="",F1109=""),"",NETWORKDAYS(E1109,F1109,Lister!$D$7:$D$13))</f>
        <v/>
      </c>
      <c r="H1109" s="19"/>
      <c r="I1109" s="32" t="str">
        <f t="shared" ref="I1109:I1172" si="119">IF(H1109="","",IF(H1109="Funktionær",0.75,IF(H1109="Ikke-funktionær",0.9,IF(H1109="Elev/lærling",0.9))))</f>
        <v/>
      </c>
      <c r="J1109" s="18"/>
      <c r="K1109" s="18"/>
      <c r="L1109" s="46" t="str">
        <f t="shared" ref="L1109:L1172" si="120">IF(J1109="","",J1109-K1109)</f>
        <v/>
      </c>
      <c r="M1109" s="20"/>
      <c r="N1109" s="31" t="str">
        <f t="shared" ref="N1109:N1172" si="121">IF(B1109="","",IF(L1109*I1109&gt;30000*IF(M1109&gt;37,37,M1109)/37,30000*IF(M1109&gt;37,37,M1109)/37,L1109*I1109))</f>
        <v/>
      </c>
      <c r="O1109" s="20"/>
      <c r="P1109" s="20"/>
      <c r="Q1109" s="46" t="str">
        <f>IFERROR(MAX(IF(OR(O1109="",P1109=""),"",IF(AND(AND(MONTH(E1109)&gt;=7,MONTH(E1109)&lt;8),AND(MONTH(F1109)&gt;=7,MONTH(F1109)&lt;8)),(NETWORKDAYS(E1109,F1109,Lister!$D$7:$D$13)-O1109)*N1109/NETWORKDAYS(Lister!$D$19,Lister!$E$19,Lister!$D$7:$D$13),IF(AND(AND(MONTH(E1109)&gt;=7,MONTH(E1109)&lt;8),MONTH(F1109)&gt;7),(NETWORKDAYS(E1109,Lister!$E$19,Lister!$D$7:$D$13)-O1109)*N1109/NETWORKDAYS(Lister!$D$19,Lister!$E$19,Lister!$D$7:$D$13),IF(MONTH(E1109)&gt;7,0)))),0),"")</f>
        <v/>
      </c>
      <c r="R1109" s="46" t="str">
        <f>IFERROR(MAX(IF(OR(O1109="",P1109=""),"",IF(AND(AND(MONTH(E1109)&gt;=8,MONTH(E1109)&lt;9),AND(MONTH(F1109)&gt;=8,MONTH(F1109)&lt;9)),(NETWORKDAYS(E1109,F1109,Lister!$D$7:$D$13)-P1109)*N1109/NETWORKDAYS(Lister!$D$20,Lister!$E$20,Lister!$D$7:$D$13),IF(AND(MONTH(E1109)=7,MONTH(F1109)=8),(NETWORKDAYS(Lister!$D$20,F1109,Lister!$D$7:$D$13)-P1109)*N1109/NETWORKDAYS(Lister!$D$20,Lister!$E$20,Lister!$D$7:$D$13),IF(AND(MONTH(E1109)=7,MONTH(F1109)=7),0)))),0),"")</f>
        <v/>
      </c>
      <c r="S1109" s="31" t="str">
        <f t="shared" ref="S1109:S1172" si="122">IFERROR(Q1109+R1109,"")</f>
        <v/>
      </c>
      <c r="T1109" s="31" t="str">
        <f t="shared" ref="T1109:T1172" si="123">IFERROR(21/31*N1109,"")</f>
        <v/>
      </c>
      <c r="U1109" s="51" t="str">
        <f t="shared" ref="U1109:U1172" si="124">IFERROR(MAX(IF(AND(ISNUMBER(Q1109),ISNUMBER(R1109)),IF(S1109-T1109&gt;N1109,N1109,S1109-T1109),""),0),"")</f>
        <v/>
      </c>
    </row>
    <row r="1110" spans="1:21" x14ac:dyDescent="0.25">
      <c r="A1110" s="13" t="str">
        <f t="shared" ref="A1110:A1173" si="125">IF(B1110="","",A1109+1)</f>
        <v/>
      </c>
      <c r="B1110" s="55"/>
      <c r="C1110" s="22"/>
      <c r="D1110" s="23"/>
      <c r="E1110" s="16"/>
      <c r="F1110" s="16"/>
      <c r="G1110" s="72" t="str">
        <f>IF(OR(E1110="",F1110=""),"",NETWORKDAYS(E1110,F1110,Lister!$D$7:$D$13))</f>
        <v/>
      </c>
      <c r="H1110" s="19"/>
      <c r="I1110" s="32" t="str">
        <f t="shared" si="119"/>
        <v/>
      </c>
      <c r="J1110" s="18"/>
      <c r="K1110" s="18"/>
      <c r="L1110" s="46" t="str">
        <f t="shared" si="120"/>
        <v/>
      </c>
      <c r="M1110" s="20"/>
      <c r="N1110" s="31" t="str">
        <f t="shared" si="121"/>
        <v/>
      </c>
      <c r="O1110" s="20"/>
      <c r="P1110" s="20"/>
      <c r="Q1110" s="46" t="str">
        <f>IFERROR(MAX(IF(OR(O1110="",P1110=""),"",IF(AND(AND(MONTH(E1110)&gt;=7,MONTH(E1110)&lt;8),AND(MONTH(F1110)&gt;=7,MONTH(F1110)&lt;8)),(NETWORKDAYS(E1110,F1110,Lister!$D$7:$D$13)-O1110)*N1110/NETWORKDAYS(Lister!$D$19,Lister!$E$19,Lister!$D$7:$D$13),IF(AND(AND(MONTH(E1110)&gt;=7,MONTH(E1110)&lt;8),MONTH(F1110)&gt;7),(NETWORKDAYS(E1110,Lister!$E$19,Lister!$D$7:$D$13)-O1110)*N1110/NETWORKDAYS(Lister!$D$19,Lister!$E$19,Lister!$D$7:$D$13),IF(MONTH(E1110)&gt;7,0)))),0),"")</f>
        <v/>
      </c>
      <c r="R1110" s="46" t="str">
        <f>IFERROR(MAX(IF(OR(O1110="",P1110=""),"",IF(AND(AND(MONTH(E1110)&gt;=8,MONTH(E1110)&lt;9),AND(MONTH(F1110)&gt;=8,MONTH(F1110)&lt;9)),(NETWORKDAYS(E1110,F1110,Lister!$D$7:$D$13)-P1110)*N1110/NETWORKDAYS(Lister!$D$20,Lister!$E$20,Lister!$D$7:$D$13),IF(AND(MONTH(E1110)=7,MONTH(F1110)=8),(NETWORKDAYS(Lister!$D$20,F1110,Lister!$D$7:$D$13)-P1110)*N1110/NETWORKDAYS(Lister!$D$20,Lister!$E$20,Lister!$D$7:$D$13),IF(AND(MONTH(E1110)=7,MONTH(F1110)=7),0)))),0),"")</f>
        <v/>
      </c>
      <c r="S1110" s="31" t="str">
        <f t="shared" si="122"/>
        <v/>
      </c>
      <c r="T1110" s="31" t="str">
        <f t="shared" si="123"/>
        <v/>
      </c>
      <c r="U1110" s="51" t="str">
        <f t="shared" si="124"/>
        <v/>
      </c>
    </row>
    <row r="1111" spans="1:21" x14ac:dyDescent="0.25">
      <c r="A1111" s="13" t="str">
        <f t="shared" si="125"/>
        <v/>
      </c>
      <c r="B1111" s="55"/>
      <c r="C1111" s="22"/>
      <c r="D1111" s="23"/>
      <c r="E1111" s="16"/>
      <c r="F1111" s="16"/>
      <c r="G1111" s="72" t="str">
        <f>IF(OR(E1111="",F1111=""),"",NETWORKDAYS(E1111,F1111,Lister!$D$7:$D$13))</f>
        <v/>
      </c>
      <c r="H1111" s="19"/>
      <c r="I1111" s="32" t="str">
        <f t="shared" si="119"/>
        <v/>
      </c>
      <c r="J1111" s="18"/>
      <c r="K1111" s="18"/>
      <c r="L1111" s="46" t="str">
        <f t="shared" si="120"/>
        <v/>
      </c>
      <c r="M1111" s="20"/>
      <c r="N1111" s="31" t="str">
        <f t="shared" si="121"/>
        <v/>
      </c>
      <c r="O1111" s="20"/>
      <c r="P1111" s="20"/>
      <c r="Q1111" s="46" t="str">
        <f>IFERROR(MAX(IF(OR(O1111="",P1111=""),"",IF(AND(AND(MONTH(E1111)&gt;=7,MONTH(E1111)&lt;8),AND(MONTH(F1111)&gt;=7,MONTH(F1111)&lt;8)),(NETWORKDAYS(E1111,F1111,Lister!$D$7:$D$13)-O1111)*N1111/NETWORKDAYS(Lister!$D$19,Lister!$E$19,Lister!$D$7:$D$13),IF(AND(AND(MONTH(E1111)&gt;=7,MONTH(E1111)&lt;8),MONTH(F1111)&gt;7),(NETWORKDAYS(E1111,Lister!$E$19,Lister!$D$7:$D$13)-O1111)*N1111/NETWORKDAYS(Lister!$D$19,Lister!$E$19,Lister!$D$7:$D$13),IF(MONTH(E1111)&gt;7,0)))),0),"")</f>
        <v/>
      </c>
      <c r="R1111" s="46" t="str">
        <f>IFERROR(MAX(IF(OR(O1111="",P1111=""),"",IF(AND(AND(MONTH(E1111)&gt;=8,MONTH(E1111)&lt;9),AND(MONTH(F1111)&gt;=8,MONTH(F1111)&lt;9)),(NETWORKDAYS(E1111,F1111,Lister!$D$7:$D$13)-P1111)*N1111/NETWORKDAYS(Lister!$D$20,Lister!$E$20,Lister!$D$7:$D$13),IF(AND(MONTH(E1111)=7,MONTH(F1111)=8),(NETWORKDAYS(Lister!$D$20,F1111,Lister!$D$7:$D$13)-P1111)*N1111/NETWORKDAYS(Lister!$D$20,Lister!$E$20,Lister!$D$7:$D$13),IF(AND(MONTH(E1111)=7,MONTH(F1111)=7),0)))),0),"")</f>
        <v/>
      </c>
      <c r="S1111" s="31" t="str">
        <f t="shared" si="122"/>
        <v/>
      </c>
      <c r="T1111" s="31" t="str">
        <f t="shared" si="123"/>
        <v/>
      </c>
      <c r="U1111" s="51" t="str">
        <f t="shared" si="124"/>
        <v/>
      </c>
    </row>
    <row r="1112" spans="1:21" x14ac:dyDescent="0.25">
      <c r="A1112" s="13" t="str">
        <f t="shared" si="125"/>
        <v/>
      </c>
      <c r="B1112" s="55"/>
      <c r="C1112" s="22"/>
      <c r="D1112" s="23"/>
      <c r="E1112" s="16"/>
      <c r="F1112" s="16"/>
      <c r="G1112" s="72" t="str">
        <f>IF(OR(E1112="",F1112=""),"",NETWORKDAYS(E1112,F1112,Lister!$D$7:$D$13))</f>
        <v/>
      </c>
      <c r="H1112" s="19"/>
      <c r="I1112" s="32" t="str">
        <f t="shared" si="119"/>
        <v/>
      </c>
      <c r="J1112" s="18"/>
      <c r="K1112" s="18"/>
      <c r="L1112" s="46" t="str">
        <f t="shared" si="120"/>
        <v/>
      </c>
      <c r="M1112" s="20"/>
      <c r="N1112" s="31" t="str">
        <f t="shared" si="121"/>
        <v/>
      </c>
      <c r="O1112" s="20"/>
      <c r="P1112" s="20"/>
      <c r="Q1112" s="46" t="str">
        <f>IFERROR(MAX(IF(OR(O1112="",P1112=""),"",IF(AND(AND(MONTH(E1112)&gt;=7,MONTH(E1112)&lt;8),AND(MONTH(F1112)&gt;=7,MONTH(F1112)&lt;8)),(NETWORKDAYS(E1112,F1112,Lister!$D$7:$D$13)-O1112)*N1112/NETWORKDAYS(Lister!$D$19,Lister!$E$19,Lister!$D$7:$D$13),IF(AND(AND(MONTH(E1112)&gt;=7,MONTH(E1112)&lt;8),MONTH(F1112)&gt;7),(NETWORKDAYS(E1112,Lister!$E$19,Lister!$D$7:$D$13)-O1112)*N1112/NETWORKDAYS(Lister!$D$19,Lister!$E$19,Lister!$D$7:$D$13),IF(MONTH(E1112)&gt;7,0)))),0),"")</f>
        <v/>
      </c>
      <c r="R1112" s="46" t="str">
        <f>IFERROR(MAX(IF(OR(O1112="",P1112=""),"",IF(AND(AND(MONTH(E1112)&gt;=8,MONTH(E1112)&lt;9),AND(MONTH(F1112)&gt;=8,MONTH(F1112)&lt;9)),(NETWORKDAYS(E1112,F1112,Lister!$D$7:$D$13)-P1112)*N1112/NETWORKDAYS(Lister!$D$20,Lister!$E$20,Lister!$D$7:$D$13),IF(AND(MONTH(E1112)=7,MONTH(F1112)=8),(NETWORKDAYS(Lister!$D$20,F1112,Lister!$D$7:$D$13)-P1112)*N1112/NETWORKDAYS(Lister!$D$20,Lister!$E$20,Lister!$D$7:$D$13),IF(AND(MONTH(E1112)=7,MONTH(F1112)=7),0)))),0),"")</f>
        <v/>
      </c>
      <c r="S1112" s="31" t="str">
        <f t="shared" si="122"/>
        <v/>
      </c>
      <c r="T1112" s="31" t="str">
        <f t="shared" si="123"/>
        <v/>
      </c>
      <c r="U1112" s="51" t="str">
        <f t="shared" si="124"/>
        <v/>
      </c>
    </row>
    <row r="1113" spans="1:21" x14ac:dyDescent="0.25">
      <c r="A1113" s="13" t="str">
        <f t="shared" si="125"/>
        <v/>
      </c>
      <c r="B1113" s="55"/>
      <c r="C1113" s="22"/>
      <c r="D1113" s="23"/>
      <c r="E1113" s="16"/>
      <c r="F1113" s="16"/>
      <c r="G1113" s="72" t="str">
        <f>IF(OR(E1113="",F1113=""),"",NETWORKDAYS(E1113,F1113,Lister!$D$7:$D$13))</f>
        <v/>
      </c>
      <c r="H1113" s="19"/>
      <c r="I1113" s="32" t="str">
        <f t="shared" si="119"/>
        <v/>
      </c>
      <c r="J1113" s="18"/>
      <c r="K1113" s="18"/>
      <c r="L1113" s="46" t="str">
        <f t="shared" si="120"/>
        <v/>
      </c>
      <c r="M1113" s="20"/>
      <c r="N1113" s="31" t="str">
        <f t="shared" si="121"/>
        <v/>
      </c>
      <c r="O1113" s="20"/>
      <c r="P1113" s="20"/>
      <c r="Q1113" s="46" t="str">
        <f>IFERROR(MAX(IF(OR(O1113="",P1113=""),"",IF(AND(AND(MONTH(E1113)&gt;=7,MONTH(E1113)&lt;8),AND(MONTH(F1113)&gt;=7,MONTH(F1113)&lt;8)),(NETWORKDAYS(E1113,F1113,Lister!$D$7:$D$13)-O1113)*N1113/NETWORKDAYS(Lister!$D$19,Lister!$E$19,Lister!$D$7:$D$13),IF(AND(AND(MONTH(E1113)&gt;=7,MONTH(E1113)&lt;8),MONTH(F1113)&gt;7),(NETWORKDAYS(E1113,Lister!$E$19,Lister!$D$7:$D$13)-O1113)*N1113/NETWORKDAYS(Lister!$D$19,Lister!$E$19,Lister!$D$7:$D$13),IF(MONTH(E1113)&gt;7,0)))),0),"")</f>
        <v/>
      </c>
      <c r="R1113" s="46" t="str">
        <f>IFERROR(MAX(IF(OR(O1113="",P1113=""),"",IF(AND(AND(MONTH(E1113)&gt;=8,MONTH(E1113)&lt;9),AND(MONTH(F1113)&gt;=8,MONTH(F1113)&lt;9)),(NETWORKDAYS(E1113,F1113,Lister!$D$7:$D$13)-P1113)*N1113/NETWORKDAYS(Lister!$D$20,Lister!$E$20,Lister!$D$7:$D$13),IF(AND(MONTH(E1113)=7,MONTH(F1113)=8),(NETWORKDAYS(Lister!$D$20,F1113,Lister!$D$7:$D$13)-P1113)*N1113/NETWORKDAYS(Lister!$D$20,Lister!$E$20,Lister!$D$7:$D$13),IF(AND(MONTH(E1113)=7,MONTH(F1113)=7),0)))),0),"")</f>
        <v/>
      </c>
      <c r="S1113" s="31" t="str">
        <f t="shared" si="122"/>
        <v/>
      </c>
      <c r="T1113" s="31" t="str">
        <f t="shared" si="123"/>
        <v/>
      </c>
      <c r="U1113" s="51" t="str">
        <f t="shared" si="124"/>
        <v/>
      </c>
    </row>
    <row r="1114" spans="1:21" x14ac:dyDescent="0.25">
      <c r="A1114" s="13" t="str">
        <f t="shared" si="125"/>
        <v/>
      </c>
      <c r="B1114" s="55"/>
      <c r="C1114" s="22"/>
      <c r="D1114" s="23"/>
      <c r="E1114" s="16"/>
      <c r="F1114" s="16"/>
      <c r="G1114" s="72" t="str">
        <f>IF(OR(E1114="",F1114=""),"",NETWORKDAYS(E1114,F1114,Lister!$D$7:$D$13))</f>
        <v/>
      </c>
      <c r="H1114" s="19"/>
      <c r="I1114" s="32" t="str">
        <f t="shared" si="119"/>
        <v/>
      </c>
      <c r="J1114" s="18"/>
      <c r="K1114" s="18"/>
      <c r="L1114" s="46" t="str">
        <f t="shared" si="120"/>
        <v/>
      </c>
      <c r="M1114" s="20"/>
      <c r="N1114" s="31" t="str">
        <f t="shared" si="121"/>
        <v/>
      </c>
      <c r="O1114" s="20"/>
      <c r="P1114" s="20"/>
      <c r="Q1114" s="46" t="str">
        <f>IFERROR(MAX(IF(OR(O1114="",P1114=""),"",IF(AND(AND(MONTH(E1114)&gt;=7,MONTH(E1114)&lt;8),AND(MONTH(F1114)&gt;=7,MONTH(F1114)&lt;8)),(NETWORKDAYS(E1114,F1114,Lister!$D$7:$D$13)-O1114)*N1114/NETWORKDAYS(Lister!$D$19,Lister!$E$19,Lister!$D$7:$D$13),IF(AND(AND(MONTH(E1114)&gt;=7,MONTH(E1114)&lt;8),MONTH(F1114)&gt;7),(NETWORKDAYS(E1114,Lister!$E$19,Lister!$D$7:$D$13)-O1114)*N1114/NETWORKDAYS(Lister!$D$19,Lister!$E$19,Lister!$D$7:$D$13),IF(MONTH(E1114)&gt;7,0)))),0),"")</f>
        <v/>
      </c>
      <c r="R1114" s="46" t="str">
        <f>IFERROR(MAX(IF(OR(O1114="",P1114=""),"",IF(AND(AND(MONTH(E1114)&gt;=8,MONTH(E1114)&lt;9),AND(MONTH(F1114)&gt;=8,MONTH(F1114)&lt;9)),(NETWORKDAYS(E1114,F1114,Lister!$D$7:$D$13)-P1114)*N1114/NETWORKDAYS(Lister!$D$20,Lister!$E$20,Lister!$D$7:$D$13),IF(AND(MONTH(E1114)=7,MONTH(F1114)=8),(NETWORKDAYS(Lister!$D$20,F1114,Lister!$D$7:$D$13)-P1114)*N1114/NETWORKDAYS(Lister!$D$20,Lister!$E$20,Lister!$D$7:$D$13),IF(AND(MONTH(E1114)=7,MONTH(F1114)=7),0)))),0),"")</f>
        <v/>
      </c>
      <c r="S1114" s="31" t="str">
        <f t="shared" si="122"/>
        <v/>
      </c>
      <c r="T1114" s="31" t="str">
        <f t="shared" si="123"/>
        <v/>
      </c>
      <c r="U1114" s="51" t="str">
        <f t="shared" si="124"/>
        <v/>
      </c>
    </row>
    <row r="1115" spans="1:21" x14ac:dyDescent="0.25">
      <c r="A1115" s="13" t="str">
        <f t="shared" si="125"/>
        <v/>
      </c>
      <c r="B1115" s="55"/>
      <c r="C1115" s="22"/>
      <c r="D1115" s="23"/>
      <c r="E1115" s="16"/>
      <c r="F1115" s="16"/>
      <c r="G1115" s="72" t="str">
        <f>IF(OR(E1115="",F1115=""),"",NETWORKDAYS(E1115,F1115,Lister!$D$7:$D$13))</f>
        <v/>
      </c>
      <c r="H1115" s="19"/>
      <c r="I1115" s="32" t="str">
        <f t="shared" si="119"/>
        <v/>
      </c>
      <c r="J1115" s="18"/>
      <c r="K1115" s="18"/>
      <c r="L1115" s="46" t="str">
        <f t="shared" si="120"/>
        <v/>
      </c>
      <c r="M1115" s="20"/>
      <c r="N1115" s="31" t="str">
        <f t="shared" si="121"/>
        <v/>
      </c>
      <c r="O1115" s="20"/>
      <c r="P1115" s="20"/>
      <c r="Q1115" s="46" t="str">
        <f>IFERROR(MAX(IF(OR(O1115="",P1115=""),"",IF(AND(AND(MONTH(E1115)&gt;=7,MONTH(E1115)&lt;8),AND(MONTH(F1115)&gt;=7,MONTH(F1115)&lt;8)),(NETWORKDAYS(E1115,F1115,Lister!$D$7:$D$13)-O1115)*N1115/NETWORKDAYS(Lister!$D$19,Lister!$E$19,Lister!$D$7:$D$13),IF(AND(AND(MONTH(E1115)&gt;=7,MONTH(E1115)&lt;8),MONTH(F1115)&gt;7),(NETWORKDAYS(E1115,Lister!$E$19,Lister!$D$7:$D$13)-O1115)*N1115/NETWORKDAYS(Lister!$D$19,Lister!$E$19,Lister!$D$7:$D$13),IF(MONTH(E1115)&gt;7,0)))),0),"")</f>
        <v/>
      </c>
      <c r="R1115" s="46" t="str">
        <f>IFERROR(MAX(IF(OR(O1115="",P1115=""),"",IF(AND(AND(MONTH(E1115)&gt;=8,MONTH(E1115)&lt;9),AND(MONTH(F1115)&gt;=8,MONTH(F1115)&lt;9)),(NETWORKDAYS(E1115,F1115,Lister!$D$7:$D$13)-P1115)*N1115/NETWORKDAYS(Lister!$D$20,Lister!$E$20,Lister!$D$7:$D$13),IF(AND(MONTH(E1115)=7,MONTH(F1115)=8),(NETWORKDAYS(Lister!$D$20,F1115,Lister!$D$7:$D$13)-P1115)*N1115/NETWORKDAYS(Lister!$D$20,Lister!$E$20,Lister!$D$7:$D$13),IF(AND(MONTH(E1115)=7,MONTH(F1115)=7),0)))),0),"")</f>
        <v/>
      </c>
      <c r="S1115" s="31" t="str">
        <f t="shared" si="122"/>
        <v/>
      </c>
      <c r="T1115" s="31" t="str">
        <f t="shared" si="123"/>
        <v/>
      </c>
      <c r="U1115" s="51" t="str">
        <f t="shared" si="124"/>
        <v/>
      </c>
    </row>
    <row r="1116" spans="1:21" x14ac:dyDescent="0.25">
      <c r="A1116" s="13" t="str">
        <f t="shared" si="125"/>
        <v/>
      </c>
      <c r="B1116" s="55"/>
      <c r="C1116" s="22"/>
      <c r="D1116" s="23"/>
      <c r="E1116" s="16"/>
      <c r="F1116" s="16"/>
      <c r="G1116" s="72" t="str">
        <f>IF(OR(E1116="",F1116=""),"",NETWORKDAYS(E1116,F1116,Lister!$D$7:$D$13))</f>
        <v/>
      </c>
      <c r="H1116" s="19"/>
      <c r="I1116" s="32" t="str">
        <f t="shared" si="119"/>
        <v/>
      </c>
      <c r="J1116" s="18"/>
      <c r="K1116" s="18"/>
      <c r="L1116" s="46" t="str">
        <f t="shared" si="120"/>
        <v/>
      </c>
      <c r="M1116" s="20"/>
      <c r="N1116" s="31" t="str">
        <f t="shared" si="121"/>
        <v/>
      </c>
      <c r="O1116" s="20"/>
      <c r="P1116" s="20"/>
      <c r="Q1116" s="46" t="str">
        <f>IFERROR(MAX(IF(OR(O1116="",P1116=""),"",IF(AND(AND(MONTH(E1116)&gt;=7,MONTH(E1116)&lt;8),AND(MONTH(F1116)&gt;=7,MONTH(F1116)&lt;8)),(NETWORKDAYS(E1116,F1116,Lister!$D$7:$D$13)-O1116)*N1116/NETWORKDAYS(Lister!$D$19,Lister!$E$19,Lister!$D$7:$D$13),IF(AND(AND(MONTH(E1116)&gt;=7,MONTH(E1116)&lt;8),MONTH(F1116)&gt;7),(NETWORKDAYS(E1116,Lister!$E$19,Lister!$D$7:$D$13)-O1116)*N1116/NETWORKDAYS(Lister!$D$19,Lister!$E$19,Lister!$D$7:$D$13),IF(MONTH(E1116)&gt;7,0)))),0),"")</f>
        <v/>
      </c>
      <c r="R1116" s="46" t="str">
        <f>IFERROR(MAX(IF(OR(O1116="",P1116=""),"",IF(AND(AND(MONTH(E1116)&gt;=8,MONTH(E1116)&lt;9),AND(MONTH(F1116)&gt;=8,MONTH(F1116)&lt;9)),(NETWORKDAYS(E1116,F1116,Lister!$D$7:$D$13)-P1116)*N1116/NETWORKDAYS(Lister!$D$20,Lister!$E$20,Lister!$D$7:$D$13),IF(AND(MONTH(E1116)=7,MONTH(F1116)=8),(NETWORKDAYS(Lister!$D$20,F1116,Lister!$D$7:$D$13)-P1116)*N1116/NETWORKDAYS(Lister!$D$20,Lister!$E$20,Lister!$D$7:$D$13),IF(AND(MONTH(E1116)=7,MONTH(F1116)=7),0)))),0),"")</f>
        <v/>
      </c>
      <c r="S1116" s="31" t="str">
        <f t="shared" si="122"/>
        <v/>
      </c>
      <c r="T1116" s="31" t="str">
        <f t="shared" si="123"/>
        <v/>
      </c>
      <c r="U1116" s="51" t="str">
        <f t="shared" si="124"/>
        <v/>
      </c>
    </row>
    <row r="1117" spans="1:21" x14ac:dyDescent="0.25">
      <c r="A1117" s="13" t="str">
        <f t="shared" si="125"/>
        <v/>
      </c>
      <c r="B1117" s="55"/>
      <c r="C1117" s="22"/>
      <c r="D1117" s="23"/>
      <c r="E1117" s="16"/>
      <c r="F1117" s="16"/>
      <c r="G1117" s="72" t="str">
        <f>IF(OR(E1117="",F1117=""),"",NETWORKDAYS(E1117,F1117,Lister!$D$7:$D$13))</f>
        <v/>
      </c>
      <c r="H1117" s="19"/>
      <c r="I1117" s="32" t="str">
        <f t="shared" si="119"/>
        <v/>
      </c>
      <c r="J1117" s="18"/>
      <c r="K1117" s="18"/>
      <c r="L1117" s="46" t="str">
        <f t="shared" si="120"/>
        <v/>
      </c>
      <c r="M1117" s="20"/>
      <c r="N1117" s="31" t="str">
        <f t="shared" si="121"/>
        <v/>
      </c>
      <c r="O1117" s="20"/>
      <c r="P1117" s="20"/>
      <c r="Q1117" s="46" t="str">
        <f>IFERROR(MAX(IF(OR(O1117="",P1117=""),"",IF(AND(AND(MONTH(E1117)&gt;=7,MONTH(E1117)&lt;8),AND(MONTH(F1117)&gt;=7,MONTH(F1117)&lt;8)),(NETWORKDAYS(E1117,F1117,Lister!$D$7:$D$13)-O1117)*N1117/NETWORKDAYS(Lister!$D$19,Lister!$E$19,Lister!$D$7:$D$13),IF(AND(AND(MONTH(E1117)&gt;=7,MONTH(E1117)&lt;8),MONTH(F1117)&gt;7),(NETWORKDAYS(E1117,Lister!$E$19,Lister!$D$7:$D$13)-O1117)*N1117/NETWORKDAYS(Lister!$D$19,Lister!$E$19,Lister!$D$7:$D$13),IF(MONTH(E1117)&gt;7,0)))),0),"")</f>
        <v/>
      </c>
      <c r="R1117" s="46" t="str">
        <f>IFERROR(MAX(IF(OR(O1117="",P1117=""),"",IF(AND(AND(MONTH(E1117)&gt;=8,MONTH(E1117)&lt;9),AND(MONTH(F1117)&gt;=8,MONTH(F1117)&lt;9)),(NETWORKDAYS(E1117,F1117,Lister!$D$7:$D$13)-P1117)*N1117/NETWORKDAYS(Lister!$D$20,Lister!$E$20,Lister!$D$7:$D$13),IF(AND(MONTH(E1117)=7,MONTH(F1117)=8),(NETWORKDAYS(Lister!$D$20,F1117,Lister!$D$7:$D$13)-P1117)*N1117/NETWORKDAYS(Lister!$D$20,Lister!$E$20,Lister!$D$7:$D$13),IF(AND(MONTH(E1117)=7,MONTH(F1117)=7),0)))),0),"")</f>
        <v/>
      </c>
      <c r="S1117" s="31" t="str">
        <f t="shared" si="122"/>
        <v/>
      </c>
      <c r="T1117" s="31" t="str">
        <f t="shared" si="123"/>
        <v/>
      </c>
      <c r="U1117" s="51" t="str">
        <f t="shared" si="124"/>
        <v/>
      </c>
    </row>
    <row r="1118" spans="1:21" x14ac:dyDescent="0.25">
      <c r="A1118" s="13" t="str">
        <f t="shared" si="125"/>
        <v/>
      </c>
      <c r="B1118" s="55"/>
      <c r="C1118" s="22"/>
      <c r="D1118" s="23"/>
      <c r="E1118" s="16"/>
      <c r="F1118" s="16"/>
      <c r="G1118" s="72" t="str">
        <f>IF(OR(E1118="",F1118=""),"",NETWORKDAYS(E1118,F1118,Lister!$D$7:$D$13))</f>
        <v/>
      </c>
      <c r="H1118" s="19"/>
      <c r="I1118" s="32" t="str">
        <f t="shared" si="119"/>
        <v/>
      </c>
      <c r="J1118" s="18"/>
      <c r="K1118" s="18"/>
      <c r="L1118" s="46" t="str">
        <f t="shared" si="120"/>
        <v/>
      </c>
      <c r="M1118" s="20"/>
      <c r="N1118" s="31" t="str">
        <f t="shared" si="121"/>
        <v/>
      </c>
      <c r="O1118" s="20"/>
      <c r="P1118" s="20"/>
      <c r="Q1118" s="46" t="str">
        <f>IFERROR(MAX(IF(OR(O1118="",P1118=""),"",IF(AND(AND(MONTH(E1118)&gt;=7,MONTH(E1118)&lt;8),AND(MONTH(F1118)&gt;=7,MONTH(F1118)&lt;8)),(NETWORKDAYS(E1118,F1118,Lister!$D$7:$D$13)-O1118)*N1118/NETWORKDAYS(Lister!$D$19,Lister!$E$19,Lister!$D$7:$D$13),IF(AND(AND(MONTH(E1118)&gt;=7,MONTH(E1118)&lt;8),MONTH(F1118)&gt;7),(NETWORKDAYS(E1118,Lister!$E$19,Lister!$D$7:$D$13)-O1118)*N1118/NETWORKDAYS(Lister!$D$19,Lister!$E$19,Lister!$D$7:$D$13),IF(MONTH(E1118)&gt;7,0)))),0),"")</f>
        <v/>
      </c>
      <c r="R1118" s="46" t="str">
        <f>IFERROR(MAX(IF(OR(O1118="",P1118=""),"",IF(AND(AND(MONTH(E1118)&gt;=8,MONTH(E1118)&lt;9),AND(MONTH(F1118)&gt;=8,MONTH(F1118)&lt;9)),(NETWORKDAYS(E1118,F1118,Lister!$D$7:$D$13)-P1118)*N1118/NETWORKDAYS(Lister!$D$20,Lister!$E$20,Lister!$D$7:$D$13),IF(AND(MONTH(E1118)=7,MONTH(F1118)=8),(NETWORKDAYS(Lister!$D$20,F1118,Lister!$D$7:$D$13)-P1118)*N1118/NETWORKDAYS(Lister!$D$20,Lister!$E$20,Lister!$D$7:$D$13),IF(AND(MONTH(E1118)=7,MONTH(F1118)=7),0)))),0),"")</f>
        <v/>
      </c>
      <c r="S1118" s="31" t="str">
        <f t="shared" si="122"/>
        <v/>
      </c>
      <c r="T1118" s="31" t="str">
        <f t="shared" si="123"/>
        <v/>
      </c>
      <c r="U1118" s="51" t="str">
        <f t="shared" si="124"/>
        <v/>
      </c>
    </row>
    <row r="1119" spans="1:21" x14ac:dyDescent="0.25">
      <c r="A1119" s="13" t="str">
        <f t="shared" si="125"/>
        <v/>
      </c>
      <c r="B1119" s="55"/>
      <c r="C1119" s="22"/>
      <c r="D1119" s="23"/>
      <c r="E1119" s="16"/>
      <c r="F1119" s="16"/>
      <c r="G1119" s="72" t="str">
        <f>IF(OR(E1119="",F1119=""),"",NETWORKDAYS(E1119,F1119,Lister!$D$7:$D$13))</f>
        <v/>
      </c>
      <c r="H1119" s="19"/>
      <c r="I1119" s="32" t="str">
        <f t="shared" si="119"/>
        <v/>
      </c>
      <c r="J1119" s="18"/>
      <c r="K1119" s="18"/>
      <c r="L1119" s="46" t="str">
        <f t="shared" si="120"/>
        <v/>
      </c>
      <c r="M1119" s="20"/>
      <c r="N1119" s="31" t="str">
        <f t="shared" si="121"/>
        <v/>
      </c>
      <c r="O1119" s="20"/>
      <c r="P1119" s="20"/>
      <c r="Q1119" s="46" t="str">
        <f>IFERROR(MAX(IF(OR(O1119="",P1119=""),"",IF(AND(AND(MONTH(E1119)&gt;=7,MONTH(E1119)&lt;8),AND(MONTH(F1119)&gt;=7,MONTH(F1119)&lt;8)),(NETWORKDAYS(E1119,F1119,Lister!$D$7:$D$13)-O1119)*N1119/NETWORKDAYS(Lister!$D$19,Lister!$E$19,Lister!$D$7:$D$13),IF(AND(AND(MONTH(E1119)&gt;=7,MONTH(E1119)&lt;8),MONTH(F1119)&gt;7),(NETWORKDAYS(E1119,Lister!$E$19,Lister!$D$7:$D$13)-O1119)*N1119/NETWORKDAYS(Lister!$D$19,Lister!$E$19,Lister!$D$7:$D$13),IF(MONTH(E1119)&gt;7,0)))),0),"")</f>
        <v/>
      </c>
      <c r="R1119" s="46" t="str">
        <f>IFERROR(MAX(IF(OR(O1119="",P1119=""),"",IF(AND(AND(MONTH(E1119)&gt;=8,MONTH(E1119)&lt;9),AND(MONTH(F1119)&gt;=8,MONTH(F1119)&lt;9)),(NETWORKDAYS(E1119,F1119,Lister!$D$7:$D$13)-P1119)*N1119/NETWORKDAYS(Lister!$D$20,Lister!$E$20,Lister!$D$7:$D$13),IF(AND(MONTH(E1119)=7,MONTH(F1119)=8),(NETWORKDAYS(Lister!$D$20,F1119,Lister!$D$7:$D$13)-P1119)*N1119/NETWORKDAYS(Lister!$D$20,Lister!$E$20,Lister!$D$7:$D$13),IF(AND(MONTH(E1119)=7,MONTH(F1119)=7),0)))),0),"")</f>
        <v/>
      </c>
      <c r="S1119" s="31" t="str">
        <f t="shared" si="122"/>
        <v/>
      </c>
      <c r="T1119" s="31" t="str">
        <f t="shared" si="123"/>
        <v/>
      </c>
      <c r="U1119" s="51" t="str">
        <f t="shared" si="124"/>
        <v/>
      </c>
    </row>
    <row r="1120" spans="1:21" x14ac:dyDescent="0.25">
      <c r="A1120" s="13" t="str">
        <f t="shared" si="125"/>
        <v/>
      </c>
      <c r="B1120" s="55"/>
      <c r="C1120" s="22"/>
      <c r="D1120" s="23"/>
      <c r="E1120" s="16"/>
      <c r="F1120" s="16"/>
      <c r="G1120" s="72" t="str">
        <f>IF(OR(E1120="",F1120=""),"",NETWORKDAYS(E1120,F1120,Lister!$D$7:$D$13))</f>
        <v/>
      </c>
      <c r="H1120" s="19"/>
      <c r="I1120" s="32" t="str">
        <f t="shared" si="119"/>
        <v/>
      </c>
      <c r="J1120" s="18"/>
      <c r="K1120" s="18"/>
      <c r="L1120" s="46" t="str">
        <f t="shared" si="120"/>
        <v/>
      </c>
      <c r="M1120" s="20"/>
      <c r="N1120" s="31" t="str">
        <f t="shared" si="121"/>
        <v/>
      </c>
      <c r="O1120" s="20"/>
      <c r="P1120" s="20"/>
      <c r="Q1120" s="46" t="str">
        <f>IFERROR(MAX(IF(OR(O1120="",P1120=""),"",IF(AND(AND(MONTH(E1120)&gt;=7,MONTH(E1120)&lt;8),AND(MONTH(F1120)&gt;=7,MONTH(F1120)&lt;8)),(NETWORKDAYS(E1120,F1120,Lister!$D$7:$D$13)-O1120)*N1120/NETWORKDAYS(Lister!$D$19,Lister!$E$19,Lister!$D$7:$D$13),IF(AND(AND(MONTH(E1120)&gt;=7,MONTH(E1120)&lt;8),MONTH(F1120)&gt;7),(NETWORKDAYS(E1120,Lister!$E$19,Lister!$D$7:$D$13)-O1120)*N1120/NETWORKDAYS(Lister!$D$19,Lister!$E$19,Lister!$D$7:$D$13),IF(MONTH(E1120)&gt;7,0)))),0),"")</f>
        <v/>
      </c>
      <c r="R1120" s="46" t="str">
        <f>IFERROR(MAX(IF(OR(O1120="",P1120=""),"",IF(AND(AND(MONTH(E1120)&gt;=8,MONTH(E1120)&lt;9),AND(MONTH(F1120)&gt;=8,MONTH(F1120)&lt;9)),(NETWORKDAYS(E1120,F1120,Lister!$D$7:$D$13)-P1120)*N1120/NETWORKDAYS(Lister!$D$20,Lister!$E$20,Lister!$D$7:$D$13),IF(AND(MONTH(E1120)=7,MONTH(F1120)=8),(NETWORKDAYS(Lister!$D$20,F1120,Lister!$D$7:$D$13)-P1120)*N1120/NETWORKDAYS(Lister!$D$20,Lister!$E$20,Lister!$D$7:$D$13),IF(AND(MONTH(E1120)=7,MONTH(F1120)=7),0)))),0),"")</f>
        <v/>
      </c>
      <c r="S1120" s="31" t="str">
        <f t="shared" si="122"/>
        <v/>
      </c>
      <c r="T1120" s="31" t="str">
        <f t="shared" si="123"/>
        <v/>
      </c>
      <c r="U1120" s="51" t="str">
        <f t="shared" si="124"/>
        <v/>
      </c>
    </row>
    <row r="1121" spans="1:21" x14ac:dyDescent="0.25">
      <c r="A1121" s="13" t="str">
        <f t="shared" si="125"/>
        <v/>
      </c>
      <c r="B1121" s="55"/>
      <c r="C1121" s="22"/>
      <c r="D1121" s="23"/>
      <c r="E1121" s="16"/>
      <c r="F1121" s="16"/>
      <c r="G1121" s="72" t="str">
        <f>IF(OR(E1121="",F1121=""),"",NETWORKDAYS(E1121,F1121,Lister!$D$7:$D$13))</f>
        <v/>
      </c>
      <c r="H1121" s="19"/>
      <c r="I1121" s="32" t="str">
        <f t="shared" si="119"/>
        <v/>
      </c>
      <c r="J1121" s="18"/>
      <c r="K1121" s="18"/>
      <c r="L1121" s="46" t="str">
        <f t="shared" si="120"/>
        <v/>
      </c>
      <c r="M1121" s="20"/>
      <c r="N1121" s="31" t="str">
        <f t="shared" si="121"/>
        <v/>
      </c>
      <c r="O1121" s="20"/>
      <c r="P1121" s="20"/>
      <c r="Q1121" s="46" t="str">
        <f>IFERROR(MAX(IF(OR(O1121="",P1121=""),"",IF(AND(AND(MONTH(E1121)&gt;=7,MONTH(E1121)&lt;8),AND(MONTH(F1121)&gt;=7,MONTH(F1121)&lt;8)),(NETWORKDAYS(E1121,F1121,Lister!$D$7:$D$13)-O1121)*N1121/NETWORKDAYS(Lister!$D$19,Lister!$E$19,Lister!$D$7:$D$13),IF(AND(AND(MONTH(E1121)&gt;=7,MONTH(E1121)&lt;8),MONTH(F1121)&gt;7),(NETWORKDAYS(E1121,Lister!$E$19,Lister!$D$7:$D$13)-O1121)*N1121/NETWORKDAYS(Lister!$D$19,Lister!$E$19,Lister!$D$7:$D$13),IF(MONTH(E1121)&gt;7,0)))),0),"")</f>
        <v/>
      </c>
      <c r="R1121" s="46" t="str">
        <f>IFERROR(MAX(IF(OR(O1121="",P1121=""),"",IF(AND(AND(MONTH(E1121)&gt;=8,MONTH(E1121)&lt;9),AND(MONTH(F1121)&gt;=8,MONTH(F1121)&lt;9)),(NETWORKDAYS(E1121,F1121,Lister!$D$7:$D$13)-P1121)*N1121/NETWORKDAYS(Lister!$D$20,Lister!$E$20,Lister!$D$7:$D$13),IF(AND(MONTH(E1121)=7,MONTH(F1121)=8),(NETWORKDAYS(Lister!$D$20,F1121,Lister!$D$7:$D$13)-P1121)*N1121/NETWORKDAYS(Lister!$D$20,Lister!$E$20,Lister!$D$7:$D$13),IF(AND(MONTH(E1121)=7,MONTH(F1121)=7),0)))),0),"")</f>
        <v/>
      </c>
      <c r="S1121" s="31" t="str">
        <f t="shared" si="122"/>
        <v/>
      </c>
      <c r="T1121" s="31" t="str">
        <f t="shared" si="123"/>
        <v/>
      </c>
      <c r="U1121" s="51" t="str">
        <f t="shared" si="124"/>
        <v/>
      </c>
    </row>
    <row r="1122" spans="1:21" x14ac:dyDescent="0.25">
      <c r="A1122" s="13" t="str">
        <f t="shared" si="125"/>
        <v/>
      </c>
      <c r="B1122" s="55"/>
      <c r="C1122" s="22"/>
      <c r="D1122" s="23"/>
      <c r="E1122" s="16"/>
      <c r="F1122" s="16"/>
      <c r="G1122" s="72" t="str">
        <f>IF(OR(E1122="",F1122=""),"",NETWORKDAYS(E1122,F1122,Lister!$D$7:$D$13))</f>
        <v/>
      </c>
      <c r="H1122" s="19"/>
      <c r="I1122" s="32" t="str">
        <f t="shared" si="119"/>
        <v/>
      </c>
      <c r="J1122" s="18"/>
      <c r="K1122" s="18"/>
      <c r="L1122" s="46" t="str">
        <f t="shared" si="120"/>
        <v/>
      </c>
      <c r="M1122" s="20"/>
      <c r="N1122" s="31" t="str">
        <f t="shared" si="121"/>
        <v/>
      </c>
      <c r="O1122" s="20"/>
      <c r="P1122" s="20"/>
      <c r="Q1122" s="46" t="str">
        <f>IFERROR(MAX(IF(OR(O1122="",P1122=""),"",IF(AND(AND(MONTH(E1122)&gt;=7,MONTH(E1122)&lt;8),AND(MONTH(F1122)&gt;=7,MONTH(F1122)&lt;8)),(NETWORKDAYS(E1122,F1122,Lister!$D$7:$D$13)-O1122)*N1122/NETWORKDAYS(Lister!$D$19,Lister!$E$19,Lister!$D$7:$D$13),IF(AND(AND(MONTH(E1122)&gt;=7,MONTH(E1122)&lt;8),MONTH(F1122)&gt;7),(NETWORKDAYS(E1122,Lister!$E$19,Lister!$D$7:$D$13)-O1122)*N1122/NETWORKDAYS(Lister!$D$19,Lister!$E$19,Lister!$D$7:$D$13),IF(MONTH(E1122)&gt;7,0)))),0),"")</f>
        <v/>
      </c>
      <c r="R1122" s="46" t="str">
        <f>IFERROR(MAX(IF(OR(O1122="",P1122=""),"",IF(AND(AND(MONTH(E1122)&gt;=8,MONTH(E1122)&lt;9),AND(MONTH(F1122)&gt;=8,MONTH(F1122)&lt;9)),(NETWORKDAYS(E1122,F1122,Lister!$D$7:$D$13)-P1122)*N1122/NETWORKDAYS(Lister!$D$20,Lister!$E$20,Lister!$D$7:$D$13),IF(AND(MONTH(E1122)=7,MONTH(F1122)=8),(NETWORKDAYS(Lister!$D$20,F1122,Lister!$D$7:$D$13)-P1122)*N1122/NETWORKDAYS(Lister!$D$20,Lister!$E$20,Lister!$D$7:$D$13),IF(AND(MONTH(E1122)=7,MONTH(F1122)=7),0)))),0),"")</f>
        <v/>
      </c>
      <c r="S1122" s="31" t="str">
        <f t="shared" si="122"/>
        <v/>
      </c>
      <c r="T1122" s="31" t="str">
        <f t="shared" si="123"/>
        <v/>
      </c>
      <c r="U1122" s="51" t="str">
        <f t="shared" si="124"/>
        <v/>
      </c>
    </row>
    <row r="1123" spans="1:21" x14ac:dyDescent="0.25">
      <c r="A1123" s="13" t="str">
        <f t="shared" si="125"/>
        <v/>
      </c>
      <c r="B1123" s="55"/>
      <c r="C1123" s="22"/>
      <c r="D1123" s="23"/>
      <c r="E1123" s="16"/>
      <c r="F1123" s="16"/>
      <c r="G1123" s="72" t="str">
        <f>IF(OR(E1123="",F1123=""),"",NETWORKDAYS(E1123,F1123,Lister!$D$7:$D$13))</f>
        <v/>
      </c>
      <c r="H1123" s="19"/>
      <c r="I1123" s="32" t="str">
        <f t="shared" si="119"/>
        <v/>
      </c>
      <c r="J1123" s="18"/>
      <c r="K1123" s="18"/>
      <c r="L1123" s="46" t="str">
        <f t="shared" si="120"/>
        <v/>
      </c>
      <c r="M1123" s="20"/>
      <c r="N1123" s="31" t="str">
        <f t="shared" si="121"/>
        <v/>
      </c>
      <c r="O1123" s="20"/>
      <c r="P1123" s="20"/>
      <c r="Q1123" s="46" t="str">
        <f>IFERROR(MAX(IF(OR(O1123="",P1123=""),"",IF(AND(AND(MONTH(E1123)&gt;=7,MONTH(E1123)&lt;8),AND(MONTH(F1123)&gt;=7,MONTH(F1123)&lt;8)),(NETWORKDAYS(E1123,F1123,Lister!$D$7:$D$13)-O1123)*N1123/NETWORKDAYS(Lister!$D$19,Lister!$E$19,Lister!$D$7:$D$13),IF(AND(AND(MONTH(E1123)&gt;=7,MONTH(E1123)&lt;8),MONTH(F1123)&gt;7),(NETWORKDAYS(E1123,Lister!$E$19,Lister!$D$7:$D$13)-O1123)*N1123/NETWORKDAYS(Lister!$D$19,Lister!$E$19,Lister!$D$7:$D$13),IF(MONTH(E1123)&gt;7,0)))),0),"")</f>
        <v/>
      </c>
      <c r="R1123" s="46" t="str">
        <f>IFERROR(MAX(IF(OR(O1123="",P1123=""),"",IF(AND(AND(MONTH(E1123)&gt;=8,MONTH(E1123)&lt;9),AND(MONTH(F1123)&gt;=8,MONTH(F1123)&lt;9)),(NETWORKDAYS(E1123,F1123,Lister!$D$7:$D$13)-P1123)*N1123/NETWORKDAYS(Lister!$D$20,Lister!$E$20,Lister!$D$7:$D$13),IF(AND(MONTH(E1123)=7,MONTH(F1123)=8),(NETWORKDAYS(Lister!$D$20,F1123,Lister!$D$7:$D$13)-P1123)*N1123/NETWORKDAYS(Lister!$D$20,Lister!$E$20,Lister!$D$7:$D$13),IF(AND(MONTH(E1123)=7,MONTH(F1123)=7),0)))),0),"")</f>
        <v/>
      </c>
      <c r="S1123" s="31" t="str">
        <f t="shared" si="122"/>
        <v/>
      </c>
      <c r="T1123" s="31" t="str">
        <f t="shared" si="123"/>
        <v/>
      </c>
      <c r="U1123" s="51" t="str">
        <f t="shared" si="124"/>
        <v/>
      </c>
    </row>
    <row r="1124" spans="1:21" x14ac:dyDescent="0.25">
      <c r="A1124" s="13" t="str">
        <f t="shared" si="125"/>
        <v/>
      </c>
      <c r="B1124" s="55"/>
      <c r="C1124" s="22"/>
      <c r="D1124" s="23"/>
      <c r="E1124" s="16"/>
      <c r="F1124" s="16"/>
      <c r="G1124" s="72" t="str">
        <f>IF(OR(E1124="",F1124=""),"",NETWORKDAYS(E1124,F1124,Lister!$D$7:$D$13))</f>
        <v/>
      </c>
      <c r="H1124" s="19"/>
      <c r="I1124" s="32" t="str">
        <f t="shared" si="119"/>
        <v/>
      </c>
      <c r="J1124" s="18"/>
      <c r="K1124" s="18"/>
      <c r="L1124" s="46" t="str">
        <f t="shared" si="120"/>
        <v/>
      </c>
      <c r="M1124" s="20"/>
      <c r="N1124" s="31" t="str">
        <f t="shared" si="121"/>
        <v/>
      </c>
      <c r="O1124" s="20"/>
      <c r="P1124" s="20"/>
      <c r="Q1124" s="46" t="str">
        <f>IFERROR(MAX(IF(OR(O1124="",P1124=""),"",IF(AND(AND(MONTH(E1124)&gt;=7,MONTH(E1124)&lt;8),AND(MONTH(F1124)&gt;=7,MONTH(F1124)&lt;8)),(NETWORKDAYS(E1124,F1124,Lister!$D$7:$D$13)-O1124)*N1124/NETWORKDAYS(Lister!$D$19,Lister!$E$19,Lister!$D$7:$D$13),IF(AND(AND(MONTH(E1124)&gt;=7,MONTH(E1124)&lt;8),MONTH(F1124)&gt;7),(NETWORKDAYS(E1124,Lister!$E$19,Lister!$D$7:$D$13)-O1124)*N1124/NETWORKDAYS(Lister!$D$19,Lister!$E$19,Lister!$D$7:$D$13),IF(MONTH(E1124)&gt;7,0)))),0),"")</f>
        <v/>
      </c>
      <c r="R1124" s="46" t="str">
        <f>IFERROR(MAX(IF(OR(O1124="",P1124=""),"",IF(AND(AND(MONTH(E1124)&gt;=8,MONTH(E1124)&lt;9),AND(MONTH(F1124)&gt;=8,MONTH(F1124)&lt;9)),(NETWORKDAYS(E1124,F1124,Lister!$D$7:$D$13)-P1124)*N1124/NETWORKDAYS(Lister!$D$20,Lister!$E$20,Lister!$D$7:$D$13),IF(AND(MONTH(E1124)=7,MONTH(F1124)=8),(NETWORKDAYS(Lister!$D$20,F1124,Lister!$D$7:$D$13)-P1124)*N1124/NETWORKDAYS(Lister!$D$20,Lister!$E$20,Lister!$D$7:$D$13),IF(AND(MONTH(E1124)=7,MONTH(F1124)=7),0)))),0),"")</f>
        <v/>
      </c>
      <c r="S1124" s="31" t="str">
        <f t="shared" si="122"/>
        <v/>
      </c>
      <c r="T1124" s="31" t="str">
        <f t="shared" si="123"/>
        <v/>
      </c>
      <c r="U1124" s="51" t="str">
        <f t="shared" si="124"/>
        <v/>
      </c>
    </row>
    <row r="1125" spans="1:21" x14ac:dyDescent="0.25">
      <c r="A1125" s="13" t="str">
        <f t="shared" si="125"/>
        <v/>
      </c>
      <c r="B1125" s="55"/>
      <c r="C1125" s="22"/>
      <c r="D1125" s="23"/>
      <c r="E1125" s="16"/>
      <c r="F1125" s="16"/>
      <c r="G1125" s="72" t="str">
        <f>IF(OR(E1125="",F1125=""),"",NETWORKDAYS(E1125,F1125,Lister!$D$7:$D$13))</f>
        <v/>
      </c>
      <c r="H1125" s="19"/>
      <c r="I1125" s="32" t="str">
        <f t="shared" si="119"/>
        <v/>
      </c>
      <c r="J1125" s="18"/>
      <c r="K1125" s="18"/>
      <c r="L1125" s="46" t="str">
        <f t="shared" si="120"/>
        <v/>
      </c>
      <c r="M1125" s="20"/>
      <c r="N1125" s="31" t="str">
        <f t="shared" si="121"/>
        <v/>
      </c>
      <c r="O1125" s="20"/>
      <c r="P1125" s="20"/>
      <c r="Q1125" s="46" t="str">
        <f>IFERROR(MAX(IF(OR(O1125="",P1125=""),"",IF(AND(AND(MONTH(E1125)&gt;=7,MONTH(E1125)&lt;8),AND(MONTH(F1125)&gt;=7,MONTH(F1125)&lt;8)),(NETWORKDAYS(E1125,F1125,Lister!$D$7:$D$13)-O1125)*N1125/NETWORKDAYS(Lister!$D$19,Lister!$E$19,Lister!$D$7:$D$13),IF(AND(AND(MONTH(E1125)&gt;=7,MONTH(E1125)&lt;8),MONTH(F1125)&gt;7),(NETWORKDAYS(E1125,Lister!$E$19,Lister!$D$7:$D$13)-O1125)*N1125/NETWORKDAYS(Lister!$D$19,Lister!$E$19,Lister!$D$7:$D$13),IF(MONTH(E1125)&gt;7,0)))),0),"")</f>
        <v/>
      </c>
      <c r="R1125" s="46" t="str">
        <f>IFERROR(MAX(IF(OR(O1125="",P1125=""),"",IF(AND(AND(MONTH(E1125)&gt;=8,MONTH(E1125)&lt;9),AND(MONTH(F1125)&gt;=8,MONTH(F1125)&lt;9)),(NETWORKDAYS(E1125,F1125,Lister!$D$7:$D$13)-P1125)*N1125/NETWORKDAYS(Lister!$D$20,Lister!$E$20,Lister!$D$7:$D$13),IF(AND(MONTH(E1125)=7,MONTH(F1125)=8),(NETWORKDAYS(Lister!$D$20,F1125,Lister!$D$7:$D$13)-P1125)*N1125/NETWORKDAYS(Lister!$D$20,Lister!$E$20,Lister!$D$7:$D$13),IF(AND(MONTH(E1125)=7,MONTH(F1125)=7),0)))),0),"")</f>
        <v/>
      </c>
      <c r="S1125" s="31" t="str">
        <f t="shared" si="122"/>
        <v/>
      </c>
      <c r="T1125" s="31" t="str">
        <f t="shared" si="123"/>
        <v/>
      </c>
      <c r="U1125" s="51" t="str">
        <f t="shared" si="124"/>
        <v/>
      </c>
    </row>
    <row r="1126" spans="1:21" x14ac:dyDescent="0.25">
      <c r="A1126" s="13" t="str">
        <f t="shared" si="125"/>
        <v/>
      </c>
      <c r="B1126" s="55"/>
      <c r="C1126" s="22"/>
      <c r="D1126" s="23"/>
      <c r="E1126" s="16"/>
      <c r="F1126" s="16"/>
      <c r="G1126" s="72" t="str">
        <f>IF(OR(E1126="",F1126=""),"",NETWORKDAYS(E1126,F1126,Lister!$D$7:$D$13))</f>
        <v/>
      </c>
      <c r="H1126" s="19"/>
      <c r="I1126" s="32" t="str">
        <f t="shared" si="119"/>
        <v/>
      </c>
      <c r="J1126" s="18"/>
      <c r="K1126" s="18"/>
      <c r="L1126" s="46" t="str">
        <f t="shared" si="120"/>
        <v/>
      </c>
      <c r="M1126" s="20"/>
      <c r="N1126" s="31" t="str">
        <f t="shared" si="121"/>
        <v/>
      </c>
      <c r="O1126" s="20"/>
      <c r="P1126" s="20"/>
      <c r="Q1126" s="46" t="str">
        <f>IFERROR(MAX(IF(OR(O1126="",P1126=""),"",IF(AND(AND(MONTH(E1126)&gt;=7,MONTH(E1126)&lt;8),AND(MONTH(F1126)&gt;=7,MONTH(F1126)&lt;8)),(NETWORKDAYS(E1126,F1126,Lister!$D$7:$D$13)-O1126)*N1126/NETWORKDAYS(Lister!$D$19,Lister!$E$19,Lister!$D$7:$D$13),IF(AND(AND(MONTH(E1126)&gt;=7,MONTH(E1126)&lt;8),MONTH(F1126)&gt;7),(NETWORKDAYS(E1126,Lister!$E$19,Lister!$D$7:$D$13)-O1126)*N1126/NETWORKDAYS(Lister!$D$19,Lister!$E$19,Lister!$D$7:$D$13),IF(MONTH(E1126)&gt;7,0)))),0),"")</f>
        <v/>
      </c>
      <c r="R1126" s="46" t="str">
        <f>IFERROR(MAX(IF(OR(O1126="",P1126=""),"",IF(AND(AND(MONTH(E1126)&gt;=8,MONTH(E1126)&lt;9),AND(MONTH(F1126)&gt;=8,MONTH(F1126)&lt;9)),(NETWORKDAYS(E1126,F1126,Lister!$D$7:$D$13)-P1126)*N1126/NETWORKDAYS(Lister!$D$20,Lister!$E$20,Lister!$D$7:$D$13),IF(AND(MONTH(E1126)=7,MONTH(F1126)=8),(NETWORKDAYS(Lister!$D$20,F1126,Lister!$D$7:$D$13)-P1126)*N1126/NETWORKDAYS(Lister!$D$20,Lister!$E$20,Lister!$D$7:$D$13),IF(AND(MONTH(E1126)=7,MONTH(F1126)=7),0)))),0),"")</f>
        <v/>
      </c>
      <c r="S1126" s="31" t="str">
        <f t="shared" si="122"/>
        <v/>
      </c>
      <c r="T1126" s="31" t="str">
        <f t="shared" si="123"/>
        <v/>
      </c>
      <c r="U1126" s="51" t="str">
        <f t="shared" si="124"/>
        <v/>
      </c>
    </row>
    <row r="1127" spans="1:21" x14ac:dyDescent="0.25">
      <c r="A1127" s="13" t="str">
        <f t="shared" si="125"/>
        <v/>
      </c>
      <c r="B1127" s="55"/>
      <c r="C1127" s="22"/>
      <c r="D1127" s="23"/>
      <c r="E1127" s="16"/>
      <c r="F1127" s="16"/>
      <c r="G1127" s="72" t="str">
        <f>IF(OR(E1127="",F1127=""),"",NETWORKDAYS(E1127,F1127,Lister!$D$7:$D$13))</f>
        <v/>
      </c>
      <c r="H1127" s="19"/>
      <c r="I1127" s="32" t="str">
        <f t="shared" si="119"/>
        <v/>
      </c>
      <c r="J1127" s="18"/>
      <c r="K1127" s="18"/>
      <c r="L1127" s="46" t="str">
        <f t="shared" si="120"/>
        <v/>
      </c>
      <c r="M1127" s="20"/>
      <c r="N1127" s="31" t="str">
        <f t="shared" si="121"/>
        <v/>
      </c>
      <c r="O1127" s="20"/>
      <c r="P1127" s="20"/>
      <c r="Q1127" s="46" t="str">
        <f>IFERROR(MAX(IF(OR(O1127="",P1127=""),"",IF(AND(AND(MONTH(E1127)&gt;=7,MONTH(E1127)&lt;8),AND(MONTH(F1127)&gt;=7,MONTH(F1127)&lt;8)),(NETWORKDAYS(E1127,F1127,Lister!$D$7:$D$13)-O1127)*N1127/NETWORKDAYS(Lister!$D$19,Lister!$E$19,Lister!$D$7:$D$13),IF(AND(AND(MONTH(E1127)&gt;=7,MONTH(E1127)&lt;8),MONTH(F1127)&gt;7),(NETWORKDAYS(E1127,Lister!$E$19,Lister!$D$7:$D$13)-O1127)*N1127/NETWORKDAYS(Lister!$D$19,Lister!$E$19,Lister!$D$7:$D$13),IF(MONTH(E1127)&gt;7,0)))),0),"")</f>
        <v/>
      </c>
      <c r="R1127" s="46" t="str">
        <f>IFERROR(MAX(IF(OR(O1127="",P1127=""),"",IF(AND(AND(MONTH(E1127)&gt;=8,MONTH(E1127)&lt;9),AND(MONTH(F1127)&gt;=8,MONTH(F1127)&lt;9)),(NETWORKDAYS(E1127,F1127,Lister!$D$7:$D$13)-P1127)*N1127/NETWORKDAYS(Lister!$D$20,Lister!$E$20,Lister!$D$7:$D$13),IF(AND(MONTH(E1127)=7,MONTH(F1127)=8),(NETWORKDAYS(Lister!$D$20,F1127,Lister!$D$7:$D$13)-P1127)*N1127/NETWORKDAYS(Lister!$D$20,Lister!$E$20,Lister!$D$7:$D$13),IF(AND(MONTH(E1127)=7,MONTH(F1127)=7),0)))),0),"")</f>
        <v/>
      </c>
      <c r="S1127" s="31" t="str">
        <f t="shared" si="122"/>
        <v/>
      </c>
      <c r="T1127" s="31" t="str">
        <f t="shared" si="123"/>
        <v/>
      </c>
      <c r="U1127" s="51" t="str">
        <f t="shared" si="124"/>
        <v/>
      </c>
    </row>
    <row r="1128" spans="1:21" x14ac:dyDescent="0.25">
      <c r="A1128" s="13" t="str">
        <f t="shared" si="125"/>
        <v/>
      </c>
      <c r="B1128" s="55"/>
      <c r="C1128" s="22"/>
      <c r="D1128" s="23"/>
      <c r="E1128" s="16"/>
      <c r="F1128" s="16"/>
      <c r="G1128" s="72" t="str">
        <f>IF(OR(E1128="",F1128=""),"",NETWORKDAYS(E1128,F1128,Lister!$D$7:$D$13))</f>
        <v/>
      </c>
      <c r="H1128" s="19"/>
      <c r="I1128" s="32" t="str">
        <f t="shared" si="119"/>
        <v/>
      </c>
      <c r="J1128" s="18"/>
      <c r="K1128" s="18"/>
      <c r="L1128" s="46" t="str">
        <f t="shared" si="120"/>
        <v/>
      </c>
      <c r="M1128" s="20"/>
      <c r="N1128" s="31" t="str">
        <f t="shared" si="121"/>
        <v/>
      </c>
      <c r="O1128" s="20"/>
      <c r="P1128" s="20"/>
      <c r="Q1128" s="46" t="str">
        <f>IFERROR(MAX(IF(OR(O1128="",P1128=""),"",IF(AND(AND(MONTH(E1128)&gt;=7,MONTH(E1128)&lt;8),AND(MONTH(F1128)&gt;=7,MONTH(F1128)&lt;8)),(NETWORKDAYS(E1128,F1128,Lister!$D$7:$D$13)-O1128)*N1128/NETWORKDAYS(Lister!$D$19,Lister!$E$19,Lister!$D$7:$D$13),IF(AND(AND(MONTH(E1128)&gt;=7,MONTH(E1128)&lt;8),MONTH(F1128)&gt;7),(NETWORKDAYS(E1128,Lister!$E$19,Lister!$D$7:$D$13)-O1128)*N1128/NETWORKDAYS(Lister!$D$19,Lister!$E$19,Lister!$D$7:$D$13),IF(MONTH(E1128)&gt;7,0)))),0),"")</f>
        <v/>
      </c>
      <c r="R1128" s="46" t="str">
        <f>IFERROR(MAX(IF(OR(O1128="",P1128=""),"",IF(AND(AND(MONTH(E1128)&gt;=8,MONTH(E1128)&lt;9),AND(MONTH(F1128)&gt;=8,MONTH(F1128)&lt;9)),(NETWORKDAYS(E1128,F1128,Lister!$D$7:$D$13)-P1128)*N1128/NETWORKDAYS(Lister!$D$20,Lister!$E$20,Lister!$D$7:$D$13),IF(AND(MONTH(E1128)=7,MONTH(F1128)=8),(NETWORKDAYS(Lister!$D$20,F1128,Lister!$D$7:$D$13)-P1128)*N1128/NETWORKDAYS(Lister!$D$20,Lister!$E$20,Lister!$D$7:$D$13),IF(AND(MONTH(E1128)=7,MONTH(F1128)=7),0)))),0),"")</f>
        <v/>
      </c>
      <c r="S1128" s="31" t="str">
        <f t="shared" si="122"/>
        <v/>
      </c>
      <c r="T1128" s="31" t="str">
        <f t="shared" si="123"/>
        <v/>
      </c>
      <c r="U1128" s="51" t="str">
        <f t="shared" si="124"/>
        <v/>
      </c>
    </row>
    <row r="1129" spans="1:21" x14ac:dyDescent="0.25">
      <c r="A1129" s="13" t="str">
        <f t="shared" si="125"/>
        <v/>
      </c>
      <c r="B1129" s="55"/>
      <c r="C1129" s="22"/>
      <c r="D1129" s="23"/>
      <c r="E1129" s="16"/>
      <c r="F1129" s="16"/>
      <c r="G1129" s="72" t="str">
        <f>IF(OR(E1129="",F1129=""),"",NETWORKDAYS(E1129,F1129,Lister!$D$7:$D$13))</f>
        <v/>
      </c>
      <c r="H1129" s="19"/>
      <c r="I1129" s="32" t="str">
        <f t="shared" si="119"/>
        <v/>
      </c>
      <c r="J1129" s="18"/>
      <c r="K1129" s="18"/>
      <c r="L1129" s="46" t="str">
        <f t="shared" si="120"/>
        <v/>
      </c>
      <c r="M1129" s="20"/>
      <c r="N1129" s="31" t="str">
        <f t="shared" si="121"/>
        <v/>
      </c>
      <c r="O1129" s="20"/>
      <c r="P1129" s="20"/>
      <c r="Q1129" s="46" t="str">
        <f>IFERROR(MAX(IF(OR(O1129="",P1129=""),"",IF(AND(AND(MONTH(E1129)&gt;=7,MONTH(E1129)&lt;8),AND(MONTH(F1129)&gt;=7,MONTH(F1129)&lt;8)),(NETWORKDAYS(E1129,F1129,Lister!$D$7:$D$13)-O1129)*N1129/NETWORKDAYS(Lister!$D$19,Lister!$E$19,Lister!$D$7:$D$13),IF(AND(AND(MONTH(E1129)&gt;=7,MONTH(E1129)&lt;8),MONTH(F1129)&gt;7),(NETWORKDAYS(E1129,Lister!$E$19,Lister!$D$7:$D$13)-O1129)*N1129/NETWORKDAYS(Lister!$D$19,Lister!$E$19,Lister!$D$7:$D$13),IF(MONTH(E1129)&gt;7,0)))),0),"")</f>
        <v/>
      </c>
      <c r="R1129" s="46" t="str">
        <f>IFERROR(MAX(IF(OR(O1129="",P1129=""),"",IF(AND(AND(MONTH(E1129)&gt;=8,MONTH(E1129)&lt;9),AND(MONTH(F1129)&gt;=8,MONTH(F1129)&lt;9)),(NETWORKDAYS(E1129,F1129,Lister!$D$7:$D$13)-P1129)*N1129/NETWORKDAYS(Lister!$D$20,Lister!$E$20,Lister!$D$7:$D$13),IF(AND(MONTH(E1129)=7,MONTH(F1129)=8),(NETWORKDAYS(Lister!$D$20,F1129,Lister!$D$7:$D$13)-P1129)*N1129/NETWORKDAYS(Lister!$D$20,Lister!$E$20,Lister!$D$7:$D$13),IF(AND(MONTH(E1129)=7,MONTH(F1129)=7),0)))),0),"")</f>
        <v/>
      </c>
      <c r="S1129" s="31" t="str">
        <f t="shared" si="122"/>
        <v/>
      </c>
      <c r="T1129" s="31" t="str">
        <f t="shared" si="123"/>
        <v/>
      </c>
      <c r="U1129" s="51" t="str">
        <f t="shared" si="124"/>
        <v/>
      </c>
    </row>
    <row r="1130" spans="1:21" x14ac:dyDescent="0.25">
      <c r="A1130" s="13" t="str">
        <f t="shared" si="125"/>
        <v/>
      </c>
      <c r="B1130" s="55"/>
      <c r="C1130" s="22"/>
      <c r="D1130" s="23"/>
      <c r="E1130" s="16"/>
      <c r="F1130" s="16"/>
      <c r="G1130" s="72" t="str">
        <f>IF(OR(E1130="",F1130=""),"",NETWORKDAYS(E1130,F1130,Lister!$D$7:$D$13))</f>
        <v/>
      </c>
      <c r="H1130" s="19"/>
      <c r="I1130" s="32" t="str">
        <f t="shared" si="119"/>
        <v/>
      </c>
      <c r="J1130" s="18"/>
      <c r="K1130" s="18"/>
      <c r="L1130" s="46" t="str">
        <f t="shared" si="120"/>
        <v/>
      </c>
      <c r="M1130" s="20"/>
      <c r="N1130" s="31" t="str">
        <f t="shared" si="121"/>
        <v/>
      </c>
      <c r="O1130" s="20"/>
      <c r="P1130" s="20"/>
      <c r="Q1130" s="46" t="str">
        <f>IFERROR(MAX(IF(OR(O1130="",P1130=""),"",IF(AND(AND(MONTH(E1130)&gt;=7,MONTH(E1130)&lt;8),AND(MONTH(F1130)&gt;=7,MONTH(F1130)&lt;8)),(NETWORKDAYS(E1130,F1130,Lister!$D$7:$D$13)-O1130)*N1130/NETWORKDAYS(Lister!$D$19,Lister!$E$19,Lister!$D$7:$D$13),IF(AND(AND(MONTH(E1130)&gt;=7,MONTH(E1130)&lt;8),MONTH(F1130)&gt;7),(NETWORKDAYS(E1130,Lister!$E$19,Lister!$D$7:$D$13)-O1130)*N1130/NETWORKDAYS(Lister!$D$19,Lister!$E$19,Lister!$D$7:$D$13),IF(MONTH(E1130)&gt;7,0)))),0),"")</f>
        <v/>
      </c>
      <c r="R1130" s="46" t="str">
        <f>IFERROR(MAX(IF(OR(O1130="",P1130=""),"",IF(AND(AND(MONTH(E1130)&gt;=8,MONTH(E1130)&lt;9),AND(MONTH(F1130)&gt;=8,MONTH(F1130)&lt;9)),(NETWORKDAYS(E1130,F1130,Lister!$D$7:$D$13)-P1130)*N1130/NETWORKDAYS(Lister!$D$20,Lister!$E$20,Lister!$D$7:$D$13),IF(AND(MONTH(E1130)=7,MONTH(F1130)=8),(NETWORKDAYS(Lister!$D$20,F1130,Lister!$D$7:$D$13)-P1130)*N1130/NETWORKDAYS(Lister!$D$20,Lister!$E$20,Lister!$D$7:$D$13),IF(AND(MONTH(E1130)=7,MONTH(F1130)=7),0)))),0),"")</f>
        <v/>
      </c>
      <c r="S1130" s="31" t="str">
        <f t="shared" si="122"/>
        <v/>
      </c>
      <c r="T1130" s="31" t="str">
        <f t="shared" si="123"/>
        <v/>
      </c>
      <c r="U1130" s="51" t="str">
        <f t="shared" si="124"/>
        <v/>
      </c>
    </row>
    <row r="1131" spans="1:21" x14ac:dyDescent="0.25">
      <c r="A1131" s="13" t="str">
        <f t="shared" si="125"/>
        <v/>
      </c>
      <c r="B1131" s="55"/>
      <c r="C1131" s="22"/>
      <c r="D1131" s="23"/>
      <c r="E1131" s="16"/>
      <c r="F1131" s="16"/>
      <c r="G1131" s="72" t="str">
        <f>IF(OR(E1131="",F1131=""),"",NETWORKDAYS(E1131,F1131,Lister!$D$7:$D$13))</f>
        <v/>
      </c>
      <c r="H1131" s="19"/>
      <c r="I1131" s="32" t="str">
        <f t="shared" si="119"/>
        <v/>
      </c>
      <c r="J1131" s="18"/>
      <c r="K1131" s="18"/>
      <c r="L1131" s="46" t="str">
        <f t="shared" si="120"/>
        <v/>
      </c>
      <c r="M1131" s="20"/>
      <c r="N1131" s="31" t="str">
        <f t="shared" si="121"/>
        <v/>
      </c>
      <c r="O1131" s="20"/>
      <c r="P1131" s="20"/>
      <c r="Q1131" s="46" t="str">
        <f>IFERROR(MAX(IF(OR(O1131="",P1131=""),"",IF(AND(AND(MONTH(E1131)&gt;=7,MONTH(E1131)&lt;8),AND(MONTH(F1131)&gt;=7,MONTH(F1131)&lt;8)),(NETWORKDAYS(E1131,F1131,Lister!$D$7:$D$13)-O1131)*N1131/NETWORKDAYS(Lister!$D$19,Lister!$E$19,Lister!$D$7:$D$13),IF(AND(AND(MONTH(E1131)&gt;=7,MONTH(E1131)&lt;8),MONTH(F1131)&gt;7),(NETWORKDAYS(E1131,Lister!$E$19,Lister!$D$7:$D$13)-O1131)*N1131/NETWORKDAYS(Lister!$D$19,Lister!$E$19,Lister!$D$7:$D$13),IF(MONTH(E1131)&gt;7,0)))),0),"")</f>
        <v/>
      </c>
      <c r="R1131" s="46" t="str">
        <f>IFERROR(MAX(IF(OR(O1131="",P1131=""),"",IF(AND(AND(MONTH(E1131)&gt;=8,MONTH(E1131)&lt;9),AND(MONTH(F1131)&gt;=8,MONTH(F1131)&lt;9)),(NETWORKDAYS(E1131,F1131,Lister!$D$7:$D$13)-P1131)*N1131/NETWORKDAYS(Lister!$D$20,Lister!$E$20,Lister!$D$7:$D$13),IF(AND(MONTH(E1131)=7,MONTH(F1131)=8),(NETWORKDAYS(Lister!$D$20,F1131,Lister!$D$7:$D$13)-P1131)*N1131/NETWORKDAYS(Lister!$D$20,Lister!$E$20,Lister!$D$7:$D$13),IF(AND(MONTH(E1131)=7,MONTH(F1131)=7),0)))),0),"")</f>
        <v/>
      </c>
      <c r="S1131" s="31" t="str">
        <f t="shared" si="122"/>
        <v/>
      </c>
      <c r="T1131" s="31" t="str">
        <f t="shared" si="123"/>
        <v/>
      </c>
      <c r="U1131" s="51" t="str">
        <f t="shared" si="124"/>
        <v/>
      </c>
    </row>
    <row r="1132" spans="1:21" x14ac:dyDescent="0.25">
      <c r="A1132" s="13" t="str">
        <f t="shared" si="125"/>
        <v/>
      </c>
      <c r="B1132" s="55"/>
      <c r="C1132" s="22"/>
      <c r="D1132" s="23"/>
      <c r="E1132" s="16"/>
      <c r="F1132" s="16"/>
      <c r="G1132" s="72" t="str">
        <f>IF(OR(E1132="",F1132=""),"",NETWORKDAYS(E1132,F1132,Lister!$D$7:$D$13))</f>
        <v/>
      </c>
      <c r="H1132" s="19"/>
      <c r="I1132" s="32" t="str">
        <f t="shared" si="119"/>
        <v/>
      </c>
      <c r="J1132" s="18"/>
      <c r="K1132" s="18"/>
      <c r="L1132" s="46" t="str">
        <f t="shared" si="120"/>
        <v/>
      </c>
      <c r="M1132" s="20"/>
      <c r="N1132" s="31" t="str">
        <f t="shared" si="121"/>
        <v/>
      </c>
      <c r="O1132" s="20"/>
      <c r="P1132" s="20"/>
      <c r="Q1132" s="46" t="str">
        <f>IFERROR(MAX(IF(OR(O1132="",P1132=""),"",IF(AND(AND(MONTH(E1132)&gt;=7,MONTH(E1132)&lt;8),AND(MONTH(F1132)&gt;=7,MONTH(F1132)&lt;8)),(NETWORKDAYS(E1132,F1132,Lister!$D$7:$D$13)-O1132)*N1132/NETWORKDAYS(Lister!$D$19,Lister!$E$19,Lister!$D$7:$D$13),IF(AND(AND(MONTH(E1132)&gt;=7,MONTH(E1132)&lt;8),MONTH(F1132)&gt;7),(NETWORKDAYS(E1132,Lister!$E$19,Lister!$D$7:$D$13)-O1132)*N1132/NETWORKDAYS(Lister!$D$19,Lister!$E$19,Lister!$D$7:$D$13),IF(MONTH(E1132)&gt;7,0)))),0),"")</f>
        <v/>
      </c>
      <c r="R1132" s="46" t="str">
        <f>IFERROR(MAX(IF(OR(O1132="",P1132=""),"",IF(AND(AND(MONTH(E1132)&gt;=8,MONTH(E1132)&lt;9),AND(MONTH(F1132)&gt;=8,MONTH(F1132)&lt;9)),(NETWORKDAYS(E1132,F1132,Lister!$D$7:$D$13)-P1132)*N1132/NETWORKDAYS(Lister!$D$20,Lister!$E$20,Lister!$D$7:$D$13),IF(AND(MONTH(E1132)=7,MONTH(F1132)=8),(NETWORKDAYS(Lister!$D$20,F1132,Lister!$D$7:$D$13)-P1132)*N1132/NETWORKDAYS(Lister!$D$20,Lister!$E$20,Lister!$D$7:$D$13),IF(AND(MONTH(E1132)=7,MONTH(F1132)=7),0)))),0),"")</f>
        <v/>
      </c>
      <c r="S1132" s="31" t="str">
        <f t="shared" si="122"/>
        <v/>
      </c>
      <c r="T1132" s="31" t="str">
        <f t="shared" si="123"/>
        <v/>
      </c>
      <c r="U1132" s="51" t="str">
        <f t="shared" si="124"/>
        <v/>
      </c>
    </row>
    <row r="1133" spans="1:21" x14ac:dyDescent="0.25">
      <c r="A1133" s="13" t="str">
        <f t="shared" si="125"/>
        <v/>
      </c>
      <c r="B1133" s="55"/>
      <c r="C1133" s="22"/>
      <c r="D1133" s="23"/>
      <c r="E1133" s="16"/>
      <c r="F1133" s="16"/>
      <c r="G1133" s="72" t="str">
        <f>IF(OR(E1133="",F1133=""),"",NETWORKDAYS(E1133,F1133,Lister!$D$7:$D$13))</f>
        <v/>
      </c>
      <c r="H1133" s="19"/>
      <c r="I1133" s="32" t="str">
        <f t="shared" si="119"/>
        <v/>
      </c>
      <c r="J1133" s="18"/>
      <c r="K1133" s="18"/>
      <c r="L1133" s="46" t="str">
        <f t="shared" si="120"/>
        <v/>
      </c>
      <c r="M1133" s="20"/>
      <c r="N1133" s="31" t="str">
        <f t="shared" si="121"/>
        <v/>
      </c>
      <c r="O1133" s="20"/>
      <c r="P1133" s="20"/>
      <c r="Q1133" s="46" t="str">
        <f>IFERROR(MAX(IF(OR(O1133="",P1133=""),"",IF(AND(AND(MONTH(E1133)&gt;=7,MONTH(E1133)&lt;8),AND(MONTH(F1133)&gt;=7,MONTH(F1133)&lt;8)),(NETWORKDAYS(E1133,F1133,Lister!$D$7:$D$13)-O1133)*N1133/NETWORKDAYS(Lister!$D$19,Lister!$E$19,Lister!$D$7:$D$13),IF(AND(AND(MONTH(E1133)&gt;=7,MONTH(E1133)&lt;8),MONTH(F1133)&gt;7),(NETWORKDAYS(E1133,Lister!$E$19,Lister!$D$7:$D$13)-O1133)*N1133/NETWORKDAYS(Lister!$D$19,Lister!$E$19,Lister!$D$7:$D$13),IF(MONTH(E1133)&gt;7,0)))),0),"")</f>
        <v/>
      </c>
      <c r="R1133" s="46" t="str">
        <f>IFERROR(MAX(IF(OR(O1133="",P1133=""),"",IF(AND(AND(MONTH(E1133)&gt;=8,MONTH(E1133)&lt;9),AND(MONTH(F1133)&gt;=8,MONTH(F1133)&lt;9)),(NETWORKDAYS(E1133,F1133,Lister!$D$7:$D$13)-P1133)*N1133/NETWORKDAYS(Lister!$D$20,Lister!$E$20,Lister!$D$7:$D$13),IF(AND(MONTH(E1133)=7,MONTH(F1133)=8),(NETWORKDAYS(Lister!$D$20,F1133,Lister!$D$7:$D$13)-P1133)*N1133/NETWORKDAYS(Lister!$D$20,Lister!$E$20,Lister!$D$7:$D$13),IF(AND(MONTH(E1133)=7,MONTH(F1133)=7),0)))),0),"")</f>
        <v/>
      </c>
      <c r="S1133" s="31" t="str">
        <f t="shared" si="122"/>
        <v/>
      </c>
      <c r="T1133" s="31" t="str">
        <f t="shared" si="123"/>
        <v/>
      </c>
      <c r="U1133" s="51" t="str">
        <f t="shared" si="124"/>
        <v/>
      </c>
    </row>
    <row r="1134" spans="1:21" x14ac:dyDescent="0.25">
      <c r="A1134" s="13" t="str">
        <f t="shared" si="125"/>
        <v/>
      </c>
      <c r="B1134" s="55"/>
      <c r="C1134" s="22"/>
      <c r="D1134" s="23"/>
      <c r="E1134" s="16"/>
      <c r="F1134" s="16"/>
      <c r="G1134" s="72" t="str">
        <f>IF(OR(E1134="",F1134=""),"",NETWORKDAYS(E1134,F1134,Lister!$D$7:$D$13))</f>
        <v/>
      </c>
      <c r="H1134" s="19"/>
      <c r="I1134" s="32" t="str">
        <f t="shared" si="119"/>
        <v/>
      </c>
      <c r="J1134" s="18"/>
      <c r="K1134" s="18"/>
      <c r="L1134" s="46" t="str">
        <f t="shared" si="120"/>
        <v/>
      </c>
      <c r="M1134" s="20"/>
      <c r="N1134" s="31" t="str">
        <f t="shared" si="121"/>
        <v/>
      </c>
      <c r="O1134" s="20"/>
      <c r="P1134" s="20"/>
      <c r="Q1134" s="46" t="str">
        <f>IFERROR(MAX(IF(OR(O1134="",P1134=""),"",IF(AND(AND(MONTH(E1134)&gt;=7,MONTH(E1134)&lt;8),AND(MONTH(F1134)&gt;=7,MONTH(F1134)&lt;8)),(NETWORKDAYS(E1134,F1134,Lister!$D$7:$D$13)-O1134)*N1134/NETWORKDAYS(Lister!$D$19,Lister!$E$19,Lister!$D$7:$D$13),IF(AND(AND(MONTH(E1134)&gt;=7,MONTH(E1134)&lt;8),MONTH(F1134)&gt;7),(NETWORKDAYS(E1134,Lister!$E$19,Lister!$D$7:$D$13)-O1134)*N1134/NETWORKDAYS(Lister!$D$19,Lister!$E$19,Lister!$D$7:$D$13),IF(MONTH(E1134)&gt;7,0)))),0),"")</f>
        <v/>
      </c>
      <c r="R1134" s="46" t="str">
        <f>IFERROR(MAX(IF(OR(O1134="",P1134=""),"",IF(AND(AND(MONTH(E1134)&gt;=8,MONTH(E1134)&lt;9),AND(MONTH(F1134)&gt;=8,MONTH(F1134)&lt;9)),(NETWORKDAYS(E1134,F1134,Lister!$D$7:$D$13)-P1134)*N1134/NETWORKDAYS(Lister!$D$20,Lister!$E$20,Lister!$D$7:$D$13),IF(AND(MONTH(E1134)=7,MONTH(F1134)=8),(NETWORKDAYS(Lister!$D$20,F1134,Lister!$D$7:$D$13)-P1134)*N1134/NETWORKDAYS(Lister!$D$20,Lister!$E$20,Lister!$D$7:$D$13),IF(AND(MONTH(E1134)=7,MONTH(F1134)=7),0)))),0),"")</f>
        <v/>
      </c>
      <c r="S1134" s="31" t="str">
        <f t="shared" si="122"/>
        <v/>
      </c>
      <c r="T1134" s="31" t="str">
        <f t="shared" si="123"/>
        <v/>
      </c>
      <c r="U1134" s="51" t="str">
        <f t="shared" si="124"/>
        <v/>
      </c>
    </row>
    <row r="1135" spans="1:21" x14ac:dyDescent="0.25">
      <c r="A1135" s="13" t="str">
        <f t="shared" si="125"/>
        <v/>
      </c>
      <c r="B1135" s="55"/>
      <c r="C1135" s="22"/>
      <c r="D1135" s="23"/>
      <c r="E1135" s="16"/>
      <c r="F1135" s="16"/>
      <c r="G1135" s="72" t="str">
        <f>IF(OR(E1135="",F1135=""),"",NETWORKDAYS(E1135,F1135,Lister!$D$7:$D$13))</f>
        <v/>
      </c>
      <c r="H1135" s="19"/>
      <c r="I1135" s="32" t="str">
        <f t="shared" si="119"/>
        <v/>
      </c>
      <c r="J1135" s="18"/>
      <c r="K1135" s="18"/>
      <c r="L1135" s="46" t="str">
        <f t="shared" si="120"/>
        <v/>
      </c>
      <c r="M1135" s="20"/>
      <c r="N1135" s="31" t="str">
        <f t="shared" si="121"/>
        <v/>
      </c>
      <c r="O1135" s="20"/>
      <c r="P1135" s="20"/>
      <c r="Q1135" s="46" t="str">
        <f>IFERROR(MAX(IF(OR(O1135="",P1135=""),"",IF(AND(AND(MONTH(E1135)&gt;=7,MONTH(E1135)&lt;8),AND(MONTH(F1135)&gt;=7,MONTH(F1135)&lt;8)),(NETWORKDAYS(E1135,F1135,Lister!$D$7:$D$13)-O1135)*N1135/NETWORKDAYS(Lister!$D$19,Lister!$E$19,Lister!$D$7:$D$13),IF(AND(AND(MONTH(E1135)&gt;=7,MONTH(E1135)&lt;8),MONTH(F1135)&gt;7),(NETWORKDAYS(E1135,Lister!$E$19,Lister!$D$7:$D$13)-O1135)*N1135/NETWORKDAYS(Lister!$D$19,Lister!$E$19,Lister!$D$7:$D$13),IF(MONTH(E1135)&gt;7,0)))),0),"")</f>
        <v/>
      </c>
      <c r="R1135" s="46" t="str">
        <f>IFERROR(MAX(IF(OR(O1135="",P1135=""),"",IF(AND(AND(MONTH(E1135)&gt;=8,MONTH(E1135)&lt;9),AND(MONTH(F1135)&gt;=8,MONTH(F1135)&lt;9)),(NETWORKDAYS(E1135,F1135,Lister!$D$7:$D$13)-P1135)*N1135/NETWORKDAYS(Lister!$D$20,Lister!$E$20,Lister!$D$7:$D$13),IF(AND(MONTH(E1135)=7,MONTH(F1135)=8),(NETWORKDAYS(Lister!$D$20,F1135,Lister!$D$7:$D$13)-P1135)*N1135/NETWORKDAYS(Lister!$D$20,Lister!$E$20,Lister!$D$7:$D$13),IF(AND(MONTH(E1135)=7,MONTH(F1135)=7),0)))),0),"")</f>
        <v/>
      </c>
      <c r="S1135" s="31" t="str">
        <f t="shared" si="122"/>
        <v/>
      </c>
      <c r="T1135" s="31" t="str">
        <f t="shared" si="123"/>
        <v/>
      </c>
      <c r="U1135" s="51" t="str">
        <f t="shared" si="124"/>
        <v/>
      </c>
    </row>
    <row r="1136" spans="1:21" x14ac:dyDescent="0.25">
      <c r="A1136" s="13" t="str">
        <f t="shared" si="125"/>
        <v/>
      </c>
      <c r="B1136" s="55"/>
      <c r="C1136" s="22"/>
      <c r="D1136" s="23"/>
      <c r="E1136" s="16"/>
      <c r="F1136" s="16"/>
      <c r="G1136" s="72" t="str">
        <f>IF(OR(E1136="",F1136=""),"",NETWORKDAYS(E1136,F1136,Lister!$D$7:$D$13))</f>
        <v/>
      </c>
      <c r="H1136" s="19"/>
      <c r="I1136" s="32" t="str">
        <f t="shared" si="119"/>
        <v/>
      </c>
      <c r="J1136" s="18"/>
      <c r="K1136" s="18"/>
      <c r="L1136" s="46" t="str">
        <f t="shared" si="120"/>
        <v/>
      </c>
      <c r="M1136" s="20"/>
      <c r="N1136" s="31" t="str">
        <f t="shared" si="121"/>
        <v/>
      </c>
      <c r="O1136" s="20"/>
      <c r="P1136" s="20"/>
      <c r="Q1136" s="46" t="str">
        <f>IFERROR(MAX(IF(OR(O1136="",P1136=""),"",IF(AND(AND(MONTH(E1136)&gt;=7,MONTH(E1136)&lt;8),AND(MONTH(F1136)&gt;=7,MONTH(F1136)&lt;8)),(NETWORKDAYS(E1136,F1136,Lister!$D$7:$D$13)-O1136)*N1136/NETWORKDAYS(Lister!$D$19,Lister!$E$19,Lister!$D$7:$D$13),IF(AND(AND(MONTH(E1136)&gt;=7,MONTH(E1136)&lt;8),MONTH(F1136)&gt;7),(NETWORKDAYS(E1136,Lister!$E$19,Lister!$D$7:$D$13)-O1136)*N1136/NETWORKDAYS(Lister!$D$19,Lister!$E$19,Lister!$D$7:$D$13),IF(MONTH(E1136)&gt;7,0)))),0),"")</f>
        <v/>
      </c>
      <c r="R1136" s="46" t="str">
        <f>IFERROR(MAX(IF(OR(O1136="",P1136=""),"",IF(AND(AND(MONTH(E1136)&gt;=8,MONTH(E1136)&lt;9),AND(MONTH(F1136)&gt;=8,MONTH(F1136)&lt;9)),(NETWORKDAYS(E1136,F1136,Lister!$D$7:$D$13)-P1136)*N1136/NETWORKDAYS(Lister!$D$20,Lister!$E$20,Lister!$D$7:$D$13),IF(AND(MONTH(E1136)=7,MONTH(F1136)=8),(NETWORKDAYS(Lister!$D$20,F1136,Lister!$D$7:$D$13)-P1136)*N1136/NETWORKDAYS(Lister!$D$20,Lister!$E$20,Lister!$D$7:$D$13),IF(AND(MONTH(E1136)=7,MONTH(F1136)=7),0)))),0),"")</f>
        <v/>
      </c>
      <c r="S1136" s="31" t="str">
        <f t="shared" si="122"/>
        <v/>
      </c>
      <c r="T1136" s="31" t="str">
        <f t="shared" si="123"/>
        <v/>
      </c>
      <c r="U1136" s="51" t="str">
        <f t="shared" si="124"/>
        <v/>
      </c>
    </row>
    <row r="1137" spans="1:21" x14ac:dyDescent="0.25">
      <c r="A1137" s="13" t="str">
        <f t="shared" si="125"/>
        <v/>
      </c>
      <c r="B1137" s="55"/>
      <c r="C1137" s="22"/>
      <c r="D1137" s="23"/>
      <c r="E1137" s="16"/>
      <c r="F1137" s="16"/>
      <c r="G1137" s="72" t="str">
        <f>IF(OR(E1137="",F1137=""),"",NETWORKDAYS(E1137,F1137,Lister!$D$7:$D$13))</f>
        <v/>
      </c>
      <c r="H1137" s="19"/>
      <c r="I1137" s="32" t="str">
        <f t="shared" si="119"/>
        <v/>
      </c>
      <c r="J1137" s="18"/>
      <c r="K1137" s="18"/>
      <c r="L1137" s="46" t="str">
        <f t="shared" si="120"/>
        <v/>
      </c>
      <c r="M1137" s="20"/>
      <c r="N1137" s="31" t="str">
        <f t="shared" si="121"/>
        <v/>
      </c>
      <c r="O1137" s="20"/>
      <c r="P1137" s="20"/>
      <c r="Q1137" s="46" t="str">
        <f>IFERROR(MAX(IF(OR(O1137="",P1137=""),"",IF(AND(AND(MONTH(E1137)&gt;=7,MONTH(E1137)&lt;8),AND(MONTH(F1137)&gt;=7,MONTH(F1137)&lt;8)),(NETWORKDAYS(E1137,F1137,Lister!$D$7:$D$13)-O1137)*N1137/NETWORKDAYS(Lister!$D$19,Lister!$E$19,Lister!$D$7:$D$13),IF(AND(AND(MONTH(E1137)&gt;=7,MONTH(E1137)&lt;8),MONTH(F1137)&gt;7),(NETWORKDAYS(E1137,Lister!$E$19,Lister!$D$7:$D$13)-O1137)*N1137/NETWORKDAYS(Lister!$D$19,Lister!$E$19,Lister!$D$7:$D$13),IF(MONTH(E1137)&gt;7,0)))),0),"")</f>
        <v/>
      </c>
      <c r="R1137" s="46" t="str">
        <f>IFERROR(MAX(IF(OR(O1137="",P1137=""),"",IF(AND(AND(MONTH(E1137)&gt;=8,MONTH(E1137)&lt;9),AND(MONTH(F1137)&gt;=8,MONTH(F1137)&lt;9)),(NETWORKDAYS(E1137,F1137,Lister!$D$7:$D$13)-P1137)*N1137/NETWORKDAYS(Lister!$D$20,Lister!$E$20,Lister!$D$7:$D$13),IF(AND(MONTH(E1137)=7,MONTH(F1137)=8),(NETWORKDAYS(Lister!$D$20,F1137,Lister!$D$7:$D$13)-P1137)*N1137/NETWORKDAYS(Lister!$D$20,Lister!$E$20,Lister!$D$7:$D$13),IF(AND(MONTH(E1137)=7,MONTH(F1137)=7),0)))),0),"")</f>
        <v/>
      </c>
      <c r="S1137" s="31" t="str">
        <f t="shared" si="122"/>
        <v/>
      </c>
      <c r="T1137" s="31" t="str">
        <f t="shared" si="123"/>
        <v/>
      </c>
      <c r="U1137" s="51" t="str">
        <f t="shared" si="124"/>
        <v/>
      </c>
    </row>
    <row r="1138" spans="1:21" x14ac:dyDescent="0.25">
      <c r="A1138" s="13" t="str">
        <f t="shared" si="125"/>
        <v/>
      </c>
      <c r="B1138" s="55"/>
      <c r="C1138" s="22"/>
      <c r="D1138" s="23"/>
      <c r="E1138" s="16"/>
      <c r="F1138" s="16"/>
      <c r="G1138" s="72" t="str">
        <f>IF(OR(E1138="",F1138=""),"",NETWORKDAYS(E1138,F1138,Lister!$D$7:$D$13))</f>
        <v/>
      </c>
      <c r="H1138" s="19"/>
      <c r="I1138" s="32" t="str">
        <f t="shared" si="119"/>
        <v/>
      </c>
      <c r="J1138" s="18"/>
      <c r="K1138" s="18"/>
      <c r="L1138" s="46" t="str">
        <f t="shared" si="120"/>
        <v/>
      </c>
      <c r="M1138" s="20"/>
      <c r="N1138" s="31" t="str">
        <f t="shared" si="121"/>
        <v/>
      </c>
      <c r="O1138" s="20"/>
      <c r="P1138" s="20"/>
      <c r="Q1138" s="46" t="str">
        <f>IFERROR(MAX(IF(OR(O1138="",P1138=""),"",IF(AND(AND(MONTH(E1138)&gt;=7,MONTH(E1138)&lt;8),AND(MONTH(F1138)&gt;=7,MONTH(F1138)&lt;8)),(NETWORKDAYS(E1138,F1138,Lister!$D$7:$D$13)-O1138)*N1138/NETWORKDAYS(Lister!$D$19,Lister!$E$19,Lister!$D$7:$D$13),IF(AND(AND(MONTH(E1138)&gt;=7,MONTH(E1138)&lt;8),MONTH(F1138)&gt;7),(NETWORKDAYS(E1138,Lister!$E$19,Lister!$D$7:$D$13)-O1138)*N1138/NETWORKDAYS(Lister!$D$19,Lister!$E$19,Lister!$D$7:$D$13),IF(MONTH(E1138)&gt;7,0)))),0),"")</f>
        <v/>
      </c>
      <c r="R1138" s="46" t="str">
        <f>IFERROR(MAX(IF(OR(O1138="",P1138=""),"",IF(AND(AND(MONTH(E1138)&gt;=8,MONTH(E1138)&lt;9),AND(MONTH(F1138)&gt;=8,MONTH(F1138)&lt;9)),(NETWORKDAYS(E1138,F1138,Lister!$D$7:$D$13)-P1138)*N1138/NETWORKDAYS(Lister!$D$20,Lister!$E$20,Lister!$D$7:$D$13),IF(AND(MONTH(E1138)=7,MONTH(F1138)=8),(NETWORKDAYS(Lister!$D$20,F1138,Lister!$D$7:$D$13)-P1138)*N1138/NETWORKDAYS(Lister!$D$20,Lister!$E$20,Lister!$D$7:$D$13),IF(AND(MONTH(E1138)=7,MONTH(F1138)=7),0)))),0),"")</f>
        <v/>
      </c>
      <c r="S1138" s="31" t="str">
        <f t="shared" si="122"/>
        <v/>
      </c>
      <c r="T1138" s="31" t="str">
        <f t="shared" si="123"/>
        <v/>
      </c>
      <c r="U1138" s="51" t="str">
        <f t="shared" si="124"/>
        <v/>
      </c>
    </row>
    <row r="1139" spans="1:21" x14ac:dyDescent="0.25">
      <c r="A1139" s="13" t="str">
        <f t="shared" si="125"/>
        <v/>
      </c>
      <c r="B1139" s="55"/>
      <c r="C1139" s="22"/>
      <c r="D1139" s="23"/>
      <c r="E1139" s="16"/>
      <c r="F1139" s="16"/>
      <c r="G1139" s="72" t="str">
        <f>IF(OR(E1139="",F1139=""),"",NETWORKDAYS(E1139,F1139,Lister!$D$7:$D$13))</f>
        <v/>
      </c>
      <c r="H1139" s="19"/>
      <c r="I1139" s="32" t="str">
        <f t="shared" si="119"/>
        <v/>
      </c>
      <c r="J1139" s="18"/>
      <c r="K1139" s="18"/>
      <c r="L1139" s="46" t="str">
        <f t="shared" si="120"/>
        <v/>
      </c>
      <c r="M1139" s="20"/>
      <c r="N1139" s="31" t="str">
        <f t="shared" si="121"/>
        <v/>
      </c>
      <c r="O1139" s="20"/>
      <c r="P1139" s="20"/>
      <c r="Q1139" s="46" t="str">
        <f>IFERROR(MAX(IF(OR(O1139="",P1139=""),"",IF(AND(AND(MONTH(E1139)&gt;=7,MONTH(E1139)&lt;8),AND(MONTH(F1139)&gt;=7,MONTH(F1139)&lt;8)),(NETWORKDAYS(E1139,F1139,Lister!$D$7:$D$13)-O1139)*N1139/NETWORKDAYS(Lister!$D$19,Lister!$E$19,Lister!$D$7:$D$13),IF(AND(AND(MONTH(E1139)&gt;=7,MONTH(E1139)&lt;8),MONTH(F1139)&gt;7),(NETWORKDAYS(E1139,Lister!$E$19,Lister!$D$7:$D$13)-O1139)*N1139/NETWORKDAYS(Lister!$D$19,Lister!$E$19,Lister!$D$7:$D$13),IF(MONTH(E1139)&gt;7,0)))),0),"")</f>
        <v/>
      </c>
      <c r="R1139" s="46" t="str">
        <f>IFERROR(MAX(IF(OR(O1139="",P1139=""),"",IF(AND(AND(MONTH(E1139)&gt;=8,MONTH(E1139)&lt;9),AND(MONTH(F1139)&gt;=8,MONTH(F1139)&lt;9)),(NETWORKDAYS(E1139,F1139,Lister!$D$7:$D$13)-P1139)*N1139/NETWORKDAYS(Lister!$D$20,Lister!$E$20,Lister!$D$7:$D$13),IF(AND(MONTH(E1139)=7,MONTH(F1139)=8),(NETWORKDAYS(Lister!$D$20,F1139,Lister!$D$7:$D$13)-P1139)*N1139/NETWORKDAYS(Lister!$D$20,Lister!$E$20,Lister!$D$7:$D$13),IF(AND(MONTH(E1139)=7,MONTH(F1139)=7),0)))),0),"")</f>
        <v/>
      </c>
      <c r="S1139" s="31" t="str">
        <f t="shared" si="122"/>
        <v/>
      </c>
      <c r="T1139" s="31" t="str">
        <f t="shared" si="123"/>
        <v/>
      </c>
      <c r="U1139" s="51" t="str">
        <f t="shared" si="124"/>
        <v/>
      </c>
    </row>
    <row r="1140" spans="1:21" x14ac:dyDescent="0.25">
      <c r="A1140" s="13" t="str">
        <f t="shared" si="125"/>
        <v/>
      </c>
      <c r="B1140" s="55"/>
      <c r="C1140" s="22"/>
      <c r="D1140" s="23"/>
      <c r="E1140" s="16"/>
      <c r="F1140" s="16"/>
      <c r="G1140" s="72" t="str">
        <f>IF(OR(E1140="",F1140=""),"",NETWORKDAYS(E1140,F1140,Lister!$D$7:$D$13))</f>
        <v/>
      </c>
      <c r="H1140" s="19"/>
      <c r="I1140" s="32" t="str">
        <f t="shared" si="119"/>
        <v/>
      </c>
      <c r="J1140" s="18"/>
      <c r="K1140" s="18"/>
      <c r="L1140" s="46" t="str">
        <f t="shared" si="120"/>
        <v/>
      </c>
      <c r="M1140" s="20"/>
      <c r="N1140" s="31" t="str">
        <f t="shared" si="121"/>
        <v/>
      </c>
      <c r="O1140" s="20"/>
      <c r="P1140" s="20"/>
      <c r="Q1140" s="46" t="str">
        <f>IFERROR(MAX(IF(OR(O1140="",P1140=""),"",IF(AND(AND(MONTH(E1140)&gt;=7,MONTH(E1140)&lt;8),AND(MONTH(F1140)&gt;=7,MONTH(F1140)&lt;8)),(NETWORKDAYS(E1140,F1140,Lister!$D$7:$D$13)-O1140)*N1140/NETWORKDAYS(Lister!$D$19,Lister!$E$19,Lister!$D$7:$D$13),IF(AND(AND(MONTH(E1140)&gt;=7,MONTH(E1140)&lt;8),MONTH(F1140)&gt;7),(NETWORKDAYS(E1140,Lister!$E$19,Lister!$D$7:$D$13)-O1140)*N1140/NETWORKDAYS(Lister!$D$19,Lister!$E$19,Lister!$D$7:$D$13),IF(MONTH(E1140)&gt;7,0)))),0),"")</f>
        <v/>
      </c>
      <c r="R1140" s="46" t="str">
        <f>IFERROR(MAX(IF(OR(O1140="",P1140=""),"",IF(AND(AND(MONTH(E1140)&gt;=8,MONTH(E1140)&lt;9),AND(MONTH(F1140)&gt;=8,MONTH(F1140)&lt;9)),(NETWORKDAYS(E1140,F1140,Lister!$D$7:$D$13)-P1140)*N1140/NETWORKDAYS(Lister!$D$20,Lister!$E$20,Lister!$D$7:$D$13),IF(AND(MONTH(E1140)=7,MONTH(F1140)=8),(NETWORKDAYS(Lister!$D$20,F1140,Lister!$D$7:$D$13)-P1140)*N1140/NETWORKDAYS(Lister!$D$20,Lister!$E$20,Lister!$D$7:$D$13),IF(AND(MONTH(E1140)=7,MONTH(F1140)=7),0)))),0),"")</f>
        <v/>
      </c>
      <c r="S1140" s="31" t="str">
        <f t="shared" si="122"/>
        <v/>
      </c>
      <c r="T1140" s="31" t="str">
        <f t="shared" si="123"/>
        <v/>
      </c>
      <c r="U1140" s="51" t="str">
        <f t="shared" si="124"/>
        <v/>
      </c>
    </row>
    <row r="1141" spans="1:21" x14ac:dyDescent="0.25">
      <c r="A1141" s="13" t="str">
        <f t="shared" si="125"/>
        <v/>
      </c>
      <c r="B1141" s="55"/>
      <c r="C1141" s="22"/>
      <c r="D1141" s="23"/>
      <c r="E1141" s="16"/>
      <c r="F1141" s="16"/>
      <c r="G1141" s="72" t="str">
        <f>IF(OR(E1141="",F1141=""),"",NETWORKDAYS(E1141,F1141,Lister!$D$7:$D$13))</f>
        <v/>
      </c>
      <c r="H1141" s="19"/>
      <c r="I1141" s="32" t="str">
        <f t="shared" si="119"/>
        <v/>
      </c>
      <c r="J1141" s="18"/>
      <c r="K1141" s="18"/>
      <c r="L1141" s="46" t="str">
        <f t="shared" si="120"/>
        <v/>
      </c>
      <c r="M1141" s="20"/>
      <c r="N1141" s="31" t="str">
        <f t="shared" si="121"/>
        <v/>
      </c>
      <c r="O1141" s="20"/>
      <c r="P1141" s="20"/>
      <c r="Q1141" s="46" t="str">
        <f>IFERROR(MAX(IF(OR(O1141="",P1141=""),"",IF(AND(AND(MONTH(E1141)&gt;=7,MONTH(E1141)&lt;8),AND(MONTH(F1141)&gt;=7,MONTH(F1141)&lt;8)),(NETWORKDAYS(E1141,F1141,Lister!$D$7:$D$13)-O1141)*N1141/NETWORKDAYS(Lister!$D$19,Lister!$E$19,Lister!$D$7:$D$13),IF(AND(AND(MONTH(E1141)&gt;=7,MONTH(E1141)&lt;8),MONTH(F1141)&gt;7),(NETWORKDAYS(E1141,Lister!$E$19,Lister!$D$7:$D$13)-O1141)*N1141/NETWORKDAYS(Lister!$D$19,Lister!$E$19,Lister!$D$7:$D$13),IF(MONTH(E1141)&gt;7,0)))),0),"")</f>
        <v/>
      </c>
      <c r="R1141" s="46" t="str">
        <f>IFERROR(MAX(IF(OR(O1141="",P1141=""),"",IF(AND(AND(MONTH(E1141)&gt;=8,MONTH(E1141)&lt;9),AND(MONTH(F1141)&gt;=8,MONTH(F1141)&lt;9)),(NETWORKDAYS(E1141,F1141,Lister!$D$7:$D$13)-P1141)*N1141/NETWORKDAYS(Lister!$D$20,Lister!$E$20,Lister!$D$7:$D$13),IF(AND(MONTH(E1141)=7,MONTH(F1141)=8),(NETWORKDAYS(Lister!$D$20,F1141,Lister!$D$7:$D$13)-P1141)*N1141/NETWORKDAYS(Lister!$D$20,Lister!$E$20,Lister!$D$7:$D$13),IF(AND(MONTH(E1141)=7,MONTH(F1141)=7),0)))),0),"")</f>
        <v/>
      </c>
      <c r="S1141" s="31" t="str">
        <f t="shared" si="122"/>
        <v/>
      </c>
      <c r="T1141" s="31" t="str">
        <f t="shared" si="123"/>
        <v/>
      </c>
      <c r="U1141" s="51" t="str">
        <f t="shared" si="124"/>
        <v/>
      </c>
    </row>
    <row r="1142" spans="1:21" x14ac:dyDescent="0.25">
      <c r="A1142" s="13" t="str">
        <f t="shared" si="125"/>
        <v/>
      </c>
      <c r="B1142" s="55"/>
      <c r="C1142" s="22"/>
      <c r="D1142" s="23"/>
      <c r="E1142" s="16"/>
      <c r="F1142" s="16"/>
      <c r="G1142" s="72" t="str">
        <f>IF(OR(E1142="",F1142=""),"",NETWORKDAYS(E1142,F1142,Lister!$D$7:$D$13))</f>
        <v/>
      </c>
      <c r="H1142" s="19"/>
      <c r="I1142" s="32" t="str">
        <f t="shared" si="119"/>
        <v/>
      </c>
      <c r="J1142" s="18"/>
      <c r="K1142" s="18"/>
      <c r="L1142" s="46" t="str">
        <f t="shared" si="120"/>
        <v/>
      </c>
      <c r="M1142" s="20"/>
      <c r="N1142" s="31" t="str">
        <f t="shared" si="121"/>
        <v/>
      </c>
      <c r="O1142" s="20"/>
      <c r="P1142" s="20"/>
      <c r="Q1142" s="46" t="str">
        <f>IFERROR(MAX(IF(OR(O1142="",P1142=""),"",IF(AND(AND(MONTH(E1142)&gt;=7,MONTH(E1142)&lt;8),AND(MONTH(F1142)&gt;=7,MONTH(F1142)&lt;8)),(NETWORKDAYS(E1142,F1142,Lister!$D$7:$D$13)-O1142)*N1142/NETWORKDAYS(Lister!$D$19,Lister!$E$19,Lister!$D$7:$D$13),IF(AND(AND(MONTH(E1142)&gt;=7,MONTH(E1142)&lt;8),MONTH(F1142)&gt;7),(NETWORKDAYS(E1142,Lister!$E$19,Lister!$D$7:$D$13)-O1142)*N1142/NETWORKDAYS(Lister!$D$19,Lister!$E$19,Lister!$D$7:$D$13),IF(MONTH(E1142)&gt;7,0)))),0),"")</f>
        <v/>
      </c>
      <c r="R1142" s="46" t="str">
        <f>IFERROR(MAX(IF(OR(O1142="",P1142=""),"",IF(AND(AND(MONTH(E1142)&gt;=8,MONTH(E1142)&lt;9),AND(MONTH(F1142)&gt;=8,MONTH(F1142)&lt;9)),(NETWORKDAYS(E1142,F1142,Lister!$D$7:$D$13)-P1142)*N1142/NETWORKDAYS(Lister!$D$20,Lister!$E$20,Lister!$D$7:$D$13),IF(AND(MONTH(E1142)=7,MONTH(F1142)=8),(NETWORKDAYS(Lister!$D$20,F1142,Lister!$D$7:$D$13)-P1142)*N1142/NETWORKDAYS(Lister!$D$20,Lister!$E$20,Lister!$D$7:$D$13),IF(AND(MONTH(E1142)=7,MONTH(F1142)=7),0)))),0),"")</f>
        <v/>
      </c>
      <c r="S1142" s="31" t="str">
        <f t="shared" si="122"/>
        <v/>
      </c>
      <c r="T1142" s="31" t="str">
        <f t="shared" si="123"/>
        <v/>
      </c>
      <c r="U1142" s="51" t="str">
        <f t="shared" si="124"/>
        <v/>
      </c>
    </row>
    <row r="1143" spans="1:21" x14ac:dyDescent="0.25">
      <c r="A1143" s="13" t="str">
        <f t="shared" si="125"/>
        <v/>
      </c>
      <c r="B1143" s="55"/>
      <c r="C1143" s="22"/>
      <c r="D1143" s="23"/>
      <c r="E1143" s="16"/>
      <c r="F1143" s="16"/>
      <c r="G1143" s="72" t="str">
        <f>IF(OR(E1143="",F1143=""),"",NETWORKDAYS(E1143,F1143,Lister!$D$7:$D$13))</f>
        <v/>
      </c>
      <c r="H1143" s="19"/>
      <c r="I1143" s="32" t="str">
        <f t="shared" si="119"/>
        <v/>
      </c>
      <c r="J1143" s="18"/>
      <c r="K1143" s="18"/>
      <c r="L1143" s="46" t="str">
        <f t="shared" si="120"/>
        <v/>
      </c>
      <c r="M1143" s="20"/>
      <c r="N1143" s="31" t="str">
        <f t="shared" si="121"/>
        <v/>
      </c>
      <c r="O1143" s="20"/>
      <c r="P1143" s="20"/>
      <c r="Q1143" s="46" t="str">
        <f>IFERROR(MAX(IF(OR(O1143="",P1143=""),"",IF(AND(AND(MONTH(E1143)&gt;=7,MONTH(E1143)&lt;8),AND(MONTH(F1143)&gt;=7,MONTH(F1143)&lt;8)),(NETWORKDAYS(E1143,F1143,Lister!$D$7:$D$13)-O1143)*N1143/NETWORKDAYS(Lister!$D$19,Lister!$E$19,Lister!$D$7:$D$13),IF(AND(AND(MONTH(E1143)&gt;=7,MONTH(E1143)&lt;8),MONTH(F1143)&gt;7),(NETWORKDAYS(E1143,Lister!$E$19,Lister!$D$7:$D$13)-O1143)*N1143/NETWORKDAYS(Lister!$D$19,Lister!$E$19,Lister!$D$7:$D$13),IF(MONTH(E1143)&gt;7,0)))),0),"")</f>
        <v/>
      </c>
      <c r="R1143" s="46" t="str">
        <f>IFERROR(MAX(IF(OR(O1143="",P1143=""),"",IF(AND(AND(MONTH(E1143)&gt;=8,MONTH(E1143)&lt;9),AND(MONTH(F1143)&gt;=8,MONTH(F1143)&lt;9)),(NETWORKDAYS(E1143,F1143,Lister!$D$7:$D$13)-P1143)*N1143/NETWORKDAYS(Lister!$D$20,Lister!$E$20,Lister!$D$7:$D$13),IF(AND(MONTH(E1143)=7,MONTH(F1143)=8),(NETWORKDAYS(Lister!$D$20,F1143,Lister!$D$7:$D$13)-P1143)*N1143/NETWORKDAYS(Lister!$D$20,Lister!$E$20,Lister!$D$7:$D$13),IF(AND(MONTH(E1143)=7,MONTH(F1143)=7),0)))),0),"")</f>
        <v/>
      </c>
      <c r="S1143" s="31" t="str">
        <f t="shared" si="122"/>
        <v/>
      </c>
      <c r="T1143" s="31" t="str">
        <f t="shared" si="123"/>
        <v/>
      </c>
      <c r="U1143" s="51" t="str">
        <f t="shared" si="124"/>
        <v/>
      </c>
    </row>
    <row r="1144" spans="1:21" x14ac:dyDescent="0.25">
      <c r="A1144" s="13" t="str">
        <f t="shared" si="125"/>
        <v/>
      </c>
      <c r="B1144" s="55"/>
      <c r="C1144" s="22"/>
      <c r="D1144" s="23"/>
      <c r="E1144" s="16"/>
      <c r="F1144" s="16"/>
      <c r="G1144" s="72" t="str">
        <f>IF(OR(E1144="",F1144=""),"",NETWORKDAYS(E1144,F1144,Lister!$D$7:$D$13))</f>
        <v/>
      </c>
      <c r="H1144" s="19"/>
      <c r="I1144" s="32" t="str">
        <f t="shared" si="119"/>
        <v/>
      </c>
      <c r="J1144" s="18"/>
      <c r="K1144" s="18"/>
      <c r="L1144" s="46" t="str">
        <f t="shared" si="120"/>
        <v/>
      </c>
      <c r="M1144" s="20"/>
      <c r="N1144" s="31" t="str">
        <f t="shared" si="121"/>
        <v/>
      </c>
      <c r="O1144" s="20"/>
      <c r="P1144" s="20"/>
      <c r="Q1144" s="46" t="str">
        <f>IFERROR(MAX(IF(OR(O1144="",P1144=""),"",IF(AND(AND(MONTH(E1144)&gt;=7,MONTH(E1144)&lt;8),AND(MONTH(F1144)&gt;=7,MONTH(F1144)&lt;8)),(NETWORKDAYS(E1144,F1144,Lister!$D$7:$D$13)-O1144)*N1144/NETWORKDAYS(Lister!$D$19,Lister!$E$19,Lister!$D$7:$D$13),IF(AND(AND(MONTH(E1144)&gt;=7,MONTH(E1144)&lt;8),MONTH(F1144)&gt;7),(NETWORKDAYS(E1144,Lister!$E$19,Lister!$D$7:$D$13)-O1144)*N1144/NETWORKDAYS(Lister!$D$19,Lister!$E$19,Lister!$D$7:$D$13),IF(MONTH(E1144)&gt;7,0)))),0),"")</f>
        <v/>
      </c>
      <c r="R1144" s="46" t="str">
        <f>IFERROR(MAX(IF(OR(O1144="",P1144=""),"",IF(AND(AND(MONTH(E1144)&gt;=8,MONTH(E1144)&lt;9),AND(MONTH(F1144)&gt;=8,MONTH(F1144)&lt;9)),(NETWORKDAYS(E1144,F1144,Lister!$D$7:$D$13)-P1144)*N1144/NETWORKDAYS(Lister!$D$20,Lister!$E$20,Lister!$D$7:$D$13),IF(AND(MONTH(E1144)=7,MONTH(F1144)=8),(NETWORKDAYS(Lister!$D$20,F1144,Lister!$D$7:$D$13)-P1144)*N1144/NETWORKDAYS(Lister!$D$20,Lister!$E$20,Lister!$D$7:$D$13),IF(AND(MONTH(E1144)=7,MONTH(F1144)=7),0)))),0),"")</f>
        <v/>
      </c>
      <c r="S1144" s="31" t="str">
        <f t="shared" si="122"/>
        <v/>
      </c>
      <c r="T1144" s="31" t="str">
        <f t="shared" si="123"/>
        <v/>
      </c>
      <c r="U1144" s="51" t="str">
        <f t="shared" si="124"/>
        <v/>
      </c>
    </row>
    <row r="1145" spans="1:21" x14ac:dyDescent="0.25">
      <c r="A1145" s="13" t="str">
        <f t="shared" si="125"/>
        <v/>
      </c>
      <c r="B1145" s="55"/>
      <c r="C1145" s="22"/>
      <c r="D1145" s="23"/>
      <c r="E1145" s="16"/>
      <c r="F1145" s="16"/>
      <c r="G1145" s="72" t="str">
        <f>IF(OR(E1145="",F1145=""),"",NETWORKDAYS(E1145,F1145,Lister!$D$7:$D$13))</f>
        <v/>
      </c>
      <c r="H1145" s="19"/>
      <c r="I1145" s="32" t="str">
        <f t="shared" si="119"/>
        <v/>
      </c>
      <c r="J1145" s="18"/>
      <c r="K1145" s="18"/>
      <c r="L1145" s="46" t="str">
        <f t="shared" si="120"/>
        <v/>
      </c>
      <c r="M1145" s="20"/>
      <c r="N1145" s="31" t="str">
        <f t="shared" si="121"/>
        <v/>
      </c>
      <c r="O1145" s="20"/>
      <c r="P1145" s="20"/>
      <c r="Q1145" s="46" t="str">
        <f>IFERROR(MAX(IF(OR(O1145="",P1145=""),"",IF(AND(AND(MONTH(E1145)&gt;=7,MONTH(E1145)&lt;8),AND(MONTH(F1145)&gt;=7,MONTH(F1145)&lt;8)),(NETWORKDAYS(E1145,F1145,Lister!$D$7:$D$13)-O1145)*N1145/NETWORKDAYS(Lister!$D$19,Lister!$E$19,Lister!$D$7:$D$13),IF(AND(AND(MONTH(E1145)&gt;=7,MONTH(E1145)&lt;8),MONTH(F1145)&gt;7),(NETWORKDAYS(E1145,Lister!$E$19,Lister!$D$7:$D$13)-O1145)*N1145/NETWORKDAYS(Lister!$D$19,Lister!$E$19,Lister!$D$7:$D$13),IF(MONTH(E1145)&gt;7,0)))),0),"")</f>
        <v/>
      </c>
      <c r="R1145" s="46" t="str">
        <f>IFERROR(MAX(IF(OR(O1145="",P1145=""),"",IF(AND(AND(MONTH(E1145)&gt;=8,MONTH(E1145)&lt;9),AND(MONTH(F1145)&gt;=8,MONTH(F1145)&lt;9)),(NETWORKDAYS(E1145,F1145,Lister!$D$7:$D$13)-P1145)*N1145/NETWORKDAYS(Lister!$D$20,Lister!$E$20,Lister!$D$7:$D$13),IF(AND(MONTH(E1145)=7,MONTH(F1145)=8),(NETWORKDAYS(Lister!$D$20,F1145,Lister!$D$7:$D$13)-P1145)*N1145/NETWORKDAYS(Lister!$D$20,Lister!$E$20,Lister!$D$7:$D$13),IF(AND(MONTH(E1145)=7,MONTH(F1145)=7),0)))),0),"")</f>
        <v/>
      </c>
      <c r="S1145" s="31" t="str">
        <f t="shared" si="122"/>
        <v/>
      </c>
      <c r="T1145" s="31" t="str">
        <f t="shared" si="123"/>
        <v/>
      </c>
      <c r="U1145" s="51" t="str">
        <f t="shared" si="124"/>
        <v/>
      </c>
    </row>
    <row r="1146" spans="1:21" x14ac:dyDescent="0.25">
      <c r="A1146" s="13" t="str">
        <f t="shared" si="125"/>
        <v/>
      </c>
      <c r="B1146" s="55"/>
      <c r="C1146" s="22"/>
      <c r="D1146" s="23"/>
      <c r="E1146" s="16"/>
      <c r="F1146" s="16"/>
      <c r="G1146" s="72" t="str">
        <f>IF(OR(E1146="",F1146=""),"",NETWORKDAYS(E1146,F1146,Lister!$D$7:$D$13))</f>
        <v/>
      </c>
      <c r="H1146" s="19"/>
      <c r="I1146" s="32" t="str">
        <f t="shared" si="119"/>
        <v/>
      </c>
      <c r="J1146" s="18"/>
      <c r="K1146" s="18"/>
      <c r="L1146" s="46" t="str">
        <f t="shared" si="120"/>
        <v/>
      </c>
      <c r="M1146" s="20"/>
      <c r="N1146" s="31" t="str">
        <f t="shared" si="121"/>
        <v/>
      </c>
      <c r="O1146" s="20"/>
      <c r="P1146" s="20"/>
      <c r="Q1146" s="46" t="str">
        <f>IFERROR(MAX(IF(OR(O1146="",P1146=""),"",IF(AND(AND(MONTH(E1146)&gt;=7,MONTH(E1146)&lt;8),AND(MONTH(F1146)&gt;=7,MONTH(F1146)&lt;8)),(NETWORKDAYS(E1146,F1146,Lister!$D$7:$D$13)-O1146)*N1146/NETWORKDAYS(Lister!$D$19,Lister!$E$19,Lister!$D$7:$D$13),IF(AND(AND(MONTH(E1146)&gt;=7,MONTH(E1146)&lt;8),MONTH(F1146)&gt;7),(NETWORKDAYS(E1146,Lister!$E$19,Lister!$D$7:$D$13)-O1146)*N1146/NETWORKDAYS(Lister!$D$19,Lister!$E$19,Lister!$D$7:$D$13),IF(MONTH(E1146)&gt;7,0)))),0),"")</f>
        <v/>
      </c>
      <c r="R1146" s="46" t="str">
        <f>IFERROR(MAX(IF(OR(O1146="",P1146=""),"",IF(AND(AND(MONTH(E1146)&gt;=8,MONTH(E1146)&lt;9),AND(MONTH(F1146)&gt;=8,MONTH(F1146)&lt;9)),(NETWORKDAYS(E1146,F1146,Lister!$D$7:$D$13)-P1146)*N1146/NETWORKDAYS(Lister!$D$20,Lister!$E$20,Lister!$D$7:$D$13),IF(AND(MONTH(E1146)=7,MONTH(F1146)=8),(NETWORKDAYS(Lister!$D$20,F1146,Lister!$D$7:$D$13)-P1146)*N1146/NETWORKDAYS(Lister!$D$20,Lister!$E$20,Lister!$D$7:$D$13),IF(AND(MONTH(E1146)=7,MONTH(F1146)=7),0)))),0),"")</f>
        <v/>
      </c>
      <c r="S1146" s="31" t="str">
        <f t="shared" si="122"/>
        <v/>
      </c>
      <c r="T1146" s="31" t="str">
        <f t="shared" si="123"/>
        <v/>
      </c>
      <c r="U1146" s="51" t="str">
        <f t="shared" si="124"/>
        <v/>
      </c>
    </row>
    <row r="1147" spans="1:21" x14ac:dyDescent="0.25">
      <c r="A1147" s="13" t="str">
        <f t="shared" si="125"/>
        <v/>
      </c>
      <c r="B1147" s="55"/>
      <c r="C1147" s="22"/>
      <c r="D1147" s="23"/>
      <c r="E1147" s="16"/>
      <c r="F1147" s="16"/>
      <c r="G1147" s="72" t="str">
        <f>IF(OR(E1147="",F1147=""),"",NETWORKDAYS(E1147,F1147,Lister!$D$7:$D$13))</f>
        <v/>
      </c>
      <c r="H1147" s="19"/>
      <c r="I1147" s="32" t="str">
        <f t="shared" si="119"/>
        <v/>
      </c>
      <c r="J1147" s="18"/>
      <c r="K1147" s="18"/>
      <c r="L1147" s="46" t="str">
        <f t="shared" si="120"/>
        <v/>
      </c>
      <c r="M1147" s="20"/>
      <c r="N1147" s="31" t="str">
        <f t="shared" si="121"/>
        <v/>
      </c>
      <c r="O1147" s="20"/>
      <c r="P1147" s="20"/>
      <c r="Q1147" s="46" t="str">
        <f>IFERROR(MAX(IF(OR(O1147="",P1147=""),"",IF(AND(AND(MONTH(E1147)&gt;=7,MONTH(E1147)&lt;8),AND(MONTH(F1147)&gt;=7,MONTH(F1147)&lt;8)),(NETWORKDAYS(E1147,F1147,Lister!$D$7:$D$13)-O1147)*N1147/NETWORKDAYS(Lister!$D$19,Lister!$E$19,Lister!$D$7:$D$13),IF(AND(AND(MONTH(E1147)&gt;=7,MONTH(E1147)&lt;8),MONTH(F1147)&gt;7),(NETWORKDAYS(E1147,Lister!$E$19,Lister!$D$7:$D$13)-O1147)*N1147/NETWORKDAYS(Lister!$D$19,Lister!$E$19,Lister!$D$7:$D$13),IF(MONTH(E1147)&gt;7,0)))),0),"")</f>
        <v/>
      </c>
      <c r="R1147" s="46" t="str">
        <f>IFERROR(MAX(IF(OR(O1147="",P1147=""),"",IF(AND(AND(MONTH(E1147)&gt;=8,MONTH(E1147)&lt;9),AND(MONTH(F1147)&gt;=8,MONTH(F1147)&lt;9)),(NETWORKDAYS(E1147,F1147,Lister!$D$7:$D$13)-P1147)*N1147/NETWORKDAYS(Lister!$D$20,Lister!$E$20,Lister!$D$7:$D$13),IF(AND(MONTH(E1147)=7,MONTH(F1147)=8),(NETWORKDAYS(Lister!$D$20,F1147,Lister!$D$7:$D$13)-P1147)*N1147/NETWORKDAYS(Lister!$D$20,Lister!$E$20,Lister!$D$7:$D$13),IF(AND(MONTH(E1147)=7,MONTH(F1147)=7),0)))),0),"")</f>
        <v/>
      </c>
      <c r="S1147" s="31" t="str">
        <f t="shared" si="122"/>
        <v/>
      </c>
      <c r="T1147" s="31" t="str">
        <f t="shared" si="123"/>
        <v/>
      </c>
      <c r="U1147" s="51" t="str">
        <f t="shared" si="124"/>
        <v/>
      </c>
    </row>
    <row r="1148" spans="1:21" x14ac:dyDescent="0.25">
      <c r="A1148" s="13" t="str">
        <f t="shared" si="125"/>
        <v/>
      </c>
      <c r="B1148" s="55"/>
      <c r="C1148" s="22"/>
      <c r="D1148" s="23"/>
      <c r="E1148" s="16"/>
      <c r="F1148" s="16"/>
      <c r="G1148" s="72" t="str">
        <f>IF(OR(E1148="",F1148=""),"",NETWORKDAYS(E1148,F1148,Lister!$D$7:$D$13))</f>
        <v/>
      </c>
      <c r="H1148" s="19"/>
      <c r="I1148" s="32" t="str">
        <f t="shared" si="119"/>
        <v/>
      </c>
      <c r="J1148" s="18"/>
      <c r="K1148" s="18"/>
      <c r="L1148" s="46" t="str">
        <f t="shared" si="120"/>
        <v/>
      </c>
      <c r="M1148" s="20"/>
      <c r="N1148" s="31" t="str">
        <f t="shared" si="121"/>
        <v/>
      </c>
      <c r="O1148" s="20"/>
      <c r="P1148" s="20"/>
      <c r="Q1148" s="46" t="str">
        <f>IFERROR(MAX(IF(OR(O1148="",P1148=""),"",IF(AND(AND(MONTH(E1148)&gt;=7,MONTH(E1148)&lt;8),AND(MONTH(F1148)&gt;=7,MONTH(F1148)&lt;8)),(NETWORKDAYS(E1148,F1148,Lister!$D$7:$D$13)-O1148)*N1148/NETWORKDAYS(Lister!$D$19,Lister!$E$19,Lister!$D$7:$D$13),IF(AND(AND(MONTH(E1148)&gt;=7,MONTH(E1148)&lt;8),MONTH(F1148)&gt;7),(NETWORKDAYS(E1148,Lister!$E$19,Lister!$D$7:$D$13)-O1148)*N1148/NETWORKDAYS(Lister!$D$19,Lister!$E$19,Lister!$D$7:$D$13),IF(MONTH(E1148)&gt;7,0)))),0),"")</f>
        <v/>
      </c>
      <c r="R1148" s="46" t="str">
        <f>IFERROR(MAX(IF(OR(O1148="",P1148=""),"",IF(AND(AND(MONTH(E1148)&gt;=8,MONTH(E1148)&lt;9),AND(MONTH(F1148)&gt;=8,MONTH(F1148)&lt;9)),(NETWORKDAYS(E1148,F1148,Lister!$D$7:$D$13)-P1148)*N1148/NETWORKDAYS(Lister!$D$20,Lister!$E$20,Lister!$D$7:$D$13),IF(AND(MONTH(E1148)=7,MONTH(F1148)=8),(NETWORKDAYS(Lister!$D$20,F1148,Lister!$D$7:$D$13)-P1148)*N1148/NETWORKDAYS(Lister!$D$20,Lister!$E$20,Lister!$D$7:$D$13),IF(AND(MONTH(E1148)=7,MONTH(F1148)=7),0)))),0),"")</f>
        <v/>
      </c>
      <c r="S1148" s="31" t="str">
        <f t="shared" si="122"/>
        <v/>
      </c>
      <c r="T1148" s="31" t="str">
        <f t="shared" si="123"/>
        <v/>
      </c>
      <c r="U1148" s="51" t="str">
        <f t="shared" si="124"/>
        <v/>
      </c>
    </row>
    <row r="1149" spans="1:21" x14ac:dyDescent="0.25">
      <c r="A1149" s="13" t="str">
        <f t="shared" si="125"/>
        <v/>
      </c>
      <c r="B1149" s="55"/>
      <c r="C1149" s="22"/>
      <c r="D1149" s="23"/>
      <c r="E1149" s="16"/>
      <c r="F1149" s="16"/>
      <c r="G1149" s="72" t="str">
        <f>IF(OR(E1149="",F1149=""),"",NETWORKDAYS(E1149,F1149,Lister!$D$7:$D$13))</f>
        <v/>
      </c>
      <c r="H1149" s="19"/>
      <c r="I1149" s="32" t="str">
        <f t="shared" si="119"/>
        <v/>
      </c>
      <c r="J1149" s="18"/>
      <c r="K1149" s="18"/>
      <c r="L1149" s="46" t="str">
        <f t="shared" si="120"/>
        <v/>
      </c>
      <c r="M1149" s="20"/>
      <c r="N1149" s="31" t="str">
        <f t="shared" si="121"/>
        <v/>
      </c>
      <c r="O1149" s="20"/>
      <c r="P1149" s="20"/>
      <c r="Q1149" s="46" t="str">
        <f>IFERROR(MAX(IF(OR(O1149="",P1149=""),"",IF(AND(AND(MONTH(E1149)&gt;=7,MONTH(E1149)&lt;8),AND(MONTH(F1149)&gt;=7,MONTH(F1149)&lt;8)),(NETWORKDAYS(E1149,F1149,Lister!$D$7:$D$13)-O1149)*N1149/NETWORKDAYS(Lister!$D$19,Lister!$E$19,Lister!$D$7:$D$13),IF(AND(AND(MONTH(E1149)&gt;=7,MONTH(E1149)&lt;8),MONTH(F1149)&gt;7),(NETWORKDAYS(E1149,Lister!$E$19,Lister!$D$7:$D$13)-O1149)*N1149/NETWORKDAYS(Lister!$D$19,Lister!$E$19,Lister!$D$7:$D$13),IF(MONTH(E1149)&gt;7,0)))),0),"")</f>
        <v/>
      </c>
      <c r="R1149" s="46" t="str">
        <f>IFERROR(MAX(IF(OR(O1149="",P1149=""),"",IF(AND(AND(MONTH(E1149)&gt;=8,MONTH(E1149)&lt;9),AND(MONTH(F1149)&gt;=8,MONTH(F1149)&lt;9)),(NETWORKDAYS(E1149,F1149,Lister!$D$7:$D$13)-P1149)*N1149/NETWORKDAYS(Lister!$D$20,Lister!$E$20,Lister!$D$7:$D$13),IF(AND(MONTH(E1149)=7,MONTH(F1149)=8),(NETWORKDAYS(Lister!$D$20,F1149,Lister!$D$7:$D$13)-P1149)*N1149/NETWORKDAYS(Lister!$D$20,Lister!$E$20,Lister!$D$7:$D$13),IF(AND(MONTH(E1149)=7,MONTH(F1149)=7),0)))),0),"")</f>
        <v/>
      </c>
      <c r="S1149" s="31" t="str">
        <f t="shared" si="122"/>
        <v/>
      </c>
      <c r="T1149" s="31" t="str">
        <f t="shared" si="123"/>
        <v/>
      </c>
      <c r="U1149" s="51" t="str">
        <f t="shared" si="124"/>
        <v/>
      </c>
    </row>
    <row r="1150" spans="1:21" x14ac:dyDescent="0.25">
      <c r="A1150" s="13" t="str">
        <f t="shared" si="125"/>
        <v/>
      </c>
      <c r="B1150" s="55"/>
      <c r="C1150" s="22"/>
      <c r="D1150" s="23"/>
      <c r="E1150" s="16"/>
      <c r="F1150" s="16"/>
      <c r="G1150" s="72" t="str">
        <f>IF(OR(E1150="",F1150=""),"",NETWORKDAYS(E1150,F1150,Lister!$D$7:$D$13))</f>
        <v/>
      </c>
      <c r="H1150" s="19"/>
      <c r="I1150" s="32" t="str">
        <f t="shared" si="119"/>
        <v/>
      </c>
      <c r="J1150" s="18"/>
      <c r="K1150" s="18"/>
      <c r="L1150" s="46" t="str">
        <f t="shared" si="120"/>
        <v/>
      </c>
      <c r="M1150" s="20"/>
      <c r="N1150" s="31" t="str">
        <f t="shared" si="121"/>
        <v/>
      </c>
      <c r="O1150" s="20"/>
      <c r="P1150" s="20"/>
      <c r="Q1150" s="46" t="str">
        <f>IFERROR(MAX(IF(OR(O1150="",P1150=""),"",IF(AND(AND(MONTH(E1150)&gt;=7,MONTH(E1150)&lt;8),AND(MONTH(F1150)&gt;=7,MONTH(F1150)&lt;8)),(NETWORKDAYS(E1150,F1150,Lister!$D$7:$D$13)-O1150)*N1150/NETWORKDAYS(Lister!$D$19,Lister!$E$19,Lister!$D$7:$D$13),IF(AND(AND(MONTH(E1150)&gt;=7,MONTH(E1150)&lt;8),MONTH(F1150)&gt;7),(NETWORKDAYS(E1150,Lister!$E$19,Lister!$D$7:$D$13)-O1150)*N1150/NETWORKDAYS(Lister!$D$19,Lister!$E$19,Lister!$D$7:$D$13),IF(MONTH(E1150)&gt;7,0)))),0),"")</f>
        <v/>
      </c>
      <c r="R1150" s="46" t="str">
        <f>IFERROR(MAX(IF(OR(O1150="",P1150=""),"",IF(AND(AND(MONTH(E1150)&gt;=8,MONTH(E1150)&lt;9),AND(MONTH(F1150)&gt;=8,MONTH(F1150)&lt;9)),(NETWORKDAYS(E1150,F1150,Lister!$D$7:$D$13)-P1150)*N1150/NETWORKDAYS(Lister!$D$20,Lister!$E$20,Lister!$D$7:$D$13),IF(AND(MONTH(E1150)=7,MONTH(F1150)=8),(NETWORKDAYS(Lister!$D$20,F1150,Lister!$D$7:$D$13)-P1150)*N1150/NETWORKDAYS(Lister!$D$20,Lister!$E$20,Lister!$D$7:$D$13),IF(AND(MONTH(E1150)=7,MONTH(F1150)=7),0)))),0),"")</f>
        <v/>
      </c>
      <c r="S1150" s="31" t="str">
        <f t="shared" si="122"/>
        <v/>
      </c>
      <c r="T1150" s="31" t="str">
        <f t="shared" si="123"/>
        <v/>
      </c>
      <c r="U1150" s="51" t="str">
        <f t="shared" si="124"/>
        <v/>
      </c>
    </row>
    <row r="1151" spans="1:21" x14ac:dyDescent="0.25">
      <c r="A1151" s="13" t="str">
        <f t="shared" si="125"/>
        <v/>
      </c>
      <c r="B1151" s="55"/>
      <c r="C1151" s="22"/>
      <c r="D1151" s="23"/>
      <c r="E1151" s="16"/>
      <c r="F1151" s="16"/>
      <c r="G1151" s="72" t="str">
        <f>IF(OR(E1151="",F1151=""),"",NETWORKDAYS(E1151,F1151,Lister!$D$7:$D$13))</f>
        <v/>
      </c>
      <c r="H1151" s="19"/>
      <c r="I1151" s="32" t="str">
        <f t="shared" si="119"/>
        <v/>
      </c>
      <c r="J1151" s="18"/>
      <c r="K1151" s="18"/>
      <c r="L1151" s="46" t="str">
        <f t="shared" si="120"/>
        <v/>
      </c>
      <c r="M1151" s="20"/>
      <c r="N1151" s="31" t="str">
        <f t="shared" si="121"/>
        <v/>
      </c>
      <c r="O1151" s="20"/>
      <c r="P1151" s="20"/>
      <c r="Q1151" s="46" t="str">
        <f>IFERROR(MAX(IF(OR(O1151="",P1151=""),"",IF(AND(AND(MONTH(E1151)&gt;=7,MONTH(E1151)&lt;8),AND(MONTH(F1151)&gt;=7,MONTH(F1151)&lt;8)),(NETWORKDAYS(E1151,F1151,Lister!$D$7:$D$13)-O1151)*N1151/NETWORKDAYS(Lister!$D$19,Lister!$E$19,Lister!$D$7:$D$13),IF(AND(AND(MONTH(E1151)&gt;=7,MONTH(E1151)&lt;8),MONTH(F1151)&gt;7),(NETWORKDAYS(E1151,Lister!$E$19,Lister!$D$7:$D$13)-O1151)*N1151/NETWORKDAYS(Lister!$D$19,Lister!$E$19,Lister!$D$7:$D$13),IF(MONTH(E1151)&gt;7,0)))),0),"")</f>
        <v/>
      </c>
      <c r="R1151" s="46" t="str">
        <f>IFERROR(MAX(IF(OR(O1151="",P1151=""),"",IF(AND(AND(MONTH(E1151)&gt;=8,MONTH(E1151)&lt;9),AND(MONTH(F1151)&gt;=8,MONTH(F1151)&lt;9)),(NETWORKDAYS(E1151,F1151,Lister!$D$7:$D$13)-P1151)*N1151/NETWORKDAYS(Lister!$D$20,Lister!$E$20,Lister!$D$7:$D$13),IF(AND(MONTH(E1151)=7,MONTH(F1151)=8),(NETWORKDAYS(Lister!$D$20,F1151,Lister!$D$7:$D$13)-P1151)*N1151/NETWORKDAYS(Lister!$D$20,Lister!$E$20,Lister!$D$7:$D$13),IF(AND(MONTH(E1151)=7,MONTH(F1151)=7),0)))),0),"")</f>
        <v/>
      </c>
      <c r="S1151" s="31" t="str">
        <f t="shared" si="122"/>
        <v/>
      </c>
      <c r="T1151" s="31" t="str">
        <f t="shared" si="123"/>
        <v/>
      </c>
      <c r="U1151" s="51" t="str">
        <f t="shared" si="124"/>
        <v/>
      </c>
    </row>
    <row r="1152" spans="1:21" x14ac:dyDescent="0.25">
      <c r="A1152" s="13" t="str">
        <f t="shared" si="125"/>
        <v/>
      </c>
      <c r="B1152" s="55"/>
      <c r="C1152" s="22"/>
      <c r="D1152" s="23"/>
      <c r="E1152" s="16"/>
      <c r="F1152" s="16"/>
      <c r="G1152" s="72" t="str">
        <f>IF(OR(E1152="",F1152=""),"",NETWORKDAYS(E1152,F1152,Lister!$D$7:$D$13))</f>
        <v/>
      </c>
      <c r="H1152" s="19"/>
      <c r="I1152" s="32" t="str">
        <f t="shared" si="119"/>
        <v/>
      </c>
      <c r="J1152" s="18"/>
      <c r="K1152" s="18"/>
      <c r="L1152" s="46" t="str">
        <f t="shared" si="120"/>
        <v/>
      </c>
      <c r="M1152" s="20"/>
      <c r="N1152" s="31" t="str">
        <f t="shared" si="121"/>
        <v/>
      </c>
      <c r="O1152" s="20"/>
      <c r="P1152" s="20"/>
      <c r="Q1152" s="46" t="str">
        <f>IFERROR(MAX(IF(OR(O1152="",P1152=""),"",IF(AND(AND(MONTH(E1152)&gt;=7,MONTH(E1152)&lt;8),AND(MONTH(F1152)&gt;=7,MONTH(F1152)&lt;8)),(NETWORKDAYS(E1152,F1152,Lister!$D$7:$D$13)-O1152)*N1152/NETWORKDAYS(Lister!$D$19,Lister!$E$19,Lister!$D$7:$D$13),IF(AND(AND(MONTH(E1152)&gt;=7,MONTH(E1152)&lt;8),MONTH(F1152)&gt;7),(NETWORKDAYS(E1152,Lister!$E$19,Lister!$D$7:$D$13)-O1152)*N1152/NETWORKDAYS(Lister!$D$19,Lister!$E$19,Lister!$D$7:$D$13),IF(MONTH(E1152)&gt;7,0)))),0),"")</f>
        <v/>
      </c>
      <c r="R1152" s="46" t="str">
        <f>IFERROR(MAX(IF(OR(O1152="",P1152=""),"",IF(AND(AND(MONTH(E1152)&gt;=8,MONTH(E1152)&lt;9),AND(MONTH(F1152)&gt;=8,MONTH(F1152)&lt;9)),(NETWORKDAYS(E1152,F1152,Lister!$D$7:$D$13)-P1152)*N1152/NETWORKDAYS(Lister!$D$20,Lister!$E$20,Lister!$D$7:$D$13),IF(AND(MONTH(E1152)=7,MONTH(F1152)=8),(NETWORKDAYS(Lister!$D$20,F1152,Lister!$D$7:$D$13)-P1152)*N1152/NETWORKDAYS(Lister!$D$20,Lister!$E$20,Lister!$D$7:$D$13),IF(AND(MONTH(E1152)=7,MONTH(F1152)=7),0)))),0),"")</f>
        <v/>
      </c>
      <c r="S1152" s="31" t="str">
        <f t="shared" si="122"/>
        <v/>
      </c>
      <c r="T1152" s="31" t="str">
        <f t="shared" si="123"/>
        <v/>
      </c>
      <c r="U1152" s="51" t="str">
        <f t="shared" si="124"/>
        <v/>
      </c>
    </row>
    <row r="1153" spans="1:21" x14ac:dyDescent="0.25">
      <c r="A1153" s="13" t="str">
        <f t="shared" si="125"/>
        <v/>
      </c>
      <c r="B1153" s="55"/>
      <c r="C1153" s="22"/>
      <c r="D1153" s="23"/>
      <c r="E1153" s="16"/>
      <c r="F1153" s="16"/>
      <c r="G1153" s="72" t="str">
        <f>IF(OR(E1153="",F1153=""),"",NETWORKDAYS(E1153,F1153,Lister!$D$7:$D$13))</f>
        <v/>
      </c>
      <c r="H1153" s="19"/>
      <c r="I1153" s="32" t="str">
        <f t="shared" si="119"/>
        <v/>
      </c>
      <c r="J1153" s="18"/>
      <c r="K1153" s="18"/>
      <c r="L1153" s="46" t="str">
        <f t="shared" si="120"/>
        <v/>
      </c>
      <c r="M1153" s="20"/>
      <c r="N1153" s="31" t="str">
        <f t="shared" si="121"/>
        <v/>
      </c>
      <c r="O1153" s="20"/>
      <c r="P1153" s="20"/>
      <c r="Q1153" s="46" t="str">
        <f>IFERROR(MAX(IF(OR(O1153="",P1153=""),"",IF(AND(AND(MONTH(E1153)&gt;=7,MONTH(E1153)&lt;8),AND(MONTH(F1153)&gt;=7,MONTH(F1153)&lt;8)),(NETWORKDAYS(E1153,F1153,Lister!$D$7:$D$13)-O1153)*N1153/NETWORKDAYS(Lister!$D$19,Lister!$E$19,Lister!$D$7:$D$13),IF(AND(AND(MONTH(E1153)&gt;=7,MONTH(E1153)&lt;8),MONTH(F1153)&gt;7),(NETWORKDAYS(E1153,Lister!$E$19,Lister!$D$7:$D$13)-O1153)*N1153/NETWORKDAYS(Lister!$D$19,Lister!$E$19,Lister!$D$7:$D$13),IF(MONTH(E1153)&gt;7,0)))),0),"")</f>
        <v/>
      </c>
      <c r="R1153" s="46" t="str">
        <f>IFERROR(MAX(IF(OR(O1153="",P1153=""),"",IF(AND(AND(MONTH(E1153)&gt;=8,MONTH(E1153)&lt;9),AND(MONTH(F1153)&gt;=8,MONTH(F1153)&lt;9)),(NETWORKDAYS(E1153,F1153,Lister!$D$7:$D$13)-P1153)*N1153/NETWORKDAYS(Lister!$D$20,Lister!$E$20,Lister!$D$7:$D$13),IF(AND(MONTH(E1153)=7,MONTH(F1153)=8),(NETWORKDAYS(Lister!$D$20,F1153,Lister!$D$7:$D$13)-P1153)*N1153/NETWORKDAYS(Lister!$D$20,Lister!$E$20,Lister!$D$7:$D$13),IF(AND(MONTH(E1153)=7,MONTH(F1153)=7),0)))),0),"")</f>
        <v/>
      </c>
      <c r="S1153" s="31" t="str">
        <f t="shared" si="122"/>
        <v/>
      </c>
      <c r="T1153" s="31" t="str">
        <f t="shared" si="123"/>
        <v/>
      </c>
      <c r="U1153" s="51" t="str">
        <f t="shared" si="124"/>
        <v/>
      </c>
    </row>
    <row r="1154" spans="1:21" x14ac:dyDescent="0.25">
      <c r="A1154" s="13" t="str">
        <f t="shared" si="125"/>
        <v/>
      </c>
      <c r="B1154" s="55"/>
      <c r="C1154" s="22"/>
      <c r="D1154" s="23"/>
      <c r="E1154" s="16"/>
      <c r="F1154" s="16"/>
      <c r="G1154" s="72" t="str">
        <f>IF(OR(E1154="",F1154=""),"",NETWORKDAYS(E1154,F1154,Lister!$D$7:$D$13))</f>
        <v/>
      </c>
      <c r="H1154" s="19"/>
      <c r="I1154" s="32" t="str">
        <f t="shared" si="119"/>
        <v/>
      </c>
      <c r="J1154" s="18"/>
      <c r="K1154" s="18"/>
      <c r="L1154" s="46" t="str">
        <f t="shared" si="120"/>
        <v/>
      </c>
      <c r="M1154" s="20"/>
      <c r="N1154" s="31" t="str">
        <f t="shared" si="121"/>
        <v/>
      </c>
      <c r="O1154" s="20"/>
      <c r="P1154" s="20"/>
      <c r="Q1154" s="46" t="str">
        <f>IFERROR(MAX(IF(OR(O1154="",P1154=""),"",IF(AND(AND(MONTH(E1154)&gt;=7,MONTH(E1154)&lt;8),AND(MONTH(F1154)&gt;=7,MONTH(F1154)&lt;8)),(NETWORKDAYS(E1154,F1154,Lister!$D$7:$D$13)-O1154)*N1154/NETWORKDAYS(Lister!$D$19,Lister!$E$19,Lister!$D$7:$D$13),IF(AND(AND(MONTH(E1154)&gt;=7,MONTH(E1154)&lt;8),MONTH(F1154)&gt;7),(NETWORKDAYS(E1154,Lister!$E$19,Lister!$D$7:$D$13)-O1154)*N1154/NETWORKDAYS(Lister!$D$19,Lister!$E$19,Lister!$D$7:$D$13),IF(MONTH(E1154)&gt;7,0)))),0),"")</f>
        <v/>
      </c>
      <c r="R1154" s="46" t="str">
        <f>IFERROR(MAX(IF(OR(O1154="",P1154=""),"",IF(AND(AND(MONTH(E1154)&gt;=8,MONTH(E1154)&lt;9),AND(MONTH(F1154)&gt;=8,MONTH(F1154)&lt;9)),(NETWORKDAYS(E1154,F1154,Lister!$D$7:$D$13)-P1154)*N1154/NETWORKDAYS(Lister!$D$20,Lister!$E$20,Lister!$D$7:$D$13),IF(AND(MONTH(E1154)=7,MONTH(F1154)=8),(NETWORKDAYS(Lister!$D$20,F1154,Lister!$D$7:$D$13)-P1154)*N1154/NETWORKDAYS(Lister!$D$20,Lister!$E$20,Lister!$D$7:$D$13),IF(AND(MONTH(E1154)=7,MONTH(F1154)=7),0)))),0),"")</f>
        <v/>
      </c>
      <c r="S1154" s="31" t="str">
        <f t="shared" si="122"/>
        <v/>
      </c>
      <c r="T1154" s="31" t="str">
        <f t="shared" si="123"/>
        <v/>
      </c>
      <c r="U1154" s="51" t="str">
        <f t="shared" si="124"/>
        <v/>
      </c>
    </row>
    <row r="1155" spans="1:21" x14ac:dyDescent="0.25">
      <c r="A1155" s="13" t="str">
        <f t="shared" si="125"/>
        <v/>
      </c>
      <c r="B1155" s="55"/>
      <c r="C1155" s="22"/>
      <c r="D1155" s="23"/>
      <c r="E1155" s="16"/>
      <c r="F1155" s="16"/>
      <c r="G1155" s="72" t="str">
        <f>IF(OR(E1155="",F1155=""),"",NETWORKDAYS(E1155,F1155,Lister!$D$7:$D$13))</f>
        <v/>
      </c>
      <c r="H1155" s="19"/>
      <c r="I1155" s="32" t="str">
        <f t="shared" si="119"/>
        <v/>
      </c>
      <c r="J1155" s="18"/>
      <c r="K1155" s="18"/>
      <c r="L1155" s="46" t="str">
        <f t="shared" si="120"/>
        <v/>
      </c>
      <c r="M1155" s="20"/>
      <c r="N1155" s="31" t="str">
        <f t="shared" si="121"/>
        <v/>
      </c>
      <c r="O1155" s="20"/>
      <c r="P1155" s="20"/>
      <c r="Q1155" s="46" t="str">
        <f>IFERROR(MAX(IF(OR(O1155="",P1155=""),"",IF(AND(AND(MONTH(E1155)&gt;=7,MONTH(E1155)&lt;8),AND(MONTH(F1155)&gt;=7,MONTH(F1155)&lt;8)),(NETWORKDAYS(E1155,F1155,Lister!$D$7:$D$13)-O1155)*N1155/NETWORKDAYS(Lister!$D$19,Lister!$E$19,Lister!$D$7:$D$13),IF(AND(AND(MONTH(E1155)&gt;=7,MONTH(E1155)&lt;8),MONTH(F1155)&gt;7),(NETWORKDAYS(E1155,Lister!$E$19,Lister!$D$7:$D$13)-O1155)*N1155/NETWORKDAYS(Lister!$D$19,Lister!$E$19,Lister!$D$7:$D$13),IF(MONTH(E1155)&gt;7,0)))),0),"")</f>
        <v/>
      </c>
      <c r="R1155" s="46" t="str">
        <f>IFERROR(MAX(IF(OR(O1155="",P1155=""),"",IF(AND(AND(MONTH(E1155)&gt;=8,MONTH(E1155)&lt;9),AND(MONTH(F1155)&gt;=8,MONTH(F1155)&lt;9)),(NETWORKDAYS(E1155,F1155,Lister!$D$7:$D$13)-P1155)*N1155/NETWORKDAYS(Lister!$D$20,Lister!$E$20,Lister!$D$7:$D$13),IF(AND(MONTH(E1155)=7,MONTH(F1155)=8),(NETWORKDAYS(Lister!$D$20,F1155,Lister!$D$7:$D$13)-P1155)*N1155/NETWORKDAYS(Lister!$D$20,Lister!$E$20,Lister!$D$7:$D$13),IF(AND(MONTH(E1155)=7,MONTH(F1155)=7),0)))),0),"")</f>
        <v/>
      </c>
      <c r="S1155" s="31" t="str">
        <f t="shared" si="122"/>
        <v/>
      </c>
      <c r="T1155" s="31" t="str">
        <f t="shared" si="123"/>
        <v/>
      </c>
      <c r="U1155" s="51" t="str">
        <f t="shared" si="124"/>
        <v/>
      </c>
    </row>
    <row r="1156" spans="1:21" x14ac:dyDescent="0.25">
      <c r="A1156" s="13" t="str">
        <f t="shared" si="125"/>
        <v/>
      </c>
      <c r="B1156" s="55"/>
      <c r="C1156" s="22"/>
      <c r="D1156" s="23"/>
      <c r="E1156" s="16"/>
      <c r="F1156" s="16"/>
      <c r="G1156" s="72" t="str">
        <f>IF(OR(E1156="",F1156=""),"",NETWORKDAYS(E1156,F1156,Lister!$D$7:$D$13))</f>
        <v/>
      </c>
      <c r="H1156" s="19"/>
      <c r="I1156" s="32" t="str">
        <f t="shared" si="119"/>
        <v/>
      </c>
      <c r="J1156" s="18"/>
      <c r="K1156" s="18"/>
      <c r="L1156" s="46" t="str">
        <f t="shared" si="120"/>
        <v/>
      </c>
      <c r="M1156" s="20"/>
      <c r="N1156" s="31" t="str">
        <f t="shared" si="121"/>
        <v/>
      </c>
      <c r="O1156" s="20"/>
      <c r="P1156" s="20"/>
      <c r="Q1156" s="46" t="str">
        <f>IFERROR(MAX(IF(OR(O1156="",P1156=""),"",IF(AND(AND(MONTH(E1156)&gt;=7,MONTH(E1156)&lt;8),AND(MONTH(F1156)&gt;=7,MONTH(F1156)&lt;8)),(NETWORKDAYS(E1156,F1156,Lister!$D$7:$D$13)-O1156)*N1156/NETWORKDAYS(Lister!$D$19,Lister!$E$19,Lister!$D$7:$D$13),IF(AND(AND(MONTH(E1156)&gt;=7,MONTH(E1156)&lt;8),MONTH(F1156)&gt;7),(NETWORKDAYS(E1156,Lister!$E$19,Lister!$D$7:$D$13)-O1156)*N1156/NETWORKDAYS(Lister!$D$19,Lister!$E$19,Lister!$D$7:$D$13),IF(MONTH(E1156)&gt;7,0)))),0),"")</f>
        <v/>
      </c>
      <c r="R1156" s="46" t="str">
        <f>IFERROR(MAX(IF(OR(O1156="",P1156=""),"",IF(AND(AND(MONTH(E1156)&gt;=8,MONTH(E1156)&lt;9),AND(MONTH(F1156)&gt;=8,MONTH(F1156)&lt;9)),(NETWORKDAYS(E1156,F1156,Lister!$D$7:$D$13)-P1156)*N1156/NETWORKDAYS(Lister!$D$20,Lister!$E$20,Lister!$D$7:$D$13),IF(AND(MONTH(E1156)=7,MONTH(F1156)=8),(NETWORKDAYS(Lister!$D$20,F1156,Lister!$D$7:$D$13)-P1156)*N1156/NETWORKDAYS(Lister!$D$20,Lister!$E$20,Lister!$D$7:$D$13),IF(AND(MONTH(E1156)=7,MONTH(F1156)=7),0)))),0),"")</f>
        <v/>
      </c>
      <c r="S1156" s="31" t="str">
        <f t="shared" si="122"/>
        <v/>
      </c>
      <c r="T1156" s="31" t="str">
        <f t="shared" si="123"/>
        <v/>
      </c>
      <c r="U1156" s="51" t="str">
        <f t="shared" si="124"/>
        <v/>
      </c>
    </row>
    <row r="1157" spans="1:21" x14ac:dyDescent="0.25">
      <c r="A1157" s="13" t="str">
        <f t="shared" si="125"/>
        <v/>
      </c>
      <c r="B1157" s="55"/>
      <c r="C1157" s="22"/>
      <c r="D1157" s="23"/>
      <c r="E1157" s="16"/>
      <c r="F1157" s="16"/>
      <c r="G1157" s="72" t="str">
        <f>IF(OR(E1157="",F1157=""),"",NETWORKDAYS(E1157,F1157,Lister!$D$7:$D$13))</f>
        <v/>
      </c>
      <c r="H1157" s="19"/>
      <c r="I1157" s="32" t="str">
        <f t="shared" si="119"/>
        <v/>
      </c>
      <c r="J1157" s="18"/>
      <c r="K1157" s="18"/>
      <c r="L1157" s="46" t="str">
        <f t="shared" si="120"/>
        <v/>
      </c>
      <c r="M1157" s="20"/>
      <c r="N1157" s="31" t="str">
        <f t="shared" si="121"/>
        <v/>
      </c>
      <c r="O1157" s="20"/>
      <c r="P1157" s="20"/>
      <c r="Q1157" s="46" t="str">
        <f>IFERROR(MAX(IF(OR(O1157="",P1157=""),"",IF(AND(AND(MONTH(E1157)&gt;=7,MONTH(E1157)&lt;8),AND(MONTH(F1157)&gt;=7,MONTH(F1157)&lt;8)),(NETWORKDAYS(E1157,F1157,Lister!$D$7:$D$13)-O1157)*N1157/NETWORKDAYS(Lister!$D$19,Lister!$E$19,Lister!$D$7:$D$13),IF(AND(AND(MONTH(E1157)&gt;=7,MONTH(E1157)&lt;8),MONTH(F1157)&gt;7),(NETWORKDAYS(E1157,Lister!$E$19,Lister!$D$7:$D$13)-O1157)*N1157/NETWORKDAYS(Lister!$D$19,Lister!$E$19,Lister!$D$7:$D$13),IF(MONTH(E1157)&gt;7,0)))),0),"")</f>
        <v/>
      </c>
      <c r="R1157" s="46" t="str">
        <f>IFERROR(MAX(IF(OR(O1157="",P1157=""),"",IF(AND(AND(MONTH(E1157)&gt;=8,MONTH(E1157)&lt;9),AND(MONTH(F1157)&gt;=8,MONTH(F1157)&lt;9)),(NETWORKDAYS(E1157,F1157,Lister!$D$7:$D$13)-P1157)*N1157/NETWORKDAYS(Lister!$D$20,Lister!$E$20,Lister!$D$7:$D$13),IF(AND(MONTH(E1157)=7,MONTH(F1157)=8),(NETWORKDAYS(Lister!$D$20,F1157,Lister!$D$7:$D$13)-P1157)*N1157/NETWORKDAYS(Lister!$D$20,Lister!$E$20,Lister!$D$7:$D$13),IF(AND(MONTH(E1157)=7,MONTH(F1157)=7),0)))),0),"")</f>
        <v/>
      </c>
      <c r="S1157" s="31" t="str">
        <f t="shared" si="122"/>
        <v/>
      </c>
      <c r="T1157" s="31" t="str">
        <f t="shared" si="123"/>
        <v/>
      </c>
      <c r="U1157" s="51" t="str">
        <f t="shared" si="124"/>
        <v/>
      </c>
    </row>
    <row r="1158" spans="1:21" x14ac:dyDescent="0.25">
      <c r="A1158" s="13" t="str">
        <f t="shared" si="125"/>
        <v/>
      </c>
      <c r="B1158" s="55"/>
      <c r="C1158" s="22"/>
      <c r="D1158" s="23"/>
      <c r="E1158" s="16"/>
      <c r="F1158" s="16"/>
      <c r="G1158" s="72" t="str">
        <f>IF(OR(E1158="",F1158=""),"",NETWORKDAYS(E1158,F1158,Lister!$D$7:$D$13))</f>
        <v/>
      </c>
      <c r="H1158" s="19"/>
      <c r="I1158" s="32" t="str">
        <f t="shared" si="119"/>
        <v/>
      </c>
      <c r="J1158" s="18"/>
      <c r="K1158" s="18"/>
      <c r="L1158" s="46" t="str">
        <f t="shared" si="120"/>
        <v/>
      </c>
      <c r="M1158" s="20"/>
      <c r="N1158" s="31" t="str">
        <f t="shared" si="121"/>
        <v/>
      </c>
      <c r="O1158" s="20"/>
      <c r="P1158" s="20"/>
      <c r="Q1158" s="46" t="str">
        <f>IFERROR(MAX(IF(OR(O1158="",P1158=""),"",IF(AND(AND(MONTH(E1158)&gt;=7,MONTH(E1158)&lt;8),AND(MONTH(F1158)&gt;=7,MONTH(F1158)&lt;8)),(NETWORKDAYS(E1158,F1158,Lister!$D$7:$D$13)-O1158)*N1158/NETWORKDAYS(Lister!$D$19,Lister!$E$19,Lister!$D$7:$D$13),IF(AND(AND(MONTH(E1158)&gt;=7,MONTH(E1158)&lt;8),MONTH(F1158)&gt;7),(NETWORKDAYS(E1158,Lister!$E$19,Lister!$D$7:$D$13)-O1158)*N1158/NETWORKDAYS(Lister!$D$19,Lister!$E$19,Lister!$D$7:$D$13),IF(MONTH(E1158)&gt;7,0)))),0),"")</f>
        <v/>
      </c>
      <c r="R1158" s="46" t="str">
        <f>IFERROR(MAX(IF(OR(O1158="",P1158=""),"",IF(AND(AND(MONTH(E1158)&gt;=8,MONTH(E1158)&lt;9),AND(MONTH(F1158)&gt;=8,MONTH(F1158)&lt;9)),(NETWORKDAYS(E1158,F1158,Lister!$D$7:$D$13)-P1158)*N1158/NETWORKDAYS(Lister!$D$20,Lister!$E$20,Lister!$D$7:$D$13),IF(AND(MONTH(E1158)=7,MONTH(F1158)=8),(NETWORKDAYS(Lister!$D$20,F1158,Lister!$D$7:$D$13)-P1158)*N1158/NETWORKDAYS(Lister!$D$20,Lister!$E$20,Lister!$D$7:$D$13),IF(AND(MONTH(E1158)=7,MONTH(F1158)=7),0)))),0),"")</f>
        <v/>
      </c>
      <c r="S1158" s="31" t="str">
        <f t="shared" si="122"/>
        <v/>
      </c>
      <c r="T1158" s="31" t="str">
        <f t="shared" si="123"/>
        <v/>
      </c>
      <c r="U1158" s="51" t="str">
        <f t="shared" si="124"/>
        <v/>
      </c>
    </row>
    <row r="1159" spans="1:21" x14ac:dyDescent="0.25">
      <c r="A1159" s="13" t="str">
        <f t="shared" si="125"/>
        <v/>
      </c>
      <c r="B1159" s="55"/>
      <c r="C1159" s="22"/>
      <c r="D1159" s="23"/>
      <c r="E1159" s="16"/>
      <c r="F1159" s="16"/>
      <c r="G1159" s="72" t="str">
        <f>IF(OR(E1159="",F1159=""),"",NETWORKDAYS(E1159,F1159,Lister!$D$7:$D$13))</f>
        <v/>
      </c>
      <c r="H1159" s="19"/>
      <c r="I1159" s="32" t="str">
        <f t="shared" si="119"/>
        <v/>
      </c>
      <c r="J1159" s="18"/>
      <c r="K1159" s="18"/>
      <c r="L1159" s="46" t="str">
        <f t="shared" si="120"/>
        <v/>
      </c>
      <c r="M1159" s="20"/>
      <c r="N1159" s="31" t="str">
        <f t="shared" si="121"/>
        <v/>
      </c>
      <c r="O1159" s="20"/>
      <c r="P1159" s="20"/>
      <c r="Q1159" s="46" t="str">
        <f>IFERROR(MAX(IF(OR(O1159="",P1159=""),"",IF(AND(AND(MONTH(E1159)&gt;=7,MONTH(E1159)&lt;8),AND(MONTH(F1159)&gt;=7,MONTH(F1159)&lt;8)),(NETWORKDAYS(E1159,F1159,Lister!$D$7:$D$13)-O1159)*N1159/NETWORKDAYS(Lister!$D$19,Lister!$E$19,Lister!$D$7:$D$13),IF(AND(AND(MONTH(E1159)&gt;=7,MONTH(E1159)&lt;8),MONTH(F1159)&gt;7),(NETWORKDAYS(E1159,Lister!$E$19,Lister!$D$7:$D$13)-O1159)*N1159/NETWORKDAYS(Lister!$D$19,Lister!$E$19,Lister!$D$7:$D$13),IF(MONTH(E1159)&gt;7,0)))),0),"")</f>
        <v/>
      </c>
      <c r="R1159" s="46" t="str">
        <f>IFERROR(MAX(IF(OR(O1159="",P1159=""),"",IF(AND(AND(MONTH(E1159)&gt;=8,MONTH(E1159)&lt;9),AND(MONTH(F1159)&gt;=8,MONTH(F1159)&lt;9)),(NETWORKDAYS(E1159,F1159,Lister!$D$7:$D$13)-P1159)*N1159/NETWORKDAYS(Lister!$D$20,Lister!$E$20,Lister!$D$7:$D$13),IF(AND(MONTH(E1159)=7,MONTH(F1159)=8),(NETWORKDAYS(Lister!$D$20,F1159,Lister!$D$7:$D$13)-P1159)*N1159/NETWORKDAYS(Lister!$D$20,Lister!$E$20,Lister!$D$7:$D$13),IF(AND(MONTH(E1159)=7,MONTH(F1159)=7),0)))),0),"")</f>
        <v/>
      </c>
      <c r="S1159" s="31" t="str">
        <f t="shared" si="122"/>
        <v/>
      </c>
      <c r="T1159" s="31" t="str">
        <f t="shared" si="123"/>
        <v/>
      </c>
      <c r="U1159" s="51" t="str">
        <f t="shared" si="124"/>
        <v/>
      </c>
    </row>
    <row r="1160" spans="1:21" x14ac:dyDescent="0.25">
      <c r="A1160" s="13" t="str">
        <f t="shared" si="125"/>
        <v/>
      </c>
      <c r="B1160" s="55"/>
      <c r="C1160" s="22"/>
      <c r="D1160" s="23"/>
      <c r="E1160" s="16"/>
      <c r="F1160" s="16"/>
      <c r="G1160" s="72" t="str">
        <f>IF(OR(E1160="",F1160=""),"",NETWORKDAYS(E1160,F1160,Lister!$D$7:$D$13))</f>
        <v/>
      </c>
      <c r="H1160" s="19"/>
      <c r="I1160" s="32" t="str">
        <f t="shared" si="119"/>
        <v/>
      </c>
      <c r="J1160" s="18"/>
      <c r="K1160" s="18"/>
      <c r="L1160" s="46" t="str">
        <f t="shared" si="120"/>
        <v/>
      </c>
      <c r="M1160" s="20"/>
      <c r="N1160" s="31" t="str">
        <f t="shared" si="121"/>
        <v/>
      </c>
      <c r="O1160" s="20"/>
      <c r="P1160" s="20"/>
      <c r="Q1160" s="46" t="str">
        <f>IFERROR(MAX(IF(OR(O1160="",P1160=""),"",IF(AND(AND(MONTH(E1160)&gt;=7,MONTH(E1160)&lt;8),AND(MONTH(F1160)&gt;=7,MONTH(F1160)&lt;8)),(NETWORKDAYS(E1160,F1160,Lister!$D$7:$D$13)-O1160)*N1160/NETWORKDAYS(Lister!$D$19,Lister!$E$19,Lister!$D$7:$D$13),IF(AND(AND(MONTH(E1160)&gt;=7,MONTH(E1160)&lt;8),MONTH(F1160)&gt;7),(NETWORKDAYS(E1160,Lister!$E$19,Lister!$D$7:$D$13)-O1160)*N1160/NETWORKDAYS(Lister!$D$19,Lister!$E$19,Lister!$D$7:$D$13),IF(MONTH(E1160)&gt;7,0)))),0),"")</f>
        <v/>
      </c>
      <c r="R1160" s="46" t="str">
        <f>IFERROR(MAX(IF(OR(O1160="",P1160=""),"",IF(AND(AND(MONTH(E1160)&gt;=8,MONTH(E1160)&lt;9),AND(MONTH(F1160)&gt;=8,MONTH(F1160)&lt;9)),(NETWORKDAYS(E1160,F1160,Lister!$D$7:$D$13)-P1160)*N1160/NETWORKDAYS(Lister!$D$20,Lister!$E$20,Lister!$D$7:$D$13),IF(AND(MONTH(E1160)=7,MONTH(F1160)=8),(NETWORKDAYS(Lister!$D$20,F1160,Lister!$D$7:$D$13)-P1160)*N1160/NETWORKDAYS(Lister!$D$20,Lister!$E$20,Lister!$D$7:$D$13),IF(AND(MONTH(E1160)=7,MONTH(F1160)=7),0)))),0),"")</f>
        <v/>
      </c>
      <c r="S1160" s="31" t="str">
        <f t="shared" si="122"/>
        <v/>
      </c>
      <c r="T1160" s="31" t="str">
        <f t="shared" si="123"/>
        <v/>
      </c>
      <c r="U1160" s="51" t="str">
        <f t="shared" si="124"/>
        <v/>
      </c>
    </row>
    <row r="1161" spans="1:21" x14ac:dyDescent="0.25">
      <c r="A1161" s="13" t="str">
        <f t="shared" si="125"/>
        <v/>
      </c>
      <c r="B1161" s="55"/>
      <c r="C1161" s="22"/>
      <c r="D1161" s="23"/>
      <c r="E1161" s="16"/>
      <c r="F1161" s="16"/>
      <c r="G1161" s="72" t="str">
        <f>IF(OR(E1161="",F1161=""),"",NETWORKDAYS(E1161,F1161,Lister!$D$7:$D$13))</f>
        <v/>
      </c>
      <c r="H1161" s="19"/>
      <c r="I1161" s="32" t="str">
        <f t="shared" si="119"/>
        <v/>
      </c>
      <c r="J1161" s="18"/>
      <c r="K1161" s="18"/>
      <c r="L1161" s="46" t="str">
        <f t="shared" si="120"/>
        <v/>
      </c>
      <c r="M1161" s="20"/>
      <c r="N1161" s="31" t="str">
        <f t="shared" si="121"/>
        <v/>
      </c>
      <c r="O1161" s="20"/>
      <c r="P1161" s="20"/>
      <c r="Q1161" s="46" t="str">
        <f>IFERROR(MAX(IF(OR(O1161="",P1161=""),"",IF(AND(AND(MONTH(E1161)&gt;=7,MONTH(E1161)&lt;8),AND(MONTH(F1161)&gt;=7,MONTH(F1161)&lt;8)),(NETWORKDAYS(E1161,F1161,Lister!$D$7:$D$13)-O1161)*N1161/NETWORKDAYS(Lister!$D$19,Lister!$E$19,Lister!$D$7:$D$13),IF(AND(AND(MONTH(E1161)&gt;=7,MONTH(E1161)&lt;8),MONTH(F1161)&gt;7),(NETWORKDAYS(E1161,Lister!$E$19,Lister!$D$7:$D$13)-O1161)*N1161/NETWORKDAYS(Lister!$D$19,Lister!$E$19,Lister!$D$7:$D$13),IF(MONTH(E1161)&gt;7,0)))),0),"")</f>
        <v/>
      </c>
      <c r="R1161" s="46" t="str">
        <f>IFERROR(MAX(IF(OR(O1161="",P1161=""),"",IF(AND(AND(MONTH(E1161)&gt;=8,MONTH(E1161)&lt;9),AND(MONTH(F1161)&gt;=8,MONTH(F1161)&lt;9)),(NETWORKDAYS(E1161,F1161,Lister!$D$7:$D$13)-P1161)*N1161/NETWORKDAYS(Lister!$D$20,Lister!$E$20,Lister!$D$7:$D$13),IF(AND(MONTH(E1161)=7,MONTH(F1161)=8),(NETWORKDAYS(Lister!$D$20,F1161,Lister!$D$7:$D$13)-P1161)*N1161/NETWORKDAYS(Lister!$D$20,Lister!$E$20,Lister!$D$7:$D$13),IF(AND(MONTH(E1161)=7,MONTH(F1161)=7),0)))),0),"")</f>
        <v/>
      </c>
      <c r="S1161" s="31" t="str">
        <f t="shared" si="122"/>
        <v/>
      </c>
      <c r="T1161" s="31" t="str">
        <f t="shared" si="123"/>
        <v/>
      </c>
      <c r="U1161" s="51" t="str">
        <f t="shared" si="124"/>
        <v/>
      </c>
    </row>
    <row r="1162" spans="1:21" x14ac:dyDescent="0.25">
      <c r="A1162" s="13" t="str">
        <f t="shared" si="125"/>
        <v/>
      </c>
      <c r="B1162" s="55"/>
      <c r="C1162" s="22"/>
      <c r="D1162" s="23"/>
      <c r="E1162" s="16"/>
      <c r="F1162" s="16"/>
      <c r="G1162" s="72" t="str">
        <f>IF(OR(E1162="",F1162=""),"",NETWORKDAYS(E1162,F1162,Lister!$D$7:$D$13))</f>
        <v/>
      </c>
      <c r="H1162" s="19"/>
      <c r="I1162" s="32" t="str">
        <f t="shared" si="119"/>
        <v/>
      </c>
      <c r="J1162" s="18"/>
      <c r="K1162" s="18"/>
      <c r="L1162" s="46" t="str">
        <f t="shared" si="120"/>
        <v/>
      </c>
      <c r="M1162" s="20"/>
      <c r="N1162" s="31" t="str">
        <f t="shared" si="121"/>
        <v/>
      </c>
      <c r="O1162" s="20"/>
      <c r="P1162" s="20"/>
      <c r="Q1162" s="46" t="str">
        <f>IFERROR(MAX(IF(OR(O1162="",P1162=""),"",IF(AND(AND(MONTH(E1162)&gt;=7,MONTH(E1162)&lt;8),AND(MONTH(F1162)&gt;=7,MONTH(F1162)&lt;8)),(NETWORKDAYS(E1162,F1162,Lister!$D$7:$D$13)-O1162)*N1162/NETWORKDAYS(Lister!$D$19,Lister!$E$19,Lister!$D$7:$D$13),IF(AND(AND(MONTH(E1162)&gt;=7,MONTH(E1162)&lt;8),MONTH(F1162)&gt;7),(NETWORKDAYS(E1162,Lister!$E$19,Lister!$D$7:$D$13)-O1162)*N1162/NETWORKDAYS(Lister!$D$19,Lister!$E$19,Lister!$D$7:$D$13),IF(MONTH(E1162)&gt;7,0)))),0),"")</f>
        <v/>
      </c>
      <c r="R1162" s="46" t="str">
        <f>IFERROR(MAX(IF(OR(O1162="",P1162=""),"",IF(AND(AND(MONTH(E1162)&gt;=8,MONTH(E1162)&lt;9),AND(MONTH(F1162)&gt;=8,MONTH(F1162)&lt;9)),(NETWORKDAYS(E1162,F1162,Lister!$D$7:$D$13)-P1162)*N1162/NETWORKDAYS(Lister!$D$20,Lister!$E$20,Lister!$D$7:$D$13),IF(AND(MONTH(E1162)=7,MONTH(F1162)=8),(NETWORKDAYS(Lister!$D$20,F1162,Lister!$D$7:$D$13)-P1162)*N1162/NETWORKDAYS(Lister!$D$20,Lister!$E$20,Lister!$D$7:$D$13),IF(AND(MONTH(E1162)=7,MONTH(F1162)=7),0)))),0),"")</f>
        <v/>
      </c>
      <c r="S1162" s="31" t="str">
        <f t="shared" si="122"/>
        <v/>
      </c>
      <c r="T1162" s="31" t="str">
        <f t="shared" si="123"/>
        <v/>
      </c>
      <c r="U1162" s="51" t="str">
        <f t="shared" si="124"/>
        <v/>
      </c>
    </row>
    <row r="1163" spans="1:21" x14ac:dyDescent="0.25">
      <c r="A1163" s="13" t="str">
        <f t="shared" si="125"/>
        <v/>
      </c>
      <c r="B1163" s="55"/>
      <c r="C1163" s="22"/>
      <c r="D1163" s="23"/>
      <c r="E1163" s="16"/>
      <c r="F1163" s="16"/>
      <c r="G1163" s="72" t="str">
        <f>IF(OR(E1163="",F1163=""),"",NETWORKDAYS(E1163,F1163,Lister!$D$7:$D$13))</f>
        <v/>
      </c>
      <c r="H1163" s="19"/>
      <c r="I1163" s="32" t="str">
        <f t="shared" si="119"/>
        <v/>
      </c>
      <c r="J1163" s="18"/>
      <c r="K1163" s="18"/>
      <c r="L1163" s="46" t="str">
        <f t="shared" si="120"/>
        <v/>
      </c>
      <c r="M1163" s="20"/>
      <c r="N1163" s="31" t="str">
        <f t="shared" si="121"/>
        <v/>
      </c>
      <c r="O1163" s="20"/>
      <c r="P1163" s="20"/>
      <c r="Q1163" s="46" t="str">
        <f>IFERROR(MAX(IF(OR(O1163="",P1163=""),"",IF(AND(AND(MONTH(E1163)&gt;=7,MONTH(E1163)&lt;8),AND(MONTH(F1163)&gt;=7,MONTH(F1163)&lt;8)),(NETWORKDAYS(E1163,F1163,Lister!$D$7:$D$13)-O1163)*N1163/NETWORKDAYS(Lister!$D$19,Lister!$E$19,Lister!$D$7:$D$13),IF(AND(AND(MONTH(E1163)&gt;=7,MONTH(E1163)&lt;8),MONTH(F1163)&gt;7),(NETWORKDAYS(E1163,Lister!$E$19,Lister!$D$7:$D$13)-O1163)*N1163/NETWORKDAYS(Lister!$D$19,Lister!$E$19,Lister!$D$7:$D$13),IF(MONTH(E1163)&gt;7,0)))),0),"")</f>
        <v/>
      </c>
      <c r="R1163" s="46" t="str">
        <f>IFERROR(MAX(IF(OR(O1163="",P1163=""),"",IF(AND(AND(MONTH(E1163)&gt;=8,MONTH(E1163)&lt;9),AND(MONTH(F1163)&gt;=8,MONTH(F1163)&lt;9)),(NETWORKDAYS(E1163,F1163,Lister!$D$7:$D$13)-P1163)*N1163/NETWORKDAYS(Lister!$D$20,Lister!$E$20,Lister!$D$7:$D$13),IF(AND(MONTH(E1163)=7,MONTH(F1163)=8),(NETWORKDAYS(Lister!$D$20,F1163,Lister!$D$7:$D$13)-P1163)*N1163/NETWORKDAYS(Lister!$D$20,Lister!$E$20,Lister!$D$7:$D$13),IF(AND(MONTH(E1163)=7,MONTH(F1163)=7),0)))),0),"")</f>
        <v/>
      </c>
      <c r="S1163" s="31" t="str">
        <f t="shared" si="122"/>
        <v/>
      </c>
      <c r="T1163" s="31" t="str">
        <f t="shared" si="123"/>
        <v/>
      </c>
      <c r="U1163" s="51" t="str">
        <f t="shared" si="124"/>
        <v/>
      </c>
    </row>
    <row r="1164" spans="1:21" x14ac:dyDescent="0.25">
      <c r="A1164" s="13" t="str">
        <f t="shared" si="125"/>
        <v/>
      </c>
      <c r="B1164" s="55"/>
      <c r="C1164" s="22"/>
      <c r="D1164" s="23"/>
      <c r="E1164" s="16"/>
      <c r="F1164" s="16"/>
      <c r="G1164" s="72" t="str">
        <f>IF(OR(E1164="",F1164=""),"",NETWORKDAYS(E1164,F1164,Lister!$D$7:$D$13))</f>
        <v/>
      </c>
      <c r="H1164" s="19"/>
      <c r="I1164" s="32" t="str">
        <f t="shared" si="119"/>
        <v/>
      </c>
      <c r="J1164" s="18"/>
      <c r="K1164" s="18"/>
      <c r="L1164" s="46" t="str">
        <f t="shared" si="120"/>
        <v/>
      </c>
      <c r="M1164" s="20"/>
      <c r="N1164" s="31" t="str">
        <f t="shared" si="121"/>
        <v/>
      </c>
      <c r="O1164" s="20"/>
      <c r="P1164" s="20"/>
      <c r="Q1164" s="46" t="str">
        <f>IFERROR(MAX(IF(OR(O1164="",P1164=""),"",IF(AND(AND(MONTH(E1164)&gt;=7,MONTH(E1164)&lt;8),AND(MONTH(F1164)&gt;=7,MONTH(F1164)&lt;8)),(NETWORKDAYS(E1164,F1164,Lister!$D$7:$D$13)-O1164)*N1164/NETWORKDAYS(Lister!$D$19,Lister!$E$19,Lister!$D$7:$D$13),IF(AND(AND(MONTH(E1164)&gt;=7,MONTH(E1164)&lt;8),MONTH(F1164)&gt;7),(NETWORKDAYS(E1164,Lister!$E$19,Lister!$D$7:$D$13)-O1164)*N1164/NETWORKDAYS(Lister!$D$19,Lister!$E$19,Lister!$D$7:$D$13),IF(MONTH(E1164)&gt;7,0)))),0),"")</f>
        <v/>
      </c>
      <c r="R1164" s="46" t="str">
        <f>IFERROR(MAX(IF(OR(O1164="",P1164=""),"",IF(AND(AND(MONTH(E1164)&gt;=8,MONTH(E1164)&lt;9),AND(MONTH(F1164)&gt;=8,MONTH(F1164)&lt;9)),(NETWORKDAYS(E1164,F1164,Lister!$D$7:$D$13)-P1164)*N1164/NETWORKDAYS(Lister!$D$20,Lister!$E$20,Lister!$D$7:$D$13),IF(AND(MONTH(E1164)=7,MONTH(F1164)=8),(NETWORKDAYS(Lister!$D$20,F1164,Lister!$D$7:$D$13)-P1164)*N1164/NETWORKDAYS(Lister!$D$20,Lister!$E$20,Lister!$D$7:$D$13),IF(AND(MONTH(E1164)=7,MONTH(F1164)=7),0)))),0),"")</f>
        <v/>
      </c>
      <c r="S1164" s="31" t="str">
        <f t="shared" si="122"/>
        <v/>
      </c>
      <c r="T1164" s="31" t="str">
        <f t="shared" si="123"/>
        <v/>
      </c>
      <c r="U1164" s="51" t="str">
        <f t="shared" si="124"/>
        <v/>
      </c>
    </row>
    <row r="1165" spans="1:21" x14ac:dyDescent="0.25">
      <c r="A1165" s="13" t="str">
        <f t="shared" si="125"/>
        <v/>
      </c>
      <c r="B1165" s="55"/>
      <c r="C1165" s="22"/>
      <c r="D1165" s="23"/>
      <c r="E1165" s="16"/>
      <c r="F1165" s="16"/>
      <c r="G1165" s="72" t="str">
        <f>IF(OR(E1165="",F1165=""),"",NETWORKDAYS(E1165,F1165,Lister!$D$7:$D$13))</f>
        <v/>
      </c>
      <c r="H1165" s="19"/>
      <c r="I1165" s="32" t="str">
        <f t="shared" si="119"/>
        <v/>
      </c>
      <c r="J1165" s="18"/>
      <c r="K1165" s="18"/>
      <c r="L1165" s="46" t="str">
        <f t="shared" si="120"/>
        <v/>
      </c>
      <c r="M1165" s="20"/>
      <c r="N1165" s="31" t="str">
        <f t="shared" si="121"/>
        <v/>
      </c>
      <c r="O1165" s="20"/>
      <c r="P1165" s="20"/>
      <c r="Q1165" s="46" t="str">
        <f>IFERROR(MAX(IF(OR(O1165="",P1165=""),"",IF(AND(AND(MONTH(E1165)&gt;=7,MONTH(E1165)&lt;8),AND(MONTH(F1165)&gt;=7,MONTH(F1165)&lt;8)),(NETWORKDAYS(E1165,F1165,Lister!$D$7:$D$13)-O1165)*N1165/NETWORKDAYS(Lister!$D$19,Lister!$E$19,Lister!$D$7:$D$13),IF(AND(AND(MONTH(E1165)&gt;=7,MONTH(E1165)&lt;8),MONTH(F1165)&gt;7),(NETWORKDAYS(E1165,Lister!$E$19,Lister!$D$7:$D$13)-O1165)*N1165/NETWORKDAYS(Lister!$D$19,Lister!$E$19,Lister!$D$7:$D$13),IF(MONTH(E1165)&gt;7,0)))),0),"")</f>
        <v/>
      </c>
      <c r="R1165" s="46" t="str">
        <f>IFERROR(MAX(IF(OR(O1165="",P1165=""),"",IF(AND(AND(MONTH(E1165)&gt;=8,MONTH(E1165)&lt;9),AND(MONTH(F1165)&gt;=8,MONTH(F1165)&lt;9)),(NETWORKDAYS(E1165,F1165,Lister!$D$7:$D$13)-P1165)*N1165/NETWORKDAYS(Lister!$D$20,Lister!$E$20,Lister!$D$7:$D$13),IF(AND(MONTH(E1165)=7,MONTH(F1165)=8),(NETWORKDAYS(Lister!$D$20,F1165,Lister!$D$7:$D$13)-P1165)*N1165/NETWORKDAYS(Lister!$D$20,Lister!$E$20,Lister!$D$7:$D$13),IF(AND(MONTH(E1165)=7,MONTH(F1165)=7),0)))),0),"")</f>
        <v/>
      </c>
      <c r="S1165" s="31" t="str">
        <f t="shared" si="122"/>
        <v/>
      </c>
      <c r="T1165" s="31" t="str">
        <f t="shared" si="123"/>
        <v/>
      </c>
      <c r="U1165" s="51" t="str">
        <f t="shared" si="124"/>
        <v/>
      </c>
    </row>
    <row r="1166" spans="1:21" x14ac:dyDescent="0.25">
      <c r="A1166" s="13" t="str">
        <f t="shared" si="125"/>
        <v/>
      </c>
      <c r="B1166" s="55"/>
      <c r="C1166" s="22"/>
      <c r="D1166" s="23"/>
      <c r="E1166" s="16"/>
      <c r="F1166" s="16"/>
      <c r="G1166" s="72" t="str">
        <f>IF(OR(E1166="",F1166=""),"",NETWORKDAYS(E1166,F1166,Lister!$D$7:$D$13))</f>
        <v/>
      </c>
      <c r="H1166" s="19"/>
      <c r="I1166" s="32" t="str">
        <f t="shared" si="119"/>
        <v/>
      </c>
      <c r="J1166" s="18"/>
      <c r="K1166" s="18"/>
      <c r="L1166" s="46" t="str">
        <f t="shared" si="120"/>
        <v/>
      </c>
      <c r="M1166" s="20"/>
      <c r="N1166" s="31" t="str">
        <f t="shared" si="121"/>
        <v/>
      </c>
      <c r="O1166" s="20"/>
      <c r="P1166" s="20"/>
      <c r="Q1166" s="46" t="str">
        <f>IFERROR(MAX(IF(OR(O1166="",P1166=""),"",IF(AND(AND(MONTH(E1166)&gt;=7,MONTH(E1166)&lt;8),AND(MONTH(F1166)&gt;=7,MONTH(F1166)&lt;8)),(NETWORKDAYS(E1166,F1166,Lister!$D$7:$D$13)-O1166)*N1166/NETWORKDAYS(Lister!$D$19,Lister!$E$19,Lister!$D$7:$D$13),IF(AND(AND(MONTH(E1166)&gt;=7,MONTH(E1166)&lt;8),MONTH(F1166)&gt;7),(NETWORKDAYS(E1166,Lister!$E$19,Lister!$D$7:$D$13)-O1166)*N1166/NETWORKDAYS(Lister!$D$19,Lister!$E$19,Lister!$D$7:$D$13),IF(MONTH(E1166)&gt;7,0)))),0),"")</f>
        <v/>
      </c>
      <c r="R1166" s="46" t="str">
        <f>IFERROR(MAX(IF(OR(O1166="",P1166=""),"",IF(AND(AND(MONTH(E1166)&gt;=8,MONTH(E1166)&lt;9),AND(MONTH(F1166)&gt;=8,MONTH(F1166)&lt;9)),(NETWORKDAYS(E1166,F1166,Lister!$D$7:$D$13)-P1166)*N1166/NETWORKDAYS(Lister!$D$20,Lister!$E$20,Lister!$D$7:$D$13),IF(AND(MONTH(E1166)=7,MONTH(F1166)=8),(NETWORKDAYS(Lister!$D$20,F1166,Lister!$D$7:$D$13)-P1166)*N1166/NETWORKDAYS(Lister!$D$20,Lister!$E$20,Lister!$D$7:$D$13),IF(AND(MONTH(E1166)=7,MONTH(F1166)=7),0)))),0),"")</f>
        <v/>
      </c>
      <c r="S1166" s="31" t="str">
        <f t="shared" si="122"/>
        <v/>
      </c>
      <c r="T1166" s="31" t="str">
        <f t="shared" si="123"/>
        <v/>
      </c>
      <c r="U1166" s="51" t="str">
        <f t="shared" si="124"/>
        <v/>
      </c>
    </row>
    <row r="1167" spans="1:21" x14ac:dyDescent="0.25">
      <c r="A1167" s="13" t="str">
        <f t="shared" si="125"/>
        <v/>
      </c>
      <c r="B1167" s="55"/>
      <c r="C1167" s="22"/>
      <c r="D1167" s="23"/>
      <c r="E1167" s="16"/>
      <c r="F1167" s="16"/>
      <c r="G1167" s="72" t="str">
        <f>IF(OR(E1167="",F1167=""),"",NETWORKDAYS(E1167,F1167,Lister!$D$7:$D$13))</f>
        <v/>
      </c>
      <c r="H1167" s="19"/>
      <c r="I1167" s="32" t="str">
        <f t="shared" si="119"/>
        <v/>
      </c>
      <c r="J1167" s="18"/>
      <c r="K1167" s="18"/>
      <c r="L1167" s="46" t="str">
        <f t="shared" si="120"/>
        <v/>
      </c>
      <c r="M1167" s="20"/>
      <c r="N1167" s="31" t="str">
        <f t="shared" si="121"/>
        <v/>
      </c>
      <c r="O1167" s="20"/>
      <c r="P1167" s="20"/>
      <c r="Q1167" s="46" t="str">
        <f>IFERROR(MAX(IF(OR(O1167="",P1167=""),"",IF(AND(AND(MONTH(E1167)&gt;=7,MONTH(E1167)&lt;8),AND(MONTH(F1167)&gt;=7,MONTH(F1167)&lt;8)),(NETWORKDAYS(E1167,F1167,Lister!$D$7:$D$13)-O1167)*N1167/NETWORKDAYS(Lister!$D$19,Lister!$E$19,Lister!$D$7:$D$13),IF(AND(AND(MONTH(E1167)&gt;=7,MONTH(E1167)&lt;8),MONTH(F1167)&gt;7),(NETWORKDAYS(E1167,Lister!$E$19,Lister!$D$7:$D$13)-O1167)*N1167/NETWORKDAYS(Lister!$D$19,Lister!$E$19,Lister!$D$7:$D$13),IF(MONTH(E1167)&gt;7,0)))),0),"")</f>
        <v/>
      </c>
      <c r="R1167" s="46" t="str">
        <f>IFERROR(MAX(IF(OR(O1167="",P1167=""),"",IF(AND(AND(MONTH(E1167)&gt;=8,MONTH(E1167)&lt;9),AND(MONTH(F1167)&gt;=8,MONTH(F1167)&lt;9)),(NETWORKDAYS(E1167,F1167,Lister!$D$7:$D$13)-P1167)*N1167/NETWORKDAYS(Lister!$D$20,Lister!$E$20,Lister!$D$7:$D$13),IF(AND(MONTH(E1167)=7,MONTH(F1167)=8),(NETWORKDAYS(Lister!$D$20,F1167,Lister!$D$7:$D$13)-P1167)*N1167/NETWORKDAYS(Lister!$D$20,Lister!$E$20,Lister!$D$7:$D$13),IF(AND(MONTH(E1167)=7,MONTH(F1167)=7),0)))),0),"")</f>
        <v/>
      </c>
      <c r="S1167" s="31" t="str">
        <f t="shared" si="122"/>
        <v/>
      </c>
      <c r="T1167" s="31" t="str">
        <f t="shared" si="123"/>
        <v/>
      </c>
      <c r="U1167" s="51" t="str">
        <f t="shared" si="124"/>
        <v/>
      </c>
    </row>
    <row r="1168" spans="1:21" x14ac:dyDescent="0.25">
      <c r="A1168" s="13" t="str">
        <f t="shared" si="125"/>
        <v/>
      </c>
      <c r="B1168" s="55"/>
      <c r="C1168" s="22"/>
      <c r="D1168" s="23"/>
      <c r="E1168" s="16"/>
      <c r="F1168" s="16"/>
      <c r="G1168" s="72" t="str">
        <f>IF(OR(E1168="",F1168=""),"",NETWORKDAYS(E1168,F1168,Lister!$D$7:$D$13))</f>
        <v/>
      </c>
      <c r="H1168" s="19"/>
      <c r="I1168" s="32" t="str">
        <f t="shared" si="119"/>
        <v/>
      </c>
      <c r="J1168" s="18"/>
      <c r="K1168" s="18"/>
      <c r="L1168" s="46" t="str">
        <f t="shared" si="120"/>
        <v/>
      </c>
      <c r="M1168" s="20"/>
      <c r="N1168" s="31" t="str">
        <f t="shared" si="121"/>
        <v/>
      </c>
      <c r="O1168" s="20"/>
      <c r="P1168" s="20"/>
      <c r="Q1168" s="46" t="str">
        <f>IFERROR(MAX(IF(OR(O1168="",P1168=""),"",IF(AND(AND(MONTH(E1168)&gt;=7,MONTH(E1168)&lt;8),AND(MONTH(F1168)&gt;=7,MONTH(F1168)&lt;8)),(NETWORKDAYS(E1168,F1168,Lister!$D$7:$D$13)-O1168)*N1168/NETWORKDAYS(Lister!$D$19,Lister!$E$19,Lister!$D$7:$D$13),IF(AND(AND(MONTH(E1168)&gt;=7,MONTH(E1168)&lt;8),MONTH(F1168)&gt;7),(NETWORKDAYS(E1168,Lister!$E$19,Lister!$D$7:$D$13)-O1168)*N1168/NETWORKDAYS(Lister!$D$19,Lister!$E$19,Lister!$D$7:$D$13),IF(MONTH(E1168)&gt;7,0)))),0),"")</f>
        <v/>
      </c>
      <c r="R1168" s="46" t="str">
        <f>IFERROR(MAX(IF(OR(O1168="",P1168=""),"",IF(AND(AND(MONTH(E1168)&gt;=8,MONTH(E1168)&lt;9),AND(MONTH(F1168)&gt;=8,MONTH(F1168)&lt;9)),(NETWORKDAYS(E1168,F1168,Lister!$D$7:$D$13)-P1168)*N1168/NETWORKDAYS(Lister!$D$20,Lister!$E$20,Lister!$D$7:$D$13),IF(AND(MONTH(E1168)=7,MONTH(F1168)=8),(NETWORKDAYS(Lister!$D$20,F1168,Lister!$D$7:$D$13)-P1168)*N1168/NETWORKDAYS(Lister!$D$20,Lister!$E$20,Lister!$D$7:$D$13),IF(AND(MONTH(E1168)=7,MONTH(F1168)=7),0)))),0),"")</f>
        <v/>
      </c>
      <c r="S1168" s="31" t="str">
        <f t="shared" si="122"/>
        <v/>
      </c>
      <c r="T1168" s="31" t="str">
        <f t="shared" si="123"/>
        <v/>
      </c>
      <c r="U1168" s="51" t="str">
        <f t="shared" si="124"/>
        <v/>
      </c>
    </row>
    <row r="1169" spans="1:21" x14ac:dyDescent="0.25">
      <c r="A1169" s="13" t="str">
        <f t="shared" si="125"/>
        <v/>
      </c>
      <c r="B1169" s="55"/>
      <c r="C1169" s="22"/>
      <c r="D1169" s="23"/>
      <c r="E1169" s="16"/>
      <c r="F1169" s="16"/>
      <c r="G1169" s="72" t="str">
        <f>IF(OR(E1169="",F1169=""),"",NETWORKDAYS(E1169,F1169,Lister!$D$7:$D$13))</f>
        <v/>
      </c>
      <c r="H1169" s="19"/>
      <c r="I1169" s="32" t="str">
        <f t="shared" si="119"/>
        <v/>
      </c>
      <c r="J1169" s="18"/>
      <c r="K1169" s="18"/>
      <c r="L1169" s="46" t="str">
        <f t="shared" si="120"/>
        <v/>
      </c>
      <c r="M1169" s="20"/>
      <c r="N1169" s="31" t="str">
        <f t="shared" si="121"/>
        <v/>
      </c>
      <c r="O1169" s="20"/>
      <c r="P1169" s="20"/>
      <c r="Q1169" s="46" t="str">
        <f>IFERROR(MAX(IF(OR(O1169="",P1169=""),"",IF(AND(AND(MONTH(E1169)&gt;=7,MONTH(E1169)&lt;8),AND(MONTH(F1169)&gt;=7,MONTH(F1169)&lt;8)),(NETWORKDAYS(E1169,F1169,Lister!$D$7:$D$13)-O1169)*N1169/NETWORKDAYS(Lister!$D$19,Lister!$E$19,Lister!$D$7:$D$13),IF(AND(AND(MONTH(E1169)&gt;=7,MONTH(E1169)&lt;8),MONTH(F1169)&gt;7),(NETWORKDAYS(E1169,Lister!$E$19,Lister!$D$7:$D$13)-O1169)*N1169/NETWORKDAYS(Lister!$D$19,Lister!$E$19,Lister!$D$7:$D$13),IF(MONTH(E1169)&gt;7,0)))),0),"")</f>
        <v/>
      </c>
      <c r="R1169" s="46" t="str">
        <f>IFERROR(MAX(IF(OR(O1169="",P1169=""),"",IF(AND(AND(MONTH(E1169)&gt;=8,MONTH(E1169)&lt;9),AND(MONTH(F1169)&gt;=8,MONTH(F1169)&lt;9)),(NETWORKDAYS(E1169,F1169,Lister!$D$7:$D$13)-P1169)*N1169/NETWORKDAYS(Lister!$D$20,Lister!$E$20,Lister!$D$7:$D$13),IF(AND(MONTH(E1169)=7,MONTH(F1169)=8),(NETWORKDAYS(Lister!$D$20,F1169,Lister!$D$7:$D$13)-P1169)*N1169/NETWORKDAYS(Lister!$D$20,Lister!$E$20,Lister!$D$7:$D$13),IF(AND(MONTH(E1169)=7,MONTH(F1169)=7),0)))),0),"")</f>
        <v/>
      </c>
      <c r="S1169" s="31" t="str">
        <f t="shared" si="122"/>
        <v/>
      </c>
      <c r="T1169" s="31" t="str">
        <f t="shared" si="123"/>
        <v/>
      </c>
      <c r="U1169" s="51" t="str">
        <f t="shared" si="124"/>
        <v/>
      </c>
    </row>
    <row r="1170" spans="1:21" x14ac:dyDescent="0.25">
      <c r="A1170" s="13" t="str">
        <f t="shared" si="125"/>
        <v/>
      </c>
      <c r="B1170" s="55"/>
      <c r="C1170" s="22"/>
      <c r="D1170" s="23"/>
      <c r="E1170" s="16"/>
      <c r="F1170" s="16"/>
      <c r="G1170" s="72" t="str">
        <f>IF(OR(E1170="",F1170=""),"",NETWORKDAYS(E1170,F1170,Lister!$D$7:$D$13))</f>
        <v/>
      </c>
      <c r="H1170" s="19"/>
      <c r="I1170" s="32" t="str">
        <f t="shared" si="119"/>
        <v/>
      </c>
      <c r="J1170" s="18"/>
      <c r="K1170" s="18"/>
      <c r="L1170" s="46" t="str">
        <f t="shared" si="120"/>
        <v/>
      </c>
      <c r="M1170" s="20"/>
      <c r="N1170" s="31" t="str">
        <f t="shared" si="121"/>
        <v/>
      </c>
      <c r="O1170" s="20"/>
      <c r="P1170" s="20"/>
      <c r="Q1170" s="46" t="str">
        <f>IFERROR(MAX(IF(OR(O1170="",P1170=""),"",IF(AND(AND(MONTH(E1170)&gt;=7,MONTH(E1170)&lt;8),AND(MONTH(F1170)&gt;=7,MONTH(F1170)&lt;8)),(NETWORKDAYS(E1170,F1170,Lister!$D$7:$D$13)-O1170)*N1170/NETWORKDAYS(Lister!$D$19,Lister!$E$19,Lister!$D$7:$D$13),IF(AND(AND(MONTH(E1170)&gt;=7,MONTH(E1170)&lt;8),MONTH(F1170)&gt;7),(NETWORKDAYS(E1170,Lister!$E$19,Lister!$D$7:$D$13)-O1170)*N1170/NETWORKDAYS(Lister!$D$19,Lister!$E$19,Lister!$D$7:$D$13),IF(MONTH(E1170)&gt;7,0)))),0),"")</f>
        <v/>
      </c>
      <c r="R1170" s="46" t="str">
        <f>IFERROR(MAX(IF(OR(O1170="",P1170=""),"",IF(AND(AND(MONTH(E1170)&gt;=8,MONTH(E1170)&lt;9),AND(MONTH(F1170)&gt;=8,MONTH(F1170)&lt;9)),(NETWORKDAYS(E1170,F1170,Lister!$D$7:$D$13)-P1170)*N1170/NETWORKDAYS(Lister!$D$20,Lister!$E$20,Lister!$D$7:$D$13),IF(AND(MONTH(E1170)=7,MONTH(F1170)=8),(NETWORKDAYS(Lister!$D$20,F1170,Lister!$D$7:$D$13)-P1170)*N1170/NETWORKDAYS(Lister!$D$20,Lister!$E$20,Lister!$D$7:$D$13),IF(AND(MONTH(E1170)=7,MONTH(F1170)=7),0)))),0),"")</f>
        <v/>
      </c>
      <c r="S1170" s="31" t="str">
        <f t="shared" si="122"/>
        <v/>
      </c>
      <c r="T1170" s="31" t="str">
        <f t="shared" si="123"/>
        <v/>
      </c>
      <c r="U1170" s="51" t="str">
        <f t="shared" si="124"/>
        <v/>
      </c>
    </row>
    <row r="1171" spans="1:21" x14ac:dyDescent="0.25">
      <c r="A1171" s="13" t="str">
        <f t="shared" si="125"/>
        <v/>
      </c>
      <c r="B1171" s="55"/>
      <c r="C1171" s="22"/>
      <c r="D1171" s="23"/>
      <c r="E1171" s="16"/>
      <c r="F1171" s="16"/>
      <c r="G1171" s="72" t="str">
        <f>IF(OR(E1171="",F1171=""),"",NETWORKDAYS(E1171,F1171,Lister!$D$7:$D$13))</f>
        <v/>
      </c>
      <c r="H1171" s="19"/>
      <c r="I1171" s="32" t="str">
        <f t="shared" si="119"/>
        <v/>
      </c>
      <c r="J1171" s="18"/>
      <c r="K1171" s="18"/>
      <c r="L1171" s="46" t="str">
        <f t="shared" si="120"/>
        <v/>
      </c>
      <c r="M1171" s="20"/>
      <c r="N1171" s="31" t="str">
        <f t="shared" si="121"/>
        <v/>
      </c>
      <c r="O1171" s="20"/>
      <c r="P1171" s="20"/>
      <c r="Q1171" s="46" t="str">
        <f>IFERROR(MAX(IF(OR(O1171="",P1171=""),"",IF(AND(AND(MONTH(E1171)&gt;=7,MONTH(E1171)&lt;8),AND(MONTH(F1171)&gt;=7,MONTH(F1171)&lt;8)),(NETWORKDAYS(E1171,F1171,Lister!$D$7:$D$13)-O1171)*N1171/NETWORKDAYS(Lister!$D$19,Lister!$E$19,Lister!$D$7:$D$13),IF(AND(AND(MONTH(E1171)&gt;=7,MONTH(E1171)&lt;8),MONTH(F1171)&gt;7),(NETWORKDAYS(E1171,Lister!$E$19,Lister!$D$7:$D$13)-O1171)*N1171/NETWORKDAYS(Lister!$D$19,Lister!$E$19,Lister!$D$7:$D$13),IF(MONTH(E1171)&gt;7,0)))),0),"")</f>
        <v/>
      </c>
      <c r="R1171" s="46" t="str">
        <f>IFERROR(MAX(IF(OR(O1171="",P1171=""),"",IF(AND(AND(MONTH(E1171)&gt;=8,MONTH(E1171)&lt;9),AND(MONTH(F1171)&gt;=8,MONTH(F1171)&lt;9)),(NETWORKDAYS(E1171,F1171,Lister!$D$7:$D$13)-P1171)*N1171/NETWORKDAYS(Lister!$D$20,Lister!$E$20,Lister!$D$7:$D$13),IF(AND(MONTH(E1171)=7,MONTH(F1171)=8),(NETWORKDAYS(Lister!$D$20,F1171,Lister!$D$7:$D$13)-P1171)*N1171/NETWORKDAYS(Lister!$D$20,Lister!$E$20,Lister!$D$7:$D$13),IF(AND(MONTH(E1171)=7,MONTH(F1171)=7),0)))),0),"")</f>
        <v/>
      </c>
      <c r="S1171" s="31" t="str">
        <f t="shared" si="122"/>
        <v/>
      </c>
      <c r="T1171" s="31" t="str">
        <f t="shared" si="123"/>
        <v/>
      </c>
      <c r="U1171" s="51" t="str">
        <f t="shared" si="124"/>
        <v/>
      </c>
    </row>
    <row r="1172" spans="1:21" x14ac:dyDescent="0.25">
      <c r="A1172" s="13" t="str">
        <f t="shared" si="125"/>
        <v/>
      </c>
      <c r="B1172" s="55"/>
      <c r="C1172" s="22"/>
      <c r="D1172" s="23"/>
      <c r="E1172" s="16"/>
      <c r="F1172" s="16"/>
      <c r="G1172" s="72" t="str">
        <f>IF(OR(E1172="",F1172=""),"",NETWORKDAYS(E1172,F1172,Lister!$D$7:$D$13))</f>
        <v/>
      </c>
      <c r="H1172" s="19"/>
      <c r="I1172" s="32" t="str">
        <f t="shared" si="119"/>
        <v/>
      </c>
      <c r="J1172" s="18"/>
      <c r="K1172" s="18"/>
      <c r="L1172" s="46" t="str">
        <f t="shared" si="120"/>
        <v/>
      </c>
      <c r="M1172" s="20"/>
      <c r="N1172" s="31" t="str">
        <f t="shared" si="121"/>
        <v/>
      </c>
      <c r="O1172" s="20"/>
      <c r="P1172" s="20"/>
      <c r="Q1172" s="46" t="str">
        <f>IFERROR(MAX(IF(OR(O1172="",P1172=""),"",IF(AND(AND(MONTH(E1172)&gt;=7,MONTH(E1172)&lt;8),AND(MONTH(F1172)&gt;=7,MONTH(F1172)&lt;8)),(NETWORKDAYS(E1172,F1172,Lister!$D$7:$D$13)-O1172)*N1172/NETWORKDAYS(Lister!$D$19,Lister!$E$19,Lister!$D$7:$D$13),IF(AND(AND(MONTH(E1172)&gt;=7,MONTH(E1172)&lt;8),MONTH(F1172)&gt;7),(NETWORKDAYS(E1172,Lister!$E$19,Lister!$D$7:$D$13)-O1172)*N1172/NETWORKDAYS(Lister!$D$19,Lister!$E$19,Lister!$D$7:$D$13),IF(MONTH(E1172)&gt;7,0)))),0),"")</f>
        <v/>
      </c>
      <c r="R1172" s="46" t="str">
        <f>IFERROR(MAX(IF(OR(O1172="",P1172=""),"",IF(AND(AND(MONTH(E1172)&gt;=8,MONTH(E1172)&lt;9),AND(MONTH(F1172)&gt;=8,MONTH(F1172)&lt;9)),(NETWORKDAYS(E1172,F1172,Lister!$D$7:$D$13)-P1172)*N1172/NETWORKDAYS(Lister!$D$20,Lister!$E$20,Lister!$D$7:$D$13),IF(AND(MONTH(E1172)=7,MONTH(F1172)=8),(NETWORKDAYS(Lister!$D$20,F1172,Lister!$D$7:$D$13)-P1172)*N1172/NETWORKDAYS(Lister!$D$20,Lister!$E$20,Lister!$D$7:$D$13),IF(AND(MONTH(E1172)=7,MONTH(F1172)=7),0)))),0),"")</f>
        <v/>
      </c>
      <c r="S1172" s="31" t="str">
        <f t="shared" si="122"/>
        <v/>
      </c>
      <c r="T1172" s="31" t="str">
        <f t="shared" si="123"/>
        <v/>
      </c>
      <c r="U1172" s="51" t="str">
        <f t="shared" si="124"/>
        <v/>
      </c>
    </row>
    <row r="1173" spans="1:21" x14ac:dyDescent="0.25">
      <c r="A1173" s="13" t="str">
        <f t="shared" si="125"/>
        <v/>
      </c>
      <c r="B1173" s="55"/>
      <c r="C1173" s="22"/>
      <c r="D1173" s="23"/>
      <c r="E1173" s="16"/>
      <c r="F1173" s="16"/>
      <c r="G1173" s="72" t="str">
        <f>IF(OR(E1173="",F1173=""),"",NETWORKDAYS(E1173,F1173,Lister!$D$7:$D$13))</f>
        <v/>
      </c>
      <c r="H1173" s="19"/>
      <c r="I1173" s="32" t="str">
        <f t="shared" ref="I1173:I1236" si="126">IF(H1173="","",IF(H1173="Funktionær",0.75,IF(H1173="Ikke-funktionær",0.9,IF(H1173="Elev/lærling",0.9))))</f>
        <v/>
      </c>
      <c r="J1173" s="18"/>
      <c r="K1173" s="18"/>
      <c r="L1173" s="46" t="str">
        <f t="shared" ref="L1173:L1236" si="127">IF(J1173="","",J1173-K1173)</f>
        <v/>
      </c>
      <c r="M1173" s="20"/>
      <c r="N1173" s="31" t="str">
        <f t="shared" ref="N1173:N1236" si="128">IF(B1173="","",IF(L1173*I1173&gt;30000*IF(M1173&gt;37,37,M1173)/37,30000*IF(M1173&gt;37,37,M1173)/37,L1173*I1173))</f>
        <v/>
      </c>
      <c r="O1173" s="20"/>
      <c r="P1173" s="20"/>
      <c r="Q1173" s="46" t="str">
        <f>IFERROR(MAX(IF(OR(O1173="",P1173=""),"",IF(AND(AND(MONTH(E1173)&gt;=7,MONTH(E1173)&lt;8),AND(MONTH(F1173)&gt;=7,MONTH(F1173)&lt;8)),(NETWORKDAYS(E1173,F1173,Lister!$D$7:$D$13)-O1173)*N1173/NETWORKDAYS(Lister!$D$19,Lister!$E$19,Lister!$D$7:$D$13),IF(AND(AND(MONTH(E1173)&gt;=7,MONTH(E1173)&lt;8),MONTH(F1173)&gt;7),(NETWORKDAYS(E1173,Lister!$E$19,Lister!$D$7:$D$13)-O1173)*N1173/NETWORKDAYS(Lister!$D$19,Lister!$E$19,Lister!$D$7:$D$13),IF(MONTH(E1173)&gt;7,0)))),0),"")</f>
        <v/>
      </c>
      <c r="R1173" s="46" t="str">
        <f>IFERROR(MAX(IF(OR(O1173="",P1173=""),"",IF(AND(AND(MONTH(E1173)&gt;=8,MONTH(E1173)&lt;9),AND(MONTH(F1173)&gt;=8,MONTH(F1173)&lt;9)),(NETWORKDAYS(E1173,F1173,Lister!$D$7:$D$13)-P1173)*N1173/NETWORKDAYS(Lister!$D$20,Lister!$E$20,Lister!$D$7:$D$13),IF(AND(MONTH(E1173)=7,MONTH(F1173)=8),(NETWORKDAYS(Lister!$D$20,F1173,Lister!$D$7:$D$13)-P1173)*N1173/NETWORKDAYS(Lister!$D$20,Lister!$E$20,Lister!$D$7:$D$13),IF(AND(MONTH(E1173)=7,MONTH(F1173)=7),0)))),0),"")</f>
        <v/>
      </c>
      <c r="S1173" s="31" t="str">
        <f t="shared" ref="S1173:S1236" si="129">IFERROR(Q1173+R1173,"")</f>
        <v/>
      </c>
      <c r="T1173" s="31" t="str">
        <f t="shared" ref="T1173:T1236" si="130">IFERROR(21/31*N1173,"")</f>
        <v/>
      </c>
      <c r="U1173" s="51" t="str">
        <f t="shared" ref="U1173:U1236" si="131">IFERROR(MAX(IF(AND(ISNUMBER(Q1173),ISNUMBER(R1173)),IF(S1173-T1173&gt;N1173,N1173,S1173-T1173),""),0),"")</f>
        <v/>
      </c>
    </row>
    <row r="1174" spans="1:21" x14ac:dyDescent="0.25">
      <c r="A1174" s="13" t="str">
        <f t="shared" ref="A1174:A1237" si="132">IF(B1174="","",A1173+1)</f>
        <v/>
      </c>
      <c r="B1174" s="55"/>
      <c r="C1174" s="22"/>
      <c r="D1174" s="23"/>
      <c r="E1174" s="16"/>
      <c r="F1174" s="16"/>
      <c r="G1174" s="72" t="str">
        <f>IF(OR(E1174="",F1174=""),"",NETWORKDAYS(E1174,F1174,Lister!$D$7:$D$13))</f>
        <v/>
      </c>
      <c r="H1174" s="19"/>
      <c r="I1174" s="32" t="str">
        <f t="shared" si="126"/>
        <v/>
      </c>
      <c r="J1174" s="18"/>
      <c r="K1174" s="18"/>
      <c r="L1174" s="46" t="str">
        <f t="shared" si="127"/>
        <v/>
      </c>
      <c r="M1174" s="20"/>
      <c r="N1174" s="31" t="str">
        <f t="shared" si="128"/>
        <v/>
      </c>
      <c r="O1174" s="20"/>
      <c r="P1174" s="20"/>
      <c r="Q1174" s="46" t="str">
        <f>IFERROR(MAX(IF(OR(O1174="",P1174=""),"",IF(AND(AND(MONTH(E1174)&gt;=7,MONTH(E1174)&lt;8),AND(MONTH(F1174)&gt;=7,MONTH(F1174)&lt;8)),(NETWORKDAYS(E1174,F1174,Lister!$D$7:$D$13)-O1174)*N1174/NETWORKDAYS(Lister!$D$19,Lister!$E$19,Lister!$D$7:$D$13),IF(AND(AND(MONTH(E1174)&gt;=7,MONTH(E1174)&lt;8),MONTH(F1174)&gt;7),(NETWORKDAYS(E1174,Lister!$E$19,Lister!$D$7:$D$13)-O1174)*N1174/NETWORKDAYS(Lister!$D$19,Lister!$E$19,Lister!$D$7:$D$13),IF(MONTH(E1174)&gt;7,0)))),0),"")</f>
        <v/>
      </c>
      <c r="R1174" s="46" t="str">
        <f>IFERROR(MAX(IF(OR(O1174="",P1174=""),"",IF(AND(AND(MONTH(E1174)&gt;=8,MONTH(E1174)&lt;9),AND(MONTH(F1174)&gt;=8,MONTH(F1174)&lt;9)),(NETWORKDAYS(E1174,F1174,Lister!$D$7:$D$13)-P1174)*N1174/NETWORKDAYS(Lister!$D$20,Lister!$E$20,Lister!$D$7:$D$13),IF(AND(MONTH(E1174)=7,MONTH(F1174)=8),(NETWORKDAYS(Lister!$D$20,F1174,Lister!$D$7:$D$13)-P1174)*N1174/NETWORKDAYS(Lister!$D$20,Lister!$E$20,Lister!$D$7:$D$13),IF(AND(MONTH(E1174)=7,MONTH(F1174)=7),0)))),0),"")</f>
        <v/>
      </c>
      <c r="S1174" s="31" t="str">
        <f t="shared" si="129"/>
        <v/>
      </c>
      <c r="T1174" s="31" t="str">
        <f t="shared" si="130"/>
        <v/>
      </c>
      <c r="U1174" s="51" t="str">
        <f t="shared" si="131"/>
        <v/>
      </c>
    </row>
    <row r="1175" spans="1:21" x14ac:dyDescent="0.25">
      <c r="A1175" s="13" t="str">
        <f t="shared" si="132"/>
        <v/>
      </c>
      <c r="B1175" s="55"/>
      <c r="C1175" s="22"/>
      <c r="D1175" s="23"/>
      <c r="E1175" s="16"/>
      <c r="F1175" s="16"/>
      <c r="G1175" s="72" t="str">
        <f>IF(OR(E1175="",F1175=""),"",NETWORKDAYS(E1175,F1175,Lister!$D$7:$D$13))</f>
        <v/>
      </c>
      <c r="H1175" s="19"/>
      <c r="I1175" s="32" t="str">
        <f t="shared" si="126"/>
        <v/>
      </c>
      <c r="J1175" s="18"/>
      <c r="K1175" s="18"/>
      <c r="L1175" s="46" t="str">
        <f t="shared" si="127"/>
        <v/>
      </c>
      <c r="M1175" s="20"/>
      <c r="N1175" s="31" t="str">
        <f t="shared" si="128"/>
        <v/>
      </c>
      <c r="O1175" s="20"/>
      <c r="P1175" s="20"/>
      <c r="Q1175" s="46" t="str">
        <f>IFERROR(MAX(IF(OR(O1175="",P1175=""),"",IF(AND(AND(MONTH(E1175)&gt;=7,MONTH(E1175)&lt;8),AND(MONTH(F1175)&gt;=7,MONTH(F1175)&lt;8)),(NETWORKDAYS(E1175,F1175,Lister!$D$7:$D$13)-O1175)*N1175/NETWORKDAYS(Lister!$D$19,Lister!$E$19,Lister!$D$7:$D$13),IF(AND(AND(MONTH(E1175)&gt;=7,MONTH(E1175)&lt;8),MONTH(F1175)&gt;7),(NETWORKDAYS(E1175,Lister!$E$19,Lister!$D$7:$D$13)-O1175)*N1175/NETWORKDAYS(Lister!$D$19,Lister!$E$19,Lister!$D$7:$D$13),IF(MONTH(E1175)&gt;7,0)))),0),"")</f>
        <v/>
      </c>
      <c r="R1175" s="46" t="str">
        <f>IFERROR(MAX(IF(OR(O1175="",P1175=""),"",IF(AND(AND(MONTH(E1175)&gt;=8,MONTH(E1175)&lt;9),AND(MONTH(F1175)&gt;=8,MONTH(F1175)&lt;9)),(NETWORKDAYS(E1175,F1175,Lister!$D$7:$D$13)-P1175)*N1175/NETWORKDAYS(Lister!$D$20,Lister!$E$20,Lister!$D$7:$D$13),IF(AND(MONTH(E1175)=7,MONTH(F1175)=8),(NETWORKDAYS(Lister!$D$20,F1175,Lister!$D$7:$D$13)-P1175)*N1175/NETWORKDAYS(Lister!$D$20,Lister!$E$20,Lister!$D$7:$D$13),IF(AND(MONTH(E1175)=7,MONTH(F1175)=7),0)))),0),"")</f>
        <v/>
      </c>
      <c r="S1175" s="31" t="str">
        <f t="shared" si="129"/>
        <v/>
      </c>
      <c r="T1175" s="31" t="str">
        <f t="shared" si="130"/>
        <v/>
      </c>
      <c r="U1175" s="51" t="str">
        <f t="shared" si="131"/>
        <v/>
      </c>
    </row>
    <row r="1176" spans="1:21" x14ac:dyDescent="0.25">
      <c r="A1176" s="13" t="str">
        <f t="shared" si="132"/>
        <v/>
      </c>
      <c r="B1176" s="55"/>
      <c r="C1176" s="22"/>
      <c r="D1176" s="23"/>
      <c r="E1176" s="16"/>
      <c r="F1176" s="16"/>
      <c r="G1176" s="72" t="str">
        <f>IF(OR(E1176="",F1176=""),"",NETWORKDAYS(E1176,F1176,Lister!$D$7:$D$13))</f>
        <v/>
      </c>
      <c r="H1176" s="19"/>
      <c r="I1176" s="32" t="str">
        <f t="shared" si="126"/>
        <v/>
      </c>
      <c r="J1176" s="18"/>
      <c r="K1176" s="18"/>
      <c r="L1176" s="46" t="str">
        <f t="shared" si="127"/>
        <v/>
      </c>
      <c r="M1176" s="20"/>
      <c r="N1176" s="31" t="str">
        <f t="shared" si="128"/>
        <v/>
      </c>
      <c r="O1176" s="20"/>
      <c r="P1176" s="20"/>
      <c r="Q1176" s="46" t="str">
        <f>IFERROR(MAX(IF(OR(O1176="",P1176=""),"",IF(AND(AND(MONTH(E1176)&gt;=7,MONTH(E1176)&lt;8),AND(MONTH(F1176)&gt;=7,MONTH(F1176)&lt;8)),(NETWORKDAYS(E1176,F1176,Lister!$D$7:$D$13)-O1176)*N1176/NETWORKDAYS(Lister!$D$19,Lister!$E$19,Lister!$D$7:$D$13),IF(AND(AND(MONTH(E1176)&gt;=7,MONTH(E1176)&lt;8),MONTH(F1176)&gt;7),(NETWORKDAYS(E1176,Lister!$E$19,Lister!$D$7:$D$13)-O1176)*N1176/NETWORKDAYS(Lister!$D$19,Lister!$E$19,Lister!$D$7:$D$13),IF(MONTH(E1176)&gt;7,0)))),0),"")</f>
        <v/>
      </c>
      <c r="R1176" s="46" t="str">
        <f>IFERROR(MAX(IF(OR(O1176="",P1176=""),"",IF(AND(AND(MONTH(E1176)&gt;=8,MONTH(E1176)&lt;9),AND(MONTH(F1176)&gt;=8,MONTH(F1176)&lt;9)),(NETWORKDAYS(E1176,F1176,Lister!$D$7:$D$13)-P1176)*N1176/NETWORKDAYS(Lister!$D$20,Lister!$E$20,Lister!$D$7:$D$13),IF(AND(MONTH(E1176)=7,MONTH(F1176)=8),(NETWORKDAYS(Lister!$D$20,F1176,Lister!$D$7:$D$13)-P1176)*N1176/NETWORKDAYS(Lister!$D$20,Lister!$E$20,Lister!$D$7:$D$13),IF(AND(MONTH(E1176)=7,MONTH(F1176)=7),0)))),0),"")</f>
        <v/>
      </c>
      <c r="S1176" s="31" t="str">
        <f t="shared" si="129"/>
        <v/>
      </c>
      <c r="T1176" s="31" t="str">
        <f t="shared" si="130"/>
        <v/>
      </c>
      <c r="U1176" s="51" t="str">
        <f t="shared" si="131"/>
        <v/>
      </c>
    </row>
    <row r="1177" spans="1:21" x14ac:dyDescent="0.25">
      <c r="A1177" s="13" t="str">
        <f t="shared" si="132"/>
        <v/>
      </c>
      <c r="B1177" s="55"/>
      <c r="C1177" s="22"/>
      <c r="D1177" s="23"/>
      <c r="E1177" s="16"/>
      <c r="F1177" s="16"/>
      <c r="G1177" s="72" t="str">
        <f>IF(OR(E1177="",F1177=""),"",NETWORKDAYS(E1177,F1177,Lister!$D$7:$D$13))</f>
        <v/>
      </c>
      <c r="H1177" s="19"/>
      <c r="I1177" s="32" t="str">
        <f t="shared" si="126"/>
        <v/>
      </c>
      <c r="J1177" s="18"/>
      <c r="K1177" s="18"/>
      <c r="L1177" s="46" t="str">
        <f t="shared" si="127"/>
        <v/>
      </c>
      <c r="M1177" s="20"/>
      <c r="N1177" s="31" t="str">
        <f t="shared" si="128"/>
        <v/>
      </c>
      <c r="O1177" s="20"/>
      <c r="P1177" s="20"/>
      <c r="Q1177" s="46" t="str">
        <f>IFERROR(MAX(IF(OR(O1177="",P1177=""),"",IF(AND(AND(MONTH(E1177)&gt;=7,MONTH(E1177)&lt;8),AND(MONTH(F1177)&gt;=7,MONTH(F1177)&lt;8)),(NETWORKDAYS(E1177,F1177,Lister!$D$7:$D$13)-O1177)*N1177/NETWORKDAYS(Lister!$D$19,Lister!$E$19,Lister!$D$7:$D$13),IF(AND(AND(MONTH(E1177)&gt;=7,MONTH(E1177)&lt;8),MONTH(F1177)&gt;7),(NETWORKDAYS(E1177,Lister!$E$19,Lister!$D$7:$D$13)-O1177)*N1177/NETWORKDAYS(Lister!$D$19,Lister!$E$19,Lister!$D$7:$D$13),IF(MONTH(E1177)&gt;7,0)))),0),"")</f>
        <v/>
      </c>
      <c r="R1177" s="46" t="str">
        <f>IFERROR(MAX(IF(OR(O1177="",P1177=""),"",IF(AND(AND(MONTH(E1177)&gt;=8,MONTH(E1177)&lt;9),AND(MONTH(F1177)&gt;=8,MONTH(F1177)&lt;9)),(NETWORKDAYS(E1177,F1177,Lister!$D$7:$D$13)-P1177)*N1177/NETWORKDAYS(Lister!$D$20,Lister!$E$20,Lister!$D$7:$D$13),IF(AND(MONTH(E1177)=7,MONTH(F1177)=8),(NETWORKDAYS(Lister!$D$20,F1177,Lister!$D$7:$D$13)-P1177)*N1177/NETWORKDAYS(Lister!$D$20,Lister!$E$20,Lister!$D$7:$D$13),IF(AND(MONTH(E1177)=7,MONTH(F1177)=7),0)))),0),"")</f>
        <v/>
      </c>
      <c r="S1177" s="31" t="str">
        <f t="shared" si="129"/>
        <v/>
      </c>
      <c r="T1177" s="31" t="str">
        <f t="shared" si="130"/>
        <v/>
      </c>
      <c r="U1177" s="51" t="str">
        <f t="shared" si="131"/>
        <v/>
      </c>
    </row>
    <row r="1178" spans="1:21" x14ac:dyDescent="0.25">
      <c r="A1178" s="13" t="str">
        <f t="shared" si="132"/>
        <v/>
      </c>
      <c r="B1178" s="55"/>
      <c r="C1178" s="22"/>
      <c r="D1178" s="23"/>
      <c r="E1178" s="16"/>
      <c r="F1178" s="16"/>
      <c r="G1178" s="72" t="str">
        <f>IF(OR(E1178="",F1178=""),"",NETWORKDAYS(E1178,F1178,Lister!$D$7:$D$13))</f>
        <v/>
      </c>
      <c r="H1178" s="19"/>
      <c r="I1178" s="32" t="str">
        <f t="shared" si="126"/>
        <v/>
      </c>
      <c r="J1178" s="18"/>
      <c r="K1178" s="18"/>
      <c r="L1178" s="46" t="str">
        <f t="shared" si="127"/>
        <v/>
      </c>
      <c r="M1178" s="20"/>
      <c r="N1178" s="31" t="str">
        <f t="shared" si="128"/>
        <v/>
      </c>
      <c r="O1178" s="20"/>
      <c r="P1178" s="20"/>
      <c r="Q1178" s="46" t="str">
        <f>IFERROR(MAX(IF(OR(O1178="",P1178=""),"",IF(AND(AND(MONTH(E1178)&gt;=7,MONTH(E1178)&lt;8),AND(MONTH(F1178)&gt;=7,MONTH(F1178)&lt;8)),(NETWORKDAYS(E1178,F1178,Lister!$D$7:$D$13)-O1178)*N1178/NETWORKDAYS(Lister!$D$19,Lister!$E$19,Lister!$D$7:$D$13),IF(AND(AND(MONTH(E1178)&gt;=7,MONTH(E1178)&lt;8),MONTH(F1178)&gt;7),(NETWORKDAYS(E1178,Lister!$E$19,Lister!$D$7:$D$13)-O1178)*N1178/NETWORKDAYS(Lister!$D$19,Lister!$E$19,Lister!$D$7:$D$13),IF(MONTH(E1178)&gt;7,0)))),0),"")</f>
        <v/>
      </c>
      <c r="R1178" s="46" t="str">
        <f>IFERROR(MAX(IF(OR(O1178="",P1178=""),"",IF(AND(AND(MONTH(E1178)&gt;=8,MONTH(E1178)&lt;9),AND(MONTH(F1178)&gt;=8,MONTH(F1178)&lt;9)),(NETWORKDAYS(E1178,F1178,Lister!$D$7:$D$13)-P1178)*N1178/NETWORKDAYS(Lister!$D$20,Lister!$E$20,Lister!$D$7:$D$13),IF(AND(MONTH(E1178)=7,MONTH(F1178)=8),(NETWORKDAYS(Lister!$D$20,F1178,Lister!$D$7:$D$13)-P1178)*N1178/NETWORKDAYS(Lister!$D$20,Lister!$E$20,Lister!$D$7:$D$13),IF(AND(MONTH(E1178)=7,MONTH(F1178)=7),0)))),0),"")</f>
        <v/>
      </c>
      <c r="S1178" s="31" t="str">
        <f t="shared" si="129"/>
        <v/>
      </c>
      <c r="T1178" s="31" t="str">
        <f t="shared" si="130"/>
        <v/>
      </c>
      <c r="U1178" s="51" t="str">
        <f t="shared" si="131"/>
        <v/>
      </c>
    </row>
    <row r="1179" spans="1:21" x14ac:dyDescent="0.25">
      <c r="A1179" s="13" t="str">
        <f t="shared" si="132"/>
        <v/>
      </c>
      <c r="B1179" s="55"/>
      <c r="C1179" s="22"/>
      <c r="D1179" s="23"/>
      <c r="E1179" s="16"/>
      <c r="F1179" s="16"/>
      <c r="G1179" s="72" t="str">
        <f>IF(OR(E1179="",F1179=""),"",NETWORKDAYS(E1179,F1179,Lister!$D$7:$D$13))</f>
        <v/>
      </c>
      <c r="H1179" s="19"/>
      <c r="I1179" s="32" t="str">
        <f t="shared" si="126"/>
        <v/>
      </c>
      <c r="J1179" s="18"/>
      <c r="K1179" s="18"/>
      <c r="L1179" s="46" t="str">
        <f t="shared" si="127"/>
        <v/>
      </c>
      <c r="M1179" s="20"/>
      <c r="N1179" s="31" t="str">
        <f t="shared" si="128"/>
        <v/>
      </c>
      <c r="O1179" s="20"/>
      <c r="P1179" s="20"/>
      <c r="Q1179" s="46" t="str">
        <f>IFERROR(MAX(IF(OR(O1179="",P1179=""),"",IF(AND(AND(MONTH(E1179)&gt;=7,MONTH(E1179)&lt;8),AND(MONTH(F1179)&gt;=7,MONTH(F1179)&lt;8)),(NETWORKDAYS(E1179,F1179,Lister!$D$7:$D$13)-O1179)*N1179/NETWORKDAYS(Lister!$D$19,Lister!$E$19,Lister!$D$7:$D$13),IF(AND(AND(MONTH(E1179)&gt;=7,MONTH(E1179)&lt;8),MONTH(F1179)&gt;7),(NETWORKDAYS(E1179,Lister!$E$19,Lister!$D$7:$D$13)-O1179)*N1179/NETWORKDAYS(Lister!$D$19,Lister!$E$19,Lister!$D$7:$D$13),IF(MONTH(E1179)&gt;7,0)))),0),"")</f>
        <v/>
      </c>
      <c r="R1179" s="46" t="str">
        <f>IFERROR(MAX(IF(OR(O1179="",P1179=""),"",IF(AND(AND(MONTH(E1179)&gt;=8,MONTH(E1179)&lt;9),AND(MONTH(F1179)&gt;=8,MONTH(F1179)&lt;9)),(NETWORKDAYS(E1179,F1179,Lister!$D$7:$D$13)-P1179)*N1179/NETWORKDAYS(Lister!$D$20,Lister!$E$20,Lister!$D$7:$D$13),IF(AND(MONTH(E1179)=7,MONTH(F1179)=8),(NETWORKDAYS(Lister!$D$20,F1179,Lister!$D$7:$D$13)-P1179)*N1179/NETWORKDAYS(Lister!$D$20,Lister!$E$20,Lister!$D$7:$D$13),IF(AND(MONTH(E1179)=7,MONTH(F1179)=7),0)))),0),"")</f>
        <v/>
      </c>
      <c r="S1179" s="31" t="str">
        <f t="shared" si="129"/>
        <v/>
      </c>
      <c r="T1179" s="31" t="str">
        <f t="shared" si="130"/>
        <v/>
      </c>
      <c r="U1179" s="51" t="str">
        <f t="shared" si="131"/>
        <v/>
      </c>
    </row>
    <row r="1180" spans="1:21" x14ac:dyDescent="0.25">
      <c r="A1180" s="13" t="str">
        <f t="shared" si="132"/>
        <v/>
      </c>
      <c r="B1180" s="55"/>
      <c r="C1180" s="22"/>
      <c r="D1180" s="23"/>
      <c r="E1180" s="16"/>
      <c r="F1180" s="16"/>
      <c r="G1180" s="72" t="str">
        <f>IF(OR(E1180="",F1180=""),"",NETWORKDAYS(E1180,F1180,Lister!$D$7:$D$13))</f>
        <v/>
      </c>
      <c r="H1180" s="19"/>
      <c r="I1180" s="32" t="str">
        <f t="shared" si="126"/>
        <v/>
      </c>
      <c r="J1180" s="18"/>
      <c r="K1180" s="18"/>
      <c r="L1180" s="46" t="str">
        <f t="shared" si="127"/>
        <v/>
      </c>
      <c r="M1180" s="20"/>
      <c r="N1180" s="31" t="str">
        <f t="shared" si="128"/>
        <v/>
      </c>
      <c r="O1180" s="20"/>
      <c r="P1180" s="20"/>
      <c r="Q1180" s="46" t="str">
        <f>IFERROR(MAX(IF(OR(O1180="",P1180=""),"",IF(AND(AND(MONTH(E1180)&gt;=7,MONTH(E1180)&lt;8),AND(MONTH(F1180)&gt;=7,MONTH(F1180)&lt;8)),(NETWORKDAYS(E1180,F1180,Lister!$D$7:$D$13)-O1180)*N1180/NETWORKDAYS(Lister!$D$19,Lister!$E$19,Lister!$D$7:$D$13),IF(AND(AND(MONTH(E1180)&gt;=7,MONTH(E1180)&lt;8),MONTH(F1180)&gt;7),(NETWORKDAYS(E1180,Lister!$E$19,Lister!$D$7:$D$13)-O1180)*N1180/NETWORKDAYS(Lister!$D$19,Lister!$E$19,Lister!$D$7:$D$13),IF(MONTH(E1180)&gt;7,0)))),0),"")</f>
        <v/>
      </c>
      <c r="R1180" s="46" t="str">
        <f>IFERROR(MAX(IF(OR(O1180="",P1180=""),"",IF(AND(AND(MONTH(E1180)&gt;=8,MONTH(E1180)&lt;9),AND(MONTH(F1180)&gt;=8,MONTH(F1180)&lt;9)),(NETWORKDAYS(E1180,F1180,Lister!$D$7:$D$13)-P1180)*N1180/NETWORKDAYS(Lister!$D$20,Lister!$E$20,Lister!$D$7:$D$13),IF(AND(MONTH(E1180)=7,MONTH(F1180)=8),(NETWORKDAYS(Lister!$D$20,F1180,Lister!$D$7:$D$13)-P1180)*N1180/NETWORKDAYS(Lister!$D$20,Lister!$E$20,Lister!$D$7:$D$13),IF(AND(MONTH(E1180)=7,MONTH(F1180)=7),0)))),0),"")</f>
        <v/>
      </c>
      <c r="S1180" s="31" t="str">
        <f t="shared" si="129"/>
        <v/>
      </c>
      <c r="T1180" s="31" t="str">
        <f t="shared" si="130"/>
        <v/>
      </c>
      <c r="U1180" s="51" t="str">
        <f t="shared" si="131"/>
        <v/>
      </c>
    </row>
    <row r="1181" spans="1:21" x14ac:dyDescent="0.25">
      <c r="A1181" s="13" t="str">
        <f t="shared" si="132"/>
        <v/>
      </c>
      <c r="B1181" s="55"/>
      <c r="C1181" s="22"/>
      <c r="D1181" s="23"/>
      <c r="E1181" s="16"/>
      <c r="F1181" s="16"/>
      <c r="G1181" s="72" t="str">
        <f>IF(OR(E1181="",F1181=""),"",NETWORKDAYS(E1181,F1181,Lister!$D$7:$D$13))</f>
        <v/>
      </c>
      <c r="H1181" s="19"/>
      <c r="I1181" s="32" t="str">
        <f t="shared" si="126"/>
        <v/>
      </c>
      <c r="J1181" s="18"/>
      <c r="K1181" s="18"/>
      <c r="L1181" s="46" t="str">
        <f t="shared" si="127"/>
        <v/>
      </c>
      <c r="M1181" s="20"/>
      <c r="N1181" s="31" t="str">
        <f t="shared" si="128"/>
        <v/>
      </c>
      <c r="O1181" s="20"/>
      <c r="P1181" s="20"/>
      <c r="Q1181" s="46" t="str">
        <f>IFERROR(MAX(IF(OR(O1181="",P1181=""),"",IF(AND(AND(MONTH(E1181)&gt;=7,MONTH(E1181)&lt;8),AND(MONTH(F1181)&gt;=7,MONTH(F1181)&lt;8)),(NETWORKDAYS(E1181,F1181,Lister!$D$7:$D$13)-O1181)*N1181/NETWORKDAYS(Lister!$D$19,Lister!$E$19,Lister!$D$7:$D$13),IF(AND(AND(MONTH(E1181)&gt;=7,MONTH(E1181)&lt;8),MONTH(F1181)&gt;7),(NETWORKDAYS(E1181,Lister!$E$19,Lister!$D$7:$D$13)-O1181)*N1181/NETWORKDAYS(Lister!$D$19,Lister!$E$19,Lister!$D$7:$D$13),IF(MONTH(E1181)&gt;7,0)))),0),"")</f>
        <v/>
      </c>
      <c r="R1181" s="46" t="str">
        <f>IFERROR(MAX(IF(OR(O1181="",P1181=""),"",IF(AND(AND(MONTH(E1181)&gt;=8,MONTH(E1181)&lt;9),AND(MONTH(F1181)&gt;=8,MONTH(F1181)&lt;9)),(NETWORKDAYS(E1181,F1181,Lister!$D$7:$D$13)-P1181)*N1181/NETWORKDAYS(Lister!$D$20,Lister!$E$20,Lister!$D$7:$D$13),IF(AND(MONTH(E1181)=7,MONTH(F1181)=8),(NETWORKDAYS(Lister!$D$20,F1181,Lister!$D$7:$D$13)-P1181)*N1181/NETWORKDAYS(Lister!$D$20,Lister!$E$20,Lister!$D$7:$D$13),IF(AND(MONTH(E1181)=7,MONTH(F1181)=7),0)))),0),"")</f>
        <v/>
      </c>
      <c r="S1181" s="31" t="str">
        <f t="shared" si="129"/>
        <v/>
      </c>
      <c r="T1181" s="31" t="str">
        <f t="shared" si="130"/>
        <v/>
      </c>
      <c r="U1181" s="51" t="str">
        <f t="shared" si="131"/>
        <v/>
      </c>
    </row>
    <row r="1182" spans="1:21" x14ac:dyDescent="0.25">
      <c r="A1182" s="13" t="str">
        <f t="shared" si="132"/>
        <v/>
      </c>
      <c r="B1182" s="55"/>
      <c r="C1182" s="22"/>
      <c r="D1182" s="23"/>
      <c r="E1182" s="16"/>
      <c r="F1182" s="16"/>
      <c r="G1182" s="72" t="str">
        <f>IF(OR(E1182="",F1182=""),"",NETWORKDAYS(E1182,F1182,Lister!$D$7:$D$13))</f>
        <v/>
      </c>
      <c r="H1182" s="19"/>
      <c r="I1182" s="32" t="str">
        <f t="shared" si="126"/>
        <v/>
      </c>
      <c r="J1182" s="18"/>
      <c r="K1182" s="18"/>
      <c r="L1182" s="46" t="str">
        <f t="shared" si="127"/>
        <v/>
      </c>
      <c r="M1182" s="20"/>
      <c r="N1182" s="31" t="str">
        <f t="shared" si="128"/>
        <v/>
      </c>
      <c r="O1182" s="20"/>
      <c r="P1182" s="20"/>
      <c r="Q1182" s="46" t="str">
        <f>IFERROR(MAX(IF(OR(O1182="",P1182=""),"",IF(AND(AND(MONTH(E1182)&gt;=7,MONTH(E1182)&lt;8),AND(MONTH(F1182)&gt;=7,MONTH(F1182)&lt;8)),(NETWORKDAYS(E1182,F1182,Lister!$D$7:$D$13)-O1182)*N1182/NETWORKDAYS(Lister!$D$19,Lister!$E$19,Lister!$D$7:$D$13),IF(AND(AND(MONTH(E1182)&gt;=7,MONTH(E1182)&lt;8),MONTH(F1182)&gt;7),(NETWORKDAYS(E1182,Lister!$E$19,Lister!$D$7:$D$13)-O1182)*N1182/NETWORKDAYS(Lister!$D$19,Lister!$E$19,Lister!$D$7:$D$13),IF(MONTH(E1182)&gt;7,0)))),0),"")</f>
        <v/>
      </c>
      <c r="R1182" s="46" t="str">
        <f>IFERROR(MAX(IF(OR(O1182="",P1182=""),"",IF(AND(AND(MONTH(E1182)&gt;=8,MONTH(E1182)&lt;9),AND(MONTH(F1182)&gt;=8,MONTH(F1182)&lt;9)),(NETWORKDAYS(E1182,F1182,Lister!$D$7:$D$13)-P1182)*N1182/NETWORKDAYS(Lister!$D$20,Lister!$E$20,Lister!$D$7:$D$13),IF(AND(MONTH(E1182)=7,MONTH(F1182)=8),(NETWORKDAYS(Lister!$D$20,F1182,Lister!$D$7:$D$13)-P1182)*N1182/NETWORKDAYS(Lister!$D$20,Lister!$E$20,Lister!$D$7:$D$13),IF(AND(MONTH(E1182)=7,MONTH(F1182)=7),0)))),0),"")</f>
        <v/>
      </c>
      <c r="S1182" s="31" t="str">
        <f t="shared" si="129"/>
        <v/>
      </c>
      <c r="T1182" s="31" t="str">
        <f t="shared" si="130"/>
        <v/>
      </c>
      <c r="U1182" s="51" t="str">
        <f t="shared" si="131"/>
        <v/>
      </c>
    </row>
    <row r="1183" spans="1:21" x14ac:dyDescent="0.25">
      <c r="A1183" s="13" t="str">
        <f t="shared" si="132"/>
        <v/>
      </c>
      <c r="B1183" s="55"/>
      <c r="C1183" s="22"/>
      <c r="D1183" s="23"/>
      <c r="E1183" s="16"/>
      <c r="F1183" s="16"/>
      <c r="G1183" s="72" t="str">
        <f>IF(OR(E1183="",F1183=""),"",NETWORKDAYS(E1183,F1183,Lister!$D$7:$D$13))</f>
        <v/>
      </c>
      <c r="H1183" s="19"/>
      <c r="I1183" s="32" t="str">
        <f t="shared" si="126"/>
        <v/>
      </c>
      <c r="J1183" s="18"/>
      <c r="K1183" s="18"/>
      <c r="L1183" s="46" t="str">
        <f t="shared" si="127"/>
        <v/>
      </c>
      <c r="M1183" s="20"/>
      <c r="N1183" s="31" t="str">
        <f t="shared" si="128"/>
        <v/>
      </c>
      <c r="O1183" s="20"/>
      <c r="P1183" s="20"/>
      <c r="Q1183" s="46" t="str">
        <f>IFERROR(MAX(IF(OR(O1183="",P1183=""),"",IF(AND(AND(MONTH(E1183)&gt;=7,MONTH(E1183)&lt;8),AND(MONTH(F1183)&gt;=7,MONTH(F1183)&lt;8)),(NETWORKDAYS(E1183,F1183,Lister!$D$7:$D$13)-O1183)*N1183/NETWORKDAYS(Lister!$D$19,Lister!$E$19,Lister!$D$7:$D$13),IF(AND(AND(MONTH(E1183)&gt;=7,MONTH(E1183)&lt;8),MONTH(F1183)&gt;7),(NETWORKDAYS(E1183,Lister!$E$19,Lister!$D$7:$D$13)-O1183)*N1183/NETWORKDAYS(Lister!$D$19,Lister!$E$19,Lister!$D$7:$D$13),IF(MONTH(E1183)&gt;7,0)))),0),"")</f>
        <v/>
      </c>
      <c r="R1183" s="46" t="str">
        <f>IFERROR(MAX(IF(OR(O1183="",P1183=""),"",IF(AND(AND(MONTH(E1183)&gt;=8,MONTH(E1183)&lt;9),AND(MONTH(F1183)&gt;=8,MONTH(F1183)&lt;9)),(NETWORKDAYS(E1183,F1183,Lister!$D$7:$D$13)-P1183)*N1183/NETWORKDAYS(Lister!$D$20,Lister!$E$20,Lister!$D$7:$D$13),IF(AND(MONTH(E1183)=7,MONTH(F1183)=8),(NETWORKDAYS(Lister!$D$20,F1183,Lister!$D$7:$D$13)-P1183)*N1183/NETWORKDAYS(Lister!$D$20,Lister!$E$20,Lister!$D$7:$D$13),IF(AND(MONTH(E1183)=7,MONTH(F1183)=7),0)))),0),"")</f>
        <v/>
      </c>
      <c r="S1183" s="31" t="str">
        <f t="shared" si="129"/>
        <v/>
      </c>
      <c r="T1183" s="31" t="str">
        <f t="shared" si="130"/>
        <v/>
      </c>
      <c r="U1183" s="51" t="str">
        <f t="shared" si="131"/>
        <v/>
      </c>
    </row>
    <row r="1184" spans="1:21" x14ac:dyDescent="0.25">
      <c r="A1184" s="13" t="str">
        <f t="shared" si="132"/>
        <v/>
      </c>
      <c r="B1184" s="55"/>
      <c r="C1184" s="22"/>
      <c r="D1184" s="23"/>
      <c r="E1184" s="16"/>
      <c r="F1184" s="16"/>
      <c r="G1184" s="72" t="str">
        <f>IF(OR(E1184="",F1184=""),"",NETWORKDAYS(E1184,F1184,Lister!$D$7:$D$13))</f>
        <v/>
      </c>
      <c r="H1184" s="19"/>
      <c r="I1184" s="32" t="str">
        <f t="shared" si="126"/>
        <v/>
      </c>
      <c r="J1184" s="18"/>
      <c r="K1184" s="18"/>
      <c r="L1184" s="46" t="str">
        <f t="shared" si="127"/>
        <v/>
      </c>
      <c r="M1184" s="20"/>
      <c r="N1184" s="31" t="str">
        <f t="shared" si="128"/>
        <v/>
      </c>
      <c r="O1184" s="20"/>
      <c r="P1184" s="20"/>
      <c r="Q1184" s="46" t="str">
        <f>IFERROR(MAX(IF(OR(O1184="",P1184=""),"",IF(AND(AND(MONTH(E1184)&gt;=7,MONTH(E1184)&lt;8),AND(MONTH(F1184)&gt;=7,MONTH(F1184)&lt;8)),(NETWORKDAYS(E1184,F1184,Lister!$D$7:$D$13)-O1184)*N1184/NETWORKDAYS(Lister!$D$19,Lister!$E$19,Lister!$D$7:$D$13),IF(AND(AND(MONTH(E1184)&gt;=7,MONTH(E1184)&lt;8),MONTH(F1184)&gt;7),(NETWORKDAYS(E1184,Lister!$E$19,Lister!$D$7:$D$13)-O1184)*N1184/NETWORKDAYS(Lister!$D$19,Lister!$E$19,Lister!$D$7:$D$13),IF(MONTH(E1184)&gt;7,0)))),0),"")</f>
        <v/>
      </c>
      <c r="R1184" s="46" t="str">
        <f>IFERROR(MAX(IF(OR(O1184="",P1184=""),"",IF(AND(AND(MONTH(E1184)&gt;=8,MONTH(E1184)&lt;9),AND(MONTH(F1184)&gt;=8,MONTH(F1184)&lt;9)),(NETWORKDAYS(E1184,F1184,Lister!$D$7:$D$13)-P1184)*N1184/NETWORKDAYS(Lister!$D$20,Lister!$E$20,Lister!$D$7:$D$13),IF(AND(MONTH(E1184)=7,MONTH(F1184)=8),(NETWORKDAYS(Lister!$D$20,F1184,Lister!$D$7:$D$13)-P1184)*N1184/NETWORKDAYS(Lister!$D$20,Lister!$E$20,Lister!$D$7:$D$13),IF(AND(MONTH(E1184)=7,MONTH(F1184)=7),0)))),0),"")</f>
        <v/>
      </c>
      <c r="S1184" s="31" t="str">
        <f t="shared" si="129"/>
        <v/>
      </c>
      <c r="T1184" s="31" t="str">
        <f t="shared" si="130"/>
        <v/>
      </c>
      <c r="U1184" s="51" t="str">
        <f t="shared" si="131"/>
        <v/>
      </c>
    </row>
    <row r="1185" spans="1:21" x14ac:dyDescent="0.25">
      <c r="A1185" s="13" t="str">
        <f t="shared" si="132"/>
        <v/>
      </c>
      <c r="B1185" s="55"/>
      <c r="C1185" s="22"/>
      <c r="D1185" s="23"/>
      <c r="E1185" s="16"/>
      <c r="F1185" s="16"/>
      <c r="G1185" s="72" t="str">
        <f>IF(OR(E1185="",F1185=""),"",NETWORKDAYS(E1185,F1185,Lister!$D$7:$D$13))</f>
        <v/>
      </c>
      <c r="H1185" s="19"/>
      <c r="I1185" s="32" t="str">
        <f t="shared" si="126"/>
        <v/>
      </c>
      <c r="J1185" s="18"/>
      <c r="K1185" s="18"/>
      <c r="L1185" s="46" t="str">
        <f t="shared" si="127"/>
        <v/>
      </c>
      <c r="M1185" s="20"/>
      <c r="N1185" s="31" t="str">
        <f t="shared" si="128"/>
        <v/>
      </c>
      <c r="O1185" s="20"/>
      <c r="P1185" s="20"/>
      <c r="Q1185" s="46" t="str">
        <f>IFERROR(MAX(IF(OR(O1185="",P1185=""),"",IF(AND(AND(MONTH(E1185)&gt;=7,MONTH(E1185)&lt;8),AND(MONTH(F1185)&gt;=7,MONTH(F1185)&lt;8)),(NETWORKDAYS(E1185,F1185,Lister!$D$7:$D$13)-O1185)*N1185/NETWORKDAYS(Lister!$D$19,Lister!$E$19,Lister!$D$7:$D$13),IF(AND(AND(MONTH(E1185)&gt;=7,MONTH(E1185)&lt;8),MONTH(F1185)&gt;7),(NETWORKDAYS(E1185,Lister!$E$19,Lister!$D$7:$D$13)-O1185)*N1185/NETWORKDAYS(Lister!$D$19,Lister!$E$19,Lister!$D$7:$D$13),IF(MONTH(E1185)&gt;7,0)))),0),"")</f>
        <v/>
      </c>
      <c r="R1185" s="46" t="str">
        <f>IFERROR(MAX(IF(OR(O1185="",P1185=""),"",IF(AND(AND(MONTH(E1185)&gt;=8,MONTH(E1185)&lt;9),AND(MONTH(F1185)&gt;=8,MONTH(F1185)&lt;9)),(NETWORKDAYS(E1185,F1185,Lister!$D$7:$D$13)-P1185)*N1185/NETWORKDAYS(Lister!$D$20,Lister!$E$20,Lister!$D$7:$D$13),IF(AND(MONTH(E1185)=7,MONTH(F1185)=8),(NETWORKDAYS(Lister!$D$20,F1185,Lister!$D$7:$D$13)-P1185)*N1185/NETWORKDAYS(Lister!$D$20,Lister!$E$20,Lister!$D$7:$D$13),IF(AND(MONTH(E1185)=7,MONTH(F1185)=7),0)))),0),"")</f>
        <v/>
      </c>
      <c r="S1185" s="31" t="str">
        <f t="shared" si="129"/>
        <v/>
      </c>
      <c r="T1185" s="31" t="str">
        <f t="shared" si="130"/>
        <v/>
      </c>
      <c r="U1185" s="51" t="str">
        <f t="shared" si="131"/>
        <v/>
      </c>
    </row>
    <row r="1186" spans="1:21" x14ac:dyDescent="0.25">
      <c r="A1186" s="13" t="str">
        <f t="shared" si="132"/>
        <v/>
      </c>
      <c r="B1186" s="55"/>
      <c r="C1186" s="22"/>
      <c r="D1186" s="23"/>
      <c r="E1186" s="16"/>
      <c r="F1186" s="16"/>
      <c r="G1186" s="72" t="str">
        <f>IF(OR(E1186="",F1186=""),"",NETWORKDAYS(E1186,F1186,Lister!$D$7:$D$13))</f>
        <v/>
      </c>
      <c r="H1186" s="19"/>
      <c r="I1186" s="32" t="str">
        <f t="shared" si="126"/>
        <v/>
      </c>
      <c r="J1186" s="18"/>
      <c r="K1186" s="18"/>
      <c r="L1186" s="46" t="str">
        <f t="shared" si="127"/>
        <v/>
      </c>
      <c r="M1186" s="20"/>
      <c r="N1186" s="31" t="str">
        <f t="shared" si="128"/>
        <v/>
      </c>
      <c r="O1186" s="20"/>
      <c r="P1186" s="20"/>
      <c r="Q1186" s="46" t="str">
        <f>IFERROR(MAX(IF(OR(O1186="",P1186=""),"",IF(AND(AND(MONTH(E1186)&gt;=7,MONTH(E1186)&lt;8),AND(MONTH(F1186)&gt;=7,MONTH(F1186)&lt;8)),(NETWORKDAYS(E1186,F1186,Lister!$D$7:$D$13)-O1186)*N1186/NETWORKDAYS(Lister!$D$19,Lister!$E$19,Lister!$D$7:$D$13),IF(AND(AND(MONTH(E1186)&gt;=7,MONTH(E1186)&lt;8),MONTH(F1186)&gt;7),(NETWORKDAYS(E1186,Lister!$E$19,Lister!$D$7:$D$13)-O1186)*N1186/NETWORKDAYS(Lister!$D$19,Lister!$E$19,Lister!$D$7:$D$13),IF(MONTH(E1186)&gt;7,0)))),0),"")</f>
        <v/>
      </c>
      <c r="R1186" s="46" t="str">
        <f>IFERROR(MAX(IF(OR(O1186="",P1186=""),"",IF(AND(AND(MONTH(E1186)&gt;=8,MONTH(E1186)&lt;9),AND(MONTH(F1186)&gt;=8,MONTH(F1186)&lt;9)),(NETWORKDAYS(E1186,F1186,Lister!$D$7:$D$13)-P1186)*N1186/NETWORKDAYS(Lister!$D$20,Lister!$E$20,Lister!$D$7:$D$13),IF(AND(MONTH(E1186)=7,MONTH(F1186)=8),(NETWORKDAYS(Lister!$D$20,F1186,Lister!$D$7:$D$13)-P1186)*N1186/NETWORKDAYS(Lister!$D$20,Lister!$E$20,Lister!$D$7:$D$13),IF(AND(MONTH(E1186)=7,MONTH(F1186)=7),0)))),0),"")</f>
        <v/>
      </c>
      <c r="S1186" s="31" t="str">
        <f t="shared" si="129"/>
        <v/>
      </c>
      <c r="T1186" s="31" t="str">
        <f t="shared" si="130"/>
        <v/>
      </c>
      <c r="U1186" s="51" t="str">
        <f t="shared" si="131"/>
        <v/>
      </c>
    </row>
    <row r="1187" spans="1:21" x14ac:dyDescent="0.25">
      <c r="A1187" s="13" t="str">
        <f t="shared" si="132"/>
        <v/>
      </c>
      <c r="B1187" s="55"/>
      <c r="C1187" s="22"/>
      <c r="D1187" s="23"/>
      <c r="E1187" s="16"/>
      <c r="F1187" s="16"/>
      <c r="G1187" s="72" t="str">
        <f>IF(OR(E1187="",F1187=""),"",NETWORKDAYS(E1187,F1187,Lister!$D$7:$D$13))</f>
        <v/>
      </c>
      <c r="H1187" s="19"/>
      <c r="I1187" s="32" t="str">
        <f t="shared" si="126"/>
        <v/>
      </c>
      <c r="J1187" s="18"/>
      <c r="K1187" s="18"/>
      <c r="L1187" s="46" t="str">
        <f t="shared" si="127"/>
        <v/>
      </c>
      <c r="M1187" s="20"/>
      <c r="N1187" s="31" t="str">
        <f t="shared" si="128"/>
        <v/>
      </c>
      <c r="O1187" s="20"/>
      <c r="P1187" s="20"/>
      <c r="Q1187" s="46" t="str">
        <f>IFERROR(MAX(IF(OR(O1187="",P1187=""),"",IF(AND(AND(MONTH(E1187)&gt;=7,MONTH(E1187)&lt;8),AND(MONTH(F1187)&gt;=7,MONTH(F1187)&lt;8)),(NETWORKDAYS(E1187,F1187,Lister!$D$7:$D$13)-O1187)*N1187/NETWORKDAYS(Lister!$D$19,Lister!$E$19,Lister!$D$7:$D$13),IF(AND(AND(MONTH(E1187)&gt;=7,MONTH(E1187)&lt;8),MONTH(F1187)&gt;7),(NETWORKDAYS(E1187,Lister!$E$19,Lister!$D$7:$D$13)-O1187)*N1187/NETWORKDAYS(Lister!$D$19,Lister!$E$19,Lister!$D$7:$D$13),IF(MONTH(E1187)&gt;7,0)))),0),"")</f>
        <v/>
      </c>
      <c r="R1187" s="46" t="str">
        <f>IFERROR(MAX(IF(OR(O1187="",P1187=""),"",IF(AND(AND(MONTH(E1187)&gt;=8,MONTH(E1187)&lt;9),AND(MONTH(F1187)&gt;=8,MONTH(F1187)&lt;9)),(NETWORKDAYS(E1187,F1187,Lister!$D$7:$D$13)-P1187)*N1187/NETWORKDAYS(Lister!$D$20,Lister!$E$20,Lister!$D$7:$D$13),IF(AND(MONTH(E1187)=7,MONTH(F1187)=8),(NETWORKDAYS(Lister!$D$20,F1187,Lister!$D$7:$D$13)-P1187)*N1187/NETWORKDAYS(Lister!$D$20,Lister!$E$20,Lister!$D$7:$D$13),IF(AND(MONTH(E1187)=7,MONTH(F1187)=7),0)))),0),"")</f>
        <v/>
      </c>
      <c r="S1187" s="31" t="str">
        <f t="shared" si="129"/>
        <v/>
      </c>
      <c r="T1187" s="31" t="str">
        <f t="shared" si="130"/>
        <v/>
      </c>
      <c r="U1187" s="51" t="str">
        <f t="shared" si="131"/>
        <v/>
      </c>
    </row>
    <row r="1188" spans="1:21" x14ac:dyDescent="0.25">
      <c r="A1188" s="13" t="str">
        <f t="shared" si="132"/>
        <v/>
      </c>
      <c r="B1188" s="55"/>
      <c r="C1188" s="22"/>
      <c r="D1188" s="23"/>
      <c r="E1188" s="16"/>
      <c r="F1188" s="16"/>
      <c r="G1188" s="72" t="str">
        <f>IF(OR(E1188="",F1188=""),"",NETWORKDAYS(E1188,F1188,Lister!$D$7:$D$13))</f>
        <v/>
      </c>
      <c r="H1188" s="19"/>
      <c r="I1188" s="32" t="str">
        <f t="shared" si="126"/>
        <v/>
      </c>
      <c r="J1188" s="18"/>
      <c r="K1188" s="18"/>
      <c r="L1188" s="46" t="str">
        <f t="shared" si="127"/>
        <v/>
      </c>
      <c r="M1188" s="20"/>
      <c r="N1188" s="31" t="str">
        <f t="shared" si="128"/>
        <v/>
      </c>
      <c r="O1188" s="20"/>
      <c r="P1188" s="20"/>
      <c r="Q1188" s="46" t="str">
        <f>IFERROR(MAX(IF(OR(O1188="",P1188=""),"",IF(AND(AND(MONTH(E1188)&gt;=7,MONTH(E1188)&lt;8),AND(MONTH(F1188)&gt;=7,MONTH(F1188)&lt;8)),(NETWORKDAYS(E1188,F1188,Lister!$D$7:$D$13)-O1188)*N1188/NETWORKDAYS(Lister!$D$19,Lister!$E$19,Lister!$D$7:$D$13),IF(AND(AND(MONTH(E1188)&gt;=7,MONTH(E1188)&lt;8),MONTH(F1188)&gt;7),(NETWORKDAYS(E1188,Lister!$E$19,Lister!$D$7:$D$13)-O1188)*N1188/NETWORKDAYS(Lister!$D$19,Lister!$E$19,Lister!$D$7:$D$13),IF(MONTH(E1188)&gt;7,0)))),0),"")</f>
        <v/>
      </c>
      <c r="R1188" s="46" t="str">
        <f>IFERROR(MAX(IF(OR(O1188="",P1188=""),"",IF(AND(AND(MONTH(E1188)&gt;=8,MONTH(E1188)&lt;9),AND(MONTH(F1188)&gt;=8,MONTH(F1188)&lt;9)),(NETWORKDAYS(E1188,F1188,Lister!$D$7:$D$13)-P1188)*N1188/NETWORKDAYS(Lister!$D$20,Lister!$E$20,Lister!$D$7:$D$13),IF(AND(MONTH(E1188)=7,MONTH(F1188)=8),(NETWORKDAYS(Lister!$D$20,F1188,Lister!$D$7:$D$13)-P1188)*N1188/NETWORKDAYS(Lister!$D$20,Lister!$E$20,Lister!$D$7:$D$13),IF(AND(MONTH(E1188)=7,MONTH(F1188)=7),0)))),0),"")</f>
        <v/>
      </c>
      <c r="S1188" s="31" t="str">
        <f t="shared" si="129"/>
        <v/>
      </c>
      <c r="T1188" s="31" t="str">
        <f t="shared" si="130"/>
        <v/>
      </c>
      <c r="U1188" s="51" t="str">
        <f t="shared" si="131"/>
        <v/>
      </c>
    </row>
    <row r="1189" spans="1:21" x14ac:dyDescent="0.25">
      <c r="A1189" s="13" t="str">
        <f t="shared" si="132"/>
        <v/>
      </c>
      <c r="B1189" s="55"/>
      <c r="C1189" s="22"/>
      <c r="D1189" s="23"/>
      <c r="E1189" s="16"/>
      <c r="F1189" s="16"/>
      <c r="G1189" s="72" t="str">
        <f>IF(OR(E1189="",F1189=""),"",NETWORKDAYS(E1189,F1189,Lister!$D$7:$D$13))</f>
        <v/>
      </c>
      <c r="H1189" s="19"/>
      <c r="I1189" s="32" t="str">
        <f t="shared" si="126"/>
        <v/>
      </c>
      <c r="J1189" s="18"/>
      <c r="K1189" s="18"/>
      <c r="L1189" s="46" t="str">
        <f t="shared" si="127"/>
        <v/>
      </c>
      <c r="M1189" s="20"/>
      <c r="N1189" s="31" t="str">
        <f t="shared" si="128"/>
        <v/>
      </c>
      <c r="O1189" s="20"/>
      <c r="P1189" s="20"/>
      <c r="Q1189" s="46" t="str">
        <f>IFERROR(MAX(IF(OR(O1189="",P1189=""),"",IF(AND(AND(MONTH(E1189)&gt;=7,MONTH(E1189)&lt;8),AND(MONTH(F1189)&gt;=7,MONTH(F1189)&lt;8)),(NETWORKDAYS(E1189,F1189,Lister!$D$7:$D$13)-O1189)*N1189/NETWORKDAYS(Lister!$D$19,Lister!$E$19,Lister!$D$7:$D$13),IF(AND(AND(MONTH(E1189)&gt;=7,MONTH(E1189)&lt;8),MONTH(F1189)&gt;7),(NETWORKDAYS(E1189,Lister!$E$19,Lister!$D$7:$D$13)-O1189)*N1189/NETWORKDAYS(Lister!$D$19,Lister!$E$19,Lister!$D$7:$D$13),IF(MONTH(E1189)&gt;7,0)))),0),"")</f>
        <v/>
      </c>
      <c r="R1189" s="46" t="str">
        <f>IFERROR(MAX(IF(OR(O1189="",P1189=""),"",IF(AND(AND(MONTH(E1189)&gt;=8,MONTH(E1189)&lt;9),AND(MONTH(F1189)&gt;=8,MONTH(F1189)&lt;9)),(NETWORKDAYS(E1189,F1189,Lister!$D$7:$D$13)-P1189)*N1189/NETWORKDAYS(Lister!$D$20,Lister!$E$20,Lister!$D$7:$D$13),IF(AND(MONTH(E1189)=7,MONTH(F1189)=8),(NETWORKDAYS(Lister!$D$20,F1189,Lister!$D$7:$D$13)-P1189)*N1189/NETWORKDAYS(Lister!$D$20,Lister!$E$20,Lister!$D$7:$D$13),IF(AND(MONTH(E1189)=7,MONTH(F1189)=7),0)))),0),"")</f>
        <v/>
      </c>
      <c r="S1189" s="31" t="str">
        <f t="shared" si="129"/>
        <v/>
      </c>
      <c r="T1189" s="31" t="str">
        <f t="shared" si="130"/>
        <v/>
      </c>
      <c r="U1189" s="51" t="str">
        <f t="shared" si="131"/>
        <v/>
      </c>
    </row>
    <row r="1190" spans="1:21" x14ac:dyDescent="0.25">
      <c r="A1190" s="13" t="str">
        <f t="shared" si="132"/>
        <v/>
      </c>
      <c r="B1190" s="55"/>
      <c r="C1190" s="22"/>
      <c r="D1190" s="23"/>
      <c r="E1190" s="16"/>
      <c r="F1190" s="16"/>
      <c r="G1190" s="72" t="str">
        <f>IF(OR(E1190="",F1190=""),"",NETWORKDAYS(E1190,F1190,Lister!$D$7:$D$13))</f>
        <v/>
      </c>
      <c r="H1190" s="19"/>
      <c r="I1190" s="32" t="str">
        <f t="shared" si="126"/>
        <v/>
      </c>
      <c r="J1190" s="18"/>
      <c r="K1190" s="18"/>
      <c r="L1190" s="46" t="str">
        <f t="shared" si="127"/>
        <v/>
      </c>
      <c r="M1190" s="20"/>
      <c r="N1190" s="31" t="str">
        <f t="shared" si="128"/>
        <v/>
      </c>
      <c r="O1190" s="20"/>
      <c r="P1190" s="20"/>
      <c r="Q1190" s="46" t="str">
        <f>IFERROR(MAX(IF(OR(O1190="",P1190=""),"",IF(AND(AND(MONTH(E1190)&gt;=7,MONTH(E1190)&lt;8),AND(MONTH(F1190)&gt;=7,MONTH(F1190)&lt;8)),(NETWORKDAYS(E1190,F1190,Lister!$D$7:$D$13)-O1190)*N1190/NETWORKDAYS(Lister!$D$19,Lister!$E$19,Lister!$D$7:$D$13),IF(AND(AND(MONTH(E1190)&gt;=7,MONTH(E1190)&lt;8),MONTH(F1190)&gt;7),(NETWORKDAYS(E1190,Lister!$E$19,Lister!$D$7:$D$13)-O1190)*N1190/NETWORKDAYS(Lister!$D$19,Lister!$E$19,Lister!$D$7:$D$13),IF(MONTH(E1190)&gt;7,0)))),0),"")</f>
        <v/>
      </c>
      <c r="R1190" s="46" t="str">
        <f>IFERROR(MAX(IF(OR(O1190="",P1190=""),"",IF(AND(AND(MONTH(E1190)&gt;=8,MONTH(E1190)&lt;9),AND(MONTH(F1190)&gt;=8,MONTH(F1190)&lt;9)),(NETWORKDAYS(E1190,F1190,Lister!$D$7:$D$13)-P1190)*N1190/NETWORKDAYS(Lister!$D$20,Lister!$E$20,Lister!$D$7:$D$13),IF(AND(MONTH(E1190)=7,MONTH(F1190)=8),(NETWORKDAYS(Lister!$D$20,F1190,Lister!$D$7:$D$13)-P1190)*N1190/NETWORKDAYS(Lister!$D$20,Lister!$E$20,Lister!$D$7:$D$13),IF(AND(MONTH(E1190)=7,MONTH(F1190)=7),0)))),0),"")</f>
        <v/>
      </c>
      <c r="S1190" s="31" t="str">
        <f t="shared" si="129"/>
        <v/>
      </c>
      <c r="T1190" s="31" t="str">
        <f t="shared" si="130"/>
        <v/>
      </c>
      <c r="U1190" s="51" t="str">
        <f t="shared" si="131"/>
        <v/>
      </c>
    </row>
    <row r="1191" spans="1:21" x14ac:dyDescent="0.25">
      <c r="A1191" s="13" t="str">
        <f t="shared" si="132"/>
        <v/>
      </c>
      <c r="B1191" s="55"/>
      <c r="C1191" s="22"/>
      <c r="D1191" s="23"/>
      <c r="E1191" s="16"/>
      <c r="F1191" s="16"/>
      <c r="G1191" s="72" t="str">
        <f>IF(OR(E1191="",F1191=""),"",NETWORKDAYS(E1191,F1191,Lister!$D$7:$D$13))</f>
        <v/>
      </c>
      <c r="H1191" s="19"/>
      <c r="I1191" s="32" t="str">
        <f t="shared" si="126"/>
        <v/>
      </c>
      <c r="J1191" s="18"/>
      <c r="K1191" s="18"/>
      <c r="L1191" s="46" t="str">
        <f t="shared" si="127"/>
        <v/>
      </c>
      <c r="M1191" s="20"/>
      <c r="N1191" s="31" t="str">
        <f t="shared" si="128"/>
        <v/>
      </c>
      <c r="O1191" s="20"/>
      <c r="P1191" s="20"/>
      <c r="Q1191" s="46" t="str">
        <f>IFERROR(MAX(IF(OR(O1191="",P1191=""),"",IF(AND(AND(MONTH(E1191)&gt;=7,MONTH(E1191)&lt;8),AND(MONTH(F1191)&gt;=7,MONTH(F1191)&lt;8)),(NETWORKDAYS(E1191,F1191,Lister!$D$7:$D$13)-O1191)*N1191/NETWORKDAYS(Lister!$D$19,Lister!$E$19,Lister!$D$7:$D$13),IF(AND(AND(MONTH(E1191)&gt;=7,MONTH(E1191)&lt;8),MONTH(F1191)&gt;7),(NETWORKDAYS(E1191,Lister!$E$19,Lister!$D$7:$D$13)-O1191)*N1191/NETWORKDAYS(Lister!$D$19,Lister!$E$19,Lister!$D$7:$D$13),IF(MONTH(E1191)&gt;7,0)))),0),"")</f>
        <v/>
      </c>
      <c r="R1191" s="46" t="str">
        <f>IFERROR(MAX(IF(OR(O1191="",P1191=""),"",IF(AND(AND(MONTH(E1191)&gt;=8,MONTH(E1191)&lt;9),AND(MONTH(F1191)&gt;=8,MONTH(F1191)&lt;9)),(NETWORKDAYS(E1191,F1191,Lister!$D$7:$D$13)-P1191)*N1191/NETWORKDAYS(Lister!$D$20,Lister!$E$20,Lister!$D$7:$D$13),IF(AND(MONTH(E1191)=7,MONTH(F1191)=8),(NETWORKDAYS(Lister!$D$20,F1191,Lister!$D$7:$D$13)-P1191)*N1191/NETWORKDAYS(Lister!$D$20,Lister!$E$20,Lister!$D$7:$D$13),IF(AND(MONTH(E1191)=7,MONTH(F1191)=7),0)))),0),"")</f>
        <v/>
      </c>
      <c r="S1191" s="31" t="str">
        <f t="shared" si="129"/>
        <v/>
      </c>
      <c r="T1191" s="31" t="str">
        <f t="shared" si="130"/>
        <v/>
      </c>
      <c r="U1191" s="51" t="str">
        <f t="shared" si="131"/>
        <v/>
      </c>
    </row>
    <row r="1192" spans="1:21" x14ac:dyDescent="0.25">
      <c r="A1192" s="13" t="str">
        <f t="shared" si="132"/>
        <v/>
      </c>
      <c r="B1192" s="55"/>
      <c r="C1192" s="22"/>
      <c r="D1192" s="23"/>
      <c r="E1192" s="16"/>
      <c r="F1192" s="16"/>
      <c r="G1192" s="72" t="str">
        <f>IF(OR(E1192="",F1192=""),"",NETWORKDAYS(E1192,F1192,Lister!$D$7:$D$13))</f>
        <v/>
      </c>
      <c r="H1192" s="19"/>
      <c r="I1192" s="32" t="str">
        <f t="shared" si="126"/>
        <v/>
      </c>
      <c r="J1192" s="18"/>
      <c r="K1192" s="18"/>
      <c r="L1192" s="46" t="str">
        <f t="shared" si="127"/>
        <v/>
      </c>
      <c r="M1192" s="20"/>
      <c r="N1192" s="31" t="str">
        <f t="shared" si="128"/>
        <v/>
      </c>
      <c r="O1192" s="20"/>
      <c r="P1192" s="20"/>
      <c r="Q1192" s="46" t="str">
        <f>IFERROR(MAX(IF(OR(O1192="",P1192=""),"",IF(AND(AND(MONTH(E1192)&gt;=7,MONTH(E1192)&lt;8),AND(MONTH(F1192)&gt;=7,MONTH(F1192)&lt;8)),(NETWORKDAYS(E1192,F1192,Lister!$D$7:$D$13)-O1192)*N1192/NETWORKDAYS(Lister!$D$19,Lister!$E$19,Lister!$D$7:$D$13),IF(AND(AND(MONTH(E1192)&gt;=7,MONTH(E1192)&lt;8),MONTH(F1192)&gt;7),(NETWORKDAYS(E1192,Lister!$E$19,Lister!$D$7:$D$13)-O1192)*N1192/NETWORKDAYS(Lister!$D$19,Lister!$E$19,Lister!$D$7:$D$13),IF(MONTH(E1192)&gt;7,0)))),0),"")</f>
        <v/>
      </c>
      <c r="R1192" s="46" t="str">
        <f>IFERROR(MAX(IF(OR(O1192="",P1192=""),"",IF(AND(AND(MONTH(E1192)&gt;=8,MONTH(E1192)&lt;9),AND(MONTH(F1192)&gt;=8,MONTH(F1192)&lt;9)),(NETWORKDAYS(E1192,F1192,Lister!$D$7:$D$13)-P1192)*N1192/NETWORKDAYS(Lister!$D$20,Lister!$E$20,Lister!$D$7:$D$13),IF(AND(MONTH(E1192)=7,MONTH(F1192)=8),(NETWORKDAYS(Lister!$D$20,F1192,Lister!$D$7:$D$13)-P1192)*N1192/NETWORKDAYS(Lister!$D$20,Lister!$E$20,Lister!$D$7:$D$13),IF(AND(MONTH(E1192)=7,MONTH(F1192)=7),0)))),0),"")</f>
        <v/>
      </c>
      <c r="S1192" s="31" t="str">
        <f t="shared" si="129"/>
        <v/>
      </c>
      <c r="T1192" s="31" t="str">
        <f t="shared" si="130"/>
        <v/>
      </c>
      <c r="U1192" s="51" t="str">
        <f t="shared" si="131"/>
        <v/>
      </c>
    </row>
    <row r="1193" spans="1:21" x14ac:dyDescent="0.25">
      <c r="A1193" s="13" t="str">
        <f t="shared" si="132"/>
        <v/>
      </c>
      <c r="B1193" s="55"/>
      <c r="C1193" s="22"/>
      <c r="D1193" s="23"/>
      <c r="E1193" s="16"/>
      <c r="F1193" s="16"/>
      <c r="G1193" s="72" t="str">
        <f>IF(OR(E1193="",F1193=""),"",NETWORKDAYS(E1193,F1193,Lister!$D$7:$D$13))</f>
        <v/>
      </c>
      <c r="H1193" s="19"/>
      <c r="I1193" s="32" t="str">
        <f t="shared" si="126"/>
        <v/>
      </c>
      <c r="J1193" s="18"/>
      <c r="K1193" s="18"/>
      <c r="L1193" s="46" t="str">
        <f t="shared" si="127"/>
        <v/>
      </c>
      <c r="M1193" s="20"/>
      <c r="N1193" s="31" t="str">
        <f t="shared" si="128"/>
        <v/>
      </c>
      <c r="O1193" s="20"/>
      <c r="P1193" s="20"/>
      <c r="Q1193" s="46" t="str">
        <f>IFERROR(MAX(IF(OR(O1193="",P1193=""),"",IF(AND(AND(MONTH(E1193)&gt;=7,MONTH(E1193)&lt;8),AND(MONTH(F1193)&gt;=7,MONTH(F1193)&lt;8)),(NETWORKDAYS(E1193,F1193,Lister!$D$7:$D$13)-O1193)*N1193/NETWORKDAYS(Lister!$D$19,Lister!$E$19,Lister!$D$7:$D$13),IF(AND(AND(MONTH(E1193)&gt;=7,MONTH(E1193)&lt;8),MONTH(F1193)&gt;7),(NETWORKDAYS(E1193,Lister!$E$19,Lister!$D$7:$D$13)-O1193)*N1193/NETWORKDAYS(Lister!$D$19,Lister!$E$19,Lister!$D$7:$D$13),IF(MONTH(E1193)&gt;7,0)))),0),"")</f>
        <v/>
      </c>
      <c r="R1193" s="46" t="str">
        <f>IFERROR(MAX(IF(OR(O1193="",P1193=""),"",IF(AND(AND(MONTH(E1193)&gt;=8,MONTH(E1193)&lt;9),AND(MONTH(F1193)&gt;=8,MONTH(F1193)&lt;9)),(NETWORKDAYS(E1193,F1193,Lister!$D$7:$D$13)-P1193)*N1193/NETWORKDAYS(Lister!$D$20,Lister!$E$20,Lister!$D$7:$D$13),IF(AND(MONTH(E1193)=7,MONTH(F1193)=8),(NETWORKDAYS(Lister!$D$20,F1193,Lister!$D$7:$D$13)-P1193)*N1193/NETWORKDAYS(Lister!$D$20,Lister!$E$20,Lister!$D$7:$D$13),IF(AND(MONTH(E1193)=7,MONTH(F1193)=7),0)))),0),"")</f>
        <v/>
      </c>
      <c r="S1193" s="31" t="str">
        <f t="shared" si="129"/>
        <v/>
      </c>
      <c r="T1193" s="31" t="str">
        <f t="shared" si="130"/>
        <v/>
      </c>
      <c r="U1193" s="51" t="str">
        <f t="shared" si="131"/>
        <v/>
      </c>
    </row>
    <row r="1194" spans="1:21" x14ac:dyDescent="0.25">
      <c r="A1194" s="13" t="str">
        <f t="shared" si="132"/>
        <v/>
      </c>
      <c r="B1194" s="55"/>
      <c r="C1194" s="22"/>
      <c r="D1194" s="23"/>
      <c r="E1194" s="16"/>
      <c r="F1194" s="16"/>
      <c r="G1194" s="72" t="str">
        <f>IF(OR(E1194="",F1194=""),"",NETWORKDAYS(E1194,F1194,Lister!$D$7:$D$13))</f>
        <v/>
      </c>
      <c r="H1194" s="19"/>
      <c r="I1194" s="32" t="str">
        <f t="shared" si="126"/>
        <v/>
      </c>
      <c r="J1194" s="18"/>
      <c r="K1194" s="18"/>
      <c r="L1194" s="46" t="str">
        <f t="shared" si="127"/>
        <v/>
      </c>
      <c r="M1194" s="20"/>
      <c r="N1194" s="31" t="str">
        <f t="shared" si="128"/>
        <v/>
      </c>
      <c r="O1194" s="20"/>
      <c r="P1194" s="20"/>
      <c r="Q1194" s="46" t="str">
        <f>IFERROR(MAX(IF(OR(O1194="",P1194=""),"",IF(AND(AND(MONTH(E1194)&gt;=7,MONTH(E1194)&lt;8),AND(MONTH(F1194)&gt;=7,MONTH(F1194)&lt;8)),(NETWORKDAYS(E1194,F1194,Lister!$D$7:$D$13)-O1194)*N1194/NETWORKDAYS(Lister!$D$19,Lister!$E$19,Lister!$D$7:$D$13),IF(AND(AND(MONTH(E1194)&gt;=7,MONTH(E1194)&lt;8),MONTH(F1194)&gt;7),(NETWORKDAYS(E1194,Lister!$E$19,Lister!$D$7:$D$13)-O1194)*N1194/NETWORKDAYS(Lister!$D$19,Lister!$E$19,Lister!$D$7:$D$13),IF(MONTH(E1194)&gt;7,0)))),0),"")</f>
        <v/>
      </c>
      <c r="R1194" s="46" t="str">
        <f>IFERROR(MAX(IF(OR(O1194="",P1194=""),"",IF(AND(AND(MONTH(E1194)&gt;=8,MONTH(E1194)&lt;9),AND(MONTH(F1194)&gt;=8,MONTH(F1194)&lt;9)),(NETWORKDAYS(E1194,F1194,Lister!$D$7:$D$13)-P1194)*N1194/NETWORKDAYS(Lister!$D$20,Lister!$E$20,Lister!$D$7:$D$13),IF(AND(MONTH(E1194)=7,MONTH(F1194)=8),(NETWORKDAYS(Lister!$D$20,F1194,Lister!$D$7:$D$13)-P1194)*N1194/NETWORKDAYS(Lister!$D$20,Lister!$E$20,Lister!$D$7:$D$13),IF(AND(MONTH(E1194)=7,MONTH(F1194)=7),0)))),0),"")</f>
        <v/>
      </c>
      <c r="S1194" s="31" t="str">
        <f t="shared" si="129"/>
        <v/>
      </c>
      <c r="T1194" s="31" t="str">
        <f t="shared" si="130"/>
        <v/>
      </c>
      <c r="U1194" s="51" t="str">
        <f t="shared" si="131"/>
        <v/>
      </c>
    </row>
    <row r="1195" spans="1:21" x14ac:dyDescent="0.25">
      <c r="A1195" s="13" t="str">
        <f t="shared" si="132"/>
        <v/>
      </c>
      <c r="B1195" s="55"/>
      <c r="C1195" s="22"/>
      <c r="D1195" s="23"/>
      <c r="E1195" s="16"/>
      <c r="F1195" s="16"/>
      <c r="G1195" s="72" t="str">
        <f>IF(OR(E1195="",F1195=""),"",NETWORKDAYS(E1195,F1195,Lister!$D$7:$D$13))</f>
        <v/>
      </c>
      <c r="H1195" s="19"/>
      <c r="I1195" s="32" t="str">
        <f t="shared" si="126"/>
        <v/>
      </c>
      <c r="J1195" s="18"/>
      <c r="K1195" s="18"/>
      <c r="L1195" s="46" t="str">
        <f t="shared" si="127"/>
        <v/>
      </c>
      <c r="M1195" s="20"/>
      <c r="N1195" s="31" t="str">
        <f t="shared" si="128"/>
        <v/>
      </c>
      <c r="O1195" s="20"/>
      <c r="P1195" s="20"/>
      <c r="Q1195" s="46" t="str">
        <f>IFERROR(MAX(IF(OR(O1195="",P1195=""),"",IF(AND(AND(MONTH(E1195)&gt;=7,MONTH(E1195)&lt;8),AND(MONTH(F1195)&gt;=7,MONTH(F1195)&lt;8)),(NETWORKDAYS(E1195,F1195,Lister!$D$7:$D$13)-O1195)*N1195/NETWORKDAYS(Lister!$D$19,Lister!$E$19,Lister!$D$7:$D$13),IF(AND(AND(MONTH(E1195)&gt;=7,MONTH(E1195)&lt;8),MONTH(F1195)&gt;7),(NETWORKDAYS(E1195,Lister!$E$19,Lister!$D$7:$D$13)-O1195)*N1195/NETWORKDAYS(Lister!$D$19,Lister!$E$19,Lister!$D$7:$D$13),IF(MONTH(E1195)&gt;7,0)))),0),"")</f>
        <v/>
      </c>
      <c r="R1195" s="46" t="str">
        <f>IFERROR(MAX(IF(OR(O1195="",P1195=""),"",IF(AND(AND(MONTH(E1195)&gt;=8,MONTH(E1195)&lt;9),AND(MONTH(F1195)&gt;=8,MONTH(F1195)&lt;9)),(NETWORKDAYS(E1195,F1195,Lister!$D$7:$D$13)-P1195)*N1195/NETWORKDAYS(Lister!$D$20,Lister!$E$20,Lister!$D$7:$D$13),IF(AND(MONTH(E1195)=7,MONTH(F1195)=8),(NETWORKDAYS(Lister!$D$20,F1195,Lister!$D$7:$D$13)-P1195)*N1195/NETWORKDAYS(Lister!$D$20,Lister!$E$20,Lister!$D$7:$D$13),IF(AND(MONTH(E1195)=7,MONTH(F1195)=7),0)))),0),"")</f>
        <v/>
      </c>
      <c r="S1195" s="31" t="str">
        <f t="shared" si="129"/>
        <v/>
      </c>
      <c r="T1195" s="31" t="str">
        <f t="shared" si="130"/>
        <v/>
      </c>
      <c r="U1195" s="51" t="str">
        <f t="shared" si="131"/>
        <v/>
      </c>
    </row>
    <row r="1196" spans="1:21" x14ac:dyDescent="0.25">
      <c r="A1196" s="13" t="str">
        <f t="shared" si="132"/>
        <v/>
      </c>
      <c r="B1196" s="55"/>
      <c r="C1196" s="22"/>
      <c r="D1196" s="23"/>
      <c r="E1196" s="16"/>
      <c r="F1196" s="16"/>
      <c r="G1196" s="72" t="str">
        <f>IF(OR(E1196="",F1196=""),"",NETWORKDAYS(E1196,F1196,Lister!$D$7:$D$13))</f>
        <v/>
      </c>
      <c r="H1196" s="19"/>
      <c r="I1196" s="32" t="str">
        <f t="shared" si="126"/>
        <v/>
      </c>
      <c r="J1196" s="18"/>
      <c r="K1196" s="18"/>
      <c r="L1196" s="46" t="str">
        <f t="shared" si="127"/>
        <v/>
      </c>
      <c r="M1196" s="20"/>
      <c r="N1196" s="31" t="str">
        <f t="shared" si="128"/>
        <v/>
      </c>
      <c r="O1196" s="20"/>
      <c r="P1196" s="20"/>
      <c r="Q1196" s="46" t="str">
        <f>IFERROR(MAX(IF(OR(O1196="",P1196=""),"",IF(AND(AND(MONTH(E1196)&gt;=7,MONTH(E1196)&lt;8),AND(MONTH(F1196)&gt;=7,MONTH(F1196)&lt;8)),(NETWORKDAYS(E1196,F1196,Lister!$D$7:$D$13)-O1196)*N1196/NETWORKDAYS(Lister!$D$19,Lister!$E$19,Lister!$D$7:$D$13),IF(AND(AND(MONTH(E1196)&gt;=7,MONTH(E1196)&lt;8),MONTH(F1196)&gt;7),(NETWORKDAYS(E1196,Lister!$E$19,Lister!$D$7:$D$13)-O1196)*N1196/NETWORKDAYS(Lister!$D$19,Lister!$E$19,Lister!$D$7:$D$13),IF(MONTH(E1196)&gt;7,0)))),0),"")</f>
        <v/>
      </c>
      <c r="R1196" s="46" t="str">
        <f>IFERROR(MAX(IF(OR(O1196="",P1196=""),"",IF(AND(AND(MONTH(E1196)&gt;=8,MONTH(E1196)&lt;9),AND(MONTH(F1196)&gt;=8,MONTH(F1196)&lt;9)),(NETWORKDAYS(E1196,F1196,Lister!$D$7:$D$13)-P1196)*N1196/NETWORKDAYS(Lister!$D$20,Lister!$E$20,Lister!$D$7:$D$13),IF(AND(MONTH(E1196)=7,MONTH(F1196)=8),(NETWORKDAYS(Lister!$D$20,F1196,Lister!$D$7:$D$13)-P1196)*N1196/NETWORKDAYS(Lister!$D$20,Lister!$E$20,Lister!$D$7:$D$13),IF(AND(MONTH(E1196)=7,MONTH(F1196)=7),0)))),0),"")</f>
        <v/>
      </c>
      <c r="S1196" s="31" t="str">
        <f t="shared" si="129"/>
        <v/>
      </c>
      <c r="T1196" s="31" t="str">
        <f t="shared" si="130"/>
        <v/>
      </c>
      <c r="U1196" s="51" t="str">
        <f t="shared" si="131"/>
        <v/>
      </c>
    </row>
    <row r="1197" spans="1:21" x14ac:dyDescent="0.25">
      <c r="A1197" s="13" t="str">
        <f t="shared" si="132"/>
        <v/>
      </c>
      <c r="B1197" s="55"/>
      <c r="C1197" s="22"/>
      <c r="D1197" s="23"/>
      <c r="E1197" s="16"/>
      <c r="F1197" s="16"/>
      <c r="G1197" s="72" t="str">
        <f>IF(OR(E1197="",F1197=""),"",NETWORKDAYS(E1197,F1197,Lister!$D$7:$D$13))</f>
        <v/>
      </c>
      <c r="H1197" s="19"/>
      <c r="I1197" s="32" t="str">
        <f t="shared" si="126"/>
        <v/>
      </c>
      <c r="J1197" s="18"/>
      <c r="K1197" s="18"/>
      <c r="L1197" s="46" t="str">
        <f t="shared" si="127"/>
        <v/>
      </c>
      <c r="M1197" s="20"/>
      <c r="N1197" s="31" t="str">
        <f t="shared" si="128"/>
        <v/>
      </c>
      <c r="O1197" s="20"/>
      <c r="P1197" s="20"/>
      <c r="Q1197" s="46" t="str">
        <f>IFERROR(MAX(IF(OR(O1197="",P1197=""),"",IF(AND(AND(MONTH(E1197)&gt;=7,MONTH(E1197)&lt;8),AND(MONTH(F1197)&gt;=7,MONTH(F1197)&lt;8)),(NETWORKDAYS(E1197,F1197,Lister!$D$7:$D$13)-O1197)*N1197/NETWORKDAYS(Lister!$D$19,Lister!$E$19,Lister!$D$7:$D$13),IF(AND(AND(MONTH(E1197)&gt;=7,MONTH(E1197)&lt;8),MONTH(F1197)&gt;7),(NETWORKDAYS(E1197,Lister!$E$19,Lister!$D$7:$D$13)-O1197)*N1197/NETWORKDAYS(Lister!$D$19,Lister!$E$19,Lister!$D$7:$D$13),IF(MONTH(E1197)&gt;7,0)))),0),"")</f>
        <v/>
      </c>
      <c r="R1197" s="46" t="str">
        <f>IFERROR(MAX(IF(OR(O1197="",P1197=""),"",IF(AND(AND(MONTH(E1197)&gt;=8,MONTH(E1197)&lt;9),AND(MONTH(F1197)&gt;=8,MONTH(F1197)&lt;9)),(NETWORKDAYS(E1197,F1197,Lister!$D$7:$D$13)-P1197)*N1197/NETWORKDAYS(Lister!$D$20,Lister!$E$20,Lister!$D$7:$D$13),IF(AND(MONTH(E1197)=7,MONTH(F1197)=8),(NETWORKDAYS(Lister!$D$20,F1197,Lister!$D$7:$D$13)-P1197)*N1197/NETWORKDAYS(Lister!$D$20,Lister!$E$20,Lister!$D$7:$D$13),IF(AND(MONTH(E1197)=7,MONTH(F1197)=7),0)))),0),"")</f>
        <v/>
      </c>
      <c r="S1197" s="31" t="str">
        <f t="shared" si="129"/>
        <v/>
      </c>
      <c r="T1197" s="31" t="str">
        <f t="shared" si="130"/>
        <v/>
      </c>
      <c r="U1197" s="51" t="str">
        <f t="shared" si="131"/>
        <v/>
      </c>
    </row>
    <row r="1198" spans="1:21" x14ac:dyDescent="0.25">
      <c r="A1198" s="13" t="str">
        <f t="shared" si="132"/>
        <v/>
      </c>
      <c r="B1198" s="55"/>
      <c r="C1198" s="22"/>
      <c r="D1198" s="23"/>
      <c r="E1198" s="16"/>
      <c r="F1198" s="16"/>
      <c r="G1198" s="72" t="str">
        <f>IF(OR(E1198="",F1198=""),"",NETWORKDAYS(E1198,F1198,Lister!$D$7:$D$13))</f>
        <v/>
      </c>
      <c r="H1198" s="19"/>
      <c r="I1198" s="32" t="str">
        <f t="shared" si="126"/>
        <v/>
      </c>
      <c r="J1198" s="18"/>
      <c r="K1198" s="18"/>
      <c r="L1198" s="46" t="str">
        <f t="shared" si="127"/>
        <v/>
      </c>
      <c r="M1198" s="20"/>
      <c r="N1198" s="31" t="str">
        <f t="shared" si="128"/>
        <v/>
      </c>
      <c r="O1198" s="20"/>
      <c r="P1198" s="20"/>
      <c r="Q1198" s="46" t="str">
        <f>IFERROR(MAX(IF(OR(O1198="",P1198=""),"",IF(AND(AND(MONTH(E1198)&gt;=7,MONTH(E1198)&lt;8),AND(MONTH(F1198)&gt;=7,MONTH(F1198)&lt;8)),(NETWORKDAYS(E1198,F1198,Lister!$D$7:$D$13)-O1198)*N1198/NETWORKDAYS(Lister!$D$19,Lister!$E$19,Lister!$D$7:$D$13),IF(AND(AND(MONTH(E1198)&gt;=7,MONTH(E1198)&lt;8),MONTH(F1198)&gt;7),(NETWORKDAYS(E1198,Lister!$E$19,Lister!$D$7:$D$13)-O1198)*N1198/NETWORKDAYS(Lister!$D$19,Lister!$E$19,Lister!$D$7:$D$13),IF(MONTH(E1198)&gt;7,0)))),0),"")</f>
        <v/>
      </c>
      <c r="R1198" s="46" t="str">
        <f>IFERROR(MAX(IF(OR(O1198="",P1198=""),"",IF(AND(AND(MONTH(E1198)&gt;=8,MONTH(E1198)&lt;9),AND(MONTH(F1198)&gt;=8,MONTH(F1198)&lt;9)),(NETWORKDAYS(E1198,F1198,Lister!$D$7:$D$13)-P1198)*N1198/NETWORKDAYS(Lister!$D$20,Lister!$E$20,Lister!$D$7:$D$13),IF(AND(MONTH(E1198)=7,MONTH(F1198)=8),(NETWORKDAYS(Lister!$D$20,F1198,Lister!$D$7:$D$13)-P1198)*N1198/NETWORKDAYS(Lister!$D$20,Lister!$E$20,Lister!$D$7:$D$13),IF(AND(MONTH(E1198)=7,MONTH(F1198)=7),0)))),0),"")</f>
        <v/>
      </c>
      <c r="S1198" s="31" t="str">
        <f t="shared" si="129"/>
        <v/>
      </c>
      <c r="T1198" s="31" t="str">
        <f t="shared" si="130"/>
        <v/>
      </c>
      <c r="U1198" s="51" t="str">
        <f t="shared" si="131"/>
        <v/>
      </c>
    </row>
    <row r="1199" spans="1:21" x14ac:dyDescent="0.25">
      <c r="A1199" s="13" t="str">
        <f t="shared" si="132"/>
        <v/>
      </c>
      <c r="B1199" s="55"/>
      <c r="C1199" s="22"/>
      <c r="D1199" s="23"/>
      <c r="E1199" s="16"/>
      <c r="F1199" s="16"/>
      <c r="G1199" s="72" t="str">
        <f>IF(OR(E1199="",F1199=""),"",NETWORKDAYS(E1199,F1199,Lister!$D$7:$D$13))</f>
        <v/>
      </c>
      <c r="H1199" s="19"/>
      <c r="I1199" s="32" t="str">
        <f t="shared" si="126"/>
        <v/>
      </c>
      <c r="J1199" s="18"/>
      <c r="K1199" s="18"/>
      <c r="L1199" s="46" t="str">
        <f t="shared" si="127"/>
        <v/>
      </c>
      <c r="M1199" s="20"/>
      <c r="N1199" s="31" t="str">
        <f t="shared" si="128"/>
        <v/>
      </c>
      <c r="O1199" s="20"/>
      <c r="P1199" s="20"/>
      <c r="Q1199" s="46" t="str">
        <f>IFERROR(MAX(IF(OR(O1199="",P1199=""),"",IF(AND(AND(MONTH(E1199)&gt;=7,MONTH(E1199)&lt;8),AND(MONTH(F1199)&gt;=7,MONTH(F1199)&lt;8)),(NETWORKDAYS(E1199,F1199,Lister!$D$7:$D$13)-O1199)*N1199/NETWORKDAYS(Lister!$D$19,Lister!$E$19,Lister!$D$7:$D$13),IF(AND(AND(MONTH(E1199)&gt;=7,MONTH(E1199)&lt;8),MONTH(F1199)&gt;7),(NETWORKDAYS(E1199,Lister!$E$19,Lister!$D$7:$D$13)-O1199)*N1199/NETWORKDAYS(Lister!$D$19,Lister!$E$19,Lister!$D$7:$D$13),IF(MONTH(E1199)&gt;7,0)))),0),"")</f>
        <v/>
      </c>
      <c r="R1199" s="46" t="str">
        <f>IFERROR(MAX(IF(OR(O1199="",P1199=""),"",IF(AND(AND(MONTH(E1199)&gt;=8,MONTH(E1199)&lt;9),AND(MONTH(F1199)&gt;=8,MONTH(F1199)&lt;9)),(NETWORKDAYS(E1199,F1199,Lister!$D$7:$D$13)-P1199)*N1199/NETWORKDAYS(Lister!$D$20,Lister!$E$20,Lister!$D$7:$D$13),IF(AND(MONTH(E1199)=7,MONTH(F1199)=8),(NETWORKDAYS(Lister!$D$20,F1199,Lister!$D$7:$D$13)-P1199)*N1199/NETWORKDAYS(Lister!$D$20,Lister!$E$20,Lister!$D$7:$D$13),IF(AND(MONTH(E1199)=7,MONTH(F1199)=7),0)))),0),"")</f>
        <v/>
      </c>
      <c r="S1199" s="31" t="str">
        <f t="shared" si="129"/>
        <v/>
      </c>
      <c r="T1199" s="31" t="str">
        <f t="shared" si="130"/>
        <v/>
      </c>
      <c r="U1199" s="51" t="str">
        <f t="shared" si="131"/>
        <v/>
      </c>
    </row>
    <row r="1200" spans="1:21" x14ac:dyDescent="0.25">
      <c r="A1200" s="13" t="str">
        <f t="shared" si="132"/>
        <v/>
      </c>
      <c r="B1200" s="55"/>
      <c r="C1200" s="22"/>
      <c r="D1200" s="23"/>
      <c r="E1200" s="16"/>
      <c r="F1200" s="16"/>
      <c r="G1200" s="72" t="str">
        <f>IF(OR(E1200="",F1200=""),"",NETWORKDAYS(E1200,F1200,Lister!$D$7:$D$13))</f>
        <v/>
      </c>
      <c r="H1200" s="19"/>
      <c r="I1200" s="32" t="str">
        <f t="shared" si="126"/>
        <v/>
      </c>
      <c r="J1200" s="18"/>
      <c r="K1200" s="18"/>
      <c r="L1200" s="46" t="str">
        <f t="shared" si="127"/>
        <v/>
      </c>
      <c r="M1200" s="20"/>
      <c r="N1200" s="31" t="str">
        <f t="shared" si="128"/>
        <v/>
      </c>
      <c r="O1200" s="20"/>
      <c r="P1200" s="20"/>
      <c r="Q1200" s="46" t="str">
        <f>IFERROR(MAX(IF(OR(O1200="",P1200=""),"",IF(AND(AND(MONTH(E1200)&gt;=7,MONTH(E1200)&lt;8),AND(MONTH(F1200)&gt;=7,MONTH(F1200)&lt;8)),(NETWORKDAYS(E1200,F1200,Lister!$D$7:$D$13)-O1200)*N1200/NETWORKDAYS(Lister!$D$19,Lister!$E$19,Lister!$D$7:$D$13),IF(AND(AND(MONTH(E1200)&gt;=7,MONTH(E1200)&lt;8),MONTH(F1200)&gt;7),(NETWORKDAYS(E1200,Lister!$E$19,Lister!$D$7:$D$13)-O1200)*N1200/NETWORKDAYS(Lister!$D$19,Lister!$E$19,Lister!$D$7:$D$13),IF(MONTH(E1200)&gt;7,0)))),0),"")</f>
        <v/>
      </c>
      <c r="R1200" s="46" t="str">
        <f>IFERROR(MAX(IF(OR(O1200="",P1200=""),"",IF(AND(AND(MONTH(E1200)&gt;=8,MONTH(E1200)&lt;9),AND(MONTH(F1200)&gt;=8,MONTH(F1200)&lt;9)),(NETWORKDAYS(E1200,F1200,Lister!$D$7:$D$13)-P1200)*N1200/NETWORKDAYS(Lister!$D$20,Lister!$E$20,Lister!$D$7:$D$13),IF(AND(MONTH(E1200)=7,MONTH(F1200)=8),(NETWORKDAYS(Lister!$D$20,F1200,Lister!$D$7:$D$13)-P1200)*N1200/NETWORKDAYS(Lister!$D$20,Lister!$E$20,Lister!$D$7:$D$13),IF(AND(MONTH(E1200)=7,MONTH(F1200)=7),0)))),0),"")</f>
        <v/>
      </c>
      <c r="S1200" s="31" t="str">
        <f t="shared" si="129"/>
        <v/>
      </c>
      <c r="T1200" s="31" t="str">
        <f t="shared" si="130"/>
        <v/>
      </c>
      <c r="U1200" s="51" t="str">
        <f t="shared" si="131"/>
        <v/>
      </c>
    </row>
    <row r="1201" spans="1:21" x14ac:dyDescent="0.25">
      <c r="A1201" s="13" t="str">
        <f t="shared" si="132"/>
        <v/>
      </c>
      <c r="B1201" s="55"/>
      <c r="C1201" s="22"/>
      <c r="D1201" s="23"/>
      <c r="E1201" s="16"/>
      <c r="F1201" s="16"/>
      <c r="G1201" s="72" t="str">
        <f>IF(OR(E1201="",F1201=""),"",NETWORKDAYS(E1201,F1201,Lister!$D$7:$D$13))</f>
        <v/>
      </c>
      <c r="H1201" s="19"/>
      <c r="I1201" s="32" t="str">
        <f t="shared" si="126"/>
        <v/>
      </c>
      <c r="J1201" s="18"/>
      <c r="K1201" s="18"/>
      <c r="L1201" s="46" t="str">
        <f t="shared" si="127"/>
        <v/>
      </c>
      <c r="M1201" s="20"/>
      <c r="N1201" s="31" t="str">
        <f t="shared" si="128"/>
        <v/>
      </c>
      <c r="O1201" s="20"/>
      <c r="P1201" s="20"/>
      <c r="Q1201" s="46" t="str">
        <f>IFERROR(MAX(IF(OR(O1201="",P1201=""),"",IF(AND(AND(MONTH(E1201)&gt;=7,MONTH(E1201)&lt;8),AND(MONTH(F1201)&gt;=7,MONTH(F1201)&lt;8)),(NETWORKDAYS(E1201,F1201,Lister!$D$7:$D$13)-O1201)*N1201/NETWORKDAYS(Lister!$D$19,Lister!$E$19,Lister!$D$7:$D$13),IF(AND(AND(MONTH(E1201)&gt;=7,MONTH(E1201)&lt;8),MONTH(F1201)&gt;7),(NETWORKDAYS(E1201,Lister!$E$19,Lister!$D$7:$D$13)-O1201)*N1201/NETWORKDAYS(Lister!$D$19,Lister!$E$19,Lister!$D$7:$D$13),IF(MONTH(E1201)&gt;7,0)))),0),"")</f>
        <v/>
      </c>
      <c r="R1201" s="46" t="str">
        <f>IFERROR(MAX(IF(OR(O1201="",P1201=""),"",IF(AND(AND(MONTH(E1201)&gt;=8,MONTH(E1201)&lt;9),AND(MONTH(F1201)&gt;=8,MONTH(F1201)&lt;9)),(NETWORKDAYS(E1201,F1201,Lister!$D$7:$D$13)-P1201)*N1201/NETWORKDAYS(Lister!$D$20,Lister!$E$20,Lister!$D$7:$D$13),IF(AND(MONTH(E1201)=7,MONTH(F1201)=8),(NETWORKDAYS(Lister!$D$20,F1201,Lister!$D$7:$D$13)-P1201)*N1201/NETWORKDAYS(Lister!$D$20,Lister!$E$20,Lister!$D$7:$D$13),IF(AND(MONTH(E1201)=7,MONTH(F1201)=7),0)))),0),"")</f>
        <v/>
      </c>
      <c r="S1201" s="31" t="str">
        <f t="shared" si="129"/>
        <v/>
      </c>
      <c r="T1201" s="31" t="str">
        <f t="shared" si="130"/>
        <v/>
      </c>
      <c r="U1201" s="51" t="str">
        <f t="shared" si="131"/>
        <v/>
      </c>
    </row>
    <row r="1202" spans="1:21" x14ac:dyDescent="0.25">
      <c r="A1202" s="13" t="str">
        <f t="shared" si="132"/>
        <v/>
      </c>
      <c r="B1202" s="55"/>
      <c r="C1202" s="22"/>
      <c r="D1202" s="23"/>
      <c r="E1202" s="16"/>
      <c r="F1202" s="16"/>
      <c r="G1202" s="72" t="str">
        <f>IF(OR(E1202="",F1202=""),"",NETWORKDAYS(E1202,F1202,Lister!$D$7:$D$13))</f>
        <v/>
      </c>
      <c r="H1202" s="19"/>
      <c r="I1202" s="32" t="str">
        <f t="shared" si="126"/>
        <v/>
      </c>
      <c r="J1202" s="18"/>
      <c r="K1202" s="18"/>
      <c r="L1202" s="46" t="str">
        <f t="shared" si="127"/>
        <v/>
      </c>
      <c r="M1202" s="20"/>
      <c r="N1202" s="31" t="str">
        <f t="shared" si="128"/>
        <v/>
      </c>
      <c r="O1202" s="20"/>
      <c r="P1202" s="20"/>
      <c r="Q1202" s="46" t="str">
        <f>IFERROR(MAX(IF(OR(O1202="",P1202=""),"",IF(AND(AND(MONTH(E1202)&gt;=7,MONTH(E1202)&lt;8),AND(MONTH(F1202)&gt;=7,MONTH(F1202)&lt;8)),(NETWORKDAYS(E1202,F1202,Lister!$D$7:$D$13)-O1202)*N1202/NETWORKDAYS(Lister!$D$19,Lister!$E$19,Lister!$D$7:$D$13),IF(AND(AND(MONTH(E1202)&gt;=7,MONTH(E1202)&lt;8),MONTH(F1202)&gt;7),(NETWORKDAYS(E1202,Lister!$E$19,Lister!$D$7:$D$13)-O1202)*N1202/NETWORKDAYS(Lister!$D$19,Lister!$E$19,Lister!$D$7:$D$13),IF(MONTH(E1202)&gt;7,0)))),0),"")</f>
        <v/>
      </c>
      <c r="R1202" s="46" t="str">
        <f>IFERROR(MAX(IF(OR(O1202="",P1202=""),"",IF(AND(AND(MONTH(E1202)&gt;=8,MONTH(E1202)&lt;9),AND(MONTH(F1202)&gt;=8,MONTH(F1202)&lt;9)),(NETWORKDAYS(E1202,F1202,Lister!$D$7:$D$13)-P1202)*N1202/NETWORKDAYS(Lister!$D$20,Lister!$E$20,Lister!$D$7:$D$13),IF(AND(MONTH(E1202)=7,MONTH(F1202)=8),(NETWORKDAYS(Lister!$D$20,F1202,Lister!$D$7:$D$13)-P1202)*N1202/NETWORKDAYS(Lister!$D$20,Lister!$E$20,Lister!$D$7:$D$13),IF(AND(MONTH(E1202)=7,MONTH(F1202)=7),0)))),0),"")</f>
        <v/>
      </c>
      <c r="S1202" s="31" t="str">
        <f t="shared" si="129"/>
        <v/>
      </c>
      <c r="T1202" s="31" t="str">
        <f t="shared" si="130"/>
        <v/>
      </c>
      <c r="U1202" s="51" t="str">
        <f t="shared" si="131"/>
        <v/>
      </c>
    </row>
    <row r="1203" spans="1:21" x14ac:dyDescent="0.25">
      <c r="A1203" s="13" t="str">
        <f t="shared" si="132"/>
        <v/>
      </c>
      <c r="B1203" s="55"/>
      <c r="C1203" s="22"/>
      <c r="D1203" s="23"/>
      <c r="E1203" s="16"/>
      <c r="F1203" s="16"/>
      <c r="G1203" s="72" t="str">
        <f>IF(OR(E1203="",F1203=""),"",NETWORKDAYS(E1203,F1203,Lister!$D$7:$D$13))</f>
        <v/>
      </c>
      <c r="H1203" s="19"/>
      <c r="I1203" s="32" t="str">
        <f t="shared" si="126"/>
        <v/>
      </c>
      <c r="J1203" s="18"/>
      <c r="K1203" s="18"/>
      <c r="L1203" s="46" t="str">
        <f t="shared" si="127"/>
        <v/>
      </c>
      <c r="M1203" s="20"/>
      <c r="N1203" s="31" t="str">
        <f t="shared" si="128"/>
        <v/>
      </c>
      <c r="O1203" s="20"/>
      <c r="P1203" s="20"/>
      <c r="Q1203" s="46" t="str">
        <f>IFERROR(MAX(IF(OR(O1203="",P1203=""),"",IF(AND(AND(MONTH(E1203)&gt;=7,MONTH(E1203)&lt;8),AND(MONTH(F1203)&gt;=7,MONTH(F1203)&lt;8)),(NETWORKDAYS(E1203,F1203,Lister!$D$7:$D$13)-O1203)*N1203/NETWORKDAYS(Lister!$D$19,Lister!$E$19,Lister!$D$7:$D$13),IF(AND(AND(MONTH(E1203)&gt;=7,MONTH(E1203)&lt;8),MONTH(F1203)&gt;7),(NETWORKDAYS(E1203,Lister!$E$19,Lister!$D$7:$D$13)-O1203)*N1203/NETWORKDAYS(Lister!$D$19,Lister!$E$19,Lister!$D$7:$D$13),IF(MONTH(E1203)&gt;7,0)))),0),"")</f>
        <v/>
      </c>
      <c r="R1203" s="46" t="str">
        <f>IFERROR(MAX(IF(OR(O1203="",P1203=""),"",IF(AND(AND(MONTH(E1203)&gt;=8,MONTH(E1203)&lt;9),AND(MONTH(F1203)&gt;=8,MONTH(F1203)&lt;9)),(NETWORKDAYS(E1203,F1203,Lister!$D$7:$D$13)-P1203)*N1203/NETWORKDAYS(Lister!$D$20,Lister!$E$20,Lister!$D$7:$D$13),IF(AND(MONTH(E1203)=7,MONTH(F1203)=8),(NETWORKDAYS(Lister!$D$20,F1203,Lister!$D$7:$D$13)-P1203)*N1203/NETWORKDAYS(Lister!$D$20,Lister!$E$20,Lister!$D$7:$D$13),IF(AND(MONTH(E1203)=7,MONTH(F1203)=7),0)))),0),"")</f>
        <v/>
      </c>
      <c r="S1203" s="31" t="str">
        <f t="shared" si="129"/>
        <v/>
      </c>
      <c r="T1203" s="31" t="str">
        <f t="shared" si="130"/>
        <v/>
      </c>
      <c r="U1203" s="51" t="str">
        <f t="shared" si="131"/>
        <v/>
      </c>
    </row>
    <row r="1204" spans="1:21" x14ac:dyDescent="0.25">
      <c r="A1204" s="13" t="str">
        <f t="shared" si="132"/>
        <v/>
      </c>
      <c r="B1204" s="55"/>
      <c r="C1204" s="22"/>
      <c r="D1204" s="23"/>
      <c r="E1204" s="16"/>
      <c r="F1204" s="16"/>
      <c r="G1204" s="72" t="str">
        <f>IF(OR(E1204="",F1204=""),"",NETWORKDAYS(E1204,F1204,Lister!$D$7:$D$13))</f>
        <v/>
      </c>
      <c r="H1204" s="19"/>
      <c r="I1204" s="32" t="str">
        <f t="shared" si="126"/>
        <v/>
      </c>
      <c r="J1204" s="18"/>
      <c r="K1204" s="18"/>
      <c r="L1204" s="46" t="str">
        <f t="shared" si="127"/>
        <v/>
      </c>
      <c r="M1204" s="20"/>
      <c r="N1204" s="31" t="str">
        <f t="shared" si="128"/>
        <v/>
      </c>
      <c r="O1204" s="20"/>
      <c r="P1204" s="20"/>
      <c r="Q1204" s="46" t="str">
        <f>IFERROR(MAX(IF(OR(O1204="",P1204=""),"",IF(AND(AND(MONTH(E1204)&gt;=7,MONTH(E1204)&lt;8),AND(MONTH(F1204)&gt;=7,MONTH(F1204)&lt;8)),(NETWORKDAYS(E1204,F1204,Lister!$D$7:$D$13)-O1204)*N1204/NETWORKDAYS(Lister!$D$19,Lister!$E$19,Lister!$D$7:$D$13),IF(AND(AND(MONTH(E1204)&gt;=7,MONTH(E1204)&lt;8),MONTH(F1204)&gt;7),(NETWORKDAYS(E1204,Lister!$E$19,Lister!$D$7:$D$13)-O1204)*N1204/NETWORKDAYS(Lister!$D$19,Lister!$E$19,Lister!$D$7:$D$13),IF(MONTH(E1204)&gt;7,0)))),0),"")</f>
        <v/>
      </c>
      <c r="R1204" s="46" t="str">
        <f>IFERROR(MAX(IF(OR(O1204="",P1204=""),"",IF(AND(AND(MONTH(E1204)&gt;=8,MONTH(E1204)&lt;9),AND(MONTH(F1204)&gt;=8,MONTH(F1204)&lt;9)),(NETWORKDAYS(E1204,F1204,Lister!$D$7:$D$13)-P1204)*N1204/NETWORKDAYS(Lister!$D$20,Lister!$E$20,Lister!$D$7:$D$13),IF(AND(MONTH(E1204)=7,MONTH(F1204)=8),(NETWORKDAYS(Lister!$D$20,F1204,Lister!$D$7:$D$13)-P1204)*N1204/NETWORKDAYS(Lister!$D$20,Lister!$E$20,Lister!$D$7:$D$13),IF(AND(MONTH(E1204)=7,MONTH(F1204)=7),0)))),0),"")</f>
        <v/>
      </c>
      <c r="S1204" s="31" t="str">
        <f t="shared" si="129"/>
        <v/>
      </c>
      <c r="T1204" s="31" t="str">
        <f t="shared" si="130"/>
        <v/>
      </c>
      <c r="U1204" s="51" t="str">
        <f t="shared" si="131"/>
        <v/>
      </c>
    </row>
    <row r="1205" spans="1:21" x14ac:dyDescent="0.25">
      <c r="A1205" s="13" t="str">
        <f t="shared" si="132"/>
        <v/>
      </c>
      <c r="B1205" s="55"/>
      <c r="C1205" s="22"/>
      <c r="D1205" s="23"/>
      <c r="E1205" s="16"/>
      <c r="F1205" s="16"/>
      <c r="G1205" s="72" t="str">
        <f>IF(OR(E1205="",F1205=""),"",NETWORKDAYS(E1205,F1205,Lister!$D$7:$D$13))</f>
        <v/>
      </c>
      <c r="H1205" s="19"/>
      <c r="I1205" s="32" t="str">
        <f t="shared" si="126"/>
        <v/>
      </c>
      <c r="J1205" s="18"/>
      <c r="K1205" s="18"/>
      <c r="L1205" s="46" t="str">
        <f t="shared" si="127"/>
        <v/>
      </c>
      <c r="M1205" s="20"/>
      <c r="N1205" s="31" t="str">
        <f t="shared" si="128"/>
        <v/>
      </c>
      <c r="O1205" s="20"/>
      <c r="P1205" s="20"/>
      <c r="Q1205" s="46" t="str">
        <f>IFERROR(MAX(IF(OR(O1205="",P1205=""),"",IF(AND(AND(MONTH(E1205)&gt;=7,MONTH(E1205)&lt;8),AND(MONTH(F1205)&gt;=7,MONTH(F1205)&lt;8)),(NETWORKDAYS(E1205,F1205,Lister!$D$7:$D$13)-O1205)*N1205/NETWORKDAYS(Lister!$D$19,Lister!$E$19,Lister!$D$7:$D$13),IF(AND(AND(MONTH(E1205)&gt;=7,MONTH(E1205)&lt;8),MONTH(F1205)&gt;7),(NETWORKDAYS(E1205,Lister!$E$19,Lister!$D$7:$D$13)-O1205)*N1205/NETWORKDAYS(Lister!$D$19,Lister!$E$19,Lister!$D$7:$D$13),IF(MONTH(E1205)&gt;7,0)))),0),"")</f>
        <v/>
      </c>
      <c r="R1205" s="46" t="str">
        <f>IFERROR(MAX(IF(OR(O1205="",P1205=""),"",IF(AND(AND(MONTH(E1205)&gt;=8,MONTH(E1205)&lt;9),AND(MONTH(F1205)&gt;=8,MONTH(F1205)&lt;9)),(NETWORKDAYS(E1205,F1205,Lister!$D$7:$D$13)-P1205)*N1205/NETWORKDAYS(Lister!$D$20,Lister!$E$20,Lister!$D$7:$D$13),IF(AND(MONTH(E1205)=7,MONTH(F1205)=8),(NETWORKDAYS(Lister!$D$20,F1205,Lister!$D$7:$D$13)-P1205)*N1205/NETWORKDAYS(Lister!$D$20,Lister!$E$20,Lister!$D$7:$D$13),IF(AND(MONTH(E1205)=7,MONTH(F1205)=7),0)))),0),"")</f>
        <v/>
      </c>
      <c r="S1205" s="31" t="str">
        <f t="shared" si="129"/>
        <v/>
      </c>
      <c r="T1205" s="31" t="str">
        <f t="shared" si="130"/>
        <v/>
      </c>
      <c r="U1205" s="51" t="str">
        <f t="shared" si="131"/>
        <v/>
      </c>
    </row>
    <row r="1206" spans="1:21" x14ac:dyDescent="0.25">
      <c r="A1206" s="13" t="str">
        <f t="shared" si="132"/>
        <v/>
      </c>
      <c r="B1206" s="55"/>
      <c r="C1206" s="22"/>
      <c r="D1206" s="23"/>
      <c r="E1206" s="16"/>
      <c r="F1206" s="16"/>
      <c r="G1206" s="72" t="str">
        <f>IF(OR(E1206="",F1206=""),"",NETWORKDAYS(E1206,F1206,Lister!$D$7:$D$13))</f>
        <v/>
      </c>
      <c r="H1206" s="19"/>
      <c r="I1206" s="32" t="str">
        <f t="shared" si="126"/>
        <v/>
      </c>
      <c r="J1206" s="18"/>
      <c r="K1206" s="18"/>
      <c r="L1206" s="46" t="str">
        <f t="shared" si="127"/>
        <v/>
      </c>
      <c r="M1206" s="20"/>
      <c r="N1206" s="31" t="str">
        <f t="shared" si="128"/>
        <v/>
      </c>
      <c r="O1206" s="20"/>
      <c r="P1206" s="20"/>
      <c r="Q1206" s="46" t="str">
        <f>IFERROR(MAX(IF(OR(O1206="",P1206=""),"",IF(AND(AND(MONTH(E1206)&gt;=7,MONTH(E1206)&lt;8),AND(MONTH(F1206)&gt;=7,MONTH(F1206)&lt;8)),(NETWORKDAYS(E1206,F1206,Lister!$D$7:$D$13)-O1206)*N1206/NETWORKDAYS(Lister!$D$19,Lister!$E$19,Lister!$D$7:$D$13),IF(AND(AND(MONTH(E1206)&gt;=7,MONTH(E1206)&lt;8),MONTH(F1206)&gt;7),(NETWORKDAYS(E1206,Lister!$E$19,Lister!$D$7:$D$13)-O1206)*N1206/NETWORKDAYS(Lister!$D$19,Lister!$E$19,Lister!$D$7:$D$13),IF(MONTH(E1206)&gt;7,0)))),0),"")</f>
        <v/>
      </c>
      <c r="R1206" s="46" t="str">
        <f>IFERROR(MAX(IF(OR(O1206="",P1206=""),"",IF(AND(AND(MONTH(E1206)&gt;=8,MONTH(E1206)&lt;9),AND(MONTH(F1206)&gt;=8,MONTH(F1206)&lt;9)),(NETWORKDAYS(E1206,F1206,Lister!$D$7:$D$13)-P1206)*N1206/NETWORKDAYS(Lister!$D$20,Lister!$E$20,Lister!$D$7:$D$13),IF(AND(MONTH(E1206)=7,MONTH(F1206)=8),(NETWORKDAYS(Lister!$D$20,F1206,Lister!$D$7:$D$13)-P1206)*N1206/NETWORKDAYS(Lister!$D$20,Lister!$E$20,Lister!$D$7:$D$13),IF(AND(MONTH(E1206)=7,MONTH(F1206)=7),0)))),0),"")</f>
        <v/>
      </c>
      <c r="S1206" s="31" t="str">
        <f t="shared" si="129"/>
        <v/>
      </c>
      <c r="T1206" s="31" t="str">
        <f t="shared" si="130"/>
        <v/>
      </c>
      <c r="U1206" s="51" t="str">
        <f t="shared" si="131"/>
        <v/>
      </c>
    </row>
    <row r="1207" spans="1:21" x14ac:dyDescent="0.25">
      <c r="A1207" s="13" t="str">
        <f t="shared" si="132"/>
        <v/>
      </c>
      <c r="B1207" s="55"/>
      <c r="C1207" s="22"/>
      <c r="D1207" s="23"/>
      <c r="E1207" s="16"/>
      <c r="F1207" s="16"/>
      <c r="G1207" s="72" t="str">
        <f>IF(OR(E1207="",F1207=""),"",NETWORKDAYS(E1207,F1207,Lister!$D$7:$D$13))</f>
        <v/>
      </c>
      <c r="H1207" s="19"/>
      <c r="I1207" s="32" t="str">
        <f t="shared" si="126"/>
        <v/>
      </c>
      <c r="J1207" s="18"/>
      <c r="K1207" s="18"/>
      <c r="L1207" s="46" t="str">
        <f t="shared" si="127"/>
        <v/>
      </c>
      <c r="M1207" s="20"/>
      <c r="N1207" s="31" t="str">
        <f t="shared" si="128"/>
        <v/>
      </c>
      <c r="O1207" s="20"/>
      <c r="P1207" s="20"/>
      <c r="Q1207" s="46" t="str">
        <f>IFERROR(MAX(IF(OR(O1207="",P1207=""),"",IF(AND(AND(MONTH(E1207)&gt;=7,MONTH(E1207)&lt;8),AND(MONTH(F1207)&gt;=7,MONTH(F1207)&lt;8)),(NETWORKDAYS(E1207,F1207,Lister!$D$7:$D$13)-O1207)*N1207/NETWORKDAYS(Lister!$D$19,Lister!$E$19,Lister!$D$7:$D$13),IF(AND(AND(MONTH(E1207)&gt;=7,MONTH(E1207)&lt;8),MONTH(F1207)&gt;7),(NETWORKDAYS(E1207,Lister!$E$19,Lister!$D$7:$D$13)-O1207)*N1207/NETWORKDAYS(Lister!$D$19,Lister!$E$19,Lister!$D$7:$D$13),IF(MONTH(E1207)&gt;7,0)))),0),"")</f>
        <v/>
      </c>
      <c r="R1207" s="46" t="str">
        <f>IFERROR(MAX(IF(OR(O1207="",P1207=""),"",IF(AND(AND(MONTH(E1207)&gt;=8,MONTH(E1207)&lt;9),AND(MONTH(F1207)&gt;=8,MONTH(F1207)&lt;9)),(NETWORKDAYS(E1207,F1207,Lister!$D$7:$D$13)-P1207)*N1207/NETWORKDAYS(Lister!$D$20,Lister!$E$20,Lister!$D$7:$D$13),IF(AND(MONTH(E1207)=7,MONTH(F1207)=8),(NETWORKDAYS(Lister!$D$20,F1207,Lister!$D$7:$D$13)-P1207)*N1207/NETWORKDAYS(Lister!$D$20,Lister!$E$20,Lister!$D$7:$D$13),IF(AND(MONTH(E1207)=7,MONTH(F1207)=7),0)))),0),"")</f>
        <v/>
      </c>
      <c r="S1207" s="31" t="str">
        <f t="shared" si="129"/>
        <v/>
      </c>
      <c r="T1207" s="31" t="str">
        <f t="shared" si="130"/>
        <v/>
      </c>
      <c r="U1207" s="51" t="str">
        <f t="shared" si="131"/>
        <v/>
      </c>
    </row>
    <row r="1208" spans="1:21" x14ac:dyDescent="0.25">
      <c r="A1208" s="13" t="str">
        <f t="shared" si="132"/>
        <v/>
      </c>
      <c r="B1208" s="55"/>
      <c r="C1208" s="22"/>
      <c r="D1208" s="23"/>
      <c r="E1208" s="16"/>
      <c r="F1208" s="16"/>
      <c r="G1208" s="72" t="str">
        <f>IF(OR(E1208="",F1208=""),"",NETWORKDAYS(E1208,F1208,Lister!$D$7:$D$13))</f>
        <v/>
      </c>
      <c r="H1208" s="19"/>
      <c r="I1208" s="32" t="str">
        <f t="shared" si="126"/>
        <v/>
      </c>
      <c r="J1208" s="18"/>
      <c r="K1208" s="18"/>
      <c r="L1208" s="46" t="str">
        <f t="shared" si="127"/>
        <v/>
      </c>
      <c r="M1208" s="20"/>
      <c r="N1208" s="31" t="str">
        <f t="shared" si="128"/>
        <v/>
      </c>
      <c r="O1208" s="20"/>
      <c r="P1208" s="20"/>
      <c r="Q1208" s="46" t="str">
        <f>IFERROR(MAX(IF(OR(O1208="",P1208=""),"",IF(AND(AND(MONTH(E1208)&gt;=7,MONTH(E1208)&lt;8),AND(MONTH(F1208)&gt;=7,MONTH(F1208)&lt;8)),(NETWORKDAYS(E1208,F1208,Lister!$D$7:$D$13)-O1208)*N1208/NETWORKDAYS(Lister!$D$19,Lister!$E$19,Lister!$D$7:$D$13),IF(AND(AND(MONTH(E1208)&gt;=7,MONTH(E1208)&lt;8),MONTH(F1208)&gt;7),(NETWORKDAYS(E1208,Lister!$E$19,Lister!$D$7:$D$13)-O1208)*N1208/NETWORKDAYS(Lister!$D$19,Lister!$E$19,Lister!$D$7:$D$13),IF(MONTH(E1208)&gt;7,0)))),0),"")</f>
        <v/>
      </c>
      <c r="R1208" s="46" t="str">
        <f>IFERROR(MAX(IF(OR(O1208="",P1208=""),"",IF(AND(AND(MONTH(E1208)&gt;=8,MONTH(E1208)&lt;9),AND(MONTH(F1208)&gt;=8,MONTH(F1208)&lt;9)),(NETWORKDAYS(E1208,F1208,Lister!$D$7:$D$13)-P1208)*N1208/NETWORKDAYS(Lister!$D$20,Lister!$E$20,Lister!$D$7:$D$13),IF(AND(MONTH(E1208)=7,MONTH(F1208)=8),(NETWORKDAYS(Lister!$D$20,F1208,Lister!$D$7:$D$13)-P1208)*N1208/NETWORKDAYS(Lister!$D$20,Lister!$E$20,Lister!$D$7:$D$13),IF(AND(MONTH(E1208)=7,MONTH(F1208)=7),0)))),0),"")</f>
        <v/>
      </c>
      <c r="S1208" s="31" t="str">
        <f t="shared" si="129"/>
        <v/>
      </c>
      <c r="T1208" s="31" t="str">
        <f t="shared" si="130"/>
        <v/>
      </c>
      <c r="U1208" s="51" t="str">
        <f t="shared" si="131"/>
        <v/>
      </c>
    </row>
    <row r="1209" spans="1:21" x14ac:dyDescent="0.25">
      <c r="A1209" s="13" t="str">
        <f t="shared" si="132"/>
        <v/>
      </c>
      <c r="B1209" s="55"/>
      <c r="C1209" s="22"/>
      <c r="D1209" s="23"/>
      <c r="E1209" s="16"/>
      <c r="F1209" s="16"/>
      <c r="G1209" s="72" t="str">
        <f>IF(OR(E1209="",F1209=""),"",NETWORKDAYS(E1209,F1209,Lister!$D$7:$D$13))</f>
        <v/>
      </c>
      <c r="H1209" s="19"/>
      <c r="I1209" s="32" t="str">
        <f t="shared" si="126"/>
        <v/>
      </c>
      <c r="J1209" s="18"/>
      <c r="K1209" s="18"/>
      <c r="L1209" s="46" t="str">
        <f t="shared" si="127"/>
        <v/>
      </c>
      <c r="M1209" s="20"/>
      <c r="N1209" s="31" t="str">
        <f t="shared" si="128"/>
        <v/>
      </c>
      <c r="O1209" s="20"/>
      <c r="P1209" s="20"/>
      <c r="Q1209" s="46" t="str">
        <f>IFERROR(MAX(IF(OR(O1209="",P1209=""),"",IF(AND(AND(MONTH(E1209)&gt;=7,MONTH(E1209)&lt;8),AND(MONTH(F1209)&gt;=7,MONTH(F1209)&lt;8)),(NETWORKDAYS(E1209,F1209,Lister!$D$7:$D$13)-O1209)*N1209/NETWORKDAYS(Lister!$D$19,Lister!$E$19,Lister!$D$7:$D$13),IF(AND(AND(MONTH(E1209)&gt;=7,MONTH(E1209)&lt;8),MONTH(F1209)&gt;7),(NETWORKDAYS(E1209,Lister!$E$19,Lister!$D$7:$D$13)-O1209)*N1209/NETWORKDAYS(Lister!$D$19,Lister!$E$19,Lister!$D$7:$D$13),IF(MONTH(E1209)&gt;7,0)))),0),"")</f>
        <v/>
      </c>
      <c r="R1209" s="46" t="str">
        <f>IFERROR(MAX(IF(OR(O1209="",P1209=""),"",IF(AND(AND(MONTH(E1209)&gt;=8,MONTH(E1209)&lt;9),AND(MONTH(F1209)&gt;=8,MONTH(F1209)&lt;9)),(NETWORKDAYS(E1209,F1209,Lister!$D$7:$D$13)-P1209)*N1209/NETWORKDAYS(Lister!$D$20,Lister!$E$20,Lister!$D$7:$D$13),IF(AND(MONTH(E1209)=7,MONTH(F1209)=8),(NETWORKDAYS(Lister!$D$20,F1209,Lister!$D$7:$D$13)-P1209)*N1209/NETWORKDAYS(Lister!$D$20,Lister!$E$20,Lister!$D$7:$D$13),IF(AND(MONTH(E1209)=7,MONTH(F1209)=7),0)))),0),"")</f>
        <v/>
      </c>
      <c r="S1209" s="31" t="str">
        <f t="shared" si="129"/>
        <v/>
      </c>
      <c r="T1209" s="31" t="str">
        <f t="shared" si="130"/>
        <v/>
      </c>
      <c r="U1209" s="51" t="str">
        <f t="shared" si="131"/>
        <v/>
      </c>
    </row>
    <row r="1210" spans="1:21" x14ac:dyDescent="0.25">
      <c r="A1210" s="13" t="str">
        <f t="shared" si="132"/>
        <v/>
      </c>
      <c r="B1210" s="55"/>
      <c r="C1210" s="22"/>
      <c r="D1210" s="23"/>
      <c r="E1210" s="16"/>
      <c r="F1210" s="16"/>
      <c r="G1210" s="72" t="str">
        <f>IF(OR(E1210="",F1210=""),"",NETWORKDAYS(E1210,F1210,Lister!$D$7:$D$13))</f>
        <v/>
      </c>
      <c r="H1210" s="19"/>
      <c r="I1210" s="32" t="str">
        <f t="shared" si="126"/>
        <v/>
      </c>
      <c r="J1210" s="18"/>
      <c r="K1210" s="18"/>
      <c r="L1210" s="46" t="str">
        <f t="shared" si="127"/>
        <v/>
      </c>
      <c r="M1210" s="20"/>
      <c r="N1210" s="31" t="str">
        <f t="shared" si="128"/>
        <v/>
      </c>
      <c r="O1210" s="20"/>
      <c r="P1210" s="20"/>
      <c r="Q1210" s="46" t="str">
        <f>IFERROR(MAX(IF(OR(O1210="",P1210=""),"",IF(AND(AND(MONTH(E1210)&gt;=7,MONTH(E1210)&lt;8),AND(MONTH(F1210)&gt;=7,MONTH(F1210)&lt;8)),(NETWORKDAYS(E1210,F1210,Lister!$D$7:$D$13)-O1210)*N1210/NETWORKDAYS(Lister!$D$19,Lister!$E$19,Lister!$D$7:$D$13),IF(AND(AND(MONTH(E1210)&gt;=7,MONTH(E1210)&lt;8),MONTH(F1210)&gt;7),(NETWORKDAYS(E1210,Lister!$E$19,Lister!$D$7:$D$13)-O1210)*N1210/NETWORKDAYS(Lister!$D$19,Lister!$E$19,Lister!$D$7:$D$13),IF(MONTH(E1210)&gt;7,0)))),0),"")</f>
        <v/>
      </c>
      <c r="R1210" s="46" t="str">
        <f>IFERROR(MAX(IF(OR(O1210="",P1210=""),"",IF(AND(AND(MONTH(E1210)&gt;=8,MONTH(E1210)&lt;9),AND(MONTH(F1210)&gt;=8,MONTH(F1210)&lt;9)),(NETWORKDAYS(E1210,F1210,Lister!$D$7:$D$13)-P1210)*N1210/NETWORKDAYS(Lister!$D$20,Lister!$E$20,Lister!$D$7:$D$13),IF(AND(MONTH(E1210)=7,MONTH(F1210)=8),(NETWORKDAYS(Lister!$D$20,F1210,Lister!$D$7:$D$13)-P1210)*N1210/NETWORKDAYS(Lister!$D$20,Lister!$E$20,Lister!$D$7:$D$13),IF(AND(MONTH(E1210)=7,MONTH(F1210)=7),0)))),0),"")</f>
        <v/>
      </c>
      <c r="S1210" s="31" t="str">
        <f t="shared" si="129"/>
        <v/>
      </c>
      <c r="T1210" s="31" t="str">
        <f t="shared" si="130"/>
        <v/>
      </c>
      <c r="U1210" s="51" t="str">
        <f t="shared" si="131"/>
        <v/>
      </c>
    </row>
    <row r="1211" spans="1:21" x14ac:dyDescent="0.25">
      <c r="A1211" s="13" t="str">
        <f t="shared" si="132"/>
        <v/>
      </c>
      <c r="B1211" s="55"/>
      <c r="C1211" s="22"/>
      <c r="D1211" s="23"/>
      <c r="E1211" s="16"/>
      <c r="F1211" s="16"/>
      <c r="G1211" s="72" t="str">
        <f>IF(OR(E1211="",F1211=""),"",NETWORKDAYS(E1211,F1211,Lister!$D$7:$D$13))</f>
        <v/>
      </c>
      <c r="H1211" s="19"/>
      <c r="I1211" s="32" t="str">
        <f t="shared" si="126"/>
        <v/>
      </c>
      <c r="J1211" s="18"/>
      <c r="K1211" s="18"/>
      <c r="L1211" s="46" t="str">
        <f t="shared" si="127"/>
        <v/>
      </c>
      <c r="M1211" s="20"/>
      <c r="N1211" s="31" t="str">
        <f t="shared" si="128"/>
        <v/>
      </c>
      <c r="O1211" s="20"/>
      <c r="P1211" s="20"/>
      <c r="Q1211" s="46" t="str">
        <f>IFERROR(MAX(IF(OR(O1211="",P1211=""),"",IF(AND(AND(MONTH(E1211)&gt;=7,MONTH(E1211)&lt;8),AND(MONTH(F1211)&gt;=7,MONTH(F1211)&lt;8)),(NETWORKDAYS(E1211,F1211,Lister!$D$7:$D$13)-O1211)*N1211/NETWORKDAYS(Lister!$D$19,Lister!$E$19,Lister!$D$7:$D$13),IF(AND(AND(MONTH(E1211)&gt;=7,MONTH(E1211)&lt;8),MONTH(F1211)&gt;7),(NETWORKDAYS(E1211,Lister!$E$19,Lister!$D$7:$D$13)-O1211)*N1211/NETWORKDAYS(Lister!$D$19,Lister!$E$19,Lister!$D$7:$D$13),IF(MONTH(E1211)&gt;7,0)))),0),"")</f>
        <v/>
      </c>
      <c r="R1211" s="46" t="str">
        <f>IFERROR(MAX(IF(OR(O1211="",P1211=""),"",IF(AND(AND(MONTH(E1211)&gt;=8,MONTH(E1211)&lt;9),AND(MONTH(F1211)&gt;=8,MONTH(F1211)&lt;9)),(NETWORKDAYS(E1211,F1211,Lister!$D$7:$D$13)-P1211)*N1211/NETWORKDAYS(Lister!$D$20,Lister!$E$20,Lister!$D$7:$D$13),IF(AND(MONTH(E1211)=7,MONTH(F1211)=8),(NETWORKDAYS(Lister!$D$20,F1211,Lister!$D$7:$D$13)-P1211)*N1211/NETWORKDAYS(Lister!$D$20,Lister!$E$20,Lister!$D$7:$D$13),IF(AND(MONTH(E1211)=7,MONTH(F1211)=7),0)))),0),"")</f>
        <v/>
      </c>
      <c r="S1211" s="31" t="str">
        <f t="shared" si="129"/>
        <v/>
      </c>
      <c r="T1211" s="31" t="str">
        <f t="shared" si="130"/>
        <v/>
      </c>
      <c r="U1211" s="51" t="str">
        <f t="shared" si="131"/>
        <v/>
      </c>
    </row>
    <row r="1212" spans="1:21" x14ac:dyDescent="0.25">
      <c r="A1212" s="13" t="str">
        <f t="shared" si="132"/>
        <v/>
      </c>
      <c r="B1212" s="55"/>
      <c r="C1212" s="22"/>
      <c r="D1212" s="23"/>
      <c r="E1212" s="16"/>
      <c r="F1212" s="16"/>
      <c r="G1212" s="72" t="str">
        <f>IF(OR(E1212="",F1212=""),"",NETWORKDAYS(E1212,F1212,Lister!$D$7:$D$13))</f>
        <v/>
      </c>
      <c r="H1212" s="19"/>
      <c r="I1212" s="32" t="str">
        <f t="shared" si="126"/>
        <v/>
      </c>
      <c r="J1212" s="18"/>
      <c r="K1212" s="18"/>
      <c r="L1212" s="46" t="str">
        <f t="shared" si="127"/>
        <v/>
      </c>
      <c r="M1212" s="20"/>
      <c r="N1212" s="31" t="str">
        <f t="shared" si="128"/>
        <v/>
      </c>
      <c r="O1212" s="20"/>
      <c r="P1212" s="20"/>
      <c r="Q1212" s="46" t="str">
        <f>IFERROR(MAX(IF(OR(O1212="",P1212=""),"",IF(AND(AND(MONTH(E1212)&gt;=7,MONTH(E1212)&lt;8),AND(MONTH(F1212)&gt;=7,MONTH(F1212)&lt;8)),(NETWORKDAYS(E1212,F1212,Lister!$D$7:$D$13)-O1212)*N1212/NETWORKDAYS(Lister!$D$19,Lister!$E$19,Lister!$D$7:$D$13),IF(AND(AND(MONTH(E1212)&gt;=7,MONTH(E1212)&lt;8),MONTH(F1212)&gt;7),(NETWORKDAYS(E1212,Lister!$E$19,Lister!$D$7:$D$13)-O1212)*N1212/NETWORKDAYS(Lister!$D$19,Lister!$E$19,Lister!$D$7:$D$13),IF(MONTH(E1212)&gt;7,0)))),0),"")</f>
        <v/>
      </c>
      <c r="R1212" s="46" t="str">
        <f>IFERROR(MAX(IF(OR(O1212="",P1212=""),"",IF(AND(AND(MONTH(E1212)&gt;=8,MONTH(E1212)&lt;9),AND(MONTH(F1212)&gt;=8,MONTH(F1212)&lt;9)),(NETWORKDAYS(E1212,F1212,Lister!$D$7:$D$13)-P1212)*N1212/NETWORKDAYS(Lister!$D$20,Lister!$E$20,Lister!$D$7:$D$13),IF(AND(MONTH(E1212)=7,MONTH(F1212)=8),(NETWORKDAYS(Lister!$D$20,F1212,Lister!$D$7:$D$13)-P1212)*N1212/NETWORKDAYS(Lister!$D$20,Lister!$E$20,Lister!$D$7:$D$13),IF(AND(MONTH(E1212)=7,MONTH(F1212)=7),0)))),0),"")</f>
        <v/>
      </c>
      <c r="S1212" s="31" t="str">
        <f t="shared" si="129"/>
        <v/>
      </c>
      <c r="T1212" s="31" t="str">
        <f t="shared" si="130"/>
        <v/>
      </c>
      <c r="U1212" s="51" t="str">
        <f t="shared" si="131"/>
        <v/>
      </c>
    </row>
    <row r="1213" spans="1:21" x14ac:dyDescent="0.25">
      <c r="A1213" s="13" t="str">
        <f t="shared" si="132"/>
        <v/>
      </c>
      <c r="B1213" s="55"/>
      <c r="C1213" s="22"/>
      <c r="D1213" s="23"/>
      <c r="E1213" s="16"/>
      <c r="F1213" s="16"/>
      <c r="G1213" s="72" t="str">
        <f>IF(OR(E1213="",F1213=""),"",NETWORKDAYS(E1213,F1213,Lister!$D$7:$D$13))</f>
        <v/>
      </c>
      <c r="H1213" s="19"/>
      <c r="I1213" s="32" t="str">
        <f t="shared" si="126"/>
        <v/>
      </c>
      <c r="J1213" s="18"/>
      <c r="K1213" s="18"/>
      <c r="L1213" s="46" t="str">
        <f t="shared" si="127"/>
        <v/>
      </c>
      <c r="M1213" s="20"/>
      <c r="N1213" s="31" t="str">
        <f t="shared" si="128"/>
        <v/>
      </c>
      <c r="O1213" s="20"/>
      <c r="P1213" s="20"/>
      <c r="Q1213" s="46" t="str">
        <f>IFERROR(MAX(IF(OR(O1213="",P1213=""),"",IF(AND(AND(MONTH(E1213)&gt;=7,MONTH(E1213)&lt;8),AND(MONTH(F1213)&gt;=7,MONTH(F1213)&lt;8)),(NETWORKDAYS(E1213,F1213,Lister!$D$7:$D$13)-O1213)*N1213/NETWORKDAYS(Lister!$D$19,Lister!$E$19,Lister!$D$7:$D$13),IF(AND(AND(MONTH(E1213)&gt;=7,MONTH(E1213)&lt;8),MONTH(F1213)&gt;7),(NETWORKDAYS(E1213,Lister!$E$19,Lister!$D$7:$D$13)-O1213)*N1213/NETWORKDAYS(Lister!$D$19,Lister!$E$19,Lister!$D$7:$D$13),IF(MONTH(E1213)&gt;7,0)))),0),"")</f>
        <v/>
      </c>
      <c r="R1213" s="46" t="str">
        <f>IFERROR(MAX(IF(OR(O1213="",P1213=""),"",IF(AND(AND(MONTH(E1213)&gt;=8,MONTH(E1213)&lt;9),AND(MONTH(F1213)&gt;=8,MONTH(F1213)&lt;9)),(NETWORKDAYS(E1213,F1213,Lister!$D$7:$D$13)-P1213)*N1213/NETWORKDAYS(Lister!$D$20,Lister!$E$20,Lister!$D$7:$D$13),IF(AND(MONTH(E1213)=7,MONTH(F1213)=8),(NETWORKDAYS(Lister!$D$20,F1213,Lister!$D$7:$D$13)-P1213)*N1213/NETWORKDAYS(Lister!$D$20,Lister!$E$20,Lister!$D$7:$D$13),IF(AND(MONTH(E1213)=7,MONTH(F1213)=7),0)))),0),"")</f>
        <v/>
      </c>
      <c r="S1213" s="31" t="str">
        <f t="shared" si="129"/>
        <v/>
      </c>
      <c r="T1213" s="31" t="str">
        <f t="shared" si="130"/>
        <v/>
      </c>
      <c r="U1213" s="51" t="str">
        <f t="shared" si="131"/>
        <v/>
      </c>
    </row>
    <row r="1214" spans="1:21" x14ac:dyDescent="0.25">
      <c r="A1214" s="13" t="str">
        <f t="shared" si="132"/>
        <v/>
      </c>
      <c r="B1214" s="55"/>
      <c r="C1214" s="22"/>
      <c r="D1214" s="23"/>
      <c r="E1214" s="16"/>
      <c r="F1214" s="16"/>
      <c r="G1214" s="72" t="str">
        <f>IF(OR(E1214="",F1214=""),"",NETWORKDAYS(E1214,F1214,Lister!$D$7:$D$13))</f>
        <v/>
      </c>
      <c r="H1214" s="19"/>
      <c r="I1214" s="32" t="str">
        <f t="shared" si="126"/>
        <v/>
      </c>
      <c r="J1214" s="18"/>
      <c r="K1214" s="18"/>
      <c r="L1214" s="46" t="str">
        <f t="shared" si="127"/>
        <v/>
      </c>
      <c r="M1214" s="20"/>
      <c r="N1214" s="31" t="str">
        <f t="shared" si="128"/>
        <v/>
      </c>
      <c r="O1214" s="20"/>
      <c r="P1214" s="20"/>
      <c r="Q1214" s="46" t="str">
        <f>IFERROR(MAX(IF(OR(O1214="",P1214=""),"",IF(AND(AND(MONTH(E1214)&gt;=7,MONTH(E1214)&lt;8),AND(MONTH(F1214)&gt;=7,MONTH(F1214)&lt;8)),(NETWORKDAYS(E1214,F1214,Lister!$D$7:$D$13)-O1214)*N1214/NETWORKDAYS(Lister!$D$19,Lister!$E$19,Lister!$D$7:$D$13),IF(AND(AND(MONTH(E1214)&gt;=7,MONTH(E1214)&lt;8),MONTH(F1214)&gt;7),(NETWORKDAYS(E1214,Lister!$E$19,Lister!$D$7:$D$13)-O1214)*N1214/NETWORKDAYS(Lister!$D$19,Lister!$E$19,Lister!$D$7:$D$13),IF(MONTH(E1214)&gt;7,0)))),0),"")</f>
        <v/>
      </c>
      <c r="R1214" s="46" t="str">
        <f>IFERROR(MAX(IF(OR(O1214="",P1214=""),"",IF(AND(AND(MONTH(E1214)&gt;=8,MONTH(E1214)&lt;9),AND(MONTH(F1214)&gt;=8,MONTH(F1214)&lt;9)),(NETWORKDAYS(E1214,F1214,Lister!$D$7:$D$13)-P1214)*N1214/NETWORKDAYS(Lister!$D$20,Lister!$E$20,Lister!$D$7:$D$13),IF(AND(MONTH(E1214)=7,MONTH(F1214)=8),(NETWORKDAYS(Lister!$D$20,F1214,Lister!$D$7:$D$13)-P1214)*N1214/NETWORKDAYS(Lister!$D$20,Lister!$E$20,Lister!$D$7:$D$13),IF(AND(MONTH(E1214)=7,MONTH(F1214)=7),0)))),0),"")</f>
        <v/>
      </c>
      <c r="S1214" s="31" t="str">
        <f t="shared" si="129"/>
        <v/>
      </c>
      <c r="T1214" s="31" t="str">
        <f t="shared" si="130"/>
        <v/>
      </c>
      <c r="U1214" s="51" t="str">
        <f t="shared" si="131"/>
        <v/>
      </c>
    </row>
    <row r="1215" spans="1:21" x14ac:dyDescent="0.25">
      <c r="A1215" s="13" t="str">
        <f t="shared" si="132"/>
        <v/>
      </c>
      <c r="B1215" s="55"/>
      <c r="C1215" s="22"/>
      <c r="D1215" s="23"/>
      <c r="E1215" s="16"/>
      <c r="F1215" s="16"/>
      <c r="G1215" s="72" t="str">
        <f>IF(OR(E1215="",F1215=""),"",NETWORKDAYS(E1215,F1215,Lister!$D$7:$D$13))</f>
        <v/>
      </c>
      <c r="H1215" s="19"/>
      <c r="I1215" s="32" t="str">
        <f t="shared" si="126"/>
        <v/>
      </c>
      <c r="J1215" s="18"/>
      <c r="K1215" s="18"/>
      <c r="L1215" s="46" t="str">
        <f t="shared" si="127"/>
        <v/>
      </c>
      <c r="M1215" s="20"/>
      <c r="N1215" s="31" t="str">
        <f t="shared" si="128"/>
        <v/>
      </c>
      <c r="O1215" s="20"/>
      <c r="P1215" s="20"/>
      <c r="Q1215" s="46" t="str">
        <f>IFERROR(MAX(IF(OR(O1215="",P1215=""),"",IF(AND(AND(MONTH(E1215)&gt;=7,MONTH(E1215)&lt;8),AND(MONTH(F1215)&gt;=7,MONTH(F1215)&lt;8)),(NETWORKDAYS(E1215,F1215,Lister!$D$7:$D$13)-O1215)*N1215/NETWORKDAYS(Lister!$D$19,Lister!$E$19,Lister!$D$7:$D$13),IF(AND(AND(MONTH(E1215)&gt;=7,MONTH(E1215)&lt;8),MONTH(F1215)&gt;7),(NETWORKDAYS(E1215,Lister!$E$19,Lister!$D$7:$D$13)-O1215)*N1215/NETWORKDAYS(Lister!$D$19,Lister!$E$19,Lister!$D$7:$D$13),IF(MONTH(E1215)&gt;7,0)))),0),"")</f>
        <v/>
      </c>
      <c r="R1215" s="46" t="str">
        <f>IFERROR(MAX(IF(OR(O1215="",P1215=""),"",IF(AND(AND(MONTH(E1215)&gt;=8,MONTH(E1215)&lt;9),AND(MONTH(F1215)&gt;=8,MONTH(F1215)&lt;9)),(NETWORKDAYS(E1215,F1215,Lister!$D$7:$D$13)-P1215)*N1215/NETWORKDAYS(Lister!$D$20,Lister!$E$20,Lister!$D$7:$D$13),IF(AND(MONTH(E1215)=7,MONTH(F1215)=8),(NETWORKDAYS(Lister!$D$20,F1215,Lister!$D$7:$D$13)-P1215)*N1215/NETWORKDAYS(Lister!$D$20,Lister!$E$20,Lister!$D$7:$D$13),IF(AND(MONTH(E1215)=7,MONTH(F1215)=7),0)))),0),"")</f>
        <v/>
      </c>
      <c r="S1215" s="31" t="str">
        <f t="shared" si="129"/>
        <v/>
      </c>
      <c r="T1215" s="31" t="str">
        <f t="shared" si="130"/>
        <v/>
      </c>
      <c r="U1215" s="51" t="str">
        <f t="shared" si="131"/>
        <v/>
      </c>
    </row>
    <row r="1216" spans="1:21" x14ac:dyDescent="0.25">
      <c r="A1216" s="13" t="str">
        <f t="shared" si="132"/>
        <v/>
      </c>
      <c r="B1216" s="55"/>
      <c r="C1216" s="22"/>
      <c r="D1216" s="23"/>
      <c r="E1216" s="16"/>
      <c r="F1216" s="16"/>
      <c r="G1216" s="72" t="str">
        <f>IF(OR(E1216="",F1216=""),"",NETWORKDAYS(E1216,F1216,Lister!$D$7:$D$13))</f>
        <v/>
      </c>
      <c r="H1216" s="19"/>
      <c r="I1216" s="32" t="str">
        <f t="shared" si="126"/>
        <v/>
      </c>
      <c r="J1216" s="18"/>
      <c r="K1216" s="18"/>
      <c r="L1216" s="46" t="str">
        <f t="shared" si="127"/>
        <v/>
      </c>
      <c r="M1216" s="20"/>
      <c r="N1216" s="31" t="str">
        <f t="shared" si="128"/>
        <v/>
      </c>
      <c r="O1216" s="20"/>
      <c r="P1216" s="20"/>
      <c r="Q1216" s="46" t="str">
        <f>IFERROR(MAX(IF(OR(O1216="",P1216=""),"",IF(AND(AND(MONTH(E1216)&gt;=7,MONTH(E1216)&lt;8),AND(MONTH(F1216)&gt;=7,MONTH(F1216)&lt;8)),(NETWORKDAYS(E1216,F1216,Lister!$D$7:$D$13)-O1216)*N1216/NETWORKDAYS(Lister!$D$19,Lister!$E$19,Lister!$D$7:$D$13),IF(AND(AND(MONTH(E1216)&gt;=7,MONTH(E1216)&lt;8),MONTH(F1216)&gt;7),(NETWORKDAYS(E1216,Lister!$E$19,Lister!$D$7:$D$13)-O1216)*N1216/NETWORKDAYS(Lister!$D$19,Lister!$E$19,Lister!$D$7:$D$13),IF(MONTH(E1216)&gt;7,0)))),0),"")</f>
        <v/>
      </c>
      <c r="R1216" s="46" t="str">
        <f>IFERROR(MAX(IF(OR(O1216="",P1216=""),"",IF(AND(AND(MONTH(E1216)&gt;=8,MONTH(E1216)&lt;9),AND(MONTH(F1216)&gt;=8,MONTH(F1216)&lt;9)),(NETWORKDAYS(E1216,F1216,Lister!$D$7:$D$13)-P1216)*N1216/NETWORKDAYS(Lister!$D$20,Lister!$E$20,Lister!$D$7:$D$13),IF(AND(MONTH(E1216)=7,MONTH(F1216)=8),(NETWORKDAYS(Lister!$D$20,F1216,Lister!$D$7:$D$13)-P1216)*N1216/NETWORKDAYS(Lister!$D$20,Lister!$E$20,Lister!$D$7:$D$13),IF(AND(MONTH(E1216)=7,MONTH(F1216)=7),0)))),0),"")</f>
        <v/>
      </c>
      <c r="S1216" s="31" t="str">
        <f t="shared" si="129"/>
        <v/>
      </c>
      <c r="T1216" s="31" t="str">
        <f t="shared" si="130"/>
        <v/>
      </c>
      <c r="U1216" s="51" t="str">
        <f t="shared" si="131"/>
        <v/>
      </c>
    </row>
    <row r="1217" spans="1:21" x14ac:dyDescent="0.25">
      <c r="A1217" s="13" t="str">
        <f t="shared" si="132"/>
        <v/>
      </c>
      <c r="B1217" s="55"/>
      <c r="C1217" s="22"/>
      <c r="D1217" s="23"/>
      <c r="E1217" s="16"/>
      <c r="F1217" s="16"/>
      <c r="G1217" s="72" t="str">
        <f>IF(OR(E1217="",F1217=""),"",NETWORKDAYS(E1217,F1217,Lister!$D$7:$D$13))</f>
        <v/>
      </c>
      <c r="H1217" s="19"/>
      <c r="I1217" s="32" t="str">
        <f t="shared" si="126"/>
        <v/>
      </c>
      <c r="J1217" s="18"/>
      <c r="K1217" s="18"/>
      <c r="L1217" s="46" t="str">
        <f t="shared" si="127"/>
        <v/>
      </c>
      <c r="M1217" s="20"/>
      <c r="N1217" s="31" t="str">
        <f t="shared" si="128"/>
        <v/>
      </c>
      <c r="O1217" s="20"/>
      <c r="P1217" s="20"/>
      <c r="Q1217" s="46" t="str">
        <f>IFERROR(MAX(IF(OR(O1217="",P1217=""),"",IF(AND(AND(MONTH(E1217)&gt;=7,MONTH(E1217)&lt;8),AND(MONTH(F1217)&gt;=7,MONTH(F1217)&lt;8)),(NETWORKDAYS(E1217,F1217,Lister!$D$7:$D$13)-O1217)*N1217/NETWORKDAYS(Lister!$D$19,Lister!$E$19,Lister!$D$7:$D$13),IF(AND(AND(MONTH(E1217)&gt;=7,MONTH(E1217)&lt;8),MONTH(F1217)&gt;7),(NETWORKDAYS(E1217,Lister!$E$19,Lister!$D$7:$D$13)-O1217)*N1217/NETWORKDAYS(Lister!$D$19,Lister!$E$19,Lister!$D$7:$D$13),IF(MONTH(E1217)&gt;7,0)))),0),"")</f>
        <v/>
      </c>
      <c r="R1217" s="46" t="str">
        <f>IFERROR(MAX(IF(OR(O1217="",P1217=""),"",IF(AND(AND(MONTH(E1217)&gt;=8,MONTH(E1217)&lt;9),AND(MONTH(F1217)&gt;=8,MONTH(F1217)&lt;9)),(NETWORKDAYS(E1217,F1217,Lister!$D$7:$D$13)-P1217)*N1217/NETWORKDAYS(Lister!$D$20,Lister!$E$20,Lister!$D$7:$D$13),IF(AND(MONTH(E1217)=7,MONTH(F1217)=8),(NETWORKDAYS(Lister!$D$20,F1217,Lister!$D$7:$D$13)-P1217)*N1217/NETWORKDAYS(Lister!$D$20,Lister!$E$20,Lister!$D$7:$D$13),IF(AND(MONTH(E1217)=7,MONTH(F1217)=7),0)))),0),"")</f>
        <v/>
      </c>
      <c r="S1217" s="31" t="str">
        <f t="shared" si="129"/>
        <v/>
      </c>
      <c r="T1217" s="31" t="str">
        <f t="shared" si="130"/>
        <v/>
      </c>
      <c r="U1217" s="51" t="str">
        <f t="shared" si="131"/>
        <v/>
      </c>
    </row>
    <row r="1218" spans="1:21" x14ac:dyDescent="0.25">
      <c r="A1218" s="13" t="str">
        <f t="shared" si="132"/>
        <v/>
      </c>
      <c r="B1218" s="55"/>
      <c r="C1218" s="22"/>
      <c r="D1218" s="23"/>
      <c r="E1218" s="16"/>
      <c r="F1218" s="16"/>
      <c r="G1218" s="72" t="str">
        <f>IF(OR(E1218="",F1218=""),"",NETWORKDAYS(E1218,F1218,Lister!$D$7:$D$13))</f>
        <v/>
      </c>
      <c r="H1218" s="19"/>
      <c r="I1218" s="32" t="str">
        <f t="shared" si="126"/>
        <v/>
      </c>
      <c r="J1218" s="18"/>
      <c r="K1218" s="18"/>
      <c r="L1218" s="46" t="str">
        <f t="shared" si="127"/>
        <v/>
      </c>
      <c r="M1218" s="20"/>
      <c r="N1218" s="31" t="str">
        <f t="shared" si="128"/>
        <v/>
      </c>
      <c r="O1218" s="20"/>
      <c r="P1218" s="20"/>
      <c r="Q1218" s="46" t="str">
        <f>IFERROR(MAX(IF(OR(O1218="",P1218=""),"",IF(AND(AND(MONTH(E1218)&gt;=7,MONTH(E1218)&lt;8),AND(MONTH(F1218)&gt;=7,MONTH(F1218)&lt;8)),(NETWORKDAYS(E1218,F1218,Lister!$D$7:$D$13)-O1218)*N1218/NETWORKDAYS(Lister!$D$19,Lister!$E$19,Lister!$D$7:$D$13),IF(AND(AND(MONTH(E1218)&gt;=7,MONTH(E1218)&lt;8),MONTH(F1218)&gt;7),(NETWORKDAYS(E1218,Lister!$E$19,Lister!$D$7:$D$13)-O1218)*N1218/NETWORKDAYS(Lister!$D$19,Lister!$E$19,Lister!$D$7:$D$13),IF(MONTH(E1218)&gt;7,0)))),0),"")</f>
        <v/>
      </c>
      <c r="R1218" s="46" t="str">
        <f>IFERROR(MAX(IF(OR(O1218="",P1218=""),"",IF(AND(AND(MONTH(E1218)&gt;=8,MONTH(E1218)&lt;9),AND(MONTH(F1218)&gt;=8,MONTH(F1218)&lt;9)),(NETWORKDAYS(E1218,F1218,Lister!$D$7:$D$13)-P1218)*N1218/NETWORKDAYS(Lister!$D$20,Lister!$E$20,Lister!$D$7:$D$13),IF(AND(MONTH(E1218)=7,MONTH(F1218)=8),(NETWORKDAYS(Lister!$D$20,F1218,Lister!$D$7:$D$13)-P1218)*N1218/NETWORKDAYS(Lister!$D$20,Lister!$E$20,Lister!$D$7:$D$13),IF(AND(MONTH(E1218)=7,MONTH(F1218)=7),0)))),0),"")</f>
        <v/>
      </c>
      <c r="S1218" s="31" t="str">
        <f t="shared" si="129"/>
        <v/>
      </c>
      <c r="T1218" s="31" t="str">
        <f t="shared" si="130"/>
        <v/>
      </c>
      <c r="U1218" s="51" t="str">
        <f t="shared" si="131"/>
        <v/>
      </c>
    </row>
    <row r="1219" spans="1:21" x14ac:dyDescent="0.25">
      <c r="A1219" s="13" t="str">
        <f t="shared" si="132"/>
        <v/>
      </c>
      <c r="B1219" s="55"/>
      <c r="C1219" s="22"/>
      <c r="D1219" s="23"/>
      <c r="E1219" s="16"/>
      <c r="F1219" s="16"/>
      <c r="G1219" s="72" t="str">
        <f>IF(OR(E1219="",F1219=""),"",NETWORKDAYS(E1219,F1219,Lister!$D$7:$D$13))</f>
        <v/>
      </c>
      <c r="H1219" s="19"/>
      <c r="I1219" s="32" t="str">
        <f t="shared" si="126"/>
        <v/>
      </c>
      <c r="J1219" s="18"/>
      <c r="K1219" s="18"/>
      <c r="L1219" s="46" t="str">
        <f t="shared" si="127"/>
        <v/>
      </c>
      <c r="M1219" s="20"/>
      <c r="N1219" s="31" t="str">
        <f t="shared" si="128"/>
        <v/>
      </c>
      <c r="O1219" s="20"/>
      <c r="P1219" s="20"/>
      <c r="Q1219" s="46" t="str">
        <f>IFERROR(MAX(IF(OR(O1219="",P1219=""),"",IF(AND(AND(MONTH(E1219)&gt;=7,MONTH(E1219)&lt;8),AND(MONTH(F1219)&gt;=7,MONTH(F1219)&lt;8)),(NETWORKDAYS(E1219,F1219,Lister!$D$7:$D$13)-O1219)*N1219/NETWORKDAYS(Lister!$D$19,Lister!$E$19,Lister!$D$7:$D$13),IF(AND(AND(MONTH(E1219)&gt;=7,MONTH(E1219)&lt;8),MONTH(F1219)&gt;7),(NETWORKDAYS(E1219,Lister!$E$19,Lister!$D$7:$D$13)-O1219)*N1219/NETWORKDAYS(Lister!$D$19,Lister!$E$19,Lister!$D$7:$D$13),IF(MONTH(E1219)&gt;7,0)))),0),"")</f>
        <v/>
      </c>
      <c r="R1219" s="46" t="str">
        <f>IFERROR(MAX(IF(OR(O1219="",P1219=""),"",IF(AND(AND(MONTH(E1219)&gt;=8,MONTH(E1219)&lt;9),AND(MONTH(F1219)&gt;=8,MONTH(F1219)&lt;9)),(NETWORKDAYS(E1219,F1219,Lister!$D$7:$D$13)-P1219)*N1219/NETWORKDAYS(Lister!$D$20,Lister!$E$20,Lister!$D$7:$D$13),IF(AND(MONTH(E1219)=7,MONTH(F1219)=8),(NETWORKDAYS(Lister!$D$20,F1219,Lister!$D$7:$D$13)-P1219)*N1219/NETWORKDAYS(Lister!$D$20,Lister!$E$20,Lister!$D$7:$D$13),IF(AND(MONTH(E1219)=7,MONTH(F1219)=7),0)))),0),"")</f>
        <v/>
      </c>
      <c r="S1219" s="31" t="str">
        <f t="shared" si="129"/>
        <v/>
      </c>
      <c r="T1219" s="31" t="str">
        <f t="shared" si="130"/>
        <v/>
      </c>
      <c r="U1219" s="51" t="str">
        <f t="shared" si="131"/>
        <v/>
      </c>
    </row>
    <row r="1220" spans="1:21" x14ac:dyDescent="0.25">
      <c r="A1220" s="13" t="str">
        <f t="shared" si="132"/>
        <v/>
      </c>
      <c r="B1220" s="55"/>
      <c r="C1220" s="22"/>
      <c r="D1220" s="23"/>
      <c r="E1220" s="16"/>
      <c r="F1220" s="16"/>
      <c r="G1220" s="72" t="str">
        <f>IF(OR(E1220="",F1220=""),"",NETWORKDAYS(E1220,F1220,Lister!$D$7:$D$13))</f>
        <v/>
      </c>
      <c r="H1220" s="19"/>
      <c r="I1220" s="32" t="str">
        <f t="shared" si="126"/>
        <v/>
      </c>
      <c r="J1220" s="18"/>
      <c r="K1220" s="18"/>
      <c r="L1220" s="46" t="str">
        <f t="shared" si="127"/>
        <v/>
      </c>
      <c r="M1220" s="20"/>
      <c r="N1220" s="31" t="str">
        <f t="shared" si="128"/>
        <v/>
      </c>
      <c r="O1220" s="20"/>
      <c r="P1220" s="20"/>
      <c r="Q1220" s="46" t="str">
        <f>IFERROR(MAX(IF(OR(O1220="",P1220=""),"",IF(AND(AND(MONTH(E1220)&gt;=7,MONTH(E1220)&lt;8),AND(MONTH(F1220)&gt;=7,MONTH(F1220)&lt;8)),(NETWORKDAYS(E1220,F1220,Lister!$D$7:$D$13)-O1220)*N1220/NETWORKDAYS(Lister!$D$19,Lister!$E$19,Lister!$D$7:$D$13),IF(AND(AND(MONTH(E1220)&gt;=7,MONTH(E1220)&lt;8),MONTH(F1220)&gt;7),(NETWORKDAYS(E1220,Lister!$E$19,Lister!$D$7:$D$13)-O1220)*N1220/NETWORKDAYS(Lister!$D$19,Lister!$E$19,Lister!$D$7:$D$13),IF(MONTH(E1220)&gt;7,0)))),0),"")</f>
        <v/>
      </c>
      <c r="R1220" s="46" t="str">
        <f>IFERROR(MAX(IF(OR(O1220="",P1220=""),"",IF(AND(AND(MONTH(E1220)&gt;=8,MONTH(E1220)&lt;9),AND(MONTH(F1220)&gt;=8,MONTH(F1220)&lt;9)),(NETWORKDAYS(E1220,F1220,Lister!$D$7:$D$13)-P1220)*N1220/NETWORKDAYS(Lister!$D$20,Lister!$E$20,Lister!$D$7:$D$13),IF(AND(MONTH(E1220)=7,MONTH(F1220)=8),(NETWORKDAYS(Lister!$D$20,F1220,Lister!$D$7:$D$13)-P1220)*N1220/NETWORKDAYS(Lister!$D$20,Lister!$E$20,Lister!$D$7:$D$13),IF(AND(MONTH(E1220)=7,MONTH(F1220)=7),0)))),0),"")</f>
        <v/>
      </c>
      <c r="S1220" s="31" t="str">
        <f t="shared" si="129"/>
        <v/>
      </c>
      <c r="T1220" s="31" t="str">
        <f t="shared" si="130"/>
        <v/>
      </c>
      <c r="U1220" s="51" t="str">
        <f t="shared" si="131"/>
        <v/>
      </c>
    </row>
    <row r="1221" spans="1:21" x14ac:dyDescent="0.25">
      <c r="A1221" s="13" t="str">
        <f t="shared" si="132"/>
        <v/>
      </c>
      <c r="B1221" s="55"/>
      <c r="C1221" s="22"/>
      <c r="D1221" s="23"/>
      <c r="E1221" s="16"/>
      <c r="F1221" s="16"/>
      <c r="G1221" s="72" t="str">
        <f>IF(OR(E1221="",F1221=""),"",NETWORKDAYS(E1221,F1221,Lister!$D$7:$D$13))</f>
        <v/>
      </c>
      <c r="H1221" s="19"/>
      <c r="I1221" s="32" t="str">
        <f t="shared" si="126"/>
        <v/>
      </c>
      <c r="J1221" s="18"/>
      <c r="K1221" s="18"/>
      <c r="L1221" s="46" t="str">
        <f t="shared" si="127"/>
        <v/>
      </c>
      <c r="M1221" s="20"/>
      <c r="N1221" s="31" t="str">
        <f t="shared" si="128"/>
        <v/>
      </c>
      <c r="O1221" s="20"/>
      <c r="P1221" s="20"/>
      <c r="Q1221" s="46" t="str">
        <f>IFERROR(MAX(IF(OR(O1221="",P1221=""),"",IF(AND(AND(MONTH(E1221)&gt;=7,MONTH(E1221)&lt;8),AND(MONTH(F1221)&gt;=7,MONTH(F1221)&lt;8)),(NETWORKDAYS(E1221,F1221,Lister!$D$7:$D$13)-O1221)*N1221/NETWORKDAYS(Lister!$D$19,Lister!$E$19,Lister!$D$7:$D$13),IF(AND(AND(MONTH(E1221)&gt;=7,MONTH(E1221)&lt;8),MONTH(F1221)&gt;7),(NETWORKDAYS(E1221,Lister!$E$19,Lister!$D$7:$D$13)-O1221)*N1221/NETWORKDAYS(Lister!$D$19,Lister!$E$19,Lister!$D$7:$D$13),IF(MONTH(E1221)&gt;7,0)))),0),"")</f>
        <v/>
      </c>
      <c r="R1221" s="46" t="str">
        <f>IFERROR(MAX(IF(OR(O1221="",P1221=""),"",IF(AND(AND(MONTH(E1221)&gt;=8,MONTH(E1221)&lt;9),AND(MONTH(F1221)&gt;=8,MONTH(F1221)&lt;9)),(NETWORKDAYS(E1221,F1221,Lister!$D$7:$D$13)-P1221)*N1221/NETWORKDAYS(Lister!$D$20,Lister!$E$20,Lister!$D$7:$D$13),IF(AND(MONTH(E1221)=7,MONTH(F1221)=8),(NETWORKDAYS(Lister!$D$20,F1221,Lister!$D$7:$D$13)-P1221)*N1221/NETWORKDAYS(Lister!$D$20,Lister!$E$20,Lister!$D$7:$D$13),IF(AND(MONTH(E1221)=7,MONTH(F1221)=7),0)))),0),"")</f>
        <v/>
      </c>
      <c r="S1221" s="31" t="str">
        <f t="shared" si="129"/>
        <v/>
      </c>
      <c r="T1221" s="31" t="str">
        <f t="shared" si="130"/>
        <v/>
      </c>
      <c r="U1221" s="51" t="str">
        <f t="shared" si="131"/>
        <v/>
      </c>
    </row>
    <row r="1222" spans="1:21" x14ac:dyDescent="0.25">
      <c r="A1222" s="13" t="str">
        <f t="shared" si="132"/>
        <v/>
      </c>
      <c r="B1222" s="55"/>
      <c r="C1222" s="22"/>
      <c r="D1222" s="23"/>
      <c r="E1222" s="16"/>
      <c r="F1222" s="16"/>
      <c r="G1222" s="72" t="str">
        <f>IF(OR(E1222="",F1222=""),"",NETWORKDAYS(E1222,F1222,Lister!$D$7:$D$13))</f>
        <v/>
      </c>
      <c r="H1222" s="19"/>
      <c r="I1222" s="32" t="str">
        <f t="shared" si="126"/>
        <v/>
      </c>
      <c r="J1222" s="18"/>
      <c r="K1222" s="18"/>
      <c r="L1222" s="46" t="str">
        <f t="shared" si="127"/>
        <v/>
      </c>
      <c r="M1222" s="20"/>
      <c r="N1222" s="31" t="str">
        <f t="shared" si="128"/>
        <v/>
      </c>
      <c r="O1222" s="20"/>
      <c r="P1222" s="20"/>
      <c r="Q1222" s="46" t="str">
        <f>IFERROR(MAX(IF(OR(O1222="",P1222=""),"",IF(AND(AND(MONTH(E1222)&gt;=7,MONTH(E1222)&lt;8),AND(MONTH(F1222)&gt;=7,MONTH(F1222)&lt;8)),(NETWORKDAYS(E1222,F1222,Lister!$D$7:$D$13)-O1222)*N1222/NETWORKDAYS(Lister!$D$19,Lister!$E$19,Lister!$D$7:$D$13),IF(AND(AND(MONTH(E1222)&gt;=7,MONTH(E1222)&lt;8),MONTH(F1222)&gt;7),(NETWORKDAYS(E1222,Lister!$E$19,Lister!$D$7:$D$13)-O1222)*N1222/NETWORKDAYS(Lister!$D$19,Lister!$E$19,Lister!$D$7:$D$13),IF(MONTH(E1222)&gt;7,0)))),0),"")</f>
        <v/>
      </c>
      <c r="R1222" s="46" t="str">
        <f>IFERROR(MAX(IF(OR(O1222="",P1222=""),"",IF(AND(AND(MONTH(E1222)&gt;=8,MONTH(E1222)&lt;9),AND(MONTH(F1222)&gt;=8,MONTH(F1222)&lt;9)),(NETWORKDAYS(E1222,F1222,Lister!$D$7:$D$13)-P1222)*N1222/NETWORKDAYS(Lister!$D$20,Lister!$E$20,Lister!$D$7:$D$13),IF(AND(MONTH(E1222)=7,MONTH(F1222)=8),(NETWORKDAYS(Lister!$D$20,F1222,Lister!$D$7:$D$13)-P1222)*N1222/NETWORKDAYS(Lister!$D$20,Lister!$E$20,Lister!$D$7:$D$13),IF(AND(MONTH(E1222)=7,MONTH(F1222)=7),0)))),0),"")</f>
        <v/>
      </c>
      <c r="S1222" s="31" t="str">
        <f t="shared" si="129"/>
        <v/>
      </c>
      <c r="T1222" s="31" t="str">
        <f t="shared" si="130"/>
        <v/>
      </c>
      <c r="U1222" s="51" t="str">
        <f t="shared" si="131"/>
        <v/>
      </c>
    </row>
    <row r="1223" spans="1:21" x14ac:dyDescent="0.25">
      <c r="A1223" s="13" t="str">
        <f t="shared" si="132"/>
        <v/>
      </c>
      <c r="B1223" s="55"/>
      <c r="C1223" s="22"/>
      <c r="D1223" s="23"/>
      <c r="E1223" s="16"/>
      <c r="F1223" s="16"/>
      <c r="G1223" s="72" t="str">
        <f>IF(OR(E1223="",F1223=""),"",NETWORKDAYS(E1223,F1223,Lister!$D$7:$D$13))</f>
        <v/>
      </c>
      <c r="H1223" s="19"/>
      <c r="I1223" s="32" t="str">
        <f t="shared" si="126"/>
        <v/>
      </c>
      <c r="J1223" s="18"/>
      <c r="K1223" s="18"/>
      <c r="L1223" s="46" t="str">
        <f t="shared" si="127"/>
        <v/>
      </c>
      <c r="M1223" s="20"/>
      <c r="N1223" s="31" t="str">
        <f t="shared" si="128"/>
        <v/>
      </c>
      <c r="O1223" s="20"/>
      <c r="P1223" s="20"/>
      <c r="Q1223" s="46" t="str">
        <f>IFERROR(MAX(IF(OR(O1223="",P1223=""),"",IF(AND(AND(MONTH(E1223)&gt;=7,MONTH(E1223)&lt;8),AND(MONTH(F1223)&gt;=7,MONTH(F1223)&lt;8)),(NETWORKDAYS(E1223,F1223,Lister!$D$7:$D$13)-O1223)*N1223/NETWORKDAYS(Lister!$D$19,Lister!$E$19,Lister!$D$7:$D$13),IF(AND(AND(MONTH(E1223)&gt;=7,MONTH(E1223)&lt;8),MONTH(F1223)&gt;7),(NETWORKDAYS(E1223,Lister!$E$19,Lister!$D$7:$D$13)-O1223)*N1223/NETWORKDAYS(Lister!$D$19,Lister!$E$19,Lister!$D$7:$D$13),IF(MONTH(E1223)&gt;7,0)))),0),"")</f>
        <v/>
      </c>
      <c r="R1223" s="46" t="str">
        <f>IFERROR(MAX(IF(OR(O1223="",P1223=""),"",IF(AND(AND(MONTH(E1223)&gt;=8,MONTH(E1223)&lt;9),AND(MONTH(F1223)&gt;=8,MONTH(F1223)&lt;9)),(NETWORKDAYS(E1223,F1223,Lister!$D$7:$D$13)-P1223)*N1223/NETWORKDAYS(Lister!$D$20,Lister!$E$20,Lister!$D$7:$D$13),IF(AND(MONTH(E1223)=7,MONTH(F1223)=8),(NETWORKDAYS(Lister!$D$20,F1223,Lister!$D$7:$D$13)-P1223)*N1223/NETWORKDAYS(Lister!$D$20,Lister!$E$20,Lister!$D$7:$D$13),IF(AND(MONTH(E1223)=7,MONTH(F1223)=7),0)))),0),"")</f>
        <v/>
      </c>
      <c r="S1223" s="31" t="str">
        <f t="shared" si="129"/>
        <v/>
      </c>
      <c r="T1223" s="31" t="str">
        <f t="shared" si="130"/>
        <v/>
      </c>
      <c r="U1223" s="51" t="str">
        <f t="shared" si="131"/>
        <v/>
      </c>
    </row>
    <row r="1224" spans="1:21" x14ac:dyDescent="0.25">
      <c r="A1224" s="13" t="str">
        <f t="shared" si="132"/>
        <v/>
      </c>
      <c r="B1224" s="55"/>
      <c r="C1224" s="22"/>
      <c r="D1224" s="23"/>
      <c r="E1224" s="16"/>
      <c r="F1224" s="16"/>
      <c r="G1224" s="72" t="str">
        <f>IF(OR(E1224="",F1224=""),"",NETWORKDAYS(E1224,F1224,Lister!$D$7:$D$13))</f>
        <v/>
      </c>
      <c r="H1224" s="19"/>
      <c r="I1224" s="32" t="str">
        <f t="shared" si="126"/>
        <v/>
      </c>
      <c r="J1224" s="18"/>
      <c r="K1224" s="18"/>
      <c r="L1224" s="46" t="str">
        <f t="shared" si="127"/>
        <v/>
      </c>
      <c r="M1224" s="20"/>
      <c r="N1224" s="31" t="str">
        <f t="shared" si="128"/>
        <v/>
      </c>
      <c r="O1224" s="20"/>
      <c r="P1224" s="20"/>
      <c r="Q1224" s="46" t="str">
        <f>IFERROR(MAX(IF(OR(O1224="",P1224=""),"",IF(AND(AND(MONTH(E1224)&gt;=7,MONTH(E1224)&lt;8),AND(MONTH(F1224)&gt;=7,MONTH(F1224)&lt;8)),(NETWORKDAYS(E1224,F1224,Lister!$D$7:$D$13)-O1224)*N1224/NETWORKDAYS(Lister!$D$19,Lister!$E$19,Lister!$D$7:$D$13),IF(AND(AND(MONTH(E1224)&gt;=7,MONTH(E1224)&lt;8),MONTH(F1224)&gt;7),(NETWORKDAYS(E1224,Lister!$E$19,Lister!$D$7:$D$13)-O1224)*N1224/NETWORKDAYS(Lister!$D$19,Lister!$E$19,Lister!$D$7:$D$13),IF(MONTH(E1224)&gt;7,0)))),0),"")</f>
        <v/>
      </c>
      <c r="R1224" s="46" t="str">
        <f>IFERROR(MAX(IF(OR(O1224="",P1224=""),"",IF(AND(AND(MONTH(E1224)&gt;=8,MONTH(E1224)&lt;9),AND(MONTH(F1224)&gt;=8,MONTH(F1224)&lt;9)),(NETWORKDAYS(E1224,F1224,Lister!$D$7:$D$13)-P1224)*N1224/NETWORKDAYS(Lister!$D$20,Lister!$E$20,Lister!$D$7:$D$13),IF(AND(MONTH(E1224)=7,MONTH(F1224)=8),(NETWORKDAYS(Lister!$D$20,F1224,Lister!$D$7:$D$13)-P1224)*N1224/NETWORKDAYS(Lister!$D$20,Lister!$E$20,Lister!$D$7:$D$13),IF(AND(MONTH(E1224)=7,MONTH(F1224)=7),0)))),0),"")</f>
        <v/>
      </c>
      <c r="S1224" s="31" t="str">
        <f t="shared" si="129"/>
        <v/>
      </c>
      <c r="T1224" s="31" t="str">
        <f t="shared" si="130"/>
        <v/>
      </c>
      <c r="U1224" s="51" t="str">
        <f t="shared" si="131"/>
        <v/>
      </c>
    </row>
    <row r="1225" spans="1:21" x14ac:dyDescent="0.25">
      <c r="A1225" s="13" t="str">
        <f t="shared" si="132"/>
        <v/>
      </c>
      <c r="B1225" s="55"/>
      <c r="C1225" s="22"/>
      <c r="D1225" s="23"/>
      <c r="E1225" s="16"/>
      <c r="F1225" s="16"/>
      <c r="G1225" s="72" t="str">
        <f>IF(OR(E1225="",F1225=""),"",NETWORKDAYS(E1225,F1225,Lister!$D$7:$D$13))</f>
        <v/>
      </c>
      <c r="H1225" s="19"/>
      <c r="I1225" s="32" t="str">
        <f t="shared" si="126"/>
        <v/>
      </c>
      <c r="J1225" s="18"/>
      <c r="K1225" s="18"/>
      <c r="L1225" s="46" t="str">
        <f t="shared" si="127"/>
        <v/>
      </c>
      <c r="M1225" s="20"/>
      <c r="N1225" s="31" t="str">
        <f t="shared" si="128"/>
        <v/>
      </c>
      <c r="O1225" s="20"/>
      <c r="P1225" s="20"/>
      <c r="Q1225" s="46" t="str">
        <f>IFERROR(MAX(IF(OR(O1225="",P1225=""),"",IF(AND(AND(MONTH(E1225)&gt;=7,MONTH(E1225)&lt;8),AND(MONTH(F1225)&gt;=7,MONTH(F1225)&lt;8)),(NETWORKDAYS(E1225,F1225,Lister!$D$7:$D$13)-O1225)*N1225/NETWORKDAYS(Lister!$D$19,Lister!$E$19,Lister!$D$7:$D$13),IF(AND(AND(MONTH(E1225)&gt;=7,MONTH(E1225)&lt;8),MONTH(F1225)&gt;7),(NETWORKDAYS(E1225,Lister!$E$19,Lister!$D$7:$D$13)-O1225)*N1225/NETWORKDAYS(Lister!$D$19,Lister!$E$19,Lister!$D$7:$D$13),IF(MONTH(E1225)&gt;7,0)))),0),"")</f>
        <v/>
      </c>
      <c r="R1225" s="46" t="str">
        <f>IFERROR(MAX(IF(OR(O1225="",P1225=""),"",IF(AND(AND(MONTH(E1225)&gt;=8,MONTH(E1225)&lt;9),AND(MONTH(F1225)&gt;=8,MONTH(F1225)&lt;9)),(NETWORKDAYS(E1225,F1225,Lister!$D$7:$D$13)-P1225)*N1225/NETWORKDAYS(Lister!$D$20,Lister!$E$20,Lister!$D$7:$D$13),IF(AND(MONTH(E1225)=7,MONTH(F1225)=8),(NETWORKDAYS(Lister!$D$20,F1225,Lister!$D$7:$D$13)-P1225)*N1225/NETWORKDAYS(Lister!$D$20,Lister!$E$20,Lister!$D$7:$D$13),IF(AND(MONTH(E1225)=7,MONTH(F1225)=7),0)))),0),"")</f>
        <v/>
      </c>
      <c r="S1225" s="31" t="str">
        <f t="shared" si="129"/>
        <v/>
      </c>
      <c r="T1225" s="31" t="str">
        <f t="shared" si="130"/>
        <v/>
      </c>
      <c r="U1225" s="51" t="str">
        <f t="shared" si="131"/>
        <v/>
      </c>
    </row>
    <row r="1226" spans="1:21" x14ac:dyDescent="0.25">
      <c r="A1226" s="13" t="str">
        <f t="shared" si="132"/>
        <v/>
      </c>
      <c r="B1226" s="55"/>
      <c r="C1226" s="22"/>
      <c r="D1226" s="23"/>
      <c r="E1226" s="16"/>
      <c r="F1226" s="16"/>
      <c r="G1226" s="72" t="str">
        <f>IF(OR(E1226="",F1226=""),"",NETWORKDAYS(E1226,F1226,Lister!$D$7:$D$13))</f>
        <v/>
      </c>
      <c r="H1226" s="19"/>
      <c r="I1226" s="32" t="str">
        <f t="shared" si="126"/>
        <v/>
      </c>
      <c r="J1226" s="18"/>
      <c r="K1226" s="18"/>
      <c r="L1226" s="46" t="str">
        <f t="shared" si="127"/>
        <v/>
      </c>
      <c r="M1226" s="20"/>
      <c r="N1226" s="31" t="str">
        <f t="shared" si="128"/>
        <v/>
      </c>
      <c r="O1226" s="20"/>
      <c r="P1226" s="20"/>
      <c r="Q1226" s="46" t="str">
        <f>IFERROR(MAX(IF(OR(O1226="",P1226=""),"",IF(AND(AND(MONTH(E1226)&gt;=7,MONTH(E1226)&lt;8),AND(MONTH(F1226)&gt;=7,MONTH(F1226)&lt;8)),(NETWORKDAYS(E1226,F1226,Lister!$D$7:$D$13)-O1226)*N1226/NETWORKDAYS(Lister!$D$19,Lister!$E$19,Lister!$D$7:$D$13),IF(AND(AND(MONTH(E1226)&gt;=7,MONTH(E1226)&lt;8),MONTH(F1226)&gt;7),(NETWORKDAYS(E1226,Lister!$E$19,Lister!$D$7:$D$13)-O1226)*N1226/NETWORKDAYS(Lister!$D$19,Lister!$E$19,Lister!$D$7:$D$13),IF(MONTH(E1226)&gt;7,0)))),0),"")</f>
        <v/>
      </c>
      <c r="R1226" s="46" t="str">
        <f>IFERROR(MAX(IF(OR(O1226="",P1226=""),"",IF(AND(AND(MONTH(E1226)&gt;=8,MONTH(E1226)&lt;9),AND(MONTH(F1226)&gt;=8,MONTH(F1226)&lt;9)),(NETWORKDAYS(E1226,F1226,Lister!$D$7:$D$13)-P1226)*N1226/NETWORKDAYS(Lister!$D$20,Lister!$E$20,Lister!$D$7:$D$13),IF(AND(MONTH(E1226)=7,MONTH(F1226)=8),(NETWORKDAYS(Lister!$D$20,F1226,Lister!$D$7:$D$13)-P1226)*N1226/NETWORKDAYS(Lister!$D$20,Lister!$E$20,Lister!$D$7:$D$13),IF(AND(MONTH(E1226)=7,MONTH(F1226)=7),0)))),0),"")</f>
        <v/>
      </c>
      <c r="S1226" s="31" t="str">
        <f t="shared" si="129"/>
        <v/>
      </c>
      <c r="T1226" s="31" t="str">
        <f t="shared" si="130"/>
        <v/>
      </c>
      <c r="U1226" s="51" t="str">
        <f t="shared" si="131"/>
        <v/>
      </c>
    </row>
    <row r="1227" spans="1:21" x14ac:dyDescent="0.25">
      <c r="A1227" s="13" t="str">
        <f t="shared" si="132"/>
        <v/>
      </c>
      <c r="B1227" s="55"/>
      <c r="C1227" s="22"/>
      <c r="D1227" s="23"/>
      <c r="E1227" s="16"/>
      <c r="F1227" s="16"/>
      <c r="G1227" s="72" t="str">
        <f>IF(OR(E1227="",F1227=""),"",NETWORKDAYS(E1227,F1227,Lister!$D$7:$D$13))</f>
        <v/>
      </c>
      <c r="H1227" s="19"/>
      <c r="I1227" s="32" t="str">
        <f t="shared" si="126"/>
        <v/>
      </c>
      <c r="J1227" s="18"/>
      <c r="K1227" s="18"/>
      <c r="L1227" s="46" t="str">
        <f t="shared" si="127"/>
        <v/>
      </c>
      <c r="M1227" s="20"/>
      <c r="N1227" s="31" t="str">
        <f t="shared" si="128"/>
        <v/>
      </c>
      <c r="O1227" s="20"/>
      <c r="P1227" s="20"/>
      <c r="Q1227" s="46" t="str">
        <f>IFERROR(MAX(IF(OR(O1227="",P1227=""),"",IF(AND(AND(MONTH(E1227)&gt;=7,MONTH(E1227)&lt;8),AND(MONTH(F1227)&gt;=7,MONTH(F1227)&lt;8)),(NETWORKDAYS(E1227,F1227,Lister!$D$7:$D$13)-O1227)*N1227/NETWORKDAYS(Lister!$D$19,Lister!$E$19,Lister!$D$7:$D$13),IF(AND(AND(MONTH(E1227)&gt;=7,MONTH(E1227)&lt;8),MONTH(F1227)&gt;7),(NETWORKDAYS(E1227,Lister!$E$19,Lister!$D$7:$D$13)-O1227)*N1227/NETWORKDAYS(Lister!$D$19,Lister!$E$19,Lister!$D$7:$D$13),IF(MONTH(E1227)&gt;7,0)))),0),"")</f>
        <v/>
      </c>
      <c r="R1227" s="46" t="str">
        <f>IFERROR(MAX(IF(OR(O1227="",P1227=""),"",IF(AND(AND(MONTH(E1227)&gt;=8,MONTH(E1227)&lt;9),AND(MONTH(F1227)&gt;=8,MONTH(F1227)&lt;9)),(NETWORKDAYS(E1227,F1227,Lister!$D$7:$D$13)-P1227)*N1227/NETWORKDAYS(Lister!$D$20,Lister!$E$20,Lister!$D$7:$D$13),IF(AND(MONTH(E1227)=7,MONTH(F1227)=8),(NETWORKDAYS(Lister!$D$20,F1227,Lister!$D$7:$D$13)-P1227)*N1227/NETWORKDAYS(Lister!$D$20,Lister!$E$20,Lister!$D$7:$D$13),IF(AND(MONTH(E1227)=7,MONTH(F1227)=7),0)))),0),"")</f>
        <v/>
      </c>
      <c r="S1227" s="31" t="str">
        <f t="shared" si="129"/>
        <v/>
      </c>
      <c r="T1227" s="31" t="str">
        <f t="shared" si="130"/>
        <v/>
      </c>
      <c r="U1227" s="51" t="str">
        <f t="shared" si="131"/>
        <v/>
      </c>
    </row>
    <row r="1228" spans="1:21" x14ac:dyDescent="0.25">
      <c r="A1228" s="13" t="str">
        <f t="shared" si="132"/>
        <v/>
      </c>
      <c r="B1228" s="55"/>
      <c r="C1228" s="22"/>
      <c r="D1228" s="23"/>
      <c r="E1228" s="16"/>
      <c r="F1228" s="16"/>
      <c r="G1228" s="72" t="str">
        <f>IF(OR(E1228="",F1228=""),"",NETWORKDAYS(E1228,F1228,Lister!$D$7:$D$13))</f>
        <v/>
      </c>
      <c r="H1228" s="19"/>
      <c r="I1228" s="32" t="str">
        <f t="shared" si="126"/>
        <v/>
      </c>
      <c r="J1228" s="18"/>
      <c r="K1228" s="18"/>
      <c r="L1228" s="46" t="str">
        <f t="shared" si="127"/>
        <v/>
      </c>
      <c r="M1228" s="20"/>
      <c r="N1228" s="31" t="str">
        <f t="shared" si="128"/>
        <v/>
      </c>
      <c r="O1228" s="20"/>
      <c r="P1228" s="20"/>
      <c r="Q1228" s="46" t="str">
        <f>IFERROR(MAX(IF(OR(O1228="",P1228=""),"",IF(AND(AND(MONTH(E1228)&gt;=7,MONTH(E1228)&lt;8),AND(MONTH(F1228)&gt;=7,MONTH(F1228)&lt;8)),(NETWORKDAYS(E1228,F1228,Lister!$D$7:$D$13)-O1228)*N1228/NETWORKDAYS(Lister!$D$19,Lister!$E$19,Lister!$D$7:$D$13),IF(AND(AND(MONTH(E1228)&gt;=7,MONTH(E1228)&lt;8),MONTH(F1228)&gt;7),(NETWORKDAYS(E1228,Lister!$E$19,Lister!$D$7:$D$13)-O1228)*N1228/NETWORKDAYS(Lister!$D$19,Lister!$E$19,Lister!$D$7:$D$13),IF(MONTH(E1228)&gt;7,0)))),0),"")</f>
        <v/>
      </c>
      <c r="R1228" s="46" t="str">
        <f>IFERROR(MAX(IF(OR(O1228="",P1228=""),"",IF(AND(AND(MONTH(E1228)&gt;=8,MONTH(E1228)&lt;9),AND(MONTH(F1228)&gt;=8,MONTH(F1228)&lt;9)),(NETWORKDAYS(E1228,F1228,Lister!$D$7:$D$13)-P1228)*N1228/NETWORKDAYS(Lister!$D$20,Lister!$E$20,Lister!$D$7:$D$13),IF(AND(MONTH(E1228)=7,MONTH(F1228)=8),(NETWORKDAYS(Lister!$D$20,F1228,Lister!$D$7:$D$13)-P1228)*N1228/NETWORKDAYS(Lister!$D$20,Lister!$E$20,Lister!$D$7:$D$13),IF(AND(MONTH(E1228)=7,MONTH(F1228)=7),0)))),0),"")</f>
        <v/>
      </c>
      <c r="S1228" s="31" t="str">
        <f t="shared" si="129"/>
        <v/>
      </c>
      <c r="T1228" s="31" t="str">
        <f t="shared" si="130"/>
        <v/>
      </c>
      <c r="U1228" s="51" t="str">
        <f t="shared" si="131"/>
        <v/>
      </c>
    </row>
    <row r="1229" spans="1:21" x14ac:dyDescent="0.25">
      <c r="A1229" s="13" t="str">
        <f t="shared" si="132"/>
        <v/>
      </c>
      <c r="B1229" s="55"/>
      <c r="C1229" s="22"/>
      <c r="D1229" s="23"/>
      <c r="E1229" s="16"/>
      <c r="F1229" s="16"/>
      <c r="G1229" s="72" t="str">
        <f>IF(OR(E1229="",F1229=""),"",NETWORKDAYS(E1229,F1229,Lister!$D$7:$D$13))</f>
        <v/>
      </c>
      <c r="H1229" s="19"/>
      <c r="I1229" s="32" t="str">
        <f t="shared" si="126"/>
        <v/>
      </c>
      <c r="J1229" s="18"/>
      <c r="K1229" s="18"/>
      <c r="L1229" s="46" t="str">
        <f t="shared" si="127"/>
        <v/>
      </c>
      <c r="M1229" s="20"/>
      <c r="N1229" s="31" t="str">
        <f t="shared" si="128"/>
        <v/>
      </c>
      <c r="O1229" s="20"/>
      <c r="P1229" s="20"/>
      <c r="Q1229" s="46" t="str">
        <f>IFERROR(MAX(IF(OR(O1229="",P1229=""),"",IF(AND(AND(MONTH(E1229)&gt;=7,MONTH(E1229)&lt;8),AND(MONTH(F1229)&gt;=7,MONTH(F1229)&lt;8)),(NETWORKDAYS(E1229,F1229,Lister!$D$7:$D$13)-O1229)*N1229/NETWORKDAYS(Lister!$D$19,Lister!$E$19,Lister!$D$7:$D$13),IF(AND(AND(MONTH(E1229)&gt;=7,MONTH(E1229)&lt;8),MONTH(F1229)&gt;7),(NETWORKDAYS(E1229,Lister!$E$19,Lister!$D$7:$D$13)-O1229)*N1229/NETWORKDAYS(Lister!$D$19,Lister!$E$19,Lister!$D$7:$D$13),IF(MONTH(E1229)&gt;7,0)))),0),"")</f>
        <v/>
      </c>
      <c r="R1229" s="46" t="str">
        <f>IFERROR(MAX(IF(OR(O1229="",P1229=""),"",IF(AND(AND(MONTH(E1229)&gt;=8,MONTH(E1229)&lt;9),AND(MONTH(F1229)&gt;=8,MONTH(F1229)&lt;9)),(NETWORKDAYS(E1229,F1229,Lister!$D$7:$D$13)-P1229)*N1229/NETWORKDAYS(Lister!$D$20,Lister!$E$20,Lister!$D$7:$D$13),IF(AND(MONTH(E1229)=7,MONTH(F1229)=8),(NETWORKDAYS(Lister!$D$20,F1229,Lister!$D$7:$D$13)-P1229)*N1229/NETWORKDAYS(Lister!$D$20,Lister!$E$20,Lister!$D$7:$D$13),IF(AND(MONTH(E1229)=7,MONTH(F1229)=7),0)))),0),"")</f>
        <v/>
      </c>
      <c r="S1229" s="31" t="str">
        <f t="shared" si="129"/>
        <v/>
      </c>
      <c r="T1229" s="31" t="str">
        <f t="shared" si="130"/>
        <v/>
      </c>
      <c r="U1229" s="51" t="str">
        <f t="shared" si="131"/>
        <v/>
      </c>
    </row>
    <row r="1230" spans="1:21" x14ac:dyDescent="0.25">
      <c r="A1230" s="13" t="str">
        <f t="shared" si="132"/>
        <v/>
      </c>
      <c r="B1230" s="55"/>
      <c r="C1230" s="22"/>
      <c r="D1230" s="23"/>
      <c r="E1230" s="16"/>
      <c r="F1230" s="16"/>
      <c r="G1230" s="72" t="str">
        <f>IF(OR(E1230="",F1230=""),"",NETWORKDAYS(E1230,F1230,Lister!$D$7:$D$13))</f>
        <v/>
      </c>
      <c r="H1230" s="19"/>
      <c r="I1230" s="32" t="str">
        <f t="shared" si="126"/>
        <v/>
      </c>
      <c r="J1230" s="18"/>
      <c r="K1230" s="18"/>
      <c r="L1230" s="46" t="str">
        <f t="shared" si="127"/>
        <v/>
      </c>
      <c r="M1230" s="20"/>
      <c r="N1230" s="31" t="str">
        <f t="shared" si="128"/>
        <v/>
      </c>
      <c r="O1230" s="20"/>
      <c r="P1230" s="20"/>
      <c r="Q1230" s="46" t="str">
        <f>IFERROR(MAX(IF(OR(O1230="",P1230=""),"",IF(AND(AND(MONTH(E1230)&gt;=7,MONTH(E1230)&lt;8),AND(MONTH(F1230)&gt;=7,MONTH(F1230)&lt;8)),(NETWORKDAYS(E1230,F1230,Lister!$D$7:$D$13)-O1230)*N1230/NETWORKDAYS(Lister!$D$19,Lister!$E$19,Lister!$D$7:$D$13),IF(AND(AND(MONTH(E1230)&gt;=7,MONTH(E1230)&lt;8),MONTH(F1230)&gt;7),(NETWORKDAYS(E1230,Lister!$E$19,Lister!$D$7:$D$13)-O1230)*N1230/NETWORKDAYS(Lister!$D$19,Lister!$E$19,Lister!$D$7:$D$13),IF(MONTH(E1230)&gt;7,0)))),0),"")</f>
        <v/>
      </c>
      <c r="R1230" s="46" t="str">
        <f>IFERROR(MAX(IF(OR(O1230="",P1230=""),"",IF(AND(AND(MONTH(E1230)&gt;=8,MONTH(E1230)&lt;9),AND(MONTH(F1230)&gt;=8,MONTH(F1230)&lt;9)),(NETWORKDAYS(E1230,F1230,Lister!$D$7:$D$13)-P1230)*N1230/NETWORKDAYS(Lister!$D$20,Lister!$E$20,Lister!$D$7:$D$13),IF(AND(MONTH(E1230)=7,MONTH(F1230)=8),(NETWORKDAYS(Lister!$D$20,F1230,Lister!$D$7:$D$13)-P1230)*N1230/NETWORKDAYS(Lister!$D$20,Lister!$E$20,Lister!$D$7:$D$13),IF(AND(MONTH(E1230)=7,MONTH(F1230)=7),0)))),0),"")</f>
        <v/>
      </c>
      <c r="S1230" s="31" t="str">
        <f t="shared" si="129"/>
        <v/>
      </c>
      <c r="T1230" s="31" t="str">
        <f t="shared" si="130"/>
        <v/>
      </c>
      <c r="U1230" s="51" t="str">
        <f t="shared" si="131"/>
        <v/>
      </c>
    </row>
    <row r="1231" spans="1:21" x14ac:dyDescent="0.25">
      <c r="A1231" s="13" t="str">
        <f t="shared" si="132"/>
        <v/>
      </c>
      <c r="B1231" s="55"/>
      <c r="C1231" s="22"/>
      <c r="D1231" s="23"/>
      <c r="E1231" s="16"/>
      <c r="F1231" s="16"/>
      <c r="G1231" s="72" t="str">
        <f>IF(OR(E1231="",F1231=""),"",NETWORKDAYS(E1231,F1231,Lister!$D$7:$D$13))</f>
        <v/>
      </c>
      <c r="H1231" s="19"/>
      <c r="I1231" s="32" t="str">
        <f t="shared" si="126"/>
        <v/>
      </c>
      <c r="J1231" s="18"/>
      <c r="K1231" s="18"/>
      <c r="L1231" s="46" t="str">
        <f t="shared" si="127"/>
        <v/>
      </c>
      <c r="M1231" s="20"/>
      <c r="N1231" s="31" t="str">
        <f t="shared" si="128"/>
        <v/>
      </c>
      <c r="O1231" s="20"/>
      <c r="P1231" s="20"/>
      <c r="Q1231" s="46" t="str">
        <f>IFERROR(MAX(IF(OR(O1231="",P1231=""),"",IF(AND(AND(MONTH(E1231)&gt;=7,MONTH(E1231)&lt;8),AND(MONTH(F1231)&gt;=7,MONTH(F1231)&lt;8)),(NETWORKDAYS(E1231,F1231,Lister!$D$7:$D$13)-O1231)*N1231/NETWORKDAYS(Lister!$D$19,Lister!$E$19,Lister!$D$7:$D$13),IF(AND(AND(MONTH(E1231)&gt;=7,MONTH(E1231)&lt;8),MONTH(F1231)&gt;7),(NETWORKDAYS(E1231,Lister!$E$19,Lister!$D$7:$D$13)-O1231)*N1231/NETWORKDAYS(Lister!$D$19,Lister!$E$19,Lister!$D$7:$D$13),IF(MONTH(E1231)&gt;7,0)))),0),"")</f>
        <v/>
      </c>
      <c r="R1231" s="46" t="str">
        <f>IFERROR(MAX(IF(OR(O1231="",P1231=""),"",IF(AND(AND(MONTH(E1231)&gt;=8,MONTH(E1231)&lt;9),AND(MONTH(F1231)&gt;=8,MONTH(F1231)&lt;9)),(NETWORKDAYS(E1231,F1231,Lister!$D$7:$D$13)-P1231)*N1231/NETWORKDAYS(Lister!$D$20,Lister!$E$20,Lister!$D$7:$D$13),IF(AND(MONTH(E1231)=7,MONTH(F1231)=8),(NETWORKDAYS(Lister!$D$20,F1231,Lister!$D$7:$D$13)-P1231)*N1231/NETWORKDAYS(Lister!$D$20,Lister!$E$20,Lister!$D$7:$D$13),IF(AND(MONTH(E1231)=7,MONTH(F1231)=7),0)))),0),"")</f>
        <v/>
      </c>
      <c r="S1231" s="31" t="str">
        <f t="shared" si="129"/>
        <v/>
      </c>
      <c r="T1231" s="31" t="str">
        <f t="shared" si="130"/>
        <v/>
      </c>
      <c r="U1231" s="51" t="str">
        <f t="shared" si="131"/>
        <v/>
      </c>
    </row>
    <row r="1232" spans="1:21" x14ac:dyDescent="0.25">
      <c r="A1232" s="13" t="str">
        <f t="shared" si="132"/>
        <v/>
      </c>
      <c r="B1232" s="55"/>
      <c r="C1232" s="22"/>
      <c r="D1232" s="23"/>
      <c r="E1232" s="16"/>
      <c r="F1232" s="16"/>
      <c r="G1232" s="72" t="str">
        <f>IF(OR(E1232="",F1232=""),"",NETWORKDAYS(E1232,F1232,Lister!$D$7:$D$13))</f>
        <v/>
      </c>
      <c r="H1232" s="19"/>
      <c r="I1232" s="32" t="str">
        <f t="shared" si="126"/>
        <v/>
      </c>
      <c r="J1232" s="18"/>
      <c r="K1232" s="18"/>
      <c r="L1232" s="46" t="str">
        <f t="shared" si="127"/>
        <v/>
      </c>
      <c r="M1232" s="20"/>
      <c r="N1232" s="31" t="str">
        <f t="shared" si="128"/>
        <v/>
      </c>
      <c r="O1232" s="20"/>
      <c r="P1232" s="20"/>
      <c r="Q1232" s="46" t="str">
        <f>IFERROR(MAX(IF(OR(O1232="",P1232=""),"",IF(AND(AND(MONTH(E1232)&gt;=7,MONTH(E1232)&lt;8),AND(MONTH(F1232)&gt;=7,MONTH(F1232)&lt;8)),(NETWORKDAYS(E1232,F1232,Lister!$D$7:$D$13)-O1232)*N1232/NETWORKDAYS(Lister!$D$19,Lister!$E$19,Lister!$D$7:$D$13),IF(AND(AND(MONTH(E1232)&gt;=7,MONTH(E1232)&lt;8),MONTH(F1232)&gt;7),(NETWORKDAYS(E1232,Lister!$E$19,Lister!$D$7:$D$13)-O1232)*N1232/NETWORKDAYS(Lister!$D$19,Lister!$E$19,Lister!$D$7:$D$13),IF(MONTH(E1232)&gt;7,0)))),0),"")</f>
        <v/>
      </c>
      <c r="R1232" s="46" t="str">
        <f>IFERROR(MAX(IF(OR(O1232="",P1232=""),"",IF(AND(AND(MONTH(E1232)&gt;=8,MONTH(E1232)&lt;9),AND(MONTH(F1232)&gt;=8,MONTH(F1232)&lt;9)),(NETWORKDAYS(E1232,F1232,Lister!$D$7:$D$13)-P1232)*N1232/NETWORKDAYS(Lister!$D$20,Lister!$E$20,Lister!$D$7:$D$13),IF(AND(MONTH(E1232)=7,MONTH(F1232)=8),(NETWORKDAYS(Lister!$D$20,F1232,Lister!$D$7:$D$13)-P1232)*N1232/NETWORKDAYS(Lister!$D$20,Lister!$E$20,Lister!$D$7:$D$13),IF(AND(MONTH(E1232)=7,MONTH(F1232)=7),0)))),0),"")</f>
        <v/>
      </c>
      <c r="S1232" s="31" t="str">
        <f t="shared" si="129"/>
        <v/>
      </c>
      <c r="T1232" s="31" t="str">
        <f t="shared" si="130"/>
        <v/>
      </c>
      <c r="U1232" s="51" t="str">
        <f t="shared" si="131"/>
        <v/>
      </c>
    </row>
    <row r="1233" spans="1:21" x14ac:dyDescent="0.25">
      <c r="A1233" s="13" t="str">
        <f t="shared" si="132"/>
        <v/>
      </c>
      <c r="B1233" s="55"/>
      <c r="C1233" s="22"/>
      <c r="D1233" s="23"/>
      <c r="E1233" s="16"/>
      <c r="F1233" s="16"/>
      <c r="G1233" s="72" t="str">
        <f>IF(OR(E1233="",F1233=""),"",NETWORKDAYS(E1233,F1233,Lister!$D$7:$D$13))</f>
        <v/>
      </c>
      <c r="H1233" s="19"/>
      <c r="I1233" s="32" t="str">
        <f t="shared" si="126"/>
        <v/>
      </c>
      <c r="J1233" s="18"/>
      <c r="K1233" s="18"/>
      <c r="L1233" s="46" t="str">
        <f t="shared" si="127"/>
        <v/>
      </c>
      <c r="M1233" s="20"/>
      <c r="N1233" s="31" t="str">
        <f t="shared" si="128"/>
        <v/>
      </c>
      <c r="O1233" s="20"/>
      <c r="P1233" s="20"/>
      <c r="Q1233" s="46" t="str">
        <f>IFERROR(MAX(IF(OR(O1233="",P1233=""),"",IF(AND(AND(MONTH(E1233)&gt;=7,MONTH(E1233)&lt;8),AND(MONTH(F1233)&gt;=7,MONTH(F1233)&lt;8)),(NETWORKDAYS(E1233,F1233,Lister!$D$7:$D$13)-O1233)*N1233/NETWORKDAYS(Lister!$D$19,Lister!$E$19,Lister!$D$7:$D$13),IF(AND(AND(MONTH(E1233)&gt;=7,MONTH(E1233)&lt;8),MONTH(F1233)&gt;7),(NETWORKDAYS(E1233,Lister!$E$19,Lister!$D$7:$D$13)-O1233)*N1233/NETWORKDAYS(Lister!$D$19,Lister!$E$19,Lister!$D$7:$D$13),IF(MONTH(E1233)&gt;7,0)))),0),"")</f>
        <v/>
      </c>
      <c r="R1233" s="46" t="str">
        <f>IFERROR(MAX(IF(OR(O1233="",P1233=""),"",IF(AND(AND(MONTH(E1233)&gt;=8,MONTH(E1233)&lt;9),AND(MONTH(F1233)&gt;=8,MONTH(F1233)&lt;9)),(NETWORKDAYS(E1233,F1233,Lister!$D$7:$D$13)-P1233)*N1233/NETWORKDAYS(Lister!$D$20,Lister!$E$20,Lister!$D$7:$D$13),IF(AND(MONTH(E1233)=7,MONTH(F1233)=8),(NETWORKDAYS(Lister!$D$20,F1233,Lister!$D$7:$D$13)-P1233)*N1233/NETWORKDAYS(Lister!$D$20,Lister!$E$20,Lister!$D$7:$D$13),IF(AND(MONTH(E1233)=7,MONTH(F1233)=7),0)))),0),"")</f>
        <v/>
      </c>
      <c r="S1233" s="31" t="str">
        <f t="shared" si="129"/>
        <v/>
      </c>
      <c r="T1233" s="31" t="str">
        <f t="shared" si="130"/>
        <v/>
      </c>
      <c r="U1233" s="51" t="str">
        <f t="shared" si="131"/>
        <v/>
      </c>
    </row>
    <row r="1234" spans="1:21" x14ac:dyDescent="0.25">
      <c r="A1234" s="13" t="str">
        <f t="shared" si="132"/>
        <v/>
      </c>
      <c r="B1234" s="55"/>
      <c r="C1234" s="22"/>
      <c r="D1234" s="23"/>
      <c r="E1234" s="16"/>
      <c r="F1234" s="16"/>
      <c r="G1234" s="72" t="str">
        <f>IF(OR(E1234="",F1234=""),"",NETWORKDAYS(E1234,F1234,Lister!$D$7:$D$13))</f>
        <v/>
      </c>
      <c r="H1234" s="19"/>
      <c r="I1234" s="32" t="str">
        <f t="shared" si="126"/>
        <v/>
      </c>
      <c r="J1234" s="18"/>
      <c r="K1234" s="18"/>
      <c r="L1234" s="46" t="str">
        <f t="shared" si="127"/>
        <v/>
      </c>
      <c r="M1234" s="20"/>
      <c r="N1234" s="31" t="str">
        <f t="shared" si="128"/>
        <v/>
      </c>
      <c r="O1234" s="20"/>
      <c r="P1234" s="20"/>
      <c r="Q1234" s="46" t="str">
        <f>IFERROR(MAX(IF(OR(O1234="",P1234=""),"",IF(AND(AND(MONTH(E1234)&gt;=7,MONTH(E1234)&lt;8),AND(MONTH(F1234)&gt;=7,MONTH(F1234)&lt;8)),(NETWORKDAYS(E1234,F1234,Lister!$D$7:$D$13)-O1234)*N1234/NETWORKDAYS(Lister!$D$19,Lister!$E$19,Lister!$D$7:$D$13),IF(AND(AND(MONTH(E1234)&gt;=7,MONTH(E1234)&lt;8),MONTH(F1234)&gt;7),(NETWORKDAYS(E1234,Lister!$E$19,Lister!$D$7:$D$13)-O1234)*N1234/NETWORKDAYS(Lister!$D$19,Lister!$E$19,Lister!$D$7:$D$13),IF(MONTH(E1234)&gt;7,0)))),0),"")</f>
        <v/>
      </c>
      <c r="R1234" s="46" t="str">
        <f>IFERROR(MAX(IF(OR(O1234="",P1234=""),"",IF(AND(AND(MONTH(E1234)&gt;=8,MONTH(E1234)&lt;9),AND(MONTH(F1234)&gt;=8,MONTH(F1234)&lt;9)),(NETWORKDAYS(E1234,F1234,Lister!$D$7:$D$13)-P1234)*N1234/NETWORKDAYS(Lister!$D$20,Lister!$E$20,Lister!$D$7:$D$13),IF(AND(MONTH(E1234)=7,MONTH(F1234)=8),(NETWORKDAYS(Lister!$D$20,F1234,Lister!$D$7:$D$13)-P1234)*N1234/NETWORKDAYS(Lister!$D$20,Lister!$E$20,Lister!$D$7:$D$13),IF(AND(MONTH(E1234)=7,MONTH(F1234)=7),0)))),0),"")</f>
        <v/>
      </c>
      <c r="S1234" s="31" t="str">
        <f t="shared" si="129"/>
        <v/>
      </c>
      <c r="T1234" s="31" t="str">
        <f t="shared" si="130"/>
        <v/>
      </c>
      <c r="U1234" s="51" t="str">
        <f t="shared" si="131"/>
        <v/>
      </c>
    </row>
    <row r="1235" spans="1:21" x14ac:dyDescent="0.25">
      <c r="A1235" s="13" t="str">
        <f t="shared" si="132"/>
        <v/>
      </c>
      <c r="B1235" s="55"/>
      <c r="C1235" s="22"/>
      <c r="D1235" s="23"/>
      <c r="E1235" s="16"/>
      <c r="F1235" s="16"/>
      <c r="G1235" s="72" t="str">
        <f>IF(OR(E1235="",F1235=""),"",NETWORKDAYS(E1235,F1235,Lister!$D$7:$D$13))</f>
        <v/>
      </c>
      <c r="H1235" s="19"/>
      <c r="I1235" s="32" t="str">
        <f t="shared" si="126"/>
        <v/>
      </c>
      <c r="J1235" s="18"/>
      <c r="K1235" s="18"/>
      <c r="L1235" s="46" t="str">
        <f t="shared" si="127"/>
        <v/>
      </c>
      <c r="M1235" s="20"/>
      <c r="N1235" s="31" t="str">
        <f t="shared" si="128"/>
        <v/>
      </c>
      <c r="O1235" s="20"/>
      <c r="P1235" s="20"/>
      <c r="Q1235" s="46" t="str">
        <f>IFERROR(MAX(IF(OR(O1235="",P1235=""),"",IF(AND(AND(MONTH(E1235)&gt;=7,MONTH(E1235)&lt;8),AND(MONTH(F1235)&gt;=7,MONTH(F1235)&lt;8)),(NETWORKDAYS(E1235,F1235,Lister!$D$7:$D$13)-O1235)*N1235/NETWORKDAYS(Lister!$D$19,Lister!$E$19,Lister!$D$7:$D$13),IF(AND(AND(MONTH(E1235)&gt;=7,MONTH(E1235)&lt;8),MONTH(F1235)&gt;7),(NETWORKDAYS(E1235,Lister!$E$19,Lister!$D$7:$D$13)-O1235)*N1235/NETWORKDAYS(Lister!$D$19,Lister!$E$19,Lister!$D$7:$D$13),IF(MONTH(E1235)&gt;7,0)))),0),"")</f>
        <v/>
      </c>
      <c r="R1235" s="46" t="str">
        <f>IFERROR(MAX(IF(OR(O1235="",P1235=""),"",IF(AND(AND(MONTH(E1235)&gt;=8,MONTH(E1235)&lt;9),AND(MONTH(F1235)&gt;=8,MONTH(F1235)&lt;9)),(NETWORKDAYS(E1235,F1235,Lister!$D$7:$D$13)-P1235)*N1235/NETWORKDAYS(Lister!$D$20,Lister!$E$20,Lister!$D$7:$D$13),IF(AND(MONTH(E1235)=7,MONTH(F1235)=8),(NETWORKDAYS(Lister!$D$20,F1235,Lister!$D$7:$D$13)-P1235)*N1235/NETWORKDAYS(Lister!$D$20,Lister!$E$20,Lister!$D$7:$D$13),IF(AND(MONTH(E1235)=7,MONTH(F1235)=7),0)))),0),"")</f>
        <v/>
      </c>
      <c r="S1235" s="31" t="str">
        <f t="shared" si="129"/>
        <v/>
      </c>
      <c r="T1235" s="31" t="str">
        <f t="shared" si="130"/>
        <v/>
      </c>
      <c r="U1235" s="51" t="str">
        <f t="shared" si="131"/>
        <v/>
      </c>
    </row>
    <row r="1236" spans="1:21" x14ac:dyDescent="0.25">
      <c r="A1236" s="13" t="str">
        <f t="shared" si="132"/>
        <v/>
      </c>
      <c r="B1236" s="55"/>
      <c r="C1236" s="22"/>
      <c r="D1236" s="23"/>
      <c r="E1236" s="16"/>
      <c r="F1236" s="16"/>
      <c r="G1236" s="72" t="str">
        <f>IF(OR(E1236="",F1236=""),"",NETWORKDAYS(E1236,F1236,Lister!$D$7:$D$13))</f>
        <v/>
      </c>
      <c r="H1236" s="19"/>
      <c r="I1236" s="32" t="str">
        <f t="shared" si="126"/>
        <v/>
      </c>
      <c r="J1236" s="18"/>
      <c r="K1236" s="18"/>
      <c r="L1236" s="46" t="str">
        <f t="shared" si="127"/>
        <v/>
      </c>
      <c r="M1236" s="20"/>
      <c r="N1236" s="31" t="str">
        <f t="shared" si="128"/>
        <v/>
      </c>
      <c r="O1236" s="20"/>
      <c r="P1236" s="20"/>
      <c r="Q1236" s="46" t="str">
        <f>IFERROR(MAX(IF(OR(O1236="",P1236=""),"",IF(AND(AND(MONTH(E1236)&gt;=7,MONTH(E1236)&lt;8),AND(MONTH(F1236)&gt;=7,MONTH(F1236)&lt;8)),(NETWORKDAYS(E1236,F1236,Lister!$D$7:$D$13)-O1236)*N1236/NETWORKDAYS(Lister!$D$19,Lister!$E$19,Lister!$D$7:$D$13),IF(AND(AND(MONTH(E1236)&gt;=7,MONTH(E1236)&lt;8),MONTH(F1236)&gt;7),(NETWORKDAYS(E1236,Lister!$E$19,Lister!$D$7:$D$13)-O1236)*N1236/NETWORKDAYS(Lister!$D$19,Lister!$E$19,Lister!$D$7:$D$13),IF(MONTH(E1236)&gt;7,0)))),0),"")</f>
        <v/>
      </c>
      <c r="R1236" s="46" t="str">
        <f>IFERROR(MAX(IF(OR(O1236="",P1236=""),"",IF(AND(AND(MONTH(E1236)&gt;=8,MONTH(E1236)&lt;9),AND(MONTH(F1236)&gt;=8,MONTH(F1236)&lt;9)),(NETWORKDAYS(E1236,F1236,Lister!$D$7:$D$13)-P1236)*N1236/NETWORKDAYS(Lister!$D$20,Lister!$E$20,Lister!$D$7:$D$13),IF(AND(MONTH(E1236)=7,MONTH(F1236)=8),(NETWORKDAYS(Lister!$D$20,F1236,Lister!$D$7:$D$13)-P1236)*N1236/NETWORKDAYS(Lister!$D$20,Lister!$E$20,Lister!$D$7:$D$13),IF(AND(MONTH(E1236)=7,MONTH(F1236)=7),0)))),0),"")</f>
        <v/>
      </c>
      <c r="S1236" s="31" t="str">
        <f t="shared" si="129"/>
        <v/>
      </c>
      <c r="T1236" s="31" t="str">
        <f t="shared" si="130"/>
        <v/>
      </c>
      <c r="U1236" s="51" t="str">
        <f t="shared" si="131"/>
        <v/>
      </c>
    </row>
    <row r="1237" spans="1:21" x14ac:dyDescent="0.25">
      <c r="A1237" s="13" t="str">
        <f t="shared" si="132"/>
        <v/>
      </c>
      <c r="B1237" s="55"/>
      <c r="C1237" s="22"/>
      <c r="D1237" s="23"/>
      <c r="E1237" s="16"/>
      <c r="F1237" s="16"/>
      <c r="G1237" s="72" t="str">
        <f>IF(OR(E1237="",F1237=""),"",NETWORKDAYS(E1237,F1237,Lister!$D$7:$D$13))</f>
        <v/>
      </c>
      <c r="H1237" s="19"/>
      <c r="I1237" s="32" t="str">
        <f t="shared" ref="I1237:I1300" si="133">IF(H1237="","",IF(H1237="Funktionær",0.75,IF(H1237="Ikke-funktionær",0.9,IF(H1237="Elev/lærling",0.9))))</f>
        <v/>
      </c>
      <c r="J1237" s="18"/>
      <c r="K1237" s="18"/>
      <c r="L1237" s="46" t="str">
        <f t="shared" ref="L1237:L1300" si="134">IF(J1237="","",J1237-K1237)</f>
        <v/>
      </c>
      <c r="M1237" s="20"/>
      <c r="N1237" s="31" t="str">
        <f t="shared" ref="N1237:N1300" si="135">IF(B1237="","",IF(L1237*I1237&gt;30000*IF(M1237&gt;37,37,M1237)/37,30000*IF(M1237&gt;37,37,M1237)/37,L1237*I1237))</f>
        <v/>
      </c>
      <c r="O1237" s="20"/>
      <c r="P1237" s="20"/>
      <c r="Q1237" s="46" t="str">
        <f>IFERROR(MAX(IF(OR(O1237="",P1237=""),"",IF(AND(AND(MONTH(E1237)&gt;=7,MONTH(E1237)&lt;8),AND(MONTH(F1237)&gt;=7,MONTH(F1237)&lt;8)),(NETWORKDAYS(E1237,F1237,Lister!$D$7:$D$13)-O1237)*N1237/NETWORKDAYS(Lister!$D$19,Lister!$E$19,Lister!$D$7:$D$13),IF(AND(AND(MONTH(E1237)&gt;=7,MONTH(E1237)&lt;8),MONTH(F1237)&gt;7),(NETWORKDAYS(E1237,Lister!$E$19,Lister!$D$7:$D$13)-O1237)*N1237/NETWORKDAYS(Lister!$D$19,Lister!$E$19,Lister!$D$7:$D$13),IF(MONTH(E1237)&gt;7,0)))),0),"")</f>
        <v/>
      </c>
      <c r="R1237" s="46" t="str">
        <f>IFERROR(MAX(IF(OR(O1237="",P1237=""),"",IF(AND(AND(MONTH(E1237)&gt;=8,MONTH(E1237)&lt;9),AND(MONTH(F1237)&gt;=8,MONTH(F1237)&lt;9)),(NETWORKDAYS(E1237,F1237,Lister!$D$7:$D$13)-P1237)*N1237/NETWORKDAYS(Lister!$D$20,Lister!$E$20,Lister!$D$7:$D$13),IF(AND(MONTH(E1237)=7,MONTH(F1237)=8),(NETWORKDAYS(Lister!$D$20,F1237,Lister!$D$7:$D$13)-P1237)*N1237/NETWORKDAYS(Lister!$D$20,Lister!$E$20,Lister!$D$7:$D$13),IF(AND(MONTH(E1237)=7,MONTH(F1237)=7),0)))),0),"")</f>
        <v/>
      </c>
      <c r="S1237" s="31" t="str">
        <f t="shared" ref="S1237:S1300" si="136">IFERROR(Q1237+R1237,"")</f>
        <v/>
      </c>
      <c r="T1237" s="31" t="str">
        <f t="shared" ref="T1237:T1300" si="137">IFERROR(21/31*N1237,"")</f>
        <v/>
      </c>
      <c r="U1237" s="51" t="str">
        <f t="shared" ref="U1237:U1300" si="138">IFERROR(MAX(IF(AND(ISNUMBER(Q1237),ISNUMBER(R1237)),IF(S1237-T1237&gt;N1237,N1237,S1237-T1237),""),0),"")</f>
        <v/>
      </c>
    </row>
    <row r="1238" spans="1:21" x14ac:dyDescent="0.25">
      <c r="A1238" s="13" t="str">
        <f t="shared" ref="A1238:A1301" si="139">IF(B1238="","",A1237+1)</f>
        <v/>
      </c>
      <c r="B1238" s="55"/>
      <c r="C1238" s="22"/>
      <c r="D1238" s="23"/>
      <c r="E1238" s="16"/>
      <c r="F1238" s="16"/>
      <c r="G1238" s="72" t="str">
        <f>IF(OR(E1238="",F1238=""),"",NETWORKDAYS(E1238,F1238,Lister!$D$7:$D$13))</f>
        <v/>
      </c>
      <c r="H1238" s="19"/>
      <c r="I1238" s="32" t="str">
        <f t="shared" si="133"/>
        <v/>
      </c>
      <c r="J1238" s="18"/>
      <c r="K1238" s="18"/>
      <c r="L1238" s="46" t="str">
        <f t="shared" si="134"/>
        <v/>
      </c>
      <c r="M1238" s="20"/>
      <c r="N1238" s="31" t="str">
        <f t="shared" si="135"/>
        <v/>
      </c>
      <c r="O1238" s="20"/>
      <c r="P1238" s="20"/>
      <c r="Q1238" s="46" t="str">
        <f>IFERROR(MAX(IF(OR(O1238="",P1238=""),"",IF(AND(AND(MONTH(E1238)&gt;=7,MONTH(E1238)&lt;8),AND(MONTH(F1238)&gt;=7,MONTH(F1238)&lt;8)),(NETWORKDAYS(E1238,F1238,Lister!$D$7:$D$13)-O1238)*N1238/NETWORKDAYS(Lister!$D$19,Lister!$E$19,Lister!$D$7:$D$13),IF(AND(AND(MONTH(E1238)&gt;=7,MONTH(E1238)&lt;8),MONTH(F1238)&gt;7),(NETWORKDAYS(E1238,Lister!$E$19,Lister!$D$7:$D$13)-O1238)*N1238/NETWORKDAYS(Lister!$D$19,Lister!$E$19,Lister!$D$7:$D$13),IF(MONTH(E1238)&gt;7,0)))),0),"")</f>
        <v/>
      </c>
      <c r="R1238" s="46" t="str">
        <f>IFERROR(MAX(IF(OR(O1238="",P1238=""),"",IF(AND(AND(MONTH(E1238)&gt;=8,MONTH(E1238)&lt;9),AND(MONTH(F1238)&gt;=8,MONTH(F1238)&lt;9)),(NETWORKDAYS(E1238,F1238,Lister!$D$7:$D$13)-P1238)*N1238/NETWORKDAYS(Lister!$D$20,Lister!$E$20,Lister!$D$7:$D$13),IF(AND(MONTH(E1238)=7,MONTH(F1238)=8),(NETWORKDAYS(Lister!$D$20,F1238,Lister!$D$7:$D$13)-P1238)*N1238/NETWORKDAYS(Lister!$D$20,Lister!$E$20,Lister!$D$7:$D$13),IF(AND(MONTH(E1238)=7,MONTH(F1238)=7),0)))),0),"")</f>
        <v/>
      </c>
      <c r="S1238" s="31" t="str">
        <f t="shared" si="136"/>
        <v/>
      </c>
      <c r="T1238" s="31" t="str">
        <f t="shared" si="137"/>
        <v/>
      </c>
      <c r="U1238" s="51" t="str">
        <f t="shared" si="138"/>
        <v/>
      </c>
    </row>
    <row r="1239" spans="1:21" x14ac:dyDescent="0.25">
      <c r="A1239" s="13" t="str">
        <f t="shared" si="139"/>
        <v/>
      </c>
      <c r="B1239" s="55"/>
      <c r="C1239" s="22"/>
      <c r="D1239" s="23"/>
      <c r="E1239" s="16"/>
      <c r="F1239" s="16"/>
      <c r="G1239" s="72" t="str">
        <f>IF(OR(E1239="",F1239=""),"",NETWORKDAYS(E1239,F1239,Lister!$D$7:$D$13))</f>
        <v/>
      </c>
      <c r="H1239" s="19"/>
      <c r="I1239" s="32" t="str">
        <f t="shared" si="133"/>
        <v/>
      </c>
      <c r="J1239" s="18"/>
      <c r="K1239" s="18"/>
      <c r="L1239" s="46" t="str">
        <f t="shared" si="134"/>
        <v/>
      </c>
      <c r="M1239" s="20"/>
      <c r="N1239" s="31" t="str">
        <f t="shared" si="135"/>
        <v/>
      </c>
      <c r="O1239" s="20"/>
      <c r="P1239" s="20"/>
      <c r="Q1239" s="46" t="str">
        <f>IFERROR(MAX(IF(OR(O1239="",P1239=""),"",IF(AND(AND(MONTH(E1239)&gt;=7,MONTH(E1239)&lt;8),AND(MONTH(F1239)&gt;=7,MONTH(F1239)&lt;8)),(NETWORKDAYS(E1239,F1239,Lister!$D$7:$D$13)-O1239)*N1239/NETWORKDAYS(Lister!$D$19,Lister!$E$19,Lister!$D$7:$D$13),IF(AND(AND(MONTH(E1239)&gt;=7,MONTH(E1239)&lt;8),MONTH(F1239)&gt;7),(NETWORKDAYS(E1239,Lister!$E$19,Lister!$D$7:$D$13)-O1239)*N1239/NETWORKDAYS(Lister!$D$19,Lister!$E$19,Lister!$D$7:$D$13),IF(MONTH(E1239)&gt;7,0)))),0),"")</f>
        <v/>
      </c>
      <c r="R1239" s="46" t="str">
        <f>IFERROR(MAX(IF(OR(O1239="",P1239=""),"",IF(AND(AND(MONTH(E1239)&gt;=8,MONTH(E1239)&lt;9),AND(MONTH(F1239)&gt;=8,MONTH(F1239)&lt;9)),(NETWORKDAYS(E1239,F1239,Lister!$D$7:$D$13)-P1239)*N1239/NETWORKDAYS(Lister!$D$20,Lister!$E$20,Lister!$D$7:$D$13),IF(AND(MONTH(E1239)=7,MONTH(F1239)=8),(NETWORKDAYS(Lister!$D$20,F1239,Lister!$D$7:$D$13)-P1239)*N1239/NETWORKDAYS(Lister!$D$20,Lister!$E$20,Lister!$D$7:$D$13),IF(AND(MONTH(E1239)=7,MONTH(F1239)=7),0)))),0),"")</f>
        <v/>
      </c>
      <c r="S1239" s="31" t="str">
        <f t="shared" si="136"/>
        <v/>
      </c>
      <c r="T1239" s="31" t="str">
        <f t="shared" si="137"/>
        <v/>
      </c>
      <c r="U1239" s="51" t="str">
        <f t="shared" si="138"/>
        <v/>
      </c>
    </row>
    <row r="1240" spans="1:21" x14ac:dyDescent="0.25">
      <c r="A1240" s="13" t="str">
        <f t="shared" si="139"/>
        <v/>
      </c>
      <c r="B1240" s="55"/>
      <c r="C1240" s="22"/>
      <c r="D1240" s="23"/>
      <c r="E1240" s="16"/>
      <c r="F1240" s="16"/>
      <c r="G1240" s="72" t="str">
        <f>IF(OR(E1240="",F1240=""),"",NETWORKDAYS(E1240,F1240,Lister!$D$7:$D$13))</f>
        <v/>
      </c>
      <c r="H1240" s="19"/>
      <c r="I1240" s="32" t="str">
        <f t="shared" si="133"/>
        <v/>
      </c>
      <c r="J1240" s="18"/>
      <c r="K1240" s="18"/>
      <c r="L1240" s="46" t="str">
        <f t="shared" si="134"/>
        <v/>
      </c>
      <c r="M1240" s="20"/>
      <c r="N1240" s="31" t="str">
        <f t="shared" si="135"/>
        <v/>
      </c>
      <c r="O1240" s="20"/>
      <c r="P1240" s="20"/>
      <c r="Q1240" s="46" t="str">
        <f>IFERROR(MAX(IF(OR(O1240="",P1240=""),"",IF(AND(AND(MONTH(E1240)&gt;=7,MONTH(E1240)&lt;8),AND(MONTH(F1240)&gt;=7,MONTH(F1240)&lt;8)),(NETWORKDAYS(E1240,F1240,Lister!$D$7:$D$13)-O1240)*N1240/NETWORKDAYS(Lister!$D$19,Lister!$E$19,Lister!$D$7:$D$13),IF(AND(AND(MONTH(E1240)&gt;=7,MONTH(E1240)&lt;8),MONTH(F1240)&gt;7),(NETWORKDAYS(E1240,Lister!$E$19,Lister!$D$7:$D$13)-O1240)*N1240/NETWORKDAYS(Lister!$D$19,Lister!$E$19,Lister!$D$7:$D$13),IF(MONTH(E1240)&gt;7,0)))),0),"")</f>
        <v/>
      </c>
      <c r="R1240" s="46" t="str">
        <f>IFERROR(MAX(IF(OR(O1240="",P1240=""),"",IF(AND(AND(MONTH(E1240)&gt;=8,MONTH(E1240)&lt;9),AND(MONTH(F1240)&gt;=8,MONTH(F1240)&lt;9)),(NETWORKDAYS(E1240,F1240,Lister!$D$7:$D$13)-P1240)*N1240/NETWORKDAYS(Lister!$D$20,Lister!$E$20,Lister!$D$7:$D$13),IF(AND(MONTH(E1240)=7,MONTH(F1240)=8),(NETWORKDAYS(Lister!$D$20,F1240,Lister!$D$7:$D$13)-P1240)*N1240/NETWORKDAYS(Lister!$D$20,Lister!$E$20,Lister!$D$7:$D$13),IF(AND(MONTH(E1240)=7,MONTH(F1240)=7),0)))),0),"")</f>
        <v/>
      </c>
      <c r="S1240" s="31" t="str">
        <f t="shared" si="136"/>
        <v/>
      </c>
      <c r="T1240" s="31" t="str">
        <f t="shared" si="137"/>
        <v/>
      </c>
      <c r="U1240" s="51" t="str">
        <f t="shared" si="138"/>
        <v/>
      </c>
    </row>
    <row r="1241" spans="1:21" x14ac:dyDescent="0.25">
      <c r="A1241" s="13" t="str">
        <f t="shared" si="139"/>
        <v/>
      </c>
      <c r="B1241" s="55"/>
      <c r="C1241" s="22"/>
      <c r="D1241" s="23"/>
      <c r="E1241" s="16"/>
      <c r="F1241" s="16"/>
      <c r="G1241" s="72" t="str">
        <f>IF(OR(E1241="",F1241=""),"",NETWORKDAYS(E1241,F1241,Lister!$D$7:$D$13))</f>
        <v/>
      </c>
      <c r="H1241" s="19"/>
      <c r="I1241" s="32" t="str">
        <f t="shared" si="133"/>
        <v/>
      </c>
      <c r="J1241" s="18"/>
      <c r="K1241" s="18"/>
      <c r="L1241" s="46" t="str">
        <f t="shared" si="134"/>
        <v/>
      </c>
      <c r="M1241" s="20"/>
      <c r="N1241" s="31" t="str">
        <f t="shared" si="135"/>
        <v/>
      </c>
      <c r="O1241" s="20"/>
      <c r="P1241" s="20"/>
      <c r="Q1241" s="46" t="str">
        <f>IFERROR(MAX(IF(OR(O1241="",P1241=""),"",IF(AND(AND(MONTH(E1241)&gt;=7,MONTH(E1241)&lt;8),AND(MONTH(F1241)&gt;=7,MONTH(F1241)&lt;8)),(NETWORKDAYS(E1241,F1241,Lister!$D$7:$D$13)-O1241)*N1241/NETWORKDAYS(Lister!$D$19,Lister!$E$19,Lister!$D$7:$D$13),IF(AND(AND(MONTH(E1241)&gt;=7,MONTH(E1241)&lt;8),MONTH(F1241)&gt;7),(NETWORKDAYS(E1241,Lister!$E$19,Lister!$D$7:$D$13)-O1241)*N1241/NETWORKDAYS(Lister!$D$19,Lister!$E$19,Lister!$D$7:$D$13),IF(MONTH(E1241)&gt;7,0)))),0),"")</f>
        <v/>
      </c>
      <c r="R1241" s="46" t="str">
        <f>IFERROR(MAX(IF(OR(O1241="",P1241=""),"",IF(AND(AND(MONTH(E1241)&gt;=8,MONTH(E1241)&lt;9),AND(MONTH(F1241)&gt;=8,MONTH(F1241)&lt;9)),(NETWORKDAYS(E1241,F1241,Lister!$D$7:$D$13)-P1241)*N1241/NETWORKDAYS(Lister!$D$20,Lister!$E$20,Lister!$D$7:$D$13),IF(AND(MONTH(E1241)=7,MONTH(F1241)=8),(NETWORKDAYS(Lister!$D$20,F1241,Lister!$D$7:$D$13)-P1241)*N1241/NETWORKDAYS(Lister!$D$20,Lister!$E$20,Lister!$D$7:$D$13),IF(AND(MONTH(E1241)=7,MONTH(F1241)=7),0)))),0),"")</f>
        <v/>
      </c>
      <c r="S1241" s="31" t="str">
        <f t="shared" si="136"/>
        <v/>
      </c>
      <c r="T1241" s="31" t="str">
        <f t="shared" si="137"/>
        <v/>
      </c>
      <c r="U1241" s="51" t="str">
        <f t="shared" si="138"/>
        <v/>
      </c>
    </row>
    <row r="1242" spans="1:21" x14ac:dyDescent="0.25">
      <c r="A1242" s="13" t="str">
        <f t="shared" si="139"/>
        <v/>
      </c>
      <c r="B1242" s="55"/>
      <c r="C1242" s="22"/>
      <c r="D1242" s="23"/>
      <c r="E1242" s="16"/>
      <c r="F1242" s="16"/>
      <c r="G1242" s="72" t="str">
        <f>IF(OR(E1242="",F1242=""),"",NETWORKDAYS(E1242,F1242,Lister!$D$7:$D$13))</f>
        <v/>
      </c>
      <c r="H1242" s="19"/>
      <c r="I1242" s="32" t="str">
        <f t="shared" si="133"/>
        <v/>
      </c>
      <c r="J1242" s="18"/>
      <c r="K1242" s="18"/>
      <c r="L1242" s="46" t="str">
        <f t="shared" si="134"/>
        <v/>
      </c>
      <c r="M1242" s="20"/>
      <c r="N1242" s="31" t="str">
        <f t="shared" si="135"/>
        <v/>
      </c>
      <c r="O1242" s="20"/>
      <c r="P1242" s="20"/>
      <c r="Q1242" s="46" t="str">
        <f>IFERROR(MAX(IF(OR(O1242="",P1242=""),"",IF(AND(AND(MONTH(E1242)&gt;=7,MONTH(E1242)&lt;8),AND(MONTH(F1242)&gt;=7,MONTH(F1242)&lt;8)),(NETWORKDAYS(E1242,F1242,Lister!$D$7:$D$13)-O1242)*N1242/NETWORKDAYS(Lister!$D$19,Lister!$E$19,Lister!$D$7:$D$13),IF(AND(AND(MONTH(E1242)&gt;=7,MONTH(E1242)&lt;8),MONTH(F1242)&gt;7),(NETWORKDAYS(E1242,Lister!$E$19,Lister!$D$7:$D$13)-O1242)*N1242/NETWORKDAYS(Lister!$D$19,Lister!$E$19,Lister!$D$7:$D$13),IF(MONTH(E1242)&gt;7,0)))),0),"")</f>
        <v/>
      </c>
      <c r="R1242" s="46" t="str">
        <f>IFERROR(MAX(IF(OR(O1242="",P1242=""),"",IF(AND(AND(MONTH(E1242)&gt;=8,MONTH(E1242)&lt;9),AND(MONTH(F1242)&gt;=8,MONTH(F1242)&lt;9)),(NETWORKDAYS(E1242,F1242,Lister!$D$7:$D$13)-P1242)*N1242/NETWORKDAYS(Lister!$D$20,Lister!$E$20,Lister!$D$7:$D$13),IF(AND(MONTH(E1242)=7,MONTH(F1242)=8),(NETWORKDAYS(Lister!$D$20,F1242,Lister!$D$7:$D$13)-P1242)*N1242/NETWORKDAYS(Lister!$D$20,Lister!$E$20,Lister!$D$7:$D$13),IF(AND(MONTH(E1242)=7,MONTH(F1242)=7),0)))),0),"")</f>
        <v/>
      </c>
      <c r="S1242" s="31" t="str">
        <f t="shared" si="136"/>
        <v/>
      </c>
      <c r="T1242" s="31" t="str">
        <f t="shared" si="137"/>
        <v/>
      </c>
      <c r="U1242" s="51" t="str">
        <f t="shared" si="138"/>
        <v/>
      </c>
    </row>
    <row r="1243" spans="1:21" x14ac:dyDescent="0.25">
      <c r="A1243" s="13" t="str">
        <f t="shared" si="139"/>
        <v/>
      </c>
      <c r="B1243" s="55"/>
      <c r="C1243" s="22"/>
      <c r="D1243" s="23"/>
      <c r="E1243" s="16"/>
      <c r="F1243" s="16"/>
      <c r="G1243" s="72" t="str">
        <f>IF(OR(E1243="",F1243=""),"",NETWORKDAYS(E1243,F1243,Lister!$D$7:$D$13))</f>
        <v/>
      </c>
      <c r="H1243" s="19"/>
      <c r="I1243" s="32" t="str">
        <f t="shared" si="133"/>
        <v/>
      </c>
      <c r="J1243" s="18"/>
      <c r="K1243" s="18"/>
      <c r="L1243" s="46" t="str">
        <f t="shared" si="134"/>
        <v/>
      </c>
      <c r="M1243" s="20"/>
      <c r="N1243" s="31" t="str">
        <f t="shared" si="135"/>
        <v/>
      </c>
      <c r="O1243" s="20"/>
      <c r="P1243" s="20"/>
      <c r="Q1243" s="46" t="str">
        <f>IFERROR(MAX(IF(OR(O1243="",P1243=""),"",IF(AND(AND(MONTH(E1243)&gt;=7,MONTH(E1243)&lt;8),AND(MONTH(F1243)&gt;=7,MONTH(F1243)&lt;8)),(NETWORKDAYS(E1243,F1243,Lister!$D$7:$D$13)-O1243)*N1243/NETWORKDAYS(Lister!$D$19,Lister!$E$19,Lister!$D$7:$D$13),IF(AND(AND(MONTH(E1243)&gt;=7,MONTH(E1243)&lt;8),MONTH(F1243)&gt;7),(NETWORKDAYS(E1243,Lister!$E$19,Lister!$D$7:$D$13)-O1243)*N1243/NETWORKDAYS(Lister!$D$19,Lister!$E$19,Lister!$D$7:$D$13),IF(MONTH(E1243)&gt;7,0)))),0),"")</f>
        <v/>
      </c>
      <c r="R1243" s="46" t="str">
        <f>IFERROR(MAX(IF(OR(O1243="",P1243=""),"",IF(AND(AND(MONTH(E1243)&gt;=8,MONTH(E1243)&lt;9),AND(MONTH(F1243)&gt;=8,MONTH(F1243)&lt;9)),(NETWORKDAYS(E1243,F1243,Lister!$D$7:$D$13)-P1243)*N1243/NETWORKDAYS(Lister!$D$20,Lister!$E$20,Lister!$D$7:$D$13),IF(AND(MONTH(E1243)=7,MONTH(F1243)=8),(NETWORKDAYS(Lister!$D$20,F1243,Lister!$D$7:$D$13)-P1243)*N1243/NETWORKDAYS(Lister!$D$20,Lister!$E$20,Lister!$D$7:$D$13),IF(AND(MONTH(E1243)=7,MONTH(F1243)=7),0)))),0),"")</f>
        <v/>
      </c>
      <c r="S1243" s="31" t="str">
        <f t="shared" si="136"/>
        <v/>
      </c>
      <c r="T1243" s="31" t="str">
        <f t="shared" si="137"/>
        <v/>
      </c>
      <c r="U1243" s="51" t="str">
        <f t="shared" si="138"/>
        <v/>
      </c>
    </row>
    <row r="1244" spans="1:21" x14ac:dyDescent="0.25">
      <c r="A1244" s="13" t="str">
        <f t="shared" si="139"/>
        <v/>
      </c>
      <c r="B1244" s="55"/>
      <c r="C1244" s="22"/>
      <c r="D1244" s="23"/>
      <c r="E1244" s="16"/>
      <c r="F1244" s="16"/>
      <c r="G1244" s="72" t="str">
        <f>IF(OR(E1244="",F1244=""),"",NETWORKDAYS(E1244,F1244,Lister!$D$7:$D$13))</f>
        <v/>
      </c>
      <c r="H1244" s="19"/>
      <c r="I1244" s="32" t="str">
        <f t="shared" si="133"/>
        <v/>
      </c>
      <c r="J1244" s="18"/>
      <c r="K1244" s="18"/>
      <c r="L1244" s="46" t="str">
        <f t="shared" si="134"/>
        <v/>
      </c>
      <c r="M1244" s="20"/>
      <c r="N1244" s="31" t="str">
        <f t="shared" si="135"/>
        <v/>
      </c>
      <c r="O1244" s="20"/>
      <c r="P1244" s="20"/>
      <c r="Q1244" s="46" t="str">
        <f>IFERROR(MAX(IF(OR(O1244="",P1244=""),"",IF(AND(AND(MONTH(E1244)&gt;=7,MONTH(E1244)&lt;8),AND(MONTH(F1244)&gt;=7,MONTH(F1244)&lt;8)),(NETWORKDAYS(E1244,F1244,Lister!$D$7:$D$13)-O1244)*N1244/NETWORKDAYS(Lister!$D$19,Lister!$E$19,Lister!$D$7:$D$13),IF(AND(AND(MONTH(E1244)&gt;=7,MONTH(E1244)&lt;8),MONTH(F1244)&gt;7),(NETWORKDAYS(E1244,Lister!$E$19,Lister!$D$7:$D$13)-O1244)*N1244/NETWORKDAYS(Lister!$D$19,Lister!$E$19,Lister!$D$7:$D$13),IF(MONTH(E1244)&gt;7,0)))),0),"")</f>
        <v/>
      </c>
      <c r="R1244" s="46" t="str">
        <f>IFERROR(MAX(IF(OR(O1244="",P1244=""),"",IF(AND(AND(MONTH(E1244)&gt;=8,MONTH(E1244)&lt;9),AND(MONTH(F1244)&gt;=8,MONTH(F1244)&lt;9)),(NETWORKDAYS(E1244,F1244,Lister!$D$7:$D$13)-P1244)*N1244/NETWORKDAYS(Lister!$D$20,Lister!$E$20,Lister!$D$7:$D$13),IF(AND(MONTH(E1244)=7,MONTH(F1244)=8),(NETWORKDAYS(Lister!$D$20,F1244,Lister!$D$7:$D$13)-P1244)*N1244/NETWORKDAYS(Lister!$D$20,Lister!$E$20,Lister!$D$7:$D$13),IF(AND(MONTH(E1244)=7,MONTH(F1244)=7),0)))),0),"")</f>
        <v/>
      </c>
      <c r="S1244" s="31" t="str">
        <f t="shared" si="136"/>
        <v/>
      </c>
      <c r="T1244" s="31" t="str">
        <f t="shared" si="137"/>
        <v/>
      </c>
      <c r="U1244" s="51" t="str">
        <f t="shared" si="138"/>
        <v/>
      </c>
    </row>
    <row r="1245" spans="1:21" x14ac:dyDescent="0.25">
      <c r="A1245" s="13" t="str">
        <f t="shared" si="139"/>
        <v/>
      </c>
      <c r="B1245" s="55"/>
      <c r="C1245" s="22"/>
      <c r="D1245" s="23"/>
      <c r="E1245" s="16"/>
      <c r="F1245" s="16"/>
      <c r="G1245" s="72" t="str">
        <f>IF(OR(E1245="",F1245=""),"",NETWORKDAYS(E1245,F1245,Lister!$D$7:$D$13))</f>
        <v/>
      </c>
      <c r="H1245" s="19"/>
      <c r="I1245" s="32" t="str">
        <f t="shared" si="133"/>
        <v/>
      </c>
      <c r="J1245" s="18"/>
      <c r="K1245" s="18"/>
      <c r="L1245" s="46" t="str">
        <f t="shared" si="134"/>
        <v/>
      </c>
      <c r="M1245" s="20"/>
      <c r="N1245" s="31" t="str">
        <f t="shared" si="135"/>
        <v/>
      </c>
      <c r="O1245" s="20"/>
      <c r="P1245" s="20"/>
      <c r="Q1245" s="46" t="str">
        <f>IFERROR(MAX(IF(OR(O1245="",P1245=""),"",IF(AND(AND(MONTH(E1245)&gt;=7,MONTH(E1245)&lt;8),AND(MONTH(F1245)&gt;=7,MONTH(F1245)&lt;8)),(NETWORKDAYS(E1245,F1245,Lister!$D$7:$D$13)-O1245)*N1245/NETWORKDAYS(Lister!$D$19,Lister!$E$19,Lister!$D$7:$D$13),IF(AND(AND(MONTH(E1245)&gt;=7,MONTH(E1245)&lt;8),MONTH(F1245)&gt;7),(NETWORKDAYS(E1245,Lister!$E$19,Lister!$D$7:$D$13)-O1245)*N1245/NETWORKDAYS(Lister!$D$19,Lister!$E$19,Lister!$D$7:$D$13),IF(MONTH(E1245)&gt;7,0)))),0),"")</f>
        <v/>
      </c>
      <c r="R1245" s="46" t="str">
        <f>IFERROR(MAX(IF(OR(O1245="",P1245=""),"",IF(AND(AND(MONTH(E1245)&gt;=8,MONTH(E1245)&lt;9),AND(MONTH(F1245)&gt;=8,MONTH(F1245)&lt;9)),(NETWORKDAYS(E1245,F1245,Lister!$D$7:$D$13)-P1245)*N1245/NETWORKDAYS(Lister!$D$20,Lister!$E$20,Lister!$D$7:$D$13),IF(AND(MONTH(E1245)=7,MONTH(F1245)=8),(NETWORKDAYS(Lister!$D$20,F1245,Lister!$D$7:$D$13)-P1245)*N1245/NETWORKDAYS(Lister!$D$20,Lister!$E$20,Lister!$D$7:$D$13),IF(AND(MONTH(E1245)=7,MONTH(F1245)=7),0)))),0),"")</f>
        <v/>
      </c>
      <c r="S1245" s="31" t="str">
        <f t="shared" si="136"/>
        <v/>
      </c>
      <c r="T1245" s="31" t="str">
        <f t="shared" si="137"/>
        <v/>
      </c>
      <c r="U1245" s="51" t="str">
        <f t="shared" si="138"/>
        <v/>
      </c>
    </row>
    <row r="1246" spans="1:21" x14ac:dyDescent="0.25">
      <c r="A1246" s="13" t="str">
        <f t="shared" si="139"/>
        <v/>
      </c>
      <c r="B1246" s="55"/>
      <c r="C1246" s="22"/>
      <c r="D1246" s="23"/>
      <c r="E1246" s="16"/>
      <c r="F1246" s="16"/>
      <c r="G1246" s="72" t="str">
        <f>IF(OR(E1246="",F1246=""),"",NETWORKDAYS(E1246,F1246,Lister!$D$7:$D$13))</f>
        <v/>
      </c>
      <c r="H1246" s="19"/>
      <c r="I1246" s="32" t="str">
        <f t="shared" si="133"/>
        <v/>
      </c>
      <c r="J1246" s="18"/>
      <c r="K1246" s="18"/>
      <c r="L1246" s="46" t="str">
        <f t="shared" si="134"/>
        <v/>
      </c>
      <c r="M1246" s="20"/>
      <c r="N1246" s="31" t="str">
        <f t="shared" si="135"/>
        <v/>
      </c>
      <c r="O1246" s="20"/>
      <c r="P1246" s="20"/>
      <c r="Q1246" s="46" t="str">
        <f>IFERROR(MAX(IF(OR(O1246="",P1246=""),"",IF(AND(AND(MONTH(E1246)&gt;=7,MONTH(E1246)&lt;8),AND(MONTH(F1246)&gt;=7,MONTH(F1246)&lt;8)),(NETWORKDAYS(E1246,F1246,Lister!$D$7:$D$13)-O1246)*N1246/NETWORKDAYS(Lister!$D$19,Lister!$E$19,Lister!$D$7:$D$13),IF(AND(AND(MONTH(E1246)&gt;=7,MONTH(E1246)&lt;8),MONTH(F1246)&gt;7),(NETWORKDAYS(E1246,Lister!$E$19,Lister!$D$7:$D$13)-O1246)*N1246/NETWORKDAYS(Lister!$D$19,Lister!$E$19,Lister!$D$7:$D$13),IF(MONTH(E1246)&gt;7,0)))),0),"")</f>
        <v/>
      </c>
      <c r="R1246" s="46" t="str">
        <f>IFERROR(MAX(IF(OR(O1246="",P1246=""),"",IF(AND(AND(MONTH(E1246)&gt;=8,MONTH(E1246)&lt;9),AND(MONTH(F1246)&gt;=8,MONTH(F1246)&lt;9)),(NETWORKDAYS(E1246,F1246,Lister!$D$7:$D$13)-P1246)*N1246/NETWORKDAYS(Lister!$D$20,Lister!$E$20,Lister!$D$7:$D$13),IF(AND(MONTH(E1246)=7,MONTH(F1246)=8),(NETWORKDAYS(Lister!$D$20,F1246,Lister!$D$7:$D$13)-P1246)*N1246/NETWORKDAYS(Lister!$D$20,Lister!$E$20,Lister!$D$7:$D$13),IF(AND(MONTH(E1246)=7,MONTH(F1246)=7),0)))),0),"")</f>
        <v/>
      </c>
      <c r="S1246" s="31" t="str">
        <f t="shared" si="136"/>
        <v/>
      </c>
      <c r="T1246" s="31" t="str">
        <f t="shared" si="137"/>
        <v/>
      </c>
      <c r="U1246" s="51" t="str">
        <f t="shared" si="138"/>
        <v/>
      </c>
    </row>
    <row r="1247" spans="1:21" x14ac:dyDescent="0.25">
      <c r="A1247" s="13" t="str">
        <f t="shared" si="139"/>
        <v/>
      </c>
      <c r="B1247" s="55"/>
      <c r="C1247" s="22"/>
      <c r="D1247" s="23"/>
      <c r="E1247" s="16"/>
      <c r="F1247" s="16"/>
      <c r="G1247" s="72" t="str">
        <f>IF(OR(E1247="",F1247=""),"",NETWORKDAYS(E1247,F1247,Lister!$D$7:$D$13))</f>
        <v/>
      </c>
      <c r="H1247" s="19"/>
      <c r="I1247" s="32" t="str">
        <f t="shared" si="133"/>
        <v/>
      </c>
      <c r="J1247" s="18"/>
      <c r="K1247" s="18"/>
      <c r="L1247" s="46" t="str">
        <f t="shared" si="134"/>
        <v/>
      </c>
      <c r="M1247" s="20"/>
      <c r="N1247" s="31" t="str">
        <f t="shared" si="135"/>
        <v/>
      </c>
      <c r="O1247" s="20"/>
      <c r="P1247" s="20"/>
      <c r="Q1247" s="46" t="str">
        <f>IFERROR(MAX(IF(OR(O1247="",P1247=""),"",IF(AND(AND(MONTH(E1247)&gt;=7,MONTH(E1247)&lt;8),AND(MONTH(F1247)&gt;=7,MONTH(F1247)&lt;8)),(NETWORKDAYS(E1247,F1247,Lister!$D$7:$D$13)-O1247)*N1247/NETWORKDAYS(Lister!$D$19,Lister!$E$19,Lister!$D$7:$D$13),IF(AND(AND(MONTH(E1247)&gt;=7,MONTH(E1247)&lt;8),MONTH(F1247)&gt;7),(NETWORKDAYS(E1247,Lister!$E$19,Lister!$D$7:$D$13)-O1247)*N1247/NETWORKDAYS(Lister!$D$19,Lister!$E$19,Lister!$D$7:$D$13),IF(MONTH(E1247)&gt;7,0)))),0),"")</f>
        <v/>
      </c>
      <c r="R1247" s="46" t="str">
        <f>IFERROR(MAX(IF(OR(O1247="",P1247=""),"",IF(AND(AND(MONTH(E1247)&gt;=8,MONTH(E1247)&lt;9),AND(MONTH(F1247)&gt;=8,MONTH(F1247)&lt;9)),(NETWORKDAYS(E1247,F1247,Lister!$D$7:$D$13)-P1247)*N1247/NETWORKDAYS(Lister!$D$20,Lister!$E$20,Lister!$D$7:$D$13),IF(AND(MONTH(E1247)=7,MONTH(F1247)=8),(NETWORKDAYS(Lister!$D$20,F1247,Lister!$D$7:$D$13)-P1247)*N1247/NETWORKDAYS(Lister!$D$20,Lister!$E$20,Lister!$D$7:$D$13),IF(AND(MONTH(E1247)=7,MONTH(F1247)=7),0)))),0),"")</f>
        <v/>
      </c>
      <c r="S1247" s="31" t="str">
        <f t="shared" si="136"/>
        <v/>
      </c>
      <c r="T1247" s="31" t="str">
        <f t="shared" si="137"/>
        <v/>
      </c>
      <c r="U1247" s="51" t="str">
        <f t="shared" si="138"/>
        <v/>
      </c>
    </row>
    <row r="1248" spans="1:21" x14ac:dyDescent="0.25">
      <c r="A1248" s="13" t="str">
        <f t="shared" si="139"/>
        <v/>
      </c>
      <c r="B1248" s="55"/>
      <c r="C1248" s="22"/>
      <c r="D1248" s="23"/>
      <c r="E1248" s="16"/>
      <c r="F1248" s="16"/>
      <c r="G1248" s="72" t="str">
        <f>IF(OR(E1248="",F1248=""),"",NETWORKDAYS(E1248,F1248,Lister!$D$7:$D$13))</f>
        <v/>
      </c>
      <c r="H1248" s="19"/>
      <c r="I1248" s="32" t="str">
        <f t="shared" si="133"/>
        <v/>
      </c>
      <c r="J1248" s="18"/>
      <c r="K1248" s="18"/>
      <c r="L1248" s="46" t="str">
        <f t="shared" si="134"/>
        <v/>
      </c>
      <c r="M1248" s="20"/>
      <c r="N1248" s="31" t="str">
        <f t="shared" si="135"/>
        <v/>
      </c>
      <c r="O1248" s="20"/>
      <c r="P1248" s="20"/>
      <c r="Q1248" s="46" t="str">
        <f>IFERROR(MAX(IF(OR(O1248="",P1248=""),"",IF(AND(AND(MONTH(E1248)&gt;=7,MONTH(E1248)&lt;8),AND(MONTH(F1248)&gt;=7,MONTH(F1248)&lt;8)),(NETWORKDAYS(E1248,F1248,Lister!$D$7:$D$13)-O1248)*N1248/NETWORKDAYS(Lister!$D$19,Lister!$E$19,Lister!$D$7:$D$13),IF(AND(AND(MONTH(E1248)&gt;=7,MONTH(E1248)&lt;8),MONTH(F1248)&gt;7),(NETWORKDAYS(E1248,Lister!$E$19,Lister!$D$7:$D$13)-O1248)*N1248/NETWORKDAYS(Lister!$D$19,Lister!$E$19,Lister!$D$7:$D$13),IF(MONTH(E1248)&gt;7,0)))),0),"")</f>
        <v/>
      </c>
      <c r="R1248" s="46" t="str">
        <f>IFERROR(MAX(IF(OR(O1248="",P1248=""),"",IF(AND(AND(MONTH(E1248)&gt;=8,MONTH(E1248)&lt;9),AND(MONTH(F1248)&gt;=8,MONTH(F1248)&lt;9)),(NETWORKDAYS(E1248,F1248,Lister!$D$7:$D$13)-P1248)*N1248/NETWORKDAYS(Lister!$D$20,Lister!$E$20,Lister!$D$7:$D$13),IF(AND(MONTH(E1248)=7,MONTH(F1248)=8),(NETWORKDAYS(Lister!$D$20,F1248,Lister!$D$7:$D$13)-P1248)*N1248/NETWORKDAYS(Lister!$D$20,Lister!$E$20,Lister!$D$7:$D$13),IF(AND(MONTH(E1248)=7,MONTH(F1248)=7),0)))),0),"")</f>
        <v/>
      </c>
      <c r="S1248" s="31" t="str">
        <f t="shared" si="136"/>
        <v/>
      </c>
      <c r="T1248" s="31" t="str">
        <f t="shared" si="137"/>
        <v/>
      </c>
      <c r="U1248" s="51" t="str">
        <f t="shared" si="138"/>
        <v/>
      </c>
    </row>
    <row r="1249" spans="1:21" x14ac:dyDescent="0.25">
      <c r="A1249" s="13" t="str">
        <f t="shared" si="139"/>
        <v/>
      </c>
      <c r="B1249" s="55"/>
      <c r="C1249" s="22"/>
      <c r="D1249" s="23"/>
      <c r="E1249" s="16"/>
      <c r="F1249" s="16"/>
      <c r="G1249" s="72" t="str">
        <f>IF(OR(E1249="",F1249=""),"",NETWORKDAYS(E1249,F1249,Lister!$D$7:$D$13))</f>
        <v/>
      </c>
      <c r="H1249" s="19"/>
      <c r="I1249" s="32" t="str">
        <f t="shared" si="133"/>
        <v/>
      </c>
      <c r="J1249" s="18"/>
      <c r="K1249" s="18"/>
      <c r="L1249" s="46" t="str">
        <f t="shared" si="134"/>
        <v/>
      </c>
      <c r="M1249" s="20"/>
      <c r="N1249" s="31" t="str">
        <f t="shared" si="135"/>
        <v/>
      </c>
      <c r="O1249" s="20"/>
      <c r="P1249" s="20"/>
      <c r="Q1249" s="46" t="str">
        <f>IFERROR(MAX(IF(OR(O1249="",P1249=""),"",IF(AND(AND(MONTH(E1249)&gt;=7,MONTH(E1249)&lt;8),AND(MONTH(F1249)&gt;=7,MONTH(F1249)&lt;8)),(NETWORKDAYS(E1249,F1249,Lister!$D$7:$D$13)-O1249)*N1249/NETWORKDAYS(Lister!$D$19,Lister!$E$19,Lister!$D$7:$D$13),IF(AND(AND(MONTH(E1249)&gt;=7,MONTH(E1249)&lt;8),MONTH(F1249)&gt;7),(NETWORKDAYS(E1249,Lister!$E$19,Lister!$D$7:$D$13)-O1249)*N1249/NETWORKDAYS(Lister!$D$19,Lister!$E$19,Lister!$D$7:$D$13),IF(MONTH(E1249)&gt;7,0)))),0),"")</f>
        <v/>
      </c>
      <c r="R1249" s="46" t="str">
        <f>IFERROR(MAX(IF(OR(O1249="",P1249=""),"",IF(AND(AND(MONTH(E1249)&gt;=8,MONTH(E1249)&lt;9),AND(MONTH(F1249)&gt;=8,MONTH(F1249)&lt;9)),(NETWORKDAYS(E1249,F1249,Lister!$D$7:$D$13)-P1249)*N1249/NETWORKDAYS(Lister!$D$20,Lister!$E$20,Lister!$D$7:$D$13),IF(AND(MONTH(E1249)=7,MONTH(F1249)=8),(NETWORKDAYS(Lister!$D$20,F1249,Lister!$D$7:$D$13)-P1249)*N1249/NETWORKDAYS(Lister!$D$20,Lister!$E$20,Lister!$D$7:$D$13),IF(AND(MONTH(E1249)=7,MONTH(F1249)=7),0)))),0),"")</f>
        <v/>
      </c>
      <c r="S1249" s="31" t="str">
        <f t="shared" si="136"/>
        <v/>
      </c>
      <c r="T1249" s="31" t="str">
        <f t="shared" si="137"/>
        <v/>
      </c>
      <c r="U1249" s="51" t="str">
        <f t="shared" si="138"/>
        <v/>
      </c>
    </row>
    <row r="1250" spans="1:21" x14ac:dyDescent="0.25">
      <c r="A1250" s="13" t="str">
        <f t="shared" si="139"/>
        <v/>
      </c>
      <c r="B1250" s="55"/>
      <c r="C1250" s="22"/>
      <c r="D1250" s="23"/>
      <c r="E1250" s="16"/>
      <c r="F1250" s="16"/>
      <c r="G1250" s="72" t="str">
        <f>IF(OR(E1250="",F1250=""),"",NETWORKDAYS(E1250,F1250,Lister!$D$7:$D$13))</f>
        <v/>
      </c>
      <c r="H1250" s="19"/>
      <c r="I1250" s="32" t="str">
        <f t="shared" si="133"/>
        <v/>
      </c>
      <c r="J1250" s="18"/>
      <c r="K1250" s="18"/>
      <c r="L1250" s="46" t="str">
        <f t="shared" si="134"/>
        <v/>
      </c>
      <c r="M1250" s="20"/>
      <c r="N1250" s="31" t="str">
        <f t="shared" si="135"/>
        <v/>
      </c>
      <c r="O1250" s="20"/>
      <c r="P1250" s="20"/>
      <c r="Q1250" s="46" t="str">
        <f>IFERROR(MAX(IF(OR(O1250="",P1250=""),"",IF(AND(AND(MONTH(E1250)&gt;=7,MONTH(E1250)&lt;8),AND(MONTH(F1250)&gt;=7,MONTH(F1250)&lt;8)),(NETWORKDAYS(E1250,F1250,Lister!$D$7:$D$13)-O1250)*N1250/NETWORKDAYS(Lister!$D$19,Lister!$E$19,Lister!$D$7:$D$13),IF(AND(AND(MONTH(E1250)&gt;=7,MONTH(E1250)&lt;8),MONTH(F1250)&gt;7),(NETWORKDAYS(E1250,Lister!$E$19,Lister!$D$7:$D$13)-O1250)*N1250/NETWORKDAYS(Lister!$D$19,Lister!$E$19,Lister!$D$7:$D$13),IF(MONTH(E1250)&gt;7,0)))),0),"")</f>
        <v/>
      </c>
      <c r="R1250" s="46" t="str">
        <f>IFERROR(MAX(IF(OR(O1250="",P1250=""),"",IF(AND(AND(MONTH(E1250)&gt;=8,MONTH(E1250)&lt;9),AND(MONTH(F1250)&gt;=8,MONTH(F1250)&lt;9)),(NETWORKDAYS(E1250,F1250,Lister!$D$7:$D$13)-P1250)*N1250/NETWORKDAYS(Lister!$D$20,Lister!$E$20,Lister!$D$7:$D$13),IF(AND(MONTH(E1250)=7,MONTH(F1250)=8),(NETWORKDAYS(Lister!$D$20,F1250,Lister!$D$7:$D$13)-P1250)*N1250/NETWORKDAYS(Lister!$D$20,Lister!$E$20,Lister!$D$7:$D$13),IF(AND(MONTH(E1250)=7,MONTH(F1250)=7),0)))),0),"")</f>
        <v/>
      </c>
      <c r="S1250" s="31" t="str">
        <f t="shared" si="136"/>
        <v/>
      </c>
      <c r="T1250" s="31" t="str">
        <f t="shared" si="137"/>
        <v/>
      </c>
      <c r="U1250" s="51" t="str">
        <f t="shared" si="138"/>
        <v/>
      </c>
    </row>
    <row r="1251" spans="1:21" x14ac:dyDescent="0.25">
      <c r="A1251" s="13" t="str">
        <f t="shared" si="139"/>
        <v/>
      </c>
      <c r="B1251" s="55"/>
      <c r="C1251" s="22"/>
      <c r="D1251" s="23"/>
      <c r="E1251" s="16"/>
      <c r="F1251" s="16"/>
      <c r="G1251" s="72" t="str">
        <f>IF(OR(E1251="",F1251=""),"",NETWORKDAYS(E1251,F1251,Lister!$D$7:$D$13))</f>
        <v/>
      </c>
      <c r="H1251" s="19"/>
      <c r="I1251" s="32" t="str">
        <f t="shared" si="133"/>
        <v/>
      </c>
      <c r="J1251" s="18"/>
      <c r="K1251" s="18"/>
      <c r="L1251" s="46" t="str">
        <f t="shared" si="134"/>
        <v/>
      </c>
      <c r="M1251" s="20"/>
      <c r="N1251" s="31" t="str">
        <f t="shared" si="135"/>
        <v/>
      </c>
      <c r="O1251" s="20"/>
      <c r="P1251" s="20"/>
      <c r="Q1251" s="46" t="str">
        <f>IFERROR(MAX(IF(OR(O1251="",P1251=""),"",IF(AND(AND(MONTH(E1251)&gt;=7,MONTH(E1251)&lt;8),AND(MONTH(F1251)&gt;=7,MONTH(F1251)&lt;8)),(NETWORKDAYS(E1251,F1251,Lister!$D$7:$D$13)-O1251)*N1251/NETWORKDAYS(Lister!$D$19,Lister!$E$19,Lister!$D$7:$D$13),IF(AND(AND(MONTH(E1251)&gt;=7,MONTH(E1251)&lt;8),MONTH(F1251)&gt;7),(NETWORKDAYS(E1251,Lister!$E$19,Lister!$D$7:$D$13)-O1251)*N1251/NETWORKDAYS(Lister!$D$19,Lister!$E$19,Lister!$D$7:$D$13),IF(MONTH(E1251)&gt;7,0)))),0),"")</f>
        <v/>
      </c>
      <c r="R1251" s="46" t="str">
        <f>IFERROR(MAX(IF(OR(O1251="",P1251=""),"",IF(AND(AND(MONTH(E1251)&gt;=8,MONTH(E1251)&lt;9),AND(MONTH(F1251)&gt;=8,MONTH(F1251)&lt;9)),(NETWORKDAYS(E1251,F1251,Lister!$D$7:$D$13)-P1251)*N1251/NETWORKDAYS(Lister!$D$20,Lister!$E$20,Lister!$D$7:$D$13),IF(AND(MONTH(E1251)=7,MONTH(F1251)=8),(NETWORKDAYS(Lister!$D$20,F1251,Lister!$D$7:$D$13)-P1251)*N1251/NETWORKDAYS(Lister!$D$20,Lister!$E$20,Lister!$D$7:$D$13),IF(AND(MONTH(E1251)=7,MONTH(F1251)=7),0)))),0),"")</f>
        <v/>
      </c>
      <c r="S1251" s="31" t="str">
        <f t="shared" si="136"/>
        <v/>
      </c>
      <c r="T1251" s="31" t="str">
        <f t="shared" si="137"/>
        <v/>
      </c>
      <c r="U1251" s="51" t="str">
        <f t="shared" si="138"/>
        <v/>
      </c>
    </row>
    <row r="1252" spans="1:21" x14ac:dyDescent="0.25">
      <c r="A1252" s="13" t="str">
        <f t="shared" si="139"/>
        <v/>
      </c>
      <c r="B1252" s="55"/>
      <c r="C1252" s="22"/>
      <c r="D1252" s="23"/>
      <c r="E1252" s="16"/>
      <c r="F1252" s="16"/>
      <c r="G1252" s="72" t="str">
        <f>IF(OR(E1252="",F1252=""),"",NETWORKDAYS(E1252,F1252,Lister!$D$7:$D$13))</f>
        <v/>
      </c>
      <c r="H1252" s="19"/>
      <c r="I1252" s="32" t="str">
        <f t="shared" si="133"/>
        <v/>
      </c>
      <c r="J1252" s="18"/>
      <c r="K1252" s="18"/>
      <c r="L1252" s="46" t="str">
        <f t="shared" si="134"/>
        <v/>
      </c>
      <c r="M1252" s="20"/>
      <c r="N1252" s="31" t="str">
        <f t="shared" si="135"/>
        <v/>
      </c>
      <c r="O1252" s="20"/>
      <c r="P1252" s="20"/>
      <c r="Q1252" s="46" t="str">
        <f>IFERROR(MAX(IF(OR(O1252="",P1252=""),"",IF(AND(AND(MONTH(E1252)&gt;=7,MONTH(E1252)&lt;8),AND(MONTH(F1252)&gt;=7,MONTH(F1252)&lt;8)),(NETWORKDAYS(E1252,F1252,Lister!$D$7:$D$13)-O1252)*N1252/NETWORKDAYS(Lister!$D$19,Lister!$E$19,Lister!$D$7:$D$13),IF(AND(AND(MONTH(E1252)&gt;=7,MONTH(E1252)&lt;8),MONTH(F1252)&gt;7),(NETWORKDAYS(E1252,Lister!$E$19,Lister!$D$7:$D$13)-O1252)*N1252/NETWORKDAYS(Lister!$D$19,Lister!$E$19,Lister!$D$7:$D$13),IF(MONTH(E1252)&gt;7,0)))),0),"")</f>
        <v/>
      </c>
      <c r="R1252" s="46" t="str">
        <f>IFERROR(MAX(IF(OR(O1252="",P1252=""),"",IF(AND(AND(MONTH(E1252)&gt;=8,MONTH(E1252)&lt;9),AND(MONTH(F1252)&gt;=8,MONTH(F1252)&lt;9)),(NETWORKDAYS(E1252,F1252,Lister!$D$7:$D$13)-P1252)*N1252/NETWORKDAYS(Lister!$D$20,Lister!$E$20,Lister!$D$7:$D$13),IF(AND(MONTH(E1252)=7,MONTH(F1252)=8),(NETWORKDAYS(Lister!$D$20,F1252,Lister!$D$7:$D$13)-P1252)*N1252/NETWORKDAYS(Lister!$D$20,Lister!$E$20,Lister!$D$7:$D$13),IF(AND(MONTH(E1252)=7,MONTH(F1252)=7),0)))),0),"")</f>
        <v/>
      </c>
      <c r="S1252" s="31" t="str">
        <f t="shared" si="136"/>
        <v/>
      </c>
      <c r="T1252" s="31" t="str">
        <f t="shared" si="137"/>
        <v/>
      </c>
      <c r="U1252" s="51" t="str">
        <f t="shared" si="138"/>
        <v/>
      </c>
    </row>
    <row r="1253" spans="1:21" x14ac:dyDescent="0.25">
      <c r="A1253" s="13" t="str">
        <f t="shared" si="139"/>
        <v/>
      </c>
      <c r="B1253" s="55"/>
      <c r="C1253" s="22"/>
      <c r="D1253" s="23"/>
      <c r="E1253" s="16"/>
      <c r="F1253" s="16"/>
      <c r="G1253" s="72" t="str">
        <f>IF(OR(E1253="",F1253=""),"",NETWORKDAYS(E1253,F1253,Lister!$D$7:$D$13))</f>
        <v/>
      </c>
      <c r="H1253" s="19"/>
      <c r="I1253" s="32" t="str">
        <f t="shared" si="133"/>
        <v/>
      </c>
      <c r="J1253" s="18"/>
      <c r="K1253" s="18"/>
      <c r="L1253" s="46" t="str">
        <f t="shared" si="134"/>
        <v/>
      </c>
      <c r="M1253" s="20"/>
      <c r="N1253" s="31" t="str">
        <f t="shared" si="135"/>
        <v/>
      </c>
      <c r="O1253" s="20"/>
      <c r="P1253" s="20"/>
      <c r="Q1253" s="46" t="str">
        <f>IFERROR(MAX(IF(OR(O1253="",P1253=""),"",IF(AND(AND(MONTH(E1253)&gt;=7,MONTH(E1253)&lt;8),AND(MONTH(F1253)&gt;=7,MONTH(F1253)&lt;8)),(NETWORKDAYS(E1253,F1253,Lister!$D$7:$D$13)-O1253)*N1253/NETWORKDAYS(Lister!$D$19,Lister!$E$19,Lister!$D$7:$D$13),IF(AND(AND(MONTH(E1253)&gt;=7,MONTH(E1253)&lt;8),MONTH(F1253)&gt;7),(NETWORKDAYS(E1253,Lister!$E$19,Lister!$D$7:$D$13)-O1253)*N1253/NETWORKDAYS(Lister!$D$19,Lister!$E$19,Lister!$D$7:$D$13),IF(MONTH(E1253)&gt;7,0)))),0),"")</f>
        <v/>
      </c>
      <c r="R1253" s="46" t="str">
        <f>IFERROR(MAX(IF(OR(O1253="",P1253=""),"",IF(AND(AND(MONTH(E1253)&gt;=8,MONTH(E1253)&lt;9),AND(MONTH(F1253)&gt;=8,MONTH(F1253)&lt;9)),(NETWORKDAYS(E1253,F1253,Lister!$D$7:$D$13)-P1253)*N1253/NETWORKDAYS(Lister!$D$20,Lister!$E$20,Lister!$D$7:$D$13),IF(AND(MONTH(E1253)=7,MONTH(F1253)=8),(NETWORKDAYS(Lister!$D$20,F1253,Lister!$D$7:$D$13)-P1253)*N1253/NETWORKDAYS(Lister!$D$20,Lister!$E$20,Lister!$D$7:$D$13),IF(AND(MONTH(E1253)=7,MONTH(F1253)=7),0)))),0),"")</f>
        <v/>
      </c>
      <c r="S1253" s="31" t="str">
        <f t="shared" si="136"/>
        <v/>
      </c>
      <c r="T1253" s="31" t="str">
        <f t="shared" si="137"/>
        <v/>
      </c>
      <c r="U1253" s="51" t="str">
        <f t="shared" si="138"/>
        <v/>
      </c>
    </row>
    <row r="1254" spans="1:21" x14ac:dyDescent="0.25">
      <c r="A1254" s="13" t="str">
        <f t="shared" si="139"/>
        <v/>
      </c>
      <c r="B1254" s="55"/>
      <c r="C1254" s="22"/>
      <c r="D1254" s="23"/>
      <c r="E1254" s="16"/>
      <c r="F1254" s="16"/>
      <c r="G1254" s="72" t="str">
        <f>IF(OR(E1254="",F1254=""),"",NETWORKDAYS(E1254,F1254,Lister!$D$7:$D$13))</f>
        <v/>
      </c>
      <c r="H1254" s="19"/>
      <c r="I1254" s="32" t="str">
        <f t="shared" si="133"/>
        <v/>
      </c>
      <c r="J1254" s="18"/>
      <c r="K1254" s="18"/>
      <c r="L1254" s="46" t="str">
        <f t="shared" si="134"/>
        <v/>
      </c>
      <c r="M1254" s="20"/>
      <c r="N1254" s="31" t="str">
        <f t="shared" si="135"/>
        <v/>
      </c>
      <c r="O1254" s="20"/>
      <c r="P1254" s="20"/>
      <c r="Q1254" s="46" t="str">
        <f>IFERROR(MAX(IF(OR(O1254="",P1254=""),"",IF(AND(AND(MONTH(E1254)&gt;=7,MONTH(E1254)&lt;8),AND(MONTH(F1254)&gt;=7,MONTH(F1254)&lt;8)),(NETWORKDAYS(E1254,F1254,Lister!$D$7:$D$13)-O1254)*N1254/NETWORKDAYS(Lister!$D$19,Lister!$E$19,Lister!$D$7:$D$13),IF(AND(AND(MONTH(E1254)&gt;=7,MONTH(E1254)&lt;8),MONTH(F1254)&gt;7),(NETWORKDAYS(E1254,Lister!$E$19,Lister!$D$7:$D$13)-O1254)*N1254/NETWORKDAYS(Lister!$D$19,Lister!$E$19,Lister!$D$7:$D$13),IF(MONTH(E1254)&gt;7,0)))),0),"")</f>
        <v/>
      </c>
      <c r="R1254" s="46" t="str">
        <f>IFERROR(MAX(IF(OR(O1254="",P1254=""),"",IF(AND(AND(MONTH(E1254)&gt;=8,MONTH(E1254)&lt;9),AND(MONTH(F1254)&gt;=8,MONTH(F1254)&lt;9)),(NETWORKDAYS(E1254,F1254,Lister!$D$7:$D$13)-P1254)*N1254/NETWORKDAYS(Lister!$D$20,Lister!$E$20,Lister!$D$7:$D$13),IF(AND(MONTH(E1254)=7,MONTH(F1254)=8),(NETWORKDAYS(Lister!$D$20,F1254,Lister!$D$7:$D$13)-P1254)*N1254/NETWORKDAYS(Lister!$D$20,Lister!$E$20,Lister!$D$7:$D$13),IF(AND(MONTH(E1254)=7,MONTH(F1254)=7),0)))),0),"")</f>
        <v/>
      </c>
      <c r="S1254" s="31" t="str">
        <f t="shared" si="136"/>
        <v/>
      </c>
      <c r="T1254" s="31" t="str">
        <f t="shared" si="137"/>
        <v/>
      </c>
      <c r="U1254" s="51" t="str">
        <f t="shared" si="138"/>
        <v/>
      </c>
    </row>
    <row r="1255" spans="1:21" x14ac:dyDescent="0.25">
      <c r="A1255" s="13" t="str">
        <f t="shared" si="139"/>
        <v/>
      </c>
      <c r="B1255" s="55"/>
      <c r="C1255" s="22"/>
      <c r="D1255" s="23"/>
      <c r="E1255" s="16"/>
      <c r="F1255" s="16"/>
      <c r="G1255" s="72" t="str">
        <f>IF(OR(E1255="",F1255=""),"",NETWORKDAYS(E1255,F1255,Lister!$D$7:$D$13))</f>
        <v/>
      </c>
      <c r="H1255" s="19"/>
      <c r="I1255" s="32" t="str">
        <f t="shared" si="133"/>
        <v/>
      </c>
      <c r="J1255" s="18"/>
      <c r="K1255" s="18"/>
      <c r="L1255" s="46" t="str">
        <f t="shared" si="134"/>
        <v/>
      </c>
      <c r="M1255" s="20"/>
      <c r="N1255" s="31" t="str">
        <f t="shared" si="135"/>
        <v/>
      </c>
      <c r="O1255" s="20"/>
      <c r="P1255" s="20"/>
      <c r="Q1255" s="46" t="str">
        <f>IFERROR(MAX(IF(OR(O1255="",P1255=""),"",IF(AND(AND(MONTH(E1255)&gt;=7,MONTH(E1255)&lt;8),AND(MONTH(F1255)&gt;=7,MONTH(F1255)&lt;8)),(NETWORKDAYS(E1255,F1255,Lister!$D$7:$D$13)-O1255)*N1255/NETWORKDAYS(Lister!$D$19,Lister!$E$19,Lister!$D$7:$D$13),IF(AND(AND(MONTH(E1255)&gt;=7,MONTH(E1255)&lt;8),MONTH(F1255)&gt;7),(NETWORKDAYS(E1255,Lister!$E$19,Lister!$D$7:$D$13)-O1255)*N1255/NETWORKDAYS(Lister!$D$19,Lister!$E$19,Lister!$D$7:$D$13),IF(MONTH(E1255)&gt;7,0)))),0),"")</f>
        <v/>
      </c>
      <c r="R1255" s="46" t="str">
        <f>IFERROR(MAX(IF(OR(O1255="",P1255=""),"",IF(AND(AND(MONTH(E1255)&gt;=8,MONTH(E1255)&lt;9),AND(MONTH(F1255)&gt;=8,MONTH(F1255)&lt;9)),(NETWORKDAYS(E1255,F1255,Lister!$D$7:$D$13)-P1255)*N1255/NETWORKDAYS(Lister!$D$20,Lister!$E$20,Lister!$D$7:$D$13),IF(AND(MONTH(E1255)=7,MONTH(F1255)=8),(NETWORKDAYS(Lister!$D$20,F1255,Lister!$D$7:$D$13)-P1255)*N1255/NETWORKDAYS(Lister!$D$20,Lister!$E$20,Lister!$D$7:$D$13),IF(AND(MONTH(E1255)=7,MONTH(F1255)=7),0)))),0),"")</f>
        <v/>
      </c>
      <c r="S1255" s="31" t="str">
        <f t="shared" si="136"/>
        <v/>
      </c>
      <c r="T1255" s="31" t="str">
        <f t="shared" si="137"/>
        <v/>
      </c>
      <c r="U1255" s="51" t="str">
        <f t="shared" si="138"/>
        <v/>
      </c>
    </row>
    <row r="1256" spans="1:21" x14ac:dyDescent="0.25">
      <c r="A1256" s="13" t="str">
        <f t="shared" si="139"/>
        <v/>
      </c>
      <c r="B1256" s="55"/>
      <c r="C1256" s="22"/>
      <c r="D1256" s="23"/>
      <c r="E1256" s="16"/>
      <c r="F1256" s="16"/>
      <c r="G1256" s="72" t="str">
        <f>IF(OR(E1256="",F1256=""),"",NETWORKDAYS(E1256,F1256,Lister!$D$7:$D$13))</f>
        <v/>
      </c>
      <c r="H1256" s="19"/>
      <c r="I1256" s="32" t="str">
        <f t="shared" si="133"/>
        <v/>
      </c>
      <c r="J1256" s="18"/>
      <c r="K1256" s="18"/>
      <c r="L1256" s="46" t="str">
        <f t="shared" si="134"/>
        <v/>
      </c>
      <c r="M1256" s="20"/>
      <c r="N1256" s="31" t="str">
        <f t="shared" si="135"/>
        <v/>
      </c>
      <c r="O1256" s="20"/>
      <c r="P1256" s="20"/>
      <c r="Q1256" s="46" t="str">
        <f>IFERROR(MAX(IF(OR(O1256="",P1256=""),"",IF(AND(AND(MONTH(E1256)&gt;=7,MONTH(E1256)&lt;8),AND(MONTH(F1256)&gt;=7,MONTH(F1256)&lt;8)),(NETWORKDAYS(E1256,F1256,Lister!$D$7:$D$13)-O1256)*N1256/NETWORKDAYS(Lister!$D$19,Lister!$E$19,Lister!$D$7:$D$13),IF(AND(AND(MONTH(E1256)&gt;=7,MONTH(E1256)&lt;8),MONTH(F1256)&gt;7),(NETWORKDAYS(E1256,Lister!$E$19,Lister!$D$7:$D$13)-O1256)*N1256/NETWORKDAYS(Lister!$D$19,Lister!$E$19,Lister!$D$7:$D$13),IF(MONTH(E1256)&gt;7,0)))),0),"")</f>
        <v/>
      </c>
      <c r="R1256" s="46" t="str">
        <f>IFERROR(MAX(IF(OR(O1256="",P1256=""),"",IF(AND(AND(MONTH(E1256)&gt;=8,MONTH(E1256)&lt;9),AND(MONTH(F1256)&gt;=8,MONTH(F1256)&lt;9)),(NETWORKDAYS(E1256,F1256,Lister!$D$7:$D$13)-P1256)*N1256/NETWORKDAYS(Lister!$D$20,Lister!$E$20,Lister!$D$7:$D$13),IF(AND(MONTH(E1256)=7,MONTH(F1256)=8),(NETWORKDAYS(Lister!$D$20,F1256,Lister!$D$7:$D$13)-P1256)*N1256/NETWORKDAYS(Lister!$D$20,Lister!$E$20,Lister!$D$7:$D$13),IF(AND(MONTH(E1256)=7,MONTH(F1256)=7),0)))),0),"")</f>
        <v/>
      </c>
      <c r="S1256" s="31" t="str">
        <f t="shared" si="136"/>
        <v/>
      </c>
      <c r="T1256" s="31" t="str">
        <f t="shared" si="137"/>
        <v/>
      </c>
      <c r="U1256" s="51" t="str">
        <f t="shared" si="138"/>
        <v/>
      </c>
    </row>
    <row r="1257" spans="1:21" x14ac:dyDescent="0.25">
      <c r="A1257" s="13" t="str">
        <f t="shared" si="139"/>
        <v/>
      </c>
      <c r="B1257" s="55"/>
      <c r="C1257" s="22"/>
      <c r="D1257" s="23"/>
      <c r="E1257" s="16"/>
      <c r="F1257" s="16"/>
      <c r="G1257" s="72" t="str">
        <f>IF(OR(E1257="",F1257=""),"",NETWORKDAYS(E1257,F1257,Lister!$D$7:$D$13))</f>
        <v/>
      </c>
      <c r="H1257" s="19"/>
      <c r="I1257" s="32" t="str">
        <f t="shared" si="133"/>
        <v/>
      </c>
      <c r="J1257" s="18"/>
      <c r="K1257" s="18"/>
      <c r="L1257" s="46" t="str">
        <f t="shared" si="134"/>
        <v/>
      </c>
      <c r="M1257" s="20"/>
      <c r="N1257" s="31" t="str">
        <f t="shared" si="135"/>
        <v/>
      </c>
      <c r="O1257" s="20"/>
      <c r="P1257" s="20"/>
      <c r="Q1257" s="46" t="str">
        <f>IFERROR(MAX(IF(OR(O1257="",P1257=""),"",IF(AND(AND(MONTH(E1257)&gt;=7,MONTH(E1257)&lt;8),AND(MONTH(F1257)&gt;=7,MONTH(F1257)&lt;8)),(NETWORKDAYS(E1257,F1257,Lister!$D$7:$D$13)-O1257)*N1257/NETWORKDAYS(Lister!$D$19,Lister!$E$19,Lister!$D$7:$D$13),IF(AND(AND(MONTH(E1257)&gt;=7,MONTH(E1257)&lt;8),MONTH(F1257)&gt;7),(NETWORKDAYS(E1257,Lister!$E$19,Lister!$D$7:$D$13)-O1257)*N1257/NETWORKDAYS(Lister!$D$19,Lister!$E$19,Lister!$D$7:$D$13),IF(MONTH(E1257)&gt;7,0)))),0),"")</f>
        <v/>
      </c>
      <c r="R1257" s="46" t="str">
        <f>IFERROR(MAX(IF(OR(O1257="",P1257=""),"",IF(AND(AND(MONTH(E1257)&gt;=8,MONTH(E1257)&lt;9),AND(MONTH(F1257)&gt;=8,MONTH(F1257)&lt;9)),(NETWORKDAYS(E1257,F1257,Lister!$D$7:$D$13)-P1257)*N1257/NETWORKDAYS(Lister!$D$20,Lister!$E$20,Lister!$D$7:$D$13),IF(AND(MONTH(E1257)=7,MONTH(F1257)=8),(NETWORKDAYS(Lister!$D$20,F1257,Lister!$D$7:$D$13)-P1257)*N1257/NETWORKDAYS(Lister!$D$20,Lister!$E$20,Lister!$D$7:$D$13),IF(AND(MONTH(E1257)=7,MONTH(F1257)=7),0)))),0),"")</f>
        <v/>
      </c>
      <c r="S1257" s="31" t="str">
        <f t="shared" si="136"/>
        <v/>
      </c>
      <c r="T1257" s="31" t="str">
        <f t="shared" si="137"/>
        <v/>
      </c>
      <c r="U1257" s="51" t="str">
        <f t="shared" si="138"/>
        <v/>
      </c>
    </row>
    <row r="1258" spans="1:21" x14ac:dyDescent="0.25">
      <c r="A1258" s="13" t="str">
        <f t="shared" si="139"/>
        <v/>
      </c>
      <c r="B1258" s="55"/>
      <c r="C1258" s="22"/>
      <c r="D1258" s="23"/>
      <c r="E1258" s="16"/>
      <c r="F1258" s="16"/>
      <c r="G1258" s="72" t="str">
        <f>IF(OR(E1258="",F1258=""),"",NETWORKDAYS(E1258,F1258,Lister!$D$7:$D$13))</f>
        <v/>
      </c>
      <c r="H1258" s="19"/>
      <c r="I1258" s="32" t="str">
        <f t="shared" si="133"/>
        <v/>
      </c>
      <c r="J1258" s="18"/>
      <c r="K1258" s="18"/>
      <c r="L1258" s="46" t="str">
        <f t="shared" si="134"/>
        <v/>
      </c>
      <c r="M1258" s="20"/>
      <c r="N1258" s="31" t="str">
        <f t="shared" si="135"/>
        <v/>
      </c>
      <c r="O1258" s="20"/>
      <c r="P1258" s="20"/>
      <c r="Q1258" s="46" t="str">
        <f>IFERROR(MAX(IF(OR(O1258="",P1258=""),"",IF(AND(AND(MONTH(E1258)&gt;=7,MONTH(E1258)&lt;8),AND(MONTH(F1258)&gt;=7,MONTH(F1258)&lt;8)),(NETWORKDAYS(E1258,F1258,Lister!$D$7:$D$13)-O1258)*N1258/NETWORKDAYS(Lister!$D$19,Lister!$E$19,Lister!$D$7:$D$13),IF(AND(AND(MONTH(E1258)&gt;=7,MONTH(E1258)&lt;8),MONTH(F1258)&gt;7),(NETWORKDAYS(E1258,Lister!$E$19,Lister!$D$7:$D$13)-O1258)*N1258/NETWORKDAYS(Lister!$D$19,Lister!$E$19,Lister!$D$7:$D$13),IF(MONTH(E1258)&gt;7,0)))),0),"")</f>
        <v/>
      </c>
      <c r="R1258" s="46" t="str">
        <f>IFERROR(MAX(IF(OR(O1258="",P1258=""),"",IF(AND(AND(MONTH(E1258)&gt;=8,MONTH(E1258)&lt;9),AND(MONTH(F1258)&gt;=8,MONTH(F1258)&lt;9)),(NETWORKDAYS(E1258,F1258,Lister!$D$7:$D$13)-P1258)*N1258/NETWORKDAYS(Lister!$D$20,Lister!$E$20,Lister!$D$7:$D$13),IF(AND(MONTH(E1258)=7,MONTH(F1258)=8),(NETWORKDAYS(Lister!$D$20,F1258,Lister!$D$7:$D$13)-P1258)*N1258/NETWORKDAYS(Lister!$D$20,Lister!$E$20,Lister!$D$7:$D$13),IF(AND(MONTH(E1258)=7,MONTH(F1258)=7),0)))),0),"")</f>
        <v/>
      </c>
      <c r="S1258" s="31" t="str">
        <f t="shared" si="136"/>
        <v/>
      </c>
      <c r="T1258" s="31" t="str">
        <f t="shared" si="137"/>
        <v/>
      </c>
      <c r="U1258" s="51" t="str">
        <f t="shared" si="138"/>
        <v/>
      </c>
    </row>
    <row r="1259" spans="1:21" x14ac:dyDescent="0.25">
      <c r="A1259" s="13" t="str">
        <f t="shared" si="139"/>
        <v/>
      </c>
      <c r="B1259" s="55"/>
      <c r="C1259" s="22"/>
      <c r="D1259" s="23"/>
      <c r="E1259" s="16"/>
      <c r="F1259" s="16"/>
      <c r="G1259" s="72" t="str">
        <f>IF(OR(E1259="",F1259=""),"",NETWORKDAYS(E1259,F1259,Lister!$D$7:$D$13))</f>
        <v/>
      </c>
      <c r="H1259" s="19"/>
      <c r="I1259" s="32" t="str">
        <f t="shared" si="133"/>
        <v/>
      </c>
      <c r="J1259" s="18"/>
      <c r="K1259" s="18"/>
      <c r="L1259" s="46" t="str">
        <f t="shared" si="134"/>
        <v/>
      </c>
      <c r="M1259" s="20"/>
      <c r="N1259" s="31" t="str">
        <f t="shared" si="135"/>
        <v/>
      </c>
      <c r="O1259" s="20"/>
      <c r="P1259" s="20"/>
      <c r="Q1259" s="46" t="str">
        <f>IFERROR(MAX(IF(OR(O1259="",P1259=""),"",IF(AND(AND(MONTH(E1259)&gt;=7,MONTH(E1259)&lt;8),AND(MONTH(F1259)&gt;=7,MONTH(F1259)&lt;8)),(NETWORKDAYS(E1259,F1259,Lister!$D$7:$D$13)-O1259)*N1259/NETWORKDAYS(Lister!$D$19,Lister!$E$19,Lister!$D$7:$D$13),IF(AND(AND(MONTH(E1259)&gt;=7,MONTH(E1259)&lt;8),MONTH(F1259)&gt;7),(NETWORKDAYS(E1259,Lister!$E$19,Lister!$D$7:$D$13)-O1259)*N1259/NETWORKDAYS(Lister!$D$19,Lister!$E$19,Lister!$D$7:$D$13),IF(MONTH(E1259)&gt;7,0)))),0),"")</f>
        <v/>
      </c>
      <c r="R1259" s="46" t="str">
        <f>IFERROR(MAX(IF(OR(O1259="",P1259=""),"",IF(AND(AND(MONTH(E1259)&gt;=8,MONTH(E1259)&lt;9),AND(MONTH(F1259)&gt;=8,MONTH(F1259)&lt;9)),(NETWORKDAYS(E1259,F1259,Lister!$D$7:$D$13)-P1259)*N1259/NETWORKDAYS(Lister!$D$20,Lister!$E$20,Lister!$D$7:$D$13),IF(AND(MONTH(E1259)=7,MONTH(F1259)=8),(NETWORKDAYS(Lister!$D$20,F1259,Lister!$D$7:$D$13)-P1259)*N1259/NETWORKDAYS(Lister!$D$20,Lister!$E$20,Lister!$D$7:$D$13),IF(AND(MONTH(E1259)=7,MONTH(F1259)=7),0)))),0),"")</f>
        <v/>
      </c>
      <c r="S1259" s="31" t="str">
        <f t="shared" si="136"/>
        <v/>
      </c>
      <c r="T1259" s="31" t="str">
        <f t="shared" si="137"/>
        <v/>
      </c>
      <c r="U1259" s="51" t="str">
        <f t="shared" si="138"/>
        <v/>
      </c>
    </row>
    <row r="1260" spans="1:21" x14ac:dyDescent="0.25">
      <c r="A1260" s="13" t="str">
        <f t="shared" si="139"/>
        <v/>
      </c>
      <c r="B1260" s="55"/>
      <c r="C1260" s="22"/>
      <c r="D1260" s="23"/>
      <c r="E1260" s="16"/>
      <c r="F1260" s="16"/>
      <c r="G1260" s="72" t="str">
        <f>IF(OR(E1260="",F1260=""),"",NETWORKDAYS(E1260,F1260,Lister!$D$7:$D$13))</f>
        <v/>
      </c>
      <c r="H1260" s="19"/>
      <c r="I1260" s="32" t="str">
        <f t="shared" si="133"/>
        <v/>
      </c>
      <c r="J1260" s="18"/>
      <c r="K1260" s="18"/>
      <c r="L1260" s="46" t="str">
        <f t="shared" si="134"/>
        <v/>
      </c>
      <c r="M1260" s="20"/>
      <c r="N1260" s="31" t="str">
        <f t="shared" si="135"/>
        <v/>
      </c>
      <c r="O1260" s="20"/>
      <c r="P1260" s="20"/>
      <c r="Q1260" s="46" t="str">
        <f>IFERROR(MAX(IF(OR(O1260="",P1260=""),"",IF(AND(AND(MONTH(E1260)&gt;=7,MONTH(E1260)&lt;8),AND(MONTH(F1260)&gt;=7,MONTH(F1260)&lt;8)),(NETWORKDAYS(E1260,F1260,Lister!$D$7:$D$13)-O1260)*N1260/NETWORKDAYS(Lister!$D$19,Lister!$E$19,Lister!$D$7:$D$13),IF(AND(AND(MONTH(E1260)&gt;=7,MONTH(E1260)&lt;8),MONTH(F1260)&gt;7),(NETWORKDAYS(E1260,Lister!$E$19,Lister!$D$7:$D$13)-O1260)*N1260/NETWORKDAYS(Lister!$D$19,Lister!$E$19,Lister!$D$7:$D$13),IF(MONTH(E1260)&gt;7,0)))),0),"")</f>
        <v/>
      </c>
      <c r="R1260" s="46" t="str">
        <f>IFERROR(MAX(IF(OR(O1260="",P1260=""),"",IF(AND(AND(MONTH(E1260)&gt;=8,MONTH(E1260)&lt;9),AND(MONTH(F1260)&gt;=8,MONTH(F1260)&lt;9)),(NETWORKDAYS(E1260,F1260,Lister!$D$7:$D$13)-P1260)*N1260/NETWORKDAYS(Lister!$D$20,Lister!$E$20,Lister!$D$7:$D$13),IF(AND(MONTH(E1260)=7,MONTH(F1260)=8),(NETWORKDAYS(Lister!$D$20,F1260,Lister!$D$7:$D$13)-P1260)*N1260/NETWORKDAYS(Lister!$D$20,Lister!$E$20,Lister!$D$7:$D$13),IF(AND(MONTH(E1260)=7,MONTH(F1260)=7),0)))),0),"")</f>
        <v/>
      </c>
      <c r="S1260" s="31" t="str">
        <f t="shared" si="136"/>
        <v/>
      </c>
      <c r="T1260" s="31" t="str">
        <f t="shared" si="137"/>
        <v/>
      </c>
      <c r="U1260" s="51" t="str">
        <f t="shared" si="138"/>
        <v/>
      </c>
    </row>
    <row r="1261" spans="1:21" x14ac:dyDescent="0.25">
      <c r="A1261" s="13" t="str">
        <f t="shared" si="139"/>
        <v/>
      </c>
      <c r="B1261" s="55"/>
      <c r="C1261" s="22"/>
      <c r="D1261" s="23"/>
      <c r="E1261" s="16"/>
      <c r="F1261" s="16"/>
      <c r="G1261" s="72" t="str">
        <f>IF(OR(E1261="",F1261=""),"",NETWORKDAYS(E1261,F1261,Lister!$D$7:$D$13))</f>
        <v/>
      </c>
      <c r="H1261" s="19"/>
      <c r="I1261" s="32" t="str">
        <f t="shared" si="133"/>
        <v/>
      </c>
      <c r="J1261" s="18"/>
      <c r="K1261" s="18"/>
      <c r="L1261" s="46" t="str">
        <f t="shared" si="134"/>
        <v/>
      </c>
      <c r="M1261" s="20"/>
      <c r="N1261" s="31" t="str">
        <f t="shared" si="135"/>
        <v/>
      </c>
      <c r="O1261" s="20"/>
      <c r="P1261" s="20"/>
      <c r="Q1261" s="46" t="str">
        <f>IFERROR(MAX(IF(OR(O1261="",P1261=""),"",IF(AND(AND(MONTH(E1261)&gt;=7,MONTH(E1261)&lt;8),AND(MONTH(F1261)&gt;=7,MONTH(F1261)&lt;8)),(NETWORKDAYS(E1261,F1261,Lister!$D$7:$D$13)-O1261)*N1261/NETWORKDAYS(Lister!$D$19,Lister!$E$19,Lister!$D$7:$D$13),IF(AND(AND(MONTH(E1261)&gt;=7,MONTH(E1261)&lt;8),MONTH(F1261)&gt;7),(NETWORKDAYS(E1261,Lister!$E$19,Lister!$D$7:$D$13)-O1261)*N1261/NETWORKDAYS(Lister!$D$19,Lister!$E$19,Lister!$D$7:$D$13),IF(MONTH(E1261)&gt;7,0)))),0),"")</f>
        <v/>
      </c>
      <c r="R1261" s="46" t="str">
        <f>IFERROR(MAX(IF(OR(O1261="",P1261=""),"",IF(AND(AND(MONTH(E1261)&gt;=8,MONTH(E1261)&lt;9),AND(MONTH(F1261)&gt;=8,MONTH(F1261)&lt;9)),(NETWORKDAYS(E1261,F1261,Lister!$D$7:$D$13)-P1261)*N1261/NETWORKDAYS(Lister!$D$20,Lister!$E$20,Lister!$D$7:$D$13),IF(AND(MONTH(E1261)=7,MONTH(F1261)=8),(NETWORKDAYS(Lister!$D$20,F1261,Lister!$D$7:$D$13)-P1261)*N1261/NETWORKDAYS(Lister!$D$20,Lister!$E$20,Lister!$D$7:$D$13),IF(AND(MONTH(E1261)=7,MONTH(F1261)=7),0)))),0),"")</f>
        <v/>
      </c>
      <c r="S1261" s="31" t="str">
        <f t="shared" si="136"/>
        <v/>
      </c>
      <c r="T1261" s="31" t="str">
        <f t="shared" si="137"/>
        <v/>
      </c>
      <c r="U1261" s="51" t="str">
        <f t="shared" si="138"/>
        <v/>
      </c>
    </row>
    <row r="1262" spans="1:21" x14ac:dyDescent="0.25">
      <c r="A1262" s="13" t="str">
        <f t="shared" si="139"/>
        <v/>
      </c>
      <c r="B1262" s="55"/>
      <c r="C1262" s="22"/>
      <c r="D1262" s="23"/>
      <c r="E1262" s="16"/>
      <c r="F1262" s="16"/>
      <c r="G1262" s="72" t="str">
        <f>IF(OR(E1262="",F1262=""),"",NETWORKDAYS(E1262,F1262,Lister!$D$7:$D$13))</f>
        <v/>
      </c>
      <c r="H1262" s="19"/>
      <c r="I1262" s="32" t="str">
        <f t="shared" si="133"/>
        <v/>
      </c>
      <c r="J1262" s="18"/>
      <c r="K1262" s="18"/>
      <c r="L1262" s="46" t="str">
        <f t="shared" si="134"/>
        <v/>
      </c>
      <c r="M1262" s="20"/>
      <c r="N1262" s="31" t="str">
        <f t="shared" si="135"/>
        <v/>
      </c>
      <c r="O1262" s="20"/>
      <c r="P1262" s="20"/>
      <c r="Q1262" s="46" t="str">
        <f>IFERROR(MAX(IF(OR(O1262="",P1262=""),"",IF(AND(AND(MONTH(E1262)&gt;=7,MONTH(E1262)&lt;8),AND(MONTH(F1262)&gt;=7,MONTH(F1262)&lt;8)),(NETWORKDAYS(E1262,F1262,Lister!$D$7:$D$13)-O1262)*N1262/NETWORKDAYS(Lister!$D$19,Lister!$E$19,Lister!$D$7:$D$13),IF(AND(AND(MONTH(E1262)&gt;=7,MONTH(E1262)&lt;8),MONTH(F1262)&gt;7),(NETWORKDAYS(E1262,Lister!$E$19,Lister!$D$7:$D$13)-O1262)*N1262/NETWORKDAYS(Lister!$D$19,Lister!$E$19,Lister!$D$7:$D$13),IF(MONTH(E1262)&gt;7,0)))),0),"")</f>
        <v/>
      </c>
      <c r="R1262" s="46" t="str">
        <f>IFERROR(MAX(IF(OR(O1262="",P1262=""),"",IF(AND(AND(MONTH(E1262)&gt;=8,MONTH(E1262)&lt;9),AND(MONTH(F1262)&gt;=8,MONTH(F1262)&lt;9)),(NETWORKDAYS(E1262,F1262,Lister!$D$7:$D$13)-P1262)*N1262/NETWORKDAYS(Lister!$D$20,Lister!$E$20,Lister!$D$7:$D$13),IF(AND(MONTH(E1262)=7,MONTH(F1262)=8),(NETWORKDAYS(Lister!$D$20,F1262,Lister!$D$7:$D$13)-P1262)*N1262/NETWORKDAYS(Lister!$D$20,Lister!$E$20,Lister!$D$7:$D$13),IF(AND(MONTH(E1262)=7,MONTH(F1262)=7),0)))),0),"")</f>
        <v/>
      </c>
      <c r="S1262" s="31" t="str">
        <f t="shared" si="136"/>
        <v/>
      </c>
      <c r="T1262" s="31" t="str">
        <f t="shared" si="137"/>
        <v/>
      </c>
      <c r="U1262" s="51" t="str">
        <f t="shared" si="138"/>
        <v/>
      </c>
    </row>
    <row r="1263" spans="1:21" x14ac:dyDescent="0.25">
      <c r="A1263" s="13" t="str">
        <f t="shared" si="139"/>
        <v/>
      </c>
      <c r="B1263" s="55"/>
      <c r="C1263" s="22"/>
      <c r="D1263" s="23"/>
      <c r="E1263" s="16"/>
      <c r="F1263" s="16"/>
      <c r="G1263" s="72" t="str">
        <f>IF(OR(E1263="",F1263=""),"",NETWORKDAYS(E1263,F1263,Lister!$D$7:$D$13))</f>
        <v/>
      </c>
      <c r="H1263" s="19"/>
      <c r="I1263" s="32" t="str">
        <f t="shared" si="133"/>
        <v/>
      </c>
      <c r="J1263" s="18"/>
      <c r="K1263" s="18"/>
      <c r="L1263" s="46" t="str">
        <f t="shared" si="134"/>
        <v/>
      </c>
      <c r="M1263" s="20"/>
      <c r="N1263" s="31" t="str">
        <f t="shared" si="135"/>
        <v/>
      </c>
      <c r="O1263" s="20"/>
      <c r="P1263" s="20"/>
      <c r="Q1263" s="46" t="str">
        <f>IFERROR(MAX(IF(OR(O1263="",P1263=""),"",IF(AND(AND(MONTH(E1263)&gt;=7,MONTH(E1263)&lt;8),AND(MONTH(F1263)&gt;=7,MONTH(F1263)&lt;8)),(NETWORKDAYS(E1263,F1263,Lister!$D$7:$D$13)-O1263)*N1263/NETWORKDAYS(Lister!$D$19,Lister!$E$19,Lister!$D$7:$D$13),IF(AND(AND(MONTH(E1263)&gt;=7,MONTH(E1263)&lt;8),MONTH(F1263)&gt;7),(NETWORKDAYS(E1263,Lister!$E$19,Lister!$D$7:$D$13)-O1263)*N1263/NETWORKDAYS(Lister!$D$19,Lister!$E$19,Lister!$D$7:$D$13),IF(MONTH(E1263)&gt;7,0)))),0),"")</f>
        <v/>
      </c>
      <c r="R1263" s="46" t="str">
        <f>IFERROR(MAX(IF(OR(O1263="",P1263=""),"",IF(AND(AND(MONTH(E1263)&gt;=8,MONTH(E1263)&lt;9),AND(MONTH(F1263)&gt;=8,MONTH(F1263)&lt;9)),(NETWORKDAYS(E1263,F1263,Lister!$D$7:$D$13)-P1263)*N1263/NETWORKDAYS(Lister!$D$20,Lister!$E$20,Lister!$D$7:$D$13),IF(AND(MONTH(E1263)=7,MONTH(F1263)=8),(NETWORKDAYS(Lister!$D$20,F1263,Lister!$D$7:$D$13)-P1263)*N1263/NETWORKDAYS(Lister!$D$20,Lister!$E$20,Lister!$D$7:$D$13),IF(AND(MONTH(E1263)=7,MONTH(F1263)=7),0)))),0),"")</f>
        <v/>
      </c>
      <c r="S1263" s="31" t="str">
        <f t="shared" si="136"/>
        <v/>
      </c>
      <c r="T1263" s="31" t="str">
        <f t="shared" si="137"/>
        <v/>
      </c>
      <c r="U1263" s="51" t="str">
        <f t="shared" si="138"/>
        <v/>
      </c>
    </row>
    <row r="1264" spans="1:21" x14ac:dyDescent="0.25">
      <c r="A1264" s="13" t="str">
        <f t="shared" si="139"/>
        <v/>
      </c>
      <c r="B1264" s="55"/>
      <c r="C1264" s="22"/>
      <c r="D1264" s="23"/>
      <c r="E1264" s="16"/>
      <c r="F1264" s="16"/>
      <c r="G1264" s="72" t="str">
        <f>IF(OR(E1264="",F1264=""),"",NETWORKDAYS(E1264,F1264,Lister!$D$7:$D$13))</f>
        <v/>
      </c>
      <c r="H1264" s="19"/>
      <c r="I1264" s="32" t="str">
        <f t="shared" si="133"/>
        <v/>
      </c>
      <c r="J1264" s="18"/>
      <c r="K1264" s="18"/>
      <c r="L1264" s="46" t="str">
        <f t="shared" si="134"/>
        <v/>
      </c>
      <c r="M1264" s="20"/>
      <c r="N1264" s="31" t="str">
        <f t="shared" si="135"/>
        <v/>
      </c>
      <c r="O1264" s="20"/>
      <c r="P1264" s="20"/>
      <c r="Q1264" s="46" t="str">
        <f>IFERROR(MAX(IF(OR(O1264="",P1264=""),"",IF(AND(AND(MONTH(E1264)&gt;=7,MONTH(E1264)&lt;8),AND(MONTH(F1264)&gt;=7,MONTH(F1264)&lt;8)),(NETWORKDAYS(E1264,F1264,Lister!$D$7:$D$13)-O1264)*N1264/NETWORKDAYS(Lister!$D$19,Lister!$E$19,Lister!$D$7:$D$13),IF(AND(AND(MONTH(E1264)&gt;=7,MONTH(E1264)&lt;8),MONTH(F1264)&gt;7),(NETWORKDAYS(E1264,Lister!$E$19,Lister!$D$7:$D$13)-O1264)*N1264/NETWORKDAYS(Lister!$D$19,Lister!$E$19,Lister!$D$7:$D$13),IF(MONTH(E1264)&gt;7,0)))),0),"")</f>
        <v/>
      </c>
      <c r="R1264" s="46" t="str">
        <f>IFERROR(MAX(IF(OR(O1264="",P1264=""),"",IF(AND(AND(MONTH(E1264)&gt;=8,MONTH(E1264)&lt;9),AND(MONTH(F1264)&gt;=8,MONTH(F1264)&lt;9)),(NETWORKDAYS(E1264,F1264,Lister!$D$7:$D$13)-P1264)*N1264/NETWORKDAYS(Lister!$D$20,Lister!$E$20,Lister!$D$7:$D$13),IF(AND(MONTH(E1264)=7,MONTH(F1264)=8),(NETWORKDAYS(Lister!$D$20,F1264,Lister!$D$7:$D$13)-P1264)*N1264/NETWORKDAYS(Lister!$D$20,Lister!$E$20,Lister!$D$7:$D$13),IF(AND(MONTH(E1264)=7,MONTH(F1264)=7),0)))),0),"")</f>
        <v/>
      </c>
      <c r="S1264" s="31" t="str">
        <f t="shared" si="136"/>
        <v/>
      </c>
      <c r="T1264" s="31" t="str">
        <f t="shared" si="137"/>
        <v/>
      </c>
      <c r="U1264" s="51" t="str">
        <f t="shared" si="138"/>
        <v/>
      </c>
    </row>
    <row r="1265" spans="1:21" x14ac:dyDescent="0.25">
      <c r="A1265" s="13" t="str">
        <f t="shared" si="139"/>
        <v/>
      </c>
      <c r="B1265" s="55"/>
      <c r="C1265" s="22"/>
      <c r="D1265" s="23"/>
      <c r="E1265" s="16"/>
      <c r="F1265" s="16"/>
      <c r="G1265" s="72" t="str">
        <f>IF(OR(E1265="",F1265=""),"",NETWORKDAYS(E1265,F1265,Lister!$D$7:$D$13))</f>
        <v/>
      </c>
      <c r="H1265" s="19"/>
      <c r="I1265" s="32" t="str">
        <f t="shared" si="133"/>
        <v/>
      </c>
      <c r="J1265" s="18"/>
      <c r="K1265" s="18"/>
      <c r="L1265" s="46" t="str">
        <f t="shared" si="134"/>
        <v/>
      </c>
      <c r="M1265" s="20"/>
      <c r="N1265" s="31" t="str">
        <f t="shared" si="135"/>
        <v/>
      </c>
      <c r="O1265" s="20"/>
      <c r="P1265" s="20"/>
      <c r="Q1265" s="46" t="str">
        <f>IFERROR(MAX(IF(OR(O1265="",P1265=""),"",IF(AND(AND(MONTH(E1265)&gt;=7,MONTH(E1265)&lt;8),AND(MONTH(F1265)&gt;=7,MONTH(F1265)&lt;8)),(NETWORKDAYS(E1265,F1265,Lister!$D$7:$D$13)-O1265)*N1265/NETWORKDAYS(Lister!$D$19,Lister!$E$19,Lister!$D$7:$D$13),IF(AND(AND(MONTH(E1265)&gt;=7,MONTH(E1265)&lt;8),MONTH(F1265)&gt;7),(NETWORKDAYS(E1265,Lister!$E$19,Lister!$D$7:$D$13)-O1265)*N1265/NETWORKDAYS(Lister!$D$19,Lister!$E$19,Lister!$D$7:$D$13),IF(MONTH(E1265)&gt;7,0)))),0),"")</f>
        <v/>
      </c>
      <c r="R1265" s="46" t="str">
        <f>IFERROR(MAX(IF(OR(O1265="",P1265=""),"",IF(AND(AND(MONTH(E1265)&gt;=8,MONTH(E1265)&lt;9),AND(MONTH(F1265)&gt;=8,MONTH(F1265)&lt;9)),(NETWORKDAYS(E1265,F1265,Lister!$D$7:$D$13)-P1265)*N1265/NETWORKDAYS(Lister!$D$20,Lister!$E$20,Lister!$D$7:$D$13),IF(AND(MONTH(E1265)=7,MONTH(F1265)=8),(NETWORKDAYS(Lister!$D$20,F1265,Lister!$D$7:$D$13)-P1265)*N1265/NETWORKDAYS(Lister!$D$20,Lister!$E$20,Lister!$D$7:$D$13),IF(AND(MONTH(E1265)=7,MONTH(F1265)=7),0)))),0),"")</f>
        <v/>
      </c>
      <c r="S1265" s="31" t="str">
        <f t="shared" si="136"/>
        <v/>
      </c>
      <c r="T1265" s="31" t="str">
        <f t="shared" si="137"/>
        <v/>
      </c>
      <c r="U1265" s="51" t="str">
        <f t="shared" si="138"/>
        <v/>
      </c>
    </row>
    <row r="1266" spans="1:21" x14ac:dyDescent="0.25">
      <c r="A1266" s="13" t="str">
        <f t="shared" si="139"/>
        <v/>
      </c>
      <c r="B1266" s="55"/>
      <c r="C1266" s="22"/>
      <c r="D1266" s="23"/>
      <c r="E1266" s="16"/>
      <c r="F1266" s="16"/>
      <c r="G1266" s="72" t="str">
        <f>IF(OR(E1266="",F1266=""),"",NETWORKDAYS(E1266,F1266,Lister!$D$7:$D$13))</f>
        <v/>
      </c>
      <c r="H1266" s="19"/>
      <c r="I1266" s="32" t="str">
        <f t="shared" si="133"/>
        <v/>
      </c>
      <c r="J1266" s="18"/>
      <c r="K1266" s="18"/>
      <c r="L1266" s="46" t="str">
        <f t="shared" si="134"/>
        <v/>
      </c>
      <c r="M1266" s="20"/>
      <c r="N1266" s="31" t="str">
        <f t="shared" si="135"/>
        <v/>
      </c>
      <c r="O1266" s="20"/>
      <c r="P1266" s="20"/>
      <c r="Q1266" s="46" t="str">
        <f>IFERROR(MAX(IF(OR(O1266="",P1266=""),"",IF(AND(AND(MONTH(E1266)&gt;=7,MONTH(E1266)&lt;8),AND(MONTH(F1266)&gt;=7,MONTH(F1266)&lt;8)),(NETWORKDAYS(E1266,F1266,Lister!$D$7:$D$13)-O1266)*N1266/NETWORKDAYS(Lister!$D$19,Lister!$E$19,Lister!$D$7:$D$13),IF(AND(AND(MONTH(E1266)&gt;=7,MONTH(E1266)&lt;8),MONTH(F1266)&gt;7),(NETWORKDAYS(E1266,Lister!$E$19,Lister!$D$7:$D$13)-O1266)*N1266/NETWORKDAYS(Lister!$D$19,Lister!$E$19,Lister!$D$7:$D$13),IF(MONTH(E1266)&gt;7,0)))),0),"")</f>
        <v/>
      </c>
      <c r="R1266" s="46" t="str">
        <f>IFERROR(MAX(IF(OR(O1266="",P1266=""),"",IF(AND(AND(MONTH(E1266)&gt;=8,MONTH(E1266)&lt;9),AND(MONTH(F1266)&gt;=8,MONTH(F1266)&lt;9)),(NETWORKDAYS(E1266,F1266,Lister!$D$7:$D$13)-P1266)*N1266/NETWORKDAYS(Lister!$D$20,Lister!$E$20,Lister!$D$7:$D$13),IF(AND(MONTH(E1266)=7,MONTH(F1266)=8),(NETWORKDAYS(Lister!$D$20,F1266,Lister!$D$7:$D$13)-P1266)*N1266/NETWORKDAYS(Lister!$D$20,Lister!$E$20,Lister!$D$7:$D$13),IF(AND(MONTH(E1266)=7,MONTH(F1266)=7),0)))),0),"")</f>
        <v/>
      </c>
      <c r="S1266" s="31" t="str">
        <f t="shared" si="136"/>
        <v/>
      </c>
      <c r="T1266" s="31" t="str">
        <f t="shared" si="137"/>
        <v/>
      </c>
      <c r="U1266" s="51" t="str">
        <f t="shared" si="138"/>
        <v/>
      </c>
    </row>
    <row r="1267" spans="1:21" x14ac:dyDescent="0.25">
      <c r="A1267" s="13" t="str">
        <f t="shared" si="139"/>
        <v/>
      </c>
      <c r="B1267" s="55"/>
      <c r="C1267" s="22"/>
      <c r="D1267" s="23"/>
      <c r="E1267" s="16"/>
      <c r="F1267" s="16"/>
      <c r="G1267" s="72" t="str">
        <f>IF(OR(E1267="",F1267=""),"",NETWORKDAYS(E1267,F1267,Lister!$D$7:$D$13))</f>
        <v/>
      </c>
      <c r="H1267" s="19"/>
      <c r="I1267" s="32" t="str">
        <f t="shared" si="133"/>
        <v/>
      </c>
      <c r="J1267" s="18"/>
      <c r="K1267" s="18"/>
      <c r="L1267" s="46" t="str">
        <f t="shared" si="134"/>
        <v/>
      </c>
      <c r="M1267" s="20"/>
      <c r="N1267" s="31" t="str">
        <f t="shared" si="135"/>
        <v/>
      </c>
      <c r="O1267" s="20"/>
      <c r="P1267" s="20"/>
      <c r="Q1267" s="46" t="str">
        <f>IFERROR(MAX(IF(OR(O1267="",P1267=""),"",IF(AND(AND(MONTH(E1267)&gt;=7,MONTH(E1267)&lt;8),AND(MONTH(F1267)&gt;=7,MONTH(F1267)&lt;8)),(NETWORKDAYS(E1267,F1267,Lister!$D$7:$D$13)-O1267)*N1267/NETWORKDAYS(Lister!$D$19,Lister!$E$19,Lister!$D$7:$D$13),IF(AND(AND(MONTH(E1267)&gt;=7,MONTH(E1267)&lt;8),MONTH(F1267)&gt;7),(NETWORKDAYS(E1267,Lister!$E$19,Lister!$D$7:$D$13)-O1267)*N1267/NETWORKDAYS(Lister!$D$19,Lister!$E$19,Lister!$D$7:$D$13),IF(MONTH(E1267)&gt;7,0)))),0),"")</f>
        <v/>
      </c>
      <c r="R1267" s="46" t="str">
        <f>IFERROR(MAX(IF(OR(O1267="",P1267=""),"",IF(AND(AND(MONTH(E1267)&gt;=8,MONTH(E1267)&lt;9),AND(MONTH(F1267)&gt;=8,MONTH(F1267)&lt;9)),(NETWORKDAYS(E1267,F1267,Lister!$D$7:$D$13)-P1267)*N1267/NETWORKDAYS(Lister!$D$20,Lister!$E$20,Lister!$D$7:$D$13),IF(AND(MONTH(E1267)=7,MONTH(F1267)=8),(NETWORKDAYS(Lister!$D$20,F1267,Lister!$D$7:$D$13)-P1267)*N1267/NETWORKDAYS(Lister!$D$20,Lister!$E$20,Lister!$D$7:$D$13),IF(AND(MONTH(E1267)=7,MONTH(F1267)=7),0)))),0),"")</f>
        <v/>
      </c>
      <c r="S1267" s="31" t="str">
        <f t="shared" si="136"/>
        <v/>
      </c>
      <c r="T1267" s="31" t="str">
        <f t="shared" si="137"/>
        <v/>
      </c>
      <c r="U1267" s="51" t="str">
        <f t="shared" si="138"/>
        <v/>
      </c>
    </row>
    <row r="1268" spans="1:21" x14ac:dyDescent="0.25">
      <c r="A1268" s="13" t="str">
        <f t="shared" si="139"/>
        <v/>
      </c>
      <c r="B1268" s="55"/>
      <c r="C1268" s="22"/>
      <c r="D1268" s="23"/>
      <c r="E1268" s="16"/>
      <c r="F1268" s="16"/>
      <c r="G1268" s="72" t="str">
        <f>IF(OR(E1268="",F1268=""),"",NETWORKDAYS(E1268,F1268,Lister!$D$7:$D$13))</f>
        <v/>
      </c>
      <c r="H1268" s="19"/>
      <c r="I1268" s="32" t="str">
        <f t="shared" si="133"/>
        <v/>
      </c>
      <c r="J1268" s="18"/>
      <c r="K1268" s="18"/>
      <c r="L1268" s="46" t="str">
        <f t="shared" si="134"/>
        <v/>
      </c>
      <c r="M1268" s="20"/>
      <c r="N1268" s="31" t="str">
        <f t="shared" si="135"/>
        <v/>
      </c>
      <c r="O1268" s="20"/>
      <c r="P1268" s="20"/>
      <c r="Q1268" s="46" t="str">
        <f>IFERROR(MAX(IF(OR(O1268="",P1268=""),"",IF(AND(AND(MONTH(E1268)&gt;=7,MONTH(E1268)&lt;8),AND(MONTH(F1268)&gt;=7,MONTH(F1268)&lt;8)),(NETWORKDAYS(E1268,F1268,Lister!$D$7:$D$13)-O1268)*N1268/NETWORKDAYS(Lister!$D$19,Lister!$E$19,Lister!$D$7:$D$13),IF(AND(AND(MONTH(E1268)&gt;=7,MONTH(E1268)&lt;8),MONTH(F1268)&gt;7),(NETWORKDAYS(E1268,Lister!$E$19,Lister!$D$7:$D$13)-O1268)*N1268/NETWORKDAYS(Lister!$D$19,Lister!$E$19,Lister!$D$7:$D$13),IF(MONTH(E1268)&gt;7,0)))),0),"")</f>
        <v/>
      </c>
      <c r="R1268" s="46" t="str">
        <f>IFERROR(MAX(IF(OR(O1268="",P1268=""),"",IF(AND(AND(MONTH(E1268)&gt;=8,MONTH(E1268)&lt;9),AND(MONTH(F1268)&gt;=8,MONTH(F1268)&lt;9)),(NETWORKDAYS(E1268,F1268,Lister!$D$7:$D$13)-P1268)*N1268/NETWORKDAYS(Lister!$D$20,Lister!$E$20,Lister!$D$7:$D$13),IF(AND(MONTH(E1268)=7,MONTH(F1268)=8),(NETWORKDAYS(Lister!$D$20,F1268,Lister!$D$7:$D$13)-P1268)*N1268/NETWORKDAYS(Lister!$D$20,Lister!$E$20,Lister!$D$7:$D$13),IF(AND(MONTH(E1268)=7,MONTH(F1268)=7),0)))),0),"")</f>
        <v/>
      </c>
      <c r="S1268" s="31" t="str">
        <f t="shared" si="136"/>
        <v/>
      </c>
      <c r="T1268" s="31" t="str">
        <f t="shared" si="137"/>
        <v/>
      </c>
      <c r="U1268" s="51" t="str">
        <f t="shared" si="138"/>
        <v/>
      </c>
    </row>
    <row r="1269" spans="1:21" x14ac:dyDescent="0.25">
      <c r="A1269" s="13" t="str">
        <f t="shared" si="139"/>
        <v/>
      </c>
      <c r="B1269" s="55"/>
      <c r="C1269" s="22"/>
      <c r="D1269" s="23"/>
      <c r="E1269" s="16"/>
      <c r="F1269" s="16"/>
      <c r="G1269" s="72" t="str">
        <f>IF(OR(E1269="",F1269=""),"",NETWORKDAYS(E1269,F1269,Lister!$D$7:$D$13))</f>
        <v/>
      </c>
      <c r="H1269" s="19"/>
      <c r="I1269" s="32" t="str">
        <f t="shared" si="133"/>
        <v/>
      </c>
      <c r="J1269" s="18"/>
      <c r="K1269" s="18"/>
      <c r="L1269" s="46" t="str">
        <f t="shared" si="134"/>
        <v/>
      </c>
      <c r="M1269" s="20"/>
      <c r="N1269" s="31" t="str">
        <f t="shared" si="135"/>
        <v/>
      </c>
      <c r="O1269" s="20"/>
      <c r="P1269" s="20"/>
      <c r="Q1269" s="46" t="str">
        <f>IFERROR(MAX(IF(OR(O1269="",P1269=""),"",IF(AND(AND(MONTH(E1269)&gt;=7,MONTH(E1269)&lt;8),AND(MONTH(F1269)&gt;=7,MONTH(F1269)&lt;8)),(NETWORKDAYS(E1269,F1269,Lister!$D$7:$D$13)-O1269)*N1269/NETWORKDAYS(Lister!$D$19,Lister!$E$19,Lister!$D$7:$D$13),IF(AND(AND(MONTH(E1269)&gt;=7,MONTH(E1269)&lt;8),MONTH(F1269)&gt;7),(NETWORKDAYS(E1269,Lister!$E$19,Lister!$D$7:$D$13)-O1269)*N1269/NETWORKDAYS(Lister!$D$19,Lister!$E$19,Lister!$D$7:$D$13),IF(MONTH(E1269)&gt;7,0)))),0),"")</f>
        <v/>
      </c>
      <c r="R1269" s="46" t="str">
        <f>IFERROR(MAX(IF(OR(O1269="",P1269=""),"",IF(AND(AND(MONTH(E1269)&gt;=8,MONTH(E1269)&lt;9),AND(MONTH(F1269)&gt;=8,MONTH(F1269)&lt;9)),(NETWORKDAYS(E1269,F1269,Lister!$D$7:$D$13)-P1269)*N1269/NETWORKDAYS(Lister!$D$20,Lister!$E$20,Lister!$D$7:$D$13),IF(AND(MONTH(E1269)=7,MONTH(F1269)=8),(NETWORKDAYS(Lister!$D$20,F1269,Lister!$D$7:$D$13)-P1269)*N1269/NETWORKDAYS(Lister!$D$20,Lister!$E$20,Lister!$D$7:$D$13),IF(AND(MONTH(E1269)=7,MONTH(F1269)=7),0)))),0),"")</f>
        <v/>
      </c>
      <c r="S1269" s="31" t="str">
        <f t="shared" si="136"/>
        <v/>
      </c>
      <c r="T1269" s="31" t="str">
        <f t="shared" si="137"/>
        <v/>
      </c>
      <c r="U1269" s="51" t="str">
        <f t="shared" si="138"/>
        <v/>
      </c>
    </row>
    <row r="1270" spans="1:21" x14ac:dyDescent="0.25">
      <c r="A1270" s="13" t="str">
        <f t="shared" si="139"/>
        <v/>
      </c>
      <c r="B1270" s="55"/>
      <c r="C1270" s="22"/>
      <c r="D1270" s="23"/>
      <c r="E1270" s="16"/>
      <c r="F1270" s="16"/>
      <c r="G1270" s="72" t="str">
        <f>IF(OR(E1270="",F1270=""),"",NETWORKDAYS(E1270,F1270,Lister!$D$7:$D$13))</f>
        <v/>
      </c>
      <c r="H1270" s="19"/>
      <c r="I1270" s="32" t="str">
        <f t="shared" si="133"/>
        <v/>
      </c>
      <c r="J1270" s="18"/>
      <c r="K1270" s="18"/>
      <c r="L1270" s="46" t="str">
        <f t="shared" si="134"/>
        <v/>
      </c>
      <c r="M1270" s="20"/>
      <c r="N1270" s="31" t="str">
        <f t="shared" si="135"/>
        <v/>
      </c>
      <c r="O1270" s="20"/>
      <c r="P1270" s="20"/>
      <c r="Q1270" s="46" t="str">
        <f>IFERROR(MAX(IF(OR(O1270="",P1270=""),"",IF(AND(AND(MONTH(E1270)&gt;=7,MONTH(E1270)&lt;8),AND(MONTH(F1270)&gt;=7,MONTH(F1270)&lt;8)),(NETWORKDAYS(E1270,F1270,Lister!$D$7:$D$13)-O1270)*N1270/NETWORKDAYS(Lister!$D$19,Lister!$E$19,Lister!$D$7:$D$13),IF(AND(AND(MONTH(E1270)&gt;=7,MONTH(E1270)&lt;8),MONTH(F1270)&gt;7),(NETWORKDAYS(E1270,Lister!$E$19,Lister!$D$7:$D$13)-O1270)*N1270/NETWORKDAYS(Lister!$D$19,Lister!$E$19,Lister!$D$7:$D$13),IF(MONTH(E1270)&gt;7,0)))),0),"")</f>
        <v/>
      </c>
      <c r="R1270" s="46" t="str">
        <f>IFERROR(MAX(IF(OR(O1270="",P1270=""),"",IF(AND(AND(MONTH(E1270)&gt;=8,MONTH(E1270)&lt;9),AND(MONTH(F1270)&gt;=8,MONTH(F1270)&lt;9)),(NETWORKDAYS(E1270,F1270,Lister!$D$7:$D$13)-P1270)*N1270/NETWORKDAYS(Lister!$D$20,Lister!$E$20,Lister!$D$7:$D$13),IF(AND(MONTH(E1270)=7,MONTH(F1270)=8),(NETWORKDAYS(Lister!$D$20,F1270,Lister!$D$7:$D$13)-P1270)*N1270/NETWORKDAYS(Lister!$D$20,Lister!$E$20,Lister!$D$7:$D$13),IF(AND(MONTH(E1270)=7,MONTH(F1270)=7),0)))),0),"")</f>
        <v/>
      </c>
      <c r="S1270" s="31" t="str">
        <f t="shared" si="136"/>
        <v/>
      </c>
      <c r="T1270" s="31" t="str">
        <f t="shared" si="137"/>
        <v/>
      </c>
      <c r="U1270" s="51" t="str">
        <f t="shared" si="138"/>
        <v/>
      </c>
    </row>
    <row r="1271" spans="1:21" x14ac:dyDescent="0.25">
      <c r="A1271" s="13" t="str">
        <f t="shared" si="139"/>
        <v/>
      </c>
      <c r="B1271" s="55"/>
      <c r="C1271" s="22"/>
      <c r="D1271" s="23"/>
      <c r="E1271" s="16"/>
      <c r="F1271" s="16"/>
      <c r="G1271" s="72" t="str">
        <f>IF(OR(E1271="",F1271=""),"",NETWORKDAYS(E1271,F1271,Lister!$D$7:$D$13))</f>
        <v/>
      </c>
      <c r="H1271" s="19"/>
      <c r="I1271" s="32" t="str">
        <f t="shared" si="133"/>
        <v/>
      </c>
      <c r="J1271" s="18"/>
      <c r="K1271" s="18"/>
      <c r="L1271" s="46" t="str">
        <f t="shared" si="134"/>
        <v/>
      </c>
      <c r="M1271" s="20"/>
      <c r="N1271" s="31" t="str">
        <f t="shared" si="135"/>
        <v/>
      </c>
      <c r="O1271" s="20"/>
      <c r="P1271" s="20"/>
      <c r="Q1271" s="46" t="str">
        <f>IFERROR(MAX(IF(OR(O1271="",P1271=""),"",IF(AND(AND(MONTH(E1271)&gt;=7,MONTH(E1271)&lt;8),AND(MONTH(F1271)&gt;=7,MONTH(F1271)&lt;8)),(NETWORKDAYS(E1271,F1271,Lister!$D$7:$D$13)-O1271)*N1271/NETWORKDAYS(Lister!$D$19,Lister!$E$19,Lister!$D$7:$D$13),IF(AND(AND(MONTH(E1271)&gt;=7,MONTH(E1271)&lt;8),MONTH(F1271)&gt;7),(NETWORKDAYS(E1271,Lister!$E$19,Lister!$D$7:$D$13)-O1271)*N1271/NETWORKDAYS(Lister!$D$19,Lister!$E$19,Lister!$D$7:$D$13),IF(MONTH(E1271)&gt;7,0)))),0),"")</f>
        <v/>
      </c>
      <c r="R1271" s="46" t="str">
        <f>IFERROR(MAX(IF(OR(O1271="",P1271=""),"",IF(AND(AND(MONTH(E1271)&gt;=8,MONTH(E1271)&lt;9),AND(MONTH(F1271)&gt;=8,MONTH(F1271)&lt;9)),(NETWORKDAYS(E1271,F1271,Lister!$D$7:$D$13)-P1271)*N1271/NETWORKDAYS(Lister!$D$20,Lister!$E$20,Lister!$D$7:$D$13),IF(AND(MONTH(E1271)=7,MONTH(F1271)=8),(NETWORKDAYS(Lister!$D$20,F1271,Lister!$D$7:$D$13)-P1271)*N1271/NETWORKDAYS(Lister!$D$20,Lister!$E$20,Lister!$D$7:$D$13),IF(AND(MONTH(E1271)=7,MONTH(F1271)=7),0)))),0),"")</f>
        <v/>
      </c>
      <c r="S1271" s="31" t="str">
        <f t="shared" si="136"/>
        <v/>
      </c>
      <c r="T1271" s="31" t="str">
        <f t="shared" si="137"/>
        <v/>
      </c>
      <c r="U1271" s="51" t="str">
        <f t="shared" si="138"/>
        <v/>
      </c>
    </row>
    <row r="1272" spans="1:21" x14ac:dyDescent="0.25">
      <c r="A1272" s="13" t="str">
        <f t="shared" si="139"/>
        <v/>
      </c>
      <c r="B1272" s="55"/>
      <c r="C1272" s="22"/>
      <c r="D1272" s="23"/>
      <c r="E1272" s="16"/>
      <c r="F1272" s="16"/>
      <c r="G1272" s="72" t="str">
        <f>IF(OR(E1272="",F1272=""),"",NETWORKDAYS(E1272,F1272,Lister!$D$7:$D$13))</f>
        <v/>
      </c>
      <c r="H1272" s="19"/>
      <c r="I1272" s="32" t="str">
        <f t="shared" si="133"/>
        <v/>
      </c>
      <c r="J1272" s="18"/>
      <c r="K1272" s="18"/>
      <c r="L1272" s="46" t="str">
        <f t="shared" si="134"/>
        <v/>
      </c>
      <c r="M1272" s="20"/>
      <c r="N1272" s="31" t="str">
        <f t="shared" si="135"/>
        <v/>
      </c>
      <c r="O1272" s="20"/>
      <c r="P1272" s="20"/>
      <c r="Q1272" s="46" t="str">
        <f>IFERROR(MAX(IF(OR(O1272="",P1272=""),"",IF(AND(AND(MONTH(E1272)&gt;=7,MONTH(E1272)&lt;8),AND(MONTH(F1272)&gt;=7,MONTH(F1272)&lt;8)),(NETWORKDAYS(E1272,F1272,Lister!$D$7:$D$13)-O1272)*N1272/NETWORKDAYS(Lister!$D$19,Lister!$E$19,Lister!$D$7:$D$13),IF(AND(AND(MONTH(E1272)&gt;=7,MONTH(E1272)&lt;8),MONTH(F1272)&gt;7),(NETWORKDAYS(E1272,Lister!$E$19,Lister!$D$7:$D$13)-O1272)*N1272/NETWORKDAYS(Lister!$D$19,Lister!$E$19,Lister!$D$7:$D$13),IF(MONTH(E1272)&gt;7,0)))),0),"")</f>
        <v/>
      </c>
      <c r="R1272" s="46" t="str">
        <f>IFERROR(MAX(IF(OR(O1272="",P1272=""),"",IF(AND(AND(MONTH(E1272)&gt;=8,MONTH(E1272)&lt;9),AND(MONTH(F1272)&gt;=8,MONTH(F1272)&lt;9)),(NETWORKDAYS(E1272,F1272,Lister!$D$7:$D$13)-P1272)*N1272/NETWORKDAYS(Lister!$D$20,Lister!$E$20,Lister!$D$7:$D$13),IF(AND(MONTH(E1272)=7,MONTH(F1272)=8),(NETWORKDAYS(Lister!$D$20,F1272,Lister!$D$7:$D$13)-P1272)*N1272/NETWORKDAYS(Lister!$D$20,Lister!$E$20,Lister!$D$7:$D$13),IF(AND(MONTH(E1272)=7,MONTH(F1272)=7),0)))),0),"")</f>
        <v/>
      </c>
      <c r="S1272" s="31" t="str">
        <f t="shared" si="136"/>
        <v/>
      </c>
      <c r="T1272" s="31" t="str">
        <f t="shared" si="137"/>
        <v/>
      </c>
      <c r="U1272" s="51" t="str">
        <f t="shared" si="138"/>
        <v/>
      </c>
    </row>
    <row r="1273" spans="1:21" x14ac:dyDescent="0.25">
      <c r="A1273" s="13" t="str">
        <f t="shared" si="139"/>
        <v/>
      </c>
      <c r="B1273" s="55"/>
      <c r="C1273" s="22"/>
      <c r="D1273" s="23"/>
      <c r="E1273" s="16"/>
      <c r="F1273" s="16"/>
      <c r="G1273" s="72" t="str">
        <f>IF(OR(E1273="",F1273=""),"",NETWORKDAYS(E1273,F1273,Lister!$D$7:$D$13))</f>
        <v/>
      </c>
      <c r="H1273" s="19"/>
      <c r="I1273" s="32" t="str">
        <f t="shared" si="133"/>
        <v/>
      </c>
      <c r="J1273" s="18"/>
      <c r="K1273" s="18"/>
      <c r="L1273" s="46" t="str">
        <f t="shared" si="134"/>
        <v/>
      </c>
      <c r="M1273" s="20"/>
      <c r="N1273" s="31" t="str">
        <f t="shared" si="135"/>
        <v/>
      </c>
      <c r="O1273" s="20"/>
      <c r="P1273" s="20"/>
      <c r="Q1273" s="46" t="str">
        <f>IFERROR(MAX(IF(OR(O1273="",P1273=""),"",IF(AND(AND(MONTH(E1273)&gt;=7,MONTH(E1273)&lt;8),AND(MONTH(F1273)&gt;=7,MONTH(F1273)&lt;8)),(NETWORKDAYS(E1273,F1273,Lister!$D$7:$D$13)-O1273)*N1273/NETWORKDAYS(Lister!$D$19,Lister!$E$19,Lister!$D$7:$D$13),IF(AND(AND(MONTH(E1273)&gt;=7,MONTH(E1273)&lt;8),MONTH(F1273)&gt;7),(NETWORKDAYS(E1273,Lister!$E$19,Lister!$D$7:$D$13)-O1273)*N1273/NETWORKDAYS(Lister!$D$19,Lister!$E$19,Lister!$D$7:$D$13),IF(MONTH(E1273)&gt;7,0)))),0),"")</f>
        <v/>
      </c>
      <c r="R1273" s="46" t="str">
        <f>IFERROR(MAX(IF(OR(O1273="",P1273=""),"",IF(AND(AND(MONTH(E1273)&gt;=8,MONTH(E1273)&lt;9),AND(MONTH(F1273)&gt;=8,MONTH(F1273)&lt;9)),(NETWORKDAYS(E1273,F1273,Lister!$D$7:$D$13)-P1273)*N1273/NETWORKDAYS(Lister!$D$20,Lister!$E$20,Lister!$D$7:$D$13),IF(AND(MONTH(E1273)=7,MONTH(F1273)=8),(NETWORKDAYS(Lister!$D$20,F1273,Lister!$D$7:$D$13)-P1273)*N1273/NETWORKDAYS(Lister!$D$20,Lister!$E$20,Lister!$D$7:$D$13),IF(AND(MONTH(E1273)=7,MONTH(F1273)=7),0)))),0),"")</f>
        <v/>
      </c>
      <c r="S1273" s="31" t="str">
        <f t="shared" si="136"/>
        <v/>
      </c>
      <c r="T1273" s="31" t="str">
        <f t="shared" si="137"/>
        <v/>
      </c>
      <c r="U1273" s="51" t="str">
        <f t="shared" si="138"/>
        <v/>
      </c>
    </row>
    <row r="1274" spans="1:21" x14ac:dyDescent="0.25">
      <c r="A1274" s="13" t="str">
        <f t="shared" si="139"/>
        <v/>
      </c>
      <c r="B1274" s="55"/>
      <c r="C1274" s="22"/>
      <c r="D1274" s="23"/>
      <c r="E1274" s="16"/>
      <c r="F1274" s="16"/>
      <c r="G1274" s="72" t="str">
        <f>IF(OR(E1274="",F1274=""),"",NETWORKDAYS(E1274,F1274,Lister!$D$7:$D$13))</f>
        <v/>
      </c>
      <c r="H1274" s="19"/>
      <c r="I1274" s="32" t="str">
        <f t="shared" si="133"/>
        <v/>
      </c>
      <c r="J1274" s="18"/>
      <c r="K1274" s="18"/>
      <c r="L1274" s="46" t="str">
        <f t="shared" si="134"/>
        <v/>
      </c>
      <c r="M1274" s="20"/>
      <c r="N1274" s="31" t="str">
        <f t="shared" si="135"/>
        <v/>
      </c>
      <c r="O1274" s="20"/>
      <c r="P1274" s="20"/>
      <c r="Q1274" s="46" t="str">
        <f>IFERROR(MAX(IF(OR(O1274="",P1274=""),"",IF(AND(AND(MONTH(E1274)&gt;=7,MONTH(E1274)&lt;8),AND(MONTH(F1274)&gt;=7,MONTH(F1274)&lt;8)),(NETWORKDAYS(E1274,F1274,Lister!$D$7:$D$13)-O1274)*N1274/NETWORKDAYS(Lister!$D$19,Lister!$E$19,Lister!$D$7:$D$13),IF(AND(AND(MONTH(E1274)&gt;=7,MONTH(E1274)&lt;8),MONTH(F1274)&gt;7),(NETWORKDAYS(E1274,Lister!$E$19,Lister!$D$7:$D$13)-O1274)*N1274/NETWORKDAYS(Lister!$D$19,Lister!$E$19,Lister!$D$7:$D$13),IF(MONTH(E1274)&gt;7,0)))),0),"")</f>
        <v/>
      </c>
      <c r="R1274" s="46" t="str">
        <f>IFERROR(MAX(IF(OR(O1274="",P1274=""),"",IF(AND(AND(MONTH(E1274)&gt;=8,MONTH(E1274)&lt;9),AND(MONTH(F1274)&gt;=8,MONTH(F1274)&lt;9)),(NETWORKDAYS(E1274,F1274,Lister!$D$7:$D$13)-P1274)*N1274/NETWORKDAYS(Lister!$D$20,Lister!$E$20,Lister!$D$7:$D$13),IF(AND(MONTH(E1274)=7,MONTH(F1274)=8),(NETWORKDAYS(Lister!$D$20,F1274,Lister!$D$7:$D$13)-P1274)*N1274/NETWORKDAYS(Lister!$D$20,Lister!$E$20,Lister!$D$7:$D$13),IF(AND(MONTH(E1274)=7,MONTH(F1274)=7),0)))),0),"")</f>
        <v/>
      </c>
      <c r="S1274" s="31" t="str">
        <f t="shared" si="136"/>
        <v/>
      </c>
      <c r="T1274" s="31" t="str">
        <f t="shared" si="137"/>
        <v/>
      </c>
      <c r="U1274" s="51" t="str">
        <f t="shared" si="138"/>
        <v/>
      </c>
    </row>
    <row r="1275" spans="1:21" x14ac:dyDescent="0.25">
      <c r="A1275" s="13" t="str">
        <f t="shared" si="139"/>
        <v/>
      </c>
      <c r="B1275" s="55"/>
      <c r="C1275" s="22"/>
      <c r="D1275" s="23"/>
      <c r="E1275" s="16"/>
      <c r="F1275" s="16"/>
      <c r="G1275" s="72" t="str">
        <f>IF(OR(E1275="",F1275=""),"",NETWORKDAYS(E1275,F1275,Lister!$D$7:$D$13))</f>
        <v/>
      </c>
      <c r="H1275" s="19"/>
      <c r="I1275" s="32" t="str">
        <f t="shared" si="133"/>
        <v/>
      </c>
      <c r="J1275" s="18"/>
      <c r="K1275" s="18"/>
      <c r="L1275" s="46" t="str">
        <f t="shared" si="134"/>
        <v/>
      </c>
      <c r="M1275" s="20"/>
      <c r="N1275" s="31" t="str">
        <f t="shared" si="135"/>
        <v/>
      </c>
      <c r="O1275" s="20"/>
      <c r="P1275" s="20"/>
      <c r="Q1275" s="46" t="str">
        <f>IFERROR(MAX(IF(OR(O1275="",P1275=""),"",IF(AND(AND(MONTH(E1275)&gt;=7,MONTH(E1275)&lt;8),AND(MONTH(F1275)&gt;=7,MONTH(F1275)&lt;8)),(NETWORKDAYS(E1275,F1275,Lister!$D$7:$D$13)-O1275)*N1275/NETWORKDAYS(Lister!$D$19,Lister!$E$19,Lister!$D$7:$D$13),IF(AND(AND(MONTH(E1275)&gt;=7,MONTH(E1275)&lt;8),MONTH(F1275)&gt;7),(NETWORKDAYS(E1275,Lister!$E$19,Lister!$D$7:$D$13)-O1275)*N1275/NETWORKDAYS(Lister!$D$19,Lister!$E$19,Lister!$D$7:$D$13),IF(MONTH(E1275)&gt;7,0)))),0),"")</f>
        <v/>
      </c>
      <c r="R1275" s="46" t="str">
        <f>IFERROR(MAX(IF(OR(O1275="",P1275=""),"",IF(AND(AND(MONTH(E1275)&gt;=8,MONTH(E1275)&lt;9),AND(MONTH(F1275)&gt;=8,MONTH(F1275)&lt;9)),(NETWORKDAYS(E1275,F1275,Lister!$D$7:$D$13)-P1275)*N1275/NETWORKDAYS(Lister!$D$20,Lister!$E$20,Lister!$D$7:$D$13),IF(AND(MONTH(E1275)=7,MONTH(F1275)=8),(NETWORKDAYS(Lister!$D$20,F1275,Lister!$D$7:$D$13)-P1275)*N1275/NETWORKDAYS(Lister!$D$20,Lister!$E$20,Lister!$D$7:$D$13),IF(AND(MONTH(E1275)=7,MONTH(F1275)=7),0)))),0),"")</f>
        <v/>
      </c>
      <c r="S1275" s="31" t="str">
        <f t="shared" si="136"/>
        <v/>
      </c>
      <c r="T1275" s="31" t="str">
        <f t="shared" si="137"/>
        <v/>
      </c>
      <c r="U1275" s="51" t="str">
        <f t="shared" si="138"/>
        <v/>
      </c>
    </row>
    <row r="1276" spans="1:21" x14ac:dyDescent="0.25">
      <c r="A1276" s="13" t="str">
        <f t="shared" si="139"/>
        <v/>
      </c>
      <c r="B1276" s="55"/>
      <c r="C1276" s="22"/>
      <c r="D1276" s="23"/>
      <c r="E1276" s="16"/>
      <c r="F1276" s="16"/>
      <c r="G1276" s="72" t="str">
        <f>IF(OR(E1276="",F1276=""),"",NETWORKDAYS(E1276,F1276,Lister!$D$7:$D$13))</f>
        <v/>
      </c>
      <c r="H1276" s="19"/>
      <c r="I1276" s="32" t="str">
        <f t="shared" si="133"/>
        <v/>
      </c>
      <c r="J1276" s="18"/>
      <c r="K1276" s="18"/>
      <c r="L1276" s="46" t="str">
        <f t="shared" si="134"/>
        <v/>
      </c>
      <c r="M1276" s="20"/>
      <c r="N1276" s="31" t="str">
        <f t="shared" si="135"/>
        <v/>
      </c>
      <c r="O1276" s="20"/>
      <c r="P1276" s="20"/>
      <c r="Q1276" s="46" t="str">
        <f>IFERROR(MAX(IF(OR(O1276="",P1276=""),"",IF(AND(AND(MONTH(E1276)&gt;=7,MONTH(E1276)&lt;8),AND(MONTH(F1276)&gt;=7,MONTH(F1276)&lt;8)),(NETWORKDAYS(E1276,F1276,Lister!$D$7:$D$13)-O1276)*N1276/NETWORKDAYS(Lister!$D$19,Lister!$E$19,Lister!$D$7:$D$13),IF(AND(AND(MONTH(E1276)&gt;=7,MONTH(E1276)&lt;8),MONTH(F1276)&gt;7),(NETWORKDAYS(E1276,Lister!$E$19,Lister!$D$7:$D$13)-O1276)*N1276/NETWORKDAYS(Lister!$D$19,Lister!$E$19,Lister!$D$7:$D$13),IF(MONTH(E1276)&gt;7,0)))),0),"")</f>
        <v/>
      </c>
      <c r="R1276" s="46" t="str">
        <f>IFERROR(MAX(IF(OR(O1276="",P1276=""),"",IF(AND(AND(MONTH(E1276)&gt;=8,MONTH(E1276)&lt;9),AND(MONTH(F1276)&gt;=8,MONTH(F1276)&lt;9)),(NETWORKDAYS(E1276,F1276,Lister!$D$7:$D$13)-P1276)*N1276/NETWORKDAYS(Lister!$D$20,Lister!$E$20,Lister!$D$7:$D$13),IF(AND(MONTH(E1276)=7,MONTH(F1276)=8),(NETWORKDAYS(Lister!$D$20,F1276,Lister!$D$7:$D$13)-P1276)*N1276/NETWORKDAYS(Lister!$D$20,Lister!$E$20,Lister!$D$7:$D$13),IF(AND(MONTH(E1276)=7,MONTH(F1276)=7),0)))),0),"")</f>
        <v/>
      </c>
      <c r="S1276" s="31" t="str">
        <f t="shared" si="136"/>
        <v/>
      </c>
      <c r="T1276" s="31" t="str">
        <f t="shared" si="137"/>
        <v/>
      </c>
      <c r="U1276" s="51" t="str">
        <f t="shared" si="138"/>
        <v/>
      </c>
    </row>
    <row r="1277" spans="1:21" x14ac:dyDescent="0.25">
      <c r="A1277" s="13" t="str">
        <f t="shared" si="139"/>
        <v/>
      </c>
      <c r="B1277" s="55"/>
      <c r="C1277" s="22"/>
      <c r="D1277" s="23"/>
      <c r="E1277" s="16"/>
      <c r="F1277" s="16"/>
      <c r="G1277" s="72" t="str">
        <f>IF(OR(E1277="",F1277=""),"",NETWORKDAYS(E1277,F1277,Lister!$D$7:$D$13))</f>
        <v/>
      </c>
      <c r="H1277" s="19"/>
      <c r="I1277" s="32" t="str">
        <f t="shared" si="133"/>
        <v/>
      </c>
      <c r="J1277" s="18"/>
      <c r="K1277" s="18"/>
      <c r="L1277" s="46" t="str">
        <f t="shared" si="134"/>
        <v/>
      </c>
      <c r="M1277" s="20"/>
      <c r="N1277" s="31" t="str">
        <f t="shared" si="135"/>
        <v/>
      </c>
      <c r="O1277" s="20"/>
      <c r="P1277" s="20"/>
      <c r="Q1277" s="46" t="str">
        <f>IFERROR(MAX(IF(OR(O1277="",P1277=""),"",IF(AND(AND(MONTH(E1277)&gt;=7,MONTH(E1277)&lt;8),AND(MONTH(F1277)&gt;=7,MONTH(F1277)&lt;8)),(NETWORKDAYS(E1277,F1277,Lister!$D$7:$D$13)-O1277)*N1277/NETWORKDAYS(Lister!$D$19,Lister!$E$19,Lister!$D$7:$D$13),IF(AND(AND(MONTH(E1277)&gt;=7,MONTH(E1277)&lt;8),MONTH(F1277)&gt;7),(NETWORKDAYS(E1277,Lister!$E$19,Lister!$D$7:$D$13)-O1277)*N1277/NETWORKDAYS(Lister!$D$19,Lister!$E$19,Lister!$D$7:$D$13),IF(MONTH(E1277)&gt;7,0)))),0),"")</f>
        <v/>
      </c>
      <c r="R1277" s="46" t="str">
        <f>IFERROR(MAX(IF(OR(O1277="",P1277=""),"",IF(AND(AND(MONTH(E1277)&gt;=8,MONTH(E1277)&lt;9),AND(MONTH(F1277)&gt;=8,MONTH(F1277)&lt;9)),(NETWORKDAYS(E1277,F1277,Lister!$D$7:$D$13)-P1277)*N1277/NETWORKDAYS(Lister!$D$20,Lister!$E$20,Lister!$D$7:$D$13),IF(AND(MONTH(E1277)=7,MONTH(F1277)=8),(NETWORKDAYS(Lister!$D$20,F1277,Lister!$D$7:$D$13)-P1277)*N1277/NETWORKDAYS(Lister!$D$20,Lister!$E$20,Lister!$D$7:$D$13),IF(AND(MONTH(E1277)=7,MONTH(F1277)=7),0)))),0),"")</f>
        <v/>
      </c>
      <c r="S1277" s="31" t="str">
        <f t="shared" si="136"/>
        <v/>
      </c>
      <c r="T1277" s="31" t="str">
        <f t="shared" si="137"/>
        <v/>
      </c>
      <c r="U1277" s="51" t="str">
        <f t="shared" si="138"/>
        <v/>
      </c>
    </row>
    <row r="1278" spans="1:21" x14ac:dyDescent="0.25">
      <c r="A1278" s="13" t="str">
        <f t="shared" si="139"/>
        <v/>
      </c>
      <c r="B1278" s="55"/>
      <c r="C1278" s="22"/>
      <c r="D1278" s="23"/>
      <c r="E1278" s="16"/>
      <c r="F1278" s="16"/>
      <c r="G1278" s="72" t="str">
        <f>IF(OR(E1278="",F1278=""),"",NETWORKDAYS(E1278,F1278,Lister!$D$7:$D$13))</f>
        <v/>
      </c>
      <c r="H1278" s="19"/>
      <c r="I1278" s="32" t="str">
        <f t="shared" si="133"/>
        <v/>
      </c>
      <c r="J1278" s="18"/>
      <c r="K1278" s="18"/>
      <c r="L1278" s="46" t="str">
        <f t="shared" si="134"/>
        <v/>
      </c>
      <c r="M1278" s="20"/>
      <c r="N1278" s="31" t="str">
        <f t="shared" si="135"/>
        <v/>
      </c>
      <c r="O1278" s="20"/>
      <c r="P1278" s="20"/>
      <c r="Q1278" s="46" t="str">
        <f>IFERROR(MAX(IF(OR(O1278="",P1278=""),"",IF(AND(AND(MONTH(E1278)&gt;=7,MONTH(E1278)&lt;8),AND(MONTH(F1278)&gt;=7,MONTH(F1278)&lt;8)),(NETWORKDAYS(E1278,F1278,Lister!$D$7:$D$13)-O1278)*N1278/NETWORKDAYS(Lister!$D$19,Lister!$E$19,Lister!$D$7:$D$13),IF(AND(AND(MONTH(E1278)&gt;=7,MONTH(E1278)&lt;8),MONTH(F1278)&gt;7),(NETWORKDAYS(E1278,Lister!$E$19,Lister!$D$7:$D$13)-O1278)*N1278/NETWORKDAYS(Lister!$D$19,Lister!$E$19,Lister!$D$7:$D$13),IF(MONTH(E1278)&gt;7,0)))),0),"")</f>
        <v/>
      </c>
      <c r="R1278" s="46" t="str">
        <f>IFERROR(MAX(IF(OR(O1278="",P1278=""),"",IF(AND(AND(MONTH(E1278)&gt;=8,MONTH(E1278)&lt;9),AND(MONTH(F1278)&gt;=8,MONTH(F1278)&lt;9)),(NETWORKDAYS(E1278,F1278,Lister!$D$7:$D$13)-P1278)*N1278/NETWORKDAYS(Lister!$D$20,Lister!$E$20,Lister!$D$7:$D$13),IF(AND(MONTH(E1278)=7,MONTH(F1278)=8),(NETWORKDAYS(Lister!$D$20,F1278,Lister!$D$7:$D$13)-P1278)*N1278/NETWORKDAYS(Lister!$D$20,Lister!$E$20,Lister!$D$7:$D$13),IF(AND(MONTH(E1278)=7,MONTH(F1278)=7),0)))),0),"")</f>
        <v/>
      </c>
      <c r="S1278" s="31" t="str">
        <f t="shared" si="136"/>
        <v/>
      </c>
      <c r="T1278" s="31" t="str">
        <f t="shared" si="137"/>
        <v/>
      </c>
      <c r="U1278" s="51" t="str">
        <f t="shared" si="138"/>
        <v/>
      </c>
    </row>
    <row r="1279" spans="1:21" x14ac:dyDescent="0.25">
      <c r="A1279" s="13" t="str">
        <f t="shared" si="139"/>
        <v/>
      </c>
      <c r="B1279" s="55"/>
      <c r="C1279" s="22"/>
      <c r="D1279" s="23"/>
      <c r="E1279" s="16"/>
      <c r="F1279" s="16"/>
      <c r="G1279" s="72" t="str">
        <f>IF(OR(E1279="",F1279=""),"",NETWORKDAYS(E1279,F1279,Lister!$D$7:$D$13))</f>
        <v/>
      </c>
      <c r="H1279" s="19"/>
      <c r="I1279" s="32" t="str">
        <f t="shared" si="133"/>
        <v/>
      </c>
      <c r="J1279" s="18"/>
      <c r="K1279" s="18"/>
      <c r="L1279" s="46" t="str">
        <f t="shared" si="134"/>
        <v/>
      </c>
      <c r="M1279" s="20"/>
      <c r="N1279" s="31" t="str">
        <f t="shared" si="135"/>
        <v/>
      </c>
      <c r="O1279" s="20"/>
      <c r="P1279" s="20"/>
      <c r="Q1279" s="46" t="str">
        <f>IFERROR(MAX(IF(OR(O1279="",P1279=""),"",IF(AND(AND(MONTH(E1279)&gt;=7,MONTH(E1279)&lt;8),AND(MONTH(F1279)&gt;=7,MONTH(F1279)&lt;8)),(NETWORKDAYS(E1279,F1279,Lister!$D$7:$D$13)-O1279)*N1279/NETWORKDAYS(Lister!$D$19,Lister!$E$19,Lister!$D$7:$D$13),IF(AND(AND(MONTH(E1279)&gt;=7,MONTH(E1279)&lt;8),MONTH(F1279)&gt;7),(NETWORKDAYS(E1279,Lister!$E$19,Lister!$D$7:$D$13)-O1279)*N1279/NETWORKDAYS(Lister!$D$19,Lister!$E$19,Lister!$D$7:$D$13),IF(MONTH(E1279)&gt;7,0)))),0),"")</f>
        <v/>
      </c>
      <c r="R1279" s="46" t="str">
        <f>IFERROR(MAX(IF(OR(O1279="",P1279=""),"",IF(AND(AND(MONTH(E1279)&gt;=8,MONTH(E1279)&lt;9),AND(MONTH(F1279)&gt;=8,MONTH(F1279)&lt;9)),(NETWORKDAYS(E1279,F1279,Lister!$D$7:$D$13)-P1279)*N1279/NETWORKDAYS(Lister!$D$20,Lister!$E$20,Lister!$D$7:$D$13),IF(AND(MONTH(E1279)=7,MONTH(F1279)=8),(NETWORKDAYS(Lister!$D$20,F1279,Lister!$D$7:$D$13)-P1279)*N1279/NETWORKDAYS(Lister!$D$20,Lister!$E$20,Lister!$D$7:$D$13),IF(AND(MONTH(E1279)=7,MONTH(F1279)=7),0)))),0),"")</f>
        <v/>
      </c>
      <c r="S1279" s="31" t="str">
        <f t="shared" si="136"/>
        <v/>
      </c>
      <c r="T1279" s="31" t="str">
        <f t="shared" si="137"/>
        <v/>
      </c>
      <c r="U1279" s="51" t="str">
        <f t="shared" si="138"/>
        <v/>
      </c>
    </row>
    <row r="1280" spans="1:21" x14ac:dyDescent="0.25">
      <c r="A1280" s="13" t="str">
        <f t="shared" si="139"/>
        <v/>
      </c>
      <c r="B1280" s="55"/>
      <c r="C1280" s="22"/>
      <c r="D1280" s="23"/>
      <c r="E1280" s="16"/>
      <c r="F1280" s="16"/>
      <c r="G1280" s="72" t="str">
        <f>IF(OR(E1280="",F1280=""),"",NETWORKDAYS(E1280,F1280,Lister!$D$7:$D$13))</f>
        <v/>
      </c>
      <c r="H1280" s="19"/>
      <c r="I1280" s="32" t="str">
        <f t="shared" si="133"/>
        <v/>
      </c>
      <c r="J1280" s="18"/>
      <c r="K1280" s="18"/>
      <c r="L1280" s="46" t="str">
        <f t="shared" si="134"/>
        <v/>
      </c>
      <c r="M1280" s="20"/>
      <c r="N1280" s="31" t="str">
        <f t="shared" si="135"/>
        <v/>
      </c>
      <c r="O1280" s="20"/>
      <c r="P1280" s="20"/>
      <c r="Q1280" s="46" t="str">
        <f>IFERROR(MAX(IF(OR(O1280="",P1280=""),"",IF(AND(AND(MONTH(E1280)&gt;=7,MONTH(E1280)&lt;8),AND(MONTH(F1280)&gt;=7,MONTH(F1280)&lt;8)),(NETWORKDAYS(E1280,F1280,Lister!$D$7:$D$13)-O1280)*N1280/NETWORKDAYS(Lister!$D$19,Lister!$E$19,Lister!$D$7:$D$13),IF(AND(AND(MONTH(E1280)&gt;=7,MONTH(E1280)&lt;8),MONTH(F1280)&gt;7),(NETWORKDAYS(E1280,Lister!$E$19,Lister!$D$7:$D$13)-O1280)*N1280/NETWORKDAYS(Lister!$D$19,Lister!$E$19,Lister!$D$7:$D$13),IF(MONTH(E1280)&gt;7,0)))),0),"")</f>
        <v/>
      </c>
      <c r="R1280" s="46" t="str">
        <f>IFERROR(MAX(IF(OR(O1280="",P1280=""),"",IF(AND(AND(MONTH(E1280)&gt;=8,MONTH(E1280)&lt;9),AND(MONTH(F1280)&gt;=8,MONTH(F1280)&lt;9)),(NETWORKDAYS(E1280,F1280,Lister!$D$7:$D$13)-P1280)*N1280/NETWORKDAYS(Lister!$D$20,Lister!$E$20,Lister!$D$7:$D$13),IF(AND(MONTH(E1280)=7,MONTH(F1280)=8),(NETWORKDAYS(Lister!$D$20,F1280,Lister!$D$7:$D$13)-P1280)*N1280/NETWORKDAYS(Lister!$D$20,Lister!$E$20,Lister!$D$7:$D$13),IF(AND(MONTH(E1280)=7,MONTH(F1280)=7),0)))),0),"")</f>
        <v/>
      </c>
      <c r="S1280" s="31" t="str">
        <f t="shared" si="136"/>
        <v/>
      </c>
      <c r="T1280" s="31" t="str">
        <f t="shared" si="137"/>
        <v/>
      </c>
      <c r="U1280" s="51" t="str">
        <f t="shared" si="138"/>
        <v/>
      </c>
    </row>
    <row r="1281" spans="1:21" x14ac:dyDescent="0.25">
      <c r="A1281" s="13" t="str">
        <f t="shared" si="139"/>
        <v/>
      </c>
      <c r="B1281" s="55"/>
      <c r="C1281" s="22"/>
      <c r="D1281" s="23"/>
      <c r="E1281" s="16"/>
      <c r="F1281" s="16"/>
      <c r="G1281" s="72" t="str">
        <f>IF(OR(E1281="",F1281=""),"",NETWORKDAYS(E1281,F1281,Lister!$D$7:$D$13))</f>
        <v/>
      </c>
      <c r="H1281" s="19"/>
      <c r="I1281" s="32" t="str">
        <f t="shared" si="133"/>
        <v/>
      </c>
      <c r="J1281" s="18"/>
      <c r="K1281" s="18"/>
      <c r="L1281" s="46" t="str">
        <f t="shared" si="134"/>
        <v/>
      </c>
      <c r="M1281" s="20"/>
      <c r="N1281" s="31" t="str">
        <f t="shared" si="135"/>
        <v/>
      </c>
      <c r="O1281" s="20"/>
      <c r="P1281" s="20"/>
      <c r="Q1281" s="46" t="str">
        <f>IFERROR(MAX(IF(OR(O1281="",P1281=""),"",IF(AND(AND(MONTH(E1281)&gt;=7,MONTH(E1281)&lt;8),AND(MONTH(F1281)&gt;=7,MONTH(F1281)&lt;8)),(NETWORKDAYS(E1281,F1281,Lister!$D$7:$D$13)-O1281)*N1281/NETWORKDAYS(Lister!$D$19,Lister!$E$19,Lister!$D$7:$D$13),IF(AND(AND(MONTH(E1281)&gt;=7,MONTH(E1281)&lt;8),MONTH(F1281)&gt;7),(NETWORKDAYS(E1281,Lister!$E$19,Lister!$D$7:$D$13)-O1281)*N1281/NETWORKDAYS(Lister!$D$19,Lister!$E$19,Lister!$D$7:$D$13),IF(MONTH(E1281)&gt;7,0)))),0),"")</f>
        <v/>
      </c>
      <c r="R1281" s="46" t="str">
        <f>IFERROR(MAX(IF(OR(O1281="",P1281=""),"",IF(AND(AND(MONTH(E1281)&gt;=8,MONTH(E1281)&lt;9),AND(MONTH(F1281)&gt;=8,MONTH(F1281)&lt;9)),(NETWORKDAYS(E1281,F1281,Lister!$D$7:$D$13)-P1281)*N1281/NETWORKDAYS(Lister!$D$20,Lister!$E$20,Lister!$D$7:$D$13),IF(AND(MONTH(E1281)=7,MONTH(F1281)=8),(NETWORKDAYS(Lister!$D$20,F1281,Lister!$D$7:$D$13)-P1281)*N1281/NETWORKDAYS(Lister!$D$20,Lister!$E$20,Lister!$D$7:$D$13),IF(AND(MONTH(E1281)=7,MONTH(F1281)=7),0)))),0),"")</f>
        <v/>
      </c>
      <c r="S1281" s="31" t="str">
        <f t="shared" si="136"/>
        <v/>
      </c>
      <c r="T1281" s="31" t="str">
        <f t="shared" si="137"/>
        <v/>
      </c>
      <c r="U1281" s="51" t="str">
        <f t="shared" si="138"/>
        <v/>
      </c>
    </row>
    <row r="1282" spans="1:21" x14ac:dyDescent="0.25">
      <c r="A1282" s="13" t="str">
        <f t="shared" si="139"/>
        <v/>
      </c>
      <c r="B1282" s="55"/>
      <c r="C1282" s="22"/>
      <c r="D1282" s="23"/>
      <c r="E1282" s="16"/>
      <c r="F1282" s="16"/>
      <c r="G1282" s="72" t="str">
        <f>IF(OR(E1282="",F1282=""),"",NETWORKDAYS(E1282,F1282,Lister!$D$7:$D$13))</f>
        <v/>
      </c>
      <c r="H1282" s="19"/>
      <c r="I1282" s="32" t="str">
        <f t="shared" si="133"/>
        <v/>
      </c>
      <c r="J1282" s="18"/>
      <c r="K1282" s="18"/>
      <c r="L1282" s="46" t="str">
        <f t="shared" si="134"/>
        <v/>
      </c>
      <c r="M1282" s="20"/>
      <c r="N1282" s="31" t="str">
        <f t="shared" si="135"/>
        <v/>
      </c>
      <c r="O1282" s="20"/>
      <c r="P1282" s="20"/>
      <c r="Q1282" s="46" t="str">
        <f>IFERROR(MAX(IF(OR(O1282="",P1282=""),"",IF(AND(AND(MONTH(E1282)&gt;=7,MONTH(E1282)&lt;8),AND(MONTH(F1282)&gt;=7,MONTH(F1282)&lt;8)),(NETWORKDAYS(E1282,F1282,Lister!$D$7:$D$13)-O1282)*N1282/NETWORKDAYS(Lister!$D$19,Lister!$E$19,Lister!$D$7:$D$13),IF(AND(AND(MONTH(E1282)&gt;=7,MONTH(E1282)&lt;8),MONTH(F1282)&gt;7),(NETWORKDAYS(E1282,Lister!$E$19,Lister!$D$7:$D$13)-O1282)*N1282/NETWORKDAYS(Lister!$D$19,Lister!$E$19,Lister!$D$7:$D$13),IF(MONTH(E1282)&gt;7,0)))),0),"")</f>
        <v/>
      </c>
      <c r="R1282" s="46" t="str">
        <f>IFERROR(MAX(IF(OR(O1282="",P1282=""),"",IF(AND(AND(MONTH(E1282)&gt;=8,MONTH(E1282)&lt;9),AND(MONTH(F1282)&gt;=8,MONTH(F1282)&lt;9)),(NETWORKDAYS(E1282,F1282,Lister!$D$7:$D$13)-P1282)*N1282/NETWORKDAYS(Lister!$D$20,Lister!$E$20,Lister!$D$7:$D$13),IF(AND(MONTH(E1282)=7,MONTH(F1282)=8),(NETWORKDAYS(Lister!$D$20,F1282,Lister!$D$7:$D$13)-P1282)*N1282/NETWORKDAYS(Lister!$D$20,Lister!$E$20,Lister!$D$7:$D$13),IF(AND(MONTH(E1282)=7,MONTH(F1282)=7),0)))),0),"")</f>
        <v/>
      </c>
      <c r="S1282" s="31" t="str">
        <f t="shared" si="136"/>
        <v/>
      </c>
      <c r="T1282" s="31" t="str">
        <f t="shared" si="137"/>
        <v/>
      </c>
      <c r="U1282" s="51" t="str">
        <f t="shared" si="138"/>
        <v/>
      </c>
    </row>
    <row r="1283" spans="1:21" x14ac:dyDescent="0.25">
      <c r="A1283" s="13" t="str">
        <f t="shared" si="139"/>
        <v/>
      </c>
      <c r="B1283" s="55"/>
      <c r="C1283" s="22"/>
      <c r="D1283" s="23"/>
      <c r="E1283" s="16"/>
      <c r="F1283" s="16"/>
      <c r="G1283" s="72" t="str">
        <f>IF(OR(E1283="",F1283=""),"",NETWORKDAYS(E1283,F1283,Lister!$D$7:$D$13))</f>
        <v/>
      </c>
      <c r="H1283" s="19"/>
      <c r="I1283" s="32" t="str">
        <f t="shared" si="133"/>
        <v/>
      </c>
      <c r="J1283" s="18"/>
      <c r="K1283" s="18"/>
      <c r="L1283" s="46" t="str">
        <f t="shared" si="134"/>
        <v/>
      </c>
      <c r="M1283" s="20"/>
      <c r="N1283" s="31" t="str">
        <f t="shared" si="135"/>
        <v/>
      </c>
      <c r="O1283" s="20"/>
      <c r="P1283" s="20"/>
      <c r="Q1283" s="46" t="str">
        <f>IFERROR(MAX(IF(OR(O1283="",P1283=""),"",IF(AND(AND(MONTH(E1283)&gt;=7,MONTH(E1283)&lt;8),AND(MONTH(F1283)&gt;=7,MONTH(F1283)&lt;8)),(NETWORKDAYS(E1283,F1283,Lister!$D$7:$D$13)-O1283)*N1283/NETWORKDAYS(Lister!$D$19,Lister!$E$19,Lister!$D$7:$D$13),IF(AND(AND(MONTH(E1283)&gt;=7,MONTH(E1283)&lt;8),MONTH(F1283)&gt;7),(NETWORKDAYS(E1283,Lister!$E$19,Lister!$D$7:$D$13)-O1283)*N1283/NETWORKDAYS(Lister!$D$19,Lister!$E$19,Lister!$D$7:$D$13),IF(MONTH(E1283)&gt;7,0)))),0),"")</f>
        <v/>
      </c>
      <c r="R1283" s="46" t="str">
        <f>IFERROR(MAX(IF(OR(O1283="",P1283=""),"",IF(AND(AND(MONTH(E1283)&gt;=8,MONTH(E1283)&lt;9),AND(MONTH(F1283)&gt;=8,MONTH(F1283)&lt;9)),(NETWORKDAYS(E1283,F1283,Lister!$D$7:$D$13)-P1283)*N1283/NETWORKDAYS(Lister!$D$20,Lister!$E$20,Lister!$D$7:$D$13),IF(AND(MONTH(E1283)=7,MONTH(F1283)=8),(NETWORKDAYS(Lister!$D$20,F1283,Lister!$D$7:$D$13)-P1283)*N1283/NETWORKDAYS(Lister!$D$20,Lister!$E$20,Lister!$D$7:$D$13),IF(AND(MONTH(E1283)=7,MONTH(F1283)=7),0)))),0),"")</f>
        <v/>
      </c>
      <c r="S1283" s="31" t="str">
        <f t="shared" si="136"/>
        <v/>
      </c>
      <c r="T1283" s="31" t="str">
        <f t="shared" si="137"/>
        <v/>
      </c>
      <c r="U1283" s="51" t="str">
        <f t="shared" si="138"/>
        <v/>
      </c>
    </row>
    <row r="1284" spans="1:21" x14ac:dyDescent="0.25">
      <c r="A1284" s="13" t="str">
        <f t="shared" si="139"/>
        <v/>
      </c>
      <c r="B1284" s="55"/>
      <c r="C1284" s="22"/>
      <c r="D1284" s="23"/>
      <c r="E1284" s="16"/>
      <c r="F1284" s="16"/>
      <c r="G1284" s="72" t="str">
        <f>IF(OR(E1284="",F1284=""),"",NETWORKDAYS(E1284,F1284,Lister!$D$7:$D$13))</f>
        <v/>
      </c>
      <c r="H1284" s="19"/>
      <c r="I1284" s="32" t="str">
        <f t="shared" si="133"/>
        <v/>
      </c>
      <c r="J1284" s="18"/>
      <c r="K1284" s="18"/>
      <c r="L1284" s="46" t="str">
        <f t="shared" si="134"/>
        <v/>
      </c>
      <c r="M1284" s="20"/>
      <c r="N1284" s="31" t="str">
        <f t="shared" si="135"/>
        <v/>
      </c>
      <c r="O1284" s="20"/>
      <c r="P1284" s="20"/>
      <c r="Q1284" s="46" t="str">
        <f>IFERROR(MAX(IF(OR(O1284="",P1284=""),"",IF(AND(AND(MONTH(E1284)&gt;=7,MONTH(E1284)&lt;8),AND(MONTH(F1284)&gt;=7,MONTH(F1284)&lt;8)),(NETWORKDAYS(E1284,F1284,Lister!$D$7:$D$13)-O1284)*N1284/NETWORKDAYS(Lister!$D$19,Lister!$E$19,Lister!$D$7:$D$13),IF(AND(AND(MONTH(E1284)&gt;=7,MONTH(E1284)&lt;8),MONTH(F1284)&gt;7),(NETWORKDAYS(E1284,Lister!$E$19,Lister!$D$7:$D$13)-O1284)*N1284/NETWORKDAYS(Lister!$D$19,Lister!$E$19,Lister!$D$7:$D$13),IF(MONTH(E1284)&gt;7,0)))),0),"")</f>
        <v/>
      </c>
      <c r="R1284" s="46" t="str">
        <f>IFERROR(MAX(IF(OR(O1284="",P1284=""),"",IF(AND(AND(MONTH(E1284)&gt;=8,MONTH(E1284)&lt;9),AND(MONTH(F1284)&gt;=8,MONTH(F1284)&lt;9)),(NETWORKDAYS(E1284,F1284,Lister!$D$7:$D$13)-P1284)*N1284/NETWORKDAYS(Lister!$D$20,Lister!$E$20,Lister!$D$7:$D$13),IF(AND(MONTH(E1284)=7,MONTH(F1284)=8),(NETWORKDAYS(Lister!$D$20,F1284,Lister!$D$7:$D$13)-P1284)*N1284/NETWORKDAYS(Lister!$D$20,Lister!$E$20,Lister!$D$7:$D$13),IF(AND(MONTH(E1284)=7,MONTH(F1284)=7),0)))),0),"")</f>
        <v/>
      </c>
      <c r="S1284" s="31" t="str">
        <f t="shared" si="136"/>
        <v/>
      </c>
      <c r="T1284" s="31" t="str">
        <f t="shared" si="137"/>
        <v/>
      </c>
      <c r="U1284" s="51" t="str">
        <f t="shared" si="138"/>
        <v/>
      </c>
    </row>
    <row r="1285" spans="1:21" x14ac:dyDescent="0.25">
      <c r="A1285" s="13" t="str">
        <f t="shared" si="139"/>
        <v/>
      </c>
      <c r="B1285" s="55"/>
      <c r="C1285" s="22"/>
      <c r="D1285" s="23"/>
      <c r="E1285" s="16"/>
      <c r="F1285" s="16"/>
      <c r="G1285" s="72" t="str">
        <f>IF(OR(E1285="",F1285=""),"",NETWORKDAYS(E1285,F1285,Lister!$D$7:$D$13))</f>
        <v/>
      </c>
      <c r="H1285" s="19"/>
      <c r="I1285" s="32" t="str">
        <f t="shared" si="133"/>
        <v/>
      </c>
      <c r="J1285" s="18"/>
      <c r="K1285" s="18"/>
      <c r="L1285" s="46" t="str">
        <f t="shared" si="134"/>
        <v/>
      </c>
      <c r="M1285" s="20"/>
      <c r="N1285" s="31" t="str">
        <f t="shared" si="135"/>
        <v/>
      </c>
      <c r="O1285" s="20"/>
      <c r="P1285" s="20"/>
      <c r="Q1285" s="46" t="str">
        <f>IFERROR(MAX(IF(OR(O1285="",P1285=""),"",IF(AND(AND(MONTH(E1285)&gt;=7,MONTH(E1285)&lt;8),AND(MONTH(F1285)&gt;=7,MONTH(F1285)&lt;8)),(NETWORKDAYS(E1285,F1285,Lister!$D$7:$D$13)-O1285)*N1285/NETWORKDAYS(Lister!$D$19,Lister!$E$19,Lister!$D$7:$D$13),IF(AND(AND(MONTH(E1285)&gt;=7,MONTH(E1285)&lt;8),MONTH(F1285)&gt;7),(NETWORKDAYS(E1285,Lister!$E$19,Lister!$D$7:$D$13)-O1285)*N1285/NETWORKDAYS(Lister!$D$19,Lister!$E$19,Lister!$D$7:$D$13),IF(MONTH(E1285)&gt;7,0)))),0),"")</f>
        <v/>
      </c>
      <c r="R1285" s="46" t="str">
        <f>IFERROR(MAX(IF(OR(O1285="",P1285=""),"",IF(AND(AND(MONTH(E1285)&gt;=8,MONTH(E1285)&lt;9),AND(MONTH(F1285)&gt;=8,MONTH(F1285)&lt;9)),(NETWORKDAYS(E1285,F1285,Lister!$D$7:$D$13)-P1285)*N1285/NETWORKDAYS(Lister!$D$20,Lister!$E$20,Lister!$D$7:$D$13),IF(AND(MONTH(E1285)=7,MONTH(F1285)=8),(NETWORKDAYS(Lister!$D$20,F1285,Lister!$D$7:$D$13)-P1285)*N1285/NETWORKDAYS(Lister!$D$20,Lister!$E$20,Lister!$D$7:$D$13),IF(AND(MONTH(E1285)=7,MONTH(F1285)=7),0)))),0),"")</f>
        <v/>
      </c>
      <c r="S1285" s="31" t="str">
        <f t="shared" si="136"/>
        <v/>
      </c>
      <c r="T1285" s="31" t="str">
        <f t="shared" si="137"/>
        <v/>
      </c>
      <c r="U1285" s="51" t="str">
        <f t="shared" si="138"/>
        <v/>
      </c>
    </row>
    <row r="1286" spans="1:21" x14ac:dyDescent="0.25">
      <c r="A1286" s="13" t="str">
        <f t="shared" si="139"/>
        <v/>
      </c>
      <c r="B1286" s="55"/>
      <c r="C1286" s="22"/>
      <c r="D1286" s="23"/>
      <c r="E1286" s="16"/>
      <c r="F1286" s="16"/>
      <c r="G1286" s="72" t="str">
        <f>IF(OR(E1286="",F1286=""),"",NETWORKDAYS(E1286,F1286,Lister!$D$7:$D$13))</f>
        <v/>
      </c>
      <c r="H1286" s="19"/>
      <c r="I1286" s="32" t="str">
        <f t="shared" si="133"/>
        <v/>
      </c>
      <c r="J1286" s="18"/>
      <c r="K1286" s="18"/>
      <c r="L1286" s="46" t="str">
        <f t="shared" si="134"/>
        <v/>
      </c>
      <c r="M1286" s="20"/>
      <c r="N1286" s="31" t="str">
        <f t="shared" si="135"/>
        <v/>
      </c>
      <c r="O1286" s="20"/>
      <c r="P1286" s="20"/>
      <c r="Q1286" s="46" t="str">
        <f>IFERROR(MAX(IF(OR(O1286="",P1286=""),"",IF(AND(AND(MONTH(E1286)&gt;=7,MONTH(E1286)&lt;8),AND(MONTH(F1286)&gt;=7,MONTH(F1286)&lt;8)),(NETWORKDAYS(E1286,F1286,Lister!$D$7:$D$13)-O1286)*N1286/NETWORKDAYS(Lister!$D$19,Lister!$E$19,Lister!$D$7:$D$13),IF(AND(AND(MONTH(E1286)&gt;=7,MONTH(E1286)&lt;8),MONTH(F1286)&gt;7),(NETWORKDAYS(E1286,Lister!$E$19,Lister!$D$7:$D$13)-O1286)*N1286/NETWORKDAYS(Lister!$D$19,Lister!$E$19,Lister!$D$7:$D$13),IF(MONTH(E1286)&gt;7,0)))),0),"")</f>
        <v/>
      </c>
      <c r="R1286" s="46" t="str">
        <f>IFERROR(MAX(IF(OR(O1286="",P1286=""),"",IF(AND(AND(MONTH(E1286)&gt;=8,MONTH(E1286)&lt;9),AND(MONTH(F1286)&gt;=8,MONTH(F1286)&lt;9)),(NETWORKDAYS(E1286,F1286,Lister!$D$7:$D$13)-P1286)*N1286/NETWORKDAYS(Lister!$D$20,Lister!$E$20,Lister!$D$7:$D$13),IF(AND(MONTH(E1286)=7,MONTH(F1286)=8),(NETWORKDAYS(Lister!$D$20,F1286,Lister!$D$7:$D$13)-P1286)*N1286/NETWORKDAYS(Lister!$D$20,Lister!$E$20,Lister!$D$7:$D$13),IF(AND(MONTH(E1286)=7,MONTH(F1286)=7),0)))),0),"")</f>
        <v/>
      </c>
      <c r="S1286" s="31" t="str">
        <f t="shared" si="136"/>
        <v/>
      </c>
      <c r="T1286" s="31" t="str">
        <f t="shared" si="137"/>
        <v/>
      </c>
      <c r="U1286" s="51" t="str">
        <f t="shared" si="138"/>
        <v/>
      </c>
    </row>
    <row r="1287" spans="1:21" x14ac:dyDescent="0.25">
      <c r="A1287" s="13" t="str">
        <f t="shared" si="139"/>
        <v/>
      </c>
      <c r="B1287" s="55"/>
      <c r="C1287" s="22"/>
      <c r="D1287" s="23"/>
      <c r="E1287" s="16"/>
      <c r="F1287" s="16"/>
      <c r="G1287" s="72" t="str">
        <f>IF(OR(E1287="",F1287=""),"",NETWORKDAYS(E1287,F1287,Lister!$D$7:$D$13))</f>
        <v/>
      </c>
      <c r="H1287" s="19"/>
      <c r="I1287" s="32" t="str">
        <f t="shared" si="133"/>
        <v/>
      </c>
      <c r="J1287" s="18"/>
      <c r="K1287" s="18"/>
      <c r="L1287" s="46" t="str">
        <f t="shared" si="134"/>
        <v/>
      </c>
      <c r="M1287" s="20"/>
      <c r="N1287" s="31" t="str">
        <f t="shared" si="135"/>
        <v/>
      </c>
      <c r="O1287" s="20"/>
      <c r="P1287" s="20"/>
      <c r="Q1287" s="46" t="str">
        <f>IFERROR(MAX(IF(OR(O1287="",P1287=""),"",IF(AND(AND(MONTH(E1287)&gt;=7,MONTH(E1287)&lt;8),AND(MONTH(F1287)&gt;=7,MONTH(F1287)&lt;8)),(NETWORKDAYS(E1287,F1287,Lister!$D$7:$D$13)-O1287)*N1287/NETWORKDAYS(Lister!$D$19,Lister!$E$19,Lister!$D$7:$D$13),IF(AND(AND(MONTH(E1287)&gt;=7,MONTH(E1287)&lt;8),MONTH(F1287)&gt;7),(NETWORKDAYS(E1287,Lister!$E$19,Lister!$D$7:$D$13)-O1287)*N1287/NETWORKDAYS(Lister!$D$19,Lister!$E$19,Lister!$D$7:$D$13),IF(MONTH(E1287)&gt;7,0)))),0),"")</f>
        <v/>
      </c>
      <c r="R1287" s="46" t="str">
        <f>IFERROR(MAX(IF(OR(O1287="",P1287=""),"",IF(AND(AND(MONTH(E1287)&gt;=8,MONTH(E1287)&lt;9),AND(MONTH(F1287)&gt;=8,MONTH(F1287)&lt;9)),(NETWORKDAYS(E1287,F1287,Lister!$D$7:$D$13)-P1287)*N1287/NETWORKDAYS(Lister!$D$20,Lister!$E$20,Lister!$D$7:$D$13),IF(AND(MONTH(E1287)=7,MONTH(F1287)=8),(NETWORKDAYS(Lister!$D$20,F1287,Lister!$D$7:$D$13)-P1287)*N1287/NETWORKDAYS(Lister!$D$20,Lister!$E$20,Lister!$D$7:$D$13),IF(AND(MONTH(E1287)=7,MONTH(F1287)=7),0)))),0),"")</f>
        <v/>
      </c>
      <c r="S1287" s="31" t="str">
        <f t="shared" si="136"/>
        <v/>
      </c>
      <c r="T1287" s="31" t="str">
        <f t="shared" si="137"/>
        <v/>
      </c>
      <c r="U1287" s="51" t="str">
        <f t="shared" si="138"/>
        <v/>
      </c>
    </row>
    <row r="1288" spans="1:21" x14ac:dyDescent="0.25">
      <c r="A1288" s="13" t="str">
        <f t="shared" si="139"/>
        <v/>
      </c>
      <c r="B1288" s="55"/>
      <c r="C1288" s="22"/>
      <c r="D1288" s="23"/>
      <c r="E1288" s="16"/>
      <c r="F1288" s="16"/>
      <c r="G1288" s="72" t="str">
        <f>IF(OR(E1288="",F1288=""),"",NETWORKDAYS(E1288,F1288,Lister!$D$7:$D$13))</f>
        <v/>
      </c>
      <c r="H1288" s="19"/>
      <c r="I1288" s="32" t="str">
        <f t="shared" si="133"/>
        <v/>
      </c>
      <c r="J1288" s="18"/>
      <c r="K1288" s="18"/>
      <c r="L1288" s="46" t="str">
        <f t="shared" si="134"/>
        <v/>
      </c>
      <c r="M1288" s="20"/>
      <c r="N1288" s="31" t="str">
        <f t="shared" si="135"/>
        <v/>
      </c>
      <c r="O1288" s="20"/>
      <c r="P1288" s="20"/>
      <c r="Q1288" s="46" t="str">
        <f>IFERROR(MAX(IF(OR(O1288="",P1288=""),"",IF(AND(AND(MONTH(E1288)&gt;=7,MONTH(E1288)&lt;8),AND(MONTH(F1288)&gt;=7,MONTH(F1288)&lt;8)),(NETWORKDAYS(E1288,F1288,Lister!$D$7:$D$13)-O1288)*N1288/NETWORKDAYS(Lister!$D$19,Lister!$E$19,Lister!$D$7:$D$13),IF(AND(AND(MONTH(E1288)&gt;=7,MONTH(E1288)&lt;8),MONTH(F1288)&gt;7),(NETWORKDAYS(E1288,Lister!$E$19,Lister!$D$7:$D$13)-O1288)*N1288/NETWORKDAYS(Lister!$D$19,Lister!$E$19,Lister!$D$7:$D$13),IF(MONTH(E1288)&gt;7,0)))),0),"")</f>
        <v/>
      </c>
      <c r="R1288" s="46" t="str">
        <f>IFERROR(MAX(IF(OR(O1288="",P1288=""),"",IF(AND(AND(MONTH(E1288)&gt;=8,MONTH(E1288)&lt;9),AND(MONTH(F1288)&gt;=8,MONTH(F1288)&lt;9)),(NETWORKDAYS(E1288,F1288,Lister!$D$7:$D$13)-P1288)*N1288/NETWORKDAYS(Lister!$D$20,Lister!$E$20,Lister!$D$7:$D$13),IF(AND(MONTH(E1288)=7,MONTH(F1288)=8),(NETWORKDAYS(Lister!$D$20,F1288,Lister!$D$7:$D$13)-P1288)*N1288/NETWORKDAYS(Lister!$D$20,Lister!$E$20,Lister!$D$7:$D$13),IF(AND(MONTH(E1288)=7,MONTH(F1288)=7),0)))),0),"")</f>
        <v/>
      </c>
      <c r="S1288" s="31" t="str">
        <f t="shared" si="136"/>
        <v/>
      </c>
      <c r="T1288" s="31" t="str">
        <f t="shared" si="137"/>
        <v/>
      </c>
      <c r="U1288" s="51" t="str">
        <f t="shared" si="138"/>
        <v/>
      </c>
    </row>
    <row r="1289" spans="1:21" x14ac:dyDescent="0.25">
      <c r="A1289" s="13" t="str">
        <f t="shared" si="139"/>
        <v/>
      </c>
      <c r="B1289" s="55"/>
      <c r="C1289" s="22"/>
      <c r="D1289" s="23"/>
      <c r="E1289" s="16"/>
      <c r="F1289" s="16"/>
      <c r="G1289" s="72" t="str">
        <f>IF(OR(E1289="",F1289=""),"",NETWORKDAYS(E1289,F1289,Lister!$D$7:$D$13))</f>
        <v/>
      </c>
      <c r="H1289" s="19"/>
      <c r="I1289" s="32" t="str">
        <f t="shared" si="133"/>
        <v/>
      </c>
      <c r="J1289" s="18"/>
      <c r="K1289" s="18"/>
      <c r="L1289" s="46" t="str">
        <f t="shared" si="134"/>
        <v/>
      </c>
      <c r="M1289" s="20"/>
      <c r="N1289" s="31" t="str">
        <f t="shared" si="135"/>
        <v/>
      </c>
      <c r="O1289" s="20"/>
      <c r="P1289" s="20"/>
      <c r="Q1289" s="46" t="str">
        <f>IFERROR(MAX(IF(OR(O1289="",P1289=""),"",IF(AND(AND(MONTH(E1289)&gt;=7,MONTH(E1289)&lt;8),AND(MONTH(F1289)&gt;=7,MONTH(F1289)&lt;8)),(NETWORKDAYS(E1289,F1289,Lister!$D$7:$D$13)-O1289)*N1289/NETWORKDAYS(Lister!$D$19,Lister!$E$19,Lister!$D$7:$D$13),IF(AND(AND(MONTH(E1289)&gt;=7,MONTH(E1289)&lt;8),MONTH(F1289)&gt;7),(NETWORKDAYS(E1289,Lister!$E$19,Lister!$D$7:$D$13)-O1289)*N1289/NETWORKDAYS(Lister!$D$19,Lister!$E$19,Lister!$D$7:$D$13),IF(MONTH(E1289)&gt;7,0)))),0),"")</f>
        <v/>
      </c>
      <c r="R1289" s="46" t="str">
        <f>IFERROR(MAX(IF(OR(O1289="",P1289=""),"",IF(AND(AND(MONTH(E1289)&gt;=8,MONTH(E1289)&lt;9),AND(MONTH(F1289)&gt;=8,MONTH(F1289)&lt;9)),(NETWORKDAYS(E1289,F1289,Lister!$D$7:$D$13)-P1289)*N1289/NETWORKDAYS(Lister!$D$20,Lister!$E$20,Lister!$D$7:$D$13),IF(AND(MONTH(E1289)=7,MONTH(F1289)=8),(NETWORKDAYS(Lister!$D$20,F1289,Lister!$D$7:$D$13)-P1289)*N1289/NETWORKDAYS(Lister!$D$20,Lister!$E$20,Lister!$D$7:$D$13),IF(AND(MONTH(E1289)=7,MONTH(F1289)=7),0)))),0),"")</f>
        <v/>
      </c>
      <c r="S1289" s="31" t="str">
        <f t="shared" si="136"/>
        <v/>
      </c>
      <c r="T1289" s="31" t="str">
        <f t="shared" si="137"/>
        <v/>
      </c>
      <c r="U1289" s="51" t="str">
        <f t="shared" si="138"/>
        <v/>
      </c>
    </row>
    <row r="1290" spans="1:21" x14ac:dyDescent="0.25">
      <c r="A1290" s="13" t="str">
        <f t="shared" si="139"/>
        <v/>
      </c>
      <c r="B1290" s="55"/>
      <c r="C1290" s="22"/>
      <c r="D1290" s="23"/>
      <c r="E1290" s="16"/>
      <c r="F1290" s="16"/>
      <c r="G1290" s="72" t="str">
        <f>IF(OR(E1290="",F1290=""),"",NETWORKDAYS(E1290,F1290,Lister!$D$7:$D$13))</f>
        <v/>
      </c>
      <c r="H1290" s="19"/>
      <c r="I1290" s="32" t="str">
        <f t="shared" si="133"/>
        <v/>
      </c>
      <c r="J1290" s="18"/>
      <c r="K1290" s="18"/>
      <c r="L1290" s="46" t="str">
        <f t="shared" si="134"/>
        <v/>
      </c>
      <c r="M1290" s="20"/>
      <c r="N1290" s="31" t="str">
        <f t="shared" si="135"/>
        <v/>
      </c>
      <c r="O1290" s="20"/>
      <c r="P1290" s="20"/>
      <c r="Q1290" s="46" t="str">
        <f>IFERROR(MAX(IF(OR(O1290="",P1290=""),"",IF(AND(AND(MONTH(E1290)&gt;=7,MONTH(E1290)&lt;8),AND(MONTH(F1290)&gt;=7,MONTH(F1290)&lt;8)),(NETWORKDAYS(E1290,F1290,Lister!$D$7:$D$13)-O1290)*N1290/NETWORKDAYS(Lister!$D$19,Lister!$E$19,Lister!$D$7:$D$13),IF(AND(AND(MONTH(E1290)&gt;=7,MONTH(E1290)&lt;8),MONTH(F1290)&gt;7),(NETWORKDAYS(E1290,Lister!$E$19,Lister!$D$7:$D$13)-O1290)*N1290/NETWORKDAYS(Lister!$D$19,Lister!$E$19,Lister!$D$7:$D$13),IF(MONTH(E1290)&gt;7,0)))),0),"")</f>
        <v/>
      </c>
      <c r="R1290" s="46" t="str">
        <f>IFERROR(MAX(IF(OR(O1290="",P1290=""),"",IF(AND(AND(MONTH(E1290)&gt;=8,MONTH(E1290)&lt;9),AND(MONTH(F1290)&gt;=8,MONTH(F1290)&lt;9)),(NETWORKDAYS(E1290,F1290,Lister!$D$7:$D$13)-P1290)*N1290/NETWORKDAYS(Lister!$D$20,Lister!$E$20,Lister!$D$7:$D$13),IF(AND(MONTH(E1290)=7,MONTH(F1290)=8),(NETWORKDAYS(Lister!$D$20,F1290,Lister!$D$7:$D$13)-P1290)*N1290/NETWORKDAYS(Lister!$D$20,Lister!$E$20,Lister!$D$7:$D$13),IF(AND(MONTH(E1290)=7,MONTH(F1290)=7),0)))),0),"")</f>
        <v/>
      </c>
      <c r="S1290" s="31" t="str">
        <f t="shared" si="136"/>
        <v/>
      </c>
      <c r="T1290" s="31" t="str">
        <f t="shared" si="137"/>
        <v/>
      </c>
      <c r="U1290" s="51" t="str">
        <f t="shared" si="138"/>
        <v/>
      </c>
    </row>
    <row r="1291" spans="1:21" x14ac:dyDescent="0.25">
      <c r="A1291" s="13" t="str">
        <f t="shared" si="139"/>
        <v/>
      </c>
      <c r="B1291" s="55"/>
      <c r="C1291" s="22"/>
      <c r="D1291" s="23"/>
      <c r="E1291" s="16"/>
      <c r="F1291" s="16"/>
      <c r="G1291" s="72" t="str">
        <f>IF(OR(E1291="",F1291=""),"",NETWORKDAYS(E1291,F1291,Lister!$D$7:$D$13))</f>
        <v/>
      </c>
      <c r="H1291" s="19"/>
      <c r="I1291" s="32" t="str">
        <f t="shared" si="133"/>
        <v/>
      </c>
      <c r="J1291" s="18"/>
      <c r="K1291" s="18"/>
      <c r="L1291" s="46" t="str">
        <f t="shared" si="134"/>
        <v/>
      </c>
      <c r="M1291" s="20"/>
      <c r="N1291" s="31" t="str">
        <f t="shared" si="135"/>
        <v/>
      </c>
      <c r="O1291" s="20"/>
      <c r="P1291" s="20"/>
      <c r="Q1291" s="46" t="str">
        <f>IFERROR(MAX(IF(OR(O1291="",P1291=""),"",IF(AND(AND(MONTH(E1291)&gt;=7,MONTH(E1291)&lt;8),AND(MONTH(F1291)&gt;=7,MONTH(F1291)&lt;8)),(NETWORKDAYS(E1291,F1291,Lister!$D$7:$D$13)-O1291)*N1291/NETWORKDAYS(Lister!$D$19,Lister!$E$19,Lister!$D$7:$D$13),IF(AND(AND(MONTH(E1291)&gt;=7,MONTH(E1291)&lt;8),MONTH(F1291)&gt;7),(NETWORKDAYS(E1291,Lister!$E$19,Lister!$D$7:$D$13)-O1291)*N1291/NETWORKDAYS(Lister!$D$19,Lister!$E$19,Lister!$D$7:$D$13),IF(MONTH(E1291)&gt;7,0)))),0),"")</f>
        <v/>
      </c>
      <c r="R1291" s="46" t="str">
        <f>IFERROR(MAX(IF(OR(O1291="",P1291=""),"",IF(AND(AND(MONTH(E1291)&gt;=8,MONTH(E1291)&lt;9),AND(MONTH(F1291)&gt;=8,MONTH(F1291)&lt;9)),(NETWORKDAYS(E1291,F1291,Lister!$D$7:$D$13)-P1291)*N1291/NETWORKDAYS(Lister!$D$20,Lister!$E$20,Lister!$D$7:$D$13),IF(AND(MONTH(E1291)=7,MONTH(F1291)=8),(NETWORKDAYS(Lister!$D$20,F1291,Lister!$D$7:$D$13)-P1291)*N1291/NETWORKDAYS(Lister!$D$20,Lister!$E$20,Lister!$D$7:$D$13),IF(AND(MONTH(E1291)=7,MONTH(F1291)=7),0)))),0),"")</f>
        <v/>
      </c>
      <c r="S1291" s="31" t="str">
        <f t="shared" si="136"/>
        <v/>
      </c>
      <c r="T1291" s="31" t="str">
        <f t="shared" si="137"/>
        <v/>
      </c>
      <c r="U1291" s="51" t="str">
        <f t="shared" si="138"/>
        <v/>
      </c>
    </row>
    <row r="1292" spans="1:21" x14ac:dyDescent="0.25">
      <c r="A1292" s="13" t="str">
        <f t="shared" si="139"/>
        <v/>
      </c>
      <c r="B1292" s="55"/>
      <c r="C1292" s="22"/>
      <c r="D1292" s="23"/>
      <c r="E1292" s="16"/>
      <c r="F1292" s="16"/>
      <c r="G1292" s="72" t="str">
        <f>IF(OR(E1292="",F1292=""),"",NETWORKDAYS(E1292,F1292,Lister!$D$7:$D$13))</f>
        <v/>
      </c>
      <c r="H1292" s="19"/>
      <c r="I1292" s="32" t="str">
        <f t="shared" si="133"/>
        <v/>
      </c>
      <c r="J1292" s="18"/>
      <c r="K1292" s="18"/>
      <c r="L1292" s="46" t="str">
        <f t="shared" si="134"/>
        <v/>
      </c>
      <c r="M1292" s="20"/>
      <c r="N1292" s="31" t="str">
        <f t="shared" si="135"/>
        <v/>
      </c>
      <c r="O1292" s="20"/>
      <c r="P1292" s="20"/>
      <c r="Q1292" s="46" t="str">
        <f>IFERROR(MAX(IF(OR(O1292="",P1292=""),"",IF(AND(AND(MONTH(E1292)&gt;=7,MONTH(E1292)&lt;8),AND(MONTH(F1292)&gt;=7,MONTH(F1292)&lt;8)),(NETWORKDAYS(E1292,F1292,Lister!$D$7:$D$13)-O1292)*N1292/NETWORKDAYS(Lister!$D$19,Lister!$E$19,Lister!$D$7:$D$13),IF(AND(AND(MONTH(E1292)&gt;=7,MONTH(E1292)&lt;8),MONTH(F1292)&gt;7),(NETWORKDAYS(E1292,Lister!$E$19,Lister!$D$7:$D$13)-O1292)*N1292/NETWORKDAYS(Lister!$D$19,Lister!$E$19,Lister!$D$7:$D$13),IF(MONTH(E1292)&gt;7,0)))),0),"")</f>
        <v/>
      </c>
      <c r="R1292" s="46" t="str">
        <f>IFERROR(MAX(IF(OR(O1292="",P1292=""),"",IF(AND(AND(MONTH(E1292)&gt;=8,MONTH(E1292)&lt;9),AND(MONTH(F1292)&gt;=8,MONTH(F1292)&lt;9)),(NETWORKDAYS(E1292,F1292,Lister!$D$7:$D$13)-P1292)*N1292/NETWORKDAYS(Lister!$D$20,Lister!$E$20,Lister!$D$7:$D$13),IF(AND(MONTH(E1292)=7,MONTH(F1292)=8),(NETWORKDAYS(Lister!$D$20,F1292,Lister!$D$7:$D$13)-P1292)*N1292/NETWORKDAYS(Lister!$D$20,Lister!$E$20,Lister!$D$7:$D$13),IF(AND(MONTH(E1292)=7,MONTH(F1292)=7),0)))),0),"")</f>
        <v/>
      </c>
      <c r="S1292" s="31" t="str">
        <f t="shared" si="136"/>
        <v/>
      </c>
      <c r="T1292" s="31" t="str">
        <f t="shared" si="137"/>
        <v/>
      </c>
      <c r="U1292" s="51" t="str">
        <f t="shared" si="138"/>
        <v/>
      </c>
    </row>
    <row r="1293" spans="1:21" x14ac:dyDescent="0.25">
      <c r="A1293" s="13" t="str">
        <f t="shared" si="139"/>
        <v/>
      </c>
      <c r="B1293" s="55"/>
      <c r="C1293" s="22"/>
      <c r="D1293" s="23"/>
      <c r="E1293" s="16"/>
      <c r="F1293" s="16"/>
      <c r="G1293" s="72" t="str">
        <f>IF(OR(E1293="",F1293=""),"",NETWORKDAYS(E1293,F1293,Lister!$D$7:$D$13))</f>
        <v/>
      </c>
      <c r="H1293" s="19"/>
      <c r="I1293" s="32" t="str">
        <f t="shared" si="133"/>
        <v/>
      </c>
      <c r="J1293" s="18"/>
      <c r="K1293" s="18"/>
      <c r="L1293" s="46" t="str">
        <f t="shared" si="134"/>
        <v/>
      </c>
      <c r="M1293" s="20"/>
      <c r="N1293" s="31" t="str">
        <f t="shared" si="135"/>
        <v/>
      </c>
      <c r="O1293" s="20"/>
      <c r="P1293" s="20"/>
      <c r="Q1293" s="46" t="str">
        <f>IFERROR(MAX(IF(OR(O1293="",P1293=""),"",IF(AND(AND(MONTH(E1293)&gt;=7,MONTH(E1293)&lt;8),AND(MONTH(F1293)&gt;=7,MONTH(F1293)&lt;8)),(NETWORKDAYS(E1293,F1293,Lister!$D$7:$D$13)-O1293)*N1293/NETWORKDAYS(Lister!$D$19,Lister!$E$19,Lister!$D$7:$D$13),IF(AND(AND(MONTH(E1293)&gt;=7,MONTH(E1293)&lt;8),MONTH(F1293)&gt;7),(NETWORKDAYS(E1293,Lister!$E$19,Lister!$D$7:$D$13)-O1293)*N1293/NETWORKDAYS(Lister!$D$19,Lister!$E$19,Lister!$D$7:$D$13),IF(MONTH(E1293)&gt;7,0)))),0),"")</f>
        <v/>
      </c>
      <c r="R1293" s="46" t="str">
        <f>IFERROR(MAX(IF(OR(O1293="",P1293=""),"",IF(AND(AND(MONTH(E1293)&gt;=8,MONTH(E1293)&lt;9),AND(MONTH(F1293)&gt;=8,MONTH(F1293)&lt;9)),(NETWORKDAYS(E1293,F1293,Lister!$D$7:$D$13)-P1293)*N1293/NETWORKDAYS(Lister!$D$20,Lister!$E$20,Lister!$D$7:$D$13),IF(AND(MONTH(E1293)=7,MONTH(F1293)=8),(NETWORKDAYS(Lister!$D$20,F1293,Lister!$D$7:$D$13)-P1293)*N1293/NETWORKDAYS(Lister!$D$20,Lister!$E$20,Lister!$D$7:$D$13),IF(AND(MONTH(E1293)=7,MONTH(F1293)=7),0)))),0),"")</f>
        <v/>
      </c>
      <c r="S1293" s="31" t="str">
        <f t="shared" si="136"/>
        <v/>
      </c>
      <c r="T1293" s="31" t="str">
        <f t="shared" si="137"/>
        <v/>
      </c>
      <c r="U1293" s="51" t="str">
        <f t="shared" si="138"/>
        <v/>
      </c>
    </row>
    <row r="1294" spans="1:21" x14ac:dyDescent="0.25">
      <c r="A1294" s="13" t="str">
        <f t="shared" si="139"/>
        <v/>
      </c>
      <c r="B1294" s="55"/>
      <c r="C1294" s="22"/>
      <c r="D1294" s="23"/>
      <c r="E1294" s="16"/>
      <c r="F1294" s="16"/>
      <c r="G1294" s="72" t="str">
        <f>IF(OR(E1294="",F1294=""),"",NETWORKDAYS(E1294,F1294,Lister!$D$7:$D$13))</f>
        <v/>
      </c>
      <c r="H1294" s="19"/>
      <c r="I1294" s="32" t="str">
        <f t="shared" si="133"/>
        <v/>
      </c>
      <c r="J1294" s="18"/>
      <c r="K1294" s="18"/>
      <c r="L1294" s="46" t="str">
        <f t="shared" si="134"/>
        <v/>
      </c>
      <c r="M1294" s="20"/>
      <c r="N1294" s="31" t="str">
        <f t="shared" si="135"/>
        <v/>
      </c>
      <c r="O1294" s="20"/>
      <c r="P1294" s="20"/>
      <c r="Q1294" s="46" t="str">
        <f>IFERROR(MAX(IF(OR(O1294="",P1294=""),"",IF(AND(AND(MONTH(E1294)&gt;=7,MONTH(E1294)&lt;8),AND(MONTH(F1294)&gt;=7,MONTH(F1294)&lt;8)),(NETWORKDAYS(E1294,F1294,Lister!$D$7:$D$13)-O1294)*N1294/NETWORKDAYS(Lister!$D$19,Lister!$E$19,Lister!$D$7:$D$13),IF(AND(AND(MONTH(E1294)&gt;=7,MONTH(E1294)&lt;8),MONTH(F1294)&gt;7),(NETWORKDAYS(E1294,Lister!$E$19,Lister!$D$7:$D$13)-O1294)*N1294/NETWORKDAYS(Lister!$D$19,Lister!$E$19,Lister!$D$7:$D$13),IF(MONTH(E1294)&gt;7,0)))),0),"")</f>
        <v/>
      </c>
      <c r="R1294" s="46" t="str">
        <f>IFERROR(MAX(IF(OR(O1294="",P1294=""),"",IF(AND(AND(MONTH(E1294)&gt;=8,MONTH(E1294)&lt;9),AND(MONTH(F1294)&gt;=8,MONTH(F1294)&lt;9)),(NETWORKDAYS(E1294,F1294,Lister!$D$7:$D$13)-P1294)*N1294/NETWORKDAYS(Lister!$D$20,Lister!$E$20,Lister!$D$7:$D$13),IF(AND(MONTH(E1294)=7,MONTH(F1294)=8),(NETWORKDAYS(Lister!$D$20,F1294,Lister!$D$7:$D$13)-P1294)*N1294/NETWORKDAYS(Lister!$D$20,Lister!$E$20,Lister!$D$7:$D$13),IF(AND(MONTH(E1294)=7,MONTH(F1294)=7),0)))),0),"")</f>
        <v/>
      </c>
      <c r="S1294" s="31" t="str">
        <f t="shared" si="136"/>
        <v/>
      </c>
      <c r="T1294" s="31" t="str">
        <f t="shared" si="137"/>
        <v/>
      </c>
      <c r="U1294" s="51" t="str">
        <f t="shared" si="138"/>
        <v/>
      </c>
    </row>
    <row r="1295" spans="1:21" x14ac:dyDescent="0.25">
      <c r="A1295" s="13" t="str">
        <f t="shared" si="139"/>
        <v/>
      </c>
      <c r="B1295" s="55"/>
      <c r="C1295" s="22"/>
      <c r="D1295" s="23"/>
      <c r="E1295" s="16"/>
      <c r="F1295" s="16"/>
      <c r="G1295" s="72" t="str">
        <f>IF(OR(E1295="",F1295=""),"",NETWORKDAYS(E1295,F1295,Lister!$D$7:$D$13))</f>
        <v/>
      </c>
      <c r="H1295" s="19"/>
      <c r="I1295" s="32" t="str">
        <f t="shared" si="133"/>
        <v/>
      </c>
      <c r="J1295" s="18"/>
      <c r="K1295" s="18"/>
      <c r="L1295" s="46" t="str">
        <f t="shared" si="134"/>
        <v/>
      </c>
      <c r="M1295" s="20"/>
      <c r="N1295" s="31" t="str">
        <f t="shared" si="135"/>
        <v/>
      </c>
      <c r="O1295" s="20"/>
      <c r="P1295" s="20"/>
      <c r="Q1295" s="46" t="str">
        <f>IFERROR(MAX(IF(OR(O1295="",P1295=""),"",IF(AND(AND(MONTH(E1295)&gt;=7,MONTH(E1295)&lt;8),AND(MONTH(F1295)&gt;=7,MONTH(F1295)&lt;8)),(NETWORKDAYS(E1295,F1295,Lister!$D$7:$D$13)-O1295)*N1295/NETWORKDAYS(Lister!$D$19,Lister!$E$19,Lister!$D$7:$D$13),IF(AND(AND(MONTH(E1295)&gt;=7,MONTH(E1295)&lt;8),MONTH(F1295)&gt;7),(NETWORKDAYS(E1295,Lister!$E$19,Lister!$D$7:$D$13)-O1295)*N1295/NETWORKDAYS(Lister!$D$19,Lister!$E$19,Lister!$D$7:$D$13),IF(MONTH(E1295)&gt;7,0)))),0),"")</f>
        <v/>
      </c>
      <c r="R1295" s="46" t="str">
        <f>IFERROR(MAX(IF(OR(O1295="",P1295=""),"",IF(AND(AND(MONTH(E1295)&gt;=8,MONTH(E1295)&lt;9),AND(MONTH(F1295)&gt;=8,MONTH(F1295)&lt;9)),(NETWORKDAYS(E1295,F1295,Lister!$D$7:$D$13)-P1295)*N1295/NETWORKDAYS(Lister!$D$20,Lister!$E$20,Lister!$D$7:$D$13),IF(AND(MONTH(E1295)=7,MONTH(F1295)=8),(NETWORKDAYS(Lister!$D$20,F1295,Lister!$D$7:$D$13)-P1295)*N1295/NETWORKDAYS(Lister!$D$20,Lister!$E$20,Lister!$D$7:$D$13),IF(AND(MONTH(E1295)=7,MONTH(F1295)=7),0)))),0),"")</f>
        <v/>
      </c>
      <c r="S1295" s="31" t="str">
        <f t="shared" si="136"/>
        <v/>
      </c>
      <c r="T1295" s="31" t="str">
        <f t="shared" si="137"/>
        <v/>
      </c>
      <c r="U1295" s="51" t="str">
        <f t="shared" si="138"/>
        <v/>
      </c>
    </row>
    <row r="1296" spans="1:21" x14ac:dyDescent="0.25">
      <c r="A1296" s="13" t="str">
        <f t="shared" si="139"/>
        <v/>
      </c>
      <c r="B1296" s="55"/>
      <c r="C1296" s="22"/>
      <c r="D1296" s="23"/>
      <c r="E1296" s="16"/>
      <c r="F1296" s="16"/>
      <c r="G1296" s="72" t="str">
        <f>IF(OR(E1296="",F1296=""),"",NETWORKDAYS(E1296,F1296,Lister!$D$7:$D$13))</f>
        <v/>
      </c>
      <c r="H1296" s="19"/>
      <c r="I1296" s="32" t="str">
        <f t="shared" si="133"/>
        <v/>
      </c>
      <c r="J1296" s="18"/>
      <c r="K1296" s="18"/>
      <c r="L1296" s="46" t="str">
        <f t="shared" si="134"/>
        <v/>
      </c>
      <c r="M1296" s="20"/>
      <c r="N1296" s="31" t="str">
        <f t="shared" si="135"/>
        <v/>
      </c>
      <c r="O1296" s="20"/>
      <c r="P1296" s="20"/>
      <c r="Q1296" s="46" t="str">
        <f>IFERROR(MAX(IF(OR(O1296="",P1296=""),"",IF(AND(AND(MONTH(E1296)&gt;=7,MONTH(E1296)&lt;8),AND(MONTH(F1296)&gt;=7,MONTH(F1296)&lt;8)),(NETWORKDAYS(E1296,F1296,Lister!$D$7:$D$13)-O1296)*N1296/NETWORKDAYS(Lister!$D$19,Lister!$E$19,Lister!$D$7:$D$13),IF(AND(AND(MONTH(E1296)&gt;=7,MONTH(E1296)&lt;8),MONTH(F1296)&gt;7),(NETWORKDAYS(E1296,Lister!$E$19,Lister!$D$7:$D$13)-O1296)*N1296/NETWORKDAYS(Lister!$D$19,Lister!$E$19,Lister!$D$7:$D$13),IF(MONTH(E1296)&gt;7,0)))),0),"")</f>
        <v/>
      </c>
      <c r="R1296" s="46" t="str">
        <f>IFERROR(MAX(IF(OR(O1296="",P1296=""),"",IF(AND(AND(MONTH(E1296)&gt;=8,MONTH(E1296)&lt;9),AND(MONTH(F1296)&gt;=8,MONTH(F1296)&lt;9)),(NETWORKDAYS(E1296,F1296,Lister!$D$7:$D$13)-P1296)*N1296/NETWORKDAYS(Lister!$D$20,Lister!$E$20,Lister!$D$7:$D$13),IF(AND(MONTH(E1296)=7,MONTH(F1296)=8),(NETWORKDAYS(Lister!$D$20,F1296,Lister!$D$7:$D$13)-P1296)*N1296/NETWORKDAYS(Lister!$D$20,Lister!$E$20,Lister!$D$7:$D$13),IF(AND(MONTH(E1296)=7,MONTH(F1296)=7),0)))),0),"")</f>
        <v/>
      </c>
      <c r="S1296" s="31" t="str">
        <f t="shared" si="136"/>
        <v/>
      </c>
      <c r="T1296" s="31" t="str">
        <f t="shared" si="137"/>
        <v/>
      </c>
      <c r="U1296" s="51" t="str">
        <f t="shared" si="138"/>
        <v/>
      </c>
    </row>
    <row r="1297" spans="1:21" x14ac:dyDescent="0.25">
      <c r="A1297" s="13" t="str">
        <f t="shared" si="139"/>
        <v/>
      </c>
      <c r="B1297" s="55"/>
      <c r="C1297" s="22"/>
      <c r="D1297" s="23"/>
      <c r="E1297" s="16"/>
      <c r="F1297" s="16"/>
      <c r="G1297" s="72" t="str">
        <f>IF(OR(E1297="",F1297=""),"",NETWORKDAYS(E1297,F1297,Lister!$D$7:$D$13))</f>
        <v/>
      </c>
      <c r="H1297" s="19"/>
      <c r="I1297" s="32" t="str">
        <f t="shared" si="133"/>
        <v/>
      </c>
      <c r="J1297" s="18"/>
      <c r="K1297" s="18"/>
      <c r="L1297" s="46" t="str">
        <f t="shared" si="134"/>
        <v/>
      </c>
      <c r="M1297" s="20"/>
      <c r="N1297" s="31" t="str">
        <f t="shared" si="135"/>
        <v/>
      </c>
      <c r="O1297" s="20"/>
      <c r="P1297" s="20"/>
      <c r="Q1297" s="46" t="str">
        <f>IFERROR(MAX(IF(OR(O1297="",P1297=""),"",IF(AND(AND(MONTH(E1297)&gt;=7,MONTH(E1297)&lt;8),AND(MONTH(F1297)&gt;=7,MONTH(F1297)&lt;8)),(NETWORKDAYS(E1297,F1297,Lister!$D$7:$D$13)-O1297)*N1297/NETWORKDAYS(Lister!$D$19,Lister!$E$19,Lister!$D$7:$D$13),IF(AND(AND(MONTH(E1297)&gt;=7,MONTH(E1297)&lt;8),MONTH(F1297)&gt;7),(NETWORKDAYS(E1297,Lister!$E$19,Lister!$D$7:$D$13)-O1297)*N1297/NETWORKDAYS(Lister!$D$19,Lister!$E$19,Lister!$D$7:$D$13),IF(MONTH(E1297)&gt;7,0)))),0),"")</f>
        <v/>
      </c>
      <c r="R1297" s="46" t="str">
        <f>IFERROR(MAX(IF(OR(O1297="",P1297=""),"",IF(AND(AND(MONTH(E1297)&gt;=8,MONTH(E1297)&lt;9),AND(MONTH(F1297)&gt;=8,MONTH(F1297)&lt;9)),(NETWORKDAYS(E1297,F1297,Lister!$D$7:$D$13)-P1297)*N1297/NETWORKDAYS(Lister!$D$20,Lister!$E$20,Lister!$D$7:$D$13),IF(AND(MONTH(E1297)=7,MONTH(F1297)=8),(NETWORKDAYS(Lister!$D$20,F1297,Lister!$D$7:$D$13)-P1297)*N1297/NETWORKDAYS(Lister!$D$20,Lister!$E$20,Lister!$D$7:$D$13),IF(AND(MONTH(E1297)=7,MONTH(F1297)=7),0)))),0),"")</f>
        <v/>
      </c>
      <c r="S1297" s="31" t="str">
        <f t="shared" si="136"/>
        <v/>
      </c>
      <c r="T1297" s="31" t="str">
        <f t="shared" si="137"/>
        <v/>
      </c>
      <c r="U1297" s="51" t="str">
        <f t="shared" si="138"/>
        <v/>
      </c>
    </row>
    <row r="1298" spans="1:21" x14ac:dyDescent="0.25">
      <c r="A1298" s="13" t="str">
        <f t="shared" si="139"/>
        <v/>
      </c>
      <c r="B1298" s="55"/>
      <c r="C1298" s="22"/>
      <c r="D1298" s="23"/>
      <c r="E1298" s="16"/>
      <c r="F1298" s="16"/>
      <c r="G1298" s="72" t="str">
        <f>IF(OR(E1298="",F1298=""),"",NETWORKDAYS(E1298,F1298,Lister!$D$7:$D$13))</f>
        <v/>
      </c>
      <c r="H1298" s="19"/>
      <c r="I1298" s="32" t="str">
        <f t="shared" si="133"/>
        <v/>
      </c>
      <c r="J1298" s="18"/>
      <c r="K1298" s="18"/>
      <c r="L1298" s="46" t="str">
        <f t="shared" si="134"/>
        <v/>
      </c>
      <c r="M1298" s="20"/>
      <c r="N1298" s="31" t="str">
        <f t="shared" si="135"/>
        <v/>
      </c>
      <c r="O1298" s="20"/>
      <c r="P1298" s="20"/>
      <c r="Q1298" s="46" t="str">
        <f>IFERROR(MAX(IF(OR(O1298="",P1298=""),"",IF(AND(AND(MONTH(E1298)&gt;=7,MONTH(E1298)&lt;8),AND(MONTH(F1298)&gt;=7,MONTH(F1298)&lt;8)),(NETWORKDAYS(E1298,F1298,Lister!$D$7:$D$13)-O1298)*N1298/NETWORKDAYS(Lister!$D$19,Lister!$E$19,Lister!$D$7:$D$13),IF(AND(AND(MONTH(E1298)&gt;=7,MONTH(E1298)&lt;8),MONTH(F1298)&gt;7),(NETWORKDAYS(E1298,Lister!$E$19,Lister!$D$7:$D$13)-O1298)*N1298/NETWORKDAYS(Lister!$D$19,Lister!$E$19,Lister!$D$7:$D$13),IF(MONTH(E1298)&gt;7,0)))),0),"")</f>
        <v/>
      </c>
      <c r="R1298" s="46" t="str">
        <f>IFERROR(MAX(IF(OR(O1298="",P1298=""),"",IF(AND(AND(MONTH(E1298)&gt;=8,MONTH(E1298)&lt;9),AND(MONTH(F1298)&gt;=8,MONTH(F1298)&lt;9)),(NETWORKDAYS(E1298,F1298,Lister!$D$7:$D$13)-P1298)*N1298/NETWORKDAYS(Lister!$D$20,Lister!$E$20,Lister!$D$7:$D$13),IF(AND(MONTH(E1298)=7,MONTH(F1298)=8),(NETWORKDAYS(Lister!$D$20,F1298,Lister!$D$7:$D$13)-P1298)*N1298/NETWORKDAYS(Lister!$D$20,Lister!$E$20,Lister!$D$7:$D$13),IF(AND(MONTH(E1298)=7,MONTH(F1298)=7),0)))),0),"")</f>
        <v/>
      </c>
      <c r="S1298" s="31" t="str">
        <f t="shared" si="136"/>
        <v/>
      </c>
      <c r="T1298" s="31" t="str">
        <f t="shared" si="137"/>
        <v/>
      </c>
      <c r="U1298" s="51" t="str">
        <f t="shared" si="138"/>
        <v/>
      </c>
    </row>
    <row r="1299" spans="1:21" x14ac:dyDescent="0.25">
      <c r="A1299" s="13" t="str">
        <f t="shared" si="139"/>
        <v/>
      </c>
      <c r="B1299" s="55"/>
      <c r="C1299" s="22"/>
      <c r="D1299" s="23"/>
      <c r="E1299" s="16"/>
      <c r="F1299" s="16"/>
      <c r="G1299" s="72" t="str">
        <f>IF(OR(E1299="",F1299=""),"",NETWORKDAYS(E1299,F1299,Lister!$D$7:$D$13))</f>
        <v/>
      </c>
      <c r="H1299" s="19"/>
      <c r="I1299" s="32" t="str">
        <f t="shared" si="133"/>
        <v/>
      </c>
      <c r="J1299" s="18"/>
      <c r="K1299" s="18"/>
      <c r="L1299" s="46" t="str">
        <f t="shared" si="134"/>
        <v/>
      </c>
      <c r="M1299" s="20"/>
      <c r="N1299" s="31" t="str">
        <f t="shared" si="135"/>
        <v/>
      </c>
      <c r="O1299" s="20"/>
      <c r="P1299" s="20"/>
      <c r="Q1299" s="46" t="str">
        <f>IFERROR(MAX(IF(OR(O1299="",P1299=""),"",IF(AND(AND(MONTH(E1299)&gt;=7,MONTH(E1299)&lt;8),AND(MONTH(F1299)&gt;=7,MONTH(F1299)&lt;8)),(NETWORKDAYS(E1299,F1299,Lister!$D$7:$D$13)-O1299)*N1299/NETWORKDAYS(Lister!$D$19,Lister!$E$19,Lister!$D$7:$D$13),IF(AND(AND(MONTH(E1299)&gt;=7,MONTH(E1299)&lt;8),MONTH(F1299)&gt;7),(NETWORKDAYS(E1299,Lister!$E$19,Lister!$D$7:$D$13)-O1299)*N1299/NETWORKDAYS(Lister!$D$19,Lister!$E$19,Lister!$D$7:$D$13),IF(MONTH(E1299)&gt;7,0)))),0),"")</f>
        <v/>
      </c>
      <c r="R1299" s="46" t="str">
        <f>IFERROR(MAX(IF(OR(O1299="",P1299=""),"",IF(AND(AND(MONTH(E1299)&gt;=8,MONTH(E1299)&lt;9),AND(MONTH(F1299)&gt;=8,MONTH(F1299)&lt;9)),(NETWORKDAYS(E1299,F1299,Lister!$D$7:$D$13)-P1299)*N1299/NETWORKDAYS(Lister!$D$20,Lister!$E$20,Lister!$D$7:$D$13),IF(AND(MONTH(E1299)=7,MONTH(F1299)=8),(NETWORKDAYS(Lister!$D$20,F1299,Lister!$D$7:$D$13)-P1299)*N1299/NETWORKDAYS(Lister!$D$20,Lister!$E$20,Lister!$D$7:$D$13),IF(AND(MONTH(E1299)=7,MONTH(F1299)=7),0)))),0),"")</f>
        <v/>
      </c>
      <c r="S1299" s="31" t="str">
        <f t="shared" si="136"/>
        <v/>
      </c>
      <c r="T1299" s="31" t="str">
        <f t="shared" si="137"/>
        <v/>
      </c>
      <c r="U1299" s="51" t="str">
        <f t="shared" si="138"/>
        <v/>
      </c>
    </row>
    <row r="1300" spans="1:21" x14ac:dyDescent="0.25">
      <c r="A1300" s="13" t="str">
        <f t="shared" si="139"/>
        <v/>
      </c>
      <c r="B1300" s="55"/>
      <c r="C1300" s="22"/>
      <c r="D1300" s="23"/>
      <c r="E1300" s="16"/>
      <c r="F1300" s="16"/>
      <c r="G1300" s="72" t="str">
        <f>IF(OR(E1300="",F1300=""),"",NETWORKDAYS(E1300,F1300,Lister!$D$7:$D$13))</f>
        <v/>
      </c>
      <c r="H1300" s="19"/>
      <c r="I1300" s="32" t="str">
        <f t="shared" si="133"/>
        <v/>
      </c>
      <c r="J1300" s="18"/>
      <c r="K1300" s="18"/>
      <c r="L1300" s="46" t="str">
        <f t="shared" si="134"/>
        <v/>
      </c>
      <c r="M1300" s="20"/>
      <c r="N1300" s="31" t="str">
        <f t="shared" si="135"/>
        <v/>
      </c>
      <c r="O1300" s="20"/>
      <c r="P1300" s="20"/>
      <c r="Q1300" s="46" t="str">
        <f>IFERROR(MAX(IF(OR(O1300="",P1300=""),"",IF(AND(AND(MONTH(E1300)&gt;=7,MONTH(E1300)&lt;8),AND(MONTH(F1300)&gt;=7,MONTH(F1300)&lt;8)),(NETWORKDAYS(E1300,F1300,Lister!$D$7:$D$13)-O1300)*N1300/NETWORKDAYS(Lister!$D$19,Lister!$E$19,Lister!$D$7:$D$13),IF(AND(AND(MONTH(E1300)&gt;=7,MONTH(E1300)&lt;8),MONTH(F1300)&gt;7),(NETWORKDAYS(E1300,Lister!$E$19,Lister!$D$7:$D$13)-O1300)*N1300/NETWORKDAYS(Lister!$D$19,Lister!$E$19,Lister!$D$7:$D$13),IF(MONTH(E1300)&gt;7,0)))),0),"")</f>
        <v/>
      </c>
      <c r="R1300" s="46" t="str">
        <f>IFERROR(MAX(IF(OR(O1300="",P1300=""),"",IF(AND(AND(MONTH(E1300)&gt;=8,MONTH(E1300)&lt;9),AND(MONTH(F1300)&gt;=8,MONTH(F1300)&lt;9)),(NETWORKDAYS(E1300,F1300,Lister!$D$7:$D$13)-P1300)*N1300/NETWORKDAYS(Lister!$D$20,Lister!$E$20,Lister!$D$7:$D$13),IF(AND(MONTH(E1300)=7,MONTH(F1300)=8),(NETWORKDAYS(Lister!$D$20,F1300,Lister!$D$7:$D$13)-P1300)*N1300/NETWORKDAYS(Lister!$D$20,Lister!$E$20,Lister!$D$7:$D$13),IF(AND(MONTH(E1300)=7,MONTH(F1300)=7),0)))),0),"")</f>
        <v/>
      </c>
      <c r="S1300" s="31" t="str">
        <f t="shared" si="136"/>
        <v/>
      </c>
      <c r="T1300" s="31" t="str">
        <f t="shared" si="137"/>
        <v/>
      </c>
      <c r="U1300" s="51" t="str">
        <f t="shared" si="138"/>
        <v/>
      </c>
    </row>
    <row r="1301" spans="1:21" x14ac:dyDescent="0.25">
      <c r="A1301" s="13" t="str">
        <f t="shared" si="139"/>
        <v/>
      </c>
      <c r="B1301" s="55"/>
      <c r="C1301" s="22"/>
      <c r="D1301" s="23"/>
      <c r="E1301" s="16"/>
      <c r="F1301" s="16"/>
      <c r="G1301" s="72" t="str">
        <f>IF(OR(E1301="",F1301=""),"",NETWORKDAYS(E1301,F1301,Lister!$D$7:$D$13))</f>
        <v/>
      </c>
      <c r="H1301" s="19"/>
      <c r="I1301" s="32" t="str">
        <f t="shared" ref="I1301:I1364" si="140">IF(H1301="","",IF(H1301="Funktionær",0.75,IF(H1301="Ikke-funktionær",0.9,IF(H1301="Elev/lærling",0.9))))</f>
        <v/>
      </c>
      <c r="J1301" s="18"/>
      <c r="K1301" s="18"/>
      <c r="L1301" s="46" t="str">
        <f t="shared" ref="L1301:L1364" si="141">IF(J1301="","",J1301-K1301)</f>
        <v/>
      </c>
      <c r="M1301" s="20"/>
      <c r="N1301" s="31" t="str">
        <f t="shared" ref="N1301:N1364" si="142">IF(B1301="","",IF(L1301*I1301&gt;30000*IF(M1301&gt;37,37,M1301)/37,30000*IF(M1301&gt;37,37,M1301)/37,L1301*I1301))</f>
        <v/>
      </c>
      <c r="O1301" s="20"/>
      <c r="P1301" s="20"/>
      <c r="Q1301" s="46" t="str">
        <f>IFERROR(MAX(IF(OR(O1301="",P1301=""),"",IF(AND(AND(MONTH(E1301)&gt;=7,MONTH(E1301)&lt;8),AND(MONTH(F1301)&gt;=7,MONTH(F1301)&lt;8)),(NETWORKDAYS(E1301,F1301,Lister!$D$7:$D$13)-O1301)*N1301/NETWORKDAYS(Lister!$D$19,Lister!$E$19,Lister!$D$7:$D$13),IF(AND(AND(MONTH(E1301)&gt;=7,MONTH(E1301)&lt;8),MONTH(F1301)&gt;7),(NETWORKDAYS(E1301,Lister!$E$19,Lister!$D$7:$D$13)-O1301)*N1301/NETWORKDAYS(Lister!$D$19,Lister!$E$19,Lister!$D$7:$D$13),IF(MONTH(E1301)&gt;7,0)))),0),"")</f>
        <v/>
      </c>
      <c r="R1301" s="46" t="str">
        <f>IFERROR(MAX(IF(OR(O1301="",P1301=""),"",IF(AND(AND(MONTH(E1301)&gt;=8,MONTH(E1301)&lt;9),AND(MONTH(F1301)&gt;=8,MONTH(F1301)&lt;9)),(NETWORKDAYS(E1301,F1301,Lister!$D$7:$D$13)-P1301)*N1301/NETWORKDAYS(Lister!$D$20,Lister!$E$20,Lister!$D$7:$D$13),IF(AND(MONTH(E1301)=7,MONTH(F1301)=8),(NETWORKDAYS(Lister!$D$20,F1301,Lister!$D$7:$D$13)-P1301)*N1301/NETWORKDAYS(Lister!$D$20,Lister!$E$20,Lister!$D$7:$D$13),IF(AND(MONTH(E1301)=7,MONTH(F1301)=7),0)))),0),"")</f>
        <v/>
      </c>
      <c r="S1301" s="31" t="str">
        <f t="shared" ref="S1301:S1364" si="143">IFERROR(Q1301+R1301,"")</f>
        <v/>
      </c>
      <c r="T1301" s="31" t="str">
        <f t="shared" ref="T1301:T1364" si="144">IFERROR(21/31*N1301,"")</f>
        <v/>
      </c>
      <c r="U1301" s="51" t="str">
        <f t="shared" ref="U1301:U1364" si="145">IFERROR(MAX(IF(AND(ISNUMBER(Q1301),ISNUMBER(R1301)),IF(S1301-T1301&gt;N1301,N1301,S1301-T1301),""),0),"")</f>
        <v/>
      </c>
    </row>
    <row r="1302" spans="1:21" x14ac:dyDescent="0.25">
      <c r="A1302" s="13" t="str">
        <f t="shared" ref="A1302:A1365" si="146">IF(B1302="","",A1301+1)</f>
        <v/>
      </c>
      <c r="B1302" s="55"/>
      <c r="C1302" s="22"/>
      <c r="D1302" s="23"/>
      <c r="E1302" s="16"/>
      <c r="F1302" s="16"/>
      <c r="G1302" s="72" t="str">
        <f>IF(OR(E1302="",F1302=""),"",NETWORKDAYS(E1302,F1302,Lister!$D$7:$D$13))</f>
        <v/>
      </c>
      <c r="H1302" s="19"/>
      <c r="I1302" s="32" t="str">
        <f t="shared" si="140"/>
        <v/>
      </c>
      <c r="J1302" s="18"/>
      <c r="K1302" s="18"/>
      <c r="L1302" s="46" t="str">
        <f t="shared" si="141"/>
        <v/>
      </c>
      <c r="M1302" s="20"/>
      <c r="N1302" s="31" t="str">
        <f t="shared" si="142"/>
        <v/>
      </c>
      <c r="O1302" s="20"/>
      <c r="P1302" s="20"/>
      <c r="Q1302" s="46" t="str">
        <f>IFERROR(MAX(IF(OR(O1302="",P1302=""),"",IF(AND(AND(MONTH(E1302)&gt;=7,MONTH(E1302)&lt;8),AND(MONTH(F1302)&gt;=7,MONTH(F1302)&lt;8)),(NETWORKDAYS(E1302,F1302,Lister!$D$7:$D$13)-O1302)*N1302/NETWORKDAYS(Lister!$D$19,Lister!$E$19,Lister!$D$7:$D$13),IF(AND(AND(MONTH(E1302)&gt;=7,MONTH(E1302)&lt;8),MONTH(F1302)&gt;7),(NETWORKDAYS(E1302,Lister!$E$19,Lister!$D$7:$D$13)-O1302)*N1302/NETWORKDAYS(Lister!$D$19,Lister!$E$19,Lister!$D$7:$D$13),IF(MONTH(E1302)&gt;7,0)))),0),"")</f>
        <v/>
      </c>
      <c r="R1302" s="46" t="str">
        <f>IFERROR(MAX(IF(OR(O1302="",P1302=""),"",IF(AND(AND(MONTH(E1302)&gt;=8,MONTH(E1302)&lt;9),AND(MONTH(F1302)&gt;=8,MONTH(F1302)&lt;9)),(NETWORKDAYS(E1302,F1302,Lister!$D$7:$D$13)-P1302)*N1302/NETWORKDAYS(Lister!$D$20,Lister!$E$20,Lister!$D$7:$D$13),IF(AND(MONTH(E1302)=7,MONTH(F1302)=8),(NETWORKDAYS(Lister!$D$20,F1302,Lister!$D$7:$D$13)-P1302)*N1302/NETWORKDAYS(Lister!$D$20,Lister!$E$20,Lister!$D$7:$D$13),IF(AND(MONTH(E1302)=7,MONTH(F1302)=7),0)))),0),"")</f>
        <v/>
      </c>
      <c r="S1302" s="31" t="str">
        <f t="shared" si="143"/>
        <v/>
      </c>
      <c r="T1302" s="31" t="str">
        <f t="shared" si="144"/>
        <v/>
      </c>
      <c r="U1302" s="51" t="str">
        <f t="shared" si="145"/>
        <v/>
      </c>
    </row>
    <row r="1303" spans="1:21" x14ac:dyDescent="0.25">
      <c r="A1303" s="13" t="str">
        <f t="shared" si="146"/>
        <v/>
      </c>
      <c r="B1303" s="55"/>
      <c r="C1303" s="22"/>
      <c r="D1303" s="23"/>
      <c r="E1303" s="16"/>
      <c r="F1303" s="16"/>
      <c r="G1303" s="72" t="str">
        <f>IF(OR(E1303="",F1303=""),"",NETWORKDAYS(E1303,F1303,Lister!$D$7:$D$13))</f>
        <v/>
      </c>
      <c r="H1303" s="19"/>
      <c r="I1303" s="32" t="str">
        <f t="shared" si="140"/>
        <v/>
      </c>
      <c r="J1303" s="18"/>
      <c r="K1303" s="18"/>
      <c r="L1303" s="46" t="str">
        <f t="shared" si="141"/>
        <v/>
      </c>
      <c r="M1303" s="20"/>
      <c r="N1303" s="31" t="str">
        <f t="shared" si="142"/>
        <v/>
      </c>
      <c r="O1303" s="20"/>
      <c r="P1303" s="20"/>
      <c r="Q1303" s="46" t="str">
        <f>IFERROR(MAX(IF(OR(O1303="",P1303=""),"",IF(AND(AND(MONTH(E1303)&gt;=7,MONTH(E1303)&lt;8),AND(MONTH(F1303)&gt;=7,MONTH(F1303)&lt;8)),(NETWORKDAYS(E1303,F1303,Lister!$D$7:$D$13)-O1303)*N1303/NETWORKDAYS(Lister!$D$19,Lister!$E$19,Lister!$D$7:$D$13),IF(AND(AND(MONTH(E1303)&gt;=7,MONTH(E1303)&lt;8),MONTH(F1303)&gt;7),(NETWORKDAYS(E1303,Lister!$E$19,Lister!$D$7:$D$13)-O1303)*N1303/NETWORKDAYS(Lister!$D$19,Lister!$E$19,Lister!$D$7:$D$13),IF(MONTH(E1303)&gt;7,0)))),0),"")</f>
        <v/>
      </c>
      <c r="R1303" s="46" t="str">
        <f>IFERROR(MAX(IF(OR(O1303="",P1303=""),"",IF(AND(AND(MONTH(E1303)&gt;=8,MONTH(E1303)&lt;9),AND(MONTH(F1303)&gt;=8,MONTH(F1303)&lt;9)),(NETWORKDAYS(E1303,F1303,Lister!$D$7:$D$13)-P1303)*N1303/NETWORKDAYS(Lister!$D$20,Lister!$E$20,Lister!$D$7:$D$13),IF(AND(MONTH(E1303)=7,MONTH(F1303)=8),(NETWORKDAYS(Lister!$D$20,F1303,Lister!$D$7:$D$13)-P1303)*N1303/NETWORKDAYS(Lister!$D$20,Lister!$E$20,Lister!$D$7:$D$13),IF(AND(MONTH(E1303)=7,MONTH(F1303)=7),0)))),0),"")</f>
        <v/>
      </c>
      <c r="S1303" s="31" t="str">
        <f t="shared" si="143"/>
        <v/>
      </c>
      <c r="T1303" s="31" t="str">
        <f t="shared" si="144"/>
        <v/>
      </c>
      <c r="U1303" s="51" t="str">
        <f t="shared" si="145"/>
        <v/>
      </c>
    </row>
    <row r="1304" spans="1:21" x14ac:dyDescent="0.25">
      <c r="A1304" s="13" t="str">
        <f t="shared" si="146"/>
        <v/>
      </c>
      <c r="B1304" s="55"/>
      <c r="C1304" s="22"/>
      <c r="D1304" s="23"/>
      <c r="E1304" s="16"/>
      <c r="F1304" s="16"/>
      <c r="G1304" s="72" t="str">
        <f>IF(OR(E1304="",F1304=""),"",NETWORKDAYS(E1304,F1304,Lister!$D$7:$D$13))</f>
        <v/>
      </c>
      <c r="H1304" s="19"/>
      <c r="I1304" s="32" t="str">
        <f t="shared" si="140"/>
        <v/>
      </c>
      <c r="J1304" s="18"/>
      <c r="K1304" s="18"/>
      <c r="L1304" s="46" t="str">
        <f t="shared" si="141"/>
        <v/>
      </c>
      <c r="M1304" s="20"/>
      <c r="N1304" s="31" t="str">
        <f t="shared" si="142"/>
        <v/>
      </c>
      <c r="O1304" s="20"/>
      <c r="P1304" s="20"/>
      <c r="Q1304" s="46" t="str">
        <f>IFERROR(MAX(IF(OR(O1304="",P1304=""),"",IF(AND(AND(MONTH(E1304)&gt;=7,MONTH(E1304)&lt;8),AND(MONTH(F1304)&gt;=7,MONTH(F1304)&lt;8)),(NETWORKDAYS(E1304,F1304,Lister!$D$7:$D$13)-O1304)*N1304/NETWORKDAYS(Lister!$D$19,Lister!$E$19,Lister!$D$7:$D$13),IF(AND(AND(MONTH(E1304)&gt;=7,MONTH(E1304)&lt;8),MONTH(F1304)&gt;7),(NETWORKDAYS(E1304,Lister!$E$19,Lister!$D$7:$D$13)-O1304)*N1304/NETWORKDAYS(Lister!$D$19,Lister!$E$19,Lister!$D$7:$D$13),IF(MONTH(E1304)&gt;7,0)))),0),"")</f>
        <v/>
      </c>
      <c r="R1304" s="46" t="str">
        <f>IFERROR(MAX(IF(OR(O1304="",P1304=""),"",IF(AND(AND(MONTH(E1304)&gt;=8,MONTH(E1304)&lt;9),AND(MONTH(F1304)&gt;=8,MONTH(F1304)&lt;9)),(NETWORKDAYS(E1304,F1304,Lister!$D$7:$D$13)-P1304)*N1304/NETWORKDAYS(Lister!$D$20,Lister!$E$20,Lister!$D$7:$D$13),IF(AND(MONTH(E1304)=7,MONTH(F1304)=8),(NETWORKDAYS(Lister!$D$20,F1304,Lister!$D$7:$D$13)-P1304)*N1304/NETWORKDAYS(Lister!$D$20,Lister!$E$20,Lister!$D$7:$D$13),IF(AND(MONTH(E1304)=7,MONTH(F1304)=7),0)))),0),"")</f>
        <v/>
      </c>
      <c r="S1304" s="31" t="str">
        <f t="shared" si="143"/>
        <v/>
      </c>
      <c r="T1304" s="31" t="str">
        <f t="shared" si="144"/>
        <v/>
      </c>
      <c r="U1304" s="51" t="str">
        <f t="shared" si="145"/>
        <v/>
      </c>
    </row>
    <row r="1305" spans="1:21" x14ac:dyDescent="0.25">
      <c r="A1305" s="13" t="str">
        <f t="shared" si="146"/>
        <v/>
      </c>
      <c r="B1305" s="55"/>
      <c r="C1305" s="22"/>
      <c r="D1305" s="23"/>
      <c r="E1305" s="16"/>
      <c r="F1305" s="16"/>
      <c r="G1305" s="72" t="str">
        <f>IF(OR(E1305="",F1305=""),"",NETWORKDAYS(E1305,F1305,Lister!$D$7:$D$13))</f>
        <v/>
      </c>
      <c r="H1305" s="19"/>
      <c r="I1305" s="32" t="str">
        <f t="shared" si="140"/>
        <v/>
      </c>
      <c r="J1305" s="18"/>
      <c r="K1305" s="18"/>
      <c r="L1305" s="46" t="str">
        <f t="shared" si="141"/>
        <v/>
      </c>
      <c r="M1305" s="20"/>
      <c r="N1305" s="31" t="str">
        <f t="shared" si="142"/>
        <v/>
      </c>
      <c r="O1305" s="20"/>
      <c r="P1305" s="20"/>
      <c r="Q1305" s="46" t="str">
        <f>IFERROR(MAX(IF(OR(O1305="",P1305=""),"",IF(AND(AND(MONTH(E1305)&gt;=7,MONTH(E1305)&lt;8),AND(MONTH(F1305)&gt;=7,MONTH(F1305)&lt;8)),(NETWORKDAYS(E1305,F1305,Lister!$D$7:$D$13)-O1305)*N1305/NETWORKDAYS(Lister!$D$19,Lister!$E$19,Lister!$D$7:$D$13),IF(AND(AND(MONTH(E1305)&gt;=7,MONTH(E1305)&lt;8),MONTH(F1305)&gt;7),(NETWORKDAYS(E1305,Lister!$E$19,Lister!$D$7:$D$13)-O1305)*N1305/NETWORKDAYS(Lister!$D$19,Lister!$E$19,Lister!$D$7:$D$13),IF(MONTH(E1305)&gt;7,0)))),0),"")</f>
        <v/>
      </c>
      <c r="R1305" s="46" t="str">
        <f>IFERROR(MAX(IF(OR(O1305="",P1305=""),"",IF(AND(AND(MONTH(E1305)&gt;=8,MONTH(E1305)&lt;9),AND(MONTH(F1305)&gt;=8,MONTH(F1305)&lt;9)),(NETWORKDAYS(E1305,F1305,Lister!$D$7:$D$13)-P1305)*N1305/NETWORKDAYS(Lister!$D$20,Lister!$E$20,Lister!$D$7:$D$13),IF(AND(MONTH(E1305)=7,MONTH(F1305)=8),(NETWORKDAYS(Lister!$D$20,F1305,Lister!$D$7:$D$13)-P1305)*N1305/NETWORKDAYS(Lister!$D$20,Lister!$E$20,Lister!$D$7:$D$13),IF(AND(MONTH(E1305)=7,MONTH(F1305)=7),0)))),0),"")</f>
        <v/>
      </c>
      <c r="S1305" s="31" t="str">
        <f t="shared" si="143"/>
        <v/>
      </c>
      <c r="T1305" s="31" t="str">
        <f t="shared" si="144"/>
        <v/>
      </c>
      <c r="U1305" s="51" t="str">
        <f t="shared" si="145"/>
        <v/>
      </c>
    </row>
    <row r="1306" spans="1:21" x14ac:dyDescent="0.25">
      <c r="A1306" s="13" t="str">
        <f t="shared" si="146"/>
        <v/>
      </c>
      <c r="B1306" s="55"/>
      <c r="C1306" s="22"/>
      <c r="D1306" s="23"/>
      <c r="E1306" s="16"/>
      <c r="F1306" s="16"/>
      <c r="G1306" s="72" t="str">
        <f>IF(OR(E1306="",F1306=""),"",NETWORKDAYS(E1306,F1306,Lister!$D$7:$D$13))</f>
        <v/>
      </c>
      <c r="H1306" s="19"/>
      <c r="I1306" s="32" t="str">
        <f t="shared" si="140"/>
        <v/>
      </c>
      <c r="J1306" s="18"/>
      <c r="K1306" s="18"/>
      <c r="L1306" s="46" t="str">
        <f t="shared" si="141"/>
        <v/>
      </c>
      <c r="M1306" s="20"/>
      <c r="N1306" s="31" t="str">
        <f t="shared" si="142"/>
        <v/>
      </c>
      <c r="O1306" s="20"/>
      <c r="P1306" s="20"/>
      <c r="Q1306" s="46" t="str">
        <f>IFERROR(MAX(IF(OR(O1306="",P1306=""),"",IF(AND(AND(MONTH(E1306)&gt;=7,MONTH(E1306)&lt;8),AND(MONTH(F1306)&gt;=7,MONTH(F1306)&lt;8)),(NETWORKDAYS(E1306,F1306,Lister!$D$7:$D$13)-O1306)*N1306/NETWORKDAYS(Lister!$D$19,Lister!$E$19,Lister!$D$7:$D$13),IF(AND(AND(MONTH(E1306)&gt;=7,MONTH(E1306)&lt;8),MONTH(F1306)&gt;7),(NETWORKDAYS(E1306,Lister!$E$19,Lister!$D$7:$D$13)-O1306)*N1306/NETWORKDAYS(Lister!$D$19,Lister!$E$19,Lister!$D$7:$D$13),IF(MONTH(E1306)&gt;7,0)))),0),"")</f>
        <v/>
      </c>
      <c r="R1306" s="46" t="str">
        <f>IFERROR(MAX(IF(OR(O1306="",P1306=""),"",IF(AND(AND(MONTH(E1306)&gt;=8,MONTH(E1306)&lt;9),AND(MONTH(F1306)&gt;=8,MONTH(F1306)&lt;9)),(NETWORKDAYS(E1306,F1306,Lister!$D$7:$D$13)-P1306)*N1306/NETWORKDAYS(Lister!$D$20,Lister!$E$20,Lister!$D$7:$D$13),IF(AND(MONTH(E1306)=7,MONTH(F1306)=8),(NETWORKDAYS(Lister!$D$20,F1306,Lister!$D$7:$D$13)-P1306)*N1306/NETWORKDAYS(Lister!$D$20,Lister!$E$20,Lister!$D$7:$D$13),IF(AND(MONTH(E1306)=7,MONTH(F1306)=7),0)))),0),"")</f>
        <v/>
      </c>
      <c r="S1306" s="31" t="str">
        <f t="shared" si="143"/>
        <v/>
      </c>
      <c r="T1306" s="31" t="str">
        <f t="shared" si="144"/>
        <v/>
      </c>
      <c r="U1306" s="51" t="str">
        <f t="shared" si="145"/>
        <v/>
      </c>
    </row>
    <row r="1307" spans="1:21" x14ac:dyDescent="0.25">
      <c r="A1307" s="13" t="str">
        <f t="shared" si="146"/>
        <v/>
      </c>
      <c r="B1307" s="55"/>
      <c r="C1307" s="22"/>
      <c r="D1307" s="23"/>
      <c r="E1307" s="16"/>
      <c r="F1307" s="16"/>
      <c r="G1307" s="72" t="str">
        <f>IF(OR(E1307="",F1307=""),"",NETWORKDAYS(E1307,F1307,Lister!$D$7:$D$13))</f>
        <v/>
      </c>
      <c r="H1307" s="19"/>
      <c r="I1307" s="32" t="str">
        <f t="shared" si="140"/>
        <v/>
      </c>
      <c r="J1307" s="18"/>
      <c r="K1307" s="18"/>
      <c r="L1307" s="46" t="str">
        <f t="shared" si="141"/>
        <v/>
      </c>
      <c r="M1307" s="20"/>
      <c r="N1307" s="31" t="str">
        <f t="shared" si="142"/>
        <v/>
      </c>
      <c r="O1307" s="20"/>
      <c r="P1307" s="20"/>
      <c r="Q1307" s="46" t="str">
        <f>IFERROR(MAX(IF(OR(O1307="",P1307=""),"",IF(AND(AND(MONTH(E1307)&gt;=7,MONTH(E1307)&lt;8),AND(MONTH(F1307)&gt;=7,MONTH(F1307)&lt;8)),(NETWORKDAYS(E1307,F1307,Lister!$D$7:$D$13)-O1307)*N1307/NETWORKDAYS(Lister!$D$19,Lister!$E$19,Lister!$D$7:$D$13),IF(AND(AND(MONTH(E1307)&gt;=7,MONTH(E1307)&lt;8),MONTH(F1307)&gt;7),(NETWORKDAYS(E1307,Lister!$E$19,Lister!$D$7:$D$13)-O1307)*N1307/NETWORKDAYS(Lister!$D$19,Lister!$E$19,Lister!$D$7:$D$13),IF(MONTH(E1307)&gt;7,0)))),0),"")</f>
        <v/>
      </c>
      <c r="R1307" s="46" t="str">
        <f>IFERROR(MAX(IF(OR(O1307="",P1307=""),"",IF(AND(AND(MONTH(E1307)&gt;=8,MONTH(E1307)&lt;9),AND(MONTH(F1307)&gt;=8,MONTH(F1307)&lt;9)),(NETWORKDAYS(E1307,F1307,Lister!$D$7:$D$13)-P1307)*N1307/NETWORKDAYS(Lister!$D$20,Lister!$E$20,Lister!$D$7:$D$13),IF(AND(MONTH(E1307)=7,MONTH(F1307)=8),(NETWORKDAYS(Lister!$D$20,F1307,Lister!$D$7:$D$13)-P1307)*N1307/NETWORKDAYS(Lister!$D$20,Lister!$E$20,Lister!$D$7:$D$13),IF(AND(MONTH(E1307)=7,MONTH(F1307)=7),0)))),0),"")</f>
        <v/>
      </c>
      <c r="S1307" s="31" t="str">
        <f t="shared" si="143"/>
        <v/>
      </c>
      <c r="T1307" s="31" t="str">
        <f t="shared" si="144"/>
        <v/>
      </c>
      <c r="U1307" s="51" t="str">
        <f t="shared" si="145"/>
        <v/>
      </c>
    </row>
    <row r="1308" spans="1:21" x14ac:dyDescent="0.25">
      <c r="A1308" s="13" t="str">
        <f t="shared" si="146"/>
        <v/>
      </c>
      <c r="B1308" s="55"/>
      <c r="C1308" s="22"/>
      <c r="D1308" s="23"/>
      <c r="E1308" s="16"/>
      <c r="F1308" s="16"/>
      <c r="G1308" s="72" t="str">
        <f>IF(OR(E1308="",F1308=""),"",NETWORKDAYS(E1308,F1308,Lister!$D$7:$D$13))</f>
        <v/>
      </c>
      <c r="H1308" s="19"/>
      <c r="I1308" s="32" t="str">
        <f t="shared" si="140"/>
        <v/>
      </c>
      <c r="J1308" s="18"/>
      <c r="K1308" s="18"/>
      <c r="L1308" s="46" t="str">
        <f t="shared" si="141"/>
        <v/>
      </c>
      <c r="M1308" s="20"/>
      <c r="N1308" s="31" t="str">
        <f t="shared" si="142"/>
        <v/>
      </c>
      <c r="O1308" s="20"/>
      <c r="P1308" s="20"/>
      <c r="Q1308" s="46" t="str">
        <f>IFERROR(MAX(IF(OR(O1308="",P1308=""),"",IF(AND(AND(MONTH(E1308)&gt;=7,MONTH(E1308)&lt;8),AND(MONTH(F1308)&gt;=7,MONTH(F1308)&lt;8)),(NETWORKDAYS(E1308,F1308,Lister!$D$7:$D$13)-O1308)*N1308/NETWORKDAYS(Lister!$D$19,Lister!$E$19,Lister!$D$7:$D$13),IF(AND(AND(MONTH(E1308)&gt;=7,MONTH(E1308)&lt;8),MONTH(F1308)&gt;7),(NETWORKDAYS(E1308,Lister!$E$19,Lister!$D$7:$D$13)-O1308)*N1308/NETWORKDAYS(Lister!$D$19,Lister!$E$19,Lister!$D$7:$D$13),IF(MONTH(E1308)&gt;7,0)))),0),"")</f>
        <v/>
      </c>
      <c r="R1308" s="46" t="str">
        <f>IFERROR(MAX(IF(OR(O1308="",P1308=""),"",IF(AND(AND(MONTH(E1308)&gt;=8,MONTH(E1308)&lt;9),AND(MONTH(F1308)&gt;=8,MONTH(F1308)&lt;9)),(NETWORKDAYS(E1308,F1308,Lister!$D$7:$D$13)-P1308)*N1308/NETWORKDAYS(Lister!$D$20,Lister!$E$20,Lister!$D$7:$D$13),IF(AND(MONTH(E1308)=7,MONTH(F1308)=8),(NETWORKDAYS(Lister!$D$20,F1308,Lister!$D$7:$D$13)-P1308)*N1308/NETWORKDAYS(Lister!$D$20,Lister!$E$20,Lister!$D$7:$D$13),IF(AND(MONTH(E1308)=7,MONTH(F1308)=7),0)))),0),"")</f>
        <v/>
      </c>
      <c r="S1308" s="31" t="str">
        <f t="shared" si="143"/>
        <v/>
      </c>
      <c r="T1308" s="31" t="str">
        <f t="shared" si="144"/>
        <v/>
      </c>
      <c r="U1308" s="51" t="str">
        <f t="shared" si="145"/>
        <v/>
      </c>
    </row>
    <row r="1309" spans="1:21" x14ac:dyDescent="0.25">
      <c r="A1309" s="13" t="str">
        <f t="shared" si="146"/>
        <v/>
      </c>
      <c r="B1309" s="55"/>
      <c r="C1309" s="22"/>
      <c r="D1309" s="23"/>
      <c r="E1309" s="16"/>
      <c r="F1309" s="16"/>
      <c r="G1309" s="72" t="str">
        <f>IF(OR(E1309="",F1309=""),"",NETWORKDAYS(E1309,F1309,Lister!$D$7:$D$13))</f>
        <v/>
      </c>
      <c r="H1309" s="19"/>
      <c r="I1309" s="32" t="str">
        <f t="shared" si="140"/>
        <v/>
      </c>
      <c r="J1309" s="18"/>
      <c r="K1309" s="18"/>
      <c r="L1309" s="46" t="str">
        <f t="shared" si="141"/>
        <v/>
      </c>
      <c r="M1309" s="20"/>
      <c r="N1309" s="31" t="str">
        <f t="shared" si="142"/>
        <v/>
      </c>
      <c r="O1309" s="20"/>
      <c r="P1309" s="20"/>
      <c r="Q1309" s="46" t="str">
        <f>IFERROR(MAX(IF(OR(O1309="",P1309=""),"",IF(AND(AND(MONTH(E1309)&gt;=7,MONTH(E1309)&lt;8),AND(MONTH(F1309)&gt;=7,MONTH(F1309)&lt;8)),(NETWORKDAYS(E1309,F1309,Lister!$D$7:$D$13)-O1309)*N1309/NETWORKDAYS(Lister!$D$19,Lister!$E$19,Lister!$D$7:$D$13),IF(AND(AND(MONTH(E1309)&gt;=7,MONTH(E1309)&lt;8),MONTH(F1309)&gt;7),(NETWORKDAYS(E1309,Lister!$E$19,Lister!$D$7:$D$13)-O1309)*N1309/NETWORKDAYS(Lister!$D$19,Lister!$E$19,Lister!$D$7:$D$13),IF(MONTH(E1309)&gt;7,0)))),0),"")</f>
        <v/>
      </c>
      <c r="R1309" s="46" t="str">
        <f>IFERROR(MAX(IF(OR(O1309="",P1309=""),"",IF(AND(AND(MONTH(E1309)&gt;=8,MONTH(E1309)&lt;9),AND(MONTH(F1309)&gt;=8,MONTH(F1309)&lt;9)),(NETWORKDAYS(E1309,F1309,Lister!$D$7:$D$13)-P1309)*N1309/NETWORKDAYS(Lister!$D$20,Lister!$E$20,Lister!$D$7:$D$13),IF(AND(MONTH(E1309)=7,MONTH(F1309)=8),(NETWORKDAYS(Lister!$D$20,F1309,Lister!$D$7:$D$13)-P1309)*N1309/NETWORKDAYS(Lister!$D$20,Lister!$E$20,Lister!$D$7:$D$13),IF(AND(MONTH(E1309)=7,MONTH(F1309)=7),0)))),0),"")</f>
        <v/>
      </c>
      <c r="S1309" s="31" t="str">
        <f t="shared" si="143"/>
        <v/>
      </c>
      <c r="T1309" s="31" t="str">
        <f t="shared" si="144"/>
        <v/>
      </c>
      <c r="U1309" s="51" t="str">
        <f t="shared" si="145"/>
        <v/>
      </c>
    </row>
    <row r="1310" spans="1:21" x14ac:dyDescent="0.25">
      <c r="A1310" s="13" t="str">
        <f t="shared" si="146"/>
        <v/>
      </c>
      <c r="B1310" s="55"/>
      <c r="C1310" s="22"/>
      <c r="D1310" s="23"/>
      <c r="E1310" s="16"/>
      <c r="F1310" s="16"/>
      <c r="G1310" s="72" t="str">
        <f>IF(OR(E1310="",F1310=""),"",NETWORKDAYS(E1310,F1310,Lister!$D$7:$D$13))</f>
        <v/>
      </c>
      <c r="H1310" s="19"/>
      <c r="I1310" s="32" t="str">
        <f t="shared" si="140"/>
        <v/>
      </c>
      <c r="J1310" s="18"/>
      <c r="K1310" s="18"/>
      <c r="L1310" s="46" t="str">
        <f t="shared" si="141"/>
        <v/>
      </c>
      <c r="M1310" s="20"/>
      <c r="N1310" s="31" t="str">
        <f t="shared" si="142"/>
        <v/>
      </c>
      <c r="O1310" s="20"/>
      <c r="P1310" s="20"/>
      <c r="Q1310" s="46" t="str">
        <f>IFERROR(MAX(IF(OR(O1310="",P1310=""),"",IF(AND(AND(MONTH(E1310)&gt;=7,MONTH(E1310)&lt;8),AND(MONTH(F1310)&gt;=7,MONTH(F1310)&lt;8)),(NETWORKDAYS(E1310,F1310,Lister!$D$7:$D$13)-O1310)*N1310/NETWORKDAYS(Lister!$D$19,Lister!$E$19,Lister!$D$7:$D$13),IF(AND(AND(MONTH(E1310)&gt;=7,MONTH(E1310)&lt;8),MONTH(F1310)&gt;7),(NETWORKDAYS(E1310,Lister!$E$19,Lister!$D$7:$D$13)-O1310)*N1310/NETWORKDAYS(Lister!$D$19,Lister!$E$19,Lister!$D$7:$D$13),IF(MONTH(E1310)&gt;7,0)))),0),"")</f>
        <v/>
      </c>
      <c r="R1310" s="46" t="str">
        <f>IFERROR(MAX(IF(OR(O1310="",P1310=""),"",IF(AND(AND(MONTH(E1310)&gt;=8,MONTH(E1310)&lt;9),AND(MONTH(F1310)&gt;=8,MONTH(F1310)&lt;9)),(NETWORKDAYS(E1310,F1310,Lister!$D$7:$D$13)-P1310)*N1310/NETWORKDAYS(Lister!$D$20,Lister!$E$20,Lister!$D$7:$D$13),IF(AND(MONTH(E1310)=7,MONTH(F1310)=8),(NETWORKDAYS(Lister!$D$20,F1310,Lister!$D$7:$D$13)-P1310)*N1310/NETWORKDAYS(Lister!$D$20,Lister!$E$20,Lister!$D$7:$D$13),IF(AND(MONTH(E1310)=7,MONTH(F1310)=7),0)))),0),"")</f>
        <v/>
      </c>
      <c r="S1310" s="31" t="str">
        <f t="shared" si="143"/>
        <v/>
      </c>
      <c r="T1310" s="31" t="str">
        <f t="shared" si="144"/>
        <v/>
      </c>
      <c r="U1310" s="51" t="str">
        <f t="shared" si="145"/>
        <v/>
      </c>
    </row>
    <row r="1311" spans="1:21" x14ac:dyDescent="0.25">
      <c r="A1311" s="13" t="str">
        <f t="shared" si="146"/>
        <v/>
      </c>
      <c r="B1311" s="55"/>
      <c r="C1311" s="22"/>
      <c r="D1311" s="23"/>
      <c r="E1311" s="16"/>
      <c r="F1311" s="16"/>
      <c r="G1311" s="72" t="str">
        <f>IF(OR(E1311="",F1311=""),"",NETWORKDAYS(E1311,F1311,Lister!$D$7:$D$13))</f>
        <v/>
      </c>
      <c r="H1311" s="19"/>
      <c r="I1311" s="32" t="str">
        <f t="shared" si="140"/>
        <v/>
      </c>
      <c r="J1311" s="18"/>
      <c r="K1311" s="18"/>
      <c r="L1311" s="46" t="str">
        <f t="shared" si="141"/>
        <v/>
      </c>
      <c r="M1311" s="20"/>
      <c r="N1311" s="31" t="str">
        <f t="shared" si="142"/>
        <v/>
      </c>
      <c r="O1311" s="20"/>
      <c r="P1311" s="20"/>
      <c r="Q1311" s="46" t="str">
        <f>IFERROR(MAX(IF(OR(O1311="",P1311=""),"",IF(AND(AND(MONTH(E1311)&gt;=7,MONTH(E1311)&lt;8),AND(MONTH(F1311)&gt;=7,MONTH(F1311)&lt;8)),(NETWORKDAYS(E1311,F1311,Lister!$D$7:$D$13)-O1311)*N1311/NETWORKDAYS(Lister!$D$19,Lister!$E$19,Lister!$D$7:$D$13),IF(AND(AND(MONTH(E1311)&gt;=7,MONTH(E1311)&lt;8),MONTH(F1311)&gt;7),(NETWORKDAYS(E1311,Lister!$E$19,Lister!$D$7:$D$13)-O1311)*N1311/NETWORKDAYS(Lister!$D$19,Lister!$E$19,Lister!$D$7:$D$13),IF(MONTH(E1311)&gt;7,0)))),0),"")</f>
        <v/>
      </c>
      <c r="R1311" s="46" t="str">
        <f>IFERROR(MAX(IF(OR(O1311="",P1311=""),"",IF(AND(AND(MONTH(E1311)&gt;=8,MONTH(E1311)&lt;9),AND(MONTH(F1311)&gt;=8,MONTH(F1311)&lt;9)),(NETWORKDAYS(E1311,F1311,Lister!$D$7:$D$13)-P1311)*N1311/NETWORKDAYS(Lister!$D$20,Lister!$E$20,Lister!$D$7:$D$13),IF(AND(MONTH(E1311)=7,MONTH(F1311)=8),(NETWORKDAYS(Lister!$D$20,F1311,Lister!$D$7:$D$13)-P1311)*N1311/NETWORKDAYS(Lister!$D$20,Lister!$E$20,Lister!$D$7:$D$13),IF(AND(MONTH(E1311)=7,MONTH(F1311)=7),0)))),0),"")</f>
        <v/>
      </c>
      <c r="S1311" s="31" t="str">
        <f t="shared" si="143"/>
        <v/>
      </c>
      <c r="T1311" s="31" t="str">
        <f t="shared" si="144"/>
        <v/>
      </c>
      <c r="U1311" s="51" t="str">
        <f t="shared" si="145"/>
        <v/>
      </c>
    </row>
    <row r="1312" spans="1:21" x14ac:dyDescent="0.25">
      <c r="A1312" s="13" t="str">
        <f t="shared" si="146"/>
        <v/>
      </c>
      <c r="B1312" s="55"/>
      <c r="C1312" s="22"/>
      <c r="D1312" s="23"/>
      <c r="E1312" s="16"/>
      <c r="F1312" s="16"/>
      <c r="G1312" s="72" t="str">
        <f>IF(OR(E1312="",F1312=""),"",NETWORKDAYS(E1312,F1312,Lister!$D$7:$D$13))</f>
        <v/>
      </c>
      <c r="H1312" s="19"/>
      <c r="I1312" s="32" t="str">
        <f t="shared" si="140"/>
        <v/>
      </c>
      <c r="J1312" s="18"/>
      <c r="K1312" s="18"/>
      <c r="L1312" s="46" t="str">
        <f t="shared" si="141"/>
        <v/>
      </c>
      <c r="M1312" s="20"/>
      <c r="N1312" s="31" t="str">
        <f t="shared" si="142"/>
        <v/>
      </c>
      <c r="O1312" s="20"/>
      <c r="P1312" s="20"/>
      <c r="Q1312" s="46" t="str">
        <f>IFERROR(MAX(IF(OR(O1312="",P1312=""),"",IF(AND(AND(MONTH(E1312)&gt;=7,MONTH(E1312)&lt;8),AND(MONTH(F1312)&gt;=7,MONTH(F1312)&lt;8)),(NETWORKDAYS(E1312,F1312,Lister!$D$7:$D$13)-O1312)*N1312/NETWORKDAYS(Lister!$D$19,Lister!$E$19,Lister!$D$7:$D$13),IF(AND(AND(MONTH(E1312)&gt;=7,MONTH(E1312)&lt;8),MONTH(F1312)&gt;7),(NETWORKDAYS(E1312,Lister!$E$19,Lister!$D$7:$D$13)-O1312)*N1312/NETWORKDAYS(Lister!$D$19,Lister!$E$19,Lister!$D$7:$D$13),IF(MONTH(E1312)&gt;7,0)))),0),"")</f>
        <v/>
      </c>
      <c r="R1312" s="46" t="str">
        <f>IFERROR(MAX(IF(OR(O1312="",P1312=""),"",IF(AND(AND(MONTH(E1312)&gt;=8,MONTH(E1312)&lt;9),AND(MONTH(F1312)&gt;=8,MONTH(F1312)&lt;9)),(NETWORKDAYS(E1312,F1312,Lister!$D$7:$D$13)-P1312)*N1312/NETWORKDAYS(Lister!$D$20,Lister!$E$20,Lister!$D$7:$D$13),IF(AND(MONTH(E1312)=7,MONTH(F1312)=8),(NETWORKDAYS(Lister!$D$20,F1312,Lister!$D$7:$D$13)-P1312)*N1312/NETWORKDAYS(Lister!$D$20,Lister!$E$20,Lister!$D$7:$D$13),IF(AND(MONTH(E1312)=7,MONTH(F1312)=7),0)))),0),"")</f>
        <v/>
      </c>
      <c r="S1312" s="31" t="str">
        <f t="shared" si="143"/>
        <v/>
      </c>
      <c r="T1312" s="31" t="str">
        <f t="shared" si="144"/>
        <v/>
      </c>
      <c r="U1312" s="51" t="str">
        <f t="shared" si="145"/>
        <v/>
      </c>
    </row>
    <row r="1313" spans="1:21" x14ac:dyDescent="0.25">
      <c r="A1313" s="13" t="str">
        <f t="shared" si="146"/>
        <v/>
      </c>
      <c r="B1313" s="55"/>
      <c r="C1313" s="22"/>
      <c r="D1313" s="23"/>
      <c r="E1313" s="16"/>
      <c r="F1313" s="16"/>
      <c r="G1313" s="72" t="str">
        <f>IF(OR(E1313="",F1313=""),"",NETWORKDAYS(E1313,F1313,Lister!$D$7:$D$13))</f>
        <v/>
      </c>
      <c r="H1313" s="19"/>
      <c r="I1313" s="32" t="str">
        <f t="shared" si="140"/>
        <v/>
      </c>
      <c r="J1313" s="18"/>
      <c r="K1313" s="18"/>
      <c r="L1313" s="46" t="str">
        <f t="shared" si="141"/>
        <v/>
      </c>
      <c r="M1313" s="20"/>
      <c r="N1313" s="31" t="str">
        <f t="shared" si="142"/>
        <v/>
      </c>
      <c r="O1313" s="20"/>
      <c r="P1313" s="20"/>
      <c r="Q1313" s="46" t="str">
        <f>IFERROR(MAX(IF(OR(O1313="",P1313=""),"",IF(AND(AND(MONTH(E1313)&gt;=7,MONTH(E1313)&lt;8),AND(MONTH(F1313)&gt;=7,MONTH(F1313)&lt;8)),(NETWORKDAYS(E1313,F1313,Lister!$D$7:$D$13)-O1313)*N1313/NETWORKDAYS(Lister!$D$19,Lister!$E$19,Lister!$D$7:$D$13),IF(AND(AND(MONTH(E1313)&gt;=7,MONTH(E1313)&lt;8),MONTH(F1313)&gt;7),(NETWORKDAYS(E1313,Lister!$E$19,Lister!$D$7:$D$13)-O1313)*N1313/NETWORKDAYS(Lister!$D$19,Lister!$E$19,Lister!$D$7:$D$13),IF(MONTH(E1313)&gt;7,0)))),0),"")</f>
        <v/>
      </c>
      <c r="R1313" s="46" t="str">
        <f>IFERROR(MAX(IF(OR(O1313="",P1313=""),"",IF(AND(AND(MONTH(E1313)&gt;=8,MONTH(E1313)&lt;9),AND(MONTH(F1313)&gt;=8,MONTH(F1313)&lt;9)),(NETWORKDAYS(E1313,F1313,Lister!$D$7:$D$13)-P1313)*N1313/NETWORKDAYS(Lister!$D$20,Lister!$E$20,Lister!$D$7:$D$13),IF(AND(MONTH(E1313)=7,MONTH(F1313)=8),(NETWORKDAYS(Lister!$D$20,F1313,Lister!$D$7:$D$13)-P1313)*N1313/NETWORKDAYS(Lister!$D$20,Lister!$E$20,Lister!$D$7:$D$13),IF(AND(MONTH(E1313)=7,MONTH(F1313)=7),0)))),0),"")</f>
        <v/>
      </c>
      <c r="S1313" s="31" t="str">
        <f t="shared" si="143"/>
        <v/>
      </c>
      <c r="T1313" s="31" t="str">
        <f t="shared" si="144"/>
        <v/>
      </c>
      <c r="U1313" s="51" t="str">
        <f t="shared" si="145"/>
        <v/>
      </c>
    </row>
    <row r="1314" spans="1:21" x14ac:dyDescent="0.25">
      <c r="A1314" s="13" t="str">
        <f t="shared" si="146"/>
        <v/>
      </c>
      <c r="B1314" s="55"/>
      <c r="C1314" s="22"/>
      <c r="D1314" s="23"/>
      <c r="E1314" s="16"/>
      <c r="F1314" s="16"/>
      <c r="G1314" s="72" t="str">
        <f>IF(OR(E1314="",F1314=""),"",NETWORKDAYS(E1314,F1314,Lister!$D$7:$D$13))</f>
        <v/>
      </c>
      <c r="H1314" s="19"/>
      <c r="I1314" s="32" t="str">
        <f t="shared" si="140"/>
        <v/>
      </c>
      <c r="J1314" s="18"/>
      <c r="K1314" s="18"/>
      <c r="L1314" s="46" t="str">
        <f t="shared" si="141"/>
        <v/>
      </c>
      <c r="M1314" s="20"/>
      <c r="N1314" s="31" t="str">
        <f t="shared" si="142"/>
        <v/>
      </c>
      <c r="O1314" s="20"/>
      <c r="P1314" s="20"/>
      <c r="Q1314" s="46" t="str">
        <f>IFERROR(MAX(IF(OR(O1314="",P1314=""),"",IF(AND(AND(MONTH(E1314)&gt;=7,MONTH(E1314)&lt;8),AND(MONTH(F1314)&gt;=7,MONTH(F1314)&lt;8)),(NETWORKDAYS(E1314,F1314,Lister!$D$7:$D$13)-O1314)*N1314/NETWORKDAYS(Lister!$D$19,Lister!$E$19,Lister!$D$7:$D$13),IF(AND(AND(MONTH(E1314)&gt;=7,MONTH(E1314)&lt;8),MONTH(F1314)&gt;7),(NETWORKDAYS(E1314,Lister!$E$19,Lister!$D$7:$D$13)-O1314)*N1314/NETWORKDAYS(Lister!$D$19,Lister!$E$19,Lister!$D$7:$D$13),IF(MONTH(E1314)&gt;7,0)))),0),"")</f>
        <v/>
      </c>
      <c r="R1314" s="46" t="str">
        <f>IFERROR(MAX(IF(OR(O1314="",P1314=""),"",IF(AND(AND(MONTH(E1314)&gt;=8,MONTH(E1314)&lt;9),AND(MONTH(F1314)&gt;=8,MONTH(F1314)&lt;9)),(NETWORKDAYS(E1314,F1314,Lister!$D$7:$D$13)-P1314)*N1314/NETWORKDAYS(Lister!$D$20,Lister!$E$20,Lister!$D$7:$D$13),IF(AND(MONTH(E1314)=7,MONTH(F1314)=8),(NETWORKDAYS(Lister!$D$20,F1314,Lister!$D$7:$D$13)-P1314)*N1314/NETWORKDAYS(Lister!$D$20,Lister!$E$20,Lister!$D$7:$D$13),IF(AND(MONTH(E1314)=7,MONTH(F1314)=7),0)))),0),"")</f>
        <v/>
      </c>
      <c r="S1314" s="31" t="str">
        <f t="shared" si="143"/>
        <v/>
      </c>
      <c r="T1314" s="31" t="str">
        <f t="shared" si="144"/>
        <v/>
      </c>
      <c r="U1314" s="51" t="str">
        <f t="shared" si="145"/>
        <v/>
      </c>
    </row>
    <row r="1315" spans="1:21" x14ac:dyDescent="0.25">
      <c r="A1315" s="13" t="str">
        <f t="shared" si="146"/>
        <v/>
      </c>
      <c r="B1315" s="55"/>
      <c r="C1315" s="22"/>
      <c r="D1315" s="23"/>
      <c r="E1315" s="16"/>
      <c r="F1315" s="16"/>
      <c r="G1315" s="72" t="str">
        <f>IF(OR(E1315="",F1315=""),"",NETWORKDAYS(E1315,F1315,Lister!$D$7:$D$13))</f>
        <v/>
      </c>
      <c r="H1315" s="19"/>
      <c r="I1315" s="32" t="str">
        <f t="shared" si="140"/>
        <v/>
      </c>
      <c r="J1315" s="18"/>
      <c r="K1315" s="18"/>
      <c r="L1315" s="46" t="str">
        <f t="shared" si="141"/>
        <v/>
      </c>
      <c r="M1315" s="20"/>
      <c r="N1315" s="31" t="str">
        <f t="shared" si="142"/>
        <v/>
      </c>
      <c r="O1315" s="20"/>
      <c r="P1315" s="20"/>
      <c r="Q1315" s="46" t="str">
        <f>IFERROR(MAX(IF(OR(O1315="",P1315=""),"",IF(AND(AND(MONTH(E1315)&gt;=7,MONTH(E1315)&lt;8),AND(MONTH(F1315)&gt;=7,MONTH(F1315)&lt;8)),(NETWORKDAYS(E1315,F1315,Lister!$D$7:$D$13)-O1315)*N1315/NETWORKDAYS(Lister!$D$19,Lister!$E$19,Lister!$D$7:$D$13),IF(AND(AND(MONTH(E1315)&gt;=7,MONTH(E1315)&lt;8),MONTH(F1315)&gt;7),(NETWORKDAYS(E1315,Lister!$E$19,Lister!$D$7:$D$13)-O1315)*N1315/NETWORKDAYS(Lister!$D$19,Lister!$E$19,Lister!$D$7:$D$13),IF(MONTH(E1315)&gt;7,0)))),0),"")</f>
        <v/>
      </c>
      <c r="R1315" s="46" t="str">
        <f>IFERROR(MAX(IF(OR(O1315="",P1315=""),"",IF(AND(AND(MONTH(E1315)&gt;=8,MONTH(E1315)&lt;9),AND(MONTH(F1315)&gt;=8,MONTH(F1315)&lt;9)),(NETWORKDAYS(E1315,F1315,Lister!$D$7:$D$13)-P1315)*N1315/NETWORKDAYS(Lister!$D$20,Lister!$E$20,Lister!$D$7:$D$13),IF(AND(MONTH(E1315)=7,MONTH(F1315)=8),(NETWORKDAYS(Lister!$D$20,F1315,Lister!$D$7:$D$13)-P1315)*N1315/NETWORKDAYS(Lister!$D$20,Lister!$E$20,Lister!$D$7:$D$13),IF(AND(MONTH(E1315)=7,MONTH(F1315)=7),0)))),0),"")</f>
        <v/>
      </c>
      <c r="S1315" s="31" t="str">
        <f t="shared" si="143"/>
        <v/>
      </c>
      <c r="T1315" s="31" t="str">
        <f t="shared" si="144"/>
        <v/>
      </c>
      <c r="U1315" s="51" t="str">
        <f t="shared" si="145"/>
        <v/>
      </c>
    </row>
    <row r="1316" spans="1:21" x14ac:dyDescent="0.25">
      <c r="A1316" s="13" t="str">
        <f t="shared" si="146"/>
        <v/>
      </c>
      <c r="B1316" s="55"/>
      <c r="C1316" s="22"/>
      <c r="D1316" s="23"/>
      <c r="E1316" s="16"/>
      <c r="F1316" s="16"/>
      <c r="G1316" s="72" t="str">
        <f>IF(OR(E1316="",F1316=""),"",NETWORKDAYS(E1316,F1316,Lister!$D$7:$D$13))</f>
        <v/>
      </c>
      <c r="H1316" s="19"/>
      <c r="I1316" s="32" t="str">
        <f t="shared" si="140"/>
        <v/>
      </c>
      <c r="J1316" s="18"/>
      <c r="K1316" s="18"/>
      <c r="L1316" s="46" t="str">
        <f t="shared" si="141"/>
        <v/>
      </c>
      <c r="M1316" s="20"/>
      <c r="N1316" s="31" t="str">
        <f t="shared" si="142"/>
        <v/>
      </c>
      <c r="O1316" s="20"/>
      <c r="P1316" s="20"/>
      <c r="Q1316" s="46" t="str">
        <f>IFERROR(MAX(IF(OR(O1316="",P1316=""),"",IF(AND(AND(MONTH(E1316)&gt;=7,MONTH(E1316)&lt;8),AND(MONTH(F1316)&gt;=7,MONTH(F1316)&lt;8)),(NETWORKDAYS(E1316,F1316,Lister!$D$7:$D$13)-O1316)*N1316/NETWORKDAYS(Lister!$D$19,Lister!$E$19,Lister!$D$7:$D$13),IF(AND(AND(MONTH(E1316)&gt;=7,MONTH(E1316)&lt;8),MONTH(F1316)&gt;7),(NETWORKDAYS(E1316,Lister!$E$19,Lister!$D$7:$D$13)-O1316)*N1316/NETWORKDAYS(Lister!$D$19,Lister!$E$19,Lister!$D$7:$D$13),IF(MONTH(E1316)&gt;7,0)))),0),"")</f>
        <v/>
      </c>
      <c r="R1316" s="46" t="str">
        <f>IFERROR(MAX(IF(OR(O1316="",P1316=""),"",IF(AND(AND(MONTH(E1316)&gt;=8,MONTH(E1316)&lt;9),AND(MONTH(F1316)&gt;=8,MONTH(F1316)&lt;9)),(NETWORKDAYS(E1316,F1316,Lister!$D$7:$D$13)-P1316)*N1316/NETWORKDAYS(Lister!$D$20,Lister!$E$20,Lister!$D$7:$D$13),IF(AND(MONTH(E1316)=7,MONTH(F1316)=8),(NETWORKDAYS(Lister!$D$20,F1316,Lister!$D$7:$D$13)-P1316)*N1316/NETWORKDAYS(Lister!$D$20,Lister!$E$20,Lister!$D$7:$D$13),IF(AND(MONTH(E1316)=7,MONTH(F1316)=7),0)))),0),"")</f>
        <v/>
      </c>
      <c r="S1316" s="31" t="str">
        <f t="shared" si="143"/>
        <v/>
      </c>
      <c r="T1316" s="31" t="str">
        <f t="shared" si="144"/>
        <v/>
      </c>
      <c r="U1316" s="51" t="str">
        <f t="shared" si="145"/>
        <v/>
      </c>
    </row>
    <row r="1317" spans="1:21" x14ac:dyDescent="0.25">
      <c r="A1317" s="13" t="str">
        <f t="shared" si="146"/>
        <v/>
      </c>
      <c r="B1317" s="55"/>
      <c r="C1317" s="22"/>
      <c r="D1317" s="23"/>
      <c r="E1317" s="16"/>
      <c r="F1317" s="16"/>
      <c r="G1317" s="72" t="str">
        <f>IF(OR(E1317="",F1317=""),"",NETWORKDAYS(E1317,F1317,Lister!$D$7:$D$13))</f>
        <v/>
      </c>
      <c r="H1317" s="19"/>
      <c r="I1317" s="32" t="str">
        <f t="shared" si="140"/>
        <v/>
      </c>
      <c r="J1317" s="18"/>
      <c r="K1317" s="18"/>
      <c r="L1317" s="46" t="str">
        <f t="shared" si="141"/>
        <v/>
      </c>
      <c r="M1317" s="20"/>
      <c r="N1317" s="31" t="str">
        <f t="shared" si="142"/>
        <v/>
      </c>
      <c r="O1317" s="20"/>
      <c r="P1317" s="20"/>
      <c r="Q1317" s="46" t="str">
        <f>IFERROR(MAX(IF(OR(O1317="",P1317=""),"",IF(AND(AND(MONTH(E1317)&gt;=7,MONTH(E1317)&lt;8),AND(MONTH(F1317)&gt;=7,MONTH(F1317)&lt;8)),(NETWORKDAYS(E1317,F1317,Lister!$D$7:$D$13)-O1317)*N1317/NETWORKDAYS(Lister!$D$19,Lister!$E$19,Lister!$D$7:$D$13),IF(AND(AND(MONTH(E1317)&gt;=7,MONTH(E1317)&lt;8),MONTH(F1317)&gt;7),(NETWORKDAYS(E1317,Lister!$E$19,Lister!$D$7:$D$13)-O1317)*N1317/NETWORKDAYS(Lister!$D$19,Lister!$E$19,Lister!$D$7:$D$13),IF(MONTH(E1317)&gt;7,0)))),0),"")</f>
        <v/>
      </c>
      <c r="R1317" s="46" t="str">
        <f>IFERROR(MAX(IF(OR(O1317="",P1317=""),"",IF(AND(AND(MONTH(E1317)&gt;=8,MONTH(E1317)&lt;9),AND(MONTH(F1317)&gt;=8,MONTH(F1317)&lt;9)),(NETWORKDAYS(E1317,F1317,Lister!$D$7:$D$13)-P1317)*N1317/NETWORKDAYS(Lister!$D$20,Lister!$E$20,Lister!$D$7:$D$13),IF(AND(MONTH(E1317)=7,MONTH(F1317)=8),(NETWORKDAYS(Lister!$D$20,F1317,Lister!$D$7:$D$13)-P1317)*N1317/NETWORKDAYS(Lister!$D$20,Lister!$E$20,Lister!$D$7:$D$13),IF(AND(MONTH(E1317)=7,MONTH(F1317)=7),0)))),0),"")</f>
        <v/>
      </c>
      <c r="S1317" s="31" t="str">
        <f t="shared" si="143"/>
        <v/>
      </c>
      <c r="T1317" s="31" t="str">
        <f t="shared" si="144"/>
        <v/>
      </c>
      <c r="U1317" s="51" t="str">
        <f t="shared" si="145"/>
        <v/>
      </c>
    </row>
    <row r="1318" spans="1:21" x14ac:dyDescent="0.25">
      <c r="A1318" s="13" t="str">
        <f t="shared" si="146"/>
        <v/>
      </c>
      <c r="B1318" s="55"/>
      <c r="C1318" s="22"/>
      <c r="D1318" s="23"/>
      <c r="E1318" s="16"/>
      <c r="F1318" s="16"/>
      <c r="G1318" s="72" t="str">
        <f>IF(OR(E1318="",F1318=""),"",NETWORKDAYS(E1318,F1318,Lister!$D$7:$D$13))</f>
        <v/>
      </c>
      <c r="H1318" s="19"/>
      <c r="I1318" s="32" t="str">
        <f t="shared" si="140"/>
        <v/>
      </c>
      <c r="J1318" s="18"/>
      <c r="K1318" s="18"/>
      <c r="L1318" s="46" t="str">
        <f t="shared" si="141"/>
        <v/>
      </c>
      <c r="M1318" s="20"/>
      <c r="N1318" s="31" t="str">
        <f t="shared" si="142"/>
        <v/>
      </c>
      <c r="O1318" s="20"/>
      <c r="P1318" s="20"/>
      <c r="Q1318" s="46" t="str">
        <f>IFERROR(MAX(IF(OR(O1318="",P1318=""),"",IF(AND(AND(MONTH(E1318)&gt;=7,MONTH(E1318)&lt;8),AND(MONTH(F1318)&gt;=7,MONTH(F1318)&lt;8)),(NETWORKDAYS(E1318,F1318,Lister!$D$7:$D$13)-O1318)*N1318/NETWORKDAYS(Lister!$D$19,Lister!$E$19,Lister!$D$7:$D$13),IF(AND(AND(MONTH(E1318)&gt;=7,MONTH(E1318)&lt;8),MONTH(F1318)&gt;7),(NETWORKDAYS(E1318,Lister!$E$19,Lister!$D$7:$D$13)-O1318)*N1318/NETWORKDAYS(Lister!$D$19,Lister!$E$19,Lister!$D$7:$D$13),IF(MONTH(E1318)&gt;7,0)))),0),"")</f>
        <v/>
      </c>
      <c r="R1318" s="46" t="str">
        <f>IFERROR(MAX(IF(OR(O1318="",P1318=""),"",IF(AND(AND(MONTH(E1318)&gt;=8,MONTH(E1318)&lt;9),AND(MONTH(F1318)&gt;=8,MONTH(F1318)&lt;9)),(NETWORKDAYS(E1318,F1318,Lister!$D$7:$D$13)-P1318)*N1318/NETWORKDAYS(Lister!$D$20,Lister!$E$20,Lister!$D$7:$D$13),IF(AND(MONTH(E1318)=7,MONTH(F1318)=8),(NETWORKDAYS(Lister!$D$20,F1318,Lister!$D$7:$D$13)-P1318)*N1318/NETWORKDAYS(Lister!$D$20,Lister!$E$20,Lister!$D$7:$D$13),IF(AND(MONTH(E1318)=7,MONTH(F1318)=7),0)))),0),"")</f>
        <v/>
      </c>
      <c r="S1318" s="31" t="str">
        <f t="shared" si="143"/>
        <v/>
      </c>
      <c r="T1318" s="31" t="str">
        <f t="shared" si="144"/>
        <v/>
      </c>
      <c r="U1318" s="51" t="str">
        <f t="shared" si="145"/>
        <v/>
      </c>
    </row>
    <row r="1319" spans="1:21" x14ac:dyDescent="0.25">
      <c r="A1319" s="13" t="str">
        <f t="shared" si="146"/>
        <v/>
      </c>
      <c r="B1319" s="55"/>
      <c r="C1319" s="22"/>
      <c r="D1319" s="23"/>
      <c r="E1319" s="16"/>
      <c r="F1319" s="16"/>
      <c r="G1319" s="72" t="str">
        <f>IF(OR(E1319="",F1319=""),"",NETWORKDAYS(E1319,F1319,Lister!$D$7:$D$13))</f>
        <v/>
      </c>
      <c r="H1319" s="19"/>
      <c r="I1319" s="32" t="str">
        <f t="shared" si="140"/>
        <v/>
      </c>
      <c r="J1319" s="18"/>
      <c r="K1319" s="18"/>
      <c r="L1319" s="46" t="str">
        <f t="shared" si="141"/>
        <v/>
      </c>
      <c r="M1319" s="20"/>
      <c r="N1319" s="31" t="str">
        <f t="shared" si="142"/>
        <v/>
      </c>
      <c r="O1319" s="20"/>
      <c r="P1319" s="20"/>
      <c r="Q1319" s="46" t="str">
        <f>IFERROR(MAX(IF(OR(O1319="",P1319=""),"",IF(AND(AND(MONTH(E1319)&gt;=7,MONTH(E1319)&lt;8),AND(MONTH(F1319)&gt;=7,MONTH(F1319)&lt;8)),(NETWORKDAYS(E1319,F1319,Lister!$D$7:$D$13)-O1319)*N1319/NETWORKDAYS(Lister!$D$19,Lister!$E$19,Lister!$D$7:$D$13),IF(AND(AND(MONTH(E1319)&gt;=7,MONTH(E1319)&lt;8),MONTH(F1319)&gt;7),(NETWORKDAYS(E1319,Lister!$E$19,Lister!$D$7:$D$13)-O1319)*N1319/NETWORKDAYS(Lister!$D$19,Lister!$E$19,Lister!$D$7:$D$13),IF(MONTH(E1319)&gt;7,0)))),0),"")</f>
        <v/>
      </c>
      <c r="R1319" s="46" t="str">
        <f>IFERROR(MAX(IF(OR(O1319="",P1319=""),"",IF(AND(AND(MONTH(E1319)&gt;=8,MONTH(E1319)&lt;9),AND(MONTH(F1319)&gt;=8,MONTH(F1319)&lt;9)),(NETWORKDAYS(E1319,F1319,Lister!$D$7:$D$13)-P1319)*N1319/NETWORKDAYS(Lister!$D$20,Lister!$E$20,Lister!$D$7:$D$13),IF(AND(MONTH(E1319)=7,MONTH(F1319)=8),(NETWORKDAYS(Lister!$D$20,F1319,Lister!$D$7:$D$13)-P1319)*N1319/NETWORKDAYS(Lister!$D$20,Lister!$E$20,Lister!$D$7:$D$13),IF(AND(MONTH(E1319)=7,MONTH(F1319)=7),0)))),0),"")</f>
        <v/>
      </c>
      <c r="S1319" s="31" t="str">
        <f t="shared" si="143"/>
        <v/>
      </c>
      <c r="T1319" s="31" t="str">
        <f t="shared" si="144"/>
        <v/>
      </c>
      <c r="U1319" s="51" t="str">
        <f t="shared" si="145"/>
        <v/>
      </c>
    </row>
    <row r="1320" spans="1:21" x14ac:dyDescent="0.25">
      <c r="A1320" s="13" t="str">
        <f t="shared" si="146"/>
        <v/>
      </c>
      <c r="B1320" s="55"/>
      <c r="C1320" s="22"/>
      <c r="D1320" s="23"/>
      <c r="E1320" s="16"/>
      <c r="F1320" s="16"/>
      <c r="G1320" s="72" t="str">
        <f>IF(OR(E1320="",F1320=""),"",NETWORKDAYS(E1320,F1320,Lister!$D$7:$D$13))</f>
        <v/>
      </c>
      <c r="H1320" s="19"/>
      <c r="I1320" s="32" t="str">
        <f t="shared" si="140"/>
        <v/>
      </c>
      <c r="J1320" s="18"/>
      <c r="K1320" s="18"/>
      <c r="L1320" s="46" t="str">
        <f t="shared" si="141"/>
        <v/>
      </c>
      <c r="M1320" s="20"/>
      <c r="N1320" s="31" t="str">
        <f t="shared" si="142"/>
        <v/>
      </c>
      <c r="O1320" s="20"/>
      <c r="P1320" s="20"/>
      <c r="Q1320" s="46" t="str">
        <f>IFERROR(MAX(IF(OR(O1320="",P1320=""),"",IF(AND(AND(MONTH(E1320)&gt;=7,MONTH(E1320)&lt;8),AND(MONTH(F1320)&gt;=7,MONTH(F1320)&lt;8)),(NETWORKDAYS(E1320,F1320,Lister!$D$7:$D$13)-O1320)*N1320/NETWORKDAYS(Lister!$D$19,Lister!$E$19,Lister!$D$7:$D$13),IF(AND(AND(MONTH(E1320)&gt;=7,MONTH(E1320)&lt;8),MONTH(F1320)&gt;7),(NETWORKDAYS(E1320,Lister!$E$19,Lister!$D$7:$D$13)-O1320)*N1320/NETWORKDAYS(Lister!$D$19,Lister!$E$19,Lister!$D$7:$D$13),IF(MONTH(E1320)&gt;7,0)))),0),"")</f>
        <v/>
      </c>
      <c r="R1320" s="46" t="str">
        <f>IFERROR(MAX(IF(OR(O1320="",P1320=""),"",IF(AND(AND(MONTH(E1320)&gt;=8,MONTH(E1320)&lt;9),AND(MONTH(F1320)&gt;=8,MONTH(F1320)&lt;9)),(NETWORKDAYS(E1320,F1320,Lister!$D$7:$D$13)-P1320)*N1320/NETWORKDAYS(Lister!$D$20,Lister!$E$20,Lister!$D$7:$D$13),IF(AND(MONTH(E1320)=7,MONTH(F1320)=8),(NETWORKDAYS(Lister!$D$20,F1320,Lister!$D$7:$D$13)-P1320)*N1320/NETWORKDAYS(Lister!$D$20,Lister!$E$20,Lister!$D$7:$D$13),IF(AND(MONTH(E1320)=7,MONTH(F1320)=7),0)))),0),"")</f>
        <v/>
      </c>
      <c r="S1320" s="31" t="str">
        <f t="shared" si="143"/>
        <v/>
      </c>
      <c r="T1320" s="31" t="str">
        <f t="shared" si="144"/>
        <v/>
      </c>
      <c r="U1320" s="51" t="str">
        <f t="shared" si="145"/>
        <v/>
      </c>
    </row>
    <row r="1321" spans="1:21" x14ac:dyDescent="0.25">
      <c r="A1321" s="13" t="str">
        <f t="shared" si="146"/>
        <v/>
      </c>
      <c r="B1321" s="55"/>
      <c r="C1321" s="22"/>
      <c r="D1321" s="23"/>
      <c r="E1321" s="16"/>
      <c r="F1321" s="16"/>
      <c r="G1321" s="72" t="str">
        <f>IF(OR(E1321="",F1321=""),"",NETWORKDAYS(E1321,F1321,Lister!$D$7:$D$13))</f>
        <v/>
      </c>
      <c r="H1321" s="19"/>
      <c r="I1321" s="32" t="str">
        <f t="shared" si="140"/>
        <v/>
      </c>
      <c r="J1321" s="18"/>
      <c r="K1321" s="18"/>
      <c r="L1321" s="46" t="str">
        <f t="shared" si="141"/>
        <v/>
      </c>
      <c r="M1321" s="20"/>
      <c r="N1321" s="31" t="str">
        <f t="shared" si="142"/>
        <v/>
      </c>
      <c r="O1321" s="20"/>
      <c r="P1321" s="20"/>
      <c r="Q1321" s="46" t="str">
        <f>IFERROR(MAX(IF(OR(O1321="",P1321=""),"",IF(AND(AND(MONTH(E1321)&gt;=7,MONTH(E1321)&lt;8),AND(MONTH(F1321)&gt;=7,MONTH(F1321)&lt;8)),(NETWORKDAYS(E1321,F1321,Lister!$D$7:$D$13)-O1321)*N1321/NETWORKDAYS(Lister!$D$19,Lister!$E$19,Lister!$D$7:$D$13),IF(AND(AND(MONTH(E1321)&gt;=7,MONTH(E1321)&lt;8),MONTH(F1321)&gt;7),(NETWORKDAYS(E1321,Lister!$E$19,Lister!$D$7:$D$13)-O1321)*N1321/NETWORKDAYS(Lister!$D$19,Lister!$E$19,Lister!$D$7:$D$13),IF(MONTH(E1321)&gt;7,0)))),0),"")</f>
        <v/>
      </c>
      <c r="R1321" s="46" t="str">
        <f>IFERROR(MAX(IF(OR(O1321="",P1321=""),"",IF(AND(AND(MONTH(E1321)&gt;=8,MONTH(E1321)&lt;9),AND(MONTH(F1321)&gt;=8,MONTH(F1321)&lt;9)),(NETWORKDAYS(E1321,F1321,Lister!$D$7:$D$13)-P1321)*N1321/NETWORKDAYS(Lister!$D$20,Lister!$E$20,Lister!$D$7:$D$13),IF(AND(MONTH(E1321)=7,MONTH(F1321)=8),(NETWORKDAYS(Lister!$D$20,F1321,Lister!$D$7:$D$13)-P1321)*N1321/NETWORKDAYS(Lister!$D$20,Lister!$E$20,Lister!$D$7:$D$13),IF(AND(MONTH(E1321)=7,MONTH(F1321)=7),0)))),0),"")</f>
        <v/>
      </c>
      <c r="S1321" s="31" t="str">
        <f t="shared" si="143"/>
        <v/>
      </c>
      <c r="T1321" s="31" t="str">
        <f t="shared" si="144"/>
        <v/>
      </c>
      <c r="U1321" s="51" t="str">
        <f t="shared" si="145"/>
        <v/>
      </c>
    </row>
    <row r="1322" spans="1:21" x14ac:dyDescent="0.25">
      <c r="A1322" s="13" t="str">
        <f t="shared" si="146"/>
        <v/>
      </c>
      <c r="B1322" s="55"/>
      <c r="C1322" s="22"/>
      <c r="D1322" s="23"/>
      <c r="E1322" s="16"/>
      <c r="F1322" s="16"/>
      <c r="G1322" s="72" t="str">
        <f>IF(OR(E1322="",F1322=""),"",NETWORKDAYS(E1322,F1322,Lister!$D$7:$D$13))</f>
        <v/>
      </c>
      <c r="H1322" s="19"/>
      <c r="I1322" s="32" t="str">
        <f t="shared" si="140"/>
        <v/>
      </c>
      <c r="J1322" s="18"/>
      <c r="K1322" s="18"/>
      <c r="L1322" s="46" t="str">
        <f t="shared" si="141"/>
        <v/>
      </c>
      <c r="M1322" s="20"/>
      <c r="N1322" s="31" t="str">
        <f t="shared" si="142"/>
        <v/>
      </c>
      <c r="O1322" s="20"/>
      <c r="P1322" s="20"/>
      <c r="Q1322" s="46" t="str">
        <f>IFERROR(MAX(IF(OR(O1322="",P1322=""),"",IF(AND(AND(MONTH(E1322)&gt;=7,MONTH(E1322)&lt;8),AND(MONTH(F1322)&gt;=7,MONTH(F1322)&lt;8)),(NETWORKDAYS(E1322,F1322,Lister!$D$7:$D$13)-O1322)*N1322/NETWORKDAYS(Lister!$D$19,Lister!$E$19,Lister!$D$7:$D$13),IF(AND(AND(MONTH(E1322)&gt;=7,MONTH(E1322)&lt;8),MONTH(F1322)&gt;7),(NETWORKDAYS(E1322,Lister!$E$19,Lister!$D$7:$D$13)-O1322)*N1322/NETWORKDAYS(Lister!$D$19,Lister!$E$19,Lister!$D$7:$D$13),IF(MONTH(E1322)&gt;7,0)))),0),"")</f>
        <v/>
      </c>
      <c r="R1322" s="46" t="str">
        <f>IFERROR(MAX(IF(OR(O1322="",P1322=""),"",IF(AND(AND(MONTH(E1322)&gt;=8,MONTH(E1322)&lt;9),AND(MONTH(F1322)&gt;=8,MONTH(F1322)&lt;9)),(NETWORKDAYS(E1322,F1322,Lister!$D$7:$D$13)-P1322)*N1322/NETWORKDAYS(Lister!$D$20,Lister!$E$20,Lister!$D$7:$D$13),IF(AND(MONTH(E1322)=7,MONTH(F1322)=8),(NETWORKDAYS(Lister!$D$20,F1322,Lister!$D$7:$D$13)-P1322)*N1322/NETWORKDAYS(Lister!$D$20,Lister!$E$20,Lister!$D$7:$D$13),IF(AND(MONTH(E1322)=7,MONTH(F1322)=7),0)))),0),"")</f>
        <v/>
      </c>
      <c r="S1322" s="31" t="str">
        <f t="shared" si="143"/>
        <v/>
      </c>
      <c r="T1322" s="31" t="str">
        <f t="shared" si="144"/>
        <v/>
      </c>
      <c r="U1322" s="51" t="str">
        <f t="shared" si="145"/>
        <v/>
      </c>
    </row>
    <row r="1323" spans="1:21" x14ac:dyDescent="0.25">
      <c r="A1323" s="13" t="str">
        <f t="shared" si="146"/>
        <v/>
      </c>
      <c r="B1323" s="55"/>
      <c r="C1323" s="22"/>
      <c r="D1323" s="23"/>
      <c r="E1323" s="16"/>
      <c r="F1323" s="16"/>
      <c r="G1323" s="72" t="str">
        <f>IF(OR(E1323="",F1323=""),"",NETWORKDAYS(E1323,F1323,Lister!$D$7:$D$13))</f>
        <v/>
      </c>
      <c r="H1323" s="19"/>
      <c r="I1323" s="32" t="str">
        <f t="shared" si="140"/>
        <v/>
      </c>
      <c r="J1323" s="18"/>
      <c r="K1323" s="18"/>
      <c r="L1323" s="46" t="str">
        <f t="shared" si="141"/>
        <v/>
      </c>
      <c r="M1323" s="20"/>
      <c r="N1323" s="31" t="str">
        <f t="shared" si="142"/>
        <v/>
      </c>
      <c r="O1323" s="20"/>
      <c r="P1323" s="20"/>
      <c r="Q1323" s="46" t="str">
        <f>IFERROR(MAX(IF(OR(O1323="",P1323=""),"",IF(AND(AND(MONTH(E1323)&gt;=7,MONTH(E1323)&lt;8),AND(MONTH(F1323)&gt;=7,MONTH(F1323)&lt;8)),(NETWORKDAYS(E1323,F1323,Lister!$D$7:$D$13)-O1323)*N1323/NETWORKDAYS(Lister!$D$19,Lister!$E$19,Lister!$D$7:$D$13),IF(AND(AND(MONTH(E1323)&gt;=7,MONTH(E1323)&lt;8),MONTH(F1323)&gt;7),(NETWORKDAYS(E1323,Lister!$E$19,Lister!$D$7:$D$13)-O1323)*N1323/NETWORKDAYS(Lister!$D$19,Lister!$E$19,Lister!$D$7:$D$13),IF(MONTH(E1323)&gt;7,0)))),0),"")</f>
        <v/>
      </c>
      <c r="R1323" s="46" t="str">
        <f>IFERROR(MAX(IF(OR(O1323="",P1323=""),"",IF(AND(AND(MONTH(E1323)&gt;=8,MONTH(E1323)&lt;9),AND(MONTH(F1323)&gt;=8,MONTH(F1323)&lt;9)),(NETWORKDAYS(E1323,F1323,Lister!$D$7:$D$13)-P1323)*N1323/NETWORKDAYS(Lister!$D$20,Lister!$E$20,Lister!$D$7:$D$13),IF(AND(MONTH(E1323)=7,MONTH(F1323)=8),(NETWORKDAYS(Lister!$D$20,F1323,Lister!$D$7:$D$13)-P1323)*N1323/NETWORKDAYS(Lister!$D$20,Lister!$E$20,Lister!$D$7:$D$13),IF(AND(MONTH(E1323)=7,MONTH(F1323)=7),0)))),0),"")</f>
        <v/>
      </c>
      <c r="S1323" s="31" t="str">
        <f t="shared" si="143"/>
        <v/>
      </c>
      <c r="T1323" s="31" t="str">
        <f t="shared" si="144"/>
        <v/>
      </c>
      <c r="U1323" s="51" t="str">
        <f t="shared" si="145"/>
        <v/>
      </c>
    </row>
    <row r="1324" spans="1:21" x14ac:dyDescent="0.25">
      <c r="A1324" s="13" t="str">
        <f t="shared" si="146"/>
        <v/>
      </c>
      <c r="B1324" s="55"/>
      <c r="C1324" s="22"/>
      <c r="D1324" s="23"/>
      <c r="E1324" s="16"/>
      <c r="F1324" s="16"/>
      <c r="G1324" s="72" t="str">
        <f>IF(OR(E1324="",F1324=""),"",NETWORKDAYS(E1324,F1324,Lister!$D$7:$D$13))</f>
        <v/>
      </c>
      <c r="H1324" s="19"/>
      <c r="I1324" s="32" t="str">
        <f t="shared" si="140"/>
        <v/>
      </c>
      <c r="J1324" s="18"/>
      <c r="K1324" s="18"/>
      <c r="L1324" s="46" t="str">
        <f t="shared" si="141"/>
        <v/>
      </c>
      <c r="M1324" s="20"/>
      <c r="N1324" s="31" t="str">
        <f t="shared" si="142"/>
        <v/>
      </c>
      <c r="O1324" s="20"/>
      <c r="P1324" s="20"/>
      <c r="Q1324" s="46" t="str">
        <f>IFERROR(MAX(IF(OR(O1324="",P1324=""),"",IF(AND(AND(MONTH(E1324)&gt;=7,MONTH(E1324)&lt;8),AND(MONTH(F1324)&gt;=7,MONTH(F1324)&lt;8)),(NETWORKDAYS(E1324,F1324,Lister!$D$7:$D$13)-O1324)*N1324/NETWORKDAYS(Lister!$D$19,Lister!$E$19,Lister!$D$7:$D$13),IF(AND(AND(MONTH(E1324)&gt;=7,MONTH(E1324)&lt;8),MONTH(F1324)&gt;7),(NETWORKDAYS(E1324,Lister!$E$19,Lister!$D$7:$D$13)-O1324)*N1324/NETWORKDAYS(Lister!$D$19,Lister!$E$19,Lister!$D$7:$D$13),IF(MONTH(E1324)&gt;7,0)))),0),"")</f>
        <v/>
      </c>
      <c r="R1324" s="46" t="str">
        <f>IFERROR(MAX(IF(OR(O1324="",P1324=""),"",IF(AND(AND(MONTH(E1324)&gt;=8,MONTH(E1324)&lt;9),AND(MONTH(F1324)&gt;=8,MONTH(F1324)&lt;9)),(NETWORKDAYS(E1324,F1324,Lister!$D$7:$D$13)-P1324)*N1324/NETWORKDAYS(Lister!$D$20,Lister!$E$20,Lister!$D$7:$D$13),IF(AND(MONTH(E1324)=7,MONTH(F1324)=8),(NETWORKDAYS(Lister!$D$20,F1324,Lister!$D$7:$D$13)-P1324)*N1324/NETWORKDAYS(Lister!$D$20,Lister!$E$20,Lister!$D$7:$D$13),IF(AND(MONTH(E1324)=7,MONTH(F1324)=7),0)))),0),"")</f>
        <v/>
      </c>
      <c r="S1324" s="31" t="str">
        <f t="shared" si="143"/>
        <v/>
      </c>
      <c r="T1324" s="31" t="str">
        <f t="shared" si="144"/>
        <v/>
      </c>
      <c r="U1324" s="51" t="str">
        <f t="shared" si="145"/>
        <v/>
      </c>
    </row>
    <row r="1325" spans="1:21" x14ac:dyDescent="0.25">
      <c r="A1325" s="13" t="str">
        <f t="shared" si="146"/>
        <v/>
      </c>
      <c r="B1325" s="55"/>
      <c r="C1325" s="22"/>
      <c r="D1325" s="23"/>
      <c r="E1325" s="16"/>
      <c r="F1325" s="16"/>
      <c r="G1325" s="72" t="str">
        <f>IF(OR(E1325="",F1325=""),"",NETWORKDAYS(E1325,F1325,Lister!$D$7:$D$13))</f>
        <v/>
      </c>
      <c r="H1325" s="19"/>
      <c r="I1325" s="32" t="str">
        <f t="shared" si="140"/>
        <v/>
      </c>
      <c r="J1325" s="18"/>
      <c r="K1325" s="18"/>
      <c r="L1325" s="46" t="str">
        <f t="shared" si="141"/>
        <v/>
      </c>
      <c r="M1325" s="20"/>
      <c r="N1325" s="31" t="str">
        <f t="shared" si="142"/>
        <v/>
      </c>
      <c r="O1325" s="20"/>
      <c r="P1325" s="20"/>
      <c r="Q1325" s="46" t="str">
        <f>IFERROR(MAX(IF(OR(O1325="",P1325=""),"",IF(AND(AND(MONTH(E1325)&gt;=7,MONTH(E1325)&lt;8),AND(MONTH(F1325)&gt;=7,MONTH(F1325)&lt;8)),(NETWORKDAYS(E1325,F1325,Lister!$D$7:$D$13)-O1325)*N1325/NETWORKDAYS(Lister!$D$19,Lister!$E$19,Lister!$D$7:$D$13),IF(AND(AND(MONTH(E1325)&gt;=7,MONTH(E1325)&lt;8),MONTH(F1325)&gt;7),(NETWORKDAYS(E1325,Lister!$E$19,Lister!$D$7:$D$13)-O1325)*N1325/NETWORKDAYS(Lister!$D$19,Lister!$E$19,Lister!$D$7:$D$13),IF(MONTH(E1325)&gt;7,0)))),0),"")</f>
        <v/>
      </c>
      <c r="R1325" s="46" t="str">
        <f>IFERROR(MAX(IF(OR(O1325="",P1325=""),"",IF(AND(AND(MONTH(E1325)&gt;=8,MONTH(E1325)&lt;9),AND(MONTH(F1325)&gt;=8,MONTH(F1325)&lt;9)),(NETWORKDAYS(E1325,F1325,Lister!$D$7:$D$13)-P1325)*N1325/NETWORKDAYS(Lister!$D$20,Lister!$E$20,Lister!$D$7:$D$13),IF(AND(MONTH(E1325)=7,MONTH(F1325)=8),(NETWORKDAYS(Lister!$D$20,F1325,Lister!$D$7:$D$13)-P1325)*N1325/NETWORKDAYS(Lister!$D$20,Lister!$E$20,Lister!$D$7:$D$13),IF(AND(MONTH(E1325)=7,MONTH(F1325)=7),0)))),0),"")</f>
        <v/>
      </c>
      <c r="S1325" s="31" t="str">
        <f t="shared" si="143"/>
        <v/>
      </c>
      <c r="T1325" s="31" t="str">
        <f t="shared" si="144"/>
        <v/>
      </c>
      <c r="U1325" s="51" t="str">
        <f t="shared" si="145"/>
        <v/>
      </c>
    </row>
    <row r="1326" spans="1:21" x14ac:dyDescent="0.25">
      <c r="A1326" s="13" t="str">
        <f t="shared" si="146"/>
        <v/>
      </c>
      <c r="B1326" s="55"/>
      <c r="C1326" s="22"/>
      <c r="D1326" s="23"/>
      <c r="E1326" s="16"/>
      <c r="F1326" s="16"/>
      <c r="G1326" s="72" t="str">
        <f>IF(OR(E1326="",F1326=""),"",NETWORKDAYS(E1326,F1326,Lister!$D$7:$D$13))</f>
        <v/>
      </c>
      <c r="H1326" s="19"/>
      <c r="I1326" s="32" t="str">
        <f t="shared" si="140"/>
        <v/>
      </c>
      <c r="J1326" s="18"/>
      <c r="K1326" s="18"/>
      <c r="L1326" s="46" t="str">
        <f t="shared" si="141"/>
        <v/>
      </c>
      <c r="M1326" s="20"/>
      <c r="N1326" s="31" t="str">
        <f t="shared" si="142"/>
        <v/>
      </c>
      <c r="O1326" s="20"/>
      <c r="P1326" s="20"/>
      <c r="Q1326" s="46" t="str">
        <f>IFERROR(MAX(IF(OR(O1326="",P1326=""),"",IF(AND(AND(MONTH(E1326)&gt;=7,MONTH(E1326)&lt;8),AND(MONTH(F1326)&gt;=7,MONTH(F1326)&lt;8)),(NETWORKDAYS(E1326,F1326,Lister!$D$7:$D$13)-O1326)*N1326/NETWORKDAYS(Lister!$D$19,Lister!$E$19,Lister!$D$7:$D$13),IF(AND(AND(MONTH(E1326)&gt;=7,MONTH(E1326)&lt;8),MONTH(F1326)&gt;7),(NETWORKDAYS(E1326,Lister!$E$19,Lister!$D$7:$D$13)-O1326)*N1326/NETWORKDAYS(Lister!$D$19,Lister!$E$19,Lister!$D$7:$D$13),IF(MONTH(E1326)&gt;7,0)))),0),"")</f>
        <v/>
      </c>
      <c r="R1326" s="46" t="str">
        <f>IFERROR(MAX(IF(OR(O1326="",P1326=""),"",IF(AND(AND(MONTH(E1326)&gt;=8,MONTH(E1326)&lt;9),AND(MONTH(F1326)&gt;=8,MONTH(F1326)&lt;9)),(NETWORKDAYS(E1326,F1326,Lister!$D$7:$D$13)-P1326)*N1326/NETWORKDAYS(Lister!$D$20,Lister!$E$20,Lister!$D$7:$D$13),IF(AND(MONTH(E1326)=7,MONTH(F1326)=8),(NETWORKDAYS(Lister!$D$20,F1326,Lister!$D$7:$D$13)-P1326)*N1326/NETWORKDAYS(Lister!$D$20,Lister!$E$20,Lister!$D$7:$D$13),IF(AND(MONTH(E1326)=7,MONTH(F1326)=7),0)))),0),"")</f>
        <v/>
      </c>
      <c r="S1326" s="31" t="str">
        <f t="shared" si="143"/>
        <v/>
      </c>
      <c r="T1326" s="31" t="str">
        <f t="shared" si="144"/>
        <v/>
      </c>
      <c r="U1326" s="51" t="str">
        <f t="shared" si="145"/>
        <v/>
      </c>
    </row>
    <row r="1327" spans="1:21" x14ac:dyDescent="0.25">
      <c r="A1327" s="13" t="str">
        <f t="shared" si="146"/>
        <v/>
      </c>
      <c r="B1327" s="55"/>
      <c r="C1327" s="22"/>
      <c r="D1327" s="23"/>
      <c r="E1327" s="16"/>
      <c r="F1327" s="16"/>
      <c r="G1327" s="72" t="str">
        <f>IF(OR(E1327="",F1327=""),"",NETWORKDAYS(E1327,F1327,Lister!$D$7:$D$13))</f>
        <v/>
      </c>
      <c r="H1327" s="19"/>
      <c r="I1327" s="32" t="str">
        <f t="shared" si="140"/>
        <v/>
      </c>
      <c r="J1327" s="18"/>
      <c r="K1327" s="18"/>
      <c r="L1327" s="46" t="str">
        <f t="shared" si="141"/>
        <v/>
      </c>
      <c r="M1327" s="20"/>
      <c r="N1327" s="31" t="str">
        <f t="shared" si="142"/>
        <v/>
      </c>
      <c r="O1327" s="20"/>
      <c r="P1327" s="20"/>
      <c r="Q1327" s="46" t="str">
        <f>IFERROR(MAX(IF(OR(O1327="",P1327=""),"",IF(AND(AND(MONTH(E1327)&gt;=7,MONTH(E1327)&lt;8),AND(MONTH(F1327)&gt;=7,MONTH(F1327)&lt;8)),(NETWORKDAYS(E1327,F1327,Lister!$D$7:$D$13)-O1327)*N1327/NETWORKDAYS(Lister!$D$19,Lister!$E$19,Lister!$D$7:$D$13),IF(AND(AND(MONTH(E1327)&gt;=7,MONTH(E1327)&lt;8),MONTH(F1327)&gt;7),(NETWORKDAYS(E1327,Lister!$E$19,Lister!$D$7:$D$13)-O1327)*N1327/NETWORKDAYS(Lister!$D$19,Lister!$E$19,Lister!$D$7:$D$13),IF(MONTH(E1327)&gt;7,0)))),0),"")</f>
        <v/>
      </c>
      <c r="R1327" s="46" t="str">
        <f>IFERROR(MAX(IF(OR(O1327="",P1327=""),"",IF(AND(AND(MONTH(E1327)&gt;=8,MONTH(E1327)&lt;9),AND(MONTH(F1327)&gt;=8,MONTH(F1327)&lt;9)),(NETWORKDAYS(E1327,F1327,Lister!$D$7:$D$13)-P1327)*N1327/NETWORKDAYS(Lister!$D$20,Lister!$E$20,Lister!$D$7:$D$13),IF(AND(MONTH(E1327)=7,MONTH(F1327)=8),(NETWORKDAYS(Lister!$D$20,F1327,Lister!$D$7:$D$13)-P1327)*N1327/NETWORKDAYS(Lister!$D$20,Lister!$E$20,Lister!$D$7:$D$13),IF(AND(MONTH(E1327)=7,MONTH(F1327)=7),0)))),0),"")</f>
        <v/>
      </c>
      <c r="S1327" s="31" t="str">
        <f t="shared" si="143"/>
        <v/>
      </c>
      <c r="T1327" s="31" t="str">
        <f t="shared" si="144"/>
        <v/>
      </c>
      <c r="U1327" s="51" t="str">
        <f t="shared" si="145"/>
        <v/>
      </c>
    </row>
    <row r="1328" spans="1:21" x14ac:dyDescent="0.25">
      <c r="A1328" s="13" t="str">
        <f t="shared" si="146"/>
        <v/>
      </c>
      <c r="B1328" s="55"/>
      <c r="C1328" s="22"/>
      <c r="D1328" s="23"/>
      <c r="E1328" s="16"/>
      <c r="F1328" s="16"/>
      <c r="G1328" s="72" t="str">
        <f>IF(OR(E1328="",F1328=""),"",NETWORKDAYS(E1328,F1328,Lister!$D$7:$D$13))</f>
        <v/>
      </c>
      <c r="H1328" s="19"/>
      <c r="I1328" s="32" t="str">
        <f t="shared" si="140"/>
        <v/>
      </c>
      <c r="J1328" s="18"/>
      <c r="K1328" s="18"/>
      <c r="L1328" s="46" t="str">
        <f t="shared" si="141"/>
        <v/>
      </c>
      <c r="M1328" s="20"/>
      <c r="N1328" s="31" t="str">
        <f t="shared" si="142"/>
        <v/>
      </c>
      <c r="O1328" s="20"/>
      <c r="P1328" s="20"/>
      <c r="Q1328" s="46" t="str">
        <f>IFERROR(MAX(IF(OR(O1328="",P1328=""),"",IF(AND(AND(MONTH(E1328)&gt;=7,MONTH(E1328)&lt;8),AND(MONTH(F1328)&gt;=7,MONTH(F1328)&lt;8)),(NETWORKDAYS(E1328,F1328,Lister!$D$7:$D$13)-O1328)*N1328/NETWORKDAYS(Lister!$D$19,Lister!$E$19,Lister!$D$7:$D$13),IF(AND(AND(MONTH(E1328)&gt;=7,MONTH(E1328)&lt;8),MONTH(F1328)&gt;7),(NETWORKDAYS(E1328,Lister!$E$19,Lister!$D$7:$D$13)-O1328)*N1328/NETWORKDAYS(Lister!$D$19,Lister!$E$19,Lister!$D$7:$D$13),IF(MONTH(E1328)&gt;7,0)))),0),"")</f>
        <v/>
      </c>
      <c r="R1328" s="46" t="str">
        <f>IFERROR(MAX(IF(OR(O1328="",P1328=""),"",IF(AND(AND(MONTH(E1328)&gt;=8,MONTH(E1328)&lt;9),AND(MONTH(F1328)&gt;=8,MONTH(F1328)&lt;9)),(NETWORKDAYS(E1328,F1328,Lister!$D$7:$D$13)-P1328)*N1328/NETWORKDAYS(Lister!$D$20,Lister!$E$20,Lister!$D$7:$D$13),IF(AND(MONTH(E1328)=7,MONTH(F1328)=8),(NETWORKDAYS(Lister!$D$20,F1328,Lister!$D$7:$D$13)-P1328)*N1328/NETWORKDAYS(Lister!$D$20,Lister!$E$20,Lister!$D$7:$D$13),IF(AND(MONTH(E1328)=7,MONTH(F1328)=7),0)))),0),"")</f>
        <v/>
      </c>
      <c r="S1328" s="31" t="str">
        <f t="shared" si="143"/>
        <v/>
      </c>
      <c r="T1328" s="31" t="str">
        <f t="shared" si="144"/>
        <v/>
      </c>
      <c r="U1328" s="51" t="str">
        <f t="shared" si="145"/>
        <v/>
      </c>
    </row>
    <row r="1329" spans="1:21" x14ac:dyDescent="0.25">
      <c r="A1329" s="13" t="str">
        <f t="shared" si="146"/>
        <v/>
      </c>
      <c r="B1329" s="55"/>
      <c r="C1329" s="22"/>
      <c r="D1329" s="23"/>
      <c r="E1329" s="16"/>
      <c r="F1329" s="16"/>
      <c r="G1329" s="72" t="str">
        <f>IF(OR(E1329="",F1329=""),"",NETWORKDAYS(E1329,F1329,Lister!$D$7:$D$13))</f>
        <v/>
      </c>
      <c r="H1329" s="19"/>
      <c r="I1329" s="32" t="str">
        <f t="shared" si="140"/>
        <v/>
      </c>
      <c r="J1329" s="18"/>
      <c r="K1329" s="18"/>
      <c r="L1329" s="46" t="str">
        <f t="shared" si="141"/>
        <v/>
      </c>
      <c r="M1329" s="20"/>
      <c r="N1329" s="31" t="str">
        <f t="shared" si="142"/>
        <v/>
      </c>
      <c r="O1329" s="20"/>
      <c r="P1329" s="20"/>
      <c r="Q1329" s="46" t="str">
        <f>IFERROR(MAX(IF(OR(O1329="",P1329=""),"",IF(AND(AND(MONTH(E1329)&gt;=7,MONTH(E1329)&lt;8),AND(MONTH(F1329)&gt;=7,MONTH(F1329)&lt;8)),(NETWORKDAYS(E1329,F1329,Lister!$D$7:$D$13)-O1329)*N1329/NETWORKDAYS(Lister!$D$19,Lister!$E$19,Lister!$D$7:$D$13),IF(AND(AND(MONTH(E1329)&gt;=7,MONTH(E1329)&lt;8),MONTH(F1329)&gt;7),(NETWORKDAYS(E1329,Lister!$E$19,Lister!$D$7:$D$13)-O1329)*N1329/NETWORKDAYS(Lister!$D$19,Lister!$E$19,Lister!$D$7:$D$13),IF(MONTH(E1329)&gt;7,0)))),0),"")</f>
        <v/>
      </c>
      <c r="R1329" s="46" t="str">
        <f>IFERROR(MAX(IF(OR(O1329="",P1329=""),"",IF(AND(AND(MONTH(E1329)&gt;=8,MONTH(E1329)&lt;9),AND(MONTH(F1329)&gt;=8,MONTH(F1329)&lt;9)),(NETWORKDAYS(E1329,F1329,Lister!$D$7:$D$13)-P1329)*N1329/NETWORKDAYS(Lister!$D$20,Lister!$E$20,Lister!$D$7:$D$13),IF(AND(MONTH(E1329)=7,MONTH(F1329)=8),(NETWORKDAYS(Lister!$D$20,F1329,Lister!$D$7:$D$13)-P1329)*N1329/NETWORKDAYS(Lister!$D$20,Lister!$E$20,Lister!$D$7:$D$13),IF(AND(MONTH(E1329)=7,MONTH(F1329)=7),0)))),0),"")</f>
        <v/>
      </c>
      <c r="S1329" s="31" t="str">
        <f t="shared" si="143"/>
        <v/>
      </c>
      <c r="T1329" s="31" t="str">
        <f t="shared" si="144"/>
        <v/>
      </c>
      <c r="U1329" s="51" t="str">
        <f t="shared" si="145"/>
        <v/>
      </c>
    </row>
    <row r="1330" spans="1:21" x14ac:dyDescent="0.25">
      <c r="A1330" s="13" t="str">
        <f t="shared" si="146"/>
        <v/>
      </c>
      <c r="B1330" s="55"/>
      <c r="C1330" s="22"/>
      <c r="D1330" s="23"/>
      <c r="E1330" s="16"/>
      <c r="F1330" s="16"/>
      <c r="G1330" s="72" t="str">
        <f>IF(OR(E1330="",F1330=""),"",NETWORKDAYS(E1330,F1330,Lister!$D$7:$D$13))</f>
        <v/>
      </c>
      <c r="H1330" s="19"/>
      <c r="I1330" s="32" t="str">
        <f t="shared" si="140"/>
        <v/>
      </c>
      <c r="J1330" s="18"/>
      <c r="K1330" s="18"/>
      <c r="L1330" s="46" t="str">
        <f t="shared" si="141"/>
        <v/>
      </c>
      <c r="M1330" s="20"/>
      <c r="N1330" s="31" t="str">
        <f t="shared" si="142"/>
        <v/>
      </c>
      <c r="O1330" s="20"/>
      <c r="P1330" s="20"/>
      <c r="Q1330" s="46" t="str">
        <f>IFERROR(MAX(IF(OR(O1330="",P1330=""),"",IF(AND(AND(MONTH(E1330)&gt;=7,MONTH(E1330)&lt;8),AND(MONTH(F1330)&gt;=7,MONTH(F1330)&lt;8)),(NETWORKDAYS(E1330,F1330,Lister!$D$7:$D$13)-O1330)*N1330/NETWORKDAYS(Lister!$D$19,Lister!$E$19,Lister!$D$7:$D$13),IF(AND(AND(MONTH(E1330)&gt;=7,MONTH(E1330)&lt;8),MONTH(F1330)&gt;7),(NETWORKDAYS(E1330,Lister!$E$19,Lister!$D$7:$D$13)-O1330)*N1330/NETWORKDAYS(Lister!$D$19,Lister!$E$19,Lister!$D$7:$D$13),IF(MONTH(E1330)&gt;7,0)))),0),"")</f>
        <v/>
      </c>
      <c r="R1330" s="46" t="str">
        <f>IFERROR(MAX(IF(OR(O1330="",P1330=""),"",IF(AND(AND(MONTH(E1330)&gt;=8,MONTH(E1330)&lt;9),AND(MONTH(F1330)&gt;=8,MONTH(F1330)&lt;9)),(NETWORKDAYS(E1330,F1330,Lister!$D$7:$D$13)-P1330)*N1330/NETWORKDAYS(Lister!$D$20,Lister!$E$20,Lister!$D$7:$D$13),IF(AND(MONTH(E1330)=7,MONTH(F1330)=8),(NETWORKDAYS(Lister!$D$20,F1330,Lister!$D$7:$D$13)-P1330)*N1330/NETWORKDAYS(Lister!$D$20,Lister!$E$20,Lister!$D$7:$D$13),IF(AND(MONTH(E1330)=7,MONTH(F1330)=7),0)))),0),"")</f>
        <v/>
      </c>
      <c r="S1330" s="31" t="str">
        <f t="shared" si="143"/>
        <v/>
      </c>
      <c r="T1330" s="31" t="str">
        <f t="shared" si="144"/>
        <v/>
      </c>
      <c r="U1330" s="51" t="str">
        <f t="shared" si="145"/>
        <v/>
      </c>
    </row>
    <row r="1331" spans="1:21" x14ac:dyDescent="0.25">
      <c r="A1331" s="13" t="str">
        <f t="shared" si="146"/>
        <v/>
      </c>
      <c r="B1331" s="55"/>
      <c r="C1331" s="22"/>
      <c r="D1331" s="23"/>
      <c r="E1331" s="16"/>
      <c r="F1331" s="16"/>
      <c r="G1331" s="72" t="str">
        <f>IF(OR(E1331="",F1331=""),"",NETWORKDAYS(E1331,F1331,Lister!$D$7:$D$13))</f>
        <v/>
      </c>
      <c r="H1331" s="19"/>
      <c r="I1331" s="32" t="str">
        <f t="shared" si="140"/>
        <v/>
      </c>
      <c r="J1331" s="18"/>
      <c r="K1331" s="18"/>
      <c r="L1331" s="46" t="str">
        <f t="shared" si="141"/>
        <v/>
      </c>
      <c r="M1331" s="20"/>
      <c r="N1331" s="31" t="str">
        <f t="shared" si="142"/>
        <v/>
      </c>
      <c r="O1331" s="20"/>
      <c r="P1331" s="20"/>
      <c r="Q1331" s="46" t="str">
        <f>IFERROR(MAX(IF(OR(O1331="",P1331=""),"",IF(AND(AND(MONTH(E1331)&gt;=7,MONTH(E1331)&lt;8),AND(MONTH(F1331)&gt;=7,MONTH(F1331)&lt;8)),(NETWORKDAYS(E1331,F1331,Lister!$D$7:$D$13)-O1331)*N1331/NETWORKDAYS(Lister!$D$19,Lister!$E$19,Lister!$D$7:$D$13),IF(AND(AND(MONTH(E1331)&gt;=7,MONTH(E1331)&lt;8),MONTH(F1331)&gt;7),(NETWORKDAYS(E1331,Lister!$E$19,Lister!$D$7:$D$13)-O1331)*N1331/NETWORKDAYS(Lister!$D$19,Lister!$E$19,Lister!$D$7:$D$13),IF(MONTH(E1331)&gt;7,0)))),0),"")</f>
        <v/>
      </c>
      <c r="R1331" s="46" t="str">
        <f>IFERROR(MAX(IF(OR(O1331="",P1331=""),"",IF(AND(AND(MONTH(E1331)&gt;=8,MONTH(E1331)&lt;9),AND(MONTH(F1331)&gt;=8,MONTH(F1331)&lt;9)),(NETWORKDAYS(E1331,F1331,Lister!$D$7:$D$13)-P1331)*N1331/NETWORKDAYS(Lister!$D$20,Lister!$E$20,Lister!$D$7:$D$13),IF(AND(MONTH(E1331)=7,MONTH(F1331)=8),(NETWORKDAYS(Lister!$D$20,F1331,Lister!$D$7:$D$13)-P1331)*N1331/NETWORKDAYS(Lister!$D$20,Lister!$E$20,Lister!$D$7:$D$13),IF(AND(MONTH(E1331)=7,MONTH(F1331)=7),0)))),0),"")</f>
        <v/>
      </c>
      <c r="S1331" s="31" t="str">
        <f t="shared" si="143"/>
        <v/>
      </c>
      <c r="T1331" s="31" t="str">
        <f t="shared" si="144"/>
        <v/>
      </c>
      <c r="U1331" s="51" t="str">
        <f t="shared" si="145"/>
        <v/>
      </c>
    </row>
    <row r="1332" spans="1:21" x14ac:dyDescent="0.25">
      <c r="A1332" s="13" t="str">
        <f t="shared" si="146"/>
        <v/>
      </c>
      <c r="B1332" s="55"/>
      <c r="C1332" s="22"/>
      <c r="D1332" s="23"/>
      <c r="E1332" s="16"/>
      <c r="F1332" s="16"/>
      <c r="G1332" s="72" t="str">
        <f>IF(OR(E1332="",F1332=""),"",NETWORKDAYS(E1332,F1332,Lister!$D$7:$D$13))</f>
        <v/>
      </c>
      <c r="H1332" s="19"/>
      <c r="I1332" s="32" t="str">
        <f t="shared" si="140"/>
        <v/>
      </c>
      <c r="J1332" s="18"/>
      <c r="K1332" s="18"/>
      <c r="L1332" s="46" t="str">
        <f t="shared" si="141"/>
        <v/>
      </c>
      <c r="M1332" s="20"/>
      <c r="N1332" s="31" t="str">
        <f t="shared" si="142"/>
        <v/>
      </c>
      <c r="O1332" s="20"/>
      <c r="P1332" s="20"/>
      <c r="Q1332" s="46" t="str">
        <f>IFERROR(MAX(IF(OR(O1332="",P1332=""),"",IF(AND(AND(MONTH(E1332)&gt;=7,MONTH(E1332)&lt;8),AND(MONTH(F1332)&gt;=7,MONTH(F1332)&lt;8)),(NETWORKDAYS(E1332,F1332,Lister!$D$7:$D$13)-O1332)*N1332/NETWORKDAYS(Lister!$D$19,Lister!$E$19,Lister!$D$7:$D$13),IF(AND(AND(MONTH(E1332)&gt;=7,MONTH(E1332)&lt;8),MONTH(F1332)&gt;7),(NETWORKDAYS(E1332,Lister!$E$19,Lister!$D$7:$D$13)-O1332)*N1332/NETWORKDAYS(Lister!$D$19,Lister!$E$19,Lister!$D$7:$D$13),IF(MONTH(E1332)&gt;7,0)))),0),"")</f>
        <v/>
      </c>
      <c r="R1332" s="46" t="str">
        <f>IFERROR(MAX(IF(OR(O1332="",P1332=""),"",IF(AND(AND(MONTH(E1332)&gt;=8,MONTH(E1332)&lt;9),AND(MONTH(F1332)&gt;=8,MONTH(F1332)&lt;9)),(NETWORKDAYS(E1332,F1332,Lister!$D$7:$D$13)-P1332)*N1332/NETWORKDAYS(Lister!$D$20,Lister!$E$20,Lister!$D$7:$D$13),IF(AND(MONTH(E1332)=7,MONTH(F1332)=8),(NETWORKDAYS(Lister!$D$20,F1332,Lister!$D$7:$D$13)-P1332)*N1332/NETWORKDAYS(Lister!$D$20,Lister!$E$20,Lister!$D$7:$D$13),IF(AND(MONTH(E1332)=7,MONTH(F1332)=7),0)))),0),"")</f>
        <v/>
      </c>
      <c r="S1332" s="31" t="str">
        <f t="shared" si="143"/>
        <v/>
      </c>
      <c r="T1332" s="31" t="str">
        <f t="shared" si="144"/>
        <v/>
      </c>
      <c r="U1332" s="51" t="str">
        <f t="shared" si="145"/>
        <v/>
      </c>
    </row>
    <row r="1333" spans="1:21" x14ac:dyDescent="0.25">
      <c r="A1333" s="13" t="str">
        <f t="shared" si="146"/>
        <v/>
      </c>
      <c r="B1333" s="55"/>
      <c r="C1333" s="22"/>
      <c r="D1333" s="23"/>
      <c r="E1333" s="16"/>
      <c r="F1333" s="16"/>
      <c r="G1333" s="72" t="str">
        <f>IF(OR(E1333="",F1333=""),"",NETWORKDAYS(E1333,F1333,Lister!$D$7:$D$13))</f>
        <v/>
      </c>
      <c r="H1333" s="19"/>
      <c r="I1333" s="32" t="str">
        <f t="shared" si="140"/>
        <v/>
      </c>
      <c r="J1333" s="18"/>
      <c r="K1333" s="18"/>
      <c r="L1333" s="46" t="str">
        <f t="shared" si="141"/>
        <v/>
      </c>
      <c r="M1333" s="20"/>
      <c r="N1333" s="31" t="str">
        <f t="shared" si="142"/>
        <v/>
      </c>
      <c r="O1333" s="20"/>
      <c r="P1333" s="20"/>
      <c r="Q1333" s="46" t="str">
        <f>IFERROR(MAX(IF(OR(O1333="",P1333=""),"",IF(AND(AND(MONTH(E1333)&gt;=7,MONTH(E1333)&lt;8),AND(MONTH(F1333)&gt;=7,MONTH(F1333)&lt;8)),(NETWORKDAYS(E1333,F1333,Lister!$D$7:$D$13)-O1333)*N1333/NETWORKDAYS(Lister!$D$19,Lister!$E$19,Lister!$D$7:$D$13),IF(AND(AND(MONTH(E1333)&gt;=7,MONTH(E1333)&lt;8),MONTH(F1333)&gt;7),(NETWORKDAYS(E1333,Lister!$E$19,Lister!$D$7:$D$13)-O1333)*N1333/NETWORKDAYS(Lister!$D$19,Lister!$E$19,Lister!$D$7:$D$13),IF(MONTH(E1333)&gt;7,0)))),0),"")</f>
        <v/>
      </c>
      <c r="R1333" s="46" t="str">
        <f>IFERROR(MAX(IF(OR(O1333="",P1333=""),"",IF(AND(AND(MONTH(E1333)&gt;=8,MONTH(E1333)&lt;9),AND(MONTH(F1333)&gt;=8,MONTH(F1333)&lt;9)),(NETWORKDAYS(E1333,F1333,Lister!$D$7:$D$13)-P1333)*N1333/NETWORKDAYS(Lister!$D$20,Lister!$E$20,Lister!$D$7:$D$13),IF(AND(MONTH(E1333)=7,MONTH(F1333)=8),(NETWORKDAYS(Lister!$D$20,F1333,Lister!$D$7:$D$13)-P1333)*N1333/NETWORKDAYS(Lister!$D$20,Lister!$E$20,Lister!$D$7:$D$13),IF(AND(MONTH(E1333)=7,MONTH(F1333)=7),0)))),0),"")</f>
        <v/>
      </c>
      <c r="S1333" s="31" t="str">
        <f t="shared" si="143"/>
        <v/>
      </c>
      <c r="T1333" s="31" t="str">
        <f t="shared" si="144"/>
        <v/>
      </c>
      <c r="U1333" s="51" t="str">
        <f t="shared" si="145"/>
        <v/>
      </c>
    </row>
    <row r="1334" spans="1:21" x14ac:dyDescent="0.25">
      <c r="A1334" s="13" t="str">
        <f t="shared" si="146"/>
        <v/>
      </c>
      <c r="B1334" s="55"/>
      <c r="C1334" s="22"/>
      <c r="D1334" s="23"/>
      <c r="E1334" s="16"/>
      <c r="F1334" s="16"/>
      <c r="G1334" s="72" t="str">
        <f>IF(OR(E1334="",F1334=""),"",NETWORKDAYS(E1334,F1334,Lister!$D$7:$D$13))</f>
        <v/>
      </c>
      <c r="H1334" s="19"/>
      <c r="I1334" s="32" t="str">
        <f t="shared" si="140"/>
        <v/>
      </c>
      <c r="J1334" s="18"/>
      <c r="K1334" s="18"/>
      <c r="L1334" s="46" t="str">
        <f t="shared" si="141"/>
        <v/>
      </c>
      <c r="M1334" s="20"/>
      <c r="N1334" s="31" t="str">
        <f t="shared" si="142"/>
        <v/>
      </c>
      <c r="O1334" s="20"/>
      <c r="P1334" s="20"/>
      <c r="Q1334" s="46" t="str">
        <f>IFERROR(MAX(IF(OR(O1334="",P1334=""),"",IF(AND(AND(MONTH(E1334)&gt;=7,MONTH(E1334)&lt;8),AND(MONTH(F1334)&gt;=7,MONTH(F1334)&lt;8)),(NETWORKDAYS(E1334,F1334,Lister!$D$7:$D$13)-O1334)*N1334/NETWORKDAYS(Lister!$D$19,Lister!$E$19,Lister!$D$7:$D$13),IF(AND(AND(MONTH(E1334)&gt;=7,MONTH(E1334)&lt;8),MONTH(F1334)&gt;7),(NETWORKDAYS(E1334,Lister!$E$19,Lister!$D$7:$D$13)-O1334)*N1334/NETWORKDAYS(Lister!$D$19,Lister!$E$19,Lister!$D$7:$D$13),IF(MONTH(E1334)&gt;7,0)))),0),"")</f>
        <v/>
      </c>
      <c r="R1334" s="46" t="str">
        <f>IFERROR(MAX(IF(OR(O1334="",P1334=""),"",IF(AND(AND(MONTH(E1334)&gt;=8,MONTH(E1334)&lt;9),AND(MONTH(F1334)&gt;=8,MONTH(F1334)&lt;9)),(NETWORKDAYS(E1334,F1334,Lister!$D$7:$D$13)-P1334)*N1334/NETWORKDAYS(Lister!$D$20,Lister!$E$20,Lister!$D$7:$D$13),IF(AND(MONTH(E1334)=7,MONTH(F1334)=8),(NETWORKDAYS(Lister!$D$20,F1334,Lister!$D$7:$D$13)-P1334)*N1334/NETWORKDAYS(Lister!$D$20,Lister!$E$20,Lister!$D$7:$D$13),IF(AND(MONTH(E1334)=7,MONTH(F1334)=7),0)))),0),"")</f>
        <v/>
      </c>
      <c r="S1334" s="31" t="str">
        <f t="shared" si="143"/>
        <v/>
      </c>
      <c r="T1334" s="31" t="str">
        <f t="shared" si="144"/>
        <v/>
      </c>
      <c r="U1334" s="51" t="str">
        <f t="shared" si="145"/>
        <v/>
      </c>
    </row>
    <row r="1335" spans="1:21" x14ac:dyDescent="0.25">
      <c r="A1335" s="13" t="str">
        <f t="shared" si="146"/>
        <v/>
      </c>
      <c r="B1335" s="55"/>
      <c r="C1335" s="22"/>
      <c r="D1335" s="23"/>
      <c r="E1335" s="16"/>
      <c r="F1335" s="16"/>
      <c r="G1335" s="72" t="str">
        <f>IF(OR(E1335="",F1335=""),"",NETWORKDAYS(E1335,F1335,Lister!$D$7:$D$13))</f>
        <v/>
      </c>
      <c r="H1335" s="19"/>
      <c r="I1335" s="32" t="str">
        <f t="shared" si="140"/>
        <v/>
      </c>
      <c r="J1335" s="18"/>
      <c r="K1335" s="18"/>
      <c r="L1335" s="46" t="str">
        <f t="shared" si="141"/>
        <v/>
      </c>
      <c r="M1335" s="20"/>
      <c r="N1335" s="31" t="str">
        <f t="shared" si="142"/>
        <v/>
      </c>
      <c r="O1335" s="20"/>
      <c r="P1335" s="20"/>
      <c r="Q1335" s="46" t="str">
        <f>IFERROR(MAX(IF(OR(O1335="",P1335=""),"",IF(AND(AND(MONTH(E1335)&gt;=7,MONTH(E1335)&lt;8),AND(MONTH(F1335)&gt;=7,MONTH(F1335)&lt;8)),(NETWORKDAYS(E1335,F1335,Lister!$D$7:$D$13)-O1335)*N1335/NETWORKDAYS(Lister!$D$19,Lister!$E$19,Lister!$D$7:$D$13),IF(AND(AND(MONTH(E1335)&gt;=7,MONTH(E1335)&lt;8),MONTH(F1335)&gt;7),(NETWORKDAYS(E1335,Lister!$E$19,Lister!$D$7:$D$13)-O1335)*N1335/NETWORKDAYS(Lister!$D$19,Lister!$E$19,Lister!$D$7:$D$13),IF(MONTH(E1335)&gt;7,0)))),0),"")</f>
        <v/>
      </c>
      <c r="R1335" s="46" t="str">
        <f>IFERROR(MAX(IF(OR(O1335="",P1335=""),"",IF(AND(AND(MONTH(E1335)&gt;=8,MONTH(E1335)&lt;9),AND(MONTH(F1335)&gt;=8,MONTH(F1335)&lt;9)),(NETWORKDAYS(E1335,F1335,Lister!$D$7:$D$13)-P1335)*N1335/NETWORKDAYS(Lister!$D$20,Lister!$E$20,Lister!$D$7:$D$13),IF(AND(MONTH(E1335)=7,MONTH(F1335)=8),(NETWORKDAYS(Lister!$D$20,F1335,Lister!$D$7:$D$13)-P1335)*N1335/NETWORKDAYS(Lister!$D$20,Lister!$E$20,Lister!$D$7:$D$13),IF(AND(MONTH(E1335)=7,MONTH(F1335)=7),0)))),0),"")</f>
        <v/>
      </c>
      <c r="S1335" s="31" t="str">
        <f t="shared" si="143"/>
        <v/>
      </c>
      <c r="T1335" s="31" t="str">
        <f t="shared" si="144"/>
        <v/>
      </c>
      <c r="U1335" s="51" t="str">
        <f t="shared" si="145"/>
        <v/>
      </c>
    </row>
    <row r="1336" spans="1:21" x14ac:dyDescent="0.25">
      <c r="A1336" s="13" t="str">
        <f t="shared" si="146"/>
        <v/>
      </c>
      <c r="B1336" s="55"/>
      <c r="C1336" s="22"/>
      <c r="D1336" s="23"/>
      <c r="E1336" s="16"/>
      <c r="F1336" s="16"/>
      <c r="G1336" s="72" t="str">
        <f>IF(OR(E1336="",F1336=""),"",NETWORKDAYS(E1336,F1336,Lister!$D$7:$D$13))</f>
        <v/>
      </c>
      <c r="H1336" s="19"/>
      <c r="I1336" s="32" t="str">
        <f t="shared" si="140"/>
        <v/>
      </c>
      <c r="J1336" s="18"/>
      <c r="K1336" s="18"/>
      <c r="L1336" s="46" t="str">
        <f t="shared" si="141"/>
        <v/>
      </c>
      <c r="M1336" s="20"/>
      <c r="N1336" s="31" t="str">
        <f t="shared" si="142"/>
        <v/>
      </c>
      <c r="O1336" s="20"/>
      <c r="P1336" s="20"/>
      <c r="Q1336" s="46" t="str">
        <f>IFERROR(MAX(IF(OR(O1336="",P1336=""),"",IF(AND(AND(MONTH(E1336)&gt;=7,MONTH(E1336)&lt;8),AND(MONTH(F1336)&gt;=7,MONTH(F1336)&lt;8)),(NETWORKDAYS(E1336,F1336,Lister!$D$7:$D$13)-O1336)*N1336/NETWORKDAYS(Lister!$D$19,Lister!$E$19,Lister!$D$7:$D$13),IF(AND(AND(MONTH(E1336)&gt;=7,MONTH(E1336)&lt;8),MONTH(F1336)&gt;7),(NETWORKDAYS(E1336,Lister!$E$19,Lister!$D$7:$D$13)-O1336)*N1336/NETWORKDAYS(Lister!$D$19,Lister!$E$19,Lister!$D$7:$D$13),IF(MONTH(E1336)&gt;7,0)))),0),"")</f>
        <v/>
      </c>
      <c r="R1336" s="46" t="str">
        <f>IFERROR(MAX(IF(OR(O1336="",P1336=""),"",IF(AND(AND(MONTH(E1336)&gt;=8,MONTH(E1336)&lt;9),AND(MONTH(F1336)&gt;=8,MONTH(F1336)&lt;9)),(NETWORKDAYS(E1336,F1336,Lister!$D$7:$D$13)-P1336)*N1336/NETWORKDAYS(Lister!$D$20,Lister!$E$20,Lister!$D$7:$D$13),IF(AND(MONTH(E1336)=7,MONTH(F1336)=8),(NETWORKDAYS(Lister!$D$20,F1336,Lister!$D$7:$D$13)-P1336)*N1336/NETWORKDAYS(Lister!$D$20,Lister!$E$20,Lister!$D$7:$D$13),IF(AND(MONTH(E1336)=7,MONTH(F1336)=7),0)))),0),"")</f>
        <v/>
      </c>
      <c r="S1336" s="31" t="str">
        <f t="shared" si="143"/>
        <v/>
      </c>
      <c r="T1336" s="31" t="str">
        <f t="shared" si="144"/>
        <v/>
      </c>
      <c r="U1336" s="51" t="str">
        <f t="shared" si="145"/>
        <v/>
      </c>
    </row>
    <row r="1337" spans="1:21" x14ac:dyDescent="0.25">
      <c r="A1337" s="13" t="str">
        <f t="shared" si="146"/>
        <v/>
      </c>
      <c r="B1337" s="55"/>
      <c r="C1337" s="22"/>
      <c r="D1337" s="23"/>
      <c r="E1337" s="16"/>
      <c r="F1337" s="16"/>
      <c r="G1337" s="72" t="str">
        <f>IF(OR(E1337="",F1337=""),"",NETWORKDAYS(E1337,F1337,Lister!$D$7:$D$13))</f>
        <v/>
      </c>
      <c r="H1337" s="19"/>
      <c r="I1337" s="32" t="str">
        <f t="shared" si="140"/>
        <v/>
      </c>
      <c r="J1337" s="18"/>
      <c r="K1337" s="18"/>
      <c r="L1337" s="46" t="str">
        <f t="shared" si="141"/>
        <v/>
      </c>
      <c r="M1337" s="20"/>
      <c r="N1337" s="31" t="str">
        <f t="shared" si="142"/>
        <v/>
      </c>
      <c r="O1337" s="20"/>
      <c r="P1337" s="20"/>
      <c r="Q1337" s="46" t="str">
        <f>IFERROR(MAX(IF(OR(O1337="",P1337=""),"",IF(AND(AND(MONTH(E1337)&gt;=7,MONTH(E1337)&lt;8),AND(MONTH(F1337)&gt;=7,MONTH(F1337)&lt;8)),(NETWORKDAYS(E1337,F1337,Lister!$D$7:$D$13)-O1337)*N1337/NETWORKDAYS(Lister!$D$19,Lister!$E$19,Lister!$D$7:$D$13),IF(AND(AND(MONTH(E1337)&gt;=7,MONTH(E1337)&lt;8),MONTH(F1337)&gt;7),(NETWORKDAYS(E1337,Lister!$E$19,Lister!$D$7:$D$13)-O1337)*N1337/NETWORKDAYS(Lister!$D$19,Lister!$E$19,Lister!$D$7:$D$13),IF(MONTH(E1337)&gt;7,0)))),0),"")</f>
        <v/>
      </c>
      <c r="R1337" s="46" t="str">
        <f>IFERROR(MAX(IF(OR(O1337="",P1337=""),"",IF(AND(AND(MONTH(E1337)&gt;=8,MONTH(E1337)&lt;9),AND(MONTH(F1337)&gt;=8,MONTH(F1337)&lt;9)),(NETWORKDAYS(E1337,F1337,Lister!$D$7:$D$13)-P1337)*N1337/NETWORKDAYS(Lister!$D$20,Lister!$E$20,Lister!$D$7:$D$13),IF(AND(MONTH(E1337)=7,MONTH(F1337)=8),(NETWORKDAYS(Lister!$D$20,F1337,Lister!$D$7:$D$13)-P1337)*N1337/NETWORKDAYS(Lister!$D$20,Lister!$E$20,Lister!$D$7:$D$13),IF(AND(MONTH(E1337)=7,MONTH(F1337)=7),0)))),0),"")</f>
        <v/>
      </c>
      <c r="S1337" s="31" t="str">
        <f t="shared" si="143"/>
        <v/>
      </c>
      <c r="T1337" s="31" t="str">
        <f t="shared" si="144"/>
        <v/>
      </c>
      <c r="U1337" s="51" t="str">
        <f t="shared" si="145"/>
        <v/>
      </c>
    </row>
    <row r="1338" spans="1:21" x14ac:dyDescent="0.25">
      <c r="A1338" s="13" t="str">
        <f t="shared" si="146"/>
        <v/>
      </c>
      <c r="B1338" s="55"/>
      <c r="C1338" s="22"/>
      <c r="D1338" s="23"/>
      <c r="E1338" s="16"/>
      <c r="F1338" s="16"/>
      <c r="G1338" s="72" t="str">
        <f>IF(OR(E1338="",F1338=""),"",NETWORKDAYS(E1338,F1338,Lister!$D$7:$D$13))</f>
        <v/>
      </c>
      <c r="H1338" s="19"/>
      <c r="I1338" s="32" t="str">
        <f t="shared" si="140"/>
        <v/>
      </c>
      <c r="J1338" s="18"/>
      <c r="K1338" s="18"/>
      <c r="L1338" s="46" t="str">
        <f t="shared" si="141"/>
        <v/>
      </c>
      <c r="M1338" s="20"/>
      <c r="N1338" s="31" t="str">
        <f t="shared" si="142"/>
        <v/>
      </c>
      <c r="O1338" s="20"/>
      <c r="P1338" s="20"/>
      <c r="Q1338" s="46" t="str">
        <f>IFERROR(MAX(IF(OR(O1338="",P1338=""),"",IF(AND(AND(MONTH(E1338)&gt;=7,MONTH(E1338)&lt;8),AND(MONTH(F1338)&gt;=7,MONTH(F1338)&lt;8)),(NETWORKDAYS(E1338,F1338,Lister!$D$7:$D$13)-O1338)*N1338/NETWORKDAYS(Lister!$D$19,Lister!$E$19,Lister!$D$7:$D$13),IF(AND(AND(MONTH(E1338)&gt;=7,MONTH(E1338)&lt;8),MONTH(F1338)&gt;7),(NETWORKDAYS(E1338,Lister!$E$19,Lister!$D$7:$D$13)-O1338)*N1338/NETWORKDAYS(Lister!$D$19,Lister!$E$19,Lister!$D$7:$D$13),IF(MONTH(E1338)&gt;7,0)))),0),"")</f>
        <v/>
      </c>
      <c r="R1338" s="46" t="str">
        <f>IFERROR(MAX(IF(OR(O1338="",P1338=""),"",IF(AND(AND(MONTH(E1338)&gt;=8,MONTH(E1338)&lt;9),AND(MONTH(F1338)&gt;=8,MONTH(F1338)&lt;9)),(NETWORKDAYS(E1338,F1338,Lister!$D$7:$D$13)-P1338)*N1338/NETWORKDAYS(Lister!$D$20,Lister!$E$20,Lister!$D$7:$D$13),IF(AND(MONTH(E1338)=7,MONTH(F1338)=8),(NETWORKDAYS(Lister!$D$20,F1338,Lister!$D$7:$D$13)-P1338)*N1338/NETWORKDAYS(Lister!$D$20,Lister!$E$20,Lister!$D$7:$D$13),IF(AND(MONTH(E1338)=7,MONTH(F1338)=7),0)))),0),"")</f>
        <v/>
      </c>
      <c r="S1338" s="31" t="str">
        <f t="shared" si="143"/>
        <v/>
      </c>
      <c r="T1338" s="31" t="str">
        <f t="shared" si="144"/>
        <v/>
      </c>
      <c r="U1338" s="51" t="str">
        <f t="shared" si="145"/>
        <v/>
      </c>
    </row>
    <row r="1339" spans="1:21" x14ac:dyDescent="0.25">
      <c r="A1339" s="13" t="str">
        <f t="shared" si="146"/>
        <v/>
      </c>
      <c r="B1339" s="55"/>
      <c r="C1339" s="22"/>
      <c r="D1339" s="23"/>
      <c r="E1339" s="16"/>
      <c r="F1339" s="16"/>
      <c r="G1339" s="72" t="str">
        <f>IF(OR(E1339="",F1339=""),"",NETWORKDAYS(E1339,F1339,Lister!$D$7:$D$13))</f>
        <v/>
      </c>
      <c r="H1339" s="19"/>
      <c r="I1339" s="32" t="str">
        <f t="shared" si="140"/>
        <v/>
      </c>
      <c r="J1339" s="18"/>
      <c r="K1339" s="18"/>
      <c r="L1339" s="46" t="str">
        <f t="shared" si="141"/>
        <v/>
      </c>
      <c r="M1339" s="20"/>
      <c r="N1339" s="31" t="str">
        <f t="shared" si="142"/>
        <v/>
      </c>
      <c r="O1339" s="20"/>
      <c r="P1339" s="20"/>
      <c r="Q1339" s="46" t="str">
        <f>IFERROR(MAX(IF(OR(O1339="",P1339=""),"",IF(AND(AND(MONTH(E1339)&gt;=7,MONTH(E1339)&lt;8),AND(MONTH(F1339)&gt;=7,MONTH(F1339)&lt;8)),(NETWORKDAYS(E1339,F1339,Lister!$D$7:$D$13)-O1339)*N1339/NETWORKDAYS(Lister!$D$19,Lister!$E$19,Lister!$D$7:$D$13),IF(AND(AND(MONTH(E1339)&gt;=7,MONTH(E1339)&lt;8),MONTH(F1339)&gt;7),(NETWORKDAYS(E1339,Lister!$E$19,Lister!$D$7:$D$13)-O1339)*N1339/NETWORKDAYS(Lister!$D$19,Lister!$E$19,Lister!$D$7:$D$13),IF(MONTH(E1339)&gt;7,0)))),0),"")</f>
        <v/>
      </c>
      <c r="R1339" s="46" t="str">
        <f>IFERROR(MAX(IF(OR(O1339="",P1339=""),"",IF(AND(AND(MONTH(E1339)&gt;=8,MONTH(E1339)&lt;9),AND(MONTH(F1339)&gt;=8,MONTH(F1339)&lt;9)),(NETWORKDAYS(E1339,F1339,Lister!$D$7:$D$13)-P1339)*N1339/NETWORKDAYS(Lister!$D$20,Lister!$E$20,Lister!$D$7:$D$13),IF(AND(MONTH(E1339)=7,MONTH(F1339)=8),(NETWORKDAYS(Lister!$D$20,F1339,Lister!$D$7:$D$13)-P1339)*N1339/NETWORKDAYS(Lister!$D$20,Lister!$E$20,Lister!$D$7:$D$13),IF(AND(MONTH(E1339)=7,MONTH(F1339)=7),0)))),0),"")</f>
        <v/>
      </c>
      <c r="S1339" s="31" t="str">
        <f t="shared" si="143"/>
        <v/>
      </c>
      <c r="T1339" s="31" t="str">
        <f t="shared" si="144"/>
        <v/>
      </c>
      <c r="U1339" s="51" t="str">
        <f t="shared" si="145"/>
        <v/>
      </c>
    </row>
    <row r="1340" spans="1:21" x14ac:dyDescent="0.25">
      <c r="A1340" s="13" t="str">
        <f t="shared" si="146"/>
        <v/>
      </c>
      <c r="B1340" s="55"/>
      <c r="C1340" s="22"/>
      <c r="D1340" s="23"/>
      <c r="E1340" s="16"/>
      <c r="F1340" s="16"/>
      <c r="G1340" s="72" t="str">
        <f>IF(OR(E1340="",F1340=""),"",NETWORKDAYS(E1340,F1340,Lister!$D$7:$D$13))</f>
        <v/>
      </c>
      <c r="H1340" s="19"/>
      <c r="I1340" s="32" t="str">
        <f t="shared" si="140"/>
        <v/>
      </c>
      <c r="J1340" s="18"/>
      <c r="K1340" s="18"/>
      <c r="L1340" s="46" t="str">
        <f t="shared" si="141"/>
        <v/>
      </c>
      <c r="M1340" s="20"/>
      <c r="N1340" s="31" t="str">
        <f t="shared" si="142"/>
        <v/>
      </c>
      <c r="O1340" s="20"/>
      <c r="P1340" s="20"/>
      <c r="Q1340" s="46" t="str">
        <f>IFERROR(MAX(IF(OR(O1340="",P1340=""),"",IF(AND(AND(MONTH(E1340)&gt;=7,MONTH(E1340)&lt;8),AND(MONTH(F1340)&gt;=7,MONTH(F1340)&lt;8)),(NETWORKDAYS(E1340,F1340,Lister!$D$7:$D$13)-O1340)*N1340/NETWORKDAYS(Lister!$D$19,Lister!$E$19,Lister!$D$7:$D$13),IF(AND(AND(MONTH(E1340)&gt;=7,MONTH(E1340)&lt;8),MONTH(F1340)&gt;7),(NETWORKDAYS(E1340,Lister!$E$19,Lister!$D$7:$D$13)-O1340)*N1340/NETWORKDAYS(Lister!$D$19,Lister!$E$19,Lister!$D$7:$D$13),IF(MONTH(E1340)&gt;7,0)))),0),"")</f>
        <v/>
      </c>
      <c r="R1340" s="46" t="str">
        <f>IFERROR(MAX(IF(OR(O1340="",P1340=""),"",IF(AND(AND(MONTH(E1340)&gt;=8,MONTH(E1340)&lt;9),AND(MONTH(F1340)&gt;=8,MONTH(F1340)&lt;9)),(NETWORKDAYS(E1340,F1340,Lister!$D$7:$D$13)-P1340)*N1340/NETWORKDAYS(Lister!$D$20,Lister!$E$20,Lister!$D$7:$D$13),IF(AND(MONTH(E1340)=7,MONTH(F1340)=8),(NETWORKDAYS(Lister!$D$20,F1340,Lister!$D$7:$D$13)-P1340)*N1340/NETWORKDAYS(Lister!$D$20,Lister!$E$20,Lister!$D$7:$D$13),IF(AND(MONTH(E1340)=7,MONTH(F1340)=7),0)))),0),"")</f>
        <v/>
      </c>
      <c r="S1340" s="31" t="str">
        <f t="shared" si="143"/>
        <v/>
      </c>
      <c r="T1340" s="31" t="str">
        <f t="shared" si="144"/>
        <v/>
      </c>
      <c r="U1340" s="51" t="str">
        <f t="shared" si="145"/>
        <v/>
      </c>
    </row>
    <row r="1341" spans="1:21" x14ac:dyDescent="0.25">
      <c r="A1341" s="13" t="str">
        <f t="shared" si="146"/>
        <v/>
      </c>
      <c r="B1341" s="55"/>
      <c r="C1341" s="22"/>
      <c r="D1341" s="23"/>
      <c r="E1341" s="16"/>
      <c r="F1341" s="16"/>
      <c r="G1341" s="72" t="str">
        <f>IF(OR(E1341="",F1341=""),"",NETWORKDAYS(E1341,F1341,Lister!$D$7:$D$13))</f>
        <v/>
      </c>
      <c r="H1341" s="19"/>
      <c r="I1341" s="32" t="str">
        <f t="shared" si="140"/>
        <v/>
      </c>
      <c r="J1341" s="18"/>
      <c r="K1341" s="18"/>
      <c r="L1341" s="46" t="str">
        <f t="shared" si="141"/>
        <v/>
      </c>
      <c r="M1341" s="20"/>
      <c r="N1341" s="31" t="str">
        <f t="shared" si="142"/>
        <v/>
      </c>
      <c r="O1341" s="20"/>
      <c r="P1341" s="20"/>
      <c r="Q1341" s="46" t="str">
        <f>IFERROR(MAX(IF(OR(O1341="",P1341=""),"",IF(AND(AND(MONTH(E1341)&gt;=7,MONTH(E1341)&lt;8),AND(MONTH(F1341)&gt;=7,MONTH(F1341)&lt;8)),(NETWORKDAYS(E1341,F1341,Lister!$D$7:$D$13)-O1341)*N1341/NETWORKDAYS(Lister!$D$19,Lister!$E$19,Lister!$D$7:$D$13),IF(AND(AND(MONTH(E1341)&gt;=7,MONTH(E1341)&lt;8),MONTH(F1341)&gt;7),(NETWORKDAYS(E1341,Lister!$E$19,Lister!$D$7:$D$13)-O1341)*N1341/NETWORKDAYS(Lister!$D$19,Lister!$E$19,Lister!$D$7:$D$13),IF(MONTH(E1341)&gt;7,0)))),0),"")</f>
        <v/>
      </c>
      <c r="R1341" s="46" t="str">
        <f>IFERROR(MAX(IF(OR(O1341="",P1341=""),"",IF(AND(AND(MONTH(E1341)&gt;=8,MONTH(E1341)&lt;9),AND(MONTH(F1341)&gt;=8,MONTH(F1341)&lt;9)),(NETWORKDAYS(E1341,F1341,Lister!$D$7:$D$13)-P1341)*N1341/NETWORKDAYS(Lister!$D$20,Lister!$E$20,Lister!$D$7:$D$13),IF(AND(MONTH(E1341)=7,MONTH(F1341)=8),(NETWORKDAYS(Lister!$D$20,F1341,Lister!$D$7:$D$13)-P1341)*N1341/NETWORKDAYS(Lister!$D$20,Lister!$E$20,Lister!$D$7:$D$13),IF(AND(MONTH(E1341)=7,MONTH(F1341)=7),0)))),0),"")</f>
        <v/>
      </c>
      <c r="S1341" s="31" t="str">
        <f t="shared" si="143"/>
        <v/>
      </c>
      <c r="T1341" s="31" t="str">
        <f t="shared" si="144"/>
        <v/>
      </c>
      <c r="U1341" s="51" t="str">
        <f t="shared" si="145"/>
        <v/>
      </c>
    </row>
    <row r="1342" spans="1:21" x14ac:dyDescent="0.25">
      <c r="A1342" s="13" t="str">
        <f t="shared" si="146"/>
        <v/>
      </c>
      <c r="B1342" s="55"/>
      <c r="C1342" s="22"/>
      <c r="D1342" s="23"/>
      <c r="E1342" s="16"/>
      <c r="F1342" s="16"/>
      <c r="G1342" s="72" t="str">
        <f>IF(OR(E1342="",F1342=""),"",NETWORKDAYS(E1342,F1342,Lister!$D$7:$D$13))</f>
        <v/>
      </c>
      <c r="H1342" s="19"/>
      <c r="I1342" s="32" t="str">
        <f t="shared" si="140"/>
        <v/>
      </c>
      <c r="J1342" s="18"/>
      <c r="K1342" s="18"/>
      <c r="L1342" s="46" t="str">
        <f t="shared" si="141"/>
        <v/>
      </c>
      <c r="M1342" s="20"/>
      <c r="N1342" s="31" t="str">
        <f t="shared" si="142"/>
        <v/>
      </c>
      <c r="O1342" s="20"/>
      <c r="P1342" s="20"/>
      <c r="Q1342" s="46" t="str">
        <f>IFERROR(MAX(IF(OR(O1342="",P1342=""),"",IF(AND(AND(MONTH(E1342)&gt;=7,MONTH(E1342)&lt;8),AND(MONTH(F1342)&gt;=7,MONTH(F1342)&lt;8)),(NETWORKDAYS(E1342,F1342,Lister!$D$7:$D$13)-O1342)*N1342/NETWORKDAYS(Lister!$D$19,Lister!$E$19,Lister!$D$7:$D$13),IF(AND(AND(MONTH(E1342)&gt;=7,MONTH(E1342)&lt;8),MONTH(F1342)&gt;7),(NETWORKDAYS(E1342,Lister!$E$19,Lister!$D$7:$D$13)-O1342)*N1342/NETWORKDAYS(Lister!$D$19,Lister!$E$19,Lister!$D$7:$D$13),IF(MONTH(E1342)&gt;7,0)))),0),"")</f>
        <v/>
      </c>
      <c r="R1342" s="46" t="str">
        <f>IFERROR(MAX(IF(OR(O1342="",P1342=""),"",IF(AND(AND(MONTH(E1342)&gt;=8,MONTH(E1342)&lt;9),AND(MONTH(F1342)&gt;=8,MONTH(F1342)&lt;9)),(NETWORKDAYS(E1342,F1342,Lister!$D$7:$D$13)-P1342)*N1342/NETWORKDAYS(Lister!$D$20,Lister!$E$20,Lister!$D$7:$D$13),IF(AND(MONTH(E1342)=7,MONTH(F1342)=8),(NETWORKDAYS(Lister!$D$20,F1342,Lister!$D$7:$D$13)-P1342)*N1342/NETWORKDAYS(Lister!$D$20,Lister!$E$20,Lister!$D$7:$D$13),IF(AND(MONTH(E1342)=7,MONTH(F1342)=7),0)))),0),"")</f>
        <v/>
      </c>
      <c r="S1342" s="31" t="str">
        <f t="shared" si="143"/>
        <v/>
      </c>
      <c r="T1342" s="31" t="str">
        <f t="shared" si="144"/>
        <v/>
      </c>
      <c r="U1342" s="51" t="str">
        <f t="shared" si="145"/>
        <v/>
      </c>
    </row>
    <row r="1343" spans="1:21" x14ac:dyDescent="0.25">
      <c r="A1343" s="13" t="str">
        <f t="shared" si="146"/>
        <v/>
      </c>
      <c r="B1343" s="55"/>
      <c r="C1343" s="22"/>
      <c r="D1343" s="23"/>
      <c r="E1343" s="16"/>
      <c r="F1343" s="16"/>
      <c r="G1343" s="72" t="str">
        <f>IF(OR(E1343="",F1343=""),"",NETWORKDAYS(E1343,F1343,Lister!$D$7:$D$13))</f>
        <v/>
      </c>
      <c r="H1343" s="19"/>
      <c r="I1343" s="32" t="str">
        <f t="shared" si="140"/>
        <v/>
      </c>
      <c r="J1343" s="18"/>
      <c r="K1343" s="18"/>
      <c r="L1343" s="46" t="str">
        <f t="shared" si="141"/>
        <v/>
      </c>
      <c r="M1343" s="20"/>
      <c r="N1343" s="31" t="str">
        <f t="shared" si="142"/>
        <v/>
      </c>
      <c r="O1343" s="20"/>
      <c r="P1343" s="20"/>
      <c r="Q1343" s="46" t="str">
        <f>IFERROR(MAX(IF(OR(O1343="",P1343=""),"",IF(AND(AND(MONTH(E1343)&gt;=7,MONTH(E1343)&lt;8),AND(MONTH(F1343)&gt;=7,MONTH(F1343)&lt;8)),(NETWORKDAYS(E1343,F1343,Lister!$D$7:$D$13)-O1343)*N1343/NETWORKDAYS(Lister!$D$19,Lister!$E$19,Lister!$D$7:$D$13),IF(AND(AND(MONTH(E1343)&gt;=7,MONTH(E1343)&lt;8),MONTH(F1343)&gt;7),(NETWORKDAYS(E1343,Lister!$E$19,Lister!$D$7:$D$13)-O1343)*N1343/NETWORKDAYS(Lister!$D$19,Lister!$E$19,Lister!$D$7:$D$13),IF(MONTH(E1343)&gt;7,0)))),0),"")</f>
        <v/>
      </c>
      <c r="R1343" s="46" t="str">
        <f>IFERROR(MAX(IF(OR(O1343="",P1343=""),"",IF(AND(AND(MONTH(E1343)&gt;=8,MONTH(E1343)&lt;9),AND(MONTH(F1343)&gt;=8,MONTH(F1343)&lt;9)),(NETWORKDAYS(E1343,F1343,Lister!$D$7:$D$13)-P1343)*N1343/NETWORKDAYS(Lister!$D$20,Lister!$E$20,Lister!$D$7:$D$13),IF(AND(MONTH(E1343)=7,MONTH(F1343)=8),(NETWORKDAYS(Lister!$D$20,F1343,Lister!$D$7:$D$13)-P1343)*N1343/NETWORKDAYS(Lister!$D$20,Lister!$E$20,Lister!$D$7:$D$13),IF(AND(MONTH(E1343)=7,MONTH(F1343)=7),0)))),0),"")</f>
        <v/>
      </c>
      <c r="S1343" s="31" t="str">
        <f t="shared" si="143"/>
        <v/>
      </c>
      <c r="T1343" s="31" t="str">
        <f t="shared" si="144"/>
        <v/>
      </c>
      <c r="U1343" s="51" t="str">
        <f t="shared" si="145"/>
        <v/>
      </c>
    </row>
    <row r="1344" spans="1:21" x14ac:dyDescent="0.25">
      <c r="A1344" s="13" t="str">
        <f t="shared" si="146"/>
        <v/>
      </c>
      <c r="B1344" s="55"/>
      <c r="C1344" s="22"/>
      <c r="D1344" s="23"/>
      <c r="E1344" s="16"/>
      <c r="F1344" s="16"/>
      <c r="G1344" s="72" t="str">
        <f>IF(OR(E1344="",F1344=""),"",NETWORKDAYS(E1344,F1344,Lister!$D$7:$D$13))</f>
        <v/>
      </c>
      <c r="H1344" s="19"/>
      <c r="I1344" s="32" t="str">
        <f t="shared" si="140"/>
        <v/>
      </c>
      <c r="J1344" s="18"/>
      <c r="K1344" s="18"/>
      <c r="L1344" s="46" t="str">
        <f t="shared" si="141"/>
        <v/>
      </c>
      <c r="M1344" s="20"/>
      <c r="N1344" s="31" t="str">
        <f t="shared" si="142"/>
        <v/>
      </c>
      <c r="O1344" s="20"/>
      <c r="P1344" s="20"/>
      <c r="Q1344" s="46" t="str">
        <f>IFERROR(MAX(IF(OR(O1344="",P1344=""),"",IF(AND(AND(MONTH(E1344)&gt;=7,MONTH(E1344)&lt;8),AND(MONTH(F1344)&gt;=7,MONTH(F1344)&lt;8)),(NETWORKDAYS(E1344,F1344,Lister!$D$7:$D$13)-O1344)*N1344/NETWORKDAYS(Lister!$D$19,Lister!$E$19,Lister!$D$7:$D$13),IF(AND(AND(MONTH(E1344)&gt;=7,MONTH(E1344)&lt;8),MONTH(F1344)&gt;7),(NETWORKDAYS(E1344,Lister!$E$19,Lister!$D$7:$D$13)-O1344)*N1344/NETWORKDAYS(Lister!$D$19,Lister!$E$19,Lister!$D$7:$D$13),IF(MONTH(E1344)&gt;7,0)))),0),"")</f>
        <v/>
      </c>
      <c r="R1344" s="46" t="str">
        <f>IFERROR(MAX(IF(OR(O1344="",P1344=""),"",IF(AND(AND(MONTH(E1344)&gt;=8,MONTH(E1344)&lt;9),AND(MONTH(F1344)&gt;=8,MONTH(F1344)&lt;9)),(NETWORKDAYS(E1344,F1344,Lister!$D$7:$D$13)-P1344)*N1344/NETWORKDAYS(Lister!$D$20,Lister!$E$20,Lister!$D$7:$D$13),IF(AND(MONTH(E1344)=7,MONTH(F1344)=8),(NETWORKDAYS(Lister!$D$20,F1344,Lister!$D$7:$D$13)-P1344)*N1344/NETWORKDAYS(Lister!$D$20,Lister!$E$20,Lister!$D$7:$D$13),IF(AND(MONTH(E1344)=7,MONTH(F1344)=7),0)))),0),"")</f>
        <v/>
      </c>
      <c r="S1344" s="31" t="str">
        <f t="shared" si="143"/>
        <v/>
      </c>
      <c r="T1344" s="31" t="str">
        <f t="shared" si="144"/>
        <v/>
      </c>
      <c r="U1344" s="51" t="str">
        <f t="shared" si="145"/>
        <v/>
      </c>
    </row>
    <row r="1345" spans="1:21" x14ac:dyDescent="0.25">
      <c r="A1345" s="13" t="str">
        <f t="shared" si="146"/>
        <v/>
      </c>
      <c r="B1345" s="55"/>
      <c r="C1345" s="22"/>
      <c r="D1345" s="23"/>
      <c r="E1345" s="16"/>
      <c r="F1345" s="16"/>
      <c r="G1345" s="72" t="str">
        <f>IF(OR(E1345="",F1345=""),"",NETWORKDAYS(E1345,F1345,Lister!$D$7:$D$13))</f>
        <v/>
      </c>
      <c r="H1345" s="19"/>
      <c r="I1345" s="32" t="str">
        <f t="shared" si="140"/>
        <v/>
      </c>
      <c r="J1345" s="18"/>
      <c r="K1345" s="18"/>
      <c r="L1345" s="46" t="str">
        <f t="shared" si="141"/>
        <v/>
      </c>
      <c r="M1345" s="20"/>
      <c r="N1345" s="31" t="str">
        <f t="shared" si="142"/>
        <v/>
      </c>
      <c r="O1345" s="20"/>
      <c r="P1345" s="20"/>
      <c r="Q1345" s="46" t="str">
        <f>IFERROR(MAX(IF(OR(O1345="",P1345=""),"",IF(AND(AND(MONTH(E1345)&gt;=7,MONTH(E1345)&lt;8),AND(MONTH(F1345)&gt;=7,MONTH(F1345)&lt;8)),(NETWORKDAYS(E1345,F1345,Lister!$D$7:$D$13)-O1345)*N1345/NETWORKDAYS(Lister!$D$19,Lister!$E$19,Lister!$D$7:$D$13),IF(AND(AND(MONTH(E1345)&gt;=7,MONTH(E1345)&lt;8),MONTH(F1345)&gt;7),(NETWORKDAYS(E1345,Lister!$E$19,Lister!$D$7:$D$13)-O1345)*N1345/NETWORKDAYS(Lister!$D$19,Lister!$E$19,Lister!$D$7:$D$13),IF(MONTH(E1345)&gt;7,0)))),0),"")</f>
        <v/>
      </c>
      <c r="R1345" s="46" t="str">
        <f>IFERROR(MAX(IF(OR(O1345="",P1345=""),"",IF(AND(AND(MONTH(E1345)&gt;=8,MONTH(E1345)&lt;9),AND(MONTH(F1345)&gt;=8,MONTH(F1345)&lt;9)),(NETWORKDAYS(E1345,F1345,Lister!$D$7:$D$13)-P1345)*N1345/NETWORKDAYS(Lister!$D$20,Lister!$E$20,Lister!$D$7:$D$13),IF(AND(MONTH(E1345)=7,MONTH(F1345)=8),(NETWORKDAYS(Lister!$D$20,F1345,Lister!$D$7:$D$13)-P1345)*N1345/NETWORKDAYS(Lister!$D$20,Lister!$E$20,Lister!$D$7:$D$13),IF(AND(MONTH(E1345)=7,MONTH(F1345)=7),0)))),0),"")</f>
        <v/>
      </c>
      <c r="S1345" s="31" t="str">
        <f t="shared" si="143"/>
        <v/>
      </c>
      <c r="T1345" s="31" t="str">
        <f t="shared" si="144"/>
        <v/>
      </c>
      <c r="U1345" s="51" t="str">
        <f t="shared" si="145"/>
        <v/>
      </c>
    </row>
    <row r="1346" spans="1:21" x14ac:dyDescent="0.25">
      <c r="A1346" s="13" t="str">
        <f t="shared" si="146"/>
        <v/>
      </c>
      <c r="B1346" s="55"/>
      <c r="C1346" s="22"/>
      <c r="D1346" s="23"/>
      <c r="E1346" s="16"/>
      <c r="F1346" s="16"/>
      <c r="G1346" s="72" t="str">
        <f>IF(OR(E1346="",F1346=""),"",NETWORKDAYS(E1346,F1346,Lister!$D$7:$D$13))</f>
        <v/>
      </c>
      <c r="H1346" s="19"/>
      <c r="I1346" s="32" t="str">
        <f t="shared" si="140"/>
        <v/>
      </c>
      <c r="J1346" s="18"/>
      <c r="K1346" s="18"/>
      <c r="L1346" s="46" t="str">
        <f t="shared" si="141"/>
        <v/>
      </c>
      <c r="M1346" s="20"/>
      <c r="N1346" s="31" t="str">
        <f t="shared" si="142"/>
        <v/>
      </c>
      <c r="O1346" s="20"/>
      <c r="P1346" s="20"/>
      <c r="Q1346" s="46" t="str">
        <f>IFERROR(MAX(IF(OR(O1346="",P1346=""),"",IF(AND(AND(MONTH(E1346)&gt;=7,MONTH(E1346)&lt;8),AND(MONTH(F1346)&gt;=7,MONTH(F1346)&lt;8)),(NETWORKDAYS(E1346,F1346,Lister!$D$7:$D$13)-O1346)*N1346/NETWORKDAYS(Lister!$D$19,Lister!$E$19,Lister!$D$7:$D$13),IF(AND(AND(MONTH(E1346)&gt;=7,MONTH(E1346)&lt;8),MONTH(F1346)&gt;7),(NETWORKDAYS(E1346,Lister!$E$19,Lister!$D$7:$D$13)-O1346)*N1346/NETWORKDAYS(Lister!$D$19,Lister!$E$19,Lister!$D$7:$D$13),IF(MONTH(E1346)&gt;7,0)))),0),"")</f>
        <v/>
      </c>
      <c r="R1346" s="46" t="str">
        <f>IFERROR(MAX(IF(OR(O1346="",P1346=""),"",IF(AND(AND(MONTH(E1346)&gt;=8,MONTH(E1346)&lt;9),AND(MONTH(F1346)&gt;=8,MONTH(F1346)&lt;9)),(NETWORKDAYS(E1346,F1346,Lister!$D$7:$D$13)-P1346)*N1346/NETWORKDAYS(Lister!$D$20,Lister!$E$20,Lister!$D$7:$D$13),IF(AND(MONTH(E1346)=7,MONTH(F1346)=8),(NETWORKDAYS(Lister!$D$20,F1346,Lister!$D$7:$D$13)-P1346)*N1346/NETWORKDAYS(Lister!$D$20,Lister!$E$20,Lister!$D$7:$D$13),IF(AND(MONTH(E1346)=7,MONTH(F1346)=7),0)))),0),"")</f>
        <v/>
      </c>
      <c r="S1346" s="31" t="str">
        <f t="shared" si="143"/>
        <v/>
      </c>
      <c r="T1346" s="31" t="str">
        <f t="shared" si="144"/>
        <v/>
      </c>
      <c r="U1346" s="51" t="str">
        <f t="shared" si="145"/>
        <v/>
      </c>
    </row>
    <row r="1347" spans="1:21" x14ac:dyDescent="0.25">
      <c r="A1347" s="13" t="str">
        <f t="shared" si="146"/>
        <v/>
      </c>
      <c r="B1347" s="55"/>
      <c r="C1347" s="22"/>
      <c r="D1347" s="23"/>
      <c r="E1347" s="16"/>
      <c r="F1347" s="16"/>
      <c r="G1347" s="72" t="str">
        <f>IF(OR(E1347="",F1347=""),"",NETWORKDAYS(E1347,F1347,Lister!$D$7:$D$13))</f>
        <v/>
      </c>
      <c r="H1347" s="19"/>
      <c r="I1347" s="32" t="str">
        <f t="shared" si="140"/>
        <v/>
      </c>
      <c r="J1347" s="18"/>
      <c r="K1347" s="18"/>
      <c r="L1347" s="46" t="str">
        <f t="shared" si="141"/>
        <v/>
      </c>
      <c r="M1347" s="20"/>
      <c r="N1347" s="31" t="str">
        <f t="shared" si="142"/>
        <v/>
      </c>
      <c r="O1347" s="20"/>
      <c r="P1347" s="20"/>
      <c r="Q1347" s="46" t="str">
        <f>IFERROR(MAX(IF(OR(O1347="",P1347=""),"",IF(AND(AND(MONTH(E1347)&gt;=7,MONTH(E1347)&lt;8),AND(MONTH(F1347)&gt;=7,MONTH(F1347)&lt;8)),(NETWORKDAYS(E1347,F1347,Lister!$D$7:$D$13)-O1347)*N1347/NETWORKDAYS(Lister!$D$19,Lister!$E$19,Lister!$D$7:$D$13),IF(AND(AND(MONTH(E1347)&gt;=7,MONTH(E1347)&lt;8),MONTH(F1347)&gt;7),(NETWORKDAYS(E1347,Lister!$E$19,Lister!$D$7:$D$13)-O1347)*N1347/NETWORKDAYS(Lister!$D$19,Lister!$E$19,Lister!$D$7:$D$13),IF(MONTH(E1347)&gt;7,0)))),0),"")</f>
        <v/>
      </c>
      <c r="R1347" s="46" t="str">
        <f>IFERROR(MAX(IF(OR(O1347="",P1347=""),"",IF(AND(AND(MONTH(E1347)&gt;=8,MONTH(E1347)&lt;9),AND(MONTH(F1347)&gt;=8,MONTH(F1347)&lt;9)),(NETWORKDAYS(E1347,F1347,Lister!$D$7:$D$13)-P1347)*N1347/NETWORKDAYS(Lister!$D$20,Lister!$E$20,Lister!$D$7:$D$13),IF(AND(MONTH(E1347)=7,MONTH(F1347)=8),(NETWORKDAYS(Lister!$D$20,F1347,Lister!$D$7:$D$13)-P1347)*N1347/NETWORKDAYS(Lister!$D$20,Lister!$E$20,Lister!$D$7:$D$13),IF(AND(MONTH(E1347)=7,MONTH(F1347)=7),0)))),0),"")</f>
        <v/>
      </c>
      <c r="S1347" s="31" t="str">
        <f t="shared" si="143"/>
        <v/>
      </c>
      <c r="T1347" s="31" t="str">
        <f t="shared" si="144"/>
        <v/>
      </c>
      <c r="U1347" s="51" t="str">
        <f t="shared" si="145"/>
        <v/>
      </c>
    </row>
    <row r="1348" spans="1:21" x14ac:dyDescent="0.25">
      <c r="A1348" s="13" t="str">
        <f t="shared" si="146"/>
        <v/>
      </c>
      <c r="B1348" s="55"/>
      <c r="C1348" s="22"/>
      <c r="D1348" s="23"/>
      <c r="E1348" s="16"/>
      <c r="F1348" s="16"/>
      <c r="G1348" s="72" t="str">
        <f>IF(OR(E1348="",F1348=""),"",NETWORKDAYS(E1348,F1348,Lister!$D$7:$D$13))</f>
        <v/>
      </c>
      <c r="H1348" s="19"/>
      <c r="I1348" s="32" t="str">
        <f t="shared" si="140"/>
        <v/>
      </c>
      <c r="J1348" s="18"/>
      <c r="K1348" s="18"/>
      <c r="L1348" s="46" t="str">
        <f t="shared" si="141"/>
        <v/>
      </c>
      <c r="M1348" s="20"/>
      <c r="N1348" s="31" t="str">
        <f t="shared" si="142"/>
        <v/>
      </c>
      <c r="O1348" s="20"/>
      <c r="P1348" s="20"/>
      <c r="Q1348" s="46" t="str">
        <f>IFERROR(MAX(IF(OR(O1348="",P1348=""),"",IF(AND(AND(MONTH(E1348)&gt;=7,MONTH(E1348)&lt;8),AND(MONTH(F1348)&gt;=7,MONTH(F1348)&lt;8)),(NETWORKDAYS(E1348,F1348,Lister!$D$7:$D$13)-O1348)*N1348/NETWORKDAYS(Lister!$D$19,Lister!$E$19,Lister!$D$7:$D$13),IF(AND(AND(MONTH(E1348)&gt;=7,MONTH(E1348)&lt;8),MONTH(F1348)&gt;7),(NETWORKDAYS(E1348,Lister!$E$19,Lister!$D$7:$D$13)-O1348)*N1348/NETWORKDAYS(Lister!$D$19,Lister!$E$19,Lister!$D$7:$D$13),IF(MONTH(E1348)&gt;7,0)))),0),"")</f>
        <v/>
      </c>
      <c r="R1348" s="46" t="str">
        <f>IFERROR(MAX(IF(OR(O1348="",P1348=""),"",IF(AND(AND(MONTH(E1348)&gt;=8,MONTH(E1348)&lt;9),AND(MONTH(F1348)&gt;=8,MONTH(F1348)&lt;9)),(NETWORKDAYS(E1348,F1348,Lister!$D$7:$D$13)-P1348)*N1348/NETWORKDAYS(Lister!$D$20,Lister!$E$20,Lister!$D$7:$D$13),IF(AND(MONTH(E1348)=7,MONTH(F1348)=8),(NETWORKDAYS(Lister!$D$20,F1348,Lister!$D$7:$D$13)-P1348)*N1348/NETWORKDAYS(Lister!$D$20,Lister!$E$20,Lister!$D$7:$D$13),IF(AND(MONTH(E1348)=7,MONTH(F1348)=7),0)))),0),"")</f>
        <v/>
      </c>
      <c r="S1348" s="31" t="str">
        <f t="shared" si="143"/>
        <v/>
      </c>
      <c r="T1348" s="31" t="str">
        <f t="shared" si="144"/>
        <v/>
      </c>
      <c r="U1348" s="51" t="str">
        <f t="shared" si="145"/>
        <v/>
      </c>
    </row>
    <row r="1349" spans="1:21" x14ac:dyDescent="0.25">
      <c r="A1349" s="13" t="str">
        <f t="shared" si="146"/>
        <v/>
      </c>
      <c r="B1349" s="55"/>
      <c r="C1349" s="22"/>
      <c r="D1349" s="23"/>
      <c r="E1349" s="16"/>
      <c r="F1349" s="16"/>
      <c r="G1349" s="72" t="str">
        <f>IF(OR(E1349="",F1349=""),"",NETWORKDAYS(E1349,F1349,Lister!$D$7:$D$13))</f>
        <v/>
      </c>
      <c r="H1349" s="19"/>
      <c r="I1349" s="32" t="str">
        <f t="shared" si="140"/>
        <v/>
      </c>
      <c r="J1349" s="18"/>
      <c r="K1349" s="18"/>
      <c r="L1349" s="46" t="str">
        <f t="shared" si="141"/>
        <v/>
      </c>
      <c r="M1349" s="20"/>
      <c r="N1349" s="31" t="str">
        <f t="shared" si="142"/>
        <v/>
      </c>
      <c r="O1349" s="20"/>
      <c r="P1349" s="20"/>
      <c r="Q1349" s="46" t="str">
        <f>IFERROR(MAX(IF(OR(O1349="",P1349=""),"",IF(AND(AND(MONTH(E1349)&gt;=7,MONTH(E1349)&lt;8),AND(MONTH(F1349)&gt;=7,MONTH(F1349)&lt;8)),(NETWORKDAYS(E1349,F1349,Lister!$D$7:$D$13)-O1349)*N1349/NETWORKDAYS(Lister!$D$19,Lister!$E$19,Lister!$D$7:$D$13),IF(AND(AND(MONTH(E1349)&gt;=7,MONTH(E1349)&lt;8),MONTH(F1349)&gt;7),(NETWORKDAYS(E1349,Lister!$E$19,Lister!$D$7:$D$13)-O1349)*N1349/NETWORKDAYS(Lister!$D$19,Lister!$E$19,Lister!$D$7:$D$13),IF(MONTH(E1349)&gt;7,0)))),0),"")</f>
        <v/>
      </c>
      <c r="R1349" s="46" t="str">
        <f>IFERROR(MAX(IF(OR(O1349="",P1349=""),"",IF(AND(AND(MONTH(E1349)&gt;=8,MONTH(E1349)&lt;9),AND(MONTH(F1349)&gt;=8,MONTH(F1349)&lt;9)),(NETWORKDAYS(E1349,F1349,Lister!$D$7:$D$13)-P1349)*N1349/NETWORKDAYS(Lister!$D$20,Lister!$E$20,Lister!$D$7:$D$13),IF(AND(MONTH(E1349)=7,MONTH(F1349)=8),(NETWORKDAYS(Lister!$D$20,F1349,Lister!$D$7:$D$13)-P1349)*N1349/NETWORKDAYS(Lister!$D$20,Lister!$E$20,Lister!$D$7:$D$13),IF(AND(MONTH(E1349)=7,MONTH(F1349)=7),0)))),0),"")</f>
        <v/>
      </c>
      <c r="S1349" s="31" t="str">
        <f t="shared" si="143"/>
        <v/>
      </c>
      <c r="T1349" s="31" t="str">
        <f t="shared" si="144"/>
        <v/>
      </c>
      <c r="U1349" s="51" t="str">
        <f t="shared" si="145"/>
        <v/>
      </c>
    </row>
    <row r="1350" spans="1:21" x14ac:dyDescent="0.25">
      <c r="A1350" s="13" t="str">
        <f t="shared" si="146"/>
        <v/>
      </c>
      <c r="B1350" s="55"/>
      <c r="C1350" s="22"/>
      <c r="D1350" s="23"/>
      <c r="E1350" s="16"/>
      <c r="F1350" s="16"/>
      <c r="G1350" s="72" t="str">
        <f>IF(OR(E1350="",F1350=""),"",NETWORKDAYS(E1350,F1350,Lister!$D$7:$D$13))</f>
        <v/>
      </c>
      <c r="H1350" s="19"/>
      <c r="I1350" s="32" t="str">
        <f t="shared" si="140"/>
        <v/>
      </c>
      <c r="J1350" s="18"/>
      <c r="K1350" s="18"/>
      <c r="L1350" s="46" t="str">
        <f t="shared" si="141"/>
        <v/>
      </c>
      <c r="M1350" s="20"/>
      <c r="N1350" s="31" t="str">
        <f t="shared" si="142"/>
        <v/>
      </c>
      <c r="O1350" s="20"/>
      <c r="P1350" s="20"/>
      <c r="Q1350" s="46" t="str">
        <f>IFERROR(MAX(IF(OR(O1350="",P1350=""),"",IF(AND(AND(MONTH(E1350)&gt;=7,MONTH(E1350)&lt;8),AND(MONTH(F1350)&gt;=7,MONTH(F1350)&lt;8)),(NETWORKDAYS(E1350,F1350,Lister!$D$7:$D$13)-O1350)*N1350/NETWORKDAYS(Lister!$D$19,Lister!$E$19,Lister!$D$7:$D$13),IF(AND(AND(MONTH(E1350)&gt;=7,MONTH(E1350)&lt;8),MONTH(F1350)&gt;7),(NETWORKDAYS(E1350,Lister!$E$19,Lister!$D$7:$D$13)-O1350)*N1350/NETWORKDAYS(Lister!$D$19,Lister!$E$19,Lister!$D$7:$D$13),IF(MONTH(E1350)&gt;7,0)))),0),"")</f>
        <v/>
      </c>
      <c r="R1350" s="46" t="str">
        <f>IFERROR(MAX(IF(OR(O1350="",P1350=""),"",IF(AND(AND(MONTH(E1350)&gt;=8,MONTH(E1350)&lt;9),AND(MONTH(F1350)&gt;=8,MONTH(F1350)&lt;9)),(NETWORKDAYS(E1350,F1350,Lister!$D$7:$D$13)-P1350)*N1350/NETWORKDAYS(Lister!$D$20,Lister!$E$20,Lister!$D$7:$D$13),IF(AND(MONTH(E1350)=7,MONTH(F1350)=8),(NETWORKDAYS(Lister!$D$20,F1350,Lister!$D$7:$D$13)-P1350)*N1350/NETWORKDAYS(Lister!$D$20,Lister!$E$20,Lister!$D$7:$D$13),IF(AND(MONTH(E1350)=7,MONTH(F1350)=7),0)))),0),"")</f>
        <v/>
      </c>
      <c r="S1350" s="31" t="str">
        <f t="shared" si="143"/>
        <v/>
      </c>
      <c r="T1350" s="31" t="str">
        <f t="shared" si="144"/>
        <v/>
      </c>
      <c r="U1350" s="51" t="str">
        <f t="shared" si="145"/>
        <v/>
      </c>
    </row>
    <row r="1351" spans="1:21" x14ac:dyDescent="0.25">
      <c r="A1351" s="13" t="str">
        <f t="shared" si="146"/>
        <v/>
      </c>
      <c r="B1351" s="55"/>
      <c r="C1351" s="22"/>
      <c r="D1351" s="23"/>
      <c r="E1351" s="16"/>
      <c r="F1351" s="16"/>
      <c r="G1351" s="72" t="str">
        <f>IF(OR(E1351="",F1351=""),"",NETWORKDAYS(E1351,F1351,Lister!$D$7:$D$13))</f>
        <v/>
      </c>
      <c r="H1351" s="19"/>
      <c r="I1351" s="32" t="str">
        <f t="shared" si="140"/>
        <v/>
      </c>
      <c r="J1351" s="18"/>
      <c r="K1351" s="18"/>
      <c r="L1351" s="46" t="str">
        <f t="shared" si="141"/>
        <v/>
      </c>
      <c r="M1351" s="20"/>
      <c r="N1351" s="31" t="str">
        <f t="shared" si="142"/>
        <v/>
      </c>
      <c r="O1351" s="20"/>
      <c r="P1351" s="20"/>
      <c r="Q1351" s="46" t="str">
        <f>IFERROR(MAX(IF(OR(O1351="",P1351=""),"",IF(AND(AND(MONTH(E1351)&gt;=7,MONTH(E1351)&lt;8),AND(MONTH(F1351)&gt;=7,MONTH(F1351)&lt;8)),(NETWORKDAYS(E1351,F1351,Lister!$D$7:$D$13)-O1351)*N1351/NETWORKDAYS(Lister!$D$19,Lister!$E$19,Lister!$D$7:$D$13),IF(AND(AND(MONTH(E1351)&gt;=7,MONTH(E1351)&lt;8),MONTH(F1351)&gt;7),(NETWORKDAYS(E1351,Lister!$E$19,Lister!$D$7:$D$13)-O1351)*N1351/NETWORKDAYS(Lister!$D$19,Lister!$E$19,Lister!$D$7:$D$13),IF(MONTH(E1351)&gt;7,0)))),0),"")</f>
        <v/>
      </c>
      <c r="R1351" s="46" t="str">
        <f>IFERROR(MAX(IF(OR(O1351="",P1351=""),"",IF(AND(AND(MONTH(E1351)&gt;=8,MONTH(E1351)&lt;9),AND(MONTH(F1351)&gt;=8,MONTH(F1351)&lt;9)),(NETWORKDAYS(E1351,F1351,Lister!$D$7:$D$13)-P1351)*N1351/NETWORKDAYS(Lister!$D$20,Lister!$E$20,Lister!$D$7:$D$13),IF(AND(MONTH(E1351)=7,MONTH(F1351)=8),(NETWORKDAYS(Lister!$D$20,F1351,Lister!$D$7:$D$13)-P1351)*N1351/NETWORKDAYS(Lister!$D$20,Lister!$E$20,Lister!$D$7:$D$13),IF(AND(MONTH(E1351)=7,MONTH(F1351)=7),0)))),0),"")</f>
        <v/>
      </c>
      <c r="S1351" s="31" t="str">
        <f t="shared" si="143"/>
        <v/>
      </c>
      <c r="T1351" s="31" t="str">
        <f t="shared" si="144"/>
        <v/>
      </c>
      <c r="U1351" s="51" t="str">
        <f t="shared" si="145"/>
        <v/>
      </c>
    </row>
    <row r="1352" spans="1:21" x14ac:dyDescent="0.25">
      <c r="A1352" s="13" t="str">
        <f t="shared" si="146"/>
        <v/>
      </c>
      <c r="B1352" s="55"/>
      <c r="C1352" s="22"/>
      <c r="D1352" s="23"/>
      <c r="E1352" s="16"/>
      <c r="F1352" s="16"/>
      <c r="G1352" s="72" t="str">
        <f>IF(OR(E1352="",F1352=""),"",NETWORKDAYS(E1352,F1352,Lister!$D$7:$D$13))</f>
        <v/>
      </c>
      <c r="H1352" s="19"/>
      <c r="I1352" s="32" t="str">
        <f t="shared" si="140"/>
        <v/>
      </c>
      <c r="J1352" s="18"/>
      <c r="K1352" s="18"/>
      <c r="L1352" s="46" t="str">
        <f t="shared" si="141"/>
        <v/>
      </c>
      <c r="M1352" s="20"/>
      <c r="N1352" s="31" t="str">
        <f t="shared" si="142"/>
        <v/>
      </c>
      <c r="O1352" s="20"/>
      <c r="P1352" s="20"/>
      <c r="Q1352" s="46" t="str">
        <f>IFERROR(MAX(IF(OR(O1352="",P1352=""),"",IF(AND(AND(MONTH(E1352)&gt;=7,MONTH(E1352)&lt;8),AND(MONTH(F1352)&gt;=7,MONTH(F1352)&lt;8)),(NETWORKDAYS(E1352,F1352,Lister!$D$7:$D$13)-O1352)*N1352/NETWORKDAYS(Lister!$D$19,Lister!$E$19,Lister!$D$7:$D$13),IF(AND(AND(MONTH(E1352)&gt;=7,MONTH(E1352)&lt;8),MONTH(F1352)&gt;7),(NETWORKDAYS(E1352,Lister!$E$19,Lister!$D$7:$D$13)-O1352)*N1352/NETWORKDAYS(Lister!$D$19,Lister!$E$19,Lister!$D$7:$D$13),IF(MONTH(E1352)&gt;7,0)))),0),"")</f>
        <v/>
      </c>
      <c r="R1352" s="46" t="str">
        <f>IFERROR(MAX(IF(OR(O1352="",P1352=""),"",IF(AND(AND(MONTH(E1352)&gt;=8,MONTH(E1352)&lt;9),AND(MONTH(F1352)&gt;=8,MONTH(F1352)&lt;9)),(NETWORKDAYS(E1352,F1352,Lister!$D$7:$D$13)-P1352)*N1352/NETWORKDAYS(Lister!$D$20,Lister!$E$20,Lister!$D$7:$D$13),IF(AND(MONTH(E1352)=7,MONTH(F1352)=8),(NETWORKDAYS(Lister!$D$20,F1352,Lister!$D$7:$D$13)-P1352)*N1352/NETWORKDAYS(Lister!$D$20,Lister!$E$20,Lister!$D$7:$D$13),IF(AND(MONTH(E1352)=7,MONTH(F1352)=7),0)))),0),"")</f>
        <v/>
      </c>
      <c r="S1352" s="31" t="str">
        <f t="shared" si="143"/>
        <v/>
      </c>
      <c r="T1352" s="31" t="str">
        <f t="shared" si="144"/>
        <v/>
      </c>
      <c r="U1352" s="51" t="str">
        <f t="shared" si="145"/>
        <v/>
      </c>
    </row>
    <row r="1353" spans="1:21" x14ac:dyDescent="0.25">
      <c r="A1353" s="13" t="str">
        <f t="shared" si="146"/>
        <v/>
      </c>
      <c r="B1353" s="55"/>
      <c r="C1353" s="22"/>
      <c r="D1353" s="23"/>
      <c r="E1353" s="16"/>
      <c r="F1353" s="16"/>
      <c r="G1353" s="72" t="str">
        <f>IF(OR(E1353="",F1353=""),"",NETWORKDAYS(E1353,F1353,Lister!$D$7:$D$13))</f>
        <v/>
      </c>
      <c r="H1353" s="19"/>
      <c r="I1353" s="32" t="str">
        <f t="shared" si="140"/>
        <v/>
      </c>
      <c r="J1353" s="18"/>
      <c r="K1353" s="18"/>
      <c r="L1353" s="46" t="str">
        <f t="shared" si="141"/>
        <v/>
      </c>
      <c r="M1353" s="20"/>
      <c r="N1353" s="31" t="str">
        <f t="shared" si="142"/>
        <v/>
      </c>
      <c r="O1353" s="20"/>
      <c r="P1353" s="20"/>
      <c r="Q1353" s="46" t="str">
        <f>IFERROR(MAX(IF(OR(O1353="",P1353=""),"",IF(AND(AND(MONTH(E1353)&gt;=7,MONTH(E1353)&lt;8),AND(MONTH(F1353)&gt;=7,MONTH(F1353)&lt;8)),(NETWORKDAYS(E1353,F1353,Lister!$D$7:$D$13)-O1353)*N1353/NETWORKDAYS(Lister!$D$19,Lister!$E$19,Lister!$D$7:$D$13),IF(AND(AND(MONTH(E1353)&gt;=7,MONTH(E1353)&lt;8),MONTH(F1353)&gt;7),(NETWORKDAYS(E1353,Lister!$E$19,Lister!$D$7:$D$13)-O1353)*N1353/NETWORKDAYS(Lister!$D$19,Lister!$E$19,Lister!$D$7:$D$13),IF(MONTH(E1353)&gt;7,0)))),0),"")</f>
        <v/>
      </c>
      <c r="R1353" s="46" t="str">
        <f>IFERROR(MAX(IF(OR(O1353="",P1353=""),"",IF(AND(AND(MONTH(E1353)&gt;=8,MONTH(E1353)&lt;9),AND(MONTH(F1353)&gt;=8,MONTH(F1353)&lt;9)),(NETWORKDAYS(E1353,F1353,Lister!$D$7:$D$13)-P1353)*N1353/NETWORKDAYS(Lister!$D$20,Lister!$E$20,Lister!$D$7:$D$13),IF(AND(MONTH(E1353)=7,MONTH(F1353)=8),(NETWORKDAYS(Lister!$D$20,F1353,Lister!$D$7:$D$13)-P1353)*N1353/NETWORKDAYS(Lister!$D$20,Lister!$E$20,Lister!$D$7:$D$13),IF(AND(MONTH(E1353)=7,MONTH(F1353)=7),0)))),0),"")</f>
        <v/>
      </c>
      <c r="S1353" s="31" t="str">
        <f t="shared" si="143"/>
        <v/>
      </c>
      <c r="T1353" s="31" t="str">
        <f t="shared" si="144"/>
        <v/>
      </c>
      <c r="U1353" s="51" t="str">
        <f t="shared" si="145"/>
        <v/>
      </c>
    </row>
    <row r="1354" spans="1:21" x14ac:dyDescent="0.25">
      <c r="A1354" s="13" t="str">
        <f t="shared" si="146"/>
        <v/>
      </c>
      <c r="B1354" s="55"/>
      <c r="C1354" s="22"/>
      <c r="D1354" s="23"/>
      <c r="E1354" s="16"/>
      <c r="F1354" s="16"/>
      <c r="G1354" s="72" t="str">
        <f>IF(OR(E1354="",F1354=""),"",NETWORKDAYS(E1354,F1354,Lister!$D$7:$D$13))</f>
        <v/>
      </c>
      <c r="H1354" s="19"/>
      <c r="I1354" s="32" t="str">
        <f t="shared" si="140"/>
        <v/>
      </c>
      <c r="J1354" s="18"/>
      <c r="K1354" s="18"/>
      <c r="L1354" s="46" t="str">
        <f t="shared" si="141"/>
        <v/>
      </c>
      <c r="M1354" s="20"/>
      <c r="N1354" s="31" t="str">
        <f t="shared" si="142"/>
        <v/>
      </c>
      <c r="O1354" s="20"/>
      <c r="P1354" s="20"/>
      <c r="Q1354" s="46" t="str">
        <f>IFERROR(MAX(IF(OR(O1354="",P1354=""),"",IF(AND(AND(MONTH(E1354)&gt;=7,MONTH(E1354)&lt;8),AND(MONTH(F1354)&gt;=7,MONTH(F1354)&lt;8)),(NETWORKDAYS(E1354,F1354,Lister!$D$7:$D$13)-O1354)*N1354/NETWORKDAYS(Lister!$D$19,Lister!$E$19,Lister!$D$7:$D$13),IF(AND(AND(MONTH(E1354)&gt;=7,MONTH(E1354)&lt;8),MONTH(F1354)&gt;7),(NETWORKDAYS(E1354,Lister!$E$19,Lister!$D$7:$D$13)-O1354)*N1354/NETWORKDAYS(Lister!$D$19,Lister!$E$19,Lister!$D$7:$D$13),IF(MONTH(E1354)&gt;7,0)))),0),"")</f>
        <v/>
      </c>
      <c r="R1354" s="46" t="str">
        <f>IFERROR(MAX(IF(OR(O1354="",P1354=""),"",IF(AND(AND(MONTH(E1354)&gt;=8,MONTH(E1354)&lt;9),AND(MONTH(F1354)&gt;=8,MONTH(F1354)&lt;9)),(NETWORKDAYS(E1354,F1354,Lister!$D$7:$D$13)-P1354)*N1354/NETWORKDAYS(Lister!$D$20,Lister!$E$20,Lister!$D$7:$D$13),IF(AND(MONTH(E1354)=7,MONTH(F1354)=8),(NETWORKDAYS(Lister!$D$20,F1354,Lister!$D$7:$D$13)-P1354)*N1354/NETWORKDAYS(Lister!$D$20,Lister!$E$20,Lister!$D$7:$D$13),IF(AND(MONTH(E1354)=7,MONTH(F1354)=7),0)))),0),"")</f>
        <v/>
      </c>
      <c r="S1354" s="31" t="str">
        <f t="shared" si="143"/>
        <v/>
      </c>
      <c r="T1354" s="31" t="str">
        <f t="shared" si="144"/>
        <v/>
      </c>
      <c r="U1354" s="51" t="str">
        <f t="shared" si="145"/>
        <v/>
      </c>
    </row>
    <row r="1355" spans="1:21" x14ac:dyDescent="0.25">
      <c r="A1355" s="13" t="str">
        <f t="shared" si="146"/>
        <v/>
      </c>
      <c r="B1355" s="55"/>
      <c r="C1355" s="22"/>
      <c r="D1355" s="23"/>
      <c r="E1355" s="16"/>
      <c r="F1355" s="16"/>
      <c r="G1355" s="72" t="str">
        <f>IF(OR(E1355="",F1355=""),"",NETWORKDAYS(E1355,F1355,Lister!$D$7:$D$13))</f>
        <v/>
      </c>
      <c r="H1355" s="19"/>
      <c r="I1355" s="32" t="str">
        <f t="shared" si="140"/>
        <v/>
      </c>
      <c r="J1355" s="18"/>
      <c r="K1355" s="18"/>
      <c r="L1355" s="46" t="str">
        <f t="shared" si="141"/>
        <v/>
      </c>
      <c r="M1355" s="20"/>
      <c r="N1355" s="31" t="str">
        <f t="shared" si="142"/>
        <v/>
      </c>
      <c r="O1355" s="20"/>
      <c r="P1355" s="20"/>
      <c r="Q1355" s="46" t="str">
        <f>IFERROR(MAX(IF(OR(O1355="",P1355=""),"",IF(AND(AND(MONTH(E1355)&gt;=7,MONTH(E1355)&lt;8),AND(MONTH(F1355)&gt;=7,MONTH(F1355)&lt;8)),(NETWORKDAYS(E1355,F1355,Lister!$D$7:$D$13)-O1355)*N1355/NETWORKDAYS(Lister!$D$19,Lister!$E$19,Lister!$D$7:$D$13),IF(AND(AND(MONTH(E1355)&gt;=7,MONTH(E1355)&lt;8),MONTH(F1355)&gt;7),(NETWORKDAYS(E1355,Lister!$E$19,Lister!$D$7:$D$13)-O1355)*N1355/NETWORKDAYS(Lister!$D$19,Lister!$E$19,Lister!$D$7:$D$13),IF(MONTH(E1355)&gt;7,0)))),0),"")</f>
        <v/>
      </c>
      <c r="R1355" s="46" t="str">
        <f>IFERROR(MAX(IF(OR(O1355="",P1355=""),"",IF(AND(AND(MONTH(E1355)&gt;=8,MONTH(E1355)&lt;9),AND(MONTH(F1355)&gt;=8,MONTH(F1355)&lt;9)),(NETWORKDAYS(E1355,F1355,Lister!$D$7:$D$13)-P1355)*N1355/NETWORKDAYS(Lister!$D$20,Lister!$E$20,Lister!$D$7:$D$13),IF(AND(MONTH(E1355)=7,MONTH(F1355)=8),(NETWORKDAYS(Lister!$D$20,F1355,Lister!$D$7:$D$13)-P1355)*N1355/NETWORKDAYS(Lister!$D$20,Lister!$E$20,Lister!$D$7:$D$13),IF(AND(MONTH(E1355)=7,MONTH(F1355)=7),0)))),0),"")</f>
        <v/>
      </c>
      <c r="S1355" s="31" t="str">
        <f t="shared" si="143"/>
        <v/>
      </c>
      <c r="T1355" s="31" t="str">
        <f t="shared" si="144"/>
        <v/>
      </c>
      <c r="U1355" s="51" t="str">
        <f t="shared" si="145"/>
        <v/>
      </c>
    </row>
    <row r="1356" spans="1:21" x14ac:dyDescent="0.25">
      <c r="A1356" s="13" t="str">
        <f t="shared" si="146"/>
        <v/>
      </c>
      <c r="B1356" s="55"/>
      <c r="C1356" s="22"/>
      <c r="D1356" s="23"/>
      <c r="E1356" s="16"/>
      <c r="F1356" s="16"/>
      <c r="G1356" s="72" t="str">
        <f>IF(OR(E1356="",F1356=""),"",NETWORKDAYS(E1356,F1356,Lister!$D$7:$D$13))</f>
        <v/>
      </c>
      <c r="H1356" s="19"/>
      <c r="I1356" s="32" t="str">
        <f t="shared" si="140"/>
        <v/>
      </c>
      <c r="J1356" s="18"/>
      <c r="K1356" s="18"/>
      <c r="L1356" s="46" t="str">
        <f t="shared" si="141"/>
        <v/>
      </c>
      <c r="M1356" s="20"/>
      <c r="N1356" s="31" t="str">
        <f t="shared" si="142"/>
        <v/>
      </c>
      <c r="O1356" s="20"/>
      <c r="P1356" s="20"/>
      <c r="Q1356" s="46" t="str">
        <f>IFERROR(MAX(IF(OR(O1356="",P1356=""),"",IF(AND(AND(MONTH(E1356)&gt;=7,MONTH(E1356)&lt;8),AND(MONTH(F1356)&gt;=7,MONTH(F1356)&lt;8)),(NETWORKDAYS(E1356,F1356,Lister!$D$7:$D$13)-O1356)*N1356/NETWORKDAYS(Lister!$D$19,Lister!$E$19,Lister!$D$7:$D$13),IF(AND(AND(MONTH(E1356)&gt;=7,MONTH(E1356)&lt;8),MONTH(F1356)&gt;7),(NETWORKDAYS(E1356,Lister!$E$19,Lister!$D$7:$D$13)-O1356)*N1356/NETWORKDAYS(Lister!$D$19,Lister!$E$19,Lister!$D$7:$D$13),IF(MONTH(E1356)&gt;7,0)))),0),"")</f>
        <v/>
      </c>
      <c r="R1356" s="46" t="str">
        <f>IFERROR(MAX(IF(OR(O1356="",P1356=""),"",IF(AND(AND(MONTH(E1356)&gt;=8,MONTH(E1356)&lt;9),AND(MONTH(F1356)&gt;=8,MONTH(F1356)&lt;9)),(NETWORKDAYS(E1356,F1356,Lister!$D$7:$D$13)-P1356)*N1356/NETWORKDAYS(Lister!$D$20,Lister!$E$20,Lister!$D$7:$D$13),IF(AND(MONTH(E1356)=7,MONTH(F1356)=8),(NETWORKDAYS(Lister!$D$20,F1356,Lister!$D$7:$D$13)-P1356)*N1356/NETWORKDAYS(Lister!$D$20,Lister!$E$20,Lister!$D$7:$D$13),IF(AND(MONTH(E1356)=7,MONTH(F1356)=7),0)))),0),"")</f>
        <v/>
      </c>
      <c r="S1356" s="31" t="str">
        <f t="shared" si="143"/>
        <v/>
      </c>
      <c r="T1356" s="31" t="str">
        <f t="shared" si="144"/>
        <v/>
      </c>
      <c r="U1356" s="51" t="str">
        <f t="shared" si="145"/>
        <v/>
      </c>
    </row>
    <row r="1357" spans="1:21" x14ac:dyDescent="0.25">
      <c r="A1357" s="13" t="str">
        <f t="shared" si="146"/>
        <v/>
      </c>
      <c r="B1357" s="55"/>
      <c r="C1357" s="22"/>
      <c r="D1357" s="23"/>
      <c r="E1357" s="16"/>
      <c r="F1357" s="16"/>
      <c r="G1357" s="72" t="str">
        <f>IF(OR(E1357="",F1357=""),"",NETWORKDAYS(E1357,F1357,Lister!$D$7:$D$13))</f>
        <v/>
      </c>
      <c r="H1357" s="19"/>
      <c r="I1357" s="32" t="str">
        <f t="shared" si="140"/>
        <v/>
      </c>
      <c r="J1357" s="18"/>
      <c r="K1357" s="18"/>
      <c r="L1357" s="46" t="str">
        <f t="shared" si="141"/>
        <v/>
      </c>
      <c r="M1357" s="20"/>
      <c r="N1357" s="31" t="str">
        <f t="shared" si="142"/>
        <v/>
      </c>
      <c r="O1357" s="20"/>
      <c r="P1357" s="20"/>
      <c r="Q1357" s="46" t="str">
        <f>IFERROR(MAX(IF(OR(O1357="",P1357=""),"",IF(AND(AND(MONTH(E1357)&gt;=7,MONTH(E1357)&lt;8),AND(MONTH(F1357)&gt;=7,MONTH(F1357)&lt;8)),(NETWORKDAYS(E1357,F1357,Lister!$D$7:$D$13)-O1357)*N1357/NETWORKDAYS(Lister!$D$19,Lister!$E$19,Lister!$D$7:$D$13),IF(AND(AND(MONTH(E1357)&gt;=7,MONTH(E1357)&lt;8),MONTH(F1357)&gt;7),(NETWORKDAYS(E1357,Lister!$E$19,Lister!$D$7:$D$13)-O1357)*N1357/NETWORKDAYS(Lister!$D$19,Lister!$E$19,Lister!$D$7:$D$13),IF(MONTH(E1357)&gt;7,0)))),0),"")</f>
        <v/>
      </c>
      <c r="R1357" s="46" t="str">
        <f>IFERROR(MAX(IF(OR(O1357="",P1357=""),"",IF(AND(AND(MONTH(E1357)&gt;=8,MONTH(E1357)&lt;9),AND(MONTH(F1357)&gt;=8,MONTH(F1357)&lt;9)),(NETWORKDAYS(E1357,F1357,Lister!$D$7:$D$13)-P1357)*N1357/NETWORKDAYS(Lister!$D$20,Lister!$E$20,Lister!$D$7:$D$13),IF(AND(MONTH(E1357)=7,MONTH(F1357)=8),(NETWORKDAYS(Lister!$D$20,F1357,Lister!$D$7:$D$13)-P1357)*N1357/NETWORKDAYS(Lister!$D$20,Lister!$E$20,Lister!$D$7:$D$13),IF(AND(MONTH(E1357)=7,MONTH(F1357)=7),0)))),0),"")</f>
        <v/>
      </c>
      <c r="S1357" s="31" t="str">
        <f t="shared" si="143"/>
        <v/>
      </c>
      <c r="T1357" s="31" t="str">
        <f t="shared" si="144"/>
        <v/>
      </c>
      <c r="U1357" s="51" t="str">
        <f t="shared" si="145"/>
        <v/>
      </c>
    </row>
    <row r="1358" spans="1:21" x14ac:dyDescent="0.25">
      <c r="A1358" s="13" t="str">
        <f t="shared" si="146"/>
        <v/>
      </c>
      <c r="B1358" s="55"/>
      <c r="C1358" s="22"/>
      <c r="D1358" s="23"/>
      <c r="E1358" s="16"/>
      <c r="F1358" s="16"/>
      <c r="G1358" s="72" t="str">
        <f>IF(OR(E1358="",F1358=""),"",NETWORKDAYS(E1358,F1358,Lister!$D$7:$D$13))</f>
        <v/>
      </c>
      <c r="H1358" s="19"/>
      <c r="I1358" s="32" t="str">
        <f t="shared" si="140"/>
        <v/>
      </c>
      <c r="J1358" s="18"/>
      <c r="K1358" s="18"/>
      <c r="L1358" s="46" t="str">
        <f t="shared" si="141"/>
        <v/>
      </c>
      <c r="M1358" s="20"/>
      <c r="N1358" s="31" t="str">
        <f t="shared" si="142"/>
        <v/>
      </c>
      <c r="O1358" s="20"/>
      <c r="P1358" s="20"/>
      <c r="Q1358" s="46" t="str">
        <f>IFERROR(MAX(IF(OR(O1358="",P1358=""),"",IF(AND(AND(MONTH(E1358)&gt;=7,MONTH(E1358)&lt;8),AND(MONTH(F1358)&gt;=7,MONTH(F1358)&lt;8)),(NETWORKDAYS(E1358,F1358,Lister!$D$7:$D$13)-O1358)*N1358/NETWORKDAYS(Lister!$D$19,Lister!$E$19,Lister!$D$7:$D$13),IF(AND(AND(MONTH(E1358)&gt;=7,MONTH(E1358)&lt;8),MONTH(F1358)&gt;7),(NETWORKDAYS(E1358,Lister!$E$19,Lister!$D$7:$D$13)-O1358)*N1358/NETWORKDAYS(Lister!$D$19,Lister!$E$19,Lister!$D$7:$D$13),IF(MONTH(E1358)&gt;7,0)))),0),"")</f>
        <v/>
      </c>
      <c r="R1358" s="46" t="str">
        <f>IFERROR(MAX(IF(OR(O1358="",P1358=""),"",IF(AND(AND(MONTH(E1358)&gt;=8,MONTH(E1358)&lt;9),AND(MONTH(F1358)&gt;=8,MONTH(F1358)&lt;9)),(NETWORKDAYS(E1358,F1358,Lister!$D$7:$D$13)-P1358)*N1358/NETWORKDAYS(Lister!$D$20,Lister!$E$20,Lister!$D$7:$D$13),IF(AND(MONTH(E1358)=7,MONTH(F1358)=8),(NETWORKDAYS(Lister!$D$20,F1358,Lister!$D$7:$D$13)-P1358)*N1358/NETWORKDAYS(Lister!$D$20,Lister!$E$20,Lister!$D$7:$D$13),IF(AND(MONTH(E1358)=7,MONTH(F1358)=7),0)))),0),"")</f>
        <v/>
      </c>
      <c r="S1358" s="31" t="str">
        <f t="shared" si="143"/>
        <v/>
      </c>
      <c r="T1358" s="31" t="str">
        <f t="shared" si="144"/>
        <v/>
      </c>
      <c r="U1358" s="51" t="str">
        <f t="shared" si="145"/>
        <v/>
      </c>
    </row>
    <row r="1359" spans="1:21" x14ac:dyDescent="0.25">
      <c r="A1359" s="13" t="str">
        <f t="shared" si="146"/>
        <v/>
      </c>
      <c r="B1359" s="55"/>
      <c r="C1359" s="22"/>
      <c r="D1359" s="23"/>
      <c r="E1359" s="16"/>
      <c r="F1359" s="16"/>
      <c r="G1359" s="72" t="str">
        <f>IF(OR(E1359="",F1359=""),"",NETWORKDAYS(E1359,F1359,Lister!$D$7:$D$13))</f>
        <v/>
      </c>
      <c r="H1359" s="19"/>
      <c r="I1359" s="32" t="str">
        <f t="shared" si="140"/>
        <v/>
      </c>
      <c r="J1359" s="18"/>
      <c r="K1359" s="18"/>
      <c r="L1359" s="46" t="str">
        <f t="shared" si="141"/>
        <v/>
      </c>
      <c r="M1359" s="20"/>
      <c r="N1359" s="31" t="str">
        <f t="shared" si="142"/>
        <v/>
      </c>
      <c r="O1359" s="20"/>
      <c r="P1359" s="20"/>
      <c r="Q1359" s="46" t="str">
        <f>IFERROR(MAX(IF(OR(O1359="",P1359=""),"",IF(AND(AND(MONTH(E1359)&gt;=7,MONTH(E1359)&lt;8),AND(MONTH(F1359)&gt;=7,MONTH(F1359)&lt;8)),(NETWORKDAYS(E1359,F1359,Lister!$D$7:$D$13)-O1359)*N1359/NETWORKDAYS(Lister!$D$19,Lister!$E$19,Lister!$D$7:$D$13),IF(AND(AND(MONTH(E1359)&gt;=7,MONTH(E1359)&lt;8),MONTH(F1359)&gt;7),(NETWORKDAYS(E1359,Lister!$E$19,Lister!$D$7:$D$13)-O1359)*N1359/NETWORKDAYS(Lister!$D$19,Lister!$E$19,Lister!$D$7:$D$13),IF(MONTH(E1359)&gt;7,0)))),0),"")</f>
        <v/>
      </c>
      <c r="R1359" s="46" t="str">
        <f>IFERROR(MAX(IF(OR(O1359="",P1359=""),"",IF(AND(AND(MONTH(E1359)&gt;=8,MONTH(E1359)&lt;9),AND(MONTH(F1359)&gt;=8,MONTH(F1359)&lt;9)),(NETWORKDAYS(E1359,F1359,Lister!$D$7:$D$13)-P1359)*N1359/NETWORKDAYS(Lister!$D$20,Lister!$E$20,Lister!$D$7:$D$13),IF(AND(MONTH(E1359)=7,MONTH(F1359)=8),(NETWORKDAYS(Lister!$D$20,F1359,Lister!$D$7:$D$13)-P1359)*N1359/NETWORKDAYS(Lister!$D$20,Lister!$E$20,Lister!$D$7:$D$13),IF(AND(MONTH(E1359)=7,MONTH(F1359)=7),0)))),0),"")</f>
        <v/>
      </c>
      <c r="S1359" s="31" t="str">
        <f t="shared" si="143"/>
        <v/>
      </c>
      <c r="T1359" s="31" t="str">
        <f t="shared" si="144"/>
        <v/>
      </c>
      <c r="U1359" s="51" t="str">
        <f t="shared" si="145"/>
        <v/>
      </c>
    </row>
    <row r="1360" spans="1:21" x14ac:dyDescent="0.25">
      <c r="A1360" s="13" t="str">
        <f t="shared" si="146"/>
        <v/>
      </c>
      <c r="B1360" s="55"/>
      <c r="C1360" s="22"/>
      <c r="D1360" s="23"/>
      <c r="E1360" s="16"/>
      <c r="F1360" s="16"/>
      <c r="G1360" s="72" t="str">
        <f>IF(OR(E1360="",F1360=""),"",NETWORKDAYS(E1360,F1360,Lister!$D$7:$D$13))</f>
        <v/>
      </c>
      <c r="H1360" s="19"/>
      <c r="I1360" s="32" t="str">
        <f t="shared" si="140"/>
        <v/>
      </c>
      <c r="J1360" s="18"/>
      <c r="K1360" s="18"/>
      <c r="L1360" s="46" t="str">
        <f t="shared" si="141"/>
        <v/>
      </c>
      <c r="M1360" s="20"/>
      <c r="N1360" s="31" t="str">
        <f t="shared" si="142"/>
        <v/>
      </c>
      <c r="O1360" s="20"/>
      <c r="P1360" s="20"/>
      <c r="Q1360" s="46" t="str">
        <f>IFERROR(MAX(IF(OR(O1360="",P1360=""),"",IF(AND(AND(MONTH(E1360)&gt;=7,MONTH(E1360)&lt;8),AND(MONTH(F1360)&gt;=7,MONTH(F1360)&lt;8)),(NETWORKDAYS(E1360,F1360,Lister!$D$7:$D$13)-O1360)*N1360/NETWORKDAYS(Lister!$D$19,Lister!$E$19,Lister!$D$7:$D$13),IF(AND(AND(MONTH(E1360)&gt;=7,MONTH(E1360)&lt;8),MONTH(F1360)&gt;7),(NETWORKDAYS(E1360,Lister!$E$19,Lister!$D$7:$D$13)-O1360)*N1360/NETWORKDAYS(Lister!$D$19,Lister!$E$19,Lister!$D$7:$D$13),IF(MONTH(E1360)&gt;7,0)))),0),"")</f>
        <v/>
      </c>
      <c r="R1360" s="46" t="str">
        <f>IFERROR(MAX(IF(OR(O1360="",P1360=""),"",IF(AND(AND(MONTH(E1360)&gt;=8,MONTH(E1360)&lt;9),AND(MONTH(F1360)&gt;=8,MONTH(F1360)&lt;9)),(NETWORKDAYS(E1360,F1360,Lister!$D$7:$D$13)-P1360)*N1360/NETWORKDAYS(Lister!$D$20,Lister!$E$20,Lister!$D$7:$D$13),IF(AND(MONTH(E1360)=7,MONTH(F1360)=8),(NETWORKDAYS(Lister!$D$20,F1360,Lister!$D$7:$D$13)-P1360)*N1360/NETWORKDAYS(Lister!$D$20,Lister!$E$20,Lister!$D$7:$D$13),IF(AND(MONTH(E1360)=7,MONTH(F1360)=7),0)))),0),"")</f>
        <v/>
      </c>
      <c r="S1360" s="31" t="str">
        <f t="shared" si="143"/>
        <v/>
      </c>
      <c r="T1360" s="31" t="str">
        <f t="shared" si="144"/>
        <v/>
      </c>
      <c r="U1360" s="51" t="str">
        <f t="shared" si="145"/>
        <v/>
      </c>
    </row>
    <row r="1361" spans="1:21" x14ac:dyDescent="0.25">
      <c r="A1361" s="13" t="str">
        <f t="shared" si="146"/>
        <v/>
      </c>
      <c r="B1361" s="55"/>
      <c r="C1361" s="22"/>
      <c r="D1361" s="23"/>
      <c r="E1361" s="16"/>
      <c r="F1361" s="16"/>
      <c r="G1361" s="72" t="str">
        <f>IF(OR(E1361="",F1361=""),"",NETWORKDAYS(E1361,F1361,Lister!$D$7:$D$13))</f>
        <v/>
      </c>
      <c r="H1361" s="19"/>
      <c r="I1361" s="32" t="str">
        <f t="shared" si="140"/>
        <v/>
      </c>
      <c r="J1361" s="18"/>
      <c r="K1361" s="18"/>
      <c r="L1361" s="46" t="str">
        <f t="shared" si="141"/>
        <v/>
      </c>
      <c r="M1361" s="20"/>
      <c r="N1361" s="31" t="str">
        <f t="shared" si="142"/>
        <v/>
      </c>
      <c r="O1361" s="20"/>
      <c r="P1361" s="20"/>
      <c r="Q1361" s="46" t="str">
        <f>IFERROR(MAX(IF(OR(O1361="",P1361=""),"",IF(AND(AND(MONTH(E1361)&gt;=7,MONTH(E1361)&lt;8),AND(MONTH(F1361)&gt;=7,MONTH(F1361)&lt;8)),(NETWORKDAYS(E1361,F1361,Lister!$D$7:$D$13)-O1361)*N1361/NETWORKDAYS(Lister!$D$19,Lister!$E$19,Lister!$D$7:$D$13),IF(AND(AND(MONTH(E1361)&gt;=7,MONTH(E1361)&lt;8),MONTH(F1361)&gt;7),(NETWORKDAYS(E1361,Lister!$E$19,Lister!$D$7:$D$13)-O1361)*N1361/NETWORKDAYS(Lister!$D$19,Lister!$E$19,Lister!$D$7:$D$13),IF(MONTH(E1361)&gt;7,0)))),0),"")</f>
        <v/>
      </c>
      <c r="R1361" s="46" t="str">
        <f>IFERROR(MAX(IF(OR(O1361="",P1361=""),"",IF(AND(AND(MONTH(E1361)&gt;=8,MONTH(E1361)&lt;9),AND(MONTH(F1361)&gt;=8,MONTH(F1361)&lt;9)),(NETWORKDAYS(E1361,F1361,Lister!$D$7:$D$13)-P1361)*N1361/NETWORKDAYS(Lister!$D$20,Lister!$E$20,Lister!$D$7:$D$13),IF(AND(MONTH(E1361)=7,MONTH(F1361)=8),(NETWORKDAYS(Lister!$D$20,F1361,Lister!$D$7:$D$13)-P1361)*N1361/NETWORKDAYS(Lister!$D$20,Lister!$E$20,Lister!$D$7:$D$13),IF(AND(MONTH(E1361)=7,MONTH(F1361)=7),0)))),0),"")</f>
        <v/>
      </c>
      <c r="S1361" s="31" t="str">
        <f t="shared" si="143"/>
        <v/>
      </c>
      <c r="T1361" s="31" t="str">
        <f t="shared" si="144"/>
        <v/>
      </c>
      <c r="U1361" s="51" t="str">
        <f t="shared" si="145"/>
        <v/>
      </c>
    </row>
    <row r="1362" spans="1:21" x14ac:dyDescent="0.25">
      <c r="A1362" s="13" t="str">
        <f t="shared" si="146"/>
        <v/>
      </c>
      <c r="B1362" s="55"/>
      <c r="C1362" s="22"/>
      <c r="D1362" s="23"/>
      <c r="E1362" s="16"/>
      <c r="F1362" s="16"/>
      <c r="G1362" s="72" t="str">
        <f>IF(OR(E1362="",F1362=""),"",NETWORKDAYS(E1362,F1362,Lister!$D$7:$D$13))</f>
        <v/>
      </c>
      <c r="H1362" s="19"/>
      <c r="I1362" s="32" t="str">
        <f t="shared" si="140"/>
        <v/>
      </c>
      <c r="J1362" s="18"/>
      <c r="K1362" s="18"/>
      <c r="L1362" s="46" t="str">
        <f t="shared" si="141"/>
        <v/>
      </c>
      <c r="M1362" s="20"/>
      <c r="N1362" s="31" t="str">
        <f t="shared" si="142"/>
        <v/>
      </c>
      <c r="O1362" s="20"/>
      <c r="P1362" s="20"/>
      <c r="Q1362" s="46" t="str">
        <f>IFERROR(MAX(IF(OR(O1362="",P1362=""),"",IF(AND(AND(MONTH(E1362)&gt;=7,MONTH(E1362)&lt;8),AND(MONTH(F1362)&gt;=7,MONTH(F1362)&lt;8)),(NETWORKDAYS(E1362,F1362,Lister!$D$7:$D$13)-O1362)*N1362/NETWORKDAYS(Lister!$D$19,Lister!$E$19,Lister!$D$7:$D$13),IF(AND(AND(MONTH(E1362)&gt;=7,MONTH(E1362)&lt;8),MONTH(F1362)&gt;7),(NETWORKDAYS(E1362,Lister!$E$19,Lister!$D$7:$D$13)-O1362)*N1362/NETWORKDAYS(Lister!$D$19,Lister!$E$19,Lister!$D$7:$D$13),IF(MONTH(E1362)&gt;7,0)))),0),"")</f>
        <v/>
      </c>
      <c r="R1362" s="46" t="str">
        <f>IFERROR(MAX(IF(OR(O1362="",P1362=""),"",IF(AND(AND(MONTH(E1362)&gt;=8,MONTH(E1362)&lt;9),AND(MONTH(F1362)&gt;=8,MONTH(F1362)&lt;9)),(NETWORKDAYS(E1362,F1362,Lister!$D$7:$D$13)-P1362)*N1362/NETWORKDAYS(Lister!$D$20,Lister!$E$20,Lister!$D$7:$D$13),IF(AND(MONTH(E1362)=7,MONTH(F1362)=8),(NETWORKDAYS(Lister!$D$20,F1362,Lister!$D$7:$D$13)-P1362)*N1362/NETWORKDAYS(Lister!$D$20,Lister!$E$20,Lister!$D$7:$D$13),IF(AND(MONTH(E1362)=7,MONTH(F1362)=7),0)))),0),"")</f>
        <v/>
      </c>
      <c r="S1362" s="31" t="str">
        <f t="shared" si="143"/>
        <v/>
      </c>
      <c r="T1362" s="31" t="str">
        <f t="shared" si="144"/>
        <v/>
      </c>
      <c r="U1362" s="51" t="str">
        <f t="shared" si="145"/>
        <v/>
      </c>
    </row>
    <row r="1363" spans="1:21" x14ac:dyDescent="0.25">
      <c r="A1363" s="13" t="str">
        <f t="shared" si="146"/>
        <v/>
      </c>
      <c r="B1363" s="55"/>
      <c r="C1363" s="22"/>
      <c r="D1363" s="23"/>
      <c r="E1363" s="16"/>
      <c r="F1363" s="16"/>
      <c r="G1363" s="72" t="str">
        <f>IF(OR(E1363="",F1363=""),"",NETWORKDAYS(E1363,F1363,Lister!$D$7:$D$13))</f>
        <v/>
      </c>
      <c r="H1363" s="19"/>
      <c r="I1363" s="32" t="str">
        <f t="shared" si="140"/>
        <v/>
      </c>
      <c r="J1363" s="18"/>
      <c r="K1363" s="18"/>
      <c r="L1363" s="46" t="str">
        <f t="shared" si="141"/>
        <v/>
      </c>
      <c r="M1363" s="20"/>
      <c r="N1363" s="31" t="str">
        <f t="shared" si="142"/>
        <v/>
      </c>
      <c r="O1363" s="20"/>
      <c r="P1363" s="20"/>
      <c r="Q1363" s="46" t="str">
        <f>IFERROR(MAX(IF(OR(O1363="",P1363=""),"",IF(AND(AND(MONTH(E1363)&gt;=7,MONTH(E1363)&lt;8),AND(MONTH(F1363)&gt;=7,MONTH(F1363)&lt;8)),(NETWORKDAYS(E1363,F1363,Lister!$D$7:$D$13)-O1363)*N1363/NETWORKDAYS(Lister!$D$19,Lister!$E$19,Lister!$D$7:$D$13),IF(AND(AND(MONTH(E1363)&gt;=7,MONTH(E1363)&lt;8),MONTH(F1363)&gt;7),(NETWORKDAYS(E1363,Lister!$E$19,Lister!$D$7:$D$13)-O1363)*N1363/NETWORKDAYS(Lister!$D$19,Lister!$E$19,Lister!$D$7:$D$13),IF(MONTH(E1363)&gt;7,0)))),0),"")</f>
        <v/>
      </c>
      <c r="R1363" s="46" t="str">
        <f>IFERROR(MAX(IF(OR(O1363="",P1363=""),"",IF(AND(AND(MONTH(E1363)&gt;=8,MONTH(E1363)&lt;9),AND(MONTH(F1363)&gt;=8,MONTH(F1363)&lt;9)),(NETWORKDAYS(E1363,F1363,Lister!$D$7:$D$13)-P1363)*N1363/NETWORKDAYS(Lister!$D$20,Lister!$E$20,Lister!$D$7:$D$13),IF(AND(MONTH(E1363)=7,MONTH(F1363)=8),(NETWORKDAYS(Lister!$D$20,F1363,Lister!$D$7:$D$13)-P1363)*N1363/NETWORKDAYS(Lister!$D$20,Lister!$E$20,Lister!$D$7:$D$13),IF(AND(MONTH(E1363)=7,MONTH(F1363)=7),0)))),0),"")</f>
        <v/>
      </c>
      <c r="S1363" s="31" t="str">
        <f t="shared" si="143"/>
        <v/>
      </c>
      <c r="T1363" s="31" t="str">
        <f t="shared" si="144"/>
        <v/>
      </c>
      <c r="U1363" s="51" t="str">
        <f t="shared" si="145"/>
        <v/>
      </c>
    </row>
    <row r="1364" spans="1:21" x14ac:dyDescent="0.25">
      <c r="A1364" s="13" t="str">
        <f t="shared" si="146"/>
        <v/>
      </c>
      <c r="B1364" s="55"/>
      <c r="C1364" s="22"/>
      <c r="D1364" s="23"/>
      <c r="E1364" s="16"/>
      <c r="F1364" s="16"/>
      <c r="G1364" s="72" t="str">
        <f>IF(OR(E1364="",F1364=""),"",NETWORKDAYS(E1364,F1364,Lister!$D$7:$D$13))</f>
        <v/>
      </c>
      <c r="H1364" s="19"/>
      <c r="I1364" s="32" t="str">
        <f t="shared" si="140"/>
        <v/>
      </c>
      <c r="J1364" s="18"/>
      <c r="K1364" s="18"/>
      <c r="L1364" s="46" t="str">
        <f t="shared" si="141"/>
        <v/>
      </c>
      <c r="M1364" s="20"/>
      <c r="N1364" s="31" t="str">
        <f t="shared" si="142"/>
        <v/>
      </c>
      <c r="O1364" s="20"/>
      <c r="P1364" s="20"/>
      <c r="Q1364" s="46" t="str">
        <f>IFERROR(MAX(IF(OR(O1364="",P1364=""),"",IF(AND(AND(MONTH(E1364)&gt;=7,MONTH(E1364)&lt;8),AND(MONTH(F1364)&gt;=7,MONTH(F1364)&lt;8)),(NETWORKDAYS(E1364,F1364,Lister!$D$7:$D$13)-O1364)*N1364/NETWORKDAYS(Lister!$D$19,Lister!$E$19,Lister!$D$7:$D$13),IF(AND(AND(MONTH(E1364)&gt;=7,MONTH(E1364)&lt;8),MONTH(F1364)&gt;7),(NETWORKDAYS(E1364,Lister!$E$19,Lister!$D$7:$D$13)-O1364)*N1364/NETWORKDAYS(Lister!$D$19,Lister!$E$19,Lister!$D$7:$D$13),IF(MONTH(E1364)&gt;7,0)))),0),"")</f>
        <v/>
      </c>
      <c r="R1364" s="46" t="str">
        <f>IFERROR(MAX(IF(OR(O1364="",P1364=""),"",IF(AND(AND(MONTH(E1364)&gt;=8,MONTH(E1364)&lt;9),AND(MONTH(F1364)&gt;=8,MONTH(F1364)&lt;9)),(NETWORKDAYS(E1364,F1364,Lister!$D$7:$D$13)-P1364)*N1364/NETWORKDAYS(Lister!$D$20,Lister!$E$20,Lister!$D$7:$D$13),IF(AND(MONTH(E1364)=7,MONTH(F1364)=8),(NETWORKDAYS(Lister!$D$20,F1364,Lister!$D$7:$D$13)-P1364)*N1364/NETWORKDAYS(Lister!$D$20,Lister!$E$20,Lister!$D$7:$D$13),IF(AND(MONTH(E1364)=7,MONTH(F1364)=7),0)))),0),"")</f>
        <v/>
      </c>
      <c r="S1364" s="31" t="str">
        <f t="shared" si="143"/>
        <v/>
      </c>
      <c r="T1364" s="31" t="str">
        <f t="shared" si="144"/>
        <v/>
      </c>
      <c r="U1364" s="51" t="str">
        <f t="shared" si="145"/>
        <v/>
      </c>
    </row>
    <row r="1365" spans="1:21" x14ac:dyDescent="0.25">
      <c r="A1365" s="13" t="str">
        <f t="shared" si="146"/>
        <v/>
      </c>
      <c r="B1365" s="55"/>
      <c r="C1365" s="22"/>
      <c r="D1365" s="23"/>
      <c r="E1365" s="16"/>
      <c r="F1365" s="16"/>
      <c r="G1365" s="72" t="str">
        <f>IF(OR(E1365="",F1365=""),"",NETWORKDAYS(E1365,F1365,Lister!$D$7:$D$13))</f>
        <v/>
      </c>
      <c r="H1365" s="19"/>
      <c r="I1365" s="32" t="str">
        <f t="shared" ref="I1365:I1428" si="147">IF(H1365="","",IF(H1365="Funktionær",0.75,IF(H1365="Ikke-funktionær",0.9,IF(H1365="Elev/lærling",0.9))))</f>
        <v/>
      </c>
      <c r="J1365" s="18"/>
      <c r="K1365" s="18"/>
      <c r="L1365" s="46" t="str">
        <f t="shared" ref="L1365:L1428" si="148">IF(J1365="","",J1365-K1365)</f>
        <v/>
      </c>
      <c r="M1365" s="20"/>
      <c r="N1365" s="31" t="str">
        <f t="shared" ref="N1365:N1428" si="149">IF(B1365="","",IF(L1365*I1365&gt;30000*IF(M1365&gt;37,37,M1365)/37,30000*IF(M1365&gt;37,37,M1365)/37,L1365*I1365))</f>
        <v/>
      </c>
      <c r="O1365" s="20"/>
      <c r="P1365" s="20"/>
      <c r="Q1365" s="46" t="str">
        <f>IFERROR(MAX(IF(OR(O1365="",P1365=""),"",IF(AND(AND(MONTH(E1365)&gt;=7,MONTH(E1365)&lt;8),AND(MONTH(F1365)&gt;=7,MONTH(F1365)&lt;8)),(NETWORKDAYS(E1365,F1365,Lister!$D$7:$D$13)-O1365)*N1365/NETWORKDAYS(Lister!$D$19,Lister!$E$19,Lister!$D$7:$D$13),IF(AND(AND(MONTH(E1365)&gt;=7,MONTH(E1365)&lt;8),MONTH(F1365)&gt;7),(NETWORKDAYS(E1365,Lister!$E$19,Lister!$D$7:$D$13)-O1365)*N1365/NETWORKDAYS(Lister!$D$19,Lister!$E$19,Lister!$D$7:$D$13),IF(MONTH(E1365)&gt;7,0)))),0),"")</f>
        <v/>
      </c>
      <c r="R1365" s="46" t="str">
        <f>IFERROR(MAX(IF(OR(O1365="",P1365=""),"",IF(AND(AND(MONTH(E1365)&gt;=8,MONTH(E1365)&lt;9),AND(MONTH(F1365)&gt;=8,MONTH(F1365)&lt;9)),(NETWORKDAYS(E1365,F1365,Lister!$D$7:$D$13)-P1365)*N1365/NETWORKDAYS(Lister!$D$20,Lister!$E$20,Lister!$D$7:$D$13),IF(AND(MONTH(E1365)=7,MONTH(F1365)=8),(NETWORKDAYS(Lister!$D$20,F1365,Lister!$D$7:$D$13)-P1365)*N1365/NETWORKDAYS(Lister!$D$20,Lister!$E$20,Lister!$D$7:$D$13),IF(AND(MONTH(E1365)=7,MONTH(F1365)=7),0)))),0),"")</f>
        <v/>
      </c>
      <c r="S1365" s="31" t="str">
        <f t="shared" ref="S1365:S1428" si="150">IFERROR(Q1365+R1365,"")</f>
        <v/>
      </c>
      <c r="T1365" s="31" t="str">
        <f t="shared" ref="T1365:T1428" si="151">IFERROR(21/31*N1365,"")</f>
        <v/>
      </c>
      <c r="U1365" s="51" t="str">
        <f t="shared" ref="U1365:U1428" si="152">IFERROR(MAX(IF(AND(ISNUMBER(Q1365),ISNUMBER(R1365)),IF(S1365-T1365&gt;N1365,N1365,S1365-T1365),""),0),"")</f>
        <v/>
      </c>
    </row>
    <row r="1366" spans="1:21" x14ac:dyDescent="0.25">
      <c r="A1366" s="13" t="str">
        <f t="shared" ref="A1366:A1429" si="153">IF(B1366="","",A1365+1)</f>
        <v/>
      </c>
      <c r="B1366" s="55"/>
      <c r="C1366" s="22"/>
      <c r="D1366" s="23"/>
      <c r="E1366" s="16"/>
      <c r="F1366" s="16"/>
      <c r="G1366" s="72" t="str">
        <f>IF(OR(E1366="",F1366=""),"",NETWORKDAYS(E1366,F1366,Lister!$D$7:$D$13))</f>
        <v/>
      </c>
      <c r="H1366" s="19"/>
      <c r="I1366" s="32" t="str">
        <f t="shared" si="147"/>
        <v/>
      </c>
      <c r="J1366" s="18"/>
      <c r="K1366" s="18"/>
      <c r="L1366" s="46" t="str">
        <f t="shared" si="148"/>
        <v/>
      </c>
      <c r="M1366" s="20"/>
      <c r="N1366" s="31" t="str">
        <f t="shared" si="149"/>
        <v/>
      </c>
      <c r="O1366" s="20"/>
      <c r="P1366" s="20"/>
      <c r="Q1366" s="46" t="str">
        <f>IFERROR(MAX(IF(OR(O1366="",P1366=""),"",IF(AND(AND(MONTH(E1366)&gt;=7,MONTH(E1366)&lt;8),AND(MONTH(F1366)&gt;=7,MONTH(F1366)&lt;8)),(NETWORKDAYS(E1366,F1366,Lister!$D$7:$D$13)-O1366)*N1366/NETWORKDAYS(Lister!$D$19,Lister!$E$19,Lister!$D$7:$D$13),IF(AND(AND(MONTH(E1366)&gt;=7,MONTH(E1366)&lt;8),MONTH(F1366)&gt;7),(NETWORKDAYS(E1366,Lister!$E$19,Lister!$D$7:$D$13)-O1366)*N1366/NETWORKDAYS(Lister!$D$19,Lister!$E$19,Lister!$D$7:$D$13),IF(MONTH(E1366)&gt;7,0)))),0),"")</f>
        <v/>
      </c>
      <c r="R1366" s="46" t="str">
        <f>IFERROR(MAX(IF(OR(O1366="",P1366=""),"",IF(AND(AND(MONTH(E1366)&gt;=8,MONTH(E1366)&lt;9),AND(MONTH(F1366)&gt;=8,MONTH(F1366)&lt;9)),(NETWORKDAYS(E1366,F1366,Lister!$D$7:$D$13)-P1366)*N1366/NETWORKDAYS(Lister!$D$20,Lister!$E$20,Lister!$D$7:$D$13),IF(AND(MONTH(E1366)=7,MONTH(F1366)=8),(NETWORKDAYS(Lister!$D$20,F1366,Lister!$D$7:$D$13)-P1366)*N1366/NETWORKDAYS(Lister!$D$20,Lister!$E$20,Lister!$D$7:$D$13),IF(AND(MONTH(E1366)=7,MONTH(F1366)=7),0)))),0),"")</f>
        <v/>
      </c>
      <c r="S1366" s="31" t="str">
        <f t="shared" si="150"/>
        <v/>
      </c>
      <c r="T1366" s="31" t="str">
        <f t="shared" si="151"/>
        <v/>
      </c>
      <c r="U1366" s="51" t="str">
        <f t="shared" si="152"/>
        <v/>
      </c>
    </row>
    <row r="1367" spans="1:21" x14ac:dyDescent="0.25">
      <c r="A1367" s="13" t="str">
        <f t="shared" si="153"/>
        <v/>
      </c>
      <c r="B1367" s="55"/>
      <c r="C1367" s="22"/>
      <c r="D1367" s="23"/>
      <c r="E1367" s="16"/>
      <c r="F1367" s="16"/>
      <c r="G1367" s="72" t="str">
        <f>IF(OR(E1367="",F1367=""),"",NETWORKDAYS(E1367,F1367,Lister!$D$7:$D$13))</f>
        <v/>
      </c>
      <c r="H1367" s="19"/>
      <c r="I1367" s="32" t="str">
        <f t="shared" si="147"/>
        <v/>
      </c>
      <c r="J1367" s="18"/>
      <c r="K1367" s="18"/>
      <c r="L1367" s="46" t="str">
        <f t="shared" si="148"/>
        <v/>
      </c>
      <c r="M1367" s="20"/>
      <c r="N1367" s="31" t="str">
        <f t="shared" si="149"/>
        <v/>
      </c>
      <c r="O1367" s="20"/>
      <c r="P1367" s="20"/>
      <c r="Q1367" s="46" t="str">
        <f>IFERROR(MAX(IF(OR(O1367="",P1367=""),"",IF(AND(AND(MONTH(E1367)&gt;=7,MONTH(E1367)&lt;8),AND(MONTH(F1367)&gt;=7,MONTH(F1367)&lt;8)),(NETWORKDAYS(E1367,F1367,Lister!$D$7:$D$13)-O1367)*N1367/NETWORKDAYS(Lister!$D$19,Lister!$E$19,Lister!$D$7:$D$13),IF(AND(AND(MONTH(E1367)&gt;=7,MONTH(E1367)&lt;8),MONTH(F1367)&gt;7),(NETWORKDAYS(E1367,Lister!$E$19,Lister!$D$7:$D$13)-O1367)*N1367/NETWORKDAYS(Lister!$D$19,Lister!$E$19,Lister!$D$7:$D$13),IF(MONTH(E1367)&gt;7,0)))),0),"")</f>
        <v/>
      </c>
      <c r="R1367" s="46" t="str">
        <f>IFERROR(MAX(IF(OR(O1367="",P1367=""),"",IF(AND(AND(MONTH(E1367)&gt;=8,MONTH(E1367)&lt;9),AND(MONTH(F1367)&gt;=8,MONTH(F1367)&lt;9)),(NETWORKDAYS(E1367,F1367,Lister!$D$7:$D$13)-P1367)*N1367/NETWORKDAYS(Lister!$D$20,Lister!$E$20,Lister!$D$7:$D$13),IF(AND(MONTH(E1367)=7,MONTH(F1367)=8),(NETWORKDAYS(Lister!$D$20,F1367,Lister!$D$7:$D$13)-P1367)*N1367/NETWORKDAYS(Lister!$D$20,Lister!$E$20,Lister!$D$7:$D$13),IF(AND(MONTH(E1367)=7,MONTH(F1367)=7),0)))),0),"")</f>
        <v/>
      </c>
      <c r="S1367" s="31" t="str">
        <f t="shared" si="150"/>
        <v/>
      </c>
      <c r="T1367" s="31" t="str">
        <f t="shared" si="151"/>
        <v/>
      </c>
      <c r="U1367" s="51" t="str">
        <f t="shared" si="152"/>
        <v/>
      </c>
    </row>
    <row r="1368" spans="1:21" x14ac:dyDescent="0.25">
      <c r="A1368" s="13" t="str">
        <f t="shared" si="153"/>
        <v/>
      </c>
      <c r="B1368" s="55"/>
      <c r="C1368" s="22"/>
      <c r="D1368" s="23"/>
      <c r="E1368" s="16"/>
      <c r="F1368" s="16"/>
      <c r="G1368" s="72" t="str">
        <f>IF(OR(E1368="",F1368=""),"",NETWORKDAYS(E1368,F1368,Lister!$D$7:$D$13))</f>
        <v/>
      </c>
      <c r="H1368" s="19"/>
      <c r="I1368" s="32" t="str">
        <f t="shared" si="147"/>
        <v/>
      </c>
      <c r="J1368" s="18"/>
      <c r="K1368" s="18"/>
      <c r="L1368" s="46" t="str">
        <f t="shared" si="148"/>
        <v/>
      </c>
      <c r="M1368" s="20"/>
      <c r="N1368" s="31" t="str">
        <f t="shared" si="149"/>
        <v/>
      </c>
      <c r="O1368" s="20"/>
      <c r="P1368" s="20"/>
      <c r="Q1368" s="46" t="str">
        <f>IFERROR(MAX(IF(OR(O1368="",P1368=""),"",IF(AND(AND(MONTH(E1368)&gt;=7,MONTH(E1368)&lt;8),AND(MONTH(F1368)&gt;=7,MONTH(F1368)&lt;8)),(NETWORKDAYS(E1368,F1368,Lister!$D$7:$D$13)-O1368)*N1368/NETWORKDAYS(Lister!$D$19,Lister!$E$19,Lister!$D$7:$D$13),IF(AND(AND(MONTH(E1368)&gt;=7,MONTH(E1368)&lt;8),MONTH(F1368)&gt;7),(NETWORKDAYS(E1368,Lister!$E$19,Lister!$D$7:$D$13)-O1368)*N1368/NETWORKDAYS(Lister!$D$19,Lister!$E$19,Lister!$D$7:$D$13),IF(MONTH(E1368)&gt;7,0)))),0),"")</f>
        <v/>
      </c>
      <c r="R1368" s="46" t="str">
        <f>IFERROR(MAX(IF(OR(O1368="",P1368=""),"",IF(AND(AND(MONTH(E1368)&gt;=8,MONTH(E1368)&lt;9),AND(MONTH(F1368)&gt;=8,MONTH(F1368)&lt;9)),(NETWORKDAYS(E1368,F1368,Lister!$D$7:$D$13)-P1368)*N1368/NETWORKDAYS(Lister!$D$20,Lister!$E$20,Lister!$D$7:$D$13),IF(AND(MONTH(E1368)=7,MONTH(F1368)=8),(NETWORKDAYS(Lister!$D$20,F1368,Lister!$D$7:$D$13)-P1368)*N1368/NETWORKDAYS(Lister!$D$20,Lister!$E$20,Lister!$D$7:$D$13),IF(AND(MONTH(E1368)=7,MONTH(F1368)=7),0)))),0),"")</f>
        <v/>
      </c>
      <c r="S1368" s="31" t="str">
        <f t="shared" si="150"/>
        <v/>
      </c>
      <c r="T1368" s="31" t="str">
        <f t="shared" si="151"/>
        <v/>
      </c>
      <c r="U1368" s="51" t="str">
        <f t="shared" si="152"/>
        <v/>
      </c>
    </row>
    <row r="1369" spans="1:21" x14ac:dyDescent="0.25">
      <c r="A1369" s="13" t="str">
        <f t="shared" si="153"/>
        <v/>
      </c>
      <c r="B1369" s="55"/>
      <c r="C1369" s="22"/>
      <c r="D1369" s="23"/>
      <c r="E1369" s="16"/>
      <c r="F1369" s="16"/>
      <c r="G1369" s="72" t="str">
        <f>IF(OR(E1369="",F1369=""),"",NETWORKDAYS(E1369,F1369,Lister!$D$7:$D$13))</f>
        <v/>
      </c>
      <c r="H1369" s="19"/>
      <c r="I1369" s="32" t="str">
        <f t="shared" si="147"/>
        <v/>
      </c>
      <c r="J1369" s="18"/>
      <c r="K1369" s="18"/>
      <c r="L1369" s="46" t="str">
        <f t="shared" si="148"/>
        <v/>
      </c>
      <c r="M1369" s="20"/>
      <c r="N1369" s="31" t="str">
        <f t="shared" si="149"/>
        <v/>
      </c>
      <c r="O1369" s="20"/>
      <c r="P1369" s="20"/>
      <c r="Q1369" s="46" t="str">
        <f>IFERROR(MAX(IF(OR(O1369="",P1369=""),"",IF(AND(AND(MONTH(E1369)&gt;=7,MONTH(E1369)&lt;8),AND(MONTH(F1369)&gt;=7,MONTH(F1369)&lt;8)),(NETWORKDAYS(E1369,F1369,Lister!$D$7:$D$13)-O1369)*N1369/NETWORKDAYS(Lister!$D$19,Lister!$E$19,Lister!$D$7:$D$13),IF(AND(AND(MONTH(E1369)&gt;=7,MONTH(E1369)&lt;8),MONTH(F1369)&gt;7),(NETWORKDAYS(E1369,Lister!$E$19,Lister!$D$7:$D$13)-O1369)*N1369/NETWORKDAYS(Lister!$D$19,Lister!$E$19,Lister!$D$7:$D$13),IF(MONTH(E1369)&gt;7,0)))),0),"")</f>
        <v/>
      </c>
      <c r="R1369" s="46" t="str">
        <f>IFERROR(MAX(IF(OR(O1369="",P1369=""),"",IF(AND(AND(MONTH(E1369)&gt;=8,MONTH(E1369)&lt;9),AND(MONTH(F1369)&gt;=8,MONTH(F1369)&lt;9)),(NETWORKDAYS(E1369,F1369,Lister!$D$7:$D$13)-P1369)*N1369/NETWORKDAYS(Lister!$D$20,Lister!$E$20,Lister!$D$7:$D$13),IF(AND(MONTH(E1369)=7,MONTH(F1369)=8),(NETWORKDAYS(Lister!$D$20,F1369,Lister!$D$7:$D$13)-P1369)*N1369/NETWORKDAYS(Lister!$D$20,Lister!$E$20,Lister!$D$7:$D$13),IF(AND(MONTH(E1369)=7,MONTH(F1369)=7),0)))),0),"")</f>
        <v/>
      </c>
      <c r="S1369" s="31" t="str">
        <f t="shared" si="150"/>
        <v/>
      </c>
      <c r="T1369" s="31" t="str">
        <f t="shared" si="151"/>
        <v/>
      </c>
      <c r="U1369" s="51" t="str">
        <f t="shared" si="152"/>
        <v/>
      </c>
    </row>
    <row r="1370" spans="1:21" x14ac:dyDescent="0.25">
      <c r="A1370" s="13" t="str">
        <f t="shared" si="153"/>
        <v/>
      </c>
      <c r="B1370" s="55"/>
      <c r="C1370" s="22"/>
      <c r="D1370" s="23"/>
      <c r="E1370" s="16"/>
      <c r="F1370" s="16"/>
      <c r="G1370" s="72" t="str">
        <f>IF(OR(E1370="",F1370=""),"",NETWORKDAYS(E1370,F1370,Lister!$D$7:$D$13))</f>
        <v/>
      </c>
      <c r="H1370" s="19"/>
      <c r="I1370" s="32" t="str">
        <f t="shared" si="147"/>
        <v/>
      </c>
      <c r="J1370" s="18"/>
      <c r="K1370" s="18"/>
      <c r="L1370" s="46" t="str">
        <f t="shared" si="148"/>
        <v/>
      </c>
      <c r="M1370" s="20"/>
      <c r="N1370" s="31" t="str">
        <f t="shared" si="149"/>
        <v/>
      </c>
      <c r="O1370" s="20"/>
      <c r="P1370" s="20"/>
      <c r="Q1370" s="46" t="str">
        <f>IFERROR(MAX(IF(OR(O1370="",P1370=""),"",IF(AND(AND(MONTH(E1370)&gt;=7,MONTH(E1370)&lt;8),AND(MONTH(F1370)&gt;=7,MONTH(F1370)&lt;8)),(NETWORKDAYS(E1370,F1370,Lister!$D$7:$D$13)-O1370)*N1370/NETWORKDAYS(Lister!$D$19,Lister!$E$19,Lister!$D$7:$D$13),IF(AND(AND(MONTH(E1370)&gt;=7,MONTH(E1370)&lt;8),MONTH(F1370)&gt;7),(NETWORKDAYS(E1370,Lister!$E$19,Lister!$D$7:$D$13)-O1370)*N1370/NETWORKDAYS(Lister!$D$19,Lister!$E$19,Lister!$D$7:$D$13),IF(MONTH(E1370)&gt;7,0)))),0),"")</f>
        <v/>
      </c>
      <c r="R1370" s="46" t="str">
        <f>IFERROR(MAX(IF(OR(O1370="",P1370=""),"",IF(AND(AND(MONTH(E1370)&gt;=8,MONTH(E1370)&lt;9),AND(MONTH(F1370)&gt;=8,MONTH(F1370)&lt;9)),(NETWORKDAYS(E1370,F1370,Lister!$D$7:$D$13)-P1370)*N1370/NETWORKDAYS(Lister!$D$20,Lister!$E$20,Lister!$D$7:$D$13),IF(AND(MONTH(E1370)=7,MONTH(F1370)=8),(NETWORKDAYS(Lister!$D$20,F1370,Lister!$D$7:$D$13)-P1370)*N1370/NETWORKDAYS(Lister!$D$20,Lister!$E$20,Lister!$D$7:$D$13),IF(AND(MONTH(E1370)=7,MONTH(F1370)=7),0)))),0),"")</f>
        <v/>
      </c>
      <c r="S1370" s="31" t="str">
        <f t="shared" si="150"/>
        <v/>
      </c>
      <c r="T1370" s="31" t="str">
        <f t="shared" si="151"/>
        <v/>
      </c>
      <c r="U1370" s="51" t="str">
        <f t="shared" si="152"/>
        <v/>
      </c>
    </row>
    <row r="1371" spans="1:21" x14ac:dyDescent="0.25">
      <c r="A1371" s="13" t="str">
        <f t="shared" si="153"/>
        <v/>
      </c>
      <c r="B1371" s="55"/>
      <c r="C1371" s="22"/>
      <c r="D1371" s="23"/>
      <c r="E1371" s="16"/>
      <c r="F1371" s="16"/>
      <c r="G1371" s="72" t="str">
        <f>IF(OR(E1371="",F1371=""),"",NETWORKDAYS(E1371,F1371,Lister!$D$7:$D$13))</f>
        <v/>
      </c>
      <c r="H1371" s="19"/>
      <c r="I1371" s="32" t="str">
        <f t="shared" si="147"/>
        <v/>
      </c>
      <c r="J1371" s="18"/>
      <c r="K1371" s="18"/>
      <c r="L1371" s="46" t="str">
        <f t="shared" si="148"/>
        <v/>
      </c>
      <c r="M1371" s="20"/>
      <c r="N1371" s="31" t="str">
        <f t="shared" si="149"/>
        <v/>
      </c>
      <c r="O1371" s="20"/>
      <c r="P1371" s="20"/>
      <c r="Q1371" s="46" t="str">
        <f>IFERROR(MAX(IF(OR(O1371="",P1371=""),"",IF(AND(AND(MONTH(E1371)&gt;=7,MONTH(E1371)&lt;8),AND(MONTH(F1371)&gt;=7,MONTH(F1371)&lt;8)),(NETWORKDAYS(E1371,F1371,Lister!$D$7:$D$13)-O1371)*N1371/NETWORKDAYS(Lister!$D$19,Lister!$E$19,Lister!$D$7:$D$13),IF(AND(AND(MONTH(E1371)&gt;=7,MONTH(E1371)&lt;8),MONTH(F1371)&gt;7),(NETWORKDAYS(E1371,Lister!$E$19,Lister!$D$7:$D$13)-O1371)*N1371/NETWORKDAYS(Lister!$D$19,Lister!$E$19,Lister!$D$7:$D$13),IF(MONTH(E1371)&gt;7,0)))),0),"")</f>
        <v/>
      </c>
      <c r="R1371" s="46" t="str">
        <f>IFERROR(MAX(IF(OR(O1371="",P1371=""),"",IF(AND(AND(MONTH(E1371)&gt;=8,MONTH(E1371)&lt;9),AND(MONTH(F1371)&gt;=8,MONTH(F1371)&lt;9)),(NETWORKDAYS(E1371,F1371,Lister!$D$7:$D$13)-P1371)*N1371/NETWORKDAYS(Lister!$D$20,Lister!$E$20,Lister!$D$7:$D$13),IF(AND(MONTH(E1371)=7,MONTH(F1371)=8),(NETWORKDAYS(Lister!$D$20,F1371,Lister!$D$7:$D$13)-P1371)*N1371/NETWORKDAYS(Lister!$D$20,Lister!$E$20,Lister!$D$7:$D$13),IF(AND(MONTH(E1371)=7,MONTH(F1371)=7),0)))),0),"")</f>
        <v/>
      </c>
      <c r="S1371" s="31" t="str">
        <f t="shared" si="150"/>
        <v/>
      </c>
      <c r="T1371" s="31" t="str">
        <f t="shared" si="151"/>
        <v/>
      </c>
      <c r="U1371" s="51" t="str">
        <f t="shared" si="152"/>
        <v/>
      </c>
    </row>
    <row r="1372" spans="1:21" x14ac:dyDescent="0.25">
      <c r="A1372" s="13" t="str">
        <f t="shared" si="153"/>
        <v/>
      </c>
      <c r="B1372" s="55"/>
      <c r="C1372" s="22"/>
      <c r="D1372" s="23"/>
      <c r="E1372" s="16"/>
      <c r="F1372" s="16"/>
      <c r="G1372" s="72" t="str">
        <f>IF(OR(E1372="",F1372=""),"",NETWORKDAYS(E1372,F1372,Lister!$D$7:$D$13))</f>
        <v/>
      </c>
      <c r="H1372" s="19"/>
      <c r="I1372" s="32" t="str">
        <f t="shared" si="147"/>
        <v/>
      </c>
      <c r="J1372" s="18"/>
      <c r="K1372" s="18"/>
      <c r="L1372" s="46" t="str">
        <f t="shared" si="148"/>
        <v/>
      </c>
      <c r="M1372" s="20"/>
      <c r="N1372" s="31" t="str">
        <f t="shared" si="149"/>
        <v/>
      </c>
      <c r="O1372" s="20"/>
      <c r="P1372" s="20"/>
      <c r="Q1372" s="46" t="str">
        <f>IFERROR(MAX(IF(OR(O1372="",P1372=""),"",IF(AND(AND(MONTH(E1372)&gt;=7,MONTH(E1372)&lt;8),AND(MONTH(F1372)&gt;=7,MONTH(F1372)&lt;8)),(NETWORKDAYS(E1372,F1372,Lister!$D$7:$D$13)-O1372)*N1372/NETWORKDAYS(Lister!$D$19,Lister!$E$19,Lister!$D$7:$D$13),IF(AND(AND(MONTH(E1372)&gt;=7,MONTH(E1372)&lt;8),MONTH(F1372)&gt;7),(NETWORKDAYS(E1372,Lister!$E$19,Lister!$D$7:$D$13)-O1372)*N1372/NETWORKDAYS(Lister!$D$19,Lister!$E$19,Lister!$D$7:$D$13),IF(MONTH(E1372)&gt;7,0)))),0),"")</f>
        <v/>
      </c>
      <c r="R1372" s="46" t="str">
        <f>IFERROR(MAX(IF(OR(O1372="",P1372=""),"",IF(AND(AND(MONTH(E1372)&gt;=8,MONTH(E1372)&lt;9),AND(MONTH(F1372)&gt;=8,MONTH(F1372)&lt;9)),(NETWORKDAYS(E1372,F1372,Lister!$D$7:$D$13)-P1372)*N1372/NETWORKDAYS(Lister!$D$20,Lister!$E$20,Lister!$D$7:$D$13),IF(AND(MONTH(E1372)=7,MONTH(F1372)=8),(NETWORKDAYS(Lister!$D$20,F1372,Lister!$D$7:$D$13)-P1372)*N1372/NETWORKDAYS(Lister!$D$20,Lister!$E$20,Lister!$D$7:$D$13),IF(AND(MONTH(E1372)=7,MONTH(F1372)=7),0)))),0),"")</f>
        <v/>
      </c>
      <c r="S1372" s="31" t="str">
        <f t="shared" si="150"/>
        <v/>
      </c>
      <c r="T1372" s="31" t="str">
        <f t="shared" si="151"/>
        <v/>
      </c>
      <c r="U1372" s="51" t="str">
        <f t="shared" si="152"/>
        <v/>
      </c>
    </row>
    <row r="1373" spans="1:21" x14ac:dyDescent="0.25">
      <c r="A1373" s="13" t="str">
        <f t="shared" si="153"/>
        <v/>
      </c>
      <c r="B1373" s="55"/>
      <c r="C1373" s="22"/>
      <c r="D1373" s="23"/>
      <c r="E1373" s="16"/>
      <c r="F1373" s="16"/>
      <c r="G1373" s="72" t="str">
        <f>IF(OR(E1373="",F1373=""),"",NETWORKDAYS(E1373,F1373,Lister!$D$7:$D$13))</f>
        <v/>
      </c>
      <c r="H1373" s="19"/>
      <c r="I1373" s="32" t="str">
        <f t="shared" si="147"/>
        <v/>
      </c>
      <c r="J1373" s="18"/>
      <c r="K1373" s="18"/>
      <c r="L1373" s="46" t="str">
        <f t="shared" si="148"/>
        <v/>
      </c>
      <c r="M1373" s="20"/>
      <c r="N1373" s="31" t="str">
        <f t="shared" si="149"/>
        <v/>
      </c>
      <c r="O1373" s="20"/>
      <c r="P1373" s="20"/>
      <c r="Q1373" s="46" t="str">
        <f>IFERROR(MAX(IF(OR(O1373="",P1373=""),"",IF(AND(AND(MONTH(E1373)&gt;=7,MONTH(E1373)&lt;8),AND(MONTH(F1373)&gt;=7,MONTH(F1373)&lt;8)),(NETWORKDAYS(E1373,F1373,Lister!$D$7:$D$13)-O1373)*N1373/NETWORKDAYS(Lister!$D$19,Lister!$E$19,Lister!$D$7:$D$13),IF(AND(AND(MONTH(E1373)&gt;=7,MONTH(E1373)&lt;8),MONTH(F1373)&gt;7),(NETWORKDAYS(E1373,Lister!$E$19,Lister!$D$7:$D$13)-O1373)*N1373/NETWORKDAYS(Lister!$D$19,Lister!$E$19,Lister!$D$7:$D$13),IF(MONTH(E1373)&gt;7,0)))),0),"")</f>
        <v/>
      </c>
      <c r="R1373" s="46" t="str">
        <f>IFERROR(MAX(IF(OR(O1373="",P1373=""),"",IF(AND(AND(MONTH(E1373)&gt;=8,MONTH(E1373)&lt;9),AND(MONTH(F1373)&gt;=8,MONTH(F1373)&lt;9)),(NETWORKDAYS(E1373,F1373,Lister!$D$7:$D$13)-P1373)*N1373/NETWORKDAYS(Lister!$D$20,Lister!$E$20,Lister!$D$7:$D$13),IF(AND(MONTH(E1373)=7,MONTH(F1373)=8),(NETWORKDAYS(Lister!$D$20,F1373,Lister!$D$7:$D$13)-P1373)*N1373/NETWORKDAYS(Lister!$D$20,Lister!$E$20,Lister!$D$7:$D$13),IF(AND(MONTH(E1373)=7,MONTH(F1373)=7),0)))),0),"")</f>
        <v/>
      </c>
      <c r="S1373" s="31" t="str">
        <f t="shared" si="150"/>
        <v/>
      </c>
      <c r="T1373" s="31" t="str">
        <f t="shared" si="151"/>
        <v/>
      </c>
      <c r="U1373" s="51" t="str">
        <f t="shared" si="152"/>
        <v/>
      </c>
    </row>
    <row r="1374" spans="1:21" x14ac:dyDescent="0.25">
      <c r="A1374" s="13" t="str">
        <f t="shared" si="153"/>
        <v/>
      </c>
      <c r="B1374" s="55"/>
      <c r="C1374" s="22"/>
      <c r="D1374" s="23"/>
      <c r="E1374" s="16"/>
      <c r="F1374" s="16"/>
      <c r="G1374" s="72" t="str">
        <f>IF(OR(E1374="",F1374=""),"",NETWORKDAYS(E1374,F1374,Lister!$D$7:$D$13))</f>
        <v/>
      </c>
      <c r="H1374" s="19"/>
      <c r="I1374" s="32" t="str">
        <f t="shared" si="147"/>
        <v/>
      </c>
      <c r="J1374" s="18"/>
      <c r="K1374" s="18"/>
      <c r="L1374" s="46" t="str">
        <f t="shared" si="148"/>
        <v/>
      </c>
      <c r="M1374" s="20"/>
      <c r="N1374" s="31" t="str">
        <f t="shared" si="149"/>
        <v/>
      </c>
      <c r="O1374" s="20"/>
      <c r="P1374" s="20"/>
      <c r="Q1374" s="46" t="str">
        <f>IFERROR(MAX(IF(OR(O1374="",P1374=""),"",IF(AND(AND(MONTH(E1374)&gt;=7,MONTH(E1374)&lt;8),AND(MONTH(F1374)&gt;=7,MONTH(F1374)&lt;8)),(NETWORKDAYS(E1374,F1374,Lister!$D$7:$D$13)-O1374)*N1374/NETWORKDAYS(Lister!$D$19,Lister!$E$19,Lister!$D$7:$D$13),IF(AND(AND(MONTH(E1374)&gt;=7,MONTH(E1374)&lt;8),MONTH(F1374)&gt;7),(NETWORKDAYS(E1374,Lister!$E$19,Lister!$D$7:$D$13)-O1374)*N1374/NETWORKDAYS(Lister!$D$19,Lister!$E$19,Lister!$D$7:$D$13),IF(MONTH(E1374)&gt;7,0)))),0),"")</f>
        <v/>
      </c>
      <c r="R1374" s="46" t="str">
        <f>IFERROR(MAX(IF(OR(O1374="",P1374=""),"",IF(AND(AND(MONTH(E1374)&gt;=8,MONTH(E1374)&lt;9),AND(MONTH(F1374)&gt;=8,MONTH(F1374)&lt;9)),(NETWORKDAYS(E1374,F1374,Lister!$D$7:$D$13)-P1374)*N1374/NETWORKDAYS(Lister!$D$20,Lister!$E$20,Lister!$D$7:$D$13),IF(AND(MONTH(E1374)=7,MONTH(F1374)=8),(NETWORKDAYS(Lister!$D$20,F1374,Lister!$D$7:$D$13)-P1374)*N1374/NETWORKDAYS(Lister!$D$20,Lister!$E$20,Lister!$D$7:$D$13),IF(AND(MONTH(E1374)=7,MONTH(F1374)=7),0)))),0),"")</f>
        <v/>
      </c>
      <c r="S1374" s="31" t="str">
        <f t="shared" si="150"/>
        <v/>
      </c>
      <c r="T1374" s="31" t="str">
        <f t="shared" si="151"/>
        <v/>
      </c>
      <c r="U1374" s="51" t="str">
        <f t="shared" si="152"/>
        <v/>
      </c>
    </row>
    <row r="1375" spans="1:21" x14ac:dyDescent="0.25">
      <c r="A1375" s="13" t="str">
        <f t="shared" si="153"/>
        <v/>
      </c>
      <c r="B1375" s="55"/>
      <c r="C1375" s="22"/>
      <c r="D1375" s="23"/>
      <c r="E1375" s="16"/>
      <c r="F1375" s="16"/>
      <c r="G1375" s="72" t="str">
        <f>IF(OR(E1375="",F1375=""),"",NETWORKDAYS(E1375,F1375,Lister!$D$7:$D$13))</f>
        <v/>
      </c>
      <c r="H1375" s="19"/>
      <c r="I1375" s="32" t="str">
        <f t="shared" si="147"/>
        <v/>
      </c>
      <c r="J1375" s="18"/>
      <c r="K1375" s="18"/>
      <c r="L1375" s="46" t="str">
        <f t="shared" si="148"/>
        <v/>
      </c>
      <c r="M1375" s="20"/>
      <c r="N1375" s="31" t="str">
        <f t="shared" si="149"/>
        <v/>
      </c>
      <c r="O1375" s="20"/>
      <c r="P1375" s="20"/>
      <c r="Q1375" s="46" t="str">
        <f>IFERROR(MAX(IF(OR(O1375="",P1375=""),"",IF(AND(AND(MONTH(E1375)&gt;=7,MONTH(E1375)&lt;8),AND(MONTH(F1375)&gt;=7,MONTH(F1375)&lt;8)),(NETWORKDAYS(E1375,F1375,Lister!$D$7:$D$13)-O1375)*N1375/NETWORKDAYS(Lister!$D$19,Lister!$E$19,Lister!$D$7:$D$13),IF(AND(AND(MONTH(E1375)&gt;=7,MONTH(E1375)&lt;8),MONTH(F1375)&gt;7),(NETWORKDAYS(E1375,Lister!$E$19,Lister!$D$7:$D$13)-O1375)*N1375/NETWORKDAYS(Lister!$D$19,Lister!$E$19,Lister!$D$7:$D$13),IF(MONTH(E1375)&gt;7,0)))),0),"")</f>
        <v/>
      </c>
      <c r="R1375" s="46" t="str">
        <f>IFERROR(MAX(IF(OR(O1375="",P1375=""),"",IF(AND(AND(MONTH(E1375)&gt;=8,MONTH(E1375)&lt;9),AND(MONTH(F1375)&gt;=8,MONTH(F1375)&lt;9)),(NETWORKDAYS(E1375,F1375,Lister!$D$7:$D$13)-P1375)*N1375/NETWORKDAYS(Lister!$D$20,Lister!$E$20,Lister!$D$7:$D$13),IF(AND(MONTH(E1375)=7,MONTH(F1375)=8),(NETWORKDAYS(Lister!$D$20,F1375,Lister!$D$7:$D$13)-P1375)*N1375/NETWORKDAYS(Lister!$D$20,Lister!$E$20,Lister!$D$7:$D$13),IF(AND(MONTH(E1375)=7,MONTH(F1375)=7),0)))),0),"")</f>
        <v/>
      </c>
      <c r="S1375" s="31" t="str">
        <f t="shared" si="150"/>
        <v/>
      </c>
      <c r="T1375" s="31" t="str">
        <f t="shared" si="151"/>
        <v/>
      </c>
      <c r="U1375" s="51" t="str">
        <f t="shared" si="152"/>
        <v/>
      </c>
    </row>
    <row r="1376" spans="1:21" x14ac:dyDescent="0.25">
      <c r="A1376" s="13" t="str">
        <f t="shared" si="153"/>
        <v/>
      </c>
      <c r="B1376" s="55"/>
      <c r="C1376" s="22"/>
      <c r="D1376" s="23"/>
      <c r="E1376" s="16"/>
      <c r="F1376" s="16"/>
      <c r="G1376" s="72" t="str">
        <f>IF(OR(E1376="",F1376=""),"",NETWORKDAYS(E1376,F1376,Lister!$D$7:$D$13))</f>
        <v/>
      </c>
      <c r="H1376" s="19"/>
      <c r="I1376" s="32" t="str">
        <f t="shared" si="147"/>
        <v/>
      </c>
      <c r="J1376" s="18"/>
      <c r="K1376" s="18"/>
      <c r="L1376" s="46" t="str">
        <f t="shared" si="148"/>
        <v/>
      </c>
      <c r="M1376" s="20"/>
      <c r="N1376" s="31" t="str">
        <f t="shared" si="149"/>
        <v/>
      </c>
      <c r="O1376" s="20"/>
      <c r="P1376" s="20"/>
      <c r="Q1376" s="46" t="str">
        <f>IFERROR(MAX(IF(OR(O1376="",P1376=""),"",IF(AND(AND(MONTH(E1376)&gt;=7,MONTH(E1376)&lt;8),AND(MONTH(F1376)&gt;=7,MONTH(F1376)&lt;8)),(NETWORKDAYS(E1376,F1376,Lister!$D$7:$D$13)-O1376)*N1376/NETWORKDAYS(Lister!$D$19,Lister!$E$19,Lister!$D$7:$D$13),IF(AND(AND(MONTH(E1376)&gt;=7,MONTH(E1376)&lt;8),MONTH(F1376)&gt;7),(NETWORKDAYS(E1376,Lister!$E$19,Lister!$D$7:$D$13)-O1376)*N1376/NETWORKDAYS(Lister!$D$19,Lister!$E$19,Lister!$D$7:$D$13),IF(MONTH(E1376)&gt;7,0)))),0),"")</f>
        <v/>
      </c>
      <c r="R1376" s="46" t="str">
        <f>IFERROR(MAX(IF(OR(O1376="",P1376=""),"",IF(AND(AND(MONTH(E1376)&gt;=8,MONTH(E1376)&lt;9),AND(MONTH(F1376)&gt;=8,MONTH(F1376)&lt;9)),(NETWORKDAYS(E1376,F1376,Lister!$D$7:$D$13)-P1376)*N1376/NETWORKDAYS(Lister!$D$20,Lister!$E$20,Lister!$D$7:$D$13),IF(AND(MONTH(E1376)=7,MONTH(F1376)=8),(NETWORKDAYS(Lister!$D$20,F1376,Lister!$D$7:$D$13)-P1376)*N1376/NETWORKDAYS(Lister!$D$20,Lister!$E$20,Lister!$D$7:$D$13),IF(AND(MONTH(E1376)=7,MONTH(F1376)=7),0)))),0),"")</f>
        <v/>
      </c>
      <c r="S1376" s="31" t="str">
        <f t="shared" si="150"/>
        <v/>
      </c>
      <c r="T1376" s="31" t="str">
        <f t="shared" si="151"/>
        <v/>
      </c>
      <c r="U1376" s="51" t="str">
        <f t="shared" si="152"/>
        <v/>
      </c>
    </row>
    <row r="1377" spans="1:21" x14ac:dyDescent="0.25">
      <c r="A1377" s="13" t="str">
        <f t="shared" si="153"/>
        <v/>
      </c>
      <c r="B1377" s="55"/>
      <c r="C1377" s="22"/>
      <c r="D1377" s="23"/>
      <c r="E1377" s="16"/>
      <c r="F1377" s="16"/>
      <c r="G1377" s="72" t="str">
        <f>IF(OR(E1377="",F1377=""),"",NETWORKDAYS(E1377,F1377,Lister!$D$7:$D$13))</f>
        <v/>
      </c>
      <c r="H1377" s="19"/>
      <c r="I1377" s="32" t="str">
        <f t="shared" si="147"/>
        <v/>
      </c>
      <c r="J1377" s="18"/>
      <c r="K1377" s="18"/>
      <c r="L1377" s="46" t="str">
        <f t="shared" si="148"/>
        <v/>
      </c>
      <c r="M1377" s="20"/>
      <c r="N1377" s="31" t="str">
        <f t="shared" si="149"/>
        <v/>
      </c>
      <c r="O1377" s="20"/>
      <c r="P1377" s="20"/>
      <c r="Q1377" s="46" t="str">
        <f>IFERROR(MAX(IF(OR(O1377="",P1377=""),"",IF(AND(AND(MONTH(E1377)&gt;=7,MONTH(E1377)&lt;8),AND(MONTH(F1377)&gt;=7,MONTH(F1377)&lt;8)),(NETWORKDAYS(E1377,F1377,Lister!$D$7:$D$13)-O1377)*N1377/NETWORKDAYS(Lister!$D$19,Lister!$E$19,Lister!$D$7:$D$13),IF(AND(AND(MONTH(E1377)&gt;=7,MONTH(E1377)&lt;8),MONTH(F1377)&gt;7),(NETWORKDAYS(E1377,Lister!$E$19,Lister!$D$7:$D$13)-O1377)*N1377/NETWORKDAYS(Lister!$D$19,Lister!$E$19,Lister!$D$7:$D$13),IF(MONTH(E1377)&gt;7,0)))),0),"")</f>
        <v/>
      </c>
      <c r="R1377" s="46" t="str">
        <f>IFERROR(MAX(IF(OR(O1377="",P1377=""),"",IF(AND(AND(MONTH(E1377)&gt;=8,MONTH(E1377)&lt;9),AND(MONTH(F1377)&gt;=8,MONTH(F1377)&lt;9)),(NETWORKDAYS(E1377,F1377,Lister!$D$7:$D$13)-P1377)*N1377/NETWORKDAYS(Lister!$D$20,Lister!$E$20,Lister!$D$7:$D$13),IF(AND(MONTH(E1377)=7,MONTH(F1377)=8),(NETWORKDAYS(Lister!$D$20,F1377,Lister!$D$7:$D$13)-P1377)*N1377/NETWORKDAYS(Lister!$D$20,Lister!$E$20,Lister!$D$7:$D$13),IF(AND(MONTH(E1377)=7,MONTH(F1377)=7),0)))),0),"")</f>
        <v/>
      </c>
      <c r="S1377" s="31" t="str">
        <f t="shared" si="150"/>
        <v/>
      </c>
      <c r="T1377" s="31" t="str">
        <f t="shared" si="151"/>
        <v/>
      </c>
      <c r="U1377" s="51" t="str">
        <f t="shared" si="152"/>
        <v/>
      </c>
    </row>
    <row r="1378" spans="1:21" x14ac:dyDescent="0.25">
      <c r="A1378" s="13" t="str">
        <f t="shared" si="153"/>
        <v/>
      </c>
      <c r="B1378" s="55"/>
      <c r="C1378" s="22"/>
      <c r="D1378" s="23"/>
      <c r="E1378" s="16"/>
      <c r="F1378" s="16"/>
      <c r="G1378" s="72" t="str">
        <f>IF(OR(E1378="",F1378=""),"",NETWORKDAYS(E1378,F1378,Lister!$D$7:$D$13))</f>
        <v/>
      </c>
      <c r="H1378" s="19"/>
      <c r="I1378" s="32" t="str">
        <f t="shared" si="147"/>
        <v/>
      </c>
      <c r="J1378" s="18"/>
      <c r="K1378" s="18"/>
      <c r="L1378" s="46" t="str">
        <f t="shared" si="148"/>
        <v/>
      </c>
      <c r="M1378" s="20"/>
      <c r="N1378" s="31" t="str">
        <f t="shared" si="149"/>
        <v/>
      </c>
      <c r="O1378" s="20"/>
      <c r="P1378" s="20"/>
      <c r="Q1378" s="46" t="str">
        <f>IFERROR(MAX(IF(OR(O1378="",P1378=""),"",IF(AND(AND(MONTH(E1378)&gt;=7,MONTH(E1378)&lt;8),AND(MONTH(F1378)&gt;=7,MONTH(F1378)&lt;8)),(NETWORKDAYS(E1378,F1378,Lister!$D$7:$D$13)-O1378)*N1378/NETWORKDAYS(Lister!$D$19,Lister!$E$19,Lister!$D$7:$D$13),IF(AND(AND(MONTH(E1378)&gt;=7,MONTH(E1378)&lt;8),MONTH(F1378)&gt;7),(NETWORKDAYS(E1378,Lister!$E$19,Lister!$D$7:$D$13)-O1378)*N1378/NETWORKDAYS(Lister!$D$19,Lister!$E$19,Lister!$D$7:$D$13),IF(MONTH(E1378)&gt;7,0)))),0),"")</f>
        <v/>
      </c>
      <c r="R1378" s="46" t="str">
        <f>IFERROR(MAX(IF(OR(O1378="",P1378=""),"",IF(AND(AND(MONTH(E1378)&gt;=8,MONTH(E1378)&lt;9),AND(MONTH(F1378)&gt;=8,MONTH(F1378)&lt;9)),(NETWORKDAYS(E1378,F1378,Lister!$D$7:$D$13)-P1378)*N1378/NETWORKDAYS(Lister!$D$20,Lister!$E$20,Lister!$D$7:$D$13),IF(AND(MONTH(E1378)=7,MONTH(F1378)=8),(NETWORKDAYS(Lister!$D$20,F1378,Lister!$D$7:$D$13)-P1378)*N1378/NETWORKDAYS(Lister!$D$20,Lister!$E$20,Lister!$D$7:$D$13),IF(AND(MONTH(E1378)=7,MONTH(F1378)=7),0)))),0),"")</f>
        <v/>
      </c>
      <c r="S1378" s="31" t="str">
        <f t="shared" si="150"/>
        <v/>
      </c>
      <c r="T1378" s="31" t="str">
        <f t="shared" si="151"/>
        <v/>
      </c>
      <c r="U1378" s="51" t="str">
        <f t="shared" si="152"/>
        <v/>
      </c>
    </row>
    <row r="1379" spans="1:21" x14ac:dyDescent="0.25">
      <c r="A1379" s="13" t="str">
        <f t="shared" si="153"/>
        <v/>
      </c>
      <c r="B1379" s="55"/>
      <c r="C1379" s="22"/>
      <c r="D1379" s="23"/>
      <c r="E1379" s="16"/>
      <c r="F1379" s="16"/>
      <c r="G1379" s="72" t="str">
        <f>IF(OR(E1379="",F1379=""),"",NETWORKDAYS(E1379,F1379,Lister!$D$7:$D$13))</f>
        <v/>
      </c>
      <c r="H1379" s="19"/>
      <c r="I1379" s="32" t="str">
        <f t="shared" si="147"/>
        <v/>
      </c>
      <c r="J1379" s="18"/>
      <c r="K1379" s="18"/>
      <c r="L1379" s="46" t="str">
        <f t="shared" si="148"/>
        <v/>
      </c>
      <c r="M1379" s="20"/>
      <c r="N1379" s="31" t="str">
        <f t="shared" si="149"/>
        <v/>
      </c>
      <c r="O1379" s="20"/>
      <c r="P1379" s="20"/>
      <c r="Q1379" s="46" t="str">
        <f>IFERROR(MAX(IF(OR(O1379="",P1379=""),"",IF(AND(AND(MONTH(E1379)&gt;=7,MONTH(E1379)&lt;8),AND(MONTH(F1379)&gt;=7,MONTH(F1379)&lt;8)),(NETWORKDAYS(E1379,F1379,Lister!$D$7:$D$13)-O1379)*N1379/NETWORKDAYS(Lister!$D$19,Lister!$E$19,Lister!$D$7:$D$13),IF(AND(AND(MONTH(E1379)&gt;=7,MONTH(E1379)&lt;8),MONTH(F1379)&gt;7),(NETWORKDAYS(E1379,Lister!$E$19,Lister!$D$7:$D$13)-O1379)*N1379/NETWORKDAYS(Lister!$D$19,Lister!$E$19,Lister!$D$7:$D$13),IF(MONTH(E1379)&gt;7,0)))),0),"")</f>
        <v/>
      </c>
      <c r="R1379" s="46" t="str">
        <f>IFERROR(MAX(IF(OR(O1379="",P1379=""),"",IF(AND(AND(MONTH(E1379)&gt;=8,MONTH(E1379)&lt;9),AND(MONTH(F1379)&gt;=8,MONTH(F1379)&lt;9)),(NETWORKDAYS(E1379,F1379,Lister!$D$7:$D$13)-P1379)*N1379/NETWORKDAYS(Lister!$D$20,Lister!$E$20,Lister!$D$7:$D$13),IF(AND(MONTH(E1379)=7,MONTH(F1379)=8),(NETWORKDAYS(Lister!$D$20,F1379,Lister!$D$7:$D$13)-P1379)*N1379/NETWORKDAYS(Lister!$D$20,Lister!$E$20,Lister!$D$7:$D$13),IF(AND(MONTH(E1379)=7,MONTH(F1379)=7),0)))),0),"")</f>
        <v/>
      </c>
      <c r="S1379" s="31" t="str">
        <f t="shared" si="150"/>
        <v/>
      </c>
      <c r="T1379" s="31" t="str">
        <f t="shared" si="151"/>
        <v/>
      </c>
      <c r="U1379" s="51" t="str">
        <f t="shared" si="152"/>
        <v/>
      </c>
    </row>
    <row r="1380" spans="1:21" x14ac:dyDescent="0.25">
      <c r="A1380" s="13" t="str">
        <f t="shared" si="153"/>
        <v/>
      </c>
      <c r="B1380" s="55"/>
      <c r="C1380" s="22"/>
      <c r="D1380" s="23"/>
      <c r="E1380" s="16"/>
      <c r="F1380" s="16"/>
      <c r="G1380" s="72" t="str">
        <f>IF(OR(E1380="",F1380=""),"",NETWORKDAYS(E1380,F1380,Lister!$D$7:$D$13))</f>
        <v/>
      </c>
      <c r="H1380" s="19"/>
      <c r="I1380" s="32" t="str">
        <f t="shared" si="147"/>
        <v/>
      </c>
      <c r="J1380" s="18"/>
      <c r="K1380" s="18"/>
      <c r="L1380" s="46" t="str">
        <f t="shared" si="148"/>
        <v/>
      </c>
      <c r="M1380" s="20"/>
      <c r="N1380" s="31" t="str">
        <f t="shared" si="149"/>
        <v/>
      </c>
      <c r="O1380" s="20"/>
      <c r="P1380" s="20"/>
      <c r="Q1380" s="46" t="str">
        <f>IFERROR(MAX(IF(OR(O1380="",P1380=""),"",IF(AND(AND(MONTH(E1380)&gt;=7,MONTH(E1380)&lt;8),AND(MONTH(F1380)&gt;=7,MONTH(F1380)&lt;8)),(NETWORKDAYS(E1380,F1380,Lister!$D$7:$D$13)-O1380)*N1380/NETWORKDAYS(Lister!$D$19,Lister!$E$19,Lister!$D$7:$D$13),IF(AND(AND(MONTH(E1380)&gt;=7,MONTH(E1380)&lt;8),MONTH(F1380)&gt;7),(NETWORKDAYS(E1380,Lister!$E$19,Lister!$D$7:$D$13)-O1380)*N1380/NETWORKDAYS(Lister!$D$19,Lister!$E$19,Lister!$D$7:$D$13),IF(MONTH(E1380)&gt;7,0)))),0),"")</f>
        <v/>
      </c>
      <c r="R1380" s="46" t="str">
        <f>IFERROR(MAX(IF(OR(O1380="",P1380=""),"",IF(AND(AND(MONTH(E1380)&gt;=8,MONTH(E1380)&lt;9),AND(MONTH(F1380)&gt;=8,MONTH(F1380)&lt;9)),(NETWORKDAYS(E1380,F1380,Lister!$D$7:$D$13)-P1380)*N1380/NETWORKDAYS(Lister!$D$20,Lister!$E$20,Lister!$D$7:$D$13),IF(AND(MONTH(E1380)=7,MONTH(F1380)=8),(NETWORKDAYS(Lister!$D$20,F1380,Lister!$D$7:$D$13)-P1380)*N1380/NETWORKDAYS(Lister!$D$20,Lister!$E$20,Lister!$D$7:$D$13),IF(AND(MONTH(E1380)=7,MONTH(F1380)=7),0)))),0),"")</f>
        <v/>
      </c>
      <c r="S1380" s="31" t="str">
        <f t="shared" si="150"/>
        <v/>
      </c>
      <c r="T1380" s="31" t="str">
        <f t="shared" si="151"/>
        <v/>
      </c>
      <c r="U1380" s="51" t="str">
        <f t="shared" si="152"/>
        <v/>
      </c>
    </row>
    <row r="1381" spans="1:21" x14ac:dyDescent="0.25">
      <c r="A1381" s="13" t="str">
        <f t="shared" si="153"/>
        <v/>
      </c>
      <c r="B1381" s="55"/>
      <c r="C1381" s="22"/>
      <c r="D1381" s="23"/>
      <c r="E1381" s="16"/>
      <c r="F1381" s="16"/>
      <c r="G1381" s="72" t="str">
        <f>IF(OR(E1381="",F1381=""),"",NETWORKDAYS(E1381,F1381,Lister!$D$7:$D$13))</f>
        <v/>
      </c>
      <c r="H1381" s="19"/>
      <c r="I1381" s="32" t="str">
        <f t="shared" si="147"/>
        <v/>
      </c>
      <c r="J1381" s="18"/>
      <c r="K1381" s="18"/>
      <c r="L1381" s="46" t="str">
        <f t="shared" si="148"/>
        <v/>
      </c>
      <c r="M1381" s="20"/>
      <c r="N1381" s="31" t="str">
        <f t="shared" si="149"/>
        <v/>
      </c>
      <c r="O1381" s="20"/>
      <c r="P1381" s="20"/>
      <c r="Q1381" s="46" t="str">
        <f>IFERROR(MAX(IF(OR(O1381="",P1381=""),"",IF(AND(AND(MONTH(E1381)&gt;=7,MONTH(E1381)&lt;8),AND(MONTH(F1381)&gt;=7,MONTH(F1381)&lt;8)),(NETWORKDAYS(E1381,F1381,Lister!$D$7:$D$13)-O1381)*N1381/NETWORKDAYS(Lister!$D$19,Lister!$E$19,Lister!$D$7:$D$13),IF(AND(AND(MONTH(E1381)&gt;=7,MONTH(E1381)&lt;8),MONTH(F1381)&gt;7),(NETWORKDAYS(E1381,Lister!$E$19,Lister!$D$7:$D$13)-O1381)*N1381/NETWORKDAYS(Lister!$D$19,Lister!$E$19,Lister!$D$7:$D$13),IF(MONTH(E1381)&gt;7,0)))),0),"")</f>
        <v/>
      </c>
      <c r="R1381" s="46" t="str">
        <f>IFERROR(MAX(IF(OR(O1381="",P1381=""),"",IF(AND(AND(MONTH(E1381)&gt;=8,MONTH(E1381)&lt;9),AND(MONTH(F1381)&gt;=8,MONTH(F1381)&lt;9)),(NETWORKDAYS(E1381,F1381,Lister!$D$7:$D$13)-P1381)*N1381/NETWORKDAYS(Lister!$D$20,Lister!$E$20,Lister!$D$7:$D$13),IF(AND(MONTH(E1381)=7,MONTH(F1381)=8),(NETWORKDAYS(Lister!$D$20,F1381,Lister!$D$7:$D$13)-P1381)*N1381/NETWORKDAYS(Lister!$D$20,Lister!$E$20,Lister!$D$7:$D$13),IF(AND(MONTH(E1381)=7,MONTH(F1381)=7),0)))),0),"")</f>
        <v/>
      </c>
      <c r="S1381" s="31" t="str">
        <f t="shared" si="150"/>
        <v/>
      </c>
      <c r="T1381" s="31" t="str">
        <f t="shared" si="151"/>
        <v/>
      </c>
      <c r="U1381" s="51" t="str">
        <f t="shared" si="152"/>
        <v/>
      </c>
    </row>
    <row r="1382" spans="1:21" x14ac:dyDescent="0.25">
      <c r="A1382" s="13" t="str">
        <f t="shared" si="153"/>
        <v/>
      </c>
      <c r="B1382" s="55"/>
      <c r="C1382" s="22"/>
      <c r="D1382" s="23"/>
      <c r="E1382" s="16"/>
      <c r="F1382" s="16"/>
      <c r="G1382" s="72" t="str">
        <f>IF(OR(E1382="",F1382=""),"",NETWORKDAYS(E1382,F1382,Lister!$D$7:$D$13))</f>
        <v/>
      </c>
      <c r="H1382" s="19"/>
      <c r="I1382" s="32" t="str">
        <f t="shared" si="147"/>
        <v/>
      </c>
      <c r="J1382" s="18"/>
      <c r="K1382" s="18"/>
      <c r="L1382" s="46" t="str">
        <f t="shared" si="148"/>
        <v/>
      </c>
      <c r="M1382" s="20"/>
      <c r="N1382" s="31" t="str">
        <f t="shared" si="149"/>
        <v/>
      </c>
      <c r="O1382" s="20"/>
      <c r="P1382" s="20"/>
      <c r="Q1382" s="46" t="str">
        <f>IFERROR(MAX(IF(OR(O1382="",P1382=""),"",IF(AND(AND(MONTH(E1382)&gt;=7,MONTH(E1382)&lt;8),AND(MONTH(F1382)&gt;=7,MONTH(F1382)&lt;8)),(NETWORKDAYS(E1382,F1382,Lister!$D$7:$D$13)-O1382)*N1382/NETWORKDAYS(Lister!$D$19,Lister!$E$19,Lister!$D$7:$D$13),IF(AND(AND(MONTH(E1382)&gt;=7,MONTH(E1382)&lt;8),MONTH(F1382)&gt;7),(NETWORKDAYS(E1382,Lister!$E$19,Lister!$D$7:$D$13)-O1382)*N1382/NETWORKDAYS(Lister!$D$19,Lister!$E$19,Lister!$D$7:$D$13),IF(MONTH(E1382)&gt;7,0)))),0),"")</f>
        <v/>
      </c>
      <c r="R1382" s="46" t="str">
        <f>IFERROR(MAX(IF(OR(O1382="",P1382=""),"",IF(AND(AND(MONTH(E1382)&gt;=8,MONTH(E1382)&lt;9),AND(MONTH(F1382)&gt;=8,MONTH(F1382)&lt;9)),(NETWORKDAYS(E1382,F1382,Lister!$D$7:$D$13)-P1382)*N1382/NETWORKDAYS(Lister!$D$20,Lister!$E$20,Lister!$D$7:$D$13),IF(AND(MONTH(E1382)=7,MONTH(F1382)=8),(NETWORKDAYS(Lister!$D$20,F1382,Lister!$D$7:$D$13)-P1382)*N1382/NETWORKDAYS(Lister!$D$20,Lister!$E$20,Lister!$D$7:$D$13),IF(AND(MONTH(E1382)=7,MONTH(F1382)=7),0)))),0),"")</f>
        <v/>
      </c>
      <c r="S1382" s="31" t="str">
        <f t="shared" si="150"/>
        <v/>
      </c>
      <c r="T1382" s="31" t="str">
        <f t="shared" si="151"/>
        <v/>
      </c>
      <c r="U1382" s="51" t="str">
        <f t="shared" si="152"/>
        <v/>
      </c>
    </row>
    <row r="1383" spans="1:21" x14ac:dyDescent="0.25">
      <c r="A1383" s="13" t="str">
        <f t="shared" si="153"/>
        <v/>
      </c>
      <c r="B1383" s="55"/>
      <c r="C1383" s="22"/>
      <c r="D1383" s="23"/>
      <c r="E1383" s="16"/>
      <c r="F1383" s="16"/>
      <c r="G1383" s="72" t="str">
        <f>IF(OR(E1383="",F1383=""),"",NETWORKDAYS(E1383,F1383,Lister!$D$7:$D$13))</f>
        <v/>
      </c>
      <c r="H1383" s="19"/>
      <c r="I1383" s="32" t="str">
        <f t="shared" si="147"/>
        <v/>
      </c>
      <c r="J1383" s="18"/>
      <c r="K1383" s="18"/>
      <c r="L1383" s="46" t="str">
        <f t="shared" si="148"/>
        <v/>
      </c>
      <c r="M1383" s="20"/>
      <c r="N1383" s="31" t="str">
        <f t="shared" si="149"/>
        <v/>
      </c>
      <c r="O1383" s="20"/>
      <c r="P1383" s="20"/>
      <c r="Q1383" s="46" t="str">
        <f>IFERROR(MAX(IF(OR(O1383="",P1383=""),"",IF(AND(AND(MONTH(E1383)&gt;=7,MONTH(E1383)&lt;8),AND(MONTH(F1383)&gt;=7,MONTH(F1383)&lt;8)),(NETWORKDAYS(E1383,F1383,Lister!$D$7:$D$13)-O1383)*N1383/NETWORKDAYS(Lister!$D$19,Lister!$E$19,Lister!$D$7:$D$13),IF(AND(AND(MONTH(E1383)&gt;=7,MONTH(E1383)&lt;8),MONTH(F1383)&gt;7),(NETWORKDAYS(E1383,Lister!$E$19,Lister!$D$7:$D$13)-O1383)*N1383/NETWORKDAYS(Lister!$D$19,Lister!$E$19,Lister!$D$7:$D$13),IF(MONTH(E1383)&gt;7,0)))),0),"")</f>
        <v/>
      </c>
      <c r="R1383" s="46" t="str">
        <f>IFERROR(MAX(IF(OR(O1383="",P1383=""),"",IF(AND(AND(MONTH(E1383)&gt;=8,MONTH(E1383)&lt;9),AND(MONTH(F1383)&gt;=8,MONTH(F1383)&lt;9)),(NETWORKDAYS(E1383,F1383,Lister!$D$7:$D$13)-P1383)*N1383/NETWORKDAYS(Lister!$D$20,Lister!$E$20,Lister!$D$7:$D$13),IF(AND(MONTH(E1383)=7,MONTH(F1383)=8),(NETWORKDAYS(Lister!$D$20,F1383,Lister!$D$7:$D$13)-P1383)*N1383/NETWORKDAYS(Lister!$D$20,Lister!$E$20,Lister!$D$7:$D$13),IF(AND(MONTH(E1383)=7,MONTH(F1383)=7),0)))),0),"")</f>
        <v/>
      </c>
      <c r="S1383" s="31" t="str">
        <f t="shared" si="150"/>
        <v/>
      </c>
      <c r="T1383" s="31" t="str">
        <f t="shared" si="151"/>
        <v/>
      </c>
      <c r="U1383" s="51" t="str">
        <f t="shared" si="152"/>
        <v/>
      </c>
    </row>
    <row r="1384" spans="1:21" x14ac:dyDescent="0.25">
      <c r="A1384" s="13" t="str">
        <f t="shared" si="153"/>
        <v/>
      </c>
      <c r="B1384" s="55"/>
      <c r="C1384" s="22"/>
      <c r="D1384" s="23"/>
      <c r="E1384" s="16"/>
      <c r="F1384" s="16"/>
      <c r="G1384" s="72" t="str">
        <f>IF(OR(E1384="",F1384=""),"",NETWORKDAYS(E1384,F1384,Lister!$D$7:$D$13))</f>
        <v/>
      </c>
      <c r="H1384" s="19"/>
      <c r="I1384" s="32" t="str">
        <f t="shared" si="147"/>
        <v/>
      </c>
      <c r="J1384" s="18"/>
      <c r="K1384" s="18"/>
      <c r="L1384" s="46" t="str">
        <f t="shared" si="148"/>
        <v/>
      </c>
      <c r="M1384" s="20"/>
      <c r="N1384" s="31" t="str">
        <f t="shared" si="149"/>
        <v/>
      </c>
      <c r="O1384" s="20"/>
      <c r="P1384" s="20"/>
      <c r="Q1384" s="46" t="str">
        <f>IFERROR(MAX(IF(OR(O1384="",P1384=""),"",IF(AND(AND(MONTH(E1384)&gt;=7,MONTH(E1384)&lt;8),AND(MONTH(F1384)&gt;=7,MONTH(F1384)&lt;8)),(NETWORKDAYS(E1384,F1384,Lister!$D$7:$D$13)-O1384)*N1384/NETWORKDAYS(Lister!$D$19,Lister!$E$19,Lister!$D$7:$D$13),IF(AND(AND(MONTH(E1384)&gt;=7,MONTH(E1384)&lt;8),MONTH(F1384)&gt;7),(NETWORKDAYS(E1384,Lister!$E$19,Lister!$D$7:$D$13)-O1384)*N1384/NETWORKDAYS(Lister!$D$19,Lister!$E$19,Lister!$D$7:$D$13),IF(MONTH(E1384)&gt;7,0)))),0),"")</f>
        <v/>
      </c>
      <c r="R1384" s="46" t="str">
        <f>IFERROR(MAX(IF(OR(O1384="",P1384=""),"",IF(AND(AND(MONTH(E1384)&gt;=8,MONTH(E1384)&lt;9),AND(MONTH(F1384)&gt;=8,MONTH(F1384)&lt;9)),(NETWORKDAYS(E1384,F1384,Lister!$D$7:$D$13)-P1384)*N1384/NETWORKDAYS(Lister!$D$20,Lister!$E$20,Lister!$D$7:$D$13),IF(AND(MONTH(E1384)=7,MONTH(F1384)=8),(NETWORKDAYS(Lister!$D$20,F1384,Lister!$D$7:$D$13)-P1384)*N1384/NETWORKDAYS(Lister!$D$20,Lister!$E$20,Lister!$D$7:$D$13),IF(AND(MONTH(E1384)=7,MONTH(F1384)=7),0)))),0),"")</f>
        <v/>
      </c>
      <c r="S1384" s="31" t="str">
        <f t="shared" si="150"/>
        <v/>
      </c>
      <c r="T1384" s="31" t="str">
        <f t="shared" si="151"/>
        <v/>
      </c>
      <c r="U1384" s="51" t="str">
        <f t="shared" si="152"/>
        <v/>
      </c>
    </row>
    <row r="1385" spans="1:21" x14ac:dyDescent="0.25">
      <c r="A1385" s="13" t="str">
        <f t="shared" si="153"/>
        <v/>
      </c>
      <c r="B1385" s="55"/>
      <c r="C1385" s="22"/>
      <c r="D1385" s="23"/>
      <c r="E1385" s="16"/>
      <c r="F1385" s="16"/>
      <c r="G1385" s="72" t="str">
        <f>IF(OR(E1385="",F1385=""),"",NETWORKDAYS(E1385,F1385,Lister!$D$7:$D$13))</f>
        <v/>
      </c>
      <c r="H1385" s="19"/>
      <c r="I1385" s="32" t="str">
        <f t="shared" si="147"/>
        <v/>
      </c>
      <c r="J1385" s="18"/>
      <c r="K1385" s="18"/>
      <c r="L1385" s="46" t="str">
        <f t="shared" si="148"/>
        <v/>
      </c>
      <c r="M1385" s="20"/>
      <c r="N1385" s="31" t="str">
        <f t="shared" si="149"/>
        <v/>
      </c>
      <c r="O1385" s="20"/>
      <c r="P1385" s="20"/>
      <c r="Q1385" s="46" t="str">
        <f>IFERROR(MAX(IF(OR(O1385="",P1385=""),"",IF(AND(AND(MONTH(E1385)&gt;=7,MONTH(E1385)&lt;8),AND(MONTH(F1385)&gt;=7,MONTH(F1385)&lt;8)),(NETWORKDAYS(E1385,F1385,Lister!$D$7:$D$13)-O1385)*N1385/NETWORKDAYS(Lister!$D$19,Lister!$E$19,Lister!$D$7:$D$13),IF(AND(AND(MONTH(E1385)&gt;=7,MONTH(E1385)&lt;8),MONTH(F1385)&gt;7),(NETWORKDAYS(E1385,Lister!$E$19,Lister!$D$7:$D$13)-O1385)*N1385/NETWORKDAYS(Lister!$D$19,Lister!$E$19,Lister!$D$7:$D$13),IF(MONTH(E1385)&gt;7,0)))),0),"")</f>
        <v/>
      </c>
      <c r="R1385" s="46" t="str">
        <f>IFERROR(MAX(IF(OR(O1385="",P1385=""),"",IF(AND(AND(MONTH(E1385)&gt;=8,MONTH(E1385)&lt;9),AND(MONTH(F1385)&gt;=8,MONTH(F1385)&lt;9)),(NETWORKDAYS(E1385,F1385,Lister!$D$7:$D$13)-P1385)*N1385/NETWORKDAYS(Lister!$D$20,Lister!$E$20,Lister!$D$7:$D$13),IF(AND(MONTH(E1385)=7,MONTH(F1385)=8),(NETWORKDAYS(Lister!$D$20,F1385,Lister!$D$7:$D$13)-P1385)*N1385/NETWORKDAYS(Lister!$D$20,Lister!$E$20,Lister!$D$7:$D$13),IF(AND(MONTH(E1385)=7,MONTH(F1385)=7),0)))),0),"")</f>
        <v/>
      </c>
      <c r="S1385" s="31" t="str">
        <f t="shared" si="150"/>
        <v/>
      </c>
      <c r="T1385" s="31" t="str">
        <f t="shared" si="151"/>
        <v/>
      </c>
      <c r="U1385" s="51" t="str">
        <f t="shared" si="152"/>
        <v/>
      </c>
    </row>
    <row r="1386" spans="1:21" x14ac:dyDescent="0.25">
      <c r="A1386" s="13" t="str">
        <f t="shared" si="153"/>
        <v/>
      </c>
      <c r="B1386" s="55"/>
      <c r="C1386" s="22"/>
      <c r="D1386" s="23"/>
      <c r="E1386" s="16"/>
      <c r="F1386" s="16"/>
      <c r="G1386" s="72" t="str">
        <f>IF(OR(E1386="",F1386=""),"",NETWORKDAYS(E1386,F1386,Lister!$D$7:$D$13))</f>
        <v/>
      </c>
      <c r="H1386" s="19"/>
      <c r="I1386" s="32" t="str">
        <f t="shared" si="147"/>
        <v/>
      </c>
      <c r="J1386" s="18"/>
      <c r="K1386" s="18"/>
      <c r="L1386" s="46" t="str">
        <f t="shared" si="148"/>
        <v/>
      </c>
      <c r="M1386" s="20"/>
      <c r="N1386" s="31" t="str">
        <f t="shared" si="149"/>
        <v/>
      </c>
      <c r="O1386" s="20"/>
      <c r="P1386" s="20"/>
      <c r="Q1386" s="46" t="str">
        <f>IFERROR(MAX(IF(OR(O1386="",P1386=""),"",IF(AND(AND(MONTH(E1386)&gt;=7,MONTH(E1386)&lt;8),AND(MONTH(F1386)&gt;=7,MONTH(F1386)&lt;8)),(NETWORKDAYS(E1386,F1386,Lister!$D$7:$D$13)-O1386)*N1386/NETWORKDAYS(Lister!$D$19,Lister!$E$19,Lister!$D$7:$D$13),IF(AND(AND(MONTH(E1386)&gt;=7,MONTH(E1386)&lt;8),MONTH(F1386)&gt;7),(NETWORKDAYS(E1386,Lister!$E$19,Lister!$D$7:$D$13)-O1386)*N1386/NETWORKDAYS(Lister!$D$19,Lister!$E$19,Lister!$D$7:$D$13),IF(MONTH(E1386)&gt;7,0)))),0),"")</f>
        <v/>
      </c>
      <c r="R1386" s="46" t="str">
        <f>IFERROR(MAX(IF(OR(O1386="",P1386=""),"",IF(AND(AND(MONTH(E1386)&gt;=8,MONTH(E1386)&lt;9),AND(MONTH(F1386)&gt;=8,MONTH(F1386)&lt;9)),(NETWORKDAYS(E1386,F1386,Lister!$D$7:$D$13)-P1386)*N1386/NETWORKDAYS(Lister!$D$20,Lister!$E$20,Lister!$D$7:$D$13),IF(AND(MONTH(E1386)=7,MONTH(F1386)=8),(NETWORKDAYS(Lister!$D$20,F1386,Lister!$D$7:$D$13)-P1386)*N1386/NETWORKDAYS(Lister!$D$20,Lister!$E$20,Lister!$D$7:$D$13),IF(AND(MONTH(E1386)=7,MONTH(F1386)=7),0)))),0),"")</f>
        <v/>
      </c>
      <c r="S1386" s="31" t="str">
        <f t="shared" si="150"/>
        <v/>
      </c>
      <c r="T1386" s="31" t="str">
        <f t="shared" si="151"/>
        <v/>
      </c>
      <c r="U1386" s="51" t="str">
        <f t="shared" si="152"/>
        <v/>
      </c>
    </row>
    <row r="1387" spans="1:21" x14ac:dyDescent="0.25">
      <c r="A1387" s="13" t="str">
        <f t="shared" si="153"/>
        <v/>
      </c>
      <c r="B1387" s="55"/>
      <c r="C1387" s="22"/>
      <c r="D1387" s="23"/>
      <c r="E1387" s="16"/>
      <c r="F1387" s="16"/>
      <c r="G1387" s="72" t="str">
        <f>IF(OR(E1387="",F1387=""),"",NETWORKDAYS(E1387,F1387,Lister!$D$7:$D$13))</f>
        <v/>
      </c>
      <c r="H1387" s="19"/>
      <c r="I1387" s="32" t="str">
        <f t="shared" si="147"/>
        <v/>
      </c>
      <c r="J1387" s="18"/>
      <c r="K1387" s="18"/>
      <c r="L1387" s="46" t="str">
        <f t="shared" si="148"/>
        <v/>
      </c>
      <c r="M1387" s="20"/>
      <c r="N1387" s="31" t="str">
        <f t="shared" si="149"/>
        <v/>
      </c>
      <c r="O1387" s="20"/>
      <c r="P1387" s="20"/>
      <c r="Q1387" s="46" t="str">
        <f>IFERROR(MAX(IF(OR(O1387="",P1387=""),"",IF(AND(AND(MONTH(E1387)&gt;=7,MONTH(E1387)&lt;8),AND(MONTH(F1387)&gt;=7,MONTH(F1387)&lt;8)),(NETWORKDAYS(E1387,F1387,Lister!$D$7:$D$13)-O1387)*N1387/NETWORKDAYS(Lister!$D$19,Lister!$E$19,Lister!$D$7:$D$13),IF(AND(AND(MONTH(E1387)&gt;=7,MONTH(E1387)&lt;8),MONTH(F1387)&gt;7),(NETWORKDAYS(E1387,Lister!$E$19,Lister!$D$7:$D$13)-O1387)*N1387/NETWORKDAYS(Lister!$D$19,Lister!$E$19,Lister!$D$7:$D$13),IF(MONTH(E1387)&gt;7,0)))),0),"")</f>
        <v/>
      </c>
      <c r="R1387" s="46" t="str">
        <f>IFERROR(MAX(IF(OR(O1387="",P1387=""),"",IF(AND(AND(MONTH(E1387)&gt;=8,MONTH(E1387)&lt;9),AND(MONTH(F1387)&gt;=8,MONTH(F1387)&lt;9)),(NETWORKDAYS(E1387,F1387,Lister!$D$7:$D$13)-P1387)*N1387/NETWORKDAYS(Lister!$D$20,Lister!$E$20,Lister!$D$7:$D$13),IF(AND(MONTH(E1387)=7,MONTH(F1387)=8),(NETWORKDAYS(Lister!$D$20,F1387,Lister!$D$7:$D$13)-P1387)*N1387/NETWORKDAYS(Lister!$D$20,Lister!$E$20,Lister!$D$7:$D$13),IF(AND(MONTH(E1387)=7,MONTH(F1387)=7),0)))),0),"")</f>
        <v/>
      </c>
      <c r="S1387" s="31" t="str">
        <f t="shared" si="150"/>
        <v/>
      </c>
      <c r="T1387" s="31" t="str">
        <f t="shared" si="151"/>
        <v/>
      </c>
      <c r="U1387" s="51" t="str">
        <f t="shared" si="152"/>
        <v/>
      </c>
    </row>
    <row r="1388" spans="1:21" x14ac:dyDescent="0.25">
      <c r="A1388" s="13" t="str">
        <f t="shared" si="153"/>
        <v/>
      </c>
      <c r="B1388" s="55"/>
      <c r="C1388" s="22"/>
      <c r="D1388" s="23"/>
      <c r="E1388" s="16"/>
      <c r="F1388" s="16"/>
      <c r="G1388" s="72" t="str">
        <f>IF(OR(E1388="",F1388=""),"",NETWORKDAYS(E1388,F1388,Lister!$D$7:$D$13))</f>
        <v/>
      </c>
      <c r="H1388" s="19"/>
      <c r="I1388" s="32" t="str">
        <f t="shared" si="147"/>
        <v/>
      </c>
      <c r="J1388" s="18"/>
      <c r="K1388" s="18"/>
      <c r="L1388" s="46" t="str">
        <f t="shared" si="148"/>
        <v/>
      </c>
      <c r="M1388" s="20"/>
      <c r="N1388" s="31" t="str">
        <f t="shared" si="149"/>
        <v/>
      </c>
      <c r="O1388" s="20"/>
      <c r="P1388" s="20"/>
      <c r="Q1388" s="46" t="str">
        <f>IFERROR(MAX(IF(OR(O1388="",P1388=""),"",IF(AND(AND(MONTH(E1388)&gt;=7,MONTH(E1388)&lt;8),AND(MONTH(F1388)&gt;=7,MONTH(F1388)&lt;8)),(NETWORKDAYS(E1388,F1388,Lister!$D$7:$D$13)-O1388)*N1388/NETWORKDAYS(Lister!$D$19,Lister!$E$19,Lister!$D$7:$D$13),IF(AND(AND(MONTH(E1388)&gt;=7,MONTH(E1388)&lt;8),MONTH(F1388)&gt;7),(NETWORKDAYS(E1388,Lister!$E$19,Lister!$D$7:$D$13)-O1388)*N1388/NETWORKDAYS(Lister!$D$19,Lister!$E$19,Lister!$D$7:$D$13),IF(MONTH(E1388)&gt;7,0)))),0),"")</f>
        <v/>
      </c>
      <c r="R1388" s="46" t="str">
        <f>IFERROR(MAX(IF(OR(O1388="",P1388=""),"",IF(AND(AND(MONTH(E1388)&gt;=8,MONTH(E1388)&lt;9),AND(MONTH(F1388)&gt;=8,MONTH(F1388)&lt;9)),(NETWORKDAYS(E1388,F1388,Lister!$D$7:$D$13)-P1388)*N1388/NETWORKDAYS(Lister!$D$20,Lister!$E$20,Lister!$D$7:$D$13),IF(AND(MONTH(E1388)=7,MONTH(F1388)=8),(NETWORKDAYS(Lister!$D$20,F1388,Lister!$D$7:$D$13)-P1388)*N1388/NETWORKDAYS(Lister!$D$20,Lister!$E$20,Lister!$D$7:$D$13),IF(AND(MONTH(E1388)=7,MONTH(F1388)=7),0)))),0),"")</f>
        <v/>
      </c>
      <c r="S1388" s="31" t="str">
        <f t="shared" si="150"/>
        <v/>
      </c>
      <c r="T1388" s="31" t="str">
        <f t="shared" si="151"/>
        <v/>
      </c>
      <c r="U1388" s="51" t="str">
        <f t="shared" si="152"/>
        <v/>
      </c>
    </row>
    <row r="1389" spans="1:21" x14ac:dyDescent="0.25">
      <c r="A1389" s="13" t="str">
        <f t="shared" si="153"/>
        <v/>
      </c>
      <c r="B1389" s="55"/>
      <c r="C1389" s="22"/>
      <c r="D1389" s="23"/>
      <c r="E1389" s="16"/>
      <c r="F1389" s="16"/>
      <c r="G1389" s="72" t="str">
        <f>IF(OR(E1389="",F1389=""),"",NETWORKDAYS(E1389,F1389,Lister!$D$7:$D$13))</f>
        <v/>
      </c>
      <c r="H1389" s="19"/>
      <c r="I1389" s="32" t="str">
        <f t="shared" si="147"/>
        <v/>
      </c>
      <c r="J1389" s="18"/>
      <c r="K1389" s="18"/>
      <c r="L1389" s="46" t="str">
        <f t="shared" si="148"/>
        <v/>
      </c>
      <c r="M1389" s="20"/>
      <c r="N1389" s="31" t="str">
        <f t="shared" si="149"/>
        <v/>
      </c>
      <c r="O1389" s="20"/>
      <c r="P1389" s="20"/>
      <c r="Q1389" s="46" t="str">
        <f>IFERROR(MAX(IF(OR(O1389="",P1389=""),"",IF(AND(AND(MONTH(E1389)&gt;=7,MONTH(E1389)&lt;8),AND(MONTH(F1389)&gt;=7,MONTH(F1389)&lt;8)),(NETWORKDAYS(E1389,F1389,Lister!$D$7:$D$13)-O1389)*N1389/NETWORKDAYS(Lister!$D$19,Lister!$E$19,Lister!$D$7:$D$13),IF(AND(AND(MONTH(E1389)&gt;=7,MONTH(E1389)&lt;8),MONTH(F1389)&gt;7),(NETWORKDAYS(E1389,Lister!$E$19,Lister!$D$7:$D$13)-O1389)*N1389/NETWORKDAYS(Lister!$D$19,Lister!$E$19,Lister!$D$7:$D$13),IF(MONTH(E1389)&gt;7,0)))),0),"")</f>
        <v/>
      </c>
      <c r="R1389" s="46" t="str">
        <f>IFERROR(MAX(IF(OR(O1389="",P1389=""),"",IF(AND(AND(MONTH(E1389)&gt;=8,MONTH(E1389)&lt;9),AND(MONTH(F1389)&gt;=8,MONTH(F1389)&lt;9)),(NETWORKDAYS(E1389,F1389,Lister!$D$7:$D$13)-P1389)*N1389/NETWORKDAYS(Lister!$D$20,Lister!$E$20,Lister!$D$7:$D$13),IF(AND(MONTH(E1389)=7,MONTH(F1389)=8),(NETWORKDAYS(Lister!$D$20,F1389,Lister!$D$7:$D$13)-P1389)*N1389/NETWORKDAYS(Lister!$D$20,Lister!$E$20,Lister!$D$7:$D$13),IF(AND(MONTH(E1389)=7,MONTH(F1389)=7),0)))),0),"")</f>
        <v/>
      </c>
      <c r="S1389" s="31" t="str">
        <f t="shared" si="150"/>
        <v/>
      </c>
      <c r="T1389" s="31" t="str">
        <f t="shared" si="151"/>
        <v/>
      </c>
      <c r="U1389" s="51" t="str">
        <f t="shared" si="152"/>
        <v/>
      </c>
    </row>
    <row r="1390" spans="1:21" x14ac:dyDescent="0.25">
      <c r="A1390" s="13" t="str">
        <f t="shared" si="153"/>
        <v/>
      </c>
      <c r="B1390" s="55"/>
      <c r="C1390" s="22"/>
      <c r="D1390" s="23"/>
      <c r="E1390" s="16"/>
      <c r="F1390" s="16"/>
      <c r="G1390" s="72" t="str">
        <f>IF(OR(E1390="",F1390=""),"",NETWORKDAYS(E1390,F1390,Lister!$D$7:$D$13))</f>
        <v/>
      </c>
      <c r="H1390" s="19"/>
      <c r="I1390" s="32" t="str">
        <f t="shared" si="147"/>
        <v/>
      </c>
      <c r="J1390" s="18"/>
      <c r="K1390" s="18"/>
      <c r="L1390" s="46" t="str">
        <f t="shared" si="148"/>
        <v/>
      </c>
      <c r="M1390" s="20"/>
      <c r="N1390" s="31" t="str">
        <f t="shared" si="149"/>
        <v/>
      </c>
      <c r="O1390" s="20"/>
      <c r="P1390" s="20"/>
      <c r="Q1390" s="46" t="str">
        <f>IFERROR(MAX(IF(OR(O1390="",P1390=""),"",IF(AND(AND(MONTH(E1390)&gt;=7,MONTH(E1390)&lt;8),AND(MONTH(F1390)&gt;=7,MONTH(F1390)&lt;8)),(NETWORKDAYS(E1390,F1390,Lister!$D$7:$D$13)-O1390)*N1390/NETWORKDAYS(Lister!$D$19,Lister!$E$19,Lister!$D$7:$D$13),IF(AND(AND(MONTH(E1390)&gt;=7,MONTH(E1390)&lt;8),MONTH(F1390)&gt;7),(NETWORKDAYS(E1390,Lister!$E$19,Lister!$D$7:$D$13)-O1390)*N1390/NETWORKDAYS(Lister!$D$19,Lister!$E$19,Lister!$D$7:$D$13),IF(MONTH(E1390)&gt;7,0)))),0),"")</f>
        <v/>
      </c>
      <c r="R1390" s="46" t="str">
        <f>IFERROR(MAX(IF(OR(O1390="",P1390=""),"",IF(AND(AND(MONTH(E1390)&gt;=8,MONTH(E1390)&lt;9),AND(MONTH(F1390)&gt;=8,MONTH(F1390)&lt;9)),(NETWORKDAYS(E1390,F1390,Lister!$D$7:$D$13)-P1390)*N1390/NETWORKDAYS(Lister!$D$20,Lister!$E$20,Lister!$D$7:$D$13),IF(AND(MONTH(E1390)=7,MONTH(F1390)=8),(NETWORKDAYS(Lister!$D$20,F1390,Lister!$D$7:$D$13)-P1390)*N1390/NETWORKDAYS(Lister!$D$20,Lister!$E$20,Lister!$D$7:$D$13),IF(AND(MONTH(E1390)=7,MONTH(F1390)=7),0)))),0),"")</f>
        <v/>
      </c>
      <c r="S1390" s="31" t="str">
        <f t="shared" si="150"/>
        <v/>
      </c>
      <c r="T1390" s="31" t="str">
        <f t="shared" si="151"/>
        <v/>
      </c>
      <c r="U1390" s="51" t="str">
        <f t="shared" si="152"/>
        <v/>
      </c>
    </row>
    <row r="1391" spans="1:21" x14ac:dyDescent="0.25">
      <c r="A1391" s="13" t="str">
        <f t="shared" si="153"/>
        <v/>
      </c>
      <c r="B1391" s="55"/>
      <c r="C1391" s="22"/>
      <c r="D1391" s="23"/>
      <c r="E1391" s="16"/>
      <c r="F1391" s="16"/>
      <c r="G1391" s="72" t="str">
        <f>IF(OR(E1391="",F1391=""),"",NETWORKDAYS(E1391,F1391,Lister!$D$7:$D$13))</f>
        <v/>
      </c>
      <c r="H1391" s="19"/>
      <c r="I1391" s="32" t="str">
        <f t="shared" si="147"/>
        <v/>
      </c>
      <c r="J1391" s="18"/>
      <c r="K1391" s="18"/>
      <c r="L1391" s="46" t="str">
        <f t="shared" si="148"/>
        <v/>
      </c>
      <c r="M1391" s="20"/>
      <c r="N1391" s="31" t="str">
        <f t="shared" si="149"/>
        <v/>
      </c>
      <c r="O1391" s="20"/>
      <c r="P1391" s="20"/>
      <c r="Q1391" s="46" t="str">
        <f>IFERROR(MAX(IF(OR(O1391="",P1391=""),"",IF(AND(AND(MONTH(E1391)&gt;=7,MONTH(E1391)&lt;8),AND(MONTH(F1391)&gt;=7,MONTH(F1391)&lt;8)),(NETWORKDAYS(E1391,F1391,Lister!$D$7:$D$13)-O1391)*N1391/NETWORKDAYS(Lister!$D$19,Lister!$E$19,Lister!$D$7:$D$13),IF(AND(AND(MONTH(E1391)&gt;=7,MONTH(E1391)&lt;8),MONTH(F1391)&gt;7),(NETWORKDAYS(E1391,Lister!$E$19,Lister!$D$7:$D$13)-O1391)*N1391/NETWORKDAYS(Lister!$D$19,Lister!$E$19,Lister!$D$7:$D$13),IF(MONTH(E1391)&gt;7,0)))),0),"")</f>
        <v/>
      </c>
      <c r="R1391" s="46" t="str">
        <f>IFERROR(MAX(IF(OR(O1391="",P1391=""),"",IF(AND(AND(MONTH(E1391)&gt;=8,MONTH(E1391)&lt;9),AND(MONTH(F1391)&gt;=8,MONTH(F1391)&lt;9)),(NETWORKDAYS(E1391,F1391,Lister!$D$7:$D$13)-P1391)*N1391/NETWORKDAYS(Lister!$D$20,Lister!$E$20,Lister!$D$7:$D$13),IF(AND(MONTH(E1391)=7,MONTH(F1391)=8),(NETWORKDAYS(Lister!$D$20,F1391,Lister!$D$7:$D$13)-P1391)*N1391/NETWORKDAYS(Lister!$D$20,Lister!$E$20,Lister!$D$7:$D$13),IF(AND(MONTH(E1391)=7,MONTH(F1391)=7),0)))),0),"")</f>
        <v/>
      </c>
      <c r="S1391" s="31" t="str">
        <f t="shared" si="150"/>
        <v/>
      </c>
      <c r="T1391" s="31" t="str">
        <f t="shared" si="151"/>
        <v/>
      </c>
      <c r="U1391" s="51" t="str">
        <f t="shared" si="152"/>
        <v/>
      </c>
    </row>
    <row r="1392" spans="1:21" x14ac:dyDescent="0.25">
      <c r="A1392" s="13" t="str">
        <f t="shared" si="153"/>
        <v/>
      </c>
      <c r="B1392" s="55"/>
      <c r="C1392" s="22"/>
      <c r="D1392" s="23"/>
      <c r="E1392" s="16"/>
      <c r="F1392" s="16"/>
      <c r="G1392" s="72" t="str">
        <f>IF(OR(E1392="",F1392=""),"",NETWORKDAYS(E1392,F1392,Lister!$D$7:$D$13))</f>
        <v/>
      </c>
      <c r="H1392" s="19"/>
      <c r="I1392" s="32" t="str">
        <f t="shared" si="147"/>
        <v/>
      </c>
      <c r="J1392" s="18"/>
      <c r="K1392" s="18"/>
      <c r="L1392" s="46" t="str">
        <f t="shared" si="148"/>
        <v/>
      </c>
      <c r="M1392" s="20"/>
      <c r="N1392" s="31" t="str">
        <f t="shared" si="149"/>
        <v/>
      </c>
      <c r="O1392" s="20"/>
      <c r="P1392" s="20"/>
      <c r="Q1392" s="46" t="str">
        <f>IFERROR(MAX(IF(OR(O1392="",P1392=""),"",IF(AND(AND(MONTH(E1392)&gt;=7,MONTH(E1392)&lt;8),AND(MONTH(F1392)&gt;=7,MONTH(F1392)&lt;8)),(NETWORKDAYS(E1392,F1392,Lister!$D$7:$D$13)-O1392)*N1392/NETWORKDAYS(Lister!$D$19,Lister!$E$19,Lister!$D$7:$D$13),IF(AND(AND(MONTH(E1392)&gt;=7,MONTH(E1392)&lt;8),MONTH(F1392)&gt;7),(NETWORKDAYS(E1392,Lister!$E$19,Lister!$D$7:$D$13)-O1392)*N1392/NETWORKDAYS(Lister!$D$19,Lister!$E$19,Lister!$D$7:$D$13),IF(MONTH(E1392)&gt;7,0)))),0),"")</f>
        <v/>
      </c>
      <c r="R1392" s="46" t="str">
        <f>IFERROR(MAX(IF(OR(O1392="",P1392=""),"",IF(AND(AND(MONTH(E1392)&gt;=8,MONTH(E1392)&lt;9),AND(MONTH(F1392)&gt;=8,MONTH(F1392)&lt;9)),(NETWORKDAYS(E1392,F1392,Lister!$D$7:$D$13)-P1392)*N1392/NETWORKDAYS(Lister!$D$20,Lister!$E$20,Lister!$D$7:$D$13),IF(AND(MONTH(E1392)=7,MONTH(F1392)=8),(NETWORKDAYS(Lister!$D$20,F1392,Lister!$D$7:$D$13)-P1392)*N1392/NETWORKDAYS(Lister!$D$20,Lister!$E$20,Lister!$D$7:$D$13),IF(AND(MONTH(E1392)=7,MONTH(F1392)=7),0)))),0),"")</f>
        <v/>
      </c>
      <c r="S1392" s="31" t="str">
        <f t="shared" si="150"/>
        <v/>
      </c>
      <c r="T1392" s="31" t="str">
        <f t="shared" si="151"/>
        <v/>
      </c>
      <c r="U1392" s="51" t="str">
        <f t="shared" si="152"/>
        <v/>
      </c>
    </row>
    <row r="1393" spans="1:21" x14ac:dyDescent="0.25">
      <c r="A1393" s="13" t="str">
        <f t="shared" si="153"/>
        <v/>
      </c>
      <c r="B1393" s="55"/>
      <c r="C1393" s="22"/>
      <c r="D1393" s="23"/>
      <c r="E1393" s="16"/>
      <c r="F1393" s="16"/>
      <c r="G1393" s="72" t="str">
        <f>IF(OR(E1393="",F1393=""),"",NETWORKDAYS(E1393,F1393,Lister!$D$7:$D$13))</f>
        <v/>
      </c>
      <c r="H1393" s="19"/>
      <c r="I1393" s="32" t="str">
        <f t="shared" si="147"/>
        <v/>
      </c>
      <c r="J1393" s="18"/>
      <c r="K1393" s="18"/>
      <c r="L1393" s="46" t="str">
        <f t="shared" si="148"/>
        <v/>
      </c>
      <c r="M1393" s="20"/>
      <c r="N1393" s="31" t="str">
        <f t="shared" si="149"/>
        <v/>
      </c>
      <c r="O1393" s="20"/>
      <c r="P1393" s="20"/>
      <c r="Q1393" s="46" t="str">
        <f>IFERROR(MAX(IF(OR(O1393="",P1393=""),"",IF(AND(AND(MONTH(E1393)&gt;=7,MONTH(E1393)&lt;8),AND(MONTH(F1393)&gt;=7,MONTH(F1393)&lt;8)),(NETWORKDAYS(E1393,F1393,Lister!$D$7:$D$13)-O1393)*N1393/NETWORKDAYS(Lister!$D$19,Lister!$E$19,Lister!$D$7:$D$13),IF(AND(AND(MONTH(E1393)&gt;=7,MONTH(E1393)&lt;8),MONTH(F1393)&gt;7),(NETWORKDAYS(E1393,Lister!$E$19,Lister!$D$7:$D$13)-O1393)*N1393/NETWORKDAYS(Lister!$D$19,Lister!$E$19,Lister!$D$7:$D$13),IF(MONTH(E1393)&gt;7,0)))),0),"")</f>
        <v/>
      </c>
      <c r="R1393" s="46" t="str">
        <f>IFERROR(MAX(IF(OR(O1393="",P1393=""),"",IF(AND(AND(MONTH(E1393)&gt;=8,MONTH(E1393)&lt;9),AND(MONTH(F1393)&gt;=8,MONTH(F1393)&lt;9)),(NETWORKDAYS(E1393,F1393,Lister!$D$7:$D$13)-P1393)*N1393/NETWORKDAYS(Lister!$D$20,Lister!$E$20,Lister!$D$7:$D$13),IF(AND(MONTH(E1393)=7,MONTH(F1393)=8),(NETWORKDAYS(Lister!$D$20,F1393,Lister!$D$7:$D$13)-P1393)*N1393/NETWORKDAYS(Lister!$D$20,Lister!$E$20,Lister!$D$7:$D$13),IF(AND(MONTH(E1393)=7,MONTH(F1393)=7),0)))),0),"")</f>
        <v/>
      </c>
      <c r="S1393" s="31" t="str">
        <f t="shared" si="150"/>
        <v/>
      </c>
      <c r="T1393" s="31" t="str">
        <f t="shared" si="151"/>
        <v/>
      </c>
      <c r="U1393" s="51" t="str">
        <f t="shared" si="152"/>
        <v/>
      </c>
    </row>
    <row r="1394" spans="1:21" x14ac:dyDescent="0.25">
      <c r="A1394" s="13" t="str">
        <f t="shared" si="153"/>
        <v/>
      </c>
      <c r="B1394" s="55"/>
      <c r="C1394" s="22"/>
      <c r="D1394" s="23"/>
      <c r="E1394" s="16"/>
      <c r="F1394" s="16"/>
      <c r="G1394" s="72" t="str">
        <f>IF(OR(E1394="",F1394=""),"",NETWORKDAYS(E1394,F1394,Lister!$D$7:$D$13))</f>
        <v/>
      </c>
      <c r="H1394" s="19"/>
      <c r="I1394" s="32" t="str">
        <f t="shared" si="147"/>
        <v/>
      </c>
      <c r="J1394" s="18"/>
      <c r="K1394" s="18"/>
      <c r="L1394" s="46" t="str">
        <f t="shared" si="148"/>
        <v/>
      </c>
      <c r="M1394" s="20"/>
      <c r="N1394" s="31" t="str">
        <f t="shared" si="149"/>
        <v/>
      </c>
      <c r="O1394" s="20"/>
      <c r="P1394" s="20"/>
      <c r="Q1394" s="46" t="str">
        <f>IFERROR(MAX(IF(OR(O1394="",P1394=""),"",IF(AND(AND(MONTH(E1394)&gt;=7,MONTH(E1394)&lt;8),AND(MONTH(F1394)&gt;=7,MONTH(F1394)&lt;8)),(NETWORKDAYS(E1394,F1394,Lister!$D$7:$D$13)-O1394)*N1394/NETWORKDAYS(Lister!$D$19,Lister!$E$19,Lister!$D$7:$D$13),IF(AND(AND(MONTH(E1394)&gt;=7,MONTH(E1394)&lt;8),MONTH(F1394)&gt;7),(NETWORKDAYS(E1394,Lister!$E$19,Lister!$D$7:$D$13)-O1394)*N1394/NETWORKDAYS(Lister!$D$19,Lister!$E$19,Lister!$D$7:$D$13),IF(MONTH(E1394)&gt;7,0)))),0),"")</f>
        <v/>
      </c>
      <c r="R1394" s="46" t="str">
        <f>IFERROR(MAX(IF(OR(O1394="",P1394=""),"",IF(AND(AND(MONTH(E1394)&gt;=8,MONTH(E1394)&lt;9),AND(MONTH(F1394)&gt;=8,MONTH(F1394)&lt;9)),(NETWORKDAYS(E1394,F1394,Lister!$D$7:$D$13)-P1394)*N1394/NETWORKDAYS(Lister!$D$20,Lister!$E$20,Lister!$D$7:$D$13),IF(AND(MONTH(E1394)=7,MONTH(F1394)=8),(NETWORKDAYS(Lister!$D$20,F1394,Lister!$D$7:$D$13)-P1394)*N1394/NETWORKDAYS(Lister!$D$20,Lister!$E$20,Lister!$D$7:$D$13),IF(AND(MONTH(E1394)=7,MONTH(F1394)=7),0)))),0),"")</f>
        <v/>
      </c>
      <c r="S1394" s="31" t="str">
        <f t="shared" si="150"/>
        <v/>
      </c>
      <c r="T1394" s="31" t="str">
        <f t="shared" si="151"/>
        <v/>
      </c>
      <c r="U1394" s="51" t="str">
        <f t="shared" si="152"/>
        <v/>
      </c>
    </row>
    <row r="1395" spans="1:21" x14ac:dyDescent="0.25">
      <c r="A1395" s="13" t="str">
        <f t="shared" si="153"/>
        <v/>
      </c>
      <c r="B1395" s="55"/>
      <c r="C1395" s="22"/>
      <c r="D1395" s="23"/>
      <c r="E1395" s="16"/>
      <c r="F1395" s="16"/>
      <c r="G1395" s="72" t="str">
        <f>IF(OR(E1395="",F1395=""),"",NETWORKDAYS(E1395,F1395,Lister!$D$7:$D$13))</f>
        <v/>
      </c>
      <c r="H1395" s="19"/>
      <c r="I1395" s="32" t="str">
        <f t="shared" si="147"/>
        <v/>
      </c>
      <c r="J1395" s="18"/>
      <c r="K1395" s="18"/>
      <c r="L1395" s="46" t="str">
        <f t="shared" si="148"/>
        <v/>
      </c>
      <c r="M1395" s="20"/>
      <c r="N1395" s="31" t="str">
        <f t="shared" si="149"/>
        <v/>
      </c>
      <c r="O1395" s="20"/>
      <c r="P1395" s="20"/>
      <c r="Q1395" s="46" t="str">
        <f>IFERROR(MAX(IF(OR(O1395="",P1395=""),"",IF(AND(AND(MONTH(E1395)&gt;=7,MONTH(E1395)&lt;8),AND(MONTH(F1395)&gt;=7,MONTH(F1395)&lt;8)),(NETWORKDAYS(E1395,F1395,Lister!$D$7:$D$13)-O1395)*N1395/NETWORKDAYS(Lister!$D$19,Lister!$E$19,Lister!$D$7:$D$13),IF(AND(AND(MONTH(E1395)&gt;=7,MONTH(E1395)&lt;8),MONTH(F1395)&gt;7),(NETWORKDAYS(E1395,Lister!$E$19,Lister!$D$7:$D$13)-O1395)*N1395/NETWORKDAYS(Lister!$D$19,Lister!$E$19,Lister!$D$7:$D$13),IF(MONTH(E1395)&gt;7,0)))),0),"")</f>
        <v/>
      </c>
      <c r="R1395" s="46" t="str">
        <f>IFERROR(MAX(IF(OR(O1395="",P1395=""),"",IF(AND(AND(MONTH(E1395)&gt;=8,MONTH(E1395)&lt;9),AND(MONTH(F1395)&gt;=8,MONTH(F1395)&lt;9)),(NETWORKDAYS(E1395,F1395,Lister!$D$7:$D$13)-P1395)*N1395/NETWORKDAYS(Lister!$D$20,Lister!$E$20,Lister!$D$7:$D$13),IF(AND(MONTH(E1395)=7,MONTH(F1395)=8),(NETWORKDAYS(Lister!$D$20,F1395,Lister!$D$7:$D$13)-P1395)*N1395/NETWORKDAYS(Lister!$D$20,Lister!$E$20,Lister!$D$7:$D$13),IF(AND(MONTH(E1395)=7,MONTH(F1395)=7),0)))),0),"")</f>
        <v/>
      </c>
      <c r="S1395" s="31" t="str">
        <f t="shared" si="150"/>
        <v/>
      </c>
      <c r="T1395" s="31" t="str">
        <f t="shared" si="151"/>
        <v/>
      </c>
      <c r="U1395" s="51" t="str">
        <f t="shared" si="152"/>
        <v/>
      </c>
    </row>
    <row r="1396" spans="1:21" x14ac:dyDescent="0.25">
      <c r="A1396" s="13" t="str">
        <f t="shared" si="153"/>
        <v/>
      </c>
      <c r="B1396" s="55"/>
      <c r="C1396" s="22"/>
      <c r="D1396" s="23"/>
      <c r="E1396" s="16"/>
      <c r="F1396" s="16"/>
      <c r="G1396" s="72" t="str">
        <f>IF(OR(E1396="",F1396=""),"",NETWORKDAYS(E1396,F1396,Lister!$D$7:$D$13))</f>
        <v/>
      </c>
      <c r="H1396" s="19"/>
      <c r="I1396" s="32" t="str">
        <f t="shared" si="147"/>
        <v/>
      </c>
      <c r="J1396" s="18"/>
      <c r="K1396" s="18"/>
      <c r="L1396" s="46" t="str">
        <f t="shared" si="148"/>
        <v/>
      </c>
      <c r="M1396" s="20"/>
      <c r="N1396" s="31" t="str">
        <f t="shared" si="149"/>
        <v/>
      </c>
      <c r="O1396" s="20"/>
      <c r="P1396" s="20"/>
      <c r="Q1396" s="46" t="str">
        <f>IFERROR(MAX(IF(OR(O1396="",P1396=""),"",IF(AND(AND(MONTH(E1396)&gt;=7,MONTH(E1396)&lt;8),AND(MONTH(F1396)&gt;=7,MONTH(F1396)&lt;8)),(NETWORKDAYS(E1396,F1396,Lister!$D$7:$D$13)-O1396)*N1396/NETWORKDAYS(Lister!$D$19,Lister!$E$19,Lister!$D$7:$D$13),IF(AND(AND(MONTH(E1396)&gt;=7,MONTH(E1396)&lt;8),MONTH(F1396)&gt;7),(NETWORKDAYS(E1396,Lister!$E$19,Lister!$D$7:$D$13)-O1396)*N1396/NETWORKDAYS(Lister!$D$19,Lister!$E$19,Lister!$D$7:$D$13),IF(MONTH(E1396)&gt;7,0)))),0),"")</f>
        <v/>
      </c>
      <c r="R1396" s="46" t="str">
        <f>IFERROR(MAX(IF(OR(O1396="",P1396=""),"",IF(AND(AND(MONTH(E1396)&gt;=8,MONTH(E1396)&lt;9),AND(MONTH(F1396)&gt;=8,MONTH(F1396)&lt;9)),(NETWORKDAYS(E1396,F1396,Lister!$D$7:$D$13)-P1396)*N1396/NETWORKDAYS(Lister!$D$20,Lister!$E$20,Lister!$D$7:$D$13),IF(AND(MONTH(E1396)=7,MONTH(F1396)=8),(NETWORKDAYS(Lister!$D$20,F1396,Lister!$D$7:$D$13)-P1396)*N1396/NETWORKDAYS(Lister!$D$20,Lister!$E$20,Lister!$D$7:$D$13),IF(AND(MONTH(E1396)=7,MONTH(F1396)=7),0)))),0),"")</f>
        <v/>
      </c>
      <c r="S1396" s="31" t="str">
        <f t="shared" si="150"/>
        <v/>
      </c>
      <c r="T1396" s="31" t="str">
        <f t="shared" si="151"/>
        <v/>
      </c>
      <c r="U1396" s="51" t="str">
        <f t="shared" si="152"/>
        <v/>
      </c>
    </row>
    <row r="1397" spans="1:21" x14ac:dyDescent="0.25">
      <c r="A1397" s="13" t="str">
        <f t="shared" si="153"/>
        <v/>
      </c>
      <c r="B1397" s="55"/>
      <c r="C1397" s="22"/>
      <c r="D1397" s="23"/>
      <c r="E1397" s="16"/>
      <c r="F1397" s="16"/>
      <c r="G1397" s="72" t="str">
        <f>IF(OR(E1397="",F1397=""),"",NETWORKDAYS(E1397,F1397,Lister!$D$7:$D$13))</f>
        <v/>
      </c>
      <c r="H1397" s="19"/>
      <c r="I1397" s="32" t="str">
        <f t="shared" si="147"/>
        <v/>
      </c>
      <c r="J1397" s="18"/>
      <c r="K1397" s="18"/>
      <c r="L1397" s="46" t="str">
        <f t="shared" si="148"/>
        <v/>
      </c>
      <c r="M1397" s="20"/>
      <c r="N1397" s="31" t="str">
        <f t="shared" si="149"/>
        <v/>
      </c>
      <c r="O1397" s="20"/>
      <c r="P1397" s="20"/>
      <c r="Q1397" s="46" t="str">
        <f>IFERROR(MAX(IF(OR(O1397="",P1397=""),"",IF(AND(AND(MONTH(E1397)&gt;=7,MONTH(E1397)&lt;8),AND(MONTH(F1397)&gt;=7,MONTH(F1397)&lt;8)),(NETWORKDAYS(E1397,F1397,Lister!$D$7:$D$13)-O1397)*N1397/NETWORKDAYS(Lister!$D$19,Lister!$E$19,Lister!$D$7:$D$13),IF(AND(AND(MONTH(E1397)&gt;=7,MONTH(E1397)&lt;8),MONTH(F1397)&gt;7),(NETWORKDAYS(E1397,Lister!$E$19,Lister!$D$7:$D$13)-O1397)*N1397/NETWORKDAYS(Lister!$D$19,Lister!$E$19,Lister!$D$7:$D$13),IF(MONTH(E1397)&gt;7,0)))),0),"")</f>
        <v/>
      </c>
      <c r="R1397" s="46" t="str">
        <f>IFERROR(MAX(IF(OR(O1397="",P1397=""),"",IF(AND(AND(MONTH(E1397)&gt;=8,MONTH(E1397)&lt;9),AND(MONTH(F1397)&gt;=8,MONTH(F1397)&lt;9)),(NETWORKDAYS(E1397,F1397,Lister!$D$7:$D$13)-P1397)*N1397/NETWORKDAYS(Lister!$D$20,Lister!$E$20,Lister!$D$7:$D$13),IF(AND(MONTH(E1397)=7,MONTH(F1397)=8),(NETWORKDAYS(Lister!$D$20,F1397,Lister!$D$7:$D$13)-P1397)*N1397/NETWORKDAYS(Lister!$D$20,Lister!$E$20,Lister!$D$7:$D$13),IF(AND(MONTH(E1397)=7,MONTH(F1397)=7),0)))),0),"")</f>
        <v/>
      </c>
      <c r="S1397" s="31" t="str">
        <f t="shared" si="150"/>
        <v/>
      </c>
      <c r="T1397" s="31" t="str">
        <f t="shared" si="151"/>
        <v/>
      </c>
      <c r="U1397" s="51" t="str">
        <f t="shared" si="152"/>
        <v/>
      </c>
    </row>
    <row r="1398" spans="1:21" x14ac:dyDescent="0.25">
      <c r="A1398" s="13" t="str">
        <f t="shared" si="153"/>
        <v/>
      </c>
      <c r="B1398" s="55"/>
      <c r="C1398" s="22"/>
      <c r="D1398" s="23"/>
      <c r="E1398" s="16"/>
      <c r="F1398" s="16"/>
      <c r="G1398" s="72" t="str">
        <f>IF(OR(E1398="",F1398=""),"",NETWORKDAYS(E1398,F1398,Lister!$D$7:$D$13))</f>
        <v/>
      </c>
      <c r="H1398" s="19"/>
      <c r="I1398" s="32" t="str">
        <f t="shared" si="147"/>
        <v/>
      </c>
      <c r="J1398" s="18"/>
      <c r="K1398" s="18"/>
      <c r="L1398" s="46" t="str">
        <f t="shared" si="148"/>
        <v/>
      </c>
      <c r="M1398" s="20"/>
      <c r="N1398" s="31" t="str">
        <f t="shared" si="149"/>
        <v/>
      </c>
      <c r="O1398" s="20"/>
      <c r="P1398" s="20"/>
      <c r="Q1398" s="46" t="str">
        <f>IFERROR(MAX(IF(OR(O1398="",P1398=""),"",IF(AND(AND(MONTH(E1398)&gt;=7,MONTH(E1398)&lt;8),AND(MONTH(F1398)&gt;=7,MONTH(F1398)&lt;8)),(NETWORKDAYS(E1398,F1398,Lister!$D$7:$D$13)-O1398)*N1398/NETWORKDAYS(Lister!$D$19,Lister!$E$19,Lister!$D$7:$D$13),IF(AND(AND(MONTH(E1398)&gt;=7,MONTH(E1398)&lt;8),MONTH(F1398)&gt;7),(NETWORKDAYS(E1398,Lister!$E$19,Lister!$D$7:$D$13)-O1398)*N1398/NETWORKDAYS(Lister!$D$19,Lister!$E$19,Lister!$D$7:$D$13),IF(MONTH(E1398)&gt;7,0)))),0),"")</f>
        <v/>
      </c>
      <c r="R1398" s="46" t="str">
        <f>IFERROR(MAX(IF(OR(O1398="",P1398=""),"",IF(AND(AND(MONTH(E1398)&gt;=8,MONTH(E1398)&lt;9),AND(MONTH(F1398)&gt;=8,MONTH(F1398)&lt;9)),(NETWORKDAYS(E1398,F1398,Lister!$D$7:$D$13)-P1398)*N1398/NETWORKDAYS(Lister!$D$20,Lister!$E$20,Lister!$D$7:$D$13),IF(AND(MONTH(E1398)=7,MONTH(F1398)=8),(NETWORKDAYS(Lister!$D$20,F1398,Lister!$D$7:$D$13)-P1398)*N1398/NETWORKDAYS(Lister!$D$20,Lister!$E$20,Lister!$D$7:$D$13),IF(AND(MONTH(E1398)=7,MONTH(F1398)=7),0)))),0),"")</f>
        <v/>
      </c>
      <c r="S1398" s="31" t="str">
        <f t="shared" si="150"/>
        <v/>
      </c>
      <c r="T1398" s="31" t="str">
        <f t="shared" si="151"/>
        <v/>
      </c>
      <c r="U1398" s="51" t="str">
        <f t="shared" si="152"/>
        <v/>
      </c>
    </row>
    <row r="1399" spans="1:21" x14ac:dyDescent="0.25">
      <c r="A1399" s="13" t="str">
        <f t="shared" si="153"/>
        <v/>
      </c>
      <c r="B1399" s="55"/>
      <c r="C1399" s="22"/>
      <c r="D1399" s="23"/>
      <c r="E1399" s="16"/>
      <c r="F1399" s="16"/>
      <c r="G1399" s="72" t="str">
        <f>IF(OR(E1399="",F1399=""),"",NETWORKDAYS(E1399,F1399,Lister!$D$7:$D$13))</f>
        <v/>
      </c>
      <c r="H1399" s="19"/>
      <c r="I1399" s="32" t="str">
        <f t="shared" si="147"/>
        <v/>
      </c>
      <c r="J1399" s="18"/>
      <c r="K1399" s="18"/>
      <c r="L1399" s="46" t="str">
        <f t="shared" si="148"/>
        <v/>
      </c>
      <c r="M1399" s="20"/>
      <c r="N1399" s="31" t="str">
        <f t="shared" si="149"/>
        <v/>
      </c>
      <c r="O1399" s="20"/>
      <c r="P1399" s="20"/>
      <c r="Q1399" s="46" t="str">
        <f>IFERROR(MAX(IF(OR(O1399="",P1399=""),"",IF(AND(AND(MONTH(E1399)&gt;=7,MONTH(E1399)&lt;8),AND(MONTH(F1399)&gt;=7,MONTH(F1399)&lt;8)),(NETWORKDAYS(E1399,F1399,Lister!$D$7:$D$13)-O1399)*N1399/NETWORKDAYS(Lister!$D$19,Lister!$E$19,Lister!$D$7:$D$13),IF(AND(AND(MONTH(E1399)&gt;=7,MONTH(E1399)&lt;8),MONTH(F1399)&gt;7),(NETWORKDAYS(E1399,Lister!$E$19,Lister!$D$7:$D$13)-O1399)*N1399/NETWORKDAYS(Lister!$D$19,Lister!$E$19,Lister!$D$7:$D$13),IF(MONTH(E1399)&gt;7,0)))),0),"")</f>
        <v/>
      </c>
      <c r="R1399" s="46" t="str">
        <f>IFERROR(MAX(IF(OR(O1399="",P1399=""),"",IF(AND(AND(MONTH(E1399)&gt;=8,MONTH(E1399)&lt;9),AND(MONTH(F1399)&gt;=8,MONTH(F1399)&lt;9)),(NETWORKDAYS(E1399,F1399,Lister!$D$7:$D$13)-P1399)*N1399/NETWORKDAYS(Lister!$D$20,Lister!$E$20,Lister!$D$7:$D$13),IF(AND(MONTH(E1399)=7,MONTH(F1399)=8),(NETWORKDAYS(Lister!$D$20,F1399,Lister!$D$7:$D$13)-P1399)*N1399/NETWORKDAYS(Lister!$D$20,Lister!$E$20,Lister!$D$7:$D$13),IF(AND(MONTH(E1399)=7,MONTH(F1399)=7),0)))),0),"")</f>
        <v/>
      </c>
      <c r="S1399" s="31" t="str">
        <f t="shared" si="150"/>
        <v/>
      </c>
      <c r="T1399" s="31" t="str">
        <f t="shared" si="151"/>
        <v/>
      </c>
      <c r="U1399" s="51" t="str">
        <f t="shared" si="152"/>
        <v/>
      </c>
    </row>
    <row r="1400" spans="1:21" x14ac:dyDescent="0.25">
      <c r="A1400" s="13" t="str">
        <f t="shared" si="153"/>
        <v/>
      </c>
      <c r="B1400" s="55"/>
      <c r="C1400" s="22"/>
      <c r="D1400" s="23"/>
      <c r="E1400" s="16"/>
      <c r="F1400" s="16"/>
      <c r="G1400" s="72" t="str">
        <f>IF(OR(E1400="",F1400=""),"",NETWORKDAYS(E1400,F1400,Lister!$D$7:$D$13))</f>
        <v/>
      </c>
      <c r="H1400" s="19"/>
      <c r="I1400" s="32" t="str">
        <f t="shared" si="147"/>
        <v/>
      </c>
      <c r="J1400" s="18"/>
      <c r="K1400" s="18"/>
      <c r="L1400" s="46" t="str">
        <f t="shared" si="148"/>
        <v/>
      </c>
      <c r="M1400" s="20"/>
      <c r="N1400" s="31" t="str">
        <f t="shared" si="149"/>
        <v/>
      </c>
      <c r="O1400" s="20"/>
      <c r="P1400" s="20"/>
      <c r="Q1400" s="46" t="str">
        <f>IFERROR(MAX(IF(OR(O1400="",P1400=""),"",IF(AND(AND(MONTH(E1400)&gt;=7,MONTH(E1400)&lt;8),AND(MONTH(F1400)&gt;=7,MONTH(F1400)&lt;8)),(NETWORKDAYS(E1400,F1400,Lister!$D$7:$D$13)-O1400)*N1400/NETWORKDAYS(Lister!$D$19,Lister!$E$19,Lister!$D$7:$D$13),IF(AND(AND(MONTH(E1400)&gt;=7,MONTH(E1400)&lt;8),MONTH(F1400)&gt;7),(NETWORKDAYS(E1400,Lister!$E$19,Lister!$D$7:$D$13)-O1400)*N1400/NETWORKDAYS(Lister!$D$19,Lister!$E$19,Lister!$D$7:$D$13),IF(MONTH(E1400)&gt;7,0)))),0),"")</f>
        <v/>
      </c>
      <c r="R1400" s="46" t="str">
        <f>IFERROR(MAX(IF(OR(O1400="",P1400=""),"",IF(AND(AND(MONTH(E1400)&gt;=8,MONTH(E1400)&lt;9),AND(MONTH(F1400)&gt;=8,MONTH(F1400)&lt;9)),(NETWORKDAYS(E1400,F1400,Lister!$D$7:$D$13)-P1400)*N1400/NETWORKDAYS(Lister!$D$20,Lister!$E$20,Lister!$D$7:$D$13),IF(AND(MONTH(E1400)=7,MONTH(F1400)=8),(NETWORKDAYS(Lister!$D$20,F1400,Lister!$D$7:$D$13)-P1400)*N1400/NETWORKDAYS(Lister!$D$20,Lister!$E$20,Lister!$D$7:$D$13),IF(AND(MONTH(E1400)=7,MONTH(F1400)=7),0)))),0),"")</f>
        <v/>
      </c>
      <c r="S1400" s="31" t="str">
        <f t="shared" si="150"/>
        <v/>
      </c>
      <c r="T1400" s="31" t="str">
        <f t="shared" si="151"/>
        <v/>
      </c>
      <c r="U1400" s="51" t="str">
        <f t="shared" si="152"/>
        <v/>
      </c>
    </row>
    <row r="1401" spans="1:21" x14ac:dyDescent="0.25">
      <c r="A1401" s="13" t="str">
        <f t="shared" si="153"/>
        <v/>
      </c>
      <c r="B1401" s="55"/>
      <c r="C1401" s="22"/>
      <c r="D1401" s="23"/>
      <c r="E1401" s="16"/>
      <c r="F1401" s="16"/>
      <c r="G1401" s="72" t="str">
        <f>IF(OR(E1401="",F1401=""),"",NETWORKDAYS(E1401,F1401,Lister!$D$7:$D$13))</f>
        <v/>
      </c>
      <c r="H1401" s="19"/>
      <c r="I1401" s="32" t="str">
        <f t="shared" si="147"/>
        <v/>
      </c>
      <c r="J1401" s="18"/>
      <c r="K1401" s="18"/>
      <c r="L1401" s="46" t="str">
        <f t="shared" si="148"/>
        <v/>
      </c>
      <c r="M1401" s="20"/>
      <c r="N1401" s="31" t="str">
        <f t="shared" si="149"/>
        <v/>
      </c>
      <c r="O1401" s="20"/>
      <c r="P1401" s="20"/>
      <c r="Q1401" s="46" t="str">
        <f>IFERROR(MAX(IF(OR(O1401="",P1401=""),"",IF(AND(AND(MONTH(E1401)&gt;=7,MONTH(E1401)&lt;8),AND(MONTH(F1401)&gt;=7,MONTH(F1401)&lt;8)),(NETWORKDAYS(E1401,F1401,Lister!$D$7:$D$13)-O1401)*N1401/NETWORKDAYS(Lister!$D$19,Lister!$E$19,Lister!$D$7:$D$13),IF(AND(AND(MONTH(E1401)&gt;=7,MONTH(E1401)&lt;8),MONTH(F1401)&gt;7),(NETWORKDAYS(E1401,Lister!$E$19,Lister!$D$7:$D$13)-O1401)*N1401/NETWORKDAYS(Lister!$D$19,Lister!$E$19,Lister!$D$7:$D$13),IF(MONTH(E1401)&gt;7,0)))),0),"")</f>
        <v/>
      </c>
      <c r="R1401" s="46" t="str">
        <f>IFERROR(MAX(IF(OR(O1401="",P1401=""),"",IF(AND(AND(MONTH(E1401)&gt;=8,MONTH(E1401)&lt;9),AND(MONTH(F1401)&gt;=8,MONTH(F1401)&lt;9)),(NETWORKDAYS(E1401,F1401,Lister!$D$7:$D$13)-P1401)*N1401/NETWORKDAYS(Lister!$D$20,Lister!$E$20,Lister!$D$7:$D$13),IF(AND(MONTH(E1401)=7,MONTH(F1401)=8),(NETWORKDAYS(Lister!$D$20,F1401,Lister!$D$7:$D$13)-P1401)*N1401/NETWORKDAYS(Lister!$D$20,Lister!$E$20,Lister!$D$7:$D$13),IF(AND(MONTH(E1401)=7,MONTH(F1401)=7),0)))),0),"")</f>
        <v/>
      </c>
      <c r="S1401" s="31" t="str">
        <f t="shared" si="150"/>
        <v/>
      </c>
      <c r="T1401" s="31" t="str">
        <f t="shared" si="151"/>
        <v/>
      </c>
      <c r="U1401" s="51" t="str">
        <f t="shared" si="152"/>
        <v/>
      </c>
    </row>
    <row r="1402" spans="1:21" x14ac:dyDescent="0.25">
      <c r="A1402" s="13" t="str">
        <f t="shared" si="153"/>
        <v/>
      </c>
      <c r="B1402" s="55"/>
      <c r="C1402" s="22"/>
      <c r="D1402" s="23"/>
      <c r="E1402" s="16"/>
      <c r="F1402" s="16"/>
      <c r="G1402" s="72" t="str">
        <f>IF(OR(E1402="",F1402=""),"",NETWORKDAYS(E1402,F1402,Lister!$D$7:$D$13))</f>
        <v/>
      </c>
      <c r="H1402" s="19"/>
      <c r="I1402" s="32" t="str">
        <f t="shared" si="147"/>
        <v/>
      </c>
      <c r="J1402" s="18"/>
      <c r="K1402" s="18"/>
      <c r="L1402" s="46" t="str">
        <f t="shared" si="148"/>
        <v/>
      </c>
      <c r="M1402" s="20"/>
      <c r="N1402" s="31" t="str">
        <f t="shared" si="149"/>
        <v/>
      </c>
      <c r="O1402" s="20"/>
      <c r="P1402" s="20"/>
      <c r="Q1402" s="46" t="str">
        <f>IFERROR(MAX(IF(OR(O1402="",P1402=""),"",IF(AND(AND(MONTH(E1402)&gt;=7,MONTH(E1402)&lt;8),AND(MONTH(F1402)&gt;=7,MONTH(F1402)&lt;8)),(NETWORKDAYS(E1402,F1402,Lister!$D$7:$D$13)-O1402)*N1402/NETWORKDAYS(Lister!$D$19,Lister!$E$19,Lister!$D$7:$D$13),IF(AND(AND(MONTH(E1402)&gt;=7,MONTH(E1402)&lt;8),MONTH(F1402)&gt;7),(NETWORKDAYS(E1402,Lister!$E$19,Lister!$D$7:$D$13)-O1402)*N1402/NETWORKDAYS(Lister!$D$19,Lister!$E$19,Lister!$D$7:$D$13),IF(MONTH(E1402)&gt;7,0)))),0),"")</f>
        <v/>
      </c>
      <c r="R1402" s="46" t="str">
        <f>IFERROR(MAX(IF(OR(O1402="",P1402=""),"",IF(AND(AND(MONTH(E1402)&gt;=8,MONTH(E1402)&lt;9),AND(MONTH(F1402)&gt;=8,MONTH(F1402)&lt;9)),(NETWORKDAYS(E1402,F1402,Lister!$D$7:$D$13)-P1402)*N1402/NETWORKDAYS(Lister!$D$20,Lister!$E$20,Lister!$D$7:$D$13),IF(AND(MONTH(E1402)=7,MONTH(F1402)=8),(NETWORKDAYS(Lister!$D$20,F1402,Lister!$D$7:$D$13)-P1402)*N1402/NETWORKDAYS(Lister!$D$20,Lister!$E$20,Lister!$D$7:$D$13),IF(AND(MONTH(E1402)=7,MONTH(F1402)=7),0)))),0),"")</f>
        <v/>
      </c>
      <c r="S1402" s="31" t="str">
        <f t="shared" si="150"/>
        <v/>
      </c>
      <c r="T1402" s="31" t="str">
        <f t="shared" si="151"/>
        <v/>
      </c>
      <c r="U1402" s="51" t="str">
        <f t="shared" si="152"/>
        <v/>
      </c>
    </row>
    <row r="1403" spans="1:21" x14ac:dyDescent="0.25">
      <c r="A1403" s="13" t="str">
        <f t="shared" si="153"/>
        <v/>
      </c>
      <c r="B1403" s="55"/>
      <c r="C1403" s="22"/>
      <c r="D1403" s="23"/>
      <c r="E1403" s="16"/>
      <c r="F1403" s="16"/>
      <c r="G1403" s="72" t="str">
        <f>IF(OR(E1403="",F1403=""),"",NETWORKDAYS(E1403,F1403,Lister!$D$7:$D$13))</f>
        <v/>
      </c>
      <c r="H1403" s="19"/>
      <c r="I1403" s="32" t="str">
        <f t="shared" si="147"/>
        <v/>
      </c>
      <c r="J1403" s="18"/>
      <c r="K1403" s="18"/>
      <c r="L1403" s="46" t="str">
        <f t="shared" si="148"/>
        <v/>
      </c>
      <c r="M1403" s="20"/>
      <c r="N1403" s="31" t="str">
        <f t="shared" si="149"/>
        <v/>
      </c>
      <c r="O1403" s="20"/>
      <c r="P1403" s="20"/>
      <c r="Q1403" s="46" t="str">
        <f>IFERROR(MAX(IF(OR(O1403="",P1403=""),"",IF(AND(AND(MONTH(E1403)&gt;=7,MONTH(E1403)&lt;8),AND(MONTH(F1403)&gt;=7,MONTH(F1403)&lt;8)),(NETWORKDAYS(E1403,F1403,Lister!$D$7:$D$13)-O1403)*N1403/NETWORKDAYS(Lister!$D$19,Lister!$E$19,Lister!$D$7:$D$13),IF(AND(AND(MONTH(E1403)&gt;=7,MONTH(E1403)&lt;8),MONTH(F1403)&gt;7),(NETWORKDAYS(E1403,Lister!$E$19,Lister!$D$7:$D$13)-O1403)*N1403/NETWORKDAYS(Lister!$D$19,Lister!$E$19,Lister!$D$7:$D$13),IF(MONTH(E1403)&gt;7,0)))),0),"")</f>
        <v/>
      </c>
      <c r="R1403" s="46" t="str">
        <f>IFERROR(MAX(IF(OR(O1403="",P1403=""),"",IF(AND(AND(MONTH(E1403)&gt;=8,MONTH(E1403)&lt;9),AND(MONTH(F1403)&gt;=8,MONTH(F1403)&lt;9)),(NETWORKDAYS(E1403,F1403,Lister!$D$7:$D$13)-P1403)*N1403/NETWORKDAYS(Lister!$D$20,Lister!$E$20,Lister!$D$7:$D$13),IF(AND(MONTH(E1403)=7,MONTH(F1403)=8),(NETWORKDAYS(Lister!$D$20,F1403,Lister!$D$7:$D$13)-P1403)*N1403/NETWORKDAYS(Lister!$D$20,Lister!$E$20,Lister!$D$7:$D$13),IF(AND(MONTH(E1403)=7,MONTH(F1403)=7),0)))),0),"")</f>
        <v/>
      </c>
      <c r="S1403" s="31" t="str">
        <f t="shared" si="150"/>
        <v/>
      </c>
      <c r="T1403" s="31" t="str">
        <f t="shared" si="151"/>
        <v/>
      </c>
      <c r="U1403" s="51" t="str">
        <f t="shared" si="152"/>
        <v/>
      </c>
    </row>
    <row r="1404" spans="1:21" x14ac:dyDescent="0.25">
      <c r="A1404" s="13" t="str">
        <f t="shared" si="153"/>
        <v/>
      </c>
      <c r="B1404" s="55"/>
      <c r="C1404" s="22"/>
      <c r="D1404" s="23"/>
      <c r="E1404" s="16"/>
      <c r="F1404" s="16"/>
      <c r="G1404" s="72" t="str">
        <f>IF(OR(E1404="",F1404=""),"",NETWORKDAYS(E1404,F1404,Lister!$D$7:$D$13))</f>
        <v/>
      </c>
      <c r="H1404" s="19"/>
      <c r="I1404" s="32" t="str">
        <f t="shared" si="147"/>
        <v/>
      </c>
      <c r="J1404" s="18"/>
      <c r="K1404" s="18"/>
      <c r="L1404" s="46" t="str">
        <f t="shared" si="148"/>
        <v/>
      </c>
      <c r="M1404" s="20"/>
      <c r="N1404" s="31" t="str">
        <f t="shared" si="149"/>
        <v/>
      </c>
      <c r="O1404" s="20"/>
      <c r="P1404" s="20"/>
      <c r="Q1404" s="46" t="str">
        <f>IFERROR(MAX(IF(OR(O1404="",P1404=""),"",IF(AND(AND(MONTH(E1404)&gt;=7,MONTH(E1404)&lt;8),AND(MONTH(F1404)&gt;=7,MONTH(F1404)&lt;8)),(NETWORKDAYS(E1404,F1404,Lister!$D$7:$D$13)-O1404)*N1404/NETWORKDAYS(Lister!$D$19,Lister!$E$19,Lister!$D$7:$D$13),IF(AND(AND(MONTH(E1404)&gt;=7,MONTH(E1404)&lt;8),MONTH(F1404)&gt;7),(NETWORKDAYS(E1404,Lister!$E$19,Lister!$D$7:$D$13)-O1404)*N1404/NETWORKDAYS(Lister!$D$19,Lister!$E$19,Lister!$D$7:$D$13),IF(MONTH(E1404)&gt;7,0)))),0),"")</f>
        <v/>
      </c>
      <c r="R1404" s="46" t="str">
        <f>IFERROR(MAX(IF(OR(O1404="",P1404=""),"",IF(AND(AND(MONTH(E1404)&gt;=8,MONTH(E1404)&lt;9),AND(MONTH(F1404)&gt;=8,MONTH(F1404)&lt;9)),(NETWORKDAYS(E1404,F1404,Lister!$D$7:$D$13)-P1404)*N1404/NETWORKDAYS(Lister!$D$20,Lister!$E$20,Lister!$D$7:$D$13),IF(AND(MONTH(E1404)=7,MONTH(F1404)=8),(NETWORKDAYS(Lister!$D$20,F1404,Lister!$D$7:$D$13)-P1404)*N1404/NETWORKDAYS(Lister!$D$20,Lister!$E$20,Lister!$D$7:$D$13),IF(AND(MONTH(E1404)=7,MONTH(F1404)=7),0)))),0),"")</f>
        <v/>
      </c>
      <c r="S1404" s="31" t="str">
        <f t="shared" si="150"/>
        <v/>
      </c>
      <c r="T1404" s="31" t="str">
        <f t="shared" si="151"/>
        <v/>
      </c>
      <c r="U1404" s="51" t="str">
        <f t="shared" si="152"/>
        <v/>
      </c>
    </row>
    <row r="1405" spans="1:21" x14ac:dyDescent="0.25">
      <c r="A1405" s="13" t="str">
        <f t="shared" si="153"/>
        <v/>
      </c>
      <c r="B1405" s="55"/>
      <c r="C1405" s="22"/>
      <c r="D1405" s="23"/>
      <c r="E1405" s="16"/>
      <c r="F1405" s="16"/>
      <c r="G1405" s="72" t="str">
        <f>IF(OR(E1405="",F1405=""),"",NETWORKDAYS(E1405,F1405,Lister!$D$7:$D$13))</f>
        <v/>
      </c>
      <c r="H1405" s="19"/>
      <c r="I1405" s="32" t="str">
        <f t="shared" si="147"/>
        <v/>
      </c>
      <c r="J1405" s="18"/>
      <c r="K1405" s="18"/>
      <c r="L1405" s="46" t="str">
        <f t="shared" si="148"/>
        <v/>
      </c>
      <c r="M1405" s="20"/>
      <c r="N1405" s="31" t="str">
        <f t="shared" si="149"/>
        <v/>
      </c>
      <c r="O1405" s="20"/>
      <c r="P1405" s="20"/>
      <c r="Q1405" s="46" t="str">
        <f>IFERROR(MAX(IF(OR(O1405="",P1405=""),"",IF(AND(AND(MONTH(E1405)&gt;=7,MONTH(E1405)&lt;8),AND(MONTH(F1405)&gt;=7,MONTH(F1405)&lt;8)),(NETWORKDAYS(E1405,F1405,Lister!$D$7:$D$13)-O1405)*N1405/NETWORKDAYS(Lister!$D$19,Lister!$E$19,Lister!$D$7:$D$13),IF(AND(AND(MONTH(E1405)&gt;=7,MONTH(E1405)&lt;8),MONTH(F1405)&gt;7),(NETWORKDAYS(E1405,Lister!$E$19,Lister!$D$7:$D$13)-O1405)*N1405/NETWORKDAYS(Lister!$D$19,Lister!$E$19,Lister!$D$7:$D$13),IF(MONTH(E1405)&gt;7,0)))),0),"")</f>
        <v/>
      </c>
      <c r="R1405" s="46" t="str">
        <f>IFERROR(MAX(IF(OR(O1405="",P1405=""),"",IF(AND(AND(MONTH(E1405)&gt;=8,MONTH(E1405)&lt;9),AND(MONTH(F1405)&gt;=8,MONTH(F1405)&lt;9)),(NETWORKDAYS(E1405,F1405,Lister!$D$7:$D$13)-P1405)*N1405/NETWORKDAYS(Lister!$D$20,Lister!$E$20,Lister!$D$7:$D$13),IF(AND(MONTH(E1405)=7,MONTH(F1405)=8),(NETWORKDAYS(Lister!$D$20,F1405,Lister!$D$7:$D$13)-P1405)*N1405/NETWORKDAYS(Lister!$D$20,Lister!$E$20,Lister!$D$7:$D$13),IF(AND(MONTH(E1405)=7,MONTH(F1405)=7),0)))),0),"")</f>
        <v/>
      </c>
      <c r="S1405" s="31" t="str">
        <f t="shared" si="150"/>
        <v/>
      </c>
      <c r="T1405" s="31" t="str">
        <f t="shared" si="151"/>
        <v/>
      </c>
      <c r="U1405" s="51" t="str">
        <f t="shared" si="152"/>
        <v/>
      </c>
    </row>
    <row r="1406" spans="1:21" x14ac:dyDescent="0.25">
      <c r="A1406" s="13" t="str">
        <f t="shared" si="153"/>
        <v/>
      </c>
      <c r="B1406" s="55"/>
      <c r="C1406" s="22"/>
      <c r="D1406" s="23"/>
      <c r="E1406" s="16"/>
      <c r="F1406" s="16"/>
      <c r="G1406" s="72" t="str">
        <f>IF(OR(E1406="",F1406=""),"",NETWORKDAYS(E1406,F1406,Lister!$D$7:$D$13))</f>
        <v/>
      </c>
      <c r="H1406" s="19"/>
      <c r="I1406" s="32" t="str">
        <f t="shared" si="147"/>
        <v/>
      </c>
      <c r="J1406" s="18"/>
      <c r="K1406" s="18"/>
      <c r="L1406" s="46" t="str">
        <f t="shared" si="148"/>
        <v/>
      </c>
      <c r="M1406" s="20"/>
      <c r="N1406" s="31" t="str">
        <f t="shared" si="149"/>
        <v/>
      </c>
      <c r="O1406" s="20"/>
      <c r="P1406" s="20"/>
      <c r="Q1406" s="46" t="str">
        <f>IFERROR(MAX(IF(OR(O1406="",P1406=""),"",IF(AND(AND(MONTH(E1406)&gt;=7,MONTH(E1406)&lt;8),AND(MONTH(F1406)&gt;=7,MONTH(F1406)&lt;8)),(NETWORKDAYS(E1406,F1406,Lister!$D$7:$D$13)-O1406)*N1406/NETWORKDAYS(Lister!$D$19,Lister!$E$19,Lister!$D$7:$D$13),IF(AND(AND(MONTH(E1406)&gt;=7,MONTH(E1406)&lt;8),MONTH(F1406)&gt;7),(NETWORKDAYS(E1406,Lister!$E$19,Lister!$D$7:$D$13)-O1406)*N1406/NETWORKDAYS(Lister!$D$19,Lister!$E$19,Lister!$D$7:$D$13),IF(MONTH(E1406)&gt;7,0)))),0),"")</f>
        <v/>
      </c>
      <c r="R1406" s="46" t="str">
        <f>IFERROR(MAX(IF(OR(O1406="",P1406=""),"",IF(AND(AND(MONTH(E1406)&gt;=8,MONTH(E1406)&lt;9),AND(MONTH(F1406)&gt;=8,MONTH(F1406)&lt;9)),(NETWORKDAYS(E1406,F1406,Lister!$D$7:$D$13)-P1406)*N1406/NETWORKDAYS(Lister!$D$20,Lister!$E$20,Lister!$D$7:$D$13),IF(AND(MONTH(E1406)=7,MONTH(F1406)=8),(NETWORKDAYS(Lister!$D$20,F1406,Lister!$D$7:$D$13)-P1406)*N1406/NETWORKDAYS(Lister!$D$20,Lister!$E$20,Lister!$D$7:$D$13),IF(AND(MONTH(E1406)=7,MONTH(F1406)=7),0)))),0),"")</f>
        <v/>
      </c>
      <c r="S1406" s="31" t="str">
        <f t="shared" si="150"/>
        <v/>
      </c>
      <c r="T1406" s="31" t="str">
        <f t="shared" si="151"/>
        <v/>
      </c>
      <c r="U1406" s="51" t="str">
        <f t="shared" si="152"/>
        <v/>
      </c>
    </row>
    <row r="1407" spans="1:21" x14ac:dyDescent="0.25">
      <c r="A1407" s="13" t="str">
        <f t="shared" si="153"/>
        <v/>
      </c>
      <c r="B1407" s="55"/>
      <c r="C1407" s="22"/>
      <c r="D1407" s="23"/>
      <c r="E1407" s="16"/>
      <c r="F1407" s="16"/>
      <c r="G1407" s="72" t="str">
        <f>IF(OR(E1407="",F1407=""),"",NETWORKDAYS(E1407,F1407,Lister!$D$7:$D$13))</f>
        <v/>
      </c>
      <c r="H1407" s="19"/>
      <c r="I1407" s="32" t="str">
        <f t="shared" si="147"/>
        <v/>
      </c>
      <c r="J1407" s="18"/>
      <c r="K1407" s="18"/>
      <c r="L1407" s="46" t="str">
        <f t="shared" si="148"/>
        <v/>
      </c>
      <c r="M1407" s="20"/>
      <c r="N1407" s="31" t="str">
        <f t="shared" si="149"/>
        <v/>
      </c>
      <c r="O1407" s="20"/>
      <c r="P1407" s="20"/>
      <c r="Q1407" s="46" t="str">
        <f>IFERROR(MAX(IF(OR(O1407="",P1407=""),"",IF(AND(AND(MONTH(E1407)&gt;=7,MONTH(E1407)&lt;8),AND(MONTH(F1407)&gt;=7,MONTH(F1407)&lt;8)),(NETWORKDAYS(E1407,F1407,Lister!$D$7:$D$13)-O1407)*N1407/NETWORKDAYS(Lister!$D$19,Lister!$E$19,Lister!$D$7:$D$13),IF(AND(AND(MONTH(E1407)&gt;=7,MONTH(E1407)&lt;8),MONTH(F1407)&gt;7),(NETWORKDAYS(E1407,Lister!$E$19,Lister!$D$7:$D$13)-O1407)*N1407/NETWORKDAYS(Lister!$D$19,Lister!$E$19,Lister!$D$7:$D$13),IF(MONTH(E1407)&gt;7,0)))),0),"")</f>
        <v/>
      </c>
      <c r="R1407" s="46" t="str">
        <f>IFERROR(MAX(IF(OR(O1407="",P1407=""),"",IF(AND(AND(MONTH(E1407)&gt;=8,MONTH(E1407)&lt;9),AND(MONTH(F1407)&gt;=8,MONTH(F1407)&lt;9)),(NETWORKDAYS(E1407,F1407,Lister!$D$7:$D$13)-P1407)*N1407/NETWORKDAYS(Lister!$D$20,Lister!$E$20,Lister!$D$7:$D$13),IF(AND(MONTH(E1407)=7,MONTH(F1407)=8),(NETWORKDAYS(Lister!$D$20,F1407,Lister!$D$7:$D$13)-P1407)*N1407/NETWORKDAYS(Lister!$D$20,Lister!$E$20,Lister!$D$7:$D$13),IF(AND(MONTH(E1407)=7,MONTH(F1407)=7),0)))),0),"")</f>
        <v/>
      </c>
      <c r="S1407" s="31" t="str">
        <f t="shared" si="150"/>
        <v/>
      </c>
      <c r="T1407" s="31" t="str">
        <f t="shared" si="151"/>
        <v/>
      </c>
      <c r="U1407" s="51" t="str">
        <f t="shared" si="152"/>
        <v/>
      </c>
    </row>
    <row r="1408" spans="1:21" x14ac:dyDescent="0.25">
      <c r="A1408" s="13" t="str">
        <f t="shared" si="153"/>
        <v/>
      </c>
      <c r="B1408" s="55"/>
      <c r="C1408" s="22"/>
      <c r="D1408" s="23"/>
      <c r="E1408" s="16"/>
      <c r="F1408" s="16"/>
      <c r="G1408" s="72" t="str">
        <f>IF(OR(E1408="",F1408=""),"",NETWORKDAYS(E1408,F1408,Lister!$D$7:$D$13))</f>
        <v/>
      </c>
      <c r="H1408" s="19"/>
      <c r="I1408" s="32" t="str">
        <f t="shared" si="147"/>
        <v/>
      </c>
      <c r="J1408" s="18"/>
      <c r="K1408" s="18"/>
      <c r="L1408" s="46" t="str">
        <f t="shared" si="148"/>
        <v/>
      </c>
      <c r="M1408" s="20"/>
      <c r="N1408" s="31" t="str">
        <f t="shared" si="149"/>
        <v/>
      </c>
      <c r="O1408" s="20"/>
      <c r="P1408" s="20"/>
      <c r="Q1408" s="46" t="str">
        <f>IFERROR(MAX(IF(OR(O1408="",P1408=""),"",IF(AND(AND(MONTH(E1408)&gt;=7,MONTH(E1408)&lt;8),AND(MONTH(F1408)&gt;=7,MONTH(F1408)&lt;8)),(NETWORKDAYS(E1408,F1408,Lister!$D$7:$D$13)-O1408)*N1408/NETWORKDAYS(Lister!$D$19,Lister!$E$19,Lister!$D$7:$D$13),IF(AND(AND(MONTH(E1408)&gt;=7,MONTH(E1408)&lt;8),MONTH(F1408)&gt;7),(NETWORKDAYS(E1408,Lister!$E$19,Lister!$D$7:$D$13)-O1408)*N1408/NETWORKDAYS(Lister!$D$19,Lister!$E$19,Lister!$D$7:$D$13),IF(MONTH(E1408)&gt;7,0)))),0),"")</f>
        <v/>
      </c>
      <c r="R1408" s="46" t="str">
        <f>IFERROR(MAX(IF(OR(O1408="",P1408=""),"",IF(AND(AND(MONTH(E1408)&gt;=8,MONTH(E1408)&lt;9),AND(MONTH(F1408)&gt;=8,MONTH(F1408)&lt;9)),(NETWORKDAYS(E1408,F1408,Lister!$D$7:$D$13)-P1408)*N1408/NETWORKDAYS(Lister!$D$20,Lister!$E$20,Lister!$D$7:$D$13),IF(AND(MONTH(E1408)=7,MONTH(F1408)=8),(NETWORKDAYS(Lister!$D$20,F1408,Lister!$D$7:$D$13)-P1408)*N1408/NETWORKDAYS(Lister!$D$20,Lister!$E$20,Lister!$D$7:$D$13),IF(AND(MONTH(E1408)=7,MONTH(F1408)=7),0)))),0),"")</f>
        <v/>
      </c>
      <c r="S1408" s="31" t="str">
        <f t="shared" si="150"/>
        <v/>
      </c>
      <c r="T1408" s="31" t="str">
        <f t="shared" si="151"/>
        <v/>
      </c>
      <c r="U1408" s="51" t="str">
        <f t="shared" si="152"/>
        <v/>
      </c>
    </row>
    <row r="1409" spans="1:21" x14ac:dyDescent="0.25">
      <c r="A1409" s="13" t="str">
        <f t="shared" si="153"/>
        <v/>
      </c>
      <c r="B1409" s="55"/>
      <c r="C1409" s="22"/>
      <c r="D1409" s="23"/>
      <c r="E1409" s="16"/>
      <c r="F1409" s="16"/>
      <c r="G1409" s="72" t="str">
        <f>IF(OR(E1409="",F1409=""),"",NETWORKDAYS(E1409,F1409,Lister!$D$7:$D$13))</f>
        <v/>
      </c>
      <c r="H1409" s="19"/>
      <c r="I1409" s="32" t="str">
        <f t="shared" si="147"/>
        <v/>
      </c>
      <c r="J1409" s="18"/>
      <c r="K1409" s="18"/>
      <c r="L1409" s="46" t="str">
        <f t="shared" si="148"/>
        <v/>
      </c>
      <c r="M1409" s="20"/>
      <c r="N1409" s="31" t="str">
        <f t="shared" si="149"/>
        <v/>
      </c>
      <c r="O1409" s="20"/>
      <c r="P1409" s="20"/>
      <c r="Q1409" s="46" t="str">
        <f>IFERROR(MAX(IF(OR(O1409="",P1409=""),"",IF(AND(AND(MONTH(E1409)&gt;=7,MONTH(E1409)&lt;8),AND(MONTH(F1409)&gt;=7,MONTH(F1409)&lt;8)),(NETWORKDAYS(E1409,F1409,Lister!$D$7:$D$13)-O1409)*N1409/NETWORKDAYS(Lister!$D$19,Lister!$E$19,Lister!$D$7:$D$13),IF(AND(AND(MONTH(E1409)&gt;=7,MONTH(E1409)&lt;8),MONTH(F1409)&gt;7),(NETWORKDAYS(E1409,Lister!$E$19,Lister!$D$7:$D$13)-O1409)*N1409/NETWORKDAYS(Lister!$D$19,Lister!$E$19,Lister!$D$7:$D$13),IF(MONTH(E1409)&gt;7,0)))),0),"")</f>
        <v/>
      </c>
      <c r="R1409" s="46" t="str">
        <f>IFERROR(MAX(IF(OR(O1409="",P1409=""),"",IF(AND(AND(MONTH(E1409)&gt;=8,MONTH(E1409)&lt;9),AND(MONTH(F1409)&gt;=8,MONTH(F1409)&lt;9)),(NETWORKDAYS(E1409,F1409,Lister!$D$7:$D$13)-P1409)*N1409/NETWORKDAYS(Lister!$D$20,Lister!$E$20,Lister!$D$7:$D$13),IF(AND(MONTH(E1409)=7,MONTH(F1409)=8),(NETWORKDAYS(Lister!$D$20,F1409,Lister!$D$7:$D$13)-P1409)*N1409/NETWORKDAYS(Lister!$D$20,Lister!$E$20,Lister!$D$7:$D$13),IF(AND(MONTH(E1409)=7,MONTH(F1409)=7),0)))),0),"")</f>
        <v/>
      </c>
      <c r="S1409" s="31" t="str">
        <f t="shared" si="150"/>
        <v/>
      </c>
      <c r="T1409" s="31" t="str">
        <f t="shared" si="151"/>
        <v/>
      </c>
      <c r="U1409" s="51" t="str">
        <f t="shared" si="152"/>
        <v/>
      </c>
    </row>
    <row r="1410" spans="1:21" x14ac:dyDescent="0.25">
      <c r="A1410" s="13" t="str">
        <f t="shared" si="153"/>
        <v/>
      </c>
      <c r="B1410" s="55"/>
      <c r="C1410" s="22"/>
      <c r="D1410" s="23"/>
      <c r="E1410" s="16"/>
      <c r="F1410" s="16"/>
      <c r="G1410" s="72" t="str">
        <f>IF(OR(E1410="",F1410=""),"",NETWORKDAYS(E1410,F1410,Lister!$D$7:$D$13))</f>
        <v/>
      </c>
      <c r="H1410" s="19"/>
      <c r="I1410" s="32" t="str">
        <f t="shared" si="147"/>
        <v/>
      </c>
      <c r="J1410" s="18"/>
      <c r="K1410" s="18"/>
      <c r="L1410" s="46" t="str">
        <f t="shared" si="148"/>
        <v/>
      </c>
      <c r="M1410" s="20"/>
      <c r="N1410" s="31" t="str">
        <f t="shared" si="149"/>
        <v/>
      </c>
      <c r="O1410" s="20"/>
      <c r="P1410" s="20"/>
      <c r="Q1410" s="46" t="str">
        <f>IFERROR(MAX(IF(OR(O1410="",P1410=""),"",IF(AND(AND(MONTH(E1410)&gt;=7,MONTH(E1410)&lt;8),AND(MONTH(F1410)&gt;=7,MONTH(F1410)&lt;8)),(NETWORKDAYS(E1410,F1410,Lister!$D$7:$D$13)-O1410)*N1410/NETWORKDAYS(Lister!$D$19,Lister!$E$19,Lister!$D$7:$D$13),IF(AND(AND(MONTH(E1410)&gt;=7,MONTH(E1410)&lt;8),MONTH(F1410)&gt;7),(NETWORKDAYS(E1410,Lister!$E$19,Lister!$D$7:$D$13)-O1410)*N1410/NETWORKDAYS(Lister!$D$19,Lister!$E$19,Lister!$D$7:$D$13),IF(MONTH(E1410)&gt;7,0)))),0),"")</f>
        <v/>
      </c>
      <c r="R1410" s="46" t="str">
        <f>IFERROR(MAX(IF(OR(O1410="",P1410=""),"",IF(AND(AND(MONTH(E1410)&gt;=8,MONTH(E1410)&lt;9),AND(MONTH(F1410)&gt;=8,MONTH(F1410)&lt;9)),(NETWORKDAYS(E1410,F1410,Lister!$D$7:$D$13)-P1410)*N1410/NETWORKDAYS(Lister!$D$20,Lister!$E$20,Lister!$D$7:$D$13),IF(AND(MONTH(E1410)=7,MONTH(F1410)=8),(NETWORKDAYS(Lister!$D$20,F1410,Lister!$D$7:$D$13)-P1410)*N1410/NETWORKDAYS(Lister!$D$20,Lister!$E$20,Lister!$D$7:$D$13),IF(AND(MONTH(E1410)=7,MONTH(F1410)=7),0)))),0),"")</f>
        <v/>
      </c>
      <c r="S1410" s="31" t="str">
        <f t="shared" si="150"/>
        <v/>
      </c>
      <c r="T1410" s="31" t="str">
        <f t="shared" si="151"/>
        <v/>
      </c>
      <c r="U1410" s="51" t="str">
        <f t="shared" si="152"/>
        <v/>
      </c>
    </row>
    <row r="1411" spans="1:21" x14ac:dyDescent="0.25">
      <c r="A1411" s="13" t="str">
        <f t="shared" si="153"/>
        <v/>
      </c>
      <c r="B1411" s="55"/>
      <c r="C1411" s="22"/>
      <c r="D1411" s="23"/>
      <c r="E1411" s="16"/>
      <c r="F1411" s="16"/>
      <c r="G1411" s="72" t="str">
        <f>IF(OR(E1411="",F1411=""),"",NETWORKDAYS(E1411,F1411,Lister!$D$7:$D$13))</f>
        <v/>
      </c>
      <c r="H1411" s="19"/>
      <c r="I1411" s="32" t="str">
        <f t="shared" si="147"/>
        <v/>
      </c>
      <c r="J1411" s="18"/>
      <c r="K1411" s="18"/>
      <c r="L1411" s="46" t="str">
        <f t="shared" si="148"/>
        <v/>
      </c>
      <c r="M1411" s="20"/>
      <c r="N1411" s="31" t="str">
        <f t="shared" si="149"/>
        <v/>
      </c>
      <c r="O1411" s="20"/>
      <c r="P1411" s="20"/>
      <c r="Q1411" s="46" t="str">
        <f>IFERROR(MAX(IF(OR(O1411="",P1411=""),"",IF(AND(AND(MONTH(E1411)&gt;=7,MONTH(E1411)&lt;8),AND(MONTH(F1411)&gt;=7,MONTH(F1411)&lt;8)),(NETWORKDAYS(E1411,F1411,Lister!$D$7:$D$13)-O1411)*N1411/NETWORKDAYS(Lister!$D$19,Lister!$E$19,Lister!$D$7:$D$13),IF(AND(AND(MONTH(E1411)&gt;=7,MONTH(E1411)&lt;8),MONTH(F1411)&gt;7),(NETWORKDAYS(E1411,Lister!$E$19,Lister!$D$7:$D$13)-O1411)*N1411/NETWORKDAYS(Lister!$D$19,Lister!$E$19,Lister!$D$7:$D$13),IF(MONTH(E1411)&gt;7,0)))),0),"")</f>
        <v/>
      </c>
      <c r="R1411" s="46" t="str">
        <f>IFERROR(MAX(IF(OR(O1411="",P1411=""),"",IF(AND(AND(MONTH(E1411)&gt;=8,MONTH(E1411)&lt;9),AND(MONTH(F1411)&gt;=8,MONTH(F1411)&lt;9)),(NETWORKDAYS(E1411,F1411,Lister!$D$7:$D$13)-P1411)*N1411/NETWORKDAYS(Lister!$D$20,Lister!$E$20,Lister!$D$7:$D$13),IF(AND(MONTH(E1411)=7,MONTH(F1411)=8),(NETWORKDAYS(Lister!$D$20,F1411,Lister!$D$7:$D$13)-P1411)*N1411/NETWORKDAYS(Lister!$D$20,Lister!$E$20,Lister!$D$7:$D$13),IF(AND(MONTH(E1411)=7,MONTH(F1411)=7),0)))),0),"")</f>
        <v/>
      </c>
      <c r="S1411" s="31" t="str">
        <f t="shared" si="150"/>
        <v/>
      </c>
      <c r="T1411" s="31" t="str">
        <f t="shared" si="151"/>
        <v/>
      </c>
      <c r="U1411" s="51" t="str">
        <f t="shared" si="152"/>
        <v/>
      </c>
    </row>
    <row r="1412" spans="1:21" x14ac:dyDescent="0.25">
      <c r="A1412" s="13" t="str">
        <f t="shared" si="153"/>
        <v/>
      </c>
      <c r="B1412" s="55"/>
      <c r="C1412" s="22"/>
      <c r="D1412" s="23"/>
      <c r="E1412" s="16"/>
      <c r="F1412" s="16"/>
      <c r="G1412" s="72" t="str">
        <f>IF(OR(E1412="",F1412=""),"",NETWORKDAYS(E1412,F1412,Lister!$D$7:$D$13))</f>
        <v/>
      </c>
      <c r="H1412" s="19"/>
      <c r="I1412" s="32" t="str">
        <f t="shared" si="147"/>
        <v/>
      </c>
      <c r="J1412" s="18"/>
      <c r="K1412" s="18"/>
      <c r="L1412" s="46" t="str">
        <f t="shared" si="148"/>
        <v/>
      </c>
      <c r="M1412" s="20"/>
      <c r="N1412" s="31" t="str">
        <f t="shared" si="149"/>
        <v/>
      </c>
      <c r="O1412" s="20"/>
      <c r="P1412" s="20"/>
      <c r="Q1412" s="46" t="str">
        <f>IFERROR(MAX(IF(OR(O1412="",P1412=""),"",IF(AND(AND(MONTH(E1412)&gt;=7,MONTH(E1412)&lt;8),AND(MONTH(F1412)&gt;=7,MONTH(F1412)&lt;8)),(NETWORKDAYS(E1412,F1412,Lister!$D$7:$D$13)-O1412)*N1412/NETWORKDAYS(Lister!$D$19,Lister!$E$19,Lister!$D$7:$D$13),IF(AND(AND(MONTH(E1412)&gt;=7,MONTH(E1412)&lt;8),MONTH(F1412)&gt;7),(NETWORKDAYS(E1412,Lister!$E$19,Lister!$D$7:$D$13)-O1412)*N1412/NETWORKDAYS(Lister!$D$19,Lister!$E$19,Lister!$D$7:$D$13),IF(MONTH(E1412)&gt;7,0)))),0),"")</f>
        <v/>
      </c>
      <c r="R1412" s="46" t="str">
        <f>IFERROR(MAX(IF(OR(O1412="",P1412=""),"",IF(AND(AND(MONTH(E1412)&gt;=8,MONTH(E1412)&lt;9),AND(MONTH(F1412)&gt;=8,MONTH(F1412)&lt;9)),(NETWORKDAYS(E1412,F1412,Lister!$D$7:$D$13)-P1412)*N1412/NETWORKDAYS(Lister!$D$20,Lister!$E$20,Lister!$D$7:$D$13),IF(AND(MONTH(E1412)=7,MONTH(F1412)=8),(NETWORKDAYS(Lister!$D$20,F1412,Lister!$D$7:$D$13)-P1412)*N1412/NETWORKDAYS(Lister!$D$20,Lister!$E$20,Lister!$D$7:$D$13),IF(AND(MONTH(E1412)=7,MONTH(F1412)=7),0)))),0),"")</f>
        <v/>
      </c>
      <c r="S1412" s="31" t="str">
        <f t="shared" si="150"/>
        <v/>
      </c>
      <c r="T1412" s="31" t="str">
        <f t="shared" si="151"/>
        <v/>
      </c>
      <c r="U1412" s="51" t="str">
        <f t="shared" si="152"/>
        <v/>
      </c>
    </row>
    <row r="1413" spans="1:21" x14ac:dyDescent="0.25">
      <c r="A1413" s="13" t="str">
        <f t="shared" si="153"/>
        <v/>
      </c>
      <c r="B1413" s="55"/>
      <c r="C1413" s="22"/>
      <c r="D1413" s="23"/>
      <c r="E1413" s="16"/>
      <c r="F1413" s="16"/>
      <c r="G1413" s="72" t="str">
        <f>IF(OR(E1413="",F1413=""),"",NETWORKDAYS(E1413,F1413,Lister!$D$7:$D$13))</f>
        <v/>
      </c>
      <c r="H1413" s="19"/>
      <c r="I1413" s="32" t="str">
        <f t="shared" si="147"/>
        <v/>
      </c>
      <c r="J1413" s="18"/>
      <c r="K1413" s="18"/>
      <c r="L1413" s="46" t="str">
        <f t="shared" si="148"/>
        <v/>
      </c>
      <c r="M1413" s="20"/>
      <c r="N1413" s="31" t="str">
        <f t="shared" si="149"/>
        <v/>
      </c>
      <c r="O1413" s="20"/>
      <c r="P1413" s="20"/>
      <c r="Q1413" s="46" t="str">
        <f>IFERROR(MAX(IF(OR(O1413="",P1413=""),"",IF(AND(AND(MONTH(E1413)&gt;=7,MONTH(E1413)&lt;8),AND(MONTH(F1413)&gt;=7,MONTH(F1413)&lt;8)),(NETWORKDAYS(E1413,F1413,Lister!$D$7:$D$13)-O1413)*N1413/NETWORKDAYS(Lister!$D$19,Lister!$E$19,Lister!$D$7:$D$13),IF(AND(AND(MONTH(E1413)&gt;=7,MONTH(E1413)&lt;8),MONTH(F1413)&gt;7),(NETWORKDAYS(E1413,Lister!$E$19,Lister!$D$7:$D$13)-O1413)*N1413/NETWORKDAYS(Lister!$D$19,Lister!$E$19,Lister!$D$7:$D$13),IF(MONTH(E1413)&gt;7,0)))),0),"")</f>
        <v/>
      </c>
      <c r="R1413" s="46" t="str">
        <f>IFERROR(MAX(IF(OR(O1413="",P1413=""),"",IF(AND(AND(MONTH(E1413)&gt;=8,MONTH(E1413)&lt;9),AND(MONTH(F1413)&gt;=8,MONTH(F1413)&lt;9)),(NETWORKDAYS(E1413,F1413,Lister!$D$7:$D$13)-P1413)*N1413/NETWORKDAYS(Lister!$D$20,Lister!$E$20,Lister!$D$7:$D$13),IF(AND(MONTH(E1413)=7,MONTH(F1413)=8),(NETWORKDAYS(Lister!$D$20,F1413,Lister!$D$7:$D$13)-P1413)*N1413/NETWORKDAYS(Lister!$D$20,Lister!$E$20,Lister!$D$7:$D$13),IF(AND(MONTH(E1413)=7,MONTH(F1413)=7),0)))),0),"")</f>
        <v/>
      </c>
      <c r="S1413" s="31" t="str">
        <f t="shared" si="150"/>
        <v/>
      </c>
      <c r="T1413" s="31" t="str">
        <f t="shared" si="151"/>
        <v/>
      </c>
      <c r="U1413" s="51" t="str">
        <f t="shared" si="152"/>
        <v/>
      </c>
    </row>
    <row r="1414" spans="1:21" x14ac:dyDescent="0.25">
      <c r="A1414" s="13" t="str">
        <f t="shared" si="153"/>
        <v/>
      </c>
      <c r="B1414" s="55"/>
      <c r="C1414" s="22"/>
      <c r="D1414" s="23"/>
      <c r="E1414" s="16"/>
      <c r="F1414" s="16"/>
      <c r="G1414" s="72" t="str">
        <f>IF(OR(E1414="",F1414=""),"",NETWORKDAYS(E1414,F1414,Lister!$D$7:$D$13))</f>
        <v/>
      </c>
      <c r="H1414" s="19"/>
      <c r="I1414" s="32" t="str">
        <f t="shared" si="147"/>
        <v/>
      </c>
      <c r="J1414" s="18"/>
      <c r="K1414" s="18"/>
      <c r="L1414" s="46" t="str">
        <f t="shared" si="148"/>
        <v/>
      </c>
      <c r="M1414" s="20"/>
      <c r="N1414" s="31" t="str">
        <f t="shared" si="149"/>
        <v/>
      </c>
      <c r="O1414" s="20"/>
      <c r="P1414" s="20"/>
      <c r="Q1414" s="46" t="str">
        <f>IFERROR(MAX(IF(OR(O1414="",P1414=""),"",IF(AND(AND(MONTH(E1414)&gt;=7,MONTH(E1414)&lt;8),AND(MONTH(F1414)&gt;=7,MONTH(F1414)&lt;8)),(NETWORKDAYS(E1414,F1414,Lister!$D$7:$D$13)-O1414)*N1414/NETWORKDAYS(Lister!$D$19,Lister!$E$19,Lister!$D$7:$D$13),IF(AND(AND(MONTH(E1414)&gt;=7,MONTH(E1414)&lt;8),MONTH(F1414)&gt;7),(NETWORKDAYS(E1414,Lister!$E$19,Lister!$D$7:$D$13)-O1414)*N1414/NETWORKDAYS(Lister!$D$19,Lister!$E$19,Lister!$D$7:$D$13),IF(MONTH(E1414)&gt;7,0)))),0),"")</f>
        <v/>
      </c>
      <c r="R1414" s="46" t="str">
        <f>IFERROR(MAX(IF(OR(O1414="",P1414=""),"",IF(AND(AND(MONTH(E1414)&gt;=8,MONTH(E1414)&lt;9),AND(MONTH(F1414)&gt;=8,MONTH(F1414)&lt;9)),(NETWORKDAYS(E1414,F1414,Lister!$D$7:$D$13)-P1414)*N1414/NETWORKDAYS(Lister!$D$20,Lister!$E$20,Lister!$D$7:$D$13),IF(AND(MONTH(E1414)=7,MONTH(F1414)=8),(NETWORKDAYS(Lister!$D$20,F1414,Lister!$D$7:$D$13)-P1414)*N1414/NETWORKDAYS(Lister!$D$20,Lister!$E$20,Lister!$D$7:$D$13),IF(AND(MONTH(E1414)=7,MONTH(F1414)=7),0)))),0),"")</f>
        <v/>
      </c>
      <c r="S1414" s="31" t="str">
        <f t="shared" si="150"/>
        <v/>
      </c>
      <c r="T1414" s="31" t="str">
        <f t="shared" si="151"/>
        <v/>
      </c>
      <c r="U1414" s="51" t="str">
        <f t="shared" si="152"/>
        <v/>
      </c>
    </row>
    <row r="1415" spans="1:21" x14ac:dyDescent="0.25">
      <c r="A1415" s="13" t="str">
        <f t="shared" si="153"/>
        <v/>
      </c>
      <c r="B1415" s="55"/>
      <c r="C1415" s="22"/>
      <c r="D1415" s="23"/>
      <c r="E1415" s="16"/>
      <c r="F1415" s="16"/>
      <c r="G1415" s="72" t="str">
        <f>IF(OR(E1415="",F1415=""),"",NETWORKDAYS(E1415,F1415,Lister!$D$7:$D$13))</f>
        <v/>
      </c>
      <c r="H1415" s="19"/>
      <c r="I1415" s="32" t="str">
        <f t="shared" si="147"/>
        <v/>
      </c>
      <c r="J1415" s="18"/>
      <c r="K1415" s="18"/>
      <c r="L1415" s="46" t="str">
        <f t="shared" si="148"/>
        <v/>
      </c>
      <c r="M1415" s="20"/>
      <c r="N1415" s="31" t="str">
        <f t="shared" si="149"/>
        <v/>
      </c>
      <c r="O1415" s="20"/>
      <c r="P1415" s="20"/>
      <c r="Q1415" s="46" t="str">
        <f>IFERROR(MAX(IF(OR(O1415="",P1415=""),"",IF(AND(AND(MONTH(E1415)&gt;=7,MONTH(E1415)&lt;8),AND(MONTH(F1415)&gt;=7,MONTH(F1415)&lt;8)),(NETWORKDAYS(E1415,F1415,Lister!$D$7:$D$13)-O1415)*N1415/NETWORKDAYS(Lister!$D$19,Lister!$E$19,Lister!$D$7:$D$13),IF(AND(AND(MONTH(E1415)&gt;=7,MONTH(E1415)&lt;8),MONTH(F1415)&gt;7),(NETWORKDAYS(E1415,Lister!$E$19,Lister!$D$7:$D$13)-O1415)*N1415/NETWORKDAYS(Lister!$D$19,Lister!$E$19,Lister!$D$7:$D$13),IF(MONTH(E1415)&gt;7,0)))),0),"")</f>
        <v/>
      </c>
      <c r="R1415" s="46" t="str">
        <f>IFERROR(MAX(IF(OR(O1415="",P1415=""),"",IF(AND(AND(MONTH(E1415)&gt;=8,MONTH(E1415)&lt;9),AND(MONTH(F1415)&gt;=8,MONTH(F1415)&lt;9)),(NETWORKDAYS(E1415,F1415,Lister!$D$7:$D$13)-P1415)*N1415/NETWORKDAYS(Lister!$D$20,Lister!$E$20,Lister!$D$7:$D$13),IF(AND(MONTH(E1415)=7,MONTH(F1415)=8),(NETWORKDAYS(Lister!$D$20,F1415,Lister!$D$7:$D$13)-P1415)*N1415/NETWORKDAYS(Lister!$D$20,Lister!$E$20,Lister!$D$7:$D$13),IF(AND(MONTH(E1415)=7,MONTH(F1415)=7),0)))),0),"")</f>
        <v/>
      </c>
      <c r="S1415" s="31" t="str">
        <f t="shared" si="150"/>
        <v/>
      </c>
      <c r="T1415" s="31" t="str">
        <f t="shared" si="151"/>
        <v/>
      </c>
      <c r="U1415" s="51" t="str">
        <f t="shared" si="152"/>
        <v/>
      </c>
    </row>
    <row r="1416" spans="1:21" x14ac:dyDescent="0.25">
      <c r="A1416" s="13" t="str">
        <f t="shared" si="153"/>
        <v/>
      </c>
      <c r="B1416" s="55"/>
      <c r="C1416" s="22"/>
      <c r="D1416" s="23"/>
      <c r="E1416" s="16"/>
      <c r="F1416" s="16"/>
      <c r="G1416" s="72" t="str">
        <f>IF(OR(E1416="",F1416=""),"",NETWORKDAYS(E1416,F1416,Lister!$D$7:$D$13))</f>
        <v/>
      </c>
      <c r="H1416" s="19"/>
      <c r="I1416" s="32" t="str">
        <f t="shared" si="147"/>
        <v/>
      </c>
      <c r="J1416" s="18"/>
      <c r="K1416" s="18"/>
      <c r="L1416" s="46" t="str">
        <f t="shared" si="148"/>
        <v/>
      </c>
      <c r="M1416" s="20"/>
      <c r="N1416" s="31" t="str">
        <f t="shared" si="149"/>
        <v/>
      </c>
      <c r="O1416" s="20"/>
      <c r="P1416" s="20"/>
      <c r="Q1416" s="46" t="str">
        <f>IFERROR(MAX(IF(OR(O1416="",P1416=""),"",IF(AND(AND(MONTH(E1416)&gt;=7,MONTH(E1416)&lt;8),AND(MONTH(F1416)&gt;=7,MONTH(F1416)&lt;8)),(NETWORKDAYS(E1416,F1416,Lister!$D$7:$D$13)-O1416)*N1416/NETWORKDAYS(Lister!$D$19,Lister!$E$19,Lister!$D$7:$D$13),IF(AND(AND(MONTH(E1416)&gt;=7,MONTH(E1416)&lt;8),MONTH(F1416)&gt;7),(NETWORKDAYS(E1416,Lister!$E$19,Lister!$D$7:$D$13)-O1416)*N1416/NETWORKDAYS(Lister!$D$19,Lister!$E$19,Lister!$D$7:$D$13),IF(MONTH(E1416)&gt;7,0)))),0),"")</f>
        <v/>
      </c>
      <c r="R1416" s="46" t="str">
        <f>IFERROR(MAX(IF(OR(O1416="",P1416=""),"",IF(AND(AND(MONTH(E1416)&gt;=8,MONTH(E1416)&lt;9),AND(MONTH(F1416)&gt;=8,MONTH(F1416)&lt;9)),(NETWORKDAYS(E1416,F1416,Lister!$D$7:$D$13)-P1416)*N1416/NETWORKDAYS(Lister!$D$20,Lister!$E$20,Lister!$D$7:$D$13),IF(AND(MONTH(E1416)=7,MONTH(F1416)=8),(NETWORKDAYS(Lister!$D$20,F1416,Lister!$D$7:$D$13)-P1416)*N1416/NETWORKDAYS(Lister!$D$20,Lister!$E$20,Lister!$D$7:$D$13),IF(AND(MONTH(E1416)=7,MONTH(F1416)=7),0)))),0),"")</f>
        <v/>
      </c>
      <c r="S1416" s="31" t="str">
        <f t="shared" si="150"/>
        <v/>
      </c>
      <c r="T1416" s="31" t="str">
        <f t="shared" si="151"/>
        <v/>
      </c>
      <c r="U1416" s="51" t="str">
        <f t="shared" si="152"/>
        <v/>
      </c>
    </row>
    <row r="1417" spans="1:21" x14ac:dyDescent="0.25">
      <c r="A1417" s="13" t="str">
        <f t="shared" si="153"/>
        <v/>
      </c>
      <c r="B1417" s="55"/>
      <c r="C1417" s="22"/>
      <c r="D1417" s="23"/>
      <c r="E1417" s="16"/>
      <c r="F1417" s="16"/>
      <c r="G1417" s="72" t="str">
        <f>IF(OR(E1417="",F1417=""),"",NETWORKDAYS(E1417,F1417,Lister!$D$7:$D$13))</f>
        <v/>
      </c>
      <c r="H1417" s="19"/>
      <c r="I1417" s="32" t="str">
        <f t="shared" si="147"/>
        <v/>
      </c>
      <c r="J1417" s="18"/>
      <c r="K1417" s="18"/>
      <c r="L1417" s="46" t="str">
        <f t="shared" si="148"/>
        <v/>
      </c>
      <c r="M1417" s="20"/>
      <c r="N1417" s="31" t="str">
        <f t="shared" si="149"/>
        <v/>
      </c>
      <c r="O1417" s="20"/>
      <c r="P1417" s="20"/>
      <c r="Q1417" s="46" t="str">
        <f>IFERROR(MAX(IF(OR(O1417="",P1417=""),"",IF(AND(AND(MONTH(E1417)&gt;=7,MONTH(E1417)&lt;8),AND(MONTH(F1417)&gt;=7,MONTH(F1417)&lt;8)),(NETWORKDAYS(E1417,F1417,Lister!$D$7:$D$13)-O1417)*N1417/NETWORKDAYS(Lister!$D$19,Lister!$E$19,Lister!$D$7:$D$13),IF(AND(AND(MONTH(E1417)&gt;=7,MONTH(E1417)&lt;8),MONTH(F1417)&gt;7),(NETWORKDAYS(E1417,Lister!$E$19,Lister!$D$7:$D$13)-O1417)*N1417/NETWORKDAYS(Lister!$D$19,Lister!$E$19,Lister!$D$7:$D$13),IF(MONTH(E1417)&gt;7,0)))),0),"")</f>
        <v/>
      </c>
      <c r="R1417" s="46" t="str">
        <f>IFERROR(MAX(IF(OR(O1417="",P1417=""),"",IF(AND(AND(MONTH(E1417)&gt;=8,MONTH(E1417)&lt;9),AND(MONTH(F1417)&gt;=8,MONTH(F1417)&lt;9)),(NETWORKDAYS(E1417,F1417,Lister!$D$7:$D$13)-P1417)*N1417/NETWORKDAYS(Lister!$D$20,Lister!$E$20,Lister!$D$7:$D$13),IF(AND(MONTH(E1417)=7,MONTH(F1417)=8),(NETWORKDAYS(Lister!$D$20,F1417,Lister!$D$7:$D$13)-P1417)*N1417/NETWORKDAYS(Lister!$D$20,Lister!$E$20,Lister!$D$7:$D$13),IF(AND(MONTH(E1417)=7,MONTH(F1417)=7),0)))),0),"")</f>
        <v/>
      </c>
      <c r="S1417" s="31" t="str">
        <f t="shared" si="150"/>
        <v/>
      </c>
      <c r="T1417" s="31" t="str">
        <f t="shared" si="151"/>
        <v/>
      </c>
      <c r="U1417" s="51" t="str">
        <f t="shared" si="152"/>
        <v/>
      </c>
    </row>
    <row r="1418" spans="1:21" x14ac:dyDescent="0.25">
      <c r="A1418" s="13" t="str">
        <f t="shared" si="153"/>
        <v/>
      </c>
      <c r="B1418" s="55"/>
      <c r="C1418" s="22"/>
      <c r="D1418" s="23"/>
      <c r="E1418" s="16"/>
      <c r="F1418" s="16"/>
      <c r="G1418" s="72" t="str">
        <f>IF(OR(E1418="",F1418=""),"",NETWORKDAYS(E1418,F1418,Lister!$D$7:$D$13))</f>
        <v/>
      </c>
      <c r="H1418" s="19"/>
      <c r="I1418" s="32" t="str">
        <f t="shared" si="147"/>
        <v/>
      </c>
      <c r="J1418" s="18"/>
      <c r="K1418" s="18"/>
      <c r="L1418" s="46" t="str">
        <f t="shared" si="148"/>
        <v/>
      </c>
      <c r="M1418" s="20"/>
      <c r="N1418" s="31" t="str">
        <f t="shared" si="149"/>
        <v/>
      </c>
      <c r="O1418" s="20"/>
      <c r="P1418" s="20"/>
      <c r="Q1418" s="46" t="str">
        <f>IFERROR(MAX(IF(OR(O1418="",P1418=""),"",IF(AND(AND(MONTH(E1418)&gt;=7,MONTH(E1418)&lt;8),AND(MONTH(F1418)&gt;=7,MONTH(F1418)&lt;8)),(NETWORKDAYS(E1418,F1418,Lister!$D$7:$D$13)-O1418)*N1418/NETWORKDAYS(Lister!$D$19,Lister!$E$19,Lister!$D$7:$D$13),IF(AND(AND(MONTH(E1418)&gt;=7,MONTH(E1418)&lt;8),MONTH(F1418)&gt;7),(NETWORKDAYS(E1418,Lister!$E$19,Lister!$D$7:$D$13)-O1418)*N1418/NETWORKDAYS(Lister!$D$19,Lister!$E$19,Lister!$D$7:$D$13),IF(MONTH(E1418)&gt;7,0)))),0),"")</f>
        <v/>
      </c>
      <c r="R1418" s="46" t="str">
        <f>IFERROR(MAX(IF(OR(O1418="",P1418=""),"",IF(AND(AND(MONTH(E1418)&gt;=8,MONTH(E1418)&lt;9),AND(MONTH(F1418)&gt;=8,MONTH(F1418)&lt;9)),(NETWORKDAYS(E1418,F1418,Lister!$D$7:$D$13)-P1418)*N1418/NETWORKDAYS(Lister!$D$20,Lister!$E$20,Lister!$D$7:$D$13),IF(AND(MONTH(E1418)=7,MONTH(F1418)=8),(NETWORKDAYS(Lister!$D$20,F1418,Lister!$D$7:$D$13)-P1418)*N1418/NETWORKDAYS(Lister!$D$20,Lister!$E$20,Lister!$D$7:$D$13),IF(AND(MONTH(E1418)=7,MONTH(F1418)=7),0)))),0),"")</f>
        <v/>
      </c>
      <c r="S1418" s="31" t="str">
        <f t="shared" si="150"/>
        <v/>
      </c>
      <c r="T1418" s="31" t="str">
        <f t="shared" si="151"/>
        <v/>
      </c>
      <c r="U1418" s="51" t="str">
        <f t="shared" si="152"/>
        <v/>
      </c>
    </row>
    <row r="1419" spans="1:21" x14ac:dyDescent="0.25">
      <c r="A1419" s="13" t="str">
        <f t="shared" si="153"/>
        <v/>
      </c>
      <c r="B1419" s="55"/>
      <c r="C1419" s="22"/>
      <c r="D1419" s="23"/>
      <c r="E1419" s="16"/>
      <c r="F1419" s="16"/>
      <c r="G1419" s="72" t="str">
        <f>IF(OR(E1419="",F1419=""),"",NETWORKDAYS(E1419,F1419,Lister!$D$7:$D$13))</f>
        <v/>
      </c>
      <c r="H1419" s="19"/>
      <c r="I1419" s="32" t="str">
        <f t="shared" si="147"/>
        <v/>
      </c>
      <c r="J1419" s="18"/>
      <c r="K1419" s="18"/>
      <c r="L1419" s="46" t="str">
        <f t="shared" si="148"/>
        <v/>
      </c>
      <c r="M1419" s="20"/>
      <c r="N1419" s="31" t="str">
        <f t="shared" si="149"/>
        <v/>
      </c>
      <c r="O1419" s="20"/>
      <c r="P1419" s="20"/>
      <c r="Q1419" s="46" t="str">
        <f>IFERROR(MAX(IF(OR(O1419="",P1419=""),"",IF(AND(AND(MONTH(E1419)&gt;=7,MONTH(E1419)&lt;8),AND(MONTH(F1419)&gt;=7,MONTH(F1419)&lt;8)),(NETWORKDAYS(E1419,F1419,Lister!$D$7:$D$13)-O1419)*N1419/NETWORKDAYS(Lister!$D$19,Lister!$E$19,Lister!$D$7:$D$13),IF(AND(AND(MONTH(E1419)&gt;=7,MONTH(E1419)&lt;8),MONTH(F1419)&gt;7),(NETWORKDAYS(E1419,Lister!$E$19,Lister!$D$7:$D$13)-O1419)*N1419/NETWORKDAYS(Lister!$D$19,Lister!$E$19,Lister!$D$7:$D$13),IF(MONTH(E1419)&gt;7,0)))),0),"")</f>
        <v/>
      </c>
      <c r="R1419" s="46" t="str">
        <f>IFERROR(MAX(IF(OR(O1419="",P1419=""),"",IF(AND(AND(MONTH(E1419)&gt;=8,MONTH(E1419)&lt;9),AND(MONTH(F1419)&gt;=8,MONTH(F1419)&lt;9)),(NETWORKDAYS(E1419,F1419,Lister!$D$7:$D$13)-P1419)*N1419/NETWORKDAYS(Lister!$D$20,Lister!$E$20,Lister!$D$7:$D$13),IF(AND(MONTH(E1419)=7,MONTH(F1419)=8),(NETWORKDAYS(Lister!$D$20,F1419,Lister!$D$7:$D$13)-P1419)*N1419/NETWORKDAYS(Lister!$D$20,Lister!$E$20,Lister!$D$7:$D$13),IF(AND(MONTH(E1419)=7,MONTH(F1419)=7),0)))),0),"")</f>
        <v/>
      </c>
      <c r="S1419" s="31" t="str">
        <f t="shared" si="150"/>
        <v/>
      </c>
      <c r="T1419" s="31" t="str">
        <f t="shared" si="151"/>
        <v/>
      </c>
      <c r="U1419" s="51" t="str">
        <f t="shared" si="152"/>
        <v/>
      </c>
    </row>
    <row r="1420" spans="1:21" x14ac:dyDescent="0.25">
      <c r="A1420" s="13" t="str">
        <f t="shared" si="153"/>
        <v/>
      </c>
      <c r="B1420" s="55"/>
      <c r="C1420" s="22"/>
      <c r="D1420" s="23"/>
      <c r="E1420" s="16"/>
      <c r="F1420" s="16"/>
      <c r="G1420" s="72" t="str">
        <f>IF(OR(E1420="",F1420=""),"",NETWORKDAYS(E1420,F1420,Lister!$D$7:$D$13))</f>
        <v/>
      </c>
      <c r="H1420" s="19"/>
      <c r="I1420" s="32" t="str">
        <f t="shared" si="147"/>
        <v/>
      </c>
      <c r="J1420" s="18"/>
      <c r="K1420" s="18"/>
      <c r="L1420" s="46" t="str">
        <f t="shared" si="148"/>
        <v/>
      </c>
      <c r="M1420" s="20"/>
      <c r="N1420" s="31" t="str">
        <f t="shared" si="149"/>
        <v/>
      </c>
      <c r="O1420" s="20"/>
      <c r="P1420" s="20"/>
      <c r="Q1420" s="46" t="str">
        <f>IFERROR(MAX(IF(OR(O1420="",P1420=""),"",IF(AND(AND(MONTH(E1420)&gt;=7,MONTH(E1420)&lt;8),AND(MONTH(F1420)&gt;=7,MONTH(F1420)&lt;8)),(NETWORKDAYS(E1420,F1420,Lister!$D$7:$D$13)-O1420)*N1420/NETWORKDAYS(Lister!$D$19,Lister!$E$19,Lister!$D$7:$D$13),IF(AND(AND(MONTH(E1420)&gt;=7,MONTH(E1420)&lt;8),MONTH(F1420)&gt;7),(NETWORKDAYS(E1420,Lister!$E$19,Lister!$D$7:$D$13)-O1420)*N1420/NETWORKDAYS(Lister!$D$19,Lister!$E$19,Lister!$D$7:$D$13),IF(MONTH(E1420)&gt;7,0)))),0),"")</f>
        <v/>
      </c>
      <c r="R1420" s="46" t="str">
        <f>IFERROR(MAX(IF(OR(O1420="",P1420=""),"",IF(AND(AND(MONTH(E1420)&gt;=8,MONTH(E1420)&lt;9),AND(MONTH(F1420)&gt;=8,MONTH(F1420)&lt;9)),(NETWORKDAYS(E1420,F1420,Lister!$D$7:$D$13)-P1420)*N1420/NETWORKDAYS(Lister!$D$20,Lister!$E$20,Lister!$D$7:$D$13),IF(AND(MONTH(E1420)=7,MONTH(F1420)=8),(NETWORKDAYS(Lister!$D$20,F1420,Lister!$D$7:$D$13)-P1420)*N1420/NETWORKDAYS(Lister!$D$20,Lister!$E$20,Lister!$D$7:$D$13),IF(AND(MONTH(E1420)=7,MONTH(F1420)=7),0)))),0),"")</f>
        <v/>
      </c>
      <c r="S1420" s="31" t="str">
        <f t="shared" si="150"/>
        <v/>
      </c>
      <c r="T1420" s="31" t="str">
        <f t="shared" si="151"/>
        <v/>
      </c>
      <c r="U1420" s="51" t="str">
        <f t="shared" si="152"/>
        <v/>
      </c>
    </row>
    <row r="1421" spans="1:21" x14ac:dyDescent="0.25">
      <c r="A1421" s="13" t="str">
        <f t="shared" si="153"/>
        <v/>
      </c>
      <c r="B1421" s="55"/>
      <c r="C1421" s="22"/>
      <c r="D1421" s="23"/>
      <c r="E1421" s="16"/>
      <c r="F1421" s="16"/>
      <c r="G1421" s="72" t="str">
        <f>IF(OR(E1421="",F1421=""),"",NETWORKDAYS(E1421,F1421,Lister!$D$7:$D$13))</f>
        <v/>
      </c>
      <c r="H1421" s="19"/>
      <c r="I1421" s="32" t="str">
        <f t="shared" si="147"/>
        <v/>
      </c>
      <c r="J1421" s="18"/>
      <c r="K1421" s="18"/>
      <c r="L1421" s="46" t="str">
        <f t="shared" si="148"/>
        <v/>
      </c>
      <c r="M1421" s="20"/>
      <c r="N1421" s="31" t="str">
        <f t="shared" si="149"/>
        <v/>
      </c>
      <c r="O1421" s="20"/>
      <c r="P1421" s="20"/>
      <c r="Q1421" s="46" t="str">
        <f>IFERROR(MAX(IF(OR(O1421="",P1421=""),"",IF(AND(AND(MONTH(E1421)&gt;=7,MONTH(E1421)&lt;8),AND(MONTH(F1421)&gt;=7,MONTH(F1421)&lt;8)),(NETWORKDAYS(E1421,F1421,Lister!$D$7:$D$13)-O1421)*N1421/NETWORKDAYS(Lister!$D$19,Lister!$E$19,Lister!$D$7:$D$13),IF(AND(AND(MONTH(E1421)&gt;=7,MONTH(E1421)&lt;8),MONTH(F1421)&gt;7),(NETWORKDAYS(E1421,Lister!$E$19,Lister!$D$7:$D$13)-O1421)*N1421/NETWORKDAYS(Lister!$D$19,Lister!$E$19,Lister!$D$7:$D$13),IF(MONTH(E1421)&gt;7,0)))),0),"")</f>
        <v/>
      </c>
      <c r="R1421" s="46" t="str">
        <f>IFERROR(MAX(IF(OR(O1421="",P1421=""),"",IF(AND(AND(MONTH(E1421)&gt;=8,MONTH(E1421)&lt;9),AND(MONTH(F1421)&gt;=8,MONTH(F1421)&lt;9)),(NETWORKDAYS(E1421,F1421,Lister!$D$7:$D$13)-P1421)*N1421/NETWORKDAYS(Lister!$D$20,Lister!$E$20,Lister!$D$7:$D$13),IF(AND(MONTH(E1421)=7,MONTH(F1421)=8),(NETWORKDAYS(Lister!$D$20,F1421,Lister!$D$7:$D$13)-P1421)*N1421/NETWORKDAYS(Lister!$D$20,Lister!$E$20,Lister!$D$7:$D$13),IF(AND(MONTH(E1421)=7,MONTH(F1421)=7),0)))),0),"")</f>
        <v/>
      </c>
      <c r="S1421" s="31" t="str">
        <f t="shared" si="150"/>
        <v/>
      </c>
      <c r="T1421" s="31" t="str">
        <f t="shared" si="151"/>
        <v/>
      </c>
      <c r="U1421" s="51" t="str">
        <f t="shared" si="152"/>
        <v/>
      </c>
    </row>
    <row r="1422" spans="1:21" x14ac:dyDescent="0.25">
      <c r="A1422" s="13" t="str">
        <f t="shared" si="153"/>
        <v/>
      </c>
      <c r="B1422" s="55"/>
      <c r="C1422" s="22"/>
      <c r="D1422" s="23"/>
      <c r="E1422" s="16"/>
      <c r="F1422" s="16"/>
      <c r="G1422" s="72" t="str">
        <f>IF(OR(E1422="",F1422=""),"",NETWORKDAYS(E1422,F1422,Lister!$D$7:$D$13))</f>
        <v/>
      </c>
      <c r="H1422" s="19"/>
      <c r="I1422" s="32" t="str">
        <f t="shared" si="147"/>
        <v/>
      </c>
      <c r="J1422" s="18"/>
      <c r="K1422" s="18"/>
      <c r="L1422" s="46" t="str">
        <f t="shared" si="148"/>
        <v/>
      </c>
      <c r="M1422" s="20"/>
      <c r="N1422" s="31" t="str">
        <f t="shared" si="149"/>
        <v/>
      </c>
      <c r="O1422" s="20"/>
      <c r="P1422" s="20"/>
      <c r="Q1422" s="46" t="str">
        <f>IFERROR(MAX(IF(OR(O1422="",P1422=""),"",IF(AND(AND(MONTH(E1422)&gt;=7,MONTH(E1422)&lt;8),AND(MONTH(F1422)&gt;=7,MONTH(F1422)&lt;8)),(NETWORKDAYS(E1422,F1422,Lister!$D$7:$D$13)-O1422)*N1422/NETWORKDAYS(Lister!$D$19,Lister!$E$19,Lister!$D$7:$D$13),IF(AND(AND(MONTH(E1422)&gt;=7,MONTH(E1422)&lt;8),MONTH(F1422)&gt;7),(NETWORKDAYS(E1422,Lister!$E$19,Lister!$D$7:$D$13)-O1422)*N1422/NETWORKDAYS(Lister!$D$19,Lister!$E$19,Lister!$D$7:$D$13),IF(MONTH(E1422)&gt;7,0)))),0),"")</f>
        <v/>
      </c>
      <c r="R1422" s="46" t="str">
        <f>IFERROR(MAX(IF(OR(O1422="",P1422=""),"",IF(AND(AND(MONTH(E1422)&gt;=8,MONTH(E1422)&lt;9),AND(MONTH(F1422)&gt;=8,MONTH(F1422)&lt;9)),(NETWORKDAYS(E1422,F1422,Lister!$D$7:$D$13)-P1422)*N1422/NETWORKDAYS(Lister!$D$20,Lister!$E$20,Lister!$D$7:$D$13),IF(AND(MONTH(E1422)=7,MONTH(F1422)=8),(NETWORKDAYS(Lister!$D$20,F1422,Lister!$D$7:$D$13)-P1422)*N1422/NETWORKDAYS(Lister!$D$20,Lister!$E$20,Lister!$D$7:$D$13),IF(AND(MONTH(E1422)=7,MONTH(F1422)=7),0)))),0),"")</f>
        <v/>
      </c>
      <c r="S1422" s="31" t="str">
        <f t="shared" si="150"/>
        <v/>
      </c>
      <c r="T1422" s="31" t="str">
        <f t="shared" si="151"/>
        <v/>
      </c>
      <c r="U1422" s="51" t="str">
        <f t="shared" si="152"/>
        <v/>
      </c>
    </row>
    <row r="1423" spans="1:21" x14ac:dyDescent="0.25">
      <c r="A1423" s="13" t="str">
        <f t="shared" si="153"/>
        <v/>
      </c>
      <c r="B1423" s="55"/>
      <c r="C1423" s="22"/>
      <c r="D1423" s="23"/>
      <c r="E1423" s="16"/>
      <c r="F1423" s="16"/>
      <c r="G1423" s="72" t="str">
        <f>IF(OR(E1423="",F1423=""),"",NETWORKDAYS(E1423,F1423,Lister!$D$7:$D$13))</f>
        <v/>
      </c>
      <c r="H1423" s="19"/>
      <c r="I1423" s="32" t="str">
        <f t="shared" si="147"/>
        <v/>
      </c>
      <c r="J1423" s="18"/>
      <c r="K1423" s="18"/>
      <c r="L1423" s="46" t="str">
        <f t="shared" si="148"/>
        <v/>
      </c>
      <c r="M1423" s="20"/>
      <c r="N1423" s="31" t="str">
        <f t="shared" si="149"/>
        <v/>
      </c>
      <c r="O1423" s="20"/>
      <c r="P1423" s="20"/>
      <c r="Q1423" s="46" t="str">
        <f>IFERROR(MAX(IF(OR(O1423="",P1423=""),"",IF(AND(AND(MONTH(E1423)&gt;=7,MONTH(E1423)&lt;8),AND(MONTH(F1423)&gt;=7,MONTH(F1423)&lt;8)),(NETWORKDAYS(E1423,F1423,Lister!$D$7:$D$13)-O1423)*N1423/NETWORKDAYS(Lister!$D$19,Lister!$E$19,Lister!$D$7:$D$13),IF(AND(AND(MONTH(E1423)&gt;=7,MONTH(E1423)&lt;8),MONTH(F1423)&gt;7),(NETWORKDAYS(E1423,Lister!$E$19,Lister!$D$7:$D$13)-O1423)*N1423/NETWORKDAYS(Lister!$D$19,Lister!$E$19,Lister!$D$7:$D$13),IF(MONTH(E1423)&gt;7,0)))),0),"")</f>
        <v/>
      </c>
      <c r="R1423" s="46" t="str">
        <f>IFERROR(MAX(IF(OR(O1423="",P1423=""),"",IF(AND(AND(MONTH(E1423)&gt;=8,MONTH(E1423)&lt;9),AND(MONTH(F1423)&gt;=8,MONTH(F1423)&lt;9)),(NETWORKDAYS(E1423,F1423,Lister!$D$7:$D$13)-P1423)*N1423/NETWORKDAYS(Lister!$D$20,Lister!$E$20,Lister!$D$7:$D$13),IF(AND(MONTH(E1423)=7,MONTH(F1423)=8),(NETWORKDAYS(Lister!$D$20,F1423,Lister!$D$7:$D$13)-P1423)*N1423/NETWORKDAYS(Lister!$D$20,Lister!$E$20,Lister!$D$7:$D$13),IF(AND(MONTH(E1423)=7,MONTH(F1423)=7),0)))),0),"")</f>
        <v/>
      </c>
      <c r="S1423" s="31" t="str">
        <f t="shared" si="150"/>
        <v/>
      </c>
      <c r="T1423" s="31" t="str">
        <f t="shared" si="151"/>
        <v/>
      </c>
      <c r="U1423" s="51" t="str">
        <f t="shared" si="152"/>
        <v/>
      </c>
    </row>
    <row r="1424" spans="1:21" x14ac:dyDescent="0.25">
      <c r="A1424" s="13" t="str">
        <f t="shared" si="153"/>
        <v/>
      </c>
      <c r="B1424" s="55"/>
      <c r="C1424" s="22"/>
      <c r="D1424" s="23"/>
      <c r="E1424" s="16"/>
      <c r="F1424" s="16"/>
      <c r="G1424" s="72" t="str">
        <f>IF(OR(E1424="",F1424=""),"",NETWORKDAYS(E1424,F1424,Lister!$D$7:$D$13))</f>
        <v/>
      </c>
      <c r="H1424" s="19"/>
      <c r="I1424" s="32" t="str">
        <f t="shared" si="147"/>
        <v/>
      </c>
      <c r="J1424" s="18"/>
      <c r="K1424" s="18"/>
      <c r="L1424" s="46" t="str">
        <f t="shared" si="148"/>
        <v/>
      </c>
      <c r="M1424" s="20"/>
      <c r="N1424" s="31" t="str">
        <f t="shared" si="149"/>
        <v/>
      </c>
      <c r="O1424" s="20"/>
      <c r="P1424" s="20"/>
      <c r="Q1424" s="46" t="str">
        <f>IFERROR(MAX(IF(OR(O1424="",P1424=""),"",IF(AND(AND(MONTH(E1424)&gt;=7,MONTH(E1424)&lt;8),AND(MONTH(F1424)&gt;=7,MONTH(F1424)&lt;8)),(NETWORKDAYS(E1424,F1424,Lister!$D$7:$D$13)-O1424)*N1424/NETWORKDAYS(Lister!$D$19,Lister!$E$19,Lister!$D$7:$D$13),IF(AND(AND(MONTH(E1424)&gt;=7,MONTH(E1424)&lt;8),MONTH(F1424)&gt;7),(NETWORKDAYS(E1424,Lister!$E$19,Lister!$D$7:$D$13)-O1424)*N1424/NETWORKDAYS(Lister!$D$19,Lister!$E$19,Lister!$D$7:$D$13),IF(MONTH(E1424)&gt;7,0)))),0),"")</f>
        <v/>
      </c>
      <c r="R1424" s="46" t="str">
        <f>IFERROR(MAX(IF(OR(O1424="",P1424=""),"",IF(AND(AND(MONTH(E1424)&gt;=8,MONTH(E1424)&lt;9),AND(MONTH(F1424)&gt;=8,MONTH(F1424)&lt;9)),(NETWORKDAYS(E1424,F1424,Lister!$D$7:$D$13)-P1424)*N1424/NETWORKDAYS(Lister!$D$20,Lister!$E$20,Lister!$D$7:$D$13),IF(AND(MONTH(E1424)=7,MONTH(F1424)=8),(NETWORKDAYS(Lister!$D$20,F1424,Lister!$D$7:$D$13)-P1424)*N1424/NETWORKDAYS(Lister!$D$20,Lister!$E$20,Lister!$D$7:$D$13),IF(AND(MONTH(E1424)=7,MONTH(F1424)=7),0)))),0),"")</f>
        <v/>
      </c>
      <c r="S1424" s="31" t="str">
        <f t="shared" si="150"/>
        <v/>
      </c>
      <c r="T1424" s="31" t="str">
        <f t="shared" si="151"/>
        <v/>
      </c>
      <c r="U1424" s="51" t="str">
        <f t="shared" si="152"/>
        <v/>
      </c>
    </row>
    <row r="1425" spans="1:21" x14ac:dyDescent="0.25">
      <c r="A1425" s="13" t="str">
        <f t="shared" si="153"/>
        <v/>
      </c>
      <c r="B1425" s="55"/>
      <c r="C1425" s="22"/>
      <c r="D1425" s="23"/>
      <c r="E1425" s="16"/>
      <c r="F1425" s="16"/>
      <c r="G1425" s="72" t="str">
        <f>IF(OR(E1425="",F1425=""),"",NETWORKDAYS(E1425,F1425,Lister!$D$7:$D$13))</f>
        <v/>
      </c>
      <c r="H1425" s="19"/>
      <c r="I1425" s="32" t="str">
        <f t="shared" si="147"/>
        <v/>
      </c>
      <c r="J1425" s="18"/>
      <c r="K1425" s="18"/>
      <c r="L1425" s="46" t="str">
        <f t="shared" si="148"/>
        <v/>
      </c>
      <c r="M1425" s="20"/>
      <c r="N1425" s="31" t="str">
        <f t="shared" si="149"/>
        <v/>
      </c>
      <c r="O1425" s="20"/>
      <c r="P1425" s="20"/>
      <c r="Q1425" s="46" t="str">
        <f>IFERROR(MAX(IF(OR(O1425="",P1425=""),"",IF(AND(AND(MONTH(E1425)&gt;=7,MONTH(E1425)&lt;8),AND(MONTH(F1425)&gt;=7,MONTH(F1425)&lt;8)),(NETWORKDAYS(E1425,F1425,Lister!$D$7:$D$13)-O1425)*N1425/NETWORKDAYS(Lister!$D$19,Lister!$E$19,Lister!$D$7:$D$13),IF(AND(AND(MONTH(E1425)&gt;=7,MONTH(E1425)&lt;8),MONTH(F1425)&gt;7),(NETWORKDAYS(E1425,Lister!$E$19,Lister!$D$7:$D$13)-O1425)*N1425/NETWORKDAYS(Lister!$D$19,Lister!$E$19,Lister!$D$7:$D$13),IF(MONTH(E1425)&gt;7,0)))),0),"")</f>
        <v/>
      </c>
      <c r="R1425" s="46" t="str">
        <f>IFERROR(MAX(IF(OR(O1425="",P1425=""),"",IF(AND(AND(MONTH(E1425)&gt;=8,MONTH(E1425)&lt;9),AND(MONTH(F1425)&gt;=8,MONTH(F1425)&lt;9)),(NETWORKDAYS(E1425,F1425,Lister!$D$7:$D$13)-P1425)*N1425/NETWORKDAYS(Lister!$D$20,Lister!$E$20,Lister!$D$7:$D$13),IF(AND(MONTH(E1425)=7,MONTH(F1425)=8),(NETWORKDAYS(Lister!$D$20,F1425,Lister!$D$7:$D$13)-P1425)*N1425/NETWORKDAYS(Lister!$D$20,Lister!$E$20,Lister!$D$7:$D$13),IF(AND(MONTH(E1425)=7,MONTH(F1425)=7),0)))),0),"")</f>
        <v/>
      </c>
      <c r="S1425" s="31" t="str">
        <f t="shared" si="150"/>
        <v/>
      </c>
      <c r="T1425" s="31" t="str">
        <f t="shared" si="151"/>
        <v/>
      </c>
      <c r="U1425" s="51" t="str">
        <f t="shared" si="152"/>
        <v/>
      </c>
    </row>
    <row r="1426" spans="1:21" x14ac:dyDescent="0.25">
      <c r="A1426" s="13" t="str">
        <f t="shared" si="153"/>
        <v/>
      </c>
      <c r="B1426" s="55"/>
      <c r="C1426" s="22"/>
      <c r="D1426" s="23"/>
      <c r="E1426" s="16"/>
      <c r="F1426" s="16"/>
      <c r="G1426" s="72" t="str">
        <f>IF(OR(E1426="",F1426=""),"",NETWORKDAYS(E1426,F1426,Lister!$D$7:$D$13))</f>
        <v/>
      </c>
      <c r="H1426" s="19"/>
      <c r="I1426" s="32" t="str">
        <f t="shared" si="147"/>
        <v/>
      </c>
      <c r="J1426" s="18"/>
      <c r="K1426" s="18"/>
      <c r="L1426" s="46" t="str">
        <f t="shared" si="148"/>
        <v/>
      </c>
      <c r="M1426" s="20"/>
      <c r="N1426" s="31" t="str">
        <f t="shared" si="149"/>
        <v/>
      </c>
      <c r="O1426" s="20"/>
      <c r="P1426" s="20"/>
      <c r="Q1426" s="46" t="str">
        <f>IFERROR(MAX(IF(OR(O1426="",P1426=""),"",IF(AND(AND(MONTH(E1426)&gt;=7,MONTH(E1426)&lt;8),AND(MONTH(F1426)&gt;=7,MONTH(F1426)&lt;8)),(NETWORKDAYS(E1426,F1426,Lister!$D$7:$D$13)-O1426)*N1426/NETWORKDAYS(Lister!$D$19,Lister!$E$19,Lister!$D$7:$D$13),IF(AND(AND(MONTH(E1426)&gt;=7,MONTH(E1426)&lt;8),MONTH(F1426)&gt;7),(NETWORKDAYS(E1426,Lister!$E$19,Lister!$D$7:$D$13)-O1426)*N1426/NETWORKDAYS(Lister!$D$19,Lister!$E$19,Lister!$D$7:$D$13),IF(MONTH(E1426)&gt;7,0)))),0),"")</f>
        <v/>
      </c>
      <c r="R1426" s="46" t="str">
        <f>IFERROR(MAX(IF(OR(O1426="",P1426=""),"",IF(AND(AND(MONTH(E1426)&gt;=8,MONTH(E1426)&lt;9),AND(MONTH(F1426)&gt;=8,MONTH(F1426)&lt;9)),(NETWORKDAYS(E1426,F1426,Lister!$D$7:$D$13)-P1426)*N1426/NETWORKDAYS(Lister!$D$20,Lister!$E$20,Lister!$D$7:$D$13),IF(AND(MONTH(E1426)=7,MONTH(F1426)=8),(NETWORKDAYS(Lister!$D$20,F1426,Lister!$D$7:$D$13)-P1426)*N1426/NETWORKDAYS(Lister!$D$20,Lister!$E$20,Lister!$D$7:$D$13),IF(AND(MONTH(E1426)=7,MONTH(F1426)=7),0)))),0),"")</f>
        <v/>
      </c>
      <c r="S1426" s="31" t="str">
        <f t="shared" si="150"/>
        <v/>
      </c>
      <c r="T1426" s="31" t="str">
        <f t="shared" si="151"/>
        <v/>
      </c>
      <c r="U1426" s="51" t="str">
        <f t="shared" si="152"/>
        <v/>
      </c>
    </row>
    <row r="1427" spans="1:21" x14ac:dyDescent="0.25">
      <c r="A1427" s="13" t="str">
        <f t="shared" si="153"/>
        <v/>
      </c>
      <c r="B1427" s="55"/>
      <c r="C1427" s="22"/>
      <c r="D1427" s="23"/>
      <c r="E1427" s="16"/>
      <c r="F1427" s="16"/>
      <c r="G1427" s="72" t="str">
        <f>IF(OR(E1427="",F1427=""),"",NETWORKDAYS(E1427,F1427,Lister!$D$7:$D$13))</f>
        <v/>
      </c>
      <c r="H1427" s="19"/>
      <c r="I1427" s="32" t="str">
        <f t="shared" si="147"/>
        <v/>
      </c>
      <c r="J1427" s="18"/>
      <c r="K1427" s="18"/>
      <c r="L1427" s="46" t="str">
        <f t="shared" si="148"/>
        <v/>
      </c>
      <c r="M1427" s="20"/>
      <c r="N1427" s="31" t="str">
        <f t="shared" si="149"/>
        <v/>
      </c>
      <c r="O1427" s="20"/>
      <c r="P1427" s="20"/>
      <c r="Q1427" s="46" t="str">
        <f>IFERROR(MAX(IF(OR(O1427="",P1427=""),"",IF(AND(AND(MONTH(E1427)&gt;=7,MONTH(E1427)&lt;8),AND(MONTH(F1427)&gt;=7,MONTH(F1427)&lt;8)),(NETWORKDAYS(E1427,F1427,Lister!$D$7:$D$13)-O1427)*N1427/NETWORKDAYS(Lister!$D$19,Lister!$E$19,Lister!$D$7:$D$13),IF(AND(AND(MONTH(E1427)&gt;=7,MONTH(E1427)&lt;8),MONTH(F1427)&gt;7),(NETWORKDAYS(E1427,Lister!$E$19,Lister!$D$7:$D$13)-O1427)*N1427/NETWORKDAYS(Lister!$D$19,Lister!$E$19,Lister!$D$7:$D$13),IF(MONTH(E1427)&gt;7,0)))),0),"")</f>
        <v/>
      </c>
      <c r="R1427" s="46" t="str">
        <f>IFERROR(MAX(IF(OR(O1427="",P1427=""),"",IF(AND(AND(MONTH(E1427)&gt;=8,MONTH(E1427)&lt;9),AND(MONTH(F1427)&gt;=8,MONTH(F1427)&lt;9)),(NETWORKDAYS(E1427,F1427,Lister!$D$7:$D$13)-P1427)*N1427/NETWORKDAYS(Lister!$D$20,Lister!$E$20,Lister!$D$7:$D$13),IF(AND(MONTH(E1427)=7,MONTH(F1427)=8),(NETWORKDAYS(Lister!$D$20,F1427,Lister!$D$7:$D$13)-P1427)*N1427/NETWORKDAYS(Lister!$D$20,Lister!$E$20,Lister!$D$7:$D$13),IF(AND(MONTH(E1427)=7,MONTH(F1427)=7),0)))),0),"")</f>
        <v/>
      </c>
      <c r="S1427" s="31" t="str">
        <f t="shared" si="150"/>
        <v/>
      </c>
      <c r="T1427" s="31" t="str">
        <f t="shared" si="151"/>
        <v/>
      </c>
      <c r="U1427" s="51" t="str">
        <f t="shared" si="152"/>
        <v/>
      </c>
    </row>
    <row r="1428" spans="1:21" x14ac:dyDescent="0.25">
      <c r="A1428" s="13" t="str">
        <f t="shared" si="153"/>
        <v/>
      </c>
      <c r="B1428" s="55"/>
      <c r="C1428" s="22"/>
      <c r="D1428" s="23"/>
      <c r="E1428" s="16"/>
      <c r="F1428" s="16"/>
      <c r="G1428" s="72" t="str">
        <f>IF(OR(E1428="",F1428=""),"",NETWORKDAYS(E1428,F1428,Lister!$D$7:$D$13))</f>
        <v/>
      </c>
      <c r="H1428" s="19"/>
      <c r="I1428" s="32" t="str">
        <f t="shared" si="147"/>
        <v/>
      </c>
      <c r="J1428" s="18"/>
      <c r="K1428" s="18"/>
      <c r="L1428" s="46" t="str">
        <f t="shared" si="148"/>
        <v/>
      </c>
      <c r="M1428" s="20"/>
      <c r="N1428" s="31" t="str">
        <f t="shared" si="149"/>
        <v/>
      </c>
      <c r="O1428" s="20"/>
      <c r="P1428" s="20"/>
      <c r="Q1428" s="46" t="str">
        <f>IFERROR(MAX(IF(OR(O1428="",P1428=""),"",IF(AND(AND(MONTH(E1428)&gt;=7,MONTH(E1428)&lt;8),AND(MONTH(F1428)&gt;=7,MONTH(F1428)&lt;8)),(NETWORKDAYS(E1428,F1428,Lister!$D$7:$D$13)-O1428)*N1428/NETWORKDAYS(Lister!$D$19,Lister!$E$19,Lister!$D$7:$D$13),IF(AND(AND(MONTH(E1428)&gt;=7,MONTH(E1428)&lt;8),MONTH(F1428)&gt;7),(NETWORKDAYS(E1428,Lister!$E$19,Lister!$D$7:$D$13)-O1428)*N1428/NETWORKDAYS(Lister!$D$19,Lister!$E$19,Lister!$D$7:$D$13),IF(MONTH(E1428)&gt;7,0)))),0),"")</f>
        <v/>
      </c>
      <c r="R1428" s="46" t="str">
        <f>IFERROR(MAX(IF(OR(O1428="",P1428=""),"",IF(AND(AND(MONTH(E1428)&gt;=8,MONTH(E1428)&lt;9),AND(MONTH(F1428)&gt;=8,MONTH(F1428)&lt;9)),(NETWORKDAYS(E1428,F1428,Lister!$D$7:$D$13)-P1428)*N1428/NETWORKDAYS(Lister!$D$20,Lister!$E$20,Lister!$D$7:$D$13),IF(AND(MONTH(E1428)=7,MONTH(F1428)=8),(NETWORKDAYS(Lister!$D$20,F1428,Lister!$D$7:$D$13)-P1428)*N1428/NETWORKDAYS(Lister!$D$20,Lister!$E$20,Lister!$D$7:$D$13),IF(AND(MONTH(E1428)=7,MONTH(F1428)=7),0)))),0),"")</f>
        <v/>
      </c>
      <c r="S1428" s="31" t="str">
        <f t="shared" si="150"/>
        <v/>
      </c>
      <c r="T1428" s="31" t="str">
        <f t="shared" si="151"/>
        <v/>
      </c>
      <c r="U1428" s="51" t="str">
        <f t="shared" si="152"/>
        <v/>
      </c>
    </row>
    <row r="1429" spans="1:21" x14ac:dyDescent="0.25">
      <c r="A1429" s="13" t="str">
        <f t="shared" si="153"/>
        <v/>
      </c>
      <c r="B1429" s="55"/>
      <c r="C1429" s="22"/>
      <c r="D1429" s="23"/>
      <c r="E1429" s="16"/>
      <c r="F1429" s="16"/>
      <c r="G1429" s="72" t="str">
        <f>IF(OR(E1429="",F1429=""),"",NETWORKDAYS(E1429,F1429,Lister!$D$7:$D$13))</f>
        <v/>
      </c>
      <c r="H1429" s="19"/>
      <c r="I1429" s="32" t="str">
        <f t="shared" ref="I1429:I1492" si="154">IF(H1429="","",IF(H1429="Funktionær",0.75,IF(H1429="Ikke-funktionær",0.9,IF(H1429="Elev/lærling",0.9))))</f>
        <v/>
      </c>
      <c r="J1429" s="18"/>
      <c r="K1429" s="18"/>
      <c r="L1429" s="46" t="str">
        <f t="shared" ref="L1429:L1492" si="155">IF(J1429="","",J1429-K1429)</f>
        <v/>
      </c>
      <c r="M1429" s="20"/>
      <c r="N1429" s="31" t="str">
        <f t="shared" ref="N1429:N1492" si="156">IF(B1429="","",IF(L1429*I1429&gt;30000*IF(M1429&gt;37,37,M1429)/37,30000*IF(M1429&gt;37,37,M1429)/37,L1429*I1429))</f>
        <v/>
      </c>
      <c r="O1429" s="20"/>
      <c r="P1429" s="20"/>
      <c r="Q1429" s="46" t="str">
        <f>IFERROR(MAX(IF(OR(O1429="",P1429=""),"",IF(AND(AND(MONTH(E1429)&gt;=7,MONTH(E1429)&lt;8),AND(MONTH(F1429)&gt;=7,MONTH(F1429)&lt;8)),(NETWORKDAYS(E1429,F1429,Lister!$D$7:$D$13)-O1429)*N1429/NETWORKDAYS(Lister!$D$19,Lister!$E$19,Lister!$D$7:$D$13),IF(AND(AND(MONTH(E1429)&gt;=7,MONTH(E1429)&lt;8),MONTH(F1429)&gt;7),(NETWORKDAYS(E1429,Lister!$E$19,Lister!$D$7:$D$13)-O1429)*N1429/NETWORKDAYS(Lister!$D$19,Lister!$E$19,Lister!$D$7:$D$13),IF(MONTH(E1429)&gt;7,0)))),0),"")</f>
        <v/>
      </c>
      <c r="R1429" s="46" t="str">
        <f>IFERROR(MAX(IF(OR(O1429="",P1429=""),"",IF(AND(AND(MONTH(E1429)&gt;=8,MONTH(E1429)&lt;9),AND(MONTH(F1429)&gt;=8,MONTH(F1429)&lt;9)),(NETWORKDAYS(E1429,F1429,Lister!$D$7:$D$13)-P1429)*N1429/NETWORKDAYS(Lister!$D$20,Lister!$E$20,Lister!$D$7:$D$13),IF(AND(MONTH(E1429)=7,MONTH(F1429)=8),(NETWORKDAYS(Lister!$D$20,F1429,Lister!$D$7:$D$13)-P1429)*N1429/NETWORKDAYS(Lister!$D$20,Lister!$E$20,Lister!$D$7:$D$13),IF(AND(MONTH(E1429)=7,MONTH(F1429)=7),0)))),0),"")</f>
        <v/>
      </c>
      <c r="S1429" s="31" t="str">
        <f t="shared" ref="S1429:S1492" si="157">IFERROR(Q1429+R1429,"")</f>
        <v/>
      </c>
      <c r="T1429" s="31" t="str">
        <f t="shared" ref="T1429:T1492" si="158">IFERROR(21/31*N1429,"")</f>
        <v/>
      </c>
      <c r="U1429" s="51" t="str">
        <f t="shared" ref="U1429:U1492" si="159">IFERROR(MAX(IF(AND(ISNUMBER(Q1429),ISNUMBER(R1429)),IF(S1429-T1429&gt;N1429,N1429,S1429-T1429),""),0),"")</f>
        <v/>
      </c>
    </row>
    <row r="1430" spans="1:21" x14ac:dyDescent="0.25">
      <c r="A1430" s="13" t="str">
        <f t="shared" ref="A1430:A1493" si="160">IF(B1430="","",A1429+1)</f>
        <v/>
      </c>
      <c r="B1430" s="55"/>
      <c r="C1430" s="22"/>
      <c r="D1430" s="23"/>
      <c r="E1430" s="16"/>
      <c r="F1430" s="16"/>
      <c r="G1430" s="72" t="str">
        <f>IF(OR(E1430="",F1430=""),"",NETWORKDAYS(E1430,F1430,Lister!$D$7:$D$13))</f>
        <v/>
      </c>
      <c r="H1430" s="19"/>
      <c r="I1430" s="32" t="str">
        <f t="shared" si="154"/>
        <v/>
      </c>
      <c r="J1430" s="18"/>
      <c r="K1430" s="18"/>
      <c r="L1430" s="46" t="str">
        <f t="shared" si="155"/>
        <v/>
      </c>
      <c r="M1430" s="20"/>
      <c r="N1430" s="31" t="str">
        <f t="shared" si="156"/>
        <v/>
      </c>
      <c r="O1430" s="20"/>
      <c r="P1430" s="20"/>
      <c r="Q1430" s="46" t="str">
        <f>IFERROR(MAX(IF(OR(O1430="",P1430=""),"",IF(AND(AND(MONTH(E1430)&gt;=7,MONTH(E1430)&lt;8),AND(MONTH(F1430)&gt;=7,MONTH(F1430)&lt;8)),(NETWORKDAYS(E1430,F1430,Lister!$D$7:$D$13)-O1430)*N1430/NETWORKDAYS(Lister!$D$19,Lister!$E$19,Lister!$D$7:$D$13),IF(AND(AND(MONTH(E1430)&gt;=7,MONTH(E1430)&lt;8),MONTH(F1430)&gt;7),(NETWORKDAYS(E1430,Lister!$E$19,Lister!$D$7:$D$13)-O1430)*N1430/NETWORKDAYS(Lister!$D$19,Lister!$E$19,Lister!$D$7:$D$13),IF(MONTH(E1430)&gt;7,0)))),0),"")</f>
        <v/>
      </c>
      <c r="R1430" s="46" t="str">
        <f>IFERROR(MAX(IF(OR(O1430="",P1430=""),"",IF(AND(AND(MONTH(E1430)&gt;=8,MONTH(E1430)&lt;9),AND(MONTH(F1430)&gt;=8,MONTH(F1430)&lt;9)),(NETWORKDAYS(E1430,F1430,Lister!$D$7:$D$13)-P1430)*N1430/NETWORKDAYS(Lister!$D$20,Lister!$E$20,Lister!$D$7:$D$13),IF(AND(MONTH(E1430)=7,MONTH(F1430)=8),(NETWORKDAYS(Lister!$D$20,F1430,Lister!$D$7:$D$13)-P1430)*N1430/NETWORKDAYS(Lister!$D$20,Lister!$E$20,Lister!$D$7:$D$13),IF(AND(MONTH(E1430)=7,MONTH(F1430)=7),0)))),0),"")</f>
        <v/>
      </c>
      <c r="S1430" s="31" t="str">
        <f t="shared" si="157"/>
        <v/>
      </c>
      <c r="T1430" s="31" t="str">
        <f t="shared" si="158"/>
        <v/>
      </c>
      <c r="U1430" s="51" t="str">
        <f t="shared" si="159"/>
        <v/>
      </c>
    </row>
    <row r="1431" spans="1:21" x14ac:dyDescent="0.25">
      <c r="A1431" s="13" t="str">
        <f t="shared" si="160"/>
        <v/>
      </c>
      <c r="B1431" s="55"/>
      <c r="C1431" s="22"/>
      <c r="D1431" s="23"/>
      <c r="E1431" s="16"/>
      <c r="F1431" s="16"/>
      <c r="G1431" s="72" t="str">
        <f>IF(OR(E1431="",F1431=""),"",NETWORKDAYS(E1431,F1431,Lister!$D$7:$D$13))</f>
        <v/>
      </c>
      <c r="H1431" s="19"/>
      <c r="I1431" s="32" t="str">
        <f t="shared" si="154"/>
        <v/>
      </c>
      <c r="J1431" s="18"/>
      <c r="K1431" s="18"/>
      <c r="L1431" s="46" t="str">
        <f t="shared" si="155"/>
        <v/>
      </c>
      <c r="M1431" s="20"/>
      <c r="N1431" s="31" t="str">
        <f t="shared" si="156"/>
        <v/>
      </c>
      <c r="O1431" s="20"/>
      <c r="P1431" s="20"/>
      <c r="Q1431" s="46" t="str">
        <f>IFERROR(MAX(IF(OR(O1431="",P1431=""),"",IF(AND(AND(MONTH(E1431)&gt;=7,MONTH(E1431)&lt;8),AND(MONTH(F1431)&gt;=7,MONTH(F1431)&lt;8)),(NETWORKDAYS(E1431,F1431,Lister!$D$7:$D$13)-O1431)*N1431/NETWORKDAYS(Lister!$D$19,Lister!$E$19,Lister!$D$7:$D$13),IF(AND(AND(MONTH(E1431)&gt;=7,MONTH(E1431)&lt;8),MONTH(F1431)&gt;7),(NETWORKDAYS(E1431,Lister!$E$19,Lister!$D$7:$D$13)-O1431)*N1431/NETWORKDAYS(Lister!$D$19,Lister!$E$19,Lister!$D$7:$D$13),IF(MONTH(E1431)&gt;7,0)))),0),"")</f>
        <v/>
      </c>
      <c r="R1431" s="46" t="str">
        <f>IFERROR(MAX(IF(OR(O1431="",P1431=""),"",IF(AND(AND(MONTH(E1431)&gt;=8,MONTH(E1431)&lt;9),AND(MONTH(F1431)&gt;=8,MONTH(F1431)&lt;9)),(NETWORKDAYS(E1431,F1431,Lister!$D$7:$D$13)-P1431)*N1431/NETWORKDAYS(Lister!$D$20,Lister!$E$20,Lister!$D$7:$D$13),IF(AND(MONTH(E1431)=7,MONTH(F1431)=8),(NETWORKDAYS(Lister!$D$20,F1431,Lister!$D$7:$D$13)-P1431)*N1431/NETWORKDAYS(Lister!$D$20,Lister!$E$20,Lister!$D$7:$D$13),IF(AND(MONTH(E1431)=7,MONTH(F1431)=7),0)))),0),"")</f>
        <v/>
      </c>
      <c r="S1431" s="31" t="str">
        <f t="shared" si="157"/>
        <v/>
      </c>
      <c r="T1431" s="31" t="str">
        <f t="shared" si="158"/>
        <v/>
      </c>
      <c r="U1431" s="51" t="str">
        <f t="shared" si="159"/>
        <v/>
      </c>
    </row>
    <row r="1432" spans="1:21" x14ac:dyDescent="0.25">
      <c r="A1432" s="13" t="str">
        <f t="shared" si="160"/>
        <v/>
      </c>
      <c r="B1432" s="55"/>
      <c r="C1432" s="22"/>
      <c r="D1432" s="23"/>
      <c r="E1432" s="16"/>
      <c r="F1432" s="16"/>
      <c r="G1432" s="72" t="str">
        <f>IF(OR(E1432="",F1432=""),"",NETWORKDAYS(E1432,F1432,Lister!$D$7:$D$13))</f>
        <v/>
      </c>
      <c r="H1432" s="19"/>
      <c r="I1432" s="32" t="str">
        <f t="shared" si="154"/>
        <v/>
      </c>
      <c r="J1432" s="18"/>
      <c r="K1432" s="18"/>
      <c r="L1432" s="46" t="str">
        <f t="shared" si="155"/>
        <v/>
      </c>
      <c r="M1432" s="20"/>
      <c r="N1432" s="31" t="str">
        <f t="shared" si="156"/>
        <v/>
      </c>
      <c r="O1432" s="20"/>
      <c r="P1432" s="20"/>
      <c r="Q1432" s="46" t="str">
        <f>IFERROR(MAX(IF(OR(O1432="",P1432=""),"",IF(AND(AND(MONTH(E1432)&gt;=7,MONTH(E1432)&lt;8),AND(MONTH(F1432)&gt;=7,MONTH(F1432)&lt;8)),(NETWORKDAYS(E1432,F1432,Lister!$D$7:$D$13)-O1432)*N1432/NETWORKDAYS(Lister!$D$19,Lister!$E$19,Lister!$D$7:$D$13),IF(AND(AND(MONTH(E1432)&gt;=7,MONTH(E1432)&lt;8),MONTH(F1432)&gt;7),(NETWORKDAYS(E1432,Lister!$E$19,Lister!$D$7:$D$13)-O1432)*N1432/NETWORKDAYS(Lister!$D$19,Lister!$E$19,Lister!$D$7:$D$13),IF(MONTH(E1432)&gt;7,0)))),0),"")</f>
        <v/>
      </c>
      <c r="R1432" s="46" t="str">
        <f>IFERROR(MAX(IF(OR(O1432="",P1432=""),"",IF(AND(AND(MONTH(E1432)&gt;=8,MONTH(E1432)&lt;9),AND(MONTH(F1432)&gt;=8,MONTH(F1432)&lt;9)),(NETWORKDAYS(E1432,F1432,Lister!$D$7:$D$13)-P1432)*N1432/NETWORKDAYS(Lister!$D$20,Lister!$E$20,Lister!$D$7:$D$13),IF(AND(MONTH(E1432)=7,MONTH(F1432)=8),(NETWORKDAYS(Lister!$D$20,F1432,Lister!$D$7:$D$13)-P1432)*N1432/NETWORKDAYS(Lister!$D$20,Lister!$E$20,Lister!$D$7:$D$13),IF(AND(MONTH(E1432)=7,MONTH(F1432)=7),0)))),0),"")</f>
        <v/>
      </c>
      <c r="S1432" s="31" t="str">
        <f t="shared" si="157"/>
        <v/>
      </c>
      <c r="T1432" s="31" t="str">
        <f t="shared" si="158"/>
        <v/>
      </c>
      <c r="U1432" s="51" t="str">
        <f t="shared" si="159"/>
        <v/>
      </c>
    </row>
    <row r="1433" spans="1:21" x14ac:dyDescent="0.25">
      <c r="A1433" s="13" t="str">
        <f t="shared" si="160"/>
        <v/>
      </c>
      <c r="B1433" s="55"/>
      <c r="C1433" s="22"/>
      <c r="D1433" s="23"/>
      <c r="E1433" s="16"/>
      <c r="F1433" s="16"/>
      <c r="G1433" s="72" t="str">
        <f>IF(OR(E1433="",F1433=""),"",NETWORKDAYS(E1433,F1433,Lister!$D$7:$D$13))</f>
        <v/>
      </c>
      <c r="H1433" s="19"/>
      <c r="I1433" s="32" t="str">
        <f t="shared" si="154"/>
        <v/>
      </c>
      <c r="J1433" s="18"/>
      <c r="K1433" s="18"/>
      <c r="L1433" s="46" t="str">
        <f t="shared" si="155"/>
        <v/>
      </c>
      <c r="M1433" s="20"/>
      <c r="N1433" s="31" t="str">
        <f t="shared" si="156"/>
        <v/>
      </c>
      <c r="O1433" s="20"/>
      <c r="P1433" s="20"/>
      <c r="Q1433" s="46" t="str">
        <f>IFERROR(MAX(IF(OR(O1433="",P1433=""),"",IF(AND(AND(MONTH(E1433)&gt;=7,MONTH(E1433)&lt;8),AND(MONTH(F1433)&gt;=7,MONTH(F1433)&lt;8)),(NETWORKDAYS(E1433,F1433,Lister!$D$7:$D$13)-O1433)*N1433/NETWORKDAYS(Lister!$D$19,Lister!$E$19,Lister!$D$7:$D$13),IF(AND(AND(MONTH(E1433)&gt;=7,MONTH(E1433)&lt;8),MONTH(F1433)&gt;7),(NETWORKDAYS(E1433,Lister!$E$19,Lister!$D$7:$D$13)-O1433)*N1433/NETWORKDAYS(Lister!$D$19,Lister!$E$19,Lister!$D$7:$D$13),IF(MONTH(E1433)&gt;7,0)))),0),"")</f>
        <v/>
      </c>
      <c r="R1433" s="46" t="str">
        <f>IFERROR(MAX(IF(OR(O1433="",P1433=""),"",IF(AND(AND(MONTH(E1433)&gt;=8,MONTH(E1433)&lt;9),AND(MONTH(F1433)&gt;=8,MONTH(F1433)&lt;9)),(NETWORKDAYS(E1433,F1433,Lister!$D$7:$D$13)-P1433)*N1433/NETWORKDAYS(Lister!$D$20,Lister!$E$20,Lister!$D$7:$D$13),IF(AND(MONTH(E1433)=7,MONTH(F1433)=8),(NETWORKDAYS(Lister!$D$20,F1433,Lister!$D$7:$D$13)-P1433)*N1433/NETWORKDAYS(Lister!$D$20,Lister!$E$20,Lister!$D$7:$D$13),IF(AND(MONTH(E1433)=7,MONTH(F1433)=7),0)))),0),"")</f>
        <v/>
      </c>
      <c r="S1433" s="31" t="str">
        <f t="shared" si="157"/>
        <v/>
      </c>
      <c r="T1433" s="31" t="str">
        <f t="shared" si="158"/>
        <v/>
      </c>
      <c r="U1433" s="51" t="str">
        <f t="shared" si="159"/>
        <v/>
      </c>
    </row>
    <row r="1434" spans="1:21" x14ac:dyDescent="0.25">
      <c r="A1434" s="13" t="str">
        <f t="shared" si="160"/>
        <v/>
      </c>
      <c r="B1434" s="55"/>
      <c r="C1434" s="22"/>
      <c r="D1434" s="23"/>
      <c r="E1434" s="16"/>
      <c r="F1434" s="16"/>
      <c r="G1434" s="72" t="str">
        <f>IF(OR(E1434="",F1434=""),"",NETWORKDAYS(E1434,F1434,Lister!$D$7:$D$13))</f>
        <v/>
      </c>
      <c r="H1434" s="19"/>
      <c r="I1434" s="32" t="str">
        <f t="shared" si="154"/>
        <v/>
      </c>
      <c r="J1434" s="18"/>
      <c r="K1434" s="18"/>
      <c r="L1434" s="46" t="str">
        <f t="shared" si="155"/>
        <v/>
      </c>
      <c r="M1434" s="20"/>
      <c r="N1434" s="31" t="str">
        <f t="shared" si="156"/>
        <v/>
      </c>
      <c r="O1434" s="20"/>
      <c r="P1434" s="20"/>
      <c r="Q1434" s="46" t="str">
        <f>IFERROR(MAX(IF(OR(O1434="",P1434=""),"",IF(AND(AND(MONTH(E1434)&gt;=7,MONTH(E1434)&lt;8),AND(MONTH(F1434)&gt;=7,MONTH(F1434)&lt;8)),(NETWORKDAYS(E1434,F1434,Lister!$D$7:$D$13)-O1434)*N1434/NETWORKDAYS(Lister!$D$19,Lister!$E$19,Lister!$D$7:$D$13),IF(AND(AND(MONTH(E1434)&gt;=7,MONTH(E1434)&lt;8),MONTH(F1434)&gt;7),(NETWORKDAYS(E1434,Lister!$E$19,Lister!$D$7:$D$13)-O1434)*N1434/NETWORKDAYS(Lister!$D$19,Lister!$E$19,Lister!$D$7:$D$13),IF(MONTH(E1434)&gt;7,0)))),0),"")</f>
        <v/>
      </c>
      <c r="R1434" s="46" t="str">
        <f>IFERROR(MAX(IF(OR(O1434="",P1434=""),"",IF(AND(AND(MONTH(E1434)&gt;=8,MONTH(E1434)&lt;9),AND(MONTH(F1434)&gt;=8,MONTH(F1434)&lt;9)),(NETWORKDAYS(E1434,F1434,Lister!$D$7:$D$13)-P1434)*N1434/NETWORKDAYS(Lister!$D$20,Lister!$E$20,Lister!$D$7:$D$13),IF(AND(MONTH(E1434)=7,MONTH(F1434)=8),(NETWORKDAYS(Lister!$D$20,F1434,Lister!$D$7:$D$13)-P1434)*N1434/NETWORKDAYS(Lister!$D$20,Lister!$E$20,Lister!$D$7:$D$13),IF(AND(MONTH(E1434)=7,MONTH(F1434)=7),0)))),0),"")</f>
        <v/>
      </c>
      <c r="S1434" s="31" t="str">
        <f t="shared" si="157"/>
        <v/>
      </c>
      <c r="T1434" s="31" t="str">
        <f t="shared" si="158"/>
        <v/>
      </c>
      <c r="U1434" s="51" t="str">
        <f t="shared" si="159"/>
        <v/>
      </c>
    </row>
    <row r="1435" spans="1:21" x14ac:dyDescent="0.25">
      <c r="A1435" s="13" t="str">
        <f t="shared" si="160"/>
        <v/>
      </c>
      <c r="B1435" s="55"/>
      <c r="C1435" s="22"/>
      <c r="D1435" s="23"/>
      <c r="E1435" s="16"/>
      <c r="F1435" s="16"/>
      <c r="G1435" s="72" t="str">
        <f>IF(OR(E1435="",F1435=""),"",NETWORKDAYS(E1435,F1435,Lister!$D$7:$D$13))</f>
        <v/>
      </c>
      <c r="H1435" s="19"/>
      <c r="I1435" s="32" t="str">
        <f t="shared" si="154"/>
        <v/>
      </c>
      <c r="J1435" s="18"/>
      <c r="K1435" s="18"/>
      <c r="L1435" s="46" t="str">
        <f t="shared" si="155"/>
        <v/>
      </c>
      <c r="M1435" s="20"/>
      <c r="N1435" s="31" t="str">
        <f t="shared" si="156"/>
        <v/>
      </c>
      <c r="O1435" s="20"/>
      <c r="P1435" s="20"/>
      <c r="Q1435" s="46" t="str">
        <f>IFERROR(MAX(IF(OR(O1435="",P1435=""),"",IF(AND(AND(MONTH(E1435)&gt;=7,MONTH(E1435)&lt;8),AND(MONTH(F1435)&gt;=7,MONTH(F1435)&lt;8)),(NETWORKDAYS(E1435,F1435,Lister!$D$7:$D$13)-O1435)*N1435/NETWORKDAYS(Lister!$D$19,Lister!$E$19,Lister!$D$7:$D$13),IF(AND(AND(MONTH(E1435)&gt;=7,MONTH(E1435)&lt;8),MONTH(F1435)&gt;7),(NETWORKDAYS(E1435,Lister!$E$19,Lister!$D$7:$D$13)-O1435)*N1435/NETWORKDAYS(Lister!$D$19,Lister!$E$19,Lister!$D$7:$D$13),IF(MONTH(E1435)&gt;7,0)))),0),"")</f>
        <v/>
      </c>
      <c r="R1435" s="46" t="str">
        <f>IFERROR(MAX(IF(OR(O1435="",P1435=""),"",IF(AND(AND(MONTH(E1435)&gt;=8,MONTH(E1435)&lt;9),AND(MONTH(F1435)&gt;=8,MONTH(F1435)&lt;9)),(NETWORKDAYS(E1435,F1435,Lister!$D$7:$D$13)-P1435)*N1435/NETWORKDAYS(Lister!$D$20,Lister!$E$20,Lister!$D$7:$D$13),IF(AND(MONTH(E1435)=7,MONTH(F1435)=8),(NETWORKDAYS(Lister!$D$20,F1435,Lister!$D$7:$D$13)-P1435)*N1435/NETWORKDAYS(Lister!$D$20,Lister!$E$20,Lister!$D$7:$D$13),IF(AND(MONTH(E1435)=7,MONTH(F1435)=7),0)))),0),"")</f>
        <v/>
      </c>
      <c r="S1435" s="31" t="str">
        <f t="shared" si="157"/>
        <v/>
      </c>
      <c r="T1435" s="31" t="str">
        <f t="shared" si="158"/>
        <v/>
      </c>
      <c r="U1435" s="51" t="str">
        <f t="shared" si="159"/>
        <v/>
      </c>
    </row>
    <row r="1436" spans="1:21" x14ac:dyDescent="0.25">
      <c r="A1436" s="13" t="str">
        <f t="shared" si="160"/>
        <v/>
      </c>
      <c r="B1436" s="55"/>
      <c r="C1436" s="22"/>
      <c r="D1436" s="23"/>
      <c r="E1436" s="16"/>
      <c r="F1436" s="16"/>
      <c r="G1436" s="72" t="str">
        <f>IF(OR(E1436="",F1436=""),"",NETWORKDAYS(E1436,F1436,Lister!$D$7:$D$13))</f>
        <v/>
      </c>
      <c r="H1436" s="19"/>
      <c r="I1436" s="32" t="str">
        <f t="shared" si="154"/>
        <v/>
      </c>
      <c r="J1436" s="18"/>
      <c r="K1436" s="18"/>
      <c r="L1436" s="46" t="str">
        <f t="shared" si="155"/>
        <v/>
      </c>
      <c r="M1436" s="20"/>
      <c r="N1436" s="31" t="str">
        <f t="shared" si="156"/>
        <v/>
      </c>
      <c r="O1436" s="20"/>
      <c r="P1436" s="20"/>
      <c r="Q1436" s="46" t="str">
        <f>IFERROR(MAX(IF(OR(O1436="",P1436=""),"",IF(AND(AND(MONTH(E1436)&gt;=7,MONTH(E1436)&lt;8),AND(MONTH(F1436)&gt;=7,MONTH(F1436)&lt;8)),(NETWORKDAYS(E1436,F1436,Lister!$D$7:$D$13)-O1436)*N1436/NETWORKDAYS(Lister!$D$19,Lister!$E$19,Lister!$D$7:$D$13),IF(AND(AND(MONTH(E1436)&gt;=7,MONTH(E1436)&lt;8),MONTH(F1436)&gt;7),(NETWORKDAYS(E1436,Lister!$E$19,Lister!$D$7:$D$13)-O1436)*N1436/NETWORKDAYS(Lister!$D$19,Lister!$E$19,Lister!$D$7:$D$13),IF(MONTH(E1436)&gt;7,0)))),0),"")</f>
        <v/>
      </c>
      <c r="R1436" s="46" t="str">
        <f>IFERROR(MAX(IF(OR(O1436="",P1436=""),"",IF(AND(AND(MONTH(E1436)&gt;=8,MONTH(E1436)&lt;9),AND(MONTH(F1436)&gt;=8,MONTH(F1436)&lt;9)),(NETWORKDAYS(E1436,F1436,Lister!$D$7:$D$13)-P1436)*N1436/NETWORKDAYS(Lister!$D$20,Lister!$E$20,Lister!$D$7:$D$13),IF(AND(MONTH(E1436)=7,MONTH(F1436)=8),(NETWORKDAYS(Lister!$D$20,F1436,Lister!$D$7:$D$13)-P1436)*N1436/NETWORKDAYS(Lister!$D$20,Lister!$E$20,Lister!$D$7:$D$13),IF(AND(MONTH(E1436)=7,MONTH(F1436)=7),0)))),0),"")</f>
        <v/>
      </c>
      <c r="S1436" s="31" t="str">
        <f t="shared" si="157"/>
        <v/>
      </c>
      <c r="T1436" s="31" t="str">
        <f t="shared" si="158"/>
        <v/>
      </c>
      <c r="U1436" s="51" t="str">
        <f t="shared" si="159"/>
        <v/>
      </c>
    </row>
    <row r="1437" spans="1:21" x14ac:dyDescent="0.25">
      <c r="A1437" s="13" t="str">
        <f t="shared" si="160"/>
        <v/>
      </c>
      <c r="B1437" s="55"/>
      <c r="C1437" s="22"/>
      <c r="D1437" s="23"/>
      <c r="E1437" s="16"/>
      <c r="F1437" s="16"/>
      <c r="G1437" s="72" t="str">
        <f>IF(OR(E1437="",F1437=""),"",NETWORKDAYS(E1437,F1437,Lister!$D$7:$D$13))</f>
        <v/>
      </c>
      <c r="H1437" s="19"/>
      <c r="I1437" s="32" t="str">
        <f t="shared" si="154"/>
        <v/>
      </c>
      <c r="J1437" s="18"/>
      <c r="K1437" s="18"/>
      <c r="L1437" s="46" t="str">
        <f t="shared" si="155"/>
        <v/>
      </c>
      <c r="M1437" s="20"/>
      <c r="N1437" s="31" t="str">
        <f t="shared" si="156"/>
        <v/>
      </c>
      <c r="O1437" s="20"/>
      <c r="P1437" s="20"/>
      <c r="Q1437" s="46" t="str">
        <f>IFERROR(MAX(IF(OR(O1437="",P1437=""),"",IF(AND(AND(MONTH(E1437)&gt;=7,MONTH(E1437)&lt;8),AND(MONTH(F1437)&gt;=7,MONTH(F1437)&lt;8)),(NETWORKDAYS(E1437,F1437,Lister!$D$7:$D$13)-O1437)*N1437/NETWORKDAYS(Lister!$D$19,Lister!$E$19,Lister!$D$7:$D$13),IF(AND(AND(MONTH(E1437)&gt;=7,MONTH(E1437)&lt;8),MONTH(F1437)&gt;7),(NETWORKDAYS(E1437,Lister!$E$19,Lister!$D$7:$D$13)-O1437)*N1437/NETWORKDAYS(Lister!$D$19,Lister!$E$19,Lister!$D$7:$D$13),IF(MONTH(E1437)&gt;7,0)))),0),"")</f>
        <v/>
      </c>
      <c r="R1437" s="46" t="str">
        <f>IFERROR(MAX(IF(OR(O1437="",P1437=""),"",IF(AND(AND(MONTH(E1437)&gt;=8,MONTH(E1437)&lt;9),AND(MONTH(F1437)&gt;=8,MONTH(F1437)&lt;9)),(NETWORKDAYS(E1437,F1437,Lister!$D$7:$D$13)-P1437)*N1437/NETWORKDAYS(Lister!$D$20,Lister!$E$20,Lister!$D$7:$D$13),IF(AND(MONTH(E1437)=7,MONTH(F1437)=8),(NETWORKDAYS(Lister!$D$20,F1437,Lister!$D$7:$D$13)-P1437)*N1437/NETWORKDAYS(Lister!$D$20,Lister!$E$20,Lister!$D$7:$D$13),IF(AND(MONTH(E1437)=7,MONTH(F1437)=7),0)))),0),"")</f>
        <v/>
      </c>
      <c r="S1437" s="31" t="str">
        <f t="shared" si="157"/>
        <v/>
      </c>
      <c r="T1437" s="31" t="str">
        <f t="shared" si="158"/>
        <v/>
      </c>
      <c r="U1437" s="51" t="str">
        <f t="shared" si="159"/>
        <v/>
      </c>
    </row>
    <row r="1438" spans="1:21" x14ac:dyDescent="0.25">
      <c r="A1438" s="13" t="str">
        <f t="shared" si="160"/>
        <v/>
      </c>
      <c r="B1438" s="55"/>
      <c r="C1438" s="22"/>
      <c r="D1438" s="23"/>
      <c r="E1438" s="16"/>
      <c r="F1438" s="16"/>
      <c r="G1438" s="72" t="str">
        <f>IF(OR(E1438="",F1438=""),"",NETWORKDAYS(E1438,F1438,Lister!$D$7:$D$13))</f>
        <v/>
      </c>
      <c r="H1438" s="19"/>
      <c r="I1438" s="32" t="str">
        <f t="shared" si="154"/>
        <v/>
      </c>
      <c r="J1438" s="18"/>
      <c r="K1438" s="18"/>
      <c r="L1438" s="46" t="str">
        <f t="shared" si="155"/>
        <v/>
      </c>
      <c r="M1438" s="20"/>
      <c r="N1438" s="31" t="str">
        <f t="shared" si="156"/>
        <v/>
      </c>
      <c r="O1438" s="20"/>
      <c r="P1438" s="20"/>
      <c r="Q1438" s="46" t="str">
        <f>IFERROR(MAX(IF(OR(O1438="",P1438=""),"",IF(AND(AND(MONTH(E1438)&gt;=7,MONTH(E1438)&lt;8),AND(MONTH(F1438)&gt;=7,MONTH(F1438)&lt;8)),(NETWORKDAYS(E1438,F1438,Lister!$D$7:$D$13)-O1438)*N1438/NETWORKDAYS(Lister!$D$19,Lister!$E$19,Lister!$D$7:$D$13),IF(AND(AND(MONTH(E1438)&gt;=7,MONTH(E1438)&lt;8),MONTH(F1438)&gt;7),(NETWORKDAYS(E1438,Lister!$E$19,Lister!$D$7:$D$13)-O1438)*N1438/NETWORKDAYS(Lister!$D$19,Lister!$E$19,Lister!$D$7:$D$13),IF(MONTH(E1438)&gt;7,0)))),0),"")</f>
        <v/>
      </c>
      <c r="R1438" s="46" t="str">
        <f>IFERROR(MAX(IF(OR(O1438="",P1438=""),"",IF(AND(AND(MONTH(E1438)&gt;=8,MONTH(E1438)&lt;9),AND(MONTH(F1438)&gt;=8,MONTH(F1438)&lt;9)),(NETWORKDAYS(E1438,F1438,Lister!$D$7:$D$13)-P1438)*N1438/NETWORKDAYS(Lister!$D$20,Lister!$E$20,Lister!$D$7:$D$13),IF(AND(MONTH(E1438)=7,MONTH(F1438)=8),(NETWORKDAYS(Lister!$D$20,F1438,Lister!$D$7:$D$13)-P1438)*N1438/NETWORKDAYS(Lister!$D$20,Lister!$E$20,Lister!$D$7:$D$13),IF(AND(MONTH(E1438)=7,MONTH(F1438)=7),0)))),0),"")</f>
        <v/>
      </c>
      <c r="S1438" s="31" t="str">
        <f t="shared" si="157"/>
        <v/>
      </c>
      <c r="T1438" s="31" t="str">
        <f t="shared" si="158"/>
        <v/>
      </c>
      <c r="U1438" s="51" t="str">
        <f t="shared" si="159"/>
        <v/>
      </c>
    </row>
    <row r="1439" spans="1:21" x14ac:dyDescent="0.25">
      <c r="A1439" s="13" t="str">
        <f t="shared" si="160"/>
        <v/>
      </c>
      <c r="B1439" s="55"/>
      <c r="C1439" s="22"/>
      <c r="D1439" s="23"/>
      <c r="E1439" s="16"/>
      <c r="F1439" s="16"/>
      <c r="G1439" s="72" t="str">
        <f>IF(OR(E1439="",F1439=""),"",NETWORKDAYS(E1439,F1439,Lister!$D$7:$D$13))</f>
        <v/>
      </c>
      <c r="H1439" s="19"/>
      <c r="I1439" s="32" t="str">
        <f t="shared" si="154"/>
        <v/>
      </c>
      <c r="J1439" s="18"/>
      <c r="K1439" s="18"/>
      <c r="L1439" s="46" t="str">
        <f t="shared" si="155"/>
        <v/>
      </c>
      <c r="M1439" s="20"/>
      <c r="N1439" s="31" t="str">
        <f t="shared" si="156"/>
        <v/>
      </c>
      <c r="O1439" s="20"/>
      <c r="P1439" s="20"/>
      <c r="Q1439" s="46" t="str">
        <f>IFERROR(MAX(IF(OR(O1439="",P1439=""),"",IF(AND(AND(MONTH(E1439)&gt;=7,MONTH(E1439)&lt;8),AND(MONTH(F1439)&gt;=7,MONTH(F1439)&lt;8)),(NETWORKDAYS(E1439,F1439,Lister!$D$7:$D$13)-O1439)*N1439/NETWORKDAYS(Lister!$D$19,Lister!$E$19,Lister!$D$7:$D$13),IF(AND(AND(MONTH(E1439)&gt;=7,MONTH(E1439)&lt;8),MONTH(F1439)&gt;7),(NETWORKDAYS(E1439,Lister!$E$19,Lister!$D$7:$D$13)-O1439)*N1439/NETWORKDAYS(Lister!$D$19,Lister!$E$19,Lister!$D$7:$D$13),IF(MONTH(E1439)&gt;7,0)))),0),"")</f>
        <v/>
      </c>
      <c r="R1439" s="46" t="str">
        <f>IFERROR(MAX(IF(OR(O1439="",P1439=""),"",IF(AND(AND(MONTH(E1439)&gt;=8,MONTH(E1439)&lt;9),AND(MONTH(F1439)&gt;=8,MONTH(F1439)&lt;9)),(NETWORKDAYS(E1439,F1439,Lister!$D$7:$D$13)-P1439)*N1439/NETWORKDAYS(Lister!$D$20,Lister!$E$20,Lister!$D$7:$D$13),IF(AND(MONTH(E1439)=7,MONTH(F1439)=8),(NETWORKDAYS(Lister!$D$20,F1439,Lister!$D$7:$D$13)-P1439)*N1439/NETWORKDAYS(Lister!$D$20,Lister!$E$20,Lister!$D$7:$D$13),IF(AND(MONTH(E1439)=7,MONTH(F1439)=7),0)))),0),"")</f>
        <v/>
      </c>
      <c r="S1439" s="31" t="str">
        <f t="shared" si="157"/>
        <v/>
      </c>
      <c r="T1439" s="31" t="str">
        <f t="shared" si="158"/>
        <v/>
      </c>
      <c r="U1439" s="51" t="str">
        <f t="shared" si="159"/>
        <v/>
      </c>
    </row>
    <row r="1440" spans="1:21" x14ac:dyDescent="0.25">
      <c r="A1440" s="13" t="str">
        <f t="shared" si="160"/>
        <v/>
      </c>
      <c r="B1440" s="55"/>
      <c r="C1440" s="22"/>
      <c r="D1440" s="23"/>
      <c r="E1440" s="16"/>
      <c r="F1440" s="16"/>
      <c r="G1440" s="72" t="str">
        <f>IF(OR(E1440="",F1440=""),"",NETWORKDAYS(E1440,F1440,Lister!$D$7:$D$13))</f>
        <v/>
      </c>
      <c r="H1440" s="19"/>
      <c r="I1440" s="32" t="str">
        <f t="shared" si="154"/>
        <v/>
      </c>
      <c r="J1440" s="18"/>
      <c r="K1440" s="18"/>
      <c r="L1440" s="46" t="str">
        <f t="shared" si="155"/>
        <v/>
      </c>
      <c r="M1440" s="20"/>
      <c r="N1440" s="31" t="str">
        <f t="shared" si="156"/>
        <v/>
      </c>
      <c r="O1440" s="20"/>
      <c r="P1440" s="20"/>
      <c r="Q1440" s="46" t="str">
        <f>IFERROR(MAX(IF(OR(O1440="",P1440=""),"",IF(AND(AND(MONTH(E1440)&gt;=7,MONTH(E1440)&lt;8),AND(MONTH(F1440)&gt;=7,MONTH(F1440)&lt;8)),(NETWORKDAYS(E1440,F1440,Lister!$D$7:$D$13)-O1440)*N1440/NETWORKDAYS(Lister!$D$19,Lister!$E$19,Lister!$D$7:$D$13),IF(AND(AND(MONTH(E1440)&gt;=7,MONTH(E1440)&lt;8),MONTH(F1440)&gt;7),(NETWORKDAYS(E1440,Lister!$E$19,Lister!$D$7:$D$13)-O1440)*N1440/NETWORKDAYS(Lister!$D$19,Lister!$E$19,Lister!$D$7:$D$13),IF(MONTH(E1440)&gt;7,0)))),0),"")</f>
        <v/>
      </c>
      <c r="R1440" s="46" t="str">
        <f>IFERROR(MAX(IF(OR(O1440="",P1440=""),"",IF(AND(AND(MONTH(E1440)&gt;=8,MONTH(E1440)&lt;9),AND(MONTH(F1440)&gt;=8,MONTH(F1440)&lt;9)),(NETWORKDAYS(E1440,F1440,Lister!$D$7:$D$13)-P1440)*N1440/NETWORKDAYS(Lister!$D$20,Lister!$E$20,Lister!$D$7:$D$13),IF(AND(MONTH(E1440)=7,MONTH(F1440)=8),(NETWORKDAYS(Lister!$D$20,F1440,Lister!$D$7:$D$13)-P1440)*N1440/NETWORKDAYS(Lister!$D$20,Lister!$E$20,Lister!$D$7:$D$13),IF(AND(MONTH(E1440)=7,MONTH(F1440)=7),0)))),0),"")</f>
        <v/>
      </c>
      <c r="S1440" s="31" t="str">
        <f t="shared" si="157"/>
        <v/>
      </c>
      <c r="T1440" s="31" t="str">
        <f t="shared" si="158"/>
        <v/>
      </c>
      <c r="U1440" s="51" t="str">
        <f t="shared" si="159"/>
        <v/>
      </c>
    </row>
    <row r="1441" spans="1:21" x14ac:dyDescent="0.25">
      <c r="A1441" s="13" t="str">
        <f t="shared" si="160"/>
        <v/>
      </c>
      <c r="B1441" s="55"/>
      <c r="C1441" s="22"/>
      <c r="D1441" s="23"/>
      <c r="E1441" s="16"/>
      <c r="F1441" s="16"/>
      <c r="G1441" s="72" t="str">
        <f>IF(OR(E1441="",F1441=""),"",NETWORKDAYS(E1441,F1441,Lister!$D$7:$D$13))</f>
        <v/>
      </c>
      <c r="H1441" s="19"/>
      <c r="I1441" s="32" t="str">
        <f t="shared" si="154"/>
        <v/>
      </c>
      <c r="J1441" s="18"/>
      <c r="K1441" s="18"/>
      <c r="L1441" s="46" t="str">
        <f t="shared" si="155"/>
        <v/>
      </c>
      <c r="M1441" s="20"/>
      <c r="N1441" s="31" t="str">
        <f t="shared" si="156"/>
        <v/>
      </c>
      <c r="O1441" s="20"/>
      <c r="P1441" s="20"/>
      <c r="Q1441" s="46" t="str">
        <f>IFERROR(MAX(IF(OR(O1441="",P1441=""),"",IF(AND(AND(MONTH(E1441)&gt;=7,MONTH(E1441)&lt;8),AND(MONTH(F1441)&gt;=7,MONTH(F1441)&lt;8)),(NETWORKDAYS(E1441,F1441,Lister!$D$7:$D$13)-O1441)*N1441/NETWORKDAYS(Lister!$D$19,Lister!$E$19,Lister!$D$7:$D$13),IF(AND(AND(MONTH(E1441)&gt;=7,MONTH(E1441)&lt;8),MONTH(F1441)&gt;7),(NETWORKDAYS(E1441,Lister!$E$19,Lister!$D$7:$D$13)-O1441)*N1441/NETWORKDAYS(Lister!$D$19,Lister!$E$19,Lister!$D$7:$D$13),IF(MONTH(E1441)&gt;7,0)))),0),"")</f>
        <v/>
      </c>
      <c r="R1441" s="46" t="str">
        <f>IFERROR(MAX(IF(OR(O1441="",P1441=""),"",IF(AND(AND(MONTH(E1441)&gt;=8,MONTH(E1441)&lt;9),AND(MONTH(F1441)&gt;=8,MONTH(F1441)&lt;9)),(NETWORKDAYS(E1441,F1441,Lister!$D$7:$D$13)-P1441)*N1441/NETWORKDAYS(Lister!$D$20,Lister!$E$20,Lister!$D$7:$D$13),IF(AND(MONTH(E1441)=7,MONTH(F1441)=8),(NETWORKDAYS(Lister!$D$20,F1441,Lister!$D$7:$D$13)-P1441)*N1441/NETWORKDAYS(Lister!$D$20,Lister!$E$20,Lister!$D$7:$D$13),IF(AND(MONTH(E1441)=7,MONTH(F1441)=7),0)))),0),"")</f>
        <v/>
      </c>
      <c r="S1441" s="31" t="str">
        <f t="shared" si="157"/>
        <v/>
      </c>
      <c r="T1441" s="31" t="str">
        <f t="shared" si="158"/>
        <v/>
      </c>
      <c r="U1441" s="51" t="str">
        <f t="shared" si="159"/>
        <v/>
      </c>
    </row>
    <row r="1442" spans="1:21" x14ac:dyDescent="0.25">
      <c r="A1442" s="13" t="str">
        <f t="shared" si="160"/>
        <v/>
      </c>
      <c r="B1442" s="55"/>
      <c r="C1442" s="22"/>
      <c r="D1442" s="23"/>
      <c r="E1442" s="16"/>
      <c r="F1442" s="16"/>
      <c r="G1442" s="72" t="str">
        <f>IF(OR(E1442="",F1442=""),"",NETWORKDAYS(E1442,F1442,Lister!$D$7:$D$13))</f>
        <v/>
      </c>
      <c r="H1442" s="19"/>
      <c r="I1442" s="32" t="str">
        <f t="shared" si="154"/>
        <v/>
      </c>
      <c r="J1442" s="18"/>
      <c r="K1442" s="18"/>
      <c r="L1442" s="46" t="str">
        <f t="shared" si="155"/>
        <v/>
      </c>
      <c r="M1442" s="20"/>
      <c r="N1442" s="31" t="str">
        <f t="shared" si="156"/>
        <v/>
      </c>
      <c r="O1442" s="20"/>
      <c r="P1442" s="20"/>
      <c r="Q1442" s="46" t="str">
        <f>IFERROR(MAX(IF(OR(O1442="",P1442=""),"",IF(AND(AND(MONTH(E1442)&gt;=7,MONTH(E1442)&lt;8),AND(MONTH(F1442)&gt;=7,MONTH(F1442)&lt;8)),(NETWORKDAYS(E1442,F1442,Lister!$D$7:$D$13)-O1442)*N1442/NETWORKDAYS(Lister!$D$19,Lister!$E$19,Lister!$D$7:$D$13),IF(AND(AND(MONTH(E1442)&gt;=7,MONTH(E1442)&lt;8),MONTH(F1442)&gt;7),(NETWORKDAYS(E1442,Lister!$E$19,Lister!$D$7:$D$13)-O1442)*N1442/NETWORKDAYS(Lister!$D$19,Lister!$E$19,Lister!$D$7:$D$13),IF(MONTH(E1442)&gt;7,0)))),0),"")</f>
        <v/>
      </c>
      <c r="R1442" s="46" t="str">
        <f>IFERROR(MAX(IF(OR(O1442="",P1442=""),"",IF(AND(AND(MONTH(E1442)&gt;=8,MONTH(E1442)&lt;9),AND(MONTH(F1442)&gt;=8,MONTH(F1442)&lt;9)),(NETWORKDAYS(E1442,F1442,Lister!$D$7:$D$13)-P1442)*N1442/NETWORKDAYS(Lister!$D$20,Lister!$E$20,Lister!$D$7:$D$13),IF(AND(MONTH(E1442)=7,MONTH(F1442)=8),(NETWORKDAYS(Lister!$D$20,F1442,Lister!$D$7:$D$13)-P1442)*N1442/NETWORKDAYS(Lister!$D$20,Lister!$E$20,Lister!$D$7:$D$13),IF(AND(MONTH(E1442)=7,MONTH(F1442)=7),0)))),0),"")</f>
        <v/>
      </c>
      <c r="S1442" s="31" t="str">
        <f t="shared" si="157"/>
        <v/>
      </c>
      <c r="T1442" s="31" t="str">
        <f t="shared" si="158"/>
        <v/>
      </c>
      <c r="U1442" s="51" t="str">
        <f t="shared" si="159"/>
        <v/>
      </c>
    </row>
    <row r="1443" spans="1:21" x14ac:dyDescent="0.25">
      <c r="A1443" s="13" t="str">
        <f t="shared" si="160"/>
        <v/>
      </c>
      <c r="B1443" s="55"/>
      <c r="C1443" s="22"/>
      <c r="D1443" s="23"/>
      <c r="E1443" s="16"/>
      <c r="F1443" s="16"/>
      <c r="G1443" s="72" t="str">
        <f>IF(OR(E1443="",F1443=""),"",NETWORKDAYS(E1443,F1443,Lister!$D$7:$D$13))</f>
        <v/>
      </c>
      <c r="H1443" s="19"/>
      <c r="I1443" s="32" t="str">
        <f t="shared" si="154"/>
        <v/>
      </c>
      <c r="J1443" s="18"/>
      <c r="K1443" s="18"/>
      <c r="L1443" s="46" t="str">
        <f t="shared" si="155"/>
        <v/>
      </c>
      <c r="M1443" s="20"/>
      <c r="N1443" s="31" t="str">
        <f t="shared" si="156"/>
        <v/>
      </c>
      <c r="O1443" s="20"/>
      <c r="P1443" s="20"/>
      <c r="Q1443" s="46" t="str">
        <f>IFERROR(MAX(IF(OR(O1443="",P1443=""),"",IF(AND(AND(MONTH(E1443)&gt;=7,MONTH(E1443)&lt;8),AND(MONTH(F1443)&gt;=7,MONTH(F1443)&lt;8)),(NETWORKDAYS(E1443,F1443,Lister!$D$7:$D$13)-O1443)*N1443/NETWORKDAYS(Lister!$D$19,Lister!$E$19,Lister!$D$7:$D$13),IF(AND(AND(MONTH(E1443)&gt;=7,MONTH(E1443)&lt;8),MONTH(F1443)&gt;7),(NETWORKDAYS(E1443,Lister!$E$19,Lister!$D$7:$D$13)-O1443)*N1443/NETWORKDAYS(Lister!$D$19,Lister!$E$19,Lister!$D$7:$D$13),IF(MONTH(E1443)&gt;7,0)))),0),"")</f>
        <v/>
      </c>
      <c r="R1443" s="46" t="str">
        <f>IFERROR(MAX(IF(OR(O1443="",P1443=""),"",IF(AND(AND(MONTH(E1443)&gt;=8,MONTH(E1443)&lt;9),AND(MONTH(F1443)&gt;=8,MONTH(F1443)&lt;9)),(NETWORKDAYS(E1443,F1443,Lister!$D$7:$D$13)-P1443)*N1443/NETWORKDAYS(Lister!$D$20,Lister!$E$20,Lister!$D$7:$D$13),IF(AND(MONTH(E1443)=7,MONTH(F1443)=8),(NETWORKDAYS(Lister!$D$20,F1443,Lister!$D$7:$D$13)-P1443)*N1443/NETWORKDAYS(Lister!$D$20,Lister!$E$20,Lister!$D$7:$D$13),IF(AND(MONTH(E1443)=7,MONTH(F1443)=7),0)))),0),"")</f>
        <v/>
      </c>
      <c r="S1443" s="31" t="str">
        <f t="shared" si="157"/>
        <v/>
      </c>
      <c r="T1443" s="31" t="str">
        <f t="shared" si="158"/>
        <v/>
      </c>
      <c r="U1443" s="51" t="str">
        <f t="shared" si="159"/>
        <v/>
      </c>
    </row>
    <row r="1444" spans="1:21" x14ac:dyDescent="0.25">
      <c r="A1444" s="13" t="str">
        <f t="shared" si="160"/>
        <v/>
      </c>
      <c r="B1444" s="55"/>
      <c r="C1444" s="22"/>
      <c r="D1444" s="23"/>
      <c r="E1444" s="16"/>
      <c r="F1444" s="16"/>
      <c r="G1444" s="72" t="str">
        <f>IF(OR(E1444="",F1444=""),"",NETWORKDAYS(E1444,F1444,Lister!$D$7:$D$13))</f>
        <v/>
      </c>
      <c r="H1444" s="19"/>
      <c r="I1444" s="32" t="str">
        <f t="shared" si="154"/>
        <v/>
      </c>
      <c r="J1444" s="18"/>
      <c r="K1444" s="18"/>
      <c r="L1444" s="46" t="str">
        <f t="shared" si="155"/>
        <v/>
      </c>
      <c r="M1444" s="20"/>
      <c r="N1444" s="31" t="str">
        <f t="shared" si="156"/>
        <v/>
      </c>
      <c r="O1444" s="20"/>
      <c r="P1444" s="20"/>
      <c r="Q1444" s="46" t="str">
        <f>IFERROR(MAX(IF(OR(O1444="",P1444=""),"",IF(AND(AND(MONTH(E1444)&gt;=7,MONTH(E1444)&lt;8),AND(MONTH(F1444)&gt;=7,MONTH(F1444)&lt;8)),(NETWORKDAYS(E1444,F1444,Lister!$D$7:$D$13)-O1444)*N1444/NETWORKDAYS(Lister!$D$19,Lister!$E$19,Lister!$D$7:$D$13),IF(AND(AND(MONTH(E1444)&gt;=7,MONTH(E1444)&lt;8),MONTH(F1444)&gt;7),(NETWORKDAYS(E1444,Lister!$E$19,Lister!$D$7:$D$13)-O1444)*N1444/NETWORKDAYS(Lister!$D$19,Lister!$E$19,Lister!$D$7:$D$13),IF(MONTH(E1444)&gt;7,0)))),0),"")</f>
        <v/>
      </c>
      <c r="R1444" s="46" t="str">
        <f>IFERROR(MAX(IF(OR(O1444="",P1444=""),"",IF(AND(AND(MONTH(E1444)&gt;=8,MONTH(E1444)&lt;9),AND(MONTH(F1444)&gt;=8,MONTH(F1444)&lt;9)),(NETWORKDAYS(E1444,F1444,Lister!$D$7:$D$13)-P1444)*N1444/NETWORKDAYS(Lister!$D$20,Lister!$E$20,Lister!$D$7:$D$13),IF(AND(MONTH(E1444)=7,MONTH(F1444)=8),(NETWORKDAYS(Lister!$D$20,F1444,Lister!$D$7:$D$13)-P1444)*N1444/NETWORKDAYS(Lister!$D$20,Lister!$E$20,Lister!$D$7:$D$13),IF(AND(MONTH(E1444)=7,MONTH(F1444)=7),0)))),0),"")</f>
        <v/>
      </c>
      <c r="S1444" s="31" t="str">
        <f t="shared" si="157"/>
        <v/>
      </c>
      <c r="T1444" s="31" t="str">
        <f t="shared" si="158"/>
        <v/>
      </c>
      <c r="U1444" s="51" t="str">
        <f t="shared" si="159"/>
        <v/>
      </c>
    </row>
    <row r="1445" spans="1:21" x14ac:dyDescent="0.25">
      <c r="A1445" s="13" t="str">
        <f t="shared" si="160"/>
        <v/>
      </c>
      <c r="B1445" s="55"/>
      <c r="C1445" s="22"/>
      <c r="D1445" s="23"/>
      <c r="E1445" s="16"/>
      <c r="F1445" s="16"/>
      <c r="G1445" s="72" t="str">
        <f>IF(OR(E1445="",F1445=""),"",NETWORKDAYS(E1445,F1445,Lister!$D$7:$D$13))</f>
        <v/>
      </c>
      <c r="H1445" s="19"/>
      <c r="I1445" s="32" t="str">
        <f t="shared" si="154"/>
        <v/>
      </c>
      <c r="J1445" s="18"/>
      <c r="K1445" s="18"/>
      <c r="L1445" s="46" t="str">
        <f t="shared" si="155"/>
        <v/>
      </c>
      <c r="M1445" s="20"/>
      <c r="N1445" s="31" t="str">
        <f t="shared" si="156"/>
        <v/>
      </c>
      <c r="O1445" s="20"/>
      <c r="P1445" s="20"/>
      <c r="Q1445" s="46" t="str">
        <f>IFERROR(MAX(IF(OR(O1445="",P1445=""),"",IF(AND(AND(MONTH(E1445)&gt;=7,MONTH(E1445)&lt;8),AND(MONTH(F1445)&gt;=7,MONTH(F1445)&lt;8)),(NETWORKDAYS(E1445,F1445,Lister!$D$7:$D$13)-O1445)*N1445/NETWORKDAYS(Lister!$D$19,Lister!$E$19,Lister!$D$7:$D$13),IF(AND(AND(MONTH(E1445)&gt;=7,MONTH(E1445)&lt;8),MONTH(F1445)&gt;7),(NETWORKDAYS(E1445,Lister!$E$19,Lister!$D$7:$D$13)-O1445)*N1445/NETWORKDAYS(Lister!$D$19,Lister!$E$19,Lister!$D$7:$D$13),IF(MONTH(E1445)&gt;7,0)))),0),"")</f>
        <v/>
      </c>
      <c r="R1445" s="46" t="str">
        <f>IFERROR(MAX(IF(OR(O1445="",P1445=""),"",IF(AND(AND(MONTH(E1445)&gt;=8,MONTH(E1445)&lt;9),AND(MONTH(F1445)&gt;=8,MONTH(F1445)&lt;9)),(NETWORKDAYS(E1445,F1445,Lister!$D$7:$D$13)-P1445)*N1445/NETWORKDAYS(Lister!$D$20,Lister!$E$20,Lister!$D$7:$D$13),IF(AND(MONTH(E1445)=7,MONTH(F1445)=8),(NETWORKDAYS(Lister!$D$20,F1445,Lister!$D$7:$D$13)-P1445)*N1445/NETWORKDAYS(Lister!$D$20,Lister!$E$20,Lister!$D$7:$D$13),IF(AND(MONTH(E1445)=7,MONTH(F1445)=7),0)))),0),"")</f>
        <v/>
      </c>
      <c r="S1445" s="31" t="str">
        <f t="shared" si="157"/>
        <v/>
      </c>
      <c r="T1445" s="31" t="str">
        <f t="shared" si="158"/>
        <v/>
      </c>
      <c r="U1445" s="51" t="str">
        <f t="shared" si="159"/>
        <v/>
      </c>
    </row>
    <row r="1446" spans="1:21" x14ac:dyDescent="0.25">
      <c r="A1446" s="13" t="str">
        <f t="shared" si="160"/>
        <v/>
      </c>
      <c r="B1446" s="55"/>
      <c r="C1446" s="22"/>
      <c r="D1446" s="23"/>
      <c r="E1446" s="16"/>
      <c r="F1446" s="16"/>
      <c r="G1446" s="72" t="str">
        <f>IF(OR(E1446="",F1446=""),"",NETWORKDAYS(E1446,F1446,Lister!$D$7:$D$13))</f>
        <v/>
      </c>
      <c r="H1446" s="19"/>
      <c r="I1446" s="32" t="str">
        <f t="shared" si="154"/>
        <v/>
      </c>
      <c r="J1446" s="18"/>
      <c r="K1446" s="18"/>
      <c r="L1446" s="46" t="str">
        <f t="shared" si="155"/>
        <v/>
      </c>
      <c r="M1446" s="20"/>
      <c r="N1446" s="31" t="str">
        <f t="shared" si="156"/>
        <v/>
      </c>
      <c r="O1446" s="20"/>
      <c r="P1446" s="20"/>
      <c r="Q1446" s="46" t="str">
        <f>IFERROR(MAX(IF(OR(O1446="",P1446=""),"",IF(AND(AND(MONTH(E1446)&gt;=7,MONTH(E1446)&lt;8),AND(MONTH(F1446)&gt;=7,MONTH(F1446)&lt;8)),(NETWORKDAYS(E1446,F1446,Lister!$D$7:$D$13)-O1446)*N1446/NETWORKDAYS(Lister!$D$19,Lister!$E$19,Lister!$D$7:$D$13),IF(AND(AND(MONTH(E1446)&gt;=7,MONTH(E1446)&lt;8),MONTH(F1446)&gt;7),(NETWORKDAYS(E1446,Lister!$E$19,Lister!$D$7:$D$13)-O1446)*N1446/NETWORKDAYS(Lister!$D$19,Lister!$E$19,Lister!$D$7:$D$13),IF(MONTH(E1446)&gt;7,0)))),0),"")</f>
        <v/>
      </c>
      <c r="R1446" s="46" t="str">
        <f>IFERROR(MAX(IF(OR(O1446="",P1446=""),"",IF(AND(AND(MONTH(E1446)&gt;=8,MONTH(E1446)&lt;9),AND(MONTH(F1446)&gt;=8,MONTH(F1446)&lt;9)),(NETWORKDAYS(E1446,F1446,Lister!$D$7:$D$13)-P1446)*N1446/NETWORKDAYS(Lister!$D$20,Lister!$E$20,Lister!$D$7:$D$13),IF(AND(MONTH(E1446)=7,MONTH(F1446)=8),(NETWORKDAYS(Lister!$D$20,F1446,Lister!$D$7:$D$13)-P1446)*N1446/NETWORKDAYS(Lister!$D$20,Lister!$E$20,Lister!$D$7:$D$13),IF(AND(MONTH(E1446)=7,MONTH(F1446)=7),0)))),0),"")</f>
        <v/>
      </c>
      <c r="S1446" s="31" t="str">
        <f t="shared" si="157"/>
        <v/>
      </c>
      <c r="T1446" s="31" t="str">
        <f t="shared" si="158"/>
        <v/>
      </c>
      <c r="U1446" s="51" t="str">
        <f t="shared" si="159"/>
        <v/>
      </c>
    </row>
    <row r="1447" spans="1:21" x14ac:dyDescent="0.25">
      <c r="A1447" s="13" t="str">
        <f t="shared" si="160"/>
        <v/>
      </c>
      <c r="B1447" s="55"/>
      <c r="C1447" s="22"/>
      <c r="D1447" s="23"/>
      <c r="E1447" s="16"/>
      <c r="F1447" s="16"/>
      <c r="G1447" s="72" t="str">
        <f>IF(OR(E1447="",F1447=""),"",NETWORKDAYS(E1447,F1447,Lister!$D$7:$D$13))</f>
        <v/>
      </c>
      <c r="H1447" s="19"/>
      <c r="I1447" s="32" t="str">
        <f t="shared" si="154"/>
        <v/>
      </c>
      <c r="J1447" s="18"/>
      <c r="K1447" s="18"/>
      <c r="L1447" s="46" t="str">
        <f t="shared" si="155"/>
        <v/>
      </c>
      <c r="M1447" s="20"/>
      <c r="N1447" s="31" t="str">
        <f t="shared" si="156"/>
        <v/>
      </c>
      <c r="O1447" s="20"/>
      <c r="P1447" s="20"/>
      <c r="Q1447" s="46" t="str">
        <f>IFERROR(MAX(IF(OR(O1447="",P1447=""),"",IF(AND(AND(MONTH(E1447)&gt;=7,MONTH(E1447)&lt;8),AND(MONTH(F1447)&gt;=7,MONTH(F1447)&lt;8)),(NETWORKDAYS(E1447,F1447,Lister!$D$7:$D$13)-O1447)*N1447/NETWORKDAYS(Lister!$D$19,Lister!$E$19,Lister!$D$7:$D$13),IF(AND(AND(MONTH(E1447)&gt;=7,MONTH(E1447)&lt;8),MONTH(F1447)&gt;7),(NETWORKDAYS(E1447,Lister!$E$19,Lister!$D$7:$D$13)-O1447)*N1447/NETWORKDAYS(Lister!$D$19,Lister!$E$19,Lister!$D$7:$D$13),IF(MONTH(E1447)&gt;7,0)))),0),"")</f>
        <v/>
      </c>
      <c r="R1447" s="46" t="str">
        <f>IFERROR(MAX(IF(OR(O1447="",P1447=""),"",IF(AND(AND(MONTH(E1447)&gt;=8,MONTH(E1447)&lt;9),AND(MONTH(F1447)&gt;=8,MONTH(F1447)&lt;9)),(NETWORKDAYS(E1447,F1447,Lister!$D$7:$D$13)-P1447)*N1447/NETWORKDAYS(Lister!$D$20,Lister!$E$20,Lister!$D$7:$D$13),IF(AND(MONTH(E1447)=7,MONTH(F1447)=8),(NETWORKDAYS(Lister!$D$20,F1447,Lister!$D$7:$D$13)-P1447)*N1447/NETWORKDAYS(Lister!$D$20,Lister!$E$20,Lister!$D$7:$D$13),IF(AND(MONTH(E1447)=7,MONTH(F1447)=7),0)))),0),"")</f>
        <v/>
      </c>
      <c r="S1447" s="31" t="str">
        <f t="shared" si="157"/>
        <v/>
      </c>
      <c r="T1447" s="31" t="str">
        <f t="shared" si="158"/>
        <v/>
      </c>
      <c r="U1447" s="51" t="str">
        <f t="shared" si="159"/>
        <v/>
      </c>
    </row>
    <row r="1448" spans="1:21" x14ac:dyDescent="0.25">
      <c r="A1448" s="13" t="str">
        <f t="shared" si="160"/>
        <v/>
      </c>
      <c r="B1448" s="55"/>
      <c r="C1448" s="22"/>
      <c r="D1448" s="23"/>
      <c r="E1448" s="16"/>
      <c r="F1448" s="16"/>
      <c r="G1448" s="72" t="str">
        <f>IF(OR(E1448="",F1448=""),"",NETWORKDAYS(E1448,F1448,Lister!$D$7:$D$13))</f>
        <v/>
      </c>
      <c r="H1448" s="19"/>
      <c r="I1448" s="32" t="str">
        <f t="shared" si="154"/>
        <v/>
      </c>
      <c r="J1448" s="18"/>
      <c r="K1448" s="18"/>
      <c r="L1448" s="46" t="str">
        <f t="shared" si="155"/>
        <v/>
      </c>
      <c r="M1448" s="20"/>
      <c r="N1448" s="31" t="str">
        <f t="shared" si="156"/>
        <v/>
      </c>
      <c r="O1448" s="20"/>
      <c r="P1448" s="20"/>
      <c r="Q1448" s="46" t="str">
        <f>IFERROR(MAX(IF(OR(O1448="",P1448=""),"",IF(AND(AND(MONTH(E1448)&gt;=7,MONTH(E1448)&lt;8),AND(MONTH(F1448)&gt;=7,MONTH(F1448)&lt;8)),(NETWORKDAYS(E1448,F1448,Lister!$D$7:$D$13)-O1448)*N1448/NETWORKDAYS(Lister!$D$19,Lister!$E$19,Lister!$D$7:$D$13),IF(AND(AND(MONTH(E1448)&gt;=7,MONTH(E1448)&lt;8),MONTH(F1448)&gt;7),(NETWORKDAYS(E1448,Lister!$E$19,Lister!$D$7:$D$13)-O1448)*N1448/NETWORKDAYS(Lister!$D$19,Lister!$E$19,Lister!$D$7:$D$13),IF(MONTH(E1448)&gt;7,0)))),0),"")</f>
        <v/>
      </c>
      <c r="R1448" s="46" t="str">
        <f>IFERROR(MAX(IF(OR(O1448="",P1448=""),"",IF(AND(AND(MONTH(E1448)&gt;=8,MONTH(E1448)&lt;9),AND(MONTH(F1448)&gt;=8,MONTH(F1448)&lt;9)),(NETWORKDAYS(E1448,F1448,Lister!$D$7:$D$13)-P1448)*N1448/NETWORKDAYS(Lister!$D$20,Lister!$E$20,Lister!$D$7:$D$13),IF(AND(MONTH(E1448)=7,MONTH(F1448)=8),(NETWORKDAYS(Lister!$D$20,F1448,Lister!$D$7:$D$13)-P1448)*N1448/NETWORKDAYS(Lister!$D$20,Lister!$E$20,Lister!$D$7:$D$13),IF(AND(MONTH(E1448)=7,MONTH(F1448)=7),0)))),0),"")</f>
        <v/>
      </c>
      <c r="S1448" s="31" t="str">
        <f t="shared" si="157"/>
        <v/>
      </c>
      <c r="T1448" s="31" t="str">
        <f t="shared" si="158"/>
        <v/>
      </c>
      <c r="U1448" s="51" t="str">
        <f t="shared" si="159"/>
        <v/>
      </c>
    </row>
    <row r="1449" spans="1:21" x14ac:dyDescent="0.25">
      <c r="A1449" s="13" t="str">
        <f t="shared" si="160"/>
        <v/>
      </c>
      <c r="B1449" s="55"/>
      <c r="C1449" s="22"/>
      <c r="D1449" s="23"/>
      <c r="E1449" s="16"/>
      <c r="F1449" s="16"/>
      <c r="G1449" s="72" t="str">
        <f>IF(OR(E1449="",F1449=""),"",NETWORKDAYS(E1449,F1449,Lister!$D$7:$D$13))</f>
        <v/>
      </c>
      <c r="H1449" s="19"/>
      <c r="I1449" s="32" t="str">
        <f t="shared" si="154"/>
        <v/>
      </c>
      <c r="J1449" s="18"/>
      <c r="K1449" s="18"/>
      <c r="L1449" s="46" t="str">
        <f t="shared" si="155"/>
        <v/>
      </c>
      <c r="M1449" s="20"/>
      <c r="N1449" s="31" t="str">
        <f t="shared" si="156"/>
        <v/>
      </c>
      <c r="O1449" s="20"/>
      <c r="P1449" s="20"/>
      <c r="Q1449" s="46" t="str">
        <f>IFERROR(MAX(IF(OR(O1449="",P1449=""),"",IF(AND(AND(MONTH(E1449)&gt;=7,MONTH(E1449)&lt;8),AND(MONTH(F1449)&gt;=7,MONTH(F1449)&lt;8)),(NETWORKDAYS(E1449,F1449,Lister!$D$7:$D$13)-O1449)*N1449/NETWORKDAYS(Lister!$D$19,Lister!$E$19,Lister!$D$7:$D$13),IF(AND(AND(MONTH(E1449)&gt;=7,MONTH(E1449)&lt;8),MONTH(F1449)&gt;7),(NETWORKDAYS(E1449,Lister!$E$19,Lister!$D$7:$D$13)-O1449)*N1449/NETWORKDAYS(Lister!$D$19,Lister!$E$19,Lister!$D$7:$D$13),IF(MONTH(E1449)&gt;7,0)))),0),"")</f>
        <v/>
      </c>
      <c r="R1449" s="46" t="str">
        <f>IFERROR(MAX(IF(OR(O1449="",P1449=""),"",IF(AND(AND(MONTH(E1449)&gt;=8,MONTH(E1449)&lt;9),AND(MONTH(F1449)&gt;=8,MONTH(F1449)&lt;9)),(NETWORKDAYS(E1449,F1449,Lister!$D$7:$D$13)-P1449)*N1449/NETWORKDAYS(Lister!$D$20,Lister!$E$20,Lister!$D$7:$D$13),IF(AND(MONTH(E1449)=7,MONTH(F1449)=8),(NETWORKDAYS(Lister!$D$20,F1449,Lister!$D$7:$D$13)-P1449)*N1449/NETWORKDAYS(Lister!$D$20,Lister!$E$20,Lister!$D$7:$D$13),IF(AND(MONTH(E1449)=7,MONTH(F1449)=7),0)))),0),"")</f>
        <v/>
      </c>
      <c r="S1449" s="31" t="str">
        <f t="shared" si="157"/>
        <v/>
      </c>
      <c r="T1449" s="31" t="str">
        <f t="shared" si="158"/>
        <v/>
      </c>
      <c r="U1449" s="51" t="str">
        <f t="shared" si="159"/>
        <v/>
      </c>
    </row>
    <row r="1450" spans="1:21" x14ac:dyDescent="0.25">
      <c r="A1450" s="13" t="str">
        <f t="shared" si="160"/>
        <v/>
      </c>
      <c r="B1450" s="55"/>
      <c r="C1450" s="22"/>
      <c r="D1450" s="23"/>
      <c r="E1450" s="16"/>
      <c r="F1450" s="16"/>
      <c r="G1450" s="72" t="str">
        <f>IF(OR(E1450="",F1450=""),"",NETWORKDAYS(E1450,F1450,Lister!$D$7:$D$13))</f>
        <v/>
      </c>
      <c r="H1450" s="19"/>
      <c r="I1450" s="32" t="str">
        <f t="shared" si="154"/>
        <v/>
      </c>
      <c r="J1450" s="18"/>
      <c r="K1450" s="18"/>
      <c r="L1450" s="46" t="str">
        <f t="shared" si="155"/>
        <v/>
      </c>
      <c r="M1450" s="20"/>
      <c r="N1450" s="31" t="str">
        <f t="shared" si="156"/>
        <v/>
      </c>
      <c r="O1450" s="20"/>
      <c r="P1450" s="20"/>
      <c r="Q1450" s="46" t="str">
        <f>IFERROR(MAX(IF(OR(O1450="",P1450=""),"",IF(AND(AND(MONTH(E1450)&gt;=7,MONTH(E1450)&lt;8),AND(MONTH(F1450)&gt;=7,MONTH(F1450)&lt;8)),(NETWORKDAYS(E1450,F1450,Lister!$D$7:$D$13)-O1450)*N1450/NETWORKDAYS(Lister!$D$19,Lister!$E$19,Lister!$D$7:$D$13),IF(AND(AND(MONTH(E1450)&gt;=7,MONTH(E1450)&lt;8),MONTH(F1450)&gt;7),(NETWORKDAYS(E1450,Lister!$E$19,Lister!$D$7:$D$13)-O1450)*N1450/NETWORKDAYS(Lister!$D$19,Lister!$E$19,Lister!$D$7:$D$13),IF(MONTH(E1450)&gt;7,0)))),0),"")</f>
        <v/>
      </c>
      <c r="R1450" s="46" t="str">
        <f>IFERROR(MAX(IF(OR(O1450="",P1450=""),"",IF(AND(AND(MONTH(E1450)&gt;=8,MONTH(E1450)&lt;9),AND(MONTH(F1450)&gt;=8,MONTH(F1450)&lt;9)),(NETWORKDAYS(E1450,F1450,Lister!$D$7:$D$13)-P1450)*N1450/NETWORKDAYS(Lister!$D$20,Lister!$E$20,Lister!$D$7:$D$13),IF(AND(MONTH(E1450)=7,MONTH(F1450)=8),(NETWORKDAYS(Lister!$D$20,F1450,Lister!$D$7:$D$13)-P1450)*N1450/NETWORKDAYS(Lister!$D$20,Lister!$E$20,Lister!$D$7:$D$13),IF(AND(MONTH(E1450)=7,MONTH(F1450)=7),0)))),0),"")</f>
        <v/>
      </c>
      <c r="S1450" s="31" t="str">
        <f t="shared" si="157"/>
        <v/>
      </c>
      <c r="T1450" s="31" t="str">
        <f t="shared" si="158"/>
        <v/>
      </c>
      <c r="U1450" s="51" t="str">
        <f t="shared" si="159"/>
        <v/>
      </c>
    </row>
    <row r="1451" spans="1:21" x14ac:dyDescent="0.25">
      <c r="A1451" s="13" t="str">
        <f t="shared" si="160"/>
        <v/>
      </c>
      <c r="B1451" s="55"/>
      <c r="C1451" s="22"/>
      <c r="D1451" s="23"/>
      <c r="E1451" s="16"/>
      <c r="F1451" s="16"/>
      <c r="G1451" s="72" t="str">
        <f>IF(OR(E1451="",F1451=""),"",NETWORKDAYS(E1451,F1451,Lister!$D$7:$D$13))</f>
        <v/>
      </c>
      <c r="H1451" s="19"/>
      <c r="I1451" s="32" t="str">
        <f t="shared" si="154"/>
        <v/>
      </c>
      <c r="J1451" s="18"/>
      <c r="K1451" s="18"/>
      <c r="L1451" s="46" t="str">
        <f t="shared" si="155"/>
        <v/>
      </c>
      <c r="M1451" s="20"/>
      <c r="N1451" s="31" t="str">
        <f t="shared" si="156"/>
        <v/>
      </c>
      <c r="O1451" s="20"/>
      <c r="P1451" s="20"/>
      <c r="Q1451" s="46" t="str">
        <f>IFERROR(MAX(IF(OR(O1451="",P1451=""),"",IF(AND(AND(MONTH(E1451)&gt;=7,MONTH(E1451)&lt;8),AND(MONTH(F1451)&gt;=7,MONTH(F1451)&lt;8)),(NETWORKDAYS(E1451,F1451,Lister!$D$7:$D$13)-O1451)*N1451/NETWORKDAYS(Lister!$D$19,Lister!$E$19,Lister!$D$7:$D$13),IF(AND(AND(MONTH(E1451)&gt;=7,MONTH(E1451)&lt;8),MONTH(F1451)&gt;7),(NETWORKDAYS(E1451,Lister!$E$19,Lister!$D$7:$D$13)-O1451)*N1451/NETWORKDAYS(Lister!$D$19,Lister!$E$19,Lister!$D$7:$D$13),IF(MONTH(E1451)&gt;7,0)))),0),"")</f>
        <v/>
      </c>
      <c r="R1451" s="46" t="str">
        <f>IFERROR(MAX(IF(OR(O1451="",P1451=""),"",IF(AND(AND(MONTH(E1451)&gt;=8,MONTH(E1451)&lt;9),AND(MONTH(F1451)&gt;=8,MONTH(F1451)&lt;9)),(NETWORKDAYS(E1451,F1451,Lister!$D$7:$D$13)-P1451)*N1451/NETWORKDAYS(Lister!$D$20,Lister!$E$20,Lister!$D$7:$D$13),IF(AND(MONTH(E1451)=7,MONTH(F1451)=8),(NETWORKDAYS(Lister!$D$20,F1451,Lister!$D$7:$D$13)-P1451)*N1451/NETWORKDAYS(Lister!$D$20,Lister!$E$20,Lister!$D$7:$D$13),IF(AND(MONTH(E1451)=7,MONTH(F1451)=7),0)))),0),"")</f>
        <v/>
      </c>
      <c r="S1451" s="31" t="str">
        <f t="shared" si="157"/>
        <v/>
      </c>
      <c r="T1451" s="31" t="str">
        <f t="shared" si="158"/>
        <v/>
      </c>
      <c r="U1451" s="51" t="str">
        <f t="shared" si="159"/>
        <v/>
      </c>
    </row>
    <row r="1452" spans="1:21" x14ac:dyDescent="0.25">
      <c r="A1452" s="13" t="str">
        <f t="shared" si="160"/>
        <v/>
      </c>
      <c r="B1452" s="55"/>
      <c r="C1452" s="22"/>
      <c r="D1452" s="23"/>
      <c r="E1452" s="16"/>
      <c r="F1452" s="16"/>
      <c r="G1452" s="72" t="str">
        <f>IF(OR(E1452="",F1452=""),"",NETWORKDAYS(E1452,F1452,Lister!$D$7:$D$13))</f>
        <v/>
      </c>
      <c r="H1452" s="19"/>
      <c r="I1452" s="32" t="str">
        <f t="shared" si="154"/>
        <v/>
      </c>
      <c r="J1452" s="18"/>
      <c r="K1452" s="18"/>
      <c r="L1452" s="46" t="str">
        <f t="shared" si="155"/>
        <v/>
      </c>
      <c r="M1452" s="20"/>
      <c r="N1452" s="31" t="str">
        <f t="shared" si="156"/>
        <v/>
      </c>
      <c r="O1452" s="20"/>
      <c r="P1452" s="20"/>
      <c r="Q1452" s="46" t="str">
        <f>IFERROR(MAX(IF(OR(O1452="",P1452=""),"",IF(AND(AND(MONTH(E1452)&gt;=7,MONTH(E1452)&lt;8),AND(MONTH(F1452)&gt;=7,MONTH(F1452)&lt;8)),(NETWORKDAYS(E1452,F1452,Lister!$D$7:$D$13)-O1452)*N1452/NETWORKDAYS(Lister!$D$19,Lister!$E$19,Lister!$D$7:$D$13),IF(AND(AND(MONTH(E1452)&gt;=7,MONTH(E1452)&lt;8),MONTH(F1452)&gt;7),(NETWORKDAYS(E1452,Lister!$E$19,Lister!$D$7:$D$13)-O1452)*N1452/NETWORKDAYS(Lister!$D$19,Lister!$E$19,Lister!$D$7:$D$13),IF(MONTH(E1452)&gt;7,0)))),0),"")</f>
        <v/>
      </c>
      <c r="R1452" s="46" t="str">
        <f>IFERROR(MAX(IF(OR(O1452="",P1452=""),"",IF(AND(AND(MONTH(E1452)&gt;=8,MONTH(E1452)&lt;9),AND(MONTH(F1452)&gt;=8,MONTH(F1452)&lt;9)),(NETWORKDAYS(E1452,F1452,Lister!$D$7:$D$13)-P1452)*N1452/NETWORKDAYS(Lister!$D$20,Lister!$E$20,Lister!$D$7:$D$13),IF(AND(MONTH(E1452)=7,MONTH(F1452)=8),(NETWORKDAYS(Lister!$D$20,F1452,Lister!$D$7:$D$13)-P1452)*N1452/NETWORKDAYS(Lister!$D$20,Lister!$E$20,Lister!$D$7:$D$13),IF(AND(MONTH(E1452)=7,MONTH(F1452)=7),0)))),0),"")</f>
        <v/>
      </c>
      <c r="S1452" s="31" t="str">
        <f t="shared" si="157"/>
        <v/>
      </c>
      <c r="T1452" s="31" t="str">
        <f t="shared" si="158"/>
        <v/>
      </c>
      <c r="U1452" s="51" t="str">
        <f t="shared" si="159"/>
        <v/>
      </c>
    </row>
    <row r="1453" spans="1:21" x14ac:dyDescent="0.25">
      <c r="A1453" s="13" t="str">
        <f t="shared" si="160"/>
        <v/>
      </c>
      <c r="B1453" s="55"/>
      <c r="C1453" s="22"/>
      <c r="D1453" s="23"/>
      <c r="E1453" s="16"/>
      <c r="F1453" s="16"/>
      <c r="G1453" s="72" t="str">
        <f>IF(OR(E1453="",F1453=""),"",NETWORKDAYS(E1453,F1453,Lister!$D$7:$D$13))</f>
        <v/>
      </c>
      <c r="H1453" s="19"/>
      <c r="I1453" s="32" t="str">
        <f t="shared" si="154"/>
        <v/>
      </c>
      <c r="J1453" s="18"/>
      <c r="K1453" s="18"/>
      <c r="L1453" s="46" t="str">
        <f t="shared" si="155"/>
        <v/>
      </c>
      <c r="M1453" s="20"/>
      <c r="N1453" s="31" t="str">
        <f t="shared" si="156"/>
        <v/>
      </c>
      <c r="O1453" s="20"/>
      <c r="P1453" s="20"/>
      <c r="Q1453" s="46" t="str">
        <f>IFERROR(MAX(IF(OR(O1453="",P1453=""),"",IF(AND(AND(MONTH(E1453)&gt;=7,MONTH(E1453)&lt;8),AND(MONTH(F1453)&gt;=7,MONTH(F1453)&lt;8)),(NETWORKDAYS(E1453,F1453,Lister!$D$7:$D$13)-O1453)*N1453/NETWORKDAYS(Lister!$D$19,Lister!$E$19,Lister!$D$7:$D$13),IF(AND(AND(MONTH(E1453)&gt;=7,MONTH(E1453)&lt;8),MONTH(F1453)&gt;7),(NETWORKDAYS(E1453,Lister!$E$19,Lister!$D$7:$D$13)-O1453)*N1453/NETWORKDAYS(Lister!$D$19,Lister!$E$19,Lister!$D$7:$D$13),IF(MONTH(E1453)&gt;7,0)))),0),"")</f>
        <v/>
      </c>
      <c r="R1453" s="46" t="str">
        <f>IFERROR(MAX(IF(OR(O1453="",P1453=""),"",IF(AND(AND(MONTH(E1453)&gt;=8,MONTH(E1453)&lt;9),AND(MONTH(F1453)&gt;=8,MONTH(F1453)&lt;9)),(NETWORKDAYS(E1453,F1453,Lister!$D$7:$D$13)-P1453)*N1453/NETWORKDAYS(Lister!$D$20,Lister!$E$20,Lister!$D$7:$D$13),IF(AND(MONTH(E1453)=7,MONTH(F1453)=8),(NETWORKDAYS(Lister!$D$20,F1453,Lister!$D$7:$D$13)-P1453)*N1453/NETWORKDAYS(Lister!$D$20,Lister!$E$20,Lister!$D$7:$D$13),IF(AND(MONTH(E1453)=7,MONTH(F1453)=7),0)))),0),"")</f>
        <v/>
      </c>
      <c r="S1453" s="31" t="str">
        <f t="shared" si="157"/>
        <v/>
      </c>
      <c r="T1453" s="31" t="str">
        <f t="shared" si="158"/>
        <v/>
      </c>
      <c r="U1453" s="51" t="str">
        <f t="shared" si="159"/>
        <v/>
      </c>
    </row>
    <row r="1454" spans="1:21" x14ac:dyDescent="0.25">
      <c r="A1454" s="13" t="str">
        <f t="shared" si="160"/>
        <v/>
      </c>
      <c r="B1454" s="55"/>
      <c r="C1454" s="22"/>
      <c r="D1454" s="23"/>
      <c r="E1454" s="16"/>
      <c r="F1454" s="16"/>
      <c r="G1454" s="72" t="str">
        <f>IF(OR(E1454="",F1454=""),"",NETWORKDAYS(E1454,F1454,Lister!$D$7:$D$13))</f>
        <v/>
      </c>
      <c r="H1454" s="19"/>
      <c r="I1454" s="32" t="str">
        <f t="shared" si="154"/>
        <v/>
      </c>
      <c r="J1454" s="18"/>
      <c r="K1454" s="18"/>
      <c r="L1454" s="46" t="str">
        <f t="shared" si="155"/>
        <v/>
      </c>
      <c r="M1454" s="20"/>
      <c r="N1454" s="31" t="str">
        <f t="shared" si="156"/>
        <v/>
      </c>
      <c r="O1454" s="20"/>
      <c r="P1454" s="20"/>
      <c r="Q1454" s="46" t="str">
        <f>IFERROR(MAX(IF(OR(O1454="",P1454=""),"",IF(AND(AND(MONTH(E1454)&gt;=7,MONTH(E1454)&lt;8),AND(MONTH(F1454)&gt;=7,MONTH(F1454)&lt;8)),(NETWORKDAYS(E1454,F1454,Lister!$D$7:$D$13)-O1454)*N1454/NETWORKDAYS(Lister!$D$19,Lister!$E$19,Lister!$D$7:$D$13),IF(AND(AND(MONTH(E1454)&gt;=7,MONTH(E1454)&lt;8),MONTH(F1454)&gt;7),(NETWORKDAYS(E1454,Lister!$E$19,Lister!$D$7:$D$13)-O1454)*N1454/NETWORKDAYS(Lister!$D$19,Lister!$E$19,Lister!$D$7:$D$13),IF(MONTH(E1454)&gt;7,0)))),0),"")</f>
        <v/>
      </c>
      <c r="R1454" s="46" t="str">
        <f>IFERROR(MAX(IF(OR(O1454="",P1454=""),"",IF(AND(AND(MONTH(E1454)&gt;=8,MONTH(E1454)&lt;9),AND(MONTH(F1454)&gt;=8,MONTH(F1454)&lt;9)),(NETWORKDAYS(E1454,F1454,Lister!$D$7:$D$13)-P1454)*N1454/NETWORKDAYS(Lister!$D$20,Lister!$E$20,Lister!$D$7:$D$13),IF(AND(MONTH(E1454)=7,MONTH(F1454)=8),(NETWORKDAYS(Lister!$D$20,F1454,Lister!$D$7:$D$13)-P1454)*N1454/NETWORKDAYS(Lister!$D$20,Lister!$E$20,Lister!$D$7:$D$13),IF(AND(MONTH(E1454)=7,MONTH(F1454)=7),0)))),0),"")</f>
        <v/>
      </c>
      <c r="S1454" s="31" t="str">
        <f t="shared" si="157"/>
        <v/>
      </c>
      <c r="T1454" s="31" t="str">
        <f t="shared" si="158"/>
        <v/>
      </c>
      <c r="U1454" s="51" t="str">
        <f t="shared" si="159"/>
        <v/>
      </c>
    </row>
    <row r="1455" spans="1:21" x14ac:dyDescent="0.25">
      <c r="A1455" s="13" t="str">
        <f t="shared" si="160"/>
        <v/>
      </c>
      <c r="B1455" s="55"/>
      <c r="C1455" s="22"/>
      <c r="D1455" s="23"/>
      <c r="E1455" s="16"/>
      <c r="F1455" s="16"/>
      <c r="G1455" s="72" t="str">
        <f>IF(OR(E1455="",F1455=""),"",NETWORKDAYS(E1455,F1455,Lister!$D$7:$D$13))</f>
        <v/>
      </c>
      <c r="H1455" s="19"/>
      <c r="I1455" s="32" t="str">
        <f t="shared" si="154"/>
        <v/>
      </c>
      <c r="J1455" s="18"/>
      <c r="K1455" s="18"/>
      <c r="L1455" s="46" t="str">
        <f t="shared" si="155"/>
        <v/>
      </c>
      <c r="M1455" s="20"/>
      <c r="N1455" s="31" t="str">
        <f t="shared" si="156"/>
        <v/>
      </c>
      <c r="O1455" s="20"/>
      <c r="P1455" s="20"/>
      <c r="Q1455" s="46" t="str">
        <f>IFERROR(MAX(IF(OR(O1455="",P1455=""),"",IF(AND(AND(MONTH(E1455)&gt;=7,MONTH(E1455)&lt;8),AND(MONTH(F1455)&gt;=7,MONTH(F1455)&lt;8)),(NETWORKDAYS(E1455,F1455,Lister!$D$7:$D$13)-O1455)*N1455/NETWORKDAYS(Lister!$D$19,Lister!$E$19,Lister!$D$7:$D$13),IF(AND(AND(MONTH(E1455)&gt;=7,MONTH(E1455)&lt;8),MONTH(F1455)&gt;7),(NETWORKDAYS(E1455,Lister!$E$19,Lister!$D$7:$D$13)-O1455)*N1455/NETWORKDAYS(Lister!$D$19,Lister!$E$19,Lister!$D$7:$D$13),IF(MONTH(E1455)&gt;7,0)))),0),"")</f>
        <v/>
      </c>
      <c r="R1455" s="46" t="str">
        <f>IFERROR(MAX(IF(OR(O1455="",P1455=""),"",IF(AND(AND(MONTH(E1455)&gt;=8,MONTH(E1455)&lt;9),AND(MONTH(F1455)&gt;=8,MONTH(F1455)&lt;9)),(NETWORKDAYS(E1455,F1455,Lister!$D$7:$D$13)-P1455)*N1455/NETWORKDAYS(Lister!$D$20,Lister!$E$20,Lister!$D$7:$D$13),IF(AND(MONTH(E1455)=7,MONTH(F1455)=8),(NETWORKDAYS(Lister!$D$20,F1455,Lister!$D$7:$D$13)-P1455)*N1455/NETWORKDAYS(Lister!$D$20,Lister!$E$20,Lister!$D$7:$D$13),IF(AND(MONTH(E1455)=7,MONTH(F1455)=7),0)))),0),"")</f>
        <v/>
      </c>
      <c r="S1455" s="31" t="str">
        <f t="shared" si="157"/>
        <v/>
      </c>
      <c r="T1455" s="31" t="str">
        <f t="shared" si="158"/>
        <v/>
      </c>
      <c r="U1455" s="51" t="str">
        <f t="shared" si="159"/>
        <v/>
      </c>
    </row>
    <row r="1456" spans="1:21" x14ac:dyDescent="0.25">
      <c r="A1456" s="13" t="str">
        <f t="shared" si="160"/>
        <v/>
      </c>
      <c r="B1456" s="55"/>
      <c r="C1456" s="22"/>
      <c r="D1456" s="23"/>
      <c r="E1456" s="16"/>
      <c r="F1456" s="16"/>
      <c r="G1456" s="72" t="str">
        <f>IF(OR(E1456="",F1456=""),"",NETWORKDAYS(E1456,F1456,Lister!$D$7:$D$13))</f>
        <v/>
      </c>
      <c r="H1456" s="19"/>
      <c r="I1456" s="32" t="str">
        <f t="shared" si="154"/>
        <v/>
      </c>
      <c r="J1456" s="18"/>
      <c r="K1456" s="18"/>
      <c r="L1456" s="46" t="str">
        <f t="shared" si="155"/>
        <v/>
      </c>
      <c r="M1456" s="20"/>
      <c r="N1456" s="31" t="str">
        <f t="shared" si="156"/>
        <v/>
      </c>
      <c r="O1456" s="20"/>
      <c r="P1456" s="20"/>
      <c r="Q1456" s="46" t="str">
        <f>IFERROR(MAX(IF(OR(O1456="",P1456=""),"",IF(AND(AND(MONTH(E1456)&gt;=7,MONTH(E1456)&lt;8),AND(MONTH(F1456)&gt;=7,MONTH(F1456)&lt;8)),(NETWORKDAYS(E1456,F1456,Lister!$D$7:$D$13)-O1456)*N1456/NETWORKDAYS(Lister!$D$19,Lister!$E$19,Lister!$D$7:$D$13),IF(AND(AND(MONTH(E1456)&gt;=7,MONTH(E1456)&lt;8),MONTH(F1456)&gt;7),(NETWORKDAYS(E1456,Lister!$E$19,Lister!$D$7:$D$13)-O1456)*N1456/NETWORKDAYS(Lister!$D$19,Lister!$E$19,Lister!$D$7:$D$13),IF(MONTH(E1456)&gt;7,0)))),0),"")</f>
        <v/>
      </c>
      <c r="R1456" s="46" t="str">
        <f>IFERROR(MAX(IF(OR(O1456="",P1456=""),"",IF(AND(AND(MONTH(E1456)&gt;=8,MONTH(E1456)&lt;9),AND(MONTH(F1456)&gt;=8,MONTH(F1456)&lt;9)),(NETWORKDAYS(E1456,F1456,Lister!$D$7:$D$13)-P1456)*N1456/NETWORKDAYS(Lister!$D$20,Lister!$E$20,Lister!$D$7:$D$13),IF(AND(MONTH(E1456)=7,MONTH(F1456)=8),(NETWORKDAYS(Lister!$D$20,F1456,Lister!$D$7:$D$13)-P1456)*N1456/NETWORKDAYS(Lister!$D$20,Lister!$E$20,Lister!$D$7:$D$13),IF(AND(MONTH(E1456)=7,MONTH(F1456)=7),0)))),0),"")</f>
        <v/>
      </c>
      <c r="S1456" s="31" t="str">
        <f t="shared" si="157"/>
        <v/>
      </c>
      <c r="T1456" s="31" t="str">
        <f t="shared" si="158"/>
        <v/>
      </c>
      <c r="U1456" s="51" t="str">
        <f t="shared" si="159"/>
        <v/>
      </c>
    </row>
    <row r="1457" spans="1:21" x14ac:dyDescent="0.25">
      <c r="A1457" s="13" t="str">
        <f t="shared" si="160"/>
        <v/>
      </c>
      <c r="B1457" s="55"/>
      <c r="C1457" s="22"/>
      <c r="D1457" s="23"/>
      <c r="E1457" s="16"/>
      <c r="F1457" s="16"/>
      <c r="G1457" s="72" t="str">
        <f>IF(OR(E1457="",F1457=""),"",NETWORKDAYS(E1457,F1457,Lister!$D$7:$D$13))</f>
        <v/>
      </c>
      <c r="H1457" s="19"/>
      <c r="I1457" s="32" t="str">
        <f t="shared" si="154"/>
        <v/>
      </c>
      <c r="J1457" s="18"/>
      <c r="K1457" s="18"/>
      <c r="L1457" s="46" t="str">
        <f t="shared" si="155"/>
        <v/>
      </c>
      <c r="M1457" s="20"/>
      <c r="N1457" s="31" t="str">
        <f t="shared" si="156"/>
        <v/>
      </c>
      <c r="O1457" s="20"/>
      <c r="P1457" s="20"/>
      <c r="Q1457" s="46" t="str">
        <f>IFERROR(MAX(IF(OR(O1457="",P1457=""),"",IF(AND(AND(MONTH(E1457)&gt;=7,MONTH(E1457)&lt;8),AND(MONTH(F1457)&gt;=7,MONTH(F1457)&lt;8)),(NETWORKDAYS(E1457,F1457,Lister!$D$7:$D$13)-O1457)*N1457/NETWORKDAYS(Lister!$D$19,Lister!$E$19,Lister!$D$7:$D$13),IF(AND(AND(MONTH(E1457)&gt;=7,MONTH(E1457)&lt;8),MONTH(F1457)&gt;7),(NETWORKDAYS(E1457,Lister!$E$19,Lister!$D$7:$D$13)-O1457)*N1457/NETWORKDAYS(Lister!$D$19,Lister!$E$19,Lister!$D$7:$D$13),IF(MONTH(E1457)&gt;7,0)))),0),"")</f>
        <v/>
      </c>
      <c r="R1457" s="46" t="str">
        <f>IFERROR(MAX(IF(OR(O1457="",P1457=""),"",IF(AND(AND(MONTH(E1457)&gt;=8,MONTH(E1457)&lt;9),AND(MONTH(F1457)&gt;=8,MONTH(F1457)&lt;9)),(NETWORKDAYS(E1457,F1457,Lister!$D$7:$D$13)-P1457)*N1457/NETWORKDAYS(Lister!$D$20,Lister!$E$20,Lister!$D$7:$D$13),IF(AND(MONTH(E1457)=7,MONTH(F1457)=8),(NETWORKDAYS(Lister!$D$20,F1457,Lister!$D$7:$D$13)-P1457)*N1457/NETWORKDAYS(Lister!$D$20,Lister!$E$20,Lister!$D$7:$D$13),IF(AND(MONTH(E1457)=7,MONTH(F1457)=7),0)))),0),"")</f>
        <v/>
      </c>
      <c r="S1457" s="31" t="str">
        <f t="shared" si="157"/>
        <v/>
      </c>
      <c r="T1457" s="31" t="str">
        <f t="shared" si="158"/>
        <v/>
      </c>
      <c r="U1457" s="51" t="str">
        <f t="shared" si="159"/>
        <v/>
      </c>
    </row>
    <row r="1458" spans="1:21" x14ac:dyDescent="0.25">
      <c r="A1458" s="13" t="str">
        <f t="shared" si="160"/>
        <v/>
      </c>
      <c r="B1458" s="55"/>
      <c r="C1458" s="22"/>
      <c r="D1458" s="23"/>
      <c r="E1458" s="16"/>
      <c r="F1458" s="16"/>
      <c r="G1458" s="72" t="str">
        <f>IF(OR(E1458="",F1458=""),"",NETWORKDAYS(E1458,F1458,Lister!$D$7:$D$13))</f>
        <v/>
      </c>
      <c r="H1458" s="19"/>
      <c r="I1458" s="32" t="str">
        <f t="shared" si="154"/>
        <v/>
      </c>
      <c r="J1458" s="18"/>
      <c r="K1458" s="18"/>
      <c r="L1458" s="46" t="str">
        <f t="shared" si="155"/>
        <v/>
      </c>
      <c r="M1458" s="20"/>
      <c r="N1458" s="31" t="str">
        <f t="shared" si="156"/>
        <v/>
      </c>
      <c r="O1458" s="20"/>
      <c r="P1458" s="20"/>
      <c r="Q1458" s="46" t="str">
        <f>IFERROR(MAX(IF(OR(O1458="",P1458=""),"",IF(AND(AND(MONTH(E1458)&gt;=7,MONTH(E1458)&lt;8),AND(MONTH(F1458)&gt;=7,MONTH(F1458)&lt;8)),(NETWORKDAYS(E1458,F1458,Lister!$D$7:$D$13)-O1458)*N1458/NETWORKDAYS(Lister!$D$19,Lister!$E$19,Lister!$D$7:$D$13),IF(AND(AND(MONTH(E1458)&gt;=7,MONTH(E1458)&lt;8),MONTH(F1458)&gt;7),(NETWORKDAYS(E1458,Lister!$E$19,Lister!$D$7:$D$13)-O1458)*N1458/NETWORKDAYS(Lister!$D$19,Lister!$E$19,Lister!$D$7:$D$13),IF(MONTH(E1458)&gt;7,0)))),0),"")</f>
        <v/>
      </c>
      <c r="R1458" s="46" t="str">
        <f>IFERROR(MAX(IF(OR(O1458="",P1458=""),"",IF(AND(AND(MONTH(E1458)&gt;=8,MONTH(E1458)&lt;9),AND(MONTH(F1458)&gt;=8,MONTH(F1458)&lt;9)),(NETWORKDAYS(E1458,F1458,Lister!$D$7:$D$13)-P1458)*N1458/NETWORKDAYS(Lister!$D$20,Lister!$E$20,Lister!$D$7:$D$13),IF(AND(MONTH(E1458)=7,MONTH(F1458)=8),(NETWORKDAYS(Lister!$D$20,F1458,Lister!$D$7:$D$13)-P1458)*N1458/NETWORKDAYS(Lister!$D$20,Lister!$E$20,Lister!$D$7:$D$13),IF(AND(MONTH(E1458)=7,MONTH(F1458)=7),0)))),0),"")</f>
        <v/>
      </c>
      <c r="S1458" s="31" t="str">
        <f t="shared" si="157"/>
        <v/>
      </c>
      <c r="T1458" s="31" t="str">
        <f t="shared" si="158"/>
        <v/>
      </c>
      <c r="U1458" s="51" t="str">
        <f t="shared" si="159"/>
        <v/>
      </c>
    </row>
    <row r="1459" spans="1:21" x14ac:dyDescent="0.25">
      <c r="A1459" s="13" t="str">
        <f t="shared" si="160"/>
        <v/>
      </c>
      <c r="B1459" s="55"/>
      <c r="C1459" s="22"/>
      <c r="D1459" s="23"/>
      <c r="E1459" s="16"/>
      <c r="F1459" s="16"/>
      <c r="G1459" s="72" t="str">
        <f>IF(OR(E1459="",F1459=""),"",NETWORKDAYS(E1459,F1459,Lister!$D$7:$D$13))</f>
        <v/>
      </c>
      <c r="H1459" s="19"/>
      <c r="I1459" s="32" t="str">
        <f t="shared" si="154"/>
        <v/>
      </c>
      <c r="J1459" s="18"/>
      <c r="K1459" s="18"/>
      <c r="L1459" s="46" t="str">
        <f t="shared" si="155"/>
        <v/>
      </c>
      <c r="M1459" s="20"/>
      <c r="N1459" s="31" t="str">
        <f t="shared" si="156"/>
        <v/>
      </c>
      <c r="O1459" s="20"/>
      <c r="P1459" s="20"/>
      <c r="Q1459" s="46" t="str">
        <f>IFERROR(MAX(IF(OR(O1459="",P1459=""),"",IF(AND(AND(MONTH(E1459)&gt;=7,MONTH(E1459)&lt;8),AND(MONTH(F1459)&gt;=7,MONTH(F1459)&lt;8)),(NETWORKDAYS(E1459,F1459,Lister!$D$7:$D$13)-O1459)*N1459/NETWORKDAYS(Lister!$D$19,Lister!$E$19,Lister!$D$7:$D$13),IF(AND(AND(MONTH(E1459)&gt;=7,MONTH(E1459)&lt;8),MONTH(F1459)&gt;7),(NETWORKDAYS(E1459,Lister!$E$19,Lister!$D$7:$D$13)-O1459)*N1459/NETWORKDAYS(Lister!$D$19,Lister!$E$19,Lister!$D$7:$D$13),IF(MONTH(E1459)&gt;7,0)))),0),"")</f>
        <v/>
      </c>
      <c r="R1459" s="46" t="str">
        <f>IFERROR(MAX(IF(OR(O1459="",P1459=""),"",IF(AND(AND(MONTH(E1459)&gt;=8,MONTH(E1459)&lt;9),AND(MONTH(F1459)&gt;=8,MONTH(F1459)&lt;9)),(NETWORKDAYS(E1459,F1459,Lister!$D$7:$D$13)-P1459)*N1459/NETWORKDAYS(Lister!$D$20,Lister!$E$20,Lister!$D$7:$D$13),IF(AND(MONTH(E1459)=7,MONTH(F1459)=8),(NETWORKDAYS(Lister!$D$20,F1459,Lister!$D$7:$D$13)-P1459)*N1459/NETWORKDAYS(Lister!$D$20,Lister!$E$20,Lister!$D$7:$D$13),IF(AND(MONTH(E1459)=7,MONTH(F1459)=7),0)))),0),"")</f>
        <v/>
      </c>
      <c r="S1459" s="31" t="str">
        <f t="shared" si="157"/>
        <v/>
      </c>
      <c r="T1459" s="31" t="str">
        <f t="shared" si="158"/>
        <v/>
      </c>
      <c r="U1459" s="51" t="str">
        <f t="shared" si="159"/>
        <v/>
      </c>
    </row>
    <row r="1460" spans="1:21" x14ac:dyDescent="0.25">
      <c r="A1460" s="13" t="str">
        <f t="shared" si="160"/>
        <v/>
      </c>
      <c r="B1460" s="55"/>
      <c r="C1460" s="22"/>
      <c r="D1460" s="23"/>
      <c r="E1460" s="16"/>
      <c r="F1460" s="16"/>
      <c r="G1460" s="72" t="str">
        <f>IF(OR(E1460="",F1460=""),"",NETWORKDAYS(E1460,F1460,Lister!$D$7:$D$13))</f>
        <v/>
      </c>
      <c r="H1460" s="19"/>
      <c r="I1460" s="32" t="str">
        <f t="shared" si="154"/>
        <v/>
      </c>
      <c r="J1460" s="18"/>
      <c r="K1460" s="18"/>
      <c r="L1460" s="46" t="str">
        <f t="shared" si="155"/>
        <v/>
      </c>
      <c r="M1460" s="20"/>
      <c r="N1460" s="31" t="str">
        <f t="shared" si="156"/>
        <v/>
      </c>
      <c r="O1460" s="20"/>
      <c r="P1460" s="20"/>
      <c r="Q1460" s="46" t="str">
        <f>IFERROR(MAX(IF(OR(O1460="",P1460=""),"",IF(AND(AND(MONTH(E1460)&gt;=7,MONTH(E1460)&lt;8),AND(MONTH(F1460)&gt;=7,MONTH(F1460)&lt;8)),(NETWORKDAYS(E1460,F1460,Lister!$D$7:$D$13)-O1460)*N1460/NETWORKDAYS(Lister!$D$19,Lister!$E$19,Lister!$D$7:$D$13),IF(AND(AND(MONTH(E1460)&gt;=7,MONTH(E1460)&lt;8),MONTH(F1460)&gt;7),(NETWORKDAYS(E1460,Lister!$E$19,Lister!$D$7:$D$13)-O1460)*N1460/NETWORKDAYS(Lister!$D$19,Lister!$E$19,Lister!$D$7:$D$13),IF(MONTH(E1460)&gt;7,0)))),0),"")</f>
        <v/>
      </c>
      <c r="R1460" s="46" t="str">
        <f>IFERROR(MAX(IF(OR(O1460="",P1460=""),"",IF(AND(AND(MONTH(E1460)&gt;=8,MONTH(E1460)&lt;9),AND(MONTH(F1460)&gt;=8,MONTH(F1460)&lt;9)),(NETWORKDAYS(E1460,F1460,Lister!$D$7:$D$13)-P1460)*N1460/NETWORKDAYS(Lister!$D$20,Lister!$E$20,Lister!$D$7:$D$13),IF(AND(MONTH(E1460)=7,MONTH(F1460)=8),(NETWORKDAYS(Lister!$D$20,F1460,Lister!$D$7:$D$13)-P1460)*N1460/NETWORKDAYS(Lister!$D$20,Lister!$E$20,Lister!$D$7:$D$13),IF(AND(MONTH(E1460)=7,MONTH(F1460)=7),0)))),0),"")</f>
        <v/>
      </c>
      <c r="S1460" s="31" t="str">
        <f t="shared" si="157"/>
        <v/>
      </c>
      <c r="T1460" s="31" t="str">
        <f t="shared" si="158"/>
        <v/>
      </c>
      <c r="U1460" s="51" t="str">
        <f t="shared" si="159"/>
        <v/>
      </c>
    </row>
    <row r="1461" spans="1:21" x14ac:dyDescent="0.25">
      <c r="A1461" s="13" t="str">
        <f t="shared" si="160"/>
        <v/>
      </c>
      <c r="B1461" s="55"/>
      <c r="C1461" s="22"/>
      <c r="D1461" s="23"/>
      <c r="E1461" s="16"/>
      <c r="F1461" s="16"/>
      <c r="G1461" s="72" t="str">
        <f>IF(OR(E1461="",F1461=""),"",NETWORKDAYS(E1461,F1461,Lister!$D$7:$D$13))</f>
        <v/>
      </c>
      <c r="H1461" s="19"/>
      <c r="I1461" s="32" t="str">
        <f t="shared" si="154"/>
        <v/>
      </c>
      <c r="J1461" s="18"/>
      <c r="K1461" s="18"/>
      <c r="L1461" s="46" t="str">
        <f t="shared" si="155"/>
        <v/>
      </c>
      <c r="M1461" s="20"/>
      <c r="N1461" s="31" t="str">
        <f t="shared" si="156"/>
        <v/>
      </c>
      <c r="O1461" s="20"/>
      <c r="P1461" s="20"/>
      <c r="Q1461" s="46" t="str">
        <f>IFERROR(MAX(IF(OR(O1461="",P1461=""),"",IF(AND(AND(MONTH(E1461)&gt;=7,MONTH(E1461)&lt;8),AND(MONTH(F1461)&gt;=7,MONTH(F1461)&lt;8)),(NETWORKDAYS(E1461,F1461,Lister!$D$7:$D$13)-O1461)*N1461/NETWORKDAYS(Lister!$D$19,Lister!$E$19,Lister!$D$7:$D$13),IF(AND(AND(MONTH(E1461)&gt;=7,MONTH(E1461)&lt;8),MONTH(F1461)&gt;7),(NETWORKDAYS(E1461,Lister!$E$19,Lister!$D$7:$D$13)-O1461)*N1461/NETWORKDAYS(Lister!$D$19,Lister!$E$19,Lister!$D$7:$D$13),IF(MONTH(E1461)&gt;7,0)))),0),"")</f>
        <v/>
      </c>
      <c r="R1461" s="46" t="str">
        <f>IFERROR(MAX(IF(OR(O1461="",P1461=""),"",IF(AND(AND(MONTH(E1461)&gt;=8,MONTH(E1461)&lt;9),AND(MONTH(F1461)&gt;=8,MONTH(F1461)&lt;9)),(NETWORKDAYS(E1461,F1461,Lister!$D$7:$D$13)-P1461)*N1461/NETWORKDAYS(Lister!$D$20,Lister!$E$20,Lister!$D$7:$D$13),IF(AND(MONTH(E1461)=7,MONTH(F1461)=8),(NETWORKDAYS(Lister!$D$20,F1461,Lister!$D$7:$D$13)-P1461)*N1461/NETWORKDAYS(Lister!$D$20,Lister!$E$20,Lister!$D$7:$D$13),IF(AND(MONTH(E1461)=7,MONTH(F1461)=7),0)))),0),"")</f>
        <v/>
      </c>
      <c r="S1461" s="31" t="str">
        <f t="shared" si="157"/>
        <v/>
      </c>
      <c r="T1461" s="31" t="str">
        <f t="shared" si="158"/>
        <v/>
      </c>
      <c r="U1461" s="51" t="str">
        <f t="shared" si="159"/>
        <v/>
      </c>
    </row>
    <row r="1462" spans="1:21" x14ac:dyDescent="0.25">
      <c r="A1462" s="13" t="str">
        <f t="shared" si="160"/>
        <v/>
      </c>
      <c r="B1462" s="55"/>
      <c r="C1462" s="22"/>
      <c r="D1462" s="23"/>
      <c r="E1462" s="16"/>
      <c r="F1462" s="16"/>
      <c r="G1462" s="72" t="str">
        <f>IF(OR(E1462="",F1462=""),"",NETWORKDAYS(E1462,F1462,Lister!$D$7:$D$13))</f>
        <v/>
      </c>
      <c r="H1462" s="19"/>
      <c r="I1462" s="32" t="str">
        <f t="shared" si="154"/>
        <v/>
      </c>
      <c r="J1462" s="18"/>
      <c r="K1462" s="18"/>
      <c r="L1462" s="46" t="str">
        <f t="shared" si="155"/>
        <v/>
      </c>
      <c r="M1462" s="20"/>
      <c r="N1462" s="31" t="str">
        <f t="shared" si="156"/>
        <v/>
      </c>
      <c r="O1462" s="20"/>
      <c r="P1462" s="20"/>
      <c r="Q1462" s="46" t="str">
        <f>IFERROR(MAX(IF(OR(O1462="",P1462=""),"",IF(AND(AND(MONTH(E1462)&gt;=7,MONTH(E1462)&lt;8),AND(MONTH(F1462)&gt;=7,MONTH(F1462)&lt;8)),(NETWORKDAYS(E1462,F1462,Lister!$D$7:$D$13)-O1462)*N1462/NETWORKDAYS(Lister!$D$19,Lister!$E$19,Lister!$D$7:$D$13),IF(AND(AND(MONTH(E1462)&gt;=7,MONTH(E1462)&lt;8),MONTH(F1462)&gt;7),(NETWORKDAYS(E1462,Lister!$E$19,Lister!$D$7:$D$13)-O1462)*N1462/NETWORKDAYS(Lister!$D$19,Lister!$E$19,Lister!$D$7:$D$13),IF(MONTH(E1462)&gt;7,0)))),0),"")</f>
        <v/>
      </c>
      <c r="R1462" s="46" t="str">
        <f>IFERROR(MAX(IF(OR(O1462="",P1462=""),"",IF(AND(AND(MONTH(E1462)&gt;=8,MONTH(E1462)&lt;9),AND(MONTH(F1462)&gt;=8,MONTH(F1462)&lt;9)),(NETWORKDAYS(E1462,F1462,Lister!$D$7:$D$13)-P1462)*N1462/NETWORKDAYS(Lister!$D$20,Lister!$E$20,Lister!$D$7:$D$13),IF(AND(MONTH(E1462)=7,MONTH(F1462)=8),(NETWORKDAYS(Lister!$D$20,F1462,Lister!$D$7:$D$13)-P1462)*N1462/NETWORKDAYS(Lister!$D$20,Lister!$E$20,Lister!$D$7:$D$13),IF(AND(MONTH(E1462)=7,MONTH(F1462)=7),0)))),0),"")</f>
        <v/>
      </c>
      <c r="S1462" s="31" t="str">
        <f t="shared" si="157"/>
        <v/>
      </c>
      <c r="T1462" s="31" t="str">
        <f t="shared" si="158"/>
        <v/>
      </c>
      <c r="U1462" s="51" t="str">
        <f t="shared" si="159"/>
        <v/>
      </c>
    </row>
    <row r="1463" spans="1:21" x14ac:dyDescent="0.25">
      <c r="A1463" s="13" t="str">
        <f t="shared" si="160"/>
        <v/>
      </c>
      <c r="B1463" s="55"/>
      <c r="C1463" s="22"/>
      <c r="D1463" s="23"/>
      <c r="E1463" s="16"/>
      <c r="F1463" s="16"/>
      <c r="G1463" s="72" t="str">
        <f>IF(OR(E1463="",F1463=""),"",NETWORKDAYS(E1463,F1463,Lister!$D$7:$D$13))</f>
        <v/>
      </c>
      <c r="H1463" s="19"/>
      <c r="I1463" s="32" t="str">
        <f t="shared" si="154"/>
        <v/>
      </c>
      <c r="J1463" s="18"/>
      <c r="K1463" s="18"/>
      <c r="L1463" s="46" t="str">
        <f t="shared" si="155"/>
        <v/>
      </c>
      <c r="M1463" s="20"/>
      <c r="N1463" s="31" t="str">
        <f t="shared" si="156"/>
        <v/>
      </c>
      <c r="O1463" s="20"/>
      <c r="P1463" s="20"/>
      <c r="Q1463" s="46" t="str">
        <f>IFERROR(MAX(IF(OR(O1463="",P1463=""),"",IF(AND(AND(MONTH(E1463)&gt;=7,MONTH(E1463)&lt;8),AND(MONTH(F1463)&gt;=7,MONTH(F1463)&lt;8)),(NETWORKDAYS(E1463,F1463,Lister!$D$7:$D$13)-O1463)*N1463/NETWORKDAYS(Lister!$D$19,Lister!$E$19,Lister!$D$7:$D$13),IF(AND(AND(MONTH(E1463)&gt;=7,MONTH(E1463)&lt;8),MONTH(F1463)&gt;7),(NETWORKDAYS(E1463,Lister!$E$19,Lister!$D$7:$D$13)-O1463)*N1463/NETWORKDAYS(Lister!$D$19,Lister!$E$19,Lister!$D$7:$D$13),IF(MONTH(E1463)&gt;7,0)))),0),"")</f>
        <v/>
      </c>
      <c r="R1463" s="46" t="str">
        <f>IFERROR(MAX(IF(OR(O1463="",P1463=""),"",IF(AND(AND(MONTH(E1463)&gt;=8,MONTH(E1463)&lt;9),AND(MONTH(F1463)&gt;=8,MONTH(F1463)&lt;9)),(NETWORKDAYS(E1463,F1463,Lister!$D$7:$D$13)-P1463)*N1463/NETWORKDAYS(Lister!$D$20,Lister!$E$20,Lister!$D$7:$D$13),IF(AND(MONTH(E1463)=7,MONTH(F1463)=8),(NETWORKDAYS(Lister!$D$20,F1463,Lister!$D$7:$D$13)-P1463)*N1463/NETWORKDAYS(Lister!$D$20,Lister!$E$20,Lister!$D$7:$D$13),IF(AND(MONTH(E1463)=7,MONTH(F1463)=7),0)))),0),"")</f>
        <v/>
      </c>
      <c r="S1463" s="31" t="str">
        <f t="shared" si="157"/>
        <v/>
      </c>
      <c r="T1463" s="31" t="str">
        <f t="shared" si="158"/>
        <v/>
      </c>
      <c r="U1463" s="51" t="str">
        <f t="shared" si="159"/>
        <v/>
      </c>
    </row>
    <row r="1464" spans="1:21" x14ac:dyDescent="0.25">
      <c r="A1464" s="13" t="str">
        <f t="shared" si="160"/>
        <v/>
      </c>
      <c r="B1464" s="55"/>
      <c r="C1464" s="22"/>
      <c r="D1464" s="23"/>
      <c r="E1464" s="16"/>
      <c r="F1464" s="16"/>
      <c r="G1464" s="72" t="str">
        <f>IF(OR(E1464="",F1464=""),"",NETWORKDAYS(E1464,F1464,Lister!$D$7:$D$13))</f>
        <v/>
      </c>
      <c r="H1464" s="19"/>
      <c r="I1464" s="32" t="str">
        <f t="shared" si="154"/>
        <v/>
      </c>
      <c r="J1464" s="18"/>
      <c r="K1464" s="18"/>
      <c r="L1464" s="46" t="str">
        <f t="shared" si="155"/>
        <v/>
      </c>
      <c r="M1464" s="20"/>
      <c r="N1464" s="31" t="str">
        <f t="shared" si="156"/>
        <v/>
      </c>
      <c r="O1464" s="20"/>
      <c r="P1464" s="20"/>
      <c r="Q1464" s="46" t="str">
        <f>IFERROR(MAX(IF(OR(O1464="",P1464=""),"",IF(AND(AND(MONTH(E1464)&gt;=7,MONTH(E1464)&lt;8),AND(MONTH(F1464)&gt;=7,MONTH(F1464)&lt;8)),(NETWORKDAYS(E1464,F1464,Lister!$D$7:$D$13)-O1464)*N1464/NETWORKDAYS(Lister!$D$19,Lister!$E$19,Lister!$D$7:$D$13),IF(AND(AND(MONTH(E1464)&gt;=7,MONTH(E1464)&lt;8),MONTH(F1464)&gt;7),(NETWORKDAYS(E1464,Lister!$E$19,Lister!$D$7:$D$13)-O1464)*N1464/NETWORKDAYS(Lister!$D$19,Lister!$E$19,Lister!$D$7:$D$13),IF(MONTH(E1464)&gt;7,0)))),0),"")</f>
        <v/>
      </c>
      <c r="R1464" s="46" t="str">
        <f>IFERROR(MAX(IF(OR(O1464="",P1464=""),"",IF(AND(AND(MONTH(E1464)&gt;=8,MONTH(E1464)&lt;9),AND(MONTH(F1464)&gt;=8,MONTH(F1464)&lt;9)),(NETWORKDAYS(E1464,F1464,Lister!$D$7:$D$13)-P1464)*N1464/NETWORKDAYS(Lister!$D$20,Lister!$E$20,Lister!$D$7:$D$13),IF(AND(MONTH(E1464)=7,MONTH(F1464)=8),(NETWORKDAYS(Lister!$D$20,F1464,Lister!$D$7:$D$13)-P1464)*N1464/NETWORKDAYS(Lister!$D$20,Lister!$E$20,Lister!$D$7:$D$13),IF(AND(MONTH(E1464)=7,MONTH(F1464)=7),0)))),0),"")</f>
        <v/>
      </c>
      <c r="S1464" s="31" t="str">
        <f t="shared" si="157"/>
        <v/>
      </c>
      <c r="T1464" s="31" t="str">
        <f t="shared" si="158"/>
        <v/>
      </c>
      <c r="U1464" s="51" t="str">
        <f t="shared" si="159"/>
        <v/>
      </c>
    </row>
    <row r="1465" spans="1:21" x14ac:dyDescent="0.25">
      <c r="A1465" s="13" t="str">
        <f t="shared" si="160"/>
        <v/>
      </c>
      <c r="B1465" s="55"/>
      <c r="C1465" s="22"/>
      <c r="D1465" s="23"/>
      <c r="E1465" s="16"/>
      <c r="F1465" s="16"/>
      <c r="G1465" s="72" t="str">
        <f>IF(OR(E1465="",F1465=""),"",NETWORKDAYS(E1465,F1465,Lister!$D$7:$D$13))</f>
        <v/>
      </c>
      <c r="H1465" s="19"/>
      <c r="I1465" s="32" t="str">
        <f t="shared" si="154"/>
        <v/>
      </c>
      <c r="J1465" s="18"/>
      <c r="K1465" s="18"/>
      <c r="L1465" s="46" t="str">
        <f t="shared" si="155"/>
        <v/>
      </c>
      <c r="M1465" s="20"/>
      <c r="N1465" s="31" t="str">
        <f t="shared" si="156"/>
        <v/>
      </c>
      <c r="O1465" s="20"/>
      <c r="P1465" s="20"/>
      <c r="Q1465" s="46" t="str">
        <f>IFERROR(MAX(IF(OR(O1465="",P1465=""),"",IF(AND(AND(MONTH(E1465)&gt;=7,MONTH(E1465)&lt;8),AND(MONTH(F1465)&gt;=7,MONTH(F1465)&lt;8)),(NETWORKDAYS(E1465,F1465,Lister!$D$7:$D$13)-O1465)*N1465/NETWORKDAYS(Lister!$D$19,Lister!$E$19,Lister!$D$7:$D$13),IF(AND(AND(MONTH(E1465)&gt;=7,MONTH(E1465)&lt;8),MONTH(F1465)&gt;7),(NETWORKDAYS(E1465,Lister!$E$19,Lister!$D$7:$D$13)-O1465)*N1465/NETWORKDAYS(Lister!$D$19,Lister!$E$19,Lister!$D$7:$D$13),IF(MONTH(E1465)&gt;7,0)))),0),"")</f>
        <v/>
      </c>
      <c r="R1465" s="46" t="str">
        <f>IFERROR(MAX(IF(OR(O1465="",P1465=""),"",IF(AND(AND(MONTH(E1465)&gt;=8,MONTH(E1465)&lt;9),AND(MONTH(F1465)&gt;=8,MONTH(F1465)&lt;9)),(NETWORKDAYS(E1465,F1465,Lister!$D$7:$D$13)-P1465)*N1465/NETWORKDAYS(Lister!$D$20,Lister!$E$20,Lister!$D$7:$D$13),IF(AND(MONTH(E1465)=7,MONTH(F1465)=8),(NETWORKDAYS(Lister!$D$20,F1465,Lister!$D$7:$D$13)-P1465)*N1465/NETWORKDAYS(Lister!$D$20,Lister!$E$20,Lister!$D$7:$D$13),IF(AND(MONTH(E1465)=7,MONTH(F1465)=7),0)))),0),"")</f>
        <v/>
      </c>
      <c r="S1465" s="31" t="str">
        <f t="shared" si="157"/>
        <v/>
      </c>
      <c r="T1465" s="31" t="str">
        <f t="shared" si="158"/>
        <v/>
      </c>
      <c r="U1465" s="51" t="str">
        <f t="shared" si="159"/>
        <v/>
      </c>
    </row>
    <row r="1466" spans="1:21" x14ac:dyDescent="0.25">
      <c r="A1466" s="13" t="str">
        <f t="shared" si="160"/>
        <v/>
      </c>
      <c r="B1466" s="55"/>
      <c r="C1466" s="22"/>
      <c r="D1466" s="23"/>
      <c r="E1466" s="16"/>
      <c r="F1466" s="16"/>
      <c r="G1466" s="72" t="str">
        <f>IF(OR(E1466="",F1466=""),"",NETWORKDAYS(E1466,F1466,Lister!$D$7:$D$13))</f>
        <v/>
      </c>
      <c r="H1466" s="19"/>
      <c r="I1466" s="32" t="str">
        <f t="shared" si="154"/>
        <v/>
      </c>
      <c r="J1466" s="18"/>
      <c r="K1466" s="18"/>
      <c r="L1466" s="46" t="str">
        <f t="shared" si="155"/>
        <v/>
      </c>
      <c r="M1466" s="20"/>
      <c r="N1466" s="31" t="str">
        <f t="shared" si="156"/>
        <v/>
      </c>
      <c r="O1466" s="20"/>
      <c r="P1466" s="20"/>
      <c r="Q1466" s="46" t="str">
        <f>IFERROR(MAX(IF(OR(O1466="",P1466=""),"",IF(AND(AND(MONTH(E1466)&gt;=7,MONTH(E1466)&lt;8),AND(MONTH(F1466)&gt;=7,MONTH(F1466)&lt;8)),(NETWORKDAYS(E1466,F1466,Lister!$D$7:$D$13)-O1466)*N1466/NETWORKDAYS(Lister!$D$19,Lister!$E$19,Lister!$D$7:$D$13),IF(AND(AND(MONTH(E1466)&gt;=7,MONTH(E1466)&lt;8),MONTH(F1466)&gt;7),(NETWORKDAYS(E1466,Lister!$E$19,Lister!$D$7:$D$13)-O1466)*N1466/NETWORKDAYS(Lister!$D$19,Lister!$E$19,Lister!$D$7:$D$13),IF(MONTH(E1466)&gt;7,0)))),0),"")</f>
        <v/>
      </c>
      <c r="R1466" s="46" t="str">
        <f>IFERROR(MAX(IF(OR(O1466="",P1466=""),"",IF(AND(AND(MONTH(E1466)&gt;=8,MONTH(E1466)&lt;9),AND(MONTH(F1466)&gt;=8,MONTH(F1466)&lt;9)),(NETWORKDAYS(E1466,F1466,Lister!$D$7:$D$13)-P1466)*N1466/NETWORKDAYS(Lister!$D$20,Lister!$E$20,Lister!$D$7:$D$13),IF(AND(MONTH(E1466)=7,MONTH(F1466)=8),(NETWORKDAYS(Lister!$D$20,F1466,Lister!$D$7:$D$13)-P1466)*N1466/NETWORKDAYS(Lister!$D$20,Lister!$E$20,Lister!$D$7:$D$13),IF(AND(MONTH(E1466)=7,MONTH(F1466)=7),0)))),0),"")</f>
        <v/>
      </c>
      <c r="S1466" s="31" t="str">
        <f t="shared" si="157"/>
        <v/>
      </c>
      <c r="T1466" s="31" t="str">
        <f t="shared" si="158"/>
        <v/>
      </c>
      <c r="U1466" s="51" t="str">
        <f t="shared" si="159"/>
        <v/>
      </c>
    </row>
    <row r="1467" spans="1:21" x14ac:dyDescent="0.25">
      <c r="A1467" s="13" t="str">
        <f t="shared" si="160"/>
        <v/>
      </c>
      <c r="B1467" s="55"/>
      <c r="C1467" s="22"/>
      <c r="D1467" s="23"/>
      <c r="E1467" s="16"/>
      <c r="F1467" s="16"/>
      <c r="G1467" s="72" t="str">
        <f>IF(OR(E1467="",F1467=""),"",NETWORKDAYS(E1467,F1467,Lister!$D$7:$D$13))</f>
        <v/>
      </c>
      <c r="H1467" s="19"/>
      <c r="I1467" s="32" t="str">
        <f t="shared" si="154"/>
        <v/>
      </c>
      <c r="J1467" s="18"/>
      <c r="K1467" s="18"/>
      <c r="L1467" s="46" t="str">
        <f t="shared" si="155"/>
        <v/>
      </c>
      <c r="M1467" s="20"/>
      <c r="N1467" s="31" t="str">
        <f t="shared" si="156"/>
        <v/>
      </c>
      <c r="O1467" s="20"/>
      <c r="P1467" s="20"/>
      <c r="Q1467" s="46" t="str">
        <f>IFERROR(MAX(IF(OR(O1467="",P1467=""),"",IF(AND(AND(MONTH(E1467)&gt;=7,MONTH(E1467)&lt;8),AND(MONTH(F1467)&gt;=7,MONTH(F1467)&lt;8)),(NETWORKDAYS(E1467,F1467,Lister!$D$7:$D$13)-O1467)*N1467/NETWORKDAYS(Lister!$D$19,Lister!$E$19,Lister!$D$7:$D$13),IF(AND(AND(MONTH(E1467)&gt;=7,MONTH(E1467)&lt;8),MONTH(F1467)&gt;7),(NETWORKDAYS(E1467,Lister!$E$19,Lister!$D$7:$D$13)-O1467)*N1467/NETWORKDAYS(Lister!$D$19,Lister!$E$19,Lister!$D$7:$D$13),IF(MONTH(E1467)&gt;7,0)))),0),"")</f>
        <v/>
      </c>
      <c r="R1467" s="46" t="str">
        <f>IFERROR(MAX(IF(OR(O1467="",P1467=""),"",IF(AND(AND(MONTH(E1467)&gt;=8,MONTH(E1467)&lt;9),AND(MONTH(F1467)&gt;=8,MONTH(F1467)&lt;9)),(NETWORKDAYS(E1467,F1467,Lister!$D$7:$D$13)-P1467)*N1467/NETWORKDAYS(Lister!$D$20,Lister!$E$20,Lister!$D$7:$D$13),IF(AND(MONTH(E1467)=7,MONTH(F1467)=8),(NETWORKDAYS(Lister!$D$20,F1467,Lister!$D$7:$D$13)-P1467)*N1467/NETWORKDAYS(Lister!$D$20,Lister!$E$20,Lister!$D$7:$D$13),IF(AND(MONTH(E1467)=7,MONTH(F1467)=7),0)))),0),"")</f>
        <v/>
      </c>
      <c r="S1467" s="31" t="str">
        <f t="shared" si="157"/>
        <v/>
      </c>
      <c r="T1467" s="31" t="str">
        <f t="shared" si="158"/>
        <v/>
      </c>
      <c r="U1467" s="51" t="str">
        <f t="shared" si="159"/>
        <v/>
      </c>
    </row>
    <row r="1468" spans="1:21" x14ac:dyDescent="0.25">
      <c r="A1468" s="13" t="str">
        <f t="shared" si="160"/>
        <v/>
      </c>
      <c r="B1468" s="55"/>
      <c r="C1468" s="22"/>
      <c r="D1468" s="23"/>
      <c r="E1468" s="16"/>
      <c r="F1468" s="16"/>
      <c r="G1468" s="72" t="str">
        <f>IF(OR(E1468="",F1468=""),"",NETWORKDAYS(E1468,F1468,Lister!$D$7:$D$13))</f>
        <v/>
      </c>
      <c r="H1468" s="19"/>
      <c r="I1468" s="32" t="str">
        <f t="shared" si="154"/>
        <v/>
      </c>
      <c r="J1468" s="18"/>
      <c r="K1468" s="18"/>
      <c r="L1468" s="46" t="str">
        <f t="shared" si="155"/>
        <v/>
      </c>
      <c r="M1468" s="20"/>
      <c r="N1468" s="31" t="str">
        <f t="shared" si="156"/>
        <v/>
      </c>
      <c r="O1468" s="20"/>
      <c r="P1468" s="20"/>
      <c r="Q1468" s="46" t="str">
        <f>IFERROR(MAX(IF(OR(O1468="",P1468=""),"",IF(AND(AND(MONTH(E1468)&gt;=7,MONTH(E1468)&lt;8),AND(MONTH(F1468)&gt;=7,MONTH(F1468)&lt;8)),(NETWORKDAYS(E1468,F1468,Lister!$D$7:$D$13)-O1468)*N1468/NETWORKDAYS(Lister!$D$19,Lister!$E$19,Lister!$D$7:$D$13),IF(AND(AND(MONTH(E1468)&gt;=7,MONTH(E1468)&lt;8),MONTH(F1468)&gt;7),(NETWORKDAYS(E1468,Lister!$E$19,Lister!$D$7:$D$13)-O1468)*N1468/NETWORKDAYS(Lister!$D$19,Lister!$E$19,Lister!$D$7:$D$13),IF(MONTH(E1468)&gt;7,0)))),0),"")</f>
        <v/>
      </c>
      <c r="R1468" s="46" t="str">
        <f>IFERROR(MAX(IF(OR(O1468="",P1468=""),"",IF(AND(AND(MONTH(E1468)&gt;=8,MONTH(E1468)&lt;9),AND(MONTH(F1468)&gt;=8,MONTH(F1468)&lt;9)),(NETWORKDAYS(E1468,F1468,Lister!$D$7:$D$13)-P1468)*N1468/NETWORKDAYS(Lister!$D$20,Lister!$E$20,Lister!$D$7:$D$13),IF(AND(MONTH(E1468)=7,MONTH(F1468)=8),(NETWORKDAYS(Lister!$D$20,F1468,Lister!$D$7:$D$13)-P1468)*N1468/NETWORKDAYS(Lister!$D$20,Lister!$E$20,Lister!$D$7:$D$13),IF(AND(MONTH(E1468)=7,MONTH(F1468)=7),0)))),0),"")</f>
        <v/>
      </c>
      <c r="S1468" s="31" t="str">
        <f t="shared" si="157"/>
        <v/>
      </c>
      <c r="T1468" s="31" t="str">
        <f t="shared" si="158"/>
        <v/>
      </c>
      <c r="U1468" s="51" t="str">
        <f t="shared" si="159"/>
        <v/>
      </c>
    </row>
    <row r="1469" spans="1:21" x14ac:dyDescent="0.25">
      <c r="A1469" s="13" t="str">
        <f t="shared" si="160"/>
        <v/>
      </c>
      <c r="B1469" s="55"/>
      <c r="C1469" s="22"/>
      <c r="D1469" s="23"/>
      <c r="E1469" s="16"/>
      <c r="F1469" s="16"/>
      <c r="G1469" s="72" t="str">
        <f>IF(OR(E1469="",F1469=""),"",NETWORKDAYS(E1469,F1469,Lister!$D$7:$D$13))</f>
        <v/>
      </c>
      <c r="H1469" s="19"/>
      <c r="I1469" s="32" t="str">
        <f t="shared" si="154"/>
        <v/>
      </c>
      <c r="J1469" s="18"/>
      <c r="K1469" s="18"/>
      <c r="L1469" s="46" t="str">
        <f t="shared" si="155"/>
        <v/>
      </c>
      <c r="M1469" s="20"/>
      <c r="N1469" s="31" t="str">
        <f t="shared" si="156"/>
        <v/>
      </c>
      <c r="O1469" s="20"/>
      <c r="P1469" s="20"/>
      <c r="Q1469" s="46" t="str">
        <f>IFERROR(MAX(IF(OR(O1469="",P1469=""),"",IF(AND(AND(MONTH(E1469)&gt;=7,MONTH(E1469)&lt;8),AND(MONTH(F1469)&gt;=7,MONTH(F1469)&lt;8)),(NETWORKDAYS(E1469,F1469,Lister!$D$7:$D$13)-O1469)*N1469/NETWORKDAYS(Lister!$D$19,Lister!$E$19,Lister!$D$7:$D$13),IF(AND(AND(MONTH(E1469)&gt;=7,MONTH(E1469)&lt;8),MONTH(F1469)&gt;7),(NETWORKDAYS(E1469,Lister!$E$19,Lister!$D$7:$D$13)-O1469)*N1469/NETWORKDAYS(Lister!$D$19,Lister!$E$19,Lister!$D$7:$D$13),IF(MONTH(E1469)&gt;7,0)))),0),"")</f>
        <v/>
      </c>
      <c r="R1469" s="46" t="str">
        <f>IFERROR(MAX(IF(OR(O1469="",P1469=""),"",IF(AND(AND(MONTH(E1469)&gt;=8,MONTH(E1469)&lt;9),AND(MONTH(F1469)&gt;=8,MONTH(F1469)&lt;9)),(NETWORKDAYS(E1469,F1469,Lister!$D$7:$D$13)-P1469)*N1469/NETWORKDAYS(Lister!$D$20,Lister!$E$20,Lister!$D$7:$D$13),IF(AND(MONTH(E1469)=7,MONTH(F1469)=8),(NETWORKDAYS(Lister!$D$20,F1469,Lister!$D$7:$D$13)-P1469)*N1469/NETWORKDAYS(Lister!$D$20,Lister!$E$20,Lister!$D$7:$D$13),IF(AND(MONTH(E1469)=7,MONTH(F1469)=7),0)))),0),"")</f>
        <v/>
      </c>
      <c r="S1469" s="31" t="str">
        <f t="shared" si="157"/>
        <v/>
      </c>
      <c r="T1469" s="31" t="str">
        <f t="shared" si="158"/>
        <v/>
      </c>
      <c r="U1469" s="51" t="str">
        <f t="shared" si="159"/>
        <v/>
      </c>
    </row>
    <row r="1470" spans="1:21" x14ac:dyDescent="0.25">
      <c r="A1470" s="13" t="str">
        <f t="shared" si="160"/>
        <v/>
      </c>
      <c r="B1470" s="55"/>
      <c r="C1470" s="22"/>
      <c r="D1470" s="23"/>
      <c r="E1470" s="16"/>
      <c r="F1470" s="16"/>
      <c r="G1470" s="72" t="str">
        <f>IF(OR(E1470="",F1470=""),"",NETWORKDAYS(E1470,F1470,Lister!$D$7:$D$13))</f>
        <v/>
      </c>
      <c r="H1470" s="19"/>
      <c r="I1470" s="32" t="str">
        <f t="shared" si="154"/>
        <v/>
      </c>
      <c r="J1470" s="18"/>
      <c r="K1470" s="18"/>
      <c r="L1470" s="46" t="str">
        <f t="shared" si="155"/>
        <v/>
      </c>
      <c r="M1470" s="20"/>
      <c r="N1470" s="31" t="str">
        <f t="shared" si="156"/>
        <v/>
      </c>
      <c r="O1470" s="20"/>
      <c r="P1470" s="20"/>
      <c r="Q1470" s="46" t="str">
        <f>IFERROR(MAX(IF(OR(O1470="",P1470=""),"",IF(AND(AND(MONTH(E1470)&gt;=7,MONTH(E1470)&lt;8),AND(MONTH(F1470)&gt;=7,MONTH(F1470)&lt;8)),(NETWORKDAYS(E1470,F1470,Lister!$D$7:$D$13)-O1470)*N1470/NETWORKDAYS(Lister!$D$19,Lister!$E$19,Lister!$D$7:$D$13),IF(AND(AND(MONTH(E1470)&gt;=7,MONTH(E1470)&lt;8),MONTH(F1470)&gt;7),(NETWORKDAYS(E1470,Lister!$E$19,Lister!$D$7:$D$13)-O1470)*N1470/NETWORKDAYS(Lister!$D$19,Lister!$E$19,Lister!$D$7:$D$13),IF(MONTH(E1470)&gt;7,0)))),0),"")</f>
        <v/>
      </c>
      <c r="R1470" s="46" t="str">
        <f>IFERROR(MAX(IF(OR(O1470="",P1470=""),"",IF(AND(AND(MONTH(E1470)&gt;=8,MONTH(E1470)&lt;9),AND(MONTH(F1470)&gt;=8,MONTH(F1470)&lt;9)),(NETWORKDAYS(E1470,F1470,Lister!$D$7:$D$13)-P1470)*N1470/NETWORKDAYS(Lister!$D$20,Lister!$E$20,Lister!$D$7:$D$13),IF(AND(MONTH(E1470)=7,MONTH(F1470)=8),(NETWORKDAYS(Lister!$D$20,F1470,Lister!$D$7:$D$13)-P1470)*N1470/NETWORKDAYS(Lister!$D$20,Lister!$E$20,Lister!$D$7:$D$13),IF(AND(MONTH(E1470)=7,MONTH(F1470)=7),0)))),0),"")</f>
        <v/>
      </c>
      <c r="S1470" s="31" t="str">
        <f t="shared" si="157"/>
        <v/>
      </c>
      <c r="T1470" s="31" t="str">
        <f t="shared" si="158"/>
        <v/>
      </c>
      <c r="U1470" s="51" t="str">
        <f t="shared" si="159"/>
        <v/>
      </c>
    </row>
    <row r="1471" spans="1:21" x14ac:dyDescent="0.25">
      <c r="A1471" s="13" t="str">
        <f t="shared" si="160"/>
        <v/>
      </c>
      <c r="B1471" s="55"/>
      <c r="C1471" s="22"/>
      <c r="D1471" s="23"/>
      <c r="E1471" s="16"/>
      <c r="F1471" s="16"/>
      <c r="G1471" s="72" t="str">
        <f>IF(OR(E1471="",F1471=""),"",NETWORKDAYS(E1471,F1471,Lister!$D$7:$D$13))</f>
        <v/>
      </c>
      <c r="H1471" s="19"/>
      <c r="I1471" s="32" t="str">
        <f t="shared" si="154"/>
        <v/>
      </c>
      <c r="J1471" s="18"/>
      <c r="K1471" s="18"/>
      <c r="L1471" s="46" t="str">
        <f t="shared" si="155"/>
        <v/>
      </c>
      <c r="M1471" s="20"/>
      <c r="N1471" s="31" t="str">
        <f t="shared" si="156"/>
        <v/>
      </c>
      <c r="O1471" s="20"/>
      <c r="P1471" s="20"/>
      <c r="Q1471" s="46" t="str">
        <f>IFERROR(MAX(IF(OR(O1471="",P1471=""),"",IF(AND(AND(MONTH(E1471)&gt;=7,MONTH(E1471)&lt;8),AND(MONTH(F1471)&gt;=7,MONTH(F1471)&lt;8)),(NETWORKDAYS(E1471,F1471,Lister!$D$7:$D$13)-O1471)*N1471/NETWORKDAYS(Lister!$D$19,Lister!$E$19,Lister!$D$7:$D$13),IF(AND(AND(MONTH(E1471)&gt;=7,MONTH(E1471)&lt;8),MONTH(F1471)&gt;7),(NETWORKDAYS(E1471,Lister!$E$19,Lister!$D$7:$D$13)-O1471)*N1471/NETWORKDAYS(Lister!$D$19,Lister!$E$19,Lister!$D$7:$D$13),IF(MONTH(E1471)&gt;7,0)))),0),"")</f>
        <v/>
      </c>
      <c r="R1471" s="46" t="str">
        <f>IFERROR(MAX(IF(OR(O1471="",P1471=""),"",IF(AND(AND(MONTH(E1471)&gt;=8,MONTH(E1471)&lt;9),AND(MONTH(F1471)&gt;=8,MONTH(F1471)&lt;9)),(NETWORKDAYS(E1471,F1471,Lister!$D$7:$D$13)-P1471)*N1471/NETWORKDAYS(Lister!$D$20,Lister!$E$20,Lister!$D$7:$D$13),IF(AND(MONTH(E1471)=7,MONTH(F1471)=8),(NETWORKDAYS(Lister!$D$20,F1471,Lister!$D$7:$D$13)-P1471)*N1471/NETWORKDAYS(Lister!$D$20,Lister!$E$20,Lister!$D$7:$D$13),IF(AND(MONTH(E1471)=7,MONTH(F1471)=7),0)))),0),"")</f>
        <v/>
      </c>
      <c r="S1471" s="31" t="str">
        <f t="shared" si="157"/>
        <v/>
      </c>
      <c r="T1471" s="31" t="str">
        <f t="shared" si="158"/>
        <v/>
      </c>
      <c r="U1471" s="51" t="str">
        <f t="shared" si="159"/>
        <v/>
      </c>
    </row>
    <row r="1472" spans="1:21" x14ac:dyDescent="0.25">
      <c r="A1472" s="13" t="str">
        <f t="shared" si="160"/>
        <v/>
      </c>
      <c r="B1472" s="55"/>
      <c r="C1472" s="22"/>
      <c r="D1472" s="23"/>
      <c r="E1472" s="16"/>
      <c r="F1472" s="16"/>
      <c r="G1472" s="72" t="str">
        <f>IF(OR(E1472="",F1472=""),"",NETWORKDAYS(E1472,F1472,Lister!$D$7:$D$13))</f>
        <v/>
      </c>
      <c r="H1472" s="19"/>
      <c r="I1472" s="32" t="str">
        <f t="shared" si="154"/>
        <v/>
      </c>
      <c r="J1472" s="18"/>
      <c r="K1472" s="18"/>
      <c r="L1472" s="46" t="str">
        <f t="shared" si="155"/>
        <v/>
      </c>
      <c r="M1472" s="20"/>
      <c r="N1472" s="31" t="str">
        <f t="shared" si="156"/>
        <v/>
      </c>
      <c r="O1472" s="20"/>
      <c r="P1472" s="20"/>
      <c r="Q1472" s="46" t="str">
        <f>IFERROR(MAX(IF(OR(O1472="",P1472=""),"",IF(AND(AND(MONTH(E1472)&gt;=7,MONTH(E1472)&lt;8),AND(MONTH(F1472)&gt;=7,MONTH(F1472)&lt;8)),(NETWORKDAYS(E1472,F1472,Lister!$D$7:$D$13)-O1472)*N1472/NETWORKDAYS(Lister!$D$19,Lister!$E$19,Lister!$D$7:$D$13),IF(AND(AND(MONTH(E1472)&gt;=7,MONTH(E1472)&lt;8),MONTH(F1472)&gt;7),(NETWORKDAYS(E1472,Lister!$E$19,Lister!$D$7:$D$13)-O1472)*N1472/NETWORKDAYS(Lister!$D$19,Lister!$E$19,Lister!$D$7:$D$13),IF(MONTH(E1472)&gt;7,0)))),0),"")</f>
        <v/>
      </c>
      <c r="R1472" s="46" t="str">
        <f>IFERROR(MAX(IF(OR(O1472="",P1472=""),"",IF(AND(AND(MONTH(E1472)&gt;=8,MONTH(E1472)&lt;9),AND(MONTH(F1472)&gt;=8,MONTH(F1472)&lt;9)),(NETWORKDAYS(E1472,F1472,Lister!$D$7:$D$13)-P1472)*N1472/NETWORKDAYS(Lister!$D$20,Lister!$E$20,Lister!$D$7:$D$13),IF(AND(MONTH(E1472)=7,MONTH(F1472)=8),(NETWORKDAYS(Lister!$D$20,F1472,Lister!$D$7:$D$13)-P1472)*N1472/NETWORKDAYS(Lister!$D$20,Lister!$E$20,Lister!$D$7:$D$13),IF(AND(MONTH(E1472)=7,MONTH(F1472)=7),0)))),0),"")</f>
        <v/>
      </c>
      <c r="S1472" s="31" t="str">
        <f t="shared" si="157"/>
        <v/>
      </c>
      <c r="T1472" s="31" t="str">
        <f t="shared" si="158"/>
        <v/>
      </c>
      <c r="U1472" s="51" t="str">
        <f t="shared" si="159"/>
        <v/>
      </c>
    </row>
    <row r="1473" spans="1:21" x14ac:dyDescent="0.25">
      <c r="A1473" s="13" t="str">
        <f t="shared" si="160"/>
        <v/>
      </c>
      <c r="B1473" s="55"/>
      <c r="C1473" s="22"/>
      <c r="D1473" s="23"/>
      <c r="E1473" s="16"/>
      <c r="F1473" s="16"/>
      <c r="G1473" s="72" t="str">
        <f>IF(OR(E1473="",F1473=""),"",NETWORKDAYS(E1473,F1473,Lister!$D$7:$D$13))</f>
        <v/>
      </c>
      <c r="H1473" s="19"/>
      <c r="I1473" s="32" t="str">
        <f t="shared" si="154"/>
        <v/>
      </c>
      <c r="J1473" s="18"/>
      <c r="K1473" s="18"/>
      <c r="L1473" s="46" t="str">
        <f t="shared" si="155"/>
        <v/>
      </c>
      <c r="M1473" s="20"/>
      <c r="N1473" s="31" t="str">
        <f t="shared" si="156"/>
        <v/>
      </c>
      <c r="O1473" s="20"/>
      <c r="P1473" s="20"/>
      <c r="Q1473" s="46" t="str">
        <f>IFERROR(MAX(IF(OR(O1473="",P1473=""),"",IF(AND(AND(MONTH(E1473)&gt;=7,MONTH(E1473)&lt;8),AND(MONTH(F1473)&gt;=7,MONTH(F1473)&lt;8)),(NETWORKDAYS(E1473,F1473,Lister!$D$7:$D$13)-O1473)*N1473/NETWORKDAYS(Lister!$D$19,Lister!$E$19,Lister!$D$7:$D$13),IF(AND(AND(MONTH(E1473)&gt;=7,MONTH(E1473)&lt;8),MONTH(F1473)&gt;7),(NETWORKDAYS(E1473,Lister!$E$19,Lister!$D$7:$D$13)-O1473)*N1473/NETWORKDAYS(Lister!$D$19,Lister!$E$19,Lister!$D$7:$D$13),IF(MONTH(E1473)&gt;7,0)))),0),"")</f>
        <v/>
      </c>
      <c r="R1473" s="46" t="str">
        <f>IFERROR(MAX(IF(OR(O1473="",P1473=""),"",IF(AND(AND(MONTH(E1473)&gt;=8,MONTH(E1473)&lt;9),AND(MONTH(F1473)&gt;=8,MONTH(F1473)&lt;9)),(NETWORKDAYS(E1473,F1473,Lister!$D$7:$D$13)-P1473)*N1473/NETWORKDAYS(Lister!$D$20,Lister!$E$20,Lister!$D$7:$D$13),IF(AND(MONTH(E1473)=7,MONTH(F1473)=8),(NETWORKDAYS(Lister!$D$20,F1473,Lister!$D$7:$D$13)-P1473)*N1473/NETWORKDAYS(Lister!$D$20,Lister!$E$20,Lister!$D$7:$D$13),IF(AND(MONTH(E1473)=7,MONTH(F1473)=7),0)))),0),"")</f>
        <v/>
      </c>
      <c r="S1473" s="31" t="str">
        <f t="shared" si="157"/>
        <v/>
      </c>
      <c r="T1473" s="31" t="str">
        <f t="shared" si="158"/>
        <v/>
      </c>
      <c r="U1473" s="51" t="str">
        <f t="shared" si="159"/>
        <v/>
      </c>
    </row>
    <row r="1474" spans="1:21" x14ac:dyDescent="0.25">
      <c r="A1474" s="13" t="str">
        <f t="shared" si="160"/>
        <v/>
      </c>
      <c r="B1474" s="55"/>
      <c r="C1474" s="22"/>
      <c r="D1474" s="23"/>
      <c r="E1474" s="16"/>
      <c r="F1474" s="16"/>
      <c r="G1474" s="72" t="str">
        <f>IF(OR(E1474="",F1474=""),"",NETWORKDAYS(E1474,F1474,Lister!$D$7:$D$13))</f>
        <v/>
      </c>
      <c r="H1474" s="19"/>
      <c r="I1474" s="32" t="str">
        <f t="shared" si="154"/>
        <v/>
      </c>
      <c r="J1474" s="18"/>
      <c r="K1474" s="18"/>
      <c r="L1474" s="46" t="str">
        <f t="shared" si="155"/>
        <v/>
      </c>
      <c r="M1474" s="20"/>
      <c r="N1474" s="31" t="str">
        <f t="shared" si="156"/>
        <v/>
      </c>
      <c r="O1474" s="20"/>
      <c r="P1474" s="20"/>
      <c r="Q1474" s="46" t="str">
        <f>IFERROR(MAX(IF(OR(O1474="",P1474=""),"",IF(AND(AND(MONTH(E1474)&gt;=7,MONTH(E1474)&lt;8),AND(MONTH(F1474)&gt;=7,MONTH(F1474)&lt;8)),(NETWORKDAYS(E1474,F1474,Lister!$D$7:$D$13)-O1474)*N1474/NETWORKDAYS(Lister!$D$19,Lister!$E$19,Lister!$D$7:$D$13),IF(AND(AND(MONTH(E1474)&gt;=7,MONTH(E1474)&lt;8),MONTH(F1474)&gt;7),(NETWORKDAYS(E1474,Lister!$E$19,Lister!$D$7:$D$13)-O1474)*N1474/NETWORKDAYS(Lister!$D$19,Lister!$E$19,Lister!$D$7:$D$13),IF(MONTH(E1474)&gt;7,0)))),0),"")</f>
        <v/>
      </c>
      <c r="R1474" s="46" t="str">
        <f>IFERROR(MAX(IF(OR(O1474="",P1474=""),"",IF(AND(AND(MONTH(E1474)&gt;=8,MONTH(E1474)&lt;9),AND(MONTH(F1474)&gt;=8,MONTH(F1474)&lt;9)),(NETWORKDAYS(E1474,F1474,Lister!$D$7:$D$13)-P1474)*N1474/NETWORKDAYS(Lister!$D$20,Lister!$E$20,Lister!$D$7:$D$13),IF(AND(MONTH(E1474)=7,MONTH(F1474)=8),(NETWORKDAYS(Lister!$D$20,F1474,Lister!$D$7:$D$13)-P1474)*N1474/NETWORKDAYS(Lister!$D$20,Lister!$E$20,Lister!$D$7:$D$13),IF(AND(MONTH(E1474)=7,MONTH(F1474)=7),0)))),0),"")</f>
        <v/>
      </c>
      <c r="S1474" s="31" t="str">
        <f t="shared" si="157"/>
        <v/>
      </c>
      <c r="T1474" s="31" t="str">
        <f t="shared" si="158"/>
        <v/>
      </c>
      <c r="U1474" s="51" t="str">
        <f t="shared" si="159"/>
        <v/>
      </c>
    </row>
    <row r="1475" spans="1:21" x14ac:dyDescent="0.25">
      <c r="A1475" s="13" t="str">
        <f t="shared" si="160"/>
        <v/>
      </c>
      <c r="B1475" s="55"/>
      <c r="C1475" s="22"/>
      <c r="D1475" s="23"/>
      <c r="E1475" s="16"/>
      <c r="F1475" s="16"/>
      <c r="G1475" s="72" t="str">
        <f>IF(OR(E1475="",F1475=""),"",NETWORKDAYS(E1475,F1475,Lister!$D$7:$D$13))</f>
        <v/>
      </c>
      <c r="H1475" s="19"/>
      <c r="I1475" s="32" t="str">
        <f t="shared" si="154"/>
        <v/>
      </c>
      <c r="J1475" s="18"/>
      <c r="K1475" s="18"/>
      <c r="L1475" s="46" t="str">
        <f t="shared" si="155"/>
        <v/>
      </c>
      <c r="M1475" s="20"/>
      <c r="N1475" s="31" t="str">
        <f t="shared" si="156"/>
        <v/>
      </c>
      <c r="O1475" s="20"/>
      <c r="P1475" s="20"/>
      <c r="Q1475" s="46" t="str">
        <f>IFERROR(MAX(IF(OR(O1475="",P1475=""),"",IF(AND(AND(MONTH(E1475)&gt;=7,MONTH(E1475)&lt;8),AND(MONTH(F1475)&gt;=7,MONTH(F1475)&lt;8)),(NETWORKDAYS(E1475,F1475,Lister!$D$7:$D$13)-O1475)*N1475/NETWORKDAYS(Lister!$D$19,Lister!$E$19,Lister!$D$7:$D$13),IF(AND(AND(MONTH(E1475)&gt;=7,MONTH(E1475)&lt;8),MONTH(F1475)&gt;7),(NETWORKDAYS(E1475,Lister!$E$19,Lister!$D$7:$D$13)-O1475)*N1475/NETWORKDAYS(Lister!$D$19,Lister!$E$19,Lister!$D$7:$D$13),IF(MONTH(E1475)&gt;7,0)))),0),"")</f>
        <v/>
      </c>
      <c r="R1475" s="46" t="str">
        <f>IFERROR(MAX(IF(OR(O1475="",P1475=""),"",IF(AND(AND(MONTH(E1475)&gt;=8,MONTH(E1475)&lt;9),AND(MONTH(F1475)&gt;=8,MONTH(F1475)&lt;9)),(NETWORKDAYS(E1475,F1475,Lister!$D$7:$D$13)-P1475)*N1475/NETWORKDAYS(Lister!$D$20,Lister!$E$20,Lister!$D$7:$D$13),IF(AND(MONTH(E1475)=7,MONTH(F1475)=8),(NETWORKDAYS(Lister!$D$20,F1475,Lister!$D$7:$D$13)-P1475)*N1475/NETWORKDAYS(Lister!$D$20,Lister!$E$20,Lister!$D$7:$D$13),IF(AND(MONTH(E1475)=7,MONTH(F1475)=7),0)))),0),"")</f>
        <v/>
      </c>
      <c r="S1475" s="31" t="str">
        <f t="shared" si="157"/>
        <v/>
      </c>
      <c r="T1475" s="31" t="str">
        <f t="shared" si="158"/>
        <v/>
      </c>
      <c r="U1475" s="51" t="str">
        <f t="shared" si="159"/>
        <v/>
      </c>
    </row>
    <row r="1476" spans="1:21" x14ac:dyDescent="0.25">
      <c r="A1476" s="13" t="str">
        <f t="shared" si="160"/>
        <v/>
      </c>
      <c r="B1476" s="55"/>
      <c r="C1476" s="22"/>
      <c r="D1476" s="23"/>
      <c r="E1476" s="16"/>
      <c r="F1476" s="16"/>
      <c r="G1476" s="72" t="str">
        <f>IF(OR(E1476="",F1476=""),"",NETWORKDAYS(E1476,F1476,Lister!$D$7:$D$13))</f>
        <v/>
      </c>
      <c r="H1476" s="19"/>
      <c r="I1476" s="32" t="str">
        <f t="shared" si="154"/>
        <v/>
      </c>
      <c r="J1476" s="18"/>
      <c r="K1476" s="18"/>
      <c r="L1476" s="46" t="str">
        <f t="shared" si="155"/>
        <v/>
      </c>
      <c r="M1476" s="20"/>
      <c r="N1476" s="31" t="str">
        <f t="shared" si="156"/>
        <v/>
      </c>
      <c r="O1476" s="20"/>
      <c r="P1476" s="20"/>
      <c r="Q1476" s="46" t="str">
        <f>IFERROR(MAX(IF(OR(O1476="",P1476=""),"",IF(AND(AND(MONTH(E1476)&gt;=7,MONTH(E1476)&lt;8),AND(MONTH(F1476)&gt;=7,MONTH(F1476)&lt;8)),(NETWORKDAYS(E1476,F1476,Lister!$D$7:$D$13)-O1476)*N1476/NETWORKDAYS(Lister!$D$19,Lister!$E$19,Lister!$D$7:$D$13),IF(AND(AND(MONTH(E1476)&gt;=7,MONTH(E1476)&lt;8),MONTH(F1476)&gt;7),(NETWORKDAYS(E1476,Lister!$E$19,Lister!$D$7:$D$13)-O1476)*N1476/NETWORKDAYS(Lister!$D$19,Lister!$E$19,Lister!$D$7:$D$13),IF(MONTH(E1476)&gt;7,0)))),0),"")</f>
        <v/>
      </c>
      <c r="R1476" s="46" t="str">
        <f>IFERROR(MAX(IF(OR(O1476="",P1476=""),"",IF(AND(AND(MONTH(E1476)&gt;=8,MONTH(E1476)&lt;9),AND(MONTH(F1476)&gt;=8,MONTH(F1476)&lt;9)),(NETWORKDAYS(E1476,F1476,Lister!$D$7:$D$13)-P1476)*N1476/NETWORKDAYS(Lister!$D$20,Lister!$E$20,Lister!$D$7:$D$13),IF(AND(MONTH(E1476)=7,MONTH(F1476)=8),(NETWORKDAYS(Lister!$D$20,F1476,Lister!$D$7:$D$13)-P1476)*N1476/NETWORKDAYS(Lister!$D$20,Lister!$E$20,Lister!$D$7:$D$13),IF(AND(MONTH(E1476)=7,MONTH(F1476)=7),0)))),0),"")</f>
        <v/>
      </c>
      <c r="S1476" s="31" t="str">
        <f t="shared" si="157"/>
        <v/>
      </c>
      <c r="T1476" s="31" t="str">
        <f t="shared" si="158"/>
        <v/>
      </c>
      <c r="U1476" s="51" t="str">
        <f t="shared" si="159"/>
        <v/>
      </c>
    </row>
    <row r="1477" spans="1:21" x14ac:dyDescent="0.25">
      <c r="A1477" s="13" t="str">
        <f t="shared" si="160"/>
        <v/>
      </c>
      <c r="B1477" s="55"/>
      <c r="C1477" s="22"/>
      <c r="D1477" s="23"/>
      <c r="E1477" s="16"/>
      <c r="F1477" s="16"/>
      <c r="G1477" s="72" t="str">
        <f>IF(OR(E1477="",F1477=""),"",NETWORKDAYS(E1477,F1477,Lister!$D$7:$D$13))</f>
        <v/>
      </c>
      <c r="H1477" s="19"/>
      <c r="I1477" s="32" t="str">
        <f t="shared" si="154"/>
        <v/>
      </c>
      <c r="J1477" s="18"/>
      <c r="K1477" s="18"/>
      <c r="L1477" s="46" t="str">
        <f t="shared" si="155"/>
        <v/>
      </c>
      <c r="M1477" s="20"/>
      <c r="N1477" s="31" t="str">
        <f t="shared" si="156"/>
        <v/>
      </c>
      <c r="O1477" s="20"/>
      <c r="P1477" s="20"/>
      <c r="Q1477" s="46" t="str">
        <f>IFERROR(MAX(IF(OR(O1477="",P1477=""),"",IF(AND(AND(MONTH(E1477)&gt;=7,MONTH(E1477)&lt;8),AND(MONTH(F1477)&gt;=7,MONTH(F1477)&lt;8)),(NETWORKDAYS(E1477,F1477,Lister!$D$7:$D$13)-O1477)*N1477/NETWORKDAYS(Lister!$D$19,Lister!$E$19,Lister!$D$7:$D$13),IF(AND(AND(MONTH(E1477)&gt;=7,MONTH(E1477)&lt;8),MONTH(F1477)&gt;7),(NETWORKDAYS(E1477,Lister!$E$19,Lister!$D$7:$D$13)-O1477)*N1477/NETWORKDAYS(Lister!$D$19,Lister!$E$19,Lister!$D$7:$D$13),IF(MONTH(E1477)&gt;7,0)))),0),"")</f>
        <v/>
      </c>
      <c r="R1477" s="46" t="str">
        <f>IFERROR(MAX(IF(OR(O1477="",P1477=""),"",IF(AND(AND(MONTH(E1477)&gt;=8,MONTH(E1477)&lt;9),AND(MONTH(F1477)&gt;=8,MONTH(F1477)&lt;9)),(NETWORKDAYS(E1477,F1477,Lister!$D$7:$D$13)-P1477)*N1477/NETWORKDAYS(Lister!$D$20,Lister!$E$20,Lister!$D$7:$D$13),IF(AND(MONTH(E1477)=7,MONTH(F1477)=8),(NETWORKDAYS(Lister!$D$20,F1477,Lister!$D$7:$D$13)-P1477)*N1477/NETWORKDAYS(Lister!$D$20,Lister!$E$20,Lister!$D$7:$D$13),IF(AND(MONTH(E1477)=7,MONTH(F1477)=7),0)))),0),"")</f>
        <v/>
      </c>
      <c r="S1477" s="31" t="str">
        <f t="shared" si="157"/>
        <v/>
      </c>
      <c r="T1477" s="31" t="str">
        <f t="shared" si="158"/>
        <v/>
      </c>
      <c r="U1477" s="51" t="str">
        <f t="shared" si="159"/>
        <v/>
      </c>
    </row>
    <row r="1478" spans="1:21" x14ac:dyDescent="0.25">
      <c r="A1478" s="13" t="str">
        <f t="shared" si="160"/>
        <v/>
      </c>
      <c r="B1478" s="55"/>
      <c r="C1478" s="22"/>
      <c r="D1478" s="23"/>
      <c r="E1478" s="16"/>
      <c r="F1478" s="16"/>
      <c r="G1478" s="72" t="str">
        <f>IF(OR(E1478="",F1478=""),"",NETWORKDAYS(E1478,F1478,Lister!$D$7:$D$13))</f>
        <v/>
      </c>
      <c r="H1478" s="19"/>
      <c r="I1478" s="32" t="str">
        <f t="shared" si="154"/>
        <v/>
      </c>
      <c r="J1478" s="18"/>
      <c r="K1478" s="18"/>
      <c r="L1478" s="46" t="str">
        <f t="shared" si="155"/>
        <v/>
      </c>
      <c r="M1478" s="20"/>
      <c r="N1478" s="31" t="str">
        <f t="shared" si="156"/>
        <v/>
      </c>
      <c r="O1478" s="20"/>
      <c r="P1478" s="20"/>
      <c r="Q1478" s="46" t="str">
        <f>IFERROR(MAX(IF(OR(O1478="",P1478=""),"",IF(AND(AND(MONTH(E1478)&gt;=7,MONTH(E1478)&lt;8),AND(MONTH(F1478)&gt;=7,MONTH(F1478)&lt;8)),(NETWORKDAYS(E1478,F1478,Lister!$D$7:$D$13)-O1478)*N1478/NETWORKDAYS(Lister!$D$19,Lister!$E$19,Lister!$D$7:$D$13),IF(AND(AND(MONTH(E1478)&gt;=7,MONTH(E1478)&lt;8),MONTH(F1478)&gt;7),(NETWORKDAYS(E1478,Lister!$E$19,Lister!$D$7:$D$13)-O1478)*N1478/NETWORKDAYS(Lister!$D$19,Lister!$E$19,Lister!$D$7:$D$13),IF(MONTH(E1478)&gt;7,0)))),0),"")</f>
        <v/>
      </c>
      <c r="R1478" s="46" t="str">
        <f>IFERROR(MAX(IF(OR(O1478="",P1478=""),"",IF(AND(AND(MONTH(E1478)&gt;=8,MONTH(E1478)&lt;9),AND(MONTH(F1478)&gt;=8,MONTH(F1478)&lt;9)),(NETWORKDAYS(E1478,F1478,Lister!$D$7:$D$13)-P1478)*N1478/NETWORKDAYS(Lister!$D$20,Lister!$E$20,Lister!$D$7:$D$13),IF(AND(MONTH(E1478)=7,MONTH(F1478)=8),(NETWORKDAYS(Lister!$D$20,F1478,Lister!$D$7:$D$13)-P1478)*N1478/NETWORKDAYS(Lister!$D$20,Lister!$E$20,Lister!$D$7:$D$13),IF(AND(MONTH(E1478)=7,MONTH(F1478)=7),0)))),0),"")</f>
        <v/>
      </c>
      <c r="S1478" s="31" t="str">
        <f t="shared" si="157"/>
        <v/>
      </c>
      <c r="T1478" s="31" t="str">
        <f t="shared" si="158"/>
        <v/>
      </c>
      <c r="U1478" s="51" t="str">
        <f t="shared" si="159"/>
        <v/>
      </c>
    </row>
    <row r="1479" spans="1:21" x14ac:dyDescent="0.25">
      <c r="A1479" s="13" t="str">
        <f t="shared" si="160"/>
        <v/>
      </c>
      <c r="B1479" s="55"/>
      <c r="C1479" s="22"/>
      <c r="D1479" s="23"/>
      <c r="E1479" s="16"/>
      <c r="F1479" s="16"/>
      <c r="G1479" s="72" t="str">
        <f>IF(OR(E1479="",F1479=""),"",NETWORKDAYS(E1479,F1479,Lister!$D$7:$D$13))</f>
        <v/>
      </c>
      <c r="H1479" s="19"/>
      <c r="I1479" s="32" t="str">
        <f t="shared" si="154"/>
        <v/>
      </c>
      <c r="J1479" s="18"/>
      <c r="K1479" s="18"/>
      <c r="L1479" s="46" t="str">
        <f t="shared" si="155"/>
        <v/>
      </c>
      <c r="M1479" s="20"/>
      <c r="N1479" s="31" t="str">
        <f t="shared" si="156"/>
        <v/>
      </c>
      <c r="O1479" s="20"/>
      <c r="P1479" s="20"/>
      <c r="Q1479" s="46" t="str">
        <f>IFERROR(MAX(IF(OR(O1479="",P1479=""),"",IF(AND(AND(MONTH(E1479)&gt;=7,MONTH(E1479)&lt;8),AND(MONTH(F1479)&gt;=7,MONTH(F1479)&lt;8)),(NETWORKDAYS(E1479,F1479,Lister!$D$7:$D$13)-O1479)*N1479/NETWORKDAYS(Lister!$D$19,Lister!$E$19,Lister!$D$7:$D$13),IF(AND(AND(MONTH(E1479)&gt;=7,MONTH(E1479)&lt;8),MONTH(F1479)&gt;7),(NETWORKDAYS(E1479,Lister!$E$19,Lister!$D$7:$D$13)-O1479)*N1479/NETWORKDAYS(Lister!$D$19,Lister!$E$19,Lister!$D$7:$D$13),IF(MONTH(E1479)&gt;7,0)))),0),"")</f>
        <v/>
      </c>
      <c r="R1479" s="46" t="str">
        <f>IFERROR(MAX(IF(OR(O1479="",P1479=""),"",IF(AND(AND(MONTH(E1479)&gt;=8,MONTH(E1479)&lt;9),AND(MONTH(F1479)&gt;=8,MONTH(F1479)&lt;9)),(NETWORKDAYS(E1479,F1479,Lister!$D$7:$D$13)-P1479)*N1479/NETWORKDAYS(Lister!$D$20,Lister!$E$20,Lister!$D$7:$D$13),IF(AND(MONTH(E1479)=7,MONTH(F1479)=8),(NETWORKDAYS(Lister!$D$20,F1479,Lister!$D$7:$D$13)-P1479)*N1479/NETWORKDAYS(Lister!$D$20,Lister!$E$20,Lister!$D$7:$D$13),IF(AND(MONTH(E1479)=7,MONTH(F1479)=7),0)))),0),"")</f>
        <v/>
      </c>
      <c r="S1479" s="31" t="str">
        <f t="shared" si="157"/>
        <v/>
      </c>
      <c r="T1479" s="31" t="str">
        <f t="shared" si="158"/>
        <v/>
      </c>
      <c r="U1479" s="51" t="str">
        <f t="shared" si="159"/>
        <v/>
      </c>
    </row>
    <row r="1480" spans="1:21" x14ac:dyDescent="0.25">
      <c r="A1480" s="13" t="str">
        <f t="shared" si="160"/>
        <v/>
      </c>
      <c r="B1480" s="55"/>
      <c r="C1480" s="22"/>
      <c r="D1480" s="23"/>
      <c r="E1480" s="16"/>
      <c r="F1480" s="16"/>
      <c r="G1480" s="72" t="str">
        <f>IF(OR(E1480="",F1480=""),"",NETWORKDAYS(E1480,F1480,Lister!$D$7:$D$13))</f>
        <v/>
      </c>
      <c r="H1480" s="19"/>
      <c r="I1480" s="32" t="str">
        <f t="shared" si="154"/>
        <v/>
      </c>
      <c r="J1480" s="18"/>
      <c r="K1480" s="18"/>
      <c r="L1480" s="46" t="str">
        <f t="shared" si="155"/>
        <v/>
      </c>
      <c r="M1480" s="20"/>
      <c r="N1480" s="31" t="str">
        <f t="shared" si="156"/>
        <v/>
      </c>
      <c r="O1480" s="20"/>
      <c r="P1480" s="20"/>
      <c r="Q1480" s="46" t="str">
        <f>IFERROR(MAX(IF(OR(O1480="",P1480=""),"",IF(AND(AND(MONTH(E1480)&gt;=7,MONTH(E1480)&lt;8),AND(MONTH(F1480)&gt;=7,MONTH(F1480)&lt;8)),(NETWORKDAYS(E1480,F1480,Lister!$D$7:$D$13)-O1480)*N1480/NETWORKDAYS(Lister!$D$19,Lister!$E$19,Lister!$D$7:$D$13),IF(AND(AND(MONTH(E1480)&gt;=7,MONTH(E1480)&lt;8),MONTH(F1480)&gt;7),(NETWORKDAYS(E1480,Lister!$E$19,Lister!$D$7:$D$13)-O1480)*N1480/NETWORKDAYS(Lister!$D$19,Lister!$E$19,Lister!$D$7:$D$13),IF(MONTH(E1480)&gt;7,0)))),0),"")</f>
        <v/>
      </c>
      <c r="R1480" s="46" t="str">
        <f>IFERROR(MAX(IF(OR(O1480="",P1480=""),"",IF(AND(AND(MONTH(E1480)&gt;=8,MONTH(E1480)&lt;9),AND(MONTH(F1480)&gt;=8,MONTH(F1480)&lt;9)),(NETWORKDAYS(E1480,F1480,Lister!$D$7:$D$13)-P1480)*N1480/NETWORKDAYS(Lister!$D$20,Lister!$E$20,Lister!$D$7:$D$13),IF(AND(MONTH(E1480)=7,MONTH(F1480)=8),(NETWORKDAYS(Lister!$D$20,F1480,Lister!$D$7:$D$13)-P1480)*N1480/NETWORKDAYS(Lister!$D$20,Lister!$E$20,Lister!$D$7:$D$13),IF(AND(MONTH(E1480)=7,MONTH(F1480)=7),0)))),0),"")</f>
        <v/>
      </c>
      <c r="S1480" s="31" t="str">
        <f t="shared" si="157"/>
        <v/>
      </c>
      <c r="T1480" s="31" t="str">
        <f t="shared" si="158"/>
        <v/>
      </c>
      <c r="U1480" s="51" t="str">
        <f t="shared" si="159"/>
        <v/>
      </c>
    </row>
    <row r="1481" spans="1:21" x14ac:dyDescent="0.25">
      <c r="A1481" s="13" t="str">
        <f t="shared" si="160"/>
        <v/>
      </c>
      <c r="B1481" s="55"/>
      <c r="C1481" s="22"/>
      <c r="D1481" s="23"/>
      <c r="E1481" s="16"/>
      <c r="F1481" s="16"/>
      <c r="G1481" s="72" t="str">
        <f>IF(OR(E1481="",F1481=""),"",NETWORKDAYS(E1481,F1481,Lister!$D$7:$D$13))</f>
        <v/>
      </c>
      <c r="H1481" s="19"/>
      <c r="I1481" s="32" t="str">
        <f t="shared" si="154"/>
        <v/>
      </c>
      <c r="J1481" s="18"/>
      <c r="K1481" s="18"/>
      <c r="L1481" s="46" t="str">
        <f t="shared" si="155"/>
        <v/>
      </c>
      <c r="M1481" s="20"/>
      <c r="N1481" s="31" t="str">
        <f t="shared" si="156"/>
        <v/>
      </c>
      <c r="O1481" s="20"/>
      <c r="P1481" s="20"/>
      <c r="Q1481" s="46" t="str">
        <f>IFERROR(MAX(IF(OR(O1481="",P1481=""),"",IF(AND(AND(MONTH(E1481)&gt;=7,MONTH(E1481)&lt;8),AND(MONTH(F1481)&gt;=7,MONTH(F1481)&lt;8)),(NETWORKDAYS(E1481,F1481,Lister!$D$7:$D$13)-O1481)*N1481/NETWORKDAYS(Lister!$D$19,Lister!$E$19,Lister!$D$7:$D$13),IF(AND(AND(MONTH(E1481)&gt;=7,MONTH(E1481)&lt;8),MONTH(F1481)&gt;7),(NETWORKDAYS(E1481,Lister!$E$19,Lister!$D$7:$D$13)-O1481)*N1481/NETWORKDAYS(Lister!$D$19,Lister!$E$19,Lister!$D$7:$D$13),IF(MONTH(E1481)&gt;7,0)))),0),"")</f>
        <v/>
      </c>
      <c r="R1481" s="46" t="str">
        <f>IFERROR(MAX(IF(OR(O1481="",P1481=""),"",IF(AND(AND(MONTH(E1481)&gt;=8,MONTH(E1481)&lt;9),AND(MONTH(F1481)&gt;=8,MONTH(F1481)&lt;9)),(NETWORKDAYS(E1481,F1481,Lister!$D$7:$D$13)-P1481)*N1481/NETWORKDAYS(Lister!$D$20,Lister!$E$20,Lister!$D$7:$D$13),IF(AND(MONTH(E1481)=7,MONTH(F1481)=8),(NETWORKDAYS(Lister!$D$20,F1481,Lister!$D$7:$D$13)-P1481)*N1481/NETWORKDAYS(Lister!$D$20,Lister!$E$20,Lister!$D$7:$D$13),IF(AND(MONTH(E1481)=7,MONTH(F1481)=7),0)))),0),"")</f>
        <v/>
      </c>
      <c r="S1481" s="31" t="str">
        <f t="shared" si="157"/>
        <v/>
      </c>
      <c r="T1481" s="31" t="str">
        <f t="shared" si="158"/>
        <v/>
      </c>
      <c r="U1481" s="51" t="str">
        <f t="shared" si="159"/>
        <v/>
      </c>
    </row>
    <row r="1482" spans="1:21" x14ac:dyDescent="0.25">
      <c r="A1482" s="13" t="str">
        <f t="shared" si="160"/>
        <v/>
      </c>
      <c r="B1482" s="55"/>
      <c r="C1482" s="22"/>
      <c r="D1482" s="23"/>
      <c r="E1482" s="16"/>
      <c r="F1482" s="16"/>
      <c r="G1482" s="72" t="str">
        <f>IF(OR(E1482="",F1482=""),"",NETWORKDAYS(E1482,F1482,Lister!$D$7:$D$13))</f>
        <v/>
      </c>
      <c r="H1482" s="19"/>
      <c r="I1482" s="32" t="str">
        <f t="shared" si="154"/>
        <v/>
      </c>
      <c r="J1482" s="18"/>
      <c r="K1482" s="18"/>
      <c r="L1482" s="46" t="str">
        <f t="shared" si="155"/>
        <v/>
      </c>
      <c r="M1482" s="20"/>
      <c r="N1482" s="31" t="str">
        <f t="shared" si="156"/>
        <v/>
      </c>
      <c r="O1482" s="20"/>
      <c r="P1482" s="20"/>
      <c r="Q1482" s="46" t="str">
        <f>IFERROR(MAX(IF(OR(O1482="",P1482=""),"",IF(AND(AND(MONTH(E1482)&gt;=7,MONTH(E1482)&lt;8),AND(MONTH(F1482)&gt;=7,MONTH(F1482)&lt;8)),(NETWORKDAYS(E1482,F1482,Lister!$D$7:$D$13)-O1482)*N1482/NETWORKDAYS(Lister!$D$19,Lister!$E$19,Lister!$D$7:$D$13),IF(AND(AND(MONTH(E1482)&gt;=7,MONTH(E1482)&lt;8),MONTH(F1482)&gt;7),(NETWORKDAYS(E1482,Lister!$E$19,Lister!$D$7:$D$13)-O1482)*N1482/NETWORKDAYS(Lister!$D$19,Lister!$E$19,Lister!$D$7:$D$13),IF(MONTH(E1482)&gt;7,0)))),0),"")</f>
        <v/>
      </c>
      <c r="R1482" s="46" t="str">
        <f>IFERROR(MAX(IF(OR(O1482="",P1482=""),"",IF(AND(AND(MONTH(E1482)&gt;=8,MONTH(E1482)&lt;9),AND(MONTH(F1482)&gt;=8,MONTH(F1482)&lt;9)),(NETWORKDAYS(E1482,F1482,Lister!$D$7:$D$13)-P1482)*N1482/NETWORKDAYS(Lister!$D$20,Lister!$E$20,Lister!$D$7:$D$13),IF(AND(MONTH(E1482)=7,MONTH(F1482)=8),(NETWORKDAYS(Lister!$D$20,F1482,Lister!$D$7:$D$13)-P1482)*N1482/NETWORKDAYS(Lister!$D$20,Lister!$E$20,Lister!$D$7:$D$13),IF(AND(MONTH(E1482)=7,MONTH(F1482)=7),0)))),0),"")</f>
        <v/>
      </c>
      <c r="S1482" s="31" t="str">
        <f t="shared" si="157"/>
        <v/>
      </c>
      <c r="T1482" s="31" t="str">
        <f t="shared" si="158"/>
        <v/>
      </c>
      <c r="U1482" s="51" t="str">
        <f t="shared" si="159"/>
        <v/>
      </c>
    </row>
    <row r="1483" spans="1:21" x14ac:dyDescent="0.25">
      <c r="A1483" s="13" t="str">
        <f t="shared" si="160"/>
        <v/>
      </c>
      <c r="B1483" s="55"/>
      <c r="C1483" s="22"/>
      <c r="D1483" s="23"/>
      <c r="E1483" s="16"/>
      <c r="F1483" s="16"/>
      <c r="G1483" s="72" t="str">
        <f>IF(OR(E1483="",F1483=""),"",NETWORKDAYS(E1483,F1483,Lister!$D$7:$D$13))</f>
        <v/>
      </c>
      <c r="H1483" s="19"/>
      <c r="I1483" s="32" t="str">
        <f t="shared" si="154"/>
        <v/>
      </c>
      <c r="J1483" s="18"/>
      <c r="K1483" s="18"/>
      <c r="L1483" s="46" t="str">
        <f t="shared" si="155"/>
        <v/>
      </c>
      <c r="M1483" s="20"/>
      <c r="N1483" s="31" t="str">
        <f t="shared" si="156"/>
        <v/>
      </c>
      <c r="O1483" s="20"/>
      <c r="P1483" s="20"/>
      <c r="Q1483" s="46" t="str">
        <f>IFERROR(MAX(IF(OR(O1483="",P1483=""),"",IF(AND(AND(MONTH(E1483)&gt;=7,MONTH(E1483)&lt;8),AND(MONTH(F1483)&gt;=7,MONTH(F1483)&lt;8)),(NETWORKDAYS(E1483,F1483,Lister!$D$7:$D$13)-O1483)*N1483/NETWORKDAYS(Lister!$D$19,Lister!$E$19,Lister!$D$7:$D$13),IF(AND(AND(MONTH(E1483)&gt;=7,MONTH(E1483)&lt;8),MONTH(F1483)&gt;7),(NETWORKDAYS(E1483,Lister!$E$19,Lister!$D$7:$D$13)-O1483)*N1483/NETWORKDAYS(Lister!$D$19,Lister!$E$19,Lister!$D$7:$D$13),IF(MONTH(E1483)&gt;7,0)))),0),"")</f>
        <v/>
      </c>
      <c r="R1483" s="46" t="str">
        <f>IFERROR(MAX(IF(OR(O1483="",P1483=""),"",IF(AND(AND(MONTH(E1483)&gt;=8,MONTH(E1483)&lt;9),AND(MONTH(F1483)&gt;=8,MONTH(F1483)&lt;9)),(NETWORKDAYS(E1483,F1483,Lister!$D$7:$D$13)-P1483)*N1483/NETWORKDAYS(Lister!$D$20,Lister!$E$20,Lister!$D$7:$D$13),IF(AND(MONTH(E1483)=7,MONTH(F1483)=8),(NETWORKDAYS(Lister!$D$20,F1483,Lister!$D$7:$D$13)-P1483)*N1483/NETWORKDAYS(Lister!$D$20,Lister!$E$20,Lister!$D$7:$D$13),IF(AND(MONTH(E1483)=7,MONTH(F1483)=7),0)))),0),"")</f>
        <v/>
      </c>
      <c r="S1483" s="31" t="str">
        <f t="shared" si="157"/>
        <v/>
      </c>
      <c r="T1483" s="31" t="str">
        <f t="shared" si="158"/>
        <v/>
      </c>
      <c r="U1483" s="51" t="str">
        <f t="shared" si="159"/>
        <v/>
      </c>
    </row>
    <row r="1484" spans="1:21" x14ac:dyDescent="0.25">
      <c r="A1484" s="13" t="str">
        <f t="shared" si="160"/>
        <v/>
      </c>
      <c r="B1484" s="55"/>
      <c r="C1484" s="22"/>
      <c r="D1484" s="23"/>
      <c r="E1484" s="16"/>
      <c r="F1484" s="16"/>
      <c r="G1484" s="72" t="str">
        <f>IF(OR(E1484="",F1484=""),"",NETWORKDAYS(E1484,F1484,Lister!$D$7:$D$13))</f>
        <v/>
      </c>
      <c r="H1484" s="19"/>
      <c r="I1484" s="32" t="str">
        <f t="shared" si="154"/>
        <v/>
      </c>
      <c r="J1484" s="18"/>
      <c r="K1484" s="18"/>
      <c r="L1484" s="46" t="str">
        <f t="shared" si="155"/>
        <v/>
      </c>
      <c r="M1484" s="20"/>
      <c r="N1484" s="31" t="str">
        <f t="shared" si="156"/>
        <v/>
      </c>
      <c r="O1484" s="20"/>
      <c r="P1484" s="20"/>
      <c r="Q1484" s="46" t="str">
        <f>IFERROR(MAX(IF(OR(O1484="",P1484=""),"",IF(AND(AND(MONTH(E1484)&gt;=7,MONTH(E1484)&lt;8),AND(MONTH(F1484)&gt;=7,MONTH(F1484)&lt;8)),(NETWORKDAYS(E1484,F1484,Lister!$D$7:$D$13)-O1484)*N1484/NETWORKDAYS(Lister!$D$19,Lister!$E$19,Lister!$D$7:$D$13),IF(AND(AND(MONTH(E1484)&gt;=7,MONTH(E1484)&lt;8),MONTH(F1484)&gt;7),(NETWORKDAYS(E1484,Lister!$E$19,Lister!$D$7:$D$13)-O1484)*N1484/NETWORKDAYS(Lister!$D$19,Lister!$E$19,Lister!$D$7:$D$13),IF(MONTH(E1484)&gt;7,0)))),0),"")</f>
        <v/>
      </c>
      <c r="R1484" s="46" t="str">
        <f>IFERROR(MAX(IF(OR(O1484="",P1484=""),"",IF(AND(AND(MONTH(E1484)&gt;=8,MONTH(E1484)&lt;9),AND(MONTH(F1484)&gt;=8,MONTH(F1484)&lt;9)),(NETWORKDAYS(E1484,F1484,Lister!$D$7:$D$13)-P1484)*N1484/NETWORKDAYS(Lister!$D$20,Lister!$E$20,Lister!$D$7:$D$13),IF(AND(MONTH(E1484)=7,MONTH(F1484)=8),(NETWORKDAYS(Lister!$D$20,F1484,Lister!$D$7:$D$13)-P1484)*N1484/NETWORKDAYS(Lister!$D$20,Lister!$E$20,Lister!$D$7:$D$13),IF(AND(MONTH(E1484)=7,MONTH(F1484)=7),0)))),0),"")</f>
        <v/>
      </c>
      <c r="S1484" s="31" t="str">
        <f t="shared" si="157"/>
        <v/>
      </c>
      <c r="T1484" s="31" t="str">
        <f t="shared" si="158"/>
        <v/>
      </c>
      <c r="U1484" s="51" t="str">
        <f t="shared" si="159"/>
        <v/>
      </c>
    </row>
    <row r="1485" spans="1:21" x14ac:dyDescent="0.25">
      <c r="A1485" s="13" t="str">
        <f t="shared" si="160"/>
        <v/>
      </c>
      <c r="B1485" s="55"/>
      <c r="C1485" s="22"/>
      <c r="D1485" s="23"/>
      <c r="E1485" s="16"/>
      <c r="F1485" s="16"/>
      <c r="G1485" s="72" t="str">
        <f>IF(OR(E1485="",F1485=""),"",NETWORKDAYS(E1485,F1485,Lister!$D$7:$D$13))</f>
        <v/>
      </c>
      <c r="H1485" s="19"/>
      <c r="I1485" s="32" t="str">
        <f t="shared" si="154"/>
        <v/>
      </c>
      <c r="J1485" s="18"/>
      <c r="K1485" s="18"/>
      <c r="L1485" s="46" t="str">
        <f t="shared" si="155"/>
        <v/>
      </c>
      <c r="M1485" s="20"/>
      <c r="N1485" s="31" t="str">
        <f t="shared" si="156"/>
        <v/>
      </c>
      <c r="O1485" s="20"/>
      <c r="P1485" s="20"/>
      <c r="Q1485" s="46" t="str">
        <f>IFERROR(MAX(IF(OR(O1485="",P1485=""),"",IF(AND(AND(MONTH(E1485)&gt;=7,MONTH(E1485)&lt;8),AND(MONTH(F1485)&gt;=7,MONTH(F1485)&lt;8)),(NETWORKDAYS(E1485,F1485,Lister!$D$7:$D$13)-O1485)*N1485/NETWORKDAYS(Lister!$D$19,Lister!$E$19,Lister!$D$7:$D$13),IF(AND(AND(MONTH(E1485)&gt;=7,MONTH(E1485)&lt;8),MONTH(F1485)&gt;7),(NETWORKDAYS(E1485,Lister!$E$19,Lister!$D$7:$D$13)-O1485)*N1485/NETWORKDAYS(Lister!$D$19,Lister!$E$19,Lister!$D$7:$D$13),IF(MONTH(E1485)&gt;7,0)))),0),"")</f>
        <v/>
      </c>
      <c r="R1485" s="46" t="str">
        <f>IFERROR(MAX(IF(OR(O1485="",P1485=""),"",IF(AND(AND(MONTH(E1485)&gt;=8,MONTH(E1485)&lt;9),AND(MONTH(F1485)&gt;=8,MONTH(F1485)&lt;9)),(NETWORKDAYS(E1485,F1485,Lister!$D$7:$D$13)-P1485)*N1485/NETWORKDAYS(Lister!$D$20,Lister!$E$20,Lister!$D$7:$D$13),IF(AND(MONTH(E1485)=7,MONTH(F1485)=8),(NETWORKDAYS(Lister!$D$20,F1485,Lister!$D$7:$D$13)-P1485)*N1485/NETWORKDAYS(Lister!$D$20,Lister!$E$20,Lister!$D$7:$D$13),IF(AND(MONTH(E1485)=7,MONTH(F1485)=7),0)))),0),"")</f>
        <v/>
      </c>
      <c r="S1485" s="31" t="str">
        <f t="shared" si="157"/>
        <v/>
      </c>
      <c r="T1485" s="31" t="str">
        <f t="shared" si="158"/>
        <v/>
      </c>
      <c r="U1485" s="51" t="str">
        <f t="shared" si="159"/>
        <v/>
      </c>
    </row>
    <row r="1486" spans="1:21" x14ac:dyDescent="0.25">
      <c r="A1486" s="13" t="str">
        <f t="shared" si="160"/>
        <v/>
      </c>
      <c r="B1486" s="55"/>
      <c r="C1486" s="22"/>
      <c r="D1486" s="23"/>
      <c r="E1486" s="16"/>
      <c r="F1486" s="16"/>
      <c r="G1486" s="72" t="str">
        <f>IF(OR(E1486="",F1486=""),"",NETWORKDAYS(E1486,F1486,Lister!$D$7:$D$13))</f>
        <v/>
      </c>
      <c r="H1486" s="19"/>
      <c r="I1486" s="32" t="str">
        <f t="shared" si="154"/>
        <v/>
      </c>
      <c r="J1486" s="18"/>
      <c r="K1486" s="18"/>
      <c r="L1486" s="46" t="str">
        <f t="shared" si="155"/>
        <v/>
      </c>
      <c r="M1486" s="20"/>
      <c r="N1486" s="31" t="str">
        <f t="shared" si="156"/>
        <v/>
      </c>
      <c r="O1486" s="20"/>
      <c r="P1486" s="20"/>
      <c r="Q1486" s="46" t="str">
        <f>IFERROR(MAX(IF(OR(O1486="",P1486=""),"",IF(AND(AND(MONTH(E1486)&gt;=7,MONTH(E1486)&lt;8),AND(MONTH(F1486)&gt;=7,MONTH(F1486)&lt;8)),(NETWORKDAYS(E1486,F1486,Lister!$D$7:$D$13)-O1486)*N1486/NETWORKDAYS(Lister!$D$19,Lister!$E$19,Lister!$D$7:$D$13),IF(AND(AND(MONTH(E1486)&gt;=7,MONTH(E1486)&lt;8),MONTH(F1486)&gt;7),(NETWORKDAYS(E1486,Lister!$E$19,Lister!$D$7:$D$13)-O1486)*N1486/NETWORKDAYS(Lister!$D$19,Lister!$E$19,Lister!$D$7:$D$13),IF(MONTH(E1486)&gt;7,0)))),0),"")</f>
        <v/>
      </c>
      <c r="R1486" s="46" t="str">
        <f>IFERROR(MAX(IF(OR(O1486="",P1486=""),"",IF(AND(AND(MONTH(E1486)&gt;=8,MONTH(E1486)&lt;9),AND(MONTH(F1486)&gt;=8,MONTH(F1486)&lt;9)),(NETWORKDAYS(E1486,F1486,Lister!$D$7:$D$13)-P1486)*N1486/NETWORKDAYS(Lister!$D$20,Lister!$E$20,Lister!$D$7:$D$13),IF(AND(MONTH(E1486)=7,MONTH(F1486)=8),(NETWORKDAYS(Lister!$D$20,F1486,Lister!$D$7:$D$13)-P1486)*N1486/NETWORKDAYS(Lister!$D$20,Lister!$E$20,Lister!$D$7:$D$13),IF(AND(MONTH(E1486)=7,MONTH(F1486)=7),0)))),0),"")</f>
        <v/>
      </c>
      <c r="S1486" s="31" t="str">
        <f t="shared" si="157"/>
        <v/>
      </c>
      <c r="T1486" s="31" t="str">
        <f t="shared" si="158"/>
        <v/>
      </c>
      <c r="U1486" s="51" t="str">
        <f t="shared" si="159"/>
        <v/>
      </c>
    </row>
    <row r="1487" spans="1:21" x14ac:dyDescent="0.25">
      <c r="A1487" s="13" t="str">
        <f t="shared" si="160"/>
        <v/>
      </c>
      <c r="B1487" s="55"/>
      <c r="C1487" s="22"/>
      <c r="D1487" s="23"/>
      <c r="E1487" s="16"/>
      <c r="F1487" s="16"/>
      <c r="G1487" s="72" t="str">
        <f>IF(OR(E1487="",F1487=""),"",NETWORKDAYS(E1487,F1487,Lister!$D$7:$D$13))</f>
        <v/>
      </c>
      <c r="H1487" s="19"/>
      <c r="I1487" s="32" t="str">
        <f t="shared" si="154"/>
        <v/>
      </c>
      <c r="J1487" s="18"/>
      <c r="K1487" s="18"/>
      <c r="L1487" s="46" t="str">
        <f t="shared" si="155"/>
        <v/>
      </c>
      <c r="M1487" s="20"/>
      <c r="N1487" s="31" t="str">
        <f t="shared" si="156"/>
        <v/>
      </c>
      <c r="O1487" s="20"/>
      <c r="P1487" s="20"/>
      <c r="Q1487" s="46" t="str">
        <f>IFERROR(MAX(IF(OR(O1487="",P1487=""),"",IF(AND(AND(MONTH(E1487)&gt;=7,MONTH(E1487)&lt;8),AND(MONTH(F1487)&gt;=7,MONTH(F1487)&lt;8)),(NETWORKDAYS(E1487,F1487,Lister!$D$7:$D$13)-O1487)*N1487/NETWORKDAYS(Lister!$D$19,Lister!$E$19,Lister!$D$7:$D$13),IF(AND(AND(MONTH(E1487)&gt;=7,MONTH(E1487)&lt;8),MONTH(F1487)&gt;7),(NETWORKDAYS(E1487,Lister!$E$19,Lister!$D$7:$D$13)-O1487)*N1487/NETWORKDAYS(Lister!$D$19,Lister!$E$19,Lister!$D$7:$D$13),IF(MONTH(E1487)&gt;7,0)))),0),"")</f>
        <v/>
      </c>
      <c r="R1487" s="46" t="str">
        <f>IFERROR(MAX(IF(OR(O1487="",P1487=""),"",IF(AND(AND(MONTH(E1487)&gt;=8,MONTH(E1487)&lt;9),AND(MONTH(F1487)&gt;=8,MONTH(F1487)&lt;9)),(NETWORKDAYS(E1487,F1487,Lister!$D$7:$D$13)-P1487)*N1487/NETWORKDAYS(Lister!$D$20,Lister!$E$20,Lister!$D$7:$D$13),IF(AND(MONTH(E1487)=7,MONTH(F1487)=8),(NETWORKDAYS(Lister!$D$20,F1487,Lister!$D$7:$D$13)-P1487)*N1487/NETWORKDAYS(Lister!$D$20,Lister!$E$20,Lister!$D$7:$D$13),IF(AND(MONTH(E1487)=7,MONTH(F1487)=7),0)))),0),"")</f>
        <v/>
      </c>
      <c r="S1487" s="31" t="str">
        <f t="shared" si="157"/>
        <v/>
      </c>
      <c r="T1487" s="31" t="str">
        <f t="shared" si="158"/>
        <v/>
      </c>
      <c r="U1487" s="51" t="str">
        <f t="shared" si="159"/>
        <v/>
      </c>
    </row>
    <row r="1488" spans="1:21" x14ac:dyDescent="0.25">
      <c r="A1488" s="13" t="str">
        <f t="shared" si="160"/>
        <v/>
      </c>
      <c r="B1488" s="55"/>
      <c r="C1488" s="22"/>
      <c r="D1488" s="23"/>
      <c r="E1488" s="16"/>
      <c r="F1488" s="16"/>
      <c r="G1488" s="72" t="str">
        <f>IF(OR(E1488="",F1488=""),"",NETWORKDAYS(E1488,F1488,Lister!$D$7:$D$13))</f>
        <v/>
      </c>
      <c r="H1488" s="19"/>
      <c r="I1488" s="32" t="str">
        <f t="shared" si="154"/>
        <v/>
      </c>
      <c r="J1488" s="18"/>
      <c r="K1488" s="18"/>
      <c r="L1488" s="46" t="str">
        <f t="shared" si="155"/>
        <v/>
      </c>
      <c r="M1488" s="20"/>
      <c r="N1488" s="31" t="str">
        <f t="shared" si="156"/>
        <v/>
      </c>
      <c r="O1488" s="20"/>
      <c r="P1488" s="20"/>
      <c r="Q1488" s="46" t="str">
        <f>IFERROR(MAX(IF(OR(O1488="",P1488=""),"",IF(AND(AND(MONTH(E1488)&gt;=7,MONTH(E1488)&lt;8),AND(MONTH(F1488)&gt;=7,MONTH(F1488)&lt;8)),(NETWORKDAYS(E1488,F1488,Lister!$D$7:$D$13)-O1488)*N1488/NETWORKDAYS(Lister!$D$19,Lister!$E$19,Lister!$D$7:$D$13),IF(AND(AND(MONTH(E1488)&gt;=7,MONTH(E1488)&lt;8),MONTH(F1488)&gt;7),(NETWORKDAYS(E1488,Lister!$E$19,Lister!$D$7:$D$13)-O1488)*N1488/NETWORKDAYS(Lister!$D$19,Lister!$E$19,Lister!$D$7:$D$13),IF(MONTH(E1488)&gt;7,0)))),0),"")</f>
        <v/>
      </c>
      <c r="R1488" s="46" t="str">
        <f>IFERROR(MAX(IF(OR(O1488="",P1488=""),"",IF(AND(AND(MONTH(E1488)&gt;=8,MONTH(E1488)&lt;9),AND(MONTH(F1488)&gt;=8,MONTH(F1488)&lt;9)),(NETWORKDAYS(E1488,F1488,Lister!$D$7:$D$13)-P1488)*N1488/NETWORKDAYS(Lister!$D$20,Lister!$E$20,Lister!$D$7:$D$13),IF(AND(MONTH(E1488)=7,MONTH(F1488)=8),(NETWORKDAYS(Lister!$D$20,F1488,Lister!$D$7:$D$13)-P1488)*N1488/NETWORKDAYS(Lister!$D$20,Lister!$E$20,Lister!$D$7:$D$13),IF(AND(MONTH(E1488)=7,MONTH(F1488)=7),0)))),0),"")</f>
        <v/>
      </c>
      <c r="S1488" s="31" t="str">
        <f t="shared" si="157"/>
        <v/>
      </c>
      <c r="T1488" s="31" t="str">
        <f t="shared" si="158"/>
        <v/>
      </c>
      <c r="U1488" s="51" t="str">
        <f t="shared" si="159"/>
        <v/>
      </c>
    </row>
    <row r="1489" spans="1:21" x14ac:dyDescent="0.25">
      <c r="A1489" s="13" t="str">
        <f t="shared" si="160"/>
        <v/>
      </c>
      <c r="B1489" s="55"/>
      <c r="C1489" s="22"/>
      <c r="D1489" s="23"/>
      <c r="E1489" s="16"/>
      <c r="F1489" s="16"/>
      <c r="G1489" s="72" t="str">
        <f>IF(OR(E1489="",F1489=""),"",NETWORKDAYS(E1489,F1489,Lister!$D$7:$D$13))</f>
        <v/>
      </c>
      <c r="H1489" s="19"/>
      <c r="I1489" s="32" t="str">
        <f t="shared" si="154"/>
        <v/>
      </c>
      <c r="J1489" s="18"/>
      <c r="K1489" s="18"/>
      <c r="L1489" s="46" t="str">
        <f t="shared" si="155"/>
        <v/>
      </c>
      <c r="M1489" s="20"/>
      <c r="N1489" s="31" t="str">
        <f t="shared" si="156"/>
        <v/>
      </c>
      <c r="O1489" s="20"/>
      <c r="P1489" s="20"/>
      <c r="Q1489" s="46" t="str">
        <f>IFERROR(MAX(IF(OR(O1489="",P1489=""),"",IF(AND(AND(MONTH(E1489)&gt;=7,MONTH(E1489)&lt;8),AND(MONTH(F1489)&gt;=7,MONTH(F1489)&lt;8)),(NETWORKDAYS(E1489,F1489,Lister!$D$7:$D$13)-O1489)*N1489/NETWORKDAYS(Lister!$D$19,Lister!$E$19,Lister!$D$7:$D$13),IF(AND(AND(MONTH(E1489)&gt;=7,MONTH(E1489)&lt;8),MONTH(F1489)&gt;7),(NETWORKDAYS(E1489,Lister!$E$19,Lister!$D$7:$D$13)-O1489)*N1489/NETWORKDAYS(Lister!$D$19,Lister!$E$19,Lister!$D$7:$D$13),IF(MONTH(E1489)&gt;7,0)))),0),"")</f>
        <v/>
      </c>
      <c r="R1489" s="46" t="str">
        <f>IFERROR(MAX(IF(OR(O1489="",P1489=""),"",IF(AND(AND(MONTH(E1489)&gt;=8,MONTH(E1489)&lt;9),AND(MONTH(F1489)&gt;=8,MONTH(F1489)&lt;9)),(NETWORKDAYS(E1489,F1489,Lister!$D$7:$D$13)-P1489)*N1489/NETWORKDAYS(Lister!$D$20,Lister!$E$20,Lister!$D$7:$D$13),IF(AND(MONTH(E1489)=7,MONTH(F1489)=8),(NETWORKDAYS(Lister!$D$20,F1489,Lister!$D$7:$D$13)-P1489)*N1489/NETWORKDAYS(Lister!$D$20,Lister!$E$20,Lister!$D$7:$D$13),IF(AND(MONTH(E1489)=7,MONTH(F1489)=7),0)))),0),"")</f>
        <v/>
      </c>
      <c r="S1489" s="31" t="str">
        <f t="shared" si="157"/>
        <v/>
      </c>
      <c r="T1489" s="31" t="str">
        <f t="shared" si="158"/>
        <v/>
      </c>
      <c r="U1489" s="51" t="str">
        <f t="shared" si="159"/>
        <v/>
      </c>
    </row>
    <row r="1490" spans="1:21" x14ac:dyDescent="0.25">
      <c r="A1490" s="13" t="str">
        <f t="shared" si="160"/>
        <v/>
      </c>
      <c r="B1490" s="55"/>
      <c r="C1490" s="22"/>
      <c r="D1490" s="23"/>
      <c r="E1490" s="16"/>
      <c r="F1490" s="16"/>
      <c r="G1490" s="72" t="str">
        <f>IF(OR(E1490="",F1490=""),"",NETWORKDAYS(E1490,F1490,Lister!$D$7:$D$13))</f>
        <v/>
      </c>
      <c r="H1490" s="19"/>
      <c r="I1490" s="32" t="str">
        <f t="shared" si="154"/>
        <v/>
      </c>
      <c r="J1490" s="18"/>
      <c r="K1490" s="18"/>
      <c r="L1490" s="46" t="str">
        <f t="shared" si="155"/>
        <v/>
      </c>
      <c r="M1490" s="20"/>
      <c r="N1490" s="31" t="str">
        <f t="shared" si="156"/>
        <v/>
      </c>
      <c r="O1490" s="20"/>
      <c r="P1490" s="20"/>
      <c r="Q1490" s="46" t="str">
        <f>IFERROR(MAX(IF(OR(O1490="",P1490=""),"",IF(AND(AND(MONTH(E1490)&gt;=7,MONTH(E1490)&lt;8),AND(MONTH(F1490)&gt;=7,MONTH(F1490)&lt;8)),(NETWORKDAYS(E1490,F1490,Lister!$D$7:$D$13)-O1490)*N1490/NETWORKDAYS(Lister!$D$19,Lister!$E$19,Lister!$D$7:$D$13),IF(AND(AND(MONTH(E1490)&gt;=7,MONTH(E1490)&lt;8),MONTH(F1490)&gt;7),(NETWORKDAYS(E1490,Lister!$E$19,Lister!$D$7:$D$13)-O1490)*N1490/NETWORKDAYS(Lister!$D$19,Lister!$E$19,Lister!$D$7:$D$13),IF(MONTH(E1490)&gt;7,0)))),0),"")</f>
        <v/>
      </c>
      <c r="R1490" s="46" t="str">
        <f>IFERROR(MAX(IF(OR(O1490="",P1490=""),"",IF(AND(AND(MONTH(E1490)&gt;=8,MONTH(E1490)&lt;9),AND(MONTH(F1490)&gt;=8,MONTH(F1490)&lt;9)),(NETWORKDAYS(E1490,F1490,Lister!$D$7:$D$13)-P1490)*N1490/NETWORKDAYS(Lister!$D$20,Lister!$E$20,Lister!$D$7:$D$13),IF(AND(MONTH(E1490)=7,MONTH(F1490)=8),(NETWORKDAYS(Lister!$D$20,F1490,Lister!$D$7:$D$13)-P1490)*N1490/NETWORKDAYS(Lister!$D$20,Lister!$E$20,Lister!$D$7:$D$13),IF(AND(MONTH(E1490)=7,MONTH(F1490)=7),0)))),0),"")</f>
        <v/>
      </c>
      <c r="S1490" s="31" t="str">
        <f t="shared" si="157"/>
        <v/>
      </c>
      <c r="T1490" s="31" t="str">
        <f t="shared" si="158"/>
        <v/>
      </c>
      <c r="U1490" s="51" t="str">
        <f t="shared" si="159"/>
        <v/>
      </c>
    </row>
    <row r="1491" spans="1:21" x14ac:dyDescent="0.25">
      <c r="A1491" s="13" t="str">
        <f t="shared" si="160"/>
        <v/>
      </c>
      <c r="B1491" s="55"/>
      <c r="C1491" s="22"/>
      <c r="D1491" s="23"/>
      <c r="E1491" s="16"/>
      <c r="F1491" s="16"/>
      <c r="G1491" s="72" t="str">
        <f>IF(OR(E1491="",F1491=""),"",NETWORKDAYS(E1491,F1491,Lister!$D$7:$D$13))</f>
        <v/>
      </c>
      <c r="H1491" s="19"/>
      <c r="I1491" s="32" t="str">
        <f t="shared" si="154"/>
        <v/>
      </c>
      <c r="J1491" s="18"/>
      <c r="K1491" s="18"/>
      <c r="L1491" s="46" t="str">
        <f t="shared" si="155"/>
        <v/>
      </c>
      <c r="M1491" s="20"/>
      <c r="N1491" s="31" t="str">
        <f t="shared" si="156"/>
        <v/>
      </c>
      <c r="O1491" s="20"/>
      <c r="P1491" s="20"/>
      <c r="Q1491" s="46" t="str">
        <f>IFERROR(MAX(IF(OR(O1491="",P1491=""),"",IF(AND(AND(MONTH(E1491)&gt;=7,MONTH(E1491)&lt;8),AND(MONTH(F1491)&gt;=7,MONTH(F1491)&lt;8)),(NETWORKDAYS(E1491,F1491,Lister!$D$7:$D$13)-O1491)*N1491/NETWORKDAYS(Lister!$D$19,Lister!$E$19,Lister!$D$7:$D$13),IF(AND(AND(MONTH(E1491)&gt;=7,MONTH(E1491)&lt;8),MONTH(F1491)&gt;7),(NETWORKDAYS(E1491,Lister!$E$19,Lister!$D$7:$D$13)-O1491)*N1491/NETWORKDAYS(Lister!$D$19,Lister!$E$19,Lister!$D$7:$D$13),IF(MONTH(E1491)&gt;7,0)))),0),"")</f>
        <v/>
      </c>
      <c r="R1491" s="46" t="str">
        <f>IFERROR(MAX(IF(OR(O1491="",P1491=""),"",IF(AND(AND(MONTH(E1491)&gt;=8,MONTH(E1491)&lt;9),AND(MONTH(F1491)&gt;=8,MONTH(F1491)&lt;9)),(NETWORKDAYS(E1491,F1491,Lister!$D$7:$D$13)-P1491)*N1491/NETWORKDAYS(Lister!$D$20,Lister!$E$20,Lister!$D$7:$D$13),IF(AND(MONTH(E1491)=7,MONTH(F1491)=8),(NETWORKDAYS(Lister!$D$20,F1491,Lister!$D$7:$D$13)-P1491)*N1491/NETWORKDAYS(Lister!$D$20,Lister!$E$20,Lister!$D$7:$D$13),IF(AND(MONTH(E1491)=7,MONTH(F1491)=7),0)))),0),"")</f>
        <v/>
      </c>
      <c r="S1491" s="31" t="str">
        <f t="shared" si="157"/>
        <v/>
      </c>
      <c r="T1491" s="31" t="str">
        <f t="shared" si="158"/>
        <v/>
      </c>
      <c r="U1491" s="51" t="str">
        <f t="shared" si="159"/>
        <v/>
      </c>
    </row>
    <row r="1492" spans="1:21" x14ac:dyDescent="0.25">
      <c r="A1492" s="13" t="str">
        <f t="shared" si="160"/>
        <v/>
      </c>
      <c r="B1492" s="55"/>
      <c r="C1492" s="22"/>
      <c r="D1492" s="23"/>
      <c r="E1492" s="16"/>
      <c r="F1492" s="16"/>
      <c r="G1492" s="72" t="str">
        <f>IF(OR(E1492="",F1492=""),"",NETWORKDAYS(E1492,F1492,Lister!$D$7:$D$13))</f>
        <v/>
      </c>
      <c r="H1492" s="19"/>
      <c r="I1492" s="32" t="str">
        <f t="shared" si="154"/>
        <v/>
      </c>
      <c r="J1492" s="18"/>
      <c r="K1492" s="18"/>
      <c r="L1492" s="46" t="str">
        <f t="shared" si="155"/>
        <v/>
      </c>
      <c r="M1492" s="20"/>
      <c r="N1492" s="31" t="str">
        <f t="shared" si="156"/>
        <v/>
      </c>
      <c r="O1492" s="20"/>
      <c r="P1492" s="20"/>
      <c r="Q1492" s="46" t="str">
        <f>IFERROR(MAX(IF(OR(O1492="",P1492=""),"",IF(AND(AND(MONTH(E1492)&gt;=7,MONTH(E1492)&lt;8),AND(MONTH(F1492)&gt;=7,MONTH(F1492)&lt;8)),(NETWORKDAYS(E1492,F1492,Lister!$D$7:$D$13)-O1492)*N1492/NETWORKDAYS(Lister!$D$19,Lister!$E$19,Lister!$D$7:$D$13),IF(AND(AND(MONTH(E1492)&gt;=7,MONTH(E1492)&lt;8),MONTH(F1492)&gt;7),(NETWORKDAYS(E1492,Lister!$E$19,Lister!$D$7:$D$13)-O1492)*N1492/NETWORKDAYS(Lister!$D$19,Lister!$E$19,Lister!$D$7:$D$13),IF(MONTH(E1492)&gt;7,0)))),0),"")</f>
        <v/>
      </c>
      <c r="R1492" s="46" t="str">
        <f>IFERROR(MAX(IF(OR(O1492="",P1492=""),"",IF(AND(AND(MONTH(E1492)&gt;=8,MONTH(E1492)&lt;9),AND(MONTH(F1492)&gt;=8,MONTH(F1492)&lt;9)),(NETWORKDAYS(E1492,F1492,Lister!$D$7:$D$13)-P1492)*N1492/NETWORKDAYS(Lister!$D$20,Lister!$E$20,Lister!$D$7:$D$13),IF(AND(MONTH(E1492)=7,MONTH(F1492)=8),(NETWORKDAYS(Lister!$D$20,F1492,Lister!$D$7:$D$13)-P1492)*N1492/NETWORKDAYS(Lister!$D$20,Lister!$E$20,Lister!$D$7:$D$13),IF(AND(MONTH(E1492)=7,MONTH(F1492)=7),0)))),0),"")</f>
        <v/>
      </c>
      <c r="S1492" s="31" t="str">
        <f t="shared" si="157"/>
        <v/>
      </c>
      <c r="T1492" s="31" t="str">
        <f t="shared" si="158"/>
        <v/>
      </c>
      <c r="U1492" s="51" t="str">
        <f t="shared" si="159"/>
        <v/>
      </c>
    </row>
    <row r="1493" spans="1:21" x14ac:dyDescent="0.25">
      <c r="A1493" s="13" t="str">
        <f t="shared" si="160"/>
        <v/>
      </c>
      <c r="B1493" s="55"/>
      <c r="C1493" s="22"/>
      <c r="D1493" s="23"/>
      <c r="E1493" s="16"/>
      <c r="F1493" s="16"/>
      <c r="G1493" s="72" t="str">
        <f>IF(OR(E1493="",F1493=""),"",NETWORKDAYS(E1493,F1493,Lister!$D$7:$D$13))</f>
        <v/>
      </c>
      <c r="H1493" s="19"/>
      <c r="I1493" s="32" t="str">
        <f t="shared" ref="I1493:I1519" si="161">IF(H1493="","",IF(H1493="Funktionær",0.75,IF(H1493="Ikke-funktionær",0.9,IF(H1493="Elev/lærling",0.9))))</f>
        <v/>
      </c>
      <c r="J1493" s="18"/>
      <c r="K1493" s="18"/>
      <c r="L1493" s="46" t="str">
        <f t="shared" ref="L1493:L1519" si="162">IF(J1493="","",J1493-K1493)</f>
        <v/>
      </c>
      <c r="M1493" s="20"/>
      <c r="N1493" s="31" t="str">
        <f t="shared" ref="N1493:N1519" si="163">IF(B1493="","",IF(L1493*I1493&gt;30000*IF(M1493&gt;37,37,M1493)/37,30000*IF(M1493&gt;37,37,M1493)/37,L1493*I1493))</f>
        <v/>
      </c>
      <c r="O1493" s="20"/>
      <c r="P1493" s="20"/>
      <c r="Q1493" s="46" t="str">
        <f>IFERROR(MAX(IF(OR(O1493="",P1493=""),"",IF(AND(AND(MONTH(E1493)&gt;=7,MONTH(E1493)&lt;8),AND(MONTH(F1493)&gt;=7,MONTH(F1493)&lt;8)),(NETWORKDAYS(E1493,F1493,Lister!$D$7:$D$13)-O1493)*N1493/NETWORKDAYS(Lister!$D$19,Lister!$E$19,Lister!$D$7:$D$13),IF(AND(AND(MONTH(E1493)&gt;=7,MONTH(E1493)&lt;8),MONTH(F1493)&gt;7),(NETWORKDAYS(E1493,Lister!$E$19,Lister!$D$7:$D$13)-O1493)*N1493/NETWORKDAYS(Lister!$D$19,Lister!$E$19,Lister!$D$7:$D$13),IF(MONTH(E1493)&gt;7,0)))),0),"")</f>
        <v/>
      </c>
      <c r="R1493" s="46" t="str">
        <f>IFERROR(MAX(IF(OR(O1493="",P1493=""),"",IF(AND(AND(MONTH(E1493)&gt;=8,MONTH(E1493)&lt;9),AND(MONTH(F1493)&gt;=8,MONTH(F1493)&lt;9)),(NETWORKDAYS(E1493,F1493,Lister!$D$7:$D$13)-P1493)*N1493/NETWORKDAYS(Lister!$D$20,Lister!$E$20,Lister!$D$7:$D$13),IF(AND(MONTH(E1493)=7,MONTH(F1493)=8),(NETWORKDAYS(Lister!$D$20,F1493,Lister!$D$7:$D$13)-P1493)*N1493/NETWORKDAYS(Lister!$D$20,Lister!$E$20,Lister!$D$7:$D$13),IF(AND(MONTH(E1493)=7,MONTH(F1493)=7),0)))),0),"")</f>
        <v/>
      </c>
      <c r="S1493" s="31" t="str">
        <f t="shared" ref="S1493:S1519" si="164">IFERROR(Q1493+R1493,"")</f>
        <v/>
      </c>
      <c r="T1493" s="31" t="str">
        <f t="shared" ref="T1493:T1519" si="165">IFERROR(21/31*N1493,"")</f>
        <v/>
      </c>
      <c r="U1493" s="51" t="str">
        <f t="shared" ref="U1493:U1519" si="166">IFERROR(MAX(IF(AND(ISNUMBER(Q1493),ISNUMBER(R1493)),IF(S1493-T1493&gt;N1493,N1493,S1493-T1493),""),0),"")</f>
        <v/>
      </c>
    </row>
    <row r="1494" spans="1:21" x14ac:dyDescent="0.25">
      <c r="A1494" s="13" t="str">
        <f t="shared" ref="A1494:A1519" si="167">IF(B1494="","",A1493+1)</f>
        <v/>
      </c>
      <c r="B1494" s="55"/>
      <c r="C1494" s="22"/>
      <c r="D1494" s="23"/>
      <c r="E1494" s="16"/>
      <c r="F1494" s="16"/>
      <c r="G1494" s="72" t="str">
        <f>IF(OR(E1494="",F1494=""),"",NETWORKDAYS(E1494,F1494,Lister!$D$7:$D$13))</f>
        <v/>
      </c>
      <c r="H1494" s="19"/>
      <c r="I1494" s="32" t="str">
        <f t="shared" si="161"/>
        <v/>
      </c>
      <c r="J1494" s="18"/>
      <c r="K1494" s="18"/>
      <c r="L1494" s="46" t="str">
        <f t="shared" si="162"/>
        <v/>
      </c>
      <c r="M1494" s="20"/>
      <c r="N1494" s="31" t="str">
        <f t="shared" si="163"/>
        <v/>
      </c>
      <c r="O1494" s="20"/>
      <c r="P1494" s="20"/>
      <c r="Q1494" s="46" t="str">
        <f>IFERROR(MAX(IF(OR(O1494="",P1494=""),"",IF(AND(AND(MONTH(E1494)&gt;=7,MONTH(E1494)&lt;8),AND(MONTH(F1494)&gt;=7,MONTH(F1494)&lt;8)),(NETWORKDAYS(E1494,F1494,Lister!$D$7:$D$13)-O1494)*N1494/NETWORKDAYS(Lister!$D$19,Lister!$E$19,Lister!$D$7:$D$13),IF(AND(AND(MONTH(E1494)&gt;=7,MONTH(E1494)&lt;8),MONTH(F1494)&gt;7),(NETWORKDAYS(E1494,Lister!$E$19,Lister!$D$7:$D$13)-O1494)*N1494/NETWORKDAYS(Lister!$D$19,Lister!$E$19,Lister!$D$7:$D$13),IF(MONTH(E1494)&gt;7,0)))),0),"")</f>
        <v/>
      </c>
      <c r="R1494" s="46" t="str">
        <f>IFERROR(MAX(IF(OR(O1494="",P1494=""),"",IF(AND(AND(MONTH(E1494)&gt;=8,MONTH(E1494)&lt;9),AND(MONTH(F1494)&gt;=8,MONTH(F1494)&lt;9)),(NETWORKDAYS(E1494,F1494,Lister!$D$7:$D$13)-P1494)*N1494/NETWORKDAYS(Lister!$D$20,Lister!$E$20,Lister!$D$7:$D$13),IF(AND(MONTH(E1494)=7,MONTH(F1494)=8),(NETWORKDAYS(Lister!$D$20,F1494,Lister!$D$7:$D$13)-P1494)*N1494/NETWORKDAYS(Lister!$D$20,Lister!$E$20,Lister!$D$7:$D$13),IF(AND(MONTH(E1494)=7,MONTH(F1494)=7),0)))),0),"")</f>
        <v/>
      </c>
      <c r="S1494" s="31" t="str">
        <f t="shared" si="164"/>
        <v/>
      </c>
      <c r="T1494" s="31" t="str">
        <f t="shared" si="165"/>
        <v/>
      </c>
      <c r="U1494" s="51" t="str">
        <f t="shared" si="166"/>
        <v/>
      </c>
    </row>
    <row r="1495" spans="1:21" x14ac:dyDescent="0.25">
      <c r="A1495" s="13" t="str">
        <f t="shared" si="167"/>
        <v/>
      </c>
      <c r="B1495" s="55"/>
      <c r="C1495" s="22"/>
      <c r="D1495" s="23"/>
      <c r="E1495" s="16"/>
      <c r="F1495" s="16"/>
      <c r="G1495" s="72" t="str">
        <f>IF(OR(E1495="",F1495=""),"",NETWORKDAYS(E1495,F1495,Lister!$D$7:$D$13))</f>
        <v/>
      </c>
      <c r="H1495" s="19"/>
      <c r="I1495" s="32" t="str">
        <f t="shared" si="161"/>
        <v/>
      </c>
      <c r="J1495" s="18"/>
      <c r="K1495" s="18"/>
      <c r="L1495" s="46" t="str">
        <f t="shared" si="162"/>
        <v/>
      </c>
      <c r="M1495" s="20"/>
      <c r="N1495" s="31" t="str">
        <f t="shared" si="163"/>
        <v/>
      </c>
      <c r="O1495" s="20"/>
      <c r="P1495" s="20"/>
      <c r="Q1495" s="46" t="str">
        <f>IFERROR(MAX(IF(OR(O1495="",P1495=""),"",IF(AND(AND(MONTH(E1495)&gt;=7,MONTH(E1495)&lt;8),AND(MONTH(F1495)&gt;=7,MONTH(F1495)&lt;8)),(NETWORKDAYS(E1495,F1495,Lister!$D$7:$D$13)-O1495)*N1495/NETWORKDAYS(Lister!$D$19,Lister!$E$19,Lister!$D$7:$D$13),IF(AND(AND(MONTH(E1495)&gt;=7,MONTH(E1495)&lt;8),MONTH(F1495)&gt;7),(NETWORKDAYS(E1495,Lister!$E$19,Lister!$D$7:$D$13)-O1495)*N1495/NETWORKDAYS(Lister!$D$19,Lister!$E$19,Lister!$D$7:$D$13),IF(MONTH(E1495)&gt;7,0)))),0),"")</f>
        <v/>
      </c>
      <c r="R1495" s="46" t="str">
        <f>IFERROR(MAX(IF(OR(O1495="",P1495=""),"",IF(AND(AND(MONTH(E1495)&gt;=8,MONTH(E1495)&lt;9),AND(MONTH(F1495)&gt;=8,MONTH(F1495)&lt;9)),(NETWORKDAYS(E1495,F1495,Lister!$D$7:$D$13)-P1495)*N1495/NETWORKDAYS(Lister!$D$20,Lister!$E$20,Lister!$D$7:$D$13),IF(AND(MONTH(E1495)=7,MONTH(F1495)=8),(NETWORKDAYS(Lister!$D$20,F1495,Lister!$D$7:$D$13)-P1495)*N1495/NETWORKDAYS(Lister!$D$20,Lister!$E$20,Lister!$D$7:$D$13),IF(AND(MONTH(E1495)=7,MONTH(F1495)=7),0)))),0),"")</f>
        <v/>
      </c>
      <c r="S1495" s="31" t="str">
        <f t="shared" si="164"/>
        <v/>
      </c>
      <c r="T1495" s="31" t="str">
        <f t="shared" si="165"/>
        <v/>
      </c>
      <c r="U1495" s="51" t="str">
        <f t="shared" si="166"/>
        <v/>
      </c>
    </row>
    <row r="1496" spans="1:21" x14ac:dyDescent="0.25">
      <c r="A1496" s="13" t="str">
        <f t="shared" si="167"/>
        <v/>
      </c>
      <c r="B1496" s="55"/>
      <c r="C1496" s="22"/>
      <c r="D1496" s="23"/>
      <c r="E1496" s="16"/>
      <c r="F1496" s="16"/>
      <c r="G1496" s="72" t="str">
        <f>IF(OR(E1496="",F1496=""),"",NETWORKDAYS(E1496,F1496,Lister!$D$7:$D$13))</f>
        <v/>
      </c>
      <c r="H1496" s="19"/>
      <c r="I1496" s="32" t="str">
        <f t="shared" si="161"/>
        <v/>
      </c>
      <c r="J1496" s="18"/>
      <c r="K1496" s="18"/>
      <c r="L1496" s="46" t="str">
        <f t="shared" si="162"/>
        <v/>
      </c>
      <c r="M1496" s="20"/>
      <c r="N1496" s="31" t="str">
        <f t="shared" si="163"/>
        <v/>
      </c>
      <c r="O1496" s="20"/>
      <c r="P1496" s="20"/>
      <c r="Q1496" s="46" t="str">
        <f>IFERROR(MAX(IF(OR(O1496="",P1496=""),"",IF(AND(AND(MONTH(E1496)&gt;=7,MONTH(E1496)&lt;8),AND(MONTH(F1496)&gt;=7,MONTH(F1496)&lt;8)),(NETWORKDAYS(E1496,F1496,Lister!$D$7:$D$13)-O1496)*N1496/NETWORKDAYS(Lister!$D$19,Lister!$E$19,Lister!$D$7:$D$13),IF(AND(AND(MONTH(E1496)&gt;=7,MONTH(E1496)&lt;8),MONTH(F1496)&gt;7),(NETWORKDAYS(E1496,Lister!$E$19,Lister!$D$7:$D$13)-O1496)*N1496/NETWORKDAYS(Lister!$D$19,Lister!$E$19,Lister!$D$7:$D$13),IF(MONTH(E1496)&gt;7,0)))),0),"")</f>
        <v/>
      </c>
      <c r="R1496" s="46" t="str">
        <f>IFERROR(MAX(IF(OR(O1496="",P1496=""),"",IF(AND(AND(MONTH(E1496)&gt;=8,MONTH(E1496)&lt;9),AND(MONTH(F1496)&gt;=8,MONTH(F1496)&lt;9)),(NETWORKDAYS(E1496,F1496,Lister!$D$7:$D$13)-P1496)*N1496/NETWORKDAYS(Lister!$D$20,Lister!$E$20,Lister!$D$7:$D$13),IF(AND(MONTH(E1496)=7,MONTH(F1496)=8),(NETWORKDAYS(Lister!$D$20,F1496,Lister!$D$7:$D$13)-P1496)*N1496/NETWORKDAYS(Lister!$D$20,Lister!$E$20,Lister!$D$7:$D$13),IF(AND(MONTH(E1496)=7,MONTH(F1496)=7),0)))),0),"")</f>
        <v/>
      </c>
      <c r="S1496" s="31" t="str">
        <f t="shared" si="164"/>
        <v/>
      </c>
      <c r="T1496" s="31" t="str">
        <f t="shared" si="165"/>
        <v/>
      </c>
      <c r="U1496" s="51" t="str">
        <f t="shared" si="166"/>
        <v/>
      </c>
    </row>
    <row r="1497" spans="1:21" x14ac:dyDescent="0.25">
      <c r="A1497" s="13" t="str">
        <f t="shared" si="167"/>
        <v/>
      </c>
      <c r="B1497" s="55"/>
      <c r="C1497" s="22"/>
      <c r="D1497" s="23"/>
      <c r="E1497" s="16"/>
      <c r="F1497" s="16"/>
      <c r="G1497" s="72" t="str">
        <f>IF(OR(E1497="",F1497=""),"",NETWORKDAYS(E1497,F1497,Lister!$D$7:$D$13))</f>
        <v/>
      </c>
      <c r="H1497" s="19"/>
      <c r="I1497" s="32" t="str">
        <f t="shared" si="161"/>
        <v/>
      </c>
      <c r="J1497" s="18"/>
      <c r="K1497" s="18"/>
      <c r="L1497" s="46" t="str">
        <f t="shared" si="162"/>
        <v/>
      </c>
      <c r="M1497" s="20"/>
      <c r="N1497" s="31" t="str">
        <f t="shared" si="163"/>
        <v/>
      </c>
      <c r="O1497" s="20"/>
      <c r="P1497" s="20"/>
      <c r="Q1497" s="46" t="str">
        <f>IFERROR(MAX(IF(OR(O1497="",P1497=""),"",IF(AND(AND(MONTH(E1497)&gt;=7,MONTH(E1497)&lt;8),AND(MONTH(F1497)&gt;=7,MONTH(F1497)&lt;8)),(NETWORKDAYS(E1497,F1497,Lister!$D$7:$D$13)-O1497)*N1497/NETWORKDAYS(Lister!$D$19,Lister!$E$19,Lister!$D$7:$D$13),IF(AND(AND(MONTH(E1497)&gt;=7,MONTH(E1497)&lt;8),MONTH(F1497)&gt;7),(NETWORKDAYS(E1497,Lister!$E$19,Lister!$D$7:$D$13)-O1497)*N1497/NETWORKDAYS(Lister!$D$19,Lister!$E$19,Lister!$D$7:$D$13),IF(MONTH(E1497)&gt;7,0)))),0),"")</f>
        <v/>
      </c>
      <c r="R1497" s="46" t="str">
        <f>IFERROR(MAX(IF(OR(O1497="",P1497=""),"",IF(AND(AND(MONTH(E1497)&gt;=8,MONTH(E1497)&lt;9),AND(MONTH(F1497)&gt;=8,MONTH(F1497)&lt;9)),(NETWORKDAYS(E1497,F1497,Lister!$D$7:$D$13)-P1497)*N1497/NETWORKDAYS(Lister!$D$20,Lister!$E$20,Lister!$D$7:$D$13),IF(AND(MONTH(E1497)=7,MONTH(F1497)=8),(NETWORKDAYS(Lister!$D$20,F1497,Lister!$D$7:$D$13)-P1497)*N1497/NETWORKDAYS(Lister!$D$20,Lister!$E$20,Lister!$D$7:$D$13),IF(AND(MONTH(E1497)=7,MONTH(F1497)=7),0)))),0),"")</f>
        <v/>
      </c>
      <c r="S1497" s="31" t="str">
        <f t="shared" si="164"/>
        <v/>
      </c>
      <c r="T1497" s="31" t="str">
        <f t="shared" si="165"/>
        <v/>
      </c>
      <c r="U1497" s="51" t="str">
        <f t="shared" si="166"/>
        <v/>
      </c>
    </row>
    <row r="1498" spans="1:21" x14ac:dyDescent="0.25">
      <c r="A1498" s="13" t="str">
        <f t="shared" si="167"/>
        <v/>
      </c>
      <c r="B1498" s="55"/>
      <c r="C1498" s="22"/>
      <c r="D1498" s="23"/>
      <c r="E1498" s="16"/>
      <c r="F1498" s="16"/>
      <c r="G1498" s="72" t="str">
        <f>IF(OR(E1498="",F1498=""),"",NETWORKDAYS(E1498,F1498,Lister!$D$7:$D$13))</f>
        <v/>
      </c>
      <c r="H1498" s="19"/>
      <c r="I1498" s="32" t="str">
        <f t="shared" si="161"/>
        <v/>
      </c>
      <c r="J1498" s="18"/>
      <c r="K1498" s="18"/>
      <c r="L1498" s="46" t="str">
        <f t="shared" si="162"/>
        <v/>
      </c>
      <c r="M1498" s="20"/>
      <c r="N1498" s="31" t="str">
        <f t="shared" si="163"/>
        <v/>
      </c>
      <c r="O1498" s="20"/>
      <c r="P1498" s="20"/>
      <c r="Q1498" s="46" t="str">
        <f>IFERROR(MAX(IF(OR(O1498="",P1498=""),"",IF(AND(AND(MONTH(E1498)&gt;=7,MONTH(E1498)&lt;8),AND(MONTH(F1498)&gt;=7,MONTH(F1498)&lt;8)),(NETWORKDAYS(E1498,F1498,Lister!$D$7:$D$13)-O1498)*N1498/NETWORKDAYS(Lister!$D$19,Lister!$E$19,Lister!$D$7:$D$13),IF(AND(AND(MONTH(E1498)&gt;=7,MONTH(E1498)&lt;8),MONTH(F1498)&gt;7),(NETWORKDAYS(E1498,Lister!$E$19,Lister!$D$7:$D$13)-O1498)*N1498/NETWORKDAYS(Lister!$D$19,Lister!$E$19,Lister!$D$7:$D$13),IF(MONTH(E1498)&gt;7,0)))),0),"")</f>
        <v/>
      </c>
      <c r="R1498" s="46" t="str">
        <f>IFERROR(MAX(IF(OR(O1498="",P1498=""),"",IF(AND(AND(MONTH(E1498)&gt;=8,MONTH(E1498)&lt;9),AND(MONTH(F1498)&gt;=8,MONTH(F1498)&lt;9)),(NETWORKDAYS(E1498,F1498,Lister!$D$7:$D$13)-P1498)*N1498/NETWORKDAYS(Lister!$D$20,Lister!$E$20,Lister!$D$7:$D$13),IF(AND(MONTH(E1498)=7,MONTH(F1498)=8),(NETWORKDAYS(Lister!$D$20,F1498,Lister!$D$7:$D$13)-P1498)*N1498/NETWORKDAYS(Lister!$D$20,Lister!$E$20,Lister!$D$7:$D$13),IF(AND(MONTH(E1498)=7,MONTH(F1498)=7),0)))),0),"")</f>
        <v/>
      </c>
      <c r="S1498" s="31" t="str">
        <f t="shared" si="164"/>
        <v/>
      </c>
      <c r="T1498" s="31" t="str">
        <f t="shared" si="165"/>
        <v/>
      </c>
      <c r="U1498" s="51" t="str">
        <f t="shared" si="166"/>
        <v/>
      </c>
    </row>
    <row r="1499" spans="1:21" x14ac:dyDescent="0.25">
      <c r="A1499" s="13" t="str">
        <f t="shared" si="167"/>
        <v/>
      </c>
      <c r="B1499" s="55"/>
      <c r="C1499" s="22"/>
      <c r="D1499" s="23"/>
      <c r="E1499" s="16"/>
      <c r="F1499" s="16"/>
      <c r="G1499" s="72" t="str">
        <f>IF(OR(E1499="",F1499=""),"",NETWORKDAYS(E1499,F1499,Lister!$D$7:$D$13))</f>
        <v/>
      </c>
      <c r="H1499" s="19"/>
      <c r="I1499" s="32" t="str">
        <f t="shared" si="161"/>
        <v/>
      </c>
      <c r="J1499" s="18"/>
      <c r="K1499" s="18"/>
      <c r="L1499" s="46" t="str">
        <f t="shared" si="162"/>
        <v/>
      </c>
      <c r="M1499" s="20"/>
      <c r="N1499" s="31" t="str">
        <f t="shared" si="163"/>
        <v/>
      </c>
      <c r="O1499" s="20"/>
      <c r="P1499" s="20"/>
      <c r="Q1499" s="46" t="str">
        <f>IFERROR(MAX(IF(OR(O1499="",P1499=""),"",IF(AND(AND(MONTH(E1499)&gt;=7,MONTH(E1499)&lt;8),AND(MONTH(F1499)&gt;=7,MONTH(F1499)&lt;8)),(NETWORKDAYS(E1499,F1499,Lister!$D$7:$D$13)-O1499)*N1499/NETWORKDAYS(Lister!$D$19,Lister!$E$19,Lister!$D$7:$D$13),IF(AND(AND(MONTH(E1499)&gt;=7,MONTH(E1499)&lt;8),MONTH(F1499)&gt;7),(NETWORKDAYS(E1499,Lister!$E$19,Lister!$D$7:$D$13)-O1499)*N1499/NETWORKDAYS(Lister!$D$19,Lister!$E$19,Lister!$D$7:$D$13),IF(MONTH(E1499)&gt;7,0)))),0),"")</f>
        <v/>
      </c>
      <c r="R1499" s="46" t="str">
        <f>IFERROR(MAX(IF(OR(O1499="",P1499=""),"",IF(AND(AND(MONTH(E1499)&gt;=8,MONTH(E1499)&lt;9),AND(MONTH(F1499)&gt;=8,MONTH(F1499)&lt;9)),(NETWORKDAYS(E1499,F1499,Lister!$D$7:$D$13)-P1499)*N1499/NETWORKDAYS(Lister!$D$20,Lister!$E$20,Lister!$D$7:$D$13),IF(AND(MONTH(E1499)=7,MONTH(F1499)=8),(NETWORKDAYS(Lister!$D$20,F1499,Lister!$D$7:$D$13)-P1499)*N1499/NETWORKDAYS(Lister!$D$20,Lister!$E$20,Lister!$D$7:$D$13),IF(AND(MONTH(E1499)=7,MONTH(F1499)=7),0)))),0),"")</f>
        <v/>
      </c>
      <c r="S1499" s="31" t="str">
        <f t="shared" si="164"/>
        <v/>
      </c>
      <c r="T1499" s="31" t="str">
        <f t="shared" si="165"/>
        <v/>
      </c>
      <c r="U1499" s="51" t="str">
        <f t="shared" si="166"/>
        <v/>
      </c>
    </row>
    <row r="1500" spans="1:21" x14ac:dyDescent="0.25">
      <c r="A1500" s="13" t="str">
        <f t="shared" si="167"/>
        <v/>
      </c>
      <c r="B1500" s="55"/>
      <c r="C1500" s="22"/>
      <c r="D1500" s="23"/>
      <c r="E1500" s="16"/>
      <c r="F1500" s="16"/>
      <c r="G1500" s="72" t="str">
        <f>IF(OR(E1500="",F1500=""),"",NETWORKDAYS(E1500,F1500,Lister!$D$7:$D$13))</f>
        <v/>
      </c>
      <c r="H1500" s="19"/>
      <c r="I1500" s="32" t="str">
        <f t="shared" si="161"/>
        <v/>
      </c>
      <c r="J1500" s="18"/>
      <c r="K1500" s="18"/>
      <c r="L1500" s="46" t="str">
        <f t="shared" si="162"/>
        <v/>
      </c>
      <c r="M1500" s="20"/>
      <c r="N1500" s="31" t="str">
        <f t="shared" si="163"/>
        <v/>
      </c>
      <c r="O1500" s="20"/>
      <c r="P1500" s="20"/>
      <c r="Q1500" s="46" t="str">
        <f>IFERROR(MAX(IF(OR(O1500="",P1500=""),"",IF(AND(AND(MONTH(E1500)&gt;=7,MONTH(E1500)&lt;8),AND(MONTH(F1500)&gt;=7,MONTH(F1500)&lt;8)),(NETWORKDAYS(E1500,F1500,Lister!$D$7:$D$13)-O1500)*N1500/NETWORKDAYS(Lister!$D$19,Lister!$E$19,Lister!$D$7:$D$13),IF(AND(AND(MONTH(E1500)&gt;=7,MONTH(E1500)&lt;8),MONTH(F1500)&gt;7),(NETWORKDAYS(E1500,Lister!$E$19,Lister!$D$7:$D$13)-O1500)*N1500/NETWORKDAYS(Lister!$D$19,Lister!$E$19,Lister!$D$7:$D$13),IF(MONTH(E1500)&gt;7,0)))),0),"")</f>
        <v/>
      </c>
      <c r="R1500" s="46" t="str">
        <f>IFERROR(MAX(IF(OR(O1500="",P1500=""),"",IF(AND(AND(MONTH(E1500)&gt;=8,MONTH(E1500)&lt;9),AND(MONTH(F1500)&gt;=8,MONTH(F1500)&lt;9)),(NETWORKDAYS(E1500,F1500,Lister!$D$7:$D$13)-P1500)*N1500/NETWORKDAYS(Lister!$D$20,Lister!$E$20,Lister!$D$7:$D$13),IF(AND(MONTH(E1500)=7,MONTH(F1500)=8),(NETWORKDAYS(Lister!$D$20,F1500,Lister!$D$7:$D$13)-P1500)*N1500/NETWORKDAYS(Lister!$D$20,Lister!$E$20,Lister!$D$7:$D$13),IF(AND(MONTH(E1500)=7,MONTH(F1500)=7),0)))),0),"")</f>
        <v/>
      </c>
      <c r="S1500" s="31" t="str">
        <f t="shared" si="164"/>
        <v/>
      </c>
      <c r="T1500" s="31" t="str">
        <f t="shared" si="165"/>
        <v/>
      </c>
      <c r="U1500" s="51" t="str">
        <f t="shared" si="166"/>
        <v/>
      </c>
    </row>
    <row r="1501" spans="1:21" x14ac:dyDescent="0.25">
      <c r="A1501" s="13" t="str">
        <f t="shared" si="167"/>
        <v/>
      </c>
      <c r="B1501" s="55"/>
      <c r="C1501" s="22"/>
      <c r="D1501" s="23"/>
      <c r="E1501" s="16"/>
      <c r="F1501" s="16"/>
      <c r="G1501" s="72" t="str">
        <f>IF(OR(E1501="",F1501=""),"",NETWORKDAYS(E1501,F1501,Lister!$D$7:$D$13))</f>
        <v/>
      </c>
      <c r="H1501" s="19"/>
      <c r="I1501" s="32" t="str">
        <f t="shared" si="161"/>
        <v/>
      </c>
      <c r="J1501" s="18"/>
      <c r="K1501" s="18"/>
      <c r="L1501" s="46" t="str">
        <f t="shared" si="162"/>
        <v/>
      </c>
      <c r="M1501" s="20"/>
      <c r="N1501" s="31" t="str">
        <f t="shared" si="163"/>
        <v/>
      </c>
      <c r="O1501" s="20"/>
      <c r="P1501" s="20"/>
      <c r="Q1501" s="46" t="str">
        <f>IFERROR(MAX(IF(OR(O1501="",P1501=""),"",IF(AND(AND(MONTH(E1501)&gt;=7,MONTH(E1501)&lt;8),AND(MONTH(F1501)&gt;=7,MONTH(F1501)&lt;8)),(NETWORKDAYS(E1501,F1501,Lister!$D$7:$D$13)-O1501)*N1501/NETWORKDAYS(Lister!$D$19,Lister!$E$19,Lister!$D$7:$D$13),IF(AND(AND(MONTH(E1501)&gt;=7,MONTH(E1501)&lt;8),MONTH(F1501)&gt;7),(NETWORKDAYS(E1501,Lister!$E$19,Lister!$D$7:$D$13)-O1501)*N1501/NETWORKDAYS(Lister!$D$19,Lister!$E$19,Lister!$D$7:$D$13),IF(MONTH(E1501)&gt;7,0)))),0),"")</f>
        <v/>
      </c>
      <c r="R1501" s="46" t="str">
        <f>IFERROR(MAX(IF(OR(O1501="",P1501=""),"",IF(AND(AND(MONTH(E1501)&gt;=8,MONTH(E1501)&lt;9),AND(MONTH(F1501)&gt;=8,MONTH(F1501)&lt;9)),(NETWORKDAYS(E1501,F1501,Lister!$D$7:$D$13)-P1501)*N1501/NETWORKDAYS(Lister!$D$20,Lister!$E$20,Lister!$D$7:$D$13),IF(AND(MONTH(E1501)=7,MONTH(F1501)=8),(NETWORKDAYS(Lister!$D$20,F1501,Lister!$D$7:$D$13)-P1501)*N1501/NETWORKDAYS(Lister!$D$20,Lister!$E$20,Lister!$D$7:$D$13),IF(AND(MONTH(E1501)=7,MONTH(F1501)=7),0)))),0),"")</f>
        <v/>
      </c>
      <c r="S1501" s="31" t="str">
        <f t="shared" si="164"/>
        <v/>
      </c>
      <c r="T1501" s="31" t="str">
        <f t="shared" si="165"/>
        <v/>
      </c>
      <c r="U1501" s="51" t="str">
        <f t="shared" si="166"/>
        <v/>
      </c>
    </row>
    <row r="1502" spans="1:21" x14ac:dyDescent="0.25">
      <c r="A1502" s="13" t="str">
        <f t="shared" si="167"/>
        <v/>
      </c>
      <c r="B1502" s="55"/>
      <c r="C1502" s="22"/>
      <c r="D1502" s="23"/>
      <c r="E1502" s="16"/>
      <c r="F1502" s="16"/>
      <c r="G1502" s="72" t="str">
        <f>IF(OR(E1502="",F1502=""),"",NETWORKDAYS(E1502,F1502,Lister!$D$7:$D$13))</f>
        <v/>
      </c>
      <c r="H1502" s="19"/>
      <c r="I1502" s="32" t="str">
        <f t="shared" si="161"/>
        <v/>
      </c>
      <c r="J1502" s="18"/>
      <c r="K1502" s="18"/>
      <c r="L1502" s="46" t="str">
        <f t="shared" si="162"/>
        <v/>
      </c>
      <c r="M1502" s="20"/>
      <c r="N1502" s="31" t="str">
        <f t="shared" si="163"/>
        <v/>
      </c>
      <c r="O1502" s="20"/>
      <c r="P1502" s="20"/>
      <c r="Q1502" s="46" t="str">
        <f>IFERROR(MAX(IF(OR(O1502="",P1502=""),"",IF(AND(AND(MONTH(E1502)&gt;=7,MONTH(E1502)&lt;8),AND(MONTH(F1502)&gt;=7,MONTH(F1502)&lt;8)),(NETWORKDAYS(E1502,F1502,Lister!$D$7:$D$13)-O1502)*N1502/NETWORKDAYS(Lister!$D$19,Lister!$E$19,Lister!$D$7:$D$13),IF(AND(AND(MONTH(E1502)&gt;=7,MONTH(E1502)&lt;8),MONTH(F1502)&gt;7),(NETWORKDAYS(E1502,Lister!$E$19,Lister!$D$7:$D$13)-O1502)*N1502/NETWORKDAYS(Lister!$D$19,Lister!$E$19,Lister!$D$7:$D$13),IF(MONTH(E1502)&gt;7,0)))),0),"")</f>
        <v/>
      </c>
      <c r="R1502" s="46" t="str">
        <f>IFERROR(MAX(IF(OR(O1502="",P1502=""),"",IF(AND(AND(MONTH(E1502)&gt;=8,MONTH(E1502)&lt;9),AND(MONTH(F1502)&gt;=8,MONTH(F1502)&lt;9)),(NETWORKDAYS(E1502,F1502,Lister!$D$7:$D$13)-P1502)*N1502/NETWORKDAYS(Lister!$D$20,Lister!$E$20,Lister!$D$7:$D$13),IF(AND(MONTH(E1502)=7,MONTH(F1502)=8),(NETWORKDAYS(Lister!$D$20,F1502,Lister!$D$7:$D$13)-P1502)*N1502/NETWORKDAYS(Lister!$D$20,Lister!$E$20,Lister!$D$7:$D$13),IF(AND(MONTH(E1502)=7,MONTH(F1502)=7),0)))),0),"")</f>
        <v/>
      </c>
      <c r="S1502" s="31" t="str">
        <f t="shared" si="164"/>
        <v/>
      </c>
      <c r="T1502" s="31" t="str">
        <f t="shared" si="165"/>
        <v/>
      </c>
      <c r="U1502" s="51" t="str">
        <f t="shared" si="166"/>
        <v/>
      </c>
    </row>
    <row r="1503" spans="1:21" x14ac:dyDescent="0.25">
      <c r="A1503" s="13" t="str">
        <f t="shared" si="167"/>
        <v/>
      </c>
      <c r="B1503" s="55"/>
      <c r="C1503" s="22"/>
      <c r="D1503" s="23"/>
      <c r="E1503" s="16"/>
      <c r="F1503" s="16"/>
      <c r="G1503" s="72" t="str">
        <f>IF(OR(E1503="",F1503=""),"",NETWORKDAYS(E1503,F1503,Lister!$D$7:$D$13))</f>
        <v/>
      </c>
      <c r="H1503" s="19"/>
      <c r="I1503" s="32" t="str">
        <f t="shared" si="161"/>
        <v/>
      </c>
      <c r="J1503" s="18"/>
      <c r="K1503" s="18"/>
      <c r="L1503" s="46" t="str">
        <f t="shared" si="162"/>
        <v/>
      </c>
      <c r="M1503" s="20"/>
      <c r="N1503" s="31" t="str">
        <f t="shared" si="163"/>
        <v/>
      </c>
      <c r="O1503" s="20"/>
      <c r="P1503" s="20"/>
      <c r="Q1503" s="46" t="str">
        <f>IFERROR(MAX(IF(OR(O1503="",P1503=""),"",IF(AND(AND(MONTH(E1503)&gt;=7,MONTH(E1503)&lt;8),AND(MONTH(F1503)&gt;=7,MONTH(F1503)&lt;8)),(NETWORKDAYS(E1503,F1503,Lister!$D$7:$D$13)-O1503)*N1503/NETWORKDAYS(Lister!$D$19,Lister!$E$19,Lister!$D$7:$D$13),IF(AND(AND(MONTH(E1503)&gt;=7,MONTH(E1503)&lt;8),MONTH(F1503)&gt;7),(NETWORKDAYS(E1503,Lister!$E$19,Lister!$D$7:$D$13)-O1503)*N1503/NETWORKDAYS(Lister!$D$19,Lister!$E$19,Lister!$D$7:$D$13),IF(MONTH(E1503)&gt;7,0)))),0),"")</f>
        <v/>
      </c>
      <c r="R1503" s="46" t="str">
        <f>IFERROR(MAX(IF(OR(O1503="",P1503=""),"",IF(AND(AND(MONTH(E1503)&gt;=8,MONTH(E1503)&lt;9),AND(MONTH(F1503)&gt;=8,MONTH(F1503)&lt;9)),(NETWORKDAYS(E1503,F1503,Lister!$D$7:$D$13)-P1503)*N1503/NETWORKDAYS(Lister!$D$20,Lister!$E$20,Lister!$D$7:$D$13),IF(AND(MONTH(E1503)=7,MONTH(F1503)=8),(NETWORKDAYS(Lister!$D$20,F1503,Lister!$D$7:$D$13)-P1503)*N1503/NETWORKDAYS(Lister!$D$20,Lister!$E$20,Lister!$D$7:$D$13),IF(AND(MONTH(E1503)=7,MONTH(F1503)=7),0)))),0),"")</f>
        <v/>
      </c>
      <c r="S1503" s="31" t="str">
        <f t="shared" si="164"/>
        <v/>
      </c>
      <c r="T1503" s="31" t="str">
        <f t="shared" si="165"/>
        <v/>
      </c>
      <c r="U1503" s="51" t="str">
        <f t="shared" si="166"/>
        <v/>
      </c>
    </row>
    <row r="1504" spans="1:21" x14ac:dyDescent="0.25">
      <c r="A1504" s="13" t="str">
        <f t="shared" si="167"/>
        <v/>
      </c>
      <c r="B1504" s="55"/>
      <c r="C1504" s="22"/>
      <c r="D1504" s="23"/>
      <c r="E1504" s="16"/>
      <c r="F1504" s="16"/>
      <c r="G1504" s="72" t="str">
        <f>IF(OR(E1504="",F1504=""),"",NETWORKDAYS(E1504,F1504,Lister!$D$7:$D$13))</f>
        <v/>
      </c>
      <c r="H1504" s="19"/>
      <c r="I1504" s="32" t="str">
        <f t="shared" si="161"/>
        <v/>
      </c>
      <c r="J1504" s="18"/>
      <c r="K1504" s="18"/>
      <c r="L1504" s="46" t="str">
        <f t="shared" si="162"/>
        <v/>
      </c>
      <c r="M1504" s="20"/>
      <c r="N1504" s="31" t="str">
        <f t="shared" si="163"/>
        <v/>
      </c>
      <c r="O1504" s="20"/>
      <c r="P1504" s="20"/>
      <c r="Q1504" s="46" t="str">
        <f>IFERROR(MAX(IF(OR(O1504="",P1504=""),"",IF(AND(AND(MONTH(E1504)&gt;=7,MONTH(E1504)&lt;8),AND(MONTH(F1504)&gt;=7,MONTH(F1504)&lt;8)),(NETWORKDAYS(E1504,F1504,Lister!$D$7:$D$13)-O1504)*N1504/NETWORKDAYS(Lister!$D$19,Lister!$E$19,Lister!$D$7:$D$13),IF(AND(AND(MONTH(E1504)&gt;=7,MONTH(E1504)&lt;8),MONTH(F1504)&gt;7),(NETWORKDAYS(E1504,Lister!$E$19,Lister!$D$7:$D$13)-O1504)*N1504/NETWORKDAYS(Lister!$D$19,Lister!$E$19,Lister!$D$7:$D$13),IF(MONTH(E1504)&gt;7,0)))),0),"")</f>
        <v/>
      </c>
      <c r="R1504" s="46" t="str">
        <f>IFERROR(MAX(IF(OR(O1504="",P1504=""),"",IF(AND(AND(MONTH(E1504)&gt;=8,MONTH(E1504)&lt;9),AND(MONTH(F1504)&gt;=8,MONTH(F1504)&lt;9)),(NETWORKDAYS(E1504,F1504,Lister!$D$7:$D$13)-P1504)*N1504/NETWORKDAYS(Lister!$D$20,Lister!$E$20,Lister!$D$7:$D$13),IF(AND(MONTH(E1504)=7,MONTH(F1504)=8),(NETWORKDAYS(Lister!$D$20,F1504,Lister!$D$7:$D$13)-P1504)*N1504/NETWORKDAYS(Lister!$D$20,Lister!$E$20,Lister!$D$7:$D$13),IF(AND(MONTH(E1504)=7,MONTH(F1504)=7),0)))),0),"")</f>
        <v/>
      </c>
      <c r="S1504" s="31" t="str">
        <f t="shared" si="164"/>
        <v/>
      </c>
      <c r="T1504" s="31" t="str">
        <f t="shared" si="165"/>
        <v/>
      </c>
      <c r="U1504" s="51" t="str">
        <f t="shared" si="166"/>
        <v/>
      </c>
    </row>
    <row r="1505" spans="1:21" x14ac:dyDescent="0.25">
      <c r="A1505" s="13" t="str">
        <f t="shared" si="167"/>
        <v/>
      </c>
      <c r="B1505" s="55"/>
      <c r="C1505" s="22"/>
      <c r="D1505" s="23"/>
      <c r="E1505" s="16"/>
      <c r="F1505" s="16"/>
      <c r="G1505" s="72" t="str">
        <f>IF(OR(E1505="",F1505=""),"",NETWORKDAYS(E1505,F1505,Lister!$D$7:$D$13))</f>
        <v/>
      </c>
      <c r="H1505" s="19"/>
      <c r="I1505" s="32" t="str">
        <f t="shared" si="161"/>
        <v/>
      </c>
      <c r="J1505" s="18"/>
      <c r="K1505" s="18"/>
      <c r="L1505" s="46" t="str">
        <f t="shared" si="162"/>
        <v/>
      </c>
      <c r="M1505" s="20"/>
      <c r="N1505" s="31" t="str">
        <f t="shared" si="163"/>
        <v/>
      </c>
      <c r="O1505" s="20"/>
      <c r="P1505" s="20"/>
      <c r="Q1505" s="46" t="str">
        <f>IFERROR(MAX(IF(OR(O1505="",P1505=""),"",IF(AND(AND(MONTH(E1505)&gt;=7,MONTH(E1505)&lt;8),AND(MONTH(F1505)&gt;=7,MONTH(F1505)&lt;8)),(NETWORKDAYS(E1505,F1505,Lister!$D$7:$D$13)-O1505)*N1505/NETWORKDAYS(Lister!$D$19,Lister!$E$19,Lister!$D$7:$D$13),IF(AND(AND(MONTH(E1505)&gt;=7,MONTH(E1505)&lt;8),MONTH(F1505)&gt;7),(NETWORKDAYS(E1505,Lister!$E$19,Lister!$D$7:$D$13)-O1505)*N1505/NETWORKDAYS(Lister!$D$19,Lister!$E$19,Lister!$D$7:$D$13),IF(MONTH(E1505)&gt;7,0)))),0),"")</f>
        <v/>
      </c>
      <c r="R1505" s="46" t="str">
        <f>IFERROR(MAX(IF(OR(O1505="",P1505=""),"",IF(AND(AND(MONTH(E1505)&gt;=8,MONTH(E1505)&lt;9),AND(MONTH(F1505)&gt;=8,MONTH(F1505)&lt;9)),(NETWORKDAYS(E1505,F1505,Lister!$D$7:$D$13)-P1505)*N1505/NETWORKDAYS(Lister!$D$20,Lister!$E$20,Lister!$D$7:$D$13),IF(AND(MONTH(E1505)=7,MONTH(F1505)=8),(NETWORKDAYS(Lister!$D$20,F1505,Lister!$D$7:$D$13)-P1505)*N1505/NETWORKDAYS(Lister!$D$20,Lister!$E$20,Lister!$D$7:$D$13),IF(AND(MONTH(E1505)=7,MONTH(F1505)=7),0)))),0),"")</f>
        <v/>
      </c>
      <c r="S1505" s="31" t="str">
        <f t="shared" si="164"/>
        <v/>
      </c>
      <c r="T1505" s="31" t="str">
        <f t="shared" si="165"/>
        <v/>
      </c>
      <c r="U1505" s="51" t="str">
        <f t="shared" si="166"/>
        <v/>
      </c>
    </row>
    <row r="1506" spans="1:21" x14ac:dyDescent="0.25">
      <c r="A1506" s="13" t="str">
        <f t="shared" si="167"/>
        <v/>
      </c>
      <c r="B1506" s="55"/>
      <c r="C1506" s="22"/>
      <c r="D1506" s="23"/>
      <c r="E1506" s="16"/>
      <c r="F1506" s="16"/>
      <c r="G1506" s="72" t="str">
        <f>IF(OR(E1506="",F1506=""),"",NETWORKDAYS(E1506,F1506,Lister!$D$7:$D$13))</f>
        <v/>
      </c>
      <c r="H1506" s="19"/>
      <c r="I1506" s="32" t="str">
        <f t="shared" si="161"/>
        <v/>
      </c>
      <c r="J1506" s="18"/>
      <c r="K1506" s="18"/>
      <c r="L1506" s="46" t="str">
        <f t="shared" si="162"/>
        <v/>
      </c>
      <c r="M1506" s="20"/>
      <c r="N1506" s="31" t="str">
        <f t="shared" si="163"/>
        <v/>
      </c>
      <c r="O1506" s="20"/>
      <c r="P1506" s="20"/>
      <c r="Q1506" s="46" t="str">
        <f>IFERROR(MAX(IF(OR(O1506="",P1506=""),"",IF(AND(AND(MONTH(E1506)&gt;=7,MONTH(E1506)&lt;8),AND(MONTH(F1506)&gt;=7,MONTH(F1506)&lt;8)),(NETWORKDAYS(E1506,F1506,Lister!$D$7:$D$13)-O1506)*N1506/NETWORKDAYS(Lister!$D$19,Lister!$E$19,Lister!$D$7:$D$13),IF(AND(AND(MONTH(E1506)&gt;=7,MONTH(E1506)&lt;8),MONTH(F1506)&gt;7),(NETWORKDAYS(E1506,Lister!$E$19,Lister!$D$7:$D$13)-O1506)*N1506/NETWORKDAYS(Lister!$D$19,Lister!$E$19,Lister!$D$7:$D$13),IF(MONTH(E1506)&gt;7,0)))),0),"")</f>
        <v/>
      </c>
      <c r="R1506" s="46" t="str">
        <f>IFERROR(MAX(IF(OR(O1506="",P1506=""),"",IF(AND(AND(MONTH(E1506)&gt;=8,MONTH(E1506)&lt;9),AND(MONTH(F1506)&gt;=8,MONTH(F1506)&lt;9)),(NETWORKDAYS(E1506,F1506,Lister!$D$7:$D$13)-P1506)*N1506/NETWORKDAYS(Lister!$D$20,Lister!$E$20,Lister!$D$7:$D$13),IF(AND(MONTH(E1506)=7,MONTH(F1506)=8),(NETWORKDAYS(Lister!$D$20,F1506,Lister!$D$7:$D$13)-P1506)*N1506/NETWORKDAYS(Lister!$D$20,Lister!$E$20,Lister!$D$7:$D$13),IF(AND(MONTH(E1506)=7,MONTH(F1506)=7),0)))),0),"")</f>
        <v/>
      </c>
      <c r="S1506" s="31" t="str">
        <f t="shared" si="164"/>
        <v/>
      </c>
      <c r="T1506" s="31" t="str">
        <f t="shared" si="165"/>
        <v/>
      </c>
      <c r="U1506" s="51" t="str">
        <f t="shared" si="166"/>
        <v/>
      </c>
    </row>
    <row r="1507" spans="1:21" x14ac:dyDescent="0.25">
      <c r="A1507" s="13" t="str">
        <f t="shared" si="167"/>
        <v/>
      </c>
      <c r="B1507" s="55"/>
      <c r="C1507" s="22"/>
      <c r="D1507" s="23"/>
      <c r="E1507" s="16"/>
      <c r="F1507" s="16"/>
      <c r="G1507" s="72" t="str">
        <f>IF(OR(E1507="",F1507=""),"",NETWORKDAYS(E1507,F1507,Lister!$D$7:$D$13))</f>
        <v/>
      </c>
      <c r="H1507" s="19"/>
      <c r="I1507" s="32" t="str">
        <f t="shared" si="161"/>
        <v/>
      </c>
      <c r="J1507" s="18"/>
      <c r="K1507" s="18"/>
      <c r="L1507" s="46" t="str">
        <f t="shared" si="162"/>
        <v/>
      </c>
      <c r="M1507" s="20"/>
      <c r="N1507" s="31" t="str">
        <f t="shared" si="163"/>
        <v/>
      </c>
      <c r="O1507" s="20"/>
      <c r="P1507" s="20"/>
      <c r="Q1507" s="46" t="str">
        <f>IFERROR(MAX(IF(OR(O1507="",P1507=""),"",IF(AND(AND(MONTH(E1507)&gt;=7,MONTH(E1507)&lt;8),AND(MONTH(F1507)&gt;=7,MONTH(F1507)&lt;8)),(NETWORKDAYS(E1507,F1507,Lister!$D$7:$D$13)-O1507)*N1507/NETWORKDAYS(Lister!$D$19,Lister!$E$19,Lister!$D$7:$D$13),IF(AND(AND(MONTH(E1507)&gt;=7,MONTH(E1507)&lt;8),MONTH(F1507)&gt;7),(NETWORKDAYS(E1507,Lister!$E$19,Lister!$D$7:$D$13)-O1507)*N1507/NETWORKDAYS(Lister!$D$19,Lister!$E$19,Lister!$D$7:$D$13),IF(MONTH(E1507)&gt;7,0)))),0),"")</f>
        <v/>
      </c>
      <c r="R1507" s="46" t="str">
        <f>IFERROR(MAX(IF(OR(O1507="",P1507=""),"",IF(AND(AND(MONTH(E1507)&gt;=8,MONTH(E1507)&lt;9),AND(MONTH(F1507)&gt;=8,MONTH(F1507)&lt;9)),(NETWORKDAYS(E1507,F1507,Lister!$D$7:$D$13)-P1507)*N1507/NETWORKDAYS(Lister!$D$20,Lister!$E$20,Lister!$D$7:$D$13),IF(AND(MONTH(E1507)=7,MONTH(F1507)=8),(NETWORKDAYS(Lister!$D$20,F1507,Lister!$D$7:$D$13)-P1507)*N1507/NETWORKDAYS(Lister!$D$20,Lister!$E$20,Lister!$D$7:$D$13),IF(AND(MONTH(E1507)=7,MONTH(F1507)=7),0)))),0),"")</f>
        <v/>
      </c>
      <c r="S1507" s="31" t="str">
        <f t="shared" si="164"/>
        <v/>
      </c>
      <c r="T1507" s="31" t="str">
        <f t="shared" si="165"/>
        <v/>
      </c>
      <c r="U1507" s="51" t="str">
        <f t="shared" si="166"/>
        <v/>
      </c>
    </row>
    <row r="1508" spans="1:21" x14ac:dyDescent="0.25">
      <c r="A1508" s="13" t="str">
        <f t="shared" si="167"/>
        <v/>
      </c>
      <c r="B1508" s="55"/>
      <c r="C1508" s="22"/>
      <c r="D1508" s="23"/>
      <c r="E1508" s="16"/>
      <c r="F1508" s="16"/>
      <c r="G1508" s="72" t="str">
        <f>IF(OR(E1508="",F1508=""),"",NETWORKDAYS(E1508,F1508,Lister!$D$7:$D$13))</f>
        <v/>
      </c>
      <c r="H1508" s="19"/>
      <c r="I1508" s="32" t="str">
        <f t="shared" si="161"/>
        <v/>
      </c>
      <c r="J1508" s="18"/>
      <c r="K1508" s="18"/>
      <c r="L1508" s="46" t="str">
        <f t="shared" si="162"/>
        <v/>
      </c>
      <c r="M1508" s="20"/>
      <c r="N1508" s="31" t="str">
        <f t="shared" si="163"/>
        <v/>
      </c>
      <c r="O1508" s="20"/>
      <c r="P1508" s="20"/>
      <c r="Q1508" s="46" t="str">
        <f>IFERROR(MAX(IF(OR(O1508="",P1508=""),"",IF(AND(AND(MONTH(E1508)&gt;=7,MONTH(E1508)&lt;8),AND(MONTH(F1508)&gt;=7,MONTH(F1508)&lt;8)),(NETWORKDAYS(E1508,F1508,Lister!$D$7:$D$13)-O1508)*N1508/NETWORKDAYS(Lister!$D$19,Lister!$E$19,Lister!$D$7:$D$13),IF(AND(AND(MONTH(E1508)&gt;=7,MONTH(E1508)&lt;8),MONTH(F1508)&gt;7),(NETWORKDAYS(E1508,Lister!$E$19,Lister!$D$7:$D$13)-O1508)*N1508/NETWORKDAYS(Lister!$D$19,Lister!$E$19,Lister!$D$7:$D$13),IF(MONTH(E1508)&gt;7,0)))),0),"")</f>
        <v/>
      </c>
      <c r="R1508" s="46" t="str">
        <f>IFERROR(MAX(IF(OR(O1508="",P1508=""),"",IF(AND(AND(MONTH(E1508)&gt;=8,MONTH(E1508)&lt;9),AND(MONTH(F1508)&gt;=8,MONTH(F1508)&lt;9)),(NETWORKDAYS(E1508,F1508,Lister!$D$7:$D$13)-P1508)*N1508/NETWORKDAYS(Lister!$D$20,Lister!$E$20,Lister!$D$7:$D$13),IF(AND(MONTH(E1508)=7,MONTH(F1508)=8),(NETWORKDAYS(Lister!$D$20,F1508,Lister!$D$7:$D$13)-P1508)*N1508/NETWORKDAYS(Lister!$D$20,Lister!$E$20,Lister!$D$7:$D$13),IF(AND(MONTH(E1508)=7,MONTH(F1508)=7),0)))),0),"")</f>
        <v/>
      </c>
      <c r="S1508" s="31" t="str">
        <f t="shared" si="164"/>
        <v/>
      </c>
      <c r="T1508" s="31" t="str">
        <f t="shared" si="165"/>
        <v/>
      </c>
      <c r="U1508" s="51" t="str">
        <f t="shared" si="166"/>
        <v/>
      </c>
    </row>
    <row r="1509" spans="1:21" x14ac:dyDescent="0.25">
      <c r="A1509" s="13" t="str">
        <f t="shared" si="167"/>
        <v/>
      </c>
      <c r="B1509" s="55"/>
      <c r="C1509" s="22"/>
      <c r="D1509" s="23"/>
      <c r="E1509" s="16"/>
      <c r="F1509" s="16"/>
      <c r="G1509" s="72" t="str">
        <f>IF(OR(E1509="",F1509=""),"",NETWORKDAYS(E1509,F1509,Lister!$D$7:$D$13))</f>
        <v/>
      </c>
      <c r="H1509" s="19"/>
      <c r="I1509" s="32" t="str">
        <f t="shared" si="161"/>
        <v/>
      </c>
      <c r="J1509" s="18"/>
      <c r="K1509" s="18"/>
      <c r="L1509" s="46" t="str">
        <f t="shared" si="162"/>
        <v/>
      </c>
      <c r="M1509" s="20"/>
      <c r="N1509" s="31" t="str">
        <f t="shared" si="163"/>
        <v/>
      </c>
      <c r="O1509" s="20"/>
      <c r="P1509" s="20"/>
      <c r="Q1509" s="46" t="str">
        <f>IFERROR(MAX(IF(OR(O1509="",P1509=""),"",IF(AND(AND(MONTH(E1509)&gt;=7,MONTH(E1509)&lt;8),AND(MONTH(F1509)&gt;=7,MONTH(F1509)&lt;8)),(NETWORKDAYS(E1509,F1509,Lister!$D$7:$D$13)-O1509)*N1509/NETWORKDAYS(Lister!$D$19,Lister!$E$19,Lister!$D$7:$D$13),IF(AND(AND(MONTH(E1509)&gt;=7,MONTH(E1509)&lt;8),MONTH(F1509)&gt;7),(NETWORKDAYS(E1509,Lister!$E$19,Lister!$D$7:$D$13)-O1509)*N1509/NETWORKDAYS(Lister!$D$19,Lister!$E$19,Lister!$D$7:$D$13),IF(MONTH(E1509)&gt;7,0)))),0),"")</f>
        <v/>
      </c>
      <c r="R1509" s="46" t="str">
        <f>IFERROR(MAX(IF(OR(O1509="",P1509=""),"",IF(AND(AND(MONTH(E1509)&gt;=8,MONTH(E1509)&lt;9),AND(MONTH(F1509)&gt;=8,MONTH(F1509)&lt;9)),(NETWORKDAYS(E1509,F1509,Lister!$D$7:$D$13)-P1509)*N1509/NETWORKDAYS(Lister!$D$20,Lister!$E$20,Lister!$D$7:$D$13),IF(AND(MONTH(E1509)=7,MONTH(F1509)=8),(NETWORKDAYS(Lister!$D$20,F1509,Lister!$D$7:$D$13)-P1509)*N1509/NETWORKDAYS(Lister!$D$20,Lister!$E$20,Lister!$D$7:$D$13),IF(AND(MONTH(E1509)=7,MONTH(F1509)=7),0)))),0),"")</f>
        <v/>
      </c>
      <c r="S1509" s="31" t="str">
        <f t="shared" si="164"/>
        <v/>
      </c>
      <c r="T1509" s="31" t="str">
        <f t="shared" si="165"/>
        <v/>
      </c>
      <c r="U1509" s="51" t="str">
        <f t="shared" si="166"/>
        <v/>
      </c>
    </row>
    <row r="1510" spans="1:21" x14ac:dyDescent="0.25">
      <c r="A1510" s="13" t="str">
        <f t="shared" si="167"/>
        <v/>
      </c>
      <c r="B1510" s="55"/>
      <c r="C1510" s="22"/>
      <c r="D1510" s="23"/>
      <c r="E1510" s="16"/>
      <c r="F1510" s="16"/>
      <c r="G1510" s="72" t="str">
        <f>IF(OR(E1510="",F1510=""),"",NETWORKDAYS(E1510,F1510,Lister!$D$7:$D$13))</f>
        <v/>
      </c>
      <c r="H1510" s="19"/>
      <c r="I1510" s="32" t="str">
        <f t="shared" si="161"/>
        <v/>
      </c>
      <c r="J1510" s="18"/>
      <c r="K1510" s="18"/>
      <c r="L1510" s="46" t="str">
        <f t="shared" si="162"/>
        <v/>
      </c>
      <c r="M1510" s="20"/>
      <c r="N1510" s="31" t="str">
        <f t="shared" si="163"/>
        <v/>
      </c>
      <c r="O1510" s="20"/>
      <c r="P1510" s="20"/>
      <c r="Q1510" s="46" t="str">
        <f>IFERROR(MAX(IF(OR(O1510="",P1510=""),"",IF(AND(AND(MONTH(E1510)&gt;=7,MONTH(E1510)&lt;8),AND(MONTH(F1510)&gt;=7,MONTH(F1510)&lt;8)),(NETWORKDAYS(E1510,F1510,Lister!$D$7:$D$13)-O1510)*N1510/NETWORKDAYS(Lister!$D$19,Lister!$E$19,Lister!$D$7:$D$13),IF(AND(AND(MONTH(E1510)&gt;=7,MONTH(E1510)&lt;8),MONTH(F1510)&gt;7),(NETWORKDAYS(E1510,Lister!$E$19,Lister!$D$7:$D$13)-O1510)*N1510/NETWORKDAYS(Lister!$D$19,Lister!$E$19,Lister!$D$7:$D$13),IF(MONTH(E1510)&gt;7,0)))),0),"")</f>
        <v/>
      </c>
      <c r="R1510" s="46" t="str">
        <f>IFERROR(MAX(IF(OR(O1510="",P1510=""),"",IF(AND(AND(MONTH(E1510)&gt;=8,MONTH(E1510)&lt;9),AND(MONTH(F1510)&gt;=8,MONTH(F1510)&lt;9)),(NETWORKDAYS(E1510,F1510,Lister!$D$7:$D$13)-P1510)*N1510/NETWORKDAYS(Lister!$D$20,Lister!$E$20,Lister!$D$7:$D$13),IF(AND(MONTH(E1510)=7,MONTH(F1510)=8),(NETWORKDAYS(Lister!$D$20,F1510,Lister!$D$7:$D$13)-P1510)*N1510/NETWORKDAYS(Lister!$D$20,Lister!$E$20,Lister!$D$7:$D$13),IF(AND(MONTH(E1510)=7,MONTH(F1510)=7),0)))),0),"")</f>
        <v/>
      </c>
      <c r="S1510" s="31" t="str">
        <f t="shared" si="164"/>
        <v/>
      </c>
      <c r="T1510" s="31" t="str">
        <f t="shared" si="165"/>
        <v/>
      </c>
      <c r="U1510" s="51" t="str">
        <f t="shared" si="166"/>
        <v/>
      </c>
    </row>
    <row r="1511" spans="1:21" x14ac:dyDescent="0.25">
      <c r="A1511" s="13" t="str">
        <f t="shared" si="167"/>
        <v/>
      </c>
      <c r="B1511" s="55"/>
      <c r="C1511" s="22"/>
      <c r="D1511" s="23"/>
      <c r="E1511" s="16"/>
      <c r="F1511" s="16"/>
      <c r="G1511" s="72" t="str">
        <f>IF(OR(E1511="",F1511=""),"",NETWORKDAYS(E1511,F1511,Lister!$D$7:$D$13))</f>
        <v/>
      </c>
      <c r="H1511" s="19"/>
      <c r="I1511" s="32" t="str">
        <f t="shared" si="161"/>
        <v/>
      </c>
      <c r="J1511" s="18"/>
      <c r="K1511" s="18"/>
      <c r="L1511" s="46" t="str">
        <f t="shared" si="162"/>
        <v/>
      </c>
      <c r="M1511" s="20"/>
      <c r="N1511" s="31" t="str">
        <f t="shared" si="163"/>
        <v/>
      </c>
      <c r="O1511" s="20"/>
      <c r="P1511" s="20"/>
      <c r="Q1511" s="46" t="str">
        <f>IFERROR(MAX(IF(OR(O1511="",P1511=""),"",IF(AND(AND(MONTH(E1511)&gt;=7,MONTH(E1511)&lt;8),AND(MONTH(F1511)&gt;=7,MONTH(F1511)&lt;8)),(NETWORKDAYS(E1511,F1511,Lister!$D$7:$D$13)-O1511)*N1511/NETWORKDAYS(Lister!$D$19,Lister!$E$19,Lister!$D$7:$D$13),IF(AND(AND(MONTH(E1511)&gt;=7,MONTH(E1511)&lt;8),MONTH(F1511)&gt;7),(NETWORKDAYS(E1511,Lister!$E$19,Lister!$D$7:$D$13)-O1511)*N1511/NETWORKDAYS(Lister!$D$19,Lister!$E$19,Lister!$D$7:$D$13),IF(MONTH(E1511)&gt;7,0)))),0),"")</f>
        <v/>
      </c>
      <c r="R1511" s="46" t="str">
        <f>IFERROR(MAX(IF(OR(O1511="",P1511=""),"",IF(AND(AND(MONTH(E1511)&gt;=8,MONTH(E1511)&lt;9),AND(MONTH(F1511)&gt;=8,MONTH(F1511)&lt;9)),(NETWORKDAYS(E1511,F1511,Lister!$D$7:$D$13)-P1511)*N1511/NETWORKDAYS(Lister!$D$20,Lister!$E$20,Lister!$D$7:$D$13),IF(AND(MONTH(E1511)=7,MONTH(F1511)=8),(NETWORKDAYS(Lister!$D$20,F1511,Lister!$D$7:$D$13)-P1511)*N1511/NETWORKDAYS(Lister!$D$20,Lister!$E$20,Lister!$D$7:$D$13),IF(AND(MONTH(E1511)=7,MONTH(F1511)=7),0)))),0),"")</f>
        <v/>
      </c>
      <c r="S1511" s="31" t="str">
        <f t="shared" si="164"/>
        <v/>
      </c>
      <c r="T1511" s="31" t="str">
        <f t="shared" si="165"/>
        <v/>
      </c>
      <c r="U1511" s="51" t="str">
        <f t="shared" si="166"/>
        <v/>
      </c>
    </row>
    <row r="1512" spans="1:21" x14ac:dyDescent="0.25">
      <c r="A1512" s="13" t="str">
        <f t="shared" si="167"/>
        <v/>
      </c>
      <c r="B1512" s="55"/>
      <c r="C1512" s="22"/>
      <c r="D1512" s="23"/>
      <c r="E1512" s="16"/>
      <c r="F1512" s="16"/>
      <c r="G1512" s="72" t="str">
        <f>IF(OR(E1512="",F1512=""),"",NETWORKDAYS(E1512,F1512,Lister!$D$7:$D$13))</f>
        <v/>
      </c>
      <c r="H1512" s="19"/>
      <c r="I1512" s="32" t="str">
        <f t="shared" si="161"/>
        <v/>
      </c>
      <c r="J1512" s="18"/>
      <c r="K1512" s="18"/>
      <c r="L1512" s="46" t="str">
        <f t="shared" si="162"/>
        <v/>
      </c>
      <c r="M1512" s="20"/>
      <c r="N1512" s="31" t="str">
        <f t="shared" si="163"/>
        <v/>
      </c>
      <c r="O1512" s="20"/>
      <c r="P1512" s="20"/>
      <c r="Q1512" s="46" t="str">
        <f>IFERROR(MAX(IF(OR(O1512="",P1512=""),"",IF(AND(AND(MONTH(E1512)&gt;=7,MONTH(E1512)&lt;8),AND(MONTH(F1512)&gt;=7,MONTH(F1512)&lt;8)),(NETWORKDAYS(E1512,F1512,Lister!$D$7:$D$13)-O1512)*N1512/NETWORKDAYS(Lister!$D$19,Lister!$E$19,Lister!$D$7:$D$13),IF(AND(AND(MONTH(E1512)&gt;=7,MONTH(E1512)&lt;8),MONTH(F1512)&gt;7),(NETWORKDAYS(E1512,Lister!$E$19,Lister!$D$7:$D$13)-O1512)*N1512/NETWORKDAYS(Lister!$D$19,Lister!$E$19,Lister!$D$7:$D$13),IF(MONTH(E1512)&gt;7,0)))),0),"")</f>
        <v/>
      </c>
      <c r="R1512" s="46" t="str">
        <f>IFERROR(MAX(IF(OR(O1512="",P1512=""),"",IF(AND(AND(MONTH(E1512)&gt;=8,MONTH(E1512)&lt;9),AND(MONTH(F1512)&gt;=8,MONTH(F1512)&lt;9)),(NETWORKDAYS(E1512,F1512,Lister!$D$7:$D$13)-P1512)*N1512/NETWORKDAYS(Lister!$D$20,Lister!$E$20,Lister!$D$7:$D$13),IF(AND(MONTH(E1512)=7,MONTH(F1512)=8),(NETWORKDAYS(Lister!$D$20,F1512,Lister!$D$7:$D$13)-P1512)*N1512/NETWORKDAYS(Lister!$D$20,Lister!$E$20,Lister!$D$7:$D$13),IF(AND(MONTH(E1512)=7,MONTH(F1512)=7),0)))),0),"")</f>
        <v/>
      </c>
      <c r="S1512" s="31" t="str">
        <f t="shared" si="164"/>
        <v/>
      </c>
      <c r="T1512" s="31" t="str">
        <f t="shared" si="165"/>
        <v/>
      </c>
      <c r="U1512" s="51" t="str">
        <f t="shared" si="166"/>
        <v/>
      </c>
    </row>
    <row r="1513" spans="1:21" x14ac:dyDescent="0.25">
      <c r="A1513" s="13" t="str">
        <f t="shared" si="167"/>
        <v/>
      </c>
      <c r="B1513" s="55"/>
      <c r="C1513" s="22"/>
      <c r="D1513" s="23"/>
      <c r="E1513" s="16"/>
      <c r="F1513" s="16"/>
      <c r="G1513" s="72" t="str">
        <f>IF(OR(E1513="",F1513=""),"",NETWORKDAYS(E1513,F1513,Lister!$D$7:$D$13))</f>
        <v/>
      </c>
      <c r="H1513" s="19"/>
      <c r="I1513" s="32" t="str">
        <f t="shared" si="161"/>
        <v/>
      </c>
      <c r="J1513" s="18"/>
      <c r="K1513" s="18"/>
      <c r="L1513" s="46" t="str">
        <f t="shared" si="162"/>
        <v/>
      </c>
      <c r="M1513" s="20"/>
      <c r="N1513" s="31" t="str">
        <f t="shared" si="163"/>
        <v/>
      </c>
      <c r="O1513" s="20"/>
      <c r="P1513" s="20"/>
      <c r="Q1513" s="46" t="str">
        <f>IFERROR(MAX(IF(OR(O1513="",P1513=""),"",IF(AND(AND(MONTH(E1513)&gt;=7,MONTH(E1513)&lt;8),AND(MONTH(F1513)&gt;=7,MONTH(F1513)&lt;8)),(NETWORKDAYS(E1513,F1513,Lister!$D$7:$D$13)-O1513)*N1513/NETWORKDAYS(Lister!$D$19,Lister!$E$19,Lister!$D$7:$D$13),IF(AND(AND(MONTH(E1513)&gt;=7,MONTH(E1513)&lt;8),MONTH(F1513)&gt;7),(NETWORKDAYS(E1513,Lister!$E$19,Lister!$D$7:$D$13)-O1513)*N1513/NETWORKDAYS(Lister!$D$19,Lister!$E$19,Lister!$D$7:$D$13),IF(MONTH(E1513)&gt;7,0)))),0),"")</f>
        <v/>
      </c>
      <c r="R1513" s="46" t="str">
        <f>IFERROR(MAX(IF(OR(O1513="",P1513=""),"",IF(AND(AND(MONTH(E1513)&gt;=8,MONTH(E1513)&lt;9),AND(MONTH(F1513)&gt;=8,MONTH(F1513)&lt;9)),(NETWORKDAYS(E1513,F1513,Lister!$D$7:$D$13)-P1513)*N1513/NETWORKDAYS(Lister!$D$20,Lister!$E$20,Lister!$D$7:$D$13),IF(AND(MONTH(E1513)=7,MONTH(F1513)=8),(NETWORKDAYS(Lister!$D$20,F1513,Lister!$D$7:$D$13)-P1513)*N1513/NETWORKDAYS(Lister!$D$20,Lister!$E$20,Lister!$D$7:$D$13),IF(AND(MONTH(E1513)=7,MONTH(F1513)=7),0)))),0),"")</f>
        <v/>
      </c>
      <c r="S1513" s="31" t="str">
        <f t="shared" si="164"/>
        <v/>
      </c>
      <c r="T1513" s="31" t="str">
        <f t="shared" si="165"/>
        <v/>
      </c>
      <c r="U1513" s="51" t="str">
        <f t="shared" si="166"/>
        <v/>
      </c>
    </row>
    <row r="1514" spans="1:21" x14ac:dyDescent="0.25">
      <c r="A1514" s="13" t="str">
        <f t="shared" si="167"/>
        <v/>
      </c>
      <c r="B1514" s="55"/>
      <c r="C1514" s="22"/>
      <c r="D1514" s="23"/>
      <c r="E1514" s="16"/>
      <c r="F1514" s="16"/>
      <c r="G1514" s="72" t="str">
        <f>IF(OR(E1514="",F1514=""),"",NETWORKDAYS(E1514,F1514,Lister!$D$7:$D$13))</f>
        <v/>
      </c>
      <c r="H1514" s="19"/>
      <c r="I1514" s="32" t="str">
        <f t="shared" si="161"/>
        <v/>
      </c>
      <c r="J1514" s="18"/>
      <c r="K1514" s="18"/>
      <c r="L1514" s="46" t="str">
        <f t="shared" si="162"/>
        <v/>
      </c>
      <c r="M1514" s="20"/>
      <c r="N1514" s="31" t="str">
        <f t="shared" si="163"/>
        <v/>
      </c>
      <c r="O1514" s="20"/>
      <c r="P1514" s="20"/>
      <c r="Q1514" s="46" t="str">
        <f>IFERROR(MAX(IF(OR(O1514="",P1514=""),"",IF(AND(AND(MONTH(E1514)&gt;=7,MONTH(E1514)&lt;8),AND(MONTH(F1514)&gt;=7,MONTH(F1514)&lt;8)),(NETWORKDAYS(E1514,F1514,Lister!$D$7:$D$13)-O1514)*N1514/NETWORKDAYS(Lister!$D$19,Lister!$E$19,Lister!$D$7:$D$13),IF(AND(AND(MONTH(E1514)&gt;=7,MONTH(E1514)&lt;8),MONTH(F1514)&gt;7),(NETWORKDAYS(E1514,Lister!$E$19,Lister!$D$7:$D$13)-O1514)*N1514/NETWORKDAYS(Lister!$D$19,Lister!$E$19,Lister!$D$7:$D$13),IF(MONTH(E1514)&gt;7,0)))),0),"")</f>
        <v/>
      </c>
      <c r="R1514" s="46" t="str">
        <f>IFERROR(MAX(IF(OR(O1514="",P1514=""),"",IF(AND(AND(MONTH(E1514)&gt;=8,MONTH(E1514)&lt;9),AND(MONTH(F1514)&gt;=8,MONTH(F1514)&lt;9)),(NETWORKDAYS(E1514,F1514,Lister!$D$7:$D$13)-P1514)*N1514/NETWORKDAYS(Lister!$D$20,Lister!$E$20,Lister!$D$7:$D$13),IF(AND(MONTH(E1514)=7,MONTH(F1514)=8),(NETWORKDAYS(Lister!$D$20,F1514,Lister!$D$7:$D$13)-P1514)*N1514/NETWORKDAYS(Lister!$D$20,Lister!$E$20,Lister!$D$7:$D$13),IF(AND(MONTH(E1514)=7,MONTH(F1514)=7),0)))),0),"")</f>
        <v/>
      </c>
      <c r="S1514" s="31" t="str">
        <f t="shared" si="164"/>
        <v/>
      </c>
      <c r="T1514" s="31" t="str">
        <f t="shared" si="165"/>
        <v/>
      </c>
      <c r="U1514" s="51" t="str">
        <f t="shared" si="166"/>
        <v/>
      </c>
    </row>
    <row r="1515" spans="1:21" x14ac:dyDescent="0.25">
      <c r="A1515" s="13" t="str">
        <f t="shared" si="167"/>
        <v/>
      </c>
      <c r="B1515" s="55"/>
      <c r="C1515" s="22"/>
      <c r="D1515" s="23"/>
      <c r="E1515" s="16"/>
      <c r="F1515" s="16"/>
      <c r="G1515" s="72" t="str">
        <f>IF(OR(E1515="",F1515=""),"",NETWORKDAYS(E1515,F1515,Lister!$D$7:$D$13))</f>
        <v/>
      </c>
      <c r="H1515" s="19"/>
      <c r="I1515" s="32" t="str">
        <f t="shared" si="161"/>
        <v/>
      </c>
      <c r="J1515" s="18"/>
      <c r="K1515" s="18"/>
      <c r="L1515" s="46" t="str">
        <f t="shared" si="162"/>
        <v/>
      </c>
      <c r="M1515" s="20"/>
      <c r="N1515" s="31" t="str">
        <f t="shared" si="163"/>
        <v/>
      </c>
      <c r="O1515" s="20"/>
      <c r="P1515" s="20"/>
      <c r="Q1515" s="46" t="str">
        <f>IFERROR(MAX(IF(OR(O1515="",P1515=""),"",IF(AND(AND(MONTH(E1515)&gt;=7,MONTH(E1515)&lt;8),AND(MONTH(F1515)&gt;=7,MONTH(F1515)&lt;8)),(NETWORKDAYS(E1515,F1515,Lister!$D$7:$D$13)-O1515)*N1515/NETWORKDAYS(Lister!$D$19,Lister!$E$19,Lister!$D$7:$D$13),IF(AND(AND(MONTH(E1515)&gt;=7,MONTH(E1515)&lt;8),MONTH(F1515)&gt;7),(NETWORKDAYS(E1515,Lister!$E$19,Lister!$D$7:$D$13)-O1515)*N1515/NETWORKDAYS(Lister!$D$19,Lister!$E$19,Lister!$D$7:$D$13),IF(MONTH(E1515)&gt;7,0)))),0),"")</f>
        <v/>
      </c>
      <c r="R1515" s="46" t="str">
        <f>IFERROR(MAX(IF(OR(O1515="",P1515=""),"",IF(AND(AND(MONTH(E1515)&gt;=8,MONTH(E1515)&lt;9),AND(MONTH(F1515)&gt;=8,MONTH(F1515)&lt;9)),(NETWORKDAYS(E1515,F1515,Lister!$D$7:$D$13)-P1515)*N1515/NETWORKDAYS(Lister!$D$20,Lister!$E$20,Lister!$D$7:$D$13),IF(AND(MONTH(E1515)=7,MONTH(F1515)=8),(NETWORKDAYS(Lister!$D$20,F1515,Lister!$D$7:$D$13)-P1515)*N1515/NETWORKDAYS(Lister!$D$20,Lister!$E$20,Lister!$D$7:$D$13),IF(AND(MONTH(E1515)=7,MONTH(F1515)=7),0)))),0),"")</f>
        <v/>
      </c>
      <c r="S1515" s="31" t="str">
        <f t="shared" si="164"/>
        <v/>
      </c>
      <c r="T1515" s="31" t="str">
        <f t="shared" si="165"/>
        <v/>
      </c>
      <c r="U1515" s="51" t="str">
        <f t="shared" si="166"/>
        <v/>
      </c>
    </row>
    <row r="1516" spans="1:21" x14ac:dyDescent="0.25">
      <c r="A1516" s="13" t="str">
        <f t="shared" si="167"/>
        <v/>
      </c>
      <c r="B1516" s="55"/>
      <c r="C1516" s="22"/>
      <c r="D1516" s="23"/>
      <c r="E1516" s="16"/>
      <c r="F1516" s="16"/>
      <c r="G1516" s="72" t="str">
        <f>IF(OR(E1516="",F1516=""),"",NETWORKDAYS(E1516,F1516,Lister!$D$7:$D$13))</f>
        <v/>
      </c>
      <c r="H1516" s="19"/>
      <c r="I1516" s="32" t="str">
        <f t="shared" si="161"/>
        <v/>
      </c>
      <c r="J1516" s="18"/>
      <c r="K1516" s="18"/>
      <c r="L1516" s="46" t="str">
        <f t="shared" si="162"/>
        <v/>
      </c>
      <c r="M1516" s="20"/>
      <c r="N1516" s="31" t="str">
        <f t="shared" si="163"/>
        <v/>
      </c>
      <c r="O1516" s="20"/>
      <c r="P1516" s="20"/>
      <c r="Q1516" s="46" t="str">
        <f>IFERROR(MAX(IF(OR(O1516="",P1516=""),"",IF(AND(AND(MONTH(E1516)&gt;=7,MONTH(E1516)&lt;8),AND(MONTH(F1516)&gt;=7,MONTH(F1516)&lt;8)),(NETWORKDAYS(E1516,F1516,Lister!$D$7:$D$13)-O1516)*N1516/NETWORKDAYS(Lister!$D$19,Lister!$E$19,Lister!$D$7:$D$13),IF(AND(AND(MONTH(E1516)&gt;=7,MONTH(E1516)&lt;8),MONTH(F1516)&gt;7),(NETWORKDAYS(E1516,Lister!$E$19,Lister!$D$7:$D$13)-O1516)*N1516/NETWORKDAYS(Lister!$D$19,Lister!$E$19,Lister!$D$7:$D$13),IF(MONTH(E1516)&gt;7,0)))),0),"")</f>
        <v/>
      </c>
      <c r="R1516" s="46" t="str">
        <f>IFERROR(MAX(IF(OR(O1516="",P1516=""),"",IF(AND(AND(MONTH(E1516)&gt;=8,MONTH(E1516)&lt;9),AND(MONTH(F1516)&gt;=8,MONTH(F1516)&lt;9)),(NETWORKDAYS(E1516,F1516,Lister!$D$7:$D$13)-P1516)*N1516/NETWORKDAYS(Lister!$D$20,Lister!$E$20,Lister!$D$7:$D$13),IF(AND(MONTH(E1516)=7,MONTH(F1516)=8),(NETWORKDAYS(Lister!$D$20,F1516,Lister!$D$7:$D$13)-P1516)*N1516/NETWORKDAYS(Lister!$D$20,Lister!$E$20,Lister!$D$7:$D$13),IF(AND(MONTH(E1516)=7,MONTH(F1516)=7),0)))),0),"")</f>
        <v/>
      </c>
      <c r="S1516" s="31" t="str">
        <f t="shared" si="164"/>
        <v/>
      </c>
      <c r="T1516" s="31" t="str">
        <f t="shared" si="165"/>
        <v/>
      </c>
      <c r="U1516" s="51" t="str">
        <f t="shared" si="166"/>
        <v/>
      </c>
    </row>
    <row r="1517" spans="1:21" x14ac:dyDescent="0.25">
      <c r="A1517" s="13" t="str">
        <f t="shared" si="167"/>
        <v/>
      </c>
      <c r="B1517" s="55"/>
      <c r="C1517" s="22"/>
      <c r="D1517" s="23"/>
      <c r="E1517" s="16"/>
      <c r="F1517" s="16"/>
      <c r="G1517" s="72" t="str">
        <f>IF(OR(E1517="",F1517=""),"",NETWORKDAYS(E1517,F1517,Lister!$D$7:$D$13))</f>
        <v/>
      </c>
      <c r="H1517" s="19"/>
      <c r="I1517" s="32" t="str">
        <f t="shared" si="161"/>
        <v/>
      </c>
      <c r="J1517" s="18"/>
      <c r="K1517" s="18"/>
      <c r="L1517" s="46" t="str">
        <f t="shared" si="162"/>
        <v/>
      </c>
      <c r="M1517" s="20"/>
      <c r="N1517" s="31" t="str">
        <f t="shared" si="163"/>
        <v/>
      </c>
      <c r="O1517" s="20"/>
      <c r="P1517" s="20"/>
      <c r="Q1517" s="46" t="str">
        <f>IFERROR(MAX(IF(OR(O1517="",P1517=""),"",IF(AND(AND(MONTH(E1517)&gt;=7,MONTH(E1517)&lt;8),AND(MONTH(F1517)&gt;=7,MONTH(F1517)&lt;8)),(NETWORKDAYS(E1517,F1517,Lister!$D$7:$D$13)-O1517)*N1517/NETWORKDAYS(Lister!$D$19,Lister!$E$19,Lister!$D$7:$D$13),IF(AND(AND(MONTH(E1517)&gt;=7,MONTH(E1517)&lt;8),MONTH(F1517)&gt;7),(NETWORKDAYS(E1517,Lister!$E$19,Lister!$D$7:$D$13)-O1517)*N1517/NETWORKDAYS(Lister!$D$19,Lister!$E$19,Lister!$D$7:$D$13),IF(MONTH(E1517)&gt;7,0)))),0),"")</f>
        <v/>
      </c>
      <c r="R1517" s="46" t="str">
        <f>IFERROR(MAX(IF(OR(O1517="",P1517=""),"",IF(AND(AND(MONTH(E1517)&gt;=8,MONTH(E1517)&lt;9),AND(MONTH(F1517)&gt;=8,MONTH(F1517)&lt;9)),(NETWORKDAYS(E1517,F1517,Lister!$D$7:$D$13)-P1517)*N1517/NETWORKDAYS(Lister!$D$20,Lister!$E$20,Lister!$D$7:$D$13),IF(AND(MONTH(E1517)=7,MONTH(F1517)=8),(NETWORKDAYS(Lister!$D$20,F1517,Lister!$D$7:$D$13)-P1517)*N1517/NETWORKDAYS(Lister!$D$20,Lister!$E$20,Lister!$D$7:$D$13),IF(AND(MONTH(E1517)=7,MONTH(F1517)=7),0)))),0),"")</f>
        <v/>
      </c>
      <c r="S1517" s="31" t="str">
        <f t="shared" si="164"/>
        <v/>
      </c>
      <c r="T1517" s="31" t="str">
        <f t="shared" si="165"/>
        <v/>
      </c>
      <c r="U1517" s="51" t="str">
        <f t="shared" si="166"/>
        <v/>
      </c>
    </row>
    <row r="1518" spans="1:21" x14ac:dyDescent="0.25">
      <c r="A1518" s="13" t="str">
        <f t="shared" si="167"/>
        <v/>
      </c>
      <c r="B1518" s="55"/>
      <c r="C1518" s="22"/>
      <c r="D1518" s="23"/>
      <c r="E1518" s="16"/>
      <c r="F1518" s="16"/>
      <c r="G1518" s="72" t="str">
        <f>IF(OR(E1518="",F1518=""),"",NETWORKDAYS(E1518,F1518,Lister!$D$7:$D$13))</f>
        <v/>
      </c>
      <c r="H1518" s="19"/>
      <c r="I1518" s="32" t="str">
        <f t="shared" si="161"/>
        <v/>
      </c>
      <c r="J1518" s="18"/>
      <c r="K1518" s="18"/>
      <c r="L1518" s="46" t="str">
        <f t="shared" si="162"/>
        <v/>
      </c>
      <c r="M1518" s="20"/>
      <c r="N1518" s="31" t="str">
        <f t="shared" si="163"/>
        <v/>
      </c>
      <c r="O1518" s="20"/>
      <c r="P1518" s="20"/>
      <c r="Q1518" s="46" t="str">
        <f>IFERROR(MAX(IF(OR(O1518="",P1518=""),"",IF(AND(AND(MONTH(E1518)&gt;=7,MONTH(E1518)&lt;8),AND(MONTH(F1518)&gt;=7,MONTH(F1518)&lt;8)),(NETWORKDAYS(E1518,F1518,Lister!$D$7:$D$13)-O1518)*N1518/NETWORKDAYS(Lister!$D$19,Lister!$E$19,Lister!$D$7:$D$13),IF(AND(AND(MONTH(E1518)&gt;=7,MONTH(E1518)&lt;8),MONTH(F1518)&gt;7),(NETWORKDAYS(E1518,Lister!$E$19,Lister!$D$7:$D$13)-O1518)*N1518/NETWORKDAYS(Lister!$D$19,Lister!$E$19,Lister!$D$7:$D$13),IF(MONTH(E1518)&gt;7,0)))),0),"")</f>
        <v/>
      </c>
      <c r="R1518" s="46" t="str">
        <f>IFERROR(MAX(IF(OR(O1518="",P1518=""),"",IF(AND(AND(MONTH(E1518)&gt;=8,MONTH(E1518)&lt;9),AND(MONTH(F1518)&gt;=8,MONTH(F1518)&lt;9)),(NETWORKDAYS(E1518,F1518,Lister!$D$7:$D$13)-P1518)*N1518/NETWORKDAYS(Lister!$D$20,Lister!$E$20,Lister!$D$7:$D$13),IF(AND(MONTH(E1518)=7,MONTH(F1518)=8),(NETWORKDAYS(Lister!$D$20,F1518,Lister!$D$7:$D$13)-P1518)*N1518/NETWORKDAYS(Lister!$D$20,Lister!$E$20,Lister!$D$7:$D$13),IF(AND(MONTH(E1518)=7,MONTH(F1518)=7),0)))),0),"")</f>
        <v/>
      </c>
      <c r="S1518" s="31" t="str">
        <f t="shared" si="164"/>
        <v/>
      </c>
      <c r="T1518" s="31" t="str">
        <f t="shared" si="165"/>
        <v/>
      </c>
      <c r="U1518" s="51" t="str">
        <f t="shared" si="166"/>
        <v/>
      </c>
    </row>
    <row r="1519" spans="1:21" x14ac:dyDescent="0.25">
      <c r="A1519" s="13" t="str">
        <f t="shared" si="167"/>
        <v/>
      </c>
      <c r="B1519" s="55"/>
      <c r="C1519" s="22"/>
      <c r="D1519" s="23"/>
      <c r="E1519" s="16"/>
      <c r="F1519" s="16"/>
      <c r="G1519" s="72" t="str">
        <f>IF(OR(E1519="",F1519=""),"",NETWORKDAYS(E1519,F1519,Lister!$D$7:$D$13))</f>
        <v/>
      </c>
      <c r="H1519" s="19"/>
      <c r="I1519" s="32" t="str">
        <f t="shared" si="161"/>
        <v/>
      </c>
      <c r="J1519" s="18"/>
      <c r="K1519" s="18"/>
      <c r="L1519" s="46" t="str">
        <f t="shared" si="162"/>
        <v/>
      </c>
      <c r="M1519" s="20"/>
      <c r="N1519" s="31" t="str">
        <f t="shared" si="163"/>
        <v/>
      </c>
      <c r="O1519" s="20"/>
      <c r="P1519" s="20"/>
      <c r="Q1519" s="46" t="str">
        <f>IFERROR(MAX(IF(OR(O1519="",P1519=""),"",IF(AND(AND(MONTH(E1519)&gt;=7,MONTH(E1519)&lt;8),AND(MONTH(F1519)&gt;=7,MONTH(F1519)&lt;8)),(NETWORKDAYS(E1519,F1519,Lister!$D$7:$D$13)-O1519)*N1519/NETWORKDAYS(Lister!$D$19,Lister!$E$19,Lister!$D$7:$D$13),IF(AND(AND(MONTH(E1519)&gt;=7,MONTH(E1519)&lt;8),MONTH(F1519)&gt;7),(NETWORKDAYS(E1519,Lister!$E$19,Lister!$D$7:$D$13)-O1519)*N1519/NETWORKDAYS(Lister!$D$19,Lister!$E$19,Lister!$D$7:$D$13),IF(MONTH(E1519)&gt;7,0)))),0),"")</f>
        <v/>
      </c>
      <c r="R1519" s="46" t="str">
        <f>IFERROR(MAX(IF(OR(O1519="",P1519=""),"",IF(AND(AND(MONTH(E1519)&gt;=8,MONTH(E1519)&lt;9),AND(MONTH(F1519)&gt;=8,MONTH(F1519)&lt;9)),(NETWORKDAYS(E1519,F1519,Lister!$D$7:$D$13)-P1519)*N1519/NETWORKDAYS(Lister!$D$20,Lister!$E$20,Lister!$D$7:$D$13),IF(AND(MONTH(E1519)=7,MONTH(F1519)=8),(NETWORKDAYS(Lister!$D$20,F1519,Lister!$D$7:$D$13)-P1519)*N1519/NETWORKDAYS(Lister!$D$20,Lister!$E$20,Lister!$D$7:$D$13),IF(AND(MONTH(E1519)=7,MONTH(F1519)=7),0)))),0),"")</f>
        <v/>
      </c>
      <c r="S1519" s="31" t="str">
        <f t="shared" si="164"/>
        <v/>
      </c>
      <c r="T1519" s="31" t="str">
        <f t="shared" si="165"/>
        <v/>
      </c>
      <c r="U1519" s="51" t="str">
        <f t="shared" si="166"/>
        <v/>
      </c>
    </row>
  </sheetData>
  <sheetProtection algorithmName="SHA-512" hashValue="UU7VetYZ1pw974YBLFKEfmG38iNf8ZjcNGnMtssKGvZIj767T8MPq3htR7PD2ANviib1gSCTpJnt1hMOhhWzOg==" saltValue="V+WpZ+OI/dcbuncOta5dEg==" spinCount="100000" sheet="1" formatColumns="0"/>
  <conditionalFormatting sqref="C6">
    <cfRule type="expression" dxfId="11" priority="4">
      <formula>ISNUMBER(C6)</formula>
    </cfRule>
  </conditionalFormatting>
  <conditionalFormatting sqref="U1:U1048576">
    <cfRule type="cellIs" dxfId="10" priority="2" operator="equal">
      <formula>0</formula>
    </cfRule>
  </conditionalFormatting>
  <conditionalFormatting sqref="D8:M8">
    <cfRule type="expression" dxfId="9" priority="1">
      <formula>AND($C$7&lt;50,$C$8&lt;0.3)</formula>
    </cfRule>
  </conditionalFormatting>
  <dataValidations count="5">
    <dataValidation type="list" showInputMessage="1" showErrorMessage="1" errorTitle="Ugyldig dato" error="Der er forsøgt indtastet en ugyldig dato. Der skal indtastes en dato i perioden 9. marts 2020 - 8. juli 2020._x000a__x000a_Alternativt kan rullemenuen anvendes." sqref="E20:F1519">
      <formula1>Kompensationsperiode</formula1>
    </dataValidation>
    <dataValidation type="list" allowBlank="1" showInputMessage="1" showErrorMessage="1" sqref="H20:H1519">
      <formula1>Ansættelsesforhold</formula1>
    </dataValidation>
    <dataValidation type="decimal" operator="greaterThanOrEqual" allowBlank="1" showInputMessage="1" showErrorMessage="1" errorTitle="Ugyldig værdi" error="Det indtastede beløb kan ikke være negativt." sqref="J20:J1519">
      <formula1>0</formula1>
    </dataValidation>
    <dataValidation type="decimal" operator="greaterThanOrEqual" allowBlank="1" showInputMessage="1" showErrorMessage="1" errorTitle="Ugyldig data" error="Der kan ikke indtastes et negativt beløb." sqref="K20:K1519">
      <formula1>0</formula1>
    </dataValidation>
    <dataValidation type="decimal" operator="greaterThanOrEqual" allowBlank="1" showInputMessage="1" showErrorMessage="1" errorTitle="Ugyldigt beløb" error="Der kan ikke indtastes et negativt beløb." sqref="M20:M1519 O20:P1519 C13">
      <formula1>0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1514"/>
  <sheetViews>
    <sheetView topLeftCell="S4" workbookViewId="0">
      <selection activeCell="AF16" sqref="AF16"/>
    </sheetView>
  </sheetViews>
  <sheetFormatPr defaultRowHeight="15" x14ac:dyDescent="0.25"/>
  <cols>
    <col min="1" max="1" width="8.42578125" customWidth="1"/>
    <col min="2" max="2" width="39.85546875" customWidth="1"/>
    <col min="3" max="3" width="23" bestFit="1" customWidth="1"/>
    <col min="4" max="5" width="13.5703125" customWidth="1"/>
    <col min="6" max="6" width="10.42578125" bestFit="1" customWidth="1"/>
    <col min="7" max="7" width="10.42578125" customWidth="1"/>
    <col min="8" max="9" width="14.140625" customWidth="1"/>
    <col min="10" max="10" width="17.85546875" customWidth="1"/>
    <col min="11" max="12" width="9.140625" customWidth="1"/>
    <col min="13" max="14" width="10.85546875" customWidth="1"/>
    <col min="15" max="18" width="14.140625" customWidth="1"/>
    <col min="19" max="19" width="17.140625" customWidth="1"/>
    <col min="20" max="20" width="12.140625" customWidth="1"/>
    <col min="21" max="21" width="12.85546875" customWidth="1"/>
    <col min="22" max="22" width="19.42578125" customWidth="1"/>
    <col min="23" max="24" width="17.28515625" customWidth="1"/>
    <col min="25" max="25" width="14.28515625" customWidth="1"/>
    <col min="26" max="26" width="14.140625" customWidth="1"/>
    <col min="27" max="27" width="12.5703125" customWidth="1"/>
    <col min="28" max="29" width="14.140625" customWidth="1"/>
    <col min="30" max="30" width="13.85546875" customWidth="1"/>
    <col min="31" max="31" width="15.28515625" customWidth="1"/>
    <col min="32" max="33" width="16.140625" customWidth="1"/>
    <col min="34" max="34" width="10.42578125" bestFit="1" customWidth="1"/>
  </cols>
  <sheetData>
    <row r="1" spans="1:35" x14ac:dyDescent="0.25">
      <c r="A1" s="8" t="s">
        <v>95</v>
      </c>
      <c r="J1" s="4"/>
      <c r="K1" s="4"/>
      <c r="L1" s="4"/>
      <c r="M1" s="4"/>
      <c r="N1" s="4"/>
      <c r="O1" s="4"/>
      <c r="P1" s="4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5" x14ac:dyDescent="0.25">
      <c r="A2" s="10" t="s">
        <v>94</v>
      </c>
      <c r="B2" s="6"/>
      <c r="C2" s="6"/>
      <c r="D2" s="6"/>
      <c r="E2" s="6"/>
      <c r="F2" s="6"/>
      <c r="G2" s="6"/>
      <c r="H2" s="6"/>
      <c r="J2" s="4"/>
      <c r="K2" s="4"/>
      <c r="L2" s="4"/>
      <c r="M2" s="4"/>
      <c r="N2" s="4"/>
      <c r="O2" s="4"/>
      <c r="P2" s="4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7"/>
    </row>
    <row r="3" spans="1:35" x14ac:dyDescent="0.25">
      <c r="A3" s="45"/>
      <c r="B3" s="6" t="s">
        <v>49</v>
      </c>
      <c r="C3" s="53" t="str">
        <f>IF(Ansøgning!C3="","",Ansøgning!C3)</f>
        <v>Indtast navn</v>
      </c>
      <c r="D3" s="2"/>
      <c r="E3" s="2"/>
      <c r="F3" s="2"/>
      <c r="G3" s="2"/>
      <c r="J3" s="4"/>
      <c r="K3" s="4"/>
      <c r="L3" s="4"/>
      <c r="M3" s="4"/>
      <c r="N3" s="4"/>
      <c r="O3" s="4"/>
      <c r="P3" s="4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7"/>
    </row>
    <row r="4" spans="1:35" x14ac:dyDescent="0.25">
      <c r="A4" s="45"/>
      <c r="B4" s="6" t="s">
        <v>50</v>
      </c>
      <c r="C4" s="53" t="str">
        <f>IF(Ansøgning!C4="","",Ansøgning!C4)</f>
        <v>Indtast CVR-nr.</v>
      </c>
      <c r="D4" s="2"/>
      <c r="E4" s="2"/>
      <c r="F4" s="2"/>
      <c r="G4" s="2"/>
      <c r="J4" s="4"/>
      <c r="K4" s="4"/>
      <c r="L4" s="4"/>
      <c r="M4" s="4"/>
      <c r="N4" s="4"/>
      <c r="O4" s="4"/>
      <c r="P4" s="4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7"/>
    </row>
    <row r="5" spans="1:35" x14ac:dyDescent="0.25">
      <c r="A5" s="45"/>
      <c r="B5" s="6" t="s">
        <v>10</v>
      </c>
      <c r="C5" s="52" t="str">
        <f>IF(AND(F15="",H15=""),"",TEXT(MIN(F15,F1514),"dd-mm-åååå")&amp;" til "&amp;TEXT(MAX(H15:H1514),"dd-mm-åååå"))</f>
        <v/>
      </c>
      <c r="D5" s="2"/>
      <c r="E5" s="2"/>
      <c r="F5" s="2"/>
      <c r="G5" s="2"/>
      <c r="J5" s="4"/>
      <c r="K5" s="4"/>
      <c r="L5" s="4"/>
      <c r="M5" s="4"/>
      <c r="N5" s="4"/>
      <c r="O5" s="4"/>
      <c r="P5" s="4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7"/>
    </row>
    <row r="6" spans="1:35" x14ac:dyDescent="0.25">
      <c r="B6" s="10" t="s">
        <v>26</v>
      </c>
      <c r="C6" s="141" t="str">
        <f>IF(Ansøgning!C6="","",Ansøgning!C6)</f>
        <v>Indtast antal ansatte</v>
      </c>
      <c r="J6" s="4"/>
      <c r="K6" s="4"/>
      <c r="L6" s="4"/>
      <c r="M6" s="4"/>
      <c r="N6" s="4"/>
      <c r="O6" s="4"/>
      <c r="P6" s="4"/>
      <c r="Q6" s="2"/>
      <c r="R6" s="2"/>
      <c r="S6" s="2"/>
      <c r="T6" s="2"/>
      <c r="U6" s="2"/>
      <c r="V6" s="2"/>
      <c r="W6" s="2"/>
      <c r="X6" s="2"/>
      <c r="Y6" s="41"/>
      <c r="Z6" s="41"/>
      <c r="AA6" s="41"/>
      <c r="AB6" s="2"/>
      <c r="AC6" s="41"/>
      <c r="AD6" s="41"/>
      <c r="AE6" s="41"/>
      <c r="AF6" s="7"/>
    </row>
    <row r="7" spans="1:35" x14ac:dyDescent="0.25">
      <c r="B7" s="6" t="s">
        <v>110</v>
      </c>
      <c r="C7" s="72" t="str">
        <f>IFERROR((SUMPRODUCT((B15:B1514&lt;&gt;"")/COUNTIF(B15:B1514,B15:B1514&amp;""),I15:I1514)-(SUMPRODUCT((B15:B1514&lt;&gt;"")/COUNTIF(B15:B1514,B15:B1514&amp;""),V15:V1514)+SUMPRODUCT((B15:B1514&lt;&gt;"")/COUNTIF(B15:B1514,B15:B1514&amp;""),X15:X1514)))/NETWORKDAYS(MIN(F15:F1514),MAX(H15:H1514),Lister!D7:D13),"")</f>
        <v/>
      </c>
      <c r="D7" s="73"/>
      <c r="E7" s="73"/>
      <c r="J7" s="4"/>
      <c r="K7" s="4"/>
      <c r="L7" s="4"/>
      <c r="M7" s="4"/>
      <c r="N7" s="4"/>
      <c r="O7" s="4"/>
      <c r="P7" s="4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7"/>
    </row>
    <row r="8" spans="1:35" x14ac:dyDescent="0.25">
      <c r="B8" s="6" t="s">
        <v>111</v>
      </c>
      <c r="C8" s="11" t="str">
        <f>IFERROR(IF(OR(C6="",ISTEXT(C6)),"",C7/C6),"")</f>
        <v/>
      </c>
      <c r="D8" s="28" t="str">
        <f>IFERROR(IF(C7=0,"",IF(OR(AND(C8&gt;=0.3,C7&lt;=50),C7&gt;50),"","Da der hjemsendt færre end 50 personer og/eller færre end 30 pct. af det samlede antal ansatte, kan der ikke opnås lønkompensation.")),"")</f>
        <v/>
      </c>
      <c r="E8" s="28"/>
      <c r="J8" s="4"/>
      <c r="K8" s="4"/>
      <c r="L8" s="4"/>
      <c r="M8" s="4"/>
      <c r="N8" s="4"/>
      <c r="O8" s="4"/>
      <c r="P8" s="4"/>
      <c r="Q8" s="2"/>
      <c r="R8" s="2"/>
      <c r="S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42"/>
    </row>
    <row r="9" spans="1:35" x14ac:dyDescent="0.25">
      <c r="B9" s="2"/>
      <c r="C9" s="62"/>
      <c r="D9" s="28"/>
      <c r="E9" s="28"/>
      <c r="J9" s="4"/>
      <c r="K9" s="4"/>
      <c r="L9" s="4"/>
      <c r="M9" s="4"/>
      <c r="N9" s="4"/>
      <c r="O9" s="4"/>
      <c r="P9" s="4"/>
      <c r="Q9" s="2"/>
      <c r="R9" s="2"/>
      <c r="S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42"/>
    </row>
    <row r="10" spans="1:35" ht="30" x14ac:dyDescent="0.25">
      <c r="B10" s="70" t="s">
        <v>114</v>
      </c>
      <c r="C10" s="113">
        <f>IF(Ansøgning!C16="","",Ansøgning!C16)</f>
        <v>0</v>
      </c>
      <c r="D10" s="28"/>
      <c r="E10" s="115"/>
      <c r="J10" s="4"/>
      <c r="K10" s="4"/>
      <c r="L10" s="4"/>
      <c r="M10" s="4"/>
      <c r="N10" s="4"/>
      <c r="O10" s="4"/>
      <c r="P10" s="4"/>
      <c r="Q10" s="2"/>
      <c r="R10" s="2"/>
      <c r="S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42"/>
    </row>
    <row r="11" spans="1:35" ht="30" x14ac:dyDescent="0.25">
      <c r="B11" s="70" t="s">
        <v>113</v>
      </c>
      <c r="C11" s="114">
        <f>IF(AF13&lt;&gt;"",SUM(AF15:AF1514),0)</f>
        <v>0</v>
      </c>
      <c r="D11" s="28"/>
      <c r="E11" s="28"/>
      <c r="J11" s="4"/>
      <c r="K11" s="4"/>
      <c r="L11" s="4"/>
      <c r="M11" s="4"/>
      <c r="N11" s="4"/>
      <c r="O11" s="4"/>
      <c r="P11" s="4"/>
      <c r="Q11" s="2"/>
      <c r="R11" s="2"/>
      <c r="S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42"/>
    </row>
    <row r="12" spans="1:35" x14ac:dyDescent="0.25">
      <c r="B12" s="71" t="s">
        <v>20</v>
      </c>
      <c r="C12" s="64">
        <f>IF(AG13&lt;&gt;"",SUM(AG15:AG1514),0)</f>
        <v>0</v>
      </c>
      <c r="D12" s="115"/>
      <c r="E12" s="28"/>
      <c r="J12" s="4"/>
      <c r="K12" s="4"/>
      <c r="L12" s="4"/>
      <c r="M12" s="4"/>
      <c r="N12" s="4"/>
      <c r="O12" s="4"/>
      <c r="P12" s="4"/>
      <c r="Q12" s="2"/>
      <c r="R12" s="2"/>
      <c r="S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42"/>
    </row>
    <row r="13" spans="1:35" x14ac:dyDescent="0.25">
      <c r="B13" s="1"/>
      <c r="J13" s="4"/>
      <c r="K13" s="4"/>
      <c r="L13" s="4"/>
      <c r="M13" s="4"/>
      <c r="N13" s="4"/>
      <c r="O13" s="4"/>
      <c r="P13" s="4"/>
      <c r="Q13" s="2"/>
      <c r="R13" s="2"/>
      <c r="S13" s="2"/>
      <c r="T13" s="2"/>
      <c r="U13" s="143" t="s">
        <v>104</v>
      </c>
      <c r="V13" s="143"/>
      <c r="W13" s="143" t="s">
        <v>96</v>
      </c>
      <c r="X13" s="143"/>
      <c r="Y13" s="43"/>
      <c r="Z13" s="43"/>
      <c r="AA13" s="43"/>
      <c r="AB13" s="43"/>
      <c r="AC13" s="116" t="str">
        <f>IF(Ansøgning!U18="","",Ansøgning!U18)</f>
        <v/>
      </c>
      <c r="AD13" s="103"/>
      <c r="AE13" s="103"/>
      <c r="AF13" s="44" t="str">
        <f>IF(AF15="","",IF(D8="Da der hjemsendt færre end 50 personer og/eller færre end 30 pct. af det samlede antal ansatte, kan der ikke opnås lønkompensation.","Der er hjemsendt for få ansatte til at kunne opnå kompensation.","I alt "&amp;TEXT(SUM(AF15:AF1514),"0.##,00")))</f>
        <v/>
      </c>
      <c r="AG13" s="117" t="str">
        <f>IF(AF13="","",IF(AG15="","","I alt "&amp;TEXT(SUM(AG15:AG1514),"0.##,00")))</f>
        <v/>
      </c>
    </row>
    <row r="14" spans="1:35" ht="120" x14ac:dyDescent="0.25">
      <c r="A14" s="39" t="s">
        <v>25</v>
      </c>
      <c r="B14" s="39" t="s">
        <v>0</v>
      </c>
      <c r="C14" s="39" t="s">
        <v>4</v>
      </c>
      <c r="D14" s="39" t="s">
        <v>22</v>
      </c>
      <c r="E14" s="39" t="s">
        <v>18</v>
      </c>
      <c r="F14" s="34" t="s">
        <v>51</v>
      </c>
      <c r="G14" s="39" t="s">
        <v>19</v>
      </c>
      <c r="H14" s="34" t="s">
        <v>52</v>
      </c>
      <c r="I14" s="39" t="s">
        <v>47</v>
      </c>
      <c r="J14" s="39" t="s">
        <v>6</v>
      </c>
      <c r="K14" s="35" t="s">
        <v>44</v>
      </c>
      <c r="L14" s="35" t="s">
        <v>55</v>
      </c>
      <c r="M14" s="34" t="s">
        <v>24</v>
      </c>
      <c r="N14" s="35" t="s">
        <v>56</v>
      </c>
      <c r="O14" s="34" t="s">
        <v>53</v>
      </c>
      <c r="P14" s="47" t="s">
        <v>57</v>
      </c>
      <c r="Q14" s="39" t="s">
        <v>54</v>
      </c>
      <c r="R14" s="39" t="s">
        <v>21</v>
      </c>
      <c r="S14" s="39" t="s">
        <v>1</v>
      </c>
      <c r="T14" s="35" t="s">
        <v>41</v>
      </c>
      <c r="U14" s="35" t="s">
        <v>105</v>
      </c>
      <c r="V14" s="34" t="s">
        <v>106</v>
      </c>
      <c r="W14" s="35" t="s">
        <v>105</v>
      </c>
      <c r="X14" s="34" t="s">
        <v>106</v>
      </c>
      <c r="Y14" s="49" t="s">
        <v>107</v>
      </c>
      <c r="Z14" s="39" t="s">
        <v>108</v>
      </c>
      <c r="AA14" s="49" t="s">
        <v>109</v>
      </c>
      <c r="AB14" s="39" t="s">
        <v>98</v>
      </c>
      <c r="AC14" s="50" t="s">
        <v>59</v>
      </c>
      <c r="AD14" s="35" t="s">
        <v>102</v>
      </c>
      <c r="AE14" s="35" t="s">
        <v>103</v>
      </c>
      <c r="AF14" s="39" t="s">
        <v>45</v>
      </c>
      <c r="AG14" s="39" t="s">
        <v>20</v>
      </c>
      <c r="AH14" s="37"/>
      <c r="AI14" s="37"/>
    </row>
    <row r="15" spans="1:35" x14ac:dyDescent="0.25">
      <c r="A15" s="13" t="str">
        <f>IF(Ansøgning!A20="","",Ansøgning!A20)</f>
        <v/>
      </c>
      <c r="B15" s="13" t="str">
        <f>IF(Ansøgning!B20="","",Ansøgning!B20)</f>
        <v/>
      </c>
      <c r="C15" s="13" t="str">
        <f>IF(Ansøgning!C20="","",Ansøgning!C20)</f>
        <v/>
      </c>
      <c r="D15" s="13" t="str">
        <f>IF(Ansøgning!D20="","",Ansøgning!D20)</f>
        <v/>
      </c>
      <c r="E15" s="14" t="str">
        <f>IF(Ansøgning!E20="","",Ansøgning!E20)</f>
        <v/>
      </c>
      <c r="F15" s="16"/>
      <c r="G15" s="14" t="str">
        <f>IF(Ansøgning!F20="","",Ansøgning!F20)</f>
        <v/>
      </c>
      <c r="H15" s="16"/>
      <c r="I15" s="72" t="str">
        <f>IF(OR(F15="",H15=""),"",NETWORKDAYS(F15,H15,Lister!$D$7:$D$13))</f>
        <v/>
      </c>
      <c r="J15" s="53" t="str">
        <f>IF(Ansøgning!H20="","",Ansøgning!H20)</f>
        <v/>
      </c>
      <c r="K15" s="32" t="str">
        <f>IF(J15="","",IF(J15="Funktionær",0.75,IF(J15="Ikke-funktionær",0.9,IF(J15="Elev/lærling",0.9))))</f>
        <v/>
      </c>
      <c r="L15" s="31" t="str">
        <f>IF(Ansøgning!J20="","",Ansøgning!J20)</f>
        <v/>
      </c>
      <c r="M15" s="18"/>
      <c r="N15" s="31" t="str">
        <f>IF(Ansøgning!K20="","",Ansøgning!K20)</f>
        <v/>
      </c>
      <c r="O15" s="18"/>
      <c r="P15" s="15" t="str">
        <f>IF(Ansøgning!L20="","",Ansøgning!L20)</f>
        <v/>
      </c>
      <c r="Q15" s="46" t="str">
        <f>IFERROR(MAX(IF(M15="","",IF(ISNUMBER(R15),IF(OR(R15&gt;M15*1.1,R15&lt;M15*0.9),R15,M15),M15)-O15),0),"")</f>
        <v/>
      </c>
      <c r="R15" s="46"/>
      <c r="S15" s="101" t="str">
        <f>IF(Ansøgning!M20="","",Ansøgning!M20)</f>
        <v/>
      </c>
      <c r="T15" s="31" t="str">
        <f>IF(B15="","",IF(Q15*K15&gt;30000*IF(S15&gt;37,37,S15)/37,30000*IF(S15&gt;37,37,S15)/37,Q15*K15))</f>
        <v/>
      </c>
      <c r="U15" s="102" t="str">
        <f>IF(Ansøgning!O20="","",Ansøgning!O20)</f>
        <v/>
      </c>
      <c r="V15" s="20"/>
      <c r="W15" s="102" t="str">
        <f>IF(Ansøgning!P20="","",Ansøgning!P20)</f>
        <v/>
      </c>
      <c r="X15" s="20"/>
      <c r="Y15" s="31" t="str">
        <f>IF(Ansøgning!Q20="","",Ansøgning!Q20)</f>
        <v/>
      </c>
      <c r="Z15" s="46" t="str">
        <f>IFERROR(MAX(IF(OR(V15="",X15=""),"",IF(AND(AND(MONTH(F15)&gt;=7,MONTH(F15)&lt;8),AND(MONTH(H15)&gt;=7,MONTH(H15)&lt;8)),(NETWORKDAYS(F15,H15,Lister!$D$7:$D$13)-V15)*T15/NETWORKDAYS(Lister!$D$19,Lister!$E$19,Lister!$D$7:$D$13),IF(AND(AND(MONTH(F15)&gt;=7,MONTH(F15)&lt;8),MONTH(H15)&gt;7),(NETWORKDAYS(F15,Lister!$E$19,Lister!$D$7:$D$13)-V15)*T15/NETWORKDAYS(Lister!$D$19,Lister!$E$19,Lister!$D$7:$D$13),IF(MONTH(F15)&gt;7,0)))),0),"")</f>
        <v/>
      </c>
      <c r="AA15" s="31" t="str">
        <f>IF(Ansøgning!R20="","",Ansøgning!R20)</f>
        <v/>
      </c>
      <c r="AB15" s="46" t="str">
        <f>IFERROR(MAX(IF(OR(V15="",X15=""),"",IF(AND(AND(MONTH(F15)&gt;=8,MONTH(F15)&lt;9),AND(MONTH(H15)&gt;=8,MONTH(H15)&lt;9)),(NETWORKDAYS(F15,H15,Lister!$D$7:$D$13)-X15)*T15/NETWORKDAYS(Lister!$D$20,Lister!$E$20,Lister!$D$7:$D$13),IF(AND(MONTH(F15)=7,MONTH(H15)=8),(NETWORKDAYS(Lister!$D$20,H15,Lister!$D$7:$D$13)-X15)*T15/NETWORKDAYS(Lister!$D$20,Lister!$E$20,Lister!$D$7:$D$13),IF(AND(MONTH(F15)=7,MONTH(H15)=7),0)))),0),"")</f>
        <v/>
      </c>
      <c r="AC15" s="15" t="str">
        <f>IF(Ansøgning!U20="","",Ansøgning!U20)</f>
        <v/>
      </c>
      <c r="AD15" s="31" t="str">
        <f>IFERROR(Z15+AB15,"")</f>
        <v/>
      </c>
      <c r="AE15" s="31" t="str">
        <f>IFERROR(21/31*T15,"")</f>
        <v/>
      </c>
      <c r="AF15" s="51" t="str">
        <f>IFERROR(MAX(IF(AND(ISNUMBER(Z15),ISNUMBER(AB15)),IF(AD15-AE15&gt;T15,T15,AD15-AE15),""),0),"")</f>
        <v/>
      </c>
      <c r="AG15" s="15" t="str">
        <f>IF(AF15="","",AF15-AC15)</f>
        <v/>
      </c>
      <c r="AH15" s="3"/>
    </row>
    <row r="16" spans="1:35" x14ac:dyDescent="0.25">
      <c r="A16" s="13" t="str">
        <f>IF(Ansøgning!A21="","",Ansøgning!A21)</f>
        <v/>
      </c>
      <c r="B16" s="13" t="str">
        <f>IF(Ansøgning!B21="","",Ansøgning!B21)</f>
        <v/>
      </c>
      <c r="C16" s="13" t="str">
        <f>IF(Ansøgning!C21="","",Ansøgning!C21)</f>
        <v/>
      </c>
      <c r="D16" s="13" t="str">
        <f>IF(Ansøgning!D21="","",Ansøgning!D21)</f>
        <v/>
      </c>
      <c r="E16" s="14" t="str">
        <f>IF(Ansøgning!E21="","",Ansøgning!E21)</f>
        <v/>
      </c>
      <c r="F16" s="17"/>
      <c r="G16" s="14" t="str">
        <f>IF(Ansøgning!F21="","",Ansøgning!F21)</f>
        <v/>
      </c>
      <c r="H16" s="17"/>
      <c r="I16" s="72" t="str">
        <f>IF(OR(F16="",H16=""),"",NETWORKDAYS(F16,H16,Lister!$D$7:$D$13))</f>
        <v/>
      </c>
      <c r="J16" s="53" t="str">
        <f>IF(Ansøgning!H21="","",Ansøgning!H21)</f>
        <v/>
      </c>
      <c r="K16" s="32" t="str">
        <f t="shared" ref="K16:K79" si="0">IF(J16="","",IF(J16="Funktionær",0.75,IF(J16="Ikke-funktionær",0.9,IF(J16="Elev/lærling",0.9))))</f>
        <v/>
      </c>
      <c r="L16" s="31" t="str">
        <f>IF(Ansøgning!J21="","",Ansøgning!J21)</f>
        <v/>
      </c>
      <c r="M16" s="18"/>
      <c r="N16" s="31" t="str">
        <f>IF(Ansøgning!K21="","",Ansøgning!K21)</f>
        <v/>
      </c>
      <c r="O16" s="18"/>
      <c r="P16" s="15" t="str">
        <f>IF(Ansøgning!L21="","",Ansøgning!L21)</f>
        <v/>
      </c>
      <c r="Q16" s="46" t="str">
        <f t="shared" ref="Q16:Q79" si="1">IFERROR(MAX(IF(M16="","",IF(ISNUMBER(R16),IF(OR(R16&gt;M16*1.1,R16&lt;M16*0.9),R16,M16),M16)-O16),0),"")</f>
        <v/>
      </c>
      <c r="R16" s="46"/>
      <c r="S16" s="101" t="str">
        <f>IF(Ansøgning!M21="","",Ansøgning!M21)</f>
        <v/>
      </c>
      <c r="T16" s="31" t="str">
        <f t="shared" ref="T16:T79" si="2">IF(B16="","",IF(Q16*K16&gt;30000*IF(S16&gt;37,37,S16)/37,30000*IF(S16&gt;37,37,S16)/37,Q16*K16))</f>
        <v/>
      </c>
      <c r="U16" s="102" t="str">
        <f>IF(Ansøgning!O21="","",Ansøgning!O21)</f>
        <v/>
      </c>
      <c r="V16" s="20"/>
      <c r="W16" s="102" t="str">
        <f>IF(Ansøgning!P21="","",Ansøgning!P21)</f>
        <v/>
      </c>
      <c r="X16" s="20"/>
      <c r="Y16" s="31" t="str">
        <f>IF(Ansøgning!Q21="","",Ansøgning!Q21)</f>
        <v/>
      </c>
      <c r="Z16" s="46" t="str">
        <f>IFERROR(MAX(IF(OR(V16="",X16=""),"",IF(AND(AND(MONTH(F16)&gt;=7,MONTH(F16)&lt;8),AND(MONTH(H16)&gt;=7,MONTH(H16)&lt;8)),(NETWORKDAYS(F16,H16,Lister!$D$7:$D$13)-V16)*T16/NETWORKDAYS(Lister!$D$19,Lister!$E$19,Lister!$D$7:$D$13),IF(AND(AND(MONTH(F16)&gt;=7,MONTH(F16)&lt;8),MONTH(H16)&gt;7),(NETWORKDAYS(F16,Lister!$E$19,Lister!$D$7:$D$13)-V16)*T16/NETWORKDAYS(Lister!$D$19,Lister!$E$19,Lister!$D$7:$D$13),IF(MONTH(F16)&gt;7,0)))),0),"")</f>
        <v/>
      </c>
      <c r="AA16" s="31" t="str">
        <f>IF(Ansøgning!R21="","",Ansøgning!R21)</f>
        <v/>
      </c>
      <c r="AB16" s="46" t="str">
        <f>IFERROR(MAX(IF(OR(V16="",X16=""),"",IF(AND(AND(MONTH(F16)&gt;=8,MONTH(F16)&lt;9),AND(MONTH(H16)&gt;=8,MONTH(H16)&lt;9)),(NETWORKDAYS(F16,H16,Lister!$D$7:$D$13)-X16)*T16/NETWORKDAYS(Lister!$D$20,Lister!$E$20,Lister!$D$7:$D$13),IF(AND(MONTH(F16)=7,MONTH(H16)=8),(NETWORKDAYS(Lister!$D$20,H16,Lister!$D$7:$D$13)-X16)*T16/NETWORKDAYS(Lister!$D$20,Lister!$E$20,Lister!$D$7:$D$13),IF(AND(MONTH(F16)=7,MONTH(H16)=7),0)))),0),"")</f>
        <v/>
      </c>
      <c r="AC16" s="15" t="str">
        <f>IF(Ansøgning!U21="","",Ansøgning!U21)</f>
        <v/>
      </c>
      <c r="AD16" s="31" t="str">
        <f t="shared" ref="AD16:AD79" si="3">IFERROR(Z16+AB16,"")</f>
        <v/>
      </c>
      <c r="AE16" s="31" t="str">
        <f t="shared" ref="AE16:AE79" si="4">IFERROR(21/31*T16,"")</f>
        <v/>
      </c>
      <c r="AF16" s="51" t="str">
        <f t="shared" ref="AF16:AF79" si="5">IFERROR(MAX(IF(AND(ISNUMBER(Z16),ISNUMBER(AB16)),IF(AD16-AE16&gt;T16,T16,AD16-AE16),""),0),"")</f>
        <v/>
      </c>
      <c r="AG16" s="15" t="str">
        <f t="shared" ref="AG16:AG79" si="6">IF(AF16="","",AF16-AC16)</f>
        <v/>
      </c>
      <c r="AH16" s="3"/>
      <c r="AI16" s="2"/>
    </row>
    <row r="17" spans="1:34" x14ac:dyDescent="0.25">
      <c r="A17" s="13" t="str">
        <f>IF(Ansøgning!A22="","",Ansøgning!A22)</f>
        <v/>
      </c>
      <c r="B17" s="13" t="str">
        <f>IF(Ansøgning!B22="","",Ansøgning!B22)</f>
        <v/>
      </c>
      <c r="C17" s="13" t="str">
        <f>IF(Ansøgning!C22="","",Ansøgning!C22)</f>
        <v/>
      </c>
      <c r="D17" s="13" t="str">
        <f>IF(Ansøgning!D22="","",Ansøgning!D22)</f>
        <v/>
      </c>
      <c r="E17" s="14" t="str">
        <f>IF(Ansøgning!E22="","",Ansøgning!E22)</f>
        <v/>
      </c>
      <c r="F17" s="16"/>
      <c r="G17" s="14" t="str">
        <f>IF(Ansøgning!F22="","",Ansøgning!F22)</f>
        <v/>
      </c>
      <c r="H17" s="16"/>
      <c r="I17" s="72" t="str">
        <f>IF(OR(F17="",H17=""),"",NETWORKDAYS(F17,H17,Lister!$D$7:$D$13))</f>
        <v/>
      </c>
      <c r="J17" s="53" t="str">
        <f>IF(Ansøgning!H22="","",Ansøgning!H22)</f>
        <v/>
      </c>
      <c r="K17" s="32" t="str">
        <f t="shared" si="0"/>
        <v/>
      </c>
      <c r="L17" s="31" t="str">
        <f>IF(Ansøgning!J22="","",Ansøgning!J22)</f>
        <v/>
      </c>
      <c r="M17" s="18"/>
      <c r="N17" s="31" t="str">
        <f>IF(Ansøgning!K22="","",Ansøgning!K22)</f>
        <v/>
      </c>
      <c r="O17" s="18"/>
      <c r="P17" s="15" t="str">
        <f>IF(Ansøgning!L22="","",Ansøgning!L22)</f>
        <v/>
      </c>
      <c r="Q17" s="46" t="str">
        <f t="shared" si="1"/>
        <v/>
      </c>
      <c r="R17" s="46"/>
      <c r="S17" s="101" t="str">
        <f>IF(Ansøgning!M22="","",Ansøgning!M22)</f>
        <v/>
      </c>
      <c r="T17" s="31" t="str">
        <f t="shared" si="2"/>
        <v/>
      </c>
      <c r="U17" s="102" t="str">
        <f>IF(Ansøgning!O22="","",Ansøgning!O22)</f>
        <v/>
      </c>
      <c r="V17" s="20"/>
      <c r="W17" s="102" t="str">
        <f>IF(Ansøgning!P22="","",Ansøgning!P22)</f>
        <v/>
      </c>
      <c r="X17" s="20"/>
      <c r="Y17" s="31" t="str">
        <f>IF(Ansøgning!Q22="","",Ansøgning!Q22)</f>
        <v/>
      </c>
      <c r="Z17" s="46" t="str">
        <f>IFERROR(MAX(IF(OR(V17="",X17=""),"",IF(AND(AND(MONTH(F17)&gt;=7,MONTH(F17)&lt;8),AND(MONTH(H17)&gt;=7,MONTH(H17)&lt;8)),(NETWORKDAYS(F17,H17,Lister!$D$7:$D$13)-V17)*T17/NETWORKDAYS(Lister!$D$19,Lister!$E$19,Lister!$D$7:$D$13),IF(AND(AND(MONTH(F17)&gt;=7,MONTH(F17)&lt;8),MONTH(H17)&gt;7),(NETWORKDAYS(F17,Lister!$E$19,Lister!$D$7:$D$13)-V17)*T17/NETWORKDAYS(Lister!$D$19,Lister!$E$19,Lister!$D$7:$D$13),IF(MONTH(F17)&gt;7,0)))),0),"")</f>
        <v/>
      </c>
      <c r="AA17" s="31" t="str">
        <f>IF(Ansøgning!R22="","",Ansøgning!R22)</f>
        <v/>
      </c>
      <c r="AB17" s="46" t="str">
        <f>IFERROR(MAX(IF(OR(V17="",X17=""),"",IF(AND(AND(MONTH(F17)&gt;=8,MONTH(F17)&lt;9),AND(MONTH(H17)&gt;=8,MONTH(H17)&lt;9)),(NETWORKDAYS(F17,H17,Lister!$D$7:$D$13)-X17)*T17/NETWORKDAYS(Lister!$D$20,Lister!$E$20,Lister!$D$7:$D$13),IF(AND(MONTH(F17)=7,MONTH(H17)=8),(NETWORKDAYS(Lister!$D$20,H17,Lister!$D$7:$D$13)-X17)*T17/NETWORKDAYS(Lister!$D$20,Lister!$E$20,Lister!$D$7:$D$13),IF(AND(MONTH(F17)=7,MONTH(H17)=7),0)))),0),"")</f>
        <v/>
      </c>
      <c r="AC17" s="15" t="str">
        <f>IF(Ansøgning!U22="","",Ansøgning!U22)</f>
        <v/>
      </c>
      <c r="AD17" s="31" t="str">
        <f t="shared" si="3"/>
        <v/>
      </c>
      <c r="AE17" s="31" t="str">
        <f t="shared" si="4"/>
        <v/>
      </c>
      <c r="AF17" s="51" t="str">
        <f t="shared" si="5"/>
        <v/>
      </c>
      <c r="AG17" s="15" t="str">
        <f t="shared" si="6"/>
        <v/>
      </c>
      <c r="AH17" s="3"/>
    </row>
    <row r="18" spans="1:34" x14ac:dyDescent="0.25">
      <c r="A18" s="13" t="str">
        <f>IF(Ansøgning!A23="","",Ansøgning!A23)</f>
        <v/>
      </c>
      <c r="B18" s="13" t="str">
        <f>IF(Ansøgning!B23="","",Ansøgning!B23)</f>
        <v/>
      </c>
      <c r="C18" s="13" t="str">
        <f>IF(Ansøgning!C23="","",Ansøgning!C23)</f>
        <v/>
      </c>
      <c r="D18" s="13" t="str">
        <f>IF(Ansøgning!D23="","",Ansøgning!D23)</f>
        <v/>
      </c>
      <c r="E18" s="14" t="str">
        <f>IF(Ansøgning!E23="","",Ansøgning!E23)</f>
        <v/>
      </c>
      <c r="F18" s="25"/>
      <c r="G18" s="14" t="str">
        <f>IF(Ansøgning!F23="","",Ansøgning!F23)</f>
        <v/>
      </c>
      <c r="H18" s="25"/>
      <c r="I18" s="72" t="str">
        <f>IF(OR(F18="",H18=""),"",NETWORKDAYS(F18,H18,Lister!$D$7:$D$13))</f>
        <v/>
      </c>
      <c r="J18" s="53" t="str">
        <f>IF(Ansøgning!H23="","",Ansøgning!H23)</f>
        <v/>
      </c>
      <c r="K18" s="32" t="str">
        <f t="shared" si="0"/>
        <v/>
      </c>
      <c r="L18" s="31" t="str">
        <f>IF(Ansøgning!J23="","",Ansøgning!J23)</f>
        <v/>
      </c>
      <c r="M18" s="18"/>
      <c r="N18" s="31" t="str">
        <f>IF(Ansøgning!K23="","",Ansøgning!K23)</f>
        <v/>
      </c>
      <c r="O18" s="18"/>
      <c r="P18" s="15" t="str">
        <f>IF(Ansøgning!L23="","",Ansøgning!L23)</f>
        <v/>
      </c>
      <c r="Q18" s="46" t="str">
        <f t="shared" si="1"/>
        <v/>
      </c>
      <c r="R18" s="46"/>
      <c r="S18" s="101" t="str">
        <f>IF(Ansøgning!M23="","",Ansøgning!M23)</f>
        <v/>
      </c>
      <c r="T18" s="31" t="str">
        <f t="shared" si="2"/>
        <v/>
      </c>
      <c r="U18" s="102" t="str">
        <f>IF(Ansøgning!O23="","",Ansøgning!O23)</f>
        <v/>
      </c>
      <c r="V18" s="20"/>
      <c r="W18" s="102" t="str">
        <f>IF(Ansøgning!P23="","",Ansøgning!P23)</f>
        <v/>
      </c>
      <c r="X18" s="20"/>
      <c r="Y18" s="31" t="str">
        <f>IF(Ansøgning!Q23="","",Ansøgning!Q23)</f>
        <v/>
      </c>
      <c r="Z18" s="46" t="str">
        <f>IFERROR(MAX(IF(OR(V18="",X18=""),"",IF(AND(AND(MONTH(F18)&gt;=7,MONTH(F18)&lt;8),AND(MONTH(H18)&gt;=7,MONTH(H18)&lt;8)),(NETWORKDAYS(F18,H18,Lister!$D$7:$D$13)-V18)*T18/NETWORKDAYS(Lister!$D$19,Lister!$E$19,Lister!$D$7:$D$13),IF(AND(AND(MONTH(F18)&gt;=7,MONTH(F18)&lt;8),MONTH(H18)&gt;7),(NETWORKDAYS(F18,Lister!$E$19,Lister!$D$7:$D$13)-V18)*T18/NETWORKDAYS(Lister!$D$19,Lister!$E$19,Lister!$D$7:$D$13),IF(MONTH(F18)&gt;7,0)))),0),"")</f>
        <v/>
      </c>
      <c r="AA18" s="31" t="str">
        <f>IF(Ansøgning!R23="","",Ansøgning!R23)</f>
        <v/>
      </c>
      <c r="AB18" s="46" t="str">
        <f>IFERROR(MAX(IF(OR(V18="",X18=""),"",IF(AND(AND(MONTH(F18)&gt;=8,MONTH(F18)&lt;9),AND(MONTH(H18)&gt;=8,MONTH(H18)&lt;9)),(NETWORKDAYS(F18,H18,Lister!$D$7:$D$13)-X18)*T18/NETWORKDAYS(Lister!$D$20,Lister!$E$20,Lister!$D$7:$D$13),IF(AND(MONTH(F18)=7,MONTH(H18)=8),(NETWORKDAYS(Lister!$D$20,H18,Lister!$D$7:$D$13)-X18)*T18/NETWORKDAYS(Lister!$D$20,Lister!$E$20,Lister!$D$7:$D$13),IF(AND(MONTH(F18)=7,MONTH(H18)=7),0)))),0),"")</f>
        <v/>
      </c>
      <c r="AC18" s="15" t="str">
        <f>IF(Ansøgning!U23="","",Ansøgning!U23)</f>
        <v/>
      </c>
      <c r="AD18" s="31" t="str">
        <f t="shared" si="3"/>
        <v/>
      </c>
      <c r="AE18" s="31" t="str">
        <f t="shared" si="4"/>
        <v/>
      </c>
      <c r="AF18" s="51" t="str">
        <f t="shared" si="5"/>
        <v/>
      </c>
      <c r="AG18" s="15" t="str">
        <f t="shared" si="6"/>
        <v/>
      </c>
      <c r="AH18" s="3"/>
    </row>
    <row r="19" spans="1:34" x14ac:dyDescent="0.25">
      <c r="A19" s="13" t="str">
        <f>IF(Ansøgning!A24="","",Ansøgning!A24)</f>
        <v/>
      </c>
      <c r="B19" s="13" t="str">
        <f>IF(Ansøgning!B24="","",Ansøgning!B24)</f>
        <v/>
      </c>
      <c r="C19" s="13" t="str">
        <f>IF(Ansøgning!C24="","",Ansøgning!C24)</f>
        <v/>
      </c>
      <c r="D19" s="13" t="str">
        <f>IF(Ansøgning!D24="","",Ansøgning!D24)</f>
        <v/>
      </c>
      <c r="E19" s="14" t="str">
        <f>IF(Ansøgning!E24="","",Ansøgning!E24)</f>
        <v/>
      </c>
      <c r="F19" s="25"/>
      <c r="G19" s="14" t="str">
        <f>IF(Ansøgning!F24="","",Ansøgning!F24)</f>
        <v/>
      </c>
      <c r="H19" s="25"/>
      <c r="I19" s="72" t="str">
        <f>IF(OR(F19="",H19=""),"",NETWORKDAYS(F19,H19,Lister!$D$7:$D$13))</f>
        <v/>
      </c>
      <c r="J19" s="53" t="str">
        <f>IF(Ansøgning!H24="","",Ansøgning!H24)</f>
        <v/>
      </c>
      <c r="K19" s="32" t="str">
        <f t="shared" si="0"/>
        <v/>
      </c>
      <c r="L19" s="31" t="str">
        <f>IF(Ansøgning!J24="","",Ansøgning!J24)</f>
        <v/>
      </c>
      <c r="M19" s="18"/>
      <c r="N19" s="31" t="str">
        <f>IF(Ansøgning!K24="","",Ansøgning!K24)</f>
        <v/>
      </c>
      <c r="O19" s="18"/>
      <c r="P19" s="15" t="str">
        <f>IF(Ansøgning!L24="","",Ansøgning!L24)</f>
        <v/>
      </c>
      <c r="Q19" s="46" t="str">
        <f t="shared" si="1"/>
        <v/>
      </c>
      <c r="R19" s="46"/>
      <c r="S19" s="101" t="str">
        <f>IF(Ansøgning!M24="","",Ansøgning!M24)</f>
        <v/>
      </c>
      <c r="T19" s="31" t="str">
        <f t="shared" si="2"/>
        <v/>
      </c>
      <c r="U19" s="102" t="str">
        <f>IF(Ansøgning!O24="","",Ansøgning!O24)</f>
        <v/>
      </c>
      <c r="V19" s="20"/>
      <c r="W19" s="102" t="str">
        <f>IF(Ansøgning!P24="","",Ansøgning!P24)</f>
        <v/>
      </c>
      <c r="X19" s="20"/>
      <c r="Y19" s="31" t="str">
        <f>IF(Ansøgning!Q24="","",Ansøgning!Q24)</f>
        <v/>
      </c>
      <c r="Z19" s="46" t="str">
        <f>IFERROR(MAX(IF(OR(V19="",X19=""),"",IF(AND(AND(MONTH(F19)&gt;=7,MONTH(F19)&lt;8),AND(MONTH(H19)&gt;=7,MONTH(H19)&lt;8)),(NETWORKDAYS(F19,H19,Lister!$D$7:$D$13)-V19)*T19/NETWORKDAYS(Lister!$D$19,Lister!$E$19,Lister!$D$7:$D$13),IF(AND(AND(MONTH(F19)&gt;=7,MONTH(F19)&lt;8),MONTH(H19)&gt;7),(NETWORKDAYS(F19,Lister!$E$19,Lister!$D$7:$D$13)-V19)*T19/NETWORKDAYS(Lister!$D$19,Lister!$E$19,Lister!$D$7:$D$13),IF(MONTH(F19)&gt;7,0)))),0),"")</f>
        <v/>
      </c>
      <c r="AA19" s="31" t="str">
        <f>IF(Ansøgning!R24="","",Ansøgning!R24)</f>
        <v/>
      </c>
      <c r="AB19" s="46" t="str">
        <f>IFERROR(MAX(IF(OR(V19="",X19=""),"",IF(AND(AND(MONTH(F19)&gt;=8,MONTH(F19)&lt;9),AND(MONTH(H19)&gt;=8,MONTH(H19)&lt;9)),(NETWORKDAYS(F19,H19,Lister!$D$7:$D$13)-X19)*T19/NETWORKDAYS(Lister!$D$20,Lister!$E$20,Lister!$D$7:$D$13),IF(AND(MONTH(F19)=7,MONTH(H19)=8),(NETWORKDAYS(Lister!$D$20,H19,Lister!$D$7:$D$13)-X19)*T19/NETWORKDAYS(Lister!$D$20,Lister!$E$20,Lister!$D$7:$D$13),IF(AND(MONTH(F19)=7,MONTH(H19)=7),0)))),0),"")</f>
        <v/>
      </c>
      <c r="AC19" s="15" t="str">
        <f>IF(Ansøgning!U24="","",Ansøgning!U24)</f>
        <v/>
      </c>
      <c r="AD19" s="31" t="str">
        <f t="shared" si="3"/>
        <v/>
      </c>
      <c r="AE19" s="31" t="str">
        <f t="shared" si="4"/>
        <v/>
      </c>
      <c r="AF19" s="51" t="str">
        <f t="shared" si="5"/>
        <v/>
      </c>
      <c r="AG19" s="15" t="str">
        <f t="shared" si="6"/>
        <v/>
      </c>
      <c r="AH19" s="3"/>
    </row>
    <row r="20" spans="1:34" x14ac:dyDescent="0.25">
      <c r="A20" s="13" t="str">
        <f>IF(Ansøgning!A25="","",Ansøgning!A25)</f>
        <v/>
      </c>
      <c r="B20" s="13" t="str">
        <f>IF(Ansøgning!B25="","",Ansøgning!B25)</f>
        <v/>
      </c>
      <c r="C20" s="13" t="str">
        <f>IF(Ansøgning!C25="","",Ansøgning!C25)</f>
        <v/>
      </c>
      <c r="D20" s="13" t="str">
        <f>IF(Ansøgning!D25="","",Ansøgning!D25)</f>
        <v/>
      </c>
      <c r="E20" s="14" t="str">
        <f>IF(Ansøgning!E25="","",Ansøgning!E25)</f>
        <v/>
      </c>
      <c r="F20" s="16"/>
      <c r="G20" s="14" t="str">
        <f>IF(Ansøgning!F25="","",Ansøgning!F25)</f>
        <v/>
      </c>
      <c r="H20" s="16"/>
      <c r="I20" s="72" t="str">
        <f>IF(OR(F20="",H20=""),"",NETWORKDAYS(F20,H20,Lister!$D$7:$D$13))</f>
        <v/>
      </c>
      <c r="J20" s="53" t="str">
        <f>IF(Ansøgning!H25="","",Ansøgning!H25)</f>
        <v/>
      </c>
      <c r="K20" s="32" t="str">
        <f t="shared" si="0"/>
        <v/>
      </c>
      <c r="L20" s="31" t="str">
        <f>IF(Ansøgning!J25="","",Ansøgning!J25)</f>
        <v/>
      </c>
      <c r="M20" s="18"/>
      <c r="N20" s="31" t="str">
        <f>IF(Ansøgning!K25="","",Ansøgning!K25)</f>
        <v/>
      </c>
      <c r="O20" s="18"/>
      <c r="P20" s="15" t="str">
        <f>IF(Ansøgning!L25="","",Ansøgning!L25)</f>
        <v/>
      </c>
      <c r="Q20" s="46" t="str">
        <f t="shared" si="1"/>
        <v/>
      </c>
      <c r="R20" s="46"/>
      <c r="S20" s="101" t="str">
        <f>IF(Ansøgning!M25="","",Ansøgning!M25)</f>
        <v/>
      </c>
      <c r="T20" s="31" t="str">
        <f t="shared" si="2"/>
        <v/>
      </c>
      <c r="U20" s="102" t="str">
        <f>IF(Ansøgning!O25="","",Ansøgning!O25)</f>
        <v/>
      </c>
      <c r="V20" s="20"/>
      <c r="W20" s="102" t="str">
        <f>IF(Ansøgning!P25="","",Ansøgning!P25)</f>
        <v/>
      </c>
      <c r="X20" s="20"/>
      <c r="Y20" s="31" t="str">
        <f>IF(Ansøgning!Q25="","",Ansøgning!Q25)</f>
        <v/>
      </c>
      <c r="Z20" s="46" t="str">
        <f>IFERROR(MAX(IF(OR(V20="",X20=""),"",IF(AND(AND(MONTH(F20)&gt;=7,MONTH(F20)&lt;8),AND(MONTH(H20)&gt;=7,MONTH(H20)&lt;8)),(NETWORKDAYS(F20,H20,Lister!$D$7:$D$13)-V20)*T20/NETWORKDAYS(Lister!$D$19,Lister!$E$19,Lister!$D$7:$D$13),IF(AND(AND(MONTH(F20)&gt;=7,MONTH(F20)&lt;8),MONTH(H20)&gt;7),(NETWORKDAYS(F20,Lister!$E$19,Lister!$D$7:$D$13)-V20)*T20/NETWORKDAYS(Lister!$D$19,Lister!$E$19,Lister!$D$7:$D$13),IF(MONTH(F20)&gt;7,0)))),0),"")</f>
        <v/>
      </c>
      <c r="AA20" s="31" t="str">
        <f>IF(Ansøgning!R25="","",Ansøgning!R25)</f>
        <v/>
      </c>
      <c r="AB20" s="46" t="str">
        <f>IFERROR(MAX(IF(OR(V20="",X20=""),"",IF(AND(AND(MONTH(F20)&gt;=8,MONTH(F20)&lt;9),AND(MONTH(H20)&gt;=8,MONTH(H20)&lt;9)),(NETWORKDAYS(F20,H20,Lister!$D$7:$D$13)-X20)*T20/NETWORKDAYS(Lister!$D$20,Lister!$E$20,Lister!$D$7:$D$13),IF(AND(MONTH(F20)=7,MONTH(H20)=8),(NETWORKDAYS(Lister!$D$20,H20,Lister!$D$7:$D$13)-X20)*T20/NETWORKDAYS(Lister!$D$20,Lister!$E$20,Lister!$D$7:$D$13),IF(AND(MONTH(F20)=7,MONTH(H20)=7),0)))),0),"")</f>
        <v/>
      </c>
      <c r="AC20" s="15" t="str">
        <f>IF(Ansøgning!U25="","",Ansøgning!U25)</f>
        <v/>
      </c>
      <c r="AD20" s="31" t="str">
        <f t="shared" si="3"/>
        <v/>
      </c>
      <c r="AE20" s="31" t="str">
        <f t="shared" si="4"/>
        <v/>
      </c>
      <c r="AF20" s="51" t="str">
        <f t="shared" si="5"/>
        <v/>
      </c>
      <c r="AG20" s="15" t="str">
        <f t="shared" si="6"/>
        <v/>
      </c>
      <c r="AH20" s="3"/>
    </row>
    <row r="21" spans="1:34" x14ac:dyDescent="0.25">
      <c r="A21" s="13" t="str">
        <f>IF(Ansøgning!A26="","",Ansøgning!A26)</f>
        <v/>
      </c>
      <c r="B21" s="13" t="str">
        <f>IF(Ansøgning!B26="","",Ansøgning!B26)</f>
        <v/>
      </c>
      <c r="C21" s="13" t="str">
        <f>IF(Ansøgning!C26="","",Ansøgning!C26)</f>
        <v/>
      </c>
      <c r="D21" s="13" t="str">
        <f>IF(Ansøgning!D26="","",Ansøgning!D26)</f>
        <v/>
      </c>
      <c r="E21" s="14" t="str">
        <f>IF(Ansøgning!E26="","",Ansøgning!E26)</f>
        <v/>
      </c>
      <c r="F21" s="16"/>
      <c r="G21" s="14" t="str">
        <f>IF(Ansøgning!F26="","",Ansøgning!F26)</f>
        <v/>
      </c>
      <c r="H21" s="16"/>
      <c r="I21" s="72" t="str">
        <f>IF(OR(F21="",H21=""),"",NETWORKDAYS(F21,H21,Lister!$D$7:$D$13))</f>
        <v/>
      </c>
      <c r="J21" s="53" t="str">
        <f>IF(Ansøgning!H26="","",Ansøgning!H26)</f>
        <v/>
      </c>
      <c r="K21" s="32" t="str">
        <f t="shared" si="0"/>
        <v/>
      </c>
      <c r="L21" s="31" t="str">
        <f>IF(Ansøgning!J26="","",Ansøgning!J26)</f>
        <v/>
      </c>
      <c r="M21" s="18"/>
      <c r="N21" s="31" t="str">
        <f>IF(Ansøgning!K26="","",Ansøgning!K26)</f>
        <v/>
      </c>
      <c r="O21" s="18"/>
      <c r="P21" s="15" t="str">
        <f>IF(Ansøgning!L26="","",Ansøgning!L26)</f>
        <v/>
      </c>
      <c r="Q21" s="46" t="str">
        <f t="shared" si="1"/>
        <v/>
      </c>
      <c r="R21" s="46"/>
      <c r="S21" s="101" t="str">
        <f>IF(Ansøgning!M26="","",Ansøgning!M26)</f>
        <v/>
      </c>
      <c r="T21" s="31" t="str">
        <f t="shared" si="2"/>
        <v/>
      </c>
      <c r="U21" s="102" t="str">
        <f>IF(Ansøgning!O26="","",Ansøgning!O26)</f>
        <v/>
      </c>
      <c r="V21" s="20"/>
      <c r="W21" s="102" t="str">
        <f>IF(Ansøgning!P26="","",Ansøgning!P26)</f>
        <v/>
      </c>
      <c r="X21" s="20"/>
      <c r="Y21" s="31" t="str">
        <f>IF(Ansøgning!Q26="","",Ansøgning!Q26)</f>
        <v/>
      </c>
      <c r="Z21" s="46" t="str">
        <f>IFERROR(MAX(IF(OR(V21="",X21=""),"",IF(AND(AND(MONTH(F21)&gt;=7,MONTH(F21)&lt;8),AND(MONTH(H21)&gt;=7,MONTH(H21)&lt;8)),(NETWORKDAYS(F21,H21,Lister!$D$7:$D$13)-V21)*T21/NETWORKDAYS(Lister!$D$19,Lister!$E$19,Lister!$D$7:$D$13),IF(AND(AND(MONTH(F21)&gt;=7,MONTH(F21)&lt;8),MONTH(H21)&gt;7),(NETWORKDAYS(F21,Lister!$E$19,Lister!$D$7:$D$13)-V21)*T21/NETWORKDAYS(Lister!$D$19,Lister!$E$19,Lister!$D$7:$D$13),IF(MONTH(F21)&gt;7,0)))),0),"")</f>
        <v/>
      </c>
      <c r="AA21" s="31" t="str">
        <f>IF(Ansøgning!R26="","",Ansøgning!R26)</f>
        <v/>
      </c>
      <c r="AB21" s="46" t="str">
        <f>IFERROR(MAX(IF(OR(V21="",X21=""),"",IF(AND(AND(MONTH(F21)&gt;=8,MONTH(F21)&lt;9),AND(MONTH(H21)&gt;=8,MONTH(H21)&lt;9)),(NETWORKDAYS(F21,H21,Lister!$D$7:$D$13)-X21)*T21/NETWORKDAYS(Lister!$D$20,Lister!$E$20,Lister!$D$7:$D$13),IF(AND(MONTH(F21)=7,MONTH(H21)=8),(NETWORKDAYS(Lister!$D$20,H21,Lister!$D$7:$D$13)-X21)*T21/NETWORKDAYS(Lister!$D$20,Lister!$E$20,Lister!$D$7:$D$13),IF(AND(MONTH(F21)=7,MONTH(H21)=7),0)))),0),"")</f>
        <v/>
      </c>
      <c r="AC21" s="15" t="str">
        <f>IF(Ansøgning!U26="","",Ansøgning!U26)</f>
        <v/>
      </c>
      <c r="AD21" s="31" t="str">
        <f t="shared" si="3"/>
        <v/>
      </c>
      <c r="AE21" s="31" t="str">
        <f t="shared" si="4"/>
        <v/>
      </c>
      <c r="AF21" s="51" t="str">
        <f t="shared" si="5"/>
        <v/>
      </c>
      <c r="AG21" s="15" t="str">
        <f t="shared" si="6"/>
        <v/>
      </c>
    </row>
    <row r="22" spans="1:34" x14ac:dyDescent="0.25">
      <c r="A22" s="13" t="str">
        <f>IF(Ansøgning!A27="","",Ansøgning!A27)</f>
        <v/>
      </c>
      <c r="B22" s="13" t="str">
        <f>IF(Ansøgning!B27="","",Ansøgning!B27)</f>
        <v/>
      </c>
      <c r="C22" s="13" t="str">
        <f>IF(Ansøgning!C27="","",Ansøgning!C27)</f>
        <v/>
      </c>
      <c r="D22" s="13" t="str">
        <f>IF(Ansøgning!D27="","",Ansøgning!D27)</f>
        <v/>
      </c>
      <c r="E22" s="14" t="str">
        <f>IF(Ansøgning!E27="","",Ansøgning!E27)</f>
        <v/>
      </c>
      <c r="F22" s="16"/>
      <c r="G22" s="14" t="str">
        <f>IF(Ansøgning!F27="","",Ansøgning!F27)</f>
        <v/>
      </c>
      <c r="H22" s="16"/>
      <c r="I22" s="72" t="str">
        <f>IF(OR(F22="",H22=""),"",NETWORKDAYS(F22,H22,Lister!$D$7:$D$13))</f>
        <v/>
      </c>
      <c r="J22" s="53" t="str">
        <f>IF(Ansøgning!H27="","",Ansøgning!H27)</f>
        <v/>
      </c>
      <c r="K22" s="32" t="str">
        <f t="shared" si="0"/>
        <v/>
      </c>
      <c r="L22" s="31" t="str">
        <f>IF(Ansøgning!J27="","",Ansøgning!J27)</f>
        <v/>
      </c>
      <c r="M22" s="18"/>
      <c r="N22" s="31" t="str">
        <f>IF(Ansøgning!K27="","",Ansøgning!K27)</f>
        <v/>
      </c>
      <c r="O22" s="18"/>
      <c r="P22" s="15" t="str">
        <f>IF(Ansøgning!L27="","",Ansøgning!L27)</f>
        <v/>
      </c>
      <c r="Q22" s="46" t="str">
        <f t="shared" si="1"/>
        <v/>
      </c>
      <c r="R22" s="46"/>
      <c r="S22" s="101" t="str">
        <f>IF(Ansøgning!M27="","",Ansøgning!M27)</f>
        <v/>
      </c>
      <c r="T22" s="31" t="str">
        <f t="shared" si="2"/>
        <v/>
      </c>
      <c r="U22" s="102" t="str">
        <f>IF(Ansøgning!O27="","",Ansøgning!O27)</f>
        <v/>
      </c>
      <c r="V22" s="20"/>
      <c r="W22" s="102" t="str">
        <f>IF(Ansøgning!P27="","",Ansøgning!P27)</f>
        <v/>
      </c>
      <c r="X22" s="20"/>
      <c r="Y22" s="31" t="str">
        <f>IF(Ansøgning!Q27="","",Ansøgning!Q27)</f>
        <v/>
      </c>
      <c r="Z22" s="46" t="str">
        <f>IFERROR(MAX(IF(OR(V22="",X22=""),"",IF(AND(AND(MONTH(F22)&gt;=7,MONTH(F22)&lt;8),AND(MONTH(H22)&gt;=7,MONTH(H22)&lt;8)),(NETWORKDAYS(F22,H22,Lister!$D$7:$D$13)-V22)*T22/NETWORKDAYS(Lister!$D$19,Lister!$E$19,Lister!$D$7:$D$13),IF(AND(AND(MONTH(F22)&gt;=7,MONTH(F22)&lt;8),MONTH(H22)&gt;7),(NETWORKDAYS(F22,Lister!$E$19,Lister!$D$7:$D$13)-V22)*T22/NETWORKDAYS(Lister!$D$19,Lister!$E$19,Lister!$D$7:$D$13),IF(MONTH(F22)&gt;7,0)))),0),"")</f>
        <v/>
      </c>
      <c r="AA22" s="31" t="str">
        <f>IF(Ansøgning!R27="","",Ansøgning!R27)</f>
        <v/>
      </c>
      <c r="AB22" s="46" t="str">
        <f>IFERROR(MAX(IF(OR(V22="",X22=""),"",IF(AND(AND(MONTH(F22)&gt;=8,MONTH(F22)&lt;9),AND(MONTH(H22)&gt;=8,MONTH(H22)&lt;9)),(NETWORKDAYS(F22,H22,Lister!$D$7:$D$13)-X22)*T22/NETWORKDAYS(Lister!$D$20,Lister!$E$20,Lister!$D$7:$D$13),IF(AND(MONTH(F22)=7,MONTH(H22)=8),(NETWORKDAYS(Lister!$D$20,H22,Lister!$D$7:$D$13)-X22)*T22/NETWORKDAYS(Lister!$D$20,Lister!$E$20,Lister!$D$7:$D$13),IF(AND(MONTH(F22)=7,MONTH(H22)=7),0)))),0),"")</f>
        <v/>
      </c>
      <c r="AC22" s="15" t="str">
        <f>IF(Ansøgning!U27="","",Ansøgning!U27)</f>
        <v/>
      </c>
      <c r="AD22" s="31" t="str">
        <f t="shared" si="3"/>
        <v/>
      </c>
      <c r="AE22" s="31" t="str">
        <f t="shared" si="4"/>
        <v/>
      </c>
      <c r="AF22" s="51" t="str">
        <f t="shared" si="5"/>
        <v/>
      </c>
      <c r="AG22" s="15" t="str">
        <f t="shared" si="6"/>
        <v/>
      </c>
    </row>
    <row r="23" spans="1:34" x14ac:dyDescent="0.25">
      <c r="A23" s="13" t="str">
        <f>IF(Ansøgning!A28="","",Ansøgning!A28)</f>
        <v/>
      </c>
      <c r="B23" s="13" t="str">
        <f>IF(Ansøgning!B28="","",Ansøgning!B28)</f>
        <v/>
      </c>
      <c r="C23" s="13" t="str">
        <f>IF(Ansøgning!C28="","",Ansøgning!C28)</f>
        <v/>
      </c>
      <c r="D23" s="13" t="str">
        <f>IF(Ansøgning!D28="","",Ansøgning!D28)</f>
        <v/>
      </c>
      <c r="E23" s="14" t="str">
        <f>IF(Ansøgning!E28="","",Ansøgning!E28)</f>
        <v/>
      </c>
      <c r="F23" s="16"/>
      <c r="G23" s="14" t="str">
        <f>IF(Ansøgning!F28="","",Ansøgning!F28)</f>
        <v/>
      </c>
      <c r="H23" s="16"/>
      <c r="I23" s="72" t="str">
        <f>IF(OR(F23="",H23=""),"",NETWORKDAYS(F23,H23,Lister!$D$7:$D$13))</f>
        <v/>
      </c>
      <c r="J23" s="53" t="str">
        <f>IF(Ansøgning!H28="","",Ansøgning!H28)</f>
        <v/>
      </c>
      <c r="K23" s="32" t="str">
        <f t="shared" si="0"/>
        <v/>
      </c>
      <c r="L23" s="31" t="str">
        <f>IF(Ansøgning!J28="","",Ansøgning!J28)</f>
        <v/>
      </c>
      <c r="M23" s="18"/>
      <c r="N23" s="31" t="str">
        <f>IF(Ansøgning!K28="","",Ansøgning!K28)</f>
        <v/>
      </c>
      <c r="O23" s="18"/>
      <c r="P23" s="15" t="str">
        <f>IF(Ansøgning!L28="","",Ansøgning!L28)</f>
        <v/>
      </c>
      <c r="Q23" s="46" t="str">
        <f t="shared" si="1"/>
        <v/>
      </c>
      <c r="R23" s="46"/>
      <c r="S23" s="101" t="str">
        <f>IF(Ansøgning!M28="","",Ansøgning!M28)</f>
        <v/>
      </c>
      <c r="T23" s="31" t="str">
        <f t="shared" si="2"/>
        <v/>
      </c>
      <c r="U23" s="102" t="str">
        <f>IF(Ansøgning!O28="","",Ansøgning!O28)</f>
        <v/>
      </c>
      <c r="V23" s="20"/>
      <c r="W23" s="102" t="str">
        <f>IF(Ansøgning!P28="","",Ansøgning!P28)</f>
        <v/>
      </c>
      <c r="X23" s="20"/>
      <c r="Y23" s="31" t="str">
        <f>IF(Ansøgning!Q28="","",Ansøgning!Q28)</f>
        <v/>
      </c>
      <c r="Z23" s="46" t="str">
        <f>IFERROR(MAX(IF(OR(V23="",X23=""),"",IF(AND(AND(MONTH(F23)&gt;=7,MONTH(F23)&lt;8),AND(MONTH(H23)&gt;=7,MONTH(H23)&lt;8)),(NETWORKDAYS(F23,H23,Lister!$D$7:$D$13)-V23)*T23/NETWORKDAYS(Lister!$D$19,Lister!$E$19,Lister!$D$7:$D$13),IF(AND(AND(MONTH(F23)&gt;=7,MONTH(F23)&lt;8),MONTH(H23)&gt;7),(NETWORKDAYS(F23,Lister!$E$19,Lister!$D$7:$D$13)-V23)*T23/NETWORKDAYS(Lister!$D$19,Lister!$E$19,Lister!$D$7:$D$13),IF(MONTH(F23)&gt;7,0)))),0),"")</f>
        <v/>
      </c>
      <c r="AA23" s="31" t="str">
        <f>IF(Ansøgning!R28="","",Ansøgning!R28)</f>
        <v/>
      </c>
      <c r="AB23" s="46" t="str">
        <f>IFERROR(MAX(IF(OR(V23="",X23=""),"",IF(AND(AND(MONTH(F23)&gt;=8,MONTH(F23)&lt;9),AND(MONTH(H23)&gt;=8,MONTH(H23)&lt;9)),(NETWORKDAYS(F23,H23,Lister!$D$7:$D$13)-X23)*T23/NETWORKDAYS(Lister!$D$20,Lister!$E$20,Lister!$D$7:$D$13),IF(AND(MONTH(F23)=7,MONTH(H23)=8),(NETWORKDAYS(Lister!$D$20,H23,Lister!$D$7:$D$13)-X23)*T23/NETWORKDAYS(Lister!$D$20,Lister!$E$20,Lister!$D$7:$D$13),IF(AND(MONTH(F23)=7,MONTH(H23)=7),0)))),0),"")</f>
        <v/>
      </c>
      <c r="AC23" s="15" t="str">
        <f>IF(Ansøgning!U28="","",Ansøgning!U28)</f>
        <v/>
      </c>
      <c r="AD23" s="31" t="str">
        <f t="shared" si="3"/>
        <v/>
      </c>
      <c r="AE23" s="31" t="str">
        <f t="shared" si="4"/>
        <v/>
      </c>
      <c r="AF23" s="51" t="str">
        <f t="shared" si="5"/>
        <v/>
      </c>
      <c r="AG23" s="15" t="str">
        <f t="shared" si="6"/>
        <v/>
      </c>
    </row>
    <row r="24" spans="1:34" x14ac:dyDescent="0.25">
      <c r="A24" s="13" t="str">
        <f>IF(Ansøgning!A29="","",Ansøgning!A29)</f>
        <v/>
      </c>
      <c r="B24" s="13" t="str">
        <f>IF(Ansøgning!B29="","",Ansøgning!B29)</f>
        <v/>
      </c>
      <c r="C24" s="13" t="str">
        <f>IF(Ansøgning!C29="","",Ansøgning!C29)</f>
        <v/>
      </c>
      <c r="D24" s="13" t="str">
        <f>IF(Ansøgning!D29="","",Ansøgning!D29)</f>
        <v/>
      </c>
      <c r="E24" s="14" t="str">
        <f>IF(Ansøgning!E29="","",Ansøgning!E29)</f>
        <v/>
      </c>
      <c r="F24" s="16"/>
      <c r="G24" s="14" t="str">
        <f>IF(Ansøgning!F29="","",Ansøgning!F29)</f>
        <v/>
      </c>
      <c r="H24" s="16"/>
      <c r="I24" s="72" t="str">
        <f>IF(OR(F24="",H24=""),"",NETWORKDAYS(F24,H24,Lister!$D$7:$D$13))</f>
        <v/>
      </c>
      <c r="J24" s="53" t="str">
        <f>IF(Ansøgning!H29="","",Ansøgning!H29)</f>
        <v/>
      </c>
      <c r="K24" s="32" t="str">
        <f t="shared" si="0"/>
        <v/>
      </c>
      <c r="L24" s="31" t="str">
        <f>IF(Ansøgning!J29="","",Ansøgning!J29)</f>
        <v/>
      </c>
      <c r="M24" s="18"/>
      <c r="N24" s="31" t="str">
        <f>IF(Ansøgning!K29="","",Ansøgning!K29)</f>
        <v/>
      </c>
      <c r="O24" s="18"/>
      <c r="P24" s="15" t="str">
        <f>IF(Ansøgning!L29="","",Ansøgning!L29)</f>
        <v/>
      </c>
      <c r="Q24" s="46" t="str">
        <f t="shared" si="1"/>
        <v/>
      </c>
      <c r="R24" s="46"/>
      <c r="S24" s="101" t="str">
        <f>IF(Ansøgning!M29="","",Ansøgning!M29)</f>
        <v/>
      </c>
      <c r="T24" s="31" t="str">
        <f t="shared" si="2"/>
        <v/>
      </c>
      <c r="U24" s="102" t="str">
        <f>IF(Ansøgning!O29="","",Ansøgning!O29)</f>
        <v/>
      </c>
      <c r="V24" s="20"/>
      <c r="W24" s="102" t="str">
        <f>IF(Ansøgning!P29="","",Ansøgning!P29)</f>
        <v/>
      </c>
      <c r="X24" s="20"/>
      <c r="Y24" s="31" t="str">
        <f>IF(Ansøgning!Q29="","",Ansøgning!Q29)</f>
        <v/>
      </c>
      <c r="Z24" s="46" t="str">
        <f>IFERROR(MAX(IF(OR(V24="",X24=""),"",IF(AND(AND(MONTH(F24)&gt;=7,MONTH(F24)&lt;8),AND(MONTH(H24)&gt;=7,MONTH(H24)&lt;8)),(NETWORKDAYS(F24,H24,Lister!$D$7:$D$13)-V24)*T24/NETWORKDAYS(Lister!$D$19,Lister!$E$19,Lister!$D$7:$D$13),IF(AND(AND(MONTH(F24)&gt;=7,MONTH(F24)&lt;8),MONTH(H24)&gt;7),(NETWORKDAYS(F24,Lister!$E$19,Lister!$D$7:$D$13)-V24)*T24/NETWORKDAYS(Lister!$D$19,Lister!$E$19,Lister!$D$7:$D$13),IF(MONTH(F24)&gt;7,0)))),0),"")</f>
        <v/>
      </c>
      <c r="AA24" s="31" t="str">
        <f>IF(Ansøgning!R29="","",Ansøgning!R29)</f>
        <v/>
      </c>
      <c r="AB24" s="46" t="str">
        <f>IFERROR(MAX(IF(OR(V24="",X24=""),"",IF(AND(AND(MONTH(F24)&gt;=8,MONTH(F24)&lt;9),AND(MONTH(H24)&gt;=8,MONTH(H24)&lt;9)),(NETWORKDAYS(F24,H24,Lister!$D$7:$D$13)-X24)*T24/NETWORKDAYS(Lister!$D$20,Lister!$E$20,Lister!$D$7:$D$13),IF(AND(MONTH(F24)=7,MONTH(H24)=8),(NETWORKDAYS(Lister!$D$20,H24,Lister!$D$7:$D$13)-X24)*T24/NETWORKDAYS(Lister!$D$20,Lister!$E$20,Lister!$D$7:$D$13),IF(AND(MONTH(F24)=7,MONTH(H24)=7),0)))),0),"")</f>
        <v/>
      </c>
      <c r="AC24" s="15" t="str">
        <f>IF(Ansøgning!U29="","",Ansøgning!U29)</f>
        <v/>
      </c>
      <c r="AD24" s="31" t="str">
        <f t="shared" si="3"/>
        <v/>
      </c>
      <c r="AE24" s="31" t="str">
        <f t="shared" si="4"/>
        <v/>
      </c>
      <c r="AF24" s="51" t="str">
        <f t="shared" si="5"/>
        <v/>
      </c>
      <c r="AG24" s="15" t="str">
        <f t="shared" si="6"/>
        <v/>
      </c>
    </row>
    <row r="25" spans="1:34" x14ac:dyDescent="0.25">
      <c r="A25" s="13" t="str">
        <f>IF(Ansøgning!A30="","",Ansøgning!A30)</f>
        <v/>
      </c>
      <c r="B25" s="13" t="str">
        <f>IF(Ansøgning!B30="","",Ansøgning!B30)</f>
        <v/>
      </c>
      <c r="C25" s="13" t="str">
        <f>IF(Ansøgning!C30="","",Ansøgning!C30)</f>
        <v/>
      </c>
      <c r="D25" s="13" t="str">
        <f>IF(Ansøgning!D30="","",Ansøgning!D30)</f>
        <v/>
      </c>
      <c r="E25" s="14" t="str">
        <f>IF(Ansøgning!E30="","",Ansøgning!E30)</f>
        <v/>
      </c>
      <c r="F25" s="16"/>
      <c r="G25" s="14" t="str">
        <f>IF(Ansøgning!F30="","",Ansøgning!F30)</f>
        <v/>
      </c>
      <c r="H25" s="16"/>
      <c r="I25" s="72" t="str">
        <f>IF(OR(F25="",H25=""),"",NETWORKDAYS(F25,H25,Lister!$D$7:$D$13))</f>
        <v/>
      </c>
      <c r="J25" s="53" t="str">
        <f>IF(Ansøgning!H30="","",Ansøgning!H30)</f>
        <v/>
      </c>
      <c r="K25" s="32" t="str">
        <f t="shared" si="0"/>
        <v/>
      </c>
      <c r="L25" s="31" t="str">
        <f>IF(Ansøgning!J30="","",Ansøgning!J30)</f>
        <v/>
      </c>
      <c r="M25" s="18"/>
      <c r="N25" s="31" t="str">
        <f>IF(Ansøgning!K30="","",Ansøgning!K30)</f>
        <v/>
      </c>
      <c r="O25" s="18"/>
      <c r="P25" s="15" t="str">
        <f>IF(Ansøgning!L30="","",Ansøgning!L30)</f>
        <v/>
      </c>
      <c r="Q25" s="46" t="str">
        <f t="shared" si="1"/>
        <v/>
      </c>
      <c r="R25" s="46"/>
      <c r="S25" s="101" t="str">
        <f>IF(Ansøgning!M30="","",Ansøgning!M30)</f>
        <v/>
      </c>
      <c r="T25" s="31" t="str">
        <f t="shared" si="2"/>
        <v/>
      </c>
      <c r="U25" s="102" t="str">
        <f>IF(Ansøgning!O30="","",Ansøgning!O30)</f>
        <v/>
      </c>
      <c r="V25" s="20"/>
      <c r="W25" s="102" t="str">
        <f>IF(Ansøgning!P30="","",Ansøgning!P30)</f>
        <v/>
      </c>
      <c r="X25" s="20"/>
      <c r="Y25" s="31" t="str">
        <f>IF(Ansøgning!Q30="","",Ansøgning!Q30)</f>
        <v/>
      </c>
      <c r="Z25" s="46" t="str">
        <f>IFERROR(MAX(IF(OR(V25="",X25=""),"",IF(AND(AND(MONTH(F25)&gt;=7,MONTH(F25)&lt;8),AND(MONTH(H25)&gt;=7,MONTH(H25)&lt;8)),(NETWORKDAYS(F25,H25,Lister!$D$7:$D$13)-V25)*T25/NETWORKDAYS(Lister!$D$19,Lister!$E$19,Lister!$D$7:$D$13),IF(AND(AND(MONTH(F25)&gt;=7,MONTH(F25)&lt;8),MONTH(H25)&gt;7),(NETWORKDAYS(F25,Lister!$E$19,Lister!$D$7:$D$13)-V25)*T25/NETWORKDAYS(Lister!$D$19,Lister!$E$19,Lister!$D$7:$D$13),IF(MONTH(F25)&gt;7,0)))),0),"")</f>
        <v/>
      </c>
      <c r="AA25" s="31" t="str">
        <f>IF(Ansøgning!R30="","",Ansøgning!R30)</f>
        <v/>
      </c>
      <c r="AB25" s="46" t="str">
        <f>IFERROR(MAX(IF(OR(V25="",X25=""),"",IF(AND(AND(MONTH(F25)&gt;=8,MONTH(F25)&lt;9),AND(MONTH(H25)&gt;=8,MONTH(H25)&lt;9)),(NETWORKDAYS(F25,H25,Lister!$D$7:$D$13)-X25)*T25/NETWORKDAYS(Lister!$D$20,Lister!$E$20,Lister!$D$7:$D$13),IF(AND(MONTH(F25)=7,MONTH(H25)=8),(NETWORKDAYS(Lister!$D$20,H25,Lister!$D$7:$D$13)-X25)*T25/NETWORKDAYS(Lister!$D$20,Lister!$E$20,Lister!$D$7:$D$13),IF(AND(MONTH(F25)=7,MONTH(H25)=7),0)))),0),"")</f>
        <v/>
      </c>
      <c r="AC25" s="15" t="str">
        <f>IF(Ansøgning!U30="","",Ansøgning!U30)</f>
        <v/>
      </c>
      <c r="AD25" s="31" t="str">
        <f t="shared" si="3"/>
        <v/>
      </c>
      <c r="AE25" s="31" t="str">
        <f t="shared" si="4"/>
        <v/>
      </c>
      <c r="AF25" s="51" t="str">
        <f t="shared" si="5"/>
        <v/>
      </c>
      <c r="AG25" s="15" t="str">
        <f t="shared" si="6"/>
        <v/>
      </c>
    </row>
    <row r="26" spans="1:34" x14ac:dyDescent="0.25">
      <c r="A26" s="13" t="str">
        <f>IF(Ansøgning!A31="","",Ansøgning!A31)</f>
        <v/>
      </c>
      <c r="B26" s="13" t="str">
        <f>IF(Ansøgning!B31="","",Ansøgning!B31)</f>
        <v/>
      </c>
      <c r="C26" s="13" t="str">
        <f>IF(Ansøgning!C31="","",Ansøgning!C31)</f>
        <v/>
      </c>
      <c r="D26" s="13" t="str">
        <f>IF(Ansøgning!D31="","",Ansøgning!D31)</f>
        <v/>
      </c>
      <c r="E26" s="14" t="str">
        <f>IF(Ansøgning!E31="","",Ansøgning!E31)</f>
        <v/>
      </c>
      <c r="F26" s="16"/>
      <c r="G26" s="14" t="str">
        <f>IF(Ansøgning!F31="","",Ansøgning!F31)</f>
        <v/>
      </c>
      <c r="H26" s="16"/>
      <c r="I26" s="72" t="str">
        <f>IF(OR(F26="",H26=""),"",NETWORKDAYS(F26,H26,Lister!$D$7:$D$13))</f>
        <v/>
      </c>
      <c r="J26" s="53" t="str">
        <f>IF(Ansøgning!H31="","",Ansøgning!H31)</f>
        <v/>
      </c>
      <c r="K26" s="32" t="str">
        <f t="shared" si="0"/>
        <v/>
      </c>
      <c r="L26" s="31" t="str">
        <f>IF(Ansøgning!J31="","",Ansøgning!J31)</f>
        <v/>
      </c>
      <c r="M26" s="18"/>
      <c r="N26" s="31" t="str">
        <f>IF(Ansøgning!K31="","",Ansøgning!K31)</f>
        <v/>
      </c>
      <c r="O26" s="18"/>
      <c r="P26" s="15" t="str">
        <f>IF(Ansøgning!L31="","",Ansøgning!L31)</f>
        <v/>
      </c>
      <c r="Q26" s="46" t="str">
        <f t="shared" si="1"/>
        <v/>
      </c>
      <c r="R26" s="46"/>
      <c r="S26" s="101" t="str">
        <f>IF(Ansøgning!M31="","",Ansøgning!M31)</f>
        <v/>
      </c>
      <c r="T26" s="31" t="str">
        <f t="shared" si="2"/>
        <v/>
      </c>
      <c r="U26" s="102" t="str">
        <f>IF(Ansøgning!O31="","",Ansøgning!O31)</f>
        <v/>
      </c>
      <c r="V26" s="20"/>
      <c r="W26" s="102" t="str">
        <f>IF(Ansøgning!P31="","",Ansøgning!P31)</f>
        <v/>
      </c>
      <c r="X26" s="20"/>
      <c r="Y26" s="31" t="str">
        <f>IF(Ansøgning!Q31="","",Ansøgning!Q31)</f>
        <v/>
      </c>
      <c r="Z26" s="46" t="str">
        <f>IFERROR(MAX(IF(OR(V26="",X26=""),"",IF(AND(AND(MONTH(F26)&gt;=7,MONTH(F26)&lt;8),AND(MONTH(H26)&gt;=7,MONTH(H26)&lt;8)),(NETWORKDAYS(F26,H26,Lister!$D$7:$D$13)-V26)*T26/NETWORKDAYS(Lister!$D$19,Lister!$E$19,Lister!$D$7:$D$13),IF(AND(AND(MONTH(F26)&gt;=7,MONTH(F26)&lt;8),MONTH(H26)&gt;7),(NETWORKDAYS(F26,Lister!$E$19,Lister!$D$7:$D$13)-V26)*T26/NETWORKDAYS(Lister!$D$19,Lister!$E$19,Lister!$D$7:$D$13),IF(MONTH(F26)&gt;7,0)))),0),"")</f>
        <v/>
      </c>
      <c r="AA26" s="31" t="str">
        <f>IF(Ansøgning!R31="","",Ansøgning!R31)</f>
        <v/>
      </c>
      <c r="AB26" s="46" t="str">
        <f>IFERROR(MAX(IF(OR(V26="",X26=""),"",IF(AND(AND(MONTH(F26)&gt;=8,MONTH(F26)&lt;9),AND(MONTH(H26)&gt;=8,MONTH(H26)&lt;9)),(NETWORKDAYS(F26,H26,Lister!$D$7:$D$13)-X26)*T26/NETWORKDAYS(Lister!$D$20,Lister!$E$20,Lister!$D$7:$D$13),IF(AND(MONTH(F26)=7,MONTH(H26)=8),(NETWORKDAYS(Lister!$D$20,H26,Lister!$D$7:$D$13)-X26)*T26/NETWORKDAYS(Lister!$D$20,Lister!$E$20,Lister!$D$7:$D$13),IF(AND(MONTH(F26)=7,MONTH(H26)=7),0)))),0),"")</f>
        <v/>
      </c>
      <c r="AC26" s="15" t="str">
        <f>IF(Ansøgning!U31="","",Ansøgning!U31)</f>
        <v/>
      </c>
      <c r="AD26" s="31" t="str">
        <f t="shared" si="3"/>
        <v/>
      </c>
      <c r="AE26" s="31" t="str">
        <f t="shared" si="4"/>
        <v/>
      </c>
      <c r="AF26" s="51" t="str">
        <f t="shared" si="5"/>
        <v/>
      </c>
      <c r="AG26" s="15" t="str">
        <f t="shared" si="6"/>
        <v/>
      </c>
    </row>
    <row r="27" spans="1:34" x14ac:dyDescent="0.25">
      <c r="A27" s="13" t="str">
        <f>IF(Ansøgning!A32="","",Ansøgning!A32)</f>
        <v/>
      </c>
      <c r="B27" s="13" t="str">
        <f>IF(Ansøgning!B32="","",Ansøgning!B32)</f>
        <v/>
      </c>
      <c r="C27" s="13" t="str">
        <f>IF(Ansøgning!C32="","",Ansøgning!C32)</f>
        <v/>
      </c>
      <c r="D27" s="13" t="str">
        <f>IF(Ansøgning!D32="","",Ansøgning!D32)</f>
        <v/>
      </c>
      <c r="E27" s="14" t="str">
        <f>IF(Ansøgning!E32="","",Ansøgning!E32)</f>
        <v/>
      </c>
      <c r="F27" s="16"/>
      <c r="G27" s="14" t="str">
        <f>IF(Ansøgning!F32="","",Ansøgning!F32)</f>
        <v/>
      </c>
      <c r="H27" s="16"/>
      <c r="I27" s="72" t="str">
        <f>IF(OR(F27="",H27=""),"",NETWORKDAYS(F27,H27,Lister!$D$7:$D$13))</f>
        <v/>
      </c>
      <c r="J27" s="53" t="str">
        <f>IF(Ansøgning!H32="","",Ansøgning!H32)</f>
        <v/>
      </c>
      <c r="K27" s="32" t="str">
        <f t="shared" si="0"/>
        <v/>
      </c>
      <c r="L27" s="31" t="str">
        <f>IF(Ansøgning!J32="","",Ansøgning!J32)</f>
        <v/>
      </c>
      <c r="M27" s="18"/>
      <c r="N27" s="31" t="str">
        <f>IF(Ansøgning!K32="","",Ansøgning!K32)</f>
        <v/>
      </c>
      <c r="O27" s="18"/>
      <c r="P27" s="15" t="str">
        <f>IF(Ansøgning!L32="","",Ansøgning!L32)</f>
        <v/>
      </c>
      <c r="Q27" s="46" t="str">
        <f t="shared" si="1"/>
        <v/>
      </c>
      <c r="R27" s="46"/>
      <c r="S27" s="101" t="str">
        <f>IF(Ansøgning!M32="","",Ansøgning!M32)</f>
        <v/>
      </c>
      <c r="T27" s="31" t="str">
        <f t="shared" si="2"/>
        <v/>
      </c>
      <c r="U27" s="102" t="str">
        <f>IF(Ansøgning!O32="","",Ansøgning!O32)</f>
        <v/>
      </c>
      <c r="V27" s="20"/>
      <c r="W27" s="102" t="str">
        <f>IF(Ansøgning!P32="","",Ansøgning!P32)</f>
        <v/>
      </c>
      <c r="X27" s="20"/>
      <c r="Y27" s="31" t="str">
        <f>IF(Ansøgning!Q32="","",Ansøgning!Q32)</f>
        <v/>
      </c>
      <c r="Z27" s="46" t="str">
        <f>IFERROR(MAX(IF(OR(V27="",X27=""),"",IF(AND(AND(MONTH(F27)&gt;=7,MONTH(F27)&lt;8),AND(MONTH(H27)&gt;=7,MONTH(H27)&lt;8)),(NETWORKDAYS(F27,H27,Lister!$D$7:$D$13)-V27)*T27/NETWORKDAYS(Lister!$D$19,Lister!$E$19,Lister!$D$7:$D$13),IF(AND(AND(MONTH(F27)&gt;=7,MONTH(F27)&lt;8),MONTH(H27)&gt;7),(NETWORKDAYS(F27,Lister!$E$19,Lister!$D$7:$D$13)-V27)*T27/NETWORKDAYS(Lister!$D$19,Lister!$E$19,Lister!$D$7:$D$13),IF(MONTH(F27)&gt;7,0)))),0),"")</f>
        <v/>
      </c>
      <c r="AA27" s="31" t="str">
        <f>IF(Ansøgning!R32="","",Ansøgning!R32)</f>
        <v/>
      </c>
      <c r="AB27" s="46" t="str">
        <f>IFERROR(MAX(IF(OR(V27="",X27=""),"",IF(AND(AND(MONTH(F27)&gt;=8,MONTH(F27)&lt;9),AND(MONTH(H27)&gt;=8,MONTH(H27)&lt;9)),(NETWORKDAYS(F27,H27,Lister!$D$7:$D$13)-X27)*T27/NETWORKDAYS(Lister!$D$20,Lister!$E$20,Lister!$D$7:$D$13),IF(AND(MONTH(F27)=7,MONTH(H27)=8),(NETWORKDAYS(Lister!$D$20,H27,Lister!$D$7:$D$13)-X27)*T27/NETWORKDAYS(Lister!$D$20,Lister!$E$20,Lister!$D$7:$D$13),IF(AND(MONTH(F27)=7,MONTH(H27)=7),0)))),0),"")</f>
        <v/>
      </c>
      <c r="AC27" s="15" t="str">
        <f>IF(Ansøgning!U32="","",Ansøgning!U32)</f>
        <v/>
      </c>
      <c r="AD27" s="31" t="str">
        <f t="shared" si="3"/>
        <v/>
      </c>
      <c r="AE27" s="31" t="str">
        <f t="shared" si="4"/>
        <v/>
      </c>
      <c r="AF27" s="51" t="str">
        <f t="shared" si="5"/>
        <v/>
      </c>
      <c r="AG27" s="15" t="str">
        <f t="shared" si="6"/>
        <v/>
      </c>
    </row>
    <row r="28" spans="1:34" x14ac:dyDescent="0.25">
      <c r="A28" s="13" t="str">
        <f>IF(Ansøgning!A33="","",Ansøgning!A33)</f>
        <v/>
      </c>
      <c r="B28" s="13" t="str">
        <f>IF(Ansøgning!B33="","",Ansøgning!B33)</f>
        <v/>
      </c>
      <c r="C28" s="13" t="str">
        <f>IF(Ansøgning!C33="","",Ansøgning!C33)</f>
        <v/>
      </c>
      <c r="D28" s="13" t="str">
        <f>IF(Ansøgning!D33="","",Ansøgning!D33)</f>
        <v/>
      </c>
      <c r="E28" s="14" t="str">
        <f>IF(Ansøgning!E33="","",Ansøgning!E33)</f>
        <v/>
      </c>
      <c r="F28" s="16"/>
      <c r="G28" s="14" t="str">
        <f>IF(Ansøgning!F33="","",Ansøgning!F33)</f>
        <v/>
      </c>
      <c r="H28" s="16"/>
      <c r="I28" s="72" t="str">
        <f>IF(OR(F28="",H28=""),"",NETWORKDAYS(F28,H28,Lister!$D$7:$D$13))</f>
        <v/>
      </c>
      <c r="J28" s="53" t="str">
        <f>IF(Ansøgning!H33="","",Ansøgning!H33)</f>
        <v/>
      </c>
      <c r="K28" s="32" t="str">
        <f t="shared" si="0"/>
        <v/>
      </c>
      <c r="L28" s="31" t="str">
        <f>IF(Ansøgning!J33="","",Ansøgning!J33)</f>
        <v/>
      </c>
      <c r="M28" s="18"/>
      <c r="N28" s="31" t="str">
        <f>IF(Ansøgning!K33="","",Ansøgning!K33)</f>
        <v/>
      </c>
      <c r="O28" s="18"/>
      <c r="P28" s="15" t="str">
        <f>IF(Ansøgning!L33="","",Ansøgning!L33)</f>
        <v/>
      </c>
      <c r="Q28" s="46" t="str">
        <f t="shared" si="1"/>
        <v/>
      </c>
      <c r="R28" s="46"/>
      <c r="S28" s="101" t="str">
        <f>IF(Ansøgning!M33="","",Ansøgning!M33)</f>
        <v/>
      </c>
      <c r="T28" s="31" t="str">
        <f t="shared" si="2"/>
        <v/>
      </c>
      <c r="U28" s="102" t="str">
        <f>IF(Ansøgning!O33="","",Ansøgning!O33)</f>
        <v/>
      </c>
      <c r="V28" s="20"/>
      <c r="W28" s="102" t="str">
        <f>IF(Ansøgning!P33="","",Ansøgning!P33)</f>
        <v/>
      </c>
      <c r="X28" s="20"/>
      <c r="Y28" s="31" t="str">
        <f>IF(Ansøgning!Q33="","",Ansøgning!Q33)</f>
        <v/>
      </c>
      <c r="Z28" s="46" t="str">
        <f>IFERROR(MAX(IF(OR(V28="",X28=""),"",IF(AND(AND(MONTH(F28)&gt;=7,MONTH(F28)&lt;8),AND(MONTH(H28)&gt;=7,MONTH(H28)&lt;8)),(NETWORKDAYS(F28,H28,Lister!$D$7:$D$13)-V28)*T28/NETWORKDAYS(Lister!$D$19,Lister!$E$19,Lister!$D$7:$D$13),IF(AND(AND(MONTH(F28)&gt;=7,MONTH(F28)&lt;8),MONTH(H28)&gt;7),(NETWORKDAYS(F28,Lister!$E$19,Lister!$D$7:$D$13)-V28)*T28/NETWORKDAYS(Lister!$D$19,Lister!$E$19,Lister!$D$7:$D$13),IF(MONTH(F28)&gt;7,0)))),0),"")</f>
        <v/>
      </c>
      <c r="AA28" s="31" t="str">
        <f>IF(Ansøgning!R33="","",Ansøgning!R33)</f>
        <v/>
      </c>
      <c r="AB28" s="46" t="str">
        <f>IFERROR(MAX(IF(OR(V28="",X28=""),"",IF(AND(AND(MONTH(F28)&gt;=8,MONTH(F28)&lt;9),AND(MONTH(H28)&gt;=8,MONTH(H28)&lt;9)),(NETWORKDAYS(F28,H28,Lister!$D$7:$D$13)-X28)*T28/NETWORKDAYS(Lister!$D$20,Lister!$E$20,Lister!$D$7:$D$13),IF(AND(MONTH(F28)=7,MONTH(H28)=8),(NETWORKDAYS(Lister!$D$20,H28,Lister!$D$7:$D$13)-X28)*T28/NETWORKDAYS(Lister!$D$20,Lister!$E$20,Lister!$D$7:$D$13),IF(AND(MONTH(F28)=7,MONTH(H28)=7),0)))),0),"")</f>
        <v/>
      </c>
      <c r="AC28" s="15" t="str">
        <f>IF(Ansøgning!U33="","",Ansøgning!U33)</f>
        <v/>
      </c>
      <c r="AD28" s="31" t="str">
        <f t="shared" si="3"/>
        <v/>
      </c>
      <c r="AE28" s="31" t="str">
        <f t="shared" si="4"/>
        <v/>
      </c>
      <c r="AF28" s="51" t="str">
        <f t="shared" si="5"/>
        <v/>
      </c>
      <c r="AG28" s="15" t="str">
        <f t="shared" si="6"/>
        <v/>
      </c>
    </row>
    <row r="29" spans="1:34" x14ac:dyDescent="0.25">
      <c r="A29" s="13" t="str">
        <f>IF(Ansøgning!A34="","",Ansøgning!A34)</f>
        <v/>
      </c>
      <c r="B29" s="13" t="str">
        <f>IF(Ansøgning!B34="","",Ansøgning!B34)</f>
        <v/>
      </c>
      <c r="C29" s="13" t="str">
        <f>IF(Ansøgning!C34="","",Ansøgning!C34)</f>
        <v/>
      </c>
      <c r="D29" s="13" t="str">
        <f>IF(Ansøgning!D34="","",Ansøgning!D34)</f>
        <v/>
      </c>
      <c r="E29" s="14" t="str">
        <f>IF(Ansøgning!E34="","",Ansøgning!E34)</f>
        <v/>
      </c>
      <c r="F29" s="16"/>
      <c r="G29" s="14" t="str">
        <f>IF(Ansøgning!F34="","",Ansøgning!F34)</f>
        <v/>
      </c>
      <c r="H29" s="16"/>
      <c r="I29" s="72" t="str">
        <f>IF(OR(F29="",H29=""),"",NETWORKDAYS(F29,H29,Lister!$D$7:$D$13))</f>
        <v/>
      </c>
      <c r="J29" s="53" t="str">
        <f>IF(Ansøgning!H34="","",Ansøgning!H34)</f>
        <v/>
      </c>
      <c r="K29" s="32" t="str">
        <f t="shared" si="0"/>
        <v/>
      </c>
      <c r="L29" s="31" t="str">
        <f>IF(Ansøgning!J34="","",Ansøgning!J34)</f>
        <v/>
      </c>
      <c r="M29" s="18"/>
      <c r="N29" s="31" t="str">
        <f>IF(Ansøgning!K34="","",Ansøgning!K34)</f>
        <v/>
      </c>
      <c r="O29" s="18"/>
      <c r="P29" s="15" t="str">
        <f>IF(Ansøgning!L34="","",Ansøgning!L34)</f>
        <v/>
      </c>
      <c r="Q29" s="46" t="str">
        <f t="shared" si="1"/>
        <v/>
      </c>
      <c r="R29" s="46"/>
      <c r="S29" s="101" t="str">
        <f>IF(Ansøgning!M34="","",Ansøgning!M34)</f>
        <v/>
      </c>
      <c r="T29" s="31" t="str">
        <f t="shared" si="2"/>
        <v/>
      </c>
      <c r="U29" s="102" t="str">
        <f>IF(Ansøgning!O34="","",Ansøgning!O34)</f>
        <v/>
      </c>
      <c r="V29" s="20"/>
      <c r="W29" s="102" t="str">
        <f>IF(Ansøgning!P34="","",Ansøgning!P34)</f>
        <v/>
      </c>
      <c r="X29" s="20"/>
      <c r="Y29" s="31" t="str">
        <f>IF(Ansøgning!Q34="","",Ansøgning!Q34)</f>
        <v/>
      </c>
      <c r="Z29" s="46" t="str">
        <f>IFERROR(MAX(IF(OR(V29="",X29=""),"",IF(AND(AND(MONTH(F29)&gt;=7,MONTH(F29)&lt;8),AND(MONTH(H29)&gt;=7,MONTH(H29)&lt;8)),(NETWORKDAYS(F29,H29,Lister!$D$7:$D$13)-V29)*T29/NETWORKDAYS(Lister!$D$19,Lister!$E$19,Lister!$D$7:$D$13),IF(AND(AND(MONTH(F29)&gt;=7,MONTH(F29)&lt;8),MONTH(H29)&gt;7),(NETWORKDAYS(F29,Lister!$E$19,Lister!$D$7:$D$13)-V29)*T29/NETWORKDAYS(Lister!$D$19,Lister!$E$19,Lister!$D$7:$D$13),IF(MONTH(F29)&gt;7,0)))),0),"")</f>
        <v/>
      </c>
      <c r="AA29" s="31" t="str">
        <f>IF(Ansøgning!R34="","",Ansøgning!R34)</f>
        <v/>
      </c>
      <c r="AB29" s="46" t="str">
        <f>IFERROR(MAX(IF(OR(V29="",X29=""),"",IF(AND(AND(MONTH(F29)&gt;=8,MONTH(F29)&lt;9),AND(MONTH(H29)&gt;=8,MONTH(H29)&lt;9)),(NETWORKDAYS(F29,H29,Lister!$D$7:$D$13)-X29)*T29/NETWORKDAYS(Lister!$D$20,Lister!$E$20,Lister!$D$7:$D$13),IF(AND(MONTH(F29)=7,MONTH(H29)=8),(NETWORKDAYS(Lister!$D$20,H29,Lister!$D$7:$D$13)-X29)*T29/NETWORKDAYS(Lister!$D$20,Lister!$E$20,Lister!$D$7:$D$13),IF(AND(MONTH(F29)=7,MONTH(H29)=7),0)))),0),"")</f>
        <v/>
      </c>
      <c r="AC29" s="15" t="str">
        <f>IF(Ansøgning!U34="","",Ansøgning!U34)</f>
        <v/>
      </c>
      <c r="AD29" s="31" t="str">
        <f t="shared" si="3"/>
        <v/>
      </c>
      <c r="AE29" s="31" t="str">
        <f t="shared" si="4"/>
        <v/>
      </c>
      <c r="AF29" s="51" t="str">
        <f t="shared" si="5"/>
        <v/>
      </c>
      <c r="AG29" s="15" t="str">
        <f t="shared" si="6"/>
        <v/>
      </c>
    </row>
    <row r="30" spans="1:34" x14ac:dyDescent="0.25">
      <c r="A30" s="13" t="str">
        <f>IF(Ansøgning!A35="","",Ansøgning!A35)</f>
        <v/>
      </c>
      <c r="B30" s="13" t="str">
        <f>IF(Ansøgning!B35="","",Ansøgning!B35)</f>
        <v/>
      </c>
      <c r="C30" s="13" t="str">
        <f>IF(Ansøgning!C35="","",Ansøgning!C35)</f>
        <v/>
      </c>
      <c r="D30" s="13" t="str">
        <f>IF(Ansøgning!D35="","",Ansøgning!D35)</f>
        <v/>
      </c>
      <c r="E30" s="14" t="str">
        <f>IF(Ansøgning!E35="","",Ansøgning!E35)</f>
        <v/>
      </c>
      <c r="F30" s="16"/>
      <c r="G30" s="14" t="str">
        <f>IF(Ansøgning!F35="","",Ansøgning!F35)</f>
        <v/>
      </c>
      <c r="H30" s="16"/>
      <c r="I30" s="72" t="str">
        <f>IF(OR(F30="",H30=""),"",NETWORKDAYS(F30,H30,Lister!$D$7:$D$13))</f>
        <v/>
      </c>
      <c r="J30" s="53" t="str">
        <f>IF(Ansøgning!H35="","",Ansøgning!H35)</f>
        <v/>
      </c>
      <c r="K30" s="32" t="str">
        <f t="shared" si="0"/>
        <v/>
      </c>
      <c r="L30" s="31" t="str">
        <f>IF(Ansøgning!J35="","",Ansøgning!J35)</f>
        <v/>
      </c>
      <c r="M30" s="18"/>
      <c r="N30" s="31" t="str">
        <f>IF(Ansøgning!K35="","",Ansøgning!K35)</f>
        <v/>
      </c>
      <c r="O30" s="18"/>
      <c r="P30" s="15" t="str">
        <f>IF(Ansøgning!L35="","",Ansøgning!L35)</f>
        <v/>
      </c>
      <c r="Q30" s="46" t="str">
        <f t="shared" si="1"/>
        <v/>
      </c>
      <c r="R30" s="46"/>
      <c r="S30" s="101" t="str">
        <f>IF(Ansøgning!M35="","",Ansøgning!M35)</f>
        <v/>
      </c>
      <c r="T30" s="31" t="str">
        <f t="shared" si="2"/>
        <v/>
      </c>
      <c r="U30" s="102" t="str">
        <f>IF(Ansøgning!O35="","",Ansøgning!O35)</f>
        <v/>
      </c>
      <c r="V30" s="20"/>
      <c r="W30" s="102" t="str">
        <f>IF(Ansøgning!P35="","",Ansøgning!P35)</f>
        <v/>
      </c>
      <c r="X30" s="20"/>
      <c r="Y30" s="31" t="str">
        <f>IF(Ansøgning!Q35="","",Ansøgning!Q35)</f>
        <v/>
      </c>
      <c r="Z30" s="46" t="str">
        <f>IFERROR(MAX(IF(OR(V30="",X30=""),"",IF(AND(AND(MONTH(F30)&gt;=7,MONTH(F30)&lt;8),AND(MONTH(H30)&gt;=7,MONTH(H30)&lt;8)),(NETWORKDAYS(F30,H30,Lister!$D$7:$D$13)-V30)*T30/NETWORKDAYS(Lister!$D$19,Lister!$E$19,Lister!$D$7:$D$13),IF(AND(AND(MONTH(F30)&gt;=7,MONTH(F30)&lt;8),MONTH(H30)&gt;7),(NETWORKDAYS(F30,Lister!$E$19,Lister!$D$7:$D$13)-V30)*T30/NETWORKDAYS(Lister!$D$19,Lister!$E$19,Lister!$D$7:$D$13),IF(MONTH(F30)&gt;7,0)))),0),"")</f>
        <v/>
      </c>
      <c r="AA30" s="31" t="str">
        <f>IF(Ansøgning!R35="","",Ansøgning!R35)</f>
        <v/>
      </c>
      <c r="AB30" s="46" t="str">
        <f>IFERROR(MAX(IF(OR(V30="",X30=""),"",IF(AND(AND(MONTH(F30)&gt;=8,MONTH(F30)&lt;9),AND(MONTH(H30)&gt;=8,MONTH(H30)&lt;9)),(NETWORKDAYS(F30,H30,Lister!$D$7:$D$13)-X30)*T30/NETWORKDAYS(Lister!$D$20,Lister!$E$20,Lister!$D$7:$D$13),IF(AND(MONTH(F30)=7,MONTH(H30)=8),(NETWORKDAYS(Lister!$D$20,H30,Lister!$D$7:$D$13)-X30)*T30/NETWORKDAYS(Lister!$D$20,Lister!$E$20,Lister!$D$7:$D$13),IF(AND(MONTH(F30)=7,MONTH(H30)=7),0)))),0),"")</f>
        <v/>
      </c>
      <c r="AC30" s="15" t="str">
        <f>IF(Ansøgning!U35="","",Ansøgning!U35)</f>
        <v/>
      </c>
      <c r="AD30" s="31" t="str">
        <f t="shared" si="3"/>
        <v/>
      </c>
      <c r="AE30" s="31" t="str">
        <f t="shared" si="4"/>
        <v/>
      </c>
      <c r="AF30" s="51" t="str">
        <f t="shared" si="5"/>
        <v/>
      </c>
      <c r="AG30" s="15" t="str">
        <f t="shared" si="6"/>
        <v/>
      </c>
    </row>
    <row r="31" spans="1:34" x14ac:dyDescent="0.25">
      <c r="A31" s="13" t="str">
        <f>IF(Ansøgning!A36="","",Ansøgning!A36)</f>
        <v/>
      </c>
      <c r="B31" s="13" t="str">
        <f>IF(Ansøgning!B36="","",Ansøgning!B36)</f>
        <v/>
      </c>
      <c r="C31" s="13" t="str">
        <f>IF(Ansøgning!C36="","",Ansøgning!C36)</f>
        <v/>
      </c>
      <c r="D31" s="13" t="str">
        <f>IF(Ansøgning!D36="","",Ansøgning!D36)</f>
        <v/>
      </c>
      <c r="E31" s="14" t="str">
        <f>IF(Ansøgning!E36="","",Ansøgning!E36)</f>
        <v/>
      </c>
      <c r="F31" s="16"/>
      <c r="G31" s="14" t="str">
        <f>IF(Ansøgning!F36="","",Ansøgning!F36)</f>
        <v/>
      </c>
      <c r="H31" s="16"/>
      <c r="I31" s="72" t="str">
        <f>IF(OR(F31="",H31=""),"",NETWORKDAYS(F31,H31,Lister!$D$7:$D$13))</f>
        <v/>
      </c>
      <c r="J31" s="53" t="str">
        <f>IF(Ansøgning!H36="","",Ansøgning!H36)</f>
        <v/>
      </c>
      <c r="K31" s="32" t="str">
        <f t="shared" si="0"/>
        <v/>
      </c>
      <c r="L31" s="31" t="str">
        <f>IF(Ansøgning!J36="","",Ansøgning!J36)</f>
        <v/>
      </c>
      <c r="M31" s="18"/>
      <c r="N31" s="31" t="str">
        <f>IF(Ansøgning!K36="","",Ansøgning!K36)</f>
        <v/>
      </c>
      <c r="O31" s="18"/>
      <c r="P31" s="15" t="str">
        <f>IF(Ansøgning!L36="","",Ansøgning!L36)</f>
        <v/>
      </c>
      <c r="Q31" s="46" t="str">
        <f t="shared" si="1"/>
        <v/>
      </c>
      <c r="R31" s="46"/>
      <c r="S31" s="101" t="str">
        <f>IF(Ansøgning!M36="","",Ansøgning!M36)</f>
        <v/>
      </c>
      <c r="T31" s="31" t="str">
        <f t="shared" si="2"/>
        <v/>
      </c>
      <c r="U31" s="102" t="str">
        <f>IF(Ansøgning!O36="","",Ansøgning!O36)</f>
        <v/>
      </c>
      <c r="V31" s="20"/>
      <c r="W31" s="102" t="str">
        <f>IF(Ansøgning!P36="","",Ansøgning!P36)</f>
        <v/>
      </c>
      <c r="X31" s="20"/>
      <c r="Y31" s="31" t="str">
        <f>IF(Ansøgning!Q36="","",Ansøgning!Q36)</f>
        <v/>
      </c>
      <c r="Z31" s="46" t="str">
        <f>IFERROR(MAX(IF(OR(V31="",X31=""),"",IF(AND(AND(MONTH(F31)&gt;=7,MONTH(F31)&lt;8),AND(MONTH(H31)&gt;=7,MONTH(H31)&lt;8)),(NETWORKDAYS(F31,H31,Lister!$D$7:$D$13)-V31)*T31/NETWORKDAYS(Lister!$D$19,Lister!$E$19,Lister!$D$7:$D$13),IF(AND(AND(MONTH(F31)&gt;=7,MONTH(F31)&lt;8),MONTH(H31)&gt;7),(NETWORKDAYS(F31,Lister!$E$19,Lister!$D$7:$D$13)-V31)*T31/NETWORKDAYS(Lister!$D$19,Lister!$E$19,Lister!$D$7:$D$13),IF(MONTH(F31)&gt;7,0)))),0),"")</f>
        <v/>
      </c>
      <c r="AA31" s="31" t="str">
        <f>IF(Ansøgning!R36="","",Ansøgning!R36)</f>
        <v/>
      </c>
      <c r="AB31" s="46" t="str">
        <f>IFERROR(MAX(IF(OR(V31="",X31=""),"",IF(AND(AND(MONTH(F31)&gt;=8,MONTH(F31)&lt;9),AND(MONTH(H31)&gt;=8,MONTH(H31)&lt;9)),(NETWORKDAYS(F31,H31,Lister!$D$7:$D$13)-X31)*T31/NETWORKDAYS(Lister!$D$20,Lister!$E$20,Lister!$D$7:$D$13),IF(AND(MONTH(F31)=7,MONTH(H31)=8),(NETWORKDAYS(Lister!$D$20,H31,Lister!$D$7:$D$13)-X31)*T31/NETWORKDAYS(Lister!$D$20,Lister!$E$20,Lister!$D$7:$D$13),IF(AND(MONTH(F31)=7,MONTH(H31)=7),0)))),0),"")</f>
        <v/>
      </c>
      <c r="AC31" s="15" t="str">
        <f>IF(Ansøgning!U36="","",Ansøgning!U36)</f>
        <v/>
      </c>
      <c r="AD31" s="31" t="str">
        <f t="shared" si="3"/>
        <v/>
      </c>
      <c r="AE31" s="31" t="str">
        <f t="shared" si="4"/>
        <v/>
      </c>
      <c r="AF31" s="51" t="str">
        <f t="shared" si="5"/>
        <v/>
      </c>
      <c r="AG31" s="15" t="str">
        <f t="shared" si="6"/>
        <v/>
      </c>
    </row>
    <row r="32" spans="1:34" x14ac:dyDescent="0.25">
      <c r="A32" s="13" t="str">
        <f>IF(Ansøgning!A37="","",Ansøgning!A37)</f>
        <v/>
      </c>
      <c r="B32" s="13" t="str">
        <f>IF(Ansøgning!B37="","",Ansøgning!B37)</f>
        <v/>
      </c>
      <c r="C32" s="13" t="str">
        <f>IF(Ansøgning!C37="","",Ansøgning!C37)</f>
        <v/>
      </c>
      <c r="D32" s="13" t="str">
        <f>IF(Ansøgning!D37="","",Ansøgning!D37)</f>
        <v/>
      </c>
      <c r="E32" s="14" t="str">
        <f>IF(Ansøgning!E37="","",Ansøgning!E37)</f>
        <v/>
      </c>
      <c r="F32" s="16"/>
      <c r="G32" s="14" t="str">
        <f>IF(Ansøgning!F37="","",Ansøgning!F37)</f>
        <v/>
      </c>
      <c r="H32" s="16"/>
      <c r="I32" s="72" t="str">
        <f>IF(OR(F32="",H32=""),"",NETWORKDAYS(F32,H32,Lister!$D$7:$D$13))</f>
        <v/>
      </c>
      <c r="J32" s="53" t="str">
        <f>IF(Ansøgning!H37="","",Ansøgning!H37)</f>
        <v/>
      </c>
      <c r="K32" s="32" t="str">
        <f t="shared" si="0"/>
        <v/>
      </c>
      <c r="L32" s="31" t="str">
        <f>IF(Ansøgning!J37="","",Ansøgning!J37)</f>
        <v/>
      </c>
      <c r="M32" s="18"/>
      <c r="N32" s="31" t="str">
        <f>IF(Ansøgning!K37="","",Ansøgning!K37)</f>
        <v/>
      </c>
      <c r="O32" s="18"/>
      <c r="P32" s="15" t="str">
        <f>IF(Ansøgning!L37="","",Ansøgning!L37)</f>
        <v/>
      </c>
      <c r="Q32" s="46" t="str">
        <f t="shared" si="1"/>
        <v/>
      </c>
      <c r="R32" s="46"/>
      <c r="S32" s="101" t="str">
        <f>IF(Ansøgning!M37="","",Ansøgning!M37)</f>
        <v/>
      </c>
      <c r="T32" s="31" t="str">
        <f t="shared" si="2"/>
        <v/>
      </c>
      <c r="U32" s="102" t="str">
        <f>IF(Ansøgning!O37="","",Ansøgning!O37)</f>
        <v/>
      </c>
      <c r="V32" s="20"/>
      <c r="W32" s="102" t="str">
        <f>IF(Ansøgning!P37="","",Ansøgning!P37)</f>
        <v/>
      </c>
      <c r="X32" s="20"/>
      <c r="Y32" s="31" t="str">
        <f>IF(Ansøgning!Q37="","",Ansøgning!Q37)</f>
        <v/>
      </c>
      <c r="Z32" s="46" t="str">
        <f>IFERROR(MAX(IF(OR(V32="",X32=""),"",IF(AND(AND(MONTH(F32)&gt;=7,MONTH(F32)&lt;8),AND(MONTH(H32)&gt;=7,MONTH(H32)&lt;8)),(NETWORKDAYS(F32,H32,Lister!$D$7:$D$13)-V32)*T32/NETWORKDAYS(Lister!$D$19,Lister!$E$19,Lister!$D$7:$D$13),IF(AND(AND(MONTH(F32)&gt;=7,MONTH(F32)&lt;8),MONTH(H32)&gt;7),(NETWORKDAYS(F32,Lister!$E$19,Lister!$D$7:$D$13)-V32)*T32/NETWORKDAYS(Lister!$D$19,Lister!$E$19,Lister!$D$7:$D$13),IF(MONTH(F32)&gt;7,0)))),0),"")</f>
        <v/>
      </c>
      <c r="AA32" s="31" t="str">
        <f>IF(Ansøgning!R37="","",Ansøgning!R37)</f>
        <v/>
      </c>
      <c r="AB32" s="46" t="str">
        <f>IFERROR(MAX(IF(OR(V32="",X32=""),"",IF(AND(AND(MONTH(F32)&gt;=8,MONTH(F32)&lt;9),AND(MONTH(H32)&gt;=8,MONTH(H32)&lt;9)),(NETWORKDAYS(F32,H32,Lister!$D$7:$D$13)-X32)*T32/NETWORKDAYS(Lister!$D$20,Lister!$E$20,Lister!$D$7:$D$13),IF(AND(MONTH(F32)=7,MONTH(H32)=8),(NETWORKDAYS(Lister!$D$20,H32,Lister!$D$7:$D$13)-X32)*T32/NETWORKDAYS(Lister!$D$20,Lister!$E$20,Lister!$D$7:$D$13),IF(AND(MONTH(F32)=7,MONTH(H32)=7),0)))),0),"")</f>
        <v/>
      </c>
      <c r="AC32" s="15" t="str">
        <f>IF(Ansøgning!U37="","",Ansøgning!U37)</f>
        <v/>
      </c>
      <c r="AD32" s="31" t="str">
        <f t="shared" si="3"/>
        <v/>
      </c>
      <c r="AE32" s="31" t="str">
        <f t="shared" si="4"/>
        <v/>
      </c>
      <c r="AF32" s="51" t="str">
        <f t="shared" si="5"/>
        <v/>
      </c>
      <c r="AG32" s="15" t="str">
        <f t="shared" si="6"/>
        <v/>
      </c>
    </row>
    <row r="33" spans="1:33" x14ac:dyDescent="0.25">
      <c r="A33" s="13" t="str">
        <f>IF(Ansøgning!A38="","",Ansøgning!A38)</f>
        <v/>
      </c>
      <c r="B33" s="13" t="str">
        <f>IF(Ansøgning!B38="","",Ansøgning!B38)</f>
        <v/>
      </c>
      <c r="C33" s="13" t="str">
        <f>IF(Ansøgning!C38="","",Ansøgning!C38)</f>
        <v/>
      </c>
      <c r="D33" s="13" t="str">
        <f>IF(Ansøgning!D38="","",Ansøgning!D38)</f>
        <v/>
      </c>
      <c r="E33" s="14" t="str">
        <f>IF(Ansøgning!E38="","",Ansøgning!E38)</f>
        <v/>
      </c>
      <c r="F33" s="16"/>
      <c r="G33" s="14" t="str">
        <f>IF(Ansøgning!F38="","",Ansøgning!F38)</f>
        <v/>
      </c>
      <c r="H33" s="16"/>
      <c r="I33" s="72" t="str">
        <f>IF(OR(F33="",H33=""),"",NETWORKDAYS(F33,H33,Lister!$D$7:$D$13))</f>
        <v/>
      </c>
      <c r="J33" s="53" t="str">
        <f>IF(Ansøgning!H38="","",Ansøgning!H38)</f>
        <v/>
      </c>
      <c r="K33" s="32" t="str">
        <f t="shared" si="0"/>
        <v/>
      </c>
      <c r="L33" s="31" t="str">
        <f>IF(Ansøgning!J38="","",Ansøgning!J38)</f>
        <v/>
      </c>
      <c r="M33" s="18"/>
      <c r="N33" s="31" t="str">
        <f>IF(Ansøgning!K38="","",Ansøgning!K38)</f>
        <v/>
      </c>
      <c r="O33" s="18"/>
      <c r="P33" s="15" t="str">
        <f>IF(Ansøgning!L38="","",Ansøgning!L38)</f>
        <v/>
      </c>
      <c r="Q33" s="46" t="str">
        <f t="shared" si="1"/>
        <v/>
      </c>
      <c r="R33" s="46"/>
      <c r="S33" s="101" t="str">
        <f>IF(Ansøgning!M38="","",Ansøgning!M38)</f>
        <v/>
      </c>
      <c r="T33" s="31" t="str">
        <f t="shared" si="2"/>
        <v/>
      </c>
      <c r="U33" s="102" t="str">
        <f>IF(Ansøgning!O38="","",Ansøgning!O38)</f>
        <v/>
      </c>
      <c r="V33" s="20"/>
      <c r="W33" s="102" t="str">
        <f>IF(Ansøgning!P38="","",Ansøgning!P38)</f>
        <v/>
      </c>
      <c r="X33" s="20"/>
      <c r="Y33" s="31" t="str">
        <f>IF(Ansøgning!Q38="","",Ansøgning!Q38)</f>
        <v/>
      </c>
      <c r="Z33" s="46" t="str">
        <f>IFERROR(MAX(IF(OR(V33="",X33=""),"",IF(AND(AND(MONTH(F33)&gt;=7,MONTH(F33)&lt;8),AND(MONTH(H33)&gt;=7,MONTH(H33)&lt;8)),(NETWORKDAYS(F33,H33,Lister!$D$7:$D$13)-V33)*T33/NETWORKDAYS(Lister!$D$19,Lister!$E$19,Lister!$D$7:$D$13),IF(AND(AND(MONTH(F33)&gt;=7,MONTH(F33)&lt;8),MONTH(H33)&gt;7),(NETWORKDAYS(F33,Lister!$E$19,Lister!$D$7:$D$13)-V33)*T33/NETWORKDAYS(Lister!$D$19,Lister!$E$19,Lister!$D$7:$D$13),IF(MONTH(F33)&gt;7,0)))),0),"")</f>
        <v/>
      </c>
      <c r="AA33" s="31" t="str">
        <f>IF(Ansøgning!R38="","",Ansøgning!R38)</f>
        <v/>
      </c>
      <c r="AB33" s="46" t="str">
        <f>IFERROR(MAX(IF(OR(V33="",X33=""),"",IF(AND(AND(MONTH(F33)&gt;=8,MONTH(F33)&lt;9),AND(MONTH(H33)&gt;=8,MONTH(H33)&lt;9)),(NETWORKDAYS(F33,H33,Lister!$D$7:$D$13)-X33)*T33/NETWORKDAYS(Lister!$D$20,Lister!$E$20,Lister!$D$7:$D$13),IF(AND(MONTH(F33)=7,MONTH(H33)=8),(NETWORKDAYS(Lister!$D$20,H33,Lister!$D$7:$D$13)-X33)*T33/NETWORKDAYS(Lister!$D$20,Lister!$E$20,Lister!$D$7:$D$13),IF(AND(MONTH(F33)=7,MONTH(H33)=7),0)))),0),"")</f>
        <v/>
      </c>
      <c r="AC33" s="15" t="str">
        <f>IF(Ansøgning!U38="","",Ansøgning!U38)</f>
        <v/>
      </c>
      <c r="AD33" s="31" t="str">
        <f t="shared" si="3"/>
        <v/>
      </c>
      <c r="AE33" s="31" t="str">
        <f t="shared" si="4"/>
        <v/>
      </c>
      <c r="AF33" s="51" t="str">
        <f t="shared" si="5"/>
        <v/>
      </c>
      <c r="AG33" s="15" t="str">
        <f t="shared" si="6"/>
        <v/>
      </c>
    </row>
    <row r="34" spans="1:33" x14ac:dyDescent="0.25">
      <c r="A34" s="13" t="str">
        <f>IF(Ansøgning!A39="","",Ansøgning!A39)</f>
        <v/>
      </c>
      <c r="B34" s="13" t="str">
        <f>IF(Ansøgning!B39="","",Ansøgning!B39)</f>
        <v/>
      </c>
      <c r="C34" s="13" t="str">
        <f>IF(Ansøgning!C39="","",Ansøgning!C39)</f>
        <v/>
      </c>
      <c r="D34" s="13" t="str">
        <f>IF(Ansøgning!D39="","",Ansøgning!D39)</f>
        <v/>
      </c>
      <c r="E34" s="14" t="str">
        <f>IF(Ansøgning!E39="","",Ansøgning!E39)</f>
        <v/>
      </c>
      <c r="F34" s="16"/>
      <c r="G34" s="14" t="str">
        <f>IF(Ansøgning!F39="","",Ansøgning!F39)</f>
        <v/>
      </c>
      <c r="H34" s="16"/>
      <c r="I34" s="72" t="str">
        <f>IF(OR(F34="",H34=""),"",NETWORKDAYS(F34,H34,Lister!$D$7:$D$13))</f>
        <v/>
      </c>
      <c r="J34" s="53" t="str">
        <f>IF(Ansøgning!H39="","",Ansøgning!H39)</f>
        <v/>
      </c>
      <c r="K34" s="32" t="str">
        <f t="shared" si="0"/>
        <v/>
      </c>
      <c r="L34" s="31" t="str">
        <f>IF(Ansøgning!J39="","",Ansøgning!J39)</f>
        <v/>
      </c>
      <c r="M34" s="18"/>
      <c r="N34" s="31" t="str">
        <f>IF(Ansøgning!K39="","",Ansøgning!K39)</f>
        <v/>
      </c>
      <c r="O34" s="18"/>
      <c r="P34" s="15" t="str">
        <f>IF(Ansøgning!L39="","",Ansøgning!L39)</f>
        <v/>
      </c>
      <c r="Q34" s="46" t="str">
        <f t="shared" si="1"/>
        <v/>
      </c>
      <c r="R34" s="46"/>
      <c r="S34" s="101" t="str">
        <f>IF(Ansøgning!M39="","",Ansøgning!M39)</f>
        <v/>
      </c>
      <c r="T34" s="31" t="str">
        <f t="shared" si="2"/>
        <v/>
      </c>
      <c r="U34" s="102" t="str">
        <f>IF(Ansøgning!O39="","",Ansøgning!O39)</f>
        <v/>
      </c>
      <c r="V34" s="20"/>
      <c r="W34" s="102" t="str">
        <f>IF(Ansøgning!P39="","",Ansøgning!P39)</f>
        <v/>
      </c>
      <c r="X34" s="20"/>
      <c r="Y34" s="31" t="str">
        <f>IF(Ansøgning!Q39="","",Ansøgning!Q39)</f>
        <v/>
      </c>
      <c r="Z34" s="46" t="str">
        <f>IFERROR(MAX(IF(OR(V34="",X34=""),"",IF(AND(AND(MONTH(F34)&gt;=7,MONTH(F34)&lt;8),AND(MONTH(H34)&gt;=7,MONTH(H34)&lt;8)),(NETWORKDAYS(F34,H34,Lister!$D$7:$D$13)-V34)*T34/NETWORKDAYS(Lister!$D$19,Lister!$E$19,Lister!$D$7:$D$13),IF(AND(AND(MONTH(F34)&gt;=7,MONTH(F34)&lt;8),MONTH(H34)&gt;7),(NETWORKDAYS(F34,Lister!$E$19,Lister!$D$7:$D$13)-V34)*T34/NETWORKDAYS(Lister!$D$19,Lister!$E$19,Lister!$D$7:$D$13),IF(MONTH(F34)&gt;7,0)))),0),"")</f>
        <v/>
      </c>
      <c r="AA34" s="31" t="str">
        <f>IF(Ansøgning!R39="","",Ansøgning!R39)</f>
        <v/>
      </c>
      <c r="AB34" s="46" t="str">
        <f>IFERROR(MAX(IF(OR(V34="",X34=""),"",IF(AND(AND(MONTH(F34)&gt;=8,MONTH(F34)&lt;9),AND(MONTH(H34)&gt;=8,MONTH(H34)&lt;9)),(NETWORKDAYS(F34,H34,Lister!$D$7:$D$13)-X34)*T34/NETWORKDAYS(Lister!$D$20,Lister!$E$20,Lister!$D$7:$D$13),IF(AND(MONTH(F34)=7,MONTH(H34)=8),(NETWORKDAYS(Lister!$D$20,H34,Lister!$D$7:$D$13)-X34)*T34/NETWORKDAYS(Lister!$D$20,Lister!$E$20,Lister!$D$7:$D$13),IF(AND(MONTH(F34)=7,MONTH(H34)=7),0)))),0),"")</f>
        <v/>
      </c>
      <c r="AC34" s="15" t="str">
        <f>IF(Ansøgning!U39="","",Ansøgning!U39)</f>
        <v/>
      </c>
      <c r="AD34" s="31" t="str">
        <f t="shared" si="3"/>
        <v/>
      </c>
      <c r="AE34" s="31" t="str">
        <f t="shared" si="4"/>
        <v/>
      </c>
      <c r="AF34" s="51" t="str">
        <f t="shared" si="5"/>
        <v/>
      </c>
      <c r="AG34" s="15" t="str">
        <f t="shared" si="6"/>
        <v/>
      </c>
    </row>
    <row r="35" spans="1:33" x14ac:dyDescent="0.25">
      <c r="A35" s="13" t="str">
        <f>IF(Ansøgning!A40="","",Ansøgning!A40)</f>
        <v/>
      </c>
      <c r="B35" s="13" t="str">
        <f>IF(Ansøgning!B40="","",Ansøgning!B40)</f>
        <v/>
      </c>
      <c r="C35" s="13" t="str">
        <f>IF(Ansøgning!C40="","",Ansøgning!C40)</f>
        <v/>
      </c>
      <c r="D35" s="13" t="str">
        <f>IF(Ansøgning!D40="","",Ansøgning!D40)</f>
        <v/>
      </c>
      <c r="E35" s="14" t="str">
        <f>IF(Ansøgning!E40="","",Ansøgning!E40)</f>
        <v/>
      </c>
      <c r="F35" s="16"/>
      <c r="G35" s="14" t="str">
        <f>IF(Ansøgning!F40="","",Ansøgning!F40)</f>
        <v/>
      </c>
      <c r="H35" s="16"/>
      <c r="I35" s="72" t="str">
        <f>IF(OR(F35="",H35=""),"",NETWORKDAYS(F35,H35,Lister!$D$7:$D$13))</f>
        <v/>
      </c>
      <c r="J35" s="53" t="str">
        <f>IF(Ansøgning!H40="","",Ansøgning!H40)</f>
        <v/>
      </c>
      <c r="K35" s="32" t="str">
        <f t="shared" si="0"/>
        <v/>
      </c>
      <c r="L35" s="31" t="str">
        <f>IF(Ansøgning!J40="","",Ansøgning!J40)</f>
        <v/>
      </c>
      <c r="M35" s="18"/>
      <c r="N35" s="31" t="str">
        <f>IF(Ansøgning!K40="","",Ansøgning!K40)</f>
        <v/>
      </c>
      <c r="O35" s="18"/>
      <c r="P35" s="15" t="str">
        <f>IF(Ansøgning!L40="","",Ansøgning!L40)</f>
        <v/>
      </c>
      <c r="Q35" s="46" t="str">
        <f t="shared" si="1"/>
        <v/>
      </c>
      <c r="R35" s="46"/>
      <c r="S35" s="101" t="str">
        <f>IF(Ansøgning!M40="","",Ansøgning!M40)</f>
        <v/>
      </c>
      <c r="T35" s="31" t="str">
        <f t="shared" si="2"/>
        <v/>
      </c>
      <c r="U35" s="102" t="str">
        <f>IF(Ansøgning!O40="","",Ansøgning!O40)</f>
        <v/>
      </c>
      <c r="V35" s="20"/>
      <c r="W35" s="102" t="str">
        <f>IF(Ansøgning!P40="","",Ansøgning!P40)</f>
        <v/>
      </c>
      <c r="X35" s="20"/>
      <c r="Y35" s="31" t="str">
        <f>IF(Ansøgning!Q40="","",Ansøgning!Q40)</f>
        <v/>
      </c>
      <c r="Z35" s="46" t="str">
        <f>IFERROR(MAX(IF(OR(V35="",X35=""),"",IF(AND(AND(MONTH(F35)&gt;=7,MONTH(F35)&lt;8),AND(MONTH(H35)&gt;=7,MONTH(H35)&lt;8)),(NETWORKDAYS(F35,H35,Lister!$D$7:$D$13)-V35)*T35/NETWORKDAYS(Lister!$D$19,Lister!$E$19,Lister!$D$7:$D$13),IF(AND(AND(MONTH(F35)&gt;=7,MONTH(F35)&lt;8),MONTH(H35)&gt;7),(NETWORKDAYS(F35,Lister!$E$19,Lister!$D$7:$D$13)-V35)*T35/NETWORKDAYS(Lister!$D$19,Lister!$E$19,Lister!$D$7:$D$13),IF(MONTH(F35)&gt;7,0)))),0),"")</f>
        <v/>
      </c>
      <c r="AA35" s="31" t="str">
        <f>IF(Ansøgning!R40="","",Ansøgning!R40)</f>
        <v/>
      </c>
      <c r="AB35" s="46" t="str">
        <f>IFERROR(MAX(IF(OR(V35="",X35=""),"",IF(AND(AND(MONTH(F35)&gt;=8,MONTH(F35)&lt;9),AND(MONTH(H35)&gt;=8,MONTH(H35)&lt;9)),(NETWORKDAYS(F35,H35,Lister!$D$7:$D$13)-X35)*T35/NETWORKDAYS(Lister!$D$20,Lister!$E$20,Lister!$D$7:$D$13),IF(AND(MONTH(F35)=7,MONTH(H35)=8),(NETWORKDAYS(Lister!$D$20,H35,Lister!$D$7:$D$13)-X35)*T35/NETWORKDAYS(Lister!$D$20,Lister!$E$20,Lister!$D$7:$D$13),IF(AND(MONTH(F35)=7,MONTH(H35)=7),0)))),0),"")</f>
        <v/>
      </c>
      <c r="AC35" s="15" t="str">
        <f>IF(Ansøgning!U40="","",Ansøgning!U40)</f>
        <v/>
      </c>
      <c r="AD35" s="31" t="str">
        <f t="shared" si="3"/>
        <v/>
      </c>
      <c r="AE35" s="31" t="str">
        <f t="shared" si="4"/>
        <v/>
      </c>
      <c r="AF35" s="51" t="str">
        <f t="shared" si="5"/>
        <v/>
      </c>
      <c r="AG35" s="15" t="str">
        <f t="shared" si="6"/>
        <v/>
      </c>
    </row>
    <row r="36" spans="1:33" x14ac:dyDescent="0.25">
      <c r="A36" s="13" t="str">
        <f>IF(Ansøgning!A41="","",Ansøgning!A41)</f>
        <v/>
      </c>
      <c r="B36" s="13" t="str">
        <f>IF(Ansøgning!B41="","",Ansøgning!B41)</f>
        <v/>
      </c>
      <c r="C36" s="13" t="str">
        <f>IF(Ansøgning!C41="","",Ansøgning!C41)</f>
        <v/>
      </c>
      <c r="D36" s="13" t="str">
        <f>IF(Ansøgning!D41="","",Ansøgning!D41)</f>
        <v/>
      </c>
      <c r="E36" s="14" t="str">
        <f>IF(Ansøgning!E41="","",Ansøgning!E41)</f>
        <v/>
      </c>
      <c r="F36" s="16"/>
      <c r="G36" s="14" t="str">
        <f>IF(Ansøgning!F41="","",Ansøgning!F41)</f>
        <v/>
      </c>
      <c r="H36" s="16"/>
      <c r="I36" s="72" t="str">
        <f>IF(OR(F36="",H36=""),"",NETWORKDAYS(F36,H36,Lister!$D$7:$D$13))</f>
        <v/>
      </c>
      <c r="J36" s="53" t="str">
        <f>IF(Ansøgning!H41="","",Ansøgning!H41)</f>
        <v/>
      </c>
      <c r="K36" s="32" t="str">
        <f t="shared" si="0"/>
        <v/>
      </c>
      <c r="L36" s="31" t="str">
        <f>IF(Ansøgning!J41="","",Ansøgning!J41)</f>
        <v/>
      </c>
      <c r="M36" s="18"/>
      <c r="N36" s="31" t="str">
        <f>IF(Ansøgning!K41="","",Ansøgning!K41)</f>
        <v/>
      </c>
      <c r="O36" s="18"/>
      <c r="P36" s="15" t="str">
        <f>IF(Ansøgning!L41="","",Ansøgning!L41)</f>
        <v/>
      </c>
      <c r="Q36" s="46" t="str">
        <f t="shared" si="1"/>
        <v/>
      </c>
      <c r="R36" s="46"/>
      <c r="S36" s="101" t="str">
        <f>IF(Ansøgning!M41="","",Ansøgning!M41)</f>
        <v/>
      </c>
      <c r="T36" s="31" t="str">
        <f t="shared" si="2"/>
        <v/>
      </c>
      <c r="U36" s="102" t="str">
        <f>IF(Ansøgning!O41="","",Ansøgning!O41)</f>
        <v/>
      </c>
      <c r="V36" s="20"/>
      <c r="W36" s="102" t="str">
        <f>IF(Ansøgning!P41="","",Ansøgning!P41)</f>
        <v/>
      </c>
      <c r="X36" s="20"/>
      <c r="Y36" s="31" t="str">
        <f>IF(Ansøgning!Q41="","",Ansøgning!Q41)</f>
        <v/>
      </c>
      <c r="Z36" s="46" t="str">
        <f>IFERROR(MAX(IF(OR(V36="",X36=""),"",IF(AND(AND(MONTH(F36)&gt;=7,MONTH(F36)&lt;8),AND(MONTH(H36)&gt;=7,MONTH(H36)&lt;8)),(NETWORKDAYS(F36,H36,Lister!$D$7:$D$13)-V36)*T36/NETWORKDAYS(Lister!$D$19,Lister!$E$19,Lister!$D$7:$D$13),IF(AND(AND(MONTH(F36)&gt;=7,MONTH(F36)&lt;8),MONTH(H36)&gt;7),(NETWORKDAYS(F36,Lister!$E$19,Lister!$D$7:$D$13)-V36)*T36/NETWORKDAYS(Lister!$D$19,Lister!$E$19,Lister!$D$7:$D$13),IF(MONTH(F36)&gt;7,0)))),0),"")</f>
        <v/>
      </c>
      <c r="AA36" s="31" t="str">
        <f>IF(Ansøgning!R41="","",Ansøgning!R41)</f>
        <v/>
      </c>
      <c r="AB36" s="46" t="str">
        <f>IFERROR(MAX(IF(OR(V36="",X36=""),"",IF(AND(AND(MONTH(F36)&gt;=8,MONTH(F36)&lt;9),AND(MONTH(H36)&gt;=8,MONTH(H36)&lt;9)),(NETWORKDAYS(F36,H36,Lister!$D$7:$D$13)-X36)*T36/NETWORKDAYS(Lister!$D$20,Lister!$E$20,Lister!$D$7:$D$13),IF(AND(MONTH(F36)=7,MONTH(H36)=8),(NETWORKDAYS(Lister!$D$20,H36,Lister!$D$7:$D$13)-X36)*T36/NETWORKDAYS(Lister!$D$20,Lister!$E$20,Lister!$D$7:$D$13),IF(AND(MONTH(F36)=7,MONTH(H36)=7),0)))),0),"")</f>
        <v/>
      </c>
      <c r="AC36" s="15" t="str">
        <f>IF(Ansøgning!U41="","",Ansøgning!U41)</f>
        <v/>
      </c>
      <c r="AD36" s="31" t="str">
        <f t="shared" si="3"/>
        <v/>
      </c>
      <c r="AE36" s="31" t="str">
        <f t="shared" si="4"/>
        <v/>
      </c>
      <c r="AF36" s="51" t="str">
        <f t="shared" si="5"/>
        <v/>
      </c>
      <c r="AG36" s="15" t="str">
        <f t="shared" si="6"/>
        <v/>
      </c>
    </row>
    <row r="37" spans="1:33" x14ac:dyDescent="0.25">
      <c r="A37" s="13" t="str">
        <f>IF(Ansøgning!A42="","",Ansøgning!A42)</f>
        <v/>
      </c>
      <c r="B37" s="13" t="str">
        <f>IF(Ansøgning!B42="","",Ansøgning!B42)</f>
        <v/>
      </c>
      <c r="C37" s="13" t="str">
        <f>IF(Ansøgning!C42="","",Ansøgning!C42)</f>
        <v/>
      </c>
      <c r="D37" s="13" t="str">
        <f>IF(Ansøgning!D42="","",Ansøgning!D42)</f>
        <v/>
      </c>
      <c r="E37" s="14" t="str">
        <f>IF(Ansøgning!E42="","",Ansøgning!E42)</f>
        <v/>
      </c>
      <c r="F37" s="16"/>
      <c r="G37" s="14" t="str">
        <f>IF(Ansøgning!F42="","",Ansøgning!F42)</f>
        <v/>
      </c>
      <c r="H37" s="16"/>
      <c r="I37" s="72" t="str">
        <f>IF(OR(F37="",H37=""),"",NETWORKDAYS(F37,H37,Lister!$D$7:$D$13))</f>
        <v/>
      </c>
      <c r="J37" s="53" t="str">
        <f>IF(Ansøgning!H42="","",Ansøgning!H42)</f>
        <v/>
      </c>
      <c r="K37" s="32" t="str">
        <f t="shared" si="0"/>
        <v/>
      </c>
      <c r="L37" s="31" t="str">
        <f>IF(Ansøgning!J42="","",Ansøgning!J42)</f>
        <v/>
      </c>
      <c r="M37" s="18"/>
      <c r="N37" s="31" t="str">
        <f>IF(Ansøgning!K42="","",Ansøgning!K42)</f>
        <v/>
      </c>
      <c r="O37" s="18"/>
      <c r="P37" s="15" t="str">
        <f>IF(Ansøgning!L42="","",Ansøgning!L42)</f>
        <v/>
      </c>
      <c r="Q37" s="46" t="str">
        <f t="shared" si="1"/>
        <v/>
      </c>
      <c r="R37" s="46"/>
      <c r="S37" s="101" t="str">
        <f>IF(Ansøgning!M42="","",Ansøgning!M42)</f>
        <v/>
      </c>
      <c r="T37" s="31" t="str">
        <f t="shared" si="2"/>
        <v/>
      </c>
      <c r="U37" s="102" t="str">
        <f>IF(Ansøgning!O42="","",Ansøgning!O42)</f>
        <v/>
      </c>
      <c r="V37" s="20"/>
      <c r="W37" s="102" t="str">
        <f>IF(Ansøgning!P42="","",Ansøgning!P42)</f>
        <v/>
      </c>
      <c r="X37" s="20"/>
      <c r="Y37" s="31" t="str">
        <f>IF(Ansøgning!Q42="","",Ansøgning!Q42)</f>
        <v/>
      </c>
      <c r="Z37" s="46" t="str">
        <f>IFERROR(MAX(IF(OR(V37="",X37=""),"",IF(AND(AND(MONTH(F37)&gt;=7,MONTH(F37)&lt;8),AND(MONTH(H37)&gt;=7,MONTH(H37)&lt;8)),(NETWORKDAYS(F37,H37,Lister!$D$7:$D$13)-V37)*T37/NETWORKDAYS(Lister!$D$19,Lister!$E$19,Lister!$D$7:$D$13),IF(AND(AND(MONTH(F37)&gt;=7,MONTH(F37)&lt;8),MONTH(H37)&gt;7),(NETWORKDAYS(F37,Lister!$E$19,Lister!$D$7:$D$13)-V37)*T37/NETWORKDAYS(Lister!$D$19,Lister!$E$19,Lister!$D$7:$D$13),IF(MONTH(F37)&gt;7,0)))),0),"")</f>
        <v/>
      </c>
      <c r="AA37" s="31" t="str">
        <f>IF(Ansøgning!R42="","",Ansøgning!R42)</f>
        <v/>
      </c>
      <c r="AB37" s="46" t="str">
        <f>IFERROR(MAX(IF(OR(V37="",X37=""),"",IF(AND(AND(MONTH(F37)&gt;=8,MONTH(F37)&lt;9),AND(MONTH(H37)&gt;=8,MONTH(H37)&lt;9)),(NETWORKDAYS(F37,H37,Lister!$D$7:$D$13)-X37)*T37/NETWORKDAYS(Lister!$D$20,Lister!$E$20,Lister!$D$7:$D$13),IF(AND(MONTH(F37)=7,MONTH(H37)=8),(NETWORKDAYS(Lister!$D$20,H37,Lister!$D$7:$D$13)-X37)*T37/NETWORKDAYS(Lister!$D$20,Lister!$E$20,Lister!$D$7:$D$13),IF(AND(MONTH(F37)=7,MONTH(H37)=7),0)))),0),"")</f>
        <v/>
      </c>
      <c r="AC37" s="15" t="str">
        <f>IF(Ansøgning!U42="","",Ansøgning!U42)</f>
        <v/>
      </c>
      <c r="AD37" s="31" t="str">
        <f t="shared" si="3"/>
        <v/>
      </c>
      <c r="AE37" s="31" t="str">
        <f t="shared" si="4"/>
        <v/>
      </c>
      <c r="AF37" s="51" t="str">
        <f t="shared" si="5"/>
        <v/>
      </c>
      <c r="AG37" s="15" t="str">
        <f t="shared" si="6"/>
        <v/>
      </c>
    </row>
    <row r="38" spans="1:33" x14ac:dyDescent="0.25">
      <c r="A38" s="13" t="str">
        <f>IF(Ansøgning!A43="","",Ansøgning!A43)</f>
        <v/>
      </c>
      <c r="B38" s="13" t="str">
        <f>IF(Ansøgning!B43="","",Ansøgning!B43)</f>
        <v/>
      </c>
      <c r="C38" s="13" t="str">
        <f>IF(Ansøgning!C43="","",Ansøgning!C43)</f>
        <v/>
      </c>
      <c r="D38" s="13" t="str">
        <f>IF(Ansøgning!D43="","",Ansøgning!D43)</f>
        <v/>
      </c>
      <c r="E38" s="14" t="str">
        <f>IF(Ansøgning!E43="","",Ansøgning!E43)</f>
        <v/>
      </c>
      <c r="F38" s="16"/>
      <c r="G38" s="14" t="str">
        <f>IF(Ansøgning!F43="","",Ansøgning!F43)</f>
        <v/>
      </c>
      <c r="H38" s="16"/>
      <c r="I38" s="72" t="str">
        <f>IF(OR(F38="",H38=""),"",NETWORKDAYS(F38,H38,Lister!$D$7:$D$13))</f>
        <v/>
      </c>
      <c r="J38" s="53" t="str">
        <f>IF(Ansøgning!H43="","",Ansøgning!H43)</f>
        <v/>
      </c>
      <c r="K38" s="32" t="str">
        <f t="shared" si="0"/>
        <v/>
      </c>
      <c r="L38" s="31" t="str">
        <f>IF(Ansøgning!J43="","",Ansøgning!J43)</f>
        <v/>
      </c>
      <c r="M38" s="18"/>
      <c r="N38" s="31" t="str">
        <f>IF(Ansøgning!K43="","",Ansøgning!K43)</f>
        <v/>
      </c>
      <c r="O38" s="18"/>
      <c r="P38" s="15" t="str">
        <f>IF(Ansøgning!L43="","",Ansøgning!L43)</f>
        <v/>
      </c>
      <c r="Q38" s="46" t="str">
        <f t="shared" si="1"/>
        <v/>
      </c>
      <c r="R38" s="46"/>
      <c r="S38" s="101" t="str">
        <f>IF(Ansøgning!M43="","",Ansøgning!M43)</f>
        <v/>
      </c>
      <c r="T38" s="31" t="str">
        <f t="shared" si="2"/>
        <v/>
      </c>
      <c r="U38" s="102" t="str">
        <f>IF(Ansøgning!O43="","",Ansøgning!O43)</f>
        <v/>
      </c>
      <c r="V38" s="20"/>
      <c r="W38" s="102" t="str">
        <f>IF(Ansøgning!P43="","",Ansøgning!P43)</f>
        <v/>
      </c>
      <c r="X38" s="20"/>
      <c r="Y38" s="31" t="str">
        <f>IF(Ansøgning!Q43="","",Ansøgning!Q43)</f>
        <v/>
      </c>
      <c r="Z38" s="46" t="str">
        <f>IFERROR(MAX(IF(OR(V38="",X38=""),"",IF(AND(AND(MONTH(F38)&gt;=7,MONTH(F38)&lt;8),AND(MONTH(H38)&gt;=7,MONTH(H38)&lt;8)),(NETWORKDAYS(F38,H38,Lister!$D$7:$D$13)-V38)*T38/NETWORKDAYS(Lister!$D$19,Lister!$E$19,Lister!$D$7:$D$13),IF(AND(AND(MONTH(F38)&gt;=7,MONTH(F38)&lt;8),MONTH(H38)&gt;7),(NETWORKDAYS(F38,Lister!$E$19,Lister!$D$7:$D$13)-V38)*T38/NETWORKDAYS(Lister!$D$19,Lister!$E$19,Lister!$D$7:$D$13),IF(MONTH(F38)&gt;7,0)))),0),"")</f>
        <v/>
      </c>
      <c r="AA38" s="31" t="str">
        <f>IF(Ansøgning!R43="","",Ansøgning!R43)</f>
        <v/>
      </c>
      <c r="AB38" s="46" t="str">
        <f>IFERROR(MAX(IF(OR(V38="",X38=""),"",IF(AND(AND(MONTH(F38)&gt;=8,MONTH(F38)&lt;9),AND(MONTH(H38)&gt;=8,MONTH(H38)&lt;9)),(NETWORKDAYS(F38,H38,Lister!$D$7:$D$13)-X38)*T38/NETWORKDAYS(Lister!$D$20,Lister!$E$20,Lister!$D$7:$D$13),IF(AND(MONTH(F38)=7,MONTH(H38)=8),(NETWORKDAYS(Lister!$D$20,H38,Lister!$D$7:$D$13)-X38)*T38/NETWORKDAYS(Lister!$D$20,Lister!$E$20,Lister!$D$7:$D$13),IF(AND(MONTH(F38)=7,MONTH(H38)=7),0)))),0),"")</f>
        <v/>
      </c>
      <c r="AC38" s="15" t="str">
        <f>IF(Ansøgning!U43="","",Ansøgning!U43)</f>
        <v/>
      </c>
      <c r="AD38" s="31" t="str">
        <f t="shared" si="3"/>
        <v/>
      </c>
      <c r="AE38" s="31" t="str">
        <f t="shared" si="4"/>
        <v/>
      </c>
      <c r="AF38" s="51" t="str">
        <f t="shared" si="5"/>
        <v/>
      </c>
      <c r="AG38" s="15" t="str">
        <f t="shared" si="6"/>
        <v/>
      </c>
    </row>
    <row r="39" spans="1:33" x14ac:dyDescent="0.25">
      <c r="A39" s="13" t="str">
        <f>IF(Ansøgning!A44="","",Ansøgning!A44)</f>
        <v/>
      </c>
      <c r="B39" s="13" t="str">
        <f>IF(Ansøgning!B44="","",Ansøgning!B44)</f>
        <v/>
      </c>
      <c r="C39" s="13" t="str">
        <f>IF(Ansøgning!C44="","",Ansøgning!C44)</f>
        <v/>
      </c>
      <c r="D39" s="13" t="str">
        <f>IF(Ansøgning!D44="","",Ansøgning!D44)</f>
        <v/>
      </c>
      <c r="E39" s="14" t="str">
        <f>IF(Ansøgning!E44="","",Ansøgning!E44)</f>
        <v/>
      </c>
      <c r="F39" s="16"/>
      <c r="G39" s="14" t="str">
        <f>IF(Ansøgning!F44="","",Ansøgning!F44)</f>
        <v/>
      </c>
      <c r="H39" s="16"/>
      <c r="I39" s="72" t="str">
        <f>IF(OR(F39="",H39=""),"",NETWORKDAYS(F39,H39,Lister!$D$7:$D$13))</f>
        <v/>
      </c>
      <c r="J39" s="53" t="str">
        <f>IF(Ansøgning!H44="","",Ansøgning!H44)</f>
        <v/>
      </c>
      <c r="K39" s="32" t="str">
        <f t="shared" si="0"/>
        <v/>
      </c>
      <c r="L39" s="31" t="str">
        <f>IF(Ansøgning!J44="","",Ansøgning!J44)</f>
        <v/>
      </c>
      <c r="M39" s="18"/>
      <c r="N39" s="31" t="str">
        <f>IF(Ansøgning!K44="","",Ansøgning!K44)</f>
        <v/>
      </c>
      <c r="O39" s="18"/>
      <c r="P39" s="15" t="str">
        <f>IF(Ansøgning!L44="","",Ansøgning!L44)</f>
        <v/>
      </c>
      <c r="Q39" s="46" t="str">
        <f t="shared" si="1"/>
        <v/>
      </c>
      <c r="R39" s="46"/>
      <c r="S39" s="101" t="str">
        <f>IF(Ansøgning!M44="","",Ansøgning!M44)</f>
        <v/>
      </c>
      <c r="T39" s="31" t="str">
        <f t="shared" si="2"/>
        <v/>
      </c>
      <c r="U39" s="102" t="str">
        <f>IF(Ansøgning!O44="","",Ansøgning!O44)</f>
        <v/>
      </c>
      <c r="V39" s="20"/>
      <c r="W39" s="102" t="str">
        <f>IF(Ansøgning!P44="","",Ansøgning!P44)</f>
        <v/>
      </c>
      <c r="X39" s="20"/>
      <c r="Y39" s="31" t="str">
        <f>IF(Ansøgning!Q44="","",Ansøgning!Q44)</f>
        <v/>
      </c>
      <c r="Z39" s="46" t="str">
        <f>IFERROR(MAX(IF(OR(V39="",X39=""),"",IF(AND(AND(MONTH(F39)&gt;=7,MONTH(F39)&lt;8),AND(MONTH(H39)&gt;=7,MONTH(H39)&lt;8)),(NETWORKDAYS(F39,H39,Lister!$D$7:$D$13)-V39)*T39/NETWORKDAYS(Lister!$D$19,Lister!$E$19,Lister!$D$7:$D$13),IF(AND(AND(MONTH(F39)&gt;=7,MONTH(F39)&lt;8),MONTH(H39)&gt;7),(NETWORKDAYS(F39,Lister!$E$19,Lister!$D$7:$D$13)-V39)*T39/NETWORKDAYS(Lister!$D$19,Lister!$E$19,Lister!$D$7:$D$13),IF(MONTH(F39)&gt;7,0)))),0),"")</f>
        <v/>
      </c>
      <c r="AA39" s="31" t="str">
        <f>IF(Ansøgning!R44="","",Ansøgning!R44)</f>
        <v/>
      </c>
      <c r="AB39" s="46" t="str">
        <f>IFERROR(MAX(IF(OR(V39="",X39=""),"",IF(AND(AND(MONTH(F39)&gt;=8,MONTH(F39)&lt;9),AND(MONTH(H39)&gt;=8,MONTH(H39)&lt;9)),(NETWORKDAYS(F39,H39,Lister!$D$7:$D$13)-X39)*T39/NETWORKDAYS(Lister!$D$20,Lister!$E$20,Lister!$D$7:$D$13),IF(AND(MONTH(F39)=7,MONTH(H39)=8),(NETWORKDAYS(Lister!$D$20,H39,Lister!$D$7:$D$13)-X39)*T39/NETWORKDAYS(Lister!$D$20,Lister!$E$20,Lister!$D$7:$D$13),IF(AND(MONTH(F39)=7,MONTH(H39)=7),0)))),0),"")</f>
        <v/>
      </c>
      <c r="AC39" s="15" t="str">
        <f>IF(Ansøgning!U44="","",Ansøgning!U44)</f>
        <v/>
      </c>
      <c r="AD39" s="31" t="str">
        <f t="shared" si="3"/>
        <v/>
      </c>
      <c r="AE39" s="31" t="str">
        <f t="shared" si="4"/>
        <v/>
      </c>
      <c r="AF39" s="51" t="str">
        <f t="shared" si="5"/>
        <v/>
      </c>
      <c r="AG39" s="15" t="str">
        <f t="shared" si="6"/>
        <v/>
      </c>
    </row>
    <row r="40" spans="1:33" x14ac:dyDescent="0.25">
      <c r="A40" s="13" t="str">
        <f>IF(Ansøgning!A45="","",Ansøgning!A45)</f>
        <v/>
      </c>
      <c r="B40" s="13" t="str">
        <f>IF(Ansøgning!B45="","",Ansøgning!B45)</f>
        <v/>
      </c>
      <c r="C40" s="13" t="str">
        <f>IF(Ansøgning!C45="","",Ansøgning!C45)</f>
        <v/>
      </c>
      <c r="D40" s="13" t="str">
        <f>IF(Ansøgning!D45="","",Ansøgning!D45)</f>
        <v/>
      </c>
      <c r="E40" s="14" t="str">
        <f>IF(Ansøgning!E45="","",Ansøgning!E45)</f>
        <v/>
      </c>
      <c r="F40" s="16"/>
      <c r="G40" s="14" t="str">
        <f>IF(Ansøgning!F45="","",Ansøgning!F45)</f>
        <v/>
      </c>
      <c r="H40" s="16"/>
      <c r="I40" s="72" t="str">
        <f>IF(OR(F40="",H40=""),"",NETWORKDAYS(F40,H40,Lister!$D$7:$D$13))</f>
        <v/>
      </c>
      <c r="J40" s="53" t="str">
        <f>IF(Ansøgning!H45="","",Ansøgning!H45)</f>
        <v/>
      </c>
      <c r="K40" s="32" t="str">
        <f t="shared" si="0"/>
        <v/>
      </c>
      <c r="L40" s="31" t="str">
        <f>IF(Ansøgning!J45="","",Ansøgning!J45)</f>
        <v/>
      </c>
      <c r="M40" s="18"/>
      <c r="N40" s="31" t="str">
        <f>IF(Ansøgning!K45="","",Ansøgning!K45)</f>
        <v/>
      </c>
      <c r="O40" s="18"/>
      <c r="P40" s="15" t="str">
        <f>IF(Ansøgning!L45="","",Ansøgning!L45)</f>
        <v/>
      </c>
      <c r="Q40" s="46" t="str">
        <f t="shared" si="1"/>
        <v/>
      </c>
      <c r="R40" s="46"/>
      <c r="S40" s="101" t="str">
        <f>IF(Ansøgning!M45="","",Ansøgning!M45)</f>
        <v/>
      </c>
      <c r="T40" s="31" t="str">
        <f t="shared" si="2"/>
        <v/>
      </c>
      <c r="U40" s="102" t="str">
        <f>IF(Ansøgning!O45="","",Ansøgning!O45)</f>
        <v/>
      </c>
      <c r="V40" s="20"/>
      <c r="W40" s="102" t="str">
        <f>IF(Ansøgning!P45="","",Ansøgning!P45)</f>
        <v/>
      </c>
      <c r="X40" s="20"/>
      <c r="Y40" s="31" t="str">
        <f>IF(Ansøgning!Q45="","",Ansøgning!Q45)</f>
        <v/>
      </c>
      <c r="Z40" s="46" t="str">
        <f>IFERROR(MAX(IF(OR(V40="",X40=""),"",IF(AND(AND(MONTH(F40)&gt;=7,MONTH(F40)&lt;8),AND(MONTH(H40)&gt;=7,MONTH(H40)&lt;8)),(NETWORKDAYS(F40,H40,Lister!$D$7:$D$13)-V40)*T40/NETWORKDAYS(Lister!$D$19,Lister!$E$19,Lister!$D$7:$D$13),IF(AND(AND(MONTH(F40)&gt;=7,MONTH(F40)&lt;8),MONTH(H40)&gt;7),(NETWORKDAYS(F40,Lister!$E$19,Lister!$D$7:$D$13)-V40)*T40/NETWORKDAYS(Lister!$D$19,Lister!$E$19,Lister!$D$7:$D$13),IF(MONTH(F40)&gt;7,0)))),0),"")</f>
        <v/>
      </c>
      <c r="AA40" s="31" t="str">
        <f>IF(Ansøgning!R45="","",Ansøgning!R45)</f>
        <v/>
      </c>
      <c r="AB40" s="46" t="str">
        <f>IFERROR(MAX(IF(OR(V40="",X40=""),"",IF(AND(AND(MONTH(F40)&gt;=8,MONTH(F40)&lt;9),AND(MONTH(H40)&gt;=8,MONTH(H40)&lt;9)),(NETWORKDAYS(F40,H40,Lister!$D$7:$D$13)-X40)*T40/NETWORKDAYS(Lister!$D$20,Lister!$E$20,Lister!$D$7:$D$13),IF(AND(MONTH(F40)=7,MONTH(H40)=8),(NETWORKDAYS(Lister!$D$20,H40,Lister!$D$7:$D$13)-X40)*T40/NETWORKDAYS(Lister!$D$20,Lister!$E$20,Lister!$D$7:$D$13),IF(AND(MONTH(F40)=7,MONTH(H40)=7),0)))),0),"")</f>
        <v/>
      </c>
      <c r="AC40" s="15" t="str">
        <f>IF(Ansøgning!U45="","",Ansøgning!U45)</f>
        <v/>
      </c>
      <c r="AD40" s="31" t="str">
        <f t="shared" si="3"/>
        <v/>
      </c>
      <c r="AE40" s="31" t="str">
        <f t="shared" si="4"/>
        <v/>
      </c>
      <c r="AF40" s="51" t="str">
        <f t="shared" si="5"/>
        <v/>
      </c>
      <c r="AG40" s="15" t="str">
        <f t="shared" si="6"/>
        <v/>
      </c>
    </row>
    <row r="41" spans="1:33" x14ac:dyDescent="0.25">
      <c r="A41" s="13" t="str">
        <f>IF(Ansøgning!A46="","",Ansøgning!A46)</f>
        <v/>
      </c>
      <c r="B41" s="13" t="str">
        <f>IF(Ansøgning!B46="","",Ansøgning!B46)</f>
        <v/>
      </c>
      <c r="C41" s="13" t="str">
        <f>IF(Ansøgning!C46="","",Ansøgning!C46)</f>
        <v/>
      </c>
      <c r="D41" s="13" t="str">
        <f>IF(Ansøgning!D46="","",Ansøgning!D46)</f>
        <v/>
      </c>
      <c r="E41" s="14" t="str">
        <f>IF(Ansøgning!E46="","",Ansøgning!E46)</f>
        <v/>
      </c>
      <c r="F41" s="16"/>
      <c r="G41" s="14" t="str">
        <f>IF(Ansøgning!F46="","",Ansøgning!F46)</f>
        <v/>
      </c>
      <c r="H41" s="16"/>
      <c r="I41" s="72" t="str">
        <f>IF(OR(F41="",H41=""),"",NETWORKDAYS(F41,H41,Lister!$D$7:$D$13))</f>
        <v/>
      </c>
      <c r="J41" s="53" t="str">
        <f>IF(Ansøgning!H46="","",Ansøgning!H46)</f>
        <v/>
      </c>
      <c r="K41" s="32" t="str">
        <f t="shared" si="0"/>
        <v/>
      </c>
      <c r="L41" s="31" t="str">
        <f>IF(Ansøgning!J46="","",Ansøgning!J46)</f>
        <v/>
      </c>
      <c r="M41" s="18"/>
      <c r="N41" s="31" t="str">
        <f>IF(Ansøgning!K46="","",Ansøgning!K46)</f>
        <v/>
      </c>
      <c r="O41" s="18"/>
      <c r="P41" s="15" t="str">
        <f>IF(Ansøgning!L46="","",Ansøgning!L46)</f>
        <v/>
      </c>
      <c r="Q41" s="46" t="str">
        <f t="shared" si="1"/>
        <v/>
      </c>
      <c r="R41" s="46"/>
      <c r="S41" s="101" t="str">
        <f>IF(Ansøgning!M46="","",Ansøgning!M46)</f>
        <v/>
      </c>
      <c r="T41" s="31" t="str">
        <f t="shared" si="2"/>
        <v/>
      </c>
      <c r="U41" s="102" t="str">
        <f>IF(Ansøgning!O46="","",Ansøgning!O46)</f>
        <v/>
      </c>
      <c r="V41" s="20"/>
      <c r="W41" s="102" t="str">
        <f>IF(Ansøgning!P46="","",Ansøgning!P46)</f>
        <v/>
      </c>
      <c r="X41" s="20"/>
      <c r="Y41" s="31" t="str">
        <f>IF(Ansøgning!Q46="","",Ansøgning!Q46)</f>
        <v/>
      </c>
      <c r="Z41" s="46" t="str">
        <f>IFERROR(MAX(IF(OR(V41="",X41=""),"",IF(AND(AND(MONTH(F41)&gt;=7,MONTH(F41)&lt;8),AND(MONTH(H41)&gt;=7,MONTH(H41)&lt;8)),(NETWORKDAYS(F41,H41,Lister!$D$7:$D$13)-V41)*T41/NETWORKDAYS(Lister!$D$19,Lister!$E$19,Lister!$D$7:$D$13),IF(AND(AND(MONTH(F41)&gt;=7,MONTH(F41)&lt;8),MONTH(H41)&gt;7),(NETWORKDAYS(F41,Lister!$E$19,Lister!$D$7:$D$13)-V41)*T41/NETWORKDAYS(Lister!$D$19,Lister!$E$19,Lister!$D$7:$D$13),IF(MONTH(F41)&gt;7,0)))),0),"")</f>
        <v/>
      </c>
      <c r="AA41" s="31" t="str">
        <f>IF(Ansøgning!R46="","",Ansøgning!R46)</f>
        <v/>
      </c>
      <c r="AB41" s="46" t="str">
        <f>IFERROR(MAX(IF(OR(V41="",X41=""),"",IF(AND(AND(MONTH(F41)&gt;=8,MONTH(F41)&lt;9),AND(MONTH(H41)&gt;=8,MONTH(H41)&lt;9)),(NETWORKDAYS(F41,H41,Lister!$D$7:$D$13)-X41)*T41/NETWORKDAYS(Lister!$D$20,Lister!$E$20,Lister!$D$7:$D$13),IF(AND(MONTH(F41)=7,MONTH(H41)=8),(NETWORKDAYS(Lister!$D$20,H41,Lister!$D$7:$D$13)-X41)*T41/NETWORKDAYS(Lister!$D$20,Lister!$E$20,Lister!$D$7:$D$13),IF(AND(MONTH(F41)=7,MONTH(H41)=7),0)))),0),"")</f>
        <v/>
      </c>
      <c r="AC41" s="15" t="str">
        <f>IF(Ansøgning!U46="","",Ansøgning!U46)</f>
        <v/>
      </c>
      <c r="AD41" s="31" t="str">
        <f t="shared" si="3"/>
        <v/>
      </c>
      <c r="AE41" s="31" t="str">
        <f t="shared" si="4"/>
        <v/>
      </c>
      <c r="AF41" s="51" t="str">
        <f t="shared" si="5"/>
        <v/>
      </c>
      <c r="AG41" s="15" t="str">
        <f t="shared" si="6"/>
        <v/>
      </c>
    </row>
    <row r="42" spans="1:33" x14ac:dyDescent="0.25">
      <c r="A42" s="13" t="str">
        <f>IF(Ansøgning!A47="","",Ansøgning!A47)</f>
        <v/>
      </c>
      <c r="B42" s="13" t="str">
        <f>IF(Ansøgning!B47="","",Ansøgning!B47)</f>
        <v/>
      </c>
      <c r="C42" s="13" t="str">
        <f>IF(Ansøgning!C47="","",Ansøgning!C47)</f>
        <v/>
      </c>
      <c r="D42" s="13" t="str">
        <f>IF(Ansøgning!D47="","",Ansøgning!D47)</f>
        <v/>
      </c>
      <c r="E42" s="14" t="str">
        <f>IF(Ansøgning!E47="","",Ansøgning!E47)</f>
        <v/>
      </c>
      <c r="F42" s="16"/>
      <c r="G42" s="14" t="str">
        <f>IF(Ansøgning!F47="","",Ansøgning!F47)</f>
        <v/>
      </c>
      <c r="H42" s="16"/>
      <c r="I42" s="72" t="str">
        <f>IF(OR(F42="",H42=""),"",NETWORKDAYS(F42,H42,Lister!$D$7:$D$13))</f>
        <v/>
      </c>
      <c r="J42" s="53" t="str">
        <f>IF(Ansøgning!H47="","",Ansøgning!H47)</f>
        <v/>
      </c>
      <c r="K42" s="32" t="str">
        <f t="shared" si="0"/>
        <v/>
      </c>
      <c r="L42" s="31" t="str">
        <f>IF(Ansøgning!J47="","",Ansøgning!J47)</f>
        <v/>
      </c>
      <c r="M42" s="18"/>
      <c r="N42" s="31" t="str">
        <f>IF(Ansøgning!K47="","",Ansøgning!K47)</f>
        <v/>
      </c>
      <c r="O42" s="18"/>
      <c r="P42" s="15" t="str">
        <f>IF(Ansøgning!L47="","",Ansøgning!L47)</f>
        <v/>
      </c>
      <c r="Q42" s="46" t="str">
        <f t="shared" si="1"/>
        <v/>
      </c>
      <c r="R42" s="46"/>
      <c r="S42" s="101" t="str">
        <f>IF(Ansøgning!M47="","",Ansøgning!M47)</f>
        <v/>
      </c>
      <c r="T42" s="31" t="str">
        <f t="shared" si="2"/>
        <v/>
      </c>
      <c r="U42" s="102" t="str">
        <f>IF(Ansøgning!O47="","",Ansøgning!O47)</f>
        <v/>
      </c>
      <c r="V42" s="20"/>
      <c r="W42" s="102" t="str">
        <f>IF(Ansøgning!P47="","",Ansøgning!P47)</f>
        <v/>
      </c>
      <c r="X42" s="20"/>
      <c r="Y42" s="31" t="str">
        <f>IF(Ansøgning!Q47="","",Ansøgning!Q47)</f>
        <v/>
      </c>
      <c r="Z42" s="46" t="str">
        <f>IFERROR(MAX(IF(OR(V42="",X42=""),"",IF(AND(AND(MONTH(F42)&gt;=7,MONTH(F42)&lt;8),AND(MONTH(H42)&gt;=7,MONTH(H42)&lt;8)),(NETWORKDAYS(F42,H42,Lister!$D$7:$D$13)-V42)*T42/NETWORKDAYS(Lister!$D$19,Lister!$E$19,Lister!$D$7:$D$13),IF(AND(AND(MONTH(F42)&gt;=7,MONTH(F42)&lt;8),MONTH(H42)&gt;7),(NETWORKDAYS(F42,Lister!$E$19,Lister!$D$7:$D$13)-V42)*T42/NETWORKDAYS(Lister!$D$19,Lister!$E$19,Lister!$D$7:$D$13),IF(MONTH(F42)&gt;7,0)))),0),"")</f>
        <v/>
      </c>
      <c r="AA42" s="31" t="str">
        <f>IF(Ansøgning!R47="","",Ansøgning!R47)</f>
        <v/>
      </c>
      <c r="AB42" s="46" t="str">
        <f>IFERROR(MAX(IF(OR(V42="",X42=""),"",IF(AND(AND(MONTH(F42)&gt;=8,MONTH(F42)&lt;9),AND(MONTH(H42)&gt;=8,MONTH(H42)&lt;9)),(NETWORKDAYS(F42,H42,Lister!$D$7:$D$13)-X42)*T42/NETWORKDAYS(Lister!$D$20,Lister!$E$20,Lister!$D$7:$D$13),IF(AND(MONTH(F42)=7,MONTH(H42)=8),(NETWORKDAYS(Lister!$D$20,H42,Lister!$D$7:$D$13)-X42)*T42/NETWORKDAYS(Lister!$D$20,Lister!$E$20,Lister!$D$7:$D$13),IF(AND(MONTH(F42)=7,MONTH(H42)=7),0)))),0),"")</f>
        <v/>
      </c>
      <c r="AC42" s="15" t="str">
        <f>IF(Ansøgning!U47="","",Ansøgning!U47)</f>
        <v/>
      </c>
      <c r="AD42" s="31" t="str">
        <f t="shared" si="3"/>
        <v/>
      </c>
      <c r="AE42" s="31" t="str">
        <f t="shared" si="4"/>
        <v/>
      </c>
      <c r="AF42" s="51" t="str">
        <f t="shared" si="5"/>
        <v/>
      </c>
      <c r="AG42" s="15" t="str">
        <f t="shared" si="6"/>
        <v/>
      </c>
    </row>
    <row r="43" spans="1:33" x14ac:dyDescent="0.25">
      <c r="A43" s="13" t="str">
        <f>IF(Ansøgning!A48="","",Ansøgning!A48)</f>
        <v/>
      </c>
      <c r="B43" s="13" t="str">
        <f>IF(Ansøgning!B48="","",Ansøgning!B48)</f>
        <v/>
      </c>
      <c r="C43" s="13" t="str">
        <f>IF(Ansøgning!C48="","",Ansøgning!C48)</f>
        <v/>
      </c>
      <c r="D43" s="13" t="str">
        <f>IF(Ansøgning!D48="","",Ansøgning!D48)</f>
        <v/>
      </c>
      <c r="E43" s="14" t="str">
        <f>IF(Ansøgning!E48="","",Ansøgning!E48)</f>
        <v/>
      </c>
      <c r="F43" s="16"/>
      <c r="G43" s="14" t="str">
        <f>IF(Ansøgning!F48="","",Ansøgning!F48)</f>
        <v/>
      </c>
      <c r="H43" s="16"/>
      <c r="I43" s="72" t="str">
        <f>IF(OR(F43="",H43=""),"",NETWORKDAYS(F43,H43,Lister!$D$7:$D$13))</f>
        <v/>
      </c>
      <c r="J43" s="53" t="str">
        <f>IF(Ansøgning!H48="","",Ansøgning!H48)</f>
        <v/>
      </c>
      <c r="K43" s="32" t="str">
        <f t="shared" si="0"/>
        <v/>
      </c>
      <c r="L43" s="31" t="str">
        <f>IF(Ansøgning!J48="","",Ansøgning!J48)</f>
        <v/>
      </c>
      <c r="M43" s="18"/>
      <c r="N43" s="31" t="str">
        <f>IF(Ansøgning!K48="","",Ansøgning!K48)</f>
        <v/>
      </c>
      <c r="O43" s="18"/>
      <c r="P43" s="15" t="str">
        <f>IF(Ansøgning!L48="","",Ansøgning!L48)</f>
        <v/>
      </c>
      <c r="Q43" s="46" t="str">
        <f t="shared" si="1"/>
        <v/>
      </c>
      <c r="R43" s="46"/>
      <c r="S43" s="101" t="str">
        <f>IF(Ansøgning!M48="","",Ansøgning!M48)</f>
        <v/>
      </c>
      <c r="T43" s="31" t="str">
        <f t="shared" si="2"/>
        <v/>
      </c>
      <c r="U43" s="102" t="str">
        <f>IF(Ansøgning!O48="","",Ansøgning!O48)</f>
        <v/>
      </c>
      <c r="V43" s="20"/>
      <c r="W43" s="102" t="str">
        <f>IF(Ansøgning!P48="","",Ansøgning!P48)</f>
        <v/>
      </c>
      <c r="X43" s="20"/>
      <c r="Y43" s="31" t="str">
        <f>IF(Ansøgning!Q48="","",Ansøgning!Q48)</f>
        <v/>
      </c>
      <c r="Z43" s="46" t="str">
        <f>IFERROR(MAX(IF(OR(V43="",X43=""),"",IF(AND(AND(MONTH(F43)&gt;=7,MONTH(F43)&lt;8),AND(MONTH(H43)&gt;=7,MONTH(H43)&lt;8)),(NETWORKDAYS(F43,H43,Lister!$D$7:$D$13)-V43)*T43/NETWORKDAYS(Lister!$D$19,Lister!$E$19,Lister!$D$7:$D$13),IF(AND(AND(MONTH(F43)&gt;=7,MONTH(F43)&lt;8),MONTH(H43)&gt;7),(NETWORKDAYS(F43,Lister!$E$19,Lister!$D$7:$D$13)-V43)*T43/NETWORKDAYS(Lister!$D$19,Lister!$E$19,Lister!$D$7:$D$13),IF(MONTH(F43)&gt;7,0)))),0),"")</f>
        <v/>
      </c>
      <c r="AA43" s="31" t="str">
        <f>IF(Ansøgning!R48="","",Ansøgning!R48)</f>
        <v/>
      </c>
      <c r="AB43" s="46" t="str">
        <f>IFERROR(MAX(IF(OR(V43="",X43=""),"",IF(AND(AND(MONTH(F43)&gt;=8,MONTH(F43)&lt;9),AND(MONTH(H43)&gt;=8,MONTH(H43)&lt;9)),(NETWORKDAYS(F43,H43,Lister!$D$7:$D$13)-X43)*T43/NETWORKDAYS(Lister!$D$20,Lister!$E$20,Lister!$D$7:$D$13),IF(AND(MONTH(F43)=7,MONTH(H43)=8),(NETWORKDAYS(Lister!$D$20,H43,Lister!$D$7:$D$13)-X43)*T43/NETWORKDAYS(Lister!$D$20,Lister!$E$20,Lister!$D$7:$D$13),IF(AND(MONTH(F43)=7,MONTH(H43)=7),0)))),0),"")</f>
        <v/>
      </c>
      <c r="AC43" s="15" t="str">
        <f>IF(Ansøgning!U48="","",Ansøgning!U48)</f>
        <v/>
      </c>
      <c r="AD43" s="31" t="str">
        <f t="shared" si="3"/>
        <v/>
      </c>
      <c r="AE43" s="31" t="str">
        <f t="shared" si="4"/>
        <v/>
      </c>
      <c r="AF43" s="51" t="str">
        <f t="shared" si="5"/>
        <v/>
      </c>
      <c r="AG43" s="15" t="str">
        <f t="shared" si="6"/>
        <v/>
      </c>
    </row>
    <row r="44" spans="1:33" x14ac:dyDescent="0.25">
      <c r="A44" s="13" t="str">
        <f>IF(Ansøgning!A49="","",Ansøgning!A49)</f>
        <v/>
      </c>
      <c r="B44" s="13" t="str">
        <f>IF(Ansøgning!B49="","",Ansøgning!B49)</f>
        <v/>
      </c>
      <c r="C44" s="13" t="str">
        <f>IF(Ansøgning!C49="","",Ansøgning!C49)</f>
        <v/>
      </c>
      <c r="D44" s="13" t="str">
        <f>IF(Ansøgning!D49="","",Ansøgning!D49)</f>
        <v/>
      </c>
      <c r="E44" s="14" t="str">
        <f>IF(Ansøgning!E49="","",Ansøgning!E49)</f>
        <v/>
      </c>
      <c r="F44" s="16"/>
      <c r="G44" s="14" t="str">
        <f>IF(Ansøgning!F49="","",Ansøgning!F49)</f>
        <v/>
      </c>
      <c r="H44" s="16"/>
      <c r="I44" s="72" t="str">
        <f>IF(OR(F44="",H44=""),"",NETWORKDAYS(F44,H44,Lister!$D$7:$D$13))</f>
        <v/>
      </c>
      <c r="J44" s="53" t="str">
        <f>IF(Ansøgning!H49="","",Ansøgning!H49)</f>
        <v/>
      </c>
      <c r="K44" s="32" t="str">
        <f t="shared" si="0"/>
        <v/>
      </c>
      <c r="L44" s="31" t="str">
        <f>IF(Ansøgning!J49="","",Ansøgning!J49)</f>
        <v/>
      </c>
      <c r="M44" s="18"/>
      <c r="N44" s="31" t="str">
        <f>IF(Ansøgning!K49="","",Ansøgning!K49)</f>
        <v/>
      </c>
      <c r="O44" s="18"/>
      <c r="P44" s="15" t="str">
        <f>IF(Ansøgning!L49="","",Ansøgning!L49)</f>
        <v/>
      </c>
      <c r="Q44" s="46" t="str">
        <f t="shared" si="1"/>
        <v/>
      </c>
      <c r="R44" s="46"/>
      <c r="S44" s="101" t="str">
        <f>IF(Ansøgning!M49="","",Ansøgning!M49)</f>
        <v/>
      </c>
      <c r="T44" s="31" t="str">
        <f t="shared" si="2"/>
        <v/>
      </c>
      <c r="U44" s="102" t="str">
        <f>IF(Ansøgning!O49="","",Ansøgning!O49)</f>
        <v/>
      </c>
      <c r="V44" s="20"/>
      <c r="W44" s="102" t="str">
        <f>IF(Ansøgning!P49="","",Ansøgning!P49)</f>
        <v/>
      </c>
      <c r="X44" s="20"/>
      <c r="Y44" s="31" t="str">
        <f>IF(Ansøgning!Q49="","",Ansøgning!Q49)</f>
        <v/>
      </c>
      <c r="Z44" s="46" t="str">
        <f>IFERROR(MAX(IF(OR(V44="",X44=""),"",IF(AND(AND(MONTH(F44)&gt;=7,MONTH(F44)&lt;8),AND(MONTH(H44)&gt;=7,MONTH(H44)&lt;8)),(NETWORKDAYS(F44,H44,Lister!$D$7:$D$13)-V44)*T44/NETWORKDAYS(Lister!$D$19,Lister!$E$19,Lister!$D$7:$D$13),IF(AND(AND(MONTH(F44)&gt;=7,MONTH(F44)&lt;8),MONTH(H44)&gt;7),(NETWORKDAYS(F44,Lister!$E$19,Lister!$D$7:$D$13)-V44)*T44/NETWORKDAYS(Lister!$D$19,Lister!$E$19,Lister!$D$7:$D$13),IF(MONTH(F44)&gt;7,0)))),0),"")</f>
        <v/>
      </c>
      <c r="AA44" s="31" t="str">
        <f>IF(Ansøgning!R49="","",Ansøgning!R49)</f>
        <v/>
      </c>
      <c r="AB44" s="46" t="str">
        <f>IFERROR(MAX(IF(OR(V44="",X44=""),"",IF(AND(AND(MONTH(F44)&gt;=8,MONTH(F44)&lt;9),AND(MONTH(H44)&gt;=8,MONTH(H44)&lt;9)),(NETWORKDAYS(F44,H44,Lister!$D$7:$D$13)-X44)*T44/NETWORKDAYS(Lister!$D$20,Lister!$E$20,Lister!$D$7:$D$13),IF(AND(MONTH(F44)=7,MONTH(H44)=8),(NETWORKDAYS(Lister!$D$20,H44,Lister!$D$7:$D$13)-X44)*T44/NETWORKDAYS(Lister!$D$20,Lister!$E$20,Lister!$D$7:$D$13),IF(AND(MONTH(F44)=7,MONTH(H44)=7),0)))),0),"")</f>
        <v/>
      </c>
      <c r="AC44" s="15" t="str">
        <f>IF(Ansøgning!U49="","",Ansøgning!U49)</f>
        <v/>
      </c>
      <c r="AD44" s="31" t="str">
        <f t="shared" si="3"/>
        <v/>
      </c>
      <c r="AE44" s="31" t="str">
        <f t="shared" si="4"/>
        <v/>
      </c>
      <c r="AF44" s="51" t="str">
        <f t="shared" si="5"/>
        <v/>
      </c>
      <c r="AG44" s="15" t="str">
        <f t="shared" si="6"/>
        <v/>
      </c>
    </row>
    <row r="45" spans="1:33" x14ac:dyDescent="0.25">
      <c r="A45" s="13" t="str">
        <f>IF(Ansøgning!A50="","",Ansøgning!A50)</f>
        <v/>
      </c>
      <c r="B45" s="13" t="str">
        <f>IF(Ansøgning!B50="","",Ansøgning!B50)</f>
        <v/>
      </c>
      <c r="C45" s="13" t="str">
        <f>IF(Ansøgning!C50="","",Ansøgning!C50)</f>
        <v/>
      </c>
      <c r="D45" s="13" t="str">
        <f>IF(Ansøgning!D50="","",Ansøgning!D50)</f>
        <v/>
      </c>
      <c r="E45" s="14" t="str">
        <f>IF(Ansøgning!E50="","",Ansøgning!E50)</f>
        <v/>
      </c>
      <c r="F45" s="16"/>
      <c r="G45" s="14" t="str">
        <f>IF(Ansøgning!F50="","",Ansøgning!F50)</f>
        <v/>
      </c>
      <c r="H45" s="16"/>
      <c r="I45" s="72" t="str">
        <f>IF(OR(F45="",H45=""),"",NETWORKDAYS(F45,H45,Lister!$D$7:$D$13))</f>
        <v/>
      </c>
      <c r="J45" s="53" t="str">
        <f>IF(Ansøgning!H50="","",Ansøgning!H50)</f>
        <v/>
      </c>
      <c r="K45" s="32" t="str">
        <f t="shared" si="0"/>
        <v/>
      </c>
      <c r="L45" s="31" t="str">
        <f>IF(Ansøgning!J50="","",Ansøgning!J50)</f>
        <v/>
      </c>
      <c r="M45" s="18"/>
      <c r="N45" s="31" t="str">
        <f>IF(Ansøgning!K50="","",Ansøgning!K50)</f>
        <v/>
      </c>
      <c r="O45" s="18"/>
      <c r="P45" s="15" t="str">
        <f>IF(Ansøgning!L50="","",Ansøgning!L50)</f>
        <v/>
      </c>
      <c r="Q45" s="46" t="str">
        <f t="shared" si="1"/>
        <v/>
      </c>
      <c r="R45" s="46"/>
      <c r="S45" s="101" t="str">
        <f>IF(Ansøgning!M50="","",Ansøgning!M50)</f>
        <v/>
      </c>
      <c r="T45" s="31" t="str">
        <f t="shared" si="2"/>
        <v/>
      </c>
      <c r="U45" s="102" t="str">
        <f>IF(Ansøgning!O50="","",Ansøgning!O50)</f>
        <v/>
      </c>
      <c r="V45" s="20"/>
      <c r="W45" s="102" t="str">
        <f>IF(Ansøgning!P50="","",Ansøgning!P50)</f>
        <v/>
      </c>
      <c r="X45" s="20"/>
      <c r="Y45" s="31" t="str">
        <f>IF(Ansøgning!Q50="","",Ansøgning!Q50)</f>
        <v/>
      </c>
      <c r="Z45" s="46" t="str">
        <f>IFERROR(MAX(IF(OR(V45="",X45=""),"",IF(AND(AND(MONTH(F45)&gt;=7,MONTH(F45)&lt;8),AND(MONTH(H45)&gt;=7,MONTH(H45)&lt;8)),(NETWORKDAYS(F45,H45,Lister!$D$7:$D$13)-V45)*T45/NETWORKDAYS(Lister!$D$19,Lister!$E$19,Lister!$D$7:$D$13),IF(AND(AND(MONTH(F45)&gt;=7,MONTH(F45)&lt;8),MONTH(H45)&gt;7),(NETWORKDAYS(F45,Lister!$E$19,Lister!$D$7:$D$13)-V45)*T45/NETWORKDAYS(Lister!$D$19,Lister!$E$19,Lister!$D$7:$D$13),IF(MONTH(F45)&gt;7,0)))),0),"")</f>
        <v/>
      </c>
      <c r="AA45" s="31" t="str">
        <f>IF(Ansøgning!R50="","",Ansøgning!R50)</f>
        <v/>
      </c>
      <c r="AB45" s="46" t="str">
        <f>IFERROR(MAX(IF(OR(V45="",X45=""),"",IF(AND(AND(MONTH(F45)&gt;=8,MONTH(F45)&lt;9),AND(MONTH(H45)&gt;=8,MONTH(H45)&lt;9)),(NETWORKDAYS(F45,H45,Lister!$D$7:$D$13)-X45)*T45/NETWORKDAYS(Lister!$D$20,Lister!$E$20,Lister!$D$7:$D$13),IF(AND(MONTH(F45)=7,MONTH(H45)=8),(NETWORKDAYS(Lister!$D$20,H45,Lister!$D$7:$D$13)-X45)*T45/NETWORKDAYS(Lister!$D$20,Lister!$E$20,Lister!$D$7:$D$13),IF(AND(MONTH(F45)=7,MONTH(H45)=7),0)))),0),"")</f>
        <v/>
      </c>
      <c r="AC45" s="15" t="str">
        <f>IF(Ansøgning!U50="","",Ansøgning!U50)</f>
        <v/>
      </c>
      <c r="AD45" s="31" t="str">
        <f t="shared" si="3"/>
        <v/>
      </c>
      <c r="AE45" s="31" t="str">
        <f t="shared" si="4"/>
        <v/>
      </c>
      <c r="AF45" s="51" t="str">
        <f t="shared" si="5"/>
        <v/>
      </c>
      <c r="AG45" s="15" t="str">
        <f t="shared" si="6"/>
        <v/>
      </c>
    </row>
    <row r="46" spans="1:33" x14ac:dyDescent="0.25">
      <c r="A46" s="13" t="str">
        <f>IF(Ansøgning!A51="","",Ansøgning!A51)</f>
        <v/>
      </c>
      <c r="B46" s="13" t="str">
        <f>IF(Ansøgning!B51="","",Ansøgning!B51)</f>
        <v/>
      </c>
      <c r="C46" s="13" t="str">
        <f>IF(Ansøgning!C51="","",Ansøgning!C51)</f>
        <v/>
      </c>
      <c r="D46" s="13" t="str">
        <f>IF(Ansøgning!D51="","",Ansøgning!D51)</f>
        <v/>
      </c>
      <c r="E46" s="14" t="str">
        <f>IF(Ansøgning!E51="","",Ansøgning!E51)</f>
        <v/>
      </c>
      <c r="F46" s="16"/>
      <c r="G46" s="14" t="str">
        <f>IF(Ansøgning!F51="","",Ansøgning!F51)</f>
        <v/>
      </c>
      <c r="H46" s="16"/>
      <c r="I46" s="72" t="str">
        <f>IF(OR(F46="",H46=""),"",NETWORKDAYS(F46,H46,Lister!$D$7:$D$13))</f>
        <v/>
      </c>
      <c r="J46" s="53" t="str">
        <f>IF(Ansøgning!H51="","",Ansøgning!H51)</f>
        <v/>
      </c>
      <c r="K46" s="32" t="str">
        <f t="shared" si="0"/>
        <v/>
      </c>
      <c r="L46" s="31" t="str">
        <f>IF(Ansøgning!J51="","",Ansøgning!J51)</f>
        <v/>
      </c>
      <c r="M46" s="18"/>
      <c r="N46" s="31" t="str">
        <f>IF(Ansøgning!K51="","",Ansøgning!K51)</f>
        <v/>
      </c>
      <c r="O46" s="18"/>
      <c r="P46" s="15" t="str">
        <f>IF(Ansøgning!L51="","",Ansøgning!L51)</f>
        <v/>
      </c>
      <c r="Q46" s="46" t="str">
        <f t="shared" si="1"/>
        <v/>
      </c>
      <c r="R46" s="46"/>
      <c r="S46" s="101" t="str">
        <f>IF(Ansøgning!M51="","",Ansøgning!M51)</f>
        <v/>
      </c>
      <c r="T46" s="31" t="str">
        <f t="shared" si="2"/>
        <v/>
      </c>
      <c r="U46" s="102" t="str">
        <f>IF(Ansøgning!O51="","",Ansøgning!O51)</f>
        <v/>
      </c>
      <c r="V46" s="20"/>
      <c r="W46" s="102" t="str">
        <f>IF(Ansøgning!P51="","",Ansøgning!P51)</f>
        <v/>
      </c>
      <c r="X46" s="20"/>
      <c r="Y46" s="31" t="str">
        <f>IF(Ansøgning!Q51="","",Ansøgning!Q51)</f>
        <v/>
      </c>
      <c r="Z46" s="46" t="str">
        <f>IFERROR(MAX(IF(OR(V46="",X46=""),"",IF(AND(AND(MONTH(F46)&gt;=7,MONTH(F46)&lt;8),AND(MONTH(H46)&gt;=7,MONTH(H46)&lt;8)),(NETWORKDAYS(F46,H46,Lister!$D$7:$D$13)-V46)*T46/NETWORKDAYS(Lister!$D$19,Lister!$E$19,Lister!$D$7:$D$13),IF(AND(AND(MONTH(F46)&gt;=7,MONTH(F46)&lt;8),MONTH(H46)&gt;7),(NETWORKDAYS(F46,Lister!$E$19,Lister!$D$7:$D$13)-V46)*T46/NETWORKDAYS(Lister!$D$19,Lister!$E$19,Lister!$D$7:$D$13),IF(MONTH(F46)&gt;7,0)))),0),"")</f>
        <v/>
      </c>
      <c r="AA46" s="31" t="str">
        <f>IF(Ansøgning!R51="","",Ansøgning!R51)</f>
        <v/>
      </c>
      <c r="AB46" s="46" t="str">
        <f>IFERROR(MAX(IF(OR(V46="",X46=""),"",IF(AND(AND(MONTH(F46)&gt;=8,MONTH(F46)&lt;9),AND(MONTH(H46)&gt;=8,MONTH(H46)&lt;9)),(NETWORKDAYS(F46,H46,Lister!$D$7:$D$13)-X46)*T46/NETWORKDAYS(Lister!$D$20,Lister!$E$20,Lister!$D$7:$D$13),IF(AND(MONTH(F46)=7,MONTH(H46)=8),(NETWORKDAYS(Lister!$D$20,H46,Lister!$D$7:$D$13)-X46)*T46/NETWORKDAYS(Lister!$D$20,Lister!$E$20,Lister!$D$7:$D$13),IF(AND(MONTH(F46)=7,MONTH(H46)=7),0)))),0),"")</f>
        <v/>
      </c>
      <c r="AC46" s="15" t="str">
        <f>IF(Ansøgning!U51="","",Ansøgning!U51)</f>
        <v/>
      </c>
      <c r="AD46" s="31" t="str">
        <f t="shared" si="3"/>
        <v/>
      </c>
      <c r="AE46" s="31" t="str">
        <f t="shared" si="4"/>
        <v/>
      </c>
      <c r="AF46" s="51" t="str">
        <f t="shared" si="5"/>
        <v/>
      </c>
      <c r="AG46" s="15" t="str">
        <f t="shared" si="6"/>
        <v/>
      </c>
    </row>
    <row r="47" spans="1:33" x14ac:dyDescent="0.25">
      <c r="A47" s="13" t="str">
        <f>IF(Ansøgning!A52="","",Ansøgning!A52)</f>
        <v/>
      </c>
      <c r="B47" s="13" t="str">
        <f>IF(Ansøgning!B52="","",Ansøgning!B52)</f>
        <v/>
      </c>
      <c r="C47" s="13" t="str">
        <f>IF(Ansøgning!C52="","",Ansøgning!C52)</f>
        <v/>
      </c>
      <c r="D47" s="13" t="str">
        <f>IF(Ansøgning!D52="","",Ansøgning!D52)</f>
        <v/>
      </c>
      <c r="E47" s="14" t="str">
        <f>IF(Ansøgning!E52="","",Ansøgning!E52)</f>
        <v/>
      </c>
      <c r="F47" s="16"/>
      <c r="G47" s="14" t="str">
        <f>IF(Ansøgning!F52="","",Ansøgning!F52)</f>
        <v/>
      </c>
      <c r="H47" s="16"/>
      <c r="I47" s="72" t="str">
        <f>IF(OR(F47="",H47=""),"",NETWORKDAYS(F47,H47,Lister!$D$7:$D$13))</f>
        <v/>
      </c>
      <c r="J47" s="53" t="str">
        <f>IF(Ansøgning!H52="","",Ansøgning!H52)</f>
        <v/>
      </c>
      <c r="K47" s="32" t="str">
        <f t="shared" si="0"/>
        <v/>
      </c>
      <c r="L47" s="31" t="str">
        <f>IF(Ansøgning!J52="","",Ansøgning!J52)</f>
        <v/>
      </c>
      <c r="M47" s="18"/>
      <c r="N47" s="31" t="str">
        <f>IF(Ansøgning!K52="","",Ansøgning!K52)</f>
        <v/>
      </c>
      <c r="O47" s="18"/>
      <c r="P47" s="15" t="str">
        <f>IF(Ansøgning!L52="","",Ansøgning!L52)</f>
        <v/>
      </c>
      <c r="Q47" s="46" t="str">
        <f t="shared" si="1"/>
        <v/>
      </c>
      <c r="R47" s="46"/>
      <c r="S47" s="101" t="str">
        <f>IF(Ansøgning!M52="","",Ansøgning!M52)</f>
        <v/>
      </c>
      <c r="T47" s="31" t="str">
        <f t="shared" si="2"/>
        <v/>
      </c>
      <c r="U47" s="102" t="str">
        <f>IF(Ansøgning!O52="","",Ansøgning!O52)</f>
        <v/>
      </c>
      <c r="V47" s="20"/>
      <c r="W47" s="102" t="str">
        <f>IF(Ansøgning!P52="","",Ansøgning!P52)</f>
        <v/>
      </c>
      <c r="X47" s="20"/>
      <c r="Y47" s="31" t="str">
        <f>IF(Ansøgning!Q52="","",Ansøgning!Q52)</f>
        <v/>
      </c>
      <c r="Z47" s="46" t="str">
        <f>IFERROR(MAX(IF(OR(V47="",X47=""),"",IF(AND(AND(MONTH(F47)&gt;=7,MONTH(F47)&lt;8),AND(MONTH(H47)&gt;=7,MONTH(H47)&lt;8)),(NETWORKDAYS(F47,H47,Lister!$D$7:$D$13)-V47)*T47/NETWORKDAYS(Lister!$D$19,Lister!$E$19,Lister!$D$7:$D$13),IF(AND(AND(MONTH(F47)&gt;=7,MONTH(F47)&lt;8),MONTH(H47)&gt;7),(NETWORKDAYS(F47,Lister!$E$19,Lister!$D$7:$D$13)-V47)*T47/NETWORKDAYS(Lister!$D$19,Lister!$E$19,Lister!$D$7:$D$13),IF(MONTH(F47)&gt;7,0)))),0),"")</f>
        <v/>
      </c>
      <c r="AA47" s="31" t="str">
        <f>IF(Ansøgning!R52="","",Ansøgning!R52)</f>
        <v/>
      </c>
      <c r="AB47" s="46" t="str">
        <f>IFERROR(MAX(IF(OR(V47="",X47=""),"",IF(AND(AND(MONTH(F47)&gt;=8,MONTH(F47)&lt;9),AND(MONTH(H47)&gt;=8,MONTH(H47)&lt;9)),(NETWORKDAYS(F47,H47,Lister!$D$7:$D$13)-X47)*T47/NETWORKDAYS(Lister!$D$20,Lister!$E$20,Lister!$D$7:$D$13),IF(AND(MONTH(F47)=7,MONTH(H47)=8),(NETWORKDAYS(Lister!$D$20,H47,Lister!$D$7:$D$13)-X47)*T47/NETWORKDAYS(Lister!$D$20,Lister!$E$20,Lister!$D$7:$D$13),IF(AND(MONTH(F47)=7,MONTH(H47)=7),0)))),0),"")</f>
        <v/>
      </c>
      <c r="AC47" s="15" t="str">
        <f>IF(Ansøgning!U52="","",Ansøgning!U52)</f>
        <v/>
      </c>
      <c r="AD47" s="31" t="str">
        <f t="shared" si="3"/>
        <v/>
      </c>
      <c r="AE47" s="31" t="str">
        <f t="shared" si="4"/>
        <v/>
      </c>
      <c r="AF47" s="51" t="str">
        <f t="shared" si="5"/>
        <v/>
      </c>
      <c r="AG47" s="15" t="str">
        <f t="shared" si="6"/>
        <v/>
      </c>
    </row>
    <row r="48" spans="1:33" x14ac:dyDescent="0.25">
      <c r="A48" s="13" t="str">
        <f>IF(Ansøgning!A53="","",Ansøgning!A53)</f>
        <v/>
      </c>
      <c r="B48" s="13" t="str">
        <f>IF(Ansøgning!B53="","",Ansøgning!B53)</f>
        <v/>
      </c>
      <c r="C48" s="13" t="str">
        <f>IF(Ansøgning!C53="","",Ansøgning!C53)</f>
        <v/>
      </c>
      <c r="D48" s="13" t="str">
        <f>IF(Ansøgning!D53="","",Ansøgning!D53)</f>
        <v/>
      </c>
      <c r="E48" s="14" t="str">
        <f>IF(Ansøgning!E53="","",Ansøgning!E53)</f>
        <v/>
      </c>
      <c r="F48" s="16"/>
      <c r="G48" s="14" t="str">
        <f>IF(Ansøgning!F53="","",Ansøgning!F53)</f>
        <v/>
      </c>
      <c r="H48" s="16"/>
      <c r="I48" s="72" t="str">
        <f>IF(OR(F48="",H48=""),"",NETWORKDAYS(F48,H48,Lister!$D$7:$D$13))</f>
        <v/>
      </c>
      <c r="J48" s="53" t="str">
        <f>IF(Ansøgning!H53="","",Ansøgning!H53)</f>
        <v/>
      </c>
      <c r="K48" s="32" t="str">
        <f t="shared" si="0"/>
        <v/>
      </c>
      <c r="L48" s="31" t="str">
        <f>IF(Ansøgning!J53="","",Ansøgning!J53)</f>
        <v/>
      </c>
      <c r="M48" s="18"/>
      <c r="N48" s="31" t="str">
        <f>IF(Ansøgning!K53="","",Ansøgning!K53)</f>
        <v/>
      </c>
      <c r="O48" s="18"/>
      <c r="P48" s="15" t="str">
        <f>IF(Ansøgning!L53="","",Ansøgning!L53)</f>
        <v/>
      </c>
      <c r="Q48" s="46" t="str">
        <f t="shared" si="1"/>
        <v/>
      </c>
      <c r="R48" s="46"/>
      <c r="S48" s="101" t="str">
        <f>IF(Ansøgning!M53="","",Ansøgning!M53)</f>
        <v/>
      </c>
      <c r="T48" s="31" t="str">
        <f t="shared" si="2"/>
        <v/>
      </c>
      <c r="U48" s="102" t="str">
        <f>IF(Ansøgning!O53="","",Ansøgning!O53)</f>
        <v/>
      </c>
      <c r="V48" s="20"/>
      <c r="W48" s="102" t="str">
        <f>IF(Ansøgning!P53="","",Ansøgning!P53)</f>
        <v/>
      </c>
      <c r="X48" s="20"/>
      <c r="Y48" s="31" t="str">
        <f>IF(Ansøgning!Q53="","",Ansøgning!Q53)</f>
        <v/>
      </c>
      <c r="Z48" s="46" t="str">
        <f>IFERROR(MAX(IF(OR(V48="",X48=""),"",IF(AND(AND(MONTH(F48)&gt;=7,MONTH(F48)&lt;8),AND(MONTH(H48)&gt;=7,MONTH(H48)&lt;8)),(NETWORKDAYS(F48,H48,Lister!$D$7:$D$13)-V48)*T48/NETWORKDAYS(Lister!$D$19,Lister!$E$19,Lister!$D$7:$D$13),IF(AND(AND(MONTH(F48)&gt;=7,MONTH(F48)&lt;8),MONTH(H48)&gt;7),(NETWORKDAYS(F48,Lister!$E$19,Lister!$D$7:$D$13)-V48)*T48/NETWORKDAYS(Lister!$D$19,Lister!$E$19,Lister!$D$7:$D$13),IF(MONTH(F48)&gt;7,0)))),0),"")</f>
        <v/>
      </c>
      <c r="AA48" s="31" t="str">
        <f>IF(Ansøgning!R53="","",Ansøgning!R53)</f>
        <v/>
      </c>
      <c r="AB48" s="46" t="str">
        <f>IFERROR(MAX(IF(OR(V48="",X48=""),"",IF(AND(AND(MONTH(F48)&gt;=8,MONTH(F48)&lt;9),AND(MONTH(H48)&gt;=8,MONTH(H48)&lt;9)),(NETWORKDAYS(F48,H48,Lister!$D$7:$D$13)-X48)*T48/NETWORKDAYS(Lister!$D$20,Lister!$E$20,Lister!$D$7:$D$13),IF(AND(MONTH(F48)=7,MONTH(H48)=8),(NETWORKDAYS(Lister!$D$20,H48,Lister!$D$7:$D$13)-X48)*T48/NETWORKDAYS(Lister!$D$20,Lister!$E$20,Lister!$D$7:$D$13),IF(AND(MONTH(F48)=7,MONTH(H48)=7),0)))),0),"")</f>
        <v/>
      </c>
      <c r="AC48" s="15" t="str">
        <f>IF(Ansøgning!U53="","",Ansøgning!U53)</f>
        <v/>
      </c>
      <c r="AD48" s="31" t="str">
        <f t="shared" si="3"/>
        <v/>
      </c>
      <c r="AE48" s="31" t="str">
        <f t="shared" si="4"/>
        <v/>
      </c>
      <c r="AF48" s="51" t="str">
        <f t="shared" si="5"/>
        <v/>
      </c>
      <c r="AG48" s="15" t="str">
        <f t="shared" si="6"/>
        <v/>
      </c>
    </row>
    <row r="49" spans="1:33" x14ac:dyDescent="0.25">
      <c r="A49" s="13" t="str">
        <f>IF(Ansøgning!A54="","",Ansøgning!A54)</f>
        <v/>
      </c>
      <c r="B49" s="13" t="str">
        <f>IF(Ansøgning!B54="","",Ansøgning!B54)</f>
        <v/>
      </c>
      <c r="C49" s="13" t="str">
        <f>IF(Ansøgning!C54="","",Ansøgning!C54)</f>
        <v/>
      </c>
      <c r="D49" s="13" t="str">
        <f>IF(Ansøgning!D54="","",Ansøgning!D54)</f>
        <v/>
      </c>
      <c r="E49" s="14" t="str">
        <f>IF(Ansøgning!E54="","",Ansøgning!E54)</f>
        <v/>
      </c>
      <c r="F49" s="16"/>
      <c r="G49" s="14" t="str">
        <f>IF(Ansøgning!F54="","",Ansøgning!F54)</f>
        <v/>
      </c>
      <c r="H49" s="16"/>
      <c r="I49" s="72" t="str">
        <f>IF(OR(F49="",H49=""),"",NETWORKDAYS(F49,H49,Lister!$D$7:$D$13))</f>
        <v/>
      </c>
      <c r="J49" s="53" t="str">
        <f>IF(Ansøgning!H54="","",Ansøgning!H54)</f>
        <v/>
      </c>
      <c r="K49" s="32" t="str">
        <f t="shared" si="0"/>
        <v/>
      </c>
      <c r="L49" s="31" t="str">
        <f>IF(Ansøgning!J54="","",Ansøgning!J54)</f>
        <v/>
      </c>
      <c r="M49" s="18"/>
      <c r="N49" s="31" t="str">
        <f>IF(Ansøgning!K54="","",Ansøgning!K54)</f>
        <v/>
      </c>
      <c r="O49" s="18"/>
      <c r="P49" s="15" t="str">
        <f>IF(Ansøgning!L54="","",Ansøgning!L54)</f>
        <v/>
      </c>
      <c r="Q49" s="46" t="str">
        <f t="shared" si="1"/>
        <v/>
      </c>
      <c r="R49" s="46"/>
      <c r="S49" s="101" t="str">
        <f>IF(Ansøgning!M54="","",Ansøgning!M54)</f>
        <v/>
      </c>
      <c r="T49" s="31" t="str">
        <f t="shared" si="2"/>
        <v/>
      </c>
      <c r="U49" s="102" t="str">
        <f>IF(Ansøgning!O54="","",Ansøgning!O54)</f>
        <v/>
      </c>
      <c r="V49" s="20"/>
      <c r="W49" s="102" t="str">
        <f>IF(Ansøgning!P54="","",Ansøgning!P54)</f>
        <v/>
      </c>
      <c r="X49" s="20"/>
      <c r="Y49" s="31" t="str">
        <f>IF(Ansøgning!Q54="","",Ansøgning!Q54)</f>
        <v/>
      </c>
      <c r="Z49" s="46" t="str">
        <f>IFERROR(MAX(IF(OR(V49="",X49=""),"",IF(AND(AND(MONTH(F49)&gt;=7,MONTH(F49)&lt;8),AND(MONTH(H49)&gt;=7,MONTH(H49)&lt;8)),(NETWORKDAYS(F49,H49,Lister!$D$7:$D$13)-V49)*T49/NETWORKDAYS(Lister!$D$19,Lister!$E$19,Lister!$D$7:$D$13),IF(AND(AND(MONTH(F49)&gt;=7,MONTH(F49)&lt;8),MONTH(H49)&gt;7),(NETWORKDAYS(F49,Lister!$E$19,Lister!$D$7:$D$13)-V49)*T49/NETWORKDAYS(Lister!$D$19,Lister!$E$19,Lister!$D$7:$D$13),IF(MONTH(F49)&gt;7,0)))),0),"")</f>
        <v/>
      </c>
      <c r="AA49" s="31" t="str">
        <f>IF(Ansøgning!R54="","",Ansøgning!R54)</f>
        <v/>
      </c>
      <c r="AB49" s="46" t="str">
        <f>IFERROR(MAX(IF(OR(V49="",X49=""),"",IF(AND(AND(MONTH(F49)&gt;=8,MONTH(F49)&lt;9),AND(MONTH(H49)&gt;=8,MONTH(H49)&lt;9)),(NETWORKDAYS(F49,H49,Lister!$D$7:$D$13)-X49)*T49/NETWORKDAYS(Lister!$D$20,Lister!$E$20,Lister!$D$7:$D$13),IF(AND(MONTH(F49)=7,MONTH(H49)=8),(NETWORKDAYS(Lister!$D$20,H49,Lister!$D$7:$D$13)-X49)*T49/NETWORKDAYS(Lister!$D$20,Lister!$E$20,Lister!$D$7:$D$13),IF(AND(MONTH(F49)=7,MONTH(H49)=7),0)))),0),"")</f>
        <v/>
      </c>
      <c r="AC49" s="15" t="str">
        <f>IF(Ansøgning!U54="","",Ansøgning!U54)</f>
        <v/>
      </c>
      <c r="AD49" s="31" t="str">
        <f t="shared" si="3"/>
        <v/>
      </c>
      <c r="AE49" s="31" t="str">
        <f t="shared" si="4"/>
        <v/>
      </c>
      <c r="AF49" s="51" t="str">
        <f t="shared" si="5"/>
        <v/>
      </c>
      <c r="AG49" s="15" t="str">
        <f t="shared" si="6"/>
        <v/>
      </c>
    </row>
    <row r="50" spans="1:33" x14ac:dyDescent="0.25">
      <c r="A50" s="13" t="str">
        <f>IF(Ansøgning!A55="","",Ansøgning!A55)</f>
        <v/>
      </c>
      <c r="B50" s="13" t="str">
        <f>IF(Ansøgning!B55="","",Ansøgning!B55)</f>
        <v/>
      </c>
      <c r="C50" s="13" t="str">
        <f>IF(Ansøgning!C55="","",Ansøgning!C55)</f>
        <v/>
      </c>
      <c r="D50" s="13" t="str">
        <f>IF(Ansøgning!D55="","",Ansøgning!D55)</f>
        <v/>
      </c>
      <c r="E50" s="14" t="str">
        <f>IF(Ansøgning!E55="","",Ansøgning!E55)</f>
        <v/>
      </c>
      <c r="F50" s="16"/>
      <c r="G50" s="14" t="str">
        <f>IF(Ansøgning!F55="","",Ansøgning!F55)</f>
        <v/>
      </c>
      <c r="H50" s="16"/>
      <c r="I50" s="72" t="str">
        <f>IF(OR(F50="",H50=""),"",NETWORKDAYS(F50,H50,Lister!$D$7:$D$13))</f>
        <v/>
      </c>
      <c r="J50" s="53" t="str">
        <f>IF(Ansøgning!H55="","",Ansøgning!H55)</f>
        <v/>
      </c>
      <c r="K50" s="32" t="str">
        <f t="shared" si="0"/>
        <v/>
      </c>
      <c r="L50" s="31" t="str">
        <f>IF(Ansøgning!J55="","",Ansøgning!J55)</f>
        <v/>
      </c>
      <c r="M50" s="18"/>
      <c r="N50" s="31" t="str">
        <f>IF(Ansøgning!K55="","",Ansøgning!K55)</f>
        <v/>
      </c>
      <c r="O50" s="18"/>
      <c r="P50" s="15" t="str">
        <f>IF(Ansøgning!L55="","",Ansøgning!L55)</f>
        <v/>
      </c>
      <c r="Q50" s="46" t="str">
        <f t="shared" si="1"/>
        <v/>
      </c>
      <c r="R50" s="46"/>
      <c r="S50" s="101" t="str">
        <f>IF(Ansøgning!M55="","",Ansøgning!M55)</f>
        <v/>
      </c>
      <c r="T50" s="31" t="str">
        <f t="shared" si="2"/>
        <v/>
      </c>
      <c r="U50" s="102" t="str">
        <f>IF(Ansøgning!O55="","",Ansøgning!O55)</f>
        <v/>
      </c>
      <c r="V50" s="20"/>
      <c r="W50" s="102" t="str">
        <f>IF(Ansøgning!P55="","",Ansøgning!P55)</f>
        <v/>
      </c>
      <c r="X50" s="20"/>
      <c r="Y50" s="31" t="str">
        <f>IF(Ansøgning!Q55="","",Ansøgning!Q55)</f>
        <v/>
      </c>
      <c r="Z50" s="46" t="str">
        <f>IFERROR(MAX(IF(OR(V50="",X50=""),"",IF(AND(AND(MONTH(F50)&gt;=7,MONTH(F50)&lt;8),AND(MONTH(H50)&gt;=7,MONTH(H50)&lt;8)),(NETWORKDAYS(F50,H50,Lister!$D$7:$D$13)-V50)*T50/NETWORKDAYS(Lister!$D$19,Lister!$E$19,Lister!$D$7:$D$13),IF(AND(AND(MONTH(F50)&gt;=7,MONTH(F50)&lt;8),MONTH(H50)&gt;7),(NETWORKDAYS(F50,Lister!$E$19,Lister!$D$7:$D$13)-V50)*T50/NETWORKDAYS(Lister!$D$19,Lister!$E$19,Lister!$D$7:$D$13),IF(MONTH(F50)&gt;7,0)))),0),"")</f>
        <v/>
      </c>
      <c r="AA50" s="31" t="str">
        <f>IF(Ansøgning!R55="","",Ansøgning!R55)</f>
        <v/>
      </c>
      <c r="AB50" s="46" t="str">
        <f>IFERROR(MAX(IF(OR(V50="",X50=""),"",IF(AND(AND(MONTH(F50)&gt;=8,MONTH(F50)&lt;9),AND(MONTH(H50)&gt;=8,MONTH(H50)&lt;9)),(NETWORKDAYS(F50,H50,Lister!$D$7:$D$13)-X50)*T50/NETWORKDAYS(Lister!$D$20,Lister!$E$20,Lister!$D$7:$D$13),IF(AND(MONTH(F50)=7,MONTH(H50)=8),(NETWORKDAYS(Lister!$D$20,H50,Lister!$D$7:$D$13)-X50)*T50/NETWORKDAYS(Lister!$D$20,Lister!$E$20,Lister!$D$7:$D$13),IF(AND(MONTH(F50)=7,MONTH(H50)=7),0)))),0),"")</f>
        <v/>
      </c>
      <c r="AC50" s="15" t="str">
        <f>IF(Ansøgning!U55="","",Ansøgning!U55)</f>
        <v/>
      </c>
      <c r="AD50" s="31" t="str">
        <f t="shared" si="3"/>
        <v/>
      </c>
      <c r="AE50" s="31" t="str">
        <f t="shared" si="4"/>
        <v/>
      </c>
      <c r="AF50" s="51" t="str">
        <f t="shared" si="5"/>
        <v/>
      </c>
      <c r="AG50" s="15" t="str">
        <f t="shared" si="6"/>
        <v/>
      </c>
    </row>
    <row r="51" spans="1:33" x14ac:dyDescent="0.25">
      <c r="A51" s="13" t="str">
        <f>IF(Ansøgning!A56="","",Ansøgning!A56)</f>
        <v/>
      </c>
      <c r="B51" s="13" t="str">
        <f>IF(Ansøgning!B56="","",Ansøgning!B56)</f>
        <v/>
      </c>
      <c r="C51" s="13" t="str">
        <f>IF(Ansøgning!C56="","",Ansøgning!C56)</f>
        <v/>
      </c>
      <c r="D51" s="13" t="str">
        <f>IF(Ansøgning!D56="","",Ansøgning!D56)</f>
        <v/>
      </c>
      <c r="E51" s="14" t="str">
        <f>IF(Ansøgning!E56="","",Ansøgning!E56)</f>
        <v/>
      </c>
      <c r="F51" s="16"/>
      <c r="G51" s="14" t="str">
        <f>IF(Ansøgning!F56="","",Ansøgning!F56)</f>
        <v/>
      </c>
      <c r="H51" s="16"/>
      <c r="I51" s="72" t="str">
        <f>IF(OR(F51="",H51=""),"",NETWORKDAYS(F51,H51,Lister!$D$7:$D$13))</f>
        <v/>
      </c>
      <c r="J51" s="53" t="str">
        <f>IF(Ansøgning!H56="","",Ansøgning!H56)</f>
        <v/>
      </c>
      <c r="K51" s="32" t="str">
        <f t="shared" si="0"/>
        <v/>
      </c>
      <c r="L51" s="31" t="str">
        <f>IF(Ansøgning!J56="","",Ansøgning!J56)</f>
        <v/>
      </c>
      <c r="M51" s="18"/>
      <c r="N51" s="31" t="str">
        <f>IF(Ansøgning!K56="","",Ansøgning!K56)</f>
        <v/>
      </c>
      <c r="O51" s="18"/>
      <c r="P51" s="15" t="str">
        <f>IF(Ansøgning!L56="","",Ansøgning!L56)</f>
        <v/>
      </c>
      <c r="Q51" s="46" t="str">
        <f t="shared" si="1"/>
        <v/>
      </c>
      <c r="R51" s="46"/>
      <c r="S51" s="101" t="str">
        <f>IF(Ansøgning!M56="","",Ansøgning!M56)</f>
        <v/>
      </c>
      <c r="T51" s="31" t="str">
        <f t="shared" si="2"/>
        <v/>
      </c>
      <c r="U51" s="102" t="str">
        <f>IF(Ansøgning!O56="","",Ansøgning!O56)</f>
        <v/>
      </c>
      <c r="V51" s="20"/>
      <c r="W51" s="102" t="str">
        <f>IF(Ansøgning!P56="","",Ansøgning!P56)</f>
        <v/>
      </c>
      <c r="X51" s="20"/>
      <c r="Y51" s="31" t="str">
        <f>IF(Ansøgning!Q56="","",Ansøgning!Q56)</f>
        <v/>
      </c>
      <c r="Z51" s="46" t="str">
        <f>IFERROR(MAX(IF(OR(V51="",X51=""),"",IF(AND(AND(MONTH(F51)&gt;=7,MONTH(F51)&lt;8),AND(MONTH(H51)&gt;=7,MONTH(H51)&lt;8)),(NETWORKDAYS(F51,H51,Lister!$D$7:$D$13)-V51)*T51/NETWORKDAYS(Lister!$D$19,Lister!$E$19,Lister!$D$7:$D$13),IF(AND(AND(MONTH(F51)&gt;=7,MONTH(F51)&lt;8),MONTH(H51)&gt;7),(NETWORKDAYS(F51,Lister!$E$19,Lister!$D$7:$D$13)-V51)*T51/NETWORKDAYS(Lister!$D$19,Lister!$E$19,Lister!$D$7:$D$13),IF(MONTH(F51)&gt;7,0)))),0),"")</f>
        <v/>
      </c>
      <c r="AA51" s="31" t="str">
        <f>IF(Ansøgning!R56="","",Ansøgning!R56)</f>
        <v/>
      </c>
      <c r="AB51" s="46" t="str">
        <f>IFERROR(MAX(IF(OR(V51="",X51=""),"",IF(AND(AND(MONTH(F51)&gt;=8,MONTH(F51)&lt;9),AND(MONTH(H51)&gt;=8,MONTH(H51)&lt;9)),(NETWORKDAYS(F51,H51,Lister!$D$7:$D$13)-X51)*T51/NETWORKDAYS(Lister!$D$20,Lister!$E$20,Lister!$D$7:$D$13),IF(AND(MONTH(F51)=7,MONTH(H51)=8),(NETWORKDAYS(Lister!$D$20,H51,Lister!$D$7:$D$13)-X51)*T51/NETWORKDAYS(Lister!$D$20,Lister!$E$20,Lister!$D$7:$D$13),IF(AND(MONTH(F51)=7,MONTH(H51)=7),0)))),0),"")</f>
        <v/>
      </c>
      <c r="AC51" s="15" t="str">
        <f>IF(Ansøgning!U56="","",Ansøgning!U56)</f>
        <v/>
      </c>
      <c r="AD51" s="31" t="str">
        <f t="shared" si="3"/>
        <v/>
      </c>
      <c r="AE51" s="31" t="str">
        <f t="shared" si="4"/>
        <v/>
      </c>
      <c r="AF51" s="51" t="str">
        <f t="shared" si="5"/>
        <v/>
      </c>
      <c r="AG51" s="15" t="str">
        <f t="shared" si="6"/>
        <v/>
      </c>
    </row>
    <row r="52" spans="1:33" x14ac:dyDescent="0.25">
      <c r="A52" s="13" t="str">
        <f>IF(Ansøgning!A57="","",Ansøgning!A57)</f>
        <v/>
      </c>
      <c r="B52" s="13" t="str">
        <f>IF(Ansøgning!B57="","",Ansøgning!B57)</f>
        <v/>
      </c>
      <c r="C52" s="13" t="str">
        <f>IF(Ansøgning!C57="","",Ansøgning!C57)</f>
        <v/>
      </c>
      <c r="D52" s="13" t="str">
        <f>IF(Ansøgning!D57="","",Ansøgning!D57)</f>
        <v/>
      </c>
      <c r="E52" s="14" t="str">
        <f>IF(Ansøgning!E57="","",Ansøgning!E57)</f>
        <v/>
      </c>
      <c r="F52" s="16"/>
      <c r="G52" s="14" t="str">
        <f>IF(Ansøgning!F57="","",Ansøgning!F57)</f>
        <v/>
      </c>
      <c r="H52" s="16"/>
      <c r="I52" s="72" t="str">
        <f>IF(OR(F52="",H52=""),"",NETWORKDAYS(F52,H52,Lister!$D$7:$D$13))</f>
        <v/>
      </c>
      <c r="J52" s="53" t="str">
        <f>IF(Ansøgning!H57="","",Ansøgning!H57)</f>
        <v/>
      </c>
      <c r="K52" s="32" t="str">
        <f t="shared" si="0"/>
        <v/>
      </c>
      <c r="L52" s="31" t="str">
        <f>IF(Ansøgning!J57="","",Ansøgning!J57)</f>
        <v/>
      </c>
      <c r="M52" s="18"/>
      <c r="N52" s="31" t="str">
        <f>IF(Ansøgning!K57="","",Ansøgning!K57)</f>
        <v/>
      </c>
      <c r="O52" s="18"/>
      <c r="P52" s="15" t="str">
        <f>IF(Ansøgning!L57="","",Ansøgning!L57)</f>
        <v/>
      </c>
      <c r="Q52" s="46" t="str">
        <f t="shared" si="1"/>
        <v/>
      </c>
      <c r="R52" s="46"/>
      <c r="S52" s="101" t="str">
        <f>IF(Ansøgning!M57="","",Ansøgning!M57)</f>
        <v/>
      </c>
      <c r="T52" s="31" t="str">
        <f t="shared" si="2"/>
        <v/>
      </c>
      <c r="U52" s="102" t="str">
        <f>IF(Ansøgning!O57="","",Ansøgning!O57)</f>
        <v/>
      </c>
      <c r="V52" s="20"/>
      <c r="W52" s="102" t="str">
        <f>IF(Ansøgning!P57="","",Ansøgning!P57)</f>
        <v/>
      </c>
      <c r="X52" s="20"/>
      <c r="Y52" s="31" t="str">
        <f>IF(Ansøgning!Q57="","",Ansøgning!Q57)</f>
        <v/>
      </c>
      <c r="Z52" s="46" t="str">
        <f>IFERROR(MAX(IF(OR(V52="",X52=""),"",IF(AND(AND(MONTH(F52)&gt;=7,MONTH(F52)&lt;8),AND(MONTH(H52)&gt;=7,MONTH(H52)&lt;8)),(NETWORKDAYS(F52,H52,Lister!$D$7:$D$13)-V52)*T52/NETWORKDAYS(Lister!$D$19,Lister!$E$19,Lister!$D$7:$D$13),IF(AND(AND(MONTH(F52)&gt;=7,MONTH(F52)&lt;8),MONTH(H52)&gt;7),(NETWORKDAYS(F52,Lister!$E$19,Lister!$D$7:$D$13)-V52)*T52/NETWORKDAYS(Lister!$D$19,Lister!$E$19,Lister!$D$7:$D$13),IF(MONTH(F52)&gt;7,0)))),0),"")</f>
        <v/>
      </c>
      <c r="AA52" s="31" t="str">
        <f>IF(Ansøgning!R57="","",Ansøgning!R57)</f>
        <v/>
      </c>
      <c r="AB52" s="46" t="str">
        <f>IFERROR(MAX(IF(OR(V52="",X52=""),"",IF(AND(AND(MONTH(F52)&gt;=8,MONTH(F52)&lt;9),AND(MONTH(H52)&gt;=8,MONTH(H52)&lt;9)),(NETWORKDAYS(F52,H52,Lister!$D$7:$D$13)-X52)*T52/NETWORKDAYS(Lister!$D$20,Lister!$E$20,Lister!$D$7:$D$13),IF(AND(MONTH(F52)=7,MONTH(H52)=8),(NETWORKDAYS(Lister!$D$20,H52,Lister!$D$7:$D$13)-X52)*T52/NETWORKDAYS(Lister!$D$20,Lister!$E$20,Lister!$D$7:$D$13),IF(AND(MONTH(F52)=7,MONTH(H52)=7),0)))),0),"")</f>
        <v/>
      </c>
      <c r="AC52" s="15" t="str">
        <f>IF(Ansøgning!U57="","",Ansøgning!U57)</f>
        <v/>
      </c>
      <c r="AD52" s="31" t="str">
        <f t="shared" si="3"/>
        <v/>
      </c>
      <c r="AE52" s="31" t="str">
        <f t="shared" si="4"/>
        <v/>
      </c>
      <c r="AF52" s="51" t="str">
        <f t="shared" si="5"/>
        <v/>
      </c>
      <c r="AG52" s="15" t="str">
        <f t="shared" si="6"/>
        <v/>
      </c>
    </row>
    <row r="53" spans="1:33" x14ac:dyDescent="0.25">
      <c r="A53" s="13" t="str">
        <f>IF(Ansøgning!A58="","",Ansøgning!A58)</f>
        <v/>
      </c>
      <c r="B53" s="13" t="str">
        <f>IF(Ansøgning!B58="","",Ansøgning!B58)</f>
        <v/>
      </c>
      <c r="C53" s="13" t="str">
        <f>IF(Ansøgning!C58="","",Ansøgning!C58)</f>
        <v/>
      </c>
      <c r="D53" s="13" t="str">
        <f>IF(Ansøgning!D58="","",Ansøgning!D58)</f>
        <v/>
      </c>
      <c r="E53" s="14" t="str">
        <f>IF(Ansøgning!E58="","",Ansøgning!E58)</f>
        <v/>
      </c>
      <c r="F53" s="16"/>
      <c r="G53" s="14" t="str">
        <f>IF(Ansøgning!F58="","",Ansøgning!F58)</f>
        <v/>
      </c>
      <c r="H53" s="16"/>
      <c r="I53" s="72" t="str">
        <f>IF(OR(F53="",H53=""),"",NETWORKDAYS(F53,H53,Lister!$D$7:$D$13))</f>
        <v/>
      </c>
      <c r="J53" s="53" t="str">
        <f>IF(Ansøgning!H58="","",Ansøgning!H58)</f>
        <v/>
      </c>
      <c r="K53" s="32" t="str">
        <f t="shared" si="0"/>
        <v/>
      </c>
      <c r="L53" s="31" t="str">
        <f>IF(Ansøgning!J58="","",Ansøgning!J58)</f>
        <v/>
      </c>
      <c r="M53" s="18"/>
      <c r="N53" s="31" t="str">
        <f>IF(Ansøgning!K58="","",Ansøgning!K58)</f>
        <v/>
      </c>
      <c r="O53" s="18"/>
      <c r="P53" s="15" t="str">
        <f>IF(Ansøgning!L58="","",Ansøgning!L58)</f>
        <v/>
      </c>
      <c r="Q53" s="46" t="str">
        <f t="shared" si="1"/>
        <v/>
      </c>
      <c r="R53" s="46"/>
      <c r="S53" s="101" t="str">
        <f>IF(Ansøgning!M58="","",Ansøgning!M58)</f>
        <v/>
      </c>
      <c r="T53" s="31" t="str">
        <f t="shared" si="2"/>
        <v/>
      </c>
      <c r="U53" s="102" t="str">
        <f>IF(Ansøgning!O58="","",Ansøgning!O58)</f>
        <v/>
      </c>
      <c r="V53" s="20"/>
      <c r="W53" s="102" t="str">
        <f>IF(Ansøgning!P58="","",Ansøgning!P58)</f>
        <v/>
      </c>
      <c r="X53" s="20"/>
      <c r="Y53" s="31" t="str">
        <f>IF(Ansøgning!Q58="","",Ansøgning!Q58)</f>
        <v/>
      </c>
      <c r="Z53" s="46" t="str">
        <f>IFERROR(MAX(IF(OR(V53="",X53=""),"",IF(AND(AND(MONTH(F53)&gt;=7,MONTH(F53)&lt;8),AND(MONTH(H53)&gt;=7,MONTH(H53)&lt;8)),(NETWORKDAYS(F53,H53,Lister!$D$7:$D$13)-V53)*T53/NETWORKDAYS(Lister!$D$19,Lister!$E$19,Lister!$D$7:$D$13),IF(AND(AND(MONTH(F53)&gt;=7,MONTH(F53)&lt;8),MONTH(H53)&gt;7),(NETWORKDAYS(F53,Lister!$E$19,Lister!$D$7:$D$13)-V53)*T53/NETWORKDAYS(Lister!$D$19,Lister!$E$19,Lister!$D$7:$D$13),IF(MONTH(F53)&gt;7,0)))),0),"")</f>
        <v/>
      </c>
      <c r="AA53" s="31" t="str">
        <f>IF(Ansøgning!R58="","",Ansøgning!R58)</f>
        <v/>
      </c>
      <c r="AB53" s="46" t="str">
        <f>IFERROR(MAX(IF(OR(V53="",X53=""),"",IF(AND(AND(MONTH(F53)&gt;=8,MONTH(F53)&lt;9),AND(MONTH(H53)&gt;=8,MONTH(H53)&lt;9)),(NETWORKDAYS(F53,H53,Lister!$D$7:$D$13)-X53)*T53/NETWORKDAYS(Lister!$D$20,Lister!$E$20,Lister!$D$7:$D$13),IF(AND(MONTH(F53)=7,MONTH(H53)=8),(NETWORKDAYS(Lister!$D$20,H53,Lister!$D$7:$D$13)-X53)*T53/NETWORKDAYS(Lister!$D$20,Lister!$E$20,Lister!$D$7:$D$13),IF(AND(MONTH(F53)=7,MONTH(H53)=7),0)))),0),"")</f>
        <v/>
      </c>
      <c r="AC53" s="15" t="str">
        <f>IF(Ansøgning!U58="","",Ansøgning!U58)</f>
        <v/>
      </c>
      <c r="AD53" s="31" t="str">
        <f t="shared" si="3"/>
        <v/>
      </c>
      <c r="AE53" s="31" t="str">
        <f t="shared" si="4"/>
        <v/>
      </c>
      <c r="AF53" s="51" t="str">
        <f t="shared" si="5"/>
        <v/>
      </c>
      <c r="AG53" s="15" t="str">
        <f t="shared" si="6"/>
        <v/>
      </c>
    </row>
    <row r="54" spans="1:33" x14ac:dyDescent="0.25">
      <c r="A54" s="13" t="str">
        <f>IF(Ansøgning!A59="","",Ansøgning!A59)</f>
        <v/>
      </c>
      <c r="B54" s="13" t="str">
        <f>IF(Ansøgning!B59="","",Ansøgning!B59)</f>
        <v/>
      </c>
      <c r="C54" s="13" t="str">
        <f>IF(Ansøgning!C59="","",Ansøgning!C59)</f>
        <v/>
      </c>
      <c r="D54" s="13" t="str">
        <f>IF(Ansøgning!D59="","",Ansøgning!D59)</f>
        <v/>
      </c>
      <c r="E54" s="14" t="str">
        <f>IF(Ansøgning!E59="","",Ansøgning!E59)</f>
        <v/>
      </c>
      <c r="F54" s="16"/>
      <c r="G54" s="14" t="str">
        <f>IF(Ansøgning!F59="","",Ansøgning!F59)</f>
        <v/>
      </c>
      <c r="H54" s="16"/>
      <c r="I54" s="72" t="str">
        <f>IF(OR(F54="",H54=""),"",NETWORKDAYS(F54,H54,Lister!$D$7:$D$13))</f>
        <v/>
      </c>
      <c r="J54" s="53" t="str">
        <f>IF(Ansøgning!H59="","",Ansøgning!H59)</f>
        <v/>
      </c>
      <c r="K54" s="32" t="str">
        <f t="shared" si="0"/>
        <v/>
      </c>
      <c r="L54" s="31" t="str">
        <f>IF(Ansøgning!J59="","",Ansøgning!J59)</f>
        <v/>
      </c>
      <c r="M54" s="18"/>
      <c r="N54" s="31" t="str">
        <f>IF(Ansøgning!K59="","",Ansøgning!K59)</f>
        <v/>
      </c>
      <c r="O54" s="18"/>
      <c r="P54" s="15" t="str">
        <f>IF(Ansøgning!L59="","",Ansøgning!L59)</f>
        <v/>
      </c>
      <c r="Q54" s="46" t="str">
        <f t="shared" si="1"/>
        <v/>
      </c>
      <c r="R54" s="46"/>
      <c r="S54" s="101" t="str">
        <f>IF(Ansøgning!M59="","",Ansøgning!M59)</f>
        <v/>
      </c>
      <c r="T54" s="31" t="str">
        <f t="shared" si="2"/>
        <v/>
      </c>
      <c r="U54" s="102" t="str">
        <f>IF(Ansøgning!O59="","",Ansøgning!O59)</f>
        <v/>
      </c>
      <c r="V54" s="20"/>
      <c r="W54" s="102" t="str">
        <f>IF(Ansøgning!P59="","",Ansøgning!P59)</f>
        <v/>
      </c>
      <c r="X54" s="20"/>
      <c r="Y54" s="31" t="str">
        <f>IF(Ansøgning!Q59="","",Ansøgning!Q59)</f>
        <v/>
      </c>
      <c r="Z54" s="46" t="str">
        <f>IFERROR(MAX(IF(OR(V54="",X54=""),"",IF(AND(AND(MONTH(F54)&gt;=7,MONTH(F54)&lt;8),AND(MONTH(H54)&gt;=7,MONTH(H54)&lt;8)),(NETWORKDAYS(F54,H54,Lister!$D$7:$D$13)-V54)*T54/NETWORKDAYS(Lister!$D$19,Lister!$E$19,Lister!$D$7:$D$13),IF(AND(AND(MONTH(F54)&gt;=7,MONTH(F54)&lt;8),MONTH(H54)&gt;7),(NETWORKDAYS(F54,Lister!$E$19,Lister!$D$7:$D$13)-V54)*T54/NETWORKDAYS(Lister!$D$19,Lister!$E$19,Lister!$D$7:$D$13),IF(MONTH(F54)&gt;7,0)))),0),"")</f>
        <v/>
      </c>
      <c r="AA54" s="31" t="str">
        <f>IF(Ansøgning!R59="","",Ansøgning!R59)</f>
        <v/>
      </c>
      <c r="AB54" s="46" t="str">
        <f>IFERROR(MAX(IF(OR(V54="",X54=""),"",IF(AND(AND(MONTH(F54)&gt;=8,MONTH(F54)&lt;9),AND(MONTH(H54)&gt;=8,MONTH(H54)&lt;9)),(NETWORKDAYS(F54,H54,Lister!$D$7:$D$13)-X54)*T54/NETWORKDAYS(Lister!$D$20,Lister!$E$20,Lister!$D$7:$D$13),IF(AND(MONTH(F54)=7,MONTH(H54)=8),(NETWORKDAYS(Lister!$D$20,H54,Lister!$D$7:$D$13)-X54)*T54/NETWORKDAYS(Lister!$D$20,Lister!$E$20,Lister!$D$7:$D$13),IF(AND(MONTH(F54)=7,MONTH(H54)=7),0)))),0),"")</f>
        <v/>
      </c>
      <c r="AC54" s="15" t="str">
        <f>IF(Ansøgning!U59="","",Ansøgning!U59)</f>
        <v/>
      </c>
      <c r="AD54" s="31" t="str">
        <f t="shared" si="3"/>
        <v/>
      </c>
      <c r="AE54" s="31" t="str">
        <f t="shared" si="4"/>
        <v/>
      </c>
      <c r="AF54" s="51" t="str">
        <f t="shared" si="5"/>
        <v/>
      </c>
      <c r="AG54" s="15" t="str">
        <f t="shared" si="6"/>
        <v/>
      </c>
    </row>
    <row r="55" spans="1:33" x14ac:dyDescent="0.25">
      <c r="A55" s="13" t="str">
        <f>IF(Ansøgning!A60="","",Ansøgning!A60)</f>
        <v/>
      </c>
      <c r="B55" s="13" t="str">
        <f>IF(Ansøgning!B60="","",Ansøgning!B60)</f>
        <v/>
      </c>
      <c r="C55" s="13" t="str">
        <f>IF(Ansøgning!C60="","",Ansøgning!C60)</f>
        <v/>
      </c>
      <c r="D55" s="13" t="str">
        <f>IF(Ansøgning!D60="","",Ansøgning!D60)</f>
        <v/>
      </c>
      <c r="E55" s="14" t="str">
        <f>IF(Ansøgning!E60="","",Ansøgning!E60)</f>
        <v/>
      </c>
      <c r="F55" s="16"/>
      <c r="G55" s="14" t="str">
        <f>IF(Ansøgning!F60="","",Ansøgning!F60)</f>
        <v/>
      </c>
      <c r="H55" s="16"/>
      <c r="I55" s="72" t="str">
        <f>IF(OR(F55="",H55=""),"",NETWORKDAYS(F55,H55,Lister!$D$7:$D$13))</f>
        <v/>
      </c>
      <c r="J55" s="53" t="str">
        <f>IF(Ansøgning!H60="","",Ansøgning!H60)</f>
        <v/>
      </c>
      <c r="K55" s="32" t="str">
        <f t="shared" si="0"/>
        <v/>
      </c>
      <c r="L55" s="31" t="str">
        <f>IF(Ansøgning!J60="","",Ansøgning!J60)</f>
        <v/>
      </c>
      <c r="M55" s="18"/>
      <c r="N55" s="31" t="str">
        <f>IF(Ansøgning!K60="","",Ansøgning!K60)</f>
        <v/>
      </c>
      <c r="O55" s="18"/>
      <c r="P55" s="15" t="str">
        <f>IF(Ansøgning!L60="","",Ansøgning!L60)</f>
        <v/>
      </c>
      <c r="Q55" s="46" t="str">
        <f t="shared" si="1"/>
        <v/>
      </c>
      <c r="R55" s="46"/>
      <c r="S55" s="101" t="str">
        <f>IF(Ansøgning!M60="","",Ansøgning!M60)</f>
        <v/>
      </c>
      <c r="T55" s="31" t="str">
        <f t="shared" si="2"/>
        <v/>
      </c>
      <c r="U55" s="102" t="str">
        <f>IF(Ansøgning!O60="","",Ansøgning!O60)</f>
        <v/>
      </c>
      <c r="V55" s="20"/>
      <c r="W55" s="102" t="str">
        <f>IF(Ansøgning!P60="","",Ansøgning!P60)</f>
        <v/>
      </c>
      <c r="X55" s="20"/>
      <c r="Y55" s="31" t="str">
        <f>IF(Ansøgning!Q60="","",Ansøgning!Q60)</f>
        <v/>
      </c>
      <c r="Z55" s="46" t="str">
        <f>IFERROR(MAX(IF(OR(V55="",X55=""),"",IF(AND(AND(MONTH(F55)&gt;=7,MONTH(F55)&lt;8),AND(MONTH(H55)&gt;=7,MONTH(H55)&lt;8)),(NETWORKDAYS(F55,H55,Lister!$D$7:$D$13)-V55)*T55/NETWORKDAYS(Lister!$D$19,Lister!$E$19,Lister!$D$7:$D$13),IF(AND(AND(MONTH(F55)&gt;=7,MONTH(F55)&lt;8),MONTH(H55)&gt;7),(NETWORKDAYS(F55,Lister!$E$19,Lister!$D$7:$D$13)-V55)*T55/NETWORKDAYS(Lister!$D$19,Lister!$E$19,Lister!$D$7:$D$13),IF(MONTH(F55)&gt;7,0)))),0),"")</f>
        <v/>
      </c>
      <c r="AA55" s="31" t="str">
        <f>IF(Ansøgning!R60="","",Ansøgning!R60)</f>
        <v/>
      </c>
      <c r="AB55" s="46" t="str">
        <f>IFERROR(MAX(IF(OR(V55="",X55=""),"",IF(AND(AND(MONTH(F55)&gt;=8,MONTH(F55)&lt;9),AND(MONTH(H55)&gt;=8,MONTH(H55)&lt;9)),(NETWORKDAYS(F55,H55,Lister!$D$7:$D$13)-X55)*T55/NETWORKDAYS(Lister!$D$20,Lister!$E$20,Lister!$D$7:$D$13),IF(AND(MONTH(F55)=7,MONTH(H55)=8),(NETWORKDAYS(Lister!$D$20,H55,Lister!$D$7:$D$13)-X55)*T55/NETWORKDAYS(Lister!$D$20,Lister!$E$20,Lister!$D$7:$D$13),IF(AND(MONTH(F55)=7,MONTH(H55)=7),0)))),0),"")</f>
        <v/>
      </c>
      <c r="AC55" s="15" t="str">
        <f>IF(Ansøgning!U60="","",Ansøgning!U60)</f>
        <v/>
      </c>
      <c r="AD55" s="31" t="str">
        <f t="shared" si="3"/>
        <v/>
      </c>
      <c r="AE55" s="31" t="str">
        <f t="shared" si="4"/>
        <v/>
      </c>
      <c r="AF55" s="51" t="str">
        <f t="shared" si="5"/>
        <v/>
      </c>
      <c r="AG55" s="15" t="str">
        <f t="shared" si="6"/>
        <v/>
      </c>
    </row>
    <row r="56" spans="1:33" x14ac:dyDescent="0.25">
      <c r="A56" s="13" t="str">
        <f>IF(Ansøgning!A61="","",Ansøgning!A61)</f>
        <v/>
      </c>
      <c r="B56" s="13" t="str">
        <f>IF(Ansøgning!B61="","",Ansøgning!B61)</f>
        <v/>
      </c>
      <c r="C56" s="13" t="str">
        <f>IF(Ansøgning!C61="","",Ansøgning!C61)</f>
        <v/>
      </c>
      <c r="D56" s="13" t="str">
        <f>IF(Ansøgning!D61="","",Ansøgning!D61)</f>
        <v/>
      </c>
      <c r="E56" s="14" t="str">
        <f>IF(Ansøgning!E61="","",Ansøgning!E61)</f>
        <v/>
      </c>
      <c r="F56" s="16"/>
      <c r="G56" s="14" t="str">
        <f>IF(Ansøgning!F61="","",Ansøgning!F61)</f>
        <v/>
      </c>
      <c r="H56" s="16"/>
      <c r="I56" s="72" t="str">
        <f>IF(OR(F56="",H56=""),"",NETWORKDAYS(F56,H56,Lister!$D$7:$D$13))</f>
        <v/>
      </c>
      <c r="J56" s="53" t="str">
        <f>IF(Ansøgning!H61="","",Ansøgning!H61)</f>
        <v/>
      </c>
      <c r="K56" s="32" t="str">
        <f t="shared" si="0"/>
        <v/>
      </c>
      <c r="L56" s="31" t="str">
        <f>IF(Ansøgning!J61="","",Ansøgning!J61)</f>
        <v/>
      </c>
      <c r="M56" s="18"/>
      <c r="N56" s="31" t="str">
        <f>IF(Ansøgning!K61="","",Ansøgning!K61)</f>
        <v/>
      </c>
      <c r="O56" s="18"/>
      <c r="P56" s="15" t="str">
        <f>IF(Ansøgning!L61="","",Ansøgning!L61)</f>
        <v/>
      </c>
      <c r="Q56" s="46" t="str">
        <f t="shared" si="1"/>
        <v/>
      </c>
      <c r="R56" s="46"/>
      <c r="S56" s="101" t="str">
        <f>IF(Ansøgning!M61="","",Ansøgning!M61)</f>
        <v/>
      </c>
      <c r="T56" s="31" t="str">
        <f t="shared" si="2"/>
        <v/>
      </c>
      <c r="U56" s="102" t="str">
        <f>IF(Ansøgning!O61="","",Ansøgning!O61)</f>
        <v/>
      </c>
      <c r="V56" s="20"/>
      <c r="W56" s="102" t="str">
        <f>IF(Ansøgning!P61="","",Ansøgning!P61)</f>
        <v/>
      </c>
      <c r="X56" s="20"/>
      <c r="Y56" s="31" t="str">
        <f>IF(Ansøgning!Q61="","",Ansøgning!Q61)</f>
        <v/>
      </c>
      <c r="Z56" s="46" t="str">
        <f>IFERROR(MAX(IF(OR(V56="",X56=""),"",IF(AND(AND(MONTH(F56)&gt;=7,MONTH(F56)&lt;8),AND(MONTH(H56)&gt;=7,MONTH(H56)&lt;8)),(NETWORKDAYS(F56,H56,Lister!$D$7:$D$13)-V56)*T56/NETWORKDAYS(Lister!$D$19,Lister!$E$19,Lister!$D$7:$D$13),IF(AND(AND(MONTH(F56)&gt;=7,MONTH(F56)&lt;8),MONTH(H56)&gt;7),(NETWORKDAYS(F56,Lister!$E$19,Lister!$D$7:$D$13)-V56)*T56/NETWORKDAYS(Lister!$D$19,Lister!$E$19,Lister!$D$7:$D$13),IF(MONTH(F56)&gt;7,0)))),0),"")</f>
        <v/>
      </c>
      <c r="AA56" s="31" t="str">
        <f>IF(Ansøgning!R61="","",Ansøgning!R61)</f>
        <v/>
      </c>
      <c r="AB56" s="46" t="str">
        <f>IFERROR(MAX(IF(OR(V56="",X56=""),"",IF(AND(AND(MONTH(F56)&gt;=8,MONTH(F56)&lt;9),AND(MONTH(H56)&gt;=8,MONTH(H56)&lt;9)),(NETWORKDAYS(F56,H56,Lister!$D$7:$D$13)-X56)*T56/NETWORKDAYS(Lister!$D$20,Lister!$E$20,Lister!$D$7:$D$13),IF(AND(MONTH(F56)=7,MONTH(H56)=8),(NETWORKDAYS(Lister!$D$20,H56,Lister!$D$7:$D$13)-X56)*T56/NETWORKDAYS(Lister!$D$20,Lister!$E$20,Lister!$D$7:$D$13),IF(AND(MONTH(F56)=7,MONTH(H56)=7),0)))),0),"")</f>
        <v/>
      </c>
      <c r="AC56" s="15" t="str">
        <f>IF(Ansøgning!U61="","",Ansøgning!U61)</f>
        <v/>
      </c>
      <c r="AD56" s="31" t="str">
        <f t="shared" si="3"/>
        <v/>
      </c>
      <c r="AE56" s="31" t="str">
        <f t="shared" si="4"/>
        <v/>
      </c>
      <c r="AF56" s="51" t="str">
        <f t="shared" si="5"/>
        <v/>
      </c>
      <c r="AG56" s="15" t="str">
        <f t="shared" si="6"/>
        <v/>
      </c>
    </row>
    <row r="57" spans="1:33" x14ac:dyDescent="0.25">
      <c r="A57" s="13" t="str">
        <f>IF(Ansøgning!A62="","",Ansøgning!A62)</f>
        <v/>
      </c>
      <c r="B57" s="13" t="str">
        <f>IF(Ansøgning!B62="","",Ansøgning!B62)</f>
        <v/>
      </c>
      <c r="C57" s="13" t="str">
        <f>IF(Ansøgning!C62="","",Ansøgning!C62)</f>
        <v/>
      </c>
      <c r="D57" s="13" t="str">
        <f>IF(Ansøgning!D62="","",Ansøgning!D62)</f>
        <v/>
      </c>
      <c r="E57" s="14" t="str">
        <f>IF(Ansøgning!E62="","",Ansøgning!E62)</f>
        <v/>
      </c>
      <c r="F57" s="16"/>
      <c r="G57" s="14" t="str">
        <f>IF(Ansøgning!F62="","",Ansøgning!F62)</f>
        <v/>
      </c>
      <c r="H57" s="16"/>
      <c r="I57" s="72" t="str">
        <f>IF(OR(F57="",H57=""),"",NETWORKDAYS(F57,H57,Lister!$D$7:$D$13))</f>
        <v/>
      </c>
      <c r="J57" s="53" t="str">
        <f>IF(Ansøgning!H62="","",Ansøgning!H62)</f>
        <v/>
      </c>
      <c r="K57" s="32" t="str">
        <f t="shared" si="0"/>
        <v/>
      </c>
      <c r="L57" s="31" t="str">
        <f>IF(Ansøgning!J62="","",Ansøgning!J62)</f>
        <v/>
      </c>
      <c r="M57" s="18"/>
      <c r="N57" s="31" t="str">
        <f>IF(Ansøgning!K62="","",Ansøgning!K62)</f>
        <v/>
      </c>
      <c r="O57" s="18"/>
      <c r="P57" s="15" t="str">
        <f>IF(Ansøgning!L62="","",Ansøgning!L62)</f>
        <v/>
      </c>
      <c r="Q57" s="46" t="str">
        <f t="shared" si="1"/>
        <v/>
      </c>
      <c r="R57" s="46"/>
      <c r="S57" s="101" t="str">
        <f>IF(Ansøgning!M62="","",Ansøgning!M62)</f>
        <v/>
      </c>
      <c r="T57" s="31" t="str">
        <f t="shared" si="2"/>
        <v/>
      </c>
      <c r="U57" s="102" t="str">
        <f>IF(Ansøgning!O62="","",Ansøgning!O62)</f>
        <v/>
      </c>
      <c r="V57" s="20"/>
      <c r="W57" s="102" t="str">
        <f>IF(Ansøgning!P62="","",Ansøgning!P62)</f>
        <v/>
      </c>
      <c r="X57" s="20"/>
      <c r="Y57" s="31" t="str">
        <f>IF(Ansøgning!Q62="","",Ansøgning!Q62)</f>
        <v/>
      </c>
      <c r="Z57" s="46" t="str">
        <f>IFERROR(MAX(IF(OR(V57="",X57=""),"",IF(AND(AND(MONTH(F57)&gt;=7,MONTH(F57)&lt;8),AND(MONTH(H57)&gt;=7,MONTH(H57)&lt;8)),(NETWORKDAYS(F57,H57,Lister!$D$7:$D$13)-V57)*T57/NETWORKDAYS(Lister!$D$19,Lister!$E$19,Lister!$D$7:$D$13),IF(AND(AND(MONTH(F57)&gt;=7,MONTH(F57)&lt;8),MONTH(H57)&gt;7),(NETWORKDAYS(F57,Lister!$E$19,Lister!$D$7:$D$13)-V57)*T57/NETWORKDAYS(Lister!$D$19,Lister!$E$19,Lister!$D$7:$D$13),IF(MONTH(F57)&gt;7,0)))),0),"")</f>
        <v/>
      </c>
      <c r="AA57" s="31" t="str">
        <f>IF(Ansøgning!R62="","",Ansøgning!R62)</f>
        <v/>
      </c>
      <c r="AB57" s="46" t="str">
        <f>IFERROR(MAX(IF(OR(V57="",X57=""),"",IF(AND(AND(MONTH(F57)&gt;=8,MONTH(F57)&lt;9),AND(MONTH(H57)&gt;=8,MONTH(H57)&lt;9)),(NETWORKDAYS(F57,H57,Lister!$D$7:$D$13)-X57)*T57/NETWORKDAYS(Lister!$D$20,Lister!$E$20,Lister!$D$7:$D$13),IF(AND(MONTH(F57)=7,MONTH(H57)=8),(NETWORKDAYS(Lister!$D$20,H57,Lister!$D$7:$D$13)-X57)*T57/NETWORKDAYS(Lister!$D$20,Lister!$E$20,Lister!$D$7:$D$13),IF(AND(MONTH(F57)=7,MONTH(H57)=7),0)))),0),"")</f>
        <v/>
      </c>
      <c r="AC57" s="15" t="str">
        <f>IF(Ansøgning!U62="","",Ansøgning!U62)</f>
        <v/>
      </c>
      <c r="AD57" s="31" t="str">
        <f t="shared" si="3"/>
        <v/>
      </c>
      <c r="AE57" s="31" t="str">
        <f t="shared" si="4"/>
        <v/>
      </c>
      <c r="AF57" s="51" t="str">
        <f t="shared" si="5"/>
        <v/>
      </c>
      <c r="AG57" s="15" t="str">
        <f t="shared" si="6"/>
        <v/>
      </c>
    </row>
    <row r="58" spans="1:33" x14ac:dyDescent="0.25">
      <c r="A58" s="13" t="str">
        <f>IF(Ansøgning!A63="","",Ansøgning!A63)</f>
        <v/>
      </c>
      <c r="B58" s="13" t="str">
        <f>IF(Ansøgning!B63="","",Ansøgning!B63)</f>
        <v/>
      </c>
      <c r="C58" s="13" t="str">
        <f>IF(Ansøgning!C63="","",Ansøgning!C63)</f>
        <v/>
      </c>
      <c r="D58" s="13" t="str">
        <f>IF(Ansøgning!D63="","",Ansøgning!D63)</f>
        <v/>
      </c>
      <c r="E58" s="14" t="str">
        <f>IF(Ansøgning!E63="","",Ansøgning!E63)</f>
        <v/>
      </c>
      <c r="F58" s="16"/>
      <c r="G58" s="14" t="str">
        <f>IF(Ansøgning!F63="","",Ansøgning!F63)</f>
        <v/>
      </c>
      <c r="H58" s="16"/>
      <c r="I58" s="72" t="str">
        <f>IF(OR(F58="",H58=""),"",NETWORKDAYS(F58,H58,Lister!$D$7:$D$13))</f>
        <v/>
      </c>
      <c r="J58" s="53" t="str">
        <f>IF(Ansøgning!H63="","",Ansøgning!H63)</f>
        <v/>
      </c>
      <c r="K58" s="32" t="str">
        <f t="shared" si="0"/>
        <v/>
      </c>
      <c r="L58" s="31" t="str">
        <f>IF(Ansøgning!J63="","",Ansøgning!J63)</f>
        <v/>
      </c>
      <c r="M58" s="18"/>
      <c r="N58" s="31" t="str">
        <f>IF(Ansøgning!K63="","",Ansøgning!K63)</f>
        <v/>
      </c>
      <c r="O58" s="18"/>
      <c r="P58" s="15" t="str">
        <f>IF(Ansøgning!L63="","",Ansøgning!L63)</f>
        <v/>
      </c>
      <c r="Q58" s="46" t="str">
        <f t="shared" si="1"/>
        <v/>
      </c>
      <c r="R58" s="46"/>
      <c r="S58" s="101" t="str">
        <f>IF(Ansøgning!M63="","",Ansøgning!M63)</f>
        <v/>
      </c>
      <c r="T58" s="31" t="str">
        <f t="shared" si="2"/>
        <v/>
      </c>
      <c r="U58" s="102" t="str">
        <f>IF(Ansøgning!O63="","",Ansøgning!O63)</f>
        <v/>
      </c>
      <c r="V58" s="20"/>
      <c r="W58" s="102" t="str">
        <f>IF(Ansøgning!P63="","",Ansøgning!P63)</f>
        <v/>
      </c>
      <c r="X58" s="20"/>
      <c r="Y58" s="31" t="str">
        <f>IF(Ansøgning!Q63="","",Ansøgning!Q63)</f>
        <v/>
      </c>
      <c r="Z58" s="46" t="str">
        <f>IFERROR(MAX(IF(OR(V58="",X58=""),"",IF(AND(AND(MONTH(F58)&gt;=7,MONTH(F58)&lt;8),AND(MONTH(H58)&gt;=7,MONTH(H58)&lt;8)),(NETWORKDAYS(F58,H58,Lister!$D$7:$D$13)-V58)*T58/NETWORKDAYS(Lister!$D$19,Lister!$E$19,Lister!$D$7:$D$13),IF(AND(AND(MONTH(F58)&gt;=7,MONTH(F58)&lt;8),MONTH(H58)&gt;7),(NETWORKDAYS(F58,Lister!$E$19,Lister!$D$7:$D$13)-V58)*T58/NETWORKDAYS(Lister!$D$19,Lister!$E$19,Lister!$D$7:$D$13),IF(MONTH(F58)&gt;7,0)))),0),"")</f>
        <v/>
      </c>
      <c r="AA58" s="31" t="str">
        <f>IF(Ansøgning!R63="","",Ansøgning!R63)</f>
        <v/>
      </c>
      <c r="AB58" s="46" t="str">
        <f>IFERROR(MAX(IF(OR(V58="",X58=""),"",IF(AND(AND(MONTH(F58)&gt;=8,MONTH(F58)&lt;9),AND(MONTH(H58)&gt;=8,MONTH(H58)&lt;9)),(NETWORKDAYS(F58,H58,Lister!$D$7:$D$13)-X58)*T58/NETWORKDAYS(Lister!$D$20,Lister!$E$20,Lister!$D$7:$D$13),IF(AND(MONTH(F58)=7,MONTH(H58)=8),(NETWORKDAYS(Lister!$D$20,H58,Lister!$D$7:$D$13)-X58)*T58/NETWORKDAYS(Lister!$D$20,Lister!$E$20,Lister!$D$7:$D$13),IF(AND(MONTH(F58)=7,MONTH(H58)=7),0)))),0),"")</f>
        <v/>
      </c>
      <c r="AC58" s="15" t="str">
        <f>IF(Ansøgning!U63="","",Ansøgning!U63)</f>
        <v/>
      </c>
      <c r="AD58" s="31" t="str">
        <f t="shared" si="3"/>
        <v/>
      </c>
      <c r="AE58" s="31" t="str">
        <f t="shared" si="4"/>
        <v/>
      </c>
      <c r="AF58" s="51" t="str">
        <f t="shared" si="5"/>
        <v/>
      </c>
      <c r="AG58" s="15" t="str">
        <f t="shared" si="6"/>
        <v/>
      </c>
    </row>
    <row r="59" spans="1:33" x14ac:dyDescent="0.25">
      <c r="A59" s="13" t="str">
        <f>IF(Ansøgning!A64="","",Ansøgning!A64)</f>
        <v/>
      </c>
      <c r="B59" s="13" t="str">
        <f>IF(Ansøgning!B64="","",Ansøgning!B64)</f>
        <v/>
      </c>
      <c r="C59" s="13" t="str">
        <f>IF(Ansøgning!C64="","",Ansøgning!C64)</f>
        <v/>
      </c>
      <c r="D59" s="13" t="str">
        <f>IF(Ansøgning!D64="","",Ansøgning!D64)</f>
        <v/>
      </c>
      <c r="E59" s="14" t="str">
        <f>IF(Ansøgning!E64="","",Ansøgning!E64)</f>
        <v/>
      </c>
      <c r="F59" s="16"/>
      <c r="G59" s="14" t="str">
        <f>IF(Ansøgning!F64="","",Ansøgning!F64)</f>
        <v/>
      </c>
      <c r="H59" s="16"/>
      <c r="I59" s="72" t="str">
        <f>IF(OR(F59="",H59=""),"",NETWORKDAYS(F59,H59,Lister!$D$7:$D$13))</f>
        <v/>
      </c>
      <c r="J59" s="53" t="str">
        <f>IF(Ansøgning!H64="","",Ansøgning!H64)</f>
        <v/>
      </c>
      <c r="K59" s="32" t="str">
        <f t="shared" si="0"/>
        <v/>
      </c>
      <c r="L59" s="31" t="str">
        <f>IF(Ansøgning!J64="","",Ansøgning!J64)</f>
        <v/>
      </c>
      <c r="M59" s="18"/>
      <c r="N59" s="31" t="str">
        <f>IF(Ansøgning!K64="","",Ansøgning!K64)</f>
        <v/>
      </c>
      <c r="O59" s="18"/>
      <c r="P59" s="15" t="str">
        <f>IF(Ansøgning!L64="","",Ansøgning!L64)</f>
        <v/>
      </c>
      <c r="Q59" s="46" t="str">
        <f t="shared" si="1"/>
        <v/>
      </c>
      <c r="R59" s="46"/>
      <c r="S59" s="101" t="str">
        <f>IF(Ansøgning!M64="","",Ansøgning!M64)</f>
        <v/>
      </c>
      <c r="T59" s="31" t="str">
        <f t="shared" si="2"/>
        <v/>
      </c>
      <c r="U59" s="102" t="str">
        <f>IF(Ansøgning!O64="","",Ansøgning!O64)</f>
        <v/>
      </c>
      <c r="V59" s="20"/>
      <c r="W59" s="102" t="str">
        <f>IF(Ansøgning!P64="","",Ansøgning!P64)</f>
        <v/>
      </c>
      <c r="X59" s="20"/>
      <c r="Y59" s="31" t="str">
        <f>IF(Ansøgning!Q64="","",Ansøgning!Q64)</f>
        <v/>
      </c>
      <c r="Z59" s="46" t="str">
        <f>IFERROR(MAX(IF(OR(V59="",X59=""),"",IF(AND(AND(MONTH(F59)&gt;=7,MONTH(F59)&lt;8),AND(MONTH(H59)&gt;=7,MONTH(H59)&lt;8)),(NETWORKDAYS(F59,H59,Lister!$D$7:$D$13)-V59)*T59/NETWORKDAYS(Lister!$D$19,Lister!$E$19,Lister!$D$7:$D$13),IF(AND(AND(MONTH(F59)&gt;=7,MONTH(F59)&lt;8),MONTH(H59)&gt;7),(NETWORKDAYS(F59,Lister!$E$19,Lister!$D$7:$D$13)-V59)*T59/NETWORKDAYS(Lister!$D$19,Lister!$E$19,Lister!$D$7:$D$13),IF(MONTH(F59)&gt;7,0)))),0),"")</f>
        <v/>
      </c>
      <c r="AA59" s="31" t="str">
        <f>IF(Ansøgning!R64="","",Ansøgning!R64)</f>
        <v/>
      </c>
      <c r="AB59" s="46" t="str">
        <f>IFERROR(MAX(IF(OR(V59="",X59=""),"",IF(AND(AND(MONTH(F59)&gt;=8,MONTH(F59)&lt;9),AND(MONTH(H59)&gt;=8,MONTH(H59)&lt;9)),(NETWORKDAYS(F59,H59,Lister!$D$7:$D$13)-X59)*T59/NETWORKDAYS(Lister!$D$20,Lister!$E$20,Lister!$D$7:$D$13),IF(AND(MONTH(F59)=7,MONTH(H59)=8),(NETWORKDAYS(Lister!$D$20,H59,Lister!$D$7:$D$13)-X59)*T59/NETWORKDAYS(Lister!$D$20,Lister!$E$20,Lister!$D$7:$D$13),IF(AND(MONTH(F59)=7,MONTH(H59)=7),0)))),0),"")</f>
        <v/>
      </c>
      <c r="AC59" s="15" t="str">
        <f>IF(Ansøgning!U64="","",Ansøgning!U64)</f>
        <v/>
      </c>
      <c r="AD59" s="31" t="str">
        <f t="shared" si="3"/>
        <v/>
      </c>
      <c r="AE59" s="31" t="str">
        <f t="shared" si="4"/>
        <v/>
      </c>
      <c r="AF59" s="51" t="str">
        <f t="shared" si="5"/>
        <v/>
      </c>
      <c r="AG59" s="15" t="str">
        <f t="shared" si="6"/>
        <v/>
      </c>
    </row>
    <row r="60" spans="1:33" x14ac:dyDescent="0.25">
      <c r="A60" s="13" t="str">
        <f>IF(Ansøgning!A65="","",Ansøgning!A65)</f>
        <v/>
      </c>
      <c r="B60" s="13" t="str">
        <f>IF(Ansøgning!B65="","",Ansøgning!B65)</f>
        <v/>
      </c>
      <c r="C60" s="13" t="str">
        <f>IF(Ansøgning!C65="","",Ansøgning!C65)</f>
        <v/>
      </c>
      <c r="D60" s="13" t="str">
        <f>IF(Ansøgning!D65="","",Ansøgning!D65)</f>
        <v/>
      </c>
      <c r="E60" s="14" t="str">
        <f>IF(Ansøgning!E65="","",Ansøgning!E65)</f>
        <v/>
      </c>
      <c r="F60" s="16"/>
      <c r="G60" s="14" t="str">
        <f>IF(Ansøgning!F65="","",Ansøgning!F65)</f>
        <v/>
      </c>
      <c r="H60" s="16"/>
      <c r="I60" s="72" t="str">
        <f>IF(OR(F60="",H60=""),"",NETWORKDAYS(F60,H60,Lister!$D$7:$D$13))</f>
        <v/>
      </c>
      <c r="J60" s="53" t="str">
        <f>IF(Ansøgning!H65="","",Ansøgning!H65)</f>
        <v/>
      </c>
      <c r="K60" s="32" t="str">
        <f t="shared" si="0"/>
        <v/>
      </c>
      <c r="L60" s="31" t="str">
        <f>IF(Ansøgning!J65="","",Ansøgning!J65)</f>
        <v/>
      </c>
      <c r="M60" s="18"/>
      <c r="N60" s="31" t="str">
        <f>IF(Ansøgning!K65="","",Ansøgning!K65)</f>
        <v/>
      </c>
      <c r="O60" s="18"/>
      <c r="P60" s="15" t="str">
        <f>IF(Ansøgning!L65="","",Ansøgning!L65)</f>
        <v/>
      </c>
      <c r="Q60" s="46" t="str">
        <f t="shared" si="1"/>
        <v/>
      </c>
      <c r="R60" s="46"/>
      <c r="S60" s="101" t="str">
        <f>IF(Ansøgning!M65="","",Ansøgning!M65)</f>
        <v/>
      </c>
      <c r="T60" s="31" t="str">
        <f t="shared" si="2"/>
        <v/>
      </c>
      <c r="U60" s="102" t="str">
        <f>IF(Ansøgning!O65="","",Ansøgning!O65)</f>
        <v/>
      </c>
      <c r="V60" s="20"/>
      <c r="W60" s="102" t="str">
        <f>IF(Ansøgning!P65="","",Ansøgning!P65)</f>
        <v/>
      </c>
      <c r="X60" s="20"/>
      <c r="Y60" s="31" t="str">
        <f>IF(Ansøgning!Q65="","",Ansøgning!Q65)</f>
        <v/>
      </c>
      <c r="Z60" s="46" t="str">
        <f>IFERROR(MAX(IF(OR(V60="",X60=""),"",IF(AND(AND(MONTH(F60)&gt;=7,MONTH(F60)&lt;8),AND(MONTH(H60)&gt;=7,MONTH(H60)&lt;8)),(NETWORKDAYS(F60,H60,Lister!$D$7:$D$13)-V60)*T60/NETWORKDAYS(Lister!$D$19,Lister!$E$19,Lister!$D$7:$D$13),IF(AND(AND(MONTH(F60)&gt;=7,MONTH(F60)&lt;8),MONTH(H60)&gt;7),(NETWORKDAYS(F60,Lister!$E$19,Lister!$D$7:$D$13)-V60)*T60/NETWORKDAYS(Lister!$D$19,Lister!$E$19,Lister!$D$7:$D$13),IF(MONTH(F60)&gt;7,0)))),0),"")</f>
        <v/>
      </c>
      <c r="AA60" s="31" t="str">
        <f>IF(Ansøgning!R65="","",Ansøgning!R65)</f>
        <v/>
      </c>
      <c r="AB60" s="46" t="str">
        <f>IFERROR(MAX(IF(OR(V60="",X60=""),"",IF(AND(AND(MONTH(F60)&gt;=8,MONTH(F60)&lt;9),AND(MONTH(H60)&gt;=8,MONTH(H60)&lt;9)),(NETWORKDAYS(F60,H60,Lister!$D$7:$D$13)-X60)*T60/NETWORKDAYS(Lister!$D$20,Lister!$E$20,Lister!$D$7:$D$13),IF(AND(MONTH(F60)=7,MONTH(H60)=8),(NETWORKDAYS(Lister!$D$20,H60,Lister!$D$7:$D$13)-X60)*T60/NETWORKDAYS(Lister!$D$20,Lister!$E$20,Lister!$D$7:$D$13),IF(AND(MONTH(F60)=7,MONTH(H60)=7),0)))),0),"")</f>
        <v/>
      </c>
      <c r="AC60" s="15" t="str">
        <f>IF(Ansøgning!U65="","",Ansøgning!U65)</f>
        <v/>
      </c>
      <c r="AD60" s="31" t="str">
        <f t="shared" si="3"/>
        <v/>
      </c>
      <c r="AE60" s="31" t="str">
        <f t="shared" si="4"/>
        <v/>
      </c>
      <c r="AF60" s="51" t="str">
        <f t="shared" si="5"/>
        <v/>
      </c>
      <c r="AG60" s="15" t="str">
        <f t="shared" si="6"/>
        <v/>
      </c>
    </row>
    <row r="61" spans="1:33" x14ac:dyDescent="0.25">
      <c r="A61" s="13" t="str">
        <f>IF(Ansøgning!A66="","",Ansøgning!A66)</f>
        <v/>
      </c>
      <c r="B61" s="13" t="str">
        <f>IF(Ansøgning!B66="","",Ansøgning!B66)</f>
        <v/>
      </c>
      <c r="C61" s="13" t="str">
        <f>IF(Ansøgning!C66="","",Ansøgning!C66)</f>
        <v/>
      </c>
      <c r="D61" s="13" t="str">
        <f>IF(Ansøgning!D66="","",Ansøgning!D66)</f>
        <v/>
      </c>
      <c r="E61" s="14" t="str">
        <f>IF(Ansøgning!E66="","",Ansøgning!E66)</f>
        <v/>
      </c>
      <c r="F61" s="16"/>
      <c r="G61" s="14" t="str">
        <f>IF(Ansøgning!F66="","",Ansøgning!F66)</f>
        <v/>
      </c>
      <c r="H61" s="16"/>
      <c r="I61" s="72" t="str">
        <f>IF(OR(F61="",H61=""),"",NETWORKDAYS(F61,H61,Lister!$D$7:$D$13))</f>
        <v/>
      </c>
      <c r="J61" s="53" t="str">
        <f>IF(Ansøgning!H66="","",Ansøgning!H66)</f>
        <v/>
      </c>
      <c r="K61" s="32" t="str">
        <f t="shared" si="0"/>
        <v/>
      </c>
      <c r="L61" s="31" t="str">
        <f>IF(Ansøgning!J66="","",Ansøgning!J66)</f>
        <v/>
      </c>
      <c r="M61" s="18"/>
      <c r="N61" s="31" t="str">
        <f>IF(Ansøgning!K66="","",Ansøgning!K66)</f>
        <v/>
      </c>
      <c r="O61" s="18"/>
      <c r="P61" s="15" t="str">
        <f>IF(Ansøgning!L66="","",Ansøgning!L66)</f>
        <v/>
      </c>
      <c r="Q61" s="46" t="str">
        <f t="shared" si="1"/>
        <v/>
      </c>
      <c r="R61" s="46"/>
      <c r="S61" s="101" t="str">
        <f>IF(Ansøgning!M66="","",Ansøgning!M66)</f>
        <v/>
      </c>
      <c r="T61" s="31" t="str">
        <f t="shared" si="2"/>
        <v/>
      </c>
      <c r="U61" s="102" t="str">
        <f>IF(Ansøgning!O66="","",Ansøgning!O66)</f>
        <v/>
      </c>
      <c r="V61" s="20"/>
      <c r="W61" s="102" t="str">
        <f>IF(Ansøgning!P66="","",Ansøgning!P66)</f>
        <v/>
      </c>
      <c r="X61" s="20"/>
      <c r="Y61" s="31" t="str">
        <f>IF(Ansøgning!Q66="","",Ansøgning!Q66)</f>
        <v/>
      </c>
      <c r="Z61" s="46" t="str">
        <f>IFERROR(MAX(IF(OR(V61="",X61=""),"",IF(AND(AND(MONTH(F61)&gt;=7,MONTH(F61)&lt;8),AND(MONTH(H61)&gt;=7,MONTH(H61)&lt;8)),(NETWORKDAYS(F61,H61,Lister!$D$7:$D$13)-V61)*T61/NETWORKDAYS(Lister!$D$19,Lister!$E$19,Lister!$D$7:$D$13),IF(AND(AND(MONTH(F61)&gt;=7,MONTH(F61)&lt;8),MONTH(H61)&gt;7),(NETWORKDAYS(F61,Lister!$E$19,Lister!$D$7:$D$13)-V61)*T61/NETWORKDAYS(Lister!$D$19,Lister!$E$19,Lister!$D$7:$D$13),IF(MONTH(F61)&gt;7,0)))),0),"")</f>
        <v/>
      </c>
      <c r="AA61" s="31" t="str">
        <f>IF(Ansøgning!R66="","",Ansøgning!R66)</f>
        <v/>
      </c>
      <c r="AB61" s="46" t="str">
        <f>IFERROR(MAX(IF(OR(V61="",X61=""),"",IF(AND(AND(MONTH(F61)&gt;=8,MONTH(F61)&lt;9),AND(MONTH(H61)&gt;=8,MONTH(H61)&lt;9)),(NETWORKDAYS(F61,H61,Lister!$D$7:$D$13)-X61)*T61/NETWORKDAYS(Lister!$D$20,Lister!$E$20,Lister!$D$7:$D$13),IF(AND(MONTH(F61)=7,MONTH(H61)=8),(NETWORKDAYS(Lister!$D$20,H61,Lister!$D$7:$D$13)-X61)*T61/NETWORKDAYS(Lister!$D$20,Lister!$E$20,Lister!$D$7:$D$13),IF(AND(MONTH(F61)=7,MONTH(H61)=7),0)))),0),"")</f>
        <v/>
      </c>
      <c r="AC61" s="15" t="str">
        <f>IF(Ansøgning!U66="","",Ansøgning!U66)</f>
        <v/>
      </c>
      <c r="AD61" s="31" t="str">
        <f t="shared" si="3"/>
        <v/>
      </c>
      <c r="AE61" s="31" t="str">
        <f t="shared" si="4"/>
        <v/>
      </c>
      <c r="AF61" s="51" t="str">
        <f t="shared" si="5"/>
        <v/>
      </c>
      <c r="AG61" s="15" t="str">
        <f t="shared" si="6"/>
        <v/>
      </c>
    </row>
    <row r="62" spans="1:33" x14ac:dyDescent="0.25">
      <c r="A62" s="13" t="str">
        <f>IF(Ansøgning!A67="","",Ansøgning!A67)</f>
        <v/>
      </c>
      <c r="B62" s="13" t="str">
        <f>IF(Ansøgning!B67="","",Ansøgning!B67)</f>
        <v/>
      </c>
      <c r="C62" s="13" t="str">
        <f>IF(Ansøgning!C67="","",Ansøgning!C67)</f>
        <v/>
      </c>
      <c r="D62" s="13" t="str">
        <f>IF(Ansøgning!D67="","",Ansøgning!D67)</f>
        <v/>
      </c>
      <c r="E62" s="14" t="str">
        <f>IF(Ansøgning!E67="","",Ansøgning!E67)</f>
        <v/>
      </c>
      <c r="F62" s="16"/>
      <c r="G62" s="14" t="str">
        <f>IF(Ansøgning!F67="","",Ansøgning!F67)</f>
        <v/>
      </c>
      <c r="H62" s="16"/>
      <c r="I62" s="72" t="str">
        <f>IF(OR(F62="",H62=""),"",NETWORKDAYS(F62,H62,Lister!$D$7:$D$13))</f>
        <v/>
      </c>
      <c r="J62" s="53" t="str">
        <f>IF(Ansøgning!H67="","",Ansøgning!H67)</f>
        <v/>
      </c>
      <c r="K62" s="32" t="str">
        <f t="shared" si="0"/>
        <v/>
      </c>
      <c r="L62" s="31" t="str">
        <f>IF(Ansøgning!J67="","",Ansøgning!J67)</f>
        <v/>
      </c>
      <c r="M62" s="18"/>
      <c r="N62" s="31" t="str">
        <f>IF(Ansøgning!K67="","",Ansøgning!K67)</f>
        <v/>
      </c>
      <c r="O62" s="18"/>
      <c r="P62" s="15" t="str">
        <f>IF(Ansøgning!L67="","",Ansøgning!L67)</f>
        <v/>
      </c>
      <c r="Q62" s="46" t="str">
        <f t="shared" si="1"/>
        <v/>
      </c>
      <c r="R62" s="46"/>
      <c r="S62" s="101" t="str">
        <f>IF(Ansøgning!M67="","",Ansøgning!M67)</f>
        <v/>
      </c>
      <c r="T62" s="31" t="str">
        <f t="shared" si="2"/>
        <v/>
      </c>
      <c r="U62" s="102" t="str">
        <f>IF(Ansøgning!O67="","",Ansøgning!O67)</f>
        <v/>
      </c>
      <c r="V62" s="20"/>
      <c r="W62" s="102" t="str">
        <f>IF(Ansøgning!P67="","",Ansøgning!P67)</f>
        <v/>
      </c>
      <c r="X62" s="20"/>
      <c r="Y62" s="31" t="str">
        <f>IF(Ansøgning!Q67="","",Ansøgning!Q67)</f>
        <v/>
      </c>
      <c r="Z62" s="46" t="str">
        <f>IFERROR(MAX(IF(OR(V62="",X62=""),"",IF(AND(AND(MONTH(F62)&gt;=7,MONTH(F62)&lt;8),AND(MONTH(H62)&gt;=7,MONTH(H62)&lt;8)),(NETWORKDAYS(F62,H62,Lister!$D$7:$D$13)-V62)*T62/NETWORKDAYS(Lister!$D$19,Lister!$E$19,Lister!$D$7:$D$13),IF(AND(AND(MONTH(F62)&gt;=7,MONTH(F62)&lt;8),MONTH(H62)&gt;7),(NETWORKDAYS(F62,Lister!$E$19,Lister!$D$7:$D$13)-V62)*T62/NETWORKDAYS(Lister!$D$19,Lister!$E$19,Lister!$D$7:$D$13),IF(MONTH(F62)&gt;7,0)))),0),"")</f>
        <v/>
      </c>
      <c r="AA62" s="31" t="str">
        <f>IF(Ansøgning!R67="","",Ansøgning!R67)</f>
        <v/>
      </c>
      <c r="AB62" s="46" t="str">
        <f>IFERROR(MAX(IF(OR(V62="",X62=""),"",IF(AND(AND(MONTH(F62)&gt;=8,MONTH(F62)&lt;9),AND(MONTH(H62)&gt;=8,MONTH(H62)&lt;9)),(NETWORKDAYS(F62,H62,Lister!$D$7:$D$13)-X62)*T62/NETWORKDAYS(Lister!$D$20,Lister!$E$20,Lister!$D$7:$D$13),IF(AND(MONTH(F62)=7,MONTH(H62)=8),(NETWORKDAYS(Lister!$D$20,H62,Lister!$D$7:$D$13)-X62)*T62/NETWORKDAYS(Lister!$D$20,Lister!$E$20,Lister!$D$7:$D$13),IF(AND(MONTH(F62)=7,MONTH(H62)=7),0)))),0),"")</f>
        <v/>
      </c>
      <c r="AC62" s="15" t="str">
        <f>IF(Ansøgning!U67="","",Ansøgning!U67)</f>
        <v/>
      </c>
      <c r="AD62" s="31" t="str">
        <f t="shared" si="3"/>
        <v/>
      </c>
      <c r="AE62" s="31" t="str">
        <f t="shared" si="4"/>
        <v/>
      </c>
      <c r="AF62" s="51" t="str">
        <f t="shared" si="5"/>
        <v/>
      </c>
      <c r="AG62" s="15" t="str">
        <f t="shared" si="6"/>
        <v/>
      </c>
    </row>
    <row r="63" spans="1:33" x14ac:dyDescent="0.25">
      <c r="A63" s="13" t="str">
        <f>IF(Ansøgning!A68="","",Ansøgning!A68)</f>
        <v/>
      </c>
      <c r="B63" s="13" t="str">
        <f>IF(Ansøgning!B68="","",Ansøgning!B68)</f>
        <v/>
      </c>
      <c r="C63" s="13" t="str">
        <f>IF(Ansøgning!C68="","",Ansøgning!C68)</f>
        <v/>
      </c>
      <c r="D63" s="13" t="str">
        <f>IF(Ansøgning!D68="","",Ansøgning!D68)</f>
        <v/>
      </c>
      <c r="E63" s="14" t="str">
        <f>IF(Ansøgning!E68="","",Ansøgning!E68)</f>
        <v/>
      </c>
      <c r="F63" s="16"/>
      <c r="G63" s="14" t="str">
        <f>IF(Ansøgning!F68="","",Ansøgning!F68)</f>
        <v/>
      </c>
      <c r="H63" s="16"/>
      <c r="I63" s="72" t="str">
        <f>IF(OR(F63="",H63=""),"",NETWORKDAYS(F63,H63,Lister!$D$7:$D$13))</f>
        <v/>
      </c>
      <c r="J63" s="53" t="str">
        <f>IF(Ansøgning!H68="","",Ansøgning!H68)</f>
        <v/>
      </c>
      <c r="K63" s="32" t="str">
        <f t="shared" si="0"/>
        <v/>
      </c>
      <c r="L63" s="31" t="str">
        <f>IF(Ansøgning!J68="","",Ansøgning!J68)</f>
        <v/>
      </c>
      <c r="M63" s="18"/>
      <c r="N63" s="31" t="str">
        <f>IF(Ansøgning!K68="","",Ansøgning!K68)</f>
        <v/>
      </c>
      <c r="O63" s="18"/>
      <c r="P63" s="15" t="str">
        <f>IF(Ansøgning!L68="","",Ansøgning!L68)</f>
        <v/>
      </c>
      <c r="Q63" s="46" t="str">
        <f t="shared" si="1"/>
        <v/>
      </c>
      <c r="R63" s="46"/>
      <c r="S63" s="101" t="str">
        <f>IF(Ansøgning!M68="","",Ansøgning!M68)</f>
        <v/>
      </c>
      <c r="T63" s="31" t="str">
        <f t="shared" si="2"/>
        <v/>
      </c>
      <c r="U63" s="102" t="str">
        <f>IF(Ansøgning!O68="","",Ansøgning!O68)</f>
        <v/>
      </c>
      <c r="V63" s="20"/>
      <c r="W63" s="102" t="str">
        <f>IF(Ansøgning!P68="","",Ansøgning!P68)</f>
        <v/>
      </c>
      <c r="X63" s="20"/>
      <c r="Y63" s="31" t="str">
        <f>IF(Ansøgning!Q68="","",Ansøgning!Q68)</f>
        <v/>
      </c>
      <c r="Z63" s="46" t="str">
        <f>IFERROR(MAX(IF(OR(V63="",X63=""),"",IF(AND(AND(MONTH(F63)&gt;=7,MONTH(F63)&lt;8),AND(MONTH(H63)&gt;=7,MONTH(H63)&lt;8)),(NETWORKDAYS(F63,H63,Lister!$D$7:$D$13)-V63)*T63/NETWORKDAYS(Lister!$D$19,Lister!$E$19,Lister!$D$7:$D$13),IF(AND(AND(MONTH(F63)&gt;=7,MONTH(F63)&lt;8),MONTH(H63)&gt;7),(NETWORKDAYS(F63,Lister!$E$19,Lister!$D$7:$D$13)-V63)*T63/NETWORKDAYS(Lister!$D$19,Lister!$E$19,Lister!$D$7:$D$13),IF(MONTH(F63)&gt;7,0)))),0),"")</f>
        <v/>
      </c>
      <c r="AA63" s="31" t="str">
        <f>IF(Ansøgning!R68="","",Ansøgning!R68)</f>
        <v/>
      </c>
      <c r="AB63" s="46" t="str">
        <f>IFERROR(MAX(IF(OR(V63="",X63=""),"",IF(AND(AND(MONTH(F63)&gt;=8,MONTH(F63)&lt;9),AND(MONTH(H63)&gt;=8,MONTH(H63)&lt;9)),(NETWORKDAYS(F63,H63,Lister!$D$7:$D$13)-X63)*T63/NETWORKDAYS(Lister!$D$20,Lister!$E$20,Lister!$D$7:$D$13),IF(AND(MONTH(F63)=7,MONTH(H63)=8),(NETWORKDAYS(Lister!$D$20,H63,Lister!$D$7:$D$13)-X63)*T63/NETWORKDAYS(Lister!$D$20,Lister!$E$20,Lister!$D$7:$D$13),IF(AND(MONTH(F63)=7,MONTH(H63)=7),0)))),0),"")</f>
        <v/>
      </c>
      <c r="AC63" s="15" t="str">
        <f>IF(Ansøgning!U68="","",Ansøgning!U68)</f>
        <v/>
      </c>
      <c r="AD63" s="31" t="str">
        <f t="shared" si="3"/>
        <v/>
      </c>
      <c r="AE63" s="31" t="str">
        <f t="shared" si="4"/>
        <v/>
      </c>
      <c r="AF63" s="51" t="str">
        <f t="shared" si="5"/>
        <v/>
      </c>
      <c r="AG63" s="15" t="str">
        <f t="shared" si="6"/>
        <v/>
      </c>
    </row>
    <row r="64" spans="1:33" x14ac:dyDescent="0.25">
      <c r="A64" s="13" t="str">
        <f>IF(Ansøgning!A69="","",Ansøgning!A69)</f>
        <v/>
      </c>
      <c r="B64" s="13" t="str">
        <f>IF(Ansøgning!B69="","",Ansøgning!B69)</f>
        <v/>
      </c>
      <c r="C64" s="13" t="str">
        <f>IF(Ansøgning!C69="","",Ansøgning!C69)</f>
        <v/>
      </c>
      <c r="D64" s="13" t="str">
        <f>IF(Ansøgning!D69="","",Ansøgning!D69)</f>
        <v/>
      </c>
      <c r="E64" s="14" t="str">
        <f>IF(Ansøgning!E69="","",Ansøgning!E69)</f>
        <v/>
      </c>
      <c r="F64" s="16"/>
      <c r="G64" s="14" t="str">
        <f>IF(Ansøgning!F69="","",Ansøgning!F69)</f>
        <v/>
      </c>
      <c r="H64" s="16"/>
      <c r="I64" s="72" t="str">
        <f>IF(OR(F64="",H64=""),"",NETWORKDAYS(F64,H64,Lister!$D$7:$D$13))</f>
        <v/>
      </c>
      <c r="J64" s="53" t="str">
        <f>IF(Ansøgning!H69="","",Ansøgning!H69)</f>
        <v/>
      </c>
      <c r="K64" s="32" t="str">
        <f t="shared" si="0"/>
        <v/>
      </c>
      <c r="L64" s="31" t="str">
        <f>IF(Ansøgning!J69="","",Ansøgning!J69)</f>
        <v/>
      </c>
      <c r="M64" s="18"/>
      <c r="N64" s="31" t="str">
        <f>IF(Ansøgning!K69="","",Ansøgning!K69)</f>
        <v/>
      </c>
      <c r="O64" s="18"/>
      <c r="P64" s="15" t="str">
        <f>IF(Ansøgning!L69="","",Ansøgning!L69)</f>
        <v/>
      </c>
      <c r="Q64" s="46" t="str">
        <f t="shared" si="1"/>
        <v/>
      </c>
      <c r="R64" s="46"/>
      <c r="S64" s="101" t="str">
        <f>IF(Ansøgning!M69="","",Ansøgning!M69)</f>
        <v/>
      </c>
      <c r="T64" s="31" t="str">
        <f t="shared" si="2"/>
        <v/>
      </c>
      <c r="U64" s="102" t="str">
        <f>IF(Ansøgning!O69="","",Ansøgning!O69)</f>
        <v/>
      </c>
      <c r="V64" s="20"/>
      <c r="W64" s="102" t="str">
        <f>IF(Ansøgning!P69="","",Ansøgning!P69)</f>
        <v/>
      </c>
      <c r="X64" s="20"/>
      <c r="Y64" s="31" t="str">
        <f>IF(Ansøgning!Q69="","",Ansøgning!Q69)</f>
        <v/>
      </c>
      <c r="Z64" s="46" t="str">
        <f>IFERROR(MAX(IF(OR(V64="",X64=""),"",IF(AND(AND(MONTH(F64)&gt;=7,MONTH(F64)&lt;8),AND(MONTH(H64)&gt;=7,MONTH(H64)&lt;8)),(NETWORKDAYS(F64,H64,Lister!$D$7:$D$13)-V64)*T64/NETWORKDAYS(Lister!$D$19,Lister!$E$19,Lister!$D$7:$D$13),IF(AND(AND(MONTH(F64)&gt;=7,MONTH(F64)&lt;8),MONTH(H64)&gt;7),(NETWORKDAYS(F64,Lister!$E$19,Lister!$D$7:$D$13)-V64)*T64/NETWORKDAYS(Lister!$D$19,Lister!$E$19,Lister!$D$7:$D$13),IF(MONTH(F64)&gt;7,0)))),0),"")</f>
        <v/>
      </c>
      <c r="AA64" s="31" t="str">
        <f>IF(Ansøgning!R69="","",Ansøgning!R69)</f>
        <v/>
      </c>
      <c r="AB64" s="46" t="str">
        <f>IFERROR(MAX(IF(OR(V64="",X64=""),"",IF(AND(AND(MONTH(F64)&gt;=8,MONTH(F64)&lt;9),AND(MONTH(H64)&gt;=8,MONTH(H64)&lt;9)),(NETWORKDAYS(F64,H64,Lister!$D$7:$D$13)-X64)*T64/NETWORKDAYS(Lister!$D$20,Lister!$E$20,Lister!$D$7:$D$13),IF(AND(MONTH(F64)=7,MONTH(H64)=8),(NETWORKDAYS(Lister!$D$20,H64,Lister!$D$7:$D$13)-X64)*T64/NETWORKDAYS(Lister!$D$20,Lister!$E$20,Lister!$D$7:$D$13),IF(AND(MONTH(F64)=7,MONTH(H64)=7),0)))),0),"")</f>
        <v/>
      </c>
      <c r="AC64" s="15" t="str">
        <f>IF(Ansøgning!U69="","",Ansøgning!U69)</f>
        <v/>
      </c>
      <c r="AD64" s="31" t="str">
        <f t="shared" si="3"/>
        <v/>
      </c>
      <c r="AE64" s="31" t="str">
        <f t="shared" si="4"/>
        <v/>
      </c>
      <c r="AF64" s="51" t="str">
        <f t="shared" si="5"/>
        <v/>
      </c>
      <c r="AG64" s="15" t="str">
        <f t="shared" si="6"/>
        <v/>
      </c>
    </row>
    <row r="65" spans="1:33" x14ac:dyDescent="0.25">
      <c r="A65" s="13" t="str">
        <f>IF(Ansøgning!A70="","",Ansøgning!A70)</f>
        <v/>
      </c>
      <c r="B65" s="13" t="str">
        <f>IF(Ansøgning!B70="","",Ansøgning!B70)</f>
        <v/>
      </c>
      <c r="C65" s="13" t="str">
        <f>IF(Ansøgning!C70="","",Ansøgning!C70)</f>
        <v/>
      </c>
      <c r="D65" s="13" t="str">
        <f>IF(Ansøgning!D70="","",Ansøgning!D70)</f>
        <v/>
      </c>
      <c r="E65" s="14" t="str">
        <f>IF(Ansøgning!E70="","",Ansøgning!E70)</f>
        <v/>
      </c>
      <c r="F65" s="16"/>
      <c r="G65" s="14" t="str">
        <f>IF(Ansøgning!F70="","",Ansøgning!F70)</f>
        <v/>
      </c>
      <c r="H65" s="16"/>
      <c r="I65" s="72" t="str">
        <f>IF(OR(F65="",H65=""),"",NETWORKDAYS(F65,H65,Lister!$D$7:$D$13))</f>
        <v/>
      </c>
      <c r="J65" s="53" t="str">
        <f>IF(Ansøgning!H70="","",Ansøgning!H70)</f>
        <v/>
      </c>
      <c r="K65" s="32" t="str">
        <f t="shared" si="0"/>
        <v/>
      </c>
      <c r="L65" s="31" t="str">
        <f>IF(Ansøgning!J70="","",Ansøgning!J70)</f>
        <v/>
      </c>
      <c r="M65" s="18"/>
      <c r="N65" s="31" t="str">
        <f>IF(Ansøgning!K70="","",Ansøgning!K70)</f>
        <v/>
      </c>
      <c r="O65" s="18"/>
      <c r="P65" s="15" t="str">
        <f>IF(Ansøgning!L70="","",Ansøgning!L70)</f>
        <v/>
      </c>
      <c r="Q65" s="46" t="str">
        <f t="shared" si="1"/>
        <v/>
      </c>
      <c r="R65" s="46"/>
      <c r="S65" s="101" t="str">
        <f>IF(Ansøgning!M70="","",Ansøgning!M70)</f>
        <v/>
      </c>
      <c r="T65" s="31" t="str">
        <f t="shared" si="2"/>
        <v/>
      </c>
      <c r="U65" s="102" t="str">
        <f>IF(Ansøgning!O70="","",Ansøgning!O70)</f>
        <v/>
      </c>
      <c r="V65" s="20"/>
      <c r="W65" s="102" t="str">
        <f>IF(Ansøgning!P70="","",Ansøgning!P70)</f>
        <v/>
      </c>
      <c r="X65" s="20"/>
      <c r="Y65" s="31" t="str">
        <f>IF(Ansøgning!Q70="","",Ansøgning!Q70)</f>
        <v/>
      </c>
      <c r="Z65" s="46" t="str">
        <f>IFERROR(MAX(IF(OR(V65="",X65=""),"",IF(AND(AND(MONTH(F65)&gt;=7,MONTH(F65)&lt;8),AND(MONTH(H65)&gt;=7,MONTH(H65)&lt;8)),(NETWORKDAYS(F65,H65,Lister!$D$7:$D$13)-V65)*T65/NETWORKDAYS(Lister!$D$19,Lister!$E$19,Lister!$D$7:$D$13),IF(AND(AND(MONTH(F65)&gt;=7,MONTH(F65)&lt;8),MONTH(H65)&gt;7),(NETWORKDAYS(F65,Lister!$E$19,Lister!$D$7:$D$13)-V65)*T65/NETWORKDAYS(Lister!$D$19,Lister!$E$19,Lister!$D$7:$D$13),IF(MONTH(F65)&gt;7,0)))),0),"")</f>
        <v/>
      </c>
      <c r="AA65" s="31" t="str">
        <f>IF(Ansøgning!R70="","",Ansøgning!R70)</f>
        <v/>
      </c>
      <c r="AB65" s="46" t="str">
        <f>IFERROR(MAX(IF(OR(V65="",X65=""),"",IF(AND(AND(MONTH(F65)&gt;=8,MONTH(F65)&lt;9),AND(MONTH(H65)&gt;=8,MONTH(H65)&lt;9)),(NETWORKDAYS(F65,H65,Lister!$D$7:$D$13)-X65)*T65/NETWORKDAYS(Lister!$D$20,Lister!$E$20,Lister!$D$7:$D$13),IF(AND(MONTH(F65)=7,MONTH(H65)=8),(NETWORKDAYS(Lister!$D$20,H65,Lister!$D$7:$D$13)-X65)*T65/NETWORKDAYS(Lister!$D$20,Lister!$E$20,Lister!$D$7:$D$13),IF(AND(MONTH(F65)=7,MONTH(H65)=7),0)))),0),"")</f>
        <v/>
      </c>
      <c r="AC65" s="15" t="str">
        <f>IF(Ansøgning!U70="","",Ansøgning!U70)</f>
        <v/>
      </c>
      <c r="AD65" s="31" t="str">
        <f t="shared" si="3"/>
        <v/>
      </c>
      <c r="AE65" s="31" t="str">
        <f t="shared" si="4"/>
        <v/>
      </c>
      <c r="AF65" s="51" t="str">
        <f t="shared" si="5"/>
        <v/>
      </c>
      <c r="AG65" s="15" t="str">
        <f t="shared" si="6"/>
        <v/>
      </c>
    </row>
    <row r="66" spans="1:33" x14ac:dyDescent="0.25">
      <c r="A66" s="13" t="str">
        <f>IF(Ansøgning!A71="","",Ansøgning!A71)</f>
        <v/>
      </c>
      <c r="B66" s="13" t="str">
        <f>IF(Ansøgning!B71="","",Ansøgning!B71)</f>
        <v/>
      </c>
      <c r="C66" s="13" t="str">
        <f>IF(Ansøgning!C71="","",Ansøgning!C71)</f>
        <v/>
      </c>
      <c r="D66" s="13" t="str">
        <f>IF(Ansøgning!D71="","",Ansøgning!D71)</f>
        <v/>
      </c>
      <c r="E66" s="14" t="str">
        <f>IF(Ansøgning!E71="","",Ansøgning!E71)</f>
        <v/>
      </c>
      <c r="F66" s="16"/>
      <c r="G66" s="14" t="str">
        <f>IF(Ansøgning!F71="","",Ansøgning!F71)</f>
        <v/>
      </c>
      <c r="H66" s="16"/>
      <c r="I66" s="72" t="str">
        <f>IF(OR(F66="",H66=""),"",NETWORKDAYS(F66,H66,Lister!$D$7:$D$13))</f>
        <v/>
      </c>
      <c r="J66" s="53" t="str">
        <f>IF(Ansøgning!H71="","",Ansøgning!H71)</f>
        <v/>
      </c>
      <c r="K66" s="32" t="str">
        <f t="shared" si="0"/>
        <v/>
      </c>
      <c r="L66" s="31" t="str">
        <f>IF(Ansøgning!J71="","",Ansøgning!J71)</f>
        <v/>
      </c>
      <c r="M66" s="18"/>
      <c r="N66" s="31" t="str">
        <f>IF(Ansøgning!K71="","",Ansøgning!K71)</f>
        <v/>
      </c>
      <c r="O66" s="18"/>
      <c r="P66" s="15" t="str">
        <f>IF(Ansøgning!L71="","",Ansøgning!L71)</f>
        <v/>
      </c>
      <c r="Q66" s="46" t="str">
        <f t="shared" si="1"/>
        <v/>
      </c>
      <c r="R66" s="46"/>
      <c r="S66" s="101" t="str">
        <f>IF(Ansøgning!M71="","",Ansøgning!M71)</f>
        <v/>
      </c>
      <c r="T66" s="31" t="str">
        <f t="shared" si="2"/>
        <v/>
      </c>
      <c r="U66" s="102" t="str">
        <f>IF(Ansøgning!O71="","",Ansøgning!O71)</f>
        <v/>
      </c>
      <c r="V66" s="20"/>
      <c r="W66" s="102" t="str">
        <f>IF(Ansøgning!P71="","",Ansøgning!P71)</f>
        <v/>
      </c>
      <c r="X66" s="20"/>
      <c r="Y66" s="31" t="str">
        <f>IF(Ansøgning!Q71="","",Ansøgning!Q71)</f>
        <v/>
      </c>
      <c r="Z66" s="46" t="str">
        <f>IFERROR(MAX(IF(OR(V66="",X66=""),"",IF(AND(AND(MONTH(F66)&gt;=7,MONTH(F66)&lt;8),AND(MONTH(H66)&gt;=7,MONTH(H66)&lt;8)),(NETWORKDAYS(F66,H66,Lister!$D$7:$D$13)-V66)*T66/NETWORKDAYS(Lister!$D$19,Lister!$E$19,Lister!$D$7:$D$13),IF(AND(AND(MONTH(F66)&gt;=7,MONTH(F66)&lt;8),MONTH(H66)&gt;7),(NETWORKDAYS(F66,Lister!$E$19,Lister!$D$7:$D$13)-V66)*T66/NETWORKDAYS(Lister!$D$19,Lister!$E$19,Lister!$D$7:$D$13),IF(MONTH(F66)&gt;7,0)))),0),"")</f>
        <v/>
      </c>
      <c r="AA66" s="31" t="str">
        <f>IF(Ansøgning!R71="","",Ansøgning!R71)</f>
        <v/>
      </c>
      <c r="AB66" s="46" t="str">
        <f>IFERROR(MAX(IF(OR(V66="",X66=""),"",IF(AND(AND(MONTH(F66)&gt;=8,MONTH(F66)&lt;9),AND(MONTH(H66)&gt;=8,MONTH(H66)&lt;9)),(NETWORKDAYS(F66,H66,Lister!$D$7:$D$13)-X66)*T66/NETWORKDAYS(Lister!$D$20,Lister!$E$20,Lister!$D$7:$D$13),IF(AND(MONTH(F66)=7,MONTH(H66)=8),(NETWORKDAYS(Lister!$D$20,H66,Lister!$D$7:$D$13)-X66)*T66/NETWORKDAYS(Lister!$D$20,Lister!$E$20,Lister!$D$7:$D$13),IF(AND(MONTH(F66)=7,MONTH(H66)=7),0)))),0),"")</f>
        <v/>
      </c>
      <c r="AC66" s="15" t="str">
        <f>IF(Ansøgning!U71="","",Ansøgning!U71)</f>
        <v/>
      </c>
      <c r="AD66" s="31" t="str">
        <f t="shared" si="3"/>
        <v/>
      </c>
      <c r="AE66" s="31" t="str">
        <f t="shared" si="4"/>
        <v/>
      </c>
      <c r="AF66" s="51" t="str">
        <f t="shared" si="5"/>
        <v/>
      </c>
      <c r="AG66" s="15" t="str">
        <f t="shared" si="6"/>
        <v/>
      </c>
    </row>
    <row r="67" spans="1:33" x14ac:dyDescent="0.25">
      <c r="A67" s="13" t="str">
        <f>IF(Ansøgning!A72="","",Ansøgning!A72)</f>
        <v/>
      </c>
      <c r="B67" s="13" t="str">
        <f>IF(Ansøgning!B72="","",Ansøgning!B72)</f>
        <v/>
      </c>
      <c r="C67" s="13" t="str">
        <f>IF(Ansøgning!C72="","",Ansøgning!C72)</f>
        <v/>
      </c>
      <c r="D67" s="13" t="str">
        <f>IF(Ansøgning!D72="","",Ansøgning!D72)</f>
        <v/>
      </c>
      <c r="E67" s="14" t="str">
        <f>IF(Ansøgning!E72="","",Ansøgning!E72)</f>
        <v/>
      </c>
      <c r="F67" s="16"/>
      <c r="G67" s="14" t="str">
        <f>IF(Ansøgning!F72="","",Ansøgning!F72)</f>
        <v/>
      </c>
      <c r="H67" s="16"/>
      <c r="I67" s="72" t="str">
        <f>IF(OR(F67="",H67=""),"",NETWORKDAYS(F67,H67,Lister!$D$7:$D$13))</f>
        <v/>
      </c>
      <c r="J67" s="53" t="str">
        <f>IF(Ansøgning!H72="","",Ansøgning!H72)</f>
        <v/>
      </c>
      <c r="K67" s="32" t="str">
        <f t="shared" si="0"/>
        <v/>
      </c>
      <c r="L67" s="31" t="str">
        <f>IF(Ansøgning!J72="","",Ansøgning!J72)</f>
        <v/>
      </c>
      <c r="M67" s="18"/>
      <c r="N67" s="31" t="str">
        <f>IF(Ansøgning!K72="","",Ansøgning!K72)</f>
        <v/>
      </c>
      <c r="O67" s="18"/>
      <c r="P67" s="15" t="str">
        <f>IF(Ansøgning!L72="","",Ansøgning!L72)</f>
        <v/>
      </c>
      <c r="Q67" s="46" t="str">
        <f t="shared" si="1"/>
        <v/>
      </c>
      <c r="R67" s="46"/>
      <c r="S67" s="101" t="str">
        <f>IF(Ansøgning!M72="","",Ansøgning!M72)</f>
        <v/>
      </c>
      <c r="T67" s="31" t="str">
        <f t="shared" si="2"/>
        <v/>
      </c>
      <c r="U67" s="102" t="str">
        <f>IF(Ansøgning!O72="","",Ansøgning!O72)</f>
        <v/>
      </c>
      <c r="V67" s="20"/>
      <c r="W67" s="102" t="str">
        <f>IF(Ansøgning!P72="","",Ansøgning!P72)</f>
        <v/>
      </c>
      <c r="X67" s="20"/>
      <c r="Y67" s="31" t="str">
        <f>IF(Ansøgning!Q72="","",Ansøgning!Q72)</f>
        <v/>
      </c>
      <c r="Z67" s="46" t="str">
        <f>IFERROR(MAX(IF(OR(V67="",X67=""),"",IF(AND(AND(MONTH(F67)&gt;=7,MONTH(F67)&lt;8),AND(MONTH(H67)&gt;=7,MONTH(H67)&lt;8)),(NETWORKDAYS(F67,H67,Lister!$D$7:$D$13)-V67)*T67/NETWORKDAYS(Lister!$D$19,Lister!$E$19,Lister!$D$7:$D$13),IF(AND(AND(MONTH(F67)&gt;=7,MONTH(F67)&lt;8),MONTH(H67)&gt;7),(NETWORKDAYS(F67,Lister!$E$19,Lister!$D$7:$D$13)-V67)*T67/NETWORKDAYS(Lister!$D$19,Lister!$E$19,Lister!$D$7:$D$13),IF(MONTH(F67)&gt;7,0)))),0),"")</f>
        <v/>
      </c>
      <c r="AA67" s="31" t="str">
        <f>IF(Ansøgning!R72="","",Ansøgning!R72)</f>
        <v/>
      </c>
      <c r="AB67" s="46" t="str">
        <f>IFERROR(MAX(IF(OR(V67="",X67=""),"",IF(AND(AND(MONTH(F67)&gt;=8,MONTH(F67)&lt;9),AND(MONTH(H67)&gt;=8,MONTH(H67)&lt;9)),(NETWORKDAYS(F67,H67,Lister!$D$7:$D$13)-X67)*T67/NETWORKDAYS(Lister!$D$20,Lister!$E$20,Lister!$D$7:$D$13),IF(AND(MONTH(F67)=7,MONTH(H67)=8),(NETWORKDAYS(Lister!$D$20,H67,Lister!$D$7:$D$13)-X67)*T67/NETWORKDAYS(Lister!$D$20,Lister!$E$20,Lister!$D$7:$D$13),IF(AND(MONTH(F67)=7,MONTH(H67)=7),0)))),0),"")</f>
        <v/>
      </c>
      <c r="AC67" s="15" t="str">
        <f>IF(Ansøgning!U72="","",Ansøgning!U72)</f>
        <v/>
      </c>
      <c r="AD67" s="31" t="str">
        <f t="shared" si="3"/>
        <v/>
      </c>
      <c r="AE67" s="31" t="str">
        <f t="shared" si="4"/>
        <v/>
      </c>
      <c r="AF67" s="51" t="str">
        <f t="shared" si="5"/>
        <v/>
      </c>
      <c r="AG67" s="15" t="str">
        <f t="shared" si="6"/>
        <v/>
      </c>
    </row>
    <row r="68" spans="1:33" x14ac:dyDescent="0.25">
      <c r="A68" s="13" t="str">
        <f>IF(Ansøgning!A73="","",Ansøgning!A73)</f>
        <v/>
      </c>
      <c r="B68" s="13" t="str">
        <f>IF(Ansøgning!B73="","",Ansøgning!B73)</f>
        <v/>
      </c>
      <c r="C68" s="13" t="str">
        <f>IF(Ansøgning!C73="","",Ansøgning!C73)</f>
        <v/>
      </c>
      <c r="D68" s="13" t="str">
        <f>IF(Ansøgning!D73="","",Ansøgning!D73)</f>
        <v/>
      </c>
      <c r="E68" s="14" t="str">
        <f>IF(Ansøgning!E73="","",Ansøgning!E73)</f>
        <v/>
      </c>
      <c r="F68" s="16"/>
      <c r="G68" s="14" t="str">
        <f>IF(Ansøgning!F73="","",Ansøgning!F73)</f>
        <v/>
      </c>
      <c r="H68" s="16"/>
      <c r="I68" s="72" t="str">
        <f>IF(OR(F68="",H68=""),"",NETWORKDAYS(F68,H68,Lister!$D$7:$D$13))</f>
        <v/>
      </c>
      <c r="J68" s="53" t="str">
        <f>IF(Ansøgning!H73="","",Ansøgning!H73)</f>
        <v/>
      </c>
      <c r="K68" s="32" t="str">
        <f t="shared" si="0"/>
        <v/>
      </c>
      <c r="L68" s="31" t="str">
        <f>IF(Ansøgning!J73="","",Ansøgning!J73)</f>
        <v/>
      </c>
      <c r="M68" s="18"/>
      <c r="N68" s="31" t="str">
        <f>IF(Ansøgning!K73="","",Ansøgning!K73)</f>
        <v/>
      </c>
      <c r="O68" s="18"/>
      <c r="P68" s="15" t="str">
        <f>IF(Ansøgning!L73="","",Ansøgning!L73)</f>
        <v/>
      </c>
      <c r="Q68" s="46" t="str">
        <f t="shared" si="1"/>
        <v/>
      </c>
      <c r="R68" s="46"/>
      <c r="S68" s="101" t="str">
        <f>IF(Ansøgning!M73="","",Ansøgning!M73)</f>
        <v/>
      </c>
      <c r="T68" s="31" t="str">
        <f t="shared" si="2"/>
        <v/>
      </c>
      <c r="U68" s="102" t="str">
        <f>IF(Ansøgning!O73="","",Ansøgning!O73)</f>
        <v/>
      </c>
      <c r="V68" s="20"/>
      <c r="W68" s="102" t="str">
        <f>IF(Ansøgning!P73="","",Ansøgning!P73)</f>
        <v/>
      </c>
      <c r="X68" s="20"/>
      <c r="Y68" s="31" t="str">
        <f>IF(Ansøgning!Q73="","",Ansøgning!Q73)</f>
        <v/>
      </c>
      <c r="Z68" s="46" t="str">
        <f>IFERROR(MAX(IF(OR(V68="",X68=""),"",IF(AND(AND(MONTH(F68)&gt;=7,MONTH(F68)&lt;8),AND(MONTH(H68)&gt;=7,MONTH(H68)&lt;8)),(NETWORKDAYS(F68,H68,Lister!$D$7:$D$13)-V68)*T68/NETWORKDAYS(Lister!$D$19,Lister!$E$19,Lister!$D$7:$D$13),IF(AND(AND(MONTH(F68)&gt;=7,MONTH(F68)&lt;8),MONTH(H68)&gt;7),(NETWORKDAYS(F68,Lister!$E$19,Lister!$D$7:$D$13)-V68)*T68/NETWORKDAYS(Lister!$D$19,Lister!$E$19,Lister!$D$7:$D$13),IF(MONTH(F68)&gt;7,0)))),0),"")</f>
        <v/>
      </c>
      <c r="AA68" s="31" t="str">
        <f>IF(Ansøgning!R73="","",Ansøgning!R73)</f>
        <v/>
      </c>
      <c r="AB68" s="46" t="str">
        <f>IFERROR(MAX(IF(OR(V68="",X68=""),"",IF(AND(AND(MONTH(F68)&gt;=8,MONTH(F68)&lt;9),AND(MONTH(H68)&gt;=8,MONTH(H68)&lt;9)),(NETWORKDAYS(F68,H68,Lister!$D$7:$D$13)-X68)*T68/NETWORKDAYS(Lister!$D$20,Lister!$E$20,Lister!$D$7:$D$13),IF(AND(MONTH(F68)=7,MONTH(H68)=8),(NETWORKDAYS(Lister!$D$20,H68,Lister!$D$7:$D$13)-X68)*T68/NETWORKDAYS(Lister!$D$20,Lister!$E$20,Lister!$D$7:$D$13),IF(AND(MONTH(F68)=7,MONTH(H68)=7),0)))),0),"")</f>
        <v/>
      </c>
      <c r="AC68" s="15" t="str">
        <f>IF(Ansøgning!U73="","",Ansøgning!U73)</f>
        <v/>
      </c>
      <c r="AD68" s="31" t="str">
        <f t="shared" si="3"/>
        <v/>
      </c>
      <c r="AE68" s="31" t="str">
        <f t="shared" si="4"/>
        <v/>
      </c>
      <c r="AF68" s="51" t="str">
        <f t="shared" si="5"/>
        <v/>
      </c>
      <c r="AG68" s="15" t="str">
        <f t="shared" si="6"/>
        <v/>
      </c>
    </row>
    <row r="69" spans="1:33" x14ac:dyDescent="0.25">
      <c r="A69" s="13" t="str">
        <f>IF(Ansøgning!A74="","",Ansøgning!A74)</f>
        <v/>
      </c>
      <c r="B69" s="13" t="str">
        <f>IF(Ansøgning!B74="","",Ansøgning!B74)</f>
        <v/>
      </c>
      <c r="C69" s="13" t="str">
        <f>IF(Ansøgning!C74="","",Ansøgning!C74)</f>
        <v/>
      </c>
      <c r="D69" s="13" t="str">
        <f>IF(Ansøgning!D74="","",Ansøgning!D74)</f>
        <v/>
      </c>
      <c r="E69" s="14" t="str">
        <f>IF(Ansøgning!E74="","",Ansøgning!E74)</f>
        <v/>
      </c>
      <c r="F69" s="16"/>
      <c r="G69" s="14" t="str">
        <f>IF(Ansøgning!F74="","",Ansøgning!F74)</f>
        <v/>
      </c>
      <c r="H69" s="16"/>
      <c r="I69" s="72" t="str">
        <f>IF(OR(F69="",H69=""),"",NETWORKDAYS(F69,H69,Lister!$D$7:$D$13))</f>
        <v/>
      </c>
      <c r="J69" s="53" t="str">
        <f>IF(Ansøgning!H74="","",Ansøgning!H74)</f>
        <v/>
      </c>
      <c r="K69" s="32" t="str">
        <f t="shared" si="0"/>
        <v/>
      </c>
      <c r="L69" s="31" t="str">
        <f>IF(Ansøgning!J74="","",Ansøgning!J74)</f>
        <v/>
      </c>
      <c r="M69" s="18"/>
      <c r="N69" s="31" t="str">
        <f>IF(Ansøgning!K74="","",Ansøgning!K74)</f>
        <v/>
      </c>
      <c r="O69" s="18"/>
      <c r="P69" s="15" t="str">
        <f>IF(Ansøgning!L74="","",Ansøgning!L74)</f>
        <v/>
      </c>
      <c r="Q69" s="46" t="str">
        <f t="shared" si="1"/>
        <v/>
      </c>
      <c r="R69" s="46"/>
      <c r="S69" s="101" t="str">
        <f>IF(Ansøgning!M74="","",Ansøgning!M74)</f>
        <v/>
      </c>
      <c r="T69" s="31" t="str">
        <f t="shared" si="2"/>
        <v/>
      </c>
      <c r="U69" s="102" t="str">
        <f>IF(Ansøgning!O74="","",Ansøgning!O74)</f>
        <v/>
      </c>
      <c r="V69" s="20"/>
      <c r="W69" s="102" t="str">
        <f>IF(Ansøgning!P74="","",Ansøgning!P74)</f>
        <v/>
      </c>
      <c r="X69" s="20"/>
      <c r="Y69" s="31" t="str">
        <f>IF(Ansøgning!Q74="","",Ansøgning!Q74)</f>
        <v/>
      </c>
      <c r="Z69" s="46" t="str">
        <f>IFERROR(MAX(IF(OR(V69="",X69=""),"",IF(AND(AND(MONTH(F69)&gt;=7,MONTH(F69)&lt;8),AND(MONTH(H69)&gt;=7,MONTH(H69)&lt;8)),(NETWORKDAYS(F69,H69,Lister!$D$7:$D$13)-V69)*T69/NETWORKDAYS(Lister!$D$19,Lister!$E$19,Lister!$D$7:$D$13),IF(AND(AND(MONTH(F69)&gt;=7,MONTH(F69)&lt;8),MONTH(H69)&gt;7),(NETWORKDAYS(F69,Lister!$E$19,Lister!$D$7:$D$13)-V69)*T69/NETWORKDAYS(Lister!$D$19,Lister!$E$19,Lister!$D$7:$D$13),IF(MONTH(F69)&gt;7,0)))),0),"")</f>
        <v/>
      </c>
      <c r="AA69" s="31" t="str">
        <f>IF(Ansøgning!R74="","",Ansøgning!R74)</f>
        <v/>
      </c>
      <c r="AB69" s="46" t="str">
        <f>IFERROR(MAX(IF(OR(V69="",X69=""),"",IF(AND(AND(MONTH(F69)&gt;=8,MONTH(F69)&lt;9),AND(MONTH(H69)&gt;=8,MONTH(H69)&lt;9)),(NETWORKDAYS(F69,H69,Lister!$D$7:$D$13)-X69)*T69/NETWORKDAYS(Lister!$D$20,Lister!$E$20,Lister!$D$7:$D$13),IF(AND(MONTH(F69)=7,MONTH(H69)=8),(NETWORKDAYS(Lister!$D$20,H69,Lister!$D$7:$D$13)-X69)*T69/NETWORKDAYS(Lister!$D$20,Lister!$E$20,Lister!$D$7:$D$13),IF(AND(MONTH(F69)=7,MONTH(H69)=7),0)))),0),"")</f>
        <v/>
      </c>
      <c r="AC69" s="15" t="str">
        <f>IF(Ansøgning!U74="","",Ansøgning!U74)</f>
        <v/>
      </c>
      <c r="AD69" s="31" t="str">
        <f t="shared" si="3"/>
        <v/>
      </c>
      <c r="AE69" s="31" t="str">
        <f t="shared" si="4"/>
        <v/>
      </c>
      <c r="AF69" s="51" t="str">
        <f t="shared" si="5"/>
        <v/>
      </c>
      <c r="AG69" s="15" t="str">
        <f t="shared" si="6"/>
        <v/>
      </c>
    </row>
    <row r="70" spans="1:33" x14ac:dyDescent="0.25">
      <c r="A70" s="13" t="str">
        <f>IF(Ansøgning!A75="","",Ansøgning!A75)</f>
        <v/>
      </c>
      <c r="B70" s="13" t="str">
        <f>IF(Ansøgning!B75="","",Ansøgning!B75)</f>
        <v/>
      </c>
      <c r="C70" s="13" t="str">
        <f>IF(Ansøgning!C75="","",Ansøgning!C75)</f>
        <v/>
      </c>
      <c r="D70" s="13" t="str">
        <f>IF(Ansøgning!D75="","",Ansøgning!D75)</f>
        <v/>
      </c>
      <c r="E70" s="14" t="str">
        <f>IF(Ansøgning!E75="","",Ansøgning!E75)</f>
        <v/>
      </c>
      <c r="F70" s="16"/>
      <c r="G70" s="14" t="str">
        <f>IF(Ansøgning!F75="","",Ansøgning!F75)</f>
        <v/>
      </c>
      <c r="H70" s="16"/>
      <c r="I70" s="72" t="str">
        <f>IF(OR(F70="",H70=""),"",NETWORKDAYS(F70,H70,Lister!$D$7:$D$13))</f>
        <v/>
      </c>
      <c r="J70" s="53" t="str">
        <f>IF(Ansøgning!H75="","",Ansøgning!H75)</f>
        <v/>
      </c>
      <c r="K70" s="32" t="str">
        <f t="shared" si="0"/>
        <v/>
      </c>
      <c r="L70" s="31" t="str">
        <f>IF(Ansøgning!J75="","",Ansøgning!J75)</f>
        <v/>
      </c>
      <c r="M70" s="18"/>
      <c r="N70" s="31" t="str">
        <f>IF(Ansøgning!K75="","",Ansøgning!K75)</f>
        <v/>
      </c>
      <c r="O70" s="18"/>
      <c r="P70" s="15" t="str">
        <f>IF(Ansøgning!L75="","",Ansøgning!L75)</f>
        <v/>
      </c>
      <c r="Q70" s="46" t="str">
        <f t="shared" si="1"/>
        <v/>
      </c>
      <c r="R70" s="46"/>
      <c r="S70" s="101" t="str">
        <f>IF(Ansøgning!M75="","",Ansøgning!M75)</f>
        <v/>
      </c>
      <c r="T70" s="31" t="str">
        <f t="shared" si="2"/>
        <v/>
      </c>
      <c r="U70" s="102" t="str">
        <f>IF(Ansøgning!O75="","",Ansøgning!O75)</f>
        <v/>
      </c>
      <c r="V70" s="20"/>
      <c r="W70" s="102" t="str">
        <f>IF(Ansøgning!P75="","",Ansøgning!P75)</f>
        <v/>
      </c>
      <c r="X70" s="20"/>
      <c r="Y70" s="31" t="str">
        <f>IF(Ansøgning!Q75="","",Ansøgning!Q75)</f>
        <v/>
      </c>
      <c r="Z70" s="46" t="str">
        <f>IFERROR(MAX(IF(OR(V70="",X70=""),"",IF(AND(AND(MONTH(F70)&gt;=7,MONTH(F70)&lt;8),AND(MONTH(H70)&gt;=7,MONTH(H70)&lt;8)),(NETWORKDAYS(F70,H70,Lister!$D$7:$D$13)-V70)*T70/NETWORKDAYS(Lister!$D$19,Lister!$E$19,Lister!$D$7:$D$13),IF(AND(AND(MONTH(F70)&gt;=7,MONTH(F70)&lt;8),MONTH(H70)&gt;7),(NETWORKDAYS(F70,Lister!$E$19,Lister!$D$7:$D$13)-V70)*T70/NETWORKDAYS(Lister!$D$19,Lister!$E$19,Lister!$D$7:$D$13),IF(MONTH(F70)&gt;7,0)))),0),"")</f>
        <v/>
      </c>
      <c r="AA70" s="31" t="str">
        <f>IF(Ansøgning!R75="","",Ansøgning!R75)</f>
        <v/>
      </c>
      <c r="AB70" s="46" t="str">
        <f>IFERROR(MAX(IF(OR(V70="",X70=""),"",IF(AND(AND(MONTH(F70)&gt;=8,MONTH(F70)&lt;9),AND(MONTH(H70)&gt;=8,MONTH(H70)&lt;9)),(NETWORKDAYS(F70,H70,Lister!$D$7:$D$13)-X70)*T70/NETWORKDAYS(Lister!$D$20,Lister!$E$20,Lister!$D$7:$D$13),IF(AND(MONTH(F70)=7,MONTH(H70)=8),(NETWORKDAYS(Lister!$D$20,H70,Lister!$D$7:$D$13)-X70)*T70/NETWORKDAYS(Lister!$D$20,Lister!$E$20,Lister!$D$7:$D$13),IF(AND(MONTH(F70)=7,MONTH(H70)=7),0)))),0),"")</f>
        <v/>
      </c>
      <c r="AC70" s="15" t="str">
        <f>IF(Ansøgning!U75="","",Ansøgning!U75)</f>
        <v/>
      </c>
      <c r="AD70" s="31" t="str">
        <f t="shared" si="3"/>
        <v/>
      </c>
      <c r="AE70" s="31" t="str">
        <f t="shared" si="4"/>
        <v/>
      </c>
      <c r="AF70" s="51" t="str">
        <f t="shared" si="5"/>
        <v/>
      </c>
      <c r="AG70" s="15" t="str">
        <f t="shared" si="6"/>
        <v/>
      </c>
    </row>
    <row r="71" spans="1:33" x14ac:dyDescent="0.25">
      <c r="A71" s="13" t="str">
        <f>IF(Ansøgning!A76="","",Ansøgning!A76)</f>
        <v/>
      </c>
      <c r="B71" s="13" t="str">
        <f>IF(Ansøgning!B76="","",Ansøgning!B76)</f>
        <v/>
      </c>
      <c r="C71" s="13" t="str">
        <f>IF(Ansøgning!C76="","",Ansøgning!C76)</f>
        <v/>
      </c>
      <c r="D71" s="13" t="str">
        <f>IF(Ansøgning!D76="","",Ansøgning!D76)</f>
        <v/>
      </c>
      <c r="E71" s="14" t="str">
        <f>IF(Ansøgning!E76="","",Ansøgning!E76)</f>
        <v/>
      </c>
      <c r="F71" s="16"/>
      <c r="G71" s="14" t="str">
        <f>IF(Ansøgning!F76="","",Ansøgning!F76)</f>
        <v/>
      </c>
      <c r="H71" s="16"/>
      <c r="I71" s="72" t="str">
        <f>IF(OR(F71="",H71=""),"",NETWORKDAYS(F71,H71,Lister!$D$7:$D$13))</f>
        <v/>
      </c>
      <c r="J71" s="53" t="str">
        <f>IF(Ansøgning!H76="","",Ansøgning!H76)</f>
        <v/>
      </c>
      <c r="K71" s="32" t="str">
        <f t="shared" si="0"/>
        <v/>
      </c>
      <c r="L71" s="31" t="str">
        <f>IF(Ansøgning!J76="","",Ansøgning!J76)</f>
        <v/>
      </c>
      <c r="M71" s="18"/>
      <c r="N71" s="31" t="str">
        <f>IF(Ansøgning!K76="","",Ansøgning!K76)</f>
        <v/>
      </c>
      <c r="O71" s="18"/>
      <c r="P71" s="15" t="str">
        <f>IF(Ansøgning!L76="","",Ansøgning!L76)</f>
        <v/>
      </c>
      <c r="Q71" s="46" t="str">
        <f t="shared" si="1"/>
        <v/>
      </c>
      <c r="R71" s="46"/>
      <c r="S71" s="101" t="str">
        <f>IF(Ansøgning!M76="","",Ansøgning!M76)</f>
        <v/>
      </c>
      <c r="T71" s="31" t="str">
        <f t="shared" si="2"/>
        <v/>
      </c>
      <c r="U71" s="102" t="str">
        <f>IF(Ansøgning!O76="","",Ansøgning!O76)</f>
        <v/>
      </c>
      <c r="V71" s="20"/>
      <c r="W71" s="102" t="str">
        <f>IF(Ansøgning!P76="","",Ansøgning!P76)</f>
        <v/>
      </c>
      <c r="X71" s="20"/>
      <c r="Y71" s="31" t="str">
        <f>IF(Ansøgning!Q76="","",Ansøgning!Q76)</f>
        <v/>
      </c>
      <c r="Z71" s="46" t="str">
        <f>IFERROR(MAX(IF(OR(V71="",X71=""),"",IF(AND(AND(MONTH(F71)&gt;=7,MONTH(F71)&lt;8),AND(MONTH(H71)&gt;=7,MONTH(H71)&lt;8)),(NETWORKDAYS(F71,H71,Lister!$D$7:$D$13)-V71)*T71/NETWORKDAYS(Lister!$D$19,Lister!$E$19,Lister!$D$7:$D$13),IF(AND(AND(MONTH(F71)&gt;=7,MONTH(F71)&lt;8),MONTH(H71)&gt;7),(NETWORKDAYS(F71,Lister!$E$19,Lister!$D$7:$D$13)-V71)*T71/NETWORKDAYS(Lister!$D$19,Lister!$E$19,Lister!$D$7:$D$13),IF(MONTH(F71)&gt;7,0)))),0),"")</f>
        <v/>
      </c>
      <c r="AA71" s="31" t="str">
        <f>IF(Ansøgning!R76="","",Ansøgning!R76)</f>
        <v/>
      </c>
      <c r="AB71" s="46" t="str">
        <f>IFERROR(MAX(IF(OR(V71="",X71=""),"",IF(AND(AND(MONTH(F71)&gt;=8,MONTH(F71)&lt;9),AND(MONTH(H71)&gt;=8,MONTH(H71)&lt;9)),(NETWORKDAYS(F71,H71,Lister!$D$7:$D$13)-X71)*T71/NETWORKDAYS(Lister!$D$20,Lister!$E$20,Lister!$D$7:$D$13),IF(AND(MONTH(F71)=7,MONTH(H71)=8),(NETWORKDAYS(Lister!$D$20,H71,Lister!$D$7:$D$13)-X71)*T71/NETWORKDAYS(Lister!$D$20,Lister!$E$20,Lister!$D$7:$D$13),IF(AND(MONTH(F71)=7,MONTH(H71)=7),0)))),0),"")</f>
        <v/>
      </c>
      <c r="AC71" s="15" t="str">
        <f>IF(Ansøgning!U76="","",Ansøgning!U76)</f>
        <v/>
      </c>
      <c r="AD71" s="31" t="str">
        <f t="shared" si="3"/>
        <v/>
      </c>
      <c r="AE71" s="31" t="str">
        <f t="shared" si="4"/>
        <v/>
      </c>
      <c r="AF71" s="51" t="str">
        <f t="shared" si="5"/>
        <v/>
      </c>
      <c r="AG71" s="15" t="str">
        <f t="shared" si="6"/>
        <v/>
      </c>
    </row>
    <row r="72" spans="1:33" x14ac:dyDescent="0.25">
      <c r="A72" s="13" t="str">
        <f>IF(Ansøgning!A77="","",Ansøgning!A77)</f>
        <v/>
      </c>
      <c r="B72" s="13" t="str">
        <f>IF(Ansøgning!B77="","",Ansøgning!B77)</f>
        <v/>
      </c>
      <c r="C72" s="13" t="str">
        <f>IF(Ansøgning!C77="","",Ansøgning!C77)</f>
        <v/>
      </c>
      <c r="D72" s="13" t="str">
        <f>IF(Ansøgning!D77="","",Ansøgning!D77)</f>
        <v/>
      </c>
      <c r="E72" s="14" t="str">
        <f>IF(Ansøgning!E77="","",Ansøgning!E77)</f>
        <v/>
      </c>
      <c r="F72" s="16"/>
      <c r="G72" s="14" t="str">
        <f>IF(Ansøgning!F77="","",Ansøgning!F77)</f>
        <v/>
      </c>
      <c r="H72" s="16"/>
      <c r="I72" s="72" t="str">
        <f>IF(OR(F72="",H72=""),"",NETWORKDAYS(F72,H72,Lister!$D$7:$D$13))</f>
        <v/>
      </c>
      <c r="J72" s="53" t="str">
        <f>IF(Ansøgning!H77="","",Ansøgning!H77)</f>
        <v/>
      </c>
      <c r="K72" s="32" t="str">
        <f t="shared" si="0"/>
        <v/>
      </c>
      <c r="L72" s="31" t="str">
        <f>IF(Ansøgning!J77="","",Ansøgning!J77)</f>
        <v/>
      </c>
      <c r="M72" s="18"/>
      <c r="N72" s="31" t="str">
        <f>IF(Ansøgning!K77="","",Ansøgning!K77)</f>
        <v/>
      </c>
      <c r="O72" s="18"/>
      <c r="P72" s="15" t="str">
        <f>IF(Ansøgning!L77="","",Ansøgning!L77)</f>
        <v/>
      </c>
      <c r="Q72" s="46" t="str">
        <f t="shared" si="1"/>
        <v/>
      </c>
      <c r="R72" s="46"/>
      <c r="S72" s="101" t="str">
        <f>IF(Ansøgning!M77="","",Ansøgning!M77)</f>
        <v/>
      </c>
      <c r="T72" s="31" t="str">
        <f t="shared" si="2"/>
        <v/>
      </c>
      <c r="U72" s="102" t="str">
        <f>IF(Ansøgning!O77="","",Ansøgning!O77)</f>
        <v/>
      </c>
      <c r="V72" s="20"/>
      <c r="W72" s="102" t="str">
        <f>IF(Ansøgning!P77="","",Ansøgning!P77)</f>
        <v/>
      </c>
      <c r="X72" s="20"/>
      <c r="Y72" s="31" t="str">
        <f>IF(Ansøgning!Q77="","",Ansøgning!Q77)</f>
        <v/>
      </c>
      <c r="Z72" s="46" t="str">
        <f>IFERROR(MAX(IF(OR(V72="",X72=""),"",IF(AND(AND(MONTH(F72)&gt;=7,MONTH(F72)&lt;8),AND(MONTH(H72)&gt;=7,MONTH(H72)&lt;8)),(NETWORKDAYS(F72,H72,Lister!$D$7:$D$13)-V72)*T72/NETWORKDAYS(Lister!$D$19,Lister!$E$19,Lister!$D$7:$D$13),IF(AND(AND(MONTH(F72)&gt;=7,MONTH(F72)&lt;8),MONTH(H72)&gt;7),(NETWORKDAYS(F72,Lister!$E$19,Lister!$D$7:$D$13)-V72)*T72/NETWORKDAYS(Lister!$D$19,Lister!$E$19,Lister!$D$7:$D$13),IF(MONTH(F72)&gt;7,0)))),0),"")</f>
        <v/>
      </c>
      <c r="AA72" s="31" t="str">
        <f>IF(Ansøgning!R77="","",Ansøgning!R77)</f>
        <v/>
      </c>
      <c r="AB72" s="46" t="str">
        <f>IFERROR(MAX(IF(OR(V72="",X72=""),"",IF(AND(AND(MONTH(F72)&gt;=8,MONTH(F72)&lt;9),AND(MONTH(H72)&gt;=8,MONTH(H72)&lt;9)),(NETWORKDAYS(F72,H72,Lister!$D$7:$D$13)-X72)*T72/NETWORKDAYS(Lister!$D$20,Lister!$E$20,Lister!$D$7:$D$13),IF(AND(MONTH(F72)=7,MONTH(H72)=8),(NETWORKDAYS(Lister!$D$20,H72,Lister!$D$7:$D$13)-X72)*T72/NETWORKDAYS(Lister!$D$20,Lister!$E$20,Lister!$D$7:$D$13),IF(AND(MONTH(F72)=7,MONTH(H72)=7),0)))),0),"")</f>
        <v/>
      </c>
      <c r="AC72" s="15" t="str">
        <f>IF(Ansøgning!U77="","",Ansøgning!U77)</f>
        <v/>
      </c>
      <c r="AD72" s="31" t="str">
        <f t="shared" si="3"/>
        <v/>
      </c>
      <c r="AE72" s="31" t="str">
        <f t="shared" si="4"/>
        <v/>
      </c>
      <c r="AF72" s="51" t="str">
        <f t="shared" si="5"/>
        <v/>
      </c>
      <c r="AG72" s="15" t="str">
        <f t="shared" si="6"/>
        <v/>
      </c>
    </row>
    <row r="73" spans="1:33" x14ac:dyDescent="0.25">
      <c r="A73" s="13" t="str">
        <f>IF(Ansøgning!A78="","",Ansøgning!A78)</f>
        <v/>
      </c>
      <c r="B73" s="13" t="str">
        <f>IF(Ansøgning!B78="","",Ansøgning!B78)</f>
        <v/>
      </c>
      <c r="C73" s="13" t="str">
        <f>IF(Ansøgning!C78="","",Ansøgning!C78)</f>
        <v/>
      </c>
      <c r="D73" s="13" t="str">
        <f>IF(Ansøgning!D78="","",Ansøgning!D78)</f>
        <v/>
      </c>
      <c r="E73" s="14" t="str">
        <f>IF(Ansøgning!E78="","",Ansøgning!E78)</f>
        <v/>
      </c>
      <c r="F73" s="16"/>
      <c r="G73" s="14" t="str">
        <f>IF(Ansøgning!F78="","",Ansøgning!F78)</f>
        <v/>
      </c>
      <c r="H73" s="16"/>
      <c r="I73" s="72" t="str">
        <f>IF(OR(F73="",H73=""),"",NETWORKDAYS(F73,H73,Lister!$D$7:$D$13))</f>
        <v/>
      </c>
      <c r="J73" s="53" t="str">
        <f>IF(Ansøgning!H78="","",Ansøgning!H78)</f>
        <v/>
      </c>
      <c r="K73" s="32" t="str">
        <f t="shared" si="0"/>
        <v/>
      </c>
      <c r="L73" s="31" t="str">
        <f>IF(Ansøgning!J78="","",Ansøgning!J78)</f>
        <v/>
      </c>
      <c r="M73" s="18"/>
      <c r="N73" s="31" t="str">
        <f>IF(Ansøgning!K78="","",Ansøgning!K78)</f>
        <v/>
      </c>
      <c r="O73" s="18"/>
      <c r="P73" s="15" t="str">
        <f>IF(Ansøgning!L78="","",Ansøgning!L78)</f>
        <v/>
      </c>
      <c r="Q73" s="46" t="str">
        <f t="shared" si="1"/>
        <v/>
      </c>
      <c r="R73" s="46"/>
      <c r="S73" s="101" t="str">
        <f>IF(Ansøgning!M78="","",Ansøgning!M78)</f>
        <v/>
      </c>
      <c r="T73" s="31" t="str">
        <f t="shared" si="2"/>
        <v/>
      </c>
      <c r="U73" s="102" t="str">
        <f>IF(Ansøgning!O78="","",Ansøgning!O78)</f>
        <v/>
      </c>
      <c r="V73" s="20"/>
      <c r="W73" s="102" t="str">
        <f>IF(Ansøgning!P78="","",Ansøgning!P78)</f>
        <v/>
      </c>
      <c r="X73" s="20"/>
      <c r="Y73" s="31" t="str">
        <f>IF(Ansøgning!Q78="","",Ansøgning!Q78)</f>
        <v/>
      </c>
      <c r="Z73" s="46" t="str">
        <f>IFERROR(MAX(IF(OR(V73="",X73=""),"",IF(AND(AND(MONTH(F73)&gt;=7,MONTH(F73)&lt;8),AND(MONTH(H73)&gt;=7,MONTH(H73)&lt;8)),(NETWORKDAYS(F73,H73,Lister!$D$7:$D$13)-V73)*T73/NETWORKDAYS(Lister!$D$19,Lister!$E$19,Lister!$D$7:$D$13),IF(AND(AND(MONTH(F73)&gt;=7,MONTH(F73)&lt;8),MONTH(H73)&gt;7),(NETWORKDAYS(F73,Lister!$E$19,Lister!$D$7:$D$13)-V73)*T73/NETWORKDAYS(Lister!$D$19,Lister!$E$19,Lister!$D$7:$D$13),IF(MONTH(F73)&gt;7,0)))),0),"")</f>
        <v/>
      </c>
      <c r="AA73" s="31" t="str">
        <f>IF(Ansøgning!R78="","",Ansøgning!R78)</f>
        <v/>
      </c>
      <c r="AB73" s="46" t="str">
        <f>IFERROR(MAX(IF(OR(V73="",X73=""),"",IF(AND(AND(MONTH(F73)&gt;=8,MONTH(F73)&lt;9),AND(MONTH(H73)&gt;=8,MONTH(H73)&lt;9)),(NETWORKDAYS(F73,H73,Lister!$D$7:$D$13)-X73)*T73/NETWORKDAYS(Lister!$D$20,Lister!$E$20,Lister!$D$7:$D$13),IF(AND(MONTH(F73)=7,MONTH(H73)=8),(NETWORKDAYS(Lister!$D$20,H73,Lister!$D$7:$D$13)-X73)*T73/NETWORKDAYS(Lister!$D$20,Lister!$E$20,Lister!$D$7:$D$13),IF(AND(MONTH(F73)=7,MONTH(H73)=7),0)))),0),"")</f>
        <v/>
      </c>
      <c r="AC73" s="15" t="str">
        <f>IF(Ansøgning!U78="","",Ansøgning!U78)</f>
        <v/>
      </c>
      <c r="AD73" s="31" t="str">
        <f t="shared" si="3"/>
        <v/>
      </c>
      <c r="AE73" s="31" t="str">
        <f t="shared" si="4"/>
        <v/>
      </c>
      <c r="AF73" s="51" t="str">
        <f t="shared" si="5"/>
        <v/>
      </c>
      <c r="AG73" s="15" t="str">
        <f t="shared" si="6"/>
        <v/>
      </c>
    </row>
    <row r="74" spans="1:33" x14ac:dyDescent="0.25">
      <c r="A74" s="13" t="str">
        <f>IF(Ansøgning!A79="","",Ansøgning!A79)</f>
        <v/>
      </c>
      <c r="B74" s="13" t="str">
        <f>IF(Ansøgning!B79="","",Ansøgning!B79)</f>
        <v/>
      </c>
      <c r="C74" s="13" t="str">
        <f>IF(Ansøgning!C79="","",Ansøgning!C79)</f>
        <v/>
      </c>
      <c r="D74" s="13" t="str">
        <f>IF(Ansøgning!D79="","",Ansøgning!D79)</f>
        <v/>
      </c>
      <c r="E74" s="14" t="str">
        <f>IF(Ansøgning!E79="","",Ansøgning!E79)</f>
        <v/>
      </c>
      <c r="F74" s="16"/>
      <c r="G74" s="14" t="str">
        <f>IF(Ansøgning!F79="","",Ansøgning!F79)</f>
        <v/>
      </c>
      <c r="H74" s="16"/>
      <c r="I74" s="72" t="str">
        <f>IF(OR(F74="",H74=""),"",NETWORKDAYS(F74,H74,Lister!$D$7:$D$13))</f>
        <v/>
      </c>
      <c r="J74" s="53" t="str">
        <f>IF(Ansøgning!H79="","",Ansøgning!H79)</f>
        <v/>
      </c>
      <c r="K74" s="32" t="str">
        <f t="shared" si="0"/>
        <v/>
      </c>
      <c r="L74" s="31" t="str">
        <f>IF(Ansøgning!J79="","",Ansøgning!J79)</f>
        <v/>
      </c>
      <c r="M74" s="18"/>
      <c r="N74" s="31" t="str">
        <f>IF(Ansøgning!K79="","",Ansøgning!K79)</f>
        <v/>
      </c>
      <c r="O74" s="18"/>
      <c r="P74" s="15" t="str">
        <f>IF(Ansøgning!L79="","",Ansøgning!L79)</f>
        <v/>
      </c>
      <c r="Q74" s="46" t="str">
        <f t="shared" si="1"/>
        <v/>
      </c>
      <c r="R74" s="46"/>
      <c r="S74" s="101" t="str">
        <f>IF(Ansøgning!M79="","",Ansøgning!M79)</f>
        <v/>
      </c>
      <c r="T74" s="31" t="str">
        <f t="shared" si="2"/>
        <v/>
      </c>
      <c r="U74" s="102" t="str">
        <f>IF(Ansøgning!O79="","",Ansøgning!O79)</f>
        <v/>
      </c>
      <c r="V74" s="20"/>
      <c r="W74" s="102" t="str">
        <f>IF(Ansøgning!P79="","",Ansøgning!P79)</f>
        <v/>
      </c>
      <c r="X74" s="20"/>
      <c r="Y74" s="31" t="str">
        <f>IF(Ansøgning!Q79="","",Ansøgning!Q79)</f>
        <v/>
      </c>
      <c r="Z74" s="46" t="str">
        <f>IFERROR(MAX(IF(OR(V74="",X74=""),"",IF(AND(AND(MONTH(F74)&gt;=7,MONTH(F74)&lt;8),AND(MONTH(H74)&gt;=7,MONTH(H74)&lt;8)),(NETWORKDAYS(F74,H74,Lister!$D$7:$D$13)-V74)*T74/NETWORKDAYS(Lister!$D$19,Lister!$E$19,Lister!$D$7:$D$13),IF(AND(AND(MONTH(F74)&gt;=7,MONTH(F74)&lt;8),MONTH(H74)&gt;7),(NETWORKDAYS(F74,Lister!$E$19,Lister!$D$7:$D$13)-V74)*T74/NETWORKDAYS(Lister!$D$19,Lister!$E$19,Lister!$D$7:$D$13),IF(MONTH(F74)&gt;7,0)))),0),"")</f>
        <v/>
      </c>
      <c r="AA74" s="31" t="str">
        <f>IF(Ansøgning!R79="","",Ansøgning!R79)</f>
        <v/>
      </c>
      <c r="AB74" s="46" t="str">
        <f>IFERROR(MAX(IF(OR(V74="",X74=""),"",IF(AND(AND(MONTH(F74)&gt;=8,MONTH(F74)&lt;9),AND(MONTH(H74)&gt;=8,MONTH(H74)&lt;9)),(NETWORKDAYS(F74,H74,Lister!$D$7:$D$13)-X74)*T74/NETWORKDAYS(Lister!$D$20,Lister!$E$20,Lister!$D$7:$D$13),IF(AND(MONTH(F74)=7,MONTH(H74)=8),(NETWORKDAYS(Lister!$D$20,H74,Lister!$D$7:$D$13)-X74)*T74/NETWORKDAYS(Lister!$D$20,Lister!$E$20,Lister!$D$7:$D$13),IF(AND(MONTH(F74)=7,MONTH(H74)=7),0)))),0),"")</f>
        <v/>
      </c>
      <c r="AC74" s="15" t="str">
        <f>IF(Ansøgning!U79="","",Ansøgning!U79)</f>
        <v/>
      </c>
      <c r="AD74" s="31" t="str">
        <f t="shared" si="3"/>
        <v/>
      </c>
      <c r="AE74" s="31" t="str">
        <f t="shared" si="4"/>
        <v/>
      </c>
      <c r="AF74" s="51" t="str">
        <f t="shared" si="5"/>
        <v/>
      </c>
      <c r="AG74" s="15" t="str">
        <f t="shared" si="6"/>
        <v/>
      </c>
    </row>
    <row r="75" spans="1:33" x14ac:dyDescent="0.25">
      <c r="A75" s="13" t="str">
        <f>IF(Ansøgning!A80="","",Ansøgning!A80)</f>
        <v/>
      </c>
      <c r="B75" s="13" t="str">
        <f>IF(Ansøgning!B80="","",Ansøgning!B80)</f>
        <v/>
      </c>
      <c r="C75" s="13" t="str">
        <f>IF(Ansøgning!C80="","",Ansøgning!C80)</f>
        <v/>
      </c>
      <c r="D75" s="13" t="str">
        <f>IF(Ansøgning!D80="","",Ansøgning!D80)</f>
        <v/>
      </c>
      <c r="E75" s="14" t="str">
        <f>IF(Ansøgning!E80="","",Ansøgning!E80)</f>
        <v/>
      </c>
      <c r="F75" s="16"/>
      <c r="G75" s="14" t="str">
        <f>IF(Ansøgning!F80="","",Ansøgning!F80)</f>
        <v/>
      </c>
      <c r="H75" s="16"/>
      <c r="I75" s="72" t="str">
        <f>IF(OR(F75="",H75=""),"",NETWORKDAYS(F75,H75,Lister!$D$7:$D$13))</f>
        <v/>
      </c>
      <c r="J75" s="53" t="str">
        <f>IF(Ansøgning!H80="","",Ansøgning!H80)</f>
        <v/>
      </c>
      <c r="K75" s="32" t="str">
        <f t="shared" si="0"/>
        <v/>
      </c>
      <c r="L75" s="31" t="str">
        <f>IF(Ansøgning!J80="","",Ansøgning!J80)</f>
        <v/>
      </c>
      <c r="M75" s="18"/>
      <c r="N75" s="31" t="str">
        <f>IF(Ansøgning!K80="","",Ansøgning!K80)</f>
        <v/>
      </c>
      <c r="O75" s="18"/>
      <c r="P75" s="15" t="str">
        <f>IF(Ansøgning!L80="","",Ansøgning!L80)</f>
        <v/>
      </c>
      <c r="Q75" s="46" t="str">
        <f t="shared" si="1"/>
        <v/>
      </c>
      <c r="R75" s="46"/>
      <c r="S75" s="101" t="str">
        <f>IF(Ansøgning!M80="","",Ansøgning!M80)</f>
        <v/>
      </c>
      <c r="T75" s="31" t="str">
        <f t="shared" si="2"/>
        <v/>
      </c>
      <c r="U75" s="102" t="str">
        <f>IF(Ansøgning!O80="","",Ansøgning!O80)</f>
        <v/>
      </c>
      <c r="V75" s="20"/>
      <c r="W75" s="102" t="str">
        <f>IF(Ansøgning!P80="","",Ansøgning!P80)</f>
        <v/>
      </c>
      <c r="X75" s="20"/>
      <c r="Y75" s="31" t="str">
        <f>IF(Ansøgning!Q80="","",Ansøgning!Q80)</f>
        <v/>
      </c>
      <c r="Z75" s="46" t="str">
        <f>IFERROR(MAX(IF(OR(V75="",X75=""),"",IF(AND(AND(MONTH(F75)&gt;=7,MONTH(F75)&lt;8),AND(MONTH(H75)&gt;=7,MONTH(H75)&lt;8)),(NETWORKDAYS(F75,H75,Lister!$D$7:$D$13)-V75)*T75/NETWORKDAYS(Lister!$D$19,Lister!$E$19,Lister!$D$7:$D$13),IF(AND(AND(MONTH(F75)&gt;=7,MONTH(F75)&lt;8),MONTH(H75)&gt;7),(NETWORKDAYS(F75,Lister!$E$19,Lister!$D$7:$D$13)-V75)*T75/NETWORKDAYS(Lister!$D$19,Lister!$E$19,Lister!$D$7:$D$13),IF(MONTH(F75)&gt;7,0)))),0),"")</f>
        <v/>
      </c>
      <c r="AA75" s="31" t="str">
        <f>IF(Ansøgning!R80="","",Ansøgning!R80)</f>
        <v/>
      </c>
      <c r="AB75" s="46" t="str">
        <f>IFERROR(MAX(IF(OR(V75="",X75=""),"",IF(AND(AND(MONTH(F75)&gt;=8,MONTH(F75)&lt;9),AND(MONTH(H75)&gt;=8,MONTH(H75)&lt;9)),(NETWORKDAYS(F75,H75,Lister!$D$7:$D$13)-X75)*T75/NETWORKDAYS(Lister!$D$20,Lister!$E$20,Lister!$D$7:$D$13),IF(AND(MONTH(F75)=7,MONTH(H75)=8),(NETWORKDAYS(Lister!$D$20,H75,Lister!$D$7:$D$13)-X75)*T75/NETWORKDAYS(Lister!$D$20,Lister!$E$20,Lister!$D$7:$D$13),IF(AND(MONTH(F75)=7,MONTH(H75)=7),0)))),0),"")</f>
        <v/>
      </c>
      <c r="AC75" s="15" t="str">
        <f>IF(Ansøgning!U80="","",Ansøgning!U80)</f>
        <v/>
      </c>
      <c r="AD75" s="31" t="str">
        <f t="shared" si="3"/>
        <v/>
      </c>
      <c r="AE75" s="31" t="str">
        <f t="shared" si="4"/>
        <v/>
      </c>
      <c r="AF75" s="51" t="str">
        <f t="shared" si="5"/>
        <v/>
      </c>
      <c r="AG75" s="15" t="str">
        <f t="shared" si="6"/>
        <v/>
      </c>
    </row>
    <row r="76" spans="1:33" x14ac:dyDescent="0.25">
      <c r="A76" s="13" t="str">
        <f>IF(Ansøgning!A81="","",Ansøgning!A81)</f>
        <v/>
      </c>
      <c r="B76" s="13" t="str">
        <f>IF(Ansøgning!B81="","",Ansøgning!B81)</f>
        <v/>
      </c>
      <c r="C76" s="13" t="str">
        <f>IF(Ansøgning!C81="","",Ansøgning!C81)</f>
        <v/>
      </c>
      <c r="D76" s="13" t="str">
        <f>IF(Ansøgning!D81="","",Ansøgning!D81)</f>
        <v/>
      </c>
      <c r="E76" s="14" t="str">
        <f>IF(Ansøgning!E81="","",Ansøgning!E81)</f>
        <v/>
      </c>
      <c r="F76" s="16"/>
      <c r="G76" s="14" t="str">
        <f>IF(Ansøgning!F81="","",Ansøgning!F81)</f>
        <v/>
      </c>
      <c r="H76" s="16"/>
      <c r="I76" s="72" t="str">
        <f>IF(OR(F76="",H76=""),"",NETWORKDAYS(F76,H76,Lister!$D$7:$D$13))</f>
        <v/>
      </c>
      <c r="J76" s="53" t="str">
        <f>IF(Ansøgning!H81="","",Ansøgning!H81)</f>
        <v/>
      </c>
      <c r="K76" s="32" t="str">
        <f t="shared" si="0"/>
        <v/>
      </c>
      <c r="L76" s="31" t="str">
        <f>IF(Ansøgning!J81="","",Ansøgning!J81)</f>
        <v/>
      </c>
      <c r="M76" s="18"/>
      <c r="N76" s="31" t="str">
        <f>IF(Ansøgning!K81="","",Ansøgning!K81)</f>
        <v/>
      </c>
      <c r="O76" s="18"/>
      <c r="P76" s="15" t="str">
        <f>IF(Ansøgning!L81="","",Ansøgning!L81)</f>
        <v/>
      </c>
      <c r="Q76" s="46" t="str">
        <f t="shared" si="1"/>
        <v/>
      </c>
      <c r="R76" s="46"/>
      <c r="S76" s="101" t="str">
        <f>IF(Ansøgning!M81="","",Ansøgning!M81)</f>
        <v/>
      </c>
      <c r="T76" s="31" t="str">
        <f t="shared" si="2"/>
        <v/>
      </c>
      <c r="U76" s="102" t="str">
        <f>IF(Ansøgning!O81="","",Ansøgning!O81)</f>
        <v/>
      </c>
      <c r="V76" s="20"/>
      <c r="W76" s="102" t="str">
        <f>IF(Ansøgning!P81="","",Ansøgning!P81)</f>
        <v/>
      </c>
      <c r="X76" s="20"/>
      <c r="Y76" s="31" t="str">
        <f>IF(Ansøgning!Q81="","",Ansøgning!Q81)</f>
        <v/>
      </c>
      <c r="Z76" s="46" t="str">
        <f>IFERROR(MAX(IF(OR(V76="",X76=""),"",IF(AND(AND(MONTH(F76)&gt;=7,MONTH(F76)&lt;8),AND(MONTH(H76)&gt;=7,MONTH(H76)&lt;8)),(NETWORKDAYS(F76,H76,Lister!$D$7:$D$13)-V76)*T76/NETWORKDAYS(Lister!$D$19,Lister!$E$19,Lister!$D$7:$D$13),IF(AND(AND(MONTH(F76)&gt;=7,MONTH(F76)&lt;8),MONTH(H76)&gt;7),(NETWORKDAYS(F76,Lister!$E$19,Lister!$D$7:$D$13)-V76)*T76/NETWORKDAYS(Lister!$D$19,Lister!$E$19,Lister!$D$7:$D$13),IF(MONTH(F76)&gt;7,0)))),0),"")</f>
        <v/>
      </c>
      <c r="AA76" s="31" t="str">
        <f>IF(Ansøgning!R81="","",Ansøgning!R81)</f>
        <v/>
      </c>
      <c r="AB76" s="46" t="str">
        <f>IFERROR(MAX(IF(OR(V76="",X76=""),"",IF(AND(AND(MONTH(F76)&gt;=8,MONTH(F76)&lt;9),AND(MONTH(H76)&gt;=8,MONTH(H76)&lt;9)),(NETWORKDAYS(F76,H76,Lister!$D$7:$D$13)-X76)*T76/NETWORKDAYS(Lister!$D$20,Lister!$E$20,Lister!$D$7:$D$13),IF(AND(MONTH(F76)=7,MONTH(H76)=8),(NETWORKDAYS(Lister!$D$20,H76,Lister!$D$7:$D$13)-X76)*T76/NETWORKDAYS(Lister!$D$20,Lister!$E$20,Lister!$D$7:$D$13),IF(AND(MONTH(F76)=7,MONTH(H76)=7),0)))),0),"")</f>
        <v/>
      </c>
      <c r="AC76" s="15" t="str">
        <f>IF(Ansøgning!U81="","",Ansøgning!U81)</f>
        <v/>
      </c>
      <c r="AD76" s="31" t="str">
        <f t="shared" si="3"/>
        <v/>
      </c>
      <c r="AE76" s="31" t="str">
        <f t="shared" si="4"/>
        <v/>
      </c>
      <c r="AF76" s="51" t="str">
        <f t="shared" si="5"/>
        <v/>
      </c>
      <c r="AG76" s="15" t="str">
        <f t="shared" si="6"/>
        <v/>
      </c>
    </row>
    <row r="77" spans="1:33" x14ac:dyDescent="0.25">
      <c r="A77" s="13" t="str">
        <f>IF(Ansøgning!A82="","",Ansøgning!A82)</f>
        <v/>
      </c>
      <c r="B77" s="13" t="str">
        <f>IF(Ansøgning!B82="","",Ansøgning!B82)</f>
        <v/>
      </c>
      <c r="C77" s="13" t="str">
        <f>IF(Ansøgning!C82="","",Ansøgning!C82)</f>
        <v/>
      </c>
      <c r="D77" s="13" t="str">
        <f>IF(Ansøgning!D82="","",Ansøgning!D82)</f>
        <v/>
      </c>
      <c r="E77" s="14" t="str">
        <f>IF(Ansøgning!E82="","",Ansøgning!E82)</f>
        <v/>
      </c>
      <c r="F77" s="16"/>
      <c r="G77" s="14" t="str">
        <f>IF(Ansøgning!F82="","",Ansøgning!F82)</f>
        <v/>
      </c>
      <c r="H77" s="16"/>
      <c r="I77" s="72" t="str">
        <f>IF(OR(F77="",H77=""),"",NETWORKDAYS(F77,H77,Lister!$D$7:$D$13))</f>
        <v/>
      </c>
      <c r="J77" s="53" t="str">
        <f>IF(Ansøgning!H82="","",Ansøgning!H82)</f>
        <v/>
      </c>
      <c r="K77" s="32" t="str">
        <f t="shared" si="0"/>
        <v/>
      </c>
      <c r="L77" s="31" t="str">
        <f>IF(Ansøgning!J82="","",Ansøgning!J82)</f>
        <v/>
      </c>
      <c r="M77" s="18"/>
      <c r="N77" s="31" t="str">
        <f>IF(Ansøgning!K82="","",Ansøgning!K82)</f>
        <v/>
      </c>
      <c r="O77" s="18"/>
      <c r="P77" s="15" t="str">
        <f>IF(Ansøgning!L82="","",Ansøgning!L82)</f>
        <v/>
      </c>
      <c r="Q77" s="46" t="str">
        <f t="shared" si="1"/>
        <v/>
      </c>
      <c r="R77" s="46"/>
      <c r="S77" s="101" t="str">
        <f>IF(Ansøgning!M82="","",Ansøgning!M82)</f>
        <v/>
      </c>
      <c r="T77" s="31" t="str">
        <f t="shared" si="2"/>
        <v/>
      </c>
      <c r="U77" s="102" t="str">
        <f>IF(Ansøgning!O82="","",Ansøgning!O82)</f>
        <v/>
      </c>
      <c r="V77" s="20"/>
      <c r="W77" s="102" t="str">
        <f>IF(Ansøgning!P82="","",Ansøgning!P82)</f>
        <v/>
      </c>
      <c r="X77" s="20"/>
      <c r="Y77" s="31" t="str">
        <f>IF(Ansøgning!Q82="","",Ansøgning!Q82)</f>
        <v/>
      </c>
      <c r="Z77" s="46" t="str">
        <f>IFERROR(MAX(IF(OR(V77="",X77=""),"",IF(AND(AND(MONTH(F77)&gt;=7,MONTH(F77)&lt;8),AND(MONTH(H77)&gt;=7,MONTH(H77)&lt;8)),(NETWORKDAYS(F77,H77,Lister!$D$7:$D$13)-V77)*T77/NETWORKDAYS(Lister!$D$19,Lister!$E$19,Lister!$D$7:$D$13),IF(AND(AND(MONTH(F77)&gt;=7,MONTH(F77)&lt;8),MONTH(H77)&gt;7),(NETWORKDAYS(F77,Lister!$E$19,Lister!$D$7:$D$13)-V77)*T77/NETWORKDAYS(Lister!$D$19,Lister!$E$19,Lister!$D$7:$D$13),IF(MONTH(F77)&gt;7,0)))),0),"")</f>
        <v/>
      </c>
      <c r="AA77" s="31" t="str">
        <f>IF(Ansøgning!R82="","",Ansøgning!R82)</f>
        <v/>
      </c>
      <c r="AB77" s="46" t="str">
        <f>IFERROR(MAX(IF(OR(V77="",X77=""),"",IF(AND(AND(MONTH(F77)&gt;=8,MONTH(F77)&lt;9),AND(MONTH(H77)&gt;=8,MONTH(H77)&lt;9)),(NETWORKDAYS(F77,H77,Lister!$D$7:$D$13)-X77)*T77/NETWORKDAYS(Lister!$D$20,Lister!$E$20,Lister!$D$7:$D$13),IF(AND(MONTH(F77)=7,MONTH(H77)=8),(NETWORKDAYS(Lister!$D$20,H77,Lister!$D$7:$D$13)-X77)*T77/NETWORKDAYS(Lister!$D$20,Lister!$E$20,Lister!$D$7:$D$13),IF(AND(MONTH(F77)=7,MONTH(H77)=7),0)))),0),"")</f>
        <v/>
      </c>
      <c r="AC77" s="15" t="str">
        <f>IF(Ansøgning!U82="","",Ansøgning!U82)</f>
        <v/>
      </c>
      <c r="AD77" s="31" t="str">
        <f t="shared" si="3"/>
        <v/>
      </c>
      <c r="AE77" s="31" t="str">
        <f t="shared" si="4"/>
        <v/>
      </c>
      <c r="AF77" s="51" t="str">
        <f t="shared" si="5"/>
        <v/>
      </c>
      <c r="AG77" s="15" t="str">
        <f t="shared" si="6"/>
        <v/>
      </c>
    </row>
    <row r="78" spans="1:33" x14ac:dyDescent="0.25">
      <c r="A78" s="13" t="str">
        <f>IF(Ansøgning!A83="","",Ansøgning!A83)</f>
        <v/>
      </c>
      <c r="B78" s="13" t="str">
        <f>IF(Ansøgning!B83="","",Ansøgning!B83)</f>
        <v/>
      </c>
      <c r="C78" s="13" t="str">
        <f>IF(Ansøgning!C83="","",Ansøgning!C83)</f>
        <v/>
      </c>
      <c r="D78" s="13" t="str">
        <f>IF(Ansøgning!D83="","",Ansøgning!D83)</f>
        <v/>
      </c>
      <c r="E78" s="14" t="str">
        <f>IF(Ansøgning!E83="","",Ansøgning!E83)</f>
        <v/>
      </c>
      <c r="F78" s="16"/>
      <c r="G78" s="14" t="str">
        <f>IF(Ansøgning!F83="","",Ansøgning!F83)</f>
        <v/>
      </c>
      <c r="H78" s="16"/>
      <c r="I78" s="72" t="str">
        <f>IF(OR(F78="",H78=""),"",NETWORKDAYS(F78,H78,Lister!$D$7:$D$13))</f>
        <v/>
      </c>
      <c r="J78" s="53" t="str">
        <f>IF(Ansøgning!H83="","",Ansøgning!H83)</f>
        <v/>
      </c>
      <c r="K78" s="32" t="str">
        <f t="shared" si="0"/>
        <v/>
      </c>
      <c r="L78" s="31" t="str">
        <f>IF(Ansøgning!J83="","",Ansøgning!J83)</f>
        <v/>
      </c>
      <c r="M78" s="18"/>
      <c r="N78" s="31" t="str">
        <f>IF(Ansøgning!K83="","",Ansøgning!K83)</f>
        <v/>
      </c>
      <c r="O78" s="18"/>
      <c r="P78" s="15" t="str">
        <f>IF(Ansøgning!L83="","",Ansøgning!L83)</f>
        <v/>
      </c>
      <c r="Q78" s="46" t="str">
        <f t="shared" si="1"/>
        <v/>
      </c>
      <c r="R78" s="46"/>
      <c r="S78" s="101" t="str">
        <f>IF(Ansøgning!M83="","",Ansøgning!M83)</f>
        <v/>
      </c>
      <c r="T78" s="31" t="str">
        <f t="shared" si="2"/>
        <v/>
      </c>
      <c r="U78" s="102" t="str">
        <f>IF(Ansøgning!O83="","",Ansøgning!O83)</f>
        <v/>
      </c>
      <c r="V78" s="20"/>
      <c r="W78" s="102" t="str">
        <f>IF(Ansøgning!P83="","",Ansøgning!P83)</f>
        <v/>
      </c>
      <c r="X78" s="20"/>
      <c r="Y78" s="31" t="str">
        <f>IF(Ansøgning!Q83="","",Ansøgning!Q83)</f>
        <v/>
      </c>
      <c r="Z78" s="46" t="str">
        <f>IFERROR(MAX(IF(OR(V78="",X78=""),"",IF(AND(AND(MONTH(F78)&gt;=7,MONTH(F78)&lt;8),AND(MONTH(H78)&gt;=7,MONTH(H78)&lt;8)),(NETWORKDAYS(F78,H78,Lister!$D$7:$D$13)-V78)*T78/NETWORKDAYS(Lister!$D$19,Lister!$E$19,Lister!$D$7:$D$13),IF(AND(AND(MONTH(F78)&gt;=7,MONTH(F78)&lt;8),MONTH(H78)&gt;7),(NETWORKDAYS(F78,Lister!$E$19,Lister!$D$7:$D$13)-V78)*T78/NETWORKDAYS(Lister!$D$19,Lister!$E$19,Lister!$D$7:$D$13),IF(MONTH(F78)&gt;7,0)))),0),"")</f>
        <v/>
      </c>
      <c r="AA78" s="31" t="str">
        <f>IF(Ansøgning!R83="","",Ansøgning!R83)</f>
        <v/>
      </c>
      <c r="AB78" s="46" t="str">
        <f>IFERROR(MAX(IF(OR(V78="",X78=""),"",IF(AND(AND(MONTH(F78)&gt;=8,MONTH(F78)&lt;9),AND(MONTH(H78)&gt;=8,MONTH(H78)&lt;9)),(NETWORKDAYS(F78,H78,Lister!$D$7:$D$13)-X78)*T78/NETWORKDAYS(Lister!$D$20,Lister!$E$20,Lister!$D$7:$D$13),IF(AND(MONTH(F78)=7,MONTH(H78)=8),(NETWORKDAYS(Lister!$D$20,H78,Lister!$D$7:$D$13)-X78)*T78/NETWORKDAYS(Lister!$D$20,Lister!$E$20,Lister!$D$7:$D$13),IF(AND(MONTH(F78)=7,MONTH(H78)=7),0)))),0),"")</f>
        <v/>
      </c>
      <c r="AC78" s="15" t="str">
        <f>IF(Ansøgning!U83="","",Ansøgning!U83)</f>
        <v/>
      </c>
      <c r="AD78" s="31" t="str">
        <f t="shared" si="3"/>
        <v/>
      </c>
      <c r="AE78" s="31" t="str">
        <f t="shared" si="4"/>
        <v/>
      </c>
      <c r="AF78" s="51" t="str">
        <f t="shared" si="5"/>
        <v/>
      </c>
      <c r="AG78" s="15" t="str">
        <f t="shared" si="6"/>
        <v/>
      </c>
    </row>
    <row r="79" spans="1:33" x14ac:dyDescent="0.25">
      <c r="A79" s="13" t="str">
        <f>IF(Ansøgning!A84="","",Ansøgning!A84)</f>
        <v/>
      </c>
      <c r="B79" s="13" t="str">
        <f>IF(Ansøgning!B84="","",Ansøgning!B84)</f>
        <v/>
      </c>
      <c r="C79" s="13" t="str">
        <f>IF(Ansøgning!C84="","",Ansøgning!C84)</f>
        <v/>
      </c>
      <c r="D79" s="13" t="str">
        <f>IF(Ansøgning!D84="","",Ansøgning!D84)</f>
        <v/>
      </c>
      <c r="E79" s="14" t="str">
        <f>IF(Ansøgning!E84="","",Ansøgning!E84)</f>
        <v/>
      </c>
      <c r="F79" s="16"/>
      <c r="G79" s="14" t="str">
        <f>IF(Ansøgning!F84="","",Ansøgning!F84)</f>
        <v/>
      </c>
      <c r="H79" s="16"/>
      <c r="I79" s="72" t="str">
        <f>IF(OR(F79="",H79=""),"",NETWORKDAYS(F79,H79,Lister!$D$7:$D$13))</f>
        <v/>
      </c>
      <c r="J79" s="53" t="str">
        <f>IF(Ansøgning!H84="","",Ansøgning!H84)</f>
        <v/>
      </c>
      <c r="K79" s="32" t="str">
        <f t="shared" si="0"/>
        <v/>
      </c>
      <c r="L79" s="31" t="str">
        <f>IF(Ansøgning!J84="","",Ansøgning!J84)</f>
        <v/>
      </c>
      <c r="M79" s="18"/>
      <c r="N79" s="31" t="str">
        <f>IF(Ansøgning!K84="","",Ansøgning!K84)</f>
        <v/>
      </c>
      <c r="O79" s="18"/>
      <c r="P79" s="15" t="str">
        <f>IF(Ansøgning!L84="","",Ansøgning!L84)</f>
        <v/>
      </c>
      <c r="Q79" s="46" t="str">
        <f t="shared" si="1"/>
        <v/>
      </c>
      <c r="R79" s="46"/>
      <c r="S79" s="101" t="str">
        <f>IF(Ansøgning!M84="","",Ansøgning!M84)</f>
        <v/>
      </c>
      <c r="T79" s="31" t="str">
        <f t="shared" si="2"/>
        <v/>
      </c>
      <c r="U79" s="102" t="str">
        <f>IF(Ansøgning!O84="","",Ansøgning!O84)</f>
        <v/>
      </c>
      <c r="V79" s="20"/>
      <c r="W79" s="102" t="str">
        <f>IF(Ansøgning!P84="","",Ansøgning!P84)</f>
        <v/>
      </c>
      <c r="X79" s="20"/>
      <c r="Y79" s="31" t="str">
        <f>IF(Ansøgning!Q84="","",Ansøgning!Q84)</f>
        <v/>
      </c>
      <c r="Z79" s="46" t="str">
        <f>IFERROR(MAX(IF(OR(V79="",X79=""),"",IF(AND(AND(MONTH(F79)&gt;=7,MONTH(F79)&lt;8),AND(MONTH(H79)&gt;=7,MONTH(H79)&lt;8)),(NETWORKDAYS(F79,H79,Lister!$D$7:$D$13)-V79)*T79/NETWORKDAYS(Lister!$D$19,Lister!$E$19,Lister!$D$7:$D$13),IF(AND(AND(MONTH(F79)&gt;=7,MONTH(F79)&lt;8),MONTH(H79)&gt;7),(NETWORKDAYS(F79,Lister!$E$19,Lister!$D$7:$D$13)-V79)*T79/NETWORKDAYS(Lister!$D$19,Lister!$E$19,Lister!$D$7:$D$13),IF(MONTH(F79)&gt;7,0)))),0),"")</f>
        <v/>
      </c>
      <c r="AA79" s="31" t="str">
        <f>IF(Ansøgning!R84="","",Ansøgning!R84)</f>
        <v/>
      </c>
      <c r="AB79" s="46" t="str">
        <f>IFERROR(MAX(IF(OR(V79="",X79=""),"",IF(AND(AND(MONTH(F79)&gt;=8,MONTH(F79)&lt;9),AND(MONTH(H79)&gt;=8,MONTH(H79)&lt;9)),(NETWORKDAYS(F79,H79,Lister!$D$7:$D$13)-X79)*T79/NETWORKDAYS(Lister!$D$20,Lister!$E$20,Lister!$D$7:$D$13),IF(AND(MONTH(F79)=7,MONTH(H79)=8),(NETWORKDAYS(Lister!$D$20,H79,Lister!$D$7:$D$13)-X79)*T79/NETWORKDAYS(Lister!$D$20,Lister!$E$20,Lister!$D$7:$D$13),IF(AND(MONTH(F79)=7,MONTH(H79)=7),0)))),0),"")</f>
        <v/>
      </c>
      <c r="AC79" s="15" t="str">
        <f>IF(Ansøgning!U84="","",Ansøgning!U84)</f>
        <v/>
      </c>
      <c r="AD79" s="31" t="str">
        <f t="shared" si="3"/>
        <v/>
      </c>
      <c r="AE79" s="31" t="str">
        <f t="shared" si="4"/>
        <v/>
      </c>
      <c r="AF79" s="51" t="str">
        <f t="shared" si="5"/>
        <v/>
      </c>
      <c r="AG79" s="15" t="str">
        <f t="shared" si="6"/>
        <v/>
      </c>
    </row>
    <row r="80" spans="1:33" x14ac:dyDescent="0.25">
      <c r="A80" s="13" t="str">
        <f>IF(Ansøgning!A85="","",Ansøgning!A85)</f>
        <v/>
      </c>
      <c r="B80" s="13" t="str">
        <f>IF(Ansøgning!B85="","",Ansøgning!B85)</f>
        <v/>
      </c>
      <c r="C80" s="13" t="str">
        <f>IF(Ansøgning!C85="","",Ansøgning!C85)</f>
        <v/>
      </c>
      <c r="D80" s="13" t="str">
        <f>IF(Ansøgning!D85="","",Ansøgning!D85)</f>
        <v/>
      </c>
      <c r="E80" s="14" t="str">
        <f>IF(Ansøgning!E85="","",Ansøgning!E85)</f>
        <v/>
      </c>
      <c r="F80" s="16"/>
      <c r="G80" s="14" t="str">
        <f>IF(Ansøgning!F85="","",Ansøgning!F85)</f>
        <v/>
      </c>
      <c r="H80" s="16"/>
      <c r="I80" s="72" t="str">
        <f>IF(OR(F80="",H80=""),"",NETWORKDAYS(F80,H80,Lister!$D$7:$D$13))</f>
        <v/>
      </c>
      <c r="J80" s="53" t="str">
        <f>IF(Ansøgning!H85="","",Ansøgning!H85)</f>
        <v/>
      </c>
      <c r="K80" s="32" t="str">
        <f t="shared" ref="K80:K143" si="7">IF(J80="","",IF(J80="Funktionær",0.75,IF(J80="Ikke-funktionær",0.9,IF(J80="Elev/lærling",0.9))))</f>
        <v/>
      </c>
      <c r="L80" s="31" t="str">
        <f>IF(Ansøgning!J85="","",Ansøgning!J85)</f>
        <v/>
      </c>
      <c r="M80" s="18"/>
      <c r="N80" s="31" t="str">
        <f>IF(Ansøgning!K85="","",Ansøgning!K85)</f>
        <v/>
      </c>
      <c r="O80" s="18"/>
      <c r="P80" s="15" t="str">
        <f>IF(Ansøgning!L85="","",Ansøgning!L85)</f>
        <v/>
      </c>
      <c r="Q80" s="46" t="str">
        <f t="shared" ref="Q80:Q143" si="8">IFERROR(MAX(IF(M80="","",IF(ISNUMBER(R80),IF(OR(R80&gt;M80*1.1,R80&lt;M80*0.9),R80,M80),M80)-O80),0),"")</f>
        <v/>
      </c>
      <c r="R80" s="46"/>
      <c r="S80" s="101" t="str">
        <f>IF(Ansøgning!M85="","",Ansøgning!M85)</f>
        <v/>
      </c>
      <c r="T80" s="31" t="str">
        <f t="shared" ref="T80:T143" si="9">IF(B80="","",IF(Q80*K80&gt;30000*IF(S80&gt;37,37,S80)/37,30000*IF(S80&gt;37,37,S80)/37,Q80*K80))</f>
        <v/>
      </c>
      <c r="U80" s="102" t="str">
        <f>IF(Ansøgning!O85="","",Ansøgning!O85)</f>
        <v/>
      </c>
      <c r="V80" s="20"/>
      <c r="W80" s="102" t="str">
        <f>IF(Ansøgning!P85="","",Ansøgning!P85)</f>
        <v/>
      </c>
      <c r="X80" s="20"/>
      <c r="Y80" s="31" t="str">
        <f>IF(Ansøgning!Q85="","",Ansøgning!Q85)</f>
        <v/>
      </c>
      <c r="Z80" s="46" t="str">
        <f>IFERROR(MAX(IF(OR(V80="",X80=""),"",IF(AND(AND(MONTH(F80)&gt;=7,MONTH(F80)&lt;8),AND(MONTH(H80)&gt;=7,MONTH(H80)&lt;8)),(NETWORKDAYS(F80,H80,Lister!$D$7:$D$13)-V80)*T80/NETWORKDAYS(Lister!$D$19,Lister!$E$19,Lister!$D$7:$D$13),IF(AND(AND(MONTH(F80)&gt;=7,MONTH(F80)&lt;8),MONTH(H80)&gt;7),(NETWORKDAYS(F80,Lister!$E$19,Lister!$D$7:$D$13)-V80)*T80/NETWORKDAYS(Lister!$D$19,Lister!$E$19,Lister!$D$7:$D$13),IF(MONTH(F80)&gt;7,0)))),0),"")</f>
        <v/>
      </c>
      <c r="AA80" s="31" t="str">
        <f>IF(Ansøgning!R85="","",Ansøgning!R85)</f>
        <v/>
      </c>
      <c r="AB80" s="46" t="str">
        <f>IFERROR(MAX(IF(OR(V80="",X80=""),"",IF(AND(AND(MONTH(F80)&gt;=8,MONTH(F80)&lt;9),AND(MONTH(H80)&gt;=8,MONTH(H80)&lt;9)),(NETWORKDAYS(F80,H80,Lister!$D$7:$D$13)-X80)*T80/NETWORKDAYS(Lister!$D$20,Lister!$E$20,Lister!$D$7:$D$13),IF(AND(MONTH(F80)=7,MONTH(H80)=8),(NETWORKDAYS(Lister!$D$20,H80,Lister!$D$7:$D$13)-X80)*T80/NETWORKDAYS(Lister!$D$20,Lister!$E$20,Lister!$D$7:$D$13),IF(AND(MONTH(F80)=7,MONTH(H80)=7),0)))),0),"")</f>
        <v/>
      </c>
      <c r="AC80" s="15" t="str">
        <f>IF(Ansøgning!U85="","",Ansøgning!U85)</f>
        <v/>
      </c>
      <c r="AD80" s="31" t="str">
        <f t="shared" ref="AD80:AD143" si="10">IFERROR(Z80+AB80,"")</f>
        <v/>
      </c>
      <c r="AE80" s="31" t="str">
        <f t="shared" ref="AE80:AE143" si="11">IFERROR(21/31*T80,"")</f>
        <v/>
      </c>
      <c r="AF80" s="51" t="str">
        <f t="shared" ref="AF80:AF143" si="12">IFERROR(MAX(IF(AND(ISNUMBER(Z80),ISNUMBER(AB80)),IF(AD80-AE80&gt;T80,T80,AD80-AE80),""),0),"")</f>
        <v/>
      </c>
      <c r="AG80" s="15" t="str">
        <f t="shared" ref="AG80:AG143" si="13">IF(AF80="","",AF80-AC80)</f>
        <v/>
      </c>
    </row>
    <row r="81" spans="1:33" x14ac:dyDescent="0.25">
      <c r="A81" s="13" t="str">
        <f>IF(Ansøgning!A86="","",Ansøgning!A86)</f>
        <v/>
      </c>
      <c r="B81" s="13" t="str">
        <f>IF(Ansøgning!B86="","",Ansøgning!B86)</f>
        <v/>
      </c>
      <c r="C81" s="13" t="str">
        <f>IF(Ansøgning!C86="","",Ansøgning!C86)</f>
        <v/>
      </c>
      <c r="D81" s="13" t="str">
        <f>IF(Ansøgning!D86="","",Ansøgning!D86)</f>
        <v/>
      </c>
      <c r="E81" s="14" t="str">
        <f>IF(Ansøgning!E86="","",Ansøgning!E86)</f>
        <v/>
      </c>
      <c r="F81" s="16"/>
      <c r="G81" s="14" t="str">
        <f>IF(Ansøgning!F86="","",Ansøgning!F86)</f>
        <v/>
      </c>
      <c r="H81" s="16"/>
      <c r="I81" s="72" t="str">
        <f>IF(OR(F81="",H81=""),"",NETWORKDAYS(F81,H81,Lister!$D$7:$D$13))</f>
        <v/>
      </c>
      <c r="J81" s="53" t="str">
        <f>IF(Ansøgning!H86="","",Ansøgning!H86)</f>
        <v/>
      </c>
      <c r="K81" s="32" t="str">
        <f t="shared" si="7"/>
        <v/>
      </c>
      <c r="L81" s="31" t="str">
        <f>IF(Ansøgning!J86="","",Ansøgning!J86)</f>
        <v/>
      </c>
      <c r="M81" s="18"/>
      <c r="N81" s="31" t="str">
        <f>IF(Ansøgning!K86="","",Ansøgning!K86)</f>
        <v/>
      </c>
      <c r="O81" s="18"/>
      <c r="P81" s="15" t="str">
        <f>IF(Ansøgning!L86="","",Ansøgning!L86)</f>
        <v/>
      </c>
      <c r="Q81" s="46" t="str">
        <f t="shared" si="8"/>
        <v/>
      </c>
      <c r="R81" s="46"/>
      <c r="S81" s="101" t="str">
        <f>IF(Ansøgning!M86="","",Ansøgning!M86)</f>
        <v/>
      </c>
      <c r="T81" s="31" t="str">
        <f t="shared" si="9"/>
        <v/>
      </c>
      <c r="U81" s="102" t="str">
        <f>IF(Ansøgning!O86="","",Ansøgning!O86)</f>
        <v/>
      </c>
      <c r="V81" s="20"/>
      <c r="W81" s="102" t="str">
        <f>IF(Ansøgning!P86="","",Ansøgning!P86)</f>
        <v/>
      </c>
      <c r="X81" s="20"/>
      <c r="Y81" s="31" t="str">
        <f>IF(Ansøgning!Q86="","",Ansøgning!Q86)</f>
        <v/>
      </c>
      <c r="Z81" s="46" t="str">
        <f>IFERROR(MAX(IF(OR(V81="",X81=""),"",IF(AND(AND(MONTH(F81)&gt;=7,MONTH(F81)&lt;8),AND(MONTH(H81)&gt;=7,MONTH(H81)&lt;8)),(NETWORKDAYS(F81,H81,Lister!$D$7:$D$13)-V81)*T81/NETWORKDAYS(Lister!$D$19,Lister!$E$19,Lister!$D$7:$D$13),IF(AND(AND(MONTH(F81)&gt;=7,MONTH(F81)&lt;8),MONTH(H81)&gt;7),(NETWORKDAYS(F81,Lister!$E$19,Lister!$D$7:$D$13)-V81)*T81/NETWORKDAYS(Lister!$D$19,Lister!$E$19,Lister!$D$7:$D$13),IF(MONTH(F81)&gt;7,0)))),0),"")</f>
        <v/>
      </c>
      <c r="AA81" s="31" t="str">
        <f>IF(Ansøgning!R86="","",Ansøgning!R86)</f>
        <v/>
      </c>
      <c r="AB81" s="46" t="str">
        <f>IFERROR(MAX(IF(OR(V81="",X81=""),"",IF(AND(AND(MONTH(F81)&gt;=8,MONTH(F81)&lt;9),AND(MONTH(H81)&gt;=8,MONTH(H81)&lt;9)),(NETWORKDAYS(F81,H81,Lister!$D$7:$D$13)-X81)*T81/NETWORKDAYS(Lister!$D$20,Lister!$E$20,Lister!$D$7:$D$13),IF(AND(MONTH(F81)=7,MONTH(H81)=8),(NETWORKDAYS(Lister!$D$20,H81,Lister!$D$7:$D$13)-X81)*T81/NETWORKDAYS(Lister!$D$20,Lister!$E$20,Lister!$D$7:$D$13),IF(AND(MONTH(F81)=7,MONTH(H81)=7),0)))),0),"")</f>
        <v/>
      </c>
      <c r="AC81" s="15" t="str">
        <f>IF(Ansøgning!U86="","",Ansøgning!U86)</f>
        <v/>
      </c>
      <c r="AD81" s="31" t="str">
        <f t="shared" si="10"/>
        <v/>
      </c>
      <c r="AE81" s="31" t="str">
        <f t="shared" si="11"/>
        <v/>
      </c>
      <c r="AF81" s="51" t="str">
        <f t="shared" si="12"/>
        <v/>
      </c>
      <c r="AG81" s="15" t="str">
        <f t="shared" si="13"/>
        <v/>
      </c>
    </row>
    <row r="82" spans="1:33" x14ac:dyDescent="0.25">
      <c r="A82" s="13" t="str">
        <f>IF(Ansøgning!A87="","",Ansøgning!A87)</f>
        <v/>
      </c>
      <c r="B82" s="13" t="str">
        <f>IF(Ansøgning!B87="","",Ansøgning!B87)</f>
        <v/>
      </c>
      <c r="C82" s="13" t="str">
        <f>IF(Ansøgning!C87="","",Ansøgning!C87)</f>
        <v/>
      </c>
      <c r="D82" s="13" t="str">
        <f>IF(Ansøgning!D87="","",Ansøgning!D87)</f>
        <v/>
      </c>
      <c r="E82" s="14" t="str">
        <f>IF(Ansøgning!E87="","",Ansøgning!E87)</f>
        <v/>
      </c>
      <c r="F82" s="16"/>
      <c r="G82" s="14" t="str">
        <f>IF(Ansøgning!F87="","",Ansøgning!F87)</f>
        <v/>
      </c>
      <c r="H82" s="16"/>
      <c r="I82" s="72" t="str">
        <f>IF(OR(F82="",H82=""),"",NETWORKDAYS(F82,H82,Lister!$D$7:$D$13))</f>
        <v/>
      </c>
      <c r="J82" s="53" t="str">
        <f>IF(Ansøgning!H87="","",Ansøgning!H87)</f>
        <v/>
      </c>
      <c r="K82" s="32" t="str">
        <f t="shared" si="7"/>
        <v/>
      </c>
      <c r="L82" s="31" t="str">
        <f>IF(Ansøgning!J87="","",Ansøgning!J87)</f>
        <v/>
      </c>
      <c r="M82" s="18"/>
      <c r="N82" s="31" t="str">
        <f>IF(Ansøgning!K87="","",Ansøgning!K87)</f>
        <v/>
      </c>
      <c r="O82" s="18"/>
      <c r="P82" s="15" t="str">
        <f>IF(Ansøgning!L87="","",Ansøgning!L87)</f>
        <v/>
      </c>
      <c r="Q82" s="46" t="str">
        <f t="shared" si="8"/>
        <v/>
      </c>
      <c r="R82" s="46"/>
      <c r="S82" s="101" t="str">
        <f>IF(Ansøgning!M87="","",Ansøgning!M87)</f>
        <v/>
      </c>
      <c r="T82" s="31" t="str">
        <f t="shared" si="9"/>
        <v/>
      </c>
      <c r="U82" s="102" t="str">
        <f>IF(Ansøgning!O87="","",Ansøgning!O87)</f>
        <v/>
      </c>
      <c r="V82" s="20"/>
      <c r="W82" s="102" t="str">
        <f>IF(Ansøgning!P87="","",Ansøgning!P87)</f>
        <v/>
      </c>
      <c r="X82" s="20"/>
      <c r="Y82" s="31" t="str">
        <f>IF(Ansøgning!Q87="","",Ansøgning!Q87)</f>
        <v/>
      </c>
      <c r="Z82" s="46" t="str">
        <f>IFERROR(MAX(IF(OR(V82="",X82=""),"",IF(AND(AND(MONTH(F82)&gt;=7,MONTH(F82)&lt;8),AND(MONTH(H82)&gt;=7,MONTH(H82)&lt;8)),(NETWORKDAYS(F82,H82,Lister!$D$7:$D$13)-V82)*T82/NETWORKDAYS(Lister!$D$19,Lister!$E$19,Lister!$D$7:$D$13),IF(AND(AND(MONTH(F82)&gt;=7,MONTH(F82)&lt;8),MONTH(H82)&gt;7),(NETWORKDAYS(F82,Lister!$E$19,Lister!$D$7:$D$13)-V82)*T82/NETWORKDAYS(Lister!$D$19,Lister!$E$19,Lister!$D$7:$D$13),IF(MONTH(F82)&gt;7,0)))),0),"")</f>
        <v/>
      </c>
      <c r="AA82" s="31" t="str">
        <f>IF(Ansøgning!R87="","",Ansøgning!R87)</f>
        <v/>
      </c>
      <c r="AB82" s="46" t="str">
        <f>IFERROR(MAX(IF(OR(V82="",X82=""),"",IF(AND(AND(MONTH(F82)&gt;=8,MONTH(F82)&lt;9),AND(MONTH(H82)&gt;=8,MONTH(H82)&lt;9)),(NETWORKDAYS(F82,H82,Lister!$D$7:$D$13)-X82)*T82/NETWORKDAYS(Lister!$D$20,Lister!$E$20,Lister!$D$7:$D$13),IF(AND(MONTH(F82)=7,MONTH(H82)=8),(NETWORKDAYS(Lister!$D$20,H82,Lister!$D$7:$D$13)-X82)*T82/NETWORKDAYS(Lister!$D$20,Lister!$E$20,Lister!$D$7:$D$13),IF(AND(MONTH(F82)=7,MONTH(H82)=7),0)))),0),"")</f>
        <v/>
      </c>
      <c r="AC82" s="15" t="str">
        <f>IF(Ansøgning!U87="","",Ansøgning!U87)</f>
        <v/>
      </c>
      <c r="AD82" s="31" t="str">
        <f t="shared" si="10"/>
        <v/>
      </c>
      <c r="AE82" s="31" t="str">
        <f t="shared" si="11"/>
        <v/>
      </c>
      <c r="AF82" s="51" t="str">
        <f t="shared" si="12"/>
        <v/>
      </c>
      <c r="AG82" s="15" t="str">
        <f t="shared" si="13"/>
        <v/>
      </c>
    </row>
    <row r="83" spans="1:33" x14ac:dyDescent="0.25">
      <c r="A83" s="13" t="str">
        <f>IF(Ansøgning!A88="","",Ansøgning!A88)</f>
        <v/>
      </c>
      <c r="B83" s="13" t="str">
        <f>IF(Ansøgning!B88="","",Ansøgning!B88)</f>
        <v/>
      </c>
      <c r="C83" s="13" t="str">
        <f>IF(Ansøgning!C88="","",Ansøgning!C88)</f>
        <v/>
      </c>
      <c r="D83" s="13" t="str">
        <f>IF(Ansøgning!D88="","",Ansøgning!D88)</f>
        <v/>
      </c>
      <c r="E83" s="14" t="str">
        <f>IF(Ansøgning!E88="","",Ansøgning!E88)</f>
        <v/>
      </c>
      <c r="F83" s="16"/>
      <c r="G83" s="14" t="str">
        <f>IF(Ansøgning!F88="","",Ansøgning!F88)</f>
        <v/>
      </c>
      <c r="H83" s="16"/>
      <c r="I83" s="72" t="str">
        <f>IF(OR(F83="",H83=""),"",NETWORKDAYS(F83,H83,Lister!$D$7:$D$13))</f>
        <v/>
      </c>
      <c r="J83" s="53" t="str">
        <f>IF(Ansøgning!H88="","",Ansøgning!H88)</f>
        <v/>
      </c>
      <c r="K83" s="32" t="str">
        <f t="shared" si="7"/>
        <v/>
      </c>
      <c r="L83" s="31" t="str">
        <f>IF(Ansøgning!J88="","",Ansøgning!J88)</f>
        <v/>
      </c>
      <c r="M83" s="18"/>
      <c r="N83" s="31" t="str">
        <f>IF(Ansøgning!K88="","",Ansøgning!K88)</f>
        <v/>
      </c>
      <c r="O83" s="18"/>
      <c r="P83" s="15" t="str">
        <f>IF(Ansøgning!L88="","",Ansøgning!L88)</f>
        <v/>
      </c>
      <c r="Q83" s="46" t="str">
        <f t="shared" si="8"/>
        <v/>
      </c>
      <c r="R83" s="46"/>
      <c r="S83" s="101" t="str">
        <f>IF(Ansøgning!M88="","",Ansøgning!M88)</f>
        <v/>
      </c>
      <c r="T83" s="31" t="str">
        <f t="shared" si="9"/>
        <v/>
      </c>
      <c r="U83" s="102" t="str">
        <f>IF(Ansøgning!O88="","",Ansøgning!O88)</f>
        <v/>
      </c>
      <c r="V83" s="20"/>
      <c r="W83" s="102" t="str">
        <f>IF(Ansøgning!P88="","",Ansøgning!P88)</f>
        <v/>
      </c>
      <c r="X83" s="20"/>
      <c r="Y83" s="31" t="str">
        <f>IF(Ansøgning!Q88="","",Ansøgning!Q88)</f>
        <v/>
      </c>
      <c r="Z83" s="46" t="str">
        <f>IFERROR(MAX(IF(OR(V83="",X83=""),"",IF(AND(AND(MONTH(F83)&gt;=7,MONTH(F83)&lt;8),AND(MONTH(H83)&gt;=7,MONTH(H83)&lt;8)),(NETWORKDAYS(F83,H83,Lister!$D$7:$D$13)-V83)*T83/NETWORKDAYS(Lister!$D$19,Lister!$E$19,Lister!$D$7:$D$13),IF(AND(AND(MONTH(F83)&gt;=7,MONTH(F83)&lt;8),MONTH(H83)&gt;7),(NETWORKDAYS(F83,Lister!$E$19,Lister!$D$7:$D$13)-V83)*T83/NETWORKDAYS(Lister!$D$19,Lister!$E$19,Lister!$D$7:$D$13),IF(MONTH(F83)&gt;7,0)))),0),"")</f>
        <v/>
      </c>
      <c r="AA83" s="31" t="str">
        <f>IF(Ansøgning!R88="","",Ansøgning!R88)</f>
        <v/>
      </c>
      <c r="AB83" s="46" t="str">
        <f>IFERROR(MAX(IF(OR(V83="",X83=""),"",IF(AND(AND(MONTH(F83)&gt;=8,MONTH(F83)&lt;9),AND(MONTH(H83)&gt;=8,MONTH(H83)&lt;9)),(NETWORKDAYS(F83,H83,Lister!$D$7:$D$13)-X83)*T83/NETWORKDAYS(Lister!$D$20,Lister!$E$20,Lister!$D$7:$D$13),IF(AND(MONTH(F83)=7,MONTH(H83)=8),(NETWORKDAYS(Lister!$D$20,H83,Lister!$D$7:$D$13)-X83)*T83/NETWORKDAYS(Lister!$D$20,Lister!$E$20,Lister!$D$7:$D$13),IF(AND(MONTH(F83)=7,MONTH(H83)=7),0)))),0),"")</f>
        <v/>
      </c>
      <c r="AC83" s="15" t="str">
        <f>IF(Ansøgning!U88="","",Ansøgning!U88)</f>
        <v/>
      </c>
      <c r="AD83" s="31" t="str">
        <f t="shared" si="10"/>
        <v/>
      </c>
      <c r="AE83" s="31" t="str">
        <f t="shared" si="11"/>
        <v/>
      </c>
      <c r="AF83" s="51" t="str">
        <f t="shared" si="12"/>
        <v/>
      </c>
      <c r="AG83" s="15" t="str">
        <f t="shared" si="13"/>
        <v/>
      </c>
    </row>
    <row r="84" spans="1:33" x14ac:dyDescent="0.25">
      <c r="A84" s="13" t="str">
        <f>IF(Ansøgning!A89="","",Ansøgning!A89)</f>
        <v/>
      </c>
      <c r="B84" s="13" t="str">
        <f>IF(Ansøgning!B89="","",Ansøgning!B89)</f>
        <v/>
      </c>
      <c r="C84" s="13" t="str">
        <f>IF(Ansøgning!C89="","",Ansøgning!C89)</f>
        <v/>
      </c>
      <c r="D84" s="13" t="str">
        <f>IF(Ansøgning!D89="","",Ansøgning!D89)</f>
        <v/>
      </c>
      <c r="E84" s="14" t="str">
        <f>IF(Ansøgning!E89="","",Ansøgning!E89)</f>
        <v/>
      </c>
      <c r="F84" s="16"/>
      <c r="G84" s="14" t="str">
        <f>IF(Ansøgning!F89="","",Ansøgning!F89)</f>
        <v/>
      </c>
      <c r="H84" s="16"/>
      <c r="I84" s="72" t="str">
        <f>IF(OR(F84="",H84=""),"",NETWORKDAYS(F84,H84,Lister!$D$7:$D$13))</f>
        <v/>
      </c>
      <c r="J84" s="53" t="str">
        <f>IF(Ansøgning!H89="","",Ansøgning!H89)</f>
        <v/>
      </c>
      <c r="K84" s="32" t="str">
        <f t="shared" si="7"/>
        <v/>
      </c>
      <c r="L84" s="31" t="str">
        <f>IF(Ansøgning!J89="","",Ansøgning!J89)</f>
        <v/>
      </c>
      <c r="M84" s="18"/>
      <c r="N84" s="31" t="str">
        <f>IF(Ansøgning!K89="","",Ansøgning!K89)</f>
        <v/>
      </c>
      <c r="O84" s="18"/>
      <c r="P84" s="15" t="str">
        <f>IF(Ansøgning!L89="","",Ansøgning!L89)</f>
        <v/>
      </c>
      <c r="Q84" s="46" t="str">
        <f t="shared" si="8"/>
        <v/>
      </c>
      <c r="R84" s="46"/>
      <c r="S84" s="101" t="str">
        <f>IF(Ansøgning!M89="","",Ansøgning!M89)</f>
        <v/>
      </c>
      <c r="T84" s="31" t="str">
        <f t="shared" si="9"/>
        <v/>
      </c>
      <c r="U84" s="102" t="str">
        <f>IF(Ansøgning!O89="","",Ansøgning!O89)</f>
        <v/>
      </c>
      <c r="V84" s="20"/>
      <c r="W84" s="102" t="str">
        <f>IF(Ansøgning!P89="","",Ansøgning!P89)</f>
        <v/>
      </c>
      <c r="X84" s="20"/>
      <c r="Y84" s="31" t="str">
        <f>IF(Ansøgning!Q89="","",Ansøgning!Q89)</f>
        <v/>
      </c>
      <c r="Z84" s="46" t="str">
        <f>IFERROR(MAX(IF(OR(V84="",X84=""),"",IF(AND(AND(MONTH(F84)&gt;=7,MONTH(F84)&lt;8),AND(MONTH(H84)&gt;=7,MONTH(H84)&lt;8)),(NETWORKDAYS(F84,H84,Lister!$D$7:$D$13)-V84)*T84/NETWORKDAYS(Lister!$D$19,Lister!$E$19,Lister!$D$7:$D$13),IF(AND(AND(MONTH(F84)&gt;=7,MONTH(F84)&lt;8),MONTH(H84)&gt;7),(NETWORKDAYS(F84,Lister!$E$19,Lister!$D$7:$D$13)-V84)*T84/NETWORKDAYS(Lister!$D$19,Lister!$E$19,Lister!$D$7:$D$13),IF(MONTH(F84)&gt;7,0)))),0),"")</f>
        <v/>
      </c>
      <c r="AA84" s="31" t="str">
        <f>IF(Ansøgning!R89="","",Ansøgning!R89)</f>
        <v/>
      </c>
      <c r="AB84" s="46" t="str">
        <f>IFERROR(MAX(IF(OR(V84="",X84=""),"",IF(AND(AND(MONTH(F84)&gt;=8,MONTH(F84)&lt;9),AND(MONTH(H84)&gt;=8,MONTH(H84)&lt;9)),(NETWORKDAYS(F84,H84,Lister!$D$7:$D$13)-X84)*T84/NETWORKDAYS(Lister!$D$20,Lister!$E$20,Lister!$D$7:$D$13),IF(AND(MONTH(F84)=7,MONTH(H84)=8),(NETWORKDAYS(Lister!$D$20,H84,Lister!$D$7:$D$13)-X84)*T84/NETWORKDAYS(Lister!$D$20,Lister!$E$20,Lister!$D$7:$D$13),IF(AND(MONTH(F84)=7,MONTH(H84)=7),0)))),0),"")</f>
        <v/>
      </c>
      <c r="AC84" s="15" t="str">
        <f>IF(Ansøgning!U89="","",Ansøgning!U89)</f>
        <v/>
      </c>
      <c r="AD84" s="31" t="str">
        <f t="shared" si="10"/>
        <v/>
      </c>
      <c r="AE84" s="31" t="str">
        <f t="shared" si="11"/>
        <v/>
      </c>
      <c r="AF84" s="51" t="str">
        <f t="shared" si="12"/>
        <v/>
      </c>
      <c r="AG84" s="15" t="str">
        <f t="shared" si="13"/>
        <v/>
      </c>
    </row>
    <row r="85" spans="1:33" x14ac:dyDescent="0.25">
      <c r="A85" s="13" t="str">
        <f>IF(Ansøgning!A90="","",Ansøgning!A90)</f>
        <v/>
      </c>
      <c r="B85" s="13" t="str">
        <f>IF(Ansøgning!B90="","",Ansøgning!B90)</f>
        <v/>
      </c>
      <c r="C85" s="13" t="str">
        <f>IF(Ansøgning!C90="","",Ansøgning!C90)</f>
        <v/>
      </c>
      <c r="D85" s="13" t="str">
        <f>IF(Ansøgning!D90="","",Ansøgning!D90)</f>
        <v/>
      </c>
      <c r="E85" s="14" t="str">
        <f>IF(Ansøgning!E90="","",Ansøgning!E90)</f>
        <v/>
      </c>
      <c r="F85" s="16"/>
      <c r="G85" s="14" t="str">
        <f>IF(Ansøgning!F90="","",Ansøgning!F90)</f>
        <v/>
      </c>
      <c r="H85" s="16"/>
      <c r="I85" s="72" t="str">
        <f>IF(OR(F85="",H85=""),"",NETWORKDAYS(F85,H85,Lister!$D$7:$D$13))</f>
        <v/>
      </c>
      <c r="J85" s="53" t="str">
        <f>IF(Ansøgning!H90="","",Ansøgning!H90)</f>
        <v/>
      </c>
      <c r="K85" s="32" t="str">
        <f t="shared" si="7"/>
        <v/>
      </c>
      <c r="L85" s="31" t="str">
        <f>IF(Ansøgning!J90="","",Ansøgning!J90)</f>
        <v/>
      </c>
      <c r="M85" s="18"/>
      <c r="N85" s="31" t="str">
        <f>IF(Ansøgning!K90="","",Ansøgning!K90)</f>
        <v/>
      </c>
      <c r="O85" s="18"/>
      <c r="P85" s="15" t="str">
        <f>IF(Ansøgning!L90="","",Ansøgning!L90)</f>
        <v/>
      </c>
      <c r="Q85" s="46" t="str">
        <f t="shared" si="8"/>
        <v/>
      </c>
      <c r="R85" s="46"/>
      <c r="S85" s="101" t="str">
        <f>IF(Ansøgning!M90="","",Ansøgning!M90)</f>
        <v/>
      </c>
      <c r="T85" s="31" t="str">
        <f t="shared" si="9"/>
        <v/>
      </c>
      <c r="U85" s="102" t="str">
        <f>IF(Ansøgning!O90="","",Ansøgning!O90)</f>
        <v/>
      </c>
      <c r="V85" s="20"/>
      <c r="W85" s="102" t="str">
        <f>IF(Ansøgning!P90="","",Ansøgning!P90)</f>
        <v/>
      </c>
      <c r="X85" s="20"/>
      <c r="Y85" s="31" t="str">
        <f>IF(Ansøgning!Q90="","",Ansøgning!Q90)</f>
        <v/>
      </c>
      <c r="Z85" s="46" t="str">
        <f>IFERROR(MAX(IF(OR(V85="",X85=""),"",IF(AND(AND(MONTH(F85)&gt;=7,MONTH(F85)&lt;8),AND(MONTH(H85)&gt;=7,MONTH(H85)&lt;8)),(NETWORKDAYS(F85,H85,Lister!$D$7:$D$13)-V85)*T85/NETWORKDAYS(Lister!$D$19,Lister!$E$19,Lister!$D$7:$D$13),IF(AND(AND(MONTH(F85)&gt;=7,MONTH(F85)&lt;8),MONTH(H85)&gt;7),(NETWORKDAYS(F85,Lister!$E$19,Lister!$D$7:$D$13)-V85)*T85/NETWORKDAYS(Lister!$D$19,Lister!$E$19,Lister!$D$7:$D$13),IF(MONTH(F85)&gt;7,0)))),0),"")</f>
        <v/>
      </c>
      <c r="AA85" s="31" t="str">
        <f>IF(Ansøgning!R90="","",Ansøgning!R90)</f>
        <v/>
      </c>
      <c r="AB85" s="46" t="str">
        <f>IFERROR(MAX(IF(OR(V85="",X85=""),"",IF(AND(AND(MONTH(F85)&gt;=8,MONTH(F85)&lt;9),AND(MONTH(H85)&gt;=8,MONTH(H85)&lt;9)),(NETWORKDAYS(F85,H85,Lister!$D$7:$D$13)-X85)*T85/NETWORKDAYS(Lister!$D$20,Lister!$E$20,Lister!$D$7:$D$13),IF(AND(MONTH(F85)=7,MONTH(H85)=8),(NETWORKDAYS(Lister!$D$20,H85,Lister!$D$7:$D$13)-X85)*T85/NETWORKDAYS(Lister!$D$20,Lister!$E$20,Lister!$D$7:$D$13),IF(AND(MONTH(F85)=7,MONTH(H85)=7),0)))),0),"")</f>
        <v/>
      </c>
      <c r="AC85" s="15" t="str">
        <f>IF(Ansøgning!U90="","",Ansøgning!U90)</f>
        <v/>
      </c>
      <c r="AD85" s="31" t="str">
        <f t="shared" si="10"/>
        <v/>
      </c>
      <c r="AE85" s="31" t="str">
        <f t="shared" si="11"/>
        <v/>
      </c>
      <c r="AF85" s="51" t="str">
        <f t="shared" si="12"/>
        <v/>
      </c>
      <c r="AG85" s="15" t="str">
        <f t="shared" si="13"/>
        <v/>
      </c>
    </row>
    <row r="86" spans="1:33" x14ac:dyDescent="0.25">
      <c r="A86" s="13" t="str">
        <f>IF(Ansøgning!A91="","",Ansøgning!A91)</f>
        <v/>
      </c>
      <c r="B86" s="13" t="str">
        <f>IF(Ansøgning!B91="","",Ansøgning!B91)</f>
        <v/>
      </c>
      <c r="C86" s="13" t="str">
        <f>IF(Ansøgning!C91="","",Ansøgning!C91)</f>
        <v/>
      </c>
      <c r="D86" s="13" t="str">
        <f>IF(Ansøgning!D91="","",Ansøgning!D91)</f>
        <v/>
      </c>
      <c r="E86" s="14" t="str">
        <f>IF(Ansøgning!E91="","",Ansøgning!E91)</f>
        <v/>
      </c>
      <c r="F86" s="16"/>
      <c r="G86" s="14" t="str">
        <f>IF(Ansøgning!F91="","",Ansøgning!F91)</f>
        <v/>
      </c>
      <c r="H86" s="16"/>
      <c r="I86" s="72" t="str">
        <f>IF(OR(F86="",H86=""),"",NETWORKDAYS(F86,H86,Lister!$D$7:$D$13))</f>
        <v/>
      </c>
      <c r="J86" s="53" t="str">
        <f>IF(Ansøgning!H91="","",Ansøgning!H91)</f>
        <v/>
      </c>
      <c r="K86" s="32" t="str">
        <f t="shared" si="7"/>
        <v/>
      </c>
      <c r="L86" s="31" t="str">
        <f>IF(Ansøgning!J91="","",Ansøgning!J91)</f>
        <v/>
      </c>
      <c r="M86" s="18"/>
      <c r="N86" s="31" t="str">
        <f>IF(Ansøgning!K91="","",Ansøgning!K91)</f>
        <v/>
      </c>
      <c r="O86" s="18"/>
      <c r="P86" s="15" t="str">
        <f>IF(Ansøgning!L91="","",Ansøgning!L91)</f>
        <v/>
      </c>
      <c r="Q86" s="46" t="str">
        <f t="shared" si="8"/>
        <v/>
      </c>
      <c r="R86" s="46"/>
      <c r="S86" s="101" t="str">
        <f>IF(Ansøgning!M91="","",Ansøgning!M91)</f>
        <v/>
      </c>
      <c r="T86" s="31" t="str">
        <f t="shared" si="9"/>
        <v/>
      </c>
      <c r="U86" s="102" t="str">
        <f>IF(Ansøgning!O91="","",Ansøgning!O91)</f>
        <v/>
      </c>
      <c r="V86" s="20"/>
      <c r="W86" s="102" t="str">
        <f>IF(Ansøgning!P91="","",Ansøgning!P91)</f>
        <v/>
      </c>
      <c r="X86" s="20"/>
      <c r="Y86" s="31" t="str">
        <f>IF(Ansøgning!Q91="","",Ansøgning!Q91)</f>
        <v/>
      </c>
      <c r="Z86" s="46" t="str">
        <f>IFERROR(MAX(IF(OR(V86="",X86=""),"",IF(AND(AND(MONTH(F86)&gt;=7,MONTH(F86)&lt;8),AND(MONTH(H86)&gt;=7,MONTH(H86)&lt;8)),(NETWORKDAYS(F86,H86,Lister!$D$7:$D$13)-V86)*T86/NETWORKDAYS(Lister!$D$19,Lister!$E$19,Lister!$D$7:$D$13),IF(AND(AND(MONTH(F86)&gt;=7,MONTH(F86)&lt;8),MONTH(H86)&gt;7),(NETWORKDAYS(F86,Lister!$E$19,Lister!$D$7:$D$13)-V86)*T86/NETWORKDAYS(Lister!$D$19,Lister!$E$19,Lister!$D$7:$D$13),IF(MONTH(F86)&gt;7,0)))),0),"")</f>
        <v/>
      </c>
      <c r="AA86" s="31" t="str">
        <f>IF(Ansøgning!R91="","",Ansøgning!R91)</f>
        <v/>
      </c>
      <c r="AB86" s="46" t="str">
        <f>IFERROR(MAX(IF(OR(V86="",X86=""),"",IF(AND(AND(MONTH(F86)&gt;=8,MONTH(F86)&lt;9),AND(MONTH(H86)&gt;=8,MONTH(H86)&lt;9)),(NETWORKDAYS(F86,H86,Lister!$D$7:$D$13)-X86)*T86/NETWORKDAYS(Lister!$D$20,Lister!$E$20,Lister!$D$7:$D$13),IF(AND(MONTH(F86)=7,MONTH(H86)=8),(NETWORKDAYS(Lister!$D$20,H86,Lister!$D$7:$D$13)-X86)*T86/NETWORKDAYS(Lister!$D$20,Lister!$E$20,Lister!$D$7:$D$13),IF(AND(MONTH(F86)=7,MONTH(H86)=7),0)))),0),"")</f>
        <v/>
      </c>
      <c r="AC86" s="15" t="str">
        <f>IF(Ansøgning!U91="","",Ansøgning!U91)</f>
        <v/>
      </c>
      <c r="AD86" s="31" t="str">
        <f t="shared" si="10"/>
        <v/>
      </c>
      <c r="AE86" s="31" t="str">
        <f t="shared" si="11"/>
        <v/>
      </c>
      <c r="AF86" s="51" t="str">
        <f t="shared" si="12"/>
        <v/>
      </c>
      <c r="AG86" s="15" t="str">
        <f t="shared" si="13"/>
        <v/>
      </c>
    </row>
    <row r="87" spans="1:33" x14ac:dyDescent="0.25">
      <c r="A87" s="13" t="str">
        <f>IF(Ansøgning!A92="","",Ansøgning!A92)</f>
        <v/>
      </c>
      <c r="B87" s="13" t="str">
        <f>IF(Ansøgning!B92="","",Ansøgning!B92)</f>
        <v/>
      </c>
      <c r="C87" s="13" t="str">
        <f>IF(Ansøgning!C92="","",Ansøgning!C92)</f>
        <v/>
      </c>
      <c r="D87" s="13" t="str">
        <f>IF(Ansøgning!D92="","",Ansøgning!D92)</f>
        <v/>
      </c>
      <c r="E87" s="14" t="str">
        <f>IF(Ansøgning!E92="","",Ansøgning!E92)</f>
        <v/>
      </c>
      <c r="F87" s="16"/>
      <c r="G87" s="14" t="str">
        <f>IF(Ansøgning!F92="","",Ansøgning!F92)</f>
        <v/>
      </c>
      <c r="H87" s="16"/>
      <c r="I87" s="72" t="str">
        <f>IF(OR(F87="",H87=""),"",NETWORKDAYS(F87,H87,Lister!$D$7:$D$13))</f>
        <v/>
      </c>
      <c r="J87" s="53" t="str">
        <f>IF(Ansøgning!H92="","",Ansøgning!H92)</f>
        <v/>
      </c>
      <c r="K87" s="32" t="str">
        <f t="shared" si="7"/>
        <v/>
      </c>
      <c r="L87" s="31" t="str">
        <f>IF(Ansøgning!J92="","",Ansøgning!J92)</f>
        <v/>
      </c>
      <c r="M87" s="18"/>
      <c r="N87" s="31" t="str">
        <f>IF(Ansøgning!K92="","",Ansøgning!K92)</f>
        <v/>
      </c>
      <c r="O87" s="18"/>
      <c r="P87" s="15" t="str">
        <f>IF(Ansøgning!L92="","",Ansøgning!L92)</f>
        <v/>
      </c>
      <c r="Q87" s="46" t="str">
        <f t="shared" si="8"/>
        <v/>
      </c>
      <c r="R87" s="46"/>
      <c r="S87" s="101" t="str">
        <f>IF(Ansøgning!M92="","",Ansøgning!M92)</f>
        <v/>
      </c>
      <c r="T87" s="31" t="str">
        <f t="shared" si="9"/>
        <v/>
      </c>
      <c r="U87" s="102" t="str">
        <f>IF(Ansøgning!O92="","",Ansøgning!O92)</f>
        <v/>
      </c>
      <c r="V87" s="20"/>
      <c r="W87" s="102" t="str">
        <f>IF(Ansøgning!P92="","",Ansøgning!P92)</f>
        <v/>
      </c>
      <c r="X87" s="20"/>
      <c r="Y87" s="31" t="str">
        <f>IF(Ansøgning!Q92="","",Ansøgning!Q92)</f>
        <v/>
      </c>
      <c r="Z87" s="46" t="str">
        <f>IFERROR(MAX(IF(OR(V87="",X87=""),"",IF(AND(AND(MONTH(F87)&gt;=7,MONTH(F87)&lt;8),AND(MONTH(H87)&gt;=7,MONTH(H87)&lt;8)),(NETWORKDAYS(F87,H87,Lister!$D$7:$D$13)-V87)*T87/NETWORKDAYS(Lister!$D$19,Lister!$E$19,Lister!$D$7:$D$13),IF(AND(AND(MONTH(F87)&gt;=7,MONTH(F87)&lt;8),MONTH(H87)&gt;7),(NETWORKDAYS(F87,Lister!$E$19,Lister!$D$7:$D$13)-V87)*T87/NETWORKDAYS(Lister!$D$19,Lister!$E$19,Lister!$D$7:$D$13),IF(MONTH(F87)&gt;7,0)))),0),"")</f>
        <v/>
      </c>
      <c r="AA87" s="31" t="str">
        <f>IF(Ansøgning!R92="","",Ansøgning!R92)</f>
        <v/>
      </c>
      <c r="AB87" s="46" t="str">
        <f>IFERROR(MAX(IF(OR(V87="",X87=""),"",IF(AND(AND(MONTH(F87)&gt;=8,MONTH(F87)&lt;9),AND(MONTH(H87)&gt;=8,MONTH(H87)&lt;9)),(NETWORKDAYS(F87,H87,Lister!$D$7:$D$13)-X87)*T87/NETWORKDAYS(Lister!$D$20,Lister!$E$20,Lister!$D$7:$D$13),IF(AND(MONTH(F87)=7,MONTH(H87)=8),(NETWORKDAYS(Lister!$D$20,H87,Lister!$D$7:$D$13)-X87)*T87/NETWORKDAYS(Lister!$D$20,Lister!$E$20,Lister!$D$7:$D$13),IF(AND(MONTH(F87)=7,MONTH(H87)=7),0)))),0),"")</f>
        <v/>
      </c>
      <c r="AC87" s="15" t="str">
        <f>IF(Ansøgning!U92="","",Ansøgning!U92)</f>
        <v/>
      </c>
      <c r="AD87" s="31" t="str">
        <f t="shared" si="10"/>
        <v/>
      </c>
      <c r="AE87" s="31" t="str">
        <f t="shared" si="11"/>
        <v/>
      </c>
      <c r="AF87" s="51" t="str">
        <f t="shared" si="12"/>
        <v/>
      </c>
      <c r="AG87" s="15" t="str">
        <f t="shared" si="13"/>
        <v/>
      </c>
    </row>
    <row r="88" spans="1:33" x14ac:dyDescent="0.25">
      <c r="A88" s="13" t="str">
        <f>IF(Ansøgning!A93="","",Ansøgning!A93)</f>
        <v/>
      </c>
      <c r="B88" s="13" t="str">
        <f>IF(Ansøgning!B93="","",Ansøgning!B93)</f>
        <v/>
      </c>
      <c r="C88" s="13" t="str">
        <f>IF(Ansøgning!C93="","",Ansøgning!C93)</f>
        <v/>
      </c>
      <c r="D88" s="13" t="str">
        <f>IF(Ansøgning!D93="","",Ansøgning!D93)</f>
        <v/>
      </c>
      <c r="E88" s="14" t="str">
        <f>IF(Ansøgning!E93="","",Ansøgning!E93)</f>
        <v/>
      </c>
      <c r="F88" s="16"/>
      <c r="G88" s="14" t="str">
        <f>IF(Ansøgning!F93="","",Ansøgning!F93)</f>
        <v/>
      </c>
      <c r="H88" s="16"/>
      <c r="I88" s="72" t="str">
        <f>IF(OR(F88="",H88=""),"",NETWORKDAYS(F88,H88,Lister!$D$7:$D$13))</f>
        <v/>
      </c>
      <c r="J88" s="53" t="str">
        <f>IF(Ansøgning!H93="","",Ansøgning!H93)</f>
        <v/>
      </c>
      <c r="K88" s="32" t="str">
        <f t="shared" si="7"/>
        <v/>
      </c>
      <c r="L88" s="31" t="str">
        <f>IF(Ansøgning!J93="","",Ansøgning!J93)</f>
        <v/>
      </c>
      <c r="M88" s="18"/>
      <c r="N88" s="31" t="str">
        <f>IF(Ansøgning!K93="","",Ansøgning!K93)</f>
        <v/>
      </c>
      <c r="O88" s="18"/>
      <c r="P88" s="15" t="str">
        <f>IF(Ansøgning!L93="","",Ansøgning!L93)</f>
        <v/>
      </c>
      <c r="Q88" s="46" t="str">
        <f t="shared" si="8"/>
        <v/>
      </c>
      <c r="R88" s="46"/>
      <c r="S88" s="101" t="str">
        <f>IF(Ansøgning!M93="","",Ansøgning!M93)</f>
        <v/>
      </c>
      <c r="T88" s="31" t="str">
        <f t="shared" si="9"/>
        <v/>
      </c>
      <c r="U88" s="102" t="str">
        <f>IF(Ansøgning!O93="","",Ansøgning!O93)</f>
        <v/>
      </c>
      <c r="V88" s="20"/>
      <c r="W88" s="102" t="str">
        <f>IF(Ansøgning!P93="","",Ansøgning!P93)</f>
        <v/>
      </c>
      <c r="X88" s="20"/>
      <c r="Y88" s="31" t="str">
        <f>IF(Ansøgning!Q93="","",Ansøgning!Q93)</f>
        <v/>
      </c>
      <c r="Z88" s="46" t="str">
        <f>IFERROR(MAX(IF(OR(V88="",X88=""),"",IF(AND(AND(MONTH(F88)&gt;=7,MONTH(F88)&lt;8),AND(MONTH(H88)&gt;=7,MONTH(H88)&lt;8)),(NETWORKDAYS(F88,H88,Lister!$D$7:$D$13)-V88)*T88/NETWORKDAYS(Lister!$D$19,Lister!$E$19,Lister!$D$7:$D$13),IF(AND(AND(MONTH(F88)&gt;=7,MONTH(F88)&lt;8),MONTH(H88)&gt;7),(NETWORKDAYS(F88,Lister!$E$19,Lister!$D$7:$D$13)-V88)*T88/NETWORKDAYS(Lister!$D$19,Lister!$E$19,Lister!$D$7:$D$13),IF(MONTH(F88)&gt;7,0)))),0),"")</f>
        <v/>
      </c>
      <c r="AA88" s="31" t="str">
        <f>IF(Ansøgning!R93="","",Ansøgning!R93)</f>
        <v/>
      </c>
      <c r="AB88" s="46" t="str">
        <f>IFERROR(MAX(IF(OR(V88="",X88=""),"",IF(AND(AND(MONTH(F88)&gt;=8,MONTH(F88)&lt;9),AND(MONTH(H88)&gt;=8,MONTH(H88)&lt;9)),(NETWORKDAYS(F88,H88,Lister!$D$7:$D$13)-X88)*T88/NETWORKDAYS(Lister!$D$20,Lister!$E$20,Lister!$D$7:$D$13),IF(AND(MONTH(F88)=7,MONTH(H88)=8),(NETWORKDAYS(Lister!$D$20,H88,Lister!$D$7:$D$13)-X88)*T88/NETWORKDAYS(Lister!$D$20,Lister!$E$20,Lister!$D$7:$D$13),IF(AND(MONTH(F88)=7,MONTH(H88)=7),0)))),0),"")</f>
        <v/>
      </c>
      <c r="AC88" s="15" t="str">
        <f>IF(Ansøgning!U93="","",Ansøgning!U93)</f>
        <v/>
      </c>
      <c r="AD88" s="31" t="str">
        <f t="shared" si="10"/>
        <v/>
      </c>
      <c r="AE88" s="31" t="str">
        <f t="shared" si="11"/>
        <v/>
      </c>
      <c r="AF88" s="51" t="str">
        <f t="shared" si="12"/>
        <v/>
      </c>
      <c r="AG88" s="15" t="str">
        <f t="shared" si="13"/>
        <v/>
      </c>
    </row>
    <row r="89" spans="1:33" x14ac:dyDescent="0.25">
      <c r="A89" s="13" t="str">
        <f>IF(Ansøgning!A94="","",Ansøgning!A94)</f>
        <v/>
      </c>
      <c r="B89" s="13" t="str">
        <f>IF(Ansøgning!B94="","",Ansøgning!B94)</f>
        <v/>
      </c>
      <c r="C89" s="13" t="str">
        <f>IF(Ansøgning!C94="","",Ansøgning!C94)</f>
        <v/>
      </c>
      <c r="D89" s="13" t="str">
        <f>IF(Ansøgning!D94="","",Ansøgning!D94)</f>
        <v/>
      </c>
      <c r="E89" s="14" t="str">
        <f>IF(Ansøgning!E94="","",Ansøgning!E94)</f>
        <v/>
      </c>
      <c r="F89" s="16"/>
      <c r="G89" s="14" t="str">
        <f>IF(Ansøgning!F94="","",Ansøgning!F94)</f>
        <v/>
      </c>
      <c r="H89" s="16"/>
      <c r="I89" s="72" t="str">
        <f>IF(OR(F89="",H89=""),"",NETWORKDAYS(F89,H89,Lister!$D$7:$D$13))</f>
        <v/>
      </c>
      <c r="J89" s="53" t="str">
        <f>IF(Ansøgning!H94="","",Ansøgning!H94)</f>
        <v/>
      </c>
      <c r="K89" s="32" t="str">
        <f t="shared" si="7"/>
        <v/>
      </c>
      <c r="L89" s="31" t="str">
        <f>IF(Ansøgning!J94="","",Ansøgning!J94)</f>
        <v/>
      </c>
      <c r="M89" s="18"/>
      <c r="N89" s="31" t="str">
        <f>IF(Ansøgning!K94="","",Ansøgning!K94)</f>
        <v/>
      </c>
      <c r="O89" s="18"/>
      <c r="P89" s="15" t="str">
        <f>IF(Ansøgning!L94="","",Ansøgning!L94)</f>
        <v/>
      </c>
      <c r="Q89" s="46" t="str">
        <f t="shared" si="8"/>
        <v/>
      </c>
      <c r="R89" s="46"/>
      <c r="S89" s="101" t="str">
        <f>IF(Ansøgning!M94="","",Ansøgning!M94)</f>
        <v/>
      </c>
      <c r="T89" s="31" t="str">
        <f t="shared" si="9"/>
        <v/>
      </c>
      <c r="U89" s="102" t="str">
        <f>IF(Ansøgning!O94="","",Ansøgning!O94)</f>
        <v/>
      </c>
      <c r="V89" s="20"/>
      <c r="W89" s="102" t="str">
        <f>IF(Ansøgning!P94="","",Ansøgning!P94)</f>
        <v/>
      </c>
      <c r="X89" s="20"/>
      <c r="Y89" s="31" t="str">
        <f>IF(Ansøgning!Q94="","",Ansøgning!Q94)</f>
        <v/>
      </c>
      <c r="Z89" s="46" t="str">
        <f>IFERROR(MAX(IF(OR(V89="",X89=""),"",IF(AND(AND(MONTH(F89)&gt;=7,MONTH(F89)&lt;8),AND(MONTH(H89)&gt;=7,MONTH(H89)&lt;8)),(NETWORKDAYS(F89,H89,Lister!$D$7:$D$13)-V89)*T89/NETWORKDAYS(Lister!$D$19,Lister!$E$19,Lister!$D$7:$D$13),IF(AND(AND(MONTH(F89)&gt;=7,MONTH(F89)&lt;8),MONTH(H89)&gt;7),(NETWORKDAYS(F89,Lister!$E$19,Lister!$D$7:$D$13)-V89)*T89/NETWORKDAYS(Lister!$D$19,Lister!$E$19,Lister!$D$7:$D$13),IF(MONTH(F89)&gt;7,0)))),0),"")</f>
        <v/>
      </c>
      <c r="AA89" s="31" t="str">
        <f>IF(Ansøgning!R94="","",Ansøgning!R94)</f>
        <v/>
      </c>
      <c r="AB89" s="46" t="str">
        <f>IFERROR(MAX(IF(OR(V89="",X89=""),"",IF(AND(AND(MONTH(F89)&gt;=8,MONTH(F89)&lt;9),AND(MONTH(H89)&gt;=8,MONTH(H89)&lt;9)),(NETWORKDAYS(F89,H89,Lister!$D$7:$D$13)-X89)*T89/NETWORKDAYS(Lister!$D$20,Lister!$E$20,Lister!$D$7:$D$13),IF(AND(MONTH(F89)=7,MONTH(H89)=8),(NETWORKDAYS(Lister!$D$20,H89,Lister!$D$7:$D$13)-X89)*T89/NETWORKDAYS(Lister!$D$20,Lister!$E$20,Lister!$D$7:$D$13),IF(AND(MONTH(F89)=7,MONTH(H89)=7),0)))),0),"")</f>
        <v/>
      </c>
      <c r="AC89" s="15" t="str">
        <f>IF(Ansøgning!U94="","",Ansøgning!U94)</f>
        <v/>
      </c>
      <c r="AD89" s="31" t="str">
        <f t="shared" si="10"/>
        <v/>
      </c>
      <c r="AE89" s="31" t="str">
        <f t="shared" si="11"/>
        <v/>
      </c>
      <c r="AF89" s="51" t="str">
        <f t="shared" si="12"/>
        <v/>
      </c>
      <c r="AG89" s="15" t="str">
        <f t="shared" si="13"/>
        <v/>
      </c>
    </row>
    <row r="90" spans="1:33" x14ac:dyDescent="0.25">
      <c r="A90" s="13" t="str">
        <f>IF(Ansøgning!A95="","",Ansøgning!A95)</f>
        <v/>
      </c>
      <c r="B90" s="13" t="str">
        <f>IF(Ansøgning!B95="","",Ansøgning!B95)</f>
        <v/>
      </c>
      <c r="C90" s="13" t="str">
        <f>IF(Ansøgning!C95="","",Ansøgning!C95)</f>
        <v/>
      </c>
      <c r="D90" s="13" t="str">
        <f>IF(Ansøgning!D95="","",Ansøgning!D95)</f>
        <v/>
      </c>
      <c r="E90" s="14" t="str">
        <f>IF(Ansøgning!E95="","",Ansøgning!E95)</f>
        <v/>
      </c>
      <c r="F90" s="16"/>
      <c r="G90" s="14" t="str">
        <f>IF(Ansøgning!F95="","",Ansøgning!F95)</f>
        <v/>
      </c>
      <c r="H90" s="16"/>
      <c r="I90" s="72" t="str">
        <f>IF(OR(F90="",H90=""),"",NETWORKDAYS(F90,H90,Lister!$D$7:$D$13))</f>
        <v/>
      </c>
      <c r="J90" s="53" t="str">
        <f>IF(Ansøgning!H95="","",Ansøgning!H95)</f>
        <v/>
      </c>
      <c r="K90" s="32" t="str">
        <f t="shared" si="7"/>
        <v/>
      </c>
      <c r="L90" s="31" t="str">
        <f>IF(Ansøgning!J95="","",Ansøgning!J95)</f>
        <v/>
      </c>
      <c r="M90" s="18"/>
      <c r="N90" s="31" t="str">
        <f>IF(Ansøgning!K95="","",Ansøgning!K95)</f>
        <v/>
      </c>
      <c r="O90" s="18"/>
      <c r="P90" s="15" t="str">
        <f>IF(Ansøgning!L95="","",Ansøgning!L95)</f>
        <v/>
      </c>
      <c r="Q90" s="46" t="str">
        <f t="shared" si="8"/>
        <v/>
      </c>
      <c r="R90" s="46"/>
      <c r="S90" s="101" t="str">
        <f>IF(Ansøgning!M95="","",Ansøgning!M95)</f>
        <v/>
      </c>
      <c r="T90" s="31" t="str">
        <f t="shared" si="9"/>
        <v/>
      </c>
      <c r="U90" s="102" t="str">
        <f>IF(Ansøgning!O95="","",Ansøgning!O95)</f>
        <v/>
      </c>
      <c r="V90" s="20"/>
      <c r="W90" s="102" t="str">
        <f>IF(Ansøgning!P95="","",Ansøgning!P95)</f>
        <v/>
      </c>
      <c r="X90" s="20"/>
      <c r="Y90" s="31" t="str">
        <f>IF(Ansøgning!Q95="","",Ansøgning!Q95)</f>
        <v/>
      </c>
      <c r="Z90" s="46" t="str">
        <f>IFERROR(MAX(IF(OR(V90="",X90=""),"",IF(AND(AND(MONTH(F90)&gt;=7,MONTH(F90)&lt;8),AND(MONTH(H90)&gt;=7,MONTH(H90)&lt;8)),(NETWORKDAYS(F90,H90,Lister!$D$7:$D$13)-V90)*T90/NETWORKDAYS(Lister!$D$19,Lister!$E$19,Lister!$D$7:$D$13),IF(AND(AND(MONTH(F90)&gt;=7,MONTH(F90)&lt;8),MONTH(H90)&gt;7),(NETWORKDAYS(F90,Lister!$E$19,Lister!$D$7:$D$13)-V90)*T90/NETWORKDAYS(Lister!$D$19,Lister!$E$19,Lister!$D$7:$D$13),IF(MONTH(F90)&gt;7,0)))),0),"")</f>
        <v/>
      </c>
      <c r="AA90" s="31" t="str">
        <f>IF(Ansøgning!R95="","",Ansøgning!R95)</f>
        <v/>
      </c>
      <c r="AB90" s="46" t="str">
        <f>IFERROR(MAX(IF(OR(V90="",X90=""),"",IF(AND(AND(MONTH(F90)&gt;=8,MONTH(F90)&lt;9),AND(MONTH(H90)&gt;=8,MONTH(H90)&lt;9)),(NETWORKDAYS(F90,H90,Lister!$D$7:$D$13)-X90)*T90/NETWORKDAYS(Lister!$D$20,Lister!$E$20,Lister!$D$7:$D$13),IF(AND(MONTH(F90)=7,MONTH(H90)=8),(NETWORKDAYS(Lister!$D$20,H90,Lister!$D$7:$D$13)-X90)*T90/NETWORKDAYS(Lister!$D$20,Lister!$E$20,Lister!$D$7:$D$13),IF(AND(MONTH(F90)=7,MONTH(H90)=7),0)))),0),"")</f>
        <v/>
      </c>
      <c r="AC90" s="15" t="str">
        <f>IF(Ansøgning!U95="","",Ansøgning!U95)</f>
        <v/>
      </c>
      <c r="AD90" s="31" t="str">
        <f t="shared" si="10"/>
        <v/>
      </c>
      <c r="AE90" s="31" t="str">
        <f t="shared" si="11"/>
        <v/>
      </c>
      <c r="AF90" s="51" t="str">
        <f t="shared" si="12"/>
        <v/>
      </c>
      <c r="AG90" s="15" t="str">
        <f t="shared" si="13"/>
        <v/>
      </c>
    </row>
    <row r="91" spans="1:33" x14ac:dyDescent="0.25">
      <c r="A91" s="13" t="str">
        <f>IF(Ansøgning!A96="","",Ansøgning!A96)</f>
        <v/>
      </c>
      <c r="B91" s="13" t="str">
        <f>IF(Ansøgning!B96="","",Ansøgning!B96)</f>
        <v/>
      </c>
      <c r="C91" s="13" t="str">
        <f>IF(Ansøgning!C96="","",Ansøgning!C96)</f>
        <v/>
      </c>
      <c r="D91" s="13" t="str">
        <f>IF(Ansøgning!D96="","",Ansøgning!D96)</f>
        <v/>
      </c>
      <c r="E91" s="14" t="str">
        <f>IF(Ansøgning!E96="","",Ansøgning!E96)</f>
        <v/>
      </c>
      <c r="F91" s="16"/>
      <c r="G91" s="14" t="str">
        <f>IF(Ansøgning!F96="","",Ansøgning!F96)</f>
        <v/>
      </c>
      <c r="H91" s="16"/>
      <c r="I91" s="72" t="str">
        <f>IF(OR(F91="",H91=""),"",NETWORKDAYS(F91,H91,Lister!$D$7:$D$13))</f>
        <v/>
      </c>
      <c r="J91" s="53" t="str">
        <f>IF(Ansøgning!H96="","",Ansøgning!H96)</f>
        <v/>
      </c>
      <c r="K91" s="32" t="str">
        <f t="shared" si="7"/>
        <v/>
      </c>
      <c r="L91" s="31" t="str">
        <f>IF(Ansøgning!J96="","",Ansøgning!J96)</f>
        <v/>
      </c>
      <c r="M91" s="18"/>
      <c r="N91" s="31" t="str">
        <f>IF(Ansøgning!K96="","",Ansøgning!K96)</f>
        <v/>
      </c>
      <c r="O91" s="18"/>
      <c r="P91" s="15" t="str">
        <f>IF(Ansøgning!L96="","",Ansøgning!L96)</f>
        <v/>
      </c>
      <c r="Q91" s="46" t="str">
        <f t="shared" si="8"/>
        <v/>
      </c>
      <c r="R91" s="46"/>
      <c r="S91" s="101" t="str">
        <f>IF(Ansøgning!M96="","",Ansøgning!M96)</f>
        <v/>
      </c>
      <c r="T91" s="31" t="str">
        <f t="shared" si="9"/>
        <v/>
      </c>
      <c r="U91" s="102" t="str">
        <f>IF(Ansøgning!O96="","",Ansøgning!O96)</f>
        <v/>
      </c>
      <c r="V91" s="20"/>
      <c r="W91" s="102" t="str">
        <f>IF(Ansøgning!P96="","",Ansøgning!P96)</f>
        <v/>
      </c>
      <c r="X91" s="20"/>
      <c r="Y91" s="31" t="str">
        <f>IF(Ansøgning!Q96="","",Ansøgning!Q96)</f>
        <v/>
      </c>
      <c r="Z91" s="46" t="str">
        <f>IFERROR(MAX(IF(OR(V91="",X91=""),"",IF(AND(AND(MONTH(F91)&gt;=7,MONTH(F91)&lt;8),AND(MONTH(H91)&gt;=7,MONTH(H91)&lt;8)),(NETWORKDAYS(F91,H91,Lister!$D$7:$D$13)-V91)*T91/NETWORKDAYS(Lister!$D$19,Lister!$E$19,Lister!$D$7:$D$13),IF(AND(AND(MONTH(F91)&gt;=7,MONTH(F91)&lt;8),MONTH(H91)&gt;7),(NETWORKDAYS(F91,Lister!$E$19,Lister!$D$7:$D$13)-V91)*T91/NETWORKDAYS(Lister!$D$19,Lister!$E$19,Lister!$D$7:$D$13),IF(MONTH(F91)&gt;7,0)))),0),"")</f>
        <v/>
      </c>
      <c r="AA91" s="31" t="str">
        <f>IF(Ansøgning!R96="","",Ansøgning!R96)</f>
        <v/>
      </c>
      <c r="AB91" s="46" t="str">
        <f>IFERROR(MAX(IF(OR(V91="",X91=""),"",IF(AND(AND(MONTH(F91)&gt;=8,MONTH(F91)&lt;9),AND(MONTH(H91)&gt;=8,MONTH(H91)&lt;9)),(NETWORKDAYS(F91,H91,Lister!$D$7:$D$13)-X91)*T91/NETWORKDAYS(Lister!$D$20,Lister!$E$20,Lister!$D$7:$D$13),IF(AND(MONTH(F91)=7,MONTH(H91)=8),(NETWORKDAYS(Lister!$D$20,H91,Lister!$D$7:$D$13)-X91)*T91/NETWORKDAYS(Lister!$D$20,Lister!$E$20,Lister!$D$7:$D$13),IF(AND(MONTH(F91)=7,MONTH(H91)=7),0)))),0),"")</f>
        <v/>
      </c>
      <c r="AC91" s="15" t="str">
        <f>IF(Ansøgning!U96="","",Ansøgning!U96)</f>
        <v/>
      </c>
      <c r="AD91" s="31" t="str">
        <f t="shared" si="10"/>
        <v/>
      </c>
      <c r="AE91" s="31" t="str">
        <f t="shared" si="11"/>
        <v/>
      </c>
      <c r="AF91" s="51" t="str">
        <f t="shared" si="12"/>
        <v/>
      </c>
      <c r="AG91" s="15" t="str">
        <f t="shared" si="13"/>
        <v/>
      </c>
    </row>
    <row r="92" spans="1:33" x14ac:dyDescent="0.25">
      <c r="A92" s="13" t="str">
        <f>IF(Ansøgning!A97="","",Ansøgning!A97)</f>
        <v/>
      </c>
      <c r="B92" s="13" t="str">
        <f>IF(Ansøgning!B97="","",Ansøgning!B97)</f>
        <v/>
      </c>
      <c r="C92" s="13" t="str">
        <f>IF(Ansøgning!C97="","",Ansøgning!C97)</f>
        <v/>
      </c>
      <c r="D92" s="13" t="str">
        <f>IF(Ansøgning!D97="","",Ansøgning!D97)</f>
        <v/>
      </c>
      <c r="E92" s="14" t="str">
        <f>IF(Ansøgning!E97="","",Ansøgning!E97)</f>
        <v/>
      </c>
      <c r="F92" s="16"/>
      <c r="G92" s="14" t="str">
        <f>IF(Ansøgning!F97="","",Ansøgning!F97)</f>
        <v/>
      </c>
      <c r="H92" s="16"/>
      <c r="I92" s="72" t="str">
        <f>IF(OR(F92="",H92=""),"",NETWORKDAYS(F92,H92,Lister!$D$7:$D$13))</f>
        <v/>
      </c>
      <c r="J92" s="53" t="str">
        <f>IF(Ansøgning!H97="","",Ansøgning!H97)</f>
        <v/>
      </c>
      <c r="K92" s="32" t="str">
        <f t="shared" si="7"/>
        <v/>
      </c>
      <c r="L92" s="31" t="str">
        <f>IF(Ansøgning!J97="","",Ansøgning!J97)</f>
        <v/>
      </c>
      <c r="M92" s="18"/>
      <c r="N92" s="31" t="str">
        <f>IF(Ansøgning!K97="","",Ansøgning!K97)</f>
        <v/>
      </c>
      <c r="O92" s="18"/>
      <c r="P92" s="15" t="str">
        <f>IF(Ansøgning!L97="","",Ansøgning!L97)</f>
        <v/>
      </c>
      <c r="Q92" s="46" t="str">
        <f t="shared" si="8"/>
        <v/>
      </c>
      <c r="R92" s="46"/>
      <c r="S92" s="101" t="str">
        <f>IF(Ansøgning!M97="","",Ansøgning!M97)</f>
        <v/>
      </c>
      <c r="T92" s="31" t="str">
        <f t="shared" si="9"/>
        <v/>
      </c>
      <c r="U92" s="102" t="str">
        <f>IF(Ansøgning!O97="","",Ansøgning!O97)</f>
        <v/>
      </c>
      <c r="V92" s="20"/>
      <c r="W92" s="102" t="str">
        <f>IF(Ansøgning!P97="","",Ansøgning!P97)</f>
        <v/>
      </c>
      <c r="X92" s="20"/>
      <c r="Y92" s="31" t="str">
        <f>IF(Ansøgning!Q97="","",Ansøgning!Q97)</f>
        <v/>
      </c>
      <c r="Z92" s="46" t="str">
        <f>IFERROR(MAX(IF(OR(V92="",X92=""),"",IF(AND(AND(MONTH(F92)&gt;=7,MONTH(F92)&lt;8),AND(MONTH(H92)&gt;=7,MONTH(H92)&lt;8)),(NETWORKDAYS(F92,H92,Lister!$D$7:$D$13)-V92)*T92/NETWORKDAYS(Lister!$D$19,Lister!$E$19,Lister!$D$7:$D$13),IF(AND(AND(MONTH(F92)&gt;=7,MONTH(F92)&lt;8),MONTH(H92)&gt;7),(NETWORKDAYS(F92,Lister!$E$19,Lister!$D$7:$D$13)-V92)*T92/NETWORKDAYS(Lister!$D$19,Lister!$E$19,Lister!$D$7:$D$13),IF(MONTH(F92)&gt;7,0)))),0),"")</f>
        <v/>
      </c>
      <c r="AA92" s="31" t="str">
        <f>IF(Ansøgning!R97="","",Ansøgning!R97)</f>
        <v/>
      </c>
      <c r="AB92" s="46" t="str">
        <f>IFERROR(MAX(IF(OR(V92="",X92=""),"",IF(AND(AND(MONTH(F92)&gt;=8,MONTH(F92)&lt;9),AND(MONTH(H92)&gt;=8,MONTH(H92)&lt;9)),(NETWORKDAYS(F92,H92,Lister!$D$7:$D$13)-X92)*T92/NETWORKDAYS(Lister!$D$20,Lister!$E$20,Lister!$D$7:$D$13),IF(AND(MONTH(F92)=7,MONTH(H92)=8),(NETWORKDAYS(Lister!$D$20,H92,Lister!$D$7:$D$13)-X92)*T92/NETWORKDAYS(Lister!$D$20,Lister!$E$20,Lister!$D$7:$D$13),IF(AND(MONTH(F92)=7,MONTH(H92)=7),0)))),0),"")</f>
        <v/>
      </c>
      <c r="AC92" s="15" t="str">
        <f>IF(Ansøgning!U97="","",Ansøgning!U97)</f>
        <v/>
      </c>
      <c r="AD92" s="31" t="str">
        <f t="shared" si="10"/>
        <v/>
      </c>
      <c r="AE92" s="31" t="str">
        <f t="shared" si="11"/>
        <v/>
      </c>
      <c r="AF92" s="51" t="str">
        <f t="shared" si="12"/>
        <v/>
      </c>
      <c r="AG92" s="15" t="str">
        <f t="shared" si="13"/>
        <v/>
      </c>
    </row>
    <row r="93" spans="1:33" x14ac:dyDescent="0.25">
      <c r="A93" s="13" t="str">
        <f>IF(Ansøgning!A98="","",Ansøgning!A98)</f>
        <v/>
      </c>
      <c r="B93" s="13" t="str">
        <f>IF(Ansøgning!B98="","",Ansøgning!B98)</f>
        <v/>
      </c>
      <c r="C93" s="13" t="str">
        <f>IF(Ansøgning!C98="","",Ansøgning!C98)</f>
        <v/>
      </c>
      <c r="D93" s="13" t="str">
        <f>IF(Ansøgning!D98="","",Ansøgning!D98)</f>
        <v/>
      </c>
      <c r="E93" s="14" t="str">
        <f>IF(Ansøgning!E98="","",Ansøgning!E98)</f>
        <v/>
      </c>
      <c r="F93" s="16"/>
      <c r="G93" s="14" t="str">
        <f>IF(Ansøgning!F98="","",Ansøgning!F98)</f>
        <v/>
      </c>
      <c r="H93" s="16"/>
      <c r="I93" s="72" t="str">
        <f>IF(OR(F93="",H93=""),"",NETWORKDAYS(F93,H93,Lister!$D$7:$D$13))</f>
        <v/>
      </c>
      <c r="J93" s="53" t="str">
        <f>IF(Ansøgning!H98="","",Ansøgning!H98)</f>
        <v/>
      </c>
      <c r="K93" s="32" t="str">
        <f t="shared" si="7"/>
        <v/>
      </c>
      <c r="L93" s="31" t="str">
        <f>IF(Ansøgning!J98="","",Ansøgning!J98)</f>
        <v/>
      </c>
      <c r="M93" s="18"/>
      <c r="N93" s="31" t="str">
        <f>IF(Ansøgning!K98="","",Ansøgning!K98)</f>
        <v/>
      </c>
      <c r="O93" s="18"/>
      <c r="P93" s="15" t="str">
        <f>IF(Ansøgning!L98="","",Ansøgning!L98)</f>
        <v/>
      </c>
      <c r="Q93" s="46" t="str">
        <f t="shared" si="8"/>
        <v/>
      </c>
      <c r="R93" s="46"/>
      <c r="S93" s="101" t="str">
        <f>IF(Ansøgning!M98="","",Ansøgning!M98)</f>
        <v/>
      </c>
      <c r="T93" s="31" t="str">
        <f t="shared" si="9"/>
        <v/>
      </c>
      <c r="U93" s="102" t="str">
        <f>IF(Ansøgning!O98="","",Ansøgning!O98)</f>
        <v/>
      </c>
      <c r="V93" s="20"/>
      <c r="W93" s="102" t="str">
        <f>IF(Ansøgning!P98="","",Ansøgning!P98)</f>
        <v/>
      </c>
      <c r="X93" s="20"/>
      <c r="Y93" s="31" t="str">
        <f>IF(Ansøgning!Q98="","",Ansøgning!Q98)</f>
        <v/>
      </c>
      <c r="Z93" s="46" t="str">
        <f>IFERROR(MAX(IF(OR(V93="",X93=""),"",IF(AND(AND(MONTH(F93)&gt;=7,MONTH(F93)&lt;8),AND(MONTH(H93)&gt;=7,MONTH(H93)&lt;8)),(NETWORKDAYS(F93,H93,Lister!$D$7:$D$13)-V93)*T93/NETWORKDAYS(Lister!$D$19,Lister!$E$19,Lister!$D$7:$D$13),IF(AND(AND(MONTH(F93)&gt;=7,MONTH(F93)&lt;8),MONTH(H93)&gt;7),(NETWORKDAYS(F93,Lister!$E$19,Lister!$D$7:$D$13)-V93)*T93/NETWORKDAYS(Lister!$D$19,Lister!$E$19,Lister!$D$7:$D$13),IF(MONTH(F93)&gt;7,0)))),0),"")</f>
        <v/>
      </c>
      <c r="AA93" s="31" t="str">
        <f>IF(Ansøgning!R98="","",Ansøgning!R98)</f>
        <v/>
      </c>
      <c r="AB93" s="46" t="str">
        <f>IFERROR(MAX(IF(OR(V93="",X93=""),"",IF(AND(AND(MONTH(F93)&gt;=8,MONTH(F93)&lt;9),AND(MONTH(H93)&gt;=8,MONTH(H93)&lt;9)),(NETWORKDAYS(F93,H93,Lister!$D$7:$D$13)-X93)*T93/NETWORKDAYS(Lister!$D$20,Lister!$E$20,Lister!$D$7:$D$13),IF(AND(MONTH(F93)=7,MONTH(H93)=8),(NETWORKDAYS(Lister!$D$20,H93,Lister!$D$7:$D$13)-X93)*T93/NETWORKDAYS(Lister!$D$20,Lister!$E$20,Lister!$D$7:$D$13),IF(AND(MONTH(F93)=7,MONTH(H93)=7),0)))),0),"")</f>
        <v/>
      </c>
      <c r="AC93" s="15" t="str">
        <f>IF(Ansøgning!U98="","",Ansøgning!U98)</f>
        <v/>
      </c>
      <c r="AD93" s="31" t="str">
        <f t="shared" si="10"/>
        <v/>
      </c>
      <c r="AE93" s="31" t="str">
        <f t="shared" si="11"/>
        <v/>
      </c>
      <c r="AF93" s="51" t="str">
        <f t="shared" si="12"/>
        <v/>
      </c>
      <c r="AG93" s="15" t="str">
        <f t="shared" si="13"/>
        <v/>
      </c>
    </row>
    <row r="94" spans="1:33" x14ac:dyDescent="0.25">
      <c r="A94" s="13" t="str">
        <f>IF(Ansøgning!A99="","",Ansøgning!A99)</f>
        <v/>
      </c>
      <c r="B94" s="13" t="str">
        <f>IF(Ansøgning!B99="","",Ansøgning!B99)</f>
        <v/>
      </c>
      <c r="C94" s="13" t="str">
        <f>IF(Ansøgning!C99="","",Ansøgning!C99)</f>
        <v/>
      </c>
      <c r="D94" s="13" t="str">
        <f>IF(Ansøgning!D99="","",Ansøgning!D99)</f>
        <v/>
      </c>
      <c r="E94" s="14" t="str">
        <f>IF(Ansøgning!E99="","",Ansøgning!E99)</f>
        <v/>
      </c>
      <c r="F94" s="16"/>
      <c r="G94" s="14" t="str">
        <f>IF(Ansøgning!F99="","",Ansøgning!F99)</f>
        <v/>
      </c>
      <c r="H94" s="16"/>
      <c r="I94" s="72" t="str">
        <f>IF(OR(F94="",H94=""),"",NETWORKDAYS(F94,H94,Lister!$D$7:$D$13))</f>
        <v/>
      </c>
      <c r="J94" s="53" t="str">
        <f>IF(Ansøgning!H99="","",Ansøgning!H99)</f>
        <v/>
      </c>
      <c r="K94" s="32" t="str">
        <f t="shared" si="7"/>
        <v/>
      </c>
      <c r="L94" s="31" t="str">
        <f>IF(Ansøgning!J99="","",Ansøgning!J99)</f>
        <v/>
      </c>
      <c r="M94" s="18"/>
      <c r="N94" s="31" t="str">
        <f>IF(Ansøgning!K99="","",Ansøgning!K99)</f>
        <v/>
      </c>
      <c r="O94" s="18"/>
      <c r="P94" s="15" t="str">
        <f>IF(Ansøgning!L99="","",Ansøgning!L99)</f>
        <v/>
      </c>
      <c r="Q94" s="46" t="str">
        <f t="shared" si="8"/>
        <v/>
      </c>
      <c r="R94" s="46"/>
      <c r="S94" s="101" t="str">
        <f>IF(Ansøgning!M99="","",Ansøgning!M99)</f>
        <v/>
      </c>
      <c r="T94" s="31" t="str">
        <f t="shared" si="9"/>
        <v/>
      </c>
      <c r="U94" s="102" t="str">
        <f>IF(Ansøgning!O99="","",Ansøgning!O99)</f>
        <v/>
      </c>
      <c r="V94" s="20"/>
      <c r="W94" s="102" t="str">
        <f>IF(Ansøgning!P99="","",Ansøgning!P99)</f>
        <v/>
      </c>
      <c r="X94" s="20"/>
      <c r="Y94" s="31" t="str">
        <f>IF(Ansøgning!Q99="","",Ansøgning!Q99)</f>
        <v/>
      </c>
      <c r="Z94" s="46" t="str">
        <f>IFERROR(MAX(IF(OR(V94="",X94=""),"",IF(AND(AND(MONTH(F94)&gt;=7,MONTH(F94)&lt;8),AND(MONTH(H94)&gt;=7,MONTH(H94)&lt;8)),(NETWORKDAYS(F94,H94,Lister!$D$7:$D$13)-V94)*T94/NETWORKDAYS(Lister!$D$19,Lister!$E$19,Lister!$D$7:$D$13),IF(AND(AND(MONTH(F94)&gt;=7,MONTH(F94)&lt;8),MONTH(H94)&gt;7),(NETWORKDAYS(F94,Lister!$E$19,Lister!$D$7:$D$13)-V94)*T94/NETWORKDAYS(Lister!$D$19,Lister!$E$19,Lister!$D$7:$D$13),IF(MONTH(F94)&gt;7,0)))),0),"")</f>
        <v/>
      </c>
      <c r="AA94" s="31" t="str">
        <f>IF(Ansøgning!R99="","",Ansøgning!R99)</f>
        <v/>
      </c>
      <c r="AB94" s="46" t="str">
        <f>IFERROR(MAX(IF(OR(V94="",X94=""),"",IF(AND(AND(MONTH(F94)&gt;=8,MONTH(F94)&lt;9),AND(MONTH(H94)&gt;=8,MONTH(H94)&lt;9)),(NETWORKDAYS(F94,H94,Lister!$D$7:$D$13)-X94)*T94/NETWORKDAYS(Lister!$D$20,Lister!$E$20,Lister!$D$7:$D$13),IF(AND(MONTH(F94)=7,MONTH(H94)=8),(NETWORKDAYS(Lister!$D$20,H94,Lister!$D$7:$D$13)-X94)*T94/NETWORKDAYS(Lister!$D$20,Lister!$E$20,Lister!$D$7:$D$13),IF(AND(MONTH(F94)=7,MONTH(H94)=7),0)))),0),"")</f>
        <v/>
      </c>
      <c r="AC94" s="15" t="str">
        <f>IF(Ansøgning!U99="","",Ansøgning!U99)</f>
        <v/>
      </c>
      <c r="AD94" s="31" t="str">
        <f t="shared" si="10"/>
        <v/>
      </c>
      <c r="AE94" s="31" t="str">
        <f t="shared" si="11"/>
        <v/>
      </c>
      <c r="AF94" s="51" t="str">
        <f t="shared" si="12"/>
        <v/>
      </c>
      <c r="AG94" s="15" t="str">
        <f t="shared" si="13"/>
        <v/>
      </c>
    </row>
    <row r="95" spans="1:33" x14ac:dyDescent="0.25">
      <c r="A95" s="13" t="str">
        <f>IF(Ansøgning!A100="","",Ansøgning!A100)</f>
        <v/>
      </c>
      <c r="B95" s="13" t="str">
        <f>IF(Ansøgning!B100="","",Ansøgning!B100)</f>
        <v/>
      </c>
      <c r="C95" s="13" t="str">
        <f>IF(Ansøgning!C100="","",Ansøgning!C100)</f>
        <v/>
      </c>
      <c r="D95" s="13" t="str">
        <f>IF(Ansøgning!D100="","",Ansøgning!D100)</f>
        <v/>
      </c>
      <c r="E95" s="14" t="str">
        <f>IF(Ansøgning!E100="","",Ansøgning!E100)</f>
        <v/>
      </c>
      <c r="F95" s="16"/>
      <c r="G95" s="14" t="str">
        <f>IF(Ansøgning!F100="","",Ansøgning!F100)</f>
        <v/>
      </c>
      <c r="H95" s="16"/>
      <c r="I95" s="72" t="str">
        <f>IF(OR(F95="",H95=""),"",NETWORKDAYS(F95,H95,Lister!$D$7:$D$13))</f>
        <v/>
      </c>
      <c r="J95" s="53" t="str">
        <f>IF(Ansøgning!H100="","",Ansøgning!H100)</f>
        <v/>
      </c>
      <c r="K95" s="32" t="str">
        <f t="shared" si="7"/>
        <v/>
      </c>
      <c r="L95" s="31" t="str">
        <f>IF(Ansøgning!J100="","",Ansøgning!J100)</f>
        <v/>
      </c>
      <c r="M95" s="18"/>
      <c r="N95" s="31" t="str">
        <f>IF(Ansøgning!K100="","",Ansøgning!K100)</f>
        <v/>
      </c>
      <c r="O95" s="18"/>
      <c r="P95" s="15" t="str">
        <f>IF(Ansøgning!L100="","",Ansøgning!L100)</f>
        <v/>
      </c>
      <c r="Q95" s="46" t="str">
        <f t="shared" si="8"/>
        <v/>
      </c>
      <c r="R95" s="46"/>
      <c r="S95" s="101" t="str">
        <f>IF(Ansøgning!M100="","",Ansøgning!M100)</f>
        <v/>
      </c>
      <c r="T95" s="31" t="str">
        <f t="shared" si="9"/>
        <v/>
      </c>
      <c r="U95" s="102" t="str">
        <f>IF(Ansøgning!O100="","",Ansøgning!O100)</f>
        <v/>
      </c>
      <c r="V95" s="20"/>
      <c r="W95" s="102" t="str">
        <f>IF(Ansøgning!P100="","",Ansøgning!P100)</f>
        <v/>
      </c>
      <c r="X95" s="20"/>
      <c r="Y95" s="31" t="str">
        <f>IF(Ansøgning!Q100="","",Ansøgning!Q100)</f>
        <v/>
      </c>
      <c r="Z95" s="46" t="str">
        <f>IFERROR(MAX(IF(OR(V95="",X95=""),"",IF(AND(AND(MONTH(F95)&gt;=7,MONTH(F95)&lt;8),AND(MONTH(H95)&gt;=7,MONTH(H95)&lt;8)),(NETWORKDAYS(F95,H95,Lister!$D$7:$D$13)-V95)*T95/NETWORKDAYS(Lister!$D$19,Lister!$E$19,Lister!$D$7:$D$13),IF(AND(AND(MONTH(F95)&gt;=7,MONTH(F95)&lt;8),MONTH(H95)&gt;7),(NETWORKDAYS(F95,Lister!$E$19,Lister!$D$7:$D$13)-V95)*T95/NETWORKDAYS(Lister!$D$19,Lister!$E$19,Lister!$D$7:$D$13),IF(MONTH(F95)&gt;7,0)))),0),"")</f>
        <v/>
      </c>
      <c r="AA95" s="31" t="str">
        <f>IF(Ansøgning!R100="","",Ansøgning!R100)</f>
        <v/>
      </c>
      <c r="AB95" s="46" t="str">
        <f>IFERROR(MAX(IF(OR(V95="",X95=""),"",IF(AND(AND(MONTH(F95)&gt;=8,MONTH(F95)&lt;9),AND(MONTH(H95)&gt;=8,MONTH(H95)&lt;9)),(NETWORKDAYS(F95,H95,Lister!$D$7:$D$13)-X95)*T95/NETWORKDAYS(Lister!$D$20,Lister!$E$20,Lister!$D$7:$D$13),IF(AND(MONTH(F95)=7,MONTH(H95)=8),(NETWORKDAYS(Lister!$D$20,H95,Lister!$D$7:$D$13)-X95)*T95/NETWORKDAYS(Lister!$D$20,Lister!$E$20,Lister!$D$7:$D$13),IF(AND(MONTH(F95)=7,MONTH(H95)=7),0)))),0),"")</f>
        <v/>
      </c>
      <c r="AC95" s="15" t="str">
        <f>IF(Ansøgning!U100="","",Ansøgning!U100)</f>
        <v/>
      </c>
      <c r="AD95" s="31" t="str">
        <f t="shared" si="10"/>
        <v/>
      </c>
      <c r="AE95" s="31" t="str">
        <f t="shared" si="11"/>
        <v/>
      </c>
      <c r="AF95" s="51" t="str">
        <f t="shared" si="12"/>
        <v/>
      </c>
      <c r="AG95" s="15" t="str">
        <f t="shared" si="13"/>
        <v/>
      </c>
    </row>
    <row r="96" spans="1:33" x14ac:dyDescent="0.25">
      <c r="A96" s="13" t="str">
        <f>IF(Ansøgning!A101="","",Ansøgning!A101)</f>
        <v/>
      </c>
      <c r="B96" s="13" t="str">
        <f>IF(Ansøgning!B101="","",Ansøgning!B101)</f>
        <v/>
      </c>
      <c r="C96" s="13" t="str">
        <f>IF(Ansøgning!C101="","",Ansøgning!C101)</f>
        <v/>
      </c>
      <c r="D96" s="13" t="str">
        <f>IF(Ansøgning!D101="","",Ansøgning!D101)</f>
        <v/>
      </c>
      <c r="E96" s="14" t="str">
        <f>IF(Ansøgning!E101="","",Ansøgning!E101)</f>
        <v/>
      </c>
      <c r="F96" s="16"/>
      <c r="G96" s="14" t="str">
        <f>IF(Ansøgning!F101="","",Ansøgning!F101)</f>
        <v/>
      </c>
      <c r="H96" s="16"/>
      <c r="I96" s="72" t="str">
        <f>IF(OR(F96="",H96=""),"",NETWORKDAYS(F96,H96,Lister!$D$7:$D$13))</f>
        <v/>
      </c>
      <c r="J96" s="53" t="str">
        <f>IF(Ansøgning!H101="","",Ansøgning!H101)</f>
        <v/>
      </c>
      <c r="K96" s="32" t="str">
        <f t="shared" si="7"/>
        <v/>
      </c>
      <c r="L96" s="31" t="str">
        <f>IF(Ansøgning!J101="","",Ansøgning!J101)</f>
        <v/>
      </c>
      <c r="M96" s="18"/>
      <c r="N96" s="31" t="str">
        <f>IF(Ansøgning!K101="","",Ansøgning!K101)</f>
        <v/>
      </c>
      <c r="O96" s="18"/>
      <c r="P96" s="15" t="str">
        <f>IF(Ansøgning!L101="","",Ansøgning!L101)</f>
        <v/>
      </c>
      <c r="Q96" s="46" t="str">
        <f t="shared" si="8"/>
        <v/>
      </c>
      <c r="R96" s="46"/>
      <c r="S96" s="101" t="str">
        <f>IF(Ansøgning!M101="","",Ansøgning!M101)</f>
        <v/>
      </c>
      <c r="T96" s="31" t="str">
        <f t="shared" si="9"/>
        <v/>
      </c>
      <c r="U96" s="102" t="str">
        <f>IF(Ansøgning!O101="","",Ansøgning!O101)</f>
        <v/>
      </c>
      <c r="V96" s="20"/>
      <c r="W96" s="102" t="str">
        <f>IF(Ansøgning!P101="","",Ansøgning!P101)</f>
        <v/>
      </c>
      <c r="X96" s="20"/>
      <c r="Y96" s="31" t="str">
        <f>IF(Ansøgning!Q101="","",Ansøgning!Q101)</f>
        <v/>
      </c>
      <c r="Z96" s="46" t="str">
        <f>IFERROR(MAX(IF(OR(V96="",X96=""),"",IF(AND(AND(MONTH(F96)&gt;=7,MONTH(F96)&lt;8),AND(MONTH(H96)&gt;=7,MONTH(H96)&lt;8)),(NETWORKDAYS(F96,H96,Lister!$D$7:$D$13)-V96)*T96/NETWORKDAYS(Lister!$D$19,Lister!$E$19,Lister!$D$7:$D$13),IF(AND(AND(MONTH(F96)&gt;=7,MONTH(F96)&lt;8),MONTH(H96)&gt;7),(NETWORKDAYS(F96,Lister!$E$19,Lister!$D$7:$D$13)-V96)*T96/NETWORKDAYS(Lister!$D$19,Lister!$E$19,Lister!$D$7:$D$13),IF(MONTH(F96)&gt;7,0)))),0),"")</f>
        <v/>
      </c>
      <c r="AA96" s="31" t="str">
        <f>IF(Ansøgning!R101="","",Ansøgning!R101)</f>
        <v/>
      </c>
      <c r="AB96" s="46" t="str">
        <f>IFERROR(MAX(IF(OR(V96="",X96=""),"",IF(AND(AND(MONTH(F96)&gt;=8,MONTH(F96)&lt;9),AND(MONTH(H96)&gt;=8,MONTH(H96)&lt;9)),(NETWORKDAYS(F96,H96,Lister!$D$7:$D$13)-X96)*T96/NETWORKDAYS(Lister!$D$20,Lister!$E$20,Lister!$D$7:$D$13),IF(AND(MONTH(F96)=7,MONTH(H96)=8),(NETWORKDAYS(Lister!$D$20,H96,Lister!$D$7:$D$13)-X96)*T96/NETWORKDAYS(Lister!$D$20,Lister!$E$20,Lister!$D$7:$D$13),IF(AND(MONTH(F96)=7,MONTH(H96)=7),0)))),0),"")</f>
        <v/>
      </c>
      <c r="AC96" s="15" t="str">
        <f>IF(Ansøgning!U101="","",Ansøgning!U101)</f>
        <v/>
      </c>
      <c r="AD96" s="31" t="str">
        <f t="shared" si="10"/>
        <v/>
      </c>
      <c r="AE96" s="31" t="str">
        <f t="shared" si="11"/>
        <v/>
      </c>
      <c r="AF96" s="51" t="str">
        <f t="shared" si="12"/>
        <v/>
      </c>
      <c r="AG96" s="15" t="str">
        <f t="shared" si="13"/>
        <v/>
      </c>
    </row>
    <row r="97" spans="1:33" x14ac:dyDescent="0.25">
      <c r="A97" s="13" t="str">
        <f>IF(Ansøgning!A102="","",Ansøgning!A102)</f>
        <v/>
      </c>
      <c r="B97" s="13" t="str">
        <f>IF(Ansøgning!B102="","",Ansøgning!B102)</f>
        <v/>
      </c>
      <c r="C97" s="13" t="str">
        <f>IF(Ansøgning!C102="","",Ansøgning!C102)</f>
        <v/>
      </c>
      <c r="D97" s="13" t="str">
        <f>IF(Ansøgning!D102="","",Ansøgning!D102)</f>
        <v/>
      </c>
      <c r="E97" s="14" t="str">
        <f>IF(Ansøgning!E102="","",Ansøgning!E102)</f>
        <v/>
      </c>
      <c r="F97" s="16"/>
      <c r="G97" s="14" t="str">
        <f>IF(Ansøgning!F102="","",Ansøgning!F102)</f>
        <v/>
      </c>
      <c r="H97" s="16"/>
      <c r="I97" s="72" t="str">
        <f>IF(OR(F97="",H97=""),"",NETWORKDAYS(F97,H97,Lister!$D$7:$D$13))</f>
        <v/>
      </c>
      <c r="J97" s="53" t="str">
        <f>IF(Ansøgning!H102="","",Ansøgning!H102)</f>
        <v/>
      </c>
      <c r="K97" s="32" t="str">
        <f t="shared" si="7"/>
        <v/>
      </c>
      <c r="L97" s="31" t="str">
        <f>IF(Ansøgning!J102="","",Ansøgning!J102)</f>
        <v/>
      </c>
      <c r="M97" s="18"/>
      <c r="N97" s="31" t="str">
        <f>IF(Ansøgning!K102="","",Ansøgning!K102)</f>
        <v/>
      </c>
      <c r="O97" s="18"/>
      <c r="P97" s="15" t="str">
        <f>IF(Ansøgning!L102="","",Ansøgning!L102)</f>
        <v/>
      </c>
      <c r="Q97" s="46" t="str">
        <f t="shared" si="8"/>
        <v/>
      </c>
      <c r="R97" s="46"/>
      <c r="S97" s="101" t="str">
        <f>IF(Ansøgning!M102="","",Ansøgning!M102)</f>
        <v/>
      </c>
      <c r="T97" s="31" t="str">
        <f t="shared" si="9"/>
        <v/>
      </c>
      <c r="U97" s="102" t="str">
        <f>IF(Ansøgning!O102="","",Ansøgning!O102)</f>
        <v/>
      </c>
      <c r="V97" s="20"/>
      <c r="W97" s="102" t="str">
        <f>IF(Ansøgning!P102="","",Ansøgning!P102)</f>
        <v/>
      </c>
      <c r="X97" s="20"/>
      <c r="Y97" s="31" t="str">
        <f>IF(Ansøgning!Q102="","",Ansøgning!Q102)</f>
        <v/>
      </c>
      <c r="Z97" s="46" t="str">
        <f>IFERROR(MAX(IF(OR(V97="",X97=""),"",IF(AND(AND(MONTH(F97)&gt;=7,MONTH(F97)&lt;8),AND(MONTH(H97)&gt;=7,MONTH(H97)&lt;8)),(NETWORKDAYS(F97,H97,Lister!$D$7:$D$13)-V97)*T97/NETWORKDAYS(Lister!$D$19,Lister!$E$19,Lister!$D$7:$D$13),IF(AND(AND(MONTH(F97)&gt;=7,MONTH(F97)&lt;8),MONTH(H97)&gt;7),(NETWORKDAYS(F97,Lister!$E$19,Lister!$D$7:$D$13)-V97)*T97/NETWORKDAYS(Lister!$D$19,Lister!$E$19,Lister!$D$7:$D$13),IF(MONTH(F97)&gt;7,0)))),0),"")</f>
        <v/>
      </c>
      <c r="AA97" s="31" t="str">
        <f>IF(Ansøgning!R102="","",Ansøgning!R102)</f>
        <v/>
      </c>
      <c r="AB97" s="46" t="str">
        <f>IFERROR(MAX(IF(OR(V97="",X97=""),"",IF(AND(AND(MONTH(F97)&gt;=8,MONTH(F97)&lt;9),AND(MONTH(H97)&gt;=8,MONTH(H97)&lt;9)),(NETWORKDAYS(F97,H97,Lister!$D$7:$D$13)-X97)*T97/NETWORKDAYS(Lister!$D$20,Lister!$E$20,Lister!$D$7:$D$13),IF(AND(MONTH(F97)=7,MONTH(H97)=8),(NETWORKDAYS(Lister!$D$20,H97,Lister!$D$7:$D$13)-X97)*T97/NETWORKDAYS(Lister!$D$20,Lister!$E$20,Lister!$D$7:$D$13),IF(AND(MONTH(F97)=7,MONTH(H97)=7),0)))),0),"")</f>
        <v/>
      </c>
      <c r="AC97" s="15" t="str">
        <f>IF(Ansøgning!U102="","",Ansøgning!U102)</f>
        <v/>
      </c>
      <c r="AD97" s="31" t="str">
        <f t="shared" si="10"/>
        <v/>
      </c>
      <c r="AE97" s="31" t="str">
        <f t="shared" si="11"/>
        <v/>
      </c>
      <c r="AF97" s="51" t="str">
        <f t="shared" si="12"/>
        <v/>
      </c>
      <c r="AG97" s="15" t="str">
        <f t="shared" si="13"/>
        <v/>
      </c>
    </row>
    <row r="98" spans="1:33" x14ac:dyDescent="0.25">
      <c r="A98" s="13" t="str">
        <f>IF(Ansøgning!A103="","",Ansøgning!A103)</f>
        <v/>
      </c>
      <c r="B98" s="13" t="str">
        <f>IF(Ansøgning!B103="","",Ansøgning!B103)</f>
        <v/>
      </c>
      <c r="C98" s="13" t="str">
        <f>IF(Ansøgning!C103="","",Ansøgning!C103)</f>
        <v/>
      </c>
      <c r="D98" s="13" t="str">
        <f>IF(Ansøgning!D103="","",Ansøgning!D103)</f>
        <v/>
      </c>
      <c r="E98" s="14" t="str">
        <f>IF(Ansøgning!E103="","",Ansøgning!E103)</f>
        <v/>
      </c>
      <c r="F98" s="16"/>
      <c r="G98" s="14" t="str">
        <f>IF(Ansøgning!F103="","",Ansøgning!F103)</f>
        <v/>
      </c>
      <c r="H98" s="16"/>
      <c r="I98" s="72" t="str">
        <f>IF(OR(F98="",H98=""),"",NETWORKDAYS(F98,H98,Lister!$D$7:$D$13))</f>
        <v/>
      </c>
      <c r="J98" s="53" t="str">
        <f>IF(Ansøgning!H103="","",Ansøgning!H103)</f>
        <v/>
      </c>
      <c r="K98" s="32" t="str">
        <f t="shared" si="7"/>
        <v/>
      </c>
      <c r="L98" s="31" t="str">
        <f>IF(Ansøgning!J103="","",Ansøgning!J103)</f>
        <v/>
      </c>
      <c r="M98" s="18"/>
      <c r="N98" s="31" t="str">
        <f>IF(Ansøgning!K103="","",Ansøgning!K103)</f>
        <v/>
      </c>
      <c r="O98" s="18"/>
      <c r="P98" s="15" t="str">
        <f>IF(Ansøgning!L103="","",Ansøgning!L103)</f>
        <v/>
      </c>
      <c r="Q98" s="46" t="str">
        <f t="shared" si="8"/>
        <v/>
      </c>
      <c r="R98" s="46"/>
      <c r="S98" s="101" t="str">
        <f>IF(Ansøgning!M103="","",Ansøgning!M103)</f>
        <v/>
      </c>
      <c r="T98" s="31" t="str">
        <f t="shared" si="9"/>
        <v/>
      </c>
      <c r="U98" s="102" t="str">
        <f>IF(Ansøgning!O103="","",Ansøgning!O103)</f>
        <v/>
      </c>
      <c r="V98" s="20"/>
      <c r="W98" s="102" t="str">
        <f>IF(Ansøgning!P103="","",Ansøgning!P103)</f>
        <v/>
      </c>
      <c r="X98" s="20"/>
      <c r="Y98" s="31" t="str">
        <f>IF(Ansøgning!Q103="","",Ansøgning!Q103)</f>
        <v/>
      </c>
      <c r="Z98" s="46" t="str">
        <f>IFERROR(MAX(IF(OR(V98="",X98=""),"",IF(AND(AND(MONTH(F98)&gt;=7,MONTH(F98)&lt;8),AND(MONTH(H98)&gt;=7,MONTH(H98)&lt;8)),(NETWORKDAYS(F98,H98,Lister!$D$7:$D$13)-V98)*T98/NETWORKDAYS(Lister!$D$19,Lister!$E$19,Lister!$D$7:$D$13),IF(AND(AND(MONTH(F98)&gt;=7,MONTH(F98)&lt;8),MONTH(H98)&gt;7),(NETWORKDAYS(F98,Lister!$E$19,Lister!$D$7:$D$13)-V98)*T98/NETWORKDAYS(Lister!$D$19,Lister!$E$19,Lister!$D$7:$D$13),IF(MONTH(F98)&gt;7,0)))),0),"")</f>
        <v/>
      </c>
      <c r="AA98" s="31" t="str">
        <f>IF(Ansøgning!R103="","",Ansøgning!R103)</f>
        <v/>
      </c>
      <c r="AB98" s="46" t="str">
        <f>IFERROR(MAX(IF(OR(V98="",X98=""),"",IF(AND(AND(MONTH(F98)&gt;=8,MONTH(F98)&lt;9),AND(MONTH(H98)&gt;=8,MONTH(H98)&lt;9)),(NETWORKDAYS(F98,H98,Lister!$D$7:$D$13)-X98)*T98/NETWORKDAYS(Lister!$D$20,Lister!$E$20,Lister!$D$7:$D$13),IF(AND(MONTH(F98)=7,MONTH(H98)=8),(NETWORKDAYS(Lister!$D$20,H98,Lister!$D$7:$D$13)-X98)*T98/NETWORKDAYS(Lister!$D$20,Lister!$E$20,Lister!$D$7:$D$13),IF(AND(MONTH(F98)=7,MONTH(H98)=7),0)))),0),"")</f>
        <v/>
      </c>
      <c r="AC98" s="15" t="str">
        <f>IF(Ansøgning!U103="","",Ansøgning!U103)</f>
        <v/>
      </c>
      <c r="AD98" s="31" t="str">
        <f t="shared" si="10"/>
        <v/>
      </c>
      <c r="AE98" s="31" t="str">
        <f t="shared" si="11"/>
        <v/>
      </c>
      <c r="AF98" s="51" t="str">
        <f t="shared" si="12"/>
        <v/>
      </c>
      <c r="AG98" s="15" t="str">
        <f t="shared" si="13"/>
        <v/>
      </c>
    </row>
    <row r="99" spans="1:33" x14ac:dyDescent="0.25">
      <c r="A99" s="13" t="str">
        <f>IF(Ansøgning!A104="","",Ansøgning!A104)</f>
        <v/>
      </c>
      <c r="B99" s="13" t="str">
        <f>IF(Ansøgning!B104="","",Ansøgning!B104)</f>
        <v/>
      </c>
      <c r="C99" s="13" t="str">
        <f>IF(Ansøgning!C104="","",Ansøgning!C104)</f>
        <v/>
      </c>
      <c r="D99" s="13" t="str">
        <f>IF(Ansøgning!D104="","",Ansøgning!D104)</f>
        <v/>
      </c>
      <c r="E99" s="14" t="str">
        <f>IF(Ansøgning!E104="","",Ansøgning!E104)</f>
        <v/>
      </c>
      <c r="F99" s="16"/>
      <c r="G99" s="14" t="str">
        <f>IF(Ansøgning!F104="","",Ansøgning!F104)</f>
        <v/>
      </c>
      <c r="H99" s="16"/>
      <c r="I99" s="72" t="str">
        <f>IF(OR(F99="",H99=""),"",NETWORKDAYS(F99,H99,Lister!$D$7:$D$13))</f>
        <v/>
      </c>
      <c r="J99" s="53" t="str">
        <f>IF(Ansøgning!H104="","",Ansøgning!H104)</f>
        <v/>
      </c>
      <c r="K99" s="32" t="str">
        <f t="shared" si="7"/>
        <v/>
      </c>
      <c r="L99" s="31" t="str">
        <f>IF(Ansøgning!J104="","",Ansøgning!J104)</f>
        <v/>
      </c>
      <c r="M99" s="18"/>
      <c r="N99" s="31" t="str">
        <f>IF(Ansøgning!K104="","",Ansøgning!K104)</f>
        <v/>
      </c>
      <c r="O99" s="18"/>
      <c r="P99" s="15" t="str">
        <f>IF(Ansøgning!L104="","",Ansøgning!L104)</f>
        <v/>
      </c>
      <c r="Q99" s="46" t="str">
        <f t="shared" si="8"/>
        <v/>
      </c>
      <c r="R99" s="46"/>
      <c r="S99" s="101" t="str">
        <f>IF(Ansøgning!M104="","",Ansøgning!M104)</f>
        <v/>
      </c>
      <c r="T99" s="31" t="str">
        <f t="shared" si="9"/>
        <v/>
      </c>
      <c r="U99" s="102" t="str">
        <f>IF(Ansøgning!O104="","",Ansøgning!O104)</f>
        <v/>
      </c>
      <c r="V99" s="20"/>
      <c r="W99" s="102" t="str">
        <f>IF(Ansøgning!P104="","",Ansøgning!P104)</f>
        <v/>
      </c>
      <c r="X99" s="20"/>
      <c r="Y99" s="31" t="str">
        <f>IF(Ansøgning!Q104="","",Ansøgning!Q104)</f>
        <v/>
      </c>
      <c r="Z99" s="46" t="str">
        <f>IFERROR(MAX(IF(OR(V99="",X99=""),"",IF(AND(AND(MONTH(F99)&gt;=7,MONTH(F99)&lt;8),AND(MONTH(H99)&gt;=7,MONTH(H99)&lt;8)),(NETWORKDAYS(F99,H99,Lister!$D$7:$D$13)-V99)*T99/NETWORKDAYS(Lister!$D$19,Lister!$E$19,Lister!$D$7:$D$13),IF(AND(AND(MONTH(F99)&gt;=7,MONTH(F99)&lt;8),MONTH(H99)&gt;7),(NETWORKDAYS(F99,Lister!$E$19,Lister!$D$7:$D$13)-V99)*T99/NETWORKDAYS(Lister!$D$19,Lister!$E$19,Lister!$D$7:$D$13),IF(MONTH(F99)&gt;7,0)))),0),"")</f>
        <v/>
      </c>
      <c r="AA99" s="31" t="str">
        <f>IF(Ansøgning!R104="","",Ansøgning!R104)</f>
        <v/>
      </c>
      <c r="AB99" s="46" t="str">
        <f>IFERROR(MAX(IF(OR(V99="",X99=""),"",IF(AND(AND(MONTH(F99)&gt;=8,MONTH(F99)&lt;9),AND(MONTH(H99)&gt;=8,MONTH(H99)&lt;9)),(NETWORKDAYS(F99,H99,Lister!$D$7:$D$13)-X99)*T99/NETWORKDAYS(Lister!$D$20,Lister!$E$20,Lister!$D$7:$D$13),IF(AND(MONTH(F99)=7,MONTH(H99)=8),(NETWORKDAYS(Lister!$D$20,H99,Lister!$D$7:$D$13)-X99)*T99/NETWORKDAYS(Lister!$D$20,Lister!$E$20,Lister!$D$7:$D$13),IF(AND(MONTH(F99)=7,MONTH(H99)=7),0)))),0),"")</f>
        <v/>
      </c>
      <c r="AC99" s="15" t="str">
        <f>IF(Ansøgning!U104="","",Ansøgning!U104)</f>
        <v/>
      </c>
      <c r="AD99" s="31" t="str">
        <f t="shared" si="10"/>
        <v/>
      </c>
      <c r="AE99" s="31" t="str">
        <f t="shared" si="11"/>
        <v/>
      </c>
      <c r="AF99" s="51" t="str">
        <f t="shared" si="12"/>
        <v/>
      </c>
      <c r="AG99" s="15" t="str">
        <f t="shared" si="13"/>
        <v/>
      </c>
    </row>
    <row r="100" spans="1:33" x14ac:dyDescent="0.25">
      <c r="A100" s="13" t="str">
        <f>IF(Ansøgning!A105="","",Ansøgning!A105)</f>
        <v/>
      </c>
      <c r="B100" s="13" t="str">
        <f>IF(Ansøgning!B105="","",Ansøgning!B105)</f>
        <v/>
      </c>
      <c r="C100" s="13" t="str">
        <f>IF(Ansøgning!C105="","",Ansøgning!C105)</f>
        <v/>
      </c>
      <c r="D100" s="13" t="str">
        <f>IF(Ansøgning!D105="","",Ansøgning!D105)</f>
        <v/>
      </c>
      <c r="E100" s="14" t="str">
        <f>IF(Ansøgning!E105="","",Ansøgning!E105)</f>
        <v/>
      </c>
      <c r="F100" s="16"/>
      <c r="G100" s="14" t="str">
        <f>IF(Ansøgning!F105="","",Ansøgning!F105)</f>
        <v/>
      </c>
      <c r="H100" s="16"/>
      <c r="I100" s="72" t="str">
        <f>IF(OR(F100="",H100=""),"",NETWORKDAYS(F100,H100,Lister!$D$7:$D$13))</f>
        <v/>
      </c>
      <c r="J100" s="53" t="str">
        <f>IF(Ansøgning!H105="","",Ansøgning!H105)</f>
        <v/>
      </c>
      <c r="K100" s="32" t="str">
        <f t="shared" si="7"/>
        <v/>
      </c>
      <c r="L100" s="31" t="str">
        <f>IF(Ansøgning!J105="","",Ansøgning!J105)</f>
        <v/>
      </c>
      <c r="M100" s="18"/>
      <c r="N100" s="31" t="str">
        <f>IF(Ansøgning!K105="","",Ansøgning!K105)</f>
        <v/>
      </c>
      <c r="O100" s="18"/>
      <c r="P100" s="15" t="str">
        <f>IF(Ansøgning!L105="","",Ansøgning!L105)</f>
        <v/>
      </c>
      <c r="Q100" s="46" t="str">
        <f t="shared" si="8"/>
        <v/>
      </c>
      <c r="R100" s="46"/>
      <c r="S100" s="101" t="str">
        <f>IF(Ansøgning!M105="","",Ansøgning!M105)</f>
        <v/>
      </c>
      <c r="T100" s="31" t="str">
        <f t="shared" si="9"/>
        <v/>
      </c>
      <c r="U100" s="102" t="str">
        <f>IF(Ansøgning!O105="","",Ansøgning!O105)</f>
        <v/>
      </c>
      <c r="V100" s="20"/>
      <c r="W100" s="102" t="str">
        <f>IF(Ansøgning!P105="","",Ansøgning!P105)</f>
        <v/>
      </c>
      <c r="X100" s="20"/>
      <c r="Y100" s="31" t="str">
        <f>IF(Ansøgning!Q105="","",Ansøgning!Q105)</f>
        <v/>
      </c>
      <c r="Z100" s="46" t="str">
        <f>IFERROR(MAX(IF(OR(V100="",X100=""),"",IF(AND(AND(MONTH(F100)&gt;=7,MONTH(F100)&lt;8),AND(MONTH(H100)&gt;=7,MONTH(H100)&lt;8)),(NETWORKDAYS(F100,H100,Lister!$D$7:$D$13)-V100)*T100/NETWORKDAYS(Lister!$D$19,Lister!$E$19,Lister!$D$7:$D$13),IF(AND(AND(MONTH(F100)&gt;=7,MONTH(F100)&lt;8),MONTH(H100)&gt;7),(NETWORKDAYS(F100,Lister!$E$19,Lister!$D$7:$D$13)-V100)*T100/NETWORKDAYS(Lister!$D$19,Lister!$E$19,Lister!$D$7:$D$13),IF(MONTH(F100)&gt;7,0)))),0),"")</f>
        <v/>
      </c>
      <c r="AA100" s="31" t="str">
        <f>IF(Ansøgning!R105="","",Ansøgning!R105)</f>
        <v/>
      </c>
      <c r="AB100" s="46" t="str">
        <f>IFERROR(MAX(IF(OR(V100="",X100=""),"",IF(AND(AND(MONTH(F100)&gt;=8,MONTH(F100)&lt;9),AND(MONTH(H100)&gt;=8,MONTH(H100)&lt;9)),(NETWORKDAYS(F100,H100,Lister!$D$7:$D$13)-X100)*T100/NETWORKDAYS(Lister!$D$20,Lister!$E$20,Lister!$D$7:$D$13),IF(AND(MONTH(F100)=7,MONTH(H100)=8),(NETWORKDAYS(Lister!$D$20,H100,Lister!$D$7:$D$13)-X100)*T100/NETWORKDAYS(Lister!$D$20,Lister!$E$20,Lister!$D$7:$D$13),IF(AND(MONTH(F100)=7,MONTH(H100)=7),0)))),0),"")</f>
        <v/>
      </c>
      <c r="AC100" s="15" t="str">
        <f>IF(Ansøgning!U105="","",Ansøgning!U105)</f>
        <v/>
      </c>
      <c r="AD100" s="31" t="str">
        <f t="shared" si="10"/>
        <v/>
      </c>
      <c r="AE100" s="31" t="str">
        <f t="shared" si="11"/>
        <v/>
      </c>
      <c r="AF100" s="51" t="str">
        <f t="shared" si="12"/>
        <v/>
      </c>
      <c r="AG100" s="15" t="str">
        <f t="shared" si="13"/>
        <v/>
      </c>
    </row>
    <row r="101" spans="1:33" x14ac:dyDescent="0.25">
      <c r="A101" s="13" t="str">
        <f>IF(Ansøgning!A106="","",Ansøgning!A106)</f>
        <v/>
      </c>
      <c r="B101" s="13" t="str">
        <f>IF(Ansøgning!B106="","",Ansøgning!B106)</f>
        <v/>
      </c>
      <c r="C101" s="13" t="str">
        <f>IF(Ansøgning!C106="","",Ansøgning!C106)</f>
        <v/>
      </c>
      <c r="D101" s="13" t="str">
        <f>IF(Ansøgning!D106="","",Ansøgning!D106)</f>
        <v/>
      </c>
      <c r="E101" s="14" t="str">
        <f>IF(Ansøgning!E106="","",Ansøgning!E106)</f>
        <v/>
      </c>
      <c r="F101" s="16"/>
      <c r="G101" s="14" t="str">
        <f>IF(Ansøgning!F106="","",Ansøgning!F106)</f>
        <v/>
      </c>
      <c r="H101" s="16"/>
      <c r="I101" s="72" t="str">
        <f>IF(OR(F101="",H101=""),"",NETWORKDAYS(F101,H101,Lister!$D$7:$D$13))</f>
        <v/>
      </c>
      <c r="J101" s="53" t="str">
        <f>IF(Ansøgning!H106="","",Ansøgning!H106)</f>
        <v/>
      </c>
      <c r="K101" s="32" t="str">
        <f t="shared" si="7"/>
        <v/>
      </c>
      <c r="L101" s="31" t="str">
        <f>IF(Ansøgning!J106="","",Ansøgning!J106)</f>
        <v/>
      </c>
      <c r="M101" s="18"/>
      <c r="N101" s="31" t="str">
        <f>IF(Ansøgning!K106="","",Ansøgning!K106)</f>
        <v/>
      </c>
      <c r="O101" s="18"/>
      <c r="P101" s="15" t="str">
        <f>IF(Ansøgning!L106="","",Ansøgning!L106)</f>
        <v/>
      </c>
      <c r="Q101" s="46" t="str">
        <f t="shared" si="8"/>
        <v/>
      </c>
      <c r="R101" s="46"/>
      <c r="S101" s="101" t="str">
        <f>IF(Ansøgning!M106="","",Ansøgning!M106)</f>
        <v/>
      </c>
      <c r="T101" s="31" t="str">
        <f t="shared" si="9"/>
        <v/>
      </c>
      <c r="U101" s="102" t="str">
        <f>IF(Ansøgning!O106="","",Ansøgning!O106)</f>
        <v/>
      </c>
      <c r="V101" s="20"/>
      <c r="W101" s="102" t="str">
        <f>IF(Ansøgning!P106="","",Ansøgning!P106)</f>
        <v/>
      </c>
      <c r="X101" s="20"/>
      <c r="Y101" s="31" t="str">
        <f>IF(Ansøgning!Q106="","",Ansøgning!Q106)</f>
        <v/>
      </c>
      <c r="Z101" s="46" t="str">
        <f>IFERROR(MAX(IF(OR(V101="",X101=""),"",IF(AND(AND(MONTH(F101)&gt;=7,MONTH(F101)&lt;8),AND(MONTH(H101)&gt;=7,MONTH(H101)&lt;8)),(NETWORKDAYS(F101,H101,Lister!$D$7:$D$13)-V101)*T101/NETWORKDAYS(Lister!$D$19,Lister!$E$19,Lister!$D$7:$D$13),IF(AND(AND(MONTH(F101)&gt;=7,MONTH(F101)&lt;8),MONTH(H101)&gt;7),(NETWORKDAYS(F101,Lister!$E$19,Lister!$D$7:$D$13)-V101)*T101/NETWORKDAYS(Lister!$D$19,Lister!$E$19,Lister!$D$7:$D$13),IF(MONTH(F101)&gt;7,0)))),0),"")</f>
        <v/>
      </c>
      <c r="AA101" s="31" t="str">
        <f>IF(Ansøgning!R106="","",Ansøgning!R106)</f>
        <v/>
      </c>
      <c r="AB101" s="46" t="str">
        <f>IFERROR(MAX(IF(OR(V101="",X101=""),"",IF(AND(AND(MONTH(F101)&gt;=8,MONTH(F101)&lt;9),AND(MONTH(H101)&gt;=8,MONTH(H101)&lt;9)),(NETWORKDAYS(F101,H101,Lister!$D$7:$D$13)-X101)*T101/NETWORKDAYS(Lister!$D$20,Lister!$E$20,Lister!$D$7:$D$13),IF(AND(MONTH(F101)=7,MONTH(H101)=8),(NETWORKDAYS(Lister!$D$20,H101,Lister!$D$7:$D$13)-X101)*T101/NETWORKDAYS(Lister!$D$20,Lister!$E$20,Lister!$D$7:$D$13),IF(AND(MONTH(F101)=7,MONTH(H101)=7),0)))),0),"")</f>
        <v/>
      </c>
      <c r="AC101" s="15" t="str">
        <f>IF(Ansøgning!U106="","",Ansøgning!U106)</f>
        <v/>
      </c>
      <c r="AD101" s="31" t="str">
        <f t="shared" si="10"/>
        <v/>
      </c>
      <c r="AE101" s="31" t="str">
        <f t="shared" si="11"/>
        <v/>
      </c>
      <c r="AF101" s="51" t="str">
        <f t="shared" si="12"/>
        <v/>
      </c>
      <c r="AG101" s="15" t="str">
        <f t="shared" si="13"/>
        <v/>
      </c>
    </row>
    <row r="102" spans="1:33" x14ac:dyDescent="0.25">
      <c r="A102" s="13" t="str">
        <f>IF(Ansøgning!A107="","",Ansøgning!A107)</f>
        <v/>
      </c>
      <c r="B102" s="13" t="str">
        <f>IF(Ansøgning!B107="","",Ansøgning!B107)</f>
        <v/>
      </c>
      <c r="C102" s="13" t="str">
        <f>IF(Ansøgning!C107="","",Ansøgning!C107)</f>
        <v/>
      </c>
      <c r="D102" s="13" t="str">
        <f>IF(Ansøgning!D107="","",Ansøgning!D107)</f>
        <v/>
      </c>
      <c r="E102" s="14" t="str">
        <f>IF(Ansøgning!E107="","",Ansøgning!E107)</f>
        <v/>
      </c>
      <c r="F102" s="16"/>
      <c r="G102" s="14" t="str">
        <f>IF(Ansøgning!F107="","",Ansøgning!F107)</f>
        <v/>
      </c>
      <c r="H102" s="16"/>
      <c r="I102" s="72" t="str">
        <f>IF(OR(F102="",H102=""),"",NETWORKDAYS(F102,H102,Lister!$D$7:$D$13))</f>
        <v/>
      </c>
      <c r="J102" s="53" t="str">
        <f>IF(Ansøgning!H107="","",Ansøgning!H107)</f>
        <v/>
      </c>
      <c r="K102" s="32" t="str">
        <f t="shared" si="7"/>
        <v/>
      </c>
      <c r="L102" s="31" t="str">
        <f>IF(Ansøgning!J107="","",Ansøgning!J107)</f>
        <v/>
      </c>
      <c r="M102" s="18"/>
      <c r="N102" s="31" t="str">
        <f>IF(Ansøgning!K107="","",Ansøgning!K107)</f>
        <v/>
      </c>
      <c r="O102" s="18"/>
      <c r="P102" s="15" t="str">
        <f>IF(Ansøgning!L107="","",Ansøgning!L107)</f>
        <v/>
      </c>
      <c r="Q102" s="46" t="str">
        <f t="shared" si="8"/>
        <v/>
      </c>
      <c r="R102" s="46"/>
      <c r="S102" s="101" t="str">
        <f>IF(Ansøgning!M107="","",Ansøgning!M107)</f>
        <v/>
      </c>
      <c r="T102" s="31" t="str">
        <f t="shared" si="9"/>
        <v/>
      </c>
      <c r="U102" s="102" t="str">
        <f>IF(Ansøgning!O107="","",Ansøgning!O107)</f>
        <v/>
      </c>
      <c r="V102" s="20"/>
      <c r="W102" s="102" t="str">
        <f>IF(Ansøgning!P107="","",Ansøgning!P107)</f>
        <v/>
      </c>
      <c r="X102" s="20"/>
      <c r="Y102" s="31" t="str">
        <f>IF(Ansøgning!Q107="","",Ansøgning!Q107)</f>
        <v/>
      </c>
      <c r="Z102" s="46" t="str">
        <f>IFERROR(MAX(IF(OR(V102="",X102=""),"",IF(AND(AND(MONTH(F102)&gt;=7,MONTH(F102)&lt;8),AND(MONTH(H102)&gt;=7,MONTH(H102)&lt;8)),(NETWORKDAYS(F102,H102,Lister!$D$7:$D$13)-V102)*T102/NETWORKDAYS(Lister!$D$19,Lister!$E$19,Lister!$D$7:$D$13),IF(AND(AND(MONTH(F102)&gt;=7,MONTH(F102)&lt;8),MONTH(H102)&gt;7),(NETWORKDAYS(F102,Lister!$E$19,Lister!$D$7:$D$13)-V102)*T102/NETWORKDAYS(Lister!$D$19,Lister!$E$19,Lister!$D$7:$D$13),IF(MONTH(F102)&gt;7,0)))),0),"")</f>
        <v/>
      </c>
      <c r="AA102" s="31" t="str">
        <f>IF(Ansøgning!R107="","",Ansøgning!R107)</f>
        <v/>
      </c>
      <c r="AB102" s="46" t="str">
        <f>IFERROR(MAX(IF(OR(V102="",X102=""),"",IF(AND(AND(MONTH(F102)&gt;=8,MONTH(F102)&lt;9),AND(MONTH(H102)&gt;=8,MONTH(H102)&lt;9)),(NETWORKDAYS(F102,H102,Lister!$D$7:$D$13)-X102)*T102/NETWORKDAYS(Lister!$D$20,Lister!$E$20,Lister!$D$7:$D$13),IF(AND(MONTH(F102)=7,MONTH(H102)=8),(NETWORKDAYS(Lister!$D$20,H102,Lister!$D$7:$D$13)-X102)*T102/NETWORKDAYS(Lister!$D$20,Lister!$E$20,Lister!$D$7:$D$13),IF(AND(MONTH(F102)=7,MONTH(H102)=7),0)))),0),"")</f>
        <v/>
      </c>
      <c r="AC102" s="15" t="str">
        <f>IF(Ansøgning!U107="","",Ansøgning!U107)</f>
        <v/>
      </c>
      <c r="AD102" s="31" t="str">
        <f t="shared" si="10"/>
        <v/>
      </c>
      <c r="AE102" s="31" t="str">
        <f t="shared" si="11"/>
        <v/>
      </c>
      <c r="AF102" s="51" t="str">
        <f t="shared" si="12"/>
        <v/>
      </c>
      <c r="AG102" s="15" t="str">
        <f t="shared" si="13"/>
        <v/>
      </c>
    </row>
    <row r="103" spans="1:33" x14ac:dyDescent="0.25">
      <c r="A103" s="13" t="str">
        <f>IF(Ansøgning!A108="","",Ansøgning!A108)</f>
        <v/>
      </c>
      <c r="B103" s="13" t="str">
        <f>IF(Ansøgning!B108="","",Ansøgning!B108)</f>
        <v/>
      </c>
      <c r="C103" s="13" t="str">
        <f>IF(Ansøgning!C108="","",Ansøgning!C108)</f>
        <v/>
      </c>
      <c r="D103" s="13" t="str">
        <f>IF(Ansøgning!D108="","",Ansøgning!D108)</f>
        <v/>
      </c>
      <c r="E103" s="14" t="str">
        <f>IF(Ansøgning!E108="","",Ansøgning!E108)</f>
        <v/>
      </c>
      <c r="F103" s="16"/>
      <c r="G103" s="14" t="str">
        <f>IF(Ansøgning!F108="","",Ansøgning!F108)</f>
        <v/>
      </c>
      <c r="H103" s="16"/>
      <c r="I103" s="72" t="str">
        <f>IF(OR(F103="",H103=""),"",NETWORKDAYS(F103,H103,Lister!$D$7:$D$13))</f>
        <v/>
      </c>
      <c r="J103" s="53" t="str">
        <f>IF(Ansøgning!H108="","",Ansøgning!H108)</f>
        <v/>
      </c>
      <c r="K103" s="32" t="str">
        <f t="shared" si="7"/>
        <v/>
      </c>
      <c r="L103" s="31" t="str">
        <f>IF(Ansøgning!J108="","",Ansøgning!J108)</f>
        <v/>
      </c>
      <c r="M103" s="18"/>
      <c r="N103" s="31" t="str">
        <f>IF(Ansøgning!K108="","",Ansøgning!K108)</f>
        <v/>
      </c>
      <c r="O103" s="18"/>
      <c r="P103" s="15" t="str">
        <f>IF(Ansøgning!L108="","",Ansøgning!L108)</f>
        <v/>
      </c>
      <c r="Q103" s="46" t="str">
        <f t="shared" si="8"/>
        <v/>
      </c>
      <c r="R103" s="46"/>
      <c r="S103" s="101" t="str">
        <f>IF(Ansøgning!M108="","",Ansøgning!M108)</f>
        <v/>
      </c>
      <c r="T103" s="31" t="str">
        <f t="shared" si="9"/>
        <v/>
      </c>
      <c r="U103" s="102" t="str">
        <f>IF(Ansøgning!O108="","",Ansøgning!O108)</f>
        <v/>
      </c>
      <c r="V103" s="20"/>
      <c r="W103" s="102" t="str">
        <f>IF(Ansøgning!P108="","",Ansøgning!P108)</f>
        <v/>
      </c>
      <c r="X103" s="20"/>
      <c r="Y103" s="31" t="str">
        <f>IF(Ansøgning!Q108="","",Ansøgning!Q108)</f>
        <v/>
      </c>
      <c r="Z103" s="46" t="str">
        <f>IFERROR(MAX(IF(OR(V103="",X103=""),"",IF(AND(AND(MONTH(F103)&gt;=7,MONTH(F103)&lt;8),AND(MONTH(H103)&gt;=7,MONTH(H103)&lt;8)),(NETWORKDAYS(F103,H103,Lister!$D$7:$D$13)-V103)*T103/NETWORKDAYS(Lister!$D$19,Lister!$E$19,Lister!$D$7:$D$13),IF(AND(AND(MONTH(F103)&gt;=7,MONTH(F103)&lt;8),MONTH(H103)&gt;7),(NETWORKDAYS(F103,Lister!$E$19,Lister!$D$7:$D$13)-V103)*T103/NETWORKDAYS(Lister!$D$19,Lister!$E$19,Lister!$D$7:$D$13),IF(MONTH(F103)&gt;7,0)))),0),"")</f>
        <v/>
      </c>
      <c r="AA103" s="31" t="str">
        <f>IF(Ansøgning!R108="","",Ansøgning!R108)</f>
        <v/>
      </c>
      <c r="AB103" s="46" t="str">
        <f>IFERROR(MAX(IF(OR(V103="",X103=""),"",IF(AND(AND(MONTH(F103)&gt;=8,MONTH(F103)&lt;9),AND(MONTH(H103)&gt;=8,MONTH(H103)&lt;9)),(NETWORKDAYS(F103,H103,Lister!$D$7:$D$13)-X103)*T103/NETWORKDAYS(Lister!$D$20,Lister!$E$20,Lister!$D$7:$D$13),IF(AND(MONTH(F103)=7,MONTH(H103)=8),(NETWORKDAYS(Lister!$D$20,H103,Lister!$D$7:$D$13)-X103)*T103/NETWORKDAYS(Lister!$D$20,Lister!$E$20,Lister!$D$7:$D$13),IF(AND(MONTH(F103)=7,MONTH(H103)=7),0)))),0),"")</f>
        <v/>
      </c>
      <c r="AC103" s="15" t="str">
        <f>IF(Ansøgning!U108="","",Ansøgning!U108)</f>
        <v/>
      </c>
      <c r="AD103" s="31" t="str">
        <f t="shared" si="10"/>
        <v/>
      </c>
      <c r="AE103" s="31" t="str">
        <f t="shared" si="11"/>
        <v/>
      </c>
      <c r="AF103" s="51" t="str">
        <f t="shared" si="12"/>
        <v/>
      </c>
      <c r="AG103" s="15" t="str">
        <f t="shared" si="13"/>
        <v/>
      </c>
    </row>
    <row r="104" spans="1:33" x14ac:dyDescent="0.25">
      <c r="A104" s="13" t="str">
        <f>IF(Ansøgning!A109="","",Ansøgning!A109)</f>
        <v/>
      </c>
      <c r="B104" s="13" t="str">
        <f>IF(Ansøgning!B109="","",Ansøgning!B109)</f>
        <v/>
      </c>
      <c r="C104" s="13" t="str">
        <f>IF(Ansøgning!C109="","",Ansøgning!C109)</f>
        <v/>
      </c>
      <c r="D104" s="13" t="str">
        <f>IF(Ansøgning!D109="","",Ansøgning!D109)</f>
        <v/>
      </c>
      <c r="E104" s="14" t="str">
        <f>IF(Ansøgning!E109="","",Ansøgning!E109)</f>
        <v/>
      </c>
      <c r="F104" s="16"/>
      <c r="G104" s="14" t="str">
        <f>IF(Ansøgning!F109="","",Ansøgning!F109)</f>
        <v/>
      </c>
      <c r="H104" s="16"/>
      <c r="I104" s="72" t="str">
        <f>IF(OR(F104="",H104=""),"",NETWORKDAYS(F104,H104,Lister!$D$7:$D$13))</f>
        <v/>
      </c>
      <c r="J104" s="53" t="str">
        <f>IF(Ansøgning!H109="","",Ansøgning!H109)</f>
        <v/>
      </c>
      <c r="K104" s="32" t="str">
        <f t="shared" si="7"/>
        <v/>
      </c>
      <c r="L104" s="31" t="str">
        <f>IF(Ansøgning!J109="","",Ansøgning!J109)</f>
        <v/>
      </c>
      <c r="M104" s="18"/>
      <c r="N104" s="31" t="str">
        <f>IF(Ansøgning!K109="","",Ansøgning!K109)</f>
        <v/>
      </c>
      <c r="O104" s="18"/>
      <c r="P104" s="15" t="str">
        <f>IF(Ansøgning!L109="","",Ansøgning!L109)</f>
        <v/>
      </c>
      <c r="Q104" s="46" t="str">
        <f t="shared" si="8"/>
        <v/>
      </c>
      <c r="R104" s="46"/>
      <c r="S104" s="101" t="str">
        <f>IF(Ansøgning!M109="","",Ansøgning!M109)</f>
        <v/>
      </c>
      <c r="T104" s="31" t="str">
        <f t="shared" si="9"/>
        <v/>
      </c>
      <c r="U104" s="102" t="str">
        <f>IF(Ansøgning!O109="","",Ansøgning!O109)</f>
        <v/>
      </c>
      <c r="V104" s="20"/>
      <c r="W104" s="102" t="str">
        <f>IF(Ansøgning!P109="","",Ansøgning!P109)</f>
        <v/>
      </c>
      <c r="X104" s="20"/>
      <c r="Y104" s="31" t="str">
        <f>IF(Ansøgning!Q109="","",Ansøgning!Q109)</f>
        <v/>
      </c>
      <c r="Z104" s="46" t="str">
        <f>IFERROR(MAX(IF(OR(V104="",X104=""),"",IF(AND(AND(MONTH(F104)&gt;=7,MONTH(F104)&lt;8),AND(MONTH(H104)&gt;=7,MONTH(H104)&lt;8)),(NETWORKDAYS(F104,H104,Lister!$D$7:$D$13)-V104)*T104/NETWORKDAYS(Lister!$D$19,Lister!$E$19,Lister!$D$7:$D$13),IF(AND(AND(MONTH(F104)&gt;=7,MONTH(F104)&lt;8),MONTH(H104)&gt;7),(NETWORKDAYS(F104,Lister!$E$19,Lister!$D$7:$D$13)-V104)*T104/NETWORKDAYS(Lister!$D$19,Lister!$E$19,Lister!$D$7:$D$13),IF(MONTH(F104)&gt;7,0)))),0),"")</f>
        <v/>
      </c>
      <c r="AA104" s="31" t="str">
        <f>IF(Ansøgning!R109="","",Ansøgning!R109)</f>
        <v/>
      </c>
      <c r="AB104" s="46" t="str">
        <f>IFERROR(MAX(IF(OR(V104="",X104=""),"",IF(AND(AND(MONTH(F104)&gt;=8,MONTH(F104)&lt;9),AND(MONTH(H104)&gt;=8,MONTH(H104)&lt;9)),(NETWORKDAYS(F104,H104,Lister!$D$7:$D$13)-X104)*T104/NETWORKDAYS(Lister!$D$20,Lister!$E$20,Lister!$D$7:$D$13),IF(AND(MONTH(F104)=7,MONTH(H104)=8),(NETWORKDAYS(Lister!$D$20,H104,Lister!$D$7:$D$13)-X104)*T104/NETWORKDAYS(Lister!$D$20,Lister!$E$20,Lister!$D$7:$D$13),IF(AND(MONTH(F104)=7,MONTH(H104)=7),0)))),0),"")</f>
        <v/>
      </c>
      <c r="AC104" s="15" t="str">
        <f>IF(Ansøgning!U109="","",Ansøgning!U109)</f>
        <v/>
      </c>
      <c r="AD104" s="31" t="str">
        <f t="shared" si="10"/>
        <v/>
      </c>
      <c r="AE104" s="31" t="str">
        <f t="shared" si="11"/>
        <v/>
      </c>
      <c r="AF104" s="51" t="str">
        <f t="shared" si="12"/>
        <v/>
      </c>
      <c r="AG104" s="15" t="str">
        <f t="shared" si="13"/>
        <v/>
      </c>
    </row>
    <row r="105" spans="1:33" x14ac:dyDescent="0.25">
      <c r="A105" s="13" t="str">
        <f>IF(Ansøgning!A110="","",Ansøgning!A110)</f>
        <v/>
      </c>
      <c r="B105" s="13" t="str">
        <f>IF(Ansøgning!B110="","",Ansøgning!B110)</f>
        <v/>
      </c>
      <c r="C105" s="13" t="str">
        <f>IF(Ansøgning!C110="","",Ansøgning!C110)</f>
        <v/>
      </c>
      <c r="D105" s="13" t="str">
        <f>IF(Ansøgning!D110="","",Ansøgning!D110)</f>
        <v/>
      </c>
      <c r="E105" s="14" t="str">
        <f>IF(Ansøgning!E110="","",Ansøgning!E110)</f>
        <v/>
      </c>
      <c r="F105" s="16"/>
      <c r="G105" s="14" t="str">
        <f>IF(Ansøgning!F110="","",Ansøgning!F110)</f>
        <v/>
      </c>
      <c r="H105" s="16"/>
      <c r="I105" s="72" t="str">
        <f>IF(OR(F105="",H105=""),"",NETWORKDAYS(F105,H105,Lister!$D$7:$D$13))</f>
        <v/>
      </c>
      <c r="J105" s="53" t="str">
        <f>IF(Ansøgning!H110="","",Ansøgning!H110)</f>
        <v/>
      </c>
      <c r="K105" s="32" t="str">
        <f t="shared" si="7"/>
        <v/>
      </c>
      <c r="L105" s="31" t="str">
        <f>IF(Ansøgning!J110="","",Ansøgning!J110)</f>
        <v/>
      </c>
      <c r="M105" s="18"/>
      <c r="N105" s="31" t="str">
        <f>IF(Ansøgning!K110="","",Ansøgning!K110)</f>
        <v/>
      </c>
      <c r="O105" s="18"/>
      <c r="P105" s="15" t="str">
        <f>IF(Ansøgning!L110="","",Ansøgning!L110)</f>
        <v/>
      </c>
      <c r="Q105" s="46" t="str">
        <f t="shared" si="8"/>
        <v/>
      </c>
      <c r="R105" s="46"/>
      <c r="S105" s="101" t="str">
        <f>IF(Ansøgning!M110="","",Ansøgning!M110)</f>
        <v/>
      </c>
      <c r="T105" s="31" t="str">
        <f t="shared" si="9"/>
        <v/>
      </c>
      <c r="U105" s="102" t="str">
        <f>IF(Ansøgning!O110="","",Ansøgning!O110)</f>
        <v/>
      </c>
      <c r="V105" s="20"/>
      <c r="W105" s="102" t="str">
        <f>IF(Ansøgning!P110="","",Ansøgning!P110)</f>
        <v/>
      </c>
      <c r="X105" s="20"/>
      <c r="Y105" s="31" t="str">
        <f>IF(Ansøgning!Q110="","",Ansøgning!Q110)</f>
        <v/>
      </c>
      <c r="Z105" s="46" t="str">
        <f>IFERROR(MAX(IF(OR(V105="",X105=""),"",IF(AND(AND(MONTH(F105)&gt;=7,MONTH(F105)&lt;8),AND(MONTH(H105)&gt;=7,MONTH(H105)&lt;8)),(NETWORKDAYS(F105,H105,Lister!$D$7:$D$13)-V105)*T105/NETWORKDAYS(Lister!$D$19,Lister!$E$19,Lister!$D$7:$D$13),IF(AND(AND(MONTH(F105)&gt;=7,MONTH(F105)&lt;8),MONTH(H105)&gt;7),(NETWORKDAYS(F105,Lister!$E$19,Lister!$D$7:$D$13)-V105)*T105/NETWORKDAYS(Lister!$D$19,Lister!$E$19,Lister!$D$7:$D$13),IF(MONTH(F105)&gt;7,0)))),0),"")</f>
        <v/>
      </c>
      <c r="AA105" s="31" t="str">
        <f>IF(Ansøgning!R110="","",Ansøgning!R110)</f>
        <v/>
      </c>
      <c r="AB105" s="46" t="str">
        <f>IFERROR(MAX(IF(OR(V105="",X105=""),"",IF(AND(AND(MONTH(F105)&gt;=8,MONTH(F105)&lt;9),AND(MONTH(H105)&gt;=8,MONTH(H105)&lt;9)),(NETWORKDAYS(F105,H105,Lister!$D$7:$D$13)-X105)*T105/NETWORKDAYS(Lister!$D$20,Lister!$E$20,Lister!$D$7:$D$13),IF(AND(MONTH(F105)=7,MONTH(H105)=8),(NETWORKDAYS(Lister!$D$20,H105,Lister!$D$7:$D$13)-X105)*T105/NETWORKDAYS(Lister!$D$20,Lister!$E$20,Lister!$D$7:$D$13),IF(AND(MONTH(F105)=7,MONTH(H105)=7),0)))),0),"")</f>
        <v/>
      </c>
      <c r="AC105" s="15" t="str">
        <f>IF(Ansøgning!U110="","",Ansøgning!U110)</f>
        <v/>
      </c>
      <c r="AD105" s="31" t="str">
        <f t="shared" si="10"/>
        <v/>
      </c>
      <c r="AE105" s="31" t="str">
        <f t="shared" si="11"/>
        <v/>
      </c>
      <c r="AF105" s="51" t="str">
        <f t="shared" si="12"/>
        <v/>
      </c>
      <c r="AG105" s="15" t="str">
        <f t="shared" si="13"/>
        <v/>
      </c>
    </row>
    <row r="106" spans="1:33" x14ac:dyDescent="0.25">
      <c r="A106" s="13" t="str">
        <f>IF(Ansøgning!A111="","",Ansøgning!A111)</f>
        <v/>
      </c>
      <c r="B106" s="13" t="str">
        <f>IF(Ansøgning!B111="","",Ansøgning!B111)</f>
        <v/>
      </c>
      <c r="C106" s="13" t="str">
        <f>IF(Ansøgning!C111="","",Ansøgning!C111)</f>
        <v/>
      </c>
      <c r="D106" s="13" t="str">
        <f>IF(Ansøgning!D111="","",Ansøgning!D111)</f>
        <v/>
      </c>
      <c r="E106" s="14" t="str">
        <f>IF(Ansøgning!E111="","",Ansøgning!E111)</f>
        <v/>
      </c>
      <c r="F106" s="16"/>
      <c r="G106" s="14" t="str">
        <f>IF(Ansøgning!F111="","",Ansøgning!F111)</f>
        <v/>
      </c>
      <c r="H106" s="16"/>
      <c r="I106" s="72" t="str">
        <f>IF(OR(F106="",H106=""),"",NETWORKDAYS(F106,H106,Lister!$D$7:$D$13))</f>
        <v/>
      </c>
      <c r="J106" s="53" t="str">
        <f>IF(Ansøgning!H111="","",Ansøgning!H111)</f>
        <v/>
      </c>
      <c r="K106" s="32" t="str">
        <f t="shared" si="7"/>
        <v/>
      </c>
      <c r="L106" s="31" t="str">
        <f>IF(Ansøgning!J111="","",Ansøgning!J111)</f>
        <v/>
      </c>
      <c r="M106" s="18"/>
      <c r="N106" s="31" t="str">
        <f>IF(Ansøgning!K111="","",Ansøgning!K111)</f>
        <v/>
      </c>
      <c r="O106" s="18"/>
      <c r="P106" s="15" t="str">
        <f>IF(Ansøgning!L111="","",Ansøgning!L111)</f>
        <v/>
      </c>
      <c r="Q106" s="46" t="str">
        <f t="shared" si="8"/>
        <v/>
      </c>
      <c r="R106" s="46"/>
      <c r="S106" s="101" t="str">
        <f>IF(Ansøgning!M111="","",Ansøgning!M111)</f>
        <v/>
      </c>
      <c r="T106" s="31" t="str">
        <f t="shared" si="9"/>
        <v/>
      </c>
      <c r="U106" s="102" t="str">
        <f>IF(Ansøgning!O111="","",Ansøgning!O111)</f>
        <v/>
      </c>
      <c r="V106" s="20"/>
      <c r="W106" s="102" t="str">
        <f>IF(Ansøgning!P111="","",Ansøgning!P111)</f>
        <v/>
      </c>
      <c r="X106" s="20"/>
      <c r="Y106" s="31" t="str">
        <f>IF(Ansøgning!Q111="","",Ansøgning!Q111)</f>
        <v/>
      </c>
      <c r="Z106" s="46" t="str">
        <f>IFERROR(MAX(IF(OR(V106="",X106=""),"",IF(AND(AND(MONTH(F106)&gt;=7,MONTH(F106)&lt;8),AND(MONTH(H106)&gt;=7,MONTH(H106)&lt;8)),(NETWORKDAYS(F106,H106,Lister!$D$7:$D$13)-V106)*T106/NETWORKDAYS(Lister!$D$19,Lister!$E$19,Lister!$D$7:$D$13),IF(AND(AND(MONTH(F106)&gt;=7,MONTH(F106)&lt;8),MONTH(H106)&gt;7),(NETWORKDAYS(F106,Lister!$E$19,Lister!$D$7:$D$13)-V106)*T106/NETWORKDAYS(Lister!$D$19,Lister!$E$19,Lister!$D$7:$D$13),IF(MONTH(F106)&gt;7,0)))),0),"")</f>
        <v/>
      </c>
      <c r="AA106" s="31" t="str">
        <f>IF(Ansøgning!R111="","",Ansøgning!R111)</f>
        <v/>
      </c>
      <c r="AB106" s="46" t="str">
        <f>IFERROR(MAX(IF(OR(V106="",X106=""),"",IF(AND(AND(MONTH(F106)&gt;=8,MONTH(F106)&lt;9),AND(MONTH(H106)&gt;=8,MONTH(H106)&lt;9)),(NETWORKDAYS(F106,H106,Lister!$D$7:$D$13)-X106)*T106/NETWORKDAYS(Lister!$D$20,Lister!$E$20,Lister!$D$7:$D$13),IF(AND(MONTH(F106)=7,MONTH(H106)=8),(NETWORKDAYS(Lister!$D$20,H106,Lister!$D$7:$D$13)-X106)*T106/NETWORKDAYS(Lister!$D$20,Lister!$E$20,Lister!$D$7:$D$13),IF(AND(MONTH(F106)=7,MONTH(H106)=7),0)))),0),"")</f>
        <v/>
      </c>
      <c r="AC106" s="15" t="str">
        <f>IF(Ansøgning!U111="","",Ansøgning!U111)</f>
        <v/>
      </c>
      <c r="AD106" s="31" t="str">
        <f t="shared" si="10"/>
        <v/>
      </c>
      <c r="AE106" s="31" t="str">
        <f t="shared" si="11"/>
        <v/>
      </c>
      <c r="AF106" s="51" t="str">
        <f t="shared" si="12"/>
        <v/>
      </c>
      <c r="AG106" s="15" t="str">
        <f t="shared" si="13"/>
        <v/>
      </c>
    </row>
    <row r="107" spans="1:33" x14ac:dyDescent="0.25">
      <c r="A107" s="13" t="str">
        <f>IF(Ansøgning!A112="","",Ansøgning!A112)</f>
        <v/>
      </c>
      <c r="B107" s="13" t="str">
        <f>IF(Ansøgning!B112="","",Ansøgning!B112)</f>
        <v/>
      </c>
      <c r="C107" s="13" t="str">
        <f>IF(Ansøgning!C112="","",Ansøgning!C112)</f>
        <v/>
      </c>
      <c r="D107" s="13" t="str">
        <f>IF(Ansøgning!D112="","",Ansøgning!D112)</f>
        <v/>
      </c>
      <c r="E107" s="14" t="str">
        <f>IF(Ansøgning!E112="","",Ansøgning!E112)</f>
        <v/>
      </c>
      <c r="F107" s="16"/>
      <c r="G107" s="14" t="str">
        <f>IF(Ansøgning!F112="","",Ansøgning!F112)</f>
        <v/>
      </c>
      <c r="H107" s="16"/>
      <c r="I107" s="72" t="str">
        <f>IF(OR(F107="",H107=""),"",NETWORKDAYS(F107,H107,Lister!$D$7:$D$13))</f>
        <v/>
      </c>
      <c r="J107" s="53" t="str">
        <f>IF(Ansøgning!H112="","",Ansøgning!H112)</f>
        <v/>
      </c>
      <c r="K107" s="32" t="str">
        <f t="shared" si="7"/>
        <v/>
      </c>
      <c r="L107" s="31" t="str">
        <f>IF(Ansøgning!J112="","",Ansøgning!J112)</f>
        <v/>
      </c>
      <c r="M107" s="18"/>
      <c r="N107" s="31" t="str">
        <f>IF(Ansøgning!K112="","",Ansøgning!K112)</f>
        <v/>
      </c>
      <c r="O107" s="18"/>
      <c r="P107" s="15" t="str">
        <f>IF(Ansøgning!L112="","",Ansøgning!L112)</f>
        <v/>
      </c>
      <c r="Q107" s="46" t="str">
        <f t="shared" si="8"/>
        <v/>
      </c>
      <c r="R107" s="46"/>
      <c r="S107" s="101" t="str">
        <f>IF(Ansøgning!M112="","",Ansøgning!M112)</f>
        <v/>
      </c>
      <c r="T107" s="31" t="str">
        <f t="shared" si="9"/>
        <v/>
      </c>
      <c r="U107" s="102" t="str">
        <f>IF(Ansøgning!O112="","",Ansøgning!O112)</f>
        <v/>
      </c>
      <c r="V107" s="20"/>
      <c r="W107" s="102" t="str">
        <f>IF(Ansøgning!P112="","",Ansøgning!P112)</f>
        <v/>
      </c>
      <c r="X107" s="20"/>
      <c r="Y107" s="31" t="str">
        <f>IF(Ansøgning!Q112="","",Ansøgning!Q112)</f>
        <v/>
      </c>
      <c r="Z107" s="46" t="str">
        <f>IFERROR(MAX(IF(OR(V107="",X107=""),"",IF(AND(AND(MONTH(F107)&gt;=7,MONTH(F107)&lt;8),AND(MONTH(H107)&gt;=7,MONTH(H107)&lt;8)),(NETWORKDAYS(F107,H107,Lister!$D$7:$D$13)-V107)*T107/NETWORKDAYS(Lister!$D$19,Lister!$E$19,Lister!$D$7:$D$13),IF(AND(AND(MONTH(F107)&gt;=7,MONTH(F107)&lt;8),MONTH(H107)&gt;7),(NETWORKDAYS(F107,Lister!$E$19,Lister!$D$7:$D$13)-V107)*T107/NETWORKDAYS(Lister!$D$19,Lister!$E$19,Lister!$D$7:$D$13),IF(MONTH(F107)&gt;7,0)))),0),"")</f>
        <v/>
      </c>
      <c r="AA107" s="31" t="str">
        <f>IF(Ansøgning!R112="","",Ansøgning!R112)</f>
        <v/>
      </c>
      <c r="AB107" s="46" t="str">
        <f>IFERROR(MAX(IF(OR(V107="",X107=""),"",IF(AND(AND(MONTH(F107)&gt;=8,MONTH(F107)&lt;9),AND(MONTH(H107)&gt;=8,MONTH(H107)&lt;9)),(NETWORKDAYS(F107,H107,Lister!$D$7:$D$13)-X107)*T107/NETWORKDAYS(Lister!$D$20,Lister!$E$20,Lister!$D$7:$D$13),IF(AND(MONTH(F107)=7,MONTH(H107)=8),(NETWORKDAYS(Lister!$D$20,H107,Lister!$D$7:$D$13)-X107)*T107/NETWORKDAYS(Lister!$D$20,Lister!$E$20,Lister!$D$7:$D$13),IF(AND(MONTH(F107)=7,MONTH(H107)=7),0)))),0),"")</f>
        <v/>
      </c>
      <c r="AC107" s="15" t="str">
        <f>IF(Ansøgning!U112="","",Ansøgning!U112)</f>
        <v/>
      </c>
      <c r="AD107" s="31" t="str">
        <f t="shared" si="10"/>
        <v/>
      </c>
      <c r="AE107" s="31" t="str">
        <f t="shared" si="11"/>
        <v/>
      </c>
      <c r="AF107" s="51" t="str">
        <f t="shared" si="12"/>
        <v/>
      </c>
      <c r="AG107" s="15" t="str">
        <f t="shared" si="13"/>
        <v/>
      </c>
    </row>
    <row r="108" spans="1:33" x14ac:dyDescent="0.25">
      <c r="A108" s="13" t="str">
        <f>IF(Ansøgning!A113="","",Ansøgning!A113)</f>
        <v/>
      </c>
      <c r="B108" s="13" t="str">
        <f>IF(Ansøgning!B113="","",Ansøgning!B113)</f>
        <v/>
      </c>
      <c r="C108" s="13" t="str">
        <f>IF(Ansøgning!C113="","",Ansøgning!C113)</f>
        <v/>
      </c>
      <c r="D108" s="13" t="str">
        <f>IF(Ansøgning!D113="","",Ansøgning!D113)</f>
        <v/>
      </c>
      <c r="E108" s="14" t="str">
        <f>IF(Ansøgning!E113="","",Ansøgning!E113)</f>
        <v/>
      </c>
      <c r="F108" s="16"/>
      <c r="G108" s="14" t="str">
        <f>IF(Ansøgning!F113="","",Ansøgning!F113)</f>
        <v/>
      </c>
      <c r="H108" s="16"/>
      <c r="I108" s="72" t="str">
        <f>IF(OR(F108="",H108=""),"",NETWORKDAYS(F108,H108,Lister!$D$7:$D$13))</f>
        <v/>
      </c>
      <c r="J108" s="53" t="str">
        <f>IF(Ansøgning!H113="","",Ansøgning!H113)</f>
        <v/>
      </c>
      <c r="K108" s="32" t="str">
        <f t="shared" si="7"/>
        <v/>
      </c>
      <c r="L108" s="31" t="str">
        <f>IF(Ansøgning!J113="","",Ansøgning!J113)</f>
        <v/>
      </c>
      <c r="M108" s="18"/>
      <c r="N108" s="31" t="str">
        <f>IF(Ansøgning!K113="","",Ansøgning!K113)</f>
        <v/>
      </c>
      <c r="O108" s="18"/>
      <c r="P108" s="15" t="str">
        <f>IF(Ansøgning!L113="","",Ansøgning!L113)</f>
        <v/>
      </c>
      <c r="Q108" s="46" t="str">
        <f t="shared" si="8"/>
        <v/>
      </c>
      <c r="R108" s="46"/>
      <c r="S108" s="101" t="str">
        <f>IF(Ansøgning!M113="","",Ansøgning!M113)</f>
        <v/>
      </c>
      <c r="T108" s="31" t="str">
        <f t="shared" si="9"/>
        <v/>
      </c>
      <c r="U108" s="102" t="str">
        <f>IF(Ansøgning!O113="","",Ansøgning!O113)</f>
        <v/>
      </c>
      <c r="V108" s="20"/>
      <c r="W108" s="102" t="str">
        <f>IF(Ansøgning!P113="","",Ansøgning!P113)</f>
        <v/>
      </c>
      <c r="X108" s="20"/>
      <c r="Y108" s="31" t="str">
        <f>IF(Ansøgning!Q113="","",Ansøgning!Q113)</f>
        <v/>
      </c>
      <c r="Z108" s="46" t="str">
        <f>IFERROR(MAX(IF(OR(V108="",X108=""),"",IF(AND(AND(MONTH(F108)&gt;=7,MONTH(F108)&lt;8),AND(MONTH(H108)&gt;=7,MONTH(H108)&lt;8)),(NETWORKDAYS(F108,H108,Lister!$D$7:$D$13)-V108)*T108/NETWORKDAYS(Lister!$D$19,Lister!$E$19,Lister!$D$7:$D$13),IF(AND(AND(MONTH(F108)&gt;=7,MONTH(F108)&lt;8),MONTH(H108)&gt;7),(NETWORKDAYS(F108,Lister!$E$19,Lister!$D$7:$D$13)-V108)*T108/NETWORKDAYS(Lister!$D$19,Lister!$E$19,Lister!$D$7:$D$13),IF(MONTH(F108)&gt;7,0)))),0),"")</f>
        <v/>
      </c>
      <c r="AA108" s="31" t="str">
        <f>IF(Ansøgning!R113="","",Ansøgning!R113)</f>
        <v/>
      </c>
      <c r="AB108" s="46" t="str">
        <f>IFERROR(MAX(IF(OR(V108="",X108=""),"",IF(AND(AND(MONTH(F108)&gt;=8,MONTH(F108)&lt;9),AND(MONTH(H108)&gt;=8,MONTH(H108)&lt;9)),(NETWORKDAYS(F108,H108,Lister!$D$7:$D$13)-X108)*T108/NETWORKDAYS(Lister!$D$20,Lister!$E$20,Lister!$D$7:$D$13),IF(AND(MONTH(F108)=7,MONTH(H108)=8),(NETWORKDAYS(Lister!$D$20,H108,Lister!$D$7:$D$13)-X108)*T108/NETWORKDAYS(Lister!$D$20,Lister!$E$20,Lister!$D$7:$D$13),IF(AND(MONTH(F108)=7,MONTH(H108)=7),0)))),0),"")</f>
        <v/>
      </c>
      <c r="AC108" s="15" t="str">
        <f>IF(Ansøgning!U113="","",Ansøgning!U113)</f>
        <v/>
      </c>
      <c r="AD108" s="31" t="str">
        <f t="shared" si="10"/>
        <v/>
      </c>
      <c r="AE108" s="31" t="str">
        <f t="shared" si="11"/>
        <v/>
      </c>
      <c r="AF108" s="51" t="str">
        <f t="shared" si="12"/>
        <v/>
      </c>
      <c r="AG108" s="15" t="str">
        <f t="shared" si="13"/>
        <v/>
      </c>
    </row>
    <row r="109" spans="1:33" x14ac:dyDescent="0.25">
      <c r="A109" s="13" t="str">
        <f>IF(Ansøgning!A114="","",Ansøgning!A114)</f>
        <v/>
      </c>
      <c r="B109" s="13" t="str">
        <f>IF(Ansøgning!B114="","",Ansøgning!B114)</f>
        <v/>
      </c>
      <c r="C109" s="13" t="str">
        <f>IF(Ansøgning!C114="","",Ansøgning!C114)</f>
        <v/>
      </c>
      <c r="D109" s="13" t="str">
        <f>IF(Ansøgning!D114="","",Ansøgning!D114)</f>
        <v/>
      </c>
      <c r="E109" s="14" t="str">
        <f>IF(Ansøgning!E114="","",Ansøgning!E114)</f>
        <v/>
      </c>
      <c r="F109" s="16"/>
      <c r="G109" s="14" t="str">
        <f>IF(Ansøgning!F114="","",Ansøgning!F114)</f>
        <v/>
      </c>
      <c r="H109" s="16"/>
      <c r="I109" s="72" t="str">
        <f>IF(OR(F109="",H109=""),"",NETWORKDAYS(F109,H109,Lister!$D$7:$D$13))</f>
        <v/>
      </c>
      <c r="J109" s="53" t="str">
        <f>IF(Ansøgning!H114="","",Ansøgning!H114)</f>
        <v/>
      </c>
      <c r="K109" s="32" t="str">
        <f t="shared" si="7"/>
        <v/>
      </c>
      <c r="L109" s="31" t="str">
        <f>IF(Ansøgning!J114="","",Ansøgning!J114)</f>
        <v/>
      </c>
      <c r="M109" s="18"/>
      <c r="N109" s="31" t="str">
        <f>IF(Ansøgning!K114="","",Ansøgning!K114)</f>
        <v/>
      </c>
      <c r="O109" s="18"/>
      <c r="P109" s="15" t="str">
        <f>IF(Ansøgning!L114="","",Ansøgning!L114)</f>
        <v/>
      </c>
      <c r="Q109" s="46" t="str">
        <f t="shared" si="8"/>
        <v/>
      </c>
      <c r="R109" s="46"/>
      <c r="S109" s="101" t="str">
        <f>IF(Ansøgning!M114="","",Ansøgning!M114)</f>
        <v/>
      </c>
      <c r="T109" s="31" t="str">
        <f t="shared" si="9"/>
        <v/>
      </c>
      <c r="U109" s="102" t="str">
        <f>IF(Ansøgning!O114="","",Ansøgning!O114)</f>
        <v/>
      </c>
      <c r="V109" s="20"/>
      <c r="W109" s="102" t="str">
        <f>IF(Ansøgning!P114="","",Ansøgning!P114)</f>
        <v/>
      </c>
      <c r="X109" s="20"/>
      <c r="Y109" s="31" t="str">
        <f>IF(Ansøgning!Q114="","",Ansøgning!Q114)</f>
        <v/>
      </c>
      <c r="Z109" s="46" t="str">
        <f>IFERROR(MAX(IF(OR(V109="",X109=""),"",IF(AND(AND(MONTH(F109)&gt;=7,MONTH(F109)&lt;8),AND(MONTH(H109)&gt;=7,MONTH(H109)&lt;8)),(NETWORKDAYS(F109,H109,Lister!$D$7:$D$13)-V109)*T109/NETWORKDAYS(Lister!$D$19,Lister!$E$19,Lister!$D$7:$D$13),IF(AND(AND(MONTH(F109)&gt;=7,MONTH(F109)&lt;8),MONTH(H109)&gt;7),(NETWORKDAYS(F109,Lister!$E$19,Lister!$D$7:$D$13)-V109)*T109/NETWORKDAYS(Lister!$D$19,Lister!$E$19,Lister!$D$7:$D$13),IF(MONTH(F109)&gt;7,0)))),0),"")</f>
        <v/>
      </c>
      <c r="AA109" s="31" t="str">
        <f>IF(Ansøgning!R114="","",Ansøgning!R114)</f>
        <v/>
      </c>
      <c r="AB109" s="46" t="str">
        <f>IFERROR(MAX(IF(OR(V109="",X109=""),"",IF(AND(AND(MONTH(F109)&gt;=8,MONTH(F109)&lt;9),AND(MONTH(H109)&gt;=8,MONTH(H109)&lt;9)),(NETWORKDAYS(F109,H109,Lister!$D$7:$D$13)-X109)*T109/NETWORKDAYS(Lister!$D$20,Lister!$E$20,Lister!$D$7:$D$13),IF(AND(MONTH(F109)=7,MONTH(H109)=8),(NETWORKDAYS(Lister!$D$20,H109,Lister!$D$7:$D$13)-X109)*T109/NETWORKDAYS(Lister!$D$20,Lister!$E$20,Lister!$D$7:$D$13),IF(AND(MONTH(F109)=7,MONTH(H109)=7),0)))),0),"")</f>
        <v/>
      </c>
      <c r="AC109" s="15" t="str">
        <f>IF(Ansøgning!U114="","",Ansøgning!U114)</f>
        <v/>
      </c>
      <c r="AD109" s="31" t="str">
        <f t="shared" si="10"/>
        <v/>
      </c>
      <c r="AE109" s="31" t="str">
        <f t="shared" si="11"/>
        <v/>
      </c>
      <c r="AF109" s="51" t="str">
        <f t="shared" si="12"/>
        <v/>
      </c>
      <c r="AG109" s="15" t="str">
        <f t="shared" si="13"/>
        <v/>
      </c>
    </row>
    <row r="110" spans="1:33" x14ac:dyDescent="0.25">
      <c r="A110" s="13" t="str">
        <f>IF(Ansøgning!A115="","",Ansøgning!A115)</f>
        <v/>
      </c>
      <c r="B110" s="13" t="str">
        <f>IF(Ansøgning!B115="","",Ansøgning!B115)</f>
        <v/>
      </c>
      <c r="C110" s="13" t="str">
        <f>IF(Ansøgning!C115="","",Ansøgning!C115)</f>
        <v/>
      </c>
      <c r="D110" s="13" t="str">
        <f>IF(Ansøgning!D115="","",Ansøgning!D115)</f>
        <v/>
      </c>
      <c r="E110" s="14" t="str">
        <f>IF(Ansøgning!E115="","",Ansøgning!E115)</f>
        <v/>
      </c>
      <c r="F110" s="16"/>
      <c r="G110" s="14" t="str">
        <f>IF(Ansøgning!F115="","",Ansøgning!F115)</f>
        <v/>
      </c>
      <c r="H110" s="16"/>
      <c r="I110" s="72" t="str">
        <f>IF(OR(F110="",H110=""),"",NETWORKDAYS(F110,H110,Lister!$D$7:$D$13))</f>
        <v/>
      </c>
      <c r="J110" s="53" t="str">
        <f>IF(Ansøgning!H115="","",Ansøgning!H115)</f>
        <v/>
      </c>
      <c r="K110" s="32" t="str">
        <f t="shared" si="7"/>
        <v/>
      </c>
      <c r="L110" s="31" t="str">
        <f>IF(Ansøgning!J115="","",Ansøgning!J115)</f>
        <v/>
      </c>
      <c r="M110" s="18"/>
      <c r="N110" s="31" t="str">
        <f>IF(Ansøgning!K115="","",Ansøgning!K115)</f>
        <v/>
      </c>
      <c r="O110" s="18"/>
      <c r="P110" s="15" t="str">
        <f>IF(Ansøgning!L115="","",Ansøgning!L115)</f>
        <v/>
      </c>
      <c r="Q110" s="46" t="str">
        <f t="shared" si="8"/>
        <v/>
      </c>
      <c r="R110" s="46"/>
      <c r="S110" s="101" t="str">
        <f>IF(Ansøgning!M115="","",Ansøgning!M115)</f>
        <v/>
      </c>
      <c r="T110" s="31" t="str">
        <f t="shared" si="9"/>
        <v/>
      </c>
      <c r="U110" s="102" t="str">
        <f>IF(Ansøgning!O115="","",Ansøgning!O115)</f>
        <v/>
      </c>
      <c r="V110" s="20"/>
      <c r="W110" s="102" t="str">
        <f>IF(Ansøgning!P115="","",Ansøgning!P115)</f>
        <v/>
      </c>
      <c r="X110" s="20"/>
      <c r="Y110" s="31" t="str">
        <f>IF(Ansøgning!Q115="","",Ansøgning!Q115)</f>
        <v/>
      </c>
      <c r="Z110" s="46" t="str">
        <f>IFERROR(MAX(IF(OR(V110="",X110=""),"",IF(AND(AND(MONTH(F110)&gt;=7,MONTH(F110)&lt;8),AND(MONTH(H110)&gt;=7,MONTH(H110)&lt;8)),(NETWORKDAYS(F110,H110,Lister!$D$7:$D$13)-V110)*T110/NETWORKDAYS(Lister!$D$19,Lister!$E$19,Lister!$D$7:$D$13),IF(AND(AND(MONTH(F110)&gt;=7,MONTH(F110)&lt;8),MONTH(H110)&gt;7),(NETWORKDAYS(F110,Lister!$E$19,Lister!$D$7:$D$13)-V110)*T110/NETWORKDAYS(Lister!$D$19,Lister!$E$19,Lister!$D$7:$D$13),IF(MONTH(F110)&gt;7,0)))),0),"")</f>
        <v/>
      </c>
      <c r="AA110" s="31" t="str">
        <f>IF(Ansøgning!R115="","",Ansøgning!R115)</f>
        <v/>
      </c>
      <c r="AB110" s="46" t="str">
        <f>IFERROR(MAX(IF(OR(V110="",X110=""),"",IF(AND(AND(MONTH(F110)&gt;=8,MONTH(F110)&lt;9),AND(MONTH(H110)&gt;=8,MONTH(H110)&lt;9)),(NETWORKDAYS(F110,H110,Lister!$D$7:$D$13)-X110)*T110/NETWORKDAYS(Lister!$D$20,Lister!$E$20,Lister!$D$7:$D$13),IF(AND(MONTH(F110)=7,MONTH(H110)=8),(NETWORKDAYS(Lister!$D$20,H110,Lister!$D$7:$D$13)-X110)*T110/NETWORKDAYS(Lister!$D$20,Lister!$E$20,Lister!$D$7:$D$13),IF(AND(MONTH(F110)=7,MONTH(H110)=7),0)))),0),"")</f>
        <v/>
      </c>
      <c r="AC110" s="15" t="str">
        <f>IF(Ansøgning!U115="","",Ansøgning!U115)</f>
        <v/>
      </c>
      <c r="AD110" s="31" t="str">
        <f t="shared" si="10"/>
        <v/>
      </c>
      <c r="AE110" s="31" t="str">
        <f t="shared" si="11"/>
        <v/>
      </c>
      <c r="AF110" s="51" t="str">
        <f t="shared" si="12"/>
        <v/>
      </c>
      <c r="AG110" s="15" t="str">
        <f t="shared" si="13"/>
        <v/>
      </c>
    </row>
    <row r="111" spans="1:33" x14ac:dyDescent="0.25">
      <c r="A111" s="13" t="str">
        <f>IF(Ansøgning!A116="","",Ansøgning!A116)</f>
        <v/>
      </c>
      <c r="B111" s="13" t="str">
        <f>IF(Ansøgning!B116="","",Ansøgning!B116)</f>
        <v/>
      </c>
      <c r="C111" s="13" t="str">
        <f>IF(Ansøgning!C116="","",Ansøgning!C116)</f>
        <v/>
      </c>
      <c r="D111" s="13" t="str">
        <f>IF(Ansøgning!D116="","",Ansøgning!D116)</f>
        <v/>
      </c>
      <c r="E111" s="14" t="str">
        <f>IF(Ansøgning!E116="","",Ansøgning!E116)</f>
        <v/>
      </c>
      <c r="F111" s="16"/>
      <c r="G111" s="14" t="str">
        <f>IF(Ansøgning!F116="","",Ansøgning!F116)</f>
        <v/>
      </c>
      <c r="H111" s="16"/>
      <c r="I111" s="72" t="str">
        <f>IF(OR(F111="",H111=""),"",NETWORKDAYS(F111,H111,Lister!$D$7:$D$13))</f>
        <v/>
      </c>
      <c r="J111" s="53" t="str">
        <f>IF(Ansøgning!H116="","",Ansøgning!H116)</f>
        <v/>
      </c>
      <c r="K111" s="32" t="str">
        <f t="shared" si="7"/>
        <v/>
      </c>
      <c r="L111" s="31" t="str">
        <f>IF(Ansøgning!J116="","",Ansøgning!J116)</f>
        <v/>
      </c>
      <c r="M111" s="18"/>
      <c r="N111" s="31" t="str">
        <f>IF(Ansøgning!K116="","",Ansøgning!K116)</f>
        <v/>
      </c>
      <c r="O111" s="18"/>
      <c r="P111" s="15" t="str">
        <f>IF(Ansøgning!L116="","",Ansøgning!L116)</f>
        <v/>
      </c>
      <c r="Q111" s="46" t="str">
        <f t="shared" si="8"/>
        <v/>
      </c>
      <c r="R111" s="46"/>
      <c r="S111" s="101" t="str">
        <f>IF(Ansøgning!M116="","",Ansøgning!M116)</f>
        <v/>
      </c>
      <c r="T111" s="31" t="str">
        <f t="shared" si="9"/>
        <v/>
      </c>
      <c r="U111" s="102" t="str">
        <f>IF(Ansøgning!O116="","",Ansøgning!O116)</f>
        <v/>
      </c>
      <c r="V111" s="20"/>
      <c r="W111" s="102" t="str">
        <f>IF(Ansøgning!P116="","",Ansøgning!P116)</f>
        <v/>
      </c>
      <c r="X111" s="20"/>
      <c r="Y111" s="31" t="str">
        <f>IF(Ansøgning!Q116="","",Ansøgning!Q116)</f>
        <v/>
      </c>
      <c r="Z111" s="46" t="str">
        <f>IFERROR(MAX(IF(OR(V111="",X111=""),"",IF(AND(AND(MONTH(F111)&gt;=7,MONTH(F111)&lt;8),AND(MONTH(H111)&gt;=7,MONTH(H111)&lt;8)),(NETWORKDAYS(F111,H111,Lister!$D$7:$D$13)-V111)*T111/NETWORKDAYS(Lister!$D$19,Lister!$E$19,Lister!$D$7:$D$13),IF(AND(AND(MONTH(F111)&gt;=7,MONTH(F111)&lt;8),MONTH(H111)&gt;7),(NETWORKDAYS(F111,Lister!$E$19,Lister!$D$7:$D$13)-V111)*T111/NETWORKDAYS(Lister!$D$19,Lister!$E$19,Lister!$D$7:$D$13),IF(MONTH(F111)&gt;7,0)))),0),"")</f>
        <v/>
      </c>
      <c r="AA111" s="31" t="str">
        <f>IF(Ansøgning!R116="","",Ansøgning!R116)</f>
        <v/>
      </c>
      <c r="AB111" s="46" t="str">
        <f>IFERROR(MAX(IF(OR(V111="",X111=""),"",IF(AND(AND(MONTH(F111)&gt;=8,MONTH(F111)&lt;9),AND(MONTH(H111)&gt;=8,MONTH(H111)&lt;9)),(NETWORKDAYS(F111,H111,Lister!$D$7:$D$13)-X111)*T111/NETWORKDAYS(Lister!$D$20,Lister!$E$20,Lister!$D$7:$D$13),IF(AND(MONTH(F111)=7,MONTH(H111)=8),(NETWORKDAYS(Lister!$D$20,H111,Lister!$D$7:$D$13)-X111)*T111/NETWORKDAYS(Lister!$D$20,Lister!$E$20,Lister!$D$7:$D$13),IF(AND(MONTH(F111)=7,MONTH(H111)=7),0)))),0),"")</f>
        <v/>
      </c>
      <c r="AC111" s="15" t="str">
        <f>IF(Ansøgning!U116="","",Ansøgning!U116)</f>
        <v/>
      </c>
      <c r="AD111" s="31" t="str">
        <f t="shared" si="10"/>
        <v/>
      </c>
      <c r="AE111" s="31" t="str">
        <f t="shared" si="11"/>
        <v/>
      </c>
      <c r="AF111" s="51" t="str">
        <f t="shared" si="12"/>
        <v/>
      </c>
      <c r="AG111" s="15" t="str">
        <f t="shared" si="13"/>
        <v/>
      </c>
    </row>
    <row r="112" spans="1:33" x14ac:dyDescent="0.25">
      <c r="A112" s="13" t="str">
        <f>IF(Ansøgning!A117="","",Ansøgning!A117)</f>
        <v/>
      </c>
      <c r="B112" s="13" t="str">
        <f>IF(Ansøgning!B117="","",Ansøgning!B117)</f>
        <v/>
      </c>
      <c r="C112" s="13" t="str">
        <f>IF(Ansøgning!C117="","",Ansøgning!C117)</f>
        <v/>
      </c>
      <c r="D112" s="13" t="str">
        <f>IF(Ansøgning!D117="","",Ansøgning!D117)</f>
        <v/>
      </c>
      <c r="E112" s="14" t="str">
        <f>IF(Ansøgning!E117="","",Ansøgning!E117)</f>
        <v/>
      </c>
      <c r="F112" s="16"/>
      <c r="G112" s="14" t="str">
        <f>IF(Ansøgning!F117="","",Ansøgning!F117)</f>
        <v/>
      </c>
      <c r="H112" s="16"/>
      <c r="I112" s="72" t="str">
        <f>IF(OR(F112="",H112=""),"",NETWORKDAYS(F112,H112,Lister!$D$7:$D$13))</f>
        <v/>
      </c>
      <c r="J112" s="53" t="str">
        <f>IF(Ansøgning!H117="","",Ansøgning!H117)</f>
        <v/>
      </c>
      <c r="K112" s="32" t="str">
        <f t="shared" si="7"/>
        <v/>
      </c>
      <c r="L112" s="31" t="str">
        <f>IF(Ansøgning!J117="","",Ansøgning!J117)</f>
        <v/>
      </c>
      <c r="M112" s="18"/>
      <c r="N112" s="31" t="str">
        <f>IF(Ansøgning!K117="","",Ansøgning!K117)</f>
        <v/>
      </c>
      <c r="O112" s="18"/>
      <c r="P112" s="15" t="str">
        <f>IF(Ansøgning!L117="","",Ansøgning!L117)</f>
        <v/>
      </c>
      <c r="Q112" s="46" t="str">
        <f t="shared" si="8"/>
        <v/>
      </c>
      <c r="R112" s="46"/>
      <c r="S112" s="101" t="str">
        <f>IF(Ansøgning!M117="","",Ansøgning!M117)</f>
        <v/>
      </c>
      <c r="T112" s="31" t="str">
        <f t="shared" si="9"/>
        <v/>
      </c>
      <c r="U112" s="102" t="str">
        <f>IF(Ansøgning!O117="","",Ansøgning!O117)</f>
        <v/>
      </c>
      <c r="V112" s="20"/>
      <c r="W112" s="102" t="str">
        <f>IF(Ansøgning!P117="","",Ansøgning!P117)</f>
        <v/>
      </c>
      <c r="X112" s="20"/>
      <c r="Y112" s="31" t="str">
        <f>IF(Ansøgning!Q117="","",Ansøgning!Q117)</f>
        <v/>
      </c>
      <c r="Z112" s="46" t="str">
        <f>IFERROR(MAX(IF(OR(V112="",X112=""),"",IF(AND(AND(MONTH(F112)&gt;=7,MONTH(F112)&lt;8),AND(MONTH(H112)&gt;=7,MONTH(H112)&lt;8)),(NETWORKDAYS(F112,H112,Lister!$D$7:$D$13)-V112)*T112/NETWORKDAYS(Lister!$D$19,Lister!$E$19,Lister!$D$7:$D$13),IF(AND(AND(MONTH(F112)&gt;=7,MONTH(F112)&lt;8),MONTH(H112)&gt;7),(NETWORKDAYS(F112,Lister!$E$19,Lister!$D$7:$D$13)-V112)*T112/NETWORKDAYS(Lister!$D$19,Lister!$E$19,Lister!$D$7:$D$13),IF(MONTH(F112)&gt;7,0)))),0),"")</f>
        <v/>
      </c>
      <c r="AA112" s="31" t="str">
        <f>IF(Ansøgning!R117="","",Ansøgning!R117)</f>
        <v/>
      </c>
      <c r="AB112" s="46" t="str">
        <f>IFERROR(MAX(IF(OR(V112="",X112=""),"",IF(AND(AND(MONTH(F112)&gt;=8,MONTH(F112)&lt;9),AND(MONTH(H112)&gt;=8,MONTH(H112)&lt;9)),(NETWORKDAYS(F112,H112,Lister!$D$7:$D$13)-X112)*T112/NETWORKDAYS(Lister!$D$20,Lister!$E$20,Lister!$D$7:$D$13),IF(AND(MONTH(F112)=7,MONTH(H112)=8),(NETWORKDAYS(Lister!$D$20,H112,Lister!$D$7:$D$13)-X112)*T112/NETWORKDAYS(Lister!$D$20,Lister!$E$20,Lister!$D$7:$D$13),IF(AND(MONTH(F112)=7,MONTH(H112)=7),0)))),0),"")</f>
        <v/>
      </c>
      <c r="AC112" s="15" t="str">
        <f>IF(Ansøgning!U117="","",Ansøgning!U117)</f>
        <v/>
      </c>
      <c r="AD112" s="31" t="str">
        <f t="shared" si="10"/>
        <v/>
      </c>
      <c r="AE112" s="31" t="str">
        <f t="shared" si="11"/>
        <v/>
      </c>
      <c r="AF112" s="51" t="str">
        <f t="shared" si="12"/>
        <v/>
      </c>
      <c r="AG112" s="15" t="str">
        <f t="shared" si="13"/>
        <v/>
      </c>
    </row>
    <row r="113" spans="1:33" x14ac:dyDescent="0.25">
      <c r="A113" s="13" t="str">
        <f>IF(Ansøgning!A118="","",Ansøgning!A118)</f>
        <v/>
      </c>
      <c r="B113" s="13" t="str">
        <f>IF(Ansøgning!B118="","",Ansøgning!B118)</f>
        <v/>
      </c>
      <c r="C113" s="13" t="str">
        <f>IF(Ansøgning!C118="","",Ansøgning!C118)</f>
        <v/>
      </c>
      <c r="D113" s="13" t="str">
        <f>IF(Ansøgning!D118="","",Ansøgning!D118)</f>
        <v/>
      </c>
      <c r="E113" s="14" t="str">
        <f>IF(Ansøgning!E118="","",Ansøgning!E118)</f>
        <v/>
      </c>
      <c r="F113" s="16"/>
      <c r="G113" s="14" t="str">
        <f>IF(Ansøgning!F118="","",Ansøgning!F118)</f>
        <v/>
      </c>
      <c r="H113" s="16"/>
      <c r="I113" s="72" t="str">
        <f>IF(OR(F113="",H113=""),"",NETWORKDAYS(F113,H113,Lister!$D$7:$D$13))</f>
        <v/>
      </c>
      <c r="J113" s="53" t="str">
        <f>IF(Ansøgning!H118="","",Ansøgning!H118)</f>
        <v/>
      </c>
      <c r="K113" s="32" t="str">
        <f t="shared" si="7"/>
        <v/>
      </c>
      <c r="L113" s="31" t="str">
        <f>IF(Ansøgning!J118="","",Ansøgning!J118)</f>
        <v/>
      </c>
      <c r="M113" s="18"/>
      <c r="N113" s="31" t="str">
        <f>IF(Ansøgning!K118="","",Ansøgning!K118)</f>
        <v/>
      </c>
      <c r="O113" s="18"/>
      <c r="P113" s="15" t="str">
        <f>IF(Ansøgning!L118="","",Ansøgning!L118)</f>
        <v/>
      </c>
      <c r="Q113" s="46" t="str">
        <f t="shared" si="8"/>
        <v/>
      </c>
      <c r="R113" s="46"/>
      <c r="S113" s="101" t="str">
        <f>IF(Ansøgning!M118="","",Ansøgning!M118)</f>
        <v/>
      </c>
      <c r="T113" s="31" t="str">
        <f t="shared" si="9"/>
        <v/>
      </c>
      <c r="U113" s="102" t="str">
        <f>IF(Ansøgning!O118="","",Ansøgning!O118)</f>
        <v/>
      </c>
      <c r="V113" s="20"/>
      <c r="W113" s="102" t="str">
        <f>IF(Ansøgning!P118="","",Ansøgning!P118)</f>
        <v/>
      </c>
      <c r="X113" s="20"/>
      <c r="Y113" s="31" t="str">
        <f>IF(Ansøgning!Q118="","",Ansøgning!Q118)</f>
        <v/>
      </c>
      <c r="Z113" s="46" t="str">
        <f>IFERROR(MAX(IF(OR(V113="",X113=""),"",IF(AND(AND(MONTH(F113)&gt;=7,MONTH(F113)&lt;8),AND(MONTH(H113)&gt;=7,MONTH(H113)&lt;8)),(NETWORKDAYS(F113,H113,Lister!$D$7:$D$13)-V113)*T113/NETWORKDAYS(Lister!$D$19,Lister!$E$19,Lister!$D$7:$D$13),IF(AND(AND(MONTH(F113)&gt;=7,MONTH(F113)&lt;8),MONTH(H113)&gt;7),(NETWORKDAYS(F113,Lister!$E$19,Lister!$D$7:$D$13)-V113)*T113/NETWORKDAYS(Lister!$D$19,Lister!$E$19,Lister!$D$7:$D$13),IF(MONTH(F113)&gt;7,0)))),0),"")</f>
        <v/>
      </c>
      <c r="AA113" s="31" t="str">
        <f>IF(Ansøgning!R118="","",Ansøgning!R118)</f>
        <v/>
      </c>
      <c r="AB113" s="46" t="str">
        <f>IFERROR(MAX(IF(OR(V113="",X113=""),"",IF(AND(AND(MONTH(F113)&gt;=8,MONTH(F113)&lt;9),AND(MONTH(H113)&gt;=8,MONTH(H113)&lt;9)),(NETWORKDAYS(F113,H113,Lister!$D$7:$D$13)-X113)*T113/NETWORKDAYS(Lister!$D$20,Lister!$E$20,Lister!$D$7:$D$13),IF(AND(MONTH(F113)=7,MONTH(H113)=8),(NETWORKDAYS(Lister!$D$20,H113,Lister!$D$7:$D$13)-X113)*T113/NETWORKDAYS(Lister!$D$20,Lister!$E$20,Lister!$D$7:$D$13),IF(AND(MONTH(F113)=7,MONTH(H113)=7),0)))),0),"")</f>
        <v/>
      </c>
      <c r="AC113" s="15" t="str">
        <f>IF(Ansøgning!U118="","",Ansøgning!U118)</f>
        <v/>
      </c>
      <c r="AD113" s="31" t="str">
        <f t="shared" si="10"/>
        <v/>
      </c>
      <c r="AE113" s="31" t="str">
        <f t="shared" si="11"/>
        <v/>
      </c>
      <c r="AF113" s="51" t="str">
        <f t="shared" si="12"/>
        <v/>
      </c>
      <c r="AG113" s="15" t="str">
        <f t="shared" si="13"/>
        <v/>
      </c>
    </row>
    <row r="114" spans="1:33" x14ac:dyDescent="0.25">
      <c r="A114" s="13" t="str">
        <f>IF(Ansøgning!A119="","",Ansøgning!A119)</f>
        <v/>
      </c>
      <c r="B114" s="13" t="str">
        <f>IF(Ansøgning!B119="","",Ansøgning!B119)</f>
        <v/>
      </c>
      <c r="C114" s="13" t="str">
        <f>IF(Ansøgning!C119="","",Ansøgning!C119)</f>
        <v/>
      </c>
      <c r="D114" s="13" t="str">
        <f>IF(Ansøgning!D119="","",Ansøgning!D119)</f>
        <v/>
      </c>
      <c r="E114" s="14" t="str">
        <f>IF(Ansøgning!E119="","",Ansøgning!E119)</f>
        <v/>
      </c>
      <c r="F114" s="16"/>
      <c r="G114" s="14" t="str">
        <f>IF(Ansøgning!F119="","",Ansøgning!F119)</f>
        <v/>
      </c>
      <c r="H114" s="16"/>
      <c r="I114" s="72" t="str">
        <f>IF(OR(F114="",H114=""),"",NETWORKDAYS(F114,H114,Lister!$D$7:$D$13))</f>
        <v/>
      </c>
      <c r="J114" s="53" t="str">
        <f>IF(Ansøgning!H119="","",Ansøgning!H119)</f>
        <v/>
      </c>
      <c r="K114" s="32" t="str">
        <f t="shared" si="7"/>
        <v/>
      </c>
      <c r="L114" s="31" t="str">
        <f>IF(Ansøgning!J119="","",Ansøgning!J119)</f>
        <v/>
      </c>
      <c r="M114" s="18"/>
      <c r="N114" s="31" t="str">
        <f>IF(Ansøgning!K119="","",Ansøgning!K119)</f>
        <v/>
      </c>
      <c r="O114" s="18"/>
      <c r="P114" s="15" t="str">
        <f>IF(Ansøgning!L119="","",Ansøgning!L119)</f>
        <v/>
      </c>
      <c r="Q114" s="46" t="str">
        <f t="shared" si="8"/>
        <v/>
      </c>
      <c r="R114" s="46"/>
      <c r="S114" s="101" t="str">
        <f>IF(Ansøgning!M119="","",Ansøgning!M119)</f>
        <v/>
      </c>
      <c r="T114" s="31" t="str">
        <f t="shared" si="9"/>
        <v/>
      </c>
      <c r="U114" s="102" t="str">
        <f>IF(Ansøgning!O119="","",Ansøgning!O119)</f>
        <v/>
      </c>
      <c r="V114" s="20"/>
      <c r="W114" s="102" t="str">
        <f>IF(Ansøgning!P119="","",Ansøgning!P119)</f>
        <v/>
      </c>
      <c r="X114" s="20"/>
      <c r="Y114" s="31" t="str">
        <f>IF(Ansøgning!Q119="","",Ansøgning!Q119)</f>
        <v/>
      </c>
      <c r="Z114" s="46" t="str">
        <f>IFERROR(MAX(IF(OR(V114="",X114=""),"",IF(AND(AND(MONTH(F114)&gt;=7,MONTH(F114)&lt;8),AND(MONTH(H114)&gt;=7,MONTH(H114)&lt;8)),(NETWORKDAYS(F114,H114,Lister!$D$7:$D$13)-V114)*T114/NETWORKDAYS(Lister!$D$19,Lister!$E$19,Lister!$D$7:$D$13),IF(AND(AND(MONTH(F114)&gt;=7,MONTH(F114)&lt;8),MONTH(H114)&gt;7),(NETWORKDAYS(F114,Lister!$E$19,Lister!$D$7:$D$13)-V114)*T114/NETWORKDAYS(Lister!$D$19,Lister!$E$19,Lister!$D$7:$D$13),IF(MONTH(F114)&gt;7,0)))),0),"")</f>
        <v/>
      </c>
      <c r="AA114" s="31" t="str">
        <f>IF(Ansøgning!R119="","",Ansøgning!R119)</f>
        <v/>
      </c>
      <c r="AB114" s="46" t="str">
        <f>IFERROR(MAX(IF(OR(V114="",X114=""),"",IF(AND(AND(MONTH(F114)&gt;=8,MONTH(F114)&lt;9),AND(MONTH(H114)&gt;=8,MONTH(H114)&lt;9)),(NETWORKDAYS(F114,H114,Lister!$D$7:$D$13)-X114)*T114/NETWORKDAYS(Lister!$D$20,Lister!$E$20,Lister!$D$7:$D$13),IF(AND(MONTH(F114)=7,MONTH(H114)=8),(NETWORKDAYS(Lister!$D$20,H114,Lister!$D$7:$D$13)-X114)*T114/NETWORKDAYS(Lister!$D$20,Lister!$E$20,Lister!$D$7:$D$13),IF(AND(MONTH(F114)=7,MONTH(H114)=7),0)))),0),"")</f>
        <v/>
      </c>
      <c r="AC114" s="15" t="str">
        <f>IF(Ansøgning!U119="","",Ansøgning!U119)</f>
        <v/>
      </c>
      <c r="AD114" s="31" t="str">
        <f t="shared" si="10"/>
        <v/>
      </c>
      <c r="AE114" s="31" t="str">
        <f t="shared" si="11"/>
        <v/>
      </c>
      <c r="AF114" s="51" t="str">
        <f t="shared" si="12"/>
        <v/>
      </c>
      <c r="AG114" s="15" t="str">
        <f t="shared" si="13"/>
        <v/>
      </c>
    </row>
    <row r="115" spans="1:33" x14ac:dyDescent="0.25">
      <c r="A115" s="13" t="str">
        <f>IF(Ansøgning!A120="","",Ansøgning!A120)</f>
        <v/>
      </c>
      <c r="B115" s="13" t="str">
        <f>IF(Ansøgning!B120="","",Ansøgning!B120)</f>
        <v/>
      </c>
      <c r="C115" s="13" t="str">
        <f>IF(Ansøgning!C120="","",Ansøgning!C120)</f>
        <v/>
      </c>
      <c r="D115" s="13" t="str">
        <f>IF(Ansøgning!D120="","",Ansøgning!D120)</f>
        <v/>
      </c>
      <c r="E115" s="14" t="str">
        <f>IF(Ansøgning!E120="","",Ansøgning!E120)</f>
        <v/>
      </c>
      <c r="F115" s="16"/>
      <c r="G115" s="14" t="str">
        <f>IF(Ansøgning!F120="","",Ansøgning!F120)</f>
        <v/>
      </c>
      <c r="H115" s="16"/>
      <c r="I115" s="72" t="str">
        <f>IF(OR(F115="",H115=""),"",NETWORKDAYS(F115,H115,Lister!$D$7:$D$13))</f>
        <v/>
      </c>
      <c r="J115" s="53" t="str">
        <f>IF(Ansøgning!H120="","",Ansøgning!H120)</f>
        <v/>
      </c>
      <c r="K115" s="32" t="str">
        <f t="shared" si="7"/>
        <v/>
      </c>
      <c r="L115" s="31" t="str">
        <f>IF(Ansøgning!J120="","",Ansøgning!J120)</f>
        <v/>
      </c>
      <c r="M115" s="18"/>
      <c r="N115" s="31" t="str">
        <f>IF(Ansøgning!K120="","",Ansøgning!K120)</f>
        <v/>
      </c>
      <c r="O115" s="18"/>
      <c r="P115" s="15" t="str">
        <f>IF(Ansøgning!L120="","",Ansøgning!L120)</f>
        <v/>
      </c>
      <c r="Q115" s="46" t="str">
        <f t="shared" si="8"/>
        <v/>
      </c>
      <c r="R115" s="46"/>
      <c r="S115" s="101" t="str">
        <f>IF(Ansøgning!M120="","",Ansøgning!M120)</f>
        <v/>
      </c>
      <c r="T115" s="31" t="str">
        <f t="shared" si="9"/>
        <v/>
      </c>
      <c r="U115" s="102" t="str">
        <f>IF(Ansøgning!O120="","",Ansøgning!O120)</f>
        <v/>
      </c>
      <c r="V115" s="20"/>
      <c r="W115" s="102" t="str">
        <f>IF(Ansøgning!P120="","",Ansøgning!P120)</f>
        <v/>
      </c>
      <c r="X115" s="20"/>
      <c r="Y115" s="31" t="str">
        <f>IF(Ansøgning!Q120="","",Ansøgning!Q120)</f>
        <v/>
      </c>
      <c r="Z115" s="46" t="str">
        <f>IFERROR(MAX(IF(OR(V115="",X115=""),"",IF(AND(AND(MONTH(F115)&gt;=7,MONTH(F115)&lt;8),AND(MONTH(H115)&gt;=7,MONTH(H115)&lt;8)),(NETWORKDAYS(F115,H115,Lister!$D$7:$D$13)-V115)*T115/NETWORKDAYS(Lister!$D$19,Lister!$E$19,Lister!$D$7:$D$13),IF(AND(AND(MONTH(F115)&gt;=7,MONTH(F115)&lt;8),MONTH(H115)&gt;7),(NETWORKDAYS(F115,Lister!$E$19,Lister!$D$7:$D$13)-V115)*T115/NETWORKDAYS(Lister!$D$19,Lister!$E$19,Lister!$D$7:$D$13),IF(MONTH(F115)&gt;7,0)))),0),"")</f>
        <v/>
      </c>
      <c r="AA115" s="31" t="str">
        <f>IF(Ansøgning!R120="","",Ansøgning!R120)</f>
        <v/>
      </c>
      <c r="AB115" s="46" t="str">
        <f>IFERROR(MAX(IF(OR(V115="",X115=""),"",IF(AND(AND(MONTH(F115)&gt;=8,MONTH(F115)&lt;9),AND(MONTH(H115)&gt;=8,MONTH(H115)&lt;9)),(NETWORKDAYS(F115,H115,Lister!$D$7:$D$13)-X115)*T115/NETWORKDAYS(Lister!$D$20,Lister!$E$20,Lister!$D$7:$D$13),IF(AND(MONTH(F115)=7,MONTH(H115)=8),(NETWORKDAYS(Lister!$D$20,H115,Lister!$D$7:$D$13)-X115)*T115/NETWORKDAYS(Lister!$D$20,Lister!$E$20,Lister!$D$7:$D$13),IF(AND(MONTH(F115)=7,MONTH(H115)=7),0)))),0),"")</f>
        <v/>
      </c>
      <c r="AC115" s="15" t="str">
        <f>IF(Ansøgning!U120="","",Ansøgning!U120)</f>
        <v/>
      </c>
      <c r="AD115" s="31" t="str">
        <f t="shared" si="10"/>
        <v/>
      </c>
      <c r="AE115" s="31" t="str">
        <f t="shared" si="11"/>
        <v/>
      </c>
      <c r="AF115" s="51" t="str">
        <f t="shared" si="12"/>
        <v/>
      </c>
      <c r="AG115" s="15" t="str">
        <f t="shared" si="13"/>
        <v/>
      </c>
    </row>
    <row r="116" spans="1:33" x14ac:dyDescent="0.25">
      <c r="A116" s="13" t="str">
        <f>IF(Ansøgning!A121="","",Ansøgning!A121)</f>
        <v/>
      </c>
      <c r="B116" s="13" t="str">
        <f>IF(Ansøgning!B121="","",Ansøgning!B121)</f>
        <v/>
      </c>
      <c r="C116" s="13" t="str">
        <f>IF(Ansøgning!C121="","",Ansøgning!C121)</f>
        <v/>
      </c>
      <c r="D116" s="13" t="str">
        <f>IF(Ansøgning!D121="","",Ansøgning!D121)</f>
        <v/>
      </c>
      <c r="E116" s="14" t="str">
        <f>IF(Ansøgning!E121="","",Ansøgning!E121)</f>
        <v/>
      </c>
      <c r="F116" s="16"/>
      <c r="G116" s="14" t="str">
        <f>IF(Ansøgning!F121="","",Ansøgning!F121)</f>
        <v/>
      </c>
      <c r="H116" s="16"/>
      <c r="I116" s="72" t="str">
        <f>IF(OR(F116="",H116=""),"",NETWORKDAYS(F116,H116,Lister!$D$7:$D$13))</f>
        <v/>
      </c>
      <c r="J116" s="53" t="str">
        <f>IF(Ansøgning!H121="","",Ansøgning!H121)</f>
        <v/>
      </c>
      <c r="K116" s="32" t="str">
        <f t="shared" si="7"/>
        <v/>
      </c>
      <c r="L116" s="31" t="str">
        <f>IF(Ansøgning!J121="","",Ansøgning!J121)</f>
        <v/>
      </c>
      <c r="M116" s="18"/>
      <c r="N116" s="31" t="str">
        <f>IF(Ansøgning!K121="","",Ansøgning!K121)</f>
        <v/>
      </c>
      <c r="O116" s="18"/>
      <c r="P116" s="15" t="str">
        <f>IF(Ansøgning!L121="","",Ansøgning!L121)</f>
        <v/>
      </c>
      <c r="Q116" s="46" t="str">
        <f t="shared" si="8"/>
        <v/>
      </c>
      <c r="R116" s="46"/>
      <c r="S116" s="101" t="str">
        <f>IF(Ansøgning!M121="","",Ansøgning!M121)</f>
        <v/>
      </c>
      <c r="T116" s="31" t="str">
        <f t="shared" si="9"/>
        <v/>
      </c>
      <c r="U116" s="102" t="str">
        <f>IF(Ansøgning!O121="","",Ansøgning!O121)</f>
        <v/>
      </c>
      <c r="V116" s="20"/>
      <c r="W116" s="102" t="str">
        <f>IF(Ansøgning!P121="","",Ansøgning!P121)</f>
        <v/>
      </c>
      <c r="X116" s="20"/>
      <c r="Y116" s="31" t="str">
        <f>IF(Ansøgning!Q121="","",Ansøgning!Q121)</f>
        <v/>
      </c>
      <c r="Z116" s="46" t="str">
        <f>IFERROR(MAX(IF(OR(V116="",X116=""),"",IF(AND(AND(MONTH(F116)&gt;=7,MONTH(F116)&lt;8),AND(MONTH(H116)&gt;=7,MONTH(H116)&lt;8)),(NETWORKDAYS(F116,H116,Lister!$D$7:$D$13)-V116)*T116/NETWORKDAYS(Lister!$D$19,Lister!$E$19,Lister!$D$7:$D$13),IF(AND(AND(MONTH(F116)&gt;=7,MONTH(F116)&lt;8),MONTH(H116)&gt;7),(NETWORKDAYS(F116,Lister!$E$19,Lister!$D$7:$D$13)-V116)*T116/NETWORKDAYS(Lister!$D$19,Lister!$E$19,Lister!$D$7:$D$13),IF(MONTH(F116)&gt;7,0)))),0),"")</f>
        <v/>
      </c>
      <c r="AA116" s="31" t="str">
        <f>IF(Ansøgning!R121="","",Ansøgning!R121)</f>
        <v/>
      </c>
      <c r="AB116" s="46" t="str">
        <f>IFERROR(MAX(IF(OR(V116="",X116=""),"",IF(AND(AND(MONTH(F116)&gt;=8,MONTH(F116)&lt;9),AND(MONTH(H116)&gt;=8,MONTH(H116)&lt;9)),(NETWORKDAYS(F116,H116,Lister!$D$7:$D$13)-X116)*T116/NETWORKDAYS(Lister!$D$20,Lister!$E$20,Lister!$D$7:$D$13),IF(AND(MONTH(F116)=7,MONTH(H116)=8),(NETWORKDAYS(Lister!$D$20,H116,Lister!$D$7:$D$13)-X116)*T116/NETWORKDAYS(Lister!$D$20,Lister!$E$20,Lister!$D$7:$D$13),IF(AND(MONTH(F116)=7,MONTH(H116)=7),0)))),0),"")</f>
        <v/>
      </c>
      <c r="AC116" s="15" t="str">
        <f>IF(Ansøgning!U121="","",Ansøgning!U121)</f>
        <v/>
      </c>
      <c r="AD116" s="31" t="str">
        <f t="shared" si="10"/>
        <v/>
      </c>
      <c r="AE116" s="31" t="str">
        <f t="shared" si="11"/>
        <v/>
      </c>
      <c r="AF116" s="51" t="str">
        <f t="shared" si="12"/>
        <v/>
      </c>
      <c r="AG116" s="15" t="str">
        <f t="shared" si="13"/>
        <v/>
      </c>
    </row>
    <row r="117" spans="1:33" x14ac:dyDescent="0.25">
      <c r="A117" s="13" t="str">
        <f>IF(Ansøgning!A122="","",Ansøgning!A122)</f>
        <v/>
      </c>
      <c r="B117" s="13" t="str">
        <f>IF(Ansøgning!B122="","",Ansøgning!B122)</f>
        <v/>
      </c>
      <c r="C117" s="13" t="str">
        <f>IF(Ansøgning!C122="","",Ansøgning!C122)</f>
        <v/>
      </c>
      <c r="D117" s="13" t="str">
        <f>IF(Ansøgning!D122="","",Ansøgning!D122)</f>
        <v/>
      </c>
      <c r="E117" s="14" t="str">
        <f>IF(Ansøgning!E122="","",Ansøgning!E122)</f>
        <v/>
      </c>
      <c r="F117" s="16"/>
      <c r="G117" s="14" t="str">
        <f>IF(Ansøgning!F122="","",Ansøgning!F122)</f>
        <v/>
      </c>
      <c r="H117" s="16"/>
      <c r="I117" s="72" t="str">
        <f>IF(OR(F117="",H117=""),"",NETWORKDAYS(F117,H117,Lister!$D$7:$D$13))</f>
        <v/>
      </c>
      <c r="J117" s="53" t="str">
        <f>IF(Ansøgning!H122="","",Ansøgning!H122)</f>
        <v/>
      </c>
      <c r="K117" s="32" t="str">
        <f t="shared" si="7"/>
        <v/>
      </c>
      <c r="L117" s="31" t="str">
        <f>IF(Ansøgning!J122="","",Ansøgning!J122)</f>
        <v/>
      </c>
      <c r="M117" s="18"/>
      <c r="N117" s="31" t="str">
        <f>IF(Ansøgning!K122="","",Ansøgning!K122)</f>
        <v/>
      </c>
      <c r="O117" s="18"/>
      <c r="P117" s="15" t="str">
        <f>IF(Ansøgning!L122="","",Ansøgning!L122)</f>
        <v/>
      </c>
      <c r="Q117" s="46" t="str">
        <f t="shared" si="8"/>
        <v/>
      </c>
      <c r="R117" s="46"/>
      <c r="S117" s="101" t="str">
        <f>IF(Ansøgning!M122="","",Ansøgning!M122)</f>
        <v/>
      </c>
      <c r="T117" s="31" t="str">
        <f t="shared" si="9"/>
        <v/>
      </c>
      <c r="U117" s="102" t="str">
        <f>IF(Ansøgning!O122="","",Ansøgning!O122)</f>
        <v/>
      </c>
      <c r="V117" s="20"/>
      <c r="W117" s="102" t="str">
        <f>IF(Ansøgning!P122="","",Ansøgning!P122)</f>
        <v/>
      </c>
      <c r="X117" s="20"/>
      <c r="Y117" s="31" t="str">
        <f>IF(Ansøgning!Q122="","",Ansøgning!Q122)</f>
        <v/>
      </c>
      <c r="Z117" s="46" t="str">
        <f>IFERROR(MAX(IF(OR(V117="",X117=""),"",IF(AND(AND(MONTH(F117)&gt;=7,MONTH(F117)&lt;8),AND(MONTH(H117)&gt;=7,MONTH(H117)&lt;8)),(NETWORKDAYS(F117,H117,Lister!$D$7:$D$13)-V117)*T117/NETWORKDAYS(Lister!$D$19,Lister!$E$19,Lister!$D$7:$D$13),IF(AND(AND(MONTH(F117)&gt;=7,MONTH(F117)&lt;8),MONTH(H117)&gt;7),(NETWORKDAYS(F117,Lister!$E$19,Lister!$D$7:$D$13)-V117)*T117/NETWORKDAYS(Lister!$D$19,Lister!$E$19,Lister!$D$7:$D$13),IF(MONTH(F117)&gt;7,0)))),0),"")</f>
        <v/>
      </c>
      <c r="AA117" s="31" t="str">
        <f>IF(Ansøgning!R122="","",Ansøgning!R122)</f>
        <v/>
      </c>
      <c r="AB117" s="46" t="str">
        <f>IFERROR(MAX(IF(OR(V117="",X117=""),"",IF(AND(AND(MONTH(F117)&gt;=8,MONTH(F117)&lt;9),AND(MONTH(H117)&gt;=8,MONTH(H117)&lt;9)),(NETWORKDAYS(F117,H117,Lister!$D$7:$D$13)-X117)*T117/NETWORKDAYS(Lister!$D$20,Lister!$E$20,Lister!$D$7:$D$13),IF(AND(MONTH(F117)=7,MONTH(H117)=8),(NETWORKDAYS(Lister!$D$20,H117,Lister!$D$7:$D$13)-X117)*T117/NETWORKDAYS(Lister!$D$20,Lister!$E$20,Lister!$D$7:$D$13),IF(AND(MONTH(F117)=7,MONTH(H117)=7),0)))),0),"")</f>
        <v/>
      </c>
      <c r="AC117" s="15" t="str">
        <f>IF(Ansøgning!U122="","",Ansøgning!U122)</f>
        <v/>
      </c>
      <c r="AD117" s="31" t="str">
        <f t="shared" si="10"/>
        <v/>
      </c>
      <c r="AE117" s="31" t="str">
        <f t="shared" si="11"/>
        <v/>
      </c>
      <c r="AF117" s="51" t="str">
        <f t="shared" si="12"/>
        <v/>
      </c>
      <c r="AG117" s="15" t="str">
        <f t="shared" si="13"/>
        <v/>
      </c>
    </row>
    <row r="118" spans="1:33" x14ac:dyDescent="0.25">
      <c r="A118" s="13" t="str">
        <f>IF(Ansøgning!A123="","",Ansøgning!A123)</f>
        <v/>
      </c>
      <c r="B118" s="13" t="str">
        <f>IF(Ansøgning!B123="","",Ansøgning!B123)</f>
        <v/>
      </c>
      <c r="C118" s="13" t="str">
        <f>IF(Ansøgning!C123="","",Ansøgning!C123)</f>
        <v/>
      </c>
      <c r="D118" s="13" t="str">
        <f>IF(Ansøgning!D123="","",Ansøgning!D123)</f>
        <v/>
      </c>
      <c r="E118" s="14" t="str">
        <f>IF(Ansøgning!E123="","",Ansøgning!E123)</f>
        <v/>
      </c>
      <c r="F118" s="16"/>
      <c r="G118" s="14" t="str">
        <f>IF(Ansøgning!F123="","",Ansøgning!F123)</f>
        <v/>
      </c>
      <c r="H118" s="16"/>
      <c r="I118" s="72" t="str">
        <f>IF(OR(F118="",H118=""),"",NETWORKDAYS(F118,H118,Lister!$D$7:$D$13))</f>
        <v/>
      </c>
      <c r="J118" s="53" t="str">
        <f>IF(Ansøgning!H123="","",Ansøgning!H123)</f>
        <v/>
      </c>
      <c r="K118" s="32" t="str">
        <f t="shared" si="7"/>
        <v/>
      </c>
      <c r="L118" s="31" t="str">
        <f>IF(Ansøgning!J123="","",Ansøgning!J123)</f>
        <v/>
      </c>
      <c r="M118" s="18"/>
      <c r="N118" s="31" t="str">
        <f>IF(Ansøgning!K123="","",Ansøgning!K123)</f>
        <v/>
      </c>
      <c r="O118" s="18"/>
      <c r="P118" s="15" t="str">
        <f>IF(Ansøgning!L123="","",Ansøgning!L123)</f>
        <v/>
      </c>
      <c r="Q118" s="46" t="str">
        <f t="shared" si="8"/>
        <v/>
      </c>
      <c r="R118" s="46"/>
      <c r="S118" s="101" t="str">
        <f>IF(Ansøgning!M123="","",Ansøgning!M123)</f>
        <v/>
      </c>
      <c r="T118" s="31" t="str">
        <f t="shared" si="9"/>
        <v/>
      </c>
      <c r="U118" s="102" t="str">
        <f>IF(Ansøgning!O123="","",Ansøgning!O123)</f>
        <v/>
      </c>
      <c r="V118" s="20"/>
      <c r="W118" s="102" t="str">
        <f>IF(Ansøgning!P123="","",Ansøgning!P123)</f>
        <v/>
      </c>
      <c r="X118" s="20"/>
      <c r="Y118" s="31" t="str">
        <f>IF(Ansøgning!Q123="","",Ansøgning!Q123)</f>
        <v/>
      </c>
      <c r="Z118" s="46" t="str">
        <f>IFERROR(MAX(IF(OR(V118="",X118=""),"",IF(AND(AND(MONTH(F118)&gt;=7,MONTH(F118)&lt;8),AND(MONTH(H118)&gt;=7,MONTH(H118)&lt;8)),(NETWORKDAYS(F118,H118,Lister!$D$7:$D$13)-V118)*T118/NETWORKDAYS(Lister!$D$19,Lister!$E$19,Lister!$D$7:$D$13),IF(AND(AND(MONTH(F118)&gt;=7,MONTH(F118)&lt;8),MONTH(H118)&gt;7),(NETWORKDAYS(F118,Lister!$E$19,Lister!$D$7:$D$13)-V118)*T118/NETWORKDAYS(Lister!$D$19,Lister!$E$19,Lister!$D$7:$D$13),IF(MONTH(F118)&gt;7,0)))),0),"")</f>
        <v/>
      </c>
      <c r="AA118" s="31" t="str">
        <f>IF(Ansøgning!R123="","",Ansøgning!R123)</f>
        <v/>
      </c>
      <c r="AB118" s="46" t="str">
        <f>IFERROR(MAX(IF(OR(V118="",X118=""),"",IF(AND(AND(MONTH(F118)&gt;=8,MONTH(F118)&lt;9),AND(MONTH(H118)&gt;=8,MONTH(H118)&lt;9)),(NETWORKDAYS(F118,H118,Lister!$D$7:$D$13)-X118)*T118/NETWORKDAYS(Lister!$D$20,Lister!$E$20,Lister!$D$7:$D$13),IF(AND(MONTH(F118)=7,MONTH(H118)=8),(NETWORKDAYS(Lister!$D$20,H118,Lister!$D$7:$D$13)-X118)*T118/NETWORKDAYS(Lister!$D$20,Lister!$E$20,Lister!$D$7:$D$13),IF(AND(MONTH(F118)=7,MONTH(H118)=7),0)))),0),"")</f>
        <v/>
      </c>
      <c r="AC118" s="15" t="str">
        <f>IF(Ansøgning!U123="","",Ansøgning!U123)</f>
        <v/>
      </c>
      <c r="AD118" s="31" t="str">
        <f t="shared" si="10"/>
        <v/>
      </c>
      <c r="AE118" s="31" t="str">
        <f t="shared" si="11"/>
        <v/>
      </c>
      <c r="AF118" s="51" t="str">
        <f t="shared" si="12"/>
        <v/>
      </c>
      <c r="AG118" s="15" t="str">
        <f t="shared" si="13"/>
        <v/>
      </c>
    </row>
    <row r="119" spans="1:33" x14ac:dyDescent="0.25">
      <c r="A119" s="13" t="str">
        <f>IF(Ansøgning!A124="","",Ansøgning!A124)</f>
        <v/>
      </c>
      <c r="B119" s="13" t="str">
        <f>IF(Ansøgning!B124="","",Ansøgning!B124)</f>
        <v/>
      </c>
      <c r="C119" s="13" t="str">
        <f>IF(Ansøgning!C124="","",Ansøgning!C124)</f>
        <v/>
      </c>
      <c r="D119" s="13" t="str">
        <f>IF(Ansøgning!D124="","",Ansøgning!D124)</f>
        <v/>
      </c>
      <c r="E119" s="14" t="str">
        <f>IF(Ansøgning!E124="","",Ansøgning!E124)</f>
        <v/>
      </c>
      <c r="F119" s="16"/>
      <c r="G119" s="14" t="str">
        <f>IF(Ansøgning!F124="","",Ansøgning!F124)</f>
        <v/>
      </c>
      <c r="H119" s="16"/>
      <c r="I119" s="72" t="str">
        <f>IF(OR(F119="",H119=""),"",NETWORKDAYS(F119,H119,Lister!$D$7:$D$13))</f>
        <v/>
      </c>
      <c r="J119" s="53" t="str">
        <f>IF(Ansøgning!H124="","",Ansøgning!H124)</f>
        <v/>
      </c>
      <c r="K119" s="32" t="str">
        <f t="shared" si="7"/>
        <v/>
      </c>
      <c r="L119" s="31" t="str">
        <f>IF(Ansøgning!J124="","",Ansøgning!J124)</f>
        <v/>
      </c>
      <c r="M119" s="18"/>
      <c r="N119" s="31" t="str">
        <f>IF(Ansøgning!K124="","",Ansøgning!K124)</f>
        <v/>
      </c>
      <c r="O119" s="18"/>
      <c r="P119" s="15" t="str">
        <f>IF(Ansøgning!L124="","",Ansøgning!L124)</f>
        <v/>
      </c>
      <c r="Q119" s="46" t="str">
        <f t="shared" si="8"/>
        <v/>
      </c>
      <c r="R119" s="46"/>
      <c r="S119" s="101" t="str">
        <f>IF(Ansøgning!M124="","",Ansøgning!M124)</f>
        <v/>
      </c>
      <c r="T119" s="31" t="str">
        <f t="shared" si="9"/>
        <v/>
      </c>
      <c r="U119" s="102" t="str">
        <f>IF(Ansøgning!O124="","",Ansøgning!O124)</f>
        <v/>
      </c>
      <c r="V119" s="20"/>
      <c r="W119" s="102" t="str">
        <f>IF(Ansøgning!P124="","",Ansøgning!P124)</f>
        <v/>
      </c>
      <c r="X119" s="20"/>
      <c r="Y119" s="31" t="str">
        <f>IF(Ansøgning!Q124="","",Ansøgning!Q124)</f>
        <v/>
      </c>
      <c r="Z119" s="46" t="str">
        <f>IFERROR(MAX(IF(OR(V119="",X119=""),"",IF(AND(AND(MONTH(F119)&gt;=7,MONTH(F119)&lt;8),AND(MONTH(H119)&gt;=7,MONTH(H119)&lt;8)),(NETWORKDAYS(F119,H119,Lister!$D$7:$D$13)-V119)*T119/NETWORKDAYS(Lister!$D$19,Lister!$E$19,Lister!$D$7:$D$13),IF(AND(AND(MONTH(F119)&gt;=7,MONTH(F119)&lt;8),MONTH(H119)&gt;7),(NETWORKDAYS(F119,Lister!$E$19,Lister!$D$7:$D$13)-V119)*T119/NETWORKDAYS(Lister!$D$19,Lister!$E$19,Lister!$D$7:$D$13),IF(MONTH(F119)&gt;7,0)))),0),"")</f>
        <v/>
      </c>
      <c r="AA119" s="31" t="str">
        <f>IF(Ansøgning!R124="","",Ansøgning!R124)</f>
        <v/>
      </c>
      <c r="AB119" s="46" t="str">
        <f>IFERROR(MAX(IF(OR(V119="",X119=""),"",IF(AND(AND(MONTH(F119)&gt;=8,MONTH(F119)&lt;9),AND(MONTH(H119)&gt;=8,MONTH(H119)&lt;9)),(NETWORKDAYS(F119,H119,Lister!$D$7:$D$13)-X119)*T119/NETWORKDAYS(Lister!$D$20,Lister!$E$20,Lister!$D$7:$D$13),IF(AND(MONTH(F119)=7,MONTH(H119)=8),(NETWORKDAYS(Lister!$D$20,H119,Lister!$D$7:$D$13)-X119)*T119/NETWORKDAYS(Lister!$D$20,Lister!$E$20,Lister!$D$7:$D$13),IF(AND(MONTH(F119)=7,MONTH(H119)=7),0)))),0),"")</f>
        <v/>
      </c>
      <c r="AC119" s="15" t="str">
        <f>IF(Ansøgning!U124="","",Ansøgning!U124)</f>
        <v/>
      </c>
      <c r="AD119" s="31" t="str">
        <f t="shared" si="10"/>
        <v/>
      </c>
      <c r="AE119" s="31" t="str">
        <f t="shared" si="11"/>
        <v/>
      </c>
      <c r="AF119" s="51" t="str">
        <f t="shared" si="12"/>
        <v/>
      </c>
      <c r="AG119" s="15" t="str">
        <f t="shared" si="13"/>
        <v/>
      </c>
    </row>
    <row r="120" spans="1:33" x14ac:dyDescent="0.25">
      <c r="A120" s="13" t="str">
        <f>IF(Ansøgning!A125="","",Ansøgning!A125)</f>
        <v/>
      </c>
      <c r="B120" s="13" t="str">
        <f>IF(Ansøgning!B125="","",Ansøgning!B125)</f>
        <v/>
      </c>
      <c r="C120" s="13" t="str">
        <f>IF(Ansøgning!C125="","",Ansøgning!C125)</f>
        <v/>
      </c>
      <c r="D120" s="13" t="str">
        <f>IF(Ansøgning!D125="","",Ansøgning!D125)</f>
        <v/>
      </c>
      <c r="E120" s="14" t="str">
        <f>IF(Ansøgning!E125="","",Ansøgning!E125)</f>
        <v/>
      </c>
      <c r="F120" s="16"/>
      <c r="G120" s="14" t="str">
        <f>IF(Ansøgning!F125="","",Ansøgning!F125)</f>
        <v/>
      </c>
      <c r="H120" s="16"/>
      <c r="I120" s="72" t="str">
        <f>IF(OR(F120="",H120=""),"",NETWORKDAYS(F120,H120,Lister!$D$7:$D$13))</f>
        <v/>
      </c>
      <c r="J120" s="53" t="str">
        <f>IF(Ansøgning!H125="","",Ansøgning!H125)</f>
        <v/>
      </c>
      <c r="K120" s="32" t="str">
        <f t="shared" si="7"/>
        <v/>
      </c>
      <c r="L120" s="31" t="str">
        <f>IF(Ansøgning!J125="","",Ansøgning!J125)</f>
        <v/>
      </c>
      <c r="M120" s="18"/>
      <c r="N120" s="31" t="str">
        <f>IF(Ansøgning!K125="","",Ansøgning!K125)</f>
        <v/>
      </c>
      <c r="O120" s="18"/>
      <c r="P120" s="15" t="str">
        <f>IF(Ansøgning!L125="","",Ansøgning!L125)</f>
        <v/>
      </c>
      <c r="Q120" s="46" t="str">
        <f t="shared" si="8"/>
        <v/>
      </c>
      <c r="R120" s="46"/>
      <c r="S120" s="101" t="str">
        <f>IF(Ansøgning!M125="","",Ansøgning!M125)</f>
        <v/>
      </c>
      <c r="T120" s="31" t="str">
        <f t="shared" si="9"/>
        <v/>
      </c>
      <c r="U120" s="102" t="str">
        <f>IF(Ansøgning!O125="","",Ansøgning!O125)</f>
        <v/>
      </c>
      <c r="V120" s="20"/>
      <c r="W120" s="102" t="str">
        <f>IF(Ansøgning!P125="","",Ansøgning!P125)</f>
        <v/>
      </c>
      <c r="X120" s="20"/>
      <c r="Y120" s="31" t="str">
        <f>IF(Ansøgning!Q125="","",Ansøgning!Q125)</f>
        <v/>
      </c>
      <c r="Z120" s="46" t="str">
        <f>IFERROR(MAX(IF(OR(V120="",X120=""),"",IF(AND(AND(MONTH(F120)&gt;=7,MONTH(F120)&lt;8),AND(MONTH(H120)&gt;=7,MONTH(H120)&lt;8)),(NETWORKDAYS(F120,H120,Lister!$D$7:$D$13)-V120)*T120/NETWORKDAYS(Lister!$D$19,Lister!$E$19,Lister!$D$7:$D$13),IF(AND(AND(MONTH(F120)&gt;=7,MONTH(F120)&lt;8),MONTH(H120)&gt;7),(NETWORKDAYS(F120,Lister!$E$19,Lister!$D$7:$D$13)-V120)*T120/NETWORKDAYS(Lister!$D$19,Lister!$E$19,Lister!$D$7:$D$13),IF(MONTH(F120)&gt;7,0)))),0),"")</f>
        <v/>
      </c>
      <c r="AA120" s="31" t="str">
        <f>IF(Ansøgning!R125="","",Ansøgning!R125)</f>
        <v/>
      </c>
      <c r="AB120" s="46" t="str">
        <f>IFERROR(MAX(IF(OR(V120="",X120=""),"",IF(AND(AND(MONTH(F120)&gt;=8,MONTH(F120)&lt;9),AND(MONTH(H120)&gt;=8,MONTH(H120)&lt;9)),(NETWORKDAYS(F120,H120,Lister!$D$7:$D$13)-X120)*T120/NETWORKDAYS(Lister!$D$20,Lister!$E$20,Lister!$D$7:$D$13),IF(AND(MONTH(F120)=7,MONTH(H120)=8),(NETWORKDAYS(Lister!$D$20,H120,Lister!$D$7:$D$13)-X120)*T120/NETWORKDAYS(Lister!$D$20,Lister!$E$20,Lister!$D$7:$D$13),IF(AND(MONTH(F120)=7,MONTH(H120)=7),0)))),0),"")</f>
        <v/>
      </c>
      <c r="AC120" s="15" t="str">
        <f>IF(Ansøgning!U125="","",Ansøgning!U125)</f>
        <v/>
      </c>
      <c r="AD120" s="31" t="str">
        <f t="shared" si="10"/>
        <v/>
      </c>
      <c r="AE120" s="31" t="str">
        <f t="shared" si="11"/>
        <v/>
      </c>
      <c r="AF120" s="51" t="str">
        <f t="shared" si="12"/>
        <v/>
      </c>
      <c r="AG120" s="15" t="str">
        <f t="shared" si="13"/>
        <v/>
      </c>
    </row>
    <row r="121" spans="1:33" x14ac:dyDescent="0.25">
      <c r="A121" s="13" t="str">
        <f>IF(Ansøgning!A126="","",Ansøgning!A126)</f>
        <v/>
      </c>
      <c r="B121" s="13" t="str">
        <f>IF(Ansøgning!B126="","",Ansøgning!B126)</f>
        <v/>
      </c>
      <c r="C121" s="13" t="str">
        <f>IF(Ansøgning!C126="","",Ansøgning!C126)</f>
        <v/>
      </c>
      <c r="D121" s="13" t="str">
        <f>IF(Ansøgning!D126="","",Ansøgning!D126)</f>
        <v/>
      </c>
      <c r="E121" s="14" t="str">
        <f>IF(Ansøgning!E126="","",Ansøgning!E126)</f>
        <v/>
      </c>
      <c r="F121" s="16"/>
      <c r="G121" s="14" t="str">
        <f>IF(Ansøgning!F126="","",Ansøgning!F126)</f>
        <v/>
      </c>
      <c r="H121" s="16"/>
      <c r="I121" s="72" t="str">
        <f>IF(OR(F121="",H121=""),"",NETWORKDAYS(F121,H121,Lister!$D$7:$D$13))</f>
        <v/>
      </c>
      <c r="J121" s="53" t="str">
        <f>IF(Ansøgning!H126="","",Ansøgning!H126)</f>
        <v/>
      </c>
      <c r="K121" s="32" t="str">
        <f t="shared" si="7"/>
        <v/>
      </c>
      <c r="L121" s="31" t="str">
        <f>IF(Ansøgning!J126="","",Ansøgning!J126)</f>
        <v/>
      </c>
      <c r="M121" s="18"/>
      <c r="N121" s="31" t="str">
        <f>IF(Ansøgning!K126="","",Ansøgning!K126)</f>
        <v/>
      </c>
      <c r="O121" s="18"/>
      <c r="P121" s="15" t="str">
        <f>IF(Ansøgning!L126="","",Ansøgning!L126)</f>
        <v/>
      </c>
      <c r="Q121" s="46" t="str">
        <f t="shared" si="8"/>
        <v/>
      </c>
      <c r="R121" s="46"/>
      <c r="S121" s="101" t="str">
        <f>IF(Ansøgning!M126="","",Ansøgning!M126)</f>
        <v/>
      </c>
      <c r="T121" s="31" t="str">
        <f t="shared" si="9"/>
        <v/>
      </c>
      <c r="U121" s="102" t="str">
        <f>IF(Ansøgning!O126="","",Ansøgning!O126)</f>
        <v/>
      </c>
      <c r="V121" s="20"/>
      <c r="W121" s="102" t="str">
        <f>IF(Ansøgning!P126="","",Ansøgning!P126)</f>
        <v/>
      </c>
      <c r="X121" s="20"/>
      <c r="Y121" s="31" t="str">
        <f>IF(Ansøgning!Q126="","",Ansøgning!Q126)</f>
        <v/>
      </c>
      <c r="Z121" s="46" t="str">
        <f>IFERROR(MAX(IF(OR(V121="",X121=""),"",IF(AND(AND(MONTH(F121)&gt;=7,MONTH(F121)&lt;8),AND(MONTH(H121)&gt;=7,MONTH(H121)&lt;8)),(NETWORKDAYS(F121,H121,Lister!$D$7:$D$13)-V121)*T121/NETWORKDAYS(Lister!$D$19,Lister!$E$19,Lister!$D$7:$D$13),IF(AND(AND(MONTH(F121)&gt;=7,MONTH(F121)&lt;8),MONTH(H121)&gt;7),(NETWORKDAYS(F121,Lister!$E$19,Lister!$D$7:$D$13)-V121)*T121/NETWORKDAYS(Lister!$D$19,Lister!$E$19,Lister!$D$7:$D$13),IF(MONTH(F121)&gt;7,0)))),0),"")</f>
        <v/>
      </c>
      <c r="AA121" s="31" t="str">
        <f>IF(Ansøgning!R126="","",Ansøgning!R126)</f>
        <v/>
      </c>
      <c r="AB121" s="46" t="str">
        <f>IFERROR(MAX(IF(OR(V121="",X121=""),"",IF(AND(AND(MONTH(F121)&gt;=8,MONTH(F121)&lt;9),AND(MONTH(H121)&gt;=8,MONTH(H121)&lt;9)),(NETWORKDAYS(F121,H121,Lister!$D$7:$D$13)-X121)*T121/NETWORKDAYS(Lister!$D$20,Lister!$E$20,Lister!$D$7:$D$13),IF(AND(MONTH(F121)=7,MONTH(H121)=8),(NETWORKDAYS(Lister!$D$20,H121,Lister!$D$7:$D$13)-X121)*T121/NETWORKDAYS(Lister!$D$20,Lister!$E$20,Lister!$D$7:$D$13),IF(AND(MONTH(F121)=7,MONTH(H121)=7),0)))),0),"")</f>
        <v/>
      </c>
      <c r="AC121" s="15" t="str">
        <f>IF(Ansøgning!U126="","",Ansøgning!U126)</f>
        <v/>
      </c>
      <c r="AD121" s="31" t="str">
        <f t="shared" si="10"/>
        <v/>
      </c>
      <c r="AE121" s="31" t="str">
        <f t="shared" si="11"/>
        <v/>
      </c>
      <c r="AF121" s="51" t="str">
        <f t="shared" si="12"/>
        <v/>
      </c>
      <c r="AG121" s="15" t="str">
        <f t="shared" si="13"/>
        <v/>
      </c>
    </row>
    <row r="122" spans="1:33" x14ac:dyDescent="0.25">
      <c r="A122" s="13" t="str">
        <f>IF(Ansøgning!A127="","",Ansøgning!A127)</f>
        <v/>
      </c>
      <c r="B122" s="13" t="str">
        <f>IF(Ansøgning!B127="","",Ansøgning!B127)</f>
        <v/>
      </c>
      <c r="C122" s="13" t="str">
        <f>IF(Ansøgning!C127="","",Ansøgning!C127)</f>
        <v/>
      </c>
      <c r="D122" s="13" t="str">
        <f>IF(Ansøgning!D127="","",Ansøgning!D127)</f>
        <v/>
      </c>
      <c r="E122" s="14" t="str">
        <f>IF(Ansøgning!E127="","",Ansøgning!E127)</f>
        <v/>
      </c>
      <c r="F122" s="16"/>
      <c r="G122" s="14" t="str">
        <f>IF(Ansøgning!F127="","",Ansøgning!F127)</f>
        <v/>
      </c>
      <c r="H122" s="16"/>
      <c r="I122" s="72" t="str">
        <f>IF(OR(F122="",H122=""),"",NETWORKDAYS(F122,H122,Lister!$D$7:$D$13))</f>
        <v/>
      </c>
      <c r="J122" s="53" t="str">
        <f>IF(Ansøgning!H127="","",Ansøgning!H127)</f>
        <v/>
      </c>
      <c r="K122" s="32" t="str">
        <f t="shared" si="7"/>
        <v/>
      </c>
      <c r="L122" s="31" t="str">
        <f>IF(Ansøgning!J127="","",Ansøgning!J127)</f>
        <v/>
      </c>
      <c r="M122" s="18"/>
      <c r="N122" s="31" t="str">
        <f>IF(Ansøgning!K127="","",Ansøgning!K127)</f>
        <v/>
      </c>
      <c r="O122" s="18"/>
      <c r="P122" s="15" t="str">
        <f>IF(Ansøgning!L127="","",Ansøgning!L127)</f>
        <v/>
      </c>
      <c r="Q122" s="46" t="str">
        <f t="shared" si="8"/>
        <v/>
      </c>
      <c r="R122" s="46"/>
      <c r="S122" s="101" t="str">
        <f>IF(Ansøgning!M127="","",Ansøgning!M127)</f>
        <v/>
      </c>
      <c r="T122" s="31" t="str">
        <f t="shared" si="9"/>
        <v/>
      </c>
      <c r="U122" s="102" t="str">
        <f>IF(Ansøgning!O127="","",Ansøgning!O127)</f>
        <v/>
      </c>
      <c r="V122" s="20"/>
      <c r="W122" s="102" t="str">
        <f>IF(Ansøgning!P127="","",Ansøgning!P127)</f>
        <v/>
      </c>
      <c r="X122" s="20"/>
      <c r="Y122" s="31" t="str">
        <f>IF(Ansøgning!Q127="","",Ansøgning!Q127)</f>
        <v/>
      </c>
      <c r="Z122" s="46" t="str">
        <f>IFERROR(MAX(IF(OR(V122="",X122=""),"",IF(AND(AND(MONTH(F122)&gt;=7,MONTH(F122)&lt;8),AND(MONTH(H122)&gt;=7,MONTH(H122)&lt;8)),(NETWORKDAYS(F122,H122,Lister!$D$7:$D$13)-V122)*T122/NETWORKDAYS(Lister!$D$19,Lister!$E$19,Lister!$D$7:$D$13),IF(AND(AND(MONTH(F122)&gt;=7,MONTH(F122)&lt;8),MONTH(H122)&gt;7),(NETWORKDAYS(F122,Lister!$E$19,Lister!$D$7:$D$13)-V122)*T122/NETWORKDAYS(Lister!$D$19,Lister!$E$19,Lister!$D$7:$D$13),IF(MONTH(F122)&gt;7,0)))),0),"")</f>
        <v/>
      </c>
      <c r="AA122" s="31" t="str">
        <f>IF(Ansøgning!R127="","",Ansøgning!R127)</f>
        <v/>
      </c>
      <c r="AB122" s="46" t="str">
        <f>IFERROR(MAX(IF(OR(V122="",X122=""),"",IF(AND(AND(MONTH(F122)&gt;=8,MONTH(F122)&lt;9),AND(MONTH(H122)&gt;=8,MONTH(H122)&lt;9)),(NETWORKDAYS(F122,H122,Lister!$D$7:$D$13)-X122)*T122/NETWORKDAYS(Lister!$D$20,Lister!$E$20,Lister!$D$7:$D$13),IF(AND(MONTH(F122)=7,MONTH(H122)=8),(NETWORKDAYS(Lister!$D$20,H122,Lister!$D$7:$D$13)-X122)*T122/NETWORKDAYS(Lister!$D$20,Lister!$E$20,Lister!$D$7:$D$13),IF(AND(MONTH(F122)=7,MONTH(H122)=7),0)))),0),"")</f>
        <v/>
      </c>
      <c r="AC122" s="15" t="str">
        <f>IF(Ansøgning!U127="","",Ansøgning!U127)</f>
        <v/>
      </c>
      <c r="AD122" s="31" t="str">
        <f t="shared" si="10"/>
        <v/>
      </c>
      <c r="AE122" s="31" t="str">
        <f t="shared" si="11"/>
        <v/>
      </c>
      <c r="AF122" s="51" t="str">
        <f t="shared" si="12"/>
        <v/>
      </c>
      <c r="AG122" s="15" t="str">
        <f t="shared" si="13"/>
        <v/>
      </c>
    </row>
    <row r="123" spans="1:33" x14ac:dyDescent="0.25">
      <c r="A123" s="13" t="str">
        <f>IF(Ansøgning!A128="","",Ansøgning!A128)</f>
        <v/>
      </c>
      <c r="B123" s="13" t="str">
        <f>IF(Ansøgning!B128="","",Ansøgning!B128)</f>
        <v/>
      </c>
      <c r="C123" s="13" t="str">
        <f>IF(Ansøgning!C128="","",Ansøgning!C128)</f>
        <v/>
      </c>
      <c r="D123" s="13" t="str">
        <f>IF(Ansøgning!D128="","",Ansøgning!D128)</f>
        <v/>
      </c>
      <c r="E123" s="14" t="str">
        <f>IF(Ansøgning!E128="","",Ansøgning!E128)</f>
        <v/>
      </c>
      <c r="F123" s="16"/>
      <c r="G123" s="14" t="str">
        <f>IF(Ansøgning!F128="","",Ansøgning!F128)</f>
        <v/>
      </c>
      <c r="H123" s="16"/>
      <c r="I123" s="72" t="str">
        <f>IF(OR(F123="",H123=""),"",NETWORKDAYS(F123,H123,Lister!$D$7:$D$13))</f>
        <v/>
      </c>
      <c r="J123" s="53" t="str">
        <f>IF(Ansøgning!H128="","",Ansøgning!H128)</f>
        <v/>
      </c>
      <c r="K123" s="32" t="str">
        <f t="shared" si="7"/>
        <v/>
      </c>
      <c r="L123" s="31" t="str">
        <f>IF(Ansøgning!J128="","",Ansøgning!J128)</f>
        <v/>
      </c>
      <c r="M123" s="18"/>
      <c r="N123" s="31" t="str">
        <f>IF(Ansøgning!K128="","",Ansøgning!K128)</f>
        <v/>
      </c>
      <c r="O123" s="18"/>
      <c r="P123" s="15" t="str">
        <f>IF(Ansøgning!L128="","",Ansøgning!L128)</f>
        <v/>
      </c>
      <c r="Q123" s="46" t="str">
        <f t="shared" si="8"/>
        <v/>
      </c>
      <c r="R123" s="46"/>
      <c r="S123" s="101" t="str">
        <f>IF(Ansøgning!M128="","",Ansøgning!M128)</f>
        <v/>
      </c>
      <c r="T123" s="31" t="str">
        <f t="shared" si="9"/>
        <v/>
      </c>
      <c r="U123" s="102" t="str">
        <f>IF(Ansøgning!O128="","",Ansøgning!O128)</f>
        <v/>
      </c>
      <c r="V123" s="20"/>
      <c r="W123" s="102" t="str">
        <f>IF(Ansøgning!P128="","",Ansøgning!P128)</f>
        <v/>
      </c>
      <c r="X123" s="20"/>
      <c r="Y123" s="31" t="str">
        <f>IF(Ansøgning!Q128="","",Ansøgning!Q128)</f>
        <v/>
      </c>
      <c r="Z123" s="46" t="str">
        <f>IFERROR(MAX(IF(OR(V123="",X123=""),"",IF(AND(AND(MONTH(F123)&gt;=7,MONTH(F123)&lt;8),AND(MONTH(H123)&gt;=7,MONTH(H123)&lt;8)),(NETWORKDAYS(F123,H123,Lister!$D$7:$D$13)-V123)*T123/NETWORKDAYS(Lister!$D$19,Lister!$E$19,Lister!$D$7:$D$13),IF(AND(AND(MONTH(F123)&gt;=7,MONTH(F123)&lt;8),MONTH(H123)&gt;7),(NETWORKDAYS(F123,Lister!$E$19,Lister!$D$7:$D$13)-V123)*T123/NETWORKDAYS(Lister!$D$19,Lister!$E$19,Lister!$D$7:$D$13),IF(MONTH(F123)&gt;7,0)))),0),"")</f>
        <v/>
      </c>
      <c r="AA123" s="31" t="str">
        <f>IF(Ansøgning!R128="","",Ansøgning!R128)</f>
        <v/>
      </c>
      <c r="AB123" s="46" t="str">
        <f>IFERROR(MAX(IF(OR(V123="",X123=""),"",IF(AND(AND(MONTH(F123)&gt;=8,MONTH(F123)&lt;9),AND(MONTH(H123)&gt;=8,MONTH(H123)&lt;9)),(NETWORKDAYS(F123,H123,Lister!$D$7:$D$13)-X123)*T123/NETWORKDAYS(Lister!$D$20,Lister!$E$20,Lister!$D$7:$D$13),IF(AND(MONTH(F123)=7,MONTH(H123)=8),(NETWORKDAYS(Lister!$D$20,H123,Lister!$D$7:$D$13)-X123)*T123/NETWORKDAYS(Lister!$D$20,Lister!$E$20,Lister!$D$7:$D$13),IF(AND(MONTH(F123)=7,MONTH(H123)=7),0)))),0),"")</f>
        <v/>
      </c>
      <c r="AC123" s="15" t="str">
        <f>IF(Ansøgning!U128="","",Ansøgning!U128)</f>
        <v/>
      </c>
      <c r="AD123" s="31" t="str">
        <f t="shared" si="10"/>
        <v/>
      </c>
      <c r="AE123" s="31" t="str">
        <f t="shared" si="11"/>
        <v/>
      </c>
      <c r="AF123" s="51" t="str">
        <f t="shared" si="12"/>
        <v/>
      </c>
      <c r="AG123" s="15" t="str">
        <f t="shared" si="13"/>
        <v/>
      </c>
    </row>
    <row r="124" spans="1:33" x14ac:dyDescent="0.25">
      <c r="A124" s="13" t="str">
        <f>IF(Ansøgning!A129="","",Ansøgning!A129)</f>
        <v/>
      </c>
      <c r="B124" s="13" t="str">
        <f>IF(Ansøgning!B129="","",Ansøgning!B129)</f>
        <v/>
      </c>
      <c r="C124" s="13" t="str">
        <f>IF(Ansøgning!C129="","",Ansøgning!C129)</f>
        <v/>
      </c>
      <c r="D124" s="13" t="str">
        <f>IF(Ansøgning!D129="","",Ansøgning!D129)</f>
        <v/>
      </c>
      <c r="E124" s="14" t="str">
        <f>IF(Ansøgning!E129="","",Ansøgning!E129)</f>
        <v/>
      </c>
      <c r="F124" s="16"/>
      <c r="G124" s="14" t="str">
        <f>IF(Ansøgning!F129="","",Ansøgning!F129)</f>
        <v/>
      </c>
      <c r="H124" s="16"/>
      <c r="I124" s="72" t="str">
        <f>IF(OR(F124="",H124=""),"",NETWORKDAYS(F124,H124,Lister!$D$7:$D$13))</f>
        <v/>
      </c>
      <c r="J124" s="53" t="str">
        <f>IF(Ansøgning!H129="","",Ansøgning!H129)</f>
        <v/>
      </c>
      <c r="K124" s="32" t="str">
        <f t="shared" si="7"/>
        <v/>
      </c>
      <c r="L124" s="31" t="str">
        <f>IF(Ansøgning!J129="","",Ansøgning!J129)</f>
        <v/>
      </c>
      <c r="M124" s="18"/>
      <c r="N124" s="31" t="str">
        <f>IF(Ansøgning!K129="","",Ansøgning!K129)</f>
        <v/>
      </c>
      <c r="O124" s="18"/>
      <c r="P124" s="15" t="str">
        <f>IF(Ansøgning!L129="","",Ansøgning!L129)</f>
        <v/>
      </c>
      <c r="Q124" s="46" t="str">
        <f t="shared" si="8"/>
        <v/>
      </c>
      <c r="R124" s="46"/>
      <c r="S124" s="101" t="str">
        <f>IF(Ansøgning!M129="","",Ansøgning!M129)</f>
        <v/>
      </c>
      <c r="T124" s="31" t="str">
        <f t="shared" si="9"/>
        <v/>
      </c>
      <c r="U124" s="102" t="str">
        <f>IF(Ansøgning!O129="","",Ansøgning!O129)</f>
        <v/>
      </c>
      <c r="V124" s="20"/>
      <c r="W124" s="102" t="str">
        <f>IF(Ansøgning!P129="","",Ansøgning!P129)</f>
        <v/>
      </c>
      <c r="X124" s="20"/>
      <c r="Y124" s="31" t="str">
        <f>IF(Ansøgning!Q129="","",Ansøgning!Q129)</f>
        <v/>
      </c>
      <c r="Z124" s="46" t="str">
        <f>IFERROR(MAX(IF(OR(V124="",X124=""),"",IF(AND(AND(MONTH(F124)&gt;=7,MONTH(F124)&lt;8),AND(MONTH(H124)&gt;=7,MONTH(H124)&lt;8)),(NETWORKDAYS(F124,H124,Lister!$D$7:$D$13)-V124)*T124/NETWORKDAYS(Lister!$D$19,Lister!$E$19,Lister!$D$7:$D$13),IF(AND(AND(MONTH(F124)&gt;=7,MONTH(F124)&lt;8),MONTH(H124)&gt;7),(NETWORKDAYS(F124,Lister!$E$19,Lister!$D$7:$D$13)-V124)*T124/NETWORKDAYS(Lister!$D$19,Lister!$E$19,Lister!$D$7:$D$13),IF(MONTH(F124)&gt;7,0)))),0),"")</f>
        <v/>
      </c>
      <c r="AA124" s="31" t="str">
        <f>IF(Ansøgning!R129="","",Ansøgning!R129)</f>
        <v/>
      </c>
      <c r="AB124" s="46" t="str">
        <f>IFERROR(MAX(IF(OR(V124="",X124=""),"",IF(AND(AND(MONTH(F124)&gt;=8,MONTH(F124)&lt;9),AND(MONTH(H124)&gt;=8,MONTH(H124)&lt;9)),(NETWORKDAYS(F124,H124,Lister!$D$7:$D$13)-X124)*T124/NETWORKDAYS(Lister!$D$20,Lister!$E$20,Lister!$D$7:$D$13),IF(AND(MONTH(F124)=7,MONTH(H124)=8),(NETWORKDAYS(Lister!$D$20,H124,Lister!$D$7:$D$13)-X124)*T124/NETWORKDAYS(Lister!$D$20,Lister!$E$20,Lister!$D$7:$D$13),IF(AND(MONTH(F124)=7,MONTH(H124)=7),0)))),0),"")</f>
        <v/>
      </c>
      <c r="AC124" s="15" t="str">
        <f>IF(Ansøgning!U129="","",Ansøgning!U129)</f>
        <v/>
      </c>
      <c r="AD124" s="31" t="str">
        <f t="shared" si="10"/>
        <v/>
      </c>
      <c r="AE124" s="31" t="str">
        <f t="shared" si="11"/>
        <v/>
      </c>
      <c r="AF124" s="51" t="str">
        <f t="shared" si="12"/>
        <v/>
      </c>
      <c r="AG124" s="15" t="str">
        <f t="shared" si="13"/>
        <v/>
      </c>
    </row>
    <row r="125" spans="1:33" x14ac:dyDescent="0.25">
      <c r="A125" s="13" t="str">
        <f>IF(Ansøgning!A130="","",Ansøgning!A130)</f>
        <v/>
      </c>
      <c r="B125" s="13" t="str">
        <f>IF(Ansøgning!B130="","",Ansøgning!B130)</f>
        <v/>
      </c>
      <c r="C125" s="13" t="str">
        <f>IF(Ansøgning!C130="","",Ansøgning!C130)</f>
        <v/>
      </c>
      <c r="D125" s="13" t="str">
        <f>IF(Ansøgning!D130="","",Ansøgning!D130)</f>
        <v/>
      </c>
      <c r="E125" s="14" t="str">
        <f>IF(Ansøgning!E130="","",Ansøgning!E130)</f>
        <v/>
      </c>
      <c r="F125" s="16"/>
      <c r="G125" s="14" t="str">
        <f>IF(Ansøgning!F130="","",Ansøgning!F130)</f>
        <v/>
      </c>
      <c r="H125" s="16"/>
      <c r="I125" s="72" t="str">
        <f>IF(OR(F125="",H125=""),"",NETWORKDAYS(F125,H125,Lister!$D$7:$D$13))</f>
        <v/>
      </c>
      <c r="J125" s="53" t="str">
        <f>IF(Ansøgning!H130="","",Ansøgning!H130)</f>
        <v/>
      </c>
      <c r="K125" s="32" t="str">
        <f t="shared" si="7"/>
        <v/>
      </c>
      <c r="L125" s="31" t="str">
        <f>IF(Ansøgning!J130="","",Ansøgning!J130)</f>
        <v/>
      </c>
      <c r="M125" s="18"/>
      <c r="N125" s="31" t="str">
        <f>IF(Ansøgning!K130="","",Ansøgning!K130)</f>
        <v/>
      </c>
      <c r="O125" s="18"/>
      <c r="P125" s="15" t="str">
        <f>IF(Ansøgning!L130="","",Ansøgning!L130)</f>
        <v/>
      </c>
      <c r="Q125" s="46" t="str">
        <f t="shared" si="8"/>
        <v/>
      </c>
      <c r="R125" s="46"/>
      <c r="S125" s="101" t="str">
        <f>IF(Ansøgning!M130="","",Ansøgning!M130)</f>
        <v/>
      </c>
      <c r="T125" s="31" t="str">
        <f t="shared" si="9"/>
        <v/>
      </c>
      <c r="U125" s="102" t="str">
        <f>IF(Ansøgning!O130="","",Ansøgning!O130)</f>
        <v/>
      </c>
      <c r="V125" s="20"/>
      <c r="W125" s="102" t="str">
        <f>IF(Ansøgning!P130="","",Ansøgning!P130)</f>
        <v/>
      </c>
      <c r="X125" s="20"/>
      <c r="Y125" s="31" t="str">
        <f>IF(Ansøgning!Q130="","",Ansøgning!Q130)</f>
        <v/>
      </c>
      <c r="Z125" s="46" t="str">
        <f>IFERROR(MAX(IF(OR(V125="",X125=""),"",IF(AND(AND(MONTH(F125)&gt;=7,MONTH(F125)&lt;8),AND(MONTH(H125)&gt;=7,MONTH(H125)&lt;8)),(NETWORKDAYS(F125,H125,Lister!$D$7:$D$13)-V125)*T125/NETWORKDAYS(Lister!$D$19,Lister!$E$19,Lister!$D$7:$D$13),IF(AND(AND(MONTH(F125)&gt;=7,MONTH(F125)&lt;8),MONTH(H125)&gt;7),(NETWORKDAYS(F125,Lister!$E$19,Lister!$D$7:$D$13)-V125)*T125/NETWORKDAYS(Lister!$D$19,Lister!$E$19,Lister!$D$7:$D$13),IF(MONTH(F125)&gt;7,0)))),0),"")</f>
        <v/>
      </c>
      <c r="AA125" s="31" t="str">
        <f>IF(Ansøgning!R130="","",Ansøgning!R130)</f>
        <v/>
      </c>
      <c r="AB125" s="46" t="str">
        <f>IFERROR(MAX(IF(OR(V125="",X125=""),"",IF(AND(AND(MONTH(F125)&gt;=8,MONTH(F125)&lt;9),AND(MONTH(H125)&gt;=8,MONTH(H125)&lt;9)),(NETWORKDAYS(F125,H125,Lister!$D$7:$D$13)-X125)*T125/NETWORKDAYS(Lister!$D$20,Lister!$E$20,Lister!$D$7:$D$13),IF(AND(MONTH(F125)=7,MONTH(H125)=8),(NETWORKDAYS(Lister!$D$20,H125,Lister!$D$7:$D$13)-X125)*T125/NETWORKDAYS(Lister!$D$20,Lister!$E$20,Lister!$D$7:$D$13),IF(AND(MONTH(F125)=7,MONTH(H125)=7),0)))),0),"")</f>
        <v/>
      </c>
      <c r="AC125" s="15" t="str">
        <f>IF(Ansøgning!U130="","",Ansøgning!U130)</f>
        <v/>
      </c>
      <c r="AD125" s="31" t="str">
        <f t="shared" si="10"/>
        <v/>
      </c>
      <c r="AE125" s="31" t="str">
        <f t="shared" si="11"/>
        <v/>
      </c>
      <c r="AF125" s="51" t="str">
        <f t="shared" si="12"/>
        <v/>
      </c>
      <c r="AG125" s="15" t="str">
        <f t="shared" si="13"/>
        <v/>
      </c>
    </row>
    <row r="126" spans="1:33" x14ac:dyDescent="0.25">
      <c r="A126" s="13" t="str">
        <f>IF(Ansøgning!A131="","",Ansøgning!A131)</f>
        <v/>
      </c>
      <c r="B126" s="13" t="str">
        <f>IF(Ansøgning!B131="","",Ansøgning!B131)</f>
        <v/>
      </c>
      <c r="C126" s="13" t="str">
        <f>IF(Ansøgning!C131="","",Ansøgning!C131)</f>
        <v/>
      </c>
      <c r="D126" s="13" t="str">
        <f>IF(Ansøgning!D131="","",Ansøgning!D131)</f>
        <v/>
      </c>
      <c r="E126" s="14" t="str">
        <f>IF(Ansøgning!E131="","",Ansøgning!E131)</f>
        <v/>
      </c>
      <c r="F126" s="16"/>
      <c r="G126" s="14" t="str">
        <f>IF(Ansøgning!F131="","",Ansøgning!F131)</f>
        <v/>
      </c>
      <c r="H126" s="16"/>
      <c r="I126" s="72" t="str">
        <f>IF(OR(F126="",H126=""),"",NETWORKDAYS(F126,H126,Lister!$D$7:$D$13))</f>
        <v/>
      </c>
      <c r="J126" s="53" t="str">
        <f>IF(Ansøgning!H131="","",Ansøgning!H131)</f>
        <v/>
      </c>
      <c r="K126" s="32" t="str">
        <f t="shared" si="7"/>
        <v/>
      </c>
      <c r="L126" s="31" t="str">
        <f>IF(Ansøgning!J131="","",Ansøgning!J131)</f>
        <v/>
      </c>
      <c r="M126" s="18"/>
      <c r="N126" s="31" t="str">
        <f>IF(Ansøgning!K131="","",Ansøgning!K131)</f>
        <v/>
      </c>
      <c r="O126" s="18"/>
      <c r="P126" s="15" t="str">
        <f>IF(Ansøgning!L131="","",Ansøgning!L131)</f>
        <v/>
      </c>
      <c r="Q126" s="46" t="str">
        <f t="shared" si="8"/>
        <v/>
      </c>
      <c r="R126" s="46"/>
      <c r="S126" s="101" t="str">
        <f>IF(Ansøgning!M131="","",Ansøgning!M131)</f>
        <v/>
      </c>
      <c r="T126" s="31" t="str">
        <f t="shared" si="9"/>
        <v/>
      </c>
      <c r="U126" s="102" t="str">
        <f>IF(Ansøgning!O131="","",Ansøgning!O131)</f>
        <v/>
      </c>
      <c r="V126" s="20"/>
      <c r="W126" s="102" t="str">
        <f>IF(Ansøgning!P131="","",Ansøgning!P131)</f>
        <v/>
      </c>
      <c r="X126" s="20"/>
      <c r="Y126" s="31" t="str">
        <f>IF(Ansøgning!Q131="","",Ansøgning!Q131)</f>
        <v/>
      </c>
      <c r="Z126" s="46" t="str">
        <f>IFERROR(MAX(IF(OR(V126="",X126=""),"",IF(AND(AND(MONTH(F126)&gt;=7,MONTH(F126)&lt;8),AND(MONTH(H126)&gt;=7,MONTH(H126)&lt;8)),(NETWORKDAYS(F126,H126,Lister!$D$7:$D$13)-V126)*T126/NETWORKDAYS(Lister!$D$19,Lister!$E$19,Lister!$D$7:$D$13),IF(AND(AND(MONTH(F126)&gt;=7,MONTH(F126)&lt;8),MONTH(H126)&gt;7),(NETWORKDAYS(F126,Lister!$E$19,Lister!$D$7:$D$13)-V126)*T126/NETWORKDAYS(Lister!$D$19,Lister!$E$19,Lister!$D$7:$D$13),IF(MONTH(F126)&gt;7,0)))),0),"")</f>
        <v/>
      </c>
      <c r="AA126" s="31" t="str">
        <f>IF(Ansøgning!R131="","",Ansøgning!R131)</f>
        <v/>
      </c>
      <c r="AB126" s="46" t="str">
        <f>IFERROR(MAX(IF(OR(V126="",X126=""),"",IF(AND(AND(MONTH(F126)&gt;=8,MONTH(F126)&lt;9),AND(MONTH(H126)&gt;=8,MONTH(H126)&lt;9)),(NETWORKDAYS(F126,H126,Lister!$D$7:$D$13)-X126)*T126/NETWORKDAYS(Lister!$D$20,Lister!$E$20,Lister!$D$7:$D$13),IF(AND(MONTH(F126)=7,MONTH(H126)=8),(NETWORKDAYS(Lister!$D$20,H126,Lister!$D$7:$D$13)-X126)*T126/NETWORKDAYS(Lister!$D$20,Lister!$E$20,Lister!$D$7:$D$13),IF(AND(MONTH(F126)=7,MONTH(H126)=7),0)))),0),"")</f>
        <v/>
      </c>
      <c r="AC126" s="15" t="str">
        <f>IF(Ansøgning!U131="","",Ansøgning!U131)</f>
        <v/>
      </c>
      <c r="AD126" s="31" t="str">
        <f t="shared" si="10"/>
        <v/>
      </c>
      <c r="AE126" s="31" t="str">
        <f t="shared" si="11"/>
        <v/>
      </c>
      <c r="AF126" s="51" t="str">
        <f t="shared" si="12"/>
        <v/>
      </c>
      <c r="AG126" s="15" t="str">
        <f t="shared" si="13"/>
        <v/>
      </c>
    </row>
    <row r="127" spans="1:33" x14ac:dyDescent="0.25">
      <c r="A127" s="13" t="str">
        <f>IF(Ansøgning!A132="","",Ansøgning!A132)</f>
        <v/>
      </c>
      <c r="B127" s="13" t="str">
        <f>IF(Ansøgning!B132="","",Ansøgning!B132)</f>
        <v/>
      </c>
      <c r="C127" s="13" t="str">
        <f>IF(Ansøgning!C132="","",Ansøgning!C132)</f>
        <v/>
      </c>
      <c r="D127" s="13" t="str">
        <f>IF(Ansøgning!D132="","",Ansøgning!D132)</f>
        <v/>
      </c>
      <c r="E127" s="14" t="str">
        <f>IF(Ansøgning!E132="","",Ansøgning!E132)</f>
        <v/>
      </c>
      <c r="F127" s="16"/>
      <c r="G127" s="14" t="str">
        <f>IF(Ansøgning!F132="","",Ansøgning!F132)</f>
        <v/>
      </c>
      <c r="H127" s="16"/>
      <c r="I127" s="72" t="str">
        <f>IF(OR(F127="",H127=""),"",NETWORKDAYS(F127,H127,Lister!$D$7:$D$13))</f>
        <v/>
      </c>
      <c r="J127" s="53" t="str">
        <f>IF(Ansøgning!H132="","",Ansøgning!H132)</f>
        <v/>
      </c>
      <c r="K127" s="32" t="str">
        <f t="shared" si="7"/>
        <v/>
      </c>
      <c r="L127" s="31" t="str">
        <f>IF(Ansøgning!J132="","",Ansøgning!J132)</f>
        <v/>
      </c>
      <c r="M127" s="18"/>
      <c r="N127" s="31" t="str">
        <f>IF(Ansøgning!K132="","",Ansøgning!K132)</f>
        <v/>
      </c>
      <c r="O127" s="18"/>
      <c r="P127" s="15" t="str">
        <f>IF(Ansøgning!L132="","",Ansøgning!L132)</f>
        <v/>
      </c>
      <c r="Q127" s="46" t="str">
        <f t="shared" si="8"/>
        <v/>
      </c>
      <c r="R127" s="46"/>
      <c r="S127" s="101" t="str">
        <f>IF(Ansøgning!M132="","",Ansøgning!M132)</f>
        <v/>
      </c>
      <c r="T127" s="31" t="str">
        <f t="shared" si="9"/>
        <v/>
      </c>
      <c r="U127" s="102" t="str">
        <f>IF(Ansøgning!O132="","",Ansøgning!O132)</f>
        <v/>
      </c>
      <c r="V127" s="20"/>
      <c r="W127" s="102" t="str">
        <f>IF(Ansøgning!P132="","",Ansøgning!P132)</f>
        <v/>
      </c>
      <c r="X127" s="20"/>
      <c r="Y127" s="31" t="str">
        <f>IF(Ansøgning!Q132="","",Ansøgning!Q132)</f>
        <v/>
      </c>
      <c r="Z127" s="46" t="str">
        <f>IFERROR(MAX(IF(OR(V127="",X127=""),"",IF(AND(AND(MONTH(F127)&gt;=7,MONTH(F127)&lt;8),AND(MONTH(H127)&gt;=7,MONTH(H127)&lt;8)),(NETWORKDAYS(F127,H127,Lister!$D$7:$D$13)-V127)*T127/NETWORKDAYS(Lister!$D$19,Lister!$E$19,Lister!$D$7:$D$13),IF(AND(AND(MONTH(F127)&gt;=7,MONTH(F127)&lt;8),MONTH(H127)&gt;7),(NETWORKDAYS(F127,Lister!$E$19,Lister!$D$7:$D$13)-V127)*T127/NETWORKDAYS(Lister!$D$19,Lister!$E$19,Lister!$D$7:$D$13),IF(MONTH(F127)&gt;7,0)))),0),"")</f>
        <v/>
      </c>
      <c r="AA127" s="31" t="str">
        <f>IF(Ansøgning!R132="","",Ansøgning!R132)</f>
        <v/>
      </c>
      <c r="AB127" s="46" t="str">
        <f>IFERROR(MAX(IF(OR(V127="",X127=""),"",IF(AND(AND(MONTH(F127)&gt;=8,MONTH(F127)&lt;9),AND(MONTH(H127)&gt;=8,MONTH(H127)&lt;9)),(NETWORKDAYS(F127,H127,Lister!$D$7:$D$13)-X127)*T127/NETWORKDAYS(Lister!$D$20,Lister!$E$20,Lister!$D$7:$D$13),IF(AND(MONTH(F127)=7,MONTH(H127)=8),(NETWORKDAYS(Lister!$D$20,H127,Lister!$D$7:$D$13)-X127)*T127/NETWORKDAYS(Lister!$D$20,Lister!$E$20,Lister!$D$7:$D$13),IF(AND(MONTH(F127)=7,MONTH(H127)=7),0)))),0),"")</f>
        <v/>
      </c>
      <c r="AC127" s="15" t="str">
        <f>IF(Ansøgning!U132="","",Ansøgning!U132)</f>
        <v/>
      </c>
      <c r="AD127" s="31" t="str">
        <f t="shared" si="10"/>
        <v/>
      </c>
      <c r="AE127" s="31" t="str">
        <f t="shared" si="11"/>
        <v/>
      </c>
      <c r="AF127" s="51" t="str">
        <f t="shared" si="12"/>
        <v/>
      </c>
      <c r="AG127" s="15" t="str">
        <f t="shared" si="13"/>
        <v/>
      </c>
    </row>
    <row r="128" spans="1:33" x14ac:dyDescent="0.25">
      <c r="A128" s="13" t="str">
        <f>IF(Ansøgning!A133="","",Ansøgning!A133)</f>
        <v/>
      </c>
      <c r="B128" s="13" t="str">
        <f>IF(Ansøgning!B133="","",Ansøgning!B133)</f>
        <v/>
      </c>
      <c r="C128" s="13" t="str">
        <f>IF(Ansøgning!C133="","",Ansøgning!C133)</f>
        <v/>
      </c>
      <c r="D128" s="13" t="str">
        <f>IF(Ansøgning!D133="","",Ansøgning!D133)</f>
        <v/>
      </c>
      <c r="E128" s="14" t="str">
        <f>IF(Ansøgning!E133="","",Ansøgning!E133)</f>
        <v/>
      </c>
      <c r="F128" s="16"/>
      <c r="G128" s="14" t="str">
        <f>IF(Ansøgning!F133="","",Ansøgning!F133)</f>
        <v/>
      </c>
      <c r="H128" s="16"/>
      <c r="I128" s="72" t="str">
        <f>IF(OR(F128="",H128=""),"",NETWORKDAYS(F128,H128,Lister!$D$7:$D$13))</f>
        <v/>
      </c>
      <c r="J128" s="53" t="str">
        <f>IF(Ansøgning!H133="","",Ansøgning!H133)</f>
        <v/>
      </c>
      <c r="K128" s="32" t="str">
        <f t="shared" si="7"/>
        <v/>
      </c>
      <c r="L128" s="31" t="str">
        <f>IF(Ansøgning!J133="","",Ansøgning!J133)</f>
        <v/>
      </c>
      <c r="M128" s="18"/>
      <c r="N128" s="31" t="str">
        <f>IF(Ansøgning!K133="","",Ansøgning!K133)</f>
        <v/>
      </c>
      <c r="O128" s="18"/>
      <c r="P128" s="15" t="str">
        <f>IF(Ansøgning!L133="","",Ansøgning!L133)</f>
        <v/>
      </c>
      <c r="Q128" s="46" t="str">
        <f t="shared" si="8"/>
        <v/>
      </c>
      <c r="R128" s="46"/>
      <c r="S128" s="101" t="str">
        <f>IF(Ansøgning!M133="","",Ansøgning!M133)</f>
        <v/>
      </c>
      <c r="T128" s="31" t="str">
        <f t="shared" si="9"/>
        <v/>
      </c>
      <c r="U128" s="102" t="str">
        <f>IF(Ansøgning!O133="","",Ansøgning!O133)</f>
        <v/>
      </c>
      <c r="V128" s="20"/>
      <c r="W128" s="102" t="str">
        <f>IF(Ansøgning!P133="","",Ansøgning!P133)</f>
        <v/>
      </c>
      <c r="X128" s="20"/>
      <c r="Y128" s="31" t="str">
        <f>IF(Ansøgning!Q133="","",Ansøgning!Q133)</f>
        <v/>
      </c>
      <c r="Z128" s="46" t="str">
        <f>IFERROR(MAX(IF(OR(V128="",X128=""),"",IF(AND(AND(MONTH(F128)&gt;=7,MONTH(F128)&lt;8),AND(MONTH(H128)&gt;=7,MONTH(H128)&lt;8)),(NETWORKDAYS(F128,H128,Lister!$D$7:$D$13)-V128)*T128/NETWORKDAYS(Lister!$D$19,Lister!$E$19,Lister!$D$7:$D$13),IF(AND(AND(MONTH(F128)&gt;=7,MONTH(F128)&lt;8),MONTH(H128)&gt;7),(NETWORKDAYS(F128,Lister!$E$19,Lister!$D$7:$D$13)-V128)*T128/NETWORKDAYS(Lister!$D$19,Lister!$E$19,Lister!$D$7:$D$13),IF(MONTH(F128)&gt;7,0)))),0),"")</f>
        <v/>
      </c>
      <c r="AA128" s="31" t="str">
        <f>IF(Ansøgning!R133="","",Ansøgning!R133)</f>
        <v/>
      </c>
      <c r="AB128" s="46" t="str">
        <f>IFERROR(MAX(IF(OR(V128="",X128=""),"",IF(AND(AND(MONTH(F128)&gt;=8,MONTH(F128)&lt;9),AND(MONTH(H128)&gt;=8,MONTH(H128)&lt;9)),(NETWORKDAYS(F128,H128,Lister!$D$7:$D$13)-X128)*T128/NETWORKDAYS(Lister!$D$20,Lister!$E$20,Lister!$D$7:$D$13),IF(AND(MONTH(F128)=7,MONTH(H128)=8),(NETWORKDAYS(Lister!$D$20,H128,Lister!$D$7:$D$13)-X128)*T128/NETWORKDAYS(Lister!$D$20,Lister!$E$20,Lister!$D$7:$D$13),IF(AND(MONTH(F128)=7,MONTH(H128)=7),0)))),0),"")</f>
        <v/>
      </c>
      <c r="AC128" s="15" t="str">
        <f>IF(Ansøgning!U133="","",Ansøgning!U133)</f>
        <v/>
      </c>
      <c r="AD128" s="31" t="str">
        <f t="shared" si="10"/>
        <v/>
      </c>
      <c r="AE128" s="31" t="str">
        <f t="shared" si="11"/>
        <v/>
      </c>
      <c r="AF128" s="51" t="str">
        <f t="shared" si="12"/>
        <v/>
      </c>
      <c r="AG128" s="15" t="str">
        <f t="shared" si="13"/>
        <v/>
      </c>
    </row>
    <row r="129" spans="1:33" x14ac:dyDescent="0.25">
      <c r="A129" s="13" t="str">
        <f>IF(Ansøgning!A134="","",Ansøgning!A134)</f>
        <v/>
      </c>
      <c r="B129" s="13" t="str">
        <f>IF(Ansøgning!B134="","",Ansøgning!B134)</f>
        <v/>
      </c>
      <c r="C129" s="13" t="str">
        <f>IF(Ansøgning!C134="","",Ansøgning!C134)</f>
        <v/>
      </c>
      <c r="D129" s="13" t="str">
        <f>IF(Ansøgning!D134="","",Ansøgning!D134)</f>
        <v/>
      </c>
      <c r="E129" s="14" t="str">
        <f>IF(Ansøgning!E134="","",Ansøgning!E134)</f>
        <v/>
      </c>
      <c r="F129" s="16"/>
      <c r="G129" s="14" t="str">
        <f>IF(Ansøgning!F134="","",Ansøgning!F134)</f>
        <v/>
      </c>
      <c r="H129" s="16"/>
      <c r="I129" s="72" t="str">
        <f>IF(OR(F129="",H129=""),"",NETWORKDAYS(F129,H129,Lister!$D$7:$D$13))</f>
        <v/>
      </c>
      <c r="J129" s="53" t="str">
        <f>IF(Ansøgning!H134="","",Ansøgning!H134)</f>
        <v/>
      </c>
      <c r="K129" s="32" t="str">
        <f t="shared" si="7"/>
        <v/>
      </c>
      <c r="L129" s="31" t="str">
        <f>IF(Ansøgning!J134="","",Ansøgning!J134)</f>
        <v/>
      </c>
      <c r="M129" s="18"/>
      <c r="N129" s="31" t="str">
        <f>IF(Ansøgning!K134="","",Ansøgning!K134)</f>
        <v/>
      </c>
      <c r="O129" s="18"/>
      <c r="P129" s="15" t="str">
        <f>IF(Ansøgning!L134="","",Ansøgning!L134)</f>
        <v/>
      </c>
      <c r="Q129" s="46" t="str">
        <f t="shared" si="8"/>
        <v/>
      </c>
      <c r="R129" s="46"/>
      <c r="S129" s="101" t="str">
        <f>IF(Ansøgning!M134="","",Ansøgning!M134)</f>
        <v/>
      </c>
      <c r="T129" s="31" t="str">
        <f t="shared" si="9"/>
        <v/>
      </c>
      <c r="U129" s="102" t="str">
        <f>IF(Ansøgning!O134="","",Ansøgning!O134)</f>
        <v/>
      </c>
      <c r="V129" s="20"/>
      <c r="W129" s="102" t="str">
        <f>IF(Ansøgning!P134="","",Ansøgning!P134)</f>
        <v/>
      </c>
      <c r="X129" s="20"/>
      <c r="Y129" s="31" t="str">
        <f>IF(Ansøgning!Q134="","",Ansøgning!Q134)</f>
        <v/>
      </c>
      <c r="Z129" s="46" t="str">
        <f>IFERROR(MAX(IF(OR(V129="",X129=""),"",IF(AND(AND(MONTH(F129)&gt;=7,MONTH(F129)&lt;8),AND(MONTH(H129)&gt;=7,MONTH(H129)&lt;8)),(NETWORKDAYS(F129,H129,Lister!$D$7:$D$13)-V129)*T129/NETWORKDAYS(Lister!$D$19,Lister!$E$19,Lister!$D$7:$D$13),IF(AND(AND(MONTH(F129)&gt;=7,MONTH(F129)&lt;8),MONTH(H129)&gt;7),(NETWORKDAYS(F129,Lister!$E$19,Lister!$D$7:$D$13)-V129)*T129/NETWORKDAYS(Lister!$D$19,Lister!$E$19,Lister!$D$7:$D$13),IF(MONTH(F129)&gt;7,0)))),0),"")</f>
        <v/>
      </c>
      <c r="AA129" s="31" t="str">
        <f>IF(Ansøgning!R134="","",Ansøgning!R134)</f>
        <v/>
      </c>
      <c r="AB129" s="46" t="str">
        <f>IFERROR(MAX(IF(OR(V129="",X129=""),"",IF(AND(AND(MONTH(F129)&gt;=8,MONTH(F129)&lt;9),AND(MONTH(H129)&gt;=8,MONTH(H129)&lt;9)),(NETWORKDAYS(F129,H129,Lister!$D$7:$D$13)-X129)*T129/NETWORKDAYS(Lister!$D$20,Lister!$E$20,Lister!$D$7:$D$13),IF(AND(MONTH(F129)=7,MONTH(H129)=8),(NETWORKDAYS(Lister!$D$20,H129,Lister!$D$7:$D$13)-X129)*T129/NETWORKDAYS(Lister!$D$20,Lister!$E$20,Lister!$D$7:$D$13),IF(AND(MONTH(F129)=7,MONTH(H129)=7),0)))),0),"")</f>
        <v/>
      </c>
      <c r="AC129" s="15" t="str">
        <f>IF(Ansøgning!U134="","",Ansøgning!U134)</f>
        <v/>
      </c>
      <c r="AD129" s="31" t="str">
        <f t="shared" si="10"/>
        <v/>
      </c>
      <c r="AE129" s="31" t="str">
        <f t="shared" si="11"/>
        <v/>
      </c>
      <c r="AF129" s="51" t="str">
        <f t="shared" si="12"/>
        <v/>
      </c>
      <c r="AG129" s="15" t="str">
        <f t="shared" si="13"/>
        <v/>
      </c>
    </row>
    <row r="130" spans="1:33" x14ac:dyDescent="0.25">
      <c r="A130" s="13" t="str">
        <f>IF(Ansøgning!A135="","",Ansøgning!A135)</f>
        <v/>
      </c>
      <c r="B130" s="13" t="str">
        <f>IF(Ansøgning!B135="","",Ansøgning!B135)</f>
        <v/>
      </c>
      <c r="C130" s="13" t="str">
        <f>IF(Ansøgning!C135="","",Ansøgning!C135)</f>
        <v/>
      </c>
      <c r="D130" s="13" t="str">
        <f>IF(Ansøgning!D135="","",Ansøgning!D135)</f>
        <v/>
      </c>
      <c r="E130" s="14" t="str">
        <f>IF(Ansøgning!E135="","",Ansøgning!E135)</f>
        <v/>
      </c>
      <c r="F130" s="16"/>
      <c r="G130" s="14" t="str">
        <f>IF(Ansøgning!F135="","",Ansøgning!F135)</f>
        <v/>
      </c>
      <c r="H130" s="16"/>
      <c r="I130" s="72" t="str">
        <f>IF(OR(F130="",H130=""),"",NETWORKDAYS(F130,H130,Lister!$D$7:$D$13))</f>
        <v/>
      </c>
      <c r="J130" s="53" t="str">
        <f>IF(Ansøgning!H135="","",Ansøgning!H135)</f>
        <v/>
      </c>
      <c r="K130" s="32" t="str">
        <f t="shared" si="7"/>
        <v/>
      </c>
      <c r="L130" s="31" t="str">
        <f>IF(Ansøgning!J135="","",Ansøgning!J135)</f>
        <v/>
      </c>
      <c r="M130" s="18"/>
      <c r="N130" s="31" t="str">
        <f>IF(Ansøgning!K135="","",Ansøgning!K135)</f>
        <v/>
      </c>
      <c r="O130" s="18"/>
      <c r="P130" s="15" t="str">
        <f>IF(Ansøgning!L135="","",Ansøgning!L135)</f>
        <v/>
      </c>
      <c r="Q130" s="46" t="str">
        <f t="shared" si="8"/>
        <v/>
      </c>
      <c r="R130" s="46"/>
      <c r="S130" s="101" t="str">
        <f>IF(Ansøgning!M135="","",Ansøgning!M135)</f>
        <v/>
      </c>
      <c r="T130" s="31" t="str">
        <f t="shared" si="9"/>
        <v/>
      </c>
      <c r="U130" s="102" t="str">
        <f>IF(Ansøgning!O135="","",Ansøgning!O135)</f>
        <v/>
      </c>
      <c r="V130" s="20"/>
      <c r="W130" s="102" t="str">
        <f>IF(Ansøgning!P135="","",Ansøgning!P135)</f>
        <v/>
      </c>
      <c r="X130" s="20"/>
      <c r="Y130" s="31" t="str">
        <f>IF(Ansøgning!Q135="","",Ansøgning!Q135)</f>
        <v/>
      </c>
      <c r="Z130" s="46" t="str">
        <f>IFERROR(MAX(IF(OR(V130="",X130=""),"",IF(AND(AND(MONTH(F130)&gt;=7,MONTH(F130)&lt;8),AND(MONTH(H130)&gt;=7,MONTH(H130)&lt;8)),(NETWORKDAYS(F130,H130,Lister!$D$7:$D$13)-V130)*T130/NETWORKDAYS(Lister!$D$19,Lister!$E$19,Lister!$D$7:$D$13),IF(AND(AND(MONTH(F130)&gt;=7,MONTH(F130)&lt;8),MONTH(H130)&gt;7),(NETWORKDAYS(F130,Lister!$E$19,Lister!$D$7:$D$13)-V130)*T130/NETWORKDAYS(Lister!$D$19,Lister!$E$19,Lister!$D$7:$D$13),IF(MONTH(F130)&gt;7,0)))),0),"")</f>
        <v/>
      </c>
      <c r="AA130" s="31" t="str">
        <f>IF(Ansøgning!R135="","",Ansøgning!R135)</f>
        <v/>
      </c>
      <c r="AB130" s="46" t="str">
        <f>IFERROR(MAX(IF(OR(V130="",X130=""),"",IF(AND(AND(MONTH(F130)&gt;=8,MONTH(F130)&lt;9),AND(MONTH(H130)&gt;=8,MONTH(H130)&lt;9)),(NETWORKDAYS(F130,H130,Lister!$D$7:$D$13)-X130)*T130/NETWORKDAYS(Lister!$D$20,Lister!$E$20,Lister!$D$7:$D$13),IF(AND(MONTH(F130)=7,MONTH(H130)=8),(NETWORKDAYS(Lister!$D$20,H130,Lister!$D$7:$D$13)-X130)*T130/NETWORKDAYS(Lister!$D$20,Lister!$E$20,Lister!$D$7:$D$13),IF(AND(MONTH(F130)=7,MONTH(H130)=7),0)))),0),"")</f>
        <v/>
      </c>
      <c r="AC130" s="15" t="str">
        <f>IF(Ansøgning!U135="","",Ansøgning!U135)</f>
        <v/>
      </c>
      <c r="AD130" s="31" t="str">
        <f t="shared" si="10"/>
        <v/>
      </c>
      <c r="AE130" s="31" t="str">
        <f t="shared" si="11"/>
        <v/>
      </c>
      <c r="AF130" s="51" t="str">
        <f t="shared" si="12"/>
        <v/>
      </c>
      <c r="AG130" s="15" t="str">
        <f t="shared" si="13"/>
        <v/>
      </c>
    </row>
    <row r="131" spans="1:33" x14ac:dyDescent="0.25">
      <c r="A131" s="13" t="str">
        <f>IF(Ansøgning!A136="","",Ansøgning!A136)</f>
        <v/>
      </c>
      <c r="B131" s="13" t="str">
        <f>IF(Ansøgning!B136="","",Ansøgning!B136)</f>
        <v/>
      </c>
      <c r="C131" s="13" t="str">
        <f>IF(Ansøgning!C136="","",Ansøgning!C136)</f>
        <v/>
      </c>
      <c r="D131" s="13" t="str">
        <f>IF(Ansøgning!D136="","",Ansøgning!D136)</f>
        <v/>
      </c>
      <c r="E131" s="14" t="str">
        <f>IF(Ansøgning!E136="","",Ansøgning!E136)</f>
        <v/>
      </c>
      <c r="F131" s="16"/>
      <c r="G131" s="14" t="str">
        <f>IF(Ansøgning!F136="","",Ansøgning!F136)</f>
        <v/>
      </c>
      <c r="H131" s="16"/>
      <c r="I131" s="72" t="str">
        <f>IF(OR(F131="",H131=""),"",NETWORKDAYS(F131,H131,Lister!$D$7:$D$13))</f>
        <v/>
      </c>
      <c r="J131" s="53" t="str">
        <f>IF(Ansøgning!H136="","",Ansøgning!H136)</f>
        <v/>
      </c>
      <c r="K131" s="32" t="str">
        <f t="shared" si="7"/>
        <v/>
      </c>
      <c r="L131" s="31" t="str">
        <f>IF(Ansøgning!J136="","",Ansøgning!J136)</f>
        <v/>
      </c>
      <c r="M131" s="18"/>
      <c r="N131" s="31" t="str">
        <f>IF(Ansøgning!K136="","",Ansøgning!K136)</f>
        <v/>
      </c>
      <c r="O131" s="18"/>
      <c r="P131" s="15" t="str">
        <f>IF(Ansøgning!L136="","",Ansøgning!L136)</f>
        <v/>
      </c>
      <c r="Q131" s="46" t="str">
        <f t="shared" si="8"/>
        <v/>
      </c>
      <c r="R131" s="46"/>
      <c r="S131" s="101" t="str">
        <f>IF(Ansøgning!M136="","",Ansøgning!M136)</f>
        <v/>
      </c>
      <c r="T131" s="31" t="str">
        <f t="shared" si="9"/>
        <v/>
      </c>
      <c r="U131" s="102" t="str">
        <f>IF(Ansøgning!O136="","",Ansøgning!O136)</f>
        <v/>
      </c>
      <c r="V131" s="20"/>
      <c r="W131" s="102" t="str">
        <f>IF(Ansøgning!P136="","",Ansøgning!P136)</f>
        <v/>
      </c>
      <c r="X131" s="20"/>
      <c r="Y131" s="31" t="str">
        <f>IF(Ansøgning!Q136="","",Ansøgning!Q136)</f>
        <v/>
      </c>
      <c r="Z131" s="46" t="str">
        <f>IFERROR(MAX(IF(OR(V131="",X131=""),"",IF(AND(AND(MONTH(F131)&gt;=7,MONTH(F131)&lt;8),AND(MONTH(H131)&gt;=7,MONTH(H131)&lt;8)),(NETWORKDAYS(F131,H131,Lister!$D$7:$D$13)-V131)*T131/NETWORKDAYS(Lister!$D$19,Lister!$E$19,Lister!$D$7:$D$13),IF(AND(AND(MONTH(F131)&gt;=7,MONTH(F131)&lt;8),MONTH(H131)&gt;7),(NETWORKDAYS(F131,Lister!$E$19,Lister!$D$7:$D$13)-V131)*T131/NETWORKDAYS(Lister!$D$19,Lister!$E$19,Lister!$D$7:$D$13),IF(MONTH(F131)&gt;7,0)))),0),"")</f>
        <v/>
      </c>
      <c r="AA131" s="31" t="str">
        <f>IF(Ansøgning!R136="","",Ansøgning!R136)</f>
        <v/>
      </c>
      <c r="AB131" s="46" t="str">
        <f>IFERROR(MAX(IF(OR(V131="",X131=""),"",IF(AND(AND(MONTH(F131)&gt;=8,MONTH(F131)&lt;9),AND(MONTH(H131)&gt;=8,MONTH(H131)&lt;9)),(NETWORKDAYS(F131,H131,Lister!$D$7:$D$13)-X131)*T131/NETWORKDAYS(Lister!$D$20,Lister!$E$20,Lister!$D$7:$D$13),IF(AND(MONTH(F131)=7,MONTH(H131)=8),(NETWORKDAYS(Lister!$D$20,H131,Lister!$D$7:$D$13)-X131)*T131/NETWORKDAYS(Lister!$D$20,Lister!$E$20,Lister!$D$7:$D$13),IF(AND(MONTH(F131)=7,MONTH(H131)=7),0)))),0),"")</f>
        <v/>
      </c>
      <c r="AC131" s="15" t="str">
        <f>IF(Ansøgning!U136="","",Ansøgning!U136)</f>
        <v/>
      </c>
      <c r="AD131" s="31" t="str">
        <f t="shared" si="10"/>
        <v/>
      </c>
      <c r="AE131" s="31" t="str">
        <f t="shared" si="11"/>
        <v/>
      </c>
      <c r="AF131" s="51" t="str">
        <f t="shared" si="12"/>
        <v/>
      </c>
      <c r="AG131" s="15" t="str">
        <f t="shared" si="13"/>
        <v/>
      </c>
    </row>
    <row r="132" spans="1:33" x14ac:dyDescent="0.25">
      <c r="A132" s="13" t="str">
        <f>IF(Ansøgning!A137="","",Ansøgning!A137)</f>
        <v/>
      </c>
      <c r="B132" s="13" t="str">
        <f>IF(Ansøgning!B137="","",Ansøgning!B137)</f>
        <v/>
      </c>
      <c r="C132" s="13" t="str">
        <f>IF(Ansøgning!C137="","",Ansøgning!C137)</f>
        <v/>
      </c>
      <c r="D132" s="13" t="str">
        <f>IF(Ansøgning!D137="","",Ansøgning!D137)</f>
        <v/>
      </c>
      <c r="E132" s="14" t="str">
        <f>IF(Ansøgning!E137="","",Ansøgning!E137)</f>
        <v/>
      </c>
      <c r="F132" s="16"/>
      <c r="G132" s="14" t="str">
        <f>IF(Ansøgning!F137="","",Ansøgning!F137)</f>
        <v/>
      </c>
      <c r="H132" s="16"/>
      <c r="I132" s="72" t="str">
        <f>IF(OR(F132="",H132=""),"",NETWORKDAYS(F132,H132,Lister!$D$7:$D$13))</f>
        <v/>
      </c>
      <c r="J132" s="53" t="str">
        <f>IF(Ansøgning!H137="","",Ansøgning!H137)</f>
        <v/>
      </c>
      <c r="K132" s="32" t="str">
        <f t="shared" si="7"/>
        <v/>
      </c>
      <c r="L132" s="31" t="str">
        <f>IF(Ansøgning!J137="","",Ansøgning!J137)</f>
        <v/>
      </c>
      <c r="M132" s="18"/>
      <c r="N132" s="31" t="str">
        <f>IF(Ansøgning!K137="","",Ansøgning!K137)</f>
        <v/>
      </c>
      <c r="O132" s="18"/>
      <c r="P132" s="15" t="str">
        <f>IF(Ansøgning!L137="","",Ansøgning!L137)</f>
        <v/>
      </c>
      <c r="Q132" s="46" t="str">
        <f t="shared" si="8"/>
        <v/>
      </c>
      <c r="R132" s="46"/>
      <c r="S132" s="101" t="str">
        <f>IF(Ansøgning!M137="","",Ansøgning!M137)</f>
        <v/>
      </c>
      <c r="T132" s="31" t="str">
        <f t="shared" si="9"/>
        <v/>
      </c>
      <c r="U132" s="102" t="str">
        <f>IF(Ansøgning!O137="","",Ansøgning!O137)</f>
        <v/>
      </c>
      <c r="V132" s="20"/>
      <c r="W132" s="102" t="str">
        <f>IF(Ansøgning!P137="","",Ansøgning!P137)</f>
        <v/>
      </c>
      <c r="X132" s="20"/>
      <c r="Y132" s="31" t="str">
        <f>IF(Ansøgning!Q137="","",Ansøgning!Q137)</f>
        <v/>
      </c>
      <c r="Z132" s="46" t="str">
        <f>IFERROR(MAX(IF(OR(V132="",X132=""),"",IF(AND(AND(MONTH(F132)&gt;=7,MONTH(F132)&lt;8),AND(MONTH(H132)&gt;=7,MONTH(H132)&lt;8)),(NETWORKDAYS(F132,H132,Lister!$D$7:$D$13)-V132)*T132/NETWORKDAYS(Lister!$D$19,Lister!$E$19,Lister!$D$7:$D$13),IF(AND(AND(MONTH(F132)&gt;=7,MONTH(F132)&lt;8),MONTH(H132)&gt;7),(NETWORKDAYS(F132,Lister!$E$19,Lister!$D$7:$D$13)-V132)*T132/NETWORKDAYS(Lister!$D$19,Lister!$E$19,Lister!$D$7:$D$13),IF(MONTH(F132)&gt;7,0)))),0),"")</f>
        <v/>
      </c>
      <c r="AA132" s="31" t="str">
        <f>IF(Ansøgning!R137="","",Ansøgning!R137)</f>
        <v/>
      </c>
      <c r="AB132" s="46" t="str">
        <f>IFERROR(MAX(IF(OR(V132="",X132=""),"",IF(AND(AND(MONTH(F132)&gt;=8,MONTH(F132)&lt;9),AND(MONTH(H132)&gt;=8,MONTH(H132)&lt;9)),(NETWORKDAYS(F132,H132,Lister!$D$7:$D$13)-X132)*T132/NETWORKDAYS(Lister!$D$20,Lister!$E$20,Lister!$D$7:$D$13),IF(AND(MONTH(F132)=7,MONTH(H132)=8),(NETWORKDAYS(Lister!$D$20,H132,Lister!$D$7:$D$13)-X132)*T132/NETWORKDAYS(Lister!$D$20,Lister!$E$20,Lister!$D$7:$D$13),IF(AND(MONTH(F132)=7,MONTH(H132)=7),0)))),0),"")</f>
        <v/>
      </c>
      <c r="AC132" s="15" t="str">
        <f>IF(Ansøgning!U137="","",Ansøgning!U137)</f>
        <v/>
      </c>
      <c r="AD132" s="31" t="str">
        <f t="shared" si="10"/>
        <v/>
      </c>
      <c r="AE132" s="31" t="str">
        <f t="shared" si="11"/>
        <v/>
      </c>
      <c r="AF132" s="51" t="str">
        <f t="shared" si="12"/>
        <v/>
      </c>
      <c r="AG132" s="15" t="str">
        <f t="shared" si="13"/>
        <v/>
      </c>
    </row>
    <row r="133" spans="1:33" x14ac:dyDescent="0.25">
      <c r="A133" s="13" t="str">
        <f>IF(Ansøgning!A138="","",Ansøgning!A138)</f>
        <v/>
      </c>
      <c r="B133" s="13" t="str">
        <f>IF(Ansøgning!B138="","",Ansøgning!B138)</f>
        <v/>
      </c>
      <c r="C133" s="13" t="str">
        <f>IF(Ansøgning!C138="","",Ansøgning!C138)</f>
        <v/>
      </c>
      <c r="D133" s="13" t="str">
        <f>IF(Ansøgning!D138="","",Ansøgning!D138)</f>
        <v/>
      </c>
      <c r="E133" s="14" t="str">
        <f>IF(Ansøgning!E138="","",Ansøgning!E138)</f>
        <v/>
      </c>
      <c r="F133" s="16"/>
      <c r="G133" s="14" t="str">
        <f>IF(Ansøgning!F138="","",Ansøgning!F138)</f>
        <v/>
      </c>
      <c r="H133" s="16"/>
      <c r="I133" s="72" t="str">
        <f>IF(OR(F133="",H133=""),"",NETWORKDAYS(F133,H133,Lister!$D$7:$D$13))</f>
        <v/>
      </c>
      <c r="J133" s="53" t="str">
        <f>IF(Ansøgning!H138="","",Ansøgning!H138)</f>
        <v/>
      </c>
      <c r="K133" s="32" t="str">
        <f t="shared" si="7"/>
        <v/>
      </c>
      <c r="L133" s="31" t="str">
        <f>IF(Ansøgning!J138="","",Ansøgning!J138)</f>
        <v/>
      </c>
      <c r="M133" s="18"/>
      <c r="N133" s="31" t="str">
        <f>IF(Ansøgning!K138="","",Ansøgning!K138)</f>
        <v/>
      </c>
      <c r="O133" s="18"/>
      <c r="P133" s="15" t="str">
        <f>IF(Ansøgning!L138="","",Ansøgning!L138)</f>
        <v/>
      </c>
      <c r="Q133" s="46" t="str">
        <f t="shared" si="8"/>
        <v/>
      </c>
      <c r="R133" s="46"/>
      <c r="S133" s="101" t="str">
        <f>IF(Ansøgning!M138="","",Ansøgning!M138)</f>
        <v/>
      </c>
      <c r="T133" s="31" t="str">
        <f t="shared" si="9"/>
        <v/>
      </c>
      <c r="U133" s="102" t="str">
        <f>IF(Ansøgning!O138="","",Ansøgning!O138)</f>
        <v/>
      </c>
      <c r="V133" s="20"/>
      <c r="W133" s="102" t="str">
        <f>IF(Ansøgning!P138="","",Ansøgning!P138)</f>
        <v/>
      </c>
      <c r="X133" s="20"/>
      <c r="Y133" s="31" t="str">
        <f>IF(Ansøgning!Q138="","",Ansøgning!Q138)</f>
        <v/>
      </c>
      <c r="Z133" s="46" t="str">
        <f>IFERROR(MAX(IF(OR(V133="",X133=""),"",IF(AND(AND(MONTH(F133)&gt;=7,MONTH(F133)&lt;8),AND(MONTH(H133)&gt;=7,MONTH(H133)&lt;8)),(NETWORKDAYS(F133,H133,Lister!$D$7:$D$13)-V133)*T133/NETWORKDAYS(Lister!$D$19,Lister!$E$19,Lister!$D$7:$D$13),IF(AND(AND(MONTH(F133)&gt;=7,MONTH(F133)&lt;8),MONTH(H133)&gt;7),(NETWORKDAYS(F133,Lister!$E$19,Lister!$D$7:$D$13)-V133)*T133/NETWORKDAYS(Lister!$D$19,Lister!$E$19,Lister!$D$7:$D$13),IF(MONTH(F133)&gt;7,0)))),0),"")</f>
        <v/>
      </c>
      <c r="AA133" s="31" t="str">
        <f>IF(Ansøgning!R138="","",Ansøgning!R138)</f>
        <v/>
      </c>
      <c r="AB133" s="46" t="str">
        <f>IFERROR(MAX(IF(OR(V133="",X133=""),"",IF(AND(AND(MONTH(F133)&gt;=8,MONTH(F133)&lt;9),AND(MONTH(H133)&gt;=8,MONTH(H133)&lt;9)),(NETWORKDAYS(F133,H133,Lister!$D$7:$D$13)-X133)*T133/NETWORKDAYS(Lister!$D$20,Lister!$E$20,Lister!$D$7:$D$13),IF(AND(MONTH(F133)=7,MONTH(H133)=8),(NETWORKDAYS(Lister!$D$20,H133,Lister!$D$7:$D$13)-X133)*T133/NETWORKDAYS(Lister!$D$20,Lister!$E$20,Lister!$D$7:$D$13),IF(AND(MONTH(F133)=7,MONTH(H133)=7),0)))),0),"")</f>
        <v/>
      </c>
      <c r="AC133" s="15" t="str">
        <f>IF(Ansøgning!U138="","",Ansøgning!U138)</f>
        <v/>
      </c>
      <c r="AD133" s="31" t="str">
        <f t="shared" si="10"/>
        <v/>
      </c>
      <c r="AE133" s="31" t="str">
        <f t="shared" si="11"/>
        <v/>
      </c>
      <c r="AF133" s="51" t="str">
        <f t="shared" si="12"/>
        <v/>
      </c>
      <c r="AG133" s="15" t="str">
        <f t="shared" si="13"/>
        <v/>
      </c>
    </row>
    <row r="134" spans="1:33" x14ac:dyDescent="0.25">
      <c r="A134" s="13" t="str">
        <f>IF(Ansøgning!A139="","",Ansøgning!A139)</f>
        <v/>
      </c>
      <c r="B134" s="13" t="str">
        <f>IF(Ansøgning!B139="","",Ansøgning!B139)</f>
        <v/>
      </c>
      <c r="C134" s="13" t="str">
        <f>IF(Ansøgning!C139="","",Ansøgning!C139)</f>
        <v/>
      </c>
      <c r="D134" s="13" t="str">
        <f>IF(Ansøgning!D139="","",Ansøgning!D139)</f>
        <v/>
      </c>
      <c r="E134" s="14" t="str">
        <f>IF(Ansøgning!E139="","",Ansøgning!E139)</f>
        <v/>
      </c>
      <c r="F134" s="16"/>
      <c r="G134" s="14" t="str">
        <f>IF(Ansøgning!F139="","",Ansøgning!F139)</f>
        <v/>
      </c>
      <c r="H134" s="16"/>
      <c r="I134" s="72" t="str">
        <f>IF(OR(F134="",H134=""),"",NETWORKDAYS(F134,H134,Lister!$D$7:$D$13))</f>
        <v/>
      </c>
      <c r="J134" s="53" t="str">
        <f>IF(Ansøgning!H139="","",Ansøgning!H139)</f>
        <v/>
      </c>
      <c r="K134" s="32" t="str">
        <f t="shared" si="7"/>
        <v/>
      </c>
      <c r="L134" s="31" t="str">
        <f>IF(Ansøgning!J139="","",Ansøgning!J139)</f>
        <v/>
      </c>
      <c r="M134" s="18"/>
      <c r="N134" s="31" t="str">
        <f>IF(Ansøgning!K139="","",Ansøgning!K139)</f>
        <v/>
      </c>
      <c r="O134" s="18"/>
      <c r="P134" s="15" t="str">
        <f>IF(Ansøgning!L139="","",Ansøgning!L139)</f>
        <v/>
      </c>
      <c r="Q134" s="46" t="str">
        <f t="shared" si="8"/>
        <v/>
      </c>
      <c r="R134" s="46"/>
      <c r="S134" s="101" t="str">
        <f>IF(Ansøgning!M139="","",Ansøgning!M139)</f>
        <v/>
      </c>
      <c r="T134" s="31" t="str">
        <f t="shared" si="9"/>
        <v/>
      </c>
      <c r="U134" s="102" t="str">
        <f>IF(Ansøgning!O139="","",Ansøgning!O139)</f>
        <v/>
      </c>
      <c r="V134" s="20"/>
      <c r="W134" s="102" t="str">
        <f>IF(Ansøgning!P139="","",Ansøgning!P139)</f>
        <v/>
      </c>
      <c r="X134" s="20"/>
      <c r="Y134" s="31" t="str">
        <f>IF(Ansøgning!Q139="","",Ansøgning!Q139)</f>
        <v/>
      </c>
      <c r="Z134" s="46" t="str">
        <f>IFERROR(MAX(IF(OR(V134="",X134=""),"",IF(AND(AND(MONTH(F134)&gt;=7,MONTH(F134)&lt;8),AND(MONTH(H134)&gt;=7,MONTH(H134)&lt;8)),(NETWORKDAYS(F134,H134,Lister!$D$7:$D$13)-V134)*T134/NETWORKDAYS(Lister!$D$19,Lister!$E$19,Lister!$D$7:$D$13),IF(AND(AND(MONTH(F134)&gt;=7,MONTH(F134)&lt;8),MONTH(H134)&gt;7),(NETWORKDAYS(F134,Lister!$E$19,Lister!$D$7:$D$13)-V134)*T134/NETWORKDAYS(Lister!$D$19,Lister!$E$19,Lister!$D$7:$D$13),IF(MONTH(F134)&gt;7,0)))),0),"")</f>
        <v/>
      </c>
      <c r="AA134" s="31" t="str">
        <f>IF(Ansøgning!R139="","",Ansøgning!R139)</f>
        <v/>
      </c>
      <c r="AB134" s="46" t="str">
        <f>IFERROR(MAX(IF(OR(V134="",X134=""),"",IF(AND(AND(MONTH(F134)&gt;=8,MONTH(F134)&lt;9),AND(MONTH(H134)&gt;=8,MONTH(H134)&lt;9)),(NETWORKDAYS(F134,H134,Lister!$D$7:$D$13)-X134)*T134/NETWORKDAYS(Lister!$D$20,Lister!$E$20,Lister!$D$7:$D$13),IF(AND(MONTH(F134)=7,MONTH(H134)=8),(NETWORKDAYS(Lister!$D$20,H134,Lister!$D$7:$D$13)-X134)*T134/NETWORKDAYS(Lister!$D$20,Lister!$E$20,Lister!$D$7:$D$13),IF(AND(MONTH(F134)=7,MONTH(H134)=7),0)))),0),"")</f>
        <v/>
      </c>
      <c r="AC134" s="15" t="str">
        <f>IF(Ansøgning!U139="","",Ansøgning!U139)</f>
        <v/>
      </c>
      <c r="AD134" s="31" t="str">
        <f t="shared" si="10"/>
        <v/>
      </c>
      <c r="AE134" s="31" t="str">
        <f t="shared" si="11"/>
        <v/>
      </c>
      <c r="AF134" s="51" t="str">
        <f t="shared" si="12"/>
        <v/>
      </c>
      <c r="AG134" s="15" t="str">
        <f t="shared" si="13"/>
        <v/>
      </c>
    </row>
    <row r="135" spans="1:33" x14ac:dyDescent="0.25">
      <c r="A135" s="13" t="str">
        <f>IF(Ansøgning!A140="","",Ansøgning!A140)</f>
        <v/>
      </c>
      <c r="B135" s="13" t="str">
        <f>IF(Ansøgning!B140="","",Ansøgning!B140)</f>
        <v/>
      </c>
      <c r="C135" s="13" t="str">
        <f>IF(Ansøgning!C140="","",Ansøgning!C140)</f>
        <v/>
      </c>
      <c r="D135" s="13" t="str">
        <f>IF(Ansøgning!D140="","",Ansøgning!D140)</f>
        <v/>
      </c>
      <c r="E135" s="14" t="str">
        <f>IF(Ansøgning!E140="","",Ansøgning!E140)</f>
        <v/>
      </c>
      <c r="F135" s="16"/>
      <c r="G135" s="14" t="str">
        <f>IF(Ansøgning!F140="","",Ansøgning!F140)</f>
        <v/>
      </c>
      <c r="H135" s="16"/>
      <c r="I135" s="72" t="str">
        <f>IF(OR(F135="",H135=""),"",NETWORKDAYS(F135,H135,Lister!$D$7:$D$13))</f>
        <v/>
      </c>
      <c r="J135" s="53" t="str">
        <f>IF(Ansøgning!H140="","",Ansøgning!H140)</f>
        <v/>
      </c>
      <c r="K135" s="32" t="str">
        <f t="shared" si="7"/>
        <v/>
      </c>
      <c r="L135" s="31" t="str">
        <f>IF(Ansøgning!J140="","",Ansøgning!J140)</f>
        <v/>
      </c>
      <c r="M135" s="18"/>
      <c r="N135" s="31" t="str">
        <f>IF(Ansøgning!K140="","",Ansøgning!K140)</f>
        <v/>
      </c>
      <c r="O135" s="18"/>
      <c r="P135" s="15" t="str">
        <f>IF(Ansøgning!L140="","",Ansøgning!L140)</f>
        <v/>
      </c>
      <c r="Q135" s="46" t="str">
        <f t="shared" si="8"/>
        <v/>
      </c>
      <c r="R135" s="46"/>
      <c r="S135" s="101" t="str">
        <f>IF(Ansøgning!M140="","",Ansøgning!M140)</f>
        <v/>
      </c>
      <c r="T135" s="31" t="str">
        <f t="shared" si="9"/>
        <v/>
      </c>
      <c r="U135" s="102" t="str">
        <f>IF(Ansøgning!O140="","",Ansøgning!O140)</f>
        <v/>
      </c>
      <c r="V135" s="20"/>
      <c r="W135" s="102" t="str">
        <f>IF(Ansøgning!P140="","",Ansøgning!P140)</f>
        <v/>
      </c>
      <c r="X135" s="20"/>
      <c r="Y135" s="31" t="str">
        <f>IF(Ansøgning!Q140="","",Ansøgning!Q140)</f>
        <v/>
      </c>
      <c r="Z135" s="46" t="str">
        <f>IFERROR(MAX(IF(OR(V135="",X135=""),"",IF(AND(AND(MONTH(F135)&gt;=7,MONTH(F135)&lt;8),AND(MONTH(H135)&gt;=7,MONTH(H135)&lt;8)),(NETWORKDAYS(F135,H135,Lister!$D$7:$D$13)-V135)*T135/NETWORKDAYS(Lister!$D$19,Lister!$E$19,Lister!$D$7:$D$13),IF(AND(AND(MONTH(F135)&gt;=7,MONTH(F135)&lt;8),MONTH(H135)&gt;7),(NETWORKDAYS(F135,Lister!$E$19,Lister!$D$7:$D$13)-V135)*T135/NETWORKDAYS(Lister!$D$19,Lister!$E$19,Lister!$D$7:$D$13),IF(MONTH(F135)&gt;7,0)))),0),"")</f>
        <v/>
      </c>
      <c r="AA135" s="31" t="str">
        <f>IF(Ansøgning!R140="","",Ansøgning!R140)</f>
        <v/>
      </c>
      <c r="AB135" s="46" t="str">
        <f>IFERROR(MAX(IF(OR(V135="",X135=""),"",IF(AND(AND(MONTH(F135)&gt;=8,MONTH(F135)&lt;9),AND(MONTH(H135)&gt;=8,MONTH(H135)&lt;9)),(NETWORKDAYS(F135,H135,Lister!$D$7:$D$13)-X135)*T135/NETWORKDAYS(Lister!$D$20,Lister!$E$20,Lister!$D$7:$D$13),IF(AND(MONTH(F135)=7,MONTH(H135)=8),(NETWORKDAYS(Lister!$D$20,H135,Lister!$D$7:$D$13)-X135)*T135/NETWORKDAYS(Lister!$D$20,Lister!$E$20,Lister!$D$7:$D$13),IF(AND(MONTH(F135)=7,MONTH(H135)=7),0)))),0),"")</f>
        <v/>
      </c>
      <c r="AC135" s="15" t="str">
        <f>IF(Ansøgning!U140="","",Ansøgning!U140)</f>
        <v/>
      </c>
      <c r="AD135" s="31" t="str">
        <f t="shared" si="10"/>
        <v/>
      </c>
      <c r="AE135" s="31" t="str">
        <f t="shared" si="11"/>
        <v/>
      </c>
      <c r="AF135" s="51" t="str">
        <f t="shared" si="12"/>
        <v/>
      </c>
      <c r="AG135" s="15" t="str">
        <f t="shared" si="13"/>
        <v/>
      </c>
    </row>
    <row r="136" spans="1:33" x14ac:dyDescent="0.25">
      <c r="A136" s="13" t="str">
        <f>IF(Ansøgning!A141="","",Ansøgning!A141)</f>
        <v/>
      </c>
      <c r="B136" s="13" t="str">
        <f>IF(Ansøgning!B141="","",Ansøgning!B141)</f>
        <v/>
      </c>
      <c r="C136" s="13" t="str">
        <f>IF(Ansøgning!C141="","",Ansøgning!C141)</f>
        <v/>
      </c>
      <c r="D136" s="13" t="str">
        <f>IF(Ansøgning!D141="","",Ansøgning!D141)</f>
        <v/>
      </c>
      <c r="E136" s="14" t="str">
        <f>IF(Ansøgning!E141="","",Ansøgning!E141)</f>
        <v/>
      </c>
      <c r="F136" s="16"/>
      <c r="G136" s="14" t="str">
        <f>IF(Ansøgning!F141="","",Ansøgning!F141)</f>
        <v/>
      </c>
      <c r="H136" s="16"/>
      <c r="I136" s="72" t="str">
        <f>IF(OR(F136="",H136=""),"",NETWORKDAYS(F136,H136,Lister!$D$7:$D$13))</f>
        <v/>
      </c>
      <c r="J136" s="53" t="str">
        <f>IF(Ansøgning!H141="","",Ansøgning!H141)</f>
        <v/>
      </c>
      <c r="K136" s="32" t="str">
        <f t="shared" si="7"/>
        <v/>
      </c>
      <c r="L136" s="31" t="str">
        <f>IF(Ansøgning!J141="","",Ansøgning!J141)</f>
        <v/>
      </c>
      <c r="M136" s="18"/>
      <c r="N136" s="31" t="str">
        <f>IF(Ansøgning!K141="","",Ansøgning!K141)</f>
        <v/>
      </c>
      <c r="O136" s="18"/>
      <c r="P136" s="15" t="str">
        <f>IF(Ansøgning!L141="","",Ansøgning!L141)</f>
        <v/>
      </c>
      <c r="Q136" s="46" t="str">
        <f t="shared" si="8"/>
        <v/>
      </c>
      <c r="R136" s="46"/>
      <c r="S136" s="101" t="str">
        <f>IF(Ansøgning!M141="","",Ansøgning!M141)</f>
        <v/>
      </c>
      <c r="T136" s="31" t="str">
        <f t="shared" si="9"/>
        <v/>
      </c>
      <c r="U136" s="102" t="str">
        <f>IF(Ansøgning!O141="","",Ansøgning!O141)</f>
        <v/>
      </c>
      <c r="V136" s="20"/>
      <c r="W136" s="102" t="str">
        <f>IF(Ansøgning!P141="","",Ansøgning!P141)</f>
        <v/>
      </c>
      <c r="X136" s="20"/>
      <c r="Y136" s="31" t="str">
        <f>IF(Ansøgning!Q141="","",Ansøgning!Q141)</f>
        <v/>
      </c>
      <c r="Z136" s="46" t="str">
        <f>IFERROR(MAX(IF(OR(V136="",X136=""),"",IF(AND(AND(MONTH(F136)&gt;=7,MONTH(F136)&lt;8),AND(MONTH(H136)&gt;=7,MONTH(H136)&lt;8)),(NETWORKDAYS(F136,H136,Lister!$D$7:$D$13)-V136)*T136/NETWORKDAYS(Lister!$D$19,Lister!$E$19,Lister!$D$7:$D$13),IF(AND(AND(MONTH(F136)&gt;=7,MONTH(F136)&lt;8),MONTH(H136)&gt;7),(NETWORKDAYS(F136,Lister!$E$19,Lister!$D$7:$D$13)-V136)*T136/NETWORKDAYS(Lister!$D$19,Lister!$E$19,Lister!$D$7:$D$13),IF(MONTH(F136)&gt;7,0)))),0),"")</f>
        <v/>
      </c>
      <c r="AA136" s="31" t="str">
        <f>IF(Ansøgning!R141="","",Ansøgning!R141)</f>
        <v/>
      </c>
      <c r="AB136" s="46" t="str">
        <f>IFERROR(MAX(IF(OR(V136="",X136=""),"",IF(AND(AND(MONTH(F136)&gt;=8,MONTH(F136)&lt;9),AND(MONTH(H136)&gt;=8,MONTH(H136)&lt;9)),(NETWORKDAYS(F136,H136,Lister!$D$7:$D$13)-X136)*T136/NETWORKDAYS(Lister!$D$20,Lister!$E$20,Lister!$D$7:$D$13),IF(AND(MONTH(F136)=7,MONTH(H136)=8),(NETWORKDAYS(Lister!$D$20,H136,Lister!$D$7:$D$13)-X136)*T136/NETWORKDAYS(Lister!$D$20,Lister!$E$20,Lister!$D$7:$D$13),IF(AND(MONTH(F136)=7,MONTH(H136)=7),0)))),0),"")</f>
        <v/>
      </c>
      <c r="AC136" s="15" t="str">
        <f>IF(Ansøgning!U141="","",Ansøgning!U141)</f>
        <v/>
      </c>
      <c r="AD136" s="31" t="str">
        <f t="shared" si="10"/>
        <v/>
      </c>
      <c r="AE136" s="31" t="str">
        <f t="shared" si="11"/>
        <v/>
      </c>
      <c r="AF136" s="51" t="str">
        <f t="shared" si="12"/>
        <v/>
      </c>
      <c r="AG136" s="15" t="str">
        <f t="shared" si="13"/>
        <v/>
      </c>
    </row>
    <row r="137" spans="1:33" x14ac:dyDescent="0.25">
      <c r="A137" s="13" t="str">
        <f>IF(Ansøgning!A142="","",Ansøgning!A142)</f>
        <v/>
      </c>
      <c r="B137" s="13" t="str">
        <f>IF(Ansøgning!B142="","",Ansøgning!B142)</f>
        <v/>
      </c>
      <c r="C137" s="13" t="str">
        <f>IF(Ansøgning!C142="","",Ansøgning!C142)</f>
        <v/>
      </c>
      <c r="D137" s="13" t="str">
        <f>IF(Ansøgning!D142="","",Ansøgning!D142)</f>
        <v/>
      </c>
      <c r="E137" s="14" t="str">
        <f>IF(Ansøgning!E142="","",Ansøgning!E142)</f>
        <v/>
      </c>
      <c r="F137" s="16"/>
      <c r="G137" s="14" t="str">
        <f>IF(Ansøgning!F142="","",Ansøgning!F142)</f>
        <v/>
      </c>
      <c r="H137" s="16"/>
      <c r="I137" s="72" t="str">
        <f>IF(OR(F137="",H137=""),"",NETWORKDAYS(F137,H137,Lister!$D$7:$D$13))</f>
        <v/>
      </c>
      <c r="J137" s="53" t="str">
        <f>IF(Ansøgning!H142="","",Ansøgning!H142)</f>
        <v/>
      </c>
      <c r="K137" s="32" t="str">
        <f t="shared" si="7"/>
        <v/>
      </c>
      <c r="L137" s="31" t="str">
        <f>IF(Ansøgning!J142="","",Ansøgning!J142)</f>
        <v/>
      </c>
      <c r="M137" s="18"/>
      <c r="N137" s="31" t="str">
        <f>IF(Ansøgning!K142="","",Ansøgning!K142)</f>
        <v/>
      </c>
      <c r="O137" s="18"/>
      <c r="P137" s="15" t="str">
        <f>IF(Ansøgning!L142="","",Ansøgning!L142)</f>
        <v/>
      </c>
      <c r="Q137" s="46" t="str">
        <f t="shared" si="8"/>
        <v/>
      </c>
      <c r="R137" s="46"/>
      <c r="S137" s="101" t="str">
        <f>IF(Ansøgning!M142="","",Ansøgning!M142)</f>
        <v/>
      </c>
      <c r="T137" s="31" t="str">
        <f t="shared" si="9"/>
        <v/>
      </c>
      <c r="U137" s="102" t="str">
        <f>IF(Ansøgning!O142="","",Ansøgning!O142)</f>
        <v/>
      </c>
      <c r="V137" s="20"/>
      <c r="W137" s="102" t="str">
        <f>IF(Ansøgning!P142="","",Ansøgning!P142)</f>
        <v/>
      </c>
      <c r="X137" s="20"/>
      <c r="Y137" s="31" t="str">
        <f>IF(Ansøgning!Q142="","",Ansøgning!Q142)</f>
        <v/>
      </c>
      <c r="Z137" s="46" t="str">
        <f>IFERROR(MAX(IF(OR(V137="",X137=""),"",IF(AND(AND(MONTH(F137)&gt;=7,MONTH(F137)&lt;8),AND(MONTH(H137)&gt;=7,MONTH(H137)&lt;8)),(NETWORKDAYS(F137,H137,Lister!$D$7:$D$13)-V137)*T137/NETWORKDAYS(Lister!$D$19,Lister!$E$19,Lister!$D$7:$D$13),IF(AND(AND(MONTH(F137)&gt;=7,MONTH(F137)&lt;8),MONTH(H137)&gt;7),(NETWORKDAYS(F137,Lister!$E$19,Lister!$D$7:$D$13)-V137)*T137/NETWORKDAYS(Lister!$D$19,Lister!$E$19,Lister!$D$7:$D$13),IF(MONTH(F137)&gt;7,0)))),0),"")</f>
        <v/>
      </c>
      <c r="AA137" s="31" t="str">
        <f>IF(Ansøgning!R142="","",Ansøgning!R142)</f>
        <v/>
      </c>
      <c r="AB137" s="46" t="str">
        <f>IFERROR(MAX(IF(OR(V137="",X137=""),"",IF(AND(AND(MONTH(F137)&gt;=8,MONTH(F137)&lt;9),AND(MONTH(H137)&gt;=8,MONTH(H137)&lt;9)),(NETWORKDAYS(F137,H137,Lister!$D$7:$D$13)-X137)*T137/NETWORKDAYS(Lister!$D$20,Lister!$E$20,Lister!$D$7:$D$13),IF(AND(MONTH(F137)=7,MONTH(H137)=8),(NETWORKDAYS(Lister!$D$20,H137,Lister!$D$7:$D$13)-X137)*T137/NETWORKDAYS(Lister!$D$20,Lister!$E$20,Lister!$D$7:$D$13),IF(AND(MONTH(F137)=7,MONTH(H137)=7),0)))),0),"")</f>
        <v/>
      </c>
      <c r="AC137" s="15" t="str">
        <f>IF(Ansøgning!U142="","",Ansøgning!U142)</f>
        <v/>
      </c>
      <c r="AD137" s="31" t="str">
        <f t="shared" si="10"/>
        <v/>
      </c>
      <c r="AE137" s="31" t="str">
        <f t="shared" si="11"/>
        <v/>
      </c>
      <c r="AF137" s="51" t="str">
        <f t="shared" si="12"/>
        <v/>
      </c>
      <c r="AG137" s="15" t="str">
        <f t="shared" si="13"/>
        <v/>
      </c>
    </row>
    <row r="138" spans="1:33" x14ac:dyDescent="0.25">
      <c r="A138" s="13" t="str">
        <f>IF(Ansøgning!A143="","",Ansøgning!A143)</f>
        <v/>
      </c>
      <c r="B138" s="13" t="str">
        <f>IF(Ansøgning!B143="","",Ansøgning!B143)</f>
        <v/>
      </c>
      <c r="C138" s="13" t="str">
        <f>IF(Ansøgning!C143="","",Ansøgning!C143)</f>
        <v/>
      </c>
      <c r="D138" s="13" t="str">
        <f>IF(Ansøgning!D143="","",Ansøgning!D143)</f>
        <v/>
      </c>
      <c r="E138" s="14" t="str">
        <f>IF(Ansøgning!E143="","",Ansøgning!E143)</f>
        <v/>
      </c>
      <c r="F138" s="16"/>
      <c r="G138" s="14" t="str">
        <f>IF(Ansøgning!F143="","",Ansøgning!F143)</f>
        <v/>
      </c>
      <c r="H138" s="16"/>
      <c r="I138" s="72" t="str">
        <f>IF(OR(F138="",H138=""),"",NETWORKDAYS(F138,H138,Lister!$D$7:$D$13))</f>
        <v/>
      </c>
      <c r="J138" s="53" t="str">
        <f>IF(Ansøgning!H143="","",Ansøgning!H143)</f>
        <v/>
      </c>
      <c r="K138" s="32" t="str">
        <f t="shared" si="7"/>
        <v/>
      </c>
      <c r="L138" s="31" t="str">
        <f>IF(Ansøgning!J143="","",Ansøgning!J143)</f>
        <v/>
      </c>
      <c r="M138" s="18"/>
      <c r="N138" s="31" t="str">
        <f>IF(Ansøgning!K143="","",Ansøgning!K143)</f>
        <v/>
      </c>
      <c r="O138" s="18"/>
      <c r="P138" s="15" t="str">
        <f>IF(Ansøgning!L143="","",Ansøgning!L143)</f>
        <v/>
      </c>
      <c r="Q138" s="46" t="str">
        <f t="shared" si="8"/>
        <v/>
      </c>
      <c r="R138" s="46"/>
      <c r="S138" s="101" t="str">
        <f>IF(Ansøgning!M143="","",Ansøgning!M143)</f>
        <v/>
      </c>
      <c r="T138" s="31" t="str">
        <f t="shared" si="9"/>
        <v/>
      </c>
      <c r="U138" s="102" t="str">
        <f>IF(Ansøgning!O143="","",Ansøgning!O143)</f>
        <v/>
      </c>
      <c r="V138" s="20"/>
      <c r="W138" s="102" t="str">
        <f>IF(Ansøgning!P143="","",Ansøgning!P143)</f>
        <v/>
      </c>
      <c r="X138" s="20"/>
      <c r="Y138" s="31" t="str">
        <f>IF(Ansøgning!Q143="","",Ansøgning!Q143)</f>
        <v/>
      </c>
      <c r="Z138" s="46" t="str">
        <f>IFERROR(MAX(IF(OR(V138="",X138=""),"",IF(AND(AND(MONTH(F138)&gt;=7,MONTH(F138)&lt;8),AND(MONTH(H138)&gt;=7,MONTH(H138)&lt;8)),(NETWORKDAYS(F138,H138,Lister!$D$7:$D$13)-V138)*T138/NETWORKDAYS(Lister!$D$19,Lister!$E$19,Lister!$D$7:$D$13),IF(AND(AND(MONTH(F138)&gt;=7,MONTH(F138)&lt;8),MONTH(H138)&gt;7),(NETWORKDAYS(F138,Lister!$E$19,Lister!$D$7:$D$13)-V138)*T138/NETWORKDAYS(Lister!$D$19,Lister!$E$19,Lister!$D$7:$D$13),IF(MONTH(F138)&gt;7,0)))),0),"")</f>
        <v/>
      </c>
      <c r="AA138" s="31" t="str">
        <f>IF(Ansøgning!R143="","",Ansøgning!R143)</f>
        <v/>
      </c>
      <c r="AB138" s="46" t="str">
        <f>IFERROR(MAX(IF(OR(V138="",X138=""),"",IF(AND(AND(MONTH(F138)&gt;=8,MONTH(F138)&lt;9),AND(MONTH(H138)&gt;=8,MONTH(H138)&lt;9)),(NETWORKDAYS(F138,H138,Lister!$D$7:$D$13)-X138)*T138/NETWORKDAYS(Lister!$D$20,Lister!$E$20,Lister!$D$7:$D$13),IF(AND(MONTH(F138)=7,MONTH(H138)=8),(NETWORKDAYS(Lister!$D$20,H138,Lister!$D$7:$D$13)-X138)*T138/NETWORKDAYS(Lister!$D$20,Lister!$E$20,Lister!$D$7:$D$13),IF(AND(MONTH(F138)=7,MONTH(H138)=7),0)))),0),"")</f>
        <v/>
      </c>
      <c r="AC138" s="15" t="str">
        <f>IF(Ansøgning!U143="","",Ansøgning!U143)</f>
        <v/>
      </c>
      <c r="AD138" s="31" t="str">
        <f t="shared" si="10"/>
        <v/>
      </c>
      <c r="AE138" s="31" t="str">
        <f t="shared" si="11"/>
        <v/>
      </c>
      <c r="AF138" s="51" t="str">
        <f t="shared" si="12"/>
        <v/>
      </c>
      <c r="AG138" s="15" t="str">
        <f t="shared" si="13"/>
        <v/>
      </c>
    </row>
    <row r="139" spans="1:33" x14ac:dyDescent="0.25">
      <c r="A139" s="13" t="str">
        <f>IF(Ansøgning!A144="","",Ansøgning!A144)</f>
        <v/>
      </c>
      <c r="B139" s="13" t="str">
        <f>IF(Ansøgning!B144="","",Ansøgning!B144)</f>
        <v/>
      </c>
      <c r="C139" s="13" t="str">
        <f>IF(Ansøgning!C144="","",Ansøgning!C144)</f>
        <v/>
      </c>
      <c r="D139" s="13" t="str">
        <f>IF(Ansøgning!D144="","",Ansøgning!D144)</f>
        <v/>
      </c>
      <c r="E139" s="14" t="str">
        <f>IF(Ansøgning!E144="","",Ansøgning!E144)</f>
        <v/>
      </c>
      <c r="F139" s="16"/>
      <c r="G139" s="14" t="str">
        <f>IF(Ansøgning!F144="","",Ansøgning!F144)</f>
        <v/>
      </c>
      <c r="H139" s="16"/>
      <c r="I139" s="72" t="str">
        <f>IF(OR(F139="",H139=""),"",NETWORKDAYS(F139,H139,Lister!$D$7:$D$13))</f>
        <v/>
      </c>
      <c r="J139" s="53" t="str">
        <f>IF(Ansøgning!H144="","",Ansøgning!H144)</f>
        <v/>
      </c>
      <c r="K139" s="32" t="str">
        <f t="shared" si="7"/>
        <v/>
      </c>
      <c r="L139" s="31" t="str">
        <f>IF(Ansøgning!J144="","",Ansøgning!J144)</f>
        <v/>
      </c>
      <c r="M139" s="18"/>
      <c r="N139" s="31" t="str">
        <f>IF(Ansøgning!K144="","",Ansøgning!K144)</f>
        <v/>
      </c>
      <c r="O139" s="18"/>
      <c r="P139" s="15" t="str">
        <f>IF(Ansøgning!L144="","",Ansøgning!L144)</f>
        <v/>
      </c>
      <c r="Q139" s="46" t="str">
        <f t="shared" si="8"/>
        <v/>
      </c>
      <c r="R139" s="46"/>
      <c r="S139" s="101" t="str">
        <f>IF(Ansøgning!M144="","",Ansøgning!M144)</f>
        <v/>
      </c>
      <c r="T139" s="31" t="str">
        <f t="shared" si="9"/>
        <v/>
      </c>
      <c r="U139" s="102" t="str">
        <f>IF(Ansøgning!O144="","",Ansøgning!O144)</f>
        <v/>
      </c>
      <c r="V139" s="20"/>
      <c r="W139" s="102" t="str">
        <f>IF(Ansøgning!P144="","",Ansøgning!P144)</f>
        <v/>
      </c>
      <c r="X139" s="20"/>
      <c r="Y139" s="31" t="str">
        <f>IF(Ansøgning!Q144="","",Ansøgning!Q144)</f>
        <v/>
      </c>
      <c r="Z139" s="46" t="str">
        <f>IFERROR(MAX(IF(OR(V139="",X139=""),"",IF(AND(AND(MONTH(F139)&gt;=7,MONTH(F139)&lt;8),AND(MONTH(H139)&gt;=7,MONTH(H139)&lt;8)),(NETWORKDAYS(F139,H139,Lister!$D$7:$D$13)-V139)*T139/NETWORKDAYS(Lister!$D$19,Lister!$E$19,Lister!$D$7:$D$13),IF(AND(AND(MONTH(F139)&gt;=7,MONTH(F139)&lt;8),MONTH(H139)&gt;7),(NETWORKDAYS(F139,Lister!$E$19,Lister!$D$7:$D$13)-V139)*T139/NETWORKDAYS(Lister!$D$19,Lister!$E$19,Lister!$D$7:$D$13),IF(MONTH(F139)&gt;7,0)))),0),"")</f>
        <v/>
      </c>
      <c r="AA139" s="31" t="str">
        <f>IF(Ansøgning!R144="","",Ansøgning!R144)</f>
        <v/>
      </c>
      <c r="AB139" s="46" t="str">
        <f>IFERROR(MAX(IF(OR(V139="",X139=""),"",IF(AND(AND(MONTH(F139)&gt;=8,MONTH(F139)&lt;9),AND(MONTH(H139)&gt;=8,MONTH(H139)&lt;9)),(NETWORKDAYS(F139,H139,Lister!$D$7:$D$13)-X139)*T139/NETWORKDAYS(Lister!$D$20,Lister!$E$20,Lister!$D$7:$D$13),IF(AND(MONTH(F139)=7,MONTH(H139)=8),(NETWORKDAYS(Lister!$D$20,H139,Lister!$D$7:$D$13)-X139)*T139/NETWORKDAYS(Lister!$D$20,Lister!$E$20,Lister!$D$7:$D$13),IF(AND(MONTH(F139)=7,MONTH(H139)=7),0)))),0),"")</f>
        <v/>
      </c>
      <c r="AC139" s="15" t="str">
        <f>IF(Ansøgning!U144="","",Ansøgning!U144)</f>
        <v/>
      </c>
      <c r="AD139" s="31" t="str">
        <f t="shared" si="10"/>
        <v/>
      </c>
      <c r="AE139" s="31" t="str">
        <f t="shared" si="11"/>
        <v/>
      </c>
      <c r="AF139" s="51" t="str">
        <f t="shared" si="12"/>
        <v/>
      </c>
      <c r="AG139" s="15" t="str">
        <f t="shared" si="13"/>
        <v/>
      </c>
    </row>
    <row r="140" spans="1:33" x14ac:dyDescent="0.25">
      <c r="A140" s="13" t="str">
        <f>IF(Ansøgning!A145="","",Ansøgning!A145)</f>
        <v/>
      </c>
      <c r="B140" s="13" t="str">
        <f>IF(Ansøgning!B145="","",Ansøgning!B145)</f>
        <v/>
      </c>
      <c r="C140" s="13" t="str">
        <f>IF(Ansøgning!C145="","",Ansøgning!C145)</f>
        <v/>
      </c>
      <c r="D140" s="13" t="str">
        <f>IF(Ansøgning!D145="","",Ansøgning!D145)</f>
        <v/>
      </c>
      <c r="E140" s="14" t="str">
        <f>IF(Ansøgning!E145="","",Ansøgning!E145)</f>
        <v/>
      </c>
      <c r="F140" s="16"/>
      <c r="G140" s="14" t="str">
        <f>IF(Ansøgning!F145="","",Ansøgning!F145)</f>
        <v/>
      </c>
      <c r="H140" s="16"/>
      <c r="I140" s="72" t="str">
        <f>IF(OR(F140="",H140=""),"",NETWORKDAYS(F140,H140,Lister!$D$7:$D$13))</f>
        <v/>
      </c>
      <c r="J140" s="53" t="str">
        <f>IF(Ansøgning!H145="","",Ansøgning!H145)</f>
        <v/>
      </c>
      <c r="K140" s="32" t="str">
        <f t="shared" si="7"/>
        <v/>
      </c>
      <c r="L140" s="31" t="str">
        <f>IF(Ansøgning!J145="","",Ansøgning!J145)</f>
        <v/>
      </c>
      <c r="M140" s="18"/>
      <c r="N140" s="31" t="str">
        <f>IF(Ansøgning!K145="","",Ansøgning!K145)</f>
        <v/>
      </c>
      <c r="O140" s="18"/>
      <c r="P140" s="15" t="str">
        <f>IF(Ansøgning!L145="","",Ansøgning!L145)</f>
        <v/>
      </c>
      <c r="Q140" s="46" t="str">
        <f t="shared" si="8"/>
        <v/>
      </c>
      <c r="R140" s="46"/>
      <c r="S140" s="101" t="str">
        <f>IF(Ansøgning!M145="","",Ansøgning!M145)</f>
        <v/>
      </c>
      <c r="T140" s="31" t="str">
        <f t="shared" si="9"/>
        <v/>
      </c>
      <c r="U140" s="102" t="str">
        <f>IF(Ansøgning!O145="","",Ansøgning!O145)</f>
        <v/>
      </c>
      <c r="V140" s="20"/>
      <c r="W140" s="102" t="str">
        <f>IF(Ansøgning!P145="","",Ansøgning!P145)</f>
        <v/>
      </c>
      <c r="X140" s="20"/>
      <c r="Y140" s="31" t="str">
        <f>IF(Ansøgning!Q145="","",Ansøgning!Q145)</f>
        <v/>
      </c>
      <c r="Z140" s="46" t="str">
        <f>IFERROR(MAX(IF(OR(V140="",X140=""),"",IF(AND(AND(MONTH(F140)&gt;=7,MONTH(F140)&lt;8),AND(MONTH(H140)&gt;=7,MONTH(H140)&lt;8)),(NETWORKDAYS(F140,H140,Lister!$D$7:$D$13)-V140)*T140/NETWORKDAYS(Lister!$D$19,Lister!$E$19,Lister!$D$7:$D$13),IF(AND(AND(MONTH(F140)&gt;=7,MONTH(F140)&lt;8),MONTH(H140)&gt;7),(NETWORKDAYS(F140,Lister!$E$19,Lister!$D$7:$D$13)-V140)*T140/NETWORKDAYS(Lister!$D$19,Lister!$E$19,Lister!$D$7:$D$13),IF(MONTH(F140)&gt;7,0)))),0),"")</f>
        <v/>
      </c>
      <c r="AA140" s="31" t="str">
        <f>IF(Ansøgning!R145="","",Ansøgning!R145)</f>
        <v/>
      </c>
      <c r="AB140" s="46" t="str">
        <f>IFERROR(MAX(IF(OR(V140="",X140=""),"",IF(AND(AND(MONTH(F140)&gt;=8,MONTH(F140)&lt;9),AND(MONTH(H140)&gt;=8,MONTH(H140)&lt;9)),(NETWORKDAYS(F140,H140,Lister!$D$7:$D$13)-X140)*T140/NETWORKDAYS(Lister!$D$20,Lister!$E$20,Lister!$D$7:$D$13),IF(AND(MONTH(F140)=7,MONTH(H140)=8),(NETWORKDAYS(Lister!$D$20,H140,Lister!$D$7:$D$13)-X140)*T140/NETWORKDAYS(Lister!$D$20,Lister!$E$20,Lister!$D$7:$D$13),IF(AND(MONTH(F140)=7,MONTH(H140)=7),0)))),0),"")</f>
        <v/>
      </c>
      <c r="AC140" s="15" t="str">
        <f>IF(Ansøgning!U145="","",Ansøgning!U145)</f>
        <v/>
      </c>
      <c r="AD140" s="31" t="str">
        <f t="shared" si="10"/>
        <v/>
      </c>
      <c r="AE140" s="31" t="str">
        <f t="shared" si="11"/>
        <v/>
      </c>
      <c r="AF140" s="51" t="str">
        <f t="shared" si="12"/>
        <v/>
      </c>
      <c r="AG140" s="15" t="str">
        <f t="shared" si="13"/>
        <v/>
      </c>
    </row>
    <row r="141" spans="1:33" x14ac:dyDescent="0.25">
      <c r="A141" s="13" t="str">
        <f>IF(Ansøgning!A146="","",Ansøgning!A146)</f>
        <v/>
      </c>
      <c r="B141" s="13" t="str">
        <f>IF(Ansøgning!B146="","",Ansøgning!B146)</f>
        <v/>
      </c>
      <c r="C141" s="13" t="str">
        <f>IF(Ansøgning!C146="","",Ansøgning!C146)</f>
        <v/>
      </c>
      <c r="D141" s="13" t="str">
        <f>IF(Ansøgning!D146="","",Ansøgning!D146)</f>
        <v/>
      </c>
      <c r="E141" s="14" t="str">
        <f>IF(Ansøgning!E146="","",Ansøgning!E146)</f>
        <v/>
      </c>
      <c r="F141" s="16"/>
      <c r="G141" s="14" t="str">
        <f>IF(Ansøgning!F146="","",Ansøgning!F146)</f>
        <v/>
      </c>
      <c r="H141" s="16"/>
      <c r="I141" s="72" t="str">
        <f>IF(OR(F141="",H141=""),"",NETWORKDAYS(F141,H141,Lister!$D$7:$D$13))</f>
        <v/>
      </c>
      <c r="J141" s="53" t="str">
        <f>IF(Ansøgning!H146="","",Ansøgning!H146)</f>
        <v/>
      </c>
      <c r="K141" s="32" t="str">
        <f t="shared" si="7"/>
        <v/>
      </c>
      <c r="L141" s="31" t="str">
        <f>IF(Ansøgning!J146="","",Ansøgning!J146)</f>
        <v/>
      </c>
      <c r="M141" s="18"/>
      <c r="N141" s="31" t="str">
        <f>IF(Ansøgning!K146="","",Ansøgning!K146)</f>
        <v/>
      </c>
      <c r="O141" s="18"/>
      <c r="P141" s="15" t="str">
        <f>IF(Ansøgning!L146="","",Ansøgning!L146)</f>
        <v/>
      </c>
      <c r="Q141" s="46" t="str">
        <f t="shared" si="8"/>
        <v/>
      </c>
      <c r="R141" s="46"/>
      <c r="S141" s="101" t="str">
        <f>IF(Ansøgning!M146="","",Ansøgning!M146)</f>
        <v/>
      </c>
      <c r="T141" s="31" t="str">
        <f t="shared" si="9"/>
        <v/>
      </c>
      <c r="U141" s="102" t="str">
        <f>IF(Ansøgning!O146="","",Ansøgning!O146)</f>
        <v/>
      </c>
      <c r="V141" s="20"/>
      <c r="W141" s="102" t="str">
        <f>IF(Ansøgning!P146="","",Ansøgning!P146)</f>
        <v/>
      </c>
      <c r="X141" s="20"/>
      <c r="Y141" s="31" t="str">
        <f>IF(Ansøgning!Q146="","",Ansøgning!Q146)</f>
        <v/>
      </c>
      <c r="Z141" s="46" t="str">
        <f>IFERROR(MAX(IF(OR(V141="",X141=""),"",IF(AND(AND(MONTH(F141)&gt;=7,MONTH(F141)&lt;8),AND(MONTH(H141)&gt;=7,MONTH(H141)&lt;8)),(NETWORKDAYS(F141,H141,Lister!$D$7:$D$13)-V141)*T141/NETWORKDAYS(Lister!$D$19,Lister!$E$19,Lister!$D$7:$D$13),IF(AND(AND(MONTH(F141)&gt;=7,MONTH(F141)&lt;8),MONTH(H141)&gt;7),(NETWORKDAYS(F141,Lister!$E$19,Lister!$D$7:$D$13)-V141)*T141/NETWORKDAYS(Lister!$D$19,Lister!$E$19,Lister!$D$7:$D$13),IF(MONTH(F141)&gt;7,0)))),0),"")</f>
        <v/>
      </c>
      <c r="AA141" s="31" t="str">
        <f>IF(Ansøgning!R146="","",Ansøgning!R146)</f>
        <v/>
      </c>
      <c r="AB141" s="46" t="str">
        <f>IFERROR(MAX(IF(OR(V141="",X141=""),"",IF(AND(AND(MONTH(F141)&gt;=8,MONTH(F141)&lt;9),AND(MONTH(H141)&gt;=8,MONTH(H141)&lt;9)),(NETWORKDAYS(F141,H141,Lister!$D$7:$D$13)-X141)*T141/NETWORKDAYS(Lister!$D$20,Lister!$E$20,Lister!$D$7:$D$13),IF(AND(MONTH(F141)=7,MONTH(H141)=8),(NETWORKDAYS(Lister!$D$20,H141,Lister!$D$7:$D$13)-X141)*T141/NETWORKDAYS(Lister!$D$20,Lister!$E$20,Lister!$D$7:$D$13),IF(AND(MONTH(F141)=7,MONTH(H141)=7),0)))),0),"")</f>
        <v/>
      </c>
      <c r="AC141" s="15" t="str">
        <f>IF(Ansøgning!U146="","",Ansøgning!U146)</f>
        <v/>
      </c>
      <c r="AD141" s="31" t="str">
        <f t="shared" si="10"/>
        <v/>
      </c>
      <c r="AE141" s="31" t="str">
        <f t="shared" si="11"/>
        <v/>
      </c>
      <c r="AF141" s="51" t="str">
        <f t="shared" si="12"/>
        <v/>
      </c>
      <c r="AG141" s="15" t="str">
        <f t="shared" si="13"/>
        <v/>
      </c>
    </row>
    <row r="142" spans="1:33" x14ac:dyDescent="0.25">
      <c r="A142" s="13" t="str">
        <f>IF(Ansøgning!A147="","",Ansøgning!A147)</f>
        <v/>
      </c>
      <c r="B142" s="13" t="str">
        <f>IF(Ansøgning!B147="","",Ansøgning!B147)</f>
        <v/>
      </c>
      <c r="C142" s="13" t="str">
        <f>IF(Ansøgning!C147="","",Ansøgning!C147)</f>
        <v/>
      </c>
      <c r="D142" s="13" t="str">
        <f>IF(Ansøgning!D147="","",Ansøgning!D147)</f>
        <v/>
      </c>
      <c r="E142" s="14" t="str">
        <f>IF(Ansøgning!E147="","",Ansøgning!E147)</f>
        <v/>
      </c>
      <c r="F142" s="16"/>
      <c r="G142" s="14" t="str">
        <f>IF(Ansøgning!F147="","",Ansøgning!F147)</f>
        <v/>
      </c>
      <c r="H142" s="16"/>
      <c r="I142" s="72" t="str">
        <f>IF(OR(F142="",H142=""),"",NETWORKDAYS(F142,H142,Lister!$D$7:$D$13))</f>
        <v/>
      </c>
      <c r="J142" s="53" t="str">
        <f>IF(Ansøgning!H147="","",Ansøgning!H147)</f>
        <v/>
      </c>
      <c r="K142" s="32" t="str">
        <f t="shared" si="7"/>
        <v/>
      </c>
      <c r="L142" s="31" t="str">
        <f>IF(Ansøgning!J147="","",Ansøgning!J147)</f>
        <v/>
      </c>
      <c r="M142" s="18"/>
      <c r="N142" s="31" t="str">
        <f>IF(Ansøgning!K147="","",Ansøgning!K147)</f>
        <v/>
      </c>
      <c r="O142" s="18"/>
      <c r="P142" s="15" t="str">
        <f>IF(Ansøgning!L147="","",Ansøgning!L147)</f>
        <v/>
      </c>
      <c r="Q142" s="46" t="str">
        <f t="shared" si="8"/>
        <v/>
      </c>
      <c r="R142" s="46"/>
      <c r="S142" s="101" t="str">
        <f>IF(Ansøgning!M147="","",Ansøgning!M147)</f>
        <v/>
      </c>
      <c r="T142" s="31" t="str">
        <f t="shared" si="9"/>
        <v/>
      </c>
      <c r="U142" s="102" t="str">
        <f>IF(Ansøgning!O147="","",Ansøgning!O147)</f>
        <v/>
      </c>
      <c r="V142" s="20"/>
      <c r="W142" s="102" t="str">
        <f>IF(Ansøgning!P147="","",Ansøgning!P147)</f>
        <v/>
      </c>
      <c r="X142" s="20"/>
      <c r="Y142" s="31" t="str">
        <f>IF(Ansøgning!Q147="","",Ansøgning!Q147)</f>
        <v/>
      </c>
      <c r="Z142" s="46" t="str">
        <f>IFERROR(MAX(IF(OR(V142="",X142=""),"",IF(AND(AND(MONTH(F142)&gt;=7,MONTH(F142)&lt;8),AND(MONTH(H142)&gt;=7,MONTH(H142)&lt;8)),(NETWORKDAYS(F142,H142,Lister!$D$7:$D$13)-V142)*T142/NETWORKDAYS(Lister!$D$19,Lister!$E$19,Lister!$D$7:$D$13),IF(AND(AND(MONTH(F142)&gt;=7,MONTH(F142)&lt;8),MONTH(H142)&gt;7),(NETWORKDAYS(F142,Lister!$E$19,Lister!$D$7:$D$13)-V142)*T142/NETWORKDAYS(Lister!$D$19,Lister!$E$19,Lister!$D$7:$D$13),IF(MONTH(F142)&gt;7,0)))),0),"")</f>
        <v/>
      </c>
      <c r="AA142" s="31" t="str">
        <f>IF(Ansøgning!R147="","",Ansøgning!R147)</f>
        <v/>
      </c>
      <c r="AB142" s="46" t="str">
        <f>IFERROR(MAX(IF(OR(V142="",X142=""),"",IF(AND(AND(MONTH(F142)&gt;=8,MONTH(F142)&lt;9),AND(MONTH(H142)&gt;=8,MONTH(H142)&lt;9)),(NETWORKDAYS(F142,H142,Lister!$D$7:$D$13)-X142)*T142/NETWORKDAYS(Lister!$D$20,Lister!$E$20,Lister!$D$7:$D$13),IF(AND(MONTH(F142)=7,MONTH(H142)=8),(NETWORKDAYS(Lister!$D$20,H142,Lister!$D$7:$D$13)-X142)*T142/NETWORKDAYS(Lister!$D$20,Lister!$E$20,Lister!$D$7:$D$13),IF(AND(MONTH(F142)=7,MONTH(H142)=7),0)))),0),"")</f>
        <v/>
      </c>
      <c r="AC142" s="15" t="str">
        <f>IF(Ansøgning!U147="","",Ansøgning!U147)</f>
        <v/>
      </c>
      <c r="AD142" s="31" t="str">
        <f t="shared" si="10"/>
        <v/>
      </c>
      <c r="AE142" s="31" t="str">
        <f t="shared" si="11"/>
        <v/>
      </c>
      <c r="AF142" s="51" t="str">
        <f t="shared" si="12"/>
        <v/>
      </c>
      <c r="AG142" s="15" t="str">
        <f t="shared" si="13"/>
        <v/>
      </c>
    </row>
    <row r="143" spans="1:33" x14ac:dyDescent="0.25">
      <c r="A143" s="13" t="str">
        <f>IF(Ansøgning!A148="","",Ansøgning!A148)</f>
        <v/>
      </c>
      <c r="B143" s="13" t="str">
        <f>IF(Ansøgning!B148="","",Ansøgning!B148)</f>
        <v/>
      </c>
      <c r="C143" s="13" t="str">
        <f>IF(Ansøgning!C148="","",Ansøgning!C148)</f>
        <v/>
      </c>
      <c r="D143" s="13" t="str">
        <f>IF(Ansøgning!D148="","",Ansøgning!D148)</f>
        <v/>
      </c>
      <c r="E143" s="14" t="str">
        <f>IF(Ansøgning!E148="","",Ansøgning!E148)</f>
        <v/>
      </c>
      <c r="F143" s="16"/>
      <c r="G143" s="14" t="str">
        <f>IF(Ansøgning!F148="","",Ansøgning!F148)</f>
        <v/>
      </c>
      <c r="H143" s="16"/>
      <c r="I143" s="72" t="str">
        <f>IF(OR(F143="",H143=""),"",NETWORKDAYS(F143,H143,Lister!$D$7:$D$13))</f>
        <v/>
      </c>
      <c r="J143" s="53" t="str">
        <f>IF(Ansøgning!H148="","",Ansøgning!H148)</f>
        <v/>
      </c>
      <c r="K143" s="32" t="str">
        <f t="shared" si="7"/>
        <v/>
      </c>
      <c r="L143" s="31" t="str">
        <f>IF(Ansøgning!J148="","",Ansøgning!J148)</f>
        <v/>
      </c>
      <c r="M143" s="18"/>
      <c r="N143" s="31" t="str">
        <f>IF(Ansøgning!K148="","",Ansøgning!K148)</f>
        <v/>
      </c>
      <c r="O143" s="18"/>
      <c r="P143" s="15" t="str">
        <f>IF(Ansøgning!L148="","",Ansøgning!L148)</f>
        <v/>
      </c>
      <c r="Q143" s="46" t="str">
        <f t="shared" si="8"/>
        <v/>
      </c>
      <c r="R143" s="46"/>
      <c r="S143" s="101" t="str">
        <f>IF(Ansøgning!M148="","",Ansøgning!M148)</f>
        <v/>
      </c>
      <c r="T143" s="31" t="str">
        <f t="shared" si="9"/>
        <v/>
      </c>
      <c r="U143" s="102" t="str">
        <f>IF(Ansøgning!O148="","",Ansøgning!O148)</f>
        <v/>
      </c>
      <c r="V143" s="20"/>
      <c r="W143" s="102" t="str">
        <f>IF(Ansøgning!P148="","",Ansøgning!P148)</f>
        <v/>
      </c>
      <c r="X143" s="20"/>
      <c r="Y143" s="31" t="str">
        <f>IF(Ansøgning!Q148="","",Ansøgning!Q148)</f>
        <v/>
      </c>
      <c r="Z143" s="46" t="str">
        <f>IFERROR(MAX(IF(OR(V143="",X143=""),"",IF(AND(AND(MONTH(F143)&gt;=7,MONTH(F143)&lt;8),AND(MONTH(H143)&gt;=7,MONTH(H143)&lt;8)),(NETWORKDAYS(F143,H143,Lister!$D$7:$D$13)-V143)*T143/NETWORKDAYS(Lister!$D$19,Lister!$E$19,Lister!$D$7:$D$13),IF(AND(AND(MONTH(F143)&gt;=7,MONTH(F143)&lt;8),MONTH(H143)&gt;7),(NETWORKDAYS(F143,Lister!$E$19,Lister!$D$7:$D$13)-V143)*T143/NETWORKDAYS(Lister!$D$19,Lister!$E$19,Lister!$D$7:$D$13),IF(MONTH(F143)&gt;7,0)))),0),"")</f>
        <v/>
      </c>
      <c r="AA143" s="31" t="str">
        <f>IF(Ansøgning!R148="","",Ansøgning!R148)</f>
        <v/>
      </c>
      <c r="AB143" s="46" t="str">
        <f>IFERROR(MAX(IF(OR(V143="",X143=""),"",IF(AND(AND(MONTH(F143)&gt;=8,MONTH(F143)&lt;9),AND(MONTH(H143)&gt;=8,MONTH(H143)&lt;9)),(NETWORKDAYS(F143,H143,Lister!$D$7:$D$13)-X143)*T143/NETWORKDAYS(Lister!$D$20,Lister!$E$20,Lister!$D$7:$D$13),IF(AND(MONTH(F143)=7,MONTH(H143)=8),(NETWORKDAYS(Lister!$D$20,H143,Lister!$D$7:$D$13)-X143)*T143/NETWORKDAYS(Lister!$D$20,Lister!$E$20,Lister!$D$7:$D$13),IF(AND(MONTH(F143)=7,MONTH(H143)=7),0)))),0),"")</f>
        <v/>
      </c>
      <c r="AC143" s="15" t="str">
        <f>IF(Ansøgning!U148="","",Ansøgning!U148)</f>
        <v/>
      </c>
      <c r="AD143" s="31" t="str">
        <f t="shared" si="10"/>
        <v/>
      </c>
      <c r="AE143" s="31" t="str">
        <f t="shared" si="11"/>
        <v/>
      </c>
      <c r="AF143" s="51" t="str">
        <f t="shared" si="12"/>
        <v/>
      </c>
      <c r="AG143" s="15" t="str">
        <f t="shared" si="13"/>
        <v/>
      </c>
    </row>
    <row r="144" spans="1:33" x14ac:dyDescent="0.25">
      <c r="A144" s="13" t="str">
        <f>IF(Ansøgning!A149="","",Ansøgning!A149)</f>
        <v/>
      </c>
      <c r="B144" s="13" t="str">
        <f>IF(Ansøgning!B149="","",Ansøgning!B149)</f>
        <v/>
      </c>
      <c r="C144" s="13" t="str">
        <f>IF(Ansøgning!C149="","",Ansøgning!C149)</f>
        <v/>
      </c>
      <c r="D144" s="13" t="str">
        <f>IF(Ansøgning!D149="","",Ansøgning!D149)</f>
        <v/>
      </c>
      <c r="E144" s="14" t="str">
        <f>IF(Ansøgning!E149="","",Ansøgning!E149)</f>
        <v/>
      </c>
      <c r="F144" s="16"/>
      <c r="G144" s="14" t="str">
        <f>IF(Ansøgning!F149="","",Ansøgning!F149)</f>
        <v/>
      </c>
      <c r="H144" s="16"/>
      <c r="I144" s="72" t="str">
        <f>IF(OR(F144="",H144=""),"",NETWORKDAYS(F144,H144,Lister!$D$7:$D$13))</f>
        <v/>
      </c>
      <c r="J144" s="53" t="str">
        <f>IF(Ansøgning!H149="","",Ansøgning!H149)</f>
        <v/>
      </c>
      <c r="K144" s="32" t="str">
        <f t="shared" ref="K144:K207" si="14">IF(J144="","",IF(J144="Funktionær",0.75,IF(J144="Ikke-funktionær",0.9,IF(J144="Elev/lærling",0.9))))</f>
        <v/>
      </c>
      <c r="L144" s="31" t="str">
        <f>IF(Ansøgning!J149="","",Ansøgning!J149)</f>
        <v/>
      </c>
      <c r="M144" s="18"/>
      <c r="N144" s="31" t="str">
        <f>IF(Ansøgning!K149="","",Ansøgning!K149)</f>
        <v/>
      </c>
      <c r="O144" s="18"/>
      <c r="P144" s="15" t="str">
        <f>IF(Ansøgning!L149="","",Ansøgning!L149)</f>
        <v/>
      </c>
      <c r="Q144" s="46" t="str">
        <f t="shared" ref="Q144:Q207" si="15">IFERROR(MAX(IF(M144="","",IF(ISNUMBER(R144),IF(OR(R144&gt;M144*1.1,R144&lt;M144*0.9),R144,M144),M144)-O144),0),"")</f>
        <v/>
      </c>
      <c r="R144" s="46"/>
      <c r="S144" s="101" t="str">
        <f>IF(Ansøgning!M149="","",Ansøgning!M149)</f>
        <v/>
      </c>
      <c r="T144" s="31" t="str">
        <f t="shared" ref="T144:T207" si="16">IF(B144="","",IF(Q144*K144&gt;30000*IF(S144&gt;37,37,S144)/37,30000*IF(S144&gt;37,37,S144)/37,Q144*K144))</f>
        <v/>
      </c>
      <c r="U144" s="102" t="str">
        <f>IF(Ansøgning!O149="","",Ansøgning!O149)</f>
        <v/>
      </c>
      <c r="V144" s="20"/>
      <c r="W144" s="102" t="str">
        <f>IF(Ansøgning!P149="","",Ansøgning!P149)</f>
        <v/>
      </c>
      <c r="X144" s="20"/>
      <c r="Y144" s="31" t="str">
        <f>IF(Ansøgning!Q149="","",Ansøgning!Q149)</f>
        <v/>
      </c>
      <c r="Z144" s="46" t="str">
        <f>IFERROR(MAX(IF(OR(V144="",X144=""),"",IF(AND(AND(MONTH(F144)&gt;=7,MONTH(F144)&lt;8),AND(MONTH(H144)&gt;=7,MONTH(H144)&lt;8)),(NETWORKDAYS(F144,H144,Lister!$D$7:$D$13)-V144)*T144/NETWORKDAYS(Lister!$D$19,Lister!$E$19,Lister!$D$7:$D$13),IF(AND(AND(MONTH(F144)&gt;=7,MONTH(F144)&lt;8),MONTH(H144)&gt;7),(NETWORKDAYS(F144,Lister!$E$19,Lister!$D$7:$D$13)-V144)*T144/NETWORKDAYS(Lister!$D$19,Lister!$E$19,Lister!$D$7:$D$13),IF(MONTH(F144)&gt;7,0)))),0),"")</f>
        <v/>
      </c>
      <c r="AA144" s="31" t="str">
        <f>IF(Ansøgning!R149="","",Ansøgning!R149)</f>
        <v/>
      </c>
      <c r="AB144" s="46" t="str">
        <f>IFERROR(MAX(IF(OR(V144="",X144=""),"",IF(AND(AND(MONTH(F144)&gt;=8,MONTH(F144)&lt;9),AND(MONTH(H144)&gt;=8,MONTH(H144)&lt;9)),(NETWORKDAYS(F144,H144,Lister!$D$7:$D$13)-X144)*T144/NETWORKDAYS(Lister!$D$20,Lister!$E$20,Lister!$D$7:$D$13),IF(AND(MONTH(F144)=7,MONTH(H144)=8),(NETWORKDAYS(Lister!$D$20,H144,Lister!$D$7:$D$13)-X144)*T144/NETWORKDAYS(Lister!$D$20,Lister!$E$20,Lister!$D$7:$D$13),IF(AND(MONTH(F144)=7,MONTH(H144)=7),0)))),0),"")</f>
        <v/>
      </c>
      <c r="AC144" s="15" t="str">
        <f>IF(Ansøgning!U149="","",Ansøgning!U149)</f>
        <v/>
      </c>
      <c r="AD144" s="31" t="str">
        <f t="shared" ref="AD144:AD207" si="17">IFERROR(Z144+AB144,"")</f>
        <v/>
      </c>
      <c r="AE144" s="31" t="str">
        <f t="shared" ref="AE144:AE207" si="18">IFERROR(21/31*T144,"")</f>
        <v/>
      </c>
      <c r="AF144" s="51" t="str">
        <f t="shared" ref="AF144:AF207" si="19">IFERROR(MAX(IF(AND(ISNUMBER(Z144),ISNUMBER(AB144)),IF(AD144-AE144&gt;T144,T144,AD144-AE144),""),0),"")</f>
        <v/>
      </c>
      <c r="AG144" s="15" t="str">
        <f t="shared" ref="AG144:AG207" si="20">IF(AF144="","",AF144-AC144)</f>
        <v/>
      </c>
    </row>
    <row r="145" spans="1:33" x14ac:dyDescent="0.25">
      <c r="A145" s="13" t="str">
        <f>IF(Ansøgning!A150="","",Ansøgning!A150)</f>
        <v/>
      </c>
      <c r="B145" s="13" t="str">
        <f>IF(Ansøgning!B150="","",Ansøgning!B150)</f>
        <v/>
      </c>
      <c r="C145" s="13" t="str">
        <f>IF(Ansøgning!C150="","",Ansøgning!C150)</f>
        <v/>
      </c>
      <c r="D145" s="13" t="str">
        <f>IF(Ansøgning!D150="","",Ansøgning!D150)</f>
        <v/>
      </c>
      <c r="E145" s="14" t="str">
        <f>IF(Ansøgning!E150="","",Ansøgning!E150)</f>
        <v/>
      </c>
      <c r="F145" s="16"/>
      <c r="G145" s="14" t="str">
        <f>IF(Ansøgning!F150="","",Ansøgning!F150)</f>
        <v/>
      </c>
      <c r="H145" s="16"/>
      <c r="I145" s="72" t="str">
        <f>IF(OR(F145="",H145=""),"",NETWORKDAYS(F145,H145,Lister!$D$7:$D$13))</f>
        <v/>
      </c>
      <c r="J145" s="53" t="str">
        <f>IF(Ansøgning!H150="","",Ansøgning!H150)</f>
        <v/>
      </c>
      <c r="K145" s="32" t="str">
        <f t="shared" si="14"/>
        <v/>
      </c>
      <c r="L145" s="31" t="str">
        <f>IF(Ansøgning!J150="","",Ansøgning!J150)</f>
        <v/>
      </c>
      <c r="M145" s="18"/>
      <c r="N145" s="31" t="str">
        <f>IF(Ansøgning!K150="","",Ansøgning!K150)</f>
        <v/>
      </c>
      <c r="O145" s="18"/>
      <c r="P145" s="15" t="str">
        <f>IF(Ansøgning!L150="","",Ansøgning!L150)</f>
        <v/>
      </c>
      <c r="Q145" s="46" t="str">
        <f t="shared" si="15"/>
        <v/>
      </c>
      <c r="R145" s="46"/>
      <c r="S145" s="101" t="str">
        <f>IF(Ansøgning!M150="","",Ansøgning!M150)</f>
        <v/>
      </c>
      <c r="T145" s="31" t="str">
        <f t="shared" si="16"/>
        <v/>
      </c>
      <c r="U145" s="102" t="str">
        <f>IF(Ansøgning!O150="","",Ansøgning!O150)</f>
        <v/>
      </c>
      <c r="V145" s="20"/>
      <c r="W145" s="102" t="str">
        <f>IF(Ansøgning!P150="","",Ansøgning!P150)</f>
        <v/>
      </c>
      <c r="X145" s="20"/>
      <c r="Y145" s="31" t="str">
        <f>IF(Ansøgning!Q150="","",Ansøgning!Q150)</f>
        <v/>
      </c>
      <c r="Z145" s="46" t="str">
        <f>IFERROR(MAX(IF(OR(V145="",X145=""),"",IF(AND(AND(MONTH(F145)&gt;=7,MONTH(F145)&lt;8),AND(MONTH(H145)&gt;=7,MONTH(H145)&lt;8)),(NETWORKDAYS(F145,H145,Lister!$D$7:$D$13)-V145)*T145/NETWORKDAYS(Lister!$D$19,Lister!$E$19,Lister!$D$7:$D$13),IF(AND(AND(MONTH(F145)&gt;=7,MONTH(F145)&lt;8),MONTH(H145)&gt;7),(NETWORKDAYS(F145,Lister!$E$19,Lister!$D$7:$D$13)-V145)*T145/NETWORKDAYS(Lister!$D$19,Lister!$E$19,Lister!$D$7:$D$13),IF(MONTH(F145)&gt;7,0)))),0),"")</f>
        <v/>
      </c>
      <c r="AA145" s="31" t="str">
        <f>IF(Ansøgning!R150="","",Ansøgning!R150)</f>
        <v/>
      </c>
      <c r="AB145" s="46" t="str">
        <f>IFERROR(MAX(IF(OR(V145="",X145=""),"",IF(AND(AND(MONTH(F145)&gt;=8,MONTH(F145)&lt;9),AND(MONTH(H145)&gt;=8,MONTH(H145)&lt;9)),(NETWORKDAYS(F145,H145,Lister!$D$7:$D$13)-X145)*T145/NETWORKDAYS(Lister!$D$20,Lister!$E$20,Lister!$D$7:$D$13),IF(AND(MONTH(F145)=7,MONTH(H145)=8),(NETWORKDAYS(Lister!$D$20,H145,Lister!$D$7:$D$13)-X145)*T145/NETWORKDAYS(Lister!$D$20,Lister!$E$20,Lister!$D$7:$D$13),IF(AND(MONTH(F145)=7,MONTH(H145)=7),0)))),0),"")</f>
        <v/>
      </c>
      <c r="AC145" s="15" t="str">
        <f>IF(Ansøgning!U150="","",Ansøgning!U150)</f>
        <v/>
      </c>
      <c r="AD145" s="31" t="str">
        <f t="shared" si="17"/>
        <v/>
      </c>
      <c r="AE145" s="31" t="str">
        <f t="shared" si="18"/>
        <v/>
      </c>
      <c r="AF145" s="51" t="str">
        <f t="shared" si="19"/>
        <v/>
      </c>
      <c r="AG145" s="15" t="str">
        <f t="shared" si="20"/>
        <v/>
      </c>
    </row>
    <row r="146" spans="1:33" x14ac:dyDescent="0.25">
      <c r="A146" s="13" t="str">
        <f>IF(Ansøgning!A151="","",Ansøgning!A151)</f>
        <v/>
      </c>
      <c r="B146" s="13" t="str">
        <f>IF(Ansøgning!B151="","",Ansøgning!B151)</f>
        <v/>
      </c>
      <c r="C146" s="13" t="str">
        <f>IF(Ansøgning!C151="","",Ansøgning!C151)</f>
        <v/>
      </c>
      <c r="D146" s="13" t="str">
        <f>IF(Ansøgning!D151="","",Ansøgning!D151)</f>
        <v/>
      </c>
      <c r="E146" s="14" t="str">
        <f>IF(Ansøgning!E151="","",Ansøgning!E151)</f>
        <v/>
      </c>
      <c r="F146" s="16"/>
      <c r="G146" s="14" t="str">
        <f>IF(Ansøgning!F151="","",Ansøgning!F151)</f>
        <v/>
      </c>
      <c r="H146" s="16"/>
      <c r="I146" s="72" t="str">
        <f>IF(OR(F146="",H146=""),"",NETWORKDAYS(F146,H146,Lister!$D$7:$D$13))</f>
        <v/>
      </c>
      <c r="J146" s="53" t="str">
        <f>IF(Ansøgning!H151="","",Ansøgning!H151)</f>
        <v/>
      </c>
      <c r="K146" s="32" t="str">
        <f t="shared" si="14"/>
        <v/>
      </c>
      <c r="L146" s="31" t="str">
        <f>IF(Ansøgning!J151="","",Ansøgning!J151)</f>
        <v/>
      </c>
      <c r="M146" s="18"/>
      <c r="N146" s="31" t="str">
        <f>IF(Ansøgning!K151="","",Ansøgning!K151)</f>
        <v/>
      </c>
      <c r="O146" s="18"/>
      <c r="P146" s="15" t="str">
        <f>IF(Ansøgning!L151="","",Ansøgning!L151)</f>
        <v/>
      </c>
      <c r="Q146" s="46" t="str">
        <f t="shared" si="15"/>
        <v/>
      </c>
      <c r="R146" s="46"/>
      <c r="S146" s="101" t="str">
        <f>IF(Ansøgning!M151="","",Ansøgning!M151)</f>
        <v/>
      </c>
      <c r="T146" s="31" t="str">
        <f t="shared" si="16"/>
        <v/>
      </c>
      <c r="U146" s="102" t="str">
        <f>IF(Ansøgning!O151="","",Ansøgning!O151)</f>
        <v/>
      </c>
      <c r="V146" s="20"/>
      <c r="W146" s="102" t="str">
        <f>IF(Ansøgning!P151="","",Ansøgning!P151)</f>
        <v/>
      </c>
      <c r="X146" s="20"/>
      <c r="Y146" s="31" t="str">
        <f>IF(Ansøgning!Q151="","",Ansøgning!Q151)</f>
        <v/>
      </c>
      <c r="Z146" s="46" t="str">
        <f>IFERROR(MAX(IF(OR(V146="",X146=""),"",IF(AND(AND(MONTH(F146)&gt;=7,MONTH(F146)&lt;8),AND(MONTH(H146)&gt;=7,MONTH(H146)&lt;8)),(NETWORKDAYS(F146,H146,Lister!$D$7:$D$13)-V146)*T146/NETWORKDAYS(Lister!$D$19,Lister!$E$19,Lister!$D$7:$D$13),IF(AND(AND(MONTH(F146)&gt;=7,MONTH(F146)&lt;8),MONTH(H146)&gt;7),(NETWORKDAYS(F146,Lister!$E$19,Lister!$D$7:$D$13)-V146)*T146/NETWORKDAYS(Lister!$D$19,Lister!$E$19,Lister!$D$7:$D$13),IF(MONTH(F146)&gt;7,0)))),0),"")</f>
        <v/>
      </c>
      <c r="AA146" s="31" t="str">
        <f>IF(Ansøgning!R151="","",Ansøgning!R151)</f>
        <v/>
      </c>
      <c r="AB146" s="46" t="str">
        <f>IFERROR(MAX(IF(OR(V146="",X146=""),"",IF(AND(AND(MONTH(F146)&gt;=8,MONTH(F146)&lt;9),AND(MONTH(H146)&gt;=8,MONTH(H146)&lt;9)),(NETWORKDAYS(F146,H146,Lister!$D$7:$D$13)-X146)*T146/NETWORKDAYS(Lister!$D$20,Lister!$E$20,Lister!$D$7:$D$13),IF(AND(MONTH(F146)=7,MONTH(H146)=8),(NETWORKDAYS(Lister!$D$20,H146,Lister!$D$7:$D$13)-X146)*T146/NETWORKDAYS(Lister!$D$20,Lister!$E$20,Lister!$D$7:$D$13),IF(AND(MONTH(F146)=7,MONTH(H146)=7),0)))),0),"")</f>
        <v/>
      </c>
      <c r="AC146" s="15" t="str">
        <f>IF(Ansøgning!U151="","",Ansøgning!U151)</f>
        <v/>
      </c>
      <c r="AD146" s="31" t="str">
        <f t="shared" si="17"/>
        <v/>
      </c>
      <c r="AE146" s="31" t="str">
        <f t="shared" si="18"/>
        <v/>
      </c>
      <c r="AF146" s="51" t="str">
        <f t="shared" si="19"/>
        <v/>
      </c>
      <c r="AG146" s="15" t="str">
        <f t="shared" si="20"/>
        <v/>
      </c>
    </row>
    <row r="147" spans="1:33" x14ac:dyDescent="0.25">
      <c r="A147" s="13" t="str">
        <f>IF(Ansøgning!A152="","",Ansøgning!A152)</f>
        <v/>
      </c>
      <c r="B147" s="13" t="str">
        <f>IF(Ansøgning!B152="","",Ansøgning!B152)</f>
        <v/>
      </c>
      <c r="C147" s="13" t="str">
        <f>IF(Ansøgning!C152="","",Ansøgning!C152)</f>
        <v/>
      </c>
      <c r="D147" s="13" t="str">
        <f>IF(Ansøgning!D152="","",Ansøgning!D152)</f>
        <v/>
      </c>
      <c r="E147" s="14" t="str">
        <f>IF(Ansøgning!E152="","",Ansøgning!E152)</f>
        <v/>
      </c>
      <c r="F147" s="16"/>
      <c r="G147" s="14" t="str">
        <f>IF(Ansøgning!F152="","",Ansøgning!F152)</f>
        <v/>
      </c>
      <c r="H147" s="16"/>
      <c r="I147" s="72" t="str">
        <f>IF(OR(F147="",H147=""),"",NETWORKDAYS(F147,H147,Lister!$D$7:$D$13))</f>
        <v/>
      </c>
      <c r="J147" s="53" t="str">
        <f>IF(Ansøgning!H152="","",Ansøgning!H152)</f>
        <v/>
      </c>
      <c r="K147" s="32" t="str">
        <f t="shared" si="14"/>
        <v/>
      </c>
      <c r="L147" s="31" t="str">
        <f>IF(Ansøgning!J152="","",Ansøgning!J152)</f>
        <v/>
      </c>
      <c r="M147" s="18"/>
      <c r="N147" s="31" t="str">
        <f>IF(Ansøgning!K152="","",Ansøgning!K152)</f>
        <v/>
      </c>
      <c r="O147" s="18"/>
      <c r="P147" s="15" t="str">
        <f>IF(Ansøgning!L152="","",Ansøgning!L152)</f>
        <v/>
      </c>
      <c r="Q147" s="46" t="str">
        <f t="shared" si="15"/>
        <v/>
      </c>
      <c r="R147" s="46"/>
      <c r="S147" s="101" t="str">
        <f>IF(Ansøgning!M152="","",Ansøgning!M152)</f>
        <v/>
      </c>
      <c r="T147" s="31" t="str">
        <f t="shared" si="16"/>
        <v/>
      </c>
      <c r="U147" s="102" t="str">
        <f>IF(Ansøgning!O152="","",Ansøgning!O152)</f>
        <v/>
      </c>
      <c r="V147" s="20"/>
      <c r="W147" s="102" t="str">
        <f>IF(Ansøgning!P152="","",Ansøgning!P152)</f>
        <v/>
      </c>
      <c r="X147" s="20"/>
      <c r="Y147" s="31" t="str">
        <f>IF(Ansøgning!Q152="","",Ansøgning!Q152)</f>
        <v/>
      </c>
      <c r="Z147" s="46" t="str">
        <f>IFERROR(MAX(IF(OR(V147="",X147=""),"",IF(AND(AND(MONTH(F147)&gt;=7,MONTH(F147)&lt;8),AND(MONTH(H147)&gt;=7,MONTH(H147)&lt;8)),(NETWORKDAYS(F147,H147,Lister!$D$7:$D$13)-V147)*T147/NETWORKDAYS(Lister!$D$19,Lister!$E$19,Lister!$D$7:$D$13),IF(AND(AND(MONTH(F147)&gt;=7,MONTH(F147)&lt;8),MONTH(H147)&gt;7),(NETWORKDAYS(F147,Lister!$E$19,Lister!$D$7:$D$13)-V147)*T147/NETWORKDAYS(Lister!$D$19,Lister!$E$19,Lister!$D$7:$D$13),IF(MONTH(F147)&gt;7,0)))),0),"")</f>
        <v/>
      </c>
      <c r="AA147" s="31" t="str">
        <f>IF(Ansøgning!R152="","",Ansøgning!R152)</f>
        <v/>
      </c>
      <c r="AB147" s="46" t="str">
        <f>IFERROR(MAX(IF(OR(V147="",X147=""),"",IF(AND(AND(MONTH(F147)&gt;=8,MONTH(F147)&lt;9),AND(MONTH(H147)&gt;=8,MONTH(H147)&lt;9)),(NETWORKDAYS(F147,H147,Lister!$D$7:$D$13)-X147)*T147/NETWORKDAYS(Lister!$D$20,Lister!$E$20,Lister!$D$7:$D$13),IF(AND(MONTH(F147)=7,MONTH(H147)=8),(NETWORKDAYS(Lister!$D$20,H147,Lister!$D$7:$D$13)-X147)*T147/NETWORKDAYS(Lister!$D$20,Lister!$E$20,Lister!$D$7:$D$13),IF(AND(MONTH(F147)=7,MONTH(H147)=7),0)))),0),"")</f>
        <v/>
      </c>
      <c r="AC147" s="15" t="str">
        <f>IF(Ansøgning!U152="","",Ansøgning!U152)</f>
        <v/>
      </c>
      <c r="AD147" s="31" t="str">
        <f t="shared" si="17"/>
        <v/>
      </c>
      <c r="AE147" s="31" t="str">
        <f t="shared" si="18"/>
        <v/>
      </c>
      <c r="AF147" s="51" t="str">
        <f t="shared" si="19"/>
        <v/>
      </c>
      <c r="AG147" s="15" t="str">
        <f t="shared" si="20"/>
        <v/>
      </c>
    </row>
    <row r="148" spans="1:33" x14ac:dyDescent="0.25">
      <c r="A148" s="13" t="str">
        <f>IF(Ansøgning!A153="","",Ansøgning!A153)</f>
        <v/>
      </c>
      <c r="B148" s="13" t="str">
        <f>IF(Ansøgning!B153="","",Ansøgning!B153)</f>
        <v/>
      </c>
      <c r="C148" s="13" t="str">
        <f>IF(Ansøgning!C153="","",Ansøgning!C153)</f>
        <v/>
      </c>
      <c r="D148" s="13" t="str">
        <f>IF(Ansøgning!D153="","",Ansøgning!D153)</f>
        <v/>
      </c>
      <c r="E148" s="14" t="str">
        <f>IF(Ansøgning!E153="","",Ansøgning!E153)</f>
        <v/>
      </c>
      <c r="F148" s="16"/>
      <c r="G148" s="14" t="str">
        <f>IF(Ansøgning!F153="","",Ansøgning!F153)</f>
        <v/>
      </c>
      <c r="H148" s="16"/>
      <c r="I148" s="72" t="str">
        <f>IF(OR(F148="",H148=""),"",NETWORKDAYS(F148,H148,Lister!$D$7:$D$13))</f>
        <v/>
      </c>
      <c r="J148" s="53" t="str">
        <f>IF(Ansøgning!H153="","",Ansøgning!H153)</f>
        <v/>
      </c>
      <c r="K148" s="32" t="str">
        <f t="shared" si="14"/>
        <v/>
      </c>
      <c r="L148" s="31" t="str">
        <f>IF(Ansøgning!J153="","",Ansøgning!J153)</f>
        <v/>
      </c>
      <c r="M148" s="18"/>
      <c r="N148" s="31" t="str">
        <f>IF(Ansøgning!K153="","",Ansøgning!K153)</f>
        <v/>
      </c>
      <c r="O148" s="18"/>
      <c r="P148" s="15" t="str">
        <f>IF(Ansøgning!L153="","",Ansøgning!L153)</f>
        <v/>
      </c>
      <c r="Q148" s="46" t="str">
        <f t="shared" si="15"/>
        <v/>
      </c>
      <c r="R148" s="46"/>
      <c r="S148" s="101" t="str">
        <f>IF(Ansøgning!M153="","",Ansøgning!M153)</f>
        <v/>
      </c>
      <c r="T148" s="31" t="str">
        <f t="shared" si="16"/>
        <v/>
      </c>
      <c r="U148" s="102" t="str">
        <f>IF(Ansøgning!O153="","",Ansøgning!O153)</f>
        <v/>
      </c>
      <c r="V148" s="20"/>
      <c r="W148" s="102" t="str">
        <f>IF(Ansøgning!P153="","",Ansøgning!P153)</f>
        <v/>
      </c>
      <c r="X148" s="20"/>
      <c r="Y148" s="31" t="str">
        <f>IF(Ansøgning!Q153="","",Ansøgning!Q153)</f>
        <v/>
      </c>
      <c r="Z148" s="46" t="str">
        <f>IFERROR(MAX(IF(OR(V148="",X148=""),"",IF(AND(AND(MONTH(F148)&gt;=7,MONTH(F148)&lt;8),AND(MONTH(H148)&gt;=7,MONTH(H148)&lt;8)),(NETWORKDAYS(F148,H148,Lister!$D$7:$D$13)-V148)*T148/NETWORKDAYS(Lister!$D$19,Lister!$E$19,Lister!$D$7:$D$13),IF(AND(AND(MONTH(F148)&gt;=7,MONTH(F148)&lt;8),MONTH(H148)&gt;7),(NETWORKDAYS(F148,Lister!$E$19,Lister!$D$7:$D$13)-V148)*T148/NETWORKDAYS(Lister!$D$19,Lister!$E$19,Lister!$D$7:$D$13),IF(MONTH(F148)&gt;7,0)))),0),"")</f>
        <v/>
      </c>
      <c r="AA148" s="31" t="str">
        <f>IF(Ansøgning!R153="","",Ansøgning!R153)</f>
        <v/>
      </c>
      <c r="AB148" s="46" t="str">
        <f>IFERROR(MAX(IF(OR(V148="",X148=""),"",IF(AND(AND(MONTH(F148)&gt;=8,MONTH(F148)&lt;9),AND(MONTH(H148)&gt;=8,MONTH(H148)&lt;9)),(NETWORKDAYS(F148,H148,Lister!$D$7:$D$13)-X148)*T148/NETWORKDAYS(Lister!$D$20,Lister!$E$20,Lister!$D$7:$D$13),IF(AND(MONTH(F148)=7,MONTH(H148)=8),(NETWORKDAYS(Lister!$D$20,H148,Lister!$D$7:$D$13)-X148)*T148/NETWORKDAYS(Lister!$D$20,Lister!$E$20,Lister!$D$7:$D$13),IF(AND(MONTH(F148)=7,MONTH(H148)=7),0)))),0),"")</f>
        <v/>
      </c>
      <c r="AC148" s="15" t="str">
        <f>IF(Ansøgning!U153="","",Ansøgning!U153)</f>
        <v/>
      </c>
      <c r="AD148" s="31" t="str">
        <f t="shared" si="17"/>
        <v/>
      </c>
      <c r="AE148" s="31" t="str">
        <f t="shared" si="18"/>
        <v/>
      </c>
      <c r="AF148" s="51" t="str">
        <f t="shared" si="19"/>
        <v/>
      </c>
      <c r="AG148" s="15" t="str">
        <f t="shared" si="20"/>
        <v/>
      </c>
    </row>
    <row r="149" spans="1:33" x14ac:dyDescent="0.25">
      <c r="A149" s="13" t="str">
        <f>IF(Ansøgning!A154="","",Ansøgning!A154)</f>
        <v/>
      </c>
      <c r="B149" s="13" t="str">
        <f>IF(Ansøgning!B154="","",Ansøgning!B154)</f>
        <v/>
      </c>
      <c r="C149" s="13" t="str">
        <f>IF(Ansøgning!C154="","",Ansøgning!C154)</f>
        <v/>
      </c>
      <c r="D149" s="13" t="str">
        <f>IF(Ansøgning!D154="","",Ansøgning!D154)</f>
        <v/>
      </c>
      <c r="E149" s="14" t="str">
        <f>IF(Ansøgning!E154="","",Ansøgning!E154)</f>
        <v/>
      </c>
      <c r="F149" s="16"/>
      <c r="G149" s="14" t="str">
        <f>IF(Ansøgning!F154="","",Ansøgning!F154)</f>
        <v/>
      </c>
      <c r="H149" s="16"/>
      <c r="I149" s="72" t="str">
        <f>IF(OR(F149="",H149=""),"",NETWORKDAYS(F149,H149,Lister!$D$7:$D$13))</f>
        <v/>
      </c>
      <c r="J149" s="53" t="str">
        <f>IF(Ansøgning!H154="","",Ansøgning!H154)</f>
        <v/>
      </c>
      <c r="K149" s="32" t="str">
        <f t="shared" si="14"/>
        <v/>
      </c>
      <c r="L149" s="31" t="str">
        <f>IF(Ansøgning!J154="","",Ansøgning!J154)</f>
        <v/>
      </c>
      <c r="M149" s="18"/>
      <c r="N149" s="31" t="str">
        <f>IF(Ansøgning!K154="","",Ansøgning!K154)</f>
        <v/>
      </c>
      <c r="O149" s="18"/>
      <c r="P149" s="15" t="str">
        <f>IF(Ansøgning!L154="","",Ansøgning!L154)</f>
        <v/>
      </c>
      <c r="Q149" s="46" t="str">
        <f t="shared" si="15"/>
        <v/>
      </c>
      <c r="R149" s="46"/>
      <c r="S149" s="101" t="str">
        <f>IF(Ansøgning!M154="","",Ansøgning!M154)</f>
        <v/>
      </c>
      <c r="T149" s="31" t="str">
        <f t="shared" si="16"/>
        <v/>
      </c>
      <c r="U149" s="102" t="str">
        <f>IF(Ansøgning!O154="","",Ansøgning!O154)</f>
        <v/>
      </c>
      <c r="V149" s="20"/>
      <c r="W149" s="102" t="str">
        <f>IF(Ansøgning!P154="","",Ansøgning!P154)</f>
        <v/>
      </c>
      <c r="X149" s="20"/>
      <c r="Y149" s="31" t="str">
        <f>IF(Ansøgning!Q154="","",Ansøgning!Q154)</f>
        <v/>
      </c>
      <c r="Z149" s="46" t="str">
        <f>IFERROR(MAX(IF(OR(V149="",X149=""),"",IF(AND(AND(MONTH(F149)&gt;=7,MONTH(F149)&lt;8),AND(MONTH(H149)&gt;=7,MONTH(H149)&lt;8)),(NETWORKDAYS(F149,H149,Lister!$D$7:$D$13)-V149)*T149/NETWORKDAYS(Lister!$D$19,Lister!$E$19,Lister!$D$7:$D$13),IF(AND(AND(MONTH(F149)&gt;=7,MONTH(F149)&lt;8),MONTH(H149)&gt;7),(NETWORKDAYS(F149,Lister!$E$19,Lister!$D$7:$D$13)-V149)*T149/NETWORKDAYS(Lister!$D$19,Lister!$E$19,Lister!$D$7:$D$13),IF(MONTH(F149)&gt;7,0)))),0),"")</f>
        <v/>
      </c>
      <c r="AA149" s="31" t="str">
        <f>IF(Ansøgning!R154="","",Ansøgning!R154)</f>
        <v/>
      </c>
      <c r="AB149" s="46" t="str">
        <f>IFERROR(MAX(IF(OR(V149="",X149=""),"",IF(AND(AND(MONTH(F149)&gt;=8,MONTH(F149)&lt;9),AND(MONTH(H149)&gt;=8,MONTH(H149)&lt;9)),(NETWORKDAYS(F149,H149,Lister!$D$7:$D$13)-X149)*T149/NETWORKDAYS(Lister!$D$20,Lister!$E$20,Lister!$D$7:$D$13),IF(AND(MONTH(F149)=7,MONTH(H149)=8),(NETWORKDAYS(Lister!$D$20,H149,Lister!$D$7:$D$13)-X149)*T149/NETWORKDAYS(Lister!$D$20,Lister!$E$20,Lister!$D$7:$D$13),IF(AND(MONTH(F149)=7,MONTH(H149)=7),0)))),0),"")</f>
        <v/>
      </c>
      <c r="AC149" s="15" t="str">
        <f>IF(Ansøgning!U154="","",Ansøgning!U154)</f>
        <v/>
      </c>
      <c r="AD149" s="31" t="str">
        <f t="shared" si="17"/>
        <v/>
      </c>
      <c r="AE149" s="31" t="str">
        <f t="shared" si="18"/>
        <v/>
      </c>
      <c r="AF149" s="51" t="str">
        <f t="shared" si="19"/>
        <v/>
      </c>
      <c r="AG149" s="15" t="str">
        <f t="shared" si="20"/>
        <v/>
      </c>
    </row>
    <row r="150" spans="1:33" x14ac:dyDescent="0.25">
      <c r="A150" s="13" t="str">
        <f>IF(Ansøgning!A155="","",Ansøgning!A155)</f>
        <v/>
      </c>
      <c r="B150" s="13" t="str">
        <f>IF(Ansøgning!B155="","",Ansøgning!B155)</f>
        <v/>
      </c>
      <c r="C150" s="13" t="str">
        <f>IF(Ansøgning!C155="","",Ansøgning!C155)</f>
        <v/>
      </c>
      <c r="D150" s="13" t="str">
        <f>IF(Ansøgning!D155="","",Ansøgning!D155)</f>
        <v/>
      </c>
      <c r="E150" s="14" t="str">
        <f>IF(Ansøgning!E155="","",Ansøgning!E155)</f>
        <v/>
      </c>
      <c r="F150" s="16"/>
      <c r="G150" s="14" t="str">
        <f>IF(Ansøgning!F155="","",Ansøgning!F155)</f>
        <v/>
      </c>
      <c r="H150" s="16"/>
      <c r="I150" s="72" t="str">
        <f>IF(OR(F150="",H150=""),"",NETWORKDAYS(F150,H150,Lister!$D$7:$D$13))</f>
        <v/>
      </c>
      <c r="J150" s="53" t="str">
        <f>IF(Ansøgning!H155="","",Ansøgning!H155)</f>
        <v/>
      </c>
      <c r="K150" s="32" t="str">
        <f t="shared" si="14"/>
        <v/>
      </c>
      <c r="L150" s="31" t="str">
        <f>IF(Ansøgning!J155="","",Ansøgning!J155)</f>
        <v/>
      </c>
      <c r="M150" s="18"/>
      <c r="N150" s="31" t="str">
        <f>IF(Ansøgning!K155="","",Ansøgning!K155)</f>
        <v/>
      </c>
      <c r="O150" s="18"/>
      <c r="P150" s="15" t="str">
        <f>IF(Ansøgning!L155="","",Ansøgning!L155)</f>
        <v/>
      </c>
      <c r="Q150" s="46" t="str">
        <f t="shared" si="15"/>
        <v/>
      </c>
      <c r="R150" s="46"/>
      <c r="S150" s="101" t="str">
        <f>IF(Ansøgning!M155="","",Ansøgning!M155)</f>
        <v/>
      </c>
      <c r="T150" s="31" t="str">
        <f t="shared" si="16"/>
        <v/>
      </c>
      <c r="U150" s="102" t="str">
        <f>IF(Ansøgning!O155="","",Ansøgning!O155)</f>
        <v/>
      </c>
      <c r="V150" s="20"/>
      <c r="W150" s="102" t="str">
        <f>IF(Ansøgning!P155="","",Ansøgning!P155)</f>
        <v/>
      </c>
      <c r="X150" s="20"/>
      <c r="Y150" s="31" t="str">
        <f>IF(Ansøgning!Q155="","",Ansøgning!Q155)</f>
        <v/>
      </c>
      <c r="Z150" s="46" t="str">
        <f>IFERROR(MAX(IF(OR(V150="",X150=""),"",IF(AND(AND(MONTH(F150)&gt;=7,MONTH(F150)&lt;8),AND(MONTH(H150)&gt;=7,MONTH(H150)&lt;8)),(NETWORKDAYS(F150,H150,Lister!$D$7:$D$13)-V150)*T150/NETWORKDAYS(Lister!$D$19,Lister!$E$19,Lister!$D$7:$D$13),IF(AND(AND(MONTH(F150)&gt;=7,MONTH(F150)&lt;8),MONTH(H150)&gt;7),(NETWORKDAYS(F150,Lister!$E$19,Lister!$D$7:$D$13)-V150)*T150/NETWORKDAYS(Lister!$D$19,Lister!$E$19,Lister!$D$7:$D$13),IF(MONTH(F150)&gt;7,0)))),0),"")</f>
        <v/>
      </c>
      <c r="AA150" s="31" t="str">
        <f>IF(Ansøgning!R155="","",Ansøgning!R155)</f>
        <v/>
      </c>
      <c r="AB150" s="46" t="str">
        <f>IFERROR(MAX(IF(OR(V150="",X150=""),"",IF(AND(AND(MONTH(F150)&gt;=8,MONTH(F150)&lt;9),AND(MONTH(H150)&gt;=8,MONTH(H150)&lt;9)),(NETWORKDAYS(F150,H150,Lister!$D$7:$D$13)-X150)*T150/NETWORKDAYS(Lister!$D$20,Lister!$E$20,Lister!$D$7:$D$13),IF(AND(MONTH(F150)=7,MONTH(H150)=8),(NETWORKDAYS(Lister!$D$20,H150,Lister!$D$7:$D$13)-X150)*T150/NETWORKDAYS(Lister!$D$20,Lister!$E$20,Lister!$D$7:$D$13),IF(AND(MONTH(F150)=7,MONTH(H150)=7),0)))),0),"")</f>
        <v/>
      </c>
      <c r="AC150" s="15" t="str">
        <f>IF(Ansøgning!U155="","",Ansøgning!U155)</f>
        <v/>
      </c>
      <c r="AD150" s="31" t="str">
        <f t="shared" si="17"/>
        <v/>
      </c>
      <c r="AE150" s="31" t="str">
        <f t="shared" si="18"/>
        <v/>
      </c>
      <c r="AF150" s="51" t="str">
        <f t="shared" si="19"/>
        <v/>
      </c>
      <c r="AG150" s="15" t="str">
        <f t="shared" si="20"/>
        <v/>
      </c>
    </row>
    <row r="151" spans="1:33" x14ac:dyDescent="0.25">
      <c r="A151" s="13" t="str">
        <f>IF(Ansøgning!A156="","",Ansøgning!A156)</f>
        <v/>
      </c>
      <c r="B151" s="13" t="str">
        <f>IF(Ansøgning!B156="","",Ansøgning!B156)</f>
        <v/>
      </c>
      <c r="C151" s="13" t="str">
        <f>IF(Ansøgning!C156="","",Ansøgning!C156)</f>
        <v/>
      </c>
      <c r="D151" s="13" t="str">
        <f>IF(Ansøgning!D156="","",Ansøgning!D156)</f>
        <v/>
      </c>
      <c r="E151" s="14" t="str">
        <f>IF(Ansøgning!E156="","",Ansøgning!E156)</f>
        <v/>
      </c>
      <c r="F151" s="16"/>
      <c r="G151" s="14" t="str">
        <f>IF(Ansøgning!F156="","",Ansøgning!F156)</f>
        <v/>
      </c>
      <c r="H151" s="16"/>
      <c r="I151" s="72" t="str">
        <f>IF(OR(F151="",H151=""),"",NETWORKDAYS(F151,H151,Lister!$D$7:$D$13))</f>
        <v/>
      </c>
      <c r="J151" s="53" t="str">
        <f>IF(Ansøgning!H156="","",Ansøgning!H156)</f>
        <v/>
      </c>
      <c r="K151" s="32" t="str">
        <f t="shared" si="14"/>
        <v/>
      </c>
      <c r="L151" s="31" t="str">
        <f>IF(Ansøgning!J156="","",Ansøgning!J156)</f>
        <v/>
      </c>
      <c r="M151" s="18"/>
      <c r="N151" s="31" t="str">
        <f>IF(Ansøgning!K156="","",Ansøgning!K156)</f>
        <v/>
      </c>
      <c r="O151" s="18"/>
      <c r="P151" s="15" t="str">
        <f>IF(Ansøgning!L156="","",Ansøgning!L156)</f>
        <v/>
      </c>
      <c r="Q151" s="46" t="str">
        <f t="shared" si="15"/>
        <v/>
      </c>
      <c r="R151" s="46"/>
      <c r="S151" s="101" t="str">
        <f>IF(Ansøgning!M156="","",Ansøgning!M156)</f>
        <v/>
      </c>
      <c r="T151" s="31" t="str">
        <f t="shared" si="16"/>
        <v/>
      </c>
      <c r="U151" s="102" t="str">
        <f>IF(Ansøgning!O156="","",Ansøgning!O156)</f>
        <v/>
      </c>
      <c r="V151" s="20"/>
      <c r="W151" s="102" t="str">
        <f>IF(Ansøgning!P156="","",Ansøgning!P156)</f>
        <v/>
      </c>
      <c r="X151" s="20"/>
      <c r="Y151" s="31" t="str">
        <f>IF(Ansøgning!Q156="","",Ansøgning!Q156)</f>
        <v/>
      </c>
      <c r="Z151" s="46" t="str">
        <f>IFERROR(MAX(IF(OR(V151="",X151=""),"",IF(AND(AND(MONTH(F151)&gt;=7,MONTH(F151)&lt;8),AND(MONTH(H151)&gt;=7,MONTH(H151)&lt;8)),(NETWORKDAYS(F151,H151,Lister!$D$7:$D$13)-V151)*T151/NETWORKDAYS(Lister!$D$19,Lister!$E$19,Lister!$D$7:$D$13),IF(AND(AND(MONTH(F151)&gt;=7,MONTH(F151)&lt;8),MONTH(H151)&gt;7),(NETWORKDAYS(F151,Lister!$E$19,Lister!$D$7:$D$13)-V151)*T151/NETWORKDAYS(Lister!$D$19,Lister!$E$19,Lister!$D$7:$D$13),IF(MONTH(F151)&gt;7,0)))),0),"")</f>
        <v/>
      </c>
      <c r="AA151" s="31" t="str">
        <f>IF(Ansøgning!R156="","",Ansøgning!R156)</f>
        <v/>
      </c>
      <c r="AB151" s="46" t="str">
        <f>IFERROR(MAX(IF(OR(V151="",X151=""),"",IF(AND(AND(MONTH(F151)&gt;=8,MONTH(F151)&lt;9),AND(MONTH(H151)&gt;=8,MONTH(H151)&lt;9)),(NETWORKDAYS(F151,H151,Lister!$D$7:$D$13)-X151)*T151/NETWORKDAYS(Lister!$D$20,Lister!$E$20,Lister!$D$7:$D$13),IF(AND(MONTH(F151)=7,MONTH(H151)=8),(NETWORKDAYS(Lister!$D$20,H151,Lister!$D$7:$D$13)-X151)*T151/NETWORKDAYS(Lister!$D$20,Lister!$E$20,Lister!$D$7:$D$13),IF(AND(MONTH(F151)=7,MONTH(H151)=7),0)))),0),"")</f>
        <v/>
      </c>
      <c r="AC151" s="15" t="str">
        <f>IF(Ansøgning!U156="","",Ansøgning!U156)</f>
        <v/>
      </c>
      <c r="AD151" s="31" t="str">
        <f t="shared" si="17"/>
        <v/>
      </c>
      <c r="AE151" s="31" t="str">
        <f t="shared" si="18"/>
        <v/>
      </c>
      <c r="AF151" s="51" t="str">
        <f t="shared" si="19"/>
        <v/>
      </c>
      <c r="AG151" s="15" t="str">
        <f t="shared" si="20"/>
        <v/>
      </c>
    </row>
    <row r="152" spans="1:33" x14ac:dyDescent="0.25">
      <c r="A152" s="13" t="str">
        <f>IF(Ansøgning!A157="","",Ansøgning!A157)</f>
        <v/>
      </c>
      <c r="B152" s="13" t="str">
        <f>IF(Ansøgning!B157="","",Ansøgning!B157)</f>
        <v/>
      </c>
      <c r="C152" s="13" t="str">
        <f>IF(Ansøgning!C157="","",Ansøgning!C157)</f>
        <v/>
      </c>
      <c r="D152" s="13" t="str">
        <f>IF(Ansøgning!D157="","",Ansøgning!D157)</f>
        <v/>
      </c>
      <c r="E152" s="14" t="str">
        <f>IF(Ansøgning!E157="","",Ansøgning!E157)</f>
        <v/>
      </c>
      <c r="F152" s="16"/>
      <c r="G152" s="14" t="str">
        <f>IF(Ansøgning!F157="","",Ansøgning!F157)</f>
        <v/>
      </c>
      <c r="H152" s="16"/>
      <c r="I152" s="72" t="str">
        <f>IF(OR(F152="",H152=""),"",NETWORKDAYS(F152,H152,Lister!$D$7:$D$13))</f>
        <v/>
      </c>
      <c r="J152" s="53" t="str">
        <f>IF(Ansøgning!H157="","",Ansøgning!H157)</f>
        <v/>
      </c>
      <c r="K152" s="32" t="str">
        <f t="shared" si="14"/>
        <v/>
      </c>
      <c r="L152" s="31" t="str">
        <f>IF(Ansøgning!J157="","",Ansøgning!J157)</f>
        <v/>
      </c>
      <c r="M152" s="18"/>
      <c r="N152" s="31" t="str">
        <f>IF(Ansøgning!K157="","",Ansøgning!K157)</f>
        <v/>
      </c>
      <c r="O152" s="18"/>
      <c r="P152" s="15" t="str">
        <f>IF(Ansøgning!L157="","",Ansøgning!L157)</f>
        <v/>
      </c>
      <c r="Q152" s="46" t="str">
        <f t="shared" si="15"/>
        <v/>
      </c>
      <c r="R152" s="46"/>
      <c r="S152" s="101" t="str">
        <f>IF(Ansøgning!M157="","",Ansøgning!M157)</f>
        <v/>
      </c>
      <c r="T152" s="31" t="str">
        <f t="shared" si="16"/>
        <v/>
      </c>
      <c r="U152" s="102" t="str">
        <f>IF(Ansøgning!O157="","",Ansøgning!O157)</f>
        <v/>
      </c>
      <c r="V152" s="20"/>
      <c r="W152" s="102" t="str">
        <f>IF(Ansøgning!P157="","",Ansøgning!P157)</f>
        <v/>
      </c>
      <c r="X152" s="20"/>
      <c r="Y152" s="31" t="str">
        <f>IF(Ansøgning!Q157="","",Ansøgning!Q157)</f>
        <v/>
      </c>
      <c r="Z152" s="46" t="str">
        <f>IFERROR(MAX(IF(OR(V152="",X152=""),"",IF(AND(AND(MONTH(F152)&gt;=7,MONTH(F152)&lt;8),AND(MONTH(H152)&gt;=7,MONTH(H152)&lt;8)),(NETWORKDAYS(F152,H152,Lister!$D$7:$D$13)-V152)*T152/NETWORKDAYS(Lister!$D$19,Lister!$E$19,Lister!$D$7:$D$13),IF(AND(AND(MONTH(F152)&gt;=7,MONTH(F152)&lt;8),MONTH(H152)&gt;7),(NETWORKDAYS(F152,Lister!$E$19,Lister!$D$7:$D$13)-V152)*T152/NETWORKDAYS(Lister!$D$19,Lister!$E$19,Lister!$D$7:$D$13),IF(MONTH(F152)&gt;7,0)))),0),"")</f>
        <v/>
      </c>
      <c r="AA152" s="31" t="str">
        <f>IF(Ansøgning!R157="","",Ansøgning!R157)</f>
        <v/>
      </c>
      <c r="AB152" s="46" t="str">
        <f>IFERROR(MAX(IF(OR(V152="",X152=""),"",IF(AND(AND(MONTH(F152)&gt;=8,MONTH(F152)&lt;9),AND(MONTH(H152)&gt;=8,MONTH(H152)&lt;9)),(NETWORKDAYS(F152,H152,Lister!$D$7:$D$13)-X152)*T152/NETWORKDAYS(Lister!$D$20,Lister!$E$20,Lister!$D$7:$D$13),IF(AND(MONTH(F152)=7,MONTH(H152)=8),(NETWORKDAYS(Lister!$D$20,H152,Lister!$D$7:$D$13)-X152)*T152/NETWORKDAYS(Lister!$D$20,Lister!$E$20,Lister!$D$7:$D$13),IF(AND(MONTH(F152)=7,MONTH(H152)=7),0)))),0),"")</f>
        <v/>
      </c>
      <c r="AC152" s="15" t="str">
        <f>IF(Ansøgning!U157="","",Ansøgning!U157)</f>
        <v/>
      </c>
      <c r="AD152" s="31" t="str">
        <f t="shared" si="17"/>
        <v/>
      </c>
      <c r="AE152" s="31" t="str">
        <f t="shared" si="18"/>
        <v/>
      </c>
      <c r="AF152" s="51" t="str">
        <f t="shared" si="19"/>
        <v/>
      </c>
      <c r="AG152" s="15" t="str">
        <f t="shared" si="20"/>
        <v/>
      </c>
    </row>
    <row r="153" spans="1:33" x14ac:dyDescent="0.25">
      <c r="A153" s="13" t="str">
        <f>IF(Ansøgning!A158="","",Ansøgning!A158)</f>
        <v/>
      </c>
      <c r="B153" s="13" t="str">
        <f>IF(Ansøgning!B158="","",Ansøgning!B158)</f>
        <v/>
      </c>
      <c r="C153" s="13" t="str">
        <f>IF(Ansøgning!C158="","",Ansøgning!C158)</f>
        <v/>
      </c>
      <c r="D153" s="13" t="str">
        <f>IF(Ansøgning!D158="","",Ansøgning!D158)</f>
        <v/>
      </c>
      <c r="E153" s="14" t="str">
        <f>IF(Ansøgning!E158="","",Ansøgning!E158)</f>
        <v/>
      </c>
      <c r="F153" s="16"/>
      <c r="G153" s="14" t="str">
        <f>IF(Ansøgning!F158="","",Ansøgning!F158)</f>
        <v/>
      </c>
      <c r="H153" s="16"/>
      <c r="I153" s="72" t="str">
        <f>IF(OR(F153="",H153=""),"",NETWORKDAYS(F153,H153,Lister!$D$7:$D$13))</f>
        <v/>
      </c>
      <c r="J153" s="53" t="str">
        <f>IF(Ansøgning!H158="","",Ansøgning!H158)</f>
        <v/>
      </c>
      <c r="K153" s="32" t="str">
        <f t="shared" si="14"/>
        <v/>
      </c>
      <c r="L153" s="31" t="str">
        <f>IF(Ansøgning!J158="","",Ansøgning!J158)</f>
        <v/>
      </c>
      <c r="M153" s="18"/>
      <c r="N153" s="31" t="str">
        <f>IF(Ansøgning!K158="","",Ansøgning!K158)</f>
        <v/>
      </c>
      <c r="O153" s="18"/>
      <c r="P153" s="15" t="str">
        <f>IF(Ansøgning!L158="","",Ansøgning!L158)</f>
        <v/>
      </c>
      <c r="Q153" s="46" t="str">
        <f t="shared" si="15"/>
        <v/>
      </c>
      <c r="R153" s="46"/>
      <c r="S153" s="101" t="str">
        <f>IF(Ansøgning!M158="","",Ansøgning!M158)</f>
        <v/>
      </c>
      <c r="T153" s="31" t="str">
        <f t="shared" si="16"/>
        <v/>
      </c>
      <c r="U153" s="102" t="str">
        <f>IF(Ansøgning!O158="","",Ansøgning!O158)</f>
        <v/>
      </c>
      <c r="V153" s="20"/>
      <c r="W153" s="102" t="str">
        <f>IF(Ansøgning!P158="","",Ansøgning!P158)</f>
        <v/>
      </c>
      <c r="X153" s="20"/>
      <c r="Y153" s="31" t="str">
        <f>IF(Ansøgning!Q158="","",Ansøgning!Q158)</f>
        <v/>
      </c>
      <c r="Z153" s="46" t="str">
        <f>IFERROR(MAX(IF(OR(V153="",X153=""),"",IF(AND(AND(MONTH(F153)&gt;=7,MONTH(F153)&lt;8),AND(MONTH(H153)&gt;=7,MONTH(H153)&lt;8)),(NETWORKDAYS(F153,H153,Lister!$D$7:$D$13)-V153)*T153/NETWORKDAYS(Lister!$D$19,Lister!$E$19,Lister!$D$7:$D$13),IF(AND(AND(MONTH(F153)&gt;=7,MONTH(F153)&lt;8),MONTH(H153)&gt;7),(NETWORKDAYS(F153,Lister!$E$19,Lister!$D$7:$D$13)-V153)*T153/NETWORKDAYS(Lister!$D$19,Lister!$E$19,Lister!$D$7:$D$13),IF(MONTH(F153)&gt;7,0)))),0),"")</f>
        <v/>
      </c>
      <c r="AA153" s="31" t="str">
        <f>IF(Ansøgning!R158="","",Ansøgning!R158)</f>
        <v/>
      </c>
      <c r="AB153" s="46" t="str">
        <f>IFERROR(MAX(IF(OR(V153="",X153=""),"",IF(AND(AND(MONTH(F153)&gt;=8,MONTH(F153)&lt;9),AND(MONTH(H153)&gt;=8,MONTH(H153)&lt;9)),(NETWORKDAYS(F153,H153,Lister!$D$7:$D$13)-X153)*T153/NETWORKDAYS(Lister!$D$20,Lister!$E$20,Lister!$D$7:$D$13),IF(AND(MONTH(F153)=7,MONTH(H153)=8),(NETWORKDAYS(Lister!$D$20,H153,Lister!$D$7:$D$13)-X153)*T153/NETWORKDAYS(Lister!$D$20,Lister!$E$20,Lister!$D$7:$D$13),IF(AND(MONTH(F153)=7,MONTH(H153)=7),0)))),0),"")</f>
        <v/>
      </c>
      <c r="AC153" s="15" t="str">
        <f>IF(Ansøgning!U158="","",Ansøgning!U158)</f>
        <v/>
      </c>
      <c r="AD153" s="31" t="str">
        <f t="shared" si="17"/>
        <v/>
      </c>
      <c r="AE153" s="31" t="str">
        <f t="shared" si="18"/>
        <v/>
      </c>
      <c r="AF153" s="51" t="str">
        <f t="shared" si="19"/>
        <v/>
      </c>
      <c r="AG153" s="15" t="str">
        <f t="shared" si="20"/>
        <v/>
      </c>
    </row>
    <row r="154" spans="1:33" x14ac:dyDescent="0.25">
      <c r="A154" s="13" t="str">
        <f>IF(Ansøgning!A159="","",Ansøgning!A159)</f>
        <v/>
      </c>
      <c r="B154" s="13" t="str">
        <f>IF(Ansøgning!B159="","",Ansøgning!B159)</f>
        <v/>
      </c>
      <c r="C154" s="13" t="str">
        <f>IF(Ansøgning!C159="","",Ansøgning!C159)</f>
        <v/>
      </c>
      <c r="D154" s="13" t="str">
        <f>IF(Ansøgning!D159="","",Ansøgning!D159)</f>
        <v/>
      </c>
      <c r="E154" s="14" t="str">
        <f>IF(Ansøgning!E159="","",Ansøgning!E159)</f>
        <v/>
      </c>
      <c r="F154" s="16"/>
      <c r="G154" s="14" t="str">
        <f>IF(Ansøgning!F159="","",Ansøgning!F159)</f>
        <v/>
      </c>
      <c r="H154" s="16"/>
      <c r="I154" s="72" t="str">
        <f>IF(OR(F154="",H154=""),"",NETWORKDAYS(F154,H154,Lister!$D$7:$D$13))</f>
        <v/>
      </c>
      <c r="J154" s="53" t="str">
        <f>IF(Ansøgning!H159="","",Ansøgning!H159)</f>
        <v/>
      </c>
      <c r="K154" s="32" t="str">
        <f t="shared" si="14"/>
        <v/>
      </c>
      <c r="L154" s="31" t="str">
        <f>IF(Ansøgning!J159="","",Ansøgning!J159)</f>
        <v/>
      </c>
      <c r="M154" s="18"/>
      <c r="N154" s="31" t="str">
        <f>IF(Ansøgning!K159="","",Ansøgning!K159)</f>
        <v/>
      </c>
      <c r="O154" s="18"/>
      <c r="P154" s="15" t="str">
        <f>IF(Ansøgning!L159="","",Ansøgning!L159)</f>
        <v/>
      </c>
      <c r="Q154" s="46" t="str">
        <f t="shared" si="15"/>
        <v/>
      </c>
      <c r="R154" s="46"/>
      <c r="S154" s="101" t="str">
        <f>IF(Ansøgning!M159="","",Ansøgning!M159)</f>
        <v/>
      </c>
      <c r="T154" s="31" t="str">
        <f t="shared" si="16"/>
        <v/>
      </c>
      <c r="U154" s="102" t="str">
        <f>IF(Ansøgning!O159="","",Ansøgning!O159)</f>
        <v/>
      </c>
      <c r="V154" s="20"/>
      <c r="W154" s="102" t="str">
        <f>IF(Ansøgning!P159="","",Ansøgning!P159)</f>
        <v/>
      </c>
      <c r="X154" s="20"/>
      <c r="Y154" s="31" t="str">
        <f>IF(Ansøgning!Q159="","",Ansøgning!Q159)</f>
        <v/>
      </c>
      <c r="Z154" s="46" t="str">
        <f>IFERROR(MAX(IF(OR(V154="",X154=""),"",IF(AND(AND(MONTH(F154)&gt;=7,MONTH(F154)&lt;8),AND(MONTH(H154)&gt;=7,MONTH(H154)&lt;8)),(NETWORKDAYS(F154,H154,Lister!$D$7:$D$13)-V154)*T154/NETWORKDAYS(Lister!$D$19,Lister!$E$19,Lister!$D$7:$D$13),IF(AND(AND(MONTH(F154)&gt;=7,MONTH(F154)&lt;8),MONTH(H154)&gt;7),(NETWORKDAYS(F154,Lister!$E$19,Lister!$D$7:$D$13)-V154)*T154/NETWORKDAYS(Lister!$D$19,Lister!$E$19,Lister!$D$7:$D$13),IF(MONTH(F154)&gt;7,0)))),0),"")</f>
        <v/>
      </c>
      <c r="AA154" s="31" t="str">
        <f>IF(Ansøgning!R159="","",Ansøgning!R159)</f>
        <v/>
      </c>
      <c r="AB154" s="46" t="str">
        <f>IFERROR(MAX(IF(OR(V154="",X154=""),"",IF(AND(AND(MONTH(F154)&gt;=8,MONTH(F154)&lt;9),AND(MONTH(H154)&gt;=8,MONTH(H154)&lt;9)),(NETWORKDAYS(F154,H154,Lister!$D$7:$D$13)-X154)*T154/NETWORKDAYS(Lister!$D$20,Lister!$E$20,Lister!$D$7:$D$13),IF(AND(MONTH(F154)=7,MONTH(H154)=8),(NETWORKDAYS(Lister!$D$20,H154,Lister!$D$7:$D$13)-X154)*T154/NETWORKDAYS(Lister!$D$20,Lister!$E$20,Lister!$D$7:$D$13),IF(AND(MONTH(F154)=7,MONTH(H154)=7),0)))),0),"")</f>
        <v/>
      </c>
      <c r="AC154" s="15" t="str">
        <f>IF(Ansøgning!U159="","",Ansøgning!U159)</f>
        <v/>
      </c>
      <c r="AD154" s="31" t="str">
        <f t="shared" si="17"/>
        <v/>
      </c>
      <c r="AE154" s="31" t="str">
        <f t="shared" si="18"/>
        <v/>
      </c>
      <c r="AF154" s="51" t="str">
        <f t="shared" si="19"/>
        <v/>
      </c>
      <c r="AG154" s="15" t="str">
        <f t="shared" si="20"/>
        <v/>
      </c>
    </row>
    <row r="155" spans="1:33" x14ac:dyDescent="0.25">
      <c r="A155" s="13" t="str">
        <f>IF(Ansøgning!A160="","",Ansøgning!A160)</f>
        <v/>
      </c>
      <c r="B155" s="13" t="str">
        <f>IF(Ansøgning!B160="","",Ansøgning!B160)</f>
        <v/>
      </c>
      <c r="C155" s="13" t="str">
        <f>IF(Ansøgning!C160="","",Ansøgning!C160)</f>
        <v/>
      </c>
      <c r="D155" s="13" t="str">
        <f>IF(Ansøgning!D160="","",Ansøgning!D160)</f>
        <v/>
      </c>
      <c r="E155" s="14" t="str">
        <f>IF(Ansøgning!E160="","",Ansøgning!E160)</f>
        <v/>
      </c>
      <c r="F155" s="16"/>
      <c r="G155" s="14" t="str">
        <f>IF(Ansøgning!F160="","",Ansøgning!F160)</f>
        <v/>
      </c>
      <c r="H155" s="16"/>
      <c r="I155" s="72" t="str">
        <f>IF(OR(F155="",H155=""),"",NETWORKDAYS(F155,H155,Lister!$D$7:$D$13))</f>
        <v/>
      </c>
      <c r="J155" s="53" t="str">
        <f>IF(Ansøgning!H160="","",Ansøgning!H160)</f>
        <v/>
      </c>
      <c r="K155" s="32" t="str">
        <f t="shared" si="14"/>
        <v/>
      </c>
      <c r="L155" s="31" t="str">
        <f>IF(Ansøgning!J160="","",Ansøgning!J160)</f>
        <v/>
      </c>
      <c r="M155" s="18"/>
      <c r="N155" s="31" t="str">
        <f>IF(Ansøgning!K160="","",Ansøgning!K160)</f>
        <v/>
      </c>
      <c r="O155" s="18"/>
      <c r="P155" s="15" t="str">
        <f>IF(Ansøgning!L160="","",Ansøgning!L160)</f>
        <v/>
      </c>
      <c r="Q155" s="46" t="str">
        <f t="shared" si="15"/>
        <v/>
      </c>
      <c r="R155" s="46"/>
      <c r="S155" s="101" t="str">
        <f>IF(Ansøgning!M160="","",Ansøgning!M160)</f>
        <v/>
      </c>
      <c r="T155" s="31" t="str">
        <f t="shared" si="16"/>
        <v/>
      </c>
      <c r="U155" s="102" t="str">
        <f>IF(Ansøgning!O160="","",Ansøgning!O160)</f>
        <v/>
      </c>
      <c r="V155" s="20"/>
      <c r="W155" s="102" t="str">
        <f>IF(Ansøgning!P160="","",Ansøgning!P160)</f>
        <v/>
      </c>
      <c r="X155" s="20"/>
      <c r="Y155" s="31" t="str">
        <f>IF(Ansøgning!Q160="","",Ansøgning!Q160)</f>
        <v/>
      </c>
      <c r="Z155" s="46" t="str">
        <f>IFERROR(MAX(IF(OR(V155="",X155=""),"",IF(AND(AND(MONTH(F155)&gt;=7,MONTH(F155)&lt;8),AND(MONTH(H155)&gt;=7,MONTH(H155)&lt;8)),(NETWORKDAYS(F155,H155,Lister!$D$7:$D$13)-V155)*T155/NETWORKDAYS(Lister!$D$19,Lister!$E$19,Lister!$D$7:$D$13),IF(AND(AND(MONTH(F155)&gt;=7,MONTH(F155)&lt;8),MONTH(H155)&gt;7),(NETWORKDAYS(F155,Lister!$E$19,Lister!$D$7:$D$13)-V155)*T155/NETWORKDAYS(Lister!$D$19,Lister!$E$19,Lister!$D$7:$D$13),IF(MONTH(F155)&gt;7,0)))),0),"")</f>
        <v/>
      </c>
      <c r="AA155" s="31" t="str">
        <f>IF(Ansøgning!R160="","",Ansøgning!R160)</f>
        <v/>
      </c>
      <c r="AB155" s="46" t="str">
        <f>IFERROR(MAX(IF(OR(V155="",X155=""),"",IF(AND(AND(MONTH(F155)&gt;=8,MONTH(F155)&lt;9),AND(MONTH(H155)&gt;=8,MONTH(H155)&lt;9)),(NETWORKDAYS(F155,H155,Lister!$D$7:$D$13)-X155)*T155/NETWORKDAYS(Lister!$D$20,Lister!$E$20,Lister!$D$7:$D$13),IF(AND(MONTH(F155)=7,MONTH(H155)=8),(NETWORKDAYS(Lister!$D$20,H155,Lister!$D$7:$D$13)-X155)*T155/NETWORKDAYS(Lister!$D$20,Lister!$E$20,Lister!$D$7:$D$13),IF(AND(MONTH(F155)=7,MONTH(H155)=7),0)))),0),"")</f>
        <v/>
      </c>
      <c r="AC155" s="15" t="str">
        <f>IF(Ansøgning!U160="","",Ansøgning!U160)</f>
        <v/>
      </c>
      <c r="AD155" s="31" t="str">
        <f t="shared" si="17"/>
        <v/>
      </c>
      <c r="AE155" s="31" t="str">
        <f t="shared" si="18"/>
        <v/>
      </c>
      <c r="AF155" s="51" t="str">
        <f t="shared" si="19"/>
        <v/>
      </c>
      <c r="AG155" s="15" t="str">
        <f t="shared" si="20"/>
        <v/>
      </c>
    </row>
    <row r="156" spans="1:33" x14ac:dyDescent="0.25">
      <c r="A156" s="13" t="str">
        <f>IF(Ansøgning!A161="","",Ansøgning!A161)</f>
        <v/>
      </c>
      <c r="B156" s="13" t="str">
        <f>IF(Ansøgning!B161="","",Ansøgning!B161)</f>
        <v/>
      </c>
      <c r="C156" s="13" t="str">
        <f>IF(Ansøgning!C161="","",Ansøgning!C161)</f>
        <v/>
      </c>
      <c r="D156" s="13" t="str">
        <f>IF(Ansøgning!D161="","",Ansøgning!D161)</f>
        <v/>
      </c>
      <c r="E156" s="14" t="str">
        <f>IF(Ansøgning!E161="","",Ansøgning!E161)</f>
        <v/>
      </c>
      <c r="F156" s="16"/>
      <c r="G156" s="14" t="str">
        <f>IF(Ansøgning!F161="","",Ansøgning!F161)</f>
        <v/>
      </c>
      <c r="H156" s="16"/>
      <c r="I156" s="72" t="str">
        <f>IF(OR(F156="",H156=""),"",NETWORKDAYS(F156,H156,Lister!$D$7:$D$13))</f>
        <v/>
      </c>
      <c r="J156" s="53" t="str">
        <f>IF(Ansøgning!H161="","",Ansøgning!H161)</f>
        <v/>
      </c>
      <c r="K156" s="32" t="str">
        <f t="shared" si="14"/>
        <v/>
      </c>
      <c r="L156" s="31" t="str">
        <f>IF(Ansøgning!J161="","",Ansøgning!J161)</f>
        <v/>
      </c>
      <c r="M156" s="18"/>
      <c r="N156" s="31" t="str">
        <f>IF(Ansøgning!K161="","",Ansøgning!K161)</f>
        <v/>
      </c>
      <c r="O156" s="18"/>
      <c r="P156" s="15" t="str">
        <f>IF(Ansøgning!L161="","",Ansøgning!L161)</f>
        <v/>
      </c>
      <c r="Q156" s="46" t="str">
        <f t="shared" si="15"/>
        <v/>
      </c>
      <c r="R156" s="46"/>
      <c r="S156" s="101" t="str">
        <f>IF(Ansøgning!M161="","",Ansøgning!M161)</f>
        <v/>
      </c>
      <c r="T156" s="31" t="str">
        <f t="shared" si="16"/>
        <v/>
      </c>
      <c r="U156" s="102" t="str">
        <f>IF(Ansøgning!O161="","",Ansøgning!O161)</f>
        <v/>
      </c>
      <c r="V156" s="20"/>
      <c r="W156" s="102" t="str">
        <f>IF(Ansøgning!P161="","",Ansøgning!P161)</f>
        <v/>
      </c>
      <c r="X156" s="20"/>
      <c r="Y156" s="31" t="str">
        <f>IF(Ansøgning!Q161="","",Ansøgning!Q161)</f>
        <v/>
      </c>
      <c r="Z156" s="46" t="str">
        <f>IFERROR(MAX(IF(OR(V156="",X156=""),"",IF(AND(AND(MONTH(F156)&gt;=7,MONTH(F156)&lt;8),AND(MONTH(H156)&gt;=7,MONTH(H156)&lt;8)),(NETWORKDAYS(F156,H156,Lister!$D$7:$D$13)-V156)*T156/NETWORKDAYS(Lister!$D$19,Lister!$E$19,Lister!$D$7:$D$13),IF(AND(AND(MONTH(F156)&gt;=7,MONTH(F156)&lt;8),MONTH(H156)&gt;7),(NETWORKDAYS(F156,Lister!$E$19,Lister!$D$7:$D$13)-V156)*T156/NETWORKDAYS(Lister!$D$19,Lister!$E$19,Lister!$D$7:$D$13),IF(MONTH(F156)&gt;7,0)))),0),"")</f>
        <v/>
      </c>
      <c r="AA156" s="31" t="str">
        <f>IF(Ansøgning!R161="","",Ansøgning!R161)</f>
        <v/>
      </c>
      <c r="AB156" s="46" t="str">
        <f>IFERROR(MAX(IF(OR(V156="",X156=""),"",IF(AND(AND(MONTH(F156)&gt;=8,MONTH(F156)&lt;9),AND(MONTH(H156)&gt;=8,MONTH(H156)&lt;9)),(NETWORKDAYS(F156,H156,Lister!$D$7:$D$13)-X156)*T156/NETWORKDAYS(Lister!$D$20,Lister!$E$20,Lister!$D$7:$D$13),IF(AND(MONTH(F156)=7,MONTH(H156)=8),(NETWORKDAYS(Lister!$D$20,H156,Lister!$D$7:$D$13)-X156)*T156/NETWORKDAYS(Lister!$D$20,Lister!$E$20,Lister!$D$7:$D$13),IF(AND(MONTH(F156)=7,MONTH(H156)=7),0)))),0),"")</f>
        <v/>
      </c>
      <c r="AC156" s="15" t="str">
        <f>IF(Ansøgning!U161="","",Ansøgning!U161)</f>
        <v/>
      </c>
      <c r="AD156" s="31" t="str">
        <f t="shared" si="17"/>
        <v/>
      </c>
      <c r="AE156" s="31" t="str">
        <f t="shared" si="18"/>
        <v/>
      </c>
      <c r="AF156" s="51" t="str">
        <f t="shared" si="19"/>
        <v/>
      </c>
      <c r="AG156" s="15" t="str">
        <f t="shared" si="20"/>
        <v/>
      </c>
    </row>
    <row r="157" spans="1:33" x14ac:dyDescent="0.25">
      <c r="A157" s="13" t="str">
        <f>IF(Ansøgning!A162="","",Ansøgning!A162)</f>
        <v/>
      </c>
      <c r="B157" s="13" t="str">
        <f>IF(Ansøgning!B162="","",Ansøgning!B162)</f>
        <v/>
      </c>
      <c r="C157" s="13" t="str">
        <f>IF(Ansøgning!C162="","",Ansøgning!C162)</f>
        <v/>
      </c>
      <c r="D157" s="13" t="str">
        <f>IF(Ansøgning!D162="","",Ansøgning!D162)</f>
        <v/>
      </c>
      <c r="E157" s="14" t="str">
        <f>IF(Ansøgning!E162="","",Ansøgning!E162)</f>
        <v/>
      </c>
      <c r="F157" s="16"/>
      <c r="G157" s="14" t="str">
        <f>IF(Ansøgning!F162="","",Ansøgning!F162)</f>
        <v/>
      </c>
      <c r="H157" s="16"/>
      <c r="I157" s="72" t="str">
        <f>IF(OR(F157="",H157=""),"",NETWORKDAYS(F157,H157,Lister!$D$7:$D$13))</f>
        <v/>
      </c>
      <c r="J157" s="53" t="str">
        <f>IF(Ansøgning!H162="","",Ansøgning!H162)</f>
        <v/>
      </c>
      <c r="K157" s="32" t="str">
        <f t="shared" si="14"/>
        <v/>
      </c>
      <c r="L157" s="31" t="str">
        <f>IF(Ansøgning!J162="","",Ansøgning!J162)</f>
        <v/>
      </c>
      <c r="M157" s="18"/>
      <c r="N157" s="31" t="str">
        <f>IF(Ansøgning!K162="","",Ansøgning!K162)</f>
        <v/>
      </c>
      <c r="O157" s="18"/>
      <c r="P157" s="15" t="str">
        <f>IF(Ansøgning!L162="","",Ansøgning!L162)</f>
        <v/>
      </c>
      <c r="Q157" s="46" t="str">
        <f t="shared" si="15"/>
        <v/>
      </c>
      <c r="R157" s="46"/>
      <c r="S157" s="101" t="str">
        <f>IF(Ansøgning!M162="","",Ansøgning!M162)</f>
        <v/>
      </c>
      <c r="T157" s="31" t="str">
        <f t="shared" si="16"/>
        <v/>
      </c>
      <c r="U157" s="102" t="str">
        <f>IF(Ansøgning!O162="","",Ansøgning!O162)</f>
        <v/>
      </c>
      <c r="V157" s="20"/>
      <c r="W157" s="102" t="str">
        <f>IF(Ansøgning!P162="","",Ansøgning!P162)</f>
        <v/>
      </c>
      <c r="X157" s="20"/>
      <c r="Y157" s="31" t="str">
        <f>IF(Ansøgning!Q162="","",Ansøgning!Q162)</f>
        <v/>
      </c>
      <c r="Z157" s="46" t="str">
        <f>IFERROR(MAX(IF(OR(V157="",X157=""),"",IF(AND(AND(MONTH(F157)&gt;=7,MONTH(F157)&lt;8),AND(MONTH(H157)&gt;=7,MONTH(H157)&lt;8)),(NETWORKDAYS(F157,H157,Lister!$D$7:$D$13)-V157)*T157/NETWORKDAYS(Lister!$D$19,Lister!$E$19,Lister!$D$7:$D$13),IF(AND(AND(MONTH(F157)&gt;=7,MONTH(F157)&lt;8),MONTH(H157)&gt;7),(NETWORKDAYS(F157,Lister!$E$19,Lister!$D$7:$D$13)-V157)*T157/NETWORKDAYS(Lister!$D$19,Lister!$E$19,Lister!$D$7:$D$13),IF(MONTH(F157)&gt;7,0)))),0),"")</f>
        <v/>
      </c>
      <c r="AA157" s="31" t="str">
        <f>IF(Ansøgning!R162="","",Ansøgning!R162)</f>
        <v/>
      </c>
      <c r="AB157" s="46" t="str">
        <f>IFERROR(MAX(IF(OR(V157="",X157=""),"",IF(AND(AND(MONTH(F157)&gt;=8,MONTH(F157)&lt;9),AND(MONTH(H157)&gt;=8,MONTH(H157)&lt;9)),(NETWORKDAYS(F157,H157,Lister!$D$7:$D$13)-X157)*T157/NETWORKDAYS(Lister!$D$20,Lister!$E$20,Lister!$D$7:$D$13),IF(AND(MONTH(F157)=7,MONTH(H157)=8),(NETWORKDAYS(Lister!$D$20,H157,Lister!$D$7:$D$13)-X157)*T157/NETWORKDAYS(Lister!$D$20,Lister!$E$20,Lister!$D$7:$D$13),IF(AND(MONTH(F157)=7,MONTH(H157)=7),0)))),0),"")</f>
        <v/>
      </c>
      <c r="AC157" s="15" t="str">
        <f>IF(Ansøgning!U162="","",Ansøgning!U162)</f>
        <v/>
      </c>
      <c r="AD157" s="31" t="str">
        <f t="shared" si="17"/>
        <v/>
      </c>
      <c r="AE157" s="31" t="str">
        <f t="shared" si="18"/>
        <v/>
      </c>
      <c r="AF157" s="51" t="str">
        <f t="shared" si="19"/>
        <v/>
      </c>
      <c r="AG157" s="15" t="str">
        <f t="shared" si="20"/>
        <v/>
      </c>
    </row>
    <row r="158" spans="1:33" x14ac:dyDescent="0.25">
      <c r="A158" s="13" t="str">
        <f>IF(Ansøgning!A163="","",Ansøgning!A163)</f>
        <v/>
      </c>
      <c r="B158" s="13" t="str">
        <f>IF(Ansøgning!B163="","",Ansøgning!B163)</f>
        <v/>
      </c>
      <c r="C158" s="13" t="str">
        <f>IF(Ansøgning!C163="","",Ansøgning!C163)</f>
        <v/>
      </c>
      <c r="D158" s="13" t="str">
        <f>IF(Ansøgning!D163="","",Ansøgning!D163)</f>
        <v/>
      </c>
      <c r="E158" s="14" t="str">
        <f>IF(Ansøgning!E163="","",Ansøgning!E163)</f>
        <v/>
      </c>
      <c r="F158" s="16"/>
      <c r="G158" s="14" t="str">
        <f>IF(Ansøgning!F163="","",Ansøgning!F163)</f>
        <v/>
      </c>
      <c r="H158" s="16"/>
      <c r="I158" s="72" t="str">
        <f>IF(OR(F158="",H158=""),"",NETWORKDAYS(F158,H158,Lister!$D$7:$D$13))</f>
        <v/>
      </c>
      <c r="J158" s="53" t="str">
        <f>IF(Ansøgning!H163="","",Ansøgning!H163)</f>
        <v/>
      </c>
      <c r="K158" s="32" t="str">
        <f t="shared" si="14"/>
        <v/>
      </c>
      <c r="L158" s="31" t="str">
        <f>IF(Ansøgning!J163="","",Ansøgning!J163)</f>
        <v/>
      </c>
      <c r="M158" s="18"/>
      <c r="N158" s="31" t="str">
        <f>IF(Ansøgning!K163="","",Ansøgning!K163)</f>
        <v/>
      </c>
      <c r="O158" s="18"/>
      <c r="P158" s="15" t="str">
        <f>IF(Ansøgning!L163="","",Ansøgning!L163)</f>
        <v/>
      </c>
      <c r="Q158" s="46" t="str">
        <f t="shared" si="15"/>
        <v/>
      </c>
      <c r="R158" s="46"/>
      <c r="S158" s="101" t="str">
        <f>IF(Ansøgning!M163="","",Ansøgning!M163)</f>
        <v/>
      </c>
      <c r="T158" s="31" t="str">
        <f t="shared" si="16"/>
        <v/>
      </c>
      <c r="U158" s="102" t="str">
        <f>IF(Ansøgning!O163="","",Ansøgning!O163)</f>
        <v/>
      </c>
      <c r="V158" s="20"/>
      <c r="W158" s="102" t="str">
        <f>IF(Ansøgning!P163="","",Ansøgning!P163)</f>
        <v/>
      </c>
      <c r="X158" s="20"/>
      <c r="Y158" s="31" t="str">
        <f>IF(Ansøgning!Q163="","",Ansøgning!Q163)</f>
        <v/>
      </c>
      <c r="Z158" s="46" t="str">
        <f>IFERROR(MAX(IF(OR(V158="",X158=""),"",IF(AND(AND(MONTH(F158)&gt;=7,MONTH(F158)&lt;8),AND(MONTH(H158)&gt;=7,MONTH(H158)&lt;8)),(NETWORKDAYS(F158,H158,Lister!$D$7:$D$13)-V158)*T158/NETWORKDAYS(Lister!$D$19,Lister!$E$19,Lister!$D$7:$D$13),IF(AND(AND(MONTH(F158)&gt;=7,MONTH(F158)&lt;8),MONTH(H158)&gt;7),(NETWORKDAYS(F158,Lister!$E$19,Lister!$D$7:$D$13)-V158)*T158/NETWORKDAYS(Lister!$D$19,Lister!$E$19,Lister!$D$7:$D$13),IF(MONTH(F158)&gt;7,0)))),0),"")</f>
        <v/>
      </c>
      <c r="AA158" s="31" t="str">
        <f>IF(Ansøgning!R163="","",Ansøgning!R163)</f>
        <v/>
      </c>
      <c r="AB158" s="46" t="str">
        <f>IFERROR(MAX(IF(OR(V158="",X158=""),"",IF(AND(AND(MONTH(F158)&gt;=8,MONTH(F158)&lt;9),AND(MONTH(H158)&gt;=8,MONTH(H158)&lt;9)),(NETWORKDAYS(F158,H158,Lister!$D$7:$D$13)-X158)*T158/NETWORKDAYS(Lister!$D$20,Lister!$E$20,Lister!$D$7:$D$13),IF(AND(MONTH(F158)=7,MONTH(H158)=8),(NETWORKDAYS(Lister!$D$20,H158,Lister!$D$7:$D$13)-X158)*T158/NETWORKDAYS(Lister!$D$20,Lister!$E$20,Lister!$D$7:$D$13),IF(AND(MONTH(F158)=7,MONTH(H158)=7),0)))),0),"")</f>
        <v/>
      </c>
      <c r="AC158" s="15" t="str">
        <f>IF(Ansøgning!U163="","",Ansøgning!U163)</f>
        <v/>
      </c>
      <c r="AD158" s="31" t="str">
        <f t="shared" si="17"/>
        <v/>
      </c>
      <c r="AE158" s="31" t="str">
        <f t="shared" si="18"/>
        <v/>
      </c>
      <c r="AF158" s="51" t="str">
        <f t="shared" si="19"/>
        <v/>
      </c>
      <c r="AG158" s="15" t="str">
        <f t="shared" si="20"/>
        <v/>
      </c>
    </row>
    <row r="159" spans="1:33" x14ac:dyDescent="0.25">
      <c r="A159" s="13" t="str">
        <f>IF(Ansøgning!A164="","",Ansøgning!A164)</f>
        <v/>
      </c>
      <c r="B159" s="13" t="str">
        <f>IF(Ansøgning!B164="","",Ansøgning!B164)</f>
        <v/>
      </c>
      <c r="C159" s="13" t="str">
        <f>IF(Ansøgning!C164="","",Ansøgning!C164)</f>
        <v/>
      </c>
      <c r="D159" s="13" t="str">
        <f>IF(Ansøgning!D164="","",Ansøgning!D164)</f>
        <v/>
      </c>
      <c r="E159" s="14" t="str">
        <f>IF(Ansøgning!E164="","",Ansøgning!E164)</f>
        <v/>
      </c>
      <c r="F159" s="16"/>
      <c r="G159" s="14" t="str">
        <f>IF(Ansøgning!F164="","",Ansøgning!F164)</f>
        <v/>
      </c>
      <c r="H159" s="16"/>
      <c r="I159" s="72" t="str">
        <f>IF(OR(F159="",H159=""),"",NETWORKDAYS(F159,H159,Lister!$D$7:$D$13))</f>
        <v/>
      </c>
      <c r="J159" s="53" t="str">
        <f>IF(Ansøgning!H164="","",Ansøgning!H164)</f>
        <v/>
      </c>
      <c r="K159" s="32" t="str">
        <f t="shared" si="14"/>
        <v/>
      </c>
      <c r="L159" s="31" t="str">
        <f>IF(Ansøgning!J164="","",Ansøgning!J164)</f>
        <v/>
      </c>
      <c r="M159" s="18"/>
      <c r="N159" s="31" t="str">
        <f>IF(Ansøgning!K164="","",Ansøgning!K164)</f>
        <v/>
      </c>
      <c r="O159" s="18"/>
      <c r="P159" s="15" t="str">
        <f>IF(Ansøgning!L164="","",Ansøgning!L164)</f>
        <v/>
      </c>
      <c r="Q159" s="46" t="str">
        <f t="shared" si="15"/>
        <v/>
      </c>
      <c r="R159" s="46"/>
      <c r="S159" s="101" t="str">
        <f>IF(Ansøgning!M164="","",Ansøgning!M164)</f>
        <v/>
      </c>
      <c r="T159" s="31" t="str">
        <f t="shared" si="16"/>
        <v/>
      </c>
      <c r="U159" s="102" t="str">
        <f>IF(Ansøgning!O164="","",Ansøgning!O164)</f>
        <v/>
      </c>
      <c r="V159" s="20"/>
      <c r="W159" s="102" t="str">
        <f>IF(Ansøgning!P164="","",Ansøgning!P164)</f>
        <v/>
      </c>
      <c r="X159" s="20"/>
      <c r="Y159" s="31" t="str">
        <f>IF(Ansøgning!Q164="","",Ansøgning!Q164)</f>
        <v/>
      </c>
      <c r="Z159" s="46" t="str">
        <f>IFERROR(MAX(IF(OR(V159="",X159=""),"",IF(AND(AND(MONTH(F159)&gt;=7,MONTH(F159)&lt;8),AND(MONTH(H159)&gt;=7,MONTH(H159)&lt;8)),(NETWORKDAYS(F159,H159,Lister!$D$7:$D$13)-V159)*T159/NETWORKDAYS(Lister!$D$19,Lister!$E$19,Lister!$D$7:$D$13),IF(AND(AND(MONTH(F159)&gt;=7,MONTH(F159)&lt;8),MONTH(H159)&gt;7),(NETWORKDAYS(F159,Lister!$E$19,Lister!$D$7:$D$13)-V159)*T159/NETWORKDAYS(Lister!$D$19,Lister!$E$19,Lister!$D$7:$D$13),IF(MONTH(F159)&gt;7,0)))),0),"")</f>
        <v/>
      </c>
      <c r="AA159" s="31" t="str">
        <f>IF(Ansøgning!R164="","",Ansøgning!R164)</f>
        <v/>
      </c>
      <c r="AB159" s="46" t="str">
        <f>IFERROR(MAX(IF(OR(V159="",X159=""),"",IF(AND(AND(MONTH(F159)&gt;=8,MONTH(F159)&lt;9),AND(MONTH(H159)&gt;=8,MONTH(H159)&lt;9)),(NETWORKDAYS(F159,H159,Lister!$D$7:$D$13)-X159)*T159/NETWORKDAYS(Lister!$D$20,Lister!$E$20,Lister!$D$7:$D$13),IF(AND(MONTH(F159)=7,MONTH(H159)=8),(NETWORKDAYS(Lister!$D$20,H159,Lister!$D$7:$D$13)-X159)*T159/NETWORKDAYS(Lister!$D$20,Lister!$E$20,Lister!$D$7:$D$13),IF(AND(MONTH(F159)=7,MONTH(H159)=7),0)))),0),"")</f>
        <v/>
      </c>
      <c r="AC159" s="15" t="str">
        <f>IF(Ansøgning!U164="","",Ansøgning!U164)</f>
        <v/>
      </c>
      <c r="AD159" s="31" t="str">
        <f t="shared" si="17"/>
        <v/>
      </c>
      <c r="AE159" s="31" t="str">
        <f t="shared" si="18"/>
        <v/>
      </c>
      <c r="AF159" s="51" t="str">
        <f t="shared" si="19"/>
        <v/>
      </c>
      <c r="AG159" s="15" t="str">
        <f t="shared" si="20"/>
        <v/>
      </c>
    </row>
    <row r="160" spans="1:33" x14ac:dyDescent="0.25">
      <c r="A160" s="13" t="str">
        <f>IF(Ansøgning!A165="","",Ansøgning!A165)</f>
        <v/>
      </c>
      <c r="B160" s="13" t="str">
        <f>IF(Ansøgning!B165="","",Ansøgning!B165)</f>
        <v/>
      </c>
      <c r="C160" s="13" t="str">
        <f>IF(Ansøgning!C165="","",Ansøgning!C165)</f>
        <v/>
      </c>
      <c r="D160" s="13" t="str">
        <f>IF(Ansøgning!D165="","",Ansøgning!D165)</f>
        <v/>
      </c>
      <c r="E160" s="14" t="str">
        <f>IF(Ansøgning!E165="","",Ansøgning!E165)</f>
        <v/>
      </c>
      <c r="F160" s="16"/>
      <c r="G160" s="14" t="str">
        <f>IF(Ansøgning!F165="","",Ansøgning!F165)</f>
        <v/>
      </c>
      <c r="H160" s="16"/>
      <c r="I160" s="72" t="str">
        <f>IF(OR(F160="",H160=""),"",NETWORKDAYS(F160,H160,Lister!$D$7:$D$13))</f>
        <v/>
      </c>
      <c r="J160" s="53" t="str">
        <f>IF(Ansøgning!H165="","",Ansøgning!H165)</f>
        <v/>
      </c>
      <c r="K160" s="32" t="str">
        <f t="shared" si="14"/>
        <v/>
      </c>
      <c r="L160" s="31" t="str">
        <f>IF(Ansøgning!J165="","",Ansøgning!J165)</f>
        <v/>
      </c>
      <c r="M160" s="18"/>
      <c r="N160" s="31" t="str">
        <f>IF(Ansøgning!K165="","",Ansøgning!K165)</f>
        <v/>
      </c>
      <c r="O160" s="18"/>
      <c r="P160" s="15" t="str">
        <f>IF(Ansøgning!L165="","",Ansøgning!L165)</f>
        <v/>
      </c>
      <c r="Q160" s="46" t="str">
        <f t="shared" si="15"/>
        <v/>
      </c>
      <c r="R160" s="46"/>
      <c r="S160" s="101" t="str">
        <f>IF(Ansøgning!M165="","",Ansøgning!M165)</f>
        <v/>
      </c>
      <c r="T160" s="31" t="str">
        <f t="shared" si="16"/>
        <v/>
      </c>
      <c r="U160" s="102" t="str">
        <f>IF(Ansøgning!O165="","",Ansøgning!O165)</f>
        <v/>
      </c>
      <c r="V160" s="20"/>
      <c r="W160" s="102" t="str">
        <f>IF(Ansøgning!P165="","",Ansøgning!P165)</f>
        <v/>
      </c>
      <c r="X160" s="20"/>
      <c r="Y160" s="31" t="str">
        <f>IF(Ansøgning!Q165="","",Ansøgning!Q165)</f>
        <v/>
      </c>
      <c r="Z160" s="46" t="str">
        <f>IFERROR(MAX(IF(OR(V160="",X160=""),"",IF(AND(AND(MONTH(F160)&gt;=7,MONTH(F160)&lt;8),AND(MONTH(H160)&gt;=7,MONTH(H160)&lt;8)),(NETWORKDAYS(F160,H160,Lister!$D$7:$D$13)-V160)*T160/NETWORKDAYS(Lister!$D$19,Lister!$E$19,Lister!$D$7:$D$13),IF(AND(AND(MONTH(F160)&gt;=7,MONTH(F160)&lt;8),MONTH(H160)&gt;7),(NETWORKDAYS(F160,Lister!$E$19,Lister!$D$7:$D$13)-V160)*T160/NETWORKDAYS(Lister!$D$19,Lister!$E$19,Lister!$D$7:$D$13),IF(MONTH(F160)&gt;7,0)))),0),"")</f>
        <v/>
      </c>
      <c r="AA160" s="31" t="str">
        <f>IF(Ansøgning!R165="","",Ansøgning!R165)</f>
        <v/>
      </c>
      <c r="AB160" s="46" t="str">
        <f>IFERROR(MAX(IF(OR(V160="",X160=""),"",IF(AND(AND(MONTH(F160)&gt;=8,MONTH(F160)&lt;9),AND(MONTH(H160)&gt;=8,MONTH(H160)&lt;9)),(NETWORKDAYS(F160,H160,Lister!$D$7:$D$13)-X160)*T160/NETWORKDAYS(Lister!$D$20,Lister!$E$20,Lister!$D$7:$D$13),IF(AND(MONTH(F160)=7,MONTH(H160)=8),(NETWORKDAYS(Lister!$D$20,H160,Lister!$D$7:$D$13)-X160)*T160/NETWORKDAYS(Lister!$D$20,Lister!$E$20,Lister!$D$7:$D$13),IF(AND(MONTH(F160)=7,MONTH(H160)=7),0)))),0),"")</f>
        <v/>
      </c>
      <c r="AC160" s="15" t="str">
        <f>IF(Ansøgning!U165="","",Ansøgning!U165)</f>
        <v/>
      </c>
      <c r="AD160" s="31" t="str">
        <f t="shared" si="17"/>
        <v/>
      </c>
      <c r="AE160" s="31" t="str">
        <f t="shared" si="18"/>
        <v/>
      </c>
      <c r="AF160" s="51" t="str">
        <f t="shared" si="19"/>
        <v/>
      </c>
      <c r="AG160" s="15" t="str">
        <f t="shared" si="20"/>
        <v/>
      </c>
    </row>
    <row r="161" spans="1:33" x14ac:dyDescent="0.25">
      <c r="A161" s="13" t="str">
        <f>IF(Ansøgning!A166="","",Ansøgning!A166)</f>
        <v/>
      </c>
      <c r="B161" s="13" t="str">
        <f>IF(Ansøgning!B166="","",Ansøgning!B166)</f>
        <v/>
      </c>
      <c r="C161" s="13" t="str">
        <f>IF(Ansøgning!C166="","",Ansøgning!C166)</f>
        <v/>
      </c>
      <c r="D161" s="13" t="str">
        <f>IF(Ansøgning!D166="","",Ansøgning!D166)</f>
        <v/>
      </c>
      <c r="E161" s="14" t="str">
        <f>IF(Ansøgning!E166="","",Ansøgning!E166)</f>
        <v/>
      </c>
      <c r="F161" s="16"/>
      <c r="G161" s="14" t="str">
        <f>IF(Ansøgning!F166="","",Ansøgning!F166)</f>
        <v/>
      </c>
      <c r="H161" s="16"/>
      <c r="I161" s="72" t="str">
        <f>IF(OR(F161="",H161=""),"",NETWORKDAYS(F161,H161,Lister!$D$7:$D$13))</f>
        <v/>
      </c>
      <c r="J161" s="53" t="str">
        <f>IF(Ansøgning!H166="","",Ansøgning!H166)</f>
        <v/>
      </c>
      <c r="K161" s="32" t="str">
        <f t="shared" si="14"/>
        <v/>
      </c>
      <c r="L161" s="31" t="str">
        <f>IF(Ansøgning!J166="","",Ansøgning!J166)</f>
        <v/>
      </c>
      <c r="M161" s="18"/>
      <c r="N161" s="31" t="str">
        <f>IF(Ansøgning!K166="","",Ansøgning!K166)</f>
        <v/>
      </c>
      <c r="O161" s="18"/>
      <c r="P161" s="15" t="str">
        <f>IF(Ansøgning!L166="","",Ansøgning!L166)</f>
        <v/>
      </c>
      <c r="Q161" s="46" t="str">
        <f t="shared" si="15"/>
        <v/>
      </c>
      <c r="R161" s="46"/>
      <c r="S161" s="101" t="str">
        <f>IF(Ansøgning!M166="","",Ansøgning!M166)</f>
        <v/>
      </c>
      <c r="T161" s="31" t="str">
        <f t="shared" si="16"/>
        <v/>
      </c>
      <c r="U161" s="102" t="str">
        <f>IF(Ansøgning!O166="","",Ansøgning!O166)</f>
        <v/>
      </c>
      <c r="V161" s="20"/>
      <c r="W161" s="102" t="str">
        <f>IF(Ansøgning!P166="","",Ansøgning!P166)</f>
        <v/>
      </c>
      <c r="X161" s="20"/>
      <c r="Y161" s="31" t="str">
        <f>IF(Ansøgning!Q166="","",Ansøgning!Q166)</f>
        <v/>
      </c>
      <c r="Z161" s="46" t="str">
        <f>IFERROR(MAX(IF(OR(V161="",X161=""),"",IF(AND(AND(MONTH(F161)&gt;=7,MONTH(F161)&lt;8),AND(MONTH(H161)&gt;=7,MONTH(H161)&lt;8)),(NETWORKDAYS(F161,H161,Lister!$D$7:$D$13)-V161)*T161/NETWORKDAYS(Lister!$D$19,Lister!$E$19,Lister!$D$7:$D$13),IF(AND(AND(MONTH(F161)&gt;=7,MONTH(F161)&lt;8),MONTH(H161)&gt;7),(NETWORKDAYS(F161,Lister!$E$19,Lister!$D$7:$D$13)-V161)*T161/NETWORKDAYS(Lister!$D$19,Lister!$E$19,Lister!$D$7:$D$13),IF(MONTH(F161)&gt;7,0)))),0),"")</f>
        <v/>
      </c>
      <c r="AA161" s="31" t="str">
        <f>IF(Ansøgning!R166="","",Ansøgning!R166)</f>
        <v/>
      </c>
      <c r="AB161" s="46" t="str">
        <f>IFERROR(MAX(IF(OR(V161="",X161=""),"",IF(AND(AND(MONTH(F161)&gt;=8,MONTH(F161)&lt;9),AND(MONTH(H161)&gt;=8,MONTH(H161)&lt;9)),(NETWORKDAYS(F161,H161,Lister!$D$7:$D$13)-X161)*T161/NETWORKDAYS(Lister!$D$20,Lister!$E$20,Lister!$D$7:$D$13),IF(AND(MONTH(F161)=7,MONTH(H161)=8),(NETWORKDAYS(Lister!$D$20,H161,Lister!$D$7:$D$13)-X161)*T161/NETWORKDAYS(Lister!$D$20,Lister!$E$20,Lister!$D$7:$D$13),IF(AND(MONTH(F161)=7,MONTH(H161)=7),0)))),0),"")</f>
        <v/>
      </c>
      <c r="AC161" s="15" t="str">
        <f>IF(Ansøgning!U166="","",Ansøgning!U166)</f>
        <v/>
      </c>
      <c r="AD161" s="31" t="str">
        <f t="shared" si="17"/>
        <v/>
      </c>
      <c r="AE161" s="31" t="str">
        <f t="shared" si="18"/>
        <v/>
      </c>
      <c r="AF161" s="51" t="str">
        <f t="shared" si="19"/>
        <v/>
      </c>
      <c r="AG161" s="15" t="str">
        <f t="shared" si="20"/>
        <v/>
      </c>
    </row>
    <row r="162" spans="1:33" x14ac:dyDescent="0.25">
      <c r="A162" s="13" t="str">
        <f>IF(Ansøgning!A167="","",Ansøgning!A167)</f>
        <v/>
      </c>
      <c r="B162" s="13" t="str">
        <f>IF(Ansøgning!B167="","",Ansøgning!B167)</f>
        <v/>
      </c>
      <c r="C162" s="13" t="str">
        <f>IF(Ansøgning!C167="","",Ansøgning!C167)</f>
        <v/>
      </c>
      <c r="D162" s="13" t="str">
        <f>IF(Ansøgning!D167="","",Ansøgning!D167)</f>
        <v/>
      </c>
      <c r="E162" s="14" t="str">
        <f>IF(Ansøgning!E167="","",Ansøgning!E167)</f>
        <v/>
      </c>
      <c r="F162" s="16"/>
      <c r="G162" s="14" t="str">
        <f>IF(Ansøgning!F167="","",Ansøgning!F167)</f>
        <v/>
      </c>
      <c r="H162" s="16"/>
      <c r="I162" s="72" t="str">
        <f>IF(OR(F162="",H162=""),"",NETWORKDAYS(F162,H162,Lister!$D$7:$D$13))</f>
        <v/>
      </c>
      <c r="J162" s="53" t="str">
        <f>IF(Ansøgning!H167="","",Ansøgning!H167)</f>
        <v/>
      </c>
      <c r="K162" s="32" t="str">
        <f t="shared" si="14"/>
        <v/>
      </c>
      <c r="L162" s="31" t="str">
        <f>IF(Ansøgning!J167="","",Ansøgning!J167)</f>
        <v/>
      </c>
      <c r="M162" s="18"/>
      <c r="N162" s="31" t="str">
        <f>IF(Ansøgning!K167="","",Ansøgning!K167)</f>
        <v/>
      </c>
      <c r="O162" s="18"/>
      <c r="P162" s="15" t="str">
        <f>IF(Ansøgning!L167="","",Ansøgning!L167)</f>
        <v/>
      </c>
      <c r="Q162" s="46" t="str">
        <f t="shared" si="15"/>
        <v/>
      </c>
      <c r="R162" s="46"/>
      <c r="S162" s="101" t="str">
        <f>IF(Ansøgning!M167="","",Ansøgning!M167)</f>
        <v/>
      </c>
      <c r="T162" s="31" t="str">
        <f t="shared" si="16"/>
        <v/>
      </c>
      <c r="U162" s="102" t="str">
        <f>IF(Ansøgning!O167="","",Ansøgning!O167)</f>
        <v/>
      </c>
      <c r="V162" s="20"/>
      <c r="W162" s="102" t="str">
        <f>IF(Ansøgning!P167="","",Ansøgning!P167)</f>
        <v/>
      </c>
      <c r="X162" s="20"/>
      <c r="Y162" s="31" t="str">
        <f>IF(Ansøgning!Q167="","",Ansøgning!Q167)</f>
        <v/>
      </c>
      <c r="Z162" s="46" t="str">
        <f>IFERROR(MAX(IF(OR(V162="",X162=""),"",IF(AND(AND(MONTH(F162)&gt;=7,MONTH(F162)&lt;8),AND(MONTH(H162)&gt;=7,MONTH(H162)&lt;8)),(NETWORKDAYS(F162,H162,Lister!$D$7:$D$13)-V162)*T162/NETWORKDAYS(Lister!$D$19,Lister!$E$19,Lister!$D$7:$D$13),IF(AND(AND(MONTH(F162)&gt;=7,MONTH(F162)&lt;8),MONTH(H162)&gt;7),(NETWORKDAYS(F162,Lister!$E$19,Lister!$D$7:$D$13)-V162)*T162/NETWORKDAYS(Lister!$D$19,Lister!$E$19,Lister!$D$7:$D$13),IF(MONTH(F162)&gt;7,0)))),0),"")</f>
        <v/>
      </c>
      <c r="AA162" s="31" t="str">
        <f>IF(Ansøgning!R167="","",Ansøgning!R167)</f>
        <v/>
      </c>
      <c r="AB162" s="46" t="str">
        <f>IFERROR(MAX(IF(OR(V162="",X162=""),"",IF(AND(AND(MONTH(F162)&gt;=8,MONTH(F162)&lt;9),AND(MONTH(H162)&gt;=8,MONTH(H162)&lt;9)),(NETWORKDAYS(F162,H162,Lister!$D$7:$D$13)-X162)*T162/NETWORKDAYS(Lister!$D$20,Lister!$E$20,Lister!$D$7:$D$13),IF(AND(MONTH(F162)=7,MONTH(H162)=8),(NETWORKDAYS(Lister!$D$20,H162,Lister!$D$7:$D$13)-X162)*T162/NETWORKDAYS(Lister!$D$20,Lister!$E$20,Lister!$D$7:$D$13),IF(AND(MONTH(F162)=7,MONTH(H162)=7),0)))),0),"")</f>
        <v/>
      </c>
      <c r="AC162" s="15" t="str">
        <f>IF(Ansøgning!U167="","",Ansøgning!U167)</f>
        <v/>
      </c>
      <c r="AD162" s="31" t="str">
        <f t="shared" si="17"/>
        <v/>
      </c>
      <c r="AE162" s="31" t="str">
        <f t="shared" si="18"/>
        <v/>
      </c>
      <c r="AF162" s="51" t="str">
        <f t="shared" si="19"/>
        <v/>
      </c>
      <c r="AG162" s="15" t="str">
        <f t="shared" si="20"/>
        <v/>
      </c>
    </row>
    <row r="163" spans="1:33" x14ac:dyDescent="0.25">
      <c r="A163" s="13" t="str">
        <f>IF(Ansøgning!A168="","",Ansøgning!A168)</f>
        <v/>
      </c>
      <c r="B163" s="13" t="str">
        <f>IF(Ansøgning!B168="","",Ansøgning!B168)</f>
        <v/>
      </c>
      <c r="C163" s="13" t="str">
        <f>IF(Ansøgning!C168="","",Ansøgning!C168)</f>
        <v/>
      </c>
      <c r="D163" s="13" t="str">
        <f>IF(Ansøgning!D168="","",Ansøgning!D168)</f>
        <v/>
      </c>
      <c r="E163" s="14" t="str">
        <f>IF(Ansøgning!E168="","",Ansøgning!E168)</f>
        <v/>
      </c>
      <c r="F163" s="16"/>
      <c r="G163" s="14" t="str">
        <f>IF(Ansøgning!F168="","",Ansøgning!F168)</f>
        <v/>
      </c>
      <c r="H163" s="16"/>
      <c r="I163" s="72" t="str">
        <f>IF(OR(F163="",H163=""),"",NETWORKDAYS(F163,H163,Lister!$D$7:$D$13))</f>
        <v/>
      </c>
      <c r="J163" s="53" t="str">
        <f>IF(Ansøgning!H168="","",Ansøgning!H168)</f>
        <v/>
      </c>
      <c r="K163" s="32" t="str">
        <f t="shared" si="14"/>
        <v/>
      </c>
      <c r="L163" s="31" t="str">
        <f>IF(Ansøgning!J168="","",Ansøgning!J168)</f>
        <v/>
      </c>
      <c r="M163" s="18"/>
      <c r="N163" s="31" t="str">
        <f>IF(Ansøgning!K168="","",Ansøgning!K168)</f>
        <v/>
      </c>
      <c r="O163" s="18"/>
      <c r="P163" s="15" t="str">
        <f>IF(Ansøgning!L168="","",Ansøgning!L168)</f>
        <v/>
      </c>
      <c r="Q163" s="46" t="str">
        <f t="shared" si="15"/>
        <v/>
      </c>
      <c r="R163" s="46"/>
      <c r="S163" s="101" t="str">
        <f>IF(Ansøgning!M168="","",Ansøgning!M168)</f>
        <v/>
      </c>
      <c r="T163" s="31" t="str">
        <f t="shared" si="16"/>
        <v/>
      </c>
      <c r="U163" s="102" t="str">
        <f>IF(Ansøgning!O168="","",Ansøgning!O168)</f>
        <v/>
      </c>
      <c r="V163" s="20"/>
      <c r="W163" s="102" t="str">
        <f>IF(Ansøgning!P168="","",Ansøgning!P168)</f>
        <v/>
      </c>
      <c r="X163" s="20"/>
      <c r="Y163" s="31" t="str">
        <f>IF(Ansøgning!Q168="","",Ansøgning!Q168)</f>
        <v/>
      </c>
      <c r="Z163" s="46" t="str">
        <f>IFERROR(MAX(IF(OR(V163="",X163=""),"",IF(AND(AND(MONTH(F163)&gt;=7,MONTH(F163)&lt;8),AND(MONTH(H163)&gt;=7,MONTH(H163)&lt;8)),(NETWORKDAYS(F163,H163,Lister!$D$7:$D$13)-V163)*T163/NETWORKDAYS(Lister!$D$19,Lister!$E$19,Lister!$D$7:$D$13),IF(AND(AND(MONTH(F163)&gt;=7,MONTH(F163)&lt;8),MONTH(H163)&gt;7),(NETWORKDAYS(F163,Lister!$E$19,Lister!$D$7:$D$13)-V163)*T163/NETWORKDAYS(Lister!$D$19,Lister!$E$19,Lister!$D$7:$D$13),IF(MONTH(F163)&gt;7,0)))),0),"")</f>
        <v/>
      </c>
      <c r="AA163" s="31" t="str">
        <f>IF(Ansøgning!R168="","",Ansøgning!R168)</f>
        <v/>
      </c>
      <c r="AB163" s="46" t="str">
        <f>IFERROR(MAX(IF(OR(V163="",X163=""),"",IF(AND(AND(MONTH(F163)&gt;=8,MONTH(F163)&lt;9),AND(MONTH(H163)&gt;=8,MONTH(H163)&lt;9)),(NETWORKDAYS(F163,H163,Lister!$D$7:$D$13)-X163)*T163/NETWORKDAYS(Lister!$D$20,Lister!$E$20,Lister!$D$7:$D$13),IF(AND(MONTH(F163)=7,MONTH(H163)=8),(NETWORKDAYS(Lister!$D$20,H163,Lister!$D$7:$D$13)-X163)*T163/NETWORKDAYS(Lister!$D$20,Lister!$E$20,Lister!$D$7:$D$13),IF(AND(MONTH(F163)=7,MONTH(H163)=7),0)))),0),"")</f>
        <v/>
      </c>
      <c r="AC163" s="15" t="str">
        <f>IF(Ansøgning!U168="","",Ansøgning!U168)</f>
        <v/>
      </c>
      <c r="AD163" s="31" t="str">
        <f t="shared" si="17"/>
        <v/>
      </c>
      <c r="AE163" s="31" t="str">
        <f t="shared" si="18"/>
        <v/>
      </c>
      <c r="AF163" s="51" t="str">
        <f t="shared" si="19"/>
        <v/>
      </c>
      <c r="AG163" s="15" t="str">
        <f t="shared" si="20"/>
        <v/>
      </c>
    </row>
    <row r="164" spans="1:33" x14ac:dyDescent="0.25">
      <c r="A164" s="13" t="str">
        <f>IF(Ansøgning!A169="","",Ansøgning!A169)</f>
        <v/>
      </c>
      <c r="B164" s="13" t="str">
        <f>IF(Ansøgning!B169="","",Ansøgning!B169)</f>
        <v/>
      </c>
      <c r="C164" s="13" t="str">
        <f>IF(Ansøgning!C169="","",Ansøgning!C169)</f>
        <v/>
      </c>
      <c r="D164" s="13" t="str">
        <f>IF(Ansøgning!D169="","",Ansøgning!D169)</f>
        <v/>
      </c>
      <c r="E164" s="14" t="str">
        <f>IF(Ansøgning!E169="","",Ansøgning!E169)</f>
        <v/>
      </c>
      <c r="F164" s="16"/>
      <c r="G164" s="14" t="str">
        <f>IF(Ansøgning!F169="","",Ansøgning!F169)</f>
        <v/>
      </c>
      <c r="H164" s="16"/>
      <c r="I164" s="72" t="str">
        <f>IF(OR(F164="",H164=""),"",NETWORKDAYS(F164,H164,Lister!$D$7:$D$13))</f>
        <v/>
      </c>
      <c r="J164" s="53" t="str">
        <f>IF(Ansøgning!H169="","",Ansøgning!H169)</f>
        <v/>
      </c>
      <c r="K164" s="32" t="str">
        <f t="shared" si="14"/>
        <v/>
      </c>
      <c r="L164" s="31" t="str">
        <f>IF(Ansøgning!J169="","",Ansøgning!J169)</f>
        <v/>
      </c>
      <c r="M164" s="18"/>
      <c r="N164" s="31" t="str">
        <f>IF(Ansøgning!K169="","",Ansøgning!K169)</f>
        <v/>
      </c>
      <c r="O164" s="18"/>
      <c r="P164" s="15" t="str">
        <f>IF(Ansøgning!L169="","",Ansøgning!L169)</f>
        <v/>
      </c>
      <c r="Q164" s="46" t="str">
        <f t="shared" si="15"/>
        <v/>
      </c>
      <c r="R164" s="46"/>
      <c r="S164" s="101" t="str">
        <f>IF(Ansøgning!M169="","",Ansøgning!M169)</f>
        <v/>
      </c>
      <c r="T164" s="31" t="str">
        <f t="shared" si="16"/>
        <v/>
      </c>
      <c r="U164" s="102" t="str">
        <f>IF(Ansøgning!O169="","",Ansøgning!O169)</f>
        <v/>
      </c>
      <c r="V164" s="20"/>
      <c r="W164" s="102" t="str">
        <f>IF(Ansøgning!P169="","",Ansøgning!P169)</f>
        <v/>
      </c>
      <c r="X164" s="20"/>
      <c r="Y164" s="31" t="str">
        <f>IF(Ansøgning!Q169="","",Ansøgning!Q169)</f>
        <v/>
      </c>
      <c r="Z164" s="46" t="str">
        <f>IFERROR(MAX(IF(OR(V164="",X164=""),"",IF(AND(AND(MONTH(F164)&gt;=7,MONTH(F164)&lt;8),AND(MONTH(H164)&gt;=7,MONTH(H164)&lt;8)),(NETWORKDAYS(F164,H164,Lister!$D$7:$D$13)-V164)*T164/NETWORKDAYS(Lister!$D$19,Lister!$E$19,Lister!$D$7:$D$13),IF(AND(AND(MONTH(F164)&gt;=7,MONTH(F164)&lt;8),MONTH(H164)&gt;7),(NETWORKDAYS(F164,Lister!$E$19,Lister!$D$7:$D$13)-V164)*T164/NETWORKDAYS(Lister!$D$19,Lister!$E$19,Lister!$D$7:$D$13),IF(MONTH(F164)&gt;7,0)))),0),"")</f>
        <v/>
      </c>
      <c r="AA164" s="31" t="str">
        <f>IF(Ansøgning!R169="","",Ansøgning!R169)</f>
        <v/>
      </c>
      <c r="AB164" s="46" t="str">
        <f>IFERROR(MAX(IF(OR(V164="",X164=""),"",IF(AND(AND(MONTH(F164)&gt;=8,MONTH(F164)&lt;9),AND(MONTH(H164)&gt;=8,MONTH(H164)&lt;9)),(NETWORKDAYS(F164,H164,Lister!$D$7:$D$13)-X164)*T164/NETWORKDAYS(Lister!$D$20,Lister!$E$20,Lister!$D$7:$D$13),IF(AND(MONTH(F164)=7,MONTH(H164)=8),(NETWORKDAYS(Lister!$D$20,H164,Lister!$D$7:$D$13)-X164)*T164/NETWORKDAYS(Lister!$D$20,Lister!$E$20,Lister!$D$7:$D$13),IF(AND(MONTH(F164)=7,MONTH(H164)=7),0)))),0),"")</f>
        <v/>
      </c>
      <c r="AC164" s="15" t="str">
        <f>IF(Ansøgning!U169="","",Ansøgning!U169)</f>
        <v/>
      </c>
      <c r="AD164" s="31" t="str">
        <f t="shared" si="17"/>
        <v/>
      </c>
      <c r="AE164" s="31" t="str">
        <f t="shared" si="18"/>
        <v/>
      </c>
      <c r="AF164" s="51" t="str">
        <f t="shared" si="19"/>
        <v/>
      </c>
      <c r="AG164" s="15" t="str">
        <f t="shared" si="20"/>
        <v/>
      </c>
    </row>
    <row r="165" spans="1:33" x14ac:dyDescent="0.25">
      <c r="A165" s="13" t="str">
        <f>IF(Ansøgning!A170="","",Ansøgning!A170)</f>
        <v/>
      </c>
      <c r="B165" s="13" t="str">
        <f>IF(Ansøgning!B170="","",Ansøgning!B170)</f>
        <v/>
      </c>
      <c r="C165" s="13" t="str">
        <f>IF(Ansøgning!C170="","",Ansøgning!C170)</f>
        <v/>
      </c>
      <c r="D165" s="13" t="str">
        <f>IF(Ansøgning!D170="","",Ansøgning!D170)</f>
        <v/>
      </c>
      <c r="E165" s="14" t="str">
        <f>IF(Ansøgning!E170="","",Ansøgning!E170)</f>
        <v/>
      </c>
      <c r="F165" s="16"/>
      <c r="G165" s="14" t="str">
        <f>IF(Ansøgning!F170="","",Ansøgning!F170)</f>
        <v/>
      </c>
      <c r="H165" s="16"/>
      <c r="I165" s="72" t="str">
        <f>IF(OR(F165="",H165=""),"",NETWORKDAYS(F165,H165,Lister!$D$7:$D$13))</f>
        <v/>
      </c>
      <c r="J165" s="53" t="str">
        <f>IF(Ansøgning!H170="","",Ansøgning!H170)</f>
        <v/>
      </c>
      <c r="K165" s="32" t="str">
        <f t="shared" si="14"/>
        <v/>
      </c>
      <c r="L165" s="31" t="str">
        <f>IF(Ansøgning!J170="","",Ansøgning!J170)</f>
        <v/>
      </c>
      <c r="M165" s="18"/>
      <c r="N165" s="31" t="str">
        <f>IF(Ansøgning!K170="","",Ansøgning!K170)</f>
        <v/>
      </c>
      <c r="O165" s="18"/>
      <c r="P165" s="15" t="str">
        <f>IF(Ansøgning!L170="","",Ansøgning!L170)</f>
        <v/>
      </c>
      <c r="Q165" s="46" t="str">
        <f t="shared" si="15"/>
        <v/>
      </c>
      <c r="R165" s="46"/>
      <c r="S165" s="101" t="str">
        <f>IF(Ansøgning!M170="","",Ansøgning!M170)</f>
        <v/>
      </c>
      <c r="T165" s="31" t="str">
        <f t="shared" si="16"/>
        <v/>
      </c>
      <c r="U165" s="102" t="str">
        <f>IF(Ansøgning!O170="","",Ansøgning!O170)</f>
        <v/>
      </c>
      <c r="V165" s="20"/>
      <c r="W165" s="102" t="str">
        <f>IF(Ansøgning!P170="","",Ansøgning!P170)</f>
        <v/>
      </c>
      <c r="X165" s="20"/>
      <c r="Y165" s="31" t="str">
        <f>IF(Ansøgning!Q170="","",Ansøgning!Q170)</f>
        <v/>
      </c>
      <c r="Z165" s="46" t="str">
        <f>IFERROR(MAX(IF(OR(V165="",X165=""),"",IF(AND(AND(MONTH(F165)&gt;=7,MONTH(F165)&lt;8),AND(MONTH(H165)&gt;=7,MONTH(H165)&lt;8)),(NETWORKDAYS(F165,H165,Lister!$D$7:$D$13)-V165)*T165/NETWORKDAYS(Lister!$D$19,Lister!$E$19,Lister!$D$7:$D$13),IF(AND(AND(MONTH(F165)&gt;=7,MONTH(F165)&lt;8),MONTH(H165)&gt;7),(NETWORKDAYS(F165,Lister!$E$19,Lister!$D$7:$D$13)-V165)*T165/NETWORKDAYS(Lister!$D$19,Lister!$E$19,Lister!$D$7:$D$13),IF(MONTH(F165)&gt;7,0)))),0),"")</f>
        <v/>
      </c>
      <c r="AA165" s="31" t="str">
        <f>IF(Ansøgning!R170="","",Ansøgning!R170)</f>
        <v/>
      </c>
      <c r="AB165" s="46" t="str">
        <f>IFERROR(MAX(IF(OR(V165="",X165=""),"",IF(AND(AND(MONTH(F165)&gt;=8,MONTH(F165)&lt;9),AND(MONTH(H165)&gt;=8,MONTH(H165)&lt;9)),(NETWORKDAYS(F165,H165,Lister!$D$7:$D$13)-X165)*T165/NETWORKDAYS(Lister!$D$20,Lister!$E$20,Lister!$D$7:$D$13),IF(AND(MONTH(F165)=7,MONTH(H165)=8),(NETWORKDAYS(Lister!$D$20,H165,Lister!$D$7:$D$13)-X165)*T165/NETWORKDAYS(Lister!$D$20,Lister!$E$20,Lister!$D$7:$D$13),IF(AND(MONTH(F165)=7,MONTH(H165)=7),0)))),0),"")</f>
        <v/>
      </c>
      <c r="AC165" s="15" t="str">
        <f>IF(Ansøgning!U170="","",Ansøgning!U170)</f>
        <v/>
      </c>
      <c r="AD165" s="31" t="str">
        <f t="shared" si="17"/>
        <v/>
      </c>
      <c r="AE165" s="31" t="str">
        <f t="shared" si="18"/>
        <v/>
      </c>
      <c r="AF165" s="51" t="str">
        <f t="shared" si="19"/>
        <v/>
      </c>
      <c r="AG165" s="15" t="str">
        <f t="shared" si="20"/>
        <v/>
      </c>
    </row>
    <row r="166" spans="1:33" x14ac:dyDescent="0.25">
      <c r="A166" s="13" t="str">
        <f>IF(Ansøgning!A171="","",Ansøgning!A171)</f>
        <v/>
      </c>
      <c r="B166" s="13" t="str">
        <f>IF(Ansøgning!B171="","",Ansøgning!B171)</f>
        <v/>
      </c>
      <c r="C166" s="13" t="str">
        <f>IF(Ansøgning!C171="","",Ansøgning!C171)</f>
        <v/>
      </c>
      <c r="D166" s="13" t="str">
        <f>IF(Ansøgning!D171="","",Ansøgning!D171)</f>
        <v/>
      </c>
      <c r="E166" s="14" t="str">
        <f>IF(Ansøgning!E171="","",Ansøgning!E171)</f>
        <v/>
      </c>
      <c r="F166" s="16"/>
      <c r="G166" s="14" t="str">
        <f>IF(Ansøgning!F171="","",Ansøgning!F171)</f>
        <v/>
      </c>
      <c r="H166" s="16"/>
      <c r="I166" s="72" t="str">
        <f>IF(OR(F166="",H166=""),"",NETWORKDAYS(F166,H166,Lister!$D$7:$D$13))</f>
        <v/>
      </c>
      <c r="J166" s="53" t="str">
        <f>IF(Ansøgning!H171="","",Ansøgning!H171)</f>
        <v/>
      </c>
      <c r="K166" s="32" t="str">
        <f t="shared" si="14"/>
        <v/>
      </c>
      <c r="L166" s="31" t="str">
        <f>IF(Ansøgning!J171="","",Ansøgning!J171)</f>
        <v/>
      </c>
      <c r="M166" s="18"/>
      <c r="N166" s="31" t="str">
        <f>IF(Ansøgning!K171="","",Ansøgning!K171)</f>
        <v/>
      </c>
      <c r="O166" s="18"/>
      <c r="P166" s="15" t="str">
        <f>IF(Ansøgning!L171="","",Ansøgning!L171)</f>
        <v/>
      </c>
      <c r="Q166" s="46" t="str">
        <f t="shared" si="15"/>
        <v/>
      </c>
      <c r="R166" s="46"/>
      <c r="S166" s="101" t="str">
        <f>IF(Ansøgning!M171="","",Ansøgning!M171)</f>
        <v/>
      </c>
      <c r="T166" s="31" t="str">
        <f t="shared" si="16"/>
        <v/>
      </c>
      <c r="U166" s="102" t="str">
        <f>IF(Ansøgning!O171="","",Ansøgning!O171)</f>
        <v/>
      </c>
      <c r="V166" s="20"/>
      <c r="W166" s="102" t="str">
        <f>IF(Ansøgning!P171="","",Ansøgning!P171)</f>
        <v/>
      </c>
      <c r="X166" s="20"/>
      <c r="Y166" s="31" t="str">
        <f>IF(Ansøgning!Q171="","",Ansøgning!Q171)</f>
        <v/>
      </c>
      <c r="Z166" s="46" t="str">
        <f>IFERROR(MAX(IF(OR(V166="",X166=""),"",IF(AND(AND(MONTH(F166)&gt;=7,MONTH(F166)&lt;8),AND(MONTH(H166)&gt;=7,MONTH(H166)&lt;8)),(NETWORKDAYS(F166,H166,Lister!$D$7:$D$13)-V166)*T166/NETWORKDAYS(Lister!$D$19,Lister!$E$19,Lister!$D$7:$D$13),IF(AND(AND(MONTH(F166)&gt;=7,MONTH(F166)&lt;8),MONTH(H166)&gt;7),(NETWORKDAYS(F166,Lister!$E$19,Lister!$D$7:$D$13)-V166)*T166/NETWORKDAYS(Lister!$D$19,Lister!$E$19,Lister!$D$7:$D$13),IF(MONTH(F166)&gt;7,0)))),0),"")</f>
        <v/>
      </c>
      <c r="AA166" s="31" t="str">
        <f>IF(Ansøgning!R171="","",Ansøgning!R171)</f>
        <v/>
      </c>
      <c r="AB166" s="46" t="str">
        <f>IFERROR(MAX(IF(OR(V166="",X166=""),"",IF(AND(AND(MONTH(F166)&gt;=8,MONTH(F166)&lt;9),AND(MONTH(H166)&gt;=8,MONTH(H166)&lt;9)),(NETWORKDAYS(F166,H166,Lister!$D$7:$D$13)-X166)*T166/NETWORKDAYS(Lister!$D$20,Lister!$E$20,Lister!$D$7:$D$13),IF(AND(MONTH(F166)=7,MONTH(H166)=8),(NETWORKDAYS(Lister!$D$20,H166,Lister!$D$7:$D$13)-X166)*T166/NETWORKDAYS(Lister!$D$20,Lister!$E$20,Lister!$D$7:$D$13),IF(AND(MONTH(F166)=7,MONTH(H166)=7),0)))),0),"")</f>
        <v/>
      </c>
      <c r="AC166" s="15" t="str">
        <f>IF(Ansøgning!U171="","",Ansøgning!U171)</f>
        <v/>
      </c>
      <c r="AD166" s="31" t="str">
        <f t="shared" si="17"/>
        <v/>
      </c>
      <c r="AE166" s="31" t="str">
        <f t="shared" si="18"/>
        <v/>
      </c>
      <c r="AF166" s="51" t="str">
        <f t="shared" si="19"/>
        <v/>
      </c>
      <c r="AG166" s="15" t="str">
        <f t="shared" si="20"/>
        <v/>
      </c>
    </row>
    <row r="167" spans="1:33" x14ac:dyDescent="0.25">
      <c r="A167" s="13" t="str">
        <f>IF(Ansøgning!A172="","",Ansøgning!A172)</f>
        <v/>
      </c>
      <c r="B167" s="13" t="str">
        <f>IF(Ansøgning!B172="","",Ansøgning!B172)</f>
        <v/>
      </c>
      <c r="C167" s="13" t="str">
        <f>IF(Ansøgning!C172="","",Ansøgning!C172)</f>
        <v/>
      </c>
      <c r="D167" s="13" t="str">
        <f>IF(Ansøgning!D172="","",Ansøgning!D172)</f>
        <v/>
      </c>
      <c r="E167" s="14" t="str">
        <f>IF(Ansøgning!E172="","",Ansøgning!E172)</f>
        <v/>
      </c>
      <c r="F167" s="16"/>
      <c r="G167" s="14" t="str">
        <f>IF(Ansøgning!F172="","",Ansøgning!F172)</f>
        <v/>
      </c>
      <c r="H167" s="16"/>
      <c r="I167" s="72" t="str">
        <f>IF(OR(F167="",H167=""),"",NETWORKDAYS(F167,H167,Lister!$D$7:$D$13))</f>
        <v/>
      </c>
      <c r="J167" s="53" t="str">
        <f>IF(Ansøgning!H172="","",Ansøgning!H172)</f>
        <v/>
      </c>
      <c r="K167" s="32" t="str">
        <f t="shared" si="14"/>
        <v/>
      </c>
      <c r="L167" s="31" t="str">
        <f>IF(Ansøgning!J172="","",Ansøgning!J172)</f>
        <v/>
      </c>
      <c r="M167" s="18"/>
      <c r="N167" s="31" t="str">
        <f>IF(Ansøgning!K172="","",Ansøgning!K172)</f>
        <v/>
      </c>
      <c r="O167" s="18"/>
      <c r="P167" s="15" t="str">
        <f>IF(Ansøgning!L172="","",Ansøgning!L172)</f>
        <v/>
      </c>
      <c r="Q167" s="46" t="str">
        <f t="shared" si="15"/>
        <v/>
      </c>
      <c r="R167" s="46"/>
      <c r="S167" s="101" t="str">
        <f>IF(Ansøgning!M172="","",Ansøgning!M172)</f>
        <v/>
      </c>
      <c r="T167" s="31" t="str">
        <f t="shared" si="16"/>
        <v/>
      </c>
      <c r="U167" s="102" t="str">
        <f>IF(Ansøgning!O172="","",Ansøgning!O172)</f>
        <v/>
      </c>
      <c r="V167" s="20"/>
      <c r="W167" s="102" t="str">
        <f>IF(Ansøgning!P172="","",Ansøgning!P172)</f>
        <v/>
      </c>
      <c r="X167" s="20"/>
      <c r="Y167" s="31" t="str">
        <f>IF(Ansøgning!Q172="","",Ansøgning!Q172)</f>
        <v/>
      </c>
      <c r="Z167" s="46" t="str">
        <f>IFERROR(MAX(IF(OR(V167="",X167=""),"",IF(AND(AND(MONTH(F167)&gt;=7,MONTH(F167)&lt;8),AND(MONTH(H167)&gt;=7,MONTH(H167)&lt;8)),(NETWORKDAYS(F167,H167,Lister!$D$7:$D$13)-V167)*T167/NETWORKDAYS(Lister!$D$19,Lister!$E$19,Lister!$D$7:$D$13),IF(AND(AND(MONTH(F167)&gt;=7,MONTH(F167)&lt;8),MONTH(H167)&gt;7),(NETWORKDAYS(F167,Lister!$E$19,Lister!$D$7:$D$13)-V167)*T167/NETWORKDAYS(Lister!$D$19,Lister!$E$19,Lister!$D$7:$D$13),IF(MONTH(F167)&gt;7,0)))),0),"")</f>
        <v/>
      </c>
      <c r="AA167" s="31" t="str">
        <f>IF(Ansøgning!R172="","",Ansøgning!R172)</f>
        <v/>
      </c>
      <c r="AB167" s="46" t="str">
        <f>IFERROR(MAX(IF(OR(V167="",X167=""),"",IF(AND(AND(MONTH(F167)&gt;=8,MONTH(F167)&lt;9),AND(MONTH(H167)&gt;=8,MONTH(H167)&lt;9)),(NETWORKDAYS(F167,H167,Lister!$D$7:$D$13)-X167)*T167/NETWORKDAYS(Lister!$D$20,Lister!$E$20,Lister!$D$7:$D$13),IF(AND(MONTH(F167)=7,MONTH(H167)=8),(NETWORKDAYS(Lister!$D$20,H167,Lister!$D$7:$D$13)-X167)*T167/NETWORKDAYS(Lister!$D$20,Lister!$E$20,Lister!$D$7:$D$13),IF(AND(MONTH(F167)=7,MONTH(H167)=7),0)))),0),"")</f>
        <v/>
      </c>
      <c r="AC167" s="15" t="str">
        <f>IF(Ansøgning!U172="","",Ansøgning!U172)</f>
        <v/>
      </c>
      <c r="AD167" s="31" t="str">
        <f t="shared" si="17"/>
        <v/>
      </c>
      <c r="AE167" s="31" t="str">
        <f t="shared" si="18"/>
        <v/>
      </c>
      <c r="AF167" s="51" t="str">
        <f t="shared" si="19"/>
        <v/>
      </c>
      <c r="AG167" s="15" t="str">
        <f t="shared" si="20"/>
        <v/>
      </c>
    </row>
    <row r="168" spans="1:33" x14ac:dyDescent="0.25">
      <c r="A168" s="13" t="str">
        <f>IF(Ansøgning!A173="","",Ansøgning!A173)</f>
        <v/>
      </c>
      <c r="B168" s="13" t="str">
        <f>IF(Ansøgning!B173="","",Ansøgning!B173)</f>
        <v/>
      </c>
      <c r="C168" s="13" t="str">
        <f>IF(Ansøgning!C173="","",Ansøgning!C173)</f>
        <v/>
      </c>
      <c r="D168" s="13" t="str">
        <f>IF(Ansøgning!D173="","",Ansøgning!D173)</f>
        <v/>
      </c>
      <c r="E168" s="14" t="str">
        <f>IF(Ansøgning!E173="","",Ansøgning!E173)</f>
        <v/>
      </c>
      <c r="F168" s="16"/>
      <c r="G168" s="14" t="str">
        <f>IF(Ansøgning!F173="","",Ansøgning!F173)</f>
        <v/>
      </c>
      <c r="H168" s="16"/>
      <c r="I168" s="72" t="str">
        <f>IF(OR(F168="",H168=""),"",NETWORKDAYS(F168,H168,Lister!$D$7:$D$13))</f>
        <v/>
      </c>
      <c r="J168" s="53" t="str">
        <f>IF(Ansøgning!H173="","",Ansøgning!H173)</f>
        <v/>
      </c>
      <c r="K168" s="32" t="str">
        <f t="shared" si="14"/>
        <v/>
      </c>
      <c r="L168" s="31" t="str">
        <f>IF(Ansøgning!J173="","",Ansøgning!J173)</f>
        <v/>
      </c>
      <c r="M168" s="18"/>
      <c r="N168" s="31" t="str">
        <f>IF(Ansøgning!K173="","",Ansøgning!K173)</f>
        <v/>
      </c>
      <c r="O168" s="18"/>
      <c r="P168" s="15" t="str">
        <f>IF(Ansøgning!L173="","",Ansøgning!L173)</f>
        <v/>
      </c>
      <c r="Q168" s="46" t="str">
        <f t="shared" si="15"/>
        <v/>
      </c>
      <c r="R168" s="46"/>
      <c r="S168" s="101" t="str">
        <f>IF(Ansøgning!M173="","",Ansøgning!M173)</f>
        <v/>
      </c>
      <c r="T168" s="31" t="str">
        <f t="shared" si="16"/>
        <v/>
      </c>
      <c r="U168" s="102" t="str">
        <f>IF(Ansøgning!O173="","",Ansøgning!O173)</f>
        <v/>
      </c>
      <c r="V168" s="20"/>
      <c r="W168" s="102" t="str">
        <f>IF(Ansøgning!P173="","",Ansøgning!P173)</f>
        <v/>
      </c>
      <c r="X168" s="20"/>
      <c r="Y168" s="31" t="str">
        <f>IF(Ansøgning!Q173="","",Ansøgning!Q173)</f>
        <v/>
      </c>
      <c r="Z168" s="46" t="str">
        <f>IFERROR(MAX(IF(OR(V168="",X168=""),"",IF(AND(AND(MONTH(F168)&gt;=7,MONTH(F168)&lt;8),AND(MONTH(H168)&gt;=7,MONTH(H168)&lt;8)),(NETWORKDAYS(F168,H168,Lister!$D$7:$D$13)-V168)*T168/NETWORKDAYS(Lister!$D$19,Lister!$E$19,Lister!$D$7:$D$13),IF(AND(AND(MONTH(F168)&gt;=7,MONTH(F168)&lt;8),MONTH(H168)&gt;7),(NETWORKDAYS(F168,Lister!$E$19,Lister!$D$7:$D$13)-V168)*T168/NETWORKDAYS(Lister!$D$19,Lister!$E$19,Lister!$D$7:$D$13),IF(MONTH(F168)&gt;7,0)))),0),"")</f>
        <v/>
      </c>
      <c r="AA168" s="31" t="str">
        <f>IF(Ansøgning!R173="","",Ansøgning!R173)</f>
        <v/>
      </c>
      <c r="AB168" s="46" t="str">
        <f>IFERROR(MAX(IF(OR(V168="",X168=""),"",IF(AND(AND(MONTH(F168)&gt;=8,MONTH(F168)&lt;9),AND(MONTH(H168)&gt;=8,MONTH(H168)&lt;9)),(NETWORKDAYS(F168,H168,Lister!$D$7:$D$13)-X168)*T168/NETWORKDAYS(Lister!$D$20,Lister!$E$20,Lister!$D$7:$D$13),IF(AND(MONTH(F168)=7,MONTH(H168)=8),(NETWORKDAYS(Lister!$D$20,H168,Lister!$D$7:$D$13)-X168)*T168/NETWORKDAYS(Lister!$D$20,Lister!$E$20,Lister!$D$7:$D$13),IF(AND(MONTH(F168)=7,MONTH(H168)=7),0)))),0),"")</f>
        <v/>
      </c>
      <c r="AC168" s="15" t="str">
        <f>IF(Ansøgning!U173="","",Ansøgning!U173)</f>
        <v/>
      </c>
      <c r="AD168" s="31" t="str">
        <f t="shared" si="17"/>
        <v/>
      </c>
      <c r="AE168" s="31" t="str">
        <f t="shared" si="18"/>
        <v/>
      </c>
      <c r="AF168" s="51" t="str">
        <f t="shared" si="19"/>
        <v/>
      </c>
      <c r="AG168" s="15" t="str">
        <f t="shared" si="20"/>
        <v/>
      </c>
    </row>
    <row r="169" spans="1:33" x14ac:dyDescent="0.25">
      <c r="A169" s="13" t="str">
        <f>IF(Ansøgning!A174="","",Ansøgning!A174)</f>
        <v/>
      </c>
      <c r="B169" s="13" t="str">
        <f>IF(Ansøgning!B174="","",Ansøgning!B174)</f>
        <v/>
      </c>
      <c r="C169" s="13" t="str">
        <f>IF(Ansøgning!C174="","",Ansøgning!C174)</f>
        <v/>
      </c>
      <c r="D169" s="13" t="str">
        <f>IF(Ansøgning!D174="","",Ansøgning!D174)</f>
        <v/>
      </c>
      <c r="E169" s="14" t="str">
        <f>IF(Ansøgning!E174="","",Ansøgning!E174)</f>
        <v/>
      </c>
      <c r="F169" s="16"/>
      <c r="G169" s="14" t="str">
        <f>IF(Ansøgning!F174="","",Ansøgning!F174)</f>
        <v/>
      </c>
      <c r="H169" s="16"/>
      <c r="I169" s="72" t="str">
        <f>IF(OR(F169="",H169=""),"",NETWORKDAYS(F169,H169,Lister!$D$7:$D$13))</f>
        <v/>
      </c>
      <c r="J169" s="53" t="str">
        <f>IF(Ansøgning!H174="","",Ansøgning!H174)</f>
        <v/>
      </c>
      <c r="K169" s="32" t="str">
        <f t="shared" si="14"/>
        <v/>
      </c>
      <c r="L169" s="31" t="str">
        <f>IF(Ansøgning!J174="","",Ansøgning!J174)</f>
        <v/>
      </c>
      <c r="M169" s="18"/>
      <c r="N169" s="31" t="str">
        <f>IF(Ansøgning!K174="","",Ansøgning!K174)</f>
        <v/>
      </c>
      <c r="O169" s="18"/>
      <c r="P169" s="15" t="str">
        <f>IF(Ansøgning!L174="","",Ansøgning!L174)</f>
        <v/>
      </c>
      <c r="Q169" s="46" t="str">
        <f t="shared" si="15"/>
        <v/>
      </c>
      <c r="R169" s="46"/>
      <c r="S169" s="101" t="str">
        <f>IF(Ansøgning!M174="","",Ansøgning!M174)</f>
        <v/>
      </c>
      <c r="T169" s="31" t="str">
        <f t="shared" si="16"/>
        <v/>
      </c>
      <c r="U169" s="102" t="str">
        <f>IF(Ansøgning!O174="","",Ansøgning!O174)</f>
        <v/>
      </c>
      <c r="V169" s="20"/>
      <c r="W169" s="102" t="str">
        <f>IF(Ansøgning!P174="","",Ansøgning!P174)</f>
        <v/>
      </c>
      <c r="X169" s="20"/>
      <c r="Y169" s="31" t="str">
        <f>IF(Ansøgning!Q174="","",Ansøgning!Q174)</f>
        <v/>
      </c>
      <c r="Z169" s="46" t="str">
        <f>IFERROR(MAX(IF(OR(V169="",X169=""),"",IF(AND(AND(MONTH(F169)&gt;=7,MONTH(F169)&lt;8),AND(MONTH(H169)&gt;=7,MONTH(H169)&lt;8)),(NETWORKDAYS(F169,H169,Lister!$D$7:$D$13)-V169)*T169/NETWORKDAYS(Lister!$D$19,Lister!$E$19,Lister!$D$7:$D$13),IF(AND(AND(MONTH(F169)&gt;=7,MONTH(F169)&lt;8),MONTH(H169)&gt;7),(NETWORKDAYS(F169,Lister!$E$19,Lister!$D$7:$D$13)-V169)*T169/NETWORKDAYS(Lister!$D$19,Lister!$E$19,Lister!$D$7:$D$13),IF(MONTH(F169)&gt;7,0)))),0),"")</f>
        <v/>
      </c>
      <c r="AA169" s="31" t="str">
        <f>IF(Ansøgning!R174="","",Ansøgning!R174)</f>
        <v/>
      </c>
      <c r="AB169" s="46" t="str">
        <f>IFERROR(MAX(IF(OR(V169="",X169=""),"",IF(AND(AND(MONTH(F169)&gt;=8,MONTH(F169)&lt;9),AND(MONTH(H169)&gt;=8,MONTH(H169)&lt;9)),(NETWORKDAYS(F169,H169,Lister!$D$7:$D$13)-X169)*T169/NETWORKDAYS(Lister!$D$20,Lister!$E$20,Lister!$D$7:$D$13),IF(AND(MONTH(F169)=7,MONTH(H169)=8),(NETWORKDAYS(Lister!$D$20,H169,Lister!$D$7:$D$13)-X169)*T169/NETWORKDAYS(Lister!$D$20,Lister!$E$20,Lister!$D$7:$D$13),IF(AND(MONTH(F169)=7,MONTH(H169)=7),0)))),0),"")</f>
        <v/>
      </c>
      <c r="AC169" s="15" t="str">
        <f>IF(Ansøgning!U174="","",Ansøgning!U174)</f>
        <v/>
      </c>
      <c r="AD169" s="31" t="str">
        <f t="shared" si="17"/>
        <v/>
      </c>
      <c r="AE169" s="31" t="str">
        <f t="shared" si="18"/>
        <v/>
      </c>
      <c r="AF169" s="51" t="str">
        <f t="shared" si="19"/>
        <v/>
      </c>
      <c r="AG169" s="15" t="str">
        <f t="shared" si="20"/>
        <v/>
      </c>
    </row>
    <row r="170" spans="1:33" x14ac:dyDescent="0.25">
      <c r="A170" s="13" t="str">
        <f>IF(Ansøgning!A175="","",Ansøgning!A175)</f>
        <v/>
      </c>
      <c r="B170" s="13" t="str">
        <f>IF(Ansøgning!B175="","",Ansøgning!B175)</f>
        <v/>
      </c>
      <c r="C170" s="13" t="str">
        <f>IF(Ansøgning!C175="","",Ansøgning!C175)</f>
        <v/>
      </c>
      <c r="D170" s="13" t="str">
        <f>IF(Ansøgning!D175="","",Ansøgning!D175)</f>
        <v/>
      </c>
      <c r="E170" s="14" t="str">
        <f>IF(Ansøgning!E175="","",Ansøgning!E175)</f>
        <v/>
      </c>
      <c r="F170" s="16"/>
      <c r="G170" s="14" t="str">
        <f>IF(Ansøgning!F175="","",Ansøgning!F175)</f>
        <v/>
      </c>
      <c r="H170" s="16"/>
      <c r="I170" s="72" t="str">
        <f>IF(OR(F170="",H170=""),"",NETWORKDAYS(F170,H170,Lister!$D$7:$D$13))</f>
        <v/>
      </c>
      <c r="J170" s="53" t="str">
        <f>IF(Ansøgning!H175="","",Ansøgning!H175)</f>
        <v/>
      </c>
      <c r="K170" s="32" t="str">
        <f t="shared" si="14"/>
        <v/>
      </c>
      <c r="L170" s="31" t="str">
        <f>IF(Ansøgning!J175="","",Ansøgning!J175)</f>
        <v/>
      </c>
      <c r="M170" s="18"/>
      <c r="N170" s="31" t="str">
        <f>IF(Ansøgning!K175="","",Ansøgning!K175)</f>
        <v/>
      </c>
      <c r="O170" s="18"/>
      <c r="P170" s="15" t="str">
        <f>IF(Ansøgning!L175="","",Ansøgning!L175)</f>
        <v/>
      </c>
      <c r="Q170" s="46" t="str">
        <f t="shared" si="15"/>
        <v/>
      </c>
      <c r="R170" s="46"/>
      <c r="S170" s="101" t="str">
        <f>IF(Ansøgning!M175="","",Ansøgning!M175)</f>
        <v/>
      </c>
      <c r="T170" s="31" t="str">
        <f t="shared" si="16"/>
        <v/>
      </c>
      <c r="U170" s="102" t="str">
        <f>IF(Ansøgning!O175="","",Ansøgning!O175)</f>
        <v/>
      </c>
      <c r="V170" s="20"/>
      <c r="W170" s="102" t="str">
        <f>IF(Ansøgning!P175="","",Ansøgning!P175)</f>
        <v/>
      </c>
      <c r="X170" s="20"/>
      <c r="Y170" s="31" t="str">
        <f>IF(Ansøgning!Q175="","",Ansøgning!Q175)</f>
        <v/>
      </c>
      <c r="Z170" s="46" t="str">
        <f>IFERROR(MAX(IF(OR(V170="",X170=""),"",IF(AND(AND(MONTH(F170)&gt;=7,MONTH(F170)&lt;8),AND(MONTH(H170)&gt;=7,MONTH(H170)&lt;8)),(NETWORKDAYS(F170,H170,Lister!$D$7:$D$13)-V170)*T170/NETWORKDAYS(Lister!$D$19,Lister!$E$19,Lister!$D$7:$D$13),IF(AND(AND(MONTH(F170)&gt;=7,MONTH(F170)&lt;8),MONTH(H170)&gt;7),(NETWORKDAYS(F170,Lister!$E$19,Lister!$D$7:$D$13)-V170)*T170/NETWORKDAYS(Lister!$D$19,Lister!$E$19,Lister!$D$7:$D$13),IF(MONTH(F170)&gt;7,0)))),0),"")</f>
        <v/>
      </c>
      <c r="AA170" s="31" t="str">
        <f>IF(Ansøgning!R175="","",Ansøgning!R175)</f>
        <v/>
      </c>
      <c r="AB170" s="46" t="str">
        <f>IFERROR(MAX(IF(OR(V170="",X170=""),"",IF(AND(AND(MONTH(F170)&gt;=8,MONTH(F170)&lt;9),AND(MONTH(H170)&gt;=8,MONTH(H170)&lt;9)),(NETWORKDAYS(F170,H170,Lister!$D$7:$D$13)-X170)*T170/NETWORKDAYS(Lister!$D$20,Lister!$E$20,Lister!$D$7:$D$13),IF(AND(MONTH(F170)=7,MONTH(H170)=8),(NETWORKDAYS(Lister!$D$20,H170,Lister!$D$7:$D$13)-X170)*T170/NETWORKDAYS(Lister!$D$20,Lister!$E$20,Lister!$D$7:$D$13),IF(AND(MONTH(F170)=7,MONTH(H170)=7),0)))),0),"")</f>
        <v/>
      </c>
      <c r="AC170" s="15" t="str">
        <f>IF(Ansøgning!U175="","",Ansøgning!U175)</f>
        <v/>
      </c>
      <c r="AD170" s="31" t="str">
        <f t="shared" si="17"/>
        <v/>
      </c>
      <c r="AE170" s="31" t="str">
        <f t="shared" si="18"/>
        <v/>
      </c>
      <c r="AF170" s="51" t="str">
        <f t="shared" si="19"/>
        <v/>
      </c>
      <c r="AG170" s="15" t="str">
        <f t="shared" si="20"/>
        <v/>
      </c>
    </row>
    <row r="171" spans="1:33" x14ac:dyDescent="0.25">
      <c r="A171" s="13" t="str">
        <f>IF(Ansøgning!A176="","",Ansøgning!A176)</f>
        <v/>
      </c>
      <c r="B171" s="13" t="str">
        <f>IF(Ansøgning!B176="","",Ansøgning!B176)</f>
        <v/>
      </c>
      <c r="C171" s="13" t="str">
        <f>IF(Ansøgning!C176="","",Ansøgning!C176)</f>
        <v/>
      </c>
      <c r="D171" s="13" t="str">
        <f>IF(Ansøgning!D176="","",Ansøgning!D176)</f>
        <v/>
      </c>
      <c r="E171" s="14" t="str">
        <f>IF(Ansøgning!E176="","",Ansøgning!E176)</f>
        <v/>
      </c>
      <c r="F171" s="16"/>
      <c r="G171" s="14" t="str">
        <f>IF(Ansøgning!F176="","",Ansøgning!F176)</f>
        <v/>
      </c>
      <c r="H171" s="16"/>
      <c r="I171" s="72" t="str">
        <f>IF(OR(F171="",H171=""),"",NETWORKDAYS(F171,H171,Lister!$D$7:$D$13))</f>
        <v/>
      </c>
      <c r="J171" s="53" t="str">
        <f>IF(Ansøgning!H176="","",Ansøgning!H176)</f>
        <v/>
      </c>
      <c r="K171" s="32" t="str">
        <f t="shared" si="14"/>
        <v/>
      </c>
      <c r="L171" s="31" t="str">
        <f>IF(Ansøgning!J176="","",Ansøgning!J176)</f>
        <v/>
      </c>
      <c r="M171" s="18"/>
      <c r="N171" s="31" t="str">
        <f>IF(Ansøgning!K176="","",Ansøgning!K176)</f>
        <v/>
      </c>
      <c r="O171" s="18"/>
      <c r="P171" s="15" t="str">
        <f>IF(Ansøgning!L176="","",Ansøgning!L176)</f>
        <v/>
      </c>
      <c r="Q171" s="46" t="str">
        <f t="shared" si="15"/>
        <v/>
      </c>
      <c r="R171" s="46"/>
      <c r="S171" s="101" t="str">
        <f>IF(Ansøgning!M176="","",Ansøgning!M176)</f>
        <v/>
      </c>
      <c r="T171" s="31" t="str">
        <f t="shared" si="16"/>
        <v/>
      </c>
      <c r="U171" s="102" t="str">
        <f>IF(Ansøgning!O176="","",Ansøgning!O176)</f>
        <v/>
      </c>
      <c r="V171" s="20"/>
      <c r="W171" s="102" t="str">
        <f>IF(Ansøgning!P176="","",Ansøgning!P176)</f>
        <v/>
      </c>
      <c r="X171" s="20"/>
      <c r="Y171" s="31" t="str">
        <f>IF(Ansøgning!Q176="","",Ansøgning!Q176)</f>
        <v/>
      </c>
      <c r="Z171" s="46" t="str">
        <f>IFERROR(MAX(IF(OR(V171="",X171=""),"",IF(AND(AND(MONTH(F171)&gt;=7,MONTH(F171)&lt;8),AND(MONTH(H171)&gt;=7,MONTH(H171)&lt;8)),(NETWORKDAYS(F171,H171,Lister!$D$7:$D$13)-V171)*T171/NETWORKDAYS(Lister!$D$19,Lister!$E$19,Lister!$D$7:$D$13),IF(AND(AND(MONTH(F171)&gt;=7,MONTH(F171)&lt;8),MONTH(H171)&gt;7),(NETWORKDAYS(F171,Lister!$E$19,Lister!$D$7:$D$13)-V171)*T171/NETWORKDAYS(Lister!$D$19,Lister!$E$19,Lister!$D$7:$D$13),IF(MONTH(F171)&gt;7,0)))),0),"")</f>
        <v/>
      </c>
      <c r="AA171" s="31" t="str">
        <f>IF(Ansøgning!R176="","",Ansøgning!R176)</f>
        <v/>
      </c>
      <c r="AB171" s="46" t="str">
        <f>IFERROR(MAX(IF(OR(V171="",X171=""),"",IF(AND(AND(MONTH(F171)&gt;=8,MONTH(F171)&lt;9),AND(MONTH(H171)&gt;=8,MONTH(H171)&lt;9)),(NETWORKDAYS(F171,H171,Lister!$D$7:$D$13)-X171)*T171/NETWORKDAYS(Lister!$D$20,Lister!$E$20,Lister!$D$7:$D$13),IF(AND(MONTH(F171)=7,MONTH(H171)=8),(NETWORKDAYS(Lister!$D$20,H171,Lister!$D$7:$D$13)-X171)*T171/NETWORKDAYS(Lister!$D$20,Lister!$E$20,Lister!$D$7:$D$13),IF(AND(MONTH(F171)=7,MONTH(H171)=7),0)))),0),"")</f>
        <v/>
      </c>
      <c r="AC171" s="15" t="str">
        <f>IF(Ansøgning!U176="","",Ansøgning!U176)</f>
        <v/>
      </c>
      <c r="AD171" s="31" t="str">
        <f t="shared" si="17"/>
        <v/>
      </c>
      <c r="AE171" s="31" t="str">
        <f t="shared" si="18"/>
        <v/>
      </c>
      <c r="AF171" s="51" t="str">
        <f t="shared" si="19"/>
        <v/>
      </c>
      <c r="AG171" s="15" t="str">
        <f t="shared" si="20"/>
        <v/>
      </c>
    </row>
    <row r="172" spans="1:33" x14ac:dyDescent="0.25">
      <c r="A172" s="13" t="str">
        <f>IF(Ansøgning!A177="","",Ansøgning!A177)</f>
        <v/>
      </c>
      <c r="B172" s="13" t="str">
        <f>IF(Ansøgning!B177="","",Ansøgning!B177)</f>
        <v/>
      </c>
      <c r="C172" s="13" t="str">
        <f>IF(Ansøgning!C177="","",Ansøgning!C177)</f>
        <v/>
      </c>
      <c r="D172" s="13" t="str">
        <f>IF(Ansøgning!D177="","",Ansøgning!D177)</f>
        <v/>
      </c>
      <c r="E172" s="14" t="str">
        <f>IF(Ansøgning!E177="","",Ansøgning!E177)</f>
        <v/>
      </c>
      <c r="F172" s="16"/>
      <c r="G172" s="14" t="str">
        <f>IF(Ansøgning!F177="","",Ansøgning!F177)</f>
        <v/>
      </c>
      <c r="H172" s="16"/>
      <c r="I172" s="72" t="str">
        <f>IF(OR(F172="",H172=""),"",NETWORKDAYS(F172,H172,Lister!$D$7:$D$13))</f>
        <v/>
      </c>
      <c r="J172" s="53" t="str">
        <f>IF(Ansøgning!H177="","",Ansøgning!H177)</f>
        <v/>
      </c>
      <c r="K172" s="32" t="str">
        <f t="shared" si="14"/>
        <v/>
      </c>
      <c r="L172" s="31" t="str">
        <f>IF(Ansøgning!J177="","",Ansøgning!J177)</f>
        <v/>
      </c>
      <c r="M172" s="18"/>
      <c r="N172" s="31" t="str">
        <f>IF(Ansøgning!K177="","",Ansøgning!K177)</f>
        <v/>
      </c>
      <c r="O172" s="18"/>
      <c r="P172" s="15" t="str">
        <f>IF(Ansøgning!L177="","",Ansøgning!L177)</f>
        <v/>
      </c>
      <c r="Q172" s="46" t="str">
        <f t="shared" si="15"/>
        <v/>
      </c>
      <c r="R172" s="46"/>
      <c r="S172" s="101" t="str">
        <f>IF(Ansøgning!M177="","",Ansøgning!M177)</f>
        <v/>
      </c>
      <c r="T172" s="31" t="str">
        <f t="shared" si="16"/>
        <v/>
      </c>
      <c r="U172" s="102" t="str">
        <f>IF(Ansøgning!O177="","",Ansøgning!O177)</f>
        <v/>
      </c>
      <c r="V172" s="20"/>
      <c r="W172" s="102" t="str">
        <f>IF(Ansøgning!P177="","",Ansøgning!P177)</f>
        <v/>
      </c>
      <c r="X172" s="20"/>
      <c r="Y172" s="31" t="str">
        <f>IF(Ansøgning!Q177="","",Ansøgning!Q177)</f>
        <v/>
      </c>
      <c r="Z172" s="46" t="str">
        <f>IFERROR(MAX(IF(OR(V172="",X172=""),"",IF(AND(AND(MONTH(F172)&gt;=7,MONTH(F172)&lt;8),AND(MONTH(H172)&gt;=7,MONTH(H172)&lt;8)),(NETWORKDAYS(F172,H172,Lister!$D$7:$D$13)-V172)*T172/NETWORKDAYS(Lister!$D$19,Lister!$E$19,Lister!$D$7:$D$13),IF(AND(AND(MONTH(F172)&gt;=7,MONTH(F172)&lt;8),MONTH(H172)&gt;7),(NETWORKDAYS(F172,Lister!$E$19,Lister!$D$7:$D$13)-V172)*T172/NETWORKDAYS(Lister!$D$19,Lister!$E$19,Lister!$D$7:$D$13),IF(MONTH(F172)&gt;7,0)))),0),"")</f>
        <v/>
      </c>
      <c r="AA172" s="31" t="str">
        <f>IF(Ansøgning!R177="","",Ansøgning!R177)</f>
        <v/>
      </c>
      <c r="AB172" s="46" t="str">
        <f>IFERROR(MAX(IF(OR(V172="",X172=""),"",IF(AND(AND(MONTH(F172)&gt;=8,MONTH(F172)&lt;9),AND(MONTH(H172)&gt;=8,MONTH(H172)&lt;9)),(NETWORKDAYS(F172,H172,Lister!$D$7:$D$13)-X172)*T172/NETWORKDAYS(Lister!$D$20,Lister!$E$20,Lister!$D$7:$D$13),IF(AND(MONTH(F172)=7,MONTH(H172)=8),(NETWORKDAYS(Lister!$D$20,H172,Lister!$D$7:$D$13)-X172)*T172/NETWORKDAYS(Lister!$D$20,Lister!$E$20,Lister!$D$7:$D$13),IF(AND(MONTH(F172)=7,MONTH(H172)=7),0)))),0),"")</f>
        <v/>
      </c>
      <c r="AC172" s="15" t="str">
        <f>IF(Ansøgning!U177="","",Ansøgning!U177)</f>
        <v/>
      </c>
      <c r="AD172" s="31" t="str">
        <f t="shared" si="17"/>
        <v/>
      </c>
      <c r="AE172" s="31" t="str">
        <f t="shared" si="18"/>
        <v/>
      </c>
      <c r="AF172" s="51" t="str">
        <f t="shared" si="19"/>
        <v/>
      </c>
      <c r="AG172" s="15" t="str">
        <f t="shared" si="20"/>
        <v/>
      </c>
    </row>
    <row r="173" spans="1:33" x14ac:dyDescent="0.25">
      <c r="A173" s="13" t="str">
        <f>IF(Ansøgning!A178="","",Ansøgning!A178)</f>
        <v/>
      </c>
      <c r="B173" s="13" t="str">
        <f>IF(Ansøgning!B178="","",Ansøgning!B178)</f>
        <v/>
      </c>
      <c r="C173" s="13" t="str">
        <f>IF(Ansøgning!C178="","",Ansøgning!C178)</f>
        <v/>
      </c>
      <c r="D173" s="13" t="str">
        <f>IF(Ansøgning!D178="","",Ansøgning!D178)</f>
        <v/>
      </c>
      <c r="E173" s="14" t="str">
        <f>IF(Ansøgning!E178="","",Ansøgning!E178)</f>
        <v/>
      </c>
      <c r="F173" s="16"/>
      <c r="G173" s="14" t="str">
        <f>IF(Ansøgning!F178="","",Ansøgning!F178)</f>
        <v/>
      </c>
      <c r="H173" s="16"/>
      <c r="I173" s="72" t="str">
        <f>IF(OR(F173="",H173=""),"",NETWORKDAYS(F173,H173,Lister!$D$7:$D$13))</f>
        <v/>
      </c>
      <c r="J173" s="53" t="str">
        <f>IF(Ansøgning!H178="","",Ansøgning!H178)</f>
        <v/>
      </c>
      <c r="K173" s="32" t="str">
        <f t="shared" si="14"/>
        <v/>
      </c>
      <c r="L173" s="31" t="str">
        <f>IF(Ansøgning!J178="","",Ansøgning!J178)</f>
        <v/>
      </c>
      <c r="M173" s="18"/>
      <c r="N173" s="31" t="str">
        <f>IF(Ansøgning!K178="","",Ansøgning!K178)</f>
        <v/>
      </c>
      <c r="O173" s="18"/>
      <c r="P173" s="15" t="str">
        <f>IF(Ansøgning!L178="","",Ansøgning!L178)</f>
        <v/>
      </c>
      <c r="Q173" s="46" t="str">
        <f t="shared" si="15"/>
        <v/>
      </c>
      <c r="R173" s="46"/>
      <c r="S173" s="101" t="str">
        <f>IF(Ansøgning!M178="","",Ansøgning!M178)</f>
        <v/>
      </c>
      <c r="T173" s="31" t="str">
        <f t="shared" si="16"/>
        <v/>
      </c>
      <c r="U173" s="102" t="str">
        <f>IF(Ansøgning!O178="","",Ansøgning!O178)</f>
        <v/>
      </c>
      <c r="V173" s="20"/>
      <c r="W173" s="102" t="str">
        <f>IF(Ansøgning!P178="","",Ansøgning!P178)</f>
        <v/>
      </c>
      <c r="X173" s="20"/>
      <c r="Y173" s="31" t="str">
        <f>IF(Ansøgning!Q178="","",Ansøgning!Q178)</f>
        <v/>
      </c>
      <c r="Z173" s="46" t="str">
        <f>IFERROR(MAX(IF(OR(V173="",X173=""),"",IF(AND(AND(MONTH(F173)&gt;=7,MONTH(F173)&lt;8),AND(MONTH(H173)&gt;=7,MONTH(H173)&lt;8)),(NETWORKDAYS(F173,H173,Lister!$D$7:$D$13)-V173)*T173/NETWORKDAYS(Lister!$D$19,Lister!$E$19,Lister!$D$7:$D$13),IF(AND(AND(MONTH(F173)&gt;=7,MONTH(F173)&lt;8),MONTH(H173)&gt;7),(NETWORKDAYS(F173,Lister!$E$19,Lister!$D$7:$D$13)-V173)*T173/NETWORKDAYS(Lister!$D$19,Lister!$E$19,Lister!$D$7:$D$13),IF(MONTH(F173)&gt;7,0)))),0),"")</f>
        <v/>
      </c>
      <c r="AA173" s="31" t="str">
        <f>IF(Ansøgning!R178="","",Ansøgning!R178)</f>
        <v/>
      </c>
      <c r="AB173" s="46" t="str">
        <f>IFERROR(MAX(IF(OR(V173="",X173=""),"",IF(AND(AND(MONTH(F173)&gt;=8,MONTH(F173)&lt;9),AND(MONTH(H173)&gt;=8,MONTH(H173)&lt;9)),(NETWORKDAYS(F173,H173,Lister!$D$7:$D$13)-X173)*T173/NETWORKDAYS(Lister!$D$20,Lister!$E$20,Lister!$D$7:$D$13),IF(AND(MONTH(F173)=7,MONTH(H173)=8),(NETWORKDAYS(Lister!$D$20,H173,Lister!$D$7:$D$13)-X173)*T173/NETWORKDAYS(Lister!$D$20,Lister!$E$20,Lister!$D$7:$D$13),IF(AND(MONTH(F173)=7,MONTH(H173)=7),0)))),0),"")</f>
        <v/>
      </c>
      <c r="AC173" s="15" t="str">
        <f>IF(Ansøgning!U178="","",Ansøgning!U178)</f>
        <v/>
      </c>
      <c r="AD173" s="31" t="str">
        <f t="shared" si="17"/>
        <v/>
      </c>
      <c r="AE173" s="31" t="str">
        <f t="shared" si="18"/>
        <v/>
      </c>
      <c r="AF173" s="51" t="str">
        <f t="shared" si="19"/>
        <v/>
      </c>
      <c r="AG173" s="15" t="str">
        <f t="shared" si="20"/>
        <v/>
      </c>
    </row>
    <row r="174" spans="1:33" x14ac:dyDescent="0.25">
      <c r="A174" s="13" t="str">
        <f>IF(Ansøgning!A179="","",Ansøgning!A179)</f>
        <v/>
      </c>
      <c r="B174" s="13" t="str">
        <f>IF(Ansøgning!B179="","",Ansøgning!B179)</f>
        <v/>
      </c>
      <c r="C174" s="13" t="str">
        <f>IF(Ansøgning!C179="","",Ansøgning!C179)</f>
        <v/>
      </c>
      <c r="D174" s="13" t="str">
        <f>IF(Ansøgning!D179="","",Ansøgning!D179)</f>
        <v/>
      </c>
      <c r="E174" s="14" t="str">
        <f>IF(Ansøgning!E179="","",Ansøgning!E179)</f>
        <v/>
      </c>
      <c r="F174" s="16"/>
      <c r="G174" s="14" t="str">
        <f>IF(Ansøgning!F179="","",Ansøgning!F179)</f>
        <v/>
      </c>
      <c r="H174" s="16"/>
      <c r="I174" s="72" t="str">
        <f>IF(OR(F174="",H174=""),"",NETWORKDAYS(F174,H174,Lister!$D$7:$D$13))</f>
        <v/>
      </c>
      <c r="J174" s="53" t="str">
        <f>IF(Ansøgning!H179="","",Ansøgning!H179)</f>
        <v/>
      </c>
      <c r="K174" s="32" t="str">
        <f t="shared" si="14"/>
        <v/>
      </c>
      <c r="L174" s="31" t="str">
        <f>IF(Ansøgning!J179="","",Ansøgning!J179)</f>
        <v/>
      </c>
      <c r="M174" s="18"/>
      <c r="N174" s="31" t="str">
        <f>IF(Ansøgning!K179="","",Ansøgning!K179)</f>
        <v/>
      </c>
      <c r="O174" s="18"/>
      <c r="P174" s="15" t="str">
        <f>IF(Ansøgning!L179="","",Ansøgning!L179)</f>
        <v/>
      </c>
      <c r="Q174" s="46" t="str">
        <f t="shared" si="15"/>
        <v/>
      </c>
      <c r="R174" s="46"/>
      <c r="S174" s="101" t="str">
        <f>IF(Ansøgning!M179="","",Ansøgning!M179)</f>
        <v/>
      </c>
      <c r="T174" s="31" t="str">
        <f t="shared" si="16"/>
        <v/>
      </c>
      <c r="U174" s="102" t="str">
        <f>IF(Ansøgning!O179="","",Ansøgning!O179)</f>
        <v/>
      </c>
      <c r="V174" s="20"/>
      <c r="W174" s="102" t="str">
        <f>IF(Ansøgning!P179="","",Ansøgning!P179)</f>
        <v/>
      </c>
      <c r="X174" s="20"/>
      <c r="Y174" s="31" t="str">
        <f>IF(Ansøgning!Q179="","",Ansøgning!Q179)</f>
        <v/>
      </c>
      <c r="Z174" s="46" t="str">
        <f>IFERROR(MAX(IF(OR(V174="",X174=""),"",IF(AND(AND(MONTH(F174)&gt;=7,MONTH(F174)&lt;8),AND(MONTH(H174)&gt;=7,MONTH(H174)&lt;8)),(NETWORKDAYS(F174,H174,Lister!$D$7:$D$13)-V174)*T174/NETWORKDAYS(Lister!$D$19,Lister!$E$19,Lister!$D$7:$D$13),IF(AND(AND(MONTH(F174)&gt;=7,MONTH(F174)&lt;8),MONTH(H174)&gt;7),(NETWORKDAYS(F174,Lister!$E$19,Lister!$D$7:$D$13)-V174)*T174/NETWORKDAYS(Lister!$D$19,Lister!$E$19,Lister!$D$7:$D$13),IF(MONTH(F174)&gt;7,0)))),0),"")</f>
        <v/>
      </c>
      <c r="AA174" s="31" t="str">
        <f>IF(Ansøgning!R179="","",Ansøgning!R179)</f>
        <v/>
      </c>
      <c r="AB174" s="46" t="str">
        <f>IFERROR(MAX(IF(OR(V174="",X174=""),"",IF(AND(AND(MONTH(F174)&gt;=8,MONTH(F174)&lt;9),AND(MONTH(H174)&gt;=8,MONTH(H174)&lt;9)),(NETWORKDAYS(F174,H174,Lister!$D$7:$D$13)-X174)*T174/NETWORKDAYS(Lister!$D$20,Lister!$E$20,Lister!$D$7:$D$13),IF(AND(MONTH(F174)=7,MONTH(H174)=8),(NETWORKDAYS(Lister!$D$20,H174,Lister!$D$7:$D$13)-X174)*T174/NETWORKDAYS(Lister!$D$20,Lister!$E$20,Lister!$D$7:$D$13),IF(AND(MONTH(F174)=7,MONTH(H174)=7),0)))),0),"")</f>
        <v/>
      </c>
      <c r="AC174" s="15" t="str">
        <f>IF(Ansøgning!U179="","",Ansøgning!U179)</f>
        <v/>
      </c>
      <c r="AD174" s="31" t="str">
        <f t="shared" si="17"/>
        <v/>
      </c>
      <c r="AE174" s="31" t="str">
        <f t="shared" si="18"/>
        <v/>
      </c>
      <c r="AF174" s="51" t="str">
        <f t="shared" si="19"/>
        <v/>
      </c>
      <c r="AG174" s="15" t="str">
        <f t="shared" si="20"/>
        <v/>
      </c>
    </row>
    <row r="175" spans="1:33" x14ac:dyDescent="0.25">
      <c r="A175" s="13" t="str">
        <f>IF(Ansøgning!A180="","",Ansøgning!A180)</f>
        <v/>
      </c>
      <c r="B175" s="13" t="str">
        <f>IF(Ansøgning!B180="","",Ansøgning!B180)</f>
        <v/>
      </c>
      <c r="C175" s="13" t="str">
        <f>IF(Ansøgning!C180="","",Ansøgning!C180)</f>
        <v/>
      </c>
      <c r="D175" s="13" t="str">
        <f>IF(Ansøgning!D180="","",Ansøgning!D180)</f>
        <v/>
      </c>
      <c r="E175" s="14" t="str">
        <f>IF(Ansøgning!E180="","",Ansøgning!E180)</f>
        <v/>
      </c>
      <c r="F175" s="16"/>
      <c r="G175" s="14" t="str">
        <f>IF(Ansøgning!F180="","",Ansøgning!F180)</f>
        <v/>
      </c>
      <c r="H175" s="16"/>
      <c r="I175" s="72" t="str">
        <f>IF(OR(F175="",H175=""),"",NETWORKDAYS(F175,H175,Lister!$D$7:$D$13))</f>
        <v/>
      </c>
      <c r="J175" s="53" t="str">
        <f>IF(Ansøgning!H180="","",Ansøgning!H180)</f>
        <v/>
      </c>
      <c r="K175" s="32" t="str">
        <f t="shared" si="14"/>
        <v/>
      </c>
      <c r="L175" s="31" t="str">
        <f>IF(Ansøgning!J180="","",Ansøgning!J180)</f>
        <v/>
      </c>
      <c r="M175" s="18"/>
      <c r="N175" s="31" t="str">
        <f>IF(Ansøgning!K180="","",Ansøgning!K180)</f>
        <v/>
      </c>
      <c r="O175" s="18"/>
      <c r="P175" s="15" t="str">
        <f>IF(Ansøgning!L180="","",Ansøgning!L180)</f>
        <v/>
      </c>
      <c r="Q175" s="46" t="str">
        <f t="shared" si="15"/>
        <v/>
      </c>
      <c r="R175" s="46"/>
      <c r="S175" s="101" t="str">
        <f>IF(Ansøgning!M180="","",Ansøgning!M180)</f>
        <v/>
      </c>
      <c r="T175" s="31" t="str">
        <f t="shared" si="16"/>
        <v/>
      </c>
      <c r="U175" s="102" t="str">
        <f>IF(Ansøgning!O180="","",Ansøgning!O180)</f>
        <v/>
      </c>
      <c r="V175" s="20"/>
      <c r="W175" s="102" t="str">
        <f>IF(Ansøgning!P180="","",Ansøgning!P180)</f>
        <v/>
      </c>
      <c r="X175" s="20"/>
      <c r="Y175" s="31" t="str">
        <f>IF(Ansøgning!Q180="","",Ansøgning!Q180)</f>
        <v/>
      </c>
      <c r="Z175" s="46" t="str">
        <f>IFERROR(MAX(IF(OR(V175="",X175=""),"",IF(AND(AND(MONTH(F175)&gt;=7,MONTH(F175)&lt;8),AND(MONTH(H175)&gt;=7,MONTH(H175)&lt;8)),(NETWORKDAYS(F175,H175,Lister!$D$7:$D$13)-V175)*T175/NETWORKDAYS(Lister!$D$19,Lister!$E$19,Lister!$D$7:$D$13),IF(AND(AND(MONTH(F175)&gt;=7,MONTH(F175)&lt;8),MONTH(H175)&gt;7),(NETWORKDAYS(F175,Lister!$E$19,Lister!$D$7:$D$13)-V175)*T175/NETWORKDAYS(Lister!$D$19,Lister!$E$19,Lister!$D$7:$D$13),IF(MONTH(F175)&gt;7,0)))),0),"")</f>
        <v/>
      </c>
      <c r="AA175" s="31" t="str">
        <f>IF(Ansøgning!R180="","",Ansøgning!R180)</f>
        <v/>
      </c>
      <c r="AB175" s="46" t="str">
        <f>IFERROR(MAX(IF(OR(V175="",X175=""),"",IF(AND(AND(MONTH(F175)&gt;=8,MONTH(F175)&lt;9),AND(MONTH(H175)&gt;=8,MONTH(H175)&lt;9)),(NETWORKDAYS(F175,H175,Lister!$D$7:$D$13)-X175)*T175/NETWORKDAYS(Lister!$D$20,Lister!$E$20,Lister!$D$7:$D$13),IF(AND(MONTH(F175)=7,MONTH(H175)=8),(NETWORKDAYS(Lister!$D$20,H175,Lister!$D$7:$D$13)-X175)*T175/NETWORKDAYS(Lister!$D$20,Lister!$E$20,Lister!$D$7:$D$13),IF(AND(MONTH(F175)=7,MONTH(H175)=7),0)))),0),"")</f>
        <v/>
      </c>
      <c r="AC175" s="15" t="str">
        <f>IF(Ansøgning!U180="","",Ansøgning!U180)</f>
        <v/>
      </c>
      <c r="AD175" s="31" t="str">
        <f t="shared" si="17"/>
        <v/>
      </c>
      <c r="AE175" s="31" t="str">
        <f t="shared" si="18"/>
        <v/>
      </c>
      <c r="AF175" s="51" t="str">
        <f t="shared" si="19"/>
        <v/>
      </c>
      <c r="AG175" s="15" t="str">
        <f t="shared" si="20"/>
        <v/>
      </c>
    </row>
    <row r="176" spans="1:33" x14ac:dyDescent="0.25">
      <c r="A176" s="13" t="str">
        <f>IF(Ansøgning!A181="","",Ansøgning!A181)</f>
        <v/>
      </c>
      <c r="B176" s="13" t="str">
        <f>IF(Ansøgning!B181="","",Ansøgning!B181)</f>
        <v/>
      </c>
      <c r="C176" s="13" t="str">
        <f>IF(Ansøgning!C181="","",Ansøgning!C181)</f>
        <v/>
      </c>
      <c r="D176" s="13" t="str">
        <f>IF(Ansøgning!D181="","",Ansøgning!D181)</f>
        <v/>
      </c>
      <c r="E176" s="14" t="str">
        <f>IF(Ansøgning!E181="","",Ansøgning!E181)</f>
        <v/>
      </c>
      <c r="F176" s="16"/>
      <c r="G176" s="14" t="str">
        <f>IF(Ansøgning!F181="","",Ansøgning!F181)</f>
        <v/>
      </c>
      <c r="H176" s="16"/>
      <c r="I176" s="72" t="str">
        <f>IF(OR(F176="",H176=""),"",NETWORKDAYS(F176,H176,Lister!$D$7:$D$13))</f>
        <v/>
      </c>
      <c r="J176" s="53" t="str">
        <f>IF(Ansøgning!H181="","",Ansøgning!H181)</f>
        <v/>
      </c>
      <c r="K176" s="32" t="str">
        <f t="shared" si="14"/>
        <v/>
      </c>
      <c r="L176" s="31" t="str">
        <f>IF(Ansøgning!J181="","",Ansøgning!J181)</f>
        <v/>
      </c>
      <c r="M176" s="18"/>
      <c r="N176" s="31" t="str">
        <f>IF(Ansøgning!K181="","",Ansøgning!K181)</f>
        <v/>
      </c>
      <c r="O176" s="18"/>
      <c r="P176" s="15" t="str">
        <f>IF(Ansøgning!L181="","",Ansøgning!L181)</f>
        <v/>
      </c>
      <c r="Q176" s="46" t="str">
        <f t="shared" si="15"/>
        <v/>
      </c>
      <c r="R176" s="46"/>
      <c r="S176" s="101" t="str">
        <f>IF(Ansøgning!M181="","",Ansøgning!M181)</f>
        <v/>
      </c>
      <c r="T176" s="31" t="str">
        <f t="shared" si="16"/>
        <v/>
      </c>
      <c r="U176" s="102" t="str">
        <f>IF(Ansøgning!O181="","",Ansøgning!O181)</f>
        <v/>
      </c>
      <c r="V176" s="20"/>
      <c r="W176" s="102" t="str">
        <f>IF(Ansøgning!P181="","",Ansøgning!P181)</f>
        <v/>
      </c>
      <c r="X176" s="20"/>
      <c r="Y176" s="31" t="str">
        <f>IF(Ansøgning!Q181="","",Ansøgning!Q181)</f>
        <v/>
      </c>
      <c r="Z176" s="46" t="str">
        <f>IFERROR(MAX(IF(OR(V176="",X176=""),"",IF(AND(AND(MONTH(F176)&gt;=7,MONTH(F176)&lt;8),AND(MONTH(H176)&gt;=7,MONTH(H176)&lt;8)),(NETWORKDAYS(F176,H176,Lister!$D$7:$D$13)-V176)*T176/NETWORKDAYS(Lister!$D$19,Lister!$E$19,Lister!$D$7:$D$13),IF(AND(AND(MONTH(F176)&gt;=7,MONTH(F176)&lt;8),MONTH(H176)&gt;7),(NETWORKDAYS(F176,Lister!$E$19,Lister!$D$7:$D$13)-V176)*T176/NETWORKDAYS(Lister!$D$19,Lister!$E$19,Lister!$D$7:$D$13),IF(MONTH(F176)&gt;7,0)))),0),"")</f>
        <v/>
      </c>
      <c r="AA176" s="31" t="str">
        <f>IF(Ansøgning!R181="","",Ansøgning!R181)</f>
        <v/>
      </c>
      <c r="AB176" s="46" t="str">
        <f>IFERROR(MAX(IF(OR(V176="",X176=""),"",IF(AND(AND(MONTH(F176)&gt;=8,MONTH(F176)&lt;9),AND(MONTH(H176)&gt;=8,MONTH(H176)&lt;9)),(NETWORKDAYS(F176,H176,Lister!$D$7:$D$13)-X176)*T176/NETWORKDAYS(Lister!$D$20,Lister!$E$20,Lister!$D$7:$D$13),IF(AND(MONTH(F176)=7,MONTH(H176)=8),(NETWORKDAYS(Lister!$D$20,H176,Lister!$D$7:$D$13)-X176)*T176/NETWORKDAYS(Lister!$D$20,Lister!$E$20,Lister!$D$7:$D$13),IF(AND(MONTH(F176)=7,MONTH(H176)=7),0)))),0),"")</f>
        <v/>
      </c>
      <c r="AC176" s="15" t="str">
        <f>IF(Ansøgning!U181="","",Ansøgning!U181)</f>
        <v/>
      </c>
      <c r="AD176" s="31" t="str">
        <f t="shared" si="17"/>
        <v/>
      </c>
      <c r="AE176" s="31" t="str">
        <f t="shared" si="18"/>
        <v/>
      </c>
      <c r="AF176" s="51" t="str">
        <f t="shared" si="19"/>
        <v/>
      </c>
      <c r="AG176" s="15" t="str">
        <f t="shared" si="20"/>
        <v/>
      </c>
    </row>
    <row r="177" spans="1:33" x14ac:dyDescent="0.25">
      <c r="A177" s="13" t="str">
        <f>IF(Ansøgning!A182="","",Ansøgning!A182)</f>
        <v/>
      </c>
      <c r="B177" s="13" t="str">
        <f>IF(Ansøgning!B182="","",Ansøgning!B182)</f>
        <v/>
      </c>
      <c r="C177" s="13" t="str">
        <f>IF(Ansøgning!C182="","",Ansøgning!C182)</f>
        <v/>
      </c>
      <c r="D177" s="13" t="str">
        <f>IF(Ansøgning!D182="","",Ansøgning!D182)</f>
        <v/>
      </c>
      <c r="E177" s="14" t="str">
        <f>IF(Ansøgning!E182="","",Ansøgning!E182)</f>
        <v/>
      </c>
      <c r="F177" s="16"/>
      <c r="G177" s="14" t="str">
        <f>IF(Ansøgning!F182="","",Ansøgning!F182)</f>
        <v/>
      </c>
      <c r="H177" s="16"/>
      <c r="I177" s="72" t="str">
        <f>IF(OR(F177="",H177=""),"",NETWORKDAYS(F177,H177,Lister!$D$7:$D$13))</f>
        <v/>
      </c>
      <c r="J177" s="53" t="str">
        <f>IF(Ansøgning!H182="","",Ansøgning!H182)</f>
        <v/>
      </c>
      <c r="K177" s="32" t="str">
        <f t="shared" si="14"/>
        <v/>
      </c>
      <c r="L177" s="31" t="str">
        <f>IF(Ansøgning!J182="","",Ansøgning!J182)</f>
        <v/>
      </c>
      <c r="M177" s="18"/>
      <c r="N177" s="31" t="str">
        <f>IF(Ansøgning!K182="","",Ansøgning!K182)</f>
        <v/>
      </c>
      <c r="O177" s="18"/>
      <c r="P177" s="15" t="str">
        <f>IF(Ansøgning!L182="","",Ansøgning!L182)</f>
        <v/>
      </c>
      <c r="Q177" s="46" t="str">
        <f t="shared" si="15"/>
        <v/>
      </c>
      <c r="R177" s="46"/>
      <c r="S177" s="101" t="str">
        <f>IF(Ansøgning!M182="","",Ansøgning!M182)</f>
        <v/>
      </c>
      <c r="T177" s="31" t="str">
        <f t="shared" si="16"/>
        <v/>
      </c>
      <c r="U177" s="102" t="str">
        <f>IF(Ansøgning!O182="","",Ansøgning!O182)</f>
        <v/>
      </c>
      <c r="V177" s="20"/>
      <c r="W177" s="102" t="str">
        <f>IF(Ansøgning!P182="","",Ansøgning!P182)</f>
        <v/>
      </c>
      <c r="X177" s="20"/>
      <c r="Y177" s="31" t="str">
        <f>IF(Ansøgning!Q182="","",Ansøgning!Q182)</f>
        <v/>
      </c>
      <c r="Z177" s="46" t="str">
        <f>IFERROR(MAX(IF(OR(V177="",X177=""),"",IF(AND(AND(MONTH(F177)&gt;=7,MONTH(F177)&lt;8),AND(MONTH(H177)&gt;=7,MONTH(H177)&lt;8)),(NETWORKDAYS(F177,H177,Lister!$D$7:$D$13)-V177)*T177/NETWORKDAYS(Lister!$D$19,Lister!$E$19,Lister!$D$7:$D$13),IF(AND(AND(MONTH(F177)&gt;=7,MONTH(F177)&lt;8),MONTH(H177)&gt;7),(NETWORKDAYS(F177,Lister!$E$19,Lister!$D$7:$D$13)-V177)*T177/NETWORKDAYS(Lister!$D$19,Lister!$E$19,Lister!$D$7:$D$13),IF(MONTH(F177)&gt;7,0)))),0),"")</f>
        <v/>
      </c>
      <c r="AA177" s="31" t="str">
        <f>IF(Ansøgning!R182="","",Ansøgning!R182)</f>
        <v/>
      </c>
      <c r="AB177" s="46" t="str">
        <f>IFERROR(MAX(IF(OR(V177="",X177=""),"",IF(AND(AND(MONTH(F177)&gt;=8,MONTH(F177)&lt;9),AND(MONTH(H177)&gt;=8,MONTH(H177)&lt;9)),(NETWORKDAYS(F177,H177,Lister!$D$7:$D$13)-X177)*T177/NETWORKDAYS(Lister!$D$20,Lister!$E$20,Lister!$D$7:$D$13),IF(AND(MONTH(F177)=7,MONTH(H177)=8),(NETWORKDAYS(Lister!$D$20,H177,Lister!$D$7:$D$13)-X177)*T177/NETWORKDAYS(Lister!$D$20,Lister!$E$20,Lister!$D$7:$D$13),IF(AND(MONTH(F177)=7,MONTH(H177)=7),0)))),0),"")</f>
        <v/>
      </c>
      <c r="AC177" s="15" t="str">
        <f>IF(Ansøgning!U182="","",Ansøgning!U182)</f>
        <v/>
      </c>
      <c r="AD177" s="31" t="str">
        <f t="shared" si="17"/>
        <v/>
      </c>
      <c r="AE177" s="31" t="str">
        <f t="shared" si="18"/>
        <v/>
      </c>
      <c r="AF177" s="51" t="str">
        <f t="shared" si="19"/>
        <v/>
      </c>
      <c r="AG177" s="15" t="str">
        <f t="shared" si="20"/>
        <v/>
      </c>
    </row>
    <row r="178" spans="1:33" x14ac:dyDescent="0.25">
      <c r="A178" s="13" t="str">
        <f>IF(Ansøgning!A183="","",Ansøgning!A183)</f>
        <v/>
      </c>
      <c r="B178" s="13" t="str">
        <f>IF(Ansøgning!B183="","",Ansøgning!B183)</f>
        <v/>
      </c>
      <c r="C178" s="13" t="str">
        <f>IF(Ansøgning!C183="","",Ansøgning!C183)</f>
        <v/>
      </c>
      <c r="D178" s="13" t="str">
        <f>IF(Ansøgning!D183="","",Ansøgning!D183)</f>
        <v/>
      </c>
      <c r="E178" s="14" t="str">
        <f>IF(Ansøgning!E183="","",Ansøgning!E183)</f>
        <v/>
      </c>
      <c r="F178" s="16"/>
      <c r="G178" s="14" t="str">
        <f>IF(Ansøgning!F183="","",Ansøgning!F183)</f>
        <v/>
      </c>
      <c r="H178" s="16"/>
      <c r="I178" s="72" t="str">
        <f>IF(OR(F178="",H178=""),"",NETWORKDAYS(F178,H178,Lister!$D$7:$D$13))</f>
        <v/>
      </c>
      <c r="J178" s="53" t="str">
        <f>IF(Ansøgning!H183="","",Ansøgning!H183)</f>
        <v/>
      </c>
      <c r="K178" s="32" t="str">
        <f t="shared" si="14"/>
        <v/>
      </c>
      <c r="L178" s="31" t="str">
        <f>IF(Ansøgning!J183="","",Ansøgning!J183)</f>
        <v/>
      </c>
      <c r="M178" s="18"/>
      <c r="N178" s="31" t="str">
        <f>IF(Ansøgning!K183="","",Ansøgning!K183)</f>
        <v/>
      </c>
      <c r="O178" s="18"/>
      <c r="P178" s="15" t="str">
        <f>IF(Ansøgning!L183="","",Ansøgning!L183)</f>
        <v/>
      </c>
      <c r="Q178" s="46" t="str">
        <f t="shared" si="15"/>
        <v/>
      </c>
      <c r="R178" s="46"/>
      <c r="S178" s="101" t="str">
        <f>IF(Ansøgning!M183="","",Ansøgning!M183)</f>
        <v/>
      </c>
      <c r="T178" s="31" t="str">
        <f t="shared" si="16"/>
        <v/>
      </c>
      <c r="U178" s="102" t="str">
        <f>IF(Ansøgning!O183="","",Ansøgning!O183)</f>
        <v/>
      </c>
      <c r="V178" s="20"/>
      <c r="W178" s="102" t="str">
        <f>IF(Ansøgning!P183="","",Ansøgning!P183)</f>
        <v/>
      </c>
      <c r="X178" s="20"/>
      <c r="Y178" s="31" t="str">
        <f>IF(Ansøgning!Q183="","",Ansøgning!Q183)</f>
        <v/>
      </c>
      <c r="Z178" s="46" t="str">
        <f>IFERROR(MAX(IF(OR(V178="",X178=""),"",IF(AND(AND(MONTH(F178)&gt;=7,MONTH(F178)&lt;8),AND(MONTH(H178)&gt;=7,MONTH(H178)&lt;8)),(NETWORKDAYS(F178,H178,Lister!$D$7:$D$13)-V178)*T178/NETWORKDAYS(Lister!$D$19,Lister!$E$19,Lister!$D$7:$D$13),IF(AND(AND(MONTH(F178)&gt;=7,MONTH(F178)&lt;8),MONTH(H178)&gt;7),(NETWORKDAYS(F178,Lister!$E$19,Lister!$D$7:$D$13)-V178)*T178/NETWORKDAYS(Lister!$D$19,Lister!$E$19,Lister!$D$7:$D$13),IF(MONTH(F178)&gt;7,0)))),0),"")</f>
        <v/>
      </c>
      <c r="AA178" s="31" t="str">
        <f>IF(Ansøgning!R183="","",Ansøgning!R183)</f>
        <v/>
      </c>
      <c r="AB178" s="46" t="str">
        <f>IFERROR(MAX(IF(OR(V178="",X178=""),"",IF(AND(AND(MONTH(F178)&gt;=8,MONTH(F178)&lt;9),AND(MONTH(H178)&gt;=8,MONTH(H178)&lt;9)),(NETWORKDAYS(F178,H178,Lister!$D$7:$D$13)-X178)*T178/NETWORKDAYS(Lister!$D$20,Lister!$E$20,Lister!$D$7:$D$13),IF(AND(MONTH(F178)=7,MONTH(H178)=8),(NETWORKDAYS(Lister!$D$20,H178,Lister!$D$7:$D$13)-X178)*T178/NETWORKDAYS(Lister!$D$20,Lister!$E$20,Lister!$D$7:$D$13),IF(AND(MONTH(F178)=7,MONTH(H178)=7),0)))),0),"")</f>
        <v/>
      </c>
      <c r="AC178" s="15" t="str">
        <f>IF(Ansøgning!U183="","",Ansøgning!U183)</f>
        <v/>
      </c>
      <c r="AD178" s="31" t="str">
        <f t="shared" si="17"/>
        <v/>
      </c>
      <c r="AE178" s="31" t="str">
        <f t="shared" si="18"/>
        <v/>
      </c>
      <c r="AF178" s="51" t="str">
        <f t="shared" si="19"/>
        <v/>
      </c>
      <c r="AG178" s="15" t="str">
        <f t="shared" si="20"/>
        <v/>
      </c>
    </row>
    <row r="179" spans="1:33" x14ac:dyDescent="0.25">
      <c r="A179" s="13" t="str">
        <f>IF(Ansøgning!A184="","",Ansøgning!A184)</f>
        <v/>
      </c>
      <c r="B179" s="13" t="str">
        <f>IF(Ansøgning!B184="","",Ansøgning!B184)</f>
        <v/>
      </c>
      <c r="C179" s="13" t="str">
        <f>IF(Ansøgning!C184="","",Ansøgning!C184)</f>
        <v/>
      </c>
      <c r="D179" s="13" t="str">
        <f>IF(Ansøgning!D184="","",Ansøgning!D184)</f>
        <v/>
      </c>
      <c r="E179" s="14" t="str">
        <f>IF(Ansøgning!E184="","",Ansøgning!E184)</f>
        <v/>
      </c>
      <c r="F179" s="16"/>
      <c r="G179" s="14" t="str">
        <f>IF(Ansøgning!F184="","",Ansøgning!F184)</f>
        <v/>
      </c>
      <c r="H179" s="16"/>
      <c r="I179" s="72" t="str">
        <f>IF(OR(F179="",H179=""),"",NETWORKDAYS(F179,H179,Lister!$D$7:$D$13))</f>
        <v/>
      </c>
      <c r="J179" s="53" t="str">
        <f>IF(Ansøgning!H184="","",Ansøgning!H184)</f>
        <v/>
      </c>
      <c r="K179" s="32" t="str">
        <f t="shared" si="14"/>
        <v/>
      </c>
      <c r="L179" s="31" t="str">
        <f>IF(Ansøgning!J184="","",Ansøgning!J184)</f>
        <v/>
      </c>
      <c r="M179" s="18"/>
      <c r="N179" s="31" t="str">
        <f>IF(Ansøgning!K184="","",Ansøgning!K184)</f>
        <v/>
      </c>
      <c r="O179" s="18"/>
      <c r="P179" s="15" t="str">
        <f>IF(Ansøgning!L184="","",Ansøgning!L184)</f>
        <v/>
      </c>
      <c r="Q179" s="46" t="str">
        <f t="shared" si="15"/>
        <v/>
      </c>
      <c r="R179" s="46"/>
      <c r="S179" s="101" t="str">
        <f>IF(Ansøgning!M184="","",Ansøgning!M184)</f>
        <v/>
      </c>
      <c r="T179" s="31" t="str">
        <f t="shared" si="16"/>
        <v/>
      </c>
      <c r="U179" s="102" t="str">
        <f>IF(Ansøgning!O184="","",Ansøgning!O184)</f>
        <v/>
      </c>
      <c r="V179" s="20"/>
      <c r="W179" s="102" t="str">
        <f>IF(Ansøgning!P184="","",Ansøgning!P184)</f>
        <v/>
      </c>
      <c r="X179" s="20"/>
      <c r="Y179" s="31" t="str">
        <f>IF(Ansøgning!Q184="","",Ansøgning!Q184)</f>
        <v/>
      </c>
      <c r="Z179" s="46" t="str">
        <f>IFERROR(MAX(IF(OR(V179="",X179=""),"",IF(AND(AND(MONTH(F179)&gt;=7,MONTH(F179)&lt;8),AND(MONTH(H179)&gt;=7,MONTH(H179)&lt;8)),(NETWORKDAYS(F179,H179,Lister!$D$7:$D$13)-V179)*T179/NETWORKDAYS(Lister!$D$19,Lister!$E$19,Lister!$D$7:$D$13),IF(AND(AND(MONTH(F179)&gt;=7,MONTH(F179)&lt;8),MONTH(H179)&gt;7),(NETWORKDAYS(F179,Lister!$E$19,Lister!$D$7:$D$13)-V179)*T179/NETWORKDAYS(Lister!$D$19,Lister!$E$19,Lister!$D$7:$D$13),IF(MONTH(F179)&gt;7,0)))),0),"")</f>
        <v/>
      </c>
      <c r="AA179" s="31" t="str">
        <f>IF(Ansøgning!R184="","",Ansøgning!R184)</f>
        <v/>
      </c>
      <c r="AB179" s="46" t="str">
        <f>IFERROR(MAX(IF(OR(V179="",X179=""),"",IF(AND(AND(MONTH(F179)&gt;=8,MONTH(F179)&lt;9),AND(MONTH(H179)&gt;=8,MONTH(H179)&lt;9)),(NETWORKDAYS(F179,H179,Lister!$D$7:$D$13)-X179)*T179/NETWORKDAYS(Lister!$D$20,Lister!$E$20,Lister!$D$7:$D$13),IF(AND(MONTH(F179)=7,MONTH(H179)=8),(NETWORKDAYS(Lister!$D$20,H179,Lister!$D$7:$D$13)-X179)*T179/NETWORKDAYS(Lister!$D$20,Lister!$E$20,Lister!$D$7:$D$13),IF(AND(MONTH(F179)=7,MONTH(H179)=7),0)))),0),"")</f>
        <v/>
      </c>
      <c r="AC179" s="15" t="str">
        <f>IF(Ansøgning!U184="","",Ansøgning!U184)</f>
        <v/>
      </c>
      <c r="AD179" s="31" t="str">
        <f t="shared" si="17"/>
        <v/>
      </c>
      <c r="AE179" s="31" t="str">
        <f t="shared" si="18"/>
        <v/>
      </c>
      <c r="AF179" s="51" t="str">
        <f t="shared" si="19"/>
        <v/>
      </c>
      <c r="AG179" s="15" t="str">
        <f t="shared" si="20"/>
        <v/>
      </c>
    </row>
    <row r="180" spans="1:33" x14ac:dyDescent="0.25">
      <c r="A180" s="13" t="str">
        <f>IF(Ansøgning!A185="","",Ansøgning!A185)</f>
        <v/>
      </c>
      <c r="B180" s="13" t="str">
        <f>IF(Ansøgning!B185="","",Ansøgning!B185)</f>
        <v/>
      </c>
      <c r="C180" s="13" t="str">
        <f>IF(Ansøgning!C185="","",Ansøgning!C185)</f>
        <v/>
      </c>
      <c r="D180" s="13" t="str">
        <f>IF(Ansøgning!D185="","",Ansøgning!D185)</f>
        <v/>
      </c>
      <c r="E180" s="14" t="str">
        <f>IF(Ansøgning!E185="","",Ansøgning!E185)</f>
        <v/>
      </c>
      <c r="F180" s="16"/>
      <c r="G180" s="14" t="str">
        <f>IF(Ansøgning!F185="","",Ansøgning!F185)</f>
        <v/>
      </c>
      <c r="H180" s="16"/>
      <c r="I180" s="72" t="str">
        <f>IF(OR(F180="",H180=""),"",NETWORKDAYS(F180,H180,Lister!$D$7:$D$13))</f>
        <v/>
      </c>
      <c r="J180" s="53" t="str">
        <f>IF(Ansøgning!H185="","",Ansøgning!H185)</f>
        <v/>
      </c>
      <c r="K180" s="32" t="str">
        <f t="shared" si="14"/>
        <v/>
      </c>
      <c r="L180" s="31" t="str">
        <f>IF(Ansøgning!J185="","",Ansøgning!J185)</f>
        <v/>
      </c>
      <c r="M180" s="18"/>
      <c r="N180" s="31" t="str">
        <f>IF(Ansøgning!K185="","",Ansøgning!K185)</f>
        <v/>
      </c>
      <c r="O180" s="18"/>
      <c r="P180" s="15" t="str">
        <f>IF(Ansøgning!L185="","",Ansøgning!L185)</f>
        <v/>
      </c>
      <c r="Q180" s="46" t="str">
        <f t="shared" si="15"/>
        <v/>
      </c>
      <c r="R180" s="46"/>
      <c r="S180" s="101" t="str">
        <f>IF(Ansøgning!M185="","",Ansøgning!M185)</f>
        <v/>
      </c>
      <c r="T180" s="31" t="str">
        <f t="shared" si="16"/>
        <v/>
      </c>
      <c r="U180" s="102" t="str">
        <f>IF(Ansøgning!O185="","",Ansøgning!O185)</f>
        <v/>
      </c>
      <c r="V180" s="20"/>
      <c r="W180" s="102" t="str">
        <f>IF(Ansøgning!P185="","",Ansøgning!P185)</f>
        <v/>
      </c>
      <c r="X180" s="20"/>
      <c r="Y180" s="31" t="str">
        <f>IF(Ansøgning!Q185="","",Ansøgning!Q185)</f>
        <v/>
      </c>
      <c r="Z180" s="46" t="str">
        <f>IFERROR(MAX(IF(OR(V180="",X180=""),"",IF(AND(AND(MONTH(F180)&gt;=7,MONTH(F180)&lt;8),AND(MONTH(H180)&gt;=7,MONTH(H180)&lt;8)),(NETWORKDAYS(F180,H180,Lister!$D$7:$D$13)-V180)*T180/NETWORKDAYS(Lister!$D$19,Lister!$E$19,Lister!$D$7:$D$13),IF(AND(AND(MONTH(F180)&gt;=7,MONTH(F180)&lt;8),MONTH(H180)&gt;7),(NETWORKDAYS(F180,Lister!$E$19,Lister!$D$7:$D$13)-V180)*T180/NETWORKDAYS(Lister!$D$19,Lister!$E$19,Lister!$D$7:$D$13),IF(MONTH(F180)&gt;7,0)))),0),"")</f>
        <v/>
      </c>
      <c r="AA180" s="31" t="str">
        <f>IF(Ansøgning!R185="","",Ansøgning!R185)</f>
        <v/>
      </c>
      <c r="AB180" s="46" t="str">
        <f>IFERROR(MAX(IF(OR(V180="",X180=""),"",IF(AND(AND(MONTH(F180)&gt;=8,MONTH(F180)&lt;9),AND(MONTH(H180)&gt;=8,MONTH(H180)&lt;9)),(NETWORKDAYS(F180,H180,Lister!$D$7:$D$13)-X180)*T180/NETWORKDAYS(Lister!$D$20,Lister!$E$20,Lister!$D$7:$D$13),IF(AND(MONTH(F180)=7,MONTH(H180)=8),(NETWORKDAYS(Lister!$D$20,H180,Lister!$D$7:$D$13)-X180)*T180/NETWORKDAYS(Lister!$D$20,Lister!$E$20,Lister!$D$7:$D$13),IF(AND(MONTH(F180)=7,MONTH(H180)=7),0)))),0),"")</f>
        <v/>
      </c>
      <c r="AC180" s="15" t="str">
        <f>IF(Ansøgning!U185="","",Ansøgning!U185)</f>
        <v/>
      </c>
      <c r="AD180" s="31" t="str">
        <f t="shared" si="17"/>
        <v/>
      </c>
      <c r="AE180" s="31" t="str">
        <f t="shared" si="18"/>
        <v/>
      </c>
      <c r="AF180" s="51" t="str">
        <f t="shared" si="19"/>
        <v/>
      </c>
      <c r="AG180" s="15" t="str">
        <f t="shared" si="20"/>
        <v/>
      </c>
    </row>
    <row r="181" spans="1:33" x14ac:dyDescent="0.25">
      <c r="A181" s="13" t="str">
        <f>IF(Ansøgning!A186="","",Ansøgning!A186)</f>
        <v/>
      </c>
      <c r="B181" s="13" t="str">
        <f>IF(Ansøgning!B186="","",Ansøgning!B186)</f>
        <v/>
      </c>
      <c r="C181" s="13" t="str">
        <f>IF(Ansøgning!C186="","",Ansøgning!C186)</f>
        <v/>
      </c>
      <c r="D181" s="13" t="str">
        <f>IF(Ansøgning!D186="","",Ansøgning!D186)</f>
        <v/>
      </c>
      <c r="E181" s="14" t="str">
        <f>IF(Ansøgning!E186="","",Ansøgning!E186)</f>
        <v/>
      </c>
      <c r="F181" s="16"/>
      <c r="G181" s="14" t="str">
        <f>IF(Ansøgning!F186="","",Ansøgning!F186)</f>
        <v/>
      </c>
      <c r="H181" s="16"/>
      <c r="I181" s="72" t="str">
        <f>IF(OR(F181="",H181=""),"",NETWORKDAYS(F181,H181,Lister!$D$7:$D$13))</f>
        <v/>
      </c>
      <c r="J181" s="53" t="str">
        <f>IF(Ansøgning!H186="","",Ansøgning!H186)</f>
        <v/>
      </c>
      <c r="K181" s="32" t="str">
        <f t="shared" si="14"/>
        <v/>
      </c>
      <c r="L181" s="31" t="str">
        <f>IF(Ansøgning!J186="","",Ansøgning!J186)</f>
        <v/>
      </c>
      <c r="M181" s="18"/>
      <c r="N181" s="31" t="str">
        <f>IF(Ansøgning!K186="","",Ansøgning!K186)</f>
        <v/>
      </c>
      <c r="O181" s="18"/>
      <c r="P181" s="15" t="str">
        <f>IF(Ansøgning!L186="","",Ansøgning!L186)</f>
        <v/>
      </c>
      <c r="Q181" s="46" t="str">
        <f t="shared" si="15"/>
        <v/>
      </c>
      <c r="R181" s="46"/>
      <c r="S181" s="101" t="str">
        <f>IF(Ansøgning!M186="","",Ansøgning!M186)</f>
        <v/>
      </c>
      <c r="T181" s="31" t="str">
        <f t="shared" si="16"/>
        <v/>
      </c>
      <c r="U181" s="102" t="str">
        <f>IF(Ansøgning!O186="","",Ansøgning!O186)</f>
        <v/>
      </c>
      <c r="V181" s="20"/>
      <c r="W181" s="102" t="str">
        <f>IF(Ansøgning!P186="","",Ansøgning!P186)</f>
        <v/>
      </c>
      <c r="X181" s="20"/>
      <c r="Y181" s="31" t="str">
        <f>IF(Ansøgning!Q186="","",Ansøgning!Q186)</f>
        <v/>
      </c>
      <c r="Z181" s="46" t="str">
        <f>IFERROR(MAX(IF(OR(V181="",X181=""),"",IF(AND(AND(MONTH(F181)&gt;=7,MONTH(F181)&lt;8),AND(MONTH(H181)&gt;=7,MONTH(H181)&lt;8)),(NETWORKDAYS(F181,H181,Lister!$D$7:$D$13)-V181)*T181/NETWORKDAYS(Lister!$D$19,Lister!$E$19,Lister!$D$7:$D$13),IF(AND(AND(MONTH(F181)&gt;=7,MONTH(F181)&lt;8),MONTH(H181)&gt;7),(NETWORKDAYS(F181,Lister!$E$19,Lister!$D$7:$D$13)-V181)*T181/NETWORKDAYS(Lister!$D$19,Lister!$E$19,Lister!$D$7:$D$13),IF(MONTH(F181)&gt;7,0)))),0),"")</f>
        <v/>
      </c>
      <c r="AA181" s="31" t="str">
        <f>IF(Ansøgning!R186="","",Ansøgning!R186)</f>
        <v/>
      </c>
      <c r="AB181" s="46" t="str">
        <f>IFERROR(MAX(IF(OR(V181="",X181=""),"",IF(AND(AND(MONTH(F181)&gt;=8,MONTH(F181)&lt;9),AND(MONTH(H181)&gt;=8,MONTH(H181)&lt;9)),(NETWORKDAYS(F181,H181,Lister!$D$7:$D$13)-X181)*T181/NETWORKDAYS(Lister!$D$20,Lister!$E$20,Lister!$D$7:$D$13),IF(AND(MONTH(F181)=7,MONTH(H181)=8),(NETWORKDAYS(Lister!$D$20,H181,Lister!$D$7:$D$13)-X181)*T181/NETWORKDAYS(Lister!$D$20,Lister!$E$20,Lister!$D$7:$D$13),IF(AND(MONTH(F181)=7,MONTH(H181)=7),0)))),0),"")</f>
        <v/>
      </c>
      <c r="AC181" s="15" t="str">
        <f>IF(Ansøgning!U186="","",Ansøgning!U186)</f>
        <v/>
      </c>
      <c r="AD181" s="31" t="str">
        <f t="shared" si="17"/>
        <v/>
      </c>
      <c r="AE181" s="31" t="str">
        <f t="shared" si="18"/>
        <v/>
      </c>
      <c r="AF181" s="51" t="str">
        <f t="shared" si="19"/>
        <v/>
      </c>
      <c r="AG181" s="15" t="str">
        <f t="shared" si="20"/>
        <v/>
      </c>
    </row>
    <row r="182" spans="1:33" x14ac:dyDescent="0.25">
      <c r="A182" s="13" t="str">
        <f>IF(Ansøgning!A187="","",Ansøgning!A187)</f>
        <v/>
      </c>
      <c r="B182" s="13" t="str">
        <f>IF(Ansøgning!B187="","",Ansøgning!B187)</f>
        <v/>
      </c>
      <c r="C182" s="13" t="str">
        <f>IF(Ansøgning!C187="","",Ansøgning!C187)</f>
        <v/>
      </c>
      <c r="D182" s="13" t="str">
        <f>IF(Ansøgning!D187="","",Ansøgning!D187)</f>
        <v/>
      </c>
      <c r="E182" s="14" t="str">
        <f>IF(Ansøgning!E187="","",Ansøgning!E187)</f>
        <v/>
      </c>
      <c r="F182" s="16"/>
      <c r="G182" s="14" t="str">
        <f>IF(Ansøgning!F187="","",Ansøgning!F187)</f>
        <v/>
      </c>
      <c r="H182" s="16"/>
      <c r="I182" s="72" t="str">
        <f>IF(OR(F182="",H182=""),"",NETWORKDAYS(F182,H182,Lister!$D$7:$D$13))</f>
        <v/>
      </c>
      <c r="J182" s="53" t="str">
        <f>IF(Ansøgning!H187="","",Ansøgning!H187)</f>
        <v/>
      </c>
      <c r="K182" s="32" t="str">
        <f t="shared" si="14"/>
        <v/>
      </c>
      <c r="L182" s="31" t="str">
        <f>IF(Ansøgning!J187="","",Ansøgning!J187)</f>
        <v/>
      </c>
      <c r="M182" s="18"/>
      <c r="N182" s="31" t="str">
        <f>IF(Ansøgning!K187="","",Ansøgning!K187)</f>
        <v/>
      </c>
      <c r="O182" s="18"/>
      <c r="P182" s="15" t="str">
        <f>IF(Ansøgning!L187="","",Ansøgning!L187)</f>
        <v/>
      </c>
      <c r="Q182" s="46" t="str">
        <f t="shared" si="15"/>
        <v/>
      </c>
      <c r="R182" s="46"/>
      <c r="S182" s="101" t="str">
        <f>IF(Ansøgning!M187="","",Ansøgning!M187)</f>
        <v/>
      </c>
      <c r="T182" s="31" t="str">
        <f t="shared" si="16"/>
        <v/>
      </c>
      <c r="U182" s="102" t="str">
        <f>IF(Ansøgning!O187="","",Ansøgning!O187)</f>
        <v/>
      </c>
      <c r="V182" s="20"/>
      <c r="W182" s="102" t="str">
        <f>IF(Ansøgning!P187="","",Ansøgning!P187)</f>
        <v/>
      </c>
      <c r="X182" s="20"/>
      <c r="Y182" s="31" t="str">
        <f>IF(Ansøgning!Q187="","",Ansøgning!Q187)</f>
        <v/>
      </c>
      <c r="Z182" s="46" t="str">
        <f>IFERROR(MAX(IF(OR(V182="",X182=""),"",IF(AND(AND(MONTH(F182)&gt;=7,MONTH(F182)&lt;8),AND(MONTH(H182)&gt;=7,MONTH(H182)&lt;8)),(NETWORKDAYS(F182,H182,Lister!$D$7:$D$13)-V182)*T182/NETWORKDAYS(Lister!$D$19,Lister!$E$19,Lister!$D$7:$D$13),IF(AND(AND(MONTH(F182)&gt;=7,MONTH(F182)&lt;8),MONTH(H182)&gt;7),(NETWORKDAYS(F182,Lister!$E$19,Lister!$D$7:$D$13)-V182)*T182/NETWORKDAYS(Lister!$D$19,Lister!$E$19,Lister!$D$7:$D$13),IF(MONTH(F182)&gt;7,0)))),0),"")</f>
        <v/>
      </c>
      <c r="AA182" s="31" t="str">
        <f>IF(Ansøgning!R187="","",Ansøgning!R187)</f>
        <v/>
      </c>
      <c r="AB182" s="46" t="str">
        <f>IFERROR(MAX(IF(OR(V182="",X182=""),"",IF(AND(AND(MONTH(F182)&gt;=8,MONTH(F182)&lt;9),AND(MONTH(H182)&gt;=8,MONTH(H182)&lt;9)),(NETWORKDAYS(F182,H182,Lister!$D$7:$D$13)-X182)*T182/NETWORKDAYS(Lister!$D$20,Lister!$E$20,Lister!$D$7:$D$13),IF(AND(MONTH(F182)=7,MONTH(H182)=8),(NETWORKDAYS(Lister!$D$20,H182,Lister!$D$7:$D$13)-X182)*T182/NETWORKDAYS(Lister!$D$20,Lister!$E$20,Lister!$D$7:$D$13),IF(AND(MONTH(F182)=7,MONTH(H182)=7),0)))),0),"")</f>
        <v/>
      </c>
      <c r="AC182" s="15" t="str">
        <f>IF(Ansøgning!U187="","",Ansøgning!U187)</f>
        <v/>
      </c>
      <c r="AD182" s="31" t="str">
        <f t="shared" si="17"/>
        <v/>
      </c>
      <c r="AE182" s="31" t="str">
        <f t="shared" si="18"/>
        <v/>
      </c>
      <c r="AF182" s="51" t="str">
        <f t="shared" si="19"/>
        <v/>
      </c>
      <c r="AG182" s="15" t="str">
        <f t="shared" si="20"/>
        <v/>
      </c>
    </row>
    <row r="183" spans="1:33" x14ac:dyDescent="0.25">
      <c r="A183" s="13" t="str">
        <f>IF(Ansøgning!A188="","",Ansøgning!A188)</f>
        <v/>
      </c>
      <c r="B183" s="13" t="str">
        <f>IF(Ansøgning!B188="","",Ansøgning!B188)</f>
        <v/>
      </c>
      <c r="C183" s="13" t="str">
        <f>IF(Ansøgning!C188="","",Ansøgning!C188)</f>
        <v/>
      </c>
      <c r="D183" s="13" t="str">
        <f>IF(Ansøgning!D188="","",Ansøgning!D188)</f>
        <v/>
      </c>
      <c r="E183" s="14" t="str">
        <f>IF(Ansøgning!E188="","",Ansøgning!E188)</f>
        <v/>
      </c>
      <c r="F183" s="16"/>
      <c r="G183" s="14" t="str">
        <f>IF(Ansøgning!F188="","",Ansøgning!F188)</f>
        <v/>
      </c>
      <c r="H183" s="16"/>
      <c r="I183" s="72" t="str">
        <f>IF(OR(F183="",H183=""),"",NETWORKDAYS(F183,H183,Lister!$D$7:$D$13))</f>
        <v/>
      </c>
      <c r="J183" s="53" t="str">
        <f>IF(Ansøgning!H188="","",Ansøgning!H188)</f>
        <v/>
      </c>
      <c r="K183" s="32" t="str">
        <f t="shared" si="14"/>
        <v/>
      </c>
      <c r="L183" s="31" t="str">
        <f>IF(Ansøgning!J188="","",Ansøgning!J188)</f>
        <v/>
      </c>
      <c r="M183" s="18"/>
      <c r="N183" s="31" t="str">
        <f>IF(Ansøgning!K188="","",Ansøgning!K188)</f>
        <v/>
      </c>
      <c r="O183" s="18"/>
      <c r="P183" s="15" t="str">
        <f>IF(Ansøgning!L188="","",Ansøgning!L188)</f>
        <v/>
      </c>
      <c r="Q183" s="46" t="str">
        <f t="shared" si="15"/>
        <v/>
      </c>
      <c r="R183" s="46"/>
      <c r="S183" s="101" t="str">
        <f>IF(Ansøgning!M188="","",Ansøgning!M188)</f>
        <v/>
      </c>
      <c r="T183" s="31" t="str">
        <f t="shared" si="16"/>
        <v/>
      </c>
      <c r="U183" s="102" t="str">
        <f>IF(Ansøgning!O188="","",Ansøgning!O188)</f>
        <v/>
      </c>
      <c r="V183" s="20"/>
      <c r="W183" s="102" t="str">
        <f>IF(Ansøgning!P188="","",Ansøgning!P188)</f>
        <v/>
      </c>
      <c r="X183" s="20"/>
      <c r="Y183" s="31" t="str">
        <f>IF(Ansøgning!Q188="","",Ansøgning!Q188)</f>
        <v/>
      </c>
      <c r="Z183" s="46" t="str">
        <f>IFERROR(MAX(IF(OR(V183="",X183=""),"",IF(AND(AND(MONTH(F183)&gt;=7,MONTH(F183)&lt;8),AND(MONTH(H183)&gt;=7,MONTH(H183)&lt;8)),(NETWORKDAYS(F183,H183,Lister!$D$7:$D$13)-V183)*T183/NETWORKDAYS(Lister!$D$19,Lister!$E$19,Lister!$D$7:$D$13),IF(AND(AND(MONTH(F183)&gt;=7,MONTH(F183)&lt;8),MONTH(H183)&gt;7),(NETWORKDAYS(F183,Lister!$E$19,Lister!$D$7:$D$13)-V183)*T183/NETWORKDAYS(Lister!$D$19,Lister!$E$19,Lister!$D$7:$D$13),IF(MONTH(F183)&gt;7,0)))),0),"")</f>
        <v/>
      </c>
      <c r="AA183" s="31" t="str">
        <f>IF(Ansøgning!R188="","",Ansøgning!R188)</f>
        <v/>
      </c>
      <c r="AB183" s="46" t="str">
        <f>IFERROR(MAX(IF(OR(V183="",X183=""),"",IF(AND(AND(MONTH(F183)&gt;=8,MONTH(F183)&lt;9),AND(MONTH(H183)&gt;=8,MONTH(H183)&lt;9)),(NETWORKDAYS(F183,H183,Lister!$D$7:$D$13)-X183)*T183/NETWORKDAYS(Lister!$D$20,Lister!$E$20,Lister!$D$7:$D$13),IF(AND(MONTH(F183)=7,MONTH(H183)=8),(NETWORKDAYS(Lister!$D$20,H183,Lister!$D$7:$D$13)-X183)*T183/NETWORKDAYS(Lister!$D$20,Lister!$E$20,Lister!$D$7:$D$13),IF(AND(MONTH(F183)=7,MONTH(H183)=7),0)))),0),"")</f>
        <v/>
      </c>
      <c r="AC183" s="15" t="str">
        <f>IF(Ansøgning!U188="","",Ansøgning!U188)</f>
        <v/>
      </c>
      <c r="AD183" s="31" t="str">
        <f t="shared" si="17"/>
        <v/>
      </c>
      <c r="AE183" s="31" t="str">
        <f t="shared" si="18"/>
        <v/>
      </c>
      <c r="AF183" s="51" t="str">
        <f t="shared" si="19"/>
        <v/>
      </c>
      <c r="AG183" s="15" t="str">
        <f t="shared" si="20"/>
        <v/>
      </c>
    </row>
    <row r="184" spans="1:33" x14ac:dyDescent="0.25">
      <c r="A184" s="13" t="str">
        <f>IF(Ansøgning!A189="","",Ansøgning!A189)</f>
        <v/>
      </c>
      <c r="B184" s="13" t="str">
        <f>IF(Ansøgning!B189="","",Ansøgning!B189)</f>
        <v/>
      </c>
      <c r="C184" s="13" t="str">
        <f>IF(Ansøgning!C189="","",Ansøgning!C189)</f>
        <v/>
      </c>
      <c r="D184" s="13" t="str">
        <f>IF(Ansøgning!D189="","",Ansøgning!D189)</f>
        <v/>
      </c>
      <c r="E184" s="14" t="str">
        <f>IF(Ansøgning!E189="","",Ansøgning!E189)</f>
        <v/>
      </c>
      <c r="F184" s="16"/>
      <c r="G184" s="14" t="str">
        <f>IF(Ansøgning!F189="","",Ansøgning!F189)</f>
        <v/>
      </c>
      <c r="H184" s="16"/>
      <c r="I184" s="72" t="str">
        <f>IF(OR(F184="",H184=""),"",NETWORKDAYS(F184,H184,Lister!$D$7:$D$13))</f>
        <v/>
      </c>
      <c r="J184" s="53" t="str">
        <f>IF(Ansøgning!H189="","",Ansøgning!H189)</f>
        <v/>
      </c>
      <c r="K184" s="32" t="str">
        <f t="shared" si="14"/>
        <v/>
      </c>
      <c r="L184" s="31" t="str">
        <f>IF(Ansøgning!J189="","",Ansøgning!J189)</f>
        <v/>
      </c>
      <c r="M184" s="18"/>
      <c r="N184" s="31" t="str">
        <f>IF(Ansøgning!K189="","",Ansøgning!K189)</f>
        <v/>
      </c>
      <c r="O184" s="18"/>
      <c r="P184" s="15" t="str">
        <f>IF(Ansøgning!L189="","",Ansøgning!L189)</f>
        <v/>
      </c>
      <c r="Q184" s="46" t="str">
        <f t="shared" si="15"/>
        <v/>
      </c>
      <c r="R184" s="46"/>
      <c r="S184" s="101" t="str">
        <f>IF(Ansøgning!M189="","",Ansøgning!M189)</f>
        <v/>
      </c>
      <c r="T184" s="31" t="str">
        <f t="shared" si="16"/>
        <v/>
      </c>
      <c r="U184" s="102" t="str">
        <f>IF(Ansøgning!O189="","",Ansøgning!O189)</f>
        <v/>
      </c>
      <c r="V184" s="20"/>
      <c r="W184" s="102" t="str">
        <f>IF(Ansøgning!P189="","",Ansøgning!P189)</f>
        <v/>
      </c>
      <c r="X184" s="20"/>
      <c r="Y184" s="31" t="str">
        <f>IF(Ansøgning!Q189="","",Ansøgning!Q189)</f>
        <v/>
      </c>
      <c r="Z184" s="46" t="str">
        <f>IFERROR(MAX(IF(OR(V184="",X184=""),"",IF(AND(AND(MONTH(F184)&gt;=7,MONTH(F184)&lt;8),AND(MONTH(H184)&gt;=7,MONTH(H184)&lt;8)),(NETWORKDAYS(F184,H184,Lister!$D$7:$D$13)-V184)*T184/NETWORKDAYS(Lister!$D$19,Lister!$E$19,Lister!$D$7:$D$13),IF(AND(AND(MONTH(F184)&gt;=7,MONTH(F184)&lt;8),MONTH(H184)&gt;7),(NETWORKDAYS(F184,Lister!$E$19,Lister!$D$7:$D$13)-V184)*T184/NETWORKDAYS(Lister!$D$19,Lister!$E$19,Lister!$D$7:$D$13),IF(MONTH(F184)&gt;7,0)))),0),"")</f>
        <v/>
      </c>
      <c r="AA184" s="31" t="str">
        <f>IF(Ansøgning!R189="","",Ansøgning!R189)</f>
        <v/>
      </c>
      <c r="AB184" s="46" t="str">
        <f>IFERROR(MAX(IF(OR(V184="",X184=""),"",IF(AND(AND(MONTH(F184)&gt;=8,MONTH(F184)&lt;9),AND(MONTH(H184)&gt;=8,MONTH(H184)&lt;9)),(NETWORKDAYS(F184,H184,Lister!$D$7:$D$13)-X184)*T184/NETWORKDAYS(Lister!$D$20,Lister!$E$20,Lister!$D$7:$D$13),IF(AND(MONTH(F184)=7,MONTH(H184)=8),(NETWORKDAYS(Lister!$D$20,H184,Lister!$D$7:$D$13)-X184)*T184/NETWORKDAYS(Lister!$D$20,Lister!$E$20,Lister!$D$7:$D$13),IF(AND(MONTH(F184)=7,MONTH(H184)=7),0)))),0),"")</f>
        <v/>
      </c>
      <c r="AC184" s="15" t="str">
        <f>IF(Ansøgning!U189="","",Ansøgning!U189)</f>
        <v/>
      </c>
      <c r="AD184" s="31" t="str">
        <f t="shared" si="17"/>
        <v/>
      </c>
      <c r="AE184" s="31" t="str">
        <f t="shared" si="18"/>
        <v/>
      </c>
      <c r="AF184" s="51" t="str">
        <f t="shared" si="19"/>
        <v/>
      </c>
      <c r="AG184" s="15" t="str">
        <f t="shared" si="20"/>
        <v/>
      </c>
    </row>
    <row r="185" spans="1:33" x14ac:dyDescent="0.25">
      <c r="A185" s="13" t="str">
        <f>IF(Ansøgning!A190="","",Ansøgning!A190)</f>
        <v/>
      </c>
      <c r="B185" s="13" t="str">
        <f>IF(Ansøgning!B190="","",Ansøgning!B190)</f>
        <v/>
      </c>
      <c r="C185" s="13" t="str">
        <f>IF(Ansøgning!C190="","",Ansøgning!C190)</f>
        <v/>
      </c>
      <c r="D185" s="13" t="str">
        <f>IF(Ansøgning!D190="","",Ansøgning!D190)</f>
        <v/>
      </c>
      <c r="E185" s="14" t="str">
        <f>IF(Ansøgning!E190="","",Ansøgning!E190)</f>
        <v/>
      </c>
      <c r="F185" s="16"/>
      <c r="G185" s="14" t="str">
        <f>IF(Ansøgning!F190="","",Ansøgning!F190)</f>
        <v/>
      </c>
      <c r="H185" s="16"/>
      <c r="I185" s="72" t="str">
        <f>IF(OR(F185="",H185=""),"",NETWORKDAYS(F185,H185,Lister!$D$7:$D$13))</f>
        <v/>
      </c>
      <c r="J185" s="53" t="str">
        <f>IF(Ansøgning!H190="","",Ansøgning!H190)</f>
        <v/>
      </c>
      <c r="K185" s="32" t="str">
        <f t="shared" si="14"/>
        <v/>
      </c>
      <c r="L185" s="31" t="str">
        <f>IF(Ansøgning!J190="","",Ansøgning!J190)</f>
        <v/>
      </c>
      <c r="M185" s="18"/>
      <c r="N185" s="31" t="str">
        <f>IF(Ansøgning!K190="","",Ansøgning!K190)</f>
        <v/>
      </c>
      <c r="O185" s="18"/>
      <c r="P185" s="15" t="str">
        <f>IF(Ansøgning!L190="","",Ansøgning!L190)</f>
        <v/>
      </c>
      <c r="Q185" s="46" t="str">
        <f t="shared" si="15"/>
        <v/>
      </c>
      <c r="R185" s="46"/>
      <c r="S185" s="101" t="str">
        <f>IF(Ansøgning!M190="","",Ansøgning!M190)</f>
        <v/>
      </c>
      <c r="T185" s="31" t="str">
        <f t="shared" si="16"/>
        <v/>
      </c>
      <c r="U185" s="102" t="str">
        <f>IF(Ansøgning!O190="","",Ansøgning!O190)</f>
        <v/>
      </c>
      <c r="V185" s="20"/>
      <c r="W185" s="102" t="str">
        <f>IF(Ansøgning!P190="","",Ansøgning!P190)</f>
        <v/>
      </c>
      <c r="X185" s="20"/>
      <c r="Y185" s="31" t="str">
        <f>IF(Ansøgning!Q190="","",Ansøgning!Q190)</f>
        <v/>
      </c>
      <c r="Z185" s="46" t="str">
        <f>IFERROR(MAX(IF(OR(V185="",X185=""),"",IF(AND(AND(MONTH(F185)&gt;=7,MONTH(F185)&lt;8),AND(MONTH(H185)&gt;=7,MONTH(H185)&lt;8)),(NETWORKDAYS(F185,H185,Lister!$D$7:$D$13)-V185)*T185/NETWORKDAYS(Lister!$D$19,Lister!$E$19,Lister!$D$7:$D$13),IF(AND(AND(MONTH(F185)&gt;=7,MONTH(F185)&lt;8),MONTH(H185)&gt;7),(NETWORKDAYS(F185,Lister!$E$19,Lister!$D$7:$D$13)-V185)*T185/NETWORKDAYS(Lister!$D$19,Lister!$E$19,Lister!$D$7:$D$13),IF(MONTH(F185)&gt;7,0)))),0),"")</f>
        <v/>
      </c>
      <c r="AA185" s="31" t="str">
        <f>IF(Ansøgning!R190="","",Ansøgning!R190)</f>
        <v/>
      </c>
      <c r="AB185" s="46" t="str">
        <f>IFERROR(MAX(IF(OR(V185="",X185=""),"",IF(AND(AND(MONTH(F185)&gt;=8,MONTH(F185)&lt;9),AND(MONTH(H185)&gt;=8,MONTH(H185)&lt;9)),(NETWORKDAYS(F185,H185,Lister!$D$7:$D$13)-X185)*T185/NETWORKDAYS(Lister!$D$20,Lister!$E$20,Lister!$D$7:$D$13),IF(AND(MONTH(F185)=7,MONTH(H185)=8),(NETWORKDAYS(Lister!$D$20,H185,Lister!$D$7:$D$13)-X185)*T185/NETWORKDAYS(Lister!$D$20,Lister!$E$20,Lister!$D$7:$D$13),IF(AND(MONTH(F185)=7,MONTH(H185)=7),0)))),0),"")</f>
        <v/>
      </c>
      <c r="AC185" s="15" t="str">
        <f>IF(Ansøgning!U190="","",Ansøgning!U190)</f>
        <v/>
      </c>
      <c r="AD185" s="31" t="str">
        <f t="shared" si="17"/>
        <v/>
      </c>
      <c r="AE185" s="31" t="str">
        <f t="shared" si="18"/>
        <v/>
      </c>
      <c r="AF185" s="51" t="str">
        <f t="shared" si="19"/>
        <v/>
      </c>
      <c r="AG185" s="15" t="str">
        <f t="shared" si="20"/>
        <v/>
      </c>
    </row>
    <row r="186" spans="1:33" x14ac:dyDescent="0.25">
      <c r="A186" s="13" t="str">
        <f>IF(Ansøgning!A191="","",Ansøgning!A191)</f>
        <v/>
      </c>
      <c r="B186" s="13" t="str">
        <f>IF(Ansøgning!B191="","",Ansøgning!B191)</f>
        <v/>
      </c>
      <c r="C186" s="13" t="str">
        <f>IF(Ansøgning!C191="","",Ansøgning!C191)</f>
        <v/>
      </c>
      <c r="D186" s="13" t="str">
        <f>IF(Ansøgning!D191="","",Ansøgning!D191)</f>
        <v/>
      </c>
      <c r="E186" s="14" t="str">
        <f>IF(Ansøgning!E191="","",Ansøgning!E191)</f>
        <v/>
      </c>
      <c r="F186" s="16"/>
      <c r="G186" s="14" t="str">
        <f>IF(Ansøgning!F191="","",Ansøgning!F191)</f>
        <v/>
      </c>
      <c r="H186" s="16"/>
      <c r="I186" s="72" t="str">
        <f>IF(OR(F186="",H186=""),"",NETWORKDAYS(F186,H186,Lister!$D$7:$D$13))</f>
        <v/>
      </c>
      <c r="J186" s="53" t="str">
        <f>IF(Ansøgning!H191="","",Ansøgning!H191)</f>
        <v/>
      </c>
      <c r="K186" s="32" t="str">
        <f t="shared" si="14"/>
        <v/>
      </c>
      <c r="L186" s="31" t="str">
        <f>IF(Ansøgning!J191="","",Ansøgning!J191)</f>
        <v/>
      </c>
      <c r="M186" s="18"/>
      <c r="N186" s="31" t="str">
        <f>IF(Ansøgning!K191="","",Ansøgning!K191)</f>
        <v/>
      </c>
      <c r="O186" s="18"/>
      <c r="P186" s="15" t="str">
        <f>IF(Ansøgning!L191="","",Ansøgning!L191)</f>
        <v/>
      </c>
      <c r="Q186" s="46" t="str">
        <f t="shared" si="15"/>
        <v/>
      </c>
      <c r="R186" s="46"/>
      <c r="S186" s="101" t="str">
        <f>IF(Ansøgning!M191="","",Ansøgning!M191)</f>
        <v/>
      </c>
      <c r="T186" s="31" t="str">
        <f t="shared" si="16"/>
        <v/>
      </c>
      <c r="U186" s="102" t="str">
        <f>IF(Ansøgning!O191="","",Ansøgning!O191)</f>
        <v/>
      </c>
      <c r="V186" s="20"/>
      <c r="W186" s="102" t="str">
        <f>IF(Ansøgning!P191="","",Ansøgning!P191)</f>
        <v/>
      </c>
      <c r="X186" s="20"/>
      <c r="Y186" s="31" t="str">
        <f>IF(Ansøgning!Q191="","",Ansøgning!Q191)</f>
        <v/>
      </c>
      <c r="Z186" s="46" t="str">
        <f>IFERROR(MAX(IF(OR(V186="",X186=""),"",IF(AND(AND(MONTH(F186)&gt;=7,MONTH(F186)&lt;8),AND(MONTH(H186)&gt;=7,MONTH(H186)&lt;8)),(NETWORKDAYS(F186,H186,Lister!$D$7:$D$13)-V186)*T186/NETWORKDAYS(Lister!$D$19,Lister!$E$19,Lister!$D$7:$D$13),IF(AND(AND(MONTH(F186)&gt;=7,MONTH(F186)&lt;8),MONTH(H186)&gt;7),(NETWORKDAYS(F186,Lister!$E$19,Lister!$D$7:$D$13)-V186)*T186/NETWORKDAYS(Lister!$D$19,Lister!$E$19,Lister!$D$7:$D$13),IF(MONTH(F186)&gt;7,0)))),0),"")</f>
        <v/>
      </c>
      <c r="AA186" s="31" t="str">
        <f>IF(Ansøgning!R191="","",Ansøgning!R191)</f>
        <v/>
      </c>
      <c r="AB186" s="46" t="str">
        <f>IFERROR(MAX(IF(OR(V186="",X186=""),"",IF(AND(AND(MONTH(F186)&gt;=8,MONTH(F186)&lt;9),AND(MONTH(H186)&gt;=8,MONTH(H186)&lt;9)),(NETWORKDAYS(F186,H186,Lister!$D$7:$D$13)-X186)*T186/NETWORKDAYS(Lister!$D$20,Lister!$E$20,Lister!$D$7:$D$13),IF(AND(MONTH(F186)=7,MONTH(H186)=8),(NETWORKDAYS(Lister!$D$20,H186,Lister!$D$7:$D$13)-X186)*T186/NETWORKDAYS(Lister!$D$20,Lister!$E$20,Lister!$D$7:$D$13),IF(AND(MONTH(F186)=7,MONTH(H186)=7),0)))),0),"")</f>
        <v/>
      </c>
      <c r="AC186" s="15" t="str">
        <f>IF(Ansøgning!U191="","",Ansøgning!U191)</f>
        <v/>
      </c>
      <c r="AD186" s="31" t="str">
        <f t="shared" si="17"/>
        <v/>
      </c>
      <c r="AE186" s="31" t="str">
        <f t="shared" si="18"/>
        <v/>
      </c>
      <c r="AF186" s="51" t="str">
        <f t="shared" si="19"/>
        <v/>
      </c>
      <c r="AG186" s="15" t="str">
        <f t="shared" si="20"/>
        <v/>
      </c>
    </row>
    <row r="187" spans="1:33" x14ac:dyDescent="0.25">
      <c r="A187" s="13" t="str">
        <f>IF(Ansøgning!A192="","",Ansøgning!A192)</f>
        <v/>
      </c>
      <c r="B187" s="13" t="str">
        <f>IF(Ansøgning!B192="","",Ansøgning!B192)</f>
        <v/>
      </c>
      <c r="C187" s="13" t="str">
        <f>IF(Ansøgning!C192="","",Ansøgning!C192)</f>
        <v/>
      </c>
      <c r="D187" s="13" t="str">
        <f>IF(Ansøgning!D192="","",Ansøgning!D192)</f>
        <v/>
      </c>
      <c r="E187" s="14" t="str">
        <f>IF(Ansøgning!E192="","",Ansøgning!E192)</f>
        <v/>
      </c>
      <c r="F187" s="16"/>
      <c r="G187" s="14" t="str">
        <f>IF(Ansøgning!F192="","",Ansøgning!F192)</f>
        <v/>
      </c>
      <c r="H187" s="16"/>
      <c r="I187" s="72" t="str">
        <f>IF(OR(F187="",H187=""),"",NETWORKDAYS(F187,H187,Lister!$D$7:$D$13))</f>
        <v/>
      </c>
      <c r="J187" s="53" t="str">
        <f>IF(Ansøgning!H192="","",Ansøgning!H192)</f>
        <v/>
      </c>
      <c r="K187" s="32" t="str">
        <f t="shared" si="14"/>
        <v/>
      </c>
      <c r="L187" s="31" t="str">
        <f>IF(Ansøgning!J192="","",Ansøgning!J192)</f>
        <v/>
      </c>
      <c r="M187" s="18"/>
      <c r="N187" s="31" t="str">
        <f>IF(Ansøgning!K192="","",Ansøgning!K192)</f>
        <v/>
      </c>
      <c r="O187" s="18"/>
      <c r="P187" s="15" t="str">
        <f>IF(Ansøgning!L192="","",Ansøgning!L192)</f>
        <v/>
      </c>
      <c r="Q187" s="46" t="str">
        <f t="shared" si="15"/>
        <v/>
      </c>
      <c r="R187" s="46"/>
      <c r="S187" s="101" t="str">
        <f>IF(Ansøgning!M192="","",Ansøgning!M192)</f>
        <v/>
      </c>
      <c r="T187" s="31" t="str">
        <f t="shared" si="16"/>
        <v/>
      </c>
      <c r="U187" s="102" t="str">
        <f>IF(Ansøgning!O192="","",Ansøgning!O192)</f>
        <v/>
      </c>
      <c r="V187" s="20"/>
      <c r="W187" s="102" t="str">
        <f>IF(Ansøgning!P192="","",Ansøgning!P192)</f>
        <v/>
      </c>
      <c r="X187" s="20"/>
      <c r="Y187" s="31" t="str">
        <f>IF(Ansøgning!Q192="","",Ansøgning!Q192)</f>
        <v/>
      </c>
      <c r="Z187" s="46" t="str">
        <f>IFERROR(MAX(IF(OR(V187="",X187=""),"",IF(AND(AND(MONTH(F187)&gt;=7,MONTH(F187)&lt;8),AND(MONTH(H187)&gt;=7,MONTH(H187)&lt;8)),(NETWORKDAYS(F187,H187,Lister!$D$7:$D$13)-V187)*T187/NETWORKDAYS(Lister!$D$19,Lister!$E$19,Lister!$D$7:$D$13),IF(AND(AND(MONTH(F187)&gt;=7,MONTH(F187)&lt;8),MONTH(H187)&gt;7),(NETWORKDAYS(F187,Lister!$E$19,Lister!$D$7:$D$13)-V187)*T187/NETWORKDAYS(Lister!$D$19,Lister!$E$19,Lister!$D$7:$D$13),IF(MONTH(F187)&gt;7,0)))),0),"")</f>
        <v/>
      </c>
      <c r="AA187" s="31" t="str">
        <f>IF(Ansøgning!R192="","",Ansøgning!R192)</f>
        <v/>
      </c>
      <c r="AB187" s="46" t="str">
        <f>IFERROR(MAX(IF(OR(V187="",X187=""),"",IF(AND(AND(MONTH(F187)&gt;=8,MONTH(F187)&lt;9),AND(MONTH(H187)&gt;=8,MONTH(H187)&lt;9)),(NETWORKDAYS(F187,H187,Lister!$D$7:$D$13)-X187)*T187/NETWORKDAYS(Lister!$D$20,Lister!$E$20,Lister!$D$7:$D$13),IF(AND(MONTH(F187)=7,MONTH(H187)=8),(NETWORKDAYS(Lister!$D$20,H187,Lister!$D$7:$D$13)-X187)*T187/NETWORKDAYS(Lister!$D$20,Lister!$E$20,Lister!$D$7:$D$13),IF(AND(MONTH(F187)=7,MONTH(H187)=7),0)))),0),"")</f>
        <v/>
      </c>
      <c r="AC187" s="15" t="str">
        <f>IF(Ansøgning!U192="","",Ansøgning!U192)</f>
        <v/>
      </c>
      <c r="AD187" s="31" t="str">
        <f t="shared" si="17"/>
        <v/>
      </c>
      <c r="AE187" s="31" t="str">
        <f t="shared" si="18"/>
        <v/>
      </c>
      <c r="AF187" s="51" t="str">
        <f t="shared" si="19"/>
        <v/>
      </c>
      <c r="AG187" s="15" t="str">
        <f t="shared" si="20"/>
        <v/>
      </c>
    </row>
    <row r="188" spans="1:33" x14ac:dyDescent="0.25">
      <c r="A188" s="13" t="str">
        <f>IF(Ansøgning!A193="","",Ansøgning!A193)</f>
        <v/>
      </c>
      <c r="B188" s="13" t="str">
        <f>IF(Ansøgning!B193="","",Ansøgning!B193)</f>
        <v/>
      </c>
      <c r="C188" s="13" t="str">
        <f>IF(Ansøgning!C193="","",Ansøgning!C193)</f>
        <v/>
      </c>
      <c r="D188" s="13" t="str">
        <f>IF(Ansøgning!D193="","",Ansøgning!D193)</f>
        <v/>
      </c>
      <c r="E188" s="14" t="str">
        <f>IF(Ansøgning!E193="","",Ansøgning!E193)</f>
        <v/>
      </c>
      <c r="F188" s="16"/>
      <c r="G188" s="14" t="str">
        <f>IF(Ansøgning!F193="","",Ansøgning!F193)</f>
        <v/>
      </c>
      <c r="H188" s="16"/>
      <c r="I188" s="72" t="str">
        <f>IF(OR(F188="",H188=""),"",NETWORKDAYS(F188,H188,Lister!$D$7:$D$13))</f>
        <v/>
      </c>
      <c r="J188" s="53" t="str">
        <f>IF(Ansøgning!H193="","",Ansøgning!H193)</f>
        <v/>
      </c>
      <c r="K188" s="32" t="str">
        <f t="shared" si="14"/>
        <v/>
      </c>
      <c r="L188" s="31" t="str">
        <f>IF(Ansøgning!J193="","",Ansøgning!J193)</f>
        <v/>
      </c>
      <c r="M188" s="18"/>
      <c r="N188" s="31" t="str">
        <f>IF(Ansøgning!K193="","",Ansøgning!K193)</f>
        <v/>
      </c>
      <c r="O188" s="18"/>
      <c r="P188" s="15" t="str">
        <f>IF(Ansøgning!L193="","",Ansøgning!L193)</f>
        <v/>
      </c>
      <c r="Q188" s="46" t="str">
        <f t="shared" si="15"/>
        <v/>
      </c>
      <c r="R188" s="46"/>
      <c r="S188" s="101" t="str">
        <f>IF(Ansøgning!M193="","",Ansøgning!M193)</f>
        <v/>
      </c>
      <c r="T188" s="31" t="str">
        <f t="shared" si="16"/>
        <v/>
      </c>
      <c r="U188" s="102" t="str">
        <f>IF(Ansøgning!O193="","",Ansøgning!O193)</f>
        <v/>
      </c>
      <c r="V188" s="20"/>
      <c r="W188" s="102" t="str">
        <f>IF(Ansøgning!P193="","",Ansøgning!P193)</f>
        <v/>
      </c>
      <c r="X188" s="20"/>
      <c r="Y188" s="31" t="str">
        <f>IF(Ansøgning!Q193="","",Ansøgning!Q193)</f>
        <v/>
      </c>
      <c r="Z188" s="46" t="str">
        <f>IFERROR(MAX(IF(OR(V188="",X188=""),"",IF(AND(AND(MONTH(F188)&gt;=7,MONTH(F188)&lt;8),AND(MONTH(H188)&gt;=7,MONTH(H188)&lt;8)),(NETWORKDAYS(F188,H188,Lister!$D$7:$D$13)-V188)*T188/NETWORKDAYS(Lister!$D$19,Lister!$E$19,Lister!$D$7:$D$13),IF(AND(AND(MONTH(F188)&gt;=7,MONTH(F188)&lt;8),MONTH(H188)&gt;7),(NETWORKDAYS(F188,Lister!$E$19,Lister!$D$7:$D$13)-V188)*T188/NETWORKDAYS(Lister!$D$19,Lister!$E$19,Lister!$D$7:$D$13),IF(MONTH(F188)&gt;7,0)))),0),"")</f>
        <v/>
      </c>
      <c r="AA188" s="31" t="str">
        <f>IF(Ansøgning!R193="","",Ansøgning!R193)</f>
        <v/>
      </c>
      <c r="AB188" s="46" t="str">
        <f>IFERROR(MAX(IF(OR(V188="",X188=""),"",IF(AND(AND(MONTH(F188)&gt;=8,MONTH(F188)&lt;9),AND(MONTH(H188)&gt;=8,MONTH(H188)&lt;9)),(NETWORKDAYS(F188,H188,Lister!$D$7:$D$13)-X188)*T188/NETWORKDAYS(Lister!$D$20,Lister!$E$20,Lister!$D$7:$D$13),IF(AND(MONTH(F188)=7,MONTH(H188)=8),(NETWORKDAYS(Lister!$D$20,H188,Lister!$D$7:$D$13)-X188)*T188/NETWORKDAYS(Lister!$D$20,Lister!$E$20,Lister!$D$7:$D$13),IF(AND(MONTH(F188)=7,MONTH(H188)=7),0)))),0),"")</f>
        <v/>
      </c>
      <c r="AC188" s="15" t="str">
        <f>IF(Ansøgning!U193="","",Ansøgning!U193)</f>
        <v/>
      </c>
      <c r="AD188" s="31" t="str">
        <f t="shared" si="17"/>
        <v/>
      </c>
      <c r="AE188" s="31" t="str">
        <f t="shared" si="18"/>
        <v/>
      </c>
      <c r="AF188" s="51" t="str">
        <f t="shared" si="19"/>
        <v/>
      </c>
      <c r="AG188" s="15" t="str">
        <f t="shared" si="20"/>
        <v/>
      </c>
    </row>
    <row r="189" spans="1:33" x14ac:dyDescent="0.25">
      <c r="A189" s="13" t="str">
        <f>IF(Ansøgning!A194="","",Ansøgning!A194)</f>
        <v/>
      </c>
      <c r="B189" s="13" t="str">
        <f>IF(Ansøgning!B194="","",Ansøgning!B194)</f>
        <v/>
      </c>
      <c r="C189" s="13" t="str">
        <f>IF(Ansøgning!C194="","",Ansøgning!C194)</f>
        <v/>
      </c>
      <c r="D189" s="13" t="str">
        <f>IF(Ansøgning!D194="","",Ansøgning!D194)</f>
        <v/>
      </c>
      <c r="E189" s="14" t="str">
        <f>IF(Ansøgning!E194="","",Ansøgning!E194)</f>
        <v/>
      </c>
      <c r="F189" s="16"/>
      <c r="G189" s="14" t="str">
        <f>IF(Ansøgning!F194="","",Ansøgning!F194)</f>
        <v/>
      </c>
      <c r="H189" s="16"/>
      <c r="I189" s="72" t="str">
        <f>IF(OR(F189="",H189=""),"",NETWORKDAYS(F189,H189,Lister!$D$7:$D$13))</f>
        <v/>
      </c>
      <c r="J189" s="53" t="str">
        <f>IF(Ansøgning!H194="","",Ansøgning!H194)</f>
        <v/>
      </c>
      <c r="K189" s="32" t="str">
        <f t="shared" si="14"/>
        <v/>
      </c>
      <c r="L189" s="31" t="str">
        <f>IF(Ansøgning!J194="","",Ansøgning!J194)</f>
        <v/>
      </c>
      <c r="M189" s="18"/>
      <c r="N189" s="31" t="str">
        <f>IF(Ansøgning!K194="","",Ansøgning!K194)</f>
        <v/>
      </c>
      <c r="O189" s="18"/>
      <c r="P189" s="15" t="str">
        <f>IF(Ansøgning!L194="","",Ansøgning!L194)</f>
        <v/>
      </c>
      <c r="Q189" s="46" t="str">
        <f t="shared" si="15"/>
        <v/>
      </c>
      <c r="R189" s="46"/>
      <c r="S189" s="101" t="str">
        <f>IF(Ansøgning!M194="","",Ansøgning!M194)</f>
        <v/>
      </c>
      <c r="T189" s="31" t="str">
        <f t="shared" si="16"/>
        <v/>
      </c>
      <c r="U189" s="102" t="str">
        <f>IF(Ansøgning!O194="","",Ansøgning!O194)</f>
        <v/>
      </c>
      <c r="V189" s="20"/>
      <c r="W189" s="102" t="str">
        <f>IF(Ansøgning!P194="","",Ansøgning!P194)</f>
        <v/>
      </c>
      <c r="X189" s="20"/>
      <c r="Y189" s="31" t="str">
        <f>IF(Ansøgning!Q194="","",Ansøgning!Q194)</f>
        <v/>
      </c>
      <c r="Z189" s="46" t="str">
        <f>IFERROR(MAX(IF(OR(V189="",X189=""),"",IF(AND(AND(MONTH(F189)&gt;=7,MONTH(F189)&lt;8),AND(MONTH(H189)&gt;=7,MONTH(H189)&lt;8)),(NETWORKDAYS(F189,H189,Lister!$D$7:$D$13)-V189)*T189/NETWORKDAYS(Lister!$D$19,Lister!$E$19,Lister!$D$7:$D$13),IF(AND(AND(MONTH(F189)&gt;=7,MONTH(F189)&lt;8),MONTH(H189)&gt;7),(NETWORKDAYS(F189,Lister!$E$19,Lister!$D$7:$D$13)-V189)*T189/NETWORKDAYS(Lister!$D$19,Lister!$E$19,Lister!$D$7:$D$13),IF(MONTH(F189)&gt;7,0)))),0),"")</f>
        <v/>
      </c>
      <c r="AA189" s="31" t="str">
        <f>IF(Ansøgning!R194="","",Ansøgning!R194)</f>
        <v/>
      </c>
      <c r="AB189" s="46" t="str">
        <f>IFERROR(MAX(IF(OR(V189="",X189=""),"",IF(AND(AND(MONTH(F189)&gt;=8,MONTH(F189)&lt;9),AND(MONTH(H189)&gt;=8,MONTH(H189)&lt;9)),(NETWORKDAYS(F189,H189,Lister!$D$7:$D$13)-X189)*T189/NETWORKDAYS(Lister!$D$20,Lister!$E$20,Lister!$D$7:$D$13),IF(AND(MONTH(F189)=7,MONTH(H189)=8),(NETWORKDAYS(Lister!$D$20,H189,Lister!$D$7:$D$13)-X189)*T189/NETWORKDAYS(Lister!$D$20,Lister!$E$20,Lister!$D$7:$D$13),IF(AND(MONTH(F189)=7,MONTH(H189)=7),0)))),0),"")</f>
        <v/>
      </c>
      <c r="AC189" s="15" t="str">
        <f>IF(Ansøgning!U194="","",Ansøgning!U194)</f>
        <v/>
      </c>
      <c r="AD189" s="31" t="str">
        <f t="shared" si="17"/>
        <v/>
      </c>
      <c r="AE189" s="31" t="str">
        <f t="shared" si="18"/>
        <v/>
      </c>
      <c r="AF189" s="51" t="str">
        <f t="shared" si="19"/>
        <v/>
      </c>
      <c r="AG189" s="15" t="str">
        <f t="shared" si="20"/>
        <v/>
      </c>
    </row>
    <row r="190" spans="1:33" x14ac:dyDescent="0.25">
      <c r="A190" s="13" t="str">
        <f>IF(Ansøgning!A195="","",Ansøgning!A195)</f>
        <v/>
      </c>
      <c r="B190" s="13" t="str">
        <f>IF(Ansøgning!B195="","",Ansøgning!B195)</f>
        <v/>
      </c>
      <c r="C190" s="13" t="str">
        <f>IF(Ansøgning!C195="","",Ansøgning!C195)</f>
        <v/>
      </c>
      <c r="D190" s="13" t="str">
        <f>IF(Ansøgning!D195="","",Ansøgning!D195)</f>
        <v/>
      </c>
      <c r="E190" s="14" t="str">
        <f>IF(Ansøgning!E195="","",Ansøgning!E195)</f>
        <v/>
      </c>
      <c r="F190" s="16"/>
      <c r="G190" s="14" t="str">
        <f>IF(Ansøgning!F195="","",Ansøgning!F195)</f>
        <v/>
      </c>
      <c r="H190" s="16"/>
      <c r="I190" s="72" t="str">
        <f>IF(OR(F190="",H190=""),"",NETWORKDAYS(F190,H190,Lister!$D$7:$D$13))</f>
        <v/>
      </c>
      <c r="J190" s="53" t="str">
        <f>IF(Ansøgning!H195="","",Ansøgning!H195)</f>
        <v/>
      </c>
      <c r="K190" s="32" t="str">
        <f t="shared" si="14"/>
        <v/>
      </c>
      <c r="L190" s="31" t="str">
        <f>IF(Ansøgning!J195="","",Ansøgning!J195)</f>
        <v/>
      </c>
      <c r="M190" s="18"/>
      <c r="N190" s="31" t="str">
        <f>IF(Ansøgning!K195="","",Ansøgning!K195)</f>
        <v/>
      </c>
      <c r="O190" s="18"/>
      <c r="P190" s="15" t="str">
        <f>IF(Ansøgning!L195="","",Ansøgning!L195)</f>
        <v/>
      </c>
      <c r="Q190" s="46" t="str">
        <f t="shared" si="15"/>
        <v/>
      </c>
      <c r="R190" s="46"/>
      <c r="S190" s="101" t="str">
        <f>IF(Ansøgning!M195="","",Ansøgning!M195)</f>
        <v/>
      </c>
      <c r="T190" s="31" t="str">
        <f t="shared" si="16"/>
        <v/>
      </c>
      <c r="U190" s="102" t="str">
        <f>IF(Ansøgning!O195="","",Ansøgning!O195)</f>
        <v/>
      </c>
      <c r="V190" s="20"/>
      <c r="W190" s="102" t="str">
        <f>IF(Ansøgning!P195="","",Ansøgning!P195)</f>
        <v/>
      </c>
      <c r="X190" s="20"/>
      <c r="Y190" s="31" t="str">
        <f>IF(Ansøgning!Q195="","",Ansøgning!Q195)</f>
        <v/>
      </c>
      <c r="Z190" s="46" t="str">
        <f>IFERROR(MAX(IF(OR(V190="",X190=""),"",IF(AND(AND(MONTH(F190)&gt;=7,MONTH(F190)&lt;8),AND(MONTH(H190)&gt;=7,MONTH(H190)&lt;8)),(NETWORKDAYS(F190,H190,Lister!$D$7:$D$13)-V190)*T190/NETWORKDAYS(Lister!$D$19,Lister!$E$19,Lister!$D$7:$D$13),IF(AND(AND(MONTH(F190)&gt;=7,MONTH(F190)&lt;8),MONTH(H190)&gt;7),(NETWORKDAYS(F190,Lister!$E$19,Lister!$D$7:$D$13)-V190)*T190/NETWORKDAYS(Lister!$D$19,Lister!$E$19,Lister!$D$7:$D$13),IF(MONTH(F190)&gt;7,0)))),0),"")</f>
        <v/>
      </c>
      <c r="AA190" s="31" t="str">
        <f>IF(Ansøgning!R195="","",Ansøgning!R195)</f>
        <v/>
      </c>
      <c r="AB190" s="46" t="str">
        <f>IFERROR(MAX(IF(OR(V190="",X190=""),"",IF(AND(AND(MONTH(F190)&gt;=8,MONTH(F190)&lt;9),AND(MONTH(H190)&gt;=8,MONTH(H190)&lt;9)),(NETWORKDAYS(F190,H190,Lister!$D$7:$D$13)-X190)*T190/NETWORKDAYS(Lister!$D$20,Lister!$E$20,Lister!$D$7:$D$13),IF(AND(MONTH(F190)=7,MONTH(H190)=8),(NETWORKDAYS(Lister!$D$20,H190,Lister!$D$7:$D$13)-X190)*T190/NETWORKDAYS(Lister!$D$20,Lister!$E$20,Lister!$D$7:$D$13),IF(AND(MONTH(F190)=7,MONTH(H190)=7),0)))),0),"")</f>
        <v/>
      </c>
      <c r="AC190" s="15" t="str">
        <f>IF(Ansøgning!U195="","",Ansøgning!U195)</f>
        <v/>
      </c>
      <c r="AD190" s="31" t="str">
        <f t="shared" si="17"/>
        <v/>
      </c>
      <c r="AE190" s="31" t="str">
        <f t="shared" si="18"/>
        <v/>
      </c>
      <c r="AF190" s="51" t="str">
        <f t="shared" si="19"/>
        <v/>
      </c>
      <c r="AG190" s="15" t="str">
        <f t="shared" si="20"/>
        <v/>
      </c>
    </row>
    <row r="191" spans="1:33" x14ac:dyDescent="0.25">
      <c r="A191" s="13" t="str">
        <f>IF(Ansøgning!A196="","",Ansøgning!A196)</f>
        <v/>
      </c>
      <c r="B191" s="13" t="str">
        <f>IF(Ansøgning!B196="","",Ansøgning!B196)</f>
        <v/>
      </c>
      <c r="C191" s="13" t="str">
        <f>IF(Ansøgning!C196="","",Ansøgning!C196)</f>
        <v/>
      </c>
      <c r="D191" s="13" t="str">
        <f>IF(Ansøgning!D196="","",Ansøgning!D196)</f>
        <v/>
      </c>
      <c r="E191" s="14" t="str">
        <f>IF(Ansøgning!E196="","",Ansøgning!E196)</f>
        <v/>
      </c>
      <c r="F191" s="16"/>
      <c r="G191" s="14" t="str">
        <f>IF(Ansøgning!F196="","",Ansøgning!F196)</f>
        <v/>
      </c>
      <c r="H191" s="16"/>
      <c r="I191" s="72" t="str">
        <f>IF(OR(F191="",H191=""),"",NETWORKDAYS(F191,H191,Lister!$D$7:$D$13))</f>
        <v/>
      </c>
      <c r="J191" s="53" t="str">
        <f>IF(Ansøgning!H196="","",Ansøgning!H196)</f>
        <v/>
      </c>
      <c r="K191" s="32" t="str">
        <f t="shared" si="14"/>
        <v/>
      </c>
      <c r="L191" s="31" t="str">
        <f>IF(Ansøgning!J196="","",Ansøgning!J196)</f>
        <v/>
      </c>
      <c r="M191" s="18"/>
      <c r="N191" s="31" t="str">
        <f>IF(Ansøgning!K196="","",Ansøgning!K196)</f>
        <v/>
      </c>
      <c r="O191" s="18"/>
      <c r="P191" s="15" t="str">
        <f>IF(Ansøgning!L196="","",Ansøgning!L196)</f>
        <v/>
      </c>
      <c r="Q191" s="46" t="str">
        <f t="shared" si="15"/>
        <v/>
      </c>
      <c r="R191" s="46"/>
      <c r="S191" s="101" t="str">
        <f>IF(Ansøgning!M196="","",Ansøgning!M196)</f>
        <v/>
      </c>
      <c r="T191" s="31" t="str">
        <f t="shared" si="16"/>
        <v/>
      </c>
      <c r="U191" s="102" t="str">
        <f>IF(Ansøgning!O196="","",Ansøgning!O196)</f>
        <v/>
      </c>
      <c r="V191" s="20"/>
      <c r="W191" s="102" t="str">
        <f>IF(Ansøgning!P196="","",Ansøgning!P196)</f>
        <v/>
      </c>
      <c r="X191" s="20"/>
      <c r="Y191" s="31" t="str">
        <f>IF(Ansøgning!Q196="","",Ansøgning!Q196)</f>
        <v/>
      </c>
      <c r="Z191" s="46" t="str">
        <f>IFERROR(MAX(IF(OR(V191="",X191=""),"",IF(AND(AND(MONTH(F191)&gt;=7,MONTH(F191)&lt;8),AND(MONTH(H191)&gt;=7,MONTH(H191)&lt;8)),(NETWORKDAYS(F191,H191,Lister!$D$7:$D$13)-V191)*T191/NETWORKDAYS(Lister!$D$19,Lister!$E$19,Lister!$D$7:$D$13),IF(AND(AND(MONTH(F191)&gt;=7,MONTH(F191)&lt;8),MONTH(H191)&gt;7),(NETWORKDAYS(F191,Lister!$E$19,Lister!$D$7:$D$13)-V191)*T191/NETWORKDAYS(Lister!$D$19,Lister!$E$19,Lister!$D$7:$D$13),IF(MONTH(F191)&gt;7,0)))),0),"")</f>
        <v/>
      </c>
      <c r="AA191" s="31" t="str">
        <f>IF(Ansøgning!R196="","",Ansøgning!R196)</f>
        <v/>
      </c>
      <c r="AB191" s="46" t="str">
        <f>IFERROR(MAX(IF(OR(V191="",X191=""),"",IF(AND(AND(MONTH(F191)&gt;=8,MONTH(F191)&lt;9),AND(MONTH(H191)&gt;=8,MONTH(H191)&lt;9)),(NETWORKDAYS(F191,H191,Lister!$D$7:$D$13)-X191)*T191/NETWORKDAYS(Lister!$D$20,Lister!$E$20,Lister!$D$7:$D$13),IF(AND(MONTH(F191)=7,MONTH(H191)=8),(NETWORKDAYS(Lister!$D$20,H191,Lister!$D$7:$D$13)-X191)*T191/NETWORKDAYS(Lister!$D$20,Lister!$E$20,Lister!$D$7:$D$13),IF(AND(MONTH(F191)=7,MONTH(H191)=7),0)))),0),"")</f>
        <v/>
      </c>
      <c r="AC191" s="15" t="str">
        <f>IF(Ansøgning!U196="","",Ansøgning!U196)</f>
        <v/>
      </c>
      <c r="AD191" s="31" t="str">
        <f t="shared" si="17"/>
        <v/>
      </c>
      <c r="AE191" s="31" t="str">
        <f t="shared" si="18"/>
        <v/>
      </c>
      <c r="AF191" s="51" t="str">
        <f t="shared" si="19"/>
        <v/>
      </c>
      <c r="AG191" s="15" t="str">
        <f t="shared" si="20"/>
        <v/>
      </c>
    </row>
    <row r="192" spans="1:33" x14ac:dyDescent="0.25">
      <c r="A192" s="13" t="str">
        <f>IF(Ansøgning!A197="","",Ansøgning!A197)</f>
        <v/>
      </c>
      <c r="B192" s="13" t="str">
        <f>IF(Ansøgning!B197="","",Ansøgning!B197)</f>
        <v/>
      </c>
      <c r="C192" s="13" t="str">
        <f>IF(Ansøgning!C197="","",Ansøgning!C197)</f>
        <v/>
      </c>
      <c r="D192" s="13" t="str">
        <f>IF(Ansøgning!D197="","",Ansøgning!D197)</f>
        <v/>
      </c>
      <c r="E192" s="14" t="str">
        <f>IF(Ansøgning!E197="","",Ansøgning!E197)</f>
        <v/>
      </c>
      <c r="F192" s="16"/>
      <c r="G192" s="14" t="str">
        <f>IF(Ansøgning!F197="","",Ansøgning!F197)</f>
        <v/>
      </c>
      <c r="H192" s="16"/>
      <c r="I192" s="72" t="str">
        <f>IF(OR(F192="",H192=""),"",NETWORKDAYS(F192,H192,Lister!$D$7:$D$13))</f>
        <v/>
      </c>
      <c r="J192" s="53" t="str">
        <f>IF(Ansøgning!H197="","",Ansøgning!H197)</f>
        <v/>
      </c>
      <c r="K192" s="32" t="str">
        <f t="shared" si="14"/>
        <v/>
      </c>
      <c r="L192" s="31" t="str">
        <f>IF(Ansøgning!J197="","",Ansøgning!J197)</f>
        <v/>
      </c>
      <c r="M192" s="18"/>
      <c r="N192" s="31" t="str">
        <f>IF(Ansøgning!K197="","",Ansøgning!K197)</f>
        <v/>
      </c>
      <c r="O192" s="18"/>
      <c r="P192" s="15" t="str">
        <f>IF(Ansøgning!L197="","",Ansøgning!L197)</f>
        <v/>
      </c>
      <c r="Q192" s="46" t="str">
        <f t="shared" si="15"/>
        <v/>
      </c>
      <c r="R192" s="46"/>
      <c r="S192" s="101" t="str">
        <f>IF(Ansøgning!M197="","",Ansøgning!M197)</f>
        <v/>
      </c>
      <c r="T192" s="31" t="str">
        <f t="shared" si="16"/>
        <v/>
      </c>
      <c r="U192" s="102" t="str">
        <f>IF(Ansøgning!O197="","",Ansøgning!O197)</f>
        <v/>
      </c>
      <c r="V192" s="20"/>
      <c r="W192" s="102" t="str">
        <f>IF(Ansøgning!P197="","",Ansøgning!P197)</f>
        <v/>
      </c>
      <c r="X192" s="20"/>
      <c r="Y192" s="31" t="str">
        <f>IF(Ansøgning!Q197="","",Ansøgning!Q197)</f>
        <v/>
      </c>
      <c r="Z192" s="46" t="str">
        <f>IFERROR(MAX(IF(OR(V192="",X192=""),"",IF(AND(AND(MONTH(F192)&gt;=7,MONTH(F192)&lt;8),AND(MONTH(H192)&gt;=7,MONTH(H192)&lt;8)),(NETWORKDAYS(F192,H192,Lister!$D$7:$D$13)-V192)*T192/NETWORKDAYS(Lister!$D$19,Lister!$E$19,Lister!$D$7:$D$13),IF(AND(AND(MONTH(F192)&gt;=7,MONTH(F192)&lt;8),MONTH(H192)&gt;7),(NETWORKDAYS(F192,Lister!$E$19,Lister!$D$7:$D$13)-V192)*T192/NETWORKDAYS(Lister!$D$19,Lister!$E$19,Lister!$D$7:$D$13),IF(MONTH(F192)&gt;7,0)))),0),"")</f>
        <v/>
      </c>
      <c r="AA192" s="31" t="str">
        <f>IF(Ansøgning!R197="","",Ansøgning!R197)</f>
        <v/>
      </c>
      <c r="AB192" s="46" t="str">
        <f>IFERROR(MAX(IF(OR(V192="",X192=""),"",IF(AND(AND(MONTH(F192)&gt;=8,MONTH(F192)&lt;9),AND(MONTH(H192)&gt;=8,MONTH(H192)&lt;9)),(NETWORKDAYS(F192,H192,Lister!$D$7:$D$13)-X192)*T192/NETWORKDAYS(Lister!$D$20,Lister!$E$20,Lister!$D$7:$D$13),IF(AND(MONTH(F192)=7,MONTH(H192)=8),(NETWORKDAYS(Lister!$D$20,H192,Lister!$D$7:$D$13)-X192)*T192/NETWORKDAYS(Lister!$D$20,Lister!$E$20,Lister!$D$7:$D$13),IF(AND(MONTH(F192)=7,MONTH(H192)=7),0)))),0),"")</f>
        <v/>
      </c>
      <c r="AC192" s="15" t="str">
        <f>IF(Ansøgning!U197="","",Ansøgning!U197)</f>
        <v/>
      </c>
      <c r="AD192" s="31" t="str">
        <f t="shared" si="17"/>
        <v/>
      </c>
      <c r="AE192" s="31" t="str">
        <f t="shared" si="18"/>
        <v/>
      </c>
      <c r="AF192" s="51" t="str">
        <f t="shared" si="19"/>
        <v/>
      </c>
      <c r="AG192" s="15" t="str">
        <f t="shared" si="20"/>
        <v/>
      </c>
    </row>
    <row r="193" spans="1:33" x14ac:dyDescent="0.25">
      <c r="A193" s="13" t="str">
        <f>IF(Ansøgning!A198="","",Ansøgning!A198)</f>
        <v/>
      </c>
      <c r="B193" s="13" t="str">
        <f>IF(Ansøgning!B198="","",Ansøgning!B198)</f>
        <v/>
      </c>
      <c r="C193" s="13" t="str">
        <f>IF(Ansøgning!C198="","",Ansøgning!C198)</f>
        <v/>
      </c>
      <c r="D193" s="13" t="str">
        <f>IF(Ansøgning!D198="","",Ansøgning!D198)</f>
        <v/>
      </c>
      <c r="E193" s="14" t="str">
        <f>IF(Ansøgning!E198="","",Ansøgning!E198)</f>
        <v/>
      </c>
      <c r="F193" s="16"/>
      <c r="G193" s="14" t="str">
        <f>IF(Ansøgning!F198="","",Ansøgning!F198)</f>
        <v/>
      </c>
      <c r="H193" s="16"/>
      <c r="I193" s="72" t="str">
        <f>IF(OR(F193="",H193=""),"",NETWORKDAYS(F193,H193,Lister!$D$7:$D$13))</f>
        <v/>
      </c>
      <c r="J193" s="53" t="str">
        <f>IF(Ansøgning!H198="","",Ansøgning!H198)</f>
        <v/>
      </c>
      <c r="K193" s="32" t="str">
        <f t="shared" si="14"/>
        <v/>
      </c>
      <c r="L193" s="31" t="str">
        <f>IF(Ansøgning!J198="","",Ansøgning!J198)</f>
        <v/>
      </c>
      <c r="M193" s="18"/>
      <c r="N193" s="31" t="str">
        <f>IF(Ansøgning!K198="","",Ansøgning!K198)</f>
        <v/>
      </c>
      <c r="O193" s="18"/>
      <c r="P193" s="15" t="str">
        <f>IF(Ansøgning!L198="","",Ansøgning!L198)</f>
        <v/>
      </c>
      <c r="Q193" s="46" t="str">
        <f t="shared" si="15"/>
        <v/>
      </c>
      <c r="R193" s="46"/>
      <c r="S193" s="101" t="str">
        <f>IF(Ansøgning!M198="","",Ansøgning!M198)</f>
        <v/>
      </c>
      <c r="T193" s="31" t="str">
        <f t="shared" si="16"/>
        <v/>
      </c>
      <c r="U193" s="102" t="str">
        <f>IF(Ansøgning!O198="","",Ansøgning!O198)</f>
        <v/>
      </c>
      <c r="V193" s="20"/>
      <c r="W193" s="102" t="str">
        <f>IF(Ansøgning!P198="","",Ansøgning!P198)</f>
        <v/>
      </c>
      <c r="X193" s="20"/>
      <c r="Y193" s="31" t="str">
        <f>IF(Ansøgning!Q198="","",Ansøgning!Q198)</f>
        <v/>
      </c>
      <c r="Z193" s="46" t="str">
        <f>IFERROR(MAX(IF(OR(V193="",X193=""),"",IF(AND(AND(MONTH(F193)&gt;=7,MONTH(F193)&lt;8),AND(MONTH(H193)&gt;=7,MONTH(H193)&lt;8)),(NETWORKDAYS(F193,H193,Lister!$D$7:$D$13)-V193)*T193/NETWORKDAYS(Lister!$D$19,Lister!$E$19,Lister!$D$7:$D$13),IF(AND(AND(MONTH(F193)&gt;=7,MONTH(F193)&lt;8),MONTH(H193)&gt;7),(NETWORKDAYS(F193,Lister!$E$19,Lister!$D$7:$D$13)-V193)*T193/NETWORKDAYS(Lister!$D$19,Lister!$E$19,Lister!$D$7:$D$13),IF(MONTH(F193)&gt;7,0)))),0),"")</f>
        <v/>
      </c>
      <c r="AA193" s="31" t="str">
        <f>IF(Ansøgning!R198="","",Ansøgning!R198)</f>
        <v/>
      </c>
      <c r="AB193" s="46" t="str">
        <f>IFERROR(MAX(IF(OR(V193="",X193=""),"",IF(AND(AND(MONTH(F193)&gt;=8,MONTH(F193)&lt;9),AND(MONTH(H193)&gt;=8,MONTH(H193)&lt;9)),(NETWORKDAYS(F193,H193,Lister!$D$7:$D$13)-X193)*T193/NETWORKDAYS(Lister!$D$20,Lister!$E$20,Lister!$D$7:$D$13),IF(AND(MONTH(F193)=7,MONTH(H193)=8),(NETWORKDAYS(Lister!$D$20,H193,Lister!$D$7:$D$13)-X193)*T193/NETWORKDAYS(Lister!$D$20,Lister!$E$20,Lister!$D$7:$D$13),IF(AND(MONTH(F193)=7,MONTH(H193)=7),0)))),0),"")</f>
        <v/>
      </c>
      <c r="AC193" s="15" t="str">
        <f>IF(Ansøgning!U198="","",Ansøgning!U198)</f>
        <v/>
      </c>
      <c r="AD193" s="31" t="str">
        <f t="shared" si="17"/>
        <v/>
      </c>
      <c r="AE193" s="31" t="str">
        <f t="shared" si="18"/>
        <v/>
      </c>
      <c r="AF193" s="51" t="str">
        <f t="shared" si="19"/>
        <v/>
      </c>
      <c r="AG193" s="15" t="str">
        <f t="shared" si="20"/>
        <v/>
      </c>
    </row>
    <row r="194" spans="1:33" x14ac:dyDescent="0.25">
      <c r="A194" s="13" t="str">
        <f>IF(Ansøgning!A199="","",Ansøgning!A199)</f>
        <v/>
      </c>
      <c r="B194" s="13" t="str">
        <f>IF(Ansøgning!B199="","",Ansøgning!B199)</f>
        <v/>
      </c>
      <c r="C194" s="13" t="str">
        <f>IF(Ansøgning!C199="","",Ansøgning!C199)</f>
        <v/>
      </c>
      <c r="D194" s="13" t="str">
        <f>IF(Ansøgning!D199="","",Ansøgning!D199)</f>
        <v/>
      </c>
      <c r="E194" s="14" t="str">
        <f>IF(Ansøgning!E199="","",Ansøgning!E199)</f>
        <v/>
      </c>
      <c r="F194" s="16"/>
      <c r="G194" s="14" t="str">
        <f>IF(Ansøgning!F199="","",Ansøgning!F199)</f>
        <v/>
      </c>
      <c r="H194" s="16"/>
      <c r="I194" s="72" t="str">
        <f>IF(OR(F194="",H194=""),"",NETWORKDAYS(F194,H194,Lister!$D$7:$D$13))</f>
        <v/>
      </c>
      <c r="J194" s="53" t="str">
        <f>IF(Ansøgning!H199="","",Ansøgning!H199)</f>
        <v/>
      </c>
      <c r="K194" s="32" t="str">
        <f t="shared" si="14"/>
        <v/>
      </c>
      <c r="L194" s="31" t="str">
        <f>IF(Ansøgning!J199="","",Ansøgning!J199)</f>
        <v/>
      </c>
      <c r="M194" s="18"/>
      <c r="N194" s="31" t="str">
        <f>IF(Ansøgning!K199="","",Ansøgning!K199)</f>
        <v/>
      </c>
      <c r="O194" s="18"/>
      <c r="P194" s="15" t="str">
        <f>IF(Ansøgning!L199="","",Ansøgning!L199)</f>
        <v/>
      </c>
      <c r="Q194" s="46" t="str">
        <f t="shared" si="15"/>
        <v/>
      </c>
      <c r="R194" s="46"/>
      <c r="S194" s="101" t="str">
        <f>IF(Ansøgning!M199="","",Ansøgning!M199)</f>
        <v/>
      </c>
      <c r="T194" s="31" t="str">
        <f t="shared" si="16"/>
        <v/>
      </c>
      <c r="U194" s="102" t="str">
        <f>IF(Ansøgning!O199="","",Ansøgning!O199)</f>
        <v/>
      </c>
      <c r="V194" s="20"/>
      <c r="W194" s="102" t="str">
        <f>IF(Ansøgning!P199="","",Ansøgning!P199)</f>
        <v/>
      </c>
      <c r="X194" s="20"/>
      <c r="Y194" s="31" t="str">
        <f>IF(Ansøgning!Q199="","",Ansøgning!Q199)</f>
        <v/>
      </c>
      <c r="Z194" s="46" t="str">
        <f>IFERROR(MAX(IF(OR(V194="",X194=""),"",IF(AND(AND(MONTH(F194)&gt;=7,MONTH(F194)&lt;8),AND(MONTH(H194)&gt;=7,MONTH(H194)&lt;8)),(NETWORKDAYS(F194,H194,Lister!$D$7:$D$13)-V194)*T194/NETWORKDAYS(Lister!$D$19,Lister!$E$19,Lister!$D$7:$D$13),IF(AND(AND(MONTH(F194)&gt;=7,MONTH(F194)&lt;8),MONTH(H194)&gt;7),(NETWORKDAYS(F194,Lister!$E$19,Lister!$D$7:$D$13)-V194)*T194/NETWORKDAYS(Lister!$D$19,Lister!$E$19,Lister!$D$7:$D$13),IF(MONTH(F194)&gt;7,0)))),0),"")</f>
        <v/>
      </c>
      <c r="AA194" s="31" t="str">
        <f>IF(Ansøgning!R199="","",Ansøgning!R199)</f>
        <v/>
      </c>
      <c r="AB194" s="46" t="str">
        <f>IFERROR(MAX(IF(OR(V194="",X194=""),"",IF(AND(AND(MONTH(F194)&gt;=8,MONTH(F194)&lt;9),AND(MONTH(H194)&gt;=8,MONTH(H194)&lt;9)),(NETWORKDAYS(F194,H194,Lister!$D$7:$D$13)-X194)*T194/NETWORKDAYS(Lister!$D$20,Lister!$E$20,Lister!$D$7:$D$13),IF(AND(MONTH(F194)=7,MONTH(H194)=8),(NETWORKDAYS(Lister!$D$20,H194,Lister!$D$7:$D$13)-X194)*T194/NETWORKDAYS(Lister!$D$20,Lister!$E$20,Lister!$D$7:$D$13),IF(AND(MONTH(F194)=7,MONTH(H194)=7),0)))),0),"")</f>
        <v/>
      </c>
      <c r="AC194" s="15" t="str">
        <f>IF(Ansøgning!U199="","",Ansøgning!U199)</f>
        <v/>
      </c>
      <c r="AD194" s="31" t="str">
        <f t="shared" si="17"/>
        <v/>
      </c>
      <c r="AE194" s="31" t="str">
        <f t="shared" si="18"/>
        <v/>
      </c>
      <c r="AF194" s="51" t="str">
        <f t="shared" si="19"/>
        <v/>
      </c>
      <c r="AG194" s="15" t="str">
        <f t="shared" si="20"/>
        <v/>
      </c>
    </row>
    <row r="195" spans="1:33" x14ac:dyDescent="0.25">
      <c r="A195" s="13" t="str">
        <f>IF(Ansøgning!A200="","",Ansøgning!A200)</f>
        <v/>
      </c>
      <c r="B195" s="13" t="str">
        <f>IF(Ansøgning!B200="","",Ansøgning!B200)</f>
        <v/>
      </c>
      <c r="C195" s="13" t="str">
        <f>IF(Ansøgning!C200="","",Ansøgning!C200)</f>
        <v/>
      </c>
      <c r="D195" s="13" t="str">
        <f>IF(Ansøgning!D200="","",Ansøgning!D200)</f>
        <v/>
      </c>
      <c r="E195" s="14" t="str">
        <f>IF(Ansøgning!E200="","",Ansøgning!E200)</f>
        <v/>
      </c>
      <c r="F195" s="16"/>
      <c r="G195" s="14" t="str">
        <f>IF(Ansøgning!F200="","",Ansøgning!F200)</f>
        <v/>
      </c>
      <c r="H195" s="16"/>
      <c r="I195" s="72" t="str">
        <f>IF(OR(F195="",H195=""),"",NETWORKDAYS(F195,H195,Lister!$D$7:$D$13))</f>
        <v/>
      </c>
      <c r="J195" s="53" t="str">
        <f>IF(Ansøgning!H200="","",Ansøgning!H200)</f>
        <v/>
      </c>
      <c r="K195" s="32" t="str">
        <f t="shared" si="14"/>
        <v/>
      </c>
      <c r="L195" s="31" t="str">
        <f>IF(Ansøgning!J200="","",Ansøgning!J200)</f>
        <v/>
      </c>
      <c r="M195" s="18"/>
      <c r="N195" s="31" t="str">
        <f>IF(Ansøgning!K200="","",Ansøgning!K200)</f>
        <v/>
      </c>
      <c r="O195" s="18"/>
      <c r="P195" s="15" t="str">
        <f>IF(Ansøgning!L200="","",Ansøgning!L200)</f>
        <v/>
      </c>
      <c r="Q195" s="46" t="str">
        <f t="shared" si="15"/>
        <v/>
      </c>
      <c r="R195" s="46"/>
      <c r="S195" s="101" t="str">
        <f>IF(Ansøgning!M200="","",Ansøgning!M200)</f>
        <v/>
      </c>
      <c r="T195" s="31" t="str">
        <f t="shared" si="16"/>
        <v/>
      </c>
      <c r="U195" s="102" t="str">
        <f>IF(Ansøgning!O200="","",Ansøgning!O200)</f>
        <v/>
      </c>
      <c r="V195" s="20"/>
      <c r="W195" s="102" t="str">
        <f>IF(Ansøgning!P200="","",Ansøgning!P200)</f>
        <v/>
      </c>
      <c r="X195" s="20"/>
      <c r="Y195" s="31" t="str">
        <f>IF(Ansøgning!Q200="","",Ansøgning!Q200)</f>
        <v/>
      </c>
      <c r="Z195" s="46" t="str">
        <f>IFERROR(MAX(IF(OR(V195="",X195=""),"",IF(AND(AND(MONTH(F195)&gt;=7,MONTH(F195)&lt;8),AND(MONTH(H195)&gt;=7,MONTH(H195)&lt;8)),(NETWORKDAYS(F195,H195,Lister!$D$7:$D$13)-V195)*T195/NETWORKDAYS(Lister!$D$19,Lister!$E$19,Lister!$D$7:$D$13),IF(AND(AND(MONTH(F195)&gt;=7,MONTH(F195)&lt;8),MONTH(H195)&gt;7),(NETWORKDAYS(F195,Lister!$E$19,Lister!$D$7:$D$13)-V195)*T195/NETWORKDAYS(Lister!$D$19,Lister!$E$19,Lister!$D$7:$D$13),IF(MONTH(F195)&gt;7,0)))),0),"")</f>
        <v/>
      </c>
      <c r="AA195" s="31" t="str">
        <f>IF(Ansøgning!R200="","",Ansøgning!R200)</f>
        <v/>
      </c>
      <c r="AB195" s="46" t="str">
        <f>IFERROR(MAX(IF(OR(V195="",X195=""),"",IF(AND(AND(MONTH(F195)&gt;=8,MONTH(F195)&lt;9),AND(MONTH(H195)&gt;=8,MONTH(H195)&lt;9)),(NETWORKDAYS(F195,H195,Lister!$D$7:$D$13)-X195)*T195/NETWORKDAYS(Lister!$D$20,Lister!$E$20,Lister!$D$7:$D$13),IF(AND(MONTH(F195)=7,MONTH(H195)=8),(NETWORKDAYS(Lister!$D$20,H195,Lister!$D$7:$D$13)-X195)*T195/NETWORKDAYS(Lister!$D$20,Lister!$E$20,Lister!$D$7:$D$13),IF(AND(MONTH(F195)=7,MONTH(H195)=7),0)))),0),"")</f>
        <v/>
      </c>
      <c r="AC195" s="15" t="str">
        <f>IF(Ansøgning!U200="","",Ansøgning!U200)</f>
        <v/>
      </c>
      <c r="AD195" s="31" t="str">
        <f t="shared" si="17"/>
        <v/>
      </c>
      <c r="AE195" s="31" t="str">
        <f t="shared" si="18"/>
        <v/>
      </c>
      <c r="AF195" s="51" t="str">
        <f t="shared" si="19"/>
        <v/>
      </c>
      <c r="AG195" s="15" t="str">
        <f t="shared" si="20"/>
        <v/>
      </c>
    </row>
    <row r="196" spans="1:33" x14ac:dyDescent="0.25">
      <c r="A196" s="13" t="str">
        <f>IF(Ansøgning!A201="","",Ansøgning!A201)</f>
        <v/>
      </c>
      <c r="B196" s="13" t="str">
        <f>IF(Ansøgning!B201="","",Ansøgning!B201)</f>
        <v/>
      </c>
      <c r="C196" s="13" t="str">
        <f>IF(Ansøgning!C201="","",Ansøgning!C201)</f>
        <v/>
      </c>
      <c r="D196" s="13" t="str">
        <f>IF(Ansøgning!D201="","",Ansøgning!D201)</f>
        <v/>
      </c>
      <c r="E196" s="14" t="str">
        <f>IF(Ansøgning!E201="","",Ansøgning!E201)</f>
        <v/>
      </c>
      <c r="F196" s="16"/>
      <c r="G196" s="14" t="str">
        <f>IF(Ansøgning!F201="","",Ansøgning!F201)</f>
        <v/>
      </c>
      <c r="H196" s="16"/>
      <c r="I196" s="72" t="str">
        <f>IF(OR(F196="",H196=""),"",NETWORKDAYS(F196,H196,Lister!$D$7:$D$13))</f>
        <v/>
      </c>
      <c r="J196" s="53" t="str">
        <f>IF(Ansøgning!H201="","",Ansøgning!H201)</f>
        <v/>
      </c>
      <c r="K196" s="32" t="str">
        <f t="shared" si="14"/>
        <v/>
      </c>
      <c r="L196" s="31" t="str">
        <f>IF(Ansøgning!J201="","",Ansøgning!J201)</f>
        <v/>
      </c>
      <c r="M196" s="18"/>
      <c r="N196" s="31" t="str">
        <f>IF(Ansøgning!K201="","",Ansøgning!K201)</f>
        <v/>
      </c>
      <c r="O196" s="18"/>
      <c r="P196" s="15" t="str">
        <f>IF(Ansøgning!L201="","",Ansøgning!L201)</f>
        <v/>
      </c>
      <c r="Q196" s="46" t="str">
        <f t="shared" si="15"/>
        <v/>
      </c>
      <c r="R196" s="46"/>
      <c r="S196" s="101" t="str">
        <f>IF(Ansøgning!M201="","",Ansøgning!M201)</f>
        <v/>
      </c>
      <c r="T196" s="31" t="str">
        <f t="shared" si="16"/>
        <v/>
      </c>
      <c r="U196" s="102" t="str">
        <f>IF(Ansøgning!O201="","",Ansøgning!O201)</f>
        <v/>
      </c>
      <c r="V196" s="20"/>
      <c r="W196" s="102" t="str">
        <f>IF(Ansøgning!P201="","",Ansøgning!P201)</f>
        <v/>
      </c>
      <c r="X196" s="20"/>
      <c r="Y196" s="31" t="str">
        <f>IF(Ansøgning!Q201="","",Ansøgning!Q201)</f>
        <v/>
      </c>
      <c r="Z196" s="46" t="str">
        <f>IFERROR(MAX(IF(OR(V196="",X196=""),"",IF(AND(AND(MONTH(F196)&gt;=7,MONTH(F196)&lt;8),AND(MONTH(H196)&gt;=7,MONTH(H196)&lt;8)),(NETWORKDAYS(F196,H196,Lister!$D$7:$D$13)-V196)*T196/NETWORKDAYS(Lister!$D$19,Lister!$E$19,Lister!$D$7:$D$13),IF(AND(AND(MONTH(F196)&gt;=7,MONTH(F196)&lt;8),MONTH(H196)&gt;7),(NETWORKDAYS(F196,Lister!$E$19,Lister!$D$7:$D$13)-V196)*T196/NETWORKDAYS(Lister!$D$19,Lister!$E$19,Lister!$D$7:$D$13),IF(MONTH(F196)&gt;7,0)))),0),"")</f>
        <v/>
      </c>
      <c r="AA196" s="31" t="str">
        <f>IF(Ansøgning!R201="","",Ansøgning!R201)</f>
        <v/>
      </c>
      <c r="AB196" s="46" t="str">
        <f>IFERROR(MAX(IF(OR(V196="",X196=""),"",IF(AND(AND(MONTH(F196)&gt;=8,MONTH(F196)&lt;9),AND(MONTH(H196)&gt;=8,MONTH(H196)&lt;9)),(NETWORKDAYS(F196,H196,Lister!$D$7:$D$13)-X196)*T196/NETWORKDAYS(Lister!$D$20,Lister!$E$20,Lister!$D$7:$D$13),IF(AND(MONTH(F196)=7,MONTH(H196)=8),(NETWORKDAYS(Lister!$D$20,H196,Lister!$D$7:$D$13)-X196)*T196/NETWORKDAYS(Lister!$D$20,Lister!$E$20,Lister!$D$7:$D$13),IF(AND(MONTH(F196)=7,MONTH(H196)=7),0)))),0),"")</f>
        <v/>
      </c>
      <c r="AC196" s="15" t="str">
        <f>IF(Ansøgning!U201="","",Ansøgning!U201)</f>
        <v/>
      </c>
      <c r="AD196" s="31" t="str">
        <f t="shared" si="17"/>
        <v/>
      </c>
      <c r="AE196" s="31" t="str">
        <f t="shared" si="18"/>
        <v/>
      </c>
      <c r="AF196" s="51" t="str">
        <f t="shared" si="19"/>
        <v/>
      </c>
      <c r="AG196" s="15" t="str">
        <f t="shared" si="20"/>
        <v/>
      </c>
    </row>
    <row r="197" spans="1:33" x14ac:dyDescent="0.25">
      <c r="A197" s="13" t="str">
        <f>IF(Ansøgning!A202="","",Ansøgning!A202)</f>
        <v/>
      </c>
      <c r="B197" s="13" t="str">
        <f>IF(Ansøgning!B202="","",Ansøgning!B202)</f>
        <v/>
      </c>
      <c r="C197" s="13" t="str">
        <f>IF(Ansøgning!C202="","",Ansøgning!C202)</f>
        <v/>
      </c>
      <c r="D197" s="13" t="str">
        <f>IF(Ansøgning!D202="","",Ansøgning!D202)</f>
        <v/>
      </c>
      <c r="E197" s="14" t="str">
        <f>IF(Ansøgning!E202="","",Ansøgning!E202)</f>
        <v/>
      </c>
      <c r="F197" s="16"/>
      <c r="G197" s="14" t="str">
        <f>IF(Ansøgning!F202="","",Ansøgning!F202)</f>
        <v/>
      </c>
      <c r="H197" s="16"/>
      <c r="I197" s="72" t="str">
        <f>IF(OR(F197="",H197=""),"",NETWORKDAYS(F197,H197,Lister!$D$7:$D$13))</f>
        <v/>
      </c>
      <c r="J197" s="53" t="str">
        <f>IF(Ansøgning!H202="","",Ansøgning!H202)</f>
        <v/>
      </c>
      <c r="K197" s="32" t="str">
        <f t="shared" si="14"/>
        <v/>
      </c>
      <c r="L197" s="31" t="str">
        <f>IF(Ansøgning!J202="","",Ansøgning!J202)</f>
        <v/>
      </c>
      <c r="M197" s="18"/>
      <c r="N197" s="31" t="str">
        <f>IF(Ansøgning!K202="","",Ansøgning!K202)</f>
        <v/>
      </c>
      <c r="O197" s="18"/>
      <c r="P197" s="15" t="str">
        <f>IF(Ansøgning!L202="","",Ansøgning!L202)</f>
        <v/>
      </c>
      <c r="Q197" s="46" t="str">
        <f t="shared" si="15"/>
        <v/>
      </c>
      <c r="R197" s="46"/>
      <c r="S197" s="101" t="str">
        <f>IF(Ansøgning!M202="","",Ansøgning!M202)</f>
        <v/>
      </c>
      <c r="T197" s="31" t="str">
        <f t="shared" si="16"/>
        <v/>
      </c>
      <c r="U197" s="102" t="str">
        <f>IF(Ansøgning!O202="","",Ansøgning!O202)</f>
        <v/>
      </c>
      <c r="V197" s="20"/>
      <c r="W197" s="102" t="str">
        <f>IF(Ansøgning!P202="","",Ansøgning!P202)</f>
        <v/>
      </c>
      <c r="X197" s="20"/>
      <c r="Y197" s="31" t="str">
        <f>IF(Ansøgning!Q202="","",Ansøgning!Q202)</f>
        <v/>
      </c>
      <c r="Z197" s="46" t="str">
        <f>IFERROR(MAX(IF(OR(V197="",X197=""),"",IF(AND(AND(MONTH(F197)&gt;=7,MONTH(F197)&lt;8),AND(MONTH(H197)&gt;=7,MONTH(H197)&lt;8)),(NETWORKDAYS(F197,H197,Lister!$D$7:$D$13)-V197)*T197/NETWORKDAYS(Lister!$D$19,Lister!$E$19,Lister!$D$7:$D$13),IF(AND(AND(MONTH(F197)&gt;=7,MONTH(F197)&lt;8),MONTH(H197)&gt;7),(NETWORKDAYS(F197,Lister!$E$19,Lister!$D$7:$D$13)-V197)*T197/NETWORKDAYS(Lister!$D$19,Lister!$E$19,Lister!$D$7:$D$13),IF(MONTH(F197)&gt;7,0)))),0),"")</f>
        <v/>
      </c>
      <c r="AA197" s="31" t="str">
        <f>IF(Ansøgning!R202="","",Ansøgning!R202)</f>
        <v/>
      </c>
      <c r="AB197" s="46" t="str">
        <f>IFERROR(MAX(IF(OR(V197="",X197=""),"",IF(AND(AND(MONTH(F197)&gt;=8,MONTH(F197)&lt;9),AND(MONTH(H197)&gt;=8,MONTH(H197)&lt;9)),(NETWORKDAYS(F197,H197,Lister!$D$7:$D$13)-X197)*T197/NETWORKDAYS(Lister!$D$20,Lister!$E$20,Lister!$D$7:$D$13),IF(AND(MONTH(F197)=7,MONTH(H197)=8),(NETWORKDAYS(Lister!$D$20,H197,Lister!$D$7:$D$13)-X197)*T197/NETWORKDAYS(Lister!$D$20,Lister!$E$20,Lister!$D$7:$D$13),IF(AND(MONTH(F197)=7,MONTH(H197)=7),0)))),0),"")</f>
        <v/>
      </c>
      <c r="AC197" s="15" t="str">
        <f>IF(Ansøgning!U202="","",Ansøgning!U202)</f>
        <v/>
      </c>
      <c r="AD197" s="31" t="str">
        <f t="shared" si="17"/>
        <v/>
      </c>
      <c r="AE197" s="31" t="str">
        <f t="shared" si="18"/>
        <v/>
      </c>
      <c r="AF197" s="51" t="str">
        <f t="shared" si="19"/>
        <v/>
      </c>
      <c r="AG197" s="15" t="str">
        <f t="shared" si="20"/>
        <v/>
      </c>
    </row>
    <row r="198" spans="1:33" x14ac:dyDescent="0.25">
      <c r="A198" s="13" t="str">
        <f>IF(Ansøgning!A203="","",Ansøgning!A203)</f>
        <v/>
      </c>
      <c r="B198" s="13" t="str">
        <f>IF(Ansøgning!B203="","",Ansøgning!B203)</f>
        <v/>
      </c>
      <c r="C198" s="13" t="str">
        <f>IF(Ansøgning!C203="","",Ansøgning!C203)</f>
        <v/>
      </c>
      <c r="D198" s="13" t="str">
        <f>IF(Ansøgning!D203="","",Ansøgning!D203)</f>
        <v/>
      </c>
      <c r="E198" s="14" t="str">
        <f>IF(Ansøgning!E203="","",Ansøgning!E203)</f>
        <v/>
      </c>
      <c r="F198" s="16"/>
      <c r="G198" s="14" t="str">
        <f>IF(Ansøgning!F203="","",Ansøgning!F203)</f>
        <v/>
      </c>
      <c r="H198" s="16"/>
      <c r="I198" s="72" t="str">
        <f>IF(OR(F198="",H198=""),"",NETWORKDAYS(F198,H198,Lister!$D$7:$D$13))</f>
        <v/>
      </c>
      <c r="J198" s="53" t="str">
        <f>IF(Ansøgning!H203="","",Ansøgning!H203)</f>
        <v/>
      </c>
      <c r="K198" s="32" t="str">
        <f t="shared" si="14"/>
        <v/>
      </c>
      <c r="L198" s="31" t="str">
        <f>IF(Ansøgning!J203="","",Ansøgning!J203)</f>
        <v/>
      </c>
      <c r="M198" s="18"/>
      <c r="N198" s="31" t="str">
        <f>IF(Ansøgning!K203="","",Ansøgning!K203)</f>
        <v/>
      </c>
      <c r="O198" s="18"/>
      <c r="P198" s="15" t="str">
        <f>IF(Ansøgning!L203="","",Ansøgning!L203)</f>
        <v/>
      </c>
      <c r="Q198" s="46" t="str">
        <f t="shared" si="15"/>
        <v/>
      </c>
      <c r="R198" s="46"/>
      <c r="S198" s="101" t="str">
        <f>IF(Ansøgning!M203="","",Ansøgning!M203)</f>
        <v/>
      </c>
      <c r="T198" s="31" t="str">
        <f t="shared" si="16"/>
        <v/>
      </c>
      <c r="U198" s="102" t="str">
        <f>IF(Ansøgning!O203="","",Ansøgning!O203)</f>
        <v/>
      </c>
      <c r="V198" s="20"/>
      <c r="W198" s="102" t="str">
        <f>IF(Ansøgning!P203="","",Ansøgning!P203)</f>
        <v/>
      </c>
      <c r="X198" s="20"/>
      <c r="Y198" s="31" t="str">
        <f>IF(Ansøgning!Q203="","",Ansøgning!Q203)</f>
        <v/>
      </c>
      <c r="Z198" s="46" t="str">
        <f>IFERROR(MAX(IF(OR(V198="",X198=""),"",IF(AND(AND(MONTH(F198)&gt;=7,MONTH(F198)&lt;8),AND(MONTH(H198)&gt;=7,MONTH(H198)&lt;8)),(NETWORKDAYS(F198,H198,Lister!$D$7:$D$13)-V198)*T198/NETWORKDAYS(Lister!$D$19,Lister!$E$19,Lister!$D$7:$D$13),IF(AND(AND(MONTH(F198)&gt;=7,MONTH(F198)&lt;8),MONTH(H198)&gt;7),(NETWORKDAYS(F198,Lister!$E$19,Lister!$D$7:$D$13)-V198)*T198/NETWORKDAYS(Lister!$D$19,Lister!$E$19,Lister!$D$7:$D$13),IF(MONTH(F198)&gt;7,0)))),0),"")</f>
        <v/>
      </c>
      <c r="AA198" s="31" t="str">
        <f>IF(Ansøgning!R203="","",Ansøgning!R203)</f>
        <v/>
      </c>
      <c r="AB198" s="46" t="str">
        <f>IFERROR(MAX(IF(OR(V198="",X198=""),"",IF(AND(AND(MONTH(F198)&gt;=8,MONTH(F198)&lt;9),AND(MONTH(H198)&gt;=8,MONTH(H198)&lt;9)),(NETWORKDAYS(F198,H198,Lister!$D$7:$D$13)-X198)*T198/NETWORKDAYS(Lister!$D$20,Lister!$E$20,Lister!$D$7:$D$13),IF(AND(MONTH(F198)=7,MONTH(H198)=8),(NETWORKDAYS(Lister!$D$20,H198,Lister!$D$7:$D$13)-X198)*T198/NETWORKDAYS(Lister!$D$20,Lister!$E$20,Lister!$D$7:$D$13),IF(AND(MONTH(F198)=7,MONTH(H198)=7),0)))),0),"")</f>
        <v/>
      </c>
      <c r="AC198" s="15" t="str">
        <f>IF(Ansøgning!U203="","",Ansøgning!U203)</f>
        <v/>
      </c>
      <c r="AD198" s="31" t="str">
        <f t="shared" si="17"/>
        <v/>
      </c>
      <c r="AE198" s="31" t="str">
        <f t="shared" si="18"/>
        <v/>
      </c>
      <c r="AF198" s="51" t="str">
        <f t="shared" si="19"/>
        <v/>
      </c>
      <c r="AG198" s="15" t="str">
        <f t="shared" si="20"/>
        <v/>
      </c>
    </row>
    <row r="199" spans="1:33" x14ac:dyDescent="0.25">
      <c r="A199" s="13" t="str">
        <f>IF(Ansøgning!A204="","",Ansøgning!A204)</f>
        <v/>
      </c>
      <c r="B199" s="13" t="str">
        <f>IF(Ansøgning!B204="","",Ansøgning!B204)</f>
        <v/>
      </c>
      <c r="C199" s="13" t="str">
        <f>IF(Ansøgning!C204="","",Ansøgning!C204)</f>
        <v/>
      </c>
      <c r="D199" s="13" t="str">
        <f>IF(Ansøgning!D204="","",Ansøgning!D204)</f>
        <v/>
      </c>
      <c r="E199" s="14" t="str">
        <f>IF(Ansøgning!E204="","",Ansøgning!E204)</f>
        <v/>
      </c>
      <c r="F199" s="16"/>
      <c r="G199" s="14" t="str">
        <f>IF(Ansøgning!F204="","",Ansøgning!F204)</f>
        <v/>
      </c>
      <c r="H199" s="16"/>
      <c r="I199" s="72" t="str">
        <f>IF(OR(F199="",H199=""),"",NETWORKDAYS(F199,H199,Lister!$D$7:$D$13))</f>
        <v/>
      </c>
      <c r="J199" s="53" t="str">
        <f>IF(Ansøgning!H204="","",Ansøgning!H204)</f>
        <v/>
      </c>
      <c r="K199" s="32" t="str">
        <f t="shared" si="14"/>
        <v/>
      </c>
      <c r="L199" s="31" t="str">
        <f>IF(Ansøgning!J204="","",Ansøgning!J204)</f>
        <v/>
      </c>
      <c r="M199" s="18"/>
      <c r="N199" s="31" t="str">
        <f>IF(Ansøgning!K204="","",Ansøgning!K204)</f>
        <v/>
      </c>
      <c r="O199" s="18"/>
      <c r="P199" s="15" t="str">
        <f>IF(Ansøgning!L204="","",Ansøgning!L204)</f>
        <v/>
      </c>
      <c r="Q199" s="46" t="str">
        <f t="shared" si="15"/>
        <v/>
      </c>
      <c r="R199" s="46"/>
      <c r="S199" s="101" t="str">
        <f>IF(Ansøgning!M204="","",Ansøgning!M204)</f>
        <v/>
      </c>
      <c r="T199" s="31" t="str">
        <f t="shared" si="16"/>
        <v/>
      </c>
      <c r="U199" s="102" t="str">
        <f>IF(Ansøgning!O204="","",Ansøgning!O204)</f>
        <v/>
      </c>
      <c r="V199" s="20"/>
      <c r="W199" s="102" t="str">
        <f>IF(Ansøgning!P204="","",Ansøgning!P204)</f>
        <v/>
      </c>
      <c r="X199" s="20"/>
      <c r="Y199" s="31" t="str">
        <f>IF(Ansøgning!Q204="","",Ansøgning!Q204)</f>
        <v/>
      </c>
      <c r="Z199" s="46" t="str">
        <f>IFERROR(MAX(IF(OR(V199="",X199=""),"",IF(AND(AND(MONTH(F199)&gt;=7,MONTH(F199)&lt;8),AND(MONTH(H199)&gt;=7,MONTH(H199)&lt;8)),(NETWORKDAYS(F199,H199,Lister!$D$7:$D$13)-V199)*T199/NETWORKDAYS(Lister!$D$19,Lister!$E$19,Lister!$D$7:$D$13),IF(AND(AND(MONTH(F199)&gt;=7,MONTH(F199)&lt;8),MONTH(H199)&gt;7),(NETWORKDAYS(F199,Lister!$E$19,Lister!$D$7:$D$13)-V199)*T199/NETWORKDAYS(Lister!$D$19,Lister!$E$19,Lister!$D$7:$D$13),IF(MONTH(F199)&gt;7,0)))),0),"")</f>
        <v/>
      </c>
      <c r="AA199" s="31" t="str">
        <f>IF(Ansøgning!R204="","",Ansøgning!R204)</f>
        <v/>
      </c>
      <c r="AB199" s="46" t="str">
        <f>IFERROR(MAX(IF(OR(V199="",X199=""),"",IF(AND(AND(MONTH(F199)&gt;=8,MONTH(F199)&lt;9),AND(MONTH(H199)&gt;=8,MONTH(H199)&lt;9)),(NETWORKDAYS(F199,H199,Lister!$D$7:$D$13)-X199)*T199/NETWORKDAYS(Lister!$D$20,Lister!$E$20,Lister!$D$7:$D$13),IF(AND(MONTH(F199)=7,MONTH(H199)=8),(NETWORKDAYS(Lister!$D$20,H199,Lister!$D$7:$D$13)-X199)*T199/NETWORKDAYS(Lister!$D$20,Lister!$E$20,Lister!$D$7:$D$13),IF(AND(MONTH(F199)=7,MONTH(H199)=7),0)))),0),"")</f>
        <v/>
      </c>
      <c r="AC199" s="15" t="str">
        <f>IF(Ansøgning!U204="","",Ansøgning!U204)</f>
        <v/>
      </c>
      <c r="AD199" s="31" t="str">
        <f t="shared" si="17"/>
        <v/>
      </c>
      <c r="AE199" s="31" t="str">
        <f t="shared" si="18"/>
        <v/>
      </c>
      <c r="AF199" s="51" t="str">
        <f t="shared" si="19"/>
        <v/>
      </c>
      <c r="AG199" s="15" t="str">
        <f t="shared" si="20"/>
        <v/>
      </c>
    </row>
    <row r="200" spans="1:33" x14ac:dyDescent="0.25">
      <c r="A200" s="13" t="str">
        <f>IF(Ansøgning!A205="","",Ansøgning!A205)</f>
        <v/>
      </c>
      <c r="B200" s="13" t="str">
        <f>IF(Ansøgning!B205="","",Ansøgning!B205)</f>
        <v/>
      </c>
      <c r="C200" s="13" t="str">
        <f>IF(Ansøgning!C205="","",Ansøgning!C205)</f>
        <v/>
      </c>
      <c r="D200" s="13" t="str">
        <f>IF(Ansøgning!D205="","",Ansøgning!D205)</f>
        <v/>
      </c>
      <c r="E200" s="14" t="str">
        <f>IF(Ansøgning!E205="","",Ansøgning!E205)</f>
        <v/>
      </c>
      <c r="F200" s="16"/>
      <c r="G200" s="14" t="str">
        <f>IF(Ansøgning!F205="","",Ansøgning!F205)</f>
        <v/>
      </c>
      <c r="H200" s="16"/>
      <c r="I200" s="72" t="str">
        <f>IF(OR(F200="",H200=""),"",NETWORKDAYS(F200,H200,Lister!$D$7:$D$13))</f>
        <v/>
      </c>
      <c r="J200" s="53" t="str">
        <f>IF(Ansøgning!H205="","",Ansøgning!H205)</f>
        <v/>
      </c>
      <c r="K200" s="32" t="str">
        <f t="shared" si="14"/>
        <v/>
      </c>
      <c r="L200" s="31" t="str">
        <f>IF(Ansøgning!J205="","",Ansøgning!J205)</f>
        <v/>
      </c>
      <c r="M200" s="18"/>
      <c r="N200" s="31" t="str">
        <f>IF(Ansøgning!K205="","",Ansøgning!K205)</f>
        <v/>
      </c>
      <c r="O200" s="18"/>
      <c r="P200" s="15" t="str">
        <f>IF(Ansøgning!L205="","",Ansøgning!L205)</f>
        <v/>
      </c>
      <c r="Q200" s="46" t="str">
        <f t="shared" si="15"/>
        <v/>
      </c>
      <c r="R200" s="46"/>
      <c r="S200" s="101" t="str">
        <f>IF(Ansøgning!M205="","",Ansøgning!M205)</f>
        <v/>
      </c>
      <c r="T200" s="31" t="str">
        <f t="shared" si="16"/>
        <v/>
      </c>
      <c r="U200" s="102" t="str">
        <f>IF(Ansøgning!O205="","",Ansøgning!O205)</f>
        <v/>
      </c>
      <c r="V200" s="20"/>
      <c r="W200" s="102" t="str">
        <f>IF(Ansøgning!P205="","",Ansøgning!P205)</f>
        <v/>
      </c>
      <c r="X200" s="20"/>
      <c r="Y200" s="31" t="str">
        <f>IF(Ansøgning!Q205="","",Ansøgning!Q205)</f>
        <v/>
      </c>
      <c r="Z200" s="46" t="str">
        <f>IFERROR(MAX(IF(OR(V200="",X200=""),"",IF(AND(AND(MONTH(F200)&gt;=7,MONTH(F200)&lt;8),AND(MONTH(H200)&gt;=7,MONTH(H200)&lt;8)),(NETWORKDAYS(F200,H200,Lister!$D$7:$D$13)-V200)*T200/NETWORKDAYS(Lister!$D$19,Lister!$E$19,Lister!$D$7:$D$13),IF(AND(AND(MONTH(F200)&gt;=7,MONTH(F200)&lt;8),MONTH(H200)&gt;7),(NETWORKDAYS(F200,Lister!$E$19,Lister!$D$7:$D$13)-V200)*T200/NETWORKDAYS(Lister!$D$19,Lister!$E$19,Lister!$D$7:$D$13),IF(MONTH(F200)&gt;7,0)))),0),"")</f>
        <v/>
      </c>
      <c r="AA200" s="31" t="str">
        <f>IF(Ansøgning!R205="","",Ansøgning!R205)</f>
        <v/>
      </c>
      <c r="AB200" s="46" t="str">
        <f>IFERROR(MAX(IF(OR(V200="",X200=""),"",IF(AND(AND(MONTH(F200)&gt;=8,MONTH(F200)&lt;9),AND(MONTH(H200)&gt;=8,MONTH(H200)&lt;9)),(NETWORKDAYS(F200,H200,Lister!$D$7:$D$13)-X200)*T200/NETWORKDAYS(Lister!$D$20,Lister!$E$20,Lister!$D$7:$D$13),IF(AND(MONTH(F200)=7,MONTH(H200)=8),(NETWORKDAYS(Lister!$D$20,H200,Lister!$D$7:$D$13)-X200)*T200/NETWORKDAYS(Lister!$D$20,Lister!$E$20,Lister!$D$7:$D$13),IF(AND(MONTH(F200)=7,MONTH(H200)=7),0)))),0),"")</f>
        <v/>
      </c>
      <c r="AC200" s="15" t="str">
        <f>IF(Ansøgning!U205="","",Ansøgning!U205)</f>
        <v/>
      </c>
      <c r="AD200" s="31" t="str">
        <f t="shared" si="17"/>
        <v/>
      </c>
      <c r="AE200" s="31" t="str">
        <f t="shared" si="18"/>
        <v/>
      </c>
      <c r="AF200" s="51" t="str">
        <f t="shared" si="19"/>
        <v/>
      </c>
      <c r="AG200" s="15" t="str">
        <f t="shared" si="20"/>
        <v/>
      </c>
    </row>
    <row r="201" spans="1:33" x14ac:dyDescent="0.25">
      <c r="A201" s="13" t="str">
        <f>IF(Ansøgning!A206="","",Ansøgning!A206)</f>
        <v/>
      </c>
      <c r="B201" s="13" t="str">
        <f>IF(Ansøgning!B206="","",Ansøgning!B206)</f>
        <v/>
      </c>
      <c r="C201" s="13" t="str">
        <f>IF(Ansøgning!C206="","",Ansøgning!C206)</f>
        <v/>
      </c>
      <c r="D201" s="13" t="str">
        <f>IF(Ansøgning!D206="","",Ansøgning!D206)</f>
        <v/>
      </c>
      <c r="E201" s="14" t="str">
        <f>IF(Ansøgning!E206="","",Ansøgning!E206)</f>
        <v/>
      </c>
      <c r="F201" s="16"/>
      <c r="G201" s="14" t="str">
        <f>IF(Ansøgning!F206="","",Ansøgning!F206)</f>
        <v/>
      </c>
      <c r="H201" s="16"/>
      <c r="I201" s="72" t="str">
        <f>IF(OR(F201="",H201=""),"",NETWORKDAYS(F201,H201,Lister!$D$7:$D$13))</f>
        <v/>
      </c>
      <c r="J201" s="53" t="str">
        <f>IF(Ansøgning!H206="","",Ansøgning!H206)</f>
        <v/>
      </c>
      <c r="K201" s="32" t="str">
        <f t="shared" si="14"/>
        <v/>
      </c>
      <c r="L201" s="31" t="str">
        <f>IF(Ansøgning!J206="","",Ansøgning!J206)</f>
        <v/>
      </c>
      <c r="M201" s="18"/>
      <c r="N201" s="31" t="str">
        <f>IF(Ansøgning!K206="","",Ansøgning!K206)</f>
        <v/>
      </c>
      <c r="O201" s="18"/>
      <c r="P201" s="15" t="str">
        <f>IF(Ansøgning!L206="","",Ansøgning!L206)</f>
        <v/>
      </c>
      <c r="Q201" s="46" t="str">
        <f t="shared" si="15"/>
        <v/>
      </c>
      <c r="R201" s="46"/>
      <c r="S201" s="101" t="str">
        <f>IF(Ansøgning!M206="","",Ansøgning!M206)</f>
        <v/>
      </c>
      <c r="T201" s="31" t="str">
        <f t="shared" si="16"/>
        <v/>
      </c>
      <c r="U201" s="102" t="str">
        <f>IF(Ansøgning!O206="","",Ansøgning!O206)</f>
        <v/>
      </c>
      <c r="V201" s="20"/>
      <c r="W201" s="102" t="str">
        <f>IF(Ansøgning!P206="","",Ansøgning!P206)</f>
        <v/>
      </c>
      <c r="X201" s="20"/>
      <c r="Y201" s="31" t="str">
        <f>IF(Ansøgning!Q206="","",Ansøgning!Q206)</f>
        <v/>
      </c>
      <c r="Z201" s="46" t="str">
        <f>IFERROR(MAX(IF(OR(V201="",X201=""),"",IF(AND(AND(MONTH(F201)&gt;=7,MONTH(F201)&lt;8),AND(MONTH(H201)&gt;=7,MONTH(H201)&lt;8)),(NETWORKDAYS(F201,H201,Lister!$D$7:$D$13)-V201)*T201/NETWORKDAYS(Lister!$D$19,Lister!$E$19,Lister!$D$7:$D$13),IF(AND(AND(MONTH(F201)&gt;=7,MONTH(F201)&lt;8),MONTH(H201)&gt;7),(NETWORKDAYS(F201,Lister!$E$19,Lister!$D$7:$D$13)-V201)*T201/NETWORKDAYS(Lister!$D$19,Lister!$E$19,Lister!$D$7:$D$13),IF(MONTH(F201)&gt;7,0)))),0),"")</f>
        <v/>
      </c>
      <c r="AA201" s="31" t="str">
        <f>IF(Ansøgning!R206="","",Ansøgning!R206)</f>
        <v/>
      </c>
      <c r="AB201" s="46" t="str">
        <f>IFERROR(MAX(IF(OR(V201="",X201=""),"",IF(AND(AND(MONTH(F201)&gt;=8,MONTH(F201)&lt;9),AND(MONTH(H201)&gt;=8,MONTH(H201)&lt;9)),(NETWORKDAYS(F201,H201,Lister!$D$7:$D$13)-X201)*T201/NETWORKDAYS(Lister!$D$20,Lister!$E$20,Lister!$D$7:$D$13),IF(AND(MONTH(F201)=7,MONTH(H201)=8),(NETWORKDAYS(Lister!$D$20,H201,Lister!$D$7:$D$13)-X201)*T201/NETWORKDAYS(Lister!$D$20,Lister!$E$20,Lister!$D$7:$D$13),IF(AND(MONTH(F201)=7,MONTH(H201)=7),0)))),0),"")</f>
        <v/>
      </c>
      <c r="AC201" s="15" t="str">
        <f>IF(Ansøgning!U206="","",Ansøgning!U206)</f>
        <v/>
      </c>
      <c r="AD201" s="31" t="str">
        <f t="shared" si="17"/>
        <v/>
      </c>
      <c r="AE201" s="31" t="str">
        <f t="shared" si="18"/>
        <v/>
      </c>
      <c r="AF201" s="51" t="str">
        <f t="shared" si="19"/>
        <v/>
      </c>
      <c r="AG201" s="15" t="str">
        <f t="shared" si="20"/>
        <v/>
      </c>
    </row>
    <row r="202" spans="1:33" x14ac:dyDescent="0.25">
      <c r="A202" s="13" t="str">
        <f>IF(Ansøgning!A207="","",Ansøgning!A207)</f>
        <v/>
      </c>
      <c r="B202" s="13" t="str">
        <f>IF(Ansøgning!B207="","",Ansøgning!B207)</f>
        <v/>
      </c>
      <c r="C202" s="13" t="str">
        <f>IF(Ansøgning!C207="","",Ansøgning!C207)</f>
        <v/>
      </c>
      <c r="D202" s="13" t="str">
        <f>IF(Ansøgning!D207="","",Ansøgning!D207)</f>
        <v/>
      </c>
      <c r="E202" s="14" t="str">
        <f>IF(Ansøgning!E207="","",Ansøgning!E207)</f>
        <v/>
      </c>
      <c r="F202" s="16"/>
      <c r="G202" s="14" t="str">
        <f>IF(Ansøgning!F207="","",Ansøgning!F207)</f>
        <v/>
      </c>
      <c r="H202" s="16"/>
      <c r="I202" s="72" t="str">
        <f>IF(OR(F202="",H202=""),"",NETWORKDAYS(F202,H202,Lister!$D$7:$D$13))</f>
        <v/>
      </c>
      <c r="J202" s="53" t="str">
        <f>IF(Ansøgning!H207="","",Ansøgning!H207)</f>
        <v/>
      </c>
      <c r="K202" s="32" t="str">
        <f t="shared" si="14"/>
        <v/>
      </c>
      <c r="L202" s="31" t="str">
        <f>IF(Ansøgning!J207="","",Ansøgning!J207)</f>
        <v/>
      </c>
      <c r="M202" s="18"/>
      <c r="N202" s="31" t="str">
        <f>IF(Ansøgning!K207="","",Ansøgning!K207)</f>
        <v/>
      </c>
      <c r="O202" s="18"/>
      <c r="P202" s="15" t="str">
        <f>IF(Ansøgning!L207="","",Ansøgning!L207)</f>
        <v/>
      </c>
      <c r="Q202" s="46" t="str">
        <f t="shared" si="15"/>
        <v/>
      </c>
      <c r="R202" s="46"/>
      <c r="S202" s="101" t="str">
        <f>IF(Ansøgning!M207="","",Ansøgning!M207)</f>
        <v/>
      </c>
      <c r="T202" s="31" t="str">
        <f t="shared" si="16"/>
        <v/>
      </c>
      <c r="U202" s="102" t="str">
        <f>IF(Ansøgning!O207="","",Ansøgning!O207)</f>
        <v/>
      </c>
      <c r="V202" s="20"/>
      <c r="W202" s="102" t="str">
        <f>IF(Ansøgning!P207="","",Ansøgning!P207)</f>
        <v/>
      </c>
      <c r="X202" s="20"/>
      <c r="Y202" s="31" t="str">
        <f>IF(Ansøgning!Q207="","",Ansøgning!Q207)</f>
        <v/>
      </c>
      <c r="Z202" s="46" t="str">
        <f>IFERROR(MAX(IF(OR(V202="",X202=""),"",IF(AND(AND(MONTH(F202)&gt;=7,MONTH(F202)&lt;8),AND(MONTH(H202)&gt;=7,MONTH(H202)&lt;8)),(NETWORKDAYS(F202,H202,Lister!$D$7:$D$13)-V202)*T202/NETWORKDAYS(Lister!$D$19,Lister!$E$19,Lister!$D$7:$D$13),IF(AND(AND(MONTH(F202)&gt;=7,MONTH(F202)&lt;8),MONTH(H202)&gt;7),(NETWORKDAYS(F202,Lister!$E$19,Lister!$D$7:$D$13)-V202)*T202/NETWORKDAYS(Lister!$D$19,Lister!$E$19,Lister!$D$7:$D$13),IF(MONTH(F202)&gt;7,0)))),0),"")</f>
        <v/>
      </c>
      <c r="AA202" s="31" t="str">
        <f>IF(Ansøgning!R207="","",Ansøgning!R207)</f>
        <v/>
      </c>
      <c r="AB202" s="46" t="str">
        <f>IFERROR(MAX(IF(OR(V202="",X202=""),"",IF(AND(AND(MONTH(F202)&gt;=8,MONTH(F202)&lt;9),AND(MONTH(H202)&gt;=8,MONTH(H202)&lt;9)),(NETWORKDAYS(F202,H202,Lister!$D$7:$D$13)-X202)*T202/NETWORKDAYS(Lister!$D$20,Lister!$E$20,Lister!$D$7:$D$13),IF(AND(MONTH(F202)=7,MONTH(H202)=8),(NETWORKDAYS(Lister!$D$20,H202,Lister!$D$7:$D$13)-X202)*T202/NETWORKDAYS(Lister!$D$20,Lister!$E$20,Lister!$D$7:$D$13),IF(AND(MONTH(F202)=7,MONTH(H202)=7),0)))),0),"")</f>
        <v/>
      </c>
      <c r="AC202" s="15" t="str">
        <f>IF(Ansøgning!U207="","",Ansøgning!U207)</f>
        <v/>
      </c>
      <c r="AD202" s="31" t="str">
        <f t="shared" si="17"/>
        <v/>
      </c>
      <c r="AE202" s="31" t="str">
        <f t="shared" si="18"/>
        <v/>
      </c>
      <c r="AF202" s="51" t="str">
        <f t="shared" si="19"/>
        <v/>
      </c>
      <c r="AG202" s="15" t="str">
        <f t="shared" si="20"/>
        <v/>
      </c>
    </row>
    <row r="203" spans="1:33" x14ac:dyDescent="0.25">
      <c r="A203" s="13" t="str">
        <f>IF(Ansøgning!A208="","",Ansøgning!A208)</f>
        <v/>
      </c>
      <c r="B203" s="13" t="str">
        <f>IF(Ansøgning!B208="","",Ansøgning!B208)</f>
        <v/>
      </c>
      <c r="C203" s="13" t="str">
        <f>IF(Ansøgning!C208="","",Ansøgning!C208)</f>
        <v/>
      </c>
      <c r="D203" s="13" t="str">
        <f>IF(Ansøgning!D208="","",Ansøgning!D208)</f>
        <v/>
      </c>
      <c r="E203" s="14" t="str">
        <f>IF(Ansøgning!E208="","",Ansøgning!E208)</f>
        <v/>
      </c>
      <c r="F203" s="16"/>
      <c r="G203" s="14" t="str">
        <f>IF(Ansøgning!F208="","",Ansøgning!F208)</f>
        <v/>
      </c>
      <c r="H203" s="16"/>
      <c r="I203" s="72" t="str">
        <f>IF(OR(F203="",H203=""),"",NETWORKDAYS(F203,H203,Lister!$D$7:$D$13))</f>
        <v/>
      </c>
      <c r="J203" s="53" t="str">
        <f>IF(Ansøgning!H208="","",Ansøgning!H208)</f>
        <v/>
      </c>
      <c r="K203" s="32" t="str">
        <f t="shared" si="14"/>
        <v/>
      </c>
      <c r="L203" s="31" t="str">
        <f>IF(Ansøgning!J208="","",Ansøgning!J208)</f>
        <v/>
      </c>
      <c r="M203" s="18"/>
      <c r="N203" s="31" t="str">
        <f>IF(Ansøgning!K208="","",Ansøgning!K208)</f>
        <v/>
      </c>
      <c r="O203" s="18"/>
      <c r="P203" s="15" t="str">
        <f>IF(Ansøgning!L208="","",Ansøgning!L208)</f>
        <v/>
      </c>
      <c r="Q203" s="46" t="str">
        <f t="shared" si="15"/>
        <v/>
      </c>
      <c r="R203" s="46"/>
      <c r="S203" s="101" t="str">
        <f>IF(Ansøgning!M208="","",Ansøgning!M208)</f>
        <v/>
      </c>
      <c r="T203" s="31" t="str">
        <f t="shared" si="16"/>
        <v/>
      </c>
      <c r="U203" s="102" t="str">
        <f>IF(Ansøgning!O208="","",Ansøgning!O208)</f>
        <v/>
      </c>
      <c r="V203" s="20"/>
      <c r="W203" s="102" t="str">
        <f>IF(Ansøgning!P208="","",Ansøgning!P208)</f>
        <v/>
      </c>
      <c r="X203" s="20"/>
      <c r="Y203" s="31" t="str">
        <f>IF(Ansøgning!Q208="","",Ansøgning!Q208)</f>
        <v/>
      </c>
      <c r="Z203" s="46" t="str">
        <f>IFERROR(MAX(IF(OR(V203="",X203=""),"",IF(AND(AND(MONTH(F203)&gt;=7,MONTH(F203)&lt;8),AND(MONTH(H203)&gt;=7,MONTH(H203)&lt;8)),(NETWORKDAYS(F203,H203,Lister!$D$7:$D$13)-V203)*T203/NETWORKDAYS(Lister!$D$19,Lister!$E$19,Lister!$D$7:$D$13),IF(AND(AND(MONTH(F203)&gt;=7,MONTH(F203)&lt;8),MONTH(H203)&gt;7),(NETWORKDAYS(F203,Lister!$E$19,Lister!$D$7:$D$13)-V203)*T203/NETWORKDAYS(Lister!$D$19,Lister!$E$19,Lister!$D$7:$D$13),IF(MONTH(F203)&gt;7,0)))),0),"")</f>
        <v/>
      </c>
      <c r="AA203" s="31" t="str">
        <f>IF(Ansøgning!R208="","",Ansøgning!R208)</f>
        <v/>
      </c>
      <c r="AB203" s="46" t="str">
        <f>IFERROR(MAX(IF(OR(V203="",X203=""),"",IF(AND(AND(MONTH(F203)&gt;=8,MONTH(F203)&lt;9),AND(MONTH(H203)&gt;=8,MONTH(H203)&lt;9)),(NETWORKDAYS(F203,H203,Lister!$D$7:$D$13)-X203)*T203/NETWORKDAYS(Lister!$D$20,Lister!$E$20,Lister!$D$7:$D$13),IF(AND(MONTH(F203)=7,MONTH(H203)=8),(NETWORKDAYS(Lister!$D$20,H203,Lister!$D$7:$D$13)-X203)*T203/NETWORKDAYS(Lister!$D$20,Lister!$E$20,Lister!$D$7:$D$13),IF(AND(MONTH(F203)=7,MONTH(H203)=7),0)))),0),"")</f>
        <v/>
      </c>
      <c r="AC203" s="15" t="str">
        <f>IF(Ansøgning!U208="","",Ansøgning!U208)</f>
        <v/>
      </c>
      <c r="AD203" s="31" t="str">
        <f t="shared" si="17"/>
        <v/>
      </c>
      <c r="AE203" s="31" t="str">
        <f t="shared" si="18"/>
        <v/>
      </c>
      <c r="AF203" s="51" t="str">
        <f t="shared" si="19"/>
        <v/>
      </c>
      <c r="AG203" s="15" t="str">
        <f t="shared" si="20"/>
        <v/>
      </c>
    </row>
    <row r="204" spans="1:33" x14ac:dyDescent="0.25">
      <c r="A204" s="13" t="str">
        <f>IF(Ansøgning!A209="","",Ansøgning!A209)</f>
        <v/>
      </c>
      <c r="B204" s="13" t="str">
        <f>IF(Ansøgning!B209="","",Ansøgning!B209)</f>
        <v/>
      </c>
      <c r="C204" s="13" t="str">
        <f>IF(Ansøgning!C209="","",Ansøgning!C209)</f>
        <v/>
      </c>
      <c r="D204" s="13" t="str">
        <f>IF(Ansøgning!D209="","",Ansøgning!D209)</f>
        <v/>
      </c>
      <c r="E204" s="14" t="str">
        <f>IF(Ansøgning!E209="","",Ansøgning!E209)</f>
        <v/>
      </c>
      <c r="F204" s="16"/>
      <c r="G204" s="14" t="str">
        <f>IF(Ansøgning!F209="","",Ansøgning!F209)</f>
        <v/>
      </c>
      <c r="H204" s="16"/>
      <c r="I204" s="72" t="str">
        <f>IF(OR(F204="",H204=""),"",NETWORKDAYS(F204,H204,Lister!$D$7:$D$13))</f>
        <v/>
      </c>
      <c r="J204" s="53" t="str">
        <f>IF(Ansøgning!H209="","",Ansøgning!H209)</f>
        <v/>
      </c>
      <c r="K204" s="32" t="str">
        <f t="shared" si="14"/>
        <v/>
      </c>
      <c r="L204" s="31" t="str">
        <f>IF(Ansøgning!J209="","",Ansøgning!J209)</f>
        <v/>
      </c>
      <c r="M204" s="18"/>
      <c r="N204" s="31" t="str">
        <f>IF(Ansøgning!K209="","",Ansøgning!K209)</f>
        <v/>
      </c>
      <c r="O204" s="18"/>
      <c r="P204" s="15" t="str">
        <f>IF(Ansøgning!L209="","",Ansøgning!L209)</f>
        <v/>
      </c>
      <c r="Q204" s="46" t="str">
        <f t="shared" si="15"/>
        <v/>
      </c>
      <c r="R204" s="46"/>
      <c r="S204" s="101" t="str">
        <f>IF(Ansøgning!M209="","",Ansøgning!M209)</f>
        <v/>
      </c>
      <c r="T204" s="31" t="str">
        <f t="shared" si="16"/>
        <v/>
      </c>
      <c r="U204" s="102" t="str">
        <f>IF(Ansøgning!O209="","",Ansøgning!O209)</f>
        <v/>
      </c>
      <c r="V204" s="20"/>
      <c r="W204" s="102" t="str">
        <f>IF(Ansøgning!P209="","",Ansøgning!P209)</f>
        <v/>
      </c>
      <c r="X204" s="20"/>
      <c r="Y204" s="31" t="str">
        <f>IF(Ansøgning!Q209="","",Ansøgning!Q209)</f>
        <v/>
      </c>
      <c r="Z204" s="46" t="str">
        <f>IFERROR(MAX(IF(OR(V204="",X204=""),"",IF(AND(AND(MONTH(F204)&gt;=7,MONTH(F204)&lt;8),AND(MONTH(H204)&gt;=7,MONTH(H204)&lt;8)),(NETWORKDAYS(F204,H204,Lister!$D$7:$D$13)-V204)*T204/NETWORKDAYS(Lister!$D$19,Lister!$E$19,Lister!$D$7:$D$13),IF(AND(AND(MONTH(F204)&gt;=7,MONTH(F204)&lt;8),MONTH(H204)&gt;7),(NETWORKDAYS(F204,Lister!$E$19,Lister!$D$7:$D$13)-V204)*T204/NETWORKDAYS(Lister!$D$19,Lister!$E$19,Lister!$D$7:$D$13),IF(MONTH(F204)&gt;7,0)))),0),"")</f>
        <v/>
      </c>
      <c r="AA204" s="31" t="str">
        <f>IF(Ansøgning!R209="","",Ansøgning!R209)</f>
        <v/>
      </c>
      <c r="AB204" s="46" t="str">
        <f>IFERROR(MAX(IF(OR(V204="",X204=""),"",IF(AND(AND(MONTH(F204)&gt;=8,MONTH(F204)&lt;9),AND(MONTH(H204)&gt;=8,MONTH(H204)&lt;9)),(NETWORKDAYS(F204,H204,Lister!$D$7:$D$13)-X204)*T204/NETWORKDAYS(Lister!$D$20,Lister!$E$20,Lister!$D$7:$D$13),IF(AND(MONTH(F204)=7,MONTH(H204)=8),(NETWORKDAYS(Lister!$D$20,H204,Lister!$D$7:$D$13)-X204)*T204/NETWORKDAYS(Lister!$D$20,Lister!$E$20,Lister!$D$7:$D$13),IF(AND(MONTH(F204)=7,MONTH(H204)=7),0)))),0),"")</f>
        <v/>
      </c>
      <c r="AC204" s="15" t="str">
        <f>IF(Ansøgning!U209="","",Ansøgning!U209)</f>
        <v/>
      </c>
      <c r="AD204" s="31" t="str">
        <f t="shared" si="17"/>
        <v/>
      </c>
      <c r="AE204" s="31" t="str">
        <f t="shared" si="18"/>
        <v/>
      </c>
      <c r="AF204" s="51" t="str">
        <f t="shared" si="19"/>
        <v/>
      </c>
      <c r="AG204" s="15" t="str">
        <f t="shared" si="20"/>
        <v/>
      </c>
    </row>
    <row r="205" spans="1:33" x14ac:dyDescent="0.25">
      <c r="A205" s="13" t="str">
        <f>IF(Ansøgning!A210="","",Ansøgning!A210)</f>
        <v/>
      </c>
      <c r="B205" s="13" t="str">
        <f>IF(Ansøgning!B210="","",Ansøgning!B210)</f>
        <v/>
      </c>
      <c r="C205" s="13" t="str">
        <f>IF(Ansøgning!C210="","",Ansøgning!C210)</f>
        <v/>
      </c>
      <c r="D205" s="13" t="str">
        <f>IF(Ansøgning!D210="","",Ansøgning!D210)</f>
        <v/>
      </c>
      <c r="E205" s="14" t="str">
        <f>IF(Ansøgning!E210="","",Ansøgning!E210)</f>
        <v/>
      </c>
      <c r="F205" s="16"/>
      <c r="G205" s="14" t="str">
        <f>IF(Ansøgning!F210="","",Ansøgning!F210)</f>
        <v/>
      </c>
      <c r="H205" s="16"/>
      <c r="I205" s="72" t="str">
        <f>IF(OR(F205="",H205=""),"",NETWORKDAYS(F205,H205,Lister!$D$7:$D$13))</f>
        <v/>
      </c>
      <c r="J205" s="53" t="str">
        <f>IF(Ansøgning!H210="","",Ansøgning!H210)</f>
        <v/>
      </c>
      <c r="K205" s="32" t="str">
        <f t="shared" si="14"/>
        <v/>
      </c>
      <c r="L205" s="31" t="str">
        <f>IF(Ansøgning!J210="","",Ansøgning!J210)</f>
        <v/>
      </c>
      <c r="M205" s="18"/>
      <c r="N205" s="31" t="str">
        <f>IF(Ansøgning!K210="","",Ansøgning!K210)</f>
        <v/>
      </c>
      <c r="O205" s="18"/>
      <c r="P205" s="15" t="str">
        <f>IF(Ansøgning!L210="","",Ansøgning!L210)</f>
        <v/>
      </c>
      <c r="Q205" s="46" t="str">
        <f t="shared" si="15"/>
        <v/>
      </c>
      <c r="R205" s="46"/>
      <c r="S205" s="101" t="str">
        <f>IF(Ansøgning!M210="","",Ansøgning!M210)</f>
        <v/>
      </c>
      <c r="T205" s="31" t="str">
        <f t="shared" si="16"/>
        <v/>
      </c>
      <c r="U205" s="102" t="str">
        <f>IF(Ansøgning!O210="","",Ansøgning!O210)</f>
        <v/>
      </c>
      <c r="V205" s="20"/>
      <c r="W205" s="102" t="str">
        <f>IF(Ansøgning!P210="","",Ansøgning!P210)</f>
        <v/>
      </c>
      <c r="X205" s="20"/>
      <c r="Y205" s="31" t="str">
        <f>IF(Ansøgning!Q210="","",Ansøgning!Q210)</f>
        <v/>
      </c>
      <c r="Z205" s="46" t="str">
        <f>IFERROR(MAX(IF(OR(V205="",X205=""),"",IF(AND(AND(MONTH(F205)&gt;=7,MONTH(F205)&lt;8),AND(MONTH(H205)&gt;=7,MONTH(H205)&lt;8)),(NETWORKDAYS(F205,H205,Lister!$D$7:$D$13)-V205)*T205/NETWORKDAYS(Lister!$D$19,Lister!$E$19,Lister!$D$7:$D$13),IF(AND(AND(MONTH(F205)&gt;=7,MONTH(F205)&lt;8),MONTH(H205)&gt;7),(NETWORKDAYS(F205,Lister!$E$19,Lister!$D$7:$D$13)-V205)*T205/NETWORKDAYS(Lister!$D$19,Lister!$E$19,Lister!$D$7:$D$13),IF(MONTH(F205)&gt;7,0)))),0),"")</f>
        <v/>
      </c>
      <c r="AA205" s="31" t="str">
        <f>IF(Ansøgning!R210="","",Ansøgning!R210)</f>
        <v/>
      </c>
      <c r="AB205" s="46" t="str">
        <f>IFERROR(MAX(IF(OR(V205="",X205=""),"",IF(AND(AND(MONTH(F205)&gt;=8,MONTH(F205)&lt;9),AND(MONTH(H205)&gt;=8,MONTH(H205)&lt;9)),(NETWORKDAYS(F205,H205,Lister!$D$7:$D$13)-X205)*T205/NETWORKDAYS(Lister!$D$20,Lister!$E$20,Lister!$D$7:$D$13),IF(AND(MONTH(F205)=7,MONTH(H205)=8),(NETWORKDAYS(Lister!$D$20,H205,Lister!$D$7:$D$13)-X205)*T205/NETWORKDAYS(Lister!$D$20,Lister!$E$20,Lister!$D$7:$D$13),IF(AND(MONTH(F205)=7,MONTH(H205)=7),0)))),0),"")</f>
        <v/>
      </c>
      <c r="AC205" s="15" t="str">
        <f>IF(Ansøgning!U210="","",Ansøgning!U210)</f>
        <v/>
      </c>
      <c r="AD205" s="31" t="str">
        <f t="shared" si="17"/>
        <v/>
      </c>
      <c r="AE205" s="31" t="str">
        <f t="shared" si="18"/>
        <v/>
      </c>
      <c r="AF205" s="51" t="str">
        <f t="shared" si="19"/>
        <v/>
      </c>
      <c r="AG205" s="15" t="str">
        <f t="shared" si="20"/>
        <v/>
      </c>
    </row>
    <row r="206" spans="1:33" x14ac:dyDescent="0.25">
      <c r="A206" s="13" t="str">
        <f>IF(Ansøgning!A211="","",Ansøgning!A211)</f>
        <v/>
      </c>
      <c r="B206" s="13" t="str">
        <f>IF(Ansøgning!B211="","",Ansøgning!B211)</f>
        <v/>
      </c>
      <c r="C206" s="13" t="str">
        <f>IF(Ansøgning!C211="","",Ansøgning!C211)</f>
        <v/>
      </c>
      <c r="D206" s="13" t="str">
        <f>IF(Ansøgning!D211="","",Ansøgning!D211)</f>
        <v/>
      </c>
      <c r="E206" s="14" t="str">
        <f>IF(Ansøgning!E211="","",Ansøgning!E211)</f>
        <v/>
      </c>
      <c r="F206" s="16"/>
      <c r="G206" s="14" t="str">
        <f>IF(Ansøgning!F211="","",Ansøgning!F211)</f>
        <v/>
      </c>
      <c r="H206" s="16"/>
      <c r="I206" s="72" t="str">
        <f>IF(OR(F206="",H206=""),"",NETWORKDAYS(F206,H206,Lister!$D$7:$D$13))</f>
        <v/>
      </c>
      <c r="J206" s="53" t="str">
        <f>IF(Ansøgning!H211="","",Ansøgning!H211)</f>
        <v/>
      </c>
      <c r="K206" s="32" t="str">
        <f t="shared" si="14"/>
        <v/>
      </c>
      <c r="L206" s="31" t="str">
        <f>IF(Ansøgning!J211="","",Ansøgning!J211)</f>
        <v/>
      </c>
      <c r="M206" s="18"/>
      <c r="N206" s="31" t="str">
        <f>IF(Ansøgning!K211="","",Ansøgning!K211)</f>
        <v/>
      </c>
      <c r="O206" s="18"/>
      <c r="P206" s="15" t="str">
        <f>IF(Ansøgning!L211="","",Ansøgning!L211)</f>
        <v/>
      </c>
      <c r="Q206" s="46" t="str">
        <f t="shared" si="15"/>
        <v/>
      </c>
      <c r="R206" s="46"/>
      <c r="S206" s="101" t="str">
        <f>IF(Ansøgning!M211="","",Ansøgning!M211)</f>
        <v/>
      </c>
      <c r="T206" s="31" t="str">
        <f t="shared" si="16"/>
        <v/>
      </c>
      <c r="U206" s="102" t="str">
        <f>IF(Ansøgning!O211="","",Ansøgning!O211)</f>
        <v/>
      </c>
      <c r="V206" s="20"/>
      <c r="W206" s="102" t="str">
        <f>IF(Ansøgning!P211="","",Ansøgning!P211)</f>
        <v/>
      </c>
      <c r="X206" s="20"/>
      <c r="Y206" s="31" t="str">
        <f>IF(Ansøgning!Q211="","",Ansøgning!Q211)</f>
        <v/>
      </c>
      <c r="Z206" s="46" t="str">
        <f>IFERROR(MAX(IF(OR(V206="",X206=""),"",IF(AND(AND(MONTH(F206)&gt;=7,MONTH(F206)&lt;8),AND(MONTH(H206)&gt;=7,MONTH(H206)&lt;8)),(NETWORKDAYS(F206,H206,Lister!$D$7:$D$13)-V206)*T206/NETWORKDAYS(Lister!$D$19,Lister!$E$19,Lister!$D$7:$D$13),IF(AND(AND(MONTH(F206)&gt;=7,MONTH(F206)&lt;8),MONTH(H206)&gt;7),(NETWORKDAYS(F206,Lister!$E$19,Lister!$D$7:$D$13)-V206)*T206/NETWORKDAYS(Lister!$D$19,Lister!$E$19,Lister!$D$7:$D$13),IF(MONTH(F206)&gt;7,0)))),0),"")</f>
        <v/>
      </c>
      <c r="AA206" s="31" t="str">
        <f>IF(Ansøgning!R211="","",Ansøgning!R211)</f>
        <v/>
      </c>
      <c r="AB206" s="46" t="str">
        <f>IFERROR(MAX(IF(OR(V206="",X206=""),"",IF(AND(AND(MONTH(F206)&gt;=8,MONTH(F206)&lt;9),AND(MONTH(H206)&gt;=8,MONTH(H206)&lt;9)),(NETWORKDAYS(F206,H206,Lister!$D$7:$D$13)-X206)*T206/NETWORKDAYS(Lister!$D$20,Lister!$E$20,Lister!$D$7:$D$13),IF(AND(MONTH(F206)=7,MONTH(H206)=8),(NETWORKDAYS(Lister!$D$20,H206,Lister!$D$7:$D$13)-X206)*T206/NETWORKDAYS(Lister!$D$20,Lister!$E$20,Lister!$D$7:$D$13),IF(AND(MONTH(F206)=7,MONTH(H206)=7),0)))),0),"")</f>
        <v/>
      </c>
      <c r="AC206" s="15" t="str">
        <f>IF(Ansøgning!U211="","",Ansøgning!U211)</f>
        <v/>
      </c>
      <c r="AD206" s="31" t="str">
        <f t="shared" si="17"/>
        <v/>
      </c>
      <c r="AE206" s="31" t="str">
        <f t="shared" si="18"/>
        <v/>
      </c>
      <c r="AF206" s="51" t="str">
        <f t="shared" si="19"/>
        <v/>
      </c>
      <c r="AG206" s="15" t="str">
        <f t="shared" si="20"/>
        <v/>
      </c>
    </row>
    <row r="207" spans="1:33" x14ac:dyDescent="0.25">
      <c r="A207" s="13" t="str">
        <f>IF(Ansøgning!A212="","",Ansøgning!A212)</f>
        <v/>
      </c>
      <c r="B207" s="13" t="str">
        <f>IF(Ansøgning!B212="","",Ansøgning!B212)</f>
        <v/>
      </c>
      <c r="C207" s="13" t="str">
        <f>IF(Ansøgning!C212="","",Ansøgning!C212)</f>
        <v/>
      </c>
      <c r="D207" s="13" t="str">
        <f>IF(Ansøgning!D212="","",Ansøgning!D212)</f>
        <v/>
      </c>
      <c r="E207" s="14" t="str">
        <f>IF(Ansøgning!E212="","",Ansøgning!E212)</f>
        <v/>
      </c>
      <c r="F207" s="16"/>
      <c r="G207" s="14" t="str">
        <f>IF(Ansøgning!F212="","",Ansøgning!F212)</f>
        <v/>
      </c>
      <c r="H207" s="16"/>
      <c r="I207" s="72" t="str">
        <f>IF(OR(F207="",H207=""),"",NETWORKDAYS(F207,H207,Lister!$D$7:$D$13))</f>
        <v/>
      </c>
      <c r="J207" s="53" t="str">
        <f>IF(Ansøgning!H212="","",Ansøgning!H212)</f>
        <v/>
      </c>
      <c r="K207" s="32" t="str">
        <f t="shared" si="14"/>
        <v/>
      </c>
      <c r="L207" s="31" t="str">
        <f>IF(Ansøgning!J212="","",Ansøgning!J212)</f>
        <v/>
      </c>
      <c r="M207" s="18"/>
      <c r="N207" s="31" t="str">
        <f>IF(Ansøgning!K212="","",Ansøgning!K212)</f>
        <v/>
      </c>
      <c r="O207" s="18"/>
      <c r="P207" s="15" t="str">
        <f>IF(Ansøgning!L212="","",Ansøgning!L212)</f>
        <v/>
      </c>
      <c r="Q207" s="46" t="str">
        <f t="shared" si="15"/>
        <v/>
      </c>
      <c r="R207" s="46"/>
      <c r="S207" s="101" t="str">
        <f>IF(Ansøgning!M212="","",Ansøgning!M212)</f>
        <v/>
      </c>
      <c r="T207" s="31" t="str">
        <f t="shared" si="16"/>
        <v/>
      </c>
      <c r="U207" s="102" t="str">
        <f>IF(Ansøgning!O212="","",Ansøgning!O212)</f>
        <v/>
      </c>
      <c r="V207" s="20"/>
      <c r="W207" s="102" t="str">
        <f>IF(Ansøgning!P212="","",Ansøgning!P212)</f>
        <v/>
      </c>
      <c r="X207" s="20"/>
      <c r="Y207" s="31" t="str">
        <f>IF(Ansøgning!Q212="","",Ansøgning!Q212)</f>
        <v/>
      </c>
      <c r="Z207" s="46" t="str">
        <f>IFERROR(MAX(IF(OR(V207="",X207=""),"",IF(AND(AND(MONTH(F207)&gt;=7,MONTH(F207)&lt;8),AND(MONTH(H207)&gt;=7,MONTH(H207)&lt;8)),(NETWORKDAYS(F207,H207,Lister!$D$7:$D$13)-V207)*T207/NETWORKDAYS(Lister!$D$19,Lister!$E$19,Lister!$D$7:$D$13),IF(AND(AND(MONTH(F207)&gt;=7,MONTH(F207)&lt;8),MONTH(H207)&gt;7),(NETWORKDAYS(F207,Lister!$E$19,Lister!$D$7:$D$13)-V207)*T207/NETWORKDAYS(Lister!$D$19,Lister!$E$19,Lister!$D$7:$D$13),IF(MONTH(F207)&gt;7,0)))),0),"")</f>
        <v/>
      </c>
      <c r="AA207" s="31" t="str">
        <f>IF(Ansøgning!R212="","",Ansøgning!R212)</f>
        <v/>
      </c>
      <c r="AB207" s="46" t="str">
        <f>IFERROR(MAX(IF(OR(V207="",X207=""),"",IF(AND(AND(MONTH(F207)&gt;=8,MONTH(F207)&lt;9),AND(MONTH(H207)&gt;=8,MONTH(H207)&lt;9)),(NETWORKDAYS(F207,H207,Lister!$D$7:$D$13)-X207)*T207/NETWORKDAYS(Lister!$D$20,Lister!$E$20,Lister!$D$7:$D$13),IF(AND(MONTH(F207)=7,MONTH(H207)=8),(NETWORKDAYS(Lister!$D$20,H207,Lister!$D$7:$D$13)-X207)*T207/NETWORKDAYS(Lister!$D$20,Lister!$E$20,Lister!$D$7:$D$13),IF(AND(MONTH(F207)=7,MONTH(H207)=7),0)))),0),"")</f>
        <v/>
      </c>
      <c r="AC207" s="15" t="str">
        <f>IF(Ansøgning!U212="","",Ansøgning!U212)</f>
        <v/>
      </c>
      <c r="AD207" s="31" t="str">
        <f t="shared" si="17"/>
        <v/>
      </c>
      <c r="AE207" s="31" t="str">
        <f t="shared" si="18"/>
        <v/>
      </c>
      <c r="AF207" s="51" t="str">
        <f t="shared" si="19"/>
        <v/>
      </c>
      <c r="AG207" s="15" t="str">
        <f t="shared" si="20"/>
        <v/>
      </c>
    </row>
    <row r="208" spans="1:33" x14ac:dyDescent="0.25">
      <c r="A208" s="13" t="str">
        <f>IF(Ansøgning!A213="","",Ansøgning!A213)</f>
        <v/>
      </c>
      <c r="B208" s="13" t="str">
        <f>IF(Ansøgning!B213="","",Ansøgning!B213)</f>
        <v/>
      </c>
      <c r="C208" s="13" t="str">
        <f>IF(Ansøgning!C213="","",Ansøgning!C213)</f>
        <v/>
      </c>
      <c r="D208" s="13" t="str">
        <f>IF(Ansøgning!D213="","",Ansøgning!D213)</f>
        <v/>
      </c>
      <c r="E208" s="14" t="str">
        <f>IF(Ansøgning!E213="","",Ansøgning!E213)</f>
        <v/>
      </c>
      <c r="F208" s="16"/>
      <c r="G208" s="14" t="str">
        <f>IF(Ansøgning!F213="","",Ansøgning!F213)</f>
        <v/>
      </c>
      <c r="H208" s="16"/>
      <c r="I208" s="72" t="str">
        <f>IF(OR(F208="",H208=""),"",NETWORKDAYS(F208,H208,Lister!$D$7:$D$13))</f>
        <v/>
      </c>
      <c r="J208" s="53" t="str">
        <f>IF(Ansøgning!H213="","",Ansøgning!H213)</f>
        <v/>
      </c>
      <c r="K208" s="32" t="str">
        <f t="shared" ref="K208:K271" si="21">IF(J208="","",IF(J208="Funktionær",0.75,IF(J208="Ikke-funktionær",0.9,IF(J208="Elev/lærling",0.9))))</f>
        <v/>
      </c>
      <c r="L208" s="31" t="str">
        <f>IF(Ansøgning!J213="","",Ansøgning!J213)</f>
        <v/>
      </c>
      <c r="M208" s="18"/>
      <c r="N208" s="31" t="str">
        <f>IF(Ansøgning!K213="","",Ansøgning!K213)</f>
        <v/>
      </c>
      <c r="O208" s="18"/>
      <c r="P208" s="15" t="str">
        <f>IF(Ansøgning!L213="","",Ansøgning!L213)</f>
        <v/>
      </c>
      <c r="Q208" s="46" t="str">
        <f t="shared" ref="Q208:Q271" si="22">IFERROR(MAX(IF(M208="","",IF(ISNUMBER(R208),IF(OR(R208&gt;M208*1.1,R208&lt;M208*0.9),R208,M208),M208)-O208),0),"")</f>
        <v/>
      </c>
      <c r="R208" s="46"/>
      <c r="S208" s="101" t="str">
        <f>IF(Ansøgning!M213="","",Ansøgning!M213)</f>
        <v/>
      </c>
      <c r="T208" s="31" t="str">
        <f t="shared" ref="T208:T271" si="23">IF(B208="","",IF(Q208*K208&gt;30000*IF(S208&gt;37,37,S208)/37,30000*IF(S208&gt;37,37,S208)/37,Q208*K208))</f>
        <v/>
      </c>
      <c r="U208" s="102" t="str">
        <f>IF(Ansøgning!O213="","",Ansøgning!O213)</f>
        <v/>
      </c>
      <c r="V208" s="20"/>
      <c r="W208" s="102" t="str">
        <f>IF(Ansøgning!P213="","",Ansøgning!P213)</f>
        <v/>
      </c>
      <c r="X208" s="20"/>
      <c r="Y208" s="31" t="str">
        <f>IF(Ansøgning!Q213="","",Ansøgning!Q213)</f>
        <v/>
      </c>
      <c r="Z208" s="46" t="str">
        <f>IFERROR(MAX(IF(OR(V208="",X208=""),"",IF(AND(AND(MONTH(F208)&gt;=7,MONTH(F208)&lt;8),AND(MONTH(H208)&gt;=7,MONTH(H208)&lt;8)),(NETWORKDAYS(F208,H208,Lister!$D$7:$D$13)-V208)*T208/NETWORKDAYS(Lister!$D$19,Lister!$E$19,Lister!$D$7:$D$13),IF(AND(AND(MONTH(F208)&gt;=7,MONTH(F208)&lt;8),MONTH(H208)&gt;7),(NETWORKDAYS(F208,Lister!$E$19,Lister!$D$7:$D$13)-V208)*T208/NETWORKDAYS(Lister!$D$19,Lister!$E$19,Lister!$D$7:$D$13),IF(MONTH(F208)&gt;7,0)))),0),"")</f>
        <v/>
      </c>
      <c r="AA208" s="31" t="str">
        <f>IF(Ansøgning!R213="","",Ansøgning!R213)</f>
        <v/>
      </c>
      <c r="AB208" s="46" t="str">
        <f>IFERROR(MAX(IF(OR(V208="",X208=""),"",IF(AND(AND(MONTH(F208)&gt;=8,MONTH(F208)&lt;9),AND(MONTH(H208)&gt;=8,MONTH(H208)&lt;9)),(NETWORKDAYS(F208,H208,Lister!$D$7:$D$13)-X208)*T208/NETWORKDAYS(Lister!$D$20,Lister!$E$20,Lister!$D$7:$D$13),IF(AND(MONTH(F208)=7,MONTH(H208)=8),(NETWORKDAYS(Lister!$D$20,H208,Lister!$D$7:$D$13)-X208)*T208/NETWORKDAYS(Lister!$D$20,Lister!$E$20,Lister!$D$7:$D$13),IF(AND(MONTH(F208)=7,MONTH(H208)=7),0)))),0),"")</f>
        <v/>
      </c>
      <c r="AC208" s="15" t="str">
        <f>IF(Ansøgning!U213="","",Ansøgning!U213)</f>
        <v/>
      </c>
      <c r="AD208" s="31" t="str">
        <f t="shared" ref="AD208:AD271" si="24">IFERROR(Z208+AB208,"")</f>
        <v/>
      </c>
      <c r="AE208" s="31" t="str">
        <f t="shared" ref="AE208:AE271" si="25">IFERROR(21/31*T208,"")</f>
        <v/>
      </c>
      <c r="AF208" s="51" t="str">
        <f t="shared" ref="AF208:AF271" si="26">IFERROR(MAX(IF(AND(ISNUMBER(Z208),ISNUMBER(AB208)),IF(AD208-AE208&gt;T208,T208,AD208-AE208),""),0),"")</f>
        <v/>
      </c>
      <c r="AG208" s="15" t="str">
        <f t="shared" ref="AG208:AG271" si="27">IF(AF208="","",AF208-AC208)</f>
        <v/>
      </c>
    </row>
    <row r="209" spans="1:33" x14ac:dyDescent="0.25">
      <c r="A209" s="13" t="str">
        <f>IF(Ansøgning!A214="","",Ansøgning!A214)</f>
        <v/>
      </c>
      <c r="B209" s="13" t="str">
        <f>IF(Ansøgning!B214="","",Ansøgning!B214)</f>
        <v/>
      </c>
      <c r="C209" s="13" t="str">
        <f>IF(Ansøgning!C214="","",Ansøgning!C214)</f>
        <v/>
      </c>
      <c r="D209" s="13" t="str">
        <f>IF(Ansøgning!D214="","",Ansøgning!D214)</f>
        <v/>
      </c>
      <c r="E209" s="14" t="str">
        <f>IF(Ansøgning!E214="","",Ansøgning!E214)</f>
        <v/>
      </c>
      <c r="F209" s="16"/>
      <c r="G209" s="14" t="str">
        <f>IF(Ansøgning!F214="","",Ansøgning!F214)</f>
        <v/>
      </c>
      <c r="H209" s="16"/>
      <c r="I209" s="72" t="str">
        <f>IF(OR(F209="",H209=""),"",NETWORKDAYS(F209,H209,Lister!$D$7:$D$13))</f>
        <v/>
      </c>
      <c r="J209" s="53" t="str">
        <f>IF(Ansøgning!H214="","",Ansøgning!H214)</f>
        <v/>
      </c>
      <c r="K209" s="32" t="str">
        <f t="shared" si="21"/>
        <v/>
      </c>
      <c r="L209" s="31" t="str">
        <f>IF(Ansøgning!J214="","",Ansøgning!J214)</f>
        <v/>
      </c>
      <c r="M209" s="18"/>
      <c r="N209" s="31" t="str">
        <f>IF(Ansøgning!K214="","",Ansøgning!K214)</f>
        <v/>
      </c>
      <c r="O209" s="18"/>
      <c r="P209" s="15" t="str">
        <f>IF(Ansøgning!L214="","",Ansøgning!L214)</f>
        <v/>
      </c>
      <c r="Q209" s="46" t="str">
        <f t="shared" si="22"/>
        <v/>
      </c>
      <c r="R209" s="46"/>
      <c r="S209" s="101" t="str">
        <f>IF(Ansøgning!M214="","",Ansøgning!M214)</f>
        <v/>
      </c>
      <c r="T209" s="31" t="str">
        <f t="shared" si="23"/>
        <v/>
      </c>
      <c r="U209" s="102" t="str">
        <f>IF(Ansøgning!O214="","",Ansøgning!O214)</f>
        <v/>
      </c>
      <c r="V209" s="20"/>
      <c r="W209" s="102" t="str">
        <f>IF(Ansøgning!P214="","",Ansøgning!P214)</f>
        <v/>
      </c>
      <c r="X209" s="20"/>
      <c r="Y209" s="31" t="str">
        <f>IF(Ansøgning!Q214="","",Ansøgning!Q214)</f>
        <v/>
      </c>
      <c r="Z209" s="46" t="str">
        <f>IFERROR(MAX(IF(OR(V209="",X209=""),"",IF(AND(AND(MONTH(F209)&gt;=7,MONTH(F209)&lt;8),AND(MONTH(H209)&gt;=7,MONTH(H209)&lt;8)),(NETWORKDAYS(F209,H209,Lister!$D$7:$D$13)-V209)*T209/NETWORKDAYS(Lister!$D$19,Lister!$E$19,Lister!$D$7:$D$13),IF(AND(AND(MONTH(F209)&gt;=7,MONTH(F209)&lt;8),MONTH(H209)&gt;7),(NETWORKDAYS(F209,Lister!$E$19,Lister!$D$7:$D$13)-V209)*T209/NETWORKDAYS(Lister!$D$19,Lister!$E$19,Lister!$D$7:$D$13),IF(MONTH(F209)&gt;7,0)))),0),"")</f>
        <v/>
      </c>
      <c r="AA209" s="31" t="str">
        <f>IF(Ansøgning!R214="","",Ansøgning!R214)</f>
        <v/>
      </c>
      <c r="AB209" s="46" t="str">
        <f>IFERROR(MAX(IF(OR(V209="",X209=""),"",IF(AND(AND(MONTH(F209)&gt;=8,MONTH(F209)&lt;9),AND(MONTH(H209)&gt;=8,MONTH(H209)&lt;9)),(NETWORKDAYS(F209,H209,Lister!$D$7:$D$13)-X209)*T209/NETWORKDAYS(Lister!$D$20,Lister!$E$20,Lister!$D$7:$D$13),IF(AND(MONTH(F209)=7,MONTH(H209)=8),(NETWORKDAYS(Lister!$D$20,H209,Lister!$D$7:$D$13)-X209)*T209/NETWORKDAYS(Lister!$D$20,Lister!$E$20,Lister!$D$7:$D$13),IF(AND(MONTH(F209)=7,MONTH(H209)=7),0)))),0),"")</f>
        <v/>
      </c>
      <c r="AC209" s="15" t="str">
        <f>IF(Ansøgning!U214="","",Ansøgning!U214)</f>
        <v/>
      </c>
      <c r="AD209" s="31" t="str">
        <f t="shared" si="24"/>
        <v/>
      </c>
      <c r="AE209" s="31" t="str">
        <f t="shared" si="25"/>
        <v/>
      </c>
      <c r="AF209" s="51" t="str">
        <f t="shared" si="26"/>
        <v/>
      </c>
      <c r="AG209" s="15" t="str">
        <f t="shared" si="27"/>
        <v/>
      </c>
    </row>
    <row r="210" spans="1:33" x14ac:dyDescent="0.25">
      <c r="A210" s="13" t="str">
        <f>IF(Ansøgning!A215="","",Ansøgning!A215)</f>
        <v/>
      </c>
      <c r="B210" s="13" t="str">
        <f>IF(Ansøgning!B215="","",Ansøgning!B215)</f>
        <v/>
      </c>
      <c r="C210" s="13" t="str">
        <f>IF(Ansøgning!C215="","",Ansøgning!C215)</f>
        <v/>
      </c>
      <c r="D210" s="13" t="str">
        <f>IF(Ansøgning!D215="","",Ansøgning!D215)</f>
        <v/>
      </c>
      <c r="E210" s="14" t="str">
        <f>IF(Ansøgning!E215="","",Ansøgning!E215)</f>
        <v/>
      </c>
      <c r="F210" s="16"/>
      <c r="G210" s="14" t="str">
        <f>IF(Ansøgning!F215="","",Ansøgning!F215)</f>
        <v/>
      </c>
      <c r="H210" s="16"/>
      <c r="I210" s="72" t="str">
        <f>IF(OR(F210="",H210=""),"",NETWORKDAYS(F210,H210,Lister!$D$7:$D$13))</f>
        <v/>
      </c>
      <c r="J210" s="53" t="str">
        <f>IF(Ansøgning!H215="","",Ansøgning!H215)</f>
        <v/>
      </c>
      <c r="K210" s="32" t="str">
        <f t="shared" si="21"/>
        <v/>
      </c>
      <c r="L210" s="31" t="str">
        <f>IF(Ansøgning!J215="","",Ansøgning!J215)</f>
        <v/>
      </c>
      <c r="M210" s="18"/>
      <c r="N210" s="31" t="str">
        <f>IF(Ansøgning!K215="","",Ansøgning!K215)</f>
        <v/>
      </c>
      <c r="O210" s="18"/>
      <c r="P210" s="15" t="str">
        <f>IF(Ansøgning!L215="","",Ansøgning!L215)</f>
        <v/>
      </c>
      <c r="Q210" s="46" t="str">
        <f t="shared" si="22"/>
        <v/>
      </c>
      <c r="R210" s="46"/>
      <c r="S210" s="101" t="str">
        <f>IF(Ansøgning!M215="","",Ansøgning!M215)</f>
        <v/>
      </c>
      <c r="T210" s="31" t="str">
        <f t="shared" si="23"/>
        <v/>
      </c>
      <c r="U210" s="102" t="str">
        <f>IF(Ansøgning!O215="","",Ansøgning!O215)</f>
        <v/>
      </c>
      <c r="V210" s="20"/>
      <c r="W210" s="102" t="str">
        <f>IF(Ansøgning!P215="","",Ansøgning!P215)</f>
        <v/>
      </c>
      <c r="X210" s="20"/>
      <c r="Y210" s="31" t="str">
        <f>IF(Ansøgning!Q215="","",Ansøgning!Q215)</f>
        <v/>
      </c>
      <c r="Z210" s="46" t="str">
        <f>IFERROR(MAX(IF(OR(V210="",X210=""),"",IF(AND(AND(MONTH(F210)&gt;=7,MONTH(F210)&lt;8),AND(MONTH(H210)&gt;=7,MONTH(H210)&lt;8)),(NETWORKDAYS(F210,H210,Lister!$D$7:$D$13)-V210)*T210/NETWORKDAYS(Lister!$D$19,Lister!$E$19,Lister!$D$7:$D$13),IF(AND(AND(MONTH(F210)&gt;=7,MONTH(F210)&lt;8),MONTH(H210)&gt;7),(NETWORKDAYS(F210,Lister!$E$19,Lister!$D$7:$D$13)-V210)*T210/NETWORKDAYS(Lister!$D$19,Lister!$E$19,Lister!$D$7:$D$13),IF(MONTH(F210)&gt;7,0)))),0),"")</f>
        <v/>
      </c>
      <c r="AA210" s="31" t="str">
        <f>IF(Ansøgning!R215="","",Ansøgning!R215)</f>
        <v/>
      </c>
      <c r="AB210" s="46" t="str">
        <f>IFERROR(MAX(IF(OR(V210="",X210=""),"",IF(AND(AND(MONTH(F210)&gt;=8,MONTH(F210)&lt;9),AND(MONTH(H210)&gt;=8,MONTH(H210)&lt;9)),(NETWORKDAYS(F210,H210,Lister!$D$7:$D$13)-X210)*T210/NETWORKDAYS(Lister!$D$20,Lister!$E$20,Lister!$D$7:$D$13),IF(AND(MONTH(F210)=7,MONTH(H210)=8),(NETWORKDAYS(Lister!$D$20,H210,Lister!$D$7:$D$13)-X210)*T210/NETWORKDAYS(Lister!$D$20,Lister!$E$20,Lister!$D$7:$D$13),IF(AND(MONTH(F210)=7,MONTH(H210)=7),0)))),0),"")</f>
        <v/>
      </c>
      <c r="AC210" s="15" t="str">
        <f>IF(Ansøgning!U215="","",Ansøgning!U215)</f>
        <v/>
      </c>
      <c r="AD210" s="31" t="str">
        <f t="shared" si="24"/>
        <v/>
      </c>
      <c r="AE210" s="31" t="str">
        <f t="shared" si="25"/>
        <v/>
      </c>
      <c r="AF210" s="51" t="str">
        <f t="shared" si="26"/>
        <v/>
      </c>
      <c r="AG210" s="15" t="str">
        <f t="shared" si="27"/>
        <v/>
      </c>
    </row>
    <row r="211" spans="1:33" x14ac:dyDescent="0.25">
      <c r="A211" s="13" t="str">
        <f>IF(Ansøgning!A216="","",Ansøgning!A216)</f>
        <v/>
      </c>
      <c r="B211" s="13" t="str">
        <f>IF(Ansøgning!B216="","",Ansøgning!B216)</f>
        <v/>
      </c>
      <c r="C211" s="13" t="str">
        <f>IF(Ansøgning!C216="","",Ansøgning!C216)</f>
        <v/>
      </c>
      <c r="D211" s="13" t="str">
        <f>IF(Ansøgning!D216="","",Ansøgning!D216)</f>
        <v/>
      </c>
      <c r="E211" s="14" t="str">
        <f>IF(Ansøgning!E216="","",Ansøgning!E216)</f>
        <v/>
      </c>
      <c r="F211" s="16"/>
      <c r="G211" s="14" t="str">
        <f>IF(Ansøgning!F216="","",Ansøgning!F216)</f>
        <v/>
      </c>
      <c r="H211" s="16"/>
      <c r="I211" s="72" t="str">
        <f>IF(OR(F211="",H211=""),"",NETWORKDAYS(F211,H211,Lister!$D$7:$D$13))</f>
        <v/>
      </c>
      <c r="J211" s="53" t="str">
        <f>IF(Ansøgning!H216="","",Ansøgning!H216)</f>
        <v/>
      </c>
      <c r="K211" s="32" t="str">
        <f t="shared" si="21"/>
        <v/>
      </c>
      <c r="L211" s="31" t="str">
        <f>IF(Ansøgning!J216="","",Ansøgning!J216)</f>
        <v/>
      </c>
      <c r="M211" s="18"/>
      <c r="N211" s="31" t="str">
        <f>IF(Ansøgning!K216="","",Ansøgning!K216)</f>
        <v/>
      </c>
      <c r="O211" s="18"/>
      <c r="P211" s="15" t="str">
        <f>IF(Ansøgning!L216="","",Ansøgning!L216)</f>
        <v/>
      </c>
      <c r="Q211" s="46" t="str">
        <f t="shared" si="22"/>
        <v/>
      </c>
      <c r="R211" s="46"/>
      <c r="S211" s="101" t="str">
        <f>IF(Ansøgning!M216="","",Ansøgning!M216)</f>
        <v/>
      </c>
      <c r="T211" s="31" t="str">
        <f t="shared" si="23"/>
        <v/>
      </c>
      <c r="U211" s="102" t="str">
        <f>IF(Ansøgning!O216="","",Ansøgning!O216)</f>
        <v/>
      </c>
      <c r="V211" s="20"/>
      <c r="W211" s="102" t="str">
        <f>IF(Ansøgning!P216="","",Ansøgning!P216)</f>
        <v/>
      </c>
      <c r="X211" s="20"/>
      <c r="Y211" s="31" t="str">
        <f>IF(Ansøgning!Q216="","",Ansøgning!Q216)</f>
        <v/>
      </c>
      <c r="Z211" s="46" t="str">
        <f>IFERROR(MAX(IF(OR(V211="",X211=""),"",IF(AND(AND(MONTH(F211)&gt;=7,MONTH(F211)&lt;8),AND(MONTH(H211)&gt;=7,MONTH(H211)&lt;8)),(NETWORKDAYS(F211,H211,Lister!$D$7:$D$13)-V211)*T211/NETWORKDAYS(Lister!$D$19,Lister!$E$19,Lister!$D$7:$D$13),IF(AND(AND(MONTH(F211)&gt;=7,MONTH(F211)&lt;8),MONTH(H211)&gt;7),(NETWORKDAYS(F211,Lister!$E$19,Lister!$D$7:$D$13)-V211)*T211/NETWORKDAYS(Lister!$D$19,Lister!$E$19,Lister!$D$7:$D$13),IF(MONTH(F211)&gt;7,0)))),0),"")</f>
        <v/>
      </c>
      <c r="AA211" s="31" t="str">
        <f>IF(Ansøgning!R216="","",Ansøgning!R216)</f>
        <v/>
      </c>
      <c r="AB211" s="46" t="str">
        <f>IFERROR(MAX(IF(OR(V211="",X211=""),"",IF(AND(AND(MONTH(F211)&gt;=8,MONTH(F211)&lt;9),AND(MONTH(H211)&gt;=8,MONTH(H211)&lt;9)),(NETWORKDAYS(F211,H211,Lister!$D$7:$D$13)-X211)*T211/NETWORKDAYS(Lister!$D$20,Lister!$E$20,Lister!$D$7:$D$13),IF(AND(MONTH(F211)=7,MONTH(H211)=8),(NETWORKDAYS(Lister!$D$20,H211,Lister!$D$7:$D$13)-X211)*T211/NETWORKDAYS(Lister!$D$20,Lister!$E$20,Lister!$D$7:$D$13),IF(AND(MONTH(F211)=7,MONTH(H211)=7),0)))),0),"")</f>
        <v/>
      </c>
      <c r="AC211" s="15" t="str">
        <f>IF(Ansøgning!U216="","",Ansøgning!U216)</f>
        <v/>
      </c>
      <c r="AD211" s="31" t="str">
        <f t="shared" si="24"/>
        <v/>
      </c>
      <c r="AE211" s="31" t="str">
        <f t="shared" si="25"/>
        <v/>
      </c>
      <c r="AF211" s="51" t="str">
        <f t="shared" si="26"/>
        <v/>
      </c>
      <c r="AG211" s="15" t="str">
        <f t="shared" si="27"/>
        <v/>
      </c>
    </row>
    <row r="212" spans="1:33" x14ac:dyDescent="0.25">
      <c r="A212" s="13" t="str">
        <f>IF(Ansøgning!A217="","",Ansøgning!A217)</f>
        <v/>
      </c>
      <c r="B212" s="13" t="str">
        <f>IF(Ansøgning!B217="","",Ansøgning!B217)</f>
        <v/>
      </c>
      <c r="C212" s="13" t="str">
        <f>IF(Ansøgning!C217="","",Ansøgning!C217)</f>
        <v/>
      </c>
      <c r="D212" s="13" t="str">
        <f>IF(Ansøgning!D217="","",Ansøgning!D217)</f>
        <v/>
      </c>
      <c r="E212" s="14" t="str">
        <f>IF(Ansøgning!E217="","",Ansøgning!E217)</f>
        <v/>
      </c>
      <c r="F212" s="16"/>
      <c r="G212" s="14" t="str">
        <f>IF(Ansøgning!F217="","",Ansøgning!F217)</f>
        <v/>
      </c>
      <c r="H212" s="16"/>
      <c r="I212" s="72" t="str">
        <f>IF(OR(F212="",H212=""),"",NETWORKDAYS(F212,H212,Lister!$D$7:$D$13))</f>
        <v/>
      </c>
      <c r="J212" s="53" t="str">
        <f>IF(Ansøgning!H217="","",Ansøgning!H217)</f>
        <v/>
      </c>
      <c r="K212" s="32" t="str">
        <f t="shared" si="21"/>
        <v/>
      </c>
      <c r="L212" s="31" t="str">
        <f>IF(Ansøgning!J217="","",Ansøgning!J217)</f>
        <v/>
      </c>
      <c r="M212" s="18"/>
      <c r="N212" s="31" t="str">
        <f>IF(Ansøgning!K217="","",Ansøgning!K217)</f>
        <v/>
      </c>
      <c r="O212" s="18"/>
      <c r="P212" s="15" t="str">
        <f>IF(Ansøgning!L217="","",Ansøgning!L217)</f>
        <v/>
      </c>
      <c r="Q212" s="46" t="str">
        <f t="shared" si="22"/>
        <v/>
      </c>
      <c r="R212" s="46"/>
      <c r="S212" s="101" t="str">
        <f>IF(Ansøgning!M217="","",Ansøgning!M217)</f>
        <v/>
      </c>
      <c r="T212" s="31" t="str">
        <f t="shared" si="23"/>
        <v/>
      </c>
      <c r="U212" s="102" t="str">
        <f>IF(Ansøgning!O217="","",Ansøgning!O217)</f>
        <v/>
      </c>
      <c r="V212" s="20"/>
      <c r="W212" s="102" t="str">
        <f>IF(Ansøgning!P217="","",Ansøgning!P217)</f>
        <v/>
      </c>
      <c r="X212" s="20"/>
      <c r="Y212" s="31" t="str">
        <f>IF(Ansøgning!Q217="","",Ansøgning!Q217)</f>
        <v/>
      </c>
      <c r="Z212" s="46" t="str">
        <f>IFERROR(MAX(IF(OR(V212="",X212=""),"",IF(AND(AND(MONTH(F212)&gt;=7,MONTH(F212)&lt;8),AND(MONTH(H212)&gt;=7,MONTH(H212)&lt;8)),(NETWORKDAYS(F212,H212,Lister!$D$7:$D$13)-V212)*T212/NETWORKDAYS(Lister!$D$19,Lister!$E$19,Lister!$D$7:$D$13),IF(AND(AND(MONTH(F212)&gt;=7,MONTH(F212)&lt;8),MONTH(H212)&gt;7),(NETWORKDAYS(F212,Lister!$E$19,Lister!$D$7:$D$13)-V212)*T212/NETWORKDAYS(Lister!$D$19,Lister!$E$19,Lister!$D$7:$D$13),IF(MONTH(F212)&gt;7,0)))),0),"")</f>
        <v/>
      </c>
      <c r="AA212" s="31" t="str">
        <f>IF(Ansøgning!R217="","",Ansøgning!R217)</f>
        <v/>
      </c>
      <c r="AB212" s="46" t="str">
        <f>IFERROR(MAX(IF(OR(V212="",X212=""),"",IF(AND(AND(MONTH(F212)&gt;=8,MONTH(F212)&lt;9),AND(MONTH(H212)&gt;=8,MONTH(H212)&lt;9)),(NETWORKDAYS(F212,H212,Lister!$D$7:$D$13)-X212)*T212/NETWORKDAYS(Lister!$D$20,Lister!$E$20,Lister!$D$7:$D$13),IF(AND(MONTH(F212)=7,MONTH(H212)=8),(NETWORKDAYS(Lister!$D$20,H212,Lister!$D$7:$D$13)-X212)*T212/NETWORKDAYS(Lister!$D$20,Lister!$E$20,Lister!$D$7:$D$13),IF(AND(MONTH(F212)=7,MONTH(H212)=7),0)))),0),"")</f>
        <v/>
      </c>
      <c r="AC212" s="15" t="str">
        <f>IF(Ansøgning!U217="","",Ansøgning!U217)</f>
        <v/>
      </c>
      <c r="AD212" s="31" t="str">
        <f t="shared" si="24"/>
        <v/>
      </c>
      <c r="AE212" s="31" t="str">
        <f t="shared" si="25"/>
        <v/>
      </c>
      <c r="AF212" s="51" t="str">
        <f t="shared" si="26"/>
        <v/>
      </c>
      <c r="AG212" s="15" t="str">
        <f t="shared" si="27"/>
        <v/>
      </c>
    </row>
    <row r="213" spans="1:33" x14ac:dyDescent="0.25">
      <c r="A213" s="13" t="str">
        <f>IF(Ansøgning!A218="","",Ansøgning!A218)</f>
        <v/>
      </c>
      <c r="B213" s="13" t="str">
        <f>IF(Ansøgning!B218="","",Ansøgning!B218)</f>
        <v/>
      </c>
      <c r="C213" s="13" t="str">
        <f>IF(Ansøgning!C218="","",Ansøgning!C218)</f>
        <v/>
      </c>
      <c r="D213" s="13" t="str">
        <f>IF(Ansøgning!D218="","",Ansøgning!D218)</f>
        <v/>
      </c>
      <c r="E213" s="14" t="str">
        <f>IF(Ansøgning!E218="","",Ansøgning!E218)</f>
        <v/>
      </c>
      <c r="F213" s="16"/>
      <c r="G213" s="14" t="str">
        <f>IF(Ansøgning!F218="","",Ansøgning!F218)</f>
        <v/>
      </c>
      <c r="H213" s="16"/>
      <c r="I213" s="72" t="str">
        <f>IF(OR(F213="",H213=""),"",NETWORKDAYS(F213,H213,Lister!$D$7:$D$13))</f>
        <v/>
      </c>
      <c r="J213" s="53" t="str">
        <f>IF(Ansøgning!H218="","",Ansøgning!H218)</f>
        <v/>
      </c>
      <c r="K213" s="32" t="str">
        <f t="shared" si="21"/>
        <v/>
      </c>
      <c r="L213" s="31" t="str">
        <f>IF(Ansøgning!J218="","",Ansøgning!J218)</f>
        <v/>
      </c>
      <c r="M213" s="18"/>
      <c r="N213" s="31" t="str">
        <f>IF(Ansøgning!K218="","",Ansøgning!K218)</f>
        <v/>
      </c>
      <c r="O213" s="18"/>
      <c r="P213" s="15" t="str">
        <f>IF(Ansøgning!L218="","",Ansøgning!L218)</f>
        <v/>
      </c>
      <c r="Q213" s="46" t="str">
        <f t="shared" si="22"/>
        <v/>
      </c>
      <c r="R213" s="46"/>
      <c r="S213" s="101" t="str">
        <f>IF(Ansøgning!M218="","",Ansøgning!M218)</f>
        <v/>
      </c>
      <c r="T213" s="31" t="str">
        <f t="shared" si="23"/>
        <v/>
      </c>
      <c r="U213" s="102" t="str">
        <f>IF(Ansøgning!O218="","",Ansøgning!O218)</f>
        <v/>
      </c>
      <c r="V213" s="20"/>
      <c r="W213" s="102" t="str">
        <f>IF(Ansøgning!P218="","",Ansøgning!P218)</f>
        <v/>
      </c>
      <c r="X213" s="20"/>
      <c r="Y213" s="31" t="str">
        <f>IF(Ansøgning!Q218="","",Ansøgning!Q218)</f>
        <v/>
      </c>
      <c r="Z213" s="46" t="str">
        <f>IFERROR(MAX(IF(OR(V213="",X213=""),"",IF(AND(AND(MONTH(F213)&gt;=7,MONTH(F213)&lt;8),AND(MONTH(H213)&gt;=7,MONTH(H213)&lt;8)),(NETWORKDAYS(F213,H213,Lister!$D$7:$D$13)-V213)*T213/NETWORKDAYS(Lister!$D$19,Lister!$E$19,Lister!$D$7:$D$13),IF(AND(AND(MONTH(F213)&gt;=7,MONTH(F213)&lt;8),MONTH(H213)&gt;7),(NETWORKDAYS(F213,Lister!$E$19,Lister!$D$7:$D$13)-V213)*T213/NETWORKDAYS(Lister!$D$19,Lister!$E$19,Lister!$D$7:$D$13),IF(MONTH(F213)&gt;7,0)))),0),"")</f>
        <v/>
      </c>
      <c r="AA213" s="31" t="str">
        <f>IF(Ansøgning!R218="","",Ansøgning!R218)</f>
        <v/>
      </c>
      <c r="AB213" s="46" t="str">
        <f>IFERROR(MAX(IF(OR(V213="",X213=""),"",IF(AND(AND(MONTH(F213)&gt;=8,MONTH(F213)&lt;9),AND(MONTH(H213)&gt;=8,MONTH(H213)&lt;9)),(NETWORKDAYS(F213,H213,Lister!$D$7:$D$13)-X213)*T213/NETWORKDAYS(Lister!$D$20,Lister!$E$20,Lister!$D$7:$D$13),IF(AND(MONTH(F213)=7,MONTH(H213)=8),(NETWORKDAYS(Lister!$D$20,H213,Lister!$D$7:$D$13)-X213)*T213/NETWORKDAYS(Lister!$D$20,Lister!$E$20,Lister!$D$7:$D$13),IF(AND(MONTH(F213)=7,MONTH(H213)=7),0)))),0),"")</f>
        <v/>
      </c>
      <c r="AC213" s="15" t="str">
        <f>IF(Ansøgning!U218="","",Ansøgning!U218)</f>
        <v/>
      </c>
      <c r="AD213" s="31" t="str">
        <f t="shared" si="24"/>
        <v/>
      </c>
      <c r="AE213" s="31" t="str">
        <f t="shared" si="25"/>
        <v/>
      </c>
      <c r="AF213" s="51" t="str">
        <f t="shared" si="26"/>
        <v/>
      </c>
      <c r="AG213" s="15" t="str">
        <f t="shared" si="27"/>
        <v/>
      </c>
    </row>
    <row r="214" spans="1:33" x14ac:dyDescent="0.25">
      <c r="A214" s="13" t="str">
        <f>IF(Ansøgning!A219="","",Ansøgning!A219)</f>
        <v/>
      </c>
      <c r="B214" s="13" t="str">
        <f>IF(Ansøgning!B219="","",Ansøgning!B219)</f>
        <v/>
      </c>
      <c r="C214" s="13" t="str">
        <f>IF(Ansøgning!C219="","",Ansøgning!C219)</f>
        <v/>
      </c>
      <c r="D214" s="13" t="str">
        <f>IF(Ansøgning!D219="","",Ansøgning!D219)</f>
        <v/>
      </c>
      <c r="E214" s="14" t="str">
        <f>IF(Ansøgning!E219="","",Ansøgning!E219)</f>
        <v/>
      </c>
      <c r="F214" s="16"/>
      <c r="G214" s="14" t="str">
        <f>IF(Ansøgning!F219="","",Ansøgning!F219)</f>
        <v/>
      </c>
      <c r="H214" s="16"/>
      <c r="I214" s="72" t="str">
        <f>IF(OR(F214="",H214=""),"",NETWORKDAYS(F214,H214,Lister!$D$7:$D$13))</f>
        <v/>
      </c>
      <c r="J214" s="53" t="str">
        <f>IF(Ansøgning!H219="","",Ansøgning!H219)</f>
        <v/>
      </c>
      <c r="K214" s="32" t="str">
        <f t="shared" si="21"/>
        <v/>
      </c>
      <c r="L214" s="31" t="str">
        <f>IF(Ansøgning!J219="","",Ansøgning!J219)</f>
        <v/>
      </c>
      <c r="M214" s="18"/>
      <c r="N214" s="31" t="str">
        <f>IF(Ansøgning!K219="","",Ansøgning!K219)</f>
        <v/>
      </c>
      <c r="O214" s="18"/>
      <c r="P214" s="15" t="str">
        <f>IF(Ansøgning!L219="","",Ansøgning!L219)</f>
        <v/>
      </c>
      <c r="Q214" s="46" t="str">
        <f t="shared" si="22"/>
        <v/>
      </c>
      <c r="R214" s="46"/>
      <c r="S214" s="101" t="str">
        <f>IF(Ansøgning!M219="","",Ansøgning!M219)</f>
        <v/>
      </c>
      <c r="T214" s="31" t="str">
        <f t="shared" si="23"/>
        <v/>
      </c>
      <c r="U214" s="102" t="str">
        <f>IF(Ansøgning!O219="","",Ansøgning!O219)</f>
        <v/>
      </c>
      <c r="V214" s="20"/>
      <c r="W214" s="102" t="str">
        <f>IF(Ansøgning!P219="","",Ansøgning!P219)</f>
        <v/>
      </c>
      <c r="X214" s="20"/>
      <c r="Y214" s="31" t="str">
        <f>IF(Ansøgning!Q219="","",Ansøgning!Q219)</f>
        <v/>
      </c>
      <c r="Z214" s="46" t="str">
        <f>IFERROR(MAX(IF(OR(V214="",X214=""),"",IF(AND(AND(MONTH(F214)&gt;=7,MONTH(F214)&lt;8),AND(MONTH(H214)&gt;=7,MONTH(H214)&lt;8)),(NETWORKDAYS(F214,H214,Lister!$D$7:$D$13)-V214)*T214/NETWORKDAYS(Lister!$D$19,Lister!$E$19,Lister!$D$7:$D$13),IF(AND(AND(MONTH(F214)&gt;=7,MONTH(F214)&lt;8),MONTH(H214)&gt;7),(NETWORKDAYS(F214,Lister!$E$19,Lister!$D$7:$D$13)-V214)*T214/NETWORKDAYS(Lister!$D$19,Lister!$E$19,Lister!$D$7:$D$13),IF(MONTH(F214)&gt;7,0)))),0),"")</f>
        <v/>
      </c>
      <c r="AA214" s="31" t="str">
        <f>IF(Ansøgning!R219="","",Ansøgning!R219)</f>
        <v/>
      </c>
      <c r="AB214" s="46" t="str">
        <f>IFERROR(MAX(IF(OR(V214="",X214=""),"",IF(AND(AND(MONTH(F214)&gt;=8,MONTH(F214)&lt;9),AND(MONTH(H214)&gt;=8,MONTH(H214)&lt;9)),(NETWORKDAYS(F214,H214,Lister!$D$7:$D$13)-X214)*T214/NETWORKDAYS(Lister!$D$20,Lister!$E$20,Lister!$D$7:$D$13),IF(AND(MONTH(F214)=7,MONTH(H214)=8),(NETWORKDAYS(Lister!$D$20,H214,Lister!$D$7:$D$13)-X214)*T214/NETWORKDAYS(Lister!$D$20,Lister!$E$20,Lister!$D$7:$D$13),IF(AND(MONTH(F214)=7,MONTH(H214)=7),0)))),0),"")</f>
        <v/>
      </c>
      <c r="AC214" s="15" t="str">
        <f>IF(Ansøgning!U219="","",Ansøgning!U219)</f>
        <v/>
      </c>
      <c r="AD214" s="31" t="str">
        <f t="shared" si="24"/>
        <v/>
      </c>
      <c r="AE214" s="31" t="str">
        <f t="shared" si="25"/>
        <v/>
      </c>
      <c r="AF214" s="51" t="str">
        <f t="shared" si="26"/>
        <v/>
      </c>
      <c r="AG214" s="15" t="str">
        <f t="shared" si="27"/>
        <v/>
      </c>
    </row>
    <row r="215" spans="1:33" x14ac:dyDescent="0.25">
      <c r="A215" s="13" t="str">
        <f>IF(Ansøgning!A220="","",Ansøgning!A220)</f>
        <v/>
      </c>
      <c r="B215" s="13" t="str">
        <f>IF(Ansøgning!B220="","",Ansøgning!B220)</f>
        <v/>
      </c>
      <c r="C215" s="13" t="str">
        <f>IF(Ansøgning!C220="","",Ansøgning!C220)</f>
        <v/>
      </c>
      <c r="D215" s="13" t="str">
        <f>IF(Ansøgning!D220="","",Ansøgning!D220)</f>
        <v/>
      </c>
      <c r="E215" s="14" t="str">
        <f>IF(Ansøgning!E220="","",Ansøgning!E220)</f>
        <v/>
      </c>
      <c r="F215" s="16"/>
      <c r="G215" s="14" t="str">
        <f>IF(Ansøgning!F220="","",Ansøgning!F220)</f>
        <v/>
      </c>
      <c r="H215" s="16"/>
      <c r="I215" s="72" t="str">
        <f>IF(OR(F215="",H215=""),"",NETWORKDAYS(F215,H215,Lister!$D$7:$D$13))</f>
        <v/>
      </c>
      <c r="J215" s="53" t="str">
        <f>IF(Ansøgning!H220="","",Ansøgning!H220)</f>
        <v/>
      </c>
      <c r="K215" s="32" t="str">
        <f t="shared" si="21"/>
        <v/>
      </c>
      <c r="L215" s="31" t="str">
        <f>IF(Ansøgning!J220="","",Ansøgning!J220)</f>
        <v/>
      </c>
      <c r="M215" s="18"/>
      <c r="N215" s="31" t="str">
        <f>IF(Ansøgning!K220="","",Ansøgning!K220)</f>
        <v/>
      </c>
      <c r="O215" s="18"/>
      <c r="P215" s="15" t="str">
        <f>IF(Ansøgning!L220="","",Ansøgning!L220)</f>
        <v/>
      </c>
      <c r="Q215" s="46" t="str">
        <f t="shared" si="22"/>
        <v/>
      </c>
      <c r="R215" s="46"/>
      <c r="S215" s="101" t="str">
        <f>IF(Ansøgning!M220="","",Ansøgning!M220)</f>
        <v/>
      </c>
      <c r="T215" s="31" t="str">
        <f t="shared" si="23"/>
        <v/>
      </c>
      <c r="U215" s="102" t="str">
        <f>IF(Ansøgning!O220="","",Ansøgning!O220)</f>
        <v/>
      </c>
      <c r="V215" s="20"/>
      <c r="W215" s="102" t="str">
        <f>IF(Ansøgning!P220="","",Ansøgning!P220)</f>
        <v/>
      </c>
      <c r="X215" s="20"/>
      <c r="Y215" s="31" t="str">
        <f>IF(Ansøgning!Q220="","",Ansøgning!Q220)</f>
        <v/>
      </c>
      <c r="Z215" s="46" t="str">
        <f>IFERROR(MAX(IF(OR(V215="",X215=""),"",IF(AND(AND(MONTH(F215)&gt;=7,MONTH(F215)&lt;8),AND(MONTH(H215)&gt;=7,MONTH(H215)&lt;8)),(NETWORKDAYS(F215,H215,Lister!$D$7:$D$13)-V215)*T215/NETWORKDAYS(Lister!$D$19,Lister!$E$19,Lister!$D$7:$D$13),IF(AND(AND(MONTH(F215)&gt;=7,MONTH(F215)&lt;8),MONTH(H215)&gt;7),(NETWORKDAYS(F215,Lister!$E$19,Lister!$D$7:$D$13)-V215)*T215/NETWORKDAYS(Lister!$D$19,Lister!$E$19,Lister!$D$7:$D$13),IF(MONTH(F215)&gt;7,0)))),0),"")</f>
        <v/>
      </c>
      <c r="AA215" s="31" t="str">
        <f>IF(Ansøgning!R220="","",Ansøgning!R220)</f>
        <v/>
      </c>
      <c r="AB215" s="46" t="str">
        <f>IFERROR(MAX(IF(OR(V215="",X215=""),"",IF(AND(AND(MONTH(F215)&gt;=8,MONTH(F215)&lt;9),AND(MONTH(H215)&gt;=8,MONTH(H215)&lt;9)),(NETWORKDAYS(F215,H215,Lister!$D$7:$D$13)-X215)*T215/NETWORKDAYS(Lister!$D$20,Lister!$E$20,Lister!$D$7:$D$13),IF(AND(MONTH(F215)=7,MONTH(H215)=8),(NETWORKDAYS(Lister!$D$20,H215,Lister!$D$7:$D$13)-X215)*T215/NETWORKDAYS(Lister!$D$20,Lister!$E$20,Lister!$D$7:$D$13),IF(AND(MONTH(F215)=7,MONTH(H215)=7),0)))),0),"")</f>
        <v/>
      </c>
      <c r="AC215" s="15" t="str">
        <f>IF(Ansøgning!U220="","",Ansøgning!U220)</f>
        <v/>
      </c>
      <c r="AD215" s="31" t="str">
        <f t="shared" si="24"/>
        <v/>
      </c>
      <c r="AE215" s="31" t="str">
        <f t="shared" si="25"/>
        <v/>
      </c>
      <c r="AF215" s="51" t="str">
        <f t="shared" si="26"/>
        <v/>
      </c>
      <c r="AG215" s="15" t="str">
        <f t="shared" si="27"/>
        <v/>
      </c>
    </row>
    <row r="216" spans="1:33" x14ac:dyDescent="0.25">
      <c r="A216" s="13" t="str">
        <f>IF(Ansøgning!A221="","",Ansøgning!A221)</f>
        <v/>
      </c>
      <c r="B216" s="13" t="str">
        <f>IF(Ansøgning!B221="","",Ansøgning!B221)</f>
        <v/>
      </c>
      <c r="C216" s="13" t="str">
        <f>IF(Ansøgning!C221="","",Ansøgning!C221)</f>
        <v/>
      </c>
      <c r="D216" s="13" t="str">
        <f>IF(Ansøgning!D221="","",Ansøgning!D221)</f>
        <v/>
      </c>
      <c r="E216" s="14" t="str">
        <f>IF(Ansøgning!E221="","",Ansøgning!E221)</f>
        <v/>
      </c>
      <c r="F216" s="16"/>
      <c r="G216" s="14" t="str">
        <f>IF(Ansøgning!F221="","",Ansøgning!F221)</f>
        <v/>
      </c>
      <c r="H216" s="16"/>
      <c r="I216" s="72" t="str">
        <f>IF(OR(F216="",H216=""),"",NETWORKDAYS(F216,H216,Lister!$D$7:$D$13))</f>
        <v/>
      </c>
      <c r="J216" s="53" t="str">
        <f>IF(Ansøgning!H221="","",Ansøgning!H221)</f>
        <v/>
      </c>
      <c r="K216" s="32" t="str">
        <f t="shared" si="21"/>
        <v/>
      </c>
      <c r="L216" s="31" t="str">
        <f>IF(Ansøgning!J221="","",Ansøgning!J221)</f>
        <v/>
      </c>
      <c r="M216" s="18"/>
      <c r="N216" s="31" t="str">
        <f>IF(Ansøgning!K221="","",Ansøgning!K221)</f>
        <v/>
      </c>
      <c r="O216" s="18"/>
      <c r="P216" s="15" t="str">
        <f>IF(Ansøgning!L221="","",Ansøgning!L221)</f>
        <v/>
      </c>
      <c r="Q216" s="46" t="str">
        <f t="shared" si="22"/>
        <v/>
      </c>
      <c r="R216" s="46"/>
      <c r="S216" s="101" t="str">
        <f>IF(Ansøgning!M221="","",Ansøgning!M221)</f>
        <v/>
      </c>
      <c r="T216" s="31" t="str">
        <f t="shared" si="23"/>
        <v/>
      </c>
      <c r="U216" s="102" t="str">
        <f>IF(Ansøgning!O221="","",Ansøgning!O221)</f>
        <v/>
      </c>
      <c r="V216" s="20"/>
      <c r="W216" s="102" t="str">
        <f>IF(Ansøgning!P221="","",Ansøgning!P221)</f>
        <v/>
      </c>
      <c r="X216" s="20"/>
      <c r="Y216" s="31" t="str">
        <f>IF(Ansøgning!Q221="","",Ansøgning!Q221)</f>
        <v/>
      </c>
      <c r="Z216" s="46" t="str">
        <f>IFERROR(MAX(IF(OR(V216="",X216=""),"",IF(AND(AND(MONTH(F216)&gt;=7,MONTH(F216)&lt;8),AND(MONTH(H216)&gt;=7,MONTH(H216)&lt;8)),(NETWORKDAYS(F216,H216,Lister!$D$7:$D$13)-V216)*T216/NETWORKDAYS(Lister!$D$19,Lister!$E$19,Lister!$D$7:$D$13),IF(AND(AND(MONTH(F216)&gt;=7,MONTH(F216)&lt;8),MONTH(H216)&gt;7),(NETWORKDAYS(F216,Lister!$E$19,Lister!$D$7:$D$13)-V216)*T216/NETWORKDAYS(Lister!$D$19,Lister!$E$19,Lister!$D$7:$D$13),IF(MONTH(F216)&gt;7,0)))),0),"")</f>
        <v/>
      </c>
      <c r="AA216" s="31" t="str">
        <f>IF(Ansøgning!R221="","",Ansøgning!R221)</f>
        <v/>
      </c>
      <c r="AB216" s="46" t="str">
        <f>IFERROR(MAX(IF(OR(V216="",X216=""),"",IF(AND(AND(MONTH(F216)&gt;=8,MONTH(F216)&lt;9),AND(MONTH(H216)&gt;=8,MONTH(H216)&lt;9)),(NETWORKDAYS(F216,H216,Lister!$D$7:$D$13)-X216)*T216/NETWORKDAYS(Lister!$D$20,Lister!$E$20,Lister!$D$7:$D$13),IF(AND(MONTH(F216)=7,MONTH(H216)=8),(NETWORKDAYS(Lister!$D$20,H216,Lister!$D$7:$D$13)-X216)*T216/NETWORKDAYS(Lister!$D$20,Lister!$E$20,Lister!$D$7:$D$13),IF(AND(MONTH(F216)=7,MONTH(H216)=7),0)))),0),"")</f>
        <v/>
      </c>
      <c r="AC216" s="15" t="str">
        <f>IF(Ansøgning!U221="","",Ansøgning!U221)</f>
        <v/>
      </c>
      <c r="AD216" s="31" t="str">
        <f t="shared" si="24"/>
        <v/>
      </c>
      <c r="AE216" s="31" t="str">
        <f t="shared" si="25"/>
        <v/>
      </c>
      <c r="AF216" s="51" t="str">
        <f t="shared" si="26"/>
        <v/>
      </c>
      <c r="AG216" s="15" t="str">
        <f t="shared" si="27"/>
        <v/>
      </c>
    </row>
    <row r="217" spans="1:33" x14ac:dyDescent="0.25">
      <c r="A217" s="13" t="str">
        <f>IF(Ansøgning!A222="","",Ansøgning!A222)</f>
        <v/>
      </c>
      <c r="B217" s="13" t="str">
        <f>IF(Ansøgning!B222="","",Ansøgning!B222)</f>
        <v/>
      </c>
      <c r="C217" s="13" t="str">
        <f>IF(Ansøgning!C222="","",Ansøgning!C222)</f>
        <v/>
      </c>
      <c r="D217" s="13" t="str">
        <f>IF(Ansøgning!D222="","",Ansøgning!D222)</f>
        <v/>
      </c>
      <c r="E217" s="14" t="str">
        <f>IF(Ansøgning!E222="","",Ansøgning!E222)</f>
        <v/>
      </c>
      <c r="F217" s="16"/>
      <c r="G217" s="14" t="str">
        <f>IF(Ansøgning!F222="","",Ansøgning!F222)</f>
        <v/>
      </c>
      <c r="H217" s="16"/>
      <c r="I217" s="72" t="str">
        <f>IF(OR(F217="",H217=""),"",NETWORKDAYS(F217,H217,Lister!$D$7:$D$13))</f>
        <v/>
      </c>
      <c r="J217" s="53" t="str">
        <f>IF(Ansøgning!H222="","",Ansøgning!H222)</f>
        <v/>
      </c>
      <c r="K217" s="32" t="str">
        <f t="shared" si="21"/>
        <v/>
      </c>
      <c r="L217" s="31" t="str">
        <f>IF(Ansøgning!J222="","",Ansøgning!J222)</f>
        <v/>
      </c>
      <c r="M217" s="18"/>
      <c r="N217" s="31" t="str">
        <f>IF(Ansøgning!K222="","",Ansøgning!K222)</f>
        <v/>
      </c>
      <c r="O217" s="18"/>
      <c r="P217" s="15" t="str">
        <f>IF(Ansøgning!L222="","",Ansøgning!L222)</f>
        <v/>
      </c>
      <c r="Q217" s="46" t="str">
        <f t="shared" si="22"/>
        <v/>
      </c>
      <c r="R217" s="46"/>
      <c r="S217" s="101" t="str">
        <f>IF(Ansøgning!M222="","",Ansøgning!M222)</f>
        <v/>
      </c>
      <c r="T217" s="31" t="str">
        <f t="shared" si="23"/>
        <v/>
      </c>
      <c r="U217" s="102" t="str">
        <f>IF(Ansøgning!O222="","",Ansøgning!O222)</f>
        <v/>
      </c>
      <c r="V217" s="20"/>
      <c r="W217" s="102" t="str">
        <f>IF(Ansøgning!P222="","",Ansøgning!P222)</f>
        <v/>
      </c>
      <c r="X217" s="20"/>
      <c r="Y217" s="31" t="str">
        <f>IF(Ansøgning!Q222="","",Ansøgning!Q222)</f>
        <v/>
      </c>
      <c r="Z217" s="46" t="str">
        <f>IFERROR(MAX(IF(OR(V217="",X217=""),"",IF(AND(AND(MONTH(F217)&gt;=7,MONTH(F217)&lt;8),AND(MONTH(H217)&gt;=7,MONTH(H217)&lt;8)),(NETWORKDAYS(F217,H217,Lister!$D$7:$D$13)-V217)*T217/NETWORKDAYS(Lister!$D$19,Lister!$E$19,Lister!$D$7:$D$13),IF(AND(AND(MONTH(F217)&gt;=7,MONTH(F217)&lt;8),MONTH(H217)&gt;7),(NETWORKDAYS(F217,Lister!$E$19,Lister!$D$7:$D$13)-V217)*T217/NETWORKDAYS(Lister!$D$19,Lister!$E$19,Lister!$D$7:$D$13),IF(MONTH(F217)&gt;7,0)))),0),"")</f>
        <v/>
      </c>
      <c r="AA217" s="31" t="str">
        <f>IF(Ansøgning!R222="","",Ansøgning!R222)</f>
        <v/>
      </c>
      <c r="AB217" s="46" t="str">
        <f>IFERROR(MAX(IF(OR(V217="",X217=""),"",IF(AND(AND(MONTH(F217)&gt;=8,MONTH(F217)&lt;9),AND(MONTH(H217)&gt;=8,MONTH(H217)&lt;9)),(NETWORKDAYS(F217,H217,Lister!$D$7:$D$13)-X217)*T217/NETWORKDAYS(Lister!$D$20,Lister!$E$20,Lister!$D$7:$D$13),IF(AND(MONTH(F217)=7,MONTH(H217)=8),(NETWORKDAYS(Lister!$D$20,H217,Lister!$D$7:$D$13)-X217)*T217/NETWORKDAYS(Lister!$D$20,Lister!$E$20,Lister!$D$7:$D$13),IF(AND(MONTH(F217)=7,MONTH(H217)=7),0)))),0),"")</f>
        <v/>
      </c>
      <c r="AC217" s="15" t="str">
        <f>IF(Ansøgning!U222="","",Ansøgning!U222)</f>
        <v/>
      </c>
      <c r="AD217" s="31" t="str">
        <f t="shared" si="24"/>
        <v/>
      </c>
      <c r="AE217" s="31" t="str">
        <f t="shared" si="25"/>
        <v/>
      </c>
      <c r="AF217" s="51" t="str">
        <f t="shared" si="26"/>
        <v/>
      </c>
      <c r="AG217" s="15" t="str">
        <f t="shared" si="27"/>
        <v/>
      </c>
    </row>
    <row r="218" spans="1:33" x14ac:dyDescent="0.25">
      <c r="A218" s="13" t="str">
        <f>IF(Ansøgning!A223="","",Ansøgning!A223)</f>
        <v/>
      </c>
      <c r="B218" s="13" t="str">
        <f>IF(Ansøgning!B223="","",Ansøgning!B223)</f>
        <v/>
      </c>
      <c r="C218" s="13" t="str">
        <f>IF(Ansøgning!C223="","",Ansøgning!C223)</f>
        <v/>
      </c>
      <c r="D218" s="13" t="str">
        <f>IF(Ansøgning!D223="","",Ansøgning!D223)</f>
        <v/>
      </c>
      <c r="E218" s="14" t="str">
        <f>IF(Ansøgning!E223="","",Ansøgning!E223)</f>
        <v/>
      </c>
      <c r="F218" s="16"/>
      <c r="G218" s="14" t="str">
        <f>IF(Ansøgning!F223="","",Ansøgning!F223)</f>
        <v/>
      </c>
      <c r="H218" s="16"/>
      <c r="I218" s="72" t="str">
        <f>IF(OR(F218="",H218=""),"",NETWORKDAYS(F218,H218,Lister!$D$7:$D$13))</f>
        <v/>
      </c>
      <c r="J218" s="53" t="str">
        <f>IF(Ansøgning!H223="","",Ansøgning!H223)</f>
        <v/>
      </c>
      <c r="K218" s="32" t="str">
        <f t="shared" si="21"/>
        <v/>
      </c>
      <c r="L218" s="31" t="str">
        <f>IF(Ansøgning!J223="","",Ansøgning!J223)</f>
        <v/>
      </c>
      <c r="M218" s="18"/>
      <c r="N218" s="31" t="str">
        <f>IF(Ansøgning!K223="","",Ansøgning!K223)</f>
        <v/>
      </c>
      <c r="O218" s="18"/>
      <c r="P218" s="15" t="str">
        <f>IF(Ansøgning!L223="","",Ansøgning!L223)</f>
        <v/>
      </c>
      <c r="Q218" s="46" t="str">
        <f t="shared" si="22"/>
        <v/>
      </c>
      <c r="R218" s="46"/>
      <c r="S218" s="101" t="str">
        <f>IF(Ansøgning!M223="","",Ansøgning!M223)</f>
        <v/>
      </c>
      <c r="T218" s="31" t="str">
        <f t="shared" si="23"/>
        <v/>
      </c>
      <c r="U218" s="102" t="str">
        <f>IF(Ansøgning!O223="","",Ansøgning!O223)</f>
        <v/>
      </c>
      <c r="V218" s="20"/>
      <c r="W218" s="102" t="str">
        <f>IF(Ansøgning!P223="","",Ansøgning!P223)</f>
        <v/>
      </c>
      <c r="X218" s="20"/>
      <c r="Y218" s="31" t="str">
        <f>IF(Ansøgning!Q223="","",Ansøgning!Q223)</f>
        <v/>
      </c>
      <c r="Z218" s="46" t="str">
        <f>IFERROR(MAX(IF(OR(V218="",X218=""),"",IF(AND(AND(MONTH(F218)&gt;=7,MONTH(F218)&lt;8),AND(MONTH(H218)&gt;=7,MONTH(H218)&lt;8)),(NETWORKDAYS(F218,H218,Lister!$D$7:$D$13)-V218)*T218/NETWORKDAYS(Lister!$D$19,Lister!$E$19,Lister!$D$7:$D$13),IF(AND(AND(MONTH(F218)&gt;=7,MONTH(F218)&lt;8),MONTH(H218)&gt;7),(NETWORKDAYS(F218,Lister!$E$19,Lister!$D$7:$D$13)-V218)*T218/NETWORKDAYS(Lister!$D$19,Lister!$E$19,Lister!$D$7:$D$13),IF(MONTH(F218)&gt;7,0)))),0),"")</f>
        <v/>
      </c>
      <c r="AA218" s="31" t="str">
        <f>IF(Ansøgning!R223="","",Ansøgning!R223)</f>
        <v/>
      </c>
      <c r="AB218" s="46" t="str">
        <f>IFERROR(MAX(IF(OR(V218="",X218=""),"",IF(AND(AND(MONTH(F218)&gt;=8,MONTH(F218)&lt;9),AND(MONTH(H218)&gt;=8,MONTH(H218)&lt;9)),(NETWORKDAYS(F218,H218,Lister!$D$7:$D$13)-X218)*T218/NETWORKDAYS(Lister!$D$20,Lister!$E$20,Lister!$D$7:$D$13),IF(AND(MONTH(F218)=7,MONTH(H218)=8),(NETWORKDAYS(Lister!$D$20,H218,Lister!$D$7:$D$13)-X218)*T218/NETWORKDAYS(Lister!$D$20,Lister!$E$20,Lister!$D$7:$D$13),IF(AND(MONTH(F218)=7,MONTH(H218)=7),0)))),0),"")</f>
        <v/>
      </c>
      <c r="AC218" s="15" t="str">
        <f>IF(Ansøgning!U223="","",Ansøgning!U223)</f>
        <v/>
      </c>
      <c r="AD218" s="31" t="str">
        <f t="shared" si="24"/>
        <v/>
      </c>
      <c r="AE218" s="31" t="str">
        <f t="shared" si="25"/>
        <v/>
      </c>
      <c r="AF218" s="51" t="str">
        <f t="shared" si="26"/>
        <v/>
      </c>
      <c r="AG218" s="15" t="str">
        <f t="shared" si="27"/>
        <v/>
      </c>
    </row>
    <row r="219" spans="1:33" x14ac:dyDescent="0.25">
      <c r="A219" s="13" t="str">
        <f>IF(Ansøgning!A224="","",Ansøgning!A224)</f>
        <v/>
      </c>
      <c r="B219" s="13" t="str">
        <f>IF(Ansøgning!B224="","",Ansøgning!B224)</f>
        <v/>
      </c>
      <c r="C219" s="13" t="str">
        <f>IF(Ansøgning!C224="","",Ansøgning!C224)</f>
        <v/>
      </c>
      <c r="D219" s="13" t="str">
        <f>IF(Ansøgning!D224="","",Ansøgning!D224)</f>
        <v/>
      </c>
      <c r="E219" s="14" t="str">
        <f>IF(Ansøgning!E224="","",Ansøgning!E224)</f>
        <v/>
      </c>
      <c r="F219" s="16"/>
      <c r="G219" s="14" t="str">
        <f>IF(Ansøgning!F224="","",Ansøgning!F224)</f>
        <v/>
      </c>
      <c r="H219" s="16"/>
      <c r="I219" s="72" t="str">
        <f>IF(OR(F219="",H219=""),"",NETWORKDAYS(F219,H219,Lister!$D$7:$D$13))</f>
        <v/>
      </c>
      <c r="J219" s="53" t="str">
        <f>IF(Ansøgning!H224="","",Ansøgning!H224)</f>
        <v/>
      </c>
      <c r="K219" s="32" t="str">
        <f t="shared" si="21"/>
        <v/>
      </c>
      <c r="L219" s="31" t="str">
        <f>IF(Ansøgning!J224="","",Ansøgning!J224)</f>
        <v/>
      </c>
      <c r="M219" s="18"/>
      <c r="N219" s="31" t="str">
        <f>IF(Ansøgning!K224="","",Ansøgning!K224)</f>
        <v/>
      </c>
      <c r="O219" s="18"/>
      <c r="P219" s="15" t="str">
        <f>IF(Ansøgning!L224="","",Ansøgning!L224)</f>
        <v/>
      </c>
      <c r="Q219" s="46" t="str">
        <f t="shared" si="22"/>
        <v/>
      </c>
      <c r="R219" s="46"/>
      <c r="S219" s="101" t="str">
        <f>IF(Ansøgning!M224="","",Ansøgning!M224)</f>
        <v/>
      </c>
      <c r="T219" s="31" t="str">
        <f t="shared" si="23"/>
        <v/>
      </c>
      <c r="U219" s="102" t="str">
        <f>IF(Ansøgning!O224="","",Ansøgning!O224)</f>
        <v/>
      </c>
      <c r="V219" s="20"/>
      <c r="W219" s="102" t="str">
        <f>IF(Ansøgning!P224="","",Ansøgning!P224)</f>
        <v/>
      </c>
      <c r="X219" s="20"/>
      <c r="Y219" s="31" t="str">
        <f>IF(Ansøgning!Q224="","",Ansøgning!Q224)</f>
        <v/>
      </c>
      <c r="Z219" s="46" t="str">
        <f>IFERROR(MAX(IF(OR(V219="",X219=""),"",IF(AND(AND(MONTH(F219)&gt;=7,MONTH(F219)&lt;8),AND(MONTH(H219)&gt;=7,MONTH(H219)&lt;8)),(NETWORKDAYS(F219,H219,Lister!$D$7:$D$13)-V219)*T219/NETWORKDAYS(Lister!$D$19,Lister!$E$19,Lister!$D$7:$D$13),IF(AND(AND(MONTH(F219)&gt;=7,MONTH(F219)&lt;8),MONTH(H219)&gt;7),(NETWORKDAYS(F219,Lister!$E$19,Lister!$D$7:$D$13)-V219)*T219/NETWORKDAYS(Lister!$D$19,Lister!$E$19,Lister!$D$7:$D$13),IF(MONTH(F219)&gt;7,0)))),0),"")</f>
        <v/>
      </c>
      <c r="AA219" s="31" t="str">
        <f>IF(Ansøgning!R224="","",Ansøgning!R224)</f>
        <v/>
      </c>
      <c r="AB219" s="46" t="str">
        <f>IFERROR(MAX(IF(OR(V219="",X219=""),"",IF(AND(AND(MONTH(F219)&gt;=8,MONTH(F219)&lt;9),AND(MONTH(H219)&gt;=8,MONTH(H219)&lt;9)),(NETWORKDAYS(F219,H219,Lister!$D$7:$D$13)-X219)*T219/NETWORKDAYS(Lister!$D$20,Lister!$E$20,Lister!$D$7:$D$13),IF(AND(MONTH(F219)=7,MONTH(H219)=8),(NETWORKDAYS(Lister!$D$20,H219,Lister!$D$7:$D$13)-X219)*T219/NETWORKDAYS(Lister!$D$20,Lister!$E$20,Lister!$D$7:$D$13),IF(AND(MONTH(F219)=7,MONTH(H219)=7),0)))),0),"")</f>
        <v/>
      </c>
      <c r="AC219" s="15" t="str">
        <f>IF(Ansøgning!U224="","",Ansøgning!U224)</f>
        <v/>
      </c>
      <c r="AD219" s="31" t="str">
        <f t="shared" si="24"/>
        <v/>
      </c>
      <c r="AE219" s="31" t="str">
        <f t="shared" si="25"/>
        <v/>
      </c>
      <c r="AF219" s="51" t="str">
        <f t="shared" si="26"/>
        <v/>
      </c>
      <c r="AG219" s="15" t="str">
        <f t="shared" si="27"/>
        <v/>
      </c>
    </row>
    <row r="220" spans="1:33" x14ac:dyDescent="0.25">
      <c r="A220" s="13" t="str">
        <f>IF(Ansøgning!A225="","",Ansøgning!A225)</f>
        <v/>
      </c>
      <c r="B220" s="13" t="str">
        <f>IF(Ansøgning!B225="","",Ansøgning!B225)</f>
        <v/>
      </c>
      <c r="C220" s="13" t="str">
        <f>IF(Ansøgning!C225="","",Ansøgning!C225)</f>
        <v/>
      </c>
      <c r="D220" s="13" t="str">
        <f>IF(Ansøgning!D225="","",Ansøgning!D225)</f>
        <v/>
      </c>
      <c r="E220" s="14" t="str">
        <f>IF(Ansøgning!E225="","",Ansøgning!E225)</f>
        <v/>
      </c>
      <c r="F220" s="16"/>
      <c r="G220" s="14" t="str">
        <f>IF(Ansøgning!F225="","",Ansøgning!F225)</f>
        <v/>
      </c>
      <c r="H220" s="16"/>
      <c r="I220" s="72" t="str">
        <f>IF(OR(F220="",H220=""),"",NETWORKDAYS(F220,H220,Lister!$D$7:$D$13))</f>
        <v/>
      </c>
      <c r="J220" s="53" t="str">
        <f>IF(Ansøgning!H225="","",Ansøgning!H225)</f>
        <v/>
      </c>
      <c r="K220" s="32" t="str">
        <f t="shared" si="21"/>
        <v/>
      </c>
      <c r="L220" s="31" t="str">
        <f>IF(Ansøgning!J225="","",Ansøgning!J225)</f>
        <v/>
      </c>
      <c r="M220" s="18"/>
      <c r="N220" s="31" t="str">
        <f>IF(Ansøgning!K225="","",Ansøgning!K225)</f>
        <v/>
      </c>
      <c r="O220" s="18"/>
      <c r="P220" s="15" t="str">
        <f>IF(Ansøgning!L225="","",Ansøgning!L225)</f>
        <v/>
      </c>
      <c r="Q220" s="46" t="str">
        <f t="shared" si="22"/>
        <v/>
      </c>
      <c r="R220" s="46"/>
      <c r="S220" s="101" t="str">
        <f>IF(Ansøgning!M225="","",Ansøgning!M225)</f>
        <v/>
      </c>
      <c r="T220" s="31" t="str">
        <f t="shared" si="23"/>
        <v/>
      </c>
      <c r="U220" s="102" t="str">
        <f>IF(Ansøgning!O225="","",Ansøgning!O225)</f>
        <v/>
      </c>
      <c r="V220" s="20"/>
      <c r="W220" s="102" t="str">
        <f>IF(Ansøgning!P225="","",Ansøgning!P225)</f>
        <v/>
      </c>
      <c r="X220" s="20"/>
      <c r="Y220" s="31" t="str">
        <f>IF(Ansøgning!Q225="","",Ansøgning!Q225)</f>
        <v/>
      </c>
      <c r="Z220" s="46" t="str">
        <f>IFERROR(MAX(IF(OR(V220="",X220=""),"",IF(AND(AND(MONTH(F220)&gt;=7,MONTH(F220)&lt;8),AND(MONTH(H220)&gt;=7,MONTH(H220)&lt;8)),(NETWORKDAYS(F220,H220,Lister!$D$7:$D$13)-V220)*T220/NETWORKDAYS(Lister!$D$19,Lister!$E$19,Lister!$D$7:$D$13),IF(AND(AND(MONTH(F220)&gt;=7,MONTH(F220)&lt;8),MONTH(H220)&gt;7),(NETWORKDAYS(F220,Lister!$E$19,Lister!$D$7:$D$13)-V220)*T220/NETWORKDAYS(Lister!$D$19,Lister!$E$19,Lister!$D$7:$D$13),IF(MONTH(F220)&gt;7,0)))),0),"")</f>
        <v/>
      </c>
      <c r="AA220" s="31" t="str">
        <f>IF(Ansøgning!R225="","",Ansøgning!R225)</f>
        <v/>
      </c>
      <c r="AB220" s="46" t="str">
        <f>IFERROR(MAX(IF(OR(V220="",X220=""),"",IF(AND(AND(MONTH(F220)&gt;=8,MONTH(F220)&lt;9),AND(MONTH(H220)&gt;=8,MONTH(H220)&lt;9)),(NETWORKDAYS(F220,H220,Lister!$D$7:$D$13)-X220)*T220/NETWORKDAYS(Lister!$D$20,Lister!$E$20,Lister!$D$7:$D$13),IF(AND(MONTH(F220)=7,MONTH(H220)=8),(NETWORKDAYS(Lister!$D$20,H220,Lister!$D$7:$D$13)-X220)*T220/NETWORKDAYS(Lister!$D$20,Lister!$E$20,Lister!$D$7:$D$13),IF(AND(MONTH(F220)=7,MONTH(H220)=7),0)))),0),"")</f>
        <v/>
      </c>
      <c r="AC220" s="15" t="str">
        <f>IF(Ansøgning!U225="","",Ansøgning!U225)</f>
        <v/>
      </c>
      <c r="AD220" s="31" t="str">
        <f t="shared" si="24"/>
        <v/>
      </c>
      <c r="AE220" s="31" t="str">
        <f t="shared" si="25"/>
        <v/>
      </c>
      <c r="AF220" s="51" t="str">
        <f t="shared" si="26"/>
        <v/>
      </c>
      <c r="AG220" s="15" t="str">
        <f t="shared" si="27"/>
        <v/>
      </c>
    </row>
    <row r="221" spans="1:33" x14ac:dyDescent="0.25">
      <c r="A221" s="13" t="str">
        <f>IF(Ansøgning!A226="","",Ansøgning!A226)</f>
        <v/>
      </c>
      <c r="B221" s="13" t="str">
        <f>IF(Ansøgning!B226="","",Ansøgning!B226)</f>
        <v/>
      </c>
      <c r="C221" s="13" t="str">
        <f>IF(Ansøgning!C226="","",Ansøgning!C226)</f>
        <v/>
      </c>
      <c r="D221" s="13" t="str">
        <f>IF(Ansøgning!D226="","",Ansøgning!D226)</f>
        <v/>
      </c>
      <c r="E221" s="14" t="str">
        <f>IF(Ansøgning!E226="","",Ansøgning!E226)</f>
        <v/>
      </c>
      <c r="F221" s="16"/>
      <c r="G221" s="14" t="str">
        <f>IF(Ansøgning!F226="","",Ansøgning!F226)</f>
        <v/>
      </c>
      <c r="H221" s="16"/>
      <c r="I221" s="72" t="str">
        <f>IF(OR(F221="",H221=""),"",NETWORKDAYS(F221,H221,Lister!$D$7:$D$13))</f>
        <v/>
      </c>
      <c r="J221" s="53" t="str">
        <f>IF(Ansøgning!H226="","",Ansøgning!H226)</f>
        <v/>
      </c>
      <c r="K221" s="32" t="str">
        <f t="shared" si="21"/>
        <v/>
      </c>
      <c r="L221" s="31" t="str">
        <f>IF(Ansøgning!J226="","",Ansøgning!J226)</f>
        <v/>
      </c>
      <c r="M221" s="18"/>
      <c r="N221" s="31" t="str">
        <f>IF(Ansøgning!K226="","",Ansøgning!K226)</f>
        <v/>
      </c>
      <c r="O221" s="18"/>
      <c r="P221" s="15" t="str">
        <f>IF(Ansøgning!L226="","",Ansøgning!L226)</f>
        <v/>
      </c>
      <c r="Q221" s="46" t="str">
        <f t="shared" si="22"/>
        <v/>
      </c>
      <c r="R221" s="46"/>
      <c r="S221" s="101" t="str">
        <f>IF(Ansøgning!M226="","",Ansøgning!M226)</f>
        <v/>
      </c>
      <c r="T221" s="31" t="str">
        <f t="shared" si="23"/>
        <v/>
      </c>
      <c r="U221" s="102" t="str">
        <f>IF(Ansøgning!O226="","",Ansøgning!O226)</f>
        <v/>
      </c>
      <c r="V221" s="20"/>
      <c r="W221" s="102" t="str">
        <f>IF(Ansøgning!P226="","",Ansøgning!P226)</f>
        <v/>
      </c>
      <c r="X221" s="20"/>
      <c r="Y221" s="31" t="str">
        <f>IF(Ansøgning!Q226="","",Ansøgning!Q226)</f>
        <v/>
      </c>
      <c r="Z221" s="46" t="str">
        <f>IFERROR(MAX(IF(OR(V221="",X221=""),"",IF(AND(AND(MONTH(F221)&gt;=7,MONTH(F221)&lt;8),AND(MONTH(H221)&gt;=7,MONTH(H221)&lt;8)),(NETWORKDAYS(F221,H221,Lister!$D$7:$D$13)-V221)*T221/NETWORKDAYS(Lister!$D$19,Lister!$E$19,Lister!$D$7:$D$13),IF(AND(AND(MONTH(F221)&gt;=7,MONTH(F221)&lt;8),MONTH(H221)&gt;7),(NETWORKDAYS(F221,Lister!$E$19,Lister!$D$7:$D$13)-V221)*T221/NETWORKDAYS(Lister!$D$19,Lister!$E$19,Lister!$D$7:$D$13),IF(MONTH(F221)&gt;7,0)))),0),"")</f>
        <v/>
      </c>
      <c r="AA221" s="31" t="str">
        <f>IF(Ansøgning!R226="","",Ansøgning!R226)</f>
        <v/>
      </c>
      <c r="AB221" s="46" t="str">
        <f>IFERROR(MAX(IF(OR(V221="",X221=""),"",IF(AND(AND(MONTH(F221)&gt;=8,MONTH(F221)&lt;9),AND(MONTH(H221)&gt;=8,MONTH(H221)&lt;9)),(NETWORKDAYS(F221,H221,Lister!$D$7:$D$13)-X221)*T221/NETWORKDAYS(Lister!$D$20,Lister!$E$20,Lister!$D$7:$D$13),IF(AND(MONTH(F221)=7,MONTH(H221)=8),(NETWORKDAYS(Lister!$D$20,H221,Lister!$D$7:$D$13)-X221)*T221/NETWORKDAYS(Lister!$D$20,Lister!$E$20,Lister!$D$7:$D$13),IF(AND(MONTH(F221)=7,MONTH(H221)=7),0)))),0),"")</f>
        <v/>
      </c>
      <c r="AC221" s="15" t="str">
        <f>IF(Ansøgning!U226="","",Ansøgning!U226)</f>
        <v/>
      </c>
      <c r="AD221" s="31" t="str">
        <f t="shared" si="24"/>
        <v/>
      </c>
      <c r="AE221" s="31" t="str">
        <f t="shared" si="25"/>
        <v/>
      </c>
      <c r="AF221" s="51" t="str">
        <f t="shared" si="26"/>
        <v/>
      </c>
      <c r="AG221" s="15" t="str">
        <f t="shared" si="27"/>
        <v/>
      </c>
    </row>
    <row r="222" spans="1:33" x14ac:dyDescent="0.25">
      <c r="A222" s="13" t="str">
        <f>IF(Ansøgning!A227="","",Ansøgning!A227)</f>
        <v/>
      </c>
      <c r="B222" s="13" t="str">
        <f>IF(Ansøgning!B227="","",Ansøgning!B227)</f>
        <v/>
      </c>
      <c r="C222" s="13" t="str">
        <f>IF(Ansøgning!C227="","",Ansøgning!C227)</f>
        <v/>
      </c>
      <c r="D222" s="13" t="str">
        <f>IF(Ansøgning!D227="","",Ansøgning!D227)</f>
        <v/>
      </c>
      <c r="E222" s="14" t="str">
        <f>IF(Ansøgning!E227="","",Ansøgning!E227)</f>
        <v/>
      </c>
      <c r="F222" s="16"/>
      <c r="G222" s="14" t="str">
        <f>IF(Ansøgning!F227="","",Ansøgning!F227)</f>
        <v/>
      </c>
      <c r="H222" s="16"/>
      <c r="I222" s="72" t="str">
        <f>IF(OR(F222="",H222=""),"",NETWORKDAYS(F222,H222,Lister!$D$7:$D$13))</f>
        <v/>
      </c>
      <c r="J222" s="53" t="str">
        <f>IF(Ansøgning!H227="","",Ansøgning!H227)</f>
        <v/>
      </c>
      <c r="K222" s="32" t="str">
        <f t="shared" si="21"/>
        <v/>
      </c>
      <c r="L222" s="31" t="str">
        <f>IF(Ansøgning!J227="","",Ansøgning!J227)</f>
        <v/>
      </c>
      <c r="M222" s="18"/>
      <c r="N222" s="31" t="str">
        <f>IF(Ansøgning!K227="","",Ansøgning!K227)</f>
        <v/>
      </c>
      <c r="O222" s="18"/>
      <c r="P222" s="15" t="str">
        <f>IF(Ansøgning!L227="","",Ansøgning!L227)</f>
        <v/>
      </c>
      <c r="Q222" s="46" t="str">
        <f t="shared" si="22"/>
        <v/>
      </c>
      <c r="R222" s="46"/>
      <c r="S222" s="101" t="str">
        <f>IF(Ansøgning!M227="","",Ansøgning!M227)</f>
        <v/>
      </c>
      <c r="T222" s="31" t="str">
        <f t="shared" si="23"/>
        <v/>
      </c>
      <c r="U222" s="102" t="str">
        <f>IF(Ansøgning!O227="","",Ansøgning!O227)</f>
        <v/>
      </c>
      <c r="V222" s="20"/>
      <c r="W222" s="102" t="str">
        <f>IF(Ansøgning!P227="","",Ansøgning!P227)</f>
        <v/>
      </c>
      <c r="X222" s="20"/>
      <c r="Y222" s="31" t="str">
        <f>IF(Ansøgning!Q227="","",Ansøgning!Q227)</f>
        <v/>
      </c>
      <c r="Z222" s="46" t="str">
        <f>IFERROR(MAX(IF(OR(V222="",X222=""),"",IF(AND(AND(MONTH(F222)&gt;=7,MONTH(F222)&lt;8),AND(MONTH(H222)&gt;=7,MONTH(H222)&lt;8)),(NETWORKDAYS(F222,H222,Lister!$D$7:$D$13)-V222)*T222/NETWORKDAYS(Lister!$D$19,Lister!$E$19,Lister!$D$7:$D$13),IF(AND(AND(MONTH(F222)&gt;=7,MONTH(F222)&lt;8),MONTH(H222)&gt;7),(NETWORKDAYS(F222,Lister!$E$19,Lister!$D$7:$D$13)-V222)*T222/NETWORKDAYS(Lister!$D$19,Lister!$E$19,Lister!$D$7:$D$13),IF(MONTH(F222)&gt;7,0)))),0),"")</f>
        <v/>
      </c>
      <c r="AA222" s="31" t="str">
        <f>IF(Ansøgning!R227="","",Ansøgning!R227)</f>
        <v/>
      </c>
      <c r="AB222" s="46" t="str">
        <f>IFERROR(MAX(IF(OR(V222="",X222=""),"",IF(AND(AND(MONTH(F222)&gt;=8,MONTH(F222)&lt;9),AND(MONTH(H222)&gt;=8,MONTH(H222)&lt;9)),(NETWORKDAYS(F222,H222,Lister!$D$7:$D$13)-X222)*T222/NETWORKDAYS(Lister!$D$20,Lister!$E$20,Lister!$D$7:$D$13),IF(AND(MONTH(F222)=7,MONTH(H222)=8),(NETWORKDAYS(Lister!$D$20,H222,Lister!$D$7:$D$13)-X222)*T222/NETWORKDAYS(Lister!$D$20,Lister!$E$20,Lister!$D$7:$D$13),IF(AND(MONTH(F222)=7,MONTH(H222)=7),0)))),0),"")</f>
        <v/>
      </c>
      <c r="AC222" s="15" t="str">
        <f>IF(Ansøgning!U227="","",Ansøgning!U227)</f>
        <v/>
      </c>
      <c r="AD222" s="31" t="str">
        <f t="shared" si="24"/>
        <v/>
      </c>
      <c r="AE222" s="31" t="str">
        <f t="shared" si="25"/>
        <v/>
      </c>
      <c r="AF222" s="51" t="str">
        <f t="shared" si="26"/>
        <v/>
      </c>
      <c r="AG222" s="15" t="str">
        <f t="shared" si="27"/>
        <v/>
      </c>
    </row>
    <row r="223" spans="1:33" x14ac:dyDescent="0.25">
      <c r="A223" s="13" t="str">
        <f>IF(Ansøgning!A228="","",Ansøgning!A228)</f>
        <v/>
      </c>
      <c r="B223" s="13" t="str">
        <f>IF(Ansøgning!B228="","",Ansøgning!B228)</f>
        <v/>
      </c>
      <c r="C223" s="13" t="str">
        <f>IF(Ansøgning!C228="","",Ansøgning!C228)</f>
        <v/>
      </c>
      <c r="D223" s="13" t="str">
        <f>IF(Ansøgning!D228="","",Ansøgning!D228)</f>
        <v/>
      </c>
      <c r="E223" s="14" t="str">
        <f>IF(Ansøgning!E228="","",Ansøgning!E228)</f>
        <v/>
      </c>
      <c r="F223" s="16"/>
      <c r="G223" s="14" t="str">
        <f>IF(Ansøgning!F228="","",Ansøgning!F228)</f>
        <v/>
      </c>
      <c r="H223" s="16"/>
      <c r="I223" s="72" t="str">
        <f>IF(OR(F223="",H223=""),"",NETWORKDAYS(F223,H223,Lister!$D$7:$D$13))</f>
        <v/>
      </c>
      <c r="J223" s="53" t="str">
        <f>IF(Ansøgning!H228="","",Ansøgning!H228)</f>
        <v/>
      </c>
      <c r="K223" s="32" t="str">
        <f t="shared" si="21"/>
        <v/>
      </c>
      <c r="L223" s="31" t="str">
        <f>IF(Ansøgning!J228="","",Ansøgning!J228)</f>
        <v/>
      </c>
      <c r="M223" s="18"/>
      <c r="N223" s="31" t="str">
        <f>IF(Ansøgning!K228="","",Ansøgning!K228)</f>
        <v/>
      </c>
      <c r="O223" s="18"/>
      <c r="P223" s="15" t="str">
        <f>IF(Ansøgning!L228="","",Ansøgning!L228)</f>
        <v/>
      </c>
      <c r="Q223" s="46" t="str">
        <f t="shared" si="22"/>
        <v/>
      </c>
      <c r="R223" s="46"/>
      <c r="S223" s="101" t="str">
        <f>IF(Ansøgning!M228="","",Ansøgning!M228)</f>
        <v/>
      </c>
      <c r="T223" s="31" t="str">
        <f t="shared" si="23"/>
        <v/>
      </c>
      <c r="U223" s="102" t="str">
        <f>IF(Ansøgning!O228="","",Ansøgning!O228)</f>
        <v/>
      </c>
      <c r="V223" s="20"/>
      <c r="W223" s="102" t="str">
        <f>IF(Ansøgning!P228="","",Ansøgning!P228)</f>
        <v/>
      </c>
      <c r="X223" s="20"/>
      <c r="Y223" s="31" t="str">
        <f>IF(Ansøgning!Q228="","",Ansøgning!Q228)</f>
        <v/>
      </c>
      <c r="Z223" s="46" t="str">
        <f>IFERROR(MAX(IF(OR(V223="",X223=""),"",IF(AND(AND(MONTH(F223)&gt;=7,MONTH(F223)&lt;8),AND(MONTH(H223)&gt;=7,MONTH(H223)&lt;8)),(NETWORKDAYS(F223,H223,Lister!$D$7:$D$13)-V223)*T223/NETWORKDAYS(Lister!$D$19,Lister!$E$19,Lister!$D$7:$D$13),IF(AND(AND(MONTH(F223)&gt;=7,MONTH(F223)&lt;8),MONTH(H223)&gt;7),(NETWORKDAYS(F223,Lister!$E$19,Lister!$D$7:$D$13)-V223)*T223/NETWORKDAYS(Lister!$D$19,Lister!$E$19,Lister!$D$7:$D$13),IF(MONTH(F223)&gt;7,0)))),0),"")</f>
        <v/>
      </c>
      <c r="AA223" s="31" t="str">
        <f>IF(Ansøgning!R228="","",Ansøgning!R228)</f>
        <v/>
      </c>
      <c r="AB223" s="46" t="str">
        <f>IFERROR(MAX(IF(OR(V223="",X223=""),"",IF(AND(AND(MONTH(F223)&gt;=8,MONTH(F223)&lt;9),AND(MONTH(H223)&gt;=8,MONTH(H223)&lt;9)),(NETWORKDAYS(F223,H223,Lister!$D$7:$D$13)-X223)*T223/NETWORKDAYS(Lister!$D$20,Lister!$E$20,Lister!$D$7:$D$13),IF(AND(MONTH(F223)=7,MONTH(H223)=8),(NETWORKDAYS(Lister!$D$20,H223,Lister!$D$7:$D$13)-X223)*T223/NETWORKDAYS(Lister!$D$20,Lister!$E$20,Lister!$D$7:$D$13),IF(AND(MONTH(F223)=7,MONTH(H223)=7),0)))),0),"")</f>
        <v/>
      </c>
      <c r="AC223" s="15" t="str">
        <f>IF(Ansøgning!U228="","",Ansøgning!U228)</f>
        <v/>
      </c>
      <c r="AD223" s="31" t="str">
        <f t="shared" si="24"/>
        <v/>
      </c>
      <c r="AE223" s="31" t="str">
        <f t="shared" si="25"/>
        <v/>
      </c>
      <c r="AF223" s="51" t="str">
        <f t="shared" si="26"/>
        <v/>
      </c>
      <c r="AG223" s="15" t="str">
        <f t="shared" si="27"/>
        <v/>
      </c>
    </row>
    <row r="224" spans="1:33" x14ac:dyDescent="0.25">
      <c r="A224" s="13" t="str">
        <f>IF(Ansøgning!A229="","",Ansøgning!A229)</f>
        <v/>
      </c>
      <c r="B224" s="13" t="str">
        <f>IF(Ansøgning!B229="","",Ansøgning!B229)</f>
        <v/>
      </c>
      <c r="C224" s="13" t="str">
        <f>IF(Ansøgning!C229="","",Ansøgning!C229)</f>
        <v/>
      </c>
      <c r="D224" s="13" t="str">
        <f>IF(Ansøgning!D229="","",Ansøgning!D229)</f>
        <v/>
      </c>
      <c r="E224" s="14" t="str">
        <f>IF(Ansøgning!E229="","",Ansøgning!E229)</f>
        <v/>
      </c>
      <c r="F224" s="16"/>
      <c r="G224" s="14" t="str">
        <f>IF(Ansøgning!F229="","",Ansøgning!F229)</f>
        <v/>
      </c>
      <c r="H224" s="16"/>
      <c r="I224" s="72" t="str">
        <f>IF(OR(F224="",H224=""),"",NETWORKDAYS(F224,H224,Lister!$D$7:$D$13))</f>
        <v/>
      </c>
      <c r="J224" s="53" t="str">
        <f>IF(Ansøgning!H229="","",Ansøgning!H229)</f>
        <v/>
      </c>
      <c r="K224" s="32" t="str">
        <f t="shared" si="21"/>
        <v/>
      </c>
      <c r="L224" s="31" t="str">
        <f>IF(Ansøgning!J229="","",Ansøgning!J229)</f>
        <v/>
      </c>
      <c r="M224" s="18"/>
      <c r="N224" s="31" t="str">
        <f>IF(Ansøgning!K229="","",Ansøgning!K229)</f>
        <v/>
      </c>
      <c r="O224" s="18"/>
      <c r="P224" s="15" t="str">
        <f>IF(Ansøgning!L229="","",Ansøgning!L229)</f>
        <v/>
      </c>
      <c r="Q224" s="46" t="str">
        <f t="shared" si="22"/>
        <v/>
      </c>
      <c r="R224" s="46"/>
      <c r="S224" s="101" t="str">
        <f>IF(Ansøgning!M229="","",Ansøgning!M229)</f>
        <v/>
      </c>
      <c r="T224" s="31" t="str">
        <f t="shared" si="23"/>
        <v/>
      </c>
      <c r="U224" s="102" t="str">
        <f>IF(Ansøgning!O229="","",Ansøgning!O229)</f>
        <v/>
      </c>
      <c r="V224" s="20"/>
      <c r="W224" s="102" t="str">
        <f>IF(Ansøgning!P229="","",Ansøgning!P229)</f>
        <v/>
      </c>
      <c r="X224" s="20"/>
      <c r="Y224" s="31" t="str">
        <f>IF(Ansøgning!Q229="","",Ansøgning!Q229)</f>
        <v/>
      </c>
      <c r="Z224" s="46" t="str">
        <f>IFERROR(MAX(IF(OR(V224="",X224=""),"",IF(AND(AND(MONTH(F224)&gt;=7,MONTH(F224)&lt;8),AND(MONTH(H224)&gt;=7,MONTH(H224)&lt;8)),(NETWORKDAYS(F224,H224,Lister!$D$7:$D$13)-V224)*T224/NETWORKDAYS(Lister!$D$19,Lister!$E$19,Lister!$D$7:$D$13),IF(AND(AND(MONTH(F224)&gt;=7,MONTH(F224)&lt;8),MONTH(H224)&gt;7),(NETWORKDAYS(F224,Lister!$E$19,Lister!$D$7:$D$13)-V224)*T224/NETWORKDAYS(Lister!$D$19,Lister!$E$19,Lister!$D$7:$D$13),IF(MONTH(F224)&gt;7,0)))),0),"")</f>
        <v/>
      </c>
      <c r="AA224" s="31" t="str">
        <f>IF(Ansøgning!R229="","",Ansøgning!R229)</f>
        <v/>
      </c>
      <c r="AB224" s="46" t="str">
        <f>IFERROR(MAX(IF(OR(V224="",X224=""),"",IF(AND(AND(MONTH(F224)&gt;=8,MONTH(F224)&lt;9),AND(MONTH(H224)&gt;=8,MONTH(H224)&lt;9)),(NETWORKDAYS(F224,H224,Lister!$D$7:$D$13)-X224)*T224/NETWORKDAYS(Lister!$D$20,Lister!$E$20,Lister!$D$7:$D$13),IF(AND(MONTH(F224)=7,MONTH(H224)=8),(NETWORKDAYS(Lister!$D$20,H224,Lister!$D$7:$D$13)-X224)*T224/NETWORKDAYS(Lister!$D$20,Lister!$E$20,Lister!$D$7:$D$13),IF(AND(MONTH(F224)=7,MONTH(H224)=7),0)))),0),"")</f>
        <v/>
      </c>
      <c r="AC224" s="15" t="str">
        <f>IF(Ansøgning!U229="","",Ansøgning!U229)</f>
        <v/>
      </c>
      <c r="AD224" s="31" t="str">
        <f t="shared" si="24"/>
        <v/>
      </c>
      <c r="AE224" s="31" t="str">
        <f t="shared" si="25"/>
        <v/>
      </c>
      <c r="AF224" s="51" t="str">
        <f t="shared" si="26"/>
        <v/>
      </c>
      <c r="AG224" s="15" t="str">
        <f t="shared" si="27"/>
        <v/>
      </c>
    </row>
    <row r="225" spans="1:33" x14ac:dyDescent="0.25">
      <c r="A225" s="13" t="str">
        <f>IF(Ansøgning!A230="","",Ansøgning!A230)</f>
        <v/>
      </c>
      <c r="B225" s="13" t="str">
        <f>IF(Ansøgning!B230="","",Ansøgning!B230)</f>
        <v/>
      </c>
      <c r="C225" s="13" t="str">
        <f>IF(Ansøgning!C230="","",Ansøgning!C230)</f>
        <v/>
      </c>
      <c r="D225" s="13" t="str">
        <f>IF(Ansøgning!D230="","",Ansøgning!D230)</f>
        <v/>
      </c>
      <c r="E225" s="14" t="str">
        <f>IF(Ansøgning!E230="","",Ansøgning!E230)</f>
        <v/>
      </c>
      <c r="F225" s="16"/>
      <c r="G225" s="14" t="str">
        <f>IF(Ansøgning!F230="","",Ansøgning!F230)</f>
        <v/>
      </c>
      <c r="H225" s="16"/>
      <c r="I225" s="72" t="str">
        <f>IF(OR(F225="",H225=""),"",NETWORKDAYS(F225,H225,Lister!$D$7:$D$13))</f>
        <v/>
      </c>
      <c r="J225" s="53" t="str">
        <f>IF(Ansøgning!H230="","",Ansøgning!H230)</f>
        <v/>
      </c>
      <c r="K225" s="32" t="str">
        <f t="shared" si="21"/>
        <v/>
      </c>
      <c r="L225" s="31" t="str">
        <f>IF(Ansøgning!J230="","",Ansøgning!J230)</f>
        <v/>
      </c>
      <c r="M225" s="18"/>
      <c r="N225" s="31" t="str">
        <f>IF(Ansøgning!K230="","",Ansøgning!K230)</f>
        <v/>
      </c>
      <c r="O225" s="18"/>
      <c r="P225" s="15" t="str">
        <f>IF(Ansøgning!L230="","",Ansøgning!L230)</f>
        <v/>
      </c>
      <c r="Q225" s="46" t="str">
        <f t="shared" si="22"/>
        <v/>
      </c>
      <c r="R225" s="46"/>
      <c r="S225" s="101" t="str">
        <f>IF(Ansøgning!M230="","",Ansøgning!M230)</f>
        <v/>
      </c>
      <c r="T225" s="31" t="str">
        <f t="shared" si="23"/>
        <v/>
      </c>
      <c r="U225" s="102" t="str">
        <f>IF(Ansøgning!O230="","",Ansøgning!O230)</f>
        <v/>
      </c>
      <c r="V225" s="20"/>
      <c r="W225" s="102" t="str">
        <f>IF(Ansøgning!P230="","",Ansøgning!P230)</f>
        <v/>
      </c>
      <c r="X225" s="20"/>
      <c r="Y225" s="31" t="str">
        <f>IF(Ansøgning!Q230="","",Ansøgning!Q230)</f>
        <v/>
      </c>
      <c r="Z225" s="46" t="str">
        <f>IFERROR(MAX(IF(OR(V225="",X225=""),"",IF(AND(AND(MONTH(F225)&gt;=7,MONTH(F225)&lt;8),AND(MONTH(H225)&gt;=7,MONTH(H225)&lt;8)),(NETWORKDAYS(F225,H225,Lister!$D$7:$D$13)-V225)*T225/NETWORKDAYS(Lister!$D$19,Lister!$E$19,Lister!$D$7:$D$13),IF(AND(AND(MONTH(F225)&gt;=7,MONTH(F225)&lt;8),MONTH(H225)&gt;7),(NETWORKDAYS(F225,Lister!$E$19,Lister!$D$7:$D$13)-V225)*T225/NETWORKDAYS(Lister!$D$19,Lister!$E$19,Lister!$D$7:$D$13),IF(MONTH(F225)&gt;7,0)))),0),"")</f>
        <v/>
      </c>
      <c r="AA225" s="31" t="str">
        <f>IF(Ansøgning!R230="","",Ansøgning!R230)</f>
        <v/>
      </c>
      <c r="AB225" s="46" t="str">
        <f>IFERROR(MAX(IF(OR(V225="",X225=""),"",IF(AND(AND(MONTH(F225)&gt;=8,MONTH(F225)&lt;9),AND(MONTH(H225)&gt;=8,MONTH(H225)&lt;9)),(NETWORKDAYS(F225,H225,Lister!$D$7:$D$13)-X225)*T225/NETWORKDAYS(Lister!$D$20,Lister!$E$20,Lister!$D$7:$D$13),IF(AND(MONTH(F225)=7,MONTH(H225)=8),(NETWORKDAYS(Lister!$D$20,H225,Lister!$D$7:$D$13)-X225)*T225/NETWORKDAYS(Lister!$D$20,Lister!$E$20,Lister!$D$7:$D$13),IF(AND(MONTH(F225)=7,MONTH(H225)=7),0)))),0),"")</f>
        <v/>
      </c>
      <c r="AC225" s="15" t="str">
        <f>IF(Ansøgning!U230="","",Ansøgning!U230)</f>
        <v/>
      </c>
      <c r="AD225" s="31" t="str">
        <f t="shared" si="24"/>
        <v/>
      </c>
      <c r="AE225" s="31" t="str">
        <f t="shared" si="25"/>
        <v/>
      </c>
      <c r="AF225" s="51" t="str">
        <f t="shared" si="26"/>
        <v/>
      </c>
      <c r="AG225" s="15" t="str">
        <f t="shared" si="27"/>
        <v/>
      </c>
    </row>
    <row r="226" spans="1:33" x14ac:dyDescent="0.25">
      <c r="A226" s="13" t="str">
        <f>IF(Ansøgning!A231="","",Ansøgning!A231)</f>
        <v/>
      </c>
      <c r="B226" s="13" t="str">
        <f>IF(Ansøgning!B231="","",Ansøgning!B231)</f>
        <v/>
      </c>
      <c r="C226" s="13" t="str">
        <f>IF(Ansøgning!C231="","",Ansøgning!C231)</f>
        <v/>
      </c>
      <c r="D226" s="13" t="str">
        <f>IF(Ansøgning!D231="","",Ansøgning!D231)</f>
        <v/>
      </c>
      <c r="E226" s="14" t="str">
        <f>IF(Ansøgning!E231="","",Ansøgning!E231)</f>
        <v/>
      </c>
      <c r="F226" s="16"/>
      <c r="G226" s="14" t="str">
        <f>IF(Ansøgning!F231="","",Ansøgning!F231)</f>
        <v/>
      </c>
      <c r="H226" s="16"/>
      <c r="I226" s="72" t="str">
        <f>IF(OR(F226="",H226=""),"",NETWORKDAYS(F226,H226,Lister!$D$7:$D$13))</f>
        <v/>
      </c>
      <c r="J226" s="53" t="str">
        <f>IF(Ansøgning!H231="","",Ansøgning!H231)</f>
        <v/>
      </c>
      <c r="K226" s="32" t="str">
        <f t="shared" si="21"/>
        <v/>
      </c>
      <c r="L226" s="31" t="str">
        <f>IF(Ansøgning!J231="","",Ansøgning!J231)</f>
        <v/>
      </c>
      <c r="M226" s="18"/>
      <c r="N226" s="31" t="str">
        <f>IF(Ansøgning!K231="","",Ansøgning!K231)</f>
        <v/>
      </c>
      <c r="O226" s="18"/>
      <c r="P226" s="15" t="str">
        <f>IF(Ansøgning!L231="","",Ansøgning!L231)</f>
        <v/>
      </c>
      <c r="Q226" s="46" t="str">
        <f t="shared" si="22"/>
        <v/>
      </c>
      <c r="R226" s="46"/>
      <c r="S226" s="101" t="str">
        <f>IF(Ansøgning!M231="","",Ansøgning!M231)</f>
        <v/>
      </c>
      <c r="T226" s="31" t="str">
        <f t="shared" si="23"/>
        <v/>
      </c>
      <c r="U226" s="102" t="str">
        <f>IF(Ansøgning!O231="","",Ansøgning!O231)</f>
        <v/>
      </c>
      <c r="V226" s="20"/>
      <c r="W226" s="102" t="str">
        <f>IF(Ansøgning!P231="","",Ansøgning!P231)</f>
        <v/>
      </c>
      <c r="X226" s="20"/>
      <c r="Y226" s="31" t="str">
        <f>IF(Ansøgning!Q231="","",Ansøgning!Q231)</f>
        <v/>
      </c>
      <c r="Z226" s="46" t="str">
        <f>IFERROR(MAX(IF(OR(V226="",X226=""),"",IF(AND(AND(MONTH(F226)&gt;=7,MONTH(F226)&lt;8),AND(MONTH(H226)&gt;=7,MONTH(H226)&lt;8)),(NETWORKDAYS(F226,H226,Lister!$D$7:$D$13)-V226)*T226/NETWORKDAYS(Lister!$D$19,Lister!$E$19,Lister!$D$7:$D$13),IF(AND(AND(MONTH(F226)&gt;=7,MONTH(F226)&lt;8),MONTH(H226)&gt;7),(NETWORKDAYS(F226,Lister!$E$19,Lister!$D$7:$D$13)-V226)*T226/NETWORKDAYS(Lister!$D$19,Lister!$E$19,Lister!$D$7:$D$13),IF(MONTH(F226)&gt;7,0)))),0),"")</f>
        <v/>
      </c>
      <c r="AA226" s="31" t="str">
        <f>IF(Ansøgning!R231="","",Ansøgning!R231)</f>
        <v/>
      </c>
      <c r="AB226" s="46" t="str">
        <f>IFERROR(MAX(IF(OR(V226="",X226=""),"",IF(AND(AND(MONTH(F226)&gt;=8,MONTH(F226)&lt;9),AND(MONTH(H226)&gt;=8,MONTH(H226)&lt;9)),(NETWORKDAYS(F226,H226,Lister!$D$7:$D$13)-X226)*T226/NETWORKDAYS(Lister!$D$20,Lister!$E$20,Lister!$D$7:$D$13),IF(AND(MONTH(F226)=7,MONTH(H226)=8),(NETWORKDAYS(Lister!$D$20,H226,Lister!$D$7:$D$13)-X226)*T226/NETWORKDAYS(Lister!$D$20,Lister!$E$20,Lister!$D$7:$D$13),IF(AND(MONTH(F226)=7,MONTH(H226)=7),0)))),0),"")</f>
        <v/>
      </c>
      <c r="AC226" s="15" t="str">
        <f>IF(Ansøgning!U231="","",Ansøgning!U231)</f>
        <v/>
      </c>
      <c r="AD226" s="31" t="str">
        <f t="shared" si="24"/>
        <v/>
      </c>
      <c r="AE226" s="31" t="str">
        <f t="shared" si="25"/>
        <v/>
      </c>
      <c r="AF226" s="51" t="str">
        <f t="shared" si="26"/>
        <v/>
      </c>
      <c r="AG226" s="15" t="str">
        <f t="shared" si="27"/>
        <v/>
      </c>
    </row>
    <row r="227" spans="1:33" x14ac:dyDescent="0.25">
      <c r="A227" s="13" t="str">
        <f>IF(Ansøgning!A232="","",Ansøgning!A232)</f>
        <v/>
      </c>
      <c r="B227" s="13" t="str">
        <f>IF(Ansøgning!B232="","",Ansøgning!B232)</f>
        <v/>
      </c>
      <c r="C227" s="13" t="str">
        <f>IF(Ansøgning!C232="","",Ansøgning!C232)</f>
        <v/>
      </c>
      <c r="D227" s="13" t="str">
        <f>IF(Ansøgning!D232="","",Ansøgning!D232)</f>
        <v/>
      </c>
      <c r="E227" s="14" t="str">
        <f>IF(Ansøgning!E232="","",Ansøgning!E232)</f>
        <v/>
      </c>
      <c r="F227" s="16"/>
      <c r="G227" s="14" t="str">
        <f>IF(Ansøgning!F232="","",Ansøgning!F232)</f>
        <v/>
      </c>
      <c r="H227" s="16"/>
      <c r="I227" s="72" t="str">
        <f>IF(OR(F227="",H227=""),"",NETWORKDAYS(F227,H227,Lister!$D$7:$D$13))</f>
        <v/>
      </c>
      <c r="J227" s="53" t="str">
        <f>IF(Ansøgning!H232="","",Ansøgning!H232)</f>
        <v/>
      </c>
      <c r="K227" s="32" t="str">
        <f t="shared" si="21"/>
        <v/>
      </c>
      <c r="L227" s="31" t="str">
        <f>IF(Ansøgning!J232="","",Ansøgning!J232)</f>
        <v/>
      </c>
      <c r="M227" s="18"/>
      <c r="N227" s="31" t="str">
        <f>IF(Ansøgning!K232="","",Ansøgning!K232)</f>
        <v/>
      </c>
      <c r="O227" s="18"/>
      <c r="P227" s="15" t="str">
        <f>IF(Ansøgning!L232="","",Ansøgning!L232)</f>
        <v/>
      </c>
      <c r="Q227" s="46" t="str">
        <f t="shared" si="22"/>
        <v/>
      </c>
      <c r="R227" s="46"/>
      <c r="S227" s="101" t="str">
        <f>IF(Ansøgning!M232="","",Ansøgning!M232)</f>
        <v/>
      </c>
      <c r="T227" s="31" t="str">
        <f t="shared" si="23"/>
        <v/>
      </c>
      <c r="U227" s="102" t="str">
        <f>IF(Ansøgning!O232="","",Ansøgning!O232)</f>
        <v/>
      </c>
      <c r="V227" s="20"/>
      <c r="W227" s="102" t="str">
        <f>IF(Ansøgning!P232="","",Ansøgning!P232)</f>
        <v/>
      </c>
      <c r="X227" s="20"/>
      <c r="Y227" s="31" t="str">
        <f>IF(Ansøgning!Q232="","",Ansøgning!Q232)</f>
        <v/>
      </c>
      <c r="Z227" s="46" t="str">
        <f>IFERROR(MAX(IF(OR(V227="",X227=""),"",IF(AND(AND(MONTH(F227)&gt;=7,MONTH(F227)&lt;8),AND(MONTH(H227)&gt;=7,MONTH(H227)&lt;8)),(NETWORKDAYS(F227,H227,Lister!$D$7:$D$13)-V227)*T227/NETWORKDAYS(Lister!$D$19,Lister!$E$19,Lister!$D$7:$D$13),IF(AND(AND(MONTH(F227)&gt;=7,MONTH(F227)&lt;8),MONTH(H227)&gt;7),(NETWORKDAYS(F227,Lister!$E$19,Lister!$D$7:$D$13)-V227)*T227/NETWORKDAYS(Lister!$D$19,Lister!$E$19,Lister!$D$7:$D$13),IF(MONTH(F227)&gt;7,0)))),0),"")</f>
        <v/>
      </c>
      <c r="AA227" s="31" t="str">
        <f>IF(Ansøgning!R232="","",Ansøgning!R232)</f>
        <v/>
      </c>
      <c r="AB227" s="46" t="str">
        <f>IFERROR(MAX(IF(OR(V227="",X227=""),"",IF(AND(AND(MONTH(F227)&gt;=8,MONTH(F227)&lt;9),AND(MONTH(H227)&gt;=8,MONTH(H227)&lt;9)),(NETWORKDAYS(F227,H227,Lister!$D$7:$D$13)-X227)*T227/NETWORKDAYS(Lister!$D$20,Lister!$E$20,Lister!$D$7:$D$13),IF(AND(MONTH(F227)=7,MONTH(H227)=8),(NETWORKDAYS(Lister!$D$20,H227,Lister!$D$7:$D$13)-X227)*T227/NETWORKDAYS(Lister!$D$20,Lister!$E$20,Lister!$D$7:$D$13),IF(AND(MONTH(F227)=7,MONTH(H227)=7),0)))),0),"")</f>
        <v/>
      </c>
      <c r="AC227" s="15" t="str">
        <f>IF(Ansøgning!U232="","",Ansøgning!U232)</f>
        <v/>
      </c>
      <c r="AD227" s="31" t="str">
        <f t="shared" si="24"/>
        <v/>
      </c>
      <c r="AE227" s="31" t="str">
        <f t="shared" si="25"/>
        <v/>
      </c>
      <c r="AF227" s="51" t="str">
        <f t="shared" si="26"/>
        <v/>
      </c>
      <c r="AG227" s="15" t="str">
        <f t="shared" si="27"/>
        <v/>
      </c>
    </row>
    <row r="228" spans="1:33" x14ac:dyDescent="0.25">
      <c r="A228" s="13" t="str">
        <f>IF(Ansøgning!A233="","",Ansøgning!A233)</f>
        <v/>
      </c>
      <c r="B228" s="13" t="str">
        <f>IF(Ansøgning!B233="","",Ansøgning!B233)</f>
        <v/>
      </c>
      <c r="C228" s="13" t="str">
        <f>IF(Ansøgning!C233="","",Ansøgning!C233)</f>
        <v/>
      </c>
      <c r="D228" s="13" t="str">
        <f>IF(Ansøgning!D233="","",Ansøgning!D233)</f>
        <v/>
      </c>
      <c r="E228" s="14" t="str">
        <f>IF(Ansøgning!E233="","",Ansøgning!E233)</f>
        <v/>
      </c>
      <c r="F228" s="16"/>
      <c r="G228" s="14" t="str">
        <f>IF(Ansøgning!F233="","",Ansøgning!F233)</f>
        <v/>
      </c>
      <c r="H228" s="16"/>
      <c r="I228" s="72" t="str">
        <f>IF(OR(F228="",H228=""),"",NETWORKDAYS(F228,H228,Lister!$D$7:$D$13))</f>
        <v/>
      </c>
      <c r="J228" s="53" t="str">
        <f>IF(Ansøgning!H233="","",Ansøgning!H233)</f>
        <v/>
      </c>
      <c r="K228" s="32" t="str">
        <f t="shared" si="21"/>
        <v/>
      </c>
      <c r="L228" s="31" t="str">
        <f>IF(Ansøgning!J233="","",Ansøgning!J233)</f>
        <v/>
      </c>
      <c r="M228" s="18"/>
      <c r="N228" s="31" t="str">
        <f>IF(Ansøgning!K233="","",Ansøgning!K233)</f>
        <v/>
      </c>
      <c r="O228" s="18"/>
      <c r="P228" s="15" t="str">
        <f>IF(Ansøgning!L233="","",Ansøgning!L233)</f>
        <v/>
      </c>
      <c r="Q228" s="46" t="str">
        <f t="shared" si="22"/>
        <v/>
      </c>
      <c r="R228" s="46"/>
      <c r="S228" s="101" t="str">
        <f>IF(Ansøgning!M233="","",Ansøgning!M233)</f>
        <v/>
      </c>
      <c r="T228" s="31" t="str">
        <f t="shared" si="23"/>
        <v/>
      </c>
      <c r="U228" s="102" t="str">
        <f>IF(Ansøgning!O233="","",Ansøgning!O233)</f>
        <v/>
      </c>
      <c r="V228" s="20"/>
      <c r="W228" s="102" t="str">
        <f>IF(Ansøgning!P233="","",Ansøgning!P233)</f>
        <v/>
      </c>
      <c r="X228" s="20"/>
      <c r="Y228" s="31" t="str">
        <f>IF(Ansøgning!Q233="","",Ansøgning!Q233)</f>
        <v/>
      </c>
      <c r="Z228" s="46" t="str">
        <f>IFERROR(MAX(IF(OR(V228="",X228=""),"",IF(AND(AND(MONTH(F228)&gt;=7,MONTH(F228)&lt;8),AND(MONTH(H228)&gt;=7,MONTH(H228)&lt;8)),(NETWORKDAYS(F228,H228,Lister!$D$7:$D$13)-V228)*T228/NETWORKDAYS(Lister!$D$19,Lister!$E$19,Lister!$D$7:$D$13),IF(AND(AND(MONTH(F228)&gt;=7,MONTH(F228)&lt;8),MONTH(H228)&gt;7),(NETWORKDAYS(F228,Lister!$E$19,Lister!$D$7:$D$13)-V228)*T228/NETWORKDAYS(Lister!$D$19,Lister!$E$19,Lister!$D$7:$D$13),IF(MONTH(F228)&gt;7,0)))),0),"")</f>
        <v/>
      </c>
      <c r="AA228" s="31" t="str">
        <f>IF(Ansøgning!R233="","",Ansøgning!R233)</f>
        <v/>
      </c>
      <c r="AB228" s="46" t="str">
        <f>IFERROR(MAX(IF(OR(V228="",X228=""),"",IF(AND(AND(MONTH(F228)&gt;=8,MONTH(F228)&lt;9),AND(MONTH(H228)&gt;=8,MONTH(H228)&lt;9)),(NETWORKDAYS(F228,H228,Lister!$D$7:$D$13)-X228)*T228/NETWORKDAYS(Lister!$D$20,Lister!$E$20,Lister!$D$7:$D$13),IF(AND(MONTH(F228)=7,MONTH(H228)=8),(NETWORKDAYS(Lister!$D$20,H228,Lister!$D$7:$D$13)-X228)*T228/NETWORKDAYS(Lister!$D$20,Lister!$E$20,Lister!$D$7:$D$13),IF(AND(MONTH(F228)=7,MONTH(H228)=7),0)))),0),"")</f>
        <v/>
      </c>
      <c r="AC228" s="15" t="str">
        <f>IF(Ansøgning!U233="","",Ansøgning!U233)</f>
        <v/>
      </c>
      <c r="AD228" s="31" t="str">
        <f t="shared" si="24"/>
        <v/>
      </c>
      <c r="AE228" s="31" t="str">
        <f t="shared" si="25"/>
        <v/>
      </c>
      <c r="AF228" s="51" t="str">
        <f t="shared" si="26"/>
        <v/>
      </c>
      <c r="AG228" s="15" t="str">
        <f t="shared" si="27"/>
        <v/>
      </c>
    </row>
    <row r="229" spans="1:33" x14ac:dyDescent="0.25">
      <c r="A229" s="13" t="str">
        <f>IF(Ansøgning!A234="","",Ansøgning!A234)</f>
        <v/>
      </c>
      <c r="B229" s="13" t="str">
        <f>IF(Ansøgning!B234="","",Ansøgning!B234)</f>
        <v/>
      </c>
      <c r="C229" s="13" t="str">
        <f>IF(Ansøgning!C234="","",Ansøgning!C234)</f>
        <v/>
      </c>
      <c r="D229" s="13" t="str">
        <f>IF(Ansøgning!D234="","",Ansøgning!D234)</f>
        <v/>
      </c>
      <c r="E229" s="14" t="str">
        <f>IF(Ansøgning!E234="","",Ansøgning!E234)</f>
        <v/>
      </c>
      <c r="F229" s="16"/>
      <c r="G229" s="14" t="str">
        <f>IF(Ansøgning!F234="","",Ansøgning!F234)</f>
        <v/>
      </c>
      <c r="H229" s="16"/>
      <c r="I229" s="72" t="str">
        <f>IF(OR(F229="",H229=""),"",NETWORKDAYS(F229,H229,Lister!$D$7:$D$13))</f>
        <v/>
      </c>
      <c r="J229" s="53" t="str">
        <f>IF(Ansøgning!H234="","",Ansøgning!H234)</f>
        <v/>
      </c>
      <c r="K229" s="32" t="str">
        <f t="shared" si="21"/>
        <v/>
      </c>
      <c r="L229" s="31" t="str">
        <f>IF(Ansøgning!J234="","",Ansøgning!J234)</f>
        <v/>
      </c>
      <c r="M229" s="18"/>
      <c r="N229" s="31" t="str">
        <f>IF(Ansøgning!K234="","",Ansøgning!K234)</f>
        <v/>
      </c>
      <c r="O229" s="18"/>
      <c r="P229" s="15" t="str">
        <f>IF(Ansøgning!L234="","",Ansøgning!L234)</f>
        <v/>
      </c>
      <c r="Q229" s="46" t="str">
        <f t="shared" si="22"/>
        <v/>
      </c>
      <c r="R229" s="46"/>
      <c r="S229" s="101" t="str">
        <f>IF(Ansøgning!M234="","",Ansøgning!M234)</f>
        <v/>
      </c>
      <c r="T229" s="31" t="str">
        <f t="shared" si="23"/>
        <v/>
      </c>
      <c r="U229" s="102" t="str">
        <f>IF(Ansøgning!O234="","",Ansøgning!O234)</f>
        <v/>
      </c>
      <c r="V229" s="20"/>
      <c r="W229" s="102" t="str">
        <f>IF(Ansøgning!P234="","",Ansøgning!P234)</f>
        <v/>
      </c>
      <c r="X229" s="20"/>
      <c r="Y229" s="31" t="str">
        <f>IF(Ansøgning!Q234="","",Ansøgning!Q234)</f>
        <v/>
      </c>
      <c r="Z229" s="46" t="str">
        <f>IFERROR(MAX(IF(OR(V229="",X229=""),"",IF(AND(AND(MONTH(F229)&gt;=7,MONTH(F229)&lt;8),AND(MONTH(H229)&gt;=7,MONTH(H229)&lt;8)),(NETWORKDAYS(F229,H229,Lister!$D$7:$D$13)-V229)*T229/NETWORKDAYS(Lister!$D$19,Lister!$E$19,Lister!$D$7:$D$13),IF(AND(AND(MONTH(F229)&gt;=7,MONTH(F229)&lt;8),MONTH(H229)&gt;7),(NETWORKDAYS(F229,Lister!$E$19,Lister!$D$7:$D$13)-V229)*T229/NETWORKDAYS(Lister!$D$19,Lister!$E$19,Lister!$D$7:$D$13),IF(MONTH(F229)&gt;7,0)))),0),"")</f>
        <v/>
      </c>
      <c r="AA229" s="31" t="str">
        <f>IF(Ansøgning!R234="","",Ansøgning!R234)</f>
        <v/>
      </c>
      <c r="AB229" s="46" t="str">
        <f>IFERROR(MAX(IF(OR(V229="",X229=""),"",IF(AND(AND(MONTH(F229)&gt;=8,MONTH(F229)&lt;9),AND(MONTH(H229)&gt;=8,MONTH(H229)&lt;9)),(NETWORKDAYS(F229,H229,Lister!$D$7:$D$13)-X229)*T229/NETWORKDAYS(Lister!$D$20,Lister!$E$20,Lister!$D$7:$D$13),IF(AND(MONTH(F229)=7,MONTH(H229)=8),(NETWORKDAYS(Lister!$D$20,H229,Lister!$D$7:$D$13)-X229)*T229/NETWORKDAYS(Lister!$D$20,Lister!$E$20,Lister!$D$7:$D$13),IF(AND(MONTH(F229)=7,MONTH(H229)=7),0)))),0),"")</f>
        <v/>
      </c>
      <c r="AC229" s="15" t="str">
        <f>IF(Ansøgning!U234="","",Ansøgning!U234)</f>
        <v/>
      </c>
      <c r="AD229" s="31" t="str">
        <f t="shared" si="24"/>
        <v/>
      </c>
      <c r="AE229" s="31" t="str">
        <f t="shared" si="25"/>
        <v/>
      </c>
      <c r="AF229" s="51" t="str">
        <f t="shared" si="26"/>
        <v/>
      </c>
      <c r="AG229" s="15" t="str">
        <f t="shared" si="27"/>
        <v/>
      </c>
    </row>
    <row r="230" spans="1:33" x14ac:dyDescent="0.25">
      <c r="A230" s="13" t="str">
        <f>IF(Ansøgning!A235="","",Ansøgning!A235)</f>
        <v/>
      </c>
      <c r="B230" s="13" t="str">
        <f>IF(Ansøgning!B235="","",Ansøgning!B235)</f>
        <v/>
      </c>
      <c r="C230" s="13" t="str">
        <f>IF(Ansøgning!C235="","",Ansøgning!C235)</f>
        <v/>
      </c>
      <c r="D230" s="13" t="str">
        <f>IF(Ansøgning!D235="","",Ansøgning!D235)</f>
        <v/>
      </c>
      <c r="E230" s="14" t="str">
        <f>IF(Ansøgning!E235="","",Ansøgning!E235)</f>
        <v/>
      </c>
      <c r="F230" s="16"/>
      <c r="G230" s="14" t="str">
        <f>IF(Ansøgning!F235="","",Ansøgning!F235)</f>
        <v/>
      </c>
      <c r="H230" s="16"/>
      <c r="I230" s="72" t="str">
        <f>IF(OR(F230="",H230=""),"",NETWORKDAYS(F230,H230,Lister!$D$7:$D$13))</f>
        <v/>
      </c>
      <c r="J230" s="53" t="str">
        <f>IF(Ansøgning!H235="","",Ansøgning!H235)</f>
        <v/>
      </c>
      <c r="K230" s="32" t="str">
        <f t="shared" si="21"/>
        <v/>
      </c>
      <c r="L230" s="31" t="str">
        <f>IF(Ansøgning!J235="","",Ansøgning!J235)</f>
        <v/>
      </c>
      <c r="M230" s="18"/>
      <c r="N230" s="31" t="str">
        <f>IF(Ansøgning!K235="","",Ansøgning!K235)</f>
        <v/>
      </c>
      <c r="O230" s="18"/>
      <c r="P230" s="15" t="str">
        <f>IF(Ansøgning!L235="","",Ansøgning!L235)</f>
        <v/>
      </c>
      <c r="Q230" s="46" t="str">
        <f t="shared" si="22"/>
        <v/>
      </c>
      <c r="R230" s="46"/>
      <c r="S230" s="101" t="str">
        <f>IF(Ansøgning!M235="","",Ansøgning!M235)</f>
        <v/>
      </c>
      <c r="T230" s="31" t="str">
        <f t="shared" si="23"/>
        <v/>
      </c>
      <c r="U230" s="102" t="str">
        <f>IF(Ansøgning!O235="","",Ansøgning!O235)</f>
        <v/>
      </c>
      <c r="V230" s="20"/>
      <c r="W230" s="102" t="str">
        <f>IF(Ansøgning!P235="","",Ansøgning!P235)</f>
        <v/>
      </c>
      <c r="X230" s="20"/>
      <c r="Y230" s="31" t="str">
        <f>IF(Ansøgning!Q235="","",Ansøgning!Q235)</f>
        <v/>
      </c>
      <c r="Z230" s="46" t="str">
        <f>IFERROR(MAX(IF(OR(V230="",X230=""),"",IF(AND(AND(MONTH(F230)&gt;=7,MONTH(F230)&lt;8),AND(MONTH(H230)&gt;=7,MONTH(H230)&lt;8)),(NETWORKDAYS(F230,H230,Lister!$D$7:$D$13)-V230)*T230/NETWORKDAYS(Lister!$D$19,Lister!$E$19,Lister!$D$7:$D$13),IF(AND(AND(MONTH(F230)&gt;=7,MONTH(F230)&lt;8),MONTH(H230)&gt;7),(NETWORKDAYS(F230,Lister!$E$19,Lister!$D$7:$D$13)-V230)*T230/NETWORKDAYS(Lister!$D$19,Lister!$E$19,Lister!$D$7:$D$13),IF(MONTH(F230)&gt;7,0)))),0),"")</f>
        <v/>
      </c>
      <c r="AA230" s="31" t="str">
        <f>IF(Ansøgning!R235="","",Ansøgning!R235)</f>
        <v/>
      </c>
      <c r="AB230" s="46" t="str">
        <f>IFERROR(MAX(IF(OR(V230="",X230=""),"",IF(AND(AND(MONTH(F230)&gt;=8,MONTH(F230)&lt;9),AND(MONTH(H230)&gt;=8,MONTH(H230)&lt;9)),(NETWORKDAYS(F230,H230,Lister!$D$7:$D$13)-X230)*T230/NETWORKDAYS(Lister!$D$20,Lister!$E$20,Lister!$D$7:$D$13),IF(AND(MONTH(F230)=7,MONTH(H230)=8),(NETWORKDAYS(Lister!$D$20,H230,Lister!$D$7:$D$13)-X230)*T230/NETWORKDAYS(Lister!$D$20,Lister!$E$20,Lister!$D$7:$D$13),IF(AND(MONTH(F230)=7,MONTH(H230)=7),0)))),0),"")</f>
        <v/>
      </c>
      <c r="AC230" s="15" t="str">
        <f>IF(Ansøgning!U235="","",Ansøgning!U235)</f>
        <v/>
      </c>
      <c r="AD230" s="31" t="str">
        <f t="shared" si="24"/>
        <v/>
      </c>
      <c r="AE230" s="31" t="str">
        <f t="shared" si="25"/>
        <v/>
      </c>
      <c r="AF230" s="51" t="str">
        <f t="shared" si="26"/>
        <v/>
      </c>
      <c r="AG230" s="15" t="str">
        <f t="shared" si="27"/>
        <v/>
      </c>
    </row>
    <row r="231" spans="1:33" x14ac:dyDescent="0.25">
      <c r="A231" s="13" t="str">
        <f>IF(Ansøgning!A236="","",Ansøgning!A236)</f>
        <v/>
      </c>
      <c r="B231" s="13" t="str">
        <f>IF(Ansøgning!B236="","",Ansøgning!B236)</f>
        <v/>
      </c>
      <c r="C231" s="13" t="str">
        <f>IF(Ansøgning!C236="","",Ansøgning!C236)</f>
        <v/>
      </c>
      <c r="D231" s="13" t="str">
        <f>IF(Ansøgning!D236="","",Ansøgning!D236)</f>
        <v/>
      </c>
      <c r="E231" s="14" t="str">
        <f>IF(Ansøgning!E236="","",Ansøgning!E236)</f>
        <v/>
      </c>
      <c r="F231" s="16"/>
      <c r="G231" s="14" t="str">
        <f>IF(Ansøgning!F236="","",Ansøgning!F236)</f>
        <v/>
      </c>
      <c r="H231" s="16"/>
      <c r="I231" s="72" t="str">
        <f>IF(OR(F231="",H231=""),"",NETWORKDAYS(F231,H231,Lister!$D$7:$D$13))</f>
        <v/>
      </c>
      <c r="J231" s="53" t="str">
        <f>IF(Ansøgning!H236="","",Ansøgning!H236)</f>
        <v/>
      </c>
      <c r="K231" s="32" t="str">
        <f t="shared" si="21"/>
        <v/>
      </c>
      <c r="L231" s="31" t="str">
        <f>IF(Ansøgning!J236="","",Ansøgning!J236)</f>
        <v/>
      </c>
      <c r="M231" s="18"/>
      <c r="N231" s="31" t="str">
        <f>IF(Ansøgning!K236="","",Ansøgning!K236)</f>
        <v/>
      </c>
      <c r="O231" s="18"/>
      <c r="P231" s="15" t="str">
        <f>IF(Ansøgning!L236="","",Ansøgning!L236)</f>
        <v/>
      </c>
      <c r="Q231" s="46" t="str">
        <f t="shared" si="22"/>
        <v/>
      </c>
      <c r="R231" s="46"/>
      <c r="S231" s="101" t="str">
        <f>IF(Ansøgning!M236="","",Ansøgning!M236)</f>
        <v/>
      </c>
      <c r="T231" s="31" t="str">
        <f t="shared" si="23"/>
        <v/>
      </c>
      <c r="U231" s="102" t="str">
        <f>IF(Ansøgning!O236="","",Ansøgning!O236)</f>
        <v/>
      </c>
      <c r="V231" s="20"/>
      <c r="W231" s="102" t="str">
        <f>IF(Ansøgning!P236="","",Ansøgning!P236)</f>
        <v/>
      </c>
      <c r="X231" s="20"/>
      <c r="Y231" s="31" t="str">
        <f>IF(Ansøgning!Q236="","",Ansøgning!Q236)</f>
        <v/>
      </c>
      <c r="Z231" s="46" t="str">
        <f>IFERROR(MAX(IF(OR(V231="",X231=""),"",IF(AND(AND(MONTH(F231)&gt;=7,MONTH(F231)&lt;8),AND(MONTH(H231)&gt;=7,MONTH(H231)&lt;8)),(NETWORKDAYS(F231,H231,Lister!$D$7:$D$13)-V231)*T231/NETWORKDAYS(Lister!$D$19,Lister!$E$19,Lister!$D$7:$D$13),IF(AND(AND(MONTH(F231)&gt;=7,MONTH(F231)&lt;8),MONTH(H231)&gt;7),(NETWORKDAYS(F231,Lister!$E$19,Lister!$D$7:$D$13)-V231)*T231/NETWORKDAYS(Lister!$D$19,Lister!$E$19,Lister!$D$7:$D$13),IF(MONTH(F231)&gt;7,0)))),0),"")</f>
        <v/>
      </c>
      <c r="AA231" s="31" t="str">
        <f>IF(Ansøgning!R236="","",Ansøgning!R236)</f>
        <v/>
      </c>
      <c r="AB231" s="46" t="str">
        <f>IFERROR(MAX(IF(OR(V231="",X231=""),"",IF(AND(AND(MONTH(F231)&gt;=8,MONTH(F231)&lt;9),AND(MONTH(H231)&gt;=8,MONTH(H231)&lt;9)),(NETWORKDAYS(F231,H231,Lister!$D$7:$D$13)-X231)*T231/NETWORKDAYS(Lister!$D$20,Lister!$E$20,Lister!$D$7:$D$13),IF(AND(MONTH(F231)=7,MONTH(H231)=8),(NETWORKDAYS(Lister!$D$20,H231,Lister!$D$7:$D$13)-X231)*T231/NETWORKDAYS(Lister!$D$20,Lister!$E$20,Lister!$D$7:$D$13),IF(AND(MONTH(F231)=7,MONTH(H231)=7),0)))),0),"")</f>
        <v/>
      </c>
      <c r="AC231" s="15" t="str">
        <f>IF(Ansøgning!U236="","",Ansøgning!U236)</f>
        <v/>
      </c>
      <c r="AD231" s="31" t="str">
        <f t="shared" si="24"/>
        <v/>
      </c>
      <c r="AE231" s="31" t="str">
        <f t="shared" si="25"/>
        <v/>
      </c>
      <c r="AF231" s="51" t="str">
        <f t="shared" si="26"/>
        <v/>
      </c>
      <c r="AG231" s="15" t="str">
        <f t="shared" si="27"/>
        <v/>
      </c>
    </row>
    <row r="232" spans="1:33" x14ac:dyDescent="0.25">
      <c r="A232" s="13" t="str">
        <f>IF(Ansøgning!A237="","",Ansøgning!A237)</f>
        <v/>
      </c>
      <c r="B232" s="13" t="str">
        <f>IF(Ansøgning!B237="","",Ansøgning!B237)</f>
        <v/>
      </c>
      <c r="C232" s="13" t="str">
        <f>IF(Ansøgning!C237="","",Ansøgning!C237)</f>
        <v/>
      </c>
      <c r="D232" s="13" t="str">
        <f>IF(Ansøgning!D237="","",Ansøgning!D237)</f>
        <v/>
      </c>
      <c r="E232" s="14" t="str">
        <f>IF(Ansøgning!E237="","",Ansøgning!E237)</f>
        <v/>
      </c>
      <c r="F232" s="16"/>
      <c r="G232" s="14" t="str">
        <f>IF(Ansøgning!F237="","",Ansøgning!F237)</f>
        <v/>
      </c>
      <c r="H232" s="16"/>
      <c r="I232" s="72" t="str">
        <f>IF(OR(F232="",H232=""),"",NETWORKDAYS(F232,H232,Lister!$D$7:$D$13))</f>
        <v/>
      </c>
      <c r="J232" s="53" t="str">
        <f>IF(Ansøgning!H237="","",Ansøgning!H237)</f>
        <v/>
      </c>
      <c r="K232" s="32" t="str">
        <f t="shared" si="21"/>
        <v/>
      </c>
      <c r="L232" s="31" t="str">
        <f>IF(Ansøgning!J237="","",Ansøgning!J237)</f>
        <v/>
      </c>
      <c r="M232" s="18"/>
      <c r="N232" s="31" t="str">
        <f>IF(Ansøgning!K237="","",Ansøgning!K237)</f>
        <v/>
      </c>
      <c r="O232" s="18"/>
      <c r="P232" s="15" t="str">
        <f>IF(Ansøgning!L237="","",Ansøgning!L237)</f>
        <v/>
      </c>
      <c r="Q232" s="46" t="str">
        <f t="shared" si="22"/>
        <v/>
      </c>
      <c r="R232" s="46"/>
      <c r="S232" s="101" t="str">
        <f>IF(Ansøgning!M237="","",Ansøgning!M237)</f>
        <v/>
      </c>
      <c r="T232" s="31" t="str">
        <f t="shared" si="23"/>
        <v/>
      </c>
      <c r="U232" s="102" t="str">
        <f>IF(Ansøgning!O237="","",Ansøgning!O237)</f>
        <v/>
      </c>
      <c r="V232" s="20"/>
      <c r="W232" s="102" t="str">
        <f>IF(Ansøgning!P237="","",Ansøgning!P237)</f>
        <v/>
      </c>
      <c r="X232" s="20"/>
      <c r="Y232" s="31" t="str">
        <f>IF(Ansøgning!Q237="","",Ansøgning!Q237)</f>
        <v/>
      </c>
      <c r="Z232" s="46" t="str">
        <f>IFERROR(MAX(IF(OR(V232="",X232=""),"",IF(AND(AND(MONTH(F232)&gt;=7,MONTH(F232)&lt;8),AND(MONTH(H232)&gt;=7,MONTH(H232)&lt;8)),(NETWORKDAYS(F232,H232,Lister!$D$7:$D$13)-V232)*T232/NETWORKDAYS(Lister!$D$19,Lister!$E$19,Lister!$D$7:$D$13),IF(AND(AND(MONTH(F232)&gt;=7,MONTH(F232)&lt;8),MONTH(H232)&gt;7),(NETWORKDAYS(F232,Lister!$E$19,Lister!$D$7:$D$13)-V232)*T232/NETWORKDAYS(Lister!$D$19,Lister!$E$19,Lister!$D$7:$D$13),IF(MONTH(F232)&gt;7,0)))),0),"")</f>
        <v/>
      </c>
      <c r="AA232" s="31" t="str">
        <f>IF(Ansøgning!R237="","",Ansøgning!R237)</f>
        <v/>
      </c>
      <c r="AB232" s="46" t="str">
        <f>IFERROR(MAX(IF(OR(V232="",X232=""),"",IF(AND(AND(MONTH(F232)&gt;=8,MONTH(F232)&lt;9),AND(MONTH(H232)&gt;=8,MONTH(H232)&lt;9)),(NETWORKDAYS(F232,H232,Lister!$D$7:$D$13)-X232)*T232/NETWORKDAYS(Lister!$D$20,Lister!$E$20,Lister!$D$7:$D$13),IF(AND(MONTH(F232)=7,MONTH(H232)=8),(NETWORKDAYS(Lister!$D$20,H232,Lister!$D$7:$D$13)-X232)*T232/NETWORKDAYS(Lister!$D$20,Lister!$E$20,Lister!$D$7:$D$13),IF(AND(MONTH(F232)=7,MONTH(H232)=7),0)))),0),"")</f>
        <v/>
      </c>
      <c r="AC232" s="15" t="str">
        <f>IF(Ansøgning!U237="","",Ansøgning!U237)</f>
        <v/>
      </c>
      <c r="AD232" s="31" t="str">
        <f t="shared" si="24"/>
        <v/>
      </c>
      <c r="AE232" s="31" t="str">
        <f t="shared" si="25"/>
        <v/>
      </c>
      <c r="AF232" s="51" t="str">
        <f t="shared" si="26"/>
        <v/>
      </c>
      <c r="AG232" s="15" t="str">
        <f t="shared" si="27"/>
        <v/>
      </c>
    </row>
    <row r="233" spans="1:33" x14ac:dyDescent="0.25">
      <c r="A233" s="13" t="str">
        <f>IF(Ansøgning!A238="","",Ansøgning!A238)</f>
        <v/>
      </c>
      <c r="B233" s="13" t="str">
        <f>IF(Ansøgning!B238="","",Ansøgning!B238)</f>
        <v/>
      </c>
      <c r="C233" s="13" t="str">
        <f>IF(Ansøgning!C238="","",Ansøgning!C238)</f>
        <v/>
      </c>
      <c r="D233" s="13" t="str">
        <f>IF(Ansøgning!D238="","",Ansøgning!D238)</f>
        <v/>
      </c>
      <c r="E233" s="14" t="str">
        <f>IF(Ansøgning!E238="","",Ansøgning!E238)</f>
        <v/>
      </c>
      <c r="F233" s="16"/>
      <c r="G233" s="14" t="str">
        <f>IF(Ansøgning!F238="","",Ansøgning!F238)</f>
        <v/>
      </c>
      <c r="H233" s="16"/>
      <c r="I233" s="72" t="str">
        <f>IF(OR(F233="",H233=""),"",NETWORKDAYS(F233,H233,Lister!$D$7:$D$13))</f>
        <v/>
      </c>
      <c r="J233" s="53" t="str">
        <f>IF(Ansøgning!H238="","",Ansøgning!H238)</f>
        <v/>
      </c>
      <c r="K233" s="32" t="str">
        <f t="shared" si="21"/>
        <v/>
      </c>
      <c r="L233" s="31" t="str">
        <f>IF(Ansøgning!J238="","",Ansøgning!J238)</f>
        <v/>
      </c>
      <c r="M233" s="18"/>
      <c r="N233" s="31" t="str">
        <f>IF(Ansøgning!K238="","",Ansøgning!K238)</f>
        <v/>
      </c>
      <c r="O233" s="18"/>
      <c r="P233" s="15" t="str">
        <f>IF(Ansøgning!L238="","",Ansøgning!L238)</f>
        <v/>
      </c>
      <c r="Q233" s="46" t="str">
        <f t="shared" si="22"/>
        <v/>
      </c>
      <c r="R233" s="46"/>
      <c r="S233" s="101" t="str">
        <f>IF(Ansøgning!M238="","",Ansøgning!M238)</f>
        <v/>
      </c>
      <c r="T233" s="31" t="str">
        <f t="shared" si="23"/>
        <v/>
      </c>
      <c r="U233" s="102" t="str">
        <f>IF(Ansøgning!O238="","",Ansøgning!O238)</f>
        <v/>
      </c>
      <c r="V233" s="20"/>
      <c r="W233" s="102" t="str">
        <f>IF(Ansøgning!P238="","",Ansøgning!P238)</f>
        <v/>
      </c>
      <c r="X233" s="20"/>
      <c r="Y233" s="31" t="str">
        <f>IF(Ansøgning!Q238="","",Ansøgning!Q238)</f>
        <v/>
      </c>
      <c r="Z233" s="46" t="str">
        <f>IFERROR(MAX(IF(OR(V233="",X233=""),"",IF(AND(AND(MONTH(F233)&gt;=7,MONTH(F233)&lt;8),AND(MONTH(H233)&gt;=7,MONTH(H233)&lt;8)),(NETWORKDAYS(F233,H233,Lister!$D$7:$D$13)-V233)*T233/NETWORKDAYS(Lister!$D$19,Lister!$E$19,Lister!$D$7:$D$13),IF(AND(AND(MONTH(F233)&gt;=7,MONTH(F233)&lt;8),MONTH(H233)&gt;7),(NETWORKDAYS(F233,Lister!$E$19,Lister!$D$7:$D$13)-V233)*T233/NETWORKDAYS(Lister!$D$19,Lister!$E$19,Lister!$D$7:$D$13),IF(MONTH(F233)&gt;7,0)))),0),"")</f>
        <v/>
      </c>
      <c r="AA233" s="31" t="str">
        <f>IF(Ansøgning!R238="","",Ansøgning!R238)</f>
        <v/>
      </c>
      <c r="AB233" s="46" t="str">
        <f>IFERROR(MAX(IF(OR(V233="",X233=""),"",IF(AND(AND(MONTH(F233)&gt;=8,MONTH(F233)&lt;9),AND(MONTH(H233)&gt;=8,MONTH(H233)&lt;9)),(NETWORKDAYS(F233,H233,Lister!$D$7:$D$13)-X233)*T233/NETWORKDAYS(Lister!$D$20,Lister!$E$20,Lister!$D$7:$D$13),IF(AND(MONTH(F233)=7,MONTH(H233)=8),(NETWORKDAYS(Lister!$D$20,H233,Lister!$D$7:$D$13)-X233)*T233/NETWORKDAYS(Lister!$D$20,Lister!$E$20,Lister!$D$7:$D$13),IF(AND(MONTH(F233)=7,MONTH(H233)=7),0)))),0),"")</f>
        <v/>
      </c>
      <c r="AC233" s="15" t="str">
        <f>IF(Ansøgning!U238="","",Ansøgning!U238)</f>
        <v/>
      </c>
      <c r="AD233" s="31" t="str">
        <f t="shared" si="24"/>
        <v/>
      </c>
      <c r="AE233" s="31" t="str">
        <f t="shared" si="25"/>
        <v/>
      </c>
      <c r="AF233" s="51" t="str">
        <f t="shared" si="26"/>
        <v/>
      </c>
      <c r="AG233" s="15" t="str">
        <f t="shared" si="27"/>
        <v/>
      </c>
    </row>
    <row r="234" spans="1:33" x14ac:dyDescent="0.25">
      <c r="A234" s="13" t="str">
        <f>IF(Ansøgning!A239="","",Ansøgning!A239)</f>
        <v/>
      </c>
      <c r="B234" s="13" t="str">
        <f>IF(Ansøgning!B239="","",Ansøgning!B239)</f>
        <v/>
      </c>
      <c r="C234" s="13" t="str">
        <f>IF(Ansøgning!C239="","",Ansøgning!C239)</f>
        <v/>
      </c>
      <c r="D234" s="13" t="str">
        <f>IF(Ansøgning!D239="","",Ansøgning!D239)</f>
        <v/>
      </c>
      <c r="E234" s="14" t="str">
        <f>IF(Ansøgning!E239="","",Ansøgning!E239)</f>
        <v/>
      </c>
      <c r="F234" s="16"/>
      <c r="G234" s="14" t="str">
        <f>IF(Ansøgning!F239="","",Ansøgning!F239)</f>
        <v/>
      </c>
      <c r="H234" s="16"/>
      <c r="I234" s="72" t="str">
        <f>IF(OR(F234="",H234=""),"",NETWORKDAYS(F234,H234,Lister!$D$7:$D$13))</f>
        <v/>
      </c>
      <c r="J234" s="53" t="str">
        <f>IF(Ansøgning!H239="","",Ansøgning!H239)</f>
        <v/>
      </c>
      <c r="K234" s="32" t="str">
        <f t="shared" si="21"/>
        <v/>
      </c>
      <c r="L234" s="31" t="str">
        <f>IF(Ansøgning!J239="","",Ansøgning!J239)</f>
        <v/>
      </c>
      <c r="M234" s="18"/>
      <c r="N234" s="31" t="str">
        <f>IF(Ansøgning!K239="","",Ansøgning!K239)</f>
        <v/>
      </c>
      <c r="O234" s="18"/>
      <c r="P234" s="15" t="str">
        <f>IF(Ansøgning!L239="","",Ansøgning!L239)</f>
        <v/>
      </c>
      <c r="Q234" s="46" t="str">
        <f t="shared" si="22"/>
        <v/>
      </c>
      <c r="R234" s="46"/>
      <c r="S234" s="101" t="str">
        <f>IF(Ansøgning!M239="","",Ansøgning!M239)</f>
        <v/>
      </c>
      <c r="T234" s="31" t="str">
        <f t="shared" si="23"/>
        <v/>
      </c>
      <c r="U234" s="102" t="str">
        <f>IF(Ansøgning!O239="","",Ansøgning!O239)</f>
        <v/>
      </c>
      <c r="V234" s="20"/>
      <c r="W234" s="102" t="str">
        <f>IF(Ansøgning!P239="","",Ansøgning!P239)</f>
        <v/>
      </c>
      <c r="X234" s="20"/>
      <c r="Y234" s="31" t="str">
        <f>IF(Ansøgning!Q239="","",Ansøgning!Q239)</f>
        <v/>
      </c>
      <c r="Z234" s="46" t="str">
        <f>IFERROR(MAX(IF(OR(V234="",X234=""),"",IF(AND(AND(MONTH(F234)&gt;=7,MONTH(F234)&lt;8),AND(MONTH(H234)&gt;=7,MONTH(H234)&lt;8)),(NETWORKDAYS(F234,H234,Lister!$D$7:$D$13)-V234)*T234/NETWORKDAYS(Lister!$D$19,Lister!$E$19,Lister!$D$7:$D$13),IF(AND(AND(MONTH(F234)&gt;=7,MONTH(F234)&lt;8),MONTH(H234)&gt;7),(NETWORKDAYS(F234,Lister!$E$19,Lister!$D$7:$D$13)-V234)*T234/NETWORKDAYS(Lister!$D$19,Lister!$E$19,Lister!$D$7:$D$13),IF(MONTH(F234)&gt;7,0)))),0),"")</f>
        <v/>
      </c>
      <c r="AA234" s="31" t="str">
        <f>IF(Ansøgning!R239="","",Ansøgning!R239)</f>
        <v/>
      </c>
      <c r="AB234" s="46" t="str">
        <f>IFERROR(MAX(IF(OR(V234="",X234=""),"",IF(AND(AND(MONTH(F234)&gt;=8,MONTH(F234)&lt;9),AND(MONTH(H234)&gt;=8,MONTH(H234)&lt;9)),(NETWORKDAYS(F234,H234,Lister!$D$7:$D$13)-X234)*T234/NETWORKDAYS(Lister!$D$20,Lister!$E$20,Lister!$D$7:$D$13),IF(AND(MONTH(F234)=7,MONTH(H234)=8),(NETWORKDAYS(Lister!$D$20,H234,Lister!$D$7:$D$13)-X234)*T234/NETWORKDAYS(Lister!$D$20,Lister!$E$20,Lister!$D$7:$D$13),IF(AND(MONTH(F234)=7,MONTH(H234)=7),0)))),0),"")</f>
        <v/>
      </c>
      <c r="AC234" s="15" t="str">
        <f>IF(Ansøgning!U239="","",Ansøgning!U239)</f>
        <v/>
      </c>
      <c r="AD234" s="31" t="str">
        <f t="shared" si="24"/>
        <v/>
      </c>
      <c r="AE234" s="31" t="str">
        <f t="shared" si="25"/>
        <v/>
      </c>
      <c r="AF234" s="51" t="str">
        <f t="shared" si="26"/>
        <v/>
      </c>
      <c r="AG234" s="15" t="str">
        <f t="shared" si="27"/>
        <v/>
      </c>
    </row>
    <row r="235" spans="1:33" x14ac:dyDescent="0.25">
      <c r="A235" s="13" t="str">
        <f>IF(Ansøgning!A240="","",Ansøgning!A240)</f>
        <v/>
      </c>
      <c r="B235" s="13" t="str">
        <f>IF(Ansøgning!B240="","",Ansøgning!B240)</f>
        <v/>
      </c>
      <c r="C235" s="13" t="str">
        <f>IF(Ansøgning!C240="","",Ansøgning!C240)</f>
        <v/>
      </c>
      <c r="D235" s="13" t="str">
        <f>IF(Ansøgning!D240="","",Ansøgning!D240)</f>
        <v/>
      </c>
      <c r="E235" s="14" t="str">
        <f>IF(Ansøgning!E240="","",Ansøgning!E240)</f>
        <v/>
      </c>
      <c r="F235" s="16"/>
      <c r="G235" s="14" t="str">
        <f>IF(Ansøgning!F240="","",Ansøgning!F240)</f>
        <v/>
      </c>
      <c r="H235" s="16"/>
      <c r="I235" s="72" t="str">
        <f>IF(OR(F235="",H235=""),"",NETWORKDAYS(F235,H235,Lister!$D$7:$D$13))</f>
        <v/>
      </c>
      <c r="J235" s="53" t="str">
        <f>IF(Ansøgning!H240="","",Ansøgning!H240)</f>
        <v/>
      </c>
      <c r="K235" s="32" t="str">
        <f t="shared" si="21"/>
        <v/>
      </c>
      <c r="L235" s="31" t="str">
        <f>IF(Ansøgning!J240="","",Ansøgning!J240)</f>
        <v/>
      </c>
      <c r="M235" s="18"/>
      <c r="N235" s="31" t="str">
        <f>IF(Ansøgning!K240="","",Ansøgning!K240)</f>
        <v/>
      </c>
      <c r="O235" s="18"/>
      <c r="P235" s="15" t="str">
        <f>IF(Ansøgning!L240="","",Ansøgning!L240)</f>
        <v/>
      </c>
      <c r="Q235" s="46" t="str">
        <f t="shared" si="22"/>
        <v/>
      </c>
      <c r="R235" s="46"/>
      <c r="S235" s="101" t="str">
        <f>IF(Ansøgning!M240="","",Ansøgning!M240)</f>
        <v/>
      </c>
      <c r="T235" s="31" t="str">
        <f t="shared" si="23"/>
        <v/>
      </c>
      <c r="U235" s="102" t="str">
        <f>IF(Ansøgning!O240="","",Ansøgning!O240)</f>
        <v/>
      </c>
      <c r="V235" s="20"/>
      <c r="W235" s="102" t="str">
        <f>IF(Ansøgning!P240="","",Ansøgning!P240)</f>
        <v/>
      </c>
      <c r="X235" s="20"/>
      <c r="Y235" s="31" t="str">
        <f>IF(Ansøgning!Q240="","",Ansøgning!Q240)</f>
        <v/>
      </c>
      <c r="Z235" s="46" t="str">
        <f>IFERROR(MAX(IF(OR(V235="",X235=""),"",IF(AND(AND(MONTH(F235)&gt;=7,MONTH(F235)&lt;8),AND(MONTH(H235)&gt;=7,MONTH(H235)&lt;8)),(NETWORKDAYS(F235,H235,Lister!$D$7:$D$13)-V235)*T235/NETWORKDAYS(Lister!$D$19,Lister!$E$19,Lister!$D$7:$D$13),IF(AND(AND(MONTH(F235)&gt;=7,MONTH(F235)&lt;8),MONTH(H235)&gt;7),(NETWORKDAYS(F235,Lister!$E$19,Lister!$D$7:$D$13)-V235)*T235/NETWORKDAYS(Lister!$D$19,Lister!$E$19,Lister!$D$7:$D$13),IF(MONTH(F235)&gt;7,0)))),0),"")</f>
        <v/>
      </c>
      <c r="AA235" s="31" t="str">
        <f>IF(Ansøgning!R240="","",Ansøgning!R240)</f>
        <v/>
      </c>
      <c r="AB235" s="46" t="str">
        <f>IFERROR(MAX(IF(OR(V235="",X235=""),"",IF(AND(AND(MONTH(F235)&gt;=8,MONTH(F235)&lt;9),AND(MONTH(H235)&gt;=8,MONTH(H235)&lt;9)),(NETWORKDAYS(F235,H235,Lister!$D$7:$D$13)-X235)*T235/NETWORKDAYS(Lister!$D$20,Lister!$E$20,Lister!$D$7:$D$13),IF(AND(MONTH(F235)=7,MONTH(H235)=8),(NETWORKDAYS(Lister!$D$20,H235,Lister!$D$7:$D$13)-X235)*T235/NETWORKDAYS(Lister!$D$20,Lister!$E$20,Lister!$D$7:$D$13),IF(AND(MONTH(F235)=7,MONTH(H235)=7),0)))),0),"")</f>
        <v/>
      </c>
      <c r="AC235" s="15" t="str">
        <f>IF(Ansøgning!U240="","",Ansøgning!U240)</f>
        <v/>
      </c>
      <c r="AD235" s="31" t="str">
        <f t="shared" si="24"/>
        <v/>
      </c>
      <c r="AE235" s="31" t="str">
        <f t="shared" si="25"/>
        <v/>
      </c>
      <c r="AF235" s="51" t="str">
        <f t="shared" si="26"/>
        <v/>
      </c>
      <c r="AG235" s="15" t="str">
        <f t="shared" si="27"/>
        <v/>
      </c>
    </row>
    <row r="236" spans="1:33" x14ac:dyDescent="0.25">
      <c r="A236" s="13" t="str">
        <f>IF(Ansøgning!A241="","",Ansøgning!A241)</f>
        <v/>
      </c>
      <c r="B236" s="13" t="str">
        <f>IF(Ansøgning!B241="","",Ansøgning!B241)</f>
        <v/>
      </c>
      <c r="C236" s="13" t="str">
        <f>IF(Ansøgning!C241="","",Ansøgning!C241)</f>
        <v/>
      </c>
      <c r="D236" s="13" t="str">
        <f>IF(Ansøgning!D241="","",Ansøgning!D241)</f>
        <v/>
      </c>
      <c r="E236" s="14" t="str">
        <f>IF(Ansøgning!E241="","",Ansøgning!E241)</f>
        <v/>
      </c>
      <c r="F236" s="16"/>
      <c r="G236" s="14" t="str">
        <f>IF(Ansøgning!F241="","",Ansøgning!F241)</f>
        <v/>
      </c>
      <c r="H236" s="16"/>
      <c r="I236" s="72" t="str">
        <f>IF(OR(F236="",H236=""),"",NETWORKDAYS(F236,H236,Lister!$D$7:$D$13))</f>
        <v/>
      </c>
      <c r="J236" s="53" t="str">
        <f>IF(Ansøgning!H241="","",Ansøgning!H241)</f>
        <v/>
      </c>
      <c r="K236" s="32" t="str">
        <f t="shared" si="21"/>
        <v/>
      </c>
      <c r="L236" s="31" t="str">
        <f>IF(Ansøgning!J241="","",Ansøgning!J241)</f>
        <v/>
      </c>
      <c r="M236" s="18"/>
      <c r="N236" s="31" t="str">
        <f>IF(Ansøgning!K241="","",Ansøgning!K241)</f>
        <v/>
      </c>
      <c r="O236" s="18"/>
      <c r="P236" s="15" t="str">
        <f>IF(Ansøgning!L241="","",Ansøgning!L241)</f>
        <v/>
      </c>
      <c r="Q236" s="46" t="str">
        <f t="shared" si="22"/>
        <v/>
      </c>
      <c r="R236" s="46"/>
      <c r="S236" s="101" t="str">
        <f>IF(Ansøgning!M241="","",Ansøgning!M241)</f>
        <v/>
      </c>
      <c r="T236" s="31" t="str">
        <f t="shared" si="23"/>
        <v/>
      </c>
      <c r="U236" s="102" t="str">
        <f>IF(Ansøgning!O241="","",Ansøgning!O241)</f>
        <v/>
      </c>
      <c r="V236" s="20"/>
      <c r="W236" s="102" t="str">
        <f>IF(Ansøgning!P241="","",Ansøgning!P241)</f>
        <v/>
      </c>
      <c r="X236" s="20"/>
      <c r="Y236" s="31" t="str">
        <f>IF(Ansøgning!Q241="","",Ansøgning!Q241)</f>
        <v/>
      </c>
      <c r="Z236" s="46" t="str">
        <f>IFERROR(MAX(IF(OR(V236="",X236=""),"",IF(AND(AND(MONTH(F236)&gt;=7,MONTH(F236)&lt;8),AND(MONTH(H236)&gt;=7,MONTH(H236)&lt;8)),(NETWORKDAYS(F236,H236,Lister!$D$7:$D$13)-V236)*T236/NETWORKDAYS(Lister!$D$19,Lister!$E$19,Lister!$D$7:$D$13),IF(AND(AND(MONTH(F236)&gt;=7,MONTH(F236)&lt;8),MONTH(H236)&gt;7),(NETWORKDAYS(F236,Lister!$E$19,Lister!$D$7:$D$13)-V236)*T236/NETWORKDAYS(Lister!$D$19,Lister!$E$19,Lister!$D$7:$D$13),IF(MONTH(F236)&gt;7,0)))),0),"")</f>
        <v/>
      </c>
      <c r="AA236" s="31" t="str">
        <f>IF(Ansøgning!R241="","",Ansøgning!R241)</f>
        <v/>
      </c>
      <c r="AB236" s="46" t="str">
        <f>IFERROR(MAX(IF(OR(V236="",X236=""),"",IF(AND(AND(MONTH(F236)&gt;=8,MONTH(F236)&lt;9),AND(MONTH(H236)&gt;=8,MONTH(H236)&lt;9)),(NETWORKDAYS(F236,H236,Lister!$D$7:$D$13)-X236)*T236/NETWORKDAYS(Lister!$D$20,Lister!$E$20,Lister!$D$7:$D$13),IF(AND(MONTH(F236)=7,MONTH(H236)=8),(NETWORKDAYS(Lister!$D$20,H236,Lister!$D$7:$D$13)-X236)*T236/NETWORKDAYS(Lister!$D$20,Lister!$E$20,Lister!$D$7:$D$13),IF(AND(MONTH(F236)=7,MONTH(H236)=7),0)))),0),"")</f>
        <v/>
      </c>
      <c r="AC236" s="15" t="str">
        <f>IF(Ansøgning!U241="","",Ansøgning!U241)</f>
        <v/>
      </c>
      <c r="AD236" s="31" t="str">
        <f t="shared" si="24"/>
        <v/>
      </c>
      <c r="AE236" s="31" t="str">
        <f t="shared" si="25"/>
        <v/>
      </c>
      <c r="AF236" s="51" t="str">
        <f t="shared" si="26"/>
        <v/>
      </c>
      <c r="AG236" s="15" t="str">
        <f t="shared" si="27"/>
        <v/>
      </c>
    </row>
    <row r="237" spans="1:33" x14ac:dyDescent="0.25">
      <c r="A237" s="13" t="str">
        <f>IF(Ansøgning!A242="","",Ansøgning!A242)</f>
        <v/>
      </c>
      <c r="B237" s="13" t="str">
        <f>IF(Ansøgning!B242="","",Ansøgning!B242)</f>
        <v/>
      </c>
      <c r="C237" s="13" t="str">
        <f>IF(Ansøgning!C242="","",Ansøgning!C242)</f>
        <v/>
      </c>
      <c r="D237" s="13" t="str">
        <f>IF(Ansøgning!D242="","",Ansøgning!D242)</f>
        <v/>
      </c>
      <c r="E237" s="14" t="str">
        <f>IF(Ansøgning!E242="","",Ansøgning!E242)</f>
        <v/>
      </c>
      <c r="F237" s="16"/>
      <c r="G237" s="14" t="str">
        <f>IF(Ansøgning!F242="","",Ansøgning!F242)</f>
        <v/>
      </c>
      <c r="H237" s="16"/>
      <c r="I237" s="72" t="str">
        <f>IF(OR(F237="",H237=""),"",NETWORKDAYS(F237,H237,Lister!$D$7:$D$13))</f>
        <v/>
      </c>
      <c r="J237" s="53" t="str">
        <f>IF(Ansøgning!H242="","",Ansøgning!H242)</f>
        <v/>
      </c>
      <c r="K237" s="32" t="str">
        <f t="shared" si="21"/>
        <v/>
      </c>
      <c r="L237" s="31" t="str">
        <f>IF(Ansøgning!J242="","",Ansøgning!J242)</f>
        <v/>
      </c>
      <c r="M237" s="18"/>
      <c r="N237" s="31" t="str">
        <f>IF(Ansøgning!K242="","",Ansøgning!K242)</f>
        <v/>
      </c>
      <c r="O237" s="18"/>
      <c r="P237" s="15" t="str">
        <f>IF(Ansøgning!L242="","",Ansøgning!L242)</f>
        <v/>
      </c>
      <c r="Q237" s="46" t="str">
        <f t="shared" si="22"/>
        <v/>
      </c>
      <c r="R237" s="46"/>
      <c r="S237" s="101" t="str">
        <f>IF(Ansøgning!M242="","",Ansøgning!M242)</f>
        <v/>
      </c>
      <c r="T237" s="31" t="str">
        <f t="shared" si="23"/>
        <v/>
      </c>
      <c r="U237" s="102" t="str">
        <f>IF(Ansøgning!O242="","",Ansøgning!O242)</f>
        <v/>
      </c>
      <c r="V237" s="20"/>
      <c r="W237" s="102" t="str">
        <f>IF(Ansøgning!P242="","",Ansøgning!P242)</f>
        <v/>
      </c>
      <c r="X237" s="20"/>
      <c r="Y237" s="31" t="str">
        <f>IF(Ansøgning!Q242="","",Ansøgning!Q242)</f>
        <v/>
      </c>
      <c r="Z237" s="46" t="str">
        <f>IFERROR(MAX(IF(OR(V237="",X237=""),"",IF(AND(AND(MONTH(F237)&gt;=7,MONTH(F237)&lt;8),AND(MONTH(H237)&gt;=7,MONTH(H237)&lt;8)),(NETWORKDAYS(F237,H237,Lister!$D$7:$D$13)-V237)*T237/NETWORKDAYS(Lister!$D$19,Lister!$E$19,Lister!$D$7:$D$13),IF(AND(AND(MONTH(F237)&gt;=7,MONTH(F237)&lt;8),MONTH(H237)&gt;7),(NETWORKDAYS(F237,Lister!$E$19,Lister!$D$7:$D$13)-V237)*T237/NETWORKDAYS(Lister!$D$19,Lister!$E$19,Lister!$D$7:$D$13),IF(MONTH(F237)&gt;7,0)))),0),"")</f>
        <v/>
      </c>
      <c r="AA237" s="31" t="str">
        <f>IF(Ansøgning!R242="","",Ansøgning!R242)</f>
        <v/>
      </c>
      <c r="AB237" s="46" t="str">
        <f>IFERROR(MAX(IF(OR(V237="",X237=""),"",IF(AND(AND(MONTH(F237)&gt;=8,MONTH(F237)&lt;9),AND(MONTH(H237)&gt;=8,MONTH(H237)&lt;9)),(NETWORKDAYS(F237,H237,Lister!$D$7:$D$13)-X237)*T237/NETWORKDAYS(Lister!$D$20,Lister!$E$20,Lister!$D$7:$D$13),IF(AND(MONTH(F237)=7,MONTH(H237)=8),(NETWORKDAYS(Lister!$D$20,H237,Lister!$D$7:$D$13)-X237)*T237/NETWORKDAYS(Lister!$D$20,Lister!$E$20,Lister!$D$7:$D$13),IF(AND(MONTH(F237)=7,MONTH(H237)=7),0)))),0),"")</f>
        <v/>
      </c>
      <c r="AC237" s="15" t="str">
        <f>IF(Ansøgning!U242="","",Ansøgning!U242)</f>
        <v/>
      </c>
      <c r="AD237" s="31" t="str">
        <f t="shared" si="24"/>
        <v/>
      </c>
      <c r="AE237" s="31" t="str">
        <f t="shared" si="25"/>
        <v/>
      </c>
      <c r="AF237" s="51" t="str">
        <f t="shared" si="26"/>
        <v/>
      </c>
      <c r="AG237" s="15" t="str">
        <f t="shared" si="27"/>
        <v/>
      </c>
    </row>
    <row r="238" spans="1:33" x14ac:dyDescent="0.25">
      <c r="A238" s="13" t="str">
        <f>IF(Ansøgning!A243="","",Ansøgning!A243)</f>
        <v/>
      </c>
      <c r="B238" s="13" t="str">
        <f>IF(Ansøgning!B243="","",Ansøgning!B243)</f>
        <v/>
      </c>
      <c r="C238" s="13" t="str">
        <f>IF(Ansøgning!C243="","",Ansøgning!C243)</f>
        <v/>
      </c>
      <c r="D238" s="13" t="str">
        <f>IF(Ansøgning!D243="","",Ansøgning!D243)</f>
        <v/>
      </c>
      <c r="E238" s="14" t="str">
        <f>IF(Ansøgning!E243="","",Ansøgning!E243)</f>
        <v/>
      </c>
      <c r="F238" s="16"/>
      <c r="G238" s="14" t="str">
        <f>IF(Ansøgning!F243="","",Ansøgning!F243)</f>
        <v/>
      </c>
      <c r="H238" s="16"/>
      <c r="I238" s="72" t="str">
        <f>IF(OR(F238="",H238=""),"",NETWORKDAYS(F238,H238,Lister!$D$7:$D$13))</f>
        <v/>
      </c>
      <c r="J238" s="53" t="str">
        <f>IF(Ansøgning!H243="","",Ansøgning!H243)</f>
        <v/>
      </c>
      <c r="K238" s="32" t="str">
        <f t="shared" si="21"/>
        <v/>
      </c>
      <c r="L238" s="31" t="str">
        <f>IF(Ansøgning!J243="","",Ansøgning!J243)</f>
        <v/>
      </c>
      <c r="M238" s="18"/>
      <c r="N238" s="31" t="str">
        <f>IF(Ansøgning!K243="","",Ansøgning!K243)</f>
        <v/>
      </c>
      <c r="O238" s="18"/>
      <c r="P238" s="15" t="str">
        <f>IF(Ansøgning!L243="","",Ansøgning!L243)</f>
        <v/>
      </c>
      <c r="Q238" s="46" t="str">
        <f t="shared" si="22"/>
        <v/>
      </c>
      <c r="R238" s="46"/>
      <c r="S238" s="101" t="str">
        <f>IF(Ansøgning!M243="","",Ansøgning!M243)</f>
        <v/>
      </c>
      <c r="T238" s="31" t="str">
        <f t="shared" si="23"/>
        <v/>
      </c>
      <c r="U238" s="102" t="str">
        <f>IF(Ansøgning!O243="","",Ansøgning!O243)</f>
        <v/>
      </c>
      <c r="V238" s="20"/>
      <c r="W238" s="102" t="str">
        <f>IF(Ansøgning!P243="","",Ansøgning!P243)</f>
        <v/>
      </c>
      <c r="X238" s="20"/>
      <c r="Y238" s="31" t="str">
        <f>IF(Ansøgning!Q243="","",Ansøgning!Q243)</f>
        <v/>
      </c>
      <c r="Z238" s="46" t="str">
        <f>IFERROR(MAX(IF(OR(V238="",X238=""),"",IF(AND(AND(MONTH(F238)&gt;=7,MONTH(F238)&lt;8),AND(MONTH(H238)&gt;=7,MONTH(H238)&lt;8)),(NETWORKDAYS(F238,H238,Lister!$D$7:$D$13)-V238)*T238/NETWORKDAYS(Lister!$D$19,Lister!$E$19,Lister!$D$7:$D$13),IF(AND(AND(MONTH(F238)&gt;=7,MONTH(F238)&lt;8),MONTH(H238)&gt;7),(NETWORKDAYS(F238,Lister!$E$19,Lister!$D$7:$D$13)-V238)*T238/NETWORKDAYS(Lister!$D$19,Lister!$E$19,Lister!$D$7:$D$13),IF(MONTH(F238)&gt;7,0)))),0),"")</f>
        <v/>
      </c>
      <c r="AA238" s="31" t="str">
        <f>IF(Ansøgning!R243="","",Ansøgning!R243)</f>
        <v/>
      </c>
      <c r="AB238" s="46" t="str">
        <f>IFERROR(MAX(IF(OR(V238="",X238=""),"",IF(AND(AND(MONTH(F238)&gt;=8,MONTH(F238)&lt;9),AND(MONTH(H238)&gt;=8,MONTH(H238)&lt;9)),(NETWORKDAYS(F238,H238,Lister!$D$7:$D$13)-X238)*T238/NETWORKDAYS(Lister!$D$20,Lister!$E$20,Lister!$D$7:$D$13),IF(AND(MONTH(F238)=7,MONTH(H238)=8),(NETWORKDAYS(Lister!$D$20,H238,Lister!$D$7:$D$13)-X238)*T238/NETWORKDAYS(Lister!$D$20,Lister!$E$20,Lister!$D$7:$D$13),IF(AND(MONTH(F238)=7,MONTH(H238)=7),0)))),0),"")</f>
        <v/>
      </c>
      <c r="AC238" s="15" t="str">
        <f>IF(Ansøgning!U243="","",Ansøgning!U243)</f>
        <v/>
      </c>
      <c r="AD238" s="31" t="str">
        <f t="shared" si="24"/>
        <v/>
      </c>
      <c r="AE238" s="31" t="str">
        <f t="shared" si="25"/>
        <v/>
      </c>
      <c r="AF238" s="51" t="str">
        <f t="shared" si="26"/>
        <v/>
      </c>
      <c r="AG238" s="15" t="str">
        <f t="shared" si="27"/>
        <v/>
      </c>
    </row>
    <row r="239" spans="1:33" x14ac:dyDescent="0.25">
      <c r="A239" s="13" t="str">
        <f>IF(Ansøgning!A244="","",Ansøgning!A244)</f>
        <v/>
      </c>
      <c r="B239" s="13" t="str">
        <f>IF(Ansøgning!B244="","",Ansøgning!B244)</f>
        <v/>
      </c>
      <c r="C239" s="13" t="str">
        <f>IF(Ansøgning!C244="","",Ansøgning!C244)</f>
        <v/>
      </c>
      <c r="D239" s="13" t="str">
        <f>IF(Ansøgning!D244="","",Ansøgning!D244)</f>
        <v/>
      </c>
      <c r="E239" s="14" t="str">
        <f>IF(Ansøgning!E244="","",Ansøgning!E244)</f>
        <v/>
      </c>
      <c r="F239" s="16"/>
      <c r="G239" s="14" t="str">
        <f>IF(Ansøgning!F244="","",Ansøgning!F244)</f>
        <v/>
      </c>
      <c r="H239" s="16"/>
      <c r="I239" s="72" t="str">
        <f>IF(OR(F239="",H239=""),"",NETWORKDAYS(F239,H239,Lister!$D$7:$D$13))</f>
        <v/>
      </c>
      <c r="J239" s="53" t="str">
        <f>IF(Ansøgning!H244="","",Ansøgning!H244)</f>
        <v/>
      </c>
      <c r="K239" s="32" t="str">
        <f t="shared" si="21"/>
        <v/>
      </c>
      <c r="L239" s="31" t="str">
        <f>IF(Ansøgning!J244="","",Ansøgning!J244)</f>
        <v/>
      </c>
      <c r="M239" s="18"/>
      <c r="N239" s="31" t="str">
        <f>IF(Ansøgning!K244="","",Ansøgning!K244)</f>
        <v/>
      </c>
      <c r="O239" s="18"/>
      <c r="P239" s="15" t="str">
        <f>IF(Ansøgning!L244="","",Ansøgning!L244)</f>
        <v/>
      </c>
      <c r="Q239" s="46" t="str">
        <f t="shared" si="22"/>
        <v/>
      </c>
      <c r="R239" s="46"/>
      <c r="S239" s="101" t="str">
        <f>IF(Ansøgning!M244="","",Ansøgning!M244)</f>
        <v/>
      </c>
      <c r="T239" s="31" t="str">
        <f t="shared" si="23"/>
        <v/>
      </c>
      <c r="U239" s="102" t="str">
        <f>IF(Ansøgning!O244="","",Ansøgning!O244)</f>
        <v/>
      </c>
      <c r="V239" s="20"/>
      <c r="W239" s="102" t="str">
        <f>IF(Ansøgning!P244="","",Ansøgning!P244)</f>
        <v/>
      </c>
      <c r="X239" s="20"/>
      <c r="Y239" s="31" t="str">
        <f>IF(Ansøgning!Q244="","",Ansøgning!Q244)</f>
        <v/>
      </c>
      <c r="Z239" s="46" t="str">
        <f>IFERROR(MAX(IF(OR(V239="",X239=""),"",IF(AND(AND(MONTH(F239)&gt;=7,MONTH(F239)&lt;8),AND(MONTH(H239)&gt;=7,MONTH(H239)&lt;8)),(NETWORKDAYS(F239,H239,Lister!$D$7:$D$13)-V239)*T239/NETWORKDAYS(Lister!$D$19,Lister!$E$19,Lister!$D$7:$D$13),IF(AND(AND(MONTH(F239)&gt;=7,MONTH(F239)&lt;8),MONTH(H239)&gt;7),(NETWORKDAYS(F239,Lister!$E$19,Lister!$D$7:$D$13)-V239)*T239/NETWORKDAYS(Lister!$D$19,Lister!$E$19,Lister!$D$7:$D$13),IF(MONTH(F239)&gt;7,0)))),0),"")</f>
        <v/>
      </c>
      <c r="AA239" s="31" t="str">
        <f>IF(Ansøgning!R244="","",Ansøgning!R244)</f>
        <v/>
      </c>
      <c r="AB239" s="46" t="str">
        <f>IFERROR(MAX(IF(OR(V239="",X239=""),"",IF(AND(AND(MONTH(F239)&gt;=8,MONTH(F239)&lt;9),AND(MONTH(H239)&gt;=8,MONTH(H239)&lt;9)),(NETWORKDAYS(F239,H239,Lister!$D$7:$D$13)-X239)*T239/NETWORKDAYS(Lister!$D$20,Lister!$E$20,Lister!$D$7:$D$13),IF(AND(MONTH(F239)=7,MONTH(H239)=8),(NETWORKDAYS(Lister!$D$20,H239,Lister!$D$7:$D$13)-X239)*T239/NETWORKDAYS(Lister!$D$20,Lister!$E$20,Lister!$D$7:$D$13),IF(AND(MONTH(F239)=7,MONTH(H239)=7),0)))),0),"")</f>
        <v/>
      </c>
      <c r="AC239" s="15" t="str">
        <f>IF(Ansøgning!U244="","",Ansøgning!U244)</f>
        <v/>
      </c>
      <c r="AD239" s="31" t="str">
        <f t="shared" si="24"/>
        <v/>
      </c>
      <c r="AE239" s="31" t="str">
        <f t="shared" si="25"/>
        <v/>
      </c>
      <c r="AF239" s="51" t="str">
        <f t="shared" si="26"/>
        <v/>
      </c>
      <c r="AG239" s="15" t="str">
        <f t="shared" si="27"/>
        <v/>
      </c>
    </row>
    <row r="240" spans="1:33" x14ac:dyDescent="0.25">
      <c r="A240" s="13" t="str">
        <f>IF(Ansøgning!A245="","",Ansøgning!A245)</f>
        <v/>
      </c>
      <c r="B240" s="13" t="str">
        <f>IF(Ansøgning!B245="","",Ansøgning!B245)</f>
        <v/>
      </c>
      <c r="C240" s="13" t="str">
        <f>IF(Ansøgning!C245="","",Ansøgning!C245)</f>
        <v/>
      </c>
      <c r="D240" s="13" t="str">
        <f>IF(Ansøgning!D245="","",Ansøgning!D245)</f>
        <v/>
      </c>
      <c r="E240" s="14" t="str">
        <f>IF(Ansøgning!E245="","",Ansøgning!E245)</f>
        <v/>
      </c>
      <c r="F240" s="16"/>
      <c r="G240" s="14" t="str">
        <f>IF(Ansøgning!F245="","",Ansøgning!F245)</f>
        <v/>
      </c>
      <c r="H240" s="16"/>
      <c r="I240" s="72" t="str">
        <f>IF(OR(F240="",H240=""),"",NETWORKDAYS(F240,H240,Lister!$D$7:$D$13))</f>
        <v/>
      </c>
      <c r="J240" s="53" t="str">
        <f>IF(Ansøgning!H245="","",Ansøgning!H245)</f>
        <v/>
      </c>
      <c r="K240" s="32" t="str">
        <f t="shared" si="21"/>
        <v/>
      </c>
      <c r="L240" s="31" t="str">
        <f>IF(Ansøgning!J245="","",Ansøgning!J245)</f>
        <v/>
      </c>
      <c r="M240" s="18"/>
      <c r="N240" s="31" t="str">
        <f>IF(Ansøgning!K245="","",Ansøgning!K245)</f>
        <v/>
      </c>
      <c r="O240" s="18"/>
      <c r="P240" s="15" t="str">
        <f>IF(Ansøgning!L245="","",Ansøgning!L245)</f>
        <v/>
      </c>
      <c r="Q240" s="46" t="str">
        <f t="shared" si="22"/>
        <v/>
      </c>
      <c r="R240" s="46"/>
      <c r="S240" s="101" t="str">
        <f>IF(Ansøgning!M245="","",Ansøgning!M245)</f>
        <v/>
      </c>
      <c r="T240" s="31" t="str">
        <f t="shared" si="23"/>
        <v/>
      </c>
      <c r="U240" s="102" t="str">
        <f>IF(Ansøgning!O245="","",Ansøgning!O245)</f>
        <v/>
      </c>
      <c r="V240" s="20"/>
      <c r="W240" s="102" t="str">
        <f>IF(Ansøgning!P245="","",Ansøgning!P245)</f>
        <v/>
      </c>
      <c r="X240" s="20"/>
      <c r="Y240" s="31" t="str">
        <f>IF(Ansøgning!Q245="","",Ansøgning!Q245)</f>
        <v/>
      </c>
      <c r="Z240" s="46" t="str">
        <f>IFERROR(MAX(IF(OR(V240="",X240=""),"",IF(AND(AND(MONTH(F240)&gt;=7,MONTH(F240)&lt;8),AND(MONTH(H240)&gt;=7,MONTH(H240)&lt;8)),(NETWORKDAYS(F240,H240,Lister!$D$7:$D$13)-V240)*T240/NETWORKDAYS(Lister!$D$19,Lister!$E$19,Lister!$D$7:$D$13),IF(AND(AND(MONTH(F240)&gt;=7,MONTH(F240)&lt;8),MONTH(H240)&gt;7),(NETWORKDAYS(F240,Lister!$E$19,Lister!$D$7:$D$13)-V240)*T240/NETWORKDAYS(Lister!$D$19,Lister!$E$19,Lister!$D$7:$D$13),IF(MONTH(F240)&gt;7,0)))),0),"")</f>
        <v/>
      </c>
      <c r="AA240" s="31" t="str">
        <f>IF(Ansøgning!R245="","",Ansøgning!R245)</f>
        <v/>
      </c>
      <c r="AB240" s="46" t="str">
        <f>IFERROR(MAX(IF(OR(V240="",X240=""),"",IF(AND(AND(MONTH(F240)&gt;=8,MONTH(F240)&lt;9),AND(MONTH(H240)&gt;=8,MONTH(H240)&lt;9)),(NETWORKDAYS(F240,H240,Lister!$D$7:$D$13)-X240)*T240/NETWORKDAYS(Lister!$D$20,Lister!$E$20,Lister!$D$7:$D$13),IF(AND(MONTH(F240)=7,MONTH(H240)=8),(NETWORKDAYS(Lister!$D$20,H240,Lister!$D$7:$D$13)-X240)*T240/NETWORKDAYS(Lister!$D$20,Lister!$E$20,Lister!$D$7:$D$13),IF(AND(MONTH(F240)=7,MONTH(H240)=7),0)))),0),"")</f>
        <v/>
      </c>
      <c r="AC240" s="15" t="str">
        <f>IF(Ansøgning!U245="","",Ansøgning!U245)</f>
        <v/>
      </c>
      <c r="AD240" s="31" t="str">
        <f t="shared" si="24"/>
        <v/>
      </c>
      <c r="AE240" s="31" t="str">
        <f t="shared" si="25"/>
        <v/>
      </c>
      <c r="AF240" s="51" t="str">
        <f t="shared" si="26"/>
        <v/>
      </c>
      <c r="AG240" s="15" t="str">
        <f t="shared" si="27"/>
        <v/>
      </c>
    </row>
    <row r="241" spans="1:33" x14ac:dyDescent="0.25">
      <c r="A241" s="13" t="str">
        <f>IF(Ansøgning!A246="","",Ansøgning!A246)</f>
        <v/>
      </c>
      <c r="B241" s="13" t="str">
        <f>IF(Ansøgning!B246="","",Ansøgning!B246)</f>
        <v/>
      </c>
      <c r="C241" s="13" t="str">
        <f>IF(Ansøgning!C246="","",Ansøgning!C246)</f>
        <v/>
      </c>
      <c r="D241" s="13" t="str">
        <f>IF(Ansøgning!D246="","",Ansøgning!D246)</f>
        <v/>
      </c>
      <c r="E241" s="14" t="str">
        <f>IF(Ansøgning!E246="","",Ansøgning!E246)</f>
        <v/>
      </c>
      <c r="F241" s="16"/>
      <c r="G241" s="14" t="str">
        <f>IF(Ansøgning!F246="","",Ansøgning!F246)</f>
        <v/>
      </c>
      <c r="H241" s="16"/>
      <c r="I241" s="72" t="str">
        <f>IF(OR(F241="",H241=""),"",NETWORKDAYS(F241,H241,Lister!$D$7:$D$13))</f>
        <v/>
      </c>
      <c r="J241" s="53" t="str">
        <f>IF(Ansøgning!H246="","",Ansøgning!H246)</f>
        <v/>
      </c>
      <c r="K241" s="32" t="str">
        <f t="shared" si="21"/>
        <v/>
      </c>
      <c r="L241" s="31" t="str">
        <f>IF(Ansøgning!J246="","",Ansøgning!J246)</f>
        <v/>
      </c>
      <c r="M241" s="18"/>
      <c r="N241" s="31" t="str">
        <f>IF(Ansøgning!K246="","",Ansøgning!K246)</f>
        <v/>
      </c>
      <c r="O241" s="18"/>
      <c r="P241" s="15" t="str">
        <f>IF(Ansøgning!L246="","",Ansøgning!L246)</f>
        <v/>
      </c>
      <c r="Q241" s="46" t="str">
        <f t="shared" si="22"/>
        <v/>
      </c>
      <c r="R241" s="46"/>
      <c r="S241" s="101" t="str">
        <f>IF(Ansøgning!M246="","",Ansøgning!M246)</f>
        <v/>
      </c>
      <c r="T241" s="31" t="str">
        <f t="shared" si="23"/>
        <v/>
      </c>
      <c r="U241" s="102" t="str">
        <f>IF(Ansøgning!O246="","",Ansøgning!O246)</f>
        <v/>
      </c>
      <c r="V241" s="20"/>
      <c r="W241" s="102" t="str">
        <f>IF(Ansøgning!P246="","",Ansøgning!P246)</f>
        <v/>
      </c>
      <c r="X241" s="20"/>
      <c r="Y241" s="31" t="str">
        <f>IF(Ansøgning!Q246="","",Ansøgning!Q246)</f>
        <v/>
      </c>
      <c r="Z241" s="46" t="str">
        <f>IFERROR(MAX(IF(OR(V241="",X241=""),"",IF(AND(AND(MONTH(F241)&gt;=7,MONTH(F241)&lt;8),AND(MONTH(H241)&gt;=7,MONTH(H241)&lt;8)),(NETWORKDAYS(F241,H241,Lister!$D$7:$D$13)-V241)*T241/NETWORKDAYS(Lister!$D$19,Lister!$E$19,Lister!$D$7:$D$13),IF(AND(AND(MONTH(F241)&gt;=7,MONTH(F241)&lt;8),MONTH(H241)&gt;7),(NETWORKDAYS(F241,Lister!$E$19,Lister!$D$7:$D$13)-V241)*T241/NETWORKDAYS(Lister!$D$19,Lister!$E$19,Lister!$D$7:$D$13),IF(MONTH(F241)&gt;7,0)))),0),"")</f>
        <v/>
      </c>
      <c r="AA241" s="31" t="str">
        <f>IF(Ansøgning!R246="","",Ansøgning!R246)</f>
        <v/>
      </c>
      <c r="AB241" s="46" t="str">
        <f>IFERROR(MAX(IF(OR(V241="",X241=""),"",IF(AND(AND(MONTH(F241)&gt;=8,MONTH(F241)&lt;9),AND(MONTH(H241)&gt;=8,MONTH(H241)&lt;9)),(NETWORKDAYS(F241,H241,Lister!$D$7:$D$13)-X241)*T241/NETWORKDAYS(Lister!$D$20,Lister!$E$20,Lister!$D$7:$D$13),IF(AND(MONTH(F241)=7,MONTH(H241)=8),(NETWORKDAYS(Lister!$D$20,H241,Lister!$D$7:$D$13)-X241)*T241/NETWORKDAYS(Lister!$D$20,Lister!$E$20,Lister!$D$7:$D$13),IF(AND(MONTH(F241)=7,MONTH(H241)=7),0)))),0),"")</f>
        <v/>
      </c>
      <c r="AC241" s="15" t="str">
        <f>IF(Ansøgning!U246="","",Ansøgning!U246)</f>
        <v/>
      </c>
      <c r="AD241" s="31" t="str">
        <f t="shared" si="24"/>
        <v/>
      </c>
      <c r="AE241" s="31" t="str">
        <f t="shared" si="25"/>
        <v/>
      </c>
      <c r="AF241" s="51" t="str">
        <f t="shared" si="26"/>
        <v/>
      </c>
      <c r="AG241" s="15" t="str">
        <f t="shared" si="27"/>
        <v/>
      </c>
    </row>
    <row r="242" spans="1:33" x14ac:dyDescent="0.25">
      <c r="A242" s="13" t="str">
        <f>IF(Ansøgning!A247="","",Ansøgning!A247)</f>
        <v/>
      </c>
      <c r="B242" s="13" t="str">
        <f>IF(Ansøgning!B247="","",Ansøgning!B247)</f>
        <v/>
      </c>
      <c r="C242" s="13" t="str">
        <f>IF(Ansøgning!C247="","",Ansøgning!C247)</f>
        <v/>
      </c>
      <c r="D242" s="13" t="str">
        <f>IF(Ansøgning!D247="","",Ansøgning!D247)</f>
        <v/>
      </c>
      <c r="E242" s="14" t="str">
        <f>IF(Ansøgning!E247="","",Ansøgning!E247)</f>
        <v/>
      </c>
      <c r="F242" s="16"/>
      <c r="G242" s="14" t="str">
        <f>IF(Ansøgning!F247="","",Ansøgning!F247)</f>
        <v/>
      </c>
      <c r="H242" s="16"/>
      <c r="I242" s="72" t="str">
        <f>IF(OR(F242="",H242=""),"",NETWORKDAYS(F242,H242,Lister!$D$7:$D$13))</f>
        <v/>
      </c>
      <c r="J242" s="53" t="str">
        <f>IF(Ansøgning!H247="","",Ansøgning!H247)</f>
        <v/>
      </c>
      <c r="K242" s="32" t="str">
        <f t="shared" si="21"/>
        <v/>
      </c>
      <c r="L242" s="31" t="str">
        <f>IF(Ansøgning!J247="","",Ansøgning!J247)</f>
        <v/>
      </c>
      <c r="M242" s="18"/>
      <c r="N242" s="31" t="str">
        <f>IF(Ansøgning!K247="","",Ansøgning!K247)</f>
        <v/>
      </c>
      <c r="O242" s="18"/>
      <c r="P242" s="15" t="str">
        <f>IF(Ansøgning!L247="","",Ansøgning!L247)</f>
        <v/>
      </c>
      <c r="Q242" s="46" t="str">
        <f t="shared" si="22"/>
        <v/>
      </c>
      <c r="R242" s="46"/>
      <c r="S242" s="101" t="str">
        <f>IF(Ansøgning!M247="","",Ansøgning!M247)</f>
        <v/>
      </c>
      <c r="T242" s="31" t="str">
        <f t="shared" si="23"/>
        <v/>
      </c>
      <c r="U242" s="102" t="str">
        <f>IF(Ansøgning!O247="","",Ansøgning!O247)</f>
        <v/>
      </c>
      <c r="V242" s="20"/>
      <c r="W242" s="102" t="str">
        <f>IF(Ansøgning!P247="","",Ansøgning!P247)</f>
        <v/>
      </c>
      <c r="X242" s="20"/>
      <c r="Y242" s="31" t="str">
        <f>IF(Ansøgning!Q247="","",Ansøgning!Q247)</f>
        <v/>
      </c>
      <c r="Z242" s="46" t="str">
        <f>IFERROR(MAX(IF(OR(V242="",X242=""),"",IF(AND(AND(MONTH(F242)&gt;=7,MONTH(F242)&lt;8),AND(MONTH(H242)&gt;=7,MONTH(H242)&lt;8)),(NETWORKDAYS(F242,H242,Lister!$D$7:$D$13)-V242)*T242/NETWORKDAYS(Lister!$D$19,Lister!$E$19,Lister!$D$7:$D$13),IF(AND(AND(MONTH(F242)&gt;=7,MONTH(F242)&lt;8),MONTH(H242)&gt;7),(NETWORKDAYS(F242,Lister!$E$19,Lister!$D$7:$D$13)-V242)*T242/NETWORKDAYS(Lister!$D$19,Lister!$E$19,Lister!$D$7:$D$13),IF(MONTH(F242)&gt;7,0)))),0),"")</f>
        <v/>
      </c>
      <c r="AA242" s="31" t="str">
        <f>IF(Ansøgning!R247="","",Ansøgning!R247)</f>
        <v/>
      </c>
      <c r="AB242" s="46" t="str">
        <f>IFERROR(MAX(IF(OR(V242="",X242=""),"",IF(AND(AND(MONTH(F242)&gt;=8,MONTH(F242)&lt;9),AND(MONTH(H242)&gt;=8,MONTH(H242)&lt;9)),(NETWORKDAYS(F242,H242,Lister!$D$7:$D$13)-X242)*T242/NETWORKDAYS(Lister!$D$20,Lister!$E$20,Lister!$D$7:$D$13),IF(AND(MONTH(F242)=7,MONTH(H242)=8),(NETWORKDAYS(Lister!$D$20,H242,Lister!$D$7:$D$13)-X242)*T242/NETWORKDAYS(Lister!$D$20,Lister!$E$20,Lister!$D$7:$D$13),IF(AND(MONTH(F242)=7,MONTH(H242)=7),0)))),0),"")</f>
        <v/>
      </c>
      <c r="AC242" s="15" t="str">
        <f>IF(Ansøgning!U247="","",Ansøgning!U247)</f>
        <v/>
      </c>
      <c r="AD242" s="31" t="str">
        <f t="shared" si="24"/>
        <v/>
      </c>
      <c r="AE242" s="31" t="str">
        <f t="shared" si="25"/>
        <v/>
      </c>
      <c r="AF242" s="51" t="str">
        <f t="shared" si="26"/>
        <v/>
      </c>
      <c r="AG242" s="15" t="str">
        <f t="shared" si="27"/>
        <v/>
      </c>
    </row>
    <row r="243" spans="1:33" x14ac:dyDescent="0.25">
      <c r="A243" s="13" t="str">
        <f>IF(Ansøgning!A248="","",Ansøgning!A248)</f>
        <v/>
      </c>
      <c r="B243" s="13" t="str">
        <f>IF(Ansøgning!B248="","",Ansøgning!B248)</f>
        <v/>
      </c>
      <c r="C243" s="13" t="str">
        <f>IF(Ansøgning!C248="","",Ansøgning!C248)</f>
        <v/>
      </c>
      <c r="D243" s="13" t="str">
        <f>IF(Ansøgning!D248="","",Ansøgning!D248)</f>
        <v/>
      </c>
      <c r="E243" s="14" t="str">
        <f>IF(Ansøgning!E248="","",Ansøgning!E248)</f>
        <v/>
      </c>
      <c r="F243" s="16"/>
      <c r="G243" s="14" t="str">
        <f>IF(Ansøgning!F248="","",Ansøgning!F248)</f>
        <v/>
      </c>
      <c r="H243" s="16"/>
      <c r="I243" s="72" t="str">
        <f>IF(OR(F243="",H243=""),"",NETWORKDAYS(F243,H243,Lister!$D$7:$D$13))</f>
        <v/>
      </c>
      <c r="J243" s="53" t="str">
        <f>IF(Ansøgning!H248="","",Ansøgning!H248)</f>
        <v/>
      </c>
      <c r="K243" s="32" t="str">
        <f t="shared" si="21"/>
        <v/>
      </c>
      <c r="L243" s="31" t="str">
        <f>IF(Ansøgning!J248="","",Ansøgning!J248)</f>
        <v/>
      </c>
      <c r="M243" s="18"/>
      <c r="N243" s="31" t="str">
        <f>IF(Ansøgning!K248="","",Ansøgning!K248)</f>
        <v/>
      </c>
      <c r="O243" s="18"/>
      <c r="P243" s="15" t="str">
        <f>IF(Ansøgning!L248="","",Ansøgning!L248)</f>
        <v/>
      </c>
      <c r="Q243" s="46" t="str">
        <f t="shared" si="22"/>
        <v/>
      </c>
      <c r="R243" s="46"/>
      <c r="S243" s="101" t="str">
        <f>IF(Ansøgning!M248="","",Ansøgning!M248)</f>
        <v/>
      </c>
      <c r="T243" s="31" t="str">
        <f t="shared" si="23"/>
        <v/>
      </c>
      <c r="U243" s="102" t="str">
        <f>IF(Ansøgning!O248="","",Ansøgning!O248)</f>
        <v/>
      </c>
      <c r="V243" s="20"/>
      <c r="W243" s="102" t="str">
        <f>IF(Ansøgning!P248="","",Ansøgning!P248)</f>
        <v/>
      </c>
      <c r="X243" s="20"/>
      <c r="Y243" s="31" t="str">
        <f>IF(Ansøgning!Q248="","",Ansøgning!Q248)</f>
        <v/>
      </c>
      <c r="Z243" s="46" t="str">
        <f>IFERROR(MAX(IF(OR(V243="",X243=""),"",IF(AND(AND(MONTH(F243)&gt;=7,MONTH(F243)&lt;8),AND(MONTH(H243)&gt;=7,MONTH(H243)&lt;8)),(NETWORKDAYS(F243,H243,Lister!$D$7:$D$13)-V243)*T243/NETWORKDAYS(Lister!$D$19,Lister!$E$19,Lister!$D$7:$D$13),IF(AND(AND(MONTH(F243)&gt;=7,MONTH(F243)&lt;8),MONTH(H243)&gt;7),(NETWORKDAYS(F243,Lister!$E$19,Lister!$D$7:$D$13)-V243)*T243/NETWORKDAYS(Lister!$D$19,Lister!$E$19,Lister!$D$7:$D$13),IF(MONTH(F243)&gt;7,0)))),0),"")</f>
        <v/>
      </c>
      <c r="AA243" s="31" t="str">
        <f>IF(Ansøgning!R248="","",Ansøgning!R248)</f>
        <v/>
      </c>
      <c r="AB243" s="46" t="str">
        <f>IFERROR(MAX(IF(OR(V243="",X243=""),"",IF(AND(AND(MONTH(F243)&gt;=8,MONTH(F243)&lt;9),AND(MONTH(H243)&gt;=8,MONTH(H243)&lt;9)),(NETWORKDAYS(F243,H243,Lister!$D$7:$D$13)-X243)*T243/NETWORKDAYS(Lister!$D$20,Lister!$E$20,Lister!$D$7:$D$13),IF(AND(MONTH(F243)=7,MONTH(H243)=8),(NETWORKDAYS(Lister!$D$20,H243,Lister!$D$7:$D$13)-X243)*T243/NETWORKDAYS(Lister!$D$20,Lister!$E$20,Lister!$D$7:$D$13),IF(AND(MONTH(F243)=7,MONTH(H243)=7),0)))),0),"")</f>
        <v/>
      </c>
      <c r="AC243" s="15" t="str">
        <f>IF(Ansøgning!U248="","",Ansøgning!U248)</f>
        <v/>
      </c>
      <c r="AD243" s="31" t="str">
        <f t="shared" si="24"/>
        <v/>
      </c>
      <c r="AE243" s="31" t="str">
        <f t="shared" si="25"/>
        <v/>
      </c>
      <c r="AF243" s="51" t="str">
        <f t="shared" si="26"/>
        <v/>
      </c>
      <c r="AG243" s="15" t="str">
        <f t="shared" si="27"/>
        <v/>
      </c>
    </row>
    <row r="244" spans="1:33" x14ac:dyDescent="0.25">
      <c r="A244" s="13" t="str">
        <f>IF(Ansøgning!A249="","",Ansøgning!A249)</f>
        <v/>
      </c>
      <c r="B244" s="13" t="str">
        <f>IF(Ansøgning!B249="","",Ansøgning!B249)</f>
        <v/>
      </c>
      <c r="C244" s="13" t="str">
        <f>IF(Ansøgning!C249="","",Ansøgning!C249)</f>
        <v/>
      </c>
      <c r="D244" s="13" t="str">
        <f>IF(Ansøgning!D249="","",Ansøgning!D249)</f>
        <v/>
      </c>
      <c r="E244" s="14" t="str">
        <f>IF(Ansøgning!E249="","",Ansøgning!E249)</f>
        <v/>
      </c>
      <c r="F244" s="16"/>
      <c r="G244" s="14" t="str">
        <f>IF(Ansøgning!F249="","",Ansøgning!F249)</f>
        <v/>
      </c>
      <c r="H244" s="16"/>
      <c r="I244" s="72" t="str">
        <f>IF(OR(F244="",H244=""),"",NETWORKDAYS(F244,H244,Lister!$D$7:$D$13))</f>
        <v/>
      </c>
      <c r="J244" s="53" t="str">
        <f>IF(Ansøgning!H249="","",Ansøgning!H249)</f>
        <v/>
      </c>
      <c r="K244" s="32" t="str">
        <f t="shared" si="21"/>
        <v/>
      </c>
      <c r="L244" s="31" t="str">
        <f>IF(Ansøgning!J249="","",Ansøgning!J249)</f>
        <v/>
      </c>
      <c r="M244" s="18"/>
      <c r="N244" s="31" t="str">
        <f>IF(Ansøgning!K249="","",Ansøgning!K249)</f>
        <v/>
      </c>
      <c r="O244" s="18"/>
      <c r="P244" s="15" t="str">
        <f>IF(Ansøgning!L249="","",Ansøgning!L249)</f>
        <v/>
      </c>
      <c r="Q244" s="46" t="str">
        <f t="shared" si="22"/>
        <v/>
      </c>
      <c r="R244" s="46"/>
      <c r="S244" s="101" t="str">
        <f>IF(Ansøgning!M249="","",Ansøgning!M249)</f>
        <v/>
      </c>
      <c r="T244" s="31" t="str">
        <f t="shared" si="23"/>
        <v/>
      </c>
      <c r="U244" s="102" t="str">
        <f>IF(Ansøgning!O249="","",Ansøgning!O249)</f>
        <v/>
      </c>
      <c r="V244" s="20"/>
      <c r="W244" s="102" t="str">
        <f>IF(Ansøgning!P249="","",Ansøgning!P249)</f>
        <v/>
      </c>
      <c r="X244" s="20"/>
      <c r="Y244" s="31" t="str">
        <f>IF(Ansøgning!Q249="","",Ansøgning!Q249)</f>
        <v/>
      </c>
      <c r="Z244" s="46" t="str">
        <f>IFERROR(MAX(IF(OR(V244="",X244=""),"",IF(AND(AND(MONTH(F244)&gt;=7,MONTH(F244)&lt;8),AND(MONTH(H244)&gt;=7,MONTH(H244)&lt;8)),(NETWORKDAYS(F244,H244,Lister!$D$7:$D$13)-V244)*T244/NETWORKDAYS(Lister!$D$19,Lister!$E$19,Lister!$D$7:$D$13),IF(AND(AND(MONTH(F244)&gt;=7,MONTH(F244)&lt;8),MONTH(H244)&gt;7),(NETWORKDAYS(F244,Lister!$E$19,Lister!$D$7:$D$13)-V244)*T244/NETWORKDAYS(Lister!$D$19,Lister!$E$19,Lister!$D$7:$D$13),IF(MONTH(F244)&gt;7,0)))),0),"")</f>
        <v/>
      </c>
      <c r="AA244" s="31" t="str">
        <f>IF(Ansøgning!R249="","",Ansøgning!R249)</f>
        <v/>
      </c>
      <c r="AB244" s="46" t="str">
        <f>IFERROR(MAX(IF(OR(V244="",X244=""),"",IF(AND(AND(MONTH(F244)&gt;=8,MONTH(F244)&lt;9),AND(MONTH(H244)&gt;=8,MONTH(H244)&lt;9)),(NETWORKDAYS(F244,H244,Lister!$D$7:$D$13)-X244)*T244/NETWORKDAYS(Lister!$D$20,Lister!$E$20,Lister!$D$7:$D$13),IF(AND(MONTH(F244)=7,MONTH(H244)=8),(NETWORKDAYS(Lister!$D$20,H244,Lister!$D$7:$D$13)-X244)*T244/NETWORKDAYS(Lister!$D$20,Lister!$E$20,Lister!$D$7:$D$13),IF(AND(MONTH(F244)=7,MONTH(H244)=7),0)))),0),"")</f>
        <v/>
      </c>
      <c r="AC244" s="15" t="str">
        <f>IF(Ansøgning!U249="","",Ansøgning!U249)</f>
        <v/>
      </c>
      <c r="AD244" s="31" t="str">
        <f t="shared" si="24"/>
        <v/>
      </c>
      <c r="AE244" s="31" t="str">
        <f t="shared" si="25"/>
        <v/>
      </c>
      <c r="AF244" s="51" t="str">
        <f t="shared" si="26"/>
        <v/>
      </c>
      <c r="AG244" s="15" t="str">
        <f t="shared" si="27"/>
        <v/>
      </c>
    </row>
    <row r="245" spans="1:33" x14ac:dyDescent="0.25">
      <c r="A245" s="13" t="str">
        <f>IF(Ansøgning!A250="","",Ansøgning!A250)</f>
        <v/>
      </c>
      <c r="B245" s="13" t="str">
        <f>IF(Ansøgning!B250="","",Ansøgning!B250)</f>
        <v/>
      </c>
      <c r="C245" s="13" t="str">
        <f>IF(Ansøgning!C250="","",Ansøgning!C250)</f>
        <v/>
      </c>
      <c r="D245" s="13" t="str">
        <f>IF(Ansøgning!D250="","",Ansøgning!D250)</f>
        <v/>
      </c>
      <c r="E245" s="14" t="str">
        <f>IF(Ansøgning!E250="","",Ansøgning!E250)</f>
        <v/>
      </c>
      <c r="F245" s="16"/>
      <c r="G245" s="14" t="str">
        <f>IF(Ansøgning!F250="","",Ansøgning!F250)</f>
        <v/>
      </c>
      <c r="H245" s="16"/>
      <c r="I245" s="72" t="str">
        <f>IF(OR(F245="",H245=""),"",NETWORKDAYS(F245,H245,Lister!$D$7:$D$13))</f>
        <v/>
      </c>
      <c r="J245" s="53" t="str">
        <f>IF(Ansøgning!H250="","",Ansøgning!H250)</f>
        <v/>
      </c>
      <c r="K245" s="32" t="str">
        <f t="shared" si="21"/>
        <v/>
      </c>
      <c r="L245" s="31" t="str">
        <f>IF(Ansøgning!J250="","",Ansøgning!J250)</f>
        <v/>
      </c>
      <c r="M245" s="18"/>
      <c r="N245" s="31" t="str">
        <f>IF(Ansøgning!K250="","",Ansøgning!K250)</f>
        <v/>
      </c>
      <c r="O245" s="18"/>
      <c r="P245" s="15" t="str">
        <f>IF(Ansøgning!L250="","",Ansøgning!L250)</f>
        <v/>
      </c>
      <c r="Q245" s="46" t="str">
        <f t="shared" si="22"/>
        <v/>
      </c>
      <c r="R245" s="46"/>
      <c r="S245" s="101" t="str">
        <f>IF(Ansøgning!M250="","",Ansøgning!M250)</f>
        <v/>
      </c>
      <c r="T245" s="31" t="str">
        <f t="shared" si="23"/>
        <v/>
      </c>
      <c r="U245" s="102" t="str">
        <f>IF(Ansøgning!O250="","",Ansøgning!O250)</f>
        <v/>
      </c>
      <c r="V245" s="20"/>
      <c r="W245" s="102" t="str">
        <f>IF(Ansøgning!P250="","",Ansøgning!P250)</f>
        <v/>
      </c>
      <c r="X245" s="20"/>
      <c r="Y245" s="31" t="str">
        <f>IF(Ansøgning!Q250="","",Ansøgning!Q250)</f>
        <v/>
      </c>
      <c r="Z245" s="46" t="str">
        <f>IFERROR(MAX(IF(OR(V245="",X245=""),"",IF(AND(AND(MONTH(F245)&gt;=7,MONTH(F245)&lt;8),AND(MONTH(H245)&gt;=7,MONTH(H245)&lt;8)),(NETWORKDAYS(F245,H245,Lister!$D$7:$D$13)-V245)*T245/NETWORKDAYS(Lister!$D$19,Lister!$E$19,Lister!$D$7:$D$13),IF(AND(AND(MONTH(F245)&gt;=7,MONTH(F245)&lt;8),MONTH(H245)&gt;7),(NETWORKDAYS(F245,Lister!$E$19,Lister!$D$7:$D$13)-V245)*T245/NETWORKDAYS(Lister!$D$19,Lister!$E$19,Lister!$D$7:$D$13),IF(MONTH(F245)&gt;7,0)))),0),"")</f>
        <v/>
      </c>
      <c r="AA245" s="31" t="str">
        <f>IF(Ansøgning!R250="","",Ansøgning!R250)</f>
        <v/>
      </c>
      <c r="AB245" s="46" t="str">
        <f>IFERROR(MAX(IF(OR(V245="",X245=""),"",IF(AND(AND(MONTH(F245)&gt;=8,MONTH(F245)&lt;9),AND(MONTH(H245)&gt;=8,MONTH(H245)&lt;9)),(NETWORKDAYS(F245,H245,Lister!$D$7:$D$13)-X245)*T245/NETWORKDAYS(Lister!$D$20,Lister!$E$20,Lister!$D$7:$D$13),IF(AND(MONTH(F245)=7,MONTH(H245)=8),(NETWORKDAYS(Lister!$D$20,H245,Lister!$D$7:$D$13)-X245)*T245/NETWORKDAYS(Lister!$D$20,Lister!$E$20,Lister!$D$7:$D$13),IF(AND(MONTH(F245)=7,MONTH(H245)=7),0)))),0),"")</f>
        <v/>
      </c>
      <c r="AC245" s="15" t="str">
        <f>IF(Ansøgning!U250="","",Ansøgning!U250)</f>
        <v/>
      </c>
      <c r="AD245" s="31" t="str">
        <f t="shared" si="24"/>
        <v/>
      </c>
      <c r="AE245" s="31" t="str">
        <f t="shared" si="25"/>
        <v/>
      </c>
      <c r="AF245" s="51" t="str">
        <f t="shared" si="26"/>
        <v/>
      </c>
      <c r="AG245" s="15" t="str">
        <f t="shared" si="27"/>
        <v/>
      </c>
    </row>
    <row r="246" spans="1:33" x14ac:dyDescent="0.25">
      <c r="A246" s="13" t="str">
        <f>IF(Ansøgning!A251="","",Ansøgning!A251)</f>
        <v/>
      </c>
      <c r="B246" s="13" t="str">
        <f>IF(Ansøgning!B251="","",Ansøgning!B251)</f>
        <v/>
      </c>
      <c r="C246" s="13" t="str">
        <f>IF(Ansøgning!C251="","",Ansøgning!C251)</f>
        <v/>
      </c>
      <c r="D246" s="13" t="str">
        <f>IF(Ansøgning!D251="","",Ansøgning!D251)</f>
        <v/>
      </c>
      <c r="E246" s="14" t="str">
        <f>IF(Ansøgning!E251="","",Ansøgning!E251)</f>
        <v/>
      </c>
      <c r="F246" s="16"/>
      <c r="G246" s="14" t="str">
        <f>IF(Ansøgning!F251="","",Ansøgning!F251)</f>
        <v/>
      </c>
      <c r="H246" s="16"/>
      <c r="I246" s="72" t="str">
        <f>IF(OR(F246="",H246=""),"",NETWORKDAYS(F246,H246,Lister!$D$7:$D$13))</f>
        <v/>
      </c>
      <c r="J246" s="53" t="str">
        <f>IF(Ansøgning!H251="","",Ansøgning!H251)</f>
        <v/>
      </c>
      <c r="K246" s="32" t="str">
        <f t="shared" si="21"/>
        <v/>
      </c>
      <c r="L246" s="31" t="str">
        <f>IF(Ansøgning!J251="","",Ansøgning!J251)</f>
        <v/>
      </c>
      <c r="M246" s="18"/>
      <c r="N246" s="31" t="str">
        <f>IF(Ansøgning!K251="","",Ansøgning!K251)</f>
        <v/>
      </c>
      <c r="O246" s="18"/>
      <c r="P246" s="15" t="str">
        <f>IF(Ansøgning!L251="","",Ansøgning!L251)</f>
        <v/>
      </c>
      <c r="Q246" s="46" t="str">
        <f t="shared" si="22"/>
        <v/>
      </c>
      <c r="R246" s="46"/>
      <c r="S246" s="101" t="str">
        <f>IF(Ansøgning!M251="","",Ansøgning!M251)</f>
        <v/>
      </c>
      <c r="T246" s="31" t="str">
        <f t="shared" si="23"/>
        <v/>
      </c>
      <c r="U246" s="102" t="str">
        <f>IF(Ansøgning!O251="","",Ansøgning!O251)</f>
        <v/>
      </c>
      <c r="V246" s="20"/>
      <c r="W246" s="102" t="str">
        <f>IF(Ansøgning!P251="","",Ansøgning!P251)</f>
        <v/>
      </c>
      <c r="X246" s="20"/>
      <c r="Y246" s="31" t="str">
        <f>IF(Ansøgning!Q251="","",Ansøgning!Q251)</f>
        <v/>
      </c>
      <c r="Z246" s="46" t="str">
        <f>IFERROR(MAX(IF(OR(V246="",X246=""),"",IF(AND(AND(MONTH(F246)&gt;=7,MONTH(F246)&lt;8),AND(MONTH(H246)&gt;=7,MONTH(H246)&lt;8)),(NETWORKDAYS(F246,H246,Lister!$D$7:$D$13)-V246)*T246/NETWORKDAYS(Lister!$D$19,Lister!$E$19,Lister!$D$7:$D$13),IF(AND(AND(MONTH(F246)&gt;=7,MONTH(F246)&lt;8),MONTH(H246)&gt;7),(NETWORKDAYS(F246,Lister!$E$19,Lister!$D$7:$D$13)-V246)*T246/NETWORKDAYS(Lister!$D$19,Lister!$E$19,Lister!$D$7:$D$13),IF(MONTH(F246)&gt;7,0)))),0),"")</f>
        <v/>
      </c>
      <c r="AA246" s="31" t="str">
        <f>IF(Ansøgning!R251="","",Ansøgning!R251)</f>
        <v/>
      </c>
      <c r="AB246" s="46" t="str">
        <f>IFERROR(MAX(IF(OR(V246="",X246=""),"",IF(AND(AND(MONTH(F246)&gt;=8,MONTH(F246)&lt;9),AND(MONTH(H246)&gt;=8,MONTH(H246)&lt;9)),(NETWORKDAYS(F246,H246,Lister!$D$7:$D$13)-X246)*T246/NETWORKDAYS(Lister!$D$20,Lister!$E$20,Lister!$D$7:$D$13),IF(AND(MONTH(F246)=7,MONTH(H246)=8),(NETWORKDAYS(Lister!$D$20,H246,Lister!$D$7:$D$13)-X246)*T246/NETWORKDAYS(Lister!$D$20,Lister!$E$20,Lister!$D$7:$D$13),IF(AND(MONTH(F246)=7,MONTH(H246)=7),0)))),0),"")</f>
        <v/>
      </c>
      <c r="AC246" s="15" t="str">
        <f>IF(Ansøgning!U251="","",Ansøgning!U251)</f>
        <v/>
      </c>
      <c r="AD246" s="31" t="str">
        <f t="shared" si="24"/>
        <v/>
      </c>
      <c r="AE246" s="31" t="str">
        <f t="shared" si="25"/>
        <v/>
      </c>
      <c r="AF246" s="51" t="str">
        <f t="shared" si="26"/>
        <v/>
      </c>
      <c r="AG246" s="15" t="str">
        <f t="shared" si="27"/>
        <v/>
      </c>
    </row>
    <row r="247" spans="1:33" x14ac:dyDescent="0.25">
      <c r="A247" s="13" t="str">
        <f>IF(Ansøgning!A252="","",Ansøgning!A252)</f>
        <v/>
      </c>
      <c r="B247" s="13" t="str">
        <f>IF(Ansøgning!B252="","",Ansøgning!B252)</f>
        <v/>
      </c>
      <c r="C247" s="13" t="str">
        <f>IF(Ansøgning!C252="","",Ansøgning!C252)</f>
        <v/>
      </c>
      <c r="D247" s="13" t="str">
        <f>IF(Ansøgning!D252="","",Ansøgning!D252)</f>
        <v/>
      </c>
      <c r="E247" s="14" t="str">
        <f>IF(Ansøgning!E252="","",Ansøgning!E252)</f>
        <v/>
      </c>
      <c r="F247" s="16"/>
      <c r="G247" s="14" t="str">
        <f>IF(Ansøgning!F252="","",Ansøgning!F252)</f>
        <v/>
      </c>
      <c r="H247" s="16"/>
      <c r="I247" s="72" t="str">
        <f>IF(OR(F247="",H247=""),"",NETWORKDAYS(F247,H247,Lister!$D$7:$D$13))</f>
        <v/>
      </c>
      <c r="J247" s="53" t="str">
        <f>IF(Ansøgning!H252="","",Ansøgning!H252)</f>
        <v/>
      </c>
      <c r="K247" s="32" t="str">
        <f t="shared" si="21"/>
        <v/>
      </c>
      <c r="L247" s="31" t="str">
        <f>IF(Ansøgning!J252="","",Ansøgning!J252)</f>
        <v/>
      </c>
      <c r="M247" s="18"/>
      <c r="N247" s="31" t="str">
        <f>IF(Ansøgning!K252="","",Ansøgning!K252)</f>
        <v/>
      </c>
      <c r="O247" s="18"/>
      <c r="P247" s="15" t="str">
        <f>IF(Ansøgning!L252="","",Ansøgning!L252)</f>
        <v/>
      </c>
      <c r="Q247" s="46" t="str">
        <f t="shared" si="22"/>
        <v/>
      </c>
      <c r="R247" s="46"/>
      <c r="S247" s="101" t="str">
        <f>IF(Ansøgning!M252="","",Ansøgning!M252)</f>
        <v/>
      </c>
      <c r="T247" s="31" t="str">
        <f t="shared" si="23"/>
        <v/>
      </c>
      <c r="U247" s="102" t="str">
        <f>IF(Ansøgning!O252="","",Ansøgning!O252)</f>
        <v/>
      </c>
      <c r="V247" s="20"/>
      <c r="W247" s="102" t="str">
        <f>IF(Ansøgning!P252="","",Ansøgning!P252)</f>
        <v/>
      </c>
      <c r="X247" s="20"/>
      <c r="Y247" s="31" t="str">
        <f>IF(Ansøgning!Q252="","",Ansøgning!Q252)</f>
        <v/>
      </c>
      <c r="Z247" s="46" t="str">
        <f>IFERROR(MAX(IF(OR(V247="",X247=""),"",IF(AND(AND(MONTH(F247)&gt;=7,MONTH(F247)&lt;8),AND(MONTH(H247)&gt;=7,MONTH(H247)&lt;8)),(NETWORKDAYS(F247,H247,Lister!$D$7:$D$13)-V247)*T247/NETWORKDAYS(Lister!$D$19,Lister!$E$19,Lister!$D$7:$D$13),IF(AND(AND(MONTH(F247)&gt;=7,MONTH(F247)&lt;8),MONTH(H247)&gt;7),(NETWORKDAYS(F247,Lister!$E$19,Lister!$D$7:$D$13)-V247)*T247/NETWORKDAYS(Lister!$D$19,Lister!$E$19,Lister!$D$7:$D$13),IF(MONTH(F247)&gt;7,0)))),0),"")</f>
        <v/>
      </c>
      <c r="AA247" s="31" t="str">
        <f>IF(Ansøgning!R252="","",Ansøgning!R252)</f>
        <v/>
      </c>
      <c r="AB247" s="46" t="str">
        <f>IFERROR(MAX(IF(OR(V247="",X247=""),"",IF(AND(AND(MONTH(F247)&gt;=8,MONTH(F247)&lt;9),AND(MONTH(H247)&gt;=8,MONTH(H247)&lt;9)),(NETWORKDAYS(F247,H247,Lister!$D$7:$D$13)-X247)*T247/NETWORKDAYS(Lister!$D$20,Lister!$E$20,Lister!$D$7:$D$13),IF(AND(MONTH(F247)=7,MONTH(H247)=8),(NETWORKDAYS(Lister!$D$20,H247,Lister!$D$7:$D$13)-X247)*T247/NETWORKDAYS(Lister!$D$20,Lister!$E$20,Lister!$D$7:$D$13),IF(AND(MONTH(F247)=7,MONTH(H247)=7),0)))),0),"")</f>
        <v/>
      </c>
      <c r="AC247" s="15" t="str">
        <f>IF(Ansøgning!U252="","",Ansøgning!U252)</f>
        <v/>
      </c>
      <c r="AD247" s="31" t="str">
        <f t="shared" si="24"/>
        <v/>
      </c>
      <c r="AE247" s="31" t="str">
        <f t="shared" si="25"/>
        <v/>
      </c>
      <c r="AF247" s="51" t="str">
        <f t="shared" si="26"/>
        <v/>
      </c>
      <c r="AG247" s="15" t="str">
        <f t="shared" si="27"/>
        <v/>
      </c>
    </row>
    <row r="248" spans="1:33" x14ac:dyDescent="0.25">
      <c r="A248" s="13" t="str">
        <f>IF(Ansøgning!A253="","",Ansøgning!A253)</f>
        <v/>
      </c>
      <c r="B248" s="13" t="str">
        <f>IF(Ansøgning!B253="","",Ansøgning!B253)</f>
        <v/>
      </c>
      <c r="C248" s="13" t="str">
        <f>IF(Ansøgning!C253="","",Ansøgning!C253)</f>
        <v/>
      </c>
      <c r="D248" s="13" t="str">
        <f>IF(Ansøgning!D253="","",Ansøgning!D253)</f>
        <v/>
      </c>
      <c r="E248" s="14" t="str">
        <f>IF(Ansøgning!E253="","",Ansøgning!E253)</f>
        <v/>
      </c>
      <c r="F248" s="16"/>
      <c r="G248" s="14" t="str">
        <f>IF(Ansøgning!F253="","",Ansøgning!F253)</f>
        <v/>
      </c>
      <c r="H248" s="16"/>
      <c r="I248" s="72" t="str">
        <f>IF(OR(F248="",H248=""),"",NETWORKDAYS(F248,H248,Lister!$D$7:$D$13))</f>
        <v/>
      </c>
      <c r="J248" s="53" t="str">
        <f>IF(Ansøgning!H253="","",Ansøgning!H253)</f>
        <v/>
      </c>
      <c r="K248" s="32" t="str">
        <f t="shared" si="21"/>
        <v/>
      </c>
      <c r="L248" s="31" t="str">
        <f>IF(Ansøgning!J253="","",Ansøgning!J253)</f>
        <v/>
      </c>
      <c r="M248" s="18"/>
      <c r="N248" s="31" t="str">
        <f>IF(Ansøgning!K253="","",Ansøgning!K253)</f>
        <v/>
      </c>
      <c r="O248" s="18"/>
      <c r="P248" s="15" t="str">
        <f>IF(Ansøgning!L253="","",Ansøgning!L253)</f>
        <v/>
      </c>
      <c r="Q248" s="46" t="str">
        <f t="shared" si="22"/>
        <v/>
      </c>
      <c r="R248" s="46"/>
      <c r="S248" s="101" t="str">
        <f>IF(Ansøgning!M253="","",Ansøgning!M253)</f>
        <v/>
      </c>
      <c r="T248" s="31" t="str">
        <f t="shared" si="23"/>
        <v/>
      </c>
      <c r="U248" s="102" t="str">
        <f>IF(Ansøgning!O253="","",Ansøgning!O253)</f>
        <v/>
      </c>
      <c r="V248" s="20"/>
      <c r="W248" s="102" t="str">
        <f>IF(Ansøgning!P253="","",Ansøgning!P253)</f>
        <v/>
      </c>
      <c r="X248" s="20"/>
      <c r="Y248" s="31" t="str">
        <f>IF(Ansøgning!Q253="","",Ansøgning!Q253)</f>
        <v/>
      </c>
      <c r="Z248" s="46" t="str">
        <f>IFERROR(MAX(IF(OR(V248="",X248=""),"",IF(AND(AND(MONTH(F248)&gt;=7,MONTH(F248)&lt;8),AND(MONTH(H248)&gt;=7,MONTH(H248)&lt;8)),(NETWORKDAYS(F248,H248,Lister!$D$7:$D$13)-V248)*T248/NETWORKDAYS(Lister!$D$19,Lister!$E$19,Lister!$D$7:$D$13),IF(AND(AND(MONTH(F248)&gt;=7,MONTH(F248)&lt;8),MONTH(H248)&gt;7),(NETWORKDAYS(F248,Lister!$E$19,Lister!$D$7:$D$13)-V248)*T248/NETWORKDAYS(Lister!$D$19,Lister!$E$19,Lister!$D$7:$D$13),IF(MONTH(F248)&gt;7,0)))),0),"")</f>
        <v/>
      </c>
      <c r="AA248" s="31" t="str">
        <f>IF(Ansøgning!R253="","",Ansøgning!R253)</f>
        <v/>
      </c>
      <c r="AB248" s="46" t="str">
        <f>IFERROR(MAX(IF(OR(V248="",X248=""),"",IF(AND(AND(MONTH(F248)&gt;=8,MONTH(F248)&lt;9),AND(MONTH(H248)&gt;=8,MONTH(H248)&lt;9)),(NETWORKDAYS(F248,H248,Lister!$D$7:$D$13)-X248)*T248/NETWORKDAYS(Lister!$D$20,Lister!$E$20,Lister!$D$7:$D$13),IF(AND(MONTH(F248)=7,MONTH(H248)=8),(NETWORKDAYS(Lister!$D$20,H248,Lister!$D$7:$D$13)-X248)*T248/NETWORKDAYS(Lister!$D$20,Lister!$E$20,Lister!$D$7:$D$13),IF(AND(MONTH(F248)=7,MONTH(H248)=7),0)))),0),"")</f>
        <v/>
      </c>
      <c r="AC248" s="15" t="str">
        <f>IF(Ansøgning!U253="","",Ansøgning!U253)</f>
        <v/>
      </c>
      <c r="AD248" s="31" t="str">
        <f t="shared" si="24"/>
        <v/>
      </c>
      <c r="AE248" s="31" t="str">
        <f t="shared" si="25"/>
        <v/>
      </c>
      <c r="AF248" s="51" t="str">
        <f t="shared" si="26"/>
        <v/>
      </c>
      <c r="AG248" s="15" t="str">
        <f t="shared" si="27"/>
        <v/>
      </c>
    </row>
    <row r="249" spans="1:33" x14ac:dyDescent="0.25">
      <c r="A249" s="13" t="str">
        <f>IF(Ansøgning!A254="","",Ansøgning!A254)</f>
        <v/>
      </c>
      <c r="B249" s="13" t="str">
        <f>IF(Ansøgning!B254="","",Ansøgning!B254)</f>
        <v/>
      </c>
      <c r="C249" s="13" t="str">
        <f>IF(Ansøgning!C254="","",Ansøgning!C254)</f>
        <v/>
      </c>
      <c r="D249" s="13" t="str">
        <f>IF(Ansøgning!D254="","",Ansøgning!D254)</f>
        <v/>
      </c>
      <c r="E249" s="14" t="str">
        <f>IF(Ansøgning!E254="","",Ansøgning!E254)</f>
        <v/>
      </c>
      <c r="F249" s="16"/>
      <c r="G249" s="14" t="str">
        <f>IF(Ansøgning!F254="","",Ansøgning!F254)</f>
        <v/>
      </c>
      <c r="H249" s="16"/>
      <c r="I249" s="72" t="str">
        <f>IF(OR(F249="",H249=""),"",NETWORKDAYS(F249,H249,Lister!$D$7:$D$13))</f>
        <v/>
      </c>
      <c r="J249" s="53" t="str">
        <f>IF(Ansøgning!H254="","",Ansøgning!H254)</f>
        <v/>
      </c>
      <c r="K249" s="32" t="str">
        <f t="shared" si="21"/>
        <v/>
      </c>
      <c r="L249" s="31" t="str">
        <f>IF(Ansøgning!J254="","",Ansøgning!J254)</f>
        <v/>
      </c>
      <c r="M249" s="18"/>
      <c r="N249" s="31" t="str">
        <f>IF(Ansøgning!K254="","",Ansøgning!K254)</f>
        <v/>
      </c>
      <c r="O249" s="18"/>
      <c r="P249" s="15" t="str">
        <f>IF(Ansøgning!L254="","",Ansøgning!L254)</f>
        <v/>
      </c>
      <c r="Q249" s="46" t="str">
        <f t="shared" si="22"/>
        <v/>
      </c>
      <c r="R249" s="46"/>
      <c r="S249" s="101" t="str">
        <f>IF(Ansøgning!M254="","",Ansøgning!M254)</f>
        <v/>
      </c>
      <c r="T249" s="31" t="str">
        <f t="shared" si="23"/>
        <v/>
      </c>
      <c r="U249" s="102" t="str">
        <f>IF(Ansøgning!O254="","",Ansøgning!O254)</f>
        <v/>
      </c>
      <c r="V249" s="20"/>
      <c r="W249" s="102" t="str">
        <f>IF(Ansøgning!P254="","",Ansøgning!P254)</f>
        <v/>
      </c>
      <c r="X249" s="20"/>
      <c r="Y249" s="31" t="str">
        <f>IF(Ansøgning!Q254="","",Ansøgning!Q254)</f>
        <v/>
      </c>
      <c r="Z249" s="46" t="str">
        <f>IFERROR(MAX(IF(OR(V249="",X249=""),"",IF(AND(AND(MONTH(F249)&gt;=7,MONTH(F249)&lt;8),AND(MONTH(H249)&gt;=7,MONTH(H249)&lt;8)),(NETWORKDAYS(F249,H249,Lister!$D$7:$D$13)-V249)*T249/NETWORKDAYS(Lister!$D$19,Lister!$E$19,Lister!$D$7:$D$13),IF(AND(AND(MONTH(F249)&gt;=7,MONTH(F249)&lt;8),MONTH(H249)&gt;7),(NETWORKDAYS(F249,Lister!$E$19,Lister!$D$7:$D$13)-V249)*T249/NETWORKDAYS(Lister!$D$19,Lister!$E$19,Lister!$D$7:$D$13),IF(MONTH(F249)&gt;7,0)))),0),"")</f>
        <v/>
      </c>
      <c r="AA249" s="31" t="str">
        <f>IF(Ansøgning!R254="","",Ansøgning!R254)</f>
        <v/>
      </c>
      <c r="AB249" s="46" t="str">
        <f>IFERROR(MAX(IF(OR(V249="",X249=""),"",IF(AND(AND(MONTH(F249)&gt;=8,MONTH(F249)&lt;9),AND(MONTH(H249)&gt;=8,MONTH(H249)&lt;9)),(NETWORKDAYS(F249,H249,Lister!$D$7:$D$13)-X249)*T249/NETWORKDAYS(Lister!$D$20,Lister!$E$20,Lister!$D$7:$D$13),IF(AND(MONTH(F249)=7,MONTH(H249)=8),(NETWORKDAYS(Lister!$D$20,H249,Lister!$D$7:$D$13)-X249)*T249/NETWORKDAYS(Lister!$D$20,Lister!$E$20,Lister!$D$7:$D$13),IF(AND(MONTH(F249)=7,MONTH(H249)=7),0)))),0),"")</f>
        <v/>
      </c>
      <c r="AC249" s="15" t="str">
        <f>IF(Ansøgning!U254="","",Ansøgning!U254)</f>
        <v/>
      </c>
      <c r="AD249" s="31" t="str">
        <f t="shared" si="24"/>
        <v/>
      </c>
      <c r="AE249" s="31" t="str">
        <f t="shared" si="25"/>
        <v/>
      </c>
      <c r="AF249" s="51" t="str">
        <f t="shared" si="26"/>
        <v/>
      </c>
      <c r="AG249" s="15" t="str">
        <f t="shared" si="27"/>
        <v/>
      </c>
    </row>
    <row r="250" spans="1:33" x14ac:dyDescent="0.25">
      <c r="A250" s="13" t="str">
        <f>IF(Ansøgning!A255="","",Ansøgning!A255)</f>
        <v/>
      </c>
      <c r="B250" s="13" t="str">
        <f>IF(Ansøgning!B255="","",Ansøgning!B255)</f>
        <v/>
      </c>
      <c r="C250" s="13" t="str">
        <f>IF(Ansøgning!C255="","",Ansøgning!C255)</f>
        <v/>
      </c>
      <c r="D250" s="13" t="str">
        <f>IF(Ansøgning!D255="","",Ansøgning!D255)</f>
        <v/>
      </c>
      <c r="E250" s="14" t="str">
        <f>IF(Ansøgning!E255="","",Ansøgning!E255)</f>
        <v/>
      </c>
      <c r="F250" s="16"/>
      <c r="G250" s="14" t="str">
        <f>IF(Ansøgning!F255="","",Ansøgning!F255)</f>
        <v/>
      </c>
      <c r="H250" s="16"/>
      <c r="I250" s="72" t="str">
        <f>IF(OR(F250="",H250=""),"",NETWORKDAYS(F250,H250,Lister!$D$7:$D$13))</f>
        <v/>
      </c>
      <c r="J250" s="53" t="str">
        <f>IF(Ansøgning!H255="","",Ansøgning!H255)</f>
        <v/>
      </c>
      <c r="K250" s="32" t="str">
        <f t="shared" si="21"/>
        <v/>
      </c>
      <c r="L250" s="31" t="str">
        <f>IF(Ansøgning!J255="","",Ansøgning!J255)</f>
        <v/>
      </c>
      <c r="M250" s="18"/>
      <c r="N250" s="31" t="str">
        <f>IF(Ansøgning!K255="","",Ansøgning!K255)</f>
        <v/>
      </c>
      <c r="O250" s="18"/>
      <c r="P250" s="15" t="str">
        <f>IF(Ansøgning!L255="","",Ansøgning!L255)</f>
        <v/>
      </c>
      <c r="Q250" s="46" t="str">
        <f t="shared" si="22"/>
        <v/>
      </c>
      <c r="R250" s="46"/>
      <c r="S250" s="101" t="str">
        <f>IF(Ansøgning!M255="","",Ansøgning!M255)</f>
        <v/>
      </c>
      <c r="T250" s="31" t="str">
        <f t="shared" si="23"/>
        <v/>
      </c>
      <c r="U250" s="102" t="str">
        <f>IF(Ansøgning!O255="","",Ansøgning!O255)</f>
        <v/>
      </c>
      <c r="V250" s="20"/>
      <c r="W250" s="102" t="str">
        <f>IF(Ansøgning!P255="","",Ansøgning!P255)</f>
        <v/>
      </c>
      <c r="X250" s="20"/>
      <c r="Y250" s="31" t="str">
        <f>IF(Ansøgning!Q255="","",Ansøgning!Q255)</f>
        <v/>
      </c>
      <c r="Z250" s="46" t="str">
        <f>IFERROR(MAX(IF(OR(V250="",X250=""),"",IF(AND(AND(MONTH(F250)&gt;=7,MONTH(F250)&lt;8),AND(MONTH(H250)&gt;=7,MONTH(H250)&lt;8)),(NETWORKDAYS(F250,H250,Lister!$D$7:$D$13)-V250)*T250/NETWORKDAYS(Lister!$D$19,Lister!$E$19,Lister!$D$7:$D$13),IF(AND(AND(MONTH(F250)&gt;=7,MONTH(F250)&lt;8),MONTH(H250)&gt;7),(NETWORKDAYS(F250,Lister!$E$19,Lister!$D$7:$D$13)-V250)*T250/NETWORKDAYS(Lister!$D$19,Lister!$E$19,Lister!$D$7:$D$13),IF(MONTH(F250)&gt;7,0)))),0),"")</f>
        <v/>
      </c>
      <c r="AA250" s="31" t="str">
        <f>IF(Ansøgning!R255="","",Ansøgning!R255)</f>
        <v/>
      </c>
      <c r="AB250" s="46" t="str">
        <f>IFERROR(MAX(IF(OR(V250="",X250=""),"",IF(AND(AND(MONTH(F250)&gt;=8,MONTH(F250)&lt;9),AND(MONTH(H250)&gt;=8,MONTH(H250)&lt;9)),(NETWORKDAYS(F250,H250,Lister!$D$7:$D$13)-X250)*T250/NETWORKDAYS(Lister!$D$20,Lister!$E$20,Lister!$D$7:$D$13),IF(AND(MONTH(F250)=7,MONTH(H250)=8),(NETWORKDAYS(Lister!$D$20,H250,Lister!$D$7:$D$13)-X250)*T250/NETWORKDAYS(Lister!$D$20,Lister!$E$20,Lister!$D$7:$D$13),IF(AND(MONTH(F250)=7,MONTH(H250)=7),0)))),0),"")</f>
        <v/>
      </c>
      <c r="AC250" s="15" t="str">
        <f>IF(Ansøgning!U255="","",Ansøgning!U255)</f>
        <v/>
      </c>
      <c r="AD250" s="31" t="str">
        <f t="shared" si="24"/>
        <v/>
      </c>
      <c r="AE250" s="31" t="str">
        <f t="shared" si="25"/>
        <v/>
      </c>
      <c r="AF250" s="51" t="str">
        <f t="shared" si="26"/>
        <v/>
      </c>
      <c r="AG250" s="15" t="str">
        <f t="shared" si="27"/>
        <v/>
      </c>
    </row>
    <row r="251" spans="1:33" x14ac:dyDescent="0.25">
      <c r="A251" s="13" t="str">
        <f>IF(Ansøgning!A256="","",Ansøgning!A256)</f>
        <v/>
      </c>
      <c r="B251" s="13" t="str">
        <f>IF(Ansøgning!B256="","",Ansøgning!B256)</f>
        <v/>
      </c>
      <c r="C251" s="13" t="str">
        <f>IF(Ansøgning!C256="","",Ansøgning!C256)</f>
        <v/>
      </c>
      <c r="D251" s="13" t="str">
        <f>IF(Ansøgning!D256="","",Ansøgning!D256)</f>
        <v/>
      </c>
      <c r="E251" s="14" t="str">
        <f>IF(Ansøgning!E256="","",Ansøgning!E256)</f>
        <v/>
      </c>
      <c r="F251" s="16"/>
      <c r="G251" s="14" t="str">
        <f>IF(Ansøgning!F256="","",Ansøgning!F256)</f>
        <v/>
      </c>
      <c r="H251" s="16"/>
      <c r="I251" s="72" t="str">
        <f>IF(OR(F251="",H251=""),"",NETWORKDAYS(F251,H251,Lister!$D$7:$D$13))</f>
        <v/>
      </c>
      <c r="J251" s="53" t="str">
        <f>IF(Ansøgning!H256="","",Ansøgning!H256)</f>
        <v/>
      </c>
      <c r="K251" s="32" t="str">
        <f t="shared" si="21"/>
        <v/>
      </c>
      <c r="L251" s="31" t="str">
        <f>IF(Ansøgning!J256="","",Ansøgning!J256)</f>
        <v/>
      </c>
      <c r="M251" s="18"/>
      <c r="N251" s="31" t="str">
        <f>IF(Ansøgning!K256="","",Ansøgning!K256)</f>
        <v/>
      </c>
      <c r="O251" s="18"/>
      <c r="P251" s="15" t="str">
        <f>IF(Ansøgning!L256="","",Ansøgning!L256)</f>
        <v/>
      </c>
      <c r="Q251" s="46" t="str">
        <f t="shared" si="22"/>
        <v/>
      </c>
      <c r="R251" s="46"/>
      <c r="S251" s="101" t="str">
        <f>IF(Ansøgning!M256="","",Ansøgning!M256)</f>
        <v/>
      </c>
      <c r="T251" s="31" t="str">
        <f t="shared" si="23"/>
        <v/>
      </c>
      <c r="U251" s="102" t="str">
        <f>IF(Ansøgning!O256="","",Ansøgning!O256)</f>
        <v/>
      </c>
      <c r="V251" s="20"/>
      <c r="W251" s="102" t="str">
        <f>IF(Ansøgning!P256="","",Ansøgning!P256)</f>
        <v/>
      </c>
      <c r="X251" s="20"/>
      <c r="Y251" s="31" t="str">
        <f>IF(Ansøgning!Q256="","",Ansøgning!Q256)</f>
        <v/>
      </c>
      <c r="Z251" s="46" t="str">
        <f>IFERROR(MAX(IF(OR(V251="",X251=""),"",IF(AND(AND(MONTH(F251)&gt;=7,MONTH(F251)&lt;8),AND(MONTH(H251)&gt;=7,MONTH(H251)&lt;8)),(NETWORKDAYS(F251,H251,Lister!$D$7:$D$13)-V251)*T251/NETWORKDAYS(Lister!$D$19,Lister!$E$19,Lister!$D$7:$D$13),IF(AND(AND(MONTH(F251)&gt;=7,MONTH(F251)&lt;8),MONTH(H251)&gt;7),(NETWORKDAYS(F251,Lister!$E$19,Lister!$D$7:$D$13)-V251)*T251/NETWORKDAYS(Lister!$D$19,Lister!$E$19,Lister!$D$7:$D$13),IF(MONTH(F251)&gt;7,0)))),0),"")</f>
        <v/>
      </c>
      <c r="AA251" s="31" t="str">
        <f>IF(Ansøgning!R256="","",Ansøgning!R256)</f>
        <v/>
      </c>
      <c r="AB251" s="46" t="str">
        <f>IFERROR(MAX(IF(OR(V251="",X251=""),"",IF(AND(AND(MONTH(F251)&gt;=8,MONTH(F251)&lt;9),AND(MONTH(H251)&gt;=8,MONTH(H251)&lt;9)),(NETWORKDAYS(F251,H251,Lister!$D$7:$D$13)-X251)*T251/NETWORKDAYS(Lister!$D$20,Lister!$E$20,Lister!$D$7:$D$13),IF(AND(MONTH(F251)=7,MONTH(H251)=8),(NETWORKDAYS(Lister!$D$20,H251,Lister!$D$7:$D$13)-X251)*T251/NETWORKDAYS(Lister!$D$20,Lister!$E$20,Lister!$D$7:$D$13),IF(AND(MONTH(F251)=7,MONTH(H251)=7),0)))),0),"")</f>
        <v/>
      </c>
      <c r="AC251" s="15" t="str">
        <f>IF(Ansøgning!U256="","",Ansøgning!U256)</f>
        <v/>
      </c>
      <c r="AD251" s="31" t="str">
        <f t="shared" si="24"/>
        <v/>
      </c>
      <c r="AE251" s="31" t="str">
        <f t="shared" si="25"/>
        <v/>
      </c>
      <c r="AF251" s="51" t="str">
        <f t="shared" si="26"/>
        <v/>
      </c>
      <c r="AG251" s="15" t="str">
        <f t="shared" si="27"/>
        <v/>
      </c>
    </row>
    <row r="252" spans="1:33" x14ac:dyDescent="0.25">
      <c r="A252" s="13" t="str">
        <f>IF(Ansøgning!A257="","",Ansøgning!A257)</f>
        <v/>
      </c>
      <c r="B252" s="13" t="str">
        <f>IF(Ansøgning!B257="","",Ansøgning!B257)</f>
        <v/>
      </c>
      <c r="C252" s="13" t="str">
        <f>IF(Ansøgning!C257="","",Ansøgning!C257)</f>
        <v/>
      </c>
      <c r="D252" s="13" t="str">
        <f>IF(Ansøgning!D257="","",Ansøgning!D257)</f>
        <v/>
      </c>
      <c r="E252" s="14" t="str">
        <f>IF(Ansøgning!E257="","",Ansøgning!E257)</f>
        <v/>
      </c>
      <c r="F252" s="16"/>
      <c r="G252" s="14" t="str">
        <f>IF(Ansøgning!F257="","",Ansøgning!F257)</f>
        <v/>
      </c>
      <c r="H252" s="16"/>
      <c r="I252" s="72" t="str">
        <f>IF(OR(F252="",H252=""),"",NETWORKDAYS(F252,H252,Lister!$D$7:$D$13))</f>
        <v/>
      </c>
      <c r="J252" s="53" t="str">
        <f>IF(Ansøgning!H257="","",Ansøgning!H257)</f>
        <v/>
      </c>
      <c r="K252" s="32" t="str">
        <f t="shared" si="21"/>
        <v/>
      </c>
      <c r="L252" s="31" t="str">
        <f>IF(Ansøgning!J257="","",Ansøgning!J257)</f>
        <v/>
      </c>
      <c r="M252" s="18"/>
      <c r="N252" s="31" t="str">
        <f>IF(Ansøgning!K257="","",Ansøgning!K257)</f>
        <v/>
      </c>
      <c r="O252" s="18"/>
      <c r="P252" s="15" t="str">
        <f>IF(Ansøgning!L257="","",Ansøgning!L257)</f>
        <v/>
      </c>
      <c r="Q252" s="46" t="str">
        <f t="shared" si="22"/>
        <v/>
      </c>
      <c r="R252" s="46"/>
      <c r="S252" s="101" t="str">
        <f>IF(Ansøgning!M257="","",Ansøgning!M257)</f>
        <v/>
      </c>
      <c r="T252" s="31" t="str">
        <f t="shared" si="23"/>
        <v/>
      </c>
      <c r="U252" s="102" t="str">
        <f>IF(Ansøgning!O257="","",Ansøgning!O257)</f>
        <v/>
      </c>
      <c r="V252" s="20"/>
      <c r="W252" s="102" t="str">
        <f>IF(Ansøgning!P257="","",Ansøgning!P257)</f>
        <v/>
      </c>
      <c r="X252" s="20"/>
      <c r="Y252" s="31" t="str">
        <f>IF(Ansøgning!Q257="","",Ansøgning!Q257)</f>
        <v/>
      </c>
      <c r="Z252" s="46" t="str">
        <f>IFERROR(MAX(IF(OR(V252="",X252=""),"",IF(AND(AND(MONTH(F252)&gt;=7,MONTH(F252)&lt;8),AND(MONTH(H252)&gt;=7,MONTH(H252)&lt;8)),(NETWORKDAYS(F252,H252,Lister!$D$7:$D$13)-V252)*T252/NETWORKDAYS(Lister!$D$19,Lister!$E$19,Lister!$D$7:$D$13),IF(AND(AND(MONTH(F252)&gt;=7,MONTH(F252)&lt;8),MONTH(H252)&gt;7),(NETWORKDAYS(F252,Lister!$E$19,Lister!$D$7:$D$13)-V252)*T252/NETWORKDAYS(Lister!$D$19,Lister!$E$19,Lister!$D$7:$D$13),IF(MONTH(F252)&gt;7,0)))),0),"")</f>
        <v/>
      </c>
      <c r="AA252" s="31" t="str">
        <f>IF(Ansøgning!R257="","",Ansøgning!R257)</f>
        <v/>
      </c>
      <c r="AB252" s="46" t="str">
        <f>IFERROR(MAX(IF(OR(V252="",X252=""),"",IF(AND(AND(MONTH(F252)&gt;=8,MONTH(F252)&lt;9),AND(MONTH(H252)&gt;=8,MONTH(H252)&lt;9)),(NETWORKDAYS(F252,H252,Lister!$D$7:$D$13)-X252)*T252/NETWORKDAYS(Lister!$D$20,Lister!$E$20,Lister!$D$7:$D$13),IF(AND(MONTH(F252)=7,MONTH(H252)=8),(NETWORKDAYS(Lister!$D$20,H252,Lister!$D$7:$D$13)-X252)*T252/NETWORKDAYS(Lister!$D$20,Lister!$E$20,Lister!$D$7:$D$13),IF(AND(MONTH(F252)=7,MONTH(H252)=7),0)))),0),"")</f>
        <v/>
      </c>
      <c r="AC252" s="15" t="str">
        <f>IF(Ansøgning!U257="","",Ansøgning!U257)</f>
        <v/>
      </c>
      <c r="AD252" s="31" t="str">
        <f t="shared" si="24"/>
        <v/>
      </c>
      <c r="AE252" s="31" t="str">
        <f t="shared" si="25"/>
        <v/>
      </c>
      <c r="AF252" s="51" t="str">
        <f t="shared" si="26"/>
        <v/>
      </c>
      <c r="AG252" s="15" t="str">
        <f t="shared" si="27"/>
        <v/>
      </c>
    </row>
    <row r="253" spans="1:33" x14ac:dyDescent="0.25">
      <c r="A253" s="13" t="str">
        <f>IF(Ansøgning!A258="","",Ansøgning!A258)</f>
        <v/>
      </c>
      <c r="B253" s="13" t="str">
        <f>IF(Ansøgning!B258="","",Ansøgning!B258)</f>
        <v/>
      </c>
      <c r="C253" s="13" t="str">
        <f>IF(Ansøgning!C258="","",Ansøgning!C258)</f>
        <v/>
      </c>
      <c r="D253" s="13" t="str">
        <f>IF(Ansøgning!D258="","",Ansøgning!D258)</f>
        <v/>
      </c>
      <c r="E253" s="14" t="str">
        <f>IF(Ansøgning!E258="","",Ansøgning!E258)</f>
        <v/>
      </c>
      <c r="F253" s="16"/>
      <c r="G253" s="14" t="str">
        <f>IF(Ansøgning!F258="","",Ansøgning!F258)</f>
        <v/>
      </c>
      <c r="H253" s="16"/>
      <c r="I253" s="72" t="str">
        <f>IF(OR(F253="",H253=""),"",NETWORKDAYS(F253,H253,Lister!$D$7:$D$13))</f>
        <v/>
      </c>
      <c r="J253" s="53" t="str">
        <f>IF(Ansøgning!H258="","",Ansøgning!H258)</f>
        <v/>
      </c>
      <c r="K253" s="32" t="str">
        <f t="shared" si="21"/>
        <v/>
      </c>
      <c r="L253" s="31" t="str">
        <f>IF(Ansøgning!J258="","",Ansøgning!J258)</f>
        <v/>
      </c>
      <c r="M253" s="18"/>
      <c r="N253" s="31" t="str">
        <f>IF(Ansøgning!K258="","",Ansøgning!K258)</f>
        <v/>
      </c>
      <c r="O253" s="18"/>
      <c r="P253" s="15" t="str">
        <f>IF(Ansøgning!L258="","",Ansøgning!L258)</f>
        <v/>
      </c>
      <c r="Q253" s="46" t="str">
        <f t="shared" si="22"/>
        <v/>
      </c>
      <c r="R253" s="46"/>
      <c r="S253" s="101" t="str">
        <f>IF(Ansøgning!M258="","",Ansøgning!M258)</f>
        <v/>
      </c>
      <c r="T253" s="31" t="str">
        <f t="shared" si="23"/>
        <v/>
      </c>
      <c r="U253" s="102" t="str">
        <f>IF(Ansøgning!O258="","",Ansøgning!O258)</f>
        <v/>
      </c>
      <c r="V253" s="20"/>
      <c r="W253" s="102" t="str">
        <f>IF(Ansøgning!P258="","",Ansøgning!P258)</f>
        <v/>
      </c>
      <c r="X253" s="20"/>
      <c r="Y253" s="31" t="str">
        <f>IF(Ansøgning!Q258="","",Ansøgning!Q258)</f>
        <v/>
      </c>
      <c r="Z253" s="46" t="str">
        <f>IFERROR(MAX(IF(OR(V253="",X253=""),"",IF(AND(AND(MONTH(F253)&gt;=7,MONTH(F253)&lt;8),AND(MONTH(H253)&gt;=7,MONTH(H253)&lt;8)),(NETWORKDAYS(F253,H253,Lister!$D$7:$D$13)-V253)*T253/NETWORKDAYS(Lister!$D$19,Lister!$E$19,Lister!$D$7:$D$13),IF(AND(AND(MONTH(F253)&gt;=7,MONTH(F253)&lt;8),MONTH(H253)&gt;7),(NETWORKDAYS(F253,Lister!$E$19,Lister!$D$7:$D$13)-V253)*T253/NETWORKDAYS(Lister!$D$19,Lister!$E$19,Lister!$D$7:$D$13),IF(MONTH(F253)&gt;7,0)))),0),"")</f>
        <v/>
      </c>
      <c r="AA253" s="31" t="str">
        <f>IF(Ansøgning!R258="","",Ansøgning!R258)</f>
        <v/>
      </c>
      <c r="AB253" s="46" t="str">
        <f>IFERROR(MAX(IF(OR(V253="",X253=""),"",IF(AND(AND(MONTH(F253)&gt;=8,MONTH(F253)&lt;9),AND(MONTH(H253)&gt;=8,MONTH(H253)&lt;9)),(NETWORKDAYS(F253,H253,Lister!$D$7:$D$13)-X253)*T253/NETWORKDAYS(Lister!$D$20,Lister!$E$20,Lister!$D$7:$D$13),IF(AND(MONTH(F253)=7,MONTH(H253)=8),(NETWORKDAYS(Lister!$D$20,H253,Lister!$D$7:$D$13)-X253)*T253/NETWORKDAYS(Lister!$D$20,Lister!$E$20,Lister!$D$7:$D$13),IF(AND(MONTH(F253)=7,MONTH(H253)=7),0)))),0),"")</f>
        <v/>
      </c>
      <c r="AC253" s="15" t="str">
        <f>IF(Ansøgning!U258="","",Ansøgning!U258)</f>
        <v/>
      </c>
      <c r="AD253" s="31" t="str">
        <f t="shared" si="24"/>
        <v/>
      </c>
      <c r="AE253" s="31" t="str">
        <f t="shared" si="25"/>
        <v/>
      </c>
      <c r="AF253" s="51" t="str">
        <f t="shared" si="26"/>
        <v/>
      </c>
      <c r="AG253" s="15" t="str">
        <f t="shared" si="27"/>
        <v/>
      </c>
    </row>
    <row r="254" spans="1:33" x14ac:dyDescent="0.25">
      <c r="A254" s="13" t="str">
        <f>IF(Ansøgning!A259="","",Ansøgning!A259)</f>
        <v/>
      </c>
      <c r="B254" s="13" t="str">
        <f>IF(Ansøgning!B259="","",Ansøgning!B259)</f>
        <v/>
      </c>
      <c r="C254" s="13" t="str">
        <f>IF(Ansøgning!C259="","",Ansøgning!C259)</f>
        <v/>
      </c>
      <c r="D254" s="13" t="str">
        <f>IF(Ansøgning!D259="","",Ansøgning!D259)</f>
        <v/>
      </c>
      <c r="E254" s="14" t="str">
        <f>IF(Ansøgning!E259="","",Ansøgning!E259)</f>
        <v/>
      </c>
      <c r="F254" s="16"/>
      <c r="G254" s="14" t="str">
        <f>IF(Ansøgning!F259="","",Ansøgning!F259)</f>
        <v/>
      </c>
      <c r="H254" s="16"/>
      <c r="I254" s="72" t="str">
        <f>IF(OR(F254="",H254=""),"",NETWORKDAYS(F254,H254,Lister!$D$7:$D$13))</f>
        <v/>
      </c>
      <c r="J254" s="53" t="str">
        <f>IF(Ansøgning!H259="","",Ansøgning!H259)</f>
        <v/>
      </c>
      <c r="K254" s="32" t="str">
        <f t="shared" si="21"/>
        <v/>
      </c>
      <c r="L254" s="31" t="str">
        <f>IF(Ansøgning!J259="","",Ansøgning!J259)</f>
        <v/>
      </c>
      <c r="M254" s="18"/>
      <c r="N254" s="31" t="str">
        <f>IF(Ansøgning!K259="","",Ansøgning!K259)</f>
        <v/>
      </c>
      <c r="O254" s="18"/>
      <c r="P254" s="15" t="str">
        <f>IF(Ansøgning!L259="","",Ansøgning!L259)</f>
        <v/>
      </c>
      <c r="Q254" s="46" t="str">
        <f t="shared" si="22"/>
        <v/>
      </c>
      <c r="R254" s="46"/>
      <c r="S254" s="101" t="str">
        <f>IF(Ansøgning!M259="","",Ansøgning!M259)</f>
        <v/>
      </c>
      <c r="T254" s="31" t="str">
        <f t="shared" si="23"/>
        <v/>
      </c>
      <c r="U254" s="102" t="str">
        <f>IF(Ansøgning!O259="","",Ansøgning!O259)</f>
        <v/>
      </c>
      <c r="V254" s="20"/>
      <c r="W254" s="102" t="str">
        <f>IF(Ansøgning!P259="","",Ansøgning!P259)</f>
        <v/>
      </c>
      <c r="X254" s="20"/>
      <c r="Y254" s="31" t="str">
        <f>IF(Ansøgning!Q259="","",Ansøgning!Q259)</f>
        <v/>
      </c>
      <c r="Z254" s="46" t="str">
        <f>IFERROR(MAX(IF(OR(V254="",X254=""),"",IF(AND(AND(MONTH(F254)&gt;=7,MONTH(F254)&lt;8),AND(MONTH(H254)&gt;=7,MONTH(H254)&lt;8)),(NETWORKDAYS(F254,H254,Lister!$D$7:$D$13)-V254)*T254/NETWORKDAYS(Lister!$D$19,Lister!$E$19,Lister!$D$7:$D$13),IF(AND(AND(MONTH(F254)&gt;=7,MONTH(F254)&lt;8),MONTH(H254)&gt;7),(NETWORKDAYS(F254,Lister!$E$19,Lister!$D$7:$D$13)-V254)*T254/NETWORKDAYS(Lister!$D$19,Lister!$E$19,Lister!$D$7:$D$13),IF(MONTH(F254)&gt;7,0)))),0),"")</f>
        <v/>
      </c>
      <c r="AA254" s="31" t="str">
        <f>IF(Ansøgning!R259="","",Ansøgning!R259)</f>
        <v/>
      </c>
      <c r="AB254" s="46" t="str">
        <f>IFERROR(MAX(IF(OR(V254="",X254=""),"",IF(AND(AND(MONTH(F254)&gt;=8,MONTH(F254)&lt;9),AND(MONTH(H254)&gt;=8,MONTH(H254)&lt;9)),(NETWORKDAYS(F254,H254,Lister!$D$7:$D$13)-X254)*T254/NETWORKDAYS(Lister!$D$20,Lister!$E$20,Lister!$D$7:$D$13),IF(AND(MONTH(F254)=7,MONTH(H254)=8),(NETWORKDAYS(Lister!$D$20,H254,Lister!$D$7:$D$13)-X254)*T254/NETWORKDAYS(Lister!$D$20,Lister!$E$20,Lister!$D$7:$D$13),IF(AND(MONTH(F254)=7,MONTH(H254)=7),0)))),0),"")</f>
        <v/>
      </c>
      <c r="AC254" s="15" t="str">
        <f>IF(Ansøgning!U259="","",Ansøgning!U259)</f>
        <v/>
      </c>
      <c r="AD254" s="31" t="str">
        <f t="shared" si="24"/>
        <v/>
      </c>
      <c r="AE254" s="31" t="str">
        <f t="shared" si="25"/>
        <v/>
      </c>
      <c r="AF254" s="51" t="str">
        <f t="shared" si="26"/>
        <v/>
      </c>
      <c r="AG254" s="15" t="str">
        <f t="shared" si="27"/>
        <v/>
      </c>
    </row>
    <row r="255" spans="1:33" x14ac:dyDescent="0.25">
      <c r="A255" s="13" t="str">
        <f>IF(Ansøgning!A260="","",Ansøgning!A260)</f>
        <v/>
      </c>
      <c r="B255" s="13" t="str">
        <f>IF(Ansøgning!B260="","",Ansøgning!B260)</f>
        <v/>
      </c>
      <c r="C255" s="13" t="str">
        <f>IF(Ansøgning!C260="","",Ansøgning!C260)</f>
        <v/>
      </c>
      <c r="D255" s="13" t="str">
        <f>IF(Ansøgning!D260="","",Ansøgning!D260)</f>
        <v/>
      </c>
      <c r="E255" s="14" t="str">
        <f>IF(Ansøgning!E260="","",Ansøgning!E260)</f>
        <v/>
      </c>
      <c r="F255" s="16"/>
      <c r="G255" s="14" t="str">
        <f>IF(Ansøgning!F260="","",Ansøgning!F260)</f>
        <v/>
      </c>
      <c r="H255" s="16"/>
      <c r="I255" s="72" t="str">
        <f>IF(OR(F255="",H255=""),"",NETWORKDAYS(F255,H255,Lister!$D$7:$D$13))</f>
        <v/>
      </c>
      <c r="J255" s="53" t="str">
        <f>IF(Ansøgning!H260="","",Ansøgning!H260)</f>
        <v/>
      </c>
      <c r="K255" s="32" t="str">
        <f t="shared" si="21"/>
        <v/>
      </c>
      <c r="L255" s="31" t="str">
        <f>IF(Ansøgning!J260="","",Ansøgning!J260)</f>
        <v/>
      </c>
      <c r="M255" s="18"/>
      <c r="N255" s="31" t="str">
        <f>IF(Ansøgning!K260="","",Ansøgning!K260)</f>
        <v/>
      </c>
      <c r="O255" s="18"/>
      <c r="P255" s="15" t="str">
        <f>IF(Ansøgning!L260="","",Ansøgning!L260)</f>
        <v/>
      </c>
      <c r="Q255" s="46" t="str">
        <f t="shared" si="22"/>
        <v/>
      </c>
      <c r="R255" s="46"/>
      <c r="S255" s="101" t="str">
        <f>IF(Ansøgning!M260="","",Ansøgning!M260)</f>
        <v/>
      </c>
      <c r="T255" s="31" t="str">
        <f t="shared" si="23"/>
        <v/>
      </c>
      <c r="U255" s="102" t="str">
        <f>IF(Ansøgning!O260="","",Ansøgning!O260)</f>
        <v/>
      </c>
      <c r="V255" s="20"/>
      <c r="W255" s="102" t="str">
        <f>IF(Ansøgning!P260="","",Ansøgning!P260)</f>
        <v/>
      </c>
      <c r="X255" s="20"/>
      <c r="Y255" s="31" t="str">
        <f>IF(Ansøgning!Q260="","",Ansøgning!Q260)</f>
        <v/>
      </c>
      <c r="Z255" s="46" t="str">
        <f>IFERROR(MAX(IF(OR(V255="",X255=""),"",IF(AND(AND(MONTH(F255)&gt;=7,MONTH(F255)&lt;8),AND(MONTH(H255)&gt;=7,MONTH(H255)&lt;8)),(NETWORKDAYS(F255,H255,Lister!$D$7:$D$13)-V255)*T255/NETWORKDAYS(Lister!$D$19,Lister!$E$19,Lister!$D$7:$D$13),IF(AND(AND(MONTH(F255)&gt;=7,MONTH(F255)&lt;8),MONTH(H255)&gt;7),(NETWORKDAYS(F255,Lister!$E$19,Lister!$D$7:$D$13)-V255)*T255/NETWORKDAYS(Lister!$D$19,Lister!$E$19,Lister!$D$7:$D$13),IF(MONTH(F255)&gt;7,0)))),0),"")</f>
        <v/>
      </c>
      <c r="AA255" s="31" t="str">
        <f>IF(Ansøgning!R260="","",Ansøgning!R260)</f>
        <v/>
      </c>
      <c r="AB255" s="46" t="str">
        <f>IFERROR(MAX(IF(OR(V255="",X255=""),"",IF(AND(AND(MONTH(F255)&gt;=8,MONTH(F255)&lt;9),AND(MONTH(H255)&gt;=8,MONTH(H255)&lt;9)),(NETWORKDAYS(F255,H255,Lister!$D$7:$D$13)-X255)*T255/NETWORKDAYS(Lister!$D$20,Lister!$E$20,Lister!$D$7:$D$13),IF(AND(MONTH(F255)=7,MONTH(H255)=8),(NETWORKDAYS(Lister!$D$20,H255,Lister!$D$7:$D$13)-X255)*T255/NETWORKDAYS(Lister!$D$20,Lister!$E$20,Lister!$D$7:$D$13),IF(AND(MONTH(F255)=7,MONTH(H255)=7),0)))),0),"")</f>
        <v/>
      </c>
      <c r="AC255" s="15" t="str">
        <f>IF(Ansøgning!U260="","",Ansøgning!U260)</f>
        <v/>
      </c>
      <c r="AD255" s="31" t="str">
        <f t="shared" si="24"/>
        <v/>
      </c>
      <c r="AE255" s="31" t="str">
        <f t="shared" si="25"/>
        <v/>
      </c>
      <c r="AF255" s="51" t="str">
        <f t="shared" si="26"/>
        <v/>
      </c>
      <c r="AG255" s="15" t="str">
        <f t="shared" si="27"/>
        <v/>
      </c>
    </row>
    <row r="256" spans="1:33" x14ac:dyDescent="0.25">
      <c r="A256" s="13" t="str">
        <f>IF(Ansøgning!A261="","",Ansøgning!A261)</f>
        <v/>
      </c>
      <c r="B256" s="13" t="str">
        <f>IF(Ansøgning!B261="","",Ansøgning!B261)</f>
        <v/>
      </c>
      <c r="C256" s="13" t="str">
        <f>IF(Ansøgning!C261="","",Ansøgning!C261)</f>
        <v/>
      </c>
      <c r="D256" s="13" t="str">
        <f>IF(Ansøgning!D261="","",Ansøgning!D261)</f>
        <v/>
      </c>
      <c r="E256" s="14" t="str">
        <f>IF(Ansøgning!E261="","",Ansøgning!E261)</f>
        <v/>
      </c>
      <c r="F256" s="16"/>
      <c r="G256" s="14" t="str">
        <f>IF(Ansøgning!F261="","",Ansøgning!F261)</f>
        <v/>
      </c>
      <c r="H256" s="16"/>
      <c r="I256" s="72" t="str">
        <f>IF(OR(F256="",H256=""),"",NETWORKDAYS(F256,H256,Lister!$D$7:$D$13))</f>
        <v/>
      </c>
      <c r="J256" s="53" t="str">
        <f>IF(Ansøgning!H261="","",Ansøgning!H261)</f>
        <v/>
      </c>
      <c r="K256" s="32" t="str">
        <f t="shared" si="21"/>
        <v/>
      </c>
      <c r="L256" s="31" t="str">
        <f>IF(Ansøgning!J261="","",Ansøgning!J261)</f>
        <v/>
      </c>
      <c r="M256" s="18"/>
      <c r="N256" s="31" t="str">
        <f>IF(Ansøgning!K261="","",Ansøgning!K261)</f>
        <v/>
      </c>
      <c r="O256" s="18"/>
      <c r="P256" s="15" t="str">
        <f>IF(Ansøgning!L261="","",Ansøgning!L261)</f>
        <v/>
      </c>
      <c r="Q256" s="46" t="str">
        <f t="shared" si="22"/>
        <v/>
      </c>
      <c r="R256" s="46"/>
      <c r="S256" s="101" t="str">
        <f>IF(Ansøgning!M261="","",Ansøgning!M261)</f>
        <v/>
      </c>
      <c r="T256" s="31" t="str">
        <f t="shared" si="23"/>
        <v/>
      </c>
      <c r="U256" s="102" t="str">
        <f>IF(Ansøgning!O261="","",Ansøgning!O261)</f>
        <v/>
      </c>
      <c r="V256" s="20"/>
      <c r="W256" s="102" t="str">
        <f>IF(Ansøgning!P261="","",Ansøgning!P261)</f>
        <v/>
      </c>
      <c r="X256" s="20"/>
      <c r="Y256" s="31" t="str">
        <f>IF(Ansøgning!Q261="","",Ansøgning!Q261)</f>
        <v/>
      </c>
      <c r="Z256" s="46" t="str">
        <f>IFERROR(MAX(IF(OR(V256="",X256=""),"",IF(AND(AND(MONTH(F256)&gt;=7,MONTH(F256)&lt;8),AND(MONTH(H256)&gt;=7,MONTH(H256)&lt;8)),(NETWORKDAYS(F256,H256,Lister!$D$7:$D$13)-V256)*T256/NETWORKDAYS(Lister!$D$19,Lister!$E$19,Lister!$D$7:$D$13),IF(AND(AND(MONTH(F256)&gt;=7,MONTH(F256)&lt;8),MONTH(H256)&gt;7),(NETWORKDAYS(F256,Lister!$E$19,Lister!$D$7:$D$13)-V256)*T256/NETWORKDAYS(Lister!$D$19,Lister!$E$19,Lister!$D$7:$D$13),IF(MONTH(F256)&gt;7,0)))),0),"")</f>
        <v/>
      </c>
      <c r="AA256" s="31" t="str">
        <f>IF(Ansøgning!R261="","",Ansøgning!R261)</f>
        <v/>
      </c>
      <c r="AB256" s="46" t="str">
        <f>IFERROR(MAX(IF(OR(V256="",X256=""),"",IF(AND(AND(MONTH(F256)&gt;=8,MONTH(F256)&lt;9),AND(MONTH(H256)&gt;=8,MONTH(H256)&lt;9)),(NETWORKDAYS(F256,H256,Lister!$D$7:$D$13)-X256)*T256/NETWORKDAYS(Lister!$D$20,Lister!$E$20,Lister!$D$7:$D$13),IF(AND(MONTH(F256)=7,MONTH(H256)=8),(NETWORKDAYS(Lister!$D$20,H256,Lister!$D$7:$D$13)-X256)*T256/NETWORKDAYS(Lister!$D$20,Lister!$E$20,Lister!$D$7:$D$13),IF(AND(MONTH(F256)=7,MONTH(H256)=7),0)))),0),"")</f>
        <v/>
      </c>
      <c r="AC256" s="15" t="str">
        <f>IF(Ansøgning!U261="","",Ansøgning!U261)</f>
        <v/>
      </c>
      <c r="AD256" s="31" t="str">
        <f t="shared" si="24"/>
        <v/>
      </c>
      <c r="AE256" s="31" t="str">
        <f t="shared" si="25"/>
        <v/>
      </c>
      <c r="AF256" s="51" t="str">
        <f t="shared" si="26"/>
        <v/>
      </c>
      <c r="AG256" s="15" t="str">
        <f t="shared" si="27"/>
        <v/>
      </c>
    </row>
    <row r="257" spans="1:33" x14ac:dyDescent="0.25">
      <c r="A257" s="13" t="str">
        <f>IF(Ansøgning!A262="","",Ansøgning!A262)</f>
        <v/>
      </c>
      <c r="B257" s="13" t="str">
        <f>IF(Ansøgning!B262="","",Ansøgning!B262)</f>
        <v/>
      </c>
      <c r="C257" s="13" t="str">
        <f>IF(Ansøgning!C262="","",Ansøgning!C262)</f>
        <v/>
      </c>
      <c r="D257" s="13" t="str">
        <f>IF(Ansøgning!D262="","",Ansøgning!D262)</f>
        <v/>
      </c>
      <c r="E257" s="14" t="str">
        <f>IF(Ansøgning!E262="","",Ansøgning!E262)</f>
        <v/>
      </c>
      <c r="F257" s="16"/>
      <c r="G257" s="14" t="str">
        <f>IF(Ansøgning!F262="","",Ansøgning!F262)</f>
        <v/>
      </c>
      <c r="H257" s="16"/>
      <c r="I257" s="72" t="str">
        <f>IF(OR(F257="",H257=""),"",NETWORKDAYS(F257,H257,Lister!$D$7:$D$13))</f>
        <v/>
      </c>
      <c r="J257" s="53" t="str">
        <f>IF(Ansøgning!H262="","",Ansøgning!H262)</f>
        <v/>
      </c>
      <c r="K257" s="32" t="str">
        <f t="shared" si="21"/>
        <v/>
      </c>
      <c r="L257" s="31" t="str">
        <f>IF(Ansøgning!J262="","",Ansøgning!J262)</f>
        <v/>
      </c>
      <c r="M257" s="18"/>
      <c r="N257" s="31" t="str">
        <f>IF(Ansøgning!K262="","",Ansøgning!K262)</f>
        <v/>
      </c>
      <c r="O257" s="18"/>
      <c r="P257" s="15" t="str">
        <f>IF(Ansøgning!L262="","",Ansøgning!L262)</f>
        <v/>
      </c>
      <c r="Q257" s="46" t="str">
        <f t="shared" si="22"/>
        <v/>
      </c>
      <c r="R257" s="46"/>
      <c r="S257" s="101" t="str">
        <f>IF(Ansøgning!M262="","",Ansøgning!M262)</f>
        <v/>
      </c>
      <c r="T257" s="31" t="str">
        <f t="shared" si="23"/>
        <v/>
      </c>
      <c r="U257" s="102" t="str">
        <f>IF(Ansøgning!O262="","",Ansøgning!O262)</f>
        <v/>
      </c>
      <c r="V257" s="20"/>
      <c r="W257" s="102" t="str">
        <f>IF(Ansøgning!P262="","",Ansøgning!P262)</f>
        <v/>
      </c>
      <c r="X257" s="20"/>
      <c r="Y257" s="31" t="str">
        <f>IF(Ansøgning!Q262="","",Ansøgning!Q262)</f>
        <v/>
      </c>
      <c r="Z257" s="46" t="str">
        <f>IFERROR(MAX(IF(OR(V257="",X257=""),"",IF(AND(AND(MONTH(F257)&gt;=7,MONTH(F257)&lt;8),AND(MONTH(H257)&gt;=7,MONTH(H257)&lt;8)),(NETWORKDAYS(F257,H257,Lister!$D$7:$D$13)-V257)*T257/NETWORKDAYS(Lister!$D$19,Lister!$E$19,Lister!$D$7:$D$13),IF(AND(AND(MONTH(F257)&gt;=7,MONTH(F257)&lt;8),MONTH(H257)&gt;7),(NETWORKDAYS(F257,Lister!$E$19,Lister!$D$7:$D$13)-V257)*T257/NETWORKDAYS(Lister!$D$19,Lister!$E$19,Lister!$D$7:$D$13),IF(MONTH(F257)&gt;7,0)))),0),"")</f>
        <v/>
      </c>
      <c r="AA257" s="31" t="str">
        <f>IF(Ansøgning!R262="","",Ansøgning!R262)</f>
        <v/>
      </c>
      <c r="AB257" s="46" t="str">
        <f>IFERROR(MAX(IF(OR(V257="",X257=""),"",IF(AND(AND(MONTH(F257)&gt;=8,MONTH(F257)&lt;9),AND(MONTH(H257)&gt;=8,MONTH(H257)&lt;9)),(NETWORKDAYS(F257,H257,Lister!$D$7:$D$13)-X257)*T257/NETWORKDAYS(Lister!$D$20,Lister!$E$20,Lister!$D$7:$D$13),IF(AND(MONTH(F257)=7,MONTH(H257)=8),(NETWORKDAYS(Lister!$D$20,H257,Lister!$D$7:$D$13)-X257)*T257/NETWORKDAYS(Lister!$D$20,Lister!$E$20,Lister!$D$7:$D$13),IF(AND(MONTH(F257)=7,MONTH(H257)=7),0)))),0),"")</f>
        <v/>
      </c>
      <c r="AC257" s="15" t="str">
        <f>IF(Ansøgning!U262="","",Ansøgning!U262)</f>
        <v/>
      </c>
      <c r="AD257" s="31" t="str">
        <f t="shared" si="24"/>
        <v/>
      </c>
      <c r="AE257" s="31" t="str">
        <f t="shared" si="25"/>
        <v/>
      </c>
      <c r="AF257" s="51" t="str">
        <f t="shared" si="26"/>
        <v/>
      </c>
      <c r="AG257" s="15" t="str">
        <f t="shared" si="27"/>
        <v/>
      </c>
    </row>
    <row r="258" spans="1:33" x14ac:dyDescent="0.25">
      <c r="A258" s="13" t="str">
        <f>IF(Ansøgning!A263="","",Ansøgning!A263)</f>
        <v/>
      </c>
      <c r="B258" s="13" t="str">
        <f>IF(Ansøgning!B263="","",Ansøgning!B263)</f>
        <v/>
      </c>
      <c r="C258" s="13" t="str">
        <f>IF(Ansøgning!C263="","",Ansøgning!C263)</f>
        <v/>
      </c>
      <c r="D258" s="13" t="str">
        <f>IF(Ansøgning!D263="","",Ansøgning!D263)</f>
        <v/>
      </c>
      <c r="E258" s="14" t="str">
        <f>IF(Ansøgning!E263="","",Ansøgning!E263)</f>
        <v/>
      </c>
      <c r="F258" s="16"/>
      <c r="G258" s="14" t="str">
        <f>IF(Ansøgning!F263="","",Ansøgning!F263)</f>
        <v/>
      </c>
      <c r="H258" s="16"/>
      <c r="I258" s="72" t="str">
        <f>IF(OR(F258="",H258=""),"",NETWORKDAYS(F258,H258,Lister!$D$7:$D$13))</f>
        <v/>
      </c>
      <c r="J258" s="53" t="str">
        <f>IF(Ansøgning!H263="","",Ansøgning!H263)</f>
        <v/>
      </c>
      <c r="K258" s="32" t="str">
        <f t="shared" si="21"/>
        <v/>
      </c>
      <c r="L258" s="31" t="str">
        <f>IF(Ansøgning!J263="","",Ansøgning!J263)</f>
        <v/>
      </c>
      <c r="M258" s="18"/>
      <c r="N258" s="31" t="str">
        <f>IF(Ansøgning!K263="","",Ansøgning!K263)</f>
        <v/>
      </c>
      <c r="O258" s="18"/>
      <c r="P258" s="15" t="str">
        <f>IF(Ansøgning!L263="","",Ansøgning!L263)</f>
        <v/>
      </c>
      <c r="Q258" s="46" t="str">
        <f t="shared" si="22"/>
        <v/>
      </c>
      <c r="R258" s="46"/>
      <c r="S258" s="101" t="str">
        <f>IF(Ansøgning!M263="","",Ansøgning!M263)</f>
        <v/>
      </c>
      <c r="T258" s="31" t="str">
        <f t="shared" si="23"/>
        <v/>
      </c>
      <c r="U258" s="102" t="str">
        <f>IF(Ansøgning!O263="","",Ansøgning!O263)</f>
        <v/>
      </c>
      <c r="V258" s="20"/>
      <c r="W258" s="102" t="str">
        <f>IF(Ansøgning!P263="","",Ansøgning!P263)</f>
        <v/>
      </c>
      <c r="X258" s="20"/>
      <c r="Y258" s="31" t="str">
        <f>IF(Ansøgning!Q263="","",Ansøgning!Q263)</f>
        <v/>
      </c>
      <c r="Z258" s="46" t="str">
        <f>IFERROR(MAX(IF(OR(V258="",X258=""),"",IF(AND(AND(MONTH(F258)&gt;=7,MONTH(F258)&lt;8),AND(MONTH(H258)&gt;=7,MONTH(H258)&lt;8)),(NETWORKDAYS(F258,H258,Lister!$D$7:$D$13)-V258)*T258/NETWORKDAYS(Lister!$D$19,Lister!$E$19,Lister!$D$7:$D$13),IF(AND(AND(MONTH(F258)&gt;=7,MONTH(F258)&lt;8),MONTH(H258)&gt;7),(NETWORKDAYS(F258,Lister!$E$19,Lister!$D$7:$D$13)-V258)*T258/NETWORKDAYS(Lister!$D$19,Lister!$E$19,Lister!$D$7:$D$13),IF(MONTH(F258)&gt;7,0)))),0),"")</f>
        <v/>
      </c>
      <c r="AA258" s="31" t="str">
        <f>IF(Ansøgning!R263="","",Ansøgning!R263)</f>
        <v/>
      </c>
      <c r="AB258" s="46" t="str">
        <f>IFERROR(MAX(IF(OR(V258="",X258=""),"",IF(AND(AND(MONTH(F258)&gt;=8,MONTH(F258)&lt;9),AND(MONTH(H258)&gt;=8,MONTH(H258)&lt;9)),(NETWORKDAYS(F258,H258,Lister!$D$7:$D$13)-X258)*T258/NETWORKDAYS(Lister!$D$20,Lister!$E$20,Lister!$D$7:$D$13),IF(AND(MONTH(F258)=7,MONTH(H258)=8),(NETWORKDAYS(Lister!$D$20,H258,Lister!$D$7:$D$13)-X258)*T258/NETWORKDAYS(Lister!$D$20,Lister!$E$20,Lister!$D$7:$D$13),IF(AND(MONTH(F258)=7,MONTH(H258)=7),0)))),0),"")</f>
        <v/>
      </c>
      <c r="AC258" s="15" t="str">
        <f>IF(Ansøgning!U263="","",Ansøgning!U263)</f>
        <v/>
      </c>
      <c r="AD258" s="31" t="str">
        <f t="shared" si="24"/>
        <v/>
      </c>
      <c r="AE258" s="31" t="str">
        <f t="shared" si="25"/>
        <v/>
      </c>
      <c r="AF258" s="51" t="str">
        <f t="shared" si="26"/>
        <v/>
      </c>
      <c r="AG258" s="15" t="str">
        <f t="shared" si="27"/>
        <v/>
      </c>
    </row>
    <row r="259" spans="1:33" x14ac:dyDescent="0.25">
      <c r="A259" s="13" t="str">
        <f>IF(Ansøgning!A264="","",Ansøgning!A264)</f>
        <v/>
      </c>
      <c r="B259" s="13" t="str">
        <f>IF(Ansøgning!B264="","",Ansøgning!B264)</f>
        <v/>
      </c>
      <c r="C259" s="13" t="str">
        <f>IF(Ansøgning!C264="","",Ansøgning!C264)</f>
        <v/>
      </c>
      <c r="D259" s="13" t="str">
        <f>IF(Ansøgning!D264="","",Ansøgning!D264)</f>
        <v/>
      </c>
      <c r="E259" s="14" t="str">
        <f>IF(Ansøgning!E264="","",Ansøgning!E264)</f>
        <v/>
      </c>
      <c r="F259" s="16"/>
      <c r="G259" s="14" t="str">
        <f>IF(Ansøgning!F264="","",Ansøgning!F264)</f>
        <v/>
      </c>
      <c r="H259" s="16"/>
      <c r="I259" s="72" t="str">
        <f>IF(OR(F259="",H259=""),"",NETWORKDAYS(F259,H259,Lister!$D$7:$D$13))</f>
        <v/>
      </c>
      <c r="J259" s="53" t="str">
        <f>IF(Ansøgning!H264="","",Ansøgning!H264)</f>
        <v/>
      </c>
      <c r="K259" s="32" t="str">
        <f t="shared" si="21"/>
        <v/>
      </c>
      <c r="L259" s="31" t="str">
        <f>IF(Ansøgning!J264="","",Ansøgning!J264)</f>
        <v/>
      </c>
      <c r="M259" s="18"/>
      <c r="N259" s="31" t="str">
        <f>IF(Ansøgning!K264="","",Ansøgning!K264)</f>
        <v/>
      </c>
      <c r="O259" s="18"/>
      <c r="P259" s="15" t="str">
        <f>IF(Ansøgning!L264="","",Ansøgning!L264)</f>
        <v/>
      </c>
      <c r="Q259" s="46" t="str">
        <f t="shared" si="22"/>
        <v/>
      </c>
      <c r="R259" s="46"/>
      <c r="S259" s="101" t="str">
        <f>IF(Ansøgning!M264="","",Ansøgning!M264)</f>
        <v/>
      </c>
      <c r="T259" s="31" t="str">
        <f t="shared" si="23"/>
        <v/>
      </c>
      <c r="U259" s="102" t="str">
        <f>IF(Ansøgning!O264="","",Ansøgning!O264)</f>
        <v/>
      </c>
      <c r="V259" s="20"/>
      <c r="W259" s="102" t="str">
        <f>IF(Ansøgning!P264="","",Ansøgning!P264)</f>
        <v/>
      </c>
      <c r="X259" s="20"/>
      <c r="Y259" s="31" t="str">
        <f>IF(Ansøgning!Q264="","",Ansøgning!Q264)</f>
        <v/>
      </c>
      <c r="Z259" s="46" t="str">
        <f>IFERROR(MAX(IF(OR(V259="",X259=""),"",IF(AND(AND(MONTH(F259)&gt;=7,MONTH(F259)&lt;8),AND(MONTH(H259)&gt;=7,MONTH(H259)&lt;8)),(NETWORKDAYS(F259,H259,Lister!$D$7:$D$13)-V259)*T259/NETWORKDAYS(Lister!$D$19,Lister!$E$19,Lister!$D$7:$D$13),IF(AND(AND(MONTH(F259)&gt;=7,MONTH(F259)&lt;8),MONTH(H259)&gt;7),(NETWORKDAYS(F259,Lister!$E$19,Lister!$D$7:$D$13)-V259)*T259/NETWORKDAYS(Lister!$D$19,Lister!$E$19,Lister!$D$7:$D$13),IF(MONTH(F259)&gt;7,0)))),0),"")</f>
        <v/>
      </c>
      <c r="AA259" s="31" t="str">
        <f>IF(Ansøgning!R264="","",Ansøgning!R264)</f>
        <v/>
      </c>
      <c r="AB259" s="46" t="str">
        <f>IFERROR(MAX(IF(OR(V259="",X259=""),"",IF(AND(AND(MONTH(F259)&gt;=8,MONTH(F259)&lt;9),AND(MONTH(H259)&gt;=8,MONTH(H259)&lt;9)),(NETWORKDAYS(F259,H259,Lister!$D$7:$D$13)-X259)*T259/NETWORKDAYS(Lister!$D$20,Lister!$E$20,Lister!$D$7:$D$13),IF(AND(MONTH(F259)=7,MONTH(H259)=8),(NETWORKDAYS(Lister!$D$20,H259,Lister!$D$7:$D$13)-X259)*T259/NETWORKDAYS(Lister!$D$20,Lister!$E$20,Lister!$D$7:$D$13),IF(AND(MONTH(F259)=7,MONTH(H259)=7),0)))),0),"")</f>
        <v/>
      </c>
      <c r="AC259" s="15" t="str">
        <f>IF(Ansøgning!U264="","",Ansøgning!U264)</f>
        <v/>
      </c>
      <c r="AD259" s="31" t="str">
        <f t="shared" si="24"/>
        <v/>
      </c>
      <c r="AE259" s="31" t="str">
        <f t="shared" si="25"/>
        <v/>
      </c>
      <c r="AF259" s="51" t="str">
        <f t="shared" si="26"/>
        <v/>
      </c>
      <c r="AG259" s="15" t="str">
        <f t="shared" si="27"/>
        <v/>
      </c>
    </row>
    <row r="260" spans="1:33" x14ac:dyDescent="0.25">
      <c r="A260" s="13" t="str">
        <f>IF(Ansøgning!A265="","",Ansøgning!A265)</f>
        <v/>
      </c>
      <c r="B260" s="13" t="str">
        <f>IF(Ansøgning!B265="","",Ansøgning!B265)</f>
        <v/>
      </c>
      <c r="C260" s="13" t="str">
        <f>IF(Ansøgning!C265="","",Ansøgning!C265)</f>
        <v/>
      </c>
      <c r="D260" s="13" t="str">
        <f>IF(Ansøgning!D265="","",Ansøgning!D265)</f>
        <v/>
      </c>
      <c r="E260" s="14" t="str">
        <f>IF(Ansøgning!E265="","",Ansøgning!E265)</f>
        <v/>
      </c>
      <c r="F260" s="16"/>
      <c r="G260" s="14" t="str">
        <f>IF(Ansøgning!F265="","",Ansøgning!F265)</f>
        <v/>
      </c>
      <c r="H260" s="16"/>
      <c r="I260" s="72" t="str">
        <f>IF(OR(F260="",H260=""),"",NETWORKDAYS(F260,H260,Lister!$D$7:$D$13))</f>
        <v/>
      </c>
      <c r="J260" s="53" t="str">
        <f>IF(Ansøgning!H265="","",Ansøgning!H265)</f>
        <v/>
      </c>
      <c r="K260" s="32" t="str">
        <f t="shared" si="21"/>
        <v/>
      </c>
      <c r="L260" s="31" t="str">
        <f>IF(Ansøgning!J265="","",Ansøgning!J265)</f>
        <v/>
      </c>
      <c r="M260" s="18"/>
      <c r="N260" s="31" t="str">
        <f>IF(Ansøgning!K265="","",Ansøgning!K265)</f>
        <v/>
      </c>
      <c r="O260" s="18"/>
      <c r="P260" s="15" t="str">
        <f>IF(Ansøgning!L265="","",Ansøgning!L265)</f>
        <v/>
      </c>
      <c r="Q260" s="46" t="str">
        <f t="shared" si="22"/>
        <v/>
      </c>
      <c r="R260" s="46"/>
      <c r="S260" s="101" t="str">
        <f>IF(Ansøgning!M265="","",Ansøgning!M265)</f>
        <v/>
      </c>
      <c r="T260" s="31" t="str">
        <f t="shared" si="23"/>
        <v/>
      </c>
      <c r="U260" s="102" t="str">
        <f>IF(Ansøgning!O265="","",Ansøgning!O265)</f>
        <v/>
      </c>
      <c r="V260" s="20"/>
      <c r="W260" s="102" t="str">
        <f>IF(Ansøgning!P265="","",Ansøgning!P265)</f>
        <v/>
      </c>
      <c r="X260" s="20"/>
      <c r="Y260" s="31" t="str">
        <f>IF(Ansøgning!Q265="","",Ansøgning!Q265)</f>
        <v/>
      </c>
      <c r="Z260" s="46" t="str">
        <f>IFERROR(MAX(IF(OR(V260="",X260=""),"",IF(AND(AND(MONTH(F260)&gt;=7,MONTH(F260)&lt;8),AND(MONTH(H260)&gt;=7,MONTH(H260)&lt;8)),(NETWORKDAYS(F260,H260,Lister!$D$7:$D$13)-V260)*T260/NETWORKDAYS(Lister!$D$19,Lister!$E$19,Lister!$D$7:$D$13),IF(AND(AND(MONTH(F260)&gt;=7,MONTH(F260)&lt;8),MONTH(H260)&gt;7),(NETWORKDAYS(F260,Lister!$E$19,Lister!$D$7:$D$13)-V260)*T260/NETWORKDAYS(Lister!$D$19,Lister!$E$19,Lister!$D$7:$D$13),IF(MONTH(F260)&gt;7,0)))),0),"")</f>
        <v/>
      </c>
      <c r="AA260" s="31" t="str">
        <f>IF(Ansøgning!R265="","",Ansøgning!R265)</f>
        <v/>
      </c>
      <c r="AB260" s="46" t="str">
        <f>IFERROR(MAX(IF(OR(V260="",X260=""),"",IF(AND(AND(MONTH(F260)&gt;=8,MONTH(F260)&lt;9),AND(MONTH(H260)&gt;=8,MONTH(H260)&lt;9)),(NETWORKDAYS(F260,H260,Lister!$D$7:$D$13)-X260)*T260/NETWORKDAYS(Lister!$D$20,Lister!$E$20,Lister!$D$7:$D$13),IF(AND(MONTH(F260)=7,MONTH(H260)=8),(NETWORKDAYS(Lister!$D$20,H260,Lister!$D$7:$D$13)-X260)*T260/NETWORKDAYS(Lister!$D$20,Lister!$E$20,Lister!$D$7:$D$13),IF(AND(MONTH(F260)=7,MONTH(H260)=7),0)))),0),"")</f>
        <v/>
      </c>
      <c r="AC260" s="15" t="str">
        <f>IF(Ansøgning!U265="","",Ansøgning!U265)</f>
        <v/>
      </c>
      <c r="AD260" s="31" t="str">
        <f t="shared" si="24"/>
        <v/>
      </c>
      <c r="AE260" s="31" t="str">
        <f t="shared" si="25"/>
        <v/>
      </c>
      <c r="AF260" s="51" t="str">
        <f t="shared" si="26"/>
        <v/>
      </c>
      <c r="AG260" s="15" t="str">
        <f t="shared" si="27"/>
        <v/>
      </c>
    </row>
    <row r="261" spans="1:33" x14ac:dyDescent="0.25">
      <c r="A261" s="13" t="str">
        <f>IF(Ansøgning!A266="","",Ansøgning!A266)</f>
        <v/>
      </c>
      <c r="B261" s="13" t="str">
        <f>IF(Ansøgning!B266="","",Ansøgning!B266)</f>
        <v/>
      </c>
      <c r="C261" s="13" t="str">
        <f>IF(Ansøgning!C266="","",Ansøgning!C266)</f>
        <v/>
      </c>
      <c r="D261" s="13" t="str">
        <f>IF(Ansøgning!D266="","",Ansøgning!D266)</f>
        <v/>
      </c>
      <c r="E261" s="14" t="str">
        <f>IF(Ansøgning!E266="","",Ansøgning!E266)</f>
        <v/>
      </c>
      <c r="F261" s="16"/>
      <c r="G261" s="14" t="str">
        <f>IF(Ansøgning!F266="","",Ansøgning!F266)</f>
        <v/>
      </c>
      <c r="H261" s="16"/>
      <c r="I261" s="72" t="str">
        <f>IF(OR(F261="",H261=""),"",NETWORKDAYS(F261,H261,Lister!$D$7:$D$13))</f>
        <v/>
      </c>
      <c r="J261" s="53" t="str">
        <f>IF(Ansøgning!H266="","",Ansøgning!H266)</f>
        <v/>
      </c>
      <c r="K261" s="32" t="str">
        <f t="shared" si="21"/>
        <v/>
      </c>
      <c r="L261" s="31" t="str">
        <f>IF(Ansøgning!J266="","",Ansøgning!J266)</f>
        <v/>
      </c>
      <c r="M261" s="18"/>
      <c r="N261" s="31" t="str">
        <f>IF(Ansøgning!K266="","",Ansøgning!K266)</f>
        <v/>
      </c>
      <c r="O261" s="18"/>
      <c r="P261" s="15" t="str">
        <f>IF(Ansøgning!L266="","",Ansøgning!L266)</f>
        <v/>
      </c>
      <c r="Q261" s="46" t="str">
        <f t="shared" si="22"/>
        <v/>
      </c>
      <c r="R261" s="46"/>
      <c r="S261" s="101" t="str">
        <f>IF(Ansøgning!M266="","",Ansøgning!M266)</f>
        <v/>
      </c>
      <c r="T261" s="31" t="str">
        <f t="shared" si="23"/>
        <v/>
      </c>
      <c r="U261" s="102" t="str">
        <f>IF(Ansøgning!O266="","",Ansøgning!O266)</f>
        <v/>
      </c>
      <c r="V261" s="20"/>
      <c r="W261" s="102" t="str">
        <f>IF(Ansøgning!P266="","",Ansøgning!P266)</f>
        <v/>
      </c>
      <c r="X261" s="20"/>
      <c r="Y261" s="31" t="str">
        <f>IF(Ansøgning!Q266="","",Ansøgning!Q266)</f>
        <v/>
      </c>
      <c r="Z261" s="46" t="str">
        <f>IFERROR(MAX(IF(OR(V261="",X261=""),"",IF(AND(AND(MONTH(F261)&gt;=7,MONTH(F261)&lt;8),AND(MONTH(H261)&gt;=7,MONTH(H261)&lt;8)),(NETWORKDAYS(F261,H261,Lister!$D$7:$D$13)-V261)*T261/NETWORKDAYS(Lister!$D$19,Lister!$E$19,Lister!$D$7:$D$13),IF(AND(AND(MONTH(F261)&gt;=7,MONTH(F261)&lt;8),MONTH(H261)&gt;7),(NETWORKDAYS(F261,Lister!$E$19,Lister!$D$7:$D$13)-V261)*T261/NETWORKDAYS(Lister!$D$19,Lister!$E$19,Lister!$D$7:$D$13),IF(MONTH(F261)&gt;7,0)))),0),"")</f>
        <v/>
      </c>
      <c r="AA261" s="31" t="str">
        <f>IF(Ansøgning!R266="","",Ansøgning!R266)</f>
        <v/>
      </c>
      <c r="AB261" s="46" t="str">
        <f>IFERROR(MAX(IF(OR(V261="",X261=""),"",IF(AND(AND(MONTH(F261)&gt;=8,MONTH(F261)&lt;9),AND(MONTH(H261)&gt;=8,MONTH(H261)&lt;9)),(NETWORKDAYS(F261,H261,Lister!$D$7:$D$13)-X261)*T261/NETWORKDAYS(Lister!$D$20,Lister!$E$20,Lister!$D$7:$D$13),IF(AND(MONTH(F261)=7,MONTH(H261)=8),(NETWORKDAYS(Lister!$D$20,H261,Lister!$D$7:$D$13)-X261)*T261/NETWORKDAYS(Lister!$D$20,Lister!$E$20,Lister!$D$7:$D$13),IF(AND(MONTH(F261)=7,MONTH(H261)=7),0)))),0),"")</f>
        <v/>
      </c>
      <c r="AC261" s="15" t="str">
        <f>IF(Ansøgning!U266="","",Ansøgning!U266)</f>
        <v/>
      </c>
      <c r="AD261" s="31" t="str">
        <f t="shared" si="24"/>
        <v/>
      </c>
      <c r="AE261" s="31" t="str">
        <f t="shared" si="25"/>
        <v/>
      </c>
      <c r="AF261" s="51" t="str">
        <f t="shared" si="26"/>
        <v/>
      </c>
      <c r="AG261" s="15" t="str">
        <f t="shared" si="27"/>
        <v/>
      </c>
    </row>
    <row r="262" spans="1:33" x14ac:dyDescent="0.25">
      <c r="A262" s="13" t="str">
        <f>IF(Ansøgning!A267="","",Ansøgning!A267)</f>
        <v/>
      </c>
      <c r="B262" s="13" t="str">
        <f>IF(Ansøgning!B267="","",Ansøgning!B267)</f>
        <v/>
      </c>
      <c r="C262" s="13" t="str">
        <f>IF(Ansøgning!C267="","",Ansøgning!C267)</f>
        <v/>
      </c>
      <c r="D262" s="13" t="str">
        <f>IF(Ansøgning!D267="","",Ansøgning!D267)</f>
        <v/>
      </c>
      <c r="E262" s="14" t="str">
        <f>IF(Ansøgning!E267="","",Ansøgning!E267)</f>
        <v/>
      </c>
      <c r="F262" s="16"/>
      <c r="G262" s="14" t="str">
        <f>IF(Ansøgning!F267="","",Ansøgning!F267)</f>
        <v/>
      </c>
      <c r="H262" s="16"/>
      <c r="I262" s="72" t="str">
        <f>IF(OR(F262="",H262=""),"",NETWORKDAYS(F262,H262,Lister!$D$7:$D$13))</f>
        <v/>
      </c>
      <c r="J262" s="53" t="str">
        <f>IF(Ansøgning!H267="","",Ansøgning!H267)</f>
        <v/>
      </c>
      <c r="K262" s="32" t="str">
        <f t="shared" si="21"/>
        <v/>
      </c>
      <c r="L262" s="31" t="str">
        <f>IF(Ansøgning!J267="","",Ansøgning!J267)</f>
        <v/>
      </c>
      <c r="M262" s="18"/>
      <c r="N262" s="31" t="str">
        <f>IF(Ansøgning!K267="","",Ansøgning!K267)</f>
        <v/>
      </c>
      <c r="O262" s="18"/>
      <c r="P262" s="15" t="str">
        <f>IF(Ansøgning!L267="","",Ansøgning!L267)</f>
        <v/>
      </c>
      <c r="Q262" s="46" t="str">
        <f t="shared" si="22"/>
        <v/>
      </c>
      <c r="R262" s="46"/>
      <c r="S262" s="101" t="str">
        <f>IF(Ansøgning!M267="","",Ansøgning!M267)</f>
        <v/>
      </c>
      <c r="T262" s="31" t="str">
        <f t="shared" si="23"/>
        <v/>
      </c>
      <c r="U262" s="102" t="str">
        <f>IF(Ansøgning!O267="","",Ansøgning!O267)</f>
        <v/>
      </c>
      <c r="V262" s="20"/>
      <c r="W262" s="102" t="str">
        <f>IF(Ansøgning!P267="","",Ansøgning!P267)</f>
        <v/>
      </c>
      <c r="X262" s="20"/>
      <c r="Y262" s="31" t="str">
        <f>IF(Ansøgning!Q267="","",Ansøgning!Q267)</f>
        <v/>
      </c>
      <c r="Z262" s="46" t="str">
        <f>IFERROR(MAX(IF(OR(V262="",X262=""),"",IF(AND(AND(MONTH(F262)&gt;=7,MONTH(F262)&lt;8),AND(MONTH(H262)&gt;=7,MONTH(H262)&lt;8)),(NETWORKDAYS(F262,H262,Lister!$D$7:$D$13)-V262)*T262/NETWORKDAYS(Lister!$D$19,Lister!$E$19,Lister!$D$7:$D$13),IF(AND(AND(MONTH(F262)&gt;=7,MONTH(F262)&lt;8),MONTH(H262)&gt;7),(NETWORKDAYS(F262,Lister!$E$19,Lister!$D$7:$D$13)-V262)*T262/NETWORKDAYS(Lister!$D$19,Lister!$E$19,Lister!$D$7:$D$13),IF(MONTH(F262)&gt;7,0)))),0),"")</f>
        <v/>
      </c>
      <c r="AA262" s="31" t="str">
        <f>IF(Ansøgning!R267="","",Ansøgning!R267)</f>
        <v/>
      </c>
      <c r="AB262" s="46" t="str">
        <f>IFERROR(MAX(IF(OR(V262="",X262=""),"",IF(AND(AND(MONTH(F262)&gt;=8,MONTH(F262)&lt;9),AND(MONTH(H262)&gt;=8,MONTH(H262)&lt;9)),(NETWORKDAYS(F262,H262,Lister!$D$7:$D$13)-X262)*T262/NETWORKDAYS(Lister!$D$20,Lister!$E$20,Lister!$D$7:$D$13),IF(AND(MONTH(F262)=7,MONTH(H262)=8),(NETWORKDAYS(Lister!$D$20,H262,Lister!$D$7:$D$13)-X262)*T262/NETWORKDAYS(Lister!$D$20,Lister!$E$20,Lister!$D$7:$D$13),IF(AND(MONTH(F262)=7,MONTH(H262)=7),0)))),0),"")</f>
        <v/>
      </c>
      <c r="AC262" s="15" t="str">
        <f>IF(Ansøgning!U267="","",Ansøgning!U267)</f>
        <v/>
      </c>
      <c r="AD262" s="31" t="str">
        <f t="shared" si="24"/>
        <v/>
      </c>
      <c r="AE262" s="31" t="str">
        <f t="shared" si="25"/>
        <v/>
      </c>
      <c r="AF262" s="51" t="str">
        <f t="shared" si="26"/>
        <v/>
      </c>
      <c r="AG262" s="15" t="str">
        <f t="shared" si="27"/>
        <v/>
      </c>
    </row>
    <row r="263" spans="1:33" x14ac:dyDescent="0.25">
      <c r="A263" s="13" t="str">
        <f>IF(Ansøgning!A268="","",Ansøgning!A268)</f>
        <v/>
      </c>
      <c r="B263" s="13" t="str">
        <f>IF(Ansøgning!B268="","",Ansøgning!B268)</f>
        <v/>
      </c>
      <c r="C263" s="13" t="str">
        <f>IF(Ansøgning!C268="","",Ansøgning!C268)</f>
        <v/>
      </c>
      <c r="D263" s="13" t="str">
        <f>IF(Ansøgning!D268="","",Ansøgning!D268)</f>
        <v/>
      </c>
      <c r="E263" s="14" t="str">
        <f>IF(Ansøgning!E268="","",Ansøgning!E268)</f>
        <v/>
      </c>
      <c r="F263" s="16"/>
      <c r="G263" s="14" t="str">
        <f>IF(Ansøgning!F268="","",Ansøgning!F268)</f>
        <v/>
      </c>
      <c r="H263" s="16"/>
      <c r="I263" s="72" t="str">
        <f>IF(OR(F263="",H263=""),"",NETWORKDAYS(F263,H263,Lister!$D$7:$D$13))</f>
        <v/>
      </c>
      <c r="J263" s="53" t="str">
        <f>IF(Ansøgning!H268="","",Ansøgning!H268)</f>
        <v/>
      </c>
      <c r="K263" s="32" t="str">
        <f t="shared" si="21"/>
        <v/>
      </c>
      <c r="L263" s="31" t="str">
        <f>IF(Ansøgning!J268="","",Ansøgning!J268)</f>
        <v/>
      </c>
      <c r="M263" s="18"/>
      <c r="N263" s="31" t="str">
        <f>IF(Ansøgning!K268="","",Ansøgning!K268)</f>
        <v/>
      </c>
      <c r="O263" s="18"/>
      <c r="P263" s="15" t="str">
        <f>IF(Ansøgning!L268="","",Ansøgning!L268)</f>
        <v/>
      </c>
      <c r="Q263" s="46" t="str">
        <f t="shared" si="22"/>
        <v/>
      </c>
      <c r="R263" s="46"/>
      <c r="S263" s="101" t="str">
        <f>IF(Ansøgning!M268="","",Ansøgning!M268)</f>
        <v/>
      </c>
      <c r="T263" s="31" t="str">
        <f t="shared" si="23"/>
        <v/>
      </c>
      <c r="U263" s="102" t="str">
        <f>IF(Ansøgning!O268="","",Ansøgning!O268)</f>
        <v/>
      </c>
      <c r="V263" s="20"/>
      <c r="W263" s="102" t="str">
        <f>IF(Ansøgning!P268="","",Ansøgning!P268)</f>
        <v/>
      </c>
      <c r="X263" s="20"/>
      <c r="Y263" s="31" t="str">
        <f>IF(Ansøgning!Q268="","",Ansøgning!Q268)</f>
        <v/>
      </c>
      <c r="Z263" s="46" t="str">
        <f>IFERROR(MAX(IF(OR(V263="",X263=""),"",IF(AND(AND(MONTH(F263)&gt;=7,MONTH(F263)&lt;8),AND(MONTH(H263)&gt;=7,MONTH(H263)&lt;8)),(NETWORKDAYS(F263,H263,Lister!$D$7:$D$13)-V263)*T263/NETWORKDAYS(Lister!$D$19,Lister!$E$19,Lister!$D$7:$D$13),IF(AND(AND(MONTH(F263)&gt;=7,MONTH(F263)&lt;8),MONTH(H263)&gt;7),(NETWORKDAYS(F263,Lister!$E$19,Lister!$D$7:$D$13)-V263)*T263/NETWORKDAYS(Lister!$D$19,Lister!$E$19,Lister!$D$7:$D$13),IF(MONTH(F263)&gt;7,0)))),0),"")</f>
        <v/>
      </c>
      <c r="AA263" s="31" t="str">
        <f>IF(Ansøgning!R268="","",Ansøgning!R268)</f>
        <v/>
      </c>
      <c r="AB263" s="46" t="str">
        <f>IFERROR(MAX(IF(OR(V263="",X263=""),"",IF(AND(AND(MONTH(F263)&gt;=8,MONTH(F263)&lt;9),AND(MONTH(H263)&gt;=8,MONTH(H263)&lt;9)),(NETWORKDAYS(F263,H263,Lister!$D$7:$D$13)-X263)*T263/NETWORKDAYS(Lister!$D$20,Lister!$E$20,Lister!$D$7:$D$13),IF(AND(MONTH(F263)=7,MONTH(H263)=8),(NETWORKDAYS(Lister!$D$20,H263,Lister!$D$7:$D$13)-X263)*T263/NETWORKDAYS(Lister!$D$20,Lister!$E$20,Lister!$D$7:$D$13),IF(AND(MONTH(F263)=7,MONTH(H263)=7),0)))),0),"")</f>
        <v/>
      </c>
      <c r="AC263" s="15" t="str">
        <f>IF(Ansøgning!U268="","",Ansøgning!U268)</f>
        <v/>
      </c>
      <c r="AD263" s="31" t="str">
        <f t="shared" si="24"/>
        <v/>
      </c>
      <c r="AE263" s="31" t="str">
        <f t="shared" si="25"/>
        <v/>
      </c>
      <c r="AF263" s="51" t="str">
        <f t="shared" si="26"/>
        <v/>
      </c>
      <c r="AG263" s="15" t="str">
        <f t="shared" si="27"/>
        <v/>
      </c>
    </row>
    <row r="264" spans="1:33" x14ac:dyDescent="0.25">
      <c r="A264" s="13" t="str">
        <f>IF(Ansøgning!A269="","",Ansøgning!A269)</f>
        <v/>
      </c>
      <c r="B264" s="13" t="str">
        <f>IF(Ansøgning!B269="","",Ansøgning!B269)</f>
        <v/>
      </c>
      <c r="C264" s="13" t="str">
        <f>IF(Ansøgning!C269="","",Ansøgning!C269)</f>
        <v/>
      </c>
      <c r="D264" s="13" t="str">
        <f>IF(Ansøgning!D269="","",Ansøgning!D269)</f>
        <v/>
      </c>
      <c r="E264" s="14" t="str">
        <f>IF(Ansøgning!E269="","",Ansøgning!E269)</f>
        <v/>
      </c>
      <c r="F264" s="16"/>
      <c r="G264" s="14" t="str">
        <f>IF(Ansøgning!F269="","",Ansøgning!F269)</f>
        <v/>
      </c>
      <c r="H264" s="16"/>
      <c r="I264" s="72" t="str">
        <f>IF(OR(F264="",H264=""),"",NETWORKDAYS(F264,H264,Lister!$D$7:$D$13))</f>
        <v/>
      </c>
      <c r="J264" s="53" t="str">
        <f>IF(Ansøgning!H269="","",Ansøgning!H269)</f>
        <v/>
      </c>
      <c r="K264" s="32" t="str">
        <f t="shared" si="21"/>
        <v/>
      </c>
      <c r="L264" s="31" t="str">
        <f>IF(Ansøgning!J269="","",Ansøgning!J269)</f>
        <v/>
      </c>
      <c r="M264" s="18"/>
      <c r="N264" s="31" t="str">
        <f>IF(Ansøgning!K269="","",Ansøgning!K269)</f>
        <v/>
      </c>
      <c r="O264" s="18"/>
      <c r="P264" s="15" t="str">
        <f>IF(Ansøgning!L269="","",Ansøgning!L269)</f>
        <v/>
      </c>
      <c r="Q264" s="46" t="str">
        <f t="shared" si="22"/>
        <v/>
      </c>
      <c r="R264" s="46"/>
      <c r="S264" s="101" t="str">
        <f>IF(Ansøgning!M269="","",Ansøgning!M269)</f>
        <v/>
      </c>
      <c r="T264" s="31" t="str">
        <f t="shared" si="23"/>
        <v/>
      </c>
      <c r="U264" s="102" t="str">
        <f>IF(Ansøgning!O269="","",Ansøgning!O269)</f>
        <v/>
      </c>
      <c r="V264" s="20"/>
      <c r="W264" s="102" t="str">
        <f>IF(Ansøgning!P269="","",Ansøgning!P269)</f>
        <v/>
      </c>
      <c r="X264" s="20"/>
      <c r="Y264" s="31" t="str">
        <f>IF(Ansøgning!Q269="","",Ansøgning!Q269)</f>
        <v/>
      </c>
      <c r="Z264" s="46" t="str">
        <f>IFERROR(MAX(IF(OR(V264="",X264=""),"",IF(AND(AND(MONTH(F264)&gt;=7,MONTH(F264)&lt;8),AND(MONTH(H264)&gt;=7,MONTH(H264)&lt;8)),(NETWORKDAYS(F264,H264,Lister!$D$7:$D$13)-V264)*T264/NETWORKDAYS(Lister!$D$19,Lister!$E$19,Lister!$D$7:$D$13),IF(AND(AND(MONTH(F264)&gt;=7,MONTH(F264)&lt;8),MONTH(H264)&gt;7),(NETWORKDAYS(F264,Lister!$E$19,Lister!$D$7:$D$13)-V264)*T264/NETWORKDAYS(Lister!$D$19,Lister!$E$19,Lister!$D$7:$D$13),IF(MONTH(F264)&gt;7,0)))),0),"")</f>
        <v/>
      </c>
      <c r="AA264" s="31" t="str">
        <f>IF(Ansøgning!R269="","",Ansøgning!R269)</f>
        <v/>
      </c>
      <c r="AB264" s="46" t="str">
        <f>IFERROR(MAX(IF(OR(V264="",X264=""),"",IF(AND(AND(MONTH(F264)&gt;=8,MONTH(F264)&lt;9),AND(MONTH(H264)&gt;=8,MONTH(H264)&lt;9)),(NETWORKDAYS(F264,H264,Lister!$D$7:$D$13)-X264)*T264/NETWORKDAYS(Lister!$D$20,Lister!$E$20,Lister!$D$7:$D$13),IF(AND(MONTH(F264)=7,MONTH(H264)=8),(NETWORKDAYS(Lister!$D$20,H264,Lister!$D$7:$D$13)-X264)*T264/NETWORKDAYS(Lister!$D$20,Lister!$E$20,Lister!$D$7:$D$13),IF(AND(MONTH(F264)=7,MONTH(H264)=7),0)))),0),"")</f>
        <v/>
      </c>
      <c r="AC264" s="15" t="str">
        <f>IF(Ansøgning!U269="","",Ansøgning!U269)</f>
        <v/>
      </c>
      <c r="AD264" s="31" t="str">
        <f t="shared" si="24"/>
        <v/>
      </c>
      <c r="AE264" s="31" t="str">
        <f t="shared" si="25"/>
        <v/>
      </c>
      <c r="AF264" s="51" t="str">
        <f t="shared" si="26"/>
        <v/>
      </c>
      <c r="AG264" s="15" t="str">
        <f t="shared" si="27"/>
        <v/>
      </c>
    </row>
    <row r="265" spans="1:33" x14ac:dyDescent="0.25">
      <c r="A265" s="13" t="str">
        <f>IF(Ansøgning!A270="","",Ansøgning!A270)</f>
        <v/>
      </c>
      <c r="B265" s="13" t="str">
        <f>IF(Ansøgning!B270="","",Ansøgning!B270)</f>
        <v/>
      </c>
      <c r="C265" s="13" t="str">
        <f>IF(Ansøgning!C270="","",Ansøgning!C270)</f>
        <v/>
      </c>
      <c r="D265" s="13" t="str">
        <f>IF(Ansøgning!D270="","",Ansøgning!D270)</f>
        <v/>
      </c>
      <c r="E265" s="14" t="str">
        <f>IF(Ansøgning!E270="","",Ansøgning!E270)</f>
        <v/>
      </c>
      <c r="F265" s="16"/>
      <c r="G265" s="14" t="str">
        <f>IF(Ansøgning!F270="","",Ansøgning!F270)</f>
        <v/>
      </c>
      <c r="H265" s="16"/>
      <c r="I265" s="72" t="str">
        <f>IF(OR(F265="",H265=""),"",NETWORKDAYS(F265,H265,Lister!$D$7:$D$13))</f>
        <v/>
      </c>
      <c r="J265" s="53" t="str">
        <f>IF(Ansøgning!H270="","",Ansøgning!H270)</f>
        <v/>
      </c>
      <c r="K265" s="32" t="str">
        <f t="shared" si="21"/>
        <v/>
      </c>
      <c r="L265" s="31" t="str">
        <f>IF(Ansøgning!J270="","",Ansøgning!J270)</f>
        <v/>
      </c>
      <c r="M265" s="18"/>
      <c r="N265" s="31" t="str">
        <f>IF(Ansøgning!K270="","",Ansøgning!K270)</f>
        <v/>
      </c>
      <c r="O265" s="18"/>
      <c r="P265" s="15" t="str">
        <f>IF(Ansøgning!L270="","",Ansøgning!L270)</f>
        <v/>
      </c>
      <c r="Q265" s="46" t="str">
        <f t="shared" si="22"/>
        <v/>
      </c>
      <c r="R265" s="46"/>
      <c r="S265" s="101" t="str">
        <f>IF(Ansøgning!M270="","",Ansøgning!M270)</f>
        <v/>
      </c>
      <c r="T265" s="31" t="str">
        <f t="shared" si="23"/>
        <v/>
      </c>
      <c r="U265" s="102" t="str">
        <f>IF(Ansøgning!O270="","",Ansøgning!O270)</f>
        <v/>
      </c>
      <c r="V265" s="20"/>
      <c r="W265" s="102" t="str">
        <f>IF(Ansøgning!P270="","",Ansøgning!P270)</f>
        <v/>
      </c>
      <c r="X265" s="20"/>
      <c r="Y265" s="31" t="str">
        <f>IF(Ansøgning!Q270="","",Ansøgning!Q270)</f>
        <v/>
      </c>
      <c r="Z265" s="46" t="str">
        <f>IFERROR(MAX(IF(OR(V265="",X265=""),"",IF(AND(AND(MONTH(F265)&gt;=7,MONTH(F265)&lt;8),AND(MONTH(H265)&gt;=7,MONTH(H265)&lt;8)),(NETWORKDAYS(F265,H265,Lister!$D$7:$D$13)-V265)*T265/NETWORKDAYS(Lister!$D$19,Lister!$E$19,Lister!$D$7:$D$13),IF(AND(AND(MONTH(F265)&gt;=7,MONTH(F265)&lt;8),MONTH(H265)&gt;7),(NETWORKDAYS(F265,Lister!$E$19,Lister!$D$7:$D$13)-V265)*T265/NETWORKDAYS(Lister!$D$19,Lister!$E$19,Lister!$D$7:$D$13),IF(MONTH(F265)&gt;7,0)))),0),"")</f>
        <v/>
      </c>
      <c r="AA265" s="31" t="str">
        <f>IF(Ansøgning!R270="","",Ansøgning!R270)</f>
        <v/>
      </c>
      <c r="AB265" s="46" t="str">
        <f>IFERROR(MAX(IF(OR(V265="",X265=""),"",IF(AND(AND(MONTH(F265)&gt;=8,MONTH(F265)&lt;9),AND(MONTH(H265)&gt;=8,MONTH(H265)&lt;9)),(NETWORKDAYS(F265,H265,Lister!$D$7:$D$13)-X265)*T265/NETWORKDAYS(Lister!$D$20,Lister!$E$20,Lister!$D$7:$D$13),IF(AND(MONTH(F265)=7,MONTH(H265)=8),(NETWORKDAYS(Lister!$D$20,H265,Lister!$D$7:$D$13)-X265)*T265/NETWORKDAYS(Lister!$D$20,Lister!$E$20,Lister!$D$7:$D$13),IF(AND(MONTH(F265)=7,MONTH(H265)=7),0)))),0),"")</f>
        <v/>
      </c>
      <c r="AC265" s="15" t="str">
        <f>IF(Ansøgning!U270="","",Ansøgning!U270)</f>
        <v/>
      </c>
      <c r="AD265" s="31" t="str">
        <f t="shared" si="24"/>
        <v/>
      </c>
      <c r="AE265" s="31" t="str">
        <f t="shared" si="25"/>
        <v/>
      </c>
      <c r="AF265" s="51" t="str">
        <f t="shared" si="26"/>
        <v/>
      </c>
      <c r="AG265" s="15" t="str">
        <f t="shared" si="27"/>
        <v/>
      </c>
    </row>
    <row r="266" spans="1:33" x14ac:dyDescent="0.25">
      <c r="A266" s="13" t="str">
        <f>IF(Ansøgning!A271="","",Ansøgning!A271)</f>
        <v/>
      </c>
      <c r="B266" s="13" t="str">
        <f>IF(Ansøgning!B271="","",Ansøgning!B271)</f>
        <v/>
      </c>
      <c r="C266" s="13" t="str">
        <f>IF(Ansøgning!C271="","",Ansøgning!C271)</f>
        <v/>
      </c>
      <c r="D266" s="13" t="str">
        <f>IF(Ansøgning!D271="","",Ansøgning!D271)</f>
        <v/>
      </c>
      <c r="E266" s="14" t="str">
        <f>IF(Ansøgning!E271="","",Ansøgning!E271)</f>
        <v/>
      </c>
      <c r="F266" s="16"/>
      <c r="G266" s="14" t="str">
        <f>IF(Ansøgning!F271="","",Ansøgning!F271)</f>
        <v/>
      </c>
      <c r="H266" s="16"/>
      <c r="I266" s="72" t="str">
        <f>IF(OR(F266="",H266=""),"",NETWORKDAYS(F266,H266,Lister!$D$7:$D$13))</f>
        <v/>
      </c>
      <c r="J266" s="53" t="str">
        <f>IF(Ansøgning!H271="","",Ansøgning!H271)</f>
        <v/>
      </c>
      <c r="K266" s="32" t="str">
        <f t="shared" si="21"/>
        <v/>
      </c>
      <c r="L266" s="31" t="str">
        <f>IF(Ansøgning!J271="","",Ansøgning!J271)</f>
        <v/>
      </c>
      <c r="M266" s="18"/>
      <c r="N266" s="31" t="str">
        <f>IF(Ansøgning!K271="","",Ansøgning!K271)</f>
        <v/>
      </c>
      <c r="O266" s="18"/>
      <c r="P266" s="15" t="str">
        <f>IF(Ansøgning!L271="","",Ansøgning!L271)</f>
        <v/>
      </c>
      <c r="Q266" s="46" t="str">
        <f t="shared" si="22"/>
        <v/>
      </c>
      <c r="R266" s="46"/>
      <c r="S266" s="101" t="str">
        <f>IF(Ansøgning!M271="","",Ansøgning!M271)</f>
        <v/>
      </c>
      <c r="T266" s="31" t="str">
        <f t="shared" si="23"/>
        <v/>
      </c>
      <c r="U266" s="102" t="str">
        <f>IF(Ansøgning!O271="","",Ansøgning!O271)</f>
        <v/>
      </c>
      <c r="V266" s="20"/>
      <c r="W266" s="102" t="str">
        <f>IF(Ansøgning!P271="","",Ansøgning!P271)</f>
        <v/>
      </c>
      <c r="X266" s="20"/>
      <c r="Y266" s="31" t="str">
        <f>IF(Ansøgning!Q271="","",Ansøgning!Q271)</f>
        <v/>
      </c>
      <c r="Z266" s="46" t="str">
        <f>IFERROR(MAX(IF(OR(V266="",X266=""),"",IF(AND(AND(MONTH(F266)&gt;=7,MONTH(F266)&lt;8),AND(MONTH(H266)&gt;=7,MONTH(H266)&lt;8)),(NETWORKDAYS(F266,H266,Lister!$D$7:$D$13)-V266)*T266/NETWORKDAYS(Lister!$D$19,Lister!$E$19,Lister!$D$7:$D$13),IF(AND(AND(MONTH(F266)&gt;=7,MONTH(F266)&lt;8),MONTH(H266)&gt;7),(NETWORKDAYS(F266,Lister!$E$19,Lister!$D$7:$D$13)-V266)*T266/NETWORKDAYS(Lister!$D$19,Lister!$E$19,Lister!$D$7:$D$13),IF(MONTH(F266)&gt;7,0)))),0),"")</f>
        <v/>
      </c>
      <c r="AA266" s="31" t="str">
        <f>IF(Ansøgning!R271="","",Ansøgning!R271)</f>
        <v/>
      </c>
      <c r="AB266" s="46" t="str">
        <f>IFERROR(MAX(IF(OR(V266="",X266=""),"",IF(AND(AND(MONTH(F266)&gt;=8,MONTH(F266)&lt;9),AND(MONTH(H266)&gt;=8,MONTH(H266)&lt;9)),(NETWORKDAYS(F266,H266,Lister!$D$7:$D$13)-X266)*T266/NETWORKDAYS(Lister!$D$20,Lister!$E$20,Lister!$D$7:$D$13),IF(AND(MONTH(F266)=7,MONTH(H266)=8),(NETWORKDAYS(Lister!$D$20,H266,Lister!$D$7:$D$13)-X266)*T266/NETWORKDAYS(Lister!$D$20,Lister!$E$20,Lister!$D$7:$D$13),IF(AND(MONTH(F266)=7,MONTH(H266)=7),0)))),0),"")</f>
        <v/>
      </c>
      <c r="AC266" s="15" t="str">
        <f>IF(Ansøgning!U271="","",Ansøgning!U271)</f>
        <v/>
      </c>
      <c r="AD266" s="31" t="str">
        <f t="shared" si="24"/>
        <v/>
      </c>
      <c r="AE266" s="31" t="str">
        <f t="shared" si="25"/>
        <v/>
      </c>
      <c r="AF266" s="51" t="str">
        <f t="shared" si="26"/>
        <v/>
      </c>
      <c r="AG266" s="15" t="str">
        <f t="shared" si="27"/>
        <v/>
      </c>
    </row>
    <row r="267" spans="1:33" x14ac:dyDescent="0.25">
      <c r="A267" s="13" t="str">
        <f>IF(Ansøgning!A272="","",Ansøgning!A272)</f>
        <v/>
      </c>
      <c r="B267" s="13" t="str">
        <f>IF(Ansøgning!B272="","",Ansøgning!B272)</f>
        <v/>
      </c>
      <c r="C267" s="13" t="str">
        <f>IF(Ansøgning!C272="","",Ansøgning!C272)</f>
        <v/>
      </c>
      <c r="D267" s="13" t="str">
        <f>IF(Ansøgning!D272="","",Ansøgning!D272)</f>
        <v/>
      </c>
      <c r="E267" s="14" t="str">
        <f>IF(Ansøgning!E272="","",Ansøgning!E272)</f>
        <v/>
      </c>
      <c r="F267" s="16"/>
      <c r="G267" s="14" t="str">
        <f>IF(Ansøgning!F272="","",Ansøgning!F272)</f>
        <v/>
      </c>
      <c r="H267" s="16"/>
      <c r="I267" s="72" t="str">
        <f>IF(OR(F267="",H267=""),"",NETWORKDAYS(F267,H267,Lister!$D$7:$D$13))</f>
        <v/>
      </c>
      <c r="J267" s="53" t="str">
        <f>IF(Ansøgning!H272="","",Ansøgning!H272)</f>
        <v/>
      </c>
      <c r="K267" s="32" t="str">
        <f t="shared" si="21"/>
        <v/>
      </c>
      <c r="L267" s="31" t="str">
        <f>IF(Ansøgning!J272="","",Ansøgning!J272)</f>
        <v/>
      </c>
      <c r="M267" s="18"/>
      <c r="N267" s="31" t="str">
        <f>IF(Ansøgning!K272="","",Ansøgning!K272)</f>
        <v/>
      </c>
      <c r="O267" s="18"/>
      <c r="P267" s="15" t="str">
        <f>IF(Ansøgning!L272="","",Ansøgning!L272)</f>
        <v/>
      </c>
      <c r="Q267" s="46" t="str">
        <f t="shared" si="22"/>
        <v/>
      </c>
      <c r="R267" s="46"/>
      <c r="S267" s="101" t="str">
        <f>IF(Ansøgning!M272="","",Ansøgning!M272)</f>
        <v/>
      </c>
      <c r="T267" s="31" t="str">
        <f t="shared" si="23"/>
        <v/>
      </c>
      <c r="U267" s="102" t="str">
        <f>IF(Ansøgning!O272="","",Ansøgning!O272)</f>
        <v/>
      </c>
      <c r="V267" s="20"/>
      <c r="W267" s="102" t="str">
        <f>IF(Ansøgning!P272="","",Ansøgning!P272)</f>
        <v/>
      </c>
      <c r="X267" s="20"/>
      <c r="Y267" s="31" t="str">
        <f>IF(Ansøgning!Q272="","",Ansøgning!Q272)</f>
        <v/>
      </c>
      <c r="Z267" s="46" t="str">
        <f>IFERROR(MAX(IF(OR(V267="",X267=""),"",IF(AND(AND(MONTH(F267)&gt;=7,MONTH(F267)&lt;8),AND(MONTH(H267)&gt;=7,MONTH(H267)&lt;8)),(NETWORKDAYS(F267,H267,Lister!$D$7:$D$13)-V267)*T267/NETWORKDAYS(Lister!$D$19,Lister!$E$19,Lister!$D$7:$D$13),IF(AND(AND(MONTH(F267)&gt;=7,MONTH(F267)&lt;8),MONTH(H267)&gt;7),(NETWORKDAYS(F267,Lister!$E$19,Lister!$D$7:$D$13)-V267)*T267/NETWORKDAYS(Lister!$D$19,Lister!$E$19,Lister!$D$7:$D$13),IF(MONTH(F267)&gt;7,0)))),0),"")</f>
        <v/>
      </c>
      <c r="AA267" s="31" t="str">
        <f>IF(Ansøgning!R272="","",Ansøgning!R272)</f>
        <v/>
      </c>
      <c r="AB267" s="46" t="str">
        <f>IFERROR(MAX(IF(OR(V267="",X267=""),"",IF(AND(AND(MONTH(F267)&gt;=8,MONTH(F267)&lt;9),AND(MONTH(H267)&gt;=8,MONTH(H267)&lt;9)),(NETWORKDAYS(F267,H267,Lister!$D$7:$D$13)-X267)*T267/NETWORKDAYS(Lister!$D$20,Lister!$E$20,Lister!$D$7:$D$13),IF(AND(MONTH(F267)=7,MONTH(H267)=8),(NETWORKDAYS(Lister!$D$20,H267,Lister!$D$7:$D$13)-X267)*T267/NETWORKDAYS(Lister!$D$20,Lister!$E$20,Lister!$D$7:$D$13),IF(AND(MONTH(F267)=7,MONTH(H267)=7),0)))),0),"")</f>
        <v/>
      </c>
      <c r="AC267" s="15" t="str">
        <f>IF(Ansøgning!U272="","",Ansøgning!U272)</f>
        <v/>
      </c>
      <c r="AD267" s="31" t="str">
        <f t="shared" si="24"/>
        <v/>
      </c>
      <c r="AE267" s="31" t="str">
        <f t="shared" si="25"/>
        <v/>
      </c>
      <c r="AF267" s="51" t="str">
        <f t="shared" si="26"/>
        <v/>
      </c>
      <c r="AG267" s="15" t="str">
        <f t="shared" si="27"/>
        <v/>
      </c>
    </row>
    <row r="268" spans="1:33" x14ac:dyDescent="0.25">
      <c r="A268" s="13" t="str">
        <f>IF(Ansøgning!A273="","",Ansøgning!A273)</f>
        <v/>
      </c>
      <c r="B268" s="13" t="str">
        <f>IF(Ansøgning!B273="","",Ansøgning!B273)</f>
        <v/>
      </c>
      <c r="C268" s="13" t="str">
        <f>IF(Ansøgning!C273="","",Ansøgning!C273)</f>
        <v/>
      </c>
      <c r="D268" s="13" t="str">
        <f>IF(Ansøgning!D273="","",Ansøgning!D273)</f>
        <v/>
      </c>
      <c r="E268" s="14" t="str">
        <f>IF(Ansøgning!E273="","",Ansøgning!E273)</f>
        <v/>
      </c>
      <c r="F268" s="16"/>
      <c r="G268" s="14" t="str">
        <f>IF(Ansøgning!F273="","",Ansøgning!F273)</f>
        <v/>
      </c>
      <c r="H268" s="16"/>
      <c r="I268" s="72" t="str">
        <f>IF(OR(F268="",H268=""),"",NETWORKDAYS(F268,H268,Lister!$D$7:$D$13))</f>
        <v/>
      </c>
      <c r="J268" s="53" t="str">
        <f>IF(Ansøgning!H273="","",Ansøgning!H273)</f>
        <v/>
      </c>
      <c r="K268" s="32" t="str">
        <f t="shared" si="21"/>
        <v/>
      </c>
      <c r="L268" s="31" t="str">
        <f>IF(Ansøgning!J273="","",Ansøgning!J273)</f>
        <v/>
      </c>
      <c r="M268" s="18"/>
      <c r="N268" s="31" t="str">
        <f>IF(Ansøgning!K273="","",Ansøgning!K273)</f>
        <v/>
      </c>
      <c r="O268" s="18"/>
      <c r="P268" s="15" t="str">
        <f>IF(Ansøgning!L273="","",Ansøgning!L273)</f>
        <v/>
      </c>
      <c r="Q268" s="46" t="str">
        <f t="shared" si="22"/>
        <v/>
      </c>
      <c r="R268" s="46"/>
      <c r="S268" s="101" t="str">
        <f>IF(Ansøgning!M273="","",Ansøgning!M273)</f>
        <v/>
      </c>
      <c r="T268" s="31" t="str">
        <f t="shared" si="23"/>
        <v/>
      </c>
      <c r="U268" s="102" t="str">
        <f>IF(Ansøgning!O273="","",Ansøgning!O273)</f>
        <v/>
      </c>
      <c r="V268" s="20"/>
      <c r="W268" s="102" t="str">
        <f>IF(Ansøgning!P273="","",Ansøgning!P273)</f>
        <v/>
      </c>
      <c r="X268" s="20"/>
      <c r="Y268" s="31" t="str">
        <f>IF(Ansøgning!Q273="","",Ansøgning!Q273)</f>
        <v/>
      </c>
      <c r="Z268" s="46" t="str">
        <f>IFERROR(MAX(IF(OR(V268="",X268=""),"",IF(AND(AND(MONTH(F268)&gt;=7,MONTH(F268)&lt;8),AND(MONTH(H268)&gt;=7,MONTH(H268)&lt;8)),(NETWORKDAYS(F268,H268,Lister!$D$7:$D$13)-V268)*T268/NETWORKDAYS(Lister!$D$19,Lister!$E$19,Lister!$D$7:$D$13),IF(AND(AND(MONTH(F268)&gt;=7,MONTH(F268)&lt;8),MONTH(H268)&gt;7),(NETWORKDAYS(F268,Lister!$E$19,Lister!$D$7:$D$13)-V268)*T268/NETWORKDAYS(Lister!$D$19,Lister!$E$19,Lister!$D$7:$D$13),IF(MONTH(F268)&gt;7,0)))),0),"")</f>
        <v/>
      </c>
      <c r="AA268" s="31" t="str">
        <f>IF(Ansøgning!R273="","",Ansøgning!R273)</f>
        <v/>
      </c>
      <c r="AB268" s="46" t="str">
        <f>IFERROR(MAX(IF(OR(V268="",X268=""),"",IF(AND(AND(MONTH(F268)&gt;=8,MONTH(F268)&lt;9),AND(MONTH(H268)&gt;=8,MONTH(H268)&lt;9)),(NETWORKDAYS(F268,H268,Lister!$D$7:$D$13)-X268)*T268/NETWORKDAYS(Lister!$D$20,Lister!$E$20,Lister!$D$7:$D$13),IF(AND(MONTH(F268)=7,MONTH(H268)=8),(NETWORKDAYS(Lister!$D$20,H268,Lister!$D$7:$D$13)-X268)*T268/NETWORKDAYS(Lister!$D$20,Lister!$E$20,Lister!$D$7:$D$13),IF(AND(MONTH(F268)=7,MONTH(H268)=7),0)))),0),"")</f>
        <v/>
      </c>
      <c r="AC268" s="15" t="str">
        <f>IF(Ansøgning!U273="","",Ansøgning!U273)</f>
        <v/>
      </c>
      <c r="AD268" s="31" t="str">
        <f t="shared" si="24"/>
        <v/>
      </c>
      <c r="AE268" s="31" t="str">
        <f t="shared" si="25"/>
        <v/>
      </c>
      <c r="AF268" s="51" t="str">
        <f t="shared" si="26"/>
        <v/>
      </c>
      <c r="AG268" s="15" t="str">
        <f t="shared" si="27"/>
        <v/>
      </c>
    </row>
    <row r="269" spans="1:33" x14ac:dyDescent="0.25">
      <c r="A269" s="13" t="str">
        <f>IF(Ansøgning!A274="","",Ansøgning!A274)</f>
        <v/>
      </c>
      <c r="B269" s="13" t="str">
        <f>IF(Ansøgning!B274="","",Ansøgning!B274)</f>
        <v/>
      </c>
      <c r="C269" s="13" t="str">
        <f>IF(Ansøgning!C274="","",Ansøgning!C274)</f>
        <v/>
      </c>
      <c r="D269" s="13" t="str">
        <f>IF(Ansøgning!D274="","",Ansøgning!D274)</f>
        <v/>
      </c>
      <c r="E269" s="14" t="str">
        <f>IF(Ansøgning!E274="","",Ansøgning!E274)</f>
        <v/>
      </c>
      <c r="F269" s="16"/>
      <c r="G269" s="14" t="str">
        <f>IF(Ansøgning!F274="","",Ansøgning!F274)</f>
        <v/>
      </c>
      <c r="H269" s="16"/>
      <c r="I269" s="72" t="str">
        <f>IF(OR(F269="",H269=""),"",NETWORKDAYS(F269,H269,Lister!$D$7:$D$13))</f>
        <v/>
      </c>
      <c r="J269" s="53" t="str">
        <f>IF(Ansøgning!H274="","",Ansøgning!H274)</f>
        <v/>
      </c>
      <c r="K269" s="32" t="str">
        <f t="shared" si="21"/>
        <v/>
      </c>
      <c r="L269" s="31" t="str">
        <f>IF(Ansøgning!J274="","",Ansøgning!J274)</f>
        <v/>
      </c>
      <c r="M269" s="18"/>
      <c r="N269" s="31" t="str">
        <f>IF(Ansøgning!K274="","",Ansøgning!K274)</f>
        <v/>
      </c>
      <c r="O269" s="18"/>
      <c r="P269" s="15" t="str">
        <f>IF(Ansøgning!L274="","",Ansøgning!L274)</f>
        <v/>
      </c>
      <c r="Q269" s="46" t="str">
        <f t="shared" si="22"/>
        <v/>
      </c>
      <c r="R269" s="46"/>
      <c r="S269" s="101" t="str">
        <f>IF(Ansøgning!M274="","",Ansøgning!M274)</f>
        <v/>
      </c>
      <c r="T269" s="31" t="str">
        <f t="shared" si="23"/>
        <v/>
      </c>
      <c r="U269" s="102" t="str">
        <f>IF(Ansøgning!O274="","",Ansøgning!O274)</f>
        <v/>
      </c>
      <c r="V269" s="20"/>
      <c r="W269" s="102" t="str">
        <f>IF(Ansøgning!P274="","",Ansøgning!P274)</f>
        <v/>
      </c>
      <c r="X269" s="20"/>
      <c r="Y269" s="31" t="str">
        <f>IF(Ansøgning!Q274="","",Ansøgning!Q274)</f>
        <v/>
      </c>
      <c r="Z269" s="46" t="str">
        <f>IFERROR(MAX(IF(OR(V269="",X269=""),"",IF(AND(AND(MONTH(F269)&gt;=7,MONTH(F269)&lt;8),AND(MONTH(H269)&gt;=7,MONTH(H269)&lt;8)),(NETWORKDAYS(F269,H269,Lister!$D$7:$D$13)-V269)*T269/NETWORKDAYS(Lister!$D$19,Lister!$E$19,Lister!$D$7:$D$13),IF(AND(AND(MONTH(F269)&gt;=7,MONTH(F269)&lt;8),MONTH(H269)&gt;7),(NETWORKDAYS(F269,Lister!$E$19,Lister!$D$7:$D$13)-V269)*T269/NETWORKDAYS(Lister!$D$19,Lister!$E$19,Lister!$D$7:$D$13),IF(MONTH(F269)&gt;7,0)))),0),"")</f>
        <v/>
      </c>
      <c r="AA269" s="31" t="str">
        <f>IF(Ansøgning!R274="","",Ansøgning!R274)</f>
        <v/>
      </c>
      <c r="AB269" s="46" t="str">
        <f>IFERROR(MAX(IF(OR(V269="",X269=""),"",IF(AND(AND(MONTH(F269)&gt;=8,MONTH(F269)&lt;9),AND(MONTH(H269)&gt;=8,MONTH(H269)&lt;9)),(NETWORKDAYS(F269,H269,Lister!$D$7:$D$13)-X269)*T269/NETWORKDAYS(Lister!$D$20,Lister!$E$20,Lister!$D$7:$D$13),IF(AND(MONTH(F269)=7,MONTH(H269)=8),(NETWORKDAYS(Lister!$D$20,H269,Lister!$D$7:$D$13)-X269)*T269/NETWORKDAYS(Lister!$D$20,Lister!$E$20,Lister!$D$7:$D$13),IF(AND(MONTH(F269)=7,MONTH(H269)=7),0)))),0),"")</f>
        <v/>
      </c>
      <c r="AC269" s="15" t="str">
        <f>IF(Ansøgning!U274="","",Ansøgning!U274)</f>
        <v/>
      </c>
      <c r="AD269" s="31" t="str">
        <f t="shared" si="24"/>
        <v/>
      </c>
      <c r="AE269" s="31" t="str">
        <f t="shared" si="25"/>
        <v/>
      </c>
      <c r="AF269" s="51" t="str">
        <f t="shared" si="26"/>
        <v/>
      </c>
      <c r="AG269" s="15" t="str">
        <f t="shared" si="27"/>
        <v/>
      </c>
    </row>
    <row r="270" spans="1:33" x14ac:dyDescent="0.25">
      <c r="A270" s="13" t="str">
        <f>IF(Ansøgning!A275="","",Ansøgning!A275)</f>
        <v/>
      </c>
      <c r="B270" s="13" t="str">
        <f>IF(Ansøgning!B275="","",Ansøgning!B275)</f>
        <v/>
      </c>
      <c r="C270" s="13" t="str">
        <f>IF(Ansøgning!C275="","",Ansøgning!C275)</f>
        <v/>
      </c>
      <c r="D270" s="13" t="str">
        <f>IF(Ansøgning!D275="","",Ansøgning!D275)</f>
        <v/>
      </c>
      <c r="E270" s="14" t="str">
        <f>IF(Ansøgning!E275="","",Ansøgning!E275)</f>
        <v/>
      </c>
      <c r="F270" s="16"/>
      <c r="G270" s="14" t="str">
        <f>IF(Ansøgning!F275="","",Ansøgning!F275)</f>
        <v/>
      </c>
      <c r="H270" s="16"/>
      <c r="I270" s="72" t="str">
        <f>IF(OR(F270="",H270=""),"",NETWORKDAYS(F270,H270,Lister!$D$7:$D$13))</f>
        <v/>
      </c>
      <c r="J270" s="53" t="str">
        <f>IF(Ansøgning!H275="","",Ansøgning!H275)</f>
        <v/>
      </c>
      <c r="K270" s="32" t="str">
        <f t="shared" si="21"/>
        <v/>
      </c>
      <c r="L270" s="31" t="str">
        <f>IF(Ansøgning!J275="","",Ansøgning!J275)</f>
        <v/>
      </c>
      <c r="M270" s="18"/>
      <c r="N270" s="31" t="str">
        <f>IF(Ansøgning!K275="","",Ansøgning!K275)</f>
        <v/>
      </c>
      <c r="O270" s="18"/>
      <c r="P270" s="15" t="str">
        <f>IF(Ansøgning!L275="","",Ansøgning!L275)</f>
        <v/>
      </c>
      <c r="Q270" s="46" t="str">
        <f t="shared" si="22"/>
        <v/>
      </c>
      <c r="R270" s="46"/>
      <c r="S270" s="101" t="str">
        <f>IF(Ansøgning!M275="","",Ansøgning!M275)</f>
        <v/>
      </c>
      <c r="T270" s="31" t="str">
        <f t="shared" si="23"/>
        <v/>
      </c>
      <c r="U270" s="102" t="str">
        <f>IF(Ansøgning!O275="","",Ansøgning!O275)</f>
        <v/>
      </c>
      <c r="V270" s="20"/>
      <c r="W270" s="102" t="str">
        <f>IF(Ansøgning!P275="","",Ansøgning!P275)</f>
        <v/>
      </c>
      <c r="X270" s="20"/>
      <c r="Y270" s="31" t="str">
        <f>IF(Ansøgning!Q275="","",Ansøgning!Q275)</f>
        <v/>
      </c>
      <c r="Z270" s="46" t="str">
        <f>IFERROR(MAX(IF(OR(V270="",X270=""),"",IF(AND(AND(MONTH(F270)&gt;=7,MONTH(F270)&lt;8),AND(MONTH(H270)&gt;=7,MONTH(H270)&lt;8)),(NETWORKDAYS(F270,H270,Lister!$D$7:$D$13)-V270)*T270/NETWORKDAYS(Lister!$D$19,Lister!$E$19,Lister!$D$7:$D$13),IF(AND(AND(MONTH(F270)&gt;=7,MONTH(F270)&lt;8),MONTH(H270)&gt;7),(NETWORKDAYS(F270,Lister!$E$19,Lister!$D$7:$D$13)-V270)*T270/NETWORKDAYS(Lister!$D$19,Lister!$E$19,Lister!$D$7:$D$13),IF(MONTH(F270)&gt;7,0)))),0),"")</f>
        <v/>
      </c>
      <c r="AA270" s="31" t="str">
        <f>IF(Ansøgning!R275="","",Ansøgning!R275)</f>
        <v/>
      </c>
      <c r="AB270" s="46" t="str">
        <f>IFERROR(MAX(IF(OR(V270="",X270=""),"",IF(AND(AND(MONTH(F270)&gt;=8,MONTH(F270)&lt;9),AND(MONTH(H270)&gt;=8,MONTH(H270)&lt;9)),(NETWORKDAYS(F270,H270,Lister!$D$7:$D$13)-X270)*T270/NETWORKDAYS(Lister!$D$20,Lister!$E$20,Lister!$D$7:$D$13),IF(AND(MONTH(F270)=7,MONTH(H270)=8),(NETWORKDAYS(Lister!$D$20,H270,Lister!$D$7:$D$13)-X270)*T270/NETWORKDAYS(Lister!$D$20,Lister!$E$20,Lister!$D$7:$D$13),IF(AND(MONTH(F270)=7,MONTH(H270)=7),0)))),0),"")</f>
        <v/>
      </c>
      <c r="AC270" s="15" t="str">
        <f>IF(Ansøgning!U275="","",Ansøgning!U275)</f>
        <v/>
      </c>
      <c r="AD270" s="31" t="str">
        <f t="shared" si="24"/>
        <v/>
      </c>
      <c r="AE270" s="31" t="str">
        <f t="shared" si="25"/>
        <v/>
      </c>
      <c r="AF270" s="51" t="str">
        <f t="shared" si="26"/>
        <v/>
      </c>
      <c r="AG270" s="15" t="str">
        <f t="shared" si="27"/>
        <v/>
      </c>
    </row>
    <row r="271" spans="1:33" x14ac:dyDescent="0.25">
      <c r="A271" s="13" t="str">
        <f>IF(Ansøgning!A276="","",Ansøgning!A276)</f>
        <v/>
      </c>
      <c r="B271" s="13" t="str">
        <f>IF(Ansøgning!B276="","",Ansøgning!B276)</f>
        <v/>
      </c>
      <c r="C271" s="13" t="str">
        <f>IF(Ansøgning!C276="","",Ansøgning!C276)</f>
        <v/>
      </c>
      <c r="D271" s="13" t="str">
        <f>IF(Ansøgning!D276="","",Ansøgning!D276)</f>
        <v/>
      </c>
      <c r="E271" s="14" t="str">
        <f>IF(Ansøgning!E276="","",Ansøgning!E276)</f>
        <v/>
      </c>
      <c r="F271" s="16"/>
      <c r="G271" s="14" t="str">
        <f>IF(Ansøgning!F276="","",Ansøgning!F276)</f>
        <v/>
      </c>
      <c r="H271" s="16"/>
      <c r="I271" s="72" t="str">
        <f>IF(OR(F271="",H271=""),"",NETWORKDAYS(F271,H271,Lister!$D$7:$D$13))</f>
        <v/>
      </c>
      <c r="J271" s="53" t="str">
        <f>IF(Ansøgning!H276="","",Ansøgning!H276)</f>
        <v/>
      </c>
      <c r="K271" s="32" t="str">
        <f t="shared" si="21"/>
        <v/>
      </c>
      <c r="L271" s="31" t="str">
        <f>IF(Ansøgning!J276="","",Ansøgning!J276)</f>
        <v/>
      </c>
      <c r="M271" s="18"/>
      <c r="N271" s="31" t="str">
        <f>IF(Ansøgning!K276="","",Ansøgning!K276)</f>
        <v/>
      </c>
      <c r="O271" s="18"/>
      <c r="P271" s="15" t="str">
        <f>IF(Ansøgning!L276="","",Ansøgning!L276)</f>
        <v/>
      </c>
      <c r="Q271" s="46" t="str">
        <f t="shared" si="22"/>
        <v/>
      </c>
      <c r="R271" s="46"/>
      <c r="S271" s="101" t="str">
        <f>IF(Ansøgning!M276="","",Ansøgning!M276)</f>
        <v/>
      </c>
      <c r="T271" s="31" t="str">
        <f t="shared" si="23"/>
        <v/>
      </c>
      <c r="U271" s="102" t="str">
        <f>IF(Ansøgning!O276="","",Ansøgning!O276)</f>
        <v/>
      </c>
      <c r="V271" s="20"/>
      <c r="W271" s="102" t="str">
        <f>IF(Ansøgning!P276="","",Ansøgning!P276)</f>
        <v/>
      </c>
      <c r="X271" s="20"/>
      <c r="Y271" s="31" t="str">
        <f>IF(Ansøgning!Q276="","",Ansøgning!Q276)</f>
        <v/>
      </c>
      <c r="Z271" s="46" t="str">
        <f>IFERROR(MAX(IF(OR(V271="",X271=""),"",IF(AND(AND(MONTH(F271)&gt;=7,MONTH(F271)&lt;8),AND(MONTH(H271)&gt;=7,MONTH(H271)&lt;8)),(NETWORKDAYS(F271,H271,Lister!$D$7:$D$13)-V271)*T271/NETWORKDAYS(Lister!$D$19,Lister!$E$19,Lister!$D$7:$D$13),IF(AND(AND(MONTH(F271)&gt;=7,MONTH(F271)&lt;8),MONTH(H271)&gt;7),(NETWORKDAYS(F271,Lister!$E$19,Lister!$D$7:$D$13)-V271)*T271/NETWORKDAYS(Lister!$D$19,Lister!$E$19,Lister!$D$7:$D$13),IF(MONTH(F271)&gt;7,0)))),0),"")</f>
        <v/>
      </c>
      <c r="AA271" s="31" t="str">
        <f>IF(Ansøgning!R276="","",Ansøgning!R276)</f>
        <v/>
      </c>
      <c r="AB271" s="46" t="str">
        <f>IFERROR(MAX(IF(OR(V271="",X271=""),"",IF(AND(AND(MONTH(F271)&gt;=8,MONTH(F271)&lt;9),AND(MONTH(H271)&gt;=8,MONTH(H271)&lt;9)),(NETWORKDAYS(F271,H271,Lister!$D$7:$D$13)-X271)*T271/NETWORKDAYS(Lister!$D$20,Lister!$E$20,Lister!$D$7:$D$13),IF(AND(MONTH(F271)=7,MONTH(H271)=8),(NETWORKDAYS(Lister!$D$20,H271,Lister!$D$7:$D$13)-X271)*T271/NETWORKDAYS(Lister!$D$20,Lister!$E$20,Lister!$D$7:$D$13),IF(AND(MONTH(F271)=7,MONTH(H271)=7),0)))),0),"")</f>
        <v/>
      </c>
      <c r="AC271" s="15" t="str">
        <f>IF(Ansøgning!U276="","",Ansøgning!U276)</f>
        <v/>
      </c>
      <c r="AD271" s="31" t="str">
        <f t="shared" si="24"/>
        <v/>
      </c>
      <c r="AE271" s="31" t="str">
        <f t="shared" si="25"/>
        <v/>
      </c>
      <c r="AF271" s="51" t="str">
        <f t="shared" si="26"/>
        <v/>
      </c>
      <c r="AG271" s="15" t="str">
        <f t="shared" si="27"/>
        <v/>
      </c>
    </row>
    <row r="272" spans="1:33" x14ac:dyDescent="0.25">
      <c r="A272" s="13" t="str">
        <f>IF(Ansøgning!A277="","",Ansøgning!A277)</f>
        <v/>
      </c>
      <c r="B272" s="13" t="str">
        <f>IF(Ansøgning!B277="","",Ansøgning!B277)</f>
        <v/>
      </c>
      <c r="C272" s="13" t="str">
        <f>IF(Ansøgning!C277="","",Ansøgning!C277)</f>
        <v/>
      </c>
      <c r="D272" s="13" t="str">
        <f>IF(Ansøgning!D277="","",Ansøgning!D277)</f>
        <v/>
      </c>
      <c r="E272" s="14" t="str">
        <f>IF(Ansøgning!E277="","",Ansøgning!E277)</f>
        <v/>
      </c>
      <c r="F272" s="16"/>
      <c r="G272" s="14" t="str">
        <f>IF(Ansøgning!F277="","",Ansøgning!F277)</f>
        <v/>
      </c>
      <c r="H272" s="16"/>
      <c r="I272" s="72" t="str">
        <f>IF(OR(F272="",H272=""),"",NETWORKDAYS(F272,H272,Lister!$D$7:$D$13))</f>
        <v/>
      </c>
      <c r="J272" s="53" t="str">
        <f>IF(Ansøgning!H277="","",Ansøgning!H277)</f>
        <v/>
      </c>
      <c r="K272" s="32" t="str">
        <f t="shared" ref="K272:K335" si="28">IF(J272="","",IF(J272="Funktionær",0.75,IF(J272="Ikke-funktionær",0.9,IF(J272="Elev/lærling",0.9))))</f>
        <v/>
      </c>
      <c r="L272" s="31" t="str">
        <f>IF(Ansøgning!J277="","",Ansøgning!J277)</f>
        <v/>
      </c>
      <c r="M272" s="18"/>
      <c r="N272" s="31" t="str">
        <f>IF(Ansøgning!K277="","",Ansøgning!K277)</f>
        <v/>
      </c>
      <c r="O272" s="18"/>
      <c r="P272" s="15" t="str">
        <f>IF(Ansøgning!L277="","",Ansøgning!L277)</f>
        <v/>
      </c>
      <c r="Q272" s="46" t="str">
        <f t="shared" ref="Q272:Q335" si="29">IFERROR(MAX(IF(M272="","",IF(ISNUMBER(R272),IF(OR(R272&gt;M272*1.1,R272&lt;M272*0.9),R272,M272),M272)-O272),0),"")</f>
        <v/>
      </c>
      <c r="R272" s="46"/>
      <c r="S272" s="101" t="str">
        <f>IF(Ansøgning!M277="","",Ansøgning!M277)</f>
        <v/>
      </c>
      <c r="T272" s="31" t="str">
        <f t="shared" ref="T272:T335" si="30">IF(B272="","",IF(Q272*K272&gt;30000*IF(S272&gt;37,37,S272)/37,30000*IF(S272&gt;37,37,S272)/37,Q272*K272))</f>
        <v/>
      </c>
      <c r="U272" s="102" t="str">
        <f>IF(Ansøgning!O277="","",Ansøgning!O277)</f>
        <v/>
      </c>
      <c r="V272" s="20"/>
      <c r="W272" s="102" t="str">
        <f>IF(Ansøgning!P277="","",Ansøgning!P277)</f>
        <v/>
      </c>
      <c r="X272" s="20"/>
      <c r="Y272" s="31" t="str">
        <f>IF(Ansøgning!Q277="","",Ansøgning!Q277)</f>
        <v/>
      </c>
      <c r="Z272" s="46" t="str">
        <f>IFERROR(MAX(IF(OR(V272="",X272=""),"",IF(AND(AND(MONTH(F272)&gt;=7,MONTH(F272)&lt;8),AND(MONTH(H272)&gt;=7,MONTH(H272)&lt;8)),(NETWORKDAYS(F272,H272,Lister!$D$7:$D$13)-V272)*T272/NETWORKDAYS(Lister!$D$19,Lister!$E$19,Lister!$D$7:$D$13),IF(AND(AND(MONTH(F272)&gt;=7,MONTH(F272)&lt;8),MONTH(H272)&gt;7),(NETWORKDAYS(F272,Lister!$E$19,Lister!$D$7:$D$13)-V272)*T272/NETWORKDAYS(Lister!$D$19,Lister!$E$19,Lister!$D$7:$D$13),IF(MONTH(F272)&gt;7,0)))),0),"")</f>
        <v/>
      </c>
      <c r="AA272" s="31" t="str">
        <f>IF(Ansøgning!R277="","",Ansøgning!R277)</f>
        <v/>
      </c>
      <c r="AB272" s="46" t="str">
        <f>IFERROR(MAX(IF(OR(V272="",X272=""),"",IF(AND(AND(MONTH(F272)&gt;=8,MONTH(F272)&lt;9),AND(MONTH(H272)&gt;=8,MONTH(H272)&lt;9)),(NETWORKDAYS(F272,H272,Lister!$D$7:$D$13)-X272)*T272/NETWORKDAYS(Lister!$D$20,Lister!$E$20,Lister!$D$7:$D$13),IF(AND(MONTH(F272)=7,MONTH(H272)=8),(NETWORKDAYS(Lister!$D$20,H272,Lister!$D$7:$D$13)-X272)*T272/NETWORKDAYS(Lister!$D$20,Lister!$E$20,Lister!$D$7:$D$13),IF(AND(MONTH(F272)=7,MONTH(H272)=7),0)))),0),"")</f>
        <v/>
      </c>
      <c r="AC272" s="15" t="str">
        <f>IF(Ansøgning!U277="","",Ansøgning!U277)</f>
        <v/>
      </c>
      <c r="AD272" s="31" t="str">
        <f t="shared" ref="AD272:AD335" si="31">IFERROR(Z272+AB272,"")</f>
        <v/>
      </c>
      <c r="AE272" s="31" t="str">
        <f t="shared" ref="AE272:AE335" si="32">IFERROR(21/31*T272,"")</f>
        <v/>
      </c>
      <c r="AF272" s="51" t="str">
        <f t="shared" ref="AF272:AF335" si="33">IFERROR(MAX(IF(AND(ISNUMBER(Z272),ISNUMBER(AB272)),IF(AD272-AE272&gt;T272,T272,AD272-AE272),""),0),"")</f>
        <v/>
      </c>
      <c r="AG272" s="15" t="str">
        <f t="shared" ref="AG272:AG335" si="34">IF(AF272="","",AF272-AC272)</f>
        <v/>
      </c>
    </row>
    <row r="273" spans="1:33" x14ac:dyDescent="0.25">
      <c r="A273" s="13" t="str">
        <f>IF(Ansøgning!A278="","",Ansøgning!A278)</f>
        <v/>
      </c>
      <c r="B273" s="13" t="str">
        <f>IF(Ansøgning!B278="","",Ansøgning!B278)</f>
        <v/>
      </c>
      <c r="C273" s="13" t="str">
        <f>IF(Ansøgning!C278="","",Ansøgning!C278)</f>
        <v/>
      </c>
      <c r="D273" s="13" t="str">
        <f>IF(Ansøgning!D278="","",Ansøgning!D278)</f>
        <v/>
      </c>
      <c r="E273" s="14" t="str">
        <f>IF(Ansøgning!E278="","",Ansøgning!E278)</f>
        <v/>
      </c>
      <c r="F273" s="16"/>
      <c r="G273" s="14" t="str">
        <f>IF(Ansøgning!F278="","",Ansøgning!F278)</f>
        <v/>
      </c>
      <c r="H273" s="16"/>
      <c r="I273" s="72" t="str">
        <f>IF(OR(F273="",H273=""),"",NETWORKDAYS(F273,H273,Lister!$D$7:$D$13))</f>
        <v/>
      </c>
      <c r="J273" s="53" t="str">
        <f>IF(Ansøgning!H278="","",Ansøgning!H278)</f>
        <v/>
      </c>
      <c r="K273" s="32" t="str">
        <f t="shared" si="28"/>
        <v/>
      </c>
      <c r="L273" s="31" t="str">
        <f>IF(Ansøgning!J278="","",Ansøgning!J278)</f>
        <v/>
      </c>
      <c r="M273" s="18"/>
      <c r="N273" s="31" t="str">
        <f>IF(Ansøgning!K278="","",Ansøgning!K278)</f>
        <v/>
      </c>
      <c r="O273" s="18"/>
      <c r="P273" s="15" t="str">
        <f>IF(Ansøgning!L278="","",Ansøgning!L278)</f>
        <v/>
      </c>
      <c r="Q273" s="46" t="str">
        <f t="shared" si="29"/>
        <v/>
      </c>
      <c r="R273" s="46"/>
      <c r="S273" s="101" t="str">
        <f>IF(Ansøgning!M278="","",Ansøgning!M278)</f>
        <v/>
      </c>
      <c r="T273" s="31" t="str">
        <f t="shared" si="30"/>
        <v/>
      </c>
      <c r="U273" s="102" t="str">
        <f>IF(Ansøgning!O278="","",Ansøgning!O278)</f>
        <v/>
      </c>
      <c r="V273" s="20"/>
      <c r="W273" s="102" t="str">
        <f>IF(Ansøgning!P278="","",Ansøgning!P278)</f>
        <v/>
      </c>
      <c r="X273" s="20"/>
      <c r="Y273" s="31" t="str">
        <f>IF(Ansøgning!Q278="","",Ansøgning!Q278)</f>
        <v/>
      </c>
      <c r="Z273" s="46" t="str">
        <f>IFERROR(MAX(IF(OR(V273="",X273=""),"",IF(AND(AND(MONTH(F273)&gt;=7,MONTH(F273)&lt;8),AND(MONTH(H273)&gt;=7,MONTH(H273)&lt;8)),(NETWORKDAYS(F273,H273,Lister!$D$7:$D$13)-V273)*T273/NETWORKDAYS(Lister!$D$19,Lister!$E$19,Lister!$D$7:$D$13),IF(AND(AND(MONTH(F273)&gt;=7,MONTH(F273)&lt;8),MONTH(H273)&gt;7),(NETWORKDAYS(F273,Lister!$E$19,Lister!$D$7:$D$13)-V273)*T273/NETWORKDAYS(Lister!$D$19,Lister!$E$19,Lister!$D$7:$D$13),IF(MONTH(F273)&gt;7,0)))),0),"")</f>
        <v/>
      </c>
      <c r="AA273" s="31" t="str">
        <f>IF(Ansøgning!R278="","",Ansøgning!R278)</f>
        <v/>
      </c>
      <c r="AB273" s="46" t="str">
        <f>IFERROR(MAX(IF(OR(V273="",X273=""),"",IF(AND(AND(MONTH(F273)&gt;=8,MONTH(F273)&lt;9),AND(MONTH(H273)&gt;=8,MONTH(H273)&lt;9)),(NETWORKDAYS(F273,H273,Lister!$D$7:$D$13)-X273)*T273/NETWORKDAYS(Lister!$D$20,Lister!$E$20,Lister!$D$7:$D$13),IF(AND(MONTH(F273)=7,MONTH(H273)=8),(NETWORKDAYS(Lister!$D$20,H273,Lister!$D$7:$D$13)-X273)*T273/NETWORKDAYS(Lister!$D$20,Lister!$E$20,Lister!$D$7:$D$13),IF(AND(MONTH(F273)=7,MONTH(H273)=7),0)))),0),"")</f>
        <v/>
      </c>
      <c r="AC273" s="15" t="str">
        <f>IF(Ansøgning!U278="","",Ansøgning!U278)</f>
        <v/>
      </c>
      <c r="AD273" s="31" t="str">
        <f t="shared" si="31"/>
        <v/>
      </c>
      <c r="AE273" s="31" t="str">
        <f t="shared" si="32"/>
        <v/>
      </c>
      <c r="AF273" s="51" t="str">
        <f t="shared" si="33"/>
        <v/>
      </c>
      <c r="AG273" s="15" t="str">
        <f t="shared" si="34"/>
        <v/>
      </c>
    </row>
    <row r="274" spans="1:33" x14ac:dyDescent="0.25">
      <c r="A274" s="13" t="str">
        <f>IF(Ansøgning!A279="","",Ansøgning!A279)</f>
        <v/>
      </c>
      <c r="B274" s="13" t="str">
        <f>IF(Ansøgning!B279="","",Ansøgning!B279)</f>
        <v/>
      </c>
      <c r="C274" s="13" t="str">
        <f>IF(Ansøgning!C279="","",Ansøgning!C279)</f>
        <v/>
      </c>
      <c r="D274" s="13" t="str">
        <f>IF(Ansøgning!D279="","",Ansøgning!D279)</f>
        <v/>
      </c>
      <c r="E274" s="14" t="str">
        <f>IF(Ansøgning!E279="","",Ansøgning!E279)</f>
        <v/>
      </c>
      <c r="F274" s="16"/>
      <c r="G274" s="14" t="str">
        <f>IF(Ansøgning!F279="","",Ansøgning!F279)</f>
        <v/>
      </c>
      <c r="H274" s="16"/>
      <c r="I274" s="72" t="str">
        <f>IF(OR(F274="",H274=""),"",NETWORKDAYS(F274,H274,Lister!$D$7:$D$13))</f>
        <v/>
      </c>
      <c r="J274" s="53" t="str">
        <f>IF(Ansøgning!H279="","",Ansøgning!H279)</f>
        <v/>
      </c>
      <c r="K274" s="32" t="str">
        <f t="shared" si="28"/>
        <v/>
      </c>
      <c r="L274" s="31" t="str">
        <f>IF(Ansøgning!J279="","",Ansøgning!J279)</f>
        <v/>
      </c>
      <c r="M274" s="18"/>
      <c r="N274" s="31" t="str">
        <f>IF(Ansøgning!K279="","",Ansøgning!K279)</f>
        <v/>
      </c>
      <c r="O274" s="18"/>
      <c r="P274" s="15" t="str">
        <f>IF(Ansøgning!L279="","",Ansøgning!L279)</f>
        <v/>
      </c>
      <c r="Q274" s="46" t="str">
        <f t="shared" si="29"/>
        <v/>
      </c>
      <c r="R274" s="46"/>
      <c r="S274" s="101" t="str">
        <f>IF(Ansøgning!M279="","",Ansøgning!M279)</f>
        <v/>
      </c>
      <c r="T274" s="31" t="str">
        <f t="shared" si="30"/>
        <v/>
      </c>
      <c r="U274" s="102" t="str">
        <f>IF(Ansøgning!O279="","",Ansøgning!O279)</f>
        <v/>
      </c>
      <c r="V274" s="20"/>
      <c r="W274" s="102" t="str">
        <f>IF(Ansøgning!P279="","",Ansøgning!P279)</f>
        <v/>
      </c>
      <c r="X274" s="20"/>
      <c r="Y274" s="31" t="str">
        <f>IF(Ansøgning!Q279="","",Ansøgning!Q279)</f>
        <v/>
      </c>
      <c r="Z274" s="46" t="str">
        <f>IFERROR(MAX(IF(OR(V274="",X274=""),"",IF(AND(AND(MONTH(F274)&gt;=7,MONTH(F274)&lt;8),AND(MONTH(H274)&gt;=7,MONTH(H274)&lt;8)),(NETWORKDAYS(F274,H274,Lister!$D$7:$D$13)-V274)*T274/NETWORKDAYS(Lister!$D$19,Lister!$E$19,Lister!$D$7:$D$13),IF(AND(AND(MONTH(F274)&gt;=7,MONTH(F274)&lt;8),MONTH(H274)&gt;7),(NETWORKDAYS(F274,Lister!$E$19,Lister!$D$7:$D$13)-V274)*T274/NETWORKDAYS(Lister!$D$19,Lister!$E$19,Lister!$D$7:$D$13),IF(MONTH(F274)&gt;7,0)))),0),"")</f>
        <v/>
      </c>
      <c r="AA274" s="31" t="str">
        <f>IF(Ansøgning!R279="","",Ansøgning!R279)</f>
        <v/>
      </c>
      <c r="AB274" s="46" t="str">
        <f>IFERROR(MAX(IF(OR(V274="",X274=""),"",IF(AND(AND(MONTH(F274)&gt;=8,MONTH(F274)&lt;9),AND(MONTH(H274)&gt;=8,MONTH(H274)&lt;9)),(NETWORKDAYS(F274,H274,Lister!$D$7:$D$13)-X274)*T274/NETWORKDAYS(Lister!$D$20,Lister!$E$20,Lister!$D$7:$D$13),IF(AND(MONTH(F274)=7,MONTH(H274)=8),(NETWORKDAYS(Lister!$D$20,H274,Lister!$D$7:$D$13)-X274)*T274/NETWORKDAYS(Lister!$D$20,Lister!$E$20,Lister!$D$7:$D$13),IF(AND(MONTH(F274)=7,MONTH(H274)=7),0)))),0),"")</f>
        <v/>
      </c>
      <c r="AC274" s="15" t="str">
        <f>IF(Ansøgning!U279="","",Ansøgning!U279)</f>
        <v/>
      </c>
      <c r="AD274" s="31" t="str">
        <f t="shared" si="31"/>
        <v/>
      </c>
      <c r="AE274" s="31" t="str">
        <f t="shared" si="32"/>
        <v/>
      </c>
      <c r="AF274" s="51" t="str">
        <f t="shared" si="33"/>
        <v/>
      </c>
      <c r="AG274" s="15" t="str">
        <f t="shared" si="34"/>
        <v/>
      </c>
    </row>
    <row r="275" spans="1:33" x14ac:dyDescent="0.25">
      <c r="A275" s="13" t="str">
        <f>IF(Ansøgning!A280="","",Ansøgning!A280)</f>
        <v/>
      </c>
      <c r="B275" s="13" t="str">
        <f>IF(Ansøgning!B280="","",Ansøgning!B280)</f>
        <v/>
      </c>
      <c r="C275" s="13" t="str">
        <f>IF(Ansøgning!C280="","",Ansøgning!C280)</f>
        <v/>
      </c>
      <c r="D275" s="13" t="str">
        <f>IF(Ansøgning!D280="","",Ansøgning!D280)</f>
        <v/>
      </c>
      <c r="E275" s="14" t="str">
        <f>IF(Ansøgning!E280="","",Ansøgning!E280)</f>
        <v/>
      </c>
      <c r="F275" s="16"/>
      <c r="G275" s="14" t="str">
        <f>IF(Ansøgning!F280="","",Ansøgning!F280)</f>
        <v/>
      </c>
      <c r="H275" s="16"/>
      <c r="I275" s="72" t="str">
        <f>IF(OR(F275="",H275=""),"",NETWORKDAYS(F275,H275,Lister!$D$7:$D$13))</f>
        <v/>
      </c>
      <c r="J275" s="53" t="str">
        <f>IF(Ansøgning!H280="","",Ansøgning!H280)</f>
        <v/>
      </c>
      <c r="K275" s="32" t="str">
        <f t="shared" si="28"/>
        <v/>
      </c>
      <c r="L275" s="31" t="str">
        <f>IF(Ansøgning!J280="","",Ansøgning!J280)</f>
        <v/>
      </c>
      <c r="M275" s="18"/>
      <c r="N275" s="31" t="str">
        <f>IF(Ansøgning!K280="","",Ansøgning!K280)</f>
        <v/>
      </c>
      <c r="O275" s="18"/>
      <c r="P275" s="15" t="str">
        <f>IF(Ansøgning!L280="","",Ansøgning!L280)</f>
        <v/>
      </c>
      <c r="Q275" s="46" t="str">
        <f t="shared" si="29"/>
        <v/>
      </c>
      <c r="R275" s="46"/>
      <c r="S275" s="101" t="str">
        <f>IF(Ansøgning!M280="","",Ansøgning!M280)</f>
        <v/>
      </c>
      <c r="T275" s="31" t="str">
        <f t="shared" si="30"/>
        <v/>
      </c>
      <c r="U275" s="102" t="str">
        <f>IF(Ansøgning!O280="","",Ansøgning!O280)</f>
        <v/>
      </c>
      <c r="V275" s="20"/>
      <c r="W275" s="102" t="str">
        <f>IF(Ansøgning!P280="","",Ansøgning!P280)</f>
        <v/>
      </c>
      <c r="X275" s="20"/>
      <c r="Y275" s="31" t="str">
        <f>IF(Ansøgning!Q280="","",Ansøgning!Q280)</f>
        <v/>
      </c>
      <c r="Z275" s="46" t="str">
        <f>IFERROR(MAX(IF(OR(V275="",X275=""),"",IF(AND(AND(MONTH(F275)&gt;=7,MONTH(F275)&lt;8),AND(MONTH(H275)&gt;=7,MONTH(H275)&lt;8)),(NETWORKDAYS(F275,H275,Lister!$D$7:$D$13)-V275)*T275/NETWORKDAYS(Lister!$D$19,Lister!$E$19,Lister!$D$7:$D$13),IF(AND(AND(MONTH(F275)&gt;=7,MONTH(F275)&lt;8),MONTH(H275)&gt;7),(NETWORKDAYS(F275,Lister!$E$19,Lister!$D$7:$D$13)-V275)*T275/NETWORKDAYS(Lister!$D$19,Lister!$E$19,Lister!$D$7:$D$13),IF(MONTH(F275)&gt;7,0)))),0),"")</f>
        <v/>
      </c>
      <c r="AA275" s="31" t="str">
        <f>IF(Ansøgning!R280="","",Ansøgning!R280)</f>
        <v/>
      </c>
      <c r="AB275" s="46" t="str">
        <f>IFERROR(MAX(IF(OR(V275="",X275=""),"",IF(AND(AND(MONTH(F275)&gt;=8,MONTH(F275)&lt;9),AND(MONTH(H275)&gt;=8,MONTH(H275)&lt;9)),(NETWORKDAYS(F275,H275,Lister!$D$7:$D$13)-X275)*T275/NETWORKDAYS(Lister!$D$20,Lister!$E$20,Lister!$D$7:$D$13),IF(AND(MONTH(F275)=7,MONTH(H275)=8),(NETWORKDAYS(Lister!$D$20,H275,Lister!$D$7:$D$13)-X275)*T275/NETWORKDAYS(Lister!$D$20,Lister!$E$20,Lister!$D$7:$D$13),IF(AND(MONTH(F275)=7,MONTH(H275)=7),0)))),0),"")</f>
        <v/>
      </c>
      <c r="AC275" s="15" t="str">
        <f>IF(Ansøgning!U280="","",Ansøgning!U280)</f>
        <v/>
      </c>
      <c r="AD275" s="31" t="str">
        <f t="shared" si="31"/>
        <v/>
      </c>
      <c r="AE275" s="31" t="str">
        <f t="shared" si="32"/>
        <v/>
      </c>
      <c r="AF275" s="51" t="str">
        <f t="shared" si="33"/>
        <v/>
      </c>
      <c r="AG275" s="15" t="str">
        <f t="shared" si="34"/>
        <v/>
      </c>
    </row>
    <row r="276" spans="1:33" x14ac:dyDescent="0.25">
      <c r="A276" s="13" t="str">
        <f>IF(Ansøgning!A281="","",Ansøgning!A281)</f>
        <v/>
      </c>
      <c r="B276" s="13" t="str">
        <f>IF(Ansøgning!B281="","",Ansøgning!B281)</f>
        <v/>
      </c>
      <c r="C276" s="13" t="str">
        <f>IF(Ansøgning!C281="","",Ansøgning!C281)</f>
        <v/>
      </c>
      <c r="D276" s="13" t="str">
        <f>IF(Ansøgning!D281="","",Ansøgning!D281)</f>
        <v/>
      </c>
      <c r="E276" s="14" t="str">
        <f>IF(Ansøgning!E281="","",Ansøgning!E281)</f>
        <v/>
      </c>
      <c r="F276" s="16"/>
      <c r="G276" s="14" t="str">
        <f>IF(Ansøgning!F281="","",Ansøgning!F281)</f>
        <v/>
      </c>
      <c r="H276" s="16"/>
      <c r="I276" s="72" t="str">
        <f>IF(OR(F276="",H276=""),"",NETWORKDAYS(F276,H276,Lister!$D$7:$D$13))</f>
        <v/>
      </c>
      <c r="J276" s="53" t="str">
        <f>IF(Ansøgning!H281="","",Ansøgning!H281)</f>
        <v/>
      </c>
      <c r="K276" s="32" t="str">
        <f t="shared" si="28"/>
        <v/>
      </c>
      <c r="L276" s="31" t="str">
        <f>IF(Ansøgning!J281="","",Ansøgning!J281)</f>
        <v/>
      </c>
      <c r="M276" s="18"/>
      <c r="N276" s="31" t="str">
        <f>IF(Ansøgning!K281="","",Ansøgning!K281)</f>
        <v/>
      </c>
      <c r="O276" s="18"/>
      <c r="P276" s="15" t="str">
        <f>IF(Ansøgning!L281="","",Ansøgning!L281)</f>
        <v/>
      </c>
      <c r="Q276" s="46" t="str">
        <f t="shared" si="29"/>
        <v/>
      </c>
      <c r="R276" s="46"/>
      <c r="S276" s="101" t="str">
        <f>IF(Ansøgning!M281="","",Ansøgning!M281)</f>
        <v/>
      </c>
      <c r="T276" s="31" t="str">
        <f t="shared" si="30"/>
        <v/>
      </c>
      <c r="U276" s="102" t="str">
        <f>IF(Ansøgning!O281="","",Ansøgning!O281)</f>
        <v/>
      </c>
      <c r="V276" s="20"/>
      <c r="W276" s="102" t="str">
        <f>IF(Ansøgning!P281="","",Ansøgning!P281)</f>
        <v/>
      </c>
      <c r="X276" s="20"/>
      <c r="Y276" s="31" t="str">
        <f>IF(Ansøgning!Q281="","",Ansøgning!Q281)</f>
        <v/>
      </c>
      <c r="Z276" s="46" t="str">
        <f>IFERROR(MAX(IF(OR(V276="",X276=""),"",IF(AND(AND(MONTH(F276)&gt;=7,MONTH(F276)&lt;8),AND(MONTH(H276)&gt;=7,MONTH(H276)&lt;8)),(NETWORKDAYS(F276,H276,Lister!$D$7:$D$13)-V276)*T276/NETWORKDAYS(Lister!$D$19,Lister!$E$19,Lister!$D$7:$D$13),IF(AND(AND(MONTH(F276)&gt;=7,MONTH(F276)&lt;8),MONTH(H276)&gt;7),(NETWORKDAYS(F276,Lister!$E$19,Lister!$D$7:$D$13)-V276)*T276/NETWORKDAYS(Lister!$D$19,Lister!$E$19,Lister!$D$7:$D$13),IF(MONTH(F276)&gt;7,0)))),0),"")</f>
        <v/>
      </c>
      <c r="AA276" s="31" t="str">
        <f>IF(Ansøgning!R281="","",Ansøgning!R281)</f>
        <v/>
      </c>
      <c r="AB276" s="46" t="str">
        <f>IFERROR(MAX(IF(OR(V276="",X276=""),"",IF(AND(AND(MONTH(F276)&gt;=8,MONTH(F276)&lt;9),AND(MONTH(H276)&gt;=8,MONTH(H276)&lt;9)),(NETWORKDAYS(F276,H276,Lister!$D$7:$D$13)-X276)*T276/NETWORKDAYS(Lister!$D$20,Lister!$E$20,Lister!$D$7:$D$13),IF(AND(MONTH(F276)=7,MONTH(H276)=8),(NETWORKDAYS(Lister!$D$20,H276,Lister!$D$7:$D$13)-X276)*T276/NETWORKDAYS(Lister!$D$20,Lister!$E$20,Lister!$D$7:$D$13),IF(AND(MONTH(F276)=7,MONTH(H276)=7),0)))),0),"")</f>
        <v/>
      </c>
      <c r="AC276" s="15" t="str">
        <f>IF(Ansøgning!U281="","",Ansøgning!U281)</f>
        <v/>
      </c>
      <c r="AD276" s="31" t="str">
        <f t="shared" si="31"/>
        <v/>
      </c>
      <c r="AE276" s="31" t="str">
        <f t="shared" si="32"/>
        <v/>
      </c>
      <c r="AF276" s="51" t="str">
        <f t="shared" si="33"/>
        <v/>
      </c>
      <c r="AG276" s="15" t="str">
        <f t="shared" si="34"/>
        <v/>
      </c>
    </row>
    <row r="277" spans="1:33" x14ac:dyDescent="0.25">
      <c r="A277" s="13" t="str">
        <f>IF(Ansøgning!A282="","",Ansøgning!A282)</f>
        <v/>
      </c>
      <c r="B277" s="13" t="str">
        <f>IF(Ansøgning!B282="","",Ansøgning!B282)</f>
        <v/>
      </c>
      <c r="C277" s="13" t="str">
        <f>IF(Ansøgning!C282="","",Ansøgning!C282)</f>
        <v/>
      </c>
      <c r="D277" s="13" t="str">
        <f>IF(Ansøgning!D282="","",Ansøgning!D282)</f>
        <v/>
      </c>
      <c r="E277" s="14" t="str">
        <f>IF(Ansøgning!E282="","",Ansøgning!E282)</f>
        <v/>
      </c>
      <c r="F277" s="16"/>
      <c r="G277" s="14" t="str">
        <f>IF(Ansøgning!F282="","",Ansøgning!F282)</f>
        <v/>
      </c>
      <c r="H277" s="16"/>
      <c r="I277" s="72" t="str">
        <f>IF(OR(F277="",H277=""),"",NETWORKDAYS(F277,H277,Lister!$D$7:$D$13))</f>
        <v/>
      </c>
      <c r="J277" s="53" t="str">
        <f>IF(Ansøgning!H282="","",Ansøgning!H282)</f>
        <v/>
      </c>
      <c r="K277" s="32" t="str">
        <f t="shared" si="28"/>
        <v/>
      </c>
      <c r="L277" s="31" t="str">
        <f>IF(Ansøgning!J282="","",Ansøgning!J282)</f>
        <v/>
      </c>
      <c r="M277" s="18"/>
      <c r="N277" s="31" t="str">
        <f>IF(Ansøgning!K282="","",Ansøgning!K282)</f>
        <v/>
      </c>
      <c r="O277" s="18"/>
      <c r="P277" s="15" t="str">
        <f>IF(Ansøgning!L282="","",Ansøgning!L282)</f>
        <v/>
      </c>
      <c r="Q277" s="46" t="str">
        <f t="shared" si="29"/>
        <v/>
      </c>
      <c r="R277" s="46"/>
      <c r="S277" s="101" t="str">
        <f>IF(Ansøgning!M282="","",Ansøgning!M282)</f>
        <v/>
      </c>
      <c r="T277" s="31" t="str">
        <f t="shared" si="30"/>
        <v/>
      </c>
      <c r="U277" s="102" t="str">
        <f>IF(Ansøgning!O282="","",Ansøgning!O282)</f>
        <v/>
      </c>
      <c r="V277" s="20"/>
      <c r="W277" s="102" t="str">
        <f>IF(Ansøgning!P282="","",Ansøgning!P282)</f>
        <v/>
      </c>
      <c r="X277" s="20"/>
      <c r="Y277" s="31" t="str">
        <f>IF(Ansøgning!Q282="","",Ansøgning!Q282)</f>
        <v/>
      </c>
      <c r="Z277" s="46" t="str">
        <f>IFERROR(MAX(IF(OR(V277="",X277=""),"",IF(AND(AND(MONTH(F277)&gt;=7,MONTH(F277)&lt;8),AND(MONTH(H277)&gt;=7,MONTH(H277)&lt;8)),(NETWORKDAYS(F277,H277,Lister!$D$7:$D$13)-V277)*T277/NETWORKDAYS(Lister!$D$19,Lister!$E$19,Lister!$D$7:$D$13),IF(AND(AND(MONTH(F277)&gt;=7,MONTH(F277)&lt;8),MONTH(H277)&gt;7),(NETWORKDAYS(F277,Lister!$E$19,Lister!$D$7:$D$13)-V277)*T277/NETWORKDAYS(Lister!$D$19,Lister!$E$19,Lister!$D$7:$D$13),IF(MONTH(F277)&gt;7,0)))),0),"")</f>
        <v/>
      </c>
      <c r="AA277" s="31" t="str">
        <f>IF(Ansøgning!R282="","",Ansøgning!R282)</f>
        <v/>
      </c>
      <c r="AB277" s="46" t="str">
        <f>IFERROR(MAX(IF(OR(V277="",X277=""),"",IF(AND(AND(MONTH(F277)&gt;=8,MONTH(F277)&lt;9),AND(MONTH(H277)&gt;=8,MONTH(H277)&lt;9)),(NETWORKDAYS(F277,H277,Lister!$D$7:$D$13)-X277)*T277/NETWORKDAYS(Lister!$D$20,Lister!$E$20,Lister!$D$7:$D$13),IF(AND(MONTH(F277)=7,MONTH(H277)=8),(NETWORKDAYS(Lister!$D$20,H277,Lister!$D$7:$D$13)-X277)*T277/NETWORKDAYS(Lister!$D$20,Lister!$E$20,Lister!$D$7:$D$13),IF(AND(MONTH(F277)=7,MONTH(H277)=7),0)))),0),"")</f>
        <v/>
      </c>
      <c r="AC277" s="15" t="str">
        <f>IF(Ansøgning!U282="","",Ansøgning!U282)</f>
        <v/>
      </c>
      <c r="AD277" s="31" t="str">
        <f t="shared" si="31"/>
        <v/>
      </c>
      <c r="AE277" s="31" t="str">
        <f t="shared" si="32"/>
        <v/>
      </c>
      <c r="AF277" s="51" t="str">
        <f t="shared" si="33"/>
        <v/>
      </c>
      <c r="AG277" s="15" t="str">
        <f t="shared" si="34"/>
        <v/>
      </c>
    </row>
    <row r="278" spans="1:33" x14ac:dyDescent="0.25">
      <c r="A278" s="13" t="str">
        <f>IF(Ansøgning!A283="","",Ansøgning!A283)</f>
        <v/>
      </c>
      <c r="B278" s="13" t="str">
        <f>IF(Ansøgning!B283="","",Ansøgning!B283)</f>
        <v/>
      </c>
      <c r="C278" s="13" t="str">
        <f>IF(Ansøgning!C283="","",Ansøgning!C283)</f>
        <v/>
      </c>
      <c r="D278" s="13" t="str">
        <f>IF(Ansøgning!D283="","",Ansøgning!D283)</f>
        <v/>
      </c>
      <c r="E278" s="14" t="str">
        <f>IF(Ansøgning!E283="","",Ansøgning!E283)</f>
        <v/>
      </c>
      <c r="F278" s="16"/>
      <c r="G278" s="14" t="str">
        <f>IF(Ansøgning!F283="","",Ansøgning!F283)</f>
        <v/>
      </c>
      <c r="H278" s="16"/>
      <c r="I278" s="72" t="str">
        <f>IF(OR(F278="",H278=""),"",NETWORKDAYS(F278,H278,Lister!$D$7:$D$13))</f>
        <v/>
      </c>
      <c r="J278" s="53" t="str">
        <f>IF(Ansøgning!H283="","",Ansøgning!H283)</f>
        <v/>
      </c>
      <c r="K278" s="32" t="str">
        <f t="shared" si="28"/>
        <v/>
      </c>
      <c r="L278" s="31" t="str">
        <f>IF(Ansøgning!J283="","",Ansøgning!J283)</f>
        <v/>
      </c>
      <c r="M278" s="18"/>
      <c r="N278" s="31" t="str">
        <f>IF(Ansøgning!K283="","",Ansøgning!K283)</f>
        <v/>
      </c>
      <c r="O278" s="18"/>
      <c r="P278" s="15" t="str">
        <f>IF(Ansøgning!L283="","",Ansøgning!L283)</f>
        <v/>
      </c>
      <c r="Q278" s="46" t="str">
        <f t="shared" si="29"/>
        <v/>
      </c>
      <c r="R278" s="46"/>
      <c r="S278" s="101" t="str">
        <f>IF(Ansøgning!M283="","",Ansøgning!M283)</f>
        <v/>
      </c>
      <c r="T278" s="31" t="str">
        <f t="shared" si="30"/>
        <v/>
      </c>
      <c r="U278" s="102" t="str">
        <f>IF(Ansøgning!O283="","",Ansøgning!O283)</f>
        <v/>
      </c>
      <c r="V278" s="20"/>
      <c r="W278" s="102" t="str">
        <f>IF(Ansøgning!P283="","",Ansøgning!P283)</f>
        <v/>
      </c>
      <c r="X278" s="20"/>
      <c r="Y278" s="31" t="str">
        <f>IF(Ansøgning!Q283="","",Ansøgning!Q283)</f>
        <v/>
      </c>
      <c r="Z278" s="46" t="str">
        <f>IFERROR(MAX(IF(OR(V278="",X278=""),"",IF(AND(AND(MONTH(F278)&gt;=7,MONTH(F278)&lt;8),AND(MONTH(H278)&gt;=7,MONTH(H278)&lt;8)),(NETWORKDAYS(F278,H278,Lister!$D$7:$D$13)-V278)*T278/NETWORKDAYS(Lister!$D$19,Lister!$E$19,Lister!$D$7:$D$13),IF(AND(AND(MONTH(F278)&gt;=7,MONTH(F278)&lt;8),MONTH(H278)&gt;7),(NETWORKDAYS(F278,Lister!$E$19,Lister!$D$7:$D$13)-V278)*T278/NETWORKDAYS(Lister!$D$19,Lister!$E$19,Lister!$D$7:$D$13),IF(MONTH(F278)&gt;7,0)))),0),"")</f>
        <v/>
      </c>
      <c r="AA278" s="31" t="str">
        <f>IF(Ansøgning!R283="","",Ansøgning!R283)</f>
        <v/>
      </c>
      <c r="AB278" s="46" t="str">
        <f>IFERROR(MAX(IF(OR(V278="",X278=""),"",IF(AND(AND(MONTH(F278)&gt;=8,MONTH(F278)&lt;9),AND(MONTH(H278)&gt;=8,MONTH(H278)&lt;9)),(NETWORKDAYS(F278,H278,Lister!$D$7:$D$13)-X278)*T278/NETWORKDAYS(Lister!$D$20,Lister!$E$20,Lister!$D$7:$D$13),IF(AND(MONTH(F278)=7,MONTH(H278)=8),(NETWORKDAYS(Lister!$D$20,H278,Lister!$D$7:$D$13)-X278)*T278/NETWORKDAYS(Lister!$D$20,Lister!$E$20,Lister!$D$7:$D$13),IF(AND(MONTH(F278)=7,MONTH(H278)=7),0)))),0),"")</f>
        <v/>
      </c>
      <c r="AC278" s="15" t="str">
        <f>IF(Ansøgning!U283="","",Ansøgning!U283)</f>
        <v/>
      </c>
      <c r="AD278" s="31" t="str">
        <f t="shared" si="31"/>
        <v/>
      </c>
      <c r="AE278" s="31" t="str">
        <f t="shared" si="32"/>
        <v/>
      </c>
      <c r="AF278" s="51" t="str">
        <f t="shared" si="33"/>
        <v/>
      </c>
      <c r="AG278" s="15" t="str">
        <f t="shared" si="34"/>
        <v/>
      </c>
    </row>
    <row r="279" spans="1:33" x14ac:dyDescent="0.25">
      <c r="A279" s="13" t="str">
        <f>IF(Ansøgning!A284="","",Ansøgning!A284)</f>
        <v/>
      </c>
      <c r="B279" s="13" t="str">
        <f>IF(Ansøgning!B284="","",Ansøgning!B284)</f>
        <v/>
      </c>
      <c r="C279" s="13" t="str">
        <f>IF(Ansøgning!C284="","",Ansøgning!C284)</f>
        <v/>
      </c>
      <c r="D279" s="13" t="str">
        <f>IF(Ansøgning!D284="","",Ansøgning!D284)</f>
        <v/>
      </c>
      <c r="E279" s="14" t="str">
        <f>IF(Ansøgning!E284="","",Ansøgning!E284)</f>
        <v/>
      </c>
      <c r="F279" s="16"/>
      <c r="G279" s="14" t="str">
        <f>IF(Ansøgning!F284="","",Ansøgning!F284)</f>
        <v/>
      </c>
      <c r="H279" s="16"/>
      <c r="I279" s="72" t="str">
        <f>IF(OR(F279="",H279=""),"",NETWORKDAYS(F279,H279,Lister!$D$7:$D$13))</f>
        <v/>
      </c>
      <c r="J279" s="53" t="str">
        <f>IF(Ansøgning!H284="","",Ansøgning!H284)</f>
        <v/>
      </c>
      <c r="K279" s="32" t="str">
        <f t="shared" si="28"/>
        <v/>
      </c>
      <c r="L279" s="31" t="str">
        <f>IF(Ansøgning!J284="","",Ansøgning!J284)</f>
        <v/>
      </c>
      <c r="M279" s="18"/>
      <c r="N279" s="31" t="str">
        <f>IF(Ansøgning!K284="","",Ansøgning!K284)</f>
        <v/>
      </c>
      <c r="O279" s="18"/>
      <c r="P279" s="15" t="str">
        <f>IF(Ansøgning!L284="","",Ansøgning!L284)</f>
        <v/>
      </c>
      <c r="Q279" s="46" t="str">
        <f t="shared" si="29"/>
        <v/>
      </c>
      <c r="R279" s="46"/>
      <c r="S279" s="101" t="str">
        <f>IF(Ansøgning!M284="","",Ansøgning!M284)</f>
        <v/>
      </c>
      <c r="T279" s="31" t="str">
        <f t="shared" si="30"/>
        <v/>
      </c>
      <c r="U279" s="102" t="str">
        <f>IF(Ansøgning!O284="","",Ansøgning!O284)</f>
        <v/>
      </c>
      <c r="V279" s="20"/>
      <c r="W279" s="102" t="str">
        <f>IF(Ansøgning!P284="","",Ansøgning!P284)</f>
        <v/>
      </c>
      <c r="X279" s="20"/>
      <c r="Y279" s="31" t="str">
        <f>IF(Ansøgning!Q284="","",Ansøgning!Q284)</f>
        <v/>
      </c>
      <c r="Z279" s="46" t="str">
        <f>IFERROR(MAX(IF(OR(V279="",X279=""),"",IF(AND(AND(MONTH(F279)&gt;=7,MONTH(F279)&lt;8),AND(MONTH(H279)&gt;=7,MONTH(H279)&lt;8)),(NETWORKDAYS(F279,H279,Lister!$D$7:$D$13)-V279)*T279/NETWORKDAYS(Lister!$D$19,Lister!$E$19,Lister!$D$7:$D$13),IF(AND(AND(MONTH(F279)&gt;=7,MONTH(F279)&lt;8),MONTH(H279)&gt;7),(NETWORKDAYS(F279,Lister!$E$19,Lister!$D$7:$D$13)-V279)*T279/NETWORKDAYS(Lister!$D$19,Lister!$E$19,Lister!$D$7:$D$13),IF(MONTH(F279)&gt;7,0)))),0),"")</f>
        <v/>
      </c>
      <c r="AA279" s="31" t="str">
        <f>IF(Ansøgning!R284="","",Ansøgning!R284)</f>
        <v/>
      </c>
      <c r="AB279" s="46" t="str">
        <f>IFERROR(MAX(IF(OR(V279="",X279=""),"",IF(AND(AND(MONTH(F279)&gt;=8,MONTH(F279)&lt;9),AND(MONTH(H279)&gt;=8,MONTH(H279)&lt;9)),(NETWORKDAYS(F279,H279,Lister!$D$7:$D$13)-X279)*T279/NETWORKDAYS(Lister!$D$20,Lister!$E$20,Lister!$D$7:$D$13),IF(AND(MONTH(F279)=7,MONTH(H279)=8),(NETWORKDAYS(Lister!$D$20,H279,Lister!$D$7:$D$13)-X279)*T279/NETWORKDAYS(Lister!$D$20,Lister!$E$20,Lister!$D$7:$D$13),IF(AND(MONTH(F279)=7,MONTH(H279)=7),0)))),0),"")</f>
        <v/>
      </c>
      <c r="AC279" s="15" t="str">
        <f>IF(Ansøgning!U284="","",Ansøgning!U284)</f>
        <v/>
      </c>
      <c r="AD279" s="31" t="str">
        <f t="shared" si="31"/>
        <v/>
      </c>
      <c r="AE279" s="31" t="str">
        <f t="shared" si="32"/>
        <v/>
      </c>
      <c r="AF279" s="51" t="str">
        <f t="shared" si="33"/>
        <v/>
      </c>
      <c r="AG279" s="15" t="str">
        <f t="shared" si="34"/>
        <v/>
      </c>
    </row>
    <row r="280" spans="1:33" x14ac:dyDescent="0.25">
      <c r="A280" s="13" t="str">
        <f>IF(Ansøgning!A285="","",Ansøgning!A285)</f>
        <v/>
      </c>
      <c r="B280" s="13" t="str">
        <f>IF(Ansøgning!B285="","",Ansøgning!B285)</f>
        <v/>
      </c>
      <c r="C280" s="13" t="str">
        <f>IF(Ansøgning!C285="","",Ansøgning!C285)</f>
        <v/>
      </c>
      <c r="D280" s="13" t="str">
        <f>IF(Ansøgning!D285="","",Ansøgning!D285)</f>
        <v/>
      </c>
      <c r="E280" s="14" t="str">
        <f>IF(Ansøgning!E285="","",Ansøgning!E285)</f>
        <v/>
      </c>
      <c r="F280" s="16"/>
      <c r="G280" s="14" t="str">
        <f>IF(Ansøgning!F285="","",Ansøgning!F285)</f>
        <v/>
      </c>
      <c r="H280" s="16"/>
      <c r="I280" s="72" t="str">
        <f>IF(OR(F280="",H280=""),"",NETWORKDAYS(F280,H280,Lister!$D$7:$D$13))</f>
        <v/>
      </c>
      <c r="J280" s="53" t="str">
        <f>IF(Ansøgning!H285="","",Ansøgning!H285)</f>
        <v/>
      </c>
      <c r="K280" s="32" t="str">
        <f t="shared" si="28"/>
        <v/>
      </c>
      <c r="L280" s="31" t="str">
        <f>IF(Ansøgning!J285="","",Ansøgning!J285)</f>
        <v/>
      </c>
      <c r="M280" s="18"/>
      <c r="N280" s="31" t="str">
        <f>IF(Ansøgning!K285="","",Ansøgning!K285)</f>
        <v/>
      </c>
      <c r="O280" s="18"/>
      <c r="P280" s="15" t="str">
        <f>IF(Ansøgning!L285="","",Ansøgning!L285)</f>
        <v/>
      </c>
      <c r="Q280" s="46" t="str">
        <f t="shared" si="29"/>
        <v/>
      </c>
      <c r="R280" s="46"/>
      <c r="S280" s="101" t="str">
        <f>IF(Ansøgning!M285="","",Ansøgning!M285)</f>
        <v/>
      </c>
      <c r="T280" s="31" t="str">
        <f t="shared" si="30"/>
        <v/>
      </c>
      <c r="U280" s="102" t="str">
        <f>IF(Ansøgning!O285="","",Ansøgning!O285)</f>
        <v/>
      </c>
      <c r="V280" s="20"/>
      <c r="W280" s="102" t="str">
        <f>IF(Ansøgning!P285="","",Ansøgning!P285)</f>
        <v/>
      </c>
      <c r="X280" s="20"/>
      <c r="Y280" s="31" t="str">
        <f>IF(Ansøgning!Q285="","",Ansøgning!Q285)</f>
        <v/>
      </c>
      <c r="Z280" s="46" t="str">
        <f>IFERROR(MAX(IF(OR(V280="",X280=""),"",IF(AND(AND(MONTH(F280)&gt;=7,MONTH(F280)&lt;8),AND(MONTH(H280)&gt;=7,MONTH(H280)&lt;8)),(NETWORKDAYS(F280,H280,Lister!$D$7:$D$13)-V280)*T280/NETWORKDAYS(Lister!$D$19,Lister!$E$19,Lister!$D$7:$D$13),IF(AND(AND(MONTH(F280)&gt;=7,MONTH(F280)&lt;8),MONTH(H280)&gt;7),(NETWORKDAYS(F280,Lister!$E$19,Lister!$D$7:$D$13)-V280)*T280/NETWORKDAYS(Lister!$D$19,Lister!$E$19,Lister!$D$7:$D$13),IF(MONTH(F280)&gt;7,0)))),0),"")</f>
        <v/>
      </c>
      <c r="AA280" s="31" t="str">
        <f>IF(Ansøgning!R285="","",Ansøgning!R285)</f>
        <v/>
      </c>
      <c r="AB280" s="46" t="str">
        <f>IFERROR(MAX(IF(OR(V280="",X280=""),"",IF(AND(AND(MONTH(F280)&gt;=8,MONTH(F280)&lt;9),AND(MONTH(H280)&gt;=8,MONTH(H280)&lt;9)),(NETWORKDAYS(F280,H280,Lister!$D$7:$D$13)-X280)*T280/NETWORKDAYS(Lister!$D$20,Lister!$E$20,Lister!$D$7:$D$13),IF(AND(MONTH(F280)=7,MONTH(H280)=8),(NETWORKDAYS(Lister!$D$20,H280,Lister!$D$7:$D$13)-X280)*T280/NETWORKDAYS(Lister!$D$20,Lister!$E$20,Lister!$D$7:$D$13),IF(AND(MONTH(F280)=7,MONTH(H280)=7),0)))),0),"")</f>
        <v/>
      </c>
      <c r="AC280" s="15" t="str">
        <f>IF(Ansøgning!U285="","",Ansøgning!U285)</f>
        <v/>
      </c>
      <c r="AD280" s="31" t="str">
        <f t="shared" si="31"/>
        <v/>
      </c>
      <c r="AE280" s="31" t="str">
        <f t="shared" si="32"/>
        <v/>
      </c>
      <c r="AF280" s="51" t="str">
        <f t="shared" si="33"/>
        <v/>
      </c>
      <c r="AG280" s="15" t="str">
        <f t="shared" si="34"/>
        <v/>
      </c>
    </row>
    <row r="281" spans="1:33" x14ac:dyDescent="0.25">
      <c r="A281" s="13" t="str">
        <f>IF(Ansøgning!A286="","",Ansøgning!A286)</f>
        <v/>
      </c>
      <c r="B281" s="13" t="str">
        <f>IF(Ansøgning!B286="","",Ansøgning!B286)</f>
        <v/>
      </c>
      <c r="C281" s="13" t="str">
        <f>IF(Ansøgning!C286="","",Ansøgning!C286)</f>
        <v/>
      </c>
      <c r="D281" s="13" t="str">
        <f>IF(Ansøgning!D286="","",Ansøgning!D286)</f>
        <v/>
      </c>
      <c r="E281" s="14" t="str">
        <f>IF(Ansøgning!E286="","",Ansøgning!E286)</f>
        <v/>
      </c>
      <c r="F281" s="16"/>
      <c r="G281" s="14" t="str">
        <f>IF(Ansøgning!F286="","",Ansøgning!F286)</f>
        <v/>
      </c>
      <c r="H281" s="16"/>
      <c r="I281" s="72" t="str">
        <f>IF(OR(F281="",H281=""),"",NETWORKDAYS(F281,H281,Lister!$D$7:$D$13))</f>
        <v/>
      </c>
      <c r="J281" s="53" t="str">
        <f>IF(Ansøgning!H286="","",Ansøgning!H286)</f>
        <v/>
      </c>
      <c r="K281" s="32" t="str">
        <f t="shared" si="28"/>
        <v/>
      </c>
      <c r="L281" s="31" t="str">
        <f>IF(Ansøgning!J286="","",Ansøgning!J286)</f>
        <v/>
      </c>
      <c r="M281" s="18"/>
      <c r="N281" s="31" t="str">
        <f>IF(Ansøgning!K286="","",Ansøgning!K286)</f>
        <v/>
      </c>
      <c r="O281" s="18"/>
      <c r="P281" s="15" t="str">
        <f>IF(Ansøgning!L286="","",Ansøgning!L286)</f>
        <v/>
      </c>
      <c r="Q281" s="46" t="str">
        <f t="shared" si="29"/>
        <v/>
      </c>
      <c r="R281" s="46"/>
      <c r="S281" s="101" t="str">
        <f>IF(Ansøgning!M286="","",Ansøgning!M286)</f>
        <v/>
      </c>
      <c r="T281" s="31" t="str">
        <f t="shared" si="30"/>
        <v/>
      </c>
      <c r="U281" s="102" t="str">
        <f>IF(Ansøgning!O286="","",Ansøgning!O286)</f>
        <v/>
      </c>
      <c r="V281" s="20"/>
      <c r="W281" s="102" t="str">
        <f>IF(Ansøgning!P286="","",Ansøgning!P286)</f>
        <v/>
      </c>
      <c r="X281" s="20"/>
      <c r="Y281" s="31" t="str">
        <f>IF(Ansøgning!Q286="","",Ansøgning!Q286)</f>
        <v/>
      </c>
      <c r="Z281" s="46" t="str">
        <f>IFERROR(MAX(IF(OR(V281="",X281=""),"",IF(AND(AND(MONTH(F281)&gt;=7,MONTH(F281)&lt;8),AND(MONTH(H281)&gt;=7,MONTH(H281)&lt;8)),(NETWORKDAYS(F281,H281,Lister!$D$7:$D$13)-V281)*T281/NETWORKDAYS(Lister!$D$19,Lister!$E$19,Lister!$D$7:$D$13),IF(AND(AND(MONTH(F281)&gt;=7,MONTH(F281)&lt;8),MONTH(H281)&gt;7),(NETWORKDAYS(F281,Lister!$E$19,Lister!$D$7:$D$13)-V281)*T281/NETWORKDAYS(Lister!$D$19,Lister!$E$19,Lister!$D$7:$D$13),IF(MONTH(F281)&gt;7,0)))),0),"")</f>
        <v/>
      </c>
      <c r="AA281" s="31" t="str">
        <f>IF(Ansøgning!R286="","",Ansøgning!R286)</f>
        <v/>
      </c>
      <c r="AB281" s="46" t="str">
        <f>IFERROR(MAX(IF(OR(V281="",X281=""),"",IF(AND(AND(MONTH(F281)&gt;=8,MONTH(F281)&lt;9),AND(MONTH(H281)&gt;=8,MONTH(H281)&lt;9)),(NETWORKDAYS(F281,H281,Lister!$D$7:$D$13)-X281)*T281/NETWORKDAYS(Lister!$D$20,Lister!$E$20,Lister!$D$7:$D$13),IF(AND(MONTH(F281)=7,MONTH(H281)=8),(NETWORKDAYS(Lister!$D$20,H281,Lister!$D$7:$D$13)-X281)*T281/NETWORKDAYS(Lister!$D$20,Lister!$E$20,Lister!$D$7:$D$13),IF(AND(MONTH(F281)=7,MONTH(H281)=7),0)))),0),"")</f>
        <v/>
      </c>
      <c r="AC281" s="15" t="str">
        <f>IF(Ansøgning!U286="","",Ansøgning!U286)</f>
        <v/>
      </c>
      <c r="AD281" s="31" t="str">
        <f t="shared" si="31"/>
        <v/>
      </c>
      <c r="AE281" s="31" t="str">
        <f t="shared" si="32"/>
        <v/>
      </c>
      <c r="AF281" s="51" t="str">
        <f t="shared" si="33"/>
        <v/>
      </c>
      <c r="AG281" s="15" t="str">
        <f t="shared" si="34"/>
        <v/>
      </c>
    </row>
    <row r="282" spans="1:33" x14ac:dyDescent="0.25">
      <c r="A282" s="13" t="str">
        <f>IF(Ansøgning!A287="","",Ansøgning!A287)</f>
        <v/>
      </c>
      <c r="B282" s="13" t="str">
        <f>IF(Ansøgning!B287="","",Ansøgning!B287)</f>
        <v/>
      </c>
      <c r="C282" s="13" t="str">
        <f>IF(Ansøgning!C287="","",Ansøgning!C287)</f>
        <v/>
      </c>
      <c r="D282" s="13" t="str">
        <f>IF(Ansøgning!D287="","",Ansøgning!D287)</f>
        <v/>
      </c>
      <c r="E282" s="14" t="str">
        <f>IF(Ansøgning!E287="","",Ansøgning!E287)</f>
        <v/>
      </c>
      <c r="F282" s="16"/>
      <c r="G282" s="14" t="str">
        <f>IF(Ansøgning!F287="","",Ansøgning!F287)</f>
        <v/>
      </c>
      <c r="H282" s="16"/>
      <c r="I282" s="72" t="str">
        <f>IF(OR(F282="",H282=""),"",NETWORKDAYS(F282,H282,Lister!$D$7:$D$13))</f>
        <v/>
      </c>
      <c r="J282" s="53" t="str">
        <f>IF(Ansøgning!H287="","",Ansøgning!H287)</f>
        <v/>
      </c>
      <c r="K282" s="32" t="str">
        <f t="shared" si="28"/>
        <v/>
      </c>
      <c r="L282" s="31" t="str">
        <f>IF(Ansøgning!J287="","",Ansøgning!J287)</f>
        <v/>
      </c>
      <c r="M282" s="18"/>
      <c r="N282" s="31" t="str">
        <f>IF(Ansøgning!K287="","",Ansøgning!K287)</f>
        <v/>
      </c>
      <c r="O282" s="18"/>
      <c r="P282" s="15" t="str">
        <f>IF(Ansøgning!L287="","",Ansøgning!L287)</f>
        <v/>
      </c>
      <c r="Q282" s="46" t="str">
        <f t="shared" si="29"/>
        <v/>
      </c>
      <c r="R282" s="46"/>
      <c r="S282" s="101" t="str">
        <f>IF(Ansøgning!M287="","",Ansøgning!M287)</f>
        <v/>
      </c>
      <c r="T282" s="31" t="str">
        <f t="shared" si="30"/>
        <v/>
      </c>
      <c r="U282" s="102" t="str">
        <f>IF(Ansøgning!O287="","",Ansøgning!O287)</f>
        <v/>
      </c>
      <c r="V282" s="20"/>
      <c r="W282" s="102" t="str">
        <f>IF(Ansøgning!P287="","",Ansøgning!P287)</f>
        <v/>
      </c>
      <c r="X282" s="20"/>
      <c r="Y282" s="31" t="str">
        <f>IF(Ansøgning!Q287="","",Ansøgning!Q287)</f>
        <v/>
      </c>
      <c r="Z282" s="46" t="str">
        <f>IFERROR(MAX(IF(OR(V282="",X282=""),"",IF(AND(AND(MONTH(F282)&gt;=7,MONTH(F282)&lt;8),AND(MONTH(H282)&gt;=7,MONTH(H282)&lt;8)),(NETWORKDAYS(F282,H282,Lister!$D$7:$D$13)-V282)*T282/NETWORKDAYS(Lister!$D$19,Lister!$E$19,Lister!$D$7:$D$13),IF(AND(AND(MONTH(F282)&gt;=7,MONTH(F282)&lt;8),MONTH(H282)&gt;7),(NETWORKDAYS(F282,Lister!$E$19,Lister!$D$7:$D$13)-V282)*T282/NETWORKDAYS(Lister!$D$19,Lister!$E$19,Lister!$D$7:$D$13),IF(MONTH(F282)&gt;7,0)))),0),"")</f>
        <v/>
      </c>
      <c r="AA282" s="31" t="str">
        <f>IF(Ansøgning!R287="","",Ansøgning!R287)</f>
        <v/>
      </c>
      <c r="AB282" s="46" t="str">
        <f>IFERROR(MAX(IF(OR(V282="",X282=""),"",IF(AND(AND(MONTH(F282)&gt;=8,MONTH(F282)&lt;9),AND(MONTH(H282)&gt;=8,MONTH(H282)&lt;9)),(NETWORKDAYS(F282,H282,Lister!$D$7:$D$13)-X282)*T282/NETWORKDAYS(Lister!$D$20,Lister!$E$20,Lister!$D$7:$D$13),IF(AND(MONTH(F282)=7,MONTH(H282)=8),(NETWORKDAYS(Lister!$D$20,H282,Lister!$D$7:$D$13)-X282)*T282/NETWORKDAYS(Lister!$D$20,Lister!$E$20,Lister!$D$7:$D$13),IF(AND(MONTH(F282)=7,MONTH(H282)=7),0)))),0),"")</f>
        <v/>
      </c>
      <c r="AC282" s="15" t="str">
        <f>IF(Ansøgning!U287="","",Ansøgning!U287)</f>
        <v/>
      </c>
      <c r="AD282" s="31" t="str">
        <f t="shared" si="31"/>
        <v/>
      </c>
      <c r="AE282" s="31" t="str">
        <f t="shared" si="32"/>
        <v/>
      </c>
      <c r="AF282" s="51" t="str">
        <f t="shared" si="33"/>
        <v/>
      </c>
      <c r="AG282" s="15" t="str">
        <f t="shared" si="34"/>
        <v/>
      </c>
    </row>
    <row r="283" spans="1:33" x14ac:dyDescent="0.25">
      <c r="A283" s="13" t="str">
        <f>IF(Ansøgning!A288="","",Ansøgning!A288)</f>
        <v/>
      </c>
      <c r="B283" s="13" t="str">
        <f>IF(Ansøgning!B288="","",Ansøgning!B288)</f>
        <v/>
      </c>
      <c r="C283" s="13" t="str">
        <f>IF(Ansøgning!C288="","",Ansøgning!C288)</f>
        <v/>
      </c>
      <c r="D283" s="13" t="str">
        <f>IF(Ansøgning!D288="","",Ansøgning!D288)</f>
        <v/>
      </c>
      <c r="E283" s="14" t="str">
        <f>IF(Ansøgning!E288="","",Ansøgning!E288)</f>
        <v/>
      </c>
      <c r="F283" s="16"/>
      <c r="G283" s="14" t="str">
        <f>IF(Ansøgning!F288="","",Ansøgning!F288)</f>
        <v/>
      </c>
      <c r="H283" s="16"/>
      <c r="I283" s="72" t="str">
        <f>IF(OR(F283="",H283=""),"",NETWORKDAYS(F283,H283,Lister!$D$7:$D$13))</f>
        <v/>
      </c>
      <c r="J283" s="53" t="str">
        <f>IF(Ansøgning!H288="","",Ansøgning!H288)</f>
        <v/>
      </c>
      <c r="K283" s="32" t="str">
        <f t="shared" si="28"/>
        <v/>
      </c>
      <c r="L283" s="31" t="str">
        <f>IF(Ansøgning!J288="","",Ansøgning!J288)</f>
        <v/>
      </c>
      <c r="M283" s="18"/>
      <c r="N283" s="31" t="str">
        <f>IF(Ansøgning!K288="","",Ansøgning!K288)</f>
        <v/>
      </c>
      <c r="O283" s="18"/>
      <c r="P283" s="15" t="str">
        <f>IF(Ansøgning!L288="","",Ansøgning!L288)</f>
        <v/>
      </c>
      <c r="Q283" s="46" t="str">
        <f t="shared" si="29"/>
        <v/>
      </c>
      <c r="R283" s="46"/>
      <c r="S283" s="101" t="str">
        <f>IF(Ansøgning!M288="","",Ansøgning!M288)</f>
        <v/>
      </c>
      <c r="T283" s="31" t="str">
        <f t="shared" si="30"/>
        <v/>
      </c>
      <c r="U283" s="102" t="str">
        <f>IF(Ansøgning!O288="","",Ansøgning!O288)</f>
        <v/>
      </c>
      <c r="V283" s="20"/>
      <c r="W283" s="102" t="str">
        <f>IF(Ansøgning!P288="","",Ansøgning!P288)</f>
        <v/>
      </c>
      <c r="X283" s="20"/>
      <c r="Y283" s="31" t="str">
        <f>IF(Ansøgning!Q288="","",Ansøgning!Q288)</f>
        <v/>
      </c>
      <c r="Z283" s="46" t="str">
        <f>IFERROR(MAX(IF(OR(V283="",X283=""),"",IF(AND(AND(MONTH(F283)&gt;=7,MONTH(F283)&lt;8),AND(MONTH(H283)&gt;=7,MONTH(H283)&lt;8)),(NETWORKDAYS(F283,H283,Lister!$D$7:$D$13)-V283)*T283/NETWORKDAYS(Lister!$D$19,Lister!$E$19,Lister!$D$7:$D$13),IF(AND(AND(MONTH(F283)&gt;=7,MONTH(F283)&lt;8),MONTH(H283)&gt;7),(NETWORKDAYS(F283,Lister!$E$19,Lister!$D$7:$D$13)-V283)*T283/NETWORKDAYS(Lister!$D$19,Lister!$E$19,Lister!$D$7:$D$13),IF(MONTH(F283)&gt;7,0)))),0),"")</f>
        <v/>
      </c>
      <c r="AA283" s="31" t="str">
        <f>IF(Ansøgning!R288="","",Ansøgning!R288)</f>
        <v/>
      </c>
      <c r="AB283" s="46" t="str">
        <f>IFERROR(MAX(IF(OR(V283="",X283=""),"",IF(AND(AND(MONTH(F283)&gt;=8,MONTH(F283)&lt;9),AND(MONTH(H283)&gt;=8,MONTH(H283)&lt;9)),(NETWORKDAYS(F283,H283,Lister!$D$7:$D$13)-X283)*T283/NETWORKDAYS(Lister!$D$20,Lister!$E$20,Lister!$D$7:$D$13),IF(AND(MONTH(F283)=7,MONTH(H283)=8),(NETWORKDAYS(Lister!$D$20,H283,Lister!$D$7:$D$13)-X283)*T283/NETWORKDAYS(Lister!$D$20,Lister!$E$20,Lister!$D$7:$D$13),IF(AND(MONTH(F283)=7,MONTH(H283)=7),0)))),0),"")</f>
        <v/>
      </c>
      <c r="AC283" s="15" t="str">
        <f>IF(Ansøgning!U288="","",Ansøgning!U288)</f>
        <v/>
      </c>
      <c r="AD283" s="31" t="str">
        <f t="shared" si="31"/>
        <v/>
      </c>
      <c r="AE283" s="31" t="str">
        <f t="shared" si="32"/>
        <v/>
      </c>
      <c r="AF283" s="51" t="str">
        <f t="shared" si="33"/>
        <v/>
      </c>
      <c r="AG283" s="15" t="str">
        <f t="shared" si="34"/>
        <v/>
      </c>
    </row>
    <row r="284" spans="1:33" x14ac:dyDescent="0.25">
      <c r="A284" s="13" t="str">
        <f>IF(Ansøgning!A289="","",Ansøgning!A289)</f>
        <v/>
      </c>
      <c r="B284" s="13" t="str">
        <f>IF(Ansøgning!B289="","",Ansøgning!B289)</f>
        <v/>
      </c>
      <c r="C284" s="13" t="str">
        <f>IF(Ansøgning!C289="","",Ansøgning!C289)</f>
        <v/>
      </c>
      <c r="D284" s="13" t="str">
        <f>IF(Ansøgning!D289="","",Ansøgning!D289)</f>
        <v/>
      </c>
      <c r="E284" s="14" t="str">
        <f>IF(Ansøgning!E289="","",Ansøgning!E289)</f>
        <v/>
      </c>
      <c r="F284" s="16"/>
      <c r="G284" s="14" t="str">
        <f>IF(Ansøgning!F289="","",Ansøgning!F289)</f>
        <v/>
      </c>
      <c r="H284" s="16"/>
      <c r="I284" s="72" t="str">
        <f>IF(OR(F284="",H284=""),"",NETWORKDAYS(F284,H284,Lister!$D$7:$D$13))</f>
        <v/>
      </c>
      <c r="J284" s="53" t="str">
        <f>IF(Ansøgning!H289="","",Ansøgning!H289)</f>
        <v/>
      </c>
      <c r="K284" s="32" t="str">
        <f t="shared" si="28"/>
        <v/>
      </c>
      <c r="L284" s="31" t="str">
        <f>IF(Ansøgning!J289="","",Ansøgning!J289)</f>
        <v/>
      </c>
      <c r="M284" s="18"/>
      <c r="N284" s="31" t="str">
        <f>IF(Ansøgning!K289="","",Ansøgning!K289)</f>
        <v/>
      </c>
      <c r="O284" s="18"/>
      <c r="P284" s="15" t="str">
        <f>IF(Ansøgning!L289="","",Ansøgning!L289)</f>
        <v/>
      </c>
      <c r="Q284" s="46" t="str">
        <f t="shared" si="29"/>
        <v/>
      </c>
      <c r="R284" s="46"/>
      <c r="S284" s="101" t="str">
        <f>IF(Ansøgning!M289="","",Ansøgning!M289)</f>
        <v/>
      </c>
      <c r="T284" s="31" t="str">
        <f t="shared" si="30"/>
        <v/>
      </c>
      <c r="U284" s="102" t="str">
        <f>IF(Ansøgning!O289="","",Ansøgning!O289)</f>
        <v/>
      </c>
      <c r="V284" s="20"/>
      <c r="W284" s="102" t="str">
        <f>IF(Ansøgning!P289="","",Ansøgning!P289)</f>
        <v/>
      </c>
      <c r="X284" s="20"/>
      <c r="Y284" s="31" t="str">
        <f>IF(Ansøgning!Q289="","",Ansøgning!Q289)</f>
        <v/>
      </c>
      <c r="Z284" s="46" t="str">
        <f>IFERROR(MAX(IF(OR(V284="",X284=""),"",IF(AND(AND(MONTH(F284)&gt;=7,MONTH(F284)&lt;8),AND(MONTH(H284)&gt;=7,MONTH(H284)&lt;8)),(NETWORKDAYS(F284,H284,Lister!$D$7:$D$13)-V284)*T284/NETWORKDAYS(Lister!$D$19,Lister!$E$19,Lister!$D$7:$D$13),IF(AND(AND(MONTH(F284)&gt;=7,MONTH(F284)&lt;8),MONTH(H284)&gt;7),(NETWORKDAYS(F284,Lister!$E$19,Lister!$D$7:$D$13)-V284)*T284/NETWORKDAYS(Lister!$D$19,Lister!$E$19,Lister!$D$7:$D$13),IF(MONTH(F284)&gt;7,0)))),0),"")</f>
        <v/>
      </c>
      <c r="AA284" s="31" t="str">
        <f>IF(Ansøgning!R289="","",Ansøgning!R289)</f>
        <v/>
      </c>
      <c r="AB284" s="46" t="str">
        <f>IFERROR(MAX(IF(OR(V284="",X284=""),"",IF(AND(AND(MONTH(F284)&gt;=8,MONTH(F284)&lt;9),AND(MONTH(H284)&gt;=8,MONTH(H284)&lt;9)),(NETWORKDAYS(F284,H284,Lister!$D$7:$D$13)-X284)*T284/NETWORKDAYS(Lister!$D$20,Lister!$E$20,Lister!$D$7:$D$13),IF(AND(MONTH(F284)=7,MONTH(H284)=8),(NETWORKDAYS(Lister!$D$20,H284,Lister!$D$7:$D$13)-X284)*T284/NETWORKDAYS(Lister!$D$20,Lister!$E$20,Lister!$D$7:$D$13),IF(AND(MONTH(F284)=7,MONTH(H284)=7),0)))),0),"")</f>
        <v/>
      </c>
      <c r="AC284" s="15" t="str">
        <f>IF(Ansøgning!U289="","",Ansøgning!U289)</f>
        <v/>
      </c>
      <c r="AD284" s="31" t="str">
        <f t="shared" si="31"/>
        <v/>
      </c>
      <c r="AE284" s="31" t="str">
        <f t="shared" si="32"/>
        <v/>
      </c>
      <c r="AF284" s="51" t="str">
        <f t="shared" si="33"/>
        <v/>
      </c>
      <c r="AG284" s="15" t="str">
        <f t="shared" si="34"/>
        <v/>
      </c>
    </row>
    <row r="285" spans="1:33" x14ac:dyDescent="0.25">
      <c r="A285" s="13" t="str">
        <f>IF(Ansøgning!A290="","",Ansøgning!A290)</f>
        <v/>
      </c>
      <c r="B285" s="13" t="str">
        <f>IF(Ansøgning!B290="","",Ansøgning!B290)</f>
        <v/>
      </c>
      <c r="C285" s="13" t="str">
        <f>IF(Ansøgning!C290="","",Ansøgning!C290)</f>
        <v/>
      </c>
      <c r="D285" s="13" t="str">
        <f>IF(Ansøgning!D290="","",Ansøgning!D290)</f>
        <v/>
      </c>
      <c r="E285" s="14" t="str">
        <f>IF(Ansøgning!E290="","",Ansøgning!E290)</f>
        <v/>
      </c>
      <c r="F285" s="16"/>
      <c r="G285" s="14" t="str">
        <f>IF(Ansøgning!F290="","",Ansøgning!F290)</f>
        <v/>
      </c>
      <c r="H285" s="16"/>
      <c r="I285" s="72" t="str">
        <f>IF(OR(F285="",H285=""),"",NETWORKDAYS(F285,H285,Lister!$D$7:$D$13))</f>
        <v/>
      </c>
      <c r="J285" s="53" t="str">
        <f>IF(Ansøgning!H290="","",Ansøgning!H290)</f>
        <v/>
      </c>
      <c r="K285" s="32" t="str">
        <f t="shared" si="28"/>
        <v/>
      </c>
      <c r="L285" s="31" t="str">
        <f>IF(Ansøgning!J290="","",Ansøgning!J290)</f>
        <v/>
      </c>
      <c r="M285" s="18"/>
      <c r="N285" s="31" t="str">
        <f>IF(Ansøgning!K290="","",Ansøgning!K290)</f>
        <v/>
      </c>
      <c r="O285" s="18"/>
      <c r="P285" s="15" t="str">
        <f>IF(Ansøgning!L290="","",Ansøgning!L290)</f>
        <v/>
      </c>
      <c r="Q285" s="46" t="str">
        <f t="shared" si="29"/>
        <v/>
      </c>
      <c r="R285" s="46"/>
      <c r="S285" s="101" t="str">
        <f>IF(Ansøgning!M290="","",Ansøgning!M290)</f>
        <v/>
      </c>
      <c r="T285" s="31" t="str">
        <f t="shared" si="30"/>
        <v/>
      </c>
      <c r="U285" s="102" t="str">
        <f>IF(Ansøgning!O290="","",Ansøgning!O290)</f>
        <v/>
      </c>
      <c r="V285" s="20"/>
      <c r="W285" s="102" t="str">
        <f>IF(Ansøgning!P290="","",Ansøgning!P290)</f>
        <v/>
      </c>
      <c r="X285" s="20"/>
      <c r="Y285" s="31" t="str">
        <f>IF(Ansøgning!Q290="","",Ansøgning!Q290)</f>
        <v/>
      </c>
      <c r="Z285" s="46" t="str">
        <f>IFERROR(MAX(IF(OR(V285="",X285=""),"",IF(AND(AND(MONTH(F285)&gt;=7,MONTH(F285)&lt;8),AND(MONTH(H285)&gt;=7,MONTH(H285)&lt;8)),(NETWORKDAYS(F285,H285,Lister!$D$7:$D$13)-V285)*T285/NETWORKDAYS(Lister!$D$19,Lister!$E$19,Lister!$D$7:$D$13),IF(AND(AND(MONTH(F285)&gt;=7,MONTH(F285)&lt;8),MONTH(H285)&gt;7),(NETWORKDAYS(F285,Lister!$E$19,Lister!$D$7:$D$13)-V285)*T285/NETWORKDAYS(Lister!$D$19,Lister!$E$19,Lister!$D$7:$D$13),IF(MONTH(F285)&gt;7,0)))),0),"")</f>
        <v/>
      </c>
      <c r="AA285" s="31" t="str">
        <f>IF(Ansøgning!R290="","",Ansøgning!R290)</f>
        <v/>
      </c>
      <c r="AB285" s="46" t="str">
        <f>IFERROR(MAX(IF(OR(V285="",X285=""),"",IF(AND(AND(MONTH(F285)&gt;=8,MONTH(F285)&lt;9),AND(MONTH(H285)&gt;=8,MONTH(H285)&lt;9)),(NETWORKDAYS(F285,H285,Lister!$D$7:$D$13)-X285)*T285/NETWORKDAYS(Lister!$D$20,Lister!$E$20,Lister!$D$7:$D$13),IF(AND(MONTH(F285)=7,MONTH(H285)=8),(NETWORKDAYS(Lister!$D$20,H285,Lister!$D$7:$D$13)-X285)*T285/NETWORKDAYS(Lister!$D$20,Lister!$E$20,Lister!$D$7:$D$13),IF(AND(MONTH(F285)=7,MONTH(H285)=7),0)))),0),"")</f>
        <v/>
      </c>
      <c r="AC285" s="15" t="str">
        <f>IF(Ansøgning!U290="","",Ansøgning!U290)</f>
        <v/>
      </c>
      <c r="AD285" s="31" t="str">
        <f t="shared" si="31"/>
        <v/>
      </c>
      <c r="AE285" s="31" t="str">
        <f t="shared" si="32"/>
        <v/>
      </c>
      <c r="AF285" s="51" t="str">
        <f t="shared" si="33"/>
        <v/>
      </c>
      <c r="AG285" s="15" t="str">
        <f t="shared" si="34"/>
        <v/>
      </c>
    </row>
    <row r="286" spans="1:33" x14ac:dyDescent="0.25">
      <c r="A286" s="13" t="str">
        <f>IF(Ansøgning!A291="","",Ansøgning!A291)</f>
        <v/>
      </c>
      <c r="B286" s="13" t="str">
        <f>IF(Ansøgning!B291="","",Ansøgning!B291)</f>
        <v/>
      </c>
      <c r="C286" s="13" t="str">
        <f>IF(Ansøgning!C291="","",Ansøgning!C291)</f>
        <v/>
      </c>
      <c r="D286" s="13" t="str">
        <f>IF(Ansøgning!D291="","",Ansøgning!D291)</f>
        <v/>
      </c>
      <c r="E286" s="14" t="str">
        <f>IF(Ansøgning!E291="","",Ansøgning!E291)</f>
        <v/>
      </c>
      <c r="F286" s="16"/>
      <c r="G286" s="14" t="str">
        <f>IF(Ansøgning!F291="","",Ansøgning!F291)</f>
        <v/>
      </c>
      <c r="H286" s="16"/>
      <c r="I286" s="72" t="str">
        <f>IF(OR(F286="",H286=""),"",NETWORKDAYS(F286,H286,Lister!$D$7:$D$13))</f>
        <v/>
      </c>
      <c r="J286" s="53" t="str">
        <f>IF(Ansøgning!H291="","",Ansøgning!H291)</f>
        <v/>
      </c>
      <c r="K286" s="32" t="str">
        <f t="shared" si="28"/>
        <v/>
      </c>
      <c r="L286" s="31" t="str">
        <f>IF(Ansøgning!J291="","",Ansøgning!J291)</f>
        <v/>
      </c>
      <c r="M286" s="18"/>
      <c r="N286" s="31" t="str">
        <f>IF(Ansøgning!K291="","",Ansøgning!K291)</f>
        <v/>
      </c>
      <c r="O286" s="18"/>
      <c r="P286" s="15" t="str">
        <f>IF(Ansøgning!L291="","",Ansøgning!L291)</f>
        <v/>
      </c>
      <c r="Q286" s="46" t="str">
        <f t="shared" si="29"/>
        <v/>
      </c>
      <c r="R286" s="46"/>
      <c r="S286" s="101" t="str">
        <f>IF(Ansøgning!M291="","",Ansøgning!M291)</f>
        <v/>
      </c>
      <c r="T286" s="31" t="str">
        <f t="shared" si="30"/>
        <v/>
      </c>
      <c r="U286" s="102" t="str">
        <f>IF(Ansøgning!O291="","",Ansøgning!O291)</f>
        <v/>
      </c>
      <c r="V286" s="20"/>
      <c r="W286" s="102" t="str">
        <f>IF(Ansøgning!P291="","",Ansøgning!P291)</f>
        <v/>
      </c>
      <c r="X286" s="20"/>
      <c r="Y286" s="31" t="str">
        <f>IF(Ansøgning!Q291="","",Ansøgning!Q291)</f>
        <v/>
      </c>
      <c r="Z286" s="46" t="str">
        <f>IFERROR(MAX(IF(OR(V286="",X286=""),"",IF(AND(AND(MONTH(F286)&gt;=7,MONTH(F286)&lt;8),AND(MONTH(H286)&gt;=7,MONTH(H286)&lt;8)),(NETWORKDAYS(F286,H286,Lister!$D$7:$D$13)-V286)*T286/NETWORKDAYS(Lister!$D$19,Lister!$E$19,Lister!$D$7:$D$13),IF(AND(AND(MONTH(F286)&gt;=7,MONTH(F286)&lt;8),MONTH(H286)&gt;7),(NETWORKDAYS(F286,Lister!$E$19,Lister!$D$7:$D$13)-V286)*T286/NETWORKDAYS(Lister!$D$19,Lister!$E$19,Lister!$D$7:$D$13),IF(MONTH(F286)&gt;7,0)))),0),"")</f>
        <v/>
      </c>
      <c r="AA286" s="31" t="str">
        <f>IF(Ansøgning!R291="","",Ansøgning!R291)</f>
        <v/>
      </c>
      <c r="AB286" s="46" t="str">
        <f>IFERROR(MAX(IF(OR(V286="",X286=""),"",IF(AND(AND(MONTH(F286)&gt;=8,MONTH(F286)&lt;9),AND(MONTH(H286)&gt;=8,MONTH(H286)&lt;9)),(NETWORKDAYS(F286,H286,Lister!$D$7:$D$13)-X286)*T286/NETWORKDAYS(Lister!$D$20,Lister!$E$20,Lister!$D$7:$D$13),IF(AND(MONTH(F286)=7,MONTH(H286)=8),(NETWORKDAYS(Lister!$D$20,H286,Lister!$D$7:$D$13)-X286)*T286/NETWORKDAYS(Lister!$D$20,Lister!$E$20,Lister!$D$7:$D$13),IF(AND(MONTH(F286)=7,MONTH(H286)=7),0)))),0),"")</f>
        <v/>
      </c>
      <c r="AC286" s="15" t="str">
        <f>IF(Ansøgning!U291="","",Ansøgning!U291)</f>
        <v/>
      </c>
      <c r="AD286" s="31" t="str">
        <f t="shared" si="31"/>
        <v/>
      </c>
      <c r="AE286" s="31" t="str">
        <f t="shared" si="32"/>
        <v/>
      </c>
      <c r="AF286" s="51" t="str">
        <f t="shared" si="33"/>
        <v/>
      </c>
      <c r="AG286" s="15" t="str">
        <f t="shared" si="34"/>
        <v/>
      </c>
    </row>
    <row r="287" spans="1:33" x14ac:dyDescent="0.25">
      <c r="A287" s="13" t="str">
        <f>IF(Ansøgning!A292="","",Ansøgning!A292)</f>
        <v/>
      </c>
      <c r="B287" s="13" t="str">
        <f>IF(Ansøgning!B292="","",Ansøgning!B292)</f>
        <v/>
      </c>
      <c r="C287" s="13" t="str">
        <f>IF(Ansøgning!C292="","",Ansøgning!C292)</f>
        <v/>
      </c>
      <c r="D287" s="13" t="str">
        <f>IF(Ansøgning!D292="","",Ansøgning!D292)</f>
        <v/>
      </c>
      <c r="E287" s="14" t="str">
        <f>IF(Ansøgning!E292="","",Ansøgning!E292)</f>
        <v/>
      </c>
      <c r="F287" s="16"/>
      <c r="G287" s="14" t="str">
        <f>IF(Ansøgning!F292="","",Ansøgning!F292)</f>
        <v/>
      </c>
      <c r="H287" s="16"/>
      <c r="I287" s="72" t="str">
        <f>IF(OR(F287="",H287=""),"",NETWORKDAYS(F287,H287,Lister!$D$7:$D$13))</f>
        <v/>
      </c>
      <c r="J287" s="53" t="str">
        <f>IF(Ansøgning!H292="","",Ansøgning!H292)</f>
        <v/>
      </c>
      <c r="K287" s="32" t="str">
        <f t="shared" si="28"/>
        <v/>
      </c>
      <c r="L287" s="31" t="str">
        <f>IF(Ansøgning!J292="","",Ansøgning!J292)</f>
        <v/>
      </c>
      <c r="M287" s="18"/>
      <c r="N287" s="31" t="str">
        <f>IF(Ansøgning!K292="","",Ansøgning!K292)</f>
        <v/>
      </c>
      <c r="O287" s="18"/>
      <c r="P287" s="15" t="str">
        <f>IF(Ansøgning!L292="","",Ansøgning!L292)</f>
        <v/>
      </c>
      <c r="Q287" s="46" t="str">
        <f t="shared" si="29"/>
        <v/>
      </c>
      <c r="R287" s="46"/>
      <c r="S287" s="101" t="str">
        <f>IF(Ansøgning!M292="","",Ansøgning!M292)</f>
        <v/>
      </c>
      <c r="T287" s="31" t="str">
        <f t="shared" si="30"/>
        <v/>
      </c>
      <c r="U287" s="102" t="str">
        <f>IF(Ansøgning!O292="","",Ansøgning!O292)</f>
        <v/>
      </c>
      <c r="V287" s="20"/>
      <c r="W287" s="102" t="str">
        <f>IF(Ansøgning!P292="","",Ansøgning!P292)</f>
        <v/>
      </c>
      <c r="X287" s="20"/>
      <c r="Y287" s="31" t="str">
        <f>IF(Ansøgning!Q292="","",Ansøgning!Q292)</f>
        <v/>
      </c>
      <c r="Z287" s="46" t="str">
        <f>IFERROR(MAX(IF(OR(V287="",X287=""),"",IF(AND(AND(MONTH(F287)&gt;=7,MONTH(F287)&lt;8),AND(MONTH(H287)&gt;=7,MONTH(H287)&lt;8)),(NETWORKDAYS(F287,H287,Lister!$D$7:$D$13)-V287)*T287/NETWORKDAYS(Lister!$D$19,Lister!$E$19,Lister!$D$7:$D$13),IF(AND(AND(MONTH(F287)&gt;=7,MONTH(F287)&lt;8),MONTH(H287)&gt;7),(NETWORKDAYS(F287,Lister!$E$19,Lister!$D$7:$D$13)-V287)*T287/NETWORKDAYS(Lister!$D$19,Lister!$E$19,Lister!$D$7:$D$13),IF(MONTH(F287)&gt;7,0)))),0),"")</f>
        <v/>
      </c>
      <c r="AA287" s="31" t="str">
        <f>IF(Ansøgning!R292="","",Ansøgning!R292)</f>
        <v/>
      </c>
      <c r="AB287" s="46" t="str">
        <f>IFERROR(MAX(IF(OR(V287="",X287=""),"",IF(AND(AND(MONTH(F287)&gt;=8,MONTH(F287)&lt;9),AND(MONTH(H287)&gt;=8,MONTH(H287)&lt;9)),(NETWORKDAYS(F287,H287,Lister!$D$7:$D$13)-X287)*T287/NETWORKDAYS(Lister!$D$20,Lister!$E$20,Lister!$D$7:$D$13),IF(AND(MONTH(F287)=7,MONTH(H287)=8),(NETWORKDAYS(Lister!$D$20,H287,Lister!$D$7:$D$13)-X287)*T287/NETWORKDAYS(Lister!$D$20,Lister!$E$20,Lister!$D$7:$D$13),IF(AND(MONTH(F287)=7,MONTH(H287)=7),0)))),0),"")</f>
        <v/>
      </c>
      <c r="AC287" s="15" t="str">
        <f>IF(Ansøgning!U292="","",Ansøgning!U292)</f>
        <v/>
      </c>
      <c r="AD287" s="31" t="str">
        <f t="shared" si="31"/>
        <v/>
      </c>
      <c r="AE287" s="31" t="str">
        <f t="shared" si="32"/>
        <v/>
      </c>
      <c r="AF287" s="51" t="str">
        <f t="shared" si="33"/>
        <v/>
      </c>
      <c r="AG287" s="15" t="str">
        <f t="shared" si="34"/>
        <v/>
      </c>
    </row>
    <row r="288" spans="1:33" x14ac:dyDescent="0.25">
      <c r="A288" s="13" t="str">
        <f>IF(Ansøgning!A293="","",Ansøgning!A293)</f>
        <v/>
      </c>
      <c r="B288" s="13" t="str">
        <f>IF(Ansøgning!B293="","",Ansøgning!B293)</f>
        <v/>
      </c>
      <c r="C288" s="13" t="str">
        <f>IF(Ansøgning!C293="","",Ansøgning!C293)</f>
        <v/>
      </c>
      <c r="D288" s="13" t="str">
        <f>IF(Ansøgning!D293="","",Ansøgning!D293)</f>
        <v/>
      </c>
      <c r="E288" s="14" t="str">
        <f>IF(Ansøgning!E293="","",Ansøgning!E293)</f>
        <v/>
      </c>
      <c r="F288" s="16"/>
      <c r="G288" s="14" t="str">
        <f>IF(Ansøgning!F293="","",Ansøgning!F293)</f>
        <v/>
      </c>
      <c r="H288" s="16"/>
      <c r="I288" s="72" t="str">
        <f>IF(OR(F288="",H288=""),"",NETWORKDAYS(F288,H288,Lister!$D$7:$D$13))</f>
        <v/>
      </c>
      <c r="J288" s="53" t="str">
        <f>IF(Ansøgning!H293="","",Ansøgning!H293)</f>
        <v/>
      </c>
      <c r="K288" s="32" t="str">
        <f t="shared" si="28"/>
        <v/>
      </c>
      <c r="L288" s="31" t="str">
        <f>IF(Ansøgning!J293="","",Ansøgning!J293)</f>
        <v/>
      </c>
      <c r="M288" s="18"/>
      <c r="N288" s="31" t="str">
        <f>IF(Ansøgning!K293="","",Ansøgning!K293)</f>
        <v/>
      </c>
      <c r="O288" s="18"/>
      <c r="P288" s="15" t="str">
        <f>IF(Ansøgning!L293="","",Ansøgning!L293)</f>
        <v/>
      </c>
      <c r="Q288" s="46" t="str">
        <f t="shared" si="29"/>
        <v/>
      </c>
      <c r="R288" s="46"/>
      <c r="S288" s="101" t="str">
        <f>IF(Ansøgning!M293="","",Ansøgning!M293)</f>
        <v/>
      </c>
      <c r="T288" s="31" t="str">
        <f t="shared" si="30"/>
        <v/>
      </c>
      <c r="U288" s="102" t="str">
        <f>IF(Ansøgning!O293="","",Ansøgning!O293)</f>
        <v/>
      </c>
      <c r="V288" s="20"/>
      <c r="W288" s="102" t="str">
        <f>IF(Ansøgning!P293="","",Ansøgning!P293)</f>
        <v/>
      </c>
      <c r="X288" s="20"/>
      <c r="Y288" s="31" t="str">
        <f>IF(Ansøgning!Q293="","",Ansøgning!Q293)</f>
        <v/>
      </c>
      <c r="Z288" s="46" t="str">
        <f>IFERROR(MAX(IF(OR(V288="",X288=""),"",IF(AND(AND(MONTH(F288)&gt;=7,MONTH(F288)&lt;8),AND(MONTH(H288)&gt;=7,MONTH(H288)&lt;8)),(NETWORKDAYS(F288,H288,Lister!$D$7:$D$13)-V288)*T288/NETWORKDAYS(Lister!$D$19,Lister!$E$19,Lister!$D$7:$D$13),IF(AND(AND(MONTH(F288)&gt;=7,MONTH(F288)&lt;8),MONTH(H288)&gt;7),(NETWORKDAYS(F288,Lister!$E$19,Lister!$D$7:$D$13)-V288)*T288/NETWORKDAYS(Lister!$D$19,Lister!$E$19,Lister!$D$7:$D$13),IF(MONTH(F288)&gt;7,0)))),0),"")</f>
        <v/>
      </c>
      <c r="AA288" s="31" t="str">
        <f>IF(Ansøgning!R293="","",Ansøgning!R293)</f>
        <v/>
      </c>
      <c r="AB288" s="46" t="str">
        <f>IFERROR(MAX(IF(OR(V288="",X288=""),"",IF(AND(AND(MONTH(F288)&gt;=8,MONTH(F288)&lt;9),AND(MONTH(H288)&gt;=8,MONTH(H288)&lt;9)),(NETWORKDAYS(F288,H288,Lister!$D$7:$D$13)-X288)*T288/NETWORKDAYS(Lister!$D$20,Lister!$E$20,Lister!$D$7:$D$13),IF(AND(MONTH(F288)=7,MONTH(H288)=8),(NETWORKDAYS(Lister!$D$20,H288,Lister!$D$7:$D$13)-X288)*T288/NETWORKDAYS(Lister!$D$20,Lister!$E$20,Lister!$D$7:$D$13),IF(AND(MONTH(F288)=7,MONTH(H288)=7),0)))),0),"")</f>
        <v/>
      </c>
      <c r="AC288" s="15" t="str">
        <f>IF(Ansøgning!U293="","",Ansøgning!U293)</f>
        <v/>
      </c>
      <c r="AD288" s="31" t="str">
        <f t="shared" si="31"/>
        <v/>
      </c>
      <c r="AE288" s="31" t="str">
        <f t="shared" si="32"/>
        <v/>
      </c>
      <c r="AF288" s="51" t="str">
        <f t="shared" si="33"/>
        <v/>
      </c>
      <c r="AG288" s="15" t="str">
        <f t="shared" si="34"/>
        <v/>
      </c>
    </row>
    <row r="289" spans="1:33" x14ac:dyDescent="0.25">
      <c r="A289" s="13" t="str">
        <f>IF(Ansøgning!A294="","",Ansøgning!A294)</f>
        <v/>
      </c>
      <c r="B289" s="13" t="str">
        <f>IF(Ansøgning!B294="","",Ansøgning!B294)</f>
        <v/>
      </c>
      <c r="C289" s="13" t="str">
        <f>IF(Ansøgning!C294="","",Ansøgning!C294)</f>
        <v/>
      </c>
      <c r="D289" s="13" t="str">
        <f>IF(Ansøgning!D294="","",Ansøgning!D294)</f>
        <v/>
      </c>
      <c r="E289" s="14" t="str">
        <f>IF(Ansøgning!E294="","",Ansøgning!E294)</f>
        <v/>
      </c>
      <c r="F289" s="16"/>
      <c r="G289" s="14" t="str">
        <f>IF(Ansøgning!F294="","",Ansøgning!F294)</f>
        <v/>
      </c>
      <c r="H289" s="16"/>
      <c r="I289" s="72" t="str">
        <f>IF(OR(F289="",H289=""),"",NETWORKDAYS(F289,H289,Lister!$D$7:$D$13))</f>
        <v/>
      </c>
      <c r="J289" s="53" t="str">
        <f>IF(Ansøgning!H294="","",Ansøgning!H294)</f>
        <v/>
      </c>
      <c r="K289" s="32" t="str">
        <f t="shared" si="28"/>
        <v/>
      </c>
      <c r="L289" s="31" t="str">
        <f>IF(Ansøgning!J294="","",Ansøgning!J294)</f>
        <v/>
      </c>
      <c r="M289" s="18"/>
      <c r="N289" s="31" t="str">
        <f>IF(Ansøgning!K294="","",Ansøgning!K294)</f>
        <v/>
      </c>
      <c r="O289" s="18"/>
      <c r="P289" s="15" t="str">
        <f>IF(Ansøgning!L294="","",Ansøgning!L294)</f>
        <v/>
      </c>
      <c r="Q289" s="46" t="str">
        <f t="shared" si="29"/>
        <v/>
      </c>
      <c r="R289" s="46"/>
      <c r="S289" s="101" t="str">
        <f>IF(Ansøgning!M294="","",Ansøgning!M294)</f>
        <v/>
      </c>
      <c r="T289" s="31" t="str">
        <f t="shared" si="30"/>
        <v/>
      </c>
      <c r="U289" s="102" t="str">
        <f>IF(Ansøgning!O294="","",Ansøgning!O294)</f>
        <v/>
      </c>
      <c r="V289" s="20"/>
      <c r="W289" s="102" t="str">
        <f>IF(Ansøgning!P294="","",Ansøgning!P294)</f>
        <v/>
      </c>
      <c r="X289" s="20"/>
      <c r="Y289" s="31" t="str">
        <f>IF(Ansøgning!Q294="","",Ansøgning!Q294)</f>
        <v/>
      </c>
      <c r="Z289" s="46" t="str">
        <f>IFERROR(MAX(IF(OR(V289="",X289=""),"",IF(AND(AND(MONTH(F289)&gt;=7,MONTH(F289)&lt;8),AND(MONTH(H289)&gt;=7,MONTH(H289)&lt;8)),(NETWORKDAYS(F289,H289,Lister!$D$7:$D$13)-V289)*T289/NETWORKDAYS(Lister!$D$19,Lister!$E$19,Lister!$D$7:$D$13),IF(AND(AND(MONTH(F289)&gt;=7,MONTH(F289)&lt;8),MONTH(H289)&gt;7),(NETWORKDAYS(F289,Lister!$E$19,Lister!$D$7:$D$13)-V289)*T289/NETWORKDAYS(Lister!$D$19,Lister!$E$19,Lister!$D$7:$D$13),IF(MONTH(F289)&gt;7,0)))),0),"")</f>
        <v/>
      </c>
      <c r="AA289" s="31" t="str">
        <f>IF(Ansøgning!R294="","",Ansøgning!R294)</f>
        <v/>
      </c>
      <c r="AB289" s="46" t="str">
        <f>IFERROR(MAX(IF(OR(V289="",X289=""),"",IF(AND(AND(MONTH(F289)&gt;=8,MONTH(F289)&lt;9),AND(MONTH(H289)&gt;=8,MONTH(H289)&lt;9)),(NETWORKDAYS(F289,H289,Lister!$D$7:$D$13)-X289)*T289/NETWORKDAYS(Lister!$D$20,Lister!$E$20,Lister!$D$7:$D$13),IF(AND(MONTH(F289)=7,MONTH(H289)=8),(NETWORKDAYS(Lister!$D$20,H289,Lister!$D$7:$D$13)-X289)*T289/NETWORKDAYS(Lister!$D$20,Lister!$E$20,Lister!$D$7:$D$13),IF(AND(MONTH(F289)=7,MONTH(H289)=7),0)))),0),"")</f>
        <v/>
      </c>
      <c r="AC289" s="15" t="str">
        <f>IF(Ansøgning!U294="","",Ansøgning!U294)</f>
        <v/>
      </c>
      <c r="AD289" s="31" t="str">
        <f t="shared" si="31"/>
        <v/>
      </c>
      <c r="AE289" s="31" t="str">
        <f t="shared" si="32"/>
        <v/>
      </c>
      <c r="AF289" s="51" t="str">
        <f t="shared" si="33"/>
        <v/>
      </c>
      <c r="AG289" s="15" t="str">
        <f t="shared" si="34"/>
        <v/>
      </c>
    </row>
    <row r="290" spans="1:33" x14ac:dyDescent="0.25">
      <c r="A290" s="13" t="str">
        <f>IF(Ansøgning!A295="","",Ansøgning!A295)</f>
        <v/>
      </c>
      <c r="B290" s="13" t="str">
        <f>IF(Ansøgning!B295="","",Ansøgning!B295)</f>
        <v/>
      </c>
      <c r="C290" s="13" t="str">
        <f>IF(Ansøgning!C295="","",Ansøgning!C295)</f>
        <v/>
      </c>
      <c r="D290" s="13" t="str">
        <f>IF(Ansøgning!D295="","",Ansøgning!D295)</f>
        <v/>
      </c>
      <c r="E290" s="14" t="str">
        <f>IF(Ansøgning!E295="","",Ansøgning!E295)</f>
        <v/>
      </c>
      <c r="F290" s="16"/>
      <c r="G290" s="14" t="str">
        <f>IF(Ansøgning!F295="","",Ansøgning!F295)</f>
        <v/>
      </c>
      <c r="H290" s="16"/>
      <c r="I290" s="72" t="str">
        <f>IF(OR(F290="",H290=""),"",NETWORKDAYS(F290,H290,Lister!$D$7:$D$13))</f>
        <v/>
      </c>
      <c r="J290" s="53" t="str">
        <f>IF(Ansøgning!H295="","",Ansøgning!H295)</f>
        <v/>
      </c>
      <c r="K290" s="32" t="str">
        <f t="shared" si="28"/>
        <v/>
      </c>
      <c r="L290" s="31" t="str">
        <f>IF(Ansøgning!J295="","",Ansøgning!J295)</f>
        <v/>
      </c>
      <c r="M290" s="18"/>
      <c r="N290" s="31" t="str">
        <f>IF(Ansøgning!K295="","",Ansøgning!K295)</f>
        <v/>
      </c>
      <c r="O290" s="18"/>
      <c r="P290" s="15" t="str">
        <f>IF(Ansøgning!L295="","",Ansøgning!L295)</f>
        <v/>
      </c>
      <c r="Q290" s="46" t="str">
        <f t="shared" si="29"/>
        <v/>
      </c>
      <c r="R290" s="46"/>
      <c r="S290" s="101" t="str">
        <f>IF(Ansøgning!M295="","",Ansøgning!M295)</f>
        <v/>
      </c>
      <c r="T290" s="31" t="str">
        <f t="shared" si="30"/>
        <v/>
      </c>
      <c r="U290" s="102" t="str">
        <f>IF(Ansøgning!O295="","",Ansøgning!O295)</f>
        <v/>
      </c>
      <c r="V290" s="20"/>
      <c r="W290" s="102" t="str">
        <f>IF(Ansøgning!P295="","",Ansøgning!P295)</f>
        <v/>
      </c>
      <c r="X290" s="20"/>
      <c r="Y290" s="31" t="str">
        <f>IF(Ansøgning!Q295="","",Ansøgning!Q295)</f>
        <v/>
      </c>
      <c r="Z290" s="46" t="str">
        <f>IFERROR(MAX(IF(OR(V290="",X290=""),"",IF(AND(AND(MONTH(F290)&gt;=7,MONTH(F290)&lt;8),AND(MONTH(H290)&gt;=7,MONTH(H290)&lt;8)),(NETWORKDAYS(F290,H290,Lister!$D$7:$D$13)-V290)*T290/NETWORKDAYS(Lister!$D$19,Lister!$E$19,Lister!$D$7:$D$13),IF(AND(AND(MONTH(F290)&gt;=7,MONTH(F290)&lt;8),MONTH(H290)&gt;7),(NETWORKDAYS(F290,Lister!$E$19,Lister!$D$7:$D$13)-V290)*T290/NETWORKDAYS(Lister!$D$19,Lister!$E$19,Lister!$D$7:$D$13),IF(MONTH(F290)&gt;7,0)))),0),"")</f>
        <v/>
      </c>
      <c r="AA290" s="31" t="str">
        <f>IF(Ansøgning!R295="","",Ansøgning!R295)</f>
        <v/>
      </c>
      <c r="AB290" s="46" t="str">
        <f>IFERROR(MAX(IF(OR(V290="",X290=""),"",IF(AND(AND(MONTH(F290)&gt;=8,MONTH(F290)&lt;9),AND(MONTH(H290)&gt;=8,MONTH(H290)&lt;9)),(NETWORKDAYS(F290,H290,Lister!$D$7:$D$13)-X290)*T290/NETWORKDAYS(Lister!$D$20,Lister!$E$20,Lister!$D$7:$D$13),IF(AND(MONTH(F290)=7,MONTH(H290)=8),(NETWORKDAYS(Lister!$D$20,H290,Lister!$D$7:$D$13)-X290)*T290/NETWORKDAYS(Lister!$D$20,Lister!$E$20,Lister!$D$7:$D$13),IF(AND(MONTH(F290)=7,MONTH(H290)=7),0)))),0),"")</f>
        <v/>
      </c>
      <c r="AC290" s="15" t="str">
        <f>IF(Ansøgning!U295="","",Ansøgning!U295)</f>
        <v/>
      </c>
      <c r="AD290" s="31" t="str">
        <f t="shared" si="31"/>
        <v/>
      </c>
      <c r="AE290" s="31" t="str">
        <f t="shared" si="32"/>
        <v/>
      </c>
      <c r="AF290" s="51" t="str">
        <f t="shared" si="33"/>
        <v/>
      </c>
      <c r="AG290" s="15" t="str">
        <f t="shared" si="34"/>
        <v/>
      </c>
    </row>
    <row r="291" spans="1:33" x14ac:dyDescent="0.25">
      <c r="A291" s="13" t="str">
        <f>IF(Ansøgning!A296="","",Ansøgning!A296)</f>
        <v/>
      </c>
      <c r="B291" s="13" t="str">
        <f>IF(Ansøgning!B296="","",Ansøgning!B296)</f>
        <v/>
      </c>
      <c r="C291" s="13" t="str">
        <f>IF(Ansøgning!C296="","",Ansøgning!C296)</f>
        <v/>
      </c>
      <c r="D291" s="13" t="str">
        <f>IF(Ansøgning!D296="","",Ansøgning!D296)</f>
        <v/>
      </c>
      <c r="E291" s="14" t="str">
        <f>IF(Ansøgning!E296="","",Ansøgning!E296)</f>
        <v/>
      </c>
      <c r="F291" s="16"/>
      <c r="G291" s="14" t="str">
        <f>IF(Ansøgning!F296="","",Ansøgning!F296)</f>
        <v/>
      </c>
      <c r="H291" s="16"/>
      <c r="I291" s="72" t="str">
        <f>IF(OR(F291="",H291=""),"",NETWORKDAYS(F291,H291,Lister!$D$7:$D$13))</f>
        <v/>
      </c>
      <c r="J291" s="53" t="str">
        <f>IF(Ansøgning!H296="","",Ansøgning!H296)</f>
        <v/>
      </c>
      <c r="K291" s="32" t="str">
        <f t="shared" si="28"/>
        <v/>
      </c>
      <c r="L291" s="31" t="str">
        <f>IF(Ansøgning!J296="","",Ansøgning!J296)</f>
        <v/>
      </c>
      <c r="M291" s="18"/>
      <c r="N291" s="31" t="str">
        <f>IF(Ansøgning!K296="","",Ansøgning!K296)</f>
        <v/>
      </c>
      <c r="O291" s="18"/>
      <c r="P291" s="15" t="str">
        <f>IF(Ansøgning!L296="","",Ansøgning!L296)</f>
        <v/>
      </c>
      <c r="Q291" s="46" t="str">
        <f t="shared" si="29"/>
        <v/>
      </c>
      <c r="R291" s="46"/>
      <c r="S291" s="101" t="str">
        <f>IF(Ansøgning!M296="","",Ansøgning!M296)</f>
        <v/>
      </c>
      <c r="T291" s="31" t="str">
        <f t="shared" si="30"/>
        <v/>
      </c>
      <c r="U291" s="102" t="str">
        <f>IF(Ansøgning!O296="","",Ansøgning!O296)</f>
        <v/>
      </c>
      <c r="V291" s="20"/>
      <c r="W291" s="102" t="str">
        <f>IF(Ansøgning!P296="","",Ansøgning!P296)</f>
        <v/>
      </c>
      <c r="X291" s="20"/>
      <c r="Y291" s="31" t="str">
        <f>IF(Ansøgning!Q296="","",Ansøgning!Q296)</f>
        <v/>
      </c>
      <c r="Z291" s="46" t="str">
        <f>IFERROR(MAX(IF(OR(V291="",X291=""),"",IF(AND(AND(MONTH(F291)&gt;=7,MONTH(F291)&lt;8),AND(MONTH(H291)&gt;=7,MONTH(H291)&lt;8)),(NETWORKDAYS(F291,H291,Lister!$D$7:$D$13)-V291)*T291/NETWORKDAYS(Lister!$D$19,Lister!$E$19,Lister!$D$7:$D$13),IF(AND(AND(MONTH(F291)&gt;=7,MONTH(F291)&lt;8),MONTH(H291)&gt;7),(NETWORKDAYS(F291,Lister!$E$19,Lister!$D$7:$D$13)-V291)*T291/NETWORKDAYS(Lister!$D$19,Lister!$E$19,Lister!$D$7:$D$13),IF(MONTH(F291)&gt;7,0)))),0),"")</f>
        <v/>
      </c>
      <c r="AA291" s="31" t="str">
        <f>IF(Ansøgning!R296="","",Ansøgning!R296)</f>
        <v/>
      </c>
      <c r="AB291" s="46" t="str">
        <f>IFERROR(MAX(IF(OR(V291="",X291=""),"",IF(AND(AND(MONTH(F291)&gt;=8,MONTH(F291)&lt;9),AND(MONTH(H291)&gt;=8,MONTH(H291)&lt;9)),(NETWORKDAYS(F291,H291,Lister!$D$7:$D$13)-X291)*T291/NETWORKDAYS(Lister!$D$20,Lister!$E$20,Lister!$D$7:$D$13),IF(AND(MONTH(F291)=7,MONTH(H291)=8),(NETWORKDAYS(Lister!$D$20,H291,Lister!$D$7:$D$13)-X291)*T291/NETWORKDAYS(Lister!$D$20,Lister!$E$20,Lister!$D$7:$D$13),IF(AND(MONTH(F291)=7,MONTH(H291)=7),0)))),0),"")</f>
        <v/>
      </c>
      <c r="AC291" s="15" t="str">
        <f>IF(Ansøgning!U296="","",Ansøgning!U296)</f>
        <v/>
      </c>
      <c r="AD291" s="31" t="str">
        <f t="shared" si="31"/>
        <v/>
      </c>
      <c r="AE291" s="31" t="str">
        <f t="shared" si="32"/>
        <v/>
      </c>
      <c r="AF291" s="51" t="str">
        <f t="shared" si="33"/>
        <v/>
      </c>
      <c r="AG291" s="15" t="str">
        <f t="shared" si="34"/>
        <v/>
      </c>
    </row>
    <row r="292" spans="1:33" x14ac:dyDescent="0.25">
      <c r="A292" s="13" t="str">
        <f>IF(Ansøgning!A297="","",Ansøgning!A297)</f>
        <v/>
      </c>
      <c r="B292" s="13" t="str">
        <f>IF(Ansøgning!B297="","",Ansøgning!B297)</f>
        <v/>
      </c>
      <c r="C292" s="13" t="str">
        <f>IF(Ansøgning!C297="","",Ansøgning!C297)</f>
        <v/>
      </c>
      <c r="D292" s="13" t="str">
        <f>IF(Ansøgning!D297="","",Ansøgning!D297)</f>
        <v/>
      </c>
      <c r="E292" s="14" t="str">
        <f>IF(Ansøgning!E297="","",Ansøgning!E297)</f>
        <v/>
      </c>
      <c r="F292" s="16"/>
      <c r="G292" s="14" t="str">
        <f>IF(Ansøgning!F297="","",Ansøgning!F297)</f>
        <v/>
      </c>
      <c r="H292" s="16"/>
      <c r="I292" s="72" t="str">
        <f>IF(OR(F292="",H292=""),"",NETWORKDAYS(F292,H292,Lister!$D$7:$D$13))</f>
        <v/>
      </c>
      <c r="J292" s="53" t="str">
        <f>IF(Ansøgning!H297="","",Ansøgning!H297)</f>
        <v/>
      </c>
      <c r="K292" s="32" t="str">
        <f t="shared" si="28"/>
        <v/>
      </c>
      <c r="L292" s="31" t="str">
        <f>IF(Ansøgning!J297="","",Ansøgning!J297)</f>
        <v/>
      </c>
      <c r="M292" s="18"/>
      <c r="N292" s="31" t="str">
        <f>IF(Ansøgning!K297="","",Ansøgning!K297)</f>
        <v/>
      </c>
      <c r="O292" s="18"/>
      <c r="P292" s="15" t="str">
        <f>IF(Ansøgning!L297="","",Ansøgning!L297)</f>
        <v/>
      </c>
      <c r="Q292" s="46" t="str">
        <f t="shared" si="29"/>
        <v/>
      </c>
      <c r="R292" s="46"/>
      <c r="S292" s="101" t="str">
        <f>IF(Ansøgning!M297="","",Ansøgning!M297)</f>
        <v/>
      </c>
      <c r="T292" s="31" t="str">
        <f t="shared" si="30"/>
        <v/>
      </c>
      <c r="U292" s="102" t="str">
        <f>IF(Ansøgning!O297="","",Ansøgning!O297)</f>
        <v/>
      </c>
      <c r="V292" s="20"/>
      <c r="W292" s="102" t="str">
        <f>IF(Ansøgning!P297="","",Ansøgning!P297)</f>
        <v/>
      </c>
      <c r="X292" s="20"/>
      <c r="Y292" s="31" t="str">
        <f>IF(Ansøgning!Q297="","",Ansøgning!Q297)</f>
        <v/>
      </c>
      <c r="Z292" s="46" t="str">
        <f>IFERROR(MAX(IF(OR(V292="",X292=""),"",IF(AND(AND(MONTH(F292)&gt;=7,MONTH(F292)&lt;8),AND(MONTH(H292)&gt;=7,MONTH(H292)&lt;8)),(NETWORKDAYS(F292,H292,Lister!$D$7:$D$13)-V292)*T292/NETWORKDAYS(Lister!$D$19,Lister!$E$19,Lister!$D$7:$D$13),IF(AND(AND(MONTH(F292)&gt;=7,MONTH(F292)&lt;8),MONTH(H292)&gt;7),(NETWORKDAYS(F292,Lister!$E$19,Lister!$D$7:$D$13)-V292)*T292/NETWORKDAYS(Lister!$D$19,Lister!$E$19,Lister!$D$7:$D$13),IF(MONTH(F292)&gt;7,0)))),0),"")</f>
        <v/>
      </c>
      <c r="AA292" s="31" t="str">
        <f>IF(Ansøgning!R297="","",Ansøgning!R297)</f>
        <v/>
      </c>
      <c r="AB292" s="46" t="str">
        <f>IFERROR(MAX(IF(OR(V292="",X292=""),"",IF(AND(AND(MONTH(F292)&gt;=8,MONTH(F292)&lt;9),AND(MONTH(H292)&gt;=8,MONTH(H292)&lt;9)),(NETWORKDAYS(F292,H292,Lister!$D$7:$D$13)-X292)*T292/NETWORKDAYS(Lister!$D$20,Lister!$E$20,Lister!$D$7:$D$13),IF(AND(MONTH(F292)=7,MONTH(H292)=8),(NETWORKDAYS(Lister!$D$20,H292,Lister!$D$7:$D$13)-X292)*T292/NETWORKDAYS(Lister!$D$20,Lister!$E$20,Lister!$D$7:$D$13),IF(AND(MONTH(F292)=7,MONTH(H292)=7),0)))),0),"")</f>
        <v/>
      </c>
      <c r="AC292" s="15" t="str">
        <f>IF(Ansøgning!U297="","",Ansøgning!U297)</f>
        <v/>
      </c>
      <c r="AD292" s="31" t="str">
        <f t="shared" si="31"/>
        <v/>
      </c>
      <c r="AE292" s="31" t="str">
        <f t="shared" si="32"/>
        <v/>
      </c>
      <c r="AF292" s="51" t="str">
        <f t="shared" si="33"/>
        <v/>
      </c>
      <c r="AG292" s="15" t="str">
        <f t="shared" si="34"/>
        <v/>
      </c>
    </row>
    <row r="293" spans="1:33" x14ac:dyDescent="0.25">
      <c r="A293" s="13" t="str">
        <f>IF(Ansøgning!A298="","",Ansøgning!A298)</f>
        <v/>
      </c>
      <c r="B293" s="13" t="str">
        <f>IF(Ansøgning!B298="","",Ansøgning!B298)</f>
        <v/>
      </c>
      <c r="C293" s="13" t="str">
        <f>IF(Ansøgning!C298="","",Ansøgning!C298)</f>
        <v/>
      </c>
      <c r="D293" s="13" t="str">
        <f>IF(Ansøgning!D298="","",Ansøgning!D298)</f>
        <v/>
      </c>
      <c r="E293" s="14" t="str">
        <f>IF(Ansøgning!E298="","",Ansøgning!E298)</f>
        <v/>
      </c>
      <c r="F293" s="16"/>
      <c r="G293" s="14" t="str">
        <f>IF(Ansøgning!F298="","",Ansøgning!F298)</f>
        <v/>
      </c>
      <c r="H293" s="16"/>
      <c r="I293" s="72" t="str">
        <f>IF(OR(F293="",H293=""),"",NETWORKDAYS(F293,H293,Lister!$D$7:$D$13))</f>
        <v/>
      </c>
      <c r="J293" s="53" t="str">
        <f>IF(Ansøgning!H298="","",Ansøgning!H298)</f>
        <v/>
      </c>
      <c r="K293" s="32" t="str">
        <f t="shared" si="28"/>
        <v/>
      </c>
      <c r="L293" s="31" t="str">
        <f>IF(Ansøgning!J298="","",Ansøgning!J298)</f>
        <v/>
      </c>
      <c r="M293" s="18"/>
      <c r="N293" s="31" t="str">
        <f>IF(Ansøgning!K298="","",Ansøgning!K298)</f>
        <v/>
      </c>
      <c r="O293" s="18"/>
      <c r="P293" s="15" t="str">
        <f>IF(Ansøgning!L298="","",Ansøgning!L298)</f>
        <v/>
      </c>
      <c r="Q293" s="46" t="str">
        <f t="shared" si="29"/>
        <v/>
      </c>
      <c r="R293" s="46"/>
      <c r="S293" s="101" t="str">
        <f>IF(Ansøgning!M298="","",Ansøgning!M298)</f>
        <v/>
      </c>
      <c r="T293" s="31" t="str">
        <f t="shared" si="30"/>
        <v/>
      </c>
      <c r="U293" s="102" t="str">
        <f>IF(Ansøgning!O298="","",Ansøgning!O298)</f>
        <v/>
      </c>
      <c r="V293" s="20"/>
      <c r="W293" s="102" t="str">
        <f>IF(Ansøgning!P298="","",Ansøgning!P298)</f>
        <v/>
      </c>
      <c r="X293" s="20"/>
      <c r="Y293" s="31" t="str">
        <f>IF(Ansøgning!Q298="","",Ansøgning!Q298)</f>
        <v/>
      </c>
      <c r="Z293" s="46" t="str">
        <f>IFERROR(MAX(IF(OR(V293="",X293=""),"",IF(AND(AND(MONTH(F293)&gt;=7,MONTH(F293)&lt;8),AND(MONTH(H293)&gt;=7,MONTH(H293)&lt;8)),(NETWORKDAYS(F293,H293,Lister!$D$7:$D$13)-V293)*T293/NETWORKDAYS(Lister!$D$19,Lister!$E$19,Lister!$D$7:$D$13),IF(AND(AND(MONTH(F293)&gt;=7,MONTH(F293)&lt;8),MONTH(H293)&gt;7),(NETWORKDAYS(F293,Lister!$E$19,Lister!$D$7:$D$13)-V293)*T293/NETWORKDAYS(Lister!$D$19,Lister!$E$19,Lister!$D$7:$D$13),IF(MONTH(F293)&gt;7,0)))),0),"")</f>
        <v/>
      </c>
      <c r="AA293" s="31" t="str">
        <f>IF(Ansøgning!R298="","",Ansøgning!R298)</f>
        <v/>
      </c>
      <c r="AB293" s="46" t="str">
        <f>IFERROR(MAX(IF(OR(V293="",X293=""),"",IF(AND(AND(MONTH(F293)&gt;=8,MONTH(F293)&lt;9),AND(MONTH(H293)&gt;=8,MONTH(H293)&lt;9)),(NETWORKDAYS(F293,H293,Lister!$D$7:$D$13)-X293)*T293/NETWORKDAYS(Lister!$D$20,Lister!$E$20,Lister!$D$7:$D$13),IF(AND(MONTH(F293)=7,MONTH(H293)=8),(NETWORKDAYS(Lister!$D$20,H293,Lister!$D$7:$D$13)-X293)*T293/NETWORKDAYS(Lister!$D$20,Lister!$E$20,Lister!$D$7:$D$13),IF(AND(MONTH(F293)=7,MONTH(H293)=7),0)))),0),"")</f>
        <v/>
      </c>
      <c r="AC293" s="15" t="str">
        <f>IF(Ansøgning!U298="","",Ansøgning!U298)</f>
        <v/>
      </c>
      <c r="AD293" s="31" t="str">
        <f t="shared" si="31"/>
        <v/>
      </c>
      <c r="AE293" s="31" t="str">
        <f t="shared" si="32"/>
        <v/>
      </c>
      <c r="AF293" s="51" t="str">
        <f t="shared" si="33"/>
        <v/>
      </c>
      <c r="AG293" s="15" t="str">
        <f t="shared" si="34"/>
        <v/>
      </c>
    </row>
    <row r="294" spans="1:33" x14ac:dyDescent="0.25">
      <c r="A294" s="13" t="str">
        <f>IF(Ansøgning!A299="","",Ansøgning!A299)</f>
        <v/>
      </c>
      <c r="B294" s="13" t="str">
        <f>IF(Ansøgning!B299="","",Ansøgning!B299)</f>
        <v/>
      </c>
      <c r="C294" s="13" t="str">
        <f>IF(Ansøgning!C299="","",Ansøgning!C299)</f>
        <v/>
      </c>
      <c r="D294" s="13" t="str">
        <f>IF(Ansøgning!D299="","",Ansøgning!D299)</f>
        <v/>
      </c>
      <c r="E294" s="14" t="str">
        <f>IF(Ansøgning!E299="","",Ansøgning!E299)</f>
        <v/>
      </c>
      <c r="F294" s="16"/>
      <c r="G294" s="14" t="str">
        <f>IF(Ansøgning!F299="","",Ansøgning!F299)</f>
        <v/>
      </c>
      <c r="H294" s="16"/>
      <c r="I294" s="72" t="str">
        <f>IF(OR(F294="",H294=""),"",NETWORKDAYS(F294,H294,Lister!$D$7:$D$13))</f>
        <v/>
      </c>
      <c r="J294" s="53" t="str">
        <f>IF(Ansøgning!H299="","",Ansøgning!H299)</f>
        <v/>
      </c>
      <c r="K294" s="32" t="str">
        <f t="shared" si="28"/>
        <v/>
      </c>
      <c r="L294" s="31" t="str">
        <f>IF(Ansøgning!J299="","",Ansøgning!J299)</f>
        <v/>
      </c>
      <c r="M294" s="18"/>
      <c r="N294" s="31" t="str">
        <f>IF(Ansøgning!K299="","",Ansøgning!K299)</f>
        <v/>
      </c>
      <c r="O294" s="18"/>
      <c r="P294" s="15" t="str">
        <f>IF(Ansøgning!L299="","",Ansøgning!L299)</f>
        <v/>
      </c>
      <c r="Q294" s="46" t="str">
        <f t="shared" si="29"/>
        <v/>
      </c>
      <c r="R294" s="46"/>
      <c r="S294" s="101" t="str">
        <f>IF(Ansøgning!M299="","",Ansøgning!M299)</f>
        <v/>
      </c>
      <c r="T294" s="31" t="str">
        <f t="shared" si="30"/>
        <v/>
      </c>
      <c r="U294" s="102" t="str">
        <f>IF(Ansøgning!O299="","",Ansøgning!O299)</f>
        <v/>
      </c>
      <c r="V294" s="20"/>
      <c r="W294" s="102" t="str">
        <f>IF(Ansøgning!P299="","",Ansøgning!P299)</f>
        <v/>
      </c>
      <c r="X294" s="20"/>
      <c r="Y294" s="31" t="str">
        <f>IF(Ansøgning!Q299="","",Ansøgning!Q299)</f>
        <v/>
      </c>
      <c r="Z294" s="46" t="str">
        <f>IFERROR(MAX(IF(OR(V294="",X294=""),"",IF(AND(AND(MONTH(F294)&gt;=7,MONTH(F294)&lt;8),AND(MONTH(H294)&gt;=7,MONTH(H294)&lt;8)),(NETWORKDAYS(F294,H294,Lister!$D$7:$D$13)-V294)*T294/NETWORKDAYS(Lister!$D$19,Lister!$E$19,Lister!$D$7:$D$13),IF(AND(AND(MONTH(F294)&gt;=7,MONTH(F294)&lt;8),MONTH(H294)&gt;7),(NETWORKDAYS(F294,Lister!$E$19,Lister!$D$7:$D$13)-V294)*T294/NETWORKDAYS(Lister!$D$19,Lister!$E$19,Lister!$D$7:$D$13),IF(MONTH(F294)&gt;7,0)))),0),"")</f>
        <v/>
      </c>
      <c r="AA294" s="31" t="str">
        <f>IF(Ansøgning!R299="","",Ansøgning!R299)</f>
        <v/>
      </c>
      <c r="AB294" s="46" t="str">
        <f>IFERROR(MAX(IF(OR(V294="",X294=""),"",IF(AND(AND(MONTH(F294)&gt;=8,MONTH(F294)&lt;9),AND(MONTH(H294)&gt;=8,MONTH(H294)&lt;9)),(NETWORKDAYS(F294,H294,Lister!$D$7:$D$13)-X294)*T294/NETWORKDAYS(Lister!$D$20,Lister!$E$20,Lister!$D$7:$D$13),IF(AND(MONTH(F294)=7,MONTH(H294)=8),(NETWORKDAYS(Lister!$D$20,H294,Lister!$D$7:$D$13)-X294)*T294/NETWORKDAYS(Lister!$D$20,Lister!$E$20,Lister!$D$7:$D$13),IF(AND(MONTH(F294)=7,MONTH(H294)=7),0)))),0),"")</f>
        <v/>
      </c>
      <c r="AC294" s="15" t="str">
        <f>IF(Ansøgning!U299="","",Ansøgning!U299)</f>
        <v/>
      </c>
      <c r="AD294" s="31" t="str">
        <f t="shared" si="31"/>
        <v/>
      </c>
      <c r="AE294" s="31" t="str">
        <f t="shared" si="32"/>
        <v/>
      </c>
      <c r="AF294" s="51" t="str">
        <f t="shared" si="33"/>
        <v/>
      </c>
      <c r="AG294" s="15" t="str">
        <f t="shared" si="34"/>
        <v/>
      </c>
    </row>
    <row r="295" spans="1:33" x14ac:dyDescent="0.25">
      <c r="A295" s="13" t="str">
        <f>IF(Ansøgning!A300="","",Ansøgning!A300)</f>
        <v/>
      </c>
      <c r="B295" s="13" t="str">
        <f>IF(Ansøgning!B300="","",Ansøgning!B300)</f>
        <v/>
      </c>
      <c r="C295" s="13" t="str">
        <f>IF(Ansøgning!C300="","",Ansøgning!C300)</f>
        <v/>
      </c>
      <c r="D295" s="13" t="str">
        <f>IF(Ansøgning!D300="","",Ansøgning!D300)</f>
        <v/>
      </c>
      <c r="E295" s="14" t="str">
        <f>IF(Ansøgning!E300="","",Ansøgning!E300)</f>
        <v/>
      </c>
      <c r="F295" s="16"/>
      <c r="G295" s="14" t="str">
        <f>IF(Ansøgning!F300="","",Ansøgning!F300)</f>
        <v/>
      </c>
      <c r="H295" s="16"/>
      <c r="I295" s="72" t="str">
        <f>IF(OR(F295="",H295=""),"",NETWORKDAYS(F295,H295,Lister!$D$7:$D$13))</f>
        <v/>
      </c>
      <c r="J295" s="53" t="str">
        <f>IF(Ansøgning!H300="","",Ansøgning!H300)</f>
        <v/>
      </c>
      <c r="K295" s="32" t="str">
        <f t="shared" si="28"/>
        <v/>
      </c>
      <c r="L295" s="31" t="str">
        <f>IF(Ansøgning!J300="","",Ansøgning!J300)</f>
        <v/>
      </c>
      <c r="M295" s="18"/>
      <c r="N295" s="31" t="str">
        <f>IF(Ansøgning!K300="","",Ansøgning!K300)</f>
        <v/>
      </c>
      <c r="O295" s="18"/>
      <c r="P295" s="15" t="str">
        <f>IF(Ansøgning!L300="","",Ansøgning!L300)</f>
        <v/>
      </c>
      <c r="Q295" s="46" t="str">
        <f t="shared" si="29"/>
        <v/>
      </c>
      <c r="R295" s="46"/>
      <c r="S295" s="101" t="str">
        <f>IF(Ansøgning!M300="","",Ansøgning!M300)</f>
        <v/>
      </c>
      <c r="T295" s="31" t="str">
        <f t="shared" si="30"/>
        <v/>
      </c>
      <c r="U295" s="102" t="str">
        <f>IF(Ansøgning!O300="","",Ansøgning!O300)</f>
        <v/>
      </c>
      <c r="V295" s="20"/>
      <c r="W295" s="102" t="str">
        <f>IF(Ansøgning!P300="","",Ansøgning!P300)</f>
        <v/>
      </c>
      <c r="X295" s="20"/>
      <c r="Y295" s="31" t="str">
        <f>IF(Ansøgning!Q300="","",Ansøgning!Q300)</f>
        <v/>
      </c>
      <c r="Z295" s="46" t="str">
        <f>IFERROR(MAX(IF(OR(V295="",X295=""),"",IF(AND(AND(MONTH(F295)&gt;=7,MONTH(F295)&lt;8),AND(MONTH(H295)&gt;=7,MONTH(H295)&lt;8)),(NETWORKDAYS(F295,H295,Lister!$D$7:$D$13)-V295)*T295/NETWORKDAYS(Lister!$D$19,Lister!$E$19,Lister!$D$7:$D$13),IF(AND(AND(MONTH(F295)&gt;=7,MONTH(F295)&lt;8),MONTH(H295)&gt;7),(NETWORKDAYS(F295,Lister!$E$19,Lister!$D$7:$D$13)-V295)*T295/NETWORKDAYS(Lister!$D$19,Lister!$E$19,Lister!$D$7:$D$13),IF(MONTH(F295)&gt;7,0)))),0),"")</f>
        <v/>
      </c>
      <c r="AA295" s="31" t="str">
        <f>IF(Ansøgning!R300="","",Ansøgning!R300)</f>
        <v/>
      </c>
      <c r="AB295" s="46" t="str">
        <f>IFERROR(MAX(IF(OR(V295="",X295=""),"",IF(AND(AND(MONTH(F295)&gt;=8,MONTH(F295)&lt;9),AND(MONTH(H295)&gt;=8,MONTH(H295)&lt;9)),(NETWORKDAYS(F295,H295,Lister!$D$7:$D$13)-X295)*T295/NETWORKDAYS(Lister!$D$20,Lister!$E$20,Lister!$D$7:$D$13),IF(AND(MONTH(F295)=7,MONTH(H295)=8),(NETWORKDAYS(Lister!$D$20,H295,Lister!$D$7:$D$13)-X295)*T295/NETWORKDAYS(Lister!$D$20,Lister!$E$20,Lister!$D$7:$D$13),IF(AND(MONTH(F295)=7,MONTH(H295)=7),0)))),0),"")</f>
        <v/>
      </c>
      <c r="AC295" s="15" t="str">
        <f>IF(Ansøgning!U300="","",Ansøgning!U300)</f>
        <v/>
      </c>
      <c r="AD295" s="31" t="str">
        <f t="shared" si="31"/>
        <v/>
      </c>
      <c r="AE295" s="31" t="str">
        <f t="shared" si="32"/>
        <v/>
      </c>
      <c r="AF295" s="51" t="str">
        <f t="shared" si="33"/>
        <v/>
      </c>
      <c r="AG295" s="15" t="str">
        <f t="shared" si="34"/>
        <v/>
      </c>
    </row>
    <row r="296" spans="1:33" x14ac:dyDescent="0.25">
      <c r="A296" s="13" t="str">
        <f>IF(Ansøgning!A301="","",Ansøgning!A301)</f>
        <v/>
      </c>
      <c r="B296" s="13" t="str">
        <f>IF(Ansøgning!B301="","",Ansøgning!B301)</f>
        <v/>
      </c>
      <c r="C296" s="13" t="str">
        <f>IF(Ansøgning!C301="","",Ansøgning!C301)</f>
        <v/>
      </c>
      <c r="D296" s="13" t="str">
        <f>IF(Ansøgning!D301="","",Ansøgning!D301)</f>
        <v/>
      </c>
      <c r="E296" s="14" t="str">
        <f>IF(Ansøgning!E301="","",Ansøgning!E301)</f>
        <v/>
      </c>
      <c r="F296" s="16"/>
      <c r="G296" s="14" t="str">
        <f>IF(Ansøgning!F301="","",Ansøgning!F301)</f>
        <v/>
      </c>
      <c r="H296" s="16"/>
      <c r="I296" s="72" t="str">
        <f>IF(OR(F296="",H296=""),"",NETWORKDAYS(F296,H296,Lister!$D$7:$D$13))</f>
        <v/>
      </c>
      <c r="J296" s="53" t="str">
        <f>IF(Ansøgning!H301="","",Ansøgning!H301)</f>
        <v/>
      </c>
      <c r="K296" s="32" t="str">
        <f t="shared" si="28"/>
        <v/>
      </c>
      <c r="L296" s="31" t="str">
        <f>IF(Ansøgning!J301="","",Ansøgning!J301)</f>
        <v/>
      </c>
      <c r="M296" s="18"/>
      <c r="N296" s="31" t="str">
        <f>IF(Ansøgning!K301="","",Ansøgning!K301)</f>
        <v/>
      </c>
      <c r="O296" s="18"/>
      <c r="P296" s="15" t="str">
        <f>IF(Ansøgning!L301="","",Ansøgning!L301)</f>
        <v/>
      </c>
      <c r="Q296" s="46" t="str">
        <f t="shared" si="29"/>
        <v/>
      </c>
      <c r="R296" s="46"/>
      <c r="S296" s="101" t="str">
        <f>IF(Ansøgning!M301="","",Ansøgning!M301)</f>
        <v/>
      </c>
      <c r="T296" s="31" t="str">
        <f t="shared" si="30"/>
        <v/>
      </c>
      <c r="U296" s="102" t="str">
        <f>IF(Ansøgning!O301="","",Ansøgning!O301)</f>
        <v/>
      </c>
      <c r="V296" s="20"/>
      <c r="W296" s="102" t="str">
        <f>IF(Ansøgning!P301="","",Ansøgning!P301)</f>
        <v/>
      </c>
      <c r="X296" s="20"/>
      <c r="Y296" s="31" t="str">
        <f>IF(Ansøgning!Q301="","",Ansøgning!Q301)</f>
        <v/>
      </c>
      <c r="Z296" s="46" t="str">
        <f>IFERROR(MAX(IF(OR(V296="",X296=""),"",IF(AND(AND(MONTH(F296)&gt;=7,MONTH(F296)&lt;8),AND(MONTH(H296)&gt;=7,MONTH(H296)&lt;8)),(NETWORKDAYS(F296,H296,Lister!$D$7:$D$13)-V296)*T296/NETWORKDAYS(Lister!$D$19,Lister!$E$19,Lister!$D$7:$D$13),IF(AND(AND(MONTH(F296)&gt;=7,MONTH(F296)&lt;8),MONTH(H296)&gt;7),(NETWORKDAYS(F296,Lister!$E$19,Lister!$D$7:$D$13)-V296)*T296/NETWORKDAYS(Lister!$D$19,Lister!$E$19,Lister!$D$7:$D$13),IF(MONTH(F296)&gt;7,0)))),0),"")</f>
        <v/>
      </c>
      <c r="AA296" s="31" t="str">
        <f>IF(Ansøgning!R301="","",Ansøgning!R301)</f>
        <v/>
      </c>
      <c r="AB296" s="46" t="str">
        <f>IFERROR(MAX(IF(OR(V296="",X296=""),"",IF(AND(AND(MONTH(F296)&gt;=8,MONTH(F296)&lt;9),AND(MONTH(H296)&gt;=8,MONTH(H296)&lt;9)),(NETWORKDAYS(F296,H296,Lister!$D$7:$D$13)-X296)*T296/NETWORKDAYS(Lister!$D$20,Lister!$E$20,Lister!$D$7:$D$13),IF(AND(MONTH(F296)=7,MONTH(H296)=8),(NETWORKDAYS(Lister!$D$20,H296,Lister!$D$7:$D$13)-X296)*T296/NETWORKDAYS(Lister!$D$20,Lister!$E$20,Lister!$D$7:$D$13),IF(AND(MONTH(F296)=7,MONTH(H296)=7),0)))),0),"")</f>
        <v/>
      </c>
      <c r="AC296" s="15" t="str">
        <f>IF(Ansøgning!U301="","",Ansøgning!U301)</f>
        <v/>
      </c>
      <c r="AD296" s="31" t="str">
        <f t="shared" si="31"/>
        <v/>
      </c>
      <c r="AE296" s="31" t="str">
        <f t="shared" si="32"/>
        <v/>
      </c>
      <c r="AF296" s="51" t="str">
        <f t="shared" si="33"/>
        <v/>
      </c>
      <c r="AG296" s="15" t="str">
        <f t="shared" si="34"/>
        <v/>
      </c>
    </row>
    <row r="297" spans="1:33" x14ac:dyDescent="0.25">
      <c r="A297" s="13" t="str">
        <f>IF(Ansøgning!A302="","",Ansøgning!A302)</f>
        <v/>
      </c>
      <c r="B297" s="13" t="str">
        <f>IF(Ansøgning!B302="","",Ansøgning!B302)</f>
        <v/>
      </c>
      <c r="C297" s="13" t="str">
        <f>IF(Ansøgning!C302="","",Ansøgning!C302)</f>
        <v/>
      </c>
      <c r="D297" s="13" t="str">
        <f>IF(Ansøgning!D302="","",Ansøgning!D302)</f>
        <v/>
      </c>
      <c r="E297" s="14" t="str">
        <f>IF(Ansøgning!E302="","",Ansøgning!E302)</f>
        <v/>
      </c>
      <c r="F297" s="16"/>
      <c r="G297" s="14" t="str">
        <f>IF(Ansøgning!F302="","",Ansøgning!F302)</f>
        <v/>
      </c>
      <c r="H297" s="16"/>
      <c r="I297" s="72" t="str">
        <f>IF(OR(F297="",H297=""),"",NETWORKDAYS(F297,H297,Lister!$D$7:$D$13))</f>
        <v/>
      </c>
      <c r="J297" s="53" t="str">
        <f>IF(Ansøgning!H302="","",Ansøgning!H302)</f>
        <v/>
      </c>
      <c r="K297" s="32" t="str">
        <f t="shared" si="28"/>
        <v/>
      </c>
      <c r="L297" s="31" t="str">
        <f>IF(Ansøgning!J302="","",Ansøgning!J302)</f>
        <v/>
      </c>
      <c r="M297" s="18"/>
      <c r="N297" s="31" t="str">
        <f>IF(Ansøgning!K302="","",Ansøgning!K302)</f>
        <v/>
      </c>
      <c r="O297" s="18"/>
      <c r="P297" s="15" t="str">
        <f>IF(Ansøgning!L302="","",Ansøgning!L302)</f>
        <v/>
      </c>
      <c r="Q297" s="46" t="str">
        <f t="shared" si="29"/>
        <v/>
      </c>
      <c r="R297" s="46"/>
      <c r="S297" s="101" t="str">
        <f>IF(Ansøgning!M302="","",Ansøgning!M302)</f>
        <v/>
      </c>
      <c r="T297" s="31" t="str">
        <f t="shared" si="30"/>
        <v/>
      </c>
      <c r="U297" s="102" t="str">
        <f>IF(Ansøgning!O302="","",Ansøgning!O302)</f>
        <v/>
      </c>
      <c r="V297" s="20"/>
      <c r="W297" s="102" t="str">
        <f>IF(Ansøgning!P302="","",Ansøgning!P302)</f>
        <v/>
      </c>
      <c r="X297" s="20"/>
      <c r="Y297" s="31" t="str">
        <f>IF(Ansøgning!Q302="","",Ansøgning!Q302)</f>
        <v/>
      </c>
      <c r="Z297" s="46" t="str">
        <f>IFERROR(MAX(IF(OR(V297="",X297=""),"",IF(AND(AND(MONTH(F297)&gt;=7,MONTH(F297)&lt;8),AND(MONTH(H297)&gt;=7,MONTH(H297)&lt;8)),(NETWORKDAYS(F297,H297,Lister!$D$7:$D$13)-V297)*T297/NETWORKDAYS(Lister!$D$19,Lister!$E$19,Lister!$D$7:$D$13),IF(AND(AND(MONTH(F297)&gt;=7,MONTH(F297)&lt;8),MONTH(H297)&gt;7),(NETWORKDAYS(F297,Lister!$E$19,Lister!$D$7:$D$13)-V297)*T297/NETWORKDAYS(Lister!$D$19,Lister!$E$19,Lister!$D$7:$D$13),IF(MONTH(F297)&gt;7,0)))),0),"")</f>
        <v/>
      </c>
      <c r="AA297" s="31" t="str">
        <f>IF(Ansøgning!R302="","",Ansøgning!R302)</f>
        <v/>
      </c>
      <c r="AB297" s="46" t="str">
        <f>IFERROR(MAX(IF(OR(V297="",X297=""),"",IF(AND(AND(MONTH(F297)&gt;=8,MONTH(F297)&lt;9),AND(MONTH(H297)&gt;=8,MONTH(H297)&lt;9)),(NETWORKDAYS(F297,H297,Lister!$D$7:$D$13)-X297)*T297/NETWORKDAYS(Lister!$D$20,Lister!$E$20,Lister!$D$7:$D$13),IF(AND(MONTH(F297)=7,MONTH(H297)=8),(NETWORKDAYS(Lister!$D$20,H297,Lister!$D$7:$D$13)-X297)*T297/NETWORKDAYS(Lister!$D$20,Lister!$E$20,Lister!$D$7:$D$13),IF(AND(MONTH(F297)=7,MONTH(H297)=7),0)))),0),"")</f>
        <v/>
      </c>
      <c r="AC297" s="15" t="str">
        <f>IF(Ansøgning!U302="","",Ansøgning!U302)</f>
        <v/>
      </c>
      <c r="AD297" s="31" t="str">
        <f t="shared" si="31"/>
        <v/>
      </c>
      <c r="AE297" s="31" t="str">
        <f t="shared" si="32"/>
        <v/>
      </c>
      <c r="AF297" s="51" t="str">
        <f t="shared" si="33"/>
        <v/>
      </c>
      <c r="AG297" s="15" t="str">
        <f t="shared" si="34"/>
        <v/>
      </c>
    </row>
    <row r="298" spans="1:33" x14ac:dyDescent="0.25">
      <c r="A298" s="13" t="str">
        <f>IF(Ansøgning!A303="","",Ansøgning!A303)</f>
        <v/>
      </c>
      <c r="B298" s="13" t="str">
        <f>IF(Ansøgning!B303="","",Ansøgning!B303)</f>
        <v/>
      </c>
      <c r="C298" s="13" t="str">
        <f>IF(Ansøgning!C303="","",Ansøgning!C303)</f>
        <v/>
      </c>
      <c r="D298" s="13" t="str">
        <f>IF(Ansøgning!D303="","",Ansøgning!D303)</f>
        <v/>
      </c>
      <c r="E298" s="14" t="str">
        <f>IF(Ansøgning!E303="","",Ansøgning!E303)</f>
        <v/>
      </c>
      <c r="F298" s="16"/>
      <c r="G298" s="14" t="str">
        <f>IF(Ansøgning!F303="","",Ansøgning!F303)</f>
        <v/>
      </c>
      <c r="H298" s="16"/>
      <c r="I298" s="72" t="str">
        <f>IF(OR(F298="",H298=""),"",NETWORKDAYS(F298,H298,Lister!$D$7:$D$13))</f>
        <v/>
      </c>
      <c r="J298" s="53" t="str">
        <f>IF(Ansøgning!H303="","",Ansøgning!H303)</f>
        <v/>
      </c>
      <c r="K298" s="32" t="str">
        <f t="shared" si="28"/>
        <v/>
      </c>
      <c r="L298" s="31" t="str">
        <f>IF(Ansøgning!J303="","",Ansøgning!J303)</f>
        <v/>
      </c>
      <c r="M298" s="18"/>
      <c r="N298" s="31" t="str">
        <f>IF(Ansøgning!K303="","",Ansøgning!K303)</f>
        <v/>
      </c>
      <c r="O298" s="18"/>
      <c r="P298" s="15" t="str">
        <f>IF(Ansøgning!L303="","",Ansøgning!L303)</f>
        <v/>
      </c>
      <c r="Q298" s="46" t="str">
        <f t="shared" si="29"/>
        <v/>
      </c>
      <c r="R298" s="46"/>
      <c r="S298" s="101" t="str">
        <f>IF(Ansøgning!M303="","",Ansøgning!M303)</f>
        <v/>
      </c>
      <c r="T298" s="31" t="str">
        <f t="shared" si="30"/>
        <v/>
      </c>
      <c r="U298" s="102" t="str">
        <f>IF(Ansøgning!O303="","",Ansøgning!O303)</f>
        <v/>
      </c>
      <c r="V298" s="20"/>
      <c r="W298" s="102" t="str">
        <f>IF(Ansøgning!P303="","",Ansøgning!P303)</f>
        <v/>
      </c>
      <c r="X298" s="20"/>
      <c r="Y298" s="31" t="str">
        <f>IF(Ansøgning!Q303="","",Ansøgning!Q303)</f>
        <v/>
      </c>
      <c r="Z298" s="46" t="str">
        <f>IFERROR(MAX(IF(OR(V298="",X298=""),"",IF(AND(AND(MONTH(F298)&gt;=7,MONTH(F298)&lt;8),AND(MONTH(H298)&gt;=7,MONTH(H298)&lt;8)),(NETWORKDAYS(F298,H298,Lister!$D$7:$D$13)-V298)*T298/NETWORKDAYS(Lister!$D$19,Lister!$E$19,Lister!$D$7:$D$13),IF(AND(AND(MONTH(F298)&gt;=7,MONTH(F298)&lt;8),MONTH(H298)&gt;7),(NETWORKDAYS(F298,Lister!$E$19,Lister!$D$7:$D$13)-V298)*T298/NETWORKDAYS(Lister!$D$19,Lister!$E$19,Lister!$D$7:$D$13),IF(MONTH(F298)&gt;7,0)))),0),"")</f>
        <v/>
      </c>
      <c r="AA298" s="31" t="str">
        <f>IF(Ansøgning!R303="","",Ansøgning!R303)</f>
        <v/>
      </c>
      <c r="AB298" s="46" t="str">
        <f>IFERROR(MAX(IF(OR(V298="",X298=""),"",IF(AND(AND(MONTH(F298)&gt;=8,MONTH(F298)&lt;9),AND(MONTH(H298)&gt;=8,MONTH(H298)&lt;9)),(NETWORKDAYS(F298,H298,Lister!$D$7:$D$13)-X298)*T298/NETWORKDAYS(Lister!$D$20,Lister!$E$20,Lister!$D$7:$D$13),IF(AND(MONTH(F298)=7,MONTH(H298)=8),(NETWORKDAYS(Lister!$D$20,H298,Lister!$D$7:$D$13)-X298)*T298/NETWORKDAYS(Lister!$D$20,Lister!$E$20,Lister!$D$7:$D$13),IF(AND(MONTH(F298)=7,MONTH(H298)=7),0)))),0),"")</f>
        <v/>
      </c>
      <c r="AC298" s="15" t="str">
        <f>IF(Ansøgning!U303="","",Ansøgning!U303)</f>
        <v/>
      </c>
      <c r="AD298" s="31" t="str">
        <f t="shared" si="31"/>
        <v/>
      </c>
      <c r="AE298" s="31" t="str">
        <f t="shared" si="32"/>
        <v/>
      </c>
      <c r="AF298" s="51" t="str">
        <f t="shared" si="33"/>
        <v/>
      </c>
      <c r="AG298" s="15" t="str">
        <f t="shared" si="34"/>
        <v/>
      </c>
    </row>
    <row r="299" spans="1:33" x14ac:dyDescent="0.25">
      <c r="A299" s="13" t="str">
        <f>IF(Ansøgning!A304="","",Ansøgning!A304)</f>
        <v/>
      </c>
      <c r="B299" s="13" t="str">
        <f>IF(Ansøgning!B304="","",Ansøgning!B304)</f>
        <v/>
      </c>
      <c r="C299" s="13" t="str">
        <f>IF(Ansøgning!C304="","",Ansøgning!C304)</f>
        <v/>
      </c>
      <c r="D299" s="13" t="str">
        <f>IF(Ansøgning!D304="","",Ansøgning!D304)</f>
        <v/>
      </c>
      <c r="E299" s="14" t="str">
        <f>IF(Ansøgning!E304="","",Ansøgning!E304)</f>
        <v/>
      </c>
      <c r="F299" s="16"/>
      <c r="G299" s="14" t="str">
        <f>IF(Ansøgning!F304="","",Ansøgning!F304)</f>
        <v/>
      </c>
      <c r="H299" s="16"/>
      <c r="I299" s="72" t="str">
        <f>IF(OR(F299="",H299=""),"",NETWORKDAYS(F299,H299,Lister!$D$7:$D$13))</f>
        <v/>
      </c>
      <c r="J299" s="53" t="str">
        <f>IF(Ansøgning!H304="","",Ansøgning!H304)</f>
        <v/>
      </c>
      <c r="K299" s="32" t="str">
        <f t="shared" si="28"/>
        <v/>
      </c>
      <c r="L299" s="31" t="str">
        <f>IF(Ansøgning!J304="","",Ansøgning!J304)</f>
        <v/>
      </c>
      <c r="M299" s="18"/>
      <c r="N299" s="31" t="str">
        <f>IF(Ansøgning!K304="","",Ansøgning!K304)</f>
        <v/>
      </c>
      <c r="O299" s="18"/>
      <c r="P299" s="15" t="str">
        <f>IF(Ansøgning!L304="","",Ansøgning!L304)</f>
        <v/>
      </c>
      <c r="Q299" s="46" t="str">
        <f t="shared" si="29"/>
        <v/>
      </c>
      <c r="R299" s="46"/>
      <c r="S299" s="101" t="str">
        <f>IF(Ansøgning!M304="","",Ansøgning!M304)</f>
        <v/>
      </c>
      <c r="T299" s="31" t="str">
        <f t="shared" si="30"/>
        <v/>
      </c>
      <c r="U299" s="102" t="str">
        <f>IF(Ansøgning!O304="","",Ansøgning!O304)</f>
        <v/>
      </c>
      <c r="V299" s="20"/>
      <c r="W299" s="102" t="str">
        <f>IF(Ansøgning!P304="","",Ansøgning!P304)</f>
        <v/>
      </c>
      <c r="X299" s="20"/>
      <c r="Y299" s="31" t="str">
        <f>IF(Ansøgning!Q304="","",Ansøgning!Q304)</f>
        <v/>
      </c>
      <c r="Z299" s="46" t="str">
        <f>IFERROR(MAX(IF(OR(V299="",X299=""),"",IF(AND(AND(MONTH(F299)&gt;=7,MONTH(F299)&lt;8),AND(MONTH(H299)&gt;=7,MONTH(H299)&lt;8)),(NETWORKDAYS(F299,H299,Lister!$D$7:$D$13)-V299)*T299/NETWORKDAYS(Lister!$D$19,Lister!$E$19,Lister!$D$7:$D$13),IF(AND(AND(MONTH(F299)&gt;=7,MONTH(F299)&lt;8),MONTH(H299)&gt;7),(NETWORKDAYS(F299,Lister!$E$19,Lister!$D$7:$D$13)-V299)*T299/NETWORKDAYS(Lister!$D$19,Lister!$E$19,Lister!$D$7:$D$13),IF(MONTH(F299)&gt;7,0)))),0),"")</f>
        <v/>
      </c>
      <c r="AA299" s="31" t="str">
        <f>IF(Ansøgning!R304="","",Ansøgning!R304)</f>
        <v/>
      </c>
      <c r="AB299" s="46" t="str">
        <f>IFERROR(MAX(IF(OR(V299="",X299=""),"",IF(AND(AND(MONTH(F299)&gt;=8,MONTH(F299)&lt;9),AND(MONTH(H299)&gt;=8,MONTH(H299)&lt;9)),(NETWORKDAYS(F299,H299,Lister!$D$7:$D$13)-X299)*T299/NETWORKDAYS(Lister!$D$20,Lister!$E$20,Lister!$D$7:$D$13),IF(AND(MONTH(F299)=7,MONTH(H299)=8),(NETWORKDAYS(Lister!$D$20,H299,Lister!$D$7:$D$13)-X299)*T299/NETWORKDAYS(Lister!$D$20,Lister!$E$20,Lister!$D$7:$D$13),IF(AND(MONTH(F299)=7,MONTH(H299)=7),0)))),0),"")</f>
        <v/>
      </c>
      <c r="AC299" s="15" t="str">
        <f>IF(Ansøgning!U304="","",Ansøgning!U304)</f>
        <v/>
      </c>
      <c r="AD299" s="31" t="str">
        <f t="shared" si="31"/>
        <v/>
      </c>
      <c r="AE299" s="31" t="str">
        <f t="shared" si="32"/>
        <v/>
      </c>
      <c r="AF299" s="51" t="str">
        <f t="shared" si="33"/>
        <v/>
      </c>
      <c r="AG299" s="15" t="str">
        <f t="shared" si="34"/>
        <v/>
      </c>
    </row>
    <row r="300" spans="1:33" x14ac:dyDescent="0.25">
      <c r="A300" s="13" t="str">
        <f>IF(Ansøgning!A305="","",Ansøgning!A305)</f>
        <v/>
      </c>
      <c r="B300" s="13" t="str">
        <f>IF(Ansøgning!B305="","",Ansøgning!B305)</f>
        <v/>
      </c>
      <c r="C300" s="13" t="str">
        <f>IF(Ansøgning!C305="","",Ansøgning!C305)</f>
        <v/>
      </c>
      <c r="D300" s="13" t="str">
        <f>IF(Ansøgning!D305="","",Ansøgning!D305)</f>
        <v/>
      </c>
      <c r="E300" s="14" t="str">
        <f>IF(Ansøgning!E305="","",Ansøgning!E305)</f>
        <v/>
      </c>
      <c r="F300" s="16"/>
      <c r="G300" s="14" t="str">
        <f>IF(Ansøgning!F305="","",Ansøgning!F305)</f>
        <v/>
      </c>
      <c r="H300" s="16"/>
      <c r="I300" s="72" t="str">
        <f>IF(OR(F300="",H300=""),"",NETWORKDAYS(F300,H300,Lister!$D$7:$D$13))</f>
        <v/>
      </c>
      <c r="J300" s="53" t="str">
        <f>IF(Ansøgning!H305="","",Ansøgning!H305)</f>
        <v/>
      </c>
      <c r="K300" s="32" t="str">
        <f t="shared" si="28"/>
        <v/>
      </c>
      <c r="L300" s="31" t="str">
        <f>IF(Ansøgning!J305="","",Ansøgning!J305)</f>
        <v/>
      </c>
      <c r="M300" s="18"/>
      <c r="N300" s="31" t="str">
        <f>IF(Ansøgning!K305="","",Ansøgning!K305)</f>
        <v/>
      </c>
      <c r="O300" s="18"/>
      <c r="P300" s="15" t="str">
        <f>IF(Ansøgning!L305="","",Ansøgning!L305)</f>
        <v/>
      </c>
      <c r="Q300" s="46" t="str">
        <f t="shared" si="29"/>
        <v/>
      </c>
      <c r="R300" s="46"/>
      <c r="S300" s="101" t="str">
        <f>IF(Ansøgning!M305="","",Ansøgning!M305)</f>
        <v/>
      </c>
      <c r="T300" s="31" t="str">
        <f t="shared" si="30"/>
        <v/>
      </c>
      <c r="U300" s="102" t="str">
        <f>IF(Ansøgning!O305="","",Ansøgning!O305)</f>
        <v/>
      </c>
      <c r="V300" s="20"/>
      <c r="W300" s="102" t="str">
        <f>IF(Ansøgning!P305="","",Ansøgning!P305)</f>
        <v/>
      </c>
      <c r="X300" s="20"/>
      <c r="Y300" s="31" t="str">
        <f>IF(Ansøgning!Q305="","",Ansøgning!Q305)</f>
        <v/>
      </c>
      <c r="Z300" s="46" t="str">
        <f>IFERROR(MAX(IF(OR(V300="",X300=""),"",IF(AND(AND(MONTH(F300)&gt;=7,MONTH(F300)&lt;8),AND(MONTH(H300)&gt;=7,MONTH(H300)&lt;8)),(NETWORKDAYS(F300,H300,Lister!$D$7:$D$13)-V300)*T300/NETWORKDAYS(Lister!$D$19,Lister!$E$19,Lister!$D$7:$D$13),IF(AND(AND(MONTH(F300)&gt;=7,MONTH(F300)&lt;8),MONTH(H300)&gt;7),(NETWORKDAYS(F300,Lister!$E$19,Lister!$D$7:$D$13)-V300)*T300/NETWORKDAYS(Lister!$D$19,Lister!$E$19,Lister!$D$7:$D$13),IF(MONTH(F300)&gt;7,0)))),0),"")</f>
        <v/>
      </c>
      <c r="AA300" s="31" t="str">
        <f>IF(Ansøgning!R305="","",Ansøgning!R305)</f>
        <v/>
      </c>
      <c r="AB300" s="46" t="str">
        <f>IFERROR(MAX(IF(OR(V300="",X300=""),"",IF(AND(AND(MONTH(F300)&gt;=8,MONTH(F300)&lt;9),AND(MONTH(H300)&gt;=8,MONTH(H300)&lt;9)),(NETWORKDAYS(F300,H300,Lister!$D$7:$D$13)-X300)*T300/NETWORKDAYS(Lister!$D$20,Lister!$E$20,Lister!$D$7:$D$13),IF(AND(MONTH(F300)=7,MONTH(H300)=8),(NETWORKDAYS(Lister!$D$20,H300,Lister!$D$7:$D$13)-X300)*T300/NETWORKDAYS(Lister!$D$20,Lister!$E$20,Lister!$D$7:$D$13),IF(AND(MONTH(F300)=7,MONTH(H300)=7),0)))),0),"")</f>
        <v/>
      </c>
      <c r="AC300" s="15" t="str">
        <f>IF(Ansøgning!U305="","",Ansøgning!U305)</f>
        <v/>
      </c>
      <c r="AD300" s="31" t="str">
        <f t="shared" si="31"/>
        <v/>
      </c>
      <c r="AE300" s="31" t="str">
        <f t="shared" si="32"/>
        <v/>
      </c>
      <c r="AF300" s="51" t="str">
        <f t="shared" si="33"/>
        <v/>
      </c>
      <c r="AG300" s="15" t="str">
        <f t="shared" si="34"/>
        <v/>
      </c>
    </row>
    <row r="301" spans="1:33" x14ac:dyDescent="0.25">
      <c r="A301" s="13" t="str">
        <f>IF(Ansøgning!A306="","",Ansøgning!A306)</f>
        <v/>
      </c>
      <c r="B301" s="13" t="str">
        <f>IF(Ansøgning!B306="","",Ansøgning!B306)</f>
        <v/>
      </c>
      <c r="C301" s="13" t="str">
        <f>IF(Ansøgning!C306="","",Ansøgning!C306)</f>
        <v/>
      </c>
      <c r="D301" s="13" t="str">
        <f>IF(Ansøgning!D306="","",Ansøgning!D306)</f>
        <v/>
      </c>
      <c r="E301" s="14" t="str">
        <f>IF(Ansøgning!E306="","",Ansøgning!E306)</f>
        <v/>
      </c>
      <c r="F301" s="16"/>
      <c r="G301" s="14" t="str">
        <f>IF(Ansøgning!F306="","",Ansøgning!F306)</f>
        <v/>
      </c>
      <c r="H301" s="16"/>
      <c r="I301" s="72" t="str">
        <f>IF(OR(F301="",H301=""),"",NETWORKDAYS(F301,H301,Lister!$D$7:$D$13))</f>
        <v/>
      </c>
      <c r="J301" s="53" t="str">
        <f>IF(Ansøgning!H306="","",Ansøgning!H306)</f>
        <v/>
      </c>
      <c r="K301" s="32" t="str">
        <f t="shared" si="28"/>
        <v/>
      </c>
      <c r="L301" s="31" t="str">
        <f>IF(Ansøgning!J306="","",Ansøgning!J306)</f>
        <v/>
      </c>
      <c r="M301" s="18"/>
      <c r="N301" s="31" t="str">
        <f>IF(Ansøgning!K306="","",Ansøgning!K306)</f>
        <v/>
      </c>
      <c r="O301" s="18"/>
      <c r="P301" s="15" t="str">
        <f>IF(Ansøgning!L306="","",Ansøgning!L306)</f>
        <v/>
      </c>
      <c r="Q301" s="46" t="str">
        <f t="shared" si="29"/>
        <v/>
      </c>
      <c r="R301" s="46"/>
      <c r="S301" s="101" t="str">
        <f>IF(Ansøgning!M306="","",Ansøgning!M306)</f>
        <v/>
      </c>
      <c r="T301" s="31" t="str">
        <f t="shared" si="30"/>
        <v/>
      </c>
      <c r="U301" s="102" t="str">
        <f>IF(Ansøgning!O306="","",Ansøgning!O306)</f>
        <v/>
      </c>
      <c r="V301" s="20"/>
      <c r="W301" s="102" t="str">
        <f>IF(Ansøgning!P306="","",Ansøgning!P306)</f>
        <v/>
      </c>
      <c r="X301" s="20"/>
      <c r="Y301" s="31" t="str">
        <f>IF(Ansøgning!Q306="","",Ansøgning!Q306)</f>
        <v/>
      </c>
      <c r="Z301" s="46" t="str">
        <f>IFERROR(MAX(IF(OR(V301="",X301=""),"",IF(AND(AND(MONTH(F301)&gt;=7,MONTH(F301)&lt;8),AND(MONTH(H301)&gt;=7,MONTH(H301)&lt;8)),(NETWORKDAYS(F301,H301,Lister!$D$7:$D$13)-V301)*T301/NETWORKDAYS(Lister!$D$19,Lister!$E$19,Lister!$D$7:$D$13),IF(AND(AND(MONTH(F301)&gt;=7,MONTH(F301)&lt;8),MONTH(H301)&gt;7),(NETWORKDAYS(F301,Lister!$E$19,Lister!$D$7:$D$13)-V301)*T301/NETWORKDAYS(Lister!$D$19,Lister!$E$19,Lister!$D$7:$D$13),IF(MONTH(F301)&gt;7,0)))),0),"")</f>
        <v/>
      </c>
      <c r="AA301" s="31" t="str">
        <f>IF(Ansøgning!R306="","",Ansøgning!R306)</f>
        <v/>
      </c>
      <c r="AB301" s="46" t="str">
        <f>IFERROR(MAX(IF(OR(V301="",X301=""),"",IF(AND(AND(MONTH(F301)&gt;=8,MONTH(F301)&lt;9),AND(MONTH(H301)&gt;=8,MONTH(H301)&lt;9)),(NETWORKDAYS(F301,H301,Lister!$D$7:$D$13)-X301)*T301/NETWORKDAYS(Lister!$D$20,Lister!$E$20,Lister!$D$7:$D$13),IF(AND(MONTH(F301)=7,MONTH(H301)=8),(NETWORKDAYS(Lister!$D$20,H301,Lister!$D$7:$D$13)-X301)*T301/NETWORKDAYS(Lister!$D$20,Lister!$E$20,Lister!$D$7:$D$13),IF(AND(MONTH(F301)=7,MONTH(H301)=7),0)))),0),"")</f>
        <v/>
      </c>
      <c r="AC301" s="15" t="str">
        <f>IF(Ansøgning!U306="","",Ansøgning!U306)</f>
        <v/>
      </c>
      <c r="AD301" s="31" t="str">
        <f t="shared" si="31"/>
        <v/>
      </c>
      <c r="AE301" s="31" t="str">
        <f t="shared" si="32"/>
        <v/>
      </c>
      <c r="AF301" s="51" t="str">
        <f t="shared" si="33"/>
        <v/>
      </c>
      <c r="AG301" s="15" t="str">
        <f t="shared" si="34"/>
        <v/>
      </c>
    </row>
    <row r="302" spans="1:33" x14ac:dyDescent="0.25">
      <c r="A302" s="13" t="str">
        <f>IF(Ansøgning!A307="","",Ansøgning!A307)</f>
        <v/>
      </c>
      <c r="B302" s="13" t="str">
        <f>IF(Ansøgning!B307="","",Ansøgning!B307)</f>
        <v/>
      </c>
      <c r="C302" s="13" t="str">
        <f>IF(Ansøgning!C307="","",Ansøgning!C307)</f>
        <v/>
      </c>
      <c r="D302" s="13" t="str">
        <f>IF(Ansøgning!D307="","",Ansøgning!D307)</f>
        <v/>
      </c>
      <c r="E302" s="14" t="str">
        <f>IF(Ansøgning!E307="","",Ansøgning!E307)</f>
        <v/>
      </c>
      <c r="F302" s="16"/>
      <c r="G302" s="14" t="str">
        <f>IF(Ansøgning!F307="","",Ansøgning!F307)</f>
        <v/>
      </c>
      <c r="H302" s="16"/>
      <c r="I302" s="72" t="str">
        <f>IF(OR(F302="",H302=""),"",NETWORKDAYS(F302,H302,Lister!$D$7:$D$13))</f>
        <v/>
      </c>
      <c r="J302" s="53" t="str">
        <f>IF(Ansøgning!H307="","",Ansøgning!H307)</f>
        <v/>
      </c>
      <c r="K302" s="32" t="str">
        <f t="shared" si="28"/>
        <v/>
      </c>
      <c r="L302" s="31" t="str">
        <f>IF(Ansøgning!J307="","",Ansøgning!J307)</f>
        <v/>
      </c>
      <c r="M302" s="18"/>
      <c r="N302" s="31" t="str">
        <f>IF(Ansøgning!K307="","",Ansøgning!K307)</f>
        <v/>
      </c>
      <c r="O302" s="18"/>
      <c r="P302" s="15" t="str">
        <f>IF(Ansøgning!L307="","",Ansøgning!L307)</f>
        <v/>
      </c>
      <c r="Q302" s="46" t="str">
        <f t="shared" si="29"/>
        <v/>
      </c>
      <c r="R302" s="46"/>
      <c r="S302" s="101" t="str">
        <f>IF(Ansøgning!M307="","",Ansøgning!M307)</f>
        <v/>
      </c>
      <c r="T302" s="31" t="str">
        <f t="shared" si="30"/>
        <v/>
      </c>
      <c r="U302" s="102" t="str">
        <f>IF(Ansøgning!O307="","",Ansøgning!O307)</f>
        <v/>
      </c>
      <c r="V302" s="20"/>
      <c r="W302" s="102" t="str">
        <f>IF(Ansøgning!P307="","",Ansøgning!P307)</f>
        <v/>
      </c>
      <c r="X302" s="20"/>
      <c r="Y302" s="31" t="str">
        <f>IF(Ansøgning!Q307="","",Ansøgning!Q307)</f>
        <v/>
      </c>
      <c r="Z302" s="46" t="str">
        <f>IFERROR(MAX(IF(OR(V302="",X302=""),"",IF(AND(AND(MONTH(F302)&gt;=7,MONTH(F302)&lt;8),AND(MONTH(H302)&gt;=7,MONTH(H302)&lt;8)),(NETWORKDAYS(F302,H302,Lister!$D$7:$D$13)-V302)*T302/NETWORKDAYS(Lister!$D$19,Lister!$E$19,Lister!$D$7:$D$13),IF(AND(AND(MONTH(F302)&gt;=7,MONTH(F302)&lt;8),MONTH(H302)&gt;7),(NETWORKDAYS(F302,Lister!$E$19,Lister!$D$7:$D$13)-V302)*T302/NETWORKDAYS(Lister!$D$19,Lister!$E$19,Lister!$D$7:$D$13),IF(MONTH(F302)&gt;7,0)))),0),"")</f>
        <v/>
      </c>
      <c r="AA302" s="31" t="str">
        <f>IF(Ansøgning!R307="","",Ansøgning!R307)</f>
        <v/>
      </c>
      <c r="AB302" s="46" t="str">
        <f>IFERROR(MAX(IF(OR(V302="",X302=""),"",IF(AND(AND(MONTH(F302)&gt;=8,MONTH(F302)&lt;9),AND(MONTH(H302)&gt;=8,MONTH(H302)&lt;9)),(NETWORKDAYS(F302,H302,Lister!$D$7:$D$13)-X302)*T302/NETWORKDAYS(Lister!$D$20,Lister!$E$20,Lister!$D$7:$D$13),IF(AND(MONTH(F302)=7,MONTH(H302)=8),(NETWORKDAYS(Lister!$D$20,H302,Lister!$D$7:$D$13)-X302)*T302/NETWORKDAYS(Lister!$D$20,Lister!$E$20,Lister!$D$7:$D$13),IF(AND(MONTH(F302)=7,MONTH(H302)=7),0)))),0),"")</f>
        <v/>
      </c>
      <c r="AC302" s="15" t="str">
        <f>IF(Ansøgning!U307="","",Ansøgning!U307)</f>
        <v/>
      </c>
      <c r="AD302" s="31" t="str">
        <f t="shared" si="31"/>
        <v/>
      </c>
      <c r="AE302" s="31" t="str">
        <f t="shared" si="32"/>
        <v/>
      </c>
      <c r="AF302" s="51" t="str">
        <f t="shared" si="33"/>
        <v/>
      </c>
      <c r="AG302" s="15" t="str">
        <f t="shared" si="34"/>
        <v/>
      </c>
    </row>
    <row r="303" spans="1:33" x14ac:dyDescent="0.25">
      <c r="A303" s="13" t="str">
        <f>IF(Ansøgning!A308="","",Ansøgning!A308)</f>
        <v/>
      </c>
      <c r="B303" s="13" t="str">
        <f>IF(Ansøgning!B308="","",Ansøgning!B308)</f>
        <v/>
      </c>
      <c r="C303" s="13" t="str">
        <f>IF(Ansøgning!C308="","",Ansøgning!C308)</f>
        <v/>
      </c>
      <c r="D303" s="13" t="str">
        <f>IF(Ansøgning!D308="","",Ansøgning!D308)</f>
        <v/>
      </c>
      <c r="E303" s="14" t="str">
        <f>IF(Ansøgning!E308="","",Ansøgning!E308)</f>
        <v/>
      </c>
      <c r="F303" s="16"/>
      <c r="G303" s="14" t="str">
        <f>IF(Ansøgning!F308="","",Ansøgning!F308)</f>
        <v/>
      </c>
      <c r="H303" s="16"/>
      <c r="I303" s="72" t="str">
        <f>IF(OR(F303="",H303=""),"",NETWORKDAYS(F303,H303,Lister!$D$7:$D$13))</f>
        <v/>
      </c>
      <c r="J303" s="53" t="str">
        <f>IF(Ansøgning!H308="","",Ansøgning!H308)</f>
        <v/>
      </c>
      <c r="K303" s="32" t="str">
        <f t="shared" si="28"/>
        <v/>
      </c>
      <c r="L303" s="31" t="str">
        <f>IF(Ansøgning!J308="","",Ansøgning!J308)</f>
        <v/>
      </c>
      <c r="M303" s="18"/>
      <c r="N303" s="31" t="str">
        <f>IF(Ansøgning!K308="","",Ansøgning!K308)</f>
        <v/>
      </c>
      <c r="O303" s="18"/>
      <c r="P303" s="15" t="str">
        <f>IF(Ansøgning!L308="","",Ansøgning!L308)</f>
        <v/>
      </c>
      <c r="Q303" s="46" t="str">
        <f t="shared" si="29"/>
        <v/>
      </c>
      <c r="R303" s="46"/>
      <c r="S303" s="101" t="str">
        <f>IF(Ansøgning!M308="","",Ansøgning!M308)</f>
        <v/>
      </c>
      <c r="T303" s="31" t="str">
        <f t="shared" si="30"/>
        <v/>
      </c>
      <c r="U303" s="102" t="str">
        <f>IF(Ansøgning!O308="","",Ansøgning!O308)</f>
        <v/>
      </c>
      <c r="V303" s="20"/>
      <c r="W303" s="102" t="str">
        <f>IF(Ansøgning!P308="","",Ansøgning!P308)</f>
        <v/>
      </c>
      <c r="X303" s="20"/>
      <c r="Y303" s="31" t="str">
        <f>IF(Ansøgning!Q308="","",Ansøgning!Q308)</f>
        <v/>
      </c>
      <c r="Z303" s="46" t="str">
        <f>IFERROR(MAX(IF(OR(V303="",X303=""),"",IF(AND(AND(MONTH(F303)&gt;=7,MONTH(F303)&lt;8),AND(MONTH(H303)&gt;=7,MONTH(H303)&lt;8)),(NETWORKDAYS(F303,H303,Lister!$D$7:$D$13)-V303)*T303/NETWORKDAYS(Lister!$D$19,Lister!$E$19,Lister!$D$7:$D$13),IF(AND(AND(MONTH(F303)&gt;=7,MONTH(F303)&lt;8),MONTH(H303)&gt;7),(NETWORKDAYS(F303,Lister!$E$19,Lister!$D$7:$D$13)-V303)*T303/NETWORKDAYS(Lister!$D$19,Lister!$E$19,Lister!$D$7:$D$13),IF(MONTH(F303)&gt;7,0)))),0),"")</f>
        <v/>
      </c>
      <c r="AA303" s="31" t="str">
        <f>IF(Ansøgning!R308="","",Ansøgning!R308)</f>
        <v/>
      </c>
      <c r="AB303" s="46" t="str">
        <f>IFERROR(MAX(IF(OR(V303="",X303=""),"",IF(AND(AND(MONTH(F303)&gt;=8,MONTH(F303)&lt;9),AND(MONTH(H303)&gt;=8,MONTH(H303)&lt;9)),(NETWORKDAYS(F303,H303,Lister!$D$7:$D$13)-X303)*T303/NETWORKDAYS(Lister!$D$20,Lister!$E$20,Lister!$D$7:$D$13),IF(AND(MONTH(F303)=7,MONTH(H303)=8),(NETWORKDAYS(Lister!$D$20,H303,Lister!$D$7:$D$13)-X303)*T303/NETWORKDAYS(Lister!$D$20,Lister!$E$20,Lister!$D$7:$D$13),IF(AND(MONTH(F303)=7,MONTH(H303)=7),0)))),0),"")</f>
        <v/>
      </c>
      <c r="AC303" s="15" t="str">
        <f>IF(Ansøgning!U308="","",Ansøgning!U308)</f>
        <v/>
      </c>
      <c r="AD303" s="31" t="str">
        <f t="shared" si="31"/>
        <v/>
      </c>
      <c r="AE303" s="31" t="str">
        <f t="shared" si="32"/>
        <v/>
      </c>
      <c r="AF303" s="51" t="str">
        <f t="shared" si="33"/>
        <v/>
      </c>
      <c r="AG303" s="15" t="str">
        <f t="shared" si="34"/>
        <v/>
      </c>
    </row>
    <row r="304" spans="1:33" x14ac:dyDescent="0.25">
      <c r="A304" s="13" t="str">
        <f>IF(Ansøgning!A309="","",Ansøgning!A309)</f>
        <v/>
      </c>
      <c r="B304" s="13" t="str">
        <f>IF(Ansøgning!B309="","",Ansøgning!B309)</f>
        <v/>
      </c>
      <c r="C304" s="13" t="str">
        <f>IF(Ansøgning!C309="","",Ansøgning!C309)</f>
        <v/>
      </c>
      <c r="D304" s="13" t="str">
        <f>IF(Ansøgning!D309="","",Ansøgning!D309)</f>
        <v/>
      </c>
      <c r="E304" s="14" t="str">
        <f>IF(Ansøgning!E309="","",Ansøgning!E309)</f>
        <v/>
      </c>
      <c r="F304" s="16"/>
      <c r="G304" s="14" t="str">
        <f>IF(Ansøgning!F309="","",Ansøgning!F309)</f>
        <v/>
      </c>
      <c r="H304" s="16"/>
      <c r="I304" s="72" t="str">
        <f>IF(OR(F304="",H304=""),"",NETWORKDAYS(F304,H304,Lister!$D$7:$D$13))</f>
        <v/>
      </c>
      <c r="J304" s="53" t="str">
        <f>IF(Ansøgning!H309="","",Ansøgning!H309)</f>
        <v/>
      </c>
      <c r="K304" s="32" t="str">
        <f t="shared" si="28"/>
        <v/>
      </c>
      <c r="L304" s="31" t="str">
        <f>IF(Ansøgning!J309="","",Ansøgning!J309)</f>
        <v/>
      </c>
      <c r="M304" s="18"/>
      <c r="N304" s="31" t="str">
        <f>IF(Ansøgning!K309="","",Ansøgning!K309)</f>
        <v/>
      </c>
      <c r="O304" s="18"/>
      <c r="P304" s="15" t="str">
        <f>IF(Ansøgning!L309="","",Ansøgning!L309)</f>
        <v/>
      </c>
      <c r="Q304" s="46" t="str">
        <f t="shared" si="29"/>
        <v/>
      </c>
      <c r="R304" s="46"/>
      <c r="S304" s="101" t="str">
        <f>IF(Ansøgning!M309="","",Ansøgning!M309)</f>
        <v/>
      </c>
      <c r="T304" s="31" t="str">
        <f t="shared" si="30"/>
        <v/>
      </c>
      <c r="U304" s="102" t="str">
        <f>IF(Ansøgning!O309="","",Ansøgning!O309)</f>
        <v/>
      </c>
      <c r="V304" s="20"/>
      <c r="W304" s="102" t="str">
        <f>IF(Ansøgning!P309="","",Ansøgning!P309)</f>
        <v/>
      </c>
      <c r="X304" s="20"/>
      <c r="Y304" s="31" t="str">
        <f>IF(Ansøgning!Q309="","",Ansøgning!Q309)</f>
        <v/>
      </c>
      <c r="Z304" s="46" t="str">
        <f>IFERROR(MAX(IF(OR(V304="",X304=""),"",IF(AND(AND(MONTH(F304)&gt;=7,MONTH(F304)&lt;8),AND(MONTH(H304)&gt;=7,MONTH(H304)&lt;8)),(NETWORKDAYS(F304,H304,Lister!$D$7:$D$13)-V304)*T304/NETWORKDAYS(Lister!$D$19,Lister!$E$19,Lister!$D$7:$D$13),IF(AND(AND(MONTH(F304)&gt;=7,MONTH(F304)&lt;8),MONTH(H304)&gt;7),(NETWORKDAYS(F304,Lister!$E$19,Lister!$D$7:$D$13)-V304)*T304/NETWORKDAYS(Lister!$D$19,Lister!$E$19,Lister!$D$7:$D$13),IF(MONTH(F304)&gt;7,0)))),0),"")</f>
        <v/>
      </c>
      <c r="AA304" s="31" t="str">
        <f>IF(Ansøgning!R309="","",Ansøgning!R309)</f>
        <v/>
      </c>
      <c r="AB304" s="46" t="str">
        <f>IFERROR(MAX(IF(OR(V304="",X304=""),"",IF(AND(AND(MONTH(F304)&gt;=8,MONTH(F304)&lt;9),AND(MONTH(H304)&gt;=8,MONTH(H304)&lt;9)),(NETWORKDAYS(F304,H304,Lister!$D$7:$D$13)-X304)*T304/NETWORKDAYS(Lister!$D$20,Lister!$E$20,Lister!$D$7:$D$13),IF(AND(MONTH(F304)=7,MONTH(H304)=8),(NETWORKDAYS(Lister!$D$20,H304,Lister!$D$7:$D$13)-X304)*T304/NETWORKDAYS(Lister!$D$20,Lister!$E$20,Lister!$D$7:$D$13),IF(AND(MONTH(F304)=7,MONTH(H304)=7),0)))),0),"")</f>
        <v/>
      </c>
      <c r="AC304" s="15" t="str">
        <f>IF(Ansøgning!U309="","",Ansøgning!U309)</f>
        <v/>
      </c>
      <c r="AD304" s="31" t="str">
        <f t="shared" si="31"/>
        <v/>
      </c>
      <c r="AE304" s="31" t="str">
        <f t="shared" si="32"/>
        <v/>
      </c>
      <c r="AF304" s="51" t="str">
        <f t="shared" si="33"/>
        <v/>
      </c>
      <c r="AG304" s="15" t="str">
        <f t="shared" si="34"/>
        <v/>
      </c>
    </row>
    <row r="305" spans="1:33" x14ac:dyDescent="0.25">
      <c r="A305" s="13" t="str">
        <f>IF(Ansøgning!A310="","",Ansøgning!A310)</f>
        <v/>
      </c>
      <c r="B305" s="13" t="str">
        <f>IF(Ansøgning!B310="","",Ansøgning!B310)</f>
        <v/>
      </c>
      <c r="C305" s="13" t="str">
        <f>IF(Ansøgning!C310="","",Ansøgning!C310)</f>
        <v/>
      </c>
      <c r="D305" s="13" t="str">
        <f>IF(Ansøgning!D310="","",Ansøgning!D310)</f>
        <v/>
      </c>
      <c r="E305" s="14" t="str">
        <f>IF(Ansøgning!E310="","",Ansøgning!E310)</f>
        <v/>
      </c>
      <c r="F305" s="16"/>
      <c r="G305" s="14" t="str">
        <f>IF(Ansøgning!F310="","",Ansøgning!F310)</f>
        <v/>
      </c>
      <c r="H305" s="16"/>
      <c r="I305" s="72" t="str">
        <f>IF(OR(F305="",H305=""),"",NETWORKDAYS(F305,H305,Lister!$D$7:$D$13))</f>
        <v/>
      </c>
      <c r="J305" s="53" t="str">
        <f>IF(Ansøgning!H310="","",Ansøgning!H310)</f>
        <v/>
      </c>
      <c r="K305" s="32" t="str">
        <f t="shared" si="28"/>
        <v/>
      </c>
      <c r="L305" s="31" t="str">
        <f>IF(Ansøgning!J310="","",Ansøgning!J310)</f>
        <v/>
      </c>
      <c r="M305" s="18"/>
      <c r="N305" s="31" t="str">
        <f>IF(Ansøgning!K310="","",Ansøgning!K310)</f>
        <v/>
      </c>
      <c r="O305" s="18"/>
      <c r="P305" s="15" t="str">
        <f>IF(Ansøgning!L310="","",Ansøgning!L310)</f>
        <v/>
      </c>
      <c r="Q305" s="46" t="str">
        <f t="shared" si="29"/>
        <v/>
      </c>
      <c r="R305" s="46"/>
      <c r="S305" s="101" t="str">
        <f>IF(Ansøgning!M310="","",Ansøgning!M310)</f>
        <v/>
      </c>
      <c r="T305" s="31" t="str">
        <f t="shared" si="30"/>
        <v/>
      </c>
      <c r="U305" s="102" t="str">
        <f>IF(Ansøgning!O310="","",Ansøgning!O310)</f>
        <v/>
      </c>
      <c r="V305" s="20"/>
      <c r="W305" s="102" t="str">
        <f>IF(Ansøgning!P310="","",Ansøgning!P310)</f>
        <v/>
      </c>
      <c r="X305" s="20"/>
      <c r="Y305" s="31" t="str">
        <f>IF(Ansøgning!Q310="","",Ansøgning!Q310)</f>
        <v/>
      </c>
      <c r="Z305" s="46" t="str">
        <f>IFERROR(MAX(IF(OR(V305="",X305=""),"",IF(AND(AND(MONTH(F305)&gt;=7,MONTH(F305)&lt;8),AND(MONTH(H305)&gt;=7,MONTH(H305)&lt;8)),(NETWORKDAYS(F305,H305,Lister!$D$7:$D$13)-V305)*T305/NETWORKDAYS(Lister!$D$19,Lister!$E$19,Lister!$D$7:$D$13),IF(AND(AND(MONTH(F305)&gt;=7,MONTH(F305)&lt;8),MONTH(H305)&gt;7),(NETWORKDAYS(F305,Lister!$E$19,Lister!$D$7:$D$13)-V305)*T305/NETWORKDAYS(Lister!$D$19,Lister!$E$19,Lister!$D$7:$D$13),IF(MONTH(F305)&gt;7,0)))),0),"")</f>
        <v/>
      </c>
      <c r="AA305" s="31" t="str">
        <f>IF(Ansøgning!R310="","",Ansøgning!R310)</f>
        <v/>
      </c>
      <c r="AB305" s="46" t="str">
        <f>IFERROR(MAX(IF(OR(V305="",X305=""),"",IF(AND(AND(MONTH(F305)&gt;=8,MONTH(F305)&lt;9),AND(MONTH(H305)&gt;=8,MONTH(H305)&lt;9)),(NETWORKDAYS(F305,H305,Lister!$D$7:$D$13)-X305)*T305/NETWORKDAYS(Lister!$D$20,Lister!$E$20,Lister!$D$7:$D$13),IF(AND(MONTH(F305)=7,MONTH(H305)=8),(NETWORKDAYS(Lister!$D$20,H305,Lister!$D$7:$D$13)-X305)*T305/NETWORKDAYS(Lister!$D$20,Lister!$E$20,Lister!$D$7:$D$13),IF(AND(MONTH(F305)=7,MONTH(H305)=7),0)))),0),"")</f>
        <v/>
      </c>
      <c r="AC305" s="15" t="str">
        <f>IF(Ansøgning!U310="","",Ansøgning!U310)</f>
        <v/>
      </c>
      <c r="AD305" s="31" t="str">
        <f t="shared" si="31"/>
        <v/>
      </c>
      <c r="AE305" s="31" t="str">
        <f t="shared" si="32"/>
        <v/>
      </c>
      <c r="AF305" s="51" t="str">
        <f t="shared" si="33"/>
        <v/>
      </c>
      <c r="AG305" s="15" t="str">
        <f t="shared" si="34"/>
        <v/>
      </c>
    </row>
    <row r="306" spans="1:33" x14ac:dyDescent="0.25">
      <c r="A306" s="13" t="str">
        <f>IF(Ansøgning!A311="","",Ansøgning!A311)</f>
        <v/>
      </c>
      <c r="B306" s="13" t="str">
        <f>IF(Ansøgning!B311="","",Ansøgning!B311)</f>
        <v/>
      </c>
      <c r="C306" s="13" t="str">
        <f>IF(Ansøgning!C311="","",Ansøgning!C311)</f>
        <v/>
      </c>
      <c r="D306" s="13" t="str">
        <f>IF(Ansøgning!D311="","",Ansøgning!D311)</f>
        <v/>
      </c>
      <c r="E306" s="14" t="str">
        <f>IF(Ansøgning!E311="","",Ansøgning!E311)</f>
        <v/>
      </c>
      <c r="F306" s="16"/>
      <c r="G306" s="14" t="str">
        <f>IF(Ansøgning!F311="","",Ansøgning!F311)</f>
        <v/>
      </c>
      <c r="H306" s="16"/>
      <c r="I306" s="72" t="str">
        <f>IF(OR(F306="",H306=""),"",NETWORKDAYS(F306,H306,Lister!$D$7:$D$13))</f>
        <v/>
      </c>
      <c r="J306" s="53" t="str">
        <f>IF(Ansøgning!H311="","",Ansøgning!H311)</f>
        <v/>
      </c>
      <c r="K306" s="32" t="str">
        <f t="shared" si="28"/>
        <v/>
      </c>
      <c r="L306" s="31" t="str">
        <f>IF(Ansøgning!J311="","",Ansøgning!J311)</f>
        <v/>
      </c>
      <c r="M306" s="18"/>
      <c r="N306" s="31" t="str">
        <f>IF(Ansøgning!K311="","",Ansøgning!K311)</f>
        <v/>
      </c>
      <c r="O306" s="18"/>
      <c r="P306" s="15" t="str">
        <f>IF(Ansøgning!L311="","",Ansøgning!L311)</f>
        <v/>
      </c>
      <c r="Q306" s="46" t="str">
        <f t="shared" si="29"/>
        <v/>
      </c>
      <c r="R306" s="46"/>
      <c r="S306" s="101" t="str">
        <f>IF(Ansøgning!M311="","",Ansøgning!M311)</f>
        <v/>
      </c>
      <c r="T306" s="31" t="str">
        <f t="shared" si="30"/>
        <v/>
      </c>
      <c r="U306" s="102" t="str">
        <f>IF(Ansøgning!O311="","",Ansøgning!O311)</f>
        <v/>
      </c>
      <c r="V306" s="20"/>
      <c r="W306" s="102" t="str">
        <f>IF(Ansøgning!P311="","",Ansøgning!P311)</f>
        <v/>
      </c>
      <c r="X306" s="20"/>
      <c r="Y306" s="31" t="str">
        <f>IF(Ansøgning!Q311="","",Ansøgning!Q311)</f>
        <v/>
      </c>
      <c r="Z306" s="46" t="str">
        <f>IFERROR(MAX(IF(OR(V306="",X306=""),"",IF(AND(AND(MONTH(F306)&gt;=7,MONTH(F306)&lt;8),AND(MONTH(H306)&gt;=7,MONTH(H306)&lt;8)),(NETWORKDAYS(F306,H306,Lister!$D$7:$D$13)-V306)*T306/NETWORKDAYS(Lister!$D$19,Lister!$E$19,Lister!$D$7:$D$13),IF(AND(AND(MONTH(F306)&gt;=7,MONTH(F306)&lt;8),MONTH(H306)&gt;7),(NETWORKDAYS(F306,Lister!$E$19,Lister!$D$7:$D$13)-V306)*T306/NETWORKDAYS(Lister!$D$19,Lister!$E$19,Lister!$D$7:$D$13),IF(MONTH(F306)&gt;7,0)))),0),"")</f>
        <v/>
      </c>
      <c r="AA306" s="31" t="str">
        <f>IF(Ansøgning!R311="","",Ansøgning!R311)</f>
        <v/>
      </c>
      <c r="AB306" s="46" t="str">
        <f>IFERROR(MAX(IF(OR(V306="",X306=""),"",IF(AND(AND(MONTH(F306)&gt;=8,MONTH(F306)&lt;9),AND(MONTH(H306)&gt;=8,MONTH(H306)&lt;9)),(NETWORKDAYS(F306,H306,Lister!$D$7:$D$13)-X306)*T306/NETWORKDAYS(Lister!$D$20,Lister!$E$20,Lister!$D$7:$D$13),IF(AND(MONTH(F306)=7,MONTH(H306)=8),(NETWORKDAYS(Lister!$D$20,H306,Lister!$D$7:$D$13)-X306)*T306/NETWORKDAYS(Lister!$D$20,Lister!$E$20,Lister!$D$7:$D$13),IF(AND(MONTH(F306)=7,MONTH(H306)=7),0)))),0),"")</f>
        <v/>
      </c>
      <c r="AC306" s="15" t="str">
        <f>IF(Ansøgning!U311="","",Ansøgning!U311)</f>
        <v/>
      </c>
      <c r="AD306" s="31" t="str">
        <f t="shared" si="31"/>
        <v/>
      </c>
      <c r="AE306" s="31" t="str">
        <f t="shared" si="32"/>
        <v/>
      </c>
      <c r="AF306" s="51" t="str">
        <f t="shared" si="33"/>
        <v/>
      </c>
      <c r="AG306" s="15" t="str">
        <f t="shared" si="34"/>
        <v/>
      </c>
    </row>
    <row r="307" spans="1:33" x14ac:dyDescent="0.25">
      <c r="A307" s="13" t="str">
        <f>IF(Ansøgning!A312="","",Ansøgning!A312)</f>
        <v/>
      </c>
      <c r="B307" s="13" t="str">
        <f>IF(Ansøgning!B312="","",Ansøgning!B312)</f>
        <v/>
      </c>
      <c r="C307" s="13" t="str">
        <f>IF(Ansøgning!C312="","",Ansøgning!C312)</f>
        <v/>
      </c>
      <c r="D307" s="13" t="str">
        <f>IF(Ansøgning!D312="","",Ansøgning!D312)</f>
        <v/>
      </c>
      <c r="E307" s="14" t="str">
        <f>IF(Ansøgning!E312="","",Ansøgning!E312)</f>
        <v/>
      </c>
      <c r="F307" s="16"/>
      <c r="G307" s="14" t="str">
        <f>IF(Ansøgning!F312="","",Ansøgning!F312)</f>
        <v/>
      </c>
      <c r="H307" s="16"/>
      <c r="I307" s="72" t="str">
        <f>IF(OR(F307="",H307=""),"",NETWORKDAYS(F307,H307,Lister!$D$7:$D$13))</f>
        <v/>
      </c>
      <c r="J307" s="53" t="str">
        <f>IF(Ansøgning!H312="","",Ansøgning!H312)</f>
        <v/>
      </c>
      <c r="K307" s="32" t="str">
        <f t="shared" si="28"/>
        <v/>
      </c>
      <c r="L307" s="31" t="str">
        <f>IF(Ansøgning!J312="","",Ansøgning!J312)</f>
        <v/>
      </c>
      <c r="M307" s="18"/>
      <c r="N307" s="31" t="str">
        <f>IF(Ansøgning!K312="","",Ansøgning!K312)</f>
        <v/>
      </c>
      <c r="O307" s="18"/>
      <c r="P307" s="15" t="str">
        <f>IF(Ansøgning!L312="","",Ansøgning!L312)</f>
        <v/>
      </c>
      <c r="Q307" s="46" t="str">
        <f t="shared" si="29"/>
        <v/>
      </c>
      <c r="R307" s="46"/>
      <c r="S307" s="101" t="str">
        <f>IF(Ansøgning!M312="","",Ansøgning!M312)</f>
        <v/>
      </c>
      <c r="T307" s="31" t="str">
        <f t="shared" si="30"/>
        <v/>
      </c>
      <c r="U307" s="102" t="str">
        <f>IF(Ansøgning!O312="","",Ansøgning!O312)</f>
        <v/>
      </c>
      <c r="V307" s="20"/>
      <c r="W307" s="102" t="str">
        <f>IF(Ansøgning!P312="","",Ansøgning!P312)</f>
        <v/>
      </c>
      <c r="X307" s="20"/>
      <c r="Y307" s="31" t="str">
        <f>IF(Ansøgning!Q312="","",Ansøgning!Q312)</f>
        <v/>
      </c>
      <c r="Z307" s="46" t="str">
        <f>IFERROR(MAX(IF(OR(V307="",X307=""),"",IF(AND(AND(MONTH(F307)&gt;=7,MONTH(F307)&lt;8),AND(MONTH(H307)&gt;=7,MONTH(H307)&lt;8)),(NETWORKDAYS(F307,H307,Lister!$D$7:$D$13)-V307)*T307/NETWORKDAYS(Lister!$D$19,Lister!$E$19,Lister!$D$7:$D$13),IF(AND(AND(MONTH(F307)&gt;=7,MONTH(F307)&lt;8),MONTH(H307)&gt;7),(NETWORKDAYS(F307,Lister!$E$19,Lister!$D$7:$D$13)-V307)*T307/NETWORKDAYS(Lister!$D$19,Lister!$E$19,Lister!$D$7:$D$13),IF(MONTH(F307)&gt;7,0)))),0),"")</f>
        <v/>
      </c>
      <c r="AA307" s="31" t="str">
        <f>IF(Ansøgning!R312="","",Ansøgning!R312)</f>
        <v/>
      </c>
      <c r="AB307" s="46" t="str">
        <f>IFERROR(MAX(IF(OR(V307="",X307=""),"",IF(AND(AND(MONTH(F307)&gt;=8,MONTH(F307)&lt;9),AND(MONTH(H307)&gt;=8,MONTH(H307)&lt;9)),(NETWORKDAYS(F307,H307,Lister!$D$7:$D$13)-X307)*T307/NETWORKDAYS(Lister!$D$20,Lister!$E$20,Lister!$D$7:$D$13),IF(AND(MONTH(F307)=7,MONTH(H307)=8),(NETWORKDAYS(Lister!$D$20,H307,Lister!$D$7:$D$13)-X307)*T307/NETWORKDAYS(Lister!$D$20,Lister!$E$20,Lister!$D$7:$D$13),IF(AND(MONTH(F307)=7,MONTH(H307)=7),0)))),0),"")</f>
        <v/>
      </c>
      <c r="AC307" s="15" t="str">
        <f>IF(Ansøgning!U312="","",Ansøgning!U312)</f>
        <v/>
      </c>
      <c r="AD307" s="31" t="str">
        <f t="shared" si="31"/>
        <v/>
      </c>
      <c r="AE307" s="31" t="str">
        <f t="shared" si="32"/>
        <v/>
      </c>
      <c r="AF307" s="51" t="str">
        <f t="shared" si="33"/>
        <v/>
      </c>
      <c r="AG307" s="15" t="str">
        <f t="shared" si="34"/>
        <v/>
      </c>
    </row>
    <row r="308" spans="1:33" x14ac:dyDescent="0.25">
      <c r="A308" s="13" t="str">
        <f>IF(Ansøgning!A313="","",Ansøgning!A313)</f>
        <v/>
      </c>
      <c r="B308" s="13" t="str">
        <f>IF(Ansøgning!B313="","",Ansøgning!B313)</f>
        <v/>
      </c>
      <c r="C308" s="13" t="str">
        <f>IF(Ansøgning!C313="","",Ansøgning!C313)</f>
        <v/>
      </c>
      <c r="D308" s="13" t="str">
        <f>IF(Ansøgning!D313="","",Ansøgning!D313)</f>
        <v/>
      </c>
      <c r="E308" s="14" t="str">
        <f>IF(Ansøgning!E313="","",Ansøgning!E313)</f>
        <v/>
      </c>
      <c r="F308" s="16"/>
      <c r="G308" s="14" t="str">
        <f>IF(Ansøgning!F313="","",Ansøgning!F313)</f>
        <v/>
      </c>
      <c r="H308" s="16"/>
      <c r="I308" s="72" t="str">
        <f>IF(OR(F308="",H308=""),"",NETWORKDAYS(F308,H308,Lister!$D$7:$D$13))</f>
        <v/>
      </c>
      <c r="J308" s="53" t="str">
        <f>IF(Ansøgning!H313="","",Ansøgning!H313)</f>
        <v/>
      </c>
      <c r="K308" s="32" t="str">
        <f t="shared" si="28"/>
        <v/>
      </c>
      <c r="L308" s="31" t="str">
        <f>IF(Ansøgning!J313="","",Ansøgning!J313)</f>
        <v/>
      </c>
      <c r="M308" s="18"/>
      <c r="N308" s="31" t="str">
        <f>IF(Ansøgning!K313="","",Ansøgning!K313)</f>
        <v/>
      </c>
      <c r="O308" s="18"/>
      <c r="P308" s="15" t="str">
        <f>IF(Ansøgning!L313="","",Ansøgning!L313)</f>
        <v/>
      </c>
      <c r="Q308" s="46" t="str">
        <f t="shared" si="29"/>
        <v/>
      </c>
      <c r="R308" s="46"/>
      <c r="S308" s="101" t="str">
        <f>IF(Ansøgning!M313="","",Ansøgning!M313)</f>
        <v/>
      </c>
      <c r="T308" s="31" t="str">
        <f t="shared" si="30"/>
        <v/>
      </c>
      <c r="U308" s="102" t="str">
        <f>IF(Ansøgning!O313="","",Ansøgning!O313)</f>
        <v/>
      </c>
      <c r="V308" s="20"/>
      <c r="W308" s="102" t="str">
        <f>IF(Ansøgning!P313="","",Ansøgning!P313)</f>
        <v/>
      </c>
      <c r="X308" s="20"/>
      <c r="Y308" s="31" t="str">
        <f>IF(Ansøgning!Q313="","",Ansøgning!Q313)</f>
        <v/>
      </c>
      <c r="Z308" s="46" t="str">
        <f>IFERROR(MAX(IF(OR(V308="",X308=""),"",IF(AND(AND(MONTH(F308)&gt;=7,MONTH(F308)&lt;8),AND(MONTH(H308)&gt;=7,MONTH(H308)&lt;8)),(NETWORKDAYS(F308,H308,Lister!$D$7:$D$13)-V308)*T308/NETWORKDAYS(Lister!$D$19,Lister!$E$19,Lister!$D$7:$D$13),IF(AND(AND(MONTH(F308)&gt;=7,MONTH(F308)&lt;8),MONTH(H308)&gt;7),(NETWORKDAYS(F308,Lister!$E$19,Lister!$D$7:$D$13)-V308)*T308/NETWORKDAYS(Lister!$D$19,Lister!$E$19,Lister!$D$7:$D$13),IF(MONTH(F308)&gt;7,0)))),0),"")</f>
        <v/>
      </c>
      <c r="AA308" s="31" t="str">
        <f>IF(Ansøgning!R313="","",Ansøgning!R313)</f>
        <v/>
      </c>
      <c r="AB308" s="46" t="str">
        <f>IFERROR(MAX(IF(OR(V308="",X308=""),"",IF(AND(AND(MONTH(F308)&gt;=8,MONTH(F308)&lt;9),AND(MONTH(H308)&gt;=8,MONTH(H308)&lt;9)),(NETWORKDAYS(F308,H308,Lister!$D$7:$D$13)-X308)*T308/NETWORKDAYS(Lister!$D$20,Lister!$E$20,Lister!$D$7:$D$13),IF(AND(MONTH(F308)=7,MONTH(H308)=8),(NETWORKDAYS(Lister!$D$20,H308,Lister!$D$7:$D$13)-X308)*T308/NETWORKDAYS(Lister!$D$20,Lister!$E$20,Lister!$D$7:$D$13),IF(AND(MONTH(F308)=7,MONTH(H308)=7),0)))),0),"")</f>
        <v/>
      </c>
      <c r="AC308" s="15" t="str">
        <f>IF(Ansøgning!U313="","",Ansøgning!U313)</f>
        <v/>
      </c>
      <c r="AD308" s="31" t="str">
        <f t="shared" si="31"/>
        <v/>
      </c>
      <c r="AE308" s="31" t="str">
        <f t="shared" si="32"/>
        <v/>
      </c>
      <c r="AF308" s="51" t="str">
        <f t="shared" si="33"/>
        <v/>
      </c>
      <c r="AG308" s="15" t="str">
        <f t="shared" si="34"/>
        <v/>
      </c>
    </row>
    <row r="309" spans="1:33" x14ac:dyDescent="0.25">
      <c r="A309" s="13" t="str">
        <f>IF(Ansøgning!A314="","",Ansøgning!A314)</f>
        <v/>
      </c>
      <c r="B309" s="13" t="str">
        <f>IF(Ansøgning!B314="","",Ansøgning!B314)</f>
        <v/>
      </c>
      <c r="C309" s="13" t="str">
        <f>IF(Ansøgning!C314="","",Ansøgning!C314)</f>
        <v/>
      </c>
      <c r="D309" s="13" t="str">
        <f>IF(Ansøgning!D314="","",Ansøgning!D314)</f>
        <v/>
      </c>
      <c r="E309" s="14" t="str">
        <f>IF(Ansøgning!E314="","",Ansøgning!E314)</f>
        <v/>
      </c>
      <c r="F309" s="16"/>
      <c r="G309" s="14" t="str">
        <f>IF(Ansøgning!F314="","",Ansøgning!F314)</f>
        <v/>
      </c>
      <c r="H309" s="16"/>
      <c r="I309" s="72" t="str">
        <f>IF(OR(F309="",H309=""),"",NETWORKDAYS(F309,H309,Lister!$D$7:$D$13))</f>
        <v/>
      </c>
      <c r="J309" s="53" t="str">
        <f>IF(Ansøgning!H314="","",Ansøgning!H314)</f>
        <v/>
      </c>
      <c r="K309" s="32" t="str">
        <f t="shared" si="28"/>
        <v/>
      </c>
      <c r="L309" s="31" t="str">
        <f>IF(Ansøgning!J314="","",Ansøgning!J314)</f>
        <v/>
      </c>
      <c r="M309" s="18"/>
      <c r="N309" s="31" t="str">
        <f>IF(Ansøgning!K314="","",Ansøgning!K314)</f>
        <v/>
      </c>
      <c r="O309" s="18"/>
      <c r="P309" s="15" t="str">
        <f>IF(Ansøgning!L314="","",Ansøgning!L314)</f>
        <v/>
      </c>
      <c r="Q309" s="46" t="str">
        <f t="shared" si="29"/>
        <v/>
      </c>
      <c r="R309" s="46"/>
      <c r="S309" s="101" t="str">
        <f>IF(Ansøgning!M314="","",Ansøgning!M314)</f>
        <v/>
      </c>
      <c r="T309" s="31" t="str">
        <f t="shared" si="30"/>
        <v/>
      </c>
      <c r="U309" s="102" t="str">
        <f>IF(Ansøgning!O314="","",Ansøgning!O314)</f>
        <v/>
      </c>
      <c r="V309" s="20"/>
      <c r="W309" s="102" t="str">
        <f>IF(Ansøgning!P314="","",Ansøgning!P314)</f>
        <v/>
      </c>
      <c r="X309" s="20"/>
      <c r="Y309" s="31" t="str">
        <f>IF(Ansøgning!Q314="","",Ansøgning!Q314)</f>
        <v/>
      </c>
      <c r="Z309" s="46" t="str">
        <f>IFERROR(MAX(IF(OR(V309="",X309=""),"",IF(AND(AND(MONTH(F309)&gt;=7,MONTH(F309)&lt;8),AND(MONTH(H309)&gt;=7,MONTH(H309)&lt;8)),(NETWORKDAYS(F309,H309,Lister!$D$7:$D$13)-V309)*T309/NETWORKDAYS(Lister!$D$19,Lister!$E$19,Lister!$D$7:$D$13),IF(AND(AND(MONTH(F309)&gt;=7,MONTH(F309)&lt;8),MONTH(H309)&gt;7),(NETWORKDAYS(F309,Lister!$E$19,Lister!$D$7:$D$13)-V309)*T309/NETWORKDAYS(Lister!$D$19,Lister!$E$19,Lister!$D$7:$D$13),IF(MONTH(F309)&gt;7,0)))),0),"")</f>
        <v/>
      </c>
      <c r="AA309" s="31" t="str">
        <f>IF(Ansøgning!R314="","",Ansøgning!R314)</f>
        <v/>
      </c>
      <c r="AB309" s="46" t="str">
        <f>IFERROR(MAX(IF(OR(V309="",X309=""),"",IF(AND(AND(MONTH(F309)&gt;=8,MONTH(F309)&lt;9),AND(MONTH(H309)&gt;=8,MONTH(H309)&lt;9)),(NETWORKDAYS(F309,H309,Lister!$D$7:$D$13)-X309)*T309/NETWORKDAYS(Lister!$D$20,Lister!$E$20,Lister!$D$7:$D$13),IF(AND(MONTH(F309)=7,MONTH(H309)=8),(NETWORKDAYS(Lister!$D$20,H309,Lister!$D$7:$D$13)-X309)*T309/NETWORKDAYS(Lister!$D$20,Lister!$E$20,Lister!$D$7:$D$13),IF(AND(MONTH(F309)=7,MONTH(H309)=7),0)))),0),"")</f>
        <v/>
      </c>
      <c r="AC309" s="15" t="str">
        <f>IF(Ansøgning!U314="","",Ansøgning!U314)</f>
        <v/>
      </c>
      <c r="AD309" s="31" t="str">
        <f t="shared" si="31"/>
        <v/>
      </c>
      <c r="AE309" s="31" t="str">
        <f t="shared" si="32"/>
        <v/>
      </c>
      <c r="AF309" s="51" t="str">
        <f t="shared" si="33"/>
        <v/>
      </c>
      <c r="AG309" s="15" t="str">
        <f t="shared" si="34"/>
        <v/>
      </c>
    </row>
    <row r="310" spans="1:33" x14ac:dyDescent="0.25">
      <c r="A310" s="13" t="str">
        <f>IF(Ansøgning!A315="","",Ansøgning!A315)</f>
        <v/>
      </c>
      <c r="B310" s="13" t="str">
        <f>IF(Ansøgning!B315="","",Ansøgning!B315)</f>
        <v/>
      </c>
      <c r="C310" s="13" t="str">
        <f>IF(Ansøgning!C315="","",Ansøgning!C315)</f>
        <v/>
      </c>
      <c r="D310" s="13" t="str">
        <f>IF(Ansøgning!D315="","",Ansøgning!D315)</f>
        <v/>
      </c>
      <c r="E310" s="14" t="str">
        <f>IF(Ansøgning!E315="","",Ansøgning!E315)</f>
        <v/>
      </c>
      <c r="F310" s="16"/>
      <c r="G310" s="14" t="str">
        <f>IF(Ansøgning!F315="","",Ansøgning!F315)</f>
        <v/>
      </c>
      <c r="H310" s="16"/>
      <c r="I310" s="72" t="str">
        <f>IF(OR(F310="",H310=""),"",NETWORKDAYS(F310,H310,Lister!$D$7:$D$13))</f>
        <v/>
      </c>
      <c r="J310" s="53" t="str">
        <f>IF(Ansøgning!H315="","",Ansøgning!H315)</f>
        <v/>
      </c>
      <c r="K310" s="32" t="str">
        <f t="shared" si="28"/>
        <v/>
      </c>
      <c r="L310" s="31" t="str">
        <f>IF(Ansøgning!J315="","",Ansøgning!J315)</f>
        <v/>
      </c>
      <c r="M310" s="18"/>
      <c r="N310" s="31" t="str">
        <f>IF(Ansøgning!K315="","",Ansøgning!K315)</f>
        <v/>
      </c>
      <c r="O310" s="18"/>
      <c r="P310" s="15" t="str">
        <f>IF(Ansøgning!L315="","",Ansøgning!L315)</f>
        <v/>
      </c>
      <c r="Q310" s="46" t="str">
        <f t="shared" si="29"/>
        <v/>
      </c>
      <c r="R310" s="46"/>
      <c r="S310" s="101" t="str">
        <f>IF(Ansøgning!M315="","",Ansøgning!M315)</f>
        <v/>
      </c>
      <c r="T310" s="31" t="str">
        <f t="shared" si="30"/>
        <v/>
      </c>
      <c r="U310" s="102" t="str">
        <f>IF(Ansøgning!O315="","",Ansøgning!O315)</f>
        <v/>
      </c>
      <c r="V310" s="20"/>
      <c r="W310" s="102" t="str">
        <f>IF(Ansøgning!P315="","",Ansøgning!P315)</f>
        <v/>
      </c>
      <c r="X310" s="20"/>
      <c r="Y310" s="31" t="str">
        <f>IF(Ansøgning!Q315="","",Ansøgning!Q315)</f>
        <v/>
      </c>
      <c r="Z310" s="46" t="str">
        <f>IFERROR(MAX(IF(OR(V310="",X310=""),"",IF(AND(AND(MONTH(F310)&gt;=7,MONTH(F310)&lt;8),AND(MONTH(H310)&gt;=7,MONTH(H310)&lt;8)),(NETWORKDAYS(F310,H310,Lister!$D$7:$D$13)-V310)*T310/NETWORKDAYS(Lister!$D$19,Lister!$E$19,Lister!$D$7:$D$13),IF(AND(AND(MONTH(F310)&gt;=7,MONTH(F310)&lt;8),MONTH(H310)&gt;7),(NETWORKDAYS(F310,Lister!$E$19,Lister!$D$7:$D$13)-V310)*T310/NETWORKDAYS(Lister!$D$19,Lister!$E$19,Lister!$D$7:$D$13),IF(MONTH(F310)&gt;7,0)))),0),"")</f>
        <v/>
      </c>
      <c r="AA310" s="31" t="str">
        <f>IF(Ansøgning!R315="","",Ansøgning!R315)</f>
        <v/>
      </c>
      <c r="AB310" s="46" t="str">
        <f>IFERROR(MAX(IF(OR(V310="",X310=""),"",IF(AND(AND(MONTH(F310)&gt;=8,MONTH(F310)&lt;9),AND(MONTH(H310)&gt;=8,MONTH(H310)&lt;9)),(NETWORKDAYS(F310,H310,Lister!$D$7:$D$13)-X310)*T310/NETWORKDAYS(Lister!$D$20,Lister!$E$20,Lister!$D$7:$D$13),IF(AND(MONTH(F310)=7,MONTH(H310)=8),(NETWORKDAYS(Lister!$D$20,H310,Lister!$D$7:$D$13)-X310)*T310/NETWORKDAYS(Lister!$D$20,Lister!$E$20,Lister!$D$7:$D$13),IF(AND(MONTH(F310)=7,MONTH(H310)=7),0)))),0),"")</f>
        <v/>
      </c>
      <c r="AC310" s="15" t="str">
        <f>IF(Ansøgning!U315="","",Ansøgning!U315)</f>
        <v/>
      </c>
      <c r="AD310" s="31" t="str">
        <f t="shared" si="31"/>
        <v/>
      </c>
      <c r="AE310" s="31" t="str">
        <f t="shared" si="32"/>
        <v/>
      </c>
      <c r="AF310" s="51" t="str">
        <f t="shared" si="33"/>
        <v/>
      </c>
      <c r="AG310" s="15" t="str">
        <f t="shared" si="34"/>
        <v/>
      </c>
    </row>
    <row r="311" spans="1:33" x14ac:dyDescent="0.25">
      <c r="A311" s="13" t="str">
        <f>IF(Ansøgning!A316="","",Ansøgning!A316)</f>
        <v/>
      </c>
      <c r="B311" s="13" t="str">
        <f>IF(Ansøgning!B316="","",Ansøgning!B316)</f>
        <v/>
      </c>
      <c r="C311" s="13" t="str">
        <f>IF(Ansøgning!C316="","",Ansøgning!C316)</f>
        <v/>
      </c>
      <c r="D311" s="13" t="str">
        <f>IF(Ansøgning!D316="","",Ansøgning!D316)</f>
        <v/>
      </c>
      <c r="E311" s="14" t="str">
        <f>IF(Ansøgning!E316="","",Ansøgning!E316)</f>
        <v/>
      </c>
      <c r="F311" s="16"/>
      <c r="G311" s="14" t="str">
        <f>IF(Ansøgning!F316="","",Ansøgning!F316)</f>
        <v/>
      </c>
      <c r="H311" s="16"/>
      <c r="I311" s="72" t="str">
        <f>IF(OR(F311="",H311=""),"",NETWORKDAYS(F311,H311,Lister!$D$7:$D$13))</f>
        <v/>
      </c>
      <c r="J311" s="53" t="str">
        <f>IF(Ansøgning!H316="","",Ansøgning!H316)</f>
        <v/>
      </c>
      <c r="K311" s="32" t="str">
        <f t="shared" si="28"/>
        <v/>
      </c>
      <c r="L311" s="31" t="str">
        <f>IF(Ansøgning!J316="","",Ansøgning!J316)</f>
        <v/>
      </c>
      <c r="M311" s="18"/>
      <c r="N311" s="31" t="str">
        <f>IF(Ansøgning!K316="","",Ansøgning!K316)</f>
        <v/>
      </c>
      <c r="O311" s="18"/>
      <c r="P311" s="15" t="str">
        <f>IF(Ansøgning!L316="","",Ansøgning!L316)</f>
        <v/>
      </c>
      <c r="Q311" s="46" t="str">
        <f t="shared" si="29"/>
        <v/>
      </c>
      <c r="R311" s="46"/>
      <c r="S311" s="101" t="str">
        <f>IF(Ansøgning!M316="","",Ansøgning!M316)</f>
        <v/>
      </c>
      <c r="T311" s="31" t="str">
        <f t="shared" si="30"/>
        <v/>
      </c>
      <c r="U311" s="102" t="str">
        <f>IF(Ansøgning!O316="","",Ansøgning!O316)</f>
        <v/>
      </c>
      <c r="V311" s="20"/>
      <c r="W311" s="102" t="str">
        <f>IF(Ansøgning!P316="","",Ansøgning!P316)</f>
        <v/>
      </c>
      <c r="X311" s="20"/>
      <c r="Y311" s="31" t="str">
        <f>IF(Ansøgning!Q316="","",Ansøgning!Q316)</f>
        <v/>
      </c>
      <c r="Z311" s="46" t="str">
        <f>IFERROR(MAX(IF(OR(V311="",X311=""),"",IF(AND(AND(MONTH(F311)&gt;=7,MONTH(F311)&lt;8),AND(MONTH(H311)&gt;=7,MONTH(H311)&lt;8)),(NETWORKDAYS(F311,H311,Lister!$D$7:$D$13)-V311)*T311/NETWORKDAYS(Lister!$D$19,Lister!$E$19,Lister!$D$7:$D$13),IF(AND(AND(MONTH(F311)&gt;=7,MONTH(F311)&lt;8),MONTH(H311)&gt;7),(NETWORKDAYS(F311,Lister!$E$19,Lister!$D$7:$D$13)-V311)*T311/NETWORKDAYS(Lister!$D$19,Lister!$E$19,Lister!$D$7:$D$13),IF(MONTH(F311)&gt;7,0)))),0),"")</f>
        <v/>
      </c>
      <c r="AA311" s="31" t="str">
        <f>IF(Ansøgning!R316="","",Ansøgning!R316)</f>
        <v/>
      </c>
      <c r="AB311" s="46" t="str">
        <f>IFERROR(MAX(IF(OR(V311="",X311=""),"",IF(AND(AND(MONTH(F311)&gt;=8,MONTH(F311)&lt;9),AND(MONTH(H311)&gt;=8,MONTH(H311)&lt;9)),(NETWORKDAYS(F311,H311,Lister!$D$7:$D$13)-X311)*T311/NETWORKDAYS(Lister!$D$20,Lister!$E$20,Lister!$D$7:$D$13),IF(AND(MONTH(F311)=7,MONTH(H311)=8),(NETWORKDAYS(Lister!$D$20,H311,Lister!$D$7:$D$13)-X311)*T311/NETWORKDAYS(Lister!$D$20,Lister!$E$20,Lister!$D$7:$D$13),IF(AND(MONTH(F311)=7,MONTH(H311)=7),0)))),0),"")</f>
        <v/>
      </c>
      <c r="AC311" s="15" t="str">
        <f>IF(Ansøgning!U316="","",Ansøgning!U316)</f>
        <v/>
      </c>
      <c r="AD311" s="31" t="str">
        <f t="shared" si="31"/>
        <v/>
      </c>
      <c r="AE311" s="31" t="str">
        <f t="shared" si="32"/>
        <v/>
      </c>
      <c r="AF311" s="51" t="str">
        <f t="shared" si="33"/>
        <v/>
      </c>
      <c r="AG311" s="15" t="str">
        <f t="shared" si="34"/>
        <v/>
      </c>
    </row>
    <row r="312" spans="1:33" x14ac:dyDescent="0.25">
      <c r="A312" s="13" t="str">
        <f>IF(Ansøgning!A317="","",Ansøgning!A317)</f>
        <v/>
      </c>
      <c r="B312" s="13" t="str">
        <f>IF(Ansøgning!B317="","",Ansøgning!B317)</f>
        <v/>
      </c>
      <c r="C312" s="13" t="str">
        <f>IF(Ansøgning!C317="","",Ansøgning!C317)</f>
        <v/>
      </c>
      <c r="D312" s="13" t="str">
        <f>IF(Ansøgning!D317="","",Ansøgning!D317)</f>
        <v/>
      </c>
      <c r="E312" s="14" t="str">
        <f>IF(Ansøgning!E317="","",Ansøgning!E317)</f>
        <v/>
      </c>
      <c r="F312" s="16"/>
      <c r="G312" s="14" t="str">
        <f>IF(Ansøgning!F317="","",Ansøgning!F317)</f>
        <v/>
      </c>
      <c r="H312" s="16"/>
      <c r="I312" s="72" t="str">
        <f>IF(OR(F312="",H312=""),"",NETWORKDAYS(F312,H312,Lister!$D$7:$D$13))</f>
        <v/>
      </c>
      <c r="J312" s="53" t="str">
        <f>IF(Ansøgning!H317="","",Ansøgning!H317)</f>
        <v/>
      </c>
      <c r="K312" s="32" t="str">
        <f t="shared" si="28"/>
        <v/>
      </c>
      <c r="L312" s="31" t="str">
        <f>IF(Ansøgning!J317="","",Ansøgning!J317)</f>
        <v/>
      </c>
      <c r="M312" s="18"/>
      <c r="N312" s="31" t="str">
        <f>IF(Ansøgning!K317="","",Ansøgning!K317)</f>
        <v/>
      </c>
      <c r="O312" s="18"/>
      <c r="P312" s="15" t="str">
        <f>IF(Ansøgning!L317="","",Ansøgning!L317)</f>
        <v/>
      </c>
      <c r="Q312" s="46" t="str">
        <f t="shared" si="29"/>
        <v/>
      </c>
      <c r="R312" s="46"/>
      <c r="S312" s="101" t="str">
        <f>IF(Ansøgning!M317="","",Ansøgning!M317)</f>
        <v/>
      </c>
      <c r="T312" s="31" t="str">
        <f t="shared" si="30"/>
        <v/>
      </c>
      <c r="U312" s="102" t="str">
        <f>IF(Ansøgning!O317="","",Ansøgning!O317)</f>
        <v/>
      </c>
      <c r="V312" s="20"/>
      <c r="W312" s="102" t="str">
        <f>IF(Ansøgning!P317="","",Ansøgning!P317)</f>
        <v/>
      </c>
      <c r="X312" s="20"/>
      <c r="Y312" s="31" t="str">
        <f>IF(Ansøgning!Q317="","",Ansøgning!Q317)</f>
        <v/>
      </c>
      <c r="Z312" s="46" t="str">
        <f>IFERROR(MAX(IF(OR(V312="",X312=""),"",IF(AND(AND(MONTH(F312)&gt;=7,MONTH(F312)&lt;8),AND(MONTH(H312)&gt;=7,MONTH(H312)&lt;8)),(NETWORKDAYS(F312,H312,Lister!$D$7:$D$13)-V312)*T312/NETWORKDAYS(Lister!$D$19,Lister!$E$19,Lister!$D$7:$D$13),IF(AND(AND(MONTH(F312)&gt;=7,MONTH(F312)&lt;8),MONTH(H312)&gt;7),(NETWORKDAYS(F312,Lister!$E$19,Lister!$D$7:$D$13)-V312)*T312/NETWORKDAYS(Lister!$D$19,Lister!$E$19,Lister!$D$7:$D$13),IF(MONTH(F312)&gt;7,0)))),0),"")</f>
        <v/>
      </c>
      <c r="AA312" s="31" t="str">
        <f>IF(Ansøgning!R317="","",Ansøgning!R317)</f>
        <v/>
      </c>
      <c r="AB312" s="46" t="str">
        <f>IFERROR(MAX(IF(OR(V312="",X312=""),"",IF(AND(AND(MONTH(F312)&gt;=8,MONTH(F312)&lt;9),AND(MONTH(H312)&gt;=8,MONTH(H312)&lt;9)),(NETWORKDAYS(F312,H312,Lister!$D$7:$D$13)-X312)*T312/NETWORKDAYS(Lister!$D$20,Lister!$E$20,Lister!$D$7:$D$13),IF(AND(MONTH(F312)=7,MONTH(H312)=8),(NETWORKDAYS(Lister!$D$20,H312,Lister!$D$7:$D$13)-X312)*T312/NETWORKDAYS(Lister!$D$20,Lister!$E$20,Lister!$D$7:$D$13),IF(AND(MONTH(F312)=7,MONTH(H312)=7),0)))),0),"")</f>
        <v/>
      </c>
      <c r="AC312" s="15" t="str">
        <f>IF(Ansøgning!U317="","",Ansøgning!U317)</f>
        <v/>
      </c>
      <c r="AD312" s="31" t="str">
        <f t="shared" si="31"/>
        <v/>
      </c>
      <c r="AE312" s="31" t="str">
        <f t="shared" si="32"/>
        <v/>
      </c>
      <c r="AF312" s="51" t="str">
        <f t="shared" si="33"/>
        <v/>
      </c>
      <c r="AG312" s="15" t="str">
        <f t="shared" si="34"/>
        <v/>
      </c>
    </row>
    <row r="313" spans="1:33" x14ac:dyDescent="0.25">
      <c r="A313" s="13" t="str">
        <f>IF(Ansøgning!A318="","",Ansøgning!A318)</f>
        <v/>
      </c>
      <c r="B313" s="13" t="str">
        <f>IF(Ansøgning!B318="","",Ansøgning!B318)</f>
        <v/>
      </c>
      <c r="C313" s="13" t="str">
        <f>IF(Ansøgning!C318="","",Ansøgning!C318)</f>
        <v/>
      </c>
      <c r="D313" s="13" t="str">
        <f>IF(Ansøgning!D318="","",Ansøgning!D318)</f>
        <v/>
      </c>
      <c r="E313" s="14" t="str">
        <f>IF(Ansøgning!E318="","",Ansøgning!E318)</f>
        <v/>
      </c>
      <c r="F313" s="16"/>
      <c r="G313" s="14" t="str">
        <f>IF(Ansøgning!F318="","",Ansøgning!F318)</f>
        <v/>
      </c>
      <c r="H313" s="16"/>
      <c r="I313" s="72" t="str">
        <f>IF(OR(F313="",H313=""),"",NETWORKDAYS(F313,H313,Lister!$D$7:$D$13))</f>
        <v/>
      </c>
      <c r="J313" s="53" t="str">
        <f>IF(Ansøgning!H318="","",Ansøgning!H318)</f>
        <v/>
      </c>
      <c r="K313" s="32" t="str">
        <f t="shared" si="28"/>
        <v/>
      </c>
      <c r="L313" s="31" t="str">
        <f>IF(Ansøgning!J318="","",Ansøgning!J318)</f>
        <v/>
      </c>
      <c r="M313" s="18"/>
      <c r="N313" s="31" t="str">
        <f>IF(Ansøgning!K318="","",Ansøgning!K318)</f>
        <v/>
      </c>
      <c r="O313" s="18"/>
      <c r="P313" s="15" t="str">
        <f>IF(Ansøgning!L318="","",Ansøgning!L318)</f>
        <v/>
      </c>
      <c r="Q313" s="46" t="str">
        <f t="shared" si="29"/>
        <v/>
      </c>
      <c r="R313" s="46"/>
      <c r="S313" s="101" t="str">
        <f>IF(Ansøgning!M318="","",Ansøgning!M318)</f>
        <v/>
      </c>
      <c r="T313" s="31" t="str">
        <f t="shared" si="30"/>
        <v/>
      </c>
      <c r="U313" s="102" t="str">
        <f>IF(Ansøgning!O318="","",Ansøgning!O318)</f>
        <v/>
      </c>
      <c r="V313" s="20"/>
      <c r="W313" s="102" t="str">
        <f>IF(Ansøgning!P318="","",Ansøgning!P318)</f>
        <v/>
      </c>
      <c r="X313" s="20"/>
      <c r="Y313" s="31" t="str">
        <f>IF(Ansøgning!Q318="","",Ansøgning!Q318)</f>
        <v/>
      </c>
      <c r="Z313" s="46" t="str">
        <f>IFERROR(MAX(IF(OR(V313="",X313=""),"",IF(AND(AND(MONTH(F313)&gt;=7,MONTH(F313)&lt;8),AND(MONTH(H313)&gt;=7,MONTH(H313)&lt;8)),(NETWORKDAYS(F313,H313,Lister!$D$7:$D$13)-V313)*T313/NETWORKDAYS(Lister!$D$19,Lister!$E$19,Lister!$D$7:$D$13),IF(AND(AND(MONTH(F313)&gt;=7,MONTH(F313)&lt;8),MONTH(H313)&gt;7),(NETWORKDAYS(F313,Lister!$E$19,Lister!$D$7:$D$13)-V313)*T313/NETWORKDAYS(Lister!$D$19,Lister!$E$19,Lister!$D$7:$D$13),IF(MONTH(F313)&gt;7,0)))),0),"")</f>
        <v/>
      </c>
      <c r="AA313" s="31" t="str">
        <f>IF(Ansøgning!R318="","",Ansøgning!R318)</f>
        <v/>
      </c>
      <c r="AB313" s="46" t="str">
        <f>IFERROR(MAX(IF(OR(V313="",X313=""),"",IF(AND(AND(MONTH(F313)&gt;=8,MONTH(F313)&lt;9),AND(MONTH(H313)&gt;=8,MONTH(H313)&lt;9)),(NETWORKDAYS(F313,H313,Lister!$D$7:$D$13)-X313)*T313/NETWORKDAYS(Lister!$D$20,Lister!$E$20,Lister!$D$7:$D$13),IF(AND(MONTH(F313)=7,MONTH(H313)=8),(NETWORKDAYS(Lister!$D$20,H313,Lister!$D$7:$D$13)-X313)*T313/NETWORKDAYS(Lister!$D$20,Lister!$E$20,Lister!$D$7:$D$13),IF(AND(MONTH(F313)=7,MONTH(H313)=7),0)))),0),"")</f>
        <v/>
      </c>
      <c r="AC313" s="15" t="str">
        <f>IF(Ansøgning!U318="","",Ansøgning!U318)</f>
        <v/>
      </c>
      <c r="AD313" s="31" t="str">
        <f t="shared" si="31"/>
        <v/>
      </c>
      <c r="AE313" s="31" t="str">
        <f t="shared" si="32"/>
        <v/>
      </c>
      <c r="AF313" s="51" t="str">
        <f t="shared" si="33"/>
        <v/>
      </c>
      <c r="AG313" s="15" t="str">
        <f t="shared" si="34"/>
        <v/>
      </c>
    </row>
    <row r="314" spans="1:33" x14ac:dyDescent="0.25">
      <c r="A314" s="13" t="str">
        <f>IF(Ansøgning!A319="","",Ansøgning!A319)</f>
        <v/>
      </c>
      <c r="B314" s="13" t="str">
        <f>IF(Ansøgning!B319="","",Ansøgning!B319)</f>
        <v/>
      </c>
      <c r="C314" s="13" t="str">
        <f>IF(Ansøgning!C319="","",Ansøgning!C319)</f>
        <v/>
      </c>
      <c r="D314" s="13" t="str">
        <f>IF(Ansøgning!D319="","",Ansøgning!D319)</f>
        <v/>
      </c>
      <c r="E314" s="14" t="str">
        <f>IF(Ansøgning!E319="","",Ansøgning!E319)</f>
        <v/>
      </c>
      <c r="F314" s="16"/>
      <c r="G314" s="14" t="str">
        <f>IF(Ansøgning!F319="","",Ansøgning!F319)</f>
        <v/>
      </c>
      <c r="H314" s="16"/>
      <c r="I314" s="72" t="str">
        <f>IF(OR(F314="",H314=""),"",NETWORKDAYS(F314,H314,Lister!$D$7:$D$13))</f>
        <v/>
      </c>
      <c r="J314" s="53" t="str">
        <f>IF(Ansøgning!H319="","",Ansøgning!H319)</f>
        <v/>
      </c>
      <c r="K314" s="32" t="str">
        <f t="shared" si="28"/>
        <v/>
      </c>
      <c r="L314" s="31" t="str">
        <f>IF(Ansøgning!J319="","",Ansøgning!J319)</f>
        <v/>
      </c>
      <c r="M314" s="18"/>
      <c r="N314" s="31" t="str">
        <f>IF(Ansøgning!K319="","",Ansøgning!K319)</f>
        <v/>
      </c>
      <c r="O314" s="18"/>
      <c r="P314" s="15" t="str">
        <f>IF(Ansøgning!L319="","",Ansøgning!L319)</f>
        <v/>
      </c>
      <c r="Q314" s="46" t="str">
        <f t="shared" si="29"/>
        <v/>
      </c>
      <c r="R314" s="46"/>
      <c r="S314" s="101" t="str">
        <f>IF(Ansøgning!M319="","",Ansøgning!M319)</f>
        <v/>
      </c>
      <c r="T314" s="31" t="str">
        <f t="shared" si="30"/>
        <v/>
      </c>
      <c r="U314" s="102" t="str">
        <f>IF(Ansøgning!O319="","",Ansøgning!O319)</f>
        <v/>
      </c>
      <c r="V314" s="20"/>
      <c r="W314" s="102" t="str">
        <f>IF(Ansøgning!P319="","",Ansøgning!P319)</f>
        <v/>
      </c>
      <c r="X314" s="20"/>
      <c r="Y314" s="31" t="str">
        <f>IF(Ansøgning!Q319="","",Ansøgning!Q319)</f>
        <v/>
      </c>
      <c r="Z314" s="46" t="str">
        <f>IFERROR(MAX(IF(OR(V314="",X314=""),"",IF(AND(AND(MONTH(F314)&gt;=7,MONTH(F314)&lt;8),AND(MONTH(H314)&gt;=7,MONTH(H314)&lt;8)),(NETWORKDAYS(F314,H314,Lister!$D$7:$D$13)-V314)*T314/NETWORKDAYS(Lister!$D$19,Lister!$E$19,Lister!$D$7:$D$13),IF(AND(AND(MONTH(F314)&gt;=7,MONTH(F314)&lt;8),MONTH(H314)&gt;7),(NETWORKDAYS(F314,Lister!$E$19,Lister!$D$7:$D$13)-V314)*T314/NETWORKDAYS(Lister!$D$19,Lister!$E$19,Lister!$D$7:$D$13),IF(MONTH(F314)&gt;7,0)))),0),"")</f>
        <v/>
      </c>
      <c r="AA314" s="31" t="str">
        <f>IF(Ansøgning!R319="","",Ansøgning!R319)</f>
        <v/>
      </c>
      <c r="AB314" s="46" t="str">
        <f>IFERROR(MAX(IF(OR(V314="",X314=""),"",IF(AND(AND(MONTH(F314)&gt;=8,MONTH(F314)&lt;9),AND(MONTH(H314)&gt;=8,MONTH(H314)&lt;9)),(NETWORKDAYS(F314,H314,Lister!$D$7:$D$13)-X314)*T314/NETWORKDAYS(Lister!$D$20,Lister!$E$20,Lister!$D$7:$D$13),IF(AND(MONTH(F314)=7,MONTH(H314)=8),(NETWORKDAYS(Lister!$D$20,H314,Lister!$D$7:$D$13)-X314)*T314/NETWORKDAYS(Lister!$D$20,Lister!$E$20,Lister!$D$7:$D$13),IF(AND(MONTH(F314)=7,MONTH(H314)=7),0)))),0),"")</f>
        <v/>
      </c>
      <c r="AC314" s="15" t="str">
        <f>IF(Ansøgning!U319="","",Ansøgning!U319)</f>
        <v/>
      </c>
      <c r="AD314" s="31" t="str">
        <f t="shared" si="31"/>
        <v/>
      </c>
      <c r="AE314" s="31" t="str">
        <f t="shared" si="32"/>
        <v/>
      </c>
      <c r="AF314" s="51" t="str">
        <f t="shared" si="33"/>
        <v/>
      </c>
      <c r="AG314" s="15" t="str">
        <f t="shared" si="34"/>
        <v/>
      </c>
    </row>
    <row r="315" spans="1:33" x14ac:dyDescent="0.25">
      <c r="A315" s="13" t="str">
        <f>IF(Ansøgning!A320="","",Ansøgning!A320)</f>
        <v/>
      </c>
      <c r="B315" s="13" t="str">
        <f>IF(Ansøgning!B320="","",Ansøgning!B320)</f>
        <v/>
      </c>
      <c r="C315" s="13" t="str">
        <f>IF(Ansøgning!C320="","",Ansøgning!C320)</f>
        <v/>
      </c>
      <c r="D315" s="13" t="str">
        <f>IF(Ansøgning!D320="","",Ansøgning!D320)</f>
        <v/>
      </c>
      <c r="E315" s="14" t="str">
        <f>IF(Ansøgning!E320="","",Ansøgning!E320)</f>
        <v/>
      </c>
      <c r="F315" s="16"/>
      <c r="G315" s="14" t="str">
        <f>IF(Ansøgning!F320="","",Ansøgning!F320)</f>
        <v/>
      </c>
      <c r="H315" s="16"/>
      <c r="I315" s="72" t="str">
        <f>IF(OR(F315="",H315=""),"",NETWORKDAYS(F315,H315,Lister!$D$7:$D$13))</f>
        <v/>
      </c>
      <c r="J315" s="53" t="str">
        <f>IF(Ansøgning!H320="","",Ansøgning!H320)</f>
        <v/>
      </c>
      <c r="K315" s="32" t="str">
        <f t="shared" si="28"/>
        <v/>
      </c>
      <c r="L315" s="31" t="str">
        <f>IF(Ansøgning!J320="","",Ansøgning!J320)</f>
        <v/>
      </c>
      <c r="M315" s="18"/>
      <c r="N315" s="31" t="str">
        <f>IF(Ansøgning!K320="","",Ansøgning!K320)</f>
        <v/>
      </c>
      <c r="O315" s="18"/>
      <c r="P315" s="15" t="str">
        <f>IF(Ansøgning!L320="","",Ansøgning!L320)</f>
        <v/>
      </c>
      <c r="Q315" s="46" t="str">
        <f t="shared" si="29"/>
        <v/>
      </c>
      <c r="R315" s="46"/>
      <c r="S315" s="101" t="str">
        <f>IF(Ansøgning!M320="","",Ansøgning!M320)</f>
        <v/>
      </c>
      <c r="T315" s="31" t="str">
        <f t="shared" si="30"/>
        <v/>
      </c>
      <c r="U315" s="102" t="str">
        <f>IF(Ansøgning!O320="","",Ansøgning!O320)</f>
        <v/>
      </c>
      <c r="V315" s="20"/>
      <c r="W315" s="102" t="str">
        <f>IF(Ansøgning!P320="","",Ansøgning!P320)</f>
        <v/>
      </c>
      <c r="X315" s="20"/>
      <c r="Y315" s="31" t="str">
        <f>IF(Ansøgning!Q320="","",Ansøgning!Q320)</f>
        <v/>
      </c>
      <c r="Z315" s="46" t="str">
        <f>IFERROR(MAX(IF(OR(V315="",X315=""),"",IF(AND(AND(MONTH(F315)&gt;=7,MONTH(F315)&lt;8),AND(MONTH(H315)&gt;=7,MONTH(H315)&lt;8)),(NETWORKDAYS(F315,H315,Lister!$D$7:$D$13)-V315)*T315/NETWORKDAYS(Lister!$D$19,Lister!$E$19,Lister!$D$7:$D$13),IF(AND(AND(MONTH(F315)&gt;=7,MONTH(F315)&lt;8),MONTH(H315)&gt;7),(NETWORKDAYS(F315,Lister!$E$19,Lister!$D$7:$D$13)-V315)*T315/NETWORKDAYS(Lister!$D$19,Lister!$E$19,Lister!$D$7:$D$13),IF(MONTH(F315)&gt;7,0)))),0),"")</f>
        <v/>
      </c>
      <c r="AA315" s="31" t="str">
        <f>IF(Ansøgning!R320="","",Ansøgning!R320)</f>
        <v/>
      </c>
      <c r="AB315" s="46" t="str">
        <f>IFERROR(MAX(IF(OR(V315="",X315=""),"",IF(AND(AND(MONTH(F315)&gt;=8,MONTH(F315)&lt;9),AND(MONTH(H315)&gt;=8,MONTH(H315)&lt;9)),(NETWORKDAYS(F315,H315,Lister!$D$7:$D$13)-X315)*T315/NETWORKDAYS(Lister!$D$20,Lister!$E$20,Lister!$D$7:$D$13),IF(AND(MONTH(F315)=7,MONTH(H315)=8),(NETWORKDAYS(Lister!$D$20,H315,Lister!$D$7:$D$13)-X315)*T315/NETWORKDAYS(Lister!$D$20,Lister!$E$20,Lister!$D$7:$D$13),IF(AND(MONTH(F315)=7,MONTH(H315)=7),0)))),0),"")</f>
        <v/>
      </c>
      <c r="AC315" s="15" t="str">
        <f>IF(Ansøgning!U320="","",Ansøgning!U320)</f>
        <v/>
      </c>
      <c r="AD315" s="31" t="str">
        <f t="shared" si="31"/>
        <v/>
      </c>
      <c r="AE315" s="31" t="str">
        <f t="shared" si="32"/>
        <v/>
      </c>
      <c r="AF315" s="51" t="str">
        <f t="shared" si="33"/>
        <v/>
      </c>
      <c r="AG315" s="15" t="str">
        <f t="shared" si="34"/>
        <v/>
      </c>
    </row>
    <row r="316" spans="1:33" x14ac:dyDescent="0.25">
      <c r="A316" s="13" t="str">
        <f>IF(Ansøgning!A321="","",Ansøgning!A321)</f>
        <v/>
      </c>
      <c r="B316" s="13" t="str">
        <f>IF(Ansøgning!B321="","",Ansøgning!B321)</f>
        <v/>
      </c>
      <c r="C316" s="13" t="str">
        <f>IF(Ansøgning!C321="","",Ansøgning!C321)</f>
        <v/>
      </c>
      <c r="D316" s="13" t="str">
        <f>IF(Ansøgning!D321="","",Ansøgning!D321)</f>
        <v/>
      </c>
      <c r="E316" s="14" t="str">
        <f>IF(Ansøgning!E321="","",Ansøgning!E321)</f>
        <v/>
      </c>
      <c r="F316" s="16"/>
      <c r="G316" s="14" t="str">
        <f>IF(Ansøgning!F321="","",Ansøgning!F321)</f>
        <v/>
      </c>
      <c r="H316" s="16"/>
      <c r="I316" s="72" t="str">
        <f>IF(OR(F316="",H316=""),"",NETWORKDAYS(F316,H316,Lister!$D$7:$D$13))</f>
        <v/>
      </c>
      <c r="J316" s="53" t="str">
        <f>IF(Ansøgning!H321="","",Ansøgning!H321)</f>
        <v/>
      </c>
      <c r="K316" s="32" t="str">
        <f t="shared" si="28"/>
        <v/>
      </c>
      <c r="L316" s="31" t="str">
        <f>IF(Ansøgning!J321="","",Ansøgning!J321)</f>
        <v/>
      </c>
      <c r="M316" s="18"/>
      <c r="N316" s="31" t="str">
        <f>IF(Ansøgning!K321="","",Ansøgning!K321)</f>
        <v/>
      </c>
      <c r="O316" s="18"/>
      <c r="P316" s="15" t="str">
        <f>IF(Ansøgning!L321="","",Ansøgning!L321)</f>
        <v/>
      </c>
      <c r="Q316" s="46" t="str">
        <f t="shared" si="29"/>
        <v/>
      </c>
      <c r="R316" s="46"/>
      <c r="S316" s="101" t="str">
        <f>IF(Ansøgning!M321="","",Ansøgning!M321)</f>
        <v/>
      </c>
      <c r="T316" s="31" t="str">
        <f t="shared" si="30"/>
        <v/>
      </c>
      <c r="U316" s="102" t="str">
        <f>IF(Ansøgning!O321="","",Ansøgning!O321)</f>
        <v/>
      </c>
      <c r="V316" s="20"/>
      <c r="W316" s="102" t="str">
        <f>IF(Ansøgning!P321="","",Ansøgning!P321)</f>
        <v/>
      </c>
      <c r="X316" s="20"/>
      <c r="Y316" s="31" t="str">
        <f>IF(Ansøgning!Q321="","",Ansøgning!Q321)</f>
        <v/>
      </c>
      <c r="Z316" s="46" t="str">
        <f>IFERROR(MAX(IF(OR(V316="",X316=""),"",IF(AND(AND(MONTH(F316)&gt;=7,MONTH(F316)&lt;8),AND(MONTH(H316)&gt;=7,MONTH(H316)&lt;8)),(NETWORKDAYS(F316,H316,Lister!$D$7:$D$13)-V316)*T316/NETWORKDAYS(Lister!$D$19,Lister!$E$19,Lister!$D$7:$D$13),IF(AND(AND(MONTH(F316)&gt;=7,MONTH(F316)&lt;8),MONTH(H316)&gt;7),(NETWORKDAYS(F316,Lister!$E$19,Lister!$D$7:$D$13)-V316)*T316/NETWORKDAYS(Lister!$D$19,Lister!$E$19,Lister!$D$7:$D$13),IF(MONTH(F316)&gt;7,0)))),0),"")</f>
        <v/>
      </c>
      <c r="AA316" s="31" t="str">
        <f>IF(Ansøgning!R321="","",Ansøgning!R321)</f>
        <v/>
      </c>
      <c r="AB316" s="46" t="str">
        <f>IFERROR(MAX(IF(OR(V316="",X316=""),"",IF(AND(AND(MONTH(F316)&gt;=8,MONTH(F316)&lt;9),AND(MONTH(H316)&gt;=8,MONTH(H316)&lt;9)),(NETWORKDAYS(F316,H316,Lister!$D$7:$D$13)-X316)*T316/NETWORKDAYS(Lister!$D$20,Lister!$E$20,Lister!$D$7:$D$13),IF(AND(MONTH(F316)=7,MONTH(H316)=8),(NETWORKDAYS(Lister!$D$20,H316,Lister!$D$7:$D$13)-X316)*T316/NETWORKDAYS(Lister!$D$20,Lister!$E$20,Lister!$D$7:$D$13),IF(AND(MONTH(F316)=7,MONTH(H316)=7),0)))),0),"")</f>
        <v/>
      </c>
      <c r="AC316" s="15" t="str">
        <f>IF(Ansøgning!U321="","",Ansøgning!U321)</f>
        <v/>
      </c>
      <c r="AD316" s="31" t="str">
        <f t="shared" si="31"/>
        <v/>
      </c>
      <c r="AE316" s="31" t="str">
        <f t="shared" si="32"/>
        <v/>
      </c>
      <c r="AF316" s="51" t="str">
        <f t="shared" si="33"/>
        <v/>
      </c>
      <c r="AG316" s="15" t="str">
        <f t="shared" si="34"/>
        <v/>
      </c>
    </row>
    <row r="317" spans="1:33" x14ac:dyDescent="0.25">
      <c r="A317" s="13" t="str">
        <f>IF(Ansøgning!A322="","",Ansøgning!A322)</f>
        <v/>
      </c>
      <c r="B317" s="13" t="str">
        <f>IF(Ansøgning!B322="","",Ansøgning!B322)</f>
        <v/>
      </c>
      <c r="C317" s="13" t="str">
        <f>IF(Ansøgning!C322="","",Ansøgning!C322)</f>
        <v/>
      </c>
      <c r="D317" s="13" t="str">
        <f>IF(Ansøgning!D322="","",Ansøgning!D322)</f>
        <v/>
      </c>
      <c r="E317" s="14" t="str">
        <f>IF(Ansøgning!E322="","",Ansøgning!E322)</f>
        <v/>
      </c>
      <c r="F317" s="16"/>
      <c r="G317" s="14" t="str">
        <f>IF(Ansøgning!F322="","",Ansøgning!F322)</f>
        <v/>
      </c>
      <c r="H317" s="16"/>
      <c r="I317" s="72" t="str">
        <f>IF(OR(F317="",H317=""),"",NETWORKDAYS(F317,H317,Lister!$D$7:$D$13))</f>
        <v/>
      </c>
      <c r="J317" s="53" t="str">
        <f>IF(Ansøgning!H322="","",Ansøgning!H322)</f>
        <v/>
      </c>
      <c r="K317" s="32" t="str">
        <f t="shared" si="28"/>
        <v/>
      </c>
      <c r="L317" s="31" t="str">
        <f>IF(Ansøgning!J322="","",Ansøgning!J322)</f>
        <v/>
      </c>
      <c r="M317" s="18"/>
      <c r="N317" s="31" t="str">
        <f>IF(Ansøgning!K322="","",Ansøgning!K322)</f>
        <v/>
      </c>
      <c r="O317" s="18"/>
      <c r="P317" s="15" t="str">
        <f>IF(Ansøgning!L322="","",Ansøgning!L322)</f>
        <v/>
      </c>
      <c r="Q317" s="46" t="str">
        <f t="shared" si="29"/>
        <v/>
      </c>
      <c r="R317" s="46"/>
      <c r="S317" s="101" t="str">
        <f>IF(Ansøgning!M322="","",Ansøgning!M322)</f>
        <v/>
      </c>
      <c r="T317" s="31" t="str">
        <f t="shared" si="30"/>
        <v/>
      </c>
      <c r="U317" s="102" t="str">
        <f>IF(Ansøgning!O322="","",Ansøgning!O322)</f>
        <v/>
      </c>
      <c r="V317" s="20"/>
      <c r="W317" s="102" t="str">
        <f>IF(Ansøgning!P322="","",Ansøgning!P322)</f>
        <v/>
      </c>
      <c r="X317" s="20"/>
      <c r="Y317" s="31" t="str">
        <f>IF(Ansøgning!Q322="","",Ansøgning!Q322)</f>
        <v/>
      </c>
      <c r="Z317" s="46" t="str">
        <f>IFERROR(MAX(IF(OR(V317="",X317=""),"",IF(AND(AND(MONTH(F317)&gt;=7,MONTH(F317)&lt;8),AND(MONTH(H317)&gt;=7,MONTH(H317)&lt;8)),(NETWORKDAYS(F317,H317,Lister!$D$7:$D$13)-V317)*T317/NETWORKDAYS(Lister!$D$19,Lister!$E$19,Lister!$D$7:$D$13),IF(AND(AND(MONTH(F317)&gt;=7,MONTH(F317)&lt;8),MONTH(H317)&gt;7),(NETWORKDAYS(F317,Lister!$E$19,Lister!$D$7:$D$13)-V317)*T317/NETWORKDAYS(Lister!$D$19,Lister!$E$19,Lister!$D$7:$D$13),IF(MONTH(F317)&gt;7,0)))),0),"")</f>
        <v/>
      </c>
      <c r="AA317" s="31" t="str">
        <f>IF(Ansøgning!R322="","",Ansøgning!R322)</f>
        <v/>
      </c>
      <c r="AB317" s="46" t="str">
        <f>IFERROR(MAX(IF(OR(V317="",X317=""),"",IF(AND(AND(MONTH(F317)&gt;=8,MONTH(F317)&lt;9),AND(MONTH(H317)&gt;=8,MONTH(H317)&lt;9)),(NETWORKDAYS(F317,H317,Lister!$D$7:$D$13)-X317)*T317/NETWORKDAYS(Lister!$D$20,Lister!$E$20,Lister!$D$7:$D$13),IF(AND(MONTH(F317)=7,MONTH(H317)=8),(NETWORKDAYS(Lister!$D$20,H317,Lister!$D$7:$D$13)-X317)*T317/NETWORKDAYS(Lister!$D$20,Lister!$E$20,Lister!$D$7:$D$13),IF(AND(MONTH(F317)=7,MONTH(H317)=7),0)))),0),"")</f>
        <v/>
      </c>
      <c r="AC317" s="15" t="str">
        <f>IF(Ansøgning!U322="","",Ansøgning!U322)</f>
        <v/>
      </c>
      <c r="AD317" s="31" t="str">
        <f t="shared" si="31"/>
        <v/>
      </c>
      <c r="AE317" s="31" t="str">
        <f t="shared" si="32"/>
        <v/>
      </c>
      <c r="AF317" s="51" t="str">
        <f t="shared" si="33"/>
        <v/>
      </c>
      <c r="AG317" s="15" t="str">
        <f t="shared" si="34"/>
        <v/>
      </c>
    </row>
    <row r="318" spans="1:33" x14ac:dyDescent="0.25">
      <c r="A318" s="13" t="str">
        <f>IF(Ansøgning!A323="","",Ansøgning!A323)</f>
        <v/>
      </c>
      <c r="B318" s="13" t="str">
        <f>IF(Ansøgning!B323="","",Ansøgning!B323)</f>
        <v/>
      </c>
      <c r="C318" s="13" t="str">
        <f>IF(Ansøgning!C323="","",Ansøgning!C323)</f>
        <v/>
      </c>
      <c r="D318" s="13" t="str">
        <f>IF(Ansøgning!D323="","",Ansøgning!D323)</f>
        <v/>
      </c>
      <c r="E318" s="14" t="str">
        <f>IF(Ansøgning!E323="","",Ansøgning!E323)</f>
        <v/>
      </c>
      <c r="F318" s="16"/>
      <c r="G318" s="14" t="str">
        <f>IF(Ansøgning!F323="","",Ansøgning!F323)</f>
        <v/>
      </c>
      <c r="H318" s="16"/>
      <c r="I318" s="72" t="str">
        <f>IF(OR(F318="",H318=""),"",NETWORKDAYS(F318,H318,Lister!$D$7:$D$13))</f>
        <v/>
      </c>
      <c r="J318" s="53" t="str">
        <f>IF(Ansøgning!H323="","",Ansøgning!H323)</f>
        <v/>
      </c>
      <c r="K318" s="32" t="str">
        <f t="shared" si="28"/>
        <v/>
      </c>
      <c r="L318" s="31" t="str">
        <f>IF(Ansøgning!J323="","",Ansøgning!J323)</f>
        <v/>
      </c>
      <c r="M318" s="18"/>
      <c r="N318" s="31" t="str">
        <f>IF(Ansøgning!K323="","",Ansøgning!K323)</f>
        <v/>
      </c>
      <c r="O318" s="18"/>
      <c r="P318" s="15" t="str">
        <f>IF(Ansøgning!L323="","",Ansøgning!L323)</f>
        <v/>
      </c>
      <c r="Q318" s="46" t="str">
        <f t="shared" si="29"/>
        <v/>
      </c>
      <c r="R318" s="46"/>
      <c r="S318" s="101" t="str">
        <f>IF(Ansøgning!M323="","",Ansøgning!M323)</f>
        <v/>
      </c>
      <c r="T318" s="31" t="str">
        <f t="shared" si="30"/>
        <v/>
      </c>
      <c r="U318" s="102" t="str">
        <f>IF(Ansøgning!O323="","",Ansøgning!O323)</f>
        <v/>
      </c>
      <c r="V318" s="20"/>
      <c r="W318" s="102" t="str">
        <f>IF(Ansøgning!P323="","",Ansøgning!P323)</f>
        <v/>
      </c>
      <c r="X318" s="20"/>
      <c r="Y318" s="31" t="str">
        <f>IF(Ansøgning!Q323="","",Ansøgning!Q323)</f>
        <v/>
      </c>
      <c r="Z318" s="46" t="str">
        <f>IFERROR(MAX(IF(OR(V318="",X318=""),"",IF(AND(AND(MONTH(F318)&gt;=7,MONTH(F318)&lt;8),AND(MONTH(H318)&gt;=7,MONTH(H318)&lt;8)),(NETWORKDAYS(F318,H318,Lister!$D$7:$D$13)-V318)*T318/NETWORKDAYS(Lister!$D$19,Lister!$E$19,Lister!$D$7:$D$13),IF(AND(AND(MONTH(F318)&gt;=7,MONTH(F318)&lt;8),MONTH(H318)&gt;7),(NETWORKDAYS(F318,Lister!$E$19,Lister!$D$7:$D$13)-V318)*T318/NETWORKDAYS(Lister!$D$19,Lister!$E$19,Lister!$D$7:$D$13),IF(MONTH(F318)&gt;7,0)))),0),"")</f>
        <v/>
      </c>
      <c r="AA318" s="31" t="str">
        <f>IF(Ansøgning!R323="","",Ansøgning!R323)</f>
        <v/>
      </c>
      <c r="AB318" s="46" t="str">
        <f>IFERROR(MAX(IF(OR(V318="",X318=""),"",IF(AND(AND(MONTH(F318)&gt;=8,MONTH(F318)&lt;9),AND(MONTH(H318)&gt;=8,MONTH(H318)&lt;9)),(NETWORKDAYS(F318,H318,Lister!$D$7:$D$13)-X318)*T318/NETWORKDAYS(Lister!$D$20,Lister!$E$20,Lister!$D$7:$D$13),IF(AND(MONTH(F318)=7,MONTH(H318)=8),(NETWORKDAYS(Lister!$D$20,H318,Lister!$D$7:$D$13)-X318)*T318/NETWORKDAYS(Lister!$D$20,Lister!$E$20,Lister!$D$7:$D$13),IF(AND(MONTH(F318)=7,MONTH(H318)=7),0)))),0),"")</f>
        <v/>
      </c>
      <c r="AC318" s="15" t="str">
        <f>IF(Ansøgning!U323="","",Ansøgning!U323)</f>
        <v/>
      </c>
      <c r="AD318" s="31" t="str">
        <f t="shared" si="31"/>
        <v/>
      </c>
      <c r="AE318" s="31" t="str">
        <f t="shared" si="32"/>
        <v/>
      </c>
      <c r="AF318" s="51" t="str">
        <f t="shared" si="33"/>
        <v/>
      </c>
      <c r="AG318" s="15" t="str">
        <f t="shared" si="34"/>
        <v/>
      </c>
    </row>
    <row r="319" spans="1:33" x14ac:dyDescent="0.25">
      <c r="A319" s="13" t="str">
        <f>IF(Ansøgning!A324="","",Ansøgning!A324)</f>
        <v/>
      </c>
      <c r="B319" s="13" t="str">
        <f>IF(Ansøgning!B324="","",Ansøgning!B324)</f>
        <v/>
      </c>
      <c r="C319" s="13" t="str">
        <f>IF(Ansøgning!C324="","",Ansøgning!C324)</f>
        <v/>
      </c>
      <c r="D319" s="13" t="str">
        <f>IF(Ansøgning!D324="","",Ansøgning!D324)</f>
        <v/>
      </c>
      <c r="E319" s="14" t="str">
        <f>IF(Ansøgning!E324="","",Ansøgning!E324)</f>
        <v/>
      </c>
      <c r="F319" s="16"/>
      <c r="G319" s="14" t="str">
        <f>IF(Ansøgning!F324="","",Ansøgning!F324)</f>
        <v/>
      </c>
      <c r="H319" s="16"/>
      <c r="I319" s="72" t="str">
        <f>IF(OR(F319="",H319=""),"",NETWORKDAYS(F319,H319,Lister!$D$7:$D$13))</f>
        <v/>
      </c>
      <c r="J319" s="53" t="str">
        <f>IF(Ansøgning!H324="","",Ansøgning!H324)</f>
        <v/>
      </c>
      <c r="K319" s="32" t="str">
        <f t="shared" si="28"/>
        <v/>
      </c>
      <c r="L319" s="31" t="str">
        <f>IF(Ansøgning!J324="","",Ansøgning!J324)</f>
        <v/>
      </c>
      <c r="M319" s="18"/>
      <c r="N319" s="31" t="str">
        <f>IF(Ansøgning!K324="","",Ansøgning!K324)</f>
        <v/>
      </c>
      <c r="O319" s="18"/>
      <c r="P319" s="15" t="str">
        <f>IF(Ansøgning!L324="","",Ansøgning!L324)</f>
        <v/>
      </c>
      <c r="Q319" s="46" t="str">
        <f t="shared" si="29"/>
        <v/>
      </c>
      <c r="R319" s="46"/>
      <c r="S319" s="101" t="str">
        <f>IF(Ansøgning!M324="","",Ansøgning!M324)</f>
        <v/>
      </c>
      <c r="T319" s="31" t="str">
        <f t="shared" si="30"/>
        <v/>
      </c>
      <c r="U319" s="102" t="str">
        <f>IF(Ansøgning!O324="","",Ansøgning!O324)</f>
        <v/>
      </c>
      <c r="V319" s="20"/>
      <c r="W319" s="102" t="str">
        <f>IF(Ansøgning!P324="","",Ansøgning!P324)</f>
        <v/>
      </c>
      <c r="X319" s="20"/>
      <c r="Y319" s="31" t="str">
        <f>IF(Ansøgning!Q324="","",Ansøgning!Q324)</f>
        <v/>
      </c>
      <c r="Z319" s="46" t="str">
        <f>IFERROR(MAX(IF(OR(V319="",X319=""),"",IF(AND(AND(MONTH(F319)&gt;=7,MONTH(F319)&lt;8),AND(MONTH(H319)&gt;=7,MONTH(H319)&lt;8)),(NETWORKDAYS(F319,H319,Lister!$D$7:$D$13)-V319)*T319/NETWORKDAYS(Lister!$D$19,Lister!$E$19,Lister!$D$7:$D$13),IF(AND(AND(MONTH(F319)&gt;=7,MONTH(F319)&lt;8),MONTH(H319)&gt;7),(NETWORKDAYS(F319,Lister!$E$19,Lister!$D$7:$D$13)-V319)*T319/NETWORKDAYS(Lister!$D$19,Lister!$E$19,Lister!$D$7:$D$13),IF(MONTH(F319)&gt;7,0)))),0),"")</f>
        <v/>
      </c>
      <c r="AA319" s="31" t="str">
        <f>IF(Ansøgning!R324="","",Ansøgning!R324)</f>
        <v/>
      </c>
      <c r="AB319" s="46" t="str">
        <f>IFERROR(MAX(IF(OR(V319="",X319=""),"",IF(AND(AND(MONTH(F319)&gt;=8,MONTH(F319)&lt;9),AND(MONTH(H319)&gt;=8,MONTH(H319)&lt;9)),(NETWORKDAYS(F319,H319,Lister!$D$7:$D$13)-X319)*T319/NETWORKDAYS(Lister!$D$20,Lister!$E$20,Lister!$D$7:$D$13),IF(AND(MONTH(F319)=7,MONTH(H319)=8),(NETWORKDAYS(Lister!$D$20,H319,Lister!$D$7:$D$13)-X319)*T319/NETWORKDAYS(Lister!$D$20,Lister!$E$20,Lister!$D$7:$D$13),IF(AND(MONTH(F319)=7,MONTH(H319)=7),0)))),0),"")</f>
        <v/>
      </c>
      <c r="AC319" s="15" t="str">
        <f>IF(Ansøgning!U324="","",Ansøgning!U324)</f>
        <v/>
      </c>
      <c r="AD319" s="31" t="str">
        <f t="shared" si="31"/>
        <v/>
      </c>
      <c r="AE319" s="31" t="str">
        <f t="shared" si="32"/>
        <v/>
      </c>
      <c r="AF319" s="51" t="str">
        <f t="shared" si="33"/>
        <v/>
      </c>
      <c r="AG319" s="15" t="str">
        <f t="shared" si="34"/>
        <v/>
      </c>
    </row>
    <row r="320" spans="1:33" x14ac:dyDescent="0.25">
      <c r="A320" s="13" t="str">
        <f>IF(Ansøgning!A325="","",Ansøgning!A325)</f>
        <v/>
      </c>
      <c r="B320" s="13" t="str">
        <f>IF(Ansøgning!B325="","",Ansøgning!B325)</f>
        <v/>
      </c>
      <c r="C320" s="13" t="str">
        <f>IF(Ansøgning!C325="","",Ansøgning!C325)</f>
        <v/>
      </c>
      <c r="D320" s="13" t="str">
        <f>IF(Ansøgning!D325="","",Ansøgning!D325)</f>
        <v/>
      </c>
      <c r="E320" s="14" t="str">
        <f>IF(Ansøgning!E325="","",Ansøgning!E325)</f>
        <v/>
      </c>
      <c r="F320" s="16"/>
      <c r="G320" s="14" t="str">
        <f>IF(Ansøgning!F325="","",Ansøgning!F325)</f>
        <v/>
      </c>
      <c r="H320" s="16"/>
      <c r="I320" s="72" t="str">
        <f>IF(OR(F320="",H320=""),"",NETWORKDAYS(F320,H320,Lister!$D$7:$D$13))</f>
        <v/>
      </c>
      <c r="J320" s="53" t="str">
        <f>IF(Ansøgning!H325="","",Ansøgning!H325)</f>
        <v/>
      </c>
      <c r="K320" s="32" t="str">
        <f t="shared" si="28"/>
        <v/>
      </c>
      <c r="L320" s="31" t="str">
        <f>IF(Ansøgning!J325="","",Ansøgning!J325)</f>
        <v/>
      </c>
      <c r="M320" s="18"/>
      <c r="N320" s="31" t="str">
        <f>IF(Ansøgning!K325="","",Ansøgning!K325)</f>
        <v/>
      </c>
      <c r="O320" s="18"/>
      <c r="P320" s="15" t="str">
        <f>IF(Ansøgning!L325="","",Ansøgning!L325)</f>
        <v/>
      </c>
      <c r="Q320" s="46" t="str">
        <f t="shared" si="29"/>
        <v/>
      </c>
      <c r="R320" s="46"/>
      <c r="S320" s="101" t="str">
        <f>IF(Ansøgning!M325="","",Ansøgning!M325)</f>
        <v/>
      </c>
      <c r="T320" s="31" t="str">
        <f t="shared" si="30"/>
        <v/>
      </c>
      <c r="U320" s="102" t="str">
        <f>IF(Ansøgning!O325="","",Ansøgning!O325)</f>
        <v/>
      </c>
      <c r="V320" s="20"/>
      <c r="W320" s="102" t="str">
        <f>IF(Ansøgning!P325="","",Ansøgning!P325)</f>
        <v/>
      </c>
      <c r="X320" s="20"/>
      <c r="Y320" s="31" t="str">
        <f>IF(Ansøgning!Q325="","",Ansøgning!Q325)</f>
        <v/>
      </c>
      <c r="Z320" s="46" t="str">
        <f>IFERROR(MAX(IF(OR(V320="",X320=""),"",IF(AND(AND(MONTH(F320)&gt;=7,MONTH(F320)&lt;8),AND(MONTH(H320)&gt;=7,MONTH(H320)&lt;8)),(NETWORKDAYS(F320,H320,Lister!$D$7:$D$13)-V320)*T320/NETWORKDAYS(Lister!$D$19,Lister!$E$19,Lister!$D$7:$D$13),IF(AND(AND(MONTH(F320)&gt;=7,MONTH(F320)&lt;8),MONTH(H320)&gt;7),(NETWORKDAYS(F320,Lister!$E$19,Lister!$D$7:$D$13)-V320)*T320/NETWORKDAYS(Lister!$D$19,Lister!$E$19,Lister!$D$7:$D$13),IF(MONTH(F320)&gt;7,0)))),0),"")</f>
        <v/>
      </c>
      <c r="AA320" s="31" t="str">
        <f>IF(Ansøgning!R325="","",Ansøgning!R325)</f>
        <v/>
      </c>
      <c r="AB320" s="46" t="str">
        <f>IFERROR(MAX(IF(OR(V320="",X320=""),"",IF(AND(AND(MONTH(F320)&gt;=8,MONTH(F320)&lt;9),AND(MONTH(H320)&gt;=8,MONTH(H320)&lt;9)),(NETWORKDAYS(F320,H320,Lister!$D$7:$D$13)-X320)*T320/NETWORKDAYS(Lister!$D$20,Lister!$E$20,Lister!$D$7:$D$13),IF(AND(MONTH(F320)=7,MONTH(H320)=8),(NETWORKDAYS(Lister!$D$20,H320,Lister!$D$7:$D$13)-X320)*T320/NETWORKDAYS(Lister!$D$20,Lister!$E$20,Lister!$D$7:$D$13),IF(AND(MONTH(F320)=7,MONTH(H320)=7),0)))),0),"")</f>
        <v/>
      </c>
      <c r="AC320" s="15" t="str">
        <f>IF(Ansøgning!U325="","",Ansøgning!U325)</f>
        <v/>
      </c>
      <c r="AD320" s="31" t="str">
        <f t="shared" si="31"/>
        <v/>
      </c>
      <c r="AE320" s="31" t="str">
        <f t="shared" si="32"/>
        <v/>
      </c>
      <c r="AF320" s="51" t="str">
        <f t="shared" si="33"/>
        <v/>
      </c>
      <c r="AG320" s="15" t="str">
        <f t="shared" si="34"/>
        <v/>
      </c>
    </row>
    <row r="321" spans="1:33" x14ac:dyDescent="0.25">
      <c r="A321" s="13" t="str">
        <f>IF(Ansøgning!A326="","",Ansøgning!A326)</f>
        <v/>
      </c>
      <c r="B321" s="13" t="str">
        <f>IF(Ansøgning!B326="","",Ansøgning!B326)</f>
        <v/>
      </c>
      <c r="C321" s="13" t="str">
        <f>IF(Ansøgning!C326="","",Ansøgning!C326)</f>
        <v/>
      </c>
      <c r="D321" s="13" t="str">
        <f>IF(Ansøgning!D326="","",Ansøgning!D326)</f>
        <v/>
      </c>
      <c r="E321" s="14" t="str">
        <f>IF(Ansøgning!E326="","",Ansøgning!E326)</f>
        <v/>
      </c>
      <c r="F321" s="16"/>
      <c r="G321" s="14" t="str">
        <f>IF(Ansøgning!F326="","",Ansøgning!F326)</f>
        <v/>
      </c>
      <c r="H321" s="16"/>
      <c r="I321" s="72" t="str">
        <f>IF(OR(F321="",H321=""),"",NETWORKDAYS(F321,H321,Lister!$D$7:$D$13))</f>
        <v/>
      </c>
      <c r="J321" s="53" t="str">
        <f>IF(Ansøgning!H326="","",Ansøgning!H326)</f>
        <v/>
      </c>
      <c r="K321" s="32" t="str">
        <f t="shared" si="28"/>
        <v/>
      </c>
      <c r="L321" s="31" t="str">
        <f>IF(Ansøgning!J326="","",Ansøgning!J326)</f>
        <v/>
      </c>
      <c r="M321" s="18"/>
      <c r="N321" s="31" t="str">
        <f>IF(Ansøgning!K326="","",Ansøgning!K326)</f>
        <v/>
      </c>
      <c r="O321" s="18"/>
      <c r="P321" s="15" t="str">
        <f>IF(Ansøgning!L326="","",Ansøgning!L326)</f>
        <v/>
      </c>
      <c r="Q321" s="46" t="str">
        <f t="shared" si="29"/>
        <v/>
      </c>
      <c r="R321" s="46"/>
      <c r="S321" s="101" t="str">
        <f>IF(Ansøgning!M326="","",Ansøgning!M326)</f>
        <v/>
      </c>
      <c r="T321" s="31" t="str">
        <f t="shared" si="30"/>
        <v/>
      </c>
      <c r="U321" s="102" t="str">
        <f>IF(Ansøgning!O326="","",Ansøgning!O326)</f>
        <v/>
      </c>
      <c r="V321" s="20"/>
      <c r="W321" s="102" t="str">
        <f>IF(Ansøgning!P326="","",Ansøgning!P326)</f>
        <v/>
      </c>
      <c r="X321" s="20"/>
      <c r="Y321" s="31" t="str">
        <f>IF(Ansøgning!Q326="","",Ansøgning!Q326)</f>
        <v/>
      </c>
      <c r="Z321" s="46" t="str">
        <f>IFERROR(MAX(IF(OR(V321="",X321=""),"",IF(AND(AND(MONTH(F321)&gt;=7,MONTH(F321)&lt;8),AND(MONTH(H321)&gt;=7,MONTH(H321)&lt;8)),(NETWORKDAYS(F321,H321,Lister!$D$7:$D$13)-V321)*T321/NETWORKDAYS(Lister!$D$19,Lister!$E$19,Lister!$D$7:$D$13),IF(AND(AND(MONTH(F321)&gt;=7,MONTH(F321)&lt;8),MONTH(H321)&gt;7),(NETWORKDAYS(F321,Lister!$E$19,Lister!$D$7:$D$13)-V321)*T321/NETWORKDAYS(Lister!$D$19,Lister!$E$19,Lister!$D$7:$D$13),IF(MONTH(F321)&gt;7,0)))),0),"")</f>
        <v/>
      </c>
      <c r="AA321" s="31" t="str">
        <f>IF(Ansøgning!R326="","",Ansøgning!R326)</f>
        <v/>
      </c>
      <c r="AB321" s="46" t="str">
        <f>IFERROR(MAX(IF(OR(V321="",X321=""),"",IF(AND(AND(MONTH(F321)&gt;=8,MONTH(F321)&lt;9),AND(MONTH(H321)&gt;=8,MONTH(H321)&lt;9)),(NETWORKDAYS(F321,H321,Lister!$D$7:$D$13)-X321)*T321/NETWORKDAYS(Lister!$D$20,Lister!$E$20,Lister!$D$7:$D$13),IF(AND(MONTH(F321)=7,MONTH(H321)=8),(NETWORKDAYS(Lister!$D$20,H321,Lister!$D$7:$D$13)-X321)*T321/NETWORKDAYS(Lister!$D$20,Lister!$E$20,Lister!$D$7:$D$13),IF(AND(MONTH(F321)=7,MONTH(H321)=7),0)))),0),"")</f>
        <v/>
      </c>
      <c r="AC321" s="15" t="str">
        <f>IF(Ansøgning!U326="","",Ansøgning!U326)</f>
        <v/>
      </c>
      <c r="AD321" s="31" t="str">
        <f t="shared" si="31"/>
        <v/>
      </c>
      <c r="AE321" s="31" t="str">
        <f t="shared" si="32"/>
        <v/>
      </c>
      <c r="AF321" s="51" t="str">
        <f t="shared" si="33"/>
        <v/>
      </c>
      <c r="AG321" s="15" t="str">
        <f t="shared" si="34"/>
        <v/>
      </c>
    </row>
    <row r="322" spans="1:33" x14ac:dyDescent="0.25">
      <c r="A322" s="13" t="str">
        <f>IF(Ansøgning!A327="","",Ansøgning!A327)</f>
        <v/>
      </c>
      <c r="B322" s="13" t="str">
        <f>IF(Ansøgning!B327="","",Ansøgning!B327)</f>
        <v/>
      </c>
      <c r="C322" s="13" t="str">
        <f>IF(Ansøgning!C327="","",Ansøgning!C327)</f>
        <v/>
      </c>
      <c r="D322" s="13" t="str">
        <f>IF(Ansøgning!D327="","",Ansøgning!D327)</f>
        <v/>
      </c>
      <c r="E322" s="14" t="str">
        <f>IF(Ansøgning!E327="","",Ansøgning!E327)</f>
        <v/>
      </c>
      <c r="F322" s="16"/>
      <c r="G322" s="14" t="str">
        <f>IF(Ansøgning!F327="","",Ansøgning!F327)</f>
        <v/>
      </c>
      <c r="H322" s="16"/>
      <c r="I322" s="72" t="str">
        <f>IF(OR(F322="",H322=""),"",NETWORKDAYS(F322,H322,Lister!$D$7:$D$13))</f>
        <v/>
      </c>
      <c r="J322" s="53" t="str">
        <f>IF(Ansøgning!H327="","",Ansøgning!H327)</f>
        <v/>
      </c>
      <c r="K322" s="32" t="str">
        <f t="shared" si="28"/>
        <v/>
      </c>
      <c r="L322" s="31" t="str">
        <f>IF(Ansøgning!J327="","",Ansøgning!J327)</f>
        <v/>
      </c>
      <c r="M322" s="18"/>
      <c r="N322" s="31" t="str">
        <f>IF(Ansøgning!K327="","",Ansøgning!K327)</f>
        <v/>
      </c>
      <c r="O322" s="18"/>
      <c r="P322" s="15" t="str">
        <f>IF(Ansøgning!L327="","",Ansøgning!L327)</f>
        <v/>
      </c>
      <c r="Q322" s="46" t="str">
        <f t="shared" si="29"/>
        <v/>
      </c>
      <c r="R322" s="46"/>
      <c r="S322" s="101" t="str">
        <f>IF(Ansøgning!M327="","",Ansøgning!M327)</f>
        <v/>
      </c>
      <c r="T322" s="31" t="str">
        <f t="shared" si="30"/>
        <v/>
      </c>
      <c r="U322" s="102" t="str">
        <f>IF(Ansøgning!O327="","",Ansøgning!O327)</f>
        <v/>
      </c>
      <c r="V322" s="20"/>
      <c r="W322" s="102" t="str">
        <f>IF(Ansøgning!P327="","",Ansøgning!P327)</f>
        <v/>
      </c>
      <c r="X322" s="20"/>
      <c r="Y322" s="31" t="str">
        <f>IF(Ansøgning!Q327="","",Ansøgning!Q327)</f>
        <v/>
      </c>
      <c r="Z322" s="46" t="str">
        <f>IFERROR(MAX(IF(OR(V322="",X322=""),"",IF(AND(AND(MONTH(F322)&gt;=7,MONTH(F322)&lt;8),AND(MONTH(H322)&gt;=7,MONTH(H322)&lt;8)),(NETWORKDAYS(F322,H322,Lister!$D$7:$D$13)-V322)*T322/NETWORKDAYS(Lister!$D$19,Lister!$E$19,Lister!$D$7:$D$13),IF(AND(AND(MONTH(F322)&gt;=7,MONTH(F322)&lt;8),MONTH(H322)&gt;7),(NETWORKDAYS(F322,Lister!$E$19,Lister!$D$7:$D$13)-V322)*T322/NETWORKDAYS(Lister!$D$19,Lister!$E$19,Lister!$D$7:$D$13),IF(MONTH(F322)&gt;7,0)))),0),"")</f>
        <v/>
      </c>
      <c r="AA322" s="31" t="str">
        <f>IF(Ansøgning!R327="","",Ansøgning!R327)</f>
        <v/>
      </c>
      <c r="AB322" s="46" t="str">
        <f>IFERROR(MAX(IF(OR(V322="",X322=""),"",IF(AND(AND(MONTH(F322)&gt;=8,MONTH(F322)&lt;9),AND(MONTH(H322)&gt;=8,MONTH(H322)&lt;9)),(NETWORKDAYS(F322,H322,Lister!$D$7:$D$13)-X322)*T322/NETWORKDAYS(Lister!$D$20,Lister!$E$20,Lister!$D$7:$D$13),IF(AND(MONTH(F322)=7,MONTH(H322)=8),(NETWORKDAYS(Lister!$D$20,H322,Lister!$D$7:$D$13)-X322)*T322/NETWORKDAYS(Lister!$D$20,Lister!$E$20,Lister!$D$7:$D$13),IF(AND(MONTH(F322)=7,MONTH(H322)=7),0)))),0),"")</f>
        <v/>
      </c>
      <c r="AC322" s="15" t="str">
        <f>IF(Ansøgning!U327="","",Ansøgning!U327)</f>
        <v/>
      </c>
      <c r="AD322" s="31" t="str">
        <f t="shared" si="31"/>
        <v/>
      </c>
      <c r="AE322" s="31" t="str">
        <f t="shared" si="32"/>
        <v/>
      </c>
      <c r="AF322" s="51" t="str">
        <f t="shared" si="33"/>
        <v/>
      </c>
      <c r="AG322" s="15" t="str">
        <f t="shared" si="34"/>
        <v/>
      </c>
    </row>
    <row r="323" spans="1:33" x14ac:dyDescent="0.25">
      <c r="A323" s="13" t="str">
        <f>IF(Ansøgning!A328="","",Ansøgning!A328)</f>
        <v/>
      </c>
      <c r="B323" s="13" t="str">
        <f>IF(Ansøgning!B328="","",Ansøgning!B328)</f>
        <v/>
      </c>
      <c r="C323" s="13" t="str">
        <f>IF(Ansøgning!C328="","",Ansøgning!C328)</f>
        <v/>
      </c>
      <c r="D323" s="13" t="str">
        <f>IF(Ansøgning!D328="","",Ansøgning!D328)</f>
        <v/>
      </c>
      <c r="E323" s="14" t="str">
        <f>IF(Ansøgning!E328="","",Ansøgning!E328)</f>
        <v/>
      </c>
      <c r="F323" s="16"/>
      <c r="G323" s="14" t="str">
        <f>IF(Ansøgning!F328="","",Ansøgning!F328)</f>
        <v/>
      </c>
      <c r="H323" s="16"/>
      <c r="I323" s="72" t="str">
        <f>IF(OR(F323="",H323=""),"",NETWORKDAYS(F323,H323,Lister!$D$7:$D$13))</f>
        <v/>
      </c>
      <c r="J323" s="53" t="str">
        <f>IF(Ansøgning!H328="","",Ansøgning!H328)</f>
        <v/>
      </c>
      <c r="K323" s="32" t="str">
        <f t="shared" si="28"/>
        <v/>
      </c>
      <c r="L323" s="31" t="str">
        <f>IF(Ansøgning!J328="","",Ansøgning!J328)</f>
        <v/>
      </c>
      <c r="M323" s="18"/>
      <c r="N323" s="31" t="str">
        <f>IF(Ansøgning!K328="","",Ansøgning!K328)</f>
        <v/>
      </c>
      <c r="O323" s="18"/>
      <c r="P323" s="15" t="str">
        <f>IF(Ansøgning!L328="","",Ansøgning!L328)</f>
        <v/>
      </c>
      <c r="Q323" s="46" t="str">
        <f t="shared" si="29"/>
        <v/>
      </c>
      <c r="R323" s="46"/>
      <c r="S323" s="101" t="str">
        <f>IF(Ansøgning!M328="","",Ansøgning!M328)</f>
        <v/>
      </c>
      <c r="T323" s="31" t="str">
        <f t="shared" si="30"/>
        <v/>
      </c>
      <c r="U323" s="102" t="str">
        <f>IF(Ansøgning!O328="","",Ansøgning!O328)</f>
        <v/>
      </c>
      <c r="V323" s="20"/>
      <c r="W323" s="102" t="str">
        <f>IF(Ansøgning!P328="","",Ansøgning!P328)</f>
        <v/>
      </c>
      <c r="X323" s="20"/>
      <c r="Y323" s="31" t="str">
        <f>IF(Ansøgning!Q328="","",Ansøgning!Q328)</f>
        <v/>
      </c>
      <c r="Z323" s="46" t="str">
        <f>IFERROR(MAX(IF(OR(V323="",X323=""),"",IF(AND(AND(MONTH(F323)&gt;=7,MONTH(F323)&lt;8),AND(MONTH(H323)&gt;=7,MONTH(H323)&lt;8)),(NETWORKDAYS(F323,H323,Lister!$D$7:$D$13)-V323)*T323/NETWORKDAYS(Lister!$D$19,Lister!$E$19,Lister!$D$7:$D$13),IF(AND(AND(MONTH(F323)&gt;=7,MONTH(F323)&lt;8),MONTH(H323)&gt;7),(NETWORKDAYS(F323,Lister!$E$19,Lister!$D$7:$D$13)-V323)*T323/NETWORKDAYS(Lister!$D$19,Lister!$E$19,Lister!$D$7:$D$13),IF(MONTH(F323)&gt;7,0)))),0),"")</f>
        <v/>
      </c>
      <c r="AA323" s="31" t="str">
        <f>IF(Ansøgning!R328="","",Ansøgning!R328)</f>
        <v/>
      </c>
      <c r="AB323" s="46" t="str">
        <f>IFERROR(MAX(IF(OR(V323="",X323=""),"",IF(AND(AND(MONTH(F323)&gt;=8,MONTH(F323)&lt;9),AND(MONTH(H323)&gt;=8,MONTH(H323)&lt;9)),(NETWORKDAYS(F323,H323,Lister!$D$7:$D$13)-X323)*T323/NETWORKDAYS(Lister!$D$20,Lister!$E$20,Lister!$D$7:$D$13),IF(AND(MONTH(F323)=7,MONTH(H323)=8),(NETWORKDAYS(Lister!$D$20,H323,Lister!$D$7:$D$13)-X323)*T323/NETWORKDAYS(Lister!$D$20,Lister!$E$20,Lister!$D$7:$D$13),IF(AND(MONTH(F323)=7,MONTH(H323)=7),0)))),0),"")</f>
        <v/>
      </c>
      <c r="AC323" s="15" t="str">
        <f>IF(Ansøgning!U328="","",Ansøgning!U328)</f>
        <v/>
      </c>
      <c r="AD323" s="31" t="str">
        <f t="shared" si="31"/>
        <v/>
      </c>
      <c r="AE323" s="31" t="str">
        <f t="shared" si="32"/>
        <v/>
      </c>
      <c r="AF323" s="51" t="str">
        <f t="shared" si="33"/>
        <v/>
      </c>
      <c r="AG323" s="15" t="str">
        <f t="shared" si="34"/>
        <v/>
      </c>
    </row>
    <row r="324" spans="1:33" x14ac:dyDescent="0.25">
      <c r="A324" s="13" t="str">
        <f>IF(Ansøgning!A329="","",Ansøgning!A329)</f>
        <v/>
      </c>
      <c r="B324" s="13" t="str">
        <f>IF(Ansøgning!B329="","",Ansøgning!B329)</f>
        <v/>
      </c>
      <c r="C324" s="13" t="str">
        <f>IF(Ansøgning!C329="","",Ansøgning!C329)</f>
        <v/>
      </c>
      <c r="D324" s="13" t="str">
        <f>IF(Ansøgning!D329="","",Ansøgning!D329)</f>
        <v/>
      </c>
      <c r="E324" s="14" t="str">
        <f>IF(Ansøgning!E329="","",Ansøgning!E329)</f>
        <v/>
      </c>
      <c r="F324" s="16"/>
      <c r="G324" s="14" t="str">
        <f>IF(Ansøgning!F329="","",Ansøgning!F329)</f>
        <v/>
      </c>
      <c r="H324" s="16"/>
      <c r="I324" s="72" t="str">
        <f>IF(OR(F324="",H324=""),"",NETWORKDAYS(F324,H324,Lister!$D$7:$D$13))</f>
        <v/>
      </c>
      <c r="J324" s="53" t="str">
        <f>IF(Ansøgning!H329="","",Ansøgning!H329)</f>
        <v/>
      </c>
      <c r="K324" s="32" t="str">
        <f t="shared" si="28"/>
        <v/>
      </c>
      <c r="L324" s="31" t="str">
        <f>IF(Ansøgning!J329="","",Ansøgning!J329)</f>
        <v/>
      </c>
      <c r="M324" s="18"/>
      <c r="N324" s="31" t="str">
        <f>IF(Ansøgning!K329="","",Ansøgning!K329)</f>
        <v/>
      </c>
      <c r="O324" s="18"/>
      <c r="P324" s="15" t="str">
        <f>IF(Ansøgning!L329="","",Ansøgning!L329)</f>
        <v/>
      </c>
      <c r="Q324" s="46" t="str">
        <f t="shared" si="29"/>
        <v/>
      </c>
      <c r="R324" s="46"/>
      <c r="S324" s="101" t="str">
        <f>IF(Ansøgning!M329="","",Ansøgning!M329)</f>
        <v/>
      </c>
      <c r="T324" s="31" t="str">
        <f t="shared" si="30"/>
        <v/>
      </c>
      <c r="U324" s="102" t="str">
        <f>IF(Ansøgning!O329="","",Ansøgning!O329)</f>
        <v/>
      </c>
      <c r="V324" s="20"/>
      <c r="W324" s="102" t="str">
        <f>IF(Ansøgning!P329="","",Ansøgning!P329)</f>
        <v/>
      </c>
      <c r="X324" s="20"/>
      <c r="Y324" s="31" t="str">
        <f>IF(Ansøgning!Q329="","",Ansøgning!Q329)</f>
        <v/>
      </c>
      <c r="Z324" s="46" t="str">
        <f>IFERROR(MAX(IF(OR(V324="",X324=""),"",IF(AND(AND(MONTH(F324)&gt;=7,MONTH(F324)&lt;8),AND(MONTH(H324)&gt;=7,MONTH(H324)&lt;8)),(NETWORKDAYS(F324,H324,Lister!$D$7:$D$13)-V324)*T324/NETWORKDAYS(Lister!$D$19,Lister!$E$19,Lister!$D$7:$D$13),IF(AND(AND(MONTH(F324)&gt;=7,MONTH(F324)&lt;8),MONTH(H324)&gt;7),(NETWORKDAYS(F324,Lister!$E$19,Lister!$D$7:$D$13)-V324)*T324/NETWORKDAYS(Lister!$D$19,Lister!$E$19,Lister!$D$7:$D$13),IF(MONTH(F324)&gt;7,0)))),0),"")</f>
        <v/>
      </c>
      <c r="AA324" s="31" t="str">
        <f>IF(Ansøgning!R329="","",Ansøgning!R329)</f>
        <v/>
      </c>
      <c r="AB324" s="46" t="str">
        <f>IFERROR(MAX(IF(OR(V324="",X324=""),"",IF(AND(AND(MONTH(F324)&gt;=8,MONTH(F324)&lt;9),AND(MONTH(H324)&gt;=8,MONTH(H324)&lt;9)),(NETWORKDAYS(F324,H324,Lister!$D$7:$D$13)-X324)*T324/NETWORKDAYS(Lister!$D$20,Lister!$E$20,Lister!$D$7:$D$13),IF(AND(MONTH(F324)=7,MONTH(H324)=8),(NETWORKDAYS(Lister!$D$20,H324,Lister!$D$7:$D$13)-X324)*T324/NETWORKDAYS(Lister!$D$20,Lister!$E$20,Lister!$D$7:$D$13),IF(AND(MONTH(F324)=7,MONTH(H324)=7),0)))),0),"")</f>
        <v/>
      </c>
      <c r="AC324" s="15" t="str">
        <f>IF(Ansøgning!U329="","",Ansøgning!U329)</f>
        <v/>
      </c>
      <c r="AD324" s="31" t="str">
        <f t="shared" si="31"/>
        <v/>
      </c>
      <c r="AE324" s="31" t="str">
        <f t="shared" si="32"/>
        <v/>
      </c>
      <c r="AF324" s="51" t="str">
        <f t="shared" si="33"/>
        <v/>
      </c>
      <c r="AG324" s="15" t="str">
        <f t="shared" si="34"/>
        <v/>
      </c>
    </row>
    <row r="325" spans="1:33" x14ac:dyDescent="0.25">
      <c r="A325" s="13" t="str">
        <f>IF(Ansøgning!A330="","",Ansøgning!A330)</f>
        <v/>
      </c>
      <c r="B325" s="13" t="str">
        <f>IF(Ansøgning!B330="","",Ansøgning!B330)</f>
        <v/>
      </c>
      <c r="C325" s="13" t="str">
        <f>IF(Ansøgning!C330="","",Ansøgning!C330)</f>
        <v/>
      </c>
      <c r="D325" s="13" t="str">
        <f>IF(Ansøgning!D330="","",Ansøgning!D330)</f>
        <v/>
      </c>
      <c r="E325" s="14" t="str">
        <f>IF(Ansøgning!E330="","",Ansøgning!E330)</f>
        <v/>
      </c>
      <c r="F325" s="16"/>
      <c r="G325" s="14" t="str">
        <f>IF(Ansøgning!F330="","",Ansøgning!F330)</f>
        <v/>
      </c>
      <c r="H325" s="16"/>
      <c r="I325" s="72" t="str">
        <f>IF(OR(F325="",H325=""),"",NETWORKDAYS(F325,H325,Lister!$D$7:$D$13))</f>
        <v/>
      </c>
      <c r="J325" s="53" t="str">
        <f>IF(Ansøgning!H330="","",Ansøgning!H330)</f>
        <v/>
      </c>
      <c r="K325" s="32" t="str">
        <f t="shared" si="28"/>
        <v/>
      </c>
      <c r="L325" s="31" t="str">
        <f>IF(Ansøgning!J330="","",Ansøgning!J330)</f>
        <v/>
      </c>
      <c r="M325" s="18"/>
      <c r="N325" s="31" t="str">
        <f>IF(Ansøgning!K330="","",Ansøgning!K330)</f>
        <v/>
      </c>
      <c r="O325" s="18"/>
      <c r="P325" s="15" t="str">
        <f>IF(Ansøgning!L330="","",Ansøgning!L330)</f>
        <v/>
      </c>
      <c r="Q325" s="46" t="str">
        <f t="shared" si="29"/>
        <v/>
      </c>
      <c r="R325" s="46"/>
      <c r="S325" s="101" t="str">
        <f>IF(Ansøgning!M330="","",Ansøgning!M330)</f>
        <v/>
      </c>
      <c r="T325" s="31" t="str">
        <f t="shared" si="30"/>
        <v/>
      </c>
      <c r="U325" s="102" t="str">
        <f>IF(Ansøgning!O330="","",Ansøgning!O330)</f>
        <v/>
      </c>
      <c r="V325" s="20"/>
      <c r="W325" s="102" t="str">
        <f>IF(Ansøgning!P330="","",Ansøgning!P330)</f>
        <v/>
      </c>
      <c r="X325" s="20"/>
      <c r="Y325" s="31" t="str">
        <f>IF(Ansøgning!Q330="","",Ansøgning!Q330)</f>
        <v/>
      </c>
      <c r="Z325" s="46" t="str">
        <f>IFERROR(MAX(IF(OR(V325="",X325=""),"",IF(AND(AND(MONTH(F325)&gt;=7,MONTH(F325)&lt;8),AND(MONTH(H325)&gt;=7,MONTH(H325)&lt;8)),(NETWORKDAYS(F325,H325,Lister!$D$7:$D$13)-V325)*T325/NETWORKDAYS(Lister!$D$19,Lister!$E$19,Lister!$D$7:$D$13),IF(AND(AND(MONTH(F325)&gt;=7,MONTH(F325)&lt;8),MONTH(H325)&gt;7),(NETWORKDAYS(F325,Lister!$E$19,Lister!$D$7:$D$13)-V325)*T325/NETWORKDAYS(Lister!$D$19,Lister!$E$19,Lister!$D$7:$D$13),IF(MONTH(F325)&gt;7,0)))),0),"")</f>
        <v/>
      </c>
      <c r="AA325" s="31" t="str">
        <f>IF(Ansøgning!R330="","",Ansøgning!R330)</f>
        <v/>
      </c>
      <c r="AB325" s="46" t="str">
        <f>IFERROR(MAX(IF(OR(V325="",X325=""),"",IF(AND(AND(MONTH(F325)&gt;=8,MONTH(F325)&lt;9),AND(MONTH(H325)&gt;=8,MONTH(H325)&lt;9)),(NETWORKDAYS(F325,H325,Lister!$D$7:$D$13)-X325)*T325/NETWORKDAYS(Lister!$D$20,Lister!$E$20,Lister!$D$7:$D$13),IF(AND(MONTH(F325)=7,MONTH(H325)=8),(NETWORKDAYS(Lister!$D$20,H325,Lister!$D$7:$D$13)-X325)*T325/NETWORKDAYS(Lister!$D$20,Lister!$E$20,Lister!$D$7:$D$13),IF(AND(MONTH(F325)=7,MONTH(H325)=7),0)))),0),"")</f>
        <v/>
      </c>
      <c r="AC325" s="15" t="str">
        <f>IF(Ansøgning!U330="","",Ansøgning!U330)</f>
        <v/>
      </c>
      <c r="AD325" s="31" t="str">
        <f t="shared" si="31"/>
        <v/>
      </c>
      <c r="AE325" s="31" t="str">
        <f t="shared" si="32"/>
        <v/>
      </c>
      <c r="AF325" s="51" t="str">
        <f t="shared" si="33"/>
        <v/>
      </c>
      <c r="AG325" s="15" t="str">
        <f t="shared" si="34"/>
        <v/>
      </c>
    </row>
    <row r="326" spans="1:33" x14ac:dyDescent="0.25">
      <c r="A326" s="13" t="str">
        <f>IF(Ansøgning!A331="","",Ansøgning!A331)</f>
        <v/>
      </c>
      <c r="B326" s="13" t="str">
        <f>IF(Ansøgning!B331="","",Ansøgning!B331)</f>
        <v/>
      </c>
      <c r="C326" s="13" t="str">
        <f>IF(Ansøgning!C331="","",Ansøgning!C331)</f>
        <v/>
      </c>
      <c r="D326" s="13" t="str">
        <f>IF(Ansøgning!D331="","",Ansøgning!D331)</f>
        <v/>
      </c>
      <c r="E326" s="14" t="str">
        <f>IF(Ansøgning!E331="","",Ansøgning!E331)</f>
        <v/>
      </c>
      <c r="F326" s="16"/>
      <c r="G326" s="14" t="str">
        <f>IF(Ansøgning!F331="","",Ansøgning!F331)</f>
        <v/>
      </c>
      <c r="H326" s="16"/>
      <c r="I326" s="72" t="str">
        <f>IF(OR(F326="",H326=""),"",NETWORKDAYS(F326,H326,Lister!$D$7:$D$13))</f>
        <v/>
      </c>
      <c r="J326" s="53" t="str">
        <f>IF(Ansøgning!H331="","",Ansøgning!H331)</f>
        <v/>
      </c>
      <c r="K326" s="32" t="str">
        <f t="shared" si="28"/>
        <v/>
      </c>
      <c r="L326" s="31" t="str">
        <f>IF(Ansøgning!J331="","",Ansøgning!J331)</f>
        <v/>
      </c>
      <c r="M326" s="18"/>
      <c r="N326" s="31" t="str">
        <f>IF(Ansøgning!K331="","",Ansøgning!K331)</f>
        <v/>
      </c>
      <c r="O326" s="18"/>
      <c r="P326" s="15" t="str">
        <f>IF(Ansøgning!L331="","",Ansøgning!L331)</f>
        <v/>
      </c>
      <c r="Q326" s="46" t="str">
        <f t="shared" si="29"/>
        <v/>
      </c>
      <c r="R326" s="46"/>
      <c r="S326" s="101" t="str">
        <f>IF(Ansøgning!M331="","",Ansøgning!M331)</f>
        <v/>
      </c>
      <c r="T326" s="31" t="str">
        <f t="shared" si="30"/>
        <v/>
      </c>
      <c r="U326" s="102" t="str">
        <f>IF(Ansøgning!O331="","",Ansøgning!O331)</f>
        <v/>
      </c>
      <c r="V326" s="20"/>
      <c r="W326" s="102" t="str">
        <f>IF(Ansøgning!P331="","",Ansøgning!P331)</f>
        <v/>
      </c>
      <c r="X326" s="20"/>
      <c r="Y326" s="31" t="str">
        <f>IF(Ansøgning!Q331="","",Ansøgning!Q331)</f>
        <v/>
      </c>
      <c r="Z326" s="46" t="str">
        <f>IFERROR(MAX(IF(OR(V326="",X326=""),"",IF(AND(AND(MONTH(F326)&gt;=7,MONTH(F326)&lt;8),AND(MONTH(H326)&gt;=7,MONTH(H326)&lt;8)),(NETWORKDAYS(F326,H326,Lister!$D$7:$D$13)-V326)*T326/NETWORKDAYS(Lister!$D$19,Lister!$E$19,Lister!$D$7:$D$13),IF(AND(AND(MONTH(F326)&gt;=7,MONTH(F326)&lt;8),MONTH(H326)&gt;7),(NETWORKDAYS(F326,Lister!$E$19,Lister!$D$7:$D$13)-V326)*T326/NETWORKDAYS(Lister!$D$19,Lister!$E$19,Lister!$D$7:$D$13),IF(MONTH(F326)&gt;7,0)))),0),"")</f>
        <v/>
      </c>
      <c r="AA326" s="31" t="str">
        <f>IF(Ansøgning!R331="","",Ansøgning!R331)</f>
        <v/>
      </c>
      <c r="AB326" s="46" t="str">
        <f>IFERROR(MAX(IF(OR(V326="",X326=""),"",IF(AND(AND(MONTH(F326)&gt;=8,MONTH(F326)&lt;9),AND(MONTH(H326)&gt;=8,MONTH(H326)&lt;9)),(NETWORKDAYS(F326,H326,Lister!$D$7:$D$13)-X326)*T326/NETWORKDAYS(Lister!$D$20,Lister!$E$20,Lister!$D$7:$D$13),IF(AND(MONTH(F326)=7,MONTH(H326)=8),(NETWORKDAYS(Lister!$D$20,H326,Lister!$D$7:$D$13)-X326)*T326/NETWORKDAYS(Lister!$D$20,Lister!$E$20,Lister!$D$7:$D$13),IF(AND(MONTH(F326)=7,MONTH(H326)=7),0)))),0),"")</f>
        <v/>
      </c>
      <c r="AC326" s="15" t="str">
        <f>IF(Ansøgning!U331="","",Ansøgning!U331)</f>
        <v/>
      </c>
      <c r="AD326" s="31" t="str">
        <f t="shared" si="31"/>
        <v/>
      </c>
      <c r="AE326" s="31" t="str">
        <f t="shared" si="32"/>
        <v/>
      </c>
      <c r="AF326" s="51" t="str">
        <f t="shared" si="33"/>
        <v/>
      </c>
      <c r="AG326" s="15" t="str">
        <f t="shared" si="34"/>
        <v/>
      </c>
    </row>
    <row r="327" spans="1:33" x14ac:dyDescent="0.25">
      <c r="A327" s="13" t="str">
        <f>IF(Ansøgning!A332="","",Ansøgning!A332)</f>
        <v/>
      </c>
      <c r="B327" s="13" t="str">
        <f>IF(Ansøgning!B332="","",Ansøgning!B332)</f>
        <v/>
      </c>
      <c r="C327" s="13" t="str">
        <f>IF(Ansøgning!C332="","",Ansøgning!C332)</f>
        <v/>
      </c>
      <c r="D327" s="13" t="str">
        <f>IF(Ansøgning!D332="","",Ansøgning!D332)</f>
        <v/>
      </c>
      <c r="E327" s="14" t="str">
        <f>IF(Ansøgning!E332="","",Ansøgning!E332)</f>
        <v/>
      </c>
      <c r="F327" s="16"/>
      <c r="G327" s="14" t="str">
        <f>IF(Ansøgning!F332="","",Ansøgning!F332)</f>
        <v/>
      </c>
      <c r="H327" s="16"/>
      <c r="I327" s="72" t="str">
        <f>IF(OR(F327="",H327=""),"",NETWORKDAYS(F327,H327,Lister!$D$7:$D$13))</f>
        <v/>
      </c>
      <c r="J327" s="53" t="str">
        <f>IF(Ansøgning!H332="","",Ansøgning!H332)</f>
        <v/>
      </c>
      <c r="K327" s="32" t="str">
        <f t="shared" si="28"/>
        <v/>
      </c>
      <c r="L327" s="31" t="str">
        <f>IF(Ansøgning!J332="","",Ansøgning!J332)</f>
        <v/>
      </c>
      <c r="M327" s="18"/>
      <c r="N327" s="31" t="str">
        <f>IF(Ansøgning!K332="","",Ansøgning!K332)</f>
        <v/>
      </c>
      <c r="O327" s="18"/>
      <c r="P327" s="15" t="str">
        <f>IF(Ansøgning!L332="","",Ansøgning!L332)</f>
        <v/>
      </c>
      <c r="Q327" s="46" t="str">
        <f t="shared" si="29"/>
        <v/>
      </c>
      <c r="R327" s="46"/>
      <c r="S327" s="101" t="str">
        <f>IF(Ansøgning!M332="","",Ansøgning!M332)</f>
        <v/>
      </c>
      <c r="T327" s="31" t="str">
        <f t="shared" si="30"/>
        <v/>
      </c>
      <c r="U327" s="102" t="str">
        <f>IF(Ansøgning!O332="","",Ansøgning!O332)</f>
        <v/>
      </c>
      <c r="V327" s="20"/>
      <c r="W327" s="102" t="str">
        <f>IF(Ansøgning!P332="","",Ansøgning!P332)</f>
        <v/>
      </c>
      <c r="X327" s="20"/>
      <c r="Y327" s="31" t="str">
        <f>IF(Ansøgning!Q332="","",Ansøgning!Q332)</f>
        <v/>
      </c>
      <c r="Z327" s="46" t="str">
        <f>IFERROR(MAX(IF(OR(V327="",X327=""),"",IF(AND(AND(MONTH(F327)&gt;=7,MONTH(F327)&lt;8),AND(MONTH(H327)&gt;=7,MONTH(H327)&lt;8)),(NETWORKDAYS(F327,H327,Lister!$D$7:$D$13)-V327)*T327/NETWORKDAYS(Lister!$D$19,Lister!$E$19,Lister!$D$7:$D$13),IF(AND(AND(MONTH(F327)&gt;=7,MONTH(F327)&lt;8),MONTH(H327)&gt;7),(NETWORKDAYS(F327,Lister!$E$19,Lister!$D$7:$D$13)-V327)*T327/NETWORKDAYS(Lister!$D$19,Lister!$E$19,Lister!$D$7:$D$13),IF(MONTH(F327)&gt;7,0)))),0),"")</f>
        <v/>
      </c>
      <c r="AA327" s="31" t="str">
        <f>IF(Ansøgning!R332="","",Ansøgning!R332)</f>
        <v/>
      </c>
      <c r="AB327" s="46" t="str">
        <f>IFERROR(MAX(IF(OR(V327="",X327=""),"",IF(AND(AND(MONTH(F327)&gt;=8,MONTH(F327)&lt;9),AND(MONTH(H327)&gt;=8,MONTH(H327)&lt;9)),(NETWORKDAYS(F327,H327,Lister!$D$7:$D$13)-X327)*T327/NETWORKDAYS(Lister!$D$20,Lister!$E$20,Lister!$D$7:$D$13),IF(AND(MONTH(F327)=7,MONTH(H327)=8),(NETWORKDAYS(Lister!$D$20,H327,Lister!$D$7:$D$13)-X327)*T327/NETWORKDAYS(Lister!$D$20,Lister!$E$20,Lister!$D$7:$D$13),IF(AND(MONTH(F327)=7,MONTH(H327)=7),0)))),0),"")</f>
        <v/>
      </c>
      <c r="AC327" s="15" t="str">
        <f>IF(Ansøgning!U332="","",Ansøgning!U332)</f>
        <v/>
      </c>
      <c r="AD327" s="31" t="str">
        <f t="shared" si="31"/>
        <v/>
      </c>
      <c r="AE327" s="31" t="str">
        <f t="shared" si="32"/>
        <v/>
      </c>
      <c r="AF327" s="51" t="str">
        <f t="shared" si="33"/>
        <v/>
      </c>
      <c r="AG327" s="15" t="str">
        <f t="shared" si="34"/>
        <v/>
      </c>
    </row>
    <row r="328" spans="1:33" x14ac:dyDescent="0.25">
      <c r="A328" s="13" t="str">
        <f>IF(Ansøgning!A333="","",Ansøgning!A333)</f>
        <v/>
      </c>
      <c r="B328" s="13" t="str">
        <f>IF(Ansøgning!B333="","",Ansøgning!B333)</f>
        <v/>
      </c>
      <c r="C328" s="13" t="str">
        <f>IF(Ansøgning!C333="","",Ansøgning!C333)</f>
        <v/>
      </c>
      <c r="D328" s="13" t="str">
        <f>IF(Ansøgning!D333="","",Ansøgning!D333)</f>
        <v/>
      </c>
      <c r="E328" s="14" t="str">
        <f>IF(Ansøgning!E333="","",Ansøgning!E333)</f>
        <v/>
      </c>
      <c r="F328" s="16"/>
      <c r="G328" s="14" t="str">
        <f>IF(Ansøgning!F333="","",Ansøgning!F333)</f>
        <v/>
      </c>
      <c r="H328" s="16"/>
      <c r="I328" s="72" t="str">
        <f>IF(OR(F328="",H328=""),"",NETWORKDAYS(F328,H328,Lister!$D$7:$D$13))</f>
        <v/>
      </c>
      <c r="J328" s="53" t="str">
        <f>IF(Ansøgning!H333="","",Ansøgning!H333)</f>
        <v/>
      </c>
      <c r="K328" s="32" t="str">
        <f t="shared" si="28"/>
        <v/>
      </c>
      <c r="L328" s="31" t="str">
        <f>IF(Ansøgning!J333="","",Ansøgning!J333)</f>
        <v/>
      </c>
      <c r="M328" s="18"/>
      <c r="N328" s="31" t="str">
        <f>IF(Ansøgning!K333="","",Ansøgning!K333)</f>
        <v/>
      </c>
      <c r="O328" s="18"/>
      <c r="P328" s="15" t="str">
        <f>IF(Ansøgning!L333="","",Ansøgning!L333)</f>
        <v/>
      </c>
      <c r="Q328" s="46" t="str">
        <f t="shared" si="29"/>
        <v/>
      </c>
      <c r="R328" s="46"/>
      <c r="S328" s="101" t="str">
        <f>IF(Ansøgning!M333="","",Ansøgning!M333)</f>
        <v/>
      </c>
      <c r="T328" s="31" t="str">
        <f t="shared" si="30"/>
        <v/>
      </c>
      <c r="U328" s="102" t="str">
        <f>IF(Ansøgning!O333="","",Ansøgning!O333)</f>
        <v/>
      </c>
      <c r="V328" s="20"/>
      <c r="W328" s="102" t="str">
        <f>IF(Ansøgning!P333="","",Ansøgning!P333)</f>
        <v/>
      </c>
      <c r="X328" s="20"/>
      <c r="Y328" s="31" t="str">
        <f>IF(Ansøgning!Q333="","",Ansøgning!Q333)</f>
        <v/>
      </c>
      <c r="Z328" s="46" t="str">
        <f>IFERROR(MAX(IF(OR(V328="",X328=""),"",IF(AND(AND(MONTH(F328)&gt;=7,MONTH(F328)&lt;8),AND(MONTH(H328)&gt;=7,MONTH(H328)&lt;8)),(NETWORKDAYS(F328,H328,Lister!$D$7:$D$13)-V328)*T328/NETWORKDAYS(Lister!$D$19,Lister!$E$19,Lister!$D$7:$D$13),IF(AND(AND(MONTH(F328)&gt;=7,MONTH(F328)&lt;8),MONTH(H328)&gt;7),(NETWORKDAYS(F328,Lister!$E$19,Lister!$D$7:$D$13)-V328)*T328/NETWORKDAYS(Lister!$D$19,Lister!$E$19,Lister!$D$7:$D$13),IF(MONTH(F328)&gt;7,0)))),0),"")</f>
        <v/>
      </c>
      <c r="AA328" s="31" t="str">
        <f>IF(Ansøgning!R333="","",Ansøgning!R333)</f>
        <v/>
      </c>
      <c r="AB328" s="46" t="str">
        <f>IFERROR(MAX(IF(OR(V328="",X328=""),"",IF(AND(AND(MONTH(F328)&gt;=8,MONTH(F328)&lt;9),AND(MONTH(H328)&gt;=8,MONTH(H328)&lt;9)),(NETWORKDAYS(F328,H328,Lister!$D$7:$D$13)-X328)*T328/NETWORKDAYS(Lister!$D$20,Lister!$E$20,Lister!$D$7:$D$13),IF(AND(MONTH(F328)=7,MONTH(H328)=8),(NETWORKDAYS(Lister!$D$20,H328,Lister!$D$7:$D$13)-X328)*T328/NETWORKDAYS(Lister!$D$20,Lister!$E$20,Lister!$D$7:$D$13),IF(AND(MONTH(F328)=7,MONTH(H328)=7),0)))),0),"")</f>
        <v/>
      </c>
      <c r="AC328" s="15" t="str">
        <f>IF(Ansøgning!U333="","",Ansøgning!U333)</f>
        <v/>
      </c>
      <c r="AD328" s="31" t="str">
        <f t="shared" si="31"/>
        <v/>
      </c>
      <c r="AE328" s="31" t="str">
        <f t="shared" si="32"/>
        <v/>
      </c>
      <c r="AF328" s="51" t="str">
        <f t="shared" si="33"/>
        <v/>
      </c>
      <c r="AG328" s="15" t="str">
        <f t="shared" si="34"/>
        <v/>
      </c>
    </row>
    <row r="329" spans="1:33" x14ac:dyDescent="0.25">
      <c r="A329" s="13" t="str">
        <f>IF(Ansøgning!A334="","",Ansøgning!A334)</f>
        <v/>
      </c>
      <c r="B329" s="13" t="str">
        <f>IF(Ansøgning!B334="","",Ansøgning!B334)</f>
        <v/>
      </c>
      <c r="C329" s="13" t="str">
        <f>IF(Ansøgning!C334="","",Ansøgning!C334)</f>
        <v/>
      </c>
      <c r="D329" s="13" t="str">
        <f>IF(Ansøgning!D334="","",Ansøgning!D334)</f>
        <v/>
      </c>
      <c r="E329" s="14" t="str">
        <f>IF(Ansøgning!E334="","",Ansøgning!E334)</f>
        <v/>
      </c>
      <c r="F329" s="16"/>
      <c r="G329" s="14" t="str">
        <f>IF(Ansøgning!F334="","",Ansøgning!F334)</f>
        <v/>
      </c>
      <c r="H329" s="16"/>
      <c r="I329" s="72" t="str">
        <f>IF(OR(F329="",H329=""),"",NETWORKDAYS(F329,H329,Lister!$D$7:$D$13))</f>
        <v/>
      </c>
      <c r="J329" s="53" t="str">
        <f>IF(Ansøgning!H334="","",Ansøgning!H334)</f>
        <v/>
      </c>
      <c r="K329" s="32" t="str">
        <f t="shared" si="28"/>
        <v/>
      </c>
      <c r="L329" s="31" t="str">
        <f>IF(Ansøgning!J334="","",Ansøgning!J334)</f>
        <v/>
      </c>
      <c r="M329" s="18"/>
      <c r="N329" s="31" t="str">
        <f>IF(Ansøgning!K334="","",Ansøgning!K334)</f>
        <v/>
      </c>
      <c r="O329" s="18"/>
      <c r="P329" s="15" t="str">
        <f>IF(Ansøgning!L334="","",Ansøgning!L334)</f>
        <v/>
      </c>
      <c r="Q329" s="46" t="str">
        <f t="shared" si="29"/>
        <v/>
      </c>
      <c r="R329" s="46"/>
      <c r="S329" s="101" t="str">
        <f>IF(Ansøgning!M334="","",Ansøgning!M334)</f>
        <v/>
      </c>
      <c r="T329" s="31" t="str">
        <f t="shared" si="30"/>
        <v/>
      </c>
      <c r="U329" s="102" t="str">
        <f>IF(Ansøgning!O334="","",Ansøgning!O334)</f>
        <v/>
      </c>
      <c r="V329" s="20"/>
      <c r="W329" s="102" t="str">
        <f>IF(Ansøgning!P334="","",Ansøgning!P334)</f>
        <v/>
      </c>
      <c r="X329" s="20"/>
      <c r="Y329" s="31" t="str">
        <f>IF(Ansøgning!Q334="","",Ansøgning!Q334)</f>
        <v/>
      </c>
      <c r="Z329" s="46" t="str">
        <f>IFERROR(MAX(IF(OR(V329="",X329=""),"",IF(AND(AND(MONTH(F329)&gt;=7,MONTH(F329)&lt;8),AND(MONTH(H329)&gt;=7,MONTH(H329)&lt;8)),(NETWORKDAYS(F329,H329,Lister!$D$7:$D$13)-V329)*T329/NETWORKDAYS(Lister!$D$19,Lister!$E$19,Lister!$D$7:$D$13),IF(AND(AND(MONTH(F329)&gt;=7,MONTH(F329)&lt;8),MONTH(H329)&gt;7),(NETWORKDAYS(F329,Lister!$E$19,Lister!$D$7:$D$13)-V329)*T329/NETWORKDAYS(Lister!$D$19,Lister!$E$19,Lister!$D$7:$D$13),IF(MONTH(F329)&gt;7,0)))),0),"")</f>
        <v/>
      </c>
      <c r="AA329" s="31" t="str">
        <f>IF(Ansøgning!R334="","",Ansøgning!R334)</f>
        <v/>
      </c>
      <c r="AB329" s="46" t="str">
        <f>IFERROR(MAX(IF(OR(V329="",X329=""),"",IF(AND(AND(MONTH(F329)&gt;=8,MONTH(F329)&lt;9),AND(MONTH(H329)&gt;=8,MONTH(H329)&lt;9)),(NETWORKDAYS(F329,H329,Lister!$D$7:$D$13)-X329)*T329/NETWORKDAYS(Lister!$D$20,Lister!$E$20,Lister!$D$7:$D$13),IF(AND(MONTH(F329)=7,MONTH(H329)=8),(NETWORKDAYS(Lister!$D$20,H329,Lister!$D$7:$D$13)-X329)*T329/NETWORKDAYS(Lister!$D$20,Lister!$E$20,Lister!$D$7:$D$13),IF(AND(MONTH(F329)=7,MONTH(H329)=7),0)))),0),"")</f>
        <v/>
      </c>
      <c r="AC329" s="15" t="str">
        <f>IF(Ansøgning!U334="","",Ansøgning!U334)</f>
        <v/>
      </c>
      <c r="AD329" s="31" t="str">
        <f t="shared" si="31"/>
        <v/>
      </c>
      <c r="AE329" s="31" t="str">
        <f t="shared" si="32"/>
        <v/>
      </c>
      <c r="AF329" s="51" t="str">
        <f t="shared" si="33"/>
        <v/>
      </c>
      <c r="AG329" s="15" t="str">
        <f t="shared" si="34"/>
        <v/>
      </c>
    </row>
    <row r="330" spans="1:33" x14ac:dyDescent="0.25">
      <c r="A330" s="13" t="str">
        <f>IF(Ansøgning!A335="","",Ansøgning!A335)</f>
        <v/>
      </c>
      <c r="B330" s="13" t="str">
        <f>IF(Ansøgning!B335="","",Ansøgning!B335)</f>
        <v/>
      </c>
      <c r="C330" s="13" t="str">
        <f>IF(Ansøgning!C335="","",Ansøgning!C335)</f>
        <v/>
      </c>
      <c r="D330" s="13" t="str">
        <f>IF(Ansøgning!D335="","",Ansøgning!D335)</f>
        <v/>
      </c>
      <c r="E330" s="14" t="str">
        <f>IF(Ansøgning!E335="","",Ansøgning!E335)</f>
        <v/>
      </c>
      <c r="F330" s="16"/>
      <c r="G330" s="14" t="str">
        <f>IF(Ansøgning!F335="","",Ansøgning!F335)</f>
        <v/>
      </c>
      <c r="H330" s="16"/>
      <c r="I330" s="72" t="str">
        <f>IF(OR(F330="",H330=""),"",NETWORKDAYS(F330,H330,Lister!$D$7:$D$13))</f>
        <v/>
      </c>
      <c r="J330" s="53" t="str">
        <f>IF(Ansøgning!H335="","",Ansøgning!H335)</f>
        <v/>
      </c>
      <c r="K330" s="32" t="str">
        <f t="shared" si="28"/>
        <v/>
      </c>
      <c r="L330" s="31" t="str">
        <f>IF(Ansøgning!J335="","",Ansøgning!J335)</f>
        <v/>
      </c>
      <c r="M330" s="18"/>
      <c r="N330" s="31" t="str">
        <f>IF(Ansøgning!K335="","",Ansøgning!K335)</f>
        <v/>
      </c>
      <c r="O330" s="18"/>
      <c r="P330" s="15" t="str">
        <f>IF(Ansøgning!L335="","",Ansøgning!L335)</f>
        <v/>
      </c>
      <c r="Q330" s="46" t="str">
        <f t="shared" si="29"/>
        <v/>
      </c>
      <c r="R330" s="46"/>
      <c r="S330" s="101" t="str">
        <f>IF(Ansøgning!M335="","",Ansøgning!M335)</f>
        <v/>
      </c>
      <c r="T330" s="31" t="str">
        <f t="shared" si="30"/>
        <v/>
      </c>
      <c r="U330" s="102" t="str">
        <f>IF(Ansøgning!O335="","",Ansøgning!O335)</f>
        <v/>
      </c>
      <c r="V330" s="20"/>
      <c r="W330" s="102" t="str">
        <f>IF(Ansøgning!P335="","",Ansøgning!P335)</f>
        <v/>
      </c>
      <c r="X330" s="20"/>
      <c r="Y330" s="31" t="str">
        <f>IF(Ansøgning!Q335="","",Ansøgning!Q335)</f>
        <v/>
      </c>
      <c r="Z330" s="46" t="str">
        <f>IFERROR(MAX(IF(OR(V330="",X330=""),"",IF(AND(AND(MONTH(F330)&gt;=7,MONTH(F330)&lt;8),AND(MONTH(H330)&gt;=7,MONTH(H330)&lt;8)),(NETWORKDAYS(F330,H330,Lister!$D$7:$D$13)-V330)*T330/NETWORKDAYS(Lister!$D$19,Lister!$E$19,Lister!$D$7:$D$13),IF(AND(AND(MONTH(F330)&gt;=7,MONTH(F330)&lt;8),MONTH(H330)&gt;7),(NETWORKDAYS(F330,Lister!$E$19,Lister!$D$7:$D$13)-V330)*T330/NETWORKDAYS(Lister!$D$19,Lister!$E$19,Lister!$D$7:$D$13),IF(MONTH(F330)&gt;7,0)))),0),"")</f>
        <v/>
      </c>
      <c r="AA330" s="31" t="str">
        <f>IF(Ansøgning!R335="","",Ansøgning!R335)</f>
        <v/>
      </c>
      <c r="AB330" s="46" t="str">
        <f>IFERROR(MAX(IF(OR(V330="",X330=""),"",IF(AND(AND(MONTH(F330)&gt;=8,MONTH(F330)&lt;9),AND(MONTH(H330)&gt;=8,MONTH(H330)&lt;9)),(NETWORKDAYS(F330,H330,Lister!$D$7:$D$13)-X330)*T330/NETWORKDAYS(Lister!$D$20,Lister!$E$20,Lister!$D$7:$D$13),IF(AND(MONTH(F330)=7,MONTH(H330)=8),(NETWORKDAYS(Lister!$D$20,H330,Lister!$D$7:$D$13)-X330)*T330/NETWORKDAYS(Lister!$D$20,Lister!$E$20,Lister!$D$7:$D$13),IF(AND(MONTH(F330)=7,MONTH(H330)=7),0)))),0),"")</f>
        <v/>
      </c>
      <c r="AC330" s="15" t="str">
        <f>IF(Ansøgning!U335="","",Ansøgning!U335)</f>
        <v/>
      </c>
      <c r="AD330" s="31" t="str">
        <f t="shared" si="31"/>
        <v/>
      </c>
      <c r="AE330" s="31" t="str">
        <f t="shared" si="32"/>
        <v/>
      </c>
      <c r="AF330" s="51" t="str">
        <f t="shared" si="33"/>
        <v/>
      </c>
      <c r="AG330" s="15" t="str">
        <f t="shared" si="34"/>
        <v/>
      </c>
    </row>
    <row r="331" spans="1:33" x14ac:dyDescent="0.25">
      <c r="A331" s="13" t="str">
        <f>IF(Ansøgning!A336="","",Ansøgning!A336)</f>
        <v/>
      </c>
      <c r="B331" s="13" t="str">
        <f>IF(Ansøgning!B336="","",Ansøgning!B336)</f>
        <v/>
      </c>
      <c r="C331" s="13" t="str">
        <f>IF(Ansøgning!C336="","",Ansøgning!C336)</f>
        <v/>
      </c>
      <c r="D331" s="13" t="str">
        <f>IF(Ansøgning!D336="","",Ansøgning!D336)</f>
        <v/>
      </c>
      <c r="E331" s="14" t="str">
        <f>IF(Ansøgning!E336="","",Ansøgning!E336)</f>
        <v/>
      </c>
      <c r="F331" s="16"/>
      <c r="G331" s="14" t="str">
        <f>IF(Ansøgning!F336="","",Ansøgning!F336)</f>
        <v/>
      </c>
      <c r="H331" s="16"/>
      <c r="I331" s="72" t="str">
        <f>IF(OR(F331="",H331=""),"",NETWORKDAYS(F331,H331,Lister!$D$7:$D$13))</f>
        <v/>
      </c>
      <c r="J331" s="53" t="str">
        <f>IF(Ansøgning!H336="","",Ansøgning!H336)</f>
        <v/>
      </c>
      <c r="K331" s="32" t="str">
        <f t="shared" si="28"/>
        <v/>
      </c>
      <c r="L331" s="31" t="str">
        <f>IF(Ansøgning!J336="","",Ansøgning!J336)</f>
        <v/>
      </c>
      <c r="M331" s="18"/>
      <c r="N331" s="31" t="str">
        <f>IF(Ansøgning!K336="","",Ansøgning!K336)</f>
        <v/>
      </c>
      <c r="O331" s="18"/>
      <c r="P331" s="15" t="str">
        <f>IF(Ansøgning!L336="","",Ansøgning!L336)</f>
        <v/>
      </c>
      <c r="Q331" s="46" t="str">
        <f t="shared" si="29"/>
        <v/>
      </c>
      <c r="R331" s="46"/>
      <c r="S331" s="101" t="str">
        <f>IF(Ansøgning!M336="","",Ansøgning!M336)</f>
        <v/>
      </c>
      <c r="T331" s="31" t="str">
        <f t="shared" si="30"/>
        <v/>
      </c>
      <c r="U331" s="102" t="str">
        <f>IF(Ansøgning!O336="","",Ansøgning!O336)</f>
        <v/>
      </c>
      <c r="V331" s="20"/>
      <c r="W331" s="102" t="str">
        <f>IF(Ansøgning!P336="","",Ansøgning!P336)</f>
        <v/>
      </c>
      <c r="X331" s="20"/>
      <c r="Y331" s="31" t="str">
        <f>IF(Ansøgning!Q336="","",Ansøgning!Q336)</f>
        <v/>
      </c>
      <c r="Z331" s="46" t="str">
        <f>IFERROR(MAX(IF(OR(V331="",X331=""),"",IF(AND(AND(MONTH(F331)&gt;=7,MONTH(F331)&lt;8),AND(MONTH(H331)&gt;=7,MONTH(H331)&lt;8)),(NETWORKDAYS(F331,H331,Lister!$D$7:$D$13)-V331)*T331/NETWORKDAYS(Lister!$D$19,Lister!$E$19,Lister!$D$7:$D$13),IF(AND(AND(MONTH(F331)&gt;=7,MONTH(F331)&lt;8),MONTH(H331)&gt;7),(NETWORKDAYS(F331,Lister!$E$19,Lister!$D$7:$D$13)-V331)*T331/NETWORKDAYS(Lister!$D$19,Lister!$E$19,Lister!$D$7:$D$13),IF(MONTH(F331)&gt;7,0)))),0),"")</f>
        <v/>
      </c>
      <c r="AA331" s="31" t="str">
        <f>IF(Ansøgning!R336="","",Ansøgning!R336)</f>
        <v/>
      </c>
      <c r="AB331" s="46" t="str">
        <f>IFERROR(MAX(IF(OR(V331="",X331=""),"",IF(AND(AND(MONTH(F331)&gt;=8,MONTH(F331)&lt;9),AND(MONTH(H331)&gt;=8,MONTH(H331)&lt;9)),(NETWORKDAYS(F331,H331,Lister!$D$7:$D$13)-X331)*T331/NETWORKDAYS(Lister!$D$20,Lister!$E$20,Lister!$D$7:$D$13),IF(AND(MONTH(F331)=7,MONTH(H331)=8),(NETWORKDAYS(Lister!$D$20,H331,Lister!$D$7:$D$13)-X331)*T331/NETWORKDAYS(Lister!$D$20,Lister!$E$20,Lister!$D$7:$D$13),IF(AND(MONTH(F331)=7,MONTH(H331)=7),0)))),0),"")</f>
        <v/>
      </c>
      <c r="AC331" s="15" t="str">
        <f>IF(Ansøgning!U336="","",Ansøgning!U336)</f>
        <v/>
      </c>
      <c r="AD331" s="31" t="str">
        <f t="shared" si="31"/>
        <v/>
      </c>
      <c r="AE331" s="31" t="str">
        <f t="shared" si="32"/>
        <v/>
      </c>
      <c r="AF331" s="51" t="str">
        <f t="shared" si="33"/>
        <v/>
      </c>
      <c r="AG331" s="15" t="str">
        <f t="shared" si="34"/>
        <v/>
      </c>
    </row>
    <row r="332" spans="1:33" x14ac:dyDescent="0.25">
      <c r="A332" s="13" t="str">
        <f>IF(Ansøgning!A337="","",Ansøgning!A337)</f>
        <v/>
      </c>
      <c r="B332" s="13" t="str">
        <f>IF(Ansøgning!B337="","",Ansøgning!B337)</f>
        <v/>
      </c>
      <c r="C332" s="13" t="str">
        <f>IF(Ansøgning!C337="","",Ansøgning!C337)</f>
        <v/>
      </c>
      <c r="D332" s="13" t="str">
        <f>IF(Ansøgning!D337="","",Ansøgning!D337)</f>
        <v/>
      </c>
      <c r="E332" s="14" t="str">
        <f>IF(Ansøgning!E337="","",Ansøgning!E337)</f>
        <v/>
      </c>
      <c r="F332" s="16"/>
      <c r="G332" s="14" t="str">
        <f>IF(Ansøgning!F337="","",Ansøgning!F337)</f>
        <v/>
      </c>
      <c r="H332" s="16"/>
      <c r="I332" s="72" t="str">
        <f>IF(OR(F332="",H332=""),"",NETWORKDAYS(F332,H332,Lister!$D$7:$D$13))</f>
        <v/>
      </c>
      <c r="J332" s="53" t="str">
        <f>IF(Ansøgning!H337="","",Ansøgning!H337)</f>
        <v/>
      </c>
      <c r="K332" s="32" t="str">
        <f t="shared" si="28"/>
        <v/>
      </c>
      <c r="L332" s="31" t="str">
        <f>IF(Ansøgning!J337="","",Ansøgning!J337)</f>
        <v/>
      </c>
      <c r="M332" s="18"/>
      <c r="N332" s="31" t="str">
        <f>IF(Ansøgning!K337="","",Ansøgning!K337)</f>
        <v/>
      </c>
      <c r="O332" s="18"/>
      <c r="P332" s="15" t="str">
        <f>IF(Ansøgning!L337="","",Ansøgning!L337)</f>
        <v/>
      </c>
      <c r="Q332" s="46" t="str">
        <f t="shared" si="29"/>
        <v/>
      </c>
      <c r="R332" s="46"/>
      <c r="S332" s="101" t="str">
        <f>IF(Ansøgning!M337="","",Ansøgning!M337)</f>
        <v/>
      </c>
      <c r="T332" s="31" t="str">
        <f t="shared" si="30"/>
        <v/>
      </c>
      <c r="U332" s="102" t="str">
        <f>IF(Ansøgning!O337="","",Ansøgning!O337)</f>
        <v/>
      </c>
      <c r="V332" s="20"/>
      <c r="W332" s="102" t="str">
        <f>IF(Ansøgning!P337="","",Ansøgning!P337)</f>
        <v/>
      </c>
      <c r="X332" s="20"/>
      <c r="Y332" s="31" t="str">
        <f>IF(Ansøgning!Q337="","",Ansøgning!Q337)</f>
        <v/>
      </c>
      <c r="Z332" s="46" t="str">
        <f>IFERROR(MAX(IF(OR(V332="",X332=""),"",IF(AND(AND(MONTH(F332)&gt;=7,MONTH(F332)&lt;8),AND(MONTH(H332)&gt;=7,MONTH(H332)&lt;8)),(NETWORKDAYS(F332,H332,Lister!$D$7:$D$13)-V332)*T332/NETWORKDAYS(Lister!$D$19,Lister!$E$19,Lister!$D$7:$D$13),IF(AND(AND(MONTH(F332)&gt;=7,MONTH(F332)&lt;8),MONTH(H332)&gt;7),(NETWORKDAYS(F332,Lister!$E$19,Lister!$D$7:$D$13)-V332)*T332/NETWORKDAYS(Lister!$D$19,Lister!$E$19,Lister!$D$7:$D$13),IF(MONTH(F332)&gt;7,0)))),0),"")</f>
        <v/>
      </c>
      <c r="AA332" s="31" t="str">
        <f>IF(Ansøgning!R337="","",Ansøgning!R337)</f>
        <v/>
      </c>
      <c r="AB332" s="46" t="str">
        <f>IFERROR(MAX(IF(OR(V332="",X332=""),"",IF(AND(AND(MONTH(F332)&gt;=8,MONTH(F332)&lt;9),AND(MONTH(H332)&gt;=8,MONTH(H332)&lt;9)),(NETWORKDAYS(F332,H332,Lister!$D$7:$D$13)-X332)*T332/NETWORKDAYS(Lister!$D$20,Lister!$E$20,Lister!$D$7:$D$13),IF(AND(MONTH(F332)=7,MONTH(H332)=8),(NETWORKDAYS(Lister!$D$20,H332,Lister!$D$7:$D$13)-X332)*T332/NETWORKDAYS(Lister!$D$20,Lister!$E$20,Lister!$D$7:$D$13),IF(AND(MONTH(F332)=7,MONTH(H332)=7),0)))),0),"")</f>
        <v/>
      </c>
      <c r="AC332" s="15" t="str">
        <f>IF(Ansøgning!U337="","",Ansøgning!U337)</f>
        <v/>
      </c>
      <c r="AD332" s="31" t="str">
        <f t="shared" si="31"/>
        <v/>
      </c>
      <c r="AE332" s="31" t="str">
        <f t="shared" si="32"/>
        <v/>
      </c>
      <c r="AF332" s="51" t="str">
        <f t="shared" si="33"/>
        <v/>
      </c>
      <c r="AG332" s="15" t="str">
        <f t="shared" si="34"/>
        <v/>
      </c>
    </row>
    <row r="333" spans="1:33" x14ac:dyDescent="0.25">
      <c r="A333" s="13" t="str">
        <f>IF(Ansøgning!A338="","",Ansøgning!A338)</f>
        <v/>
      </c>
      <c r="B333" s="13" t="str">
        <f>IF(Ansøgning!B338="","",Ansøgning!B338)</f>
        <v/>
      </c>
      <c r="C333" s="13" t="str">
        <f>IF(Ansøgning!C338="","",Ansøgning!C338)</f>
        <v/>
      </c>
      <c r="D333" s="13" t="str">
        <f>IF(Ansøgning!D338="","",Ansøgning!D338)</f>
        <v/>
      </c>
      <c r="E333" s="14" t="str">
        <f>IF(Ansøgning!E338="","",Ansøgning!E338)</f>
        <v/>
      </c>
      <c r="F333" s="16"/>
      <c r="G333" s="14" t="str">
        <f>IF(Ansøgning!F338="","",Ansøgning!F338)</f>
        <v/>
      </c>
      <c r="H333" s="16"/>
      <c r="I333" s="72" t="str">
        <f>IF(OR(F333="",H333=""),"",NETWORKDAYS(F333,H333,Lister!$D$7:$D$13))</f>
        <v/>
      </c>
      <c r="J333" s="53" t="str">
        <f>IF(Ansøgning!H338="","",Ansøgning!H338)</f>
        <v/>
      </c>
      <c r="K333" s="32" t="str">
        <f t="shared" si="28"/>
        <v/>
      </c>
      <c r="L333" s="31" t="str">
        <f>IF(Ansøgning!J338="","",Ansøgning!J338)</f>
        <v/>
      </c>
      <c r="M333" s="18"/>
      <c r="N333" s="31" t="str">
        <f>IF(Ansøgning!K338="","",Ansøgning!K338)</f>
        <v/>
      </c>
      <c r="O333" s="18"/>
      <c r="P333" s="15" t="str">
        <f>IF(Ansøgning!L338="","",Ansøgning!L338)</f>
        <v/>
      </c>
      <c r="Q333" s="46" t="str">
        <f t="shared" si="29"/>
        <v/>
      </c>
      <c r="R333" s="46"/>
      <c r="S333" s="101" t="str">
        <f>IF(Ansøgning!M338="","",Ansøgning!M338)</f>
        <v/>
      </c>
      <c r="T333" s="31" t="str">
        <f t="shared" si="30"/>
        <v/>
      </c>
      <c r="U333" s="102" t="str">
        <f>IF(Ansøgning!O338="","",Ansøgning!O338)</f>
        <v/>
      </c>
      <c r="V333" s="20"/>
      <c r="W333" s="102" t="str">
        <f>IF(Ansøgning!P338="","",Ansøgning!P338)</f>
        <v/>
      </c>
      <c r="X333" s="20"/>
      <c r="Y333" s="31" t="str">
        <f>IF(Ansøgning!Q338="","",Ansøgning!Q338)</f>
        <v/>
      </c>
      <c r="Z333" s="46" t="str">
        <f>IFERROR(MAX(IF(OR(V333="",X333=""),"",IF(AND(AND(MONTH(F333)&gt;=7,MONTH(F333)&lt;8),AND(MONTH(H333)&gt;=7,MONTH(H333)&lt;8)),(NETWORKDAYS(F333,H333,Lister!$D$7:$D$13)-V333)*T333/NETWORKDAYS(Lister!$D$19,Lister!$E$19,Lister!$D$7:$D$13),IF(AND(AND(MONTH(F333)&gt;=7,MONTH(F333)&lt;8),MONTH(H333)&gt;7),(NETWORKDAYS(F333,Lister!$E$19,Lister!$D$7:$D$13)-V333)*T333/NETWORKDAYS(Lister!$D$19,Lister!$E$19,Lister!$D$7:$D$13),IF(MONTH(F333)&gt;7,0)))),0),"")</f>
        <v/>
      </c>
      <c r="AA333" s="31" t="str">
        <f>IF(Ansøgning!R338="","",Ansøgning!R338)</f>
        <v/>
      </c>
      <c r="AB333" s="46" t="str">
        <f>IFERROR(MAX(IF(OR(V333="",X333=""),"",IF(AND(AND(MONTH(F333)&gt;=8,MONTH(F333)&lt;9),AND(MONTH(H333)&gt;=8,MONTH(H333)&lt;9)),(NETWORKDAYS(F333,H333,Lister!$D$7:$D$13)-X333)*T333/NETWORKDAYS(Lister!$D$20,Lister!$E$20,Lister!$D$7:$D$13),IF(AND(MONTH(F333)=7,MONTH(H333)=8),(NETWORKDAYS(Lister!$D$20,H333,Lister!$D$7:$D$13)-X333)*T333/NETWORKDAYS(Lister!$D$20,Lister!$E$20,Lister!$D$7:$D$13),IF(AND(MONTH(F333)=7,MONTH(H333)=7),0)))),0),"")</f>
        <v/>
      </c>
      <c r="AC333" s="15" t="str">
        <f>IF(Ansøgning!U338="","",Ansøgning!U338)</f>
        <v/>
      </c>
      <c r="AD333" s="31" t="str">
        <f t="shared" si="31"/>
        <v/>
      </c>
      <c r="AE333" s="31" t="str">
        <f t="shared" si="32"/>
        <v/>
      </c>
      <c r="AF333" s="51" t="str">
        <f t="shared" si="33"/>
        <v/>
      </c>
      <c r="AG333" s="15" t="str">
        <f t="shared" si="34"/>
        <v/>
      </c>
    </row>
    <row r="334" spans="1:33" x14ac:dyDescent="0.25">
      <c r="A334" s="13" t="str">
        <f>IF(Ansøgning!A339="","",Ansøgning!A339)</f>
        <v/>
      </c>
      <c r="B334" s="13" t="str">
        <f>IF(Ansøgning!B339="","",Ansøgning!B339)</f>
        <v/>
      </c>
      <c r="C334" s="13" t="str">
        <f>IF(Ansøgning!C339="","",Ansøgning!C339)</f>
        <v/>
      </c>
      <c r="D334" s="13" t="str">
        <f>IF(Ansøgning!D339="","",Ansøgning!D339)</f>
        <v/>
      </c>
      <c r="E334" s="14" t="str">
        <f>IF(Ansøgning!E339="","",Ansøgning!E339)</f>
        <v/>
      </c>
      <c r="F334" s="16"/>
      <c r="G334" s="14" t="str">
        <f>IF(Ansøgning!F339="","",Ansøgning!F339)</f>
        <v/>
      </c>
      <c r="H334" s="16"/>
      <c r="I334" s="72" t="str">
        <f>IF(OR(F334="",H334=""),"",NETWORKDAYS(F334,H334,Lister!$D$7:$D$13))</f>
        <v/>
      </c>
      <c r="J334" s="53" t="str">
        <f>IF(Ansøgning!H339="","",Ansøgning!H339)</f>
        <v/>
      </c>
      <c r="K334" s="32" t="str">
        <f t="shared" si="28"/>
        <v/>
      </c>
      <c r="L334" s="31" t="str">
        <f>IF(Ansøgning!J339="","",Ansøgning!J339)</f>
        <v/>
      </c>
      <c r="M334" s="18"/>
      <c r="N334" s="31" t="str">
        <f>IF(Ansøgning!K339="","",Ansøgning!K339)</f>
        <v/>
      </c>
      <c r="O334" s="18"/>
      <c r="P334" s="15" t="str">
        <f>IF(Ansøgning!L339="","",Ansøgning!L339)</f>
        <v/>
      </c>
      <c r="Q334" s="46" t="str">
        <f t="shared" si="29"/>
        <v/>
      </c>
      <c r="R334" s="46"/>
      <c r="S334" s="101" t="str">
        <f>IF(Ansøgning!M339="","",Ansøgning!M339)</f>
        <v/>
      </c>
      <c r="T334" s="31" t="str">
        <f t="shared" si="30"/>
        <v/>
      </c>
      <c r="U334" s="102" t="str">
        <f>IF(Ansøgning!O339="","",Ansøgning!O339)</f>
        <v/>
      </c>
      <c r="V334" s="20"/>
      <c r="W334" s="102" t="str">
        <f>IF(Ansøgning!P339="","",Ansøgning!P339)</f>
        <v/>
      </c>
      <c r="X334" s="20"/>
      <c r="Y334" s="31" t="str">
        <f>IF(Ansøgning!Q339="","",Ansøgning!Q339)</f>
        <v/>
      </c>
      <c r="Z334" s="46" t="str">
        <f>IFERROR(MAX(IF(OR(V334="",X334=""),"",IF(AND(AND(MONTH(F334)&gt;=7,MONTH(F334)&lt;8),AND(MONTH(H334)&gt;=7,MONTH(H334)&lt;8)),(NETWORKDAYS(F334,H334,Lister!$D$7:$D$13)-V334)*T334/NETWORKDAYS(Lister!$D$19,Lister!$E$19,Lister!$D$7:$D$13),IF(AND(AND(MONTH(F334)&gt;=7,MONTH(F334)&lt;8),MONTH(H334)&gt;7),(NETWORKDAYS(F334,Lister!$E$19,Lister!$D$7:$D$13)-V334)*T334/NETWORKDAYS(Lister!$D$19,Lister!$E$19,Lister!$D$7:$D$13),IF(MONTH(F334)&gt;7,0)))),0),"")</f>
        <v/>
      </c>
      <c r="AA334" s="31" t="str">
        <f>IF(Ansøgning!R339="","",Ansøgning!R339)</f>
        <v/>
      </c>
      <c r="AB334" s="46" t="str">
        <f>IFERROR(MAX(IF(OR(V334="",X334=""),"",IF(AND(AND(MONTH(F334)&gt;=8,MONTH(F334)&lt;9),AND(MONTH(H334)&gt;=8,MONTH(H334)&lt;9)),(NETWORKDAYS(F334,H334,Lister!$D$7:$D$13)-X334)*T334/NETWORKDAYS(Lister!$D$20,Lister!$E$20,Lister!$D$7:$D$13),IF(AND(MONTH(F334)=7,MONTH(H334)=8),(NETWORKDAYS(Lister!$D$20,H334,Lister!$D$7:$D$13)-X334)*T334/NETWORKDAYS(Lister!$D$20,Lister!$E$20,Lister!$D$7:$D$13),IF(AND(MONTH(F334)=7,MONTH(H334)=7),0)))),0),"")</f>
        <v/>
      </c>
      <c r="AC334" s="15" t="str">
        <f>IF(Ansøgning!U339="","",Ansøgning!U339)</f>
        <v/>
      </c>
      <c r="AD334" s="31" t="str">
        <f t="shared" si="31"/>
        <v/>
      </c>
      <c r="AE334" s="31" t="str">
        <f t="shared" si="32"/>
        <v/>
      </c>
      <c r="AF334" s="51" t="str">
        <f t="shared" si="33"/>
        <v/>
      </c>
      <c r="AG334" s="15" t="str">
        <f t="shared" si="34"/>
        <v/>
      </c>
    </row>
    <row r="335" spans="1:33" x14ac:dyDescent="0.25">
      <c r="A335" s="13" t="str">
        <f>IF(Ansøgning!A340="","",Ansøgning!A340)</f>
        <v/>
      </c>
      <c r="B335" s="13" t="str">
        <f>IF(Ansøgning!B340="","",Ansøgning!B340)</f>
        <v/>
      </c>
      <c r="C335" s="13" t="str">
        <f>IF(Ansøgning!C340="","",Ansøgning!C340)</f>
        <v/>
      </c>
      <c r="D335" s="13" t="str">
        <f>IF(Ansøgning!D340="","",Ansøgning!D340)</f>
        <v/>
      </c>
      <c r="E335" s="14" t="str">
        <f>IF(Ansøgning!E340="","",Ansøgning!E340)</f>
        <v/>
      </c>
      <c r="F335" s="16"/>
      <c r="G335" s="14" t="str">
        <f>IF(Ansøgning!F340="","",Ansøgning!F340)</f>
        <v/>
      </c>
      <c r="H335" s="16"/>
      <c r="I335" s="72" t="str">
        <f>IF(OR(F335="",H335=""),"",NETWORKDAYS(F335,H335,Lister!$D$7:$D$13))</f>
        <v/>
      </c>
      <c r="J335" s="53" t="str">
        <f>IF(Ansøgning!H340="","",Ansøgning!H340)</f>
        <v/>
      </c>
      <c r="K335" s="32" t="str">
        <f t="shared" si="28"/>
        <v/>
      </c>
      <c r="L335" s="31" t="str">
        <f>IF(Ansøgning!J340="","",Ansøgning!J340)</f>
        <v/>
      </c>
      <c r="M335" s="18"/>
      <c r="N335" s="31" t="str">
        <f>IF(Ansøgning!K340="","",Ansøgning!K340)</f>
        <v/>
      </c>
      <c r="O335" s="18"/>
      <c r="P335" s="15" t="str">
        <f>IF(Ansøgning!L340="","",Ansøgning!L340)</f>
        <v/>
      </c>
      <c r="Q335" s="46" t="str">
        <f t="shared" si="29"/>
        <v/>
      </c>
      <c r="R335" s="46"/>
      <c r="S335" s="101" t="str">
        <f>IF(Ansøgning!M340="","",Ansøgning!M340)</f>
        <v/>
      </c>
      <c r="T335" s="31" t="str">
        <f t="shared" si="30"/>
        <v/>
      </c>
      <c r="U335" s="102" t="str">
        <f>IF(Ansøgning!O340="","",Ansøgning!O340)</f>
        <v/>
      </c>
      <c r="V335" s="20"/>
      <c r="W335" s="102" t="str">
        <f>IF(Ansøgning!P340="","",Ansøgning!P340)</f>
        <v/>
      </c>
      <c r="X335" s="20"/>
      <c r="Y335" s="31" t="str">
        <f>IF(Ansøgning!Q340="","",Ansøgning!Q340)</f>
        <v/>
      </c>
      <c r="Z335" s="46" t="str">
        <f>IFERROR(MAX(IF(OR(V335="",X335=""),"",IF(AND(AND(MONTH(F335)&gt;=7,MONTH(F335)&lt;8),AND(MONTH(H335)&gt;=7,MONTH(H335)&lt;8)),(NETWORKDAYS(F335,H335,Lister!$D$7:$D$13)-V335)*T335/NETWORKDAYS(Lister!$D$19,Lister!$E$19,Lister!$D$7:$D$13),IF(AND(AND(MONTH(F335)&gt;=7,MONTH(F335)&lt;8),MONTH(H335)&gt;7),(NETWORKDAYS(F335,Lister!$E$19,Lister!$D$7:$D$13)-V335)*T335/NETWORKDAYS(Lister!$D$19,Lister!$E$19,Lister!$D$7:$D$13),IF(MONTH(F335)&gt;7,0)))),0),"")</f>
        <v/>
      </c>
      <c r="AA335" s="31" t="str">
        <f>IF(Ansøgning!R340="","",Ansøgning!R340)</f>
        <v/>
      </c>
      <c r="AB335" s="46" t="str">
        <f>IFERROR(MAX(IF(OR(V335="",X335=""),"",IF(AND(AND(MONTH(F335)&gt;=8,MONTH(F335)&lt;9),AND(MONTH(H335)&gt;=8,MONTH(H335)&lt;9)),(NETWORKDAYS(F335,H335,Lister!$D$7:$D$13)-X335)*T335/NETWORKDAYS(Lister!$D$20,Lister!$E$20,Lister!$D$7:$D$13),IF(AND(MONTH(F335)=7,MONTH(H335)=8),(NETWORKDAYS(Lister!$D$20,H335,Lister!$D$7:$D$13)-X335)*T335/NETWORKDAYS(Lister!$D$20,Lister!$E$20,Lister!$D$7:$D$13),IF(AND(MONTH(F335)=7,MONTH(H335)=7),0)))),0),"")</f>
        <v/>
      </c>
      <c r="AC335" s="15" t="str">
        <f>IF(Ansøgning!U340="","",Ansøgning!U340)</f>
        <v/>
      </c>
      <c r="AD335" s="31" t="str">
        <f t="shared" si="31"/>
        <v/>
      </c>
      <c r="AE335" s="31" t="str">
        <f t="shared" si="32"/>
        <v/>
      </c>
      <c r="AF335" s="51" t="str">
        <f t="shared" si="33"/>
        <v/>
      </c>
      <c r="AG335" s="15" t="str">
        <f t="shared" si="34"/>
        <v/>
      </c>
    </row>
    <row r="336" spans="1:33" x14ac:dyDescent="0.25">
      <c r="A336" s="13" t="str">
        <f>IF(Ansøgning!A341="","",Ansøgning!A341)</f>
        <v/>
      </c>
      <c r="B336" s="13" t="str">
        <f>IF(Ansøgning!B341="","",Ansøgning!B341)</f>
        <v/>
      </c>
      <c r="C336" s="13" t="str">
        <f>IF(Ansøgning!C341="","",Ansøgning!C341)</f>
        <v/>
      </c>
      <c r="D336" s="13" t="str">
        <f>IF(Ansøgning!D341="","",Ansøgning!D341)</f>
        <v/>
      </c>
      <c r="E336" s="14" t="str">
        <f>IF(Ansøgning!E341="","",Ansøgning!E341)</f>
        <v/>
      </c>
      <c r="F336" s="16"/>
      <c r="G336" s="14" t="str">
        <f>IF(Ansøgning!F341="","",Ansøgning!F341)</f>
        <v/>
      </c>
      <c r="H336" s="16"/>
      <c r="I336" s="72" t="str">
        <f>IF(OR(F336="",H336=""),"",NETWORKDAYS(F336,H336,Lister!$D$7:$D$13))</f>
        <v/>
      </c>
      <c r="J336" s="53" t="str">
        <f>IF(Ansøgning!H341="","",Ansøgning!H341)</f>
        <v/>
      </c>
      <c r="K336" s="32" t="str">
        <f t="shared" ref="K336:K399" si="35">IF(J336="","",IF(J336="Funktionær",0.75,IF(J336="Ikke-funktionær",0.9,IF(J336="Elev/lærling",0.9))))</f>
        <v/>
      </c>
      <c r="L336" s="31" t="str">
        <f>IF(Ansøgning!J341="","",Ansøgning!J341)</f>
        <v/>
      </c>
      <c r="M336" s="18"/>
      <c r="N336" s="31" t="str">
        <f>IF(Ansøgning!K341="","",Ansøgning!K341)</f>
        <v/>
      </c>
      <c r="O336" s="18"/>
      <c r="P336" s="15" t="str">
        <f>IF(Ansøgning!L341="","",Ansøgning!L341)</f>
        <v/>
      </c>
      <c r="Q336" s="46" t="str">
        <f t="shared" ref="Q336:Q399" si="36">IFERROR(MAX(IF(M336="","",IF(ISNUMBER(R336),IF(OR(R336&gt;M336*1.1,R336&lt;M336*0.9),R336,M336),M336)-O336),0),"")</f>
        <v/>
      </c>
      <c r="R336" s="46"/>
      <c r="S336" s="101" t="str">
        <f>IF(Ansøgning!M341="","",Ansøgning!M341)</f>
        <v/>
      </c>
      <c r="T336" s="31" t="str">
        <f t="shared" ref="T336:T399" si="37">IF(B336="","",IF(Q336*K336&gt;30000*IF(S336&gt;37,37,S336)/37,30000*IF(S336&gt;37,37,S336)/37,Q336*K336))</f>
        <v/>
      </c>
      <c r="U336" s="102" t="str">
        <f>IF(Ansøgning!O341="","",Ansøgning!O341)</f>
        <v/>
      </c>
      <c r="V336" s="20"/>
      <c r="W336" s="102" t="str">
        <f>IF(Ansøgning!P341="","",Ansøgning!P341)</f>
        <v/>
      </c>
      <c r="X336" s="20"/>
      <c r="Y336" s="31" t="str">
        <f>IF(Ansøgning!Q341="","",Ansøgning!Q341)</f>
        <v/>
      </c>
      <c r="Z336" s="46" t="str">
        <f>IFERROR(MAX(IF(OR(V336="",X336=""),"",IF(AND(AND(MONTH(F336)&gt;=7,MONTH(F336)&lt;8),AND(MONTH(H336)&gt;=7,MONTH(H336)&lt;8)),(NETWORKDAYS(F336,H336,Lister!$D$7:$D$13)-V336)*T336/NETWORKDAYS(Lister!$D$19,Lister!$E$19,Lister!$D$7:$D$13),IF(AND(AND(MONTH(F336)&gt;=7,MONTH(F336)&lt;8),MONTH(H336)&gt;7),(NETWORKDAYS(F336,Lister!$E$19,Lister!$D$7:$D$13)-V336)*T336/NETWORKDAYS(Lister!$D$19,Lister!$E$19,Lister!$D$7:$D$13),IF(MONTH(F336)&gt;7,0)))),0),"")</f>
        <v/>
      </c>
      <c r="AA336" s="31" t="str">
        <f>IF(Ansøgning!R341="","",Ansøgning!R341)</f>
        <v/>
      </c>
      <c r="AB336" s="46" t="str">
        <f>IFERROR(MAX(IF(OR(V336="",X336=""),"",IF(AND(AND(MONTH(F336)&gt;=8,MONTH(F336)&lt;9),AND(MONTH(H336)&gt;=8,MONTH(H336)&lt;9)),(NETWORKDAYS(F336,H336,Lister!$D$7:$D$13)-X336)*T336/NETWORKDAYS(Lister!$D$20,Lister!$E$20,Lister!$D$7:$D$13),IF(AND(MONTH(F336)=7,MONTH(H336)=8),(NETWORKDAYS(Lister!$D$20,H336,Lister!$D$7:$D$13)-X336)*T336/NETWORKDAYS(Lister!$D$20,Lister!$E$20,Lister!$D$7:$D$13),IF(AND(MONTH(F336)=7,MONTH(H336)=7),0)))),0),"")</f>
        <v/>
      </c>
      <c r="AC336" s="15" t="str">
        <f>IF(Ansøgning!U341="","",Ansøgning!U341)</f>
        <v/>
      </c>
      <c r="AD336" s="31" t="str">
        <f t="shared" ref="AD336:AD399" si="38">IFERROR(Z336+AB336,"")</f>
        <v/>
      </c>
      <c r="AE336" s="31" t="str">
        <f t="shared" ref="AE336:AE399" si="39">IFERROR(21/31*T336,"")</f>
        <v/>
      </c>
      <c r="AF336" s="51" t="str">
        <f t="shared" ref="AF336:AF399" si="40">IFERROR(MAX(IF(AND(ISNUMBER(Z336),ISNUMBER(AB336)),IF(AD336-AE336&gt;T336,T336,AD336-AE336),""),0),"")</f>
        <v/>
      </c>
      <c r="AG336" s="15" t="str">
        <f t="shared" ref="AG336:AG399" si="41">IF(AF336="","",AF336-AC336)</f>
        <v/>
      </c>
    </row>
    <row r="337" spans="1:33" x14ac:dyDescent="0.25">
      <c r="A337" s="13" t="str">
        <f>IF(Ansøgning!A342="","",Ansøgning!A342)</f>
        <v/>
      </c>
      <c r="B337" s="13" t="str">
        <f>IF(Ansøgning!B342="","",Ansøgning!B342)</f>
        <v/>
      </c>
      <c r="C337" s="13" t="str">
        <f>IF(Ansøgning!C342="","",Ansøgning!C342)</f>
        <v/>
      </c>
      <c r="D337" s="13" t="str">
        <f>IF(Ansøgning!D342="","",Ansøgning!D342)</f>
        <v/>
      </c>
      <c r="E337" s="14" t="str">
        <f>IF(Ansøgning!E342="","",Ansøgning!E342)</f>
        <v/>
      </c>
      <c r="F337" s="16"/>
      <c r="G337" s="14" t="str">
        <f>IF(Ansøgning!F342="","",Ansøgning!F342)</f>
        <v/>
      </c>
      <c r="H337" s="16"/>
      <c r="I337" s="72" t="str">
        <f>IF(OR(F337="",H337=""),"",NETWORKDAYS(F337,H337,Lister!$D$7:$D$13))</f>
        <v/>
      </c>
      <c r="J337" s="53" t="str">
        <f>IF(Ansøgning!H342="","",Ansøgning!H342)</f>
        <v/>
      </c>
      <c r="K337" s="32" t="str">
        <f t="shared" si="35"/>
        <v/>
      </c>
      <c r="L337" s="31" t="str">
        <f>IF(Ansøgning!J342="","",Ansøgning!J342)</f>
        <v/>
      </c>
      <c r="M337" s="18"/>
      <c r="N337" s="31" t="str">
        <f>IF(Ansøgning!K342="","",Ansøgning!K342)</f>
        <v/>
      </c>
      <c r="O337" s="18"/>
      <c r="P337" s="15" t="str">
        <f>IF(Ansøgning!L342="","",Ansøgning!L342)</f>
        <v/>
      </c>
      <c r="Q337" s="46" t="str">
        <f t="shared" si="36"/>
        <v/>
      </c>
      <c r="R337" s="46"/>
      <c r="S337" s="101" t="str">
        <f>IF(Ansøgning!M342="","",Ansøgning!M342)</f>
        <v/>
      </c>
      <c r="T337" s="31" t="str">
        <f t="shared" si="37"/>
        <v/>
      </c>
      <c r="U337" s="102" t="str">
        <f>IF(Ansøgning!O342="","",Ansøgning!O342)</f>
        <v/>
      </c>
      <c r="V337" s="20"/>
      <c r="W337" s="102" t="str">
        <f>IF(Ansøgning!P342="","",Ansøgning!P342)</f>
        <v/>
      </c>
      <c r="X337" s="20"/>
      <c r="Y337" s="31" t="str">
        <f>IF(Ansøgning!Q342="","",Ansøgning!Q342)</f>
        <v/>
      </c>
      <c r="Z337" s="46" t="str">
        <f>IFERROR(MAX(IF(OR(V337="",X337=""),"",IF(AND(AND(MONTH(F337)&gt;=7,MONTH(F337)&lt;8),AND(MONTH(H337)&gt;=7,MONTH(H337)&lt;8)),(NETWORKDAYS(F337,H337,Lister!$D$7:$D$13)-V337)*T337/NETWORKDAYS(Lister!$D$19,Lister!$E$19,Lister!$D$7:$D$13),IF(AND(AND(MONTH(F337)&gt;=7,MONTH(F337)&lt;8),MONTH(H337)&gt;7),(NETWORKDAYS(F337,Lister!$E$19,Lister!$D$7:$D$13)-V337)*T337/NETWORKDAYS(Lister!$D$19,Lister!$E$19,Lister!$D$7:$D$13),IF(MONTH(F337)&gt;7,0)))),0),"")</f>
        <v/>
      </c>
      <c r="AA337" s="31" t="str">
        <f>IF(Ansøgning!R342="","",Ansøgning!R342)</f>
        <v/>
      </c>
      <c r="AB337" s="46" t="str">
        <f>IFERROR(MAX(IF(OR(V337="",X337=""),"",IF(AND(AND(MONTH(F337)&gt;=8,MONTH(F337)&lt;9),AND(MONTH(H337)&gt;=8,MONTH(H337)&lt;9)),(NETWORKDAYS(F337,H337,Lister!$D$7:$D$13)-X337)*T337/NETWORKDAYS(Lister!$D$20,Lister!$E$20,Lister!$D$7:$D$13),IF(AND(MONTH(F337)=7,MONTH(H337)=8),(NETWORKDAYS(Lister!$D$20,H337,Lister!$D$7:$D$13)-X337)*T337/NETWORKDAYS(Lister!$D$20,Lister!$E$20,Lister!$D$7:$D$13),IF(AND(MONTH(F337)=7,MONTH(H337)=7),0)))),0),"")</f>
        <v/>
      </c>
      <c r="AC337" s="15" t="str">
        <f>IF(Ansøgning!U342="","",Ansøgning!U342)</f>
        <v/>
      </c>
      <c r="AD337" s="31" t="str">
        <f t="shared" si="38"/>
        <v/>
      </c>
      <c r="AE337" s="31" t="str">
        <f t="shared" si="39"/>
        <v/>
      </c>
      <c r="AF337" s="51" t="str">
        <f t="shared" si="40"/>
        <v/>
      </c>
      <c r="AG337" s="15" t="str">
        <f t="shared" si="41"/>
        <v/>
      </c>
    </row>
    <row r="338" spans="1:33" x14ac:dyDescent="0.25">
      <c r="A338" s="13" t="str">
        <f>IF(Ansøgning!A343="","",Ansøgning!A343)</f>
        <v/>
      </c>
      <c r="B338" s="13" t="str">
        <f>IF(Ansøgning!B343="","",Ansøgning!B343)</f>
        <v/>
      </c>
      <c r="C338" s="13" t="str">
        <f>IF(Ansøgning!C343="","",Ansøgning!C343)</f>
        <v/>
      </c>
      <c r="D338" s="13" t="str">
        <f>IF(Ansøgning!D343="","",Ansøgning!D343)</f>
        <v/>
      </c>
      <c r="E338" s="14" t="str">
        <f>IF(Ansøgning!E343="","",Ansøgning!E343)</f>
        <v/>
      </c>
      <c r="F338" s="16"/>
      <c r="G338" s="14" t="str">
        <f>IF(Ansøgning!F343="","",Ansøgning!F343)</f>
        <v/>
      </c>
      <c r="H338" s="16"/>
      <c r="I338" s="72" t="str">
        <f>IF(OR(F338="",H338=""),"",NETWORKDAYS(F338,H338,Lister!$D$7:$D$13))</f>
        <v/>
      </c>
      <c r="J338" s="53" t="str">
        <f>IF(Ansøgning!H343="","",Ansøgning!H343)</f>
        <v/>
      </c>
      <c r="K338" s="32" t="str">
        <f t="shared" si="35"/>
        <v/>
      </c>
      <c r="L338" s="31" t="str">
        <f>IF(Ansøgning!J343="","",Ansøgning!J343)</f>
        <v/>
      </c>
      <c r="M338" s="18"/>
      <c r="N338" s="31" t="str">
        <f>IF(Ansøgning!K343="","",Ansøgning!K343)</f>
        <v/>
      </c>
      <c r="O338" s="18"/>
      <c r="P338" s="15" t="str">
        <f>IF(Ansøgning!L343="","",Ansøgning!L343)</f>
        <v/>
      </c>
      <c r="Q338" s="46" t="str">
        <f t="shared" si="36"/>
        <v/>
      </c>
      <c r="R338" s="46"/>
      <c r="S338" s="101" t="str">
        <f>IF(Ansøgning!M343="","",Ansøgning!M343)</f>
        <v/>
      </c>
      <c r="T338" s="31" t="str">
        <f t="shared" si="37"/>
        <v/>
      </c>
      <c r="U338" s="102" t="str">
        <f>IF(Ansøgning!O343="","",Ansøgning!O343)</f>
        <v/>
      </c>
      <c r="V338" s="20"/>
      <c r="W338" s="102" t="str">
        <f>IF(Ansøgning!P343="","",Ansøgning!P343)</f>
        <v/>
      </c>
      <c r="X338" s="20"/>
      <c r="Y338" s="31" t="str">
        <f>IF(Ansøgning!Q343="","",Ansøgning!Q343)</f>
        <v/>
      </c>
      <c r="Z338" s="46" t="str">
        <f>IFERROR(MAX(IF(OR(V338="",X338=""),"",IF(AND(AND(MONTH(F338)&gt;=7,MONTH(F338)&lt;8),AND(MONTH(H338)&gt;=7,MONTH(H338)&lt;8)),(NETWORKDAYS(F338,H338,Lister!$D$7:$D$13)-V338)*T338/NETWORKDAYS(Lister!$D$19,Lister!$E$19,Lister!$D$7:$D$13),IF(AND(AND(MONTH(F338)&gt;=7,MONTH(F338)&lt;8),MONTH(H338)&gt;7),(NETWORKDAYS(F338,Lister!$E$19,Lister!$D$7:$D$13)-V338)*T338/NETWORKDAYS(Lister!$D$19,Lister!$E$19,Lister!$D$7:$D$13),IF(MONTH(F338)&gt;7,0)))),0),"")</f>
        <v/>
      </c>
      <c r="AA338" s="31" t="str">
        <f>IF(Ansøgning!R343="","",Ansøgning!R343)</f>
        <v/>
      </c>
      <c r="AB338" s="46" t="str">
        <f>IFERROR(MAX(IF(OR(V338="",X338=""),"",IF(AND(AND(MONTH(F338)&gt;=8,MONTH(F338)&lt;9),AND(MONTH(H338)&gt;=8,MONTH(H338)&lt;9)),(NETWORKDAYS(F338,H338,Lister!$D$7:$D$13)-X338)*T338/NETWORKDAYS(Lister!$D$20,Lister!$E$20,Lister!$D$7:$D$13),IF(AND(MONTH(F338)=7,MONTH(H338)=8),(NETWORKDAYS(Lister!$D$20,H338,Lister!$D$7:$D$13)-X338)*T338/NETWORKDAYS(Lister!$D$20,Lister!$E$20,Lister!$D$7:$D$13),IF(AND(MONTH(F338)=7,MONTH(H338)=7),0)))),0),"")</f>
        <v/>
      </c>
      <c r="AC338" s="15" t="str">
        <f>IF(Ansøgning!U343="","",Ansøgning!U343)</f>
        <v/>
      </c>
      <c r="AD338" s="31" t="str">
        <f t="shared" si="38"/>
        <v/>
      </c>
      <c r="AE338" s="31" t="str">
        <f t="shared" si="39"/>
        <v/>
      </c>
      <c r="AF338" s="51" t="str">
        <f t="shared" si="40"/>
        <v/>
      </c>
      <c r="AG338" s="15" t="str">
        <f t="shared" si="41"/>
        <v/>
      </c>
    </row>
    <row r="339" spans="1:33" x14ac:dyDescent="0.25">
      <c r="A339" s="13" t="str">
        <f>IF(Ansøgning!A344="","",Ansøgning!A344)</f>
        <v/>
      </c>
      <c r="B339" s="13" t="str">
        <f>IF(Ansøgning!B344="","",Ansøgning!B344)</f>
        <v/>
      </c>
      <c r="C339" s="13" t="str">
        <f>IF(Ansøgning!C344="","",Ansøgning!C344)</f>
        <v/>
      </c>
      <c r="D339" s="13" t="str">
        <f>IF(Ansøgning!D344="","",Ansøgning!D344)</f>
        <v/>
      </c>
      <c r="E339" s="14" t="str">
        <f>IF(Ansøgning!E344="","",Ansøgning!E344)</f>
        <v/>
      </c>
      <c r="F339" s="16"/>
      <c r="G339" s="14" t="str">
        <f>IF(Ansøgning!F344="","",Ansøgning!F344)</f>
        <v/>
      </c>
      <c r="H339" s="16"/>
      <c r="I339" s="72" t="str">
        <f>IF(OR(F339="",H339=""),"",NETWORKDAYS(F339,H339,Lister!$D$7:$D$13))</f>
        <v/>
      </c>
      <c r="J339" s="53" t="str">
        <f>IF(Ansøgning!H344="","",Ansøgning!H344)</f>
        <v/>
      </c>
      <c r="K339" s="32" t="str">
        <f t="shared" si="35"/>
        <v/>
      </c>
      <c r="L339" s="31" t="str">
        <f>IF(Ansøgning!J344="","",Ansøgning!J344)</f>
        <v/>
      </c>
      <c r="M339" s="18"/>
      <c r="N339" s="31" t="str">
        <f>IF(Ansøgning!K344="","",Ansøgning!K344)</f>
        <v/>
      </c>
      <c r="O339" s="18"/>
      <c r="P339" s="15" t="str">
        <f>IF(Ansøgning!L344="","",Ansøgning!L344)</f>
        <v/>
      </c>
      <c r="Q339" s="46" t="str">
        <f t="shared" si="36"/>
        <v/>
      </c>
      <c r="R339" s="46"/>
      <c r="S339" s="101" t="str">
        <f>IF(Ansøgning!M344="","",Ansøgning!M344)</f>
        <v/>
      </c>
      <c r="T339" s="31" t="str">
        <f t="shared" si="37"/>
        <v/>
      </c>
      <c r="U339" s="102" t="str">
        <f>IF(Ansøgning!O344="","",Ansøgning!O344)</f>
        <v/>
      </c>
      <c r="V339" s="20"/>
      <c r="W339" s="102" t="str">
        <f>IF(Ansøgning!P344="","",Ansøgning!P344)</f>
        <v/>
      </c>
      <c r="X339" s="20"/>
      <c r="Y339" s="31" t="str">
        <f>IF(Ansøgning!Q344="","",Ansøgning!Q344)</f>
        <v/>
      </c>
      <c r="Z339" s="46" t="str">
        <f>IFERROR(MAX(IF(OR(V339="",X339=""),"",IF(AND(AND(MONTH(F339)&gt;=7,MONTH(F339)&lt;8),AND(MONTH(H339)&gt;=7,MONTH(H339)&lt;8)),(NETWORKDAYS(F339,H339,Lister!$D$7:$D$13)-V339)*T339/NETWORKDAYS(Lister!$D$19,Lister!$E$19,Lister!$D$7:$D$13),IF(AND(AND(MONTH(F339)&gt;=7,MONTH(F339)&lt;8),MONTH(H339)&gt;7),(NETWORKDAYS(F339,Lister!$E$19,Lister!$D$7:$D$13)-V339)*T339/NETWORKDAYS(Lister!$D$19,Lister!$E$19,Lister!$D$7:$D$13),IF(MONTH(F339)&gt;7,0)))),0),"")</f>
        <v/>
      </c>
      <c r="AA339" s="31" t="str">
        <f>IF(Ansøgning!R344="","",Ansøgning!R344)</f>
        <v/>
      </c>
      <c r="AB339" s="46" t="str">
        <f>IFERROR(MAX(IF(OR(V339="",X339=""),"",IF(AND(AND(MONTH(F339)&gt;=8,MONTH(F339)&lt;9),AND(MONTH(H339)&gt;=8,MONTH(H339)&lt;9)),(NETWORKDAYS(F339,H339,Lister!$D$7:$D$13)-X339)*T339/NETWORKDAYS(Lister!$D$20,Lister!$E$20,Lister!$D$7:$D$13),IF(AND(MONTH(F339)=7,MONTH(H339)=8),(NETWORKDAYS(Lister!$D$20,H339,Lister!$D$7:$D$13)-X339)*T339/NETWORKDAYS(Lister!$D$20,Lister!$E$20,Lister!$D$7:$D$13),IF(AND(MONTH(F339)=7,MONTH(H339)=7),0)))),0),"")</f>
        <v/>
      </c>
      <c r="AC339" s="15" t="str">
        <f>IF(Ansøgning!U344="","",Ansøgning!U344)</f>
        <v/>
      </c>
      <c r="AD339" s="31" t="str">
        <f t="shared" si="38"/>
        <v/>
      </c>
      <c r="AE339" s="31" t="str">
        <f t="shared" si="39"/>
        <v/>
      </c>
      <c r="AF339" s="51" t="str">
        <f t="shared" si="40"/>
        <v/>
      </c>
      <c r="AG339" s="15" t="str">
        <f t="shared" si="41"/>
        <v/>
      </c>
    </row>
    <row r="340" spans="1:33" x14ac:dyDescent="0.25">
      <c r="A340" s="13" t="str">
        <f>IF(Ansøgning!A345="","",Ansøgning!A345)</f>
        <v/>
      </c>
      <c r="B340" s="13" t="str">
        <f>IF(Ansøgning!B345="","",Ansøgning!B345)</f>
        <v/>
      </c>
      <c r="C340" s="13" t="str">
        <f>IF(Ansøgning!C345="","",Ansøgning!C345)</f>
        <v/>
      </c>
      <c r="D340" s="13" t="str">
        <f>IF(Ansøgning!D345="","",Ansøgning!D345)</f>
        <v/>
      </c>
      <c r="E340" s="14" t="str">
        <f>IF(Ansøgning!E345="","",Ansøgning!E345)</f>
        <v/>
      </c>
      <c r="F340" s="16"/>
      <c r="G340" s="14" t="str">
        <f>IF(Ansøgning!F345="","",Ansøgning!F345)</f>
        <v/>
      </c>
      <c r="H340" s="16"/>
      <c r="I340" s="72" t="str">
        <f>IF(OR(F340="",H340=""),"",NETWORKDAYS(F340,H340,Lister!$D$7:$D$13))</f>
        <v/>
      </c>
      <c r="J340" s="53" t="str">
        <f>IF(Ansøgning!H345="","",Ansøgning!H345)</f>
        <v/>
      </c>
      <c r="K340" s="32" t="str">
        <f t="shared" si="35"/>
        <v/>
      </c>
      <c r="L340" s="31" t="str">
        <f>IF(Ansøgning!J345="","",Ansøgning!J345)</f>
        <v/>
      </c>
      <c r="M340" s="18"/>
      <c r="N340" s="31" t="str">
        <f>IF(Ansøgning!K345="","",Ansøgning!K345)</f>
        <v/>
      </c>
      <c r="O340" s="18"/>
      <c r="P340" s="15" t="str">
        <f>IF(Ansøgning!L345="","",Ansøgning!L345)</f>
        <v/>
      </c>
      <c r="Q340" s="46" t="str">
        <f t="shared" si="36"/>
        <v/>
      </c>
      <c r="R340" s="46"/>
      <c r="S340" s="101" t="str">
        <f>IF(Ansøgning!M345="","",Ansøgning!M345)</f>
        <v/>
      </c>
      <c r="T340" s="31" t="str">
        <f t="shared" si="37"/>
        <v/>
      </c>
      <c r="U340" s="102" t="str">
        <f>IF(Ansøgning!O345="","",Ansøgning!O345)</f>
        <v/>
      </c>
      <c r="V340" s="20"/>
      <c r="W340" s="102" t="str">
        <f>IF(Ansøgning!P345="","",Ansøgning!P345)</f>
        <v/>
      </c>
      <c r="X340" s="20"/>
      <c r="Y340" s="31" t="str">
        <f>IF(Ansøgning!Q345="","",Ansøgning!Q345)</f>
        <v/>
      </c>
      <c r="Z340" s="46" t="str">
        <f>IFERROR(MAX(IF(OR(V340="",X340=""),"",IF(AND(AND(MONTH(F340)&gt;=7,MONTH(F340)&lt;8),AND(MONTH(H340)&gt;=7,MONTH(H340)&lt;8)),(NETWORKDAYS(F340,H340,Lister!$D$7:$D$13)-V340)*T340/NETWORKDAYS(Lister!$D$19,Lister!$E$19,Lister!$D$7:$D$13),IF(AND(AND(MONTH(F340)&gt;=7,MONTH(F340)&lt;8),MONTH(H340)&gt;7),(NETWORKDAYS(F340,Lister!$E$19,Lister!$D$7:$D$13)-V340)*T340/NETWORKDAYS(Lister!$D$19,Lister!$E$19,Lister!$D$7:$D$13),IF(MONTH(F340)&gt;7,0)))),0),"")</f>
        <v/>
      </c>
      <c r="AA340" s="31" t="str">
        <f>IF(Ansøgning!R345="","",Ansøgning!R345)</f>
        <v/>
      </c>
      <c r="AB340" s="46" t="str">
        <f>IFERROR(MAX(IF(OR(V340="",X340=""),"",IF(AND(AND(MONTH(F340)&gt;=8,MONTH(F340)&lt;9),AND(MONTH(H340)&gt;=8,MONTH(H340)&lt;9)),(NETWORKDAYS(F340,H340,Lister!$D$7:$D$13)-X340)*T340/NETWORKDAYS(Lister!$D$20,Lister!$E$20,Lister!$D$7:$D$13),IF(AND(MONTH(F340)=7,MONTH(H340)=8),(NETWORKDAYS(Lister!$D$20,H340,Lister!$D$7:$D$13)-X340)*T340/NETWORKDAYS(Lister!$D$20,Lister!$E$20,Lister!$D$7:$D$13),IF(AND(MONTH(F340)=7,MONTH(H340)=7),0)))),0),"")</f>
        <v/>
      </c>
      <c r="AC340" s="15" t="str">
        <f>IF(Ansøgning!U345="","",Ansøgning!U345)</f>
        <v/>
      </c>
      <c r="AD340" s="31" t="str">
        <f t="shared" si="38"/>
        <v/>
      </c>
      <c r="AE340" s="31" t="str">
        <f t="shared" si="39"/>
        <v/>
      </c>
      <c r="AF340" s="51" t="str">
        <f t="shared" si="40"/>
        <v/>
      </c>
      <c r="AG340" s="15" t="str">
        <f t="shared" si="41"/>
        <v/>
      </c>
    </row>
    <row r="341" spans="1:33" x14ac:dyDescent="0.25">
      <c r="A341" s="13" t="str">
        <f>IF(Ansøgning!A346="","",Ansøgning!A346)</f>
        <v/>
      </c>
      <c r="B341" s="13" t="str">
        <f>IF(Ansøgning!B346="","",Ansøgning!B346)</f>
        <v/>
      </c>
      <c r="C341" s="13" t="str">
        <f>IF(Ansøgning!C346="","",Ansøgning!C346)</f>
        <v/>
      </c>
      <c r="D341" s="13" t="str">
        <f>IF(Ansøgning!D346="","",Ansøgning!D346)</f>
        <v/>
      </c>
      <c r="E341" s="14" t="str">
        <f>IF(Ansøgning!E346="","",Ansøgning!E346)</f>
        <v/>
      </c>
      <c r="F341" s="16"/>
      <c r="G341" s="14" t="str">
        <f>IF(Ansøgning!F346="","",Ansøgning!F346)</f>
        <v/>
      </c>
      <c r="H341" s="16"/>
      <c r="I341" s="72" t="str">
        <f>IF(OR(F341="",H341=""),"",NETWORKDAYS(F341,H341,Lister!$D$7:$D$13))</f>
        <v/>
      </c>
      <c r="J341" s="53" t="str">
        <f>IF(Ansøgning!H346="","",Ansøgning!H346)</f>
        <v/>
      </c>
      <c r="K341" s="32" t="str">
        <f t="shared" si="35"/>
        <v/>
      </c>
      <c r="L341" s="31" t="str">
        <f>IF(Ansøgning!J346="","",Ansøgning!J346)</f>
        <v/>
      </c>
      <c r="M341" s="18"/>
      <c r="N341" s="31" t="str">
        <f>IF(Ansøgning!K346="","",Ansøgning!K346)</f>
        <v/>
      </c>
      <c r="O341" s="18"/>
      <c r="P341" s="15" t="str">
        <f>IF(Ansøgning!L346="","",Ansøgning!L346)</f>
        <v/>
      </c>
      <c r="Q341" s="46" t="str">
        <f t="shared" si="36"/>
        <v/>
      </c>
      <c r="R341" s="46"/>
      <c r="S341" s="101" t="str">
        <f>IF(Ansøgning!M346="","",Ansøgning!M346)</f>
        <v/>
      </c>
      <c r="T341" s="31" t="str">
        <f t="shared" si="37"/>
        <v/>
      </c>
      <c r="U341" s="102" t="str">
        <f>IF(Ansøgning!O346="","",Ansøgning!O346)</f>
        <v/>
      </c>
      <c r="V341" s="20"/>
      <c r="W341" s="102" t="str">
        <f>IF(Ansøgning!P346="","",Ansøgning!P346)</f>
        <v/>
      </c>
      <c r="X341" s="20"/>
      <c r="Y341" s="31" t="str">
        <f>IF(Ansøgning!Q346="","",Ansøgning!Q346)</f>
        <v/>
      </c>
      <c r="Z341" s="46" t="str">
        <f>IFERROR(MAX(IF(OR(V341="",X341=""),"",IF(AND(AND(MONTH(F341)&gt;=7,MONTH(F341)&lt;8),AND(MONTH(H341)&gt;=7,MONTH(H341)&lt;8)),(NETWORKDAYS(F341,H341,Lister!$D$7:$D$13)-V341)*T341/NETWORKDAYS(Lister!$D$19,Lister!$E$19,Lister!$D$7:$D$13),IF(AND(AND(MONTH(F341)&gt;=7,MONTH(F341)&lt;8),MONTH(H341)&gt;7),(NETWORKDAYS(F341,Lister!$E$19,Lister!$D$7:$D$13)-V341)*T341/NETWORKDAYS(Lister!$D$19,Lister!$E$19,Lister!$D$7:$D$13),IF(MONTH(F341)&gt;7,0)))),0),"")</f>
        <v/>
      </c>
      <c r="AA341" s="31" t="str">
        <f>IF(Ansøgning!R346="","",Ansøgning!R346)</f>
        <v/>
      </c>
      <c r="AB341" s="46" t="str">
        <f>IFERROR(MAX(IF(OR(V341="",X341=""),"",IF(AND(AND(MONTH(F341)&gt;=8,MONTH(F341)&lt;9),AND(MONTH(H341)&gt;=8,MONTH(H341)&lt;9)),(NETWORKDAYS(F341,H341,Lister!$D$7:$D$13)-X341)*T341/NETWORKDAYS(Lister!$D$20,Lister!$E$20,Lister!$D$7:$D$13),IF(AND(MONTH(F341)=7,MONTH(H341)=8),(NETWORKDAYS(Lister!$D$20,H341,Lister!$D$7:$D$13)-X341)*T341/NETWORKDAYS(Lister!$D$20,Lister!$E$20,Lister!$D$7:$D$13),IF(AND(MONTH(F341)=7,MONTH(H341)=7),0)))),0),"")</f>
        <v/>
      </c>
      <c r="AC341" s="15" t="str">
        <f>IF(Ansøgning!U346="","",Ansøgning!U346)</f>
        <v/>
      </c>
      <c r="AD341" s="31" t="str">
        <f t="shared" si="38"/>
        <v/>
      </c>
      <c r="AE341" s="31" t="str">
        <f t="shared" si="39"/>
        <v/>
      </c>
      <c r="AF341" s="51" t="str">
        <f t="shared" si="40"/>
        <v/>
      </c>
      <c r="AG341" s="15" t="str">
        <f t="shared" si="41"/>
        <v/>
      </c>
    </row>
    <row r="342" spans="1:33" x14ac:dyDescent="0.25">
      <c r="A342" s="13" t="str">
        <f>IF(Ansøgning!A347="","",Ansøgning!A347)</f>
        <v/>
      </c>
      <c r="B342" s="13" t="str">
        <f>IF(Ansøgning!B347="","",Ansøgning!B347)</f>
        <v/>
      </c>
      <c r="C342" s="13" t="str">
        <f>IF(Ansøgning!C347="","",Ansøgning!C347)</f>
        <v/>
      </c>
      <c r="D342" s="13" t="str">
        <f>IF(Ansøgning!D347="","",Ansøgning!D347)</f>
        <v/>
      </c>
      <c r="E342" s="14" t="str">
        <f>IF(Ansøgning!E347="","",Ansøgning!E347)</f>
        <v/>
      </c>
      <c r="F342" s="16"/>
      <c r="G342" s="14" t="str">
        <f>IF(Ansøgning!F347="","",Ansøgning!F347)</f>
        <v/>
      </c>
      <c r="H342" s="16"/>
      <c r="I342" s="72" t="str">
        <f>IF(OR(F342="",H342=""),"",NETWORKDAYS(F342,H342,Lister!$D$7:$D$13))</f>
        <v/>
      </c>
      <c r="J342" s="53" t="str">
        <f>IF(Ansøgning!H347="","",Ansøgning!H347)</f>
        <v/>
      </c>
      <c r="K342" s="32" t="str">
        <f t="shared" si="35"/>
        <v/>
      </c>
      <c r="L342" s="31" t="str">
        <f>IF(Ansøgning!J347="","",Ansøgning!J347)</f>
        <v/>
      </c>
      <c r="M342" s="18"/>
      <c r="N342" s="31" t="str">
        <f>IF(Ansøgning!K347="","",Ansøgning!K347)</f>
        <v/>
      </c>
      <c r="O342" s="18"/>
      <c r="P342" s="15" t="str">
        <f>IF(Ansøgning!L347="","",Ansøgning!L347)</f>
        <v/>
      </c>
      <c r="Q342" s="46" t="str">
        <f t="shared" si="36"/>
        <v/>
      </c>
      <c r="R342" s="46"/>
      <c r="S342" s="101" t="str">
        <f>IF(Ansøgning!M347="","",Ansøgning!M347)</f>
        <v/>
      </c>
      <c r="T342" s="31" t="str">
        <f t="shared" si="37"/>
        <v/>
      </c>
      <c r="U342" s="102" t="str">
        <f>IF(Ansøgning!O347="","",Ansøgning!O347)</f>
        <v/>
      </c>
      <c r="V342" s="20"/>
      <c r="W342" s="102" t="str">
        <f>IF(Ansøgning!P347="","",Ansøgning!P347)</f>
        <v/>
      </c>
      <c r="X342" s="20"/>
      <c r="Y342" s="31" t="str">
        <f>IF(Ansøgning!Q347="","",Ansøgning!Q347)</f>
        <v/>
      </c>
      <c r="Z342" s="46" t="str">
        <f>IFERROR(MAX(IF(OR(V342="",X342=""),"",IF(AND(AND(MONTH(F342)&gt;=7,MONTH(F342)&lt;8),AND(MONTH(H342)&gt;=7,MONTH(H342)&lt;8)),(NETWORKDAYS(F342,H342,Lister!$D$7:$D$13)-V342)*T342/NETWORKDAYS(Lister!$D$19,Lister!$E$19,Lister!$D$7:$D$13),IF(AND(AND(MONTH(F342)&gt;=7,MONTH(F342)&lt;8),MONTH(H342)&gt;7),(NETWORKDAYS(F342,Lister!$E$19,Lister!$D$7:$D$13)-V342)*T342/NETWORKDAYS(Lister!$D$19,Lister!$E$19,Lister!$D$7:$D$13),IF(MONTH(F342)&gt;7,0)))),0),"")</f>
        <v/>
      </c>
      <c r="AA342" s="31" t="str">
        <f>IF(Ansøgning!R347="","",Ansøgning!R347)</f>
        <v/>
      </c>
      <c r="AB342" s="46" t="str">
        <f>IFERROR(MAX(IF(OR(V342="",X342=""),"",IF(AND(AND(MONTH(F342)&gt;=8,MONTH(F342)&lt;9),AND(MONTH(H342)&gt;=8,MONTH(H342)&lt;9)),(NETWORKDAYS(F342,H342,Lister!$D$7:$D$13)-X342)*T342/NETWORKDAYS(Lister!$D$20,Lister!$E$20,Lister!$D$7:$D$13),IF(AND(MONTH(F342)=7,MONTH(H342)=8),(NETWORKDAYS(Lister!$D$20,H342,Lister!$D$7:$D$13)-X342)*T342/NETWORKDAYS(Lister!$D$20,Lister!$E$20,Lister!$D$7:$D$13),IF(AND(MONTH(F342)=7,MONTH(H342)=7),0)))),0),"")</f>
        <v/>
      </c>
      <c r="AC342" s="15" t="str">
        <f>IF(Ansøgning!U347="","",Ansøgning!U347)</f>
        <v/>
      </c>
      <c r="AD342" s="31" t="str">
        <f t="shared" si="38"/>
        <v/>
      </c>
      <c r="AE342" s="31" t="str">
        <f t="shared" si="39"/>
        <v/>
      </c>
      <c r="AF342" s="51" t="str">
        <f t="shared" si="40"/>
        <v/>
      </c>
      <c r="AG342" s="15" t="str">
        <f t="shared" si="41"/>
        <v/>
      </c>
    </row>
    <row r="343" spans="1:33" x14ac:dyDescent="0.25">
      <c r="A343" s="13" t="str">
        <f>IF(Ansøgning!A348="","",Ansøgning!A348)</f>
        <v/>
      </c>
      <c r="B343" s="13" t="str">
        <f>IF(Ansøgning!B348="","",Ansøgning!B348)</f>
        <v/>
      </c>
      <c r="C343" s="13" t="str">
        <f>IF(Ansøgning!C348="","",Ansøgning!C348)</f>
        <v/>
      </c>
      <c r="D343" s="13" t="str">
        <f>IF(Ansøgning!D348="","",Ansøgning!D348)</f>
        <v/>
      </c>
      <c r="E343" s="14" t="str">
        <f>IF(Ansøgning!E348="","",Ansøgning!E348)</f>
        <v/>
      </c>
      <c r="F343" s="16"/>
      <c r="G343" s="14" t="str">
        <f>IF(Ansøgning!F348="","",Ansøgning!F348)</f>
        <v/>
      </c>
      <c r="H343" s="16"/>
      <c r="I343" s="72" t="str">
        <f>IF(OR(F343="",H343=""),"",NETWORKDAYS(F343,H343,Lister!$D$7:$D$13))</f>
        <v/>
      </c>
      <c r="J343" s="53" t="str">
        <f>IF(Ansøgning!H348="","",Ansøgning!H348)</f>
        <v/>
      </c>
      <c r="K343" s="32" t="str">
        <f t="shared" si="35"/>
        <v/>
      </c>
      <c r="L343" s="31" t="str">
        <f>IF(Ansøgning!J348="","",Ansøgning!J348)</f>
        <v/>
      </c>
      <c r="M343" s="18"/>
      <c r="N343" s="31" t="str">
        <f>IF(Ansøgning!K348="","",Ansøgning!K348)</f>
        <v/>
      </c>
      <c r="O343" s="18"/>
      <c r="P343" s="15" t="str">
        <f>IF(Ansøgning!L348="","",Ansøgning!L348)</f>
        <v/>
      </c>
      <c r="Q343" s="46" t="str">
        <f t="shared" si="36"/>
        <v/>
      </c>
      <c r="R343" s="46"/>
      <c r="S343" s="101" t="str">
        <f>IF(Ansøgning!M348="","",Ansøgning!M348)</f>
        <v/>
      </c>
      <c r="T343" s="31" t="str">
        <f t="shared" si="37"/>
        <v/>
      </c>
      <c r="U343" s="102" t="str">
        <f>IF(Ansøgning!O348="","",Ansøgning!O348)</f>
        <v/>
      </c>
      <c r="V343" s="20"/>
      <c r="W343" s="102" t="str">
        <f>IF(Ansøgning!P348="","",Ansøgning!P348)</f>
        <v/>
      </c>
      <c r="X343" s="20"/>
      <c r="Y343" s="31" t="str">
        <f>IF(Ansøgning!Q348="","",Ansøgning!Q348)</f>
        <v/>
      </c>
      <c r="Z343" s="46" t="str">
        <f>IFERROR(MAX(IF(OR(V343="",X343=""),"",IF(AND(AND(MONTH(F343)&gt;=7,MONTH(F343)&lt;8),AND(MONTH(H343)&gt;=7,MONTH(H343)&lt;8)),(NETWORKDAYS(F343,H343,Lister!$D$7:$D$13)-V343)*T343/NETWORKDAYS(Lister!$D$19,Lister!$E$19,Lister!$D$7:$D$13),IF(AND(AND(MONTH(F343)&gt;=7,MONTH(F343)&lt;8),MONTH(H343)&gt;7),(NETWORKDAYS(F343,Lister!$E$19,Lister!$D$7:$D$13)-V343)*T343/NETWORKDAYS(Lister!$D$19,Lister!$E$19,Lister!$D$7:$D$13),IF(MONTH(F343)&gt;7,0)))),0),"")</f>
        <v/>
      </c>
      <c r="AA343" s="31" t="str">
        <f>IF(Ansøgning!R348="","",Ansøgning!R348)</f>
        <v/>
      </c>
      <c r="AB343" s="46" t="str">
        <f>IFERROR(MAX(IF(OR(V343="",X343=""),"",IF(AND(AND(MONTH(F343)&gt;=8,MONTH(F343)&lt;9),AND(MONTH(H343)&gt;=8,MONTH(H343)&lt;9)),(NETWORKDAYS(F343,H343,Lister!$D$7:$D$13)-X343)*T343/NETWORKDAYS(Lister!$D$20,Lister!$E$20,Lister!$D$7:$D$13),IF(AND(MONTH(F343)=7,MONTH(H343)=8),(NETWORKDAYS(Lister!$D$20,H343,Lister!$D$7:$D$13)-X343)*T343/NETWORKDAYS(Lister!$D$20,Lister!$E$20,Lister!$D$7:$D$13),IF(AND(MONTH(F343)=7,MONTH(H343)=7),0)))),0),"")</f>
        <v/>
      </c>
      <c r="AC343" s="15" t="str">
        <f>IF(Ansøgning!U348="","",Ansøgning!U348)</f>
        <v/>
      </c>
      <c r="AD343" s="31" t="str">
        <f t="shared" si="38"/>
        <v/>
      </c>
      <c r="AE343" s="31" t="str">
        <f t="shared" si="39"/>
        <v/>
      </c>
      <c r="AF343" s="51" t="str">
        <f t="shared" si="40"/>
        <v/>
      </c>
      <c r="AG343" s="15" t="str">
        <f t="shared" si="41"/>
        <v/>
      </c>
    </row>
    <row r="344" spans="1:33" x14ac:dyDescent="0.25">
      <c r="A344" s="13" t="str">
        <f>IF(Ansøgning!A349="","",Ansøgning!A349)</f>
        <v/>
      </c>
      <c r="B344" s="13" t="str">
        <f>IF(Ansøgning!B349="","",Ansøgning!B349)</f>
        <v/>
      </c>
      <c r="C344" s="13" t="str">
        <f>IF(Ansøgning!C349="","",Ansøgning!C349)</f>
        <v/>
      </c>
      <c r="D344" s="13" t="str">
        <f>IF(Ansøgning!D349="","",Ansøgning!D349)</f>
        <v/>
      </c>
      <c r="E344" s="14" t="str">
        <f>IF(Ansøgning!E349="","",Ansøgning!E349)</f>
        <v/>
      </c>
      <c r="F344" s="16"/>
      <c r="G344" s="14" t="str">
        <f>IF(Ansøgning!F349="","",Ansøgning!F349)</f>
        <v/>
      </c>
      <c r="H344" s="16"/>
      <c r="I344" s="72" t="str">
        <f>IF(OR(F344="",H344=""),"",NETWORKDAYS(F344,H344,Lister!$D$7:$D$13))</f>
        <v/>
      </c>
      <c r="J344" s="53" t="str">
        <f>IF(Ansøgning!H349="","",Ansøgning!H349)</f>
        <v/>
      </c>
      <c r="K344" s="32" t="str">
        <f t="shared" si="35"/>
        <v/>
      </c>
      <c r="L344" s="31" t="str">
        <f>IF(Ansøgning!J349="","",Ansøgning!J349)</f>
        <v/>
      </c>
      <c r="M344" s="18"/>
      <c r="N344" s="31" t="str">
        <f>IF(Ansøgning!K349="","",Ansøgning!K349)</f>
        <v/>
      </c>
      <c r="O344" s="18"/>
      <c r="P344" s="15" t="str">
        <f>IF(Ansøgning!L349="","",Ansøgning!L349)</f>
        <v/>
      </c>
      <c r="Q344" s="46" t="str">
        <f t="shared" si="36"/>
        <v/>
      </c>
      <c r="R344" s="46"/>
      <c r="S344" s="101" t="str">
        <f>IF(Ansøgning!M349="","",Ansøgning!M349)</f>
        <v/>
      </c>
      <c r="T344" s="31" t="str">
        <f t="shared" si="37"/>
        <v/>
      </c>
      <c r="U344" s="102" t="str">
        <f>IF(Ansøgning!O349="","",Ansøgning!O349)</f>
        <v/>
      </c>
      <c r="V344" s="20"/>
      <c r="W344" s="102" t="str">
        <f>IF(Ansøgning!P349="","",Ansøgning!P349)</f>
        <v/>
      </c>
      <c r="X344" s="20"/>
      <c r="Y344" s="31" t="str">
        <f>IF(Ansøgning!Q349="","",Ansøgning!Q349)</f>
        <v/>
      </c>
      <c r="Z344" s="46" t="str">
        <f>IFERROR(MAX(IF(OR(V344="",X344=""),"",IF(AND(AND(MONTH(F344)&gt;=7,MONTH(F344)&lt;8),AND(MONTH(H344)&gt;=7,MONTH(H344)&lt;8)),(NETWORKDAYS(F344,H344,Lister!$D$7:$D$13)-V344)*T344/NETWORKDAYS(Lister!$D$19,Lister!$E$19,Lister!$D$7:$D$13),IF(AND(AND(MONTH(F344)&gt;=7,MONTH(F344)&lt;8),MONTH(H344)&gt;7),(NETWORKDAYS(F344,Lister!$E$19,Lister!$D$7:$D$13)-V344)*T344/NETWORKDAYS(Lister!$D$19,Lister!$E$19,Lister!$D$7:$D$13),IF(MONTH(F344)&gt;7,0)))),0),"")</f>
        <v/>
      </c>
      <c r="AA344" s="31" t="str">
        <f>IF(Ansøgning!R349="","",Ansøgning!R349)</f>
        <v/>
      </c>
      <c r="AB344" s="46" t="str">
        <f>IFERROR(MAX(IF(OR(V344="",X344=""),"",IF(AND(AND(MONTH(F344)&gt;=8,MONTH(F344)&lt;9),AND(MONTH(H344)&gt;=8,MONTH(H344)&lt;9)),(NETWORKDAYS(F344,H344,Lister!$D$7:$D$13)-X344)*T344/NETWORKDAYS(Lister!$D$20,Lister!$E$20,Lister!$D$7:$D$13),IF(AND(MONTH(F344)=7,MONTH(H344)=8),(NETWORKDAYS(Lister!$D$20,H344,Lister!$D$7:$D$13)-X344)*T344/NETWORKDAYS(Lister!$D$20,Lister!$E$20,Lister!$D$7:$D$13),IF(AND(MONTH(F344)=7,MONTH(H344)=7),0)))),0),"")</f>
        <v/>
      </c>
      <c r="AC344" s="15" t="str">
        <f>IF(Ansøgning!U349="","",Ansøgning!U349)</f>
        <v/>
      </c>
      <c r="AD344" s="31" t="str">
        <f t="shared" si="38"/>
        <v/>
      </c>
      <c r="AE344" s="31" t="str">
        <f t="shared" si="39"/>
        <v/>
      </c>
      <c r="AF344" s="51" t="str">
        <f t="shared" si="40"/>
        <v/>
      </c>
      <c r="AG344" s="15" t="str">
        <f t="shared" si="41"/>
        <v/>
      </c>
    </row>
    <row r="345" spans="1:33" x14ac:dyDescent="0.25">
      <c r="A345" s="13" t="str">
        <f>IF(Ansøgning!A350="","",Ansøgning!A350)</f>
        <v/>
      </c>
      <c r="B345" s="13" t="str">
        <f>IF(Ansøgning!B350="","",Ansøgning!B350)</f>
        <v/>
      </c>
      <c r="C345" s="13" t="str">
        <f>IF(Ansøgning!C350="","",Ansøgning!C350)</f>
        <v/>
      </c>
      <c r="D345" s="13" t="str">
        <f>IF(Ansøgning!D350="","",Ansøgning!D350)</f>
        <v/>
      </c>
      <c r="E345" s="14" t="str">
        <f>IF(Ansøgning!E350="","",Ansøgning!E350)</f>
        <v/>
      </c>
      <c r="F345" s="16"/>
      <c r="G345" s="14" t="str">
        <f>IF(Ansøgning!F350="","",Ansøgning!F350)</f>
        <v/>
      </c>
      <c r="H345" s="16"/>
      <c r="I345" s="72" t="str">
        <f>IF(OR(F345="",H345=""),"",NETWORKDAYS(F345,H345,Lister!$D$7:$D$13))</f>
        <v/>
      </c>
      <c r="J345" s="53" t="str">
        <f>IF(Ansøgning!H350="","",Ansøgning!H350)</f>
        <v/>
      </c>
      <c r="K345" s="32" t="str">
        <f t="shared" si="35"/>
        <v/>
      </c>
      <c r="L345" s="31" t="str">
        <f>IF(Ansøgning!J350="","",Ansøgning!J350)</f>
        <v/>
      </c>
      <c r="M345" s="18"/>
      <c r="N345" s="31" t="str">
        <f>IF(Ansøgning!K350="","",Ansøgning!K350)</f>
        <v/>
      </c>
      <c r="O345" s="18"/>
      <c r="P345" s="15" t="str">
        <f>IF(Ansøgning!L350="","",Ansøgning!L350)</f>
        <v/>
      </c>
      <c r="Q345" s="46" t="str">
        <f t="shared" si="36"/>
        <v/>
      </c>
      <c r="R345" s="46"/>
      <c r="S345" s="101" t="str">
        <f>IF(Ansøgning!M350="","",Ansøgning!M350)</f>
        <v/>
      </c>
      <c r="T345" s="31" t="str">
        <f t="shared" si="37"/>
        <v/>
      </c>
      <c r="U345" s="102" t="str">
        <f>IF(Ansøgning!O350="","",Ansøgning!O350)</f>
        <v/>
      </c>
      <c r="V345" s="20"/>
      <c r="W345" s="102" t="str">
        <f>IF(Ansøgning!P350="","",Ansøgning!P350)</f>
        <v/>
      </c>
      <c r="X345" s="20"/>
      <c r="Y345" s="31" t="str">
        <f>IF(Ansøgning!Q350="","",Ansøgning!Q350)</f>
        <v/>
      </c>
      <c r="Z345" s="46" t="str">
        <f>IFERROR(MAX(IF(OR(V345="",X345=""),"",IF(AND(AND(MONTH(F345)&gt;=7,MONTH(F345)&lt;8),AND(MONTH(H345)&gt;=7,MONTH(H345)&lt;8)),(NETWORKDAYS(F345,H345,Lister!$D$7:$D$13)-V345)*T345/NETWORKDAYS(Lister!$D$19,Lister!$E$19,Lister!$D$7:$D$13),IF(AND(AND(MONTH(F345)&gt;=7,MONTH(F345)&lt;8),MONTH(H345)&gt;7),(NETWORKDAYS(F345,Lister!$E$19,Lister!$D$7:$D$13)-V345)*T345/NETWORKDAYS(Lister!$D$19,Lister!$E$19,Lister!$D$7:$D$13),IF(MONTH(F345)&gt;7,0)))),0),"")</f>
        <v/>
      </c>
      <c r="AA345" s="31" t="str">
        <f>IF(Ansøgning!R350="","",Ansøgning!R350)</f>
        <v/>
      </c>
      <c r="AB345" s="46" t="str">
        <f>IFERROR(MAX(IF(OR(V345="",X345=""),"",IF(AND(AND(MONTH(F345)&gt;=8,MONTH(F345)&lt;9),AND(MONTH(H345)&gt;=8,MONTH(H345)&lt;9)),(NETWORKDAYS(F345,H345,Lister!$D$7:$D$13)-X345)*T345/NETWORKDAYS(Lister!$D$20,Lister!$E$20,Lister!$D$7:$D$13),IF(AND(MONTH(F345)=7,MONTH(H345)=8),(NETWORKDAYS(Lister!$D$20,H345,Lister!$D$7:$D$13)-X345)*T345/NETWORKDAYS(Lister!$D$20,Lister!$E$20,Lister!$D$7:$D$13),IF(AND(MONTH(F345)=7,MONTH(H345)=7),0)))),0),"")</f>
        <v/>
      </c>
      <c r="AC345" s="15" t="str">
        <f>IF(Ansøgning!U350="","",Ansøgning!U350)</f>
        <v/>
      </c>
      <c r="AD345" s="31" t="str">
        <f t="shared" si="38"/>
        <v/>
      </c>
      <c r="AE345" s="31" t="str">
        <f t="shared" si="39"/>
        <v/>
      </c>
      <c r="AF345" s="51" t="str">
        <f t="shared" si="40"/>
        <v/>
      </c>
      <c r="AG345" s="15" t="str">
        <f t="shared" si="41"/>
        <v/>
      </c>
    </row>
    <row r="346" spans="1:33" x14ac:dyDescent="0.25">
      <c r="A346" s="13" t="str">
        <f>IF(Ansøgning!A351="","",Ansøgning!A351)</f>
        <v/>
      </c>
      <c r="B346" s="13" t="str">
        <f>IF(Ansøgning!B351="","",Ansøgning!B351)</f>
        <v/>
      </c>
      <c r="C346" s="13" t="str">
        <f>IF(Ansøgning!C351="","",Ansøgning!C351)</f>
        <v/>
      </c>
      <c r="D346" s="13" t="str">
        <f>IF(Ansøgning!D351="","",Ansøgning!D351)</f>
        <v/>
      </c>
      <c r="E346" s="14" t="str">
        <f>IF(Ansøgning!E351="","",Ansøgning!E351)</f>
        <v/>
      </c>
      <c r="F346" s="16"/>
      <c r="G346" s="14" t="str">
        <f>IF(Ansøgning!F351="","",Ansøgning!F351)</f>
        <v/>
      </c>
      <c r="H346" s="16"/>
      <c r="I346" s="72" t="str">
        <f>IF(OR(F346="",H346=""),"",NETWORKDAYS(F346,H346,Lister!$D$7:$D$13))</f>
        <v/>
      </c>
      <c r="J346" s="53" t="str">
        <f>IF(Ansøgning!H351="","",Ansøgning!H351)</f>
        <v/>
      </c>
      <c r="K346" s="32" t="str">
        <f t="shared" si="35"/>
        <v/>
      </c>
      <c r="L346" s="31" t="str">
        <f>IF(Ansøgning!J351="","",Ansøgning!J351)</f>
        <v/>
      </c>
      <c r="M346" s="18"/>
      <c r="N346" s="31" t="str">
        <f>IF(Ansøgning!K351="","",Ansøgning!K351)</f>
        <v/>
      </c>
      <c r="O346" s="18"/>
      <c r="P346" s="15" t="str">
        <f>IF(Ansøgning!L351="","",Ansøgning!L351)</f>
        <v/>
      </c>
      <c r="Q346" s="46" t="str">
        <f t="shared" si="36"/>
        <v/>
      </c>
      <c r="R346" s="46"/>
      <c r="S346" s="101" t="str">
        <f>IF(Ansøgning!M351="","",Ansøgning!M351)</f>
        <v/>
      </c>
      <c r="T346" s="31" t="str">
        <f t="shared" si="37"/>
        <v/>
      </c>
      <c r="U346" s="102" t="str">
        <f>IF(Ansøgning!O351="","",Ansøgning!O351)</f>
        <v/>
      </c>
      <c r="V346" s="20"/>
      <c r="W346" s="102" t="str">
        <f>IF(Ansøgning!P351="","",Ansøgning!P351)</f>
        <v/>
      </c>
      <c r="X346" s="20"/>
      <c r="Y346" s="31" t="str">
        <f>IF(Ansøgning!Q351="","",Ansøgning!Q351)</f>
        <v/>
      </c>
      <c r="Z346" s="46" t="str">
        <f>IFERROR(MAX(IF(OR(V346="",X346=""),"",IF(AND(AND(MONTH(F346)&gt;=7,MONTH(F346)&lt;8),AND(MONTH(H346)&gt;=7,MONTH(H346)&lt;8)),(NETWORKDAYS(F346,H346,Lister!$D$7:$D$13)-V346)*T346/NETWORKDAYS(Lister!$D$19,Lister!$E$19,Lister!$D$7:$D$13),IF(AND(AND(MONTH(F346)&gt;=7,MONTH(F346)&lt;8),MONTH(H346)&gt;7),(NETWORKDAYS(F346,Lister!$E$19,Lister!$D$7:$D$13)-V346)*T346/NETWORKDAYS(Lister!$D$19,Lister!$E$19,Lister!$D$7:$D$13),IF(MONTH(F346)&gt;7,0)))),0),"")</f>
        <v/>
      </c>
      <c r="AA346" s="31" t="str">
        <f>IF(Ansøgning!R351="","",Ansøgning!R351)</f>
        <v/>
      </c>
      <c r="AB346" s="46" t="str">
        <f>IFERROR(MAX(IF(OR(V346="",X346=""),"",IF(AND(AND(MONTH(F346)&gt;=8,MONTH(F346)&lt;9),AND(MONTH(H346)&gt;=8,MONTH(H346)&lt;9)),(NETWORKDAYS(F346,H346,Lister!$D$7:$D$13)-X346)*T346/NETWORKDAYS(Lister!$D$20,Lister!$E$20,Lister!$D$7:$D$13),IF(AND(MONTH(F346)=7,MONTH(H346)=8),(NETWORKDAYS(Lister!$D$20,H346,Lister!$D$7:$D$13)-X346)*T346/NETWORKDAYS(Lister!$D$20,Lister!$E$20,Lister!$D$7:$D$13),IF(AND(MONTH(F346)=7,MONTH(H346)=7),0)))),0),"")</f>
        <v/>
      </c>
      <c r="AC346" s="15" t="str">
        <f>IF(Ansøgning!U351="","",Ansøgning!U351)</f>
        <v/>
      </c>
      <c r="AD346" s="31" t="str">
        <f t="shared" si="38"/>
        <v/>
      </c>
      <c r="AE346" s="31" t="str">
        <f t="shared" si="39"/>
        <v/>
      </c>
      <c r="AF346" s="51" t="str">
        <f t="shared" si="40"/>
        <v/>
      </c>
      <c r="AG346" s="15" t="str">
        <f t="shared" si="41"/>
        <v/>
      </c>
    </row>
    <row r="347" spans="1:33" x14ac:dyDescent="0.25">
      <c r="A347" s="13" t="str">
        <f>IF(Ansøgning!A352="","",Ansøgning!A352)</f>
        <v/>
      </c>
      <c r="B347" s="13" t="str">
        <f>IF(Ansøgning!B352="","",Ansøgning!B352)</f>
        <v/>
      </c>
      <c r="C347" s="13" t="str">
        <f>IF(Ansøgning!C352="","",Ansøgning!C352)</f>
        <v/>
      </c>
      <c r="D347" s="13" t="str">
        <f>IF(Ansøgning!D352="","",Ansøgning!D352)</f>
        <v/>
      </c>
      <c r="E347" s="14" t="str">
        <f>IF(Ansøgning!E352="","",Ansøgning!E352)</f>
        <v/>
      </c>
      <c r="F347" s="16"/>
      <c r="G347" s="14" t="str">
        <f>IF(Ansøgning!F352="","",Ansøgning!F352)</f>
        <v/>
      </c>
      <c r="H347" s="16"/>
      <c r="I347" s="72" t="str">
        <f>IF(OR(F347="",H347=""),"",NETWORKDAYS(F347,H347,Lister!$D$7:$D$13))</f>
        <v/>
      </c>
      <c r="J347" s="53" t="str">
        <f>IF(Ansøgning!H352="","",Ansøgning!H352)</f>
        <v/>
      </c>
      <c r="K347" s="32" t="str">
        <f t="shared" si="35"/>
        <v/>
      </c>
      <c r="L347" s="31" t="str">
        <f>IF(Ansøgning!J352="","",Ansøgning!J352)</f>
        <v/>
      </c>
      <c r="M347" s="18"/>
      <c r="N347" s="31" t="str">
        <f>IF(Ansøgning!K352="","",Ansøgning!K352)</f>
        <v/>
      </c>
      <c r="O347" s="18"/>
      <c r="P347" s="15" t="str">
        <f>IF(Ansøgning!L352="","",Ansøgning!L352)</f>
        <v/>
      </c>
      <c r="Q347" s="46" t="str">
        <f t="shared" si="36"/>
        <v/>
      </c>
      <c r="R347" s="46"/>
      <c r="S347" s="101" t="str">
        <f>IF(Ansøgning!M352="","",Ansøgning!M352)</f>
        <v/>
      </c>
      <c r="T347" s="31" t="str">
        <f t="shared" si="37"/>
        <v/>
      </c>
      <c r="U347" s="102" t="str">
        <f>IF(Ansøgning!O352="","",Ansøgning!O352)</f>
        <v/>
      </c>
      <c r="V347" s="20"/>
      <c r="W347" s="102" t="str">
        <f>IF(Ansøgning!P352="","",Ansøgning!P352)</f>
        <v/>
      </c>
      <c r="X347" s="20"/>
      <c r="Y347" s="31" t="str">
        <f>IF(Ansøgning!Q352="","",Ansøgning!Q352)</f>
        <v/>
      </c>
      <c r="Z347" s="46" t="str">
        <f>IFERROR(MAX(IF(OR(V347="",X347=""),"",IF(AND(AND(MONTH(F347)&gt;=7,MONTH(F347)&lt;8),AND(MONTH(H347)&gt;=7,MONTH(H347)&lt;8)),(NETWORKDAYS(F347,H347,Lister!$D$7:$D$13)-V347)*T347/NETWORKDAYS(Lister!$D$19,Lister!$E$19,Lister!$D$7:$D$13),IF(AND(AND(MONTH(F347)&gt;=7,MONTH(F347)&lt;8),MONTH(H347)&gt;7),(NETWORKDAYS(F347,Lister!$E$19,Lister!$D$7:$D$13)-V347)*T347/NETWORKDAYS(Lister!$D$19,Lister!$E$19,Lister!$D$7:$D$13),IF(MONTH(F347)&gt;7,0)))),0),"")</f>
        <v/>
      </c>
      <c r="AA347" s="31" t="str">
        <f>IF(Ansøgning!R352="","",Ansøgning!R352)</f>
        <v/>
      </c>
      <c r="AB347" s="46" t="str">
        <f>IFERROR(MAX(IF(OR(V347="",X347=""),"",IF(AND(AND(MONTH(F347)&gt;=8,MONTH(F347)&lt;9),AND(MONTH(H347)&gt;=8,MONTH(H347)&lt;9)),(NETWORKDAYS(F347,H347,Lister!$D$7:$D$13)-X347)*T347/NETWORKDAYS(Lister!$D$20,Lister!$E$20,Lister!$D$7:$D$13),IF(AND(MONTH(F347)=7,MONTH(H347)=8),(NETWORKDAYS(Lister!$D$20,H347,Lister!$D$7:$D$13)-X347)*T347/NETWORKDAYS(Lister!$D$20,Lister!$E$20,Lister!$D$7:$D$13),IF(AND(MONTH(F347)=7,MONTH(H347)=7),0)))),0),"")</f>
        <v/>
      </c>
      <c r="AC347" s="15" t="str">
        <f>IF(Ansøgning!U352="","",Ansøgning!U352)</f>
        <v/>
      </c>
      <c r="AD347" s="31" t="str">
        <f t="shared" si="38"/>
        <v/>
      </c>
      <c r="AE347" s="31" t="str">
        <f t="shared" si="39"/>
        <v/>
      </c>
      <c r="AF347" s="51" t="str">
        <f t="shared" si="40"/>
        <v/>
      </c>
      <c r="AG347" s="15" t="str">
        <f t="shared" si="41"/>
        <v/>
      </c>
    </row>
    <row r="348" spans="1:33" x14ac:dyDescent="0.25">
      <c r="A348" s="13" t="str">
        <f>IF(Ansøgning!A353="","",Ansøgning!A353)</f>
        <v/>
      </c>
      <c r="B348" s="13" t="str">
        <f>IF(Ansøgning!B353="","",Ansøgning!B353)</f>
        <v/>
      </c>
      <c r="C348" s="13" t="str">
        <f>IF(Ansøgning!C353="","",Ansøgning!C353)</f>
        <v/>
      </c>
      <c r="D348" s="13" t="str">
        <f>IF(Ansøgning!D353="","",Ansøgning!D353)</f>
        <v/>
      </c>
      <c r="E348" s="14" t="str">
        <f>IF(Ansøgning!E353="","",Ansøgning!E353)</f>
        <v/>
      </c>
      <c r="F348" s="16"/>
      <c r="G348" s="14" t="str">
        <f>IF(Ansøgning!F353="","",Ansøgning!F353)</f>
        <v/>
      </c>
      <c r="H348" s="16"/>
      <c r="I348" s="72" t="str">
        <f>IF(OR(F348="",H348=""),"",NETWORKDAYS(F348,H348,Lister!$D$7:$D$13))</f>
        <v/>
      </c>
      <c r="J348" s="53" t="str">
        <f>IF(Ansøgning!H353="","",Ansøgning!H353)</f>
        <v/>
      </c>
      <c r="K348" s="32" t="str">
        <f t="shared" si="35"/>
        <v/>
      </c>
      <c r="L348" s="31" t="str">
        <f>IF(Ansøgning!J353="","",Ansøgning!J353)</f>
        <v/>
      </c>
      <c r="M348" s="18"/>
      <c r="N348" s="31" t="str">
        <f>IF(Ansøgning!K353="","",Ansøgning!K353)</f>
        <v/>
      </c>
      <c r="O348" s="18"/>
      <c r="P348" s="15" t="str">
        <f>IF(Ansøgning!L353="","",Ansøgning!L353)</f>
        <v/>
      </c>
      <c r="Q348" s="46" t="str">
        <f t="shared" si="36"/>
        <v/>
      </c>
      <c r="R348" s="46"/>
      <c r="S348" s="101" t="str">
        <f>IF(Ansøgning!M353="","",Ansøgning!M353)</f>
        <v/>
      </c>
      <c r="T348" s="31" t="str">
        <f t="shared" si="37"/>
        <v/>
      </c>
      <c r="U348" s="102" t="str">
        <f>IF(Ansøgning!O353="","",Ansøgning!O353)</f>
        <v/>
      </c>
      <c r="V348" s="20"/>
      <c r="W348" s="102" t="str">
        <f>IF(Ansøgning!P353="","",Ansøgning!P353)</f>
        <v/>
      </c>
      <c r="X348" s="20"/>
      <c r="Y348" s="31" t="str">
        <f>IF(Ansøgning!Q353="","",Ansøgning!Q353)</f>
        <v/>
      </c>
      <c r="Z348" s="46" t="str">
        <f>IFERROR(MAX(IF(OR(V348="",X348=""),"",IF(AND(AND(MONTH(F348)&gt;=7,MONTH(F348)&lt;8),AND(MONTH(H348)&gt;=7,MONTH(H348)&lt;8)),(NETWORKDAYS(F348,H348,Lister!$D$7:$D$13)-V348)*T348/NETWORKDAYS(Lister!$D$19,Lister!$E$19,Lister!$D$7:$D$13),IF(AND(AND(MONTH(F348)&gt;=7,MONTH(F348)&lt;8),MONTH(H348)&gt;7),(NETWORKDAYS(F348,Lister!$E$19,Lister!$D$7:$D$13)-V348)*T348/NETWORKDAYS(Lister!$D$19,Lister!$E$19,Lister!$D$7:$D$13),IF(MONTH(F348)&gt;7,0)))),0),"")</f>
        <v/>
      </c>
      <c r="AA348" s="31" t="str">
        <f>IF(Ansøgning!R353="","",Ansøgning!R353)</f>
        <v/>
      </c>
      <c r="AB348" s="46" t="str">
        <f>IFERROR(MAX(IF(OR(V348="",X348=""),"",IF(AND(AND(MONTH(F348)&gt;=8,MONTH(F348)&lt;9),AND(MONTH(H348)&gt;=8,MONTH(H348)&lt;9)),(NETWORKDAYS(F348,H348,Lister!$D$7:$D$13)-X348)*T348/NETWORKDAYS(Lister!$D$20,Lister!$E$20,Lister!$D$7:$D$13),IF(AND(MONTH(F348)=7,MONTH(H348)=8),(NETWORKDAYS(Lister!$D$20,H348,Lister!$D$7:$D$13)-X348)*T348/NETWORKDAYS(Lister!$D$20,Lister!$E$20,Lister!$D$7:$D$13),IF(AND(MONTH(F348)=7,MONTH(H348)=7),0)))),0),"")</f>
        <v/>
      </c>
      <c r="AC348" s="15" t="str">
        <f>IF(Ansøgning!U353="","",Ansøgning!U353)</f>
        <v/>
      </c>
      <c r="AD348" s="31" t="str">
        <f t="shared" si="38"/>
        <v/>
      </c>
      <c r="AE348" s="31" t="str">
        <f t="shared" si="39"/>
        <v/>
      </c>
      <c r="AF348" s="51" t="str">
        <f t="shared" si="40"/>
        <v/>
      </c>
      <c r="AG348" s="15" t="str">
        <f t="shared" si="41"/>
        <v/>
      </c>
    </row>
    <row r="349" spans="1:33" x14ac:dyDescent="0.25">
      <c r="A349" s="13" t="str">
        <f>IF(Ansøgning!A354="","",Ansøgning!A354)</f>
        <v/>
      </c>
      <c r="B349" s="13" t="str">
        <f>IF(Ansøgning!B354="","",Ansøgning!B354)</f>
        <v/>
      </c>
      <c r="C349" s="13" t="str">
        <f>IF(Ansøgning!C354="","",Ansøgning!C354)</f>
        <v/>
      </c>
      <c r="D349" s="13" t="str">
        <f>IF(Ansøgning!D354="","",Ansøgning!D354)</f>
        <v/>
      </c>
      <c r="E349" s="14" t="str">
        <f>IF(Ansøgning!E354="","",Ansøgning!E354)</f>
        <v/>
      </c>
      <c r="F349" s="16"/>
      <c r="G349" s="14" t="str">
        <f>IF(Ansøgning!F354="","",Ansøgning!F354)</f>
        <v/>
      </c>
      <c r="H349" s="16"/>
      <c r="I349" s="72" t="str">
        <f>IF(OR(F349="",H349=""),"",NETWORKDAYS(F349,H349,Lister!$D$7:$D$13))</f>
        <v/>
      </c>
      <c r="J349" s="53" t="str">
        <f>IF(Ansøgning!H354="","",Ansøgning!H354)</f>
        <v/>
      </c>
      <c r="K349" s="32" t="str">
        <f t="shared" si="35"/>
        <v/>
      </c>
      <c r="L349" s="31" t="str">
        <f>IF(Ansøgning!J354="","",Ansøgning!J354)</f>
        <v/>
      </c>
      <c r="M349" s="18"/>
      <c r="N349" s="31" t="str">
        <f>IF(Ansøgning!K354="","",Ansøgning!K354)</f>
        <v/>
      </c>
      <c r="O349" s="18"/>
      <c r="P349" s="15" t="str">
        <f>IF(Ansøgning!L354="","",Ansøgning!L354)</f>
        <v/>
      </c>
      <c r="Q349" s="46" t="str">
        <f t="shared" si="36"/>
        <v/>
      </c>
      <c r="R349" s="46"/>
      <c r="S349" s="101" t="str">
        <f>IF(Ansøgning!M354="","",Ansøgning!M354)</f>
        <v/>
      </c>
      <c r="T349" s="31" t="str">
        <f t="shared" si="37"/>
        <v/>
      </c>
      <c r="U349" s="102" t="str">
        <f>IF(Ansøgning!O354="","",Ansøgning!O354)</f>
        <v/>
      </c>
      <c r="V349" s="20"/>
      <c r="W349" s="102" t="str">
        <f>IF(Ansøgning!P354="","",Ansøgning!P354)</f>
        <v/>
      </c>
      <c r="X349" s="20"/>
      <c r="Y349" s="31" t="str">
        <f>IF(Ansøgning!Q354="","",Ansøgning!Q354)</f>
        <v/>
      </c>
      <c r="Z349" s="46" t="str">
        <f>IFERROR(MAX(IF(OR(V349="",X349=""),"",IF(AND(AND(MONTH(F349)&gt;=7,MONTH(F349)&lt;8),AND(MONTH(H349)&gt;=7,MONTH(H349)&lt;8)),(NETWORKDAYS(F349,H349,Lister!$D$7:$D$13)-V349)*T349/NETWORKDAYS(Lister!$D$19,Lister!$E$19,Lister!$D$7:$D$13),IF(AND(AND(MONTH(F349)&gt;=7,MONTH(F349)&lt;8),MONTH(H349)&gt;7),(NETWORKDAYS(F349,Lister!$E$19,Lister!$D$7:$D$13)-V349)*T349/NETWORKDAYS(Lister!$D$19,Lister!$E$19,Lister!$D$7:$D$13),IF(MONTH(F349)&gt;7,0)))),0),"")</f>
        <v/>
      </c>
      <c r="AA349" s="31" t="str">
        <f>IF(Ansøgning!R354="","",Ansøgning!R354)</f>
        <v/>
      </c>
      <c r="AB349" s="46" t="str">
        <f>IFERROR(MAX(IF(OR(V349="",X349=""),"",IF(AND(AND(MONTH(F349)&gt;=8,MONTH(F349)&lt;9),AND(MONTH(H349)&gt;=8,MONTH(H349)&lt;9)),(NETWORKDAYS(F349,H349,Lister!$D$7:$D$13)-X349)*T349/NETWORKDAYS(Lister!$D$20,Lister!$E$20,Lister!$D$7:$D$13),IF(AND(MONTH(F349)=7,MONTH(H349)=8),(NETWORKDAYS(Lister!$D$20,H349,Lister!$D$7:$D$13)-X349)*T349/NETWORKDAYS(Lister!$D$20,Lister!$E$20,Lister!$D$7:$D$13),IF(AND(MONTH(F349)=7,MONTH(H349)=7),0)))),0),"")</f>
        <v/>
      </c>
      <c r="AC349" s="15" t="str">
        <f>IF(Ansøgning!U354="","",Ansøgning!U354)</f>
        <v/>
      </c>
      <c r="AD349" s="31" t="str">
        <f t="shared" si="38"/>
        <v/>
      </c>
      <c r="AE349" s="31" t="str">
        <f t="shared" si="39"/>
        <v/>
      </c>
      <c r="AF349" s="51" t="str">
        <f t="shared" si="40"/>
        <v/>
      </c>
      <c r="AG349" s="15" t="str">
        <f t="shared" si="41"/>
        <v/>
      </c>
    </row>
    <row r="350" spans="1:33" x14ac:dyDescent="0.25">
      <c r="A350" s="13" t="str">
        <f>IF(Ansøgning!A355="","",Ansøgning!A355)</f>
        <v/>
      </c>
      <c r="B350" s="13" t="str">
        <f>IF(Ansøgning!B355="","",Ansøgning!B355)</f>
        <v/>
      </c>
      <c r="C350" s="13" t="str">
        <f>IF(Ansøgning!C355="","",Ansøgning!C355)</f>
        <v/>
      </c>
      <c r="D350" s="13" t="str">
        <f>IF(Ansøgning!D355="","",Ansøgning!D355)</f>
        <v/>
      </c>
      <c r="E350" s="14" t="str">
        <f>IF(Ansøgning!E355="","",Ansøgning!E355)</f>
        <v/>
      </c>
      <c r="F350" s="16"/>
      <c r="G350" s="14" t="str">
        <f>IF(Ansøgning!F355="","",Ansøgning!F355)</f>
        <v/>
      </c>
      <c r="H350" s="16"/>
      <c r="I350" s="72" t="str">
        <f>IF(OR(F350="",H350=""),"",NETWORKDAYS(F350,H350,Lister!$D$7:$D$13))</f>
        <v/>
      </c>
      <c r="J350" s="53" t="str">
        <f>IF(Ansøgning!H355="","",Ansøgning!H355)</f>
        <v/>
      </c>
      <c r="K350" s="32" t="str">
        <f t="shared" si="35"/>
        <v/>
      </c>
      <c r="L350" s="31" t="str">
        <f>IF(Ansøgning!J355="","",Ansøgning!J355)</f>
        <v/>
      </c>
      <c r="M350" s="18"/>
      <c r="N350" s="31" t="str">
        <f>IF(Ansøgning!K355="","",Ansøgning!K355)</f>
        <v/>
      </c>
      <c r="O350" s="18"/>
      <c r="P350" s="15" t="str">
        <f>IF(Ansøgning!L355="","",Ansøgning!L355)</f>
        <v/>
      </c>
      <c r="Q350" s="46" t="str">
        <f t="shared" si="36"/>
        <v/>
      </c>
      <c r="R350" s="46"/>
      <c r="S350" s="101" t="str">
        <f>IF(Ansøgning!M355="","",Ansøgning!M355)</f>
        <v/>
      </c>
      <c r="T350" s="31" t="str">
        <f t="shared" si="37"/>
        <v/>
      </c>
      <c r="U350" s="102" t="str">
        <f>IF(Ansøgning!O355="","",Ansøgning!O355)</f>
        <v/>
      </c>
      <c r="V350" s="20"/>
      <c r="W350" s="102" t="str">
        <f>IF(Ansøgning!P355="","",Ansøgning!P355)</f>
        <v/>
      </c>
      <c r="X350" s="20"/>
      <c r="Y350" s="31" t="str">
        <f>IF(Ansøgning!Q355="","",Ansøgning!Q355)</f>
        <v/>
      </c>
      <c r="Z350" s="46" t="str">
        <f>IFERROR(MAX(IF(OR(V350="",X350=""),"",IF(AND(AND(MONTH(F350)&gt;=7,MONTH(F350)&lt;8),AND(MONTH(H350)&gt;=7,MONTH(H350)&lt;8)),(NETWORKDAYS(F350,H350,Lister!$D$7:$D$13)-V350)*T350/NETWORKDAYS(Lister!$D$19,Lister!$E$19,Lister!$D$7:$D$13),IF(AND(AND(MONTH(F350)&gt;=7,MONTH(F350)&lt;8),MONTH(H350)&gt;7),(NETWORKDAYS(F350,Lister!$E$19,Lister!$D$7:$D$13)-V350)*T350/NETWORKDAYS(Lister!$D$19,Lister!$E$19,Lister!$D$7:$D$13),IF(MONTH(F350)&gt;7,0)))),0),"")</f>
        <v/>
      </c>
      <c r="AA350" s="31" t="str">
        <f>IF(Ansøgning!R355="","",Ansøgning!R355)</f>
        <v/>
      </c>
      <c r="AB350" s="46" t="str">
        <f>IFERROR(MAX(IF(OR(V350="",X350=""),"",IF(AND(AND(MONTH(F350)&gt;=8,MONTH(F350)&lt;9),AND(MONTH(H350)&gt;=8,MONTH(H350)&lt;9)),(NETWORKDAYS(F350,H350,Lister!$D$7:$D$13)-X350)*T350/NETWORKDAYS(Lister!$D$20,Lister!$E$20,Lister!$D$7:$D$13),IF(AND(MONTH(F350)=7,MONTH(H350)=8),(NETWORKDAYS(Lister!$D$20,H350,Lister!$D$7:$D$13)-X350)*T350/NETWORKDAYS(Lister!$D$20,Lister!$E$20,Lister!$D$7:$D$13),IF(AND(MONTH(F350)=7,MONTH(H350)=7),0)))),0),"")</f>
        <v/>
      </c>
      <c r="AC350" s="15" t="str">
        <f>IF(Ansøgning!U355="","",Ansøgning!U355)</f>
        <v/>
      </c>
      <c r="AD350" s="31" t="str">
        <f t="shared" si="38"/>
        <v/>
      </c>
      <c r="AE350" s="31" t="str">
        <f t="shared" si="39"/>
        <v/>
      </c>
      <c r="AF350" s="51" t="str">
        <f t="shared" si="40"/>
        <v/>
      </c>
      <c r="AG350" s="15" t="str">
        <f t="shared" si="41"/>
        <v/>
      </c>
    </row>
    <row r="351" spans="1:33" x14ac:dyDescent="0.25">
      <c r="A351" s="13" t="str">
        <f>IF(Ansøgning!A356="","",Ansøgning!A356)</f>
        <v/>
      </c>
      <c r="B351" s="13" t="str">
        <f>IF(Ansøgning!B356="","",Ansøgning!B356)</f>
        <v/>
      </c>
      <c r="C351" s="13" t="str">
        <f>IF(Ansøgning!C356="","",Ansøgning!C356)</f>
        <v/>
      </c>
      <c r="D351" s="13" t="str">
        <f>IF(Ansøgning!D356="","",Ansøgning!D356)</f>
        <v/>
      </c>
      <c r="E351" s="14" t="str">
        <f>IF(Ansøgning!E356="","",Ansøgning!E356)</f>
        <v/>
      </c>
      <c r="F351" s="16"/>
      <c r="G351" s="14" t="str">
        <f>IF(Ansøgning!F356="","",Ansøgning!F356)</f>
        <v/>
      </c>
      <c r="H351" s="16"/>
      <c r="I351" s="72" t="str">
        <f>IF(OR(F351="",H351=""),"",NETWORKDAYS(F351,H351,Lister!$D$7:$D$13))</f>
        <v/>
      </c>
      <c r="J351" s="53" t="str">
        <f>IF(Ansøgning!H356="","",Ansøgning!H356)</f>
        <v/>
      </c>
      <c r="K351" s="32" t="str">
        <f t="shared" si="35"/>
        <v/>
      </c>
      <c r="L351" s="31" t="str">
        <f>IF(Ansøgning!J356="","",Ansøgning!J356)</f>
        <v/>
      </c>
      <c r="M351" s="18"/>
      <c r="N351" s="31" t="str">
        <f>IF(Ansøgning!K356="","",Ansøgning!K356)</f>
        <v/>
      </c>
      <c r="O351" s="18"/>
      <c r="P351" s="15" t="str">
        <f>IF(Ansøgning!L356="","",Ansøgning!L356)</f>
        <v/>
      </c>
      <c r="Q351" s="46" t="str">
        <f t="shared" si="36"/>
        <v/>
      </c>
      <c r="R351" s="46"/>
      <c r="S351" s="101" t="str">
        <f>IF(Ansøgning!M356="","",Ansøgning!M356)</f>
        <v/>
      </c>
      <c r="T351" s="31" t="str">
        <f t="shared" si="37"/>
        <v/>
      </c>
      <c r="U351" s="102" t="str">
        <f>IF(Ansøgning!O356="","",Ansøgning!O356)</f>
        <v/>
      </c>
      <c r="V351" s="20"/>
      <c r="W351" s="102" t="str">
        <f>IF(Ansøgning!P356="","",Ansøgning!P356)</f>
        <v/>
      </c>
      <c r="X351" s="20"/>
      <c r="Y351" s="31" t="str">
        <f>IF(Ansøgning!Q356="","",Ansøgning!Q356)</f>
        <v/>
      </c>
      <c r="Z351" s="46" t="str">
        <f>IFERROR(MAX(IF(OR(V351="",X351=""),"",IF(AND(AND(MONTH(F351)&gt;=7,MONTH(F351)&lt;8),AND(MONTH(H351)&gt;=7,MONTH(H351)&lt;8)),(NETWORKDAYS(F351,H351,Lister!$D$7:$D$13)-V351)*T351/NETWORKDAYS(Lister!$D$19,Lister!$E$19,Lister!$D$7:$D$13),IF(AND(AND(MONTH(F351)&gt;=7,MONTH(F351)&lt;8),MONTH(H351)&gt;7),(NETWORKDAYS(F351,Lister!$E$19,Lister!$D$7:$D$13)-V351)*T351/NETWORKDAYS(Lister!$D$19,Lister!$E$19,Lister!$D$7:$D$13),IF(MONTH(F351)&gt;7,0)))),0),"")</f>
        <v/>
      </c>
      <c r="AA351" s="31" t="str">
        <f>IF(Ansøgning!R356="","",Ansøgning!R356)</f>
        <v/>
      </c>
      <c r="AB351" s="46" t="str">
        <f>IFERROR(MAX(IF(OR(V351="",X351=""),"",IF(AND(AND(MONTH(F351)&gt;=8,MONTH(F351)&lt;9),AND(MONTH(H351)&gt;=8,MONTH(H351)&lt;9)),(NETWORKDAYS(F351,H351,Lister!$D$7:$D$13)-X351)*T351/NETWORKDAYS(Lister!$D$20,Lister!$E$20,Lister!$D$7:$D$13),IF(AND(MONTH(F351)=7,MONTH(H351)=8),(NETWORKDAYS(Lister!$D$20,H351,Lister!$D$7:$D$13)-X351)*T351/NETWORKDAYS(Lister!$D$20,Lister!$E$20,Lister!$D$7:$D$13),IF(AND(MONTH(F351)=7,MONTH(H351)=7),0)))),0),"")</f>
        <v/>
      </c>
      <c r="AC351" s="15" t="str">
        <f>IF(Ansøgning!U356="","",Ansøgning!U356)</f>
        <v/>
      </c>
      <c r="AD351" s="31" t="str">
        <f t="shared" si="38"/>
        <v/>
      </c>
      <c r="AE351" s="31" t="str">
        <f t="shared" si="39"/>
        <v/>
      </c>
      <c r="AF351" s="51" t="str">
        <f t="shared" si="40"/>
        <v/>
      </c>
      <c r="AG351" s="15" t="str">
        <f t="shared" si="41"/>
        <v/>
      </c>
    </row>
    <row r="352" spans="1:33" x14ac:dyDescent="0.25">
      <c r="A352" s="13" t="str">
        <f>IF(Ansøgning!A357="","",Ansøgning!A357)</f>
        <v/>
      </c>
      <c r="B352" s="13" t="str">
        <f>IF(Ansøgning!B357="","",Ansøgning!B357)</f>
        <v/>
      </c>
      <c r="C352" s="13" t="str">
        <f>IF(Ansøgning!C357="","",Ansøgning!C357)</f>
        <v/>
      </c>
      <c r="D352" s="13" t="str">
        <f>IF(Ansøgning!D357="","",Ansøgning!D357)</f>
        <v/>
      </c>
      <c r="E352" s="14" t="str">
        <f>IF(Ansøgning!E357="","",Ansøgning!E357)</f>
        <v/>
      </c>
      <c r="F352" s="16"/>
      <c r="G352" s="14" t="str">
        <f>IF(Ansøgning!F357="","",Ansøgning!F357)</f>
        <v/>
      </c>
      <c r="H352" s="16"/>
      <c r="I352" s="72" t="str">
        <f>IF(OR(F352="",H352=""),"",NETWORKDAYS(F352,H352,Lister!$D$7:$D$13))</f>
        <v/>
      </c>
      <c r="J352" s="53" t="str">
        <f>IF(Ansøgning!H357="","",Ansøgning!H357)</f>
        <v/>
      </c>
      <c r="K352" s="32" t="str">
        <f t="shared" si="35"/>
        <v/>
      </c>
      <c r="L352" s="31" t="str">
        <f>IF(Ansøgning!J357="","",Ansøgning!J357)</f>
        <v/>
      </c>
      <c r="M352" s="18"/>
      <c r="N352" s="31" t="str">
        <f>IF(Ansøgning!K357="","",Ansøgning!K357)</f>
        <v/>
      </c>
      <c r="O352" s="18"/>
      <c r="P352" s="15" t="str">
        <f>IF(Ansøgning!L357="","",Ansøgning!L357)</f>
        <v/>
      </c>
      <c r="Q352" s="46" t="str">
        <f t="shared" si="36"/>
        <v/>
      </c>
      <c r="R352" s="46"/>
      <c r="S352" s="101" t="str">
        <f>IF(Ansøgning!M357="","",Ansøgning!M357)</f>
        <v/>
      </c>
      <c r="T352" s="31" t="str">
        <f t="shared" si="37"/>
        <v/>
      </c>
      <c r="U352" s="102" t="str">
        <f>IF(Ansøgning!O357="","",Ansøgning!O357)</f>
        <v/>
      </c>
      <c r="V352" s="20"/>
      <c r="W352" s="102" t="str">
        <f>IF(Ansøgning!P357="","",Ansøgning!P357)</f>
        <v/>
      </c>
      <c r="X352" s="20"/>
      <c r="Y352" s="31" t="str">
        <f>IF(Ansøgning!Q357="","",Ansøgning!Q357)</f>
        <v/>
      </c>
      <c r="Z352" s="46" t="str">
        <f>IFERROR(MAX(IF(OR(V352="",X352=""),"",IF(AND(AND(MONTH(F352)&gt;=7,MONTH(F352)&lt;8),AND(MONTH(H352)&gt;=7,MONTH(H352)&lt;8)),(NETWORKDAYS(F352,H352,Lister!$D$7:$D$13)-V352)*T352/NETWORKDAYS(Lister!$D$19,Lister!$E$19,Lister!$D$7:$D$13),IF(AND(AND(MONTH(F352)&gt;=7,MONTH(F352)&lt;8),MONTH(H352)&gt;7),(NETWORKDAYS(F352,Lister!$E$19,Lister!$D$7:$D$13)-V352)*T352/NETWORKDAYS(Lister!$D$19,Lister!$E$19,Lister!$D$7:$D$13),IF(MONTH(F352)&gt;7,0)))),0),"")</f>
        <v/>
      </c>
      <c r="AA352" s="31" t="str">
        <f>IF(Ansøgning!R357="","",Ansøgning!R357)</f>
        <v/>
      </c>
      <c r="AB352" s="46" t="str">
        <f>IFERROR(MAX(IF(OR(V352="",X352=""),"",IF(AND(AND(MONTH(F352)&gt;=8,MONTH(F352)&lt;9),AND(MONTH(H352)&gt;=8,MONTH(H352)&lt;9)),(NETWORKDAYS(F352,H352,Lister!$D$7:$D$13)-X352)*T352/NETWORKDAYS(Lister!$D$20,Lister!$E$20,Lister!$D$7:$D$13),IF(AND(MONTH(F352)=7,MONTH(H352)=8),(NETWORKDAYS(Lister!$D$20,H352,Lister!$D$7:$D$13)-X352)*T352/NETWORKDAYS(Lister!$D$20,Lister!$E$20,Lister!$D$7:$D$13),IF(AND(MONTH(F352)=7,MONTH(H352)=7),0)))),0),"")</f>
        <v/>
      </c>
      <c r="AC352" s="15" t="str">
        <f>IF(Ansøgning!U357="","",Ansøgning!U357)</f>
        <v/>
      </c>
      <c r="AD352" s="31" t="str">
        <f t="shared" si="38"/>
        <v/>
      </c>
      <c r="AE352" s="31" t="str">
        <f t="shared" si="39"/>
        <v/>
      </c>
      <c r="AF352" s="51" t="str">
        <f t="shared" si="40"/>
        <v/>
      </c>
      <c r="AG352" s="15" t="str">
        <f t="shared" si="41"/>
        <v/>
      </c>
    </row>
    <row r="353" spans="1:33" x14ac:dyDescent="0.25">
      <c r="A353" s="13" t="str">
        <f>IF(Ansøgning!A358="","",Ansøgning!A358)</f>
        <v/>
      </c>
      <c r="B353" s="13" t="str">
        <f>IF(Ansøgning!B358="","",Ansøgning!B358)</f>
        <v/>
      </c>
      <c r="C353" s="13" t="str">
        <f>IF(Ansøgning!C358="","",Ansøgning!C358)</f>
        <v/>
      </c>
      <c r="D353" s="13" t="str">
        <f>IF(Ansøgning!D358="","",Ansøgning!D358)</f>
        <v/>
      </c>
      <c r="E353" s="14" t="str">
        <f>IF(Ansøgning!E358="","",Ansøgning!E358)</f>
        <v/>
      </c>
      <c r="F353" s="16"/>
      <c r="G353" s="14" t="str">
        <f>IF(Ansøgning!F358="","",Ansøgning!F358)</f>
        <v/>
      </c>
      <c r="H353" s="16"/>
      <c r="I353" s="72" t="str">
        <f>IF(OR(F353="",H353=""),"",NETWORKDAYS(F353,H353,Lister!$D$7:$D$13))</f>
        <v/>
      </c>
      <c r="J353" s="53" t="str">
        <f>IF(Ansøgning!H358="","",Ansøgning!H358)</f>
        <v/>
      </c>
      <c r="K353" s="32" t="str">
        <f t="shared" si="35"/>
        <v/>
      </c>
      <c r="L353" s="31" t="str">
        <f>IF(Ansøgning!J358="","",Ansøgning!J358)</f>
        <v/>
      </c>
      <c r="M353" s="18"/>
      <c r="N353" s="31" t="str">
        <f>IF(Ansøgning!K358="","",Ansøgning!K358)</f>
        <v/>
      </c>
      <c r="O353" s="18"/>
      <c r="P353" s="15" t="str">
        <f>IF(Ansøgning!L358="","",Ansøgning!L358)</f>
        <v/>
      </c>
      <c r="Q353" s="46" t="str">
        <f t="shared" si="36"/>
        <v/>
      </c>
      <c r="R353" s="46"/>
      <c r="S353" s="101" t="str">
        <f>IF(Ansøgning!M358="","",Ansøgning!M358)</f>
        <v/>
      </c>
      <c r="T353" s="31" t="str">
        <f t="shared" si="37"/>
        <v/>
      </c>
      <c r="U353" s="102" t="str">
        <f>IF(Ansøgning!O358="","",Ansøgning!O358)</f>
        <v/>
      </c>
      <c r="V353" s="20"/>
      <c r="W353" s="102" t="str">
        <f>IF(Ansøgning!P358="","",Ansøgning!P358)</f>
        <v/>
      </c>
      <c r="X353" s="20"/>
      <c r="Y353" s="31" t="str">
        <f>IF(Ansøgning!Q358="","",Ansøgning!Q358)</f>
        <v/>
      </c>
      <c r="Z353" s="46" t="str">
        <f>IFERROR(MAX(IF(OR(V353="",X353=""),"",IF(AND(AND(MONTH(F353)&gt;=7,MONTH(F353)&lt;8),AND(MONTH(H353)&gt;=7,MONTH(H353)&lt;8)),(NETWORKDAYS(F353,H353,Lister!$D$7:$D$13)-V353)*T353/NETWORKDAYS(Lister!$D$19,Lister!$E$19,Lister!$D$7:$D$13),IF(AND(AND(MONTH(F353)&gt;=7,MONTH(F353)&lt;8),MONTH(H353)&gt;7),(NETWORKDAYS(F353,Lister!$E$19,Lister!$D$7:$D$13)-V353)*T353/NETWORKDAYS(Lister!$D$19,Lister!$E$19,Lister!$D$7:$D$13),IF(MONTH(F353)&gt;7,0)))),0),"")</f>
        <v/>
      </c>
      <c r="AA353" s="31" t="str">
        <f>IF(Ansøgning!R358="","",Ansøgning!R358)</f>
        <v/>
      </c>
      <c r="AB353" s="46" t="str">
        <f>IFERROR(MAX(IF(OR(V353="",X353=""),"",IF(AND(AND(MONTH(F353)&gt;=8,MONTH(F353)&lt;9),AND(MONTH(H353)&gt;=8,MONTH(H353)&lt;9)),(NETWORKDAYS(F353,H353,Lister!$D$7:$D$13)-X353)*T353/NETWORKDAYS(Lister!$D$20,Lister!$E$20,Lister!$D$7:$D$13),IF(AND(MONTH(F353)=7,MONTH(H353)=8),(NETWORKDAYS(Lister!$D$20,H353,Lister!$D$7:$D$13)-X353)*T353/NETWORKDAYS(Lister!$D$20,Lister!$E$20,Lister!$D$7:$D$13),IF(AND(MONTH(F353)=7,MONTH(H353)=7),0)))),0),"")</f>
        <v/>
      </c>
      <c r="AC353" s="15" t="str">
        <f>IF(Ansøgning!U358="","",Ansøgning!U358)</f>
        <v/>
      </c>
      <c r="AD353" s="31" t="str">
        <f t="shared" si="38"/>
        <v/>
      </c>
      <c r="AE353" s="31" t="str">
        <f t="shared" si="39"/>
        <v/>
      </c>
      <c r="AF353" s="51" t="str">
        <f t="shared" si="40"/>
        <v/>
      </c>
      <c r="AG353" s="15" t="str">
        <f t="shared" si="41"/>
        <v/>
      </c>
    </row>
    <row r="354" spans="1:33" x14ac:dyDescent="0.25">
      <c r="A354" s="13" t="str">
        <f>IF(Ansøgning!A359="","",Ansøgning!A359)</f>
        <v/>
      </c>
      <c r="B354" s="13" t="str">
        <f>IF(Ansøgning!B359="","",Ansøgning!B359)</f>
        <v/>
      </c>
      <c r="C354" s="13" t="str">
        <f>IF(Ansøgning!C359="","",Ansøgning!C359)</f>
        <v/>
      </c>
      <c r="D354" s="13" t="str">
        <f>IF(Ansøgning!D359="","",Ansøgning!D359)</f>
        <v/>
      </c>
      <c r="E354" s="14" t="str">
        <f>IF(Ansøgning!E359="","",Ansøgning!E359)</f>
        <v/>
      </c>
      <c r="F354" s="16"/>
      <c r="G354" s="14" t="str">
        <f>IF(Ansøgning!F359="","",Ansøgning!F359)</f>
        <v/>
      </c>
      <c r="H354" s="16"/>
      <c r="I354" s="72" t="str">
        <f>IF(OR(F354="",H354=""),"",NETWORKDAYS(F354,H354,Lister!$D$7:$D$13))</f>
        <v/>
      </c>
      <c r="J354" s="53" t="str">
        <f>IF(Ansøgning!H359="","",Ansøgning!H359)</f>
        <v/>
      </c>
      <c r="K354" s="32" t="str">
        <f t="shared" si="35"/>
        <v/>
      </c>
      <c r="L354" s="31" t="str">
        <f>IF(Ansøgning!J359="","",Ansøgning!J359)</f>
        <v/>
      </c>
      <c r="M354" s="18"/>
      <c r="N354" s="31" t="str">
        <f>IF(Ansøgning!K359="","",Ansøgning!K359)</f>
        <v/>
      </c>
      <c r="O354" s="18"/>
      <c r="P354" s="15" t="str">
        <f>IF(Ansøgning!L359="","",Ansøgning!L359)</f>
        <v/>
      </c>
      <c r="Q354" s="46" t="str">
        <f t="shared" si="36"/>
        <v/>
      </c>
      <c r="R354" s="46"/>
      <c r="S354" s="101" t="str">
        <f>IF(Ansøgning!M359="","",Ansøgning!M359)</f>
        <v/>
      </c>
      <c r="T354" s="31" t="str">
        <f t="shared" si="37"/>
        <v/>
      </c>
      <c r="U354" s="102" t="str">
        <f>IF(Ansøgning!O359="","",Ansøgning!O359)</f>
        <v/>
      </c>
      <c r="V354" s="20"/>
      <c r="W354" s="102" t="str">
        <f>IF(Ansøgning!P359="","",Ansøgning!P359)</f>
        <v/>
      </c>
      <c r="X354" s="20"/>
      <c r="Y354" s="31" t="str">
        <f>IF(Ansøgning!Q359="","",Ansøgning!Q359)</f>
        <v/>
      </c>
      <c r="Z354" s="46" t="str">
        <f>IFERROR(MAX(IF(OR(V354="",X354=""),"",IF(AND(AND(MONTH(F354)&gt;=7,MONTH(F354)&lt;8),AND(MONTH(H354)&gt;=7,MONTH(H354)&lt;8)),(NETWORKDAYS(F354,H354,Lister!$D$7:$D$13)-V354)*T354/NETWORKDAYS(Lister!$D$19,Lister!$E$19,Lister!$D$7:$D$13),IF(AND(AND(MONTH(F354)&gt;=7,MONTH(F354)&lt;8),MONTH(H354)&gt;7),(NETWORKDAYS(F354,Lister!$E$19,Lister!$D$7:$D$13)-V354)*T354/NETWORKDAYS(Lister!$D$19,Lister!$E$19,Lister!$D$7:$D$13),IF(MONTH(F354)&gt;7,0)))),0),"")</f>
        <v/>
      </c>
      <c r="AA354" s="31" t="str">
        <f>IF(Ansøgning!R359="","",Ansøgning!R359)</f>
        <v/>
      </c>
      <c r="AB354" s="46" t="str">
        <f>IFERROR(MAX(IF(OR(V354="",X354=""),"",IF(AND(AND(MONTH(F354)&gt;=8,MONTH(F354)&lt;9),AND(MONTH(H354)&gt;=8,MONTH(H354)&lt;9)),(NETWORKDAYS(F354,H354,Lister!$D$7:$D$13)-X354)*T354/NETWORKDAYS(Lister!$D$20,Lister!$E$20,Lister!$D$7:$D$13),IF(AND(MONTH(F354)=7,MONTH(H354)=8),(NETWORKDAYS(Lister!$D$20,H354,Lister!$D$7:$D$13)-X354)*T354/NETWORKDAYS(Lister!$D$20,Lister!$E$20,Lister!$D$7:$D$13),IF(AND(MONTH(F354)=7,MONTH(H354)=7),0)))),0),"")</f>
        <v/>
      </c>
      <c r="AC354" s="15" t="str">
        <f>IF(Ansøgning!U359="","",Ansøgning!U359)</f>
        <v/>
      </c>
      <c r="AD354" s="31" t="str">
        <f t="shared" si="38"/>
        <v/>
      </c>
      <c r="AE354" s="31" t="str">
        <f t="shared" si="39"/>
        <v/>
      </c>
      <c r="AF354" s="51" t="str">
        <f t="shared" si="40"/>
        <v/>
      </c>
      <c r="AG354" s="15" t="str">
        <f t="shared" si="41"/>
        <v/>
      </c>
    </row>
    <row r="355" spans="1:33" x14ac:dyDescent="0.25">
      <c r="A355" s="13" t="str">
        <f>IF(Ansøgning!A360="","",Ansøgning!A360)</f>
        <v/>
      </c>
      <c r="B355" s="13" t="str">
        <f>IF(Ansøgning!B360="","",Ansøgning!B360)</f>
        <v/>
      </c>
      <c r="C355" s="13" t="str">
        <f>IF(Ansøgning!C360="","",Ansøgning!C360)</f>
        <v/>
      </c>
      <c r="D355" s="13" t="str">
        <f>IF(Ansøgning!D360="","",Ansøgning!D360)</f>
        <v/>
      </c>
      <c r="E355" s="14" t="str">
        <f>IF(Ansøgning!E360="","",Ansøgning!E360)</f>
        <v/>
      </c>
      <c r="F355" s="16"/>
      <c r="G355" s="14" t="str">
        <f>IF(Ansøgning!F360="","",Ansøgning!F360)</f>
        <v/>
      </c>
      <c r="H355" s="16"/>
      <c r="I355" s="72" t="str">
        <f>IF(OR(F355="",H355=""),"",NETWORKDAYS(F355,H355,Lister!$D$7:$D$13))</f>
        <v/>
      </c>
      <c r="J355" s="53" t="str">
        <f>IF(Ansøgning!H360="","",Ansøgning!H360)</f>
        <v/>
      </c>
      <c r="K355" s="32" t="str">
        <f t="shared" si="35"/>
        <v/>
      </c>
      <c r="L355" s="31" t="str">
        <f>IF(Ansøgning!J360="","",Ansøgning!J360)</f>
        <v/>
      </c>
      <c r="M355" s="18"/>
      <c r="N355" s="31" t="str">
        <f>IF(Ansøgning!K360="","",Ansøgning!K360)</f>
        <v/>
      </c>
      <c r="O355" s="18"/>
      <c r="P355" s="15" t="str">
        <f>IF(Ansøgning!L360="","",Ansøgning!L360)</f>
        <v/>
      </c>
      <c r="Q355" s="46" t="str">
        <f t="shared" si="36"/>
        <v/>
      </c>
      <c r="R355" s="46"/>
      <c r="S355" s="101" t="str">
        <f>IF(Ansøgning!M360="","",Ansøgning!M360)</f>
        <v/>
      </c>
      <c r="T355" s="31" t="str">
        <f t="shared" si="37"/>
        <v/>
      </c>
      <c r="U355" s="102" t="str">
        <f>IF(Ansøgning!O360="","",Ansøgning!O360)</f>
        <v/>
      </c>
      <c r="V355" s="20"/>
      <c r="W355" s="102" t="str">
        <f>IF(Ansøgning!P360="","",Ansøgning!P360)</f>
        <v/>
      </c>
      <c r="X355" s="20"/>
      <c r="Y355" s="31" t="str">
        <f>IF(Ansøgning!Q360="","",Ansøgning!Q360)</f>
        <v/>
      </c>
      <c r="Z355" s="46" t="str">
        <f>IFERROR(MAX(IF(OR(V355="",X355=""),"",IF(AND(AND(MONTH(F355)&gt;=7,MONTH(F355)&lt;8),AND(MONTH(H355)&gt;=7,MONTH(H355)&lt;8)),(NETWORKDAYS(F355,H355,Lister!$D$7:$D$13)-V355)*T355/NETWORKDAYS(Lister!$D$19,Lister!$E$19,Lister!$D$7:$D$13),IF(AND(AND(MONTH(F355)&gt;=7,MONTH(F355)&lt;8),MONTH(H355)&gt;7),(NETWORKDAYS(F355,Lister!$E$19,Lister!$D$7:$D$13)-V355)*T355/NETWORKDAYS(Lister!$D$19,Lister!$E$19,Lister!$D$7:$D$13),IF(MONTH(F355)&gt;7,0)))),0),"")</f>
        <v/>
      </c>
      <c r="AA355" s="31" t="str">
        <f>IF(Ansøgning!R360="","",Ansøgning!R360)</f>
        <v/>
      </c>
      <c r="AB355" s="46" t="str">
        <f>IFERROR(MAX(IF(OR(V355="",X355=""),"",IF(AND(AND(MONTH(F355)&gt;=8,MONTH(F355)&lt;9),AND(MONTH(H355)&gt;=8,MONTH(H355)&lt;9)),(NETWORKDAYS(F355,H355,Lister!$D$7:$D$13)-X355)*T355/NETWORKDAYS(Lister!$D$20,Lister!$E$20,Lister!$D$7:$D$13),IF(AND(MONTH(F355)=7,MONTH(H355)=8),(NETWORKDAYS(Lister!$D$20,H355,Lister!$D$7:$D$13)-X355)*T355/NETWORKDAYS(Lister!$D$20,Lister!$E$20,Lister!$D$7:$D$13),IF(AND(MONTH(F355)=7,MONTH(H355)=7),0)))),0),"")</f>
        <v/>
      </c>
      <c r="AC355" s="15" t="str">
        <f>IF(Ansøgning!U360="","",Ansøgning!U360)</f>
        <v/>
      </c>
      <c r="AD355" s="31" t="str">
        <f t="shared" si="38"/>
        <v/>
      </c>
      <c r="AE355" s="31" t="str">
        <f t="shared" si="39"/>
        <v/>
      </c>
      <c r="AF355" s="51" t="str">
        <f t="shared" si="40"/>
        <v/>
      </c>
      <c r="AG355" s="15" t="str">
        <f t="shared" si="41"/>
        <v/>
      </c>
    </row>
    <row r="356" spans="1:33" x14ac:dyDescent="0.25">
      <c r="A356" s="13" t="str">
        <f>IF(Ansøgning!A361="","",Ansøgning!A361)</f>
        <v/>
      </c>
      <c r="B356" s="13" t="str">
        <f>IF(Ansøgning!B361="","",Ansøgning!B361)</f>
        <v/>
      </c>
      <c r="C356" s="13" t="str">
        <f>IF(Ansøgning!C361="","",Ansøgning!C361)</f>
        <v/>
      </c>
      <c r="D356" s="13" t="str">
        <f>IF(Ansøgning!D361="","",Ansøgning!D361)</f>
        <v/>
      </c>
      <c r="E356" s="14" t="str">
        <f>IF(Ansøgning!E361="","",Ansøgning!E361)</f>
        <v/>
      </c>
      <c r="F356" s="16"/>
      <c r="G356" s="14" t="str">
        <f>IF(Ansøgning!F361="","",Ansøgning!F361)</f>
        <v/>
      </c>
      <c r="H356" s="16"/>
      <c r="I356" s="72" t="str">
        <f>IF(OR(F356="",H356=""),"",NETWORKDAYS(F356,H356,Lister!$D$7:$D$13))</f>
        <v/>
      </c>
      <c r="J356" s="53" t="str">
        <f>IF(Ansøgning!H361="","",Ansøgning!H361)</f>
        <v/>
      </c>
      <c r="K356" s="32" t="str">
        <f t="shared" si="35"/>
        <v/>
      </c>
      <c r="L356" s="31" t="str">
        <f>IF(Ansøgning!J361="","",Ansøgning!J361)</f>
        <v/>
      </c>
      <c r="M356" s="18"/>
      <c r="N356" s="31" t="str">
        <f>IF(Ansøgning!K361="","",Ansøgning!K361)</f>
        <v/>
      </c>
      <c r="O356" s="18"/>
      <c r="P356" s="15" t="str">
        <f>IF(Ansøgning!L361="","",Ansøgning!L361)</f>
        <v/>
      </c>
      <c r="Q356" s="46" t="str">
        <f t="shared" si="36"/>
        <v/>
      </c>
      <c r="R356" s="46"/>
      <c r="S356" s="101" t="str">
        <f>IF(Ansøgning!M361="","",Ansøgning!M361)</f>
        <v/>
      </c>
      <c r="T356" s="31" t="str">
        <f t="shared" si="37"/>
        <v/>
      </c>
      <c r="U356" s="102" t="str">
        <f>IF(Ansøgning!O361="","",Ansøgning!O361)</f>
        <v/>
      </c>
      <c r="V356" s="20"/>
      <c r="W356" s="102" t="str">
        <f>IF(Ansøgning!P361="","",Ansøgning!P361)</f>
        <v/>
      </c>
      <c r="X356" s="20"/>
      <c r="Y356" s="31" t="str">
        <f>IF(Ansøgning!Q361="","",Ansøgning!Q361)</f>
        <v/>
      </c>
      <c r="Z356" s="46" t="str">
        <f>IFERROR(MAX(IF(OR(V356="",X356=""),"",IF(AND(AND(MONTH(F356)&gt;=7,MONTH(F356)&lt;8),AND(MONTH(H356)&gt;=7,MONTH(H356)&lt;8)),(NETWORKDAYS(F356,H356,Lister!$D$7:$D$13)-V356)*T356/NETWORKDAYS(Lister!$D$19,Lister!$E$19,Lister!$D$7:$D$13),IF(AND(AND(MONTH(F356)&gt;=7,MONTH(F356)&lt;8),MONTH(H356)&gt;7),(NETWORKDAYS(F356,Lister!$E$19,Lister!$D$7:$D$13)-V356)*T356/NETWORKDAYS(Lister!$D$19,Lister!$E$19,Lister!$D$7:$D$13),IF(MONTH(F356)&gt;7,0)))),0),"")</f>
        <v/>
      </c>
      <c r="AA356" s="31" t="str">
        <f>IF(Ansøgning!R361="","",Ansøgning!R361)</f>
        <v/>
      </c>
      <c r="AB356" s="46" t="str">
        <f>IFERROR(MAX(IF(OR(V356="",X356=""),"",IF(AND(AND(MONTH(F356)&gt;=8,MONTH(F356)&lt;9),AND(MONTH(H356)&gt;=8,MONTH(H356)&lt;9)),(NETWORKDAYS(F356,H356,Lister!$D$7:$D$13)-X356)*T356/NETWORKDAYS(Lister!$D$20,Lister!$E$20,Lister!$D$7:$D$13),IF(AND(MONTH(F356)=7,MONTH(H356)=8),(NETWORKDAYS(Lister!$D$20,H356,Lister!$D$7:$D$13)-X356)*T356/NETWORKDAYS(Lister!$D$20,Lister!$E$20,Lister!$D$7:$D$13),IF(AND(MONTH(F356)=7,MONTH(H356)=7),0)))),0),"")</f>
        <v/>
      </c>
      <c r="AC356" s="15" t="str">
        <f>IF(Ansøgning!U361="","",Ansøgning!U361)</f>
        <v/>
      </c>
      <c r="AD356" s="31" t="str">
        <f t="shared" si="38"/>
        <v/>
      </c>
      <c r="AE356" s="31" t="str">
        <f t="shared" si="39"/>
        <v/>
      </c>
      <c r="AF356" s="51" t="str">
        <f t="shared" si="40"/>
        <v/>
      </c>
      <c r="AG356" s="15" t="str">
        <f t="shared" si="41"/>
        <v/>
      </c>
    </row>
    <row r="357" spans="1:33" x14ac:dyDescent="0.25">
      <c r="A357" s="13" t="str">
        <f>IF(Ansøgning!A362="","",Ansøgning!A362)</f>
        <v/>
      </c>
      <c r="B357" s="13" t="str">
        <f>IF(Ansøgning!B362="","",Ansøgning!B362)</f>
        <v/>
      </c>
      <c r="C357" s="13" t="str">
        <f>IF(Ansøgning!C362="","",Ansøgning!C362)</f>
        <v/>
      </c>
      <c r="D357" s="13" t="str">
        <f>IF(Ansøgning!D362="","",Ansøgning!D362)</f>
        <v/>
      </c>
      <c r="E357" s="14" t="str">
        <f>IF(Ansøgning!E362="","",Ansøgning!E362)</f>
        <v/>
      </c>
      <c r="F357" s="16"/>
      <c r="G357" s="14" t="str">
        <f>IF(Ansøgning!F362="","",Ansøgning!F362)</f>
        <v/>
      </c>
      <c r="H357" s="16"/>
      <c r="I357" s="72" t="str">
        <f>IF(OR(F357="",H357=""),"",NETWORKDAYS(F357,H357,Lister!$D$7:$D$13))</f>
        <v/>
      </c>
      <c r="J357" s="53" t="str">
        <f>IF(Ansøgning!H362="","",Ansøgning!H362)</f>
        <v/>
      </c>
      <c r="K357" s="32" t="str">
        <f t="shared" si="35"/>
        <v/>
      </c>
      <c r="L357" s="31" t="str">
        <f>IF(Ansøgning!J362="","",Ansøgning!J362)</f>
        <v/>
      </c>
      <c r="M357" s="18"/>
      <c r="N357" s="31" t="str">
        <f>IF(Ansøgning!K362="","",Ansøgning!K362)</f>
        <v/>
      </c>
      <c r="O357" s="18"/>
      <c r="P357" s="15" t="str">
        <f>IF(Ansøgning!L362="","",Ansøgning!L362)</f>
        <v/>
      </c>
      <c r="Q357" s="46" t="str">
        <f t="shared" si="36"/>
        <v/>
      </c>
      <c r="R357" s="46"/>
      <c r="S357" s="101" t="str">
        <f>IF(Ansøgning!M362="","",Ansøgning!M362)</f>
        <v/>
      </c>
      <c r="T357" s="31" t="str">
        <f t="shared" si="37"/>
        <v/>
      </c>
      <c r="U357" s="102" t="str">
        <f>IF(Ansøgning!O362="","",Ansøgning!O362)</f>
        <v/>
      </c>
      <c r="V357" s="20"/>
      <c r="W357" s="102" t="str">
        <f>IF(Ansøgning!P362="","",Ansøgning!P362)</f>
        <v/>
      </c>
      <c r="X357" s="20"/>
      <c r="Y357" s="31" t="str">
        <f>IF(Ansøgning!Q362="","",Ansøgning!Q362)</f>
        <v/>
      </c>
      <c r="Z357" s="46" t="str">
        <f>IFERROR(MAX(IF(OR(V357="",X357=""),"",IF(AND(AND(MONTH(F357)&gt;=7,MONTH(F357)&lt;8),AND(MONTH(H357)&gt;=7,MONTH(H357)&lt;8)),(NETWORKDAYS(F357,H357,Lister!$D$7:$D$13)-V357)*T357/NETWORKDAYS(Lister!$D$19,Lister!$E$19,Lister!$D$7:$D$13),IF(AND(AND(MONTH(F357)&gt;=7,MONTH(F357)&lt;8),MONTH(H357)&gt;7),(NETWORKDAYS(F357,Lister!$E$19,Lister!$D$7:$D$13)-V357)*T357/NETWORKDAYS(Lister!$D$19,Lister!$E$19,Lister!$D$7:$D$13),IF(MONTH(F357)&gt;7,0)))),0),"")</f>
        <v/>
      </c>
      <c r="AA357" s="31" t="str">
        <f>IF(Ansøgning!R362="","",Ansøgning!R362)</f>
        <v/>
      </c>
      <c r="AB357" s="46" t="str">
        <f>IFERROR(MAX(IF(OR(V357="",X357=""),"",IF(AND(AND(MONTH(F357)&gt;=8,MONTH(F357)&lt;9),AND(MONTH(H357)&gt;=8,MONTH(H357)&lt;9)),(NETWORKDAYS(F357,H357,Lister!$D$7:$D$13)-X357)*T357/NETWORKDAYS(Lister!$D$20,Lister!$E$20,Lister!$D$7:$D$13),IF(AND(MONTH(F357)=7,MONTH(H357)=8),(NETWORKDAYS(Lister!$D$20,H357,Lister!$D$7:$D$13)-X357)*T357/NETWORKDAYS(Lister!$D$20,Lister!$E$20,Lister!$D$7:$D$13),IF(AND(MONTH(F357)=7,MONTH(H357)=7),0)))),0),"")</f>
        <v/>
      </c>
      <c r="AC357" s="15" t="str">
        <f>IF(Ansøgning!U362="","",Ansøgning!U362)</f>
        <v/>
      </c>
      <c r="AD357" s="31" t="str">
        <f t="shared" si="38"/>
        <v/>
      </c>
      <c r="AE357" s="31" t="str">
        <f t="shared" si="39"/>
        <v/>
      </c>
      <c r="AF357" s="51" t="str">
        <f t="shared" si="40"/>
        <v/>
      </c>
      <c r="AG357" s="15" t="str">
        <f t="shared" si="41"/>
        <v/>
      </c>
    </row>
    <row r="358" spans="1:33" x14ac:dyDescent="0.25">
      <c r="A358" s="13" t="str">
        <f>IF(Ansøgning!A363="","",Ansøgning!A363)</f>
        <v/>
      </c>
      <c r="B358" s="13" t="str">
        <f>IF(Ansøgning!B363="","",Ansøgning!B363)</f>
        <v/>
      </c>
      <c r="C358" s="13" t="str">
        <f>IF(Ansøgning!C363="","",Ansøgning!C363)</f>
        <v/>
      </c>
      <c r="D358" s="13" t="str">
        <f>IF(Ansøgning!D363="","",Ansøgning!D363)</f>
        <v/>
      </c>
      <c r="E358" s="14" t="str">
        <f>IF(Ansøgning!E363="","",Ansøgning!E363)</f>
        <v/>
      </c>
      <c r="F358" s="16"/>
      <c r="G358" s="14" t="str">
        <f>IF(Ansøgning!F363="","",Ansøgning!F363)</f>
        <v/>
      </c>
      <c r="H358" s="16"/>
      <c r="I358" s="72" t="str">
        <f>IF(OR(F358="",H358=""),"",NETWORKDAYS(F358,H358,Lister!$D$7:$D$13))</f>
        <v/>
      </c>
      <c r="J358" s="53" t="str">
        <f>IF(Ansøgning!H363="","",Ansøgning!H363)</f>
        <v/>
      </c>
      <c r="K358" s="32" t="str">
        <f t="shared" si="35"/>
        <v/>
      </c>
      <c r="L358" s="31" t="str">
        <f>IF(Ansøgning!J363="","",Ansøgning!J363)</f>
        <v/>
      </c>
      <c r="M358" s="18"/>
      <c r="N358" s="31" t="str">
        <f>IF(Ansøgning!K363="","",Ansøgning!K363)</f>
        <v/>
      </c>
      <c r="O358" s="18"/>
      <c r="P358" s="15" t="str">
        <f>IF(Ansøgning!L363="","",Ansøgning!L363)</f>
        <v/>
      </c>
      <c r="Q358" s="46" t="str">
        <f t="shared" si="36"/>
        <v/>
      </c>
      <c r="R358" s="46"/>
      <c r="S358" s="101" t="str">
        <f>IF(Ansøgning!M363="","",Ansøgning!M363)</f>
        <v/>
      </c>
      <c r="T358" s="31" t="str">
        <f t="shared" si="37"/>
        <v/>
      </c>
      <c r="U358" s="102" t="str">
        <f>IF(Ansøgning!O363="","",Ansøgning!O363)</f>
        <v/>
      </c>
      <c r="V358" s="20"/>
      <c r="W358" s="102" t="str">
        <f>IF(Ansøgning!P363="","",Ansøgning!P363)</f>
        <v/>
      </c>
      <c r="X358" s="20"/>
      <c r="Y358" s="31" t="str">
        <f>IF(Ansøgning!Q363="","",Ansøgning!Q363)</f>
        <v/>
      </c>
      <c r="Z358" s="46" t="str">
        <f>IFERROR(MAX(IF(OR(V358="",X358=""),"",IF(AND(AND(MONTH(F358)&gt;=7,MONTH(F358)&lt;8),AND(MONTH(H358)&gt;=7,MONTH(H358)&lt;8)),(NETWORKDAYS(F358,H358,Lister!$D$7:$D$13)-V358)*T358/NETWORKDAYS(Lister!$D$19,Lister!$E$19,Lister!$D$7:$D$13),IF(AND(AND(MONTH(F358)&gt;=7,MONTH(F358)&lt;8),MONTH(H358)&gt;7),(NETWORKDAYS(F358,Lister!$E$19,Lister!$D$7:$D$13)-V358)*T358/NETWORKDAYS(Lister!$D$19,Lister!$E$19,Lister!$D$7:$D$13),IF(MONTH(F358)&gt;7,0)))),0),"")</f>
        <v/>
      </c>
      <c r="AA358" s="31" t="str">
        <f>IF(Ansøgning!R363="","",Ansøgning!R363)</f>
        <v/>
      </c>
      <c r="AB358" s="46" t="str">
        <f>IFERROR(MAX(IF(OR(V358="",X358=""),"",IF(AND(AND(MONTH(F358)&gt;=8,MONTH(F358)&lt;9),AND(MONTH(H358)&gt;=8,MONTH(H358)&lt;9)),(NETWORKDAYS(F358,H358,Lister!$D$7:$D$13)-X358)*T358/NETWORKDAYS(Lister!$D$20,Lister!$E$20,Lister!$D$7:$D$13),IF(AND(MONTH(F358)=7,MONTH(H358)=8),(NETWORKDAYS(Lister!$D$20,H358,Lister!$D$7:$D$13)-X358)*T358/NETWORKDAYS(Lister!$D$20,Lister!$E$20,Lister!$D$7:$D$13),IF(AND(MONTH(F358)=7,MONTH(H358)=7),0)))),0),"")</f>
        <v/>
      </c>
      <c r="AC358" s="15" t="str">
        <f>IF(Ansøgning!U363="","",Ansøgning!U363)</f>
        <v/>
      </c>
      <c r="AD358" s="31" t="str">
        <f t="shared" si="38"/>
        <v/>
      </c>
      <c r="AE358" s="31" t="str">
        <f t="shared" si="39"/>
        <v/>
      </c>
      <c r="AF358" s="51" t="str">
        <f t="shared" si="40"/>
        <v/>
      </c>
      <c r="AG358" s="15" t="str">
        <f t="shared" si="41"/>
        <v/>
      </c>
    </row>
    <row r="359" spans="1:33" x14ac:dyDescent="0.25">
      <c r="A359" s="13" t="str">
        <f>IF(Ansøgning!A364="","",Ansøgning!A364)</f>
        <v/>
      </c>
      <c r="B359" s="13" t="str">
        <f>IF(Ansøgning!B364="","",Ansøgning!B364)</f>
        <v/>
      </c>
      <c r="C359" s="13" t="str">
        <f>IF(Ansøgning!C364="","",Ansøgning!C364)</f>
        <v/>
      </c>
      <c r="D359" s="13" t="str">
        <f>IF(Ansøgning!D364="","",Ansøgning!D364)</f>
        <v/>
      </c>
      <c r="E359" s="14" t="str">
        <f>IF(Ansøgning!E364="","",Ansøgning!E364)</f>
        <v/>
      </c>
      <c r="F359" s="16"/>
      <c r="G359" s="14" t="str">
        <f>IF(Ansøgning!F364="","",Ansøgning!F364)</f>
        <v/>
      </c>
      <c r="H359" s="16"/>
      <c r="I359" s="72" t="str">
        <f>IF(OR(F359="",H359=""),"",NETWORKDAYS(F359,H359,Lister!$D$7:$D$13))</f>
        <v/>
      </c>
      <c r="J359" s="53" t="str">
        <f>IF(Ansøgning!H364="","",Ansøgning!H364)</f>
        <v/>
      </c>
      <c r="K359" s="32" t="str">
        <f t="shared" si="35"/>
        <v/>
      </c>
      <c r="L359" s="31" t="str">
        <f>IF(Ansøgning!J364="","",Ansøgning!J364)</f>
        <v/>
      </c>
      <c r="M359" s="18"/>
      <c r="N359" s="31" t="str">
        <f>IF(Ansøgning!K364="","",Ansøgning!K364)</f>
        <v/>
      </c>
      <c r="O359" s="18"/>
      <c r="P359" s="15" t="str">
        <f>IF(Ansøgning!L364="","",Ansøgning!L364)</f>
        <v/>
      </c>
      <c r="Q359" s="46" t="str">
        <f t="shared" si="36"/>
        <v/>
      </c>
      <c r="R359" s="46"/>
      <c r="S359" s="101" t="str">
        <f>IF(Ansøgning!M364="","",Ansøgning!M364)</f>
        <v/>
      </c>
      <c r="T359" s="31" t="str">
        <f t="shared" si="37"/>
        <v/>
      </c>
      <c r="U359" s="102" t="str">
        <f>IF(Ansøgning!O364="","",Ansøgning!O364)</f>
        <v/>
      </c>
      <c r="V359" s="20"/>
      <c r="W359" s="102" t="str">
        <f>IF(Ansøgning!P364="","",Ansøgning!P364)</f>
        <v/>
      </c>
      <c r="X359" s="20"/>
      <c r="Y359" s="31" t="str">
        <f>IF(Ansøgning!Q364="","",Ansøgning!Q364)</f>
        <v/>
      </c>
      <c r="Z359" s="46" t="str">
        <f>IFERROR(MAX(IF(OR(V359="",X359=""),"",IF(AND(AND(MONTH(F359)&gt;=7,MONTH(F359)&lt;8),AND(MONTH(H359)&gt;=7,MONTH(H359)&lt;8)),(NETWORKDAYS(F359,H359,Lister!$D$7:$D$13)-V359)*T359/NETWORKDAYS(Lister!$D$19,Lister!$E$19,Lister!$D$7:$D$13),IF(AND(AND(MONTH(F359)&gt;=7,MONTH(F359)&lt;8),MONTH(H359)&gt;7),(NETWORKDAYS(F359,Lister!$E$19,Lister!$D$7:$D$13)-V359)*T359/NETWORKDAYS(Lister!$D$19,Lister!$E$19,Lister!$D$7:$D$13),IF(MONTH(F359)&gt;7,0)))),0),"")</f>
        <v/>
      </c>
      <c r="AA359" s="31" t="str">
        <f>IF(Ansøgning!R364="","",Ansøgning!R364)</f>
        <v/>
      </c>
      <c r="AB359" s="46" t="str">
        <f>IFERROR(MAX(IF(OR(V359="",X359=""),"",IF(AND(AND(MONTH(F359)&gt;=8,MONTH(F359)&lt;9),AND(MONTH(H359)&gt;=8,MONTH(H359)&lt;9)),(NETWORKDAYS(F359,H359,Lister!$D$7:$D$13)-X359)*T359/NETWORKDAYS(Lister!$D$20,Lister!$E$20,Lister!$D$7:$D$13),IF(AND(MONTH(F359)=7,MONTH(H359)=8),(NETWORKDAYS(Lister!$D$20,H359,Lister!$D$7:$D$13)-X359)*T359/NETWORKDAYS(Lister!$D$20,Lister!$E$20,Lister!$D$7:$D$13),IF(AND(MONTH(F359)=7,MONTH(H359)=7),0)))),0),"")</f>
        <v/>
      </c>
      <c r="AC359" s="15" t="str">
        <f>IF(Ansøgning!U364="","",Ansøgning!U364)</f>
        <v/>
      </c>
      <c r="AD359" s="31" t="str">
        <f t="shared" si="38"/>
        <v/>
      </c>
      <c r="AE359" s="31" t="str">
        <f t="shared" si="39"/>
        <v/>
      </c>
      <c r="AF359" s="51" t="str">
        <f t="shared" si="40"/>
        <v/>
      </c>
      <c r="AG359" s="15" t="str">
        <f t="shared" si="41"/>
        <v/>
      </c>
    </row>
    <row r="360" spans="1:33" x14ac:dyDescent="0.25">
      <c r="A360" s="13" t="str">
        <f>IF(Ansøgning!A365="","",Ansøgning!A365)</f>
        <v/>
      </c>
      <c r="B360" s="13" t="str">
        <f>IF(Ansøgning!B365="","",Ansøgning!B365)</f>
        <v/>
      </c>
      <c r="C360" s="13" t="str">
        <f>IF(Ansøgning!C365="","",Ansøgning!C365)</f>
        <v/>
      </c>
      <c r="D360" s="13" t="str">
        <f>IF(Ansøgning!D365="","",Ansøgning!D365)</f>
        <v/>
      </c>
      <c r="E360" s="14" t="str">
        <f>IF(Ansøgning!E365="","",Ansøgning!E365)</f>
        <v/>
      </c>
      <c r="F360" s="16"/>
      <c r="G360" s="14" t="str">
        <f>IF(Ansøgning!F365="","",Ansøgning!F365)</f>
        <v/>
      </c>
      <c r="H360" s="16"/>
      <c r="I360" s="72" t="str">
        <f>IF(OR(F360="",H360=""),"",NETWORKDAYS(F360,H360,Lister!$D$7:$D$13))</f>
        <v/>
      </c>
      <c r="J360" s="53" t="str">
        <f>IF(Ansøgning!H365="","",Ansøgning!H365)</f>
        <v/>
      </c>
      <c r="K360" s="32" t="str">
        <f t="shared" si="35"/>
        <v/>
      </c>
      <c r="L360" s="31" t="str">
        <f>IF(Ansøgning!J365="","",Ansøgning!J365)</f>
        <v/>
      </c>
      <c r="M360" s="18"/>
      <c r="N360" s="31" t="str">
        <f>IF(Ansøgning!K365="","",Ansøgning!K365)</f>
        <v/>
      </c>
      <c r="O360" s="18"/>
      <c r="P360" s="15" t="str">
        <f>IF(Ansøgning!L365="","",Ansøgning!L365)</f>
        <v/>
      </c>
      <c r="Q360" s="46" t="str">
        <f t="shared" si="36"/>
        <v/>
      </c>
      <c r="R360" s="46"/>
      <c r="S360" s="101" t="str">
        <f>IF(Ansøgning!M365="","",Ansøgning!M365)</f>
        <v/>
      </c>
      <c r="T360" s="31" t="str">
        <f t="shared" si="37"/>
        <v/>
      </c>
      <c r="U360" s="102" t="str">
        <f>IF(Ansøgning!O365="","",Ansøgning!O365)</f>
        <v/>
      </c>
      <c r="V360" s="20"/>
      <c r="W360" s="102" t="str">
        <f>IF(Ansøgning!P365="","",Ansøgning!P365)</f>
        <v/>
      </c>
      <c r="X360" s="20"/>
      <c r="Y360" s="31" t="str">
        <f>IF(Ansøgning!Q365="","",Ansøgning!Q365)</f>
        <v/>
      </c>
      <c r="Z360" s="46" t="str">
        <f>IFERROR(MAX(IF(OR(V360="",X360=""),"",IF(AND(AND(MONTH(F360)&gt;=7,MONTH(F360)&lt;8),AND(MONTH(H360)&gt;=7,MONTH(H360)&lt;8)),(NETWORKDAYS(F360,H360,Lister!$D$7:$D$13)-V360)*T360/NETWORKDAYS(Lister!$D$19,Lister!$E$19,Lister!$D$7:$D$13),IF(AND(AND(MONTH(F360)&gt;=7,MONTH(F360)&lt;8),MONTH(H360)&gt;7),(NETWORKDAYS(F360,Lister!$E$19,Lister!$D$7:$D$13)-V360)*T360/NETWORKDAYS(Lister!$D$19,Lister!$E$19,Lister!$D$7:$D$13),IF(MONTH(F360)&gt;7,0)))),0),"")</f>
        <v/>
      </c>
      <c r="AA360" s="31" t="str">
        <f>IF(Ansøgning!R365="","",Ansøgning!R365)</f>
        <v/>
      </c>
      <c r="AB360" s="46" t="str">
        <f>IFERROR(MAX(IF(OR(V360="",X360=""),"",IF(AND(AND(MONTH(F360)&gt;=8,MONTH(F360)&lt;9),AND(MONTH(H360)&gt;=8,MONTH(H360)&lt;9)),(NETWORKDAYS(F360,H360,Lister!$D$7:$D$13)-X360)*T360/NETWORKDAYS(Lister!$D$20,Lister!$E$20,Lister!$D$7:$D$13),IF(AND(MONTH(F360)=7,MONTH(H360)=8),(NETWORKDAYS(Lister!$D$20,H360,Lister!$D$7:$D$13)-X360)*T360/NETWORKDAYS(Lister!$D$20,Lister!$E$20,Lister!$D$7:$D$13),IF(AND(MONTH(F360)=7,MONTH(H360)=7),0)))),0),"")</f>
        <v/>
      </c>
      <c r="AC360" s="15" t="str">
        <f>IF(Ansøgning!U365="","",Ansøgning!U365)</f>
        <v/>
      </c>
      <c r="AD360" s="31" t="str">
        <f t="shared" si="38"/>
        <v/>
      </c>
      <c r="AE360" s="31" t="str">
        <f t="shared" si="39"/>
        <v/>
      </c>
      <c r="AF360" s="51" t="str">
        <f t="shared" si="40"/>
        <v/>
      </c>
      <c r="AG360" s="15" t="str">
        <f t="shared" si="41"/>
        <v/>
      </c>
    </row>
    <row r="361" spans="1:33" x14ac:dyDescent="0.25">
      <c r="A361" s="13" t="str">
        <f>IF(Ansøgning!A366="","",Ansøgning!A366)</f>
        <v/>
      </c>
      <c r="B361" s="13" t="str">
        <f>IF(Ansøgning!B366="","",Ansøgning!B366)</f>
        <v/>
      </c>
      <c r="C361" s="13" t="str">
        <f>IF(Ansøgning!C366="","",Ansøgning!C366)</f>
        <v/>
      </c>
      <c r="D361" s="13" t="str">
        <f>IF(Ansøgning!D366="","",Ansøgning!D366)</f>
        <v/>
      </c>
      <c r="E361" s="14" t="str">
        <f>IF(Ansøgning!E366="","",Ansøgning!E366)</f>
        <v/>
      </c>
      <c r="F361" s="16"/>
      <c r="G361" s="14" t="str">
        <f>IF(Ansøgning!F366="","",Ansøgning!F366)</f>
        <v/>
      </c>
      <c r="H361" s="16"/>
      <c r="I361" s="72" t="str">
        <f>IF(OR(F361="",H361=""),"",NETWORKDAYS(F361,H361,Lister!$D$7:$D$13))</f>
        <v/>
      </c>
      <c r="J361" s="53" t="str">
        <f>IF(Ansøgning!H366="","",Ansøgning!H366)</f>
        <v/>
      </c>
      <c r="K361" s="32" t="str">
        <f t="shared" si="35"/>
        <v/>
      </c>
      <c r="L361" s="31" t="str">
        <f>IF(Ansøgning!J366="","",Ansøgning!J366)</f>
        <v/>
      </c>
      <c r="M361" s="18"/>
      <c r="N361" s="31" t="str">
        <f>IF(Ansøgning!K366="","",Ansøgning!K366)</f>
        <v/>
      </c>
      <c r="O361" s="18"/>
      <c r="P361" s="15" t="str">
        <f>IF(Ansøgning!L366="","",Ansøgning!L366)</f>
        <v/>
      </c>
      <c r="Q361" s="46" t="str">
        <f t="shared" si="36"/>
        <v/>
      </c>
      <c r="R361" s="46"/>
      <c r="S361" s="101" t="str">
        <f>IF(Ansøgning!M366="","",Ansøgning!M366)</f>
        <v/>
      </c>
      <c r="T361" s="31" t="str">
        <f t="shared" si="37"/>
        <v/>
      </c>
      <c r="U361" s="102" t="str">
        <f>IF(Ansøgning!O366="","",Ansøgning!O366)</f>
        <v/>
      </c>
      <c r="V361" s="20"/>
      <c r="W361" s="102" t="str">
        <f>IF(Ansøgning!P366="","",Ansøgning!P366)</f>
        <v/>
      </c>
      <c r="X361" s="20"/>
      <c r="Y361" s="31" t="str">
        <f>IF(Ansøgning!Q366="","",Ansøgning!Q366)</f>
        <v/>
      </c>
      <c r="Z361" s="46" t="str">
        <f>IFERROR(MAX(IF(OR(V361="",X361=""),"",IF(AND(AND(MONTH(F361)&gt;=7,MONTH(F361)&lt;8),AND(MONTH(H361)&gt;=7,MONTH(H361)&lt;8)),(NETWORKDAYS(F361,H361,Lister!$D$7:$D$13)-V361)*T361/NETWORKDAYS(Lister!$D$19,Lister!$E$19,Lister!$D$7:$D$13),IF(AND(AND(MONTH(F361)&gt;=7,MONTH(F361)&lt;8),MONTH(H361)&gt;7),(NETWORKDAYS(F361,Lister!$E$19,Lister!$D$7:$D$13)-V361)*T361/NETWORKDAYS(Lister!$D$19,Lister!$E$19,Lister!$D$7:$D$13),IF(MONTH(F361)&gt;7,0)))),0),"")</f>
        <v/>
      </c>
      <c r="AA361" s="31" t="str">
        <f>IF(Ansøgning!R366="","",Ansøgning!R366)</f>
        <v/>
      </c>
      <c r="AB361" s="46" t="str">
        <f>IFERROR(MAX(IF(OR(V361="",X361=""),"",IF(AND(AND(MONTH(F361)&gt;=8,MONTH(F361)&lt;9),AND(MONTH(H361)&gt;=8,MONTH(H361)&lt;9)),(NETWORKDAYS(F361,H361,Lister!$D$7:$D$13)-X361)*T361/NETWORKDAYS(Lister!$D$20,Lister!$E$20,Lister!$D$7:$D$13),IF(AND(MONTH(F361)=7,MONTH(H361)=8),(NETWORKDAYS(Lister!$D$20,H361,Lister!$D$7:$D$13)-X361)*T361/NETWORKDAYS(Lister!$D$20,Lister!$E$20,Lister!$D$7:$D$13),IF(AND(MONTH(F361)=7,MONTH(H361)=7),0)))),0),"")</f>
        <v/>
      </c>
      <c r="AC361" s="15" t="str">
        <f>IF(Ansøgning!U366="","",Ansøgning!U366)</f>
        <v/>
      </c>
      <c r="AD361" s="31" t="str">
        <f t="shared" si="38"/>
        <v/>
      </c>
      <c r="AE361" s="31" t="str">
        <f t="shared" si="39"/>
        <v/>
      </c>
      <c r="AF361" s="51" t="str">
        <f t="shared" si="40"/>
        <v/>
      </c>
      <c r="AG361" s="15" t="str">
        <f t="shared" si="41"/>
        <v/>
      </c>
    </row>
    <row r="362" spans="1:33" x14ac:dyDescent="0.25">
      <c r="A362" s="13" t="str">
        <f>IF(Ansøgning!A367="","",Ansøgning!A367)</f>
        <v/>
      </c>
      <c r="B362" s="13" t="str">
        <f>IF(Ansøgning!B367="","",Ansøgning!B367)</f>
        <v/>
      </c>
      <c r="C362" s="13" t="str">
        <f>IF(Ansøgning!C367="","",Ansøgning!C367)</f>
        <v/>
      </c>
      <c r="D362" s="13" t="str">
        <f>IF(Ansøgning!D367="","",Ansøgning!D367)</f>
        <v/>
      </c>
      <c r="E362" s="14" t="str">
        <f>IF(Ansøgning!E367="","",Ansøgning!E367)</f>
        <v/>
      </c>
      <c r="F362" s="16"/>
      <c r="G362" s="14" t="str">
        <f>IF(Ansøgning!F367="","",Ansøgning!F367)</f>
        <v/>
      </c>
      <c r="H362" s="16"/>
      <c r="I362" s="72" t="str">
        <f>IF(OR(F362="",H362=""),"",NETWORKDAYS(F362,H362,Lister!$D$7:$D$13))</f>
        <v/>
      </c>
      <c r="J362" s="53" t="str">
        <f>IF(Ansøgning!H367="","",Ansøgning!H367)</f>
        <v/>
      </c>
      <c r="K362" s="32" t="str">
        <f t="shared" si="35"/>
        <v/>
      </c>
      <c r="L362" s="31" t="str">
        <f>IF(Ansøgning!J367="","",Ansøgning!J367)</f>
        <v/>
      </c>
      <c r="M362" s="18"/>
      <c r="N362" s="31" t="str">
        <f>IF(Ansøgning!K367="","",Ansøgning!K367)</f>
        <v/>
      </c>
      <c r="O362" s="18"/>
      <c r="P362" s="15" t="str">
        <f>IF(Ansøgning!L367="","",Ansøgning!L367)</f>
        <v/>
      </c>
      <c r="Q362" s="46" t="str">
        <f t="shared" si="36"/>
        <v/>
      </c>
      <c r="R362" s="46"/>
      <c r="S362" s="101" t="str">
        <f>IF(Ansøgning!M367="","",Ansøgning!M367)</f>
        <v/>
      </c>
      <c r="T362" s="31" t="str">
        <f t="shared" si="37"/>
        <v/>
      </c>
      <c r="U362" s="102" t="str">
        <f>IF(Ansøgning!O367="","",Ansøgning!O367)</f>
        <v/>
      </c>
      <c r="V362" s="20"/>
      <c r="W362" s="102" t="str">
        <f>IF(Ansøgning!P367="","",Ansøgning!P367)</f>
        <v/>
      </c>
      <c r="X362" s="20"/>
      <c r="Y362" s="31" t="str">
        <f>IF(Ansøgning!Q367="","",Ansøgning!Q367)</f>
        <v/>
      </c>
      <c r="Z362" s="46" t="str">
        <f>IFERROR(MAX(IF(OR(V362="",X362=""),"",IF(AND(AND(MONTH(F362)&gt;=7,MONTH(F362)&lt;8),AND(MONTH(H362)&gt;=7,MONTH(H362)&lt;8)),(NETWORKDAYS(F362,H362,Lister!$D$7:$D$13)-V362)*T362/NETWORKDAYS(Lister!$D$19,Lister!$E$19,Lister!$D$7:$D$13),IF(AND(AND(MONTH(F362)&gt;=7,MONTH(F362)&lt;8),MONTH(H362)&gt;7),(NETWORKDAYS(F362,Lister!$E$19,Lister!$D$7:$D$13)-V362)*T362/NETWORKDAYS(Lister!$D$19,Lister!$E$19,Lister!$D$7:$D$13),IF(MONTH(F362)&gt;7,0)))),0),"")</f>
        <v/>
      </c>
      <c r="AA362" s="31" t="str">
        <f>IF(Ansøgning!R367="","",Ansøgning!R367)</f>
        <v/>
      </c>
      <c r="AB362" s="46" t="str">
        <f>IFERROR(MAX(IF(OR(V362="",X362=""),"",IF(AND(AND(MONTH(F362)&gt;=8,MONTH(F362)&lt;9),AND(MONTH(H362)&gt;=8,MONTH(H362)&lt;9)),(NETWORKDAYS(F362,H362,Lister!$D$7:$D$13)-X362)*T362/NETWORKDAYS(Lister!$D$20,Lister!$E$20,Lister!$D$7:$D$13),IF(AND(MONTH(F362)=7,MONTH(H362)=8),(NETWORKDAYS(Lister!$D$20,H362,Lister!$D$7:$D$13)-X362)*T362/NETWORKDAYS(Lister!$D$20,Lister!$E$20,Lister!$D$7:$D$13),IF(AND(MONTH(F362)=7,MONTH(H362)=7),0)))),0),"")</f>
        <v/>
      </c>
      <c r="AC362" s="15" t="str">
        <f>IF(Ansøgning!U367="","",Ansøgning!U367)</f>
        <v/>
      </c>
      <c r="AD362" s="31" t="str">
        <f t="shared" si="38"/>
        <v/>
      </c>
      <c r="AE362" s="31" t="str">
        <f t="shared" si="39"/>
        <v/>
      </c>
      <c r="AF362" s="51" t="str">
        <f t="shared" si="40"/>
        <v/>
      </c>
      <c r="AG362" s="15" t="str">
        <f t="shared" si="41"/>
        <v/>
      </c>
    </row>
    <row r="363" spans="1:33" x14ac:dyDescent="0.25">
      <c r="A363" s="13" t="str">
        <f>IF(Ansøgning!A368="","",Ansøgning!A368)</f>
        <v/>
      </c>
      <c r="B363" s="13" t="str">
        <f>IF(Ansøgning!B368="","",Ansøgning!B368)</f>
        <v/>
      </c>
      <c r="C363" s="13" t="str">
        <f>IF(Ansøgning!C368="","",Ansøgning!C368)</f>
        <v/>
      </c>
      <c r="D363" s="13" t="str">
        <f>IF(Ansøgning!D368="","",Ansøgning!D368)</f>
        <v/>
      </c>
      <c r="E363" s="14" t="str">
        <f>IF(Ansøgning!E368="","",Ansøgning!E368)</f>
        <v/>
      </c>
      <c r="F363" s="16"/>
      <c r="G363" s="14" t="str">
        <f>IF(Ansøgning!F368="","",Ansøgning!F368)</f>
        <v/>
      </c>
      <c r="H363" s="16"/>
      <c r="I363" s="72" t="str">
        <f>IF(OR(F363="",H363=""),"",NETWORKDAYS(F363,H363,Lister!$D$7:$D$13))</f>
        <v/>
      </c>
      <c r="J363" s="53" t="str">
        <f>IF(Ansøgning!H368="","",Ansøgning!H368)</f>
        <v/>
      </c>
      <c r="K363" s="32" t="str">
        <f t="shared" si="35"/>
        <v/>
      </c>
      <c r="L363" s="31" t="str">
        <f>IF(Ansøgning!J368="","",Ansøgning!J368)</f>
        <v/>
      </c>
      <c r="M363" s="18"/>
      <c r="N363" s="31" t="str">
        <f>IF(Ansøgning!K368="","",Ansøgning!K368)</f>
        <v/>
      </c>
      <c r="O363" s="18"/>
      <c r="P363" s="15" t="str">
        <f>IF(Ansøgning!L368="","",Ansøgning!L368)</f>
        <v/>
      </c>
      <c r="Q363" s="46" t="str">
        <f t="shared" si="36"/>
        <v/>
      </c>
      <c r="R363" s="46"/>
      <c r="S363" s="101" t="str">
        <f>IF(Ansøgning!M368="","",Ansøgning!M368)</f>
        <v/>
      </c>
      <c r="T363" s="31" t="str">
        <f t="shared" si="37"/>
        <v/>
      </c>
      <c r="U363" s="102" t="str">
        <f>IF(Ansøgning!O368="","",Ansøgning!O368)</f>
        <v/>
      </c>
      <c r="V363" s="20"/>
      <c r="W363" s="102" t="str">
        <f>IF(Ansøgning!P368="","",Ansøgning!P368)</f>
        <v/>
      </c>
      <c r="X363" s="20"/>
      <c r="Y363" s="31" t="str">
        <f>IF(Ansøgning!Q368="","",Ansøgning!Q368)</f>
        <v/>
      </c>
      <c r="Z363" s="46" t="str">
        <f>IFERROR(MAX(IF(OR(V363="",X363=""),"",IF(AND(AND(MONTH(F363)&gt;=7,MONTH(F363)&lt;8),AND(MONTH(H363)&gt;=7,MONTH(H363)&lt;8)),(NETWORKDAYS(F363,H363,Lister!$D$7:$D$13)-V363)*T363/NETWORKDAYS(Lister!$D$19,Lister!$E$19,Lister!$D$7:$D$13),IF(AND(AND(MONTH(F363)&gt;=7,MONTH(F363)&lt;8),MONTH(H363)&gt;7),(NETWORKDAYS(F363,Lister!$E$19,Lister!$D$7:$D$13)-V363)*T363/NETWORKDAYS(Lister!$D$19,Lister!$E$19,Lister!$D$7:$D$13),IF(MONTH(F363)&gt;7,0)))),0),"")</f>
        <v/>
      </c>
      <c r="AA363" s="31" t="str">
        <f>IF(Ansøgning!R368="","",Ansøgning!R368)</f>
        <v/>
      </c>
      <c r="AB363" s="46" t="str">
        <f>IFERROR(MAX(IF(OR(V363="",X363=""),"",IF(AND(AND(MONTH(F363)&gt;=8,MONTH(F363)&lt;9),AND(MONTH(H363)&gt;=8,MONTH(H363)&lt;9)),(NETWORKDAYS(F363,H363,Lister!$D$7:$D$13)-X363)*T363/NETWORKDAYS(Lister!$D$20,Lister!$E$20,Lister!$D$7:$D$13),IF(AND(MONTH(F363)=7,MONTH(H363)=8),(NETWORKDAYS(Lister!$D$20,H363,Lister!$D$7:$D$13)-X363)*T363/NETWORKDAYS(Lister!$D$20,Lister!$E$20,Lister!$D$7:$D$13),IF(AND(MONTH(F363)=7,MONTH(H363)=7),0)))),0),"")</f>
        <v/>
      </c>
      <c r="AC363" s="15" t="str">
        <f>IF(Ansøgning!U368="","",Ansøgning!U368)</f>
        <v/>
      </c>
      <c r="AD363" s="31" t="str">
        <f t="shared" si="38"/>
        <v/>
      </c>
      <c r="AE363" s="31" t="str">
        <f t="shared" si="39"/>
        <v/>
      </c>
      <c r="AF363" s="51" t="str">
        <f t="shared" si="40"/>
        <v/>
      </c>
      <c r="AG363" s="15" t="str">
        <f t="shared" si="41"/>
        <v/>
      </c>
    </row>
    <row r="364" spans="1:33" x14ac:dyDescent="0.25">
      <c r="A364" s="13" t="str">
        <f>IF(Ansøgning!A369="","",Ansøgning!A369)</f>
        <v/>
      </c>
      <c r="B364" s="13" t="str">
        <f>IF(Ansøgning!B369="","",Ansøgning!B369)</f>
        <v/>
      </c>
      <c r="C364" s="13" t="str">
        <f>IF(Ansøgning!C369="","",Ansøgning!C369)</f>
        <v/>
      </c>
      <c r="D364" s="13" t="str">
        <f>IF(Ansøgning!D369="","",Ansøgning!D369)</f>
        <v/>
      </c>
      <c r="E364" s="14" t="str">
        <f>IF(Ansøgning!E369="","",Ansøgning!E369)</f>
        <v/>
      </c>
      <c r="F364" s="16"/>
      <c r="G364" s="14" t="str">
        <f>IF(Ansøgning!F369="","",Ansøgning!F369)</f>
        <v/>
      </c>
      <c r="H364" s="16"/>
      <c r="I364" s="72" t="str">
        <f>IF(OR(F364="",H364=""),"",NETWORKDAYS(F364,H364,Lister!$D$7:$D$13))</f>
        <v/>
      </c>
      <c r="J364" s="53" t="str">
        <f>IF(Ansøgning!H369="","",Ansøgning!H369)</f>
        <v/>
      </c>
      <c r="K364" s="32" t="str">
        <f t="shared" si="35"/>
        <v/>
      </c>
      <c r="L364" s="31" t="str">
        <f>IF(Ansøgning!J369="","",Ansøgning!J369)</f>
        <v/>
      </c>
      <c r="M364" s="18"/>
      <c r="N364" s="31" t="str">
        <f>IF(Ansøgning!K369="","",Ansøgning!K369)</f>
        <v/>
      </c>
      <c r="O364" s="18"/>
      <c r="P364" s="15" t="str">
        <f>IF(Ansøgning!L369="","",Ansøgning!L369)</f>
        <v/>
      </c>
      <c r="Q364" s="46" t="str">
        <f t="shared" si="36"/>
        <v/>
      </c>
      <c r="R364" s="46"/>
      <c r="S364" s="101" t="str">
        <f>IF(Ansøgning!M369="","",Ansøgning!M369)</f>
        <v/>
      </c>
      <c r="T364" s="31" t="str">
        <f t="shared" si="37"/>
        <v/>
      </c>
      <c r="U364" s="102" t="str">
        <f>IF(Ansøgning!O369="","",Ansøgning!O369)</f>
        <v/>
      </c>
      <c r="V364" s="20"/>
      <c r="W364" s="102" t="str">
        <f>IF(Ansøgning!P369="","",Ansøgning!P369)</f>
        <v/>
      </c>
      <c r="X364" s="20"/>
      <c r="Y364" s="31" t="str">
        <f>IF(Ansøgning!Q369="","",Ansøgning!Q369)</f>
        <v/>
      </c>
      <c r="Z364" s="46" t="str">
        <f>IFERROR(MAX(IF(OR(V364="",X364=""),"",IF(AND(AND(MONTH(F364)&gt;=7,MONTH(F364)&lt;8),AND(MONTH(H364)&gt;=7,MONTH(H364)&lt;8)),(NETWORKDAYS(F364,H364,Lister!$D$7:$D$13)-V364)*T364/NETWORKDAYS(Lister!$D$19,Lister!$E$19,Lister!$D$7:$D$13),IF(AND(AND(MONTH(F364)&gt;=7,MONTH(F364)&lt;8),MONTH(H364)&gt;7),(NETWORKDAYS(F364,Lister!$E$19,Lister!$D$7:$D$13)-V364)*T364/NETWORKDAYS(Lister!$D$19,Lister!$E$19,Lister!$D$7:$D$13),IF(MONTH(F364)&gt;7,0)))),0),"")</f>
        <v/>
      </c>
      <c r="AA364" s="31" t="str">
        <f>IF(Ansøgning!R369="","",Ansøgning!R369)</f>
        <v/>
      </c>
      <c r="AB364" s="46" t="str">
        <f>IFERROR(MAX(IF(OR(V364="",X364=""),"",IF(AND(AND(MONTH(F364)&gt;=8,MONTH(F364)&lt;9),AND(MONTH(H364)&gt;=8,MONTH(H364)&lt;9)),(NETWORKDAYS(F364,H364,Lister!$D$7:$D$13)-X364)*T364/NETWORKDAYS(Lister!$D$20,Lister!$E$20,Lister!$D$7:$D$13),IF(AND(MONTH(F364)=7,MONTH(H364)=8),(NETWORKDAYS(Lister!$D$20,H364,Lister!$D$7:$D$13)-X364)*T364/NETWORKDAYS(Lister!$D$20,Lister!$E$20,Lister!$D$7:$D$13),IF(AND(MONTH(F364)=7,MONTH(H364)=7),0)))),0),"")</f>
        <v/>
      </c>
      <c r="AC364" s="15" t="str">
        <f>IF(Ansøgning!U369="","",Ansøgning!U369)</f>
        <v/>
      </c>
      <c r="AD364" s="31" t="str">
        <f t="shared" si="38"/>
        <v/>
      </c>
      <c r="AE364" s="31" t="str">
        <f t="shared" si="39"/>
        <v/>
      </c>
      <c r="AF364" s="51" t="str">
        <f t="shared" si="40"/>
        <v/>
      </c>
      <c r="AG364" s="15" t="str">
        <f t="shared" si="41"/>
        <v/>
      </c>
    </row>
    <row r="365" spans="1:33" x14ac:dyDescent="0.25">
      <c r="A365" s="13" t="str">
        <f>IF(Ansøgning!A370="","",Ansøgning!A370)</f>
        <v/>
      </c>
      <c r="B365" s="13" t="str">
        <f>IF(Ansøgning!B370="","",Ansøgning!B370)</f>
        <v/>
      </c>
      <c r="C365" s="13" t="str">
        <f>IF(Ansøgning!C370="","",Ansøgning!C370)</f>
        <v/>
      </c>
      <c r="D365" s="13" t="str">
        <f>IF(Ansøgning!D370="","",Ansøgning!D370)</f>
        <v/>
      </c>
      <c r="E365" s="14" t="str">
        <f>IF(Ansøgning!E370="","",Ansøgning!E370)</f>
        <v/>
      </c>
      <c r="F365" s="16"/>
      <c r="G365" s="14" t="str">
        <f>IF(Ansøgning!F370="","",Ansøgning!F370)</f>
        <v/>
      </c>
      <c r="H365" s="16"/>
      <c r="I365" s="72" t="str">
        <f>IF(OR(F365="",H365=""),"",NETWORKDAYS(F365,H365,Lister!$D$7:$D$13))</f>
        <v/>
      </c>
      <c r="J365" s="53" t="str">
        <f>IF(Ansøgning!H370="","",Ansøgning!H370)</f>
        <v/>
      </c>
      <c r="K365" s="32" t="str">
        <f t="shared" si="35"/>
        <v/>
      </c>
      <c r="L365" s="31" t="str">
        <f>IF(Ansøgning!J370="","",Ansøgning!J370)</f>
        <v/>
      </c>
      <c r="M365" s="18"/>
      <c r="N365" s="31" t="str">
        <f>IF(Ansøgning!K370="","",Ansøgning!K370)</f>
        <v/>
      </c>
      <c r="O365" s="18"/>
      <c r="P365" s="15" t="str">
        <f>IF(Ansøgning!L370="","",Ansøgning!L370)</f>
        <v/>
      </c>
      <c r="Q365" s="46" t="str">
        <f t="shared" si="36"/>
        <v/>
      </c>
      <c r="R365" s="46"/>
      <c r="S365" s="101" t="str">
        <f>IF(Ansøgning!M370="","",Ansøgning!M370)</f>
        <v/>
      </c>
      <c r="T365" s="31" t="str">
        <f t="shared" si="37"/>
        <v/>
      </c>
      <c r="U365" s="102" t="str">
        <f>IF(Ansøgning!O370="","",Ansøgning!O370)</f>
        <v/>
      </c>
      <c r="V365" s="20"/>
      <c r="W365" s="102" t="str">
        <f>IF(Ansøgning!P370="","",Ansøgning!P370)</f>
        <v/>
      </c>
      <c r="X365" s="20"/>
      <c r="Y365" s="31" t="str">
        <f>IF(Ansøgning!Q370="","",Ansøgning!Q370)</f>
        <v/>
      </c>
      <c r="Z365" s="46" t="str">
        <f>IFERROR(MAX(IF(OR(V365="",X365=""),"",IF(AND(AND(MONTH(F365)&gt;=7,MONTH(F365)&lt;8),AND(MONTH(H365)&gt;=7,MONTH(H365)&lt;8)),(NETWORKDAYS(F365,H365,Lister!$D$7:$D$13)-V365)*T365/NETWORKDAYS(Lister!$D$19,Lister!$E$19,Lister!$D$7:$D$13),IF(AND(AND(MONTH(F365)&gt;=7,MONTH(F365)&lt;8),MONTH(H365)&gt;7),(NETWORKDAYS(F365,Lister!$E$19,Lister!$D$7:$D$13)-V365)*T365/NETWORKDAYS(Lister!$D$19,Lister!$E$19,Lister!$D$7:$D$13),IF(MONTH(F365)&gt;7,0)))),0),"")</f>
        <v/>
      </c>
      <c r="AA365" s="31" t="str">
        <f>IF(Ansøgning!R370="","",Ansøgning!R370)</f>
        <v/>
      </c>
      <c r="AB365" s="46" t="str">
        <f>IFERROR(MAX(IF(OR(V365="",X365=""),"",IF(AND(AND(MONTH(F365)&gt;=8,MONTH(F365)&lt;9),AND(MONTH(H365)&gt;=8,MONTH(H365)&lt;9)),(NETWORKDAYS(F365,H365,Lister!$D$7:$D$13)-X365)*T365/NETWORKDAYS(Lister!$D$20,Lister!$E$20,Lister!$D$7:$D$13),IF(AND(MONTH(F365)=7,MONTH(H365)=8),(NETWORKDAYS(Lister!$D$20,H365,Lister!$D$7:$D$13)-X365)*T365/NETWORKDAYS(Lister!$D$20,Lister!$E$20,Lister!$D$7:$D$13),IF(AND(MONTH(F365)=7,MONTH(H365)=7),0)))),0),"")</f>
        <v/>
      </c>
      <c r="AC365" s="15" t="str">
        <f>IF(Ansøgning!U370="","",Ansøgning!U370)</f>
        <v/>
      </c>
      <c r="AD365" s="31" t="str">
        <f t="shared" si="38"/>
        <v/>
      </c>
      <c r="AE365" s="31" t="str">
        <f t="shared" si="39"/>
        <v/>
      </c>
      <c r="AF365" s="51" t="str">
        <f t="shared" si="40"/>
        <v/>
      </c>
      <c r="AG365" s="15" t="str">
        <f t="shared" si="41"/>
        <v/>
      </c>
    </row>
    <row r="366" spans="1:33" x14ac:dyDescent="0.25">
      <c r="A366" s="13" t="str">
        <f>IF(Ansøgning!A371="","",Ansøgning!A371)</f>
        <v/>
      </c>
      <c r="B366" s="13" t="str">
        <f>IF(Ansøgning!B371="","",Ansøgning!B371)</f>
        <v/>
      </c>
      <c r="C366" s="13" t="str">
        <f>IF(Ansøgning!C371="","",Ansøgning!C371)</f>
        <v/>
      </c>
      <c r="D366" s="13" t="str">
        <f>IF(Ansøgning!D371="","",Ansøgning!D371)</f>
        <v/>
      </c>
      <c r="E366" s="14" t="str">
        <f>IF(Ansøgning!E371="","",Ansøgning!E371)</f>
        <v/>
      </c>
      <c r="F366" s="16"/>
      <c r="G366" s="14" t="str">
        <f>IF(Ansøgning!F371="","",Ansøgning!F371)</f>
        <v/>
      </c>
      <c r="H366" s="16"/>
      <c r="I366" s="72" t="str">
        <f>IF(OR(F366="",H366=""),"",NETWORKDAYS(F366,H366,Lister!$D$7:$D$13))</f>
        <v/>
      </c>
      <c r="J366" s="53" t="str">
        <f>IF(Ansøgning!H371="","",Ansøgning!H371)</f>
        <v/>
      </c>
      <c r="K366" s="32" t="str">
        <f t="shared" si="35"/>
        <v/>
      </c>
      <c r="L366" s="31" t="str">
        <f>IF(Ansøgning!J371="","",Ansøgning!J371)</f>
        <v/>
      </c>
      <c r="M366" s="18"/>
      <c r="N366" s="31" t="str">
        <f>IF(Ansøgning!K371="","",Ansøgning!K371)</f>
        <v/>
      </c>
      <c r="O366" s="18"/>
      <c r="P366" s="15" t="str">
        <f>IF(Ansøgning!L371="","",Ansøgning!L371)</f>
        <v/>
      </c>
      <c r="Q366" s="46" t="str">
        <f t="shared" si="36"/>
        <v/>
      </c>
      <c r="R366" s="46"/>
      <c r="S366" s="101" t="str">
        <f>IF(Ansøgning!M371="","",Ansøgning!M371)</f>
        <v/>
      </c>
      <c r="T366" s="31" t="str">
        <f t="shared" si="37"/>
        <v/>
      </c>
      <c r="U366" s="102" t="str">
        <f>IF(Ansøgning!O371="","",Ansøgning!O371)</f>
        <v/>
      </c>
      <c r="V366" s="20"/>
      <c r="W366" s="102" t="str">
        <f>IF(Ansøgning!P371="","",Ansøgning!P371)</f>
        <v/>
      </c>
      <c r="X366" s="20"/>
      <c r="Y366" s="31" t="str">
        <f>IF(Ansøgning!Q371="","",Ansøgning!Q371)</f>
        <v/>
      </c>
      <c r="Z366" s="46" t="str">
        <f>IFERROR(MAX(IF(OR(V366="",X366=""),"",IF(AND(AND(MONTH(F366)&gt;=7,MONTH(F366)&lt;8),AND(MONTH(H366)&gt;=7,MONTH(H366)&lt;8)),(NETWORKDAYS(F366,H366,Lister!$D$7:$D$13)-V366)*T366/NETWORKDAYS(Lister!$D$19,Lister!$E$19,Lister!$D$7:$D$13),IF(AND(AND(MONTH(F366)&gt;=7,MONTH(F366)&lt;8),MONTH(H366)&gt;7),(NETWORKDAYS(F366,Lister!$E$19,Lister!$D$7:$D$13)-V366)*T366/NETWORKDAYS(Lister!$D$19,Lister!$E$19,Lister!$D$7:$D$13),IF(MONTH(F366)&gt;7,0)))),0),"")</f>
        <v/>
      </c>
      <c r="AA366" s="31" t="str">
        <f>IF(Ansøgning!R371="","",Ansøgning!R371)</f>
        <v/>
      </c>
      <c r="AB366" s="46" t="str">
        <f>IFERROR(MAX(IF(OR(V366="",X366=""),"",IF(AND(AND(MONTH(F366)&gt;=8,MONTH(F366)&lt;9),AND(MONTH(H366)&gt;=8,MONTH(H366)&lt;9)),(NETWORKDAYS(F366,H366,Lister!$D$7:$D$13)-X366)*T366/NETWORKDAYS(Lister!$D$20,Lister!$E$20,Lister!$D$7:$D$13),IF(AND(MONTH(F366)=7,MONTH(H366)=8),(NETWORKDAYS(Lister!$D$20,H366,Lister!$D$7:$D$13)-X366)*T366/NETWORKDAYS(Lister!$D$20,Lister!$E$20,Lister!$D$7:$D$13),IF(AND(MONTH(F366)=7,MONTH(H366)=7),0)))),0),"")</f>
        <v/>
      </c>
      <c r="AC366" s="15" t="str">
        <f>IF(Ansøgning!U371="","",Ansøgning!U371)</f>
        <v/>
      </c>
      <c r="AD366" s="31" t="str">
        <f t="shared" si="38"/>
        <v/>
      </c>
      <c r="AE366" s="31" t="str">
        <f t="shared" si="39"/>
        <v/>
      </c>
      <c r="AF366" s="51" t="str">
        <f t="shared" si="40"/>
        <v/>
      </c>
      <c r="AG366" s="15" t="str">
        <f t="shared" si="41"/>
        <v/>
      </c>
    </row>
    <row r="367" spans="1:33" x14ac:dyDescent="0.25">
      <c r="A367" s="13" t="str">
        <f>IF(Ansøgning!A372="","",Ansøgning!A372)</f>
        <v/>
      </c>
      <c r="B367" s="13" t="str">
        <f>IF(Ansøgning!B372="","",Ansøgning!B372)</f>
        <v/>
      </c>
      <c r="C367" s="13" t="str">
        <f>IF(Ansøgning!C372="","",Ansøgning!C372)</f>
        <v/>
      </c>
      <c r="D367" s="13" t="str">
        <f>IF(Ansøgning!D372="","",Ansøgning!D372)</f>
        <v/>
      </c>
      <c r="E367" s="14" t="str">
        <f>IF(Ansøgning!E372="","",Ansøgning!E372)</f>
        <v/>
      </c>
      <c r="F367" s="16"/>
      <c r="G367" s="14" t="str">
        <f>IF(Ansøgning!F372="","",Ansøgning!F372)</f>
        <v/>
      </c>
      <c r="H367" s="16"/>
      <c r="I367" s="72" t="str">
        <f>IF(OR(F367="",H367=""),"",NETWORKDAYS(F367,H367,Lister!$D$7:$D$13))</f>
        <v/>
      </c>
      <c r="J367" s="53" t="str">
        <f>IF(Ansøgning!H372="","",Ansøgning!H372)</f>
        <v/>
      </c>
      <c r="K367" s="32" t="str">
        <f t="shared" si="35"/>
        <v/>
      </c>
      <c r="L367" s="31" t="str">
        <f>IF(Ansøgning!J372="","",Ansøgning!J372)</f>
        <v/>
      </c>
      <c r="M367" s="18"/>
      <c r="N367" s="31" t="str">
        <f>IF(Ansøgning!K372="","",Ansøgning!K372)</f>
        <v/>
      </c>
      <c r="O367" s="18"/>
      <c r="P367" s="15" t="str">
        <f>IF(Ansøgning!L372="","",Ansøgning!L372)</f>
        <v/>
      </c>
      <c r="Q367" s="46" t="str">
        <f t="shared" si="36"/>
        <v/>
      </c>
      <c r="R367" s="46"/>
      <c r="S367" s="101" t="str">
        <f>IF(Ansøgning!M372="","",Ansøgning!M372)</f>
        <v/>
      </c>
      <c r="T367" s="31" t="str">
        <f t="shared" si="37"/>
        <v/>
      </c>
      <c r="U367" s="102" t="str">
        <f>IF(Ansøgning!O372="","",Ansøgning!O372)</f>
        <v/>
      </c>
      <c r="V367" s="20"/>
      <c r="W367" s="102" t="str">
        <f>IF(Ansøgning!P372="","",Ansøgning!P372)</f>
        <v/>
      </c>
      <c r="X367" s="20"/>
      <c r="Y367" s="31" t="str">
        <f>IF(Ansøgning!Q372="","",Ansøgning!Q372)</f>
        <v/>
      </c>
      <c r="Z367" s="46" t="str">
        <f>IFERROR(MAX(IF(OR(V367="",X367=""),"",IF(AND(AND(MONTH(F367)&gt;=7,MONTH(F367)&lt;8),AND(MONTH(H367)&gt;=7,MONTH(H367)&lt;8)),(NETWORKDAYS(F367,H367,Lister!$D$7:$D$13)-V367)*T367/NETWORKDAYS(Lister!$D$19,Lister!$E$19,Lister!$D$7:$D$13),IF(AND(AND(MONTH(F367)&gt;=7,MONTH(F367)&lt;8),MONTH(H367)&gt;7),(NETWORKDAYS(F367,Lister!$E$19,Lister!$D$7:$D$13)-V367)*T367/NETWORKDAYS(Lister!$D$19,Lister!$E$19,Lister!$D$7:$D$13),IF(MONTH(F367)&gt;7,0)))),0),"")</f>
        <v/>
      </c>
      <c r="AA367" s="31" t="str">
        <f>IF(Ansøgning!R372="","",Ansøgning!R372)</f>
        <v/>
      </c>
      <c r="AB367" s="46" t="str">
        <f>IFERROR(MAX(IF(OR(V367="",X367=""),"",IF(AND(AND(MONTH(F367)&gt;=8,MONTH(F367)&lt;9),AND(MONTH(H367)&gt;=8,MONTH(H367)&lt;9)),(NETWORKDAYS(F367,H367,Lister!$D$7:$D$13)-X367)*T367/NETWORKDAYS(Lister!$D$20,Lister!$E$20,Lister!$D$7:$D$13),IF(AND(MONTH(F367)=7,MONTH(H367)=8),(NETWORKDAYS(Lister!$D$20,H367,Lister!$D$7:$D$13)-X367)*T367/NETWORKDAYS(Lister!$D$20,Lister!$E$20,Lister!$D$7:$D$13),IF(AND(MONTH(F367)=7,MONTH(H367)=7),0)))),0),"")</f>
        <v/>
      </c>
      <c r="AC367" s="15" t="str">
        <f>IF(Ansøgning!U372="","",Ansøgning!U372)</f>
        <v/>
      </c>
      <c r="AD367" s="31" t="str">
        <f t="shared" si="38"/>
        <v/>
      </c>
      <c r="AE367" s="31" t="str">
        <f t="shared" si="39"/>
        <v/>
      </c>
      <c r="AF367" s="51" t="str">
        <f t="shared" si="40"/>
        <v/>
      </c>
      <c r="AG367" s="15" t="str">
        <f t="shared" si="41"/>
        <v/>
      </c>
    </row>
    <row r="368" spans="1:33" x14ac:dyDescent="0.25">
      <c r="A368" s="13" t="str">
        <f>IF(Ansøgning!A373="","",Ansøgning!A373)</f>
        <v/>
      </c>
      <c r="B368" s="13" t="str">
        <f>IF(Ansøgning!B373="","",Ansøgning!B373)</f>
        <v/>
      </c>
      <c r="C368" s="13" t="str">
        <f>IF(Ansøgning!C373="","",Ansøgning!C373)</f>
        <v/>
      </c>
      <c r="D368" s="13" t="str">
        <f>IF(Ansøgning!D373="","",Ansøgning!D373)</f>
        <v/>
      </c>
      <c r="E368" s="14" t="str">
        <f>IF(Ansøgning!E373="","",Ansøgning!E373)</f>
        <v/>
      </c>
      <c r="F368" s="16"/>
      <c r="G368" s="14" t="str">
        <f>IF(Ansøgning!F373="","",Ansøgning!F373)</f>
        <v/>
      </c>
      <c r="H368" s="16"/>
      <c r="I368" s="72" t="str">
        <f>IF(OR(F368="",H368=""),"",NETWORKDAYS(F368,H368,Lister!$D$7:$D$13))</f>
        <v/>
      </c>
      <c r="J368" s="53" t="str">
        <f>IF(Ansøgning!H373="","",Ansøgning!H373)</f>
        <v/>
      </c>
      <c r="K368" s="32" t="str">
        <f t="shared" si="35"/>
        <v/>
      </c>
      <c r="L368" s="31" t="str">
        <f>IF(Ansøgning!J373="","",Ansøgning!J373)</f>
        <v/>
      </c>
      <c r="M368" s="18"/>
      <c r="N368" s="31" t="str">
        <f>IF(Ansøgning!K373="","",Ansøgning!K373)</f>
        <v/>
      </c>
      <c r="O368" s="18"/>
      <c r="P368" s="15" t="str">
        <f>IF(Ansøgning!L373="","",Ansøgning!L373)</f>
        <v/>
      </c>
      <c r="Q368" s="46" t="str">
        <f t="shared" si="36"/>
        <v/>
      </c>
      <c r="R368" s="46"/>
      <c r="S368" s="101" t="str">
        <f>IF(Ansøgning!M373="","",Ansøgning!M373)</f>
        <v/>
      </c>
      <c r="T368" s="31" t="str">
        <f t="shared" si="37"/>
        <v/>
      </c>
      <c r="U368" s="102" t="str">
        <f>IF(Ansøgning!O373="","",Ansøgning!O373)</f>
        <v/>
      </c>
      <c r="V368" s="20"/>
      <c r="W368" s="102" t="str">
        <f>IF(Ansøgning!P373="","",Ansøgning!P373)</f>
        <v/>
      </c>
      <c r="X368" s="20"/>
      <c r="Y368" s="31" t="str">
        <f>IF(Ansøgning!Q373="","",Ansøgning!Q373)</f>
        <v/>
      </c>
      <c r="Z368" s="46" t="str">
        <f>IFERROR(MAX(IF(OR(V368="",X368=""),"",IF(AND(AND(MONTH(F368)&gt;=7,MONTH(F368)&lt;8),AND(MONTH(H368)&gt;=7,MONTH(H368)&lt;8)),(NETWORKDAYS(F368,H368,Lister!$D$7:$D$13)-V368)*T368/NETWORKDAYS(Lister!$D$19,Lister!$E$19,Lister!$D$7:$D$13),IF(AND(AND(MONTH(F368)&gt;=7,MONTH(F368)&lt;8),MONTH(H368)&gt;7),(NETWORKDAYS(F368,Lister!$E$19,Lister!$D$7:$D$13)-V368)*T368/NETWORKDAYS(Lister!$D$19,Lister!$E$19,Lister!$D$7:$D$13),IF(MONTH(F368)&gt;7,0)))),0),"")</f>
        <v/>
      </c>
      <c r="AA368" s="31" t="str">
        <f>IF(Ansøgning!R373="","",Ansøgning!R373)</f>
        <v/>
      </c>
      <c r="AB368" s="46" t="str">
        <f>IFERROR(MAX(IF(OR(V368="",X368=""),"",IF(AND(AND(MONTH(F368)&gt;=8,MONTH(F368)&lt;9),AND(MONTH(H368)&gt;=8,MONTH(H368)&lt;9)),(NETWORKDAYS(F368,H368,Lister!$D$7:$D$13)-X368)*T368/NETWORKDAYS(Lister!$D$20,Lister!$E$20,Lister!$D$7:$D$13),IF(AND(MONTH(F368)=7,MONTH(H368)=8),(NETWORKDAYS(Lister!$D$20,H368,Lister!$D$7:$D$13)-X368)*T368/NETWORKDAYS(Lister!$D$20,Lister!$E$20,Lister!$D$7:$D$13),IF(AND(MONTH(F368)=7,MONTH(H368)=7),0)))),0),"")</f>
        <v/>
      </c>
      <c r="AC368" s="15" t="str">
        <f>IF(Ansøgning!U373="","",Ansøgning!U373)</f>
        <v/>
      </c>
      <c r="AD368" s="31" t="str">
        <f t="shared" si="38"/>
        <v/>
      </c>
      <c r="AE368" s="31" t="str">
        <f t="shared" si="39"/>
        <v/>
      </c>
      <c r="AF368" s="51" t="str">
        <f t="shared" si="40"/>
        <v/>
      </c>
      <c r="AG368" s="15" t="str">
        <f t="shared" si="41"/>
        <v/>
      </c>
    </row>
    <row r="369" spans="1:33" x14ac:dyDescent="0.25">
      <c r="A369" s="13" t="str">
        <f>IF(Ansøgning!A374="","",Ansøgning!A374)</f>
        <v/>
      </c>
      <c r="B369" s="13" t="str">
        <f>IF(Ansøgning!B374="","",Ansøgning!B374)</f>
        <v/>
      </c>
      <c r="C369" s="13" t="str">
        <f>IF(Ansøgning!C374="","",Ansøgning!C374)</f>
        <v/>
      </c>
      <c r="D369" s="13" t="str">
        <f>IF(Ansøgning!D374="","",Ansøgning!D374)</f>
        <v/>
      </c>
      <c r="E369" s="14" t="str">
        <f>IF(Ansøgning!E374="","",Ansøgning!E374)</f>
        <v/>
      </c>
      <c r="F369" s="16"/>
      <c r="G369" s="14" t="str">
        <f>IF(Ansøgning!F374="","",Ansøgning!F374)</f>
        <v/>
      </c>
      <c r="H369" s="16"/>
      <c r="I369" s="72" t="str">
        <f>IF(OR(F369="",H369=""),"",NETWORKDAYS(F369,H369,Lister!$D$7:$D$13))</f>
        <v/>
      </c>
      <c r="J369" s="53" t="str">
        <f>IF(Ansøgning!H374="","",Ansøgning!H374)</f>
        <v/>
      </c>
      <c r="K369" s="32" t="str">
        <f t="shared" si="35"/>
        <v/>
      </c>
      <c r="L369" s="31" t="str">
        <f>IF(Ansøgning!J374="","",Ansøgning!J374)</f>
        <v/>
      </c>
      <c r="M369" s="18"/>
      <c r="N369" s="31" t="str">
        <f>IF(Ansøgning!K374="","",Ansøgning!K374)</f>
        <v/>
      </c>
      <c r="O369" s="18"/>
      <c r="P369" s="15" t="str">
        <f>IF(Ansøgning!L374="","",Ansøgning!L374)</f>
        <v/>
      </c>
      <c r="Q369" s="46" t="str">
        <f t="shared" si="36"/>
        <v/>
      </c>
      <c r="R369" s="46"/>
      <c r="S369" s="101" t="str">
        <f>IF(Ansøgning!M374="","",Ansøgning!M374)</f>
        <v/>
      </c>
      <c r="T369" s="31" t="str">
        <f t="shared" si="37"/>
        <v/>
      </c>
      <c r="U369" s="102" t="str">
        <f>IF(Ansøgning!O374="","",Ansøgning!O374)</f>
        <v/>
      </c>
      <c r="V369" s="20"/>
      <c r="W369" s="102" t="str">
        <f>IF(Ansøgning!P374="","",Ansøgning!P374)</f>
        <v/>
      </c>
      <c r="X369" s="20"/>
      <c r="Y369" s="31" t="str">
        <f>IF(Ansøgning!Q374="","",Ansøgning!Q374)</f>
        <v/>
      </c>
      <c r="Z369" s="46" t="str">
        <f>IFERROR(MAX(IF(OR(V369="",X369=""),"",IF(AND(AND(MONTH(F369)&gt;=7,MONTH(F369)&lt;8),AND(MONTH(H369)&gt;=7,MONTH(H369)&lt;8)),(NETWORKDAYS(F369,H369,Lister!$D$7:$D$13)-V369)*T369/NETWORKDAYS(Lister!$D$19,Lister!$E$19,Lister!$D$7:$D$13),IF(AND(AND(MONTH(F369)&gt;=7,MONTH(F369)&lt;8),MONTH(H369)&gt;7),(NETWORKDAYS(F369,Lister!$E$19,Lister!$D$7:$D$13)-V369)*T369/NETWORKDAYS(Lister!$D$19,Lister!$E$19,Lister!$D$7:$D$13),IF(MONTH(F369)&gt;7,0)))),0),"")</f>
        <v/>
      </c>
      <c r="AA369" s="31" t="str">
        <f>IF(Ansøgning!R374="","",Ansøgning!R374)</f>
        <v/>
      </c>
      <c r="AB369" s="46" t="str">
        <f>IFERROR(MAX(IF(OR(V369="",X369=""),"",IF(AND(AND(MONTH(F369)&gt;=8,MONTH(F369)&lt;9),AND(MONTH(H369)&gt;=8,MONTH(H369)&lt;9)),(NETWORKDAYS(F369,H369,Lister!$D$7:$D$13)-X369)*T369/NETWORKDAYS(Lister!$D$20,Lister!$E$20,Lister!$D$7:$D$13),IF(AND(MONTH(F369)=7,MONTH(H369)=8),(NETWORKDAYS(Lister!$D$20,H369,Lister!$D$7:$D$13)-X369)*T369/NETWORKDAYS(Lister!$D$20,Lister!$E$20,Lister!$D$7:$D$13),IF(AND(MONTH(F369)=7,MONTH(H369)=7),0)))),0),"")</f>
        <v/>
      </c>
      <c r="AC369" s="15" t="str">
        <f>IF(Ansøgning!U374="","",Ansøgning!U374)</f>
        <v/>
      </c>
      <c r="AD369" s="31" t="str">
        <f t="shared" si="38"/>
        <v/>
      </c>
      <c r="AE369" s="31" t="str">
        <f t="shared" si="39"/>
        <v/>
      </c>
      <c r="AF369" s="51" t="str">
        <f t="shared" si="40"/>
        <v/>
      </c>
      <c r="AG369" s="15" t="str">
        <f t="shared" si="41"/>
        <v/>
      </c>
    </row>
    <row r="370" spans="1:33" x14ac:dyDescent="0.25">
      <c r="A370" s="13" t="str">
        <f>IF(Ansøgning!A375="","",Ansøgning!A375)</f>
        <v/>
      </c>
      <c r="B370" s="13" t="str">
        <f>IF(Ansøgning!B375="","",Ansøgning!B375)</f>
        <v/>
      </c>
      <c r="C370" s="13" t="str">
        <f>IF(Ansøgning!C375="","",Ansøgning!C375)</f>
        <v/>
      </c>
      <c r="D370" s="13" t="str">
        <f>IF(Ansøgning!D375="","",Ansøgning!D375)</f>
        <v/>
      </c>
      <c r="E370" s="14" t="str">
        <f>IF(Ansøgning!E375="","",Ansøgning!E375)</f>
        <v/>
      </c>
      <c r="F370" s="16"/>
      <c r="G370" s="14" t="str">
        <f>IF(Ansøgning!F375="","",Ansøgning!F375)</f>
        <v/>
      </c>
      <c r="H370" s="16"/>
      <c r="I370" s="72" t="str">
        <f>IF(OR(F370="",H370=""),"",NETWORKDAYS(F370,H370,Lister!$D$7:$D$13))</f>
        <v/>
      </c>
      <c r="J370" s="53" t="str">
        <f>IF(Ansøgning!H375="","",Ansøgning!H375)</f>
        <v/>
      </c>
      <c r="K370" s="32" t="str">
        <f t="shared" si="35"/>
        <v/>
      </c>
      <c r="L370" s="31" t="str">
        <f>IF(Ansøgning!J375="","",Ansøgning!J375)</f>
        <v/>
      </c>
      <c r="M370" s="18"/>
      <c r="N370" s="31" t="str">
        <f>IF(Ansøgning!K375="","",Ansøgning!K375)</f>
        <v/>
      </c>
      <c r="O370" s="18"/>
      <c r="P370" s="15" t="str">
        <f>IF(Ansøgning!L375="","",Ansøgning!L375)</f>
        <v/>
      </c>
      <c r="Q370" s="46" t="str">
        <f t="shared" si="36"/>
        <v/>
      </c>
      <c r="R370" s="46"/>
      <c r="S370" s="101" t="str">
        <f>IF(Ansøgning!M375="","",Ansøgning!M375)</f>
        <v/>
      </c>
      <c r="T370" s="31" t="str">
        <f t="shared" si="37"/>
        <v/>
      </c>
      <c r="U370" s="102" t="str">
        <f>IF(Ansøgning!O375="","",Ansøgning!O375)</f>
        <v/>
      </c>
      <c r="V370" s="20"/>
      <c r="W370" s="102" t="str">
        <f>IF(Ansøgning!P375="","",Ansøgning!P375)</f>
        <v/>
      </c>
      <c r="X370" s="20"/>
      <c r="Y370" s="31" t="str">
        <f>IF(Ansøgning!Q375="","",Ansøgning!Q375)</f>
        <v/>
      </c>
      <c r="Z370" s="46" t="str">
        <f>IFERROR(MAX(IF(OR(V370="",X370=""),"",IF(AND(AND(MONTH(F370)&gt;=7,MONTH(F370)&lt;8),AND(MONTH(H370)&gt;=7,MONTH(H370)&lt;8)),(NETWORKDAYS(F370,H370,Lister!$D$7:$D$13)-V370)*T370/NETWORKDAYS(Lister!$D$19,Lister!$E$19,Lister!$D$7:$D$13),IF(AND(AND(MONTH(F370)&gt;=7,MONTH(F370)&lt;8),MONTH(H370)&gt;7),(NETWORKDAYS(F370,Lister!$E$19,Lister!$D$7:$D$13)-V370)*T370/NETWORKDAYS(Lister!$D$19,Lister!$E$19,Lister!$D$7:$D$13),IF(MONTH(F370)&gt;7,0)))),0),"")</f>
        <v/>
      </c>
      <c r="AA370" s="31" t="str">
        <f>IF(Ansøgning!R375="","",Ansøgning!R375)</f>
        <v/>
      </c>
      <c r="AB370" s="46" t="str">
        <f>IFERROR(MAX(IF(OR(V370="",X370=""),"",IF(AND(AND(MONTH(F370)&gt;=8,MONTH(F370)&lt;9),AND(MONTH(H370)&gt;=8,MONTH(H370)&lt;9)),(NETWORKDAYS(F370,H370,Lister!$D$7:$D$13)-X370)*T370/NETWORKDAYS(Lister!$D$20,Lister!$E$20,Lister!$D$7:$D$13),IF(AND(MONTH(F370)=7,MONTH(H370)=8),(NETWORKDAYS(Lister!$D$20,H370,Lister!$D$7:$D$13)-X370)*T370/NETWORKDAYS(Lister!$D$20,Lister!$E$20,Lister!$D$7:$D$13),IF(AND(MONTH(F370)=7,MONTH(H370)=7),0)))),0),"")</f>
        <v/>
      </c>
      <c r="AC370" s="15" t="str">
        <f>IF(Ansøgning!U375="","",Ansøgning!U375)</f>
        <v/>
      </c>
      <c r="AD370" s="31" t="str">
        <f t="shared" si="38"/>
        <v/>
      </c>
      <c r="AE370" s="31" t="str">
        <f t="shared" si="39"/>
        <v/>
      </c>
      <c r="AF370" s="51" t="str">
        <f t="shared" si="40"/>
        <v/>
      </c>
      <c r="AG370" s="15" t="str">
        <f t="shared" si="41"/>
        <v/>
      </c>
    </row>
    <row r="371" spans="1:33" x14ac:dyDescent="0.25">
      <c r="A371" s="13" t="str">
        <f>IF(Ansøgning!A376="","",Ansøgning!A376)</f>
        <v/>
      </c>
      <c r="B371" s="13" t="str">
        <f>IF(Ansøgning!B376="","",Ansøgning!B376)</f>
        <v/>
      </c>
      <c r="C371" s="13" t="str">
        <f>IF(Ansøgning!C376="","",Ansøgning!C376)</f>
        <v/>
      </c>
      <c r="D371" s="13" t="str">
        <f>IF(Ansøgning!D376="","",Ansøgning!D376)</f>
        <v/>
      </c>
      <c r="E371" s="14" t="str">
        <f>IF(Ansøgning!E376="","",Ansøgning!E376)</f>
        <v/>
      </c>
      <c r="F371" s="16"/>
      <c r="G371" s="14" t="str">
        <f>IF(Ansøgning!F376="","",Ansøgning!F376)</f>
        <v/>
      </c>
      <c r="H371" s="16"/>
      <c r="I371" s="72" t="str">
        <f>IF(OR(F371="",H371=""),"",NETWORKDAYS(F371,H371,Lister!$D$7:$D$13))</f>
        <v/>
      </c>
      <c r="J371" s="53" t="str">
        <f>IF(Ansøgning!H376="","",Ansøgning!H376)</f>
        <v/>
      </c>
      <c r="K371" s="32" t="str">
        <f t="shared" si="35"/>
        <v/>
      </c>
      <c r="L371" s="31" t="str">
        <f>IF(Ansøgning!J376="","",Ansøgning!J376)</f>
        <v/>
      </c>
      <c r="M371" s="18"/>
      <c r="N371" s="31" t="str">
        <f>IF(Ansøgning!K376="","",Ansøgning!K376)</f>
        <v/>
      </c>
      <c r="O371" s="18"/>
      <c r="P371" s="15" t="str">
        <f>IF(Ansøgning!L376="","",Ansøgning!L376)</f>
        <v/>
      </c>
      <c r="Q371" s="46" t="str">
        <f t="shared" si="36"/>
        <v/>
      </c>
      <c r="R371" s="46"/>
      <c r="S371" s="101" t="str">
        <f>IF(Ansøgning!M376="","",Ansøgning!M376)</f>
        <v/>
      </c>
      <c r="T371" s="31" t="str">
        <f t="shared" si="37"/>
        <v/>
      </c>
      <c r="U371" s="102" t="str">
        <f>IF(Ansøgning!O376="","",Ansøgning!O376)</f>
        <v/>
      </c>
      <c r="V371" s="20"/>
      <c r="W371" s="102" t="str">
        <f>IF(Ansøgning!P376="","",Ansøgning!P376)</f>
        <v/>
      </c>
      <c r="X371" s="20"/>
      <c r="Y371" s="31" t="str">
        <f>IF(Ansøgning!Q376="","",Ansøgning!Q376)</f>
        <v/>
      </c>
      <c r="Z371" s="46" t="str">
        <f>IFERROR(MAX(IF(OR(V371="",X371=""),"",IF(AND(AND(MONTH(F371)&gt;=7,MONTH(F371)&lt;8),AND(MONTH(H371)&gt;=7,MONTH(H371)&lt;8)),(NETWORKDAYS(F371,H371,Lister!$D$7:$D$13)-V371)*T371/NETWORKDAYS(Lister!$D$19,Lister!$E$19,Lister!$D$7:$D$13),IF(AND(AND(MONTH(F371)&gt;=7,MONTH(F371)&lt;8),MONTH(H371)&gt;7),(NETWORKDAYS(F371,Lister!$E$19,Lister!$D$7:$D$13)-V371)*T371/NETWORKDAYS(Lister!$D$19,Lister!$E$19,Lister!$D$7:$D$13),IF(MONTH(F371)&gt;7,0)))),0),"")</f>
        <v/>
      </c>
      <c r="AA371" s="31" t="str">
        <f>IF(Ansøgning!R376="","",Ansøgning!R376)</f>
        <v/>
      </c>
      <c r="AB371" s="46" t="str">
        <f>IFERROR(MAX(IF(OR(V371="",X371=""),"",IF(AND(AND(MONTH(F371)&gt;=8,MONTH(F371)&lt;9),AND(MONTH(H371)&gt;=8,MONTH(H371)&lt;9)),(NETWORKDAYS(F371,H371,Lister!$D$7:$D$13)-X371)*T371/NETWORKDAYS(Lister!$D$20,Lister!$E$20,Lister!$D$7:$D$13),IF(AND(MONTH(F371)=7,MONTH(H371)=8),(NETWORKDAYS(Lister!$D$20,H371,Lister!$D$7:$D$13)-X371)*T371/NETWORKDAYS(Lister!$D$20,Lister!$E$20,Lister!$D$7:$D$13),IF(AND(MONTH(F371)=7,MONTH(H371)=7),0)))),0),"")</f>
        <v/>
      </c>
      <c r="AC371" s="15" t="str">
        <f>IF(Ansøgning!U376="","",Ansøgning!U376)</f>
        <v/>
      </c>
      <c r="AD371" s="31" t="str">
        <f t="shared" si="38"/>
        <v/>
      </c>
      <c r="AE371" s="31" t="str">
        <f t="shared" si="39"/>
        <v/>
      </c>
      <c r="AF371" s="51" t="str">
        <f t="shared" si="40"/>
        <v/>
      </c>
      <c r="AG371" s="15" t="str">
        <f t="shared" si="41"/>
        <v/>
      </c>
    </row>
    <row r="372" spans="1:33" x14ac:dyDescent="0.25">
      <c r="A372" s="13" t="str">
        <f>IF(Ansøgning!A377="","",Ansøgning!A377)</f>
        <v/>
      </c>
      <c r="B372" s="13" t="str">
        <f>IF(Ansøgning!B377="","",Ansøgning!B377)</f>
        <v/>
      </c>
      <c r="C372" s="13" t="str">
        <f>IF(Ansøgning!C377="","",Ansøgning!C377)</f>
        <v/>
      </c>
      <c r="D372" s="13" t="str">
        <f>IF(Ansøgning!D377="","",Ansøgning!D377)</f>
        <v/>
      </c>
      <c r="E372" s="14" t="str">
        <f>IF(Ansøgning!E377="","",Ansøgning!E377)</f>
        <v/>
      </c>
      <c r="F372" s="16"/>
      <c r="G372" s="14" t="str">
        <f>IF(Ansøgning!F377="","",Ansøgning!F377)</f>
        <v/>
      </c>
      <c r="H372" s="16"/>
      <c r="I372" s="72" t="str">
        <f>IF(OR(F372="",H372=""),"",NETWORKDAYS(F372,H372,Lister!$D$7:$D$13))</f>
        <v/>
      </c>
      <c r="J372" s="53" t="str">
        <f>IF(Ansøgning!H377="","",Ansøgning!H377)</f>
        <v/>
      </c>
      <c r="K372" s="32" t="str">
        <f t="shared" si="35"/>
        <v/>
      </c>
      <c r="L372" s="31" t="str">
        <f>IF(Ansøgning!J377="","",Ansøgning!J377)</f>
        <v/>
      </c>
      <c r="M372" s="18"/>
      <c r="N372" s="31" t="str">
        <f>IF(Ansøgning!K377="","",Ansøgning!K377)</f>
        <v/>
      </c>
      <c r="O372" s="18"/>
      <c r="P372" s="15" t="str">
        <f>IF(Ansøgning!L377="","",Ansøgning!L377)</f>
        <v/>
      </c>
      <c r="Q372" s="46" t="str">
        <f t="shared" si="36"/>
        <v/>
      </c>
      <c r="R372" s="46"/>
      <c r="S372" s="101" t="str">
        <f>IF(Ansøgning!M377="","",Ansøgning!M377)</f>
        <v/>
      </c>
      <c r="T372" s="31" t="str">
        <f t="shared" si="37"/>
        <v/>
      </c>
      <c r="U372" s="102" t="str">
        <f>IF(Ansøgning!O377="","",Ansøgning!O377)</f>
        <v/>
      </c>
      <c r="V372" s="20"/>
      <c r="W372" s="102" t="str">
        <f>IF(Ansøgning!P377="","",Ansøgning!P377)</f>
        <v/>
      </c>
      <c r="X372" s="20"/>
      <c r="Y372" s="31" t="str">
        <f>IF(Ansøgning!Q377="","",Ansøgning!Q377)</f>
        <v/>
      </c>
      <c r="Z372" s="46" t="str">
        <f>IFERROR(MAX(IF(OR(V372="",X372=""),"",IF(AND(AND(MONTH(F372)&gt;=7,MONTH(F372)&lt;8),AND(MONTH(H372)&gt;=7,MONTH(H372)&lt;8)),(NETWORKDAYS(F372,H372,Lister!$D$7:$D$13)-V372)*T372/NETWORKDAYS(Lister!$D$19,Lister!$E$19,Lister!$D$7:$D$13),IF(AND(AND(MONTH(F372)&gt;=7,MONTH(F372)&lt;8),MONTH(H372)&gt;7),(NETWORKDAYS(F372,Lister!$E$19,Lister!$D$7:$D$13)-V372)*T372/NETWORKDAYS(Lister!$D$19,Lister!$E$19,Lister!$D$7:$D$13),IF(MONTH(F372)&gt;7,0)))),0),"")</f>
        <v/>
      </c>
      <c r="AA372" s="31" t="str">
        <f>IF(Ansøgning!R377="","",Ansøgning!R377)</f>
        <v/>
      </c>
      <c r="AB372" s="46" t="str">
        <f>IFERROR(MAX(IF(OR(V372="",X372=""),"",IF(AND(AND(MONTH(F372)&gt;=8,MONTH(F372)&lt;9),AND(MONTH(H372)&gt;=8,MONTH(H372)&lt;9)),(NETWORKDAYS(F372,H372,Lister!$D$7:$D$13)-X372)*T372/NETWORKDAYS(Lister!$D$20,Lister!$E$20,Lister!$D$7:$D$13),IF(AND(MONTH(F372)=7,MONTH(H372)=8),(NETWORKDAYS(Lister!$D$20,H372,Lister!$D$7:$D$13)-X372)*T372/NETWORKDAYS(Lister!$D$20,Lister!$E$20,Lister!$D$7:$D$13),IF(AND(MONTH(F372)=7,MONTH(H372)=7),0)))),0),"")</f>
        <v/>
      </c>
      <c r="AC372" s="15" t="str">
        <f>IF(Ansøgning!U377="","",Ansøgning!U377)</f>
        <v/>
      </c>
      <c r="AD372" s="31" t="str">
        <f t="shared" si="38"/>
        <v/>
      </c>
      <c r="AE372" s="31" t="str">
        <f t="shared" si="39"/>
        <v/>
      </c>
      <c r="AF372" s="51" t="str">
        <f t="shared" si="40"/>
        <v/>
      </c>
      <c r="AG372" s="15" t="str">
        <f t="shared" si="41"/>
        <v/>
      </c>
    </row>
    <row r="373" spans="1:33" x14ac:dyDescent="0.25">
      <c r="A373" s="13" t="str">
        <f>IF(Ansøgning!A378="","",Ansøgning!A378)</f>
        <v/>
      </c>
      <c r="B373" s="13" t="str">
        <f>IF(Ansøgning!B378="","",Ansøgning!B378)</f>
        <v/>
      </c>
      <c r="C373" s="13" t="str">
        <f>IF(Ansøgning!C378="","",Ansøgning!C378)</f>
        <v/>
      </c>
      <c r="D373" s="13" t="str">
        <f>IF(Ansøgning!D378="","",Ansøgning!D378)</f>
        <v/>
      </c>
      <c r="E373" s="14" t="str">
        <f>IF(Ansøgning!E378="","",Ansøgning!E378)</f>
        <v/>
      </c>
      <c r="F373" s="16"/>
      <c r="G373" s="14" t="str">
        <f>IF(Ansøgning!F378="","",Ansøgning!F378)</f>
        <v/>
      </c>
      <c r="H373" s="16"/>
      <c r="I373" s="72" t="str">
        <f>IF(OR(F373="",H373=""),"",NETWORKDAYS(F373,H373,Lister!$D$7:$D$13))</f>
        <v/>
      </c>
      <c r="J373" s="53" t="str">
        <f>IF(Ansøgning!H378="","",Ansøgning!H378)</f>
        <v/>
      </c>
      <c r="K373" s="32" t="str">
        <f t="shared" si="35"/>
        <v/>
      </c>
      <c r="L373" s="31" t="str">
        <f>IF(Ansøgning!J378="","",Ansøgning!J378)</f>
        <v/>
      </c>
      <c r="M373" s="18"/>
      <c r="N373" s="31" t="str">
        <f>IF(Ansøgning!K378="","",Ansøgning!K378)</f>
        <v/>
      </c>
      <c r="O373" s="18"/>
      <c r="P373" s="15" t="str">
        <f>IF(Ansøgning!L378="","",Ansøgning!L378)</f>
        <v/>
      </c>
      <c r="Q373" s="46" t="str">
        <f t="shared" si="36"/>
        <v/>
      </c>
      <c r="R373" s="46"/>
      <c r="S373" s="101" t="str">
        <f>IF(Ansøgning!M378="","",Ansøgning!M378)</f>
        <v/>
      </c>
      <c r="T373" s="31" t="str">
        <f t="shared" si="37"/>
        <v/>
      </c>
      <c r="U373" s="102" t="str">
        <f>IF(Ansøgning!O378="","",Ansøgning!O378)</f>
        <v/>
      </c>
      <c r="V373" s="20"/>
      <c r="W373" s="102" t="str">
        <f>IF(Ansøgning!P378="","",Ansøgning!P378)</f>
        <v/>
      </c>
      <c r="X373" s="20"/>
      <c r="Y373" s="31" t="str">
        <f>IF(Ansøgning!Q378="","",Ansøgning!Q378)</f>
        <v/>
      </c>
      <c r="Z373" s="46" t="str">
        <f>IFERROR(MAX(IF(OR(V373="",X373=""),"",IF(AND(AND(MONTH(F373)&gt;=7,MONTH(F373)&lt;8),AND(MONTH(H373)&gt;=7,MONTH(H373)&lt;8)),(NETWORKDAYS(F373,H373,Lister!$D$7:$D$13)-V373)*T373/NETWORKDAYS(Lister!$D$19,Lister!$E$19,Lister!$D$7:$D$13),IF(AND(AND(MONTH(F373)&gt;=7,MONTH(F373)&lt;8),MONTH(H373)&gt;7),(NETWORKDAYS(F373,Lister!$E$19,Lister!$D$7:$D$13)-V373)*T373/NETWORKDAYS(Lister!$D$19,Lister!$E$19,Lister!$D$7:$D$13),IF(MONTH(F373)&gt;7,0)))),0),"")</f>
        <v/>
      </c>
      <c r="AA373" s="31" t="str">
        <f>IF(Ansøgning!R378="","",Ansøgning!R378)</f>
        <v/>
      </c>
      <c r="AB373" s="46" t="str">
        <f>IFERROR(MAX(IF(OR(V373="",X373=""),"",IF(AND(AND(MONTH(F373)&gt;=8,MONTH(F373)&lt;9),AND(MONTH(H373)&gt;=8,MONTH(H373)&lt;9)),(NETWORKDAYS(F373,H373,Lister!$D$7:$D$13)-X373)*T373/NETWORKDAYS(Lister!$D$20,Lister!$E$20,Lister!$D$7:$D$13),IF(AND(MONTH(F373)=7,MONTH(H373)=8),(NETWORKDAYS(Lister!$D$20,H373,Lister!$D$7:$D$13)-X373)*T373/NETWORKDAYS(Lister!$D$20,Lister!$E$20,Lister!$D$7:$D$13),IF(AND(MONTH(F373)=7,MONTH(H373)=7),0)))),0),"")</f>
        <v/>
      </c>
      <c r="AC373" s="15" t="str">
        <f>IF(Ansøgning!U378="","",Ansøgning!U378)</f>
        <v/>
      </c>
      <c r="AD373" s="31" t="str">
        <f t="shared" si="38"/>
        <v/>
      </c>
      <c r="AE373" s="31" t="str">
        <f t="shared" si="39"/>
        <v/>
      </c>
      <c r="AF373" s="51" t="str">
        <f t="shared" si="40"/>
        <v/>
      </c>
      <c r="AG373" s="15" t="str">
        <f t="shared" si="41"/>
        <v/>
      </c>
    </row>
    <row r="374" spans="1:33" x14ac:dyDescent="0.25">
      <c r="A374" s="13" t="str">
        <f>IF(Ansøgning!A379="","",Ansøgning!A379)</f>
        <v/>
      </c>
      <c r="B374" s="13" t="str">
        <f>IF(Ansøgning!B379="","",Ansøgning!B379)</f>
        <v/>
      </c>
      <c r="C374" s="13" t="str">
        <f>IF(Ansøgning!C379="","",Ansøgning!C379)</f>
        <v/>
      </c>
      <c r="D374" s="13" t="str">
        <f>IF(Ansøgning!D379="","",Ansøgning!D379)</f>
        <v/>
      </c>
      <c r="E374" s="14" t="str">
        <f>IF(Ansøgning!E379="","",Ansøgning!E379)</f>
        <v/>
      </c>
      <c r="F374" s="16"/>
      <c r="G374" s="14" t="str">
        <f>IF(Ansøgning!F379="","",Ansøgning!F379)</f>
        <v/>
      </c>
      <c r="H374" s="16"/>
      <c r="I374" s="72" t="str">
        <f>IF(OR(F374="",H374=""),"",NETWORKDAYS(F374,H374,Lister!$D$7:$D$13))</f>
        <v/>
      </c>
      <c r="J374" s="53" t="str">
        <f>IF(Ansøgning!H379="","",Ansøgning!H379)</f>
        <v/>
      </c>
      <c r="K374" s="32" t="str">
        <f t="shared" si="35"/>
        <v/>
      </c>
      <c r="L374" s="31" t="str">
        <f>IF(Ansøgning!J379="","",Ansøgning!J379)</f>
        <v/>
      </c>
      <c r="M374" s="18"/>
      <c r="N374" s="31" t="str">
        <f>IF(Ansøgning!K379="","",Ansøgning!K379)</f>
        <v/>
      </c>
      <c r="O374" s="18"/>
      <c r="P374" s="15" t="str">
        <f>IF(Ansøgning!L379="","",Ansøgning!L379)</f>
        <v/>
      </c>
      <c r="Q374" s="46" t="str">
        <f t="shared" si="36"/>
        <v/>
      </c>
      <c r="R374" s="46"/>
      <c r="S374" s="101" t="str">
        <f>IF(Ansøgning!M379="","",Ansøgning!M379)</f>
        <v/>
      </c>
      <c r="T374" s="31" t="str">
        <f t="shared" si="37"/>
        <v/>
      </c>
      <c r="U374" s="102" t="str">
        <f>IF(Ansøgning!O379="","",Ansøgning!O379)</f>
        <v/>
      </c>
      <c r="V374" s="20"/>
      <c r="W374" s="102" t="str">
        <f>IF(Ansøgning!P379="","",Ansøgning!P379)</f>
        <v/>
      </c>
      <c r="X374" s="20"/>
      <c r="Y374" s="31" t="str">
        <f>IF(Ansøgning!Q379="","",Ansøgning!Q379)</f>
        <v/>
      </c>
      <c r="Z374" s="46" t="str">
        <f>IFERROR(MAX(IF(OR(V374="",X374=""),"",IF(AND(AND(MONTH(F374)&gt;=7,MONTH(F374)&lt;8),AND(MONTH(H374)&gt;=7,MONTH(H374)&lt;8)),(NETWORKDAYS(F374,H374,Lister!$D$7:$D$13)-V374)*T374/NETWORKDAYS(Lister!$D$19,Lister!$E$19,Lister!$D$7:$D$13),IF(AND(AND(MONTH(F374)&gt;=7,MONTH(F374)&lt;8),MONTH(H374)&gt;7),(NETWORKDAYS(F374,Lister!$E$19,Lister!$D$7:$D$13)-V374)*T374/NETWORKDAYS(Lister!$D$19,Lister!$E$19,Lister!$D$7:$D$13),IF(MONTH(F374)&gt;7,0)))),0),"")</f>
        <v/>
      </c>
      <c r="AA374" s="31" t="str">
        <f>IF(Ansøgning!R379="","",Ansøgning!R379)</f>
        <v/>
      </c>
      <c r="AB374" s="46" t="str">
        <f>IFERROR(MAX(IF(OR(V374="",X374=""),"",IF(AND(AND(MONTH(F374)&gt;=8,MONTH(F374)&lt;9),AND(MONTH(H374)&gt;=8,MONTH(H374)&lt;9)),(NETWORKDAYS(F374,H374,Lister!$D$7:$D$13)-X374)*T374/NETWORKDAYS(Lister!$D$20,Lister!$E$20,Lister!$D$7:$D$13),IF(AND(MONTH(F374)=7,MONTH(H374)=8),(NETWORKDAYS(Lister!$D$20,H374,Lister!$D$7:$D$13)-X374)*T374/NETWORKDAYS(Lister!$D$20,Lister!$E$20,Lister!$D$7:$D$13),IF(AND(MONTH(F374)=7,MONTH(H374)=7),0)))),0),"")</f>
        <v/>
      </c>
      <c r="AC374" s="15" t="str">
        <f>IF(Ansøgning!U379="","",Ansøgning!U379)</f>
        <v/>
      </c>
      <c r="AD374" s="31" t="str">
        <f t="shared" si="38"/>
        <v/>
      </c>
      <c r="AE374" s="31" t="str">
        <f t="shared" si="39"/>
        <v/>
      </c>
      <c r="AF374" s="51" t="str">
        <f t="shared" si="40"/>
        <v/>
      </c>
      <c r="AG374" s="15" t="str">
        <f t="shared" si="41"/>
        <v/>
      </c>
    </row>
    <row r="375" spans="1:33" x14ac:dyDescent="0.25">
      <c r="A375" s="13" t="str">
        <f>IF(Ansøgning!A380="","",Ansøgning!A380)</f>
        <v/>
      </c>
      <c r="B375" s="13" t="str">
        <f>IF(Ansøgning!B380="","",Ansøgning!B380)</f>
        <v/>
      </c>
      <c r="C375" s="13" t="str">
        <f>IF(Ansøgning!C380="","",Ansøgning!C380)</f>
        <v/>
      </c>
      <c r="D375" s="13" t="str">
        <f>IF(Ansøgning!D380="","",Ansøgning!D380)</f>
        <v/>
      </c>
      <c r="E375" s="14" t="str">
        <f>IF(Ansøgning!E380="","",Ansøgning!E380)</f>
        <v/>
      </c>
      <c r="F375" s="16"/>
      <c r="G375" s="14" t="str">
        <f>IF(Ansøgning!F380="","",Ansøgning!F380)</f>
        <v/>
      </c>
      <c r="H375" s="16"/>
      <c r="I375" s="72" t="str">
        <f>IF(OR(F375="",H375=""),"",NETWORKDAYS(F375,H375,Lister!$D$7:$D$13))</f>
        <v/>
      </c>
      <c r="J375" s="53" t="str">
        <f>IF(Ansøgning!H380="","",Ansøgning!H380)</f>
        <v/>
      </c>
      <c r="K375" s="32" t="str">
        <f t="shared" si="35"/>
        <v/>
      </c>
      <c r="L375" s="31" t="str">
        <f>IF(Ansøgning!J380="","",Ansøgning!J380)</f>
        <v/>
      </c>
      <c r="M375" s="18"/>
      <c r="N375" s="31" t="str">
        <f>IF(Ansøgning!K380="","",Ansøgning!K380)</f>
        <v/>
      </c>
      <c r="O375" s="18"/>
      <c r="P375" s="15" t="str">
        <f>IF(Ansøgning!L380="","",Ansøgning!L380)</f>
        <v/>
      </c>
      <c r="Q375" s="46" t="str">
        <f t="shared" si="36"/>
        <v/>
      </c>
      <c r="R375" s="46"/>
      <c r="S375" s="101" t="str">
        <f>IF(Ansøgning!M380="","",Ansøgning!M380)</f>
        <v/>
      </c>
      <c r="T375" s="31" t="str">
        <f t="shared" si="37"/>
        <v/>
      </c>
      <c r="U375" s="102" t="str">
        <f>IF(Ansøgning!O380="","",Ansøgning!O380)</f>
        <v/>
      </c>
      <c r="V375" s="20"/>
      <c r="W375" s="102" t="str">
        <f>IF(Ansøgning!P380="","",Ansøgning!P380)</f>
        <v/>
      </c>
      <c r="X375" s="20"/>
      <c r="Y375" s="31" t="str">
        <f>IF(Ansøgning!Q380="","",Ansøgning!Q380)</f>
        <v/>
      </c>
      <c r="Z375" s="46" t="str">
        <f>IFERROR(MAX(IF(OR(V375="",X375=""),"",IF(AND(AND(MONTH(F375)&gt;=7,MONTH(F375)&lt;8),AND(MONTH(H375)&gt;=7,MONTH(H375)&lt;8)),(NETWORKDAYS(F375,H375,Lister!$D$7:$D$13)-V375)*T375/NETWORKDAYS(Lister!$D$19,Lister!$E$19,Lister!$D$7:$D$13),IF(AND(AND(MONTH(F375)&gt;=7,MONTH(F375)&lt;8),MONTH(H375)&gt;7),(NETWORKDAYS(F375,Lister!$E$19,Lister!$D$7:$D$13)-V375)*T375/NETWORKDAYS(Lister!$D$19,Lister!$E$19,Lister!$D$7:$D$13),IF(MONTH(F375)&gt;7,0)))),0),"")</f>
        <v/>
      </c>
      <c r="AA375" s="31" t="str">
        <f>IF(Ansøgning!R380="","",Ansøgning!R380)</f>
        <v/>
      </c>
      <c r="AB375" s="46" t="str">
        <f>IFERROR(MAX(IF(OR(V375="",X375=""),"",IF(AND(AND(MONTH(F375)&gt;=8,MONTH(F375)&lt;9),AND(MONTH(H375)&gt;=8,MONTH(H375)&lt;9)),(NETWORKDAYS(F375,H375,Lister!$D$7:$D$13)-X375)*T375/NETWORKDAYS(Lister!$D$20,Lister!$E$20,Lister!$D$7:$D$13),IF(AND(MONTH(F375)=7,MONTH(H375)=8),(NETWORKDAYS(Lister!$D$20,H375,Lister!$D$7:$D$13)-X375)*T375/NETWORKDAYS(Lister!$D$20,Lister!$E$20,Lister!$D$7:$D$13),IF(AND(MONTH(F375)=7,MONTH(H375)=7),0)))),0),"")</f>
        <v/>
      </c>
      <c r="AC375" s="15" t="str">
        <f>IF(Ansøgning!U380="","",Ansøgning!U380)</f>
        <v/>
      </c>
      <c r="AD375" s="31" t="str">
        <f t="shared" si="38"/>
        <v/>
      </c>
      <c r="AE375" s="31" t="str">
        <f t="shared" si="39"/>
        <v/>
      </c>
      <c r="AF375" s="51" t="str">
        <f t="shared" si="40"/>
        <v/>
      </c>
      <c r="AG375" s="15" t="str">
        <f t="shared" si="41"/>
        <v/>
      </c>
    </row>
    <row r="376" spans="1:33" x14ac:dyDescent="0.25">
      <c r="A376" s="13" t="str">
        <f>IF(Ansøgning!A381="","",Ansøgning!A381)</f>
        <v/>
      </c>
      <c r="B376" s="13" t="str">
        <f>IF(Ansøgning!B381="","",Ansøgning!B381)</f>
        <v/>
      </c>
      <c r="C376" s="13" t="str">
        <f>IF(Ansøgning!C381="","",Ansøgning!C381)</f>
        <v/>
      </c>
      <c r="D376" s="13" t="str">
        <f>IF(Ansøgning!D381="","",Ansøgning!D381)</f>
        <v/>
      </c>
      <c r="E376" s="14" t="str">
        <f>IF(Ansøgning!E381="","",Ansøgning!E381)</f>
        <v/>
      </c>
      <c r="F376" s="16"/>
      <c r="G376" s="14" t="str">
        <f>IF(Ansøgning!F381="","",Ansøgning!F381)</f>
        <v/>
      </c>
      <c r="H376" s="16"/>
      <c r="I376" s="72" t="str">
        <f>IF(OR(F376="",H376=""),"",NETWORKDAYS(F376,H376,Lister!$D$7:$D$13))</f>
        <v/>
      </c>
      <c r="J376" s="53" t="str">
        <f>IF(Ansøgning!H381="","",Ansøgning!H381)</f>
        <v/>
      </c>
      <c r="K376" s="32" t="str">
        <f t="shared" si="35"/>
        <v/>
      </c>
      <c r="L376" s="31" t="str">
        <f>IF(Ansøgning!J381="","",Ansøgning!J381)</f>
        <v/>
      </c>
      <c r="M376" s="18"/>
      <c r="N376" s="31" t="str">
        <f>IF(Ansøgning!K381="","",Ansøgning!K381)</f>
        <v/>
      </c>
      <c r="O376" s="18"/>
      <c r="P376" s="15" t="str">
        <f>IF(Ansøgning!L381="","",Ansøgning!L381)</f>
        <v/>
      </c>
      <c r="Q376" s="46" t="str">
        <f t="shared" si="36"/>
        <v/>
      </c>
      <c r="R376" s="46"/>
      <c r="S376" s="101" t="str">
        <f>IF(Ansøgning!M381="","",Ansøgning!M381)</f>
        <v/>
      </c>
      <c r="T376" s="31" t="str">
        <f t="shared" si="37"/>
        <v/>
      </c>
      <c r="U376" s="102" t="str">
        <f>IF(Ansøgning!O381="","",Ansøgning!O381)</f>
        <v/>
      </c>
      <c r="V376" s="20"/>
      <c r="W376" s="102" t="str">
        <f>IF(Ansøgning!P381="","",Ansøgning!P381)</f>
        <v/>
      </c>
      <c r="X376" s="20"/>
      <c r="Y376" s="31" t="str">
        <f>IF(Ansøgning!Q381="","",Ansøgning!Q381)</f>
        <v/>
      </c>
      <c r="Z376" s="46" t="str">
        <f>IFERROR(MAX(IF(OR(V376="",X376=""),"",IF(AND(AND(MONTH(F376)&gt;=7,MONTH(F376)&lt;8),AND(MONTH(H376)&gt;=7,MONTH(H376)&lt;8)),(NETWORKDAYS(F376,H376,Lister!$D$7:$D$13)-V376)*T376/NETWORKDAYS(Lister!$D$19,Lister!$E$19,Lister!$D$7:$D$13),IF(AND(AND(MONTH(F376)&gt;=7,MONTH(F376)&lt;8),MONTH(H376)&gt;7),(NETWORKDAYS(F376,Lister!$E$19,Lister!$D$7:$D$13)-V376)*T376/NETWORKDAYS(Lister!$D$19,Lister!$E$19,Lister!$D$7:$D$13),IF(MONTH(F376)&gt;7,0)))),0),"")</f>
        <v/>
      </c>
      <c r="AA376" s="31" t="str">
        <f>IF(Ansøgning!R381="","",Ansøgning!R381)</f>
        <v/>
      </c>
      <c r="AB376" s="46" t="str">
        <f>IFERROR(MAX(IF(OR(V376="",X376=""),"",IF(AND(AND(MONTH(F376)&gt;=8,MONTH(F376)&lt;9),AND(MONTH(H376)&gt;=8,MONTH(H376)&lt;9)),(NETWORKDAYS(F376,H376,Lister!$D$7:$D$13)-X376)*T376/NETWORKDAYS(Lister!$D$20,Lister!$E$20,Lister!$D$7:$D$13),IF(AND(MONTH(F376)=7,MONTH(H376)=8),(NETWORKDAYS(Lister!$D$20,H376,Lister!$D$7:$D$13)-X376)*T376/NETWORKDAYS(Lister!$D$20,Lister!$E$20,Lister!$D$7:$D$13),IF(AND(MONTH(F376)=7,MONTH(H376)=7),0)))),0),"")</f>
        <v/>
      </c>
      <c r="AC376" s="15" t="str">
        <f>IF(Ansøgning!U381="","",Ansøgning!U381)</f>
        <v/>
      </c>
      <c r="AD376" s="31" t="str">
        <f t="shared" si="38"/>
        <v/>
      </c>
      <c r="AE376" s="31" t="str">
        <f t="shared" si="39"/>
        <v/>
      </c>
      <c r="AF376" s="51" t="str">
        <f t="shared" si="40"/>
        <v/>
      </c>
      <c r="AG376" s="15" t="str">
        <f t="shared" si="41"/>
        <v/>
      </c>
    </row>
    <row r="377" spans="1:33" x14ac:dyDescent="0.25">
      <c r="A377" s="13" t="str">
        <f>IF(Ansøgning!A382="","",Ansøgning!A382)</f>
        <v/>
      </c>
      <c r="B377" s="13" t="str">
        <f>IF(Ansøgning!B382="","",Ansøgning!B382)</f>
        <v/>
      </c>
      <c r="C377" s="13" t="str">
        <f>IF(Ansøgning!C382="","",Ansøgning!C382)</f>
        <v/>
      </c>
      <c r="D377" s="13" t="str">
        <f>IF(Ansøgning!D382="","",Ansøgning!D382)</f>
        <v/>
      </c>
      <c r="E377" s="14" t="str">
        <f>IF(Ansøgning!E382="","",Ansøgning!E382)</f>
        <v/>
      </c>
      <c r="F377" s="16"/>
      <c r="G377" s="14" t="str">
        <f>IF(Ansøgning!F382="","",Ansøgning!F382)</f>
        <v/>
      </c>
      <c r="H377" s="16"/>
      <c r="I377" s="72" t="str">
        <f>IF(OR(F377="",H377=""),"",NETWORKDAYS(F377,H377,Lister!$D$7:$D$13))</f>
        <v/>
      </c>
      <c r="J377" s="53" t="str">
        <f>IF(Ansøgning!H382="","",Ansøgning!H382)</f>
        <v/>
      </c>
      <c r="K377" s="32" t="str">
        <f t="shared" si="35"/>
        <v/>
      </c>
      <c r="L377" s="31" t="str">
        <f>IF(Ansøgning!J382="","",Ansøgning!J382)</f>
        <v/>
      </c>
      <c r="M377" s="18"/>
      <c r="N377" s="31" t="str">
        <f>IF(Ansøgning!K382="","",Ansøgning!K382)</f>
        <v/>
      </c>
      <c r="O377" s="18"/>
      <c r="P377" s="15" t="str">
        <f>IF(Ansøgning!L382="","",Ansøgning!L382)</f>
        <v/>
      </c>
      <c r="Q377" s="46" t="str">
        <f t="shared" si="36"/>
        <v/>
      </c>
      <c r="R377" s="46"/>
      <c r="S377" s="101" t="str">
        <f>IF(Ansøgning!M382="","",Ansøgning!M382)</f>
        <v/>
      </c>
      <c r="T377" s="31" t="str">
        <f t="shared" si="37"/>
        <v/>
      </c>
      <c r="U377" s="102" t="str">
        <f>IF(Ansøgning!O382="","",Ansøgning!O382)</f>
        <v/>
      </c>
      <c r="V377" s="20"/>
      <c r="W377" s="102" t="str">
        <f>IF(Ansøgning!P382="","",Ansøgning!P382)</f>
        <v/>
      </c>
      <c r="X377" s="20"/>
      <c r="Y377" s="31" t="str">
        <f>IF(Ansøgning!Q382="","",Ansøgning!Q382)</f>
        <v/>
      </c>
      <c r="Z377" s="46" t="str">
        <f>IFERROR(MAX(IF(OR(V377="",X377=""),"",IF(AND(AND(MONTH(F377)&gt;=7,MONTH(F377)&lt;8),AND(MONTH(H377)&gt;=7,MONTH(H377)&lt;8)),(NETWORKDAYS(F377,H377,Lister!$D$7:$D$13)-V377)*T377/NETWORKDAYS(Lister!$D$19,Lister!$E$19,Lister!$D$7:$D$13),IF(AND(AND(MONTH(F377)&gt;=7,MONTH(F377)&lt;8),MONTH(H377)&gt;7),(NETWORKDAYS(F377,Lister!$E$19,Lister!$D$7:$D$13)-V377)*T377/NETWORKDAYS(Lister!$D$19,Lister!$E$19,Lister!$D$7:$D$13),IF(MONTH(F377)&gt;7,0)))),0),"")</f>
        <v/>
      </c>
      <c r="AA377" s="31" t="str">
        <f>IF(Ansøgning!R382="","",Ansøgning!R382)</f>
        <v/>
      </c>
      <c r="AB377" s="46" t="str">
        <f>IFERROR(MAX(IF(OR(V377="",X377=""),"",IF(AND(AND(MONTH(F377)&gt;=8,MONTH(F377)&lt;9),AND(MONTH(H377)&gt;=8,MONTH(H377)&lt;9)),(NETWORKDAYS(F377,H377,Lister!$D$7:$D$13)-X377)*T377/NETWORKDAYS(Lister!$D$20,Lister!$E$20,Lister!$D$7:$D$13),IF(AND(MONTH(F377)=7,MONTH(H377)=8),(NETWORKDAYS(Lister!$D$20,H377,Lister!$D$7:$D$13)-X377)*T377/NETWORKDAYS(Lister!$D$20,Lister!$E$20,Lister!$D$7:$D$13),IF(AND(MONTH(F377)=7,MONTH(H377)=7),0)))),0),"")</f>
        <v/>
      </c>
      <c r="AC377" s="15" t="str">
        <f>IF(Ansøgning!U382="","",Ansøgning!U382)</f>
        <v/>
      </c>
      <c r="AD377" s="31" t="str">
        <f t="shared" si="38"/>
        <v/>
      </c>
      <c r="AE377" s="31" t="str">
        <f t="shared" si="39"/>
        <v/>
      </c>
      <c r="AF377" s="51" t="str">
        <f t="shared" si="40"/>
        <v/>
      </c>
      <c r="AG377" s="15" t="str">
        <f t="shared" si="41"/>
        <v/>
      </c>
    </row>
    <row r="378" spans="1:33" x14ac:dyDescent="0.25">
      <c r="A378" s="13" t="str">
        <f>IF(Ansøgning!A383="","",Ansøgning!A383)</f>
        <v/>
      </c>
      <c r="B378" s="13" t="str">
        <f>IF(Ansøgning!B383="","",Ansøgning!B383)</f>
        <v/>
      </c>
      <c r="C378" s="13" t="str">
        <f>IF(Ansøgning!C383="","",Ansøgning!C383)</f>
        <v/>
      </c>
      <c r="D378" s="13" t="str">
        <f>IF(Ansøgning!D383="","",Ansøgning!D383)</f>
        <v/>
      </c>
      <c r="E378" s="14" t="str">
        <f>IF(Ansøgning!E383="","",Ansøgning!E383)</f>
        <v/>
      </c>
      <c r="F378" s="16"/>
      <c r="G378" s="14" t="str">
        <f>IF(Ansøgning!F383="","",Ansøgning!F383)</f>
        <v/>
      </c>
      <c r="H378" s="16"/>
      <c r="I378" s="72" t="str">
        <f>IF(OR(F378="",H378=""),"",NETWORKDAYS(F378,H378,Lister!$D$7:$D$13))</f>
        <v/>
      </c>
      <c r="J378" s="53" t="str">
        <f>IF(Ansøgning!H383="","",Ansøgning!H383)</f>
        <v/>
      </c>
      <c r="K378" s="32" t="str">
        <f t="shared" si="35"/>
        <v/>
      </c>
      <c r="L378" s="31" t="str">
        <f>IF(Ansøgning!J383="","",Ansøgning!J383)</f>
        <v/>
      </c>
      <c r="M378" s="18"/>
      <c r="N378" s="31" t="str">
        <f>IF(Ansøgning!K383="","",Ansøgning!K383)</f>
        <v/>
      </c>
      <c r="O378" s="18"/>
      <c r="P378" s="15" t="str">
        <f>IF(Ansøgning!L383="","",Ansøgning!L383)</f>
        <v/>
      </c>
      <c r="Q378" s="46" t="str">
        <f t="shared" si="36"/>
        <v/>
      </c>
      <c r="R378" s="46"/>
      <c r="S378" s="101" t="str">
        <f>IF(Ansøgning!M383="","",Ansøgning!M383)</f>
        <v/>
      </c>
      <c r="T378" s="31" t="str">
        <f t="shared" si="37"/>
        <v/>
      </c>
      <c r="U378" s="102" t="str">
        <f>IF(Ansøgning!O383="","",Ansøgning!O383)</f>
        <v/>
      </c>
      <c r="V378" s="20"/>
      <c r="W378" s="102" t="str">
        <f>IF(Ansøgning!P383="","",Ansøgning!P383)</f>
        <v/>
      </c>
      <c r="X378" s="20"/>
      <c r="Y378" s="31" t="str">
        <f>IF(Ansøgning!Q383="","",Ansøgning!Q383)</f>
        <v/>
      </c>
      <c r="Z378" s="46" t="str">
        <f>IFERROR(MAX(IF(OR(V378="",X378=""),"",IF(AND(AND(MONTH(F378)&gt;=7,MONTH(F378)&lt;8),AND(MONTH(H378)&gt;=7,MONTH(H378)&lt;8)),(NETWORKDAYS(F378,H378,Lister!$D$7:$D$13)-V378)*T378/NETWORKDAYS(Lister!$D$19,Lister!$E$19,Lister!$D$7:$D$13),IF(AND(AND(MONTH(F378)&gt;=7,MONTH(F378)&lt;8),MONTH(H378)&gt;7),(NETWORKDAYS(F378,Lister!$E$19,Lister!$D$7:$D$13)-V378)*T378/NETWORKDAYS(Lister!$D$19,Lister!$E$19,Lister!$D$7:$D$13),IF(MONTH(F378)&gt;7,0)))),0),"")</f>
        <v/>
      </c>
      <c r="AA378" s="31" t="str">
        <f>IF(Ansøgning!R383="","",Ansøgning!R383)</f>
        <v/>
      </c>
      <c r="AB378" s="46" t="str">
        <f>IFERROR(MAX(IF(OR(V378="",X378=""),"",IF(AND(AND(MONTH(F378)&gt;=8,MONTH(F378)&lt;9),AND(MONTH(H378)&gt;=8,MONTH(H378)&lt;9)),(NETWORKDAYS(F378,H378,Lister!$D$7:$D$13)-X378)*T378/NETWORKDAYS(Lister!$D$20,Lister!$E$20,Lister!$D$7:$D$13),IF(AND(MONTH(F378)=7,MONTH(H378)=8),(NETWORKDAYS(Lister!$D$20,H378,Lister!$D$7:$D$13)-X378)*T378/NETWORKDAYS(Lister!$D$20,Lister!$E$20,Lister!$D$7:$D$13),IF(AND(MONTH(F378)=7,MONTH(H378)=7),0)))),0),"")</f>
        <v/>
      </c>
      <c r="AC378" s="15" t="str">
        <f>IF(Ansøgning!U383="","",Ansøgning!U383)</f>
        <v/>
      </c>
      <c r="AD378" s="31" t="str">
        <f t="shared" si="38"/>
        <v/>
      </c>
      <c r="AE378" s="31" t="str">
        <f t="shared" si="39"/>
        <v/>
      </c>
      <c r="AF378" s="51" t="str">
        <f t="shared" si="40"/>
        <v/>
      </c>
      <c r="AG378" s="15" t="str">
        <f t="shared" si="41"/>
        <v/>
      </c>
    </row>
    <row r="379" spans="1:33" x14ac:dyDescent="0.25">
      <c r="A379" s="13" t="str">
        <f>IF(Ansøgning!A384="","",Ansøgning!A384)</f>
        <v/>
      </c>
      <c r="B379" s="13" t="str">
        <f>IF(Ansøgning!B384="","",Ansøgning!B384)</f>
        <v/>
      </c>
      <c r="C379" s="13" t="str">
        <f>IF(Ansøgning!C384="","",Ansøgning!C384)</f>
        <v/>
      </c>
      <c r="D379" s="13" t="str">
        <f>IF(Ansøgning!D384="","",Ansøgning!D384)</f>
        <v/>
      </c>
      <c r="E379" s="14" t="str">
        <f>IF(Ansøgning!E384="","",Ansøgning!E384)</f>
        <v/>
      </c>
      <c r="F379" s="16"/>
      <c r="G379" s="14" t="str">
        <f>IF(Ansøgning!F384="","",Ansøgning!F384)</f>
        <v/>
      </c>
      <c r="H379" s="16"/>
      <c r="I379" s="72" t="str">
        <f>IF(OR(F379="",H379=""),"",NETWORKDAYS(F379,H379,Lister!$D$7:$D$13))</f>
        <v/>
      </c>
      <c r="J379" s="53" t="str">
        <f>IF(Ansøgning!H384="","",Ansøgning!H384)</f>
        <v/>
      </c>
      <c r="K379" s="32" t="str">
        <f t="shared" si="35"/>
        <v/>
      </c>
      <c r="L379" s="31" t="str">
        <f>IF(Ansøgning!J384="","",Ansøgning!J384)</f>
        <v/>
      </c>
      <c r="M379" s="18"/>
      <c r="N379" s="31" t="str">
        <f>IF(Ansøgning!K384="","",Ansøgning!K384)</f>
        <v/>
      </c>
      <c r="O379" s="18"/>
      <c r="P379" s="15" t="str">
        <f>IF(Ansøgning!L384="","",Ansøgning!L384)</f>
        <v/>
      </c>
      <c r="Q379" s="46" t="str">
        <f t="shared" si="36"/>
        <v/>
      </c>
      <c r="R379" s="46"/>
      <c r="S379" s="101" t="str">
        <f>IF(Ansøgning!M384="","",Ansøgning!M384)</f>
        <v/>
      </c>
      <c r="T379" s="31" t="str">
        <f t="shared" si="37"/>
        <v/>
      </c>
      <c r="U379" s="102" t="str">
        <f>IF(Ansøgning!O384="","",Ansøgning!O384)</f>
        <v/>
      </c>
      <c r="V379" s="20"/>
      <c r="W379" s="102" t="str">
        <f>IF(Ansøgning!P384="","",Ansøgning!P384)</f>
        <v/>
      </c>
      <c r="X379" s="20"/>
      <c r="Y379" s="31" t="str">
        <f>IF(Ansøgning!Q384="","",Ansøgning!Q384)</f>
        <v/>
      </c>
      <c r="Z379" s="46" t="str">
        <f>IFERROR(MAX(IF(OR(V379="",X379=""),"",IF(AND(AND(MONTH(F379)&gt;=7,MONTH(F379)&lt;8),AND(MONTH(H379)&gt;=7,MONTH(H379)&lt;8)),(NETWORKDAYS(F379,H379,Lister!$D$7:$D$13)-V379)*T379/NETWORKDAYS(Lister!$D$19,Lister!$E$19,Lister!$D$7:$D$13),IF(AND(AND(MONTH(F379)&gt;=7,MONTH(F379)&lt;8),MONTH(H379)&gt;7),(NETWORKDAYS(F379,Lister!$E$19,Lister!$D$7:$D$13)-V379)*T379/NETWORKDAYS(Lister!$D$19,Lister!$E$19,Lister!$D$7:$D$13),IF(MONTH(F379)&gt;7,0)))),0),"")</f>
        <v/>
      </c>
      <c r="AA379" s="31" t="str">
        <f>IF(Ansøgning!R384="","",Ansøgning!R384)</f>
        <v/>
      </c>
      <c r="AB379" s="46" t="str">
        <f>IFERROR(MAX(IF(OR(V379="",X379=""),"",IF(AND(AND(MONTH(F379)&gt;=8,MONTH(F379)&lt;9),AND(MONTH(H379)&gt;=8,MONTH(H379)&lt;9)),(NETWORKDAYS(F379,H379,Lister!$D$7:$D$13)-X379)*T379/NETWORKDAYS(Lister!$D$20,Lister!$E$20,Lister!$D$7:$D$13),IF(AND(MONTH(F379)=7,MONTH(H379)=8),(NETWORKDAYS(Lister!$D$20,H379,Lister!$D$7:$D$13)-X379)*T379/NETWORKDAYS(Lister!$D$20,Lister!$E$20,Lister!$D$7:$D$13),IF(AND(MONTH(F379)=7,MONTH(H379)=7),0)))),0),"")</f>
        <v/>
      </c>
      <c r="AC379" s="15" t="str">
        <f>IF(Ansøgning!U384="","",Ansøgning!U384)</f>
        <v/>
      </c>
      <c r="AD379" s="31" t="str">
        <f t="shared" si="38"/>
        <v/>
      </c>
      <c r="AE379" s="31" t="str">
        <f t="shared" si="39"/>
        <v/>
      </c>
      <c r="AF379" s="51" t="str">
        <f t="shared" si="40"/>
        <v/>
      </c>
      <c r="AG379" s="15" t="str">
        <f t="shared" si="41"/>
        <v/>
      </c>
    </row>
    <row r="380" spans="1:33" x14ac:dyDescent="0.25">
      <c r="A380" s="13" t="str">
        <f>IF(Ansøgning!A385="","",Ansøgning!A385)</f>
        <v/>
      </c>
      <c r="B380" s="13" t="str">
        <f>IF(Ansøgning!B385="","",Ansøgning!B385)</f>
        <v/>
      </c>
      <c r="C380" s="13" t="str">
        <f>IF(Ansøgning!C385="","",Ansøgning!C385)</f>
        <v/>
      </c>
      <c r="D380" s="13" t="str">
        <f>IF(Ansøgning!D385="","",Ansøgning!D385)</f>
        <v/>
      </c>
      <c r="E380" s="14" t="str">
        <f>IF(Ansøgning!E385="","",Ansøgning!E385)</f>
        <v/>
      </c>
      <c r="F380" s="16"/>
      <c r="G380" s="14" t="str">
        <f>IF(Ansøgning!F385="","",Ansøgning!F385)</f>
        <v/>
      </c>
      <c r="H380" s="16"/>
      <c r="I380" s="72" t="str">
        <f>IF(OR(F380="",H380=""),"",NETWORKDAYS(F380,H380,Lister!$D$7:$D$13))</f>
        <v/>
      </c>
      <c r="J380" s="53" t="str">
        <f>IF(Ansøgning!H385="","",Ansøgning!H385)</f>
        <v/>
      </c>
      <c r="K380" s="32" t="str">
        <f t="shared" si="35"/>
        <v/>
      </c>
      <c r="L380" s="31" t="str">
        <f>IF(Ansøgning!J385="","",Ansøgning!J385)</f>
        <v/>
      </c>
      <c r="M380" s="18"/>
      <c r="N380" s="31" t="str">
        <f>IF(Ansøgning!K385="","",Ansøgning!K385)</f>
        <v/>
      </c>
      <c r="O380" s="18"/>
      <c r="P380" s="15" t="str">
        <f>IF(Ansøgning!L385="","",Ansøgning!L385)</f>
        <v/>
      </c>
      <c r="Q380" s="46" t="str">
        <f t="shared" si="36"/>
        <v/>
      </c>
      <c r="R380" s="46"/>
      <c r="S380" s="101" t="str">
        <f>IF(Ansøgning!M385="","",Ansøgning!M385)</f>
        <v/>
      </c>
      <c r="T380" s="31" t="str">
        <f t="shared" si="37"/>
        <v/>
      </c>
      <c r="U380" s="102" t="str">
        <f>IF(Ansøgning!O385="","",Ansøgning!O385)</f>
        <v/>
      </c>
      <c r="V380" s="20"/>
      <c r="W380" s="102" t="str">
        <f>IF(Ansøgning!P385="","",Ansøgning!P385)</f>
        <v/>
      </c>
      <c r="X380" s="20"/>
      <c r="Y380" s="31" t="str">
        <f>IF(Ansøgning!Q385="","",Ansøgning!Q385)</f>
        <v/>
      </c>
      <c r="Z380" s="46" t="str">
        <f>IFERROR(MAX(IF(OR(V380="",X380=""),"",IF(AND(AND(MONTH(F380)&gt;=7,MONTH(F380)&lt;8),AND(MONTH(H380)&gt;=7,MONTH(H380)&lt;8)),(NETWORKDAYS(F380,H380,Lister!$D$7:$D$13)-V380)*T380/NETWORKDAYS(Lister!$D$19,Lister!$E$19,Lister!$D$7:$D$13),IF(AND(AND(MONTH(F380)&gt;=7,MONTH(F380)&lt;8),MONTH(H380)&gt;7),(NETWORKDAYS(F380,Lister!$E$19,Lister!$D$7:$D$13)-V380)*T380/NETWORKDAYS(Lister!$D$19,Lister!$E$19,Lister!$D$7:$D$13),IF(MONTH(F380)&gt;7,0)))),0),"")</f>
        <v/>
      </c>
      <c r="AA380" s="31" t="str">
        <f>IF(Ansøgning!R385="","",Ansøgning!R385)</f>
        <v/>
      </c>
      <c r="AB380" s="46" t="str">
        <f>IFERROR(MAX(IF(OR(V380="",X380=""),"",IF(AND(AND(MONTH(F380)&gt;=8,MONTH(F380)&lt;9),AND(MONTH(H380)&gt;=8,MONTH(H380)&lt;9)),(NETWORKDAYS(F380,H380,Lister!$D$7:$D$13)-X380)*T380/NETWORKDAYS(Lister!$D$20,Lister!$E$20,Lister!$D$7:$D$13),IF(AND(MONTH(F380)=7,MONTH(H380)=8),(NETWORKDAYS(Lister!$D$20,H380,Lister!$D$7:$D$13)-X380)*T380/NETWORKDAYS(Lister!$D$20,Lister!$E$20,Lister!$D$7:$D$13),IF(AND(MONTH(F380)=7,MONTH(H380)=7),0)))),0),"")</f>
        <v/>
      </c>
      <c r="AC380" s="15" t="str">
        <f>IF(Ansøgning!U385="","",Ansøgning!U385)</f>
        <v/>
      </c>
      <c r="AD380" s="31" t="str">
        <f t="shared" si="38"/>
        <v/>
      </c>
      <c r="AE380" s="31" t="str">
        <f t="shared" si="39"/>
        <v/>
      </c>
      <c r="AF380" s="51" t="str">
        <f t="shared" si="40"/>
        <v/>
      </c>
      <c r="AG380" s="15" t="str">
        <f t="shared" si="41"/>
        <v/>
      </c>
    </row>
    <row r="381" spans="1:33" x14ac:dyDescent="0.25">
      <c r="A381" s="13" t="str">
        <f>IF(Ansøgning!A386="","",Ansøgning!A386)</f>
        <v/>
      </c>
      <c r="B381" s="13" t="str">
        <f>IF(Ansøgning!B386="","",Ansøgning!B386)</f>
        <v/>
      </c>
      <c r="C381" s="13" t="str">
        <f>IF(Ansøgning!C386="","",Ansøgning!C386)</f>
        <v/>
      </c>
      <c r="D381" s="13" t="str">
        <f>IF(Ansøgning!D386="","",Ansøgning!D386)</f>
        <v/>
      </c>
      <c r="E381" s="14" t="str">
        <f>IF(Ansøgning!E386="","",Ansøgning!E386)</f>
        <v/>
      </c>
      <c r="F381" s="16"/>
      <c r="G381" s="14" t="str">
        <f>IF(Ansøgning!F386="","",Ansøgning!F386)</f>
        <v/>
      </c>
      <c r="H381" s="16"/>
      <c r="I381" s="72" t="str">
        <f>IF(OR(F381="",H381=""),"",NETWORKDAYS(F381,H381,Lister!$D$7:$D$13))</f>
        <v/>
      </c>
      <c r="J381" s="53" t="str">
        <f>IF(Ansøgning!H386="","",Ansøgning!H386)</f>
        <v/>
      </c>
      <c r="K381" s="32" t="str">
        <f t="shared" si="35"/>
        <v/>
      </c>
      <c r="L381" s="31" t="str">
        <f>IF(Ansøgning!J386="","",Ansøgning!J386)</f>
        <v/>
      </c>
      <c r="M381" s="18"/>
      <c r="N381" s="31" t="str">
        <f>IF(Ansøgning!K386="","",Ansøgning!K386)</f>
        <v/>
      </c>
      <c r="O381" s="18"/>
      <c r="P381" s="15" t="str">
        <f>IF(Ansøgning!L386="","",Ansøgning!L386)</f>
        <v/>
      </c>
      <c r="Q381" s="46" t="str">
        <f t="shared" si="36"/>
        <v/>
      </c>
      <c r="R381" s="46"/>
      <c r="S381" s="101" t="str">
        <f>IF(Ansøgning!M386="","",Ansøgning!M386)</f>
        <v/>
      </c>
      <c r="T381" s="31" t="str">
        <f t="shared" si="37"/>
        <v/>
      </c>
      <c r="U381" s="102" t="str">
        <f>IF(Ansøgning!O386="","",Ansøgning!O386)</f>
        <v/>
      </c>
      <c r="V381" s="20"/>
      <c r="W381" s="102" t="str">
        <f>IF(Ansøgning!P386="","",Ansøgning!P386)</f>
        <v/>
      </c>
      <c r="X381" s="20"/>
      <c r="Y381" s="31" t="str">
        <f>IF(Ansøgning!Q386="","",Ansøgning!Q386)</f>
        <v/>
      </c>
      <c r="Z381" s="46" t="str">
        <f>IFERROR(MAX(IF(OR(V381="",X381=""),"",IF(AND(AND(MONTH(F381)&gt;=7,MONTH(F381)&lt;8),AND(MONTH(H381)&gt;=7,MONTH(H381)&lt;8)),(NETWORKDAYS(F381,H381,Lister!$D$7:$D$13)-V381)*T381/NETWORKDAYS(Lister!$D$19,Lister!$E$19,Lister!$D$7:$D$13),IF(AND(AND(MONTH(F381)&gt;=7,MONTH(F381)&lt;8),MONTH(H381)&gt;7),(NETWORKDAYS(F381,Lister!$E$19,Lister!$D$7:$D$13)-V381)*T381/NETWORKDAYS(Lister!$D$19,Lister!$E$19,Lister!$D$7:$D$13),IF(MONTH(F381)&gt;7,0)))),0),"")</f>
        <v/>
      </c>
      <c r="AA381" s="31" t="str">
        <f>IF(Ansøgning!R386="","",Ansøgning!R386)</f>
        <v/>
      </c>
      <c r="AB381" s="46" t="str">
        <f>IFERROR(MAX(IF(OR(V381="",X381=""),"",IF(AND(AND(MONTH(F381)&gt;=8,MONTH(F381)&lt;9),AND(MONTH(H381)&gt;=8,MONTH(H381)&lt;9)),(NETWORKDAYS(F381,H381,Lister!$D$7:$D$13)-X381)*T381/NETWORKDAYS(Lister!$D$20,Lister!$E$20,Lister!$D$7:$D$13),IF(AND(MONTH(F381)=7,MONTH(H381)=8),(NETWORKDAYS(Lister!$D$20,H381,Lister!$D$7:$D$13)-X381)*T381/NETWORKDAYS(Lister!$D$20,Lister!$E$20,Lister!$D$7:$D$13),IF(AND(MONTH(F381)=7,MONTH(H381)=7),0)))),0),"")</f>
        <v/>
      </c>
      <c r="AC381" s="15" t="str">
        <f>IF(Ansøgning!U386="","",Ansøgning!U386)</f>
        <v/>
      </c>
      <c r="AD381" s="31" t="str">
        <f t="shared" si="38"/>
        <v/>
      </c>
      <c r="AE381" s="31" t="str">
        <f t="shared" si="39"/>
        <v/>
      </c>
      <c r="AF381" s="51" t="str">
        <f t="shared" si="40"/>
        <v/>
      </c>
      <c r="AG381" s="15" t="str">
        <f t="shared" si="41"/>
        <v/>
      </c>
    </row>
    <row r="382" spans="1:33" x14ac:dyDescent="0.25">
      <c r="A382" s="13" t="str">
        <f>IF(Ansøgning!A387="","",Ansøgning!A387)</f>
        <v/>
      </c>
      <c r="B382" s="13" t="str">
        <f>IF(Ansøgning!B387="","",Ansøgning!B387)</f>
        <v/>
      </c>
      <c r="C382" s="13" t="str">
        <f>IF(Ansøgning!C387="","",Ansøgning!C387)</f>
        <v/>
      </c>
      <c r="D382" s="13" t="str">
        <f>IF(Ansøgning!D387="","",Ansøgning!D387)</f>
        <v/>
      </c>
      <c r="E382" s="14" t="str">
        <f>IF(Ansøgning!E387="","",Ansøgning!E387)</f>
        <v/>
      </c>
      <c r="F382" s="16"/>
      <c r="G382" s="14" t="str">
        <f>IF(Ansøgning!F387="","",Ansøgning!F387)</f>
        <v/>
      </c>
      <c r="H382" s="16"/>
      <c r="I382" s="72" t="str">
        <f>IF(OR(F382="",H382=""),"",NETWORKDAYS(F382,H382,Lister!$D$7:$D$13))</f>
        <v/>
      </c>
      <c r="J382" s="53" t="str">
        <f>IF(Ansøgning!H387="","",Ansøgning!H387)</f>
        <v/>
      </c>
      <c r="K382" s="32" t="str">
        <f t="shared" si="35"/>
        <v/>
      </c>
      <c r="L382" s="31" t="str">
        <f>IF(Ansøgning!J387="","",Ansøgning!J387)</f>
        <v/>
      </c>
      <c r="M382" s="18"/>
      <c r="N382" s="31" t="str">
        <f>IF(Ansøgning!K387="","",Ansøgning!K387)</f>
        <v/>
      </c>
      <c r="O382" s="18"/>
      <c r="P382" s="15" t="str">
        <f>IF(Ansøgning!L387="","",Ansøgning!L387)</f>
        <v/>
      </c>
      <c r="Q382" s="46" t="str">
        <f t="shared" si="36"/>
        <v/>
      </c>
      <c r="R382" s="46"/>
      <c r="S382" s="101" t="str">
        <f>IF(Ansøgning!M387="","",Ansøgning!M387)</f>
        <v/>
      </c>
      <c r="T382" s="31" t="str">
        <f t="shared" si="37"/>
        <v/>
      </c>
      <c r="U382" s="102" t="str">
        <f>IF(Ansøgning!O387="","",Ansøgning!O387)</f>
        <v/>
      </c>
      <c r="V382" s="20"/>
      <c r="W382" s="102" t="str">
        <f>IF(Ansøgning!P387="","",Ansøgning!P387)</f>
        <v/>
      </c>
      <c r="X382" s="20"/>
      <c r="Y382" s="31" t="str">
        <f>IF(Ansøgning!Q387="","",Ansøgning!Q387)</f>
        <v/>
      </c>
      <c r="Z382" s="46" t="str">
        <f>IFERROR(MAX(IF(OR(V382="",X382=""),"",IF(AND(AND(MONTH(F382)&gt;=7,MONTH(F382)&lt;8),AND(MONTH(H382)&gt;=7,MONTH(H382)&lt;8)),(NETWORKDAYS(F382,H382,Lister!$D$7:$D$13)-V382)*T382/NETWORKDAYS(Lister!$D$19,Lister!$E$19,Lister!$D$7:$D$13),IF(AND(AND(MONTH(F382)&gt;=7,MONTH(F382)&lt;8),MONTH(H382)&gt;7),(NETWORKDAYS(F382,Lister!$E$19,Lister!$D$7:$D$13)-V382)*T382/NETWORKDAYS(Lister!$D$19,Lister!$E$19,Lister!$D$7:$D$13),IF(MONTH(F382)&gt;7,0)))),0),"")</f>
        <v/>
      </c>
      <c r="AA382" s="31" t="str">
        <f>IF(Ansøgning!R387="","",Ansøgning!R387)</f>
        <v/>
      </c>
      <c r="AB382" s="46" t="str">
        <f>IFERROR(MAX(IF(OR(V382="",X382=""),"",IF(AND(AND(MONTH(F382)&gt;=8,MONTH(F382)&lt;9),AND(MONTH(H382)&gt;=8,MONTH(H382)&lt;9)),(NETWORKDAYS(F382,H382,Lister!$D$7:$D$13)-X382)*T382/NETWORKDAYS(Lister!$D$20,Lister!$E$20,Lister!$D$7:$D$13),IF(AND(MONTH(F382)=7,MONTH(H382)=8),(NETWORKDAYS(Lister!$D$20,H382,Lister!$D$7:$D$13)-X382)*T382/NETWORKDAYS(Lister!$D$20,Lister!$E$20,Lister!$D$7:$D$13),IF(AND(MONTH(F382)=7,MONTH(H382)=7),0)))),0),"")</f>
        <v/>
      </c>
      <c r="AC382" s="15" t="str">
        <f>IF(Ansøgning!U387="","",Ansøgning!U387)</f>
        <v/>
      </c>
      <c r="AD382" s="31" t="str">
        <f t="shared" si="38"/>
        <v/>
      </c>
      <c r="AE382" s="31" t="str">
        <f t="shared" si="39"/>
        <v/>
      </c>
      <c r="AF382" s="51" t="str">
        <f t="shared" si="40"/>
        <v/>
      </c>
      <c r="AG382" s="15" t="str">
        <f t="shared" si="41"/>
        <v/>
      </c>
    </row>
    <row r="383" spans="1:33" x14ac:dyDescent="0.25">
      <c r="A383" s="13" t="str">
        <f>IF(Ansøgning!A388="","",Ansøgning!A388)</f>
        <v/>
      </c>
      <c r="B383" s="13" t="str">
        <f>IF(Ansøgning!B388="","",Ansøgning!B388)</f>
        <v/>
      </c>
      <c r="C383" s="13" t="str">
        <f>IF(Ansøgning!C388="","",Ansøgning!C388)</f>
        <v/>
      </c>
      <c r="D383" s="13" t="str">
        <f>IF(Ansøgning!D388="","",Ansøgning!D388)</f>
        <v/>
      </c>
      <c r="E383" s="14" t="str">
        <f>IF(Ansøgning!E388="","",Ansøgning!E388)</f>
        <v/>
      </c>
      <c r="F383" s="16"/>
      <c r="G383" s="14" t="str">
        <f>IF(Ansøgning!F388="","",Ansøgning!F388)</f>
        <v/>
      </c>
      <c r="H383" s="16"/>
      <c r="I383" s="72" t="str">
        <f>IF(OR(F383="",H383=""),"",NETWORKDAYS(F383,H383,Lister!$D$7:$D$13))</f>
        <v/>
      </c>
      <c r="J383" s="53" t="str">
        <f>IF(Ansøgning!H388="","",Ansøgning!H388)</f>
        <v/>
      </c>
      <c r="K383" s="32" t="str">
        <f t="shared" si="35"/>
        <v/>
      </c>
      <c r="L383" s="31" t="str">
        <f>IF(Ansøgning!J388="","",Ansøgning!J388)</f>
        <v/>
      </c>
      <c r="M383" s="18"/>
      <c r="N383" s="31" t="str">
        <f>IF(Ansøgning!K388="","",Ansøgning!K388)</f>
        <v/>
      </c>
      <c r="O383" s="18"/>
      <c r="P383" s="15" t="str">
        <f>IF(Ansøgning!L388="","",Ansøgning!L388)</f>
        <v/>
      </c>
      <c r="Q383" s="46" t="str">
        <f t="shared" si="36"/>
        <v/>
      </c>
      <c r="R383" s="46"/>
      <c r="S383" s="101" t="str">
        <f>IF(Ansøgning!M388="","",Ansøgning!M388)</f>
        <v/>
      </c>
      <c r="T383" s="31" t="str">
        <f t="shared" si="37"/>
        <v/>
      </c>
      <c r="U383" s="102" t="str">
        <f>IF(Ansøgning!O388="","",Ansøgning!O388)</f>
        <v/>
      </c>
      <c r="V383" s="20"/>
      <c r="W383" s="102" t="str">
        <f>IF(Ansøgning!P388="","",Ansøgning!P388)</f>
        <v/>
      </c>
      <c r="X383" s="20"/>
      <c r="Y383" s="31" t="str">
        <f>IF(Ansøgning!Q388="","",Ansøgning!Q388)</f>
        <v/>
      </c>
      <c r="Z383" s="46" t="str">
        <f>IFERROR(MAX(IF(OR(V383="",X383=""),"",IF(AND(AND(MONTH(F383)&gt;=7,MONTH(F383)&lt;8),AND(MONTH(H383)&gt;=7,MONTH(H383)&lt;8)),(NETWORKDAYS(F383,H383,Lister!$D$7:$D$13)-V383)*T383/NETWORKDAYS(Lister!$D$19,Lister!$E$19,Lister!$D$7:$D$13),IF(AND(AND(MONTH(F383)&gt;=7,MONTH(F383)&lt;8),MONTH(H383)&gt;7),(NETWORKDAYS(F383,Lister!$E$19,Lister!$D$7:$D$13)-V383)*T383/NETWORKDAYS(Lister!$D$19,Lister!$E$19,Lister!$D$7:$D$13),IF(MONTH(F383)&gt;7,0)))),0),"")</f>
        <v/>
      </c>
      <c r="AA383" s="31" t="str">
        <f>IF(Ansøgning!R388="","",Ansøgning!R388)</f>
        <v/>
      </c>
      <c r="AB383" s="46" t="str">
        <f>IFERROR(MAX(IF(OR(V383="",X383=""),"",IF(AND(AND(MONTH(F383)&gt;=8,MONTH(F383)&lt;9),AND(MONTH(H383)&gt;=8,MONTH(H383)&lt;9)),(NETWORKDAYS(F383,H383,Lister!$D$7:$D$13)-X383)*T383/NETWORKDAYS(Lister!$D$20,Lister!$E$20,Lister!$D$7:$D$13),IF(AND(MONTH(F383)=7,MONTH(H383)=8),(NETWORKDAYS(Lister!$D$20,H383,Lister!$D$7:$D$13)-X383)*T383/NETWORKDAYS(Lister!$D$20,Lister!$E$20,Lister!$D$7:$D$13),IF(AND(MONTH(F383)=7,MONTH(H383)=7),0)))),0),"")</f>
        <v/>
      </c>
      <c r="AC383" s="15" t="str">
        <f>IF(Ansøgning!U388="","",Ansøgning!U388)</f>
        <v/>
      </c>
      <c r="AD383" s="31" t="str">
        <f t="shared" si="38"/>
        <v/>
      </c>
      <c r="AE383" s="31" t="str">
        <f t="shared" si="39"/>
        <v/>
      </c>
      <c r="AF383" s="51" t="str">
        <f t="shared" si="40"/>
        <v/>
      </c>
      <c r="AG383" s="15" t="str">
        <f t="shared" si="41"/>
        <v/>
      </c>
    </row>
    <row r="384" spans="1:33" x14ac:dyDescent="0.25">
      <c r="A384" s="13" t="str">
        <f>IF(Ansøgning!A389="","",Ansøgning!A389)</f>
        <v/>
      </c>
      <c r="B384" s="13" t="str">
        <f>IF(Ansøgning!B389="","",Ansøgning!B389)</f>
        <v/>
      </c>
      <c r="C384" s="13" t="str">
        <f>IF(Ansøgning!C389="","",Ansøgning!C389)</f>
        <v/>
      </c>
      <c r="D384" s="13" t="str">
        <f>IF(Ansøgning!D389="","",Ansøgning!D389)</f>
        <v/>
      </c>
      <c r="E384" s="14" t="str">
        <f>IF(Ansøgning!E389="","",Ansøgning!E389)</f>
        <v/>
      </c>
      <c r="F384" s="16"/>
      <c r="G384" s="14" t="str">
        <f>IF(Ansøgning!F389="","",Ansøgning!F389)</f>
        <v/>
      </c>
      <c r="H384" s="16"/>
      <c r="I384" s="72" t="str">
        <f>IF(OR(F384="",H384=""),"",NETWORKDAYS(F384,H384,Lister!$D$7:$D$13))</f>
        <v/>
      </c>
      <c r="J384" s="53" t="str">
        <f>IF(Ansøgning!H389="","",Ansøgning!H389)</f>
        <v/>
      </c>
      <c r="K384" s="32" t="str">
        <f t="shared" si="35"/>
        <v/>
      </c>
      <c r="L384" s="31" t="str">
        <f>IF(Ansøgning!J389="","",Ansøgning!J389)</f>
        <v/>
      </c>
      <c r="M384" s="18"/>
      <c r="N384" s="31" t="str">
        <f>IF(Ansøgning!K389="","",Ansøgning!K389)</f>
        <v/>
      </c>
      <c r="O384" s="18"/>
      <c r="P384" s="15" t="str">
        <f>IF(Ansøgning!L389="","",Ansøgning!L389)</f>
        <v/>
      </c>
      <c r="Q384" s="46" t="str">
        <f t="shared" si="36"/>
        <v/>
      </c>
      <c r="R384" s="46"/>
      <c r="S384" s="101" t="str">
        <f>IF(Ansøgning!M389="","",Ansøgning!M389)</f>
        <v/>
      </c>
      <c r="T384" s="31" t="str">
        <f t="shared" si="37"/>
        <v/>
      </c>
      <c r="U384" s="102" t="str">
        <f>IF(Ansøgning!O389="","",Ansøgning!O389)</f>
        <v/>
      </c>
      <c r="V384" s="20"/>
      <c r="W384" s="102" t="str">
        <f>IF(Ansøgning!P389="","",Ansøgning!P389)</f>
        <v/>
      </c>
      <c r="X384" s="20"/>
      <c r="Y384" s="31" t="str">
        <f>IF(Ansøgning!Q389="","",Ansøgning!Q389)</f>
        <v/>
      </c>
      <c r="Z384" s="46" t="str">
        <f>IFERROR(MAX(IF(OR(V384="",X384=""),"",IF(AND(AND(MONTH(F384)&gt;=7,MONTH(F384)&lt;8),AND(MONTH(H384)&gt;=7,MONTH(H384)&lt;8)),(NETWORKDAYS(F384,H384,Lister!$D$7:$D$13)-V384)*T384/NETWORKDAYS(Lister!$D$19,Lister!$E$19,Lister!$D$7:$D$13),IF(AND(AND(MONTH(F384)&gt;=7,MONTH(F384)&lt;8),MONTH(H384)&gt;7),(NETWORKDAYS(F384,Lister!$E$19,Lister!$D$7:$D$13)-V384)*T384/NETWORKDAYS(Lister!$D$19,Lister!$E$19,Lister!$D$7:$D$13),IF(MONTH(F384)&gt;7,0)))),0),"")</f>
        <v/>
      </c>
      <c r="AA384" s="31" t="str">
        <f>IF(Ansøgning!R389="","",Ansøgning!R389)</f>
        <v/>
      </c>
      <c r="AB384" s="46" t="str">
        <f>IFERROR(MAX(IF(OR(V384="",X384=""),"",IF(AND(AND(MONTH(F384)&gt;=8,MONTH(F384)&lt;9),AND(MONTH(H384)&gt;=8,MONTH(H384)&lt;9)),(NETWORKDAYS(F384,H384,Lister!$D$7:$D$13)-X384)*T384/NETWORKDAYS(Lister!$D$20,Lister!$E$20,Lister!$D$7:$D$13),IF(AND(MONTH(F384)=7,MONTH(H384)=8),(NETWORKDAYS(Lister!$D$20,H384,Lister!$D$7:$D$13)-X384)*T384/NETWORKDAYS(Lister!$D$20,Lister!$E$20,Lister!$D$7:$D$13),IF(AND(MONTH(F384)=7,MONTH(H384)=7),0)))),0),"")</f>
        <v/>
      </c>
      <c r="AC384" s="15" t="str">
        <f>IF(Ansøgning!U389="","",Ansøgning!U389)</f>
        <v/>
      </c>
      <c r="AD384" s="31" t="str">
        <f t="shared" si="38"/>
        <v/>
      </c>
      <c r="AE384" s="31" t="str">
        <f t="shared" si="39"/>
        <v/>
      </c>
      <c r="AF384" s="51" t="str">
        <f t="shared" si="40"/>
        <v/>
      </c>
      <c r="AG384" s="15" t="str">
        <f t="shared" si="41"/>
        <v/>
      </c>
    </row>
    <row r="385" spans="1:33" x14ac:dyDescent="0.25">
      <c r="A385" s="13" t="str">
        <f>IF(Ansøgning!A390="","",Ansøgning!A390)</f>
        <v/>
      </c>
      <c r="B385" s="13" t="str">
        <f>IF(Ansøgning!B390="","",Ansøgning!B390)</f>
        <v/>
      </c>
      <c r="C385" s="13" t="str">
        <f>IF(Ansøgning!C390="","",Ansøgning!C390)</f>
        <v/>
      </c>
      <c r="D385" s="13" t="str">
        <f>IF(Ansøgning!D390="","",Ansøgning!D390)</f>
        <v/>
      </c>
      <c r="E385" s="14" t="str">
        <f>IF(Ansøgning!E390="","",Ansøgning!E390)</f>
        <v/>
      </c>
      <c r="F385" s="16"/>
      <c r="G385" s="14" t="str">
        <f>IF(Ansøgning!F390="","",Ansøgning!F390)</f>
        <v/>
      </c>
      <c r="H385" s="16"/>
      <c r="I385" s="72" t="str">
        <f>IF(OR(F385="",H385=""),"",NETWORKDAYS(F385,H385,Lister!$D$7:$D$13))</f>
        <v/>
      </c>
      <c r="J385" s="53" t="str">
        <f>IF(Ansøgning!H390="","",Ansøgning!H390)</f>
        <v/>
      </c>
      <c r="K385" s="32" t="str">
        <f t="shared" si="35"/>
        <v/>
      </c>
      <c r="L385" s="31" t="str">
        <f>IF(Ansøgning!J390="","",Ansøgning!J390)</f>
        <v/>
      </c>
      <c r="M385" s="18"/>
      <c r="N385" s="31" t="str">
        <f>IF(Ansøgning!K390="","",Ansøgning!K390)</f>
        <v/>
      </c>
      <c r="O385" s="18"/>
      <c r="P385" s="15" t="str">
        <f>IF(Ansøgning!L390="","",Ansøgning!L390)</f>
        <v/>
      </c>
      <c r="Q385" s="46" t="str">
        <f t="shared" si="36"/>
        <v/>
      </c>
      <c r="R385" s="46"/>
      <c r="S385" s="101" t="str">
        <f>IF(Ansøgning!M390="","",Ansøgning!M390)</f>
        <v/>
      </c>
      <c r="T385" s="31" t="str">
        <f t="shared" si="37"/>
        <v/>
      </c>
      <c r="U385" s="102" t="str">
        <f>IF(Ansøgning!O390="","",Ansøgning!O390)</f>
        <v/>
      </c>
      <c r="V385" s="20"/>
      <c r="W385" s="102" t="str">
        <f>IF(Ansøgning!P390="","",Ansøgning!P390)</f>
        <v/>
      </c>
      <c r="X385" s="20"/>
      <c r="Y385" s="31" t="str">
        <f>IF(Ansøgning!Q390="","",Ansøgning!Q390)</f>
        <v/>
      </c>
      <c r="Z385" s="46" t="str">
        <f>IFERROR(MAX(IF(OR(V385="",X385=""),"",IF(AND(AND(MONTH(F385)&gt;=7,MONTH(F385)&lt;8),AND(MONTH(H385)&gt;=7,MONTH(H385)&lt;8)),(NETWORKDAYS(F385,H385,Lister!$D$7:$D$13)-V385)*T385/NETWORKDAYS(Lister!$D$19,Lister!$E$19,Lister!$D$7:$D$13),IF(AND(AND(MONTH(F385)&gt;=7,MONTH(F385)&lt;8),MONTH(H385)&gt;7),(NETWORKDAYS(F385,Lister!$E$19,Lister!$D$7:$D$13)-V385)*T385/NETWORKDAYS(Lister!$D$19,Lister!$E$19,Lister!$D$7:$D$13),IF(MONTH(F385)&gt;7,0)))),0),"")</f>
        <v/>
      </c>
      <c r="AA385" s="31" t="str">
        <f>IF(Ansøgning!R390="","",Ansøgning!R390)</f>
        <v/>
      </c>
      <c r="AB385" s="46" t="str">
        <f>IFERROR(MAX(IF(OR(V385="",X385=""),"",IF(AND(AND(MONTH(F385)&gt;=8,MONTH(F385)&lt;9),AND(MONTH(H385)&gt;=8,MONTH(H385)&lt;9)),(NETWORKDAYS(F385,H385,Lister!$D$7:$D$13)-X385)*T385/NETWORKDAYS(Lister!$D$20,Lister!$E$20,Lister!$D$7:$D$13),IF(AND(MONTH(F385)=7,MONTH(H385)=8),(NETWORKDAYS(Lister!$D$20,H385,Lister!$D$7:$D$13)-X385)*T385/NETWORKDAYS(Lister!$D$20,Lister!$E$20,Lister!$D$7:$D$13),IF(AND(MONTH(F385)=7,MONTH(H385)=7),0)))),0),"")</f>
        <v/>
      </c>
      <c r="AC385" s="15" t="str">
        <f>IF(Ansøgning!U390="","",Ansøgning!U390)</f>
        <v/>
      </c>
      <c r="AD385" s="31" t="str">
        <f t="shared" si="38"/>
        <v/>
      </c>
      <c r="AE385" s="31" t="str">
        <f t="shared" si="39"/>
        <v/>
      </c>
      <c r="AF385" s="51" t="str">
        <f t="shared" si="40"/>
        <v/>
      </c>
      <c r="AG385" s="15" t="str">
        <f t="shared" si="41"/>
        <v/>
      </c>
    </row>
    <row r="386" spans="1:33" x14ac:dyDescent="0.25">
      <c r="A386" s="13" t="str">
        <f>IF(Ansøgning!A391="","",Ansøgning!A391)</f>
        <v/>
      </c>
      <c r="B386" s="13" t="str">
        <f>IF(Ansøgning!B391="","",Ansøgning!B391)</f>
        <v/>
      </c>
      <c r="C386" s="13" t="str">
        <f>IF(Ansøgning!C391="","",Ansøgning!C391)</f>
        <v/>
      </c>
      <c r="D386" s="13" t="str">
        <f>IF(Ansøgning!D391="","",Ansøgning!D391)</f>
        <v/>
      </c>
      <c r="E386" s="14" t="str">
        <f>IF(Ansøgning!E391="","",Ansøgning!E391)</f>
        <v/>
      </c>
      <c r="F386" s="16"/>
      <c r="G386" s="14" t="str">
        <f>IF(Ansøgning!F391="","",Ansøgning!F391)</f>
        <v/>
      </c>
      <c r="H386" s="16"/>
      <c r="I386" s="72" t="str">
        <f>IF(OR(F386="",H386=""),"",NETWORKDAYS(F386,H386,Lister!$D$7:$D$13))</f>
        <v/>
      </c>
      <c r="J386" s="53" t="str">
        <f>IF(Ansøgning!H391="","",Ansøgning!H391)</f>
        <v/>
      </c>
      <c r="K386" s="32" t="str">
        <f t="shared" si="35"/>
        <v/>
      </c>
      <c r="L386" s="31" t="str">
        <f>IF(Ansøgning!J391="","",Ansøgning!J391)</f>
        <v/>
      </c>
      <c r="M386" s="18"/>
      <c r="N386" s="31" t="str">
        <f>IF(Ansøgning!K391="","",Ansøgning!K391)</f>
        <v/>
      </c>
      <c r="O386" s="18"/>
      <c r="P386" s="15" t="str">
        <f>IF(Ansøgning!L391="","",Ansøgning!L391)</f>
        <v/>
      </c>
      <c r="Q386" s="46" t="str">
        <f t="shared" si="36"/>
        <v/>
      </c>
      <c r="R386" s="46"/>
      <c r="S386" s="101" t="str">
        <f>IF(Ansøgning!M391="","",Ansøgning!M391)</f>
        <v/>
      </c>
      <c r="T386" s="31" t="str">
        <f t="shared" si="37"/>
        <v/>
      </c>
      <c r="U386" s="102" t="str">
        <f>IF(Ansøgning!O391="","",Ansøgning!O391)</f>
        <v/>
      </c>
      <c r="V386" s="20"/>
      <c r="W386" s="102" t="str">
        <f>IF(Ansøgning!P391="","",Ansøgning!P391)</f>
        <v/>
      </c>
      <c r="X386" s="20"/>
      <c r="Y386" s="31" t="str">
        <f>IF(Ansøgning!Q391="","",Ansøgning!Q391)</f>
        <v/>
      </c>
      <c r="Z386" s="46" t="str">
        <f>IFERROR(MAX(IF(OR(V386="",X386=""),"",IF(AND(AND(MONTH(F386)&gt;=7,MONTH(F386)&lt;8),AND(MONTH(H386)&gt;=7,MONTH(H386)&lt;8)),(NETWORKDAYS(F386,H386,Lister!$D$7:$D$13)-V386)*T386/NETWORKDAYS(Lister!$D$19,Lister!$E$19,Lister!$D$7:$D$13),IF(AND(AND(MONTH(F386)&gt;=7,MONTH(F386)&lt;8),MONTH(H386)&gt;7),(NETWORKDAYS(F386,Lister!$E$19,Lister!$D$7:$D$13)-V386)*T386/NETWORKDAYS(Lister!$D$19,Lister!$E$19,Lister!$D$7:$D$13),IF(MONTH(F386)&gt;7,0)))),0),"")</f>
        <v/>
      </c>
      <c r="AA386" s="31" t="str">
        <f>IF(Ansøgning!R391="","",Ansøgning!R391)</f>
        <v/>
      </c>
      <c r="AB386" s="46" t="str">
        <f>IFERROR(MAX(IF(OR(V386="",X386=""),"",IF(AND(AND(MONTH(F386)&gt;=8,MONTH(F386)&lt;9),AND(MONTH(H386)&gt;=8,MONTH(H386)&lt;9)),(NETWORKDAYS(F386,H386,Lister!$D$7:$D$13)-X386)*T386/NETWORKDAYS(Lister!$D$20,Lister!$E$20,Lister!$D$7:$D$13),IF(AND(MONTH(F386)=7,MONTH(H386)=8),(NETWORKDAYS(Lister!$D$20,H386,Lister!$D$7:$D$13)-X386)*T386/NETWORKDAYS(Lister!$D$20,Lister!$E$20,Lister!$D$7:$D$13),IF(AND(MONTH(F386)=7,MONTH(H386)=7),0)))),0),"")</f>
        <v/>
      </c>
      <c r="AC386" s="15" t="str">
        <f>IF(Ansøgning!U391="","",Ansøgning!U391)</f>
        <v/>
      </c>
      <c r="AD386" s="31" t="str">
        <f t="shared" si="38"/>
        <v/>
      </c>
      <c r="AE386" s="31" t="str">
        <f t="shared" si="39"/>
        <v/>
      </c>
      <c r="AF386" s="51" t="str">
        <f t="shared" si="40"/>
        <v/>
      </c>
      <c r="AG386" s="15" t="str">
        <f t="shared" si="41"/>
        <v/>
      </c>
    </row>
    <row r="387" spans="1:33" x14ac:dyDescent="0.25">
      <c r="A387" s="13" t="str">
        <f>IF(Ansøgning!A392="","",Ansøgning!A392)</f>
        <v/>
      </c>
      <c r="B387" s="13" t="str">
        <f>IF(Ansøgning!B392="","",Ansøgning!B392)</f>
        <v/>
      </c>
      <c r="C387" s="13" t="str">
        <f>IF(Ansøgning!C392="","",Ansøgning!C392)</f>
        <v/>
      </c>
      <c r="D387" s="13" t="str">
        <f>IF(Ansøgning!D392="","",Ansøgning!D392)</f>
        <v/>
      </c>
      <c r="E387" s="14" t="str">
        <f>IF(Ansøgning!E392="","",Ansøgning!E392)</f>
        <v/>
      </c>
      <c r="F387" s="16"/>
      <c r="G387" s="14" t="str">
        <f>IF(Ansøgning!F392="","",Ansøgning!F392)</f>
        <v/>
      </c>
      <c r="H387" s="16"/>
      <c r="I387" s="72" t="str">
        <f>IF(OR(F387="",H387=""),"",NETWORKDAYS(F387,H387,Lister!$D$7:$D$13))</f>
        <v/>
      </c>
      <c r="J387" s="53" t="str">
        <f>IF(Ansøgning!H392="","",Ansøgning!H392)</f>
        <v/>
      </c>
      <c r="K387" s="32" t="str">
        <f t="shared" si="35"/>
        <v/>
      </c>
      <c r="L387" s="31" t="str">
        <f>IF(Ansøgning!J392="","",Ansøgning!J392)</f>
        <v/>
      </c>
      <c r="M387" s="18"/>
      <c r="N387" s="31" t="str">
        <f>IF(Ansøgning!K392="","",Ansøgning!K392)</f>
        <v/>
      </c>
      <c r="O387" s="18"/>
      <c r="P387" s="15" t="str">
        <f>IF(Ansøgning!L392="","",Ansøgning!L392)</f>
        <v/>
      </c>
      <c r="Q387" s="46" t="str">
        <f t="shared" si="36"/>
        <v/>
      </c>
      <c r="R387" s="46"/>
      <c r="S387" s="101" t="str">
        <f>IF(Ansøgning!M392="","",Ansøgning!M392)</f>
        <v/>
      </c>
      <c r="T387" s="31" t="str">
        <f t="shared" si="37"/>
        <v/>
      </c>
      <c r="U387" s="102" t="str">
        <f>IF(Ansøgning!O392="","",Ansøgning!O392)</f>
        <v/>
      </c>
      <c r="V387" s="20"/>
      <c r="W387" s="102" t="str">
        <f>IF(Ansøgning!P392="","",Ansøgning!P392)</f>
        <v/>
      </c>
      <c r="X387" s="20"/>
      <c r="Y387" s="31" t="str">
        <f>IF(Ansøgning!Q392="","",Ansøgning!Q392)</f>
        <v/>
      </c>
      <c r="Z387" s="46" t="str">
        <f>IFERROR(MAX(IF(OR(V387="",X387=""),"",IF(AND(AND(MONTH(F387)&gt;=7,MONTH(F387)&lt;8),AND(MONTH(H387)&gt;=7,MONTH(H387)&lt;8)),(NETWORKDAYS(F387,H387,Lister!$D$7:$D$13)-V387)*T387/NETWORKDAYS(Lister!$D$19,Lister!$E$19,Lister!$D$7:$D$13),IF(AND(AND(MONTH(F387)&gt;=7,MONTH(F387)&lt;8),MONTH(H387)&gt;7),(NETWORKDAYS(F387,Lister!$E$19,Lister!$D$7:$D$13)-V387)*T387/NETWORKDAYS(Lister!$D$19,Lister!$E$19,Lister!$D$7:$D$13),IF(MONTH(F387)&gt;7,0)))),0),"")</f>
        <v/>
      </c>
      <c r="AA387" s="31" t="str">
        <f>IF(Ansøgning!R392="","",Ansøgning!R392)</f>
        <v/>
      </c>
      <c r="AB387" s="46" t="str">
        <f>IFERROR(MAX(IF(OR(V387="",X387=""),"",IF(AND(AND(MONTH(F387)&gt;=8,MONTH(F387)&lt;9),AND(MONTH(H387)&gt;=8,MONTH(H387)&lt;9)),(NETWORKDAYS(F387,H387,Lister!$D$7:$D$13)-X387)*T387/NETWORKDAYS(Lister!$D$20,Lister!$E$20,Lister!$D$7:$D$13),IF(AND(MONTH(F387)=7,MONTH(H387)=8),(NETWORKDAYS(Lister!$D$20,H387,Lister!$D$7:$D$13)-X387)*T387/NETWORKDAYS(Lister!$D$20,Lister!$E$20,Lister!$D$7:$D$13),IF(AND(MONTH(F387)=7,MONTH(H387)=7),0)))),0),"")</f>
        <v/>
      </c>
      <c r="AC387" s="15" t="str">
        <f>IF(Ansøgning!U392="","",Ansøgning!U392)</f>
        <v/>
      </c>
      <c r="AD387" s="31" t="str">
        <f t="shared" si="38"/>
        <v/>
      </c>
      <c r="AE387" s="31" t="str">
        <f t="shared" si="39"/>
        <v/>
      </c>
      <c r="AF387" s="51" t="str">
        <f t="shared" si="40"/>
        <v/>
      </c>
      <c r="AG387" s="15" t="str">
        <f t="shared" si="41"/>
        <v/>
      </c>
    </row>
    <row r="388" spans="1:33" x14ac:dyDescent="0.25">
      <c r="A388" s="13" t="str">
        <f>IF(Ansøgning!A393="","",Ansøgning!A393)</f>
        <v/>
      </c>
      <c r="B388" s="13" t="str">
        <f>IF(Ansøgning!B393="","",Ansøgning!B393)</f>
        <v/>
      </c>
      <c r="C388" s="13" t="str">
        <f>IF(Ansøgning!C393="","",Ansøgning!C393)</f>
        <v/>
      </c>
      <c r="D388" s="13" t="str">
        <f>IF(Ansøgning!D393="","",Ansøgning!D393)</f>
        <v/>
      </c>
      <c r="E388" s="14" t="str">
        <f>IF(Ansøgning!E393="","",Ansøgning!E393)</f>
        <v/>
      </c>
      <c r="F388" s="16"/>
      <c r="G388" s="14" t="str">
        <f>IF(Ansøgning!F393="","",Ansøgning!F393)</f>
        <v/>
      </c>
      <c r="H388" s="16"/>
      <c r="I388" s="72" t="str">
        <f>IF(OR(F388="",H388=""),"",NETWORKDAYS(F388,H388,Lister!$D$7:$D$13))</f>
        <v/>
      </c>
      <c r="J388" s="53" t="str">
        <f>IF(Ansøgning!H393="","",Ansøgning!H393)</f>
        <v/>
      </c>
      <c r="K388" s="32" t="str">
        <f t="shared" si="35"/>
        <v/>
      </c>
      <c r="L388" s="31" t="str">
        <f>IF(Ansøgning!J393="","",Ansøgning!J393)</f>
        <v/>
      </c>
      <c r="M388" s="18"/>
      <c r="N388" s="31" t="str">
        <f>IF(Ansøgning!K393="","",Ansøgning!K393)</f>
        <v/>
      </c>
      <c r="O388" s="18"/>
      <c r="P388" s="15" t="str">
        <f>IF(Ansøgning!L393="","",Ansøgning!L393)</f>
        <v/>
      </c>
      <c r="Q388" s="46" t="str">
        <f t="shared" si="36"/>
        <v/>
      </c>
      <c r="R388" s="46"/>
      <c r="S388" s="101" t="str">
        <f>IF(Ansøgning!M393="","",Ansøgning!M393)</f>
        <v/>
      </c>
      <c r="T388" s="31" t="str">
        <f t="shared" si="37"/>
        <v/>
      </c>
      <c r="U388" s="102" t="str">
        <f>IF(Ansøgning!O393="","",Ansøgning!O393)</f>
        <v/>
      </c>
      <c r="V388" s="20"/>
      <c r="W388" s="102" t="str">
        <f>IF(Ansøgning!P393="","",Ansøgning!P393)</f>
        <v/>
      </c>
      <c r="X388" s="20"/>
      <c r="Y388" s="31" t="str">
        <f>IF(Ansøgning!Q393="","",Ansøgning!Q393)</f>
        <v/>
      </c>
      <c r="Z388" s="46" t="str">
        <f>IFERROR(MAX(IF(OR(V388="",X388=""),"",IF(AND(AND(MONTH(F388)&gt;=7,MONTH(F388)&lt;8),AND(MONTH(H388)&gt;=7,MONTH(H388)&lt;8)),(NETWORKDAYS(F388,H388,Lister!$D$7:$D$13)-V388)*T388/NETWORKDAYS(Lister!$D$19,Lister!$E$19,Lister!$D$7:$D$13),IF(AND(AND(MONTH(F388)&gt;=7,MONTH(F388)&lt;8),MONTH(H388)&gt;7),(NETWORKDAYS(F388,Lister!$E$19,Lister!$D$7:$D$13)-V388)*T388/NETWORKDAYS(Lister!$D$19,Lister!$E$19,Lister!$D$7:$D$13),IF(MONTH(F388)&gt;7,0)))),0),"")</f>
        <v/>
      </c>
      <c r="AA388" s="31" t="str">
        <f>IF(Ansøgning!R393="","",Ansøgning!R393)</f>
        <v/>
      </c>
      <c r="AB388" s="46" t="str">
        <f>IFERROR(MAX(IF(OR(V388="",X388=""),"",IF(AND(AND(MONTH(F388)&gt;=8,MONTH(F388)&lt;9),AND(MONTH(H388)&gt;=8,MONTH(H388)&lt;9)),(NETWORKDAYS(F388,H388,Lister!$D$7:$D$13)-X388)*T388/NETWORKDAYS(Lister!$D$20,Lister!$E$20,Lister!$D$7:$D$13),IF(AND(MONTH(F388)=7,MONTH(H388)=8),(NETWORKDAYS(Lister!$D$20,H388,Lister!$D$7:$D$13)-X388)*T388/NETWORKDAYS(Lister!$D$20,Lister!$E$20,Lister!$D$7:$D$13),IF(AND(MONTH(F388)=7,MONTH(H388)=7),0)))),0),"")</f>
        <v/>
      </c>
      <c r="AC388" s="15" t="str">
        <f>IF(Ansøgning!U393="","",Ansøgning!U393)</f>
        <v/>
      </c>
      <c r="AD388" s="31" t="str">
        <f t="shared" si="38"/>
        <v/>
      </c>
      <c r="AE388" s="31" t="str">
        <f t="shared" si="39"/>
        <v/>
      </c>
      <c r="AF388" s="51" t="str">
        <f t="shared" si="40"/>
        <v/>
      </c>
      <c r="AG388" s="15" t="str">
        <f t="shared" si="41"/>
        <v/>
      </c>
    </row>
    <row r="389" spans="1:33" x14ac:dyDescent="0.25">
      <c r="A389" s="13" t="str">
        <f>IF(Ansøgning!A394="","",Ansøgning!A394)</f>
        <v/>
      </c>
      <c r="B389" s="13" t="str">
        <f>IF(Ansøgning!B394="","",Ansøgning!B394)</f>
        <v/>
      </c>
      <c r="C389" s="13" t="str">
        <f>IF(Ansøgning!C394="","",Ansøgning!C394)</f>
        <v/>
      </c>
      <c r="D389" s="13" t="str">
        <f>IF(Ansøgning!D394="","",Ansøgning!D394)</f>
        <v/>
      </c>
      <c r="E389" s="14" t="str">
        <f>IF(Ansøgning!E394="","",Ansøgning!E394)</f>
        <v/>
      </c>
      <c r="F389" s="16"/>
      <c r="G389" s="14" t="str">
        <f>IF(Ansøgning!F394="","",Ansøgning!F394)</f>
        <v/>
      </c>
      <c r="H389" s="16"/>
      <c r="I389" s="72" t="str">
        <f>IF(OR(F389="",H389=""),"",NETWORKDAYS(F389,H389,Lister!$D$7:$D$13))</f>
        <v/>
      </c>
      <c r="J389" s="53" t="str">
        <f>IF(Ansøgning!H394="","",Ansøgning!H394)</f>
        <v/>
      </c>
      <c r="K389" s="32" t="str">
        <f t="shared" si="35"/>
        <v/>
      </c>
      <c r="L389" s="31" t="str">
        <f>IF(Ansøgning!J394="","",Ansøgning!J394)</f>
        <v/>
      </c>
      <c r="M389" s="18"/>
      <c r="N389" s="31" t="str">
        <f>IF(Ansøgning!K394="","",Ansøgning!K394)</f>
        <v/>
      </c>
      <c r="O389" s="18"/>
      <c r="P389" s="15" t="str">
        <f>IF(Ansøgning!L394="","",Ansøgning!L394)</f>
        <v/>
      </c>
      <c r="Q389" s="46" t="str">
        <f t="shared" si="36"/>
        <v/>
      </c>
      <c r="R389" s="46"/>
      <c r="S389" s="101" t="str">
        <f>IF(Ansøgning!M394="","",Ansøgning!M394)</f>
        <v/>
      </c>
      <c r="T389" s="31" t="str">
        <f t="shared" si="37"/>
        <v/>
      </c>
      <c r="U389" s="102" t="str">
        <f>IF(Ansøgning!O394="","",Ansøgning!O394)</f>
        <v/>
      </c>
      <c r="V389" s="20"/>
      <c r="W389" s="102" t="str">
        <f>IF(Ansøgning!P394="","",Ansøgning!P394)</f>
        <v/>
      </c>
      <c r="X389" s="20"/>
      <c r="Y389" s="31" t="str">
        <f>IF(Ansøgning!Q394="","",Ansøgning!Q394)</f>
        <v/>
      </c>
      <c r="Z389" s="46" t="str">
        <f>IFERROR(MAX(IF(OR(V389="",X389=""),"",IF(AND(AND(MONTH(F389)&gt;=7,MONTH(F389)&lt;8),AND(MONTH(H389)&gt;=7,MONTH(H389)&lt;8)),(NETWORKDAYS(F389,H389,Lister!$D$7:$D$13)-V389)*T389/NETWORKDAYS(Lister!$D$19,Lister!$E$19,Lister!$D$7:$D$13),IF(AND(AND(MONTH(F389)&gt;=7,MONTH(F389)&lt;8),MONTH(H389)&gt;7),(NETWORKDAYS(F389,Lister!$E$19,Lister!$D$7:$D$13)-V389)*T389/NETWORKDAYS(Lister!$D$19,Lister!$E$19,Lister!$D$7:$D$13),IF(MONTH(F389)&gt;7,0)))),0),"")</f>
        <v/>
      </c>
      <c r="AA389" s="31" t="str">
        <f>IF(Ansøgning!R394="","",Ansøgning!R394)</f>
        <v/>
      </c>
      <c r="AB389" s="46" t="str">
        <f>IFERROR(MAX(IF(OR(V389="",X389=""),"",IF(AND(AND(MONTH(F389)&gt;=8,MONTH(F389)&lt;9),AND(MONTH(H389)&gt;=8,MONTH(H389)&lt;9)),(NETWORKDAYS(F389,H389,Lister!$D$7:$D$13)-X389)*T389/NETWORKDAYS(Lister!$D$20,Lister!$E$20,Lister!$D$7:$D$13),IF(AND(MONTH(F389)=7,MONTH(H389)=8),(NETWORKDAYS(Lister!$D$20,H389,Lister!$D$7:$D$13)-X389)*T389/NETWORKDAYS(Lister!$D$20,Lister!$E$20,Lister!$D$7:$D$13),IF(AND(MONTH(F389)=7,MONTH(H389)=7),0)))),0),"")</f>
        <v/>
      </c>
      <c r="AC389" s="15" t="str">
        <f>IF(Ansøgning!U394="","",Ansøgning!U394)</f>
        <v/>
      </c>
      <c r="AD389" s="31" t="str">
        <f t="shared" si="38"/>
        <v/>
      </c>
      <c r="AE389" s="31" t="str">
        <f t="shared" si="39"/>
        <v/>
      </c>
      <c r="AF389" s="51" t="str">
        <f t="shared" si="40"/>
        <v/>
      </c>
      <c r="AG389" s="15" t="str">
        <f t="shared" si="41"/>
        <v/>
      </c>
    </row>
    <row r="390" spans="1:33" x14ac:dyDescent="0.25">
      <c r="A390" s="13" t="str">
        <f>IF(Ansøgning!A395="","",Ansøgning!A395)</f>
        <v/>
      </c>
      <c r="B390" s="13" t="str">
        <f>IF(Ansøgning!B395="","",Ansøgning!B395)</f>
        <v/>
      </c>
      <c r="C390" s="13" t="str">
        <f>IF(Ansøgning!C395="","",Ansøgning!C395)</f>
        <v/>
      </c>
      <c r="D390" s="13" t="str">
        <f>IF(Ansøgning!D395="","",Ansøgning!D395)</f>
        <v/>
      </c>
      <c r="E390" s="14" t="str">
        <f>IF(Ansøgning!E395="","",Ansøgning!E395)</f>
        <v/>
      </c>
      <c r="F390" s="16"/>
      <c r="G390" s="14" t="str">
        <f>IF(Ansøgning!F395="","",Ansøgning!F395)</f>
        <v/>
      </c>
      <c r="H390" s="16"/>
      <c r="I390" s="72" t="str">
        <f>IF(OR(F390="",H390=""),"",NETWORKDAYS(F390,H390,Lister!$D$7:$D$13))</f>
        <v/>
      </c>
      <c r="J390" s="53" t="str">
        <f>IF(Ansøgning!H395="","",Ansøgning!H395)</f>
        <v/>
      </c>
      <c r="K390" s="32" t="str">
        <f t="shared" si="35"/>
        <v/>
      </c>
      <c r="L390" s="31" t="str">
        <f>IF(Ansøgning!J395="","",Ansøgning!J395)</f>
        <v/>
      </c>
      <c r="M390" s="18"/>
      <c r="N390" s="31" t="str">
        <f>IF(Ansøgning!K395="","",Ansøgning!K395)</f>
        <v/>
      </c>
      <c r="O390" s="18"/>
      <c r="P390" s="15" t="str">
        <f>IF(Ansøgning!L395="","",Ansøgning!L395)</f>
        <v/>
      </c>
      <c r="Q390" s="46" t="str">
        <f t="shared" si="36"/>
        <v/>
      </c>
      <c r="R390" s="46"/>
      <c r="S390" s="101" t="str">
        <f>IF(Ansøgning!M395="","",Ansøgning!M395)</f>
        <v/>
      </c>
      <c r="T390" s="31" t="str">
        <f t="shared" si="37"/>
        <v/>
      </c>
      <c r="U390" s="102" t="str">
        <f>IF(Ansøgning!O395="","",Ansøgning!O395)</f>
        <v/>
      </c>
      <c r="V390" s="20"/>
      <c r="W390" s="102" t="str">
        <f>IF(Ansøgning!P395="","",Ansøgning!P395)</f>
        <v/>
      </c>
      <c r="X390" s="20"/>
      <c r="Y390" s="31" t="str">
        <f>IF(Ansøgning!Q395="","",Ansøgning!Q395)</f>
        <v/>
      </c>
      <c r="Z390" s="46" t="str">
        <f>IFERROR(MAX(IF(OR(V390="",X390=""),"",IF(AND(AND(MONTH(F390)&gt;=7,MONTH(F390)&lt;8),AND(MONTH(H390)&gt;=7,MONTH(H390)&lt;8)),(NETWORKDAYS(F390,H390,Lister!$D$7:$D$13)-V390)*T390/NETWORKDAYS(Lister!$D$19,Lister!$E$19,Lister!$D$7:$D$13),IF(AND(AND(MONTH(F390)&gt;=7,MONTH(F390)&lt;8),MONTH(H390)&gt;7),(NETWORKDAYS(F390,Lister!$E$19,Lister!$D$7:$D$13)-V390)*T390/NETWORKDAYS(Lister!$D$19,Lister!$E$19,Lister!$D$7:$D$13),IF(MONTH(F390)&gt;7,0)))),0),"")</f>
        <v/>
      </c>
      <c r="AA390" s="31" t="str">
        <f>IF(Ansøgning!R395="","",Ansøgning!R395)</f>
        <v/>
      </c>
      <c r="AB390" s="46" t="str">
        <f>IFERROR(MAX(IF(OR(V390="",X390=""),"",IF(AND(AND(MONTH(F390)&gt;=8,MONTH(F390)&lt;9),AND(MONTH(H390)&gt;=8,MONTH(H390)&lt;9)),(NETWORKDAYS(F390,H390,Lister!$D$7:$D$13)-X390)*T390/NETWORKDAYS(Lister!$D$20,Lister!$E$20,Lister!$D$7:$D$13),IF(AND(MONTH(F390)=7,MONTH(H390)=8),(NETWORKDAYS(Lister!$D$20,H390,Lister!$D$7:$D$13)-X390)*T390/NETWORKDAYS(Lister!$D$20,Lister!$E$20,Lister!$D$7:$D$13),IF(AND(MONTH(F390)=7,MONTH(H390)=7),0)))),0),"")</f>
        <v/>
      </c>
      <c r="AC390" s="15" t="str">
        <f>IF(Ansøgning!U395="","",Ansøgning!U395)</f>
        <v/>
      </c>
      <c r="AD390" s="31" t="str">
        <f t="shared" si="38"/>
        <v/>
      </c>
      <c r="AE390" s="31" t="str">
        <f t="shared" si="39"/>
        <v/>
      </c>
      <c r="AF390" s="51" t="str">
        <f t="shared" si="40"/>
        <v/>
      </c>
      <c r="AG390" s="15" t="str">
        <f t="shared" si="41"/>
        <v/>
      </c>
    </row>
    <row r="391" spans="1:33" x14ac:dyDescent="0.25">
      <c r="A391" s="13" t="str">
        <f>IF(Ansøgning!A396="","",Ansøgning!A396)</f>
        <v/>
      </c>
      <c r="B391" s="13" t="str">
        <f>IF(Ansøgning!B396="","",Ansøgning!B396)</f>
        <v/>
      </c>
      <c r="C391" s="13" t="str">
        <f>IF(Ansøgning!C396="","",Ansøgning!C396)</f>
        <v/>
      </c>
      <c r="D391" s="13" t="str">
        <f>IF(Ansøgning!D396="","",Ansøgning!D396)</f>
        <v/>
      </c>
      <c r="E391" s="14" t="str">
        <f>IF(Ansøgning!E396="","",Ansøgning!E396)</f>
        <v/>
      </c>
      <c r="F391" s="16"/>
      <c r="G391" s="14" t="str">
        <f>IF(Ansøgning!F396="","",Ansøgning!F396)</f>
        <v/>
      </c>
      <c r="H391" s="16"/>
      <c r="I391" s="72" t="str">
        <f>IF(OR(F391="",H391=""),"",NETWORKDAYS(F391,H391,Lister!$D$7:$D$13))</f>
        <v/>
      </c>
      <c r="J391" s="53" t="str">
        <f>IF(Ansøgning!H396="","",Ansøgning!H396)</f>
        <v/>
      </c>
      <c r="K391" s="32" t="str">
        <f t="shared" si="35"/>
        <v/>
      </c>
      <c r="L391" s="31" t="str">
        <f>IF(Ansøgning!J396="","",Ansøgning!J396)</f>
        <v/>
      </c>
      <c r="M391" s="18"/>
      <c r="N391" s="31" t="str">
        <f>IF(Ansøgning!K396="","",Ansøgning!K396)</f>
        <v/>
      </c>
      <c r="O391" s="18"/>
      <c r="P391" s="15" t="str">
        <f>IF(Ansøgning!L396="","",Ansøgning!L396)</f>
        <v/>
      </c>
      <c r="Q391" s="46" t="str">
        <f t="shared" si="36"/>
        <v/>
      </c>
      <c r="R391" s="46"/>
      <c r="S391" s="101" t="str">
        <f>IF(Ansøgning!M396="","",Ansøgning!M396)</f>
        <v/>
      </c>
      <c r="T391" s="31" t="str">
        <f t="shared" si="37"/>
        <v/>
      </c>
      <c r="U391" s="102" t="str">
        <f>IF(Ansøgning!O396="","",Ansøgning!O396)</f>
        <v/>
      </c>
      <c r="V391" s="20"/>
      <c r="W391" s="102" t="str">
        <f>IF(Ansøgning!P396="","",Ansøgning!P396)</f>
        <v/>
      </c>
      <c r="X391" s="20"/>
      <c r="Y391" s="31" t="str">
        <f>IF(Ansøgning!Q396="","",Ansøgning!Q396)</f>
        <v/>
      </c>
      <c r="Z391" s="46" t="str">
        <f>IFERROR(MAX(IF(OR(V391="",X391=""),"",IF(AND(AND(MONTH(F391)&gt;=7,MONTH(F391)&lt;8),AND(MONTH(H391)&gt;=7,MONTH(H391)&lt;8)),(NETWORKDAYS(F391,H391,Lister!$D$7:$D$13)-V391)*T391/NETWORKDAYS(Lister!$D$19,Lister!$E$19,Lister!$D$7:$D$13),IF(AND(AND(MONTH(F391)&gt;=7,MONTH(F391)&lt;8),MONTH(H391)&gt;7),(NETWORKDAYS(F391,Lister!$E$19,Lister!$D$7:$D$13)-V391)*T391/NETWORKDAYS(Lister!$D$19,Lister!$E$19,Lister!$D$7:$D$13),IF(MONTH(F391)&gt;7,0)))),0),"")</f>
        <v/>
      </c>
      <c r="AA391" s="31" t="str">
        <f>IF(Ansøgning!R396="","",Ansøgning!R396)</f>
        <v/>
      </c>
      <c r="AB391" s="46" t="str">
        <f>IFERROR(MAX(IF(OR(V391="",X391=""),"",IF(AND(AND(MONTH(F391)&gt;=8,MONTH(F391)&lt;9),AND(MONTH(H391)&gt;=8,MONTH(H391)&lt;9)),(NETWORKDAYS(F391,H391,Lister!$D$7:$D$13)-X391)*T391/NETWORKDAYS(Lister!$D$20,Lister!$E$20,Lister!$D$7:$D$13),IF(AND(MONTH(F391)=7,MONTH(H391)=8),(NETWORKDAYS(Lister!$D$20,H391,Lister!$D$7:$D$13)-X391)*T391/NETWORKDAYS(Lister!$D$20,Lister!$E$20,Lister!$D$7:$D$13),IF(AND(MONTH(F391)=7,MONTH(H391)=7),0)))),0),"")</f>
        <v/>
      </c>
      <c r="AC391" s="15" t="str">
        <f>IF(Ansøgning!U396="","",Ansøgning!U396)</f>
        <v/>
      </c>
      <c r="AD391" s="31" t="str">
        <f t="shared" si="38"/>
        <v/>
      </c>
      <c r="AE391" s="31" t="str">
        <f t="shared" si="39"/>
        <v/>
      </c>
      <c r="AF391" s="51" t="str">
        <f t="shared" si="40"/>
        <v/>
      </c>
      <c r="AG391" s="15" t="str">
        <f t="shared" si="41"/>
        <v/>
      </c>
    </row>
    <row r="392" spans="1:33" x14ac:dyDescent="0.25">
      <c r="A392" s="13" t="str">
        <f>IF(Ansøgning!A397="","",Ansøgning!A397)</f>
        <v/>
      </c>
      <c r="B392" s="13" t="str">
        <f>IF(Ansøgning!B397="","",Ansøgning!B397)</f>
        <v/>
      </c>
      <c r="C392" s="13" t="str">
        <f>IF(Ansøgning!C397="","",Ansøgning!C397)</f>
        <v/>
      </c>
      <c r="D392" s="13" t="str">
        <f>IF(Ansøgning!D397="","",Ansøgning!D397)</f>
        <v/>
      </c>
      <c r="E392" s="14" t="str">
        <f>IF(Ansøgning!E397="","",Ansøgning!E397)</f>
        <v/>
      </c>
      <c r="F392" s="16"/>
      <c r="G392" s="14" t="str">
        <f>IF(Ansøgning!F397="","",Ansøgning!F397)</f>
        <v/>
      </c>
      <c r="H392" s="16"/>
      <c r="I392" s="72" t="str">
        <f>IF(OR(F392="",H392=""),"",NETWORKDAYS(F392,H392,Lister!$D$7:$D$13))</f>
        <v/>
      </c>
      <c r="J392" s="53" t="str">
        <f>IF(Ansøgning!H397="","",Ansøgning!H397)</f>
        <v/>
      </c>
      <c r="K392" s="32" t="str">
        <f t="shared" si="35"/>
        <v/>
      </c>
      <c r="L392" s="31" t="str">
        <f>IF(Ansøgning!J397="","",Ansøgning!J397)</f>
        <v/>
      </c>
      <c r="M392" s="18"/>
      <c r="N392" s="31" t="str">
        <f>IF(Ansøgning!K397="","",Ansøgning!K397)</f>
        <v/>
      </c>
      <c r="O392" s="18"/>
      <c r="P392" s="15" t="str">
        <f>IF(Ansøgning!L397="","",Ansøgning!L397)</f>
        <v/>
      </c>
      <c r="Q392" s="46" t="str">
        <f t="shared" si="36"/>
        <v/>
      </c>
      <c r="R392" s="46"/>
      <c r="S392" s="101" t="str">
        <f>IF(Ansøgning!M397="","",Ansøgning!M397)</f>
        <v/>
      </c>
      <c r="T392" s="31" t="str">
        <f t="shared" si="37"/>
        <v/>
      </c>
      <c r="U392" s="102" t="str">
        <f>IF(Ansøgning!O397="","",Ansøgning!O397)</f>
        <v/>
      </c>
      <c r="V392" s="20"/>
      <c r="W392" s="102" t="str">
        <f>IF(Ansøgning!P397="","",Ansøgning!P397)</f>
        <v/>
      </c>
      <c r="X392" s="20"/>
      <c r="Y392" s="31" t="str">
        <f>IF(Ansøgning!Q397="","",Ansøgning!Q397)</f>
        <v/>
      </c>
      <c r="Z392" s="46" t="str">
        <f>IFERROR(MAX(IF(OR(V392="",X392=""),"",IF(AND(AND(MONTH(F392)&gt;=7,MONTH(F392)&lt;8),AND(MONTH(H392)&gt;=7,MONTH(H392)&lt;8)),(NETWORKDAYS(F392,H392,Lister!$D$7:$D$13)-V392)*T392/NETWORKDAYS(Lister!$D$19,Lister!$E$19,Lister!$D$7:$D$13),IF(AND(AND(MONTH(F392)&gt;=7,MONTH(F392)&lt;8),MONTH(H392)&gt;7),(NETWORKDAYS(F392,Lister!$E$19,Lister!$D$7:$D$13)-V392)*T392/NETWORKDAYS(Lister!$D$19,Lister!$E$19,Lister!$D$7:$D$13),IF(MONTH(F392)&gt;7,0)))),0),"")</f>
        <v/>
      </c>
      <c r="AA392" s="31" t="str">
        <f>IF(Ansøgning!R397="","",Ansøgning!R397)</f>
        <v/>
      </c>
      <c r="AB392" s="46" t="str">
        <f>IFERROR(MAX(IF(OR(V392="",X392=""),"",IF(AND(AND(MONTH(F392)&gt;=8,MONTH(F392)&lt;9),AND(MONTH(H392)&gt;=8,MONTH(H392)&lt;9)),(NETWORKDAYS(F392,H392,Lister!$D$7:$D$13)-X392)*T392/NETWORKDAYS(Lister!$D$20,Lister!$E$20,Lister!$D$7:$D$13),IF(AND(MONTH(F392)=7,MONTH(H392)=8),(NETWORKDAYS(Lister!$D$20,H392,Lister!$D$7:$D$13)-X392)*T392/NETWORKDAYS(Lister!$D$20,Lister!$E$20,Lister!$D$7:$D$13),IF(AND(MONTH(F392)=7,MONTH(H392)=7),0)))),0),"")</f>
        <v/>
      </c>
      <c r="AC392" s="15" t="str">
        <f>IF(Ansøgning!U397="","",Ansøgning!U397)</f>
        <v/>
      </c>
      <c r="AD392" s="31" t="str">
        <f t="shared" si="38"/>
        <v/>
      </c>
      <c r="AE392" s="31" t="str">
        <f t="shared" si="39"/>
        <v/>
      </c>
      <c r="AF392" s="51" t="str">
        <f t="shared" si="40"/>
        <v/>
      </c>
      <c r="AG392" s="15" t="str">
        <f t="shared" si="41"/>
        <v/>
      </c>
    </row>
    <row r="393" spans="1:33" x14ac:dyDescent="0.25">
      <c r="A393" s="13" t="str">
        <f>IF(Ansøgning!A398="","",Ansøgning!A398)</f>
        <v/>
      </c>
      <c r="B393" s="13" t="str">
        <f>IF(Ansøgning!B398="","",Ansøgning!B398)</f>
        <v/>
      </c>
      <c r="C393" s="13" t="str">
        <f>IF(Ansøgning!C398="","",Ansøgning!C398)</f>
        <v/>
      </c>
      <c r="D393" s="13" t="str">
        <f>IF(Ansøgning!D398="","",Ansøgning!D398)</f>
        <v/>
      </c>
      <c r="E393" s="14" t="str">
        <f>IF(Ansøgning!E398="","",Ansøgning!E398)</f>
        <v/>
      </c>
      <c r="F393" s="16"/>
      <c r="G393" s="14" t="str">
        <f>IF(Ansøgning!F398="","",Ansøgning!F398)</f>
        <v/>
      </c>
      <c r="H393" s="16"/>
      <c r="I393" s="72" t="str">
        <f>IF(OR(F393="",H393=""),"",NETWORKDAYS(F393,H393,Lister!$D$7:$D$13))</f>
        <v/>
      </c>
      <c r="J393" s="53" t="str">
        <f>IF(Ansøgning!H398="","",Ansøgning!H398)</f>
        <v/>
      </c>
      <c r="K393" s="32" t="str">
        <f t="shared" si="35"/>
        <v/>
      </c>
      <c r="L393" s="31" t="str">
        <f>IF(Ansøgning!J398="","",Ansøgning!J398)</f>
        <v/>
      </c>
      <c r="M393" s="18"/>
      <c r="N393" s="31" t="str">
        <f>IF(Ansøgning!K398="","",Ansøgning!K398)</f>
        <v/>
      </c>
      <c r="O393" s="18"/>
      <c r="P393" s="15" t="str">
        <f>IF(Ansøgning!L398="","",Ansøgning!L398)</f>
        <v/>
      </c>
      <c r="Q393" s="46" t="str">
        <f t="shared" si="36"/>
        <v/>
      </c>
      <c r="R393" s="46"/>
      <c r="S393" s="101" t="str">
        <f>IF(Ansøgning!M398="","",Ansøgning!M398)</f>
        <v/>
      </c>
      <c r="T393" s="31" t="str">
        <f t="shared" si="37"/>
        <v/>
      </c>
      <c r="U393" s="102" t="str">
        <f>IF(Ansøgning!O398="","",Ansøgning!O398)</f>
        <v/>
      </c>
      <c r="V393" s="20"/>
      <c r="W393" s="102" t="str">
        <f>IF(Ansøgning!P398="","",Ansøgning!P398)</f>
        <v/>
      </c>
      <c r="X393" s="20"/>
      <c r="Y393" s="31" t="str">
        <f>IF(Ansøgning!Q398="","",Ansøgning!Q398)</f>
        <v/>
      </c>
      <c r="Z393" s="46" t="str">
        <f>IFERROR(MAX(IF(OR(V393="",X393=""),"",IF(AND(AND(MONTH(F393)&gt;=7,MONTH(F393)&lt;8),AND(MONTH(H393)&gt;=7,MONTH(H393)&lt;8)),(NETWORKDAYS(F393,H393,Lister!$D$7:$D$13)-V393)*T393/NETWORKDAYS(Lister!$D$19,Lister!$E$19,Lister!$D$7:$D$13),IF(AND(AND(MONTH(F393)&gt;=7,MONTH(F393)&lt;8),MONTH(H393)&gt;7),(NETWORKDAYS(F393,Lister!$E$19,Lister!$D$7:$D$13)-V393)*T393/NETWORKDAYS(Lister!$D$19,Lister!$E$19,Lister!$D$7:$D$13),IF(MONTH(F393)&gt;7,0)))),0),"")</f>
        <v/>
      </c>
      <c r="AA393" s="31" t="str">
        <f>IF(Ansøgning!R398="","",Ansøgning!R398)</f>
        <v/>
      </c>
      <c r="AB393" s="46" t="str">
        <f>IFERROR(MAX(IF(OR(V393="",X393=""),"",IF(AND(AND(MONTH(F393)&gt;=8,MONTH(F393)&lt;9),AND(MONTH(H393)&gt;=8,MONTH(H393)&lt;9)),(NETWORKDAYS(F393,H393,Lister!$D$7:$D$13)-X393)*T393/NETWORKDAYS(Lister!$D$20,Lister!$E$20,Lister!$D$7:$D$13),IF(AND(MONTH(F393)=7,MONTH(H393)=8),(NETWORKDAYS(Lister!$D$20,H393,Lister!$D$7:$D$13)-X393)*T393/NETWORKDAYS(Lister!$D$20,Lister!$E$20,Lister!$D$7:$D$13),IF(AND(MONTH(F393)=7,MONTH(H393)=7),0)))),0),"")</f>
        <v/>
      </c>
      <c r="AC393" s="15" t="str">
        <f>IF(Ansøgning!U398="","",Ansøgning!U398)</f>
        <v/>
      </c>
      <c r="AD393" s="31" t="str">
        <f t="shared" si="38"/>
        <v/>
      </c>
      <c r="AE393" s="31" t="str">
        <f t="shared" si="39"/>
        <v/>
      </c>
      <c r="AF393" s="51" t="str">
        <f t="shared" si="40"/>
        <v/>
      </c>
      <c r="AG393" s="15" t="str">
        <f t="shared" si="41"/>
        <v/>
      </c>
    </row>
    <row r="394" spans="1:33" x14ac:dyDescent="0.25">
      <c r="A394" s="13" t="str">
        <f>IF(Ansøgning!A399="","",Ansøgning!A399)</f>
        <v/>
      </c>
      <c r="B394" s="13" t="str">
        <f>IF(Ansøgning!B399="","",Ansøgning!B399)</f>
        <v/>
      </c>
      <c r="C394" s="13" t="str">
        <f>IF(Ansøgning!C399="","",Ansøgning!C399)</f>
        <v/>
      </c>
      <c r="D394" s="13" t="str">
        <f>IF(Ansøgning!D399="","",Ansøgning!D399)</f>
        <v/>
      </c>
      <c r="E394" s="14" t="str">
        <f>IF(Ansøgning!E399="","",Ansøgning!E399)</f>
        <v/>
      </c>
      <c r="F394" s="16"/>
      <c r="G394" s="14" t="str">
        <f>IF(Ansøgning!F399="","",Ansøgning!F399)</f>
        <v/>
      </c>
      <c r="H394" s="16"/>
      <c r="I394" s="72" t="str">
        <f>IF(OR(F394="",H394=""),"",NETWORKDAYS(F394,H394,Lister!$D$7:$D$13))</f>
        <v/>
      </c>
      <c r="J394" s="53" t="str">
        <f>IF(Ansøgning!H399="","",Ansøgning!H399)</f>
        <v/>
      </c>
      <c r="K394" s="32" t="str">
        <f t="shared" si="35"/>
        <v/>
      </c>
      <c r="L394" s="31" t="str">
        <f>IF(Ansøgning!J399="","",Ansøgning!J399)</f>
        <v/>
      </c>
      <c r="M394" s="18"/>
      <c r="N394" s="31" t="str">
        <f>IF(Ansøgning!K399="","",Ansøgning!K399)</f>
        <v/>
      </c>
      <c r="O394" s="18"/>
      <c r="P394" s="15" t="str">
        <f>IF(Ansøgning!L399="","",Ansøgning!L399)</f>
        <v/>
      </c>
      <c r="Q394" s="46" t="str">
        <f t="shared" si="36"/>
        <v/>
      </c>
      <c r="R394" s="46"/>
      <c r="S394" s="101" t="str">
        <f>IF(Ansøgning!M399="","",Ansøgning!M399)</f>
        <v/>
      </c>
      <c r="T394" s="31" t="str">
        <f t="shared" si="37"/>
        <v/>
      </c>
      <c r="U394" s="102" t="str">
        <f>IF(Ansøgning!O399="","",Ansøgning!O399)</f>
        <v/>
      </c>
      <c r="V394" s="20"/>
      <c r="W394" s="102" t="str">
        <f>IF(Ansøgning!P399="","",Ansøgning!P399)</f>
        <v/>
      </c>
      <c r="X394" s="20"/>
      <c r="Y394" s="31" t="str">
        <f>IF(Ansøgning!Q399="","",Ansøgning!Q399)</f>
        <v/>
      </c>
      <c r="Z394" s="46" t="str">
        <f>IFERROR(MAX(IF(OR(V394="",X394=""),"",IF(AND(AND(MONTH(F394)&gt;=7,MONTH(F394)&lt;8),AND(MONTH(H394)&gt;=7,MONTH(H394)&lt;8)),(NETWORKDAYS(F394,H394,Lister!$D$7:$D$13)-V394)*T394/NETWORKDAYS(Lister!$D$19,Lister!$E$19,Lister!$D$7:$D$13),IF(AND(AND(MONTH(F394)&gt;=7,MONTH(F394)&lt;8),MONTH(H394)&gt;7),(NETWORKDAYS(F394,Lister!$E$19,Lister!$D$7:$D$13)-V394)*T394/NETWORKDAYS(Lister!$D$19,Lister!$E$19,Lister!$D$7:$D$13),IF(MONTH(F394)&gt;7,0)))),0),"")</f>
        <v/>
      </c>
      <c r="AA394" s="31" t="str">
        <f>IF(Ansøgning!R399="","",Ansøgning!R399)</f>
        <v/>
      </c>
      <c r="AB394" s="46" t="str">
        <f>IFERROR(MAX(IF(OR(V394="",X394=""),"",IF(AND(AND(MONTH(F394)&gt;=8,MONTH(F394)&lt;9),AND(MONTH(H394)&gt;=8,MONTH(H394)&lt;9)),(NETWORKDAYS(F394,H394,Lister!$D$7:$D$13)-X394)*T394/NETWORKDAYS(Lister!$D$20,Lister!$E$20,Lister!$D$7:$D$13),IF(AND(MONTH(F394)=7,MONTH(H394)=8),(NETWORKDAYS(Lister!$D$20,H394,Lister!$D$7:$D$13)-X394)*T394/NETWORKDAYS(Lister!$D$20,Lister!$E$20,Lister!$D$7:$D$13),IF(AND(MONTH(F394)=7,MONTH(H394)=7),0)))),0),"")</f>
        <v/>
      </c>
      <c r="AC394" s="15" t="str">
        <f>IF(Ansøgning!U399="","",Ansøgning!U399)</f>
        <v/>
      </c>
      <c r="AD394" s="31" t="str">
        <f t="shared" si="38"/>
        <v/>
      </c>
      <c r="AE394" s="31" t="str">
        <f t="shared" si="39"/>
        <v/>
      </c>
      <c r="AF394" s="51" t="str">
        <f t="shared" si="40"/>
        <v/>
      </c>
      <c r="AG394" s="15" t="str">
        <f t="shared" si="41"/>
        <v/>
      </c>
    </row>
    <row r="395" spans="1:33" x14ac:dyDescent="0.25">
      <c r="A395" s="13" t="str">
        <f>IF(Ansøgning!A400="","",Ansøgning!A400)</f>
        <v/>
      </c>
      <c r="B395" s="13" t="str">
        <f>IF(Ansøgning!B400="","",Ansøgning!B400)</f>
        <v/>
      </c>
      <c r="C395" s="13" t="str">
        <f>IF(Ansøgning!C400="","",Ansøgning!C400)</f>
        <v/>
      </c>
      <c r="D395" s="13" t="str">
        <f>IF(Ansøgning!D400="","",Ansøgning!D400)</f>
        <v/>
      </c>
      <c r="E395" s="14" t="str">
        <f>IF(Ansøgning!E400="","",Ansøgning!E400)</f>
        <v/>
      </c>
      <c r="F395" s="16"/>
      <c r="G395" s="14" t="str">
        <f>IF(Ansøgning!F400="","",Ansøgning!F400)</f>
        <v/>
      </c>
      <c r="H395" s="16"/>
      <c r="I395" s="72" t="str">
        <f>IF(OR(F395="",H395=""),"",NETWORKDAYS(F395,H395,Lister!$D$7:$D$13))</f>
        <v/>
      </c>
      <c r="J395" s="53" t="str">
        <f>IF(Ansøgning!H400="","",Ansøgning!H400)</f>
        <v/>
      </c>
      <c r="K395" s="32" t="str">
        <f t="shared" si="35"/>
        <v/>
      </c>
      <c r="L395" s="31" t="str">
        <f>IF(Ansøgning!J400="","",Ansøgning!J400)</f>
        <v/>
      </c>
      <c r="M395" s="18"/>
      <c r="N395" s="31" t="str">
        <f>IF(Ansøgning!K400="","",Ansøgning!K400)</f>
        <v/>
      </c>
      <c r="O395" s="18"/>
      <c r="P395" s="15" t="str">
        <f>IF(Ansøgning!L400="","",Ansøgning!L400)</f>
        <v/>
      </c>
      <c r="Q395" s="46" t="str">
        <f t="shared" si="36"/>
        <v/>
      </c>
      <c r="R395" s="46"/>
      <c r="S395" s="101" t="str">
        <f>IF(Ansøgning!M400="","",Ansøgning!M400)</f>
        <v/>
      </c>
      <c r="T395" s="31" t="str">
        <f t="shared" si="37"/>
        <v/>
      </c>
      <c r="U395" s="102" t="str">
        <f>IF(Ansøgning!O400="","",Ansøgning!O400)</f>
        <v/>
      </c>
      <c r="V395" s="20"/>
      <c r="W395" s="102" t="str">
        <f>IF(Ansøgning!P400="","",Ansøgning!P400)</f>
        <v/>
      </c>
      <c r="X395" s="20"/>
      <c r="Y395" s="31" t="str">
        <f>IF(Ansøgning!Q400="","",Ansøgning!Q400)</f>
        <v/>
      </c>
      <c r="Z395" s="46" t="str">
        <f>IFERROR(MAX(IF(OR(V395="",X395=""),"",IF(AND(AND(MONTH(F395)&gt;=7,MONTH(F395)&lt;8),AND(MONTH(H395)&gt;=7,MONTH(H395)&lt;8)),(NETWORKDAYS(F395,H395,Lister!$D$7:$D$13)-V395)*T395/NETWORKDAYS(Lister!$D$19,Lister!$E$19,Lister!$D$7:$D$13),IF(AND(AND(MONTH(F395)&gt;=7,MONTH(F395)&lt;8),MONTH(H395)&gt;7),(NETWORKDAYS(F395,Lister!$E$19,Lister!$D$7:$D$13)-V395)*T395/NETWORKDAYS(Lister!$D$19,Lister!$E$19,Lister!$D$7:$D$13),IF(MONTH(F395)&gt;7,0)))),0),"")</f>
        <v/>
      </c>
      <c r="AA395" s="31" t="str">
        <f>IF(Ansøgning!R400="","",Ansøgning!R400)</f>
        <v/>
      </c>
      <c r="AB395" s="46" t="str">
        <f>IFERROR(MAX(IF(OR(V395="",X395=""),"",IF(AND(AND(MONTH(F395)&gt;=8,MONTH(F395)&lt;9),AND(MONTH(H395)&gt;=8,MONTH(H395)&lt;9)),(NETWORKDAYS(F395,H395,Lister!$D$7:$D$13)-X395)*T395/NETWORKDAYS(Lister!$D$20,Lister!$E$20,Lister!$D$7:$D$13),IF(AND(MONTH(F395)=7,MONTH(H395)=8),(NETWORKDAYS(Lister!$D$20,H395,Lister!$D$7:$D$13)-X395)*T395/NETWORKDAYS(Lister!$D$20,Lister!$E$20,Lister!$D$7:$D$13),IF(AND(MONTH(F395)=7,MONTH(H395)=7),0)))),0),"")</f>
        <v/>
      </c>
      <c r="AC395" s="15" t="str">
        <f>IF(Ansøgning!U400="","",Ansøgning!U400)</f>
        <v/>
      </c>
      <c r="AD395" s="31" t="str">
        <f t="shared" si="38"/>
        <v/>
      </c>
      <c r="AE395" s="31" t="str">
        <f t="shared" si="39"/>
        <v/>
      </c>
      <c r="AF395" s="51" t="str">
        <f t="shared" si="40"/>
        <v/>
      </c>
      <c r="AG395" s="15" t="str">
        <f t="shared" si="41"/>
        <v/>
      </c>
    </row>
    <row r="396" spans="1:33" x14ac:dyDescent="0.25">
      <c r="A396" s="13" t="str">
        <f>IF(Ansøgning!A401="","",Ansøgning!A401)</f>
        <v/>
      </c>
      <c r="B396" s="13" t="str">
        <f>IF(Ansøgning!B401="","",Ansøgning!B401)</f>
        <v/>
      </c>
      <c r="C396" s="13" t="str">
        <f>IF(Ansøgning!C401="","",Ansøgning!C401)</f>
        <v/>
      </c>
      <c r="D396" s="13" t="str">
        <f>IF(Ansøgning!D401="","",Ansøgning!D401)</f>
        <v/>
      </c>
      <c r="E396" s="14" t="str">
        <f>IF(Ansøgning!E401="","",Ansøgning!E401)</f>
        <v/>
      </c>
      <c r="F396" s="16"/>
      <c r="G396" s="14" t="str">
        <f>IF(Ansøgning!F401="","",Ansøgning!F401)</f>
        <v/>
      </c>
      <c r="H396" s="16"/>
      <c r="I396" s="72" t="str">
        <f>IF(OR(F396="",H396=""),"",NETWORKDAYS(F396,H396,Lister!$D$7:$D$13))</f>
        <v/>
      </c>
      <c r="J396" s="53" t="str">
        <f>IF(Ansøgning!H401="","",Ansøgning!H401)</f>
        <v/>
      </c>
      <c r="K396" s="32" t="str">
        <f t="shared" si="35"/>
        <v/>
      </c>
      <c r="L396" s="31" t="str">
        <f>IF(Ansøgning!J401="","",Ansøgning!J401)</f>
        <v/>
      </c>
      <c r="M396" s="18"/>
      <c r="N396" s="31" t="str">
        <f>IF(Ansøgning!K401="","",Ansøgning!K401)</f>
        <v/>
      </c>
      <c r="O396" s="18"/>
      <c r="P396" s="15" t="str">
        <f>IF(Ansøgning!L401="","",Ansøgning!L401)</f>
        <v/>
      </c>
      <c r="Q396" s="46" t="str">
        <f t="shared" si="36"/>
        <v/>
      </c>
      <c r="R396" s="46"/>
      <c r="S396" s="101" t="str">
        <f>IF(Ansøgning!M401="","",Ansøgning!M401)</f>
        <v/>
      </c>
      <c r="T396" s="31" t="str">
        <f t="shared" si="37"/>
        <v/>
      </c>
      <c r="U396" s="102" t="str">
        <f>IF(Ansøgning!O401="","",Ansøgning!O401)</f>
        <v/>
      </c>
      <c r="V396" s="20"/>
      <c r="W396" s="102" t="str">
        <f>IF(Ansøgning!P401="","",Ansøgning!P401)</f>
        <v/>
      </c>
      <c r="X396" s="20"/>
      <c r="Y396" s="31" t="str">
        <f>IF(Ansøgning!Q401="","",Ansøgning!Q401)</f>
        <v/>
      </c>
      <c r="Z396" s="46" t="str">
        <f>IFERROR(MAX(IF(OR(V396="",X396=""),"",IF(AND(AND(MONTH(F396)&gt;=7,MONTH(F396)&lt;8),AND(MONTH(H396)&gt;=7,MONTH(H396)&lt;8)),(NETWORKDAYS(F396,H396,Lister!$D$7:$D$13)-V396)*T396/NETWORKDAYS(Lister!$D$19,Lister!$E$19,Lister!$D$7:$D$13),IF(AND(AND(MONTH(F396)&gt;=7,MONTH(F396)&lt;8),MONTH(H396)&gt;7),(NETWORKDAYS(F396,Lister!$E$19,Lister!$D$7:$D$13)-V396)*T396/NETWORKDAYS(Lister!$D$19,Lister!$E$19,Lister!$D$7:$D$13),IF(MONTH(F396)&gt;7,0)))),0),"")</f>
        <v/>
      </c>
      <c r="AA396" s="31" t="str">
        <f>IF(Ansøgning!R401="","",Ansøgning!R401)</f>
        <v/>
      </c>
      <c r="AB396" s="46" t="str">
        <f>IFERROR(MAX(IF(OR(V396="",X396=""),"",IF(AND(AND(MONTH(F396)&gt;=8,MONTH(F396)&lt;9),AND(MONTH(H396)&gt;=8,MONTH(H396)&lt;9)),(NETWORKDAYS(F396,H396,Lister!$D$7:$D$13)-X396)*T396/NETWORKDAYS(Lister!$D$20,Lister!$E$20,Lister!$D$7:$D$13),IF(AND(MONTH(F396)=7,MONTH(H396)=8),(NETWORKDAYS(Lister!$D$20,H396,Lister!$D$7:$D$13)-X396)*T396/NETWORKDAYS(Lister!$D$20,Lister!$E$20,Lister!$D$7:$D$13),IF(AND(MONTH(F396)=7,MONTH(H396)=7),0)))),0),"")</f>
        <v/>
      </c>
      <c r="AC396" s="15" t="str">
        <f>IF(Ansøgning!U401="","",Ansøgning!U401)</f>
        <v/>
      </c>
      <c r="AD396" s="31" t="str">
        <f t="shared" si="38"/>
        <v/>
      </c>
      <c r="AE396" s="31" t="str">
        <f t="shared" si="39"/>
        <v/>
      </c>
      <c r="AF396" s="51" t="str">
        <f t="shared" si="40"/>
        <v/>
      </c>
      <c r="AG396" s="15" t="str">
        <f t="shared" si="41"/>
        <v/>
      </c>
    </row>
    <row r="397" spans="1:33" x14ac:dyDescent="0.25">
      <c r="A397" s="13" t="str">
        <f>IF(Ansøgning!A402="","",Ansøgning!A402)</f>
        <v/>
      </c>
      <c r="B397" s="13" t="str">
        <f>IF(Ansøgning!B402="","",Ansøgning!B402)</f>
        <v/>
      </c>
      <c r="C397" s="13" t="str">
        <f>IF(Ansøgning!C402="","",Ansøgning!C402)</f>
        <v/>
      </c>
      <c r="D397" s="13" t="str">
        <f>IF(Ansøgning!D402="","",Ansøgning!D402)</f>
        <v/>
      </c>
      <c r="E397" s="14" t="str">
        <f>IF(Ansøgning!E402="","",Ansøgning!E402)</f>
        <v/>
      </c>
      <c r="F397" s="16"/>
      <c r="G397" s="14" t="str">
        <f>IF(Ansøgning!F402="","",Ansøgning!F402)</f>
        <v/>
      </c>
      <c r="H397" s="16"/>
      <c r="I397" s="72" t="str">
        <f>IF(OR(F397="",H397=""),"",NETWORKDAYS(F397,H397,Lister!$D$7:$D$13))</f>
        <v/>
      </c>
      <c r="J397" s="53" t="str">
        <f>IF(Ansøgning!H402="","",Ansøgning!H402)</f>
        <v/>
      </c>
      <c r="K397" s="32" t="str">
        <f t="shared" si="35"/>
        <v/>
      </c>
      <c r="L397" s="31" t="str">
        <f>IF(Ansøgning!J402="","",Ansøgning!J402)</f>
        <v/>
      </c>
      <c r="M397" s="18"/>
      <c r="N397" s="31" t="str">
        <f>IF(Ansøgning!K402="","",Ansøgning!K402)</f>
        <v/>
      </c>
      <c r="O397" s="18"/>
      <c r="P397" s="15" t="str">
        <f>IF(Ansøgning!L402="","",Ansøgning!L402)</f>
        <v/>
      </c>
      <c r="Q397" s="46" t="str">
        <f t="shared" si="36"/>
        <v/>
      </c>
      <c r="R397" s="46"/>
      <c r="S397" s="101" t="str">
        <f>IF(Ansøgning!M402="","",Ansøgning!M402)</f>
        <v/>
      </c>
      <c r="T397" s="31" t="str">
        <f t="shared" si="37"/>
        <v/>
      </c>
      <c r="U397" s="102" t="str">
        <f>IF(Ansøgning!O402="","",Ansøgning!O402)</f>
        <v/>
      </c>
      <c r="V397" s="20"/>
      <c r="W397" s="102" t="str">
        <f>IF(Ansøgning!P402="","",Ansøgning!P402)</f>
        <v/>
      </c>
      <c r="X397" s="20"/>
      <c r="Y397" s="31" t="str">
        <f>IF(Ansøgning!Q402="","",Ansøgning!Q402)</f>
        <v/>
      </c>
      <c r="Z397" s="46" t="str">
        <f>IFERROR(MAX(IF(OR(V397="",X397=""),"",IF(AND(AND(MONTH(F397)&gt;=7,MONTH(F397)&lt;8),AND(MONTH(H397)&gt;=7,MONTH(H397)&lt;8)),(NETWORKDAYS(F397,H397,Lister!$D$7:$D$13)-V397)*T397/NETWORKDAYS(Lister!$D$19,Lister!$E$19,Lister!$D$7:$D$13),IF(AND(AND(MONTH(F397)&gt;=7,MONTH(F397)&lt;8),MONTH(H397)&gt;7),(NETWORKDAYS(F397,Lister!$E$19,Lister!$D$7:$D$13)-V397)*T397/NETWORKDAYS(Lister!$D$19,Lister!$E$19,Lister!$D$7:$D$13),IF(MONTH(F397)&gt;7,0)))),0),"")</f>
        <v/>
      </c>
      <c r="AA397" s="31" t="str">
        <f>IF(Ansøgning!R402="","",Ansøgning!R402)</f>
        <v/>
      </c>
      <c r="AB397" s="46" t="str">
        <f>IFERROR(MAX(IF(OR(V397="",X397=""),"",IF(AND(AND(MONTH(F397)&gt;=8,MONTH(F397)&lt;9),AND(MONTH(H397)&gt;=8,MONTH(H397)&lt;9)),(NETWORKDAYS(F397,H397,Lister!$D$7:$D$13)-X397)*T397/NETWORKDAYS(Lister!$D$20,Lister!$E$20,Lister!$D$7:$D$13),IF(AND(MONTH(F397)=7,MONTH(H397)=8),(NETWORKDAYS(Lister!$D$20,H397,Lister!$D$7:$D$13)-X397)*T397/NETWORKDAYS(Lister!$D$20,Lister!$E$20,Lister!$D$7:$D$13),IF(AND(MONTH(F397)=7,MONTH(H397)=7),0)))),0),"")</f>
        <v/>
      </c>
      <c r="AC397" s="15" t="str">
        <f>IF(Ansøgning!U402="","",Ansøgning!U402)</f>
        <v/>
      </c>
      <c r="AD397" s="31" t="str">
        <f t="shared" si="38"/>
        <v/>
      </c>
      <c r="AE397" s="31" t="str">
        <f t="shared" si="39"/>
        <v/>
      </c>
      <c r="AF397" s="51" t="str">
        <f t="shared" si="40"/>
        <v/>
      </c>
      <c r="AG397" s="15" t="str">
        <f t="shared" si="41"/>
        <v/>
      </c>
    </row>
    <row r="398" spans="1:33" x14ac:dyDescent="0.25">
      <c r="A398" s="13" t="str">
        <f>IF(Ansøgning!A403="","",Ansøgning!A403)</f>
        <v/>
      </c>
      <c r="B398" s="13" t="str">
        <f>IF(Ansøgning!B403="","",Ansøgning!B403)</f>
        <v/>
      </c>
      <c r="C398" s="13" t="str">
        <f>IF(Ansøgning!C403="","",Ansøgning!C403)</f>
        <v/>
      </c>
      <c r="D398" s="13" t="str">
        <f>IF(Ansøgning!D403="","",Ansøgning!D403)</f>
        <v/>
      </c>
      <c r="E398" s="14" t="str">
        <f>IF(Ansøgning!E403="","",Ansøgning!E403)</f>
        <v/>
      </c>
      <c r="F398" s="16"/>
      <c r="G398" s="14" t="str">
        <f>IF(Ansøgning!F403="","",Ansøgning!F403)</f>
        <v/>
      </c>
      <c r="H398" s="16"/>
      <c r="I398" s="72" t="str">
        <f>IF(OR(F398="",H398=""),"",NETWORKDAYS(F398,H398,Lister!$D$7:$D$13))</f>
        <v/>
      </c>
      <c r="J398" s="53" t="str">
        <f>IF(Ansøgning!H403="","",Ansøgning!H403)</f>
        <v/>
      </c>
      <c r="K398" s="32" t="str">
        <f t="shared" si="35"/>
        <v/>
      </c>
      <c r="L398" s="31" t="str">
        <f>IF(Ansøgning!J403="","",Ansøgning!J403)</f>
        <v/>
      </c>
      <c r="M398" s="18"/>
      <c r="N398" s="31" t="str">
        <f>IF(Ansøgning!K403="","",Ansøgning!K403)</f>
        <v/>
      </c>
      <c r="O398" s="18"/>
      <c r="P398" s="15" t="str">
        <f>IF(Ansøgning!L403="","",Ansøgning!L403)</f>
        <v/>
      </c>
      <c r="Q398" s="46" t="str">
        <f t="shared" si="36"/>
        <v/>
      </c>
      <c r="R398" s="46"/>
      <c r="S398" s="101" t="str">
        <f>IF(Ansøgning!M403="","",Ansøgning!M403)</f>
        <v/>
      </c>
      <c r="T398" s="31" t="str">
        <f t="shared" si="37"/>
        <v/>
      </c>
      <c r="U398" s="102" t="str">
        <f>IF(Ansøgning!O403="","",Ansøgning!O403)</f>
        <v/>
      </c>
      <c r="V398" s="20"/>
      <c r="W398" s="102" t="str">
        <f>IF(Ansøgning!P403="","",Ansøgning!P403)</f>
        <v/>
      </c>
      <c r="X398" s="20"/>
      <c r="Y398" s="31" t="str">
        <f>IF(Ansøgning!Q403="","",Ansøgning!Q403)</f>
        <v/>
      </c>
      <c r="Z398" s="46" t="str">
        <f>IFERROR(MAX(IF(OR(V398="",X398=""),"",IF(AND(AND(MONTH(F398)&gt;=7,MONTH(F398)&lt;8),AND(MONTH(H398)&gt;=7,MONTH(H398)&lt;8)),(NETWORKDAYS(F398,H398,Lister!$D$7:$D$13)-V398)*T398/NETWORKDAYS(Lister!$D$19,Lister!$E$19,Lister!$D$7:$D$13),IF(AND(AND(MONTH(F398)&gt;=7,MONTH(F398)&lt;8),MONTH(H398)&gt;7),(NETWORKDAYS(F398,Lister!$E$19,Lister!$D$7:$D$13)-V398)*T398/NETWORKDAYS(Lister!$D$19,Lister!$E$19,Lister!$D$7:$D$13),IF(MONTH(F398)&gt;7,0)))),0),"")</f>
        <v/>
      </c>
      <c r="AA398" s="31" t="str">
        <f>IF(Ansøgning!R403="","",Ansøgning!R403)</f>
        <v/>
      </c>
      <c r="AB398" s="46" t="str">
        <f>IFERROR(MAX(IF(OR(V398="",X398=""),"",IF(AND(AND(MONTH(F398)&gt;=8,MONTH(F398)&lt;9),AND(MONTH(H398)&gt;=8,MONTH(H398)&lt;9)),(NETWORKDAYS(F398,H398,Lister!$D$7:$D$13)-X398)*T398/NETWORKDAYS(Lister!$D$20,Lister!$E$20,Lister!$D$7:$D$13),IF(AND(MONTH(F398)=7,MONTH(H398)=8),(NETWORKDAYS(Lister!$D$20,H398,Lister!$D$7:$D$13)-X398)*T398/NETWORKDAYS(Lister!$D$20,Lister!$E$20,Lister!$D$7:$D$13),IF(AND(MONTH(F398)=7,MONTH(H398)=7),0)))),0),"")</f>
        <v/>
      </c>
      <c r="AC398" s="15" t="str">
        <f>IF(Ansøgning!U403="","",Ansøgning!U403)</f>
        <v/>
      </c>
      <c r="AD398" s="31" t="str">
        <f t="shared" si="38"/>
        <v/>
      </c>
      <c r="AE398" s="31" t="str">
        <f t="shared" si="39"/>
        <v/>
      </c>
      <c r="AF398" s="51" t="str">
        <f t="shared" si="40"/>
        <v/>
      </c>
      <c r="AG398" s="15" t="str">
        <f t="shared" si="41"/>
        <v/>
      </c>
    </row>
    <row r="399" spans="1:33" x14ac:dyDescent="0.25">
      <c r="A399" s="13" t="str">
        <f>IF(Ansøgning!A404="","",Ansøgning!A404)</f>
        <v/>
      </c>
      <c r="B399" s="13" t="str">
        <f>IF(Ansøgning!B404="","",Ansøgning!B404)</f>
        <v/>
      </c>
      <c r="C399" s="13" t="str">
        <f>IF(Ansøgning!C404="","",Ansøgning!C404)</f>
        <v/>
      </c>
      <c r="D399" s="13" t="str">
        <f>IF(Ansøgning!D404="","",Ansøgning!D404)</f>
        <v/>
      </c>
      <c r="E399" s="14" t="str">
        <f>IF(Ansøgning!E404="","",Ansøgning!E404)</f>
        <v/>
      </c>
      <c r="F399" s="16"/>
      <c r="G399" s="14" t="str">
        <f>IF(Ansøgning!F404="","",Ansøgning!F404)</f>
        <v/>
      </c>
      <c r="H399" s="16"/>
      <c r="I399" s="72" t="str">
        <f>IF(OR(F399="",H399=""),"",NETWORKDAYS(F399,H399,Lister!$D$7:$D$13))</f>
        <v/>
      </c>
      <c r="J399" s="53" t="str">
        <f>IF(Ansøgning!H404="","",Ansøgning!H404)</f>
        <v/>
      </c>
      <c r="K399" s="32" t="str">
        <f t="shared" si="35"/>
        <v/>
      </c>
      <c r="L399" s="31" t="str">
        <f>IF(Ansøgning!J404="","",Ansøgning!J404)</f>
        <v/>
      </c>
      <c r="M399" s="18"/>
      <c r="N399" s="31" t="str">
        <f>IF(Ansøgning!K404="","",Ansøgning!K404)</f>
        <v/>
      </c>
      <c r="O399" s="18"/>
      <c r="P399" s="15" t="str">
        <f>IF(Ansøgning!L404="","",Ansøgning!L404)</f>
        <v/>
      </c>
      <c r="Q399" s="46" t="str">
        <f t="shared" si="36"/>
        <v/>
      </c>
      <c r="R399" s="46"/>
      <c r="S399" s="101" t="str">
        <f>IF(Ansøgning!M404="","",Ansøgning!M404)</f>
        <v/>
      </c>
      <c r="T399" s="31" t="str">
        <f t="shared" si="37"/>
        <v/>
      </c>
      <c r="U399" s="102" t="str">
        <f>IF(Ansøgning!O404="","",Ansøgning!O404)</f>
        <v/>
      </c>
      <c r="V399" s="20"/>
      <c r="W399" s="102" t="str">
        <f>IF(Ansøgning!P404="","",Ansøgning!P404)</f>
        <v/>
      </c>
      <c r="X399" s="20"/>
      <c r="Y399" s="31" t="str">
        <f>IF(Ansøgning!Q404="","",Ansøgning!Q404)</f>
        <v/>
      </c>
      <c r="Z399" s="46" t="str">
        <f>IFERROR(MAX(IF(OR(V399="",X399=""),"",IF(AND(AND(MONTH(F399)&gt;=7,MONTH(F399)&lt;8),AND(MONTH(H399)&gt;=7,MONTH(H399)&lt;8)),(NETWORKDAYS(F399,H399,Lister!$D$7:$D$13)-V399)*T399/NETWORKDAYS(Lister!$D$19,Lister!$E$19,Lister!$D$7:$D$13),IF(AND(AND(MONTH(F399)&gt;=7,MONTH(F399)&lt;8),MONTH(H399)&gt;7),(NETWORKDAYS(F399,Lister!$E$19,Lister!$D$7:$D$13)-V399)*T399/NETWORKDAYS(Lister!$D$19,Lister!$E$19,Lister!$D$7:$D$13),IF(MONTH(F399)&gt;7,0)))),0),"")</f>
        <v/>
      </c>
      <c r="AA399" s="31" t="str">
        <f>IF(Ansøgning!R404="","",Ansøgning!R404)</f>
        <v/>
      </c>
      <c r="AB399" s="46" t="str">
        <f>IFERROR(MAX(IF(OR(V399="",X399=""),"",IF(AND(AND(MONTH(F399)&gt;=8,MONTH(F399)&lt;9),AND(MONTH(H399)&gt;=8,MONTH(H399)&lt;9)),(NETWORKDAYS(F399,H399,Lister!$D$7:$D$13)-X399)*T399/NETWORKDAYS(Lister!$D$20,Lister!$E$20,Lister!$D$7:$D$13),IF(AND(MONTH(F399)=7,MONTH(H399)=8),(NETWORKDAYS(Lister!$D$20,H399,Lister!$D$7:$D$13)-X399)*T399/NETWORKDAYS(Lister!$D$20,Lister!$E$20,Lister!$D$7:$D$13),IF(AND(MONTH(F399)=7,MONTH(H399)=7),0)))),0),"")</f>
        <v/>
      </c>
      <c r="AC399" s="15" t="str">
        <f>IF(Ansøgning!U404="","",Ansøgning!U404)</f>
        <v/>
      </c>
      <c r="AD399" s="31" t="str">
        <f t="shared" si="38"/>
        <v/>
      </c>
      <c r="AE399" s="31" t="str">
        <f t="shared" si="39"/>
        <v/>
      </c>
      <c r="AF399" s="51" t="str">
        <f t="shared" si="40"/>
        <v/>
      </c>
      <c r="AG399" s="15" t="str">
        <f t="shared" si="41"/>
        <v/>
      </c>
    </row>
    <row r="400" spans="1:33" x14ac:dyDescent="0.25">
      <c r="A400" s="13" t="str">
        <f>IF(Ansøgning!A405="","",Ansøgning!A405)</f>
        <v/>
      </c>
      <c r="B400" s="13" t="str">
        <f>IF(Ansøgning!B405="","",Ansøgning!B405)</f>
        <v/>
      </c>
      <c r="C400" s="13" t="str">
        <f>IF(Ansøgning!C405="","",Ansøgning!C405)</f>
        <v/>
      </c>
      <c r="D400" s="13" t="str">
        <f>IF(Ansøgning!D405="","",Ansøgning!D405)</f>
        <v/>
      </c>
      <c r="E400" s="14" t="str">
        <f>IF(Ansøgning!E405="","",Ansøgning!E405)</f>
        <v/>
      </c>
      <c r="F400" s="16"/>
      <c r="G400" s="14" t="str">
        <f>IF(Ansøgning!F405="","",Ansøgning!F405)</f>
        <v/>
      </c>
      <c r="H400" s="16"/>
      <c r="I400" s="72" t="str">
        <f>IF(OR(F400="",H400=""),"",NETWORKDAYS(F400,H400,Lister!$D$7:$D$13))</f>
        <v/>
      </c>
      <c r="J400" s="53" t="str">
        <f>IF(Ansøgning!H405="","",Ansøgning!H405)</f>
        <v/>
      </c>
      <c r="K400" s="32" t="str">
        <f t="shared" ref="K400:K463" si="42">IF(J400="","",IF(J400="Funktionær",0.75,IF(J400="Ikke-funktionær",0.9,IF(J400="Elev/lærling",0.9))))</f>
        <v/>
      </c>
      <c r="L400" s="31" t="str">
        <f>IF(Ansøgning!J405="","",Ansøgning!J405)</f>
        <v/>
      </c>
      <c r="M400" s="18"/>
      <c r="N400" s="31" t="str">
        <f>IF(Ansøgning!K405="","",Ansøgning!K405)</f>
        <v/>
      </c>
      <c r="O400" s="18"/>
      <c r="P400" s="15" t="str">
        <f>IF(Ansøgning!L405="","",Ansøgning!L405)</f>
        <v/>
      </c>
      <c r="Q400" s="46" t="str">
        <f t="shared" ref="Q400:Q463" si="43">IFERROR(MAX(IF(M400="","",IF(ISNUMBER(R400),IF(OR(R400&gt;M400*1.1,R400&lt;M400*0.9),R400,M400),M400)-O400),0),"")</f>
        <v/>
      </c>
      <c r="R400" s="46"/>
      <c r="S400" s="101" t="str">
        <f>IF(Ansøgning!M405="","",Ansøgning!M405)</f>
        <v/>
      </c>
      <c r="T400" s="31" t="str">
        <f t="shared" ref="T400:T463" si="44">IF(B400="","",IF(Q400*K400&gt;30000*IF(S400&gt;37,37,S400)/37,30000*IF(S400&gt;37,37,S400)/37,Q400*K400))</f>
        <v/>
      </c>
      <c r="U400" s="102" t="str">
        <f>IF(Ansøgning!O405="","",Ansøgning!O405)</f>
        <v/>
      </c>
      <c r="V400" s="20"/>
      <c r="W400" s="102" t="str">
        <f>IF(Ansøgning!P405="","",Ansøgning!P405)</f>
        <v/>
      </c>
      <c r="X400" s="20"/>
      <c r="Y400" s="31" t="str">
        <f>IF(Ansøgning!Q405="","",Ansøgning!Q405)</f>
        <v/>
      </c>
      <c r="Z400" s="46" t="str">
        <f>IFERROR(MAX(IF(OR(V400="",X400=""),"",IF(AND(AND(MONTH(F400)&gt;=7,MONTH(F400)&lt;8),AND(MONTH(H400)&gt;=7,MONTH(H400)&lt;8)),(NETWORKDAYS(F400,H400,Lister!$D$7:$D$13)-V400)*T400/NETWORKDAYS(Lister!$D$19,Lister!$E$19,Lister!$D$7:$D$13),IF(AND(AND(MONTH(F400)&gt;=7,MONTH(F400)&lt;8),MONTH(H400)&gt;7),(NETWORKDAYS(F400,Lister!$E$19,Lister!$D$7:$D$13)-V400)*T400/NETWORKDAYS(Lister!$D$19,Lister!$E$19,Lister!$D$7:$D$13),IF(MONTH(F400)&gt;7,0)))),0),"")</f>
        <v/>
      </c>
      <c r="AA400" s="31" t="str">
        <f>IF(Ansøgning!R405="","",Ansøgning!R405)</f>
        <v/>
      </c>
      <c r="AB400" s="46" t="str">
        <f>IFERROR(MAX(IF(OR(V400="",X400=""),"",IF(AND(AND(MONTH(F400)&gt;=8,MONTH(F400)&lt;9),AND(MONTH(H400)&gt;=8,MONTH(H400)&lt;9)),(NETWORKDAYS(F400,H400,Lister!$D$7:$D$13)-X400)*T400/NETWORKDAYS(Lister!$D$20,Lister!$E$20,Lister!$D$7:$D$13),IF(AND(MONTH(F400)=7,MONTH(H400)=8),(NETWORKDAYS(Lister!$D$20,H400,Lister!$D$7:$D$13)-X400)*T400/NETWORKDAYS(Lister!$D$20,Lister!$E$20,Lister!$D$7:$D$13),IF(AND(MONTH(F400)=7,MONTH(H400)=7),0)))),0),"")</f>
        <v/>
      </c>
      <c r="AC400" s="15" t="str">
        <f>IF(Ansøgning!U405="","",Ansøgning!U405)</f>
        <v/>
      </c>
      <c r="AD400" s="31" t="str">
        <f t="shared" ref="AD400:AD463" si="45">IFERROR(Z400+AB400,"")</f>
        <v/>
      </c>
      <c r="AE400" s="31" t="str">
        <f t="shared" ref="AE400:AE463" si="46">IFERROR(21/31*T400,"")</f>
        <v/>
      </c>
      <c r="AF400" s="51" t="str">
        <f t="shared" ref="AF400:AF463" si="47">IFERROR(MAX(IF(AND(ISNUMBER(Z400),ISNUMBER(AB400)),IF(AD400-AE400&gt;T400,T400,AD400-AE400),""),0),"")</f>
        <v/>
      </c>
      <c r="AG400" s="15" t="str">
        <f t="shared" ref="AG400:AG463" si="48">IF(AF400="","",AF400-AC400)</f>
        <v/>
      </c>
    </row>
    <row r="401" spans="1:33" x14ac:dyDescent="0.25">
      <c r="A401" s="13" t="str">
        <f>IF(Ansøgning!A406="","",Ansøgning!A406)</f>
        <v/>
      </c>
      <c r="B401" s="13" t="str">
        <f>IF(Ansøgning!B406="","",Ansøgning!B406)</f>
        <v/>
      </c>
      <c r="C401" s="13" t="str">
        <f>IF(Ansøgning!C406="","",Ansøgning!C406)</f>
        <v/>
      </c>
      <c r="D401" s="13" t="str">
        <f>IF(Ansøgning!D406="","",Ansøgning!D406)</f>
        <v/>
      </c>
      <c r="E401" s="14" t="str">
        <f>IF(Ansøgning!E406="","",Ansøgning!E406)</f>
        <v/>
      </c>
      <c r="F401" s="16"/>
      <c r="G401" s="14" t="str">
        <f>IF(Ansøgning!F406="","",Ansøgning!F406)</f>
        <v/>
      </c>
      <c r="H401" s="16"/>
      <c r="I401" s="72" t="str">
        <f>IF(OR(F401="",H401=""),"",NETWORKDAYS(F401,H401,Lister!$D$7:$D$13))</f>
        <v/>
      </c>
      <c r="J401" s="53" t="str">
        <f>IF(Ansøgning!H406="","",Ansøgning!H406)</f>
        <v/>
      </c>
      <c r="K401" s="32" t="str">
        <f t="shared" si="42"/>
        <v/>
      </c>
      <c r="L401" s="31" t="str">
        <f>IF(Ansøgning!J406="","",Ansøgning!J406)</f>
        <v/>
      </c>
      <c r="M401" s="18"/>
      <c r="N401" s="31" t="str">
        <f>IF(Ansøgning!K406="","",Ansøgning!K406)</f>
        <v/>
      </c>
      <c r="O401" s="18"/>
      <c r="P401" s="15" t="str">
        <f>IF(Ansøgning!L406="","",Ansøgning!L406)</f>
        <v/>
      </c>
      <c r="Q401" s="46" t="str">
        <f t="shared" si="43"/>
        <v/>
      </c>
      <c r="R401" s="46"/>
      <c r="S401" s="101" t="str">
        <f>IF(Ansøgning!M406="","",Ansøgning!M406)</f>
        <v/>
      </c>
      <c r="T401" s="31" t="str">
        <f t="shared" si="44"/>
        <v/>
      </c>
      <c r="U401" s="102" t="str">
        <f>IF(Ansøgning!O406="","",Ansøgning!O406)</f>
        <v/>
      </c>
      <c r="V401" s="20"/>
      <c r="W401" s="102" t="str">
        <f>IF(Ansøgning!P406="","",Ansøgning!P406)</f>
        <v/>
      </c>
      <c r="X401" s="20"/>
      <c r="Y401" s="31" t="str">
        <f>IF(Ansøgning!Q406="","",Ansøgning!Q406)</f>
        <v/>
      </c>
      <c r="Z401" s="46" t="str">
        <f>IFERROR(MAX(IF(OR(V401="",X401=""),"",IF(AND(AND(MONTH(F401)&gt;=7,MONTH(F401)&lt;8),AND(MONTH(H401)&gt;=7,MONTH(H401)&lt;8)),(NETWORKDAYS(F401,H401,Lister!$D$7:$D$13)-V401)*T401/NETWORKDAYS(Lister!$D$19,Lister!$E$19,Lister!$D$7:$D$13),IF(AND(AND(MONTH(F401)&gt;=7,MONTH(F401)&lt;8),MONTH(H401)&gt;7),(NETWORKDAYS(F401,Lister!$E$19,Lister!$D$7:$D$13)-V401)*T401/NETWORKDAYS(Lister!$D$19,Lister!$E$19,Lister!$D$7:$D$13),IF(MONTH(F401)&gt;7,0)))),0),"")</f>
        <v/>
      </c>
      <c r="AA401" s="31" t="str">
        <f>IF(Ansøgning!R406="","",Ansøgning!R406)</f>
        <v/>
      </c>
      <c r="AB401" s="46" t="str">
        <f>IFERROR(MAX(IF(OR(V401="",X401=""),"",IF(AND(AND(MONTH(F401)&gt;=8,MONTH(F401)&lt;9),AND(MONTH(H401)&gt;=8,MONTH(H401)&lt;9)),(NETWORKDAYS(F401,H401,Lister!$D$7:$D$13)-X401)*T401/NETWORKDAYS(Lister!$D$20,Lister!$E$20,Lister!$D$7:$D$13),IF(AND(MONTH(F401)=7,MONTH(H401)=8),(NETWORKDAYS(Lister!$D$20,H401,Lister!$D$7:$D$13)-X401)*T401/NETWORKDAYS(Lister!$D$20,Lister!$E$20,Lister!$D$7:$D$13),IF(AND(MONTH(F401)=7,MONTH(H401)=7),0)))),0),"")</f>
        <v/>
      </c>
      <c r="AC401" s="15" t="str">
        <f>IF(Ansøgning!U406="","",Ansøgning!U406)</f>
        <v/>
      </c>
      <c r="AD401" s="31" t="str">
        <f t="shared" si="45"/>
        <v/>
      </c>
      <c r="AE401" s="31" t="str">
        <f t="shared" si="46"/>
        <v/>
      </c>
      <c r="AF401" s="51" t="str">
        <f t="shared" si="47"/>
        <v/>
      </c>
      <c r="AG401" s="15" t="str">
        <f t="shared" si="48"/>
        <v/>
      </c>
    </row>
    <row r="402" spans="1:33" x14ac:dyDescent="0.25">
      <c r="A402" s="13" t="str">
        <f>IF(Ansøgning!A407="","",Ansøgning!A407)</f>
        <v/>
      </c>
      <c r="B402" s="13" t="str">
        <f>IF(Ansøgning!B407="","",Ansøgning!B407)</f>
        <v/>
      </c>
      <c r="C402" s="13" t="str">
        <f>IF(Ansøgning!C407="","",Ansøgning!C407)</f>
        <v/>
      </c>
      <c r="D402" s="13" t="str">
        <f>IF(Ansøgning!D407="","",Ansøgning!D407)</f>
        <v/>
      </c>
      <c r="E402" s="14" t="str">
        <f>IF(Ansøgning!E407="","",Ansøgning!E407)</f>
        <v/>
      </c>
      <c r="F402" s="16"/>
      <c r="G402" s="14" t="str">
        <f>IF(Ansøgning!F407="","",Ansøgning!F407)</f>
        <v/>
      </c>
      <c r="H402" s="16"/>
      <c r="I402" s="72" t="str">
        <f>IF(OR(F402="",H402=""),"",NETWORKDAYS(F402,H402,Lister!$D$7:$D$13))</f>
        <v/>
      </c>
      <c r="J402" s="53" t="str">
        <f>IF(Ansøgning!H407="","",Ansøgning!H407)</f>
        <v/>
      </c>
      <c r="K402" s="32" t="str">
        <f t="shared" si="42"/>
        <v/>
      </c>
      <c r="L402" s="31" t="str">
        <f>IF(Ansøgning!J407="","",Ansøgning!J407)</f>
        <v/>
      </c>
      <c r="M402" s="18"/>
      <c r="N402" s="31" t="str">
        <f>IF(Ansøgning!K407="","",Ansøgning!K407)</f>
        <v/>
      </c>
      <c r="O402" s="18"/>
      <c r="P402" s="15" t="str">
        <f>IF(Ansøgning!L407="","",Ansøgning!L407)</f>
        <v/>
      </c>
      <c r="Q402" s="46" t="str">
        <f t="shared" si="43"/>
        <v/>
      </c>
      <c r="R402" s="46"/>
      <c r="S402" s="101" t="str">
        <f>IF(Ansøgning!M407="","",Ansøgning!M407)</f>
        <v/>
      </c>
      <c r="T402" s="31" t="str">
        <f t="shared" si="44"/>
        <v/>
      </c>
      <c r="U402" s="102" t="str">
        <f>IF(Ansøgning!O407="","",Ansøgning!O407)</f>
        <v/>
      </c>
      <c r="V402" s="20"/>
      <c r="W402" s="102" t="str">
        <f>IF(Ansøgning!P407="","",Ansøgning!P407)</f>
        <v/>
      </c>
      <c r="X402" s="20"/>
      <c r="Y402" s="31" t="str">
        <f>IF(Ansøgning!Q407="","",Ansøgning!Q407)</f>
        <v/>
      </c>
      <c r="Z402" s="46" t="str">
        <f>IFERROR(MAX(IF(OR(V402="",X402=""),"",IF(AND(AND(MONTH(F402)&gt;=7,MONTH(F402)&lt;8),AND(MONTH(H402)&gt;=7,MONTH(H402)&lt;8)),(NETWORKDAYS(F402,H402,Lister!$D$7:$D$13)-V402)*T402/NETWORKDAYS(Lister!$D$19,Lister!$E$19,Lister!$D$7:$D$13),IF(AND(AND(MONTH(F402)&gt;=7,MONTH(F402)&lt;8),MONTH(H402)&gt;7),(NETWORKDAYS(F402,Lister!$E$19,Lister!$D$7:$D$13)-V402)*T402/NETWORKDAYS(Lister!$D$19,Lister!$E$19,Lister!$D$7:$D$13),IF(MONTH(F402)&gt;7,0)))),0),"")</f>
        <v/>
      </c>
      <c r="AA402" s="31" t="str">
        <f>IF(Ansøgning!R407="","",Ansøgning!R407)</f>
        <v/>
      </c>
      <c r="AB402" s="46" t="str">
        <f>IFERROR(MAX(IF(OR(V402="",X402=""),"",IF(AND(AND(MONTH(F402)&gt;=8,MONTH(F402)&lt;9),AND(MONTH(H402)&gt;=8,MONTH(H402)&lt;9)),(NETWORKDAYS(F402,H402,Lister!$D$7:$D$13)-X402)*T402/NETWORKDAYS(Lister!$D$20,Lister!$E$20,Lister!$D$7:$D$13),IF(AND(MONTH(F402)=7,MONTH(H402)=8),(NETWORKDAYS(Lister!$D$20,H402,Lister!$D$7:$D$13)-X402)*T402/NETWORKDAYS(Lister!$D$20,Lister!$E$20,Lister!$D$7:$D$13),IF(AND(MONTH(F402)=7,MONTH(H402)=7),0)))),0),"")</f>
        <v/>
      </c>
      <c r="AC402" s="15" t="str">
        <f>IF(Ansøgning!U407="","",Ansøgning!U407)</f>
        <v/>
      </c>
      <c r="AD402" s="31" t="str">
        <f t="shared" si="45"/>
        <v/>
      </c>
      <c r="AE402" s="31" t="str">
        <f t="shared" si="46"/>
        <v/>
      </c>
      <c r="AF402" s="51" t="str">
        <f t="shared" si="47"/>
        <v/>
      </c>
      <c r="AG402" s="15" t="str">
        <f t="shared" si="48"/>
        <v/>
      </c>
    </row>
    <row r="403" spans="1:33" x14ac:dyDescent="0.25">
      <c r="A403" s="13" t="str">
        <f>IF(Ansøgning!A408="","",Ansøgning!A408)</f>
        <v/>
      </c>
      <c r="B403" s="13" t="str">
        <f>IF(Ansøgning!B408="","",Ansøgning!B408)</f>
        <v/>
      </c>
      <c r="C403" s="13" t="str">
        <f>IF(Ansøgning!C408="","",Ansøgning!C408)</f>
        <v/>
      </c>
      <c r="D403" s="13" t="str">
        <f>IF(Ansøgning!D408="","",Ansøgning!D408)</f>
        <v/>
      </c>
      <c r="E403" s="14" t="str">
        <f>IF(Ansøgning!E408="","",Ansøgning!E408)</f>
        <v/>
      </c>
      <c r="F403" s="16"/>
      <c r="G403" s="14" t="str">
        <f>IF(Ansøgning!F408="","",Ansøgning!F408)</f>
        <v/>
      </c>
      <c r="H403" s="16"/>
      <c r="I403" s="72" t="str">
        <f>IF(OR(F403="",H403=""),"",NETWORKDAYS(F403,H403,Lister!$D$7:$D$13))</f>
        <v/>
      </c>
      <c r="J403" s="53" t="str">
        <f>IF(Ansøgning!H408="","",Ansøgning!H408)</f>
        <v/>
      </c>
      <c r="K403" s="32" t="str">
        <f t="shared" si="42"/>
        <v/>
      </c>
      <c r="L403" s="31" t="str">
        <f>IF(Ansøgning!J408="","",Ansøgning!J408)</f>
        <v/>
      </c>
      <c r="M403" s="18"/>
      <c r="N403" s="31" t="str">
        <f>IF(Ansøgning!K408="","",Ansøgning!K408)</f>
        <v/>
      </c>
      <c r="O403" s="18"/>
      <c r="P403" s="15" t="str">
        <f>IF(Ansøgning!L408="","",Ansøgning!L408)</f>
        <v/>
      </c>
      <c r="Q403" s="46" t="str">
        <f t="shared" si="43"/>
        <v/>
      </c>
      <c r="R403" s="46"/>
      <c r="S403" s="101" t="str">
        <f>IF(Ansøgning!M408="","",Ansøgning!M408)</f>
        <v/>
      </c>
      <c r="T403" s="31" t="str">
        <f t="shared" si="44"/>
        <v/>
      </c>
      <c r="U403" s="102" t="str">
        <f>IF(Ansøgning!O408="","",Ansøgning!O408)</f>
        <v/>
      </c>
      <c r="V403" s="20"/>
      <c r="W403" s="102" t="str">
        <f>IF(Ansøgning!P408="","",Ansøgning!P408)</f>
        <v/>
      </c>
      <c r="X403" s="20"/>
      <c r="Y403" s="31" t="str">
        <f>IF(Ansøgning!Q408="","",Ansøgning!Q408)</f>
        <v/>
      </c>
      <c r="Z403" s="46" t="str">
        <f>IFERROR(MAX(IF(OR(V403="",X403=""),"",IF(AND(AND(MONTH(F403)&gt;=7,MONTH(F403)&lt;8),AND(MONTH(H403)&gt;=7,MONTH(H403)&lt;8)),(NETWORKDAYS(F403,H403,Lister!$D$7:$D$13)-V403)*T403/NETWORKDAYS(Lister!$D$19,Lister!$E$19,Lister!$D$7:$D$13),IF(AND(AND(MONTH(F403)&gt;=7,MONTH(F403)&lt;8),MONTH(H403)&gt;7),(NETWORKDAYS(F403,Lister!$E$19,Lister!$D$7:$D$13)-V403)*T403/NETWORKDAYS(Lister!$D$19,Lister!$E$19,Lister!$D$7:$D$13),IF(MONTH(F403)&gt;7,0)))),0),"")</f>
        <v/>
      </c>
      <c r="AA403" s="31" t="str">
        <f>IF(Ansøgning!R408="","",Ansøgning!R408)</f>
        <v/>
      </c>
      <c r="AB403" s="46" t="str">
        <f>IFERROR(MAX(IF(OR(V403="",X403=""),"",IF(AND(AND(MONTH(F403)&gt;=8,MONTH(F403)&lt;9),AND(MONTH(H403)&gt;=8,MONTH(H403)&lt;9)),(NETWORKDAYS(F403,H403,Lister!$D$7:$D$13)-X403)*T403/NETWORKDAYS(Lister!$D$20,Lister!$E$20,Lister!$D$7:$D$13),IF(AND(MONTH(F403)=7,MONTH(H403)=8),(NETWORKDAYS(Lister!$D$20,H403,Lister!$D$7:$D$13)-X403)*T403/NETWORKDAYS(Lister!$D$20,Lister!$E$20,Lister!$D$7:$D$13),IF(AND(MONTH(F403)=7,MONTH(H403)=7),0)))),0),"")</f>
        <v/>
      </c>
      <c r="AC403" s="15" t="str">
        <f>IF(Ansøgning!U408="","",Ansøgning!U408)</f>
        <v/>
      </c>
      <c r="AD403" s="31" t="str">
        <f t="shared" si="45"/>
        <v/>
      </c>
      <c r="AE403" s="31" t="str">
        <f t="shared" si="46"/>
        <v/>
      </c>
      <c r="AF403" s="51" t="str">
        <f t="shared" si="47"/>
        <v/>
      </c>
      <c r="AG403" s="15" t="str">
        <f t="shared" si="48"/>
        <v/>
      </c>
    </row>
    <row r="404" spans="1:33" x14ac:dyDescent="0.25">
      <c r="A404" s="13" t="str">
        <f>IF(Ansøgning!A409="","",Ansøgning!A409)</f>
        <v/>
      </c>
      <c r="B404" s="13" t="str">
        <f>IF(Ansøgning!B409="","",Ansøgning!B409)</f>
        <v/>
      </c>
      <c r="C404" s="13" t="str">
        <f>IF(Ansøgning!C409="","",Ansøgning!C409)</f>
        <v/>
      </c>
      <c r="D404" s="13" t="str">
        <f>IF(Ansøgning!D409="","",Ansøgning!D409)</f>
        <v/>
      </c>
      <c r="E404" s="14" t="str">
        <f>IF(Ansøgning!E409="","",Ansøgning!E409)</f>
        <v/>
      </c>
      <c r="F404" s="16"/>
      <c r="G404" s="14" t="str">
        <f>IF(Ansøgning!F409="","",Ansøgning!F409)</f>
        <v/>
      </c>
      <c r="H404" s="16"/>
      <c r="I404" s="72" t="str">
        <f>IF(OR(F404="",H404=""),"",NETWORKDAYS(F404,H404,Lister!$D$7:$D$13))</f>
        <v/>
      </c>
      <c r="J404" s="53" t="str">
        <f>IF(Ansøgning!H409="","",Ansøgning!H409)</f>
        <v/>
      </c>
      <c r="K404" s="32" t="str">
        <f t="shared" si="42"/>
        <v/>
      </c>
      <c r="L404" s="31" t="str">
        <f>IF(Ansøgning!J409="","",Ansøgning!J409)</f>
        <v/>
      </c>
      <c r="M404" s="18"/>
      <c r="N404" s="31" t="str">
        <f>IF(Ansøgning!K409="","",Ansøgning!K409)</f>
        <v/>
      </c>
      <c r="O404" s="18"/>
      <c r="P404" s="15" t="str">
        <f>IF(Ansøgning!L409="","",Ansøgning!L409)</f>
        <v/>
      </c>
      <c r="Q404" s="46" t="str">
        <f t="shared" si="43"/>
        <v/>
      </c>
      <c r="R404" s="46"/>
      <c r="S404" s="101" t="str">
        <f>IF(Ansøgning!M409="","",Ansøgning!M409)</f>
        <v/>
      </c>
      <c r="T404" s="31" t="str">
        <f t="shared" si="44"/>
        <v/>
      </c>
      <c r="U404" s="102" t="str">
        <f>IF(Ansøgning!O409="","",Ansøgning!O409)</f>
        <v/>
      </c>
      <c r="V404" s="20"/>
      <c r="W404" s="102" t="str">
        <f>IF(Ansøgning!P409="","",Ansøgning!P409)</f>
        <v/>
      </c>
      <c r="X404" s="20"/>
      <c r="Y404" s="31" t="str">
        <f>IF(Ansøgning!Q409="","",Ansøgning!Q409)</f>
        <v/>
      </c>
      <c r="Z404" s="46" t="str">
        <f>IFERROR(MAX(IF(OR(V404="",X404=""),"",IF(AND(AND(MONTH(F404)&gt;=7,MONTH(F404)&lt;8),AND(MONTH(H404)&gt;=7,MONTH(H404)&lt;8)),(NETWORKDAYS(F404,H404,Lister!$D$7:$D$13)-V404)*T404/NETWORKDAYS(Lister!$D$19,Lister!$E$19,Lister!$D$7:$D$13),IF(AND(AND(MONTH(F404)&gt;=7,MONTH(F404)&lt;8),MONTH(H404)&gt;7),(NETWORKDAYS(F404,Lister!$E$19,Lister!$D$7:$D$13)-V404)*T404/NETWORKDAYS(Lister!$D$19,Lister!$E$19,Lister!$D$7:$D$13),IF(MONTH(F404)&gt;7,0)))),0),"")</f>
        <v/>
      </c>
      <c r="AA404" s="31" t="str">
        <f>IF(Ansøgning!R409="","",Ansøgning!R409)</f>
        <v/>
      </c>
      <c r="AB404" s="46" t="str">
        <f>IFERROR(MAX(IF(OR(V404="",X404=""),"",IF(AND(AND(MONTH(F404)&gt;=8,MONTH(F404)&lt;9),AND(MONTH(H404)&gt;=8,MONTH(H404)&lt;9)),(NETWORKDAYS(F404,H404,Lister!$D$7:$D$13)-X404)*T404/NETWORKDAYS(Lister!$D$20,Lister!$E$20,Lister!$D$7:$D$13),IF(AND(MONTH(F404)=7,MONTH(H404)=8),(NETWORKDAYS(Lister!$D$20,H404,Lister!$D$7:$D$13)-X404)*T404/NETWORKDAYS(Lister!$D$20,Lister!$E$20,Lister!$D$7:$D$13),IF(AND(MONTH(F404)=7,MONTH(H404)=7),0)))),0),"")</f>
        <v/>
      </c>
      <c r="AC404" s="15" t="str">
        <f>IF(Ansøgning!U409="","",Ansøgning!U409)</f>
        <v/>
      </c>
      <c r="AD404" s="31" t="str">
        <f t="shared" si="45"/>
        <v/>
      </c>
      <c r="AE404" s="31" t="str">
        <f t="shared" si="46"/>
        <v/>
      </c>
      <c r="AF404" s="51" t="str">
        <f t="shared" si="47"/>
        <v/>
      </c>
      <c r="AG404" s="15" t="str">
        <f t="shared" si="48"/>
        <v/>
      </c>
    </row>
    <row r="405" spans="1:33" x14ac:dyDescent="0.25">
      <c r="A405" s="13" t="str">
        <f>IF(Ansøgning!A410="","",Ansøgning!A410)</f>
        <v/>
      </c>
      <c r="B405" s="13" t="str">
        <f>IF(Ansøgning!B410="","",Ansøgning!B410)</f>
        <v/>
      </c>
      <c r="C405" s="13" t="str">
        <f>IF(Ansøgning!C410="","",Ansøgning!C410)</f>
        <v/>
      </c>
      <c r="D405" s="13" t="str">
        <f>IF(Ansøgning!D410="","",Ansøgning!D410)</f>
        <v/>
      </c>
      <c r="E405" s="14" t="str">
        <f>IF(Ansøgning!E410="","",Ansøgning!E410)</f>
        <v/>
      </c>
      <c r="F405" s="16"/>
      <c r="G405" s="14" t="str">
        <f>IF(Ansøgning!F410="","",Ansøgning!F410)</f>
        <v/>
      </c>
      <c r="H405" s="16"/>
      <c r="I405" s="72" t="str">
        <f>IF(OR(F405="",H405=""),"",NETWORKDAYS(F405,H405,Lister!$D$7:$D$13))</f>
        <v/>
      </c>
      <c r="J405" s="53" t="str">
        <f>IF(Ansøgning!H410="","",Ansøgning!H410)</f>
        <v/>
      </c>
      <c r="K405" s="32" t="str">
        <f t="shared" si="42"/>
        <v/>
      </c>
      <c r="L405" s="31" t="str">
        <f>IF(Ansøgning!J410="","",Ansøgning!J410)</f>
        <v/>
      </c>
      <c r="M405" s="18"/>
      <c r="N405" s="31" t="str">
        <f>IF(Ansøgning!K410="","",Ansøgning!K410)</f>
        <v/>
      </c>
      <c r="O405" s="18"/>
      <c r="P405" s="15" t="str">
        <f>IF(Ansøgning!L410="","",Ansøgning!L410)</f>
        <v/>
      </c>
      <c r="Q405" s="46" t="str">
        <f t="shared" si="43"/>
        <v/>
      </c>
      <c r="R405" s="46"/>
      <c r="S405" s="101" t="str">
        <f>IF(Ansøgning!M410="","",Ansøgning!M410)</f>
        <v/>
      </c>
      <c r="T405" s="31" t="str">
        <f t="shared" si="44"/>
        <v/>
      </c>
      <c r="U405" s="102" t="str">
        <f>IF(Ansøgning!O410="","",Ansøgning!O410)</f>
        <v/>
      </c>
      <c r="V405" s="20"/>
      <c r="W405" s="102" t="str">
        <f>IF(Ansøgning!P410="","",Ansøgning!P410)</f>
        <v/>
      </c>
      <c r="X405" s="20"/>
      <c r="Y405" s="31" t="str">
        <f>IF(Ansøgning!Q410="","",Ansøgning!Q410)</f>
        <v/>
      </c>
      <c r="Z405" s="46" t="str">
        <f>IFERROR(MAX(IF(OR(V405="",X405=""),"",IF(AND(AND(MONTH(F405)&gt;=7,MONTH(F405)&lt;8),AND(MONTH(H405)&gt;=7,MONTH(H405)&lt;8)),(NETWORKDAYS(F405,H405,Lister!$D$7:$D$13)-V405)*T405/NETWORKDAYS(Lister!$D$19,Lister!$E$19,Lister!$D$7:$D$13),IF(AND(AND(MONTH(F405)&gt;=7,MONTH(F405)&lt;8),MONTH(H405)&gt;7),(NETWORKDAYS(F405,Lister!$E$19,Lister!$D$7:$D$13)-V405)*T405/NETWORKDAYS(Lister!$D$19,Lister!$E$19,Lister!$D$7:$D$13),IF(MONTH(F405)&gt;7,0)))),0),"")</f>
        <v/>
      </c>
      <c r="AA405" s="31" t="str">
        <f>IF(Ansøgning!R410="","",Ansøgning!R410)</f>
        <v/>
      </c>
      <c r="AB405" s="46" t="str">
        <f>IFERROR(MAX(IF(OR(V405="",X405=""),"",IF(AND(AND(MONTH(F405)&gt;=8,MONTH(F405)&lt;9),AND(MONTH(H405)&gt;=8,MONTH(H405)&lt;9)),(NETWORKDAYS(F405,H405,Lister!$D$7:$D$13)-X405)*T405/NETWORKDAYS(Lister!$D$20,Lister!$E$20,Lister!$D$7:$D$13),IF(AND(MONTH(F405)=7,MONTH(H405)=8),(NETWORKDAYS(Lister!$D$20,H405,Lister!$D$7:$D$13)-X405)*T405/NETWORKDAYS(Lister!$D$20,Lister!$E$20,Lister!$D$7:$D$13),IF(AND(MONTH(F405)=7,MONTH(H405)=7),0)))),0),"")</f>
        <v/>
      </c>
      <c r="AC405" s="15" t="str">
        <f>IF(Ansøgning!U410="","",Ansøgning!U410)</f>
        <v/>
      </c>
      <c r="AD405" s="31" t="str">
        <f t="shared" si="45"/>
        <v/>
      </c>
      <c r="AE405" s="31" t="str">
        <f t="shared" si="46"/>
        <v/>
      </c>
      <c r="AF405" s="51" t="str">
        <f t="shared" si="47"/>
        <v/>
      </c>
      <c r="AG405" s="15" t="str">
        <f t="shared" si="48"/>
        <v/>
      </c>
    </row>
    <row r="406" spans="1:33" x14ac:dyDescent="0.25">
      <c r="A406" s="13" t="str">
        <f>IF(Ansøgning!A411="","",Ansøgning!A411)</f>
        <v/>
      </c>
      <c r="B406" s="13" t="str">
        <f>IF(Ansøgning!B411="","",Ansøgning!B411)</f>
        <v/>
      </c>
      <c r="C406" s="13" t="str">
        <f>IF(Ansøgning!C411="","",Ansøgning!C411)</f>
        <v/>
      </c>
      <c r="D406" s="13" t="str">
        <f>IF(Ansøgning!D411="","",Ansøgning!D411)</f>
        <v/>
      </c>
      <c r="E406" s="14" t="str">
        <f>IF(Ansøgning!E411="","",Ansøgning!E411)</f>
        <v/>
      </c>
      <c r="F406" s="16"/>
      <c r="G406" s="14" t="str">
        <f>IF(Ansøgning!F411="","",Ansøgning!F411)</f>
        <v/>
      </c>
      <c r="H406" s="16"/>
      <c r="I406" s="72" t="str">
        <f>IF(OR(F406="",H406=""),"",NETWORKDAYS(F406,H406,Lister!$D$7:$D$13))</f>
        <v/>
      </c>
      <c r="J406" s="53" t="str">
        <f>IF(Ansøgning!H411="","",Ansøgning!H411)</f>
        <v/>
      </c>
      <c r="K406" s="32" t="str">
        <f t="shared" si="42"/>
        <v/>
      </c>
      <c r="L406" s="31" t="str">
        <f>IF(Ansøgning!J411="","",Ansøgning!J411)</f>
        <v/>
      </c>
      <c r="M406" s="18"/>
      <c r="N406" s="31" t="str">
        <f>IF(Ansøgning!K411="","",Ansøgning!K411)</f>
        <v/>
      </c>
      <c r="O406" s="18"/>
      <c r="P406" s="15" t="str">
        <f>IF(Ansøgning!L411="","",Ansøgning!L411)</f>
        <v/>
      </c>
      <c r="Q406" s="46" t="str">
        <f t="shared" si="43"/>
        <v/>
      </c>
      <c r="R406" s="46"/>
      <c r="S406" s="101" t="str">
        <f>IF(Ansøgning!M411="","",Ansøgning!M411)</f>
        <v/>
      </c>
      <c r="T406" s="31" t="str">
        <f t="shared" si="44"/>
        <v/>
      </c>
      <c r="U406" s="102" t="str">
        <f>IF(Ansøgning!O411="","",Ansøgning!O411)</f>
        <v/>
      </c>
      <c r="V406" s="20"/>
      <c r="W406" s="102" t="str">
        <f>IF(Ansøgning!P411="","",Ansøgning!P411)</f>
        <v/>
      </c>
      <c r="X406" s="20"/>
      <c r="Y406" s="31" t="str">
        <f>IF(Ansøgning!Q411="","",Ansøgning!Q411)</f>
        <v/>
      </c>
      <c r="Z406" s="46" t="str">
        <f>IFERROR(MAX(IF(OR(V406="",X406=""),"",IF(AND(AND(MONTH(F406)&gt;=7,MONTH(F406)&lt;8),AND(MONTH(H406)&gt;=7,MONTH(H406)&lt;8)),(NETWORKDAYS(F406,H406,Lister!$D$7:$D$13)-V406)*T406/NETWORKDAYS(Lister!$D$19,Lister!$E$19,Lister!$D$7:$D$13),IF(AND(AND(MONTH(F406)&gt;=7,MONTH(F406)&lt;8),MONTH(H406)&gt;7),(NETWORKDAYS(F406,Lister!$E$19,Lister!$D$7:$D$13)-V406)*T406/NETWORKDAYS(Lister!$D$19,Lister!$E$19,Lister!$D$7:$D$13),IF(MONTH(F406)&gt;7,0)))),0),"")</f>
        <v/>
      </c>
      <c r="AA406" s="31" t="str">
        <f>IF(Ansøgning!R411="","",Ansøgning!R411)</f>
        <v/>
      </c>
      <c r="AB406" s="46" t="str">
        <f>IFERROR(MAX(IF(OR(V406="",X406=""),"",IF(AND(AND(MONTH(F406)&gt;=8,MONTH(F406)&lt;9),AND(MONTH(H406)&gt;=8,MONTH(H406)&lt;9)),(NETWORKDAYS(F406,H406,Lister!$D$7:$D$13)-X406)*T406/NETWORKDAYS(Lister!$D$20,Lister!$E$20,Lister!$D$7:$D$13),IF(AND(MONTH(F406)=7,MONTH(H406)=8),(NETWORKDAYS(Lister!$D$20,H406,Lister!$D$7:$D$13)-X406)*T406/NETWORKDAYS(Lister!$D$20,Lister!$E$20,Lister!$D$7:$D$13),IF(AND(MONTH(F406)=7,MONTH(H406)=7),0)))),0),"")</f>
        <v/>
      </c>
      <c r="AC406" s="15" t="str">
        <f>IF(Ansøgning!U411="","",Ansøgning!U411)</f>
        <v/>
      </c>
      <c r="AD406" s="31" t="str">
        <f t="shared" si="45"/>
        <v/>
      </c>
      <c r="AE406" s="31" t="str">
        <f t="shared" si="46"/>
        <v/>
      </c>
      <c r="AF406" s="51" t="str">
        <f t="shared" si="47"/>
        <v/>
      </c>
      <c r="AG406" s="15" t="str">
        <f t="shared" si="48"/>
        <v/>
      </c>
    </row>
    <row r="407" spans="1:33" x14ac:dyDescent="0.25">
      <c r="A407" s="13" t="str">
        <f>IF(Ansøgning!A412="","",Ansøgning!A412)</f>
        <v/>
      </c>
      <c r="B407" s="13" t="str">
        <f>IF(Ansøgning!B412="","",Ansøgning!B412)</f>
        <v/>
      </c>
      <c r="C407" s="13" t="str">
        <f>IF(Ansøgning!C412="","",Ansøgning!C412)</f>
        <v/>
      </c>
      <c r="D407" s="13" t="str">
        <f>IF(Ansøgning!D412="","",Ansøgning!D412)</f>
        <v/>
      </c>
      <c r="E407" s="14" t="str">
        <f>IF(Ansøgning!E412="","",Ansøgning!E412)</f>
        <v/>
      </c>
      <c r="F407" s="16"/>
      <c r="G407" s="14" t="str">
        <f>IF(Ansøgning!F412="","",Ansøgning!F412)</f>
        <v/>
      </c>
      <c r="H407" s="16"/>
      <c r="I407" s="72" t="str">
        <f>IF(OR(F407="",H407=""),"",NETWORKDAYS(F407,H407,Lister!$D$7:$D$13))</f>
        <v/>
      </c>
      <c r="J407" s="53" t="str">
        <f>IF(Ansøgning!H412="","",Ansøgning!H412)</f>
        <v/>
      </c>
      <c r="K407" s="32" t="str">
        <f t="shared" si="42"/>
        <v/>
      </c>
      <c r="L407" s="31" t="str">
        <f>IF(Ansøgning!J412="","",Ansøgning!J412)</f>
        <v/>
      </c>
      <c r="M407" s="18"/>
      <c r="N407" s="31" t="str">
        <f>IF(Ansøgning!K412="","",Ansøgning!K412)</f>
        <v/>
      </c>
      <c r="O407" s="18"/>
      <c r="P407" s="15" t="str">
        <f>IF(Ansøgning!L412="","",Ansøgning!L412)</f>
        <v/>
      </c>
      <c r="Q407" s="46" t="str">
        <f t="shared" si="43"/>
        <v/>
      </c>
      <c r="R407" s="46"/>
      <c r="S407" s="101" t="str">
        <f>IF(Ansøgning!M412="","",Ansøgning!M412)</f>
        <v/>
      </c>
      <c r="T407" s="31" t="str">
        <f t="shared" si="44"/>
        <v/>
      </c>
      <c r="U407" s="102" t="str">
        <f>IF(Ansøgning!O412="","",Ansøgning!O412)</f>
        <v/>
      </c>
      <c r="V407" s="20"/>
      <c r="W407" s="102" t="str">
        <f>IF(Ansøgning!P412="","",Ansøgning!P412)</f>
        <v/>
      </c>
      <c r="X407" s="20"/>
      <c r="Y407" s="31" t="str">
        <f>IF(Ansøgning!Q412="","",Ansøgning!Q412)</f>
        <v/>
      </c>
      <c r="Z407" s="46" t="str">
        <f>IFERROR(MAX(IF(OR(V407="",X407=""),"",IF(AND(AND(MONTH(F407)&gt;=7,MONTH(F407)&lt;8),AND(MONTH(H407)&gt;=7,MONTH(H407)&lt;8)),(NETWORKDAYS(F407,H407,Lister!$D$7:$D$13)-V407)*T407/NETWORKDAYS(Lister!$D$19,Lister!$E$19,Lister!$D$7:$D$13),IF(AND(AND(MONTH(F407)&gt;=7,MONTH(F407)&lt;8),MONTH(H407)&gt;7),(NETWORKDAYS(F407,Lister!$E$19,Lister!$D$7:$D$13)-V407)*T407/NETWORKDAYS(Lister!$D$19,Lister!$E$19,Lister!$D$7:$D$13),IF(MONTH(F407)&gt;7,0)))),0),"")</f>
        <v/>
      </c>
      <c r="AA407" s="31" t="str">
        <f>IF(Ansøgning!R412="","",Ansøgning!R412)</f>
        <v/>
      </c>
      <c r="AB407" s="46" t="str">
        <f>IFERROR(MAX(IF(OR(V407="",X407=""),"",IF(AND(AND(MONTH(F407)&gt;=8,MONTH(F407)&lt;9),AND(MONTH(H407)&gt;=8,MONTH(H407)&lt;9)),(NETWORKDAYS(F407,H407,Lister!$D$7:$D$13)-X407)*T407/NETWORKDAYS(Lister!$D$20,Lister!$E$20,Lister!$D$7:$D$13),IF(AND(MONTH(F407)=7,MONTH(H407)=8),(NETWORKDAYS(Lister!$D$20,H407,Lister!$D$7:$D$13)-X407)*T407/NETWORKDAYS(Lister!$D$20,Lister!$E$20,Lister!$D$7:$D$13),IF(AND(MONTH(F407)=7,MONTH(H407)=7),0)))),0),"")</f>
        <v/>
      </c>
      <c r="AC407" s="15" t="str">
        <f>IF(Ansøgning!U412="","",Ansøgning!U412)</f>
        <v/>
      </c>
      <c r="AD407" s="31" t="str">
        <f t="shared" si="45"/>
        <v/>
      </c>
      <c r="AE407" s="31" t="str">
        <f t="shared" si="46"/>
        <v/>
      </c>
      <c r="AF407" s="51" t="str">
        <f t="shared" si="47"/>
        <v/>
      </c>
      <c r="AG407" s="15" t="str">
        <f t="shared" si="48"/>
        <v/>
      </c>
    </row>
    <row r="408" spans="1:33" x14ac:dyDescent="0.25">
      <c r="A408" s="13" t="str">
        <f>IF(Ansøgning!A413="","",Ansøgning!A413)</f>
        <v/>
      </c>
      <c r="B408" s="13" t="str">
        <f>IF(Ansøgning!B413="","",Ansøgning!B413)</f>
        <v/>
      </c>
      <c r="C408" s="13" t="str">
        <f>IF(Ansøgning!C413="","",Ansøgning!C413)</f>
        <v/>
      </c>
      <c r="D408" s="13" t="str">
        <f>IF(Ansøgning!D413="","",Ansøgning!D413)</f>
        <v/>
      </c>
      <c r="E408" s="14" t="str">
        <f>IF(Ansøgning!E413="","",Ansøgning!E413)</f>
        <v/>
      </c>
      <c r="F408" s="16"/>
      <c r="G408" s="14" t="str">
        <f>IF(Ansøgning!F413="","",Ansøgning!F413)</f>
        <v/>
      </c>
      <c r="H408" s="16"/>
      <c r="I408" s="72" t="str">
        <f>IF(OR(F408="",H408=""),"",NETWORKDAYS(F408,H408,Lister!$D$7:$D$13))</f>
        <v/>
      </c>
      <c r="J408" s="53" t="str">
        <f>IF(Ansøgning!H413="","",Ansøgning!H413)</f>
        <v/>
      </c>
      <c r="K408" s="32" t="str">
        <f t="shared" si="42"/>
        <v/>
      </c>
      <c r="L408" s="31" t="str">
        <f>IF(Ansøgning!J413="","",Ansøgning!J413)</f>
        <v/>
      </c>
      <c r="M408" s="18"/>
      <c r="N408" s="31" t="str">
        <f>IF(Ansøgning!K413="","",Ansøgning!K413)</f>
        <v/>
      </c>
      <c r="O408" s="18"/>
      <c r="P408" s="15" t="str">
        <f>IF(Ansøgning!L413="","",Ansøgning!L413)</f>
        <v/>
      </c>
      <c r="Q408" s="46" t="str">
        <f t="shared" si="43"/>
        <v/>
      </c>
      <c r="R408" s="46"/>
      <c r="S408" s="101" t="str">
        <f>IF(Ansøgning!M413="","",Ansøgning!M413)</f>
        <v/>
      </c>
      <c r="T408" s="31" t="str">
        <f t="shared" si="44"/>
        <v/>
      </c>
      <c r="U408" s="102" t="str">
        <f>IF(Ansøgning!O413="","",Ansøgning!O413)</f>
        <v/>
      </c>
      <c r="V408" s="20"/>
      <c r="W408" s="102" t="str">
        <f>IF(Ansøgning!P413="","",Ansøgning!P413)</f>
        <v/>
      </c>
      <c r="X408" s="20"/>
      <c r="Y408" s="31" t="str">
        <f>IF(Ansøgning!Q413="","",Ansøgning!Q413)</f>
        <v/>
      </c>
      <c r="Z408" s="46" t="str">
        <f>IFERROR(MAX(IF(OR(V408="",X408=""),"",IF(AND(AND(MONTH(F408)&gt;=7,MONTH(F408)&lt;8),AND(MONTH(H408)&gt;=7,MONTH(H408)&lt;8)),(NETWORKDAYS(F408,H408,Lister!$D$7:$D$13)-V408)*T408/NETWORKDAYS(Lister!$D$19,Lister!$E$19,Lister!$D$7:$D$13),IF(AND(AND(MONTH(F408)&gt;=7,MONTH(F408)&lt;8),MONTH(H408)&gt;7),(NETWORKDAYS(F408,Lister!$E$19,Lister!$D$7:$D$13)-V408)*T408/NETWORKDAYS(Lister!$D$19,Lister!$E$19,Lister!$D$7:$D$13),IF(MONTH(F408)&gt;7,0)))),0),"")</f>
        <v/>
      </c>
      <c r="AA408" s="31" t="str">
        <f>IF(Ansøgning!R413="","",Ansøgning!R413)</f>
        <v/>
      </c>
      <c r="AB408" s="46" t="str">
        <f>IFERROR(MAX(IF(OR(V408="",X408=""),"",IF(AND(AND(MONTH(F408)&gt;=8,MONTH(F408)&lt;9),AND(MONTH(H408)&gt;=8,MONTH(H408)&lt;9)),(NETWORKDAYS(F408,H408,Lister!$D$7:$D$13)-X408)*T408/NETWORKDAYS(Lister!$D$20,Lister!$E$20,Lister!$D$7:$D$13),IF(AND(MONTH(F408)=7,MONTH(H408)=8),(NETWORKDAYS(Lister!$D$20,H408,Lister!$D$7:$D$13)-X408)*T408/NETWORKDAYS(Lister!$D$20,Lister!$E$20,Lister!$D$7:$D$13),IF(AND(MONTH(F408)=7,MONTH(H408)=7),0)))),0),"")</f>
        <v/>
      </c>
      <c r="AC408" s="15" t="str">
        <f>IF(Ansøgning!U413="","",Ansøgning!U413)</f>
        <v/>
      </c>
      <c r="AD408" s="31" t="str">
        <f t="shared" si="45"/>
        <v/>
      </c>
      <c r="AE408" s="31" t="str">
        <f t="shared" si="46"/>
        <v/>
      </c>
      <c r="AF408" s="51" t="str">
        <f t="shared" si="47"/>
        <v/>
      </c>
      <c r="AG408" s="15" t="str">
        <f t="shared" si="48"/>
        <v/>
      </c>
    </row>
    <row r="409" spans="1:33" x14ac:dyDescent="0.25">
      <c r="A409" s="13" t="str">
        <f>IF(Ansøgning!A414="","",Ansøgning!A414)</f>
        <v/>
      </c>
      <c r="B409" s="13" t="str">
        <f>IF(Ansøgning!B414="","",Ansøgning!B414)</f>
        <v/>
      </c>
      <c r="C409" s="13" t="str">
        <f>IF(Ansøgning!C414="","",Ansøgning!C414)</f>
        <v/>
      </c>
      <c r="D409" s="13" t="str">
        <f>IF(Ansøgning!D414="","",Ansøgning!D414)</f>
        <v/>
      </c>
      <c r="E409" s="14" t="str">
        <f>IF(Ansøgning!E414="","",Ansøgning!E414)</f>
        <v/>
      </c>
      <c r="F409" s="16"/>
      <c r="G409" s="14" t="str">
        <f>IF(Ansøgning!F414="","",Ansøgning!F414)</f>
        <v/>
      </c>
      <c r="H409" s="16"/>
      <c r="I409" s="72" t="str">
        <f>IF(OR(F409="",H409=""),"",NETWORKDAYS(F409,H409,Lister!$D$7:$D$13))</f>
        <v/>
      </c>
      <c r="J409" s="53" t="str">
        <f>IF(Ansøgning!H414="","",Ansøgning!H414)</f>
        <v/>
      </c>
      <c r="K409" s="32" t="str">
        <f t="shared" si="42"/>
        <v/>
      </c>
      <c r="L409" s="31" t="str">
        <f>IF(Ansøgning!J414="","",Ansøgning!J414)</f>
        <v/>
      </c>
      <c r="M409" s="18"/>
      <c r="N409" s="31" t="str">
        <f>IF(Ansøgning!K414="","",Ansøgning!K414)</f>
        <v/>
      </c>
      <c r="O409" s="18"/>
      <c r="P409" s="15" t="str">
        <f>IF(Ansøgning!L414="","",Ansøgning!L414)</f>
        <v/>
      </c>
      <c r="Q409" s="46" t="str">
        <f t="shared" si="43"/>
        <v/>
      </c>
      <c r="R409" s="46"/>
      <c r="S409" s="101" t="str">
        <f>IF(Ansøgning!M414="","",Ansøgning!M414)</f>
        <v/>
      </c>
      <c r="T409" s="31" t="str">
        <f t="shared" si="44"/>
        <v/>
      </c>
      <c r="U409" s="102" t="str">
        <f>IF(Ansøgning!O414="","",Ansøgning!O414)</f>
        <v/>
      </c>
      <c r="V409" s="20"/>
      <c r="W409" s="102" t="str">
        <f>IF(Ansøgning!P414="","",Ansøgning!P414)</f>
        <v/>
      </c>
      <c r="X409" s="20"/>
      <c r="Y409" s="31" t="str">
        <f>IF(Ansøgning!Q414="","",Ansøgning!Q414)</f>
        <v/>
      </c>
      <c r="Z409" s="46" t="str">
        <f>IFERROR(MAX(IF(OR(V409="",X409=""),"",IF(AND(AND(MONTH(F409)&gt;=7,MONTH(F409)&lt;8),AND(MONTH(H409)&gt;=7,MONTH(H409)&lt;8)),(NETWORKDAYS(F409,H409,Lister!$D$7:$D$13)-V409)*T409/NETWORKDAYS(Lister!$D$19,Lister!$E$19,Lister!$D$7:$D$13),IF(AND(AND(MONTH(F409)&gt;=7,MONTH(F409)&lt;8),MONTH(H409)&gt;7),(NETWORKDAYS(F409,Lister!$E$19,Lister!$D$7:$D$13)-V409)*T409/NETWORKDAYS(Lister!$D$19,Lister!$E$19,Lister!$D$7:$D$13),IF(MONTH(F409)&gt;7,0)))),0),"")</f>
        <v/>
      </c>
      <c r="AA409" s="31" t="str">
        <f>IF(Ansøgning!R414="","",Ansøgning!R414)</f>
        <v/>
      </c>
      <c r="AB409" s="46" t="str">
        <f>IFERROR(MAX(IF(OR(V409="",X409=""),"",IF(AND(AND(MONTH(F409)&gt;=8,MONTH(F409)&lt;9),AND(MONTH(H409)&gt;=8,MONTH(H409)&lt;9)),(NETWORKDAYS(F409,H409,Lister!$D$7:$D$13)-X409)*T409/NETWORKDAYS(Lister!$D$20,Lister!$E$20,Lister!$D$7:$D$13),IF(AND(MONTH(F409)=7,MONTH(H409)=8),(NETWORKDAYS(Lister!$D$20,H409,Lister!$D$7:$D$13)-X409)*T409/NETWORKDAYS(Lister!$D$20,Lister!$E$20,Lister!$D$7:$D$13),IF(AND(MONTH(F409)=7,MONTH(H409)=7),0)))),0),"")</f>
        <v/>
      </c>
      <c r="AC409" s="15" t="str">
        <f>IF(Ansøgning!U414="","",Ansøgning!U414)</f>
        <v/>
      </c>
      <c r="AD409" s="31" t="str">
        <f t="shared" si="45"/>
        <v/>
      </c>
      <c r="AE409" s="31" t="str">
        <f t="shared" si="46"/>
        <v/>
      </c>
      <c r="AF409" s="51" t="str">
        <f t="shared" si="47"/>
        <v/>
      </c>
      <c r="AG409" s="15" t="str">
        <f t="shared" si="48"/>
        <v/>
      </c>
    </row>
    <row r="410" spans="1:33" x14ac:dyDescent="0.25">
      <c r="A410" s="13" t="str">
        <f>IF(Ansøgning!A415="","",Ansøgning!A415)</f>
        <v/>
      </c>
      <c r="B410" s="13" t="str">
        <f>IF(Ansøgning!B415="","",Ansøgning!B415)</f>
        <v/>
      </c>
      <c r="C410" s="13" t="str">
        <f>IF(Ansøgning!C415="","",Ansøgning!C415)</f>
        <v/>
      </c>
      <c r="D410" s="13" t="str">
        <f>IF(Ansøgning!D415="","",Ansøgning!D415)</f>
        <v/>
      </c>
      <c r="E410" s="14" t="str">
        <f>IF(Ansøgning!E415="","",Ansøgning!E415)</f>
        <v/>
      </c>
      <c r="F410" s="16"/>
      <c r="G410" s="14" t="str">
        <f>IF(Ansøgning!F415="","",Ansøgning!F415)</f>
        <v/>
      </c>
      <c r="H410" s="16"/>
      <c r="I410" s="72" t="str">
        <f>IF(OR(F410="",H410=""),"",NETWORKDAYS(F410,H410,Lister!$D$7:$D$13))</f>
        <v/>
      </c>
      <c r="J410" s="53" t="str">
        <f>IF(Ansøgning!H415="","",Ansøgning!H415)</f>
        <v/>
      </c>
      <c r="K410" s="32" t="str">
        <f t="shared" si="42"/>
        <v/>
      </c>
      <c r="L410" s="31" t="str">
        <f>IF(Ansøgning!J415="","",Ansøgning!J415)</f>
        <v/>
      </c>
      <c r="M410" s="18"/>
      <c r="N410" s="31" t="str">
        <f>IF(Ansøgning!K415="","",Ansøgning!K415)</f>
        <v/>
      </c>
      <c r="O410" s="18"/>
      <c r="P410" s="15" t="str">
        <f>IF(Ansøgning!L415="","",Ansøgning!L415)</f>
        <v/>
      </c>
      <c r="Q410" s="46" t="str">
        <f t="shared" si="43"/>
        <v/>
      </c>
      <c r="R410" s="46"/>
      <c r="S410" s="101" t="str">
        <f>IF(Ansøgning!M415="","",Ansøgning!M415)</f>
        <v/>
      </c>
      <c r="T410" s="31" t="str">
        <f t="shared" si="44"/>
        <v/>
      </c>
      <c r="U410" s="102" t="str">
        <f>IF(Ansøgning!O415="","",Ansøgning!O415)</f>
        <v/>
      </c>
      <c r="V410" s="20"/>
      <c r="W410" s="102" t="str">
        <f>IF(Ansøgning!P415="","",Ansøgning!P415)</f>
        <v/>
      </c>
      <c r="X410" s="20"/>
      <c r="Y410" s="31" t="str">
        <f>IF(Ansøgning!Q415="","",Ansøgning!Q415)</f>
        <v/>
      </c>
      <c r="Z410" s="46" t="str">
        <f>IFERROR(MAX(IF(OR(V410="",X410=""),"",IF(AND(AND(MONTH(F410)&gt;=7,MONTH(F410)&lt;8),AND(MONTH(H410)&gt;=7,MONTH(H410)&lt;8)),(NETWORKDAYS(F410,H410,Lister!$D$7:$D$13)-V410)*T410/NETWORKDAYS(Lister!$D$19,Lister!$E$19,Lister!$D$7:$D$13),IF(AND(AND(MONTH(F410)&gt;=7,MONTH(F410)&lt;8),MONTH(H410)&gt;7),(NETWORKDAYS(F410,Lister!$E$19,Lister!$D$7:$D$13)-V410)*T410/NETWORKDAYS(Lister!$D$19,Lister!$E$19,Lister!$D$7:$D$13),IF(MONTH(F410)&gt;7,0)))),0),"")</f>
        <v/>
      </c>
      <c r="AA410" s="31" t="str">
        <f>IF(Ansøgning!R415="","",Ansøgning!R415)</f>
        <v/>
      </c>
      <c r="AB410" s="46" t="str">
        <f>IFERROR(MAX(IF(OR(V410="",X410=""),"",IF(AND(AND(MONTH(F410)&gt;=8,MONTH(F410)&lt;9),AND(MONTH(H410)&gt;=8,MONTH(H410)&lt;9)),(NETWORKDAYS(F410,H410,Lister!$D$7:$D$13)-X410)*T410/NETWORKDAYS(Lister!$D$20,Lister!$E$20,Lister!$D$7:$D$13),IF(AND(MONTH(F410)=7,MONTH(H410)=8),(NETWORKDAYS(Lister!$D$20,H410,Lister!$D$7:$D$13)-X410)*T410/NETWORKDAYS(Lister!$D$20,Lister!$E$20,Lister!$D$7:$D$13),IF(AND(MONTH(F410)=7,MONTH(H410)=7),0)))),0),"")</f>
        <v/>
      </c>
      <c r="AC410" s="15" t="str">
        <f>IF(Ansøgning!U415="","",Ansøgning!U415)</f>
        <v/>
      </c>
      <c r="AD410" s="31" t="str">
        <f t="shared" si="45"/>
        <v/>
      </c>
      <c r="AE410" s="31" t="str">
        <f t="shared" si="46"/>
        <v/>
      </c>
      <c r="AF410" s="51" t="str">
        <f t="shared" si="47"/>
        <v/>
      </c>
      <c r="AG410" s="15" t="str">
        <f t="shared" si="48"/>
        <v/>
      </c>
    </row>
    <row r="411" spans="1:33" x14ac:dyDescent="0.25">
      <c r="A411" s="13" t="str">
        <f>IF(Ansøgning!A416="","",Ansøgning!A416)</f>
        <v/>
      </c>
      <c r="B411" s="13" t="str">
        <f>IF(Ansøgning!B416="","",Ansøgning!B416)</f>
        <v/>
      </c>
      <c r="C411" s="13" t="str">
        <f>IF(Ansøgning!C416="","",Ansøgning!C416)</f>
        <v/>
      </c>
      <c r="D411" s="13" t="str">
        <f>IF(Ansøgning!D416="","",Ansøgning!D416)</f>
        <v/>
      </c>
      <c r="E411" s="14" t="str">
        <f>IF(Ansøgning!E416="","",Ansøgning!E416)</f>
        <v/>
      </c>
      <c r="F411" s="16"/>
      <c r="G411" s="14" t="str">
        <f>IF(Ansøgning!F416="","",Ansøgning!F416)</f>
        <v/>
      </c>
      <c r="H411" s="16"/>
      <c r="I411" s="72" t="str">
        <f>IF(OR(F411="",H411=""),"",NETWORKDAYS(F411,H411,Lister!$D$7:$D$13))</f>
        <v/>
      </c>
      <c r="J411" s="53" t="str">
        <f>IF(Ansøgning!H416="","",Ansøgning!H416)</f>
        <v/>
      </c>
      <c r="K411" s="32" t="str">
        <f t="shared" si="42"/>
        <v/>
      </c>
      <c r="L411" s="31" t="str">
        <f>IF(Ansøgning!J416="","",Ansøgning!J416)</f>
        <v/>
      </c>
      <c r="M411" s="18"/>
      <c r="N411" s="31" t="str">
        <f>IF(Ansøgning!K416="","",Ansøgning!K416)</f>
        <v/>
      </c>
      <c r="O411" s="18"/>
      <c r="P411" s="15" t="str">
        <f>IF(Ansøgning!L416="","",Ansøgning!L416)</f>
        <v/>
      </c>
      <c r="Q411" s="46" t="str">
        <f t="shared" si="43"/>
        <v/>
      </c>
      <c r="R411" s="46"/>
      <c r="S411" s="101" t="str">
        <f>IF(Ansøgning!M416="","",Ansøgning!M416)</f>
        <v/>
      </c>
      <c r="T411" s="31" t="str">
        <f t="shared" si="44"/>
        <v/>
      </c>
      <c r="U411" s="102" t="str">
        <f>IF(Ansøgning!O416="","",Ansøgning!O416)</f>
        <v/>
      </c>
      <c r="V411" s="20"/>
      <c r="W411" s="102" t="str">
        <f>IF(Ansøgning!P416="","",Ansøgning!P416)</f>
        <v/>
      </c>
      <c r="X411" s="20"/>
      <c r="Y411" s="31" t="str">
        <f>IF(Ansøgning!Q416="","",Ansøgning!Q416)</f>
        <v/>
      </c>
      <c r="Z411" s="46" t="str">
        <f>IFERROR(MAX(IF(OR(V411="",X411=""),"",IF(AND(AND(MONTH(F411)&gt;=7,MONTH(F411)&lt;8),AND(MONTH(H411)&gt;=7,MONTH(H411)&lt;8)),(NETWORKDAYS(F411,H411,Lister!$D$7:$D$13)-V411)*T411/NETWORKDAYS(Lister!$D$19,Lister!$E$19,Lister!$D$7:$D$13),IF(AND(AND(MONTH(F411)&gt;=7,MONTH(F411)&lt;8),MONTH(H411)&gt;7),(NETWORKDAYS(F411,Lister!$E$19,Lister!$D$7:$D$13)-V411)*T411/NETWORKDAYS(Lister!$D$19,Lister!$E$19,Lister!$D$7:$D$13),IF(MONTH(F411)&gt;7,0)))),0),"")</f>
        <v/>
      </c>
      <c r="AA411" s="31" t="str">
        <f>IF(Ansøgning!R416="","",Ansøgning!R416)</f>
        <v/>
      </c>
      <c r="AB411" s="46" t="str">
        <f>IFERROR(MAX(IF(OR(V411="",X411=""),"",IF(AND(AND(MONTH(F411)&gt;=8,MONTH(F411)&lt;9),AND(MONTH(H411)&gt;=8,MONTH(H411)&lt;9)),(NETWORKDAYS(F411,H411,Lister!$D$7:$D$13)-X411)*T411/NETWORKDAYS(Lister!$D$20,Lister!$E$20,Lister!$D$7:$D$13),IF(AND(MONTH(F411)=7,MONTH(H411)=8),(NETWORKDAYS(Lister!$D$20,H411,Lister!$D$7:$D$13)-X411)*T411/NETWORKDAYS(Lister!$D$20,Lister!$E$20,Lister!$D$7:$D$13),IF(AND(MONTH(F411)=7,MONTH(H411)=7),0)))),0),"")</f>
        <v/>
      </c>
      <c r="AC411" s="15" t="str">
        <f>IF(Ansøgning!U416="","",Ansøgning!U416)</f>
        <v/>
      </c>
      <c r="AD411" s="31" t="str">
        <f t="shared" si="45"/>
        <v/>
      </c>
      <c r="AE411" s="31" t="str">
        <f t="shared" si="46"/>
        <v/>
      </c>
      <c r="AF411" s="51" t="str">
        <f t="shared" si="47"/>
        <v/>
      </c>
      <c r="AG411" s="15" t="str">
        <f t="shared" si="48"/>
        <v/>
      </c>
    </row>
    <row r="412" spans="1:33" x14ac:dyDescent="0.25">
      <c r="A412" s="13" t="str">
        <f>IF(Ansøgning!A417="","",Ansøgning!A417)</f>
        <v/>
      </c>
      <c r="B412" s="13" t="str">
        <f>IF(Ansøgning!B417="","",Ansøgning!B417)</f>
        <v/>
      </c>
      <c r="C412" s="13" t="str">
        <f>IF(Ansøgning!C417="","",Ansøgning!C417)</f>
        <v/>
      </c>
      <c r="D412" s="13" t="str">
        <f>IF(Ansøgning!D417="","",Ansøgning!D417)</f>
        <v/>
      </c>
      <c r="E412" s="14" t="str">
        <f>IF(Ansøgning!E417="","",Ansøgning!E417)</f>
        <v/>
      </c>
      <c r="F412" s="16"/>
      <c r="G412" s="14" t="str">
        <f>IF(Ansøgning!F417="","",Ansøgning!F417)</f>
        <v/>
      </c>
      <c r="H412" s="16"/>
      <c r="I412" s="72" t="str">
        <f>IF(OR(F412="",H412=""),"",NETWORKDAYS(F412,H412,Lister!$D$7:$D$13))</f>
        <v/>
      </c>
      <c r="J412" s="53" t="str">
        <f>IF(Ansøgning!H417="","",Ansøgning!H417)</f>
        <v/>
      </c>
      <c r="K412" s="32" t="str">
        <f t="shared" si="42"/>
        <v/>
      </c>
      <c r="L412" s="31" t="str">
        <f>IF(Ansøgning!J417="","",Ansøgning!J417)</f>
        <v/>
      </c>
      <c r="M412" s="18"/>
      <c r="N412" s="31" t="str">
        <f>IF(Ansøgning!K417="","",Ansøgning!K417)</f>
        <v/>
      </c>
      <c r="O412" s="18"/>
      <c r="P412" s="15" t="str">
        <f>IF(Ansøgning!L417="","",Ansøgning!L417)</f>
        <v/>
      </c>
      <c r="Q412" s="46" t="str">
        <f t="shared" si="43"/>
        <v/>
      </c>
      <c r="R412" s="46"/>
      <c r="S412" s="101" t="str">
        <f>IF(Ansøgning!M417="","",Ansøgning!M417)</f>
        <v/>
      </c>
      <c r="T412" s="31" t="str">
        <f t="shared" si="44"/>
        <v/>
      </c>
      <c r="U412" s="102" t="str">
        <f>IF(Ansøgning!O417="","",Ansøgning!O417)</f>
        <v/>
      </c>
      <c r="V412" s="20"/>
      <c r="W412" s="102" t="str">
        <f>IF(Ansøgning!P417="","",Ansøgning!P417)</f>
        <v/>
      </c>
      <c r="X412" s="20"/>
      <c r="Y412" s="31" t="str">
        <f>IF(Ansøgning!Q417="","",Ansøgning!Q417)</f>
        <v/>
      </c>
      <c r="Z412" s="46" t="str">
        <f>IFERROR(MAX(IF(OR(V412="",X412=""),"",IF(AND(AND(MONTH(F412)&gt;=7,MONTH(F412)&lt;8),AND(MONTH(H412)&gt;=7,MONTH(H412)&lt;8)),(NETWORKDAYS(F412,H412,Lister!$D$7:$D$13)-V412)*T412/NETWORKDAYS(Lister!$D$19,Lister!$E$19,Lister!$D$7:$D$13),IF(AND(AND(MONTH(F412)&gt;=7,MONTH(F412)&lt;8),MONTH(H412)&gt;7),(NETWORKDAYS(F412,Lister!$E$19,Lister!$D$7:$D$13)-V412)*T412/NETWORKDAYS(Lister!$D$19,Lister!$E$19,Lister!$D$7:$D$13),IF(MONTH(F412)&gt;7,0)))),0),"")</f>
        <v/>
      </c>
      <c r="AA412" s="31" t="str">
        <f>IF(Ansøgning!R417="","",Ansøgning!R417)</f>
        <v/>
      </c>
      <c r="AB412" s="46" t="str">
        <f>IFERROR(MAX(IF(OR(V412="",X412=""),"",IF(AND(AND(MONTH(F412)&gt;=8,MONTH(F412)&lt;9),AND(MONTH(H412)&gt;=8,MONTH(H412)&lt;9)),(NETWORKDAYS(F412,H412,Lister!$D$7:$D$13)-X412)*T412/NETWORKDAYS(Lister!$D$20,Lister!$E$20,Lister!$D$7:$D$13),IF(AND(MONTH(F412)=7,MONTH(H412)=8),(NETWORKDAYS(Lister!$D$20,H412,Lister!$D$7:$D$13)-X412)*T412/NETWORKDAYS(Lister!$D$20,Lister!$E$20,Lister!$D$7:$D$13),IF(AND(MONTH(F412)=7,MONTH(H412)=7),0)))),0),"")</f>
        <v/>
      </c>
      <c r="AC412" s="15" t="str">
        <f>IF(Ansøgning!U417="","",Ansøgning!U417)</f>
        <v/>
      </c>
      <c r="AD412" s="31" t="str">
        <f t="shared" si="45"/>
        <v/>
      </c>
      <c r="AE412" s="31" t="str">
        <f t="shared" si="46"/>
        <v/>
      </c>
      <c r="AF412" s="51" t="str">
        <f t="shared" si="47"/>
        <v/>
      </c>
      <c r="AG412" s="15" t="str">
        <f t="shared" si="48"/>
        <v/>
      </c>
    </row>
    <row r="413" spans="1:33" x14ac:dyDescent="0.25">
      <c r="A413" s="13" t="str">
        <f>IF(Ansøgning!A418="","",Ansøgning!A418)</f>
        <v/>
      </c>
      <c r="B413" s="13" t="str">
        <f>IF(Ansøgning!B418="","",Ansøgning!B418)</f>
        <v/>
      </c>
      <c r="C413" s="13" t="str">
        <f>IF(Ansøgning!C418="","",Ansøgning!C418)</f>
        <v/>
      </c>
      <c r="D413" s="13" t="str">
        <f>IF(Ansøgning!D418="","",Ansøgning!D418)</f>
        <v/>
      </c>
      <c r="E413" s="14" t="str">
        <f>IF(Ansøgning!E418="","",Ansøgning!E418)</f>
        <v/>
      </c>
      <c r="F413" s="16"/>
      <c r="G413" s="14" t="str">
        <f>IF(Ansøgning!F418="","",Ansøgning!F418)</f>
        <v/>
      </c>
      <c r="H413" s="16"/>
      <c r="I413" s="72" t="str">
        <f>IF(OR(F413="",H413=""),"",NETWORKDAYS(F413,H413,Lister!$D$7:$D$13))</f>
        <v/>
      </c>
      <c r="J413" s="53" t="str">
        <f>IF(Ansøgning!H418="","",Ansøgning!H418)</f>
        <v/>
      </c>
      <c r="K413" s="32" t="str">
        <f t="shared" si="42"/>
        <v/>
      </c>
      <c r="L413" s="31" t="str">
        <f>IF(Ansøgning!J418="","",Ansøgning!J418)</f>
        <v/>
      </c>
      <c r="M413" s="18"/>
      <c r="N413" s="31" t="str">
        <f>IF(Ansøgning!K418="","",Ansøgning!K418)</f>
        <v/>
      </c>
      <c r="O413" s="18"/>
      <c r="P413" s="15" t="str">
        <f>IF(Ansøgning!L418="","",Ansøgning!L418)</f>
        <v/>
      </c>
      <c r="Q413" s="46" t="str">
        <f t="shared" si="43"/>
        <v/>
      </c>
      <c r="R413" s="46"/>
      <c r="S413" s="101" t="str">
        <f>IF(Ansøgning!M418="","",Ansøgning!M418)</f>
        <v/>
      </c>
      <c r="T413" s="31" t="str">
        <f t="shared" si="44"/>
        <v/>
      </c>
      <c r="U413" s="102" t="str">
        <f>IF(Ansøgning!O418="","",Ansøgning!O418)</f>
        <v/>
      </c>
      <c r="V413" s="20"/>
      <c r="W413" s="102" t="str">
        <f>IF(Ansøgning!P418="","",Ansøgning!P418)</f>
        <v/>
      </c>
      <c r="X413" s="20"/>
      <c r="Y413" s="31" t="str">
        <f>IF(Ansøgning!Q418="","",Ansøgning!Q418)</f>
        <v/>
      </c>
      <c r="Z413" s="46" t="str">
        <f>IFERROR(MAX(IF(OR(V413="",X413=""),"",IF(AND(AND(MONTH(F413)&gt;=7,MONTH(F413)&lt;8),AND(MONTH(H413)&gt;=7,MONTH(H413)&lt;8)),(NETWORKDAYS(F413,H413,Lister!$D$7:$D$13)-V413)*T413/NETWORKDAYS(Lister!$D$19,Lister!$E$19,Lister!$D$7:$D$13),IF(AND(AND(MONTH(F413)&gt;=7,MONTH(F413)&lt;8),MONTH(H413)&gt;7),(NETWORKDAYS(F413,Lister!$E$19,Lister!$D$7:$D$13)-V413)*T413/NETWORKDAYS(Lister!$D$19,Lister!$E$19,Lister!$D$7:$D$13),IF(MONTH(F413)&gt;7,0)))),0),"")</f>
        <v/>
      </c>
      <c r="AA413" s="31" t="str">
        <f>IF(Ansøgning!R418="","",Ansøgning!R418)</f>
        <v/>
      </c>
      <c r="AB413" s="46" t="str">
        <f>IFERROR(MAX(IF(OR(V413="",X413=""),"",IF(AND(AND(MONTH(F413)&gt;=8,MONTH(F413)&lt;9),AND(MONTH(H413)&gt;=8,MONTH(H413)&lt;9)),(NETWORKDAYS(F413,H413,Lister!$D$7:$D$13)-X413)*T413/NETWORKDAYS(Lister!$D$20,Lister!$E$20,Lister!$D$7:$D$13),IF(AND(MONTH(F413)=7,MONTH(H413)=8),(NETWORKDAYS(Lister!$D$20,H413,Lister!$D$7:$D$13)-X413)*T413/NETWORKDAYS(Lister!$D$20,Lister!$E$20,Lister!$D$7:$D$13),IF(AND(MONTH(F413)=7,MONTH(H413)=7),0)))),0),"")</f>
        <v/>
      </c>
      <c r="AC413" s="15" t="str">
        <f>IF(Ansøgning!U418="","",Ansøgning!U418)</f>
        <v/>
      </c>
      <c r="AD413" s="31" t="str">
        <f t="shared" si="45"/>
        <v/>
      </c>
      <c r="AE413" s="31" t="str">
        <f t="shared" si="46"/>
        <v/>
      </c>
      <c r="AF413" s="51" t="str">
        <f t="shared" si="47"/>
        <v/>
      </c>
      <c r="AG413" s="15" t="str">
        <f t="shared" si="48"/>
        <v/>
      </c>
    </row>
    <row r="414" spans="1:33" x14ac:dyDescent="0.25">
      <c r="A414" s="13" t="str">
        <f>IF(Ansøgning!A419="","",Ansøgning!A419)</f>
        <v/>
      </c>
      <c r="B414" s="13" t="str">
        <f>IF(Ansøgning!B419="","",Ansøgning!B419)</f>
        <v/>
      </c>
      <c r="C414" s="13" t="str">
        <f>IF(Ansøgning!C419="","",Ansøgning!C419)</f>
        <v/>
      </c>
      <c r="D414" s="13" t="str">
        <f>IF(Ansøgning!D419="","",Ansøgning!D419)</f>
        <v/>
      </c>
      <c r="E414" s="14" t="str">
        <f>IF(Ansøgning!E419="","",Ansøgning!E419)</f>
        <v/>
      </c>
      <c r="F414" s="16"/>
      <c r="G414" s="14" t="str">
        <f>IF(Ansøgning!F419="","",Ansøgning!F419)</f>
        <v/>
      </c>
      <c r="H414" s="16"/>
      <c r="I414" s="72" t="str">
        <f>IF(OR(F414="",H414=""),"",NETWORKDAYS(F414,H414,Lister!$D$7:$D$13))</f>
        <v/>
      </c>
      <c r="J414" s="53" t="str">
        <f>IF(Ansøgning!H419="","",Ansøgning!H419)</f>
        <v/>
      </c>
      <c r="K414" s="32" t="str">
        <f t="shared" si="42"/>
        <v/>
      </c>
      <c r="L414" s="31" t="str">
        <f>IF(Ansøgning!J419="","",Ansøgning!J419)</f>
        <v/>
      </c>
      <c r="M414" s="18"/>
      <c r="N414" s="31" t="str">
        <f>IF(Ansøgning!K419="","",Ansøgning!K419)</f>
        <v/>
      </c>
      <c r="O414" s="18"/>
      <c r="P414" s="15" t="str">
        <f>IF(Ansøgning!L419="","",Ansøgning!L419)</f>
        <v/>
      </c>
      <c r="Q414" s="46" t="str">
        <f t="shared" si="43"/>
        <v/>
      </c>
      <c r="R414" s="46"/>
      <c r="S414" s="101" t="str">
        <f>IF(Ansøgning!M419="","",Ansøgning!M419)</f>
        <v/>
      </c>
      <c r="T414" s="31" t="str">
        <f t="shared" si="44"/>
        <v/>
      </c>
      <c r="U414" s="102" t="str">
        <f>IF(Ansøgning!O419="","",Ansøgning!O419)</f>
        <v/>
      </c>
      <c r="V414" s="20"/>
      <c r="W414" s="102" t="str">
        <f>IF(Ansøgning!P419="","",Ansøgning!P419)</f>
        <v/>
      </c>
      <c r="X414" s="20"/>
      <c r="Y414" s="31" t="str">
        <f>IF(Ansøgning!Q419="","",Ansøgning!Q419)</f>
        <v/>
      </c>
      <c r="Z414" s="46" t="str">
        <f>IFERROR(MAX(IF(OR(V414="",X414=""),"",IF(AND(AND(MONTH(F414)&gt;=7,MONTH(F414)&lt;8),AND(MONTH(H414)&gt;=7,MONTH(H414)&lt;8)),(NETWORKDAYS(F414,H414,Lister!$D$7:$D$13)-V414)*T414/NETWORKDAYS(Lister!$D$19,Lister!$E$19,Lister!$D$7:$D$13),IF(AND(AND(MONTH(F414)&gt;=7,MONTH(F414)&lt;8),MONTH(H414)&gt;7),(NETWORKDAYS(F414,Lister!$E$19,Lister!$D$7:$D$13)-V414)*T414/NETWORKDAYS(Lister!$D$19,Lister!$E$19,Lister!$D$7:$D$13),IF(MONTH(F414)&gt;7,0)))),0),"")</f>
        <v/>
      </c>
      <c r="AA414" s="31" t="str">
        <f>IF(Ansøgning!R419="","",Ansøgning!R419)</f>
        <v/>
      </c>
      <c r="AB414" s="46" t="str">
        <f>IFERROR(MAX(IF(OR(V414="",X414=""),"",IF(AND(AND(MONTH(F414)&gt;=8,MONTH(F414)&lt;9),AND(MONTH(H414)&gt;=8,MONTH(H414)&lt;9)),(NETWORKDAYS(F414,H414,Lister!$D$7:$D$13)-X414)*T414/NETWORKDAYS(Lister!$D$20,Lister!$E$20,Lister!$D$7:$D$13),IF(AND(MONTH(F414)=7,MONTH(H414)=8),(NETWORKDAYS(Lister!$D$20,H414,Lister!$D$7:$D$13)-X414)*T414/NETWORKDAYS(Lister!$D$20,Lister!$E$20,Lister!$D$7:$D$13),IF(AND(MONTH(F414)=7,MONTH(H414)=7),0)))),0),"")</f>
        <v/>
      </c>
      <c r="AC414" s="15" t="str">
        <f>IF(Ansøgning!U419="","",Ansøgning!U419)</f>
        <v/>
      </c>
      <c r="AD414" s="31" t="str">
        <f t="shared" si="45"/>
        <v/>
      </c>
      <c r="AE414" s="31" t="str">
        <f t="shared" si="46"/>
        <v/>
      </c>
      <c r="AF414" s="51" t="str">
        <f t="shared" si="47"/>
        <v/>
      </c>
      <c r="AG414" s="15" t="str">
        <f t="shared" si="48"/>
        <v/>
      </c>
    </row>
    <row r="415" spans="1:33" x14ac:dyDescent="0.25">
      <c r="A415" s="13" t="str">
        <f>IF(Ansøgning!A420="","",Ansøgning!A420)</f>
        <v/>
      </c>
      <c r="B415" s="13" t="str">
        <f>IF(Ansøgning!B420="","",Ansøgning!B420)</f>
        <v/>
      </c>
      <c r="C415" s="13" t="str">
        <f>IF(Ansøgning!C420="","",Ansøgning!C420)</f>
        <v/>
      </c>
      <c r="D415" s="13" t="str">
        <f>IF(Ansøgning!D420="","",Ansøgning!D420)</f>
        <v/>
      </c>
      <c r="E415" s="14" t="str">
        <f>IF(Ansøgning!E420="","",Ansøgning!E420)</f>
        <v/>
      </c>
      <c r="F415" s="16"/>
      <c r="G415" s="14" t="str">
        <f>IF(Ansøgning!F420="","",Ansøgning!F420)</f>
        <v/>
      </c>
      <c r="H415" s="16"/>
      <c r="I415" s="72" t="str">
        <f>IF(OR(F415="",H415=""),"",NETWORKDAYS(F415,H415,Lister!$D$7:$D$13))</f>
        <v/>
      </c>
      <c r="J415" s="53" t="str">
        <f>IF(Ansøgning!H420="","",Ansøgning!H420)</f>
        <v/>
      </c>
      <c r="K415" s="32" t="str">
        <f t="shared" si="42"/>
        <v/>
      </c>
      <c r="L415" s="31" t="str">
        <f>IF(Ansøgning!J420="","",Ansøgning!J420)</f>
        <v/>
      </c>
      <c r="M415" s="18"/>
      <c r="N415" s="31" t="str">
        <f>IF(Ansøgning!K420="","",Ansøgning!K420)</f>
        <v/>
      </c>
      <c r="O415" s="18"/>
      <c r="P415" s="15" t="str">
        <f>IF(Ansøgning!L420="","",Ansøgning!L420)</f>
        <v/>
      </c>
      <c r="Q415" s="46" t="str">
        <f t="shared" si="43"/>
        <v/>
      </c>
      <c r="R415" s="46"/>
      <c r="S415" s="101" t="str">
        <f>IF(Ansøgning!M420="","",Ansøgning!M420)</f>
        <v/>
      </c>
      <c r="T415" s="31" t="str">
        <f t="shared" si="44"/>
        <v/>
      </c>
      <c r="U415" s="102" t="str">
        <f>IF(Ansøgning!O420="","",Ansøgning!O420)</f>
        <v/>
      </c>
      <c r="V415" s="20"/>
      <c r="W415" s="102" t="str">
        <f>IF(Ansøgning!P420="","",Ansøgning!P420)</f>
        <v/>
      </c>
      <c r="X415" s="20"/>
      <c r="Y415" s="31" t="str">
        <f>IF(Ansøgning!Q420="","",Ansøgning!Q420)</f>
        <v/>
      </c>
      <c r="Z415" s="46" t="str">
        <f>IFERROR(MAX(IF(OR(V415="",X415=""),"",IF(AND(AND(MONTH(F415)&gt;=7,MONTH(F415)&lt;8),AND(MONTH(H415)&gt;=7,MONTH(H415)&lt;8)),(NETWORKDAYS(F415,H415,Lister!$D$7:$D$13)-V415)*T415/NETWORKDAYS(Lister!$D$19,Lister!$E$19,Lister!$D$7:$D$13),IF(AND(AND(MONTH(F415)&gt;=7,MONTH(F415)&lt;8),MONTH(H415)&gt;7),(NETWORKDAYS(F415,Lister!$E$19,Lister!$D$7:$D$13)-V415)*T415/NETWORKDAYS(Lister!$D$19,Lister!$E$19,Lister!$D$7:$D$13),IF(MONTH(F415)&gt;7,0)))),0),"")</f>
        <v/>
      </c>
      <c r="AA415" s="31" t="str">
        <f>IF(Ansøgning!R420="","",Ansøgning!R420)</f>
        <v/>
      </c>
      <c r="AB415" s="46" t="str">
        <f>IFERROR(MAX(IF(OR(V415="",X415=""),"",IF(AND(AND(MONTH(F415)&gt;=8,MONTH(F415)&lt;9),AND(MONTH(H415)&gt;=8,MONTH(H415)&lt;9)),(NETWORKDAYS(F415,H415,Lister!$D$7:$D$13)-X415)*T415/NETWORKDAYS(Lister!$D$20,Lister!$E$20,Lister!$D$7:$D$13),IF(AND(MONTH(F415)=7,MONTH(H415)=8),(NETWORKDAYS(Lister!$D$20,H415,Lister!$D$7:$D$13)-X415)*T415/NETWORKDAYS(Lister!$D$20,Lister!$E$20,Lister!$D$7:$D$13),IF(AND(MONTH(F415)=7,MONTH(H415)=7),0)))),0),"")</f>
        <v/>
      </c>
      <c r="AC415" s="15" t="str">
        <f>IF(Ansøgning!U420="","",Ansøgning!U420)</f>
        <v/>
      </c>
      <c r="AD415" s="31" t="str">
        <f t="shared" si="45"/>
        <v/>
      </c>
      <c r="AE415" s="31" t="str">
        <f t="shared" si="46"/>
        <v/>
      </c>
      <c r="AF415" s="51" t="str">
        <f t="shared" si="47"/>
        <v/>
      </c>
      <c r="AG415" s="15" t="str">
        <f t="shared" si="48"/>
        <v/>
      </c>
    </row>
    <row r="416" spans="1:33" x14ac:dyDescent="0.25">
      <c r="A416" s="13" t="str">
        <f>IF(Ansøgning!A421="","",Ansøgning!A421)</f>
        <v/>
      </c>
      <c r="B416" s="13" t="str">
        <f>IF(Ansøgning!B421="","",Ansøgning!B421)</f>
        <v/>
      </c>
      <c r="C416" s="13" t="str">
        <f>IF(Ansøgning!C421="","",Ansøgning!C421)</f>
        <v/>
      </c>
      <c r="D416" s="13" t="str">
        <f>IF(Ansøgning!D421="","",Ansøgning!D421)</f>
        <v/>
      </c>
      <c r="E416" s="14" t="str">
        <f>IF(Ansøgning!E421="","",Ansøgning!E421)</f>
        <v/>
      </c>
      <c r="F416" s="16"/>
      <c r="G416" s="14" t="str">
        <f>IF(Ansøgning!F421="","",Ansøgning!F421)</f>
        <v/>
      </c>
      <c r="H416" s="16"/>
      <c r="I416" s="72" t="str">
        <f>IF(OR(F416="",H416=""),"",NETWORKDAYS(F416,H416,Lister!$D$7:$D$13))</f>
        <v/>
      </c>
      <c r="J416" s="53" t="str">
        <f>IF(Ansøgning!H421="","",Ansøgning!H421)</f>
        <v/>
      </c>
      <c r="K416" s="32" t="str">
        <f t="shared" si="42"/>
        <v/>
      </c>
      <c r="L416" s="31" t="str">
        <f>IF(Ansøgning!J421="","",Ansøgning!J421)</f>
        <v/>
      </c>
      <c r="M416" s="18"/>
      <c r="N416" s="31" t="str">
        <f>IF(Ansøgning!K421="","",Ansøgning!K421)</f>
        <v/>
      </c>
      <c r="O416" s="18"/>
      <c r="P416" s="15" t="str">
        <f>IF(Ansøgning!L421="","",Ansøgning!L421)</f>
        <v/>
      </c>
      <c r="Q416" s="46" t="str">
        <f t="shared" si="43"/>
        <v/>
      </c>
      <c r="R416" s="46"/>
      <c r="S416" s="101" t="str">
        <f>IF(Ansøgning!M421="","",Ansøgning!M421)</f>
        <v/>
      </c>
      <c r="T416" s="31" t="str">
        <f t="shared" si="44"/>
        <v/>
      </c>
      <c r="U416" s="102" t="str">
        <f>IF(Ansøgning!O421="","",Ansøgning!O421)</f>
        <v/>
      </c>
      <c r="V416" s="20"/>
      <c r="W416" s="102" t="str">
        <f>IF(Ansøgning!P421="","",Ansøgning!P421)</f>
        <v/>
      </c>
      <c r="X416" s="20"/>
      <c r="Y416" s="31" t="str">
        <f>IF(Ansøgning!Q421="","",Ansøgning!Q421)</f>
        <v/>
      </c>
      <c r="Z416" s="46" t="str">
        <f>IFERROR(MAX(IF(OR(V416="",X416=""),"",IF(AND(AND(MONTH(F416)&gt;=7,MONTH(F416)&lt;8),AND(MONTH(H416)&gt;=7,MONTH(H416)&lt;8)),(NETWORKDAYS(F416,H416,Lister!$D$7:$D$13)-V416)*T416/NETWORKDAYS(Lister!$D$19,Lister!$E$19,Lister!$D$7:$D$13),IF(AND(AND(MONTH(F416)&gt;=7,MONTH(F416)&lt;8),MONTH(H416)&gt;7),(NETWORKDAYS(F416,Lister!$E$19,Lister!$D$7:$D$13)-V416)*T416/NETWORKDAYS(Lister!$D$19,Lister!$E$19,Lister!$D$7:$D$13),IF(MONTH(F416)&gt;7,0)))),0),"")</f>
        <v/>
      </c>
      <c r="AA416" s="31" t="str">
        <f>IF(Ansøgning!R421="","",Ansøgning!R421)</f>
        <v/>
      </c>
      <c r="AB416" s="46" t="str">
        <f>IFERROR(MAX(IF(OR(V416="",X416=""),"",IF(AND(AND(MONTH(F416)&gt;=8,MONTH(F416)&lt;9),AND(MONTH(H416)&gt;=8,MONTH(H416)&lt;9)),(NETWORKDAYS(F416,H416,Lister!$D$7:$D$13)-X416)*T416/NETWORKDAYS(Lister!$D$20,Lister!$E$20,Lister!$D$7:$D$13),IF(AND(MONTH(F416)=7,MONTH(H416)=8),(NETWORKDAYS(Lister!$D$20,H416,Lister!$D$7:$D$13)-X416)*T416/NETWORKDAYS(Lister!$D$20,Lister!$E$20,Lister!$D$7:$D$13),IF(AND(MONTH(F416)=7,MONTH(H416)=7),0)))),0),"")</f>
        <v/>
      </c>
      <c r="AC416" s="15" t="str">
        <f>IF(Ansøgning!U421="","",Ansøgning!U421)</f>
        <v/>
      </c>
      <c r="AD416" s="31" t="str">
        <f t="shared" si="45"/>
        <v/>
      </c>
      <c r="AE416" s="31" t="str">
        <f t="shared" si="46"/>
        <v/>
      </c>
      <c r="AF416" s="51" t="str">
        <f t="shared" si="47"/>
        <v/>
      </c>
      <c r="AG416" s="15" t="str">
        <f t="shared" si="48"/>
        <v/>
      </c>
    </row>
    <row r="417" spans="1:33" x14ac:dyDescent="0.25">
      <c r="A417" s="13" t="str">
        <f>IF(Ansøgning!A422="","",Ansøgning!A422)</f>
        <v/>
      </c>
      <c r="B417" s="13" t="str">
        <f>IF(Ansøgning!B422="","",Ansøgning!B422)</f>
        <v/>
      </c>
      <c r="C417" s="13" t="str">
        <f>IF(Ansøgning!C422="","",Ansøgning!C422)</f>
        <v/>
      </c>
      <c r="D417" s="13" t="str">
        <f>IF(Ansøgning!D422="","",Ansøgning!D422)</f>
        <v/>
      </c>
      <c r="E417" s="14" t="str">
        <f>IF(Ansøgning!E422="","",Ansøgning!E422)</f>
        <v/>
      </c>
      <c r="F417" s="16"/>
      <c r="G417" s="14" t="str">
        <f>IF(Ansøgning!F422="","",Ansøgning!F422)</f>
        <v/>
      </c>
      <c r="H417" s="16"/>
      <c r="I417" s="72" t="str">
        <f>IF(OR(F417="",H417=""),"",NETWORKDAYS(F417,H417,Lister!$D$7:$D$13))</f>
        <v/>
      </c>
      <c r="J417" s="53" t="str">
        <f>IF(Ansøgning!H422="","",Ansøgning!H422)</f>
        <v/>
      </c>
      <c r="K417" s="32" t="str">
        <f t="shared" si="42"/>
        <v/>
      </c>
      <c r="L417" s="31" t="str">
        <f>IF(Ansøgning!J422="","",Ansøgning!J422)</f>
        <v/>
      </c>
      <c r="M417" s="18"/>
      <c r="N417" s="31" t="str">
        <f>IF(Ansøgning!K422="","",Ansøgning!K422)</f>
        <v/>
      </c>
      <c r="O417" s="18"/>
      <c r="P417" s="15" t="str">
        <f>IF(Ansøgning!L422="","",Ansøgning!L422)</f>
        <v/>
      </c>
      <c r="Q417" s="46" t="str">
        <f t="shared" si="43"/>
        <v/>
      </c>
      <c r="R417" s="46"/>
      <c r="S417" s="101" t="str">
        <f>IF(Ansøgning!M422="","",Ansøgning!M422)</f>
        <v/>
      </c>
      <c r="T417" s="31" t="str">
        <f t="shared" si="44"/>
        <v/>
      </c>
      <c r="U417" s="102" t="str">
        <f>IF(Ansøgning!O422="","",Ansøgning!O422)</f>
        <v/>
      </c>
      <c r="V417" s="20"/>
      <c r="W417" s="102" t="str">
        <f>IF(Ansøgning!P422="","",Ansøgning!P422)</f>
        <v/>
      </c>
      <c r="X417" s="20"/>
      <c r="Y417" s="31" t="str">
        <f>IF(Ansøgning!Q422="","",Ansøgning!Q422)</f>
        <v/>
      </c>
      <c r="Z417" s="46" t="str">
        <f>IFERROR(MAX(IF(OR(V417="",X417=""),"",IF(AND(AND(MONTH(F417)&gt;=7,MONTH(F417)&lt;8),AND(MONTH(H417)&gt;=7,MONTH(H417)&lt;8)),(NETWORKDAYS(F417,H417,Lister!$D$7:$D$13)-V417)*T417/NETWORKDAYS(Lister!$D$19,Lister!$E$19,Lister!$D$7:$D$13),IF(AND(AND(MONTH(F417)&gt;=7,MONTH(F417)&lt;8),MONTH(H417)&gt;7),(NETWORKDAYS(F417,Lister!$E$19,Lister!$D$7:$D$13)-V417)*T417/NETWORKDAYS(Lister!$D$19,Lister!$E$19,Lister!$D$7:$D$13),IF(MONTH(F417)&gt;7,0)))),0),"")</f>
        <v/>
      </c>
      <c r="AA417" s="31" t="str">
        <f>IF(Ansøgning!R422="","",Ansøgning!R422)</f>
        <v/>
      </c>
      <c r="AB417" s="46" t="str">
        <f>IFERROR(MAX(IF(OR(V417="",X417=""),"",IF(AND(AND(MONTH(F417)&gt;=8,MONTH(F417)&lt;9),AND(MONTH(H417)&gt;=8,MONTH(H417)&lt;9)),(NETWORKDAYS(F417,H417,Lister!$D$7:$D$13)-X417)*T417/NETWORKDAYS(Lister!$D$20,Lister!$E$20,Lister!$D$7:$D$13),IF(AND(MONTH(F417)=7,MONTH(H417)=8),(NETWORKDAYS(Lister!$D$20,H417,Lister!$D$7:$D$13)-X417)*T417/NETWORKDAYS(Lister!$D$20,Lister!$E$20,Lister!$D$7:$D$13),IF(AND(MONTH(F417)=7,MONTH(H417)=7),0)))),0),"")</f>
        <v/>
      </c>
      <c r="AC417" s="15" t="str">
        <f>IF(Ansøgning!U422="","",Ansøgning!U422)</f>
        <v/>
      </c>
      <c r="AD417" s="31" t="str">
        <f t="shared" si="45"/>
        <v/>
      </c>
      <c r="AE417" s="31" t="str">
        <f t="shared" si="46"/>
        <v/>
      </c>
      <c r="AF417" s="51" t="str">
        <f t="shared" si="47"/>
        <v/>
      </c>
      <c r="AG417" s="15" t="str">
        <f t="shared" si="48"/>
        <v/>
      </c>
    </row>
    <row r="418" spans="1:33" x14ac:dyDescent="0.25">
      <c r="A418" s="13" t="str">
        <f>IF(Ansøgning!A423="","",Ansøgning!A423)</f>
        <v/>
      </c>
      <c r="B418" s="13" t="str">
        <f>IF(Ansøgning!B423="","",Ansøgning!B423)</f>
        <v/>
      </c>
      <c r="C418" s="13" t="str">
        <f>IF(Ansøgning!C423="","",Ansøgning!C423)</f>
        <v/>
      </c>
      <c r="D418" s="13" t="str">
        <f>IF(Ansøgning!D423="","",Ansøgning!D423)</f>
        <v/>
      </c>
      <c r="E418" s="14" t="str">
        <f>IF(Ansøgning!E423="","",Ansøgning!E423)</f>
        <v/>
      </c>
      <c r="F418" s="16"/>
      <c r="G418" s="14" t="str">
        <f>IF(Ansøgning!F423="","",Ansøgning!F423)</f>
        <v/>
      </c>
      <c r="H418" s="16"/>
      <c r="I418" s="72" t="str">
        <f>IF(OR(F418="",H418=""),"",NETWORKDAYS(F418,H418,Lister!$D$7:$D$13))</f>
        <v/>
      </c>
      <c r="J418" s="53" t="str">
        <f>IF(Ansøgning!H423="","",Ansøgning!H423)</f>
        <v/>
      </c>
      <c r="K418" s="32" t="str">
        <f t="shared" si="42"/>
        <v/>
      </c>
      <c r="L418" s="31" t="str">
        <f>IF(Ansøgning!J423="","",Ansøgning!J423)</f>
        <v/>
      </c>
      <c r="M418" s="18"/>
      <c r="N418" s="31" t="str">
        <f>IF(Ansøgning!K423="","",Ansøgning!K423)</f>
        <v/>
      </c>
      <c r="O418" s="18"/>
      <c r="P418" s="15" t="str">
        <f>IF(Ansøgning!L423="","",Ansøgning!L423)</f>
        <v/>
      </c>
      <c r="Q418" s="46" t="str">
        <f t="shared" si="43"/>
        <v/>
      </c>
      <c r="R418" s="46"/>
      <c r="S418" s="101" t="str">
        <f>IF(Ansøgning!M423="","",Ansøgning!M423)</f>
        <v/>
      </c>
      <c r="T418" s="31" t="str">
        <f t="shared" si="44"/>
        <v/>
      </c>
      <c r="U418" s="102" t="str">
        <f>IF(Ansøgning!O423="","",Ansøgning!O423)</f>
        <v/>
      </c>
      <c r="V418" s="20"/>
      <c r="W418" s="102" t="str">
        <f>IF(Ansøgning!P423="","",Ansøgning!P423)</f>
        <v/>
      </c>
      <c r="X418" s="20"/>
      <c r="Y418" s="31" t="str">
        <f>IF(Ansøgning!Q423="","",Ansøgning!Q423)</f>
        <v/>
      </c>
      <c r="Z418" s="46" t="str">
        <f>IFERROR(MAX(IF(OR(V418="",X418=""),"",IF(AND(AND(MONTH(F418)&gt;=7,MONTH(F418)&lt;8),AND(MONTH(H418)&gt;=7,MONTH(H418)&lt;8)),(NETWORKDAYS(F418,H418,Lister!$D$7:$D$13)-V418)*T418/NETWORKDAYS(Lister!$D$19,Lister!$E$19,Lister!$D$7:$D$13),IF(AND(AND(MONTH(F418)&gt;=7,MONTH(F418)&lt;8),MONTH(H418)&gt;7),(NETWORKDAYS(F418,Lister!$E$19,Lister!$D$7:$D$13)-V418)*T418/NETWORKDAYS(Lister!$D$19,Lister!$E$19,Lister!$D$7:$D$13),IF(MONTH(F418)&gt;7,0)))),0),"")</f>
        <v/>
      </c>
      <c r="AA418" s="31" t="str">
        <f>IF(Ansøgning!R423="","",Ansøgning!R423)</f>
        <v/>
      </c>
      <c r="AB418" s="46" t="str">
        <f>IFERROR(MAX(IF(OR(V418="",X418=""),"",IF(AND(AND(MONTH(F418)&gt;=8,MONTH(F418)&lt;9),AND(MONTH(H418)&gt;=8,MONTH(H418)&lt;9)),(NETWORKDAYS(F418,H418,Lister!$D$7:$D$13)-X418)*T418/NETWORKDAYS(Lister!$D$20,Lister!$E$20,Lister!$D$7:$D$13),IF(AND(MONTH(F418)=7,MONTH(H418)=8),(NETWORKDAYS(Lister!$D$20,H418,Lister!$D$7:$D$13)-X418)*T418/NETWORKDAYS(Lister!$D$20,Lister!$E$20,Lister!$D$7:$D$13),IF(AND(MONTH(F418)=7,MONTH(H418)=7),0)))),0),"")</f>
        <v/>
      </c>
      <c r="AC418" s="15" t="str">
        <f>IF(Ansøgning!U423="","",Ansøgning!U423)</f>
        <v/>
      </c>
      <c r="AD418" s="31" t="str">
        <f t="shared" si="45"/>
        <v/>
      </c>
      <c r="AE418" s="31" t="str">
        <f t="shared" si="46"/>
        <v/>
      </c>
      <c r="AF418" s="51" t="str">
        <f t="shared" si="47"/>
        <v/>
      </c>
      <c r="AG418" s="15" t="str">
        <f t="shared" si="48"/>
        <v/>
      </c>
    </row>
    <row r="419" spans="1:33" x14ac:dyDescent="0.25">
      <c r="A419" s="13" t="str">
        <f>IF(Ansøgning!A424="","",Ansøgning!A424)</f>
        <v/>
      </c>
      <c r="B419" s="13" t="str">
        <f>IF(Ansøgning!B424="","",Ansøgning!B424)</f>
        <v/>
      </c>
      <c r="C419" s="13" t="str">
        <f>IF(Ansøgning!C424="","",Ansøgning!C424)</f>
        <v/>
      </c>
      <c r="D419" s="13" t="str">
        <f>IF(Ansøgning!D424="","",Ansøgning!D424)</f>
        <v/>
      </c>
      <c r="E419" s="14" t="str">
        <f>IF(Ansøgning!E424="","",Ansøgning!E424)</f>
        <v/>
      </c>
      <c r="F419" s="16"/>
      <c r="G419" s="14" t="str">
        <f>IF(Ansøgning!F424="","",Ansøgning!F424)</f>
        <v/>
      </c>
      <c r="H419" s="16"/>
      <c r="I419" s="72" t="str">
        <f>IF(OR(F419="",H419=""),"",NETWORKDAYS(F419,H419,Lister!$D$7:$D$13))</f>
        <v/>
      </c>
      <c r="J419" s="53" t="str">
        <f>IF(Ansøgning!H424="","",Ansøgning!H424)</f>
        <v/>
      </c>
      <c r="K419" s="32" t="str">
        <f t="shared" si="42"/>
        <v/>
      </c>
      <c r="L419" s="31" t="str">
        <f>IF(Ansøgning!J424="","",Ansøgning!J424)</f>
        <v/>
      </c>
      <c r="M419" s="18"/>
      <c r="N419" s="31" t="str">
        <f>IF(Ansøgning!K424="","",Ansøgning!K424)</f>
        <v/>
      </c>
      <c r="O419" s="18"/>
      <c r="P419" s="15" t="str">
        <f>IF(Ansøgning!L424="","",Ansøgning!L424)</f>
        <v/>
      </c>
      <c r="Q419" s="46" t="str">
        <f t="shared" si="43"/>
        <v/>
      </c>
      <c r="R419" s="46"/>
      <c r="S419" s="101" t="str">
        <f>IF(Ansøgning!M424="","",Ansøgning!M424)</f>
        <v/>
      </c>
      <c r="T419" s="31" t="str">
        <f t="shared" si="44"/>
        <v/>
      </c>
      <c r="U419" s="102" t="str">
        <f>IF(Ansøgning!O424="","",Ansøgning!O424)</f>
        <v/>
      </c>
      <c r="V419" s="20"/>
      <c r="W419" s="102" t="str">
        <f>IF(Ansøgning!P424="","",Ansøgning!P424)</f>
        <v/>
      </c>
      <c r="X419" s="20"/>
      <c r="Y419" s="31" t="str">
        <f>IF(Ansøgning!Q424="","",Ansøgning!Q424)</f>
        <v/>
      </c>
      <c r="Z419" s="46" t="str">
        <f>IFERROR(MAX(IF(OR(V419="",X419=""),"",IF(AND(AND(MONTH(F419)&gt;=7,MONTH(F419)&lt;8),AND(MONTH(H419)&gt;=7,MONTH(H419)&lt;8)),(NETWORKDAYS(F419,H419,Lister!$D$7:$D$13)-V419)*T419/NETWORKDAYS(Lister!$D$19,Lister!$E$19,Lister!$D$7:$D$13),IF(AND(AND(MONTH(F419)&gt;=7,MONTH(F419)&lt;8),MONTH(H419)&gt;7),(NETWORKDAYS(F419,Lister!$E$19,Lister!$D$7:$D$13)-V419)*T419/NETWORKDAYS(Lister!$D$19,Lister!$E$19,Lister!$D$7:$D$13),IF(MONTH(F419)&gt;7,0)))),0),"")</f>
        <v/>
      </c>
      <c r="AA419" s="31" t="str">
        <f>IF(Ansøgning!R424="","",Ansøgning!R424)</f>
        <v/>
      </c>
      <c r="AB419" s="46" t="str">
        <f>IFERROR(MAX(IF(OR(V419="",X419=""),"",IF(AND(AND(MONTH(F419)&gt;=8,MONTH(F419)&lt;9),AND(MONTH(H419)&gt;=8,MONTH(H419)&lt;9)),(NETWORKDAYS(F419,H419,Lister!$D$7:$D$13)-X419)*T419/NETWORKDAYS(Lister!$D$20,Lister!$E$20,Lister!$D$7:$D$13),IF(AND(MONTH(F419)=7,MONTH(H419)=8),(NETWORKDAYS(Lister!$D$20,H419,Lister!$D$7:$D$13)-X419)*T419/NETWORKDAYS(Lister!$D$20,Lister!$E$20,Lister!$D$7:$D$13),IF(AND(MONTH(F419)=7,MONTH(H419)=7),0)))),0),"")</f>
        <v/>
      </c>
      <c r="AC419" s="15" t="str">
        <f>IF(Ansøgning!U424="","",Ansøgning!U424)</f>
        <v/>
      </c>
      <c r="AD419" s="31" t="str">
        <f t="shared" si="45"/>
        <v/>
      </c>
      <c r="AE419" s="31" t="str">
        <f t="shared" si="46"/>
        <v/>
      </c>
      <c r="AF419" s="51" t="str">
        <f t="shared" si="47"/>
        <v/>
      </c>
      <c r="AG419" s="15" t="str">
        <f t="shared" si="48"/>
        <v/>
      </c>
    </row>
    <row r="420" spans="1:33" x14ac:dyDescent="0.25">
      <c r="A420" s="13" t="str">
        <f>IF(Ansøgning!A425="","",Ansøgning!A425)</f>
        <v/>
      </c>
      <c r="B420" s="13" t="str">
        <f>IF(Ansøgning!B425="","",Ansøgning!B425)</f>
        <v/>
      </c>
      <c r="C420" s="13" t="str">
        <f>IF(Ansøgning!C425="","",Ansøgning!C425)</f>
        <v/>
      </c>
      <c r="D420" s="13" t="str">
        <f>IF(Ansøgning!D425="","",Ansøgning!D425)</f>
        <v/>
      </c>
      <c r="E420" s="14" t="str">
        <f>IF(Ansøgning!E425="","",Ansøgning!E425)</f>
        <v/>
      </c>
      <c r="F420" s="16"/>
      <c r="G420" s="14" t="str">
        <f>IF(Ansøgning!F425="","",Ansøgning!F425)</f>
        <v/>
      </c>
      <c r="H420" s="16"/>
      <c r="I420" s="72" t="str">
        <f>IF(OR(F420="",H420=""),"",NETWORKDAYS(F420,H420,Lister!$D$7:$D$13))</f>
        <v/>
      </c>
      <c r="J420" s="53" t="str">
        <f>IF(Ansøgning!H425="","",Ansøgning!H425)</f>
        <v/>
      </c>
      <c r="K420" s="32" t="str">
        <f t="shared" si="42"/>
        <v/>
      </c>
      <c r="L420" s="31" t="str">
        <f>IF(Ansøgning!J425="","",Ansøgning!J425)</f>
        <v/>
      </c>
      <c r="M420" s="18"/>
      <c r="N420" s="31" t="str">
        <f>IF(Ansøgning!K425="","",Ansøgning!K425)</f>
        <v/>
      </c>
      <c r="O420" s="18"/>
      <c r="P420" s="15" t="str">
        <f>IF(Ansøgning!L425="","",Ansøgning!L425)</f>
        <v/>
      </c>
      <c r="Q420" s="46" t="str">
        <f t="shared" si="43"/>
        <v/>
      </c>
      <c r="R420" s="46"/>
      <c r="S420" s="101" t="str">
        <f>IF(Ansøgning!M425="","",Ansøgning!M425)</f>
        <v/>
      </c>
      <c r="T420" s="31" t="str">
        <f t="shared" si="44"/>
        <v/>
      </c>
      <c r="U420" s="102" t="str">
        <f>IF(Ansøgning!O425="","",Ansøgning!O425)</f>
        <v/>
      </c>
      <c r="V420" s="20"/>
      <c r="W420" s="102" t="str">
        <f>IF(Ansøgning!P425="","",Ansøgning!P425)</f>
        <v/>
      </c>
      <c r="X420" s="20"/>
      <c r="Y420" s="31" t="str">
        <f>IF(Ansøgning!Q425="","",Ansøgning!Q425)</f>
        <v/>
      </c>
      <c r="Z420" s="46" t="str">
        <f>IFERROR(MAX(IF(OR(V420="",X420=""),"",IF(AND(AND(MONTH(F420)&gt;=7,MONTH(F420)&lt;8),AND(MONTH(H420)&gt;=7,MONTH(H420)&lt;8)),(NETWORKDAYS(F420,H420,Lister!$D$7:$D$13)-V420)*T420/NETWORKDAYS(Lister!$D$19,Lister!$E$19,Lister!$D$7:$D$13),IF(AND(AND(MONTH(F420)&gt;=7,MONTH(F420)&lt;8),MONTH(H420)&gt;7),(NETWORKDAYS(F420,Lister!$E$19,Lister!$D$7:$D$13)-V420)*T420/NETWORKDAYS(Lister!$D$19,Lister!$E$19,Lister!$D$7:$D$13),IF(MONTH(F420)&gt;7,0)))),0),"")</f>
        <v/>
      </c>
      <c r="AA420" s="31" t="str">
        <f>IF(Ansøgning!R425="","",Ansøgning!R425)</f>
        <v/>
      </c>
      <c r="AB420" s="46" t="str">
        <f>IFERROR(MAX(IF(OR(V420="",X420=""),"",IF(AND(AND(MONTH(F420)&gt;=8,MONTH(F420)&lt;9),AND(MONTH(H420)&gt;=8,MONTH(H420)&lt;9)),(NETWORKDAYS(F420,H420,Lister!$D$7:$D$13)-X420)*T420/NETWORKDAYS(Lister!$D$20,Lister!$E$20,Lister!$D$7:$D$13),IF(AND(MONTH(F420)=7,MONTH(H420)=8),(NETWORKDAYS(Lister!$D$20,H420,Lister!$D$7:$D$13)-X420)*T420/NETWORKDAYS(Lister!$D$20,Lister!$E$20,Lister!$D$7:$D$13),IF(AND(MONTH(F420)=7,MONTH(H420)=7),0)))),0),"")</f>
        <v/>
      </c>
      <c r="AC420" s="15" t="str">
        <f>IF(Ansøgning!U425="","",Ansøgning!U425)</f>
        <v/>
      </c>
      <c r="AD420" s="31" t="str">
        <f t="shared" si="45"/>
        <v/>
      </c>
      <c r="AE420" s="31" t="str">
        <f t="shared" si="46"/>
        <v/>
      </c>
      <c r="AF420" s="51" t="str">
        <f t="shared" si="47"/>
        <v/>
      </c>
      <c r="AG420" s="15" t="str">
        <f t="shared" si="48"/>
        <v/>
      </c>
    </row>
    <row r="421" spans="1:33" x14ac:dyDescent="0.25">
      <c r="A421" s="13" t="str">
        <f>IF(Ansøgning!A426="","",Ansøgning!A426)</f>
        <v/>
      </c>
      <c r="B421" s="13" t="str">
        <f>IF(Ansøgning!B426="","",Ansøgning!B426)</f>
        <v/>
      </c>
      <c r="C421" s="13" t="str">
        <f>IF(Ansøgning!C426="","",Ansøgning!C426)</f>
        <v/>
      </c>
      <c r="D421" s="13" t="str">
        <f>IF(Ansøgning!D426="","",Ansøgning!D426)</f>
        <v/>
      </c>
      <c r="E421" s="14" t="str">
        <f>IF(Ansøgning!E426="","",Ansøgning!E426)</f>
        <v/>
      </c>
      <c r="F421" s="16"/>
      <c r="G421" s="14" t="str">
        <f>IF(Ansøgning!F426="","",Ansøgning!F426)</f>
        <v/>
      </c>
      <c r="H421" s="16"/>
      <c r="I421" s="72" t="str">
        <f>IF(OR(F421="",H421=""),"",NETWORKDAYS(F421,H421,Lister!$D$7:$D$13))</f>
        <v/>
      </c>
      <c r="J421" s="53" t="str">
        <f>IF(Ansøgning!H426="","",Ansøgning!H426)</f>
        <v/>
      </c>
      <c r="K421" s="32" t="str">
        <f t="shared" si="42"/>
        <v/>
      </c>
      <c r="L421" s="31" t="str">
        <f>IF(Ansøgning!J426="","",Ansøgning!J426)</f>
        <v/>
      </c>
      <c r="M421" s="18"/>
      <c r="N421" s="31" t="str">
        <f>IF(Ansøgning!K426="","",Ansøgning!K426)</f>
        <v/>
      </c>
      <c r="O421" s="18"/>
      <c r="P421" s="15" t="str">
        <f>IF(Ansøgning!L426="","",Ansøgning!L426)</f>
        <v/>
      </c>
      <c r="Q421" s="46" t="str">
        <f t="shared" si="43"/>
        <v/>
      </c>
      <c r="R421" s="46"/>
      <c r="S421" s="101" t="str">
        <f>IF(Ansøgning!M426="","",Ansøgning!M426)</f>
        <v/>
      </c>
      <c r="T421" s="31" t="str">
        <f t="shared" si="44"/>
        <v/>
      </c>
      <c r="U421" s="102" t="str">
        <f>IF(Ansøgning!O426="","",Ansøgning!O426)</f>
        <v/>
      </c>
      <c r="V421" s="20"/>
      <c r="W421" s="102" t="str">
        <f>IF(Ansøgning!P426="","",Ansøgning!P426)</f>
        <v/>
      </c>
      <c r="X421" s="20"/>
      <c r="Y421" s="31" t="str">
        <f>IF(Ansøgning!Q426="","",Ansøgning!Q426)</f>
        <v/>
      </c>
      <c r="Z421" s="46" t="str">
        <f>IFERROR(MAX(IF(OR(V421="",X421=""),"",IF(AND(AND(MONTH(F421)&gt;=7,MONTH(F421)&lt;8),AND(MONTH(H421)&gt;=7,MONTH(H421)&lt;8)),(NETWORKDAYS(F421,H421,Lister!$D$7:$D$13)-V421)*T421/NETWORKDAYS(Lister!$D$19,Lister!$E$19,Lister!$D$7:$D$13),IF(AND(AND(MONTH(F421)&gt;=7,MONTH(F421)&lt;8),MONTH(H421)&gt;7),(NETWORKDAYS(F421,Lister!$E$19,Lister!$D$7:$D$13)-V421)*T421/NETWORKDAYS(Lister!$D$19,Lister!$E$19,Lister!$D$7:$D$13),IF(MONTH(F421)&gt;7,0)))),0),"")</f>
        <v/>
      </c>
      <c r="AA421" s="31" t="str">
        <f>IF(Ansøgning!R426="","",Ansøgning!R426)</f>
        <v/>
      </c>
      <c r="AB421" s="46" t="str">
        <f>IFERROR(MAX(IF(OR(V421="",X421=""),"",IF(AND(AND(MONTH(F421)&gt;=8,MONTH(F421)&lt;9),AND(MONTH(H421)&gt;=8,MONTH(H421)&lt;9)),(NETWORKDAYS(F421,H421,Lister!$D$7:$D$13)-X421)*T421/NETWORKDAYS(Lister!$D$20,Lister!$E$20,Lister!$D$7:$D$13),IF(AND(MONTH(F421)=7,MONTH(H421)=8),(NETWORKDAYS(Lister!$D$20,H421,Lister!$D$7:$D$13)-X421)*T421/NETWORKDAYS(Lister!$D$20,Lister!$E$20,Lister!$D$7:$D$13),IF(AND(MONTH(F421)=7,MONTH(H421)=7),0)))),0),"")</f>
        <v/>
      </c>
      <c r="AC421" s="15" t="str">
        <f>IF(Ansøgning!U426="","",Ansøgning!U426)</f>
        <v/>
      </c>
      <c r="AD421" s="31" t="str">
        <f t="shared" si="45"/>
        <v/>
      </c>
      <c r="AE421" s="31" t="str">
        <f t="shared" si="46"/>
        <v/>
      </c>
      <c r="AF421" s="51" t="str">
        <f t="shared" si="47"/>
        <v/>
      </c>
      <c r="AG421" s="15" t="str">
        <f t="shared" si="48"/>
        <v/>
      </c>
    </row>
    <row r="422" spans="1:33" x14ac:dyDescent="0.25">
      <c r="A422" s="13" t="str">
        <f>IF(Ansøgning!A427="","",Ansøgning!A427)</f>
        <v/>
      </c>
      <c r="B422" s="13" t="str">
        <f>IF(Ansøgning!B427="","",Ansøgning!B427)</f>
        <v/>
      </c>
      <c r="C422" s="13" t="str">
        <f>IF(Ansøgning!C427="","",Ansøgning!C427)</f>
        <v/>
      </c>
      <c r="D422" s="13" t="str">
        <f>IF(Ansøgning!D427="","",Ansøgning!D427)</f>
        <v/>
      </c>
      <c r="E422" s="14" t="str">
        <f>IF(Ansøgning!E427="","",Ansøgning!E427)</f>
        <v/>
      </c>
      <c r="F422" s="16"/>
      <c r="G422" s="14" t="str">
        <f>IF(Ansøgning!F427="","",Ansøgning!F427)</f>
        <v/>
      </c>
      <c r="H422" s="16"/>
      <c r="I422" s="72" t="str">
        <f>IF(OR(F422="",H422=""),"",NETWORKDAYS(F422,H422,Lister!$D$7:$D$13))</f>
        <v/>
      </c>
      <c r="J422" s="53" t="str">
        <f>IF(Ansøgning!H427="","",Ansøgning!H427)</f>
        <v/>
      </c>
      <c r="K422" s="32" t="str">
        <f t="shared" si="42"/>
        <v/>
      </c>
      <c r="L422" s="31" t="str">
        <f>IF(Ansøgning!J427="","",Ansøgning!J427)</f>
        <v/>
      </c>
      <c r="M422" s="18"/>
      <c r="N422" s="31" t="str">
        <f>IF(Ansøgning!K427="","",Ansøgning!K427)</f>
        <v/>
      </c>
      <c r="O422" s="18"/>
      <c r="P422" s="15" t="str">
        <f>IF(Ansøgning!L427="","",Ansøgning!L427)</f>
        <v/>
      </c>
      <c r="Q422" s="46" t="str">
        <f t="shared" si="43"/>
        <v/>
      </c>
      <c r="R422" s="46"/>
      <c r="S422" s="101" t="str">
        <f>IF(Ansøgning!M427="","",Ansøgning!M427)</f>
        <v/>
      </c>
      <c r="T422" s="31" t="str">
        <f t="shared" si="44"/>
        <v/>
      </c>
      <c r="U422" s="102" t="str">
        <f>IF(Ansøgning!O427="","",Ansøgning!O427)</f>
        <v/>
      </c>
      <c r="V422" s="20"/>
      <c r="W422" s="102" t="str">
        <f>IF(Ansøgning!P427="","",Ansøgning!P427)</f>
        <v/>
      </c>
      <c r="X422" s="20"/>
      <c r="Y422" s="31" t="str">
        <f>IF(Ansøgning!Q427="","",Ansøgning!Q427)</f>
        <v/>
      </c>
      <c r="Z422" s="46" t="str">
        <f>IFERROR(MAX(IF(OR(V422="",X422=""),"",IF(AND(AND(MONTH(F422)&gt;=7,MONTH(F422)&lt;8),AND(MONTH(H422)&gt;=7,MONTH(H422)&lt;8)),(NETWORKDAYS(F422,H422,Lister!$D$7:$D$13)-V422)*T422/NETWORKDAYS(Lister!$D$19,Lister!$E$19,Lister!$D$7:$D$13),IF(AND(AND(MONTH(F422)&gt;=7,MONTH(F422)&lt;8),MONTH(H422)&gt;7),(NETWORKDAYS(F422,Lister!$E$19,Lister!$D$7:$D$13)-V422)*T422/NETWORKDAYS(Lister!$D$19,Lister!$E$19,Lister!$D$7:$D$13),IF(MONTH(F422)&gt;7,0)))),0),"")</f>
        <v/>
      </c>
      <c r="AA422" s="31" t="str">
        <f>IF(Ansøgning!R427="","",Ansøgning!R427)</f>
        <v/>
      </c>
      <c r="AB422" s="46" t="str">
        <f>IFERROR(MAX(IF(OR(V422="",X422=""),"",IF(AND(AND(MONTH(F422)&gt;=8,MONTH(F422)&lt;9),AND(MONTH(H422)&gt;=8,MONTH(H422)&lt;9)),(NETWORKDAYS(F422,H422,Lister!$D$7:$D$13)-X422)*T422/NETWORKDAYS(Lister!$D$20,Lister!$E$20,Lister!$D$7:$D$13),IF(AND(MONTH(F422)=7,MONTH(H422)=8),(NETWORKDAYS(Lister!$D$20,H422,Lister!$D$7:$D$13)-X422)*T422/NETWORKDAYS(Lister!$D$20,Lister!$E$20,Lister!$D$7:$D$13),IF(AND(MONTH(F422)=7,MONTH(H422)=7),0)))),0),"")</f>
        <v/>
      </c>
      <c r="AC422" s="15" t="str">
        <f>IF(Ansøgning!U427="","",Ansøgning!U427)</f>
        <v/>
      </c>
      <c r="AD422" s="31" t="str">
        <f t="shared" si="45"/>
        <v/>
      </c>
      <c r="AE422" s="31" t="str">
        <f t="shared" si="46"/>
        <v/>
      </c>
      <c r="AF422" s="51" t="str">
        <f t="shared" si="47"/>
        <v/>
      </c>
      <c r="AG422" s="15" t="str">
        <f t="shared" si="48"/>
        <v/>
      </c>
    </row>
    <row r="423" spans="1:33" x14ac:dyDescent="0.25">
      <c r="A423" s="13" t="str">
        <f>IF(Ansøgning!A428="","",Ansøgning!A428)</f>
        <v/>
      </c>
      <c r="B423" s="13" t="str">
        <f>IF(Ansøgning!B428="","",Ansøgning!B428)</f>
        <v/>
      </c>
      <c r="C423" s="13" t="str">
        <f>IF(Ansøgning!C428="","",Ansøgning!C428)</f>
        <v/>
      </c>
      <c r="D423" s="13" t="str">
        <f>IF(Ansøgning!D428="","",Ansøgning!D428)</f>
        <v/>
      </c>
      <c r="E423" s="14" t="str">
        <f>IF(Ansøgning!E428="","",Ansøgning!E428)</f>
        <v/>
      </c>
      <c r="F423" s="16"/>
      <c r="G423" s="14" t="str">
        <f>IF(Ansøgning!F428="","",Ansøgning!F428)</f>
        <v/>
      </c>
      <c r="H423" s="16"/>
      <c r="I423" s="72" t="str">
        <f>IF(OR(F423="",H423=""),"",NETWORKDAYS(F423,H423,Lister!$D$7:$D$13))</f>
        <v/>
      </c>
      <c r="J423" s="53" t="str">
        <f>IF(Ansøgning!H428="","",Ansøgning!H428)</f>
        <v/>
      </c>
      <c r="K423" s="32" t="str">
        <f t="shared" si="42"/>
        <v/>
      </c>
      <c r="L423" s="31" t="str">
        <f>IF(Ansøgning!J428="","",Ansøgning!J428)</f>
        <v/>
      </c>
      <c r="M423" s="18"/>
      <c r="N423" s="31" t="str">
        <f>IF(Ansøgning!K428="","",Ansøgning!K428)</f>
        <v/>
      </c>
      <c r="O423" s="18"/>
      <c r="P423" s="15" t="str">
        <f>IF(Ansøgning!L428="","",Ansøgning!L428)</f>
        <v/>
      </c>
      <c r="Q423" s="46" t="str">
        <f t="shared" si="43"/>
        <v/>
      </c>
      <c r="R423" s="46"/>
      <c r="S423" s="101" t="str">
        <f>IF(Ansøgning!M428="","",Ansøgning!M428)</f>
        <v/>
      </c>
      <c r="T423" s="31" t="str">
        <f t="shared" si="44"/>
        <v/>
      </c>
      <c r="U423" s="102" t="str">
        <f>IF(Ansøgning!O428="","",Ansøgning!O428)</f>
        <v/>
      </c>
      <c r="V423" s="20"/>
      <c r="W423" s="102" t="str">
        <f>IF(Ansøgning!P428="","",Ansøgning!P428)</f>
        <v/>
      </c>
      <c r="X423" s="20"/>
      <c r="Y423" s="31" t="str">
        <f>IF(Ansøgning!Q428="","",Ansøgning!Q428)</f>
        <v/>
      </c>
      <c r="Z423" s="46" t="str">
        <f>IFERROR(MAX(IF(OR(V423="",X423=""),"",IF(AND(AND(MONTH(F423)&gt;=7,MONTH(F423)&lt;8),AND(MONTH(H423)&gt;=7,MONTH(H423)&lt;8)),(NETWORKDAYS(F423,H423,Lister!$D$7:$D$13)-V423)*T423/NETWORKDAYS(Lister!$D$19,Lister!$E$19,Lister!$D$7:$D$13),IF(AND(AND(MONTH(F423)&gt;=7,MONTH(F423)&lt;8),MONTH(H423)&gt;7),(NETWORKDAYS(F423,Lister!$E$19,Lister!$D$7:$D$13)-V423)*T423/NETWORKDAYS(Lister!$D$19,Lister!$E$19,Lister!$D$7:$D$13),IF(MONTH(F423)&gt;7,0)))),0),"")</f>
        <v/>
      </c>
      <c r="AA423" s="31" t="str">
        <f>IF(Ansøgning!R428="","",Ansøgning!R428)</f>
        <v/>
      </c>
      <c r="AB423" s="46" t="str">
        <f>IFERROR(MAX(IF(OR(V423="",X423=""),"",IF(AND(AND(MONTH(F423)&gt;=8,MONTH(F423)&lt;9),AND(MONTH(H423)&gt;=8,MONTH(H423)&lt;9)),(NETWORKDAYS(F423,H423,Lister!$D$7:$D$13)-X423)*T423/NETWORKDAYS(Lister!$D$20,Lister!$E$20,Lister!$D$7:$D$13),IF(AND(MONTH(F423)=7,MONTH(H423)=8),(NETWORKDAYS(Lister!$D$20,H423,Lister!$D$7:$D$13)-X423)*T423/NETWORKDAYS(Lister!$D$20,Lister!$E$20,Lister!$D$7:$D$13),IF(AND(MONTH(F423)=7,MONTH(H423)=7),0)))),0),"")</f>
        <v/>
      </c>
      <c r="AC423" s="15" t="str">
        <f>IF(Ansøgning!U428="","",Ansøgning!U428)</f>
        <v/>
      </c>
      <c r="AD423" s="31" t="str">
        <f t="shared" si="45"/>
        <v/>
      </c>
      <c r="AE423" s="31" t="str">
        <f t="shared" si="46"/>
        <v/>
      </c>
      <c r="AF423" s="51" t="str">
        <f t="shared" si="47"/>
        <v/>
      </c>
      <c r="AG423" s="15" t="str">
        <f t="shared" si="48"/>
        <v/>
      </c>
    </row>
    <row r="424" spans="1:33" x14ac:dyDescent="0.25">
      <c r="A424" s="13" t="str">
        <f>IF(Ansøgning!A429="","",Ansøgning!A429)</f>
        <v/>
      </c>
      <c r="B424" s="13" t="str">
        <f>IF(Ansøgning!B429="","",Ansøgning!B429)</f>
        <v/>
      </c>
      <c r="C424" s="13" t="str">
        <f>IF(Ansøgning!C429="","",Ansøgning!C429)</f>
        <v/>
      </c>
      <c r="D424" s="13" t="str">
        <f>IF(Ansøgning!D429="","",Ansøgning!D429)</f>
        <v/>
      </c>
      <c r="E424" s="14" t="str">
        <f>IF(Ansøgning!E429="","",Ansøgning!E429)</f>
        <v/>
      </c>
      <c r="F424" s="16"/>
      <c r="G424" s="14" t="str">
        <f>IF(Ansøgning!F429="","",Ansøgning!F429)</f>
        <v/>
      </c>
      <c r="H424" s="16"/>
      <c r="I424" s="72" t="str">
        <f>IF(OR(F424="",H424=""),"",NETWORKDAYS(F424,H424,Lister!$D$7:$D$13))</f>
        <v/>
      </c>
      <c r="J424" s="53" t="str">
        <f>IF(Ansøgning!H429="","",Ansøgning!H429)</f>
        <v/>
      </c>
      <c r="K424" s="32" t="str">
        <f t="shared" si="42"/>
        <v/>
      </c>
      <c r="L424" s="31" t="str">
        <f>IF(Ansøgning!J429="","",Ansøgning!J429)</f>
        <v/>
      </c>
      <c r="M424" s="18"/>
      <c r="N424" s="31" t="str">
        <f>IF(Ansøgning!K429="","",Ansøgning!K429)</f>
        <v/>
      </c>
      <c r="O424" s="18"/>
      <c r="P424" s="15" t="str">
        <f>IF(Ansøgning!L429="","",Ansøgning!L429)</f>
        <v/>
      </c>
      <c r="Q424" s="46" t="str">
        <f t="shared" si="43"/>
        <v/>
      </c>
      <c r="R424" s="46"/>
      <c r="S424" s="101" t="str">
        <f>IF(Ansøgning!M429="","",Ansøgning!M429)</f>
        <v/>
      </c>
      <c r="T424" s="31" t="str">
        <f t="shared" si="44"/>
        <v/>
      </c>
      <c r="U424" s="102" t="str">
        <f>IF(Ansøgning!O429="","",Ansøgning!O429)</f>
        <v/>
      </c>
      <c r="V424" s="20"/>
      <c r="W424" s="102" t="str">
        <f>IF(Ansøgning!P429="","",Ansøgning!P429)</f>
        <v/>
      </c>
      <c r="X424" s="20"/>
      <c r="Y424" s="31" t="str">
        <f>IF(Ansøgning!Q429="","",Ansøgning!Q429)</f>
        <v/>
      </c>
      <c r="Z424" s="46" t="str">
        <f>IFERROR(MAX(IF(OR(V424="",X424=""),"",IF(AND(AND(MONTH(F424)&gt;=7,MONTH(F424)&lt;8),AND(MONTH(H424)&gt;=7,MONTH(H424)&lt;8)),(NETWORKDAYS(F424,H424,Lister!$D$7:$D$13)-V424)*T424/NETWORKDAYS(Lister!$D$19,Lister!$E$19,Lister!$D$7:$D$13),IF(AND(AND(MONTH(F424)&gt;=7,MONTH(F424)&lt;8),MONTH(H424)&gt;7),(NETWORKDAYS(F424,Lister!$E$19,Lister!$D$7:$D$13)-V424)*T424/NETWORKDAYS(Lister!$D$19,Lister!$E$19,Lister!$D$7:$D$13),IF(MONTH(F424)&gt;7,0)))),0),"")</f>
        <v/>
      </c>
      <c r="AA424" s="31" t="str">
        <f>IF(Ansøgning!R429="","",Ansøgning!R429)</f>
        <v/>
      </c>
      <c r="AB424" s="46" t="str">
        <f>IFERROR(MAX(IF(OR(V424="",X424=""),"",IF(AND(AND(MONTH(F424)&gt;=8,MONTH(F424)&lt;9),AND(MONTH(H424)&gt;=8,MONTH(H424)&lt;9)),(NETWORKDAYS(F424,H424,Lister!$D$7:$D$13)-X424)*T424/NETWORKDAYS(Lister!$D$20,Lister!$E$20,Lister!$D$7:$D$13),IF(AND(MONTH(F424)=7,MONTH(H424)=8),(NETWORKDAYS(Lister!$D$20,H424,Lister!$D$7:$D$13)-X424)*T424/NETWORKDAYS(Lister!$D$20,Lister!$E$20,Lister!$D$7:$D$13),IF(AND(MONTH(F424)=7,MONTH(H424)=7),0)))),0),"")</f>
        <v/>
      </c>
      <c r="AC424" s="15" t="str">
        <f>IF(Ansøgning!U429="","",Ansøgning!U429)</f>
        <v/>
      </c>
      <c r="AD424" s="31" t="str">
        <f t="shared" si="45"/>
        <v/>
      </c>
      <c r="AE424" s="31" t="str">
        <f t="shared" si="46"/>
        <v/>
      </c>
      <c r="AF424" s="51" t="str">
        <f t="shared" si="47"/>
        <v/>
      </c>
      <c r="AG424" s="15" t="str">
        <f t="shared" si="48"/>
        <v/>
      </c>
    </row>
    <row r="425" spans="1:33" x14ac:dyDescent="0.25">
      <c r="A425" s="13" t="str">
        <f>IF(Ansøgning!A430="","",Ansøgning!A430)</f>
        <v/>
      </c>
      <c r="B425" s="13" t="str">
        <f>IF(Ansøgning!B430="","",Ansøgning!B430)</f>
        <v/>
      </c>
      <c r="C425" s="13" t="str">
        <f>IF(Ansøgning!C430="","",Ansøgning!C430)</f>
        <v/>
      </c>
      <c r="D425" s="13" t="str">
        <f>IF(Ansøgning!D430="","",Ansøgning!D430)</f>
        <v/>
      </c>
      <c r="E425" s="14" t="str">
        <f>IF(Ansøgning!E430="","",Ansøgning!E430)</f>
        <v/>
      </c>
      <c r="F425" s="16"/>
      <c r="G425" s="14" t="str">
        <f>IF(Ansøgning!F430="","",Ansøgning!F430)</f>
        <v/>
      </c>
      <c r="H425" s="16"/>
      <c r="I425" s="72" t="str">
        <f>IF(OR(F425="",H425=""),"",NETWORKDAYS(F425,H425,Lister!$D$7:$D$13))</f>
        <v/>
      </c>
      <c r="J425" s="53" t="str">
        <f>IF(Ansøgning!H430="","",Ansøgning!H430)</f>
        <v/>
      </c>
      <c r="K425" s="32" t="str">
        <f t="shared" si="42"/>
        <v/>
      </c>
      <c r="L425" s="31" t="str">
        <f>IF(Ansøgning!J430="","",Ansøgning!J430)</f>
        <v/>
      </c>
      <c r="M425" s="18"/>
      <c r="N425" s="31" t="str">
        <f>IF(Ansøgning!K430="","",Ansøgning!K430)</f>
        <v/>
      </c>
      <c r="O425" s="18"/>
      <c r="P425" s="15" t="str">
        <f>IF(Ansøgning!L430="","",Ansøgning!L430)</f>
        <v/>
      </c>
      <c r="Q425" s="46" t="str">
        <f t="shared" si="43"/>
        <v/>
      </c>
      <c r="R425" s="46"/>
      <c r="S425" s="101" t="str">
        <f>IF(Ansøgning!M430="","",Ansøgning!M430)</f>
        <v/>
      </c>
      <c r="T425" s="31" t="str">
        <f t="shared" si="44"/>
        <v/>
      </c>
      <c r="U425" s="102" t="str">
        <f>IF(Ansøgning!O430="","",Ansøgning!O430)</f>
        <v/>
      </c>
      <c r="V425" s="20"/>
      <c r="W425" s="102" t="str">
        <f>IF(Ansøgning!P430="","",Ansøgning!P430)</f>
        <v/>
      </c>
      <c r="X425" s="20"/>
      <c r="Y425" s="31" t="str">
        <f>IF(Ansøgning!Q430="","",Ansøgning!Q430)</f>
        <v/>
      </c>
      <c r="Z425" s="46" t="str">
        <f>IFERROR(MAX(IF(OR(V425="",X425=""),"",IF(AND(AND(MONTH(F425)&gt;=7,MONTH(F425)&lt;8),AND(MONTH(H425)&gt;=7,MONTH(H425)&lt;8)),(NETWORKDAYS(F425,H425,Lister!$D$7:$D$13)-V425)*T425/NETWORKDAYS(Lister!$D$19,Lister!$E$19,Lister!$D$7:$D$13),IF(AND(AND(MONTH(F425)&gt;=7,MONTH(F425)&lt;8),MONTH(H425)&gt;7),(NETWORKDAYS(F425,Lister!$E$19,Lister!$D$7:$D$13)-V425)*T425/NETWORKDAYS(Lister!$D$19,Lister!$E$19,Lister!$D$7:$D$13),IF(MONTH(F425)&gt;7,0)))),0),"")</f>
        <v/>
      </c>
      <c r="AA425" s="31" t="str">
        <f>IF(Ansøgning!R430="","",Ansøgning!R430)</f>
        <v/>
      </c>
      <c r="AB425" s="46" t="str">
        <f>IFERROR(MAX(IF(OR(V425="",X425=""),"",IF(AND(AND(MONTH(F425)&gt;=8,MONTH(F425)&lt;9),AND(MONTH(H425)&gt;=8,MONTH(H425)&lt;9)),(NETWORKDAYS(F425,H425,Lister!$D$7:$D$13)-X425)*T425/NETWORKDAYS(Lister!$D$20,Lister!$E$20,Lister!$D$7:$D$13),IF(AND(MONTH(F425)=7,MONTH(H425)=8),(NETWORKDAYS(Lister!$D$20,H425,Lister!$D$7:$D$13)-X425)*T425/NETWORKDAYS(Lister!$D$20,Lister!$E$20,Lister!$D$7:$D$13),IF(AND(MONTH(F425)=7,MONTH(H425)=7),0)))),0),"")</f>
        <v/>
      </c>
      <c r="AC425" s="15" t="str">
        <f>IF(Ansøgning!U430="","",Ansøgning!U430)</f>
        <v/>
      </c>
      <c r="AD425" s="31" t="str">
        <f t="shared" si="45"/>
        <v/>
      </c>
      <c r="AE425" s="31" t="str">
        <f t="shared" si="46"/>
        <v/>
      </c>
      <c r="AF425" s="51" t="str">
        <f t="shared" si="47"/>
        <v/>
      </c>
      <c r="AG425" s="15" t="str">
        <f t="shared" si="48"/>
        <v/>
      </c>
    </row>
    <row r="426" spans="1:33" x14ac:dyDescent="0.25">
      <c r="A426" s="13" t="str">
        <f>IF(Ansøgning!A431="","",Ansøgning!A431)</f>
        <v/>
      </c>
      <c r="B426" s="13" t="str">
        <f>IF(Ansøgning!B431="","",Ansøgning!B431)</f>
        <v/>
      </c>
      <c r="C426" s="13" t="str">
        <f>IF(Ansøgning!C431="","",Ansøgning!C431)</f>
        <v/>
      </c>
      <c r="D426" s="13" t="str">
        <f>IF(Ansøgning!D431="","",Ansøgning!D431)</f>
        <v/>
      </c>
      <c r="E426" s="14" t="str">
        <f>IF(Ansøgning!E431="","",Ansøgning!E431)</f>
        <v/>
      </c>
      <c r="F426" s="16"/>
      <c r="G426" s="14" t="str">
        <f>IF(Ansøgning!F431="","",Ansøgning!F431)</f>
        <v/>
      </c>
      <c r="H426" s="16"/>
      <c r="I426" s="72" t="str">
        <f>IF(OR(F426="",H426=""),"",NETWORKDAYS(F426,H426,Lister!$D$7:$D$13))</f>
        <v/>
      </c>
      <c r="J426" s="53" t="str">
        <f>IF(Ansøgning!H431="","",Ansøgning!H431)</f>
        <v/>
      </c>
      <c r="K426" s="32" t="str">
        <f t="shared" si="42"/>
        <v/>
      </c>
      <c r="L426" s="31" t="str">
        <f>IF(Ansøgning!J431="","",Ansøgning!J431)</f>
        <v/>
      </c>
      <c r="M426" s="18"/>
      <c r="N426" s="31" t="str">
        <f>IF(Ansøgning!K431="","",Ansøgning!K431)</f>
        <v/>
      </c>
      <c r="O426" s="18"/>
      <c r="P426" s="15" t="str">
        <f>IF(Ansøgning!L431="","",Ansøgning!L431)</f>
        <v/>
      </c>
      <c r="Q426" s="46" t="str">
        <f t="shared" si="43"/>
        <v/>
      </c>
      <c r="R426" s="46"/>
      <c r="S426" s="101" t="str">
        <f>IF(Ansøgning!M431="","",Ansøgning!M431)</f>
        <v/>
      </c>
      <c r="T426" s="31" t="str">
        <f t="shared" si="44"/>
        <v/>
      </c>
      <c r="U426" s="102" t="str">
        <f>IF(Ansøgning!O431="","",Ansøgning!O431)</f>
        <v/>
      </c>
      <c r="V426" s="20"/>
      <c r="W426" s="102" t="str">
        <f>IF(Ansøgning!P431="","",Ansøgning!P431)</f>
        <v/>
      </c>
      <c r="X426" s="20"/>
      <c r="Y426" s="31" t="str">
        <f>IF(Ansøgning!Q431="","",Ansøgning!Q431)</f>
        <v/>
      </c>
      <c r="Z426" s="46" t="str">
        <f>IFERROR(MAX(IF(OR(V426="",X426=""),"",IF(AND(AND(MONTH(F426)&gt;=7,MONTH(F426)&lt;8),AND(MONTH(H426)&gt;=7,MONTH(H426)&lt;8)),(NETWORKDAYS(F426,H426,Lister!$D$7:$D$13)-V426)*T426/NETWORKDAYS(Lister!$D$19,Lister!$E$19,Lister!$D$7:$D$13),IF(AND(AND(MONTH(F426)&gt;=7,MONTH(F426)&lt;8),MONTH(H426)&gt;7),(NETWORKDAYS(F426,Lister!$E$19,Lister!$D$7:$D$13)-V426)*T426/NETWORKDAYS(Lister!$D$19,Lister!$E$19,Lister!$D$7:$D$13),IF(MONTH(F426)&gt;7,0)))),0),"")</f>
        <v/>
      </c>
      <c r="AA426" s="31" t="str">
        <f>IF(Ansøgning!R431="","",Ansøgning!R431)</f>
        <v/>
      </c>
      <c r="AB426" s="46" t="str">
        <f>IFERROR(MAX(IF(OR(V426="",X426=""),"",IF(AND(AND(MONTH(F426)&gt;=8,MONTH(F426)&lt;9),AND(MONTH(H426)&gt;=8,MONTH(H426)&lt;9)),(NETWORKDAYS(F426,H426,Lister!$D$7:$D$13)-X426)*T426/NETWORKDAYS(Lister!$D$20,Lister!$E$20,Lister!$D$7:$D$13),IF(AND(MONTH(F426)=7,MONTH(H426)=8),(NETWORKDAYS(Lister!$D$20,H426,Lister!$D$7:$D$13)-X426)*T426/NETWORKDAYS(Lister!$D$20,Lister!$E$20,Lister!$D$7:$D$13),IF(AND(MONTH(F426)=7,MONTH(H426)=7),0)))),0),"")</f>
        <v/>
      </c>
      <c r="AC426" s="15" t="str">
        <f>IF(Ansøgning!U431="","",Ansøgning!U431)</f>
        <v/>
      </c>
      <c r="AD426" s="31" t="str">
        <f t="shared" si="45"/>
        <v/>
      </c>
      <c r="AE426" s="31" t="str">
        <f t="shared" si="46"/>
        <v/>
      </c>
      <c r="AF426" s="51" t="str">
        <f t="shared" si="47"/>
        <v/>
      </c>
      <c r="AG426" s="15" t="str">
        <f t="shared" si="48"/>
        <v/>
      </c>
    </row>
    <row r="427" spans="1:33" x14ac:dyDescent="0.25">
      <c r="A427" s="13" t="str">
        <f>IF(Ansøgning!A432="","",Ansøgning!A432)</f>
        <v/>
      </c>
      <c r="B427" s="13" t="str">
        <f>IF(Ansøgning!B432="","",Ansøgning!B432)</f>
        <v/>
      </c>
      <c r="C427" s="13" t="str">
        <f>IF(Ansøgning!C432="","",Ansøgning!C432)</f>
        <v/>
      </c>
      <c r="D427" s="13" t="str">
        <f>IF(Ansøgning!D432="","",Ansøgning!D432)</f>
        <v/>
      </c>
      <c r="E427" s="14" t="str">
        <f>IF(Ansøgning!E432="","",Ansøgning!E432)</f>
        <v/>
      </c>
      <c r="F427" s="16"/>
      <c r="G427" s="14" t="str">
        <f>IF(Ansøgning!F432="","",Ansøgning!F432)</f>
        <v/>
      </c>
      <c r="H427" s="16"/>
      <c r="I427" s="72" t="str">
        <f>IF(OR(F427="",H427=""),"",NETWORKDAYS(F427,H427,Lister!$D$7:$D$13))</f>
        <v/>
      </c>
      <c r="J427" s="53" t="str">
        <f>IF(Ansøgning!H432="","",Ansøgning!H432)</f>
        <v/>
      </c>
      <c r="K427" s="32" t="str">
        <f t="shared" si="42"/>
        <v/>
      </c>
      <c r="L427" s="31" t="str">
        <f>IF(Ansøgning!J432="","",Ansøgning!J432)</f>
        <v/>
      </c>
      <c r="M427" s="18"/>
      <c r="N427" s="31" t="str">
        <f>IF(Ansøgning!K432="","",Ansøgning!K432)</f>
        <v/>
      </c>
      <c r="O427" s="18"/>
      <c r="P427" s="15" t="str">
        <f>IF(Ansøgning!L432="","",Ansøgning!L432)</f>
        <v/>
      </c>
      <c r="Q427" s="46" t="str">
        <f t="shared" si="43"/>
        <v/>
      </c>
      <c r="R427" s="46"/>
      <c r="S427" s="101" t="str">
        <f>IF(Ansøgning!M432="","",Ansøgning!M432)</f>
        <v/>
      </c>
      <c r="T427" s="31" t="str">
        <f t="shared" si="44"/>
        <v/>
      </c>
      <c r="U427" s="102" t="str">
        <f>IF(Ansøgning!O432="","",Ansøgning!O432)</f>
        <v/>
      </c>
      <c r="V427" s="20"/>
      <c r="W427" s="102" t="str">
        <f>IF(Ansøgning!P432="","",Ansøgning!P432)</f>
        <v/>
      </c>
      <c r="X427" s="20"/>
      <c r="Y427" s="31" t="str">
        <f>IF(Ansøgning!Q432="","",Ansøgning!Q432)</f>
        <v/>
      </c>
      <c r="Z427" s="46" t="str">
        <f>IFERROR(MAX(IF(OR(V427="",X427=""),"",IF(AND(AND(MONTH(F427)&gt;=7,MONTH(F427)&lt;8),AND(MONTH(H427)&gt;=7,MONTH(H427)&lt;8)),(NETWORKDAYS(F427,H427,Lister!$D$7:$D$13)-V427)*T427/NETWORKDAYS(Lister!$D$19,Lister!$E$19,Lister!$D$7:$D$13),IF(AND(AND(MONTH(F427)&gt;=7,MONTH(F427)&lt;8),MONTH(H427)&gt;7),(NETWORKDAYS(F427,Lister!$E$19,Lister!$D$7:$D$13)-V427)*T427/NETWORKDAYS(Lister!$D$19,Lister!$E$19,Lister!$D$7:$D$13),IF(MONTH(F427)&gt;7,0)))),0),"")</f>
        <v/>
      </c>
      <c r="AA427" s="31" t="str">
        <f>IF(Ansøgning!R432="","",Ansøgning!R432)</f>
        <v/>
      </c>
      <c r="AB427" s="46" t="str">
        <f>IFERROR(MAX(IF(OR(V427="",X427=""),"",IF(AND(AND(MONTH(F427)&gt;=8,MONTH(F427)&lt;9),AND(MONTH(H427)&gt;=8,MONTH(H427)&lt;9)),(NETWORKDAYS(F427,H427,Lister!$D$7:$D$13)-X427)*T427/NETWORKDAYS(Lister!$D$20,Lister!$E$20,Lister!$D$7:$D$13),IF(AND(MONTH(F427)=7,MONTH(H427)=8),(NETWORKDAYS(Lister!$D$20,H427,Lister!$D$7:$D$13)-X427)*T427/NETWORKDAYS(Lister!$D$20,Lister!$E$20,Lister!$D$7:$D$13),IF(AND(MONTH(F427)=7,MONTH(H427)=7),0)))),0),"")</f>
        <v/>
      </c>
      <c r="AC427" s="15" t="str">
        <f>IF(Ansøgning!U432="","",Ansøgning!U432)</f>
        <v/>
      </c>
      <c r="AD427" s="31" t="str">
        <f t="shared" si="45"/>
        <v/>
      </c>
      <c r="AE427" s="31" t="str">
        <f t="shared" si="46"/>
        <v/>
      </c>
      <c r="AF427" s="51" t="str">
        <f t="shared" si="47"/>
        <v/>
      </c>
      <c r="AG427" s="15" t="str">
        <f t="shared" si="48"/>
        <v/>
      </c>
    </row>
    <row r="428" spans="1:33" x14ac:dyDescent="0.25">
      <c r="A428" s="13" t="str">
        <f>IF(Ansøgning!A433="","",Ansøgning!A433)</f>
        <v/>
      </c>
      <c r="B428" s="13" t="str">
        <f>IF(Ansøgning!B433="","",Ansøgning!B433)</f>
        <v/>
      </c>
      <c r="C428" s="13" t="str">
        <f>IF(Ansøgning!C433="","",Ansøgning!C433)</f>
        <v/>
      </c>
      <c r="D428" s="13" t="str">
        <f>IF(Ansøgning!D433="","",Ansøgning!D433)</f>
        <v/>
      </c>
      <c r="E428" s="14" t="str">
        <f>IF(Ansøgning!E433="","",Ansøgning!E433)</f>
        <v/>
      </c>
      <c r="F428" s="16"/>
      <c r="G428" s="14" t="str">
        <f>IF(Ansøgning!F433="","",Ansøgning!F433)</f>
        <v/>
      </c>
      <c r="H428" s="16"/>
      <c r="I428" s="72" t="str">
        <f>IF(OR(F428="",H428=""),"",NETWORKDAYS(F428,H428,Lister!$D$7:$D$13))</f>
        <v/>
      </c>
      <c r="J428" s="53" t="str">
        <f>IF(Ansøgning!H433="","",Ansøgning!H433)</f>
        <v/>
      </c>
      <c r="K428" s="32" t="str">
        <f t="shared" si="42"/>
        <v/>
      </c>
      <c r="L428" s="31" t="str">
        <f>IF(Ansøgning!J433="","",Ansøgning!J433)</f>
        <v/>
      </c>
      <c r="M428" s="18"/>
      <c r="N428" s="31" t="str">
        <f>IF(Ansøgning!K433="","",Ansøgning!K433)</f>
        <v/>
      </c>
      <c r="O428" s="18"/>
      <c r="P428" s="15" t="str">
        <f>IF(Ansøgning!L433="","",Ansøgning!L433)</f>
        <v/>
      </c>
      <c r="Q428" s="46" t="str">
        <f t="shared" si="43"/>
        <v/>
      </c>
      <c r="R428" s="46"/>
      <c r="S428" s="101" t="str">
        <f>IF(Ansøgning!M433="","",Ansøgning!M433)</f>
        <v/>
      </c>
      <c r="T428" s="31" t="str">
        <f t="shared" si="44"/>
        <v/>
      </c>
      <c r="U428" s="102" t="str">
        <f>IF(Ansøgning!O433="","",Ansøgning!O433)</f>
        <v/>
      </c>
      <c r="V428" s="20"/>
      <c r="W428" s="102" t="str">
        <f>IF(Ansøgning!P433="","",Ansøgning!P433)</f>
        <v/>
      </c>
      <c r="X428" s="20"/>
      <c r="Y428" s="31" t="str">
        <f>IF(Ansøgning!Q433="","",Ansøgning!Q433)</f>
        <v/>
      </c>
      <c r="Z428" s="46" t="str">
        <f>IFERROR(MAX(IF(OR(V428="",X428=""),"",IF(AND(AND(MONTH(F428)&gt;=7,MONTH(F428)&lt;8),AND(MONTH(H428)&gt;=7,MONTH(H428)&lt;8)),(NETWORKDAYS(F428,H428,Lister!$D$7:$D$13)-V428)*T428/NETWORKDAYS(Lister!$D$19,Lister!$E$19,Lister!$D$7:$D$13),IF(AND(AND(MONTH(F428)&gt;=7,MONTH(F428)&lt;8),MONTH(H428)&gt;7),(NETWORKDAYS(F428,Lister!$E$19,Lister!$D$7:$D$13)-V428)*T428/NETWORKDAYS(Lister!$D$19,Lister!$E$19,Lister!$D$7:$D$13),IF(MONTH(F428)&gt;7,0)))),0),"")</f>
        <v/>
      </c>
      <c r="AA428" s="31" t="str">
        <f>IF(Ansøgning!R433="","",Ansøgning!R433)</f>
        <v/>
      </c>
      <c r="AB428" s="46" t="str">
        <f>IFERROR(MAX(IF(OR(V428="",X428=""),"",IF(AND(AND(MONTH(F428)&gt;=8,MONTH(F428)&lt;9),AND(MONTH(H428)&gt;=8,MONTH(H428)&lt;9)),(NETWORKDAYS(F428,H428,Lister!$D$7:$D$13)-X428)*T428/NETWORKDAYS(Lister!$D$20,Lister!$E$20,Lister!$D$7:$D$13),IF(AND(MONTH(F428)=7,MONTH(H428)=8),(NETWORKDAYS(Lister!$D$20,H428,Lister!$D$7:$D$13)-X428)*T428/NETWORKDAYS(Lister!$D$20,Lister!$E$20,Lister!$D$7:$D$13),IF(AND(MONTH(F428)=7,MONTH(H428)=7),0)))),0),"")</f>
        <v/>
      </c>
      <c r="AC428" s="15" t="str">
        <f>IF(Ansøgning!U433="","",Ansøgning!U433)</f>
        <v/>
      </c>
      <c r="AD428" s="31" t="str">
        <f t="shared" si="45"/>
        <v/>
      </c>
      <c r="AE428" s="31" t="str">
        <f t="shared" si="46"/>
        <v/>
      </c>
      <c r="AF428" s="51" t="str">
        <f t="shared" si="47"/>
        <v/>
      </c>
      <c r="AG428" s="15" t="str">
        <f t="shared" si="48"/>
        <v/>
      </c>
    </row>
    <row r="429" spans="1:33" x14ac:dyDescent="0.25">
      <c r="A429" s="13" t="str">
        <f>IF(Ansøgning!A434="","",Ansøgning!A434)</f>
        <v/>
      </c>
      <c r="B429" s="13" t="str">
        <f>IF(Ansøgning!B434="","",Ansøgning!B434)</f>
        <v/>
      </c>
      <c r="C429" s="13" t="str">
        <f>IF(Ansøgning!C434="","",Ansøgning!C434)</f>
        <v/>
      </c>
      <c r="D429" s="13" t="str">
        <f>IF(Ansøgning!D434="","",Ansøgning!D434)</f>
        <v/>
      </c>
      <c r="E429" s="14" t="str">
        <f>IF(Ansøgning!E434="","",Ansøgning!E434)</f>
        <v/>
      </c>
      <c r="F429" s="16"/>
      <c r="G429" s="14" t="str">
        <f>IF(Ansøgning!F434="","",Ansøgning!F434)</f>
        <v/>
      </c>
      <c r="H429" s="16"/>
      <c r="I429" s="72" t="str">
        <f>IF(OR(F429="",H429=""),"",NETWORKDAYS(F429,H429,Lister!$D$7:$D$13))</f>
        <v/>
      </c>
      <c r="J429" s="53" t="str">
        <f>IF(Ansøgning!H434="","",Ansøgning!H434)</f>
        <v/>
      </c>
      <c r="K429" s="32" t="str">
        <f t="shared" si="42"/>
        <v/>
      </c>
      <c r="L429" s="31" t="str">
        <f>IF(Ansøgning!J434="","",Ansøgning!J434)</f>
        <v/>
      </c>
      <c r="M429" s="18"/>
      <c r="N429" s="31" t="str">
        <f>IF(Ansøgning!K434="","",Ansøgning!K434)</f>
        <v/>
      </c>
      <c r="O429" s="18"/>
      <c r="P429" s="15" t="str">
        <f>IF(Ansøgning!L434="","",Ansøgning!L434)</f>
        <v/>
      </c>
      <c r="Q429" s="46" t="str">
        <f t="shared" si="43"/>
        <v/>
      </c>
      <c r="R429" s="46"/>
      <c r="S429" s="101" t="str">
        <f>IF(Ansøgning!M434="","",Ansøgning!M434)</f>
        <v/>
      </c>
      <c r="T429" s="31" t="str">
        <f t="shared" si="44"/>
        <v/>
      </c>
      <c r="U429" s="102" t="str">
        <f>IF(Ansøgning!O434="","",Ansøgning!O434)</f>
        <v/>
      </c>
      <c r="V429" s="20"/>
      <c r="W429" s="102" t="str">
        <f>IF(Ansøgning!P434="","",Ansøgning!P434)</f>
        <v/>
      </c>
      <c r="X429" s="20"/>
      <c r="Y429" s="31" t="str">
        <f>IF(Ansøgning!Q434="","",Ansøgning!Q434)</f>
        <v/>
      </c>
      <c r="Z429" s="46" t="str">
        <f>IFERROR(MAX(IF(OR(V429="",X429=""),"",IF(AND(AND(MONTH(F429)&gt;=7,MONTH(F429)&lt;8),AND(MONTH(H429)&gt;=7,MONTH(H429)&lt;8)),(NETWORKDAYS(F429,H429,Lister!$D$7:$D$13)-V429)*T429/NETWORKDAYS(Lister!$D$19,Lister!$E$19,Lister!$D$7:$D$13),IF(AND(AND(MONTH(F429)&gt;=7,MONTH(F429)&lt;8),MONTH(H429)&gt;7),(NETWORKDAYS(F429,Lister!$E$19,Lister!$D$7:$D$13)-V429)*T429/NETWORKDAYS(Lister!$D$19,Lister!$E$19,Lister!$D$7:$D$13),IF(MONTH(F429)&gt;7,0)))),0),"")</f>
        <v/>
      </c>
      <c r="AA429" s="31" t="str">
        <f>IF(Ansøgning!R434="","",Ansøgning!R434)</f>
        <v/>
      </c>
      <c r="AB429" s="46" t="str">
        <f>IFERROR(MAX(IF(OR(V429="",X429=""),"",IF(AND(AND(MONTH(F429)&gt;=8,MONTH(F429)&lt;9),AND(MONTH(H429)&gt;=8,MONTH(H429)&lt;9)),(NETWORKDAYS(F429,H429,Lister!$D$7:$D$13)-X429)*T429/NETWORKDAYS(Lister!$D$20,Lister!$E$20,Lister!$D$7:$D$13),IF(AND(MONTH(F429)=7,MONTH(H429)=8),(NETWORKDAYS(Lister!$D$20,H429,Lister!$D$7:$D$13)-X429)*T429/NETWORKDAYS(Lister!$D$20,Lister!$E$20,Lister!$D$7:$D$13),IF(AND(MONTH(F429)=7,MONTH(H429)=7),0)))),0),"")</f>
        <v/>
      </c>
      <c r="AC429" s="15" t="str">
        <f>IF(Ansøgning!U434="","",Ansøgning!U434)</f>
        <v/>
      </c>
      <c r="AD429" s="31" t="str">
        <f t="shared" si="45"/>
        <v/>
      </c>
      <c r="AE429" s="31" t="str">
        <f t="shared" si="46"/>
        <v/>
      </c>
      <c r="AF429" s="51" t="str">
        <f t="shared" si="47"/>
        <v/>
      </c>
      <c r="AG429" s="15" t="str">
        <f t="shared" si="48"/>
        <v/>
      </c>
    </row>
    <row r="430" spans="1:33" x14ac:dyDescent="0.25">
      <c r="A430" s="13" t="str">
        <f>IF(Ansøgning!A435="","",Ansøgning!A435)</f>
        <v/>
      </c>
      <c r="B430" s="13" t="str">
        <f>IF(Ansøgning!B435="","",Ansøgning!B435)</f>
        <v/>
      </c>
      <c r="C430" s="13" t="str">
        <f>IF(Ansøgning!C435="","",Ansøgning!C435)</f>
        <v/>
      </c>
      <c r="D430" s="13" t="str">
        <f>IF(Ansøgning!D435="","",Ansøgning!D435)</f>
        <v/>
      </c>
      <c r="E430" s="14" t="str">
        <f>IF(Ansøgning!E435="","",Ansøgning!E435)</f>
        <v/>
      </c>
      <c r="F430" s="16"/>
      <c r="G430" s="14" t="str">
        <f>IF(Ansøgning!F435="","",Ansøgning!F435)</f>
        <v/>
      </c>
      <c r="H430" s="16"/>
      <c r="I430" s="72" t="str">
        <f>IF(OR(F430="",H430=""),"",NETWORKDAYS(F430,H430,Lister!$D$7:$D$13))</f>
        <v/>
      </c>
      <c r="J430" s="53" t="str">
        <f>IF(Ansøgning!H435="","",Ansøgning!H435)</f>
        <v/>
      </c>
      <c r="K430" s="32" t="str">
        <f t="shared" si="42"/>
        <v/>
      </c>
      <c r="L430" s="31" t="str">
        <f>IF(Ansøgning!J435="","",Ansøgning!J435)</f>
        <v/>
      </c>
      <c r="M430" s="18"/>
      <c r="N430" s="31" t="str">
        <f>IF(Ansøgning!K435="","",Ansøgning!K435)</f>
        <v/>
      </c>
      <c r="O430" s="18"/>
      <c r="P430" s="15" t="str">
        <f>IF(Ansøgning!L435="","",Ansøgning!L435)</f>
        <v/>
      </c>
      <c r="Q430" s="46" t="str">
        <f t="shared" si="43"/>
        <v/>
      </c>
      <c r="R430" s="46"/>
      <c r="S430" s="101" t="str">
        <f>IF(Ansøgning!M435="","",Ansøgning!M435)</f>
        <v/>
      </c>
      <c r="T430" s="31" t="str">
        <f t="shared" si="44"/>
        <v/>
      </c>
      <c r="U430" s="102" t="str">
        <f>IF(Ansøgning!O435="","",Ansøgning!O435)</f>
        <v/>
      </c>
      <c r="V430" s="20"/>
      <c r="W430" s="102" t="str">
        <f>IF(Ansøgning!P435="","",Ansøgning!P435)</f>
        <v/>
      </c>
      <c r="X430" s="20"/>
      <c r="Y430" s="31" t="str">
        <f>IF(Ansøgning!Q435="","",Ansøgning!Q435)</f>
        <v/>
      </c>
      <c r="Z430" s="46" t="str">
        <f>IFERROR(MAX(IF(OR(V430="",X430=""),"",IF(AND(AND(MONTH(F430)&gt;=7,MONTH(F430)&lt;8),AND(MONTH(H430)&gt;=7,MONTH(H430)&lt;8)),(NETWORKDAYS(F430,H430,Lister!$D$7:$D$13)-V430)*T430/NETWORKDAYS(Lister!$D$19,Lister!$E$19,Lister!$D$7:$D$13),IF(AND(AND(MONTH(F430)&gt;=7,MONTH(F430)&lt;8),MONTH(H430)&gt;7),(NETWORKDAYS(F430,Lister!$E$19,Lister!$D$7:$D$13)-V430)*T430/NETWORKDAYS(Lister!$D$19,Lister!$E$19,Lister!$D$7:$D$13),IF(MONTH(F430)&gt;7,0)))),0),"")</f>
        <v/>
      </c>
      <c r="AA430" s="31" t="str">
        <f>IF(Ansøgning!R435="","",Ansøgning!R435)</f>
        <v/>
      </c>
      <c r="AB430" s="46" t="str">
        <f>IFERROR(MAX(IF(OR(V430="",X430=""),"",IF(AND(AND(MONTH(F430)&gt;=8,MONTH(F430)&lt;9),AND(MONTH(H430)&gt;=8,MONTH(H430)&lt;9)),(NETWORKDAYS(F430,H430,Lister!$D$7:$D$13)-X430)*T430/NETWORKDAYS(Lister!$D$20,Lister!$E$20,Lister!$D$7:$D$13),IF(AND(MONTH(F430)=7,MONTH(H430)=8),(NETWORKDAYS(Lister!$D$20,H430,Lister!$D$7:$D$13)-X430)*T430/NETWORKDAYS(Lister!$D$20,Lister!$E$20,Lister!$D$7:$D$13),IF(AND(MONTH(F430)=7,MONTH(H430)=7),0)))),0),"")</f>
        <v/>
      </c>
      <c r="AC430" s="15" t="str">
        <f>IF(Ansøgning!U435="","",Ansøgning!U435)</f>
        <v/>
      </c>
      <c r="AD430" s="31" t="str">
        <f t="shared" si="45"/>
        <v/>
      </c>
      <c r="AE430" s="31" t="str">
        <f t="shared" si="46"/>
        <v/>
      </c>
      <c r="AF430" s="51" t="str">
        <f t="shared" si="47"/>
        <v/>
      </c>
      <c r="AG430" s="15" t="str">
        <f t="shared" si="48"/>
        <v/>
      </c>
    </row>
    <row r="431" spans="1:33" x14ac:dyDescent="0.25">
      <c r="A431" s="13" t="str">
        <f>IF(Ansøgning!A436="","",Ansøgning!A436)</f>
        <v/>
      </c>
      <c r="B431" s="13" t="str">
        <f>IF(Ansøgning!B436="","",Ansøgning!B436)</f>
        <v/>
      </c>
      <c r="C431" s="13" t="str">
        <f>IF(Ansøgning!C436="","",Ansøgning!C436)</f>
        <v/>
      </c>
      <c r="D431" s="13" t="str">
        <f>IF(Ansøgning!D436="","",Ansøgning!D436)</f>
        <v/>
      </c>
      <c r="E431" s="14" t="str">
        <f>IF(Ansøgning!E436="","",Ansøgning!E436)</f>
        <v/>
      </c>
      <c r="F431" s="16"/>
      <c r="G431" s="14" t="str">
        <f>IF(Ansøgning!F436="","",Ansøgning!F436)</f>
        <v/>
      </c>
      <c r="H431" s="16"/>
      <c r="I431" s="72" t="str">
        <f>IF(OR(F431="",H431=""),"",NETWORKDAYS(F431,H431,Lister!$D$7:$D$13))</f>
        <v/>
      </c>
      <c r="J431" s="53" t="str">
        <f>IF(Ansøgning!H436="","",Ansøgning!H436)</f>
        <v/>
      </c>
      <c r="K431" s="32" t="str">
        <f t="shared" si="42"/>
        <v/>
      </c>
      <c r="L431" s="31" t="str">
        <f>IF(Ansøgning!J436="","",Ansøgning!J436)</f>
        <v/>
      </c>
      <c r="M431" s="18"/>
      <c r="N431" s="31" t="str">
        <f>IF(Ansøgning!K436="","",Ansøgning!K436)</f>
        <v/>
      </c>
      <c r="O431" s="18"/>
      <c r="P431" s="15" t="str">
        <f>IF(Ansøgning!L436="","",Ansøgning!L436)</f>
        <v/>
      </c>
      <c r="Q431" s="46" t="str">
        <f t="shared" si="43"/>
        <v/>
      </c>
      <c r="R431" s="46"/>
      <c r="S431" s="101" t="str">
        <f>IF(Ansøgning!M436="","",Ansøgning!M436)</f>
        <v/>
      </c>
      <c r="T431" s="31" t="str">
        <f t="shared" si="44"/>
        <v/>
      </c>
      <c r="U431" s="102" t="str">
        <f>IF(Ansøgning!O436="","",Ansøgning!O436)</f>
        <v/>
      </c>
      <c r="V431" s="20"/>
      <c r="W431" s="102" t="str">
        <f>IF(Ansøgning!P436="","",Ansøgning!P436)</f>
        <v/>
      </c>
      <c r="X431" s="20"/>
      <c r="Y431" s="31" t="str">
        <f>IF(Ansøgning!Q436="","",Ansøgning!Q436)</f>
        <v/>
      </c>
      <c r="Z431" s="46" t="str">
        <f>IFERROR(MAX(IF(OR(V431="",X431=""),"",IF(AND(AND(MONTH(F431)&gt;=7,MONTH(F431)&lt;8),AND(MONTH(H431)&gt;=7,MONTH(H431)&lt;8)),(NETWORKDAYS(F431,H431,Lister!$D$7:$D$13)-V431)*T431/NETWORKDAYS(Lister!$D$19,Lister!$E$19,Lister!$D$7:$D$13),IF(AND(AND(MONTH(F431)&gt;=7,MONTH(F431)&lt;8),MONTH(H431)&gt;7),(NETWORKDAYS(F431,Lister!$E$19,Lister!$D$7:$D$13)-V431)*T431/NETWORKDAYS(Lister!$D$19,Lister!$E$19,Lister!$D$7:$D$13),IF(MONTH(F431)&gt;7,0)))),0),"")</f>
        <v/>
      </c>
      <c r="AA431" s="31" t="str">
        <f>IF(Ansøgning!R436="","",Ansøgning!R436)</f>
        <v/>
      </c>
      <c r="AB431" s="46" t="str">
        <f>IFERROR(MAX(IF(OR(V431="",X431=""),"",IF(AND(AND(MONTH(F431)&gt;=8,MONTH(F431)&lt;9),AND(MONTH(H431)&gt;=8,MONTH(H431)&lt;9)),(NETWORKDAYS(F431,H431,Lister!$D$7:$D$13)-X431)*T431/NETWORKDAYS(Lister!$D$20,Lister!$E$20,Lister!$D$7:$D$13),IF(AND(MONTH(F431)=7,MONTH(H431)=8),(NETWORKDAYS(Lister!$D$20,H431,Lister!$D$7:$D$13)-X431)*T431/NETWORKDAYS(Lister!$D$20,Lister!$E$20,Lister!$D$7:$D$13),IF(AND(MONTH(F431)=7,MONTH(H431)=7),0)))),0),"")</f>
        <v/>
      </c>
      <c r="AC431" s="15" t="str">
        <f>IF(Ansøgning!U436="","",Ansøgning!U436)</f>
        <v/>
      </c>
      <c r="AD431" s="31" t="str">
        <f t="shared" si="45"/>
        <v/>
      </c>
      <c r="AE431" s="31" t="str">
        <f t="shared" si="46"/>
        <v/>
      </c>
      <c r="AF431" s="51" t="str">
        <f t="shared" si="47"/>
        <v/>
      </c>
      <c r="AG431" s="15" t="str">
        <f t="shared" si="48"/>
        <v/>
      </c>
    </row>
    <row r="432" spans="1:33" x14ac:dyDescent="0.25">
      <c r="A432" s="13" t="str">
        <f>IF(Ansøgning!A437="","",Ansøgning!A437)</f>
        <v/>
      </c>
      <c r="B432" s="13" t="str">
        <f>IF(Ansøgning!B437="","",Ansøgning!B437)</f>
        <v/>
      </c>
      <c r="C432" s="13" t="str">
        <f>IF(Ansøgning!C437="","",Ansøgning!C437)</f>
        <v/>
      </c>
      <c r="D432" s="13" t="str">
        <f>IF(Ansøgning!D437="","",Ansøgning!D437)</f>
        <v/>
      </c>
      <c r="E432" s="14" t="str">
        <f>IF(Ansøgning!E437="","",Ansøgning!E437)</f>
        <v/>
      </c>
      <c r="F432" s="16"/>
      <c r="G432" s="14" t="str">
        <f>IF(Ansøgning!F437="","",Ansøgning!F437)</f>
        <v/>
      </c>
      <c r="H432" s="16"/>
      <c r="I432" s="72" t="str">
        <f>IF(OR(F432="",H432=""),"",NETWORKDAYS(F432,H432,Lister!$D$7:$D$13))</f>
        <v/>
      </c>
      <c r="J432" s="53" t="str">
        <f>IF(Ansøgning!H437="","",Ansøgning!H437)</f>
        <v/>
      </c>
      <c r="K432" s="32" t="str">
        <f t="shared" si="42"/>
        <v/>
      </c>
      <c r="L432" s="31" t="str">
        <f>IF(Ansøgning!J437="","",Ansøgning!J437)</f>
        <v/>
      </c>
      <c r="M432" s="18"/>
      <c r="N432" s="31" t="str">
        <f>IF(Ansøgning!K437="","",Ansøgning!K437)</f>
        <v/>
      </c>
      <c r="O432" s="18"/>
      <c r="P432" s="15" t="str">
        <f>IF(Ansøgning!L437="","",Ansøgning!L437)</f>
        <v/>
      </c>
      <c r="Q432" s="46" t="str">
        <f t="shared" si="43"/>
        <v/>
      </c>
      <c r="R432" s="46"/>
      <c r="S432" s="101" t="str">
        <f>IF(Ansøgning!M437="","",Ansøgning!M437)</f>
        <v/>
      </c>
      <c r="T432" s="31" t="str">
        <f t="shared" si="44"/>
        <v/>
      </c>
      <c r="U432" s="102" t="str">
        <f>IF(Ansøgning!O437="","",Ansøgning!O437)</f>
        <v/>
      </c>
      <c r="V432" s="20"/>
      <c r="W432" s="102" t="str">
        <f>IF(Ansøgning!P437="","",Ansøgning!P437)</f>
        <v/>
      </c>
      <c r="X432" s="20"/>
      <c r="Y432" s="31" t="str">
        <f>IF(Ansøgning!Q437="","",Ansøgning!Q437)</f>
        <v/>
      </c>
      <c r="Z432" s="46" t="str">
        <f>IFERROR(MAX(IF(OR(V432="",X432=""),"",IF(AND(AND(MONTH(F432)&gt;=7,MONTH(F432)&lt;8),AND(MONTH(H432)&gt;=7,MONTH(H432)&lt;8)),(NETWORKDAYS(F432,H432,Lister!$D$7:$D$13)-V432)*T432/NETWORKDAYS(Lister!$D$19,Lister!$E$19,Lister!$D$7:$D$13),IF(AND(AND(MONTH(F432)&gt;=7,MONTH(F432)&lt;8),MONTH(H432)&gt;7),(NETWORKDAYS(F432,Lister!$E$19,Lister!$D$7:$D$13)-V432)*T432/NETWORKDAYS(Lister!$D$19,Lister!$E$19,Lister!$D$7:$D$13),IF(MONTH(F432)&gt;7,0)))),0),"")</f>
        <v/>
      </c>
      <c r="AA432" s="31" t="str">
        <f>IF(Ansøgning!R437="","",Ansøgning!R437)</f>
        <v/>
      </c>
      <c r="AB432" s="46" t="str">
        <f>IFERROR(MAX(IF(OR(V432="",X432=""),"",IF(AND(AND(MONTH(F432)&gt;=8,MONTH(F432)&lt;9),AND(MONTH(H432)&gt;=8,MONTH(H432)&lt;9)),(NETWORKDAYS(F432,H432,Lister!$D$7:$D$13)-X432)*T432/NETWORKDAYS(Lister!$D$20,Lister!$E$20,Lister!$D$7:$D$13),IF(AND(MONTH(F432)=7,MONTH(H432)=8),(NETWORKDAYS(Lister!$D$20,H432,Lister!$D$7:$D$13)-X432)*T432/NETWORKDAYS(Lister!$D$20,Lister!$E$20,Lister!$D$7:$D$13),IF(AND(MONTH(F432)=7,MONTH(H432)=7),0)))),0),"")</f>
        <v/>
      </c>
      <c r="AC432" s="15" t="str">
        <f>IF(Ansøgning!U437="","",Ansøgning!U437)</f>
        <v/>
      </c>
      <c r="AD432" s="31" t="str">
        <f t="shared" si="45"/>
        <v/>
      </c>
      <c r="AE432" s="31" t="str">
        <f t="shared" si="46"/>
        <v/>
      </c>
      <c r="AF432" s="51" t="str">
        <f t="shared" si="47"/>
        <v/>
      </c>
      <c r="AG432" s="15" t="str">
        <f t="shared" si="48"/>
        <v/>
      </c>
    </row>
    <row r="433" spans="1:33" x14ac:dyDescent="0.25">
      <c r="A433" s="13" t="str">
        <f>IF(Ansøgning!A438="","",Ansøgning!A438)</f>
        <v/>
      </c>
      <c r="B433" s="13" t="str">
        <f>IF(Ansøgning!B438="","",Ansøgning!B438)</f>
        <v/>
      </c>
      <c r="C433" s="13" t="str">
        <f>IF(Ansøgning!C438="","",Ansøgning!C438)</f>
        <v/>
      </c>
      <c r="D433" s="13" t="str">
        <f>IF(Ansøgning!D438="","",Ansøgning!D438)</f>
        <v/>
      </c>
      <c r="E433" s="14" t="str">
        <f>IF(Ansøgning!E438="","",Ansøgning!E438)</f>
        <v/>
      </c>
      <c r="F433" s="16"/>
      <c r="G433" s="14" t="str">
        <f>IF(Ansøgning!F438="","",Ansøgning!F438)</f>
        <v/>
      </c>
      <c r="H433" s="16"/>
      <c r="I433" s="72" t="str">
        <f>IF(OR(F433="",H433=""),"",NETWORKDAYS(F433,H433,Lister!$D$7:$D$13))</f>
        <v/>
      </c>
      <c r="J433" s="53" t="str">
        <f>IF(Ansøgning!H438="","",Ansøgning!H438)</f>
        <v/>
      </c>
      <c r="K433" s="32" t="str">
        <f t="shared" si="42"/>
        <v/>
      </c>
      <c r="L433" s="31" t="str">
        <f>IF(Ansøgning!J438="","",Ansøgning!J438)</f>
        <v/>
      </c>
      <c r="M433" s="18"/>
      <c r="N433" s="31" t="str">
        <f>IF(Ansøgning!K438="","",Ansøgning!K438)</f>
        <v/>
      </c>
      <c r="O433" s="18"/>
      <c r="P433" s="15" t="str">
        <f>IF(Ansøgning!L438="","",Ansøgning!L438)</f>
        <v/>
      </c>
      <c r="Q433" s="46" t="str">
        <f t="shared" si="43"/>
        <v/>
      </c>
      <c r="R433" s="46"/>
      <c r="S433" s="101" t="str">
        <f>IF(Ansøgning!M438="","",Ansøgning!M438)</f>
        <v/>
      </c>
      <c r="T433" s="31" t="str">
        <f t="shared" si="44"/>
        <v/>
      </c>
      <c r="U433" s="102" t="str">
        <f>IF(Ansøgning!O438="","",Ansøgning!O438)</f>
        <v/>
      </c>
      <c r="V433" s="20"/>
      <c r="W433" s="102" t="str">
        <f>IF(Ansøgning!P438="","",Ansøgning!P438)</f>
        <v/>
      </c>
      <c r="X433" s="20"/>
      <c r="Y433" s="31" t="str">
        <f>IF(Ansøgning!Q438="","",Ansøgning!Q438)</f>
        <v/>
      </c>
      <c r="Z433" s="46" t="str">
        <f>IFERROR(MAX(IF(OR(V433="",X433=""),"",IF(AND(AND(MONTH(F433)&gt;=7,MONTH(F433)&lt;8),AND(MONTH(H433)&gt;=7,MONTH(H433)&lt;8)),(NETWORKDAYS(F433,H433,Lister!$D$7:$D$13)-V433)*T433/NETWORKDAYS(Lister!$D$19,Lister!$E$19,Lister!$D$7:$D$13),IF(AND(AND(MONTH(F433)&gt;=7,MONTH(F433)&lt;8),MONTH(H433)&gt;7),(NETWORKDAYS(F433,Lister!$E$19,Lister!$D$7:$D$13)-V433)*T433/NETWORKDAYS(Lister!$D$19,Lister!$E$19,Lister!$D$7:$D$13),IF(MONTH(F433)&gt;7,0)))),0),"")</f>
        <v/>
      </c>
      <c r="AA433" s="31" t="str">
        <f>IF(Ansøgning!R438="","",Ansøgning!R438)</f>
        <v/>
      </c>
      <c r="AB433" s="46" t="str">
        <f>IFERROR(MAX(IF(OR(V433="",X433=""),"",IF(AND(AND(MONTH(F433)&gt;=8,MONTH(F433)&lt;9),AND(MONTH(H433)&gt;=8,MONTH(H433)&lt;9)),(NETWORKDAYS(F433,H433,Lister!$D$7:$D$13)-X433)*T433/NETWORKDAYS(Lister!$D$20,Lister!$E$20,Lister!$D$7:$D$13),IF(AND(MONTH(F433)=7,MONTH(H433)=8),(NETWORKDAYS(Lister!$D$20,H433,Lister!$D$7:$D$13)-X433)*T433/NETWORKDAYS(Lister!$D$20,Lister!$E$20,Lister!$D$7:$D$13),IF(AND(MONTH(F433)=7,MONTH(H433)=7),0)))),0),"")</f>
        <v/>
      </c>
      <c r="AC433" s="15" t="str">
        <f>IF(Ansøgning!U438="","",Ansøgning!U438)</f>
        <v/>
      </c>
      <c r="AD433" s="31" t="str">
        <f t="shared" si="45"/>
        <v/>
      </c>
      <c r="AE433" s="31" t="str">
        <f t="shared" si="46"/>
        <v/>
      </c>
      <c r="AF433" s="51" t="str">
        <f t="shared" si="47"/>
        <v/>
      </c>
      <c r="AG433" s="15" t="str">
        <f t="shared" si="48"/>
        <v/>
      </c>
    </row>
    <row r="434" spans="1:33" x14ac:dyDescent="0.25">
      <c r="A434" s="13" t="str">
        <f>IF(Ansøgning!A439="","",Ansøgning!A439)</f>
        <v/>
      </c>
      <c r="B434" s="13" t="str">
        <f>IF(Ansøgning!B439="","",Ansøgning!B439)</f>
        <v/>
      </c>
      <c r="C434" s="13" t="str">
        <f>IF(Ansøgning!C439="","",Ansøgning!C439)</f>
        <v/>
      </c>
      <c r="D434" s="13" t="str">
        <f>IF(Ansøgning!D439="","",Ansøgning!D439)</f>
        <v/>
      </c>
      <c r="E434" s="14" t="str">
        <f>IF(Ansøgning!E439="","",Ansøgning!E439)</f>
        <v/>
      </c>
      <c r="F434" s="16"/>
      <c r="G434" s="14" t="str">
        <f>IF(Ansøgning!F439="","",Ansøgning!F439)</f>
        <v/>
      </c>
      <c r="H434" s="16"/>
      <c r="I434" s="72" t="str">
        <f>IF(OR(F434="",H434=""),"",NETWORKDAYS(F434,H434,Lister!$D$7:$D$13))</f>
        <v/>
      </c>
      <c r="J434" s="53" t="str">
        <f>IF(Ansøgning!H439="","",Ansøgning!H439)</f>
        <v/>
      </c>
      <c r="K434" s="32" t="str">
        <f t="shared" si="42"/>
        <v/>
      </c>
      <c r="L434" s="31" t="str">
        <f>IF(Ansøgning!J439="","",Ansøgning!J439)</f>
        <v/>
      </c>
      <c r="M434" s="18"/>
      <c r="N434" s="31" t="str">
        <f>IF(Ansøgning!K439="","",Ansøgning!K439)</f>
        <v/>
      </c>
      <c r="O434" s="18"/>
      <c r="P434" s="15" t="str">
        <f>IF(Ansøgning!L439="","",Ansøgning!L439)</f>
        <v/>
      </c>
      <c r="Q434" s="46" t="str">
        <f t="shared" si="43"/>
        <v/>
      </c>
      <c r="R434" s="46"/>
      <c r="S434" s="101" t="str">
        <f>IF(Ansøgning!M439="","",Ansøgning!M439)</f>
        <v/>
      </c>
      <c r="T434" s="31" t="str">
        <f t="shared" si="44"/>
        <v/>
      </c>
      <c r="U434" s="102" t="str">
        <f>IF(Ansøgning!O439="","",Ansøgning!O439)</f>
        <v/>
      </c>
      <c r="V434" s="20"/>
      <c r="W434" s="102" t="str">
        <f>IF(Ansøgning!P439="","",Ansøgning!P439)</f>
        <v/>
      </c>
      <c r="X434" s="20"/>
      <c r="Y434" s="31" t="str">
        <f>IF(Ansøgning!Q439="","",Ansøgning!Q439)</f>
        <v/>
      </c>
      <c r="Z434" s="46" t="str">
        <f>IFERROR(MAX(IF(OR(V434="",X434=""),"",IF(AND(AND(MONTH(F434)&gt;=7,MONTH(F434)&lt;8),AND(MONTH(H434)&gt;=7,MONTH(H434)&lt;8)),(NETWORKDAYS(F434,H434,Lister!$D$7:$D$13)-V434)*T434/NETWORKDAYS(Lister!$D$19,Lister!$E$19,Lister!$D$7:$D$13),IF(AND(AND(MONTH(F434)&gt;=7,MONTH(F434)&lt;8),MONTH(H434)&gt;7),(NETWORKDAYS(F434,Lister!$E$19,Lister!$D$7:$D$13)-V434)*T434/NETWORKDAYS(Lister!$D$19,Lister!$E$19,Lister!$D$7:$D$13),IF(MONTH(F434)&gt;7,0)))),0),"")</f>
        <v/>
      </c>
      <c r="AA434" s="31" t="str">
        <f>IF(Ansøgning!R439="","",Ansøgning!R439)</f>
        <v/>
      </c>
      <c r="AB434" s="46" t="str">
        <f>IFERROR(MAX(IF(OR(V434="",X434=""),"",IF(AND(AND(MONTH(F434)&gt;=8,MONTH(F434)&lt;9),AND(MONTH(H434)&gt;=8,MONTH(H434)&lt;9)),(NETWORKDAYS(F434,H434,Lister!$D$7:$D$13)-X434)*T434/NETWORKDAYS(Lister!$D$20,Lister!$E$20,Lister!$D$7:$D$13),IF(AND(MONTH(F434)=7,MONTH(H434)=8),(NETWORKDAYS(Lister!$D$20,H434,Lister!$D$7:$D$13)-X434)*T434/NETWORKDAYS(Lister!$D$20,Lister!$E$20,Lister!$D$7:$D$13),IF(AND(MONTH(F434)=7,MONTH(H434)=7),0)))),0),"")</f>
        <v/>
      </c>
      <c r="AC434" s="15" t="str">
        <f>IF(Ansøgning!U439="","",Ansøgning!U439)</f>
        <v/>
      </c>
      <c r="AD434" s="31" t="str">
        <f t="shared" si="45"/>
        <v/>
      </c>
      <c r="AE434" s="31" t="str">
        <f t="shared" si="46"/>
        <v/>
      </c>
      <c r="AF434" s="51" t="str">
        <f t="shared" si="47"/>
        <v/>
      </c>
      <c r="AG434" s="15" t="str">
        <f t="shared" si="48"/>
        <v/>
      </c>
    </row>
    <row r="435" spans="1:33" x14ac:dyDescent="0.25">
      <c r="A435" s="13" t="str">
        <f>IF(Ansøgning!A440="","",Ansøgning!A440)</f>
        <v/>
      </c>
      <c r="B435" s="13" t="str">
        <f>IF(Ansøgning!B440="","",Ansøgning!B440)</f>
        <v/>
      </c>
      <c r="C435" s="13" t="str">
        <f>IF(Ansøgning!C440="","",Ansøgning!C440)</f>
        <v/>
      </c>
      <c r="D435" s="13" t="str">
        <f>IF(Ansøgning!D440="","",Ansøgning!D440)</f>
        <v/>
      </c>
      <c r="E435" s="14" t="str">
        <f>IF(Ansøgning!E440="","",Ansøgning!E440)</f>
        <v/>
      </c>
      <c r="F435" s="16"/>
      <c r="G435" s="14" t="str">
        <f>IF(Ansøgning!F440="","",Ansøgning!F440)</f>
        <v/>
      </c>
      <c r="H435" s="16"/>
      <c r="I435" s="72" t="str">
        <f>IF(OR(F435="",H435=""),"",NETWORKDAYS(F435,H435,Lister!$D$7:$D$13))</f>
        <v/>
      </c>
      <c r="J435" s="53" t="str">
        <f>IF(Ansøgning!H440="","",Ansøgning!H440)</f>
        <v/>
      </c>
      <c r="K435" s="32" t="str">
        <f t="shared" si="42"/>
        <v/>
      </c>
      <c r="L435" s="31" t="str">
        <f>IF(Ansøgning!J440="","",Ansøgning!J440)</f>
        <v/>
      </c>
      <c r="M435" s="18"/>
      <c r="N435" s="31" t="str">
        <f>IF(Ansøgning!K440="","",Ansøgning!K440)</f>
        <v/>
      </c>
      <c r="O435" s="18"/>
      <c r="P435" s="15" t="str">
        <f>IF(Ansøgning!L440="","",Ansøgning!L440)</f>
        <v/>
      </c>
      <c r="Q435" s="46" t="str">
        <f t="shared" si="43"/>
        <v/>
      </c>
      <c r="R435" s="46"/>
      <c r="S435" s="101" t="str">
        <f>IF(Ansøgning!M440="","",Ansøgning!M440)</f>
        <v/>
      </c>
      <c r="T435" s="31" t="str">
        <f t="shared" si="44"/>
        <v/>
      </c>
      <c r="U435" s="102" t="str">
        <f>IF(Ansøgning!O440="","",Ansøgning!O440)</f>
        <v/>
      </c>
      <c r="V435" s="20"/>
      <c r="W435" s="102" t="str">
        <f>IF(Ansøgning!P440="","",Ansøgning!P440)</f>
        <v/>
      </c>
      <c r="X435" s="20"/>
      <c r="Y435" s="31" t="str">
        <f>IF(Ansøgning!Q440="","",Ansøgning!Q440)</f>
        <v/>
      </c>
      <c r="Z435" s="46" t="str">
        <f>IFERROR(MAX(IF(OR(V435="",X435=""),"",IF(AND(AND(MONTH(F435)&gt;=7,MONTH(F435)&lt;8),AND(MONTH(H435)&gt;=7,MONTH(H435)&lt;8)),(NETWORKDAYS(F435,H435,Lister!$D$7:$D$13)-V435)*T435/NETWORKDAYS(Lister!$D$19,Lister!$E$19,Lister!$D$7:$D$13),IF(AND(AND(MONTH(F435)&gt;=7,MONTH(F435)&lt;8),MONTH(H435)&gt;7),(NETWORKDAYS(F435,Lister!$E$19,Lister!$D$7:$D$13)-V435)*T435/NETWORKDAYS(Lister!$D$19,Lister!$E$19,Lister!$D$7:$D$13),IF(MONTH(F435)&gt;7,0)))),0),"")</f>
        <v/>
      </c>
      <c r="AA435" s="31" t="str">
        <f>IF(Ansøgning!R440="","",Ansøgning!R440)</f>
        <v/>
      </c>
      <c r="AB435" s="46" t="str">
        <f>IFERROR(MAX(IF(OR(V435="",X435=""),"",IF(AND(AND(MONTH(F435)&gt;=8,MONTH(F435)&lt;9),AND(MONTH(H435)&gt;=8,MONTH(H435)&lt;9)),(NETWORKDAYS(F435,H435,Lister!$D$7:$D$13)-X435)*T435/NETWORKDAYS(Lister!$D$20,Lister!$E$20,Lister!$D$7:$D$13),IF(AND(MONTH(F435)=7,MONTH(H435)=8),(NETWORKDAYS(Lister!$D$20,H435,Lister!$D$7:$D$13)-X435)*T435/NETWORKDAYS(Lister!$D$20,Lister!$E$20,Lister!$D$7:$D$13),IF(AND(MONTH(F435)=7,MONTH(H435)=7),0)))),0),"")</f>
        <v/>
      </c>
      <c r="AC435" s="15" t="str">
        <f>IF(Ansøgning!U440="","",Ansøgning!U440)</f>
        <v/>
      </c>
      <c r="AD435" s="31" t="str">
        <f t="shared" si="45"/>
        <v/>
      </c>
      <c r="AE435" s="31" t="str">
        <f t="shared" si="46"/>
        <v/>
      </c>
      <c r="AF435" s="51" t="str">
        <f t="shared" si="47"/>
        <v/>
      </c>
      <c r="AG435" s="15" t="str">
        <f t="shared" si="48"/>
        <v/>
      </c>
    </row>
    <row r="436" spans="1:33" x14ac:dyDescent="0.25">
      <c r="A436" s="13" t="str">
        <f>IF(Ansøgning!A441="","",Ansøgning!A441)</f>
        <v/>
      </c>
      <c r="B436" s="13" t="str">
        <f>IF(Ansøgning!B441="","",Ansøgning!B441)</f>
        <v/>
      </c>
      <c r="C436" s="13" t="str">
        <f>IF(Ansøgning!C441="","",Ansøgning!C441)</f>
        <v/>
      </c>
      <c r="D436" s="13" t="str">
        <f>IF(Ansøgning!D441="","",Ansøgning!D441)</f>
        <v/>
      </c>
      <c r="E436" s="14" t="str">
        <f>IF(Ansøgning!E441="","",Ansøgning!E441)</f>
        <v/>
      </c>
      <c r="F436" s="16"/>
      <c r="G436" s="14" t="str">
        <f>IF(Ansøgning!F441="","",Ansøgning!F441)</f>
        <v/>
      </c>
      <c r="H436" s="16"/>
      <c r="I436" s="72" t="str">
        <f>IF(OR(F436="",H436=""),"",NETWORKDAYS(F436,H436,Lister!$D$7:$D$13))</f>
        <v/>
      </c>
      <c r="J436" s="53" t="str">
        <f>IF(Ansøgning!H441="","",Ansøgning!H441)</f>
        <v/>
      </c>
      <c r="K436" s="32" t="str">
        <f t="shared" si="42"/>
        <v/>
      </c>
      <c r="L436" s="31" t="str">
        <f>IF(Ansøgning!J441="","",Ansøgning!J441)</f>
        <v/>
      </c>
      <c r="M436" s="18"/>
      <c r="N436" s="31" t="str">
        <f>IF(Ansøgning!K441="","",Ansøgning!K441)</f>
        <v/>
      </c>
      <c r="O436" s="18"/>
      <c r="P436" s="15" t="str">
        <f>IF(Ansøgning!L441="","",Ansøgning!L441)</f>
        <v/>
      </c>
      <c r="Q436" s="46" t="str">
        <f t="shared" si="43"/>
        <v/>
      </c>
      <c r="R436" s="46"/>
      <c r="S436" s="101" t="str">
        <f>IF(Ansøgning!M441="","",Ansøgning!M441)</f>
        <v/>
      </c>
      <c r="T436" s="31" t="str">
        <f t="shared" si="44"/>
        <v/>
      </c>
      <c r="U436" s="102" t="str">
        <f>IF(Ansøgning!O441="","",Ansøgning!O441)</f>
        <v/>
      </c>
      <c r="V436" s="20"/>
      <c r="W436" s="102" t="str">
        <f>IF(Ansøgning!P441="","",Ansøgning!P441)</f>
        <v/>
      </c>
      <c r="X436" s="20"/>
      <c r="Y436" s="31" t="str">
        <f>IF(Ansøgning!Q441="","",Ansøgning!Q441)</f>
        <v/>
      </c>
      <c r="Z436" s="46" t="str">
        <f>IFERROR(MAX(IF(OR(V436="",X436=""),"",IF(AND(AND(MONTH(F436)&gt;=7,MONTH(F436)&lt;8),AND(MONTH(H436)&gt;=7,MONTH(H436)&lt;8)),(NETWORKDAYS(F436,H436,Lister!$D$7:$D$13)-V436)*T436/NETWORKDAYS(Lister!$D$19,Lister!$E$19,Lister!$D$7:$D$13),IF(AND(AND(MONTH(F436)&gt;=7,MONTH(F436)&lt;8),MONTH(H436)&gt;7),(NETWORKDAYS(F436,Lister!$E$19,Lister!$D$7:$D$13)-V436)*T436/NETWORKDAYS(Lister!$D$19,Lister!$E$19,Lister!$D$7:$D$13),IF(MONTH(F436)&gt;7,0)))),0),"")</f>
        <v/>
      </c>
      <c r="AA436" s="31" t="str">
        <f>IF(Ansøgning!R441="","",Ansøgning!R441)</f>
        <v/>
      </c>
      <c r="AB436" s="46" t="str">
        <f>IFERROR(MAX(IF(OR(V436="",X436=""),"",IF(AND(AND(MONTH(F436)&gt;=8,MONTH(F436)&lt;9),AND(MONTH(H436)&gt;=8,MONTH(H436)&lt;9)),(NETWORKDAYS(F436,H436,Lister!$D$7:$D$13)-X436)*T436/NETWORKDAYS(Lister!$D$20,Lister!$E$20,Lister!$D$7:$D$13),IF(AND(MONTH(F436)=7,MONTH(H436)=8),(NETWORKDAYS(Lister!$D$20,H436,Lister!$D$7:$D$13)-X436)*T436/NETWORKDAYS(Lister!$D$20,Lister!$E$20,Lister!$D$7:$D$13),IF(AND(MONTH(F436)=7,MONTH(H436)=7),0)))),0),"")</f>
        <v/>
      </c>
      <c r="AC436" s="15" t="str">
        <f>IF(Ansøgning!U441="","",Ansøgning!U441)</f>
        <v/>
      </c>
      <c r="AD436" s="31" t="str">
        <f t="shared" si="45"/>
        <v/>
      </c>
      <c r="AE436" s="31" t="str">
        <f t="shared" si="46"/>
        <v/>
      </c>
      <c r="AF436" s="51" t="str">
        <f t="shared" si="47"/>
        <v/>
      </c>
      <c r="AG436" s="15" t="str">
        <f t="shared" si="48"/>
        <v/>
      </c>
    </row>
    <row r="437" spans="1:33" x14ac:dyDescent="0.25">
      <c r="A437" s="13" t="str">
        <f>IF(Ansøgning!A442="","",Ansøgning!A442)</f>
        <v/>
      </c>
      <c r="B437" s="13" t="str">
        <f>IF(Ansøgning!B442="","",Ansøgning!B442)</f>
        <v/>
      </c>
      <c r="C437" s="13" t="str">
        <f>IF(Ansøgning!C442="","",Ansøgning!C442)</f>
        <v/>
      </c>
      <c r="D437" s="13" t="str">
        <f>IF(Ansøgning!D442="","",Ansøgning!D442)</f>
        <v/>
      </c>
      <c r="E437" s="14" t="str">
        <f>IF(Ansøgning!E442="","",Ansøgning!E442)</f>
        <v/>
      </c>
      <c r="F437" s="16"/>
      <c r="G437" s="14" t="str">
        <f>IF(Ansøgning!F442="","",Ansøgning!F442)</f>
        <v/>
      </c>
      <c r="H437" s="16"/>
      <c r="I437" s="72" t="str">
        <f>IF(OR(F437="",H437=""),"",NETWORKDAYS(F437,H437,Lister!$D$7:$D$13))</f>
        <v/>
      </c>
      <c r="J437" s="53" t="str">
        <f>IF(Ansøgning!H442="","",Ansøgning!H442)</f>
        <v/>
      </c>
      <c r="K437" s="32" t="str">
        <f t="shared" si="42"/>
        <v/>
      </c>
      <c r="L437" s="31" t="str">
        <f>IF(Ansøgning!J442="","",Ansøgning!J442)</f>
        <v/>
      </c>
      <c r="M437" s="18"/>
      <c r="N437" s="31" t="str">
        <f>IF(Ansøgning!K442="","",Ansøgning!K442)</f>
        <v/>
      </c>
      <c r="O437" s="18"/>
      <c r="P437" s="15" t="str">
        <f>IF(Ansøgning!L442="","",Ansøgning!L442)</f>
        <v/>
      </c>
      <c r="Q437" s="46" t="str">
        <f t="shared" si="43"/>
        <v/>
      </c>
      <c r="R437" s="46"/>
      <c r="S437" s="101" t="str">
        <f>IF(Ansøgning!M442="","",Ansøgning!M442)</f>
        <v/>
      </c>
      <c r="T437" s="31" t="str">
        <f t="shared" si="44"/>
        <v/>
      </c>
      <c r="U437" s="102" t="str">
        <f>IF(Ansøgning!O442="","",Ansøgning!O442)</f>
        <v/>
      </c>
      <c r="V437" s="20"/>
      <c r="W437" s="102" t="str">
        <f>IF(Ansøgning!P442="","",Ansøgning!P442)</f>
        <v/>
      </c>
      <c r="X437" s="20"/>
      <c r="Y437" s="31" t="str">
        <f>IF(Ansøgning!Q442="","",Ansøgning!Q442)</f>
        <v/>
      </c>
      <c r="Z437" s="46" t="str">
        <f>IFERROR(MAX(IF(OR(V437="",X437=""),"",IF(AND(AND(MONTH(F437)&gt;=7,MONTH(F437)&lt;8),AND(MONTH(H437)&gt;=7,MONTH(H437)&lt;8)),(NETWORKDAYS(F437,H437,Lister!$D$7:$D$13)-V437)*T437/NETWORKDAYS(Lister!$D$19,Lister!$E$19,Lister!$D$7:$D$13),IF(AND(AND(MONTH(F437)&gt;=7,MONTH(F437)&lt;8),MONTH(H437)&gt;7),(NETWORKDAYS(F437,Lister!$E$19,Lister!$D$7:$D$13)-V437)*T437/NETWORKDAYS(Lister!$D$19,Lister!$E$19,Lister!$D$7:$D$13),IF(MONTH(F437)&gt;7,0)))),0),"")</f>
        <v/>
      </c>
      <c r="AA437" s="31" t="str">
        <f>IF(Ansøgning!R442="","",Ansøgning!R442)</f>
        <v/>
      </c>
      <c r="AB437" s="46" t="str">
        <f>IFERROR(MAX(IF(OR(V437="",X437=""),"",IF(AND(AND(MONTH(F437)&gt;=8,MONTH(F437)&lt;9),AND(MONTH(H437)&gt;=8,MONTH(H437)&lt;9)),(NETWORKDAYS(F437,H437,Lister!$D$7:$D$13)-X437)*T437/NETWORKDAYS(Lister!$D$20,Lister!$E$20,Lister!$D$7:$D$13),IF(AND(MONTH(F437)=7,MONTH(H437)=8),(NETWORKDAYS(Lister!$D$20,H437,Lister!$D$7:$D$13)-X437)*T437/NETWORKDAYS(Lister!$D$20,Lister!$E$20,Lister!$D$7:$D$13),IF(AND(MONTH(F437)=7,MONTH(H437)=7),0)))),0),"")</f>
        <v/>
      </c>
      <c r="AC437" s="15" t="str">
        <f>IF(Ansøgning!U442="","",Ansøgning!U442)</f>
        <v/>
      </c>
      <c r="AD437" s="31" t="str">
        <f t="shared" si="45"/>
        <v/>
      </c>
      <c r="AE437" s="31" t="str">
        <f t="shared" si="46"/>
        <v/>
      </c>
      <c r="AF437" s="51" t="str">
        <f t="shared" si="47"/>
        <v/>
      </c>
      <c r="AG437" s="15" t="str">
        <f t="shared" si="48"/>
        <v/>
      </c>
    </row>
    <row r="438" spans="1:33" x14ac:dyDescent="0.25">
      <c r="A438" s="13" t="str">
        <f>IF(Ansøgning!A443="","",Ansøgning!A443)</f>
        <v/>
      </c>
      <c r="B438" s="13" t="str">
        <f>IF(Ansøgning!B443="","",Ansøgning!B443)</f>
        <v/>
      </c>
      <c r="C438" s="13" t="str">
        <f>IF(Ansøgning!C443="","",Ansøgning!C443)</f>
        <v/>
      </c>
      <c r="D438" s="13" t="str">
        <f>IF(Ansøgning!D443="","",Ansøgning!D443)</f>
        <v/>
      </c>
      <c r="E438" s="14" t="str">
        <f>IF(Ansøgning!E443="","",Ansøgning!E443)</f>
        <v/>
      </c>
      <c r="F438" s="16"/>
      <c r="G438" s="14" t="str">
        <f>IF(Ansøgning!F443="","",Ansøgning!F443)</f>
        <v/>
      </c>
      <c r="H438" s="16"/>
      <c r="I438" s="72" t="str">
        <f>IF(OR(F438="",H438=""),"",NETWORKDAYS(F438,H438,Lister!$D$7:$D$13))</f>
        <v/>
      </c>
      <c r="J438" s="53" t="str">
        <f>IF(Ansøgning!H443="","",Ansøgning!H443)</f>
        <v/>
      </c>
      <c r="K438" s="32" t="str">
        <f t="shared" si="42"/>
        <v/>
      </c>
      <c r="L438" s="31" t="str">
        <f>IF(Ansøgning!J443="","",Ansøgning!J443)</f>
        <v/>
      </c>
      <c r="M438" s="18"/>
      <c r="N438" s="31" t="str">
        <f>IF(Ansøgning!K443="","",Ansøgning!K443)</f>
        <v/>
      </c>
      <c r="O438" s="18"/>
      <c r="P438" s="15" t="str">
        <f>IF(Ansøgning!L443="","",Ansøgning!L443)</f>
        <v/>
      </c>
      <c r="Q438" s="46" t="str">
        <f t="shared" si="43"/>
        <v/>
      </c>
      <c r="R438" s="46"/>
      <c r="S438" s="101" t="str">
        <f>IF(Ansøgning!M443="","",Ansøgning!M443)</f>
        <v/>
      </c>
      <c r="T438" s="31" t="str">
        <f t="shared" si="44"/>
        <v/>
      </c>
      <c r="U438" s="102" t="str">
        <f>IF(Ansøgning!O443="","",Ansøgning!O443)</f>
        <v/>
      </c>
      <c r="V438" s="20"/>
      <c r="W438" s="102" t="str">
        <f>IF(Ansøgning!P443="","",Ansøgning!P443)</f>
        <v/>
      </c>
      <c r="X438" s="20"/>
      <c r="Y438" s="31" t="str">
        <f>IF(Ansøgning!Q443="","",Ansøgning!Q443)</f>
        <v/>
      </c>
      <c r="Z438" s="46" t="str">
        <f>IFERROR(MAX(IF(OR(V438="",X438=""),"",IF(AND(AND(MONTH(F438)&gt;=7,MONTH(F438)&lt;8),AND(MONTH(H438)&gt;=7,MONTH(H438)&lt;8)),(NETWORKDAYS(F438,H438,Lister!$D$7:$D$13)-V438)*T438/NETWORKDAYS(Lister!$D$19,Lister!$E$19,Lister!$D$7:$D$13),IF(AND(AND(MONTH(F438)&gt;=7,MONTH(F438)&lt;8),MONTH(H438)&gt;7),(NETWORKDAYS(F438,Lister!$E$19,Lister!$D$7:$D$13)-V438)*T438/NETWORKDAYS(Lister!$D$19,Lister!$E$19,Lister!$D$7:$D$13),IF(MONTH(F438)&gt;7,0)))),0),"")</f>
        <v/>
      </c>
      <c r="AA438" s="31" t="str">
        <f>IF(Ansøgning!R443="","",Ansøgning!R443)</f>
        <v/>
      </c>
      <c r="AB438" s="46" t="str">
        <f>IFERROR(MAX(IF(OR(V438="",X438=""),"",IF(AND(AND(MONTH(F438)&gt;=8,MONTH(F438)&lt;9),AND(MONTH(H438)&gt;=8,MONTH(H438)&lt;9)),(NETWORKDAYS(F438,H438,Lister!$D$7:$D$13)-X438)*T438/NETWORKDAYS(Lister!$D$20,Lister!$E$20,Lister!$D$7:$D$13),IF(AND(MONTH(F438)=7,MONTH(H438)=8),(NETWORKDAYS(Lister!$D$20,H438,Lister!$D$7:$D$13)-X438)*T438/NETWORKDAYS(Lister!$D$20,Lister!$E$20,Lister!$D$7:$D$13),IF(AND(MONTH(F438)=7,MONTH(H438)=7),0)))),0),"")</f>
        <v/>
      </c>
      <c r="AC438" s="15" t="str">
        <f>IF(Ansøgning!U443="","",Ansøgning!U443)</f>
        <v/>
      </c>
      <c r="AD438" s="31" t="str">
        <f t="shared" si="45"/>
        <v/>
      </c>
      <c r="AE438" s="31" t="str">
        <f t="shared" si="46"/>
        <v/>
      </c>
      <c r="AF438" s="51" t="str">
        <f t="shared" si="47"/>
        <v/>
      </c>
      <c r="AG438" s="15" t="str">
        <f t="shared" si="48"/>
        <v/>
      </c>
    </row>
    <row r="439" spans="1:33" x14ac:dyDescent="0.25">
      <c r="A439" s="13" t="str">
        <f>IF(Ansøgning!A444="","",Ansøgning!A444)</f>
        <v/>
      </c>
      <c r="B439" s="13" t="str">
        <f>IF(Ansøgning!B444="","",Ansøgning!B444)</f>
        <v/>
      </c>
      <c r="C439" s="13" t="str">
        <f>IF(Ansøgning!C444="","",Ansøgning!C444)</f>
        <v/>
      </c>
      <c r="D439" s="13" t="str">
        <f>IF(Ansøgning!D444="","",Ansøgning!D444)</f>
        <v/>
      </c>
      <c r="E439" s="14" t="str">
        <f>IF(Ansøgning!E444="","",Ansøgning!E444)</f>
        <v/>
      </c>
      <c r="F439" s="16"/>
      <c r="G439" s="14" t="str">
        <f>IF(Ansøgning!F444="","",Ansøgning!F444)</f>
        <v/>
      </c>
      <c r="H439" s="16"/>
      <c r="I439" s="72" t="str">
        <f>IF(OR(F439="",H439=""),"",NETWORKDAYS(F439,H439,Lister!$D$7:$D$13))</f>
        <v/>
      </c>
      <c r="J439" s="53" t="str">
        <f>IF(Ansøgning!H444="","",Ansøgning!H444)</f>
        <v/>
      </c>
      <c r="K439" s="32" t="str">
        <f t="shared" si="42"/>
        <v/>
      </c>
      <c r="L439" s="31" t="str">
        <f>IF(Ansøgning!J444="","",Ansøgning!J444)</f>
        <v/>
      </c>
      <c r="M439" s="18"/>
      <c r="N439" s="31" t="str">
        <f>IF(Ansøgning!K444="","",Ansøgning!K444)</f>
        <v/>
      </c>
      <c r="O439" s="18"/>
      <c r="P439" s="15" t="str">
        <f>IF(Ansøgning!L444="","",Ansøgning!L444)</f>
        <v/>
      </c>
      <c r="Q439" s="46" t="str">
        <f t="shared" si="43"/>
        <v/>
      </c>
      <c r="R439" s="46"/>
      <c r="S439" s="101" t="str">
        <f>IF(Ansøgning!M444="","",Ansøgning!M444)</f>
        <v/>
      </c>
      <c r="T439" s="31" t="str">
        <f t="shared" si="44"/>
        <v/>
      </c>
      <c r="U439" s="102" t="str">
        <f>IF(Ansøgning!O444="","",Ansøgning!O444)</f>
        <v/>
      </c>
      <c r="V439" s="20"/>
      <c r="W439" s="102" t="str">
        <f>IF(Ansøgning!P444="","",Ansøgning!P444)</f>
        <v/>
      </c>
      <c r="X439" s="20"/>
      <c r="Y439" s="31" t="str">
        <f>IF(Ansøgning!Q444="","",Ansøgning!Q444)</f>
        <v/>
      </c>
      <c r="Z439" s="46" t="str">
        <f>IFERROR(MAX(IF(OR(V439="",X439=""),"",IF(AND(AND(MONTH(F439)&gt;=7,MONTH(F439)&lt;8),AND(MONTH(H439)&gt;=7,MONTH(H439)&lt;8)),(NETWORKDAYS(F439,H439,Lister!$D$7:$D$13)-V439)*T439/NETWORKDAYS(Lister!$D$19,Lister!$E$19,Lister!$D$7:$D$13),IF(AND(AND(MONTH(F439)&gt;=7,MONTH(F439)&lt;8),MONTH(H439)&gt;7),(NETWORKDAYS(F439,Lister!$E$19,Lister!$D$7:$D$13)-V439)*T439/NETWORKDAYS(Lister!$D$19,Lister!$E$19,Lister!$D$7:$D$13),IF(MONTH(F439)&gt;7,0)))),0),"")</f>
        <v/>
      </c>
      <c r="AA439" s="31" t="str">
        <f>IF(Ansøgning!R444="","",Ansøgning!R444)</f>
        <v/>
      </c>
      <c r="AB439" s="46" t="str">
        <f>IFERROR(MAX(IF(OR(V439="",X439=""),"",IF(AND(AND(MONTH(F439)&gt;=8,MONTH(F439)&lt;9),AND(MONTH(H439)&gt;=8,MONTH(H439)&lt;9)),(NETWORKDAYS(F439,H439,Lister!$D$7:$D$13)-X439)*T439/NETWORKDAYS(Lister!$D$20,Lister!$E$20,Lister!$D$7:$D$13),IF(AND(MONTH(F439)=7,MONTH(H439)=8),(NETWORKDAYS(Lister!$D$20,H439,Lister!$D$7:$D$13)-X439)*T439/NETWORKDAYS(Lister!$D$20,Lister!$E$20,Lister!$D$7:$D$13),IF(AND(MONTH(F439)=7,MONTH(H439)=7),0)))),0),"")</f>
        <v/>
      </c>
      <c r="AC439" s="15" t="str">
        <f>IF(Ansøgning!U444="","",Ansøgning!U444)</f>
        <v/>
      </c>
      <c r="AD439" s="31" t="str">
        <f t="shared" si="45"/>
        <v/>
      </c>
      <c r="AE439" s="31" t="str">
        <f t="shared" si="46"/>
        <v/>
      </c>
      <c r="AF439" s="51" t="str">
        <f t="shared" si="47"/>
        <v/>
      </c>
      <c r="AG439" s="15" t="str">
        <f t="shared" si="48"/>
        <v/>
      </c>
    </row>
    <row r="440" spans="1:33" x14ac:dyDescent="0.25">
      <c r="A440" s="13" t="str">
        <f>IF(Ansøgning!A445="","",Ansøgning!A445)</f>
        <v/>
      </c>
      <c r="B440" s="13" t="str">
        <f>IF(Ansøgning!B445="","",Ansøgning!B445)</f>
        <v/>
      </c>
      <c r="C440" s="13" t="str">
        <f>IF(Ansøgning!C445="","",Ansøgning!C445)</f>
        <v/>
      </c>
      <c r="D440" s="13" t="str">
        <f>IF(Ansøgning!D445="","",Ansøgning!D445)</f>
        <v/>
      </c>
      <c r="E440" s="14" t="str">
        <f>IF(Ansøgning!E445="","",Ansøgning!E445)</f>
        <v/>
      </c>
      <c r="F440" s="16"/>
      <c r="G440" s="14" t="str">
        <f>IF(Ansøgning!F445="","",Ansøgning!F445)</f>
        <v/>
      </c>
      <c r="H440" s="16"/>
      <c r="I440" s="72" t="str">
        <f>IF(OR(F440="",H440=""),"",NETWORKDAYS(F440,H440,Lister!$D$7:$D$13))</f>
        <v/>
      </c>
      <c r="J440" s="53" t="str">
        <f>IF(Ansøgning!H445="","",Ansøgning!H445)</f>
        <v/>
      </c>
      <c r="K440" s="32" t="str">
        <f t="shared" si="42"/>
        <v/>
      </c>
      <c r="L440" s="31" t="str">
        <f>IF(Ansøgning!J445="","",Ansøgning!J445)</f>
        <v/>
      </c>
      <c r="M440" s="18"/>
      <c r="N440" s="31" t="str">
        <f>IF(Ansøgning!K445="","",Ansøgning!K445)</f>
        <v/>
      </c>
      <c r="O440" s="18"/>
      <c r="P440" s="15" t="str">
        <f>IF(Ansøgning!L445="","",Ansøgning!L445)</f>
        <v/>
      </c>
      <c r="Q440" s="46" t="str">
        <f t="shared" si="43"/>
        <v/>
      </c>
      <c r="R440" s="46"/>
      <c r="S440" s="101" t="str">
        <f>IF(Ansøgning!M445="","",Ansøgning!M445)</f>
        <v/>
      </c>
      <c r="T440" s="31" t="str">
        <f t="shared" si="44"/>
        <v/>
      </c>
      <c r="U440" s="102" t="str">
        <f>IF(Ansøgning!O445="","",Ansøgning!O445)</f>
        <v/>
      </c>
      <c r="V440" s="20"/>
      <c r="W440" s="102" t="str">
        <f>IF(Ansøgning!P445="","",Ansøgning!P445)</f>
        <v/>
      </c>
      <c r="X440" s="20"/>
      <c r="Y440" s="31" t="str">
        <f>IF(Ansøgning!Q445="","",Ansøgning!Q445)</f>
        <v/>
      </c>
      <c r="Z440" s="46" t="str">
        <f>IFERROR(MAX(IF(OR(V440="",X440=""),"",IF(AND(AND(MONTH(F440)&gt;=7,MONTH(F440)&lt;8),AND(MONTH(H440)&gt;=7,MONTH(H440)&lt;8)),(NETWORKDAYS(F440,H440,Lister!$D$7:$D$13)-V440)*T440/NETWORKDAYS(Lister!$D$19,Lister!$E$19,Lister!$D$7:$D$13),IF(AND(AND(MONTH(F440)&gt;=7,MONTH(F440)&lt;8),MONTH(H440)&gt;7),(NETWORKDAYS(F440,Lister!$E$19,Lister!$D$7:$D$13)-V440)*T440/NETWORKDAYS(Lister!$D$19,Lister!$E$19,Lister!$D$7:$D$13),IF(MONTH(F440)&gt;7,0)))),0),"")</f>
        <v/>
      </c>
      <c r="AA440" s="31" t="str">
        <f>IF(Ansøgning!R445="","",Ansøgning!R445)</f>
        <v/>
      </c>
      <c r="AB440" s="46" t="str">
        <f>IFERROR(MAX(IF(OR(V440="",X440=""),"",IF(AND(AND(MONTH(F440)&gt;=8,MONTH(F440)&lt;9),AND(MONTH(H440)&gt;=8,MONTH(H440)&lt;9)),(NETWORKDAYS(F440,H440,Lister!$D$7:$D$13)-X440)*T440/NETWORKDAYS(Lister!$D$20,Lister!$E$20,Lister!$D$7:$D$13),IF(AND(MONTH(F440)=7,MONTH(H440)=8),(NETWORKDAYS(Lister!$D$20,H440,Lister!$D$7:$D$13)-X440)*T440/NETWORKDAYS(Lister!$D$20,Lister!$E$20,Lister!$D$7:$D$13),IF(AND(MONTH(F440)=7,MONTH(H440)=7),0)))),0),"")</f>
        <v/>
      </c>
      <c r="AC440" s="15" t="str">
        <f>IF(Ansøgning!U445="","",Ansøgning!U445)</f>
        <v/>
      </c>
      <c r="AD440" s="31" t="str">
        <f t="shared" si="45"/>
        <v/>
      </c>
      <c r="AE440" s="31" t="str">
        <f t="shared" si="46"/>
        <v/>
      </c>
      <c r="AF440" s="51" t="str">
        <f t="shared" si="47"/>
        <v/>
      </c>
      <c r="AG440" s="15" t="str">
        <f t="shared" si="48"/>
        <v/>
      </c>
    </row>
    <row r="441" spans="1:33" x14ac:dyDescent="0.25">
      <c r="A441" s="13" t="str">
        <f>IF(Ansøgning!A446="","",Ansøgning!A446)</f>
        <v/>
      </c>
      <c r="B441" s="13" t="str">
        <f>IF(Ansøgning!B446="","",Ansøgning!B446)</f>
        <v/>
      </c>
      <c r="C441" s="13" t="str">
        <f>IF(Ansøgning!C446="","",Ansøgning!C446)</f>
        <v/>
      </c>
      <c r="D441" s="13" t="str">
        <f>IF(Ansøgning!D446="","",Ansøgning!D446)</f>
        <v/>
      </c>
      <c r="E441" s="14" t="str">
        <f>IF(Ansøgning!E446="","",Ansøgning!E446)</f>
        <v/>
      </c>
      <c r="F441" s="16"/>
      <c r="G441" s="14" t="str">
        <f>IF(Ansøgning!F446="","",Ansøgning!F446)</f>
        <v/>
      </c>
      <c r="H441" s="16"/>
      <c r="I441" s="72" t="str">
        <f>IF(OR(F441="",H441=""),"",NETWORKDAYS(F441,H441,Lister!$D$7:$D$13))</f>
        <v/>
      </c>
      <c r="J441" s="53" t="str">
        <f>IF(Ansøgning!H446="","",Ansøgning!H446)</f>
        <v/>
      </c>
      <c r="K441" s="32" t="str">
        <f t="shared" si="42"/>
        <v/>
      </c>
      <c r="L441" s="31" t="str">
        <f>IF(Ansøgning!J446="","",Ansøgning!J446)</f>
        <v/>
      </c>
      <c r="M441" s="18"/>
      <c r="N441" s="31" t="str">
        <f>IF(Ansøgning!K446="","",Ansøgning!K446)</f>
        <v/>
      </c>
      <c r="O441" s="18"/>
      <c r="P441" s="15" t="str">
        <f>IF(Ansøgning!L446="","",Ansøgning!L446)</f>
        <v/>
      </c>
      <c r="Q441" s="46" t="str">
        <f t="shared" si="43"/>
        <v/>
      </c>
      <c r="R441" s="46"/>
      <c r="S441" s="101" t="str">
        <f>IF(Ansøgning!M446="","",Ansøgning!M446)</f>
        <v/>
      </c>
      <c r="T441" s="31" t="str">
        <f t="shared" si="44"/>
        <v/>
      </c>
      <c r="U441" s="102" t="str">
        <f>IF(Ansøgning!O446="","",Ansøgning!O446)</f>
        <v/>
      </c>
      <c r="V441" s="20"/>
      <c r="W441" s="102" t="str">
        <f>IF(Ansøgning!P446="","",Ansøgning!P446)</f>
        <v/>
      </c>
      <c r="X441" s="20"/>
      <c r="Y441" s="31" t="str">
        <f>IF(Ansøgning!Q446="","",Ansøgning!Q446)</f>
        <v/>
      </c>
      <c r="Z441" s="46" t="str">
        <f>IFERROR(MAX(IF(OR(V441="",X441=""),"",IF(AND(AND(MONTH(F441)&gt;=7,MONTH(F441)&lt;8),AND(MONTH(H441)&gt;=7,MONTH(H441)&lt;8)),(NETWORKDAYS(F441,H441,Lister!$D$7:$D$13)-V441)*T441/NETWORKDAYS(Lister!$D$19,Lister!$E$19,Lister!$D$7:$D$13),IF(AND(AND(MONTH(F441)&gt;=7,MONTH(F441)&lt;8),MONTH(H441)&gt;7),(NETWORKDAYS(F441,Lister!$E$19,Lister!$D$7:$D$13)-V441)*T441/NETWORKDAYS(Lister!$D$19,Lister!$E$19,Lister!$D$7:$D$13),IF(MONTH(F441)&gt;7,0)))),0),"")</f>
        <v/>
      </c>
      <c r="AA441" s="31" t="str">
        <f>IF(Ansøgning!R446="","",Ansøgning!R446)</f>
        <v/>
      </c>
      <c r="AB441" s="46" t="str">
        <f>IFERROR(MAX(IF(OR(V441="",X441=""),"",IF(AND(AND(MONTH(F441)&gt;=8,MONTH(F441)&lt;9),AND(MONTH(H441)&gt;=8,MONTH(H441)&lt;9)),(NETWORKDAYS(F441,H441,Lister!$D$7:$D$13)-X441)*T441/NETWORKDAYS(Lister!$D$20,Lister!$E$20,Lister!$D$7:$D$13),IF(AND(MONTH(F441)=7,MONTH(H441)=8),(NETWORKDAYS(Lister!$D$20,H441,Lister!$D$7:$D$13)-X441)*T441/NETWORKDAYS(Lister!$D$20,Lister!$E$20,Lister!$D$7:$D$13),IF(AND(MONTH(F441)=7,MONTH(H441)=7),0)))),0),"")</f>
        <v/>
      </c>
      <c r="AC441" s="15" t="str">
        <f>IF(Ansøgning!U446="","",Ansøgning!U446)</f>
        <v/>
      </c>
      <c r="AD441" s="31" t="str">
        <f t="shared" si="45"/>
        <v/>
      </c>
      <c r="AE441" s="31" t="str">
        <f t="shared" si="46"/>
        <v/>
      </c>
      <c r="AF441" s="51" t="str">
        <f t="shared" si="47"/>
        <v/>
      </c>
      <c r="AG441" s="15" t="str">
        <f t="shared" si="48"/>
        <v/>
      </c>
    </row>
    <row r="442" spans="1:33" x14ac:dyDescent="0.25">
      <c r="A442" s="13" t="str">
        <f>IF(Ansøgning!A447="","",Ansøgning!A447)</f>
        <v/>
      </c>
      <c r="B442" s="13" t="str">
        <f>IF(Ansøgning!B447="","",Ansøgning!B447)</f>
        <v/>
      </c>
      <c r="C442" s="13" t="str">
        <f>IF(Ansøgning!C447="","",Ansøgning!C447)</f>
        <v/>
      </c>
      <c r="D442" s="13" t="str">
        <f>IF(Ansøgning!D447="","",Ansøgning!D447)</f>
        <v/>
      </c>
      <c r="E442" s="14" t="str">
        <f>IF(Ansøgning!E447="","",Ansøgning!E447)</f>
        <v/>
      </c>
      <c r="F442" s="16"/>
      <c r="G442" s="14" t="str">
        <f>IF(Ansøgning!F447="","",Ansøgning!F447)</f>
        <v/>
      </c>
      <c r="H442" s="16"/>
      <c r="I442" s="72" t="str">
        <f>IF(OR(F442="",H442=""),"",NETWORKDAYS(F442,H442,Lister!$D$7:$D$13))</f>
        <v/>
      </c>
      <c r="J442" s="53" t="str">
        <f>IF(Ansøgning!H447="","",Ansøgning!H447)</f>
        <v/>
      </c>
      <c r="K442" s="32" t="str">
        <f t="shared" si="42"/>
        <v/>
      </c>
      <c r="L442" s="31" t="str">
        <f>IF(Ansøgning!J447="","",Ansøgning!J447)</f>
        <v/>
      </c>
      <c r="M442" s="18"/>
      <c r="N442" s="31" t="str">
        <f>IF(Ansøgning!K447="","",Ansøgning!K447)</f>
        <v/>
      </c>
      <c r="O442" s="18"/>
      <c r="P442" s="15" t="str">
        <f>IF(Ansøgning!L447="","",Ansøgning!L447)</f>
        <v/>
      </c>
      <c r="Q442" s="46" t="str">
        <f t="shared" si="43"/>
        <v/>
      </c>
      <c r="R442" s="46"/>
      <c r="S442" s="101" t="str">
        <f>IF(Ansøgning!M447="","",Ansøgning!M447)</f>
        <v/>
      </c>
      <c r="T442" s="31" t="str">
        <f t="shared" si="44"/>
        <v/>
      </c>
      <c r="U442" s="102" t="str">
        <f>IF(Ansøgning!O447="","",Ansøgning!O447)</f>
        <v/>
      </c>
      <c r="V442" s="20"/>
      <c r="W442" s="102" t="str">
        <f>IF(Ansøgning!P447="","",Ansøgning!P447)</f>
        <v/>
      </c>
      <c r="X442" s="20"/>
      <c r="Y442" s="31" t="str">
        <f>IF(Ansøgning!Q447="","",Ansøgning!Q447)</f>
        <v/>
      </c>
      <c r="Z442" s="46" t="str">
        <f>IFERROR(MAX(IF(OR(V442="",X442=""),"",IF(AND(AND(MONTH(F442)&gt;=7,MONTH(F442)&lt;8),AND(MONTH(H442)&gt;=7,MONTH(H442)&lt;8)),(NETWORKDAYS(F442,H442,Lister!$D$7:$D$13)-V442)*T442/NETWORKDAYS(Lister!$D$19,Lister!$E$19,Lister!$D$7:$D$13),IF(AND(AND(MONTH(F442)&gt;=7,MONTH(F442)&lt;8),MONTH(H442)&gt;7),(NETWORKDAYS(F442,Lister!$E$19,Lister!$D$7:$D$13)-V442)*T442/NETWORKDAYS(Lister!$D$19,Lister!$E$19,Lister!$D$7:$D$13),IF(MONTH(F442)&gt;7,0)))),0),"")</f>
        <v/>
      </c>
      <c r="AA442" s="31" t="str">
        <f>IF(Ansøgning!R447="","",Ansøgning!R447)</f>
        <v/>
      </c>
      <c r="AB442" s="46" t="str">
        <f>IFERROR(MAX(IF(OR(V442="",X442=""),"",IF(AND(AND(MONTH(F442)&gt;=8,MONTH(F442)&lt;9),AND(MONTH(H442)&gt;=8,MONTH(H442)&lt;9)),(NETWORKDAYS(F442,H442,Lister!$D$7:$D$13)-X442)*T442/NETWORKDAYS(Lister!$D$20,Lister!$E$20,Lister!$D$7:$D$13),IF(AND(MONTH(F442)=7,MONTH(H442)=8),(NETWORKDAYS(Lister!$D$20,H442,Lister!$D$7:$D$13)-X442)*T442/NETWORKDAYS(Lister!$D$20,Lister!$E$20,Lister!$D$7:$D$13),IF(AND(MONTH(F442)=7,MONTH(H442)=7),0)))),0),"")</f>
        <v/>
      </c>
      <c r="AC442" s="15" t="str">
        <f>IF(Ansøgning!U447="","",Ansøgning!U447)</f>
        <v/>
      </c>
      <c r="AD442" s="31" t="str">
        <f t="shared" si="45"/>
        <v/>
      </c>
      <c r="AE442" s="31" t="str">
        <f t="shared" si="46"/>
        <v/>
      </c>
      <c r="AF442" s="51" t="str">
        <f t="shared" si="47"/>
        <v/>
      </c>
      <c r="AG442" s="15" t="str">
        <f t="shared" si="48"/>
        <v/>
      </c>
    </row>
    <row r="443" spans="1:33" x14ac:dyDescent="0.25">
      <c r="A443" s="13" t="str">
        <f>IF(Ansøgning!A448="","",Ansøgning!A448)</f>
        <v/>
      </c>
      <c r="B443" s="13" t="str">
        <f>IF(Ansøgning!B448="","",Ansøgning!B448)</f>
        <v/>
      </c>
      <c r="C443" s="13" t="str">
        <f>IF(Ansøgning!C448="","",Ansøgning!C448)</f>
        <v/>
      </c>
      <c r="D443" s="13" t="str">
        <f>IF(Ansøgning!D448="","",Ansøgning!D448)</f>
        <v/>
      </c>
      <c r="E443" s="14" t="str">
        <f>IF(Ansøgning!E448="","",Ansøgning!E448)</f>
        <v/>
      </c>
      <c r="F443" s="16"/>
      <c r="G443" s="14" t="str">
        <f>IF(Ansøgning!F448="","",Ansøgning!F448)</f>
        <v/>
      </c>
      <c r="H443" s="16"/>
      <c r="I443" s="72" t="str">
        <f>IF(OR(F443="",H443=""),"",NETWORKDAYS(F443,H443,Lister!$D$7:$D$13))</f>
        <v/>
      </c>
      <c r="J443" s="53" t="str">
        <f>IF(Ansøgning!H448="","",Ansøgning!H448)</f>
        <v/>
      </c>
      <c r="K443" s="32" t="str">
        <f t="shared" si="42"/>
        <v/>
      </c>
      <c r="L443" s="31" t="str">
        <f>IF(Ansøgning!J448="","",Ansøgning!J448)</f>
        <v/>
      </c>
      <c r="M443" s="18"/>
      <c r="N443" s="31" t="str">
        <f>IF(Ansøgning!K448="","",Ansøgning!K448)</f>
        <v/>
      </c>
      <c r="O443" s="18"/>
      <c r="P443" s="15" t="str">
        <f>IF(Ansøgning!L448="","",Ansøgning!L448)</f>
        <v/>
      </c>
      <c r="Q443" s="46" t="str">
        <f t="shared" si="43"/>
        <v/>
      </c>
      <c r="R443" s="46"/>
      <c r="S443" s="101" t="str">
        <f>IF(Ansøgning!M448="","",Ansøgning!M448)</f>
        <v/>
      </c>
      <c r="T443" s="31" t="str">
        <f t="shared" si="44"/>
        <v/>
      </c>
      <c r="U443" s="102" t="str">
        <f>IF(Ansøgning!O448="","",Ansøgning!O448)</f>
        <v/>
      </c>
      <c r="V443" s="20"/>
      <c r="W443" s="102" t="str">
        <f>IF(Ansøgning!P448="","",Ansøgning!P448)</f>
        <v/>
      </c>
      <c r="X443" s="20"/>
      <c r="Y443" s="31" t="str">
        <f>IF(Ansøgning!Q448="","",Ansøgning!Q448)</f>
        <v/>
      </c>
      <c r="Z443" s="46" t="str">
        <f>IFERROR(MAX(IF(OR(V443="",X443=""),"",IF(AND(AND(MONTH(F443)&gt;=7,MONTH(F443)&lt;8),AND(MONTH(H443)&gt;=7,MONTH(H443)&lt;8)),(NETWORKDAYS(F443,H443,Lister!$D$7:$D$13)-V443)*T443/NETWORKDAYS(Lister!$D$19,Lister!$E$19,Lister!$D$7:$D$13),IF(AND(AND(MONTH(F443)&gt;=7,MONTH(F443)&lt;8),MONTH(H443)&gt;7),(NETWORKDAYS(F443,Lister!$E$19,Lister!$D$7:$D$13)-V443)*T443/NETWORKDAYS(Lister!$D$19,Lister!$E$19,Lister!$D$7:$D$13),IF(MONTH(F443)&gt;7,0)))),0),"")</f>
        <v/>
      </c>
      <c r="AA443" s="31" t="str">
        <f>IF(Ansøgning!R448="","",Ansøgning!R448)</f>
        <v/>
      </c>
      <c r="AB443" s="46" t="str">
        <f>IFERROR(MAX(IF(OR(V443="",X443=""),"",IF(AND(AND(MONTH(F443)&gt;=8,MONTH(F443)&lt;9),AND(MONTH(H443)&gt;=8,MONTH(H443)&lt;9)),(NETWORKDAYS(F443,H443,Lister!$D$7:$D$13)-X443)*T443/NETWORKDAYS(Lister!$D$20,Lister!$E$20,Lister!$D$7:$D$13),IF(AND(MONTH(F443)=7,MONTH(H443)=8),(NETWORKDAYS(Lister!$D$20,H443,Lister!$D$7:$D$13)-X443)*T443/NETWORKDAYS(Lister!$D$20,Lister!$E$20,Lister!$D$7:$D$13),IF(AND(MONTH(F443)=7,MONTH(H443)=7),0)))),0),"")</f>
        <v/>
      </c>
      <c r="AC443" s="15" t="str">
        <f>IF(Ansøgning!U448="","",Ansøgning!U448)</f>
        <v/>
      </c>
      <c r="AD443" s="31" t="str">
        <f t="shared" si="45"/>
        <v/>
      </c>
      <c r="AE443" s="31" t="str">
        <f t="shared" si="46"/>
        <v/>
      </c>
      <c r="AF443" s="51" t="str">
        <f t="shared" si="47"/>
        <v/>
      </c>
      <c r="AG443" s="15" t="str">
        <f t="shared" si="48"/>
        <v/>
      </c>
    </row>
    <row r="444" spans="1:33" x14ac:dyDescent="0.25">
      <c r="A444" s="13" t="str">
        <f>IF(Ansøgning!A449="","",Ansøgning!A449)</f>
        <v/>
      </c>
      <c r="B444" s="13" t="str">
        <f>IF(Ansøgning!B449="","",Ansøgning!B449)</f>
        <v/>
      </c>
      <c r="C444" s="13" t="str">
        <f>IF(Ansøgning!C449="","",Ansøgning!C449)</f>
        <v/>
      </c>
      <c r="D444" s="13" t="str">
        <f>IF(Ansøgning!D449="","",Ansøgning!D449)</f>
        <v/>
      </c>
      <c r="E444" s="14" t="str">
        <f>IF(Ansøgning!E449="","",Ansøgning!E449)</f>
        <v/>
      </c>
      <c r="F444" s="16"/>
      <c r="G444" s="14" t="str">
        <f>IF(Ansøgning!F449="","",Ansøgning!F449)</f>
        <v/>
      </c>
      <c r="H444" s="16"/>
      <c r="I444" s="72" t="str">
        <f>IF(OR(F444="",H444=""),"",NETWORKDAYS(F444,H444,Lister!$D$7:$D$13))</f>
        <v/>
      </c>
      <c r="J444" s="53" t="str">
        <f>IF(Ansøgning!H449="","",Ansøgning!H449)</f>
        <v/>
      </c>
      <c r="K444" s="32" t="str">
        <f t="shared" si="42"/>
        <v/>
      </c>
      <c r="L444" s="31" t="str">
        <f>IF(Ansøgning!J449="","",Ansøgning!J449)</f>
        <v/>
      </c>
      <c r="M444" s="18"/>
      <c r="N444" s="31" t="str">
        <f>IF(Ansøgning!K449="","",Ansøgning!K449)</f>
        <v/>
      </c>
      <c r="O444" s="18"/>
      <c r="P444" s="15" t="str">
        <f>IF(Ansøgning!L449="","",Ansøgning!L449)</f>
        <v/>
      </c>
      <c r="Q444" s="46" t="str">
        <f t="shared" si="43"/>
        <v/>
      </c>
      <c r="R444" s="46"/>
      <c r="S444" s="101" t="str">
        <f>IF(Ansøgning!M449="","",Ansøgning!M449)</f>
        <v/>
      </c>
      <c r="T444" s="31" t="str">
        <f t="shared" si="44"/>
        <v/>
      </c>
      <c r="U444" s="102" t="str">
        <f>IF(Ansøgning!O449="","",Ansøgning!O449)</f>
        <v/>
      </c>
      <c r="V444" s="20"/>
      <c r="W444" s="102" t="str">
        <f>IF(Ansøgning!P449="","",Ansøgning!P449)</f>
        <v/>
      </c>
      <c r="X444" s="20"/>
      <c r="Y444" s="31" t="str">
        <f>IF(Ansøgning!Q449="","",Ansøgning!Q449)</f>
        <v/>
      </c>
      <c r="Z444" s="46" t="str">
        <f>IFERROR(MAX(IF(OR(V444="",X444=""),"",IF(AND(AND(MONTH(F444)&gt;=7,MONTH(F444)&lt;8),AND(MONTH(H444)&gt;=7,MONTH(H444)&lt;8)),(NETWORKDAYS(F444,H444,Lister!$D$7:$D$13)-V444)*T444/NETWORKDAYS(Lister!$D$19,Lister!$E$19,Lister!$D$7:$D$13),IF(AND(AND(MONTH(F444)&gt;=7,MONTH(F444)&lt;8),MONTH(H444)&gt;7),(NETWORKDAYS(F444,Lister!$E$19,Lister!$D$7:$D$13)-V444)*T444/NETWORKDAYS(Lister!$D$19,Lister!$E$19,Lister!$D$7:$D$13),IF(MONTH(F444)&gt;7,0)))),0),"")</f>
        <v/>
      </c>
      <c r="AA444" s="31" t="str">
        <f>IF(Ansøgning!R449="","",Ansøgning!R449)</f>
        <v/>
      </c>
      <c r="AB444" s="46" t="str">
        <f>IFERROR(MAX(IF(OR(V444="",X444=""),"",IF(AND(AND(MONTH(F444)&gt;=8,MONTH(F444)&lt;9),AND(MONTH(H444)&gt;=8,MONTH(H444)&lt;9)),(NETWORKDAYS(F444,H444,Lister!$D$7:$D$13)-X444)*T444/NETWORKDAYS(Lister!$D$20,Lister!$E$20,Lister!$D$7:$D$13),IF(AND(MONTH(F444)=7,MONTH(H444)=8),(NETWORKDAYS(Lister!$D$20,H444,Lister!$D$7:$D$13)-X444)*T444/NETWORKDAYS(Lister!$D$20,Lister!$E$20,Lister!$D$7:$D$13),IF(AND(MONTH(F444)=7,MONTH(H444)=7),0)))),0),"")</f>
        <v/>
      </c>
      <c r="AC444" s="15" t="str">
        <f>IF(Ansøgning!U449="","",Ansøgning!U449)</f>
        <v/>
      </c>
      <c r="AD444" s="31" t="str">
        <f t="shared" si="45"/>
        <v/>
      </c>
      <c r="AE444" s="31" t="str">
        <f t="shared" si="46"/>
        <v/>
      </c>
      <c r="AF444" s="51" t="str">
        <f t="shared" si="47"/>
        <v/>
      </c>
      <c r="AG444" s="15" t="str">
        <f t="shared" si="48"/>
        <v/>
      </c>
    </row>
    <row r="445" spans="1:33" x14ac:dyDescent="0.25">
      <c r="A445" s="13" t="str">
        <f>IF(Ansøgning!A450="","",Ansøgning!A450)</f>
        <v/>
      </c>
      <c r="B445" s="13" t="str">
        <f>IF(Ansøgning!B450="","",Ansøgning!B450)</f>
        <v/>
      </c>
      <c r="C445" s="13" t="str">
        <f>IF(Ansøgning!C450="","",Ansøgning!C450)</f>
        <v/>
      </c>
      <c r="D445" s="13" t="str">
        <f>IF(Ansøgning!D450="","",Ansøgning!D450)</f>
        <v/>
      </c>
      <c r="E445" s="14" t="str">
        <f>IF(Ansøgning!E450="","",Ansøgning!E450)</f>
        <v/>
      </c>
      <c r="F445" s="16"/>
      <c r="G445" s="14" t="str">
        <f>IF(Ansøgning!F450="","",Ansøgning!F450)</f>
        <v/>
      </c>
      <c r="H445" s="16"/>
      <c r="I445" s="72" t="str">
        <f>IF(OR(F445="",H445=""),"",NETWORKDAYS(F445,H445,Lister!$D$7:$D$13))</f>
        <v/>
      </c>
      <c r="J445" s="53" t="str">
        <f>IF(Ansøgning!H450="","",Ansøgning!H450)</f>
        <v/>
      </c>
      <c r="K445" s="32" t="str">
        <f t="shared" si="42"/>
        <v/>
      </c>
      <c r="L445" s="31" t="str">
        <f>IF(Ansøgning!J450="","",Ansøgning!J450)</f>
        <v/>
      </c>
      <c r="M445" s="18"/>
      <c r="N445" s="31" t="str">
        <f>IF(Ansøgning!K450="","",Ansøgning!K450)</f>
        <v/>
      </c>
      <c r="O445" s="18"/>
      <c r="P445" s="15" t="str">
        <f>IF(Ansøgning!L450="","",Ansøgning!L450)</f>
        <v/>
      </c>
      <c r="Q445" s="46" t="str">
        <f t="shared" si="43"/>
        <v/>
      </c>
      <c r="R445" s="46"/>
      <c r="S445" s="101" t="str">
        <f>IF(Ansøgning!M450="","",Ansøgning!M450)</f>
        <v/>
      </c>
      <c r="T445" s="31" t="str">
        <f t="shared" si="44"/>
        <v/>
      </c>
      <c r="U445" s="102" t="str">
        <f>IF(Ansøgning!O450="","",Ansøgning!O450)</f>
        <v/>
      </c>
      <c r="V445" s="20"/>
      <c r="W445" s="102" t="str">
        <f>IF(Ansøgning!P450="","",Ansøgning!P450)</f>
        <v/>
      </c>
      <c r="X445" s="20"/>
      <c r="Y445" s="31" t="str">
        <f>IF(Ansøgning!Q450="","",Ansøgning!Q450)</f>
        <v/>
      </c>
      <c r="Z445" s="46" t="str">
        <f>IFERROR(MAX(IF(OR(V445="",X445=""),"",IF(AND(AND(MONTH(F445)&gt;=7,MONTH(F445)&lt;8),AND(MONTH(H445)&gt;=7,MONTH(H445)&lt;8)),(NETWORKDAYS(F445,H445,Lister!$D$7:$D$13)-V445)*T445/NETWORKDAYS(Lister!$D$19,Lister!$E$19,Lister!$D$7:$D$13),IF(AND(AND(MONTH(F445)&gt;=7,MONTH(F445)&lt;8),MONTH(H445)&gt;7),(NETWORKDAYS(F445,Lister!$E$19,Lister!$D$7:$D$13)-V445)*T445/NETWORKDAYS(Lister!$D$19,Lister!$E$19,Lister!$D$7:$D$13),IF(MONTH(F445)&gt;7,0)))),0),"")</f>
        <v/>
      </c>
      <c r="AA445" s="31" t="str">
        <f>IF(Ansøgning!R450="","",Ansøgning!R450)</f>
        <v/>
      </c>
      <c r="AB445" s="46" t="str">
        <f>IFERROR(MAX(IF(OR(V445="",X445=""),"",IF(AND(AND(MONTH(F445)&gt;=8,MONTH(F445)&lt;9),AND(MONTH(H445)&gt;=8,MONTH(H445)&lt;9)),(NETWORKDAYS(F445,H445,Lister!$D$7:$D$13)-X445)*T445/NETWORKDAYS(Lister!$D$20,Lister!$E$20,Lister!$D$7:$D$13),IF(AND(MONTH(F445)=7,MONTH(H445)=8),(NETWORKDAYS(Lister!$D$20,H445,Lister!$D$7:$D$13)-X445)*T445/NETWORKDAYS(Lister!$D$20,Lister!$E$20,Lister!$D$7:$D$13),IF(AND(MONTH(F445)=7,MONTH(H445)=7),0)))),0),"")</f>
        <v/>
      </c>
      <c r="AC445" s="15" t="str">
        <f>IF(Ansøgning!U450="","",Ansøgning!U450)</f>
        <v/>
      </c>
      <c r="AD445" s="31" t="str">
        <f t="shared" si="45"/>
        <v/>
      </c>
      <c r="AE445" s="31" t="str">
        <f t="shared" si="46"/>
        <v/>
      </c>
      <c r="AF445" s="51" t="str">
        <f t="shared" si="47"/>
        <v/>
      </c>
      <c r="AG445" s="15" t="str">
        <f t="shared" si="48"/>
        <v/>
      </c>
    </row>
    <row r="446" spans="1:33" x14ac:dyDescent="0.25">
      <c r="A446" s="13" t="str">
        <f>IF(Ansøgning!A451="","",Ansøgning!A451)</f>
        <v/>
      </c>
      <c r="B446" s="13" t="str">
        <f>IF(Ansøgning!B451="","",Ansøgning!B451)</f>
        <v/>
      </c>
      <c r="C446" s="13" t="str">
        <f>IF(Ansøgning!C451="","",Ansøgning!C451)</f>
        <v/>
      </c>
      <c r="D446" s="13" t="str">
        <f>IF(Ansøgning!D451="","",Ansøgning!D451)</f>
        <v/>
      </c>
      <c r="E446" s="14" t="str">
        <f>IF(Ansøgning!E451="","",Ansøgning!E451)</f>
        <v/>
      </c>
      <c r="F446" s="16"/>
      <c r="G446" s="14" t="str">
        <f>IF(Ansøgning!F451="","",Ansøgning!F451)</f>
        <v/>
      </c>
      <c r="H446" s="16"/>
      <c r="I446" s="72" t="str">
        <f>IF(OR(F446="",H446=""),"",NETWORKDAYS(F446,H446,Lister!$D$7:$D$13))</f>
        <v/>
      </c>
      <c r="J446" s="53" t="str">
        <f>IF(Ansøgning!H451="","",Ansøgning!H451)</f>
        <v/>
      </c>
      <c r="K446" s="32" t="str">
        <f t="shared" si="42"/>
        <v/>
      </c>
      <c r="L446" s="31" t="str">
        <f>IF(Ansøgning!J451="","",Ansøgning!J451)</f>
        <v/>
      </c>
      <c r="M446" s="18"/>
      <c r="N446" s="31" t="str">
        <f>IF(Ansøgning!K451="","",Ansøgning!K451)</f>
        <v/>
      </c>
      <c r="O446" s="18"/>
      <c r="P446" s="15" t="str">
        <f>IF(Ansøgning!L451="","",Ansøgning!L451)</f>
        <v/>
      </c>
      <c r="Q446" s="46" t="str">
        <f t="shared" si="43"/>
        <v/>
      </c>
      <c r="R446" s="46"/>
      <c r="S446" s="101" t="str">
        <f>IF(Ansøgning!M451="","",Ansøgning!M451)</f>
        <v/>
      </c>
      <c r="T446" s="31" t="str">
        <f t="shared" si="44"/>
        <v/>
      </c>
      <c r="U446" s="102" t="str">
        <f>IF(Ansøgning!O451="","",Ansøgning!O451)</f>
        <v/>
      </c>
      <c r="V446" s="20"/>
      <c r="W446" s="102" t="str">
        <f>IF(Ansøgning!P451="","",Ansøgning!P451)</f>
        <v/>
      </c>
      <c r="X446" s="20"/>
      <c r="Y446" s="31" t="str">
        <f>IF(Ansøgning!Q451="","",Ansøgning!Q451)</f>
        <v/>
      </c>
      <c r="Z446" s="46" t="str">
        <f>IFERROR(MAX(IF(OR(V446="",X446=""),"",IF(AND(AND(MONTH(F446)&gt;=7,MONTH(F446)&lt;8),AND(MONTH(H446)&gt;=7,MONTH(H446)&lt;8)),(NETWORKDAYS(F446,H446,Lister!$D$7:$D$13)-V446)*T446/NETWORKDAYS(Lister!$D$19,Lister!$E$19,Lister!$D$7:$D$13),IF(AND(AND(MONTH(F446)&gt;=7,MONTH(F446)&lt;8),MONTH(H446)&gt;7),(NETWORKDAYS(F446,Lister!$E$19,Lister!$D$7:$D$13)-V446)*T446/NETWORKDAYS(Lister!$D$19,Lister!$E$19,Lister!$D$7:$D$13),IF(MONTH(F446)&gt;7,0)))),0),"")</f>
        <v/>
      </c>
      <c r="AA446" s="31" t="str">
        <f>IF(Ansøgning!R451="","",Ansøgning!R451)</f>
        <v/>
      </c>
      <c r="AB446" s="46" t="str">
        <f>IFERROR(MAX(IF(OR(V446="",X446=""),"",IF(AND(AND(MONTH(F446)&gt;=8,MONTH(F446)&lt;9),AND(MONTH(H446)&gt;=8,MONTH(H446)&lt;9)),(NETWORKDAYS(F446,H446,Lister!$D$7:$D$13)-X446)*T446/NETWORKDAYS(Lister!$D$20,Lister!$E$20,Lister!$D$7:$D$13),IF(AND(MONTH(F446)=7,MONTH(H446)=8),(NETWORKDAYS(Lister!$D$20,H446,Lister!$D$7:$D$13)-X446)*T446/NETWORKDAYS(Lister!$D$20,Lister!$E$20,Lister!$D$7:$D$13),IF(AND(MONTH(F446)=7,MONTH(H446)=7),0)))),0),"")</f>
        <v/>
      </c>
      <c r="AC446" s="15" t="str">
        <f>IF(Ansøgning!U451="","",Ansøgning!U451)</f>
        <v/>
      </c>
      <c r="AD446" s="31" t="str">
        <f t="shared" si="45"/>
        <v/>
      </c>
      <c r="AE446" s="31" t="str">
        <f t="shared" si="46"/>
        <v/>
      </c>
      <c r="AF446" s="51" t="str">
        <f t="shared" si="47"/>
        <v/>
      </c>
      <c r="AG446" s="15" t="str">
        <f t="shared" si="48"/>
        <v/>
      </c>
    </row>
    <row r="447" spans="1:33" x14ac:dyDescent="0.25">
      <c r="A447" s="13" t="str">
        <f>IF(Ansøgning!A452="","",Ansøgning!A452)</f>
        <v/>
      </c>
      <c r="B447" s="13" t="str">
        <f>IF(Ansøgning!B452="","",Ansøgning!B452)</f>
        <v/>
      </c>
      <c r="C447" s="13" t="str">
        <f>IF(Ansøgning!C452="","",Ansøgning!C452)</f>
        <v/>
      </c>
      <c r="D447" s="13" t="str">
        <f>IF(Ansøgning!D452="","",Ansøgning!D452)</f>
        <v/>
      </c>
      <c r="E447" s="14" t="str">
        <f>IF(Ansøgning!E452="","",Ansøgning!E452)</f>
        <v/>
      </c>
      <c r="F447" s="16"/>
      <c r="G447" s="14" t="str">
        <f>IF(Ansøgning!F452="","",Ansøgning!F452)</f>
        <v/>
      </c>
      <c r="H447" s="16"/>
      <c r="I447" s="72" t="str">
        <f>IF(OR(F447="",H447=""),"",NETWORKDAYS(F447,H447,Lister!$D$7:$D$13))</f>
        <v/>
      </c>
      <c r="J447" s="53" t="str">
        <f>IF(Ansøgning!H452="","",Ansøgning!H452)</f>
        <v/>
      </c>
      <c r="K447" s="32" t="str">
        <f t="shared" si="42"/>
        <v/>
      </c>
      <c r="L447" s="31" t="str">
        <f>IF(Ansøgning!J452="","",Ansøgning!J452)</f>
        <v/>
      </c>
      <c r="M447" s="18"/>
      <c r="N447" s="31" t="str">
        <f>IF(Ansøgning!K452="","",Ansøgning!K452)</f>
        <v/>
      </c>
      <c r="O447" s="18"/>
      <c r="P447" s="15" t="str">
        <f>IF(Ansøgning!L452="","",Ansøgning!L452)</f>
        <v/>
      </c>
      <c r="Q447" s="46" t="str">
        <f t="shared" si="43"/>
        <v/>
      </c>
      <c r="R447" s="46"/>
      <c r="S447" s="101" t="str">
        <f>IF(Ansøgning!M452="","",Ansøgning!M452)</f>
        <v/>
      </c>
      <c r="T447" s="31" t="str">
        <f t="shared" si="44"/>
        <v/>
      </c>
      <c r="U447" s="102" t="str">
        <f>IF(Ansøgning!O452="","",Ansøgning!O452)</f>
        <v/>
      </c>
      <c r="V447" s="20"/>
      <c r="W447" s="102" t="str">
        <f>IF(Ansøgning!P452="","",Ansøgning!P452)</f>
        <v/>
      </c>
      <c r="X447" s="20"/>
      <c r="Y447" s="31" t="str">
        <f>IF(Ansøgning!Q452="","",Ansøgning!Q452)</f>
        <v/>
      </c>
      <c r="Z447" s="46" t="str">
        <f>IFERROR(MAX(IF(OR(V447="",X447=""),"",IF(AND(AND(MONTH(F447)&gt;=7,MONTH(F447)&lt;8),AND(MONTH(H447)&gt;=7,MONTH(H447)&lt;8)),(NETWORKDAYS(F447,H447,Lister!$D$7:$D$13)-V447)*T447/NETWORKDAYS(Lister!$D$19,Lister!$E$19,Lister!$D$7:$D$13),IF(AND(AND(MONTH(F447)&gt;=7,MONTH(F447)&lt;8),MONTH(H447)&gt;7),(NETWORKDAYS(F447,Lister!$E$19,Lister!$D$7:$D$13)-V447)*T447/NETWORKDAYS(Lister!$D$19,Lister!$E$19,Lister!$D$7:$D$13),IF(MONTH(F447)&gt;7,0)))),0),"")</f>
        <v/>
      </c>
      <c r="AA447" s="31" t="str">
        <f>IF(Ansøgning!R452="","",Ansøgning!R452)</f>
        <v/>
      </c>
      <c r="AB447" s="46" t="str">
        <f>IFERROR(MAX(IF(OR(V447="",X447=""),"",IF(AND(AND(MONTH(F447)&gt;=8,MONTH(F447)&lt;9),AND(MONTH(H447)&gt;=8,MONTH(H447)&lt;9)),(NETWORKDAYS(F447,H447,Lister!$D$7:$D$13)-X447)*T447/NETWORKDAYS(Lister!$D$20,Lister!$E$20,Lister!$D$7:$D$13),IF(AND(MONTH(F447)=7,MONTH(H447)=8),(NETWORKDAYS(Lister!$D$20,H447,Lister!$D$7:$D$13)-X447)*T447/NETWORKDAYS(Lister!$D$20,Lister!$E$20,Lister!$D$7:$D$13),IF(AND(MONTH(F447)=7,MONTH(H447)=7),0)))),0),"")</f>
        <v/>
      </c>
      <c r="AC447" s="15" t="str">
        <f>IF(Ansøgning!U452="","",Ansøgning!U452)</f>
        <v/>
      </c>
      <c r="AD447" s="31" t="str">
        <f t="shared" si="45"/>
        <v/>
      </c>
      <c r="AE447" s="31" t="str">
        <f t="shared" si="46"/>
        <v/>
      </c>
      <c r="AF447" s="51" t="str">
        <f t="shared" si="47"/>
        <v/>
      </c>
      <c r="AG447" s="15" t="str">
        <f t="shared" si="48"/>
        <v/>
      </c>
    </row>
    <row r="448" spans="1:33" x14ac:dyDescent="0.25">
      <c r="A448" s="13" t="str">
        <f>IF(Ansøgning!A453="","",Ansøgning!A453)</f>
        <v/>
      </c>
      <c r="B448" s="13" t="str">
        <f>IF(Ansøgning!B453="","",Ansøgning!B453)</f>
        <v/>
      </c>
      <c r="C448" s="13" t="str">
        <f>IF(Ansøgning!C453="","",Ansøgning!C453)</f>
        <v/>
      </c>
      <c r="D448" s="13" t="str">
        <f>IF(Ansøgning!D453="","",Ansøgning!D453)</f>
        <v/>
      </c>
      <c r="E448" s="14" t="str">
        <f>IF(Ansøgning!E453="","",Ansøgning!E453)</f>
        <v/>
      </c>
      <c r="F448" s="16"/>
      <c r="G448" s="14" t="str">
        <f>IF(Ansøgning!F453="","",Ansøgning!F453)</f>
        <v/>
      </c>
      <c r="H448" s="16"/>
      <c r="I448" s="72" t="str">
        <f>IF(OR(F448="",H448=""),"",NETWORKDAYS(F448,H448,Lister!$D$7:$D$13))</f>
        <v/>
      </c>
      <c r="J448" s="53" t="str">
        <f>IF(Ansøgning!H453="","",Ansøgning!H453)</f>
        <v/>
      </c>
      <c r="K448" s="32" t="str">
        <f t="shared" si="42"/>
        <v/>
      </c>
      <c r="L448" s="31" t="str">
        <f>IF(Ansøgning!J453="","",Ansøgning!J453)</f>
        <v/>
      </c>
      <c r="M448" s="18"/>
      <c r="N448" s="31" t="str">
        <f>IF(Ansøgning!K453="","",Ansøgning!K453)</f>
        <v/>
      </c>
      <c r="O448" s="18"/>
      <c r="P448" s="15" t="str">
        <f>IF(Ansøgning!L453="","",Ansøgning!L453)</f>
        <v/>
      </c>
      <c r="Q448" s="46" t="str">
        <f t="shared" si="43"/>
        <v/>
      </c>
      <c r="R448" s="46"/>
      <c r="S448" s="101" t="str">
        <f>IF(Ansøgning!M453="","",Ansøgning!M453)</f>
        <v/>
      </c>
      <c r="T448" s="31" t="str">
        <f t="shared" si="44"/>
        <v/>
      </c>
      <c r="U448" s="102" t="str">
        <f>IF(Ansøgning!O453="","",Ansøgning!O453)</f>
        <v/>
      </c>
      <c r="V448" s="20"/>
      <c r="W448" s="102" t="str">
        <f>IF(Ansøgning!P453="","",Ansøgning!P453)</f>
        <v/>
      </c>
      <c r="X448" s="20"/>
      <c r="Y448" s="31" t="str">
        <f>IF(Ansøgning!Q453="","",Ansøgning!Q453)</f>
        <v/>
      </c>
      <c r="Z448" s="46" t="str">
        <f>IFERROR(MAX(IF(OR(V448="",X448=""),"",IF(AND(AND(MONTH(F448)&gt;=7,MONTH(F448)&lt;8),AND(MONTH(H448)&gt;=7,MONTH(H448)&lt;8)),(NETWORKDAYS(F448,H448,Lister!$D$7:$D$13)-V448)*T448/NETWORKDAYS(Lister!$D$19,Lister!$E$19,Lister!$D$7:$D$13),IF(AND(AND(MONTH(F448)&gt;=7,MONTH(F448)&lt;8),MONTH(H448)&gt;7),(NETWORKDAYS(F448,Lister!$E$19,Lister!$D$7:$D$13)-V448)*T448/NETWORKDAYS(Lister!$D$19,Lister!$E$19,Lister!$D$7:$D$13),IF(MONTH(F448)&gt;7,0)))),0),"")</f>
        <v/>
      </c>
      <c r="AA448" s="31" t="str">
        <f>IF(Ansøgning!R453="","",Ansøgning!R453)</f>
        <v/>
      </c>
      <c r="AB448" s="46" t="str">
        <f>IFERROR(MAX(IF(OR(V448="",X448=""),"",IF(AND(AND(MONTH(F448)&gt;=8,MONTH(F448)&lt;9),AND(MONTH(H448)&gt;=8,MONTH(H448)&lt;9)),(NETWORKDAYS(F448,H448,Lister!$D$7:$D$13)-X448)*T448/NETWORKDAYS(Lister!$D$20,Lister!$E$20,Lister!$D$7:$D$13),IF(AND(MONTH(F448)=7,MONTH(H448)=8),(NETWORKDAYS(Lister!$D$20,H448,Lister!$D$7:$D$13)-X448)*T448/NETWORKDAYS(Lister!$D$20,Lister!$E$20,Lister!$D$7:$D$13),IF(AND(MONTH(F448)=7,MONTH(H448)=7),0)))),0),"")</f>
        <v/>
      </c>
      <c r="AC448" s="15" t="str">
        <f>IF(Ansøgning!U453="","",Ansøgning!U453)</f>
        <v/>
      </c>
      <c r="AD448" s="31" t="str">
        <f t="shared" si="45"/>
        <v/>
      </c>
      <c r="AE448" s="31" t="str">
        <f t="shared" si="46"/>
        <v/>
      </c>
      <c r="AF448" s="51" t="str">
        <f t="shared" si="47"/>
        <v/>
      </c>
      <c r="AG448" s="15" t="str">
        <f t="shared" si="48"/>
        <v/>
      </c>
    </row>
    <row r="449" spans="1:33" x14ac:dyDescent="0.25">
      <c r="A449" s="13" t="str">
        <f>IF(Ansøgning!A454="","",Ansøgning!A454)</f>
        <v/>
      </c>
      <c r="B449" s="13" t="str">
        <f>IF(Ansøgning!B454="","",Ansøgning!B454)</f>
        <v/>
      </c>
      <c r="C449" s="13" t="str">
        <f>IF(Ansøgning!C454="","",Ansøgning!C454)</f>
        <v/>
      </c>
      <c r="D449" s="13" t="str">
        <f>IF(Ansøgning!D454="","",Ansøgning!D454)</f>
        <v/>
      </c>
      <c r="E449" s="14" t="str">
        <f>IF(Ansøgning!E454="","",Ansøgning!E454)</f>
        <v/>
      </c>
      <c r="F449" s="16"/>
      <c r="G449" s="14" t="str">
        <f>IF(Ansøgning!F454="","",Ansøgning!F454)</f>
        <v/>
      </c>
      <c r="H449" s="16"/>
      <c r="I449" s="72" t="str">
        <f>IF(OR(F449="",H449=""),"",NETWORKDAYS(F449,H449,Lister!$D$7:$D$13))</f>
        <v/>
      </c>
      <c r="J449" s="53" t="str">
        <f>IF(Ansøgning!H454="","",Ansøgning!H454)</f>
        <v/>
      </c>
      <c r="K449" s="32" t="str">
        <f t="shared" si="42"/>
        <v/>
      </c>
      <c r="L449" s="31" t="str">
        <f>IF(Ansøgning!J454="","",Ansøgning!J454)</f>
        <v/>
      </c>
      <c r="M449" s="18"/>
      <c r="N449" s="31" t="str">
        <f>IF(Ansøgning!K454="","",Ansøgning!K454)</f>
        <v/>
      </c>
      <c r="O449" s="18"/>
      <c r="P449" s="15" t="str">
        <f>IF(Ansøgning!L454="","",Ansøgning!L454)</f>
        <v/>
      </c>
      <c r="Q449" s="46" t="str">
        <f t="shared" si="43"/>
        <v/>
      </c>
      <c r="R449" s="46"/>
      <c r="S449" s="101" t="str">
        <f>IF(Ansøgning!M454="","",Ansøgning!M454)</f>
        <v/>
      </c>
      <c r="T449" s="31" t="str">
        <f t="shared" si="44"/>
        <v/>
      </c>
      <c r="U449" s="102" t="str">
        <f>IF(Ansøgning!O454="","",Ansøgning!O454)</f>
        <v/>
      </c>
      <c r="V449" s="20"/>
      <c r="W449" s="102" t="str">
        <f>IF(Ansøgning!P454="","",Ansøgning!P454)</f>
        <v/>
      </c>
      <c r="X449" s="20"/>
      <c r="Y449" s="31" t="str">
        <f>IF(Ansøgning!Q454="","",Ansøgning!Q454)</f>
        <v/>
      </c>
      <c r="Z449" s="46" t="str">
        <f>IFERROR(MAX(IF(OR(V449="",X449=""),"",IF(AND(AND(MONTH(F449)&gt;=7,MONTH(F449)&lt;8),AND(MONTH(H449)&gt;=7,MONTH(H449)&lt;8)),(NETWORKDAYS(F449,H449,Lister!$D$7:$D$13)-V449)*T449/NETWORKDAYS(Lister!$D$19,Lister!$E$19,Lister!$D$7:$D$13),IF(AND(AND(MONTH(F449)&gt;=7,MONTH(F449)&lt;8),MONTH(H449)&gt;7),(NETWORKDAYS(F449,Lister!$E$19,Lister!$D$7:$D$13)-V449)*T449/NETWORKDAYS(Lister!$D$19,Lister!$E$19,Lister!$D$7:$D$13),IF(MONTH(F449)&gt;7,0)))),0),"")</f>
        <v/>
      </c>
      <c r="AA449" s="31" t="str">
        <f>IF(Ansøgning!R454="","",Ansøgning!R454)</f>
        <v/>
      </c>
      <c r="AB449" s="46" t="str">
        <f>IFERROR(MAX(IF(OR(V449="",X449=""),"",IF(AND(AND(MONTH(F449)&gt;=8,MONTH(F449)&lt;9),AND(MONTH(H449)&gt;=8,MONTH(H449)&lt;9)),(NETWORKDAYS(F449,H449,Lister!$D$7:$D$13)-X449)*T449/NETWORKDAYS(Lister!$D$20,Lister!$E$20,Lister!$D$7:$D$13),IF(AND(MONTH(F449)=7,MONTH(H449)=8),(NETWORKDAYS(Lister!$D$20,H449,Lister!$D$7:$D$13)-X449)*T449/NETWORKDAYS(Lister!$D$20,Lister!$E$20,Lister!$D$7:$D$13),IF(AND(MONTH(F449)=7,MONTH(H449)=7),0)))),0),"")</f>
        <v/>
      </c>
      <c r="AC449" s="15" t="str">
        <f>IF(Ansøgning!U454="","",Ansøgning!U454)</f>
        <v/>
      </c>
      <c r="AD449" s="31" t="str">
        <f t="shared" si="45"/>
        <v/>
      </c>
      <c r="AE449" s="31" t="str">
        <f t="shared" si="46"/>
        <v/>
      </c>
      <c r="AF449" s="51" t="str">
        <f t="shared" si="47"/>
        <v/>
      </c>
      <c r="AG449" s="15" t="str">
        <f t="shared" si="48"/>
        <v/>
      </c>
    </row>
    <row r="450" spans="1:33" x14ac:dyDescent="0.25">
      <c r="A450" s="13" t="str">
        <f>IF(Ansøgning!A455="","",Ansøgning!A455)</f>
        <v/>
      </c>
      <c r="B450" s="13" t="str">
        <f>IF(Ansøgning!B455="","",Ansøgning!B455)</f>
        <v/>
      </c>
      <c r="C450" s="13" t="str">
        <f>IF(Ansøgning!C455="","",Ansøgning!C455)</f>
        <v/>
      </c>
      <c r="D450" s="13" t="str">
        <f>IF(Ansøgning!D455="","",Ansøgning!D455)</f>
        <v/>
      </c>
      <c r="E450" s="14" t="str">
        <f>IF(Ansøgning!E455="","",Ansøgning!E455)</f>
        <v/>
      </c>
      <c r="F450" s="16"/>
      <c r="G450" s="14" t="str">
        <f>IF(Ansøgning!F455="","",Ansøgning!F455)</f>
        <v/>
      </c>
      <c r="H450" s="16"/>
      <c r="I450" s="72" t="str">
        <f>IF(OR(F450="",H450=""),"",NETWORKDAYS(F450,H450,Lister!$D$7:$D$13))</f>
        <v/>
      </c>
      <c r="J450" s="53" t="str">
        <f>IF(Ansøgning!H455="","",Ansøgning!H455)</f>
        <v/>
      </c>
      <c r="K450" s="32" t="str">
        <f t="shared" si="42"/>
        <v/>
      </c>
      <c r="L450" s="31" t="str">
        <f>IF(Ansøgning!J455="","",Ansøgning!J455)</f>
        <v/>
      </c>
      <c r="M450" s="18"/>
      <c r="N450" s="31" t="str">
        <f>IF(Ansøgning!K455="","",Ansøgning!K455)</f>
        <v/>
      </c>
      <c r="O450" s="18"/>
      <c r="P450" s="15" t="str">
        <f>IF(Ansøgning!L455="","",Ansøgning!L455)</f>
        <v/>
      </c>
      <c r="Q450" s="46" t="str">
        <f t="shared" si="43"/>
        <v/>
      </c>
      <c r="R450" s="46"/>
      <c r="S450" s="101" t="str">
        <f>IF(Ansøgning!M455="","",Ansøgning!M455)</f>
        <v/>
      </c>
      <c r="T450" s="31" t="str">
        <f t="shared" si="44"/>
        <v/>
      </c>
      <c r="U450" s="102" t="str">
        <f>IF(Ansøgning!O455="","",Ansøgning!O455)</f>
        <v/>
      </c>
      <c r="V450" s="20"/>
      <c r="W450" s="102" t="str">
        <f>IF(Ansøgning!P455="","",Ansøgning!P455)</f>
        <v/>
      </c>
      <c r="X450" s="20"/>
      <c r="Y450" s="31" t="str">
        <f>IF(Ansøgning!Q455="","",Ansøgning!Q455)</f>
        <v/>
      </c>
      <c r="Z450" s="46" t="str">
        <f>IFERROR(MAX(IF(OR(V450="",X450=""),"",IF(AND(AND(MONTH(F450)&gt;=7,MONTH(F450)&lt;8),AND(MONTH(H450)&gt;=7,MONTH(H450)&lt;8)),(NETWORKDAYS(F450,H450,Lister!$D$7:$D$13)-V450)*T450/NETWORKDAYS(Lister!$D$19,Lister!$E$19,Lister!$D$7:$D$13),IF(AND(AND(MONTH(F450)&gt;=7,MONTH(F450)&lt;8),MONTH(H450)&gt;7),(NETWORKDAYS(F450,Lister!$E$19,Lister!$D$7:$D$13)-V450)*T450/NETWORKDAYS(Lister!$D$19,Lister!$E$19,Lister!$D$7:$D$13),IF(MONTH(F450)&gt;7,0)))),0),"")</f>
        <v/>
      </c>
      <c r="AA450" s="31" t="str">
        <f>IF(Ansøgning!R455="","",Ansøgning!R455)</f>
        <v/>
      </c>
      <c r="AB450" s="46" t="str">
        <f>IFERROR(MAX(IF(OR(V450="",X450=""),"",IF(AND(AND(MONTH(F450)&gt;=8,MONTH(F450)&lt;9),AND(MONTH(H450)&gt;=8,MONTH(H450)&lt;9)),(NETWORKDAYS(F450,H450,Lister!$D$7:$D$13)-X450)*T450/NETWORKDAYS(Lister!$D$20,Lister!$E$20,Lister!$D$7:$D$13),IF(AND(MONTH(F450)=7,MONTH(H450)=8),(NETWORKDAYS(Lister!$D$20,H450,Lister!$D$7:$D$13)-X450)*T450/NETWORKDAYS(Lister!$D$20,Lister!$E$20,Lister!$D$7:$D$13),IF(AND(MONTH(F450)=7,MONTH(H450)=7),0)))),0),"")</f>
        <v/>
      </c>
      <c r="AC450" s="15" t="str">
        <f>IF(Ansøgning!U455="","",Ansøgning!U455)</f>
        <v/>
      </c>
      <c r="AD450" s="31" t="str">
        <f t="shared" si="45"/>
        <v/>
      </c>
      <c r="AE450" s="31" t="str">
        <f t="shared" si="46"/>
        <v/>
      </c>
      <c r="AF450" s="51" t="str">
        <f t="shared" si="47"/>
        <v/>
      </c>
      <c r="AG450" s="15" t="str">
        <f t="shared" si="48"/>
        <v/>
      </c>
    </row>
    <row r="451" spans="1:33" x14ac:dyDescent="0.25">
      <c r="A451" s="13" t="str">
        <f>IF(Ansøgning!A456="","",Ansøgning!A456)</f>
        <v/>
      </c>
      <c r="B451" s="13" t="str">
        <f>IF(Ansøgning!B456="","",Ansøgning!B456)</f>
        <v/>
      </c>
      <c r="C451" s="13" t="str">
        <f>IF(Ansøgning!C456="","",Ansøgning!C456)</f>
        <v/>
      </c>
      <c r="D451" s="13" t="str">
        <f>IF(Ansøgning!D456="","",Ansøgning!D456)</f>
        <v/>
      </c>
      <c r="E451" s="14" t="str">
        <f>IF(Ansøgning!E456="","",Ansøgning!E456)</f>
        <v/>
      </c>
      <c r="F451" s="16"/>
      <c r="G451" s="14" t="str">
        <f>IF(Ansøgning!F456="","",Ansøgning!F456)</f>
        <v/>
      </c>
      <c r="H451" s="16"/>
      <c r="I451" s="72" t="str">
        <f>IF(OR(F451="",H451=""),"",NETWORKDAYS(F451,H451,Lister!$D$7:$D$13))</f>
        <v/>
      </c>
      <c r="J451" s="53" t="str">
        <f>IF(Ansøgning!H456="","",Ansøgning!H456)</f>
        <v/>
      </c>
      <c r="K451" s="32" t="str">
        <f t="shared" si="42"/>
        <v/>
      </c>
      <c r="L451" s="31" t="str">
        <f>IF(Ansøgning!J456="","",Ansøgning!J456)</f>
        <v/>
      </c>
      <c r="M451" s="18"/>
      <c r="N451" s="31" t="str">
        <f>IF(Ansøgning!K456="","",Ansøgning!K456)</f>
        <v/>
      </c>
      <c r="O451" s="18"/>
      <c r="P451" s="15" t="str">
        <f>IF(Ansøgning!L456="","",Ansøgning!L456)</f>
        <v/>
      </c>
      <c r="Q451" s="46" t="str">
        <f t="shared" si="43"/>
        <v/>
      </c>
      <c r="R451" s="46"/>
      <c r="S451" s="101" t="str">
        <f>IF(Ansøgning!M456="","",Ansøgning!M456)</f>
        <v/>
      </c>
      <c r="T451" s="31" t="str">
        <f t="shared" si="44"/>
        <v/>
      </c>
      <c r="U451" s="102" t="str">
        <f>IF(Ansøgning!O456="","",Ansøgning!O456)</f>
        <v/>
      </c>
      <c r="V451" s="20"/>
      <c r="W451" s="102" t="str">
        <f>IF(Ansøgning!P456="","",Ansøgning!P456)</f>
        <v/>
      </c>
      <c r="X451" s="20"/>
      <c r="Y451" s="31" t="str">
        <f>IF(Ansøgning!Q456="","",Ansøgning!Q456)</f>
        <v/>
      </c>
      <c r="Z451" s="46" t="str">
        <f>IFERROR(MAX(IF(OR(V451="",X451=""),"",IF(AND(AND(MONTH(F451)&gt;=7,MONTH(F451)&lt;8),AND(MONTH(H451)&gt;=7,MONTH(H451)&lt;8)),(NETWORKDAYS(F451,H451,Lister!$D$7:$D$13)-V451)*T451/NETWORKDAYS(Lister!$D$19,Lister!$E$19,Lister!$D$7:$D$13),IF(AND(AND(MONTH(F451)&gt;=7,MONTH(F451)&lt;8),MONTH(H451)&gt;7),(NETWORKDAYS(F451,Lister!$E$19,Lister!$D$7:$D$13)-V451)*T451/NETWORKDAYS(Lister!$D$19,Lister!$E$19,Lister!$D$7:$D$13),IF(MONTH(F451)&gt;7,0)))),0),"")</f>
        <v/>
      </c>
      <c r="AA451" s="31" t="str">
        <f>IF(Ansøgning!R456="","",Ansøgning!R456)</f>
        <v/>
      </c>
      <c r="AB451" s="46" t="str">
        <f>IFERROR(MAX(IF(OR(V451="",X451=""),"",IF(AND(AND(MONTH(F451)&gt;=8,MONTH(F451)&lt;9),AND(MONTH(H451)&gt;=8,MONTH(H451)&lt;9)),(NETWORKDAYS(F451,H451,Lister!$D$7:$D$13)-X451)*T451/NETWORKDAYS(Lister!$D$20,Lister!$E$20,Lister!$D$7:$D$13),IF(AND(MONTH(F451)=7,MONTH(H451)=8),(NETWORKDAYS(Lister!$D$20,H451,Lister!$D$7:$D$13)-X451)*T451/NETWORKDAYS(Lister!$D$20,Lister!$E$20,Lister!$D$7:$D$13),IF(AND(MONTH(F451)=7,MONTH(H451)=7),0)))),0),"")</f>
        <v/>
      </c>
      <c r="AC451" s="15" t="str">
        <f>IF(Ansøgning!U456="","",Ansøgning!U456)</f>
        <v/>
      </c>
      <c r="AD451" s="31" t="str">
        <f t="shared" si="45"/>
        <v/>
      </c>
      <c r="AE451" s="31" t="str">
        <f t="shared" si="46"/>
        <v/>
      </c>
      <c r="AF451" s="51" t="str">
        <f t="shared" si="47"/>
        <v/>
      </c>
      <c r="AG451" s="15" t="str">
        <f t="shared" si="48"/>
        <v/>
      </c>
    </row>
    <row r="452" spans="1:33" x14ac:dyDescent="0.25">
      <c r="A452" s="13" t="str">
        <f>IF(Ansøgning!A457="","",Ansøgning!A457)</f>
        <v/>
      </c>
      <c r="B452" s="13" t="str">
        <f>IF(Ansøgning!B457="","",Ansøgning!B457)</f>
        <v/>
      </c>
      <c r="C452" s="13" t="str">
        <f>IF(Ansøgning!C457="","",Ansøgning!C457)</f>
        <v/>
      </c>
      <c r="D452" s="13" t="str">
        <f>IF(Ansøgning!D457="","",Ansøgning!D457)</f>
        <v/>
      </c>
      <c r="E452" s="14" t="str">
        <f>IF(Ansøgning!E457="","",Ansøgning!E457)</f>
        <v/>
      </c>
      <c r="F452" s="16"/>
      <c r="G452" s="14" t="str">
        <f>IF(Ansøgning!F457="","",Ansøgning!F457)</f>
        <v/>
      </c>
      <c r="H452" s="16"/>
      <c r="I452" s="72" t="str">
        <f>IF(OR(F452="",H452=""),"",NETWORKDAYS(F452,H452,Lister!$D$7:$D$13))</f>
        <v/>
      </c>
      <c r="J452" s="53" t="str">
        <f>IF(Ansøgning!H457="","",Ansøgning!H457)</f>
        <v/>
      </c>
      <c r="K452" s="32" t="str">
        <f t="shared" si="42"/>
        <v/>
      </c>
      <c r="L452" s="31" t="str">
        <f>IF(Ansøgning!J457="","",Ansøgning!J457)</f>
        <v/>
      </c>
      <c r="M452" s="18"/>
      <c r="N452" s="31" t="str">
        <f>IF(Ansøgning!K457="","",Ansøgning!K457)</f>
        <v/>
      </c>
      <c r="O452" s="18"/>
      <c r="P452" s="15" t="str">
        <f>IF(Ansøgning!L457="","",Ansøgning!L457)</f>
        <v/>
      </c>
      <c r="Q452" s="46" t="str">
        <f t="shared" si="43"/>
        <v/>
      </c>
      <c r="R452" s="46"/>
      <c r="S452" s="101" t="str">
        <f>IF(Ansøgning!M457="","",Ansøgning!M457)</f>
        <v/>
      </c>
      <c r="T452" s="31" t="str">
        <f t="shared" si="44"/>
        <v/>
      </c>
      <c r="U452" s="102" t="str">
        <f>IF(Ansøgning!O457="","",Ansøgning!O457)</f>
        <v/>
      </c>
      <c r="V452" s="20"/>
      <c r="W452" s="102" t="str">
        <f>IF(Ansøgning!P457="","",Ansøgning!P457)</f>
        <v/>
      </c>
      <c r="X452" s="20"/>
      <c r="Y452" s="31" t="str">
        <f>IF(Ansøgning!Q457="","",Ansøgning!Q457)</f>
        <v/>
      </c>
      <c r="Z452" s="46" t="str">
        <f>IFERROR(MAX(IF(OR(V452="",X452=""),"",IF(AND(AND(MONTH(F452)&gt;=7,MONTH(F452)&lt;8),AND(MONTH(H452)&gt;=7,MONTH(H452)&lt;8)),(NETWORKDAYS(F452,H452,Lister!$D$7:$D$13)-V452)*T452/NETWORKDAYS(Lister!$D$19,Lister!$E$19,Lister!$D$7:$D$13),IF(AND(AND(MONTH(F452)&gt;=7,MONTH(F452)&lt;8),MONTH(H452)&gt;7),(NETWORKDAYS(F452,Lister!$E$19,Lister!$D$7:$D$13)-V452)*T452/NETWORKDAYS(Lister!$D$19,Lister!$E$19,Lister!$D$7:$D$13),IF(MONTH(F452)&gt;7,0)))),0),"")</f>
        <v/>
      </c>
      <c r="AA452" s="31" t="str">
        <f>IF(Ansøgning!R457="","",Ansøgning!R457)</f>
        <v/>
      </c>
      <c r="AB452" s="46" t="str">
        <f>IFERROR(MAX(IF(OR(V452="",X452=""),"",IF(AND(AND(MONTH(F452)&gt;=8,MONTH(F452)&lt;9),AND(MONTH(H452)&gt;=8,MONTH(H452)&lt;9)),(NETWORKDAYS(F452,H452,Lister!$D$7:$D$13)-X452)*T452/NETWORKDAYS(Lister!$D$20,Lister!$E$20,Lister!$D$7:$D$13),IF(AND(MONTH(F452)=7,MONTH(H452)=8),(NETWORKDAYS(Lister!$D$20,H452,Lister!$D$7:$D$13)-X452)*T452/NETWORKDAYS(Lister!$D$20,Lister!$E$20,Lister!$D$7:$D$13),IF(AND(MONTH(F452)=7,MONTH(H452)=7),0)))),0),"")</f>
        <v/>
      </c>
      <c r="AC452" s="15" t="str">
        <f>IF(Ansøgning!U457="","",Ansøgning!U457)</f>
        <v/>
      </c>
      <c r="AD452" s="31" t="str">
        <f t="shared" si="45"/>
        <v/>
      </c>
      <c r="AE452" s="31" t="str">
        <f t="shared" si="46"/>
        <v/>
      </c>
      <c r="AF452" s="51" t="str">
        <f t="shared" si="47"/>
        <v/>
      </c>
      <c r="AG452" s="15" t="str">
        <f t="shared" si="48"/>
        <v/>
      </c>
    </row>
    <row r="453" spans="1:33" x14ac:dyDescent="0.25">
      <c r="A453" s="13" t="str">
        <f>IF(Ansøgning!A458="","",Ansøgning!A458)</f>
        <v/>
      </c>
      <c r="B453" s="13" t="str">
        <f>IF(Ansøgning!B458="","",Ansøgning!B458)</f>
        <v/>
      </c>
      <c r="C453" s="13" t="str">
        <f>IF(Ansøgning!C458="","",Ansøgning!C458)</f>
        <v/>
      </c>
      <c r="D453" s="13" t="str">
        <f>IF(Ansøgning!D458="","",Ansøgning!D458)</f>
        <v/>
      </c>
      <c r="E453" s="14" t="str">
        <f>IF(Ansøgning!E458="","",Ansøgning!E458)</f>
        <v/>
      </c>
      <c r="F453" s="16"/>
      <c r="G453" s="14" t="str">
        <f>IF(Ansøgning!F458="","",Ansøgning!F458)</f>
        <v/>
      </c>
      <c r="H453" s="16"/>
      <c r="I453" s="72" t="str">
        <f>IF(OR(F453="",H453=""),"",NETWORKDAYS(F453,H453,Lister!$D$7:$D$13))</f>
        <v/>
      </c>
      <c r="J453" s="53" t="str">
        <f>IF(Ansøgning!H458="","",Ansøgning!H458)</f>
        <v/>
      </c>
      <c r="K453" s="32" t="str">
        <f t="shared" si="42"/>
        <v/>
      </c>
      <c r="L453" s="31" t="str">
        <f>IF(Ansøgning!J458="","",Ansøgning!J458)</f>
        <v/>
      </c>
      <c r="M453" s="18"/>
      <c r="N453" s="31" t="str">
        <f>IF(Ansøgning!K458="","",Ansøgning!K458)</f>
        <v/>
      </c>
      <c r="O453" s="18"/>
      <c r="P453" s="15" t="str">
        <f>IF(Ansøgning!L458="","",Ansøgning!L458)</f>
        <v/>
      </c>
      <c r="Q453" s="46" t="str">
        <f t="shared" si="43"/>
        <v/>
      </c>
      <c r="R453" s="46"/>
      <c r="S453" s="101" t="str">
        <f>IF(Ansøgning!M458="","",Ansøgning!M458)</f>
        <v/>
      </c>
      <c r="T453" s="31" t="str">
        <f t="shared" si="44"/>
        <v/>
      </c>
      <c r="U453" s="102" t="str">
        <f>IF(Ansøgning!O458="","",Ansøgning!O458)</f>
        <v/>
      </c>
      <c r="V453" s="20"/>
      <c r="W453" s="102" t="str">
        <f>IF(Ansøgning!P458="","",Ansøgning!P458)</f>
        <v/>
      </c>
      <c r="X453" s="20"/>
      <c r="Y453" s="31" t="str">
        <f>IF(Ansøgning!Q458="","",Ansøgning!Q458)</f>
        <v/>
      </c>
      <c r="Z453" s="46" t="str">
        <f>IFERROR(MAX(IF(OR(V453="",X453=""),"",IF(AND(AND(MONTH(F453)&gt;=7,MONTH(F453)&lt;8),AND(MONTH(H453)&gt;=7,MONTH(H453)&lt;8)),(NETWORKDAYS(F453,H453,Lister!$D$7:$D$13)-V453)*T453/NETWORKDAYS(Lister!$D$19,Lister!$E$19,Lister!$D$7:$D$13),IF(AND(AND(MONTH(F453)&gt;=7,MONTH(F453)&lt;8),MONTH(H453)&gt;7),(NETWORKDAYS(F453,Lister!$E$19,Lister!$D$7:$D$13)-V453)*T453/NETWORKDAYS(Lister!$D$19,Lister!$E$19,Lister!$D$7:$D$13),IF(MONTH(F453)&gt;7,0)))),0),"")</f>
        <v/>
      </c>
      <c r="AA453" s="31" t="str">
        <f>IF(Ansøgning!R458="","",Ansøgning!R458)</f>
        <v/>
      </c>
      <c r="AB453" s="46" t="str">
        <f>IFERROR(MAX(IF(OR(V453="",X453=""),"",IF(AND(AND(MONTH(F453)&gt;=8,MONTH(F453)&lt;9),AND(MONTH(H453)&gt;=8,MONTH(H453)&lt;9)),(NETWORKDAYS(F453,H453,Lister!$D$7:$D$13)-X453)*T453/NETWORKDAYS(Lister!$D$20,Lister!$E$20,Lister!$D$7:$D$13),IF(AND(MONTH(F453)=7,MONTH(H453)=8),(NETWORKDAYS(Lister!$D$20,H453,Lister!$D$7:$D$13)-X453)*T453/NETWORKDAYS(Lister!$D$20,Lister!$E$20,Lister!$D$7:$D$13),IF(AND(MONTH(F453)=7,MONTH(H453)=7),0)))),0),"")</f>
        <v/>
      </c>
      <c r="AC453" s="15" t="str">
        <f>IF(Ansøgning!U458="","",Ansøgning!U458)</f>
        <v/>
      </c>
      <c r="AD453" s="31" t="str">
        <f t="shared" si="45"/>
        <v/>
      </c>
      <c r="AE453" s="31" t="str">
        <f t="shared" si="46"/>
        <v/>
      </c>
      <c r="AF453" s="51" t="str">
        <f t="shared" si="47"/>
        <v/>
      </c>
      <c r="AG453" s="15" t="str">
        <f t="shared" si="48"/>
        <v/>
      </c>
    </row>
    <row r="454" spans="1:33" x14ac:dyDescent="0.25">
      <c r="A454" s="13" t="str">
        <f>IF(Ansøgning!A459="","",Ansøgning!A459)</f>
        <v/>
      </c>
      <c r="B454" s="13" t="str">
        <f>IF(Ansøgning!B459="","",Ansøgning!B459)</f>
        <v/>
      </c>
      <c r="C454" s="13" t="str">
        <f>IF(Ansøgning!C459="","",Ansøgning!C459)</f>
        <v/>
      </c>
      <c r="D454" s="13" t="str">
        <f>IF(Ansøgning!D459="","",Ansøgning!D459)</f>
        <v/>
      </c>
      <c r="E454" s="14" t="str">
        <f>IF(Ansøgning!E459="","",Ansøgning!E459)</f>
        <v/>
      </c>
      <c r="F454" s="16"/>
      <c r="G454" s="14" t="str">
        <f>IF(Ansøgning!F459="","",Ansøgning!F459)</f>
        <v/>
      </c>
      <c r="H454" s="16"/>
      <c r="I454" s="72" t="str">
        <f>IF(OR(F454="",H454=""),"",NETWORKDAYS(F454,H454,Lister!$D$7:$D$13))</f>
        <v/>
      </c>
      <c r="J454" s="53" t="str">
        <f>IF(Ansøgning!H459="","",Ansøgning!H459)</f>
        <v/>
      </c>
      <c r="K454" s="32" t="str">
        <f t="shared" si="42"/>
        <v/>
      </c>
      <c r="L454" s="31" t="str">
        <f>IF(Ansøgning!J459="","",Ansøgning!J459)</f>
        <v/>
      </c>
      <c r="M454" s="18"/>
      <c r="N454" s="31" t="str">
        <f>IF(Ansøgning!K459="","",Ansøgning!K459)</f>
        <v/>
      </c>
      <c r="O454" s="18"/>
      <c r="P454" s="15" t="str">
        <f>IF(Ansøgning!L459="","",Ansøgning!L459)</f>
        <v/>
      </c>
      <c r="Q454" s="46" t="str">
        <f t="shared" si="43"/>
        <v/>
      </c>
      <c r="R454" s="46"/>
      <c r="S454" s="101" t="str">
        <f>IF(Ansøgning!M459="","",Ansøgning!M459)</f>
        <v/>
      </c>
      <c r="T454" s="31" t="str">
        <f t="shared" si="44"/>
        <v/>
      </c>
      <c r="U454" s="102" t="str">
        <f>IF(Ansøgning!O459="","",Ansøgning!O459)</f>
        <v/>
      </c>
      <c r="V454" s="20"/>
      <c r="W454" s="102" t="str">
        <f>IF(Ansøgning!P459="","",Ansøgning!P459)</f>
        <v/>
      </c>
      <c r="X454" s="20"/>
      <c r="Y454" s="31" t="str">
        <f>IF(Ansøgning!Q459="","",Ansøgning!Q459)</f>
        <v/>
      </c>
      <c r="Z454" s="46" t="str">
        <f>IFERROR(MAX(IF(OR(V454="",X454=""),"",IF(AND(AND(MONTH(F454)&gt;=7,MONTH(F454)&lt;8),AND(MONTH(H454)&gt;=7,MONTH(H454)&lt;8)),(NETWORKDAYS(F454,H454,Lister!$D$7:$D$13)-V454)*T454/NETWORKDAYS(Lister!$D$19,Lister!$E$19,Lister!$D$7:$D$13),IF(AND(AND(MONTH(F454)&gt;=7,MONTH(F454)&lt;8),MONTH(H454)&gt;7),(NETWORKDAYS(F454,Lister!$E$19,Lister!$D$7:$D$13)-V454)*T454/NETWORKDAYS(Lister!$D$19,Lister!$E$19,Lister!$D$7:$D$13),IF(MONTH(F454)&gt;7,0)))),0),"")</f>
        <v/>
      </c>
      <c r="AA454" s="31" t="str">
        <f>IF(Ansøgning!R459="","",Ansøgning!R459)</f>
        <v/>
      </c>
      <c r="AB454" s="46" t="str">
        <f>IFERROR(MAX(IF(OR(V454="",X454=""),"",IF(AND(AND(MONTH(F454)&gt;=8,MONTH(F454)&lt;9),AND(MONTH(H454)&gt;=8,MONTH(H454)&lt;9)),(NETWORKDAYS(F454,H454,Lister!$D$7:$D$13)-X454)*T454/NETWORKDAYS(Lister!$D$20,Lister!$E$20,Lister!$D$7:$D$13),IF(AND(MONTH(F454)=7,MONTH(H454)=8),(NETWORKDAYS(Lister!$D$20,H454,Lister!$D$7:$D$13)-X454)*T454/NETWORKDAYS(Lister!$D$20,Lister!$E$20,Lister!$D$7:$D$13),IF(AND(MONTH(F454)=7,MONTH(H454)=7),0)))),0),"")</f>
        <v/>
      </c>
      <c r="AC454" s="15" t="str">
        <f>IF(Ansøgning!U459="","",Ansøgning!U459)</f>
        <v/>
      </c>
      <c r="AD454" s="31" t="str">
        <f t="shared" si="45"/>
        <v/>
      </c>
      <c r="AE454" s="31" t="str">
        <f t="shared" si="46"/>
        <v/>
      </c>
      <c r="AF454" s="51" t="str">
        <f t="shared" si="47"/>
        <v/>
      </c>
      <c r="AG454" s="15" t="str">
        <f t="shared" si="48"/>
        <v/>
      </c>
    </row>
    <row r="455" spans="1:33" x14ac:dyDescent="0.25">
      <c r="A455" s="13" t="str">
        <f>IF(Ansøgning!A460="","",Ansøgning!A460)</f>
        <v/>
      </c>
      <c r="B455" s="13" t="str">
        <f>IF(Ansøgning!B460="","",Ansøgning!B460)</f>
        <v/>
      </c>
      <c r="C455" s="13" t="str">
        <f>IF(Ansøgning!C460="","",Ansøgning!C460)</f>
        <v/>
      </c>
      <c r="D455" s="13" t="str">
        <f>IF(Ansøgning!D460="","",Ansøgning!D460)</f>
        <v/>
      </c>
      <c r="E455" s="14" t="str">
        <f>IF(Ansøgning!E460="","",Ansøgning!E460)</f>
        <v/>
      </c>
      <c r="F455" s="16"/>
      <c r="G455" s="14" t="str">
        <f>IF(Ansøgning!F460="","",Ansøgning!F460)</f>
        <v/>
      </c>
      <c r="H455" s="16"/>
      <c r="I455" s="72" t="str">
        <f>IF(OR(F455="",H455=""),"",NETWORKDAYS(F455,H455,Lister!$D$7:$D$13))</f>
        <v/>
      </c>
      <c r="J455" s="53" t="str">
        <f>IF(Ansøgning!H460="","",Ansøgning!H460)</f>
        <v/>
      </c>
      <c r="K455" s="32" t="str">
        <f t="shared" si="42"/>
        <v/>
      </c>
      <c r="L455" s="31" t="str">
        <f>IF(Ansøgning!J460="","",Ansøgning!J460)</f>
        <v/>
      </c>
      <c r="M455" s="18"/>
      <c r="N455" s="31" t="str">
        <f>IF(Ansøgning!K460="","",Ansøgning!K460)</f>
        <v/>
      </c>
      <c r="O455" s="18"/>
      <c r="P455" s="15" t="str">
        <f>IF(Ansøgning!L460="","",Ansøgning!L460)</f>
        <v/>
      </c>
      <c r="Q455" s="46" t="str">
        <f t="shared" si="43"/>
        <v/>
      </c>
      <c r="R455" s="46"/>
      <c r="S455" s="101" t="str">
        <f>IF(Ansøgning!M460="","",Ansøgning!M460)</f>
        <v/>
      </c>
      <c r="T455" s="31" t="str">
        <f t="shared" si="44"/>
        <v/>
      </c>
      <c r="U455" s="102" t="str">
        <f>IF(Ansøgning!O460="","",Ansøgning!O460)</f>
        <v/>
      </c>
      <c r="V455" s="20"/>
      <c r="W455" s="102" t="str">
        <f>IF(Ansøgning!P460="","",Ansøgning!P460)</f>
        <v/>
      </c>
      <c r="X455" s="20"/>
      <c r="Y455" s="31" t="str">
        <f>IF(Ansøgning!Q460="","",Ansøgning!Q460)</f>
        <v/>
      </c>
      <c r="Z455" s="46" t="str">
        <f>IFERROR(MAX(IF(OR(V455="",X455=""),"",IF(AND(AND(MONTH(F455)&gt;=7,MONTH(F455)&lt;8),AND(MONTH(H455)&gt;=7,MONTH(H455)&lt;8)),(NETWORKDAYS(F455,H455,Lister!$D$7:$D$13)-V455)*T455/NETWORKDAYS(Lister!$D$19,Lister!$E$19,Lister!$D$7:$D$13),IF(AND(AND(MONTH(F455)&gt;=7,MONTH(F455)&lt;8),MONTH(H455)&gt;7),(NETWORKDAYS(F455,Lister!$E$19,Lister!$D$7:$D$13)-V455)*T455/NETWORKDAYS(Lister!$D$19,Lister!$E$19,Lister!$D$7:$D$13),IF(MONTH(F455)&gt;7,0)))),0),"")</f>
        <v/>
      </c>
      <c r="AA455" s="31" t="str">
        <f>IF(Ansøgning!R460="","",Ansøgning!R460)</f>
        <v/>
      </c>
      <c r="AB455" s="46" t="str">
        <f>IFERROR(MAX(IF(OR(V455="",X455=""),"",IF(AND(AND(MONTH(F455)&gt;=8,MONTH(F455)&lt;9),AND(MONTH(H455)&gt;=8,MONTH(H455)&lt;9)),(NETWORKDAYS(F455,H455,Lister!$D$7:$D$13)-X455)*T455/NETWORKDAYS(Lister!$D$20,Lister!$E$20,Lister!$D$7:$D$13),IF(AND(MONTH(F455)=7,MONTH(H455)=8),(NETWORKDAYS(Lister!$D$20,H455,Lister!$D$7:$D$13)-X455)*T455/NETWORKDAYS(Lister!$D$20,Lister!$E$20,Lister!$D$7:$D$13),IF(AND(MONTH(F455)=7,MONTH(H455)=7),0)))),0),"")</f>
        <v/>
      </c>
      <c r="AC455" s="15" t="str">
        <f>IF(Ansøgning!U460="","",Ansøgning!U460)</f>
        <v/>
      </c>
      <c r="AD455" s="31" t="str">
        <f t="shared" si="45"/>
        <v/>
      </c>
      <c r="AE455" s="31" t="str">
        <f t="shared" si="46"/>
        <v/>
      </c>
      <c r="AF455" s="51" t="str">
        <f t="shared" si="47"/>
        <v/>
      </c>
      <c r="AG455" s="15" t="str">
        <f t="shared" si="48"/>
        <v/>
      </c>
    </row>
    <row r="456" spans="1:33" x14ac:dyDescent="0.25">
      <c r="A456" s="13" t="str">
        <f>IF(Ansøgning!A461="","",Ansøgning!A461)</f>
        <v/>
      </c>
      <c r="B456" s="13" t="str">
        <f>IF(Ansøgning!B461="","",Ansøgning!B461)</f>
        <v/>
      </c>
      <c r="C456" s="13" t="str">
        <f>IF(Ansøgning!C461="","",Ansøgning!C461)</f>
        <v/>
      </c>
      <c r="D456" s="13" t="str">
        <f>IF(Ansøgning!D461="","",Ansøgning!D461)</f>
        <v/>
      </c>
      <c r="E456" s="14" t="str">
        <f>IF(Ansøgning!E461="","",Ansøgning!E461)</f>
        <v/>
      </c>
      <c r="F456" s="16"/>
      <c r="G456" s="14" t="str">
        <f>IF(Ansøgning!F461="","",Ansøgning!F461)</f>
        <v/>
      </c>
      <c r="H456" s="16"/>
      <c r="I456" s="72" t="str">
        <f>IF(OR(F456="",H456=""),"",NETWORKDAYS(F456,H456,Lister!$D$7:$D$13))</f>
        <v/>
      </c>
      <c r="J456" s="53" t="str">
        <f>IF(Ansøgning!H461="","",Ansøgning!H461)</f>
        <v/>
      </c>
      <c r="K456" s="32" t="str">
        <f t="shared" si="42"/>
        <v/>
      </c>
      <c r="L456" s="31" t="str">
        <f>IF(Ansøgning!J461="","",Ansøgning!J461)</f>
        <v/>
      </c>
      <c r="M456" s="18"/>
      <c r="N456" s="31" t="str">
        <f>IF(Ansøgning!K461="","",Ansøgning!K461)</f>
        <v/>
      </c>
      <c r="O456" s="18"/>
      <c r="P456" s="15" t="str">
        <f>IF(Ansøgning!L461="","",Ansøgning!L461)</f>
        <v/>
      </c>
      <c r="Q456" s="46" t="str">
        <f t="shared" si="43"/>
        <v/>
      </c>
      <c r="R456" s="46"/>
      <c r="S456" s="101" t="str">
        <f>IF(Ansøgning!M461="","",Ansøgning!M461)</f>
        <v/>
      </c>
      <c r="T456" s="31" t="str">
        <f t="shared" si="44"/>
        <v/>
      </c>
      <c r="U456" s="102" t="str">
        <f>IF(Ansøgning!O461="","",Ansøgning!O461)</f>
        <v/>
      </c>
      <c r="V456" s="20"/>
      <c r="W456" s="102" t="str">
        <f>IF(Ansøgning!P461="","",Ansøgning!P461)</f>
        <v/>
      </c>
      <c r="X456" s="20"/>
      <c r="Y456" s="31" t="str">
        <f>IF(Ansøgning!Q461="","",Ansøgning!Q461)</f>
        <v/>
      </c>
      <c r="Z456" s="46" t="str">
        <f>IFERROR(MAX(IF(OR(V456="",X456=""),"",IF(AND(AND(MONTH(F456)&gt;=7,MONTH(F456)&lt;8),AND(MONTH(H456)&gt;=7,MONTH(H456)&lt;8)),(NETWORKDAYS(F456,H456,Lister!$D$7:$D$13)-V456)*T456/NETWORKDAYS(Lister!$D$19,Lister!$E$19,Lister!$D$7:$D$13),IF(AND(AND(MONTH(F456)&gt;=7,MONTH(F456)&lt;8),MONTH(H456)&gt;7),(NETWORKDAYS(F456,Lister!$E$19,Lister!$D$7:$D$13)-V456)*T456/NETWORKDAYS(Lister!$D$19,Lister!$E$19,Lister!$D$7:$D$13),IF(MONTH(F456)&gt;7,0)))),0),"")</f>
        <v/>
      </c>
      <c r="AA456" s="31" t="str">
        <f>IF(Ansøgning!R461="","",Ansøgning!R461)</f>
        <v/>
      </c>
      <c r="AB456" s="46" t="str">
        <f>IFERROR(MAX(IF(OR(V456="",X456=""),"",IF(AND(AND(MONTH(F456)&gt;=8,MONTH(F456)&lt;9),AND(MONTH(H456)&gt;=8,MONTH(H456)&lt;9)),(NETWORKDAYS(F456,H456,Lister!$D$7:$D$13)-X456)*T456/NETWORKDAYS(Lister!$D$20,Lister!$E$20,Lister!$D$7:$D$13),IF(AND(MONTH(F456)=7,MONTH(H456)=8),(NETWORKDAYS(Lister!$D$20,H456,Lister!$D$7:$D$13)-X456)*T456/NETWORKDAYS(Lister!$D$20,Lister!$E$20,Lister!$D$7:$D$13),IF(AND(MONTH(F456)=7,MONTH(H456)=7),0)))),0),"")</f>
        <v/>
      </c>
      <c r="AC456" s="15" t="str">
        <f>IF(Ansøgning!U461="","",Ansøgning!U461)</f>
        <v/>
      </c>
      <c r="AD456" s="31" t="str">
        <f t="shared" si="45"/>
        <v/>
      </c>
      <c r="AE456" s="31" t="str">
        <f t="shared" si="46"/>
        <v/>
      </c>
      <c r="AF456" s="51" t="str">
        <f t="shared" si="47"/>
        <v/>
      </c>
      <c r="AG456" s="15" t="str">
        <f t="shared" si="48"/>
        <v/>
      </c>
    </row>
    <row r="457" spans="1:33" x14ac:dyDescent="0.25">
      <c r="A457" s="13" t="str">
        <f>IF(Ansøgning!A462="","",Ansøgning!A462)</f>
        <v/>
      </c>
      <c r="B457" s="13" t="str">
        <f>IF(Ansøgning!B462="","",Ansøgning!B462)</f>
        <v/>
      </c>
      <c r="C457" s="13" t="str">
        <f>IF(Ansøgning!C462="","",Ansøgning!C462)</f>
        <v/>
      </c>
      <c r="D457" s="13" t="str">
        <f>IF(Ansøgning!D462="","",Ansøgning!D462)</f>
        <v/>
      </c>
      <c r="E457" s="14" t="str">
        <f>IF(Ansøgning!E462="","",Ansøgning!E462)</f>
        <v/>
      </c>
      <c r="F457" s="16"/>
      <c r="G457" s="14" t="str">
        <f>IF(Ansøgning!F462="","",Ansøgning!F462)</f>
        <v/>
      </c>
      <c r="H457" s="16"/>
      <c r="I457" s="72" t="str">
        <f>IF(OR(F457="",H457=""),"",NETWORKDAYS(F457,H457,Lister!$D$7:$D$13))</f>
        <v/>
      </c>
      <c r="J457" s="53" t="str">
        <f>IF(Ansøgning!H462="","",Ansøgning!H462)</f>
        <v/>
      </c>
      <c r="K457" s="32" t="str">
        <f t="shared" si="42"/>
        <v/>
      </c>
      <c r="L457" s="31" t="str">
        <f>IF(Ansøgning!J462="","",Ansøgning!J462)</f>
        <v/>
      </c>
      <c r="M457" s="18"/>
      <c r="N457" s="31" t="str">
        <f>IF(Ansøgning!K462="","",Ansøgning!K462)</f>
        <v/>
      </c>
      <c r="O457" s="18"/>
      <c r="P457" s="15" t="str">
        <f>IF(Ansøgning!L462="","",Ansøgning!L462)</f>
        <v/>
      </c>
      <c r="Q457" s="46" t="str">
        <f t="shared" si="43"/>
        <v/>
      </c>
      <c r="R457" s="46"/>
      <c r="S457" s="101" t="str">
        <f>IF(Ansøgning!M462="","",Ansøgning!M462)</f>
        <v/>
      </c>
      <c r="T457" s="31" t="str">
        <f t="shared" si="44"/>
        <v/>
      </c>
      <c r="U457" s="102" t="str">
        <f>IF(Ansøgning!O462="","",Ansøgning!O462)</f>
        <v/>
      </c>
      <c r="V457" s="20"/>
      <c r="W457" s="102" t="str">
        <f>IF(Ansøgning!P462="","",Ansøgning!P462)</f>
        <v/>
      </c>
      <c r="X457" s="20"/>
      <c r="Y457" s="31" t="str">
        <f>IF(Ansøgning!Q462="","",Ansøgning!Q462)</f>
        <v/>
      </c>
      <c r="Z457" s="46" t="str">
        <f>IFERROR(MAX(IF(OR(V457="",X457=""),"",IF(AND(AND(MONTH(F457)&gt;=7,MONTH(F457)&lt;8),AND(MONTH(H457)&gt;=7,MONTH(H457)&lt;8)),(NETWORKDAYS(F457,H457,Lister!$D$7:$D$13)-V457)*T457/NETWORKDAYS(Lister!$D$19,Lister!$E$19,Lister!$D$7:$D$13),IF(AND(AND(MONTH(F457)&gt;=7,MONTH(F457)&lt;8),MONTH(H457)&gt;7),(NETWORKDAYS(F457,Lister!$E$19,Lister!$D$7:$D$13)-V457)*T457/NETWORKDAYS(Lister!$D$19,Lister!$E$19,Lister!$D$7:$D$13),IF(MONTH(F457)&gt;7,0)))),0),"")</f>
        <v/>
      </c>
      <c r="AA457" s="31" t="str">
        <f>IF(Ansøgning!R462="","",Ansøgning!R462)</f>
        <v/>
      </c>
      <c r="AB457" s="46" t="str">
        <f>IFERROR(MAX(IF(OR(V457="",X457=""),"",IF(AND(AND(MONTH(F457)&gt;=8,MONTH(F457)&lt;9),AND(MONTH(H457)&gt;=8,MONTH(H457)&lt;9)),(NETWORKDAYS(F457,H457,Lister!$D$7:$D$13)-X457)*T457/NETWORKDAYS(Lister!$D$20,Lister!$E$20,Lister!$D$7:$D$13),IF(AND(MONTH(F457)=7,MONTH(H457)=8),(NETWORKDAYS(Lister!$D$20,H457,Lister!$D$7:$D$13)-X457)*T457/NETWORKDAYS(Lister!$D$20,Lister!$E$20,Lister!$D$7:$D$13),IF(AND(MONTH(F457)=7,MONTH(H457)=7),0)))),0),"")</f>
        <v/>
      </c>
      <c r="AC457" s="15" t="str">
        <f>IF(Ansøgning!U462="","",Ansøgning!U462)</f>
        <v/>
      </c>
      <c r="AD457" s="31" t="str">
        <f t="shared" si="45"/>
        <v/>
      </c>
      <c r="AE457" s="31" t="str">
        <f t="shared" si="46"/>
        <v/>
      </c>
      <c r="AF457" s="51" t="str">
        <f t="shared" si="47"/>
        <v/>
      </c>
      <c r="AG457" s="15" t="str">
        <f t="shared" si="48"/>
        <v/>
      </c>
    </row>
    <row r="458" spans="1:33" x14ac:dyDescent="0.25">
      <c r="A458" s="13" t="str">
        <f>IF(Ansøgning!A463="","",Ansøgning!A463)</f>
        <v/>
      </c>
      <c r="B458" s="13" t="str">
        <f>IF(Ansøgning!B463="","",Ansøgning!B463)</f>
        <v/>
      </c>
      <c r="C458" s="13" t="str">
        <f>IF(Ansøgning!C463="","",Ansøgning!C463)</f>
        <v/>
      </c>
      <c r="D458" s="13" t="str">
        <f>IF(Ansøgning!D463="","",Ansøgning!D463)</f>
        <v/>
      </c>
      <c r="E458" s="14" t="str">
        <f>IF(Ansøgning!E463="","",Ansøgning!E463)</f>
        <v/>
      </c>
      <c r="F458" s="16"/>
      <c r="G458" s="14" t="str">
        <f>IF(Ansøgning!F463="","",Ansøgning!F463)</f>
        <v/>
      </c>
      <c r="H458" s="16"/>
      <c r="I458" s="72" t="str">
        <f>IF(OR(F458="",H458=""),"",NETWORKDAYS(F458,H458,Lister!$D$7:$D$13))</f>
        <v/>
      </c>
      <c r="J458" s="53" t="str">
        <f>IF(Ansøgning!H463="","",Ansøgning!H463)</f>
        <v/>
      </c>
      <c r="K458" s="32" t="str">
        <f t="shared" si="42"/>
        <v/>
      </c>
      <c r="L458" s="31" t="str">
        <f>IF(Ansøgning!J463="","",Ansøgning!J463)</f>
        <v/>
      </c>
      <c r="M458" s="18"/>
      <c r="N458" s="31" t="str">
        <f>IF(Ansøgning!K463="","",Ansøgning!K463)</f>
        <v/>
      </c>
      <c r="O458" s="18"/>
      <c r="P458" s="15" t="str">
        <f>IF(Ansøgning!L463="","",Ansøgning!L463)</f>
        <v/>
      </c>
      <c r="Q458" s="46" t="str">
        <f t="shared" si="43"/>
        <v/>
      </c>
      <c r="R458" s="46"/>
      <c r="S458" s="101" t="str">
        <f>IF(Ansøgning!M463="","",Ansøgning!M463)</f>
        <v/>
      </c>
      <c r="T458" s="31" t="str">
        <f t="shared" si="44"/>
        <v/>
      </c>
      <c r="U458" s="102" t="str">
        <f>IF(Ansøgning!O463="","",Ansøgning!O463)</f>
        <v/>
      </c>
      <c r="V458" s="20"/>
      <c r="W458" s="102" t="str">
        <f>IF(Ansøgning!P463="","",Ansøgning!P463)</f>
        <v/>
      </c>
      <c r="X458" s="20"/>
      <c r="Y458" s="31" t="str">
        <f>IF(Ansøgning!Q463="","",Ansøgning!Q463)</f>
        <v/>
      </c>
      <c r="Z458" s="46" t="str">
        <f>IFERROR(MAX(IF(OR(V458="",X458=""),"",IF(AND(AND(MONTH(F458)&gt;=7,MONTH(F458)&lt;8),AND(MONTH(H458)&gt;=7,MONTH(H458)&lt;8)),(NETWORKDAYS(F458,H458,Lister!$D$7:$D$13)-V458)*T458/NETWORKDAYS(Lister!$D$19,Lister!$E$19,Lister!$D$7:$D$13),IF(AND(AND(MONTH(F458)&gt;=7,MONTH(F458)&lt;8),MONTH(H458)&gt;7),(NETWORKDAYS(F458,Lister!$E$19,Lister!$D$7:$D$13)-V458)*T458/NETWORKDAYS(Lister!$D$19,Lister!$E$19,Lister!$D$7:$D$13),IF(MONTH(F458)&gt;7,0)))),0),"")</f>
        <v/>
      </c>
      <c r="AA458" s="31" t="str">
        <f>IF(Ansøgning!R463="","",Ansøgning!R463)</f>
        <v/>
      </c>
      <c r="AB458" s="46" t="str">
        <f>IFERROR(MAX(IF(OR(V458="",X458=""),"",IF(AND(AND(MONTH(F458)&gt;=8,MONTH(F458)&lt;9),AND(MONTH(H458)&gt;=8,MONTH(H458)&lt;9)),(NETWORKDAYS(F458,H458,Lister!$D$7:$D$13)-X458)*T458/NETWORKDAYS(Lister!$D$20,Lister!$E$20,Lister!$D$7:$D$13),IF(AND(MONTH(F458)=7,MONTH(H458)=8),(NETWORKDAYS(Lister!$D$20,H458,Lister!$D$7:$D$13)-X458)*T458/NETWORKDAYS(Lister!$D$20,Lister!$E$20,Lister!$D$7:$D$13),IF(AND(MONTH(F458)=7,MONTH(H458)=7),0)))),0),"")</f>
        <v/>
      </c>
      <c r="AC458" s="15" t="str">
        <f>IF(Ansøgning!U463="","",Ansøgning!U463)</f>
        <v/>
      </c>
      <c r="AD458" s="31" t="str">
        <f t="shared" si="45"/>
        <v/>
      </c>
      <c r="AE458" s="31" t="str">
        <f t="shared" si="46"/>
        <v/>
      </c>
      <c r="AF458" s="51" t="str">
        <f t="shared" si="47"/>
        <v/>
      </c>
      <c r="AG458" s="15" t="str">
        <f t="shared" si="48"/>
        <v/>
      </c>
    </row>
    <row r="459" spans="1:33" x14ac:dyDescent="0.25">
      <c r="A459" s="13" t="str">
        <f>IF(Ansøgning!A464="","",Ansøgning!A464)</f>
        <v/>
      </c>
      <c r="B459" s="13" t="str">
        <f>IF(Ansøgning!B464="","",Ansøgning!B464)</f>
        <v/>
      </c>
      <c r="C459" s="13" t="str">
        <f>IF(Ansøgning!C464="","",Ansøgning!C464)</f>
        <v/>
      </c>
      <c r="D459" s="13" t="str">
        <f>IF(Ansøgning!D464="","",Ansøgning!D464)</f>
        <v/>
      </c>
      <c r="E459" s="14" t="str">
        <f>IF(Ansøgning!E464="","",Ansøgning!E464)</f>
        <v/>
      </c>
      <c r="F459" s="16"/>
      <c r="G459" s="14" t="str">
        <f>IF(Ansøgning!F464="","",Ansøgning!F464)</f>
        <v/>
      </c>
      <c r="H459" s="16"/>
      <c r="I459" s="72" t="str">
        <f>IF(OR(F459="",H459=""),"",NETWORKDAYS(F459,H459,Lister!$D$7:$D$13))</f>
        <v/>
      </c>
      <c r="J459" s="53" t="str">
        <f>IF(Ansøgning!H464="","",Ansøgning!H464)</f>
        <v/>
      </c>
      <c r="K459" s="32" t="str">
        <f t="shared" si="42"/>
        <v/>
      </c>
      <c r="L459" s="31" t="str">
        <f>IF(Ansøgning!J464="","",Ansøgning!J464)</f>
        <v/>
      </c>
      <c r="M459" s="18"/>
      <c r="N459" s="31" t="str">
        <f>IF(Ansøgning!K464="","",Ansøgning!K464)</f>
        <v/>
      </c>
      <c r="O459" s="18"/>
      <c r="P459" s="15" t="str">
        <f>IF(Ansøgning!L464="","",Ansøgning!L464)</f>
        <v/>
      </c>
      <c r="Q459" s="46" t="str">
        <f t="shared" si="43"/>
        <v/>
      </c>
      <c r="R459" s="46"/>
      <c r="S459" s="101" t="str">
        <f>IF(Ansøgning!M464="","",Ansøgning!M464)</f>
        <v/>
      </c>
      <c r="T459" s="31" t="str">
        <f t="shared" si="44"/>
        <v/>
      </c>
      <c r="U459" s="102" t="str">
        <f>IF(Ansøgning!O464="","",Ansøgning!O464)</f>
        <v/>
      </c>
      <c r="V459" s="20"/>
      <c r="W459" s="102" t="str">
        <f>IF(Ansøgning!P464="","",Ansøgning!P464)</f>
        <v/>
      </c>
      <c r="X459" s="20"/>
      <c r="Y459" s="31" t="str">
        <f>IF(Ansøgning!Q464="","",Ansøgning!Q464)</f>
        <v/>
      </c>
      <c r="Z459" s="46" t="str">
        <f>IFERROR(MAX(IF(OR(V459="",X459=""),"",IF(AND(AND(MONTH(F459)&gt;=7,MONTH(F459)&lt;8),AND(MONTH(H459)&gt;=7,MONTH(H459)&lt;8)),(NETWORKDAYS(F459,H459,Lister!$D$7:$D$13)-V459)*T459/NETWORKDAYS(Lister!$D$19,Lister!$E$19,Lister!$D$7:$D$13),IF(AND(AND(MONTH(F459)&gt;=7,MONTH(F459)&lt;8),MONTH(H459)&gt;7),(NETWORKDAYS(F459,Lister!$E$19,Lister!$D$7:$D$13)-V459)*T459/NETWORKDAYS(Lister!$D$19,Lister!$E$19,Lister!$D$7:$D$13),IF(MONTH(F459)&gt;7,0)))),0),"")</f>
        <v/>
      </c>
      <c r="AA459" s="31" t="str">
        <f>IF(Ansøgning!R464="","",Ansøgning!R464)</f>
        <v/>
      </c>
      <c r="AB459" s="46" t="str">
        <f>IFERROR(MAX(IF(OR(V459="",X459=""),"",IF(AND(AND(MONTH(F459)&gt;=8,MONTH(F459)&lt;9),AND(MONTH(H459)&gt;=8,MONTH(H459)&lt;9)),(NETWORKDAYS(F459,H459,Lister!$D$7:$D$13)-X459)*T459/NETWORKDAYS(Lister!$D$20,Lister!$E$20,Lister!$D$7:$D$13),IF(AND(MONTH(F459)=7,MONTH(H459)=8),(NETWORKDAYS(Lister!$D$20,H459,Lister!$D$7:$D$13)-X459)*T459/NETWORKDAYS(Lister!$D$20,Lister!$E$20,Lister!$D$7:$D$13),IF(AND(MONTH(F459)=7,MONTH(H459)=7),0)))),0),"")</f>
        <v/>
      </c>
      <c r="AC459" s="15" t="str">
        <f>IF(Ansøgning!U464="","",Ansøgning!U464)</f>
        <v/>
      </c>
      <c r="AD459" s="31" t="str">
        <f t="shared" si="45"/>
        <v/>
      </c>
      <c r="AE459" s="31" t="str">
        <f t="shared" si="46"/>
        <v/>
      </c>
      <c r="AF459" s="51" t="str">
        <f t="shared" si="47"/>
        <v/>
      </c>
      <c r="AG459" s="15" t="str">
        <f t="shared" si="48"/>
        <v/>
      </c>
    </row>
    <row r="460" spans="1:33" x14ac:dyDescent="0.25">
      <c r="A460" s="13" t="str">
        <f>IF(Ansøgning!A465="","",Ansøgning!A465)</f>
        <v/>
      </c>
      <c r="B460" s="13" t="str">
        <f>IF(Ansøgning!B465="","",Ansøgning!B465)</f>
        <v/>
      </c>
      <c r="C460" s="13" t="str">
        <f>IF(Ansøgning!C465="","",Ansøgning!C465)</f>
        <v/>
      </c>
      <c r="D460" s="13" t="str">
        <f>IF(Ansøgning!D465="","",Ansøgning!D465)</f>
        <v/>
      </c>
      <c r="E460" s="14" t="str">
        <f>IF(Ansøgning!E465="","",Ansøgning!E465)</f>
        <v/>
      </c>
      <c r="F460" s="16"/>
      <c r="G460" s="14" t="str">
        <f>IF(Ansøgning!F465="","",Ansøgning!F465)</f>
        <v/>
      </c>
      <c r="H460" s="16"/>
      <c r="I460" s="72" t="str">
        <f>IF(OR(F460="",H460=""),"",NETWORKDAYS(F460,H460,Lister!$D$7:$D$13))</f>
        <v/>
      </c>
      <c r="J460" s="53" t="str">
        <f>IF(Ansøgning!H465="","",Ansøgning!H465)</f>
        <v/>
      </c>
      <c r="K460" s="32" t="str">
        <f t="shared" si="42"/>
        <v/>
      </c>
      <c r="L460" s="31" t="str">
        <f>IF(Ansøgning!J465="","",Ansøgning!J465)</f>
        <v/>
      </c>
      <c r="M460" s="18"/>
      <c r="N460" s="31" t="str">
        <f>IF(Ansøgning!K465="","",Ansøgning!K465)</f>
        <v/>
      </c>
      <c r="O460" s="18"/>
      <c r="P460" s="15" t="str">
        <f>IF(Ansøgning!L465="","",Ansøgning!L465)</f>
        <v/>
      </c>
      <c r="Q460" s="46" t="str">
        <f t="shared" si="43"/>
        <v/>
      </c>
      <c r="R460" s="46"/>
      <c r="S460" s="101" t="str">
        <f>IF(Ansøgning!M465="","",Ansøgning!M465)</f>
        <v/>
      </c>
      <c r="T460" s="31" t="str">
        <f t="shared" si="44"/>
        <v/>
      </c>
      <c r="U460" s="102" t="str">
        <f>IF(Ansøgning!O465="","",Ansøgning!O465)</f>
        <v/>
      </c>
      <c r="V460" s="20"/>
      <c r="W460" s="102" t="str">
        <f>IF(Ansøgning!P465="","",Ansøgning!P465)</f>
        <v/>
      </c>
      <c r="X460" s="20"/>
      <c r="Y460" s="31" t="str">
        <f>IF(Ansøgning!Q465="","",Ansøgning!Q465)</f>
        <v/>
      </c>
      <c r="Z460" s="46" t="str">
        <f>IFERROR(MAX(IF(OR(V460="",X460=""),"",IF(AND(AND(MONTH(F460)&gt;=7,MONTH(F460)&lt;8),AND(MONTH(H460)&gt;=7,MONTH(H460)&lt;8)),(NETWORKDAYS(F460,H460,Lister!$D$7:$D$13)-V460)*T460/NETWORKDAYS(Lister!$D$19,Lister!$E$19,Lister!$D$7:$D$13),IF(AND(AND(MONTH(F460)&gt;=7,MONTH(F460)&lt;8),MONTH(H460)&gt;7),(NETWORKDAYS(F460,Lister!$E$19,Lister!$D$7:$D$13)-V460)*T460/NETWORKDAYS(Lister!$D$19,Lister!$E$19,Lister!$D$7:$D$13),IF(MONTH(F460)&gt;7,0)))),0),"")</f>
        <v/>
      </c>
      <c r="AA460" s="31" t="str">
        <f>IF(Ansøgning!R465="","",Ansøgning!R465)</f>
        <v/>
      </c>
      <c r="AB460" s="46" t="str">
        <f>IFERROR(MAX(IF(OR(V460="",X460=""),"",IF(AND(AND(MONTH(F460)&gt;=8,MONTH(F460)&lt;9),AND(MONTH(H460)&gt;=8,MONTH(H460)&lt;9)),(NETWORKDAYS(F460,H460,Lister!$D$7:$D$13)-X460)*T460/NETWORKDAYS(Lister!$D$20,Lister!$E$20,Lister!$D$7:$D$13),IF(AND(MONTH(F460)=7,MONTH(H460)=8),(NETWORKDAYS(Lister!$D$20,H460,Lister!$D$7:$D$13)-X460)*T460/NETWORKDAYS(Lister!$D$20,Lister!$E$20,Lister!$D$7:$D$13),IF(AND(MONTH(F460)=7,MONTH(H460)=7),0)))),0),"")</f>
        <v/>
      </c>
      <c r="AC460" s="15" t="str">
        <f>IF(Ansøgning!U465="","",Ansøgning!U465)</f>
        <v/>
      </c>
      <c r="AD460" s="31" t="str">
        <f t="shared" si="45"/>
        <v/>
      </c>
      <c r="AE460" s="31" t="str">
        <f t="shared" si="46"/>
        <v/>
      </c>
      <c r="AF460" s="51" t="str">
        <f t="shared" si="47"/>
        <v/>
      </c>
      <c r="AG460" s="15" t="str">
        <f t="shared" si="48"/>
        <v/>
      </c>
    </row>
    <row r="461" spans="1:33" x14ac:dyDescent="0.25">
      <c r="A461" s="13" t="str">
        <f>IF(Ansøgning!A466="","",Ansøgning!A466)</f>
        <v/>
      </c>
      <c r="B461" s="13" t="str">
        <f>IF(Ansøgning!B466="","",Ansøgning!B466)</f>
        <v/>
      </c>
      <c r="C461" s="13" t="str">
        <f>IF(Ansøgning!C466="","",Ansøgning!C466)</f>
        <v/>
      </c>
      <c r="D461" s="13" t="str">
        <f>IF(Ansøgning!D466="","",Ansøgning!D466)</f>
        <v/>
      </c>
      <c r="E461" s="14" t="str">
        <f>IF(Ansøgning!E466="","",Ansøgning!E466)</f>
        <v/>
      </c>
      <c r="F461" s="16"/>
      <c r="G461" s="14" t="str">
        <f>IF(Ansøgning!F466="","",Ansøgning!F466)</f>
        <v/>
      </c>
      <c r="H461" s="16"/>
      <c r="I461" s="72" t="str">
        <f>IF(OR(F461="",H461=""),"",NETWORKDAYS(F461,H461,Lister!$D$7:$D$13))</f>
        <v/>
      </c>
      <c r="J461" s="53" t="str">
        <f>IF(Ansøgning!H466="","",Ansøgning!H466)</f>
        <v/>
      </c>
      <c r="K461" s="32" t="str">
        <f t="shared" si="42"/>
        <v/>
      </c>
      <c r="L461" s="31" t="str">
        <f>IF(Ansøgning!J466="","",Ansøgning!J466)</f>
        <v/>
      </c>
      <c r="M461" s="18"/>
      <c r="N461" s="31" t="str">
        <f>IF(Ansøgning!K466="","",Ansøgning!K466)</f>
        <v/>
      </c>
      <c r="O461" s="18"/>
      <c r="P461" s="15" t="str">
        <f>IF(Ansøgning!L466="","",Ansøgning!L466)</f>
        <v/>
      </c>
      <c r="Q461" s="46" t="str">
        <f t="shared" si="43"/>
        <v/>
      </c>
      <c r="R461" s="46"/>
      <c r="S461" s="101" t="str">
        <f>IF(Ansøgning!M466="","",Ansøgning!M466)</f>
        <v/>
      </c>
      <c r="T461" s="31" t="str">
        <f t="shared" si="44"/>
        <v/>
      </c>
      <c r="U461" s="102" t="str">
        <f>IF(Ansøgning!O466="","",Ansøgning!O466)</f>
        <v/>
      </c>
      <c r="V461" s="20"/>
      <c r="W461" s="102" t="str">
        <f>IF(Ansøgning!P466="","",Ansøgning!P466)</f>
        <v/>
      </c>
      <c r="X461" s="20"/>
      <c r="Y461" s="31" t="str">
        <f>IF(Ansøgning!Q466="","",Ansøgning!Q466)</f>
        <v/>
      </c>
      <c r="Z461" s="46" t="str">
        <f>IFERROR(MAX(IF(OR(V461="",X461=""),"",IF(AND(AND(MONTH(F461)&gt;=7,MONTH(F461)&lt;8),AND(MONTH(H461)&gt;=7,MONTH(H461)&lt;8)),(NETWORKDAYS(F461,H461,Lister!$D$7:$D$13)-V461)*T461/NETWORKDAYS(Lister!$D$19,Lister!$E$19,Lister!$D$7:$D$13),IF(AND(AND(MONTH(F461)&gt;=7,MONTH(F461)&lt;8),MONTH(H461)&gt;7),(NETWORKDAYS(F461,Lister!$E$19,Lister!$D$7:$D$13)-V461)*T461/NETWORKDAYS(Lister!$D$19,Lister!$E$19,Lister!$D$7:$D$13),IF(MONTH(F461)&gt;7,0)))),0),"")</f>
        <v/>
      </c>
      <c r="AA461" s="31" t="str">
        <f>IF(Ansøgning!R466="","",Ansøgning!R466)</f>
        <v/>
      </c>
      <c r="AB461" s="46" t="str">
        <f>IFERROR(MAX(IF(OR(V461="",X461=""),"",IF(AND(AND(MONTH(F461)&gt;=8,MONTH(F461)&lt;9),AND(MONTH(H461)&gt;=8,MONTH(H461)&lt;9)),(NETWORKDAYS(F461,H461,Lister!$D$7:$D$13)-X461)*T461/NETWORKDAYS(Lister!$D$20,Lister!$E$20,Lister!$D$7:$D$13),IF(AND(MONTH(F461)=7,MONTH(H461)=8),(NETWORKDAYS(Lister!$D$20,H461,Lister!$D$7:$D$13)-X461)*T461/NETWORKDAYS(Lister!$D$20,Lister!$E$20,Lister!$D$7:$D$13),IF(AND(MONTH(F461)=7,MONTH(H461)=7),0)))),0),"")</f>
        <v/>
      </c>
      <c r="AC461" s="15" t="str">
        <f>IF(Ansøgning!U466="","",Ansøgning!U466)</f>
        <v/>
      </c>
      <c r="AD461" s="31" t="str">
        <f t="shared" si="45"/>
        <v/>
      </c>
      <c r="AE461" s="31" t="str">
        <f t="shared" si="46"/>
        <v/>
      </c>
      <c r="AF461" s="51" t="str">
        <f t="shared" si="47"/>
        <v/>
      </c>
      <c r="AG461" s="15" t="str">
        <f t="shared" si="48"/>
        <v/>
      </c>
    </row>
    <row r="462" spans="1:33" x14ac:dyDescent="0.25">
      <c r="A462" s="13" t="str">
        <f>IF(Ansøgning!A467="","",Ansøgning!A467)</f>
        <v/>
      </c>
      <c r="B462" s="13" t="str">
        <f>IF(Ansøgning!B467="","",Ansøgning!B467)</f>
        <v/>
      </c>
      <c r="C462" s="13" t="str">
        <f>IF(Ansøgning!C467="","",Ansøgning!C467)</f>
        <v/>
      </c>
      <c r="D462" s="13" t="str">
        <f>IF(Ansøgning!D467="","",Ansøgning!D467)</f>
        <v/>
      </c>
      <c r="E462" s="14" t="str">
        <f>IF(Ansøgning!E467="","",Ansøgning!E467)</f>
        <v/>
      </c>
      <c r="F462" s="16"/>
      <c r="G462" s="14" t="str">
        <f>IF(Ansøgning!F467="","",Ansøgning!F467)</f>
        <v/>
      </c>
      <c r="H462" s="16"/>
      <c r="I462" s="72" t="str">
        <f>IF(OR(F462="",H462=""),"",NETWORKDAYS(F462,H462,Lister!$D$7:$D$13))</f>
        <v/>
      </c>
      <c r="J462" s="53" t="str">
        <f>IF(Ansøgning!H467="","",Ansøgning!H467)</f>
        <v/>
      </c>
      <c r="K462" s="32" t="str">
        <f t="shared" si="42"/>
        <v/>
      </c>
      <c r="L462" s="31" t="str">
        <f>IF(Ansøgning!J467="","",Ansøgning!J467)</f>
        <v/>
      </c>
      <c r="M462" s="18"/>
      <c r="N462" s="31" t="str">
        <f>IF(Ansøgning!K467="","",Ansøgning!K467)</f>
        <v/>
      </c>
      <c r="O462" s="18"/>
      <c r="P462" s="15" t="str">
        <f>IF(Ansøgning!L467="","",Ansøgning!L467)</f>
        <v/>
      </c>
      <c r="Q462" s="46" t="str">
        <f t="shared" si="43"/>
        <v/>
      </c>
      <c r="R462" s="46"/>
      <c r="S462" s="101" t="str">
        <f>IF(Ansøgning!M467="","",Ansøgning!M467)</f>
        <v/>
      </c>
      <c r="T462" s="31" t="str">
        <f t="shared" si="44"/>
        <v/>
      </c>
      <c r="U462" s="102" t="str">
        <f>IF(Ansøgning!O467="","",Ansøgning!O467)</f>
        <v/>
      </c>
      <c r="V462" s="20"/>
      <c r="W462" s="102" t="str">
        <f>IF(Ansøgning!P467="","",Ansøgning!P467)</f>
        <v/>
      </c>
      <c r="X462" s="20"/>
      <c r="Y462" s="31" t="str">
        <f>IF(Ansøgning!Q467="","",Ansøgning!Q467)</f>
        <v/>
      </c>
      <c r="Z462" s="46" t="str">
        <f>IFERROR(MAX(IF(OR(V462="",X462=""),"",IF(AND(AND(MONTH(F462)&gt;=7,MONTH(F462)&lt;8),AND(MONTH(H462)&gt;=7,MONTH(H462)&lt;8)),(NETWORKDAYS(F462,H462,Lister!$D$7:$D$13)-V462)*T462/NETWORKDAYS(Lister!$D$19,Lister!$E$19,Lister!$D$7:$D$13),IF(AND(AND(MONTH(F462)&gt;=7,MONTH(F462)&lt;8),MONTH(H462)&gt;7),(NETWORKDAYS(F462,Lister!$E$19,Lister!$D$7:$D$13)-V462)*T462/NETWORKDAYS(Lister!$D$19,Lister!$E$19,Lister!$D$7:$D$13),IF(MONTH(F462)&gt;7,0)))),0),"")</f>
        <v/>
      </c>
      <c r="AA462" s="31" t="str">
        <f>IF(Ansøgning!R467="","",Ansøgning!R467)</f>
        <v/>
      </c>
      <c r="AB462" s="46" t="str">
        <f>IFERROR(MAX(IF(OR(V462="",X462=""),"",IF(AND(AND(MONTH(F462)&gt;=8,MONTH(F462)&lt;9),AND(MONTH(H462)&gt;=8,MONTH(H462)&lt;9)),(NETWORKDAYS(F462,H462,Lister!$D$7:$D$13)-X462)*T462/NETWORKDAYS(Lister!$D$20,Lister!$E$20,Lister!$D$7:$D$13),IF(AND(MONTH(F462)=7,MONTH(H462)=8),(NETWORKDAYS(Lister!$D$20,H462,Lister!$D$7:$D$13)-X462)*T462/NETWORKDAYS(Lister!$D$20,Lister!$E$20,Lister!$D$7:$D$13),IF(AND(MONTH(F462)=7,MONTH(H462)=7),0)))),0),"")</f>
        <v/>
      </c>
      <c r="AC462" s="15" t="str">
        <f>IF(Ansøgning!U467="","",Ansøgning!U467)</f>
        <v/>
      </c>
      <c r="AD462" s="31" t="str">
        <f t="shared" si="45"/>
        <v/>
      </c>
      <c r="AE462" s="31" t="str">
        <f t="shared" si="46"/>
        <v/>
      </c>
      <c r="AF462" s="51" t="str">
        <f t="shared" si="47"/>
        <v/>
      </c>
      <c r="AG462" s="15" t="str">
        <f t="shared" si="48"/>
        <v/>
      </c>
    </row>
    <row r="463" spans="1:33" x14ac:dyDescent="0.25">
      <c r="A463" s="13" t="str">
        <f>IF(Ansøgning!A468="","",Ansøgning!A468)</f>
        <v/>
      </c>
      <c r="B463" s="13" t="str">
        <f>IF(Ansøgning!B468="","",Ansøgning!B468)</f>
        <v/>
      </c>
      <c r="C463" s="13" t="str">
        <f>IF(Ansøgning!C468="","",Ansøgning!C468)</f>
        <v/>
      </c>
      <c r="D463" s="13" t="str">
        <f>IF(Ansøgning!D468="","",Ansøgning!D468)</f>
        <v/>
      </c>
      <c r="E463" s="14" t="str">
        <f>IF(Ansøgning!E468="","",Ansøgning!E468)</f>
        <v/>
      </c>
      <c r="F463" s="16"/>
      <c r="G463" s="14" t="str">
        <f>IF(Ansøgning!F468="","",Ansøgning!F468)</f>
        <v/>
      </c>
      <c r="H463" s="16"/>
      <c r="I463" s="72" t="str">
        <f>IF(OR(F463="",H463=""),"",NETWORKDAYS(F463,H463,Lister!$D$7:$D$13))</f>
        <v/>
      </c>
      <c r="J463" s="53" t="str">
        <f>IF(Ansøgning!H468="","",Ansøgning!H468)</f>
        <v/>
      </c>
      <c r="K463" s="32" t="str">
        <f t="shared" si="42"/>
        <v/>
      </c>
      <c r="L463" s="31" t="str">
        <f>IF(Ansøgning!J468="","",Ansøgning!J468)</f>
        <v/>
      </c>
      <c r="M463" s="18"/>
      <c r="N463" s="31" t="str">
        <f>IF(Ansøgning!K468="","",Ansøgning!K468)</f>
        <v/>
      </c>
      <c r="O463" s="18"/>
      <c r="P463" s="15" t="str">
        <f>IF(Ansøgning!L468="","",Ansøgning!L468)</f>
        <v/>
      </c>
      <c r="Q463" s="46" t="str">
        <f t="shared" si="43"/>
        <v/>
      </c>
      <c r="R463" s="46"/>
      <c r="S463" s="101" t="str">
        <f>IF(Ansøgning!M468="","",Ansøgning!M468)</f>
        <v/>
      </c>
      <c r="T463" s="31" t="str">
        <f t="shared" si="44"/>
        <v/>
      </c>
      <c r="U463" s="102" t="str">
        <f>IF(Ansøgning!O468="","",Ansøgning!O468)</f>
        <v/>
      </c>
      <c r="V463" s="20"/>
      <c r="W463" s="102" t="str">
        <f>IF(Ansøgning!P468="","",Ansøgning!P468)</f>
        <v/>
      </c>
      <c r="X463" s="20"/>
      <c r="Y463" s="31" t="str">
        <f>IF(Ansøgning!Q468="","",Ansøgning!Q468)</f>
        <v/>
      </c>
      <c r="Z463" s="46" t="str">
        <f>IFERROR(MAX(IF(OR(V463="",X463=""),"",IF(AND(AND(MONTH(F463)&gt;=7,MONTH(F463)&lt;8),AND(MONTH(H463)&gt;=7,MONTH(H463)&lt;8)),(NETWORKDAYS(F463,H463,Lister!$D$7:$D$13)-V463)*T463/NETWORKDAYS(Lister!$D$19,Lister!$E$19,Lister!$D$7:$D$13),IF(AND(AND(MONTH(F463)&gt;=7,MONTH(F463)&lt;8),MONTH(H463)&gt;7),(NETWORKDAYS(F463,Lister!$E$19,Lister!$D$7:$D$13)-V463)*T463/NETWORKDAYS(Lister!$D$19,Lister!$E$19,Lister!$D$7:$D$13),IF(MONTH(F463)&gt;7,0)))),0),"")</f>
        <v/>
      </c>
      <c r="AA463" s="31" t="str">
        <f>IF(Ansøgning!R468="","",Ansøgning!R468)</f>
        <v/>
      </c>
      <c r="AB463" s="46" t="str">
        <f>IFERROR(MAX(IF(OR(V463="",X463=""),"",IF(AND(AND(MONTH(F463)&gt;=8,MONTH(F463)&lt;9),AND(MONTH(H463)&gt;=8,MONTH(H463)&lt;9)),(NETWORKDAYS(F463,H463,Lister!$D$7:$D$13)-X463)*T463/NETWORKDAYS(Lister!$D$20,Lister!$E$20,Lister!$D$7:$D$13),IF(AND(MONTH(F463)=7,MONTH(H463)=8),(NETWORKDAYS(Lister!$D$20,H463,Lister!$D$7:$D$13)-X463)*T463/NETWORKDAYS(Lister!$D$20,Lister!$E$20,Lister!$D$7:$D$13),IF(AND(MONTH(F463)=7,MONTH(H463)=7),0)))),0),"")</f>
        <v/>
      </c>
      <c r="AC463" s="15" t="str">
        <f>IF(Ansøgning!U468="","",Ansøgning!U468)</f>
        <v/>
      </c>
      <c r="AD463" s="31" t="str">
        <f t="shared" si="45"/>
        <v/>
      </c>
      <c r="AE463" s="31" t="str">
        <f t="shared" si="46"/>
        <v/>
      </c>
      <c r="AF463" s="51" t="str">
        <f t="shared" si="47"/>
        <v/>
      </c>
      <c r="AG463" s="15" t="str">
        <f t="shared" si="48"/>
        <v/>
      </c>
    </row>
    <row r="464" spans="1:33" x14ac:dyDescent="0.25">
      <c r="A464" s="13" t="str">
        <f>IF(Ansøgning!A469="","",Ansøgning!A469)</f>
        <v/>
      </c>
      <c r="B464" s="13" t="str">
        <f>IF(Ansøgning!B469="","",Ansøgning!B469)</f>
        <v/>
      </c>
      <c r="C464" s="13" t="str">
        <f>IF(Ansøgning!C469="","",Ansøgning!C469)</f>
        <v/>
      </c>
      <c r="D464" s="13" t="str">
        <f>IF(Ansøgning!D469="","",Ansøgning!D469)</f>
        <v/>
      </c>
      <c r="E464" s="14" t="str">
        <f>IF(Ansøgning!E469="","",Ansøgning!E469)</f>
        <v/>
      </c>
      <c r="F464" s="16"/>
      <c r="G464" s="14" t="str">
        <f>IF(Ansøgning!F469="","",Ansøgning!F469)</f>
        <v/>
      </c>
      <c r="H464" s="16"/>
      <c r="I464" s="72" t="str">
        <f>IF(OR(F464="",H464=""),"",NETWORKDAYS(F464,H464,Lister!$D$7:$D$13))</f>
        <v/>
      </c>
      <c r="J464" s="53" t="str">
        <f>IF(Ansøgning!H469="","",Ansøgning!H469)</f>
        <v/>
      </c>
      <c r="K464" s="32" t="str">
        <f t="shared" ref="K464:K527" si="49">IF(J464="","",IF(J464="Funktionær",0.75,IF(J464="Ikke-funktionær",0.9,IF(J464="Elev/lærling",0.9))))</f>
        <v/>
      </c>
      <c r="L464" s="31" t="str">
        <f>IF(Ansøgning!J469="","",Ansøgning!J469)</f>
        <v/>
      </c>
      <c r="M464" s="18"/>
      <c r="N464" s="31" t="str">
        <f>IF(Ansøgning!K469="","",Ansøgning!K469)</f>
        <v/>
      </c>
      <c r="O464" s="18"/>
      <c r="P464" s="15" t="str">
        <f>IF(Ansøgning!L469="","",Ansøgning!L469)</f>
        <v/>
      </c>
      <c r="Q464" s="46" t="str">
        <f t="shared" ref="Q464:Q527" si="50">IFERROR(MAX(IF(M464="","",IF(ISNUMBER(R464),IF(OR(R464&gt;M464*1.1,R464&lt;M464*0.9),R464,M464),M464)-O464),0),"")</f>
        <v/>
      </c>
      <c r="R464" s="46"/>
      <c r="S464" s="101" t="str">
        <f>IF(Ansøgning!M469="","",Ansøgning!M469)</f>
        <v/>
      </c>
      <c r="T464" s="31" t="str">
        <f t="shared" ref="T464:T527" si="51">IF(B464="","",IF(Q464*K464&gt;30000*IF(S464&gt;37,37,S464)/37,30000*IF(S464&gt;37,37,S464)/37,Q464*K464))</f>
        <v/>
      </c>
      <c r="U464" s="102" t="str">
        <f>IF(Ansøgning!O469="","",Ansøgning!O469)</f>
        <v/>
      </c>
      <c r="V464" s="20"/>
      <c r="W464" s="102" t="str">
        <f>IF(Ansøgning!P469="","",Ansøgning!P469)</f>
        <v/>
      </c>
      <c r="X464" s="20"/>
      <c r="Y464" s="31" t="str">
        <f>IF(Ansøgning!Q469="","",Ansøgning!Q469)</f>
        <v/>
      </c>
      <c r="Z464" s="46" t="str">
        <f>IFERROR(MAX(IF(OR(V464="",X464=""),"",IF(AND(AND(MONTH(F464)&gt;=7,MONTH(F464)&lt;8),AND(MONTH(H464)&gt;=7,MONTH(H464)&lt;8)),(NETWORKDAYS(F464,H464,Lister!$D$7:$D$13)-V464)*T464/NETWORKDAYS(Lister!$D$19,Lister!$E$19,Lister!$D$7:$D$13),IF(AND(AND(MONTH(F464)&gt;=7,MONTH(F464)&lt;8),MONTH(H464)&gt;7),(NETWORKDAYS(F464,Lister!$E$19,Lister!$D$7:$D$13)-V464)*T464/NETWORKDAYS(Lister!$D$19,Lister!$E$19,Lister!$D$7:$D$13),IF(MONTH(F464)&gt;7,0)))),0),"")</f>
        <v/>
      </c>
      <c r="AA464" s="31" t="str">
        <f>IF(Ansøgning!R469="","",Ansøgning!R469)</f>
        <v/>
      </c>
      <c r="AB464" s="46" t="str">
        <f>IFERROR(MAX(IF(OR(V464="",X464=""),"",IF(AND(AND(MONTH(F464)&gt;=8,MONTH(F464)&lt;9),AND(MONTH(H464)&gt;=8,MONTH(H464)&lt;9)),(NETWORKDAYS(F464,H464,Lister!$D$7:$D$13)-X464)*T464/NETWORKDAYS(Lister!$D$20,Lister!$E$20,Lister!$D$7:$D$13),IF(AND(MONTH(F464)=7,MONTH(H464)=8),(NETWORKDAYS(Lister!$D$20,H464,Lister!$D$7:$D$13)-X464)*T464/NETWORKDAYS(Lister!$D$20,Lister!$E$20,Lister!$D$7:$D$13),IF(AND(MONTH(F464)=7,MONTH(H464)=7),0)))),0),"")</f>
        <v/>
      </c>
      <c r="AC464" s="15" t="str">
        <f>IF(Ansøgning!U469="","",Ansøgning!U469)</f>
        <v/>
      </c>
      <c r="AD464" s="31" t="str">
        <f t="shared" ref="AD464:AD527" si="52">IFERROR(Z464+AB464,"")</f>
        <v/>
      </c>
      <c r="AE464" s="31" t="str">
        <f t="shared" ref="AE464:AE527" si="53">IFERROR(21/31*T464,"")</f>
        <v/>
      </c>
      <c r="AF464" s="51" t="str">
        <f t="shared" ref="AF464:AF527" si="54">IFERROR(MAX(IF(AND(ISNUMBER(Z464),ISNUMBER(AB464)),IF(AD464-AE464&gt;T464,T464,AD464-AE464),""),0),"")</f>
        <v/>
      </c>
      <c r="AG464" s="15" t="str">
        <f t="shared" ref="AG464:AG527" si="55">IF(AF464="","",AF464-AC464)</f>
        <v/>
      </c>
    </row>
    <row r="465" spans="1:33" x14ac:dyDescent="0.25">
      <c r="A465" s="13" t="str">
        <f>IF(Ansøgning!A470="","",Ansøgning!A470)</f>
        <v/>
      </c>
      <c r="B465" s="13" t="str">
        <f>IF(Ansøgning!B470="","",Ansøgning!B470)</f>
        <v/>
      </c>
      <c r="C465" s="13" t="str">
        <f>IF(Ansøgning!C470="","",Ansøgning!C470)</f>
        <v/>
      </c>
      <c r="D465" s="13" t="str">
        <f>IF(Ansøgning!D470="","",Ansøgning!D470)</f>
        <v/>
      </c>
      <c r="E465" s="14" t="str">
        <f>IF(Ansøgning!E470="","",Ansøgning!E470)</f>
        <v/>
      </c>
      <c r="F465" s="16"/>
      <c r="G465" s="14" t="str">
        <f>IF(Ansøgning!F470="","",Ansøgning!F470)</f>
        <v/>
      </c>
      <c r="H465" s="16"/>
      <c r="I465" s="72" t="str">
        <f>IF(OR(F465="",H465=""),"",NETWORKDAYS(F465,H465,Lister!$D$7:$D$13))</f>
        <v/>
      </c>
      <c r="J465" s="53" t="str">
        <f>IF(Ansøgning!H470="","",Ansøgning!H470)</f>
        <v/>
      </c>
      <c r="K465" s="32" t="str">
        <f t="shared" si="49"/>
        <v/>
      </c>
      <c r="L465" s="31" t="str">
        <f>IF(Ansøgning!J470="","",Ansøgning!J470)</f>
        <v/>
      </c>
      <c r="M465" s="18"/>
      <c r="N465" s="31" t="str">
        <f>IF(Ansøgning!K470="","",Ansøgning!K470)</f>
        <v/>
      </c>
      <c r="O465" s="18"/>
      <c r="P465" s="15" t="str">
        <f>IF(Ansøgning!L470="","",Ansøgning!L470)</f>
        <v/>
      </c>
      <c r="Q465" s="46" t="str">
        <f t="shared" si="50"/>
        <v/>
      </c>
      <c r="R465" s="46"/>
      <c r="S465" s="101" t="str">
        <f>IF(Ansøgning!M470="","",Ansøgning!M470)</f>
        <v/>
      </c>
      <c r="T465" s="31" t="str">
        <f t="shared" si="51"/>
        <v/>
      </c>
      <c r="U465" s="102" t="str">
        <f>IF(Ansøgning!O470="","",Ansøgning!O470)</f>
        <v/>
      </c>
      <c r="V465" s="20"/>
      <c r="W465" s="102" t="str">
        <f>IF(Ansøgning!P470="","",Ansøgning!P470)</f>
        <v/>
      </c>
      <c r="X465" s="20"/>
      <c r="Y465" s="31" t="str">
        <f>IF(Ansøgning!Q470="","",Ansøgning!Q470)</f>
        <v/>
      </c>
      <c r="Z465" s="46" t="str">
        <f>IFERROR(MAX(IF(OR(V465="",X465=""),"",IF(AND(AND(MONTH(F465)&gt;=7,MONTH(F465)&lt;8),AND(MONTH(H465)&gt;=7,MONTH(H465)&lt;8)),(NETWORKDAYS(F465,H465,Lister!$D$7:$D$13)-V465)*T465/NETWORKDAYS(Lister!$D$19,Lister!$E$19,Lister!$D$7:$D$13),IF(AND(AND(MONTH(F465)&gt;=7,MONTH(F465)&lt;8),MONTH(H465)&gt;7),(NETWORKDAYS(F465,Lister!$E$19,Lister!$D$7:$D$13)-V465)*T465/NETWORKDAYS(Lister!$D$19,Lister!$E$19,Lister!$D$7:$D$13),IF(MONTH(F465)&gt;7,0)))),0),"")</f>
        <v/>
      </c>
      <c r="AA465" s="31" t="str">
        <f>IF(Ansøgning!R470="","",Ansøgning!R470)</f>
        <v/>
      </c>
      <c r="AB465" s="46" t="str">
        <f>IFERROR(MAX(IF(OR(V465="",X465=""),"",IF(AND(AND(MONTH(F465)&gt;=8,MONTH(F465)&lt;9),AND(MONTH(H465)&gt;=8,MONTH(H465)&lt;9)),(NETWORKDAYS(F465,H465,Lister!$D$7:$D$13)-X465)*T465/NETWORKDAYS(Lister!$D$20,Lister!$E$20,Lister!$D$7:$D$13),IF(AND(MONTH(F465)=7,MONTH(H465)=8),(NETWORKDAYS(Lister!$D$20,H465,Lister!$D$7:$D$13)-X465)*T465/NETWORKDAYS(Lister!$D$20,Lister!$E$20,Lister!$D$7:$D$13),IF(AND(MONTH(F465)=7,MONTH(H465)=7),0)))),0),"")</f>
        <v/>
      </c>
      <c r="AC465" s="15" t="str">
        <f>IF(Ansøgning!U470="","",Ansøgning!U470)</f>
        <v/>
      </c>
      <c r="AD465" s="31" t="str">
        <f t="shared" si="52"/>
        <v/>
      </c>
      <c r="AE465" s="31" t="str">
        <f t="shared" si="53"/>
        <v/>
      </c>
      <c r="AF465" s="51" t="str">
        <f t="shared" si="54"/>
        <v/>
      </c>
      <c r="AG465" s="15" t="str">
        <f t="shared" si="55"/>
        <v/>
      </c>
    </row>
    <row r="466" spans="1:33" x14ac:dyDescent="0.25">
      <c r="A466" s="13" t="str">
        <f>IF(Ansøgning!A471="","",Ansøgning!A471)</f>
        <v/>
      </c>
      <c r="B466" s="13" t="str">
        <f>IF(Ansøgning!B471="","",Ansøgning!B471)</f>
        <v/>
      </c>
      <c r="C466" s="13" t="str">
        <f>IF(Ansøgning!C471="","",Ansøgning!C471)</f>
        <v/>
      </c>
      <c r="D466" s="13" t="str">
        <f>IF(Ansøgning!D471="","",Ansøgning!D471)</f>
        <v/>
      </c>
      <c r="E466" s="14" t="str">
        <f>IF(Ansøgning!E471="","",Ansøgning!E471)</f>
        <v/>
      </c>
      <c r="F466" s="16"/>
      <c r="G466" s="14" t="str">
        <f>IF(Ansøgning!F471="","",Ansøgning!F471)</f>
        <v/>
      </c>
      <c r="H466" s="16"/>
      <c r="I466" s="72" t="str">
        <f>IF(OR(F466="",H466=""),"",NETWORKDAYS(F466,H466,Lister!$D$7:$D$13))</f>
        <v/>
      </c>
      <c r="J466" s="53" t="str">
        <f>IF(Ansøgning!H471="","",Ansøgning!H471)</f>
        <v/>
      </c>
      <c r="K466" s="32" t="str">
        <f t="shared" si="49"/>
        <v/>
      </c>
      <c r="L466" s="31" t="str">
        <f>IF(Ansøgning!J471="","",Ansøgning!J471)</f>
        <v/>
      </c>
      <c r="M466" s="18"/>
      <c r="N466" s="31" t="str">
        <f>IF(Ansøgning!K471="","",Ansøgning!K471)</f>
        <v/>
      </c>
      <c r="O466" s="18"/>
      <c r="P466" s="15" t="str">
        <f>IF(Ansøgning!L471="","",Ansøgning!L471)</f>
        <v/>
      </c>
      <c r="Q466" s="46" t="str">
        <f t="shared" si="50"/>
        <v/>
      </c>
      <c r="R466" s="46"/>
      <c r="S466" s="101" t="str">
        <f>IF(Ansøgning!M471="","",Ansøgning!M471)</f>
        <v/>
      </c>
      <c r="T466" s="31" t="str">
        <f t="shared" si="51"/>
        <v/>
      </c>
      <c r="U466" s="102" t="str">
        <f>IF(Ansøgning!O471="","",Ansøgning!O471)</f>
        <v/>
      </c>
      <c r="V466" s="20"/>
      <c r="W466" s="102" t="str">
        <f>IF(Ansøgning!P471="","",Ansøgning!P471)</f>
        <v/>
      </c>
      <c r="X466" s="20"/>
      <c r="Y466" s="31" t="str">
        <f>IF(Ansøgning!Q471="","",Ansøgning!Q471)</f>
        <v/>
      </c>
      <c r="Z466" s="46" t="str">
        <f>IFERROR(MAX(IF(OR(V466="",X466=""),"",IF(AND(AND(MONTH(F466)&gt;=7,MONTH(F466)&lt;8),AND(MONTH(H466)&gt;=7,MONTH(H466)&lt;8)),(NETWORKDAYS(F466,H466,Lister!$D$7:$D$13)-V466)*T466/NETWORKDAYS(Lister!$D$19,Lister!$E$19,Lister!$D$7:$D$13),IF(AND(AND(MONTH(F466)&gt;=7,MONTH(F466)&lt;8),MONTH(H466)&gt;7),(NETWORKDAYS(F466,Lister!$E$19,Lister!$D$7:$D$13)-V466)*T466/NETWORKDAYS(Lister!$D$19,Lister!$E$19,Lister!$D$7:$D$13),IF(MONTH(F466)&gt;7,0)))),0),"")</f>
        <v/>
      </c>
      <c r="AA466" s="31" t="str">
        <f>IF(Ansøgning!R471="","",Ansøgning!R471)</f>
        <v/>
      </c>
      <c r="AB466" s="46" t="str">
        <f>IFERROR(MAX(IF(OR(V466="",X466=""),"",IF(AND(AND(MONTH(F466)&gt;=8,MONTH(F466)&lt;9),AND(MONTH(H466)&gt;=8,MONTH(H466)&lt;9)),(NETWORKDAYS(F466,H466,Lister!$D$7:$D$13)-X466)*T466/NETWORKDAYS(Lister!$D$20,Lister!$E$20,Lister!$D$7:$D$13),IF(AND(MONTH(F466)=7,MONTH(H466)=8),(NETWORKDAYS(Lister!$D$20,H466,Lister!$D$7:$D$13)-X466)*T466/NETWORKDAYS(Lister!$D$20,Lister!$E$20,Lister!$D$7:$D$13),IF(AND(MONTH(F466)=7,MONTH(H466)=7),0)))),0),"")</f>
        <v/>
      </c>
      <c r="AC466" s="15" t="str">
        <f>IF(Ansøgning!U471="","",Ansøgning!U471)</f>
        <v/>
      </c>
      <c r="AD466" s="31" t="str">
        <f t="shared" si="52"/>
        <v/>
      </c>
      <c r="AE466" s="31" t="str">
        <f t="shared" si="53"/>
        <v/>
      </c>
      <c r="AF466" s="51" t="str">
        <f t="shared" si="54"/>
        <v/>
      </c>
      <c r="AG466" s="15" t="str">
        <f t="shared" si="55"/>
        <v/>
      </c>
    </row>
    <row r="467" spans="1:33" x14ac:dyDescent="0.25">
      <c r="A467" s="13" t="str">
        <f>IF(Ansøgning!A472="","",Ansøgning!A472)</f>
        <v/>
      </c>
      <c r="B467" s="13" t="str">
        <f>IF(Ansøgning!B472="","",Ansøgning!B472)</f>
        <v/>
      </c>
      <c r="C467" s="13" t="str">
        <f>IF(Ansøgning!C472="","",Ansøgning!C472)</f>
        <v/>
      </c>
      <c r="D467" s="13" t="str">
        <f>IF(Ansøgning!D472="","",Ansøgning!D472)</f>
        <v/>
      </c>
      <c r="E467" s="14" t="str">
        <f>IF(Ansøgning!E472="","",Ansøgning!E472)</f>
        <v/>
      </c>
      <c r="F467" s="16"/>
      <c r="G467" s="14" t="str">
        <f>IF(Ansøgning!F472="","",Ansøgning!F472)</f>
        <v/>
      </c>
      <c r="H467" s="16"/>
      <c r="I467" s="72" t="str">
        <f>IF(OR(F467="",H467=""),"",NETWORKDAYS(F467,H467,Lister!$D$7:$D$13))</f>
        <v/>
      </c>
      <c r="J467" s="53" t="str">
        <f>IF(Ansøgning!H472="","",Ansøgning!H472)</f>
        <v/>
      </c>
      <c r="K467" s="32" t="str">
        <f t="shared" si="49"/>
        <v/>
      </c>
      <c r="L467" s="31" t="str">
        <f>IF(Ansøgning!J472="","",Ansøgning!J472)</f>
        <v/>
      </c>
      <c r="M467" s="18"/>
      <c r="N467" s="31" t="str">
        <f>IF(Ansøgning!K472="","",Ansøgning!K472)</f>
        <v/>
      </c>
      <c r="O467" s="18"/>
      <c r="P467" s="15" t="str">
        <f>IF(Ansøgning!L472="","",Ansøgning!L472)</f>
        <v/>
      </c>
      <c r="Q467" s="46" t="str">
        <f t="shared" si="50"/>
        <v/>
      </c>
      <c r="R467" s="46"/>
      <c r="S467" s="101" t="str">
        <f>IF(Ansøgning!M472="","",Ansøgning!M472)</f>
        <v/>
      </c>
      <c r="T467" s="31" t="str">
        <f t="shared" si="51"/>
        <v/>
      </c>
      <c r="U467" s="102" t="str">
        <f>IF(Ansøgning!O472="","",Ansøgning!O472)</f>
        <v/>
      </c>
      <c r="V467" s="20"/>
      <c r="W467" s="102" t="str">
        <f>IF(Ansøgning!P472="","",Ansøgning!P472)</f>
        <v/>
      </c>
      <c r="X467" s="20"/>
      <c r="Y467" s="31" t="str">
        <f>IF(Ansøgning!Q472="","",Ansøgning!Q472)</f>
        <v/>
      </c>
      <c r="Z467" s="46" t="str">
        <f>IFERROR(MAX(IF(OR(V467="",X467=""),"",IF(AND(AND(MONTH(F467)&gt;=7,MONTH(F467)&lt;8),AND(MONTH(H467)&gt;=7,MONTH(H467)&lt;8)),(NETWORKDAYS(F467,H467,Lister!$D$7:$D$13)-V467)*T467/NETWORKDAYS(Lister!$D$19,Lister!$E$19,Lister!$D$7:$D$13),IF(AND(AND(MONTH(F467)&gt;=7,MONTH(F467)&lt;8),MONTH(H467)&gt;7),(NETWORKDAYS(F467,Lister!$E$19,Lister!$D$7:$D$13)-V467)*T467/NETWORKDAYS(Lister!$D$19,Lister!$E$19,Lister!$D$7:$D$13),IF(MONTH(F467)&gt;7,0)))),0),"")</f>
        <v/>
      </c>
      <c r="AA467" s="31" t="str">
        <f>IF(Ansøgning!R472="","",Ansøgning!R472)</f>
        <v/>
      </c>
      <c r="AB467" s="46" t="str">
        <f>IFERROR(MAX(IF(OR(V467="",X467=""),"",IF(AND(AND(MONTH(F467)&gt;=8,MONTH(F467)&lt;9),AND(MONTH(H467)&gt;=8,MONTH(H467)&lt;9)),(NETWORKDAYS(F467,H467,Lister!$D$7:$D$13)-X467)*T467/NETWORKDAYS(Lister!$D$20,Lister!$E$20,Lister!$D$7:$D$13),IF(AND(MONTH(F467)=7,MONTH(H467)=8),(NETWORKDAYS(Lister!$D$20,H467,Lister!$D$7:$D$13)-X467)*T467/NETWORKDAYS(Lister!$D$20,Lister!$E$20,Lister!$D$7:$D$13),IF(AND(MONTH(F467)=7,MONTH(H467)=7),0)))),0),"")</f>
        <v/>
      </c>
      <c r="AC467" s="15" t="str">
        <f>IF(Ansøgning!U472="","",Ansøgning!U472)</f>
        <v/>
      </c>
      <c r="AD467" s="31" t="str">
        <f t="shared" si="52"/>
        <v/>
      </c>
      <c r="AE467" s="31" t="str">
        <f t="shared" si="53"/>
        <v/>
      </c>
      <c r="AF467" s="51" t="str">
        <f t="shared" si="54"/>
        <v/>
      </c>
      <c r="AG467" s="15" t="str">
        <f t="shared" si="55"/>
        <v/>
      </c>
    </row>
    <row r="468" spans="1:33" x14ac:dyDescent="0.25">
      <c r="A468" s="13" t="str">
        <f>IF(Ansøgning!A473="","",Ansøgning!A473)</f>
        <v/>
      </c>
      <c r="B468" s="13" t="str">
        <f>IF(Ansøgning!B473="","",Ansøgning!B473)</f>
        <v/>
      </c>
      <c r="C468" s="13" t="str">
        <f>IF(Ansøgning!C473="","",Ansøgning!C473)</f>
        <v/>
      </c>
      <c r="D468" s="13" t="str">
        <f>IF(Ansøgning!D473="","",Ansøgning!D473)</f>
        <v/>
      </c>
      <c r="E468" s="14" t="str">
        <f>IF(Ansøgning!E473="","",Ansøgning!E473)</f>
        <v/>
      </c>
      <c r="F468" s="16"/>
      <c r="G468" s="14" t="str">
        <f>IF(Ansøgning!F473="","",Ansøgning!F473)</f>
        <v/>
      </c>
      <c r="H468" s="16"/>
      <c r="I468" s="72" t="str">
        <f>IF(OR(F468="",H468=""),"",NETWORKDAYS(F468,H468,Lister!$D$7:$D$13))</f>
        <v/>
      </c>
      <c r="J468" s="53" t="str">
        <f>IF(Ansøgning!H473="","",Ansøgning!H473)</f>
        <v/>
      </c>
      <c r="K468" s="32" t="str">
        <f t="shared" si="49"/>
        <v/>
      </c>
      <c r="L468" s="31" t="str">
        <f>IF(Ansøgning!J473="","",Ansøgning!J473)</f>
        <v/>
      </c>
      <c r="M468" s="18"/>
      <c r="N468" s="31" t="str">
        <f>IF(Ansøgning!K473="","",Ansøgning!K473)</f>
        <v/>
      </c>
      <c r="O468" s="18"/>
      <c r="P468" s="15" t="str">
        <f>IF(Ansøgning!L473="","",Ansøgning!L473)</f>
        <v/>
      </c>
      <c r="Q468" s="46" t="str">
        <f t="shared" si="50"/>
        <v/>
      </c>
      <c r="R468" s="46"/>
      <c r="S468" s="101" t="str">
        <f>IF(Ansøgning!M473="","",Ansøgning!M473)</f>
        <v/>
      </c>
      <c r="T468" s="31" t="str">
        <f t="shared" si="51"/>
        <v/>
      </c>
      <c r="U468" s="102" t="str">
        <f>IF(Ansøgning!O473="","",Ansøgning!O473)</f>
        <v/>
      </c>
      <c r="V468" s="20"/>
      <c r="W468" s="102" t="str">
        <f>IF(Ansøgning!P473="","",Ansøgning!P473)</f>
        <v/>
      </c>
      <c r="X468" s="20"/>
      <c r="Y468" s="31" t="str">
        <f>IF(Ansøgning!Q473="","",Ansøgning!Q473)</f>
        <v/>
      </c>
      <c r="Z468" s="46" t="str">
        <f>IFERROR(MAX(IF(OR(V468="",X468=""),"",IF(AND(AND(MONTH(F468)&gt;=7,MONTH(F468)&lt;8),AND(MONTH(H468)&gt;=7,MONTH(H468)&lt;8)),(NETWORKDAYS(F468,H468,Lister!$D$7:$D$13)-V468)*T468/NETWORKDAYS(Lister!$D$19,Lister!$E$19,Lister!$D$7:$D$13),IF(AND(AND(MONTH(F468)&gt;=7,MONTH(F468)&lt;8),MONTH(H468)&gt;7),(NETWORKDAYS(F468,Lister!$E$19,Lister!$D$7:$D$13)-V468)*T468/NETWORKDAYS(Lister!$D$19,Lister!$E$19,Lister!$D$7:$D$13),IF(MONTH(F468)&gt;7,0)))),0),"")</f>
        <v/>
      </c>
      <c r="AA468" s="31" t="str">
        <f>IF(Ansøgning!R473="","",Ansøgning!R473)</f>
        <v/>
      </c>
      <c r="AB468" s="46" t="str">
        <f>IFERROR(MAX(IF(OR(V468="",X468=""),"",IF(AND(AND(MONTH(F468)&gt;=8,MONTH(F468)&lt;9),AND(MONTH(H468)&gt;=8,MONTH(H468)&lt;9)),(NETWORKDAYS(F468,H468,Lister!$D$7:$D$13)-X468)*T468/NETWORKDAYS(Lister!$D$20,Lister!$E$20,Lister!$D$7:$D$13),IF(AND(MONTH(F468)=7,MONTH(H468)=8),(NETWORKDAYS(Lister!$D$20,H468,Lister!$D$7:$D$13)-X468)*T468/NETWORKDAYS(Lister!$D$20,Lister!$E$20,Lister!$D$7:$D$13),IF(AND(MONTH(F468)=7,MONTH(H468)=7),0)))),0),"")</f>
        <v/>
      </c>
      <c r="AC468" s="15" t="str">
        <f>IF(Ansøgning!U473="","",Ansøgning!U473)</f>
        <v/>
      </c>
      <c r="AD468" s="31" t="str">
        <f t="shared" si="52"/>
        <v/>
      </c>
      <c r="AE468" s="31" t="str">
        <f t="shared" si="53"/>
        <v/>
      </c>
      <c r="AF468" s="51" t="str">
        <f t="shared" si="54"/>
        <v/>
      </c>
      <c r="AG468" s="15" t="str">
        <f t="shared" si="55"/>
        <v/>
      </c>
    </row>
    <row r="469" spans="1:33" x14ac:dyDescent="0.25">
      <c r="A469" s="13" t="str">
        <f>IF(Ansøgning!A474="","",Ansøgning!A474)</f>
        <v/>
      </c>
      <c r="B469" s="13" t="str">
        <f>IF(Ansøgning!B474="","",Ansøgning!B474)</f>
        <v/>
      </c>
      <c r="C469" s="13" t="str">
        <f>IF(Ansøgning!C474="","",Ansøgning!C474)</f>
        <v/>
      </c>
      <c r="D469" s="13" t="str">
        <f>IF(Ansøgning!D474="","",Ansøgning!D474)</f>
        <v/>
      </c>
      <c r="E469" s="14" t="str">
        <f>IF(Ansøgning!E474="","",Ansøgning!E474)</f>
        <v/>
      </c>
      <c r="F469" s="16"/>
      <c r="G469" s="14" t="str">
        <f>IF(Ansøgning!F474="","",Ansøgning!F474)</f>
        <v/>
      </c>
      <c r="H469" s="16"/>
      <c r="I469" s="72" t="str">
        <f>IF(OR(F469="",H469=""),"",NETWORKDAYS(F469,H469,Lister!$D$7:$D$13))</f>
        <v/>
      </c>
      <c r="J469" s="53" t="str">
        <f>IF(Ansøgning!H474="","",Ansøgning!H474)</f>
        <v/>
      </c>
      <c r="K469" s="32" t="str">
        <f t="shared" si="49"/>
        <v/>
      </c>
      <c r="L469" s="31" t="str">
        <f>IF(Ansøgning!J474="","",Ansøgning!J474)</f>
        <v/>
      </c>
      <c r="M469" s="18"/>
      <c r="N469" s="31" t="str">
        <f>IF(Ansøgning!K474="","",Ansøgning!K474)</f>
        <v/>
      </c>
      <c r="O469" s="18"/>
      <c r="P469" s="15" t="str">
        <f>IF(Ansøgning!L474="","",Ansøgning!L474)</f>
        <v/>
      </c>
      <c r="Q469" s="46" t="str">
        <f t="shared" si="50"/>
        <v/>
      </c>
      <c r="R469" s="46"/>
      <c r="S469" s="101" t="str">
        <f>IF(Ansøgning!M474="","",Ansøgning!M474)</f>
        <v/>
      </c>
      <c r="T469" s="31" t="str">
        <f t="shared" si="51"/>
        <v/>
      </c>
      <c r="U469" s="102" t="str">
        <f>IF(Ansøgning!O474="","",Ansøgning!O474)</f>
        <v/>
      </c>
      <c r="V469" s="20"/>
      <c r="W469" s="102" t="str">
        <f>IF(Ansøgning!P474="","",Ansøgning!P474)</f>
        <v/>
      </c>
      <c r="X469" s="20"/>
      <c r="Y469" s="31" t="str">
        <f>IF(Ansøgning!Q474="","",Ansøgning!Q474)</f>
        <v/>
      </c>
      <c r="Z469" s="46" t="str">
        <f>IFERROR(MAX(IF(OR(V469="",X469=""),"",IF(AND(AND(MONTH(F469)&gt;=7,MONTH(F469)&lt;8),AND(MONTH(H469)&gt;=7,MONTH(H469)&lt;8)),(NETWORKDAYS(F469,H469,Lister!$D$7:$D$13)-V469)*T469/NETWORKDAYS(Lister!$D$19,Lister!$E$19,Lister!$D$7:$D$13),IF(AND(AND(MONTH(F469)&gt;=7,MONTH(F469)&lt;8),MONTH(H469)&gt;7),(NETWORKDAYS(F469,Lister!$E$19,Lister!$D$7:$D$13)-V469)*T469/NETWORKDAYS(Lister!$D$19,Lister!$E$19,Lister!$D$7:$D$13),IF(MONTH(F469)&gt;7,0)))),0),"")</f>
        <v/>
      </c>
      <c r="AA469" s="31" t="str">
        <f>IF(Ansøgning!R474="","",Ansøgning!R474)</f>
        <v/>
      </c>
      <c r="AB469" s="46" t="str">
        <f>IFERROR(MAX(IF(OR(V469="",X469=""),"",IF(AND(AND(MONTH(F469)&gt;=8,MONTH(F469)&lt;9),AND(MONTH(H469)&gt;=8,MONTH(H469)&lt;9)),(NETWORKDAYS(F469,H469,Lister!$D$7:$D$13)-X469)*T469/NETWORKDAYS(Lister!$D$20,Lister!$E$20,Lister!$D$7:$D$13),IF(AND(MONTH(F469)=7,MONTH(H469)=8),(NETWORKDAYS(Lister!$D$20,H469,Lister!$D$7:$D$13)-X469)*T469/NETWORKDAYS(Lister!$D$20,Lister!$E$20,Lister!$D$7:$D$13),IF(AND(MONTH(F469)=7,MONTH(H469)=7),0)))),0),"")</f>
        <v/>
      </c>
      <c r="AC469" s="15" t="str">
        <f>IF(Ansøgning!U474="","",Ansøgning!U474)</f>
        <v/>
      </c>
      <c r="AD469" s="31" t="str">
        <f t="shared" si="52"/>
        <v/>
      </c>
      <c r="AE469" s="31" t="str">
        <f t="shared" si="53"/>
        <v/>
      </c>
      <c r="AF469" s="51" t="str">
        <f t="shared" si="54"/>
        <v/>
      </c>
      <c r="AG469" s="15" t="str">
        <f t="shared" si="55"/>
        <v/>
      </c>
    </row>
    <row r="470" spans="1:33" x14ac:dyDescent="0.25">
      <c r="A470" s="13" t="str">
        <f>IF(Ansøgning!A475="","",Ansøgning!A475)</f>
        <v/>
      </c>
      <c r="B470" s="13" t="str">
        <f>IF(Ansøgning!B475="","",Ansøgning!B475)</f>
        <v/>
      </c>
      <c r="C470" s="13" t="str">
        <f>IF(Ansøgning!C475="","",Ansøgning!C475)</f>
        <v/>
      </c>
      <c r="D470" s="13" t="str">
        <f>IF(Ansøgning!D475="","",Ansøgning!D475)</f>
        <v/>
      </c>
      <c r="E470" s="14" t="str">
        <f>IF(Ansøgning!E475="","",Ansøgning!E475)</f>
        <v/>
      </c>
      <c r="F470" s="16"/>
      <c r="G470" s="14" t="str">
        <f>IF(Ansøgning!F475="","",Ansøgning!F475)</f>
        <v/>
      </c>
      <c r="H470" s="16"/>
      <c r="I470" s="72" t="str">
        <f>IF(OR(F470="",H470=""),"",NETWORKDAYS(F470,H470,Lister!$D$7:$D$13))</f>
        <v/>
      </c>
      <c r="J470" s="53" t="str">
        <f>IF(Ansøgning!H475="","",Ansøgning!H475)</f>
        <v/>
      </c>
      <c r="K470" s="32" t="str">
        <f t="shared" si="49"/>
        <v/>
      </c>
      <c r="L470" s="31" t="str">
        <f>IF(Ansøgning!J475="","",Ansøgning!J475)</f>
        <v/>
      </c>
      <c r="M470" s="18"/>
      <c r="N470" s="31" t="str">
        <f>IF(Ansøgning!K475="","",Ansøgning!K475)</f>
        <v/>
      </c>
      <c r="O470" s="18"/>
      <c r="P470" s="15" t="str">
        <f>IF(Ansøgning!L475="","",Ansøgning!L475)</f>
        <v/>
      </c>
      <c r="Q470" s="46" t="str">
        <f t="shared" si="50"/>
        <v/>
      </c>
      <c r="R470" s="46"/>
      <c r="S470" s="101" t="str">
        <f>IF(Ansøgning!M475="","",Ansøgning!M475)</f>
        <v/>
      </c>
      <c r="T470" s="31" t="str">
        <f t="shared" si="51"/>
        <v/>
      </c>
      <c r="U470" s="102" t="str">
        <f>IF(Ansøgning!O475="","",Ansøgning!O475)</f>
        <v/>
      </c>
      <c r="V470" s="20"/>
      <c r="W470" s="102" t="str">
        <f>IF(Ansøgning!P475="","",Ansøgning!P475)</f>
        <v/>
      </c>
      <c r="X470" s="20"/>
      <c r="Y470" s="31" t="str">
        <f>IF(Ansøgning!Q475="","",Ansøgning!Q475)</f>
        <v/>
      </c>
      <c r="Z470" s="46" t="str">
        <f>IFERROR(MAX(IF(OR(V470="",X470=""),"",IF(AND(AND(MONTH(F470)&gt;=7,MONTH(F470)&lt;8),AND(MONTH(H470)&gt;=7,MONTH(H470)&lt;8)),(NETWORKDAYS(F470,H470,Lister!$D$7:$D$13)-V470)*T470/NETWORKDAYS(Lister!$D$19,Lister!$E$19,Lister!$D$7:$D$13),IF(AND(AND(MONTH(F470)&gt;=7,MONTH(F470)&lt;8),MONTH(H470)&gt;7),(NETWORKDAYS(F470,Lister!$E$19,Lister!$D$7:$D$13)-V470)*T470/NETWORKDAYS(Lister!$D$19,Lister!$E$19,Lister!$D$7:$D$13),IF(MONTH(F470)&gt;7,0)))),0),"")</f>
        <v/>
      </c>
      <c r="AA470" s="31" t="str">
        <f>IF(Ansøgning!R475="","",Ansøgning!R475)</f>
        <v/>
      </c>
      <c r="AB470" s="46" t="str">
        <f>IFERROR(MAX(IF(OR(V470="",X470=""),"",IF(AND(AND(MONTH(F470)&gt;=8,MONTH(F470)&lt;9),AND(MONTH(H470)&gt;=8,MONTH(H470)&lt;9)),(NETWORKDAYS(F470,H470,Lister!$D$7:$D$13)-X470)*T470/NETWORKDAYS(Lister!$D$20,Lister!$E$20,Lister!$D$7:$D$13),IF(AND(MONTH(F470)=7,MONTH(H470)=8),(NETWORKDAYS(Lister!$D$20,H470,Lister!$D$7:$D$13)-X470)*T470/NETWORKDAYS(Lister!$D$20,Lister!$E$20,Lister!$D$7:$D$13),IF(AND(MONTH(F470)=7,MONTH(H470)=7),0)))),0),"")</f>
        <v/>
      </c>
      <c r="AC470" s="15" t="str">
        <f>IF(Ansøgning!U475="","",Ansøgning!U475)</f>
        <v/>
      </c>
      <c r="AD470" s="31" t="str">
        <f t="shared" si="52"/>
        <v/>
      </c>
      <c r="AE470" s="31" t="str">
        <f t="shared" si="53"/>
        <v/>
      </c>
      <c r="AF470" s="51" t="str">
        <f t="shared" si="54"/>
        <v/>
      </c>
      <c r="AG470" s="15" t="str">
        <f t="shared" si="55"/>
        <v/>
      </c>
    </row>
    <row r="471" spans="1:33" x14ac:dyDescent="0.25">
      <c r="A471" s="13" t="str">
        <f>IF(Ansøgning!A476="","",Ansøgning!A476)</f>
        <v/>
      </c>
      <c r="B471" s="13" t="str">
        <f>IF(Ansøgning!B476="","",Ansøgning!B476)</f>
        <v/>
      </c>
      <c r="C471" s="13" t="str">
        <f>IF(Ansøgning!C476="","",Ansøgning!C476)</f>
        <v/>
      </c>
      <c r="D471" s="13" t="str">
        <f>IF(Ansøgning!D476="","",Ansøgning!D476)</f>
        <v/>
      </c>
      <c r="E471" s="14" t="str">
        <f>IF(Ansøgning!E476="","",Ansøgning!E476)</f>
        <v/>
      </c>
      <c r="F471" s="16"/>
      <c r="G471" s="14" t="str">
        <f>IF(Ansøgning!F476="","",Ansøgning!F476)</f>
        <v/>
      </c>
      <c r="H471" s="16"/>
      <c r="I471" s="72" t="str">
        <f>IF(OR(F471="",H471=""),"",NETWORKDAYS(F471,H471,Lister!$D$7:$D$13))</f>
        <v/>
      </c>
      <c r="J471" s="53" t="str">
        <f>IF(Ansøgning!H476="","",Ansøgning!H476)</f>
        <v/>
      </c>
      <c r="K471" s="32" t="str">
        <f t="shared" si="49"/>
        <v/>
      </c>
      <c r="L471" s="31" t="str">
        <f>IF(Ansøgning!J476="","",Ansøgning!J476)</f>
        <v/>
      </c>
      <c r="M471" s="18"/>
      <c r="N471" s="31" t="str">
        <f>IF(Ansøgning!K476="","",Ansøgning!K476)</f>
        <v/>
      </c>
      <c r="O471" s="18"/>
      <c r="P471" s="15" t="str">
        <f>IF(Ansøgning!L476="","",Ansøgning!L476)</f>
        <v/>
      </c>
      <c r="Q471" s="46" t="str">
        <f t="shared" si="50"/>
        <v/>
      </c>
      <c r="R471" s="46"/>
      <c r="S471" s="101" t="str">
        <f>IF(Ansøgning!M476="","",Ansøgning!M476)</f>
        <v/>
      </c>
      <c r="T471" s="31" t="str">
        <f t="shared" si="51"/>
        <v/>
      </c>
      <c r="U471" s="102" t="str">
        <f>IF(Ansøgning!O476="","",Ansøgning!O476)</f>
        <v/>
      </c>
      <c r="V471" s="20"/>
      <c r="W471" s="102" t="str">
        <f>IF(Ansøgning!P476="","",Ansøgning!P476)</f>
        <v/>
      </c>
      <c r="X471" s="20"/>
      <c r="Y471" s="31" t="str">
        <f>IF(Ansøgning!Q476="","",Ansøgning!Q476)</f>
        <v/>
      </c>
      <c r="Z471" s="46" t="str">
        <f>IFERROR(MAX(IF(OR(V471="",X471=""),"",IF(AND(AND(MONTH(F471)&gt;=7,MONTH(F471)&lt;8),AND(MONTH(H471)&gt;=7,MONTH(H471)&lt;8)),(NETWORKDAYS(F471,H471,Lister!$D$7:$D$13)-V471)*T471/NETWORKDAYS(Lister!$D$19,Lister!$E$19,Lister!$D$7:$D$13),IF(AND(AND(MONTH(F471)&gt;=7,MONTH(F471)&lt;8),MONTH(H471)&gt;7),(NETWORKDAYS(F471,Lister!$E$19,Lister!$D$7:$D$13)-V471)*T471/NETWORKDAYS(Lister!$D$19,Lister!$E$19,Lister!$D$7:$D$13),IF(MONTH(F471)&gt;7,0)))),0),"")</f>
        <v/>
      </c>
      <c r="AA471" s="31" t="str">
        <f>IF(Ansøgning!R476="","",Ansøgning!R476)</f>
        <v/>
      </c>
      <c r="AB471" s="46" t="str">
        <f>IFERROR(MAX(IF(OR(V471="",X471=""),"",IF(AND(AND(MONTH(F471)&gt;=8,MONTH(F471)&lt;9),AND(MONTH(H471)&gt;=8,MONTH(H471)&lt;9)),(NETWORKDAYS(F471,H471,Lister!$D$7:$D$13)-X471)*T471/NETWORKDAYS(Lister!$D$20,Lister!$E$20,Lister!$D$7:$D$13),IF(AND(MONTH(F471)=7,MONTH(H471)=8),(NETWORKDAYS(Lister!$D$20,H471,Lister!$D$7:$D$13)-X471)*T471/NETWORKDAYS(Lister!$D$20,Lister!$E$20,Lister!$D$7:$D$13),IF(AND(MONTH(F471)=7,MONTH(H471)=7),0)))),0),"")</f>
        <v/>
      </c>
      <c r="AC471" s="15" t="str">
        <f>IF(Ansøgning!U476="","",Ansøgning!U476)</f>
        <v/>
      </c>
      <c r="AD471" s="31" t="str">
        <f t="shared" si="52"/>
        <v/>
      </c>
      <c r="AE471" s="31" t="str">
        <f t="shared" si="53"/>
        <v/>
      </c>
      <c r="AF471" s="51" t="str">
        <f t="shared" si="54"/>
        <v/>
      </c>
      <c r="AG471" s="15" t="str">
        <f t="shared" si="55"/>
        <v/>
      </c>
    </row>
    <row r="472" spans="1:33" x14ac:dyDescent="0.25">
      <c r="A472" s="13" t="str">
        <f>IF(Ansøgning!A477="","",Ansøgning!A477)</f>
        <v/>
      </c>
      <c r="B472" s="13" t="str">
        <f>IF(Ansøgning!B477="","",Ansøgning!B477)</f>
        <v/>
      </c>
      <c r="C472" s="13" t="str">
        <f>IF(Ansøgning!C477="","",Ansøgning!C477)</f>
        <v/>
      </c>
      <c r="D472" s="13" t="str">
        <f>IF(Ansøgning!D477="","",Ansøgning!D477)</f>
        <v/>
      </c>
      <c r="E472" s="14" t="str">
        <f>IF(Ansøgning!E477="","",Ansøgning!E477)</f>
        <v/>
      </c>
      <c r="F472" s="16"/>
      <c r="G472" s="14" t="str">
        <f>IF(Ansøgning!F477="","",Ansøgning!F477)</f>
        <v/>
      </c>
      <c r="H472" s="16"/>
      <c r="I472" s="72" t="str">
        <f>IF(OR(F472="",H472=""),"",NETWORKDAYS(F472,H472,Lister!$D$7:$D$13))</f>
        <v/>
      </c>
      <c r="J472" s="53" t="str">
        <f>IF(Ansøgning!H477="","",Ansøgning!H477)</f>
        <v/>
      </c>
      <c r="K472" s="32" t="str">
        <f t="shared" si="49"/>
        <v/>
      </c>
      <c r="L472" s="31" t="str">
        <f>IF(Ansøgning!J477="","",Ansøgning!J477)</f>
        <v/>
      </c>
      <c r="M472" s="18"/>
      <c r="N472" s="31" t="str">
        <f>IF(Ansøgning!K477="","",Ansøgning!K477)</f>
        <v/>
      </c>
      <c r="O472" s="18"/>
      <c r="P472" s="15" t="str">
        <f>IF(Ansøgning!L477="","",Ansøgning!L477)</f>
        <v/>
      </c>
      <c r="Q472" s="46" t="str">
        <f t="shared" si="50"/>
        <v/>
      </c>
      <c r="R472" s="46"/>
      <c r="S472" s="101" t="str">
        <f>IF(Ansøgning!M477="","",Ansøgning!M477)</f>
        <v/>
      </c>
      <c r="T472" s="31" t="str">
        <f t="shared" si="51"/>
        <v/>
      </c>
      <c r="U472" s="102" t="str">
        <f>IF(Ansøgning!O477="","",Ansøgning!O477)</f>
        <v/>
      </c>
      <c r="V472" s="20"/>
      <c r="W472" s="102" t="str">
        <f>IF(Ansøgning!P477="","",Ansøgning!P477)</f>
        <v/>
      </c>
      <c r="X472" s="20"/>
      <c r="Y472" s="31" t="str">
        <f>IF(Ansøgning!Q477="","",Ansøgning!Q477)</f>
        <v/>
      </c>
      <c r="Z472" s="46" t="str">
        <f>IFERROR(MAX(IF(OR(V472="",X472=""),"",IF(AND(AND(MONTH(F472)&gt;=7,MONTH(F472)&lt;8),AND(MONTH(H472)&gt;=7,MONTH(H472)&lt;8)),(NETWORKDAYS(F472,H472,Lister!$D$7:$D$13)-V472)*T472/NETWORKDAYS(Lister!$D$19,Lister!$E$19,Lister!$D$7:$D$13),IF(AND(AND(MONTH(F472)&gt;=7,MONTH(F472)&lt;8),MONTH(H472)&gt;7),(NETWORKDAYS(F472,Lister!$E$19,Lister!$D$7:$D$13)-V472)*T472/NETWORKDAYS(Lister!$D$19,Lister!$E$19,Lister!$D$7:$D$13),IF(MONTH(F472)&gt;7,0)))),0),"")</f>
        <v/>
      </c>
      <c r="AA472" s="31" t="str">
        <f>IF(Ansøgning!R477="","",Ansøgning!R477)</f>
        <v/>
      </c>
      <c r="AB472" s="46" t="str">
        <f>IFERROR(MAX(IF(OR(V472="",X472=""),"",IF(AND(AND(MONTH(F472)&gt;=8,MONTH(F472)&lt;9),AND(MONTH(H472)&gt;=8,MONTH(H472)&lt;9)),(NETWORKDAYS(F472,H472,Lister!$D$7:$D$13)-X472)*T472/NETWORKDAYS(Lister!$D$20,Lister!$E$20,Lister!$D$7:$D$13),IF(AND(MONTH(F472)=7,MONTH(H472)=8),(NETWORKDAYS(Lister!$D$20,H472,Lister!$D$7:$D$13)-X472)*T472/NETWORKDAYS(Lister!$D$20,Lister!$E$20,Lister!$D$7:$D$13),IF(AND(MONTH(F472)=7,MONTH(H472)=7),0)))),0),"")</f>
        <v/>
      </c>
      <c r="AC472" s="15" t="str">
        <f>IF(Ansøgning!U477="","",Ansøgning!U477)</f>
        <v/>
      </c>
      <c r="AD472" s="31" t="str">
        <f t="shared" si="52"/>
        <v/>
      </c>
      <c r="AE472" s="31" t="str">
        <f t="shared" si="53"/>
        <v/>
      </c>
      <c r="AF472" s="51" t="str">
        <f t="shared" si="54"/>
        <v/>
      </c>
      <c r="AG472" s="15" t="str">
        <f t="shared" si="55"/>
        <v/>
      </c>
    </row>
    <row r="473" spans="1:33" x14ac:dyDescent="0.25">
      <c r="A473" s="13" t="str">
        <f>IF(Ansøgning!A478="","",Ansøgning!A478)</f>
        <v/>
      </c>
      <c r="B473" s="13" t="str">
        <f>IF(Ansøgning!B478="","",Ansøgning!B478)</f>
        <v/>
      </c>
      <c r="C473" s="13" t="str">
        <f>IF(Ansøgning!C478="","",Ansøgning!C478)</f>
        <v/>
      </c>
      <c r="D473" s="13" t="str">
        <f>IF(Ansøgning!D478="","",Ansøgning!D478)</f>
        <v/>
      </c>
      <c r="E473" s="14" t="str">
        <f>IF(Ansøgning!E478="","",Ansøgning!E478)</f>
        <v/>
      </c>
      <c r="F473" s="16"/>
      <c r="G473" s="14" t="str">
        <f>IF(Ansøgning!F478="","",Ansøgning!F478)</f>
        <v/>
      </c>
      <c r="H473" s="16"/>
      <c r="I473" s="72" t="str">
        <f>IF(OR(F473="",H473=""),"",NETWORKDAYS(F473,H473,Lister!$D$7:$D$13))</f>
        <v/>
      </c>
      <c r="J473" s="53" t="str">
        <f>IF(Ansøgning!H478="","",Ansøgning!H478)</f>
        <v/>
      </c>
      <c r="K473" s="32" t="str">
        <f t="shared" si="49"/>
        <v/>
      </c>
      <c r="L473" s="31" t="str">
        <f>IF(Ansøgning!J478="","",Ansøgning!J478)</f>
        <v/>
      </c>
      <c r="M473" s="18"/>
      <c r="N473" s="31" t="str">
        <f>IF(Ansøgning!K478="","",Ansøgning!K478)</f>
        <v/>
      </c>
      <c r="O473" s="18"/>
      <c r="P473" s="15" t="str">
        <f>IF(Ansøgning!L478="","",Ansøgning!L478)</f>
        <v/>
      </c>
      <c r="Q473" s="46" t="str">
        <f t="shared" si="50"/>
        <v/>
      </c>
      <c r="R473" s="46"/>
      <c r="S473" s="101" t="str">
        <f>IF(Ansøgning!M478="","",Ansøgning!M478)</f>
        <v/>
      </c>
      <c r="T473" s="31" t="str">
        <f t="shared" si="51"/>
        <v/>
      </c>
      <c r="U473" s="102" t="str">
        <f>IF(Ansøgning!O478="","",Ansøgning!O478)</f>
        <v/>
      </c>
      <c r="V473" s="20"/>
      <c r="W473" s="102" t="str">
        <f>IF(Ansøgning!P478="","",Ansøgning!P478)</f>
        <v/>
      </c>
      <c r="X473" s="20"/>
      <c r="Y473" s="31" t="str">
        <f>IF(Ansøgning!Q478="","",Ansøgning!Q478)</f>
        <v/>
      </c>
      <c r="Z473" s="46" t="str">
        <f>IFERROR(MAX(IF(OR(V473="",X473=""),"",IF(AND(AND(MONTH(F473)&gt;=7,MONTH(F473)&lt;8),AND(MONTH(H473)&gt;=7,MONTH(H473)&lt;8)),(NETWORKDAYS(F473,H473,Lister!$D$7:$D$13)-V473)*T473/NETWORKDAYS(Lister!$D$19,Lister!$E$19,Lister!$D$7:$D$13),IF(AND(AND(MONTH(F473)&gt;=7,MONTH(F473)&lt;8),MONTH(H473)&gt;7),(NETWORKDAYS(F473,Lister!$E$19,Lister!$D$7:$D$13)-V473)*T473/NETWORKDAYS(Lister!$D$19,Lister!$E$19,Lister!$D$7:$D$13),IF(MONTH(F473)&gt;7,0)))),0),"")</f>
        <v/>
      </c>
      <c r="AA473" s="31" t="str">
        <f>IF(Ansøgning!R478="","",Ansøgning!R478)</f>
        <v/>
      </c>
      <c r="AB473" s="46" t="str">
        <f>IFERROR(MAX(IF(OR(V473="",X473=""),"",IF(AND(AND(MONTH(F473)&gt;=8,MONTH(F473)&lt;9),AND(MONTH(H473)&gt;=8,MONTH(H473)&lt;9)),(NETWORKDAYS(F473,H473,Lister!$D$7:$D$13)-X473)*T473/NETWORKDAYS(Lister!$D$20,Lister!$E$20,Lister!$D$7:$D$13),IF(AND(MONTH(F473)=7,MONTH(H473)=8),(NETWORKDAYS(Lister!$D$20,H473,Lister!$D$7:$D$13)-X473)*T473/NETWORKDAYS(Lister!$D$20,Lister!$E$20,Lister!$D$7:$D$13),IF(AND(MONTH(F473)=7,MONTH(H473)=7),0)))),0),"")</f>
        <v/>
      </c>
      <c r="AC473" s="15" t="str">
        <f>IF(Ansøgning!U478="","",Ansøgning!U478)</f>
        <v/>
      </c>
      <c r="AD473" s="31" t="str">
        <f t="shared" si="52"/>
        <v/>
      </c>
      <c r="AE473" s="31" t="str">
        <f t="shared" si="53"/>
        <v/>
      </c>
      <c r="AF473" s="51" t="str">
        <f t="shared" si="54"/>
        <v/>
      </c>
      <c r="AG473" s="15" t="str">
        <f t="shared" si="55"/>
        <v/>
      </c>
    </row>
    <row r="474" spans="1:33" x14ac:dyDescent="0.25">
      <c r="A474" s="13" t="str">
        <f>IF(Ansøgning!A479="","",Ansøgning!A479)</f>
        <v/>
      </c>
      <c r="B474" s="13" t="str">
        <f>IF(Ansøgning!B479="","",Ansøgning!B479)</f>
        <v/>
      </c>
      <c r="C474" s="13" t="str">
        <f>IF(Ansøgning!C479="","",Ansøgning!C479)</f>
        <v/>
      </c>
      <c r="D474" s="13" t="str">
        <f>IF(Ansøgning!D479="","",Ansøgning!D479)</f>
        <v/>
      </c>
      <c r="E474" s="14" t="str">
        <f>IF(Ansøgning!E479="","",Ansøgning!E479)</f>
        <v/>
      </c>
      <c r="F474" s="16"/>
      <c r="G474" s="14" t="str">
        <f>IF(Ansøgning!F479="","",Ansøgning!F479)</f>
        <v/>
      </c>
      <c r="H474" s="16"/>
      <c r="I474" s="72" t="str">
        <f>IF(OR(F474="",H474=""),"",NETWORKDAYS(F474,H474,Lister!$D$7:$D$13))</f>
        <v/>
      </c>
      <c r="J474" s="53" t="str">
        <f>IF(Ansøgning!H479="","",Ansøgning!H479)</f>
        <v/>
      </c>
      <c r="K474" s="32" t="str">
        <f t="shared" si="49"/>
        <v/>
      </c>
      <c r="L474" s="31" t="str">
        <f>IF(Ansøgning!J479="","",Ansøgning!J479)</f>
        <v/>
      </c>
      <c r="M474" s="18"/>
      <c r="N474" s="31" t="str">
        <f>IF(Ansøgning!K479="","",Ansøgning!K479)</f>
        <v/>
      </c>
      <c r="O474" s="18"/>
      <c r="P474" s="15" t="str">
        <f>IF(Ansøgning!L479="","",Ansøgning!L479)</f>
        <v/>
      </c>
      <c r="Q474" s="46" t="str">
        <f t="shared" si="50"/>
        <v/>
      </c>
      <c r="R474" s="46"/>
      <c r="S474" s="101" t="str">
        <f>IF(Ansøgning!M479="","",Ansøgning!M479)</f>
        <v/>
      </c>
      <c r="T474" s="31" t="str">
        <f t="shared" si="51"/>
        <v/>
      </c>
      <c r="U474" s="102" t="str">
        <f>IF(Ansøgning!O479="","",Ansøgning!O479)</f>
        <v/>
      </c>
      <c r="V474" s="20"/>
      <c r="W474" s="102" t="str">
        <f>IF(Ansøgning!P479="","",Ansøgning!P479)</f>
        <v/>
      </c>
      <c r="X474" s="20"/>
      <c r="Y474" s="31" t="str">
        <f>IF(Ansøgning!Q479="","",Ansøgning!Q479)</f>
        <v/>
      </c>
      <c r="Z474" s="46" t="str">
        <f>IFERROR(MAX(IF(OR(V474="",X474=""),"",IF(AND(AND(MONTH(F474)&gt;=7,MONTH(F474)&lt;8),AND(MONTH(H474)&gt;=7,MONTH(H474)&lt;8)),(NETWORKDAYS(F474,H474,Lister!$D$7:$D$13)-V474)*T474/NETWORKDAYS(Lister!$D$19,Lister!$E$19,Lister!$D$7:$D$13),IF(AND(AND(MONTH(F474)&gt;=7,MONTH(F474)&lt;8),MONTH(H474)&gt;7),(NETWORKDAYS(F474,Lister!$E$19,Lister!$D$7:$D$13)-V474)*T474/NETWORKDAYS(Lister!$D$19,Lister!$E$19,Lister!$D$7:$D$13),IF(MONTH(F474)&gt;7,0)))),0),"")</f>
        <v/>
      </c>
      <c r="AA474" s="31" t="str">
        <f>IF(Ansøgning!R479="","",Ansøgning!R479)</f>
        <v/>
      </c>
      <c r="AB474" s="46" t="str">
        <f>IFERROR(MAX(IF(OR(V474="",X474=""),"",IF(AND(AND(MONTH(F474)&gt;=8,MONTH(F474)&lt;9),AND(MONTH(H474)&gt;=8,MONTH(H474)&lt;9)),(NETWORKDAYS(F474,H474,Lister!$D$7:$D$13)-X474)*T474/NETWORKDAYS(Lister!$D$20,Lister!$E$20,Lister!$D$7:$D$13),IF(AND(MONTH(F474)=7,MONTH(H474)=8),(NETWORKDAYS(Lister!$D$20,H474,Lister!$D$7:$D$13)-X474)*T474/NETWORKDAYS(Lister!$D$20,Lister!$E$20,Lister!$D$7:$D$13),IF(AND(MONTH(F474)=7,MONTH(H474)=7),0)))),0),"")</f>
        <v/>
      </c>
      <c r="AC474" s="15" t="str">
        <f>IF(Ansøgning!U479="","",Ansøgning!U479)</f>
        <v/>
      </c>
      <c r="AD474" s="31" t="str">
        <f t="shared" si="52"/>
        <v/>
      </c>
      <c r="AE474" s="31" t="str">
        <f t="shared" si="53"/>
        <v/>
      </c>
      <c r="AF474" s="51" t="str">
        <f t="shared" si="54"/>
        <v/>
      </c>
      <c r="AG474" s="15" t="str">
        <f t="shared" si="55"/>
        <v/>
      </c>
    </row>
    <row r="475" spans="1:33" x14ac:dyDescent="0.25">
      <c r="A475" s="13" t="str">
        <f>IF(Ansøgning!A480="","",Ansøgning!A480)</f>
        <v/>
      </c>
      <c r="B475" s="13" t="str">
        <f>IF(Ansøgning!B480="","",Ansøgning!B480)</f>
        <v/>
      </c>
      <c r="C475" s="13" t="str">
        <f>IF(Ansøgning!C480="","",Ansøgning!C480)</f>
        <v/>
      </c>
      <c r="D475" s="13" t="str">
        <f>IF(Ansøgning!D480="","",Ansøgning!D480)</f>
        <v/>
      </c>
      <c r="E475" s="14" t="str">
        <f>IF(Ansøgning!E480="","",Ansøgning!E480)</f>
        <v/>
      </c>
      <c r="F475" s="16"/>
      <c r="G475" s="14" t="str">
        <f>IF(Ansøgning!F480="","",Ansøgning!F480)</f>
        <v/>
      </c>
      <c r="H475" s="16"/>
      <c r="I475" s="72" t="str">
        <f>IF(OR(F475="",H475=""),"",NETWORKDAYS(F475,H475,Lister!$D$7:$D$13))</f>
        <v/>
      </c>
      <c r="J475" s="53" t="str">
        <f>IF(Ansøgning!H480="","",Ansøgning!H480)</f>
        <v/>
      </c>
      <c r="K475" s="32" t="str">
        <f t="shared" si="49"/>
        <v/>
      </c>
      <c r="L475" s="31" t="str">
        <f>IF(Ansøgning!J480="","",Ansøgning!J480)</f>
        <v/>
      </c>
      <c r="M475" s="18"/>
      <c r="N475" s="31" t="str">
        <f>IF(Ansøgning!K480="","",Ansøgning!K480)</f>
        <v/>
      </c>
      <c r="O475" s="18"/>
      <c r="P475" s="15" t="str">
        <f>IF(Ansøgning!L480="","",Ansøgning!L480)</f>
        <v/>
      </c>
      <c r="Q475" s="46" t="str">
        <f t="shared" si="50"/>
        <v/>
      </c>
      <c r="R475" s="46"/>
      <c r="S475" s="101" t="str">
        <f>IF(Ansøgning!M480="","",Ansøgning!M480)</f>
        <v/>
      </c>
      <c r="T475" s="31" t="str">
        <f t="shared" si="51"/>
        <v/>
      </c>
      <c r="U475" s="102" t="str">
        <f>IF(Ansøgning!O480="","",Ansøgning!O480)</f>
        <v/>
      </c>
      <c r="V475" s="20"/>
      <c r="W475" s="102" t="str">
        <f>IF(Ansøgning!P480="","",Ansøgning!P480)</f>
        <v/>
      </c>
      <c r="X475" s="20"/>
      <c r="Y475" s="31" t="str">
        <f>IF(Ansøgning!Q480="","",Ansøgning!Q480)</f>
        <v/>
      </c>
      <c r="Z475" s="46" t="str">
        <f>IFERROR(MAX(IF(OR(V475="",X475=""),"",IF(AND(AND(MONTH(F475)&gt;=7,MONTH(F475)&lt;8),AND(MONTH(H475)&gt;=7,MONTH(H475)&lt;8)),(NETWORKDAYS(F475,H475,Lister!$D$7:$D$13)-V475)*T475/NETWORKDAYS(Lister!$D$19,Lister!$E$19,Lister!$D$7:$D$13),IF(AND(AND(MONTH(F475)&gt;=7,MONTH(F475)&lt;8),MONTH(H475)&gt;7),(NETWORKDAYS(F475,Lister!$E$19,Lister!$D$7:$D$13)-V475)*T475/NETWORKDAYS(Lister!$D$19,Lister!$E$19,Lister!$D$7:$D$13),IF(MONTH(F475)&gt;7,0)))),0),"")</f>
        <v/>
      </c>
      <c r="AA475" s="31" t="str">
        <f>IF(Ansøgning!R480="","",Ansøgning!R480)</f>
        <v/>
      </c>
      <c r="AB475" s="46" t="str">
        <f>IFERROR(MAX(IF(OR(V475="",X475=""),"",IF(AND(AND(MONTH(F475)&gt;=8,MONTH(F475)&lt;9),AND(MONTH(H475)&gt;=8,MONTH(H475)&lt;9)),(NETWORKDAYS(F475,H475,Lister!$D$7:$D$13)-X475)*T475/NETWORKDAYS(Lister!$D$20,Lister!$E$20,Lister!$D$7:$D$13),IF(AND(MONTH(F475)=7,MONTH(H475)=8),(NETWORKDAYS(Lister!$D$20,H475,Lister!$D$7:$D$13)-X475)*T475/NETWORKDAYS(Lister!$D$20,Lister!$E$20,Lister!$D$7:$D$13),IF(AND(MONTH(F475)=7,MONTH(H475)=7),0)))),0),"")</f>
        <v/>
      </c>
      <c r="AC475" s="15" t="str">
        <f>IF(Ansøgning!U480="","",Ansøgning!U480)</f>
        <v/>
      </c>
      <c r="AD475" s="31" t="str">
        <f t="shared" si="52"/>
        <v/>
      </c>
      <c r="AE475" s="31" t="str">
        <f t="shared" si="53"/>
        <v/>
      </c>
      <c r="AF475" s="51" t="str">
        <f t="shared" si="54"/>
        <v/>
      </c>
      <c r="AG475" s="15" t="str">
        <f t="shared" si="55"/>
        <v/>
      </c>
    </row>
    <row r="476" spans="1:33" x14ac:dyDescent="0.25">
      <c r="A476" s="13" t="str">
        <f>IF(Ansøgning!A481="","",Ansøgning!A481)</f>
        <v/>
      </c>
      <c r="B476" s="13" t="str">
        <f>IF(Ansøgning!B481="","",Ansøgning!B481)</f>
        <v/>
      </c>
      <c r="C476" s="13" t="str">
        <f>IF(Ansøgning!C481="","",Ansøgning!C481)</f>
        <v/>
      </c>
      <c r="D476" s="13" t="str">
        <f>IF(Ansøgning!D481="","",Ansøgning!D481)</f>
        <v/>
      </c>
      <c r="E476" s="14" t="str">
        <f>IF(Ansøgning!E481="","",Ansøgning!E481)</f>
        <v/>
      </c>
      <c r="F476" s="16"/>
      <c r="G476" s="14" t="str">
        <f>IF(Ansøgning!F481="","",Ansøgning!F481)</f>
        <v/>
      </c>
      <c r="H476" s="16"/>
      <c r="I476" s="72" t="str">
        <f>IF(OR(F476="",H476=""),"",NETWORKDAYS(F476,H476,Lister!$D$7:$D$13))</f>
        <v/>
      </c>
      <c r="J476" s="53" t="str">
        <f>IF(Ansøgning!H481="","",Ansøgning!H481)</f>
        <v/>
      </c>
      <c r="K476" s="32" t="str">
        <f t="shared" si="49"/>
        <v/>
      </c>
      <c r="L476" s="31" t="str">
        <f>IF(Ansøgning!J481="","",Ansøgning!J481)</f>
        <v/>
      </c>
      <c r="M476" s="18"/>
      <c r="N476" s="31" t="str">
        <f>IF(Ansøgning!K481="","",Ansøgning!K481)</f>
        <v/>
      </c>
      <c r="O476" s="18"/>
      <c r="P476" s="15" t="str">
        <f>IF(Ansøgning!L481="","",Ansøgning!L481)</f>
        <v/>
      </c>
      <c r="Q476" s="46" t="str">
        <f t="shared" si="50"/>
        <v/>
      </c>
      <c r="R476" s="46"/>
      <c r="S476" s="101" t="str">
        <f>IF(Ansøgning!M481="","",Ansøgning!M481)</f>
        <v/>
      </c>
      <c r="T476" s="31" t="str">
        <f t="shared" si="51"/>
        <v/>
      </c>
      <c r="U476" s="102" t="str">
        <f>IF(Ansøgning!O481="","",Ansøgning!O481)</f>
        <v/>
      </c>
      <c r="V476" s="20"/>
      <c r="W476" s="102" t="str">
        <f>IF(Ansøgning!P481="","",Ansøgning!P481)</f>
        <v/>
      </c>
      <c r="X476" s="20"/>
      <c r="Y476" s="31" t="str">
        <f>IF(Ansøgning!Q481="","",Ansøgning!Q481)</f>
        <v/>
      </c>
      <c r="Z476" s="46" t="str">
        <f>IFERROR(MAX(IF(OR(V476="",X476=""),"",IF(AND(AND(MONTH(F476)&gt;=7,MONTH(F476)&lt;8),AND(MONTH(H476)&gt;=7,MONTH(H476)&lt;8)),(NETWORKDAYS(F476,H476,Lister!$D$7:$D$13)-V476)*T476/NETWORKDAYS(Lister!$D$19,Lister!$E$19,Lister!$D$7:$D$13),IF(AND(AND(MONTH(F476)&gt;=7,MONTH(F476)&lt;8),MONTH(H476)&gt;7),(NETWORKDAYS(F476,Lister!$E$19,Lister!$D$7:$D$13)-V476)*T476/NETWORKDAYS(Lister!$D$19,Lister!$E$19,Lister!$D$7:$D$13),IF(MONTH(F476)&gt;7,0)))),0),"")</f>
        <v/>
      </c>
      <c r="AA476" s="31" t="str">
        <f>IF(Ansøgning!R481="","",Ansøgning!R481)</f>
        <v/>
      </c>
      <c r="AB476" s="46" t="str">
        <f>IFERROR(MAX(IF(OR(V476="",X476=""),"",IF(AND(AND(MONTH(F476)&gt;=8,MONTH(F476)&lt;9),AND(MONTH(H476)&gt;=8,MONTH(H476)&lt;9)),(NETWORKDAYS(F476,H476,Lister!$D$7:$D$13)-X476)*T476/NETWORKDAYS(Lister!$D$20,Lister!$E$20,Lister!$D$7:$D$13),IF(AND(MONTH(F476)=7,MONTH(H476)=8),(NETWORKDAYS(Lister!$D$20,H476,Lister!$D$7:$D$13)-X476)*T476/NETWORKDAYS(Lister!$D$20,Lister!$E$20,Lister!$D$7:$D$13),IF(AND(MONTH(F476)=7,MONTH(H476)=7),0)))),0),"")</f>
        <v/>
      </c>
      <c r="AC476" s="15" t="str">
        <f>IF(Ansøgning!U481="","",Ansøgning!U481)</f>
        <v/>
      </c>
      <c r="AD476" s="31" t="str">
        <f t="shared" si="52"/>
        <v/>
      </c>
      <c r="AE476" s="31" t="str">
        <f t="shared" si="53"/>
        <v/>
      </c>
      <c r="AF476" s="51" t="str">
        <f t="shared" si="54"/>
        <v/>
      </c>
      <c r="AG476" s="15" t="str">
        <f t="shared" si="55"/>
        <v/>
      </c>
    </row>
    <row r="477" spans="1:33" x14ac:dyDescent="0.25">
      <c r="A477" s="13" t="str">
        <f>IF(Ansøgning!A482="","",Ansøgning!A482)</f>
        <v/>
      </c>
      <c r="B477" s="13" t="str">
        <f>IF(Ansøgning!B482="","",Ansøgning!B482)</f>
        <v/>
      </c>
      <c r="C477" s="13" t="str">
        <f>IF(Ansøgning!C482="","",Ansøgning!C482)</f>
        <v/>
      </c>
      <c r="D477" s="13" t="str">
        <f>IF(Ansøgning!D482="","",Ansøgning!D482)</f>
        <v/>
      </c>
      <c r="E477" s="14" t="str">
        <f>IF(Ansøgning!E482="","",Ansøgning!E482)</f>
        <v/>
      </c>
      <c r="F477" s="16"/>
      <c r="G477" s="14" t="str">
        <f>IF(Ansøgning!F482="","",Ansøgning!F482)</f>
        <v/>
      </c>
      <c r="H477" s="16"/>
      <c r="I477" s="72" t="str">
        <f>IF(OR(F477="",H477=""),"",NETWORKDAYS(F477,H477,Lister!$D$7:$D$13))</f>
        <v/>
      </c>
      <c r="J477" s="53" t="str">
        <f>IF(Ansøgning!H482="","",Ansøgning!H482)</f>
        <v/>
      </c>
      <c r="K477" s="32" t="str">
        <f t="shared" si="49"/>
        <v/>
      </c>
      <c r="L477" s="31" t="str">
        <f>IF(Ansøgning!J482="","",Ansøgning!J482)</f>
        <v/>
      </c>
      <c r="M477" s="18"/>
      <c r="N477" s="31" t="str">
        <f>IF(Ansøgning!K482="","",Ansøgning!K482)</f>
        <v/>
      </c>
      <c r="O477" s="18"/>
      <c r="P477" s="15" t="str">
        <f>IF(Ansøgning!L482="","",Ansøgning!L482)</f>
        <v/>
      </c>
      <c r="Q477" s="46" t="str">
        <f t="shared" si="50"/>
        <v/>
      </c>
      <c r="R477" s="46"/>
      <c r="S477" s="101" t="str">
        <f>IF(Ansøgning!M482="","",Ansøgning!M482)</f>
        <v/>
      </c>
      <c r="T477" s="31" t="str">
        <f t="shared" si="51"/>
        <v/>
      </c>
      <c r="U477" s="102" t="str">
        <f>IF(Ansøgning!O482="","",Ansøgning!O482)</f>
        <v/>
      </c>
      <c r="V477" s="20"/>
      <c r="W477" s="102" t="str">
        <f>IF(Ansøgning!P482="","",Ansøgning!P482)</f>
        <v/>
      </c>
      <c r="X477" s="20"/>
      <c r="Y477" s="31" t="str">
        <f>IF(Ansøgning!Q482="","",Ansøgning!Q482)</f>
        <v/>
      </c>
      <c r="Z477" s="46" t="str">
        <f>IFERROR(MAX(IF(OR(V477="",X477=""),"",IF(AND(AND(MONTH(F477)&gt;=7,MONTH(F477)&lt;8),AND(MONTH(H477)&gt;=7,MONTH(H477)&lt;8)),(NETWORKDAYS(F477,H477,Lister!$D$7:$D$13)-V477)*T477/NETWORKDAYS(Lister!$D$19,Lister!$E$19,Lister!$D$7:$D$13),IF(AND(AND(MONTH(F477)&gt;=7,MONTH(F477)&lt;8),MONTH(H477)&gt;7),(NETWORKDAYS(F477,Lister!$E$19,Lister!$D$7:$D$13)-V477)*T477/NETWORKDAYS(Lister!$D$19,Lister!$E$19,Lister!$D$7:$D$13),IF(MONTH(F477)&gt;7,0)))),0),"")</f>
        <v/>
      </c>
      <c r="AA477" s="31" t="str">
        <f>IF(Ansøgning!R482="","",Ansøgning!R482)</f>
        <v/>
      </c>
      <c r="AB477" s="46" t="str">
        <f>IFERROR(MAX(IF(OR(V477="",X477=""),"",IF(AND(AND(MONTH(F477)&gt;=8,MONTH(F477)&lt;9),AND(MONTH(H477)&gt;=8,MONTH(H477)&lt;9)),(NETWORKDAYS(F477,H477,Lister!$D$7:$D$13)-X477)*T477/NETWORKDAYS(Lister!$D$20,Lister!$E$20,Lister!$D$7:$D$13),IF(AND(MONTH(F477)=7,MONTH(H477)=8),(NETWORKDAYS(Lister!$D$20,H477,Lister!$D$7:$D$13)-X477)*T477/NETWORKDAYS(Lister!$D$20,Lister!$E$20,Lister!$D$7:$D$13),IF(AND(MONTH(F477)=7,MONTH(H477)=7),0)))),0),"")</f>
        <v/>
      </c>
      <c r="AC477" s="15" t="str">
        <f>IF(Ansøgning!U482="","",Ansøgning!U482)</f>
        <v/>
      </c>
      <c r="AD477" s="31" t="str">
        <f t="shared" si="52"/>
        <v/>
      </c>
      <c r="AE477" s="31" t="str">
        <f t="shared" si="53"/>
        <v/>
      </c>
      <c r="AF477" s="51" t="str">
        <f t="shared" si="54"/>
        <v/>
      </c>
      <c r="AG477" s="15" t="str">
        <f t="shared" si="55"/>
        <v/>
      </c>
    </row>
    <row r="478" spans="1:33" x14ac:dyDescent="0.25">
      <c r="A478" s="13" t="str">
        <f>IF(Ansøgning!A483="","",Ansøgning!A483)</f>
        <v/>
      </c>
      <c r="B478" s="13" t="str">
        <f>IF(Ansøgning!B483="","",Ansøgning!B483)</f>
        <v/>
      </c>
      <c r="C478" s="13" t="str">
        <f>IF(Ansøgning!C483="","",Ansøgning!C483)</f>
        <v/>
      </c>
      <c r="D478" s="13" t="str">
        <f>IF(Ansøgning!D483="","",Ansøgning!D483)</f>
        <v/>
      </c>
      <c r="E478" s="14" t="str">
        <f>IF(Ansøgning!E483="","",Ansøgning!E483)</f>
        <v/>
      </c>
      <c r="F478" s="16"/>
      <c r="G478" s="14" t="str">
        <f>IF(Ansøgning!F483="","",Ansøgning!F483)</f>
        <v/>
      </c>
      <c r="H478" s="16"/>
      <c r="I478" s="72" t="str">
        <f>IF(OR(F478="",H478=""),"",NETWORKDAYS(F478,H478,Lister!$D$7:$D$13))</f>
        <v/>
      </c>
      <c r="J478" s="53" t="str">
        <f>IF(Ansøgning!H483="","",Ansøgning!H483)</f>
        <v/>
      </c>
      <c r="K478" s="32" t="str">
        <f t="shared" si="49"/>
        <v/>
      </c>
      <c r="L478" s="31" t="str">
        <f>IF(Ansøgning!J483="","",Ansøgning!J483)</f>
        <v/>
      </c>
      <c r="M478" s="18"/>
      <c r="N478" s="31" t="str">
        <f>IF(Ansøgning!K483="","",Ansøgning!K483)</f>
        <v/>
      </c>
      <c r="O478" s="18"/>
      <c r="P478" s="15" t="str">
        <f>IF(Ansøgning!L483="","",Ansøgning!L483)</f>
        <v/>
      </c>
      <c r="Q478" s="46" t="str">
        <f t="shared" si="50"/>
        <v/>
      </c>
      <c r="R478" s="46"/>
      <c r="S478" s="101" t="str">
        <f>IF(Ansøgning!M483="","",Ansøgning!M483)</f>
        <v/>
      </c>
      <c r="T478" s="31" t="str">
        <f t="shared" si="51"/>
        <v/>
      </c>
      <c r="U478" s="102" t="str">
        <f>IF(Ansøgning!O483="","",Ansøgning!O483)</f>
        <v/>
      </c>
      <c r="V478" s="20"/>
      <c r="W478" s="102" t="str">
        <f>IF(Ansøgning!P483="","",Ansøgning!P483)</f>
        <v/>
      </c>
      <c r="X478" s="20"/>
      <c r="Y478" s="31" t="str">
        <f>IF(Ansøgning!Q483="","",Ansøgning!Q483)</f>
        <v/>
      </c>
      <c r="Z478" s="46" t="str">
        <f>IFERROR(MAX(IF(OR(V478="",X478=""),"",IF(AND(AND(MONTH(F478)&gt;=7,MONTH(F478)&lt;8),AND(MONTH(H478)&gt;=7,MONTH(H478)&lt;8)),(NETWORKDAYS(F478,H478,Lister!$D$7:$D$13)-V478)*T478/NETWORKDAYS(Lister!$D$19,Lister!$E$19,Lister!$D$7:$D$13),IF(AND(AND(MONTH(F478)&gt;=7,MONTH(F478)&lt;8),MONTH(H478)&gt;7),(NETWORKDAYS(F478,Lister!$E$19,Lister!$D$7:$D$13)-V478)*T478/NETWORKDAYS(Lister!$D$19,Lister!$E$19,Lister!$D$7:$D$13),IF(MONTH(F478)&gt;7,0)))),0),"")</f>
        <v/>
      </c>
      <c r="AA478" s="31" t="str">
        <f>IF(Ansøgning!R483="","",Ansøgning!R483)</f>
        <v/>
      </c>
      <c r="AB478" s="46" t="str">
        <f>IFERROR(MAX(IF(OR(V478="",X478=""),"",IF(AND(AND(MONTH(F478)&gt;=8,MONTH(F478)&lt;9),AND(MONTH(H478)&gt;=8,MONTH(H478)&lt;9)),(NETWORKDAYS(F478,H478,Lister!$D$7:$D$13)-X478)*T478/NETWORKDAYS(Lister!$D$20,Lister!$E$20,Lister!$D$7:$D$13),IF(AND(MONTH(F478)=7,MONTH(H478)=8),(NETWORKDAYS(Lister!$D$20,H478,Lister!$D$7:$D$13)-X478)*T478/NETWORKDAYS(Lister!$D$20,Lister!$E$20,Lister!$D$7:$D$13),IF(AND(MONTH(F478)=7,MONTH(H478)=7),0)))),0),"")</f>
        <v/>
      </c>
      <c r="AC478" s="15" t="str">
        <f>IF(Ansøgning!U483="","",Ansøgning!U483)</f>
        <v/>
      </c>
      <c r="AD478" s="31" t="str">
        <f t="shared" si="52"/>
        <v/>
      </c>
      <c r="AE478" s="31" t="str">
        <f t="shared" si="53"/>
        <v/>
      </c>
      <c r="AF478" s="51" t="str">
        <f t="shared" si="54"/>
        <v/>
      </c>
      <c r="AG478" s="15" t="str">
        <f t="shared" si="55"/>
        <v/>
      </c>
    </row>
    <row r="479" spans="1:33" x14ac:dyDescent="0.25">
      <c r="A479" s="13" t="str">
        <f>IF(Ansøgning!A484="","",Ansøgning!A484)</f>
        <v/>
      </c>
      <c r="B479" s="13" t="str">
        <f>IF(Ansøgning!B484="","",Ansøgning!B484)</f>
        <v/>
      </c>
      <c r="C479" s="13" t="str">
        <f>IF(Ansøgning!C484="","",Ansøgning!C484)</f>
        <v/>
      </c>
      <c r="D479" s="13" t="str">
        <f>IF(Ansøgning!D484="","",Ansøgning!D484)</f>
        <v/>
      </c>
      <c r="E479" s="14" t="str">
        <f>IF(Ansøgning!E484="","",Ansøgning!E484)</f>
        <v/>
      </c>
      <c r="F479" s="16"/>
      <c r="G479" s="14" t="str">
        <f>IF(Ansøgning!F484="","",Ansøgning!F484)</f>
        <v/>
      </c>
      <c r="H479" s="16"/>
      <c r="I479" s="72" t="str">
        <f>IF(OR(F479="",H479=""),"",NETWORKDAYS(F479,H479,Lister!$D$7:$D$13))</f>
        <v/>
      </c>
      <c r="J479" s="53" t="str">
        <f>IF(Ansøgning!H484="","",Ansøgning!H484)</f>
        <v/>
      </c>
      <c r="K479" s="32" t="str">
        <f t="shared" si="49"/>
        <v/>
      </c>
      <c r="L479" s="31" t="str">
        <f>IF(Ansøgning!J484="","",Ansøgning!J484)</f>
        <v/>
      </c>
      <c r="M479" s="18"/>
      <c r="N479" s="31" t="str">
        <f>IF(Ansøgning!K484="","",Ansøgning!K484)</f>
        <v/>
      </c>
      <c r="O479" s="18"/>
      <c r="P479" s="15" t="str">
        <f>IF(Ansøgning!L484="","",Ansøgning!L484)</f>
        <v/>
      </c>
      <c r="Q479" s="46" t="str">
        <f t="shared" si="50"/>
        <v/>
      </c>
      <c r="R479" s="46"/>
      <c r="S479" s="101" t="str">
        <f>IF(Ansøgning!M484="","",Ansøgning!M484)</f>
        <v/>
      </c>
      <c r="T479" s="31" t="str">
        <f t="shared" si="51"/>
        <v/>
      </c>
      <c r="U479" s="102" t="str">
        <f>IF(Ansøgning!O484="","",Ansøgning!O484)</f>
        <v/>
      </c>
      <c r="V479" s="20"/>
      <c r="W479" s="102" t="str">
        <f>IF(Ansøgning!P484="","",Ansøgning!P484)</f>
        <v/>
      </c>
      <c r="X479" s="20"/>
      <c r="Y479" s="31" t="str">
        <f>IF(Ansøgning!Q484="","",Ansøgning!Q484)</f>
        <v/>
      </c>
      <c r="Z479" s="46" t="str">
        <f>IFERROR(MAX(IF(OR(V479="",X479=""),"",IF(AND(AND(MONTH(F479)&gt;=7,MONTH(F479)&lt;8),AND(MONTH(H479)&gt;=7,MONTH(H479)&lt;8)),(NETWORKDAYS(F479,H479,Lister!$D$7:$D$13)-V479)*T479/NETWORKDAYS(Lister!$D$19,Lister!$E$19,Lister!$D$7:$D$13),IF(AND(AND(MONTH(F479)&gt;=7,MONTH(F479)&lt;8),MONTH(H479)&gt;7),(NETWORKDAYS(F479,Lister!$E$19,Lister!$D$7:$D$13)-V479)*T479/NETWORKDAYS(Lister!$D$19,Lister!$E$19,Lister!$D$7:$D$13),IF(MONTH(F479)&gt;7,0)))),0),"")</f>
        <v/>
      </c>
      <c r="AA479" s="31" t="str">
        <f>IF(Ansøgning!R484="","",Ansøgning!R484)</f>
        <v/>
      </c>
      <c r="AB479" s="46" t="str">
        <f>IFERROR(MAX(IF(OR(V479="",X479=""),"",IF(AND(AND(MONTH(F479)&gt;=8,MONTH(F479)&lt;9),AND(MONTH(H479)&gt;=8,MONTH(H479)&lt;9)),(NETWORKDAYS(F479,H479,Lister!$D$7:$D$13)-X479)*T479/NETWORKDAYS(Lister!$D$20,Lister!$E$20,Lister!$D$7:$D$13),IF(AND(MONTH(F479)=7,MONTH(H479)=8),(NETWORKDAYS(Lister!$D$20,H479,Lister!$D$7:$D$13)-X479)*T479/NETWORKDAYS(Lister!$D$20,Lister!$E$20,Lister!$D$7:$D$13),IF(AND(MONTH(F479)=7,MONTH(H479)=7),0)))),0),"")</f>
        <v/>
      </c>
      <c r="AC479" s="15" t="str">
        <f>IF(Ansøgning!U484="","",Ansøgning!U484)</f>
        <v/>
      </c>
      <c r="AD479" s="31" t="str">
        <f t="shared" si="52"/>
        <v/>
      </c>
      <c r="AE479" s="31" t="str">
        <f t="shared" si="53"/>
        <v/>
      </c>
      <c r="AF479" s="51" t="str">
        <f t="shared" si="54"/>
        <v/>
      </c>
      <c r="AG479" s="15" t="str">
        <f t="shared" si="55"/>
        <v/>
      </c>
    </row>
    <row r="480" spans="1:33" x14ac:dyDescent="0.25">
      <c r="A480" s="13" t="str">
        <f>IF(Ansøgning!A485="","",Ansøgning!A485)</f>
        <v/>
      </c>
      <c r="B480" s="13" t="str">
        <f>IF(Ansøgning!B485="","",Ansøgning!B485)</f>
        <v/>
      </c>
      <c r="C480" s="13" t="str">
        <f>IF(Ansøgning!C485="","",Ansøgning!C485)</f>
        <v/>
      </c>
      <c r="D480" s="13" t="str">
        <f>IF(Ansøgning!D485="","",Ansøgning!D485)</f>
        <v/>
      </c>
      <c r="E480" s="14" t="str">
        <f>IF(Ansøgning!E485="","",Ansøgning!E485)</f>
        <v/>
      </c>
      <c r="F480" s="16"/>
      <c r="G480" s="14" t="str">
        <f>IF(Ansøgning!F485="","",Ansøgning!F485)</f>
        <v/>
      </c>
      <c r="H480" s="16"/>
      <c r="I480" s="72" t="str">
        <f>IF(OR(F480="",H480=""),"",NETWORKDAYS(F480,H480,Lister!$D$7:$D$13))</f>
        <v/>
      </c>
      <c r="J480" s="53" t="str">
        <f>IF(Ansøgning!H485="","",Ansøgning!H485)</f>
        <v/>
      </c>
      <c r="K480" s="32" t="str">
        <f t="shared" si="49"/>
        <v/>
      </c>
      <c r="L480" s="31" t="str">
        <f>IF(Ansøgning!J485="","",Ansøgning!J485)</f>
        <v/>
      </c>
      <c r="M480" s="18"/>
      <c r="N480" s="31" t="str">
        <f>IF(Ansøgning!K485="","",Ansøgning!K485)</f>
        <v/>
      </c>
      <c r="O480" s="18"/>
      <c r="P480" s="15" t="str">
        <f>IF(Ansøgning!L485="","",Ansøgning!L485)</f>
        <v/>
      </c>
      <c r="Q480" s="46" t="str">
        <f t="shared" si="50"/>
        <v/>
      </c>
      <c r="R480" s="46"/>
      <c r="S480" s="101" t="str">
        <f>IF(Ansøgning!M485="","",Ansøgning!M485)</f>
        <v/>
      </c>
      <c r="T480" s="31" t="str">
        <f t="shared" si="51"/>
        <v/>
      </c>
      <c r="U480" s="102" t="str">
        <f>IF(Ansøgning!O485="","",Ansøgning!O485)</f>
        <v/>
      </c>
      <c r="V480" s="20"/>
      <c r="W480" s="102" t="str">
        <f>IF(Ansøgning!P485="","",Ansøgning!P485)</f>
        <v/>
      </c>
      <c r="X480" s="20"/>
      <c r="Y480" s="31" t="str">
        <f>IF(Ansøgning!Q485="","",Ansøgning!Q485)</f>
        <v/>
      </c>
      <c r="Z480" s="46" t="str">
        <f>IFERROR(MAX(IF(OR(V480="",X480=""),"",IF(AND(AND(MONTH(F480)&gt;=7,MONTH(F480)&lt;8),AND(MONTH(H480)&gt;=7,MONTH(H480)&lt;8)),(NETWORKDAYS(F480,H480,Lister!$D$7:$D$13)-V480)*T480/NETWORKDAYS(Lister!$D$19,Lister!$E$19,Lister!$D$7:$D$13),IF(AND(AND(MONTH(F480)&gt;=7,MONTH(F480)&lt;8),MONTH(H480)&gt;7),(NETWORKDAYS(F480,Lister!$E$19,Lister!$D$7:$D$13)-V480)*T480/NETWORKDAYS(Lister!$D$19,Lister!$E$19,Lister!$D$7:$D$13),IF(MONTH(F480)&gt;7,0)))),0),"")</f>
        <v/>
      </c>
      <c r="AA480" s="31" t="str">
        <f>IF(Ansøgning!R485="","",Ansøgning!R485)</f>
        <v/>
      </c>
      <c r="AB480" s="46" t="str">
        <f>IFERROR(MAX(IF(OR(V480="",X480=""),"",IF(AND(AND(MONTH(F480)&gt;=8,MONTH(F480)&lt;9),AND(MONTH(H480)&gt;=8,MONTH(H480)&lt;9)),(NETWORKDAYS(F480,H480,Lister!$D$7:$D$13)-X480)*T480/NETWORKDAYS(Lister!$D$20,Lister!$E$20,Lister!$D$7:$D$13),IF(AND(MONTH(F480)=7,MONTH(H480)=8),(NETWORKDAYS(Lister!$D$20,H480,Lister!$D$7:$D$13)-X480)*T480/NETWORKDAYS(Lister!$D$20,Lister!$E$20,Lister!$D$7:$D$13),IF(AND(MONTH(F480)=7,MONTH(H480)=7),0)))),0),"")</f>
        <v/>
      </c>
      <c r="AC480" s="15" t="str">
        <f>IF(Ansøgning!U485="","",Ansøgning!U485)</f>
        <v/>
      </c>
      <c r="AD480" s="31" t="str">
        <f t="shared" si="52"/>
        <v/>
      </c>
      <c r="AE480" s="31" t="str">
        <f t="shared" si="53"/>
        <v/>
      </c>
      <c r="AF480" s="51" t="str">
        <f t="shared" si="54"/>
        <v/>
      </c>
      <c r="AG480" s="15" t="str">
        <f t="shared" si="55"/>
        <v/>
      </c>
    </row>
    <row r="481" spans="1:33" x14ac:dyDescent="0.25">
      <c r="A481" s="13" t="str">
        <f>IF(Ansøgning!A486="","",Ansøgning!A486)</f>
        <v/>
      </c>
      <c r="B481" s="13" t="str">
        <f>IF(Ansøgning!B486="","",Ansøgning!B486)</f>
        <v/>
      </c>
      <c r="C481" s="13" t="str">
        <f>IF(Ansøgning!C486="","",Ansøgning!C486)</f>
        <v/>
      </c>
      <c r="D481" s="13" t="str">
        <f>IF(Ansøgning!D486="","",Ansøgning!D486)</f>
        <v/>
      </c>
      <c r="E481" s="14" t="str">
        <f>IF(Ansøgning!E486="","",Ansøgning!E486)</f>
        <v/>
      </c>
      <c r="F481" s="16"/>
      <c r="G481" s="14" t="str">
        <f>IF(Ansøgning!F486="","",Ansøgning!F486)</f>
        <v/>
      </c>
      <c r="H481" s="16"/>
      <c r="I481" s="72" t="str">
        <f>IF(OR(F481="",H481=""),"",NETWORKDAYS(F481,H481,Lister!$D$7:$D$13))</f>
        <v/>
      </c>
      <c r="J481" s="53" t="str">
        <f>IF(Ansøgning!H486="","",Ansøgning!H486)</f>
        <v/>
      </c>
      <c r="K481" s="32" t="str">
        <f t="shared" si="49"/>
        <v/>
      </c>
      <c r="L481" s="31" t="str">
        <f>IF(Ansøgning!J486="","",Ansøgning!J486)</f>
        <v/>
      </c>
      <c r="M481" s="18"/>
      <c r="N481" s="31" t="str">
        <f>IF(Ansøgning!K486="","",Ansøgning!K486)</f>
        <v/>
      </c>
      <c r="O481" s="18"/>
      <c r="P481" s="15" t="str">
        <f>IF(Ansøgning!L486="","",Ansøgning!L486)</f>
        <v/>
      </c>
      <c r="Q481" s="46" t="str">
        <f t="shared" si="50"/>
        <v/>
      </c>
      <c r="R481" s="46"/>
      <c r="S481" s="101" t="str">
        <f>IF(Ansøgning!M486="","",Ansøgning!M486)</f>
        <v/>
      </c>
      <c r="T481" s="31" t="str">
        <f t="shared" si="51"/>
        <v/>
      </c>
      <c r="U481" s="102" t="str">
        <f>IF(Ansøgning!O486="","",Ansøgning!O486)</f>
        <v/>
      </c>
      <c r="V481" s="20"/>
      <c r="W481" s="102" t="str">
        <f>IF(Ansøgning!P486="","",Ansøgning!P486)</f>
        <v/>
      </c>
      <c r="X481" s="20"/>
      <c r="Y481" s="31" t="str">
        <f>IF(Ansøgning!Q486="","",Ansøgning!Q486)</f>
        <v/>
      </c>
      <c r="Z481" s="46" t="str">
        <f>IFERROR(MAX(IF(OR(V481="",X481=""),"",IF(AND(AND(MONTH(F481)&gt;=7,MONTH(F481)&lt;8),AND(MONTH(H481)&gt;=7,MONTH(H481)&lt;8)),(NETWORKDAYS(F481,H481,Lister!$D$7:$D$13)-V481)*T481/NETWORKDAYS(Lister!$D$19,Lister!$E$19,Lister!$D$7:$D$13),IF(AND(AND(MONTH(F481)&gt;=7,MONTH(F481)&lt;8),MONTH(H481)&gt;7),(NETWORKDAYS(F481,Lister!$E$19,Lister!$D$7:$D$13)-V481)*T481/NETWORKDAYS(Lister!$D$19,Lister!$E$19,Lister!$D$7:$D$13),IF(MONTH(F481)&gt;7,0)))),0),"")</f>
        <v/>
      </c>
      <c r="AA481" s="31" t="str">
        <f>IF(Ansøgning!R486="","",Ansøgning!R486)</f>
        <v/>
      </c>
      <c r="AB481" s="46" t="str">
        <f>IFERROR(MAX(IF(OR(V481="",X481=""),"",IF(AND(AND(MONTH(F481)&gt;=8,MONTH(F481)&lt;9),AND(MONTH(H481)&gt;=8,MONTH(H481)&lt;9)),(NETWORKDAYS(F481,H481,Lister!$D$7:$D$13)-X481)*T481/NETWORKDAYS(Lister!$D$20,Lister!$E$20,Lister!$D$7:$D$13),IF(AND(MONTH(F481)=7,MONTH(H481)=8),(NETWORKDAYS(Lister!$D$20,H481,Lister!$D$7:$D$13)-X481)*T481/NETWORKDAYS(Lister!$D$20,Lister!$E$20,Lister!$D$7:$D$13),IF(AND(MONTH(F481)=7,MONTH(H481)=7),0)))),0),"")</f>
        <v/>
      </c>
      <c r="AC481" s="15" t="str">
        <f>IF(Ansøgning!U486="","",Ansøgning!U486)</f>
        <v/>
      </c>
      <c r="AD481" s="31" t="str">
        <f t="shared" si="52"/>
        <v/>
      </c>
      <c r="AE481" s="31" t="str">
        <f t="shared" si="53"/>
        <v/>
      </c>
      <c r="AF481" s="51" t="str">
        <f t="shared" si="54"/>
        <v/>
      </c>
      <c r="AG481" s="15" t="str">
        <f t="shared" si="55"/>
        <v/>
      </c>
    </row>
    <row r="482" spans="1:33" x14ac:dyDescent="0.25">
      <c r="A482" s="13" t="str">
        <f>IF(Ansøgning!A487="","",Ansøgning!A487)</f>
        <v/>
      </c>
      <c r="B482" s="13" t="str">
        <f>IF(Ansøgning!B487="","",Ansøgning!B487)</f>
        <v/>
      </c>
      <c r="C482" s="13" t="str">
        <f>IF(Ansøgning!C487="","",Ansøgning!C487)</f>
        <v/>
      </c>
      <c r="D482" s="13" t="str">
        <f>IF(Ansøgning!D487="","",Ansøgning!D487)</f>
        <v/>
      </c>
      <c r="E482" s="14" t="str">
        <f>IF(Ansøgning!E487="","",Ansøgning!E487)</f>
        <v/>
      </c>
      <c r="F482" s="16"/>
      <c r="G482" s="14" t="str">
        <f>IF(Ansøgning!F487="","",Ansøgning!F487)</f>
        <v/>
      </c>
      <c r="H482" s="16"/>
      <c r="I482" s="72" t="str">
        <f>IF(OR(F482="",H482=""),"",NETWORKDAYS(F482,H482,Lister!$D$7:$D$13))</f>
        <v/>
      </c>
      <c r="J482" s="53" t="str">
        <f>IF(Ansøgning!H487="","",Ansøgning!H487)</f>
        <v/>
      </c>
      <c r="K482" s="32" t="str">
        <f t="shared" si="49"/>
        <v/>
      </c>
      <c r="L482" s="31" t="str">
        <f>IF(Ansøgning!J487="","",Ansøgning!J487)</f>
        <v/>
      </c>
      <c r="M482" s="18"/>
      <c r="N482" s="31" t="str">
        <f>IF(Ansøgning!K487="","",Ansøgning!K487)</f>
        <v/>
      </c>
      <c r="O482" s="18"/>
      <c r="P482" s="15" t="str">
        <f>IF(Ansøgning!L487="","",Ansøgning!L487)</f>
        <v/>
      </c>
      <c r="Q482" s="46" t="str">
        <f t="shared" si="50"/>
        <v/>
      </c>
      <c r="R482" s="46"/>
      <c r="S482" s="101" t="str">
        <f>IF(Ansøgning!M487="","",Ansøgning!M487)</f>
        <v/>
      </c>
      <c r="T482" s="31" t="str">
        <f t="shared" si="51"/>
        <v/>
      </c>
      <c r="U482" s="102" t="str">
        <f>IF(Ansøgning!O487="","",Ansøgning!O487)</f>
        <v/>
      </c>
      <c r="V482" s="20"/>
      <c r="W482" s="102" t="str">
        <f>IF(Ansøgning!P487="","",Ansøgning!P487)</f>
        <v/>
      </c>
      <c r="X482" s="20"/>
      <c r="Y482" s="31" t="str">
        <f>IF(Ansøgning!Q487="","",Ansøgning!Q487)</f>
        <v/>
      </c>
      <c r="Z482" s="46" t="str">
        <f>IFERROR(MAX(IF(OR(V482="",X482=""),"",IF(AND(AND(MONTH(F482)&gt;=7,MONTH(F482)&lt;8),AND(MONTH(H482)&gt;=7,MONTH(H482)&lt;8)),(NETWORKDAYS(F482,H482,Lister!$D$7:$D$13)-V482)*T482/NETWORKDAYS(Lister!$D$19,Lister!$E$19,Lister!$D$7:$D$13),IF(AND(AND(MONTH(F482)&gt;=7,MONTH(F482)&lt;8),MONTH(H482)&gt;7),(NETWORKDAYS(F482,Lister!$E$19,Lister!$D$7:$D$13)-V482)*T482/NETWORKDAYS(Lister!$D$19,Lister!$E$19,Lister!$D$7:$D$13),IF(MONTH(F482)&gt;7,0)))),0),"")</f>
        <v/>
      </c>
      <c r="AA482" s="31" t="str">
        <f>IF(Ansøgning!R487="","",Ansøgning!R487)</f>
        <v/>
      </c>
      <c r="AB482" s="46" t="str">
        <f>IFERROR(MAX(IF(OR(V482="",X482=""),"",IF(AND(AND(MONTH(F482)&gt;=8,MONTH(F482)&lt;9),AND(MONTH(H482)&gt;=8,MONTH(H482)&lt;9)),(NETWORKDAYS(F482,H482,Lister!$D$7:$D$13)-X482)*T482/NETWORKDAYS(Lister!$D$20,Lister!$E$20,Lister!$D$7:$D$13),IF(AND(MONTH(F482)=7,MONTH(H482)=8),(NETWORKDAYS(Lister!$D$20,H482,Lister!$D$7:$D$13)-X482)*T482/NETWORKDAYS(Lister!$D$20,Lister!$E$20,Lister!$D$7:$D$13),IF(AND(MONTH(F482)=7,MONTH(H482)=7),0)))),0),"")</f>
        <v/>
      </c>
      <c r="AC482" s="15" t="str">
        <f>IF(Ansøgning!U487="","",Ansøgning!U487)</f>
        <v/>
      </c>
      <c r="AD482" s="31" t="str">
        <f t="shared" si="52"/>
        <v/>
      </c>
      <c r="AE482" s="31" t="str">
        <f t="shared" si="53"/>
        <v/>
      </c>
      <c r="AF482" s="51" t="str">
        <f t="shared" si="54"/>
        <v/>
      </c>
      <c r="AG482" s="15" t="str">
        <f t="shared" si="55"/>
        <v/>
      </c>
    </row>
    <row r="483" spans="1:33" x14ac:dyDescent="0.25">
      <c r="A483" s="13" t="str">
        <f>IF(Ansøgning!A488="","",Ansøgning!A488)</f>
        <v/>
      </c>
      <c r="B483" s="13" t="str">
        <f>IF(Ansøgning!B488="","",Ansøgning!B488)</f>
        <v/>
      </c>
      <c r="C483" s="13" t="str">
        <f>IF(Ansøgning!C488="","",Ansøgning!C488)</f>
        <v/>
      </c>
      <c r="D483" s="13" t="str">
        <f>IF(Ansøgning!D488="","",Ansøgning!D488)</f>
        <v/>
      </c>
      <c r="E483" s="14" t="str">
        <f>IF(Ansøgning!E488="","",Ansøgning!E488)</f>
        <v/>
      </c>
      <c r="F483" s="16"/>
      <c r="G483" s="14" t="str">
        <f>IF(Ansøgning!F488="","",Ansøgning!F488)</f>
        <v/>
      </c>
      <c r="H483" s="16"/>
      <c r="I483" s="72" t="str">
        <f>IF(OR(F483="",H483=""),"",NETWORKDAYS(F483,H483,Lister!$D$7:$D$13))</f>
        <v/>
      </c>
      <c r="J483" s="53" t="str">
        <f>IF(Ansøgning!H488="","",Ansøgning!H488)</f>
        <v/>
      </c>
      <c r="K483" s="32" t="str">
        <f t="shared" si="49"/>
        <v/>
      </c>
      <c r="L483" s="31" t="str">
        <f>IF(Ansøgning!J488="","",Ansøgning!J488)</f>
        <v/>
      </c>
      <c r="M483" s="18"/>
      <c r="N483" s="31" t="str">
        <f>IF(Ansøgning!K488="","",Ansøgning!K488)</f>
        <v/>
      </c>
      <c r="O483" s="18"/>
      <c r="P483" s="15" t="str">
        <f>IF(Ansøgning!L488="","",Ansøgning!L488)</f>
        <v/>
      </c>
      <c r="Q483" s="46" t="str">
        <f t="shared" si="50"/>
        <v/>
      </c>
      <c r="R483" s="46"/>
      <c r="S483" s="101" t="str">
        <f>IF(Ansøgning!M488="","",Ansøgning!M488)</f>
        <v/>
      </c>
      <c r="T483" s="31" t="str">
        <f t="shared" si="51"/>
        <v/>
      </c>
      <c r="U483" s="102" t="str">
        <f>IF(Ansøgning!O488="","",Ansøgning!O488)</f>
        <v/>
      </c>
      <c r="V483" s="20"/>
      <c r="W483" s="102" t="str">
        <f>IF(Ansøgning!P488="","",Ansøgning!P488)</f>
        <v/>
      </c>
      <c r="X483" s="20"/>
      <c r="Y483" s="31" t="str">
        <f>IF(Ansøgning!Q488="","",Ansøgning!Q488)</f>
        <v/>
      </c>
      <c r="Z483" s="46" t="str">
        <f>IFERROR(MAX(IF(OR(V483="",X483=""),"",IF(AND(AND(MONTH(F483)&gt;=7,MONTH(F483)&lt;8),AND(MONTH(H483)&gt;=7,MONTH(H483)&lt;8)),(NETWORKDAYS(F483,H483,Lister!$D$7:$D$13)-V483)*T483/NETWORKDAYS(Lister!$D$19,Lister!$E$19,Lister!$D$7:$D$13),IF(AND(AND(MONTH(F483)&gt;=7,MONTH(F483)&lt;8),MONTH(H483)&gt;7),(NETWORKDAYS(F483,Lister!$E$19,Lister!$D$7:$D$13)-V483)*T483/NETWORKDAYS(Lister!$D$19,Lister!$E$19,Lister!$D$7:$D$13),IF(MONTH(F483)&gt;7,0)))),0),"")</f>
        <v/>
      </c>
      <c r="AA483" s="31" t="str">
        <f>IF(Ansøgning!R488="","",Ansøgning!R488)</f>
        <v/>
      </c>
      <c r="AB483" s="46" t="str">
        <f>IFERROR(MAX(IF(OR(V483="",X483=""),"",IF(AND(AND(MONTH(F483)&gt;=8,MONTH(F483)&lt;9),AND(MONTH(H483)&gt;=8,MONTH(H483)&lt;9)),(NETWORKDAYS(F483,H483,Lister!$D$7:$D$13)-X483)*T483/NETWORKDAYS(Lister!$D$20,Lister!$E$20,Lister!$D$7:$D$13),IF(AND(MONTH(F483)=7,MONTH(H483)=8),(NETWORKDAYS(Lister!$D$20,H483,Lister!$D$7:$D$13)-X483)*T483/NETWORKDAYS(Lister!$D$20,Lister!$E$20,Lister!$D$7:$D$13),IF(AND(MONTH(F483)=7,MONTH(H483)=7),0)))),0),"")</f>
        <v/>
      </c>
      <c r="AC483" s="15" t="str">
        <f>IF(Ansøgning!U488="","",Ansøgning!U488)</f>
        <v/>
      </c>
      <c r="AD483" s="31" t="str">
        <f t="shared" si="52"/>
        <v/>
      </c>
      <c r="AE483" s="31" t="str">
        <f t="shared" si="53"/>
        <v/>
      </c>
      <c r="AF483" s="51" t="str">
        <f t="shared" si="54"/>
        <v/>
      </c>
      <c r="AG483" s="15" t="str">
        <f t="shared" si="55"/>
        <v/>
      </c>
    </row>
    <row r="484" spans="1:33" x14ac:dyDescent="0.25">
      <c r="A484" s="13" t="str">
        <f>IF(Ansøgning!A489="","",Ansøgning!A489)</f>
        <v/>
      </c>
      <c r="B484" s="13" t="str">
        <f>IF(Ansøgning!B489="","",Ansøgning!B489)</f>
        <v/>
      </c>
      <c r="C484" s="13" t="str">
        <f>IF(Ansøgning!C489="","",Ansøgning!C489)</f>
        <v/>
      </c>
      <c r="D484" s="13" t="str">
        <f>IF(Ansøgning!D489="","",Ansøgning!D489)</f>
        <v/>
      </c>
      <c r="E484" s="14" t="str">
        <f>IF(Ansøgning!E489="","",Ansøgning!E489)</f>
        <v/>
      </c>
      <c r="F484" s="16"/>
      <c r="G484" s="14" t="str">
        <f>IF(Ansøgning!F489="","",Ansøgning!F489)</f>
        <v/>
      </c>
      <c r="H484" s="16"/>
      <c r="I484" s="72" t="str">
        <f>IF(OR(F484="",H484=""),"",NETWORKDAYS(F484,H484,Lister!$D$7:$D$13))</f>
        <v/>
      </c>
      <c r="J484" s="53" t="str">
        <f>IF(Ansøgning!H489="","",Ansøgning!H489)</f>
        <v/>
      </c>
      <c r="K484" s="32" t="str">
        <f t="shared" si="49"/>
        <v/>
      </c>
      <c r="L484" s="31" t="str">
        <f>IF(Ansøgning!J489="","",Ansøgning!J489)</f>
        <v/>
      </c>
      <c r="M484" s="18"/>
      <c r="N484" s="31" t="str">
        <f>IF(Ansøgning!K489="","",Ansøgning!K489)</f>
        <v/>
      </c>
      <c r="O484" s="18"/>
      <c r="P484" s="15" t="str">
        <f>IF(Ansøgning!L489="","",Ansøgning!L489)</f>
        <v/>
      </c>
      <c r="Q484" s="46" t="str">
        <f t="shared" si="50"/>
        <v/>
      </c>
      <c r="R484" s="46"/>
      <c r="S484" s="101" t="str">
        <f>IF(Ansøgning!M489="","",Ansøgning!M489)</f>
        <v/>
      </c>
      <c r="T484" s="31" t="str">
        <f t="shared" si="51"/>
        <v/>
      </c>
      <c r="U484" s="102" t="str">
        <f>IF(Ansøgning!O489="","",Ansøgning!O489)</f>
        <v/>
      </c>
      <c r="V484" s="20"/>
      <c r="W484" s="102" t="str">
        <f>IF(Ansøgning!P489="","",Ansøgning!P489)</f>
        <v/>
      </c>
      <c r="X484" s="20"/>
      <c r="Y484" s="31" t="str">
        <f>IF(Ansøgning!Q489="","",Ansøgning!Q489)</f>
        <v/>
      </c>
      <c r="Z484" s="46" t="str">
        <f>IFERROR(MAX(IF(OR(V484="",X484=""),"",IF(AND(AND(MONTH(F484)&gt;=7,MONTH(F484)&lt;8),AND(MONTH(H484)&gt;=7,MONTH(H484)&lt;8)),(NETWORKDAYS(F484,H484,Lister!$D$7:$D$13)-V484)*T484/NETWORKDAYS(Lister!$D$19,Lister!$E$19,Lister!$D$7:$D$13),IF(AND(AND(MONTH(F484)&gt;=7,MONTH(F484)&lt;8),MONTH(H484)&gt;7),(NETWORKDAYS(F484,Lister!$E$19,Lister!$D$7:$D$13)-V484)*T484/NETWORKDAYS(Lister!$D$19,Lister!$E$19,Lister!$D$7:$D$13),IF(MONTH(F484)&gt;7,0)))),0),"")</f>
        <v/>
      </c>
      <c r="AA484" s="31" t="str">
        <f>IF(Ansøgning!R489="","",Ansøgning!R489)</f>
        <v/>
      </c>
      <c r="AB484" s="46" t="str">
        <f>IFERROR(MAX(IF(OR(V484="",X484=""),"",IF(AND(AND(MONTH(F484)&gt;=8,MONTH(F484)&lt;9),AND(MONTH(H484)&gt;=8,MONTH(H484)&lt;9)),(NETWORKDAYS(F484,H484,Lister!$D$7:$D$13)-X484)*T484/NETWORKDAYS(Lister!$D$20,Lister!$E$20,Lister!$D$7:$D$13),IF(AND(MONTH(F484)=7,MONTH(H484)=8),(NETWORKDAYS(Lister!$D$20,H484,Lister!$D$7:$D$13)-X484)*T484/NETWORKDAYS(Lister!$D$20,Lister!$E$20,Lister!$D$7:$D$13),IF(AND(MONTH(F484)=7,MONTH(H484)=7),0)))),0),"")</f>
        <v/>
      </c>
      <c r="AC484" s="15" t="str">
        <f>IF(Ansøgning!U489="","",Ansøgning!U489)</f>
        <v/>
      </c>
      <c r="AD484" s="31" t="str">
        <f t="shared" si="52"/>
        <v/>
      </c>
      <c r="AE484" s="31" t="str">
        <f t="shared" si="53"/>
        <v/>
      </c>
      <c r="AF484" s="51" t="str">
        <f t="shared" si="54"/>
        <v/>
      </c>
      <c r="AG484" s="15" t="str">
        <f t="shared" si="55"/>
        <v/>
      </c>
    </row>
    <row r="485" spans="1:33" x14ac:dyDescent="0.25">
      <c r="A485" s="13" t="str">
        <f>IF(Ansøgning!A490="","",Ansøgning!A490)</f>
        <v/>
      </c>
      <c r="B485" s="13" t="str">
        <f>IF(Ansøgning!B490="","",Ansøgning!B490)</f>
        <v/>
      </c>
      <c r="C485" s="13" t="str">
        <f>IF(Ansøgning!C490="","",Ansøgning!C490)</f>
        <v/>
      </c>
      <c r="D485" s="13" t="str">
        <f>IF(Ansøgning!D490="","",Ansøgning!D490)</f>
        <v/>
      </c>
      <c r="E485" s="14" t="str">
        <f>IF(Ansøgning!E490="","",Ansøgning!E490)</f>
        <v/>
      </c>
      <c r="F485" s="16"/>
      <c r="G485" s="14" t="str">
        <f>IF(Ansøgning!F490="","",Ansøgning!F490)</f>
        <v/>
      </c>
      <c r="H485" s="16"/>
      <c r="I485" s="72" t="str">
        <f>IF(OR(F485="",H485=""),"",NETWORKDAYS(F485,H485,Lister!$D$7:$D$13))</f>
        <v/>
      </c>
      <c r="J485" s="53" t="str">
        <f>IF(Ansøgning!H490="","",Ansøgning!H490)</f>
        <v/>
      </c>
      <c r="K485" s="32" t="str">
        <f t="shared" si="49"/>
        <v/>
      </c>
      <c r="L485" s="31" t="str">
        <f>IF(Ansøgning!J490="","",Ansøgning!J490)</f>
        <v/>
      </c>
      <c r="M485" s="18"/>
      <c r="N485" s="31" t="str">
        <f>IF(Ansøgning!K490="","",Ansøgning!K490)</f>
        <v/>
      </c>
      <c r="O485" s="18"/>
      <c r="P485" s="15" t="str">
        <f>IF(Ansøgning!L490="","",Ansøgning!L490)</f>
        <v/>
      </c>
      <c r="Q485" s="46" t="str">
        <f t="shared" si="50"/>
        <v/>
      </c>
      <c r="R485" s="46"/>
      <c r="S485" s="101" t="str">
        <f>IF(Ansøgning!M490="","",Ansøgning!M490)</f>
        <v/>
      </c>
      <c r="T485" s="31" t="str">
        <f t="shared" si="51"/>
        <v/>
      </c>
      <c r="U485" s="102" t="str">
        <f>IF(Ansøgning!O490="","",Ansøgning!O490)</f>
        <v/>
      </c>
      <c r="V485" s="20"/>
      <c r="W485" s="102" t="str">
        <f>IF(Ansøgning!P490="","",Ansøgning!P490)</f>
        <v/>
      </c>
      <c r="X485" s="20"/>
      <c r="Y485" s="31" t="str">
        <f>IF(Ansøgning!Q490="","",Ansøgning!Q490)</f>
        <v/>
      </c>
      <c r="Z485" s="46" t="str">
        <f>IFERROR(MAX(IF(OR(V485="",X485=""),"",IF(AND(AND(MONTH(F485)&gt;=7,MONTH(F485)&lt;8),AND(MONTH(H485)&gt;=7,MONTH(H485)&lt;8)),(NETWORKDAYS(F485,H485,Lister!$D$7:$D$13)-V485)*T485/NETWORKDAYS(Lister!$D$19,Lister!$E$19,Lister!$D$7:$D$13),IF(AND(AND(MONTH(F485)&gt;=7,MONTH(F485)&lt;8),MONTH(H485)&gt;7),(NETWORKDAYS(F485,Lister!$E$19,Lister!$D$7:$D$13)-V485)*T485/NETWORKDAYS(Lister!$D$19,Lister!$E$19,Lister!$D$7:$D$13),IF(MONTH(F485)&gt;7,0)))),0),"")</f>
        <v/>
      </c>
      <c r="AA485" s="31" t="str">
        <f>IF(Ansøgning!R490="","",Ansøgning!R490)</f>
        <v/>
      </c>
      <c r="AB485" s="46" t="str">
        <f>IFERROR(MAX(IF(OR(V485="",X485=""),"",IF(AND(AND(MONTH(F485)&gt;=8,MONTH(F485)&lt;9),AND(MONTH(H485)&gt;=8,MONTH(H485)&lt;9)),(NETWORKDAYS(F485,H485,Lister!$D$7:$D$13)-X485)*T485/NETWORKDAYS(Lister!$D$20,Lister!$E$20,Lister!$D$7:$D$13),IF(AND(MONTH(F485)=7,MONTH(H485)=8),(NETWORKDAYS(Lister!$D$20,H485,Lister!$D$7:$D$13)-X485)*T485/NETWORKDAYS(Lister!$D$20,Lister!$E$20,Lister!$D$7:$D$13),IF(AND(MONTH(F485)=7,MONTH(H485)=7),0)))),0),"")</f>
        <v/>
      </c>
      <c r="AC485" s="15" t="str">
        <f>IF(Ansøgning!U490="","",Ansøgning!U490)</f>
        <v/>
      </c>
      <c r="AD485" s="31" t="str">
        <f t="shared" si="52"/>
        <v/>
      </c>
      <c r="AE485" s="31" t="str">
        <f t="shared" si="53"/>
        <v/>
      </c>
      <c r="AF485" s="51" t="str">
        <f t="shared" si="54"/>
        <v/>
      </c>
      <c r="AG485" s="15" t="str">
        <f t="shared" si="55"/>
        <v/>
      </c>
    </row>
    <row r="486" spans="1:33" x14ac:dyDescent="0.25">
      <c r="A486" s="13" t="str">
        <f>IF(Ansøgning!A491="","",Ansøgning!A491)</f>
        <v/>
      </c>
      <c r="B486" s="13" t="str">
        <f>IF(Ansøgning!B491="","",Ansøgning!B491)</f>
        <v/>
      </c>
      <c r="C486" s="13" t="str">
        <f>IF(Ansøgning!C491="","",Ansøgning!C491)</f>
        <v/>
      </c>
      <c r="D486" s="13" t="str">
        <f>IF(Ansøgning!D491="","",Ansøgning!D491)</f>
        <v/>
      </c>
      <c r="E486" s="14" t="str">
        <f>IF(Ansøgning!E491="","",Ansøgning!E491)</f>
        <v/>
      </c>
      <c r="F486" s="16"/>
      <c r="G486" s="14" t="str">
        <f>IF(Ansøgning!F491="","",Ansøgning!F491)</f>
        <v/>
      </c>
      <c r="H486" s="16"/>
      <c r="I486" s="72" t="str">
        <f>IF(OR(F486="",H486=""),"",NETWORKDAYS(F486,H486,Lister!$D$7:$D$13))</f>
        <v/>
      </c>
      <c r="J486" s="53" t="str">
        <f>IF(Ansøgning!H491="","",Ansøgning!H491)</f>
        <v/>
      </c>
      <c r="K486" s="32" t="str">
        <f t="shared" si="49"/>
        <v/>
      </c>
      <c r="L486" s="31" t="str">
        <f>IF(Ansøgning!J491="","",Ansøgning!J491)</f>
        <v/>
      </c>
      <c r="M486" s="18"/>
      <c r="N486" s="31" t="str">
        <f>IF(Ansøgning!K491="","",Ansøgning!K491)</f>
        <v/>
      </c>
      <c r="O486" s="18"/>
      <c r="P486" s="15" t="str">
        <f>IF(Ansøgning!L491="","",Ansøgning!L491)</f>
        <v/>
      </c>
      <c r="Q486" s="46" t="str">
        <f t="shared" si="50"/>
        <v/>
      </c>
      <c r="R486" s="46"/>
      <c r="S486" s="101" t="str">
        <f>IF(Ansøgning!M491="","",Ansøgning!M491)</f>
        <v/>
      </c>
      <c r="T486" s="31" t="str">
        <f t="shared" si="51"/>
        <v/>
      </c>
      <c r="U486" s="102" t="str">
        <f>IF(Ansøgning!O491="","",Ansøgning!O491)</f>
        <v/>
      </c>
      <c r="V486" s="20"/>
      <c r="W486" s="102" t="str">
        <f>IF(Ansøgning!P491="","",Ansøgning!P491)</f>
        <v/>
      </c>
      <c r="X486" s="20"/>
      <c r="Y486" s="31" t="str">
        <f>IF(Ansøgning!Q491="","",Ansøgning!Q491)</f>
        <v/>
      </c>
      <c r="Z486" s="46" t="str">
        <f>IFERROR(MAX(IF(OR(V486="",X486=""),"",IF(AND(AND(MONTH(F486)&gt;=7,MONTH(F486)&lt;8),AND(MONTH(H486)&gt;=7,MONTH(H486)&lt;8)),(NETWORKDAYS(F486,H486,Lister!$D$7:$D$13)-V486)*T486/NETWORKDAYS(Lister!$D$19,Lister!$E$19,Lister!$D$7:$D$13),IF(AND(AND(MONTH(F486)&gt;=7,MONTH(F486)&lt;8),MONTH(H486)&gt;7),(NETWORKDAYS(F486,Lister!$E$19,Lister!$D$7:$D$13)-V486)*T486/NETWORKDAYS(Lister!$D$19,Lister!$E$19,Lister!$D$7:$D$13),IF(MONTH(F486)&gt;7,0)))),0),"")</f>
        <v/>
      </c>
      <c r="AA486" s="31" t="str">
        <f>IF(Ansøgning!R491="","",Ansøgning!R491)</f>
        <v/>
      </c>
      <c r="AB486" s="46" t="str">
        <f>IFERROR(MAX(IF(OR(V486="",X486=""),"",IF(AND(AND(MONTH(F486)&gt;=8,MONTH(F486)&lt;9),AND(MONTH(H486)&gt;=8,MONTH(H486)&lt;9)),(NETWORKDAYS(F486,H486,Lister!$D$7:$D$13)-X486)*T486/NETWORKDAYS(Lister!$D$20,Lister!$E$20,Lister!$D$7:$D$13),IF(AND(MONTH(F486)=7,MONTH(H486)=8),(NETWORKDAYS(Lister!$D$20,H486,Lister!$D$7:$D$13)-X486)*T486/NETWORKDAYS(Lister!$D$20,Lister!$E$20,Lister!$D$7:$D$13),IF(AND(MONTH(F486)=7,MONTH(H486)=7),0)))),0),"")</f>
        <v/>
      </c>
      <c r="AC486" s="15" t="str">
        <f>IF(Ansøgning!U491="","",Ansøgning!U491)</f>
        <v/>
      </c>
      <c r="AD486" s="31" t="str">
        <f t="shared" si="52"/>
        <v/>
      </c>
      <c r="AE486" s="31" t="str">
        <f t="shared" si="53"/>
        <v/>
      </c>
      <c r="AF486" s="51" t="str">
        <f t="shared" si="54"/>
        <v/>
      </c>
      <c r="AG486" s="15" t="str">
        <f t="shared" si="55"/>
        <v/>
      </c>
    </row>
    <row r="487" spans="1:33" x14ac:dyDescent="0.25">
      <c r="A487" s="13" t="str">
        <f>IF(Ansøgning!A492="","",Ansøgning!A492)</f>
        <v/>
      </c>
      <c r="B487" s="13" t="str">
        <f>IF(Ansøgning!B492="","",Ansøgning!B492)</f>
        <v/>
      </c>
      <c r="C487" s="13" t="str">
        <f>IF(Ansøgning!C492="","",Ansøgning!C492)</f>
        <v/>
      </c>
      <c r="D487" s="13" t="str">
        <f>IF(Ansøgning!D492="","",Ansøgning!D492)</f>
        <v/>
      </c>
      <c r="E487" s="14" t="str">
        <f>IF(Ansøgning!E492="","",Ansøgning!E492)</f>
        <v/>
      </c>
      <c r="F487" s="16"/>
      <c r="G487" s="14" t="str">
        <f>IF(Ansøgning!F492="","",Ansøgning!F492)</f>
        <v/>
      </c>
      <c r="H487" s="16"/>
      <c r="I487" s="72" t="str">
        <f>IF(OR(F487="",H487=""),"",NETWORKDAYS(F487,H487,Lister!$D$7:$D$13))</f>
        <v/>
      </c>
      <c r="J487" s="53" t="str">
        <f>IF(Ansøgning!H492="","",Ansøgning!H492)</f>
        <v/>
      </c>
      <c r="K487" s="32" t="str">
        <f t="shared" si="49"/>
        <v/>
      </c>
      <c r="L487" s="31" t="str">
        <f>IF(Ansøgning!J492="","",Ansøgning!J492)</f>
        <v/>
      </c>
      <c r="M487" s="18"/>
      <c r="N487" s="31" t="str">
        <f>IF(Ansøgning!K492="","",Ansøgning!K492)</f>
        <v/>
      </c>
      <c r="O487" s="18"/>
      <c r="P487" s="15" t="str">
        <f>IF(Ansøgning!L492="","",Ansøgning!L492)</f>
        <v/>
      </c>
      <c r="Q487" s="46" t="str">
        <f t="shared" si="50"/>
        <v/>
      </c>
      <c r="R487" s="46"/>
      <c r="S487" s="101" t="str">
        <f>IF(Ansøgning!M492="","",Ansøgning!M492)</f>
        <v/>
      </c>
      <c r="T487" s="31" t="str">
        <f t="shared" si="51"/>
        <v/>
      </c>
      <c r="U487" s="102" t="str">
        <f>IF(Ansøgning!O492="","",Ansøgning!O492)</f>
        <v/>
      </c>
      <c r="V487" s="20"/>
      <c r="W487" s="102" t="str">
        <f>IF(Ansøgning!P492="","",Ansøgning!P492)</f>
        <v/>
      </c>
      <c r="X487" s="20"/>
      <c r="Y487" s="31" t="str">
        <f>IF(Ansøgning!Q492="","",Ansøgning!Q492)</f>
        <v/>
      </c>
      <c r="Z487" s="46" t="str">
        <f>IFERROR(MAX(IF(OR(V487="",X487=""),"",IF(AND(AND(MONTH(F487)&gt;=7,MONTH(F487)&lt;8),AND(MONTH(H487)&gt;=7,MONTH(H487)&lt;8)),(NETWORKDAYS(F487,H487,Lister!$D$7:$D$13)-V487)*T487/NETWORKDAYS(Lister!$D$19,Lister!$E$19,Lister!$D$7:$D$13),IF(AND(AND(MONTH(F487)&gt;=7,MONTH(F487)&lt;8),MONTH(H487)&gt;7),(NETWORKDAYS(F487,Lister!$E$19,Lister!$D$7:$D$13)-V487)*T487/NETWORKDAYS(Lister!$D$19,Lister!$E$19,Lister!$D$7:$D$13),IF(MONTH(F487)&gt;7,0)))),0),"")</f>
        <v/>
      </c>
      <c r="AA487" s="31" t="str">
        <f>IF(Ansøgning!R492="","",Ansøgning!R492)</f>
        <v/>
      </c>
      <c r="AB487" s="46" t="str">
        <f>IFERROR(MAX(IF(OR(V487="",X487=""),"",IF(AND(AND(MONTH(F487)&gt;=8,MONTH(F487)&lt;9),AND(MONTH(H487)&gt;=8,MONTH(H487)&lt;9)),(NETWORKDAYS(F487,H487,Lister!$D$7:$D$13)-X487)*T487/NETWORKDAYS(Lister!$D$20,Lister!$E$20,Lister!$D$7:$D$13),IF(AND(MONTH(F487)=7,MONTH(H487)=8),(NETWORKDAYS(Lister!$D$20,H487,Lister!$D$7:$D$13)-X487)*T487/NETWORKDAYS(Lister!$D$20,Lister!$E$20,Lister!$D$7:$D$13),IF(AND(MONTH(F487)=7,MONTH(H487)=7),0)))),0),"")</f>
        <v/>
      </c>
      <c r="AC487" s="15" t="str">
        <f>IF(Ansøgning!U492="","",Ansøgning!U492)</f>
        <v/>
      </c>
      <c r="AD487" s="31" t="str">
        <f t="shared" si="52"/>
        <v/>
      </c>
      <c r="AE487" s="31" t="str">
        <f t="shared" si="53"/>
        <v/>
      </c>
      <c r="AF487" s="51" t="str">
        <f t="shared" si="54"/>
        <v/>
      </c>
      <c r="AG487" s="15" t="str">
        <f t="shared" si="55"/>
        <v/>
      </c>
    </row>
    <row r="488" spans="1:33" x14ac:dyDescent="0.25">
      <c r="A488" s="13" t="str">
        <f>IF(Ansøgning!A493="","",Ansøgning!A493)</f>
        <v/>
      </c>
      <c r="B488" s="13" t="str">
        <f>IF(Ansøgning!B493="","",Ansøgning!B493)</f>
        <v/>
      </c>
      <c r="C488" s="13" t="str">
        <f>IF(Ansøgning!C493="","",Ansøgning!C493)</f>
        <v/>
      </c>
      <c r="D488" s="13" t="str">
        <f>IF(Ansøgning!D493="","",Ansøgning!D493)</f>
        <v/>
      </c>
      <c r="E488" s="14" t="str">
        <f>IF(Ansøgning!E493="","",Ansøgning!E493)</f>
        <v/>
      </c>
      <c r="F488" s="16"/>
      <c r="G488" s="14" t="str">
        <f>IF(Ansøgning!F493="","",Ansøgning!F493)</f>
        <v/>
      </c>
      <c r="H488" s="16"/>
      <c r="I488" s="72" t="str">
        <f>IF(OR(F488="",H488=""),"",NETWORKDAYS(F488,H488,Lister!$D$7:$D$13))</f>
        <v/>
      </c>
      <c r="J488" s="53" t="str">
        <f>IF(Ansøgning!H493="","",Ansøgning!H493)</f>
        <v/>
      </c>
      <c r="K488" s="32" t="str">
        <f t="shared" si="49"/>
        <v/>
      </c>
      <c r="L488" s="31" t="str">
        <f>IF(Ansøgning!J493="","",Ansøgning!J493)</f>
        <v/>
      </c>
      <c r="M488" s="18"/>
      <c r="N488" s="31" t="str">
        <f>IF(Ansøgning!K493="","",Ansøgning!K493)</f>
        <v/>
      </c>
      <c r="O488" s="18"/>
      <c r="P488" s="15" t="str">
        <f>IF(Ansøgning!L493="","",Ansøgning!L493)</f>
        <v/>
      </c>
      <c r="Q488" s="46" t="str">
        <f t="shared" si="50"/>
        <v/>
      </c>
      <c r="R488" s="46"/>
      <c r="S488" s="101" t="str">
        <f>IF(Ansøgning!M493="","",Ansøgning!M493)</f>
        <v/>
      </c>
      <c r="T488" s="31" t="str">
        <f t="shared" si="51"/>
        <v/>
      </c>
      <c r="U488" s="102" t="str">
        <f>IF(Ansøgning!O493="","",Ansøgning!O493)</f>
        <v/>
      </c>
      <c r="V488" s="20"/>
      <c r="W488" s="102" t="str">
        <f>IF(Ansøgning!P493="","",Ansøgning!P493)</f>
        <v/>
      </c>
      <c r="X488" s="20"/>
      <c r="Y488" s="31" t="str">
        <f>IF(Ansøgning!Q493="","",Ansøgning!Q493)</f>
        <v/>
      </c>
      <c r="Z488" s="46" t="str">
        <f>IFERROR(MAX(IF(OR(V488="",X488=""),"",IF(AND(AND(MONTH(F488)&gt;=7,MONTH(F488)&lt;8),AND(MONTH(H488)&gt;=7,MONTH(H488)&lt;8)),(NETWORKDAYS(F488,H488,Lister!$D$7:$D$13)-V488)*T488/NETWORKDAYS(Lister!$D$19,Lister!$E$19,Lister!$D$7:$D$13),IF(AND(AND(MONTH(F488)&gt;=7,MONTH(F488)&lt;8),MONTH(H488)&gt;7),(NETWORKDAYS(F488,Lister!$E$19,Lister!$D$7:$D$13)-V488)*T488/NETWORKDAYS(Lister!$D$19,Lister!$E$19,Lister!$D$7:$D$13),IF(MONTH(F488)&gt;7,0)))),0),"")</f>
        <v/>
      </c>
      <c r="AA488" s="31" t="str">
        <f>IF(Ansøgning!R493="","",Ansøgning!R493)</f>
        <v/>
      </c>
      <c r="AB488" s="46" t="str">
        <f>IFERROR(MAX(IF(OR(V488="",X488=""),"",IF(AND(AND(MONTH(F488)&gt;=8,MONTH(F488)&lt;9),AND(MONTH(H488)&gt;=8,MONTH(H488)&lt;9)),(NETWORKDAYS(F488,H488,Lister!$D$7:$D$13)-X488)*T488/NETWORKDAYS(Lister!$D$20,Lister!$E$20,Lister!$D$7:$D$13),IF(AND(MONTH(F488)=7,MONTH(H488)=8),(NETWORKDAYS(Lister!$D$20,H488,Lister!$D$7:$D$13)-X488)*T488/NETWORKDAYS(Lister!$D$20,Lister!$E$20,Lister!$D$7:$D$13),IF(AND(MONTH(F488)=7,MONTH(H488)=7),0)))),0),"")</f>
        <v/>
      </c>
      <c r="AC488" s="15" t="str">
        <f>IF(Ansøgning!U493="","",Ansøgning!U493)</f>
        <v/>
      </c>
      <c r="AD488" s="31" t="str">
        <f t="shared" si="52"/>
        <v/>
      </c>
      <c r="AE488" s="31" t="str">
        <f t="shared" si="53"/>
        <v/>
      </c>
      <c r="AF488" s="51" t="str">
        <f t="shared" si="54"/>
        <v/>
      </c>
      <c r="AG488" s="15" t="str">
        <f t="shared" si="55"/>
        <v/>
      </c>
    </row>
    <row r="489" spans="1:33" x14ac:dyDescent="0.25">
      <c r="A489" s="13" t="str">
        <f>IF(Ansøgning!A494="","",Ansøgning!A494)</f>
        <v/>
      </c>
      <c r="B489" s="13" t="str">
        <f>IF(Ansøgning!B494="","",Ansøgning!B494)</f>
        <v/>
      </c>
      <c r="C489" s="13" t="str">
        <f>IF(Ansøgning!C494="","",Ansøgning!C494)</f>
        <v/>
      </c>
      <c r="D489" s="13" t="str">
        <f>IF(Ansøgning!D494="","",Ansøgning!D494)</f>
        <v/>
      </c>
      <c r="E489" s="14" t="str">
        <f>IF(Ansøgning!E494="","",Ansøgning!E494)</f>
        <v/>
      </c>
      <c r="F489" s="16"/>
      <c r="G489" s="14" t="str">
        <f>IF(Ansøgning!F494="","",Ansøgning!F494)</f>
        <v/>
      </c>
      <c r="H489" s="16"/>
      <c r="I489" s="72" t="str">
        <f>IF(OR(F489="",H489=""),"",NETWORKDAYS(F489,H489,Lister!$D$7:$D$13))</f>
        <v/>
      </c>
      <c r="J489" s="53" t="str">
        <f>IF(Ansøgning!H494="","",Ansøgning!H494)</f>
        <v/>
      </c>
      <c r="K489" s="32" t="str">
        <f t="shared" si="49"/>
        <v/>
      </c>
      <c r="L489" s="31" t="str">
        <f>IF(Ansøgning!J494="","",Ansøgning!J494)</f>
        <v/>
      </c>
      <c r="M489" s="18"/>
      <c r="N489" s="31" t="str">
        <f>IF(Ansøgning!K494="","",Ansøgning!K494)</f>
        <v/>
      </c>
      <c r="O489" s="18"/>
      <c r="P489" s="15" t="str">
        <f>IF(Ansøgning!L494="","",Ansøgning!L494)</f>
        <v/>
      </c>
      <c r="Q489" s="46" t="str">
        <f t="shared" si="50"/>
        <v/>
      </c>
      <c r="R489" s="46"/>
      <c r="S489" s="101" t="str">
        <f>IF(Ansøgning!M494="","",Ansøgning!M494)</f>
        <v/>
      </c>
      <c r="T489" s="31" t="str">
        <f t="shared" si="51"/>
        <v/>
      </c>
      <c r="U489" s="102" t="str">
        <f>IF(Ansøgning!O494="","",Ansøgning!O494)</f>
        <v/>
      </c>
      <c r="V489" s="20"/>
      <c r="W489" s="102" t="str">
        <f>IF(Ansøgning!P494="","",Ansøgning!P494)</f>
        <v/>
      </c>
      <c r="X489" s="20"/>
      <c r="Y489" s="31" t="str">
        <f>IF(Ansøgning!Q494="","",Ansøgning!Q494)</f>
        <v/>
      </c>
      <c r="Z489" s="46" t="str">
        <f>IFERROR(MAX(IF(OR(V489="",X489=""),"",IF(AND(AND(MONTH(F489)&gt;=7,MONTH(F489)&lt;8),AND(MONTH(H489)&gt;=7,MONTH(H489)&lt;8)),(NETWORKDAYS(F489,H489,Lister!$D$7:$D$13)-V489)*T489/NETWORKDAYS(Lister!$D$19,Lister!$E$19,Lister!$D$7:$D$13),IF(AND(AND(MONTH(F489)&gt;=7,MONTH(F489)&lt;8),MONTH(H489)&gt;7),(NETWORKDAYS(F489,Lister!$E$19,Lister!$D$7:$D$13)-V489)*T489/NETWORKDAYS(Lister!$D$19,Lister!$E$19,Lister!$D$7:$D$13),IF(MONTH(F489)&gt;7,0)))),0),"")</f>
        <v/>
      </c>
      <c r="AA489" s="31" t="str">
        <f>IF(Ansøgning!R494="","",Ansøgning!R494)</f>
        <v/>
      </c>
      <c r="AB489" s="46" t="str">
        <f>IFERROR(MAX(IF(OR(V489="",X489=""),"",IF(AND(AND(MONTH(F489)&gt;=8,MONTH(F489)&lt;9),AND(MONTH(H489)&gt;=8,MONTH(H489)&lt;9)),(NETWORKDAYS(F489,H489,Lister!$D$7:$D$13)-X489)*T489/NETWORKDAYS(Lister!$D$20,Lister!$E$20,Lister!$D$7:$D$13),IF(AND(MONTH(F489)=7,MONTH(H489)=8),(NETWORKDAYS(Lister!$D$20,H489,Lister!$D$7:$D$13)-X489)*T489/NETWORKDAYS(Lister!$D$20,Lister!$E$20,Lister!$D$7:$D$13),IF(AND(MONTH(F489)=7,MONTH(H489)=7),0)))),0),"")</f>
        <v/>
      </c>
      <c r="AC489" s="15" t="str">
        <f>IF(Ansøgning!U494="","",Ansøgning!U494)</f>
        <v/>
      </c>
      <c r="AD489" s="31" t="str">
        <f t="shared" si="52"/>
        <v/>
      </c>
      <c r="AE489" s="31" t="str">
        <f t="shared" si="53"/>
        <v/>
      </c>
      <c r="AF489" s="51" t="str">
        <f t="shared" si="54"/>
        <v/>
      </c>
      <c r="AG489" s="15" t="str">
        <f t="shared" si="55"/>
        <v/>
      </c>
    </row>
    <row r="490" spans="1:33" x14ac:dyDescent="0.25">
      <c r="A490" s="13" t="str">
        <f>IF(Ansøgning!A495="","",Ansøgning!A495)</f>
        <v/>
      </c>
      <c r="B490" s="13" t="str">
        <f>IF(Ansøgning!B495="","",Ansøgning!B495)</f>
        <v/>
      </c>
      <c r="C490" s="13" t="str">
        <f>IF(Ansøgning!C495="","",Ansøgning!C495)</f>
        <v/>
      </c>
      <c r="D490" s="13" t="str">
        <f>IF(Ansøgning!D495="","",Ansøgning!D495)</f>
        <v/>
      </c>
      <c r="E490" s="14" t="str">
        <f>IF(Ansøgning!E495="","",Ansøgning!E495)</f>
        <v/>
      </c>
      <c r="F490" s="16"/>
      <c r="G490" s="14" t="str">
        <f>IF(Ansøgning!F495="","",Ansøgning!F495)</f>
        <v/>
      </c>
      <c r="H490" s="16"/>
      <c r="I490" s="72" t="str">
        <f>IF(OR(F490="",H490=""),"",NETWORKDAYS(F490,H490,Lister!$D$7:$D$13))</f>
        <v/>
      </c>
      <c r="J490" s="53" t="str">
        <f>IF(Ansøgning!H495="","",Ansøgning!H495)</f>
        <v/>
      </c>
      <c r="K490" s="32" t="str">
        <f t="shared" si="49"/>
        <v/>
      </c>
      <c r="L490" s="31" t="str">
        <f>IF(Ansøgning!J495="","",Ansøgning!J495)</f>
        <v/>
      </c>
      <c r="M490" s="18"/>
      <c r="N490" s="31" t="str">
        <f>IF(Ansøgning!K495="","",Ansøgning!K495)</f>
        <v/>
      </c>
      <c r="O490" s="18"/>
      <c r="P490" s="15" t="str">
        <f>IF(Ansøgning!L495="","",Ansøgning!L495)</f>
        <v/>
      </c>
      <c r="Q490" s="46" t="str">
        <f t="shared" si="50"/>
        <v/>
      </c>
      <c r="R490" s="46"/>
      <c r="S490" s="101" t="str">
        <f>IF(Ansøgning!M495="","",Ansøgning!M495)</f>
        <v/>
      </c>
      <c r="T490" s="31" t="str">
        <f t="shared" si="51"/>
        <v/>
      </c>
      <c r="U490" s="102" t="str">
        <f>IF(Ansøgning!O495="","",Ansøgning!O495)</f>
        <v/>
      </c>
      <c r="V490" s="20"/>
      <c r="W490" s="102" t="str">
        <f>IF(Ansøgning!P495="","",Ansøgning!P495)</f>
        <v/>
      </c>
      <c r="X490" s="20"/>
      <c r="Y490" s="31" t="str">
        <f>IF(Ansøgning!Q495="","",Ansøgning!Q495)</f>
        <v/>
      </c>
      <c r="Z490" s="46" t="str">
        <f>IFERROR(MAX(IF(OR(V490="",X490=""),"",IF(AND(AND(MONTH(F490)&gt;=7,MONTH(F490)&lt;8),AND(MONTH(H490)&gt;=7,MONTH(H490)&lt;8)),(NETWORKDAYS(F490,H490,Lister!$D$7:$D$13)-V490)*T490/NETWORKDAYS(Lister!$D$19,Lister!$E$19,Lister!$D$7:$D$13),IF(AND(AND(MONTH(F490)&gt;=7,MONTH(F490)&lt;8),MONTH(H490)&gt;7),(NETWORKDAYS(F490,Lister!$E$19,Lister!$D$7:$D$13)-V490)*T490/NETWORKDAYS(Lister!$D$19,Lister!$E$19,Lister!$D$7:$D$13),IF(MONTH(F490)&gt;7,0)))),0),"")</f>
        <v/>
      </c>
      <c r="AA490" s="31" t="str">
        <f>IF(Ansøgning!R495="","",Ansøgning!R495)</f>
        <v/>
      </c>
      <c r="AB490" s="46" t="str">
        <f>IFERROR(MAX(IF(OR(V490="",X490=""),"",IF(AND(AND(MONTH(F490)&gt;=8,MONTH(F490)&lt;9),AND(MONTH(H490)&gt;=8,MONTH(H490)&lt;9)),(NETWORKDAYS(F490,H490,Lister!$D$7:$D$13)-X490)*T490/NETWORKDAYS(Lister!$D$20,Lister!$E$20,Lister!$D$7:$D$13),IF(AND(MONTH(F490)=7,MONTH(H490)=8),(NETWORKDAYS(Lister!$D$20,H490,Lister!$D$7:$D$13)-X490)*T490/NETWORKDAYS(Lister!$D$20,Lister!$E$20,Lister!$D$7:$D$13),IF(AND(MONTH(F490)=7,MONTH(H490)=7),0)))),0),"")</f>
        <v/>
      </c>
      <c r="AC490" s="15" t="str">
        <f>IF(Ansøgning!U495="","",Ansøgning!U495)</f>
        <v/>
      </c>
      <c r="AD490" s="31" t="str">
        <f t="shared" si="52"/>
        <v/>
      </c>
      <c r="AE490" s="31" t="str">
        <f t="shared" si="53"/>
        <v/>
      </c>
      <c r="AF490" s="51" t="str">
        <f t="shared" si="54"/>
        <v/>
      </c>
      <c r="AG490" s="15" t="str">
        <f t="shared" si="55"/>
        <v/>
      </c>
    </row>
    <row r="491" spans="1:33" x14ac:dyDescent="0.25">
      <c r="A491" s="13" t="str">
        <f>IF(Ansøgning!A496="","",Ansøgning!A496)</f>
        <v/>
      </c>
      <c r="B491" s="13" t="str">
        <f>IF(Ansøgning!B496="","",Ansøgning!B496)</f>
        <v/>
      </c>
      <c r="C491" s="13" t="str">
        <f>IF(Ansøgning!C496="","",Ansøgning!C496)</f>
        <v/>
      </c>
      <c r="D491" s="13" t="str">
        <f>IF(Ansøgning!D496="","",Ansøgning!D496)</f>
        <v/>
      </c>
      <c r="E491" s="14" t="str">
        <f>IF(Ansøgning!E496="","",Ansøgning!E496)</f>
        <v/>
      </c>
      <c r="F491" s="16"/>
      <c r="G491" s="14" t="str">
        <f>IF(Ansøgning!F496="","",Ansøgning!F496)</f>
        <v/>
      </c>
      <c r="H491" s="16"/>
      <c r="I491" s="72" t="str">
        <f>IF(OR(F491="",H491=""),"",NETWORKDAYS(F491,H491,Lister!$D$7:$D$13))</f>
        <v/>
      </c>
      <c r="J491" s="53" t="str">
        <f>IF(Ansøgning!H496="","",Ansøgning!H496)</f>
        <v/>
      </c>
      <c r="K491" s="32" t="str">
        <f t="shared" si="49"/>
        <v/>
      </c>
      <c r="L491" s="31" t="str">
        <f>IF(Ansøgning!J496="","",Ansøgning!J496)</f>
        <v/>
      </c>
      <c r="M491" s="18"/>
      <c r="N491" s="31" t="str">
        <f>IF(Ansøgning!K496="","",Ansøgning!K496)</f>
        <v/>
      </c>
      <c r="O491" s="18"/>
      <c r="P491" s="15" t="str">
        <f>IF(Ansøgning!L496="","",Ansøgning!L496)</f>
        <v/>
      </c>
      <c r="Q491" s="46" t="str">
        <f t="shared" si="50"/>
        <v/>
      </c>
      <c r="R491" s="46"/>
      <c r="S491" s="101" t="str">
        <f>IF(Ansøgning!M496="","",Ansøgning!M496)</f>
        <v/>
      </c>
      <c r="T491" s="31" t="str">
        <f t="shared" si="51"/>
        <v/>
      </c>
      <c r="U491" s="102" t="str">
        <f>IF(Ansøgning!O496="","",Ansøgning!O496)</f>
        <v/>
      </c>
      <c r="V491" s="20"/>
      <c r="W491" s="102" t="str">
        <f>IF(Ansøgning!P496="","",Ansøgning!P496)</f>
        <v/>
      </c>
      <c r="X491" s="20"/>
      <c r="Y491" s="31" t="str">
        <f>IF(Ansøgning!Q496="","",Ansøgning!Q496)</f>
        <v/>
      </c>
      <c r="Z491" s="46" t="str">
        <f>IFERROR(MAX(IF(OR(V491="",X491=""),"",IF(AND(AND(MONTH(F491)&gt;=7,MONTH(F491)&lt;8),AND(MONTH(H491)&gt;=7,MONTH(H491)&lt;8)),(NETWORKDAYS(F491,H491,Lister!$D$7:$D$13)-V491)*T491/NETWORKDAYS(Lister!$D$19,Lister!$E$19,Lister!$D$7:$D$13),IF(AND(AND(MONTH(F491)&gt;=7,MONTH(F491)&lt;8),MONTH(H491)&gt;7),(NETWORKDAYS(F491,Lister!$E$19,Lister!$D$7:$D$13)-V491)*T491/NETWORKDAYS(Lister!$D$19,Lister!$E$19,Lister!$D$7:$D$13),IF(MONTH(F491)&gt;7,0)))),0),"")</f>
        <v/>
      </c>
      <c r="AA491" s="31" t="str">
        <f>IF(Ansøgning!R496="","",Ansøgning!R496)</f>
        <v/>
      </c>
      <c r="AB491" s="46" t="str">
        <f>IFERROR(MAX(IF(OR(V491="",X491=""),"",IF(AND(AND(MONTH(F491)&gt;=8,MONTH(F491)&lt;9),AND(MONTH(H491)&gt;=8,MONTH(H491)&lt;9)),(NETWORKDAYS(F491,H491,Lister!$D$7:$D$13)-X491)*T491/NETWORKDAYS(Lister!$D$20,Lister!$E$20,Lister!$D$7:$D$13),IF(AND(MONTH(F491)=7,MONTH(H491)=8),(NETWORKDAYS(Lister!$D$20,H491,Lister!$D$7:$D$13)-X491)*T491/NETWORKDAYS(Lister!$D$20,Lister!$E$20,Lister!$D$7:$D$13),IF(AND(MONTH(F491)=7,MONTH(H491)=7),0)))),0),"")</f>
        <v/>
      </c>
      <c r="AC491" s="15" t="str">
        <f>IF(Ansøgning!U496="","",Ansøgning!U496)</f>
        <v/>
      </c>
      <c r="AD491" s="31" t="str">
        <f t="shared" si="52"/>
        <v/>
      </c>
      <c r="AE491" s="31" t="str">
        <f t="shared" si="53"/>
        <v/>
      </c>
      <c r="AF491" s="51" t="str">
        <f t="shared" si="54"/>
        <v/>
      </c>
      <c r="AG491" s="15" t="str">
        <f t="shared" si="55"/>
        <v/>
      </c>
    </row>
    <row r="492" spans="1:33" x14ac:dyDescent="0.25">
      <c r="A492" s="13" t="str">
        <f>IF(Ansøgning!A497="","",Ansøgning!A497)</f>
        <v/>
      </c>
      <c r="B492" s="13" t="str">
        <f>IF(Ansøgning!B497="","",Ansøgning!B497)</f>
        <v/>
      </c>
      <c r="C492" s="13" t="str">
        <f>IF(Ansøgning!C497="","",Ansøgning!C497)</f>
        <v/>
      </c>
      <c r="D492" s="13" t="str">
        <f>IF(Ansøgning!D497="","",Ansøgning!D497)</f>
        <v/>
      </c>
      <c r="E492" s="14" t="str">
        <f>IF(Ansøgning!E497="","",Ansøgning!E497)</f>
        <v/>
      </c>
      <c r="F492" s="16"/>
      <c r="G492" s="14" t="str">
        <f>IF(Ansøgning!F497="","",Ansøgning!F497)</f>
        <v/>
      </c>
      <c r="H492" s="16"/>
      <c r="I492" s="72" t="str">
        <f>IF(OR(F492="",H492=""),"",NETWORKDAYS(F492,H492,Lister!$D$7:$D$13))</f>
        <v/>
      </c>
      <c r="J492" s="53" t="str">
        <f>IF(Ansøgning!H497="","",Ansøgning!H497)</f>
        <v/>
      </c>
      <c r="K492" s="32" t="str">
        <f t="shared" si="49"/>
        <v/>
      </c>
      <c r="L492" s="31" t="str">
        <f>IF(Ansøgning!J497="","",Ansøgning!J497)</f>
        <v/>
      </c>
      <c r="M492" s="18"/>
      <c r="N492" s="31" t="str">
        <f>IF(Ansøgning!K497="","",Ansøgning!K497)</f>
        <v/>
      </c>
      <c r="O492" s="18"/>
      <c r="P492" s="15" t="str">
        <f>IF(Ansøgning!L497="","",Ansøgning!L497)</f>
        <v/>
      </c>
      <c r="Q492" s="46" t="str">
        <f t="shared" si="50"/>
        <v/>
      </c>
      <c r="R492" s="46"/>
      <c r="S492" s="101" t="str">
        <f>IF(Ansøgning!M497="","",Ansøgning!M497)</f>
        <v/>
      </c>
      <c r="T492" s="31" t="str">
        <f t="shared" si="51"/>
        <v/>
      </c>
      <c r="U492" s="102" t="str">
        <f>IF(Ansøgning!O497="","",Ansøgning!O497)</f>
        <v/>
      </c>
      <c r="V492" s="20"/>
      <c r="W492" s="102" t="str">
        <f>IF(Ansøgning!P497="","",Ansøgning!P497)</f>
        <v/>
      </c>
      <c r="X492" s="20"/>
      <c r="Y492" s="31" t="str">
        <f>IF(Ansøgning!Q497="","",Ansøgning!Q497)</f>
        <v/>
      </c>
      <c r="Z492" s="46" t="str">
        <f>IFERROR(MAX(IF(OR(V492="",X492=""),"",IF(AND(AND(MONTH(F492)&gt;=7,MONTH(F492)&lt;8),AND(MONTH(H492)&gt;=7,MONTH(H492)&lt;8)),(NETWORKDAYS(F492,H492,Lister!$D$7:$D$13)-V492)*T492/NETWORKDAYS(Lister!$D$19,Lister!$E$19,Lister!$D$7:$D$13),IF(AND(AND(MONTH(F492)&gt;=7,MONTH(F492)&lt;8),MONTH(H492)&gt;7),(NETWORKDAYS(F492,Lister!$E$19,Lister!$D$7:$D$13)-V492)*T492/NETWORKDAYS(Lister!$D$19,Lister!$E$19,Lister!$D$7:$D$13),IF(MONTH(F492)&gt;7,0)))),0),"")</f>
        <v/>
      </c>
      <c r="AA492" s="31" t="str">
        <f>IF(Ansøgning!R497="","",Ansøgning!R497)</f>
        <v/>
      </c>
      <c r="AB492" s="46" t="str">
        <f>IFERROR(MAX(IF(OR(V492="",X492=""),"",IF(AND(AND(MONTH(F492)&gt;=8,MONTH(F492)&lt;9),AND(MONTH(H492)&gt;=8,MONTH(H492)&lt;9)),(NETWORKDAYS(F492,H492,Lister!$D$7:$D$13)-X492)*T492/NETWORKDAYS(Lister!$D$20,Lister!$E$20,Lister!$D$7:$D$13),IF(AND(MONTH(F492)=7,MONTH(H492)=8),(NETWORKDAYS(Lister!$D$20,H492,Lister!$D$7:$D$13)-X492)*T492/NETWORKDAYS(Lister!$D$20,Lister!$E$20,Lister!$D$7:$D$13),IF(AND(MONTH(F492)=7,MONTH(H492)=7),0)))),0),"")</f>
        <v/>
      </c>
      <c r="AC492" s="15" t="str">
        <f>IF(Ansøgning!U497="","",Ansøgning!U497)</f>
        <v/>
      </c>
      <c r="AD492" s="31" t="str">
        <f t="shared" si="52"/>
        <v/>
      </c>
      <c r="AE492" s="31" t="str">
        <f t="shared" si="53"/>
        <v/>
      </c>
      <c r="AF492" s="51" t="str">
        <f t="shared" si="54"/>
        <v/>
      </c>
      <c r="AG492" s="15" t="str">
        <f t="shared" si="55"/>
        <v/>
      </c>
    </row>
    <row r="493" spans="1:33" x14ac:dyDescent="0.25">
      <c r="A493" s="13" t="str">
        <f>IF(Ansøgning!A498="","",Ansøgning!A498)</f>
        <v/>
      </c>
      <c r="B493" s="13" t="str">
        <f>IF(Ansøgning!B498="","",Ansøgning!B498)</f>
        <v/>
      </c>
      <c r="C493" s="13" t="str">
        <f>IF(Ansøgning!C498="","",Ansøgning!C498)</f>
        <v/>
      </c>
      <c r="D493" s="13" t="str">
        <f>IF(Ansøgning!D498="","",Ansøgning!D498)</f>
        <v/>
      </c>
      <c r="E493" s="14" t="str">
        <f>IF(Ansøgning!E498="","",Ansøgning!E498)</f>
        <v/>
      </c>
      <c r="F493" s="16"/>
      <c r="G493" s="14" t="str">
        <f>IF(Ansøgning!F498="","",Ansøgning!F498)</f>
        <v/>
      </c>
      <c r="H493" s="16"/>
      <c r="I493" s="72" t="str">
        <f>IF(OR(F493="",H493=""),"",NETWORKDAYS(F493,H493,Lister!$D$7:$D$13))</f>
        <v/>
      </c>
      <c r="J493" s="53" t="str">
        <f>IF(Ansøgning!H498="","",Ansøgning!H498)</f>
        <v/>
      </c>
      <c r="K493" s="32" t="str">
        <f t="shared" si="49"/>
        <v/>
      </c>
      <c r="L493" s="31" t="str">
        <f>IF(Ansøgning!J498="","",Ansøgning!J498)</f>
        <v/>
      </c>
      <c r="M493" s="18"/>
      <c r="N493" s="31" t="str">
        <f>IF(Ansøgning!K498="","",Ansøgning!K498)</f>
        <v/>
      </c>
      <c r="O493" s="18"/>
      <c r="P493" s="15" t="str">
        <f>IF(Ansøgning!L498="","",Ansøgning!L498)</f>
        <v/>
      </c>
      <c r="Q493" s="46" t="str">
        <f t="shared" si="50"/>
        <v/>
      </c>
      <c r="R493" s="46"/>
      <c r="S493" s="101" t="str">
        <f>IF(Ansøgning!M498="","",Ansøgning!M498)</f>
        <v/>
      </c>
      <c r="T493" s="31" t="str">
        <f t="shared" si="51"/>
        <v/>
      </c>
      <c r="U493" s="102" t="str">
        <f>IF(Ansøgning!O498="","",Ansøgning!O498)</f>
        <v/>
      </c>
      <c r="V493" s="20"/>
      <c r="W493" s="102" t="str">
        <f>IF(Ansøgning!P498="","",Ansøgning!P498)</f>
        <v/>
      </c>
      <c r="X493" s="20"/>
      <c r="Y493" s="31" t="str">
        <f>IF(Ansøgning!Q498="","",Ansøgning!Q498)</f>
        <v/>
      </c>
      <c r="Z493" s="46" t="str">
        <f>IFERROR(MAX(IF(OR(V493="",X493=""),"",IF(AND(AND(MONTH(F493)&gt;=7,MONTH(F493)&lt;8),AND(MONTH(H493)&gt;=7,MONTH(H493)&lt;8)),(NETWORKDAYS(F493,H493,Lister!$D$7:$D$13)-V493)*T493/NETWORKDAYS(Lister!$D$19,Lister!$E$19,Lister!$D$7:$D$13),IF(AND(AND(MONTH(F493)&gt;=7,MONTH(F493)&lt;8),MONTH(H493)&gt;7),(NETWORKDAYS(F493,Lister!$E$19,Lister!$D$7:$D$13)-V493)*T493/NETWORKDAYS(Lister!$D$19,Lister!$E$19,Lister!$D$7:$D$13),IF(MONTH(F493)&gt;7,0)))),0),"")</f>
        <v/>
      </c>
      <c r="AA493" s="31" t="str">
        <f>IF(Ansøgning!R498="","",Ansøgning!R498)</f>
        <v/>
      </c>
      <c r="AB493" s="46" t="str">
        <f>IFERROR(MAX(IF(OR(V493="",X493=""),"",IF(AND(AND(MONTH(F493)&gt;=8,MONTH(F493)&lt;9),AND(MONTH(H493)&gt;=8,MONTH(H493)&lt;9)),(NETWORKDAYS(F493,H493,Lister!$D$7:$D$13)-X493)*T493/NETWORKDAYS(Lister!$D$20,Lister!$E$20,Lister!$D$7:$D$13),IF(AND(MONTH(F493)=7,MONTH(H493)=8),(NETWORKDAYS(Lister!$D$20,H493,Lister!$D$7:$D$13)-X493)*T493/NETWORKDAYS(Lister!$D$20,Lister!$E$20,Lister!$D$7:$D$13),IF(AND(MONTH(F493)=7,MONTH(H493)=7),0)))),0),"")</f>
        <v/>
      </c>
      <c r="AC493" s="15" t="str">
        <f>IF(Ansøgning!U498="","",Ansøgning!U498)</f>
        <v/>
      </c>
      <c r="AD493" s="31" t="str">
        <f t="shared" si="52"/>
        <v/>
      </c>
      <c r="AE493" s="31" t="str">
        <f t="shared" si="53"/>
        <v/>
      </c>
      <c r="AF493" s="51" t="str">
        <f t="shared" si="54"/>
        <v/>
      </c>
      <c r="AG493" s="15" t="str">
        <f t="shared" si="55"/>
        <v/>
      </c>
    </row>
    <row r="494" spans="1:33" x14ac:dyDescent="0.25">
      <c r="A494" s="13" t="str">
        <f>IF(Ansøgning!A499="","",Ansøgning!A499)</f>
        <v/>
      </c>
      <c r="B494" s="13" t="str">
        <f>IF(Ansøgning!B499="","",Ansøgning!B499)</f>
        <v/>
      </c>
      <c r="C494" s="13" t="str">
        <f>IF(Ansøgning!C499="","",Ansøgning!C499)</f>
        <v/>
      </c>
      <c r="D494" s="13" t="str">
        <f>IF(Ansøgning!D499="","",Ansøgning!D499)</f>
        <v/>
      </c>
      <c r="E494" s="14" t="str">
        <f>IF(Ansøgning!E499="","",Ansøgning!E499)</f>
        <v/>
      </c>
      <c r="F494" s="16"/>
      <c r="G494" s="14" t="str">
        <f>IF(Ansøgning!F499="","",Ansøgning!F499)</f>
        <v/>
      </c>
      <c r="H494" s="16"/>
      <c r="I494" s="72" t="str">
        <f>IF(OR(F494="",H494=""),"",NETWORKDAYS(F494,H494,Lister!$D$7:$D$13))</f>
        <v/>
      </c>
      <c r="J494" s="53" t="str">
        <f>IF(Ansøgning!H499="","",Ansøgning!H499)</f>
        <v/>
      </c>
      <c r="K494" s="32" t="str">
        <f t="shared" si="49"/>
        <v/>
      </c>
      <c r="L494" s="31" t="str">
        <f>IF(Ansøgning!J499="","",Ansøgning!J499)</f>
        <v/>
      </c>
      <c r="M494" s="18"/>
      <c r="N494" s="31" t="str">
        <f>IF(Ansøgning!K499="","",Ansøgning!K499)</f>
        <v/>
      </c>
      <c r="O494" s="18"/>
      <c r="P494" s="15" t="str">
        <f>IF(Ansøgning!L499="","",Ansøgning!L499)</f>
        <v/>
      </c>
      <c r="Q494" s="46" t="str">
        <f t="shared" si="50"/>
        <v/>
      </c>
      <c r="R494" s="46"/>
      <c r="S494" s="101" t="str">
        <f>IF(Ansøgning!M499="","",Ansøgning!M499)</f>
        <v/>
      </c>
      <c r="T494" s="31" t="str">
        <f t="shared" si="51"/>
        <v/>
      </c>
      <c r="U494" s="102" t="str">
        <f>IF(Ansøgning!O499="","",Ansøgning!O499)</f>
        <v/>
      </c>
      <c r="V494" s="20"/>
      <c r="W494" s="102" t="str">
        <f>IF(Ansøgning!P499="","",Ansøgning!P499)</f>
        <v/>
      </c>
      <c r="X494" s="20"/>
      <c r="Y494" s="31" t="str">
        <f>IF(Ansøgning!Q499="","",Ansøgning!Q499)</f>
        <v/>
      </c>
      <c r="Z494" s="46" t="str">
        <f>IFERROR(MAX(IF(OR(V494="",X494=""),"",IF(AND(AND(MONTH(F494)&gt;=7,MONTH(F494)&lt;8),AND(MONTH(H494)&gt;=7,MONTH(H494)&lt;8)),(NETWORKDAYS(F494,H494,Lister!$D$7:$D$13)-V494)*T494/NETWORKDAYS(Lister!$D$19,Lister!$E$19,Lister!$D$7:$D$13),IF(AND(AND(MONTH(F494)&gt;=7,MONTH(F494)&lt;8),MONTH(H494)&gt;7),(NETWORKDAYS(F494,Lister!$E$19,Lister!$D$7:$D$13)-V494)*T494/NETWORKDAYS(Lister!$D$19,Lister!$E$19,Lister!$D$7:$D$13),IF(MONTH(F494)&gt;7,0)))),0),"")</f>
        <v/>
      </c>
      <c r="AA494" s="31" t="str">
        <f>IF(Ansøgning!R499="","",Ansøgning!R499)</f>
        <v/>
      </c>
      <c r="AB494" s="46" t="str">
        <f>IFERROR(MAX(IF(OR(V494="",X494=""),"",IF(AND(AND(MONTH(F494)&gt;=8,MONTH(F494)&lt;9),AND(MONTH(H494)&gt;=8,MONTH(H494)&lt;9)),(NETWORKDAYS(F494,H494,Lister!$D$7:$D$13)-X494)*T494/NETWORKDAYS(Lister!$D$20,Lister!$E$20,Lister!$D$7:$D$13),IF(AND(MONTH(F494)=7,MONTH(H494)=8),(NETWORKDAYS(Lister!$D$20,H494,Lister!$D$7:$D$13)-X494)*T494/NETWORKDAYS(Lister!$D$20,Lister!$E$20,Lister!$D$7:$D$13),IF(AND(MONTH(F494)=7,MONTH(H494)=7),0)))),0),"")</f>
        <v/>
      </c>
      <c r="AC494" s="15" t="str">
        <f>IF(Ansøgning!U499="","",Ansøgning!U499)</f>
        <v/>
      </c>
      <c r="AD494" s="31" t="str">
        <f t="shared" si="52"/>
        <v/>
      </c>
      <c r="AE494" s="31" t="str">
        <f t="shared" si="53"/>
        <v/>
      </c>
      <c r="AF494" s="51" t="str">
        <f t="shared" si="54"/>
        <v/>
      </c>
      <c r="AG494" s="15" t="str">
        <f t="shared" si="55"/>
        <v/>
      </c>
    </row>
    <row r="495" spans="1:33" x14ac:dyDescent="0.25">
      <c r="A495" s="13" t="str">
        <f>IF(Ansøgning!A500="","",Ansøgning!A500)</f>
        <v/>
      </c>
      <c r="B495" s="13" t="str">
        <f>IF(Ansøgning!B500="","",Ansøgning!B500)</f>
        <v/>
      </c>
      <c r="C495" s="13" t="str">
        <f>IF(Ansøgning!C500="","",Ansøgning!C500)</f>
        <v/>
      </c>
      <c r="D495" s="13" t="str">
        <f>IF(Ansøgning!D500="","",Ansøgning!D500)</f>
        <v/>
      </c>
      <c r="E495" s="14" t="str">
        <f>IF(Ansøgning!E500="","",Ansøgning!E500)</f>
        <v/>
      </c>
      <c r="F495" s="16"/>
      <c r="G495" s="14" t="str">
        <f>IF(Ansøgning!F500="","",Ansøgning!F500)</f>
        <v/>
      </c>
      <c r="H495" s="16"/>
      <c r="I495" s="72" t="str">
        <f>IF(OR(F495="",H495=""),"",NETWORKDAYS(F495,H495,Lister!$D$7:$D$13))</f>
        <v/>
      </c>
      <c r="J495" s="53" t="str">
        <f>IF(Ansøgning!H500="","",Ansøgning!H500)</f>
        <v/>
      </c>
      <c r="K495" s="32" t="str">
        <f t="shared" si="49"/>
        <v/>
      </c>
      <c r="L495" s="31" t="str">
        <f>IF(Ansøgning!J500="","",Ansøgning!J500)</f>
        <v/>
      </c>
      <c r="M495" s="18"/>
      <c r="N495" s="31" t="str">
        <f>IF(Ansøgning!K500="","",Ansøgning!K500)</f>
        <v/>
      </c>
      <c r="O495" s="18"/>
      <c r="P495" s="15" t="str">
        <f>IF(Ansøgning!L500="","",Ansøgning!L500)</f>
        <v/>
      </c>
      <c r="Q495" s="46" t="str">
        <f t="shared" si="50"/>
        <v/>
      </c>
      <c r="R495" s="46"/>
      <c r="S495" s="101" t="str">
        <f>IF(Ansøgning!M500="","",Ansøgning!M500)</f>
        <v/>
      </c>
      <c r="T495" s="31" t="str">
        <f t="shared" si="51"/>
        <v/>
      </c>
      <c r="U495" s="102" t="str">
        <f>IF(Ansøgning!O500="","",Ansøgning!O500)</f>
        <v/>
      </c>
      <c r="V495" s="20"/>
      <c r="W495" s="102" t="str">
        <f>IF(Ansøgning!P500="","",Ansøgning!P500)</f>
        <v/>
      </c>
      <c r="X495" s="20"/>
      <c r="Y495" s="31" t="str">
        <f>IF(Ansøgning!Q500="","",Ansøgning!Q500)</f>
        <v/>
      </c>
      <c r="Z495" s="46" t="str">
        <f>IFERROR(MAX(IF(OR(V495="",X495=""),"",IF(AND(AND(MONTH(F495)&gt;=7,MONTH(F495)&lt;8),AND(MONTH(H495)&gt;=7,MONTH(H495)&lt;8)),(NETWORKDAYS(F495,H495,Lister!$D$7:$D$13)-V495)*T495/NETWORKDAYS(Lister!$D$19,Lister!$E$19,Lister!$D$7:$D$13),IF(AND(AND(MONTH(F495)&gt;=7,MONTH(F495)&lt;8),MONTH(H495)&gt;7),(NETWORKDAYS(F495,Lister!$E$19,Lister!$D$7:$D$13)-V495)*T495/NETWORKDAYS(Lister!$D$19,Lister!$E$19,Lister!$D$7:$D$13),IF(MONTH(F495)&gt;7,0)))),0),"")</f>
        <v/>
      </c>
      <c r="AA495" s="31" t="str">
        <f>IF(Ansøgning!R500="","",Ansøgning!R500)</f>
        <v/>
      </c>
      <c r="AB495" s="46" t="str">
        <f>IFERROR(MAX(IF(OR(V495="",X495=""),"",IF(AND(AND(MONTH(F495)&gt;=8,MONTH(F495)&lt;9),AND(MONTH(H495)&gt;=8,MONTH(H495)&lt;9)),(NETWORKDAYS(F495,H495,Lister!$D$7:$D$13)-X495)*T495/NETWORKDAYS(Lister!$D$20,Lister!$E$20,Lister!$D$7:$D$13),IF(AND(MONTH(F495)=7,MONTH(H495)=8),(NETWORKDAYS(Lister!$D$20,H495,Lister!$D$7:$D$13)-X495)*T495/NETWORKDAYS(Lister!$D$20,Lister!$E$20,Lister!$D$7:$D$13),IF(AND(MONTH(F495)=7,MONTH(H495)=7),0)))),0),"")</f>
        <v/>
      </c>
      <c r="AC495" s="15" t="str">
        <f>IF(Ansøgning!U500="","",Ansøgning!U500)</f>
        <v/>
      </c>
      <c r="AD495" s="31" t="str">
        <f t="shared" si="52"/>
        <v/>
      </c>
      <c r="AE495" s="31" t="str">
        <f t="shared" si="53"/>
        <v/>
      </c>
      <c r="AF495" s="51" t="str">
        <f t="shared" si="54"/>
        <v/>
      </c>
      <c r="AG495" s="15" t="str">
        <f t="shared" si="55"/>
        <v/>
      </c>
    </row>
    <row r="496" spans="1:33" x14ac:dyDescent="0.25">
      <c r="A496" s="13" t="str">
        <f>IF(Ansøgning!A501="","",Ansøgning!A501)</f>
        <v/>
      </c>
      <c r="B496" s="13" t="str">
        <f>IF(Ansøgning!B501="","",Ansøgning!B501)</f>
        <v/>
      </c>
      <c r="C496" s="13" t="str">
        <f>IF(Ansøgning!C501="","",Ansøgning!C501)</f>
        <v/>
      </c>
      <c r="D496" s="13" t="str">
        <f>IF(Ansøgning!D501="","",Ansøgning!D501)</f>
        <v/>
      </c>
      <c r="E496" s="14" t="str">
        <f>IF(Ansøgning!E501="","",Ansøgning!E501)</f>
        <v/>
      </c>
      <c r="F496" s="16"/>
      <c r="G496" s="14" t="str">
        <f>IF(Ansøgning!F501="","",Ansøgning!F501)</f>
        <v/>
      </c>
      <c r="H496" s="16"/>
      <c r="I496" s="72" t="str">
        <f>IF(OR(F496="",H496=""),"",NETWORKDAYS(F496,H496,Lister!$D$7:$D$13))</f>
        <v/>
      </c>
      <c r="J496" s="53" t="str">
        <f>IF(Ansøgning!H501="","",Ansøgning!H501)</f>
        <v/>
      </c>
      <c r="K496" s="32" t="str">
        <f t="shared" si="49"/>
        <v/>
      </c>
      <c r="L496" s="31" t="str">
        <f>IF(Ansøgning!J501="","",Ansøgning!J501)</f>
        <v/>
      </c>
      <c r="M496" s="18"/>
      <c r="N496" s="31" t="str">
        <f>IF(Ansøgning!K501="","",Ansøgning!K501)</f>
        <v/>
      </c>
      <c r="O496" s="18"/>
      <c r="P496" s="15" t="str">
        <f>IF(Ansøgning!L501="","",Ansøgning!L501)</f>
        <v/>
      </c>
      <c r="Q496" s="46" t="str">
        <f t="shared" si="50"/>
        <v/>
      </c>
      <c r="R496" s="46"/>
      <c r="S496" s="101" t="str">
        <f>IF(Ansøgning!M501="","",Ansøgning!M501)</f>
        <v/>
      </c>
      <c r="T496" s="31" t="str">
        <f t="shared" si="51"/>
        <v/>
      </c>
      <c r="U496" s="102" t="str">
        <f>IF(Ansøgning!O501="","",Ansøgning!O501)</f>
        <v/>
      </c>
      <c r="V496" s="20"/>
      <c r="W496" s="102" t="str">
        <f>IF(Ansøgning!P501="","",Ansøgning!P501)</f>
        <v/>
      </c>
      <c r="X496" s="20"/>
      <c r="Y496" s="31" t="str">
        <f>IF(Ansøgning!Q501="","",Ansøgning!Q501)</f>
        <v/>
      </c>
      <c r="Z496" s="46" t="str">
        <f>IFERROR(MAX(IF(OR(V496="",X496=""),"",IF(AND(AND(MONTH(F496)&gt;=7,MONTH(F496)&lt;8),AND(MONTH(H496)&gt;=7,MONTH(H496)&lt;8)),(NETWORKDAYS(F496,H496,Lister!$D$7:$D$13)-V496)*T496/NETWORKDAYS(Lister!$D$19,Lister!$E$19,Lister!$D$7:$D$13),IF(AND(AND(MONTH(F496)&gt;=7,MONTH(F496)&lt;8),MONTH(H496)&gt;7),(NETWORKDAYS(F496,Lister!$E$19,Lister!$D$7:$D$13)-V496)*T496/NETWORKDAYS(Lister!$D$19,Lister!$E$19,Lister!$D$7:$D$13),IF(MONTH(F496)&gt;7,0)))),0),"")</f>
        <v/>
      </c>
      <c r="AA496" s="31" t="str">
        <f>IF(Ansøgning!R501="","",Ansøgning!R501)</f>
        <v/>
      </c>
      <c r="AB496" s="46" t="str">
        <f>IFERROR(MAX(IF(OR(V496="",X496=""),"",IF(AND(AND(MONTH(F496)&gt;=8,MONTH(F496)&lt;9),AND(MONTH(H496)&gt;=8,MONTH(H496)&lt;9)),(NETWORKDAYS(F496,H496,Lister!$D$7:$D$13)-X496)*T496/NETWORKDAYS(Lister!$D$20,Lister!$E$20,Lister!$D$7:$D$13),IF(AND(MONTH(F496)=7,MONTH(H496)=8),(NETWORKDAYS(Lister!$D$20,H496,Lister!$D$7:$D$13)-X496)*T496/NETWORKDAYS(Lister!$D$20,Lister!$E$20,Lister!$D$7:$D$13),IF(AND(MONTH(F496)=7,MONTH(H496)=7),0)))),0),"")</f>
        <v/>
      </c>
      <c r="AC496" s="15" t="str">
        <f>IF(Ansøgning!U501="","",Ansøgning!U501)</f>
        <v/>
      </c>
      <c r="AD496" s="31" t="str">
        <f t="shared" si="52"/>
        <v/>
      </c>
      <c r="AE496" s="31" t="str">
        <f t="shared" si="53"/>
        <v/>
      </c>
      <c r="AF496" s="51" t="str">
        <f t="shared" si="54"/>
        <v/>
      </c>
      <c r="AG496" s="15" t="str">
        <f t="shared" si="55"/>
        <v/>
      </c>
    </row>
    <row r="497" spans="1:33" x14ac:dyDescent="0.25">
      <c r="A497" s="13" t="str">
        <f>IF(Ansøgning!A502="","",Ansøgning!A502)</f>
        <v/>
      </c>
      <c r="B497" s="13" t="str">
        <f>IF(Ansøgning!B502="","",Ansøgning!B502)</f>
        <v/>
      </c>
      <c r="C497" s="13" t="str">
        <f>IF(Ansøgning!C502="","",Ansøgning!C502)</f>
        <v/>
      </c>
      <c r="D497" s="13" t="str">
        <f>IF(Ansøgning!D502="","",Ansøgning!D502)</f>
        <v/>
      </c>
      <c r="E497" s="14" t="str">
        <f>IF(Ansøgning!E502="","",Ansøgning!E502)</f>
        <v/>
      </c>
      <c r="F497" s="16"/>
      <c r="G497" s="14" t="str">
        <f>IF(Ansøgning!F502="","",Ansøgning!F502)</f>
        <v/>
      </c>
      <c r="H497" s="16"/>
      <c r="I497" s="72" t="str">
        <f>IF(OR(F497="",H497=""),"",NETWORKDAYS(F497,H497,Lister!$D$7:$D$13))</f>
        <v/>
      </c>
      <c r="J497" s="53" t="str">
        <f>IF(Ansøgning!H502="","",Ansøgning!H502)</f>
        <v/>
      </c>
      <c r="K497" s="32" t="str">
        <f t="shared" si="49"/>
        <v/>
      </c>
      <c r="L497" s="31" t="str">
        <f>IF(Ansøgning!J502="","",Ansøgning!J502)</f>
        <v/>
      </c>
      <c r="M497" s="18"/>
      <c r="N497" s="31" t="str">
        <f>IF(Ansøgning!K502="","",Ansøgning!K502)</f>
        <v/>
      </c>
      <c r="O497" s="18"/>
      <c r="P497" s="15" t="str">
        <f>IF(Ansøgning!L502="","",Ansøgning!L502)</f>
        <v/>
      </c>
      <c r="Q497" s="46" t="str">
        <f t="shared" si="50"/>
        <v/>
      </c>
      <c r="R497" s="46"/>
      <c r="S497" s="101" t="str">
        <f>IF(Ansøgning!M502="","",Ansøgning!M502)</f>
        <v/>
      </c>
      <c r="T497" s="31" t="str">
        <f t="shared" si="51"/>
        <v/>
      </c>
      <c r="U497" s="102" t="str">
        <f>IF(Ansøgning!O502="","",Ansøgning!O502)</f>
        <v/>
      </c>
      <c r="V497" s="20"/>
      <c r="W497" s="102" t="str">
        <f>IF(Ansøgning!P502="","",Ansøgning!P502)</f>
        <v/>
      </c>
      <c r="X497" s="20"/>
      <c r="Y497" s="31" t="str">
        <f>IF(Ansøgning!Q502="","",Ansøgning!Q502)</f>
        <v/>
      </c>
      <c r="Z497" s="46" t="str">
        <f>IFERROR(MAX(IF(OR(V497="",X497=""),"",IF(AND(AND(MONTH(F497)&gt;=7,MONTH(F497)&lt;8),AND(MONTH(H497)&gt;=7,MONTH(H497)&lt;8)),(NETWORKDAYS(F497,H497,Lister!$D$7:$D$13)-V497)*T497/NETWORKDAYS(Lister!$D$19,Lister!$E$19,Lister!$D$7:$D$13),IF(AND(AND(MONTH(F497)&gt;=7,MONTH(F497)&lt;8),MONTH(H497)&gt;7),(NETWORKDAYS(F497,Lister!$E$19,Lister!$D$7:$D$13)-V497)*T497/NETWORKDAYS(Lister!$D$19,Lister!$E$19,Lister!$D$7:$D$13),IF(MONTH(F497)&gt;7,0)))),0),"")</f>
        <v/>
      </c>
      <c r="AA497" s="31" t="str">
        <f>IF(Ansøgning!R502="","",Ansøgning!R502)</f>
        <v/>
      </c>
      <c r="AB497" s="46" t="str">
        <f>IFERROR(MAX(IF(OR(V497="",X497=""),"",IF(AND(AND(MONTH(F497)&gt;=8,MONTH(F497)&lt;9),AND(MONTH(H497)&gt;=8,MONTH(H497)&lt;9)),(NETWORKDAYS(F497,H497,Lister!$D$7:$D$13)-X497)*T497/NETWORKDAYS(Lister!$D$20,Lister!$E$20,Lister!$D$7:$D$13),IF(AND(MONTH(F497)=7,MONTH(H497)=8),(NETWORKDAYS(Lister!$D$20,H497,Lister!$D$7:$D$13)-X497)*T497/NETWORKDAYS(Lister!$D$20,Lister!$E$20,Lister!$D$7:$D$13),IF(AND(MONTH(F497)=7,MONTH(H497)=7),0)))),0),"")</f>
        <v/>
      </c>
      <c r="AC497" s="15" t="str">
        <f>IF(Ansøgning!U502="","",Ansøgning!U502)</f>
        <v/>
      </c>
      <c r="AD497" s="31" t="str">
        <f t="shared" si="52"/>
        <v/>
      </c>
      <c r="AE497" s="31" t="str">
        <f t="shared" si="53"/>
        <v/>
      </c>
      <c r="AF497" s="51" t="str">
        <f t="shared" si="54"/>
        <v/>
      </c>
      <c r="AG497" s="15" t="str">
        <f t="shared" si="55"/>
        <v/>
      </c>
    </row>
    <row r="498" spans="1:33" x14ac:dyDescent="0.25">
      <c r="A498" s="13" t="str">
        <f>IF(Ansøgning!A503="","",Ansøgning!A503)</f>
        <v/>
      </c>
      <c r="B498" s="13" t="str">
        <f>IF(Ansøgning!B503="","",Ansøgning!B503)</f>
        <v/>
      </c>
      <c r="C498" s="13" t="str">
        <f>IF(Ansøgning!C503="","",Ansøgning!C503)</f>
        <v/>
      </c>
      <c r="D498" s="13" t="str">
        <f>IF(Ansøgning!D503="","",Ansøgning!D503)</f>
        <v/>
      </c>
      <c r="E498" s="14" t="str">
        <f>IF(Ansøgning!E503="","",Ansøgning!E503)</f>
        <v/>
      </c>
      <c r="F498" s="16"/>
      <c r="G498" s="14" t="str">
        <f>IF(Ansøgning!F503="","",Ansøgning!F503)</f>
        <v/>
      </c>
      <c r="H498" s="16"/>
      <c r="I498" s="72" t="str">
        <f>IF(OR(F498="",H498=""),"",NETWORKDAYS(F498,H498,Lister!$D$7:$D$13))</f>
        <v/>
      </c>
      <c r="J498" s="53" t="str">
        <f>IF(Ansøgning!H503="","",Ansøgning!H503)</f>
        <v/>
      </c>
      <c r="K498" s="32" t="str">
        <f t="shared" si="49"/>
        <v/>
      </c>
      <c r="L498" s="31" t="str">
        <f>IF(Ansøgning!J503="","",Ansøgning!J503)</f>
        <v/>
      </c>
      <c r="M498" s="18"/>
      <c r="N498" s="31" t="str">
        <f>IF(Ansøgning!K503="","",Ansøgning!K503)</f>
        <v/>
      </c>
      <c r="O498" s="18"/>
      <c r="P498" s="15" t="str">
        <f>IF(Ansøgning!L503="","",Ansøgning!L503)</f>
        <v/>
      </c>
      <c r="Q498" s="46" t="str">
        <f t="shared" si="50"/>
        <v/>
      </c>
      <c r="R498" s="46"/>
      <c r="S498" s="101" t="str">
        <f>IF(Ansøgning!M503="","",Ansøgning!M503)</f>
        <v/>
      </c>
      <c r="T498" s="31" t="str">
        <f t="shared" si="51"/>
        <v/>
      </c>
      <c r="U498" s="102" t="str">
        <f>IF(Ansøgning!O503="","",Ansøgning!O503)</f>
        <v/>
      </c>
      <c r="V498" s="20"/>
      <c r="W498" s="102" t="str">
        <f>IF(Ansøgning!P503="","",Ansøgning!P503)</f>
        <v/>
      </c>
      <c r="X498" s="20"/>
      <c r="Y498" s="31" t="str">
        <f>IF(Ansøgning!Q503="","",Ansøgning!Q503)</f>
        <v/>
      </c>
      <c r="Z498" s="46" t="str">
        <f>IFERROR(MAX(IF(OR(V498="",X498=""),"",IF(AND(AND(MONTH(F498)&gt;=7,MONTH(F498)&lt;8),AND(MONTH(H498)&gt;=7,MONTH(H498)&lt;8)),(NETWORKDAYS(F498,H498,Lister!$D$7:$D$13)-V498)*T498/NETWORKDAYS(Lister!$D$19,Lister!$E$19,Lister!$D$7:$D$13),IF(AND(AND(MONTH(F498)&gt;=7,MONTH(F498)&lt;8),MONTH(H498)&gt;7),(NETWORKDAYS(F498,Lister!$E$19,Lister!$D$7:$D$13)-V498)*T498/NETWORKDAYS(Lister!$D$19,Lister!$E$19,Lister!$D$7:$D$13),IF(MONTH(F498)&gt;7,0)))),0),"")</f>
        <v/>
      </c>
      <c r="AA498" s="31" t="str">
        <f>IF(Ansøgning!R503="","",Ansøgning!R503)</f>
        <v/>
      </c>
      <c r="AB498" s="46" t="str">
        <f>IFERROR(MAX(IF(OR(V498="",X498=""),"",IF(AND(AND(MONTH(F498)&gt;=8,MONTH(F498)&lt;9),AND(MONTH(H498)&gt;=8,MONTH(H498)&lt;9)),(NETWORKDAYS(F498,H498,Lister!$D$7:$D$13)-X498)*T498/NETWORKDAYS(Lister!$D$20,Lister!$E$20,Lister!$D$7:$D$13),IF(AND(MONTH(F498)=7,MONTH(H498)=8),(NETWORKDAYS(Lister!$D$20,H498,Lister!$D$7:$D$13)-X498)*T498/NETWORKDAYS(Lister!$D$20,Lister!$E$20,Lister!$D$7:$D$13),IF(AND(MONTH(F498)=7,MONTH(H498)=7),0)))),0),"")</f>
        <v/>
      </c>
      <c r="AC498" s="15" t="str">
        <f>IF(Ansøgning!U503="","",Ansøgning!U503)</f>
        <v/>
      </c>
      <c r="AD498" s="31" t="str">
        <f t="shared" si="52"/>
        <v/>
      </c>
      <c r="AE498" s="31" t="str">
        <f t="shared" si="53"/>
        <v/>
      </c>
      <c r="AF498" s="51" t="str">
        <f t="shared" si="54"/>
        <v/>
      </c>
      <c r="AG498" s="15" t="str">
        <f t="shared" si="55"/>
        <v/>
      </c>
    </row>
    <row r="499" spans="1:33" x14ac:dyDescent="0.25">
      <c r="A499" s="13" t="str">
        <f>IF(Ansøgning!A504="","",Ansøgning!A504)</f>
        <v/>
      </c>
      <c r="B499" s="13" t="str">
        <f>IF(Ansøgning!B504="","",Ansøgning!B504)</f>
        <v/>
      </c>
      <c r="C499" s="13" t="str">
        <f>IF(Ansøgning!C504="","",Ansøgning!C504)</f>
        <v/>
      </c>
      <c r="D499" s="13" t="str">
        <f>IF(Ansøgning!D504="","",Ansøgning!D504)</f>
        <v/>
      </c>
      <c r="E499" s="14" t="str">
        <f>IF(Ansøgning!E504="","",Ansøgning!E504)</f>
        <v/>
      </c>
      <c r="F499" s="16"/>
      <c r="G499" s="14" t="str">
        <f>IF(Ansøgning!F504="","",Ansøgning!F504)</f>
        <v/>
      </c>
      <c r="H499" s="16"/>
      <c r="I499" s="72" t="str">
        <f>IF(OR(F499="",H499=""),"",NETWORKDAYS(F499,H499,Lister!$D$7:$D$13))</f>
        <v/>
      </c>
      <c r="J499" s="53" t="str">
        <f>IF(Ansøgning!H504="","",Ansøgning!H504)</f>
        <v/>
      </c>
      <c r="K499" s="32" t="str">
        <f t="shared" si="49"/>
        <v/>
      </c>
      <c r="L499" s="31" t="str">
        <f>IF(Ansøgning!J504="","",Ansøgning!J504)</f>
        <v/>
      </c>
      <c r="M499" s="18"/>
      <c r="N499" s="31" t="str">
        <f>IF(Ansøgning!K504="","",Ansøgning!K504)</f>
        <v/>
      </c>
      <c r="O499" s="18"/>
      <c r="P499" s="15" t="str">
        <f>IF(Ansøgning!L504="","",Ansøgning!L504)</f>
        <v/>
      </c>
      <c r="Q499" s="46" t="str">
        <f t="shared" si="50"/>
        <v/>
      </c>
      <c r="R499" s="46"/>
      <c r="S499" s="101" t="str">
        <f>IF(Ansøgning!M504="","",Ansøgning!M504)</f>
        <v/>
      </c>
      <c r="T499" s="31" t="str">
        <f t="shared" si="51"/>
        <v/>
      </c>
      <c r="U499" s="102" t="str">
        <f>IF(Ansøgning!O504="","",Ansøgning!O504)</f>
        <v/>
      </c>
      <c r="V499" s="20"/>
      <c r="W499" s="102" t="str">
        <f>IF(Ansøgning!P504="","",Ansøgning!P504)</f>
        <v/>
      </c>
      <c r="X499" s="20"/>
      <c r="Y499" s="31" t="str">
        <f>IF(Ansøgning!Q504="","",Ansøgning!Q504)</f>
        <v/>
      </c>
      <c r="Z499" s="46" t="str">
        <f>IFERROR(MAX(IF(OR(V499="",X499=""),"",IF(AND(AND(MONTH(F499)&gt;=7,MONTH(F499)&lt;8),AND(MONTH(H499)&gt;=7,MONTH(H499)&lt;8)),(NETWORKDAYS(F499,H499,Lister!$D$7:$D$13)-V499)*T499/NETWORKDAYS(Lister!$D$19,Lister!$E$19,Lister!$D$7:$D$13),IF(AND(AND(MONTH(F499)&gt;=7,MONTH(F499)&lt;8),MONTH(H499)&gt;7),(NETWORKDAYS(F499,Lister!$E$19,Lister!$D$7:$D$13)-V499)*T499/NETWORKDAYS(Lister!$D$19,Lister!$E$19,Lister!$D$7:$D$13),IF(MONTH(F499)&gt;7,0)))),0),"")</f>
        <v/>
      </c>
      <c r="AA499" s="31" t="str">
        <f>IF(Ansøgning!R504="","",Ansøgning!R504)</f>
        <v/>
      </c>
      <c r="AB499" s="46" t="str">
        <f>IFERROR(MAX(IF(OR(V499="",X499=""),"",IF(AND(AND(MONTH(F499)&gt;=8,MONTH(F499)&lt;9),AND(MONTH(H499)&gt;=8,MONTH(H499)&lt;9)),(NETWORKDAYS(F499,H499,Lister!$D$7:$D$13)-X499)*T499/NETWORKDAYS(Lister!$D$20,Lister!$E$20,Lister!$D$7:$D$13),IF(AND(MONTH(F499)=7,MONTH(H499)=8),(NETWORKDAYS(Lister!$D$20,H499,Lister!$D$7:$D$13)-X499)*T499/NETWORKDAYS(Lister!$D$20,Lister!$E$20,Lister!$D$7:$D$13),IF(AND(MONTH(F499)=7,MONTH(H499)=7),0)))),0),"")</f>
        <v/>
      </c>
      <c r="AC499" s="15" t="str">
        <f>IF(Ansøgning!U504="","",Ansøgning!U504)</f>
        <v/>
      </c>
      <c r="AD499" s="31" t="str">
        <f t="shared" si="52"/>
        <v/>
      </c>
      <c r="AE499" s="31" t="str">
        <f t="shared" si="53"/>
        <v/>
      </c>
      <c r="AF499" s="51" t="str">
        <f t="shared" si="54"/>
        <v/>
      </c>
      <c r="AG499" s="15" t="str">
        <f t="shared" si="55"/>
        <v/>
      </c>
    </row>
    <row r="500" spans="1:33" x14ac:dyDescent="0.25">
      <c r="A500" s="13" t="str">
        <f>IF(Ansøgning!A505="","",Ansøgning!A505)</f>
        <v/>
      </c>
      <c r="B500" s="13" t="str">
        <f>IF(Ansøgning!B505="","",Ansøgning!B505)</f>
        <v/>
      </c>
      <c r="C500" s="13" t="str">
        <f>IF(Ansøgning!C505="","",Ansøgning!C505)</f>
        <v/>
      </c>
      <c r="D500" s="13" t="str">
        <f>IF(Ansøgning!D505="","",Ansøgning!D505)</f>
        <v/>
      </c>
      <c r="E500" s="14" t="str">
        <f>IF(Ansøgning!E505="","",Ansøgning!E505)</f>
        <v/>
      </c>
      <c r="F500" s="16"/>
      <c r="G500" s="14" t="str">
        <f>IF(Ansøgning!F505="","",Ansøgning!F505)</f>
        <v/>
      </c>
      <c r="H500" s="16"/>
      <c r="I500" s="72" t="str">
        <f>IF(OR(F500="",H500=""),"",NETWORKDAYS(F500,H500,Lister!$D$7:$D$13))</f>
        <v/>
      </c>
      <c r="J500" s="53" t="str">
        <f>IF(Ansøgning!H505="","",Ansøgning!H505)</f>
        <v/>
      </c>
      <c r="K500" s="32" t="str">
        <f t="shared" si="49"/>
        <v/>
      </c>
      <c r="L500" s="31" t="str">
        <f>IF(Ansøgning!J505="","",Ansøgning!J505)</f>
        <v/>
      </c>
      <c r="M500" s="18"/>
      <c r="N500" s="31" t="str">
        <f>IF(Ansøgning!K505="","",Ansøgning!K505)</f>
        <v/>
      </c>
      <c r="O500" s="18"/>
      <c r="P500" s="15" t="str">
        <f>IF(Ansøgning!L505="","",Ansøgning!L505)</f>
        <v/>
      </c>
      <c r="Q500" s="46" t="str">
        <f t="shared" si="50"/>
        <v/>
      </c>
      <c r="R500" s="46"/>
      <c r="S500" s="101" t="str">
        <f>IF(Ansøgning!M505="","",Ansøgning!M505)</f>
        <v/>
      </c>
      <c r="T500" s="31" t="str">
        <f t="shared" si="51"/>
        <v/>
      </c>
      <c r="U500" s="102" t="str">
        <f>IF(Ansøgning!O505="","",Ansøgning!O505)</f>
        <v/>
      </c>
      <c r="V500" s="20"/>
      <c r="W500" s="102" t="str">
        <f>IF(Ansøgning!P505="","",Ansøgning!P505)</f>
        <v/>
      </c>
      <c r="X500" s="20"/>
      <c r="Y500" s="31" t="str">
        <f>IF(Ansøgning!Q505="","",Ansøgning!Q505)</f>
        <v/>
      </c>
      <c r="Z500" s="46" t="str">
        <f>IFERROR(MAX(IF(OR(V500="",X500=""),"",IF(AND(AND(MONTH(F500)&gt;=7,MONTH(F500)&lt;8),AND(MONTH(H500)&gt;=7,MONTH(H500)&lt;8)),(NETWORKDAYS(F500,H500,Lister!$D$7:$D$13)-V500)*T500/NETWORKDAYS(Lister!$D$19,Lister!$E$19,Lister!$D$7:$D$13),IF(AND(AND(MONTH(F500)&gt;=7,MONTH(F500)&lt;8),MONTH(H500)&gt;7),(NETWORKDAYS(F500,Lister!$E$19,Lister!$D$7:$D$13)-V500)*T500/NETWORKDAYS(Lister!$D$19,Lister!$E$19,Lister!$D$7:$D$13),IF(MONTH(F500)&gt;7,0)))),0),"")</f>
        <v/>
      </c>
      <c r="AA500" s="31" t="str">
        <f>IF(Ansøgning!R505="","",Ansøgning!R505)</f>
        <v/>
      </c>
      <c r="AB500" s="46" t="str">
        <f>IFERROR(MAX(IF(OR(V500="",X500=""),"",IF(AND(AND(MONTH(F500)&gt;=8,MONTH(F500)&lt;9),AND(MONTH(H500)&gt;=8,MONTH(H500)&lt;9)),(NETWORKDAYS(F500,H500,Lister!$D$7:$D$13)-X500)*T500/NETWORKDAYS(Lister!$D$20,Lister!$E$20,Lister!$D$7:$D$13),IF(AND(MONTH(F500)=7,MONTH(H500)=8),(NETWORKDAYS(Lister!$D$20,H500,Lister!$D$7:$D$13)-X500)*T500/NETWORKDAYS(Lister!$D$20,Lister!$E$20,Lister!$D$7:$D$13),IF(AND(MONTH(F500)=7,MONTH(H500)=7),0)))),0),"")</f>
        <v/>
      </c>
      <c r="AC500" s="15" t="str">
        <f>IF(Ansøgning!U505="","",Ansøgning!U505)</f>
        <v/>
      </c>
      <c r="AD500" s="31" t="str">
        <f t="shared" si="52"/>
        <v/>
      </c>
      <c r="AE500" s="31" t="str">
        <f t="shared" si="53"/>
        <v/>
      </c>
      <c r="AF500" s="51" t="str">
        <f t="shared" si="54"/>
        <v/>
      </c>
      <c r="AG500" s="15" t="str">
        <f t="shared" si="55"/>
        <v/>
      </c>
    </row>
    <row r="501" spans="1:33" x14ac:dyDescent="0.25">
      <c r="A501" s="13" t="str">
        <f>IF(Ansøgning!A506="","",Ansøgning!A506)</f>
        <v/>
      </c>
      <c r="B501" s="13" t="str">
        <f>IF(Ansøgning!B506="","",Ansøgning!B506)</f>
        <v/>
      </c>
      <c r="C501" s="13" t="str">
        <f>IF(Ansøgning!C506="","",Ansøgning!C506)</f>
        <v/>
      </c>
      <c r="D501" s="13" t="str">
        <f>IF(Ansøgning!D506="","",Ansøgning!D506)</f>
        <v/>
      </c>
      <c r="E501" s="14" t="str">
        <f>IF(Ansøgning!E506="","",Ansøgning!E506)</f>
        <v/>
      </c>
      <c r="F501" s="16"/>
      <c r="G501" s="14" t="str">
        <f>IF(Ansøgning!F506="","",Ansøgning!F506)</f>
        <v/>
      </c>
      <c r="H501" s="16"/>
      <c r="I501" s="72" t="str">
        <f>IF(OR(F501="",H501=""),"",NETWORKDAYS(F501,H501,Lister!$D$7:$D$13))</f>
        <v/>
      </c>
      <c r="J501" s="53" t="str">
        <f>IF(Ansøgning!H506="","",Ansøgning!H506)</f>
        <v/>
      </c>
      <c r="K501" s="32" t="str">
        <f t="shared" si="49"/>
        <v/>
      </c>
      <c r="L501" s="31" t="str">
        <f>IF(Ansøgning!J506="","",Ansøgning!J506)</f>
        <v/>
      </c>
      <c r="M501" s="18"/>
      <c r="N501" s="31" t="str">
        <f>IF(Ansøgning!K506="","",Ansøgning!K506)</f>
        <v/>
      </c>
      <c r="O501" s="18"/>
      <c r="P501" s="15" t="str">
        <f>IF(Ansøgning!L506="","",Ansøgning!L506)</f>
        <v/>
      </c>
      <c r="Q501" s="46" t="str">
        <f t="shared" si="50"/>
        <v/>
      </c>
      <c r="R501" s="46"/>
      <c r="S501" s="101" t="str">
        <f>IF(Ansøgning!M506="","",Ansøgning!M506)</f>
        <v/>
      </c>
      <c r="T501" s="31" t="str">
        <f t="shared" si="51"/>
        <v/>
      </c>
      <c r="U501" s="102" t="str">
        <f>IF(Ansøgning!O506="","",Ansøgning!O506)</f>
        <v/>
      </c>
      <c r="V501" s="20"/>
      <c r="W501" s="102" t="str">
        <f>IF(Ansøgning!P506="","",Ansøgning!P506)</f>
        <v/>
      </c>
      <c r="X501" s="20"/>
      <c r="Y501" s="31" t="str">
        <f>IF(Ansøgning!Q506="","",Ansøgning!Q506)</f>
        <v/>
      </c>
      <c r="Z501" s="46" t="str">
        <f>IFERROR(MAX(IF(OR(V501="",X501=""),"",IF(AND(AND(MONTH(F501)&gt;=7,MONTH(F501)&lt;8),AND(MONTH(H501)&gt;=7,MONTH(H501)&lt;8)),(NETWORKDAYS(F501,H501,Lister!$D$7:$D$13)-V501)*T501/NETWORKDAYS(Lister!$D$19,Lister!$E$19,Lister!$D$7:$D$13),IF(AND(AND(MONTH(F501)&gt;=7,MONTH(F501)&lt;8),MONTH(H501)&gt;7),(NETWORKDAYS(F501,Lister!$E$19,Lister!$D$7:$D$13)-V501)*T501/NETWORKDAYS(Lister!$D$19,Lister!$E$19,Lister!$D$7:$D$13),IF(MONTH(F501)&gt;7,0)))),0),"")</f>
        <v/>
      </c>
      <c r="AA501" s="31" t="str">
        <f>IF(Ansøgning!R506="","",Ansøgning!R506)</f>
        <v/>
      </c>
      <c r="AB501" s="46" t="str">
        <f>IFERROR(MAX(IF(OR(V501="",X501=""),"",IF(AND(AND(MONTH(F501)&gt;=8,MONTH(F501)&lt;9),AND(MONTH(H501)&gt;=8,MONTH(H501)&lt;9)),(NETWORKDAYS(F501,H501,Lister!$D$7:$D$13)-X501)*T501/NETWORKDAYS(Lister!$D$20,Lister!$E$20,Lister!$D$7:$D$13),IF(AND(MONTH(F501)=7,MONTH(H501)=8),(NETWORKDAYS(Lister!$D$20,H501,Lister!$D$7:$D$13)-X501)*T501/NETWORKDAYS(Lister!$D$20,Lister!$E$20,Lister!$D$7:$D$13),IF(AND(MONTH(F501)=7,MONTH(H501)=7),0)))),0),"")</f>
        <v/>
      </c>
      <c r="AC501" s="15" t="str">
        <f>IF(Ansøgning!U506="","",Ansøgning!U506)</f>
        <v/>
      </c>
      <c r="AD501" s="31" t="str">
        <f t="shared" si="52"/>
        <v/>
      </c>
      <c r="AE501" s="31" t="str">
        <f t="shared" si="53"/>
        <v/>
      </c>
      <c r="AF501" s="51" t="str">
        <f t="shared" si="54"/>
        <v/>
      </c>
      <c r="AG501" s="15" t="str">
        <f t="shared" si="55"/>
        <v/>
      </c>
    </row>
    <row r="502" spans="1:33" x14ac:dyDescent="0.25">
      <c r="A502" s="13" t="str">
        <f>IF(Ansøgning!A507="","",Ansøgning!A507)</f>
        <v/>
      </c>
      <c r="B502" s="13" t="str">
        <f>IF(Ansøgning!B507="","",Ansøgning!B507)</f>
        <v/>
      </c>
      <c r="C502" s="13" t="str">
        <f>IF(Ansøgning!C507="","",Ansøgning!C507)</f>
        <v/>
      </c>
      <c r="D502" s="13" t="str">
        <f>IF(Ansøgning!D507="","",Ansøgning!D507)</f>
        <v/>
      </c>
      <c r="E502" s="14" t="str">
        <f>IF(Ansøgning!E507="","",Ansøgning!E507)</f>
        <v/>
      </c>
      <c r="F502" s="16"/>
      <c r="G502" s="14" t="str">
        <f>IF(Ansøgning!F507="","",Ansøgning!F507)</f>
        <v/>
      </c>
      <c r="H502" s="16"/>
      <c r="I502" s="72" t="str">
        <f>IF(OR(F502="",H502=""),"",NETWORKDAYS(F502,H502,Lister!$D$7:$D$13))</f>
        <v/>
      </c>
      <c r="J502" s="53" t="str">
        <f>IF(Ansøgning!H507="","",Ansøgning!H507)</f>
        <v/>
      </c>
      <c r="K502" s="32" t="str">
        <f t="shared" si="49"/>
        <v/>
      </c>
      <c r="L502" s="31" t="str">
        <f>IF(Ansøgning!J507="","",Ansøgning!J507)</f>
        <v/>
      </c>
      <c r="M502" s="18"/>
      <c r="N502" s="31" t="str">
        <f>IF(Ansøgning!K507="","",Ansøgning!K507)</f>
        <v/>
      </c>
      <c r="O502" s="18"/>
      <c r="P502" s="15" t="str">
        <f>IF(Ansøgning!L507="","",Ansøgning!L507)</f>
        <v/>
      </c>
      <c r="Q502" s="46" t="str">
        <f t="shared" si="50"/>
        <v/>
      </c>
      <c r="R502" s="46"/>
      <c r="S502" s="101" t="str">
        <f>IF(Ansøgning!M507="","",Ansøgning!M507)</f>
        <v/>
      </c>
      <c r="T502" s="31" t="str">
        <f t="shared" si="51"/>
        <v/>
      </c>
      <c r="U502" s="102" t="str">
        <f>IF(Ansøgning!O507="","",Ansøgning!O507)</f>
        <v/>
      </c>
      <c r="V502" s="20"/>
      <c r="W502" s="102" t="str">
        <f>IF(Ansøgning!P507="","",Ansøgning!P507)</f>
        <v/>
      </c>
      <c r="X502" s="20"/>
      <c r="Y502" s="31" t="str">
        <f>IF(Ansøgning!Q507="","",Ansøgning!Q507)</f>
        <v/>
      </c>
      <c r="Z502" s="46" t="str">
        <f>IFERROR(MAX(IF(OR(V502="",X502=""),"",IF(AND(AND(MONTH(F502)&gt;=7,MONTH(F502)&lt;8),AND(MONTH(H502)&gt;=7,MONTH(H502)&lt;8)),(NETWORKDAYS(F502,H502,Lister!$D$7:$D$13)-V502)*T502/NETWORKDAYS(Lister!$D$19,Lister!$E$19,Lister!$D$7:$D$13),IF(AND(AND(MONTH(F502)&gt;=7,MONTH(F502)&lt;8),MONTH(H502)&gt;7),(NETWORKDAYS(F502,Lister!$E$19,Lister!$D$7:$D$13)-V502)*T502/NETWORKDAYS(Lister!$D$19,Lister!$E$19,Lister!$D$7:$D$13),IF(MONTH(F502)&gt;7,0)))),0),"")</f>
        <v/>
      </c>
      <c r="AA502" s="31" t="str">
        <f>IF(Ansøgning!R507="","",Ansøgning!R507)</f>
        <v/>
      </c>
      <c r="AB502" s="46" t="str">
        <f>IFERROR(MAX(IF(OR(V502="",X502=""),"",IF(AND(AND(MONTH(F502)&gt;=8,MONTH(F502)&lt;9),AND(MONTH(H502)&gt;=8,MONTH(H502)&lt;9)),(NETWORKDAYS(F502,H502,Lister!$D$7:$D$13)-X502)*T502/NETWORKDAYS(Lister!$D$20,Lister!$E$20,Lister!$D$7:$D$13),IF(AND(MONTH(F502)=7,MONTH(H502)=8),(NETWORKDAYS(Lister!$D$20,H502,Lister!$D$7:$D$13)-X502)*T502/NETWORKDAYS(Lister!$D$20,Lister!$E$20,Lister!$D$7:$D$13),IF(AND(MONTH(F502)=7,MONTH(H502)=7),0)))),0),"")</f>
        <v/>
      </c>
      <c r="AC502" s="15" t="str">
        <f>IF(Ansøgning!U507="","",Ansøgning!U507)</f>
        <v/>
      </c>
      <c r="AD502" s="31" t="str">
        <f t="shared" si="52"/>
        <v/>
      </c>
      <c r="AE502" s="31" t="str">
        <f t="shared" si="53"/>
        <v/>
      </c>
      <c r="AF502" s="51" t="str">
        <f t="shared" si="54"/>
        <v/>
      </c>
      <c r="AG502" s="15" t="str">
        <f t="shared" si="55"/>
        <v/>
      </c>
    </row>
    <row r="503" spans="1:33" x14ac:dyDescent="0.25">
      <c r="A503" s="13" t="str">
        <f>IF(Ansøgning!A508="","",Ansøgning!A508)</f>
        <v/>
      </c>
      <c r="B503" s="13" t="str">
        <f>IF(Ansøgning!B508="","",Ansøgning!B508)</f>
        <v/>
      </c>
      <c r="C503" s="13" t="str">
        <f>IF(Ansøgning!C508="","",Ansøgning!C508)</f>
        <v/>
      </c>
      <c r="D503" s="13" t="str">
        <f>IF(Ansøgning!D508="","",Ansøgning!D508)</f>
        <v/>
      </c>
      <c r="E503" s="14" t="str">
        <f>IF(Ansøgning!E508="","",Ansøgning!E508)</f>
        <v/>
      </c>
      <c r="F503" s="16"/>
      <c r="G503" s="14" t="str">
        <f>IF(Ansøgning!F508="","",Ansøgning!F508)</f>
        <v/>
      </c>
      <c r="H503" s="16"/>
      <c r="I503" s="72" t="str">
        <f>IF(OR(F503="",H503=""),"",NETWORKDAYS(F503,H503,Lister!$D$7:$D$13))</f>
        <v/>
      </c>
      <c r="J503" s="53" t="str">
        <f>IF(Ansøgning!H508="","",Ansøgning!H508)</f>
        <v/>
      </c>
      <c r="K503" s="32" t="str">
        <f t="shared" si="49"/>
        <v/>
      </c>
      <c r="L503" s="31" t="str">
        <f>IF(Ansøgning!J508="","",Ansøgning!J508)</f>
        <v/>
      </c>
      <c r="M503" s="18"/>
      <c r="N503" s="31" t="str">
        <f>IF(Ansøgning!K508="","",Ansøgning!K508)</f>
        <v/>
      </c>
      <c r="O503" s="18"/>
      <c r="P503" s="15" t="str">
        <f>IF(Ansøgning!L508="","",Ansøgning!L508)</f>
        <v/>
      </c>
      <c r="Q503" s="46" t="str">
        <f t="shared" si="50"/>
        <v/>
      </c>
      <c r="R503" s="46"/>
      <c r="S503" s="101" t="str">
        <f>IF(Ansøgning!M508="","",Ansøgning!M508)</f>
        <v/>
      </c>
      <c r="T503" s="31" t="str">
        <f t="shared" si="51"/>
        <v/>
      </c>
      <c r="U503" s="102" t="str">
        <f>IF(Ansøgning!O508="","",Ansøgning!O508)</f>
        <v/>
      </c>
      <c r="V503" s="20"/>
      <c r="W503" s="102" t="str">
        <f>IF(Ansøgning!P508="","",Ansøgning!P508)</f>
        <v/>
      </c>
      <c r="X503" s="20"/>
      <c r="Y503" s="31" t="str">
        <f>IF(Ansøgning!Q508="","",Ansøgning!Q508)</f>
        <v/>
      </c>
      <c r="Z503" s="46" t="str">
        <f>IFERROR(MAX(IF(OR(V503="",X503=""),"",IF(AND(AND(MONTH(F503)&gt;=7,MONTH(F503)&lt;8),AND(MONTH(H503)&gt;=7,MONTH(H503)&lt;8)),(NETWORKDAYS(F503,H503,Lister!$D$7:$D$13)-V503)*T503/NETWORKDAYS(Lister!$D$19,Lister!$E$19,Lister!$D$7:$D$13),IF(AND(AND(MONTH(F503)&gt;=7,MONTH(F503)&lt;8),MONTH(H503)&gt;7),(NETWORKDAYS(F503,Lister!$E$19,Lister!$D$7:$D$13)-V503)*T503/NETWORKDAYS(Lister!$D$19,Lister!$E$19,Lister!$D$7:$D$13),IF(MONTH(F503)&gt;7,0)))),0),"")</f>
        <v/>
      </c>
      <c r="AA503" s="31" t="str">
        <f>IF(Ansøgning!R508="","",Ansøgning!R508)</f>
        <v/>
      </c>
      <c r="AB503" s="46" t="str">
        <f>IFERROR(MAX(IF(OR(V503="",X503=""),"",IF(AND(AND(MONTH(F503)&gt;=8,MONTH(F503)&lt;9),AND(MONTH(H503)&gt;=8,MONTH(H503)&lt;9)),(NETWORKDAYS(F503,H503,Lister!$D$7:$D$13)-X503)*T503/NETWORKDAYS(Lister!$D$20,Lister!$E$20,Lister!$D$7:$D$13),IF(AND(MONTH(F503)=7,MONTH(H503)=8),(NETWORKDAYS(Lister!$D$20,H503,Lister!$D$7:$D$13)-X503)*T503/NETWORKDAYS(Lister!$D$20,Lister!$E$20,Lister!$D$7:$D$13),IF(AND(MONTH(F503)=7,MONTH(H503)=7),0)))),0),"")</f>
        <v/>
      </c>
      <c r="AC503" s="15" t="str">
        <f>IF(Ansøgning!U508="","",Ansøgning!U508)</f>
        <v/>
      </c>
      <c r="AD503" s="31" t="str">
        <f t="shared" si="52"/>
        <v/>
      </c>
      <c r="AE503" s="31" t="str">
        <f t="shared" si="53"/>
        <v/>
      </c>
      <c r="AF503" s="51" t="str">
        <f t="shared" si="54"/>
        <v/>
      </c>
      <c r="AG503" s="15" t="str">
        <f t="shared" si="55"/>
        <v/>
      </c>
    </row>
    <row r="504" spans="1:33" x14ac:dyDescent="0.25">
      <c r="A504" s="13" t="str">
        <f>IF(Ansøgning!A509="","",Ansøgning!A509)</f>
        <v/>
      </c>
      <c r="B504" s="13" t="str">
        <f>IF(Ansøgning!B509="","",Ansøgning!B509)</f>
        <v/>
      </c>
      <c r="C504" s="13" t="str">
        <f>IF(Ansøgning!C509="","",Ansøgning!C509)</f>
        <v/>
      </c>
      <c r="D504" s="13" t="str">
        <f>IF(Ansøgning!D509="","",Ansøgning!D509)</f>
        <v/>
      </c>
      <c r="E504" s="14" t="str">
        <f>IF(Ansøgning!E509="","",Ansøgning!E509)</f>
        <v/>
      </c>
      <c r="F504" s="16"/>
      <c r="G504" s="14" t="str">
        <f>IF(Ansøgning!F509="","",Ansøgning!F509)</f>
        <v/>
      </c>
      <c r="H504" s="16"/>
      <c r="I504" s="72" t="str">
        <f>IF(OR(F504="",H504=""),"",NETWORKDAYS(F504,H504,Lister!$D$7:$D$13))</f>
        <v/>
      </c>
      <c r="J504" s="53" t="str">
        <f>IF(Ansøgning!H509="","",Ansøgning!H509)</f>
        <v/>
      </c>
      <c r="K504" s="32" t="str">
        <f t="shared" si="49"/>
        <v/>
      </c>
      <c r="L504" s="31" t="str">
        <f>IF(Ansøgning!J509="","",Ansøgning!J509)</f>
        <v/>
      </c>
      <c r="M504" s="18"/>
      <c r="N504" s="31" t="str">
        <f>IF(Ansøgning!K509="","",Ansøgning!K509)</f>
        <v/>
      </c>
      <c r="O504" s="18"/>
      <c r="P504" s="15" t="str">
        <f>IF(Ansøgning!L509="","",Ansøgning!L509)</f>
        <v/>
      </c>
      <c r="Q504" s="46" t="str">
        <f t="shared" si="50"/>
        <v/>
      </c>
      <c r="R504" s="46"/>
      <c r="S504" s="101" t="str">
        <f>IF(Ansøgning!M509="","",Ansøgning!M509)</f>
        <v/>
      </c>
      <c r="T504" s="31" t="str">
        <f t="shared" si="51"/>
        <v/>
      </c>
      <c r="U504" s="102" t="str">
        <f>IF(Ansøgning!O509="","",Ansøgning!O509)</f>
        <v/>
      </c>
      <c r="V504" s="20"/>
      <c r="W504" s="102" t="str">
        <f>IF(Ansøgning!P509="","",Ansøgning!P509)</f>
        <v/>
      </c>
      <c r="X504" s="20"/>
      <c r="Y504" s="31" t="str">
        <f>IF(Ansøgning!Q509="","",Ansøgning!Q509)</f>
        <v/>
      </c>
      <c r="Z504" s="46" t="str">
        <f>IFERROR(MAX(IF(OR(V504="",X504=""),"",IF(AND(AND(MONTH(F504)&gt;=7,MONTH(F504)&lt;8),AND(MONTH(H504)&gt;=7,MONTH(H504)&lt;8)),(NETWORKDAYS(F504,H504,Lister!$D$7:$D$13)-V504)*T504/NETWORKDAYS(Lister!$D$19,Lister!$E$19,Lister!$D$7:$D$13),IF(AND(AND(MONTH(F504)&gt;=7,MONTH(F504)&lt;8),MONTH(H504)&gt;7),(NETWORKDAYS(F504,Lister!$E$19,Lister!$D$7:$D$13)-V504)*T504/NETWORKDAYS(Lister!$D$19,Lister!$E$19,Lister!$D$7:$D$13),IF(MONTH(F504)&gt;7,0)))),0),"")</f>
        <v/>
      </c>
      <c r="AA504" s="31" t="str">
        <f>IF(Ansøgning!R509="","",Ansøgning!R509)</f>
        <v/>
      </c>
      <c r="AB504" s="46" t="str">
        <f>IFERROR(MAX(IF(OR(V504="",X504=""),"",IF(AND(AND(MONTH(F504)&gt;=8,MONTH(F504)&lt;9),AND(MONTH(H504)&gt;=8,MONTH(H504)&lt;9)),(NETWORKDAYS(F504,H504,Lister!$D$7:$D$13)-X504)*T504/NETWORKDAYS(Lister!$D$20,Lister!$E$20,Lister!$D$7:$D$13),IF(AND(MONTH(F504)=7,MONTH(H504)=8),(NETWORKDAYS(Lister!$D$20,H504,Lister!$D$7:$D$13)-X504)*T504/NETWORKDAYS(Lister!$D$20,Lister!$E$20,Lister!$D$7:$D$13),IF(AND(MONTH(F504)=7,MONTH(H504)=7),0)))),0),"")</f>
        <v/>
      </c>
      <c r="AC504" s="15" t="str">
        <f>IF(Ansøgning!U509="","",Ansøgning!U509)</f>
        <v/>
      </c>
      <c r="AD504" s="31" t="str">
        <f t="shared" si="52"/>
        <v/>
      </c>
      <c r="AE504" s="31" t="str">
        <f t="shared" si="53"/>
        <v/>
      </c>
      <c r="AF504" s="51" t="str">
        <f t="shared" si="54"/>
        <v/>
      </c>
      <c r="AG504" s="15" t="str">
        <f t="shared" si="55"/>
        <v/>
      </c>
    </row>
    <row r="505" spans="1:33" x14ac:dyDescent="0.25">
      <c r="A505" s="13" t="str">
        <f>IF(Ansøgning!A510="","",Ansøgning!A510)</f>
        <v/>
      </c>
      <c r="B505" s="13" t="str">
        <f>IF(Ansøgning!B510="","",Ansøgning!B510)</f>
        <v/>
      </c>
      <c r="C505" s="13" t="str">
        <f>IF(Ansøgning!C510="","",Ansøgning!C510)</f>
        <v/>
      </c>
      <c r="D505" s="13" t="str">
        <f>IF(Ansøgning!D510="","",Ansøgning!D510)</f>
        <v/>
      </c>
      <c r="E505" s="14" t="str">
        <f>IF(Ansøgning!E510="","",Ansøgning!E510)</f>
        <v/>
      </c>
      <c r="F505" s="16"/>
      <c r="G505" s="14" t="str">
        <f>IF(Ansøgning!F510="","",Ansøgning!F510)</f>
        <v/>
      </c>
      <c r="H505" s="16"/>
      <c r="I505" s="72" t="str">
        <f>IF(OR(F505="",H505=""),"",NETWORKDAYS(F505,H505,Lister!$D$7:$D$13))</f>
        <v/>
      </c>
      <c r="J505" s="53" t="str">
        <f>IF(Ansøgning!H510="","",Ansøgning!H510)</f>
        <v/>
      </c>
      <c r="K505" s="32" t="str">
        <f t="shared" si="49"/>
        <v/>
      </c>
      <c r="L505" s="31" t="str">
        <f>IF(Ansøgning!J510="","",Ansøgning!J510)</f>
        <v/>
      </c>
      <c r="M505" s="18"/>
      <c r="N505" s="31" t="str">
        <f>IF(Ansøgning!K510="","",Ansøgning!K510)</f>
        <v/>
      </c>
      <c r="O505" s="18"/>
      <c r="P505" s="15" t="str">
        <f>IF(Ansøgning!L510="","",Ansøgning!L510)</f>
        <v/>
      </c>
      <c r="Q505" s="46" t="str">
        <f t="shared" si="50"/>
        <v/>
      </c>
      <c r="R505" s="46"/>
      <c r="S505" s="101" t="str">
        <f>IF(Ansøgning!M510="","",Ansøgning!M510)</f>
        <v/>
      </c>
      <c r="T505" s="31" t="str">
        <f t="shared" si="51"/>
        <v/>
      </c>
      <c r="U505" s="102" t="str">
        <f>IF(Ansøgning!O510="","",Ansøgning!O510)</f>
        <v/>
      </c>
      <c r="V505" s="20"/>
      <c r="W505" s="102" t="str">
        <f>IF(Ansøgning!P510="","",Ansøgning!P510)</f>
        <v/>
      </c>
      <c r="X505" s="20"/>
      <c r="Y505" s="31" t="str">
        <f>IF(Ansøgning!Q510="","",Ansøgning!Q510)</f>
        <v/>
      </c>
      <c r="Z505" s="46" t="str">
        <f>IFERROR(MAX(IF(OR(V505="",X505=""),"",IF(AND(AND(MONTH(F505)&gt;=7,MONTH(F505)&lt;8),AND(MONTH(H505)&gt;=7,MONTH(H505)&lt;8)),(NETWORKDAYS(F505,H505,Lister!$D$7:$D$13)-V505)*T505/NETWORKDAYS(Lister!$D$19,Lister!$E$19,Lister!$D$7:$D$13),IF(AND(AND(MONTH(F505)&gt;=7,MONTH(F505)&lt;8),MONTH(H505)&gt;7),(NETWORKDAYS(F505,Lister!$E$19,Lister!$D$7:$D$13)-V505)*T505/NETWORKDAYS(Lister!$D$19,Lister!$E$19,Lister!$D$7:$D$13),IF(MONTH(F505)&gt;7,0)))),0),"")</f>
        <v/>
      </c>
      <c r="AA505" s="31" t="str">
        <f>IF(Ansøgning!R510="","",Ansøgning!R510)</f>
        <v/>
      </c>
      <c r="AB505" s="46" t="str">
        <f>IFERROR(MAX(IF(OR(V505="",X505=""),"",IF(AND(AND(MONTH(F505)&gt;=8,MONTH(F505)&lt;9),AND(MONTH(H505)&gt;=8,MONTH(H505)&lt;9)),(NETWORKDAYS(F505,H505,Lister!$D$7:$D$13)-X505)*T505/NETWORKDAYS(Lister!$D$20,Lister!$E$20,Lister!$D$7:$D$13),IF(AND(MONTH(F505)=7,MONTH(H505)=8),(NETWORKDAYS(Lister!$D$20,H505,Lister!$D$7:$D$13)-X505)*T505/NETWORKDAYS(Lister!$D$20,Lister!$E$20,Lister!$D$7:$D$13),IF(AND(MONTH(F505)=7,MONTH(H505)=7),0)))),0),"")</f>
        <v/>
      </c>
      <c r="AC505" s="15" t="str">
        <f>IF(Ansøgning!U510="","",Ansøgning!U510)</f>
        <v/>
      </c>
      <c r="AD505" s="31" t="str">
        <f t="shared" si="52"/>
        <v/>
      </c>
      <c r="AE505" s="31" t="str">
        <f t="shared" si="53"/>
        <v/>
      </c>
      <c r="AF505" s="51" t="str">
        <f t="shared" si="54"/>
        <v/>
      </c>
      <c r="AG505" s="15" t="str">
        <f t="shared" si="55"/>
        <v/>
      </c>
    </row>
    <row r="506" spans="1:33" x14ac:dyDescent="0.25">
      <c r="A506" s="13" t="str">
        <f>IF(Ansøgning!A511="","",Ansøgning!A511)</f>
        <v/>
      </c>
      <c r="B506" s="13" t="str">
        <f>IF(Ansøgning!B511="","",Ansøgning!B511)</f>
        <v/>
      </c>
      <c r="C506" s="13" t="str">
        <f>IF(Ansøgning!C511="","",Ansøgning!C511)</f>
        <v/>
      </c>
      <c r="D506" s="13" t="str">
        <f>IF(Ansøgning!D511="","",Ansøgning!D511)</f>
        <v/>
      </c>
      <c r="E506" s="14" t="str">
        <f>IF(Ansøgning!E511="","",Ansøgning!E511)</f>
        <v/>
      </c>
      <c r="F506" s="16"/>
      <c r="G506" s="14" t="str">
        <f>IF(Ansøgning!F511="","",Ansøgning!F511)</f>
        <v/>
      </c>
      <c r="H506" s="16"/>
      <c r="I506" s="72" t="str">
        <f>IF(OR(F506="",H506=""),"",NETWORKDAYS(F506,H506,Lister!$D$7:$D$13))</f>
        <v/>
      </c>
      <c r="J506" s="53" t="str">
        <f>IF(Ansøgning!H511="","",Ansøgning!H511)</f>
        <v/>
      </c>
      <c r="K506" s="32" t="str">
        <f t="shared" si="49"/>
        <v/>
      </c>
      <c r="L506" s="31" t="str">
        <f>IF(Ansøgning!J511="","",Ansøgning!J511)</f>
        <v/>
      </c>
      <c r="M506" s="18"/>
      <c r="N506" s="31" t="str">
        <f>IF(Ansøgning!K511="","",Ansøgning!K511)</f>
        <v/>
      </c>
      <c r="O506" s="18"/>
      <c r="P506" s="15" t="str">
        <f>IF(Ansøgning!L511="","",Ansøgning!L511)</f>
        <v/>
      </c>
      <c r="Q506" s="46" t="str">
        <f t="shared" si="50"/>
        <v/>
      </c>
      <c r="R506" s="46"/>
      <c r="S506" s="101" t="str">
        <f>IF(Ansøgning!M511="","",Ansøgning!M511)</f>
        <v/>
      </c>
      <c r="T506" s="31" t="str">
        <f t="shared" si="51"/>
        <v/>
      </c>
      <c r="U506" s="102" t="str">
        <f>IF(Ansøgning!O511="","",Ansøgning!O511)</f>
        <v/>
      </c>
      <c r="V506" s="20"/>
      <c r="W506" s="102" t="str">
        <f>IF(Ansøgning!P511="","",Ansøgning!P511)</f>
        <v/>
      </c>
      <c r="X506" s="20"/>
      <c r="Y506" s="31" t="str">
        <f>IF(Ansøgning!Q511="","",Ansøgning!Q511)</f>
        <v/>
      </c>
      <c r="Z506" s="46" t="str">
        <f>IFERROR(MAX(IF(OR(V506="",X506=""),"",IF(AND(AND(MONTH(F506)&gt;=7,MONTH(F506)&lt;8),AND(MONTH(H506)&gt;=7,MONTH(H506)&lt;8)),(NETWORKDAYS(F506,H506,Lister!$D$7:$D$13)-V506)*T506/NETWORKDAYS(Lister!$D$19,Lister!$E$19,Lister!$D$7:$D$13),IF(AND(AND(MONTH(F506)&gt;=7,MONTH(F506)&lt;8),MONTH(H506)&gt;7),(NETWORKDAYS(F506,Lister!$E$19,Lister!$D$7:$D$13)-V506)*T506/NETWORKDAYS(Lister!$D$19,Lister!$E$19,Lister!$D$7:$D$13),IF(MONTH(F506)&gt;7,0)))),0),"")</f>
        <v/>
      </c>
      <c r="AA506" s="31" t="str">
        <f>IF(Ansøgning!R511="","",Ansøgning!R511)</f>
        <v/>
      </c>
      <c r="AB506" s="46" t="str">
        <f>IFERROR(MAX(IF(OR(V506="",X506=""),"",IF(AND(AND(MONTH(F506)&gt;=8,MONTH(F506)&lt;9),AND(MONTH(H506)&gt;=8,MONTH(H506)&lt;9)),(NETWORKDAYS(F506,H506,Lister!$D$7:$D$13)-X506)*T506/NETWORKDAYS(Lister!$D$20,Lister!$E$20,Lister!$D$7:$D$13),IF(AND(MONTH(F506)=7,MONTH(H506)=8),(NETWORKDAYS(Lister!$D$20,H506,Lister!$D$7:$D$13)-X506)*T506/NETWORKDAYS(Lister!$D$20,Lister!$E$20,Lister!$D$7:$D$13),IF(AND(MONTH(F506)=7,MONTH(H506)=7),0)))),0),"")</f>
        <v/>
      </c>
      <c r="AC506" s="15" t="str">
        <f>IF(Ansøgning!U511="","",Ansøgning!U511)</f>
        <v/>
      </c>
      <c r="AD506" s="31" t="str">
        <f t="shared" si="52"/>
        <v/>
      </c>
      <c r="AE506" s="31" t="str">
        <f t="shared" si="53"/>
        <v/>
      </c>
      <c r="AF506" s="51" t="str">
        <f t="shared" si="54"/>
        <v/>
      </c>
      <c r="AG506" s="15" t="str">
        <f t="shared" si="55"/>
        <v/>
      </c>
    </row>
    <row r="507" spans="1:33" x14ac:dyDescent="0.25">
      <c r="A507" s="13" t="str">
        <f>IF(Ansøgning!A512="","",Ansøgning!A512)</f>
        <v/>
      </c>
      <c r="B507" s="13" t="str">
        <f>IF(Ansøgning!B512="","",Ansøgning!B512)</f>
        <v/>
      </c>
      <c r="C507" s="13" t="str">
        <f>IF(Ansøgning!C512="","",Ansøgning!C512)</f>
        <v/>
      </c>
      <c r="D507" s="13" t="str">
        <f>IF(Ansøgning!D512="","",Ansøgning!D512)</f>
        <v/>
      </c>
      <c r="E507" s="14" t="str">
        <f>IF(Ansøgning!E512="","",Ansøgning!E512)</f>
        <v/>
      </c>
      <c r="F507" s="16"/>
      <c r="G507" s="14" t="str">
        <f>IF(Ansøgning!F512="","",Ansøgning!F512)</f>
        <v/>
      </c>
      <c r="H507" s="16"/>
      <c r="I507" s="72" t="str">
        <f>IF(OR(F507="",H507=""),"",NETWORKDAYS(F507,H507,Lister!$D$7:$D$13))</f>
        <v/>
      </c>
      <c r="J507" s="53" t="str">
        <f>IF(Ansøgning!H512="","",Ansøgning!H512)</f>
        <v/>
      </c>
      <c r="K507" s="32" t="str">
        <f t="shared" si="49"/>
        <v/>
      </c>
      <c r="L507" s="31" t="str">
        <f>IF(Ansøgning!J512="","",Ansøgning!J512)</f>
        <v/>
      </c>
      <c r="M507" s="18"/>
      <c r="N507" s="31" t="str">
        <f>IF(Ansøgning!K512="","",Ansøgning!K512)</f>
        <v/>
      </c>
      <c r="O507" s="18"/>
      <c r="P507" s="15" t="str">
        <f>IF(Ansøgning!L512="","",Ansøgning!L512)</f>
        <v/>
      </c>
      <c r="Q507" s="46" t="str">
        <f t="shared" si="50"/>
        <v/>
      </c>
      <c r="R507" s="46"/>
      <c r="S507" s="101" t="str">
        <f>IF(Ansøgning!M512="","",Ansøgning!M512)</f>
        <v/>
      </c>
      <c r="T507" s="31" t="str">
        <f t="shared" si="51"/>
        <v/>
      </c>
      <c r="U507" s="102" t="str">
        <f>IF(Ansøgning!O512="","",Ansøgning!O512)</f>
        <v/>
      </c>
      <c r="V507" s="20"/>
      <c r="W507" s="102" t="str">
        <f>IF(Ansøgning!P512="","",Ansøgning!P512)</f>
        <v/>
      </c>
      <c r="X507" s="20"/>
      <c r="Y507" s="31" t="str">
        <f>IF(Ansøgning!Q512="","",Ansøgning!Q512)</f>
        <v/>
      </c>
      <c r="Z507" s="46" t="str">
        <f>IFERROR(MAX(IF(OR(V507="",X507=""),"",IF(AND(AND(MONTH(F507)&gt;=7,MONTH(F507)&lt;8),AND(MONTH(H507)&gt;=7,MONTH(H507)&lt;8)),(NETWORKDAYS(F507,H507,Lister!$D$7:$D$13)-V507)*T507/NETWORKDAYS(Lister!$D$19,Lister!$E$19,Lister!$D$7:$D$13),IF(AND(AND(MONTH(F507)&gt;=7,MONTH(F507)&lt;8),MONTH(H507)&gt;7),(NETWORKDAYS(F507,Lister!$E$19,Lister!$D$7:$D$13)-V507)*T507/NETWORKDAYS(Lister!$D$19,Lister!$E$19,Lister!$D$7:$D$13),IF(MONTH(F507)&gt;7,0)))),0),"")</f>
        <v/>
      </c>
      <c r="AA507" s="31" t="str">
        <f>IF(Ansøgning!R512="","",Ansøgning!R512)</f>
        <v/>
      </c>
      <c r="AB507" s="46" t="str">
        <f>IFERROR(MAX(IF(OR(V507="",X507=""),"",IF(AND(AND(MONTH(F507)&gt;=8,MONTH(F507)&lt;9),AND(MONTH(H507)&gt;=8,MONTH(H507)&lt;9)),(NETWORKDAYS(F507,H507,Lister!$D$7:$D$13)-X507)*T507/NETWORKDAYS(Lister!$D$20,Lister!$E$20,Lister!$D$7:$D$13),IF(AND(MONTH(F507)=7,MONTH(H507)=8),(NETWORKDAYS(Lister!$D$20,H507,Lister!$D$7:$D$13)-X507)*T507/NETWORKDAYS(Lister!$D$20,Lister!$E$20,Lister!$D$7:$D$13),IF(AND(MONTH(F507)=7,MONTH(H507)=7),0)))),0),"")</f>
        <v/>
      </c>
      <c r="AC507" s="15" t="str">
        <f>IF(Ansøgning!U512="","",Ansøgning!U512)</f>
        <v/>
      </c>
      <c r="AD507" s="31" t="str">
        <f t="shared" si="52"/>
        <v/>
      </c>
      <c r="AE507" s="31" t="str">
        <f t="shared" si="53"/>
        <v/>
      </c>
      <c r="AF507" s="51" t="str">
        <f t="shared" si="54"/>
        <v/>
      </c>
      <c r="AG507" s="15" t="str">
        <f t="shared" si="55"/>
        <v/>
      </c>
    </row>
    <row r="508" spans="1:33" x14ac:dyDescent="0.25">
      <c r="A508" s="13" t="str">
        <f>IF(Ansøgning!A513="","",Ansøgning!A513)</f>
        <v/>
      </c>
      <c r="B508" s="13" t="str">
        <f>IF(Ansøgning!B513="","",Ansøgning!B513)</f>
        <v/>
      </c>
      <c r="C508" s="13" t="str">
        <f>IF(Ansøgning!C513="","",Ansøgning!C513)</f>
        <v/>
      </c>
      <c r="D508" s="13" t="str">
        <f>IF(Ansøgning!D513="","",Ansøgning!D513)</f>
        <v/>
      </c>
      <c r="E508" s="14" t="str">
        <f>IF(Ansøgning!E513="","",Ansøgning!E513)</f>
        <v/>
      </c>
      <c r="F508" s="16"/>
      <c r="G508" s="14" t="str">
        <f>IF(Ansøgning!F513="","",Ansøgning!F513)</f>
        <v/>
      </c>
      <c r="H508" s="16"/>
      <c r="I508" s="72" t="str">
        <f>IF(OR(F508="",H508=""),"",NETWORKDAYS(F508,H508,Lister!$D$7:$D$13))</f>
        <v/>
      </c>
      <c r="J508" s="53" t="str">
        <f>IF(Ansøgning!H513="","",Ansøgning!H513)</f>
        <v/>
      </c>
      <c r="K508" s="32" t="str">
        <f t="shared" si="49"/>
        <v/>
      </c>
      <c r="L508" s="31" t="str">
        <f>IF(Ansøgning!J513="","",Ansøgning!J513)</f>
        <v/>
      </c>
      <c r="M508" s="18"/>
      <c r="N508" s="31" t="str">
        <f>IF(Ansøgning!K513="","",Ansøgning!K513)</f>
        <v/>
      </c>
      <c r="O508" s="18"/>
      <c r="P508" s="15" t="str">
        <f>IF(Ansøgning!L513="","",Ansøgning!L513)</f>
        <v/>
      </c>
      <c r="Q508" s="46" t="str">
        <f t="shared" si="50"/>
        <v/>
      </c>
      <c r="R508" s="46"/>
      <c r="S508" s="101" t="str">
        <f>IF(Ansøgning!M513="","",Ansøgning!M513)</f>
        <v/>
      </c>
      <c r="T508" s="31" t="str">
        <f t="shared" si="51"/>
        <v/>
      </c>
      <c r="U508" s="102" t="str">
        <f>IF(Ansøgning!O513="","",Ansøgning!O513)</f>
        <v/>
      </c>
      <c r="V508" s="20"/>
      <c r="W508" s="102" t="str">
        <f>IF(Ansøgning!P513="","",Ansøgning!P513)</f>
        <v/>
      </c>
      <c r="X508" s="20"/>
      <c r="Y508" s="31" t="str">
        <f>IF(Ansøgning!Q513="","",Ansøgning!Q513)</f>
        <v/>
      </c>
      <c r="Z508" s="46" t="str">
        <f>IFERROR(MAX(IF(OR(V508="",X508=""),"",IF(AND(AND(MONTH(F508)&gt;=7,MONTH(F508)&lt;8),AND(MONTH(H508)&gt;=7,MONTH(H508)&lt;8)),(NETWORKDAYS(F508,H508,Lister!$D$7:$D$13)-V508)*T508/NETWORKDAYS(Lister!$D$19,Lister!$E$19,Lister!$D$7:$D$13),IF(AND(AND(MONTH(F508)&gt;=7,MONTH(F508)&lt;8),MONTH(H508)&gt;7),(NETWORKDAYS(F508,Lister!$E$19,Lister!$D$7:$D$13)-V508)*T508/NETWORKDAYS(Lister!$D$19,Lister!$E$19,Lister!$D$7:$D$13),IF(MONTH(F508)&gt;7,0)))),0),"")</f>
        <v/>
      </c>
      <c r="AA508" s="31" t="str">
        <f>IF(Ansøgning!R513="","",Ansøgning!R513)</f>
        <v/>
      </c>
      <c r="AB508" s="46" t="str">
        <f>IFERROR(MAX(IF(OR(V508="",X508=""),"",IF(AND(AND(MONTH(F508)&gt;=8,MONTH(F508)&lt;9),AND(MONTH(H508)&gt;=8,MONTH(H508)&lt;9)),(NETWORKDAYS(F508,H508,Lister!$D$7:$D$13)-X508)*T508/NETWORKDAYS(Lister!$D$20,Lister!$E$20,Lister!$D$7:$D$13),IF(AND(MONTH(F508)=7,MONTH(H508)=8),(NETWORKDAYS(Lister!$D$20,H508,Lister!$D$7:$D$13)-X508)*T508/NETWORKDAYS(Lister!$D$20,Lister!$E$20,Lister!$D$7:$D$13),IF(AND(MONTH(F508)=7,MONTH(H508)=7),0)))),0),"")</f>
        <v/>
      </c>
      <c r="AC508" s="15" t="str">
        <f>IF(Ansøgning!U513="","",Ansøgning!U513)</f>
        <v/>
      </c>
      <c r="AD508" s="31" t="str">
        <f t="shared" si="52"/>
        <v/>
      </c>
      <c r="AE508" s="31" t="str">
        <f t="shared" si="53"/>
        <v/>
      </c>
      <c r="AF508" s="51" t="str">
        <f t="shared" si="54"/>
        <v/>
      </c>
      <c r="AG508" s="15" t="str">
        <f t="shared" si="55"/>
        <v/>
      </c>
    </row>
    <row r="509" spans="1:33" x14ac:dyDescent="0.25">
      <c r="A509" s="13" t="str">
        <f>IF(Ansøgning!A514="","",Ansøgning!A514)</f>
        <v/>
      </c>
      <c r="B509" s="13" t="str">
        <f>IF(Ansøgning!B514="","",Ansøgning!B514)</f>
        <v/>
      </c>
      <c r="C509" s="13" t="str">
        <f>IF(Ansøgning!C514="","",Ansøgning!C514)</f>
        <v/>
      </c>
      <c r="D509" s="13" t="str">
        <f>IF(Ansøgning!D514="","",Ansøgning!D514)</f>
        <v/>
      </c>
      <c r="E509" s="14" t="str">
        <f>IF(Ansøgning!E514="","",Ansøgning!E514)</f>
        <v/>
      </c>
      <c r="F509" s="16"/>
      <c r="G509" s="14" t="str">
        <f>IF(Ansøgning!F514="","",Ansøgning!F514)</f>
        <v/>
      </c>
      <c r="H509" s="16"/>
      <c r="I509" s="72" t="str">
        <f>IF(OR(F509="",H509=""),"",NETWORKDAYS(F509,H509,Lister!$D$7:$D$13))</f>
        <v/>
      </c>
      <c r="J509" s="53" t="str">
        <f>IF(Ansøgning!H514="","",Ansøgning!H514)</f>
        <v/>
      </c>
      <c r="K509" s="32" t="str">
        <f t="shared" si="49"/>
        <v/>
      </c>
      <c r="L509" s="31" t="str">
        <f>IF(Ansøgning!J514="","",Ansøgning!J514)</f>
        <v/>
      </c>
      <c r="M509" s="18"/>
      <c r="N509" s="31" t="str">
        <f>IF(Ansøgning!K514="","",Ansøgning!K514)</f>
        <v/>
      </c>
      <c r="O509" s="18"/>
      <c r="P509" s="15" t="str">
        <f>IF(Ansøgning!L514="","",Ansøgning!L514)</f>
        <v/>
      </c>
      <c r="Q509" s="46" t="str">
        <f t="shared" si="50"/>
        <v/>
      </c>
      <c r="R509" s="46"/>
      <c r="S509" s="101" t="str">
        <f>IF(Ansøgning!M514="","",Ansøgning!M514)</f>
        <v/>
      </c>
      <c r="T509" s="31" t="str">
        <f t="shared" si="51"/>
        <v/>
      </c>
      <c r="U509" s="102" t="str">
        <f>IF(Ansøgning!O514="","",Ansøgning!O514)</f>
        <v/>
      </c>
      <c r="V509" s="20"/>
      <c r="W509" s="102" t="str">
        <f>IF(Ansøgning!P514="","",Ansøgning!P514)</f>
        <v/>
      </c>
      <c r="X509" s="20"/>
      <c r="Y509" s="31" t="str">
        <f>IF(Ansøgning!Q514="","",Ansøgning!Q514)</f>
        <v/>
      </c>
      <c r="Z509" s="46" t="str">
        <f>IFERROR(MAX(IF(OR(V509="",X509=""),"",IF(AND(AND(MONTH(F509)&gt;=7,MONTH(F509)&lt;8),AND(MONTH(H509)&gt;=7,MONTH(H509)&lt;8)),(NETWORKDAYS(F509,H509,Lister!$D$7:$D$13)-V509)*T509/NETWORKDAYS(Lister!$D$19,Lister!$E$19,Lister!$D$7:$D$13),IF(AND(AND(MONTH(F509)&gt;=7,MONTH(F509)&lt;8),MONTH(H509)&gt;7),(NETWORKDAYS(F509,Lister!$E$19,Lister!$D$7:$D$13)-V509)*T509/NETWORKDAYS(Lister!$D$19,Lister!$E$19,Lister!$D$7:$D$13),IF(MONTH(F509)&gt;7,0)))),0),"")</f>
        <v/>
      </c>
      <c r="AA509" s="31" t="str">
        <f>IF(Ansøgning!R514="","",Ansøgning!R514)</f>
        <v/>
      </c>
      <c r="AB509" s="46" t="str">
        <f>IFERROR(MAX(IF(OR(V509="",X509=""),"",IF(AND(AND(MONTH(F509)&gt;=8,MONTH(F509)&lt;9),AND(MONTH(H509)&gt;=8,MONTH(H509)&lt;9)),(NETWORKDAYS(F509,H509,Lister!$D$7:$D$13)-X509)*T509/NETWORKDAYS(Lister!$D$20,Lister!$E$20,Lister!$D$7:$D$13),IF(AND(MONTH(F509)=7,MONTH(H509)=8),(NETWORKDAYS(Lister!$D$20,H509,Lister!$D$7:$D$13)-X509)*T509/NETWORKDAYS(Lister!$D$20,Lister!$E$20,Lister!$D$7:$D$13),IF(AND(MONTH(F509)=7,MONTH(H509)=7),0)))),0),"")</f>
        <v/>
      </c>
      <c r="AC509" s="15" t="str">
        <f>IF(Ansøgning!U514="","",Ansøgning!U514)</f>
        <v/>
      </c>
      <c r="AD509" s="31" t="str">
        <f t="shared" si="52"/>
        <v/>
      </c>
      <c r="AE509" s="31" t="str">
        <f t="shared" si="53"/>
        <v/>
      </c>
      <c r="AF509" s="51" t="str">
        <f t="shared" si="54"/>
        <v/>
      </c>
      <c r="AG509" s="15" t="str">
        <f t="shared" si="55"/>
        <v/>
      </c>
    </row>
    <row r="510" spans="1:33" x14ac:dyDescent="0.25">
      <c r="A510" s="13" t="str">
        <f>IF(Ansøgning!A515="","",Ansøgning!A515)</f>
        <v/>
      </c>
      <c r="B510" s="13" t="str">
        <f>IF(Ansøgning!B515="","",Ansøgning!B515)</f>
        <v/>
      </c>
      <c r="C510" s="13" t="str">
        <f>IF(Ansøgning!C515="","",Ansøgning!C515)</f>
        <v/>
      </c>
      <c r="D510" s="13" t="str">
        <f>IF(Ansøgning!D515="","",Ansøgning!D515)</f>
        <v/>
      </c>
      <c r="E510" s="14" t="str">
        <f>IF(Ansøgning!E515="","",Ansøgning!E515)</f>
        <v/>
      </c>
      <c r="F510" s="16"/>
      <c r="G510" s="14" t="str">
        <f>IF(Ansøgning!F515="","",Ansøgning!F515)</f>
        <v/>
      </c>
      <c r="H510" s="16"/>
      <c r="I510" s="72" t="str">
        <f>IF(OR(F510="",H510=""),"",NETWORKDAYS(F510,H510,Lister!$D$7:$D$13))</f>
        <v/>
      </c>
      <c r="J510" s="53" t="str">
        <f>IF(Ansøgning!H515="","",Ansøgning!H515)</f>
        <v/>
      </c>
      <c r="K510" s="32" t="str">
        <f t="shared" si="49"/>
        <v/>
      </c>
      <c r="L510" s="31" t="str">
        <f>IF(Ansøgning!J515="","",Ansøgning!J515)</f>
        <v/>
      </c>
      <c r="M510" s="18"/>
      <c r="N510" s="31" t="str">
        <f>IF(Ansøgning!K515="","",Ansøgning!K515)</f>
        <v/>
      </c>
      <c r="O510" s="18"/>
      <c r="P510" s="15" t="str">
        <f>IF(Ansøgning!L515="","",Ansøgning!L515)</f>
        <v/>
      </c>
      <c r="Q510" s="46" t="str">
        <f t="shared" si="50"/>
        <v/>
      </c>
      <c r="R510" s="46"/>
      <c r="S510" s="101" t="str">
        <f>IF(Ansøgning!M515="","",Ansøgning!M515)</f>
        <v/>
      </c>
      <c r="T510" s="31" t="str">
        <f t="shared" si="51"/>
        <v/>
      </c>
      <c r="U510" s="102" t="str">
        <f>IF(Ansøgning!O515="","",Ansøgning!O515)</f>
        <v/>
      </c>
      <c r="V510" s="20"/>
      <c r="W510" s="102" t="str">
        <f>IF(Ansøgning!P515="","",Ansøgning!P515)</f>
        <v/>
      </c>
      <c r="X510" s="20"/>
      <c r="Y510" s="31" t="str">
        <f>IF(Ansøgning!Q515="","",Ansøgning!Q515)</f>
        <v/>
      </c>
      <c r="Z510" s="46" t="str">
        <f>IFERROR(MAX(IF(OR(V510="",X510=""),"",IF(AND(AND(MONTH(F510)&gt;=7,MONTH(F510)&lt;8),AND(MONTH(H510)&gt;=7,MONTH(H510)&lt;8)),(NETWORKDAYS(F510,H510,Lister!$D$7:$D$13)-V510)*T510/NETWORKDAYS(Lister!$D$19,Lister!$E$19,Lister!$D$7:$D$13),IF(AND(AND(MONTH(F510)&gt;=7,MONTH(F510)&lt;8),MONTH(H510)&gt;7),(NETWORKDAYS(F510,Lister!$E$19,Lister!$D$7:$D$13)-V510)*T510/NETWORKDAYS(Lister!$D$19,Lister!$E$19,Lister!$D$7:$D$13),IF(MONTH(F510)&gt;7,0)))),0),"")</f>
        <v/>
      </c>
      <c r="AA510" s="31" t="str">
        <f>IF(Ansøgning!R515="","",Ansøgning!R515)</f>
        <v/>
      </c>
      <c r="AB510" s="46" t="str">
        <f>IFERROR(MAX(IF(OR(V510="",X510=""),"",IF(AND(AND(MONTH(F510)&gt;=8,MONTH(F510)&lt;9),AND(MONTH(H510)&gt;=8,MONTH(H510)&lt;9)),(NETWORKDAYS(F510,H510,Lister!$D$7:$D$13)-X510)*T510/NETWORKDAYS(Lister!$D$20,Lister!$E$20,Lister!$D$7:$D$13),IF(AND(MONTH(F510)=7,MONTH(H510)=8),(NETWORKDAYS(Lister!$D$20,H510,Lister!$D$7:$D$13)-X510)*T510/NETWORKDAYS(Lister!$D$20,Lister!$E$20,Lister!$D$7:$D$13),IF(AND(MONTH(F510)=7,MONTH(H510)=7),0)))),0),"")</f>
        <v/>
      </c>
      <c r="AC510" s="15" t="str">
        <f>IF(Ansøgning!U515="","",Ansøgning!U515)</f>
        <v/>
      </c>
      <c r="AD510" s="31" t="str">
        <f t="shared" si="52"/>
        <v/>
      </c>
      <c r="AE510" s="31" t="str">
        <f t="shared" si="53"/>
        <v/>
      </c>
      <c r="AF510" s="51" t="str">
        <f t="shared" si="54"/>
        <v/>
      </c>
      <c r="AG510" s="15" t="str">
        <f t="shared" si="55"/>
        <v/>
      </c>
    </row>
    <row r="511" spans="1:33" x14ac:dyDescent="0.25">
      <c r="A511" s="13" t="str">
        <f>IF(Ansøgning!A516="","",Ansøgning!A516)</f>
        <v/>
      </c>
      <c r="B511" s="13" t="str">
        <f>IF(Ansøgning!B516="","",Ansøgning!B516)</f>
        <v/>
      </c>
      <c r="C511" s="13" t="str">
        <f>IF(Ansøgning!C516="","",Ansøgning!C516)</f>
        <v/>
      </c>
      <c r="D511" s="13" t="str">
        <f>IF(Ansøgning!D516="","",Ansøgning!D516)</f>
        <v/>
      </c>
      <c r="E511" s="14" t="str">
        <f>IF(Ansøgning!E516="","",Ansøgning!E516)</f>
        <v/>
      </c>
      <c r="F511" s="16"/>
      <c r="G511" s="14" t="str">
        <f>IF(Ansøgning!F516="","",Ansøgning!F516)</f>
        <v/>
      </c>
      <c r="H511" s="16"/>
      <c r="I511" s="72" t="str">
        <f>IF(OR(F511="",H511=""),"",NETWORKDAYS(F511,H511,Lister!$D$7:$D$13))</f>
        <v/>
      </c>
      <c r="J511" s="53" t="str">
        <f>IF(Ansøgning!H516="","",Ansøgning!H516)</f>
        <v/>
      </c>
      <c r="K511" s="32" t="str">
        <f t="shared" si="49"/>
        <v/>
      </c>
      <c r="L511" s="31" t="str">
        <f>IF(Ansøgning!J516="","",Ansøgning!J516)</f>
        <v/>
      </c>
      <c r="M511" s="18"/>
      <c r="N511" s="31" t="str">
        <f>IF(Ansøgning!K516="","",Ansøgning!K516)</f>
        <v/>
      </c>
      <c r="O511" s="18"/>
      <c r="P511" s="15" t="str">
        <f>IF(Ansøgning!L516="","",Ansøgning!L516)</f>
        <v/>
      </c>
      <c r="Q511" s="46" t="str">
        <f t="shared" si="50"/>
        <v/>
      </c>
      <c r="R511" s="46"/>
      <c r="S511" s="101" t="str">
        <f>IF(Ansøgning!M516="","",Ansøgning!M516)</f>
        <v/>
      </c>
      <c r="T511" s="31" t="str">
        <f t="shared" si="51"/>
        <v/>
      </c>
      <c r="U511" s="102" t="str">
        <f>IF(Ansøgning!O516="","",Ansøgning!O516)</f>
        <v/>
      </c>
      <c r="V511" s="20"/>
      <c r="W511" s="102" t="str">
        <f>IF(Ansøgning!P516="","",Ansøgning!P516)</f>
        <v/>
      </c>
      <c r="X511" s="20"/>
      <c r="Y511" s="31" t="str">
        <f>IF(Ansøgning!Q516="","",Ansøgning!Q516)</f>
        <v/>
      </c>
      <c r="Z511" s="46" t="str">
        <f>IFERROR(MAX(IF(OR(V511="",X511=""),"",IF(AND(AND(MONTH(F511)&gt;=7,MONTH(F511)&lt;8),AND(MONTH(H511)&gt;=7,MONTH(H511)&lt;8)),(NETWORKDAYS(F511,H511,Lister!$D$7:$D$13)-V511)*T511/NETWORKDAYS(Lister!$D$19,Lister!$E$19,Lister!$D$7:$D$13),IF(AND(AND(MONTH(F511)&gt;=7,MONTH(F511)&lt;8),MONTH(H511)&gt;7),(NETWORKDAYS(F511,Lister!$E$19,Lister!$D$7:$D$13)-V511)*T511/NETWORKDAYS(Lister!$D$19,Lister!$E$19,Lister!$D$7:$D$13),IF(MONTH(F511)&gt;7,0)))),0),"")</f>
        <v/>
      </c>
      <c r="AA511" s="31" t="str">
        <f>IF(Ansøgning!R516="","",Ansøgning!R516)</f>
        <v/>
      </c>
      <c r="AB511" s="46" t="str">
        <f>IFERROR(MAX(IF(OR(V511="",X511=""),"",IF(AND(AND(MONTH(F511)&gt;=8,MONTH(F511)&lt;9),AND(MONTH(H511)&gt;=8,MONTH(H511)&lt;9)),(NETWORKDAYS(F511,H511,Lister!$D$7:$D$13)-X511)*T511/NETWORKDAYS(Lister!$D$20,Lister!$E$20,Lister!$D$7:$D$13),IF(AND(MONTH(F511)=7,MONTH(H511)=8),(NETWORKDAYS(Lister!$D$20,H511,Lister!$D$7:$D$13)-X511)*T511/NETWORKDAYS(Lister!$D$20,Lister!$E$20,Lister!$D$7:$D$13),IF(AND(MONTH(F511)=7,MONTH(H511)=7),0)))),0),"")</f>
        <v/>
      </c>
      <c r="AC511" s="15" t="str">
        <f>IF(Ansøgning!U516="","",Ansøgning!U516)</f>
        <v/>
      </c>
      <c r="AD511" s="31" t="str">
        <f t="shared" si="52"/>
        <v/>
      </c>
      <c r="AE511" s="31" t="str">
        <f t="shared" si="53"/>
        <v/>
      </c>
      <c r="AF511" s="51" t="str">
        <f t="shared" si="54"/>
        <v/>
      </c>
      <c r="AG511" s="15" t="str">
        <f t="shared" si="55"/>
        <v/>
      </c>
    </row>
    <row r="512" spans="1:33" x14ac:dyDescent="0.25">
      <c r="A512" s="13" t="str">
        <f>IF(Ansøgning!A517="","",Ansøgning!A517)</f>
        <v/>
      </c>
      <c r="B512" s="13" t="str">
        <f>IF(Ansøgning!B517="","",Ansøgning!B517)</f>
        <v/>
      </c>
      <c r="C512" s="13" t="str">
        <f>IF(Ansøgning!C517="","",Ansøgning!C517)</f>
        <v/>
      </c>
      <c r="D512" s="13" t="str">
        <f>IF(Ansøgning!D517="","",Ansøgning!D517)</f>
        <v/>
      </c>
      <c r="E512" s="14" t="str">
        <f>IF(Ansøgning!E517="","",Ansøgning!E517)</f>
        <v/>
      </c>
      <c r="F512" s="16"/>
      <c r="G512" s="14" t="str">
        <f>IF(Ansøgning!F517="","",Ansøgning!F517)</f>
        <v/>
      </c>
      <c r="H512" s="16"/>
      <c r="I512" s="72" t="str">
        <f>IF(OR(F512="",H512=""),"",NETWORKDAYS(F512,H512,Lister!$D$7:$D$13))</f>
        <v/>
      </c>
      <c r="J512" s="53" t="str">
        <f>IF(Ansøgning!H517="","",Ansøgning!H517)</f>
        <v/>
      </c>
      <c r="K512" s="32" t="str">
        <f t="shared" si="49"/>
        <v/>
      </c>
      <c r="L512" s="31" t="str">
        <f>IF(Ansøgning!J517="","",Ansøgning!J517)</f>
        <v/>
      </c>
      <c r="M512" s="18"/>
      <c r="N512" s="31" t="str">
        <f>IF(Ansøgning!K517="","",Ansøgning!K517)</f>
        <v/>
      </c>
      <c r="O512" s="18"/>
      <c r="P512" s="15" t="str">
        <f>IF(Ansøgning!L517="","",Ansøgning!L517)</f>
        <v/>
      </c>
      <c r="Q512" s="46" t="str">
        <f t="shared" si="50"/>
        <v/>
      </c>
      <c r="R512" s="46"/>
      <c r="S512" s="101" t="str">
        <f>IF(Ansøgning!M517="","",Ansøgning!M517)</f>
        <v/>
      </c>
      <c r="T512" s="31" t="str">
        <f t="shared" si="51"/>
        <v/>
      </c>
      <c r="U512" s="102" t="str">
        <f>IF(Ansøgning!O517="","",Ansøgning!O517)</f>
        <v/>
      </c>
      <c r="V512" s="20"/>
      <c r="W512" s="102" t="str">
        <f>IF(Ansøgning!P517="","",Ansøgning!P517)</f>
        <v/>
      </c>
      <c r="X512" s="20"/>
      <c r="Y512" s="31" t="str">
        <f>IF(Ansøgning!Q517="","",Ansøgning!Q517)</f>
        <v/>
      </c>
      <c r="Z512" s="46" t="str">
        <f>IFERROR(MAX(IF(OR(V512="",X512=""),"",IF(AND(AND(MONTH(F512)&gt;=7,MONTH(F512)&lt;8),AND(MONTH(H512)&gt;=7,MONTH(H512)&lt;8)),(NETWORKDAYS(F512,H512,Lister!$D$7:$D$13)-V512)*T512/NETWORKDAYS(Lister!$D$19,Lister!$E$19,Lister!$D$7:$D$13),IF(AND(AND(MONTH(F512)&gt;=7,MONTH(F512)&lt;8),MONTH(H512)&gt;7),(NETWORKDAYS(F512,Lister!$E$19,Lister!$D$7:$D$13)-V512)*T512/NETWORKDAYS(Lister!$D$19,Lister!$E$19,Lister!$D$7:$D$13),IF(MONTH(F512)&gt;7,0)))),0),"")</f>
        <v/>
      </c>
      <c r="AA512" s="31" t="str">
        <f>IF(Ansøgning!R517="","",Ansøgning!R517)</f>
        <v/>
      </c>
      <c r="AB512" s="46" t="str">
        <f>IFERROR(MAX(IF(OR(V512="",X512=""),"",IF(AND(AND(MONTH(F512)&gt;=8,MONTH(F512)&lt;9),AND(MONTH(H512)&gt;=8,MONTH(H512)&lt;9)),(NETWORKDAYS(F512,H512,Lister!$D$7:$D$13)-X512)*T512/NETWORKDAYS(Lister!$D$20,Lister!$E$20,Lister!$D$7:$D$13),IF(AND(MONTH(F512)=7,MONTH(H512)=8),(NETWORKDAYS(Lister!$D$20,H512,Lister!$D$7:$D$13)-X512)*T512/NETWORKDAYS(Lister!$D$20,Lister!$E$20,Lister!$D$7:$D$13),IF(AND(MONTH(F512)=7,MONTH(H512)=7),0)))),0),"")</f>
        <v/>
      </c>
      <c r="AC512" s="15" t="str">
        <f>IF(Ansøgning!U517="","",Ansøgning!U517)</f>
        <v/>
      </c>
      <c r="AD512" s="31" t="str">
        <f t="shared" si="52"/>
        <v/>
      </c>
      <c r="AE512" s="31" t="str">
        <f t="shared" si="53"/>
        <v/>
      </c>
      <c r="AF512" s="51" t="str">
        <f t="shared" si="54"/>
        <v/>
      </c>
      <c r="AG512" s="15" t="str">
        <f t="shared" si="55"/>
        <v/>
      </c>
    </row>
    <row r="513" spans="1:33" x14ac:dyDescent="0.25">
      <c r="A513" s="13" t="str">
        <f>IF(Ansøgning!A518="","",Ansøgning!A518)</f>
        <v/>
      </c>
      <c r="B513" s="13" t="str">
        <f>IF(Ansøgning!B518="","",Ansøgning!B518)</f>
        <v/>
      </c>
      <c r="C513" s="13" t="str">
        <f>IF(Ansøgning!C518="","",Ansøgning!C518)</f>
        <v/>
      </c>
      <c r="D513" s="13" t="str">
        <f>IF(Ansøgning!D518="","",Ansøgning!D518)</f>
        <v/>
      </c>
      <c r="E513" s="14" t="str">
        <f>IF(Ansøgning!E518="","",Ansøgning!E518)</f>
        <v/>
      </c>
      <c r="F513" s="16"/>
      <c r="G513" s="14" t="str">
        <f>IF(Ansøgning!F518="","",Ansøgning!F518)</f>
        <v/>
      </c>
      <c r="H513" s="16"/>
      <c r="I513" s="72" t="str">
        <f>IF(OR(F513="",H513=""),"",NETWORKDAYS(F513,H513,Lister!$D$7:$D$13))</f>
        <v/>
      </c>
      <c r="J513" s="53" t="str">
        <f>IF(Ansøgning!H518="","",Ansøgning!H518)</f>
        <v/>
      </c>
      <c r="K513" s="32" t="str">
        <f t="shared" si="49"/>
        <v/>
      </c>
      <c r="L513" s="31" t="str">
        <f>IF(Ansøgning!J518="","",Ansøgning!J518)</f>
        <v/>
      </c>
      <c r="M513" s="18"/>
      <c r="N513" s="31" t="str">
        <f>IF(Ansøgning!K518="","",Ansøgning!K518)</f>
        <v/>
      </c>
      <c r="O513" s="18"/>
      <c r="P513" s="15" t="str">
        <f>IF(Ansøgning!L518="","",Ansøgning!L518)</f>
        <v/>
      </c>
      <c r="Q513" s="46" t="str">
        <f t="shared" si="50"/>
        <v/>
      </c>
      <c r="R513" s="46"/>
      <c r="S513" s="101" t="str">
        <f>IF(Ansøgning!M518="","",Ansøgning!M518)</f>
        <v/>
      </c>
      <c r="T513" s="31" t="str">
        <f t="shared" si="51"/>
        <v/>
      </c>
      <c r="U513" s="102" t="str">
        <f>IF(Ansøgning!O518="","",Ansøgning!O518)</f>
        <v/>
      </c>
      <c r="V513" s="20"/>
      <c r="W513" s="102" t="str">
        <f>IF(Ansøgning!P518="","",Ansøgning!P518)</f>
        <v/>
      </c>
      <c r="X513" s="20"/>
      <c r="Y513" s="31" t="str">
        <f>IF(Ansøgning!Q518="","",Ansøgning!Q518)</f>
        <v/>
      </c>
      <c r="Z513" s="46" t="str">
        <f>IFERROR(MAX(IF(OR(V513="",X513=""),"",IF(AND(AND(MONTH(F513)&gt;=7,MONTH(F513)&lt;8),AND(MONTH(H513)&gt;=7,MONTH(H513)&lt;8)),(NETWORKDAYS(F513,H513,Lister!$D$7:$D$13)-V513)*T513/NETWORKDAYS(Lister!$D$19,Lister!$E$19,Lister!$D$7:$D$13),IF(AND(AND(MONTH(F513)&gt;=7,MONTH(F513)&lt;8),MONTH(H513)&gt;7),(NETWORKDAYS(F513,Lister!$E$19,Lister!$D$7:$D$13)-V513)*T513/NETWORKDAYS(Lister!$D$19,Lister!$E$19,Lister!$D$7:$D$13),IF(MONTH(F513)&gt;7,0)))),0),"")</f>
        <v/>
      </c>
      <c r="AA513" s="31" t="str">
        <f>IF(Ansøgning!R518="","",Ansøgning!R518)</f>
        <v/>
      </c>
      <c r="AB513" s="46" t="str">
        <f>IFERROR(MAX(IF(OR(V513="",X513=""),"",IF(AND(AND(MONTH(F513)&gt;=8,MONTH(F513)&lt;9),AND(MONTH(H513)&gt;=8,MONTH(H513)&lt;9)),(NETWORKDAYS(F513,H513,Lister!$D$7:$D$13)-X513)*T513/NETWORKDAYS(Lister!$D$20,Lister!$E$20,Lister!$D$7:$D$13),IF(AND(MONTH(F513)=7,MONTH(H513)=8),(NETWORKDAYS(Lister!$D$20,H513,Lister!$D$7:$D$13)-X513)*T513/NETWORKDAYS(Lister!$D$20,Lister!$E$20,Lister!$D$7:$D$13),IF(AND(MONTH(F513)=7,MONTH(H513)=7),0)))),0),"")</f>
        <v/>
      </c>
      <c r="AC513" s="15" t="str">
        <f>IF(Ansøgning!U518="","",Ansøgning!U518)</f>
        <v/>
      </c>
      <c r="AD513" s="31" t="str">
        <f t="shared" si="52"/>
        <v/>
      </c>
      <c r="AE513" s="31" t="str">
        <f t="shared" si="53"/>
        <v/>
      </c>
      <c r="AF513" s="51" t="str">
        <f t="shared" si="54"/>
        <v/>
      </c>
      <c r="AG513" s="15" t="str">
        <f t="shared" si="55"/>
        <v/>
      </c>
    </row>
    <row r="514" spans="1:33" x14ac:dyDescent="0.25">
      <c r="A514" s="13" t="str">
        <f>IF(Ansøgning!A519="","",Ansøgning!A519)</f>
        <v/>
      </c>
      <c r="B514" s="13" t="str">
        <f>IF(Ansøgning!B519="","",Ansøgning!B519)</f>
        <v/>
      </c>
      <c r="C514" s="13" t="str">
        <f>IF(Ansøgning!C519="","",Ansøgning!C519)</f>
        <v/>
      </c>
      <c r="D514" s="13" t="str">
        <f>IF(Ansøgning!D519="","",Ansøgning!D519)</f>
        <v/>
      </c>
      <c r="E514" s="14" t="str">
        <f>IF(Ansøgning!E519="","",Ansøgning!E519)</f>
        <v/>
      </c>
      <c r="F514" s="16"/>
      <c r="G514" s="14" t="str">
        <f>IF(Ansøgning!F519="","",Ansøgning!F519)</f>
        <v/>
      </c>
      <c r="H514" s="16"/>
      <c r="I514" s="72" t="str">
        <f>IF(OR(F514="",H514=""),"",NETWORKDAYS(F514,H514,Lister!$D$7:$D$13))</f>
        <v/>
      </c>
      <c r="J514" s="53" t="str">
        <f>IF(Ansøgning!H519="","",Ansøgning!H519)</f>
        <v/>
      </c>
      <c r="K514" s="32" t="str">
        <f t="shared" si="49"/>
        <v/>
      </c>
      <c r="L514" s="31" t="str">
        <f>IF(Ansøgning!J519="","",Ansøgning!J519)</f>
        <v/>
      </c>
      <c r="M514" s="18"/>
      <c r="N514" s="31" t="str">
        <f>IF(Ansøgning!K519="","",Ansøgning!K519)</f>
        <v/>
      </c>
      <c r="O514" s="18"/>
      <c r="P514" s="15" t="str">
        <f>IF(Ansøgning!L519="","",Ansøgning!L519)</f>
        <v/>
      </c>
      <c r="Q514" s="46" t="str">
        <f t="shared" si="50"/>
        <v/>
      </c>
      <c r="R514" s="46"/>
      <c r="S514" s="101" t="str">
        <f>IF(Ansøgning!M519="","",Ansøgning!M519)</f>
        <v/>
      </c>
      <c r="T514" s="31" t="str">
        <f t="shared" si="51"/>
        <v/>
      </c>
      <c r="U514" s="102" t="str">
        <f>IF(Ansøgning!O519="","",Ansøgning!O519)</f>
        <v/>
      </c>
      <c r="V514" s="20"/>
      <c r="W514" s="102" t="str">
        <f>IF(Ansøgning!P519="","",Ansøgning!P519)</f>
        <v/>
      </c>
      <c r="X514" s="20"/>
      <c r="Y514" s="31" t="str">
        <f>IF(Ansøgning!Q519="","",Ansøgning!Q519)</f>
        <v/>
      </c>
      <c r="Z514" s="46" t="str">
        <f>IFERROR(MAX(IF(OR(V514="",X514=""),"",IF(AND(AND(MONTH(F514)&gt;=7,MONTH(F514)&lt;8),AND(MONTH(H514)&gt;=7,MONTH(H514)&lt;8)),(NETWORKDAYS(F514,H514,Lister!$D$7:$D$13)-V514)*T514/NETWORKDAYS(Lister!$D$19,Lister!$E$19,Lister!$D$7:$D$13),IF(AND(AND(MONTH(F514)&gt;=7,MONTH(F514)&lt;8),MONTH(H514)&gt;7),(NETWORKDAYS(F514,Lister!$E$19,Lister!$D$7:$D$13)-V514)*T514/NETWORKDAYS(Lister!$D$19,Lister!$E$19,Lister!$D$7:$D$13),IF(MONTH(F514)&gt;7,0)))),0),"")</f>
        <v/>
      </c>
      <c r="AA514" s="31" t="str">
        <f>IF(Ansøgning!R519="","",Ansøgning!R519)</f>
        <v/>
      </c>
      <c r="AB514" s="46" t="str">
        <f>IFERROR(MAX(IF(OR(V514="",X514=""),"",IF(AND(AND(MONTH(F514)&gt;=8,MONTH(F514)&lt;9),AND(MONTH(H514)&gt;=8,MONTH(H514)&lt;9)),(NETWORKDAYS(F514,H514,Lister!$D$7:$D$13)-X514)*T514/NETWORKDAYS(Lister!$D$20,Lister!$E$20,Lister!$D$7:$D$13),IF(AND(MONTH(F514)=7,MONTH(H514)=8),(NETWORKDAYS(Lister!$D$20,H514,Lister!$D$7:$D$13)-X514)*T514/NETWORKDAYS(Lister!$D$20,Lister!$E$20,Lister!$D$7:$D$13),IF(AND(MONTH(F514)=7,MONTH(H514)=7),0)))),0),"")</f>
        <v/>
      </c>
      <c r="AC514" s="15" t="str">
        <f>IF(Ansøgning!U519="","",Ansøgning!U519)</f>
        <v/>
      </c>
      <c r="AD514" s="31" t="str">
        <f t="shared" si="52"/>
        <v/>
      </c>
      <c r="AE514" s="31" t="str">
        <f t="shared" si="53"/>
        <v/>
      </c>
      <c r="AF514" s="51" t="str">
        <f t="shared" si="54"/>
        <v/>
      </c>
      <c r="AG514" s="15" t="str">
        <f t="shared" si="55"/>
        <v/>
      </c>
    </row>
    <row r="515" spans="1:33" x14ac:dyDescent="0.25">
      <c r="A515" s="13" t="str">
        <f>IF(Ansøgning!A520="","",Ansøgning!A520)</f>
        <v/>
      </c>
      <c r="B515" s="13" t="str">
        <f>IF(Ansøgning!B520="","",Ansøgning!B520)</f>
        <v/>
      </c>
      <c r="C515" s="13" t="str">
        <f>IF(Ansøgning!C520="","",Ansøgning!C520)</f>
        <v/>
      </c>
      <c r="D515" s="13" t="str">
        <f>IF(Ansøgning!D520="","",Ansøgning!D520)</f>
        <v/>
      </c>
      <c r="E515" s="14" t="str">
        <f>IF(Ansøgning!E520="","",Ansøgning!E520)</f>
        <v/>
      </c>
      <c r="F515" s="16"/>
      <c r="G515" s="14" t="str">
        <f>IF(Ansøgning!F520="","",Ansøgning!F520)</f>
        <v/>
      </c>
      <c r="H515" s="16"/>
      <c r="I515" s="72" t="str">
        <f>IF(OR(F515="",H515=""),"",NETWORKDAYS(F515,H515,Lister!$D$7:$D$13))</f>
        <v/>
      </c>
      <c r="J515" s="53" t="str">
        <f>IF(Ansøgning!H520="","",Ansøgning!H520)</f>
        <v/>
      </c>
      <c r="K515" s="32" t="str">
        <f t="shared" si="49"/>
        <v/>
      </c>
      <c r="L515" s="31" t="str">
        <f>IF(Ansøgning!J520="","",Ansøgning!J520)</f>
        <v/>
      </c>
      <c r="M515" s="18"/>
      <c r="N515" s="31" t="str">
        <f>IF(Ansøgning!K520="","",Ansøgning!K520)</f>
        <v/>
      </c>
      <c r="O515" s="18"/>
      <c r="P515" s="15" t="str">
        <f>IF(Ansøgning!L520="","",Ansøgning!L520)</f>
        <v/>
      </c>
      <c r="Q515" s="46" t="str">
        <f t="shared" si="50"/>
        <v/>
      </c>
      <c r="R515" s="46"/>
      <c r="S515" s="101" t="str">
        <f>IF(Ansøgning!M520="","",Ansøgning!M520)</f>
        <v/>
      </c>
      <c r="T515" s="31" t="str">
        <f t="shared" si="51"/>
        <v/>
      </c>
      <c r="U515" s="102" t="str">
        <f>IF(Ansøgning!O520="","",Ansøgning!O520)</f>
        <v/>
      </c>
      <c r="V515" s="20"/>
      <c r="W515" s="102" t="str">
        <f>IF(Ansøgning!P520="","",Ansøgning!P520)</f>
        <v/>
      </c>
      <c r="X515" s="20"/>
      <c r="Y515" s="31" t="str">
        <f>IF(Ansøgning!Q520="","",Ansøgning!Q520)</f>
        <v/>
      </c>
      <c r="Z515" s="46" t="str">
        <f>IFERROR(MAX(IF(OR(V515="",X515=""),"",IF(AND(AND(MONTH(F515)&gt;=7,MONTH(F515)&lt;8),AND(MONTH(H515)&gt;=7,MONTH(H515)&lt;8)),(NETWORKDAYS(F515,H515,Lister!$D$7:$D$13)-V515)*T515/NETWORKDAYS(Lister!$D$19,Lister!$E$19,Lister!$D$7:$D$13),IF(AND(AND(MONTH(F515)&gt;=7,MONTH(F515)&lt;8),MONTH(H515)&gt;7),(NETWORKDAYS(F515,Lister!$E$19,Lister!$D$7:$D$13)-V515)*T515/NETWORKDAYS(Lister!$D$19,Lister!$E$19,Lister!$D$7:$D$13),IF(MONTH(F515)&gt;7,0)))),0),"")</f>
        <v/>
      </c>
      <c r="AA515" s="31" t="str">
        <f>IF(Ansøgning!R520="","",Ansøgning!R520)</f>
        <v/>
      </c>
      <c r="AB515" s="46" t="str">
        <f>IFERROR(MAX(IF(OR(V515="",X515=""),"",IF(AND(AND(MONTH(F515)&gt;=8,MONTH(F515)&lt;9),AND(MONTH(H515)&gt;=8,MONTH(H515)&lt;9)),(NETWORKDAYS(F515,H515,Lister!$D$7:$D$13)-X515)*T515/NETWORKDAYS(Lister!$D$20,Lister!$E$20,Lister!$D$7:$D$13),IF(AND(MONTH(F515)=7,MONTH(H515)=8),(NETWORKDAYS(Lister!$D$20,H515,Lister!$D$7:$D$13)-X515)*T515/NETWORKDAYS(Lister!$D$20,Lister!$E$20,Lister!$D$7:$D$13),IF(AND(MONTH(F515)=7,MONTH(H515)=7),0)))),0),"")</f>
        <v/>
      </c>
      <c r="AC515" s="15" t="str">
        <f>IF(Ansøgning!U520="","",Ansøgning!U520)</f>
        <v/>
      </c>
      <c r="AD515" s="31" t="str">
        <f t="shared" si="52"/>
        <v/>
      </c>
      <c r="AE515" s="31" t="str">
        <f t="shared" si="53"/>
        <v/>
      </c>
      <c r="AF515" s="51" t="str">
        <f t="shared" si="54"/>
        <v/>
      </c>
      <c r="AG515" s="15" t="str">
        <f t="shared" si="55"/>
        <v/>
      </c>
    </row>
    <row r="516" spans="1:33" x14ac:dyDescent="0.25">
      <c r="A516" s="13" t="str">
        <f>IF(Ansøgning!A521="","",Ansøgning!A521)</f>
        <v/>
      </c>
      <c r="B516" s="13" t="str">
        <f>IF(Ansøgning!B521="","",Ansøgning!B521)</f>
        <v/>
      </c>
      <c r="C516" s="13" t="str">
        <f>IF(Ansøgning!C521="","",Ansøgning!C521)</f>
        <v/>
      </c>
      <c r="D516" s="13" t="str">
        <f>IF(Ansøgning!D521="","",Ansøgning!D521)</f>
        <v/>
      </c>
      <c r="E516" s="14" t="str">
        <f>IF(Ansøgning!E521="","",Ansøgning!E521)</f>
        <v/>
      </c>
      <c r="F516" s="16"/>
      <c r="G516" s="14" t="str">
        <f>IF(Ansøgning!F521="","",Ansøgning!F521)</f>
        <v/>
      </c>
      <c r="H516" s="16"/>
      <c r="I516" s="72" t="str">
        <f>IF(OR(F516="",H516=""),"",NETWORKDAYS(F516,H516,Lister!$D$7:$D$13))</f>
        <v/>
      </c>
      <c r="J516" s="53" t="str">
        <f>IF(Ansøgning!H521="","",Ansøgning!H521)</f>
        <v/>
      </c>
      <c r="K516" s="32" t="str">
        <f t="shared" si="49"/>
        <v/>
      </c>
      <c r="L516" s="31" t="str">
        <f>IF(Ansøgning!J521="","",Ansøgning!J521)</f>
        <v/>
      </c>
      <c r="M516" s="18"/>
      <c r="N516" s="31" t="str">
        <f>IF(Ansøgning!K521="","",Ansøgning!K521)</f>
        <v/>
      </c>
      <c r="O516" s="18"/>
      <c r="P516" s="15" t="str">
        <f>IF(Ansøgning!L521="","",Ansøgning!L521)</f>
        <v/>
      </c>
      <c r="Q516" s="46" t="str">
        <f t="shared" si="50"/>
        <v/>
      </c>
      <c r="R516" s="46"/>
      <c r="S516" s="101" t="str">
        <f>IF(Ansøgning!M521="","",Ansøgning!M521)</f>
        <v/>
      </c>
      <c r="T516" s="31" t="str">
        <f t="shared" si="51"/>
        <v/>
      </c>
      <c r="U516" s="102" t="str">
        <f>IF(Ansøgning!O521="","",Ansøgning!O521)</f>
        <v/>
      </c>
      <c r="V516" s="20"/>
      <c r="W516" s="102" t="str">
        <f>IF(Ansøgning!P521="","",Ansøgning!P521)</f>
        <v/>
      </c>
      <c r="X516" s="20"/>
      <c r="Y516" s="31" t="str">
        <f>IF(Ansøgning!Q521="","",Ansøgning!Q521)</f>
        <v/>
      </c>
      <c r="Z516" s="46" t="str">
        <f>IFERROR(MAX(IF(OR(V516="",X516=""),"",IF(AND(AND(MONTH(F516)&gt;=7,MONTH(F516)&lt;8),AND(MONTH(H516)&gt;=7,MONTH(H516)&lt;8)),(NETWORKDAYS(F516,H516,Lister!$D$7:$D$13)-V516)*T516/NETWORKDAYS(Lister!$D$19,Lister!$E$19,Lister!$D$7:$D$13),IF(AND(AND(MONTH(F516)&gt;=7,MONTH(F516)&lt;8),MONTH(H516)&gt;7),(NETWORKDAYS(F516,Lister!$E$19,Lister!$D$7:$D$13)-V516)*T516/NETWORKDAYS(Lister!$D$19,Lister!$E$19,Lister!$D$7:$D$13),IF(MONTH(F516)&gt;7,0)))),0),"")</f>
        <v/>
      </c>
      <c r="AA516" s="31" t="str">
        <f>IF(Ansøgning!R521="","",Ansøgning!R521)</f>
        <v/>
      </c>
      <c r="AB516" s="46" t="str">
        <f>IFERROR(MAX(IF(OR(V516="",X516=""),"",IF(AND(AND(MONTH(F516)&gt;=8,MONTH(F516)&lt;9),AND(MONTH(H516)&gt;=8,MONTH(H516)&lt;9)),(NETWORKDAYS(F516,H516,Lister!$D$7:$D$13)-X516)*T516/NETWORKDAYS(Lister!$D$20,Lister!$E$20,Lister!$D$7:$D$13),IF(AND(MONTH(F516)=7,MONTH(H516)=8),(NETWORKDAYS(Lister!$D$20,H516,Lister!$D$7:$D$13)-X516)*T516/NETWORKDAYS(Lister!$D$20,Lister!$E$20,Lister!$D$7:$D$13),IF(AND(MONTH(F516)=7,MONTH(H516)=7),0)))),0),"")</f>
        <v/>
      </c>
      <c r="AC516" s="15" t="str">
        <f>IF(Ansøgning!U521="","",Ansøgning!U521)</f>
        <v/>
      </c>
      <c r="AD516" s="31" t="str">
        <f t="shared" si="52"/>
        <v/>
      </c>
      <c r="AE516" s="31" t="str">
        <f t="shared" si="53"/>
        <v/>
      </c>
      <c r="AF516" s="51" t="str">
        <f t="shared" si="54"/>
        <v/>
      </c>
      <c r="AG516" s="15" t="str">
        <f t="shared" si="55"/>
        <v/>
      </c>
    </row>
    <row r="517" spans="1:33" x14ac:dyDescent="0.25">
      <c r="A517" s="13" t="str">
        <f>IF(Ansøgning!A522="","",Ansøgning!A522)</f>
        <v/>
      </c>
      <c r="B517" s="13" t="str">
        <f>IF(Ansøgning!B522="","",Ansøgning!B522)</f>
        <v/>
      </c>
      <c r="C517" s="13" t="str">
        <f>IF(Ansøgning!C522="","",Ansøgning!C522)</f>
        <v/>
      </c>
      <c r="D517" s="13" t="str">
        <f>IF(Ansøgning!D522="","",Ansøgning!D522)</f>
        <v/>
      </c>
      <c r="E517" s="14" t="str">
        <f>IF(Ansøgning!E522="","",Ansøgning!E522)</f>
        <v/>
      </c>
      <c r="F517" s="16"/>
      <c r="G517" s="14" t="str">
        <f>IF(Ansøgning!F522="","",Ansøgning!F522)</f>
        <v/>
      </c>
      <c r="H517" s="16"/>
      <c r="I517" s="72" t="str">
        <f>IF(OR(F517="",H517=""),"",NETWORKDAYS(F517,H517,Lister!$D$7:$D$13))</f>
        <v/>
      </c>
      <c r="J517" s="53" t="str">
        <f>IF(Ansøgning!H522="","",Ansøgning!H522)</f>
        <v/>
      </c>
      <c r="K517" s="32" t="str">
        <f t="shared" si="49"/>
        <v/>
      </c>
      <c r="L517" s="31" t="str">
        <f>IF(Ansøgning!J522="","",Ansøgning!J522)</f>
        <v/>
      </c>
      <c r="M517" s="18"/>
      <c r="N517" s="31" t="str">
        <f>IF(Ansøgning!K522="","",Ansøgning!K522)</f>
        <v/>
      </c>
      <c r="O517" s="18"/>
      <c r="P517" s="15" t="str">
        <f>IF(Ansøgning!L522="","",Ansøgning!L522)</f>
        <v/>
      </c>
      <c r="Q517" s="46" t="str">
        <f t="shared" si="50"/>
        <v/>
      </c>
      <c r="R517" s="46"/>
      <c r="S517" s="101" t="str">
        <f>IF(Ansøgning!M522="","",Ansøgning!M522)</f>
        <v/>
      </c>
      <c r="T517" s="31" t="str">
        <f t="shared" si="51"/>
        <v/>
      </c>
      <c r="U517" s="102" t="str">
        <f>IF(Ansøgning!O522="","",Ansøgning!O522)</f>
        <v/>
      </c>
      <c r="V517" s="20"/>
      <c r="W517" s="102" t="str">
        <f>IF(Ansøgning!P522="","",Ansøgning!P522)</f>
        <v/>
      </c>
      <c r="X517" s="20"/>
      <c r="Y517" s="31" t="str">
        <f>IF(Ansøgning!Q522="","",Ansøgning!Q522)</f>
        <v/>
      </c>
      <c r="Z517" s="46" t="str">
        <f>IFERROR(MAX(IF(OR(V517="",X517=""),"",IF(AND(AND(MONTH(F517)&gt;=7,MONTH(F517)&lt;8),AND(MONTH(H517)&gt;=7,MONTH(H517)&lt;8)),(NETWORKDAYS(F517,H517,Lister!$D$7:$D$13)-V517)*T517/NETWORKDAYS(Lister!$D$19,Lister!$E$19,Lister!$D$7:$D$13),IF(AND(AND(MONTH(F517)&gt;=7,MONTH(F517)&lt;8),MONTH(H517)&gt;7),(NETWORKDAYS(F517,Lister!$E$19,Lister!$D$7:$D$13)-V517)*T517/NETWORKDAYS(Lister!$D$19,Lister!$E$19,Lister!$D$7:$D$13),IF(MONTH(F517)&gt;7,0)))),0),"")</f>
        <v/>
      </c>
      <c r="AA517" s="31" t="str">
        <f>IF(Ansøgning!R522="","",Ansøgning!R522)</f>
        <v/>
      </c>
      <c r="AB517" s="46" t="str">
        <f>IFERROR(MAX(IF(OR(V517="",X517=""),"",IF(AND(AND(MONTH(F517)&gt;=8,MONTH(F517)&lt;9),AND(MONTH(H517)&gt;=8,MONTH(H517)&lt;9)),(NETWORKDAYS(F517,H517,Lister!$D$7:$D$13)-X517)*T517/NETWORKDAYS(Lister!$D$20,Lister!$E$20,Lister!$D$7:$D$13),IF(AND(MONTH(F517)=7,MONTH(H517)=8),(NETWORKDAYS(Lister!$D$20,H517,Lister!$D$7:$D$13)-X517)*T517/NETWORKDAYS(Lister!$D$20,Lister!$E$20,Lister!$D$7:$D$13),IF(AND(MONTH(F517)=7,MONTH(H517)=7),0)))),0),"")</f>
        <v/>
      </c>
      <c r="AC517" s="15" t="str">
        <f>IF(Ansøgning!U522="","",Ansøgning!U522)</f>
        <v/>
      </c>
      <c r="AD517" s="31" t="str">
        <f t="shared" si="52"/>
        <v/>
      </c>
      <c r="AE517" s="31" t="str">
        <f t="shared" si="53"/>
        <v/>
      </c>
      <c r="AF517" s="51" t="str">
        <f t="shared" si="54"/>
        <v/>
      </c>
      <c r="AG517" s="15" t="str">
        <f t="shared" si="55"/>
        <v/>
      </c>
    </row>
    <row r="518" spans="1:33" x14ac:dyDescent="0.25">
      <c r="A518" s="13" t="str">
        <f>IF(Ansøgning!A523="","",Ansøgning!A523)</f>
        <v/>
      </c>
      <c r="B518" s="13" t="str">
        <f>IF(Ansøgning!B523="","",Ansøgning!B523)</f>
        <v/>
      </c>
      <c r="C518" s="13" t="str">
        <f>IF(Ansøgning!C523="","",Ansøgning!C523)</f>
        <v/>
      </c>
      <c r="D518" s="13" t="str">
        <f>IF(Ansøgning!D523="","",Ansøgning!D523)</f>
        <v/>
      </c>
      <c r="E518" s="14" t="str">
        <f>IF(Ansøgning!E523="","",Ansøgning!E523)</f>
        <v/>
      </c>
      <c r="F518" s="16"/>
      <c r="G518" s="14" t="str">
        <f>IF(Ansøgning!F523="","",Ansøgning!F523)</f>
        <v/>
      </c>
      <c r="H518" s="16"/>
      <c r="I518" s="72" t="str">
        <f>IF(OR(F518="",H518=""),"",NETWORKDAYS(F518,H518,Lister!$D$7:$D$13))</f>
        <v/>
      </c>
      <c r="J518" s="53" t="str">
        <f>IF(Ansøgning!H523="","",Ansøgning!H523)</f>
        <v/>
      </c>
      <c r="K518" s="32" t="str">
        <f t="shared" si="49"/>
        <v/>
      </c>
      <c r="L518" s="31" t="str">
        <f>IF(Ansøgning!J523="","",Ansøgning!J523)</f>
        <v/>
      </c>
      <c r="M518" s="18"/>
      <c r="N518" s="31" t="str">
        <f>IF(Ansøgning!K523="","",Ansøgning!K523)</f>
        <v/>
      </c>
      <c r="O518" s="18"/>
      <c r="P518" s="15" t="str">
        <f>IF(Ansøgning!L523="","",Ansøgning!L523)</f>
        <v/>
      </c>
      <c r="Q518" s="46" t="str">
        <f t="shared" si="50"/>
        <v/>
      </c>
      <c r="R518" s="46"/>
      <c r="S518" s="101" t="str">
        <f>IF(Ansøgning!M523="","",Ansøgning!M523)</f>
        <v/>
      </c>
      <c r="T518" s="31" t="str">
        <f t="shared" si="51"/>
        <v/>
      </c>
      <c r="U518" s="102" t="str">
        <f>IF(Ansøgning!O523="","",Ansøgning!O523)</f>
        <v/>
      </c>
      <c r="V518" s="20"/>
      <c r="W518" s="102" t="str">
        <f>IF(Ansøgning!P523="","",Ansøgning!P523)</f>
        <v/>
      </c>
      <c r="X518" s="20"/>
      <c r="Y518" s="31" t="str">
        <f>IF(Ansøgning!Q523="","",Ansøgning!Q523)</f>
        <v/>
      </c>
      <c r="Z518" s="46" t="str">
        <f>IFERROR(MAX(IF(OR(V518="",X518=""),"",IF(AND(AND(MONTH(F518)&gt;=7,MONTH(F518)&lt;8),AND(MONTH(H518)&gt;=7,MONTH(H518)&lt;8)),(NETWORKDAYS(F518,H518,Lister!$D$7:$D$13)-V518)*T518/NETWORKDAYS(Lister!$D$19,Lister!$E$19,Lister!$D$7:$D$13),IF(AND(AND(MONTH(F518)&gt;=7,MONTH(F518)&lt;8),MONTH(H518)&gt;7),(NETWORKDAYS(F518,Lister!$E$19,Lister!$D$7:$D$13)-V518)*T518/NETWORKDAYS(Lister!$D$19,Lister!$E$19,Lister!$D$7:$D$13),IF(MONTH(F518)&gt;7,0)))),0),"")</f>
        <v/>
      </c>
      <c r="AA518" s="31" t="str">
        <f>IF(Ansøgning!R523="","",Ansøgning!R523)</f>
        <v/>
      </c>
      <c r="AB518" s="46" t="str">
        <f>IFERROR(MAX(IF(OR(V518="",X518=""),"",IF(AND(AND(MONTH(F518)&gt;=8,MONTH(F518)&lt;9),AND(MONTH(H518)&gt;=8,MONTH(H518)&lt;9)),(NETWORKDAYS(F518,H518,Lister!$D$7:$D$13)-X518)*T518/NETWORKDAYS(Lister!$D$20,Lister!$E$20,Lister!$D$7:$D$13),IF(AND(MONTH(F518)=7,MONTH(H518)=8),(NETWORKDAYS(Lister!$D$20,H518,Lister!$D$7:$D$13)-X518)*T518/NETWORKDAYS(Lister!$D$20,Lister!$E$20,Lister!$D$7:$D$13),IF(AND(MONTH(F518)=7,MONTH(H518)=7),0)))),0),"")</f>
        <v/>
      </c>
      <c r="AC518" s="15" t="str">
        <f>IF(Ansøgning!U523="","",Ansøgning!U523)</f>
        <v/>
      </c>
      <c r="AD518" s="31" t="str">
        <f t="shared" si="52"/>
        <v/>
      </c>
      <c r="AE518" s="31" t="str">
        <f t="shared" si="53"/>
        <v/>
      </c>
      <c r="AF518" s="51" t="str">
        <f t="shared" si="54"/>
        <v/>
      </c>
      <c r="AG518" s="15" t="str">
        <f t="shared" si="55"/>
        <v/>
      </c>
    </row>
    <row r="519" spans="1:33" x14ac:dyDescent="0.25">
      <c r="A519" s="13" t="str">
        <f>IF(Ansøgning!A524="","",Ansøgning!A524)</f>
        <v/>
      </c>
      <c r="B519" s="13" t="str">
        <f>IF(Ansøgning!B524="","",Ansøgning!B524)</f>
        <v/>
      </c>
      <c r="C519" s="13" t="str">
        <f>IF(Ansøgning!C524="","",Ansøgning!C524)</f>
        <v/>
      </c>
      <c r="D519" s="13" t="str">
        <f>IF(Ansøgning!D524="","",Ansøgning!D524)</f>
        <v/>
      </c>
      <c r="E519" s="14" t="str">
        <f>IF(Ansøgning!E524="","",Ansøgning!E524)</f>
        <v/>
      </c>
      <c r="F519" s="16"/>
      <c r="G519" s="14" t="str">
        <f>IF(Ansøgning!F524="","",Ansøgning!F524)</f>
        <v/>
      </c>
      <c r="H519" s="16"/>
      <c r="I519" s="72" t="str">
        <f>IF(OR(F519="",H519=""),"",NETWORKDAYS(F519,H519,Lister!$D$7:$D$13))</f>
        <v/>
      </c>
      <c r="J519" s="53" t="str">
        <f>IF(Ansøgning!H524="","",Ansøgning!H524)</f>
        <v/>
      </c>
      <c r="K519" s="32" t="str">
        <f t="shared" si="49"/>
        <v/>
      </c>
      <c r="L519" s="31" t="str">
        <f>IF(Ansøgning!J524="","",Ansøgning!J524)</f>
        <v/>
      </c>
      <c r="M519" s="18"/>
      <c r="N519" s="31" t="str">
        <f>IF(Ansøgning!K524="","",Ansøgning!K524)</f>
        <v/>
      </c>
      <c r="O519" s="18"/>
      <c r="P519" s="15" t="str">
        <f>IF(Ansøgning!L524="","",Ansøgning!L524)</f>
        <v/>
      </c>
      <c r="Q519" s="46" t="str">
        <f t="shared" si="50"/>
        <v/>
      </c>
      <c r="R519" s="46"/>
      <c r="S519" s="101" t="str">
        <f>IF(Ansøgning!M524="","",Ansøgning!M524)</f>
        <v/>
      </c>
      <c r="T519" s="31" t="str">
        <f t="shared" si="51"/>
        <v/>
      </c>
      <c r="U519" s="102" t="str">
        <f>IF(Ansøgning!O524="","",Ansøgning!O524)</f>
        <v/>
      </c>
      <c r="V519" s="20"/>
      <c r="W519" s="102" t="str">
        <f>IF(Ansøgning!P524="","",Ansøgning!P524)</f>
        <v/>
      </c>
      <c r="X519" s="20"/>
      <c r="Y519" s="31" t="str">
        <f>IF(Ansøgning!Q524="","",Ansøgning!Q524)</f>
        <v/>
      </c>
      <c r="Z519" s="46" t="str">
        <f>IFERROR(MAX(IF(OR(V519="",X519=""),"",IF(AND(AND(MONTH(F519)&gt;=7,MONTH(F519)&lt;8),AND(MONTH(H519)&gt;=7,MONTH(H519)&lt;8)),(NETWORKDAYS(F519,H519,Lister!$D$7:$D$13)-V519)*T519/NETWORKDAYS(Lister!$D$19,Lister!$E$19,Lister!$D$7:$D$13),IF(AND(AND(MONTH(F519)&gt;=7,MONTH(F519)&lt;8),MONTH(H519)&gt;7),(NETWORKDAYS(F519,Lister!$E$19,Lister!$D$7:$D$13)-V519)*T519/NETWORKDAYS(Lister!$D$19,Lister!$E$19,Lister!$D$7:$D$13),IF(MONTH(F519)&gt;7,0)))),0),"")</f>
        <v/>
      </c>
      <c r="AA519" s="31" t="str">
        <f>IF(Ansøgning!R524="","",Ansøgning!R524)</f>
        <v/>
      </c>
      <c r="AB519" s="46" t="str">
        <f>IFERROR(MAX(IF(OR(V519="",X519=""),"",IF(AND(AND(MONTH(F519)&gt;=8,MONTH(F519)&lt;9),AND(MONTH(H519)&gt;=8,MONTH(H519)&lt;9)),(NETWORKDAYS(F519,H519,Lister!$D$7:$D$13)-X519)*T519/NETWORKDAYS(Lister!$D$20,Lister!$E$20,Lister!$D$7:$D$13),IF(AND(MONTH(F519)=7,MONTH(H519)=8),(NETWORKDAYS(Lister!$D$20,H519,Lister!$D$7:$D$13)-X519)*T519/NETWORKDAYS(Lister!$D$20,Lister!$E$20,Lister!$D$7:$D$13),IF(AND(MONTH(F519)=7,MONTH(H519)=7),0)))),0),"")</f>
        <v/>
      </c>
      <c r="AC519" s="15" t="str">
        <f>IF(Ansøgning!U524="","",Ansøgning!U524)</f>
        <v/>
      </c>
      <c r="AD519" s="31" t="str">
        <f t="shared" si="52"/>
        <v/>
      </c>
      <c r="AE519" s="31" t="str">
        <f t="shared" si="53"/>
        <v/>
      </c>
      <c r="AF519" s="51" t="str">
        <f t="shared" si="54"/>
        <v/>
      </c>
      <c r="AG519" s="15" t="str">
        <f t="shared" si="55"/>
        <v/>
      </c>
    </row>
    <row r="520" spans="1:33" x14ac:dyDescent="0.25">
      <c r="A520" s="13" t="str">
        <f>IF(Ansøgning!A525="","",Ansøgning!A525)</f>
        <v/>
      </c>
      <c r="B520" s="13" t="str">
        <f>IF(Ansøgning!B525="","",Ansøgning!B525)</f>
        <v/>
      </c>
      <c r="C520" s="13" t="str">
        <f>IF(Ansøgning!C525="","",Ansøgning!C525)</f>
        <v/>
      </c>
      <c r="D520" s="13" t="str">
        <f>IF(Ansøgning!D525="","",Ansøgning!D525)</f>
        <v/>
      </c>
      <c r="E520" s="14" t="str">
        <f>IF(Ansøgning!E525="","",Ansøgning!E525)</f>
        <v/>
      </c>
      <c r="F520" s="16"/>
      <c r="G520" s="14" t="str">
        <f>IF(Ansøgning!F525="","",Ansøgning!F525)</f>
        <v/>
      </c>
      <c r="H520" s="16"/>
      <c r="I520" s="72" t="str">
        <f>IF(OR(F520="",H520=""),"",NETWORKDAYS(F520,H520,Lister!$D$7:$D$13))</f>
        <v/>
      </c>
      <c r="J520" s="53" t="str">
        <f>IF(Ansøgning!H525="","",Ansøgning!H525)</f>
        <v/>
      </c>
      <c r="K520" s="32" t="str">
        <f t="shared" si="49"/>
        <v/>
      </c>
      <c r="L520" s="31" t="str">
        <f>IF(Ansøgning!J525="","",Ansøgning!J525)</f>
        <v/>
      </c>
      <c r="M520" s="18"/>
      <c r="N520" s="31" t="str">
        <f>IF(Ansøgning!K525="","",Ansøgning!K525)</f>
        <v/>
      </c>
      <c r="O520" s="18"/>
      <c r="P520" s="15" t="str">
        <f>IF(Ansøgning!L525="","",Ansøgning!L525)</f>
        <v/>
      </c>
      <c r="Q520" s="46" t="str">
        <f t="shared" si="50"/>
        <v/>
      </c>
      <c r="R520" s="46"/>
      <c r="S520" s="101" t="str">
        <f>IF(Ansøgning!M525="","",Ansøgning!M525)</f>
        <v/>
      </c>
      <c r="T520" s="31" t="str">
        <f t="shared" si="51"/>
        <v/>
      </c>
      <c r="U520" s="102" t="str">
        <f>IF(Ansøgning!O525="","",Ansøgning!O525)</f>
        <v/>
      </c>
      <c r="V520" s="20"/>
      <c r="W520" s="102" t="str">
        <f>IF(Ansøgning!P525="","",Ansøgning!P525)</f>
        <v/>
      </c>
      <c r="X520" s="20"/>
      <c r="Y520" s="31" t="str">
        <f>IF(Ansøgning!Q525="","",Ansøgning!Q525)</f>
        <v/>
      </c>
      <c r="Z520" s="46" t="str">
        <f>IFERROR(MAX(IF(OR(V520="",X520=""),"",IF(AND(AND(MONTH(F520)&gt;=7,MONTH(F520)&lt;8),AND(MONTH(H520)&gt;=7,MONTH(H520)&lt;8)),(NETWORKDAYS(F520,H520,Lister!$D$7:$D$13)-V520)*T520/NETWORKDAYS(Lister!$D$19,Lister!$E$19,Lister!$D$7:$D$13),IF(AND(AND(MONTH(F520)&gt;=7,MONTH(F520)&lt;8),MONTH(H520)&gt;7),(NETWORKDAYS(F520,Lister!$E$19,Lister!$D$7:$D$13)-V520)*T520/NETWORKDAYS(Lister!$D$19,Lister!$E$19,Lister!$D$7:$D$13),IF(MONTH(F520)&gt;7,0)))),0),"")</f>
        <v/>
      </c>
      <c r="AA520" s="31" t="str">
        <f>IF(Ansøgning!R525="","",Ansøgning!R525)</f>
        <v/>
      </c>
      <c r="AB520" s="46" t="str">
        <f>IFERROR(MAX(IF(OR(V520="",X520=""),"",IF(AND(AND(MONTH(F520)&gt;=8,MONTH(F520)&lt;9),AND(MONTH(H520)&gt;=8,MONTH(H520)&lt;9)),(NETWORKDAYS(F520,H520,Lister!$D$7:$D$13)-X520)*T520/NETWORKDAYS(Lister!$D$20,Lister!$E$20,Lister!$D$7:$D$13),IF(AND(MONTH(F520)=7,MONTH(H520)=8),(NETWORKDAYS(Lister!$D$20,H520,Lister!$D$7:$D$13)-X520)*T520/NETWORKDAYS(Lister!$D$20,Lister!$E$20,Lister!$D$7:$D$13),IF(AND(MONTH(F520)=7,MONTH(H520)=7),0)))),0),"")</f>
        <v/>
      </c>
      <c r="AC520" s="15" t="str">
        <f>IF(Ansøgning!U525="","",Ansøgning!U525)</f>
        <v/>
      </c>
      <c r="AD520" s="31" t="str">
        <f t="shared" si="52"/>
        <v/>
      </c>
      <c r="AE520" s="31" t="str">
        <f t="shared" si="53"/>
        <v/>
      </c>
      <c r="AF520" s="51" t="str">
        <f t="shared" si="54"/>
        <v/>
      </c>
      <c r="AG520" s="15" t="str">
        <f t="shared" si="55"/>
        <v/>
      </c>
    </row>
    <row r="521" spans="1:33" x14ac:dyDescent="0.25">
      <c r="A521" s="13" t="str">
        <f>IF(Ansøgning!A526="","",Ansøgning!A526)</f>
        <v/>
      </c>
      <c r="B521" s="13" t="str">
        <f>IF(Ansøgning!B526="","",Ansøgning!B526)</f>
        <v/>
      </c>
      <c r="C521" s="13" t="str">
        <f>IF(Ansøgning!C526="","",Ansøgning!C526)</f>
        <v/>
      </c>
      <c r="D521" s="13" t="str">
        <f>IF(Ansøgning!D526="","",Ansøgning!D526)</f>
        <v/>
      </c>
      <c r="E521" s="14" t="str">
        <f>IF(Ansøgning!E526="","",Ansøgning!E526)</f>
        <v/>
      </c>
      <c r="F521" s="16"/>
      <c r="G521" s="14" t="str">
        <f>IF(Ansøgning!F526="","",Ansøgning!F526)</f>
        <v/>
      </c>
      <c r="H521" s="16"/>
      <c r="I521" s="72" t="str">
        <f>IF(OR(F521="",H521=""),"",NETWORKDAYS(F521,H521,Lister!$D$7:$D$13))</f>
        <v/>
      </c>
      <c r="J521" s="53" t="str">
        <f>IF(Ansøgning!H526="","",Ansøgning!H526)</f>
        <v/>
      </c>
      <c r="K521" s="32" t="str">
        <f t="shared" si="49"/>
        <v/>
      </c>
      <c r="L521" s="31" t="str">
        <f>IF(Ansøgning!J526="","",Ansøgning!J526)</f>
        <v/>
      </c>
      <c r="M521" s="18"/>
      <c r="N521" s="31" t="str">
        <f>IF(Ansøgning!K526="","",Ansøgning!K526)</f>
        <v/>
      </c>
      <c r="O521" s="18"/>
      <c r="P521" s="15" t="str">
        <f>IF(Ansøgning!L526="","",Ansøgning!L526)</f>
        <v/>
      </c>
      <c r="Q521" s="46" t="str">
        <f t="shared" si="50"/>
        <v/>
      </c>
      <c r="R521" s="46"/>
      <c r="S521" s="101" t="str">
        <f>IF(Ansøgning!M526="","",Ansøgning!M526)</f>
        <v/>
      </c>
      <c r="T521" s="31" t="str">
        <f t="shared" si="51"/>
        <v/>
      </c>
      <c r="U521" s="102" t="str">
        <f>IF(Ansøgning!O526="","",Ansøgning!O526)</f>
        <v/>
      </c>
      <c r="V521" s="20"/>
      <c r="W521" s="102" t="str">
        <f>IF(Ansøgning!P526="","",Ansøgning!P526)</f>
        <v/>
      </c>
      <c r="X521" s="20"/>
      <c r="Y521" s="31" t="str">
        <f>IF(Ansøgning!Q526="","",Ansøgning!Q526)</f>
        <v/>
      </c>
      <c r="Z521" s="46" t="str">
        <f>IFERROR(MAX(IF(OR(V521="",X521=""),"",IF(AND(AND(MONTH(F521)&gt;=7,MONTH(F521)&lt;8),AND(MONTH(H521)&gt;=7,MONTH(H521)&lt;8)),(NETWORKDAYS(F521,H521,Lister!$D$7:$D$13)-V521)*T521/NETWORKDAYS(Lister!$D$19,Lister!$E$19,Lister!$D$7:$D$13),IF(AND(AND(MONTH(F521)&gt;=7,MONTH(F521)&lt;8),MONTH(H521)&gt;7),(NETWORKDAYS(F521,Lister!$E$19,Lister!$D$7:$D$13)-V521)*T521/NETWORKDAYS(Lister!$D$19,Lister!$E$19,Lister!$D$7:$D$13),IF(MONTH(F521)&gt;7,0)))),0),"")</f>
        <v/>
      </c>
      <c r="AA521" s="31" t="str">
        <f>IF(Ansøgning!R526="","",Ansøgning!R526)</f>
        <v/>
      </c>
      <c r="AB521" s="46" t="str">
        <f>IFERROR(MAX(IF(OR(V521="",X521=""),"",IF(AND(AND(MONTH(F521)&gt;=8,MONTH(F521)&lt;9),AND(MONTH(H521)&gt;=8,MONTH(H521)&lt;9)),(NETWORKDAYS(F521,H521,Lister!$D$7:$D$13)-X521)*T521/NETWORKDAYS(Lister!$D$20,Lister!$E$20,Lister!$D$7:$D$13),IF(AND(MONTH(F521)=7,MONTH(H521)=8),(NETWORKDAYS(Lister!$D$20,H521,Lister!$D$7:$D$13)-X521)*T521/NETWORKDAYS(Lister!$D$20,Lister!$E$20,Lister!$D$7:$D$13),IF(AND(MONTH(F521)=7,MONTH(H521)=7),0)))),0),"")</f>
        <v/>
      </c>
      <c r="AC521" s="15" t="str">
        <f>IF(Ansøgning!U526="","",Ansøgning!U526)</f>
        <v/>
      </c>
      <c r="AD521" s="31" t="str">
        <f t="shared" si="52"/>
        <v/>
      </c>
      <c r="AE521" s="31" t="str">
        <f t="shared" si="53"/>
        <v/>
      </c>
      <c r="AF521" s="51" t="str">
        <f t="shared" si="54"/>
        <v/>
      </c>
      <c r="AG521" s="15" t="str">
        <f t="shared" si="55"/>
        <v/>
      </c>
    </row>
    <row r="522" spans="1:33" x14ac:dyDescent="0.25">
      <c r="A522" s="13" t="str">
        <f>IF(Ansøgning!A527="","",Ansøgning!A527)</f>
        <v/>
      </c>
      <c r="B522" s="13" t="str">
        <f>IF(Ansøgning!B527="","",Ansøgning!B527)</f>
        <v/>
      </c>
      <c r="C522" s="13" t="str">
        <f>IF(Ansøgning!C527="","",Ansøgning!C527)</f>
        <v/>
      </c>
      <c r="D522" s="13" t="str">
        <f>IF(Ansøgning!D527="","",Ansøgning!D527)</f>
        <v/>
      </c>
      <c r="E522" s="14" t="str">
        <f>IF(Ansøgning!E527="","",Ansøgning!E527)</f>
        <v/>
      </c>
      <c r="F522" s="16"/>
      <c r="G522" s="14" t="str">
        <f>IF(Ansøgning!F527="","",Ansøgning!F527)</f>
        <v/>
      </c>
      <c r="H522" s="16"/>
      <c r="I522" s="72" t="str">
        <f>IF(OR(F522="",H522=""),"",NETWORKDAYS(F522,H522,Lister!$D$7:$D$13))</f>
        <v/>
      </c>
      <c r="J522" s="53" t="str">
        <f>IF(Ansøgning!H527="","",Ansøgning!H527)</f>
        <v/>
      </c>
      <c r="K522" s="32" t="str">
        <f t="shared" si="49"/>
        <v/>
      </c>
      <c r="L522" s="31" t="str">
        <f>IF(Ansøgning!J527="","",Ansøgning!J527)</f>
        <v/>
      </c>
      <c r="M522" s="18"/>
      <c r="N522" s="31" t="str">
        <f>IF(Ansøgning!K527="","",Ansøgning!K527)</f>
        <v/>
      </c>
      <c r="O522" s="18"/>
      <c r="P522" s="15" t="str">
        <f>IF(Ansøgning!L527="","",Ansøgning!L527)</f>
        <v/>
      </c>
      <c r="Q522" s="46" t="str">
        <f t="shared" si="50"/>
        <v/>
      </c>
      <c r="R522" s="46"/>
      <c r="S522" s="101" t="str">
        <f>IF(Ansøgning!M527="","",Ansøgning!M527)</f>
        <v/>
      </c>
      <c r="T522" s="31" t="str">
        <f t="shared" si="51"/>
        <v/>
      </c>
      <c r="U522" s="102" t="str">
        <f>IF(Ansøgning!O527="","",Ansøgning!O527)</f>
        <v/>
      </c>
      <c r="V522" s="20"/>
      <c r="W522" s="102" t="str">
        <f>IF(Ansøgning!P527="","",Ansøgning!P527)</f>
        <v/>
      </c>
      <c r="X522" s="20"/>
      <c r="Y522" s="31" t="str">
        <f>IF(Ansøgning!Q527="","",Ansøgning!Q527)</f>
        <v/>
      </c>
      <c r="Z522" s="46" t="str">
        <f>IFERROR(MAX(IF(OR(V522="",X522=""),"",IF(AND(AND(MONTH(F522)&gt;=7,MONTH(F522)&lt;8),AND(MONTH(H522)&gt;=7,MONTH(H522)&lt;8)),(NETWORKDAYS(F522,H522,Lister!$D$7:$D$13)-V522)*T522/NETWORKDAYS(Lister!$D$19,Lister!$E$19,Lister!$D$7:$D$13),IF(AND(AND(MONTH(F522)&gt;=7,MONTH(F522)&lt;8),MONTH(H522)&gt;7),(NETWORKDAYS(F522,Lister!$E$19,Lister!$D$7:$D$13)-V522)*T522/NETWORKDAYS(Lister!$D$19,Lister!$E$19,Lister!$D$7:$D$13),IF(MONTH(F522)&gt;7,0)))),0),"")</f>
        <v/>
      </c>
      <c r="AA522" s="31" t="str">
        <f>IF(Ansøgning!R527="","",Ansøgning!R527)</f>
        <v/>
      </c>
      <c r="AB522" s="46" t="str">
        <f>IFERROR(MAX(IF(OR(V522="",X522=""),"",IF(AND(AND(MONTH(F522)&gt;=8,MONTH(F522)&lt;9),AND(MONTH(H522)&gt;=8,MONTH(H522)&lt;9)),(NETWORKDAYS(F522,H522,Lister!$D$7:$D$13)-X522)*T522/NETWORKDAYS(Lister!$D$20,Lister!$E$20,Lister!$D$7:$D$13),IF(AND(MONTH(F522)=7,MONTH(H522)=8),(NETWORKDAYS(Lister!$D$20,H522,Lister!$D$7:$D$13)-X522)*T522/NETWORKDAYS(Lister!$D$20,Lister!$E$20,Lister!$D$7:$D$13),IF(AND(MONTH(F522)=7,MONTH(H522)=7),0)))),0),"")</f>
        <v/>
      </c>
      <c r="AC522" s="15" t="str">
        <f>IF(Ansøgning!U527="","",Ansøgning!U527)</f>
        <v/>
      </c>
      <c r="AD522" s="31" t="str">
        <f t="shared" si="52"/>
        <v/>
      </c>
      <c r="AE522" s="31" t="str">
        <f t="shared" si="53"/>
        <v/>
      </c>
      <c r="AF522" s="51" t="str">
        <f t="shared" si="54"/>
        <v/>
      </c>
      <c r="AG522" s="15" t="str">
        <f t="shared" si="55"/>
        <v/>
      </c>
    </row>
    <row r="523" spans="1:33" x14ac:dyDescent="0.25">
      <c r="A523" s="13" t="str">
        <f>IF(Ansøgning!A528="","",Ansøgning!A528)</f>
        <v/>
      </c>
      <c r="B523" s="13" t="str">
        <f>IF(Ansøgning!B528="","",Ansøgning!B528)</f>
        <v/>
      </c>
      <c r="C523" s="13" t="str">
        <f>IF(Ansøgning!C528="","",Ansøgning!C528)</f>
        <v/>
      </c>
      <c r="D523" s="13" t="str">
        <f>IF(Ansøgning!D528="","",Ansøgning!D528)</f>
        <v/>
      </c>
      <c r="E523" s="14" t="str">
        <f>IF(Ansøgning!E528="","",Ansøgning!E528)</f>
        <v/>
      </c>
      <c r="F523" s="16"/>
      <c r="G523" s="14" t="str">
        <f>IF(Ansøgning!F528="","",Ansøgning!F528)</f>
        <v/>
      </c>
      <c r="H523" s="16"/>
      <c r="I523" s="72" t="str">
        <f>IF(OR(F523="",H523=""),"",NETWORKDAYS(F523,H523,Lister!$D$7:$D$13))</f>
        <v/>
      </c>
      <c r="J523" s="53" t="str">
        <f>IF(Ansøgning!H528="","",Ansøgning!H528)</f>
        <v/>
      </c>
      <c r="K523" s="32" t="str">
        <f t="shared" si="49"/>
        <v/>
      </c>
      <c r="L523" s="31" t="str">
        <f>IF(Ansøgning!J528="","",Ansøgning!J528)</f>
        <v/>
      </c>
      <c r="M523" s="18"/>
      <c r="N523" s="31" t="str">
        <f>IF(Ansøgning!K528="","",Ansøgning!K528)</f>
        <v/>
      </c>
      <c r="O523" s="18"/>
      <c r="P523" s="15" t="str">
        <f>IF(Ansøgning!L528="","",Ansøgning!L528)</f>
        <v/>
      </c>
      <c r="Q523" s="46" t="str">
        <f t="shared" si="50"/>
        <v/>
      </c>
      <c r="R523" s="46"/>
      <c r="S523" s="101" t="str">
        <f>IF(Ansøgning!M528="","",Ansøgning!M528)</f>
        <v/>
      </c>
      <c r="T523" s="31" t="str">
        <f t="shared" si="51"/>
        <v/>
      </c>
      <c r="U523" s="102" t="str">
        <f>IF(Ansøgning!O528="","",Ansøgning!O528)</f>
        <v/>
      </c>
      <c r="V523" s="20"/>
      <c r="W523" s="102" t="str">
        <f>IF(Ansøgning!P528="","",Ansøgning!P528)</f>
        <v/>
      </c>
      <c r="X523" s="20"/>
      <c r="Y523" s="31" t="str">
        <f>IF(Ansøgning!Q528="","",Ansøgning!Q528)</f>
        <v/>
      </c>
      <c r="Z523" s="46" t="str">
        <f>IFERROR(MAX(IF(OR(V523="",X523=""),"",IF(AND(AND(MONTH(F523)&gt;=7,MONTH(F523)&lt;8),AND(MONTH(H523)&gt;=7,MONTH(H523)&lt;8)),(NETWORKDAYS(F523,H523,Lister!$D$7:$D$13)-V523)*T523/NETWORKDAYS(Lister!$D$19,Lister!$E$19,Lister!$D$7:$D$13),IF(AND(AND(MONTH(F523)&gt;=7,MONTH(F523)&lt;8),MONTH(H523)&gt;7),(NETWORKDAYS(F523,Lister!$E$19,Lister!$D$7:$D$13)-V523)*T523/NETWORKDAYS(Lister!$D$19,Lister!$E$19,Lister!$D$7:$D$13),IF(MONTH(F523)&gt;7,0)))),0),"")</f>
        <v/>
      </c>
      <c r="AA523" s="31" t="str">
        <f>IF(Ansøgning!R528="","",Ansøgning!R528)</f>
        <v/>
      </c>
      <c r="AB523" s="46" t="str">
        <f>IFERROR(MAX(IF(OR(V523="",X523=""),"",IF(AND(AND(MONTH(F523)&gt;=8,MONTH(F523)&lt;9),AND(MONTH(H523)&gt;=8,MONTH(H523)&lt;9)),(NETWORKDAYS(F523,H523,Lister!$D$7:$D$13)-X523)*T523/NETWORKDAYS(Lister!$D$20,Lister!$E$20,Lister!$D$7:$D$13),IF(AND(MONTH(F523)=7,MONTH(H523)=8),(NETWORKDAYS(Lister!$D$20,H523,Lister!$D$7:$D$13)-X523)*T523/NETWORKDAYS(Lister!$D$20,Lister!$E$20,Lister!$D$7:$D$13),IF(AND(MONTH(F523)=7,MONTH(H523)=7),0)))),0),"")</f>
        <v/>
      </c>
      <c r="AC523" s="15" t="str">
        <f>IF(Ansøgning!U528="","",Ansøgning!U528)</f>
        <v/>
      </c>
      <c r="AD523" s="31" t="str">
        <f t="shared" si="52"/>
        <v/>
      </c>
      <c r="AE523" s="31" t="str">
        <f t="shared" si="53"/>
        <v/>
      </c>
      <c r="AF523" s="51" t="str">
        <f t="shared" si="54"/>
        <v/>
      </c>
      <c r="AG523" s="15" t="str">
        <f t="shared" si="55"/>
        <v/>
      </c>
    </row>
    <row r="524" spans="1:33" x14ac:dyDescent="0.25">
      <c r="A524" s="13" t="str">
        <f>IF(Ansøgning!A529="","",Ansøgning!A529)</f>
        <v/>
      </c>
      <c r="B524" s="13" t="str">
        <f>IF(Ansøgning!B529="","",Ansøgning!B529)</f>
        <v/>
      </c>
      <c r="C524" s="13" t="str">
        <f>IF(Ansøgning!C529="","",Ansøgning!C529)</f>
        <v/>
      </c>
      <c r="D524" s="13" t="str">
        <f>IF(Ansøgning!D529="","",Ansøgning!D529)</f>
        <v/>
      </c>
      <c r="E524" s="14" t="str">
        <f>IF(Ansøgning!E529="","",Ansøgning!E529)</f>
        <v/>
      </c>
      <c r="F524" s="16"/>
      <c r="G524" s="14" t="str">
        <f>IF(Ansøgning!F529="","",Ansøgning!F529)</f>
        <v/>
      </c>
      <c r="H524" s="16"/>
      <c r="I524" s="72" t="str">
        <f>IF(OR(F524="",H524=""),"",NETWORKDAYS(F524,H524,Lister!$D$7:$D$13))</f>
        <v/>
      </c>
      <c r="J524" s="53" t="str">
        <f>IF(Ansøgning!H529="","",Ansøgning!H529)</f>
        <v/>
      </c>
      <c r="K524" s="32" t="str">
        <f t="shared" si="49"/>
        <v/>
      </c>
      <c r="L524" s="31" t="str">
        <f>IF(Ansøgning!J529="","",Ansøgning!J529)</f>
        <v/>
      </c>
      <c r="M524" s="18"/>
      <c r="N524" s="31" t="str">
        <f>IF(Ansøgning!K529="","",Ansøgning!K529)</f>
        <v/>
      </c>
      <c r="O524" s="18"/>
      <c r="P524" s="15" t="str">
        <f>IF(Ansøgning!L529="","",Ansøgning!L529)</f>
        <v/>
      </c>
      <c r="Q524" s="46" t="str">
        <f t="shared" si="50"/>
        <v/>
      </c>
      <c r="R524" s="46"/>
      <c r="S524" s="101" t="str">
        <f>IF(Ansøgning!M529="","",Ansøgning!M529)</f>
        <v/>
      </c>
      <c r="T524" s="31" t="str">
        <f t="shared" si="51"/>
        <v/>
      </c>
      <c r="U524" s="102" t="str">
        <f>IF(Ansøgning!O529="","",Ansøgning!O529)</f>
        <v/>
      </c>
      <c r="V524" s="20"/>
      <c r="W524" s="102" t="str">
        <f>IF(Ansøgning!P529="","",Ansøgning!P529)</f>
        <v/>
      </c>
      <c r="X524" s="20"/>
      <c r="Y524" s="31" t="str">
        <f>IF(Ansøgning!Q529="","",Ansøgning!Q529)</f>
        <v/>
      </c>
      <c r="Z524" s="46" t="str">
        <f>IFERROR(MAX(IF(OR(V524="",X524=""),"",IF(AND(AND(MONTH(F524)&gt;=7,MONTH(F524)&lt;8),AND(MONTH(H524)&gt;=7,MONTH(H524)&lt;8)),(NETWORKDAYS(F524,H524,Lister!$D$7:$D$13)-V524)*T524/NETWORKDAYS(Lister!$D$19,Lister!$E$19,Lister!$D$7:$D$13),IF(AND(AND(MONTH(F524)&gt;=7,MONTH(F524)&lt;8),MONTH(H524)&gt;7),(NETWORKDAYS(F524,Lister!$E$19,Lister!$D$7:$D$13)-V524)*T524/NETWORKDAYS(Lister!$D$19,Lister!$E$19,Lister!$D$7:$D$13),IF(MONTH(F524)&gt;7,0)))),0),"")</f>
        <v/>
      </c>
      <c r="AA524" s="31" t="str">
        <f>IF(Ansøgning!R529="","",Ansøgning!R529)</f>
        <v/>
      </c>
      <c r="AB524" s="46" t="str">
        <f>IFERROR(MAX(IF(OR(V524="",X524=""),"",IF(AND(AND(MONTH(F524)&gt;=8,MONTH(F524)&lt;9),AND(MONTH(H524)&gt;=8,MONTH(H524)&lt;9)),(NETWORKDAYS(F524,H524,Lister!$D$7:$D$13)-X524)*T524/NETWORKDAYS(Lister!$D$20,Lister!$E$20,Lister!$D$7:$D$13),IF(AND(MONTH(F524)=7,MONTH(H524)=8),(NETWORKDAYS(Lister!$D$20,H524,Lister!$D$7:$D$13)-X524)*T524/NETWORKDAYS(Lister!$D$20,Lister!$E$20,Lister!$D$7:$D$13),IF(AND(MONTH(F524)=7,MONTH(H524)=7),0)))),0),"")</f>
        <v/>
      </c>
      <c r="AC524" s="15" t="str">
        <f>IF(Ansøgning!U529="","",Ansøgning!U529)</f>
        <v/>
      </c>
      <c r="AD524" s="31" t="str">
        <f t="shared" si="52"/>
        <v/>
      </c>
      <c r="AE524" s="31" t="str">
        <f t="shared" si="53"/>
        <v/>
      </c>
      <c r="AF524" s="51" t="str">
        <f t="shared" si="54"/>
        <v/>
      </c>
      <c r="AG524" s="15" t="str">
        <f t="shared" si="55"/>
        <v/>
      </c>
    </row>
    <row r="525" spans="1:33" x14ac:dyDescent="0.25">
      <c r="A525" s="13" t="str">
        <f>IF(Ansøgning!A530="","",Ansøgning!A530)</f>
        <v/>
      </c>
      <c r="B525" s="13" t="str">
        <f>IF(Ansøgning!B530="","",Ansøgning!B530)</f>
        <v/>
      </c>
      <c r="C525" s="13" t="str">
        <f>IF(Ansøgning!C530="","",Ansøgning!C530)</f>
        <v/>
      </c>
      <c r="D525" s="13" t="str">
        <f>IF(Ansøgning!D530="","",Ansøgning!D530)</f>
        <v/>
      </c>
      <c r="E525" s="14" t="str">
        <f>IF(Ansøgning!E530="","",Ansøgning!E530)</f>
        <v/>
      </c>
      <c r="F525" s="16"/>
      <c r="G525" s="14" t="str">
        <f>IF(Ansøgning!F530="","",Ansøgning!F530)</f>
        <v/>
      </c>
      <c r="H525" s="16"/>
      <c r="I525" s="72" t="str">
        <f>IF(OR(F525="",H525=""),"",NETWORKDAYS(F525,H525,Lister!$D$7:$D$13))</f>
        <v/>
      </c>
      <c r="J525" s="53" t="str">
        <f>IF(Ansøgning!H530="","",Ansøgning!H530)</f>
        <v/>
      </c>
      <c r="K525" s="32" t="str">
        <f t="shared" si="49"/>
        <v/>
      </c>
      <c r="L525" s="31" t="str">
        <f>IF(Ansøgning!J530="","",Ansøgning!J530)</f>
        <v/>
      </c>
      <c r="M525" s="18"/>
      <c r="N525" s="31" t="str">
        <f>IF(Ansøgning!K530="","",Ansøgning!K530)</f>
        <v/>
      </c>
      <c r="O525" s="18"/>
      <c r="P525" s="15" t="str">
        <f>IF(Ansøgning!L530="","",Ansøgning!L530)</f>
        <v/>
      </c>
      <c r="Q525" s="46" t="str">
        <f t="shared" si="50"/>
        <v/>
      </c>
      <c r="R525" s="46"/>
      <c r="S525" s="101" t="str">
        <f>IF(Ansøgning!M530="","",Ansøgning!M530)</f>
        <v/>
      </c>
      <c r="T525" s="31" t="str">
        <f t="shared" si="51"/>
        <v/>
      </c>
      <c r="U525" s="102" t="str">
        <f>IF(Ansøgning!O530="","",Ansøgning!O530)</f>
        <v/>
      </c>
      <c r="V525" s="20"/>
      <c r="W525" s="102" t="str">
        <f>IF(Ansøgning!P530="","",Ansøgning!P530)</f>
        <v/>
      </c>
      <c r="X525" s="20"/>
      <c r="Y525" s="31" t="str">
        <f>IF(Ansøgning!Q530="","",Ansøgning!Q530)</f>
        <v/>
      </c>
      <c r="Z525" s="46" t="str">
        <f>IFERROR(MAX(IF(OR(V525="",X525=""),"",IF(AND(AND(MONTH(F525)&gt;=7,MONTH(F525)&lt;8),AND(MONTH(H525)&gt;=7,MONTH(H525)&lt;8)),(NETWORKDAYS(F525,H525,Lister!$D$7:$D$13)-V525)*T525/NETWORKDAYS(Lister!$D$19,Lister!$E$19,Lister!$D$7:$D$13),IF(AND(AND(MONTH(F525)&gt;=7,MONTH(F525)&lt;8),MONTH(H525)&gt;7),(NETWORKDAYS(F525,Lister!$E$19,Lister!$D$7:$D$13)-V525)*T525/NETWORKDAYS(Lister!$D$19,Lister!$E$19,Lister!$D$7:$D$13),IF(MONTH(F525)&gt;7,0)))),0),"")</f>
        <v/>
      </c>
      <c r="AA525" s="31" t="str">
        <f>IF(Ansøgning!R530="","",Ansøgning!R530)</f>
        <v/>
      </c>
      <c r="AB525" s="46" t="str">
        <f>IFERROR(MAX(IF(OR(V525="",X525=""),"",IF(AND(AND(MONTH(F525)&gt;=8,MONTH(F525)&lt;9),AND(MONTH(H525)&gt;=8,MONTH(H525)&lt;9)),(NETWORKDAYS(F525,H525,Lister!$D$7:$D$13)-X525)*T525/NETWORKDAYS(Lister!$D$20,Lister!$E$20,Lister!$D$7:$D$13),IF(AND(MONTH(F525)=7,MONTH(H525)=8),(NETWORKDAYS(Lister!$D$20,H525,Lister!$D$7:$D$13)-X525)*T525/NETWORKDAYS(Lister!$D$20,Lister!$E$20,Lister!$D$7:$D$13),IF(AND(MONTH(F525)=7,MONTH(H525)=7),0)))),0),"")</f>
        <v/>
      </c>
      <c r="AC525" s="15" t="str">
        <f>IF(Ansøgning!U530="","",Ansøgning!U530)</f>
        <v/>
      </c>
      <c r="AD525" s="31" t="str">
        <f t="shared" si="52"/>
        <v/>
      </c>
      <c r="AE525" s="31" t="str">
        <f t="shared" si="53"/>
        <v/>
      </c>
      <c r="AF525" s="51" t="str">
        <f t="shared" si="54"/>
        <v/>
      </c>
      <c r="AG525" s="15" t="str">
        <f t="shared" si="55"/>
        <v/>
      </c>
    </row>
    <row r="526" spans="1:33" x14ac:dyDescent="0.25">
      <c r="A526" s="13" t="str">
        <f>IF(Ansøgning!A531="","",Ansøgning!A531)</f>
        <v/>
      </c>
      <c r="B526" s="13" t="str">
        <f>IF(Ansøgning!B531="","",Ansøgning!B531)</f>
        <v/>
      </c>
      <c r="C526" s="13" t="str">
        <f>IF(Ansøgning!C531="","",Ansøgning!C531)</f>
        <v/>
      </c>
      <c r="D526" s="13" t="str">
        <f>IF(Ansøgning!D531="","",Ansøgning!D531)</f>
        <v/>
      </c>
      <c r="E526" s="14" t="str">
        <f>IF(Ansøgning!E531="","",Ansøgning!E531)</f>
        <v/>
      </c>
      <c r="F526" s="16"/>
      <c r="G526" s="14" t="str">
        <f>IF(Ansøgning!F531="","",Ansøgning!F531)</f>
        <v/>
      </c>
      <c r="H526" s="16"/>
      <c r="I526" s="72" t="str">
        <f>IF(OR(F526="",H526=""),"",NETWORKDAYS(F526,H526,Lister!$D$7:$D$13))</f>
        <v/>
      </c>
      <c r="J526" s="53" t="str">
        <f>IF(Ansøgning!H531="","",Ansøgning!H531)</f>
        <v/>
      </c>
      <c r="K526" s="32" t="str">
        <f t="shared" si="49"/>
        <v/>
      </c>
      <c r="L526" s="31" t="str">
        <f>IF(Ansøgning!J531="","",Ansøgning!J531)</f>
        <v/>
      </c>
      <c r="M526" s="18"/>
      <c r="N526" s="31" t="str">
        <f>IF(Ansøgning!K531="","",Ansøgning!K531)</f>
        <v/>
      </c>
      <c r="O526" s="18"/>
      <c r="P526" s="15" t="str">
        <f>IF(Ansøgning!L531="","",Ansøgning!L531)</f>
        <v/>
      </c>
      <c r="Q526" s="46" t="str">
        <f t="shared" si="50"/>
        <v/>
      </c>
      <c r="R526" s="46"/>
      <c r="S526" s="101" t="str">
        <f>IF(Ansøgning!M531="","",Ansøgning!M531)</f>
        <v/>
      </c>
      <c r="T526" s="31" t="str">
        <f t="shared" si="51"/>
        <v/>
      </c>
      <c r="U526" s="102" t="str">
        <f>IF(Ansøgning!O531="","",Ansøgning!O531)</f>
        <v/>
      </c>
      <c r="V526" s="20"/>
      <c r="W526" s="102" t="str">
        <f>IF(Ansøgning!P531="","",Ansøgning!P531)</f>
        <v/>
      </c>
      <c r="X526" s="20"/>
      <c r="Y526" s="31" t="str">
        <f>IF(Ansøgning!Q531="","",Ansøgning!Q531)</f>
        <v/>
      </c>
      <c r="Z526" s="46" t="str">
        <f>IFERROR(MAX(IF(OR(V526="",X526=""),"",IF(AND(AND(MONTH(F526)&gt;=7,MONTH(F526)&lt;8),AND(MONTH(H526)&gt;=7,MONTH(H526)&lt;8)),(NETWORKDAYS(F526,H526,Lister!$D$7:$D$13)-V526)*T526/NETWORKDAYS(Lister!$D$19,Lister!$E$19,Lister!$D$7:$D$13),IF(AND(AND(MONTH(F526)&gt;=7,MONTH(F526)&lt;8),MONTH(H526)&gt;7),(NETWORKDAYS(F526,Lister!$E$19,Lister!$D$7:$D$13)-V526)*T526/NETWORKDAYS(Lister!$D$19,Lister!$E$19,Lister!$D$7:$D$13),IF(MONTH(F526)&gt;7,0)))),0),"")</f>
        <v/>
      </c>
      <c r="AA526" s="31" t="str">
        <f>IF(Ansøgning!R531="","",Ansøgning!R531)</f>
        <v/>
      </c>
      <c r="AB526" s="46" t="str">
        <f>IFERROR(MAX(IF(OR(V526="",X526=""),"",IF(AND(AND(MONTH(F526)&gt;=8,MONTH(F526)&lt;9),AND(MONTH(H526)&gt;=8,MONTH(H526)&lt;9)),(NETWORKDAYS(F526,H526,Lister!$D$7:$D$13)-X526)*T526/NETWORKDAYS(Lister!$D$20,Lister!$E$20,Lister!$D$7:$D$13),IF(AND(MONTH(F526)=7,MONTH(H526)=8),(NETWORKDAYS(Lister!$D$20,H526,Lister!$D$7:$D$13)-X526)*T526/NETWORKDAYS(Lister!$D$20,Lister!$E$20,Lister!$D$7:$D$13),IF(AND(MONTH(F526)=7,MONTH(H526)=7),0)))),0),"")</f>
        <v/>
      </c>
      <c r="AC526" s="15" t="str">
        <f>IF(Ansøgning!U531="","",Ansøgning!U531)</f>
        <v/>
      </c>
      <c r="AD526" s="31" t="str">
        <f t="shared" si="52"/>
        <v/>
      </c>
      <c r="AE526" s="31" t="str">
        <f t="shared" si="53"/>
        <v/>
      </c>
      <c r="AF526" s="51" t="str">
        <f t="shared" si="54"/>
        <v/>
      </c>
      <c r="AG526" s="15" t="str">
        <f t="shared" si="55"/>
        <v/>
      </c>
    </row>
    <row r="527" spans="1:33" x14ac:dyDescent="0.25">
      <c r="A527" s="13" t="str">
        <f>IF(Ansøgning!A532="","",Ansøgning!A532)</f>
        <v/>
      </c>
      <c r="B527" s="13" t="str">
        <f>IF(Ansøgning!B532="","",Ansøgning!B532)</f>
        <v/>
      </c>
      <c r="C527" s="13" t="str">
        <f>IF(Ansøgning!C532="","",Ansøgning!C532)</f>
        <v/>
      </c>
      <c r="D527" s="13" t="str">
        <f>IF(Ansøgning!D532="","",Ansøgning!D532)</f>
        <v/>
      </c>
      <c r="E527" s="14" t="str">
        <f>IF(Ansøgning!E532="","",Ansøgning!E532)</f>
        <v/>
      </c>
      <c r="F527" s="16"/>
      <c r="G527" s="14" t="str">
        <f>IF(Ansøgning!F532="","",Ansøgning!F532)</f>
        <v/>
      </c>
      <c r="H527" s="16"/>
      <c r="I527" s="72" t="str">
        <f>IF(OR(F527="",H527=""),"",NETWORKDAYS(F527,H527,Lister!$D$7:$D$13))</f>
        <v/>
      </c>
      <c r="J527" s="53" t="str">
        <f>IF(Ansøgning!H532="","",Ansøgning!H532)</f>
        <v/>
      </c>
      <c r="K527" s="32" t="str">
        <f t="shared" si="49"/>
        <v/>
      </c>
      <c r="L527" s="31" t="str">
        <f>IF(Ansøgning!J532="","",Ansøgning!J532)</f>
        <v/>
      </c>
      <c r="M527" s="18"/>
      <c r="N527" s="31" t="str">
        <f>IF(Ansøgning!K532="","",Ansøgning!K532)</f>
        <v/>
      </c>
      <c r="O527" s="18"/>
      <c r="P527" s="15" t="str">
        <f>IF(Ansøgning!L532="","",Ansøgning!L532)</f>
        <v/>
      </c>
      <c r="Q527" s="46" t="str">
        <f t="shared" si="50"/>
        <v/>
      </c>
      <c r="R527" s="46"/>
      <c r="S527" s="101" t="str">
        <f>IF(Ansøgning!M532="","",Ansøgning!M532)</f>
        <v/>
      </c>
      <c r="T527" s="31" t="str">
        <f t="shared" si="51"/>
        <v/>
      </c>
      <c r="U527" s="102" t="str">
        <f>IF(Ansøgning!O532="","",Ansøgning!O532)</f>
        <v/>
      </c>
      <c r="V527" s="20"/>
      <c r="W527" s="102" t="str">
        <f>IF(Ansøgning!P532="","",Ansøgning!P532)</f>
        <v/>
      </c>
      <c r="X527" s="20"/>
      <c r="Y527" s="31" t="str">
        <f>IF(Ansøgning!Q532="","",Ansøgning!Q532)</f>
        <v/>
      </c>
      <c r="Z527" s="46" t="str">
        <f>IFERROR(MAX(IF(OR(V527="",X527=""),"",IF(AND(AND(MONTH(F527)&gt;=7,MONTH(F527)&lt;8),AND(MONTH(H527)&gt;=7,MONTH(H527)&lt;8)),(NETWORKDAYS(F527,H527,Lister!$D$7:$D$13)-V527)*T527/NETWORKDAYS(Lister!$D$19,Lister!$E$19,Lister!$D$7:$D$13),IF(AND(AND(MONTH(F527)&gt;=7,MONTH(F527)&lt;8),MONTH(H527)&gt;7),(NETWORKDAYS(F527,Lister!$E$19,Lister!$D$7:$D$13)-V527)*T527/NETWORKDAYS(Lister!$D$19,Lister!$E$19,Lister!$D$7:$D$13),IF(MONTH(F527)&gt;7,0)))),0),"")</f>
        <v/>
      </c>
      <c r="AA527" s="31" t="str">
        <f>IF(Ansøgning!R532="","",Ansøgning!R532)</f>
        <v/>
      </c>
      <c r="AB527" s="46" t="str">
        <f>IFERROR(MAX(IF(OR(V527="",X527=""),"",IF(AND(AND(MONTH(F527)&gt;=8,MONTH(F527)&lt;9),AND(MONTH(H527)&gt;=8,MONTH(H527)&lt;9)),(NETWORKDAYS(F527,H527,Lister!$D$7:$D$13)-X527)*T527/NETWORKDAYS(Lister!$D$20,Lister!$E$20,Lister!$D$7:$D$13),IF(AND(MONTH(F527)=7,MONTH(H527)=8),(NETWORKDAYS(Lister!$D$20,H527,Lister!$D$7:$D$13)-X527)*T527/NETWORKDAYS(Lister!$D$20,Lister!$E$20,Lister!$D$7:$D$13),IF(AND(MONTH(F527)=7,MONTH(H527)=7),0)))),0),"")</f>
        <v/>
      </c>
      <c r="AC527" s="15" t="str">
        <f>IF(Ansøgning!U532="","",Ansøgning!U532)</f>
        <v/>
      </c>
      <c r="AD527" s="31" t="str">
        <f t="shared" si="52"/>
        <v/>
      </c>
      <c r="AE527" s="31" t="str">
        <f t="shared" si="53"/>
        <v/>
      </c>
      <c r="AF527" s="51" t="str">
        <f t="shared" si="54"/>
        <v/>
      </c>
      <c r="AG527" s="15" t="str">
        <f t="shared" si="55"/>
        <v/>
      </c>
    </row>
    <row r="528" spans="1:33" x14ac:dyDescent="0.25">
      <c r="A528" s="13" t="str">
        <f>IF(Ansøgning!A533="","",Ansøgning!A533)</f>
        <v/>
      </c>
      <c r="B528" s="13" t="str">
        <f>IF(Ansøgning!B533="","",Ansøgning!B533)</f>
        <v/>
      </c>
      <c r="C528" s="13" t="str">
        <f>IF(Ansøgning!C533="","",Ansøgning!C533)</f>
        <v/>
      </c>
      <c r="D528" s="13" t="str">
        <f>IF(Ansøgning!D533="","",Ansøgning!D533)</f>
        <v/>
      </c>
      <c r="E528" s="14" t="str">
        <f>IF(Ansøgning!E533="","",Ansøgning!E533)</f>
        <v/>
      </c>
      <c r="F528" s="16"/>
      <c r="G528" s="14" t="str">
        <f>IF(Ansøgning!F533="","",Ansøgning!F533)</f>
        <v/>
      </c>
      <c r="H528" s="16"/>
      <c r="I528" s="72" t="str">
        <f>IF(OR(F528="",H528=""),"",NETWORKDAYS(F528,H528,Lister!$D$7:$D$13))</f>
        <v/>
      </c>
      <c r="J528" s="53" t="str">
        <f>IF(Ansøgning!H533="","",Ansøgning!H533)</f>
        <v/>
      </c>
      <c r="K528" s="32" t="str">
        <f t="shared" ref="K528:K591" si="56">IF(J528="","",IF(J528="Funktionær",0.75,IF(J528="Ikke-funktionær",0.9,IF(J528="Elev/lærling",0.9))))</f>
        <v/>
      </c>
      <c r="L528" s="31" t="str">
        <f>IF(Ansøgning!J533="","",Ansøgning!J533)</f>
        <v/>
      </c>
      <c r="M528" s="18"/>
      <c r="N528" s="31" t="str">
        <f>IF(Ansøgning!K533="","",Ansøgning!K533)</f>
        <v/>
      </c>
      <c r="O528" s="18"/>
      <c r="P528" s="15" t="str">
        <f>IF(Ansøgning!L533="","",Ansøgning!L533)</f>
        <v/>
      </c>
      <c r="Q528" s="46" t="str">
        <f t="shared" ref="Q528:Q591" si="57">IFERROR(MAX(IF(M528="","",IF(ISNUMBER(R528),IF(OR(R528&gt;M528*1.1,R528&lt;M528*0.9),R528,M528),M528)-O528),0),"")</f>
        <v/>
      </c>
      <c r="R528" s="46"/>
      <c r="S528" s="101" t="str">
        <f>IF(Ansøgning!M533="","",Ansøgning!M533)</f>
        <v/>
      </c>
      <c r="T528" s="31" t="str">
        <f t="shared" ref="T528:T591" si="58">IF(B528="","",IF(Q528*K528&gt;30000*IF(S528&gt;37,37,S528)/37,30000*IF(S528&gt;37,37,S528)/37,Q528*K528))</f>
        <v/>
      </c>
      <c r="U528" s="102" t="str">
        <f>IF(Ansøgning!O533="","",Ansøgning!O533)</f>
        <v/>
      </c>
      <c r="V528" s="20"/>
      <c r="W528" s="102" t="str">
        <f>IF(Ansøgning!P533="","",Ansøgning!P533)</f>
        <v/>
      </c>
      <c r="X528" s="20"/>
      <c r="Y528" s="31" t="str">
        <f>IF(Ansøgning!Q533="","",Ansøgning!Q533)</f>
        <v/>
      </c>
      <c r="Z528" s="46" t="str">
        <f>IFERROR(MAX(IF(OR(V528="",X528=""),"",IF(AND(AND(MONTH(F528)&gt;=7,MONTH(F528)&lt;8),AND(MONTH(H528)&gt;=7,MONTH(H528)&lt;8)),(NETWORKDAYS(F528,H528,Lister!$D$7:$D$13)-V528)*T528/NETWORKDAYS(Lister!$D$19,Lister!$E$19,Lister!$D$7:$D$13),IF(AND(AND(MONTH(F528)&gt;=7,MONTH(F528)&lt;8),MONTH(H528)&gt;7),(NETWORKDAYS(F528,Lister!$E$19,Lister!$D$7:$D$13)-V528)*T528/NETWORKDAYS(Lister!$D$19,Lister!$E$19,Lister!$D$7:$D$13),IF(MONTH(F528)&gt;7,0)))),0),"")</f>
        <v/>
      </c>
      <c r="AA528" s="31" t="str">
        <f>IF(Ansøgning!R533="","",Ansøgning!R533)</f>
        <v/>
      </c>
      <c r="AB528" s="46" t="str">
        <f>IFERROR(MAX(IF(OR(V528="",X528=""),"",IF(AND(AND(MONTH(F528)&gt;=8,MONTH(F528)&lt;9),AND(MONTH(H528)&gt;=8,MONTH(H528)&lt;9)),(NETWORKDAYS(F528,H528,Lister!$D$7:$D$13)-X528)*T528/NETWORKDAYS(Lister!$D$20,Lister!$E$20,Lister!$D$7:$D$13),IF(AND(MONTH(F528)=7,MONTH(H528)=8),(NETWORKDAYS(Lister!$D$20,H528,Lister!$D$7:$D$13)-X528)*T528/NETWORKDAYS(Lister!$D$20,Lister!$E$20,Lister!$D$7:$D$13),IF(AND(MONTH(F528)=7,MONTH(H528)=7),0)))),0),"")</f>
        <v/>
      </c>
      <c r="AC528" s="15" t="str">
        <f>IF(Ansøgning!U533="","",Ansøgning!U533)</f>
        <v/>
      </c>
      <c r="AD528" s="31" t="str">
        <f t="shared" ref="AD528:AD591" si="59">IFERROR(Z528+AB528,"")</f>
        <v/>
      </c>
      <c r="AE528" s="31" t="str">
        <f t="shared" ref="AE528:AE591" si="60">IFERROR(21/31*T528,"")</f>
        <v/>
      </c>
      <c r="AF528" s="51" t="str">
        <f t="shared" ref="AF528:AF591" si="61">IFERROR(MAX(IF(AND(ISNUMBER(Z528),ISNUMBER(AB528)),IF(AD528-AE528&gt;T528,T528,AD528-AE528),""),0),"")</f>
        <v/>
      </c>
      <c r="AG528" s="15" t="str">
        <f t="shared" ref="AG528:AG591" si="62">IF(AF528="","",AF528-AC528)</f>
        <v/>
      </c>
    </row>
    <row r="529" spans="1:33" x14ac:dyDescent="0.25">
      <c r="A529" s="13" t="str">
        <f>IF(Ansøgning!A534="","",Ansøgning!A534)</f>
        <v/>
      </c>
      <c r="B529" s="13" t="str">
        <f>IF(Ansøgning!B534="","",Ansøgning!B534)</f>
        <v/>
      </c>
      <c r="C529" s="13" t="str">
        <f>IF(Ansøgning!C534="","",Ansøgning!C534)</f>
        <v/>
      </c>
      <c r="D529" s="13" t="str">
        <f>IF(Ansøgning!D534="","",Ansøgning!D534)</f>
        <v/>
      </c>
      <c r="E529" s="14" t="str">
        <f>IF(Ansøgning!E534="","",Ansøgning!E534)</f>
        <v/>
      </c>
      <c r="F529" s="16"/>
      <c r="G529" s="14" t="str">
        <f>IF(Ansøgning!F534="","",Ansøgning!F534)</f>
        <v/>
      </c>
      <c r="H529" s="16"/>
      <c r="I529" s="72" t="str">
        <f>IF(OR(F529="",H529=""),"",NETWORKDAYS(F529,H529,Lister!$D$7:$D$13))</f>
        <v/>
      </c>
      <c r="J529" s="53" t="str">
        <f>IF(Ansøgning!H534="","",Ansøgning!H534)</f>
        <v/>
      </c>
      <c r="K529" s="32" t="str">
        <f t="shared" si="56"/>
        <v/>
      </c>
      <c r="L529" s="31" t="str">
        <f>IF(Ansøgning!J534="","",Ansøgning!J534)</f>
        <v/>
      </c>
      <c r="M529" s="18"/>
      <c r="N529" s="31" t="str">
        <f>IF(Ansøgning!K534="","",Ansøgning!K534)</f>
        <v/>
      </c>
      <c r="O529" s="18"/>
      <c r="P529" s="15" t="str">
        <f>IF(Ansøgning!L534="","",Ansøgning!L534)</f>
        <v/>
      </c>
      <c r="Q529" s="46" t="str">
        <f t="shared" si="57"/>
        <v/>
      </c>
      <c r="R529" s="46"/>
      <c r="S529" s="101" t="str">
        <f>IF(Ansøgning!M534="","",Ansøgning!M534)</f>
        <v/>
      </c>
      <c r="T529" s="31" t="str">
        <f t="shared" si="58"/>
        <v/>
      </c>
      <c r="U529" s="102" t="str">
        <f>IF(Ansøgning!O534="","",Ansøgning!O534)</f>
        <v/>
      </c>
      <c r="V529" s="20"/>
      <c r="W529" s="102" t="str">
        <f>IF(Ansøgning!P534="","",Ansøgning!P534)</f>
        <v/>
      </c>
      <c r="X529" s="20"/>
      <c r="Y529" s="31" t="str">
        <f>IF(Ansøgning!Q534="","",Ansøgning!Q534)</f>
        <v/>
      </c>
      <c r="Z529" s="46" t="str">
        <f>IFERROR(MAX(IF(OR(V529="",X529=""),"",IF(AND(AND(MONTH(F529)&gt;=7,MONTH(F529)&lt;8),AND(MONTH(H529)&gt;=7,MONTH(H529)&lt;8)),(NETWORKDAYS(F529,H529,Lister!$D$7:$D$13)-V529)*T529/NETWORKDAYS(Lister!$D$19,Lister!$E$19,Lister!$D$7:$D$13),IF(AND(AND(MONTH(F529)&gt;=7,MONTH(F529)&lt;8),MONTH(H529)&gt;7),(NETWORKDAYS(F529,Lister!$E$19,Lister!$D$7:$D$13)-V529)*T529/NETWORKDAYS(Lister!$D$19,Lister!$E$19,Lister!$D$7:$D$13),IF(MONTH(F529)&gt;7,0)))),0),"")</f>
        <v/>
      </c>
      <c r="AA529" s="31" t="str">
        <f>IF(Ansøgning!R534="","",Ansøgning!R534)</f>
        <v/>
      </c>
      <c r="AB529" s="46" t="str">
        <f>IFERROR(MAX(IF(OR(V529="",X529=""),"",IF(AND(AND(MONTH(F529)&gt;=8,MONTH(F529)&lt;9),AND(MONTH(H529)&gt;=8,MONTH(H529)&lt;9)),(NETWORKDAYS(F529,H529,Lister!$D$7:$D$13)-X529)*T529/NETWORKDAYS(Lister!$D$20,Lister!$E$20,Lister!$D$7:$D$13),IF(AND(MONTH(F529)=7,MONTH(H529)=8),(NETWORKDAYS(Lister!$D$20,H529,Lister!$D$7:$D$13)-X529)*T529/NETWORKDAYS(Lister!$D$20,Lister!$E$20,Lister!$D$7:$D$13),IF(AND(MONTH(F529)=7,MONTH(H529)=7),0)))),0),"")</f>
        <v/>
      </c>
      <c r="AC529" s="15" t="str">
        <f>IF(Ansøgning!U534="","",Ansøgning!U534)</f>
        <v/>
      </c>
      <c r="AD529" s="31" t="str">
        <f t="shared" si="59"/>
        <v/>
      </c>
      <c r="AE529" s="31" t="str">
        <f t="shared" si="60"/>
        <v/>
      </c>
      <c r="AF529" s="51" t="str">
        <f t="shared" si="61"/>
        <v/>
      </c>
      <c r="AG529" s="15" t="str">
        <f t="shared" si="62"/>
        <v/>
      </c>
    </row>
    <row r="530" spans="1:33" x14ac:dyDescent="0.25">
      <c r="A530" s="13" t="str">
        <f>IF(Ansøgning!A535="","",Ansøgning!A535)</f>
        <v/>
      </c>
      <c r="B530" s="13" t="str">
        <f>IF(Ansøgning!B535="","",Ansøgning!B535)</f>
        <v/>
      </c>
      <c r="C530" s="13" t="str">
        <f>IF(Ansøgning!C535="","",Ansøgning!C535)</f>
        <v/>
      </c>
      <c r="D530" s="13" t="str">
        <f>IF(Ansøgning!D535="","",Ansøgning!D535)</f>
        <v/>
      </c>
      <c r="E530" s="14" t="str">
        <f>IF(Ansøgning!E535="","",Ansøgning!E535)</f>
        <v/>
      </c>
      <c r="F530" s="16"/>
      <c r="G530" s="14" t="str">
        <f>IF(Ansøgning!F535="","",Ansøgning!F535)</f>
        <v/>
      </c>
      <c r="H530" s="16"/>
      <c r="I530" s="72" t="str">
        <f>IF(OR(F530="",H530=""),"",NETWORKDAYS(F530,H530,Lister!$D$7:$D$13))</f>
        <v/>
      </c>
      <c r="J530" s="53" t="str">
        <f>IF(Ansøgning!H535="","",Ansøgning!H535)</f>
        <v/>
      </c>
      <c r="K530" s="32" t="str">
        <f t="shared" si="56"/>
        <v/>
      </c>
      <c r="L530" s="31" t="str">
        <f>IF(Ansøgning!J535="","",Ansøgning!J535)</f>
        <v/>
      </c>
      <c r="M530" s="18"/>
      <c r="N530" s="31" t="str">
        <f>IF(Ansøgning!K535="","",Ansøgning!K535)</f>
        <v/>
      </c>
      <c r="O530" s="18"/>
      <c r="P530" s="15" t="str">
        <f>IF(Ansøgning!L535="","",Ansøgning!L535)</f>
        <v/>
      </c>
      <c r="Q530" s="46" t="str">
        <f t="shared" si="57"/>
        <v/>
      </c>
      <c r="R530" s="46"/>
      <c r="S530" s="101" t="str">
        <f>IF(Ansøgning!M535="","",Ansøgning!M535)</f>
        <v/>
      </c>
      <c r="T530" s="31" t="str">
        <f t="shared" si="58"/>
        <v/>
      </c>
      <c r="U530" s="102" t="str">
        <f>IF(Ansøgning!O535="","",Ansøgning!O535)</f>
        <v/>
      </c>
      <c r="V530" s="20"/>
      <c r="W530" s="102" t="str">
        <f>IF(Ansøgning!P535="","",Ansøgning!P535)</f>
        <v/>
      </c>
      <c r="X530" s="20"/>
      <c r="Y530" s="31" t="str">
        <f>IF(Ansøgning!Q535="","",Ansøgning!Q535)</f>
        <v/>
      </c>
      <c r="Z530" s="46" t="str">
        <f>IFERROR(MAX(IF(OR(V530="",X530=""),"",IF(AND(AND(MONTH(F530)&gt;=7,MONTH(F530)&lt;8),AND(MONTH(H530)&gt;=7,MONTH(H530)&lt;8)),(NETWORKDAYS(F530,H530,Lister!$D$7:$D$13)-V530)*T530/NETWORKDAYS(Lister!$D$19,Lister!$E$19,Lister!$D$7:$D$13),IF(AND(AND(MONTH(F530)&gt;=7,MONTH(F530)&lt;8),MONTH(H530)&gt;7),(NETWORKDAYS(F530,Lister!$E$19,Lister!$D$7:$D$13)-V530)*T530/NETWORKDAYS(Lister!$D$19,Lister!$E$19,Lister!$D$7:$D$13),IF(MONTH(F530)&gt;7,0)))),0),"")</f>
        <v/>
      </c>
      <c r="AA530" s="31" t="str">
        <f>IF(Ansøgning!R535="","",Ansøgning!R535)</f>
        <v/>
      </c>
      <c r="AB530" s="46" t="str">
        <f>IFERROR(MAX(IF(OR(V530="",X530=""),"",IF(AND(AND(MONTH(F530)&gt;=8,MONTH(F530)&lt;9),AND(MONTH(H530)&gt;=8,MONTH(H530)&lt;9)),(NETWORKDAYS(F530,H530,Lister!$D$7:$D$13)-X530)*T530/NETWORKDAYS(Lister!$D$20,Lister!$E$20,Lister!$D$7:$D$13),IF(AND(MONTH(F530)=7,MONTH(H530)=8),(NETWORKDAYS(Lister!$D$20,H530,Lister!$D$7:$D$13)-X530)*T530/NETWORKDAYS(Lister!$D$20,Lister!$E$20,Lister!$D$7:$D$13),IF(AND(MONTH(F530)=7,MONTH(H530)=7),0)))),0),"")</f>
        <v/>
      </c>
      <c r="AC530" s="15" t="str">
        <f>IF(Ansøgning!U535="","",Ansøgning!U535)</f>
        <v/>
      </c>
      <c r="AD530" s="31" t="str">
        <f t="shared" si="59"/>
        <v/>
      </c>
      <c r="AE530" s="31" t="str">
        <f t="shared" si="60"/>
        <v/>
      </c>
      <c r="AF530" s="51" t="str">
        <f t="shared" si="61"/>
        <v/>
      </c>
      <c r="AG530" s="15" t="str">
        <f t="shared" si="62"/>
        <v/>
      </c>
    </row>
    <row r="531" spans="1:33" x14ac:dyDescent="0.25">
      <c r="A531" s="13" t="str">
        <f>IF(Ansøgning!A536="","",Ansøgning!A536)</f>
        <v/>
      </c>
      <c r="B531" s="13" t="str">
        <f>IF(Ansøgning!B536="","",Ansøgning!B536)</f>
        <v/>
      </c>
      <c r="C531" s="13" t="str">
        <f>IF(Ansøgning!C536="","",Ansøgning!C536)</f>
        <v/>
      </c>
      <c r="D531" s="13" t="str">
        <f>IF(Ansøgning!D536="","",Ansøgning!D536)</f>
        <v/>
      </c>
      <c r="E531" s="14" t="str">
        <f>IF(Ansøgning!E536="","",Ansøgning!E536)</f>
        <v/>
      </c>
      <c r="F531" s="16"/>
      <c r="G531" s="14" t="str">
        <f>IF(Ansøgning!F536="","",Ansøgning!F536)</f>
        <v/>
      </c>
      <c r="H531" s="16"/>
      <c r="I531" s="72" t="str">
        <f>IF(OR(F531="",H531=""),"",NETWORKDAYS(F531,H531,Lister!$D$7:$D$13))</f>
        <v/>
      </c>
      <c r="J531" s="53" t="str">
        <f>IF(Ansøgning!H536="","",Ansøgning!H536)</f>
        <v/>
      </c>
      <c r="K531" s="32" t="str">
        <f t="shared" si="56"/>
        <v/>
      </c>
      <c r="L531" s="31" t="str">
        <f>IF(Ansøgning!J536="","",Ansøgning!J536)</f>
        <v/>
      </c>
      <c r="M531" s="18"/>
      <c r="N531" s="31" t="str">
        <f>IF(Ansøgning!K536="","",Ansøgning!K536)</f>
        <v/>
      </c>
      <c r="O531" s="18"/>
      <c r="P531" s="15" t="str">
        <f>IF(Ansøgning!L536="","",Ansøgning!L536)</f>
        <v/>
      </c>
      <c r="Q531" s="46" t="str">
        <f t="shared" si="57"/>
        <v/>
      </c>
      <c r="R531" s="46"/>
      <c r="S531" s="101" t="str">
        <f>IF(Ansøgning!M536="","",Ansøgning!M536)</f>
        <v/>
      </c>
      <c r="T531" s="31" t="str">
        <f t="shared" si="58"/>
        <v/>
      </c>
      <c r="U531" s="102" t="str">
        <f>IF(Ansøgning!O536="","",Ansøgning!O536)</f>
        <v/>
      </c>
      <c r="V531" s="20"/>
      <c r="W531" s="102" t="str">
        <f>IF(Ansøgning!P536="","",Ansøgning!P536)</f>
        <v/>
      </c>
      <c r="X531" s="20"/>
      <c r="Y531" s="31" t="str">
        <f>IF(Ansøgning!Q536="","",Ansøgning!Q536)</f>
        <v/>
      </c>
      <c r="Z531" s="46" t="str">
        <f>IFERROR(MAX(IF(OR(V531="",X531=""),"",IF(AND(AND(MONTH(F531)&gt;=7,MONTH(F531)&lt;8),AND(MONTH(H531)&gt;=7,MONTH(H531)&lt;8)),(NETWORKDAYS(F531,H531,Lister!$D$7:$D$13)-V531)*T531/NETWORKDAYS(Lister!$D$19,Lister!$E$19,Lister!$D$7:$D$13),IF(AND(AND(MONTH(F531)&gt;=7,MONTH(F531)&lt;8),MONTH(H531)&gt;7),(NETWORKDAYS(F531,Lister!$E$19,Lister!$D$7:$D$13)-V531)*T531/NETWORKDAYS(Lister!$D$19,Lister!$E$19,Lister!$D$7:$D$13),IF(MONTH(F531)&gt;7,0)))),0),"")</f>
        <v/>
      </c>
      <c r="AA531" s="31" t="str">
        <f>IF(Ansøgning!R536="","",Ansøgning!R536)</f>
        <v/>
      </c>
      <c r="AB531" s="46" t="str">
        <f>IFERROR(MAX(IF(OR(V531="",X531=""),"",IF(AND(AND(MONTH(F531)&gt;=8,MONTH(F531)&lt;9),AND(MONTH(H531)&gt;=8,MONTH(H531)&lt;9)),(NETWORKDAYS(F531,H531,Lister!$D$7:$D$13)-X531)*T531/NETWORKDAYS(Lister!$D$20,Lister!$E$20,Lister!$D$7:$D$13),IF(AND(MONTH(F531)=7,MONTH(H531)=8),(NETWORKDAYS(Lister!$D$20,H531,Lister!$D$7:$D$13)-X531)*T531/NETWORKDAYS(Lister!$D$20,Lister!$E$20,Lister!$D$7:$D$13),IF(AND(MONTH(F531)=7,MONTH(H531)=7),0)))),0),"")</f>
        <v/>
      </c>
      <c r="AC531" s="15" t="str">
        <f>IF(Ansøgning!U536="","",Ansøgning!U536)</f>
        <v/>
      </c>
      <c r="AD531" s="31" t="str">
        <f t="shared" si="59"/>
        <v/>
      </c>
      <c r="AE531" s="31" t="str">
        <f t="shared" si="60"/>
        <v/>
      </c>
      <c r="AF531" s="51" t="str">
        <f t="shared" si="61"/>
        <v/>
      </c>
      <c r="AG531" s="15" t="str">
        <f t="shared" si="62"/>
        <v/>
      </c>
    </row>
    <row r="532" spans="1:33" x14ac:dyDescent="0.25">
      <c r="A532" s="13" t="str">
        <f>IF(Ansøgning!A537="","",Ansøgning!A537)</f>
        <v/>
      </c>
      <c r="B532" s="13" t="str">
        <f>IF(Ansøgning!B537="","",Ansøgning!B537)</f>
        <v/>
      </c>
      <c r="C532" s="13" t="str">
        <f>IF(Ansøgning!C537="","",Ansøgning!C537)</f>
        <v/>
      </c>
      <c r="D532" s="13" t="str">
        <f>IF(Ansøgning!D537="","",Ansøgning!D537)</f>
        <v/>
      </c>
      <c r="E532" s="14" t="str">
        <f>IF(Ansøgning!E537="","",Ansøgning!E537)</f>
        <v/>
      </c>
      <c r="F532" s="16"/>
      <c r="G532" s="14" t="str">
        <f>IF(Ansøgning!F537="","",Ansøgning!F537)</f>
        <v/>
      </c>
      <c r="H532" s="16"/>
      <c r="I532" s="72" t="str">
        <f>IF(OR(F532="",H532=""),"",NETWORKDAYS(F532,H532,Lister!$D$7:$D$13))</f>
        <v/>
      </c>
      <c r="J532" s="53" t="str">
        <f>IF(Ansøgning!H537="","",Ansøgning!H537)</f>
        <v/>
      </c>
      <c r="K532" s="32" t="str">
        <f t="shared" si="56"/>
        <v/>
      </c>
      <c r="L532" s="31" t="str">
        <f>IF(Ansøgning!J537="","",Ansøgning!J537)</f>
        <v/>
      </c>
      <c r="M532" s="18"/>
      <c r="N532" s="31" t="str">
        <f>IF(Ansøgning!K537="","",Ansøgning!K537)</f>
        <v/>
      </c>
      <c r="O532" s="18"/>
      <c r="P532" s="15" t="str">
        <f>IF(Ansøgning!L537="","",Ansøgning!L537)</f>
        <v/>
      </c>
      <c r="Q532" s="46" t="str">
        <f t="shared" si="57"/>
        <v/>
      </c>
      <c r="R532" s="46"/>
      <c r="S532" s="101" t="str">
        <f>IF(Ansøgning!M537="","",Ansøgning!M537)</f>
        <v/>
      </c>
      <c r="T532" s="31" t="str">
        <f t="shared" si="58"/>
        <v/>
      </c>
      <c r="U532" s="102" t="str">
        <f>IF(Ansøgning!O537="","",Ansøgning!O537)</f>
        <v/>
      </c>
      <c r="V532" s="20"/>
      <c r="W532" s="102" t="str">
        <f>IF(Ansøgning!P537="","",Ansøgning!P537)</f>
        <v/>
      </c>
      <c r="X532" s="20"/>
      <c r="Y532" s="31" t="str">
        <f>IF(Ansøgning!Q537="","",Ansøgning!Q537)</f>
        <v/>
      </c>
      <c r="Z532" s="46" t="str">
        <f>IFERROR(MAX(IF(OR(V532="",X532=""),"",IF(AND(AND(MONTH(F532)&gt;=7,MONTH(F532)&lt;8),AND(MONTH(H532)&gt;=7,MONTH(H532)&lt;8)),(NETWORKDAYS(F532,H532,Lister!$D$7:$D$13)-V532)*T532/NETWORKDAYS(Lister!$D$19,Lister!$E$19,Lister!$D$7:$D$13),IF(AND(AND(MONTH(F532)&gt;=7,MONTH(F532)&lt;8),MONTH(H532)&gt;7),(NETWORKDAYS(F532,Lister!$E$19,Lister!$D$7:$D$13)-V532)*T532/NETWORKDAYS(Lister!$D$19,Lister!$E$19,Lister!$D$7:$D$13),IF(MONTH(F532)&gt;7,0)))),0),"")</f>
        <v/>
      </c>
      <c r="AA532" s="31" t="str">
        <f>IF(Ansøgning!R537="","",Ansøgning!R537)</f>
        <v/>
      </c>
      <c r="AB532" s="46" t="str">
        <f>IFERROR(MAX(IF(OR(V532="",X532=""),"",IF(AND(AND(MONTH(F532)&gt;=8,MONTH(F532)&lt;9),AND(MONTH(H532)&gt;=8,MONTH(H532)&lt;9)),(NETWORKDAYS(F532,H532,Lister!$D$7:$D$13)-X532)*T532/NETWORKDAYS(Lister!$D$20,Lister!$E$20,Lister!$D$7:$D$13),IF(AND(MONTH(F532)=7,MONTH(H532)=8),(NETWORKDAYS(Lister!$D$20,H532,Lister!$D$7:$D$13)-X532)*T532/NETWORKDAYS(Lister!$D$20,Lister!$E$20,Lister!$D$7:$D$13),IF(AND(MONTH(F532)=7,MONTH(H532)=7),0)))),0),"")</f>
        <v/>
      </c>
      <c r="AC532" s="15" t="str">
        <f>IF(Ansøgning!U537="","",Ansøgning!U537)</f>
        <v/>
      </c>
      <c r="AD532" s="31" t="str">
        <f t="shared" si="59"/>
        <v/>
      </c>
      <c r="AE532" s="31" t="str">
        <f t="shared" si="60"/>
        <v/>
      </c>
      <c r="AF532" s="51" t="str">
        <f t="shared" si="61"/>
        <v/>
      </c>
      <c r="AG532" s="15" t="str">
        <f t="shared" si="62"/>
        <v/>
      </c>
    </row>
    <row r="533" spans="1:33" x14ac:dyDescent="0.25">
      <c r="A533" s="13" t="str">
        <f>IF(Ansøgning!A538="","",Ansøgning!A538)</f>
        <v/>
      </c>
      <c r="B533" s="13" t="str">
        <f>IF(Ansøgning!B538="","",Ansøgning!B538)</f>
        <v/>
      </c>
      <c r="C533" s="13" t="str">
        <f>IF(Ansøgning!C538="","",Ansøgning!C538)</f>
        <v/>
      </c>
      <c r="D533" s="13" t="str">
        <f>IF(Ansøgning!D538="","",Ansøgning!D538)</f>
        <v/>
      </c>
      <c r="E533" s="14" t="str">
        <f>IF(Ansøgning!E538="","",Ansøgning!E538)</f>
        <v/>
      </c>
      <c r="F533" s="16"/>
      <c r="G533" s="14" t="str">
        <f>IF(Ansøgning!F538="","",Ansøgning!F538)</f>
        <v/>
      </c>
      <c r="H533" s="16"/>
      <c r="I533" s="72" t="str">
        <f>IF(OR(F533="",H533=""),"",NETWORKDAYS(F533,H533,Lister!$D$7:$D$13))</f>
        <v/>
      </c>
      <c r="J533" s="53" t="str">
        <f>IF(Ansøgning!H538="","",Ansøgning!H538)</f>
        <v/>
      </c>
      <c r="K533" s="32" t="str">
        <f t="shared" si="56"/>
        <v/>
      </c>
      <c r="L533" s="31" t="str">
        <f>IF(Ansøgning!J538="","",Ansøgning!J538)</f>
        <v/>
      </c>
      <c r="M533" s="18"/>
      <c r="N533" s="31" t="str">
        <f>IF(Ansøgning!K538="","",Ansøgning!K538)</f>
        <v/>
      </c>
      <c r="O533" s="18"/>
      <c r="P533" s="15" t="str">
        <f>IF(Ansøgning!L538="","",Ansøgning!L538)</f>
        <v/>
      </c>
      <c r="Q533" s="46" t="str">
        <f t="shared" si="57"/>
        <v/>
      </c>
      <c r="R533" s="46"/>
      <c r="S533" s="101" t="str">
        <f>IF(Ansøgning!M538="","",Ansøgning!M538)</f>
        <v/>
      </c>
      <c r="T533" s="31" t="str">
        <f t="shared" si="58"/>
        <v/>
      </c>
      <c r="U533" s="102" t="str">
        <f>IF(Ansøgning!O538="","",Ansøgning!O538)</f>
        <v/>
      </c>
      <c r="V533" s="20"/>
      <c r="W533" s="102" t="str">
        <f>IF(Ansøgning!P538="","",Ansøgning!P538)</f>
        <v/>
      </c>
      <c r="X533" s="20"/>
      <c r="Y533" s="31" t="str">
        <f>IF(Ansøgning!Q538="","",Ansøgning!Q538)</f>
        <v/>
      </c>
      <c r="Z533" s="46" t="str">
        <f>IFERROR(MAX(IF(OR(V533="",X533=""),"",IF(AND(AND(MONTH(F533)&gt;=7,MONTH(F533)&lt;8),AND(MONTH(H533)&gt;=7,MONTH(H533)&lt;8)),(NETWORKDAYS(F533,H533,Lister!$D$7:$D$13)-V533)*T533/NETWORKDAYS(Lister!$D$19,Lister!$E$19,Lister!$D$7:$D$13),IF(AND(AND(MONTH(F533)&gt;=7,MONTH(F533)&lt;8),MONTH(H533)&gt;7),(NETWORKDAYS(F533,Lister!$E$19,Lister!$D$7:$D$13)-V533)*T533/NETWORKDAYS(Lister!$D$19,Lister!$E$19,Lister!$D$7:$D$13),IF(MONTH(F533)&gt;7,0)))),0),"")</f>
        <v/>
      </c>
      <c r="AA533" s="31" t="str">
        <f>IF(Ansøgning!R538="","",Ansøgning!R538)</f>
        <v/>
      </c>
      <c r="AB533" s="46" t="str">
        <f>IFERROR(MAX(IF(OR(V533="",X533=""),"",IF(AND(AND(MONTH(F533)&gt;=8,MONTH(F533)&lt;9),AND(MONTH(H533)&gt;=8,MONTH(H533)&lt;9)),(NETWORKDAYS(F533,H533,Lister!$D$7:$D$13)-X533)*T533/NETWORKDAYS(Lister!$D$20,Lister!$E$20,Lister!$D$7:$D$13),IF(AND(MONTH(F533)=7,MONTH(H533)=8),(NETWORKDAYS(Lister!$D$20,H533,Lister!$D$7:$D$13)-X533)*T533/NETWORKDAYS(Lister!$D$20,Lister!$E$20,Lister!$D$7:$D$13),IF(AND(MONTH(F533)=7,MONTH(H533)=7),0)))),0),"")</f>
        <v/>
      </c>
      <c r="AC533" s="15" t="str">
        <f>IF(Ansøgning!U538="","",Ansøgning!U538)</f>
        <v/>
      </c>
      <c r="AD533" s="31" t="str">
        <f t="shared" si="59"/>
        <v/>
      </c>
      <c r="AE533" s="31" t="str">
        <f t="shared" si="60"/>
        <v/>
      </c>
      <c r="AF533" s="51" t="str">
        <f t="shared" si="61"/>
        <v/>
      </c>
      <c r="AG533" s="15" t="str">
        <f t="shared" si="62"/>
        <v/>
      </c>
    </row>
    <row r="534" spans="1:33" x14ac:dyDescent="0.25">
      <c r="A534" s="13" t="str">
        <f>IF(Ansøgning!A539="","",Ansøgning!A539)</f>
        <v/>
      </c>
      <c r="B534" s="13" t="str">
        <f>IF(Ansøgning!B539="","",Ansøgning!B539)</f>
        <v/>
      </c>
      <c r="C534" s="13" t="str">
        <f>IF(Ansøgning!C539="","",Ansøgning!C539)</f>
        <v/>
      </c>
      <c r="D534" s="13" t="str">
        <f>IF(Ansøgning!D539="","",Ansøgning!D539)</f>
        <v/>
      </c>
      <c r="E534" s="14" t="str">
        <f>IF(Ansøgning!E539="","",Ansøgning!E539)</f>
        <v/>
      </c>
      <c r="F534" s="16"/>
      <c r="G534" s="14" t="str">
        <f>IF(Ansøgning!F539="","",Ansøgning!F539)</f>
        <v/>
      </c>
      <c r="H534" s="16"/>
      <c r="I534" s="72" t="str">
        <f>IF(OR(F534="",H534=""),"",NETWORKDAYS(F534,H534,Lister!$D$7:$D$13))</f>
        <v/>
      </c>
      <c r="J534" s="53" t="str">
        <f>IF(Ansøgning!H539="","",Ansøgning!H539)</f>
        <v/>
      </c>
      <c r="K534" s="32" t="str">
        <f t="shared" si="56"/>
        <v/>
      </c>
      <c r="L534" s="31" t="str">
        <f>IF(Ansøgning!J539="","",Ansøgning!J539)</f>
        <v/>
      </c>
      <c r="M534" s="18"/>
      <c r="N534" s="31" t="str">
        <f>IF(Ansøgning!K539="","",Ansøgning!K539)</f>
        <v/>
      </c>
      <c r="O534" s="18"/>
      <c r="P534" s="15" t="str">
        <f>IF(Ansøgning!L539="","",Ansøgning!L539)</f>
        <v/>
      </c>
      <c r="Q534" s="46" t="str">
        <f t="shared" si="57"/>
        <v/>
      </c>
      <c r="R534" s="46"/>
      <c r="S534" s="101" t="str">
        <f>IF(Ansøgning!M539="","",Ansøgning!M539)</f>
        <v/>
      </c>
      <c r="T534" s="31" t="str">
        <f t="shared" si="58"/>
        <v/>
      </c>
      <c r="U534" s="102" t="str">
        <f>IF(Ansøgning!O539="","",Ansøgning!O539)</f>
        <v/>
      </c>
      <c r="V534" s="20"/>
      <c r="W534" s="102" t="str">
        <f>IF(Ansøgning!P539="","",Ansøgning!P539)</f>
        <v/>
      </c>
      <c r="X534" s="20"/>
      <c r="Y534" s="31" t="str">
        <f>IF(Ansøgning!Q539="","",Ansøgning!Q539)</f>
        <v/>
      </c>
      <c r="Z534" s="46" t="str">
        <f>IFERROR(MAX(IF(OR(V534="",X534=""),"",IF(AND(AND(MONTH(F534)&gt;=7,MONTH(F534)&lt;8),AND(MONTH(H534)&gt;=7,MONTH(H534)&lt;8)),(NETWORKDAYS(F534,H534,Lister!$D$7:$D$13)-V534)*T534/NETWORKDAYS(Lister!$D$19,Lister!$E$19,Lister!$D$7:$D$13),IF(AND(AND(MONTH(F534)&gt;=7,MONTH(F534)&lt;8),MONTH(H534)&gt;7),(NETWORKDAYS(F534,Lister!$E$19,Lister!$D$7:$D$13)-V534)*T534/NETWORKDAYS(Lister!$D$19,Lister!$E$19,Lister!$D$7:$D$13),IF(MONTH(F534)&gt;7,0)))),0),"")</f>
        <v/>
      </c>
      <c r="AA534" s="31" t="str">
        <f>IF(Ansøgning!R539="","",Ansøgning!R539)</f>
        <v/>
      </c>
      <c r="AB534" s="46" t="str">
        <f>IFERROR(MAX(IF(OR(V534="",X534=""),"",IF(AND(AND(MONTH(F534)&gt;=8,MONTH(F534)&lt;9),AND(MONTH(H534)&gt;=8,MONTH(H534)&lt;9)),(NETWORKDAYS(F534,H534,Lister!$D$7:$D$13)-X534)*T534/NETWORKDAYS(Lister!$D$20,Lister!$E$20,Lister!$D$7:$D$13),IF(AND(MONTH(F534)=7,MONTH(H534)=8),(NETWORKDAYS(Lister!$D$20,H534,Lister!$D$7:$D$13)-X534)*T534/NETWORKDAYS(Lister!$D$20,Lister!$E$20,Lister!$D$7:$D$13),IF(AND(MONTH(F534)=7,MONTH(H534)=7),0)))),0),"")</f>
        <v/>
      </c>
      <c r="AC534" s="15" t="str">
        <f>IF(Ansøgning!U539="","",Ansøgning!U539)</f>
        <v/>
      </c>
      <c r="AD534" s="31" t="str">
        <f t="shared" si="59"/>
        <v/>
      </c>
      <c r="AE534" s="31" t="str">
        <f t="shared" si="60"/>
        <v/>
      </c>
      <c r="AF534" s="51" t="str">
        <f t="shared" si="61"/>
        <v/>
      </c>
      <c r="AG534" s="15" t="str">
        <f t="shared" si="62"/>
        <v/>
      </c>
    </row>
    <row r="535" spans="1:33" x14ac:dyDescent="0.25">
      <c r="A535" s="13" t="str">
        <f>IF(Ansøgning!A540="","",Ansøgning!A540)</f>
        <v/>
      </c>
      <c r="B535" s="13" t="str">
        <f>IF(Ansøgning!B540="","",Ansøgning!B540)</f>
        <v/>
      </c>
      <c r="C535" s="13" t="str">
        <f>IF(Ansøgning!C540="","",Ansøgning!C540)</f>
        <v/>
      </c>
      <c r="D535" s="13" t="str">
        <f>IF(Ansøgning!D540="","",Ansøgning!D540)</f>
        <v/>
      </c>
      <c r="E535" s="14" t="str">
        <f>IF(Ansøgning!E540="","",Ansøgning!E540)</f>
        <v/>
      </c>
      <c r="F535" s="16"/>
      <c r="G535" s="14" t="str">
        <f>IF(Ansøgning!F540="","",Ansøgning!F540)</f>
        <v/>
      </c>
      <c r="H535" s="16"/>
      <c r="I535" s="72" t="str">
        <f>IF(OR(F535="",H535=""),"",NETWORKDAYS(F535,H535,Lister!$D$7:$D$13))</f>
        <v/>
      </c>
      <c r="J535" s="53" t="str">
        <f>IF(Ansøgning!H540="","",Ansøgning!H540)</f>
        <v/>
      </c>
      <c r="K535" s="32" t="str">
        <f t="shared" si="56"/>
        <v/>
      </c>
      <c r="L535" s="31" t="str">
        <f>IF(Ansøgning!J540="","",Ansøgning!J540)</f>
        <v/>
      </c>
      <c r="M535" s="18"/>
      <c r="N535" s="31" t="str">
        <f>IF(Ansøgning!K540="","",Ansøgning!K540)</f>
        <v/>
      </c>
      <c r="O535" s="18"/>
      <c r="P535" s="15" t="str">
        <f>IF(Ansøgning!L540="","",Ansøgning!L540)</f>
        <v/>
      </c>
      <c r="Q535" s="46" t="str">
        <f t="shared" si="57"/>
        <v/>
      </c>
      <c r="R535" s="46"/>
      <c r="S535" s="101" t="str">
        <f>IF(Ansøgning!M540="","",Ansøgning!M540)</f>
        <v/>
      </c>
      <c r="T535" s="31" t="str">
        <f t="shared" si="58"/>
        <v/>
      </c>
      <c r="U535" s="102" t="str">
        <f>IF(Ansøgning!O540="","",Ansøgning!O540)</f>
        <v/>
      </c>
      <c r="V535" s="20"/>
      <c r="W535" s="102" t="str">
        <f>IF(Ansøgning!P540="","",Ansøgning!P540)</f>
        <v/>
      </c>
      <c r="X535" s="20"/>
      <c r="Y535" s="31" t="str">
        <f>IF(Ansøgning!Q540="","",Ansøgning!Q540)</f>
        <v/>
      </c>
      <c r="Z535" s="46" t="str">
        <f>IFERROR(MAX(IF(OR(V535="",X535=""),"",IF(AND(AND(MONTH(F535)&gt;=7,MONTH(F535)&lt;8),AND(MONTH(H535)&gt;=7,MONTH(H535)&lt;8)),(NETWORKDAYS(F535,H535,Lister!$D$7:$D$13)-V535)*T535/NETWORKDAYS(Lister!$D$19,Lister!$E$19,Lister!$D$7:$D$13),IF(AND(AND(MONTH(F535)&gt;=7,MONTH(F535)&lt;8),MONTH(H535)&gt;7),(NETWORKDAYS(F535,Lister!$E$19,Lister!$D$7:$D$13)-V535)*T535/NETWORKDAYS(Lister!$D$19,Lister!$E$19,Lister!$D$7:$D$13),IF(MONTH(F535)&gt;7,0)))),0),"")</f>
        <v/>
      </c>
      <c r="AA535" s="31" t="str">
        <f>IF(Ansøgning!R540="","",Ansøgning!R540)</f>
        <v/>
      </c>
      <c r="AB535" s="46" t="str">
        <f>IFERROR(MAX(IF(OR(V535="",X535=""),"",IF(AND(AND(MONTH(F535)&gt;=8,MONTH(F535)&lt;9),AND(MONTH(H535)&gt;=8,MONTH(H535)&lt;9)),(NETWORKDAYS(F535,H535,Lister!$D$7:$D$13)-X535)*T535/NETWORKDAYS(Lister!$D$20,Lister!$E$20,Lister!$D$7:$D$13),IF(AND(MONTH(F535)=7,MONTH(H535)=8),(NETWORKDAYS(Lister!$D$20,H535,Lister!$D$7:$D$13)-X535)*T535/NETWORKDAYS(Lister!$D$20,Lister!$E$20,Lister!$D$7:$D$13),IF(AND(MONTH(F535)=7,MONTH(H535)=7),0)))),0),"")</f>
        <v/>
      </c>
      <c r="AC535" s="15" t="str">
        <f>IF(Ansøgning!U540="","",Ansøgning!U540)</f>
        <v/>
      </c>
      <c r="AD535" s="31" t="str">
        <f t="shared" si="59"/>
        <v/>
      </c>
      <c r="AE535" s="31" t="str">
        <f t="shared" si="60"/>
        <v/>
      </c>
      <c r="AF535" s="51" t="str">
        <f t="shared" si="61"/>
        <v/>
      </c>
      <c r="AG535" s="15" t="str">
        <f t="shared" si="62"/>
        <v/>
      </c>
    </row>
    <row r="536" spans="1:33" x14ac:dyDescent="0.25">
      <c r="A536" s="13" t="str">
        <f>IF(Ansøgning!A541="","",Ansøgning!A541)</f>
        <v/>
      </c>
      <c r="B536" s="13" t="str">
        <f>IF(Ansøgning!B541="","",Ansøgning!B541)</f>
        <v/>
      </c>
      <c r="C536" s="13" t="str">
        <f>IF(Ansøgning!C541="","",Ansøgning!C541)</f>
        <v/>
      </c>
      <c r="D536" s="13" t="str">
        <f>IF(Ansøgning!D541="","",Ansøgning!D541)</f>
        <v/>
      </c>
      <c r="E536" s="14" t="str">
        <f>IF(Ansøgning!E541="","",Ansøgning!E541)</f>
        <v/>
      </c>
      <c r="F536" s="16"/>
      <c r="G536" s="14" t="str">
        <f>IF(Ansøgning!F541="","",Ansøgning!F541)</f>
        <v/>
      </c>
      <c r="H536" s="16"/>
      <c r="I536" s="72" t="str">
        <f>IF(OR(F536="",H536=""),"",NETWORKDAYS(F536,H536,Lister!$D$7:$D$13))</f>
        <v/>
      </c>
      <c r="J536" s="53" t="str">
        <f>IF(Ansøgning!H541="","",Ansøgning!H541)</f>
        <v/>
      </c>
      <c r="K536" s="32" t="str">
        <f t="shared" si="56"/>
        <v/>
      </c>
      <c r="L536" s="31" t="str">
        <f>IF(Ansøgning!J541="","",Ansøgning!J541)</f>
        <v/>
      </c>
      <c r="M536" s="18"/>
      <c r="N536" s="31" t="str">
        <f>IF(Ansøgning!K541="","",Ansøgning!K541)</f>
        <v/>
      </c>
      <c r="O536" s="18"/>
      <c r="P536" s="15" t="str">
        <f>IF(Ansøgning!L541="","",Ansøgning!L541)</f>
        <v/>
      </c>
      <c r="Q536" s="46" t="str">
        <f t="shared" si="57"/>
        <v/>
      </c>
      <c r="R536" s="46"/>
      <c r="S536" s="101" t="str">
        <f>IF(Ansøgning!M541="","",Ansøgning!M541)</f>
        <v/>
      </c>
      <c r="T536" s="31" t="str">
        <f t="shared" si="58"/>
        <v/>
      </c>
      <c r="U536" s="102" t="str">
        <f>IF(Ansøgning!O541="","",Ansøgning!O541)</f>
        <v/>
      </c>
      <c r="V536" s="20"/>
      <c r="W536" s="102" t="str">
        <f>IF(Ansøgning!P541="","",Ansøgning!P541)</f>
        <v/>
      </c>
      <c r="X536" s="20"/>
      <c r="Y536" s="31" t="str">
        <f>IF(Ansøgning!Q541="","",Ansøgning!Q541)</f>
        <v/>
      </c>
      <c r="Z536" s="46" t="str">
        <f>IFERROR(MAX(IF(OR(V536="",X536=""),"",IF(AND(AND(MONTH(F536)&gt;=7,MONTH(F536)&lt;8),AND(MONTH(H536)&gt;=7,MONTH(H536)&lt;8)),(NETWORKDAYS(F536,H536,Lister!$D$7:$D$13)-V536)*T536/NETWORKDAYS(Lister!$D$19,Lister!$E$19,Lister!$D$7:$D$13),IF(AND(AND(MONTH(F536)&gt;=7,MONTH(F536)&lt;8),MONTH(H536)&gt;7),(NETWORKDAYS(F536,Lister!$E$19,Lister!$D$7:$D$13)-V536)*T536/NETWORKDAYS(Lister!$D$19,Lister!$E$19,Lister!$D$7:$D$13),IF(MONTH(F536)&gt;7,0)))),0),"")</f>
        <v/>
      </c>
      <c r="AA536" s="31" t="str">
        <f>IF(Ansøgning!R541="","",Ansøgning!R541)</f>
        <v/>
      </c>
      <c r="AB536" s="46" t="str">
        <f>IFERROR(MAX(IF(OR(V536="",X536=""),"",IF(AND(AND(MONTH(F536)&gt;=8,MONTH(F536)&lt;9),AND(MONTH(H536)&gt;=8,MONTH(H536)&lt;9)),(NETWORKDAYS(F536,H536,Lister!$D$7:$D$13)-X536)*T536/NETWORKDAYS(Lister!$D$20,Lister!$E$20,Lister!$D$7:$D$13),IF(AND(MONTH(F536)=7,MONTH(H536)=8),(NETWORKDAYS(Lister!$D$20,H536,Lister!$D$7:$D$13)-X536)*T536/NETWORKDAYS(Lister!$D$20,Lister!$E$20,Lister!$D$7:$D$13),IF(AND(MONTH(F536)=7,MONTH(H536)=7),0)))),0),"")</f>
        <v/>
      </c>
      <c r="AC536" s="15" t="str">
        <f>IF(Ansøgning!U541="","",Ansøgning!U541)</f>
        <v/>
      </c>
      <c r="AD536" s="31" t="str">
        <f t="shared" si="59"/>
        <v/>
      </c>
      <c r="AE536" s="31" t="str">
        <f t="shared" si="60"/>
        <v/>
      </c>
      <c r="AF536" s="51" t="str">
        <f t="shared" si="61"/>
        <v/>
      </c>
      <c r="AG536" s="15" t="str">
        <f t="shared" si="62"/>
        <v/>
      </c>
    </row>
    <row r="537" spans="1:33" x14ac:dyDescent="0.25">
      <c r="A537" s="13" t="str">
        <f>IF(Ansøgning!A542="","",Ansøgning!A542)</f>
        <v/>
      </c>
      <c r="B537" s="13" t="str">
        <f>IF(Ansøgning!B542="","",Ansøgning!B542)</f>
        <v/>
      </c>
      <c r="C537" s="13" t="str">
        <f>IF(Ansøgning!C542="","",Ansøgning!C542)</f>
        <v/>
      </c>
      <c r="D537" s="13" t="str">
        <f>IF(Ansøgning!D542="","",Ansøgning!D542)</f>
        <v/>
      </c>
      <c r="E537" s="14" t="str">
        <f>IF(Ansøgning!E542="","",Ansøgning!E542)</f>
        <v/>
      </c>
      <c r="F537" s="16"/>
      <c r="G537" s="14" t="str">
        <f>IF(Ansøgning!F542="","",Ansøgning!F542)</f>
        <v/>
      </c>
      <c r="H537" s="16"/>
      <c r="I537" s="72" t="str">
        <f>IF(OR(F537="",H537=""),"",NETWORKDAYS(F537,H537,Lister!$D$7:$D$13))</f>
        <v/>
      </c>
      <c r="J537" s="53" t="str">
        <f>IF(Ansøgning!H542="","",Ansøgning!H542)</f>
        <v/>
      </c>
      <c r="K537" s="32" t="str">
        <f t="shared" si="56"/>
        <v/>
      </c>
      <c r="L537" s="31" t="str">
        <f>IF(Ansøgning!J542="","",Ansøgning!J542)</f>
        <v/>
      </c>
      <c r="M537" s="18"/>
      <c r="N537" s="31" t="str">
        <f>IF(Ansøgning!K542="","",Ansøgning!K542)</f>
        <v/>
      </c>
      <c r="O537" s="18"/>
      <c r="P537" s="15" t="str">
        <f>IF(Ansøgning!L542="","",Ansøgning!L542)</f>
        <v/>
      </c>
      <c r="Q537" s="46" t="str">
        <f t="shared" si="57"/>
        <v/>
      </c>
      <c r="R537" s="46"/>
      <c r="S537" s="101" t="str">
        <f>IF(Ansøgning!M542="","",Ansøgning!M542)</f>
        <v/>
      </c>
      <c r="T537" s="31" t="str">
        <f t="shared" si="58"/>
        <v/>
      </c>
      <c r="U537" s="102" t="str">
        <f>IF(Ansøgning!O542="","",Ansøgning!O542)</f>
        <v/>
      </c>
      <c r="V537" s="20"/>
      <c r="W537" s="102" t="str">
        <f>IF(Ansøgning!P542="","",Ansøgning!P542)</f>
        <v/>
      </c>
      <c r="X537" s="20"/>
      <c r="Y537" s="31" t="str">
        <f>IF(Ansøgning!Q542="","",Ansøgning!Q542)</f>
        <v/>
      </c>
      <c r="Z537" s="46" t="str">
        <f>IFERROR(MAX(IF(OR(V537="",X537=""),"",IF(AND(AND(MONTH(F537)&gt;=7,MONTH(F537)&lt;8),AND(MONTH(H537)&gt;=7,MONTH(H537)&lt;8)),(NETWORKDAYS(F537,H537,Lister!$D$7:$D$13)-V537)*T537/NETWORKDAYS(Lister!$D$19,Lister!$E$19,Lister!$D$7:$D$13),IF(AND(AND(MONTH(F537)&gt;=7,MONTH(F537)&lt;8),MONTH(H537)&gt;7),(NETWORKDAYS(F537,Lister!$E$19,Lister!$D$7:$D$13)-V537)*T537/NETWORKDAYS(Lister!$D$19,Lister!$E$19,Lister!$D$7:$D$13),IF(MONTH(F537)&gt;7,0)))),0),"")</f>
        <v/>
      </c>
      <c r="AA537" s="31" t="str">
        <f>IF(Ansøgning!R542="","",Ansøgning!R542)</f>
        <v/>
      </c>
      <c r="AB537" s="46" t="str">
        <f>IFERROR(MAX(IF(OR(V537="",X537=""),"",IF(AND(AND(MONTH(F537)&gt;=8,MONTH(F537)&lt;9),AND(MONTH(H537)&gt;=8,MONTH(H537)&lt;9)),(NETWORKDAYS(F537,H537,Lister!$D$7:$D$13)-X537)*T537/NETWORKDAYS(Lister!$D$20,Lister!$E$20,Lister!$D$7:$D$13),IF(AND(MONTH(F537)=7,MONTH(H537)=8),(NETWORKDAYS(Lister!$D$20,H537,Lister!$D$7:$D$13)-X537)*T537/NETWORKDAYS(Lister!$D$20,Lister!$E$20,Lister!$D$7:$D$13),IF(AND(MONTH(F537)=7,MONTH(H537)=7),0)))),0),"")</f>
        <v/>
      </c>
      <c r="AC537" s="15" t="str">
        <f>IF(Ansøgning!U542="","",Ansøgning!U542)</f>
        <v/>
      </c>
      <c r="AD537" s="31" t="str">
        <f t="shared" si="59"/>
        <v/>
      </c>
      <c r="AE537" s="31" t="str">
        <f t="shared" si="60"/>
        <v/>
      </c>
      <c r="AF537" s="51" t="str">
        <f t="shared" si="61"/>
        <v/>
      </c>
      <c r="AG537" s="15" t="str">
        <f t="shared" si="62"/>
        <v/>
      </c>
    </row>
    <row r="538" spans="1:33" x14ac:dyDescent="0.25">
      <c r="A538" s="13" t="str">
        <f>IF(Ansøgning!A543="","",Ansøgning!A543)</f>
        <v/>
      </c>
      <c r="B538" s="13" t="str">
        <f>IF(Ansøgning!B543="","",Ansøgning!B543)</f>
        <v/>
      </c>
      <c r="C538" s="13" t="str">
        <f>IF(Ansøgning!C543="","",Ansøgning!C543)</f>
        <v/>
      </c>
      <c r="D538" s="13" t="str">
        <f>IF(Ansøgning!D543="","",Ansøgning!D543)</f>
        <v/>
      </c>
      <c r="E538" s="14" t="str">
        <f>IF(Ansøgning!E543="","",Ansøgning!E543)</f>
        <v/>
      </c>
      <c r="F538" s="16"/>
      <c r="G538" s="14" t="str">
        <f>IF(Ansøgning!F543="","",Ansøgning!F543)</f>
        <v/>
      </c>
      <c r="H538" s="16"/>
      <c r="I538" s="72" t="str">
        <f>IF(OR(F538="",H538=""),"",NETWORKDAYS(F538,H538,Lister!$D$7:$D$13))</f>
        <v/>
      </c>
      <c r="J538" s="53" t="str">
        <f>IF(Ansøgning!H543="","",Ansøgning!H543)</f>
        <v/>
      </c>
      <c r="K538" s="32" t="str">
        <f t="shared" si="56"/>
        <v/>
      </c>
      <c r="L538" s="31" t="str">
        <f>IF(Ansøgning!J543="","",Ansøgning!J543)</f>
        <v/>
      </c>
      <c r="M538" s="18"/>
      <c r="N538" s="31" t="str">
        <f>IF(Ansøgning!K543="","",Ansøgning!K543)</f>
        <v/>
      </c>
      <c r="O538" s="18"/>
      <c r="P538" s="15" t="str">
        <f>IF(Ansøgning!L543="","",Ansøgning!L543)</f>
        <v/>
      </c>
      <c r="Q538" s="46" t="str">
        <f t="shared" si="57"/>
        <v/>
      </c>
      <c r="R538" s="46"/>
      <c r="S538" s="101" t="str">
        <f>IF(Ansøgning!M543="","",Ansøgning!M543)</f>
        <v/>
      </c>
      <c r="T538" s="31" t="str">
        <f t="shared" si="58"/>
        <v/>
      </c>
      <c r="U538" s="102" t="str">
        <f>IF(Ansøgning!O543="","",Ansøgning!O543)</f>
        <v/>
      </c>
      <c r="V538" s="20"/>
      <c r="W538" s="102" t="str">
        <f>IF(Ansøgning!P543="","",Ansøgning!P543)</f>
        <v/>
      </c>
      <c r="X538" s="20"/>
      <c r="Y538" s="31" t="str">
        <f>IF(Ansøgning!Q543="","",Ansøgning!Q543)</f>
        <v/>
      </c>
      <c r="Z538" s="46" t="str">
        <f>IFERROR(MAX(IF(OR(V538="",X538=""),"",IF(AND(AND(MONTH(F538)&gt;=7,MONTH(F538)&lt;8),AND(MONTH(H538)&gt;=7,MONTH(H538)&lt;8)),(NETWORKDAYS(F538,H538,Lister!$D$7:$D$13)-V538)*T538/NETWORKDAYS(Lister!$D$19,Lister!$E$19,Lister!$D$7:$D$13),IF(AND(AND(MONTH(F538)&gt;=7,MONTH(F538)&lt;8),MONTH(H538)&gt;7),(NETWORKDAYS(F538,Lister!$E$19,Lister!$D$7:$D$13)-V538)*T538/NETWORKDAYS(Lister!$D$19,Lister!$E$19,Lister!$D$7:$D$13),IF(MONTH(F538)&gt;7,0)))),0),"")</f>
        <v/>
      </c>
      <c r="AA538" s="31" t="str">
        <f>IF(Ansøgning!R543="","",Ansøgning!R543)</f>
        <v/>
      </c>
      <c r="AB538" s="46" t="str">
        <f>IFERROR(MAX(IF(OR(V538="",X538=""),"",IF(AND(AND(MONTH(F538)&gt;=8,MONTH(F538)&lt;9),AND(MONTH(H538)&gt;=8,MONTH(H538)&lt;9)),(NETWORKDAYS(F538,H538,Lister!$D$7:$D$13)-X538)*T538/NETWORKDAYS(Lister!$D$20,Lister!$E$20,Lister!$D$7:$D$13),IF(AND(MONTH(F538)=7,MONTH(H538)=8),(NETWORKDAYS(Lister!$D$20,H538,Lister!$D$7:$D$13)-X538)*T538/NETWORKDAYS(Lister!$D$20,Lister!$E$20,Lister!$D$7:$D$13),IF(AND(MONTH(F538)=7,MONTH(H538)=7),0)))),0),"")</f>
        <v/>
      </c>
      <c r="AC538" s="15" t="str">
        <f>IF(Ansøgning!U543="","",Ansøgning!U543)</f>
        <v/>
      </c>
      <c r="AD538" s="31" t="str">
        <f t="shared" si="59"/>
        <v/>
      </c>
      <c r="AE538" s="31" t="str">
        <f t="shared" si="60"/>
        <v/>
      </c>
      <c r="AF538" s="51" t="str">
        <f t="shared" si="61"/>
        <v/>
      </c>
      <c r="AG538" s="15" t="str">
        <f t="shared" si="62"/>
        <v/>
      </c>
    </row>
    <row r="539" spans="1:33" x14ac:dyDescent="0.25">
      <c r="A539" s="13" t="str">
        <f>IF(Ansøgning!A544="","",Ansøgning!A544)</f>
        <v/>
      </c>
      <c r="B539" s="13" t="str">
        <f>IF(Ansøgning!B544="","",Ansøgning!B544)</f>
        <v/>
      </c>
      <c r="C539" s="13" t="str">
        <f>IF(Ansøgning!C544="","",Ansøgning!C544)</f>
        <v/>
      </c>
      <c r="D539" s="13" t="str">
        <f>IF(Ansøgning!D544="","",Ansøgning!D544)</f>
        <v/>
      </c>
      <c r="E539" s="14" t="str">
        <f>IF(Ansøgning!E544="","",Ansøgning!E544)</f>
        <v/>
      </c>
      <c r="F539" s="16"/>
      <c r="G539" s="14" t="str">
        <f>IF(Ansøgning!F544="","",Ansøgning!F544)</f>
        <v/>
      </c>
      <c r="H539" s="16"/>
      <c r="I539" s="72" t="str">
        <f>IF(OR(F539="",H539=""),"",NETWORKDAYS(F539,H539,Lister!$D$7:$D$13))</f>
        <v/>
      </c>
      <c r="J539" s="53" t="str">
        <f>IF(Ansøgning!H544="","",Ansøgning!H544)</f>
        <v/>
      </c>
      <c r="K539" s="32" t="str">
        <f t="shared" si="56"/>
        <v/>
      </c>
      <c r="L539" s="31" t="str">
        <f>IF(Ansøgning!J544="","",Ansøgning!J544)</f>
        <v/>
      </c>
      <c r="M539" s="18"/>
      <c r="N539" s="31" t="str">
        <f>IF(Ansøgning!K544="","",Ansøgning!K544)</f>
        <v/>
      </c>
      <c r="O539" s="18"/>
      <c r="P539" s="15" t="str">
        <f>IF(Ansøgning!L544="","",Ansøgning!L544)</f>
        <v/>
      </c>
      <c r="Q539" s="46" t="str">
        <f t="shared" si="57"/>
        <v/>
      </c>
      <c r="R539" s="46"/>
      <c r="S539" s="101" t="str">
        <f>IF(Ansøgning!M544="","",Ansøgning!M544)</f>
        <v/>
      </c>
      <c r="T539" s="31" t="str">
        <f t="shared" si="58"/>
        <v/>
      </c>
      <c r="U539" s="102" t="str">
        <f>IF(Ansøgning!O544="","",Ansøgning!O544)</f>
        <v/>
      </c>
      <c r="V539" s="20"/>
      <c r="W539" s="102" t="str">
        <f>IF(Ansøgning!P544="","",Ansøgning!P544)</f>
        <v/>
      </c>
      <c r="X539" s="20"/>
      <c r="Y539" s="31" t="str">
        <f>IF(Ansøgning!Q544="","",Ansøgning!Q544)</f>
        <v/>
      </c>
      <c r="Z539" s="46" t="str">
        <f>IFERROR(MAX(IF(OR(V539="",X539=""),"",IF(AND(AND(MONTH(F539)&gt;=7,MONTH(F539)&lt;8),AND(MONTH(H539)&gt;=7,MONTH(H539)&lt;8)),(NETWORKDAYS(F539,H539,Lister!$D$7:$D$13)-V539)*T539/NETWORKDAYS(Lister!$D$19,Lister!$E$19,Lister!$D$7:$D$13),IF(AND(AND(MONTH(F539)&gt;=7,MONTH(F539)&lt;8),MONTH(H539)&gt;7),(NETWORKDAYS(F539,Lister!$E$19,Lister!$D$7:$D$13)-V539)*T539/NETWORKDAYS(Lister!$D$19,Lister!$E$19,Lister!$D$7:$D$13),IF(MONTH(F539)&gt;7,0)))),0),"")</f>
        <v/>
      </c>
      <c r="AA539" s="31" t="str">
        <f>IF(Ansøgning!R544="","",Ansøgning!R544)</f>
        <v/>
      </c>
      <c r="AB539" s="46" t="str">
        <f>IFERROR(MAX(IF(OR(V539="",X539=""),"",IF(AND(AND(MONTH(F539)&gt;=8,MONTH(F539)&lt;9),AND(MONTH(H539)&gt;=8,MONTH(H539)&lt;9)),(NETWORKDAYS(F539,H539,Lister!$D$7:$D$13)-X539)*T539/NETWORKDAYS(Lister!$D$20,Lister!$E$20,Lister!$D$7:$D$13),IF(AND(MONTH(F539)=7,MONTH(H539)=8),(NETWORKDAYS(Lister!$D$20,H539,Lister!$D$7:$D$13)-X539)*T539/NETWORKDAYS(Lister!$D$20,Lister!$E$20,Lister!$D$7:$D$13),IF(AND(MONTH(F539)=7,MONTH(H539)=7),0)))),0),"")</f>
        <v/>
      </c>
      <c r="AC539" s="15" t="str">
        <f>IF(Ansøgning!U544="","",Ansøgning!U544)</f>
        <v/>
      </c>
      <c r="AD539" s="31" t="str">
        <f t="shared" si="59"/>
        <v/>
      </c>
      <c r="AE539" s="31" t="str">
        <f t="shared" si="60"/>
        <v/>
      </c>
      <c r="AF539" s="51" t="str">
        <f t="shared" si="61"/>
        <v/>
      </c>
      <c r="AG539" s="15" t="str">
        <f t="shared" si="62"/>
        <v/>
      </c>
    </row>
    <row r="540" spans="1:33" x14ac:dyDescent="0.25">
      <c r="A540" s="13" t="str">
        <f>IF(Ansøgning!A545="","",Ansøgning!A545)</f>
        <v/>
      </c>
      <c r="B540" s="13" t="str">
        <f>IF(Ansøgning!B545="","",Ansøgning!B545)</f>
        <v/>
      </c>
      <c r="C540" s="13" t="str">
        <f>IF(Ansøgning!C545="","",Ansøgning!C545)</f>
        <v/>
      </c>
      <c r="D540" s="13" t="str">
        <f>IF(Ansøgning!D545="","",Ansøgning!D545)</f>
        <v/>
      </c>
      <c r="E540" s="14" t="str">
        <f>IF(Ansøgning!E545="","",Ansøgning!E545)</f>
        <v/>
      </c>
      <c r="F540" s="16"/>
      <c r="G540" s="14" t="str">
        <f>IF(Ansøgning!F545="","",Ansøgning!F545)</f>
        <v/>
      </c>
      <c r="H540" s="16"/>
      <c r="I540" s="72" t="str">
        <f>IF(OR(F540="",H540=""),"",NETWORKDAYS(F540,H540,Lister!$D$7:$D$13))</f>
        <v/>
      </c>
      <c r="J540" s="53" t="str">
        <f>IF(Ansøgning!H545="","",Ansøgning!H545)</f>
        <v/>
      </c>
      <c r="K540" s="32" t="str">
        <f t="shared" si="56"/>
        <v/>
      </c>
      <c r="L540" s="31" t="str">
        <f>IF(Ansøgning!J545="","",Ansøgning!J545)</f>
        <v/>
      </c>
      <c r="M540" s="18"/>
      <c r="N540" s="31" t="str">
        <f>IF(Ansøgning!K545="","",Ansøgning!K545)</f>
        <v/>
      </c>
      <c r="O540" s="18"/>
      <c r="P540" s="15" t="str">
        <f>IF(Ansøgning!L545="","",Ansøgning!L545)</f>
        <v/>
      </c>
      <c r="Q540" s="46" t="str">
        <f t="shared" si="57"/>
        <v/>
      </c>
      <c r="R540" s="46"/>
      <c r="S540" s="101" t="str">
        <f>IF(Ansøgning!M545="","",Ansøgning!M545)</f>
        <v/>
      </c>
      <c r="T540" s="31" t="str">
        <f t="shared" si="58"/>
        <v/>
      </c>
      <c r="U540" s="102" t="str">
        <f>IF(Ansøgning!O545="","",Ansøgning!O545)</f>
        <v/>
      </c>
      <c r="V540" s="20"/>
      <c r="W540" s="102" t="str">
        <f>IF(Ansøgning!P545="","",Ansøgning!P545)</f>
        <v/>
      </c>
      <c r="X540" s="20"/>
      <c r="Y540" s="31" t="str">
        <f>IF(Ansøgning!Q545="","",Ansøgning!Q545)</f>
        <v/>
      </c>
      <c r="Z540" s="46" t="str">
        <f>IFERROR(MAX(IF(OR(V540="",X540=""),"",IF(AND(AND(MONTH(F540)&gt;=7,MONTH(F540)&lt;8),AND(MONTH(H540)&gt;=7,MONTH(H540)&lt;8)),(NETWORKDAYS(F540,H540,Lister!$D$7:$D$13)-V540)*T540/NETWORKDAYS(Lister!$D$19,Lister!$E$19,Lister!$D$7:$D$13),IF(AND(AND(MONTH(F540)&gt;=7,MONTH(F540)&lt;8),MONTH(H540)&gt;7),(NETWORKDAYS(F540,Lister!$E$19,Lister!$D$7:$D$13)-V540)*T540/NETWORKDAYS(Lister!$D$19,Lister!$E$19,Lister!$D$7:$D$13),IF(MONTH(F540)&gt;7,0)))),0),"")</f>
        <v/>
      </c>
      <c r="AA540" s="31" t="str">
        <f>IF(Ansøgning!R545="","",Ansøgning!R545)</f>
        <v/>
      </c>
      <c r="AB540" s="46" t="str">
        <f>IFERROR(MAX(IF(OR(V540="",X540=""),"",IF(AND(AND(MONTH(F540)&gt;=8,MONTH(F540)&lt;9),AND(MONTH(H540)&gt;=8,MONTH(H540)&lt;9)),(NETWORKDAYS(F540,H540,Lister!$D$7:$D$13)-X540)*T540/NETWORKDAYS(Lister!$D$20,Lister!$E$20,Lister!$D$7:$D$13),IF(AND(MONTH(F540)=7,MONTH(H540)=8),(NETWORKDAYS(Lister!$D$20,H540,Lister!$D$7:$D$13)-X540)*T540/NETWORKDAYS(Lister!$D$20,Lister!$E$20,Lister!$D$7:$D$13),IF(AND(MONTH(F540)=7,MONTH(H540)=7),0)))),0),"")</f>
        <v/>
      </c>
      <c r="AC540" s="15" t="str">
        <f>IF(Ansøgning!U545="","",Ansøgning!U545)</f>
        <v/>
      </c>
      <c r="AD540" s="31" t="str">
        <f t="shared" si="59"/>
        <v/>
      </c>
      <c r="AE540" s="31" t="str">
        <f t="shared" si="60"/>
        <v/>
      </c>
      <c r="AF540" s="51" t="str">
        <f t="shared" si="61"/>
        <v/>
      </c>
      <c r="AG540" s="15" t="str">
        <f t="shared" si="62"/>
        <v/>
      </c>
    </row>
    <row r="541" spans="1:33" x14ac:dyDescent="0.25">
      <c r="A541" s="13" t="str">
        <f>IF(Ansøgning!A546="","",Ansøgning!A546)</f>
        <v/>
      </c>
      <c r="B541" s="13" t="str">
        <f>IF(Ansøgning!B546="","",Ansøgning!B546)</f>
        <v/>
      </c>
      <c r="C541" s="13" t="str">
        <f>IF(Ansøgning!C546="","",Ansøgning!C546)</f>
        <v/>
      </c>
      <c r="D541" s="13" t="str">
        <f>IF(Ansøgning!D546="","",Ansøgning!D546)</f>
        <v/>
      </c>
      <c r="E541" s="14" t="str">
        <f>IF(Ansøgning!E546="","",Ansøgning!E546)</f>
        <v/>
      </c>
      <c r="F541" s="16"/>
      <c r="G541" s="14" t="str">
        <f>IF(Ansøgning!F546="","",Ansøgning!F546)</f>
        <v/>
      </c>
      <c r="H541" s="16"/>
      <c r="I541" s="72" t="str">
        <f>IF(OR(F541="",H541=""),"",NETWORKDAYS(F541,H541,Lister!$D$7:$D$13))</f>
        <v/>
      </c>
      <c r="J541" s="53" t="str">
        <f>IF(Ansøgning!H546="","",Ansøgning!H546)</f>
        <v/>
      </c>
      <c r="K541" s="32" t="str">
        <f t="shared" si="56"/>
        <v/>
      </c>
      <c r="L541" s="31" t="str">
        <f>IF(Ansøgning!J546="","",Ansøgning!J546)</f>
        <v/>
      </c>
      <c r="M541" s="18"/>
      <c r="N541" s="31" t="str">
        <f>IF(Ansøgning!K546="","",Ansøgning!K546)</f>
        <v/>
      </c>
      <c r="O541" s="18"/>
      <c r="P541" s="15" t="str">
        <f>IF(Ansøgning!L546="","",Ansøgning!L546)</f>
        <v/>
      </c>
      <c r="Q541" s="46" t="str">
        <f t="shared" si="57"/>
        <v/>
      </c>
      <c r="R541" s="46"/>
      <c r="S541" s="101" t="str">
        <f>IF(Ansøgning!M546="","",Ansøgning!M546)</f>
        <v/>
      </c>
      <c r="T541" s="31" t="str">
        <f t="shared" si="58"/>
        <v/>
      </c>
      <c r="U541" s="102" t="str">
        <f>IF(Ansøgning!O546="","",Ansøgning!O546)</f>
        <v/>
      </c>
      <c r="V541" s="20"/>
      <c r="W541" s="102" t="str">
        <f>IF(Ansøgning!P546="","",Ansøgning!P546)</f>
        <v/>
      </c>
      <c r="X541" s="20"/>
      <c r="Y541" s="31" t="str">
        <f>IF(Ansøgning!Q546="","",Ansøgning!Q546)</f>
        <v/>
      </c>
      <c r="Z541" s="46" t="str">
        <f>IFERROR(MAX(IF(OR(V541="",X541=""),"",IF(AND(AND(MONTH(F541)&gt;=7,MONTH(F541)&lt;8),AND(MONTH(H541)&gt;=7,MONTH(H541)&lt;8)),(NETWORKDAYS(F541,H541,Lister!$D$7:$D$13)-V541)*T541/NETWORKDAYS(Lister!$D$19,Lister!$E$19,Lister!$D$7:$D$13),IF(AND(AND(MONTH(F541)&gt;=7,MONTH(F541)&lt;8),MONTH(H541)&gt;7),(NETWORKDAYS(F541,Lister!$E$19,Lister!$D$7:$D$13)-V541)*T541/NETWORKDAYS(Lister!$D$19,Lister!$E$19,Lister!$D$7:$D$13),IF(MONTH(F541)&gt;7,0)))),0),"")</f>
        <v/>
      </c>
      <c r="AA541" s="31" t="str">
        <f>IF(Ansøgning!R546="","",Ansøgning!R546)</f>
        <v/>
      </c>
      <c r="AB541" s="46" t="str">
        <f>IFERROR(MAX(IF(OR(V541="",X541=""),"",IF(AND(AND(MONTH(F541)&gt;=8,MONTH(F541)&lt;9),AND(MONTH(H541)&gt;=8,MONTH(H541)&lt;9)),(NETWORKDAYS(F541,H541,Lister!$D$7:$D$13)-X541)*T541/NETWORKDAYS(Lister!$D$20,Lister!$E$20,Lister!$D$7:$D$13),IF(AND(MONTH(F541)=7,MONTH(H541)=8),(NETWORKDAYS(Lister!$D$20,H541,Lister!$D$7:$D$13)-X541)*T541/NETWORKDAYS(Lister!$D$20,Lister!$E$20,Lister!$D$7:$D$13),IF(AND(MONTH(F541)=7,MONTH(H541)=7),0)))),0),"")</f>
        <v/>
      </c>
      <c r="AC541" s="15" t="str">
        <f>IF(Ansøgning!U546="","",Ansøgning!U546)</f>
        <v/>
      </c>
      <c r="AD541" s="31" t="str">
        <f t="shared" si="59"/>
        <v/>
      </c>
      <c r="AE541" s="31" t="str">
        <f t="shared" si="60"/>
        <v/>
      </c>
      <c r="AF541" s="51" t="str">
        <f t="shared" si="61"/>
        <v/>
      </c>
      <c r="AG541" s="15" t="str">
        <f t="shared" si="62"/>
        <v/>
      </c>
    </row>
    <row r="542" spans="1:33" x14ac:dyDescent="0.25">
      <c r="A542" s="13" t="str">
        <f>IF(Ansøgning!A547="","",Ansøgning!A547)</f>
        <v/>
      </c>
      <c r="B542" s="13" t="str">
        <f>IF(Ansøgning!B547="","",Ansøgning!B547)</f>
        <v/>
      </c>
      <c r="C542" s="13" t="str">
        <f>IF(Ansøgning!C547="","",Ansøgning!C547)</f>
        <v/>
      </c>
      <c r="D542" s="13" t="str">
        <f>IF(Ansøgning!D547="","",Ansøgning!D547)</f>
        <v/>
      </c>
      <c r="E542" s="14" t="str">
        <f>IF(Ansøgning!E547="","",Ansøgning!E547)</f>
        <v/>
      </c>
      <c r="F542" s="16"/>
      <c r="G542" s="14" t="str">
        <f>IF(Ansøgning!F547="","",Ansøgning!F547)</f>
        <v/>
      </c>
      <c r="H542" s="16"/>
      <c r="I542" s="72" t="str">
        <f>IF(OR(F542="",H542=""),"",NETWORKDAYS(F542,H542,Lister!$D$7:$D$13))</f>
        <v/>
      </c>
      <c r="J542" s="53" t="str">
        <f>IF(Ansøgning!H547="","",Ansøgning!H547)</f>
        <v/>
      </c>
      <c r="K542" s="32" t="str">
        <f t="shared" si="56"/>
        <v/>
      </c>
      <c r="L542" s="31" t="str">
        <f>IF(Ansøgning!J547="","",Ansøgning!J547)</f>
        <v/>
      </c>
      <c r="M542" s="18"/>
      <c r="N542" s="31" t="str">
        <f>IF(Ansøgning!K547="","",Ansøgning!K547)</f>
        <v/>
      </c>
      <c r="O542" s="18"/>
      <c r="P542" s="15" t="str">
        <f>IF(Ansøgning!L547="","",Ansøgning!L547)</f>
        <v/>
      </c>
      <c r="Q542" s="46" t="str">
        <f t="shared" si="57"/>
        <v/>
      </c>
      <c r="R542" s="46"/>
      <c r="S542" s="101" t="str">
        <f>IF(Ansøgning!M547="","",Ansøgning!M547)</f>
        <v/>
      </c>
      <c r="T542" s="31" t="str">
        <f t="shared" si="58"/>
        <v/>
      </c>
      <c r="U542" s="102" t="str">
        <f>IF(Ansøgning!O547="","",Ansøgning!O547)</f>
        <v/>
      </c>
      <c r="V542" s="20"/>
      <c r="W542" s="102" t="str">
        <f>IF(Ansøgning!P547="","",Ansøgning!P547)</f>
        <v/>
      </c>
      <c r="X542" s="20"/>
      <c r="Y542" s="31" t="str">
        <f>IF(Ansøgning!Q547="","",Ansøgning!Q547)</f>
        <v/>
      </c>
      <c r="Z542" s="46" t="str">
        <f>IFERROR(MAX(IF(OR(V542="",X542=""),"",IF(AND(AND(MONTH(F542)&gt;=7,MONTH(F542)&lt;8),AND(MONTH(H542)&gt;=7,MONTH(H542)&lt;8)),(NETWORKDAYS(F542,H542,Lister!$D$7:$D$13)-V542)*T542/NETWORKDAYS(Lister!$D$19,Lister!$E$19,Lister!$D$7:$D$13),IF(AND(AND(MONTH(F542)&gt;=7,MONTH(F542)&lt;8),MONTH(H542)&gt;7),(NETWORKDAYS(F542,Lister!$E$19,Lister!$D$7:$D$13)-V542)*T542/NETWORKDAYS(Lister!$D$19,Lister!$E$19,Lister!$D$7:$D$13),IF(MONTH(F542)&gt;7,0)))),0),"")</f>
        <v/>
      </c>
      <c r="AA542" s="31" t="str">
        <f>IF(Ansøgning!R547="","",Ansøgning!R547)</f>
        <v/>
      </c>
      <c r="AB542" s="46" t="str">
        <f>IFERROR(MAX(IF(OR(V542="",X542=""),"",IF(AND(AND(MONTH(F542)&gt;=8,MONTH(F542)&lt;9),AND(MONTH(H542)&gt;=8,MONTH(H542)&lt;9)),(NETWORKDAYS(F542,H542,Lister!$D$7:$D$13)-X542)*T542/NETWORKDAYS(Lister!$D$20,Lister!$E$20,Lister!$D$7:$D$13),IF(AND(MONTH(F542)=7,MONTH(H542)=8),(NETWORKDAYS(Lister!$D$20,H542,Lister!$D$7:$D$13)-X542)*T542/NETWORKDAYS(Lister!$D$20,Lister!$E$20,Lister!$D$7:$D$13),IF(AND(MONTH(F542)=7,MONTH(H542)=7),0)))),0),"")</f>
        <v/>
      </c>
      <c r="AC542" s="15" t="str">
        <f>IF(Ansøgning!U547="","",Ansøgning!U547)</f>
        <v/>
      </c>
      <c r="AD542" s="31" t="str">
        <f t="shared" si="59"/>
        <v/>
      </c>
      <c r="AE542" s="31" t="str">
        <f t="shared" si="60"/>
        <v/>
      </c>
      <c r="AF542" s="51" t="str">
        <f t="shared" si="61"/>
        <v/>
      </c>
      <c r="AG542" s="15" t="str">
        <f t="shared" si="62"/>
        <v/>
      </c>
    </row>
    <row r="543" spans="1:33" x14ac:dyDescent="0.25">
      <c r="A543" s="13" t="str">
        <f>IF(Ansøgning!A548="","",Ansøgning!A548)</f>
        <v/>
      </c>
      <c r="B543" s="13" t="str">
        <f>IF(Ansøgning!B548="","",Ansøgning!B548)</f>
        <v/>
      </c>
      <c r="C543" s="13" t="str">
        <f>IF(Ansøgning!C548="","",Ansøgning!C548)</f>
        <v/>
      </c>
      <c r="D543" s="13" t="str">
        <f>IF(Ansøgning!D548="","",Ansøgning!D548)</f>
        <v/>
      </c>
      <c r="E543" s="14" t="str">
        <f>IF(Ansøgning!E548="","",Ansøgning!E548)</f>
        <v/>
      </c>
      <c r="F543" s="16"/>
      <c r="G543" s="14" t="str">
        <f>IF(Ansøgning!F548="","",Ansøgning!F548)</f>
        <v/>
      </c>
      <c r="H543" s="16"/>
      <c r="I543" s="72" t="str">
        <f>IF(OR(F543="",H543=""),"",NETWORKDAYS(F543,H543,Lister!$D$7:$D$13))</f>
        <v/>
      </c>
      <c r="J543" s="53" t="str">
        <f>IF(Ansøgning!H548="","",Ansøgning!H548)</f>
        <v/>
      </c>
      <c r="K543" s="32" t="str">
        <f t="shared" si="56"/>
        <v/>
      </c>
      <c r="L543" s="31" t="str">
        <f>IF(Ansøgning!J548="","",Ansøgning!J548)</f>
        <v/>
      </c>
      <c r="M543" s="18"/>
      <c r="N543" s="31" t="str">
        <f>IF(Ansøgning!K548="","",Ansøgning!K548)</f>
        <v/>
      </c>
      <c r="O543" s="18"/>
      <c r="P543" s="15" t="str">
        <f>IF(Ansøgning!L548="","",Ansøgning!L548)</f>
        <v/>
      </c>
      <c r="Q543" s="46" t="str">
        <f t="shared" si="57"/>
        <v/>
      </c>
      <c r="R543" s="46"/>
      <c r="S543" s="101" t="str">
        <f>IF(Ansøgning!M548="","",Ansøgning!M548)</f>
        <v/>
      </c>
      <c r="T543" s="31" t="str">
        <f t="shared" si="58"/>
        <v/>
      </c>
      <c r="U543" s="102" t="str">
        <f>IF(Ansøgning!O548="","",Ansøgning!O548)</f>
        <v/>
      </c>
      <c r="V543" s="20"/>
      <c r="W543" s="102" t="str">
        <f>IF(Ansøgning!P548="","",Ansøgning!P548)</f>
        <v/>
      </c>
      <c r="X543" s="20"/>
      <c r="Y543" s="31" t="str">
        <f>IF(Ansøgning!Q548="","",Ansøgning!Q548)</f>
        <v/>
      </c>
      <c r="Z543" s="46" t="str">
        <f>IFERROR(MAX(IF(OR(V543="",X543=""),"",IF(AND(AND(MONTH(F543)&gt;=7,MONTH(F543)&lt;8),AND(MONTH(H543)&gt;=7,MONTH(H543)&lt;8)),(NETWORKDAYS(F543,H543,Lister!$D$7:$D$13)-V543)*T543/NETWORKDAYS(Lister!$D$19,Lister!$E$19,Lister!$D$7:$D$13),IF(AND(AND(MONTH(F543)&gt;=7,MONTH(F543)&lt;8),MONTH(H543)&gt;7),(NETWORKDAYS(F543,Lister!$E$19,Lister!$D$7:$D$13)-V543)*T543/NETWORKDAYS(Lister!$D$19,Lister!$E$19,Lister!$D$7:$D$13),IF(MONTH(F543)&gt;7,0)))),0),"")</f>
        <v/>
      </c>
      <c r="AA543" s="31" t="str">
        <f>IF(Ansøgning!R548="","",Ansøgning!R548)</f>
        <v/>
      </c>
      <c r="AB543" s="46" t="str">
        <f>IFERROR(MAX(IF(OR(V543="",X543=""),"",IF(AND(AND(MONTH(F543)&gt;=8,MONTH(F543)&lt;9),AND(MONTH(H543)&gt;=8,MONTH(H543)&lt;9)),(NETWORKDAYS(F543,H543,Lister!$D$7:$D$13)-X543)*T543/NETWORKDAYS(Lister!$D$20,Lister!$E$20,Lister!$D$7:$D$13),IF(AND(MONTH(F543)=7,MONTH(H543)=8),(NETWORKDAYS(Lister!$D$20,H543,Lister!$D$7:$D$13)-X543)*T543/NETWORKDAYS(Lister!$D$20,Lister!$E$20,Lister!$D$7:$D$13),IF(AND(MONTH(F543)=7,MONTH(H543)=7),0)))),0),"")</f>
        <v/>
      </c>
      <c r="AC543" s="15" t="str">
        <f>IF(Ansøgning!U548="","",Ansøgning!U548)</f>
        <v/>
      </c>
      <c r="AD543" s="31" t="str">
        <f t="shared" si="59"/>
        <v/>
      </c>
      <c r="AE543" s="31" t="str">
        <f t="shared" si="60"/>
        <v/>
      </c>
      <c r="AF543" s="51" t="str">
        <f t="shared" si="61"/>
        <v/>
      </c>
      <c r="AG543" s="15" t="str">
        <f t="shared" si="62"/>
        <v/>
      </c>
    </row>
    <row r="544" spans="1:33" x14ac:dyDescent="0.25">
      <c r="A544" s="13" t="str">
        <f>IF(Ansøgning!A549="","",Ansøgning!A549)</f>
        <v/>
      </c>
      <c r="B544" s="13" t="str">
        <f>IF(Ansøgning!B549="","",Ansøgning!B549)</f>
        <v/>
      </c>
      <c r="C544" s="13" t="str">
        <f>IF(Ansøgning!C549="","",Ansøgning!C549)</f>
        <v/>
      </c>
      <c r="D544" s="13" t="str">
        <f>IF(Ansøgning!D549="","",Ansøgning!D549)</f>
        <v/>
      </c>
      <c r="E544" s="14" t="str">
        <f>IF(Ansøgning!E549="","",Ansøgning!E549)</f>
        <v/>
      </c>
      <c r="F544" s="16"/>
      <c r="G544" s="14" t="str">
        <f>IF(Ansøgning!F549="","",Ansøgning!F549)</f>
        <v/>
      </c>
      <c r="H544" s="16"/>
      <c r="I544" s="72" t="str">
        <f>IF(OR(F544="",H544=""),"",NETWORKDAYS(F544,H544,Lister!$D$7:$D$13))</f>
        <v/>
      </c>
      <c r="J544" s="53" t="str">
        <f>IF(Ansøgning!H549="","",Ansøgning!H549)</f>
        <v/>
      </c>
      <c r="K544" s="32" t="str">
        <f t="shared" si="56"/>
        <v/>
      </c>
      <c r="L544" s="31" t="str">
        <f>IF(Ansøgning!J549="","",Ansøgning!J549)</f>
        <v/>
      </c>
      <c r="M544" s="18"/>
      <c r="N544" s="31" t="str">
        <f>IF(Ansøgning!K549="","",Ansøgning!K549)</f>
        <v/>
      </c>
      <c r="O544" s="18"/>
      <c r="P544" s="15" t="str">
        <f>IF(Ansøgning!L549="","",Ansøgning!L549)</f>
        <v/>
      </c>
      <c r="Q544" s="46" t="str">
        <f t="shared" si="57"/>
        <v/>
      </c>
      <c r="R544" s="46"/>
      <c r="S544" s="101" t="str">
        <f>IF(Ansøgning!M549="","",Ansøgning!M549)</f>
        <v/>
      </c>
      <c r="T544" s="31" t="str">
        <f t="shared" si="58"/>
        <v/>
      </c>
      <c r="U544" s="102" t="str">
        <f>IF(Ansøgning!O549="","",Ansøgning!O549)</f>
        <v/>
      </c>
      <c r="V544" s="20"/>
      <c r="W544" s="102" t="str">
        <f>IF(Ansøgning!P549="","",Ansøgning!P549)</f>
        <v/>
      </c>
      <c r="X544" s="20"/>
      <c r="Y544" s="31" t="str">
        <f>IF(Ansøgning!Q549="","",Ansøgning!Q549)</f>
        <v/>
      </c>
      <c r="Z544" s="46" t="str">
        <f>IFERROR(MAX(IF(OR(V544="",X544=""),"",IF(AND(AND(MONTH(F544)&gt;=7,MONTH(F544)&lt;8),AND(MONTH(H544)&gt;=7,MONTH(H544)&lt;8)),(NETWORKDAYS(F544,H544,Lister!$D$7:$D$13)-V544)*T544/NETWORKDAYS(Lister!$D$19,Lister!$E$19,Lister!$D$7:$D$13),IF(AND(AND(MONTH(F544)&gt;=7,MONTH(F544)&lt;8),MONTH(H544)&gt;7),(NETWORKDAYS(F544,Lister!$E$19,Lister!$D$7:$D$13)-V544)*T544/NETWORKDAYS(Lister!$D$19,Lister!$E$19,Lister!$D$7:$D$13),IF(MONTH(F544)&gt;7,0)))),0),"")</f>
        <v/>
      </c>
      <c r="AA544" s="31" t="str">
        <f>IF(Ansøgning!R549="","",Ansøgning!R549)</f>
        <v/>
      </c>
      <c r="AB544" s="46" t="str">
        <f>IFERROR(MAX(IF(OR(V544="",X544=""),"",IF(AND(AND(MONTH(F544)&gt;=8,MONTH(F544)&lt;9),AND(MONTH(H544)&gt;=8,MONTH(H544)&lt;9)),(NETWORKDAYS(F544,H544,Lister!$D$7:$D$13)-X544)*T544/NETWORKDAYS(Lister!$D$20,Lister!$E$20,Lister!$D$7:$D$13),IF(AND(MONTH(F544)=7,MONTH(H544)=8),(NETWORKDAYS(Lister!$D$20,H544,Lister!$D$7:$D$13)-X544)*T544/NETWORKDAYS(Lister!$D$20,Lister!$E$20,Lister!$D$7:$D$13),IF(AND(MONTH(F544)=7,MONTH(H544)=7),0)))),0),"")</f>
        <v/>
      </c>
      <c r="AC544" s="15" t="str">
        <f>IF(Ansøgning!U549="","",Ansøgning!U549)</f>
        <v/>
      </c>
      <c r="AD544" s="31" t="str">
        <f t="shared" si="59"/>
        <v/>
      </c>
      <c r="AE544" s="31" t="str">
        <f t="shared" si="60"/>
        <v/>
      </c>
      <c r="AF544" s="51" t="str">
        <f t="shared" si="61"/>
        <v/>
      </c>
      <c r="AG544" s="15" t="str">
        <f t="shared" si="62"/>
        <v/>
      </c>
    </row>
    <row r="545" spans="1:33" x14ac:dyDescent="0.25">
      <c r="A545" s="13" t="str">
        <f>IF(Ansøgning!A550="","",Ansøgning!A550)</f>
        <v/>
      </c>
      <c r="B545" s="13" t="str">
        <f>IF(Ansøgning!B550="","",Ansøgning!B550)</f>
        <v/>
      </c>
      <c r="C545" s="13" t="str">
        <f>IF(Ansøgning!C550="","",Ansøgning!C550)</f>
        <v/>
      </c>
      <c r="D545" s="13" t="str">
        <f>IF(Ansøgning!D550="","",Ansøgning!D550)</f>
        <v/>
      </c>
      <c r="E545" s="14" t="str">
        <f>IF(Ansøgning!E550="","",Ansøgning!E550)</f>
        <v/>
      </c>
      <c r="F545" s="16"/>
      <c r="G545" s="14" t="str">
        <f>IF(Ansøgning!F550="","",Ansøgning!F550)</f>
        <v/>
      </c>
      <c r="H545" s="16"/>
      <c r="I545" s="72" t="str">
        <f>IF(OR(F545="",H545=""),"",NETWORKDAYS(F545,H545,Lister!$D$7:$D$13))</f>
        <v/>
      </c>
      <c r="J545" s="53" t="str">
        <f>IF(Ansøgning!H550="","",Ansøgning!H550)</f>
        <v/>
      </c>
      <c r="K545" s="32" t="str">
        <f t="shared" si="56"/>
        <v/>
      </c>
      <c r="L545" s="31" t="str">
        <f>IF(Ansøgning!J550="","",Ansøgning!J550)</f>
        <v/>
      </c>
      <c r="M545" s="18"/>
      <c r="N545" s="31" t="str">
        <f>IF(Ansøgning!K550="","",Ansøgning!K550)</f>
        <v/>
      </c>
      <c r="O545" s="18"/>
      <c r="P545" s="15" t="str">
        <f>IF(Ansøgning!L550="","",Ansøgning!L550)</f>
        <v/>
      </c>
      <c r="Q545" s="46" t="str">
        <f t="shared" si="57"/>
        <v/>
      </c>
      <c r="R545" s="46"/>
      <c r="S545" s="101" t="str">
        <f>IF(Ansøgning!M550="","",Ansøgning!M550)</f>
        <v/>
      </c>
      <c r="T545" s="31" t="str">
        <f t="shared" si="58"/>
        <v/>
      </c>
      <c r="U545" s="102" t="str">
        <f>IF(Ansøgning!O550="","",Ansøgning!O550)</f>
        <v/>
      </c>
      <c r="V545" s="20"/>
      <c r="W545" s="102" t="str">
        <f>IF(Ansøgning!P550="","",Ansøgning!P550)</f>
        <v/>
      </c>
      <c r="X545" s="20"/>
      <c r="Y545" s="31" t="str">
        <f>IF(Ansøgning!Q550="","",Ansøgning!Q550)</f>
        <v/>
      </c>
      <c r="Z545" s="46" t="str">
        <f>IFERROR(MAX(IF(OR(V545="",X545=""),"",IF(AND(AND(MONTH(F545)&gt;=7,MONTH(F545)&lt;8),AND(MONTH(H545)&gt;=7,MONTH(H545)&lt;8)),(NETWORKDAYS(F545,H545,Lister!$D$7:$D$13)-V545)*T545/NETWORKDAYS(Lister!$D$19,Lister!$E$19,Lister!$D$7:$D$13),IF(AND(AND(MONTH(F545)&gt;=7,MONTH(F545)&lt;8),MONTH(H545)&gt;7),(NETWORKDAYS(F545,Lister!$E$19,Lister!$D$7:$D$13)-V545)*T545/NETWORKDAYS(Lister!$D$19,Lister!$E$19,Lister!$D$7:$D$13),IF(MONTH(F545)&gt;7,0)))),0),"")</f>
        <v/>
      </c>
      <c r="AA545" s="31" t="str">
        <f>IF(Ansøgning!R550="","",Ansøgning!R550)</f>
        <v/>
      </c>
      <c r="AB545" s="46" t="str">
        <f>IFERROR(MAX(IF(OR(V545="",X545=""),"",IF(AND(AND(MONTH(F545)&gt;=8,MONTH(F545)&lt;9),AND(MONTH(H545)&gt;=8,MONTH(H545)&lt;9)),(NETWORKDAYS(F545,H545,Lister!$D$7:$D$13)-X545)*T545/NETWORKDAYS(Lister!$D$20,Lister!$E$20,Lister!$D$7:$D$13),IF(AND(MONTH(F545)=7,MONTH(H545)=8),(NETWORKDAYS(Lister!$D$20,H545,Lister!$D$7:$D$13)-X545)*T545/NETWORKDAYS(Lister!$D$20,Lister!$E$20,Lister!$D$7:$D$13),IF(AND(MONTH(F545)=7,MONTH(H545)=7),0)))),0),"")</f>
        <v/>
      </c>
      <c r="AC545" s="15" t="str">
        <f>IF(Ansøgning!U550="","",Ansøgning!U550)</f>
        <v/>
      </c>
      <c r="AD545" s="31" t="str">
        <f t="shared" si="59"/>
        <v/>
      </c>
      <c r="AE545" s="31" t="str">
        <f t="shared" si="60"/>
        <v/>
      </c>
      <c r="AF545" s="51" t="str">
        <f t="shared" si="61"/>
        <v/>
      </c>
      <c r="AG545" s="15" t="str">
        <f t="shared" si="62"/>
        <v/>
      </c>
    </row>
    <row r="546" spans="1:33" x14ac:dyDescent="0.25">
      <c r="A546" s="13" t="str">
        <f>IF(Ansøgning!A551="","",Ansøgning!A551)</f>
        <v/>
      </c>
      <c r="B546" s="13" t="str">
        <f>IF(Ansøgning!B551="","",Ansøgning!B551)</f>
        <v/>
      </c>
      <c r="C546" s="13" t="str">
        <f>IF(Ansøgning!C551="","",Ansøgning!C551)</f>
        <v/>
      </c>
      <c r="D546" s="13" t="str">
        <f>IF(Ansøgning!D551="","",Ansøgning!D551)</f>
        <v/>
      </c>
      <c r="E546" s="14" t="str">
        <f>IF(Ansøgning!E551="","",Ansøgning!E551)</f>
        <v/>
      </c>
      <c r="F546" s="16"/>
      <c r="G546" s="14" t="str">
        <f>IF(Ansøgning!F551="","",Ansøgning!F551)</f>
        <v/>
      </c>
      <c r="H546" s="16"/>
      <c r="I546" s="72" t="str">
        <f>IF(OR(F546="",H546=""),"",NETWORKDAYS(F546,H546,Lister!$D$7:$D$13))</f>
        <v/>
      </c>
      <c r="J546" s="53" t="str">
        <f>IF(Ansøgning!H551="","",Ansøgning!H551)</f>
        <v/>
      </c>
      <c r="K546" s="32" t="str">
        <f t="shared" si="56"/>
        <v/>
      </c>
      <c r="L546" s="31" t="str">
        <f>IF(Ansøgning!J551="","",Ansøgning!J551)</f>
        <v/>
      </c>
      <c r="M546" s="18"/>
      <c r="N546" s="31" t="str">
        <f>IF(Ansøgning!K551="","",Ansøgning!K551)</f>
        <v/>
      </c>
      <c r="O546" s="18"/>
      <c r="P546" s="15" t="str">
        <f>IF(Ansøgning!L551="","",Ansøgning!L551)</f>
        <v/>
      </c>
      <c r="Q546" s="46" t="str">
        <f t="shared" si="57"/>
        <v/>
      </c>
      <c r="R546" s="46"/>
      <c r="S546" s="101" t="str">
        <f>IF(Ansøgning!M551="","",Ansøgning!M551)</f>
        <v/>
      </c>
      <c r="T546" s="31" t="str">
        <f t="shared" si="58"/>
        <v/>
      </c>
      <c r="U546" s="102" t="str">
        <f>IF(Ansøgning!O551="","",Ansøgning!O551)</f>
        <v/>
      </c>
      <c r="V546" s="20"/>
      <c r="W546" s="102" t="str">
        <f>IF(Ansøgning!P551="","",Ansøgning!P551)</f>
        <v/>
      </c>
      <c r="X546" s="20"/>
      <c r="Y546" s="31" t="str">
        <f>IF(Ansøgning!Q551="","",Ansøgning!Q551)</f>
        <v/>
      </c>
      <c r="Z546" s="46" t="str">
        <f>IFERROR(MAX(IF(OR(V546="",X546=""),"",IF(AND(AND(MONTH(F546)&gt;=7,MONTH(F546)&lt;8),AND(MONTH(H546)&gt;=7,MONTH(H546)&lt;8)),(NETWORKDAYS(F546,H546,Lister!$D$7:$D$13)-V546)*T546/NETWORKDAYS(Lister!$D$19,Lister!$E$19,Lister!$D$7:$D$13),IF(AND(AND(MONTH(F546)&gt;=7,MONTH(F546)&lt;8),MONTH(H546)&gt;7),(NETWORKDAYS(F546,Lister!$E$19,Lister!$D$7:$D$13)-V546)*T546/NETWORKDAYS(Lister!$D$19,Lister!$E$19,Lister!$D$7:$D$13),IF(MONTH(F546)&gt;7,0)))),0),"")</f>
        <v/>
      </c>
      <c r="AA546" s="31" t="str">
        <f>IF(Ansøgning!R551="","",Ansøgning!R551)</f>
        <v/>
      </c>
      <c r="AB546" s="46" t="str">
        <f>IFERROR(MAX(IF(OR(V546="",X546=""),"",IF(AND(AND(MONTH(F546)&gt;=8,MONTH(F546)&lt;9),AND(MONTH(H546)&gt;=8,MONTH(H546)&lt;9)),(NETWORKDAYS(F546,H546,Lister!$D$7:$D$13)-X546)*T546/NETWORKDAYS(Lister!$D$20,Lister!$E$20,Lister!$D$7:$D$13),IF(AND(MONTH(F546)=7,MONTH(H546)=8),(NETWORKDAYS(Lister!$D$20,H546,Lister!$D$7:$D$13)-X546)*T546/NETWORKDAYS(Lister!$D$20,Lister!$E$20,Lister!$D$7:$D$13),IF(AND(MONTH(F546)=7,MONTH(H546)=7),0)))),0),"")</f>
        <v/>
      </c>
      <c r="AC546" s="15" t="str">
        <f>IF(Ansøgning!U551="","",Ansøgning!U551)</f>
        <v/>
      </c>
      <c r="AD546" s="31" t="str">
        <f t="shared" si="59"/>
        <v/>
      </c>
      <c r="AE546" s="31" t="str">
        <f t="shared" si="60"/>
        <v/>
      </c>
      <c r="AF546" s="51" t="str">
        <f t="shared" si="61"/>
        <v/>
      </c>
      <c r="AG546" s="15" t="str">
        <f t="shared" si="62"/>
        <v/>
      </c>
    </row>
    <row r="547" spans="1:33" x14ac:dyDescent="0.25">
      <c r="A547" s="13" t="str">
        <f>IF(Ansøgning!A552="","",Ansøgning!A552)</f>
        <v/>
      </c>
      <c r="B547" s="13" t="str">
        <f>IF(Ansøgning!B552="","",Ansøgning!B552)</f>
        <v/>
      </c>
      <c r="C547" s="13" t="str">
        <f>IF(Ansøgning!C552="","",Ansøgning!C552)</f>
        <v/>
      </c>
      <c r="D547" s="13" t="str">
        <f>IF(Ansøgning!D552="","",Ansøgning!D552)</f>
        <v/>
      </c>
      <c r="E547" s="14" t="str">
        <f>IF(Ansøgning!E552="","",Ansøgning!E552)</f>
        <v/>
      </c>
      <c r="F547" s="16"/>
      <c r="G547" s="14" t="str">
        <f>IF(Ansøgning!F552="","",Ansøgning!F552)</f>
        <v/>
      </c>
      <c r="H547" s="16"/>
      <c r="I547" s="72" t="str">
        <f>IF(OR(F547="",H547=""),"",NETWORKDAYS(F547,H547,Lister!$D$7:$D$13))</f>
        <v/>
      </c>
      <c r="J547" s="53" t="str">
        <f>IF(Ansøgning!H552="","",Ansøgning!H552)</f>
        <v/>
      </c>
      <c r="K547" s="32" t="str">
        <f t="shared" si="56"/>
        <v/>
      </c>
      <c r="L547" s="31" t="str">
        <f>IF(Ansøgning!J552="","",Ansøgning!J552)</f>
        <v/>
      </c>
      <c r="M547" s="18"/>
      <c r="N547" s="31" t="str">
        <f>IF(Ansøgning!K552="","",Ansøgning!K552)</f>
        <v/>
      </c>
      <c r="O547" s="18"/>
      <c r="P547" s="15" t="str">
        <f>IF(Ansøgning!L552="","",Ansøgning!L552)</f>
        <v/>
      </c>
      <c r="Q547" s="46" t="str">
        <f t="shared" si="57"/>
        <v/>
      </c>
      <c r="R547" s="46"/>
      <c r="S547" s="101" t="str">
        <f>IF(Ansøgning!M552="","",Ansøgning!M552)</f>
        <v/>
      </c>
      <c r="T547" s="31" t="str">
        <f t="shared" si="58"/>
        <v/>
      </c>
      <c r="U547" s="102" t="str">
        <f>IF(Ansøgning!O552="","",Ansøgning!O552)</f>
        <v/>
      </c>
      <c r="V547" s="20"/>
      <c r="W547" s="102" t="str">
        <f>IF(Ansøgning!P552="","",Ansøgning!P552)</f>
        <v/>
      </c>
      <c r="X547" s="20"/>
      <c r="Y547" s="31" t="str">
        <f>IF(Ansøgning!Q552="","",Ansøgning!Q552)</f>
        <v/>
      </c>
      <c r="Z547" s="46" t="str">
        <f>IFERROR(MAX(IF(OR(V547="",X547=""),"",IF(AND(AND(MONTH(F547)&gt;=7,MONTH(F547)&lt;8),AND(MONTH(H547)&gt;=7,MONTH(H547)&lt;8)),(NETWORKDAYS(F547,H547,Lister!$D$7:$D$13)-V547)*T547/NETWORKDAYS(Lister!$D$19,Lister!$E$19,Lister!$D$7:$D$13),IF(AND(AND(MONTH(F547)&gt;=7,MONTH(F547)&lt;8),MONTH(H547)&gt;7),(NETWORKDAYS(F547,Lister!$E$19,Lister!$D$7:$D$13)-V547)*T547/NETWORKDAYS(Lister!$D$19,Lister!$E$19,Lister!$D$7:$D$13),IF(MONTH(F547)&gt;7,0)))),0),"")</f>
        <v/>
      </c>
      <c r="AA547" s="31" t="str">
        <f>IF(Ansøgning!R552="","",Ansøgning!R552)</f>
        <v/>
      </c>
      <c r="AB547" s="46" t="str">
        <f>IFERROR(MAX(IF(OR(V547="",X547=""),"",IF(AND(AND(MONTH(F547)&gt;=8,MONTH(F547)&lt;9),AND(MONTH(H547)&gt;=8,MONTH(H547)&lt;9)),(NETWORKDAYS(F547,H547,Lister!$D$7:$D$13)-X547)*T547/NETWORKDAYS(Lister!$D$20,Lister!$E$20,Lister!$D$7:$D$13),IF(AND(MONTH(F547)=7,MONTH(H547)=8),(NETWORKDAYS(Lister!$D$20,H547,Lister!$D$7:$D$13)-X547)*T547/NETWORKDAYS(Lister!$D$20,Lister!$E$20,Lister!$D$7:$D$13),IF(AND(MONTH(F547)=7,MONTH(H547)=7),0)))),0),"")</f>
        <v/>
      </c>
      <c r="AC547" s="15" t="str">
        <f>IF(Ansøgning!U552="","",Ansøgning!U552)</f>
        <v/>
      </c>
      <c r="AD547" s="31" t="str">
        <f t="shared" si="59"/>
        <v/>
      </c>
      <c r="AE547" s="31" t="str">
        <f t="shared" si="60"/>
        <v/>
      </c>
      <c r="AF547" s="51" t="str">
        <f t="shared" si="61"/>
        <v/>
      </c>
      <c r="AG547" s="15" t="str">
        <f t="shared" si="62"/>
        <v/>
      </c>
    </row>
    <row r="548" spans="1:33" x14ac:dyDescent="0.25">
      <c r="A548" s="13" t="str">
        <f>IF(Ansøgning!A553="","",Ansøgning!A553)</f>
        <v/>
      </c>
      <c r="B548" s="13" t="str">
        <f>IF(Ansøgning!B553="","",Ansøgning!B553)</f>
        <v/>
      </c>
      <c r="C548" s="13" t="str">
        <f>IF(Ansøgning!C553="","",Ansøgning!C553)</f>
        <v/>
      </c>
      <c r="D548" s="13" t="str">
        <f>IF(Ansøgning!D553="","",Ansøgning!D553)</f>
        <v/>
      </c>
      <c r="E548" s="14" t="str">
        <f>IF(Ansøgning!E553="","",Ansøgning!E553)</f>
        <v/>
      </c>
      <c r="F548" s="16"/>
      <c r="G548" s="14" t="str">
        <f>IF(Ansøgning!F553="","",Ansøgning!F553)</f>
        <v/>
      </c>
      <c r="H548" s="16"/>
      <c r="I548" s="72" t="str">
        <f>IF(OR(F548="",H548=""),"",NETWORKDAYS(F548,H548,Lister!$D$7:$D$13))</f>
        <v/>
      </c>
      <c r="J548" s="53" t="str">
        <f>IF(Ansøgning!H553="","",Ansøgning!H553)</f>
        <v/>
      </c>
      <c r="K548" s="32" t="str">
        <f t="shared" si="56"/>
        <v/>
      </c>
      <c r="L548" s="31" t="str">
        <f>IF(Ansøgning!J553="","",Ansøgning!J553)</f>
        <v/>
      </c>
      <c r="M548" s="18"/>
      <c r="N548" s="31" t="str">
        <f>IF(Ansøgning!K553="","",Ansøgning!K553)</f>
        <v/>
      </c>
      <c r="O548" s="18"/>
      <c r="P548" s="15" t="str">
        <f>IF(Ansøgning!L553="","",Ansøgning!L553)</f>
        <v/>
      </c>
      <c r="Q548" s="46" t="str">
        <f t="shared" si="57"/>
        <v/>
      </c>
      <c r="R548" s="46"/>
      <c r="S548" s="101" t="str">
        <f>IF(Ansøgning!M553="","",Ansøgning!M553)</f>
        <v/>
      </c>
      <c r="T548" s="31" t="str">
        <f t="shared" si="58"/>
        <v/>
      </c>
      <c r="U548" s="102" t="str">
        <f>IF(Ansøgning!O553="","",Ansøgning!O553)</f>
        <v/>
      </c>
      <c r="V548" s="20"/>
      <c r="W548" s="102" t="str">
        <f>IF(Ansøgning!P553="","",Ansøgning!P553)</f>
        <v/>
      </c>
      <c r="X548" s="20"/>
      <c r="Y548" s="31" t="str">
        <f>IF(Ansøgning!Q553="","",Ansøgning!Q553)</f>
        <v/>
      </c>
      <c r="Z548" s="46" t="str">
        <f>IFERROR(MAX(IF(OR(V548="",X548=""),"",IF(AND(AND(MONTH(F548)&gt;=7,MONTH(F548)&lt;8),AND(MONTH(H548)&gt;=7,MONTH(H548)&lt;8)),(NETWORKDAYS(F548,H548,Lister!$D$7:$D$13)-V548)*T548/NETWORKDAYS(Lister!$D$19,Lister!$E$19,Lister!$D$7:$D$13),IF(AND(AND(MONTH(F548)&gt;=7,MONTH(F548)&lt;8),MONTH(H548)&gt;7),(NETWORKDAYS(F548,Lister!$E$19,Lister!$D$7:$D$13)-V548)*T548/NETWORKDAYS(Lister!$D$19,Lister!$E$19,Lister!$D$7:$D$13),IF(MONTH(F548)&gt;7,0)))),0),"")</f>
        <v/>
      </c>
      <c r="AA548" s="31" t="str">
        <f>IF(Ansøgning!R553="","",Ansøgning!R553)</f>
        <v/>
      </c>
      <c r="AB548" s="46" t="str">
        <f>IFERROR(MAX(IF(OR(V548="",X548=""),"",IF(AND(AND(MONTH(F548)&gt;=8,MONTH(F548)&lt;9),AND(MONTH(H548)&gt;=8,MONTH(H548)&lt;9)),(NETWORKDAYS(F548,H548,Lister!$D$7:$D$13)-X548)*T548/NETWORKDAYS(Lister!$D$20,Lister!$E$20,Lister!$D$7:$D$13),IF(AND(MONTH(F548)=7,MONTH(H548)=8),(NETWORKDAYS(Lister!$D$20,H548,Lister!$D$7:$D$13)-X548)*T548/NETWORKDAYS(Lister!$D$20,Lister!$E$20,Lister!$D$7:$D$13),IF(AND(MONTH(F548)=7,MONTH(H548)=7),0)))),0),"")</f>
        <v/>
      </c>
      <c r="AC548" s="15" t="str">
        <f>IF(Ansøgning!U553="","",Ansøgning!U553)</f>
        <v/>
      </c>
      <c r="AD548" s="31" t="str">
        <f t="shared" si="59"/>
        <v/>
      </c>
      <c r="AE548" s="31" t="str">
        <f t="shared" si="60"/>
        <v/>
      </c>
      <c r="AF548" s="51" t="str">
        <f t="shared" si="61"/>
        <v/>
      </c>
      <c r="AG548" s="15" t="str">
        <f t="shared" si="62"/>
        <v/>
      </c>
    </row>
    <row r="549" spans="1:33" x14ac:dyDescent="0.25">
      <c r="A549" s="13" t="str">
        <f>IF(Ansøgning!A554="","",Ansøgning!A554)</f>
        <v/>
      </c>
      <c r="B549" s="13" t="str">
        <f>IF(Ansøgning!B554="","",Ansøgning!B554)</f>
        <v/>
      </c>
      <c r="C549" s="13" t="str">
        <f>IF(Ansøgning!C554="","",Ansøgning!C554)</f>
        <v/>
      </c>
      <c r="D549" s="13" t="str">
        <f>IF(Ansøgning!D554="","",Ansøgning!D554)</f>
        <v/>
      </c>
      <c r="E549" s="14" t="str">
        <f>IF(Ansøgning!E554="","",Ansøgning!E554)</f>
        <v/>
      </c>
      <c r="F549" s="16"/>
      <c r="G549" s="14" t="str">
        <f>IF(Ansøgning!F554="","",Ansøgning!F554)</f>
        <v/>
      </c>
      <c r="H549" s="16"/>
      <c r="I549" s="72" t="str">
        <f>IF(OR(F549="",H549=""),"",NETWORKDAYS(F549,H549,Lister!$D$7:$D$13))</f>
        <v/>
      </c>
      <c r="J549" s="53" t="str">
        <f>IF(Ansøgning!H554="","",Ansøgning!H554)</f>
        <v/>
      </c>
      <c r="K549" s="32" t="str">
        <f t="shared" si="56"/>
        <v/>
      </c>
      <c r="L549" s="31" t="str">
        <f>IF(Ansøgning!J554="","",Ansøgning!J554)</f>
        <v/>
      </c>
      <c r="M549" s="18"/>
      <c r="N549" s="31" t="str">
        <f>IF(Ansøgning!K554="","",Ansøgning!K554)</f>
        <v/>
      </c>
      <c r="O549" s="18"/>
      <c r="P549" s="15" t="str">
        <f>IF(Ansøgning!L554="","",Ansøgning!L554)</f>
        <v/>
      </c>
      <c r="Q549" s="46" t="str">
        <f t="shared" si="57"/>
        <v/>
      </c>
      <c r="R549" s="46"/>
      <c r="S549" s="101" t="str">
        <f>IF(Ansøgning!M554="","",Ansøgning!M554)</f>
        <v/>
      </c>
      <c r="T549" s="31" t="str">
        <f t="shared" si="58"/>
        <v/>
      </c>
      <c r="U549" s="102" t="str">
        <f>IF(Ansøgning!O554="","",Ansøgning!O554)</f>
        <v/>
      </c>
      <c r="V549" s="20"/>
      <c r="W549" s="102" t="str">
        <f>IF(Ansøgning!P554="","",Ansøgning!P554)</f>
        <v/>
      </c>
      <c r="X549" s="20"/>
      <c r="Y549" s="31" t="str">
        <f>IF(Ansøgning!Q554="","",Ansøgning!Q554)</f>
        <v/>
      </c>
      <c r="Z549" s="46" t="str">
        <f>IFERROR(MAX(IF(OR(V549="",X549=""),"",IF(AND(AND(MONTH(F549)&gt;=7,MONTH(F549)&lt;8),AND(MONTH(H549)&gt;=7,MONTH(H549)&lt;8)),(NETWORKDAYS(F549,H549,Lister!$D$7:$D$13)-V549)*T549/NETWORKDAYS(Lister!$D$19,Lister!$E$19,Lister!$D$7:$D$13),IF(AND(AND(MONTH(F549)&gt;=7,MONTH(F549)&lt;8),MONTH(H549)&gt;7),(NETWORKDAYS(F549,Lister!$E$19,Lister!$D$7:$D$13)-V549)*T549/NETWORKDAYS(Lister!$D$19,Lister!$E$19,Lister!$D$7:$D$13),IF(MONTH(F549)&gt;7,0)))),0),"")</f>
        <v/>
      </c>
      <c r="AA549" s="31" t="str">
        <f>IF(Ansøgning!R554="","",Ansøgning!R554)</f>
        <v/>
      </c>
      <c r="AB549" s="46" t="str">
        <f>IFERROR(MAX(IF(OR(V549="",X549=""),"",IF(AND(AND(MONTH(F549)&gt;=8,MONTH(F549)&lt;9),AND(MONTH(H549)&gt;=8,MONTH(H549)&lt;9)),(NETWORKDAYS(F549,H549,Lister!$D$7:$D$13)-X549)*T549/NETWORKDAYS(Lister!$D$20,Lister!$E$20,Lister!$D$7:$D$13),IF(AND(MONTH(F549)=7,MONTH(H549)=8),(NETWORKDAYS(Lister!$D$20,H549,Lister!$D$7:$D$13)-X549)*T549/NETWORKDAYS(Lister!$D$20,Lister!$E$20,Lister!$D$7:$D$13),IF(AND(MONTH(F549)=7,MONTH(H549)=7),0)))),0),"")</f>
        <v/>
      </c>
      <c r="AC549" s="15" t="str">
        <f>IF(Ansøgning!U554="","",Ansøgning!U554)</f>
        <v/>
      </c>
      <c r="AD549" s="31" t="str">
        <f t="shared" si="59"/>
        <v/>
      </c>
      <c r="AE549" s="31" t="str">
        <f t="shared" si="60"/>
        <v/>
      </c>
      <c r="AF549" s="51" t="str">
        <f t="shared" si="61"/>
        <v/>
      </c>
      <c r="AG549" s="15" t="str">
        <f t="shared" si="62"/>
        <v/>
      </c>
    </row>
    <row r="550" spans="1:33" x14ac:dyDescent="0.25">
      <c r="A550" s="13" t="str">
        <f>IF(Ansøgning!A555="","",Ansøgning!A555)</f>
        <v/>
      </c>
      <c r="B550" s="13" t="str">
        <f>IF(Ansøgning!B555="","",Ansøgning!B555)</f>
        <v/>
      </c>
      <c r="C550" s="13" t="str">
        <f>IF(Ansøgning!C555="","",Ansøgning!C555)</f>
        <v/>
      </c>
      <c r="D550" s="13" t="str">
        <f>IF(Ansøgning!D555="","",Ansøgning!D555)</f>
        <v/>
      </c>
      <c r="E550" s="14" t="str">
        <f>IF(Ansøgning!E555="","",Ansøgning!E555)</f>
        <v/>
      </c>
      <c r="F550" s="16"/>
      <c r="G550" s="14" t="str">
        <f>IF(Ansøgning!F555="","",Ansøgning!F555)</f>
        <v/>
      </c>
      <c r="H550" s="16"/>
      <c r="I550" s="72" t="str">
        <f>IF(OR(F550="",H550=""),"",NETWORKDAYS(F550,H550,Lister!$D$7:$D$13))</f>
        <v/>
      </c>
      <c r="J550" s="53" t="str">
        <f>IF(Ansøgning!H555="","",Ansøgning!H555)</f>
        <v/>
      </c>
      <c r="K550" s="32" t="str">
        <f t="shared" si="56"/>
        <v/>
      </c>
      <c r="L550" s="31" t="str">
        <f>IF(Ansøgning!J555="","",Ansøgning!J555)</f>
        <v/>
      </c>
      <c r="M550" s="18"/>
      <c r="N550" s="31" t="str">
        <f>IF(Ansøgning!K555="","",Ansøgning!K555)</f>
        <v/>
      </c>
      <c r="O550" s="18"/>
      <c r="P550" s="15" t="str">
        <f>IF(Ansøgning!L555="","",Ansøgning!L555)</f>
        <v/>
      </c>
      <c r="Q550" s="46" t="str">
        <f t="shared" si="57"/>
        <v/>
      </c>
      <c r="R550" s="46"/>
      <c r="S550" s="101" t="str">
        <f>IF(Ansøgning!M555="","",Ansøgning!M555)</f>
        <v/>
      </c>
      <c r="T550" s="31" t="str">
        <f t="shared" si="58"/>
        <v/>
      </c>
      <c r="U550" s="102" t="str">
        <f>IF(Ansøgning!O555="","",Ansøgning!O555)</f>
        <v/>
      </c>
      <c r="V550" s="20"/>
      <c r="W550" s="102" t="str">
        <f>IF(Ansøgning!P555="","",Ansøgning!P555)</f>
        <v/>
      </c>
      <c r="X550" s="20"/>
      <c r="Y550" s="31" t="str">
        <f>IF(Ansøgning!Q555="","",Ansøgning!Q555)</f>
        <v/>
      </c>
      <c r="Z550" s="46" t="str">
        <f>IFERROR(MAX(IF(OR(V550="",X550=""),"",IF(AND(AND(MONTH(F550)&gt;=7,MONTH(F550)&lt;8),AND(MONTH(H550)&gt;=7,MONTH(H550)&lt;8)),(NETWORKDAYS(F550,H550,Lister!$D$7:$D$13)-V550)*T550/NETWORKDAYS(Lister!$D$19,Lister!$E$19,Lister!$D$7:$D$13),IF(AND(AND(MONTH(F550)&gt;=7,MONTH(F550)&lt;8),MONTH(H550)&gt;7),(NETWORKDAYS(F550,Lister!$E$19,Lister!$D$7:$D$13)-V550)*T550/NETWORKDAYS(Lister!$D$19,Lister!$E$19,Lister!$D$7:$D$13),IF(MONTH(F550)&gt;7,0)))),0),"")</f>
        <v/>
      </c>
      <c r="AA550" s="31" t="str">
        <f>IF(Ansøgning!R555="","",Ansøgning!R555)</f>
        <v/>
      </c>
      <c r="AB550" s="46" t="str">
        <f>IFERROR(MAX(IF(OR(V550="",X550=""),"",IF(AND(AND(MONTH(F550)&gt;=8,MONTH(F550)&lt;9),AND(MONTH(H550)&gt;=8,MONTH(H550)&lt;9)),(NETWORKDAYS(F550,H550,Lister!$D$7:$D$13)-X550)*T550/NETWORKDAYS(Lister!$D$20,Lister!$E$20,Lister!$D$7:$D$13),IF(AND(MONTH(F550)=7,MONTH(H550)=8),(NETWORKDAYS(Lister!$D$20,H550,Lister!$D$7:$D$13)-X550)*T550/NETWORKDAYS(Lister!$D$20,Lister!$E$20,Lister!$D$7:$D$13),IF(AND(MONTH(F550)=7,MONTH(H550)=7),0)))),0),"")</f>
        <v/>
      </c>
      <c r="AC550" s="15" t="str">
        <f>IF(Ansøgning!U555="","",Ansøgning!U555)</f>
        <v/>
      </c>
      <c r="AD550" s="31" t="str">
        <f t="shared" si="59"/>
        <v/>
      </c>
      <c r="AE550" s="31" t="str">
        <f t="shared" si="60"/>
        <v/>
      </c>
      <c r="AF550" s="51" t="str">
        <f t="shared" si="61"/>
        <v/>
      </c>
      <c r="AG550" s="15" t="str">
        <f t="shared" si="62"/>
        <v/>
      </c>
    </row>
    <row r="551" spans="1:33" x14ac:dyDescent="0.25">
      <c r="A551" s="13" t="str">
        <f>IF(Ansøgning!A556="","",Ansøgning!A556)</f>
        <v/>
      </c>
      <c r="B551" s="13" t="str">
        <f>IF(Ansøgning!B556="","",Ansøgning!B556)</f>
        <v/>
      </c>
      <c r="C551" s="13" t="str">
        <f>IF(Ansøgning!C556="","",Ansøgning!C556)</f>
        <v/>
      </c>
      <c r="D551" s="13" t="str">
        <f>IF(Ansøgning!D556="","",Ansøgning!D556)</f>
        <v/>
      </c>
      <c r="E551" s="14" t="str">
        <f>IF(Ansøgning!E556="","",Ansøgning!E556)</f>
        <v/>
      </c>
      <c r="F551" s="16"/>
      <c r="G551" s="14" t="str">
        <f>IF(Ansøgning!F556="","",Ansøgning!F556)</f>
        <v/>
      </c>
      <c r="H551" s="16"/>
      <c r="I551" s="72" t="str">
        <f>IF(OR(F551="",H551=""),"",NETWORKDAYS(F551,H551,Lister!$D$7:$D$13))</f>
        <v/>
      </c>
      <c r="J551" s="53" t="str">
        <f>IF(Ansøgning!H556="","",Ansøgning!H556)</f>
        <v/>
      </c>
      <c r="K551" s="32" t="str">
        <f t="shared" si="56"/>
        <v/>
      </c>
      <c r="L551" s="31" t="str">
        <f>IF(Ansøgning!J556="","",Ansøgning!J556)</f>
        <v/>
      </c>
      <c r="M551" s="18"/>
      <c r="N551" s="31" t="str">
        <f>IF(Ansøgning!K556="","",Ansøgning!K556)</f>
        <v/>
      </c>
      <c r="O551" s="18"/>
      <c r="P551" s="15" t="str">
        <f>IF(Ansøgning!L556="","",Ansøgning!L556)</f>
        <v/>
      </c>
      <c r="Q551" s="46" t="str">
        <f t="shared" si="57"/>
        <v/>
      </c>
      <c r="R551" s="46"/>
      <c r="S551" s="101" t="str">
        <f>IF(Ansøgning!M556="","",Ansøgning!M556)</f>
        <v/>
      </c>
      <c r="T551" s="31" t="str">
        <f t="shared" si="58"/>
        <v/>
      </c>
      <c r="U551" s="102" t="str">
        <f>IF(Ansøgning!O556="","",Ansøgning!O556)</f>
        <v/>
      </c>
      <c r="V551" s="20"/>
      <c r="W551" s="102" t="str">
        <f>IF(Ansøgning!P556="","",Ansøgning!P556)</f>
        <v/>
      </c>
      <c r="X551" s="20"/>
      <c r="Y551" s="31" t="str">
        <f>IF(Ansøgning!Q556="","",Ansøgning!Q556)</f>
        <v/>
      </c>
      <c r="Z551" s="46" t="str">
        <f>IFERROR(MAX(IF(OR(V551="",X551=""),"",IF(AND(AND(MONTH(F551)&gt;=7,MONTH(F551)&lt;8),AND(MONTH(H551)&gt;=7,MONTH(H551)&lt;8)),(NETWORKDAYS(F551,H551,Lister!$D$7:$D$13)-V551)*T551/NETWORKDAYS(Lister!$D$19,Lister!$E$19,Lister!$D$7:$D$13),IF(AND(AND(MONTH(F551)&gt;=7,MONTH(F551)&lt;8),MONTH(H551)&gt;7),(NETWORKDAYS(F551,Lister!$E$19,Lister!$D$7:$D$13)-V551)*T551/NETWORKDAYS(Lister!$D$19,Lister!$E$19,Lister!$D$7:$D$13),IF(MONTH(F551)&gt;7,0)))),0),"")</f>
        <v/>
      </c>
      <c r="AA551" s="31" t="str">
        <f>IF(Ansøgning!R556="","",Ansøgning!R556)</f>
        <v/>
      </c>
      <c r="AB551" s="46" t="str">
        <f>IFERROR(MAX(IF(OR(V551="",X551=""),"",IF(AND(AND(MONTH(F551)&gt;=8,MONTH(F551)&lt;9),AND(MONTH(H551)&gt;=8,MONTH(H551)&lt;9)),(NETWORKDAYS(F551,H551,Lister!$D$7:$D$13)-X551)*T551/NETWORKDAYS(Lister!$D$20,Lister!$E$20,Lister!$D$7:$D$13),IF(AND(MONTH(F551)=7,MONTH(H551)=8),(NETWORKDAYS(Lister!$D$20,H551,Lister!$D$7:$D$13)-X551)*T551/NETWORKDAYS(Lister!$D$20,Lister!$E$20,Lister!$D$7:$D$13),IF(AND(MONTH(F551)=7,MONTH(H551)=7),0)))),0),"")</f>
        <v/>
      </c>
      <c r="AC551" s="15" t="str">
        <f>IF(Ansøgning!U556="","",Ansøgning!U556)</f>
        <v/>
      </c>
      <c r="AD551" s="31" t="str">
        <f t="shared" si="59"/>
        <v/>
      </c>
      <c r="AE551" s="31" t="str">
        <f t="shared" si="60"/>
        <v/>
      </c>
      <c r="AF551" s="51" t="str">
        <f t="shared" si="61"/>
        <v/>
      </c>
      <c r="AG551" s="15" t="str">
        <f t="shared" si="62"/>
        <v/>
      </c>
    </row>
    <row r="552" spans="1:33" x14ac:dyDescent="0.25">
      <c r="A552" s="13" t="str">
        <f>IF(Ansøgning!A557="","",Ansøgning!A557)</f>
        <v/>
      </c>
      <c r="B552" s="13" t="str">
        <f>IF(Ansøgning!B557="","",Ansøgning!B557)</f>
        <v/>
      </c>
      <c r="C552" s="13" t="str">
        <f>IF(Ansøgning!C557="","",Ansøgning!C557)</f>
        <v/>
      </c>
      <c r="D552" s="13" t="str">
        <f>IF(Ansøgning!D557="","",Ansøgning!D557)</f>
        <v/>
      </c>
      <c r="E552" s="14" t="str">
        <f>IF(Ansøgning!E557="","",Ansøgning!E557)</f>
        <v/>
      </c>
      <c r="F552" s="16"/>
      <c r="G552" s="14" t="str">
        <f>IF(Ansøgning!F557="","",Ansøgning!F557)</f>
        <v/>
      </c>
      <c r="H552" s="16"/>
      <c r="I552" s="72" t="str">
        <f>IF(OR(F552="",H552=""),"",NETWORKDAYS(F552,H552,Lister!$D$7:$D$13))</f>
        <v/>
      </c>
      <c r="J552" s="53" t="str">
        <f>IF(Ansøgning!H557="","",Ansøgning!H557)</f>
        <v/>
      </c>
      <c r="K552" s="32" t="str">
        <f t="shared" si="56"/>
        <v/>
      </c>
      <c r="L552" s="31" t="str">
        <f>IF(Ansøgning!J557="","",Ansøgning!J557)</f>
        <v/>
      </c>
      <c r="M552" s="18"/>
      <c r="N552" s="31" t="str">
        <f>IF(Ansøgning!K557="","",Ansøgning!K557)</f>
        <v/>
      </c>
      <c r="O552" s="18"/>
      <c r="P552" s="15" t="str">
        <f>IF(Ansøgning!L557="","",Ansøgning!L557)</f>
        <v/>
      </c>
      <c r="Q552" s="46" t="str">
        <f t="shared" si="57"/>
        <v/>
      </c>
      <c r="R552" s="46"/>
      <c r="S552" s="101" t="str">
        <f>IF(Ansøgning!M557="","",Ansøgning!M557)</f>
        <v/>
      </c>
      <c r="T552" s="31" t="str">
        <f t="shared" si="58"/>
        <v/>
      </c>
      <c r="U552" s="102" t="str">
        <f>IF(Ansøgning!O557="","",Ansøgning!O557)</f>
        <v/>
      </c>
      <c r="V552" s="20"/>
      <c r="W552" s="102" t="str">
        <f>IF(Ansøgning!P557="","",Ansøgning!P557)</f>
        <v/>
      </c>
      <c r="X552" s="20"/>
      <c r="Y552" s="31" t="str">
        <f>IF(Ansøgning!Q557="","",Ansøgning!Q557)</f>
        <v/>
      </c>
      <c r="Z552" s="46" t="str">
        <f>IFERROR(MAX(IF(OR(V552="",X552=""),"",IF(AND(AND(MONTH(F552)&gt;=7,MONTH(F552)&lt;8),AND(MONTH(H552)&gt;=7,MONTH(H552)&lt;8)),(NETWORKDAYS(F552,H552,Lister!$D$7:$D$13)-V552)*T552/NETWORKDAYS(Lister!$D$19,Lister!$E$19,Lister!$D$7:$D$13),IF(AND(AND(MONTH(F552)&gt;=7,MONTH(F552)&lt;8),MONTH(H552)&gt;7),(NETWORKDAYS(F552,Lister!$E$19,Lister!$D$7:$D$13)-V552)*T552/NETWORKDAYS(Lister!$D$19,Lister!$E$19,Lister!$D$7:$D$13),IF(MONTH(F552)&gt;7,0)))),0),"")</f>
        <v/>
      </c>
      <c r="AA552" s="31" t="str">
        <f>IF(Ansøgning!R557="","",Ansøgning!R557)</f>
        <v/>
      </c>
      <c r="AB552" s="46" t="str">
        <f>IFERROR(MAX(IF(OR(V552="",X552=""),"",IF(AND(AND(MONTH(F552)&gt;=8,MONTH(F552)&lt;9),AND(MONTH(H552)&gt;=8,MONTH(H552)&lt;9)),(NETWORKDAYS(F552,H552,Lister!$D$7:$D$13)-X552)*T552/NETWORKDAYS(Lister!$D$20,Lister!$E$20,Lister!$D$7:$D$13),IF(AND(MONTH(F552)=7,MONTH(H552)=8),(NETWORKDAYS(Lister!$D$20,H552,Lister!$D$7:$D$13)-X552)*T552/NETWORKDAYS(Lister!$D$20,Lister!$E$20,Lister!$D$7:$D$13),IF(AND(MONTH(F552)=7,MONTH(H552)=7),0)))),0),"")</f>
        <v/>
      </c>
      <c r="AC552" s="15" t="str">
        <f>IF(Ansøgning!U557="","",Ansøgning!U557)</f>
        <v/>
      </c>
      <c r="AD552" s="31" t="str">
        <f t="shared" si="59"/>
        <v/>
      </c>
      <c r="AE552" s="31" t="str">
        <f t="shared" si="60"/>
        <v/>
      </c>
      <c r="AF552" s="51" t="str">
        <f t="shared" si="61"/>
        <v/>
      </c>
      <c r="AG552" s="15" t="str">
        <f t="shared" si="62"/>
        <v/>
      </c>
    </row>
    <row r="553" spans="1:33" x14ac:dyDescent="0.25">
      <c r="A553" s="13" t="str">
        <f>IF(Ansøgning!A558="","",Ansøgning!A558)</f>
        <v/>
      </c>
      <c r="B553" s="13" t="str">
        <f>IF(Ansøgning!B558="","",Ansøgning!B558)</f>
        <v/>
      </c>
      <c r="C553" s="13" t="str">
        <f>IF(Ansøgning!C558="","",Ansøgning!C558)</f>
        <v/>
      </c>
      <c r="D553" s="13" t="str">
        <f>IF(Ansøgning!D558="","",Ansøgning!D558)</f>
        <v/>
      </c>
      <c r="E553" s="14" t="str">
        <f>IF(Ansøgning!E558="","",Ansøgning!E558)</f>
        <v/>
      </c>
      <c r="F553" s="16"/>
      <c r="G553" s="14" t="str">
        <f>IF(Ansøgning!F558="","",Ansøgning!F558)</f>
        <v/>
      </c>
      <c r="H553" s="16"/>
      <c r="I553" s="72" t="str">
        <f>IF(OR(F553="",H553=""),"",NETWORKDAYS(F553,H553,Lister!$D$7:$D$13))</f>
        <v/>
      </c>
      <c r="J553" s="53" t="str">
        <f>IF(Ansøgning!H558="","",Ansøgning!H558)</f>
        <v/>
      </c>
      <c r="K553" s="32" t="str">
        <f t="shared" si="56"/>
        <v/>
      </c>
      <c r="L553" s="31" t="str">
        <f>IF(Ansøgning!J558="","",Ansøgning!J558)</f>
        <v/>
      </c>
      <c r="M553" s="18"/>
      <c r="N553" s="31" t="str">
        <f>IF(Ansøgning!K558="","",Ansøgning!K558)</f>
        <v/>
      </c>
      <c r="O553" s="18"/>
      <c r="P553" s="15" t="str">
        <f>IF(Ansøgning!L558="","",Ansøgning!L558)</f>
        <v/>
      </c>
      <c r="Q553" s="46" t="str">
        <f t="shared" si="57"/>
        <v/>
      </c>
      <c r="R553" s="46"/>
      <c r="S553" s="101" t="str">
        <f>IF(Ansøgning!M558="","",Ansøgning!M558)</f>
        <v/>
      </c>
      <c r="T553" s="31" t="str">
        <f t="shared" si="58"/>
        <v/>
      </c>
      <c r="U553" s="102" t="str">
        <f>IF(Ansøgning!O558="","",Ansøgning!O558)</f>
        <v/>
      </c>
      <c r="V553" s="20"/>
      <c r="W553" s="102" t="str">
        <f>IF(Ansøgning!P558="","",Ansøgning!P558)</f>
        <v/>
      </c>
      <c r="X553" s="20"/>
      <c r="Y553" s="31" t="str">
        <f>IF(Ansøgning!Q558="","",Ansøgning!Q558)</f>
        <v/>
      </c>
      <c r="Z553" s="46" t="str">
        <f>IFERROR(MAX(IF(OR(V553="",X553=""),"",IF(AND(AND(MONTH(F553)&gt;=7,MONTH(F553)&lt;8),AND(MONTH(H553)&gt;=7,MONTH(H553)&lt;8)),(NETWORKDAYS(F553,H553,Lister!$D$7:$D$13)-V553)*T553/NETWORKDAYS(Lister!$D$19,Lister!$E$19,Lister!$D$7:$D$13),IF(AND(AND(MONTH(F553)&gt;=7,MONTH(F553)&lt;8),MONTH(H553)&gt;7),(NETWORKDAYS(F553,Lister!$E$19,Lister!$D$7:$D$13)-V553)*T553/NETWORKDAYS(Lister!$D$19,Lister!$E$19,Lister!$D$7:$D$13),IF(MONTH(F553)&gt;7,0)))),0),"")</f>
        <v/>
      </c>
      <c r="AA553" s="31" t="str">
        <f>IF(Ansøgning!R558="","",Ansøgning!R558)</f>
        <v/>
      </c>
      <c r="AB553" s="46" t="str">
        <f>IFERROR(MAX(IF(OR(V553="",X553=""),"",IF(AND(AND(MONTH(F553)&gt;=8,MONTH(F553)&lt;9),AND(MONTH(H553)&gt;=8,MONTH(H553)&lt;9)),(NETWORKDAYS(F553,H553,Lister!$D$7:$D$13)-X553)*T553/NETWORKDAYS(Lister!$D$20,Lister!$E$20,Lister!$D$7:$D$13),IF(AND(MONTH(F553)=7,MONTH(H553)=8),(NETWORKDAYS(Lister!$D$20,H553,Lister!$D$7:$D$13)-X553)*T553/NETWORKDAYS(Lister!$D$20,Lister!$E$20,Lister!$D$7:$D$13),IF(AND(MONTH(F553)=7,MONTH(H553)=7),0)))),0),"")</f>
        <v/>
      </c>
      <c r="AC553" s="15" t="str">
        <f>IF(Ansøgning!U558="","",Ansøgning!U558)</f>
        <v/>
      </c>
      <c r="AD553" s="31" t="str">
        <f t="shared" si="59"/>
        <v/>
      </c>
      <c r="AE553" s="31" t="str">
        <f t="shared" si="60"/>
        <v/>
      </c>
      <c r="AF553" s="51" t="str">
        <f t="shared" si="61"/>
        <v/>
      </c>
      <c r="AG553" s="15" t="str">
        <f t="shared" si="62"/>
        <v/>
      </c>
    </row>
    <row r="554" spans="1:33" x14ac:dyDescent="0.25">
      <c r="A554" s="13" t="str">
        <f>IF(Ansøgning!A559="","",Ansøgning!A559)</f>
        <v/>
      </c>
      <c r="B554" s="13" t="str">
        <f>IF(Ansøgning!B559="","",Ansøgning!B559)</f>
        <v/>
      </c>
      <c r="C554" s="13" t="str">
        <f>IF(Ansøgning!C559="","",Ansøgning!C559)</f>
        <v/>
      </c>
      <c r="D554" s="13" t="str">
        <f>IF(Ansøgning!D559="","",Ansøgning!D559)</f>
        <v/>
      </c>
      <c r="E554" s="14" t="str">
        <f>IF(Ansøgning!E559="","",Ansøgning!E559)</f>
        <v/>
      </c>
      <c r="F554" s="16"/>
      <c r="G554" s="14" t="str">
        <f>IF(Ansøgning!F559="","",Ansøgning!F559)</f>
        <v/>
      </c>
      <c r="H554" s="16"/>
      <c r="I554" s="72" t="str">
        <f>IF(OR(F554="",H554=""),"",NETWORKDAYS(F554,H554,Lister!$D$7:$D$13))</f>
        <v/>
      </c>
      <c r="J554" s="53" t="str">
        <f>IF(Ansøgning!H559="","",Ansøgning!H559)</f>
        <v/>
      </c>
      <c r="K554" s="32" t="str">
        <f t="shared" si="56"/>
        <v/>
      </c>
      <c r="L554" s="31" t="str">
        <f>IF(Ansøgning!J559="","",Ansøgning!J559)</f>
        <v/>
      </c>
      <c r="M554" s="18"/>
      <c r="N554" s="31" t="str">
        <f>IF(Ansøgning!K559="","",Ansøgning!K559)</f>
        <v/>
      </c>
      <c r="O554" s="18"/>
      <c r="P554" s="15" t="str">
        <f>IF(Ansøgning!L559="","",Ansøgning!L559)</f>
        <v/>
      </c>
      <c r="Q554" s="46" t="str">
        <f t="shared" si="57"/>
        <v/>
      </c>
      <c r="R554" s="46"/>
      <c r="S554" s="101" t="str">
        <f>IF(Ansøgning!M559="","",Ansøgning!M559)</f>
        <v/>
      </c>
      <c r="T554" s="31" t="str">
        <f t="shared" si="58"/>
        <v/>
      </c>
      <c r="U554" s="102" t="str">
        <f>IF(Ansøgning!O559="","",Ansøgning!O559)</f>
        <v/>
      </c>
      <c r="V554" s="20"/>
      <c r="W554" s="102" t="str">
        <f>IF(Ansøgning!P559="","",Ansøgning!P559)</f>
        <v/>
      </c>
      <c r="X554" s="20"/>
      <c r="Y554" s="31" t="str">
        <f>IF(Ansøgning!Q559="","",Ansøgning!Q559)</f>
        <v/>
      </c>
      <c r="Z554" s="46" t="str">
        <f>IFERROR(MAX(IF(OR(V554="",X554=""),"",IF(AND(AND(MONTH(F554)&gt;=7,MONTH(F554)&lt;8),AND(MONTH(H554)&gt;=7,MONTH(H554)&lt;8)),(NETWORKDAYS(F554,H554,Lister!$D$7:$D$13)-V554)*T554/NETWORKDAYS(Lister!$D$19,Lister!$E$19,Lister!$D$7:$D$13),IF(AND(AND(MONTH(F554)&gt;=7,MONTH(F554)&lt;8),MONTH(H554)&gt;7),(NETWORKDAYS(F554,Lister!$E$19,Lister!$D$7:$D$13)-V554)*T554/NETWORKDAYS(Lister!$D$19,Lister!$E$19,Lister!$D$7:$D$13),IF(MONTH(F554)&gt;7,0)))),0),"")</f>
        <v/>
      </c>
      <c r="AA554" s="31" t="str">
        <f>IF(Ansøgning!R559="","",Ansøgning!R559)</f>
        <v/>
      </c>
      <c r="AB554" s="46" t="str">
        <f>IFERROR(MAX(IF(OR(V554="",X554=""),"",IF(AND(AND(MONTH(F554)&gt;=8,MONTH(F554)&lt;9),AND(MONTH(H554)&gt;=8,MONTH(H554)&lt;9)),(NETWORKDAYS(F554,H554,Lister!$D$7:$D$13)-X554)*T554/NETWORKDAYS(Lister!$D$20,Lister!$E$20,Lister!$D$7:$D$13),IF(AND(MONTH(F554)=7,MONTH(H554)=8),(NETWORKDAYS(Lister!$D$20,H554,Lister!$D$7:$D$13)-X554)*T554/NETWORKDAYS(Lister!$D$20,Lister!$E$20,Lister!$D$7:$D$13),IF(AND(MONTH(F554)=7,MONTH(H554)=7),0)))),0),"")</f>
        <v/>
      </c>
      <c r="AC554" s="15" t="str">
        <f>IF(Ansøgning!U559="","",Ansøgning!U559)</f>
        <v/>
      </c>
      <c r="AD554" s="31" t="str">
        <f t="shared" si="59"/>
        <v/>
      </c>
      <c r="AE554" s="31" t="str">
        <f t="shared" si="60"/>
        <v/>
      </c>
      <c r="AF554" s="51" t="str">
        <f t="shared" si="61"/>
        <v/>
      </c>
      <c r="AG554" s="15" t="str">
        <f t="shared" si="62"/>
        <v/>
      </c>
    </row>
    <row r="555" spans="1:33" x14ac:dyDescent="0.25">
      <c r="A555" s="13" t="str">
        <f>IF(Ansøgning!A560="","",Ansøgning!A560)</f>
        <v/>
      </c>
      <c r="B555" s="13" t="str">
        <f>IF(Ansøgning!B560="","",Ansøgning!B560)</f>
        <v/>
      </c>
      <c r="C555" s="13" t="str">
        <f>IF(Ansøgning!C560="","",Ansøgning!C560)</f>
        <v/>
      </c>
      <c r="D555" s="13" t="str">
        <f>IF(Ansøgning!D560="","",Ansøgning!D560)</f>
        <v/>
      </c>
      <c r="E555" s="14" t="str">
        <f>IF(Ansøgning!E560="","",Ansøgning!E560)</f>
        <v/>
      </c>
      <c r="F555" s="16"/>
      <c r="G555" s="14" t="str">
        <f>IF(Ansøgning!F560="","",Ansøgning!F560)</f>
        <v/>
      </c>
      <c r="H555" s="16"/>
      <c r="I555" s="72" t="str">
        <f>IF(OR(F555="",H555=""),"",NETWORKDAYS(F555,H555,Lister!$D$7:$D$13))</f>
        <v/>
      </c>
      <c r="J555" s="53" t="str">
        <f>IF(Ansøgning!H560="","",Ansøgning!H560)</f>
        <v/>
      </c>
      <c r="K555" s="32" t="str">
        <f t="shared" si="56"/>
        <v/>
      </c>
      <c r="L555" s="31" t="str">
        <f>IF(Ansøgning!J560="","",Ansøgning!J560)</f>
        <v/>
      </c>
      <c r="M555" s="18"/>
      <c r="N555" s="31" t="str">
        <f>IF(Ansøgning!K560="","",Ansøgning!K560)</f>
        <v/>
      </c>
      <c r="O555" s="18"/>
      <c r="P555" s="15" t="str">
        <f>IF(Ansøgning!L560="","",Ansøgning!L560)</f>
        <v/>
      </c>
      <c r="Q555" s="46" t="str">
        <f t="shared" si="57"/>
        <v/>
      </c>
      <c r="R555" s="46"/>
      <c r="S555" s="101" t="str">
        <f>IF(Ansøgning!M560="","",Ansøgning!M560)</f>
        <v/>
      </c>
      <c r="T555" s="31" t="str">
        <f t="shared" si="58"/>
        <v/>
      </c>
      <c r="U555" s="102" t="str">
        <f>IF(Ansøgning!O560="","",Ansøgning!O560)</f>
        <v/>
      </c>
      <c r="V555" s="20"/>
      <c r="W555" s="102" t="str">
        <f>IF(Ansøgning!P560="","",Ansøgning!P560)</f>
        <v/>
      </c>
      <c r="X555" s="20"/>
      <c r="Y555" s="31" t="str">
        <f>IF(Ansøgning!Q560="","",Ansøgning!Q560)</f>
        <v/>
      </c>
      <c r="Z555" s="46" t="str">
        <f>IFERROR(MAX(IF(OR(V555="",X555=""),"",IF(AND(AND(MONTH(F555)&gt;=7,MONTH(F555)&lt;8),AND(MONTH(H555)&gt;=7,MONTH(H555)&lt;8)),(NETWORKDAYS(F555,H555,Lister!$D$7:$D$13)-V555)*T555/NETWORKDAYS(Lister!$D$19,Lister!$E$19,Lister!$D$7:$D$13),IF(AND(AND(MONTH(F555)&gt;=7,MONTH(F555)&lt;8),MONTH(H555)&gt;7),(NETWORKDAYS(F555,Lister!$E$19,Lister!$D$7:$D$13)-V555)*T555/NETWORKDAYS(Lister!$D$19,Lister!$E$19,Lister!$D$7:$D$13),IF(MONTH(F555)&gt;7,0)))),0),"")</f>
        <v/>
      </c>
      <c r="AA555" s="31" t="str">
        <f>IF(Ansøgning!R560="","",Ansøgning!R560)</f>
        <v/>
      </c>
      <c r="AB555" s="46" t="str">
        <f>IFERROR(MAX(IF(OR(V555="",X555=""),"",IF(AND(AND(MONTH(F555)&gt;=8,MONTH(F555)&lt;9),AND(MONTH(H555)&gt;=8,MONTH(H555)&lt;9)),(NETWORKDAYS(F555,H555,Lister!$D$7:$D$13)-X555)*T555/NETWORKDAYS(Lister!$D$20,Lister!$E$20,Lister!$D$7:$D$13),IF(AND(MONTH(F555)=7,MONTH(H555)=8),(NETWORKDAYS(Lister!$D$20,H555,Lister!$D$7:$D$13)-X555)*T555/NETWORKDAYS(Lister!$D$20,Lister!$E$20,Lister!$D$7:$D$13),IF(AND(MONTH(F555)=7,MONTH(H555)=7),0)))),0),"")</f>
        <v/>
      </c>
      <c r="AC555" s="15" t="str">
        <f>IF(Ansøgning!U560="","",Ansøgning!U560)</f>
        <v/>
      </c>
      <c r="AD555" s="31" t="str">
        <f t="shared" si="59"/>
        <v/>
      </c>
      <c r="AE555" s="31" t="str">
        <f t="shared" si="60"/>
        <v/>
      </c>
      <c r="AF555" s="51" t="str">
        <f t="shared" si="61"/>
        <v/>
      </c>
      <c r="AG555" s="15" t="str">
        <f t="shared" si="62"/>
        <v/>
      </c>
    </row>
    <row r="556" spans="1:33" x14ac:dyDescent="0.25">
      <c r="A556" s="13" t="str">
        <f>IF(Ansøgning!A561="","",Ansøgning!A561)</f>
        <v/>
      </c>
      <c r="B556" s="13" t="str">
        <f>IF(Ansøgning!B561="","",Ansøgning!B561)</f>
        <v/>
      </c>
      <c r="C556" s="13" t="str">
        <f>IF(Ansøgning!C561="","",Ansøgning!C561)</f>
        <v/>
      </c>
      <c r="D556" s="13" t="str">
        <f>IF(Ansøgning!D561="","",Ansøgning!D561)</f>
        <v/>
      </c>
      <c r="E556" s="14" t="str">
        <f>IF(Ansøgning!E561="","",Ansøgning!E561)</f>
        <v/>
      </c>
      <c r="F556" s="16"/>
      <c r="G556" s="14" t="str">
        <f>IF(Ansøgning!F561="","",Ansøgning!F561)</f>
        <v/>
      </c>
      <c r="H556" s="16"/>
      <c r="I556" s="72" t="str">
        <f>IF(OR(F556="",H556=""),"",NETWORKDAYS(F556,H556,Lister!$D$7:$D$13))</f>
        <v/>
      </c>
      <c r="J556" s="53" t="str">
        <f>IF(Ansøgning!H561="","",Ansøgning!H561)</f>
        <v/>
      </c>
      <c r="K556" s="32" t="str">
        <f t="shared" si="56"/>
        <v/>
      </c>
      <c r="L556" s="31" t="str">
        <f>IF(Ansøgning!J561="","",Ansøgning!J561)</f>
        <v/>
      </c>
      <c r="M556" s="18"/>
      <c r="N556" s="31" t="str">
        <f>IF(Ansøgning!K561="","",Ansøgning!K561)</f>
        <v/>
      </c>
      <c r="O556" s="18"/>
      <c r="P556" s="15" t="str">
        <f>IF(Ansøgning!L561="","",Ansøgning!L561)</f>
        <v/>
      </c>
      <c r="Q556" s="46" t="str">
        <f t="shared" si="57"/>
        <v/>
      </c>
      <c r="R556" s="46"/>
      <c r="S556" s="101" t="str">
        <f>IF(Ansøgning!M561="","",Ansøgning!M561)</f>
        <v/>
      </c>
      <c r="T556" s="31" t="str">
        <f t="shared" si="58"/>
        <v/>
      </c>
      <c r="U556" s="102" t="str">
        <f>IF(Ansøgning!O561="","",Ansøgning!O561)</f>
        <v/>
      </c>
      <c r="V556" s="20"/>
      <c r="W556" s="102" t="str">
        <f>IF(Ansøgning!P561="","",Ansøgning!P561)</f>
        <v/>
      </c>
      <c r="X556" s="20"/>
      <c r="Y556" s="31" t="str">
        <f>IF(Ansøgning!Q561="","",Ansøgning!Q561)</f>
        <v/>
      </c>
      <c r="Z556" s="46" t="str">
        <f>IFERROR(MAX(IF(OR(V556="",X556=""),"",IF(AND(AND(MONTH(F556)&gt;=7,MONTH(F556)&lt;8),AND(MONTH(H556)&gt;=7,MONTH(H556)&lt;8)),(NETWORKDAYS(F556,H556,Lister!$D$7:$D$13)-V556)*T556/NETWORKDAYS(Lister!$D$19,Lister!$E$19,Lister!$D$7:$D$13),IF(AND(AND(MONTH(F556)&gt;=7,MONTH(F556)&lt;8),MONTH(H556)&gt;7),(NETWORKDAYS(F556,Lister!$E$19,Lister!$D$7:$D$13)-V556)*T556/NETWORKDAYS(Lister!$D$19,Lister!$E$19,Lister!$D$7:$D$13),IF(MONTH(F556)&gt;7,0)))),0),"")</f>
        <v/>
      </c>
      <c r="AA556" s="31" t="str">
        <f>IF(Ansøgning!R561="","",Ansøgning!R561)</f>
        <v/>
      </c>
      <c r="AB556" s="46" t="str">
        <f>IFERROR(MAX(IF(OR(V556="",X556=""),"",IF(AND(AND(MONTH(F556)&gt;=8,MONTH(F556)&lt;9),AND(MONTH(H556)&gt;=8,MONTH(H556)&lt;9)),(NETWORKDAYS(F556,H556,Lister!$D$7:$D$13)-X556)*T556/NETWORKDAYS(Lister!$D$20,Lister!$E$20,Lister!$D$7:$D$13),IF(AND(MONTH(F556)=7,MONTH(H556)=8),(NETWORKDAYS(Lister!$D$20,H556,Lister!$D$7:$D$13)-X556)*T556/NETWORKDAYS(Lister!$D$20,Lister!$E$20,Lister!$D$7:$D$13),IF(AND(MONTH(F556)=7,MONTH(H556)=7),0)))),0),"")</f>
        <v/>
      </c>
      <c r="AC556" s="15" t="str">
        <f>IF(Ansøgning!U561="","",Ansøgning!U561)</f>
        <v/>
      </c>
      <c r="AD556" s="31" t="str">
        <f t="shared" si="59"/>
        <v/>
      </c>
      <c r="AE556" s="31" t="str">
        <f t="shared" si="60"/>
        <v/>
      </c>
      <c r="AF556" s="51" t="str">
        <f t="shared" si="61"/>
        <v/>
      </c>
      <c r="AG556" s="15" t="str">
        <f t="shared" si="62"/>
        <v/>
      </c>
    </row>
    <row r="557" spans="1:33" x14ac:dyDescent="0.25">
      <c r="A557" s="13" t="str">
        <f>IF(Ansøgning!A562="","",Ansøgning!A562)</f>
        <v/>
      </c>
      <c r="B557" s="13" t="str">
        <f>IF(Ansøgning!B562="","",Ansøgning!B562)</f>
        <v/>
      </c>
      <c r="C557" s="13" t="str">
        <f>IF(Ansøgning!C562="","",Ansøgning!C562)</f>
        <v/>
      </c>
      <c r="D557" s="13" t="str">
        <f>IF(Ansøgning!D562="","",Ansøgning!D562)</f>
        <v/>
      </c>
      <c r="E557" s="14" t="str">
        <f>IF(Ansøgning!E562="","",Ansøgning!E562)</f>
        <v/>
      </c>
      <c r="F557" s="16"/>
      <c r="G557" s="14" t="str">
        <f>IF(Ansøgning!F562="","",Ansøgning!F562)</f>
        <v/>
      </c>
      <c r="H557" s="16"/>
      <c r="I557" s="72" t="str">
        <f>IF(OR(F557="",H557=""),"",NETWORKDAYS(F557,H557,Lister!$D$7:$D$13))</f>
        <v/>
      </c>
      <c r="J557" s="53" t="str">
        <f>IF(Ansøgning!H562="","",Ansøgning!H562)</f>
        <v/>
      </c>
      <c r="K557" s="32" t="str">
        <f t="shared" si="56"/>
        <v/>
      </c>
      <c r="L557" s="31" t="str">
        <f>IF(Ansøgning!J562="","",Ansøgning!J562)</f>
        <v/>
      </c>
      <c r="M557" s="18"/>
      <c r="N557" s="31" t="str">
        <f>IF(Ansøgning!K562="","",Ansøgning!K562)</f>
        <v/>
      </c>
      <c r="O557" s="18"/>
      <c r="P557" s="15" t="str">
        <f>IF(Ansøgning!L562="","",Ansøgning!L562)</f>
        <v/>
      </c>
      <c r="Q557" s="46" t="str">
        <f t="shared" si="57"/>
        <v/>
      </c>
      <c r="R557" s="46"/>
      <c r="S557" s="101" t="str">
        <f>IF(Ansøgning!M562="","",Ansøgning!M562)</f>
        <v/>
      </c>
      <c r="T557" s="31" t="str">
        <f t="shared" si="58"/>
        <v/>
      </c>
      <c r="U557" s="102" t="str">
        <f>IF(Ansøgning!O562="","",Ansøgning!O562)</f>
        <v/>
      </c>
      <c r="V557" s="20"/>
      <c r="W557" s="102" t="str">
        <f>IF(Ansøgning!P562="","",Ansøgning!P562)</f>
        <v/>
      </c>
      <c r="X557" s="20"/>
      <c r="Y557" s="31" t="str">
        <f>IF(Ansøgning!Q562="","",Ansøgning!Q562)</f>
        <v/>
      </c>
      <c r="Z557" s="46" t="str">
        <f>IFERROR(MAX(IF(OR(V557="",X557=""),"",IF(AND(AND(MONTH(F557)&gt;=7,MONTH(F557)&lt;8),AND(MONTH(H557)&gt;=7,MONTH(H557)&lt;8)),(NETWORKDAYS(F557,H557,Lister!$D$7:$D$13)-V557)*T557/NETWORKDAYS(Lister!$D$19,Lister!$E$19,Lister!$D$7:$D$13),IF(AND(AND(MONTH(F557)&gt;=7,MONTH(F557)&lt;8),MONTH(H557)&gt;7),(NETWORKDAYS(F557,Lister!$E$19,Lister!$D$7:$D$13)-V557)*T557/NETWORKDAYS(Lister!$D$19,Lister!$E$19,Lister!$D$7:$D$13),IF(MONTH(F557)&gt;7,0)))),0),"")</f>
        <v/>
      </c>
      <c r="AA557" s="31" t="str">
        <f>IF(Ansøgning!R562="","",Ansøgning!R562)</f>
        <v/>
      </c>
      <c r="AB557" s="46" t="str">
        <f>IFERROR(MAX(IF(OR(V557="",X557=""),"",IF(AND(AND(MONTH(F557)&gt;=8,MONTH(F557)&lt;9),AND(MONTH(H557)&gt;=8,MONTH(H557)&lt;9)),(NETWORKDAYS(F557,H557,Lister!$D$7:$D$13)-X557)*T557/NETWORKDAYS(Lister!$D$20,Lister!$E$20,Lister!$D$7:$D$13),IF(AND(MONTH(F557)=7,MONTH(H557)=8),(NETWORKDAYS(Lister!$D$20,H557,Lister!$D$7:$D$13)-X557)*T557/NETWORKDAYS(Lister!$D$20,Lister!$E$20,Lister!$D$7:$D$13),IF(AND(MONTH(F557)=7,MONTH(H557)=7),0)))),0),"")</f>
        <v/>
      </c>
      <c r="AC557" s="15" t="str">
        <f>IF(Ansøgning!U562="","",Ansøgning!U562)</f>
        <v/>
      </c>
      <c r="AD557" s="31" t="str">
        <f t="shared" si="59"/>
        <v/>
      </c>
      <c r="AE557" s="31" t="str">
        <f t="shared" si="60"/>
        <v/>
      </c>
      <c r="AF557" s="51" t="str">
        <f t="shared" si="61"/>
        <v/>
      </c>
      <c r="AG557" s="15" t="str">
        <f t="shared" si="62"/>
        <v/>
      </c>
    </row>
    <row r="558" spans="1:33" x14ac:dyDescent="0.25">
      <c r="A558" s="13" t="str">
        <f>IF(Ansøgning!A563="","",Ansøgning!A563)</f>
        <v/>
      </c>
      <c r="B558" s="13" t="str">
        <f>IF(Ansøgning!B563="","",Ansøgning!B563)</f>
        <v/>
      </c>
      <c r="C558" s="13" t="str">
        <f>IF(Ansøgning!C563="","",Ansøgning!C563)</f>
        <v/>
      </c>
      <c r="D558" s="13" t="str">
        <f>IF(Ansøgning!D563="","",Ansøgning!D563)</f>
        <v/>
      </c>
      <c r="E558" s="14" t="str">
        <f>IF(Ansøgning!E563="","",Ansøgning!E563)</f>
        <v/>
      </c>
      <c r="F558" s="16"/>
      <c r="G558" s="14" t="str">
        <f>IF(Ansøgning!F563="","",Ansøgning!F563)</f>
        <v/>
      </c>
      <c r="H558" s="16"/>
      <c r="I558" s="72" t="str">
        <f>IF(OR(F558="",H558=""),"",NETWORKDAYS(F558,H558,Lister!$D$7:$D$13))</f>
        <v/>
      </c>
      <c r="J558" s="53" t="str">
        <f>IF(Ansøgning!H563="","",Ansøgning!H563)</f>
        <v/>
      </c>
      <c r="K558" s="32" t="str">
        <f t="shared" si="56"/>
        <v/>
      </c>
      <c r="L558" s="31" t="str">
        <f>IF(Ansøgning!J563="","",Ansøgning!J563)</f>
        <v/>
      </c>
      <c r="M558" s="18"/>
      <c r="N558" s="31" t="str">
        <f>IF(Ansøgning!K563="","",Ansøgning!K563)</f>
        <v/>
      </c>
      <c r="O558" s="18"/>
      <c r="P558" s="15" t="str">
        <f>IF(Ansøgning!L563="","",Ansøgning!L563)</f>
        <v/>
      </c>
      <c r="Q558" s="46" t="str">
        <f t="shared" si="57"/>
        <v/>
      </c>
      <c r="R558" s="46"/>
      <c r="S558" s="101" t="str">
        <f>IF(Ansøgning!M563="","",Ansøgning!M563)</f>
        <v/>
      </c>
      <c r="T558" s="31" t="str">
        <f t="shared" si="58"/>
        <v/>
      </c>
      <c r="U558" s="102" t="str">
        <f>IF(Ansøgning!O563="","",Ansøgning!O563)</f>
        <v/>
      </c>
      <c r="V558" s="20"/>
      <c r="W558" s="102" t="str">
        <f>IF(Ansøgning!P563="","",Ansøgning!P563)</f>
        <v/>
      </c>
      <c r="X558" s="20"/>
      <c r="Y558" s="31" t="str">
        <f>IF(Ansøgning!Q563="","",Ansøgning!Q563)</f>
        <v/>
      </c>
      <c r="Z558" s="46" t="str">
        <f>IFERROR(MAX(IF(OR(V558="",X558=""),"",IF(AND(AND(MONTH(F558)&gt;=7,MONTH(F558)&lt;8),AND(MONTH(H558)&gt;=7,MONTH(H558)&lt;8)),(NETWORKDAYS(F558,H558,Lister!$D$7:$D$13)-V558)*T558/NETWORKDAYS(Lister!$D$19,Lister!$E$19,Lister!$D$7:$D$13),IF(AND(AND(MONTH(F558)&gt;=7,MONTH(F558)&lt;8),MONTH(H558)&gt;7),(NETWORKDAYS(F558,Lister!$E$19,Lister!$D$7:$D$13)-V558)*T558/NETWORKDAYS(Lister!$D$19,Lister!$E$19,Lister!$D$7:$D$13),IF(MONTH(F558)&gt;7,0)))),0),"")</f>
        <v/>
      </c>
      <c r="AA558" s="31" t="str">
        <f>IF(Ansøgning!R563="","",Ansøgning!R563)</f>
        <v/>
      </c>
      <c r="AB558" s="46" t="str">
        <f>IFERROR(MAX(IF(OR(V558="",X558=""),"",IF(AND(AND(MONTH(F558)&gt;=8,MONTH(F558)&lt;9),AND(MONTH(H558)&gt;=8,MONTH(H558)&lt;9)),(NETWORKDAYS(F558,H558,Lister!$D$7:$D$13)-X558)*T558/NETWORKDAYS(Lister!$D$20,Lister!$E$20,Lister!$D$7:$D$13),IF(AND(MONTH(F558)=7,MONTH(H558)=8),(NETWORKDAYS(Lister!$D$20,H558,Lister!$D$7:$D$13)-X558)*T558/NETWORKDAYS(Lister!$D$20,Lister!$E$20,Lister!$D$7:$D$13),IF(AND(MONTH(F558)=7,MONTH(H558)=7),0)))),0),"")</f>
        <v/>
      </c>
      <c r="AC558" s="15" t="str">
        <f>IF(Ansøgning!U563="","",Ansøgning!U563)</f>
        <v/>
      </c>
      <c r="AD558" s="31" t="str">
        <f t="shared" si="59"/>
        <v/>
      </c>
      <c r="AE558" s="31" t="str">
        <f t="shared" si="60"/>
        <v/>
      </c>
      <c r="AF558" s="51" t="str">
        <f t="shared" si="61"/>
        <v/>
      </c>
      <c r="AG558" s="15" t="str">
        <f t="shared" si="62"/>
        <v/>
      </c>
    </row>
    <row r="559" spans="1:33" x14ac:dyDescent="0.25">
      <c r="A559" s="13" t="str">
        <f>IF(Ansøgning!A564="","",Ansøgning!A564)</f>
        <v/>
      </c>
      <c r="B559" s="13" t="str">
        <f>IF(Ansøgning!B564="","",Ansøgning!B564)</f>
        <v/>
      </c>
      <c r="C559" s="13" t="str">
        <f>IF(Ansøgning!C564="","",Ansøgning!C564)</f>
        <v/>
      </c>
      <c r="D559" s="13" t="str">
        <f>IF(Ansøgning!D564="","",Ansøgning!D564)</f>
        <v/>
      </c>
      <c r="E559" s="14" t="str">
        <f>IF(Ansøgning!E564="","",Ansøgning!E564)</f>
        <v/>
      </c>
      <c r="F559" s="16"/>
      <c r="G559" s="14" t="str">
        <f>IF(Ansøgning!F564="","",Ansøgning!F564)</f>
        <v/>
      </c>
      <c r="H559" s="16"/>
      <c r="I559" s="72" t="str">
        <f>IF(OR(F559="",H559=""),"",NETWORKDAYS(F559,H559,Lister!$D$7:$D$13))</f>
        <v/>
      </c>
      <c r="J559" s="53" t="str">
        <f>IF(Ansøgning!H564="","",Ansøgning!H564)</f>
        <v/>
      </c>
      <c r="K559" s="32" t="str">
        <f t="shared" si="56"/>
        <v/>
      </c>
      <c r="L559" s="31" t="str">
        <f>IF(Ansøgning!J564="","",Ansøgning!J564)</f>
        <v/>
      </c>
      <c r="M559" s="18"/>
      <c r="N559" s="31" t="str">
        <f>IF(Ansøgning!K564="","",Ansøgning!K564)</f>
        <v/>
      </c>
      <c r="O559" s="18"/>
      <c r="P559" s="15" t="str">
        <f>IF(Ansøgning!L564="","",Ansøgning!L564)</f>
        <v/>
      </c>
      <c r="Q559" s="46" t="str">
        <f t="shared" si="57"/>
        <v/>
      </c>
      <c r="R559" s="46"/>
      <c r="S559" s="101" t="str">
        <f>IF(Ansøgning!M564="","",Ansøgning!M564)</f>
        <v/>
      </c>
      <c r="T559" s="31" t="str">
        <f t="shared" si="58"/>
        <v/>
      </c>
      <c r="U559" s="102" t="str">
        <f>IF(Ansøgning!O564="","",Ansøgning!O564)</f>
        <v/>
      </c>
      <c r="V559" s="20"/>
      <c r="W559" s="102" t="str">
        <f>IF(Ansøgning!P564="","",Ansøgning!P564)</f>
        <v/>
      </c>
      <c r="X559" s="20"/>
      <c r="Y559" s="31" t="str">
        <f>IF(Ansøgning!Q564="","",Ansøgning!Q564)</f>
        <v/>
      </c>
      <c r="Z559" s="46" t="str">
        <f>IFERROR(MAX(IF(OR(V559="",X559=""),"",IF(AND(AND(MONTH(F559)&gt;=7,MONTH(F559)&lt;8),AND(MONTH(H559)&gt;=7,MONTH(H559)&lt;8)),(NETWORKDAYS(F559,H559,Lister!$D$7:$D$13)-V559)*T559/NETWORKDAYS(Lister!$D$19,Lister!$E$19,Lister!$D$7:$D$13),IF(AND(AND(MONTH(F559)&gt;=7,MONTH(F559)&lt;8),MONTH(H559)&gt;7),(NETWORKDAYS(F559,Lister!$E$19,Lister!$D$7:$D$13)-V559)*T559/NETWORKDAYS(Lister!$D$19,Lister!$E$19,Lister!$D$7:$D$13),IF(MONTH(F559)&gt;7,0)))),0),"")</f>
        <v/>
      </c>
      <c r="AA559" s="31" t="str">
        <f>IF(Ansøgning!R564="","",Ansøgning!R564)</f>
        <v/>
      </c>
      <c r="AB559" s="46" t="str">
        <f>IFERROR(MAX(IF(OR(V559="",X559=""),"",IF(AND(AND(MONTH(F559)&gt;=8,MONTH(F559)&lt;9),AND(MONTH(H559)&gt;=8,MONTH(H559)&lt;9)),(NETWORKDAYS(F559,H559,Lister!$D$7:$D$13)-X559)*T559/NETWORKDAYS(Lister!$D$20,Lister!$E$20,Lister!$D$7:$D$13),IF(AND(MONTH(F559)=7,MONTH(H559)=8),(NETWORKDAYS(Lister!$D$20,H559,Lister!$D$7:$D$13)-X559)*T559/NETWORKDAYS(Lister!$D$20,Lister!$E$20,Lister!$D$7:$D$13),IF(AND(MONTH(F559)=7,MONTH(H559)=7),0)))),0),"")</f>
        <v/>
      </c>
      <c r="AC559" s="15" t="str">
        <f>IF(Ansøgning!U564="","",Ansøgning!U564)</f>
        <v/>
      </c>
      <c r="AD559" s="31" t="str">
        <f t="shared" si="59"/>
        <v/>
      </c>
      <c r="AE559" s="31" t="str">
        <f t="shared" si="60"/>
        <v/>
      </c>
      <c r="AF559" s="51" t="str">
        <f t="shared" si="61"/>
        <v/>
      </c>
      <c r="AG559" s="15" t="str">
        <f t="shared" si="62"/>
        <v/>
      </c>
    </row>
    <row r="560" spans="1:33" x14ac:dyDescent="0.25">
      <c r="A560" s="13" t="str">
        <f>IF(Ansøgning!A565="","",Ansøgning!A565)</f>
        <v/>
      </c>
      <c r="B560" s="13" t="str">
        <f>IF(Ansøgning!B565="","",Ansøgning!B565)</f>
        <v/>
      </c>
      <c r="C560" s="13" t="str">
        <f>IF(Ansøgning!C565="","",Ansøgning!C565)</f>
        <v/>
      </c>
      <c r="D560" s="13" t="str">
        <f>IF(Ansøgning!D565="","",Ansøgning!D565)</f>
        <v/>
      </c>
      <c r="E560" s="14" t="str">
        <f>IF(Ansøgning!E565="","",Ansøgning!E565)</f>
        <v/>
      </c>
      <c r="F560" s="16"/>
      <c r="G560" s="14" t="str">
        <f>IF(Ansøgning!F565="","",Ansøgning!F565)</f>
        <v/>
      </c>
      <c r="H560" s="16"/>
      <c r="I560" s="72" t="str">
        <f>IF(OR(F560="",H560=""),"",NETWORKDAYS(F560,H560,Lister!$D$7:$D$13))</f>
        <v/>
      </c>
      <c r="J560" s="53" t="str">
        <f>IF(Ansøgning!H565="","",Ansøgning!H565)</f>
        <v/>
      </c>
      <c r="K560" s="32" t="str">
        <f t="shared" si="56"/>
        <v/>
      </c>
      <c r="L560" s="31" t="str">
        <f>IF(Ansøgning!J565="","",Ansøgning!J565)</f>
        <v/>
      </c>
      <c r="M560" s="18"/>
      <c r="N560" s="31" t="str">
        <f>IF(Ansøgning!K565="","",Ansøgning!K565)</f>
        <v/>
      </c>
      <c r="O560" s="18"/>
      <c r="P560" s="15" t="str">
        <f>IF(Ansøgning!L565="","",Ansøgning!L565)</f>
        <v/>
      </c>
      <c r="Q560" s="46" t="str">
        <f t="shared" si="57"/>
        <v/>
      </c>
      <c r="R560" s="46"/>
      <c r="S560" s="101" t="str">
        <f>IF(Ansøgning!M565="","",Ansøgning!M565)</f>
        <v/>
      </c>
      <c r="T560" s="31" t="str">
        <f t="shared" si="58"/>
        <v/>
      </c>
      <c r="U560" s="102" t="str">
        <f>IF(Ansøgning!O565="","",Ansøgning!O565)</f>
        <v/>
      </c>
      <c r="V560" s="20"/>
      <c r="W560" s="102" t="str">
        <f>IF(Ansøgning!P565="","",Ansøgning!P565)</f>
        <v/>
      </c>
      <c r="X560" s="20"/>
      <c r="Y560" s="31" t="str">
        <f>IF(Ansøgning!Q565="","",Ansøgning!Q565)</f>
        <v/>
      </c>
      <c r="Z560" s="46" t="str">
        <f>IFERROR(MAX(IF(OR(V560="",X560=""),"",IF(AND(AND(MONTH(F560)&gt;=7,MONTH(F560)&lt;8),AND(MONTH(H560)&gt;=7,MONTH(H560)&lt;8)),(NETWORKDAYS(F560,H560,Lister!$D$7:$D$13)-V560)*T560/NETWORKDAYS(Lister!$D$19,Lister!$E$19,Lister!$D$7:$D$13),IF(AND(AND(MONTH(F560)&gt;=7,MONTH(F560)&lt;8),MONTH(H560)&gt;7),(NETWORKDAYS(F560,Lister!$E$19,Lister!$D$7:$D$13)-V560)*T560/NETWORKDAYS(Lister!$D$19,Lister!$E$19,Lister!$D$7:$D$13),IF(MONTH(F560)&gt;7,0)))),0),"")</f>
        <v/>
      </c>
      <c r="AA560" s="31" t="str">
        <f>IF(Ansøgning!R565="","",Ansøgning!R565)</f>
        <v/>
      </c>
      <c r="AB560" s="46" t="str">
        <f>IFERROR(MAX(IF(OR(V560="",X560=""),"",IF(AND(AND(MONTH(F560)&gt;=8,MONTH(F560)&lt;9),AND(MONTH(H560)&gt;=8,MONTH(H560)&lt;9)),(NETWORKDAYS(F560,H560,Lister!$D$7:$D$13)-X560)*T560/NETWORKDAYS(Lister!$D$20,Lister!$E$20,Lister!$D$7:$D$13),IF(AND(MONTH(F560)=7,MONTH(H560)=8),(NETWORKDAYS(Lister!$D$20,H560,Lister!$D$7:$D$13)-X560)*T560/NETWORKDAYS(Lister!$D$20,Lister!$E$20,Lister!$D$7:$D$13),IF(AND(MONTH(F560)=7,MONTH(H560)=7),0)))),0),"")</f>
        <v/>
      </c>
      <c r="AC560" s="15" t="str">
        <f>IF(Ansøgning!U565="","",Ansøgning!U565)</f>
        <v/>
      </c>
      <c r="AD560" s="31" t="str">
        <f t="shared" si="59"/>
        <v/>
      </c>
      <c r="AE560" s="31" t="str">
        <f t="shared" si="60"/>
        <v/>
      </c>
      <c r="AF560" s="51" t="str">
        <f t="shared" si="61"/>
        <v/>
      </c>
      <c r="AG560" s="15" t="str">
        <f t="shared" si="62"/>
        <v/>
      </c>
    </row>
    <row r="561" spans="1:33" x14ac:dyDescent="0.25">
      <c r="A561" s="13" t="str">
        <f>IF(Ansøgning!A566="","",Ansøgning!A566)</f>
        <v/>
      </c>
      <c r="B561" s="13" t="str">
        <f>IF(Ansøgning!B566="","",Ansøgning!B566)</f>
        <v/>
      </c>
      <c r="C561" s="13" t="str">
        <f>IF(Ansøgning!C566="","",Ansøgning!C566)</f>
        <v/>
      </c>
      <c r="D561" s="13" t="str">
        <f>IF(Ansøgning!D566="","",Ansøgning!D566)</f>
        <v/>
      </c>
      <c r="E561" s="14" t="str">
        <f>IF(Ansøgning!E566="","",Ansøgning!E566)</f>
        <v/>
      </c>
      <c r="F561" s="16"/>
      <c r="G561" s="14" t="str">
        <f>IF(Ansøgning!F566="","",Ansøgning!F566)</f>
        <v/>
      </c>
      <c r="H561" s="16"/>
      <c r="I561" s="72" t="str">
        <f>IF(OR(F561="",H561=""),"",NETWORKDAYS(F561,H561,Lister!$D$7:$D$13))</f>
        <v/>
      </c>
      <c r="J561" s="53" t="str">
        <f>IF(Ansøgning!H566="","",Ansøgning!H566)</f>
        <v/>
      </c>
      <c r="K561" s="32" t="str">
        <f t="shared" si="56"/>
        <v/>
      </c>
      <c r="L561" s="31" t="str">
        <f>IF(Ansøgning!J566="","",Ansøgning!J566)</f>
        <v/>
      </c>
      <c r="M561" s="18"/>
      <c r="N561" s="31" t="str">
        <f>IF(Ansøgning!K566="","",Ansøgning!K566)</f>
        <v/>
      </c>
      <c r="O561" s="18"/>
      <c r="P561" s="15" t="str">
        <f>IF(Ansøgning!L566="","",Ansøgning!L566)</f>
        <v/>
      </c>
      <c r="Q561" s="46" t="str">
        <f t="shared" si="57"/>
        <v/>
      </c>
      <c r="R561" s="46"/>
      <c r="S561" s="101" t="str">
        <f>IF(Ansøgning!M566="","",Ansøgning!M566)</f>
        <v/>
      </c>
      <c r="T561" s="31" t="str">
        <f t="shared" si="58"/>
        <v/>
      </c>
      <c r="U561" s="102" t="str">
        <f>IF(Ansøgning!O566="","",Ansøgning!O566)</f>
        <v/>
      </c>
      <c r="V561" s="20"/>
      <c r="W561" s="102" t="str">
        <f>IF(Ansøgning!P566="","",Ansøgning!P566)</f>
        <v/>
      </c>
      <c r="X561" s="20"/>
      <c r="Y561" s="31" t="str">
        <f>IF(Ansøgning!Q566="","",Ansøgning!Q566)</f>
        <v/>
      </c>
      <c r="Z561" s="46" t="str">
        <f>IFERROR(MAX(IF(OR(V561="",X561=""),"",IF(AND(AND(MONTH(F561)&gt;=7,MONTH(F561)&lt;8),AND(MONTH(H561)&gt;=7,MONTH(H561)&lt;8)),(NETWORKDAYS(F561,H561,Lister!$D$7:$D$13)-V561)*T561/NETWORKDAYS(Lister!$D$19,Lister!$E$19,Lister!$D$7:$D$13),IF(AND(AND(MONTH(F561)&gt;=7,MONTH(F561)&lt;8),MONTH(H561)&gt;7),(NETWORKDAYS(F561,Lister!$E$19,Lister!$D$7:$D$13)-V561)*T561/NETWORKDAYS(Lister!$D$19,Lister!$E$19,Lister!$D$7:$D$13),IF(MONTH(F561)&gt;7,0)))),0),"")</f>
        <v/>
      </c>
      <c r="AA561" s="31" t="str">
        <f>IF(Ansøgning!R566="","",Ansøgning!R566)</f>
        <v/>
      </c>
      <c r="AB561" s="46" t="str">
        <f>IFERROR(MAX(IF(OR(V561="",X561=""),"",IF(AND(AND(MONTH(F561)&gt;=8,MONTH(F561)&lt;9),AND(MONTH(H561)&gt;=8,MONTH(H561)&lt;9)),(NETWORKDAYS(F561,H561,Lister!$D$7:$D$13)-X561)*T561/NETWORKDAYS(Lister!$D$20,Lister!$E$20,Lister!$D$7:$D$13),IF(AND(MONTH(F561)=7,MONTH(H561)=8),(NETWORKDAYS(Lister!$D$20,H561,Lister!$D$7:$D$13)-X561)*T561/NETWORKDAYS(Lister!$D$20,Lister!$E$20,Lister!$D$7:$D$13),IF(AND(MONTH(F561)=7,MONTH(H561)=7),0)))),0),"")</f>
        <v/>
      </c>
      <c r="AC561" s="15" t="str">
        <f>IF(Ansøgning!U566="","",Ansøgning!U566)</f>
        <v/>
      </c>
      <c r="AD561" s="31" t="str">
        <f t="shared" si="59"/>
        <v/>
      </c>
      <c r="AE561" s="31" t="str">
        <f t="shared" si="60"/>
        <v/>
      </c>
      <c r="AF561" s="51" t="str">
        <f t="shared" si="61"/>
        <v/>
      </c>
      <c r="AG561" s="15" t="str">
        <f t="shared" si="62"/>
        <v/>
      </c>
    </row>
    <row r="562" spans="1:33" x14ac:dyDescent="0.25">
      <c r="A562" s="13" t="str">
        <f>IF(Ansøgning!A567="","",Ansøgning!A567)</f>
        <v/>
      </c>
      <c r="B562" s="13" t="str">
        <f>IF(Ansøgning!B567="","",Ansøgning!B567)</f>
        <v/>
      </c>
      <c r="C562" s="13" t="str">
        <f>IF(Ansøgning!C567="","",Ansøgning!C567)</f>
        <v/>
      </c>
      <c r="D562" s="13" t="str">
        <f>IF(Ansøgning!D567="","",Ansøgning!D567)</f>
        <v/>
      </c>
      <c r="E562" s="14" t="str">
        <f>IF(Ansøgning!E567="","",Ansøgning!E567)</f>
        <v/>
      </c>
      <c r="F562" s="16"/>
      <c r="G562" s="14" t="str">
        <f>IF(Ansøgning!F567="","",Ansøgning!F567)</f>
        <v/>
      </c>
      <c r="H562" s="16"/>
      <c r="I562" s="72" t="str">
        <f>IF(OR(F562="",H562=""),"",NETWORKDAYS(F562,H562,Lister!$D$7:$D$13))</f>
        <v/>
      </c>
      <c r="J562" s="53" t="str">
        <f>IF(Ansøgning!H567="","",Ansøgning!H567)</f>
        <v/>
      </c>
      <c r="K562" s="32" t="str">
        <f t="shared" si="56"/>
        <v/>
      </c>
      <c r="L562" s="31" t="str">
        <f>IF(Ansøgning!J567="","",Ansøgning!J567)</f>
        <v/>
      </c>
      <c r="M562" s="18"/>
      <c r="N562" s="31" t="str">
        <f>IF(Ansøgning!K567="","",Ansøgning!K567)</f>
        <v/>
      </c>
      <c r="O562" s="18"/>
      <c r="P562" s="15" t="str">
        <f>IF(Ansøgning!L567="","",Ansøgning!L567)</f>
        <v/>
      </c>
      <c r="Q562" s="46" t="str">
        <f t="shared" si="57"/>
        <v/>
      </c>
      <c r="R562" s="46"/>
      <c r="S562" s="101" t="str">
        <f>IF(Ansøgning!M567="","",Ansøgning!M567)</f>
        <v/>
      </c>
      <c r="T562" s="31" t="str">
        <f t="shared" si="58"/>
        <v/>
      </c>
      <c r="U562" s="102" t="str">
        <f>IF(Ansøgning!O567="","",Ansøgning!O567)</f>
        <v/>
      </c>
      <c r="V562" s="20"/>
      <c r="W562" s="102" t="str">
        <f>IF(Ansøgning!P567="","",Ansøgning!P567)</f>
        <v/>
      </c>
      <c r="X562" s="20"/>
      <c r="Y562" s="31" t="str">
        <f>IF(Ansøgning!Q567="","",Ansøgning!Q567)</f>
        <v/>
      </c>
      <c r="Z562" s="46" t="str">
        <f>IFERROR(MAX(IF(OR(V562="",X562=""),"",IF(AND(AND(MONTH(F562)&gt;=7,MONTH(F562)&lt;8),AND(MONTH(H562)&gt;=7,MONTH(H562)&lt;8)),(NETWORKDAYS(F562,H562,Lister!$D$7:$D$13)-V562)*T562/NETWORKDAYS(Lister!$D$19,Lister!$E$19,Lister!$D$7:$D$13),IF(AND(AND(MONTH(F562)&gt;=7,MONTH(F562)&lt;8),MONTH(H562)&gt;7),(NETWORKDAYS(F562,Lister!$E$19,Lister!$D$7:$D$13)-V562)*T562/NETWORKDAYS(Lister!$D$19,Lister!$E$19,Lister!$D$7:$D$13),IF(MONTH(F562)&gt;7,0)))),0),"")</f>
        <v/>
      </c>
      <c r="AA562" s="31" t="str">
        <f>IF(Ansøgning!R567="","",Ansøgning!R567)</f>
        <v/>
      </c>
      <c r="AB562" s="46" t="str">
        <f>IFERROR(MAX(IF(OR(V562="",X562=""),"",IF(AND(AND(MONTH(F562)&gt;=8,MONTH(F562)&lt;9),AND(MONTH(H562)&gt;=8,MONTH(H562)&lt;9)),(NETWORKDAYS(F562,H562,Lister!$D$7:$D$13)-X562)*T562/NETWORKDAYS(Lister!$D$20,Lister!$E$20,Lister!$D$7:$D$13),IF(AND(MONTH(F562)=7,MONTH(H562)=8),(NETWORKDAYS(Lister!$D$20,H562,Lister!$D$7:$D$13)-X562)*T562/NETWORKDAYS(Lister!$D$20,Lister!$E$20,Lister!$D$7:$D$13),IF(AND(MONTH(F562)=7,MONTH(H562)=7),0)))),0),"")</f>
        <v/>
      </c>
      <c r="AC562" s="15" t="str">
        <f>IF(Ansøgning!U567="","",Ansøgning!U567)</f>
        <v/>
      </c>
      <c r="AD562" s="31" t="str">
        <f t="shared" si="59"/>
        <v/>
      </c>
      <c r="AE562" s="31" t="str">
        <f t="shared" si="60"/>
        <v/>
      </c>
      <c r="AF562" s="51" t="str">
        <f t="shared" si="61"/>
        <v/>
      </c>
      <c r="AG562" s="15" t="str">
        <f t="shared" si="62"/>
        <v/>
      </c>
    </row>
    <row r="563" spans="1:33" x14ac:dyDescent="0.25">
      <c r="A563" s="13" t="str">
        <f>IF(Ansøgning!A568="","",Ansøgning!A568)</f>
        <v/>
      </c>
      <c r="B563" s="13" t="str">
        <f>IF(Ansøgning!B568="","",Ansøgning!B568)</f>
        <v/>
      </c>
      <c r="C563" s="13" t="str">
        <f>IF(Ansøgning!C568="","",Ansøgning!C568)</f>
        <v/>
      </c>
      <c r="D563" s="13" t="str">
        <f>IF(Ansøgning!D568="","",Ansøgning!D568)</f>
        <v/>
      </c>
      <c r="E563" s="14" t="str">
        <f>IF(Ansøgning!E568="","",Ansøgning!E568)</f>
        <v/>
      </c>
      <c r="F563" s="16"/>
      <c r="G563" s="14" t="str">
        <f>IF(Ansøgning!F568="","",Ansøgning!F568)</f>
        <v/>
      </c>
      <c r="H563" s="16"/>
      <c r="I563" s="72" t="str">
        <f>IF(OR(F563="",H563=""),"",NETWORKDAYS(F563,H563,Lister!$D$7:$D$13))</f>
        <v/>
      </c>
      <c r="J563" s="53" t="str">
        <f>IF(Ansøgning!H568="","",Ansøgning!H568)</f>
        <v/>
      </c>
      <c r="K563" s="32" t="str">
        <f t="shared" si="56"/>
        <v/>
      </c>
      <c r="L563" s="31" t="str">
        <f>IF(Ansøgning!J568="","",Ansøgning!J568)</f>
        <v/>
      </c>
      <c r="M563" s="18"/>
      <c r="N563" s="31" t="str">
        <f>IF(Ansøgning!K568="","",Ansøgning!K568)</f>
        <v/>
      </c>
      <c r="O563" s="18"/>
      <c r="P563" s="15" t="str">
        <f>IF(Ansøgning!L568="","",Ansøgning!L568)</f>
        <v/>
      </c>
      <c r="Q563" s="46" t="str">
        <f t="shared" si="57"/>
        <v/>
      </c>
      <c r="R563" s="46"/>
      <c r="S563" s="101" t="str">
        <f>IF(Ansøgning!M568="","",Ansøgning!M568)</f>
        <v/>
      </c>
      <c r="T563" s="31" t="str">
        <f t="shared" si="58"/>
        <v/>
      </c>
      <c r="U563" s="102" t="str">
        <f>IF(Ansøgning!O568="","",Ansøgning!O568)</f>
        <v/>
      </c>
      <c r="V563" s="20"/>
      <c r="W563" s="102" t="str">
        <f>IF(Ansøgning!P568="","",Ansøgning!P568)</f>
        <v/>
      </c>
      <c r="X563" s="20"/>
      <c r="Y563" s="31" t="str">
        <f>IF(Ansøgning!Q568="","",Ansøgning!Q568)</f>
        <v/>
      </c>
      <c r="Z563" s="46" t="str">
        <f>IFERROR(MAX(IF(OR(V563="",X563=""),"",IF(AND(AND(MONTH(F563)&gt;=7,MONTH(F563)&lt;8),AND(MONTH(H563)&gt;=7,MONTH(H563)&lt;8)),(NETWORKDAYS(F563,H563,Lister!$D$7:$D$13)-V563)*T563/NETWORKDAYS(Lister!$D$19,Lister!$E$19,Lister!$D$7:$D$13),IF(AND(AND(MONTH(F563)&gt;=7,MONTH(F563)&lt;8),MONTH(H563)&gt;7),(NETWORKDAYS(F563,Lister!$E$19,Lister!$D$7:$D$13)-V563)*T563/NETWORKDAYS(Lister!$D$19,Lister!$E$19,Lister!$D$7:$D$13),IF(MONTH(F563)&gt;7,0)))),0),"")</f>
        <v/>
      </c>
      <c r="AA563" s="31" t="str">
        <f>IF(Ansøgning!R568="","",Ansøgning!R568)</f>
        <v/>
      </c>
      <c r="AB563" s="46" t="str">
        <f>IFERROR(MAX(IF(OR(V563="",X563=""),"",IF(AND(AND(MONTH(F563)&gt;=8,MONTH(F563)&lt;9),AND(MONTH(H563)&gt;=8,MONTH(H563)&lt;9)),(NETWORKDAYS(F563,H563,Lister!$D$7:$D$13)-X563)*T563/NETWORKDAYS(Lister!$D$20,Lister!$E$20,Lister!$D$7:$D$13),IF(AND(MONTH(F563)=7,MONTH(H563)=8),(NETWORKDAYS(Lister!$D$20,H563,Lister!$D$7:$D$13)-X563)*T563/NETWORKDAYS(Lister!$D$20,Lister!$E$20,Lister!$D$7:$D$13),IF(AND(MONTH(F563)=7,MONTH(H563)=7),0)))),0),"")</f>
        <v/>
      </c>
      <c r="AC563" s="15" t="str">
        <f>IF(Ansøgning!U568="","",Ansøgning!U568)</f>
        <v/>
      </c>
      <c r="AD563" s="31" t="str">
        <f t="shared" si="59"/>
        <v/>
      </c>
      <c r="AE563" s="31" t="str">
        <f t="shared" si="60"/>
        <v/>
      </c>
      <c r="AF563" s="51" t="str">
        <f t="shared" si="61"/>
        <v/>
      </c>
      <c r="AG563" s="15" t="str">
        <f t="shared" si="62"/>
        <v/>
      </c>
    </row>
    <row r="564" spans="1:33" x14ac:dyDescent="0.25">
      <c r="A564" s="13" t="str">
        <f>IF(Ansøgning!A569="","",Ansøgning!A569)</f>
        <v/>
      </c>
      <c r="B564" s="13" t="str">
        <f>IF(Ansøgning!B569="","",Ansøgning!B569)</f>
        <v/>
      </c>
      <c r="C564" s="13" t="str">
        <f>IF(Ansøgning!C569="","",Ansøgning!C569)</f>
        <v/>
      </c>
      <c r="D564" s="13" t="str">
        <f>IF(Ansøgning!D569="","",Ansøgning!D569)</f>
        <v/>
      </c>
      <c r="E564" s="14" t="str">
        <f>IF(Ansøgning!E569="","",Ansøgning!E569)</f>
        <v/>
      </c>
      <c r="F564" s="16"/>
      <c r="G564" s="14" t="str">
        <f>IF(Ansøgning!F569="","",Ansøgning!F569)</f>
        <v/>
      </c>
      <c r="H564" s="16"/>
      <c r="I564" s="72" t="str">
        <f>IF(OR(F564="",H564=""),"",NETWORKDAYS(F564,H564,Lister!$D$7:$D$13))</f>
        <v/>
      </c>
      <c r="J564" s="53" t="str">
        <f>IF(Ansøgning!H569="","",Ansøgning!H569)</f>
        <v/>
      </c>
      <c r="K564" s="32" t="str">
        <f t="shared" si="56"/>
        <v/>
      </c>
      <c r="L564" s="31" t="str">
        <f>IF(Ansøgning!J569="","",Ansøgning!J569)</f>
        <v/>
      </c>
      <c r="M564" s="18"/>
      <c r="N564" s="31" t="str">
        <f>IF(Ansøgning!K569="","",Ansøgning!K569)</f>
        <v/>
      </c>
      <c r="O564" s="18"/>
      <c r="P564" s="15" t="str">
        <f>IF(Ansøgning!L569="","",Ansøgning!L569)</f>
        <v/>
      </c>
      <c r="Q564" s="46" t="str">
        <f t="shared" si="57"/>
        <v/>
      </c>
      <c r="R564" s="46"/>
      <c r="S564" s="101" t="str">
        <f>IF(Ansøgning!M569="","",Ansøgning!M569)</f>
        <v/>
      </c>
      <c r="T564" s="31" t="str">
        <f t="shared" si="58"/>
        <v/>
      </c>
      <c r="U564" s="102" t="str">
        <f>IF(Ansøgning!O569="","",Ansøgning!O569)</f>
        <v/>
      </c>
      <c r="V564" s="20"/>
      <c r="W564" s="102" t="str">
        <f>IF(Ansøgning!P569="","",Ansøgning!P569)</f>
        <v/>
      </c>
      <c r="X564" s="20"/>
      <c r="Y564" s="31" t="str">
        <f>IF(Ansøgning!Q569="","",Ansøgning!Q569)</f>
        <v/>
      </c>
      <c r="Z564" s="46" t="str">
        <f>IFERROR(MAX(IF(OR(V564="",X564=""),"",IF(AND(AND(MONTH(F564)&gt;=7,MONTH(F564)&lt;8),AND(MONTH(H564)&gt;=7,MONTH(H564)&lt;8)),(NETWORKDAYS(F564,H564,Lister!$D$7:$D$13)-V564)*T564/NETWORKDAYS(Lister!$D$19,Lister!$E$19,Lister!$D$7:$D$13),IF(AND(AND(MONTH(F564)&gt;=7,MONTH(F564)&lt;8),MONTH(H564)&gt;7),(NETWORKDAYS(F564,Lister!$E$19,Lister!$D$7:$D$13)-V564)*T564/NETWORKDAYS(Lister!$D$19,Lister!$E$19,Lister!$D$7:$D$13),IF(MONTH(F564)&gt;7,0)))),0),"")</f>
        <v/>
      </c>
      <c r="AA564" s="31" t="str">
        <f>IF(Ansøgning!R569="","",Ansøgning!R569)</f>
        <v/>
      </c>
      <c r="AB564" s="46" t="str">
        <f>IFERROR(MAX(IF(OR(V564="",X564=""),"",IF(AND(AND(MONTH(F564)&gt;=8,MONTH(F564)&lt;9),AND(MONTH(H564)&gt;=8,MONTH(H564)&lt;9)),(NETWORKDAYS(F564,H564,Lister!$D$7:$D$13)-X564)*T564/NETWORKDAYS(Lister!$D$20,Lister!$E$20,Lister!$D$7:$D$13),IF(AND(MONTH(F564)=7,MONTH(H564)=8),(NETWORKDAYS(Lister!$D$20,H564,Lister!$D$7:$D$13)-X564)*T564/NETWORKDAYS(Lister!$D$20,Lister!$E$20,Lister!$D$7:$D$13),IF(AND(MONTH(F564)=7,MONTH(H564)=7),0)))),0),"")</f>
        <v/>
      </c>
      <c r="AC564" s="15" t="str">
        <f>IF(Ansøgning!U569="","",Ansøgning!U569)</f>
        <v/>
      </c>
      <c r="AD564" s="31" t="str">
        <f t="shared" si="59"/>
        <v/>
      </c>
      <c r="AE564" s="31" t="str">
        <f t="shared" si="60"/>
        <v/>
      </c>
      <c r="AF564" s="51" t="str">
        <f t="shared" si="61"/>
        <v/>
      </c>
      <c r="AG564" s="15" t="str">
        <f t="shared" si="62"/>
        <v/>
      </c>
    </row>
    <row r="565" spans="1:33" x14ac:dyDescent="0.25">
      <c r="A565" s="13" t="str">
        <f>IF(Ansøgning!A570="","",Ansøgning!A570)</f>
        <v/>
      </c>
      <c r="B565" s="13" t="str">
        <f>IF(Ansøgning!B570="","",Ansøgning!B570)</f>
        <v/>
      </c>
      <c r="C565" s="13" t="str">
        <f>IF(Ansøgning!C570="","",Ansøgning!C570)</f>
        <v/>
      </c>
      <c r="D565" s="13" t="str">
        <f>IF(Ansøgning!D570="","",Ansøgning!D570)</f>
        <v/>
      </c>
      <c r="E565" s="14" t="str">
        <f>IF(Ansøgning!E570="","",Ansøgning!E570)</f>
        <v/>
      </c>
      <c r="F565" s="16"/>
      <c r="G565" s="14" t="str">
        <f>IF(Ansøgning!F570="","",Ansøgning!F570)</f>
        <v/>
      </c>
      <c r="H565" s="16"/>
      <c r="I565" s="72" t="str">
        <f>IF(OR(F565="",H565=""),"",NETWORKDAYS(F565,H565,Lister!$D$7:$D$13))</f>
        <v/>
      </c>
      <c r="J565" s="53" t="str">
        <f>IF(Ansøgning!H570="","",Ansøgning!H570)</f>
        <v/>
      </c>
      <c r="K565" s="32" t="str">
        <f t="shared" si="56"/>
        <v/>
      </c>
      <c r="L565" s="31" t="str">
        <f>IF(Ansøgning!J570="","",Ansøgning!J570)</f>
        <v/>
      </c>
      <c r="M565" s="18"/>
      <c r="N565" s="31" t="str">
        <f>IF(Ansøgning!K570="","",Ansøgning!K570)</f>
        <v/>
      </c>
      <c r="O565" s="18"/>
      <c r="P565" s="15" t="str">
        <f>IF(Ansøgning!L570="","",Ansøgning!L570)</f>
        <v/>
      </c>
      <c r="Q565" s="46" t="str">
        <f t="shared" si="57"/>
        <v/>
      </c>
      <c r="R565" s="46"/>
      <c r="S565" s="101" t="str">
        <f>IF(Ansøgning!M570="","",Ansøgning!M570)</f>
        <v/>
      </c>
      <c r="T565" s="31" t="str">
        <f t="shared" si="58"/>
        <v/>
      </c>
      <c r="U565" s="102" t="str">
        <f>IF(Ansøgning!O570="","",Ansøgning!O570)</f>
        <v/>
      </c>
      <c r="V565" s="20"/>
      <c r="W565" s="102" t="str">
        <f>IF(Ansøgning!P570="","",Ansøgning!P570)</f>
        <v/>
      </c>
      <c r="X565" s="20"/>
      <c r="Y565" s="31" t="str">
        <f>IF(Ansøgning!Q570="","",Ansøgning!Q570)</f>
        <v/>
      </c>
      <c r="Z565" s="46" t="str">
        <f>IFERROR(MAX(IF(OR(V565="",X565=""),"",IF(AND(AND(MONTH(F565)&gt;=7,MONTH(F565)&lt;8),AND(MONTH(H565)&gt;=7,MONTH(H565)&lt;8)),(NETWORKDAYS(F565,H565,Lister!$D$7:$D$13)-V565)*T565/NETWORKDAYS(Lister!$D$19,Lister!$E$19,Lister!$D$7:$D$13),IF(AND(AND(MONTH(F565)&gt;=7,MONTH(F565)&lt;8),MONTH(H565)&gt;7),(NETWORKDAYS(F565,Lister!$E$19,Lister!$D$7:$D$13)-V565)*T565/NETWORKDAYS(Lister!$D$19,Lister!$E$19,Lister!$D$7:$D$13),IF(MONTH(F565)&gt;7,0)))),0),"")</f>
        <v/>
      </c>
      <c r="AA565" s="31" t="str">
        <f>IF(Ansøgning!R570="","",Ansøgning!R570)</f>
        <v/>
      </c>
      <c r="AB565" s="46" t="str">
        <f>IFERROR(MAX(IF(OR(V565="",X565=""),"",IF(AND(AND(MONTH(F565)&gt;=8,MONTH(F565)&lt;9),AND(MONTH(H565)&gt;=8,MONTH(H565)&lt;9)),(NETWORKDAYS(F565,H565,Lister!$D$7:$D$13)-X565)*T565/NETWORKDAYS(Lister!$D$20,Lister!$E$20,Lister!$D$7:$D$13),IF(AND(MONTH(F565)=7,MONTH(H565)=8),(NETWORKDAYS(Lister!$D$20,H565,Lister!$D$7:$D$13)-X565)*T565/NETWORKDAYS(Lister!$D$20,Lister!$E$20,Lister!$D$7:$D$13),IF(AND(MONTH(F565)=7,MONTH(H565)=7),0)))),0),"")</f>
        <v/>
      </c>
      <c r="AC565" s="15" t="str">
        <f>IF(Ansøgning!U570="","",Ansøgning!U570)</f>
        <v/>
      </c>
      <c r="AD565" s="31" t="str">
        <f t="shared" si="59"/>
        <v/>
      </c>
      <c r="AE565" s="31" t="str">
        <f t="shared" si="60"/>
        <v/>
      </c>
      <c r="AF565" s="51" t="str">
        <f t="shared" si="61"/>
        <v/>
      </c>
      <c r="AG565" s="15" t="str">
        <f t="shared" si="62"/>
        <v/>
      </c>
    </row>
    <row r="566" spans="1:33" x14ac:dyDescent="0.25">
      <c r="A566" s="13" t="str">
        <f>IF(Ansøgning!A571="","",Ansøgning!A571)</f>
        <v/>
      </c>
      <c r="B566" s="13" t="str">
        <f>IF(Ansøgning!B571="","",Ansøgning!B571)</f>
        <v/>
      </c>
      <c r="C566" s="13" t="str">
        <f>IF(Ansøgning!C571="","",Ansøgning!C571)</f>
        <v/>
      </c>
      <c r="D566" s="13" t="str">
        <f>IF(Ansøgning!D571="","",Ansøgning!D571)</f>
        <v/>
      </c>
      <c r="E566" s="14" t="str">
        <f>IF(Ansøgning!E571="","",Ansøgning!E571)</f>
        <v/>
      </c>
      <c r="F566" s="16"/>
      <c r="G566" s="14" t="str">
        <f>IF(Ansøgning!F571="","",Ansøgning!F571)</f>
        <v/>
      </c>
      <c r="H566" s="16"/>
      <c r="I566" s="72" t="str">
        <f>IF(OR(F566="",H566=""),"",NETWORKDAYS(F566,H566,Lister!$D$7:$D$13))</f>
        <v/>
      </c>
      <c r="J566" s="53" t="str">
        <f>IF(Ansøgning!H571="","",Ansøgning!H571)</f>
        <v/>
      </c>
      <c r="K566" s="32" t="str">
        <f t="shared" si="56"/>
        <v/>
      </c>
      <c r="L566" s="31" t="str">
        <f>IF(Ansøgning!J571="","",Ansøgning!J571)</f>
        <v/>
      </c>
      <c r="M566" s="18"/>
      <c r="N566" s="31" t="str">
        <f>IF(Ansøgning!K571="","",Ansøgning!K571)</f>
        <v/>
      </c>
      <c r="O566" s="18"/>
      <c r="P566" s="15" t="str">
        <f>IF(Ansøgning!L571="","",Ansøgning!L571)</f>
        <v/>
      </c>
      <c r="Q566" s="46" t="str">
        <f t="shared" si="57"/>
        <v/>
      </c>
      <c r="R566" s="46"/>
      <c r="S566" s="101" t="str">
        <f>IF(Ansøgning!M571="","",Ansøgning!M571)</f>
        <v/>
      </c>
      <c r="T566" s="31" t="str">
        <f t="shared" si="58"/>
        <v/>
      </c>
      <c r="U566" s="102" t="str">
        <f>IF(Ansøgning!O571="","",Ansøgning!O571)</f>
        <v/>
      </c>
      <c r="V566" s="20"/>
      <c r="W566" s="102" t="str">
        <f>IF(Ansøgning!P571="","",Ansøgning!P571)</f>
        <v/>
      </c>
      <c r="X566" s="20"/>
      <c r="Y566" s="31" t="str">
        <f>IF(Ansøgning!Q571="","",Ansøgning!Q571)</f>
        <v/>
      </c>
      <c r="Z566" s="46" t="str">
        <f>IFERROR(MAX(IF(OR(V566="",X566=""),"",IF(AND(AND(MONTH(F566)&gt;=7,MONTH(F566)&lt;8),AND(MONTH(H566)&gt;=7,MONTH(H566)&lt;8)),(NETWORKDAYS(F566,H566,Lister!$D$7:$D$13)-V566)*T566/NETWORKDAYS(Lister!$D$19,Lister!$E$19,Lister!$D$7:$D$13),IF(AND(AND(MONTH(F566)&gt;=7,MONTH(F566)&lt;8),MONTH(H566)&gt;7),(NETWORKDAYS(F566,Lister!$E$19,Lister!$D$7:$D$13)-V566)*T566/NETWORKDAYS(Lister!$D$19,Lister!$E$19,Lister!$D$7:$D$13),IF(MONTH(F566)&gt;7,0)))),0),"")</f>
        <v/>
      </c>
      <c r="AA566" s="31" t="str">
        <f>IF(Ansøgning!R571="","",Ansøgning!R571)</f>
        <v/>
      </c>
      <c r="AB566" s="46" t="str">
        <f>IFERROR(MAX(IF(OR(V566="",X566=""),"",IF(AND(AND(MONTH(F566)&gt;=8,MONTH(F566)&lt;9),AND(MONTH(H566)&gt;=8,MONTH(H566)&lt;9)),(NETWORKDAYS(F566,H566,Lister!$D$7:$D$13)-X566)*T566/NETWORKDAYS(Lister!$D$20,Lister!$E$20,Lister!$D$7:$D$13),IF(AND(MONTH(F566)=7,MONTH(H566)=8),(NETWORKDAYS(Lister!$D$20,H566,Lister!$D$7:$D$13)-X566)*T566/NETWORKDAYS(Lister!$D$20,Lister!$E$20,Lister!$D$7:$D$13),IF(AND(MONTH(F566)=7,MONTH(H566)=7),0)))),0),"")</f>
        <v/>
      </c>
      <c r="AC566" s="15" t="str">
        <f>IF(Ansøgning!U571="","",Ansøgning!U571)</f>
        <v/>
      </c>
      <c r="AD566" s="31" t="str">
        <f t="shared" si="59"/>
        <v/>
      </c>
      <c r="AE566" s="31" t="str">
        <f t="shared" si="60"/>
        <v/>
      </c>
      <c r="AF566" s="51" t="str">
        <f t="shared" si="61"/>
        <v/>
      </c>
      <c r="AG566" s="15" t="str">
        <f t="shared" si="62"/>
        <v/>
      </c>
    </row>
    <row r="567" spans="1:33" x14ac:dyDescent="0.25">
      <c r="A567" s="13" t="str">
        <f>IF(Ansøgning!A572="","",Ansøgning!A572)</f>
        <v/>
      </c>
      <c r="B567" s="13" t="str">
        <f>IF(Ansøgning!B572="","",Ansøgning!B572)</f>
        <v/>
      </c>
      <c r="C567" s="13" t="str">
        <f>IF(Ansøgning!C572="","",Ansøgning!C572)</f>
        <v/>
      </c>
      <c r="D567" s="13" t="str">
        <f>IF(Ansøgning!D572="","",Ansøgning!D572)</f>
        <v/>
      </c>
      <c r="E567" s="14" t="str">
        <f>IF(Ansøgning!E572="","",Ansøgning!E572)</f>
        <v/>
      </c>
      <c r="F567" s="16"/>
      <c r="G567" s="14" t="str">
        <f>IF(Ansøgning!F572="","",Ansøgning!F572)</f>
        <v/>
      </c>
      <c r="H567" s="16"/>
      <c r="I567" s="72" t="str">
        <f>IF(OR(F567="",H567=""),"",NETWORKDAYS(F567,H567,Lister!$D$7:$D$13))</f>
        <v/>
      </c>
      <c r="J567" s="53" t="str">
        <f>IF(Ansøgning!H572="","",Ansøgning!H572)</f>
        <v/>
      </c>
      <c r="K567" s="32" t="str">
        <f t="shared" si="56"/>
        <v/>
      </c>
      <c r="L567" s="31" t="str">
        <f>IF(Ansøgning!J572="","",Ansøgning!J572)</f>
        <v/>
      </c>
      <c r="M567" s="18"/>
      <c r="N567" s="31" t="str">
        <f>IF(Ansøgning!K572="","",Ansøgning!K572)</f>
        <v/>
      </c>
      <c r="O567" s="18"/>
      <c r="P567" s="15" t="str">
        <f>IF(Ansøgning!L572="","",Ansøgning!L572)</f>
        <v/>
      </c>
      <c r="Q567" s="46" t="str">
        <f t="shared" si="57"/>
        <v/>
      </c>
      <c r="R567" s="46"/>
      <c r="S567" s="101" t="str">
        <f>IF(Ansøgning!M572="","",Ansøgning!M572)</f>
        <v/>
      </c>
      <c r="T567" s="31" t="str">
        <f t="shared" si="58"/>
        <v/>
      </c>
      <c r="U567" s="102" t="str">
        <f>IF(Ansøgning!O572="","",Ansøgning!O572)</f>
        <v/>
      </c>
      <c r="V567" s="20"/>
      <c r="W567" s="102" t="str">
        <f>IF(Ansøgning!P572="","",Ansøgning!P572)</f>
        <v/>
      </c>
      <c r="X567" s="20"/>
      <c r="Y567" s="31" t="str">
        <f>IF(Ansøgning!Q572="","",Ansøgning!Q572)</f>
        <v/>
      </c>
      <c r="Z567" s="46" t="str">
        <f>IFERROR(MAX(IF(OR(V567="",X567=""),"",IF(AND(AND(MONTH(F567)&gt;=7,MONTH(F567)&lt;8),AND(MONTH(H567)&gt;=7,MONTH(H567)&lt;8)),(NETWORKDAYS(F567,H567,Lister!$D$7:$D$13)-V567)*T567/NETWORKDAYS(Lister!$D$19,Lister!$E$19,Lister!$D$7:$D$13),IF(AND(AND(MONTH(F567)&gt;=7,MONTH(F567)&lt;8),MONTH(H567)&gt;7),(NETWORKDAYS(F567,Lister!$E$19,Lister!$D$7:$D$13)-V567)*T567/NETWORKDAYS(Lister!$D$19,Lister!$E$19,Lister!$D$7:$D$13),IF(MONTH(F567)&gt;7,0)))),0),"")</f>
        <v/>
      </c>
      <c r="AA567" s="31" t="str">
        <f>IF(Ansøgning!R572="","",Ansøgning!R572)</f>
        <v/>
      </c>
      <c r="AB567" s="46" t="str">
        <f>IFERROR(MAX(IF(OR(V567="",X567=""),"",IF(AND(AND(MONTH(F567)&gt;=8,MONTH(F567)&lt;9),AND(MONTH(H567)&gt;=8,MONTH(H567)&lt;9)),(NETWORKDAYS(F567,H567,Lister!$D$7:$D$13)-X567)*T567/NETWORKDAYS(Lister!$D$20,Lister!$E$20,Lister!$D$7:$D$13),IF(AND(MONTH(F567)=7,MONTH(H567)=8),(NETWORKDAYS(Lister!$D$20,H567,Lister!$D$7:$D$13)-X567)*T567/NETWORKDAYS(Lister!$D$20,Lister!$E$20,Lister!$D$7:$D$13),IF(AND(MONTH(F567)=7,MONTH(H567)=7),0)))),0),"")</f>
        <v/>
      </c>
      <c r="AC567" s="15" t="str">
        <f>IF(Ansøgning!U572="","",Ansøgning!U572)</f>
        <v/>
      </c>
      <c r="AD567" s="31" t="str">
        <f t="shared" si="59"/>
        <v/>
      </c>
      <c r="AE567" s="31" t="str">
        <f t="shared" si="60"/>
        <v/>
      </c>
      <c r="AF567" s="51" t="str">
        <f t="shared" si="61"/>
        <v/>
      </c>
      <c r="AG567" s="15" t="str">
        <f t="shared" si="62"/>
        <v/>
      </c>
    </row>
    <row r="568" spans="1:33" x14ac:dyDescent="0.25">
      <c r="A568" s="13" t="str">
        <f>IF(Ansøgning!A573="","",Ansøgning!A573)</f>
        <v/>
      </c>
      <c r="B568" s="13" t="str">
        <f>IF(Ansøgning!B573="","",Ansøgning!B573)</f>
        <v/>
      </c>
      <c r="C568" s="13" t="str">
        <f>IF(Ansøgning!C573="","",Ansøgning!C573)</f>
        <v/>
      </c>
      <c r="D568" s="13" t="str">
        <f>IF(Ansøgning!D573="","",Ansøgning!D573)</f>
        <v/>
      </c>
      <c r="E568" s="14" t="str">
        <f>IF(Ansøgning!E573="","",Ansøgning!E573)</f>
        <v/>
      </c>
      <c r="F568" s="16"/>
      <c r="G568" s="14" t="str">
        <f>IF(Ansøgning!F573="","",Ansøgning!F573)</f>
        <v/>
      </c>
      <c r="H568" s="16"/>
      <c r="I568" s="72" t="str">
        <f>IF(OR(F568="",H568=""),"",NETWORKDAYS(F568,H568,Lister!$D$7:$D$13))</f>
        <v/>
      </c>
      <c r="J568" s="53" t="str">
        <f>IF(Ansøgning!H573="","",Ansøgning!H573)</f>
        <v/>
      </c>
      <c r="K568" s="32" t="str">
        <f t="shared" si="56"/>
        <v/>
      </c>
      <c r="L568" s="31" t="str">
        <f>IF(Ansøgning!J573="","",Ansøgning!J573)</f>
        <v/>
      </c>
      <c r="M568" s="18"/>
      <c r="N568" s="31" t="str">
        <f>IF(Ansøgning!K573="","",Ansøgning!K573)</f>
        <v/>
      </c>
      <c r="O568" s="18"/>
      <c r="P568" s="15" t="str">
        <f>IF(Ansøgning!L573="","",Ansøgning!L573)</f>
        <v/>
      </c>
      <c r="Q568" s="46" t="str">
        <f t="shared" si="57"/>
        <v/>
      </c>
      <c r="R568" s="46"/>
      <c r="S568" s="101" t="str">
        <f>IF(Ansøgning!M573="","",Ansøgning!M573)</f>
        <v/>
      </c>
      <c r="T568" s="31" t="str">
        <f t="shared" si="58"/>
        <v/>
      </c>
      <c r="U568" s="102" t="str">
        <f>IF(Ansøgning!O573="","",Ansøgning!O573)</f>
        <v/>
      </c>
      <c r="V568" s="20"/>
      <c r="W568" s="102" t="str">
        <f>IF(Ansøgning!P573="","",Ansøgning!P573)</f>
        <v/>
      </c>
      <c r="X568" s="20"/>
      <c r="Y568" s="31" t="str">
        <f>IF(Ansøgning!Q573="","",Ansøgning!Q573)</f>
        <v/>
      </c>
      <c r="Z568" s="46" t="str">
        <f>IFERROR(MAX(IF(OR(V568="",X568=""),"",IF(AND(AND(MONTH(F568)&gt;=7,MONTH(F568)&lt;8),AND(MONTH(H568)&gt;=7,MONTH(H568)&lt;8)),(NETWORKDAYS(F568,H568,Lister!$D$7:$D$13)-V568)*T568/NETWORKDAYS(Lister!$D$19,Lister!$E$19,Lister!$D$7:$D$13),IF(AND(AND(MONTH(F568)&gt;=7,MONTH(F568)&lt;8),MONTH(H568)&gt;7),(NETWORKDAYS(F568,Lister!$E$19,Lister!$D$7:$D$13)-V568)*T568/NETWORKDAYS(Lister!$D$19,Lister!$E$19,Lister!$D$7:$D$13),IF(MONTH(F568)&gt;7,0)))),0),"")</f>
        <v/>
      </c>
      <c r="AA568" s="31" t="str">
        <f>IF(Ansøgning!R573="","",Ansøgning!R573)</f>
        <v/>
      </c>
      <c r="AB568" s="46" t="str">
        <f>IFERROR(MAX(IF(OR(V568="",X568=""),"",IF(AND(AND(MONTH(F568)&gt;=8,MONTH(F568)&lt;9),AND(MONTH(H568)&gt;=8,MONTH(H568)&lt;9)),(NETWORKDAYS(F568,H568,Lister!$D$7:$D$13)-X568)*T568/NETWORKDAYS(Lister!$D$20,Lister!$E$20,Lister!$D$7:$D$13),IF(AND(MONTH(F568)=7,MONTH(H568)=8),(NETWORKDAYS(Lister!$D$20,H568,Lister!$D$7:$D$13)-X568)*T568/NETWORKDAYS(Lister!$D$20,Lister!$E$20,Lister!$D$7:$D$13),IF(AND(MONTH(F568)=7,MONTH(H568)=7),0)))),0),"")</f>
        <v/>
      </c>
      <c r="AC568" s="15" t="str">
        <f>IF(Ansøgning!U573="","",Ansøgning!U573)</f>
        <v/>
      </c>
      <c r="AD568" s="31" t="str">
        <f t="shared" si="59"/>
        <v/>
      </c>
      <c r="AE568" s="31" t="str">
        <f t="shared" si="60"/>
        <v/>
      </c>
      <c r="AF568" s="51" t="str">
        <f t="shared" si="61"/>
        <v/>
      </c>
      <c r="AG568" s="15" t="str">
        <f t="shared" si="62"/>
        <v/>
      </c>
    </row>
    <row r="569" spans="1:33" x14ac:dyDescent="0.25">
      <c r="A569" s="13" t="str">
        <f>IF(Ansøgning!A574="","",Ansøgning!A574)</f>
        <v/>
      </c>
      <c r="B569" s="13" t="str">
        <f>IF(Ansøgning!B574="","",Ansøgning!B574)</f>
        <v/>
      </c>
      <c r="C569" s="13" t="str">
        <f>IF(Ansøgning!C574="","",Ansøgning!C574)</f>
        <v/>
      </c>
      <c r="D569" s="13" t="str">
        <f>IF(Ansøgning!D574="","",Ansøgning!D574)</f>
        <v/>
      </c>
      <c r="E569" s="14" t="str">
        <f>IF(Ansøgning!E574="","",Ansøgning!E574)</f>
        <v/>
      </c>
      <c r="F569" s="16"/>
      <c r="G569" s="14" t="str">
        <f>IF(Ansøgning!F574="","",Ansøgning!F574)</f>
        <v/>
      </c>
      <c r="H569" s="16"/>
      <c r="I569" s="72" t="str">
        <f>IF(OR(F569="",H569=""),"",NETWORKDAYS(F569,H569,Lister!$D$7:$D$13))</f>
        <v/>
      </c>
      <c r="J569" s="53" t="str">
        <f>IF(Ansøgning!H574="","",Ansøgning!H574)</f>
        <v/>
      </c>
      <c r="K569" s="32" t="str">
        <f t="shared" si="56"/>
        <v/>
      </c>
      <c r="L569" s="31" t="str">
        <f>IF(Ansøgning!J574="","",Ansøgning!J574)</f>
        <v/>
      </c>
      <c r="M569" s="18"/>
      <c r="N569" s="31" t="str">
        <f>IF(Ansøgning!K574="","",Ansøgning!K574)</f>
        <v/>
      </c>
      <c r="O569" s="18"/>
      <c r="P569" s="15" t="str">
        <f>IF(Ansøgning!L574="","",Ansøgning!L574)</f>
        <v/>
      </c>
      <c r="Q569" s="46" t="str">
        <f t="shared" si="57"/>
        <v/>
      </c>
      <c r="R569" s="46"/>
      <c r="S569" s="101" t="str">
        <f>IF(Ansøgning!M574="","",Ansøgning!M574)</f>
        <v/>
      </c>
      <c r="T569" s="31" t="str">
        <f t="shared" si="58"/>
        <v/>
      </c>
      <c r="U569" s="102" t="str">
        <f>IF(Ansøgning!O574="","",Ansøgning!O574)</f>
        <v/>
      </c>
      <c r="V569" s="20"/>
      <c r="W569" s="102" t="str">
        <f>IF(Ansøgning!P574="","",Ansøgning!P574)</f>
        <v/>
      </c>
      <c r="X569" s="20"/>
      <c r="Y569" s="31" t="str">
        <f>IF(Ansøgning!Q574="","",Ansøgning!Q574)</f>
        <v/>
      </c>
      <c r="Z569" s="46" t="str">
        <f>IFERROR(MAX(IF(OR(V569="",X569=""),"",IF(AND(AND(MONTH(F569)&gt;=7,MONTH(F569)&lt;8),AND(MONTH(H569)&gt;=7,MONTH(H569)&lt;8)),(NETWORKDAYS(F569,H569,Lister!$D$7:$D$13)-V569)*T569/NETWORKDAYS(Lister!$D$19,Lister!$E$19,Lister!$D$7:$D$13),IF(AND(AND(MONTH(F569)&gt;=7,MONTH(F569)&lt;8),MONTH(H569)&gt;7),(NETWORKDAYS(F569,Lister!$E$19,Lister!$D$7:$D$13)-V569)*T569/NETWORKDAYS(Lister!$D$19,Lister!$E$19,Lister!$D$7:$D$13),IF(MONTH(F569)&gt;7,0)))),0),"")</f>
        <v/>
      </c>
      <c r="AA569" s="31" t="str">
        <f>IF(Ansøgning!R574="","",Ansøgning!R574)</f>
        <v/>
      </c>
      <c r="AB569" s="46" t="str">
        <f>IFERROR(MAX(IF(OR(V569="",X569=""),"",IF(AND(AND(MONTH(F569)&gt;=8,MONTH(F569)&lt;9),AND(MONTH(H569)&gt;=8,MONTH(H569)&lt;9)),(NETWORKDAYS(F569,H569,Lister!$D$7:$D$13)-X569)*T569/NETWORKDAYS(Lister!$D$20,Lister!$E$20,Lister!$D$7:$D$13),IF(AND(MONTH(F569)=7,MONTH(H569)=8),(NETWORKDAYS(Lister!$D$20,H569,Lister!$D$7:$D$13)-X569)*T569/NETWORKDAYS(Lister!$D$20,Lister!$E$20,Lister!$D$7:$D$13),IF(AND(MONTH(F569)=7,MONTH(H569)=7),0)))),0),"")</f>
        <v/>
      </c>
      <c r="AC569" s="15" t="str">
        <f>IF(Ansøgning!U574="","",Ansøgning!U574)</f>
        <v/>
      </c>
      <c r="AD569" s="31" t="str">
        <f t="shared" si="59"/>
        <v/>
      </c>
      <c r="AE569" s="31" t="str">
        <f t="shared" si="60"/>
        <v/>
      </c>
      <c r="AF569" s="51" t="str">
        <f t="shared" si="61"/>
        <v/>
      </c>
      <c r="AG569" s="15" t="str">
        <f t="shared" si="62"/>
        <v/>
      </c>
    </row>
    <row r="570" spans="1:33" x14ac:dyDescent="0.25">
      <c r="A570" s="13" t="str">
        <f>IF(Ansøgning!A575="","",Ansøgning!A575)</f>
        <v/>
      </c>
      <c r="B570" s="13" t="str">
        <f>IF(Ansøgning!B575="","",Ansøgning!B575)</f>
        <v/>
      </c>
      <c r="C570" s="13" t="str">
        <f>IF(Ansøgning!C575="","",Ansøgning!C575)</f>
        <v/>
      </c>
      <c r="D570" s="13" t="str">
        <f>IF(Ansøgning!D575="","",Ansøgning!D575)</f>
        <v/>
      </c>
      <c r="E570" s="14" t="str">
        <f>IF(Ansøgning!E575="","",Ansøgning!E575)</f>
        <v/>
      </c>
      <c r="F570" s="16"/>
      <c r="G570" s="14" t="str">
        <f>IF(Ansøgning!F575="","",Ansøgning!F575)</f>
        <v/>
      </c>
      <c r="H570" s="16"/>
      <c r="I570" s="72" t="str">
        <f>IF(OR(F570="",H570=""),"",NETWORKDAYS(F570,H570,Lister!$D$7:$D$13))</f>
        <v/>
      </c>
      <c r="J570" s="53" t="str">
        <f>IF(Ansøgning!H575="","",Ansøgning!H575)</f>
        <v/>
      </c>
      <c r="K570" s="32" t="str">
        <f t="shared" si="56"/>
        <v/>
      </c>
      <c r="L570" s="31" t="str">
        <f>IF(Ansøgning!J575="","",Ansøgning!J575)</f>
        <v/>
      </c>
      <c r="M570" s="18"/>
      <c r="N570" s="31" t="str">
        <f>IF(Ansøgning!K575="","",Ansøgning!K575)</f>
        <v/>
      </c>
      <c r="O570" s="18"/>
      <c r="P570" s="15" t="str">
        <f>IF(Ansøgning!L575="","",Ansøgning!L575)</f>
        <v/>
      </c>
      <c r="Q570" s="46" t="str">
        <f t="shared" si="57"/>
        <v/>
      </c>
      <c r="R570" s="46"/>
      <c r="S570" s="101" t="str">
        <f>IF(Ansøgning!M575="","",Ansøgning!M575)</f>
        <v/>
      </c>
      <c r="T570" s="31" t="str">
        <f t="shared" si="58"/>
        <v/>
      </c>
      <c r="U570" s="102" t="str">
        <f>IF(Ansøgning!O575="","",Ansøgning!O575)</f>
        <v/>
      </c>
      <c r="V570" s="20"/>
      <c r="W570" s="102" t="str">
        <f>IF(Ansøgning!P575="","",Ansøgning!P575)</f>
        <v/>
      </c>
      <c r="X570" s="20"/>
      <c r="Y570" s="31" t="str">
        <f>IF(Ansøgning!Q575="","",Ansøgning!Q575)</f>
        <v/>
      </c>
      <c r="Z570" s="46" t="str">
        <f>IFERROR(MAX(IF(OR(V570="",X570=""),"",IF(AND(AND(MONTH(F570)&gt;=7,MONTH(F570)&lt;8),AND(MONTH(H570)&gt;=7,MONTH(H570)&lt;8)),(NETWORKDAYS(F570,H570,Lister!$D$7:$D$13)-V570)*T570/NETWORKDAYS(Lister!$D$19,Lister!$E$19,Lister!$D$7:$D$13),IF(AND(AND(MONTH(F570)&gt;=7,MONTH(F570)&lt;8),MONTH(H570)&gt;7),(NETWORKDAYS(F570,Lister!$E$19,Lister!$D$7:$D$13)-V570)*T570/NETWORKDAYS(Lister!$D$19,Lister!$E$19,Lister!$D$7:$D$13),IF(MONTH(F570)&gt;7,0)))),0),"")</f>
        <v/>
      </c>
      <c r="AA570" s="31" t="str">
        <f>IF(Ansøgning!R575="","",Ansøgning!R575)</f>
        <v/>
      </c>
      <c r="AB570" s="46" t="str">
        <f>IFERROR(MAX(IF(OR(V570="",X570=""),"",IF(AND(AND(MONTH(F570)&gt;=8,MONTH(F570)&lt;9),AND(MONTH(H570)&gt;=8,MONTH(H570)&lt;9)),(NETWORKDAYS(F570,H570,Lister!$D$7:$D$13)-X570)*T570/NETWORKDAYS(Lister!$D$20,Lister!$E$20,Lister!$D$7:$D$13),IF(AND(MONTH(F570)=7,MONTH(H570)=8),(NETWORKDAYS(Lister!$D$20,H570,Lister!$D$7:$D$13)-X570)*T570/NETWORKDAYS(Lister!$D$20,Lister!$E$20,Lister!$D$7:$D$13),IF(AND(MONTH(F570)=7,MONTH(H570)=7),0)))),0),"")</f>
        <v/>
      </c>
      <c r="AC570" s="15" t="str">
        <f>IF(Ansøgning!U575="","",Ansøgning!U575)</f>
        <v/>
      </c>
      <c r="AD570" s="31" t="str">
        <f t="shared" si="59"/>
        <v/>
      </c>
      <c r="AE570" s="31" t="str">
        <f t="shared" si="60"/>
        <v/>
      </c>
      <c r="AF570" s="51" t="str">
        <f t="shared" si="61"/>
        <v/>
      </c>
      <c r="AG570" s="15" t="str">
        <f t="shared" si="62"/>
        <v/>
      </c>
    </row>
    <row r="571" spans="1:33" x14ac:dyDescent="0.25">
      <c r="A571" s="13" t="str">
        <f>IF(Ansøgning!A576="","",Ansøgning!A576)</f>
        <v/>
      </c>
      <c r="B571" s="13" t="str">
        <f>IF(Ansøgning!B576="","",Ansøgning!B576)</f>
        <v/>
      </c>
      <c r="C571" s="13" t="str">
        <f>IF(Ansøgning!C576="","",Ansøgning!C576)</f>
        <v/>
      </c>
      <c r="D571" s="13" t="str">
        <f>IF(Ansøgning!D576="","",Ansøgning!D576)</f>
        <v/>
      </c>
      <c r="E571" s="14" t="str">
        <f>IF(Ansøgning!E576="","",Ansøgning!E576)</f>
        <v/>
      </c>
      <c r="F571" s="16"/>
      <c r="G571" s="14" t="str">
        <f>IF(Ansøgning!F576="","",Ansøgning!F576)</f>
        <v/>
      </c>
      <c r="H571" s="16"/>
      <c r="I571" s="72" t="str">
        <f>IF(OR(F571="",H571=""),"",NETWORKDAYS(F571,H571,Lister!$D$7:$D$13))</f>
        <v/>
      </c>
      <c r="J571" s="53" t="str">
        <f>IF(Ansøgning!H576="","",Ansøgning!H576)</f>
        <v/>
      </c>
      <c r="K571" s="32" t="str">
        <f t="shared" si="56"/>
        <v/>
      </c>
      <c r="L571" s="31" t="str">
        <f>IF(Ansøgning!J576="","",Ansøgning!J576)</f>
        <v/>
      </c>
      <c r="M571" s="18"/>
      <c r="N571" s="31" t="str">
        <f>IF(Ansøgning!K576="","",Ansøgning!K576)</f>
        <v/>
      </c>
      <c r="O571" s="18"/>
      <c r="P571" s="15" t="str">
        <f>IF(Ansøgning!L576="","",Ansøgning!L576)</f>
        <v/>
      </c>
      <c r="Q571" s="46" t="str">
        <f t="shared" si="57"/>
        <v/>
      </c>
      <c r="R571" s="46"/>
      <c r="S571" s="101" t="str">
        <f>IF(Ansøgning!M576="","",Ansøgning!M576)</f>
        <v/>
      </c>
      <c r="T571" s="31" t="str">
        <f t="shared" si="58"/>
        <v/>
      </c>
      <c r="U571" s="102" t="str">
        <f>IF(Ansøgning!O576="","",Ansøgning!O576)</f>
        <v/>
      </c>
      <c r="V571" s="20"/>
      <c r="W571" s="102" t="str">
        <f>IF(Ansøgning!P576="","",Ansøgning!P576)</f>
        <v/>
      </c>
      <c r="X571" s="20"/>
      <c r="Y571" s="31" t="str">
        <f>IF(Ansøgning!Q576="","",Ansøgning!Q576)</f>
        <v/>
      </c>
      <c r="Z571" s="46" t="str">
        <f>IFERROR(MAX(IF(OR(V571="",X571=""),"",IF(AND(AND(MONTH(F571)&gt;=7,MONTH(F571)&lt;8),AND(MONTH(H571)&gt;=7,MONTH(H571)&lt;8)),(NETWORKDAYS(F571,H571,Lister!$D$7:$D$13)-V571)*T571/NETWORKDAYS(Lister!$D$19,Lister!$E$19,Lister!$D$7:$D$13),IF(AND(AND(MONTH(F571)&gt;=7,MONTH(F571)&lt;8),MONTH(H571)&gt;7),(NETWORKDAYS(F571,Lister!$E$19,Lister!$D$7:$D$13)-V571)*T571/NETWORKDAYS(Lister!$D$19,Lister!$E$19,Lister!$D$7:$D$13),IF(MONTH(F571)&gt;7,0)))),0),"")</f>
        <v/>
      </c>
      <c r="AA571" s="31" t="str">
        <f>IF(Ansøgning!R576="","",Ansøgning!R576)</f>
        <v/>
      </c>
      <c r="AB571" s="46" t="str">
        <f>IFERROR(MAX(IF(OR(V571="",X571=""),"",IF(AND(AND(MONTH(F571)&gt;=8,MONTH(F571)&lt;9),AND(MONTH(H571)&gt;=8,MONTH(H571)&lt;9)),(NETWORKDAYS(F571,H571,Lister!$D$7:$D$13)-X571)*T571/NETWORKDAYS(Lister!$D$20,Lister!$E$20,Lister!$D$7:$D$13),IF(AND(MONTH(F571)=7,MONTH(H571)=8),(NETWORKDAYS(Lister!$D$20,H571,Lister!$D$7:$D$13)-X571)*T571/NETWORKDAYS(Lister!$D$20,Lister!$E$20,Lister!$D$7:$D$13),IF(AND(MONTH(F571)=7,MONTH(H571)=7),0)))),0),"")</f>
        <v/>
      </c>
      <c r="AC571" s="15" t="str">
        <f>IF(Ansøgning!U576="","",Ansøgning!U576)</f>
        <v/>
      </c>
      <c r="AD571" s="31" t="str">
        <f t="shared" si="59"/>
        <v/>
      </c>
      <c r="AE571" s="31" t="str">
        <f t="shared" si="60"/>
        <v/>
      </c>
      <c r="AF571" s="51" t="str">
        <f t="shared" si="61"/>
        <v/>
      </c>
      <c r="AG571" s="15" t="str">
        <f t="shared" si="62"/>
        <v/>
      </c>
    </row>
    <row r="572" spans="1:33" x14ac:dyDescent="0.25">
      <c r="A572" s="13" t="str">
        <f>IF(Ansøgning!A577="","",Ansøgning!A577)</f>
        <v/>
      </c>
      <c r="B572" s="13" t="str">
        <f>IF(Ansøgning!B577="","",Ansøgning!B577)</f>
        <v/>
      </c>
      <c r="C572" s="13" t="str">
        <f>IF(Ansøgning!C577="","",Ansøgning!C577)</f>
        <v/>
      </c>
      <c r="D572" s="13" t="str">
        <f>IF(Ansøgning!D577="","",Ansøgning!D577)</f>
        <v/>
      </c>
      <c r="E572" s="14" t="str">
        <f>IF(Ansøgning!E577="","",Ansøgning!E577)</f>
        <v/>
      </c>
      <c r="F572" s="16"/>
      <c r="G572" s="14" t="str">
        <f>IF(Ansøgning!F577="","",Ansøgning!F577)</f>
        <v/>
      </c>
      <c r="H572" s="16"/>
      <c r="I572" s="72" t="str">
        <f>IF(OR(F572="",H572=""),"",NETWORKDAYS(F572,H572,Lister!$D$7:$D$13))</f>
        <v/>
      </c>
      <c r="J572" s="53" t="str">
        <f>IF(Ansøgning!H577="","",Ansøgning!H577)</f>
        <v/>
      </c>
      <c r="K572" s="32" t="str">
        <f t="shared" si="56"/>
        <v/>
      </c>
      <c r="L572" s="31" t="str">
        <f>IF(Ansøgning!J577="","",Ansøgning!J577)</f>
        <v/>
      </c>
      <c r="M572" s="18"/>
      <c r="N572" s="31" t="str">
        <f>IF(Ansøgning!K577="","",Ansøgning!K577)</f>
        <v/>
      </c>
      <c r="O572" s="18"/>
      <c r="P572" s="15" t="str">
        <f>IF(Ansøgning!L577="","",Ansøgning!L577)</f>
        <v/>
      </c>
      <c r="Q572" s="46" t="str">
        <f t="shared" si="57"/>
        <v/>
      </c>
      <c r="R572" s="46"/>
      <c r="S572" s="101" t="str">
        <f>IF(Ansøgning!M577="","",Ansøgning!M577)</f>
        <v/>
      </c>
      <c r="T572" s="31" t="str">
        <f t="shared" si="58"/>
        <v/>
      </c>
      <c r="U572" s="102" t="str">
        <f>IF(Ansøgning!O577="","",Ansøgning!O577)</f>
        <v/>
      </c>
      <c r="V572" s="20"/>
      <c r="W572" s="102" t="str">
        <f>IF(Ansøgning!P577="","",Ansøgning!P577)</f>
        <v/>
      </c>
      <c r="X572" s="20"/>
      <c r="Y572" s="31" t="str">
        <f>IF(Ansøgning!Q577="","",Ansøgning!Q577)</f>
        <v/>
      </c>
      <c r="Z572" s="46" t="str">
        <f>IFERROR(MAX(IF(OR(V572="",X572=""),"",IF(AND(AND(MONTH(F572)&gt;=7,MONTH(F572)&lt;8),AND(MONTH(H572)&gt;=7,MONTH(H572)&lt;8)),(NETWORKDAYS(F572,H572,Lister!$D$7:$D$13)-V572)*T572/NETWORKDAYS(Lister!$D$19,Lister!$E$19,Lister!$D$7:$D$13),IF(AND(AND(MONTH(F572)&gt;=7,MONTH(F572)&lt;8),MONTH(H572)&gt;7),(NETWORKDAYS(F572,Lister!$E$19,Lister!$D$7:$D$13)-V572)*T572/NETWORKDAYS(Lister!$D$19,Lister!$E$19,Lister!$D$7:$D$13),IF(MONTH(F572)&gt;7,0)))),0),"")</f>
        <v/>
      </c>
      <c r="AA572" s="31" t="str">
        <f>IF(Ansøgning!R577="","",Ansøgning!R577)</f>
        <v/>
      </c>
      <c r="AB572" s="46" t="str">
        <f>IFERROR(MAX(IF(OR(V572="",X572=""),"",IF(AND(AND(MONTH(F572)&gt;=8,MONTH(F572)&lt;9),AND(MONTH(H572)&gt;=8,MONTH(H572)&lt;9)),(NETWORKDAYS(F572,H572,Lister!$D$7:$D$13)-X572)*T572/NETWORKDAYS(Lister!$D$20,Lister!$E$20,Lister!$D$7:$D$13),IF(AND(MONTH(F572)=7,MONTH(H572)=8),(NETWORKDAYS(Lister!$D$20,H572,Lister!$D$7:$D$13)-X572)*T572/NETWORKDAYS(Lister!$D$20,Lister!$E$20,Lister!$D$7:$D$13),IF(AND(MONTH(F572)=7,MONTH(H572)=7),0)))),0),"")</f>
        <v/>
      </c>
      <c r="AC572" s="15" t="str">
        <f>IF(Ansøgning!U577="","",Ansøgning!U577)</f>
        <v/>
      </c>
      <c r="AD572" s="31" t="str">
        <f t="shared" si="59"/>
        <v/>
      </c>
      <c r="AE572" s="31" t="str">
        <f t="shared" si="60"/>
        <v/>
      </c>
      <c r="AF572" s="51" t="str">
        <f t="shared" si="61"/>
        <v/>
      </c>
      <c r="AG572" s="15" t="str">
        <f t="shared" si="62"/>
        <v/>
      </c>
    </row>
    <row r="573" spans="1:33" x14ac:dyDescent="0.25">
      <c r="A573" s="13" t="str">
        <f>IF(Ansøgning!A578="","",Ansøgning!A578)</f>
        <v/>
      </c>
      <c r="B573" s="13" t="str">
        <f>IF(Ansøgning!B578="","",Ansøgning!B578)</f>
        <v/>
      </c>
      <c r="C573" s="13" t="str">
        <f>IF(Ansøgning!C578="","",Ansøgning!C578)</f>
        <v/>
      </c>
      <c r="D573" s="13" t="str">
        <f>IF(Ansøgning!D578="","",Ansøgning!D578)</f>
        <v/>
      </c>
      <c r="E573" s="14" t="str">
        <f>IF(Ansøgning!E578="","",Ansøgning!E578)</f>
        <v/>
      </c>
      <c r="F573" s="16"/>
      <c r="G573" s="14" t="str">
        <f>IF(Ansøgning!F578="","",Ansøgning!F578)</f>
        <v/>
      </c>
      <c r="H573" s="16"/>
      <c r="I573" s="72" t="str">
        <f>IF(OR(F573="",H573=""),"",NETWORKDAYS(F573,H573,Lister!$D$7:$D$13))</f>
        <v/>
      </c>
      <c r="J573" s="53" t="str">
        <f>IF(Ansøgning!H578="","",Ansøgning!H578)</f>
        <v/>
      </c>
      <c r="K573" s="32" t="str">
        <f t="shared" si="56"/>
        <v/>
      </c>
      <c r="L573" s="31" t="str">
        <f>IF(Ansøgning!J578="","",Ansøgning!J578)</f>
        <v/>
      </c>
      <c r="M573" s="18"/>
      <c r="N573" s="31" t="str">
        <f>IF(Ansøgning!K578="","",Ansøgning!K578)</f>
        <v/>
      </c>
      <c r="O573" s="18"/>
      <c r="P573" s="15" t="str">
        <f>IF(Ansøgning!L578="","",Ansøgning!L578)</f>
        <v/>
      </c>
      <c r="Q573" s="46" t="str">
        <f t="shared" si="57"/>
        <v/>
      </c>
      <c r="R573" s="46"/>
      <c r="S573" s="101" t="str">
        <f>IF(Ansøgning!M578="","",Ansøgning!M578)</f>
        <v/>
      </c>
      <c r="T573" s="31" t="str">
        <f t="shared" si="58"/>
        <v/>
      </c>
      <c r="U573" s="102" t="str">
        <f>IF(Ansøgning!O578="","",Ansøgning!O578)</f>
        <v/>
      </c>
      <c r="V573" s="20"/>
      <c r="W573" s="102" t="str">
        <f>IF(Ansøgning!P578="","",Ansøgning!P578)</f>
        <v/>
      </c>
      <c r="X573" s="20"/>
      <c r="Y573" s="31" t="str">
        <f>IF(Ansøgning!Q578="","",Ansøgning!Q578)</f>
        <v/>
      </c>
      <c r="Z573" s="46" t="str">
        <f>IFERROR(MAX(IF(OR(V573="",X573=""),"",IF(AND(AND(MONTH(F573)&gt;=7,MONTH(F573)&lt;8),AND(MONTH(H573)&gt;=7,MONTH(H573)&lt;8)),(NETWORKDAYS(F573,H573,Lister!$D$7:$D$13)-V573)*T573/NETWORKDAYS(Lister!$D$19,Lister!$E$19,Lister!$D$7:$D$13),IF(AND(AND(MONTH(F573)&gt;=7,MONTH(F573)&lt;8),MONTH(H573)&gt;7),(NETWORKDAYS(F573,Lister!$E$19,Lister!$D$7:$D$13)-V573)*T573/NETWORKDAYS(Lister!$D$19,Lister!$E$19,Lister!$D$7:$D$13),IF(MONTH(F573)&gt;7,0)))),0),"")</f>
        <v/>
      </c>
      <c r="AA573" s="31" t="str">
        <f>IF(Ansøgning!R578="","",Ansøgning!R578)</f>
        <v/>
      </c>
      <c r="AB573" s="46" t="str">
        <f>IFERROR(MAX(IF(OR(V573="",X573=""),"",IF(AND(AND(MONTH(F573)&gt;=8,MONTH(F573)&lt;9),AND(MONTH(H573)&gt;=8,MONTH(H573)&lt;9)),(NETWORKDAYS(F573,H573,Lister!$D$7:$D$13)-X573)*T573/NETWORKDAYS(Lister!$D$20,Lister!$E$20,Lister!$D$7:$D$13),IF(AND(MONTH(F573)=7,MONTH(H573)=8),(NETWORKDAYS(Lister!$D$20,H573,Lister!$D$7:$D$13)-X573)*T573/NETWORKDAYS(Lister!$D$20,Lister!$E$20,Lister!$D$7:$D$13),IF(AND(MONTH(F573)=7,MONTH(H573)=7),0)))),0),"")</f>
        <v/>
      </c>
      <c r="AC573" s="15" t="str">
        <f>IF(Ansøgning!U578="","",Ansøgning!U578)</f>
        <v/>
      </c>
      <c r="AD573" s="31" t="str">
        <f t="shared" si="59"/>
        <v/>
      </c>
      <c r="AE573" s="31" t="str">
        <f t="shared" si="60"/>
        <v/>
      </c>
      <c r="AF573" s="51" t="str">
        <f t="shared" si="61"/>
        <v/>
      </c>
      <c r="AG573" s="15" t="str">
        <f t="shared" si="62"/>
        <v/>
      </c>
    </row>
    <row r="574" spans="1:33" x14ac:dyDescent="0.25">
      <c r="A574" s="13" t="str">
        <f>IF(Ansøgning!A579="","",Ansøgning!A579)</f>
        <v/>
      </c>
      <c r="B574" s="13" t="str">
        <f>IF(Ansøgning!B579="","",Ansøgning!B579)</f>
        <v/>
      </c>
      <c r="C574" s="13" t="str">
        <f>IF(Ansøgning!C579="","",Ansøgning!C579)</f>
        <v/>
      </c>
      <c r="D574" s="13" t="str">
        <f>IF(Ansøgning!D579="","",Ansøgning!D579)</f>
        <v/>
      </c>
      <c r="E574" s="14" t="str">
        <f>IF(Ansøgning!E579="","",Ansøgning!E579)</f>
        <v/>
      </c>
      <c r="F574" s="16"/>
      <c r="G574" s="14" t="str">
        <f>IF(Ansøgning!F579="","",Ansøgning!F579)</f>
        <v/>
      </c>
      <c r="H574" s="16"/>
      <c r="I574" s="72" t="str">
        <f>IF(OR(F574="",H574=""),"",NETWORKDAYS(F574,H574,Lister!$D$7:$D$13))</f>
        <v/>
      </c>
      <c r="J574" s="53" t="str">
        <f>IF(Ansøgning!H579="","",Ansøgning!H579)</f>
        <v/>
      </c>
      <c r="K574" s="32" t="str">
        <f t="shared" si="56"/>
        <v/>
      </c>
      <c r="L574" s="31" t="str">
        <f>IF(Ansøgning!J579="","",Ansøgning!J579)</f>
        <v/>
      </c>
      <c r="M574" s="18"/>
      <c r="N574" s="31" t="str">
        <f>IF(Ansøgning!K579="","",Ansøgning!K579)</f>
        <v/>
      </c>
      <c r="O574" s="18"/>
      <c r="P574" s="15" t="str">
        <f>IF(Ansøgning!L579="","",Ansøgning!L579)</f>
        <v/>
      </c>
      <c r="Q574" s="46" t="str">
        <f t="shared" si="57"/>
        <v/>
      </c>
      <c r="R574" s="46"/>
      <c r="S574" s="101" t="str">
        <f>IF(Ansøgning!M579="","",Ansøgning!M579)</f>
        <v/>
      </c>
      <c r="T574" s="31" t="str">
        <f t="shared" si="58"/>
        <v/>
      </c>
      <c r="U574" s="102" t="str">
        <f>IF(Ansøgning!O579="","",Ansøgning!O579)</f>
        <v/>
      </c>
      <c r="V574" s="20"/>
      <c r="W574" s="102" t="str">
        <f>IF(Ansøgning!P579="","",Ansøgning!P579)</f>
        <v/>
      </c>
      <c r="X574" s="20"/>
      <c r="Y574" s="31" t="str">
        <f>IF(Ansøgning!Q579="","",Ansøgning!Q579)</f>
        <v/>
      </c>
      <c r="Z574" s="46" t="str">
        <f>IFERROR(MAX(IF(OR(V574="",X574=""),"",IF(AND(AND(MONTH(F574)&gt;=7,MONTH(F574)&lt;8),AND(MONTH(H574)&gt;=7,MONTH(H574)&lt;8)),(NETWORKDAYS(F574,H574,Lister!$D$7:$D$13)-V574)*T574/NETWORKDAYS(Lister!$D$19,Lister!$E$19,Lister!$D$7:$D$13),IF(AND(AND(MONTH(F574)&gt;=7,MONTH(F574)&lt;8),MONTH(H574)&gt;7),(NETWORKDAYS(F574,Lister!$E$19,Lister!$D$7:$D$13)-V574)*T574/NETWORKDAYS(Lister!$D$19,Lister!$E$19,Lister!$D$7:$D$13),IF(MONTH(F574)&gt;7,0)))),0),"")</f>
        <v/>
      </c>
      <c r="AA574" s="31" t="str">
        <f>IF(Ansøgning!R579="","",Ansøgning!R579)</f>
        <v/>
      </c>
      <c r="AB574" s="46" t="str">
        <f>IFERROR(MAX(IF(OR(V574="",X574=""),"",IF(AND(AND(MONTH(F574)&gt;=8,MONTH(F574)&lt;9),AND(MONTH(H574)&gt;=8,MONTH(H574)&lt;9)),(NETWORKDAYS(F574,H574,Lister!$D$7:$D$13)-X574)*T574/NETWORKDAYS(Lister!$D$20,Lister!$E$20,Lister!$D$7:$D$13),IF(AND(MONTH(F574)=7,MONTH(H574)=8),(NETWORKDAYS(Lister!$D$20,H574,Lister!$D$7:$D$13)-X574)*T574/NETWORKDAYS(Lister!$D$20,Lister!$E$20,Lister!$D$7:$D$13),IF(AND(MONTH(F574)=7,MONTH(H574)=7),0)))),0),"")</f>
        <v/>
      </c>
      <c r="AC574" s="15" t="str">
        <f>IF(Ansøgning!U579="","",Ansøgning!U579)</f>
        <v/>
      </c>
      <c r="AD574" s="31" t="str">
        <f t="shared" si="59"/>
        <v/>
      </c>
      <c r="AE574" s="31" t="str">
        <f t="shared" si="60"/>
        <v/>
      </c>
      <c r="AF574" s="51" t="str">
        <f t="shared" si="61"/>
        <v/>
      </c>
      <c r="AG574" s="15" t="str">
        <f t="shared" si="62"/>
        <v/>
      </c>
    </row>
    <row r="575" spans="1:33" x14ac:dyDescent="0.25">
      <c r="A575" s="13" t="str">
        <f>IF(Ansøgning!A580="","",Ansøgning!A580)</f>
        <v/>
      </c>
      <c r="B575" s="13" t="str">
        <f>IF(Ansøgning!B580="","",Ansøgning!B580)</f>
        <v/>
      </c>
      <c r="C575" s="13" t="str">
        <f>IF(Ansøgning!C580="","",Ansøgning!C580)</f>
        <v/>
      </c>
      <c r="D575" s="13" t="str">
        <f>IF(Ansøgning!D580="","",Ansøgning!D580)</f>
        <v/>
      </c>
      <c r="E575" s="14" t="str">
        <f>IF(Ansøgning!E580="","",Ansøgning!E580)</f>
        <v/>
      </c>
      <c r="F575" s="16"/>
      <c r="G575" s="14" t="str">
        <f>IF(Ansøgning!F580="","",Ansøgning!F580)</f>
        <v/>
      </c>
      <c r="H575" s="16"/>
      <c r="I575" s="72" t="str">
        <f>IF(OR(F575="",H575=""),"",NETWORKDAYS(F575,H575,Lister!$D$7:$D$13))</f>
        <v/>
      </c>
      <c r="J575" s="53" t="str">
        <f>IF(Ansøgning!H580="","",Ansøgning!H580)</f>
        <v/>
      </c>
      <c r="K575" s="32" t="str">
        <f t="shared" si="56"/>
        <v/>
      </c>
      <c r="L575" s="31" t="str">
        <f>IF(Ansøgning!J580="","",Ansøgning!J580)</f>
        <v/>
      </c>
      <c r="M575" s="18"/>
      <c r="N575" s="31" t="str">
        <f>IF(Ansøgning!K580="","",Ansøgning!K580)</f>
        <v/>
      </c>
      <c r="O575" s="18"/>
      <c r="P575" s="15" t="str">
        <f>IF(Ansøgning!L580="","",Ansøgning!L580)</f>
        <v/>
      </c>
      <c r="Q575" s="46" t="str">
        <f t="shared" si="57"/>
        <v/>
      </c>
      <c r="R575" s="46"/>
      <c r="S575" s="101" t="str">
        <f>IF(Ansøgning!M580="","",Ansøgning!M580)</f>
        <v/>
      </c>
      <c r="T575" s="31" t="str">
        <f t="shared" si="58"/>
        <v/>
      </c>
      <c r="U575" s="102" t="str">
        <f>IF(Ansøgning!O580="","",Ansøgning!O580)</f>
        <v/>
      </c>
      <c r="V575" s="20"/>
      <c r="W575" s="102" t="str">
        <f>IF(Ansøgning!P580="","",Ansøgning!P580)</f>
        <v/>
      </c>
      <c r="X575" s="20"/>
      <c r="Y575" s="31" t="str">
        <f>IF(Ansøgning!Q580="","",Ansøgning!Q580)</f>
        <v/>
      </c>
      <c r="Z575" s="46" t="str">
        <f>IFERROR(MAX(IF(OR(V575="",X575=""),"",IF(AND(AND(MONTH(F575)&gt;=7,MONTH(F575)&lt;8),AND(MONTH(H575)&gt;=7,MONTH(H575)&lt;8)),(NETWORKDAYS(F575,H575,Lister!$D$7:$D$13)-V575)*T575/NETWORKDAYS(Lister!$D$19,Lister!$E$19,Lister!$D$7:$D$13),IF(AND(AND(MONTH(F575)&gt;=7,MONTH(F575)&lt;8),MONTH(H575)&gt;7),(NETWORKDAYS(F575,Lister!$E$19,Lister!$D$7:$D$13)-V575)*T575/NETWORKDAYS(Lister!$D$19,Lister!$E$19,Lister!$D$7:$D$13),IF(MONTH(F575)&gt;7,0)))),0),"")</f>
        <v/>
      </c>
      <c r="AA575" s="31" t="str">
        <f>IF(Ansøgning!R580="","",Ansøgning!R580)</f>
        <v/>
      </c>
      <c r="AB575" s="46" t="str">
        <f>IFERROR(MAX(IF(OR(V575="",X575=""),"",IF(AND(AND(MONTH(F575)&gt;=8,MONTH(F575)&lt;9),AND(MONTH(H575)&gt;=8,MONTH(H575)&lt;9)),(NETWORKDAYS(F575,H575,Lister!$D$7:$D$13)-X575)*T575/NETWORKDAYS(Lister!$D$20,Lister!$E$20,Lister!$D$7:$D$13),IF(AND(MONTH(F575)=7,MONTH(H575)=8),(NETWORKDAYS(Lister!$D$20,H575,Lister!$D$7:$D$13)-X575)*T575/NETWORKDAYS(Lister!$D$20,Lister!$E$20,Lister!$D$7:$D$13),IF(AND(MONTH(F575)=7,MONTH(H575)=7),0)))),0),"")</f>
        <v/>
      </c>
      <c r="AC575" s="15" t="str">
        <f>IF(Ansøgning!U580="","",Ansøgning!U580)</f>
        <v/>
      </c>
      <c r="AD575" s="31" t="str">
        <f t="shared" si="59"/>
        <v/>
      </c>
      <c r="AE575" s="31" t="str">
        <f t="shared" si="60"/>
        <v/>
      </c>
      <c r="AF575" s="51" t="str">
        <f t="shared" si="61"/>
        <v/>
      </c>
      <c r="AG575" s="15" t="str">
        <f t="shared" si="62"/>
        <v/>
      </c>
    </row>
    <row r="576" spans="1:33" x14ac:dyDescent="0.25">
      <c r="A576" s="13" t="str">
        <f>IF(Ansøgning!A581="","",Ansøgning!A581)</f>
        <v/>
      </c>
      <c r="B576" s="13" t="str">
        <f>IF(Ansøgning!B581="","",Ansøgning!B581)</f>
        <v/>
      </c>
      <c r="C576" s="13" t="str">
        <f>IF(Ansøgning!C581="","",Ansøgning!C581)</f>
        <v/>
      </c>
      <c r="D576" s="13" t="str">
        <f>IF(Ansøgning!D581="","",Ansøgning!D581)</f>
        <v/>
      </c>
      <c r="E576" s="14" t="str">
        <f>IF(Ansøgning!E581="","",Ansøgning!E581)</f>
        <v/>
      </c>
      <c r="F576" s="16"/>
      <c r="G576" s="14" t="str">
        <f>IF(Ansøgning!F581="","",Ansøgning!F581)</f>
        <v/>
      </c>
      <c r="H576" s="16"/>
      <c r="I576" s="72" t="str">
        <f>IF(OR(F576="",H576=""),"",NETWORKDAYS(F576,H576,Lister!$D$7:$D$13))</f>
        <v/>
      </c>
      <c r="J576" s="53" t="str">
        <f>IF(Ansøgning!H581="","",Ansøgning!H581)</f>
        <v/>
      </c>
      <c r="K576" s="32" t="str">
        <f t="shared" si="56"/>
        <v/>
      </c>
      <c r="L576" s="31" t="str">
        <f>IF(Ansøgning!J581="","",Ansøgning!J581)</f>
        <v/>
      </c>
      <c r="M576" s="18"/>
      <c r="N576" s="31" t="str">
        <f>IF(Ansøgning!K581="","",Ansøgning!K581)</f>
        <v/>
      </c>
      <c r="O576" s="18"/>
      <c r="P576" s="15" t="str">
        <f>IF(Ansøgning!L581="","",Ansøgning!L581)</f>
        <v/>
      </c>
      <c r="Q576" s="46" t="str">
        <f t="shared" si="57"/>
        <v/>
      </c>
      <c r="R576" s="46"/>
      <c r="S576" s="101" t="str">
        <f>IF(Ansøgning!M581="","",Ansøgning!M581)</f>
        <v/>
      </c>
      <c r="T576" s="31" t="str">
        <f t="shared" si="58"/>
        <v/>
      </c>
      <c r="U576" s="102" t="str">
        <f>IF(Ansøgning!O581="","",Ansøgning!O581)</f>
        <v/>
      </c>
      <c r="V576" s="20"/>
      <c r="W576" s="102" t="str">
        <f>IF(Ansøgning!P581="","",Ansøgning!P581)</f>
        <v/>
      </c>
      <c r="X576" s="20"/>
      <c r="Y576" s="31" t="str">
        <f>IF(Ansøgning!Q581="","",Ansøgning!Q581)</f>
        <v/>
      </c>
      <c r="Z576" s="46" t="str">
        <f>IFERROR(MAX(IF(OR(V576="",X576=""),"",IF(AND(AND(MONTH(F576)&gt;=7,MONTH(F576)&lt;8),AND(MONTH(H576)&gt;=7,MONTH(H576)&lt;8)),(NETWORKDAYS(F576,H576,Lister!$D$7:$D$13)-V576)*T576/NETWORKDAYS(Lister!$D$19,Lister!$E$19,Lister!$D$7:$D$13),IF(AND(AND(MONTH(F576)&gt;=7,MONTH(F576)&lt;8),MONTH(H576)&gt;7),(NETWORKDAYS(F576,Lister!$E$19,Lister!$D$7:$D$13)-V576)*T576/NETWORKDAYS(Lister!$D$19,Lister!$E$19,Lister!$D$7:$D$13),IF(MONTH(F576)&gt;7,0)))),0),"")</f>
        <v/>
      </c>
      <c r="AA576" s="31" t="str">
        <f>IF(Ansøgning!R581="","",Ansøgning!R581)</f>
        <v/>
      </c>
      <c r="AB576" s="46" t="str">
        <f>IFERROR(MAX(IF(OR(V576="",X576=""),"",IF(AND(AND(MONTH(F576)&gt;=8,MONTH(F576)&lt;9),AND(MONTH(H576)&gt;=8,MONTH(H576)&lt;9)),(NETWORKDAYS(F576,H576,Lister!$D$7:$D$13)-X576)*T576/NETWORKDAYS(Lister!$D$20,Lister!$E$20,Lister!$D$7:$D$13),IF(AND(MONTH(F576)=7,MONTH(H576)=8),(NETWORKDAYS(Lister!$D$20,H576,Lister!$D$7:$D$13)-X576)*T576/NETWORKDAYS(Lister!$D$20,Lister!$E$20,Lister!$D$7:$D$13),IF(AND(MONTH(F576)=7,MONTH(H576)=7),0)))),0),"")</f>
        <v/>
      </c>
      <c r="AC576" s="15" t="str">
        <f>IF(Ansøgning!U581="","",Ansøgning!U581)</f>
        <v/>
      </c>
      <c r="AD576" s="31" t="str">
        <f t="shared" si="59"/>
        <v/>
      </c>
      <c r="AE576" s="31" t="str">
        <f t="shared" si="60"/>
        <v/>
      </c>
      <c r="AF576" s="51" t="str">
        <f t="shared" si="61"/>
        <v/>
      </c>
      <c r="AG576" s="15" t="str">
        <f t="shared" si="62"/>
        <v/>
      </c>
    </row>
    <row r="577" spans="1:33" x14ac:dyDescent="0.25">
      <c r="A577" s="13" t="str">
        <f>IF(Ansøgning!A582="","",Ansøgning!A582)</f>
        <v/>
      </c>
      <c r="B577" s="13" t="str">
        <f>IF(Ansøgning!B582="","",Ansøgning!B582)</f>
        <v/>
      </c>
      <c r="C577" s="13" t="str">
        <f>IF(Ansøgning!C582="","",Ansøgning!C582)</f>
        <v/>
      </c>
      <c r="D577" s="13" t="str">
        <f>IF(Ansøgning!D582="","",Ansøgning!D582)</f>
        <v/>
      </c>
      <c r="E577" s="14" t="str">
        <f>IF(Ansøgning!E582="","",Ansøgning!E582)</f>
        <v/>
      </c>
      <c r="F577" s="16"/>
      <c r="G577" s="14" t="str">
        <f>IF(Ansøgning!F582="","",Ansøgning!F582)</f>
        <v/>
      </c>
      <c r="H577" s="16"/>
      <c r="I577" s="72" t="str">
        <f>IF(OR(F577="",H577=""),"",NETWORKDAYS(F577,H577,Lister!$D$7:$D$13))</f>
        <v/>
      </c>
      <c r="J577" s="53" t="str">
        <f>IF(Ansøgning!H582="","",Ansøgning!H582)</f>
        <v/>
      </c>
      <c r="K577" s="32" t="str">
        <f t="shared" si="56"/>
        <v/>
      </c>
      <c r="L577" s="31" t="str">
        <f>IF(Ansøgning!J582="","",Ansøgning!J582)</f>
        <v/>
      </c>
      <c r="M577" s="18"/>
      <c r="N577" s="31" t="str">
        <f>IF(Ansøgning!K582="","",Ansøgning!K582)</f>
        <v/>
      </c>
      <c r="O577" s="18"/>
      <c r="P577" s="15" t="str">
        <f>IF(Ansøgning!L582="","",Ansøgning!L582)</f>
        <v/>
      </c>
      <c r="Q577" s="46" t="str">
        <f t="shared" si="57"/>
        <v/>
      </c>
      <c r="R577" s="46"/>
      <c r="S577" s="101" t="str">
        <f>IF(Ansøgning!M582="","",Ansøgning!M582)</f>
        <v/>
      </c>
      <c r="T577" s="31" t="str">
        <f t="shared" si="58"/>
        <v/>
      </c>
      <c r="U577" s="102" t="str">
        <f>IF(Ansøgning!O582="","",Ansøgning!O582)</f>
        <v/>
      </c>
      <c r="V577" s="20"/>
      <c r="W577" s="102" t="str">
        <f>IF(Ansøgning!P582="","",Ansøgning!P582)</f>
        <v/>
      </c>
      <c r="X577" s="20"/>
      <c r="Y577" s="31" t="str">
        <f>IF(Ansøgning!Q582="","",Ansøgning!Q582)</f>
        <v/>
      </c>
      <c r="Z577" s="46" t="str">
        <f>IFERROR(MAX(IF(OR(V577="",X577=""),"",IF(AND(AND(MONTH(F577)&gt;=7,MONTH(F577)&lt;8),AND(MONTH(H577)&gt;=7,MONTH(H577)&lt;8)),(NETWORKDAYS(F577,H577,Lister!$D$7:$D$13)-V577)*T577/NETWORKDAYS(Lister!$D$19,Lister!$E$19,Lister!$D$7:$D$13),IF(AND(AND(MONTH(F577)&gt;=7,MONTH(F577)&lt;8),MONTH(H577)&gt;7),(NETWORKDAYS(F577,Lister!$E$19,Lister!$D$7:$D$13)-V577)*T577/NETWORKDAYS(Lister!$D$19,Lister!$E$19,Lister!$D$7:$D$13),IF(MONTH(F577)&gt;7,0)))),0),"")</f>
        <v/>
      </c>
      <c r="AA577" s="31" t="str">
        <f>IF(Ansøgning!R582="","",Ansøgning!R582)</f>
        <v/>
      </c>
      <c r="AB577" s="46" t="str">
        <f>IFERROR(MAX(IF(OR(V577="",X577=""),"",IF(AND(AND(MONTH(F577)&gt;=8,MONTH(F577)&lt;9),AND(MONTH(H577)&gt;=8,MONTH(H577)&lt;9)),(NETWORKDAYS(F577,H577,Lister!$D$7:$D$13)-X577)*T577/NETWORKDAYS(Lister!$D$20,Lister!$E$20,Lister!$D$7:$D$13),IF(AND(MONTH(F577)=7,MONTH(H577)=8),(NETWORKDAYS(Lister!$D$20,H577,Lister!$D$7:$D$13)-X577)*T577/NETWORKDAYS(Lister!$D$20,Lister!$E$20,Lister!$D$7:$D$13),IF(AND(MONTH(F577)=7,MONTH(H577)=7),0)))),0),"")</f>
        <v/>
      </c>
      <c r="AC577" s="15" t="str">
        <f>IF(Ansøgning!U582="","",Ansøgning!U582)</f>
        <v/>
      </c>
      <c r="AD577" s="31" t="str">
        <f t="shared" si="59"/>
        <v/>
      </c>
      <c r="AE577" s="31" t="str">
        <f t="shared" si="60"/>
        <v/>
      </c>
      <c r="AF577" s="51" t="str">
        <f t="shared" si="61"/>
        <v/>
      </c>
      <c r="AG577" s="15" t="str">
        <f t="shared" si="62"/>
        <v/>
      </c>
    </row>
    <row r="578" spans="1:33" x14ac:dyDescent="0.25">
      <c r="A578" s="13" t="str">
        <f>IF(Ansøgning!A583="","",Ansøgning!A583)</f>
        <v/>
      </c>
      <c r="B578" s="13" t="str">
        <f>IF(Ansøgning!B583="","",Ansøgning!B583)</f>
        <v/>
      </c>
      <c r="C578" s="13" t="str">
        <f>IF(Ansøgning!C583="","",Ansøgning!C583)</f>
        <v/>
      </c>
      <c r="D578" s="13" t="str">
        <f>IF(Ansøgning!D583="","",Ansøgning!D583)</f>
        <v/>
      </c>
      <c r="E578" s="14" t="str">
        <f>IF(Ansøgning!E583="","",Ansøgning!E583)</f>
        <v/>
      </c>
      <c r="F578" s="16"/>
      <c r="G578" s="14" t="str">
        <f>IF(Ansøgning!F583="","",Ansøgning!F583)</f>
        <v/>
      </c>
      <c r="H578" s="16"/>
      <c r="I578" s="72" t="str">
        <f>IF(OR(F578="",H578=""),"",NETWORKDAYS(F578,H578,Lister!$D$7:$D$13))</f>
        <v/>
      </c>
      <c r="J578" s="53" t="str">
        <f>IF(Ansøgning!H583="","",Ansøgning!H583)</f>
        <v/>
      </c>
      <c r="K578" s="32" t="str">
        <f t="shared" si="56"/>
        <v/>
      </c>
      <c r="L578" s="31" t="str">
        <f>IF(Ansøgning!J583="","",Ansøgning!J583)</f>
        <v/>
      </c>
      <c r="M578" s="18"/>
      <c r="N578" s="31" t="str">
        <f>IF(Ansøgning!K583="","",Ansøgning!K583)</f>
        <v/>
      </c>
      <c r="O578" s="18"/>
      <c r="P578" s="15" t="str">
        <f>IF(Ansøgning!L583="","",Ansøgning!L583)</f>
        <v/>
      </c>
      <c r="Q578" s="46" t="str">
        <f t="shared" si="57"/>
        <v/>
      </c>
      <c r="R578" s="46"/>
      <c r="S578" s="101" t="str">
        <f>IF(Ansøgning!M583="","",Ansøgning!M583)</f>
        <v/>
      </c>
      <c r="T578" s="31" t="str">
        <f t="shared" si="58"/>
        <v/>
      </c>
      <c r="U578" s="102" t="str">
        <f>IF(Ansøgning!O583="","",Ansøgning!O583)</f>
        <v/>
      </c>
      <c r="V578" s="20"/>
      <c r="W578" s="102" t="str">
        <f>IF(Ansøgning!P583="","",Ansøgning!P583)</f>
        <v/>
      </c>
      <c r="X578" s="20"/>
      <c r="Y578" s="31" t="str">
        <f>IF(Ansøgning!Q583="","",Ansøgning!Q583)</f>
        <v/>
      </c>
      <c r="Z578" s="46" t="str">
        <f>IFERROR(MAX(IF(OR(V578="",X578=""),"",IF(AND(AND(MONTH(F578)&gt;=7,MONTH(F578)&lt;8),AND(MONTH(H578)&gt;=7,MONTH(H578)&lt;8)),(NETWORKDAYS(F578,H578,Lister!$D$7:$D$13)-V578)*T578/NETWORKDAYS(Lister!$D$19,Lister!$E$19,Lister!$D$7:$D$13),IF(AND(AND(MONTH(F578)&gt;=7,MONTH(F578)&lt;8),MONTH(H578)&gt;7),(NETWORKDAYS(F578,Lister!$E$19,Lister!$D$7:$D$13)-V578)*T578/NETWORKDAYS(Lister!$D$19,Lister!$E$19,Lister!$D$7:$D$13),IF(MONTH(F578)&gt;7,0)))),0),"")</f>
        <v/>
      </c>
      <c r="AA578" s="31" t="str">
        <f>IF(Ansøgning!R583="","",Ansøgning!R583)</f>
        <v/>
      </c>
      <c r="AB578" s="46" t="str">
        <f>IFERROR(MAX(IF(OR(V578="",X578=""),"",IF(AND(AND(MONTH(F578)&gt;=8,MONTH(F578)&lt;9),AND(MONTH(H578)&gt;=8,MONTH(H578)&lt;9)),(NETWORKDAYS(F578,H578,Lister!$D$7:$D$13)-X578)*T578/NETWORKDAYS(Lister!$D$20,Lister!$E$20,Lister!$D$7:$D$13),IF(AND(MONTH(F578)=7,MONTH(H578)=8),(NETWORKDAYS(Lister!$D$20,H578,Lister!$D$7:$D$13)-X578)*T578/NETWORKDAYS(Lister!$D$20,Lister!$E$20,Lister!$D$7:$D$13),IF(AND(MONTH(F578)=7,MONTH(H578)=7),0)))),0),"")</f>
        <v/>
      </c>
      <c r="AC578" s="15" t="str">
        <f>IF(Ansøgning!U583="","",Ansøgning!U583)</f>
        <v/>
      </c>
      <c r="AD578" s="31" t="str">
        <f t="shared" si="59"/>
        <v/>
      </c>
      <c r="AE578" s="31" t="str">
        <f t="shared" si="60"/>
        <v/>
      </c>
      <c r="AF578" s="51" t="str">
        <f t="shared" si="61"/>
        <v/>
      </c>
      <c r="AG578" s="15" t="str">
        <f t="shared" si="62"/>
        <v/>
      </c>
    </row>
    <row r="579" spans="1:33" x14ac:dyDescent="0.25">
      <c r="A579" s="13" t="str">
        <f>IF(Ansøgning!A584="","",Ansøgning!A584)</f>
        <v/>
      </c>
      <c r="B579" s="13" t="str">
        <f>IF(Ansøgning!B584="","",Ansøgning!B584)</f>
        <v/>
      </c>
      <c r="C579" s="13" t="str">
        <f>IF(Ansøgning!C584="","",Ansøgning!C584)</f>
        <v/>
      </c>
      <c r="D579" s="13" t="str">
        <f>IF(Ansøgning!D584="","",Ansøgning!D584)</f>
        <v/>
      </c>
      <c r="E579" s="14" t="str">
        <f>IF(Ansøgning!E584="","",Ansøgning!E584)</f>
        <v/>
      </c>
      <c r="F579" s="16"/>
      <c r="G579" s="14" t="str">
        <f>IF(Ansøgning!F584="","",Ansøgning!F584)</f>
        <v/>
      </c>
      <c r="H579" s="16"/>
      <c r="I579" s="72" t="str">
        <f>IF(OR(F579="",H579=""),"",NETWORKDAYS(F579,H579,Lister!$D$7:$D$13))</f>
        <v/>
      </c>
      <c r="J579" s="53" t="str">
        <f>IF(Ansøgning!H584="","",Ansøgning!H584)</f>
        <v/>
      </c>
      <c r="K579" s="32" t="str">
        <f t="shared" si="56"/>
        <v/>
      </c>
      <c r="L579" s="31" t="str">
        <f>IF(Ansøgning!J584="","",Ansøgning!J584)</f>
        <v/>
      </c>
      <c r="M579" s="18"/>
      <c r="N579" s="31" t="str">
        <f>IF(Ansøgning!K584="","",Ansøgning!K584)</f>
        <v/>
      </c>
      <c r="O579" s="18"/>
      <c r="P579" s="15" t="str">
        <f>IF(Ansøgning!L584="","",Ansøgning!L584)</f>
        <v/>
      </c>
      <c r="Q579" s="46" t="str">
        <f t="shared" si="57"/>
        <v/>
      </c>
      <c r="R579" s="46"/>
      <c r="S579" s="101" t="str">
        <f>IF(Ansøgning!M584="","",Ansøgning!M584)</f>
        <v/>
      </c>
      <c r="T579" s="31" t="str">
        <f t="shared" si="58"/>
        <v/>
      </c>
      <c r="U579" s="102" t="str">
        <f>IF(Ansøgning!O584="","",Ansøgning!O584)</f>
        <v/>
      </c>
      <c r="V579" s="20"/>
      <c r="W579" s="102" t="str">
        <f>IF(Ansøgning!P584="","",Ansøgning!P584)</f>
        <v/>
      </c>
      <c r="X579" s="20"/>
      <c r="Y579" s="31" t="str">
        <f>IF(Ansøgning!Q584="","",Ansøgning!Q584)</f>
        <v/>
      </c>
      <c r="Z579" s="46" t="str">
        <f>IFERROR(MAX(IF(OR(V579="",X579=""),"",IF(AND(AND(MONTH(F579)&gt;=7,MONTH(F579)&lt;8),AND(MONTH(H579)&gt;=7,MONTH(H579)&lt;8)),(NETWORKDAYS(F579,H579,Lister!$D$7:$D$13)-V579)*T579/NETWORKDAYS(Lister!$D$19,Lister!$E$19,Lister!$D$7:$D$13),IF(AND(AND(MONTH(F579)&gt;=7,MONTH(F579)&lt;8),MONTH(H579)&gt;7),(NETWORKDAYS(F579,Lister!$E$19,Lister!$D$7:$D$13)-V579)*T579/NETWORKDAYS(Lister!$D$19,Lister!$E$19,Lister!$D$7:$D$13),IF(MONTH(F579)&gt;7,0)))),0),"")</f>
        <v/>
      </c>
      <c r="AA579" s="31" t="str">
        <f>IF(Ansøgning!R584="","",Ansøgning!R584)</f>
        <v/>
      </c>
      <c r="AB579" s="46" t="str">
        <f>IFERROR(MAX(IF(OR(V579="",X579=""),"",IF(AND(AND(MONTH(F579)&gt;=8,MONTH(F579)&lt;9),AND(MONTH(H579)&gt;=8,MONTH(H579)&lt;9)),(NETWORKDAYS(F579,H579,Lister!$D$7:$D$13)-X579)*T579/NETWORKDAYS(Lister!$D$20,Lister!$E$20,Lister!$D$7:$D$13),IF(AND(MONTH(F579)=7,MONTH(H579)=8),(NETWORKDAYS(Lister!$D$20,H579,Lister!$D$7:$D$13)-X579)*T579/NETWORKDAYS(Lister!$D$20,Lister!$E$20,Lister!$D$7:$D$13),IF(AND(MONTH(F579)=7,MONTH(H579)=7),0)))),0),"")</f>
        <v/>
      </c>
      <c r="AC579" s="15" t="str">
        <f>IF(Ansøgning!U584="","",Ansøgning!U584)</f>
        <v/>
      </c>
      <c r="AD579" s="31" t="str">
        <f t="shared" si="59"/>
        <v/>
      </c>
      <c r="AE579" s="31" t="str">
        <f t="shared" si="60"/>
        <v/>
      </c>
      <c r="AF579" s="51" t="str">
        <f t="shared" si="61"/>
        <v/>
      </c>
      <c r="AG579" s="15" t="str">
        <f t="shared" si="62"/>
        <v/>
      </c>
    </row>
    <row r="580" spans="1:33" x14ac:dyDescent="0.25">
      <c r="A580" s="13" t="str">
        <f>IF(Ansøgning!A585="","",Ansøgning!A585)</f>
        <v/>
      </c>
      <c r="B580" s="13" t="str">
        <f>IF(Ansøgning!B585="","",Ansøgning!B585)</f>
        <v/>
      </c>
      <c r="C580" s="13" t="str">
        <f>IF(Ansøgning!C585="","",Ansøgning!C585)</f>
        <v/>
      </c>
      <c r="D580" s="13" t="str">
        <f>IF(Ansøgning!D585="","",Ansøgning!D585)</f>
        <v/>
      </c>
      <c r="E580" s="14" t="str">
        <f>IF(Ansøgning!E585="","",Ansøgning!E585)</f>
        <v/>
      </c>
      <c r="F580" s="16"/>
      <c r="G580" s="14" t="str">
        <f>IF(Ansøgning!F585="","",Ansøgning!F585)</f>
        <v/>
      </c>
      <c r="H580" s="16"/>
      <c r="I580" s="72" t="str">
        <f>IF(OR(F580="",H580=""),"",NETWORKDAYS(F580,H580,Lister!$D$7:$D$13))</f>
        <v/>
      </c>
      <c r="J580" s="53" t="str">
        <f>IF(Ansøgning!H585="","",Ansøgning!H585)</f>
        <v/>
      </c>
      <c r="K580" s="32" t="str">
        <f t="shared" si="56"/>
        <v/>
      </c>
      <c r="L580" s="31" t="str">
        <f>IF(Ansøgning!J585="","",Ansøgning!J585)</f>
        <v/>
      </c>
      <c r="M580" s="18"/>
      <c r="N580" s="31" t="str">
        <f>IF(Ansøgning!K585="","",Ansøgning!K585)</f>
        <v/>
      </c>
      <c r="O580" s="18"/>
      <c r="P580" s="15" t="str">
        <f>IF(Ansøgning!L585="","",Ansøgning!L585)</f>
        <v/>
      </c>
      <c r="Q580" s="46" t="str">
        <f t="shared" si="57"/>
        <v/>
      </c>
      <c r="R580" s="46"/>
      <c r="S580" s="101" t="str">
        <f>IF(Ansøgning!M585="","",Ansøgning!M585)</f>
        <v/>
      </c>
      <c r="T580" s="31" t="str">
        <f t="shared" si="58"/>
        <v/>
      </c>
      <c r="U580" s="102" t="str">
        <f>IF(Ansøgning!O585="","",Ansøgning!O585)</f>
        <v/>
      </c>
      <c r="V580" s="20"/>
      <c r="W580" s="102" t="str">
        <f>IF(Ansøgning!P585="","",Ansøgning!P585)</f>
        <v/>
      </c>
      <c r="X580" s="20"/>
      <c r="Y580" s="31" t="str">
        <f>IF(Ansøgning!Q585="","",Ansøgning!Q585)</f>
        <v/>
      </c>
      <c r="Z580" s="46" t="str">
        <f>IFERROR(MAX(IF(OR(V580="",X580=""),"",IF(AND(AND(MONTH(F580)&gt;=7,MONTH(F580)&lt;8),AND(MONTH(H580)&gt;=7,MONTH(H580)&lt;8)),(NETWORKDAYS(F580,H580,Lister!$D$7:$D$13)-V580)*T580/NETWORKDAYS(Lister!$D$19,Lister!$E$19,Lister!$D$7:$D$13),IF(AND(AND(MONTH(F580)&gt;=7,MONTH(F580)&lt;8),MONTH(H580)&gt;7),(NETWORKDAYS(F580,Lister!$E$19,Lister!$D$7:$D$13)-V580)*T580/NETWORKDAYS(Lister!$D$19,Lister!$E$19,Lister!$D$7:$D$13),IF(MONTH(F580)&gt;7,0)))),0),"")</f>
        <v/>
      </c>
      <c r="AA580" s="31" t="str">
        <f>IF(Ansøgning!R585="","",Ansøgning!R585)</f>
        <v/>
      </c>
      <c r="AB580" s="46" t="str">
        <f>IFERROR(MAX(IF(OR(V580="",X580=""),"",IF(AND(AND(MONTH(F580)&gt;=8,MONTH(F580)&lt;9),AND(MONTH(H580)&gt;=8,MONTH(H580)&lt;9)),(NETWORKDAYS(F580,H580,Lister!$D$7:$D$13)-X580)*T580/NETWORKDAYS(Lister!$D$20,Lister!$E$20,Lister!$D$7:$D$13),IF(AND(MONTH(F580)=7,MONTH(H580)=8),(NETWORKDAYS(Lister!$D$20,H580,Lister!$D$7:$D$13)-X580)*T580/NETWORKDAYS(Lister!$D$20,Lister!$E$20,Lister!$D$7:$D$13),IF(AND(MONTH(F580)=7,MONTH(H580)=7),0)))),0),"")</f>
        <v/>
      </c>
      <c r="AC580" s="15" t="str">
        <f>IF(Ansøgning!U585="","",Ansøgning!U585)</f>
        <v/>
      </c>
      <c r="AD580" s="31" t="str">
        <f t="shared" si="59"/>
        <v/>
      </c>
      <c r="AE580" s="31" t="str">
        <f t="shared" si="60"/>
        <v/>
      </c>
      <c r="AF580" s="51" t="str">
        <f t="shared" si="61"/>
        <v/>
      </c>
      <c r="AG580" s="15" t="str">
        <f t="shared" si="62"/>
        <v/>
      </c>
    </row>
    <row r="581" spans="1:33" x14ac:dyDescent="0.25">
      <c r="A581" s="13" t="str">
        <f>IF(Ansøgning!A586="","",Ansøgning!A586)</f>
        <v/>
      </c>
      <c r="B581" s="13" t="str">
        <f>IF(Ansøgning!B586="","",Ansøgning!B586)</f>
        <v/>
      </c>
      <c r="C581" s="13" t="str">
        <f>IF(Ansøgning!C586="","",Ansøgning!C586)</f>
        <v/>
      </c>
      <c r="D581" s="13" t="str">
        <f>IF(Ansøgning!D586="","",Ansøgning!D586)</f>
        <v/>
      </c>
      <c r="E581" s="14" t="str">
        <f>IF(Ansøgning!E586="","",Ansøgning!E586)</f>
        <v/>
      </c>
      <c r="F581" s="16"/>
      <c r="G581" s="14" t="str">
        <f>IF(Ansøgning!F586="","",Ansøgning!F586)</f>
        <v/>
      </c>
      <c r="H581" s="16"/>
      <c r="I581" s="72" t="str">
        <f>IF(OR(F581="",H581=""),"",NETWORKDAYS(F581,H581,Lister!$D$7:$D$13))</f>
        <v/>
      </c>
      <c r="J581" s="53" t="str">
        <f>IF(Ansøgning!H586="","",Ansøgning!H586)</f>
        <v/>
      </c>
      <c r="K581" s="32" t="str">
        <f t="shared" si="56"/>
        <v/>
      </c>
      <c r="L581" s="31" t="str">
        <f>IF(Ansøgning!J586="","",Ansøgning!J586)</f>
        <v/>
      </c>
      <c r="M581" s="18"/>
      <c r="N581" s="31" t="str">
        <f>IF(Ansøgning!K586="","",Ansøgning!K586)</f>
        <v/>
      </c>
      <c r="O581" s="18"/>
      <c r="P581" s="15" t="str">
        <f>IF(Ansøgning!L586="","",Ansøgning!L586)</f>
        <v/>
      </c>
      <c r="Q581" s="46" t="str">
        <f t="shared" si="57"/>
        <v/>
      </c>
      <c r="R581" s="46"/>
      <c r="S581" s="101" t="str">
        <f>IF(Ansøgning!M586="","",Ansøgning!M586)</f>
        <v/>
      </c>
      <c r="T581" s="31" t="str">
        <f t="shared" si="58"/>
        <v/>
      </c>
      <c r="U581" s="102" t="str">
        <f>IF(Ansøgning!O586="","",Ansøgning!O586)</f>
        <v/>
      </c>
      <c r="V581" s="20"/>
      <c r="W581" s="102" t="str">
        <f>IF(Ansøgning!P586="","",Ansøgning!P586)</f>
        <v/>
      </c>
      <c r="X581" s="20"/>
      <c r="Y581" s="31" t="str">
        <f>IF(Ansøgning!Q586="","",Ansøgning!Q586)</f>
        <v/>
      </c>
      <c r="Z581" s="46" t="str">
        <f>IFERROR(MAX(IF(OR(V581="",X581=""),"",IF(AND(AND(MONTH(F581)&gt;=7,MONTH(F581)&lt;8),AND(MONTH(H581)&gt;=7,MONTH(H581)&lt;8)),(NETWORKDAYS(F581,H581,Lister!$D$7:$D$13)-V581)*T581/NETWORKDAYS(Lister!$D$19,Lister!$E$19,Lister!$D$7:$D$13),IF(AND(AND(MONTH(F581)&gt;=7,MONTH(F581)&lt;8),MONTH(H581)&gt;7),(NETWORKDAYS(F581,Lister!$E$19,Lister!$D$7:$D$13)-V581)*T581/NETWORKDAYS(Lister!$D$19,Lister!$E$19,Lister!$D$7:$D$13),IF(MONTH(F581)&gt;7,0)))),0),"")</f>
        <v/>
      </c>
      <c r="AA581" s="31" t="str">
        <f>IF(Ansøgning!R586="","",Ansøgning!R586)</f>
        <v/>
      </c>
      <c r="AB581" s="46" t="str">
        <f>IFERROR(MAX(IF(OR(V581="",X581=""),"",IF(AND(AND(MONTH(F581)&gt;=8,MONTH(F581)&lt;9),AND(MONTH(H581)&gt;=8,MONTH(H581)&lt;9)),(NETWORKDAYS(F581,H581,Lister!$D$7:$D$13)-X581)*T581/NETWORKDAYS(Lister!$D$20,Lister!$E$20,Lister!$D$7:$D$13),IF(AND(MONTH(F581)=7,MONTH(H581)=8),(NETWORKDAYS(Lister!$D$20,H581,Lister!$D$7:$D$13)-X581)*T581/NETWORKDAYS(Lister!$D$20,Lister!$E$20,Lister!$D$7:$D$13),IF(AND(MONTH(F581)=7,MONTH(H581)=7),0)))),0),"")</f>
        <v/>
      </c>
      <c r="AC581" s="15" t="str">
        <f>IF(Ansøgning!U586="","",Ansøgning!U586)</f>
        <v/>
      </c>
      <c r="AD581" s="31" t="str">
        <f t="shared" si="59"/>
        <v/>
      </c>
      <c r="AE581" s="31" t="str">
        <f t="shared" si="60"/>
        <v/>
      </c>
      <c r="AF581" s="51" t="str">
        <f t="shared" si="61"/>
        <v/>
      </c>
      <c r="AG581" s="15" t="str">
        <f t="shared" si="62"/>
        <v/>
      </c>
    </row>
    <row r="582" spans="1:33" x14ac:dyDescent="0.25">
      <c r="A582" s="13" t="str">
        <f>IF(Ansøgning!A587="","",Ansøgning!A587)</f>
        <v/>
      </c>
      <c r="B582" s="13" t="str">
        <f>IF(Ansøgning!B587="","",Ansøgning!B587)</f>
        <v/>
      </c>
      <c r="C582" s="13" t="str">
        <f>IF(Ansøgning!C587="","",Ansøgning!C587)</f>
        <v/>
      </c>
      <c r="D582" s="13" t="str">
        <f>IF(Ansøgning!D587="","",Ansøgning!D587)</f>
        <v/>
      </c>
      <c r="E582" s="14" t="str">
        <f>IF(Ansøgning!E587="","",Ansøgning!E587)</f>
        <v/>
      </c>
      <c r="F582" s="16"/>
      <c r="G582" s="14" t="str">
        <f>IF(Ansøgning!F587="","",Ansøgning!F587)</f>
        <v/>
      </c>
      <c r="H582" s="16"/>
      <c r="I582" s="72" t="str">
        <f>IF(OR(F582="",H582=""),"",NETWORKDAYS(F582,H582,Lister!$D$7:$D$13))</f>
        <v/>
      </c>
      <c r="J582" s="53" t="str">
        <f>IF(Ansøgning!H587="","",Ansøgning!H587)</f>
        <v/>
      </c>
      <c r="K582" s="32" t="str">
        <f t="shared" si="56"/>
        <v/>
      </c>
      <c r="L582" s="31" t="str">
        <f>IF(Ansøgning!J587="","",Ansøgning!J587)</f>
        <v/>
      </c>
      <c r="M582" s="18"/>
      <c r="N582" s="31" t="str">
        <f>IF(Ansøgning!K587="","",Ansøgning!K587)</f>
        <v/>
      </c>
      <c r="O582" s="18"/>
      <c r="P582" s="15" t="str">
        <f>IF(Ansøgning!L587="","",Ansøgning!L587)</f>
        <v/>
      </c>
      <c r="Q582" s="46" t="str">
        <f t="shared" si="57"/>
        <v/>
      </c>
      <c r="R582" s="46"/>
      <c r="S582" s="101" t="str">
        <f>IF(Ansøgning!M587="","",Ansøgning!M587)</f>
        <v/>
      </c>
      <c r="T582" s="31" t="str">
        <f t="shared" si="58"/>
        <v/>
      </c>
      <c r="U582" s="102" t="str">
        <f>IF(Ansøgning!O587="","",Ansøgning!O587)</f>
        <v/>
      </c>
      <c r="V582" s="20"/>
      <c r="W582" s="102" t="str">
        <f>IF(Ansøgning!P587="","",Ansøgning!P587)</f>
        <v/>
      </c>
      <c r="X582" s="20"/>
      <c r="Y582" s="31" t="str">
        <f>IF(Ansøgning!Q587="","",Ansøgning!Q587)</f>
        <v/>
      </c>
      <c r="Z582" s="46" t="str">
        <f>IFERROR(MAX(IF(OR(V582="",X582=""),"",IF(AND(AND(MONTH(F582)&gt;=7,MONTH(F582)&lt;8),AND(MONTH(H582)&gt;=7,MONTH(H582)&lt;8)),(NETWORKDAYS(F582,H582,Lister!$D$7:$D$13)-V582)*T582/NETWORKDAYS(Lister!$D$19,Lister!$E$19,Lister!$D$7:$D$13),IF(AND(AND(MONTH(F582)&gt;=7,MONTH(F582)&lt;8),MONTH(H582)&gt;7),(NETWORKDAYS(F582,Lister!$E$19,Lister!$D$7:$D$13)-V582)*T582/NETWORKDAYS(Lister!$D$19,Lister!$E$19,Lister!$D$7:$D$13),IF(MONTH(F582)&gt;7,0)))),0),"")</f>
        <v/>
      </c>
      <c r="AA582" s="31" t="str">
        <f>IF(Ansøgning!R587="","",Ansøgning!R587)</f>
        <v/>
      </c>
      <c r="AB582" s="46" t="str">
        <f>IFERROR(MAX(IF(OR(V582="",X582=""),"",IF(AND(AND(MONTH(F582)&gt;=8,MONTH(F582)&lt;9),AND(MONTH(H582)&gt;=8,MONTH(H582)&lt;9)),(NETWORKDAYS(F582,H582,Lister!$D$7:$D$13)-X582)*T582/NETWORKDAYS(Lister!$D$20,Lister!$E$20,Lister!$D$7:$D$13),IF(AND(MONTH(F582)=7,MONTH(H582)=8),(NETWORKDAYS(Lister!$D$20,H582,Lister!$D$7:$D$13)-X582)*T582/NETWORKDAYS(Lister!$D$20,Lister!$E$20,Lister!$D$7:$D$13),IF(AND(MONTH(F582)=7,MONTH(H582)=7),0)))),0),"")</f>
        <v/>
      </c>
      <c r="AC582" s="15" t="str">
        <f>IF(Ansøgning!U587="","",Ansøgning!U587)</f>
        <v/>
      </c>
      <c r="AD582" s="31" t="str">
        <f t="shared" si="59"/>
        <v/>
      </c>
      <c r="AE582" s="31" t="str">
        <f t="shared" si="60"/>
        <v/>
      </c>
      <c r="AF582" s="51" t="str">
        <f t="shared" si="61"/>
        <v/>
      </c>
      <c r="AG582" s="15" t="str">
        <f t="shared" si="62"/>
        <v/>
      </c>
    </row>
    <row r="583" spans="1:33" x14ac:dyDescent="0.25">
      <c r="A583" s="13" t="str">
        <f>IF(Ansøgning!A588="","",Ansøgning!A588)</f>
        <v/>
      </c>
      <c r="B583" s="13" t="str">
        <f>IF(Ansøgning!B588="","",Ansøgning!B588)</f>
        <v/>
      </c>
      <c r="C583" s="13" t="str">
        <f>IF(Ansøgning!C588="","",Ansøgning!C588)</f>
        <v/>
      </c>
      <c r="D583" s="13" t="str">
        <f>IF(Ansøgning!D588="","",Ansøgning!D588)</f>
        <v/>
      </c>
      <c r="E583" s="14" t="str">
        <f>IF(Ansøgning!E588="","",Ansøgning!E588)</f>
        <v/>
      </c>
      <c r="F583" s="16"/>
      <c r="G583" s="14" t="str">
        <f>IF(Ansøgning!F588="","",Ansøgning!F588)</f>
        <v/>
      </c>
      <c r="H583" s="16"/>
      <c r="I583" s="72" t="str">
        <f>IF(OR(F583="",H583=""),"",NETWORKDAYS(F583,H583,Lister!$D$7:$D$13))</f>
        <v/>
      </c>
      <c r="J583" s="53" t="str">
        <f>IF(Ansøgning!H588="","",Ansøgning!H588)</f>
        <v/>
      </c>
      <c r="K583" s="32" t="str">
        <f t="shared" si="56"/>
        <v/>
      </c>
      <c r="L583" s="31" t="str">
        <f>IF(Ansøgning!J588="","",Ansøgning!J588)</f>
        <v/>
      </c>
      <c r="M583" s="18"/>
      <c r="N583" s="31" t="str">
        <f>IF(Ansøgning!K588="","",Ansøgning!K588)</f>
        <v/>
      </c>
      <c r="O583" s="18"/>
      <c r="P583" s="15" t="str">
        <f>IF(Ansøgning!L588="","",Ansøgning!L588)</f>
        <v/>
      </c>
      <c r="Q583" s="46" t="str">
        <f t="shared" si="57"/>
        <v/>
      </c>
      <c r="R583" s="46"/>
      <c r="S583" s="101" t="str">
        <f>IF(Ansøgning!M588="","",Ansøgning!M588)</f>
        <v/>
      </c>
      <c r="T583" s="31" t="str">
        <f t="shared" si="58"/>
        <v/>
      </c>
      <c r="U583" s="102" t="str">
        <f>IF(Ansøgning!O588="","",Ansøgning!O588)</f>
        <v/>
      </c>
      <c r="V583" s="20"/>
      <c r="W583" s="102" t="str">
        <f>IF(Ansøgning!P588="","",Ansøgning!P588)</f>
        <v/>
      </c>
      <c r="X583" s="20"/>
      <c r="Y583" s="31" t="str">
        <f>IF(Ansøgning!Q588="","",Ansøgning!Q588)</f>
        <v/>
      </c>
      <c r="Z583" s="46" t="str">
        <f>IFERROR(MAX(IF(OR(V583="",X583=""),"",IF(AND(AND(MONTH(F583)&gt;=7,MONTH(F583)&lt;8),AND(MONTH(H583)&gt;=7,MONTH(H583)&lt;8)),(NETWORKDAYS(F583,H583,Lister!$D$7:$D$13)-V583)*T583/NETWORKDAYS(Lister!$D$19,Lister!$E$19,Lister!$D$7:$D$13),IF(AND(AND(MONTH(F583)&gt;=7,MONTH(F583)&lt;8),MONTH(H583)&gt;7),(NETWORKDAYS(F583,Lister!$E$19,Lister!$D$7:$D$13)-V583)*T583/NETWORKDAYS(Lister!$D$19,Lister!$E$19,Lister!$D$7:$D$13),IF(MONTH(F583)&gt;7,0)))),0),"")</f>
        <v/>
      </c>
      <c r="AA583" s="31" t="str">
        <f>IF(Ansøgning!R588="","",Ansøgning!R588)</f>
        <v/>
      </c>
      <c r="AB583" s="46" t="str">
        <f>IFERROR(MAX(IF(OR(V583="",X583=""),"",IF(AND(AND(MONTH(F583)&gt;=8,MONTH(F583)&lt;9),AND(MONTH(H583)&gt;=8,MONTH(H583)&lt;9)),(NETWORKDAYS(F583,H583,Lister!$D$7:$D$13)-X583)*T583/NETWORKDAYS(Lister!$D$20,Lister!$E$20,Lister!$D$7:$D$13),IF(AND(MONTH(F583)=7,MONTH(H583)=8),(NETWORKDAYS(Lister!$D$20,H583,Lister!$D$7:$D$13)-X583)*T583/NETWORKDAYS(Lister!$D$20,Lister!$E$20,Lister!$D$7:$D$13),IF(AND(MONTH(F583)=7,MONTH(H583)=7),0)))),0),"")</f>
        <v/>
      </c>
      <c r="AC583" s="15" t="str">
        <f>IF(Ansøgning!U588="","",Ansøgning!U588)</f>
        <v/>
      </c>
      <c r="AD583" s="31" t="str">
        <f t="shared" si="59"/>
        <v/>
      </c>
      <c r="AE583" s="31" t="str">
        <f t="shared" si="60"/>
        <v/>
      </c>
      <c r="AF583" s="51" t="str">
        <f t="shared" si="61"/>
        <v/>
      </c>
      <c r="AG583" s="15" t="str">
        <f t="shared" si="62"/>
        <v/>
      </c>
    </row>
    <row r="584" spans="1:33" x14ac:dyDescent="0.25">
      <c r="A584" s="13" t="str">
        <f>IF(Ansøgning!A589="","",Ansøgning!A589)</f>
        <v/>
      </c>
      <c r="B584" s="13" t="str">
        <f>IF(Ansøgning!B589="","",Ansøgning!B589)</f>
        <v/>
      </c>
      <c r="C584" s="13" t="str">
        <f>IF(Ansøgning!C589="","",Ansøgning!C589)</f>
        <v/>
      </c>
      <c r="D584" s="13" t="str">
        <f>IF(Ansøgning!D589="","",Ansøgning!D589)</f>
        <v/>
      </c>
      <c r="E584" s="14" t="str">
        <f>IF(Ansøgning!E589="","",Ansøgning!E589)</f>
        <v/>
      </c>
      <c r="F584" s="16"/>
      <c r="G584" s="14" t="str">
        <f>IF(Ansøgning!F589="","",Ansøgning!F589)</f>
        <v/>
      </c>
      <c r="H584" s="16"/>
      <c r="I584" s="72" t="str">
        <f>IF(OR(F584="",H584=""),"",NETWORKDAYS(F584,H584,Lister!$D$7:$D$13))</f>
        <v/>
      </c>
      <c r="J584" s="53" t="str">
        <f>IF(Ansøgning!H589="","",Ansøgning!H589)</f>
        <v/>
      </c>
      <c r="K584" s="32" t="str">
        <f t="shared" si="56"/>
        <v/>
      </c>
      <c r="L584" s="31" t="str">
        <f>IF(Ansøgning!J589="","",Ansøgning!J589)</f>
        <v/>
      </c>
      <c r="M584" s="18"/>
      <c r="N584" s="31" t="str">
        <f>IF(Ansøgning!K589="","",Ansøgning!K589)</f>
        <v/>
      </c>
      <c r="O584" s="18"/>
      <c r="P584" s="15" t="str">
        <f>IF(Ansøgning!L589="","",Ansøgning!L589)</f>
        <v/>
      </c>
      <c r="Q584" s="46" t="str">
        <f t="shared" si="57"/>
        <v/>
      </c>
      <c r="R584" s="46"/>
      <c r="S584" s="101" t="str">
        <f>IF(Ansøgning!M589="","",Ansøgning!M589)</f>
        <v/>
      </c>
      <c r="T584" s="31" t="str">
        <f t="shared" si="58"/>
        <v/>
      </c>
      <c r="U584" s="102" t="str">
        <f>IF(Ansøgning!O589="","",Ansøgning!O589)</f>
        <v/>
      </c>
      <c r="V584" s="20"/>
      <c r="W584" s="102" t="str">
        <f>IF(Ansøgning!P589="","",Ansøgning!P589)</f>
        <v/>
      </c>
      <c r="X584" s="20"/>
      <c r="Y584" s="31" t="str">
        <f>IF(Ansøgning!Q589="","",Ansøgning!Q589)</f>
        <v/>
      </c>
      <c r="Z584" s="46" t="str">
        <f>IFERROR(MAX(IF(OR(V584="",X584=""),"",IF(AND(AND(MONTH(F584)&gt;=7,MONTH(F584)&lt;8),AND(MONTH(H584)&gt;=7,MONTH(H584)&lt;8)),(NETWORKDAYS(F584,H584,Lister!$D$7:$D$13)-V584)*T584/NETWORKDAYS(Lister!$D$19,Lister!$E$19,Lister!$D$7:$D$13),IF(AND(AND(MONTH(F584)&gt;=7,MONTH(F584)&lt;8),MONTH(H584)&gt;7),(NETWORKDAYS(F584,Lister!$E$19,Lister!$D$7:$D$13)-V584)*T584/NETWORKDAYS(Lister!$D$19,Lister!$E$19,Lister!$D$7:$D$13),IF(MONTH(F584)&gt;7,0)))),0),"")</f>
        <v/>
      </c>
      <c r="AA584" s="31" t="str">
        <f>IF(Ansøgning!R589="","",Ansøgning!R589)</f>
        <v/>
      </c>
      <c r="AB584" s="46" t="str">
        <f>IFERROR(MAX(IF(OR(V584="",X584=""),"",IF(AND(AND(MONTH(F584)&gt;=8,MONTH(F584)&lt;9),AND(MONTH(H584)&gt;=8,MONTH(H584)&lt;9)),(NETWORKDAYS(F584,H584,Lister!$D$7:$D$13)-X584)*T584/NETWORKDAYS(Lister!$D$20,Lister!$E$20,Lister!$D$7:$D$13),IF(AND(MONTH(F584)=7,MONTH(H584)=8),(NETWORKDAYS(Lister!$D$20,H584,Lister!$D$7:$D$13)-X584)*T584/NETWORKDAYS(Lister!$D$20,Lister!$E$20,Lister!$D$7:$D$13),IF(AND(MONTH(F584)=7,MONTH(H584)=7),0)))),0),"")</f>
        <v/>
      </c>
      <c r="AC584" s="15" t="str">
        <f>IF(Ansøgning!U589="","",Ansøgning!U589)</f>
        <v/>
      </c>
      <c r="AD584" s="31" t="str">
        <f t="shared" si="59"/>
        <v/>
      </c>
      <c r="AE584" s="31" t="str">
        <f t="shared" si="60"/>
        <v/>
      </c>
      <c r="AF584" s="51" t="str">
        <f t="shared" si="61"/>
        <v/>
      </c>
      <c r="AG584" s="15" t="str">
        <f t="shared" si="62"/>
        <v/>
      </c>
    </row>
    <row r="585" spans="1:33" x14ac:dyDescent="0.25">
      <c r="A585" s="13" t="str">
        <f>IF(Ansøgning!A590="","",Ansøgning!A590)</f>
        <v/>
      </c>
      <c r="B585" s="13" t="str">
        <f>IF(Ansøgning!B590="","",Ansøgning!B590)</f>
        <v/>
      </c>
      <c r="C585" s="13" t="str">
        <f>IF(Ansøgning!C590="","",Ansøgning!C590)</f>
        <v/>
      </c>
      <c r="D585" s="13" t="str">
        <f>IF(Ansøgning!D590="","",Ansøgning!D590)</f>
        <v/>
      </c>
      <c r="E585" s="14" t="str">
        <f>IF(Ansøgning!E590="","",Ansøgning!E590)</f>
        <v/>
      </c>
      <c r="F585" s="16"/>
      <c r="G585" s="14" t="str">
        <f>IF(Ansøgning!F590="","",Ansøgning!F590)</f>
        <v/>
      </c>
      <c r="H585" s="16"/>
      <c r="I585" s="72" t="str">
        <f>IF(OR(F585="",H585=""),"",NETWORKDAYS(F585,H585,Lister!$D$7:$D$13))</f>
        <v/>
      </c>
      <c r="J585" s="53" t="str">
        <f>IF(Ansøgning!H590="","",Ansøgning!H590)</f>
        <v/>
      </c>
      <c r="K585" s="32" t="str">
        <f t="shared" si="56"/>
        <v/>
      </c>
      <c r="L585" s="31" t="str">
        <f>IF(Ansøgning!J590="","",Ansøgning!J590)</f>
        <v/>
      </c>
      <c r="M585" s="18"/>
      <c r="N585" s="31" t="str">
        <f>IF(Ansøgning!K590="","",Ansøgning!K590)</f>
        <v/>
      </c>
      <c r="O585" s="18"/>
      <c r="P585" s="15" t="str">
        <f>IF(Ansøgning!L590="","",Ansøgning!L590)</f>
        <v/>
      </c>
      <c r="Q585" s="46" t="str">
        <f t="shared" si="57"/>
        <v/>
      </c>
      <c r="R585" s="46"/>
      <c r="S585" s="101" t="str">
        <f>IF(Ansøgning!M590="","",Ansøgning!M590)</f>
        <v/>
      </c>
      <c r="T585" s="31" t="str">
        <f t="shared" si="58"/>
        <v/>
      </c>
      <c r="U585" s="102" t="str">
        <f>IF(Ansøgning!O590="","",Ansøgning!O590)</f>
        <v/>
      </c>
      <c r="V585" s="20"/>
      <c r="W585" s="102" t="str">
        <f>IF(Ansøgning!P590="","",Ansøgning!P590)</f>
        <v/>
      </c>
      <c r="X585" s="20"/>
      <c r="Y585" s="31" t="str">
        <f>IF(Ansøgning!Q590="","",Ansøgning!Q590)</f>
        <v/>
      </c>
      <c r="Z585" s="46" t="str">
        <f>IFERROR(MAX(IF(OR(V585="",X585=""),"",IF(AND(AND(MONTH(F585)&gt;=7,MONTH(F585)&lt;8),AND(MONTH(H585)&gt;=7,MONTH(H585)&lt;8)),(NETWORKDAYS(F585,H585,Lister!$D$7:$D$13)-V585)*T585/NETWORKDAYS(Lister!$D$19,Lister!$E$19,Lister!$D$7:$D$13),IF(AND(AND(MONTH(F585)&gt;=7,MONTH(F585)&lt;8),MONTH(H585)&gt;7),(NETWORKDAYS(F585,Lister!$E$19,Lister!$D$7:$D$13)-V585)*T585/NETWORKDAYS(Lister!$D$19,Lister!$E$19,Lister!$D$7:$D$13),IF(MONTH(F585)&gt;7,0)))),0),"")</f>
        <v/>
      </c>
      <c r="AA585" s="31" t="str">
        <f>IF(Ansøgning!R590="","",Ansøgning!R590)</f>
        <v/>
      </c>
      <c r="AB585" s="46" t="str">
        <f>IFERROR(MAX(IF(OR(V585="",X585=""),"",IF(AND(AND(MONTH(F585)&gt;=8,MONTH(F585)&lt;9),AND(MONTH(H585)&gt;=8,MONTH(H585)&lt;9)),(NETWORKDAYS(F585,H585,Lister!$D$7:$D$13)-X585)*T585/NETWORKDAYS(Lister!$D$20,Lister!$E$20,Lister!$D$7:$D$13),IF(AND(MONTH(F585)=7,MONTH(H585)=8),(NETWORKDAYS(Lister!$D$20,H585,Lister!$D$7:$D$13)-X585)*T585/NETWORKDAYS(Lister!$D$20,Lister!$E$20,Lister!$D$7:$D$13),IF(AND(MONTH(F585)=7,MONTH(H585)=7),0)))),0),"")</f>
        <v/>
      </c>
      <c r="AC585" s="15" t="str">
        <f>IF(Ansøgning!U590="","",Ansøgning!U590)</f>
        <v/>
      </c>
      <c r="AD585" s="31" t="str">
        <f t="shared" si="59"/>
        <v/>
      </c>
      <c r="AE585" s="31" t="str">
        <f t="shared" si="60"/>
        <v/>
      </c>
      <c r="AF585" s="51" t="str">
        <f t="shared" si="61"/>
        <v/>
      </c>
      <c r="AG585" s="15" t="str">
        <f t="shared" si="62"/>
        <v/>
      </c>
    </row>
    <row r="586" spans="1:33" x14ac:dyDescent="0.25">
      <c r="A586" s="13" t="str">
        <f>IF(Ansøgning!A591="","",Ansøgning!A591)</f>
        <v/>
      </c>
      <c r="B586" s="13" t="str">
        <f>IF(Ansøgning!B591="","",Ansøgning!B591)</f>
        <v/>
      </c>
      <c r="C586" s="13" t="str">
        <f>IF(Ansøgning!C591="","",Ansøgning!C591)</f>
        <v/>
      </c>
      <c r="D586" s="13" t="str">
        <f>IF(Ansøgning!D591="","",Ansøgning!D591)</f>
        <v/>
      </c>
      <c r="E586" s="14" t="str">
        <f>IF(Ansøgning!E591="","",Ansøgning!E591)</f>
        <v/>
      </c>
      <c r="F586" s="16"/>
      <c r="G586" s="14" t="str">
        <f>IF(Ansøgning!F591="","",Ansøgning!F591)</f>
        <v/>
      </c>
      <c r="H586" s="16"/>
      <c r="I586" s="72" t="str">
        <f>IF(OR(F586="",H586=""),"",NETWORKDAYS(F586,H586,Lister!$D$7:$D$13))</f>
        <v/>
      </c>
      <c r="J586" s="53" t="str">
        <f>IF(Ansøgning!H591="","",Ansøgning!H591)</f>
        <v/>
      </c>
      <c r="K586" s="32" t="str">
        <f t="shared" si="56"/>
        <v/>
      </c>
      <c r="L586" s="31" t="str">
        <f>IF(Ansøgning!J591="","",Ansøgning!J591)</f>
        <v/>
      </c>
      <c r="M586" s="18"/>
      <c r="N586" s="31" t="str">
        <f>IF(Ansøgning!K591="","",Ansøgning!K591)</f>
        <v/>
      </c>
      <c r="O586" s="18"/>
      <c r="P586" s="15" t="str">
        <f>IF(Ansøgning!L591="","",Ansøgning!L591)</f>
        <v/>
      </c>
      <c r="Q586" s="46" t="str">
        <f t="shared" si="57"/>
        <v/>
      </c>
      <c r="R586" s="46"/>
      <c r="S586" s="101" t="str">
        <f>IF(Ansøgning!M591="","",Ansøgning!M591)</f>
        <v/>
      </c>
      <c r="T586" s="31" t="str">
        <f t="shared" si="58"/>
        <v/>
      </c>
      <c r="U586" s="102" t="str">
        <f>IF(Ansøgning!O591="","",Ansøgning!O591)</f>
        <v/>
      </c>
      <c r="V586" s="20"/>
      <c r="W586" s="102" t="str">
        <f>IF(Ansøgning!P591="","",Ansøgning!P591)</f>
        <v/>
      </c>
      <c r="X586" s="20"/>
      <c r="Y586" s="31" t="str">
        <f>IF(Ansøgning!Q591="","",Ansøgning!Q591)</f>
        <v/>
      </c>
      <c r="Z586" s="46" t="str">
        <f>IFERROR(MAX(IF(OR(V586="",X586=""),"",IF(AND(AND(MONTH(F586)&gt;=7,MONTH(F586)&lt;8),AND(MONTH(H586)&gt;=7,MONTH(H586)&lt;8)),(NETWORKDAYS(F586,H586,Lister!$D$7:$D$13)-V586)*T586/NETWORKDAYS(Lister!$D$19,Lister!$E$19,Lister!$D$7:$D$13),IF(AND(AND(MONTH(F586)&gt;=7,MONTH(F586)&lt;8),MONTH(H586)&gt;7),(NETWORKDAYS(F586,Lister!$E$19,Lister!$D$7:$D$13)-V586)*T586/NETWORKDAYS(Lister!$D$19,Lister!$E$19,Lister!$D$7:$D$13),IF(MONTH(F586)&gt;7,0)))),0),"")</f>
        <v/>
      </c>
      <c r="AA586" s="31" t="str">
        <f>IF(Ansøgning!R591="","",Ansøgning!R591)</f>
        <v/>
      </c>
      <c r="AB586" s="46" t="str">
        <f>IFERROR(MAX(IF(OR(V586="",X586=""),"",IF(AND(AND(MONTH(F586)&gt;=8,MONTH(F586)&lt;9),AND(MONTH(H586)&gt;=8,MONTH(H586)&lt;9)),(NETWORKDAYS(F586,H586,Lister!$D$7:$D$13)-X586)*T586/NETWORKDAYS(Lister!$D$20,Lister!$E$20,Lister!$D$7:$D$13),IF(AND(MONTH(F586)=7,MONTH(H586)=8),(NETWORKDAYS(Lister!$D$20,H586,Lister!$D$7:$D$13)-X586)*T586/NETWORKDAYS(Lister!$D$20,Lister!$E$20,Lister!$D$7:$D$13),IF(AND(MONTH(F586)=7,MONTH(H586)=7),0)))),0),"")</f>
        <v/>
      </c>
      <c r="AC586" s="15" t="str">
        <f>IF(Ansøgning!U591="","",Ansøgning!U591)</f>
        <v/>
      </c>
      <c r="AD586" s="31" t="str">
        <f t="shared" si="59"/>
        <v/>
      </c>
      <c r="AE586" s="31" t="str">
        <f t="shared" si="60"/>
        <v/>
      </c>
      <c r="AF586" s="51" t="str">
        <f t="shared" si="61"/>
        <v/>
      </c>
      <c r="AG586" s="15" t="str">
        <f t="shared" si="62"/>
        <v/>
      </c>
    </row>
    <row r="587" spans="1:33" x14ac:dyDescent="0.25">
      <c r="A587" s="13" t="str">
        <f>IF(Ansøgning!A592="","",Ansøgning!A592)</f>
        <v/>
      </c>
      <c r="B587" s="13" t="str">
        <f>IF(Ansøgning!B592="","",Ansøgning!B592)</f>
        <v/>
      </c>
      <c r="C587" s="13" t="str">
        <f>IF(Ansøgning!C592="","",Ansøgning!C592)</f>
        <v/>
      </c>
      <c r="D587" s="13" t="str">
        <f>IF(Ansøgning!D592="","",Ansøgning!D592)</f>
        <v/>
      </c>
      <c r="E587" s="14" t="str">
        <f>IF(Ansøgning!E592="","",Ansøgning!E592)</f>
        <v/>
      </c>
      <c r="F587" s="16"/>
      <c r="G587" s="14" t="str">
        <f>IF(Ansøgning!F592="","",Ansøgning!F592)</f>
        <v/>
      </c>
      <c r="H587" s="16"/>
      <c r="I587" s="72" t="str">
        <f>IF(OR(F587="",H587=""),"",NETWORKDAYS(F587,H587,Lister!$D$7:$D$13))</f>
        <v/>
      </c>
      <c r="J587" s="53" t="str">
        <f>IF(Ansøgning!H592="","",Ansøgning!H592)</f>
        <v/>
      </c>
      <c r="K587" s="32" t="str">
        <f t="shared" si="56"/>
        <v/>
      </c>
      <c r="L587" s="31" t="str">
        <f>IF(Ansøgning!J592="","",Ansøgning!J592)</f>
        <v/>
      </c>
      <c r="M587" s="18"/>
      <c r="N587" s="31" t="str">
        <f>IF(Ansøgning!K592="","",Ansøgning!K592)</f>
        <v/>
      </c>
      <c r="O587" s="18"/>
      <c r="P587" s="15" t="str">
        <f>IF(Ansøgning!L592="","",Ansøgning!L592)</f>
        <v/>
      </c>
      <c r="Q587" s="46" t="str">
        <f t="shared" si="57"/>
        <v/>
      </c>
      <c r="R587" s="46"/>
      <c r="S587" s="101" t="str">
        <f>IF(Ansøgning!M592="","",Ansøgning!M592)</f>
        <v/>
      </c>
      <c r="T587" s="31" t="str">
        <f t="shared" si="58"/>
        <v/>
      </c>
      <c r="U587" s="102" t="str">
        <f>IF(Ansøgning!O592="","",Ansøgning!O592)</f>
        <v/>
      </c>
      <c r="V587" s="20"/>
      <c r="W587" s="102" t="str">
        <f>IF(Ansøgning!P592="","",Ansøgning!P592)</f>
        <v/>
      </c>
      <c r="X587" s="20"/>
      <c r="Y587" s="31" t="str">
        <f>IF(Ansøgning!Q592="","",Ansøgning!Q592)</f>
        <v/>
      </c>
      <c r="Z587" s="46" t="str">
        <f>IFERROR(MAX(IF(OR(V587="",X587=""),"",IF(AND(AND(MONTH(F587)&gt;=7,MONTH(F587)&lt;8),AND(MONTH(H587)&gt;=7,MONTH(H587)&lt;8)),(NETWORKDAYS(F587,H587,Lister!$D$7:$D$13)-V587)*T587/NETWORKDAYS(Lister!$D$19,Lister!$E$19,Lister!$D$7:$D$13),IF(AND(AND(MONTH(F587)&gt;=7,MONTH(F587)&lt;8),MONTH(H587)&gt;7),(NETWORKDAYS(F587,Lister!$E$19,Lister!$D$7:$D$13)-V587)*T587/NETWORKDAYS(Lister!$D$19,Lister!$E$19,Lister!$D$7:$D$13),IF(MONTH(F587)&gt;7,0)))),0),"")</f>
        <v/>
      </c>
      <c r="AA587" s="31" t="str">
        <f>IF(Ansøgning!R592="","",Ansøgning!R592)</f>
        <v/>
      </c>
      <c r="AB587" s="46" t="str">
        <f>IFERROR(MAX(IF(OR(V587="",X587=""),"",IF(AND(AND(MONTH(F587)&gt;=8,MONTH(F587)&lt;9),AND(MONTH(H587)&gt;=8,MONTH(H587)&lt;9)),(NETWORKDAYS(F587,H587,Lister!$D$7:$D$13)-X587)*T587/NETWORKDAYS(Lister!$D$20,Lister!$E$20,Lister!$D$7:$D$13),IF(AND(MONTH(F587)=7,MONTH(H587)=8),(NETWORKDAYS(Lister!$D$20,H587,Lister!$D$7:$D$13)-X587)*T587/NETWORKDAYS(Lister!$D$20,Lister!$E$20,Lister!$D$7:$D$13),IF(AND(MONTH(F587)=7,MONTH(H587)=7),0)))),0),"")</f>
        <v/>
      </c>
      <c r="AC587" s="15" t="str">
        <f>IF(Ansøgning!U592="","",Ansøgning!U592)</f>
        <v/>
      </c>
      <c r="AD587" s="31" t="str">
        <f t="shared" si="59"/>
        <v/>
      </c>
      <c r="AE587" s="31" t="str">
        <f t="shared" si="60"/>
        <v/>
      </c>
      <c r="AF587" s="51" t="str">
        <f t="shared" si="61"/>
        <v/>
      </c>
      <c r="AG587" s="15" t="str">
        <f t="shared" si="62"/>
        <v/>
      </c>
    </row>
    <row r="588" spans="1:33" x14ac:dyDescent="0.25">
      <c r="A588" s="13" t="str">
        <f>IF(Ansøgning!A593="","",Ansøgning!A593)</f>
        <v/>
      </c>
      <c r="B588" s="13" t="str">
        <f>IF(Ansøgning!B593="","",Ansøgning!B593)</f>
        <v/>
      </c>
      <c r="C588" s="13" t="str">
        <f>IF(Ansøgning!C593="","",Ansøgning!C593)</f>
        <v/>
      </c>
      <c r="D588" s="13" t="str">
        <f>IF(Ansøgning!D593="","",Ansøgning!D593)</f>
        <v/>
      </c>
      <c r="E588" s="14" t="str">
        <f>IF(Ansøgning!E593="","",Ansøgning!E593)</f>
        <v/>
      </c>
      <c r="F588" s="16"/>
      <c r="G588" s="14" t="str">
        <f>IF(Ansøgning!F593="","",Ansøgning!F593)</f>
        <v/>
      </c>
      <c r="H588" s="16"/>
      <c r="I588" s="72" t="str">
        <f>IF(OR(F588="",H588=""),"",NETWORKDAYS(F588,H588,Lister!$D$7:$D$13))</f>
        <v/>
      </c>
      <c r="J588" s="53" t="str">
        <f>IF(Ansøgning!H593="","",Ansøgning!H593)</f>
        <v/>
      </c>
      <c r="K588" s="32" t="str">
        <f t="shared" si="56"/>
        <v/>
      </c>
      <c r="L588" s="31" t="str">
        <f>IF(Ansøgning!J593="","",Ansøgning!J593)</f>
        <v/>
      </c>
      <c r="M588" s="18"/>
      <c r="N588" s="31" t="str">
        <f>IF(Ansøgning!K593="","",Ansøgning!K593)</f>
        <v/>
      </c>
      <c r="O588" s="18"/>
      <c r="P588" s="15" t="str">
        <f>IF(Ansøgning!L593="","",Ansøgning!L593)</f>
        <v/>
      </c>
      <c r="Q588" s="46" t="str">
        <f t="shared" si="57"/>
        <v/>
      </c>
      <c r="R588" s="46"/>
      <c r="S588" s="101" t="str">
        <f>IF(Ansøgning!M593="","",Ansøgning!M593)</f>
        <v/>
      </c>
      <c r="T588" s="31" t="str">
        <f t="shared" si="58"/>
        <v/>
      </c>
      <c r="U588" s="102" t="str">
        <f>IF(Ansøgning!O593="","",Ansøgning!O593)</f>
        <v/>
      </c>
      <c r="V588" s="20"/>
      <c r="W588" s="102" t="str">
        <f>IF(Ansøgning!P593="","",Ansøgning!P593)</f>
        <v/>
      </c>
      <c r="X588" s="20"/>
      <c r="Y588" s="31" t="str">
        <f>IF(Ansøgning!Q593="","",Ansøgning!Q593)</f>
        <v/>
      </c>
      <c r="Z588" s="46" t="str">
        <f>IFERROR(MAX(IF(OR(V588="",X588=""),"",IF(AND(AND(MONTH(F588)&gt;=7,MONTH(F588)&lt;8),AND(MONTH(H588)&gt;=7,MONTH(H588)&lt;8)),(NETWORKDAYS(F588,H588,Lister!$D$7:$D$13)-V588)*T588/NETWORKDAYS(Lister!$D$19,Lister!$E$19,Lister!$D$7:$D$13),IF(AND(AND(MONTH(F588)&gt;=7,MONTH(F588)&lt;8),MONTH(H588)&gt;7),(NETWORKDAYS(F588,Lister!$E$19,Lister!$D$7:$D$13)-V588)*T588/NETWORKDAYS(Lister!$D$19,Lister!$E$19,Lister!$D$7:$D$13),IF(MONTH(F588)&gt;7,0)))),0),"")</f>
        <v/>
      </c>
      <c r="AA588" s="31" t="str">
        <f>IF(Ansøgning!R593="","",Ansøgning!R593)</f>
        <v/>
      </c>
      <c r="AB588" s="46" t="str">
        <f>IFERROR(MAX(IF(OR(V588="",X588=""),"",IF(AND(AND(MONTH(F588)&gt;=8,MONTH(F588)&lt;9),AND(MONTH(H588)&gt;=8,MONTH(H588)&lt;9)),(NETWORKDAYS(F588,H588,Lister!$D$7:$D$13)-X588)*T588/NETWORKDAYS(Lister!$D$20,Lister!$E$20,Lister!$D$7:$D$13),IF(AND(MONTH(F588)=7,MONTH(H588)=8),(NETWORKDAYS(Lister!$D$20,H588,Lister!$D$7:$D$13)-X588)*T588/NETWORKDAYS(Lister!$D$20,Lister!$E$20,Lister!$D$7:$D$13),IF(AND(MONTH(F588)=7,MONTH(H588)=7),0)))),0),"")</f>
        <v/>
      </c>
      <c r="AC588" s="15" t="str">
        <f>IF(Ansøgning!U593="","",Ansøgning!U593)</f>
        <v/>
      </c>
      <c r="AD588" s="31" t="str">
        <f t="shared" si="59"/>
        <v/>
      </c>
      <c r="AE588" s="31" t="str">
        <f t="shared" si="60"/>
        <v/>
      </c>
      <c r="AF588" s="51" t="str">
        <f t="shared" si="61"/>
        <v/>
      </c>
      <c r="AG588" s="15" t="str">
        <f t="shared" si="62"/>
        <v/>
      </c>
    </row>
    <row r="589" spans="1:33" x14ac:dyDescent="0.25">
      <c r="A589" s="13" t="str">
        <f>IF(Ansøgning!A594="","",Ansøgning!A594)</f>
        <v/>
      </c>
      <c r="B589" s="13" t="str">
        <f>IF(Ansøgning!B594="","",Ansøgning!B594)</f>
        <v/>
      </c>
      <c r="C589" s="13" t="str">
        <f>IF(Ansøgning!C594="","",Ansøgning!C594)</f>
        <v/>
      </c>
      <c r="D589" s="13" t="str">
        <f>IF(Ansøgning!D594="","",Ansøgning!D594)</f>
        <v/>
      </c>
      <c r="E589" s="14" t="str">
        <f>IF(Ansøgning!E594="","",Ansøgning!E594)</f>
        <v/>
      </c>
      <c r="F589" s="16"/>
      <c r="G589" s="14" t="str">
        <f>IF(Ansøgning!F594="","",Ansøgning!F594)</f>
        <v/>
      </c>
      <c r="H589" s="16"/>
      <c r="I589" s="72" t="str">
        <f>IF(OR(F589="",H589=""),"",NETWORKDAYS(F589,H589,Lister!$D$7:$D$13))</f>
        <v/>
      </c>
      <c r="J589" s="53" t="str">
        <f>IF(Ansøgning!H594="","",Ansøgning!H594)</f>
        <v/>
      </c>
      <c r="K589" s="32" t="str">
        <f t="shared" si="56"/>
        <v/>
      </c>
      <c r="L589" s="31" t="str">
        <f>IF(Ansøgning!J594="","",Ansøgning!J594)</f>
        <v/>
      </c>
      <c r="M589" s="18"/>
      <c r="N589" s="31" t="str">
        <f>IF(Ansøgning!K594="","",Ansøgning!K594)</f>
        <v/>
      </c>
      <c r="O589" s="18"/>
      <c r="P589" s="15" t="str">
        <f>IF(Ansøgning!L594="","",Ansøgning!L594)</f>
        <v/>
      </c>
      <c r="Q589" s="46" t="str">
        <f t="shared" si="57"/>
        <v/>
      </c>
      <c r="R589" s="46"/>
      <c r="S589" s="101" t="str">
        <f>IF(Ansøgning!M594="","",Ansøgning!M594)</f>
        <v/>
      </c>
      <c r="T589" s="31" t="str">
        <f t="shared" si="58"/>
        <v/>
      </c>
      <c r="U589" s="102" t="str">
        <f>IF(Ansøgning!O594="","",Ansøgning!O594)</f>
        <v/>
      </c>
      <c r="V589" s="20"/>
      <c r="W589" s="102" t="str">
        <f>IF(Ansøgning!P594="","",Ansøgning!P594)</f>
        <v/>
      </c>
      <c r="X589" s="20"/>
      <c r="Y589" s="31" t="str">
        <f>IF(Ansøgning!Q594="","",Ansøgning!Q594)</f>
        <v/>
      </c>
      <c r="Z589" s="46" t="str">
        <f>IFERROR(MAX(IF(OR(V589="",X589=""),"",IF(AND(AND(MONTH(F589)&gt;=7,MONTH(F589)&lt;8),AND(MONTH(H589)&gt;=7,MONTH(H589)&lt;8)),(NETWORKDAYS(F589,H589,Lister!$D$7:$D$13)-V589)*T589/NETWORKDAYS(Lister!$D$19,Lister!$E$19,Lister!$D$7:$D$13),IF(AND(AND(MONTH(F589)&gt;=7,MONTH(F589)&lt;8),MONTH(H589)&gt;7),(NETWORKDAYS(F589,Lister!$E$19,Lister!$D$7:$D$13)-V589)*T589/NETWORKDAYS(Lister!$D$19,Lister!$E$19,Lister!$D$7:$D$13),IF(MONTH(F589)&gt;7,0)))),0),"")</f>
        <v/>
      </c>
      <c r="AA589" s="31" t="str">
        <f>IF(Ansøgning!R594="","",Ansøgning!R594)</f>
        <v/>
      </c>
      <c r="AB589" s="46" t="str">
        <f>IFERROR(MAX(IF(OR(V589="",X589=""),"",IF(AND(AND(MONTH(F589)&gt;=8,MONTH(F589)&lt;9),AND(MONTH(H589)&gt;=8,MONTH(H589)&lt;9)),(NETWORKDAYS(F589,H589,Lister!$D$7:$D$13)-X589)*T589/NETWORKDAYS(Lister!$D$20,Lister!$E$20,Lister!$D$7:$D$13),IF(AND(MONTH(F589)=7,MONTH(H589)=8),(NETWORKDAYS(Lister!$D$20,H589,Lister!$D$7:$D$13)-X589)*T589/NETWORKDAYS(Lister!$D$20,Lister!$E$20,Lister!$D$7:$D$13),IF(AND(MONTH(F589)=7,MONTH(H589)=7),0)))),0),"")</f>
        <v/>
      </c>
      <c r="AC589" s="15" t="str">
        <f>IF(Ansøgning!U594="","",Ansøgning!U594)</f>
        <v/>
      </c>
      <c r="AD589" s="31" t="str">
        <f t="shared" si="59"/>
        <v/>
      </c>
      <c r="AE589" s="31" t="str">
        <f t="shared" si="60"/>
        <v/>
      </c>
      <c r="AF589" s="51" t="str">
        <f t="shared" si="61"/>
        <v/>
      </c>
      <c r="AG589" s="15" t="str">
        <f t="shared" si="62"/>
        <v/>
      </c>
    </row>
    <row r="590" spans="1:33" x14ac:dyDescent="0.25">
      <c r="A590" s="13" t="str">
        <f>IF(Ansøgning!A595="","",Ansøgning!A595)</f>
        <v/>
      </c>
      <c r="B590" s="13" t="str">
        <f>IF(Ansøgning!B595="","",Ansøgning!B595)</f>
        <v/>
      </c>
      <c r="C590" s="13" t="str">
        <f>IF(Ansøgning!C595="","",Ansøgning!C595)</f>
        <v/>
      </c>
      <c r="D590" s="13" t="str">
        <f>IF(Ansøgning!D595="","",Ansøgning!D595)</f>
        <v/>
      </c>
      <c r="E590" s="14" t="str">
        <f>IF(Ansøgning!E595="","",Ansøgning!E595)</f>
        <v/>
      </c>
      <c r="F590" s="16"/>
      <c r="G590" s="14" t="str">
        <f>IF(Ansøgning!F595="","",Ansøgning!F595)</f>
        <v/>
      </c>
      <c r="H590" s="16"/>
      <c r="I590" s="72" t="str">
        <f>IF(OR(F590="",H590=""),"",NETWORKDAYS(F590,H590,Lister!$D$7:$D$13))</f>
        <v/>
      </c>
      <c r="J590" s="53" t="str">
        <f>IF(Ansøgning!H595="","",Ansøgning!H595)</f>
        <v/>
      </c>
      <c r="K590" s="32" t="str">
        <f t="shared" si="56"/>
        <v/>
      </c>
      <c r="L590" s="31" t="str">
        <f>IF(Ansøgning!J595="","",Ansøgning!J595)</f>
        <v/>
      </c>
      <c r="M590" s="18"/>
      <c r="N590" s="31" t="str">
        <f>IF(Ansøgning!K595="","",Ansøgning!K595)</f>
        <v/>
      </c>
      <c r="O590" s="18"/>
      <c r="P590" s="15" t="str">
        <f>IF(Ansøgning!L595="","",Ansøgning!L595)</f>
        <v/>
      </c>
      <c r="Q590" s="46" t="str">
        <f t="shared" si="57"/>
        <v/>
      </c>
      <c r="R590" s="46"/>
      <c r="S590" s="101" t="str">
        <f>IF(Ansøgning!M595="","",Ansøgning!M595)</f>
        <v/>
      </c>
      <c r="T590" s="31" t="str">
        <f t="shared" si="58"/>
        <v/>
      </c>
      <c r="U590" s="102" t="str">
        <f>IF(Ansøgning!O595="","",Ansøgning!O595)</f>
        <v/>
      </c>
      <c r="V590" s="20"/>
      <c r="W590" s="102" t="str">
        <f>IF(Ansøgning!P595="","",Ansøgning!P595)</f>
        <v/>
      </c>
      <c r="X590" s="20"/>
      <c r="Y590" s="31" t="str">
        <f>IF(Ansøgning!Q595="","",Ansøgning!Q595)</f>
        <v/>
      </c>
      <c r="Z590" s="46" t="str">
        <f>IFERROR(MAX(IF(OR(V590="",X590=""),"",IF(AND(AND(MONTH(F590)&gt;=7,MONTH(F590)&lt;8),AND(MONTH(H590)&gt;=7,MONTH(H590)&lt;8)),(NETWORKDAYS(F590,H590,Lister!$D$7:$D$13)-V590)*T590/NETWORKDAYS(Lister!$D$19,Lister!$E$19,Lister!$D$7:$D$13),IF(AND(AND(MONTH(F590)&gt;=7,MONTH(F590)&lt;8),MONTH(H590)&gt;7),(NETWORKDAYS(F590,Lister!$E$19,Lister!$D$7:$D$13)-V590)*T590/NETWORKDAYS(Lister!$D$19,Lister!$E$19,Lister!$D$7:$D$13),IF(MONTH(F590)&gt;7,0)))),0),"")</f>
        <v/>
      </c>
      <c r="AA590" s="31" t="str">
        <f>IF(Ansøgning!R595="","",Ansøgning!R595)</f>
        <v/>
      </c>
      <c r="AB590" s="46" t="str">
        <f>IFERROR(MAX(IF(OR(V590="",X590=""),"",IF(AND(AND(MONTH(F590)&gt;=8,MONTH(F590)&lt;9),AND(MONTH(H590)&gt;=8,MONTH(H590)&lt;9)),(NETWORKDAYS(F590,H590,Lister!$D$7:$D$13)-X590)*T590/NETWORKDAYS(Lister!$D$20,Lister!$E$20,Lister!$D$7:$D$13),IF(AND(MONTH(F590)=7,MONTH(H590)=8),(NETWORKDAYS(Lister!$D$20,H590,Lister!$D$7:$D$13)-X590)*T590/NETWORKDAYS(Lister!$D$20,Lister!$E$20,Lister!$D$7:$D$13),IF(AND(MONTH(F590)=7,MONTH(H590)=7),0)))),0),"")</f>
        <v/>
      </c>
      <c r="AC590" s="15" t="str">
        <f>IF(Ansøgning!U595="","",Ansøgning!U595)</f>
        <v/>
      </c>
      <c r="AD590" s="31" t="str">
        <f t="shared" si="59"/>
        <v/>
      </c>
      <c r="AE590" s="31" t="str">
        <f t="shared" si="60"/>
        <v/>
      </c>
      <c r="AF590" s="51" t="str">
        <f t="shared" si="61"/>
        <v/>
      </c>
      <c r="AG590" s="15" t="str">
        <f t="shared" si="62"/>
        <v/>
      </c>
    </row>
    <row r="591" spans="1:33" x14ac:dyDescent="0.25">
      <c r="A591" s="13" t="str">
        <f>IF(Ansøgning!A596="","",Ansøgning!A596)</f>
        <v/>
      </c>
      <c r="B591" s="13" t="str">
        <f>IF(Ansøgning!B596="","",Ansøgning!B596)</f>
        <v/>
      </c>
      <c r="C591" s="13" t="str">
        <f>IF(Ansøgning!C596="","",Ansøgning!C596)</f>
        <v/>
      </c>
      <c r="D591" s="13" t="str">
        <f>IF(Ansøgning!D596="","",Ansøgning!D596)</f>
        <v/>
      </c>
      <c r="E591" s="14" t="str">
        <f>IF(Ansøgning!E596="","",Ansøgning!E596)</f>
        <v/>
      </c>
      <c r="F591" s="16"/>
      <c r="G591" s="14" t="str">
        <f>IF(Ansøgning!F596="","",Ansøgning!F596)</f>
        <v/>
      </c>
      <c r="H591" s="16"/>
      <c r="I591" s="72" t="str">
        <f>IF(OR(F591="",H591=""),"",NETWORKDAYS(F591,H591,Lister!$D$7:$D$13))</f>
        <v/>
      </c>
      <c r="J591" s="53" t="str">
        <f>IF(Ansøgning!H596="","",Ansøgning!H596)</f>
        <v/>
      </c>
      <c r="K591" s="32" t="str">
        <f t="shared" si="56"/>
        <v/>
      </c>
      <c r="L591" s="31" t="str">
        <f>IF(Ansøgning!J596="","",Ansøgning!J596)</f>
        <v/>
      </c>
      <c r="M591" s="18"/>
      <c r="N591" s="31" t="str">
        <f>IF(Ansøgning!K596="","",Ansøgning!K596)</f>
        <v/>
      </c>
      <c r="O591" s="18"/>
      <c r="P591" s="15" t="str">
        <f>IF(Ansøgning!L596="","",Ansøgning!L596)</f>
        <v/>
      </c>
      <c r="Q591" s="46" t="str">
        <f t="shared" si="57"/>
        <v/>
      </c>
      <c r="R591" s="46"/>
      <c r="S591" s="101" t="str">
        <f>IF(Ansøgning!M596="","",Ansøgning!M596)</f>
        <v/>
      </c>
      <c r="T591" s="31" t="str">
        <f t="shared" si="58"/>
        <v/>
      </c>
      <c r="U591" s="102" t="str">
        <f>IF(Ansøgning!O596="","",Ansøgning!O596)</f>
        <v/>
      </c>
      <c r="V591" s="20"/>
      <c r="W591" s="102" t="str">
        <f>IF(Ansøgning!P596="","",Ansøgning!P596)</f>
        <v/>
      </c>
      <c r="X591" s="20"/>
      <c r="Y591" s="31" t="str">
        <f>IF(Ansøgning!Q596="","",Ansøgning!Q596)</f>
        <v/>
      </c>
      <c r="Z591" s="46" t="str">
        <f>IFERROR(MAX(IF(OR(V591="",X591=""),"",IF(AND(AND(MONTH(F591)&gt;=7,MONTH(F591)&lt;8),AND(MONTH(H591)&gt;=7,MONTH(H591)&lt;8)),(NETWORKDAYS(F591,H591,Lister!$D$7:$D$13)-V591)*T591/NETWORKDAYS(Lister!$D$19,Lister!$E$19,Lister!$D$7:$D$13),IF(AND(AND(MONTH(F591)&gt;=7,MONTH(F591)&lt;8),MONTH(H591)&gt;7),(NETWORKDAYS(F591,Lister!$E$19,Lister!$D$7:$D$13)-V591)*T591/NETWORKDAYS(Lister!$D$19,Lister!$E$19,Lister!$D$7:$D$13),IF(MONTH(F591)&gt;7,0)))),0),"")</f>
        <v/>
      </c>
      <c r="AA591" s="31" t="str">
        <f>IF(Ansøgning!R596="","",Ansøgning!R596)</f>
        <v/>
      </c>
      <c r="AB591" s="46" t="str">
        <f>IFERROR(MAX(IF(OR(V591="",X591=""),"",IF(AND(AND(MONTH(F591)&gt;=8,MONTH(F591)&lt;9),AND(MONTH(H591)&gt;=8,MONTH(H591)&lt;9)),(NETWORKDAYS(F591,H591,Lister!$D$7:$D$13)-X591)*T591/NETWORKDAYS(Lister!$D$20,Lister!$E$20,Lister!$D$7:$D$13),IF(AND(MONTH(F591)=7,MONTH(H591)=8),(NETWORKDAYS(Lister!$D$20,H591,Lister!$D$7:$D$13)-X591)*T591/NETWORKDAYS(Lister!$D$20,Lister!$E$20,Lister!$D$7:$D$13),IF(AND(MONTH(F591)=7,MONTH(H591)=7),0)))),0),"")</f>
        <v/>
      </c>
      <c r="AC591" s="15" t="str">
        <f>IF(Ansøgning!U596="","",Ansøgning!U596)</f>
        <v/>
      </c>
      <c r="AD591" s="31" t="str">
        <f t="shared" si="59"/>
        <v/>
      </c>
      <c r="AE591" s="31" t="str">
        <f t="shared" si="60"/>
        <v/>
      </c>
      <c r="AF591" s="51" t="str">
        <f t="shared" si="61"/>
        <v/>
      </c>
      <c r="AG591" s="15" t="str">
        <f t="shared" si="62"/>
        <v/>
      </c>
    </row>
    <row r="592" spans="1:33" x14ac:dyDescent="0.25">
      <c r="A592" s="13" t="str">
        <f>IF(Ansøgning!A597="","",Ansøgning!A597)</f>
        <v/>
      </c>
      <c r="B592" s="13" t="str">
        <f>IF(Ansøgning!B597="","",Ansøgning!B597)</f>
        <v/>
      </c>
      <c r="C592" s="13" t="str">
        <f>IF(Ansøgning!C597="","",Ansøgning!C597)</f>
        <v/>
      </c>
      <c r="D592" s="13" t="str">
        <f>IF(Ansøgning!D597="","",Ansøgning!D597)</f>
        <v/>
      </c>
      <c r="E592" s="14" t="str">
        <f>IF(Ansøgning!E597="","",Ansøgning!E597)</f>
        <v/>
      </c>
      <c r="F592" s="16"/>
      <c r="G592" s="14" t="str">
        <f>IF(Ansøgning!F597="","",Ansøgning!F597)</f>
        <v/>
      </c>
      <c r="H592" s="16"/>
      <c r="I592" s="72" t="str">
        <f>IF(OR(F592="",H592=""),"",NETWORKDAYS(F592,H592,Lister!$D$7:$D$13))</f>
        <v/>
      </c>
      <c r="J592" s="53" t="str">
        <f>IF(Ansøgning!H597="","",Ansøgning!H597)</f>
        <v/>
      </c>
      <c r="K592" s="32" t="str">
        <f t="shared" ref="K592:K655" si="63">IF(J592="","",IF(J592="Funktionær",0.75,IF(J592="Ikke-funktionær",0.9,IF(J592="Elev/lærling",0.9))))</f>
        <v/>
      </c>
      <c r="L592" s="31" t="str">
        <f>IF(Ansøgning!J597="","",Ansøgning!J597)</f>
        <v/>
      </c>
      <c r="M592" s="18"/>
      <c r="N592" s="31" t="str">
        <f>IF(Ansøgning!K597="","",Ansøgning!K597)</f>
        <v/>
      </c>
      <c r="O592" s="18"/>
      <c r="P592" s="15" t="str">
        <f>IF(Ansøgning!L597="","",Ansøgning!L597)</f>
        <v/>
      </c>
      <c r="Q592" s="46" t="str">
        <f t="shared" ref="Q592:Q655" si="64">IFERROR(MAX(IF(M592="","",IF(ISNUMBER(R592),IF(OR(R592&gt;M592*1.1,R592&lt;M592*0.9),R592,M592),M592)-O592),0),"")</f>
        <v/>
      </c>
      <c r="R592" s="46"/>
      <c r="S592" s="101" t="str">
        <f>IF(Ansøgning!M597="","",Ansøgning!M597)</f>
        <v/>
      </c>
      <c r="T592" s="31" t="str">
        <f t="shared" ref="T592:T655" si="65">IF(B592="","",IF(Q592*K592&gt;30000*IF(S592&gt;37,37,S592)/37,30000*IF(S592&gt;37,37,S592)/37,Q592*K592))</f>
        <v/>
      </c>
      <c r="U592" s="102" t="str">
        <f>IF(Ansøgning!O597="","",Ansøgning!O597)</f>
        <v/>
      </c>
      <c r="V592" s="20"/>
      <c r="W592" s="102" t="str">
        <f>IF(Ansøgning!P597="","",Ansøgning!P597)</f>
        <v/>
      </c>
      <c r="X592" s="20"/>
      <c r="Y592" s="31" t="str">
        <f>IF(Ansøgning!Q597="","",Ansøgning!Q597)</f>
        <v/>
      </c>
      <c r="Z592" s="46" t="str">
        <f>IFERROR(MAX(IF(OR(V592="",X592=""),"",IF(AND(AND(MONTH(F592)&gt;=7,MONTH(F592)&lt;8),AND(MONTH(H592)&gt;=7,MONTH(H592)&lt;8)),(NETWORKDAYS(F592,H592,Lister!$D$7:$D$13)-V592)*T592/NETWORKDAYS(Lister!$D$19,Lister!$E$19,Lister!$D$7:$D$13),IF(AND(AND(MONTH(F592)&gt;=7,MONTH(F592)&lt;8),MONTH(H592)&gt;7),(NETWORKDAYS(F592,Lister!$E$19,Lister!$D$7:$D$13)-V592)*T592/NETWORKDAYS(Lister!$D$19,Lister!$E$19,Lister!$D$7:$D$13),IF(MONTH(F592)&gt;7,0)))),0),"")</f>
        <v/>
      </c>
      <c r="AA592" s="31" t="str">
        <f>IF(Ansøgning!R597="","",Ansøgning!R597)</f>
        <v/>
      </c>
      <c r="AB592" s="46" t="str">
        <f>IFERROR(MAX(IF(OR(V592="",X592=""),"",IF(AND(AND(MONTH(F592)&gt;=8,MONTH(F592)&lt;9),AND(MONTH(H592)&gt;=8,MONTH(H592)&lt;9)),(NETWORKDAYS(F592,H592,Lister!$D$7:$D$13)-X592)*T592/NETWORKDAYS(Lister!$D$20,Lister!$E$20,Lister!$D$7:$D$13),IF(AND(MONTH(F592)=7,MONTH(H592)=8),(NETWORKDAYS(Lister!$D$20,H592,Lister!$D$7:$D$13)-X592)*T592/NETWORKDAYS(Lister!$D$20,Lister!$E$20,Lister!$D$7:$D$13),IF(AND(MONTH(F592)=7,MONTH(H592)=7),0)))),0),"")</f>
        <v/>
      </c>
      <c r="AC592" s="15" t="str">
        <f>IF(Ansøgning!U597="","",Ansøgning!U597)</f>
        <v/>
      </c>
      <c r="AD592" s="31" t="str">
        <f t="shared" ref="AD592:AD655" si="66">IFERROR(Z592+AB592,"")</f>
        <v/>
      </c>
      <c r="AE592" s="31" t="str">
        <f t="shared" ref="AE592:AE655" si="67">IFERROR(21/31*T592,"")</f>
        <v/>
      </c>
      <c r="AF592" s="51" t="str">
        <f t="shared" ref="AF592:AF655" si="68">IFERROR(MAX(IF(AND(ISNUMBER(Z592),ISNUMBER(AB592)),IF(AD592-AE592&gt;T592,T592,AD592-AE592),""),0),"")</f>
        <v/>
      </c>
      <c r="AG592" s="15" t="str">
        <f t="shared" ref="AG592:AG655" si="69">IF(AF592="","",AF592-AC592)</f>
        <v/>
      </c>
    </row>
    <row r="593" spans="1:33" x14ac:dyDescent="0.25">
      <c r="A593" s="13" t="str">
        <f>IF(Ansøgning!A598="","",Ansøgning!A598)</f>
        <v/>
      </c>
      <c r="B593" s="13" t="str">
        <f>IF(Ansøgning!B598="","",Ansøgning!B598)</f>
        <v/>
      </c>
      <c r="C593" s="13" t="str">
        <f>IF(Ansøgning!C598="","",Ansøgning!C598)</f>
        <v/>
      </c>
      <c r="D593" s="13" t="str">
        <f>IF(Ansøgning!D598="","",Ansøgning!D598)</f>
        <v/>
      </c>
      <c r="E593" s="14" t="str">
        <f>IF(Ansøgning!E598="","",Ansøgning!E598)</f>
        <v/>
      </c>
      <c r="F593" s="16"/>
      <c r="G593" s="14" t="str">
        <f>IF(Ansøgning!F598="","",Ansøgning!F598)</f>
        <v/>
      </c>
      <c r="H593" s="16"/>
      <c r="I593" s="72" t="str">
        <f>IF(OR(F593="",H593=""),"",NETWORKDAYS(F593,H593,Lister!$D$7:$D$13))</f>
        <v/>
      </c>
      <c r="J593" s="53" t="str">
        <f>IF(Ansøgning!H598="","",Ansøgning!H598)</f>
        <v/>
      </c>
      <c r="K593" s="32" t="str">
        <f t="shared" si="63"/>
        <v/>
      </c>
      <c r="L593" s="31" t="str">
        <f>IF(Ansøgning!J598="","",Ansøgning!J598)</f>
        <v/>
      </c>
      <c r="M593" s="18"/>
      <c r="N593" s="31" t="str">
        <f>IF(Ansøgning!K598="","",Ansøgning!K598)</f>
        <v/>
      </c>
      <c r="O593" s="18"/>
      <c r="P593" s="15" t="str">
        <f>IF(Ansøgning!L598="","",Ansøgning!L598)</f>
        <v/>
      </c>
      <c r="Q593" s="46" t="str">
        <f t="shared" si="64"/>
        <v/>
      </c>
      <c r="R593" s="46"/>
      <c r="S593" s="101" t="str">
        <f>IF(Ansøgning!M598="","",Ansøgning!M598)</f>
        <v/>
      </c>
      <c r="T593" s="31" t="str">
        <f t="shared" si="65"/>
        <v/>
      </c>
      <c r="U593" s="102" t="str">
        <f>IF(Ansøgning!O598="","",Ansøgning!O598)</f>
        <v/>
      </c>
      <c r="V593" s="20"/>
      <c r="W593" s="102" t="str">
        <f>IF(Ansøgning!P598="","",Ansøgning!P598)</f>
        <v/>
      </c>
      <c r="X593" s="20"/>
      <c r="Y593" s="31" t="str">
        <f>IF(Ansøgning!Q598="","",Ansøgning!Q598)</f>
        <v/>
      </c>
      <c r="Z593" s="46" t="str">
        <f>IFERROR(MAX(IF(OR(V593="",X593=""),"",IF(AND(AND(MONTH(F593)&gt;=7,MONTH(F593)&lt;8),AND(MONTH(H593)&gt;=7,MONTH(H593)&lt;8)),(NETWORKDAYS(F593,H593,Lister!$D$7:$D$13)-V593)*T593/NETWORKDAYS(Lister!$D$19,Lister!$E$19,Lister!$D$7:$D$13),IF(AND(AND(MONTH(F593)&gt;=7,MONTH(F593)&lt;8),MONTH(H593)&gt;7),(NETWORKDAYS(F593,Lister!$E$19,Lister!$D$7:$D$13)-V593)*T593/NETWORKDAYS(Lister!$D$19,Lister!$E$19,Lister!$D$7:$D$13),IF(MONTH(F593)&gt;7,0)))),0),"")</f>
        <v/>
      </c>
      <c r="AA593" s="31" t="str">
        <f>IF(Ansøgning!R598="","",Ansøgning!R598)</f>
        <v/>
      </c>
      <c r="AB593" s="46" t="str">
        <f>IFERROR(MAX(IF(OR(V593="",X593=""),"",IF(AND(AND(MONTH(F593)&gt;=8,MONTH(F593)&lt;9),AND(MONTH(H593)&gt;=8,MONTH(H593)&lt;9)),(NETWORKDAYS(F593,H593,Lister!$D$7:$D$13)-X593)*T593/NETWORKDAYS(Lister!$D$20,Lister!$E$20,Lister!$D$7:$D$13),IF(AND(MONTH(F593)=7,MONTH(H593)=8),(NETWORKDAYS(Lister!$D$20,H593,Lister!$D$7:$D$13)-X593)*T593/NETWORKDAYS(Lister!$D$20,Lister!$E$20,Lister!$D$7:$D$13),IF(AND(MONTH(F593)=7,MONTH(H593)=7),0)))),0),"")</f>
        <v/>
      </c>
      <c r="AC593" s="15" t="str">
        <f>IF(Ansøgning!U598="","",Ansøgning!U598)</f>
        <v/>
      </c>
      <c r="AD593" s="31" t="str">
        <f t="shared" si="66"/>
        <v/>
      </c>
      <c r="AE593" s="31" t="str">
        <f t="shared" si="67"/>
        <v/>
      </c>
      <c r="AF593" s="51" t="str">
        <f t="shared" si="68"/>
        <v/>
      </c>
      <c r="AG593" s="15" t="str">
        <f t="shared" si="69"/>
        <v/>
      </c>
    </row>
    <row r="594" spans="1:33" x14ac:dyDescent="0.25">
      <c r="A594" s="13" t="str">
        <f>IF(Ansøgning!A599="","",Ansøgning!A599)</f>
        <v/>
      </c>
      <c r="B594" s="13" t="str">
        <f>IF(Ansøgning!B599="","",Ansøgning!B599)</f>
        <v/>
      </c>
      <c r="C594" s="13" t="str">
        <f>IF(Ansøgning!C599="","",Ansøgning!C599)</f>
        <v/>
      </c>
      <c r="D594" s="13" t="str">
        <f>IF(Ansøgning!D599="","",Ansøgning!D599)</f>
        <v/>
      </c>
      <c r="E594" s="14" t="str">
        <f>IF(Ansøgning!E599="","",Ansøgning!E599)</f>
        <v/>
      </c>
      <c r="F594" s="16"/>
      <c r="G594" s="14" t="str">
        <f>IF(Ansøgning!F599="","",Ansøgning!F599)</f>
        <v/>
      </c>
      <c r="H594" s="16"/>
      <c r="I594" s="72" t="str">
        <f>IF(OR(F594="",H594=""),"",NETWORKDAYS(F594,H594,Lister!$D$7:$D$13))</f>
        <v/>
      </c>
      <c r="J594" s="53" t="str">
        <f>IF(Ansøgning!H599="","",Ansøgning!H599)</f>
        <v/>
      </c>
      <c r="K594" s="32" t="str">
        <f t="shared" si="63"/>
        <v/>
      </c>
      <c r="L594" s="31" t="str">
        <f>IF(Ansøgning!J599="","",Ansøgning!J599)</f>
        <v/>
      </c>
      <c r="M594" s="18"/>
      <c r="N594" s="31" t="str">
        <f>IF(Ansøgning!K599="","",Ansøgning!K599)</f>
        <v/>
      </c>
      <c r="O594" s="18"/>
      <c r="P594" s="15" t="str">
        <f>IF(Ansøgning!L599="","",Ansøgning!L599)</f>
        <v/>
      </c>
      <c r="Q594" s="46" t="str">
        <f t="shared" si="64"/>
        <v/>
      </c>
      <c r="R594" s="46"/>
      <c r="S594" s="101" t="str">
        <f>IF(Ansøgning!M599="","",Ansøgning!M599)</f>
        <v/>
      </c>
      <c r="T594" s="31" t="str">
        <f t="shared" si="65"/>
        <v/>
      </c>
      <c r="U594" s="102" t="str">
        <f>IF(Ansøgning!O599="","",Ansøgning!O599)</f>
        <v/>
      </c>
      <c r="V594" s="20"/>
      <c r="W594" s="102" t="str">
        <f>IF(Ansøgning!P599="","",Ansøgning!P599)</f>
        <v/>
      </c>
      <c r="X594" s="20"/>
      <c r="Y594" s="31" t="str">
        <f>IF(Ansøgning!Q599="","",Ansøgning!Q599)</f>
        <v/>
      </c>
      <c r="Z594" s="46" t="str">
        <f>IFERROR(MAX(IF(OR(V594="",X594=""),"",IF(AND(AND(MONTH(F594)&gt;=7,MONTH(F594)&lt;8),AND(MONTH(H594)&gt;=7,MONTH(H594)&lt;8)),(NETWORKDAYS(F594,H594,Lister!$D$7:$D$13)-V594)*T594/NETWORKDAYS(Lister!$D$19,Lister!$E$19,Lister!$D$7:$D$13),IF(AND(AND(MONTH(F594)&gt;=7,MONTH(F594)&lt;8),MONTH(H594)&gt;7),(NETWORKDAYS(F594,Lister!$E$19,Lister!$D$7:$D$13)-V594)*T594/NETWORKDAYS(Lister!$D$19,Lister!$E$19,Lister!$D$7:$D$13),IF(MONTH(F594)&gt;7,0)))),0),"")</f>
        <v/>
      </c>
      <c r="AA594" s="31" t="str">
        <f>IF(Ansøgning!R599="","",Ansøgning!R599)</f>
        <v/>
      </c>
      <c r="AB594" s="46" t="str">
        <f>IFERROR(MAX(IF(OR(V594="",X594=""),"",IF(AND(AND(MONTH(F594)&gt;=8,MONTH(F594)&lt;9),AND(MONTH(H594)&gt;=8,MONTH(H594)&lt;9)),(NETWORKDAYS(F594,H594,Lister!$D$7:$D$13)-X594)*T594/NETWORKDAYS(Lister!$D$20,Lister!$E$20,Lister!$D$7:$D$13),IF(AND(MONTH(F594)=7,MONTH(H594)=8),(NETWORKDAYS(Lister!$D$20,H594,Lister!$D$7:$D$13)-X594)*T594/NETWORKDAYS(Lister!$D$20,Lister!$E$20,Lister!$D$7:$D$13),IF(AND(MONTH(F594)=7,MONTH(H594)=7),0)))),0),"")</f>
        <v/>
      </c>
      <c r="AC594" s="15" t="str">
        <f>IF(Ansøgning!U599="","",Ansøgning!U599)</f>
        <v/>
      </c>
      <c r="AD594" s="31" t="str">
        <f t="shared" si="66"/>
        <v/>
      </c>
      <c r="AE594" s="31" t="str">
        <f t="shared" si="67"/>
        <v/>
      </c>
      <c r="AF594" s="51" t="str">
        <f t="shared" si="68"/>
        <v/>
      </c>
      <c r="AG594" s="15" t="str">
        <f t="shared" si="69"/>
        <v/>
      </c>
    </row>
    <row r="595" spans="1:33" x14ac:dyDescent="0.25">
      <c r="A595" s="13" t="str">
        <f>IF(Ansøgning!A600="","",Ansøgning!A600)</f>
        <v/>
      </c>
      <c r="B595" s="13" t="str">
        <f>IF(Ansøgning!B600="","",Ansøgning!B600)</f>
        <v/>
      </c>
      <c r="C595" s="13" t="str">
        <f>IF(Ansøgning!C600="","",Ansøgning!C600)</f>
        <v/>
      </c>
      <c r="D595" s="13" t="str">
        <f>IF(Ansøgning!D600="","",Ansøgning!D600)</f>
        <v/>
      </c>
      <c r="E595" s="14" t="str">
        <f>IF(Ansøgning!E600="","",Ansøgning!E600)</f>
        <v/>
      </c>
      <c r="F595" s="16"/>
      <c r="G595" s="14" t="str">
        <f>IF(Ansøgning!F600="","",Ansøgning!F600)</f>
        <v/>
      </c>
      <c r="H595" s="16"/>
      <c r="I595" s="72" t="str">
        <f>IF(OR(F595="",H595=""),"",NETWORKDAYS(F595,H595,Lister!$D$7:$D$13))</f>
        <v/>
      </c>
      <c r="J595" s="53" t="str">
        <f>IF(Ansøgning!H600="","",Ansøgning!H600)</f>
        <v/>
      </c>
      <c r="K595" s="32" t="str">
        <f t="shared" si="63"/>
        <v/>
      </c>
      <c r="L595" s="31" t="str">
        <f>IF(Ansøgning!J600="","",Ansøgning!J600)</f>
        <v/>
      </c>
      <c r="M595" s="18"/>
      <c r="N595" s="31" t="str">
        <f>IF(Ansøgning!K600="","",Ansøgning!K600)</f>
        <v/>
      </c>
      <c r="O595" s="18"/>
      <c r="P595" s="15" t="str">
        <f>IF(Ansøgning!L600="","",Ansøgning!L600)</f>
        <v/>
      </c>
      <c r="Q595" s="46" t="str">
        <f t="shared" si="64"/>
        <v/>
      </c>
      <c r="R595" s="46"/>
      <c r="S595" s="101" t="str">
        <f>IF(Ansøgning!M600="","",Ansøgning!M600)</f>
        <v/>
      </c>
      <c r="T595" s="31" t="str">
        <f t="shared" si="65"/>
        <v/>
      </c>
      <c r="U595" s="102" t="str">
        <f>IF(Ansøgning!O600="","",Ansøgning!O600)</f>
        <v/>
      </c>
      <c r="V595" s="20"/>
      <c r="W595" s="102" t="str">
        <f>IF(Ansøgning!P600="","",Ansøgning!P600)</f>
        <v/>
      </c>
      <c r="X595" s="20"/>
      <c r="Y595" s="31" t="str">
        <f>IF(Ansøgning!Q600="","",Ansøgning!Q600)</f>
        <v/>
      </c>
      <c r="Z595" s="46" t="str">
        <f>IFERROR(MAX(IF(OR(V595="",X595=""),"",IF(AND(AND(MONTH(F595)&gt;=7,MONTH(F595)&lt;8),AND(MONTH(H595)&gt;=7,MONTH(H595)&lt;8)),(NETWORKDAYS(F595,H595,Lister!$D$7:$D$13)-V595)*T595/NETWORKDAYS(Lister!$D$19,Lister!$E$19,Lister!$D$7:$D$13),IF(AND(AND(MONTH(F595)&gt;=7,MONTH(F595)&lt;8),MONTH(H595)&gt;7),(NETWORKDAYS(F595,Lister!$E$19,Lister!$D$7:$D$13)-V595)*T595/NETWORKDAYS(Lister!$D$19,Lister!$E$19,Lister!$D$7:$D$13),IF(MONTH(F595)&gt;7,0)))),0),"")</f>
        <v/>
      </c>
      <c r="AA595" s="31" t="str">
        <f>IF(Ansøgning!R600="","",Ansøgning!R600)</f>
        <v/>
      </c>
      <c r="AB595" s="46" t="str">
        <f>IFERROR(MAX(IF(OR(V595="",X595=""),"",IF(AND(AND(MONTH(F595)&gt;=8,MONTH(F595)&lt;9),AND(MONTH(H595)&gt;=8,MONTH(H595)&lt;9)),(NETWORKDAYS(F595,H595,Lister!$D$7:$D$13)-X595)*T595/NETWORKDAYS(Lister!$D$20,Lister!$E$20,Lister!$D$7:$D$13),IF(AND(MONTH(F595)=7,MONTH(H595)=8),(NETWORKDAYS(Lister!$D$20,H595,Lister!$D$7:$D$13)-X595)*T595/NETWORKDAYS(Lister!$D$20,Lister!$E$20,Lister!$D$7:$D$13),IF(AND(MONTH(F595)=7,MONTH(H595)=7),0)))),0),"")</f>
        <v/>
      </c>
      <c r="AC595" s="15" t="str">
        <f>IF(Ansøgning!U600="","",Ansøgning!U600)</f>
        <v/>
      </c>
      <c r="AD595" s="31" t="str">
        <f t="shared" si="66"/>
        <v/>
      </c>
      <c r="AE595" s="31" t="str">
        <f t="shared" si="67"/>
        <v/>
      </c>
      <c r="AF595" s="51" t="str">
        <f t="shared" si="68"/>
        <v/>
      </c>
      <c r="AG595" s="15" t="str">
        <f t="shared" si="69"/>
        <v/>
      </c>
    </row>
    <row r="596" spans="1:33" x14ac:dyDescent="0.25">
      <c r="A596" s="13" t="str">
        <f>IF(Ansøgning!A601="","",Ansøgning!A601)</f>
        <v/>
      </c>
      <c r="B596" s="13" t="str">
        <f>IF(Ansøgning!B601="","",Ansøgning!B601)</f>
        <v/>
      </c>
      <c r="C596" s="13" t="str">
        <f>IF(Ansøgning!C601="","",Ansøgning!C601)</f>
        <v/>
      </c>
      <c r="D596" s="13" t="str">
        <f>IF(Ansøgning!D601="","",Ansøgning!D601)</f>
        <v/>
      </c>
      <c r="E596" s="14" t="str">
        <f>IF(Ansøgning!E601="","",Ansøgning!E601)</f>
        <v/>
      </c>
      <c r="F596" s="16"/>
      <c r="G596" s="14" t="str">
        <f>IF(Ansøgning!F601="","",Ansøgning!F601)</f>
        <v/>
      </c>
      <c r="H596" s="16"/>
      <c r="I596" s="72" t="str">
        <f>IF(OR(F596="",H596=""),"",NETWORKDAYS(F596,H596,Lister!$D$7:$D$13))</f>
        <v/>
      </c>
      <c r="J596" s="53" t="str">
        <f>IF(Ansøgning!H601="","",Ansøgning!H601)</f>
        <v/>
      </c>
      <c r="K596" s="32" t="str">
        <f t="shared" si="63"/>
        <v/>
      </c>
      <c r="L596" s="31" t="str">
        <f>IF(Ansøgning!J601="","",Ansøgning!J601)</f>
        <v/>
      </c>
      <c r="M596" s="18"/>
      <c r="N596" s="31" t="str">
        <f>IF(Ansøgning!K601="","",Ansøgning!K601)</f>
        <v/>
      </c>
      <c r="O596" s="18"/>
      <c r="P596" s="15" t="str">
        <f>IF(Ansøgning!L601="","",Ansøgning!L601)</f>
        <v/>
      </c>
      <c r="Q596" s="46" t="str">
        <f t="shared" si="64"/>
        <v/>
      </c>
      <c r="R596" s="46"/>
      <c r="S596" s="101" t="str">
        <f>IF(Ansøgning!M601="","",Ansøgning!M601)</f>
        <v/>
      </c>
      <c r="T596" s="31" t="str">
        <f t="shared" si="65"/>
        <v/>
      </c>
      <c r="U596" s="102" t="str">
        <f>IF(Ansøgning!O601="","",Ansøgning!O601)</f>
        <v/>
      </c>
      <c r="V596" s="20"/>
      <c r="W596" s="102" t="str">
        <f>IF(Ansøgning!P601="","",Ansøgning!P601)</f>
        <v/>
      </c>
      <c r="X596" s="20"/>
      <c r="Y596" s="31" t="str">
        <f>IF(Ansøgning!Q601="","",Ansøgning!Q601)</f>
        <v/>
      </c>
      <c r="Z596" s="46" t="str">
        <f>IFERROR(MAX(IF(OR(V596="",X596=""),"",IF(AND(AND(MONTH(F596)&gt;=7,MONTH(F596)&lt;8),AND(MONTH(H596)&gt;=7,MONTH(H596)&lt;8)),(NETWORKDAYS(F596,H596,Lister!$D$7:$D$13)-V596)*T596/NETWORKDAYS(Lister!$D$19,Lister!$E$19,Lister!$D$7:$D$13),IF(AND(AND(MONTH(F596)&gt;=7,MONTH(F596)&lt;8),MONTH(H596)&gt;7),(NETWORKDAYS(F596,Lister!$E$19,Lister!$D$7:$D$13)-V596)*T596/NETWORKDAYS(Lister!$D$19,Lister!$E$19,Lister!$D$7:$D$13),IF(MONTH(F596)&gt;7,0)))),0),"")</f>
        <v/>
      </c>
      <c r="AA596" s="31" t="str">
        <f>IF(Ansøgning!R601="","",Ansøgning!R601)</f>
        <v/>
      </c>
      <c r="AB596" s="46" t="str">
        <f>IFERROR(MAX(IF(OR(V596="",X596=""),"",IF(AND(AND(MONTH(F596)&gt;=8,MONTH(F596)&lt;9),AND(MONTH(H596)&gt;=8,MONTH(H596)&lt;9)),(NETWORKDAYS(F596,H596,Lister!$D$7:$D$13)-X596)*T596/NETWORKDAYS(Lister!$D$20,Lister!$E$20,Lister!$D$7:$D$13),IF(AND(MONTH(F596)=7,MONTH(H596)=8),(NETWORKDAYS(Lister!$D$20,H596,Lister!$D$7:$D$13)-X596)*T596/NETWORKDAYS(Lister!$D$20,Lister!$E$20,Lister!$D$7:$D$13),IF(AND(MONTH(F596)=7,MONTH(H596)=7),0)))),0),"")</f>
        <v/>
      </c>
      <c r="AC596" s="15" t="str">
        <f>IF(Ansøgning!U601="","",Ansøgning!U601)</f>
        <v/>
      </c>
      <c r="AD596" s="31" t="str">
        <f t="shared" si="66"/>
        <v/>
      </c>
      <c r="AE596" s="31" t="str">
        <f t="shared" si="67"/>
        <v/>
      </c>
      <c r="AF596" s="51" t="str">
        <f t="shared" si="68"/>
        <v/>
      </c>
      <c r="AG596" s="15" t="str">
        <f t="shared" si="69"/>
        <v/>
      </c>
    </row>
    <row r="597" spans="1:33" x14ac:dyDescent="0.25">
      <c r="A597" s="13" t="str">
        <f>IF(Ansøgning!A602="","",Ansøgning!A602)</f>
        <v/>
      </c>
      <c r="B597" s="13" t="str">
        <f>IF(Ansøgning!B602="","",Ansøgning!B602)</f>
        <v/>
      </c>
      <c r="C597" s="13" t="str">
        <f>IF(Ansøgning!C602="","",Ansøgning!C602)</f>
        <v/>
      </c>
      <c r="D597" s="13" t="str">
        <f>IF(Ansøgning!D602="","",Ansøgning!D602)</f>
        <v/>
      </c>
      <c r="E597" s="14" t="str">
        <f>IF(Ansøgning!E602="","",Ansøgning!E602)</f>
        <v/>
      </c>
      <c r="F597" s="16"/>
      <c r="G597" s="14" t="str">
        <f>IF(Ansøgning!F602="","",Ansøgning!F602)</f>
        <v/>
      </c>
      <c r="H597" s="16"/>
      <c r="I597" s="72" t="str">
        <f>IF(OR(F597="",H597=""),"",NETWORKDAYS(F597,H597,Lister!$D$7:$D$13))</f>
        <v/>
      </c>
      <c r="J597" s="53" t="str">
        <f>IF(Ansøgning!H602="","",Ansøgning!H602)</f>
        <v/>
      </c>
      <c r="K597" s="32" t="str">
        <f t="shared" si="63"/>
        <v/>
      </c>
      <c r="L597" s="31" t="str">
        <f>IF(Ansøgning!J602="","",Ansøgning!J602)</f>
        <v/>
      </c>
      <c r="M597" s="18"/>
      <c r="N597" s="31" t="str">
        <f>IF(Ansøgning!K602="","",Ansøgning!K602)</f>
        <v/>
      </c>
      <c r="O597" s="18"/>
      <c r="P597" s="15" t="str">
        <f>IF(Ansøgning!L602="","",Ansøgning!L602)</f>
        <v/>
      </c>
      <c r="Q597" s="46" t="str">
        <f t="shared" si="64"/>
        <v/>
      </c>
      <c r="R597" s="46"/>
      <c r="S597" s="101" t="str">
        <f>IF(Ansøgning!M602="","",Ansøgning!M602)</f>
        <v/>
      </c>
      <c r="T597" s="31" t="str">
        <f t="shared" si="65"/>
        <v/>
      </c>
      <c r="U597" s="102" t="str">
        <f>IF(Ansøgning!O602="","",Ansøgning!O602)</f>
        <v/>
      </c>
      <c r="V597" s="20"/>
      <c r="W597" s="102" t="str">
        <f>IF(Ansøgning!P602="","",Ansøgning!P602)</f>
        <v/>
      </c>
      <c r="X597" s="20"/>
      <c r="Y597" s="31" t="str">
        <f>IF(Ansøgning!Q602="","",Ansøgning!Q602)</f>
        <v/>
      </c>
      <c r="Z597" s="46" t="str">
        <f>IFERROR(MAX(IF(OR(V597="",X597=""),"",IF(AND(AND(MONTH(F597)&gt;=7,MONTH(F597)&lt;8),AND(MONTH(H597)&gt;=7,MONTH(H597)&lt;8)),(NETWORKDAYS(F597,H597,Lister!$D$7:$D$13)-V597)*T597/NETWORKDAYS(Lister!$D$19,Lister!$E$19,Lister!$D$7:$D$13),IF(AND(AND(MONTH(F597)&gt;=7,MONTH(F597)&lt;8),MONTH(H597)&gt;7),(NETWORKDAYS(F597,Lister!$E$19,Lister!$D$7:$D$13)-V597)*T597/NETWORKDAYS(Lister!$D$19,Lister!$E$19,Lister!$D$7:$D$13),IF(MONTH(F597)&gt;7,0)))),0),"")</f>
        <v/>
      </c>
      <c r="AA597" s="31" t="str">
        <f>IF(Ansøgning!R602="","",Ansøgning!R602)</f>
        <v/>
      </c>
      <c r="AB597" s="46" t="str">
        <f>IFERROR(MAX(IF(OR(V597="",X597=""),"",IF(AND(AND(MONTH(F597)&gt;=8,MONTH(F597)&lt;9),AND(MONTH(H597)&gt;=8,MONTH(H597)&lt;9)),(NETWORKDAYS(F597,H597,Lister!$D$7:$D$13)-X597)*T597/NETWORKDAYS(Lister!$D$20,Lister!$E$20,Lister!$D$7:$D$13),IF(AND(MONTH(F597)=7,MONTH(H597)=8),(NETWORKDAYS(Lister!$D$20,H597,Lister!$D$7:$D$13)-X597)*T597/NETWORKDAYS(Lister!$D$20,Lister!$E$20,Lister!$D$7:$D$13),IF(AND(MONTH(F597)=7,MONTH(H597)=7),0)))),0),"")</f>
        <v/>
      </c>
      <c r="AC597" s="15" t="str">
        <f>IF(Ansøgning!U602="","",Ansøgning!U602)</f>
        <v/>
      </c>
      <c r="AD597" s="31" t="str">
        <f t="shared" si="66"/>
        <v/>
      </c>
      <c r="AE597" s="31" t="str">
        <f t="shared" si="67"/>
        <v/>
      </c>
      <c r="AF597" s="51" t="str">
        <f t="shared" si="68"/>
        <v/>
      </c>
      <c r="AG597" s="15" t="str">
        <f t="shared" si="69"/>
        <v/>
      </c>
    </row>
    <row r="598" spans="1:33" x14ac:dyDescent="0.25">
      <c r="A598" s="13" t="str">
        <f>IF(Ansøgning!A603="","",Ansøgning!A603)</f>
        <v/>
      </c>
      <c r="B598" s="13" t="str">
        <f>IF(Ansøgning!B603="","",Ansøgning!B603)</f>
        <v/>
      </c>
      <c r="C598" s="13" t="str">
        <f>IF(Ansøgning!C603="","",Ansøgning!C603)</f>
        <v/>
      </c>
      <c r="D598" s="13" t="str">
        <f>IF(Ansøgning!D603="","",Ansøgning!D603)</f>
        <v/>
      </c>
      <c r="E598" s="14" t="str">
        <f>IF(Ansøgning!E603="","",Ansøgning!E603)</f>
        <v/>
      </c>
      <c r="F598" s="16"/>
      <c r="G598" s="14" t="str">
        <f>IF(Ansøgning!F603="","",Ansøgning!F603)</f>
        <v/>
      </c>
      <c r="H598" s="16"/>
      <c r="I598" s="72" t="str">
        <f>IF(OR(F598="",H598=""),"",NETWORKDAYS(F598,H598,Lister!$D$7:$D$13))</f>
        <v/>
      </c>
      <c r="J598" s="53" t="str">
        <f>IF(Ansøgning!H603="","",Ansøgning!H603)</f>
        <v/>
      </c>
      <c r="K598" s="32" t="str">
        <f t="shared" si="63"/>
        <v/>
      </c>
      <c r="L598" s="31" t="str">
        <f>IF(Ansøgning!J603="","",Ansøgning!J603)</f>
        <v/>
      </c>
      <c r="M598" s="18"/>
      <c r="N598" s="31" t="str">
        <f>IF(Ansøgning!K603="","",Ansøgning!K603)</f>
        <v/>
      </c>
      <c r="O598" s="18"/>
      <c r="P598" s="15" t="str">
        <f>IF(Ansøgning!L603="","",Ansøgning!L603)</f>
        <v/>
      </c>
      <c r="Q598" s="46" t="str">
        <f t="shared" si="64"/>
        <v/>
      </c>
      <c r="R598" s="46"/>
      <c r="S598" s="101" t="str">
        <f>IF(Ansøgning!M603="","",Ansøgning!M603)</f>
        <v/>
      </c>
      <c r="T598" s="31" t="str">
        <f t="shared" si="65"/>
        <v/>
      </c>
      <c r="U598" s="102" t="str">
        <f>IF(Ansøgning!O603="","",Ansøgning!O603)</f>
        <v/>
      </c>
      <c r="V598" s="20"/>
      <c r="W598" s="102" t="str">
        <f>IF(Ansøgning!P603="","",Ansøgning!P603)</f>
        <v/>
      </c>
      <c r="X598" s="20"/>
      <c r="Y598" s="31" t="str">
        <f>IF(Ansøgning!Q603="","",Ansøgning!Q603)</f>
        <v/>
      </c>
      <c r="Z598" s="46" t="str">
        <f>IFERROR(MAX(IF(OR(V598="",X598=""),"",IF(AND(AND(MONTH(F598)&gt;=7,MONTH(F598)&lt;8),AND(MONTH(H598)&gt;=7,MONTH(H598)&lt;8)),(NETWORKDAYS(F598,H598,Lister!$D$7:$D$13)-V598)*T598/NETWORKDAYS(Lister!$D$19,Lister!$E$19,Lister!$D$7:$D$13),IF(AND(AND(MONTH(F598)&gt;=7,MONTH(F598)&lt;8),MONTH(H598)&gt;7),(NETWORKDAYS(F598,Lister!$E$19,Lister!$D$7:$D$13)-V598)*T598/NETWORKDAYS(Lister!$D$19,Lister!$E$19,Lister!$D$7:$D$13),IF(MONTH(F598)&gt;7,0)))),0),"")</f>
        <v/>
      </c>
      <c r="AA598" s="31" t="str">
        <f>IF(Ansøgning!R603="","",Ansøgning!R603)</f>
        <v/>
      </c>
      <c r="AB598" s="46" t="str">
        <f>IFERROR(MAX(IF(OR(V598="",X598=""),"",IF(AND(AND(MONTH(F598)&gt;=8,MONTH(F598)&lt;9),AND(MONTH(H598)&gt;=8,MONTH(H598)&lt;9)),(NETWORKDAYS(F598,H598,Lister!$D$7:$D$13)-X598)*T598/NETWORKDAYS(Lister!$D$20,Lister!$E$20,Lister!$D$7:$D$13),IF(AND(MONTH(F598)=7,MONTH(H598)=8),(NETWORKDAYS(Lister!$D$20,H598,Lister!$D$7:$D$13)-X598)*T598/NETWORKDAYS(Lister!$D$20,Lister!$E$20,Lister!$D$7:$D$13),IF(AND(MONTH(F598)=7,MONTH(H598)=7),0)))),0),"")</f>
        <v/>
      </c>
      <c r="AC598" s="15" t="str">
        <f>IF(Ansøgning!U603="","",Ansøgning!U603)</f>
        <v/>
      </c>
      <c r="AD598" s="31" t="str">
        <f t="shared" si="66"/>
        <v/>
      </c>
      <c r="AE598" s="31" t="str">
        <f t="shared" si="67"/>
        <v/>
      </c>
      <c r="AF598" s="51" t="str">
        <f t="shared" si="68"/>
        <v/>
      </c>
      <c r="AG598" s="15" t="str">
        <f t="shared" si="69"/>
        <v/>
      </c>
    </row>
    <row r="599" spans="1:33" x14ac:dyDescent="0.25">
      <c r="A599" s="13" t="str">
        <f>IF(Ansøgning!A604="","",Ansøgning!A604)</f>
        <v/>
      </c>
      <c r="B599" s="13" t="str">
        <f>IF(Ansøgning!B604="","",Ansøgning!B604)</f>
        <v/>
      </c>
      <c r="C599" s="13" t="str">
        <f>IF(Ansøgning!C604="","",Ansøgning!C604)</f>
        <v/>
      </c>
      <c r="D599" s="13" t="str">
        <f>IF(Ansøgning!D604="","",Ansøgning!D604)</f>
        <v/>
      </c>
      <c r="E599" s="14" t="str">
        <f>IF(Ansøgning!E604="","",Ansøgning!E604)</f>
        <v/>
      </c>
      <c r="F599" s="16"/>
      <c r="G599" s="14" t="str">
        <f>IF(Ansøgning!F604="","",Ansøgning!F604)</f>
        <v/>
      </c>
      <c r="H599" s="16"/>
      <c r="I599" s="72" t="str">
        <f>IF(OR(F599="",H599=""),"",NETWORKDAYS(F599,H599,Lister!$D$7:$D$13))</f>
        <v/>
      </c>
      <c r="J599" s="53" t="str">
        <f>IF(Ansøgning!H604="","",Ansøgning!H604)</f>
        <v/>
      </c>
      <c r="K599" s="32" t="str">
        <f t="shared" si="63"/>
        <v/>
      </c>
      <c r="L599" s="31" t="str">
        <f>IF(Ansøgning!J604="","",Ansøgning!J604)</f>
        <v/>
      </c>
      <c r="M599" s="18"/>
      <c r="N599" s="31" t="str">
        <f>IF(Ansøgning!K604="","",Ansøgning!K604)</f>
        <v/>
      </c>
      <c r="O599" s="18"/>
      <c r="P599" s="15" t="str">
        <f>IF(Ansøgning!L604="","",Ansøgning!L604)</f>
        <v/>
      </c>
      <c r="Q599" s="46" t="str">
        <f t="shared" si="64"/>
        <v/>
      </c>
      <c r="R599" s="46"/>
      <c r="S599" s="101" t="str">
        <f>IF(Ansøgning!M604="","",Ansøgning!M604)</f>
        <v/>
      </c>
      <c r="T599" s="31" t="str">
        <f t="shared" si="65"/>
        <v/>
      </c>
      <c r="U599" s="102" t="str">
        <f>IF(Ansøgning!O604="","",Ansøgning!O604)</f>
        <v/>
      </c>
      <c r="V599" s="20"/>
      <c r="W599" s="102" t="str">
        <f>IF(Ansøgning!P604="","",Ansøgning!P604)</f>
        <v/>
      </c>
      <c r="X599" s="20"/>
      <c r="Y599" s="31" t="str">
        <f>IF(Ansøgning!Q604="","",Ansøgning!Q604)</f>
        <v/>
      </c>
      <c r="Z599" s="46" t="str">
        <f>IFERROR(MAX(IF(OR(V599="",X599=""),"",IF(AND(AND(MONTH(F599)&gt;=7,MONTH(F599)&lt;8),AND(MONTH(H599)&gt;=7,MONTH(H599)&lt;8)),(NETWORKDAYS(F599,H599,Lister!$D$7:$D$13)-V599)*T599/NETWORKDAYS(Lister!$D$19,Lister!$E$19,Lister!$D$7:$D$13),IF(AND(AND(MONTH(F599)&gt;=7,MONTH(F599)&lt;8),MONTH(H599)&gt;7),(NETWORKDAYS(F599,Lister!$E$19,Lister!$D$7:$D$13)-V599)*T599/NETWORKDAYS(Lister!$D$19,Lister!$E$19,Lister!$D$7:$D$13),IF(MONTH(F599)&gt;7,0)))),0),"")</f>
        <v/>
      </c>
      <c r="AA599" s="31" t="str">
        <f>IF(Ansøgning!R604="","",Ansøgning!R604)</f>
        <v/>
      </c>
      <c r="AB599" s="46" t="str">
        <f>IFERROR(MAX(IF(OR(V599="",X599=""),"",IF(AND(AND(MONTH(F599)&gt;=8,MONTH(F599)&lt;9),AND(MONTH(H599)&gt;=8,MONTH(H599)&lt;9)),(NETWORKDAYS(F599,H599,Lister!$D$7:$D$13)-X599)*T599/NETWORKDAYS(Lister!$D$20,Lister!$E$20,Lister!$D$7:$D$13),IF(AND(MONTH(F599)=7,MONTH(H599)=8),(NETWORKDAYS(Lister!$D$20,H599,Lister!$D$7:$D$13)-X599)*T599/NETWORKDAYS(Lister!$D$20,Lister!$E$20,Lister!$D$7:$D$13),IF(AND(MONTH(F599)=7,MONTH(H599)=7),0)))),0),"")</f>
        <v/>
      </c>
      <c r="AC599" s="15" t="str">
        <f>IF(Ansøgning!U604="","",Ansøgning!U604)</f>
        <v/>
      </c>
      <c r="AD599" s="31" t="str">
        <f t="shared" si="66"/>
        <v/>
      </c>
      <c r="AE599" s="31" t="str">
        <f t="shared" si="67"/>
        <v/>
      </c>
      <c r="AF599" s="51" t="str">
        <f t="shared" si="68"/>
        <v/>
      </c>
      <c r="AG599" s="15" t="str">
        <f t="shared" si="69"/>
        <v/>
      </c>
    </row>
    <row r="600" spans="1:33" x14ac:dyDescent="0.25">
      <c r="A600" s="13" t="str">
        <f>IF(Ansøgning!A605="","",Ansøgning!A605)</f>
        <v/>
      </c>
      <c r="B600" s="13" t="str">
        <f>IF(Ansøgning!B605="","",Ansøgning!B605)</f>
        <v/>
      </c>
      <c r="C600" s="13" t="str">
        <f>IF(Ansøgning!C605="","",Ansøgning!C605)</f>
        <v/>
      </c>
      <c r="D600" s="13" t="str">
        <f>IF(Ansøgning!D605="","",Ansøgning!D605)</f>
        <v/>
      </c>
      <c r="E600" s="14" t="str">
        <f>IF(Ansøgning!E605="","",Ansøgning!E605)</f>
        <v/>
      </c>
      <c r="F600" s="16"/>
      <c r="G600" s="14" t="str">
        <f>IF(Ansøgning!F605="","",Ansøgning!F605)</f>
        <v/>
      </c>
      <c r="H600" s="16"/>
      <c r="I600" s="72" t="str">
        <f>IF(OR(F600="",H600=""),"",NETWORKDAYS(F600,H600,Lister!$D$7:$D$13))</f>
        <v/>
      </c>
      <c r="J600" s="53" t="str">
        <f>IF(Ansøgning!H605="","",Ansøgning!H605)</f>
        <v/>
      </c>
      <c r="K600" s="32" t="str">
        <f t="shared" si="63"/>
        <v/>
      </c>
      <c r="L600" s="31" t="str">
        <f>IF(Ansøgning!J605="","",Ansøgning!J605)</f>
        <v/>
      </c>
      <c r="M600" s="18"/>
      <c r="N600" s="31" t="str">
        <f>IF(Ansøgning!K605="","",Ansøgning!K605)</f>
        <v/>
      </c>
      <c r="O600" s="18"/>
      <c r="P600" s="15" t="str">
        <f>IF(Ansøgning!L605="","",Ansøgning!L605)</f>
        <v/>
      </c>
      <c r="Q600" s="46" t="str">
        <f t="shared" si="64"/>
        <v/>
      </c>
      <c r="R600" s="46"/>
      <c r="S600" s="101" t="str">
        <f>IF(Ansøgning!M605="","",Ansøgning!M605)</f>
        <v/>
      </c>
      <c r="T600" s="31" t="str">
        <f t="shared" si="65"/>
        <v/>
      </c>
      <c r="U600" s="102" t="str">
        <f>IF(Ansøgning!O605="","",Ansøgning!O605)</f>
        <v/>
      </c>
      <c r="V600" s="20"/>
      <c r="W600" s="102" t="str">
        <f>IF(Ansøgning!P605="","",Ansøgning!P605)</f>
        <v/>
      </c>
      <c r="X600" s="20"/>
      <c r="Y600" s="31" t="str">
        <f>IF(Ansøgning!Q605="","",Ansøgning!Q605)</f>
        <v/>
      </c>
      <c r="Z600" s="46" t="str">
        <f>IFERROR(MAX(IF(OR(V600="",X600=""),"",IF(AND(AND(MONTH(F600)&gt;=7,MONTH(F600)&lt;8),AND(MONTH(H600)&gt;=7,MONTH(H600)&lt;8)),(NETWORKDAYS(F600,H600,Lister!$D$7:$D$13)-V600)*T600/NETWORKDAYS(Lister!$D$19,Lister!$E$19,Lister!$D$7:$D$13),IF(AND(AND(MONTH(F600)&gt;=7,MONTH(F600)&lt;8),MONTH(H600)&gt;7),(NETWORKDAYS(F600,Lister!$E$19,Lister!$D$7:$D$13)-V600)*T600/NETWORKDAYS(Lister!$D$19,Lister!$E$19,Lister!$D$7:$D$13),IF(MONTH(F600)&gt;7,0)))),0),"")</f>
        <v/>
      </c>
      <c r="AA600" s="31" t="str">
        <f>IF(Ansøgning!R605="","",Ansøgning!R605)</f>
        <v/>
      </c>
      <c r="AB600" s="46" t="str">
        <f>IFERROR(MAX(IF(OR(V600="",X600=""),"",IF(AND(AND(MONTH(F600)&gt;=8,MONTH(F600)&lt;9),AND(MONTH(H600)&gt;=8,MONTH(H600)&lt;9)),(NETWORKDAYS(F600,H600,Lister!$D$7:$D$13)-X600)*T600/NETWORKDAYS(Lister!$D$20,Lister!$E$20,Lister!$D$7:$D$13),IF(AND(MONTH(F600)=7,MONTH(H600)=8),(NETWORKDAYS(Lister!$D$20,H600,Lister!$D$7:$D$13)-X600)*T600/NETWORKDAYS(Lister!$D$20,Lister!$E$20,Lister!$D$7:$D$13),IF(AND(MONTH(F600)=7,MONTH(H600)=7),0)))),0),"")</f>
        <v/>
      </c>
      <c r="AC600" s="15" t="str">
        <f>IF(Ansøgning!U605="","",Ansøgning!U605)</f>
        <v/>
      </c>
      <c r="AD600" s="31" t="str">
        <f t="shared" si="66"/>
        <v/>
      </c>
      <c r="AE600" s="31" t="str">
        <f t="shared" si="67"/>
        <v/>
      </c>
      <c r="AF600" s="51" t="str">
        <f t="shared" si="68"/>
        <v/>
      </c>
      <c r="AG600" s="15" t="str">
        <f t="shared" si="69"/>
        <v/>
      </c>
    </row>
    <row r="601" spans="1:33" x14ac:dyDescent="0.25">
      <c r="A601" s="13" t="str">
        <f>IF(Ansøgning!A606="","",Ansøgning!A606)</f>
        <v/>
      </c>
      <c r="B601" s="13" t="str">
        <f>IF(Ansøgning!B606="","",Ansøgning!B606)</f>
        <v/>
      </c>
      <c r="C601" s="13" t="str">
        <f>IF(Ansøgning!C606="","",Ansøgning!C606)</f>
        <v/>
      </c>
      <c r="D601" s="13" t="str">
        <f>IF(Ansøgning!D606="","",Ansøgning!D606)</f>
        <v/>
      </c>
      <c r="E601" s="14" t="str">
        <f>IF(Ansøgning!E606="","",Ansøgning!E606)</f>
        <v/>
      </c>
      <c r="F601" s="16"/>
      <c r="G601" s="14" t="str">
        <f>IF(Ansøgning!F606="","",Ansøgning!F606)</f>
        <v/>
      </c>
      <c r="H601" s="16"/>
      <c r="I601" s="72" t="str">
        <f>IF(OR(F601="",H601=""),"",NETWORKDAYS(F601,H601,Lister!$D$7:$D$13))</f>
        <v/>
      </c>
      <c r="J601" s="53" t="str">
        <f>IF(Ansøgning!H606="","",Ansøgning!H606)</f>
        <v/>
      </c>
      <c r="K601" s="32" t="str">
        <f t="shared" si="63"/>
        <v/>
      </c>
      <c r="L601" s="31" t="str">
        <f>IF(Ansøgning!J606="","",Ansøgning!J606)</f>
        <v/>
      </c>
      <c r="M601" s="18"/>
      <c r="N601" s="31" t="str">
        <f>IF(Ansøgning!K606="","",Ansøgning!K606)</f>
        <v/>
      </c>
      <c r="O601" s="18"/>
      <c r="P601" s="15" t="str">
        <f>IF(Ansøgning!L606="","",Ansøgning!L606)</f>
        <v/>
      </c>
      <c r="Q601" s="46" t="str">
        <f t="shared" si="64"/>
        <v/>
      </c>
      <c r="R601" s="46"/>
      <c r="S601" s="101" t="str">
        <f>IF(Ansøgning!M606="","",Ansøgning!M606)</f>
        <v/>
      </c>
      <c r="T601" s="31" t="str">
        <f t="shared" si="65"/>
        <v/>
      </c>
      <c r="U601" s="102" t="str">
        <f>IF(Ansøgning!O606="","",Ansøgning!O606)</f>
        <v/>
      </c>
      <c r="V601" s="20"/>
      <c r="W601" s="102" t="str">
        <f>IF(Ansøgning!P606="","",Ansøgning!P606)</f>
        <v/>
      </c>
      <c r="X601" s="20"/>
      <c r="Y601" s="31" t="str">
        <f>IF(Ansøgning!Q606="","",Ansøgning!Q606)</f>
        <v/>
      </c>
      <c r="Z601" s="46" t="str">
        <f>IFERROR(MAX(IF(OR(V601="",X601=""),"",IF(AND(AND(MONTH(F601)&gt;=7,MONTH(F601)&lt;8),AND(MONTH(H601)&gt;=7,MONTH(H601)&lt;8)),(NETWORKDAYS(F601,H601,Lister!$D$7:$D$13)-V601)*T601/NETWORKDAYS(Lister!$D$19,Lister!$E$19,Lister!$D$7:$D$13),IF(AND(AND(MONTH(F601)&gt;=7,MONTH(F601)&lt;8),MONTH(H601)&gt;7),(NETWORKDAYS(F601,Lister!$E$19,Lister!$D$7:$D$13)-V601)*T601/NETWORKDAYS(Lister!$D$19,Lister!$E$19,Lister!$D$7:$D$13),IF(MONTH(F601)&gt;7,0)))),0),"")</f>
        <v/>
      </c>
      <c r="AA601" s="31" t="str">
        <f>IF(Ansøgning!R606="","",Ansøgning!R606)</f>
        <v/>
      </c>
      <c r="AB601" s="46" t="str">
        <f>IFERROR(MAX(IF(OR(V601="",X601=""),"",IF(AND(AND(MONTH(F601)&gt;=8,MONTH(F601)&lt;9),AND(MONTH(H601)&gt;=8,MONTH(H601)&lt;9)),(NETWORKDAYS(F601,H601,Lister!$D$7:$D$13)-X601)*T601/NETWORKDAYS(Lister!$D$20,Lister!$E$20,Lister!$D$7:$D$13),IF(AND(MONTH(F601)=7,MONTH(H601)=8),(NETWORKDAYS(Lister!$D$20,H601,Lister!$D$7:$D$13)-X601)*T601/NETWORKDAYS(Lister!$D$20,Lister!$E$20,Lister!$D$7:$D$13),IF(AND(MONTH(F601)=7,MONTH(H601)=7),0)))),0),"")</f>
        <v/>
      </c>
      <c r="AC601" s="15" t="str">
        <f>IF(Ansøgning!U606="","",Ansøgning!U606)</f>
        <v/>
      </c>
      <c r="AD601" s="31" t="str">
        <f t="shared" si="66"/>
        <v/>
      </c>
      <c r="AE601" s="31" t="str">
        <f t="shared" si="67"/>
        <v/>
      </c>
      <c r="AF601" s="51" t="str">
        <f t="shared" si="68"/>
        <v/>
      </c>
      <c r="AG601" s="15" t="str">
        <f t="shared" si="69"/>
        <v/>
      </c>
    </row>
    <row r="602" spans="1:33" x14ac:dyDescent="0.25">
      <c r="A602" s="13" t="str">
        <f>IF(Ansøgning!A607="","",Ansøgning!A607)</f>
        <v/>
      </c>
      <c r="B602" s="13" t="str">
        <f>IF(Ansøgning!B607="","",Ansøgning!B607)</f>
        <v/>
      </c>
      <c r="C602" s="13" t="str">
        <f>IF(Ansøgning!C607="","",Ansøgning!C607)</f>
        <v/>
      </c>
      <c r="D602" s="13" t="str">
        <f>IF(Ansøgning!D607="","",Ansøgning!D607)</f>
        <v/>
      </c>
      <c r="E602" s="14" t="str">
        <f>IF(Ansøgning!E607="","",Ansøgning!E607)</f>
        <v/>
      </c>
      <c r="F602" s="16"/>
      <c r="G602" s="14" t="str">
        <f>IF(Ansøgning!F607="","",Ansøgning!F607)</f>
        <v/>
      </c>
      <c r="H602" s="16"/>
      <c r="I602" s="72" t="str">
        <f>IF(OR(F602="",H602=""),"",NETWORKDAYS(F602,H602,Lister!$D$7:$D$13))</f>
        <v/>
      </c>
      <c r="J602" s="53" t="str">
        <f>IF(Ansøgning!H607="","",Ansøgning!H607)</f>
        <v/>
      </c>
      <c r="K602" s="32" t="str">
        <f t="shared" si="63"/>
        <v/>
      </c>
      <c r="L602" s="31" t="str">
        <f>IF(Ansøgning!J607="","",Ansøgning!J607)</f>
        <v/>
      </c>
      <c r="M602" s="18"/>
      <c r="N602" s="31" t="str">
        <f>IF(Ansøgning!K607="","",Ansøgning!K607)</f>
        <v/>
      </c>
      <c r="O602" s="18"/>
      <c r="P602" s="15" t="str">
        <f>IF(Ansøgning!L607="","",Ansøgning!L607)</f>
        <v/>
      </c>
      <c r="Q602" s="46" t="str">
        <f t="shared" si="64"/>
        <v/>
      </c>
      <c r="R602" s="46"/>
      <c r="S602" s="101" t="str">
        <f>IF(Ansøgning!M607="","",Ansøgning!M607)</f>
        <v/>
      </c>
      <c r="T602" s="31" t="str">
        <f t="shared" si="65"/>
        <v/>
      </c>
      <c r="U602" s="102" t="str">
        <f>IF(Ansøgning!O607="","",Ansøgning!O607)</f>
        <v/>
      </c>
      <c r="V602" s="20"/>
      <c r="W602" s="102" t="str">
        <f>IF(Ansøgning!P607="","",Ansøgning!P607)</f>
        <v/>
      </c>
      <c r="X602" s="20"/>
      <c r="Y602" s="31" t="str">
        <f>IF(Ansøgning!Q607="","",Ansøgning!Q607)</f>
        <v/>
      </c>
      <c r="Z602" s="46" t="str">
        <f>IFERROR(MAX(IF(OR(V602="",X602=""),"",IF(AND(AND(MONTH(F602)&gt;=7,MONTH(F602)&lt;8),AND(MONTH(H602)&gt;=7,MONTH(H602)&lt;8)),(NETWORKDAYS(F602,H602,Lister!$D$7:$D$13)-V602)*T602/NETWORKDAYS(Lister!$D$19,Lister!$E$19,Lister!$D$7:$D$13),IF(AND(AND(MONTH(F602)&gt;=7,MONTH(F602)&lt;8),MONTH(H602)&gt;7),(NETWORKDAYS(F602,Lister!$E$19,Lister!$D$7:$D$13)-V602)*T602/NETWORKDAYS(Lister!$D$19,Lister!$E$19,Lister!$D$7:$D$13),IF(MONTH(F602)&gt;7,0)))),0),"")</f>
        <v/>
      </c>
      <c r="AA602" s="31" t="str">
        <f>IF(Ansøgning!R607="","",Ansøgning!R607)</f>
        <v/>
      </c>
      <c r="AB602" s="46" t="str">
        <f>IFERROR(MAX(IF(OR(V602="",X602=""),"",IF(AND(AND(MONTH(F602)&gt;=8,MONTH(F602)&lt;9),AND(MONTH(H602)&gt;=8,MONTH(H602)&lt;9)),(NETWORKDAYS(F602,H602,Lister!$D$7:$D$13)-X602)*T602/NETWORKDAYS(Lister!$D$20,Lister!$E$20,Lister!$D$7:$D$13),IF(AND(MONTH(F602)=7,MONTH(H602)=8),(NETWORKDAYS(Lister!$D$20,H602,Lister!$D$7:$D$13)-X602)*T602/NETWORKDAYS(Lister!$D$20,Lister!$E$20,Lister!$D$7:$D$13),IF(AND(MONTH(F602)=7,MONTH(H602)=7),0)))),0),"")</f>
        <v/>
      </c>
      <c r="AC602" s="15" t="str">
        <f>IF(Ansøgning!U607="","",Ansøgning!U607)</f>
        <v/>
      </c>
      <c r="AD602" s="31" t="str">
        <f t="shared" si="66"/>
        <v/>
      </c>
      <c r="AE602" s="31" t="str">
        <f t="shared" si="67"/>
        <v/>
      </c>
      <c r="AF602" s="51" t="str">
        <f t="shared" si="68"/>
        <v/>
      </c>
      <c r="AG602" s="15" t="str">
        <f t="shared" si="69"/>
        <v/>
      </c>
    </row>
    <row r="603" spans="1:33" x14ac:dyDescent="0.25">
      <c r="A603" s="13" t="str">
        <f>IF(Ansøgning!A608="","",Ansøgning!A608)</f>
        <v/>
      </c>
      <c r="B603" s="13" t="str">
        <f>IF(Ansøgning!B608="","",Ansøgning!B608)</f>
        <v/>
      </c>
      <c r="C603" s="13" t="str">
        <f>IF(Ansøgning!C608="","",Ansøgning!C608)</f>
        <v/>
      </c>
      <c r="D603" s="13" t="str">
        <f>IF(Ansøgning!D608="","",Ansøgning!D608)</f>
        <v/>
      </c>
      <c r="E603" s="14" t="str">
        <f>IF(Ansøgning!E608="","",Ansøgning!E608)</f>
        <v/>
      </c>
      <c r="F603" s="16"/>
      <c r="G603" s="14" t="str">
        <f>IF(Ansøgning!F608="","",Ansøgning!F608)</f>
        <v/>
      </c>
      <c r="H603" s="16"/>
      <c r="I603" s="72" t="str">
        <f>IF(OR(F603="",H603=""),"",NETWORKDAYS(F603,H603,Lister!$D$7:$D$13))</f>
        <v/>
      </c>
      <c r="J603" s="53" t="str">
        <f>IF(Ansøgning!H608="","",Ansøgning!H608)</f>
        <v/>
      </c>
      <c r="K603" s="32" t="str">
        <f t="shared" si="63"/>
        <v/>
      </c>
      <c r="L603" s="31" t="str">
        <f>IF(Ansøgning!J608="","",Ansøgning!J608)</f>
        <v/>
      </c>
      <c r="M603" s="18"/>
      <c r="N603" s="31" t="str">
        <f>IF(Ansøgning!K608="","",Ansøgning!K608)</f>
        <v/>
      </c>
      <c r="O603" s="18"/>
      <c r="P603" s="15" t="str">
        <f>IF(Ansøgning!L608="","",Ansøgning!L608)</f>
        <v/>
      </c>
      <c r="Q603" s="46" t="str">
        <f t="shared" si="64"/>
        <v/>
      </c>
      <c r="R603" s="46"/>
      <c r="S603" s="101" t="str">
        <f>IF(Ansøgning!M608="","",Ansøgning!M608)</f>
        <v/>
      </c>
      <c r="T603" s="31" t="str">
        <f t="shared" si="65"/>
        <v/>
      </c>
      <c r="U603" s="102" t="str">
        <f>IF(Ansøgning!O608="","",Ansøgning!O608)</f>
        <v/>
      </c>
      <c r="V603" s="20"/>
      <c r="W603" s="102" t="str">
        <f>IF(Ansøgning!P608="","",Ansøgning!P608)</f>
        <v/>
      </c>
      <c r="X603" s="20"/>
      <c r="Y603" s="31" t="str">
        <f>IF(Ansøgning!Q608="","",Ansøgning!Q608)</f>
        <v/>
      </c>
      <c r="Z603" s="46" t="str">
        <f>IFERROR(MAX(IF(OR(V603="",X603=""),"",IF(AND(AND(MONTH(F603)&gt;=7,MONTH(F603)&lt;8),AND(MONTH(H603)&gt;=7,MONTH(H603)&lt;8)),(NETWORKDAYS(F603,H603,Lister!$D$7:$D$13)-V603)*T603/NETWORKDAYS(Lister!$D$19,Lister!$E$19,Lister!$D$7:$D$13),IF(AND(AND(MONTH(F603)&gt;=7,MONTH(F603)&lt;8),MONTH(H603)&gt;7),(NETWORKDAYS(F603,Lister!$E$19,Lister!$D$7:$D$13)-V603)*T603/NETWORKDAYS(Lister!$D$19,Lister!$E$19,Lister!$D$7:$D$13),IF(MONTH(F603)&gt;7,0)))),0),"")</f>
        <v/>
      </c>
      <c r="AA603" s="31" t="str">
        <f>IF(Ansøgning!R608="","",Ansøgning!R608)</f>
        <v/>
      </c>
      <c r="AB603" s="46" t="str">
        <f>IFERROR(MAX(IF(OR(V603="",X603=""),"",IF(AND(AND(MONTH(F603)&gt;=8,MONTH(F603)&lt;9),AND(MONTH(H603)&gt;=8,MONTH(H603)&lt;9)),(NETWORKDAYS(F603,H603,Lister!$D$7:$D$13)-X603)*T603/NETWORKDAYS(Lister!$D$20,Lister!$E$20,Lister!$D$7:$D$13),IF(AND(MONTH(F603)=7,MONTH(H603)=8),(NETWORKDAYS(Lister!$D$20,H603,Lister!$D$7:$D$13)-X603)*T603/NETWORKDAYS(Lister!$D$20,Lister!$E$20,Lister!$D$7:$D$13),IF(AND(MONTH(F603)=7,MONTH(H603)=7),0)))),0),"")</f>
        <v/>
      </c>
      <c r="AC603" s="15" t="str">
        <f>IF(Ansøgning!U608="","",Ansøgning!U608)</f>
        <v/>
      </c>
      <c r="AD603" s="31" t="str">
        <f t="shared" si="66"/>
        <v/>
      </c>
      <c r="AE603" s="31" t="str">
        <f t="shared" si="67"/>
        <v/>
      </c>
      <c r="AF603" s="51" t="str">
        <f t="shared" si="68"/>
        <v/>
      </c>
      <c r="AG603" s="15" t="str">
        <f t="shared" si="69"/>
        <v/>
      </c>
    </row>
    <row r="604" spans="1:33" x14ac:dyDescent="0.25">
      <c r="A604" s="13" t="str">
        <f>IF(Ansøgning!A609="","",Ansøgning!A609)</f>
        <v/>
      </c>
      <c r="B604" s="13" t="str">
        <f>IF(Ansøgning!B609="","",Ansøgning!B609)</f>
        <v/>
      </c>
      <c r="C604" s="13" t="str">
        <f>IF(Ansøgning!C609="","",Ansøgning!C609)</f>
        <v/>
      </c>
      <c r="D604" s="13" t="str">
        <f>IF(Ansøgning!D609="","",Ansøgning!D609)</f>
        <v/>
      </c>
      <c r="E604" s="14" t="str">
        <f>IF(Ansøgning!E609="","",Ansøgning!E609)</f>
        <v/>
      </c>
      <c r="F604" s="16"/>
      <c r="G604" s="14" t="str">
        <f>IF(Ansøgning!F609="","",Ansøgning!F609)</f>
        <v/>
      </c>
      <c r="H604" s="16"/>
      <c r="I604" s="72" t="str">
        <f>IF(OR(F604="",H604=""),"",NETWORKDAYS(F604,H604,Lister!$D$7:$D$13))</f>
        <v/>
      </c>
      <c r="J604" s="53" t="str">
        <f>IF(Ansøgning!H609="","",Ansøgning!H609)</f>
        <v/>
      </c>
      <c r="K604" s="32" t="str">
        <f t="shared" si="63"/>
        <v/>
      </c>
      <c r="L604" s="31" t="str">
        <f>IF(Ansøgning!J609="","",Ansøgning!J609)</f>
        <v/>
      </c>
      <c r="M604" s="18"/>
      <c r="N604" s="31" t="str">
        <f>IF(Ansøgning!K609="","",Ansøgning!K609)</f>
        <v/>
      </c>
      <c r="O604" s="18"/>
      <c r="P604" s="15" t="str">
        <f>IF(Ansøgning!L609="","",Ansøgning!L609)</f>
        <v/>
      </c>
      <c r="Q604" s="46" t="str">
        <f t="shared" si="64"/>
        <v/>
      </c>
      <c r="R604" s="46"/>
      <c r="S604" s="101" t="str">
        <f>IF(Ansøgning!M609="","",Ansøgning!M609)</f>
        <v/>
      </c>
      <c r="T604" s="31" t="str">
        <f t="shared" si="65"/>
        <v/>
      </c>
      <c r="U604" s="102" t="str">
        <f>IF(Ansøgning!O609="","",Ansøgning!O609)</f>
        <v/>
      </c>
      <c r="V604" s="20"/>
      <c r="W604" s="102" t="str">
        <f>IF(Ansøgning!P609="","",Ansøgning!P609)</f>
        <v/>
      </c>
      <c r="X604" s="20"/>
      <c r="Y604" s="31" t="str">
        <f>IF(Ansøgning!Q609="","",Ansøgning!Q609)</f>
        <v/>
      </c>
      <c r="Z604" s="46" t="str">
        <f>IFERROR(MAX(IF(OR(V604="",X604=""),"",IF(AND(AND(MONTH(F604)&gt;=7,MONTH(F604)&lt;8),AND(MONTH(H604)&gt;=7,MONTH(H604)&lt;8)),(NETWORKDAYS(F604,H604,Lister!$D$7:$D$13)-V604)*T604/NETWORKDAYS(Lister!$D$19,Lister!$E$19,Lister!$D$7:$D$13),IF(AND(AND(MONTH(F604)&gt;=7,MONTH(F604)&lt;8),MONTH(H604)&gt;7),(NETWORKDAYS(F604,Lister!$E$19,Lister!$D$7:$D$13)-V604)*T604/NETWORKDAYS(Lister!$D$19,Lister!$E$19,Lister!$D$7:$D$13),IF(MONTH(F604)&gt;7,0)))),0),"")</f>
        <v/>
      </c>
      <c r="AA604" s="31" t="str">
        <f>IF(Ansøgning!R609="","",Ansøgning!R609)</f>
        <v/>
      </c>
      <c r="AB604" s="46" t="str">
        <f>IFERROR(MAX(IF(OR(V604="",X604=""),"",IF(AND(AND(MONTH(F604)&gt;=8,MONTH(F604)&lt;9),AND(MONTH(H604)&gt;=8,MONTH(H604)&lt;9)),(NETWORKDAYS(F604,H604,Lister!$D$7:$D$13)-X604)*T604/NETWORKDAYS(Lister!$D$20,Lister!$E$20,Lister!$D$7:$D$13),IF(AND(MONTH(F604)=7,MONTH(H604)=8),(NETWORKDAYS(Lister!$D$20,H604,Lister!$D$7:$D$13)-X604)*T604/NETWORKDAYS(Lister!$D$20,Lister!$E$20,Lister!$D$7:$D$13),IF(AND(MONTH(F604)=7,MONTH(H604)=7),0)))),0),"")</f>
        <v/>
      </c>
      <c r="AC604" s="15" t="str">
        <f>IF(Ansøgning!U609="","",Ansøgning!U609)</f>
        <v/>
      </c>
      <c r="AD604" s="31" t="str">
        <f t="shared" si="66"/>
        <v/>
      </c>
      <c r="AE604" s="31" t="str">
        <f t="shared" si="67"/>
        <v/>
      </c>
      <c r="AF604" s="51" t="str">
        <f t="shared" si="68"/>
        <v/>
      </c>
      <c r="AG604" s="15" t="str">
        <f t="shared" si="69"/>
        <v/>
      </c>
    </row>
    <row r="605" spans="1:33" x14ac:dyDescent="0.25">
      <c r="A605" s="13" t="str">
        <f>IF(Ansøgning!A610="","",Ansøgning!A610)</f>
        <v/>
      </c>
      <c r="B605" s="13" t="str">
        <f>IF(Ansøgning!B610="","",Ansøgning!B610)</f>
        <v/>
      </c>
      <c r="C605" s="13" t="str">
        <f>IF(Ansøgning!C610="","",Ansøgning!C610)</f>
        <v/>
      </c>
      <c r="D605" s="13" t="str">
        <f>IF(Ansøgning!D610="","",Ansøgning!D610)</f>
        <v/>
      </c>
      <c r="E605" s="14" t="str">
        <f>IF(Ansøgning!E610="","",Ansøgning!E610)</f>
        <v/>
      </c>
      <c r="F605" s="16"/>
      <c r="G605" s="14" t="str">
        <f>IF(Ansøgning!F610="","",Ansøgning!F610)</f>
        <v/>
      </c>
      <c r="H605" s="16"/>
      <c r="I605" s="72" t="str">
        <f>IF(OR(F605="",H605=""),"",NETWORKDAYS(F605,H605,Lister!$D$7:$D$13))</f>
        <v/>
      </c>
      <c r="J605" s="53" t="str">
        <f>IF(Ansøgning!H610="","",Ansøgning!H610)</f>
        <v/>
      </c>
      <c r="K605" s="32" t="str">
        <f t="shared" si="63"/>
        <v/>
      </c>
      <c r="L605" s="31" t="str">
        <f>IF(Ansøgning!J610="","",Ansøgning!J610)</f>
        <v/>
      </c>
      <c r="M605" s="18"/>
      <c r="N605" s="31" t="str">
        <f>IF(Ansøgning!K610="","",Ansøgning!K610)</f>
        <v/>
      </c>
      <c r="O605" s="18"/>
      <c r="P605" s="15" t="str">
        <f>IF(Ansøgning!L610="","",Ansøgning!L610)</f>
        <v/>
      </c>
      <c r="Q605" s="46" t="str">
        <f t="shared" si="64"/>
        <v/>
      </c>
      <c r="R605" s="46"/>
      <c r="S605" s="101" t="str">
        <f>IF(Ansøgning!M610="","",Ansøgning!M610)</f>
        <v/>
      </c>
      <c r="T605" s="31" t="str">
        <f t="shared" si="65"/>
        <v/>
      </c>
      <c r="U605" s="102" t="str">
        <f>IF(Ansøgning!O610="","",Ansøgning!O610)</f>
        <v/>
      </c>
      <c r="V605" s="20"/>
      <c r="W605" s="102" t="str">
        <f>IF(Ansøgning!P610="","",Ansøgning!P610)</f>
        <v/>
      </c>
      <c r="X605" s="20"/>
      <c r="Y605" s="31" t="str">
        <f>IF(Ansøgning!Q610="","",Ansøgning!Q610)</f>
        <v/>
      </c>
      <c r="Z605" s="46" t="str">
        <f>IFERROR(MAX(IF(OR(V605="",X605=""),"",IF(AND(AND(MONTH(F605)&gt;=7,MONTH(F605)&lt;8),AND(MONTH(H605)&gt;=7,MONTH(H605)&lt;8)),(NETWORKDAYS(F605,H605,Lister!$D$7:$D$13)-V605)*T605/NETWORKDAYS(Lister!$D$19,Lister!$E$19,Lister!$D$7:$D$13),IF(AND(AND(MONTH(F605)&gt;=7,MONTH(F605)&lt;8),MONTH(H605)&gt;7),(NETWORKDAYS(F605,Lister!$E$19,Lister!$D$7:$D$13)-V605)*T605/NETWORKDAYS(Lister!$D$19,Lister!$E$19,Lister!$D$7:$D$13),IF(MONTH(F605)&gt;7,0)))),0),"")</f>
        <v/>
      </c>
      <c r="AA605" s="31" t="str">
        <f>IF(Ansøgning!R610="","",Ansøgning!R610)</f>
        <v/>
      </c>
      <c r="AB605" s="46" t="str">
        <f>IFERROR(MAX(IF(OR(V605="",X605=""),"",IF(AND(AND(MONTH(F605)&gt;=8,MONTH(F605)&lt;9),AND(MONTH(H605)&gt;=8,MONTH(H605)&lt;9)),(NETWORKDAYS(F605,H605,Lister!$D$7:$D$13)-X605)*T605/NETWORKDAYS(Lister!$D$20,Lister!$E$20,Lister!$D$7:$D$13),IF(AND(MONTH(F605)=7,MONTH(H605)=8),(NETWORKDAYS(Lister!$D$20,H605,Lister!$D$7:$D$13)-X605)*T605/NETWORKDAYS(Lister!$D$20,Lister!$E$20,Lister!$D$7:$D$13),IF(AND(MONTH(F605)=7,MONTH(H605)=7),0)))),0),"")</f>
        <v/>
      </c>
      <c r="AC605" s="15" t="str">
        <f>IF(Ansøgning!U610="","",Ansøgning!U610)</f>
        <v/>
      </c>
      <c r="AD605" s="31" t="str">
        <f t="shared" si="66"/>
        <v/>
      </c>
      <c r="AE605" s="31" t="str">
        <f t="shared" si="67"/>
        <v/>
      </c>
      <c r="AF605" s="51" t="str">
        <f t="shared" si="68"/>
        <v/>
      </c>
      <c r="AG605" s="15" t="str">
        <f t="shared" si="69"/>
        <v/>
      </c>
    </row>
    <row r="606" spans="1:33" x14ac:dyDescent="0.25">
      <c r="A606" s="13" t="str">
        <f>IF(Ansøgning!A611="","",Ansøgning!A611)</f>
        <v/>
      </c>
      <c r="B606" s="13" t="str">
        <f>IF(Ansøgning!B611="","",Ansøgning!B611)</f>
        <v/>
      </c>
      <c r="C606" s="13" t="str">
        <f>IF(Ansøgning!C611="","",Ansøgning!C611)</f>
        <v/>
      </c>
      <c r="D606" s="13" t="str">
        <f>IF(Ansøgning!D611="","",Ansøgning!D611)</f>
        <v/>
      </c>
      <c r="E606" s="14" t="str">
        <f>IF(Ansøgning!E611="","",Ansøgning!E611)</f>
        <v/>
      </c>
      <c r="F606" s="16"/>
      <c r="G606" s="14" t="str">
        <f>IF(Ansøgning!F611="","",Ansøgning!F611)</f>
        <v/>
      </c>
      <c r="H606" s="16"/>
      <c r="I606" s="72" t="str">
        <f>IF(OR(F606="",H606=""),"",NETWORKDAYS(F606,H606,Lister!$D$7:$D$13))</f>
        <v/>
      </c>
      <c r="J606" s="53" t="str">
        <f>IF(Ansøgning!H611="","",Ansøgning!H611)</f>
        <v/>
      </c>
      <c r="K606" s="32" t="str">
        <f t="shared" si="63"/>
        <v/>
      </c>
      <c r="L606" s="31" t="str">
        <f>IF(Ansøgning!J611="","",Ansøgning!J611)</f>
        <v/>
      </c>
      <c r="M606" s="18"/>
      <c r="N606" s="31" t="str">
        <f>IF(Ansøgning!K611="","",Ansøgning!K611)</f>
        <v/>
      </c>
      <c r="O606" s="18"/>
      <c r="P606" s="15" t="str">
        <f>IF(Ansøgning!L611="","",Ansøgning!L611)</f>
        <v/>
      </c>
      <c r="Q606" s="46" t="str">
        <f t="shared" si="64"/>
        <v/>
      </c>
      <c r="R606" s="46"/>
      <c r="S606" s="101" t="str">
        <f>IF(Ansøgning!M611="","",Ansøgning!M611)</f>
        <v/>
      </c>
      <c r="T606" s="31" t="str">
        <f t="shared" si="65"/>
        <v/>
      </c>
      <c r="U606" s="102" t="str">
        <f>IF(Ansøgning!O611="","",Ansøgning!O611)</f>
        <v/>
      </c>
      <c r="V606" s="20"/>
      <c r="W606" s="102" t="str">
        <f>IF(Ansøgning!P611="","",Ansøgning!P611)</f>
        <v/>
      </c>
      <c r="X606" s="20"/>
      <c r="Y606" s="31" t="str">
        <f>IF(Ansøgning!Q611="","",Ansøgning!Q611)</f>
        <v/>
      </c>
      <c r="Z606" s="46" t="str">
        <f>IFERROR(MAX(IF(OR(V606="",X606=""),"",IF(AND(AND(MONTH(F606)&gt;=7,MONTH(F606)&lt;8),AND(MONTH(H606)&gt;=7,MONTH(H606)&lt;8)),(NETWORKDAYS(F606,H606,Lister!$D$7:$D$13)-V606)*T606/NETWORKDAYS(Lister!$D$19,Lister!$E$19,Lister!$D$7:$D$13),IF(AND(AND(MONTH(F606)&gt;=7,MONTH(F606)&lt;8),MONTH(H606)&gt;7),(NETWORKDAYS(F606,Lister!$E$19,Lister!$D$7:$D$13)-V606)*T606/NETWORKDAYS(Lister!$D$19,Lister!$E$19,Lister!$D$7:$D$13),IF(MONTH(F606)&gt;7,0)))),0),"")</f>
        <v/>
      </c>
      <c r="AA606" s="31" t="str">
        <f>IF(Ansøgning!R611="","",Ansøgning!R611)</f>
        <v/>
      </c>
      <c r="AB606" s="46" t="str">
        <f>IFERROR(MAX(IF(OR(V606="",X606=""),"",IF(AND(AND(MONTH(F606)&gt;=8,MONTH(F606)&lt;9),AND(MONTH(H606)&gt;=8,MONTH(H606)&lt;9)),(NETWORKDAYS(F606,H606,Lister!$D$7:$D$13)-X606)*T606/NETWORKDAYS(Lister!$D$20,Lister!$E$20,Lister!$D$7:$D$13),IF(AND(MONTH(F606)=7,MONTH(H606)=8),(NETWORKDAYS(Lister!$D$20,H606,Lister!$D$7:$D$13)-X606)*T606/NETWORKDAYS(Lister!$D$20,Lister!$E$20,Lister!$D$7:$D$13),IF(AND(MONTH(F606)=7,MONTH(H606)=7),0)))),0),"")</f>
        <v/>
      </c>
      <c r="AC606" s="15" t="str">
        <f>IF(Ansøgning!U611="","",Ansøgning!U611)</f>
        <v/>
      </c>
      <c r="AD606" s="31" t="str">
        <f t="shared" si="66"/>
        <v/>
      </c>
      <c r="AE606" s="31" t="str">
        <f t="shared" si="67"/>
        <v/>
      </c>
      <c r="AF606" s="51" t="str">
        <f t="shared" si="68"/>
        <v/>
      </c>
      <c r="AG606" s="15" t="str">
        <f t="shared" si="69"/>
        <v/>
      </c>
    </row>
    <row r="607" spans="1:33" x14ac:dyDescent="0.25">
      <c r="A607" s="13" t="str">
        <f>IF(Ansøgning!A612="","",Ansøgning!A612)</f>
        <v/>
      </c>
      <c r="B607" s="13" t="str">
        <f>IF(Ansøgning!B612="","",Ansøgning!B612)</f>
        <v/>
      </c>
      <c r="C607" s="13" t="str">
        <f>IF(Ansøgning!C612="","",Ansøgning!C612)</f>
        <v/>
      </c>
      <c r="D607" s="13" t="str">
        <f>IF(Ansøgning!D612="","",Ansøgning!D612)</f>
        <v/>
      </c>
      <c r="E607" s="14" t="str">
        <f>IF(Ansøgning!E612="","",Ansøgning!E612)</f>
        <v/>
      </c>
      <c r="F607" s="16"/>
      <c r="G607" s="14" t="str">
        <f>IF(Ansøgning!F612="","",Ansøgning!F612)</f>
        <v/>
      </c>
      <c r="H607" s="16"/>
      <c r="I607" s="72" t="str">
        <f>IF(OR(F607="",H607=""),"",NETWORKDAYS(F607,H607,Lister!$D$7:$D$13))</f>
        <v/>
      </c>
      <c r="J607" s="53" t="str">
        <f>IF(Ansøgning!H612="","",Ansøgning!H612)</f>
        <v/>
      </c>
      <c r="K607" s="32" t="str">
        <f t="shared" si="63"/>
        <v/>
      </c>
      <c r="L607" s="31" t="str">
        <f>IF(Ansøgning!J612="","",Ansøgning!J612)</f>
        <v/>
      </c>
      <c r="M607" s="18"/>
      <c r="N607" s="31" t="str">
        <f>IF(Ansøgning!K612="","",Ansøgning!K612)</f>
        <v/>
      </c>
      <c r="O607" s="18"/>
      <c r="P607" s="15" t="str">
        <f>IF(Ansøgning!L612="","",Ansøgning!L612)</f>
        <v/>
      </c>
      <c r="Q607" s="46" t="str">
        <f t="shared" si="64"/>
        <v/>
      </c>
      <c r="R607" s="46"/>
      <c r="S607" s="101" t="str">
        <f>IF(Ansøgning!M612="","",Ansøgning!M612)</f>
        <v/>
      </c>
      <c r="T607" s="31" t="str">
        <f t="shared" si="65"/>
        <v/>
      </c>
      <c r="U607" s="102" t="str">
        <f>IF(Ansøgning!O612="","",Ansøgning!O612)</f>
        <v/>
      </c>
      <c r="V607" s="20"/>
      <c r="W607" s="102" t="str">
        <f>IF(Ansøgning!P612="","",Ansøgning!P612)</f>
        <v/>
      </c>
      <c r="X607" s="20"/>
      <c r="Y607" s="31" t="str">
        <f>IF(Ansøgning!Q612="","",Ansøgning!Q612)</f>
        <v/>
      </c>
      <c r="Z607" s="46" t="str">
        <f>IFERROR(MAX(IF(OR(V607="",X607=""),"",IF(AND(AND(MONTH(F607)&gt;=7,MONTH(F607)&lt;8),AND(MONTH(H607)&gt;=7,MONTH(H607)&lt;8)),(NETWORKDAYS(F607,H607,Lister!$D$7:$D$13)-V607)*T607/NETWORKDAYS(Lister!$D$19,Lister!$E$19,Lister!$D$7:$D$13),IF(AND(AND(MONTH(F607)&gt;=7,MONTH(F607)&lt;8),MONTH(H607)&gt;7),(NETWORKDAYS(F607,Lister!$E$19,Lister!$D$7:$D$13)-V607)*T607/NETWORKDAYS(Lister!$D$19,Lister!$E$19,Lister!$D$7:$D$13),IF(MONTH(F607)&gt;7,0)))),0),"")</f>
        <v/>
      </c>
      <c r="AA607" s="31" t="str">
        <f>IF(Ansøgning!R612="","",Ansøgning!R612)</f>
        <v/>
      </c>
      <c r="AB607" s="46" t="str">
        <f>IFERROR(MAX(IF(OR(V607="",X607=""),"",IF(AND(AND(MONTH(F607)&gt;=8,MONTH(F607)&lt;9),AND(MONTH(H607)&gt;=8,MONTH(H607)&lt;9)),(NETWORKDAYS(F607,H607,Lister!$D$7:$D$13)-X607)*T607/NETWORKDAYS(Lister!$D$20,Lister!$E$20,Lister!$D$7:$D$13),IF(AND(MONTH(F607)=7,MONTH(H607)=8),(NETWORKDAYS(Lister!$D$20,H607,Lister!$D$7:$D$13)-X607)*T607/NETWORKDAYS(Lister!$D$20,Lister!$E$20,Lister!$D$7:$D$13),IF(AND(MONTH(F607)=7,MONTH(H607)=7),0)))),0),"")</f>
        <v/>
      </c>
      <c r="AC607" s="15" t="str">
        <f>IF(Ansøgning!U612="","",Ansøgning!U612)</f>
        <v/>
      </c>
      <c r="AD607" s="31" t="str">
        <f t="shared" si="66"/>
        <v/>
      </c>
      <c r="AE607" s="31" t="str">
        <f t="shared" si="67"/>
        <v/>
      </c>
      <c r="AF607" s="51" t="str">
        <f t="shared" si="68"/>
        <v/>
      </c>
      <c r="AG607" s="15" t="str">
        <f t="shared" si="69"/>
        <v/>
      </c>
    </row>
    <row r="608" spans="1:33" x14ac:dyDescent="0.25">
      <c r="A608" s="13" t="str">
        <f>IF(Ansøgning!A613="","",Ansøgning!A613)</f>
        <v/>
      </c>
      <c r="B608" s="13" t="str">
        <f>IF(Ansøgning!B613="","",Ansøgning!B613)</f>
        <v/>
      </c>
      <c r="C608" s="13" t="str">
        <f>IF(Ansøgning!C613="","",Ansøgning!C613)</f>
        <v/>
      </c>
      <c r="D608" s="13" t="str">
        <f>IF(Ansøgning!D613="","",Ansøgning!D613)</f>
        <v/>
      </c>
      <c r="E608" s="14" t="str">
        <f>IF(Ansøgning!E613="","",Ansøgning!E613)</f>
        <v/>
      </c>
      <c r="F608" s="16"/>
      <c r="G608" s="14" t="str">
        <f>IF(Ansøgning!F613="","",Ansøgning!F613)</f>
        <v/>
      </c>
      <c r="H608" s="16"/>
      <c r="I608" s="72" t="str">
        <f>IF(OR(F608="",H608=""),"",NETWORKDAYS(F608,H608,Lister!$D$7:$D$13))</f>
        <v/>
      </c>
      <c r="J608" s="53" t="str">
        <f>IF(Ansøgning!H613="","",Ansøgning!H613)</f>
        <v/>
      </c>
      <c r="K608" s="32" t="str">
        <f t="shared" si="63"/>
        <v/>
      </c>
      <c r="L608" s="31" t="str">
        <f>IF(Ansøgning!J613="","",Ansøgning!J613)</f>
        <v/>
      </c>
      <c r="M608" s="18"/>
      <c r="N608" s="31" t="str">
        <f>IF(Ansøgning!K613="","",Ansøgning!K613)</f>
        <v/>
      </c>
      <c r="O608" s="18"/>
      <c r="P608" s="15" t="str">
        <f>IF(Ansøgning!L613="","",Ansøgning!L613)</f>
        <v/>
      </c>
      <c r="Q608" s="46" t="str">
        <f t="shared" si="64"/>
        <v/>
      </c>
      <c r="R608" s="46"/>
      <c r="S608" s="101" t="str">
        <f>IF(Ansøgning!M613="","",Ansøgning!M613)</f>
        <v/>
      </c>
      <c r="T608" s="31" t="str">
        <f t="shared" si="65"/>
        <v/>
      </c>
      <c r="U608" s="102" t="str">
        <f>IF(Ansøgning!O613="","",Ansøgning!O613)</f>
        <v/>
      </c>
      <c r="V608" s="20"/>
      <c r="W608" s="102" t="str">
        <f>IF(Ansøgning!P613="","",Ansøgning!P613)</f>
        <v/>
      </c>
      <c r="X608" s="20"/>
      <c r="Y608" s="31" t="str">
        <f>IF(Ansøgning!Q613="","",Ansøgning!Q613)</f>
        <v/>
      </c>
      <c r="Z608" s="46" t="str">
        <f>IFERROR(MAX(IF(OR(V608="",X608=""),"",IF(AND(AND(MONTH(F608)&gt;=7,MONTH(F608)&lt;8),AND(MONTH(H608)&gt;=7,MONTH(H608)&lt;8)),(NETWORKDAYS(F608,H608,Lister!$D$7:$D$13)-V608)*T608/NETWORKDAYS(Lister!$D$19,Lister!$E$19,Lister!$D$7:$D$13),IF(AND(AND(MONTH(F608)&gt;=7,MONTH(F608)&lt;8),MONTH(H608)&gt;7),(NETWORKDAYS(F608,Lister!$E$19,Lister!$D$7:$D$13)-V608)*T608/NETWORKDAYS(Lister!$D$19,Lister!$E$19,Lister!$D$7:$D$13),IF(MONTH(F608)&gt;7,0)))),0),"")</f>
        <v/>
      </c>
      <c r="AA608" s="31" t="str">
        <f>IF(Ansøgning!R613="","",Ansøgning!R613)</f>
        <v/>
      </c>
      <c r="AB608" s="46" t="str">
        <f>IFERROR(MAX(IF(OR(V608="",X608=""),"",IF(AND(AND(MONTH(F608)&gt;=8,MONTH(F608)&lt;9),AND(MONTH(H608)&gt;=8,MONTH(H608)&lt;9)),(NETWORKDAYS(F608,H608,Lister!$D$7:$D$13)-X608)*T608/NETWORKDAYS(Lister!$D$20,Lister!$E$20,Lister!$D$7:$D$13),IF(AND(MONTH(F608)=7,MONTH(H608)=8),(NETWORKDAYS(Lister!$D$20,H608,Lister!$D$7:$D$13)-X608)*T608/NETWORKDAYS(Lister!$D$20,Lister!$E$20,Lister!$D$7:$D$13),IF(AND(MONTH(F608)=7,MONTH(H608)=7),0)))),0),"")</f>
        <v/>
      </c>
      <c r="AC608" s="15" t="str">
        <f>IF(Ansøgning!U613="","",Ansøgning!U613)</f>
        <v/>
      </c>
      <c r="AD608" s="31" t="str">
        <f t="shared" si="66"/>
        <v/>
      </c>
      <c r="AE608" s="31" t="str">
        <f t="shared" si="67"/>
        <v/>
      </c>
      <c r="AF608" s="51" t="str">
        <f t="shared" si="68"/>
        <v/>
      </c>
      <c r="AG608" s="15" t="str">
        <f t="shared" si="69"/>
        <v/>
      </c>
    </row>
    <row r="609" spans="1:33" x14ac:dyDescent="0.25">
      <c r="A609" s="13" t="str">
        <f>IF(Ansøgning!A614="","",Ansøgning!A614)</f>
        <v/>
      </c>
      <c r="B609" s="13" t="str">
        <f>IF(Ansøgning!B614="","",Ansøgning!B614)</f>
        <v/>
      </c>
      <c r="C609" s="13" t="str">
        <f>IF(Ansøgning!C614="","",Ansøgning!C614)</f>
        <v/>
      </c>
      <c r="D609" s="13" t="str">
        <f>IF(Ansøgning!D614="","",Ansøgning!D614)</f>
        <v/>
      </c>
      <c r="E609" s="14" t="str">
        <f>IF(Ansøgning!E614="","",Ansøgning!E614)</f>
        <v/>
      </c>
      <c r="F609" s="16"/>
      <c r="G609" s="14" t="str">
        <f>IF(Ansøgning!F614="","",Ansøgning!F614)</f>
        <v/>
      </c>
      <c r="H609" s="16"/>
      <c r="I609" s="72" t="str">
        <f>IF(OR(F609="",H609=""),"",NETWORKDAYS(F609,H609,Lister!$D$7:$D$13))</f>
        <v/>
      </c>
      <c r="J609" s="53" t="str">
        <f>IF(Ansøgning!H614="","",Ansøgning!H614)</f>
        <v/>
      </c>
      <c r="K609" s="32" t="str">
        <f t="shared" si="63"/>
        <v/>
      </c>
      <c r="L609" s="31" t="str">
        <f>IF(Ansøgning!J614="","",Ansøgning!J614)</f>
        <v/>
      </c>
      <c r="M609" s="18"/>
      <c r="N609" s="31" t="str">
        <f>IF(Ansøgning!K614="","",Ansøgning!K614)</f>
        <v/>
      </c>
      <c r="O609" s="18"/>
      <c r="P609" s="15" t="str">
        <f>IF(Ansøgning!L614="","",Ansøgning!L614)</f>
        <v/>
      </c>
      <c r="Q609" s="46" t="str">
        <f t="shared" si="64"/>
        <v/>
      </c>
      <c r="R609" s="46"/>
      <c r="S609" s="101" t="str">
        <f>IF(Ansøgning!M614="","",Ansøgning!M614)</f>
        <v/>
      </c>
      <c r="T609" s="31" t="str">
        <f t="shared" si="65"/>
        <v/>
      </c>
      <c r="U609" s="102" t="str">
        <f>IF(Ansøgning!O614="","",Ansøgning!O614)</f>
        <v/>
      </c>
      <c r="V609" s="20"/>
      <c r="W609" s="102" t="str">
        <f>IF(Ansøgning!P614="","",Ansøgning!P614)</f>
        <v/>
      </c>
      <c r="X609" s="20"/>
      <c r="Y609" s="31" t="str">
        <f>IF(Ansøgning!Q614="","",Ansøgning!Q614)</f>
        <v/>
      </c>
      <c r="Z609" s="46" t="str">
        <f>IFERROR(MAX(IF(OR(V609="",X609=""),"",IF(AND(AND(MONTH(F609)&gt;=7,MONTH(F609)&lt;8),AND(MONTH(H609)&gt;=7,MONTH(H609)&lt;8)),(NETWORKDAYS(F609,H609,Lister!$D$7:$D$13)-V609)*T609/NETWORKDAYS(Lister!$D$19,Lister!$E$19,Lister!$D$7:$D$13),IF(AND(AND(MONTH(F609)&gt;=7,MONTH(F609)&lt;8),MONTH(H609)&gt;7),(NETWORKDAYS(F609,Lister!$E$19,Lister!$D$7:$D$13)-V609)*T609/NETWORKDAYS(Lister!$D$19,Lister!$E$19,Lister!$D$7:$D$13),IF(MONTH(F609)&gt;7,0)))),0),"")</f>
        <v/>
      </c>
      <c r="AA609" s="31" t="str">
        <f>IF(Ansøgning!R614="","",Ansøgning!R614)</f>
        <v/>
      </c>
      <c r="AB609" s="46" t="str">
        <f>IFERROR(MAX(IF(OR(V609="",X609=""),"",IF(AND(AND(MONTH(F609)&gt;=8,MONTH(F609)&lt;9),AND(MONTH(H609)&gt;=8,MONTH(H609)&lt;9)),(NETWORKDAYS(F609,H609,Lister!$D$7:$D$13)-X609)*T609/NETWORKDAYS(Lister!$D$20,Lister!$E$20,Lister!$D$7:$D$13),IF(AND(MONTH(F609)=7,MONTH(H609)=8),(NETWORKDAYS(Lister!$D$20,H609,Lister!$D$7:$D$13)-X609)*T609/NETWORKDAYS(Lister!$D$20,Lister!$E$20,Lister!$D$7:$D$13),IF(AND(MONTH(F609)=7,MONTH(H609)=7),0)))),0),"")</f>
        <v/>
      </c>
      <c r="AC609" s="15" t="str">
        <f>IF(Ansøgning!U614="","",Ansøgning!U614)</f>
        <v/>
      </c>
      <c r="AD609" s="31" t="str">
        <f t="shared" si="66"/>
        <v/>
      </c>
      <c r="AE609" s="31" t="str">
        <f t="shared" si="67"/>
        <v/>
      </c>
      <c r="AF609" s="51" t="str">
        <f t="shared" si="68"/>
        <v/>
      </c>
      <c r="AG609" s="15" t="str">
        <f t="shared" si="69"/>
        <v/>
      </c>
    </row>
    <row r="610" spans="1:33" x14ac:dyDescent="0.25">
      <c r="A610" s="13" t="str">
        <f>IF(Ansøgning!A615="","",Ansøgning!A615)</f>
        <v/>
      </c>
      <c r="B610" s="13" t="str">
        <f>IF(Ansøgning!B615="","",Ansøgning!B615)</f>
        <v/>
      </c>
      <c r="C610" s="13" t="str">
        <f>IF(Ansøgning!C615="","",Ansøgning!C615)</f>
        <v/>
      </c>
      <c r="D610" s="13" t="str">
        <f>IF(Ansøgning!D615="","",Ansøgning!D615)</f>
        <v/>
      </c>
      <c r="E610" s="14" t="str">
        <f>IF(Ansøgning!E615="","",Ansøgning!E615)</f>
        <v/>
      </c>
      <c r="F610" s="16"/>
      <c r="G610" s="14" t="str">
        <f>IF(Ansøgning!F615="","",Ansøgning!F615)</f>
        <v/>
      </c>
      <c r="H610" s="16"/>
      <c r="I610" s="72" t="str">
        <f>IF(OR(F610="",H610=""),"",NETWORKDAYS(F610,H610,Lister!$D$7:$D$13))</f>
        <v/>
      </c>
      <c r="J610" s="53" t="str">
        <f>IF(Ansøgning!H615="","",Ansøgning!H615)</f>
        <v/>
      </c>
      <c r="K610" s="32" t="str">
        <f t="shared" si="63"/>
        <v/>
      </c>
      <c r="L610" s="31" t="str">
        <f>IF(Ansøgning!J615="","",Ansøgning!J615)</f>
        <v/>
      </c>
      <c r="M610" s="18"/>
      <c r="N610" s="31" t="str">
        <f>IF(Ansøgning!K615="","",Ansøgning!K615)</f>
        <v/>
      </c>
      <c r="O610" s="18"/>
      <c r="P610" s="15" t="str">
        <f>IF(Ansøgning!L615="","",Ansøgning!L615)</f>
        <v/>
      </c>
      <c r="Q610" s="46" t="str">
        <f t="shared" si="64"/>
        <v/>
      </c>
      <c r="R610" s="46"/>
      <c r="S610" s="101" t="str">
        <f>IF(Ansøgning!M615="","",Ansøgning!M615)</f>
        <v/>
      </c>
      <c r="T610" s="31" t="str">
        <f t="shared" si="65"/>
        <v/>
      </c>
      <c r="U610" s="102" t="str">
        <f>IF(Ansøgning!O615="","",Ansøgning!O615)</f>
        <v/>
      </c>
      <c r="V610" s="20"/>
      <c r="W610" s="102" t="str">
        <f>IF(Ansøgning!P615="","",Ansøgning!P615)</f>
        <v/>
      </c>
      <c r="X610" s="20"/>
      <c r="Y610" s="31" t="str">
        <f>IF(Ansøgning!Q615="","",Ansøgning!Q615)</f>
        <v/>
      </c>
      <c r="Z610" s="46" t="str">
        <f>IFERROR(MAX(IF(OR(V610="",X610=""),"",IF(AND(AND(MONTH(F610)&gt;=7,MONTH(F610)&lt;8),AND(MONTH(H610)&gt;=7,MONTH(H610)&lt;8)),(NETWORKDAYS(F610,H610,Lister!$D$7:$D$13)-V610)*T610/NETWORKDAYS(Lister!$D$19,Lister!$E$19,Lister!$D$7:$D$13),IF(AND(AND(MONTH(F610)&gt;=7,MONTH(F610)&lt;8),MONTH(H610)&gt;7),(NETWORKDAYS(F610,Lister!$E$19,Lister!$D$7:$D$13)-V610)*T610/NETWORKDAYS(Lister!$D$19,Lister!$E$19,Lister!$D$7:$D$13),IF(MONTH(F610)&gt;7,0)))),0),"")</f>
        <v/>
      </c>
      <c r="AA610" s="31" t="str">
        <f>IF(Ansøgning!R615="","",Ansøgning!R615)</f>
        <v/>
      </c>
      <c r="AB610" s="46" t="str">
        <f>IFERROR(MAX(IF(OR(V610="",X610=""),"",IF(AND(AND(MONTH(F610)&gt;=8,MONTH(F610)&lt;9),AND(MONTH(H610)&gt;=8,MONTH(H610)&lt;9)),(NETWORKDAYS(F610,H610,Lister!$D$7:$D$13)-X610)*T610/NETWORKDAYS(Lister!$D$20,Lister!$E$20,Lister!$D$7:$D$13),IF(AND(MONTH(F610)=7,MONTH(H610)=8),(NETWORKDAYS(Lister!$D$20,H610,Lister!$D$7:$D$13)-X610)*T610/NETWORKDAYS(Lister!$D$20,Lister!$E$20,Lister!$D$7:$D$13),IF(AND(MONTH(F610)=7,MONTH(H610)=7),0)))),0),"")</f>
        <v/>
      </c>
      <c r="AC610" s="15" t="str">
        <f>IF(Ansøgning!U615="","",Ansøgning!U615)</f>
        <v/>
      </c>
      <c r="AD610" s="31" t="str">
        <f t="shared" si="66"/>
        <v/>
      </c>
      <c r="AE610" s="31" t="str">
        <f t="shared" si="67"/>
        <v/>
      </c>
      <c r="AF610" s="51" t="str">
        <f t="shared" si="68"/>
        <v/>
      </c>
      <c r="AG610" s="15" t="str">
        <f t="shared" si="69"/>
        <v/>
      </c>
    </row>
    <row r="611" spans="1:33" x14ac:dyDescent="0.25">
      <c r="A611" s="13" t="str">
        <f>IF(Ansøgning!A616="","",Ansøgning!A616)</f>
        <v/>
      </c>
      <c r="B611" s="13" t="str">
        <f>IF(Ansøgning!B616="","",Ansøgning!B616)</f>
        <v/>
      </c>
      <c r="C611" s="13" t="str">
        <f>IF(Ansøgning!C616="","",Ansøgning!C616)</f>
        <v/>
      </c>
      <c r="D611" s="13" t="str">
        <f>IF(Ansøgning!D616="","",Ansøgning!D616)</f>
        <v/>
      </c>
      <c r="E611" s="14" t="str">
        <f>IF(Ansøgning!E616="","",Ansøgning!E616)</f>
        <v/>
      </c>
      <c r="F611" s="16"/>
      <c r="G611" s="14" t="str">
        <f>IF(Ansøgning!F616="","",Ansøgning!F616)</f>
        <v/>
      </c>
      <c r="H611" s="16"/>
      <c r="I611" s="72" t="str">
        <f>IF(OR(F611="",H611=""),"",NETWORKDAYS(F611,H611,Lister!$D$7:$D$13))</f>
        <v/>
      </c>
      <c r="J611" s="53" t="str">
        <f>IF(Ansøgning!H616="","",Ansøgning!H616)</f>
        <v/>
      </c>
      <c r="K611" s="32" t="str">
        <f t="shared" si="63"/>
        <v/>
      </c>
      <c r="L611" s="31" t="str">
        <f>IF(Ansøgning!J616="","",Ansøgning!J616)</f>
        <v/>
      </c>
      <c r="M611" s="18"/>
      <c r="N611" s="31" t="str">
        <f>IF(Ansøgning!K616="","",Ansøgning!K616)</f>
        <v/>
      </c>
      <c r="O611" s="18"/>
      <c r="P611" s="15" t="str">
        <f>IF(Ansøgning!L616="","",Ansøgning!L616)</f>
        <v/>
      </c>
      <c r="Q611" s="46" t="str">
        <f t="shared" si="64"/>
        <v/>
      </c>
      <c r="R611" s="46"/>
      <c r="S611" s="101" t="str">
        <f>IF(Ansøgning!M616="","",Ansøgning!M616)</f>
        <v/>
      </c>
      <c r="T611" s="31" t="str">
        <f t="shared" si="65"/>
        <v/>
      </c>
      <c r="U611" s="102" t="str">
        <f>IF(Ansøgning!O616="","",Ansøgning!O616)</f>
        <v/>
      </c>
      <c r="V611" s="20"/>
      <c r="W611" s="102" t="str">
        <f>IF(Ansøgning!P616="","",Ansøgning!P616)</f>
        <v/>
      </c>
      <c r="X611" s="20"/>
      <c r="Y611" s="31" t="str">
        <f>IF(Ansøgning!Q616="","",Ansøgning!Q616)</f>
        <v/>
      </c>
      <c r="Z611" s="46" t="str">
        <f>IFERROR(MAX(IF(OR(V611="",X611=""),"",IF(AND(AND(MONTH(F611)&gt;=7,MONTH(F611)&lt;8),AND(MONTH(H611)&gt;=7,MONTH(H611)&lt;8)),(NETWORKDAYS(F611,H611,Lister!$D$7:$D$13)-V611)*T611/NETWORKDAYS(Lister!$D$19,Lister!$E$19,Lister!$D$7:$D$13),IF(AND(AND(MONTH(F611)&gt;=7,MONTH(F611)&lt;8),MONTH(H611)&gt;7),(NETWORKDAYS(F611,Lister!$E$19,Lister!$D$7:$D$13)-V611)*T611/NETWORKDAYS(Lister!$D$19,Lister!$E$19,Lister!$D$7:$D$13),IF(MONTH(F611)&gt;7,0)))),0),"")</f>
        <v/>
      </c>
      <c r="AA611" s="31" t="str">
        <f>IF(Ansøgning!R616="","",Ansøgning!R616)</f>
        <v/>
      </c>
      <c r="AB611" s="46" t="str">
        <f>IFERROR(MAX(IF(OR(V611="",X611=""),"",IF(AND(AND(MONTH(F611)&gt;=8,MONTH(F611)&lt;9),AND(MONTH(H611)&gt;=8,MONTH(H611)&lt;9)),(NETWORKDAYS(F611,H611,Lister!$D$7:$D$13)-X611)*T611/NETWORKDAYS(Lister!$D$20,Lister!$E$20,Lister!$D$7:$D$13),IF(AND(MONTH(F611)=7,MONTH(H611)=8),(NETWORKDAYS(Lister!$D$20,H611,Lister!$D$7:$D$13)-X611)*T611/NETWORKDAYS(Lister!$D$20,Lister!$E$20,Lister!$D$7:$D$13),IF(AND(MONTH(F611)=7,MONTH(H611)=7),0)))),0),"")</f>
        <v/>
      </c>
      <c r="AC611" s="15" t="str">
        <f>IF(Ansøgning!U616="","",Ansøgning!U616)</f>
        <v/>
      </c>
      <c r="AD611" s="31" t="str">
        <f t="shared" si="66"/>
        <v/>
      </c>
      <c r="AE611" s="31" t="str">
        <f t="shared" si="67"/>
        <v/>
      </c>
      <c r="AF611" s="51" t="str">
        <f t="shared" si="68"/>
        <v/>
      </c>
      <c r="AG611" s="15" t="str">
        <f t="shared" si="69"/>
        <v/>
      </c>
    </row>
    <row r="612" spans="1:33" x14ac:dyDescent="0.25">
      <c r="A612" s="13" t="str">
        <f>IF(Ansøgning!A617="","",Ansøgning!A617)</f>
        <v/>
      </c>
      <c r="B612" s="13" t="str">
        <f>IF(Ansøgning!B617="","",Ansøgning!B617)</f>
        <v/>
      </c>
      <c r="C612" s="13" t="str">
        <f>IF(Ansøgning!C617="","",Ansøgning!C617)</f>
        <v/>
      </c>
      <c r="D612" s="13" t="str">
        <f>IF(Ansøgning!D617="","",Ansøgning!D617)</f>
        <v/>
      </c>
      <c r="E612" s="14" t="str">
        <f>IF(Ansøgning!E617="","",Ansøgning!E617)</f>
        <v/>
      </c>
      <c r="F612" s="16"/>
      <c r="G612" s="14" t="str">
        <f>IF(Ansøgning!F617="","",Ansøgning!F617)</f>
        <v/>
      </c>
      <c r="H612" s="16"/>
      <c r="I612" s="72" t="str">
        <f>IF(OR(F612="",H612=""),"",NETWORKDAYS(F612,H612,Lister!$D$7:$D$13))</f>
        <v/>
      </c>
      <c r="J612" s="53" t="str">
        <f>IF(Ansøgning!H617="","",Ansøgning!H617)</f>
        <v/>
      </c>
      <c r="K612" s="32" t="str">
        <f t="shared" si="63"/>
        <v/>
      </c>
      <c r="L612" s="31" t="str">
        <f>IF(Ansøgning!J617="","",Ansøgning!J617)</f>
        <v/>
      </c>
      <c r="M612" s="18"/>
      <c r="N612" s="31" t="str">
        <f>IF(Ansøgning!K617="","",Ansøgning!K617)</f>
        <v/>
      </c>
      <c r="O612" s="18"/>
      <c r="P612" s="15" t="str">
        <f>IF(Ansøgning!L617="","",Ansøgning!L617)</f>
        <v/>
      </c>
      <c r="Q612" s="46" t="str">
        <f t="shared" si="64"/>
        <v/>
      </c>
      <c r="R612" s="46"/>
      <c r="S612" s="101" t="str">
        <f>IF(Ansøgning!M617="","",Ansøgning!M617)</f>
        <v/>
      </c>
      <c r="T612" s="31" t="str">
        <f t="shared" si="65"/>
        <v/>
      </c>
      <c r="U612" s="102" t="str">
        <f>IF(Ansøgning!O617="","",Ansøgning!O617)</f>
        <v/>
      </c>
      <c r="V612" s="20"/>
      <c r="W612" s="102" t="str">
        <f>IF(Ansøgning!P617="","",Ansøgning!P617)</f>
        <v/>
      </c>
      <c r="X612" s="20"/>
      <c r="Y612" s="31" t="str">
        <f>IF(Ansøgning!Q617="","",Ansøgning!Q617)</f>
        <v/>
      </c>
      <c r="Z612" s="46" t="str">
        <f>IFERROR(MAX(IF(OR(V612="",X612=""),"",IF(AND(AND(MONTH(F612)&gt;=7,MONTH(F612)&lt;8),AND(MONTH(H612)&gt;=7,MONTH(H612)&lt;8)),(NETWORKDAYS(F612,H612,Lister!$D$7:$D$13)-V612)*T612/NETWORKDAYS(Lister!$D$19,Lister!$E$19,Lister!$D$7:$D$13),IF(AND(AND(MONTH(F612)&gt;=7,MONTH(F612)&lt;8),MONTH(H612)&gt;7),(NETWORKDAYS(F612,Lister!$E$19,Lister!$D$7:$D$13)-V612)*T612/NETWORKDAYS(Lister!$D$19,Lister!$E$19,Lister!$D$7:$D$13),IF(MONTH(F612)&gt;7,0)))),0),"")</f>
        <v/>
      </c>
      <c r="AA612" s="31" t="str">
        <f>IF(Ansøgning!R617="","",Ansøgning!R617)</f>
        <v/>
      </c>
      <c r="AB612" s="46" t="str">
        <f>IFERROR(MAX(IF(OR(V612="",X612=""),"",IF(AND(AND(MONTH(F612)&gt;=8,MONTH(F612)&lt;9),AND(MONTH(H612)&gt;=8,MONTH(H612)&lt;9)),(NETWORKDAYS(F612,H612,Lister!$D$7:$D$13)-X612)*T612/NETWORKDAYS(Lister!$D$20,Lister!$E$20,Lister!$D$7:$D$13),IF(AND(MONTH(F612)=7,MONTH(H612)=8),(NETWORKDAYS(Lister!$D$20,H612,Lister!$D$7:$D$13)-X612)*T612/NETWORKDAYS(Lister!$D$20,Lister!$E$20,Lister!$D$7:$D$13),IF(AND(MONTH(F612)=7,MONTH(H612)=7),0)))),0),"")</f>
        <v/>
      </c>
      <c r="AC612" s="15" t="str">
        <f>IF(Ansøgning!U617="","",Ansøgning!U617)</f>
        <v/>
      </c>
      <c r="AD612" s="31" t="str">
        <f t="shared" si="66"/>
        <v/>
      </c>
      <c r="AE612" s="31" t="str">
        <f t="shared" si="67"/>
        <v/>
      </c>
      <c r="AF612" s="51" t="str">
        <f t="shared" si="68"/>
        <v/>
      </c>
      <c r="AG612" s="15" t="str">
        <f t="shared" si="69"/>
        <v/>
      </c>
    </row>
    <row r="613" spans="1:33" x14ac:dyDescent="0.25">
      <c r="A613" s="13" t="str">
        <f>IF(Ansøgning!A618="","",Ansøgning!A618)</f>
        <v/>
      </c>
      <c r="B613" s="13" t="str">
        <f>IF(Ansøgning!B618="","",Ansøgning!B618)</f>
        <v/>
      </c>
      <c r="C613" s="13" t="str">
        <f>IF(Ansøgning!C618="","",Ansøgning!C618)</f>
        <v/>
      </c>
      <c r="D613" s="13" t="str">
        <f>IF(Ansøgning!D618="","",Ansøgning!D618)</f>
        <v/>
      </c>
      <c r="E613" s="14" t="str">
        <f>IF(Ansøgning!E618="","",Ansøgning!E618)</f>
        <v/>
      </c>
      <c r="F613" s="16"/>
      <c r="G613" s="14" t="str">
        <f>IF(Ansøgning!F618="","",Ansøgning!F618)</f>
        <v/>
      </c>
      <c r="H613" s="16"/>
      <c r="I613" s="72" t="str">
        <f>IF(OR(F613="",H613=""),"",NETWORKDAYS(F613,H613,Lister!$D$7:$D$13))</f>
        <v/>
      </c>
      <c r="J613" s="53" t="str">
        <f>IF(Ansøgning!H618="","",Ansøgning!H618)</f>
        <v/>
      </c>
      <c r="K613" s="32" t="str">
        <f t="shared" si="63"/>
        <v/>
      </c>
      <c r="L613" s="31" t="str">
        <f>IF(Ansøgning!J618="","",Ansøgning!J618)</f>
        <v/>
      </c>
      <c r="M613" s="18"/>
      <c r="N613" s="31" t="str">
        <f>IF(Ansøgning!K618="","",Ansøgning!K618)</f>
        <v/>
      </c>
      <c r="O613" s="18"/>
      <c r="P613" s="15" t="str">
        <f>IF(Ansøgning!L618="","",Ansøgning!L618)</f>
        <v/>
      </c>
      <c r="Q613" s="46" t="str">
        <f t="shared" si="64"/>
        <v/>
      </c>
      <c r="R613" s="46"/>
      <c r="S613" s="101" t="str">
        <f>IF(Ansøgning!M618="","",Ansøgning!M618)</f>
        <v/>
      </c>
      <c r="T613" s="31" t="str">
        <f t="shared" si="65"/>
        <v/>
      </c>
      <c r="U613" s="102" t="str">
        <f>IF(Ansøgning!O618="","",Ansøgning!O618)</f>
        <v/>
      </c>
      <c r="V613" s="20"/>
      <c r="W613" s="102" t="str">
        <f>IF(Ansøgning!P618="","",Ansøgning!P618)</f>
        <v/>
      </c>
      <c r="X613" s="20"/>
      <c r="Y613" s="31" t="str">
        <f>IF(Ansøgning!Q618="","",Ansøgning!Q618)</f>
        <v/>
      </c>
      <c r="Z613" s="46" t="str">
        <f>IFERROR(MAX(IF(OR(V613="",X613=""),"",IF(AND(AND(MONTH(F613)&gt;=7,MONTH(F613)&lt;8),AND(MONTH(H613)&gt;=7,MONTH(H613)&lt;8)),(NETWORKDAYS(F613,H613,Lister!$D$7:$D$13)-V613)*T613/NETWORKDAYS(Lister!$D$19,Lister!$E$19,Lister!$D$7:$D$13),IF(AND(AND(MONTH(F613)&gt;=7,MONTH(F613)&lt;8),MONTH(H613)&gt;7),(NETWORKDAYS(F613,Lister!$E$19,Lister!$D$7:$D$13)-V613)*T613/NETWORKDAYS(Lister!$D$19,Lister!$E$19,Lister!$D$7:$D$13),IF(MONTH(F613)&gt;7,0)))),0),"")</f>
        <v/>
      </c>
      <c r="AA613" s="31" t="str">
        <f>IF(Ansøgning!R618="","",Ansøgning!R618)</f>
        <v/>
      </c>
      <c r="AB613" s="46" t="str">
        <f>IFERROR(MAX(IF(OR(V613="",X613=""),"",IF(AND(AND(MONTH(F613)&gt;=8,MONTH(F613)&lt;9),AND(MONTH(H613)&gt;=8,MONTH(H613)&lt;9)),(NETWORKDAYS(F613,H613,Lister!$D$7:$D$13)-X613)*T613/NETWORKDAYS(Lister!$D$20,Lister!$E$20,Lister!$D$7:$D$13),IF(AND(MONTH(F613)=7,MONTH(H613)=8),(NETWORKDAYS(Lister!$D$20,H613,Lister!$D$7:$D$13)-X613)*T613/NETWORKDAYS(Lister!$D$20,Lister!$E$20,Lister!$D$7:$D$13),IF(AND(MONTH(F613)=7,MONTH(H613)=7),0)))),0),"")</f>
        <v/>
      </c>
      <c r="AC613" s="15" t="str">
        <f>IF(Ansøgning!U618="","",Ansøgning!U618)</f>
        <v/>
      </c>
      <c r="AD613" s="31" t="str">
        <f t="shared" si="66"/>
        <v/>
      </c>
      <c r="AE613" s="31" t="str">
        <f t="shared" si="67"/>
        <v/>
      </c>
      <c r="AF613" s="51" t="str">
        <f t="shared" si="68"/>
        <v/>
      </c>
      <c r="AG613" s="15" t="str">
        <f t="shared" si="69"/>
        <v/>
      </c>
    </row>
    <row r="614" spans="1:33" x14ac:dyDescent="0.25">
      <c r="A614" s="13" t="str">
        <f>IF(Ansøgning!A619="","",Ansøgning!A619)</f>
        <v/>
      </c>
      <c r="B614" s="13" t="str">
        <f>IF(Ansøgning!B619="","",Ansøgning!B619)</f>
        <v/>
      </c>
      <c r="C614" s="13" t="str">
        <f>IF(Ansøgning!C619="","",Ansøgning!C619)</f>
        <v/>
      </c>
      <c r="D614" s="13" t="str">
        <f>IF(Ansøgning!D619="","",Ansøgning!D619)</f>
        <v/>
      </c>
      <c r="E614" s="14" t="str">
        <f>IF(Ansøgning!E619="","",Ansøgning!E619)</f>
        <v/>
      </c>
      <c r="F614" s="16"/>
      <c r="G614" s="14" t="str">
        <f>IF(Ansøgning!F619="","",Ansøgning!F619)</f>
        <v/>
      </c>
      <c r="H614" s="16"/>
      <c r="I614" s="72" t="str">
        <f>IF(OR(F614="",H614=""),"",NETWORKDAYS(F614,H614,Lister!$D$7:$D$13))</f>
        <v/>
      </c>
      <c r="J614" s="53" t="str">
        <f>IF(Ansøgning!H619="","",Ansøgning!H619)</f>
        <v/>
      </c>
      <c r="K614" s="32" t="str">
        <f t="shared" si="63"/>
        <v/>
      </c>
      <c r="L614" s="31" t="str">
        <f>IF(Ansøgning!J619="","",Ansøgning!J619)</f>
        <v/>
      </c>
      <c r="M614" s="18"/>
      <c r="N614" s="31" t="str">
        <f>IF(Ansøgning!K619="","",Ansøgning!K619)</f>
        <v/>
      </c>
      <c r="O614" s="18"/>
      <c r="P614" s="15" t="str">
        <f>IF(Ansøgning!L619="","",Ansøgning!L619)</f>
        <v/>
      </c>
      <c r="Q614" s="46" t="str">
        <f t="shared" si="64"/>
        <v/>
      </c>
      <c r="R614" s="46"/>
      <c r="S614" s="101" t="str">
        <f>IF(Ansøgning!M619="","",Ansøgning!M619)</f>
        <v/>
      </c>
      <c r="T614" s="31" t="str">
        <f t="shared" si="65"/>
        <v/>
      </c>
      <c r="U614" s="102" t="str">
        <f>IF(Ansøgning!O619="","",Ansøgning!O619)</f>
        <v/>
      </c>
      <c r="V614" s="20"/>
      <c r="W614" s="102" t="str">
        <f>IF(Ansøgning!P619="","",Ansøgning!P619)</f>
        <v/>
      </c>
      <c r="X614" s="20"/>
      <c r="Y614" s="31" t="str">
        <f>IF(Ansøgning!Q619="","",Ansøgning!Q619)</f>
        <v/>
      </c>
      <c r="Z614" s="46" t="str">
        <f>IFERROR(MAX(IF(OR(V614="",X614=""),"",IF(AND(AND(MONTH(F614)&gt;=7,MONTH(F614)&lt;8),AND(MONTH(H614)&gt;=7,MONTH(H614)&lt;8)),(NETWORKDAYS(F614,H614,Lister!$D$7:$D$13)-V614)*T614/NETWORKDAYS(Lister!$D$19,Lister!$E$19,Lister!$D$7:$D$13),IF(AND(AND(MONTH(F614)&gt;=7,MONTH(F614)&lt;8),MONTH(H614)&gt;7),(NETWORKDAYS(F614,Lister!$E$19,Lister!$D$7:$D$13)-V614)*T614/NETWORKDAYS(Lister!$D$19,Lister!$E$19,Lister!$D$7:$D$13),IF(MONTH(F614)&gt;7,0)))),0),"")</f>
        <v/>
      </c>
      <c r="AA614" s="31" t="str">
        <f>IF(Ansøgning!R619="","",Ansøgning!R619)</f>
        <v/>
      </c>
      <c r="AB614" s="46" t="str">
        <f>IFERROR(MAX(IF(OR(V614="",X614=""),"",IF(AND(AND(MONTH(F614)&gt;=8,MONTH(F614)&lt;9),AND(MONTH(H614)&gt;=8,MONTH(H614)&lt;9)),(NETWORKDAYS(F614,H614,Lister!$D$7:$D$13)-X614)*T614/NETWORKDAYS(Lister!$D$20,Lister!$E$20,Lister!$D$7:$D$13),IF(AND(MONTH(F614)=7,MONTH(H614)=8),(NETWORKDAYS(Lister!$D$20,H614,Lister!$D$7:$D$13)-X614)*T614/NETWORKDAYS(Lister!$D$20,Lister!$E$20,Lister!$D$7:$D$13),IF(AND(MONTH(F614)=7,MONTH(H614)=7),0)))),0),"")</f>
        <v/>
      </c>
      <c r="AC614" s="15" t="str">
        <f>IF(Ansøgning!U619="","",Ansøgning!U619)</f>
        <v/>
      </c>
      <c r="AD614" s="31" t="str">
        <f t="shared" si="66"/>
        <v/>
      </c>
      <c r="AE614" s="31" t="str">
        <f t="shared" si="67"/>
        <v/>
      </c>
      <c r="AF614" s="51" t="str">
        <f t="shared" si="68"/>
        <v/>
      </c>
      <c r="AG614" s="15" t="str">
        <f t="shared" si="69"/>
        <v/>
      </c>
    </row>
    <row r="615" spans="1:33" x14ac:dyDescent="0.25">
      <c r="A615" s="13" t="str">
        <f>IF(Ansøgning!A620="","",Ansøgning!A620)</f>
        <v/>
      </c>
      <c r="B615" s="13" t="str">
        <f>IF(Ansøgning!B620="","",Ansøgning!B620)</f>
        <v/>
      </c>
      <c r="C615" s="13" t="str">
        <f>IF(Ansøgning!C620="","",Ansøgning!C620)</f>
        <v/>
      </c>
      <c r="D615" s="13" t="str">
        <f>IF(Ansøgning!D620="","",Ansøgning!D620)</f>
        <v/>
      </c>
      <c r="E615" s="14" t="str">
        <f>IF(Ansøgning!E620="","",Ansøgning!E620)</f>
        <v/>
      </c>
      <c r="F615" s="16"/>
      <c r="G615" s="14" t="str">
        <f>IF(Ansøgning!F620="","",Ansøgning!F620)</f>
        <v/>
      </c>
      <c r="H615" s="16"/>
      <c r="I615" s="72" t="str">
        <f>IF(OR(F615="",H615=""),"",NETWORKDAYS(F615,H615,Lister!$D$7:$D$13))</f>
        <v/>
      </c>
      <c r="J615" s="53" t="str">
        <f>IF(Ansøgning!H620="","",Ansøgning!H620)</f>
        <v/>
      </c>
      <c r="K615" s="32" t="str">
        <f t="shared" si="63"/>
        <v/>
      </c>
      <c r="L615" s="31" t="str">
        <f>IF(Ansøgning!J620="","",Ansøgning!J620)</f>
        <v/>
      </c>
      <c r="M615" s="18"/>
      <c r="N615" s="31" t="str">
        <f>IF(Ansøgning!K620="","",Ansøgning!K620)</f>
        <v/>
      </c>
      <c r="O615" s="18"/>
      <c r="P615" s="15" t="str">
        <f>IF(Ansøgning!L620="","",Ansøgning!L620)</f>
        <v/>
      </c>
      <c r="Q615" s="46" t="str">
        <f t="shared" si="64"/>
        <v/>
      </c>
      <c r="R615" s="46"/>
      <c r="S615" s="101" t="str">
        <f>IF(Ansøgning!M620="","",Ansøgning!M620)</f>
        <v/>
      </c>
      <c r="T615" s="31" t="str">
        <f t="shared" si="65"/>
        <v/>
      </c>
      <c r="U615" s="102" t="str">
        <f>IF(Ansøgning!O620="","",Ansøgning!O620)</f>
        <v/>
      </c>
      <c r="V615" s="20"/>
      <c r="W615" s="102" t="str">
        <f>IF(Ansøgning!P620="","",Ansøgning!P620)</f>
        <v/>
      </c>
      <c r="X615" s="20"/>
      <c r="Y615" s="31" t="str">
        <f>IF(Ansøgning!Q620="","",Ansøgning!Q620)</f>
        <v/>
      </c>
      <c r="Z615" s="46" t="str">
        <f>IFERROR(MAX(IF(OR(V615="",X615=""),"",IF(AND(AND(MONTH(F615)&gt;=7,MONTH(F615)&lt;8),AND(MONTH(H615)&gt;=7,MONTH(H615)&lt;8)),(NETWORKDAYS(F615,H615,Lister!$D$7:$D$13)-V615)*T615/NETWORKDAYS(Lister!$D$19,Lister!$E$19,Lister!$D$7:$D$13),IF(AND(AND(MONTH(F615)&gt;=7,MONTH(F615)&lt;8),MONTH(H615)&gt;7),(NETWORKDAYS(F615,Lister!$E$19,Lister!$D$7:$D$13)-V615)*T615/NETWORKDAYS(Lister!$D$19,Lister!$E$19,Lister!$D$7:$D$13),IF(MONTH(F615)&gt;7,0)))),0),"")</f>
        <v/>
      </c>
      <c r="AA615" s="31" t="str">
        <f>IF(Ansøgning!R620="","",Ansøgning!R620)</f>
        <v/>
      </c>
      <c r="AB615" s="46" t="str">
        <f>IFERROR(MAX(IF(OR(V615="",X615=""),"",IF(AND(AND(MONTH(F615)&gt;=8,MONTH(F615)&lt;9),AND(MONTH(H615)&gt;=8,MONTH(H615)&lt;9)),(NETWORKDAYS(F615,H615,Lister!$D$7:$D$13)-X615)*T615/NETWORKDAYS(Lister!$D$20,Lister!$E$20,Lister!$D$7:$D$13),IF(AND(MONTH(F615)=7,MONTH(H615)=8),(NETWORKDAYS(Lister!$D$20,H615,Lister!$D$7:$D$13)-X615)*T615/NETWORKDAYS(Lister!$D$20,Lister!$E$20,Lister!$D$7:$D$13),IF(AND(MONTH(F615)=7,MONTH(H615)=7),0)))),0),"")</f>
        <v/>
      </c>
      <c r="AC615" s="15" t="str">
        <f>IF(Ansøgning!U620="","",Ansøgning!U620)</f>
        <v/>
      </c>
      <c r="AD615" s="31" t="str">
        <f t="shared" si="66"/>
        <v/>
      </c>
      <c r="AE615" s="31" t="str">
        <f t="shared" si="67"/>
        <v/>
      </c>
      <c r="AF615" s="51" t="str">
        <f t="shared" si="68"/>
        <v/>
      </c>
      <c r="AG615" s="15" t="str">
        <f t="shared" si="69"/>
        <v/>
      </c>
    </row>
    <row r="616" spans="1:33" x14ac:dyDescent="0.25">
      <c r="A616" s="13" t="str">
        <f>IF(Ansøgning!A621="","",Ansøgning!A621)</f>
        <v/>
      </c>
      <c r="B616" s="13" t="str">
        <f>IF(Ansøgning!B621="","",Ansøgning!B621)</f>
        <v/>
      </c>
      <c r="C616" s="13" t="str">
        <f>IF(Ansøgning!C621="","",Ansøgning!C621)</f>
        <v/>
      </c>
      <c r="D616" s="13" t="str">
        <f>IF(Ansøgning!D621="","",Ansøgning!D621)</f>
        <v/>
      </c>
      <c r="E616" s="14" t="str">
        <f>IF(Ansøgning!E621="","",Ansøgning!E621)</f>
        <v/>
      </c>
      <c r="F616" s="16"/>
      <c r="G616" s="14" t="str">
        <f>IF(Ansøgning!F621="","",Ansøgning!F621)</f>
        <v/>
      </c>
      <c r="H616" s="16"/>
      <c r="I616" s="72" t="str">
        <f>IF(OR(F616="",H616=""),"",NETWORKDAYS(F616,H616,Lister!$D$7:$D$13))</f>
        <v/>
      </c>
      <c r="J616" s="53" t="str">
        <f>IF(Ansøgning!H621="","",Ansøgning!H621)</f>
        <v/>
      </c>
      <c r="K616" s="32" t="str">
        <f t="shared" si="63"/>
        <v/>
      </c>
      <c r="L616" s="31" t="str">
        <f>IF(Ansøgning!J621="","",Ansøgning!J621)</f>
        <v/>
      </c>
      <c r="M616" s="18"/>
      <c r="N616" s="31" t="str">
        <f>IF(Ansøgning!K621="","",Ansøgning!K621)</f>
        <v/>
      </c>
      <c r="O616" s="18"/>
      <c r="P616" s="15" t="str">
        <f>IF(Ansøgning!L621="","",Ansøgning!L621)</f>
        <v/>
      </c>
      <c r="Q616" s="46" t="str">
        <f t="shared" si="64"/>
        <v/>
      </c>
      <c r="R616" s="46"/>
      <c r="S616" s="101" t="str">
        <f>IF(Ansøgning!M621="","",Ansøgning!M621)</f>
        <v/>
      </c>
      <c r="T616" s="31" t="str">
        <f t="shared" si="65"/>
        <v/>
      </c>
      <c r="U616" s="102" t="str">
        <f>IF(Ansøgning!O621="","",Ansøgning!O621)</f>
        <v/>
      </c>
      <c r="V616" s="20"/>
      <c r="W616" s="102" t="str">
        <f>IF(Ansøgning!P621="","",Ansøgning!P621)</f>
        <v/>
      </c>
      <c r="X616" s="20"/>
      <c r="Y616" s="31" t="str">
        <f>IF(Ansøgning!Q621="","",Ansøgning!Q621)</f>
        <v/>
      </c>
      <c r="Z616" s="46" t="str">
        <f>IFERROR(MAX(IF(OR(V616="",X616=""),"",IF(AND(AND(MONTH(F616)&gt;=7,MONTH(F616)&lt;8),AND(MONTH(H616)&gt;=7,MONTH(H616)&lt;8)),(NETWORKDAYS(F616,H616,Lister!$D$7:$D$13)-V616)*T616/NETWORKDAYS(Lister!$D$19,Lister!$E$19,Lister!$D$7:$D$13),IF(AND(AND(MONTH(F616)&gt;=7,MONTH(F616)&lt;8),MONTH(H616)&gt;7),(NETWORKDAYS(F616,Lister!$E$19,Lister!$D$7:$D$13)-V616)*T616/NETWORKDAYS(Lister!$D$19,Lister!$E$19,Lister!$D$7:$D$13),IF(MONTH(F616)&gt;7,0)))),0),"")</f>
        <v/>
      </c>
      <c r="AA616" s="31" t="str">
        <f>IF(Ansøgning!R621="","",Ansøgning!R621)</f>
        <v/>
      </c>
      <c r="AB616" s="46" t="str">
        <f>IFERROR(MAX(IF(OR(V616="",X616=""),"",IF(AND(AND(MONTH(F616)&gt;=8,MONTH(F616)&lt;9),AND(MONTH(H616)&gt;=8,MONTH(H616)&lt;9)),(NETWORKDAYS(F616,H616,Lister!$D$7:$D$13)-X616)*T616/NETWORKDAYS(Lister!$D$20,Lister!$E$20,Lister!$D$7:$D$13),IF(AND(MONTH(F616)=7,MONTH(H616)=8),(NETWORKDAYS(Lister!$D$20,H616,Lister!$D$7:$D$13)-X616)*T616/NETWORKDAYS(Lister!$D$20,Lister!$E$20,Lister!$D$7:$D$13),IF(AND(MONTH(F616)=7,MONTH(H616)=7),0)))),0),"")</f>
        <v/>
      </c>
      <c r="AC616" s="15" t="str">
        <f>IF(Ansøgning!U621="","",Ansøgning!U621)</f>
        <v/>
      </c>
      <c r="AD616" s="31" t="str">
        <f t="shared" si="66"/>
        <v/>
      </c>
      <c r="AE616" s="31" t="str">
        <f t="shared" si="67"/>
        <v/>
      </c>
      <c r="AF616" s="51" t="str">
        <f t="shared" si="68"/>
        <v/>
      </c>
      <c r="AG616" s="15" t="str">
        <f t="shared" si="69"/>
        <v/>
      </c>
    </row>
    <row r="617" spans="1:33" x14ac:dyDescent="0.25">
      <c r="A617" s="13" t="str">
        <f>IF(Ansøgning!A622="","",Ansøgning!A622)</f>
        <v/>
      </c>
      <c r="B617" s="13" t="str">
        <f>IF(Ansøgning!B622="","",Ansøgning!B622)</f>
        <v/>
      </c>
      <c r="C617" s="13" t="str">
        <f>IF(Ansøgning!C622="","",Ansøgning!C622)</f>
        <v/>
      </c>
      <c r="D617" s="13" t="str">
        <f>IF(Ansøgning!D622="","",Ansøgning!D622)</f>
        <v/>
      </c>
      <c r="E617" s="14" t="str">
        <f>IF(Ansøgning!E622="","",Ansøgning!E622)</f>
        <v/>
      </c>
      <c r="F617" s="16"/>
      <c r="G617" s="14" t="str">
        <f>IF(Ansøgning!F622="","",Ansøgning!F622)</f>
        <v/>
      </c>
      <c r="H617" s="16"/>
      <c r="I617" s="72" t="str">
        <f>IF(OR(F617="",H617=""),"",NETWORKDAYS(F617,H617,Lister!$D$7:$D$13))</f>
        <v/>
      </c>
      <c r="J617" s="53" t="str">
        <f>IF(Ansøgning!H622="","",Ansøgning!H622)</f>
        <v/>
      </c>
      <c r="K617" s="32" t="str">
        <f t="shared" si="63"/>
        <v/>
      </c>
      <c r="L617" s="31" t="str">
        <f>IF(Ansøgning!J622="","",Ansøgning!J622)</f>
        <v/>
      </c>
      <c r="M617" s="18"/>
      <c r="N617" s="31" t="str">
        <f>IF(Ansøgning!K622="","",Ansøgning!K622)</f>
        <v/>
      </c>
      <c r="O617" s="18"/>
      <c r="P617" s="15" t="str">
        <f>IF(Ansøgning!L622="","",Ansøgning!L622)</f>
        <v/>
      </c>
      <c r="Q617" s="46" t="str">
        <f t="shared" si="64"/>
        <v/>
      </c>
      <c r="R617" s="46"/>
      <c r="S617" s="101" t="str">
        <f>IF(Ansøgning!M622="","",Ansøgning!M622)</f>
        <v/>
      </c>
      <c r="T617" s="31" t="str">
        <f t="shared" si="65"/>
        <v/>
      </c>
      <c r="U617" s="102" t="str">
        <f>IF(Ansøgning!O622="","",Ansøgning!O622)</f>
        <v/>
      </c>
      <c r="V617" s="20"/>
      <c r="W617" s="102" t="str">
        <f>IF(Ansøgning!P622="","",Ansøgning!P622)</f>
        <v/>
      </c>
      <c r="X617" s="20"/>
      <c r="Y617" s="31" t="str">
        <f>IF(Ansøgning!Q622="","",Ansøgning!Q622)</f>
        <v/>
      </c>
      <c r="Z617" s="46" t="str">
        <f>IFERROR(MAX(IF(OR(V617="",X617=""),"",IF(AND(AND(MONTH(F617)&gt;=7,MONTH(F617)&lt;8),AND(MONTH(H617)&gt;=7,MONTH(H617)&lt;8)),(NETWORKDAYS(F617,H617,Lister!$D$7:$D$13)-V617)*T617/NETWORKDAYS(Lister!$D$19,Lister!$E$19,Lister!$D$7:$D$13),IF(AND(AND(MONTH(F617)&gt;=7,MONTH(F617)&lt;8),MONTH(H617)&gt;7),(NETWORKDAYS(F617,Lister!$E$19,Lister!$D$7:$D$13)-V617)*T617/NETWORKDAYS(Lister!$D$19,Lister!$E$19,Lister!$D$7:$D$13),IF(MONTH(F617)&gt;7,0)))),0),"")</f>
        <v/>
      </c>
      <c r="AA617" s="31" t="str">
        <f>IF(Ansøgning!R622="","",Ansøgning!R622)</f>
        <v/>
      </c>
      <c r="AB617" s="46" t="str">
        <f>IFERROR(MAX(IF(OR(V617="",X617=""),"",IF(AND(AND(MONTH(F617)&gt;=8,MONTH(F617)&lt;9),AND(MONTH(H617)&gt;=8,MONTH(H617)&lt;9)),(NETWORKDAYS(F617,H617,Lister!$D$7:$D$13)-X617)*T617/NETWORKDAYS(Lister!$D$20,Lister!$E$20,Lister!$D$7:$D$13),IF(AND(MONTH(F617)=7,MONTH(H617)=8),(NETWORKDAYS(Lister!$D$20,H617,Lister!$D$7:$D$13)-X617)*T617/NETWORKDAYS(Lister!$D$20,Lister!$E$20,Lister!$D$7:$D$13),IF(AND(MONTH(F617)=7,MONTH(H617)=7),0)))),0),"")</f>
        <v/>
      </c>
      <c r="AC617" s="15" t="str">
        <f>IF(Ansøgning!U622="","",Ansøgning!U622)</f>
        <v/>
      </c>
      <c r="AD617" s="31" t="str">
        <f t="shared" si="66"/>
        <v/>
      </c>
      <c r="AE617" s="31" t="str">
        <f t="shared" si="67"/>
        <v/>
      </c>
      <c r="AF617" s="51" t="str">
        <f t="shared" si="68"/>
        <v/>
      </c>
      <c r="AG617" s="15" t="str">
        <f t="shared" si="69"/>
        <v/>
      </c>
    </row>
    <row r="618" spans="1:33" x14ac:dyDescent="0.25">
      <c r="A618" s="13" t="str">
        <f>IF(Ansøgning!A623="","",Ansøgning!A623)</f>
        <v/>
      </c>
      <c r="B618" s="13" t="str">
        <f>IF(Ansøgning!B623="","",Ansøgning!B623)</f>
        <v/>
      </c>
      <c r="C618" s="13" t="str">
        <f>IF(Ansøgning!C623="","",Ansøgning!C623)</f>
        <v/>
      </c>
      <c r="D618" s="13" t="str">
        <f>IF(Ansøgning!D623="","",Ansøgning!D623)</f>
        <v/>
      </c>
      <c r="E618" s="14" t="str">
        <f>IF(Ansøgning!E623="","",Ansøgning!E623)</f>
        <v/>
      </c>
      <c r="F618" s="16"/>
      <c r="G618" s="14" t="str">
        <f>IF(Ansøgning!F623="","",Ansøgning!F623)</f>
        <v/>
      </c>
      <c r="H618" s="16"/>
      <c r="I618" s="72" t="str">
        <f>IF(OR(F618="",H618=""),"",NETWORKDAYS(F618,H618,Lister!$D$7:$D$13))</f>
        <v/>
      </c>
      <c r="J618" s="53" t="str">
        <f>IF(Ansøgning!H623="","",Ansøgning!H623)</f>
        <v/>
      </c>
      <c r="K618" s="32" t="str">
        <f t="shared" si="63"/>
        <v/>
      </c>
      <c r="L618" s="31" t="str">
        <f>IF(Ansøgning!J623="","",Ansøgning!J623)</f>
        <v/>
      </c>
      <c r="M618" s="18"/>
      <c r="N618" s="31" t="str">
        <f>IF(Ansøgning!K623="","",Ansøgning!K623)</f>
        <v/>
      </c>
      <c r="O618" s="18"/>
      <c r="P618" s="15" t="str">
        <f>IF(Ansøgning!L623="","",Ansøgning!L623)</f>
        <v/>
      </c>
      <c r="Q618" s="46" t="str">
        <f t="shared" si="64"/>
        <v/>
      </c>
      <c r="R618" s="46"/>
      <c r="S618" s="101" t="str">
        <f>IF(Ansøgning!M623="","",Ansøgning!M623)</f>
        <v/>
      </c>
      <c r="T618" s="31" t="str">
        <f t="shared" si="65"/>
        <v/>
      </c>
      <c r="U618" s="102" t="str">
        <f>IF(Ansøgning!O623="","",Ansøgning!O623)</f>
        <v/>
      </c>
      <c r="V618" s="20"/>
      <c r="W618" s="102" t="str">
        <f>IF(Ansøgning!P623="","",Ansøgning!P623)</f>
        <v/>
      </c>
      <c r="X618" s="20"/>
      <c r="Y618" s="31" t="str">
        <f>IF(Ansøgning!Q623="","",Ansøgning!Q623)</f>
        <v/>
      </c>
      <c r="Z618" s="46" t="str">
        <f>IFERROR(MAX(IF(OR(V618="",X618=""),"",IF(AND(AND(MONTH(F618)&gt;=7,MONTH(F618)&lt;8),AND(MONTH(H618)&gt;=7,MONTH(H618)&lt;8)),(NETWORKDAYS(F618,H618,Lister!$D$7:$D$13)-V618)*T618/NETWORKDAYS(Lister!$D$19,Lister!$E$19,Lister!$D$7:$D$13),IF(AND(AND(MONTH(F618)&gt;=7,MONTH(F618)&lt;8),MONTH(H618)&gt;7),(NETWORKDAYS(F618,Lister!$E$19,Lister!$D$7:$D$13)-V618)*T618/NETWORKDAYS(Lister!$D$19,Lister!$E$19,Lister!$D$7:$D$13),IF(MONTH(F618)&gt;7,0)))),0),"")</f>
        <v/>
      </c>
      <c r="AA618" s="31" t="str">
        <f>IF(Ansøgning!R623="","",Ansøgning!R623)</f>
        <v/>
      </c>
      <c r="AB618" s="46" t="str">
        <f>IFERROR(MAX(IF(OR(V618="",X618=""),"",IF(AND(AND(MONTH(F618)&gt;=8,MONTH(F618)&lt;9),AND(MONTH(H618)&gt;=8,MONTH(H618)&lt;9)),(NETWORKDAYS(F618,H618,Lister!$D$7:$D$13)-X618)*T618/NETWORKDAYS(Lister!$D$20,Lister!$E$20,Lister!$D$7:$D$13),IF(AND(MONTH(F618)=7,MONTH(H618)=8),(NETWORKDAYS(Lister!$D$20,H618,Lister!$D$7:$D$13)-X618)*T618/NETWORKDAYS(Lister!$D$20,Lister!$E$20,Lister!$D$7:$D$13),IF(AND(MONTH(F618)=7,MONTH(H618)=7),0)))),0),"")</f>
        <v/>
      </c>
      <c r="AC618" s="15" t="str">
        <f>IF(Ansøgning!U623="","",Ansøgning!U623)</f>
        <v/>
      </c>
      <c r="AD618" s="31" t="str">
        <f t="shared" si="66"/>
        <v/>
      </c>
      <c r="AE618" s="31" t="str">
        <f t="shared" si="67"/>
        <v/>
      </c>
      <c r="AF618" s="51" t="str">
        <f t="shared" si="68"/>
        <v/>
      </c>
      <c r="AG618" s="15" t="str">
        <f t="shared" si="69"/>
        <v/>
      </c>
    </row>
    <row r="619" spans="1:33" x14ac:dyDescent="0.25">
      <c r="A619" s="13" t="str">
        <f>IF(Ansøgning!A624="","",Ansøgning!A624)</f>
        <v/>
      </c>
      <c r="B619" s="13" t="str">
        <f>IF(Ansøgning!B624="","",Ansøgning!B624)</f>
        <v/>
      </c>
      <c r="C619" s="13" t="str">
        <f>IF(Ansøgning!C624="","",Ansøgning!C624)</f>
        <v/>
      </c>
      <c r="D619" s="13" t="str">
        <f>IF(Ansøgning!D624="","",Ansøgning!D624)</f>
        <v/>
      </c>
      <c r="E619" s="14" t="str">
        <f>IF(Ansøgning!E624="","",Ansøgning!E624)</f>
        <v/>
      </c>
      <c r="F619" s="16"/>
      <c r="G619" s="14" t="str">
        <f>IF(Ansøgning!F624="","",Ansøgning!F624)</f>
        <v/>
      </c>
      <c r="H619" s="16"/>
      <c r="I619" s="72" t="str">
        <f>IF(OR(F619="",H619=""),"",NETWORKDAYS(F619,H619,Lister!$D$7:$D$13))</f>
        <v/>
      </c>
      <c r="J619" s="53" t="str">
        <f>IF(Ansøgning!H624="","",Ansøgning!H624)</f>
        <v/>
      </c>
      <c r="K619" s="32" t="str">
        <f t="shared" si="63"/>
        <v/>
      </c>
      <c r="L619" s="31" t="str">
        <f>IF(Ansøgning!J624="","",Ansøgning!J624)</f>
        <v/>
      </c>
      <c r="M619" s="18"/>
      <c r="N619" s="31" t="str">
        <f>IF(Ansøgning!K624="","",Ansøgning!K624)</f>
        <v/>
      </c>
      <c r="O619" s="18"/>
      <c r="P619" s="15" t="str">
        <f>IF(Ansøgning!L624="","",Ansøgning!L624)</f>
        <v/>
      </c>
      <c r="Q619" s="46" t="str">
        <f t="shared" si="64"/>
        <v/>
      </c>
      <c r="R619" s="46"/>
      <c r="S619" s="101" t="str">
        <f>IF(Ansøgning!M624="","",Ansøgning!M624)</f>
        <v/>
      </c>
      <c r="T619" s="31" t="str">
        <f t="shared" si="65"/>
        <v/>
      </c>
      <c r="U619" s="102" t="str">
        <f>IF(Ansøgning!O624="","",Ansøgning!O624)</f>
        <v/>
      </c>
      <c r="V619" s="20"/>
      <c r="W619" s="102" t="str">
        <f>IF(Ansøgning!P624="","",Ansøgning!P624)</f>
        <v/>
      </c>
      <c r="X619" s="20"/>
      <c r="Y619" s="31" t="str">
        <f>IF(Ansøgning!Q624="","",Ansøgning!Q624)</f>
        <v/>
      </c>
      <c r="Z619" s="46" t="str">
        <f>IFERROR(MAX(IF(OR(V619="",X619=""),"",IF(AND(AND(MONTH(F619)&gt;=7,MONTH(F619)&lt;8),AND(MONTH(H619)&gt;=7,MONTH(H619)&lt;8)),(NETWORKDAYS(F619,H619,Lister!$D$7:$D$13)-V619)*T619/NETWORKDAYS(Lister!$D$19,Lister!$E$19,Lister!$D$7:$D$13),IF(AND(AND(MONTH(F619)&gt;=7,MONTH(F619)&lt;8),MONTH(H619)&gt;7),(NETWORKDAYS(F619,Lister!$E$19,Lister!$D$7:$D$13)-V619)*T619/NETWORKDAYS(Lister!$D$19,Lister!$E$19,Lister!$D$7:$D$13),IF(MONTH(F619)&gt;7,0)))),0),"")</f>
        <v/>
      </c>
      <c r="AA619" s="31" t="str">
        <f>IF(Ansøgning!R624="","",Ansøgning!R624)</f>
        <v/>
      </c>
      <c r="AB619" s="46" t="str">
        <f>IFERROR(MAX(IF(OR(V619="",X619=""),"",IF(AND(AND(MONTH(F619)&gt;=8,MONTH(F619)&lt;9),AND(MONTH(H619)&gt;=8,MONTH(H619)&lt;9)),(NETWORKDAYS(F619,H619,Lister!$D$7:$D$13)-X619)*T619/NETWORKDAYS(Lister!$D$20,Lister!$E$20,Lister!$D$7:$D$13),IF(AND(MONTH(F619)=7,MONTH(H619)=8),(NETWORKDAYS(Lister!$D$20,H619,Lister!$D$7:$D$13)-X619)*T619/NETWORKDAYS(Lister!$D$20,Lister!$E$20,Lister!$D$7:$D$13),IF(AND(MONTH(F619)=7,MONTH(H619)=7),0)))),0),"")</f>
        <v/>
      </c>
      <c r="AC619" s="15" t="str">
        <f>IF(Ansøgning!U624="","",Ansøgning!U624)</f>
        <v/>
      </c>
      <c r="AD619" s="31" t="str">
        <f t="shared" si="66"/>
        <v/>
      </c>
      <c r="AE619" s="31" t="str">
        <f t="shared" si="67"/>
        <v/>
      </c>
      <c r="AF619" s="51" t="str">
        <f t="shared" si="68"/>
        <v/>
      </c>
      <c r="AG619" s="15" t="str">
        <f t="shared" si="69"/>
        <v/>
      </c>
    </row>
    <row r="620" spans="1:33" x14ac:dyDescent="0.25">
      <c r="A620" s="13" t="str">
        <f>IF(Ansøgning!A625="","",Ansøgning!A625)</f>
        <v/>
      </c>
      <c r="B620" s="13" t="str">
        <f>IF(Ansøgning!B625="","",Ansøgning!B625)</f>
        <v/>
      </c>
      <c r="C620" s="13" t="str">
        <f>IF(Ansøgning!C625="","",Ansøgning!C625)</f>
        <v/>
      </c>
      <c r="D620" s="13" t="str">
        <f>IF(Ansøgning!D625="","",Ansøgning!D625)</f>
        <v/>
      </c>
      <c r="E620" s="14" t="str">
        <f>IF(Ansøgning!E625="","",Ansøgning!E625)</f>
        <v/>
      </c>
      <c r="F620" s="16"/>
      <c r="G620" s="14" t="str">
        <f>IF(Ansøgning!F625="","",Ansøgning!F625)</f>
        <v/>
      </c>
      <c r="H620" s="16"/>
      <c r="I620" s="72" t="str">
        <f>IF(OR(F620="",H620=""),"",NETWORKDAYS(F620,H620,Lister!$D$7:$D$13))</f>
        <v/>
      </c>
      <c r="J620" s="53" t="str">
        <f>IF(Ansøgning!H625="","",Ansøgning!H625)</f>
        <v/>
      </c>
      <c r="K620" s="32" t="str">
        <f t="shared" si="63"/>
        <v/>
      </c>
      <c r="L620" s="31" t="str">
        <f>IF(Ansøgning!J625="","",Ansøgning!J625)</f>
        <v/>
      </c>
      <c r="M620" s="18"/>
      <c r="N620" s="31" t="str">
        <f>IF(Ansøgning!K625="","",Ansøgning!K625)</f>
        <v/>
      </c>
      <c r="O620" s="18"/>
      <c r="P620" s="15" t="str">
        <f>IF(Ansøgning!L625="","",Ansøgning!L625)</f>
        <v/>
      </c>
      <c r="Q620" s="46" t="str">
        <f t="shared" si="64"/>
        <v/>
      </c>
      <c r="R620" s="46"/>
      <c r="S620" s="101" t="str">
        <f>IF(Ansøgning!M625="","",Ansøgning!M625)</f>
        <v/>
      </c>
      <c r="T620" s="31" t="str">
        <f t="shared" si="65"/>
        <v/>
      </c>
      <c r="U620" s="102" t="str">
        <f>IF(Ansøgning!O625="","",Ansøgning!O625)</f>
        <v/>
      </c>
      <c r="V620" s="20"/>
      <c r="W620" s="102" t="str">
        <f>IF(Ansøgning!P625="","",Ansøgning!P625)</f>
        <v/>
      </c>
      <c r="X620" s="20"/>
      <c r="Y620" s="31" t="str">
        <f>IF(Ansøgning!Q625="","",Ansøgning!Q625)</f>
        <v/>
      </c>
      <c r="Z620" s="46" t="str">
        <f>IFERROR(MAX(IF(OR(V620="",X620=""),"",IF(AND(AND(MONTH(F620)&gt;=7,MONTH(F620)&lt;8),AND(MONTH(H620)&gt;=7,MONTH(H620)&lt;8)),(NETWORKDAYS(F620,H620,Lister!$D$7:$D$13)-V620)*T620/NETWORKDAYS(Lister!$D$19,Lister!$E$19,Lister!$D$7:$D$13),IF(AND(AND(MONTH(F620)&gt;=7,MONTH(F620)&lt;8),MONTH(H620)&gt;7),(NETWORKDAYS(F620,Lister!$E$19,Lister!$D$7:$D$13)-V620)*T620/NETWORKDAYS(Lister!$D$19,Lister!$E$19,Lister!$D$7:$D$13),IF(MONTH(F620)&gt;7,0)))),0),"")</f>
        <v/>
      </c>
      <c r="AA620" s="31" t="str">
        <f>IF(Ansøgning!R625="","",Ansøgning!R625)</f>
        <v/>
      </c>
      <c r="AB620" s="46" t="str">
        <f>IFERROR(MAX(IF(OR(V620="",X620=""),"",IF(AND(AND(MONTH(F620)&gt;=8,MONTH(F620)&lt;9),AND(MONTH(H620)&gt;=8,MONTH(H620)&lt;9)),(NETWORKDAYS(F620,H620,Lister!$D$7:$D$13)-X620)*T620/NETWORKDAYS(Lister!$D$20,Lister!$E$20,Lister!$D$7:$D$13),IF(AND(MONTH(F620)=7,MONTH(H620)=8),(NETWORKDAYS(Lister!$D$20,H620,Lister!$D$7:$D$13)-X620)*T620/NETWORKDAYS(Lister!$D$20,Lister!$E$20,Lister!$D$7:$D$13),IF(AND(MONTH(F620)=7,MONTH(H620)=7),0)))),0),"")</f>
        <v/>
      </c>
      <c r="AC620" s="15" t="str">
        <f>IF(Ansøgning!U625="","",Ansøgning!U625)</f>
        <v/>
      </c>
      <c r="AD620" s="31" t="str">
        <f t="shared" si="66"/>
        <v/>
      </c>
      <c r="AE620" s="31" t="str">
        <f t="shared" si="67"/>
        <v/>
      </c>
      <c r="AF620" s="51" t="str">
        <f t="shared" si="68"/>
        <v/>
      </c>
      <c r="AG620" s="15" t="str">
        <f t="shared" si="69"/>
        <v/>
      </c>
    </row>
    <row r="621" spans="1:33" x14ac:dyDescent="0.25">
      <c r="A621" s="13" t="str">
        <f>IF(Ansøgning!A626="","",Ansøgning!A626)</f>
        <v/>
      </c>
      <c r="B621" s="13" t="str">
        <f>IF(Ansøgning!B626="","",Ansøgning!B626)</f>
        <v/>
      </c>
      <c r="C621" s="13" t="str">
        <f>IF(Ansøgning!C626="","",Ansøgning!C626)</f>
        <v/>
      </c>
      <c r="D621" s="13" t="str">
        <f>IF(Ansøgning!D626="","",Ansøgning!D626)</f>
        <v/>
      </c>
      <c r="E621" s="14" t="str">
        <f>IF(Ansøgning!E626="","",Ansøgning!E626)</f>
        <v/>
      </c>
      <c r="F621" s="16"/>
      <c r="G621" s="14" t="str">
        <f>IF(Ansøgning!F626="","",Ansøgning!F626)</f>
        <v/>
      </c>
      <c r="H621" s="16"/>
      <c r="I621" s="72" t="str">
        <f>IF(OR(F621="",H621=""),"",NETWORKDAYS(F621,H621,Lister!$D$7:$D$13))</f>
        <v/>
      </c>
      <c r="J621" s="53" t="str">
        <f>IF(Ansøgning!H626="","",Ansøgning!H626)</f>
        <v/>
      </c>
      <c r="K621" s="32" t="str">
        <f t="shared" si="63"/>
        <v/>
      </c>
      <c r="L621" s="31" t="str">
        <f>IF(Ansøgning!J626="","",Ansøgning!J626)</f>
        <v/>
      </c>
      <c r="M621" s="18"/>
      <c r="N621" s="31" t="str">
        <f>IF(Ansøgning!K626="","",Ansøgning!K626)</f>
        <v/>
      </c>
      <c r="O621" s="18"/>
      <c r="P621" s="15" t="str">
        <f>IF(Ansøgning!L626="","",Ansøgning!L626)</f>
        <v/>
      </c>
      <c r="Q621" s="46" t="str">
        <f t="shared" si="64"/>
        <v/>
      </c>
      <c r="R621" s="46"/>
      <c r="S621" s="101" t="str">
        <f>IF(Ansøgning!M626="","",Ansøgning!M626)</f>
        <v/>
      </c>
      <c r="T621" s="31" t="str">
        <f t="shared" si="65"/>
        <v/>
      </c>
      <c r="U621" s="102" t="str">
        <f>IF(Ansøgning!O626="","",Ansøgning!O626)</f>
        <v/>
      </c>
      <c r="V621" s="20"/>
      <c r="W621" s="102" t="str">
        <f>IF(Ansøgning!P626="","",Ansøgning!P626)</f>
        <v/>
      </c>
      <c r="X621" s="20"/>
      <c r="Y621" s="31" t="str">
        <f>IF(Ansøgning!Q626="","",Ansøgning!Q626)</f>
        <v/>
      </c>
      <c r="Z621" s="46" t="str">
        <f>IFERROR(MAX(IF(OR(V621="",X621=""),"",IF(AND(AND(MONTH(F621)&gt;=7,MONTH(F621)&lt;8),AND(MONTH(H621)&gt;=7,MONTH(H621)&lt;8)),(NETWORKDAYS(F621,H621,Lister!$D$7:$D$13)-V621)*T621/NETWORKDAYS(Lister!$D$19,Lister!$E$19,Lister!$D$7:$D$13),IF(AND(AND(MONTH(F621)&gt;=7,MONTH(F621)&lt;8),MONTH(H621)&gt;7),(NETWORKDAYS(F621,Lister!$E$19,Lister!$D$7:$D$13)-V621)*T621/NETWORKDAYS(Lister!$D$19,Lister!$E$19,Lister!$D$7:$D$13),IF(MONTH(F621)&gt;7,0)))),0),"")</f>
        <v/>
      </c>
      <c r="AA621" s="31" t="str">
        <f>IF(Ansøgning!R626="","",Ansøgning!R626)</f>
        <v/>
      </c>
      <c r="AB621" s="46" t="str">
        <f>IFERROR(MAX(IF(OR(V621="",X621=""),"",IF(AND(AND(MONTH(F621)&gt;=8,MONTH(F621)&lt;9),AND(MONTH(H621)&gt;=8,MONTH(H621)&lt;9)),(NETWORKDAYS(F621,H621,Lister!$D$7:$D$13)-X621)*T621/NETWORKDAYS(Lister!$D$20,Lister!$E$20,Lister!$D$7:$D$13),IF(AND(MONTH(F621)=7,MONTH(H621)=8),(NETWORKDAYS(Lister!$D$20,H621,Lister!$D$7:$D$13)-X621)*T621/NETWORKDAYS(Lister!$D$20,Lister!$E$20,Lister!$D$7:$D$13),IF(AND(MONTH(F621)=7,MONTH(H621)=7),0)))),0),"")</f>
        <v/>
      </c>
      <c r="AC621" s="15" t="str">
        <f>IF(Ansøgning!U626="","",Ansøgning!U626)</f>
        <v/>
      </c>
      <c r="AD621" s="31" t="str">
        <f t="shared" si="66"/>
        <v/>
      </c>
      <c r="AE621" s="31" t="str">
        <f t="shared" si="67"/>
        <v/>
      </c>
      <c r="AF621" s="51" t="str">
        <f t="shared" si="68"/>
        <v/>
      </c>
      <c r="AG621" s="15" t="str">
        <f t="shared" si="69"/>
        <v/>
      </c>
    </row>
    <row r="622" spans="1:33" x14ac:dyDescent="0.25">
      <c r="A622" s="13" t="str">
        <f>IF(Ansøgning!A627="","",Ansøgning!A627)</f>
        <v/>
      </c>
      <c r="B622" s="13" t="str">
        <f>IF(Ansøgning!B627="","",Ansøgning!B627)</f>
        <v/>
      </c>
      <c r="C622" s="13" t="str">
        <f>IF(Ansøgning!C627="","",Ansøgning!C627)</f>
        <v/>
      </c>
      <c r="D622" s="13" t="str">
        <f>IF(Ansøgning!D627="","",Ansøgning!D627)</f>
        <v/>
      </c>
      <c r="E622" s="14" t="str">
        <f>IF(Ansøgning!E627="","",Ansøgning!E627)</f>
        <v/>
      </c>
      <c r="F622" s="16"/>
      <c r="G622" s="14" t="str">
        <f>IF(Ansøgning!F627="","",Ansøgning!F627)</f>
        <v/>
      </c>
      <c r="H622" s="16"/>
      <c r="I622" s="72" t="str">
        <f>IF(OR(F622="",H622=""),"",NETWORKDAYS(F622,H622,Lister!$D$7:$D$13))</f>
        <v/>
      </c>
      <c r="J622" s="53" t="str">
        <f>IF(Ansøgning!H627="","",Ansøgning!H627)</f>
        <v/>
      </c>
      <c r="K622" s="32" t="str">
        <f t="shared" si="63"/>
        <v/>
      </c>
      <c r="L622" s="31" t="str">
        <f>IF(Ansøgning!J627="","",Ansøgning!J627)</f>
        <v/>
      </c>
      <c r="M622" s="18"/>
      <c r="N622" s="31" t="str">
        <f>IF(Ansøgning!K627="","",Ansøgning!K627)</f>
        <v/>
      </c>
      <c r="O622" s="18"/>
      <c r="P622" s="15" t="str">
        <f>IF(Ansøgning!L627="","",Ansøgning!L627)</f>
        <v/>
      </c>
      <c r="Q622" s="46" t="str">
        <f t="shared" si="64"/>
        <v/>
      </c>
      <c r="R622" s="46"/>
      <c r="S622" s="101" t="str">
        <f>IF(Ansøgning!M627="","",Ansøgning!M627)</f>
        <v/>
      </c>
      <c r="T622" s="31" t="str">
        <f t="shared" si="65"/>
        <v/>
      </c>
      <c r="U622" s="102" t="str">
        <f>IF(Ansøgning!O627="","",Ansøgning!O627)</f>
        <v/>
      </c>
      <c r="V622" s="20"/>
      <c r="W622" s="102" t="str">
        <f>IF(Ansøgning!P627="","",Ansøgning!P627)</f>
        <v/>
      </c>
      <c r="X622" s="20"/>
      <c r="Y622" s="31" t="str">
        <f>IF(Ansøgning!Q627="","",Ansøgning!Q627)</f>
        <v/>
      </c>
      <c r="Z622" s="46" t="str">
        <f>IFERROR(MAX(IF(OR(V622="",X622=""),"",IF(AND(AND(MONTH(F622)&gt;=7,MONTH(F622)&lt;8),AND(MONTH(H622)&gt;=7,MONTH(H622)&lt;8)),(NETWORKDAYS(F622,H622,Lister!$D$7:$D$13)-V622)*T622/NETWORKDAYS(Lister!$D$19,Lister!$E$19,Lister!$D$7:$D$13),IF(AND(AND(MONTH(F622)&gt;=7,MONTH(F622)&lt;8),MONTH(H622)&gt;7),(NETWORKDAYS(F622,Lister!$E$19,Lister!$D$7:$D$13)-V622)*T622/NETWORKDAYS(Lister!$D$19,Lister!$E$19,Lister!$D$7:$D$13),IF(MONTH(F622)&gt;7,0)))),0),"")</f>
        <v/>
      </c>
      <c r="AA622" s="31" t="str">
        <f>IF(Ansøgning!R627="","",Ansøgning!R627)</f>
        <v/>
      </c>
      <c r="AB622" s="46" t="str">
        <f>IFERROR(MAX(IF(OR(V622="",X622=""),"",IF(AND(AND(MONTH(F622)&gt;=8,MONTH(F622)&lt;9),AND(MONTH(H622)&gt;=8,MONTH(H622)&lt;9)),(NETWORKDAYS(F622,H622,Lister!$D$7:$D$13)-X622)*T622/NETWORKDAYS(Lister!$D$20,Lister!$E$20,Lister!$D$7:$D$13),IF(AND(MONTH(F622)=7,MONTH(H622)=8),(NETWORKDAYS(Lister!$D$20,H622,Lister!$D$7:$D$13)-X622)*T622/NETWORKDAYS(Lister!$D$20,Lister!$E$20,Lister!$D$7:$D$13),IF(AND(MONTH(F622)=7,MONTH(H622)=7),0)))),0),"")</f>
        <v/>
      </c>
      <c r="AC622" s="15" t="str">
        <f>IF(Ansøgning!U627="","",Ansøgning!U627)</f>
        <v/>
      </c>
      <c r="AD622" s="31" t="str">
        <f t="shared" si="66"/>
        <v/>
      </c>
      <c r="AE622" s="31" t="str">
        <f t="shared" si="67"/>
        <v/>
      </c>
      <c r="AF622" s="51" t="str">
        <f t="shared" si="68"/>
        <v/>
      </c>
      <c r="AG622" s="15" t="str">
        <f t="shared" si="69"/>
        <v/>
      </c>
    </row>
    <row r="623" spans="1:33" x14ac:dyDescent="0.25">
      <c r="A623" s="13" t="str">
        <f>IF(Ansøgning!A628="","",Ansøgning!A628)</f>
        <v/>
      </c>
      <c r="B623" s="13" t="str">
        <f>IF(Ansøgning!B628="","",Ansøgning!B628)</f>
        <v/>
      </c>
      <c r="C623" s="13" t="str">
        <f>IF(Ansøgning!C628="","",Ansøgning!C628)</f>
        <v/>
      </c>
      <c r="D623" s="13" t="str">
        <f>IF(Ansøgning!D628="","",Ansøgning!D628)</f>
        <v/>
      </c>
      <c r="E623" s="14" t="str">
        <f>IF(Ansøgning!E628="","",Ansøgning!E628)</f>
        <v/>
      </c>
      <c r="F623" s="16"/>
      <c r="G623" s="14" t="str">
        <f>IF(Ansøgning!F628="","",Ansøgning!F628)</f>
        <v/>
      </c>
      <c r="H623" s="16"/>
      <c r="I623" s="72" t="str">
        <f>IF(OR(F623="",H623=""),"",NETWORKDAYS(F623,H623,Lister!$D$7:$D$13))</f>
        <v/>
      </c>
      <c r="J623" s="53" t="str">
        <f>IF(Ansøgning!H628="","",Ansøgning!H628)</f>
        <v/>
      </c>
      <c r="K623" s="32" t="str">
        <f t="shared" si="63"/>
        <v/>
      </c>
      <c r="L623" s="31" t="str">
        <f>IF(Ansøgning!J628="","",Ansøgning!J628)</f>
        <v/>
      </c>
      <c r="M623" s="18"/>
      <c r="N623" s="31" t="str">
        <f>IF(Ansøgning!K628="","",Ansøgning!K628)</f>
        <v/>
      </c>
      <c r="O623" s="18"/>
      <c r="P623" s="15" t="str">
        <f>IF(Ansøgning!L628="","",Ansøgning!L628)</f>
        <v/>
      </c>
      <c r="Q623" s="46" t="str">
        <f t="shared" si="64"/>
        <v/>
      </c>
      <c r="R623" s="46"/>
      <c r="S623" s="101" t="str">
        <f>IF(Ansøgning!M628="","",Ansøgning!M628)</f>
        <v/>
      </c>
      <c r="T623" s="31" t="str">
        <f t="shared" si="65"/>
        <v/>
      </c>
      <c r="U623" s="102" t="str">
        <f>IF(Ansøgning!O628="","",Ansøgning!O628)</f>
        <v/>
      </c>
      <c r="V623" s="20"/>
      <c r="W623" s="102" t="str">
        <f>IF(Ansøgning!P628="","",Ansøgning!P628)</f>
        <v/>
      </c>
      <c r="X623" s="20"/>
      <c r="Y623" s="31" t="str">
        <f>IF(Ansøgning!Q628="","",Ansøgning!Q628)</f>
        <v/>
      </c>
      <c r="Z623" s="46" t="str">
        <f>IFERROR(MAX(IF(OR(V623="",X623=""),"",IF(AND(AND(MONTH(F623)&gt;=7,MONTH(F623)&lt;8),AND(MONTH(H623)&gt;=7,MONTH(H623)&lt;8)),(NETWORKDAYS(F623,H623,Lister!$D$7:$D$13)-V623)*T623/NETWORKDAYS(Lister!$D$19,Lister!$E$19,Lister!$D$7:$D$13),IF(AND(AND(MONTH(F623)&gt;=7,MONTH(F623)&lt;8),MONTH(H623)&gt;7),(NETWORKDAYS(F623,Lister!$E$19,Lister!$D$7:$D$13)-V623)*T623/NETWORKDAYS(Lister!$D$19,Lister!$E$19,Lister!$D$7:$D$13),IF(MONTH(F623)&gt;7,0)))),0),"")</f>
        <v/>
      </c>
      <c r="AA623" s="31" t="str">
        <f>IF(Ansøgning!R628="","",Ansøgning!R628)</f>
        <v/>
      </c>
      <c r="AB623" s="46" t="str">
        <f>IFERROR(MAX(IF(OR(V623="",X623=""),"",IF(AND(AND(MONTH(F623)&gt;=8,MONTH(F623)&lt;9),AND(MONTH(H623)&gt;=8,MONTH(H623)&lt;9)),(NETWORKDAYS(F623,H623,Lister!$D$7:$D$13)-X623)*T623/NETWORKDAYS(Lister!$D$20,Lister!$E$20,Lister!$D$7:$D$13),IF(AND(MONTH(F623)=7,MONTH(H623)=8),(NETWORKDAYS(Lister!$D$20,H623,Lister!$D$7:$D$13)-X623)*T623/NETWORKDAYS(Lister!$D$20,Lister!$E$20,Lister!$D$7:$D$13),IF(AND(MONTH(F623)=7,MONTH(H623)=7),0)))),0),"")</f>
        <v/>
      </c>
      <c r="AC623" s="15" t="str">
        <f>IF(Ansøgning!U628="","",Ansøgning!U628)</f>
        <v/>
      </c>
      <c r="AD623" s="31" t="str">
        <f t="shared" si="66"/>
        <v/>
      </c>
      <c r="AE623" s="31" t="str">
        <f t="shared" si="67"/>
        <v/>
      </c>
      <c r="AF623" s="51" t="str">
        <f t="shared" si="68"/>
        <v/>
      </c>
      <c r="AG623" s="15" t="str">
        <f t="shared" si="69"/>
        <v/>
      </c>
    </row>
    <row r="624" spans="1:33" x14ac:dyDescent="0.25">
      <c r="A624" s="13" t="str">
        <f>IF(Ansøgning!A629="","",Ansøgning!A629)</f>
        <v/>
      </c>
      <c r="B624" s="13" t="str">
        <f>IF(Ansøgning!B629="","",Ansøgning!B629)</f>
        <v/>
      </c>
      <c r="C624" s="13" t="str">
        <f>IF(Ansøgning!C629="","",Ansøgning!C629)</f>
        <v/>
      </c>
      <c r="D624" s="13" t="str">
        <f>IF(Ansøgning!D629="","",Ansøgning!D629)</f>
        <v/>
      </c>
      <c r="E624" s="14" t="str">
        <f>IF(Ansøgning!E629="","",Ansøgning!E629)</f>
        <v/>
      </c>
      <c r="F624" s="16"/>
      <c r="G624" s="14" t="str">
        <f>IF(Ansøgning!F629="","",Ansøgning!F629)</f>
        <v/>
      </c>
      <c r="H624" s="16"/>
      <c r="I624" s="72" t="str">
        <f>IF(OR(F624="",H624=""),"",NETWORKDAYS(F624,H624,Lister!$D$7:$D$13))</f>
        <v/>
      </c>
      <c r="J624" s="53" t="str">
        <f>IF(Ansøgning!H629="","",Ansøgning!H629)</f>
        <v/>
      </c>
      <c r="K624" s="32" t="str">
        <f t="shared" si="63"/>
        <v/>
      </c>
      <c r="L624" s="31" t="str">
        <f>IF(Ansøgning!J629="","",Ansøgning!J629)</f>
        <v/>
      </c>
      <c r="M624" s="18"/>
      <c r="N624" s="31" t="str">
        <f>IF(Ansøgning!K629="","",Ansøgning!K629)</f>
        <v/>
      </c>
      <c r="O624" s="18"/>
      <c r="P624" s="15" t="str">
        <f>IF(Ansøgning!L629="","",Ansøgning!L629)</f>
        <v/>
      </c>
      <c r="Q624" s="46" t="str">
        <f t="shared" si="64"/>
        <v/>
      </c>
      <c r="R624" s="46"/>
      <c r="S624" s="101" t="str">
        <f>IF(Ansøgning!M629="","",Ansøgning!M629)</f>
        <v/>
      </c>
      <c r="T624" s="31" t="str">
        <f t="shared" si="65"/>
        <v/>
      </c>
      <c r="U624" s="102" t="str">
        <f>IF(Ansøgning!O629="","",Ansøgning!O629)</f>
        <v/>
      </c>
      <c r="V624" s="20"/>
      <c r="W624" s="102" t="str">
        <f>IF(Ansøgning!P629="","",Ansøgning!P629)</f>
        <v/>
      </c>
      <c r="X624" s="20"/>
      <c r="Y624" s="31" t="str">
        <f>IF(Ansøgning!Q629="","",Ansøgning!Q629)</f>
        <v/>
      </c>
      <c r="Z624" s="46" t="str">
        <f>IFERROR(MAX(IF(OR(V624="",X624=""),"",IF(AND(AND(MONTH(F624)&gt;=7,MONTH(F624)&lt;8),AND(MONTH(H624)&gt;=7,MONTH(H624)&lt;8)),(NETWORKDAYS(F624,H624,Lister!$D$7:$D$13)-V624)*T624/NETWORKDAYS(Lister!$D$19,Lister!$E$19,Lister!$D$7:$D$13),IF(AND(AND(MONTH(F624)&gt;=7,MONTH(F624)&lt;8),MONTH(H624)&gt;7),(NETWORKDAYS(F624,Lister!$E$19,Lister!$D$7:$D$13)-V624)*T624/NETWORKDAYS(Lister!$D$19,Lister!$E$19,Lister!$D$7:$D$13),IF(MONTH(F624)&gt;7,0)))),0),"")</f>
        <v/>
      </c>
      <c r="AA624" s="31" t="str">
        <f>IF(Ansøgning!R629="","",Ansøgning!R629)</f>
        <v/>
      </c>
      <c r="AB624" s="46" t="str">
        <f>IFERROR(MAX(IF(OR(V624="",X624=""),"",IF(AND(AND(MONTH(F624)&gt;=8,MONTH(F624)&lt;9),AND(MONTH(H624)&gt;=8,MONTH(H624)&lt;9)),(NETWORKDAYS(F624,H624,Lister!$D$7:$D$13)-X624)*T624/NETWORKDAYS(Lister!$D$20,Lister!$E$20,Lister!$D$7:$D$13),IF(AND(MONTH(F624)=7,MONTH(H624)=8),(NETWORKDAYS(Lister!$D$20,H624,Lister!$D$7:$D$13)-X624)*T624/NETWORKDAYS(Lister!$D$20,Lister!$E$20,Lister!$D$7:$D$13),IF(AND(MONTH(F624)=7,MONTH(H624)=7),0)))),0),"")</f>
        <v/>
      </c>
      <c r="AC624" s="15" t="str">
        <f>IF(Ansøgning!U629="","",Ansøgning!U629)</f>
        <v/>
      </c>
      <c r="AD624" s="31" t="str">
        <f t="shared" si="66"/>
        <v/>
      </c>
      <c r="AE624" s="31" t="str">
        <f t="shared" si="67"/>
        <v/>
      </c>
      <c r="AF624" s="51" t="str">
        <f t="shared" si="68"/>
        <v/>
      </c>
      <c r="AG624" s="15" t="str">
        <f t="shared" si="69"/>
        <v/>
      </c>
    </row>
    <row r="625" spans="1:33" x14ac:dyDescent="0.25">
      <c r="A625" s="13" t="str">
        <f>IF(Ansøgning!A630="","",Ansøgning!A630)</f>
        <v/>
      </c>
      <c r="B625" s="13" t="str">
        <f>IF(Ansøgning!B630="","",Ansøgning!B630)</f>
        <v/>
      </c>
      <c r="C625" s="13" t="str">
        <f>IF(Ansøgning!C630="","",Ansøgning!C630)</f>
        <v/>
      </c>
      <c r="D625" s="13" t="str">
        <f>IF(Ansøgning!D630="","",Ansøgning!D630)</f>
        <v/>
      </c>
      <c r="E625" s="14" t="str">
        <f>IF(Ansøgning!E630="","",Ansøgning!E630)</f>
        <v/>
      </c>
      <c r="F625" s="16"/>
      <c r="G625" s="14" t="str">
        <f>IF(Ansøgning!F630="","",Ansøgning!F630)</f>
        <v/>
      </c>
      <c r="H625" s="16"/>
      <c r="I625" s="72" t="str">
        <f>IF(OR(F625="",H625=""),"",NETWORKDAYS(F625,H625,Lister!$D$7:$D$13))</f>
        <v/>
      </c>
      <c r="J625" s="53" t="str">
        <f>IF(Ansøgning!H630="","",Ansøgning!H630)</f>
        <v/>
      </c>
      <c r="K625" s="32" t="str">
        <f t="shared" si="63"/>
        <v/>
      </c>
      <c r="L625" s="31" t="str">
        <f>IF(Ansøgning!J630="","",Ansøgning!J630)</f>
        <v/>
      </c>
      <c r="M625" s="18"/>
      <c r="N625" s="31" t="str">
        <f>IF(Ansøgning!K630="","",Ansøgning!K630)</f>
        <v/>
      </c>
      <c r="O625" s="18"/>
      <c r="P625" s="15" t="str">
        <f>IF(Ansøgning!L630="","",Ansøgning!L630)</f>
        <v/>
      </c>
      <c r="Q625" s="46" t="str">
        <f t="shared" si="64"/>
        <v/>
      </c>
      <c r="R625" s="46"/>
      <c r="S625" s="101" t="str">
        <f>IF(Ansøgning!M630="","",Ansøgning!M630)</f>
        <v/>
      </c>
      <c r="T625" s="31" t="str">
        <f t="shared" si="65"/>
        <v/>
      </c>
      <c r="U625" s="102" t="str">
        <f>IF(Ansøgning!O630="","",Ansøgning!O630)</f>
        <v/>
      </c>
      <c r="V625" s="20"/>
      <c r="W625" s="102" t="str">
        <f>IF(Ansøgning!P630="","",Ansøgning!P630)</f>
        <v/>
      </c>
      <c r="X625" s="20"/>
      <c r="Y625" s="31" t="str">
        <f>IF(Ansøgning!Q630="","",Ansøgning!Q630)</f>
        <v/>
      </c>
      <c r="Z625" s="46" t="str">
        <f>IFERROR(MAX(IF(OR(V625="",X625=""),"",IF(AND(AND(MONTH(F625)&gt;=7,MONTH(F625)&lt;8),AND(MONTH(H625)&gt;=7,MONTH(H625)&lt;8)),(NETWORKDAYS(F625,H625,Lister!$D$7:$D$13)-V625)*T625/NETWORKDAYS(Lister!$D$19,Lister!$E$19,Lister!$D$7:$D$13),IF(AND(AND(MONTH(F625)&gt;=7,MONTH(F625)&lt;8),MONTH(H625)&gt;7),(NETWORKDAYS(F625,Lister!$E$19,Lister!$D$7:$D$13)-V625)*T625/NETWORKDAYS(Lister!$D$19,Lister!$E$19,Lister!$D$7:$D$13),IF(MONTH(F625)&gt;7,0)))),0),"")</f>
        <v/>
      </c>
      <c r="AA625" s="31" t="str">
        <f>IF(Ansøgning!R630="","",Ansøgning!R630)</f>
        <v/>
      </c>
      <c r="AB625" s="46" t="str">
        <f>IFERROR(MAX(IF(OR(V625="",X625=""),"",IF(AND(AND(MONTH(F625)&gt;=8,MONTH(F625)&lt;9),AND(MONTH(H625)&gt;=8,MONTH(H625)&lt;9)),(NETWORKDAYS(F625,H625,Lister!$D$7:$D$13)-X625)*T625/NETWORKDAYS(Lister!$D$20,Lister!$E$20,Lister!$D$7:$D$13),IF(AND(MONTH(F625)=7,MONTH(H625)=8),(NETWORKDAYS(Lister!$D$20,H625,Lister!$D$7:$D$13)-X625)*T625/NETWORKDAYS(Lister!$D$20,Lister!$E$20,Lister!$D$7:$D$13),IF(AND(MONTH(F625)=7,MONTH(H625)=7),0)))),0),"")</f>
        <v/>
      </c>
      <c r="AC625" s="15" t="str">
        <f>IF(Ansøgning!U630="","",Ansøgning!U630)</f>
        <v/>
      </c>
      <c r="AD625" s="31" t="str">
        <f t="shared" si="66"/>
        <v/>
      </c>
      <c r="AE625" s="31" t="str">
        <f t="shared" si="67"/>
        <v/>
      </c>
      <c r="AF625" s="51" t="str">
        <f t="shared" si="68"/>
        <v/>
      </c>
      <c r="AG625" s="15" t="str">
        <f t="shared" si="69"/>
        <v/>
      </c>
    </row>
    <row r="626" spans="1:33" x14ac:dyDescent="0.25">
      <c r="A626" s="13" t="str">
        <f>IF(Ansøgning!A631="","",Ansøgning!A631)</f>
        <v/>
      </c>
      <c r="B626" s="13" t="str">
        <f>IF(Ansøgning!B631="","",Ansøgning!B631)</f>
        <v/>
      </c>
      <c r="C626" s="13" t="str">
        <f>IF(Ansøgning!C631="","",Ansøgning!C631)</f>
        <v/>
      </c>
      <c r="D626" s="13" t="str">
        <f>IF(Ansøgning!D631="","",Ansøgning!D631)</f>
        <v/>
      </c>
      <c r="E626" s="14" t="str">
        <f>IF(Ansøgning!E631="","",Ansøgning!E631)</f>
        <v/>
      </c>
      <c r="F626" s="16"/>
      <c r="G626" s="14" t="str">
        <f>IF(Ansøgning!F631="","",Ansøgning!F631)</f>
        <v/>
      </c>
      <c r="H626" s="16"/>
      <c r="I626" s="72" t="str">
        <f>IF(OR(F626="",H626=""),"",NETWORKDAYS(F626,H626,Lister!$D$7:$D$13))</f>
        <v/>
      </c>
      <c r="J626" s="53" t="str">
        <f>IF(Ansøgning!H631="","",Ansøgning!H631)</f>
        <v/>
      </c>
      <c r="K626" s="32" t="str">
        <f t="shared" si="63"/>
        <v/>
      </c>
      <c r="L626" s="31" t="str">
        <f>IF(Ansøgning!J631="","",Ansøgning!J631)</f>
        <v/>
      </c>
      <c r="M626" s="18"/>
      <c r="N626" s="31" t="str">
        <f>IF(Ansøgning!K631="","",Ansøgning!K631)</f>
        <v/>
      </c>
      <c r="O626" s="18"/>
      <c r="P626" s="15" t="str">
        <f>IF(Ansøgning!L631="","",Ansøgning!L631)</f>
        <v/>
      </c>
      <c r="Q626" s="46" t="str">
        <f t="shared" si="64"/>
        <v/>
      </c>
      <c r="R626" s="46"/>
      <c r="S626" s="101" t="str">
        <f>IF(Ansøgning!M631="","",Ansøgning!M631)</f>
        <v/>
      </c>
      <c r="T626" s="31" t="str">
        <f t="shared" si="65"/>
        <v/>
      </c>
      <c r="U626" s="102" t="str">
        <f>IF(Ansøgning!O631="","",Ansøgning!O631)</f>
        <v/>
      </c>
      <c r="V626" s="20"/>
      <c r="W626" s="102" t="str">
        <f>IF(Ansøgning!P631="","",Ansøgning!P631)</f>
        <v/>
      </c>
      <c r="X626" s="20"/>
      <c r="Y626" s="31" t="str">
        <f>IF(Ansøgning!Q631="","",Ansøgning!Q631)</f>
        <v/>
      </c>
      <c r="Z626" s="46" t="str">
        <f>IFERROR(MAX(IF(OR(V626="",X626=""),"",IF(AND(AND(MONTH(F626)&gt;=7,MONTH(F626)&lt;8),AND(MONTH(H626)&gt;=7,MONTH(H626)&lt;8)),(NETWORKDAYS(F626,H626,Lister!$D$7:$D$13)-V626)*T626/NETWORKDAYS(Lister!$D$19,Lister!$E$19,Lister!$D$7:$D$13),IF(AND(AND(MONTH(F626)&gt;=7,MONTH(F626)&lt;8),MONTH(H626)&gt;7),(NETWORKDAYS(F626,Lister!$E$19,Lister!$D$7:$D$13)-V626)*T626/NETWORKDAYS(Lister!$D$19,Lister!$E$19,Lister!$D$7:$D$13),IF(MONTH(F626)&gt;7,0)))),0),"")</f>
        <v/>
      </c>
      <c r="AA626" s="31" t="str">
        <f>IF(Ansøgning!R631="","",Ansøgning!R631)</f>
        <v/>
      </c>
      <c r="AB626" s="46" t="str">
        <f>IFERROR(MAX(IF(OR(V626="",X626=""),"",IF(AND(AND(MONTH(F626)&gt;=8,MONTH(F626)&lt;9),AND(MONTH(H626)&gt;=8,MONTH(H626)&lt;9)),(NETWORKDAYS(F626,H626,Lister!$D$7:$D$13)-X626)*T626/NETWORKDAYS(Lister!$D$20,Lister!$E$20,Lister!$D$7:$D$13),IF(AND(MONTH(F626)=7,MONTH(H626)=8),(NETWORKDAYS(Lister!$D$20,H626,Lister!$D$7:$D$13)-X626)*T626/NETWORKDAYS(Lister!$D$20,Lister!$E$20,Lister!$D$7:$D$13),IF(AND(MONTH(F626)=7,MONTH(H626)=7),0)))),0),"")</f>
        <v/>
      </c>
      <c r="AC626" s="15" t="str">
        <f>IF(Ansøgning!U631="","",Ansøgning!U631)</f>
        <v/>
      </c>
      <c r="AD626" s="31" t="str">
        <f t="shared" si="66"/>
        <v/>
      </c>
      <c r="AE626" s="31" t="str">
        <f t="shared" si="67"/>
        <v/>
      </c>
      <c r="AF626" s="51" t="str">
        <f t="shared" si="68"/>
        <v/>
      </c>
      <c r="AG626" s="15" t="str">
        <f t="shared" si="69"/>
        <v/>
      </c>
    </row>
    <row r="627" spans="1:33" x14ac:dyDescent="0.25">
      <c r="A627" s="13" t="str">
        <f>IF(Ansøgning!A632="","",Ansøgning!A632)</f>
        <v/>
      </c>
      <c r="B627" s="13" t="str">
        <f>IF(Ansøgning!B632="","",Ansøgning!B632)</f>
        <v/>
      </c>
      <c r="C627" s="13" t="str">
        <f>IF(Ansøgning!C632="","",Ansøgning!C632)</f>
        <v/>
      </c>
      <c r="D627" s="13" t="str">
        <f>IF(Ansøgning!D632="","",Ansøgning!D632)</f>
        <v/>
      </c>
      <c r="E627" s="14" t="str">
        <f>IF(Ansøgning!E632="","",Ansøgning!E632)</f>
        <v/>
      </c>
      <c r="F627" s="16"/>
      <c r="G627" s="14" t="str">
        <f>IF(Ansøgning!F632="","",Ansøgning!F632)</f>
        <v/>
      </c>
      <c r="H627" s="16"/>
      <c r="I627" s="72" t="str">
        <f>IF(OR(F627="",H627=""),"",NETWORKDAYS(F627,H627,Lister!$D$7:$D$13))</f>
        <v/>
      </c>
      <c r="J627" s="53" t="str">
        <f>IF(Ansøgning!H632="","",Ansøgning!H632)</f>
        <v/>
      </c>
      <c r="K627" s="32" t="str">
        <f t="shared" si="63"/>
        <v/>
      </c>
      <c r="L627" s="31" t="str">
        <f>IF(Ansøgning!J632="","",Ansøgning!J632)</f>
        <v/>
      </c>
      <c r="M627" s="18"/>
      <c r="N627" s="31" t="str">
        <f>IF(Ansøgning!K632="","",Ansøgning!K632)</f>
        <v/>
      </c>
      <c r="O627" s="18"/>
      <c r="P627" s="15" t="str">
        <f>IF(Ansøgning!L632="","",Ansøgning!L632)</f>
        <v/>
      </c>
      <c r="Q627" s="46" t="str">
        <f t="shared" si="64"/>
        <v/>
      </c>
      <c r="R627" s="46"/>
      <c r="S627" s="101" t="str">
        <f>IF(Ansøgning!M632="","",Ansøgning!M632)</f>
        <v/>
      </c>
      <c r="T627" s="31" t="str">
        <f t="shared" si="65"/>
        <v/>
      </c>
      <c r="U627" s="102" t="str">
        <f>IF(Ansøgning!O632="","",Ansøgning!O632)</f>
        <v/>
      </c>
      <c r="V627" s="20"/>
      <c r="W627" s="102" t="str">
        <f>IF(Ansøgning!P632="","",Ansøgning!P632)</f>
        <v/>
      </c>
      <c r="X627" s="20"/>
      <c r="Y627" s="31" t="str">
        <f>IF(Ansøgning!Q632="","",Ansøgning!Q632)</f>
        <v/>
      </c>
      <c r="Z627" s="46" t="str">
        <f>IFERROR(MAX(IF(OR(V627="",X627=""),"",IF(AND(AND(MONTH(F627)&gt;=7,MONTH(F627)&lt;8),AND(MONTH(H627)&gt;=7,MONTH(H627)&lt;8)),(NETWORKDAYS(F627,H627,Lister!$D$7:$D$13)-V627)*T627/NETWORKDAYS(Lister!$D$19,Lister!$E$19,Lister!$D$7:$D$13),IF(AND(AND(MONTH(F627)&gt;=7,MONTH(F627)&lt;8),MONTH(H627)&gt;7),(NETWORKDAYS(F627,Lister!$E$19,Lister!$D$7:$D$13)-V627)*T627/NETWORKDAYS(Lister!$D$19,Lister!$E$19,Lister!$D$7:$D$13),IF(MONTH(F627)&gt;7,0)))),0),"")</f>
        <v/>
      </c>
      <c r="AA627" s="31" t="str">
        <f>IF(Ansøgning!R632="","",Ansøgning!R632)</f>
        <v/>
      </c>
      <c r="AB627" s="46" t="str">
        <f>IFERROR(MAX(IF(OR(V627="",X627=""),"",IF(AND(AND(MONTH(F627)&gt;=8,MONTH(F627)&lt;9),AND(MONTH(H627)&gt;=8,MONTH(H627)&lt;9)),(NETWORKDAYS(F627,H627,Lister!$D$7:$D$13)-X627)*T627/NETWORKDAYS(Lister!$D$20,Lister!$E$20,Lister!$D$7:$D$13),IF(AND(MONTH(F627)=7,MONTH(H627)=8),(NETWORKDAYS(Lister!$D$20,H627,Lister!$D$7:$D$13)-X627)*T627/NETWORKDAYS(Lister!$D$20,Lister!$E$20,Lister!$D$7:$D$13),IF(AND(MONTH(F627)=7,MONTH(H627)=7),0)))),0),"")</f>
        <v/>
      </c>
      <c r="AC627" s="15" t="str">
        <f>IF(Ansøgning!U632="","",Ansøgning!U632)</f>
        <v/>
      </c>
      <c r="AD627" s="31" t="str">
        <f t="shared" si="66"/>
        <v/>
      </c>
      <c r="AE627" s="31" t="str">
        <f t="shared" si="67"/>
        <v/>
      </c>
      <c r="AF627" s="51" t="str">
        <f t="shared" si="68"/>
        <v/>
      </c>
      <c r="AG627" s="15" t="str">
        <f t="shared" si="69"/>
        <v/>
      </c>
    </row>
    <row r="628" spans="1:33" x14ac:dyDescent="0.25">
      <c r="A628" s="13" t="str">
        <f>IF(Ansøgning!A633="","",Ansøgning!A633)</f>
        <v/>
      </c>
      <c r="B628" s="13" t="str">
        <f>IF(Ansøgning!B633="","",Ansøgning!B633)</f>
        <v/>
      </c>
      <c r="C628" s="13" t="str">
        <f>IF(Ansøgning!C633="","",Ansøgning!C633)</f>
        <v/>
      </c>
      <c r="D628" s="13" t="str">
        <f>IF(Ansøgning!D633="","",Ansøgning!D633)</f>
        <v/>
      </c>
      <c r="E628" s="14" t="str">
        <f>IF(Ansøgning!E633="","",Ansøgning!E633)</f>
        <v/>
      </c>
      <c r="F628" s="16"/>
      <c r="G628" s="14" t="str">
        <f>IF(Ansøgning!F633="","",Ansøgning!F633)</f>
        <v/>
      </c>
      <c r="H628" s="16"/>
      <c r="I628" s="72" t="str">
        <f>IF(OR(F628="",H628=""),"",NETWORKDAYS(F628,H628,Lister!$D$7:$D$13))</f>
        <v/>
      </c>
      <c r="J628" s="53" t="str">
        <f>IF(Ansøgning!H633="","",Ansøgning!H633)</f>
        <v/>
      </c>
      <c r="K628" s="32" t="str">
        <f t="shared" si="63"/>
        <v/>
      </c>
      <c r="L628" s="31" t="str">
        <f>IF(Ansøgning!J633="","",Ansøgning!J633)</f>
        <v/>
      </c>
      <c r="M628" s="18"/>
      <c r="N628" s="31" t="str">
        <f>IF(Ansøgning!K633="","",Ansøgning!K633)</f>
        <v/>
      </c>
      <c r="O628" s="18"/>
      <c r="P628" s="15" t="str">
        <f>IF(Ansøgning!L633="","",Ansøgning!L633)</f>
        <v/>
      </c>
      <c r="Q628" s="46" t="str">
        <f t="shared" si="64"/>
        <v/>
      </c>
      <c r="R628" s="46"/>
      <c r="S628" s="101" t="str">
        <f>IF(Ansøgning!M633="","",Ansøgning!M633)</f>
        <v/>
      </c>
      <c r="T628" s="31" t="str">
        <f t="shared" si="65"/>
        <v/>
      </c>
      <c r="U628" s="102" t="str">
        <f>IF(Ansøgning!O633="","",Ansøgning!O633)</f>
        <v/>
      </c>
      <c r="V628" s="20"/>
      <c r="W628" s="102" t="str">
        <f>IF(Ansøgning!P633="","",Ansøgning!P633)</f>
        <v/>
      </c>
      <c r="X628" s="20"/>
      <c r="Y628" s="31" t="str">
        <f>IF(Ansøgning!Q633="","",Ansøgning!Q633)</f>
        <v/>
      </c>
      <c r="Z628" s="46" t="str">
        <f>IFERROR(MAX(IF(OR(V628="",X628=""),"",IF(AND(AND(MONTH(F628)&gt;=7,MONTH(F628)&lt;8),AND(MONTH(H628)&gt;=7,MONTH(H628)&lt;8)),(NETWORKDAYS(F628,H628,Lister!$D$7:$D$13)-V628)*T628/NETWORKDAYS(Lister!$D$19,Lister!$E$19,Lister!$D$7:$D$13),IF(AND(AND(MONTH(F628)&gt;=7,MONTH(F628)&lt;8),MONTH(H628)&gt;7),(NETWORKDAYS(F628,Lister!$E$19,Lister!$D$7:$D$13)-V628)*T628/NETWORKDAYS(Lister!$D$19,Lister!$E$19,Lister!$D$7:$D$13),IF(MONTH(F628)&gt;7,0)))),0),"")</f>
        <v/>
      </c>
      <c r="AA628" s="31" t="str">
        <f>IF(Ansøgning!R633="","",Ansøgning!R633)</f>
        <v/>
      </c>
      <c r="AB628" s="46" t="str">
        <f>IFERROR(MAX(IF(OR(V628="",X628=""),"",IF(AND(AND(MONTH(F628)&gt;=8,MONTH(F628)&lt;9),AND(MONTH(H628)&gt;=8,MONTH(H628)&lt;9)),(NETWORKDAYS(F628,H628,Lister!$D$7:$D$13)-X628)*T628/NETWORKDAYS(Lister!$D$20,Lister!$E$20,Lister!$D$7:$D$13),IF(AND(MONTH(F628)=7,MONTH(H628)=8),(NETWORKDAYS(Lister!$D$20,H628,Lister!$D$7:$D$13)-X628)*T628/NETWORKDAYS(Lister!$D$20,Lister!$E$20,Lister!$D$7:$D$13),IF(AND(MONTH(F628)=7,MONTH(H628)=7),0)))),0),"")</f>
        <v/>
      </c>
      <c r="AC628" s="15" t="str">
        <f>IF(Ansøgning!U633="","",Ansøgning!U633)</f>
        <v/>
      </c>
      <c r="AD628" s="31" t="str">
        <f t="shared" si="66"/>
        <v/>
      </c>
      <c r="AE628" s="31" t="str">
        <f t="shared" si="67"/>
        <v/>
      </c>
      <c r="AF628" s="51" t="str">
        <f t="shared" si="68"/>
        <v/>
      </c>
      <c r="AG628" s="15" t="str">
        <f t="shared" si="69"/>
        <v/>
      </c>
    </row>
    <row r="629" spans="1:33" x14ac:dyDescent="0.25">
      <c r="A629" s="13" t="str">
        <f>IF(Ansøgning!A634="","",Ansøgning!A634)</f>
        <v/>
      </c>
      <c r="B629" s="13" t="str">
        <f>IF(Ansøgning!B634="","",Ansøgning!B634)</f>
        <v/>
      </c>
      <c r="C629" s="13" t="str">
        <f>IF(Ansøgning!C634="","",Ansøgning!C634)</f>
        <v/>
      </c>
      <c r="D629" s="13" t="str">
        <f>IF(Ansøgning!D634="","",Ansøgning!D634)</f>
        <v/>
      </c>
      <c r="E629" s="14" t="str">
        <f>IF(Ansøgning!E634="","",Ansøgning!E634)</f>
        <v/>
      </c>
      <c r="F629" s="16"/>
      <c r="G629" s="14" t="str">
        <f>IF(Ansøgning!F634="","",Ansøgning!F634)</f>
        <v/>
      </c>
      <c r="H629" s="16"/>
      <c r="I629" s="72" t="str">
        <f>IF(OR(F629="",H629=""),"",NETWORKDAYS(F629,H629,Lister!$D$7:$D$13))</f>
        <v/>
      </c>
      <c r="J629" s="53" t="str">
        <f>IF(Ansøgning!H634="","",Ansøgning!H634)</f>
        <v/>
      </c>
      <c r="K629" s="32" t="str">
        <f t="shared" si="63"/>
        <v/>
      </c>
      <c r="L629" s="31" t="str">
        <f>IF(Ansøgning!J634="","",Ansøgning!J634)</f>
        <v/>
      </c>
      <c r="M629" s="18"/>
      <c r="N629" s="31" t="str">
        <f>IF(Ansøgning!K634="","",Ansøgning!K634)</f>
        <v/>
      </c>
      <c r="O629" s="18"/>
      <c r="P629" s="15" t="str">
        <f>IF(Ansøgning!L634="","",Ansøgning!L634)</f>
        <v/>
      </c>
      <c r="Q629" s="46" t="str">
        <f t="shared" si="64"/>
        <v/>
      </c>
      <c r="R629" s="46"/>
      <c r="S629" s="101" t="str">
        <f>IF(Ansøgning!M634="","",Ansøgning!M634)</f>
        <v/>
      </c>
      <c r="T629" s="31" t="str">
        <f t="shared" si="65"/>
        <v/>
      </c>
      <c r="U629" s="102" t="str">
        <f>IF(Ansøgning!O634="","",Ansøgning!O634)</f>
        <v/>
      </c>
      <c r="V629" s="20"/>
      <c r="W629" s="102" t="str">
        <f>IF(Ansøgning!P634="","",Ansøgning!P634)</f>
        <v/>
      </c>
      <c r="X629" s="20"/>
      <c r="Y629" s="31" t="str">
        <f>IF(Ansøgning!Q634="","",Ansøgning!Q634)</f>
        <v/>
      </c>
      <c r="Z629" s="46" t="str">
        <f>IFERROR(MAX(IF(OR(V629="",X629=""),"",IF(AND(AND(MONTH(F629)&gt;=7,MONTH(F629)&lt;8),AND(MONTH(H629)&gt;=7,MONTH(H629)&lt;8)),(NETWORKDAYS(F629,H629,Lister!$D$7:$D$13)-V629)*T629/NETWORKDAYS(Lister!$D$19,Lister!$E$19,Lister!$D$7:$D$13),IF(AND(AND(MONTH(F629)&gt;=7,MONTH(F629)&lt;8),MONTH(H629)&gt;7),(NETWORKDAYS(F629,Lister!$E$19,Lister!$D$7:$D$13)-V629)*T629/NETWORKDAYS(Lister!$D$19,Lister!$E$19,Lister!$D$7:$D$13),IF(MONTH(F629)&gt;7,0)))),0),"")</f>
        <v/>
      </c>
      <c r="AA629" s="31" t="str">
        <f>IF(Ansøgning!R634="","",Ansøgning!R634)</f>
        <v/>
      </c>
      <c r="AB629" s="46" t="str">
        <f>IFERROR(MAX(IF(OR(V629="",X629=""),"",IF(AND(AND(MONTH(F629)&gt;=8,MONTH(F629)&lt;9),AND(MONTH(H629)&gt;=8,MONTH(H629)&lt;9)),(NETWORKDAYS(F629,H629,Lister!$D$7:$D$13)-X629)*T629/NETWORKDAYS(Lister!$D$20,Lister!$E$20,Lister!$D$7:$D$13),IF(AND(MONTH(F629)=7,MONTH(H629)=8),(NETWORKDAYS(Lister!$D$20,H629,Lister!$D$7:$D$13)-X629)*T629/NETWORKDAYS(Lister!$D$20,Lister!$E$20,Lister!$D$7:$D$13),IF(AND(MONTH(F629)=7,MONTH(H629)=7),0)))),0),"")</f>
        <v/>
      </c>
      <c r="AC629" s="15" t="str">
        <f>IF(Ansøgning!U634="","",Ansøgning!U634)</f>
        <v/>
      </c>
      <c r="AD629" s="31" t="str">
        <f t="shared" si="66"/>
        <v/>
      </c>
      <c r="AE629" s="31" t="str">
        <f t="shared" si="67"/>
        <v/>
      </c>
      <c r="AF629" s="51" t="str">
        <f t="shared" si="68"/>
        <v/>
      </c>
      <c r="AG629" s="15" t="str">
        <f t="shared" si="69"/>
        <v/>
      </c>
    </row>
    <row r="630" spans="1:33" x14ac:dyDescent="0.25">
      <c r="A630" s="13" t="str">
        <f>IF(Ansøgning!A635="","",Ansøgning!A635)</f>
        <v/>
      </c>
      <c r="B630" s="13" t="str">
        <f>IF(Ansøgning!B635="","",Ansøgning!B635)</f>
        <v/>
      </c>
      <c r="C630" s="13" t="str">
        <f>IF(Ansøgning!C635="","",Ansøgning!C635)</f>
        <v/>
      </c>
      <c r="D630" s="13" t="str">
        <f>IF(Ansøgning!D635="","",Ansøgning!D635)</f>
        <v/>
      </c>
      <c r="E630" s="14" t="str">
        <f>IF(Ansøgning!E635="","",Ansøgning!E635)</f>
        <v/>
      </c>
      <c r="F630" s="16"/>
      <c r="G630" s="14" t="str">
        <f>IF(Ansøgning!F635="","",Ansøgning!F635)</f>
        <v/>
      </c>
      <c r="H630" s="16"/>
      <c r="I630" s="72" t="str">
        <f>IF(OR(F630="",H630=""),"",NETWORKDAYS(F630,H630,Lister!$D$7:$D$13))</f>
        <v/>
      </c>
      <c r="J630" s="53" t="str">
        <f>IF(Ansøgning!H635="","",Ansøgning!H635)</f>
        <v/>
      </c>
      <c r="K630" s="32" t="str">
        <f t="shared" si="63"/>
        <v/>
      </c>
      <c r="L630" s="31" t="str">
        <f>IF(Ansøgning!J635="","",Ansøgning!J635)</f>
        <v/>
      </c>
      <c r="M630" s="18"/>
      <c r="N630" s="31" t="str">
        <f>IF(Ansøgning!K635="","",Ansøgning!K635)</f>
        <v/>
      </c>
      <c r="O630" s="18"/>
      <c r="P630" s="15" t="str">
        <f>IF(Ansøgning!L635="","",Ansøgning!L635)</f>
        <v/>
      </c>
      <c r="Q630" s="46" t="str">
        <f t="shared" si="64"/>
        <v/>
      </c>
      <c r="R630" s="46"/>
      <c r="S630" s="101" t="str">
        <f>IF(Ansøgning!M635="","",Ansøgning!M635)</f>
        <v/>
      </c>
      <c r="T630" s="31" t="str">
        <f t="shared" si="65"/>
        <v/>
      </c>
      <c r="U630" s="102" t="str">
        <f>IF(Ansøgning!O635="","",Ansøgning!O635)</f>
        <v/>
      </c>
      <c r="V630" s="20"/>
      <c r="W630" s="102" t="str">
        <f>IF(Ansøgning!P635="","",Ansøgning!P635)</f>
        <v/>
      </c>
      <c r="X630" s="20"/>
      <c r="Y630" s="31" t="str">
        <f>IF(Ansøgning!Q635="","",Ansøgning!Q635)</f>
        <v/>
      </c>
      <c r="Z630" s="46" t="str">
        <f>IFERROR(MAX(IF(OR(V630="",X630=""),"",IF(AND(AND(MONTH(F630)&gt;=7,MONTH(F630)&lt;8),AND(MONTH(H630)&gt;=7,MONTH(H630)&lt;8)),(NETWORKDAYS(F630,H630,Lister!$D$7:$D$13)-V630)*T630/NETWORKDAYS(Lister!$D$19,Lister!$E$19,Lister!$D$7:$D$13),IF(AND(AND(MONTH(F630)&gt;=7,MONTH(F630)&lt;8),MONTH(H630)&gt;7),(NETWORKDAYS(F630,Lister!$E$19,Lister!$D$7:$D$13)-V630)*T630/NETWORKDAYS(Lister!$D$19,Lister!$E$19,Lister!$D$7:$D$13),IF(MONTH(F630)&gt;7,0)))),0),"")</f>
        <v/>
      </c>
      <c r="AA630" s="31" t="str">
        <f>IF(Ansøgning!R635="","",Ansøgning!R635)</f>
        <v/>
      </c>
      <c r="AB630" s="46" t="str">
        <f>IFERROR(MAX(IF(OR(V630="",X630=""),"",IF(AND(AND(MONTH(F630)&gt;=8,MONTH(F630)&lt;9),AND(MONTH(H630)&gt;=8,MONTH(H630)&lt;9)),(NETWORKDAYS(F630,H630,Lister!$D$7:$D$13)-X630)*T630/NETWORKDAYS(Lister!$D$20,Lister!$E$20,Lister!$D$7:$D$13),IF(AND(MONTH(F630)=7,MONTH(H630)=8),(NETWORKDAYS(Lister!$D$20,H630,Lister!$D$7:$D$13)-X630)*T630/NETWORKDAYS(Lister!$D$20,Lister!$E$20,Lister!$D$7:$D$13),IF(AND(MONTH(F630)=7,MONTH(H630)=7),0)))),0),"")</f>
        <v/>
      </c>
      <c r="AC630" s="15" t="str">
        <f>IF(Ansøgning!U635="","",Ansøgning!U635)</f>
        <v/>
      </c>
      <c r="AD630" s="31" t="str">
        <f t="shared" si="66"/>
        <v/>
      </c>
      <c r="AE630" s="31" t="str">
        <f t="shared" si="67"/>
        <v/>
      </c>
      <c r="AF630" s="51" t="str">
        <f t="shared" si="68"/>
        <v/>
      </c>
      <c r="AG630" s="15" t="str">
        <f t="shared" si="69"/>
        <v/>
      </c>
    </row>
    <row r="631" spans="1:33" x14ac:dyDescent="0.25">
      <c r="A631" s="13" t="str">
        <f>IF(Ansøgning!A636="","",Ansøgning!A636)</f>
        <v/>
      </c>
      <c r="B631" s="13" t="str">
        <f>IF(Ansøgning!B636="","",Ansøgning!B636)</f>
        <v/>
      </c>
      <c r="C631" s="13" t="str">
        <f>IF(Ansøgning!C636="","",Ansøgning!C636)</f>
        <v/>
      </c>
      <c r="D631" s="13" t="str">
        <f>IF(Ansøgning!D636="","",Ansøgning!D636)</f>
        <v/>
      </c>
      <c r="E631" s="14" t="str">
        <f>IF(Ansøgning!E636="","",Ansøgning!E636)</f>
        <v/>
      </c>
      <c r="F631" s="16"/>
      <c r="G631" s="14" t="str">
        <f>IF(Ansøgning!F636="","",Ansøgning!F636)</f>
        <v/>
      </c>
      <c r="H631" s="16"/>
      <c r="I631" s="72" t="str">
        <f>IF(OR(F631="",H631=""),"",NETWORKDAYS(F631,H631,Lister!$D$7:$D$13))</f>
        <v/>
      </c>
      <c r="J631" s="53" t="str">
        <f>IF(Ansøgning!H636="","",Ansøgning!H636)</f>
        <v/>
      </c>
      <c r="K631" s="32" t="str">
        <f t="shared" si="63"/>
        <v/>
      </c>
      <c r="L631" s="31" t="str">
        <f>IF(Ansøgning!J636="","",Ansøgning!J636)</f>
        <v/>
      </c>
      <c r="M631" s="18"/>
      <c r="N631" s="31" t="str">
        <f>IF(Ansøgning!K636="","",Ansøgning!K636)</f>
        <v/>
      </c>
      <c r="O631" s="18"/>
      <c r="P631" s="15" t="str">
        <f>IF(Ansøgning!L636="","",Ansøgning!L636)</f>
        <v/>
      </c>
      <c r="Q631" s="46" t="str">
        <f t="shared" si="64"/>
        <v/>
      </c>
      <c r="R631" s="46"/>
      <c r="S631" s="101" t="str">
        <f>IF(Ansøgning!M636="","",Ansøgning!M636)</f>
        <v/>
      </c>
      <c r="T631" s="31" t="str">
        <f t="shared" si="65"/>
        <v/>
      </c>
      <c r="U631" s="102" t="str">
        <f>IF(Ansøgning!O636="","",Ansøgning!O636)</f>
        <v/>
      </c>
      <c r="V631" s="20"/>
      <c r="W631" s="102" t="str">
        <f>IF(Ansøgning!P636="","",Ansøgning!P636)</f>
        <v/>
      </c>
      <c r="X631" s="20"/>
      <c r="Y631" s="31" t="str">
        <f>IF(Ansøgning!Q636="","",Ansøgning!Q636)</f>
        <v/>
      </c>
      <c r="Z631" s="46" t="str">
        <f>IFERROR(MAX(IF(OR(V631="",X631=""),"",IF(AND(AND(MONTH(F631)&gt;=7,MONTH(F631)&lt;8),AND(MONTH(H631)&gt;=7,MONTH(H631)&lt;8)),(NETWORKDAYS(F631,H631,Lister!$D$7:$D$13)-V631)*T631/NETWORKDAYS(Lister!$D$19,Lister!$E$19,Lister!$D$7:$D$13),IF(AND(AND(MONTH(F631)&gt;=7,MONTH(F631)&lt;8),MONTH(H631)&gt;7),(NETWORKDAYS(F631,Lister!$E$19,Lister!$D$7:$D$13)-V631)*T631/NETWORKDAYS(Lister!$D$19,Lister!$E$19,Lister!$D$7:$D$13),IF(MONTH(F631)&gt;7,0)))),0),"")</f>
        <v/>
      </c>
      <c r="AA631" s="31" t="str">
        <f>IF(Ansøgning!R636="","",Ansøgning!R636)</f>
        <v/>
      </c>
      <c r="AB631" s="46" t="str">
        <f>IFERROR(MAX(IF(OR(V631="",X631=""),"",IF(AND(AND(MONTH(F631)&gt;=8,MONTH(F631)&lt;9),AND(MONTH(H631)&gt;=8,MONTH(H631)&lt;9)),(NETWORKDAYS(F631,H631,Lister!$D$7:$D$13)-X631)*T631/NETWORKDAYS(Lister!$D$20,Lister!$E$20,Lister!$D$7:$D$13),IF(AND(MONTH(F631)=7,MONTH(H631)=8),(NETWORKDAYS(Lister!$D$20,H631,Lister!$D$7:$D$13)-X631)*T631/NETWORKDAYS(Lister!$D$20,Lister!$E$20,Lister!$D$7:$D$13),IF(AND(MONTH(F631)=7,MONTH(H631)=7),0)))),0),"")</f>
        <v/>
      </c>
      <c r="AC631" s="15" t="str">
        <f>IF(Ansøgning!U636="","",Ansøgning!U636)</f>
        <v/>
      </c>
      <c r="AD631" s="31" t="str">
        <f t="shared" si="66"/>
        <v/>
      </c>
      <c r="AE631" s="31" t="str">
        <f t="shared" si="67"/>
        <v/>
      </c>
      <c r="AF631" s="51" t="str">
        <f t="shared" si="68"/>
        <v/>
      </c>
      <c r="AG631" s="15" t="str">
        <f t="shared" si="69"/>
        <v/>
      </c>
    </row>
    <row r="632" spans="1:33" x14ac:dyDescent="0.25">
      <c r="A632" s="13" t="str">
        <f>IF(Ansøgning!A637="","",Ansøgning!A637)</f>
        <v/>
      </c>
      <c r="B632" s="13" t="str">
        <f>IF(Ansøgning!B637="","",Ansøgning!B637)</f>
        <v/>
      </c>
      <c r="C632" s="13" t="str">
        <f>IF(Ansøgning!C637="","",Ansøgning!C637)</f>
        <v/>
      </c>
      <c r="D632" s="13" t="str">
        <f>IF(Ansøgning!D637="","",Ansøgning!D637)</f>
        <v/>
      </c>
      <c r="E632" s="14" t="str">
        <f>IF(Ansøgning!E637="","",Ansøgning!E637)</f>
        <v/>
      </c>
      <c r="F632" s="16"/>
      <c r="G632" s="14" t="str">
        <f>IF(Ansøgning!F637="","",Ansøgning!F637)</f>
        <v/>
      </c>
      <c r="H632" s="16"/>
      <c r="I632" s="72" t="str">
        <f>IF(OR(F632="",H632=""),"",NETWORKDAYS(F632,H632,Lister!$D$7:$D$13))</f>
        <v/>
      </c>
      <c r="J632" s="53" t="str">
        <f>IF(Ansøgning!H637="","",Ansøgning!H637)</f>
        <v/>
      </c>
      <c r="K632" s="32" t="str">
        <f t="shared" si="63"/>
        <v/>
      </c>
      <c r="L632" s="31" t="str">
        <f>IF(Ansøgning!J637="","",Ansøgning!J637)</f>
        <v/>
      </c>
      <c r="M632" s="18"/>
      <c r="N632" s="31" t="str">
        <f>IF(Ansøgning!K637="","",Ansøgning!K637)</f>
        <v/>
      </c>
      <c r="O632" s="18"/>
      <c r="P632" s="15" t="str">
        <f>IF(Ansøgning!L637="","",Ansøgning!L637)</f>
        <v/>
      </c>
      <c r="Q632" s="46" t="str">
        <f t="shared" si="64"/>
        <v/>
      </c>
      <c r="R632" s="46"/>
      <c r="S632" s="101" t="str">
        <f>IF(Ansøgning!M637="","",Ansøgning!M637)</f>
        <v/>
      </c>
      <c r="T632" s="31" t="str">
        <f t="shared" si="65"/>
        <v/>
      </c>
      <c r="U632" s="102" t="str">
        <f>IF(Ansøgning!O637="","",Ansøgning!O637)</f>
        <v/>
      </c>
      <c r="V632" s="20"/>
      <c r="W632" s="102" t="str">
        <f>IF(Ansøgning!P637="","",Ansøgning!P637)</f>
        <v/>
      </c>
      <c r="X632" s="20"/>
      <c r="Y632" s="31" t="str">
        <f>IF(Ansøgning!Q637="","",Ansøgning!Q637)</f>
        <v/>
      </c>
      <c r="Z632" s="46" t="str">
        <f>IFERROR(MAX(IF(OR(V632="",X632=""),"",IF(AND(AND(MONTH(F632)&gt;=7,MONTH(F632)&lt;8),AND(MONTH(H632)&gt;=7,MONTH(H632)&lt;8)),(NETWORKDAYS(F632,H632,Lister!$D$7:$D$13)-V632)*T632/NETWORKDAYS(Lister!$D$19,Lister!$E$19,Lister!$D$7:$D$13),IF(AND(AND(MONTH(F632)&gt;=7,MONTH(F632)&lt;8),MONTH(H632)&gt;7),(NETWORKDAYS(F632,Lister!$E$19,Lister!$D$7:$D$13)-V632)*T632/NETWORKDAYS(Lister!$D$19,Lister!$E$19,Lister!$D$7:$D$13),IF(MONTH(F632)&gt;7,0)))),0),"")</f>
        <v/>
      </c>
      <c r="AA632" s="31" t="str">
        <f>IF(Ansøgning!R637="","",Ansøgning!R637)</f>
        <v/>
      </c>
      <c r="AB632" s="46" t="str">
        <f>IFERROR(MAX(IF(OR(V632="",X632=""),"",IF(AND(AND(MONTH(F632)&gt;=8,MONTH(F632)&lt;9),AND(MONTH(H632)&gt;=8,MONTH(H632)&lt;9)),(NETWORKDAYS(F632,H632,Lister!$D$7:$D$13)-X632)*T632/NETWORKDAYS(Lister!$D$20,Lister!$E$20,Lister!$D$7:$D$13),IF(AND(MONTH(F632)=7,MONTH(H632)=8),(NETWORKDAYS(Lister!$D$20,H632,Lister!$D$7:$D$13)-X632)*T632/NETWORKDAYS(Lister!$D$20,Lister!$E$20,Lister!$D$7:$D$13),IF(AND(MONTH(F632)=7,MONTH(H632)=7),0)))),0),"")</f>
        <v/>
      </c>
      <c r="AC632" s="15" t="str">
        <f>IF(Ansøgning!U637="","",Ansøgning!U637)</f>
        <v/>
      </c>
      <c r="AD632" s="31" t="str">
        <f t="shared" si="66"/>
        <v/>
      </c>
      <c r="AE632" s="31" t="str">
        <f t="shared" si="67"/>
        <v/>
      </c>
      <c r="AF632" s="51" t="str">
        <f t="shared" si="68"/>
        <v/>
      </c>
      <c r="AG632" s="15" t="str">
        <f t="shared" si="69"/>
        <v/>
      </c>
    </row>
    <row r="633" spans="1:33" x14ac:dyDescent="0.25">
      <c r="A633" s="13" t="str">
        <f>IF(Ansøgning!A638="","",Ansøgning!A638)</f>
        <v/>
      </c>
      <c r="B633" s="13" t="str">
        <f>IF(Ansøgning!B638="","",Ansøgning!B638)</f>
        <v/>
      </c>
      <c r="C633" s="13" t="str">
        <f>IF(Ansøgning!C638="","",Ansøgning!C638)</f>
        <v/>
      </c>
      <c r="D633" s="13" t="str">
        <f>IF(Ansøgning!D638="","",Ansøgning!D638)</f>
        <v/>
      </c>
      <c r="E633" s="14" t="str">
        <f>IF(Ansøgning!E638="","",Ansøgning!E638)</f>
        <v/>
      </c>
      <c r="F633" s="16"/>
      <c r="G633" s="14" t="str">
        <f>IF(Ansøgning!F638="","",Ansøgning!F638)</f>
        <v/>
      </c>
      <c r="H633" s="16"/>
      <c r="I633" s="72" t="str">
        <f>IF(OR(F633="",H633=""),"",NETWORKDAYS(F633,H633,Lister!$D$7:$D$13))</f>
        <v/>
      </c>
      <c r="J633" s="53" t="str">
        <f>IF(Ansøgning!H638="","",Ansøgning!H638)</f>
        <v/>
      </c>
      <c r="K633" s="32" t="str">
        <f t="shared" si="63"/>
        <v/>
      </c>
      <c r="L633" s="31" t="str">
        <f>IF(Ansøgning!J638="","",Ansøgning!J638)</f>
        <v/>
      </c>
      <c r="M633" s="18"/>
      <c r="N633" s="31" t="str">
        <f>IF(Ansøgning!K638="","",Ansøgning!K638)</f>
        <v/>
      </c>
      <c r="O633" s="18"/>
      <c r="P633" s="15" t="str">
        <f>IF(Ansøgning!L638="","",Ansøgning!L638)</f>
        <v/>
      </c>
      <c r="Q633" s="46" t="str">
        <f t="shared" si="64"/>
        <v/>
      </c>
      <c r="R633" s="46"/>
      <c r="S633" s="101" t="str">
        <f>IF(Ansøgning!M638="","",Ansøgning!M638)</f>
        <v/>
      </c>
      <c r="T633" s="31" t="str">
        <f t="shared" si="65"/>
        <v/>
      </c>
      <c r="U633" s="102" t="str">
        <f>IF(Ansøgning!O638="","",Ansøgning!O638)</f>
        <v/>
      </c>
      <c r="V633" s="20"/>
      <c r="W633" s="102" t="str">
        <f>IF(Ansøgning!P638="","",Ansøgning!P638)</f>
        <v/>
      </c>
      <c r="X633" s="20"/>
      <c r="Y633" s="31" t="str">
        <f>IF(Ansøgning!Q638="","",Ansøgning!Q638)</f>
        <v/>
      </c>
      <c r="Z633" s="46" t="str">
        <f>IFERROR(MAX(IF(OR(V633="",X633=""),"",IF(AND(AND(MONTH(F633)&gt;=7,MONTH(F633)&lt;8),AND(MONTH(H633)&gt;=7,MONTH(H633)&lt;8)),(NETWORKDAYS(F633,H633,Lister!$D$7:$D$13)-V633)*T633/NETWORKDAYS(Lister!$D$19,Lister!$E$19,Lister!$D$7:$D$13),IF(AND(AND(MONTH(F633)&gt;=7,MONTH(F633)&lt;8),MONTH(H633)&gt;7),(NETWORKDAYS(F633,Lister!$E$19,Lister!$D$7:$D$13)-V633)*T633/NETWORKDAYS(Lister!$D$19,Lister!$E$19,Lister!$D$7:$D$13),IF(MONTH(F633)&gt;7,0)))),0),"")</f>
        <v/>
      </c>
      <c r="AA633" s="31" t="str">
        <f>IF(Ansøgning!R638="","",Ansøgning!R638)</f>
        <v/>
      </c>
      <c r="AB633" s="46" t="str">
        <f>IFERROR(MAX(IF(OR(V633="",X633=""),"",IF(AND(AND(MONTH(F633)&gt;=8,MONTH(F633)&lt;9),AND(MONTH(H633)&gt;=8,MONTH(H633)&lt;9)),(NETWORKDAYS(F633,H633,Lister!$D$7:$D$13)-X633)*T633/NETWORKDAYS(Lister!$D$20,Lister!$E$20,Lister!$D$7:$D$13),IF(AND(MONTH(F633)=7,MONTH(H633)=8),(NETWORKDAYS(Lister!$D$20,H633,Lister!$D$7:$D$13)-X633)*T633/NETWORKDAYS(Lister!$D$20,Lister!$E$20,Lister!$D$7:$D$13),IF(AND(MONTH(F633)=7,MONTH(H633)=7),0)))),0),"")</f>
        <v/>
      </c>
      <c r="AC633" s="15" t="str">
        <f>IF(Ansøgning!U638="","",Ansøgning!U638)</f>
        <v/>
      </c>
      <c r="AD633" s="31" t="str">
        <f t="shared" si="66"/>
        <v/>
      </c>
      <c r="AE633" s="31" t="str">
        <f t="shared" si="67"/>
        <v/>
      </c>
      <c r="AF633" s="51" t="str">
        <f t="shared" si="68"/>
        <v/>
      </c>
      <c r="AG633" s="15" t="str">
        <f t="shared" si="69"/>
        <v/>
      </c>
    </row>
    <row r="634" spans="1:33" x14ac:dyDescent="0.25">
      <c r="A634" s="13" t="str">
        <f>IF(Ansøgning!A639="","",Ansøgning!A639)</f>
        <v/>
      </c>
      <c r="B634" s="13" t="str">
        <f>IF(Ansøgning!B639="","",Ansøgning!B639)</f>
        <v/>
      </c>
      <c r="C634" s="13" t="str">
        <f>IF(Ansøgning!C639="","",Ansøgning!C639)</f>
        <v/>
      </c>
      <c r="D634" s="13" t="str">
        <f>IF(Ansøgning!D639="","",Ansøgning!D639)</f>
        <v/>
      </c>
      <c r="E634" s="14" t="str">
        <f>IF(Ansøgning!E639="","",Ansøgning!E639)</f>
        <v/>
      </c>
      <c r="F634" s="16"/>
      <c r="G634" s="14" t="str">
        <f>IF(Ansøgning!F639="","",Ansøgning!F639)</f>
        <v/>
      </c>
      <c r="H634" s="16"/>
      <c r="I634" s="72" t="str">
        <f>IF(OR(F634="",H634=""),"",NETWORKDAYS(F634,H634,Lister!$D$7:$D$13))</f>
        <v/>
      </c>
      <c r="J634" s="53" t="str">
        <f>IF(Ansøgning!H639="","",Ansøgning!H639)</f>
        <v/>
      </c>
      <c r="K634" s="32" t="str">
        <f t="shared" si="63"/>
        <v/>
      </c>
      <c r="L634" s="31" t="str">
        <f>IF(Ansøgning!J639="","",Ansøgning!J639)</f>
        <v/>
      </c>
      <c r="M634" s="18"/>
      <c r="N634" s="31" t="str">
        <f>IF(Ansøgning!K639="","",Ansøgning!K639)</f>
        <v/>
      </c>
      <c r="O634" s="18"/>
      <c r="P634" s="15" t="str">
        <f>IF(Ansøgning!L639="","",Ansøgning!L639)</f>
        <v/>
      </c>
      <c r="Q634" s="46" t="str">
        <f t="shared" si="64"/>
        <v/>
      </c>
      <c r="R634" s="46"/>
      <c r="S634" s="101" t="str">
        <f>IF(Ansøgning!M639="","",Ansøgning!M639)</f>
        <v/>
      </c>
      <c r="T634" s="31" t="str">
        <f t="shared" si="65"/>
        <v/>
      </c>
      <c r="U634" s="102" t="str">
        <f>IF(Ansøgning!O639="","",Ansøgning!O639)</f>
        <v/>
      </c>
      <c r="V634" s="20"/>
      <c r="W634" s="102" t="str">
        <f>IF(Ansøgning!P639="","",Ansøgning!P639)</f>
        <v/>
      </c>
      <c r="X634" s="20"/>
      <c r="Y634" s="31" t="str">
        <f>IF(Ansøgning!Q639="","",Ansøgning!Q639)</f>
        <v/>
      </c>
      <c r="Z634" s="46" t="str">
        <f>IFERROR(MAX(IF(OR(V634="",X634=""),"",IF(AND(AND(MONTH(F634)&gt;=7,MONTH(F634)&lt;8),AND(MONTH(H634)&gt;=7,MONTH(H634)&lt;8)),(NETWORKDAYS(F634,H634,Lister!$D$7:$D$13)-V634)*T634/NETWORKDAYS(Lister!$D$19,Lister!$E$19,Lister!$D$7:$D$13),IF(AND(AND(MONTH(F634)&gt;=7,MONTH(F634)&lt;8),MONTH(H634)&gt;7),(NETWORKDAYS(F634,Lister!$E$19,Lister!$D$7:$D$13)-V634)*T634/NETWORKDAYS(Lister!$D$19,Lister!$E$19,Lister!$D$7:$D$13),IF(MONTH(F634)&gt;7,0)))),0),"")</f>
        <v/>
      </c>
      <c r="AA634" s="31" t="str">
        <f>IF(Ansøgning!R639="","",Ansøgning!R639)</f>
        <v/>
      </c>
      <c r="AB634" s="46" t="str">
        <f>IFERROR(MAX(IF(OR(V634="",X634=""),"",IF(AND(AND(MONTH(F634)&gt;=8,MONTH(F634)&lt;9),AND(MONTH(H634)&gt;=8,MONTH(H634)&lt;9)),(NETWORKDAYS(F634,H634,Lister!$D$7:$D$13)-X634)*T634/NETWORKDAYS(Lister!$D$20,Lister!$E$20,Lister!$D$7:$D$13),IF(AND(MONTH(F634)=7,MONTH(H634)=8),(NETWORKDAYS(Lister!$D$20,H634,Lister!$D$7:$D$13)-X634)*T634/NETWORKDAYS(Lister!$D$20,Lister!$E$20,Lister!$D$7:$D$13),IF(AND(MONTH(F634)=7,MONTH(H634)=7),0)))),0),"")</f>
        <v/>
      </c>
      <c r="AC634" s="15" t="str">
        <f>IF(Ansøgning!U639="","",Ansøgning!U639)</f>
        <v/>
      </c>
      <c r="AD634" s="31" t="str">
        <f t="shared" si="66"/>
        <v/>
      </c>
      <c r="AE634" s="31" t="str">
        <f t="shared" si="67"/>
        <v/>
      </c>
      <c r="AF634" s="51" t="str">
        <f t="shared" si="68"/>
        <v/>
      </c>
      <c r="AG634" s="15" t="str">
        <f t="shared" si="69"/>
        <v/>
      </c>
    </row>
    <row r="635" spans="1:33" x14ac:dyDescent="0.25">
      <c r="A635" s="13" t="str">
        <f>IF(Ansøgning!A640="","",Ansøgning!A640)</f>
        <v/>
      </c>
      <c r="B635" s="13" t="str">
        <f>IF(Ansøgning!B640="","",Ansøgning!B640)</f>
        <v/>
      </c>
      <c r="C635" s="13" t="str">
        <f>IF(Ansøgning!C640="","",Ansøgning!C640)</f>
        <v/>
      </c>
      <c r="D635" s="13" t="str">
        <f>IF(Ansøgning!D640="","",Ansøgning!D640)</f>
        <v/>
      </c>
      <c r="E635" s="14" t="str">
        <f>IF(Ansøgning!E640="","",Ansøgning!E640)</f>
        <v/>
      </c>
      <c r="F635" s="16"/>
      <c r="G635" s="14" t="str">
        <f>IF(Ansøgning!F640="","",Ansøgning!F640)</f>
        <v/>
      </c>
      <c r="H635" s="16"/>
      <c r="I635" s="72" t="str">
        <f>IF(OR(F635="",H635=""),"",NETWORKDAYS(F635,H635,Lister!$D$7:$D$13))</f>
        <v/>
      </c>
      <c r="J635" s="53" t="str">
        <f>IF(Ansøgning!H640="","",Ansøgning!H640)</f>
        <v/>
      </c>
      <c r="K635" s="32" t="str">
        <f t="shared" si="63"/>
        <v/>
      </c>
      <c r="L635" s="31" t="str">
        <f>IF(Ansøgning!J640="","",Ansøgning!J640)</f>
        <v/>
      </c>
      <c r="M635" s="18"/>
      <c r="N635" s="31" t="str">
        <f>IF(Ansøgning!K640="","",Ansøgning!K640)</f>
        <v/>
      </c>
      <c r="O635" s="18"/>
      <c r="P635" s="15" t="str">
        <f>IF(Ansøgning!L640="","",Ansøgning!L640)</f>
        <v/>
      </c>
      <c r="Q635" s="46" t="str">
        <f t="shared" si="64"/>
        <v/>
      </c>
      <c r="R635" s="46"/>
      <c r="S635" s="101" t="str">
        <f>IF(Ansøgning!M640="","",Ansøgning!M640)</f>
        <v/>
      </c>
      <c r="T635" s="31" t="str">
        <f t="shared" si="65"/>
        <v/>
      </c>
      <c r="U635" s="102" t="str">
        <f>IF(Ansøgning!O640="","",Ansøgning!O640)</f>
        <v/>
      </c>
      <c r="V635" s="20"/>
      <c r="W635" s="102" t="str">
        <f>IF(Ansøgning!P640="","",Ansøgning!P640)</f>
        <v/>
      </c>
      <c r="X635" s="20"/>
      <c r="Y635" s="31" t="str">
        <f>IF(Ansøgning!Q640="","",Ansøgning!Q640)</f>
        <v/>
      </c>
      <c r="Z635" s="46" t="str">
        <f>IFERROR(MAX(IF(OR(V635="",X635=""),"",IF(AND(AND(MONTH(F635)&gt;=7,MONTH(F635)&lt;8),AND(MONTH(H635)&gt;=7,MONTH(H635)&lt;8)),(NETWORKDAYS(F635,H635,Lister!$D$7:$D$13)-V635)*T635/NETWORKDAYS(Lister!$D$19,Lister!$E$19,Lister!$D$7:$D$13),IF(AND(AND(MONTH(F635)&gt;=7,MONTH(F635)&lt;8),MONTH(H635)&gt;7),(NETWORKDAYS(F635,Lister!$E$19,Lister!$D$7:$D$13)-V635)*T635/NETWORKDAYS(Lister!$D$19,Lister!$E$19,Lister!$D$7:$D$13),IF(MONTH(F635)&gt;7,0)))),0),"")</f>
        <v/>
      </c>
      <c r="AA635" s="31" t="str">
        <f>IF(Ansøgning!R640="","",Ansøgning!R640)</f>
        <v/>
      </c>
      <c r="AB635" s="46" t="str">
        <f>IFERROR(MAX(IF(OR(V635="",X635=""),"",IF(AND(AND(MONTH(F635)&gt;=8,MONTH(F635)&lt;9),AND(MONTH(H635)&gt;=8,MONTH(H635)&lt;9)),(NETWORKDAYS(F635,H635,Lister!$D$7:$D$13)-X635)*T635/NETWORKDAYS(Lister!$D$20,Lister!$E$20,Lister!$D$7:$D$13),IF(AND(MONTH(F635)=7,MONTH(H635)=8),(NETWORKDAYS(Lister!$D$20,H635,Lister!$D$7:$D$13)-X635)*T635/NETWORKDAYS(Lister!$D$20,Lister!$E$20,Lister!$D$7:$D$13),IF(AND(MONTH(F635)=7,MONTH(H635)=7),0)))),0),"")</f>
        <v/>
      </c>
      <c r="AC635" s="15" t="str">
        <f>IF(Ansøgning!U640="","",Ansøgning!U640)</f>
        <v/>
      </c>
      <c r="AD635" s="31" t="str">
        <f t="shared" si="66"/>
        <v/>
      </c>
      <c r="AE635" s="31" t="str">
        <f t="shared" si="67"/>
        <v/>
      </c>
      <c r="AF635" s="51" t="str">
        <f t="shared" si="68"/>
        <v/>
      </c>
      <c r="AG635" s="15" t="str">
        <f t="shared" si="69"/>
        <v/>
      </c>
    </row>
    <row r="636" spans="1:33" x14ac:dyDescent="0.25">
      <c r="A636" s="13" t="str">
        <f>IF(Ansøgning!A641="","",Ansøgning!A641)</f>
        <v/>
      </c>
      <c r="B636" s="13" t="str">
        <f>IF(Ansøgning!B641="","",Ansøgning!B641)</f>
        <v/>
      </c>
      <c r="C636" s="13" t="str">
        <f>IF(Ansøgning!C641="","",Ansøgning!C641)</f>
        <v/>
      </c>
      <c r="D636" s="13" t="str">
        <f>IF(Ansøgning!D641="","",Ansøgning!D641)</f>
        <v/>
      </c>
      <c r="E636" s="14" t="str">
        <f>IF(Ansøgning!E641="","",Ansøgning!E641)</f>
        <v/>
      </c>
      <c r="F636" s="16"/>
      <c r="G636" s="14" t="str">
        <f>IF(Ansøgning!F641="","",Ansøgning!F641)</f>
        <v/>
      </c>
      <c r="H636" s="16"/>
      <c r="I636" s="72" t="str">
        <f>IF(OR(F636="",H636=""),"",NETWORKDAYS(F636,H636,Lister!$D$7:$D$13))</f>
        <v/>
      </c>
      <c r="J636" s="53" t="str">
        <f>IF(Ansøgning!H641="","",Ansøgning!H641)</f>
        <v/>
      </c>
      <c r="K636" s="32" t="str">
        <f t="shared" si="63"/>
        <v/>
      </c>
      <c r="L636" s="31" t="str">
        <f>IF(Ansøgning!J641="","",Ansøgning!J641)</f>
        <v/>
      </c>
      <c r="M636" s="18"/>
      <c r="N636" s="31" t="str">
        <f>IF(Ansøgning!K641="","",Ansøgning!K641)</f>
        <v/>
      </c>
      <c r="O636" s="18"/>
      <c r="P636" s="15" t="str">
        <f>IF(Ansøgning!L641="","",Ansøgning!L641)</f>
        <v/>
      </c>
      <c r="Q636" s="46" t="str">
        <f t="shared" si="64"/>
        <v/>
      </c>
      <c r="R636" s="46"/>
      <c r="S636" s="101" t="str">
        <f>IF(Ansøgning!M641="","",Ansøgning!M641)</f>
        <v/>
      </c>
      <c r="T636" s="31" t="str">
        <f t="shared" si="65"/>
        <v/>
      </c>
      <c r="U636" s="102" t="str">
        <f>IF(Ansøgning!O641="","",Ansøgning!O641)</f>
        <v/>
      </c>
      <c r="V636" s="20"/>
      <c r="W636" s="102" t="str">
        <f>IF(Ansøgning!P641="","",Ansøgning!P641)</f>
        <v/>
      </c>
      <c r="X636" s="20"/>
      <c r="Y636" s="31" t="str">
        <f>IF(Ansøgning!Q641="","",Ansøgning!Q641)</f>
        <v/>
      </c>
      <c r="Z636" s="46" t="str">
        <f>IFERROR(MAX(IF(OR(V636="",X636=""),"",IF(AND(AND(MONTH(F636)&gt;=7,MONTH(F636)&lt;8),AND(MONTH(H636)&gt;=7,MONTH(H636)&lt;8)),(NETWORKDAYS(F636,H636,Lister!$D$7:$D$13)-V636)*T636/NETWORKDAYS(Lister!$D$19,Lister!$E$19,Lister!$D$7:$D$13),IF(AND(AND(MONTH(F636)&gt;=7,MONTH(F636)&lt;8),MONTH(H636)&gt;7),(NETWORKDAYS(F636,Lister!$E$19,Lister!$D$7:$D$13)-V636)*T636/NETWORKDAYS(Lister!$D$19,Lister!$E$19,Lister!$D$7:$D$13),IF(MONTH(F636)&gt;7,0)))),0),"")</f>
        <v/>
      </c>
      <c r="AA636" s="31" t="str">
        <f>IF(Ansøgning!R641="","",Ansøgning!R641)</f>
        <v/>
      </c>
      <c r="AB636" s="46" t="str">
        <f>IFERROR(MAX(IF(OR(V636="",X636=""),"",IF(AND(AND(MONTH(F636)&gt;=8,MONTH(F636)&lt;9),AND(MONTH(H636)&gt;=8,MONTH(H636)&lt;9)),(NETWORKDAYS(F636,H636,Lister!$D$7:$D$13)-X636)*T636/NETWORKDAYS(Lister!$D$20,Lister!$E$20,Lister!$D$7:$D$13),IF(AND(MONTH(F636)=7,MONTH(H636)=8),(NETWORKDAYS(Lister!$D$20,H636,Lister!$D$7:$D$13)-X636)*T636/NETWORKDAYS(Lister!$D$20,Lister!$E$20,Lister!$D$7:$D$13),IF(AND(MONTH(F636)=7,MONTH(H636)=7),0)))),0),"")</f>
        <v/>
      </c>
      <c r="AC636" s="15" t="str">
        <f>IF(Ansøgning!U641="","",Ansøgning!U641)</f>
        <v/>
      </c>
      <c r="AD636" s="31" t="str">
        <f t="shared" si="66"/>
        <v/>
      </c>
      <c r="AE636" s="31" t="str">
        <f t="shared" si="67"/>
        <v/>
      </c>
      <c r="AF636" s="51" t="str">
        <f t="shared" si="68"/>
        <v/>
      </c>
      <c r="AG636" s="15" t="str">
        <f t="shared" si="69"/>
        <v/>
      </c>
    </row>
    <row r="637" spans="1:33" x14ac:dyDescent="0.25">
      <c r="A637" s="13" t="str">
        <f>IF(Ansøgning!A642="","",Ansøgning!A642)</f>
        <v/>
      </c>
      <c r="B637" s="13" t="str">
        <f>IF(Ansøgning!B642="","",Ansøgning!B642)</f>
        <v/>
      </c>
      <c r="C637" s="13" t="str">
        <f>IF(Ansøgning!C642="","",Ansøgning!C642)</f>
        <v/>
      </c>
      <c r="D637" s="13" t="str">
        <f>IF(Ansøgning!D642="","",Ansøgning!D642)</f>
        <v/>
      </c>
      <c r="E637" s="14" t="str">
        <f>IF(Ansøgning!E642="","",Ansøgning!E642)</f>
        <v/>
      </c>
      <c r="F637" s="16"/>
      <c r="G637" s="14" t="str">
        <f>IF(Ansøgning!F642="","",Ansøgning!F642)</f>
        <v/>
      </c>
      <c r="H637" s="16"/>
      <c r="I637" s="72" t="str">
        <f>IF(OR(F637="",H637=""),"",NETWORKDAYS(F637,H637,Lister!$D$7:$D$13))</f>
        <v/>
      </c>
      <c r="J637" s="53" t="str">
        <f>IF(Ansøgning!H642="","",Ansøgning!H642)</f>
        <v/>
      </c>
      <c r="K637" s="32" t="str">
        <f t="shared" si="63"/>
        <v/>
      </c>
      <c r="L637" s="31" t="str">
        <f>IF(Ansøgning!J642="","",Ansøgning!J642)</f>
        <v/>
      </c>
      <c r="M637" s="18"/>
      <c r="N637" s="31" t="str">
        <f>IF(Ansøgning!K642="","",Ansøgning!K642)</f>
        <v/>
      </c>
      <c r="O637" s="18"/>
      <c r="P637" s="15" t="str">
        <f>IF(Ansøgning!L642="","",Ansøgning!L642)</f>
        <v/>
      </c>
      <c r="Q637" s="46" t="str">
        <f t="shared" si="64"/>
        <v/>
      </c>
      <c r="R637" s="46"/>
      <c r="S637" s="101" t="str">
        <f>IF(Ansøgning!M642="","",Ansøgning!M642)</f>
        <v/>
      </c>
      <c r="T637" s="31" t="str">
        <f t="shared" si="65"/>
        <v/>
      </c>
      <c r="U637" s="102" t="str">
        <f>IF(Ansøgning!O642="","",Ansøgning!O642)</f>
        <v/>
      </c>
      <c r="V637" s="20"/>
      <c r="W637" s="102" t="str">
        <f>IF(Ansøgning!P642="","",Ansøgning!P642)</f>
        <v/>
      </c>
      <c r="X637" s="20"/>
      <c r="Y637" s="31" t="str">
        <f>IF(Ansøgning!Q642="","",Ansøgning!Q642)</f>
        <v/>
      </c>
      <c r="Z637" s="46" t="str">
        <f>IFERROR(MAX(IF(OR(V637="",X637=""),"",IF(AND(AND(MONTH(F637)&gt;=7,MONTH(F637)&lt;8),AND(MONTH(H637)&gt;=7,MONTH(H637)&lt;8)),(NETWORKDAYS(F637,H637,Lister!$D$7:$D$13)-V637)*T637/NETWORKDAYS(Lister!$D$19,Lister!$E$19,Lister!$D$7:$D$13),IF(AND(AND(MONTH(F637)&gt;=7,MONTH(F637)&lt;8),MONTH(H637)&gt;7),(NETWORKDAYS(F637,Lister!$E$19,Lister!$D$7:$D$13)-V637)*T637/NETWORKDAYS(Lister!$D$19,Lister!$E$19,Lister!$D$7:$D$13),IF(MONTH(F637)&gt;7,0)))),0),"")</f>
        <v/>
      </c>
      <c r="AA637" s="31" t="str">
        <f>IF(Ansøgning!R642="","",Ansøgning!R642)</f>
        <v/>
      </c>
      <c r="AB637" s="46" t="str">
        <f>IFERROR(MAX(IF(OR(V637="",X637=""),"",IF(AND(AND(MONTH(F637)&gt;=8,MONTH(F637)&lt;9),AND(MONTH(H637)&gt;=8,MONTH(H637)&lt;9)),(NETWORKDAYS(F637,H637,Lister!$D$7:$D$13)-X637)*T637/NETWORKDAYS(Lister!$D$20,Lister!$E$20,Lister!$D$7:$D$13),IF(AND(MONTH(F637)=7,MONTH(H637)=8),(NETWORKDAYS(Lister!$D$20,H637,Lister!$D$7:$D$13)-X637)*T637/NETWORKDAYS(Lister!$D$20,Lister!$E$20,Lister!$D$7:$D$13),IF(AND(MONTH(F637)=7,MONTH(H637)=7),0)))),0),"")</f>
        <v/>
      </c>
      <c r="AC637" s="15" t="str">
        <f>IF(Ansøgning!U642="","",Ansøgning!U642)</f>
        <v/>
      </c>
      <c r="AD637" s="31" t="str">
        <f t="shared" si="66"/>
        <v/>
      </c>
      <c r="AE637" s="31" t="str">
        <f t="shared" si="67"/>
        <v/>
      </c>
      <c r="AF637" s="51" t="str">
        <f t="shared" si="68"/>
        <v/>
      </c>
      <c r="AG637" s="15" t="str">
        <f t="shared" si="69"/>
        <v/>
      </c>
    </row>
    <row r="638" spans="1:33" x14ac:dyDescent="0.25">
      <c r="A638" s="13" t="str">
        <f>IF(Ansøgning!A643="","",Ansøgning!A643)</f>
        <v/>
      </c>
      <c r="B638" s="13" t="str">
        <f>IF(Ansøgning!B643="","",Ansøgning!B643)</f>
        <v/>
      </c>
      <c r="C638" s="13" t="str">
        <f>IF(Ansøgning!C643="","",Ansøgning!C643)</f>
        <v/>
      </c>
      <c r="D638" s="13" t="str">
        <f>IF(Ansøgning!D643="","",Ansøgning!D643)</f>
        <v/>
      </c>
      <c r="E638" s="14" t="str">
        <f>IF(Ansøgning!E643="","",Ansøgning!E643)</f>
        <v/>
      </c>
      <c r="F638" s="16"/>
      <c r="G638" s="14" t="str">
        <f>IF(Ansøgning!F643="","",Ansøgning!F643)</f>
        <v/>
      </c>
      <c r="H638" s="16"/>
      <c r="I638" s="72" t="str">
        <f>IF(OR(F638="",H638=""),"",NETWORKDAYS(F638,H638,Lister!$D$7:$D$13))</f>
        <v/>
      </c>
      <c r="J638" s="53" t="str">
        <f>IF(Ansøgning!H643="","",Ansøgning!H643)</f>
        <v/>
      </c>
      <c r="K638" s="32" t="str">
        <f t="shared" si="63"/>
        <v/>
      </c>
      <c r="L638" s="31" t="str">
        <f>IF(Ansøgning!J643="","",Ansøgning!J643)</f>
        <v/>
      </c>
      <c r="M638" s="18"/>
      <c r="N638" s="31" t="str">
        <f>IF(Ansøgning!K643="","",Ansøgning!K643)</f>
        <v/>
      </c>
      <c r="O638" s="18"/>
      <c r="P638" s="15" t="str">
        <f>IF(Ansøgning!L643="","",Ansøgning!L643)</f>
        <v/>
      </c>
      <c r="Q638" s="46" t="str">
        <f t="shared" si="64"/>
        <v/>
      </c>
      <c r="R638" s="46"/>
      <c r="S638" s="101" t="str">
        <f>IF(Ansøgning!M643="","",Ansøgning!M643)</f>
        <v/>
      </c>
      <c r="T638" s="31" t="str">
        <f t="shared" si="65"/>
        <v/>
      </c>
      <c r="U638" s="102" t="str">
        <f>IF(Ansøgning!O643="","",Ansøgning!O643)</f>
        <v/>
      </c>
      <c r="V638" s="20"/>
      <c r="W638" s="102" t="str">
        <f>IF(Ansøgning!P643="","",Ansøgning!P643)</f>
        <v/>
      </c>
      <c r="X638" s="20"/>
      <c r="Y638" s="31" t="str">
        <f>IF(Ansøgning!Q643="","",Ansøgning!Q643)</f>
        <v/>
      </c>
      <c r="Z638" s="46" t="str">
        <f>IFERROR(MAX(IF(OR(V638="",X638=""),"",IF(AND(AND(MONTH(F638)&gt;=7,MONTH(F638)&lt;8),AND(MONTH(H638)&gt;=7,MONTH(H638)&lt;8)),(NETWORKDAYS(F638,H638,Lister!$D$7:$D$13)-V638)*T638/NETWORKDAYS(Lister!$D$19,Lister!$E$19,Lister!$D$7:$D$13),IF(AND(AND(MONTH(F638)&gt;=7,MONTH(F638)&lt;8),MONTH(H638)&gt;7),(NETWORKDAYS(F638,Lister!$E$19,Lister!$D$7:$D$13)-V638)*T638/NETWORKDAYS(Lister!$D$19,Lister!$E$19,Lister!$D$7:$D$13),IF(MONTH(F638)&gt;7,0)))),0),"")</f>
        <v/>
      </c>
      <c r="AA638" s="31" t="str">
        <f>IF(Ansøgning!R643="","",Ansøgning!R643)</f>
        <v/>
      </c>
      <c r="AB638" s="46" t="str">
        <f>IFERROR(MAX(IF(OR(V638="",X638=""),"",IF(AND(AND(MONTH(F638)&gt;=8,MONTH(F638)&lt;9),AND(MONTH(H638)&gt;=8,MONTH(H638)&lt;9)),(NETWORKDAYS(F638,H638,Lister!$D$7:$D$13)-X638)*T638/NETWORKDAYS(Lister!$D$20,Lister!$E$20,Lister!$D$7:$D$13),IF(AND(MONTH(F638)=7,MONTH(H638)=8),(NETWORKDAYS(Lister!$D$20,H638,Lister!$D$7:$D$13)-X638)*T638/NETWORKDAYS(Lister!$D$20,Lister!$E$20,Lister!$D$7:$D$13),IF(AND(MONTH(F638)=7,MONTH(H638)=7),0)))),0),"")</f>
        <v/>
      </c>
      <c r="AC638" s="15" t="str">
        <f>IF(Ansøgning!U643="","",Ansøgning!U643)</f>
        <v/>
      </c>
      <c r="AD638" s="31" t="str">
        <f t="shared" si="66"/>
        <v/>
      </c>
      <c r="AE638" s="31" t="str">
        <f t="shared" si="67"/>
        <v/>
      </c>
      <c r="AF638" s="51" t="str">
        <f t="shared" si="68"/>
        <v/>
      </c>
      <c r="AG638" s="15" t="str">
        <f t="shared" si="69"/>
        <v/>
      </c>
    </row>
    <row r="639" spans="1:33" x14ac:dyDescent="0.25">
      <c r="A639" s="13" t="str">
        <f>IF(Ansøgning!A644="","",Ansøgning!A644)</f>
        <v/>
      </c>
      <c r="B639" s="13" t="str">
        <f>IF(Ansøgning!B644="","",Ansøgning!B644)</f>
        <v/>
      </c>
      <c r="C639" s="13" t="str">
        <f>IF(Ansøgning!C644="","",Ansøgning!C644)</f>
        <v/>
      </c>
      <c r="D639" s="13" t="str">
        <f>IF(Ansøgning!D644="","",Ansøgning!D644)</f>
        <v/>
      </c>
      <c r="E639" s="14" t="str">
        <f>IF(Ansøgning!E644="","",Ansøgning!E644)</f>
        <v/>
      </c>
      <c r="F639" s="16"/>
      <c r="G639" s="14" t="str">
        <f>IF(Ansøgning!F644="","",Ansøgning!F644)</f>
        <v/>
      </c>
      <c r="H639" s="16"/>
      <c r="I639" s="72" t="str">
        <f>IF(OR(F639="",H639=""),"",NETWORKDAYS(F639,H639,Lister!$D$7:$D$13))</f>
        <v/>
      </c>
      <c r="J639" s="53" t="str">
        <f>IF(Ansøgning!H644="","",Ansøgning!H644)</f>
        <v/>
      </c>
      <c r="K639" s="32" t="str">
        <f t="shared" si="63"/>
        <v/>
      </c>
      <c r="L639" s="31" t="str">
        <f>IF(Ansøgning!J644="","",Ansøgning!J644)</f>
        <v/>
      </c>
      <c r="M639" s="18"/>
      <c r="N639" s="31" t="str">
        <f>IF(Ansøgning!K644="","",Ansøgning!K644)</f>
        <v/>
      </c>
      <c r="O639" s="18"/>
      <c r="P639" s="15" t="str">
        <f>IF(Ansøgning!L644="","",Ansøgning!L644)</f>
        <v/>
      </c>
      <c r="Q639" s="46" t="str">
        <f t="shared" si="64"/>
        <v/>
      </c>
      <c r="R639" s="46"/>
      <c r="S639" s="101" t="str">
        <f>IF(Ansøgning!M644="","",Ansøgning!M644)</f>
        <v/>
      </c>
      <c r="T639" s="31" t="str">
        <f t="shared" si="65"/>
        <v/>
      </c>
      <c r="U639" s="102" t="str">
        <f>IF(Ansøgning!O644="","",Ansøgning!O644)</f>
        <v/>
      </c>
      <c r="V639" s="20"/>
      <c r="W639" s="102" t="str">
        <f>IF(Ansøgning!P644="","",Ansøgning!P644)</f>
        <v/>
      </c>
      <c r="X639" s="20"/>
      <c r="Y639" s="31" t="str">
        <f>IF(Ansøgning!Q644="","",Ansøgning!Q644)</f>
        <v/>
      </c>
      <c r="Z639" s="46" t="str">
        <f>IFERROR(MAX(IF(OR(V639="",X639=""),"",IF(AND(AND(MONTH(F639)&gt;=7,MONTH(F639)&lt;8),AND(MONTH(H639)&gt;=7,MONTH(H639)&lt;8)),(NETWORKDAYS(F639,H639,Lister!$D$7:$D$13)-V639)*T639/NETWORKDAYS(Lister!$D$19,Lister!$E$19,Lister!$D$7:$D$13),IF(AND(AND(MONTH(F639)&gt;=7,MONTH(F639)&lt;8),MONTH(H639)&gt;7),(NETWORKDAYS(F639,Lister!$E$19,Lister!$D$7:$D$13)-V639)*T639/NETWORKDAYS(Lister!$D$19,Lister!$E$19,Lister!$D$7:$D$13),IF(MONTH(F639)&gt;7,0)))),0),"")</f>
        <v/>
      </c>
      <c r="AA639" s="31" t="str">
        <f>IF(Ansøgning!R644="","",Ansøgning!R644)</f>
        <v/>
      </c>
      <c r="AB639" s="46" t="str">
        <f>IFERROR(MAX(IF(OR(V639="",X639=""),"",IF(AND(AND(MONTH(F639)&gt;=8,MONTH(F639)&lt;9),AND(MONTH(H639)&gt;=8,MONTH(H639)&lt;9)),(NETWORKDAYS(F639,H639,Lister!$D$7:$D$13)-X639)*T639/NETWORKDAYS(Lister!$D$20,Lister!$E$20,Lister!$D$7:$D$13),IF(AND(MONTH(F639)=7,MONTH(H639)=8),(NETWORKDAYS(Lister!$D$20,H639,Lister!$D$7:$D$13)-X639)*T639/NETWORKDAYS(Lister!$D$20,Lister!$E$20,Lister!$D$7:$D$13),IF(AND(MONTH(F639)=7,MONTH(H639)=7),0)))),0),"")</f>
        <v/>
      </c>
      <c r="AC639" s="15" t="str">
        <f>IF(Ansøgning!U644="","",Ansøgning!U644)</f>
        <v/>
      </c>
      <c r="AD639" s="31" t="str">
        <f t="shared" si="66"/>
        <v/>
      </c>
      <c r="AE639" s="31" t="str">
        <f t="shared" si="67"/>
        <v/>
      </c>
      <c r="AF639" s="51" t="str">
        <f t="shared" si="68"/>
        <v/>
      </c>
      <c r="AG639" s="15" t="str">
        <f t="shared" si="69"/>
        <v/>
      </c>
    </row>
    <row r="640" spans="1:33" x14ac:dyDescent="0.25">
      <c r="A640" s="13" t="str">
        <f>IF(Ansøgning!A645="","",Ansøgning!A645)</f>
        <v/>
      </c>
      <c r="B640" s="13" t="str">
        <f>IF(Ansøgning!B645="","",Ansøgning!B645)</f>
        <v/>
      </c>
      <c r="C640" s="13" t="str">
        <f>IF(Ansøgning!C645="","",Ansøgning!C645)</f>
        <v/>
      </c>
      <c r="D640" s="13" t="str">
        <f>IF(Ansøgning!D645="","",Ansøgning!D645)</f>
        <v/>
      </c>
      <c r="E640" s="14" t="str">
        <f>IF(Ansøgning!E645="","",Ansøgning!E645)</f>
        <v/>
      </c>
      <c r="F640" s="16"/>
      <c r="G640" s="14" t="str">
        <f>IF(Ansøgning!F645="","",Ansøgning!F645)</f>
        <v/>
      </c>
      <c r="H640" s="16"/>
      <c r="I640" s="72" t="str">
        <f>IF(OR(F640="",H640=""),"",NETWORKDAYS(F640,H640,Lister!$D$7:$D$13))</f>
        <v/>
      </c>
      <c r="J640" s="53" t="str">
        <f>IF(Ansøgning!H645="","",Ansøgning!H645)</f>
        <v/>
      </c>
      <c r="K640" s="32" t="str">
        <f t="shared" si="63"/>
        <v/>
      </c>
      <c r="L640" s="31" t="str">
        <f>IF(Ansøgning!J645="","",Ansøgning!J645)</f>
        <v/>
      </c>
      <c r="M640" s="18"/>
      <c r="N640" s="31" t="str">
        <f>IF(Ansøgning!K645="","",Ansøgning!K645)</f>
        <v/>
      </c>
      <c r="O640" s="18"/>
      <c r="P640" s="15" t="str">
        <f>IF(Ansøgning!L645="","",Ansøgning!L645)</f>
        <v/>
      </c>
      <c r="Q640" s="46" t="str">
        <f t="shared" si="64"/>
        <v/>
      </c>
      <c r="R640" s="46"/>
      <c r="S640" s="101" t="str">
        <f>IF(Ansøgning!M645="","",Ansøgning!M645)</f>
        <v/>
      </c>
      <c r="T640" s="31" t="str">
        <f t="shared" si="65"/>
        <v/>
      </c>
      <c r="U640" s="102" t="str">
        <f>IF(Ansøgning!O645="","",Ansøgning!O645)</f>
        <v/>
      </c>
      <c r="V640" s="20"/>
      <c r="W640" s="102" t="str">
        <f>IF(Ansøgning!P645="","",Ansøgning!P645)</f>
        <v/>
      </c>
      <c r="X640" s="20"/>
      <c r="Y640" s="31" t="str">
        <f>IF(Ansøgning!Q645="","",Ansøgning!Q645)</f>
        <v/>
      </c>
      <c r="Z640" s="46" t="str">
        <f>IFERROR(MAX(IF(OR(V640="",X640=""),"",IF(AND(AND(MONTH(F640)&gt;=7,MONTH(F640)&lt;8),AND(MONTH(H640)&gt;=7,MONTH(H640)&lt;8)),(NETWORKDAYS(F640,H640,Lister!$D$7:$D$13)-V640)*T640/NETWORKDAYS(Lister!$D$19,Lister!$E$19,Lister!$D$7:$D$13),IF(AND(AND(MONTH(F640)&gt;=7,MONTH(F640)&lt;8),MONTH(H640)&gt;7),(NETWORKDAYS(F640,Lister!$E$19,Lister!$D$7:$D$13)-V640)*T640/NETWORKDAYS(Lister!$D$19,Lister!$E$19,Lister!$D$7:$D$13),IF(MONTH(F640)&gt;7,0)))),0),"")</f>
        <v/>
      </c>
      <c r="AA640" s="31" t="str">
        <f>IF(Ansøgning!R645="","",Ansøgning!R645)</f>
        <v/>
      </c>
      <c r="AB640" s="46" t="str">
        <f>IFERROR(MAX(IF(OR(V640="",X640=""),"",IF(AND(AND(MONTH(F640)&gt;=8,MONTH(F640)&lt;9),AND(MONTH(H640)&gt;=8,MONTH(H640)&lt;9)),(NETWORKDAYS(F640,H640,Lister!$D$7:$D$13)-X640)*T640/NETWORKDAYS(Lister!$D$20,Lister!$E$20,Lister!$D$7:$D$13),IF(AND(MONTH(F640)=7,MONTH(H640)=8),(NETWORKDAYS(Lister!$D$20,H640,Lister!$D$7:$D$13)-X640)*T640/NETWORKDAYS(Lister!$D$20,Lister!$E$20,Lister!$D$7:$D$13),IF(AND(MONTH(F640)=7,MONTH(H640)=7),0)))),0),"")</f>
        <v/>
      </c>
      <c r="AC640" s="15" t="str">
        <f>IF(Ansøgning!U645="","",Ansøgning!U645)</f>
        <v/>
      </c>
      <c r="AD640" s="31" t="str">
        <f t="shared" si="66"/>
        <v/>
      </c>
      <c r="AE640" s="31" t="str">
        <f t="shared" si="67"/>
        <v/>
      </c>
      <c r="AF640" s="51" t="str">
        <f t="shared" si="68"/>
        <v/>
      </c>
      <c r="AG640" s="15" t="str">
        <f t="shared" si="69"/>
        <v/>
      </c>
    </row>
    <row r="641" spans="1:33" x14ac:dyDescent="0.25">
      <c r="A641" s="13" t="str">
        <f>IF(Ansøgning!A646="","",Ansøgning!A646)</f>
        <v/>
      </c>
      <c r="B641" s="13" t="str">
        <f>IF(Ansøgning!B646="","",Ansøgning!B646)</f>
        <v/>
      </c>
      <c r="C641" s="13" t="str">
        <f>IF(Ansøgning!C646="","",Ansøgning!C646)</f>
        <v/>
      </c>
      <c r="D641" s="13" t="str">
        <f>IF(Ansøgning!D646="","",Ansøgning!D646)</f>
        <v/>
      </c>
      <c r="E641" s="14" t="str">
        <f>IF(Ansøgning!E646="","",Ansøgning!E646)</f>
        <v/>
      </c>
      <c r="F641" s="16"/>
      <c r="G641" s="14" t="str">
        <f>IF(Ansøgning!F646="","",Ansøgning!F646)</f>
        <v/>
      </c>
      <c r="H641" s="16"/>
      <c r="I641" s="72" t="str">
        <f>IF(OR(F641="",H641=""),"",NETWORKDAYS(F641,H641,Lister!$D$7:$D$13))</f>
        <v/>
      </c>
      <c r="J641" s="53" t="str">
        <f>IF(Ansøgning!H646="","",Ansøgning!H646)</f>
        <v/>
      </c>
      <c r="K641" s="32" t="str">
        <f t="shared" si="63"/>
        <v/>
      </c>
      <c r="L641" s="31" t="str">
        <f>IF(Ansøgning!J646="","",Ansøgning!J646)</f>
        <v/>
      </c>
      <c r="M641" s="18"/>
      <c r="N641" s="31" t="str">
        <f>IF(Ansøgning!K646="","",Ansøgning!K646)</f>
        <v/>
      </c>
      <c r="O641" s="18"/>
      <c r="P641" s="15" t="str">
        <f>IF(Ansøgning!L646="","",Ansøgning!L646)</f>
        <v/>
      </c>
      <c r="Q641" s="46" t="str">
        <f t="shared" si="64"/>
        <v/>
      </c>
      <c r="R641" s="46"/>
      <c r="S641" s="101" t="str">
        <f>IF(Ansøgning!M646="","",Ansøgning!M646)</f>
        <v/>
      </c>
      <c r="T641" s="31" t="str">
        <f t="shared" si="65"/>
        <v/>
      </c>
      <c r="U641" s="102" t="str">
        <f>IF(Ansøgning!O646="","",Ansøgning!O646)</f>
        <v/>
      </c>
      <c r="V641" s="20"/>
      <c r="W641" s="102" t="str">
        <f>IF(Ansøgning!P646="","",Ansøgning!P646)</f>
        <v/>
      </c>
      <c r="X641" s="20"/>
      <c r="Y641" s="31" t="str">
        <f>IF(Ansøgning!Q646="","",Ansøgning!Q646)</f>
        <v/>
      </c>
      <c r="Z641" s="46" t="str">
        <f>IFERROR(MAX(IF(OR(V641="",X641=""),"",IF(AND(AND(MONTH(F641)&gt;=7,MONTH(F641)&lt;8),AND(MONTH(H641)&gt;=7,MONTH(H641)&lt;8)),(NETWORKDAYS(F641,H641,Lister!$D$7:$D$13)-V641)*T641/NETWORKDAYS(Lister!$D$19,Lister!$E$19,Lister!$D$7:$D$13),IF(AND(AND(MONTH(F641)&gt;=7,MONTH(F641)&lt;8),MONTH(H641)&gt;7),(NETWORKDAYS(F641,Lister!$E$19,Lister!$D$7:$D$13)-V641)*T641/NETWORKDAYS(Lister!$D$19,Lister!$E$19,Lister!$D$7:$D$13),IF(MONTH(F641)&gt;7,0)))),0),"")</f>
        <v/>
      </c>
      <c r="AA641" s="31" t="str">
        <f>IF(Ansøgning!R646="","",Ansøgning!R646)</f>
        <v/>
      </c>
      <c r="AB641" s="46" t="str">
        <f>IFERROR(MAX(IF(OR(V641="",X641=""),"",IF(AND(AND(MONTH(F641)&gt;=8,MONTH(F641)&lt;9),AND(MONTH(H641)&gt;=8,MONTH(H641)&lt;9)),(NETWORKDAYS(F641,H641,Lister!$D$7:$D$13)-X641)*T641/NETWORKDAYS(Lister!$D$20,Lister!$E$20,Lister!$D$7:$D$13),IF(AND(MONTH(F641)=7,MONTH(H641)=8),(NETWORKDAYS(Lister!$D$20,H641,Lister!$D$7:$D$13)-X641)*T641/NETWORKDAYS(Lister!$D$20,Lister!$E$20,Lister!$D$7:$D$13),IF(AND(MONTH(F641)=7,MONTH(H641)=7),0)))),0),"")</f>
        <v/>
      </c>
      <c r="AC641" s="15" t="str">
        <f>IF(Ansøgning!U646="","",Ansøgning!U646)</f>
        <v/>
      </c>
      <c r="AD641" s="31" t="str">
        <f t="shared" si="66"/>
        <v/>
      </c>
      <c r="AE641" s="31" t="str">
        <f t="shared" si="67"/>
        <v/>
      </c>
      <c r="AF641" s="51" t="str">
        <f t="shared" si="68"/>
        <v/>
      </c>
      <c r="AG641" s="15" t="str">
        <f t="shared" si="69"/>
        <v/>
      </c>
    </row>
    <row r="642" spans="1:33" x14ac:dyDescent="0.25">
      <c r="A642" s="13" t="str">
        <f>IF(Ansøgning!A647="","",Ansøgning!A647)</f>
        <v/>
      </c>
      <c r="B642" s="13" t="str">
        <f>IF(Ansøgning!B647="","",Ansøgning!B647)</f>
        <v/>
      </c>
      <c r="C642" s="13" t="str">
        <f>IF(Ansøgning!C647="","",Ansøgning!C647)</f>
        <v/>
      </c>
      <c r="D642" s="13" t="str">
        <f>IF(Ansøgning!D647="","",Ansøgning!D647)</f>
        <v/>
      </c>
      <c r="E642" s="14" t="str">
        <f>IF(Ansøgning!E647="","",Ansøgning!E647)</f>
        <v/>
      </c>
      <c r="F642" s="16"/>
      <c r="G642" s="14" t="str">
        <f>IF(Ansøgning!F647="","",Ansøgning!F647)</f>
        <v/>
      </c>
      <c r="H642" s="16"/>
      <c r="I642" s="72" t="str">
        <f>IF(OR(F642="",H642=""),"",NETWORKDAYS(F642,H642,Lister!$D$7:$D$13))</f>
        <v/>
      </c>
      <c r="J642" s="53" t="str">
        <f>IF(Ansøgning!H647="","",Ansøgning!H647)</f>
        <v/>
      </c>
      <c r="K642" s="32" t="str">
        <f t="shared" si="63"/>
        <v/>
      </c>
      <c r="L642" s="31" t="str">
        <f>IF(Ansøgning!J647="","",Ansøgning!J647)</f>
        <v/>
      </c>
      <c r="M642" s="18"/>
      <c r="N642" s="31" t="str">
        <f>IF(Ansøgning!K647="","",Ansøgning!K647)</f>
        <v/>
      </c>
      <c r="O642" s="18"/>
      <c r="P642" s="15" t="str">
        <f>IF(Ansøgning!L647="","",Ansøgning!L647)</f>
        <v/>
      </c>
      <c r="Q642" s="46" t="str">
        <f t="shared" si="64"/>
        <v/>
      </c>
      <c r="R642" s="46"/>
      <c r="S642" s="101" t="str">
        <f>IF(Ansøgning!M647="","",Ansøgning!M647)</f>
        <v/>
      </c>
      <c r="T642" s="31" t="str">
        <f t="shared" si="65"/>
        <v/>
      </c>
      <c r="U642" s="102" t="str">
        <f>IF(Ansøgning!O647="","",Ansøgning!O647)</f>
        <v/>
      </c>
      <c r="V642" s="20"/>
      <c r="W642" s="102" t="str">
        <f>IF(Ansøgning!P647="","",Ansøgning!P647)</f>
        <v/>
      </c>
      <c r="X642" s="20"/>
      <c r="Y642" s="31" t="str">
        <f>IF(Ansøgning!Q647="","",Ansøgning!Q647)</f>
        <v/>
      </c>
      <c r="Z642" s="46" t="str">
        <f>IFERROR(MAX(IF(OR(V642="",X642=""),"",IF(AND(AND(MONTH(F642)&gt;=7,MONTH(F642)&lt;8),AND(MONTH(H642)&gt;=7,MONTH(H642)&lt;8)),(NETWORKDAYS(F642,H642,Lister!$D$7:$D$13)-V642)*T642/NETWORKDAYS(Lister!$D$19,Lister!$E$19,Lister!$D$7:$D$13),IF(AND(AND(MONTH(F642)&gt;=7,MONTH(F642)&lt;8),MONTH(H642)&gt;7),(NETWORKDAYS(F642,Lister!$E$19,Lister!$D$7:$D$13)-V642)*T642/NETWORKDAYS(Lister!$D$19,Lister!$E$19,Lister!$D$7:$D$13),IF(MONTH(F642)&gt;7,0)))),0),"")</f>
        <v/>
      </c>
      <c r="AA642" s="31" t="str">
        <f>IF(Ansøgning!R647="","",Ansøgning!R647)</f>
        <v/>
      </c>
      <c r="AB642" s="46" t="str">
        <f>IFERROR(MAX(IF(OR(V642="",X642=""),"",IF(AND(AND(MONTH(F642)&gt;=8,MONTH(F642)&lt;9),AND(MONTH(H642)&gt;=8,MONTH(H642)&lt;9)),(NETWORKDAYS(F642,H642,Lister!$D$7:$D$13)-X642)*T642/NETWORKDAYS(Lister!$D$20,Lister!$E$20,Lister!$D$7:$D$13),IF(AND(MONTH(F642)=7,MONTH(H642)=8),(NETWORKDAYS(Lister!$D$20,H642,Lister!$D$7:$D$13)-X642)*T642/NETWORKDAYS(Lister!$D$20,Lister!$E$20,Lister!$D$7:$D$13),IF(AND(MONTH(F642)=7,MONTH(H642)=7),0)))),0),"")</f>
        <v/>
      </c>
      <c r="AC642" s="15" t="str">
        <f>IF(Ansøgning!U647="","",Ansøgning!U647)</f>
        <v/>
      </c>
      <c r="AD642" s="31" t="str">
        <f t="shared" si="66"/>
        <v/>
      </c>
      <c r="AE642" s="31" t="str">
        <f t="shared" si="67"/>
        <v/>
      </c>
      <c r="AF642" s="51" t="str">
        <f t="shared" si="68"/>
        <v/>
      </c>
      <c r="AG642" s="15" t="str">
        <f t="shared" si="69"/>
        <v/>
      </c>
    </row>
    <row r="643" spans="1:33" x14ac:dyDescent="0.25">
      <c r="A643" s="13" t="str">
        <f>IF(Ansøgning!A648="","",Ansøgning!A648)</f>
        <v/>
      </c>
      <c r="B643" s="13" t="str">
        <f>IF(Ansøgning!B648="","",Ansøgning!B648)</f>
        <v/>
      </c>
      <c r="C643" s="13" t="str">
        <f>IF(Ansøgning!C648="","",Ansøgning!C648)</f>
        <v/>
      </c>
      <c r="D643" s="13" t="str">
        <f>IF(Ansøgning!D648="","",Ansøgning!D648)</f>
        <v/>
      </c>
      <c r="E643" s="14" t="str">
        <f>IF(Ansøgning!E648="","",Ansøgning!E648)</f>
        <v/>
      </c>
      <c r="F643" s="16"/>
      <c r="G643" s="14" t="str">
        <f>IF(Ansøgning!F648="","",Ansøgning!F648)</f>
        <v/>
      </c>
      <c r="H643" s="16"/>
      <c r="I643" s="72" t="str">
        <f>IF(OR(F643="",H643=""),"",NETWORKDAYS(F643,H643,Lister!$D$7:$D$13))</f>
        <v/>
      </c>
      <c r="J643" s="53" t="str">
        <f>IF(Ansøgning!H648="","",Ansøgning!H648)</f>
        <v/>
      </c>
      <c r="K643" s="32" t="str">
        <f t="shared" si="63"/>
        <v/>
      </c>
      <c r="L643" s="31" t="str">
        <f>IF(Ansøgning!J648="","",Ansøgning!J648)</f>
        <v/>
      </c>
      <c r="M643" s="18"/>
      <c r="N643" s="31" t="str">
        <f>IF(Ansøgning!K648="","",Ansøgning!K648)</f>
        <v/>
      </c>
      <c r="O643" s="18"/>
      <c r="P643" s="15" t="str">
        <f>IF(Ansøgning!L648="","",Ansøgning!L648)</f>
        <v/>
      </c>
      <c r="Q643" s="46" t="str">
        <f t="shared" si="64"/>
        <v/>
      </c>
      <c r="R643" s="46"/>
      <c r="S643" s="101" t="str">
        <f>IF(Ansøgning!M648="","",Ansøgning!M648)</f>
        <v/>
      </c>
      <c r="T643" s="31" t="str">
        <f t="shared" si="65"/>
        <v/>
      </c>
      <c r="U643" s="102" t="str">
        <f>IF(Ansøgning!O648="","",Ansøgning!O648)</f>
        <v/>
      </c>
      <c r="V643" s="20"/>
      <c r="W643" s="102" t="str">
        <f>IF(Ansøgning!P648="","",Ansøgning!P648)</f>
        <v/>
      </c>
      <c r="X643" s="20"/>
      <c r="Y643" s="31" t="str">
        <f>IF(Ansøgning!Q648="","",Ansøgning!Q648)</f>
        <v/>
      </c>
      <c r="Z643" s="46" t="str">
        <f>IFERROR(MAX(IF(OR(V643="",X643=""),"",IF(AND(AND(MONTH(F643)&gt;=7,MONTH(F643)&lt;8),AND(MONTH(H643)&gt;=7,MONTH(H643)&lt;8)),(NETWORKDAYS(F643,H643,Lister!$D$7:$D$13)-V643)*T643/NETWORKDAYS(Lister!$D$19,Lister!$E$19,Lister!$D$7:$D$13),IF(AND(AND(MONTH(F643)&gt;=7,MONTH(F643)&lt;8),MONTH(H643)&gt;7),(NETWORKDAYS(F643,Lister!$E$19,Lister!$D$7:$D$13)-V643)*T643/NETWORKDAYS(Lister!$D$19,Lister!$E$19,Lister!$D$7:$D$13),IF(MONTH(F643)&gt;7,0)))),0),"")</f>
        <v/>
      </c>
      <c r="AA643" s="31" t="str">
        <f>IF(Ansøgning!R648="","",Ansøgning!R648)</f>
        <v/>
      </c>
      <c r="AB643" s="46" t="str">
        <f>IFERROR(MAX(IF(OR(V643="",X643=""),"",IF(AND(AND(MONTH(F643)&gt;=8,MONTH(F643)&lt;9),AND(MONTH(H643)&gt;=8,MONTH(H643)&lt;9)),(NETWORKDAYS(F643,H643,Lister!$D$7:$D$13)-X643)*T643/NETWORKDAYS(Lister!$D$20,Lister!$E$20,Lister!$D$7:$D$13),IF(AND(MONTH(F643)=7,MONTH(H643)=8),(NETWORKDAYS(Lister!$D$20,H643,Lister!$D$7:$D$13)-X643)*T643/NETWORKDAYS(Lister!$D$20,Lister!$E$20,Lister!$D$7:$D$13),IF(AND(MONTH(F643)=7,MONTH(H643)=7),0)))),0),"")</f>
        <v/>
      </c>
      <c r="AC643" s="15" t="str">
        <f>IF(Ansøgning!U648="","",Ansøgning!U648)</f>
        <v/>
      </c>
      <c r="AD643" s="31" t="str">
        <f t="shared" si="66"/>
        <v/>
      </c>
      <c r="AE643" s="31" t="str">
        <f t="shared" si="67"/>
        <v/>
      </c>
      <c r="AF643" s="51" t="str">
        <f t="shared" si="68"/>
        <v/>
      </c>
      <c r="AG643" s="15" t="str">
        <f t="shared" si="69"/>
        <v/>
      </c>
    </row>
    <row r="644" spans="1:33" x14ac:dyDescent="0.25">
      <c r="A644" s="13" t="str">
        <f>IF(Ansøgning!A649="","",Ansøgning!A649)</f>
        <v/>
      </c>
      <c r="B644" s="13" t="str">
        <f>IF(Ansøgning!B649="","",Ansøgning!B649)</f>
        <v/>
      </c>
      <c r="C644" s="13" t="str">
        <f>IF(Ansøgning!C649="","",Ansøgning!C649)</f>
        <v/>
      </c>
      <c r="D644" s="13" t="str">
        <f>IF(Ansøgning!D649="","",Ansøgning!D649)</f>
        <v/>
      </c>
      <c r="E644" s="14" t="str">
        <f>IF(Ansøgning!E649="","",Ansøgning!E649)</f>
        <v/>
      </c>
      <c r="F644" s="16"/>
      <c r="G644" s="14" t="str">
        <f>IF(Ansøgning!F649="","",Ansøgning!F649)</f>
        <v/>
      </c>
      <c r="H644" s="16"/>
      <c r="I644" s="72" t="str">
        <f>IF(OR(F644="",H644=""),"",NETWORKDAYS(F644,H644,Lister!$D$7:$D$13))</f>
        <v/>
      </c>
      <c r="J644" s="53" t="str">
        <f>IF(Ansøgning!H649="","",Ansøgning!H649)</f>
        <v/>
      </c>
      <c r="K644" s="32" t="str">
        <f t="shared" si="63"/>
        <v/>
      </c>
      <c r="L644" s="31" t="str">
        <f>IF(Ansøgning!J649="","",Ansøgning!J649)</f>
        <v/>
      </c>
      <c r="M644" s="18"/>
      <c r="N644" s="31" t="str">
        <f>IF(Ansøgning!K649="","",Ansøgning!K649)</f>
        <v/>
      </c>
      <c r="O644" s="18"/>
      <c r="P644" s="15" t="str">
        <f>IF(Ansøgning!L649="","",Ansøgning!L649)</f>
        <v/>
      </c>
      <c r="Q644" s="46" t="str">
        <f t="shared" si="64"/>
        <v/>
      </c>
      <c r="R644" s="46"/>
      <c r="S644" s="101" t="str">
        <f>IF(Ansøgning!M649="","",Ansøgning!M649)</f>
        <v/>
      </c>
      <c r="T644" s="31" t="str">
        <f t="shared" si="65"/>
        <v/>
      </c>
      <c r="U644" s="102" t="str">
        <f>IF(Ansøgning!O649="","",Ansøgning!O649)</f>
        <v/>
      </c>
      <c r="V644" s="20"/>
      <c r="W644" s="102" t="str">
        <f>IF(Ansøgning!P649="","",Ansøgning!P649)</f>
        <v/>
      </c>
      <c r="X644" s="20"/>
      <c r="Y644" s="31" t="str">
        <f>IF(Ansøgning!Q649="","",Ansøgning!Q649)</f>
        <v/>
      </c>
      <c r="Z644" s="46" t="str">
        <f>IFERROR(MAX(IF(OR(V644="",X644=""),"",IF(AND(AND(MONTH(F644)&gt;=7,MONTH(F644)&lt;8),AND(MONTH(H644)&gt;=7,MONTH(H644)&lt;8)),(NETWORKDAYS(F644,H644,Lister!$D$7:$D$13)-V644)*T644/NETWORKDAYS(Lister!$D$19,Lister!$E$19,Lister!$D$7:$D$13),IF(AND(AND(MONTH(F644)&gt;=7,MONTH(F644)&lt;8),MONTH(H644)&gt;7),(NETWORKDAYS(F644,Lister!$E$19,Lister!$D$7:$D$13)-V644)*T644/NETWORKDAYS(Lister!$D$19,Lister!$E$19,Lister!$D$7:$D$13),IF(MONTH(F644)&gt;7,0)))),0),"")</f>
        <v/>
      </c>
      <c r="AA644" s="31" t="str">
        <f>IF(Ansøgning!R649="","",Ansøgning!R649)</f>
        <v/>
      </c>
      <c r="AB644" s="46" t="str">
        <f>IFERROR(MAX(IF(OR(V644="",X644=""),"",IF(AND(AND(MONTH(F644)&gt;=8,MONTH(F644)&lt;9),AND(MONTH(H644)&gt;=8,MONTH(H644)&lt;9)),(NETWORKDAYS(F644,H644,Lister!$D$7:$D$13)-X644)*T644/NETWORKDAYS(Lister!$D$20,Lister!$E$20,Lister!$D$7:$D$13),IF(AND(MONTH(F644)=7,MONTH(H644)=8),(NETWORKDAYS(Lister!$D$20,H644,Lister!$D$7:$D$13)-X644)*T644/NETWORKDAYS(Lister!$D$20,Lister!$E$20,Lister!$D$7:$D$13),IF(AND(MONTH(F644)=7,MONTH(H644)=7),0)))),0),"")</f>
        <v/>
      </c>
      <c r="AC644" s="15" t="str">
        <f>IF(Ansøgning!U649="","",Ansøgning!U649)</f>
        <v/>
      </c>
      <c r="AD644" s="31" t="str">
        <f t="shared" si="66"/>
        <v/>
      </c>
      <c r="AE644" s="31" t="str">
        <f t="shared" si="67"/>
        <v/>
      </c>
      <c r="AF644" s="51" t="str">
        <f t="shared" si="68"/>
        <v/>
      </c>
      <c r="AG644" s="15" t="str">
        <f t="shared" si="69"/>
        <v/>
      </c>
    </row>
    <row r="645" spans="1:33" x14ac:dyDescent="0.25">
      <c r="A645" s="13" t="str">
        <f>IF(Ansøgning!A650="","",Ansøgning!A650)</f>
        <v/>
      </c>
      <c r="B645" s="13" t="str">
        <f>IF(Ansøgning!B650="","",Ansøgning!B650)</f>
        <v/>
      </c>
      <c r="C645" s="13" t="str">
        <f>IF(Ansøgning!C650="","",Ansøgning!C650)</f>
        <v/>
      </c>
      <c r="D645" s="13" t="str">
        <f>IF(Ansøgning!D650="","",Ansøgning!D650)</f>
        <v/>
      </c>
      <c r="E645" s="14" t="str">
        <f>IF(Ansøgning!E650="","",Ansøgning!E650)</f>
        <v/>
      </c>
      <c r="F645" s="16"/>
      <c r="G645" s="14" t="str">
        <f>IF(Ansøgning!F650="","",Ansøgning!F650)</f>
        <v/>
      </c>
      <c r="H645" s="16"/>
      <c r="I645" s="72" t="str">
        <f>IF(OR(F645="",H645=""),"",NETWORKDAYS(F645,H645,Lister!$D$7:$D$13))</f>
        <v/>
      </c>
      <c r="J645" s="53" t="str">
        <f>IF(Ansøgning!H650="","",Ansøgning!H650)</f>
        <v/>
      </c>
      <c r="K645" s="32" t="str">
        <f t="shared" si="63"/>
        <v/>
      </c>
      <c r="L645" s="31" t="str">
        <f>IF(Ansøgning!J650="","",Ansøgning!J650)</f>
        <v/>
      </c>
      <c r="M645" s="18"/>
      <c r="N645" s="31" t="str">
        <f>IF(Ansøgning!K650="","",Ansøgning!K650)</f>
        <v/>
      </c>
      <c r="O645" s="18"/>
      <c r="P645" s="15" t="str">
        <f>IF(Ansøgning!L650="","",Ansøgning!L650)</f>
        <v/>
      </c>
      <c r="Q645" s="46" t="str">
        <f t="shared" si="64"/>
        <v/>
      </c>
      <c r="R645" s="46"/>
      <c r="S645" s="101" t="str">
        <f>IF(Ansøgning!M650="","",Ansøgning!M650)</f>
        <v/>
      </c>
      <c r="T645" s="31" t="str">
        <f t="shared" si="65"/>
        <v/>
      </c>
      <c r="U645" s="102" t="str">
        <f>IF(Ansøgning!O650="","",Ansøgning!O650)</f>
        <v/>
      </c>
      <c r="V645" s="20"/>
      <c r="W645" s="102" t="str">
        <f>IF(Ansøgning!P650="","",Ansøgning!P650)</f>
        <v/>
      </c>
      <c r="X645" s="20"/>
      <c r="Y645" s="31" t="str">
        <f>IF(Ansøgning!Q650="","",Ansøgning!Q650)</f>
        <v/>
      </c>
      <c r="Z645" s="46" t="str">
        <f>IFERROR(MAX(IF(OR(V645="",X645=""),"",IF(AND(AND(MONTH(F645)&gt;=7,MONTH(F645)&lt;8),AND(MONTH(H645)&gt;=7,MONTH(H645)&lt;8)),(NETWORKDAYS(F645,H645,Lister!$D$7:$D$13)-V645)*T645/NETWORKDAYS(Lister!$D$19,Lister!$E$19,Lister!$D$7:$D$13),IF(AND(AND(MONTH(F645)&gt;=7,MONTH(F645)&lt;8),MONTH(H645)&gt;7),(NETWORKDAYS(F645,Lister!$E$19,Lister!$D$7:$D$13)-V645)*T645/NETWORKDAYS(Lister!$D$19,Lister!$E$19,Lister!$D$7:$D$13),IF(MONTH(F645)&gt;7,0)))),0),"")</f>
        <v/>
      </c>
      <c r="AA645" s="31" t="str">
        <f>IF(Ansøgning!R650="","",Ansøgning!R650)</f>
        <v/>
      </c>
      <c r="AB645" s="46" t="str">
        <f>IFERROR(MAX(IF(OR(V645="",X645=""),"",IF(AND(AND(MONTH(F645)&gt;=8,MONTH(F645)&lt;9),AND(MONTH(H645)&gt;=8,MONTH(H645)&lt;9)),(NETWORKDAYS(F645,H645,Lister!$D$7:$D$13)-X645)*T645/NETWORKDAYS(Lister!$D$20,Lister!$E$20,Lister!$D$7:$D$13),IF(AND(MONTH(F645)=7,MONTH(H645)=8),(NETWORKDAYS(Lister!$D$20,H645,Lister!$D$7:$D$13)-X645)*T645/NETWORKDAYS(Lister!$D$20,Lister!$E$20,Lister!$D$7:$D$13),IF(AND(MONTH(F645)=7,MONTH(H645)=7),0)))),0),"")</f>
        <v/>
      </c>
      <c r="AC645" s="15" t="str">
        <f>IF(Ansøgning!U650="","",Ansøgning!U650)</f>
        <v/>
      </c>
      <c r="AD645" s="31" t="str">
        <f t="shared" si="66"/>
        <v/>
      </c>
      <c r="AE645" s="31" t="str">
        <f t="shared" si="67"/>
        <v/>
      </c>
      <c r="AF645" s="51" t="str">
        <f t="shared" si="68"/>
        <v/>
      </c>
      <c r="AG645" s="15" t="str">
        <f t="shared" si="69"/>
        <v/>
      </c>
    </row>
    <row r="646" spans="1:33" x14ac:dyDescent="0.25">
      <c r="A646" s="13" t="str">
        <f>IF(Ansøgning!A651="","",Ansøgning!A651)</f>
        <v/>
      </c>
      <c r="B646" s="13" t="str">
        <f>IF(Ansøgning!B651="","",Ansøgning!B651)</f>
        <v/>
      </c>
      <c r="C646" s="13" t="str">
        <f>IF(Ansøgning!C651="","",Ansøgning!C651)</f>
        <v/>
      </c>
      <c r="D646" s="13" t="str">
        <f>IF(Ansøgning!D651="","",Ansøgning!D651)</f>
        <v/>
      </c>
      <c r="E646" s="14" t="str">
        <f>IF(Ansøgning!E651="","",Ansøgning!E651)</f>
        <v/>
      </c>
      <c r="F646" s="16"/>
      <c r="G646" s="14" t="str">
        <f>IF(Ansøgning!F651="","",Ansøgning!F651)</f>
        <v/>
      </c>
      <c r="H646" s="16"/>
      <c r="I646" s="72" t="str">
        <f>IF(OR(F646="",H646=""),"",NETWORKDAYS(F646,H646,Lister!$D$7:$D$13))</f>
        <v/>
      </c>
      <c r="J646" s="53" t="str">
        <f>IF(Ansøgning!H651="","",Ansøgning!H651)</f>
        <v/>
      </c>
      <c r="K646" s="32" t="str">
        <f t="shared" si="63"/>
        <v/>
      </c>
      <c r="L646" s="31" t="str">
        <f>IF(Ansøgning!J651="","",Ansøgning!J651)</f>
        <v/>
      </c>
      <c r="M646" s="18"/>
      <c r="N646" s="31" t="str">
        <f>IF(Ansøgning!K651="","",Ansøgning!K651)</f>
        <v/>
      </c>
      <c r="O646" s="18"/>
      <c r="P646" s="15" t="str">
        <f>IF(Ansøgning!L651="","",Ansøgning!L651)</f>
        <v/>
      </c>
      <c r="Q646" s="46" t="str">
        <f t="shared" si="64"/>
        <v/>
      </c>
      <c r="R646" s="46"/>
      <c r="S646" s="101" t="str">
        <f>IF(Ansøgning!M651="","",Ansøgning!M651)</f>
        <v/>
      </c>
      <c r="T646" s="31" t="str">
        <f t="shared" si="65"/>
        <v/>
      </c>
      <c r="U646" s="102" t="str">
        <f>IF(Ansøgning!O651="","",Ansøgning!O651)</f>
        <v/>
      </c>
      <c r="V646" s="20"/>
      <c r="W646" s="102" t="str">
        <f>IF(Ansøgning!P651="","",Ansøgning!P651)</f>
        <v/>
      </c>
      <c r="X646" s="20"/>
      <c r="Y646" s="31" t="str">
        <f>IF(Ansøgning!Q651="","",Ansøgning!Q651)</f>
        <v/>
      </c>
      <c r="Z646" s="46" t="str">
        <f>IFERROR(MAX(IF(OR(V646="",X646=""),"",IF(AND(AND(MONTH(F646)&gt;=7,MONTH(F646)&lt;8),AND(MONTH(H646)&gt;=7,MONTH(H646)&lt;8)),(NETWORKDAYS(F646,H646,Lister!$D$7:$D$13)-V646)*T646/NETWORKDAYS(Lister!$D$19,Lister!$E$19,Lister!$D$7:$D$13),IF(AND(AND(MONTH(F646)&gt;=7,MONTH(F646)&lt;8),MONTH(H646)&gt;7),(NETWORKDAYS(F646,Lister!$E$19,Lister!$D$7:$D$13)-V646)*T646/NETWORKDAYS(Lister!$D$19,Lister!$E$19,Lister!$D$7:$D$13),IF(MONTH(F646)&gt;7,0)))),0),"")</f>
        <v/>
      </c>
      <c r="AA646" s="31" t="str">
        <f>IF(Ansøgning!R651="","",Ansøgning!R651)</f>
        <v/>
      </c>
      <c r="AB646" s="46" t="str">
        <f>IFERROR(MAX(IF(OR(V646="",X646=""),"",IF(AND(AND(MONTH(F646)&gt;=8,MONTH(F646)&lt;9),AND(MONTH(H646)&gt;=8,MONTH(H646)&lt;9)),(NETWORKDAYS(F646,H646,Lister!$D$7:$D$13)-X646)*T646/NETWORKDAYS(Lister!$D$20,Lister!$E$20,Lister!$D$7:$D$13),IF(AND(MONTH(F646)=7,MONTH(H646)=8),(NETWORKDAYS(Lister!$D$20,H646,Lister!$D$7:$D$13)-X646)*T646/NETWORKDAYS(Lister!$D$20,Lister!$E$20,Lister!$D$7:$D$13),IF(AND(MONTH(F646)=7,MONTH(H646)=7),0)))),0),"")</f>
        <v/>
      </c>
      <c r="AC646" s="15" t="str">
        <f>IF(Ansøgning!U651="","",Ansøgning!U651)</f>
        <v/>
      </c>
      <c r="AD646" s="31" t="str">
        <f t="shared" si="66"/>
        <v/>
      </c>
      <c r="AE646" s="31" t="str">
        <f t="shared" si="67"/>
        <v/>
      </c>
      <c r="AF646" s="51" t="str">
        <f t="shared" si="68"/>
        <v/>
      </c>
      <c r="AG646" s="15" t="str">
        <f t="shared" si="69"/>
        <v/>
      </c>
    </row>
    <row r="647" spans="1:33" x14ac:dyDescent="0.25">
      <c r="A647" s="13" t="str">
        <f>IF(Ansøgning!A652="","",Ansøgning!A652)</f>
        <v/>
      </c>
      <c r="B647" s="13" t="str">
        <f>IF(Ansøgning!B652="","",Ansøgning!B652)</f>
        <v/>
      </c>
      <c r="C647" s="13" t="str">
        <f>IF(Ansøgning!C652="","",Ansøgning!C652)</f>
        <v/>
      </c>
      <c r="D647" s="13" t="str">
        <f>IF(Ansøgning!D652="","",Ansøgning!D652)</f>
        <v/>
      </c>
      <c r="E647" s="14" t="str">
        <f>IF(Ansøgning!E652="","",Ansøgning!E652)</f>
        <v/>
      </c>
      <c r="F647" s="16"/>
      <c r="G647" s="14" t="str">
        <f>IF(Ansøgning!F652="","",Ansøgning!F652)</f>
        <v/>
      </c>
      <c r="H647" s="16"/>
      <c r="I647" s="72" t="str">
        <f>IF(OR(F647="",H647=""),"",NETWORKDAYS(F647,H647,Lister!$D$7:$D$13))</f>
        <v/>
      </c>
      <c r="J647" s="53" t="str">
        <f>IF(Ansøgning!H652="","",Ansøgning!H652)</f>
        <v/>
      </c>
      <c r="K647" s="32" t="str">
        <f t="shared" si="63"/>
        <v/>
      </c>
      <c r="L647" s="31" t="str">
        <f>IF(Ansøgning!J652="","",Ansøgning!J652)</f>
        <v/>
      </c>
      <c r="M647" s="18"/>
      <c r="N647" s="31" t="str">
        <f>IF(Ansøgning!K652="","",Ansøgning!K652)</f>
        <v/>
      </c>
      <c r="O647" s="18"/>
      <c r="P647" s="15" t="str">
        <f>IF(Ansøgning!L652="","",Ansøgning!L652)</f>
        <v/>
      </c>
      <c r="Q647" s="46" t="str">
        <f t="shared" si="64"/>
        <v/>
      </c>
      <c r="R647" s="46"/>
      <c r="S647" s="101" t="str">
        <f>IF(Ansøgning!M652="","",Ansøgning!M652)</f>
        <v/>
      </c>
      <c r="T647" s="31" t="str">
        <f t="shared" si="65"/>
        <v/>
      </c>
      <c r="U647" s="102" t="str">
        <f>IF(Ansøgning!O652="","",Ansøgning!O652)</f>
        <v/>
      </c>
      <c r="V647" s="20"/>
      <c r="W647" s="102" t="str">
        <f>IF(Ansøgning!P652="","",Ansøgning!P652)</f>
        <v/>
      </c>
      <c r="X647" s="20"/>
      <c r="Y647" s="31" t="str">
        <f>IF(Ansøgning!Q652="","",Ansøgning!Q652)</f>
        <v/>
      </c>
      <c r="Z647" s="46" t="str">
        <f>IFERROR(MAX(IF(OR(V647="",X647=""),"",IF(AND(AND(MONTH(F647)&gt;=7,MONTH(F647)&lt;8),AND(MONTH(H647)&gt;=7,MONTH(H647)&lt;8)),(NETWORKDAYS(F647,H647,Lister!$D$7:$D$13)-V647)*T647/NETWORKDAYS(Lister!$D$19,Lister!$E$19,Lister!$D$7:$D$13),IF(AND(AND(MONTH(F647)&gt;=7,MONTH(F647)&lt;8),MONTH(H647)&gt;7),(NETWORKDAYS(F647,Lister!$E$19,Lister!$D$7:$D$13)-V647)*T647/NETWORKDAYS(Lister!$D$19,Lister!$E$19,Lister!$D$7:$D$13),IF(MONTH(F647)&gt;7,0)))),0),"")</f>
        <v/>
      </c>
      <c r="AA647" s="31" t="str">
        <f>IF(Ansøgning!R652="","",Ansøgning!R652)</f>
        <v/>
      </c>
      <c r="AB647" s="46" t="str">
        <f>IFERROR(MAX(IF(OR(V647="",X647=""),"",IF(AND(AND(MONTH(F647)&gt;=8,MONTH(F647)&lt;9),AND(MONTH(H647)&gt;=8,MONTH(H647)&lt;9)),(NETWORKDAYS(F647,H647,Lister!$D$7:$D$13)-X647)*T647/NETWORKDAYS(Lister!$D$20,Lister!$E$20,Lister!$D$7:$D$13),IF(AND(MONTH(F647)=7,MONTH(H647)=8),(NETWORKDAYS(Lister!$D$20,H647,Lister!$D$7:$D$13)-X647)*T647/NETWORKDAYS(Lister!$D$20,Lister!$E$20,Lister!$D$7:$D$13),IF(AND(MONTH(F647)=7,MONTH(H647)=7),0)))),0),"")</f>
        <v/>
      </c>
      <c r="AC647" s="15" t="str">
        <f>IF(Ansøgning!U652="","",Ansøgning!U652)</f>
        <v/>
      </c>
      <c r="AD647" s="31" t="str">
        <f t="shared" si="66"/>
        <v/>
      </c>
      <c r="AE647" s="31" t="str">
        <f t="shared" si="67"/>
        <v/>
      </c>
      <c r="AF647" s="51" t="str">
        <f t="shared" si="68"/>
        <v/>
      </c>
      <c r="AG647" s="15" t="str">
        <f t="shared" si="69"/>
        <v/>
      </c>
    </row>
    <row r="648" spans="1:33" x14ac:dyDescent="0.25">
      <c r="A648" s="13" t="str">
        <f>IF(Ansøgning!A653="","",Ansøgning!A653)</f>
        <v/>
      </c>
      <c r="B648" s="13" t="str">
        <f>IF(Ansøgning!B653="","",Ansøgning!B653)</f>
        <v/>
      </c>
      <c r="C648" s="13" t="str">
        <f>IF(Ansøgning!C653="","",Ansøgning!C653)</f>
        <v/>
      </c>
      <c r="D648" s="13" t="str">
        <f>IF(Ansøgning!D653="","",Ansøgning!D653)</f>
        <v/>
      </c>
      <c r="E648" s="14" t="str">
        <f>IF(Ansøgning!E653="","",Ansøgning!E653)</f>
        <v/>
      </c>
      <c r="F648" s="16"/>
      <c r="G648" s="14" t="str">
        <f>IF(Ansøgning!F653="","",Ansøgning!F653)</f>
        <v/>
      </c>
      <c r="H648" s="16"/>
      <c r="I648" s="72" t="str">
        <f>IF(OR(F648="",H648=""),"",NETWORKDAYS(F648,H648,Lister!$D$7:$D$13))</f>
        <v/>
      </c>
      <c r="J648" s="53" t="str">
        <f>IF(Ansøgning!H653="","",Ansøgning!H653)</f>
        <v/>
      </c>
      <c r="K648" s="32" t="str">
        <f t="shared" si="63"/>
        <v/>
      </c>
      <c r="L648" s="31" t="str">
        <f>IF(Ansøgning!J653="","",Ansøgning!J653)</f>
        <v/>
      </c>
      <c r="M648" s="18"/>
      <c r="N648" s="31" t="str">
        <f>IF(Ansøgning!K653="","",Ansøgning!K653)</f>
        <v/>
      </c>
      <c r="O648" s="18"/>
      <c r="P648" s="15" t="str">
        <f>IF(Ansøgning!L653="","",Ansøgning!L653)</f>
        <v/>
      </c>
      <c r="Q648" s="46" t="str">
        <f t="shared" si="64"/>
        <v/>
      </c>
      <c r="R648" s="46"/>
      <c r="S648" s="101" t="str">
        <f>IF(Ansøgning!M653="","",Ansøgning!M653)</f>
        <v/>
      </c>
      <c r="T648" s="31" t="str">
        <f t="shared" si="65"/>
        <v/>
      </c>
      <c r="U648" s="102" t="str">
        <f>IF(Ansøgning!O653="","",Ansøgning!O653)</f>
        <v/>
      </c>
      <c r="V648" s="20"/>
      <c r="W648" s="102" t="str">
        <f>IF(Ansøgning!P653="","",Ansøgning!P653)</f>
        <v/>
      </c>
      <c r="X648" s="20"/>
      <c r="Y648" s="31" t="str">
        <f>IF(Ansøgning!Q653="","",Ansøgning!Q653)</f>
        <v/>
      </c>
      <c r="Z648" s="46" t="str">
        <f>IFERROR(MAX(IF(OR(V648="",X648=""),"",IF(AND(AND(MONTH(F648)&gt;=7,MONTH(F648)&lt;8),AND(MONTH(H648)&gt;=7,MONTH(H648)&lt;8)),(NETWORKDAYS(F648,H648,Lister!$D$7:$D$13)-V648)*T648/NETWORKDAYS(Lister!$D$19,Lister!$E$19,Lister!$D$7:$D$13),IF(AND(AND(MONTH(F648)&gt;=7,MONTH(F648)&lt;8),MONTH(H648)&gt;7),(NETWORKDAYS(F648,Lister!$E$19,Lister!$D$7:$D$13)-V648)*T648/NETWORKDAYS(Lister!$D$19,Lister!$E$19,Lister!$D$7:$D$13),IF(MONTH(F648)&gt;7,0)))),0),"")</f>
        <v/>
      </c>
      <c r="AA648" s="31" t="str">
        <f>IF(Ansøgning!R653="","",Ansøgning!R653)</f>
        <v/>
      </c>
      <c r="AB648" s="46" t="str">
        <f>IFERROR(MAX(IF(OR(V648="",X648=""),"",IF(AND(AND(MONTH(F648)&gt;=8,MONTH(F648)&lt;9),AND(MONTH(H648)&gt;=8,MONTH(H648)&lt;9)),(NETWORKDAYS(F648,H648,Lister!$D$7:$D$13)-X648)*T648/NETWORKDAYS(Lister!$D$20,Lister!$E$20,Lister!$D$7:$D$13),IF(AND(MONTH(F648)=7,MONTH(H648)=8),(NETWORKDAYS(Lister!$D$20,H648,Lister!$D$7:$D$13)-X648)*T648/NETWORKDAYS(Lister!$D$20,Lister!$E$20,Lister!$D$7:$D$13),IF(AND(MONTH(F648)=7,MONTH(H648)=7),0)))),0),"")</f>
        <v/>
      </c>
      <c r="AC648" s="15" t="str">
        <f>IF(Ansøgning!U653="","",Ansøgning!U653)</f>
        <v/>
      </c>
      <c r="AD648" s="31" t="str">
        <f t="shared" si="66"/>
        <v/>
      </c>
      <c r="AE648" s="31" t="str">
        <f t="shared" si="67"/>
        <v/>
      </c>
      <c r="AF648" s="51" t="str">
        <f t="shared" si="68"/>
        <v/>
      </c>
      <c r="AG648" s="15" t="str">
        <f t="shared" si="69"/>
        <v/>
      </c>
    </row>
    <row r="649" spans="1:33" x14ac:dyDescent="0.25">
      <c r="A649" s="13" t="str">
        <f>IF(Ansøgning!A654="","",Ansøgning!A654)</f>
        <v/>
      </c>
      <c r="B649" s="13" t="str">
        <f>IF(Ansøgning!B654="","",Ansøgning!B654)</f>
        <v/>
      </c>
      <c r="C649" s="13" t="str">
        <f>IF(Ansøgning!C654="","",Ansøgning!C654)</f>
        <v/>
      </c>
      <c r="D649" s="13" t="str">
        <f>IF(Ansøgning!D654="","",Ansøgning!D654)</f>
        <v/>
      </c>
      <c r="E649" s="14" t="str">
        <f>IF(Ansøgning!E654="","",Ansøgning!E654)</f>
        <v/>
      </c>
      <c r="F649" s="16"/>
      <c r="G649" s="14" t="str">
        <f>IF(Ansøgning!F654="","",Ansøgning!F654)</f>
        <v/>
      </c>
      <c r="H649" s="16"/>
      <c r="I649" s="72" t="str">
        <f>IF(OR(F649="",H649=""),"",NETWORKDAYS(F649,H649,Lister!$D$7:$D$13))</f>
        <v/>
      </c>
      <c r="J649" s="53" t="str">
        <f>IF(Ansøgning!H654="","",Ansøgning!H654)</f>
        <v/>
      </c>
      <c r="K649" s="32" t="str">
        <f t="shared" si="63"/>
        <v/>
      </c>
      <c r="L649" s="31" t="str">
        <f>IF(Ansøgning!J654="","",Ansøgning!J654)</f>
        <v/>
      </c>
      <c r="M649" s="18"/>
      <c r="N649" s="31" t="str">
        <f>IF(Ansøgning!K654="","",Ansøgning!K654)</f>
        <v/>
      </c>
      <c r="O649" s="18"/>
      <c r="P649" s="15" t="str">
        <f>IF(Ansøgning!L654="","",Ansøgning!L654)</f>
        <v/>
      </c>
      <c r="Q649" s="46" t="str">
        <f t="shared" si="64"/>
        <v/>
      </c>
      <c r="R649" s="46"/>
      <c r="S649" s="101" t="str">
        <f>IF(Ansøgning!M654="","",Ansøgning!M654)</f>
        <v/>
      </c>
      <c r="T649" s="31" t="str">
        <f t="shared" si="65"/>
        <v/>
      </c>
      <c r="U649" s="102" t="str">
        <f>IF(Ansøgning!O654="","",Ansøgning!O654)</f>
        <v/>
      </c>
      <c r="V649" s="20"/>
      <c r="W649" s="102" t="str">
        <f>IF(Ansøgning!P654="","",Ansøgning!P654)</f>
        <v/>
      </c>
      <c r="X649" s="20"/>
      <c r="Y649" s="31" t="str">
        <f>IF(Ansøgning!Q654="","",Ansøgning!Q654)</f>
        <v/>
      </c>
      <c r="Z649" s="46" t="str">
        <f>IFERROR(MAX(IF(OR(V649="",X649=""),"",IF(AND(AND(MONTH(F649)&gt;=7,MONTH(F649)&lt;8),AND(MONTH(H649)&gt;=7,MONTH(H649)&lt;8)),(NETWORKDAYS(F649,H649,Lister!$D$7:$D$13)-V649)*T649/NETWORKDAYS(Lister!$D$19,Lister!$E$19,Lister!$D$7:$D$13),IF(AND(AND(MONTH(F649)&gt;=7,MONTH(F649)&lt;8),MONTH(H649)&gt;7),(NETWORKDAYS(F649,Lister!$E$19,Lister!$D$7:$D$13)-V649)*T649/NETWORKDAYS(Lister!$D$19,Lister!$E$19,Lister!$D$7:$D$13),IF(MONTH(F649)&gt;7,0)))),0),"")</f>
        <v/>
      </c>
      <c r="AA649" s="31" t="str">
        <f>IF(Ansøgning!R654="","",Ansøgning!R654)</f>
        <v/>
      </c>
      <c r="AB649" s="46" t="str">
        <f>IFERROR(MAX(IF(OR(V649="",X649=""),"",IF(AND(AND(MONTH(F649)&gt;=8,MONTH(F649)&lt;9),AND(MONTH(H649)&gt;=8,MONTH(H649)&lt;9)),(NETWORKDAYS(F649,H649,Lister!$D$7:$D$13)-X649)*T649/NETWORKDAYS(Lister!$D$20,Lister!$E$20,Lister!$D$7:$D$13),IF(AND(MONTH(F649)=7,MONTH(H649)=8),(NETWORKDAYS(Lister!$D$20,H649,Lister!$D$7:$D$13)-X649)*T649/NETWORKDAYS(Lister!$D$20,Lister!$E$20,Lister!$D$7:$D$13),IF(AND(MONTH(F649)=7,MONTH(H649)=7),0)))),0),"")</f>
        <v/>
      </c>
      <c r="AC649" s="15" t="str">
        <f>IF(Ansøgning!U654="","",Ansøgning!U654)</f>
        <v/>
      </c>
      <c r="AD649" s="31" t="str">
        <f t="shared" si="66"/>
        <v/>
      </c>
      <c r="AE649" s="31" t="str">
        <f t="shared" si="67"/>
        <v/>
      </c>
      <c r="AF649" s="51" t="str">
        <f t="shared" si="68"/>
        <v/>
      </c>
      <c r="AG649" s="15" t="str">
        <f t="shared" si="69"/>
        <v/>
      </c>
    </row>
    <row r="650" spans="1:33" x14ac:dyDescent="0.25">
      <c r="A650" s="13" t="str">
        <f>IF(Ansøgning!A655="","",Ansøgning!A655)</f>
        <v/>
      </c>
      <c r="B650" s="13" t="str">
        <f>IF(Ansøgning!B655="","",Ansøgning!B655)</f>
        <v/>
      </c>
      <c r="C650" s="13" t="str">
        <f>IF(Ansøgning!C655="","",Ansøgning!C655)</f>
        <v/>
      </c>
      <c r="D650" s="13" t="str">
        <f>IF(Ansøgning!D655="","",Ansøgning!D655)</f>
        <v/>
      </c>
      <c r="E650" s="14" t="str">
        <f>IF(Ansøgning!E655="","",Ansøgning!E655)</f>
        <v/>
      </c>
      <c r="F650" s="16"/>
      <c r="G650" s="14" t="str">
        <f>IF(Ansøgning!F655="","",Ansøgning!F655)</f>
        <v/>
      </c>
      <c r="H650" s="16"/>
      <c r="I650" s="72" t="str">
        <f>IF(OR(F650="",H650=""),"",NETWORKDAYS(F650,H650,Lister!$D$7:$D$13))</f>
        <v/>
      </c>
      <c r="J650" s="53" t="str">
        <f>IF(Ansøgning!H655="","",Ansøgning!H655)</f>
        <v/>
      </c>
      <c r="K650" s="32" t="str">
        <f t="shared" si="63"/>
        <v/>
      </c>
      <c r="L650" s="31" t="str">
        <f>IF(Ansøgning!J655="","",Ansøgning!J655)</f>
        <v/>
      </c>
      <c r="M650" s="18"/>
      <c r="N650" s="31" t="str">
        <f>IF(Ansøgning!K655="","",Ansøgning!K655)</f>
        <v/>
      </c>
      <c r="O650" s="18"/>
      <c r="P650" s="15" t="str">
        <f>IF(Ansøgning!L655="","",Ansøgning!L655)</f>
        <v/>
      </c>
      <c r="Q650" s="46" t="str">
        <f t="shared" si="64"/>
        <v/>
      </c>
      <c r="R650" s="46"/>
      <c r="S650" s="101" t="str">
        <f>IF(Ansøgning!M655="","",Ansøgning!M655)</f>
        <v/>
      </c>
      <c r="T650" s="31" t="str">
        <f t="shared" si="65"/>
        <v/>
      </c>
      <c r="U650" s="102" t="str">
        <f>IF(Ansøgning!O655="","",Ansøgning!O655)</f>
        <v/>
      </c>
      <c r="V650" s="20"/>
      <c r="W650" s="102" t="str">
        <f>IF(Ansøgning!P655="","",Ansøgning!P655)</f>
        <v/>
      </c>
      <c r="X650" s="20"/>
      <c r="Y650" s="31" t="str">
        <f>IF(Ansøgning!Q655="","",Ansøgning!Q655)</f>
        <v/>
      </c>
      <c r="Z650" s="46" t="str">
        <f>IFERROR(MAX(IF(OR(V650="",X650=""),"",IF(AND(AND(MONTH(F650)&gt;=7,MONTH(F650)&lt;8),AND(MONTH(H650)&gt;=7,MONTH(H650)&lt;8)),(NETWORKDAYS(F650,H650,Lister!$D$7:$D$13)-V650)*T650/NETWORKDAYS(Lister!$D$19,Lister!$E$19,Lister!$D$7:$D$13),IF(AND(AND(MONTH(F650)&gt;=7,MONTH(F650)&lt;8),MONTH(H650)&gt;7),(NETWORKDAYS(F650,Lister!$E$19,Lister!$D$7:$D$13)-V650)*T650/NETWORKDAYS(Lister!$D$19,Lister!$E$19,Lister!$D$7:$D$13),IF(MONTH(F650)&gt;7,0)))),0),"")</f>
        <v/>
      </c>
      <c r="AA650" s="31" t="str">
        <f>IF(Ansøgning!R655="","",Ansøgning!R655)</f>
        <v/>
      </c>
      <c r="AB650" s="46" t="str">
        <f>IFERROR(MAX(IF(OR(V650="",X650=""),"",IF(AND(AND(MONTH(F650)&gt;=8,MONTH(F650)&lt;9),AND(MONTH(H650)&gt;=8,MONTH(H650)&lt;9)),(NETWORKDAYS(F650,H650,Lister!$D$7:$D$13)-X650)*T650/NETWORKDAYS(Lister!$D$20,Lister!$E$20,Lister!$D$7:$D$13),IF(AND(MONTH(F650)=7,MONTH(H650)=8),(NETWORKDAYS(Lister!$D$20,H650,Lister!$D$7:$D$13)-X650)*T650/NETWORKDAYS(Lister!$D$20,Lister!$E$20,Lister!$D$7:$D$13),IF(AND(MONTH(F650)=7,MONTH(H650)=7),0)))),0),"")</f>
        <v/>
      </c>
      <c r="AC650" s="15" t="str">
        <f>IF(Ansøgning!U655="","",Ansøgning!U655)</f>
        <v/>
      </c>
      <c r="AD650" s="31" t="str">
        <f t="shared" si="66"/>
        <v/>
      </c>
      <c r="AE650" s="31" t="str">
        <f t="shared" si="67"/>
        <v/>
      </c>
      <c r="AF650" s="51" t="str">
        <f t="shared" si="68"/>
        <v/>
      </c>
      <c r="AG650" s="15" t="str">
        <f t="shared" si="69"/>
        <v/>
      </c>
    </row>
    <row r="651" spans="1:33" x14ac:dyDescent="0.25">
      <c r="A651" s="13" t="str">
        <f>IF(Ansøgning!A656="","",Ansøgning!A656)</f>
        <v/>
      </c>
      <c r="B651" s="13" t="str">
        <f>IF(Ansøgning!B656="","",Ansøgning!B656)</f>
        <v/>
      </c>
      <c r="C651" s="13" t="str">
        <f>IF(Ansøgning!C656="","",Ansøgning!C656)</f>
        <v/>
      </c>
      <c r="D651" s="13" t="str">
        <f>IF(Ansøgning!D656="","",Ansøgning!D656)</f>
        <v/>
      </c>
      <c r="E651" s="14" t="str">
        <f>IF(Ansøgning!E656="","",Ansøgning!E656)</f>
        <v/>
      </c>
      <c r="F651" s="16"/>
      <c r="G651" s="14" t="str">
        <f>IF(Ansøgning!F656="","",Ansøgning!F656)</f>
        <v/>
      </c>
      <c r="H651" s="16"/>
      <c r="I651" s="72" t="str">
        <f>IF(OR(F651="",H651=""),"",NETWORKDAYS(F651,H651,Lister!$D$7:$D$13))</f>
        <v/>
      </c>
      <c r="J651" s="53" t="str">
        <f>IF(Ansøgning!H656="","",Ansøgning!H656)</f>
        <v/>
      </c>
      <c r="K651" s="32" t="str">
        <f t="shared" si="63"/>
        <v/>
      </c>
      <c r="L651" s="31" t="str">
        <f>IF(Ansøgning!J656="","",Ansøgning!J656)</f>
        <v/>
      </c>
      <c r="M651" s="18"/>
      <c r="N651" s="31" t="str">
        <f>IF(Ansøgning!K656="","",Ansøgning!K656)</f>
        <v/>
      </c>
      <c r="O651" s="18"/>
      <c r="P651" s="15" t="str">
        <f>IF(Ansøgning!L656="","",Ansøgning!L656)</f>
        <v/>
      </c>
      <c r="Q651" s="46" t="str">
        <f t="shared" si="64"/>
        <v/>
      </c>
      <c r="R651" s="46"/>
      <c r="S651" s="101" t="str">
        <f>IF(Ansøgning!M656="","",Ansøgning!M656)</f>
        <v/>
      </c>
      <c r="T651" s="31" t="str">
        <f t="shared" si="65"/>
        <v/>
      </c>
      <c r="U651" s="102" t="str">
        <f>IF(Ansøgning!O656="","",Ansøgning!O656)</f>
        <v/>
      </c>
      <c r="V651" s="20"/>
      <c r="W651" s="102" t="str">
        <f>IF(Ansøgning!P656="","",Ansøgning!P656)</f>
        <v/>
      </c>
      <c r="X651" s="20"/>
      <c r="Y651" s="31" t="str">
        <f>IF(Ansøgning!Q656="","",Ansøgning!Q656)</f>
        <v/>
      </c>
      <c r="Z651" s="46" t="str">
        <f>IFERROR(MAX(IF(OR(V651="",X651=""),"",IF(AND(AND(MONTH(F651)&gt;=7,MONTH(F651)&lt;8),AND(MONTH(H651)&gt;=7,MONTH(H651)&lt;8)),(NETWORKDAYS(F651,H651,Lister!$D$7:$D$13)-V651)*T651/NETWORKDAYS(Lister!$D$19,Lister!$E$19,Lister!$D$7:$D$13),IF(AND(AND(MONTH(F651)&gt;=7,MONTH(F651)&lt;8),MONTH(H651)&gt;7),(NETWORKDAYS(F651,Lister!$E$19,Lister!$D$7:$D$13)-V651)*T651/NETWORKDAYS(Lister!$D$19,Lister!$E$19,Lister!$D$7:$D$13),IF(MONTH(F651)&gt;7,0)))),0),"")</f>
        <v/>
      </c>
      <c r="AA651" s="31" t="str">
        <f>IF(Ansøgning!R656="","",Ansøgning!R656)</f>
        <v/>
      </c>
      <c r="AB651" s="46" t="str">
        <f>IFERROR(MAX(IF(OR(V651="",X651=""),"",IF(AND(AND(MONTH(F651)&gt;=8,MONTH(F651)&lt;9),AND(MONTH(H651)&gt;=8,MONTH(H651)&lt;9)),(NETWORKDAYS(F651,H651,Lister!$D$7:$D$13)-X651)*T651/NETWORKDAYS(Lister!$D$20,Lister!$E$20,Lister!$D$7:$D$13),IF(AND(MONTH(F651)=7,MONTH(H651)=8),(NETWORKDAYS(Lister!$D$20,H651,Lister!$D$7:$D$13)-X651)*T651/NETWORKDAYS(Lister!$D$20,Lister!$E$20,Lister!$D$7:$D$13),IF(AND(MONTH(F651)=7,MONTH(H651)=7),0)))),0),"")</f>
        <v/>
      </c>
      <c r="AC651" s="15" t="str">
        <f>IF(Ansøgning!U656="","",Ansøgning!U656)</f>
        <v/>
      </c>
      <c r="AD651" s="31" t="str">
        <f t="shared" si="66"/>
        <v/>
      </c>
      <c r="AE651" s="31" t="str">
        <f t="shared" si="67"/>
        <v/>
      </c>
      <c r="AF651" s="51" t="str">
        <f t="shared" si="68"/>
        <v/>
      </c>
      <c r="AG651" s="15" t="str">
        <f t="shared" si="69"/>
        <v/>
      </c>
    </row>
    <row r="652" spans="1:33" x14ac:dyDescent="0.25">
      <c r="A652" s="13" t="str">
        <f>IF(Ansøgning!A657="","",Ansøgning!A657)</f>
        <v/>
      </c>
      <c r="B652" s="13" t="str">
        <f>IF(Ansøgning!B657="","",Ansøgning!B657)</f>
        <v/>
      </c>
      <c r="C652" s="13" t="str">
        <f>IF(Ansøgning!C657="","",Ansøgning!C657)</f>
        <v/>
      </c>
      <c r="D652" s="13" t="str">
        <f>IF(Ansøgning!D657="","",Ansøgning!D657)</f>
        <v/>
      </c>
      <c r="E652" s="14" t="str">
        <f>IF(Ansøgning!E657="","",Ansøgning!E657)</f>
        <v/>
      </c>
      <c r="F652" s="16"/>
      <c r="G652" s="14" t="str">
        <f>IF(Ansøgning!F657="","",Ansøgning!F657)</f>
        <v/>
      </c>
      <c r="H652" s="16"/>
      <c r="I652" s="72" t="str">
        <f>IF(OR(F652="",H652=""),"",NETWORKDAYS(F652,H652,Lister!$D$7:$D$13))</f>
        <v/>
      </c>
      <c r="J652" s="53" t="str">
        <f>IF(Ansøgning!H657="","",Ansøgning!H657)</f>
        <v/>
      </c>
      <c r="K652" s="32" t="str">
        <f t="shared" si="63"/>
        <v/>
      </c>
      <c r="L652" s="31" t="str">
        <f>IF(Ansøgning!J657="","",Ansøgning!J657)</f>
        <v/>
      </c>
      <c r="M652" s="18"/>
      <c r="N652" s="31" t="str">
        <f>IF(Ansøgning!K657="","",Ansøgning!K657)</f>
        <v/>
      </c>
      <c r="O652" s="18"/>
      <c r="P652" s="15" t="str">
        <f>IF(Ansøgning!L657="","",Ansøgning!L657)</f>
        <v/>
      </c>
      <c r="Q652" s="46" t="str">
        <f t="shared" si="64"/>
        <v/>
      </c>
      <c r="R652" s="46"/>
      <c r="S652" s="101" t="str">
        <f>IF(Ansøgning!M657="","",Ansøgning!M657)</f>
        <v/>
      </c>
      <c r="T652" s="31" t="str">
        <f t="shared" si="65"/>
        <v/>
      </c>
      <c r="U652" s="102" t="str">
        <f>IF(Ansøgning!O657="","",Ansøgning!O657)</f>
        <v/>
      </c>
      <c r="V652" s="20"/>
      <c r="W652" s="102" t="str">
        <f>IF(Ansøgning!P657="","",Ansøgning!P657)</f>
        <v/>
      </c>
      <c r="X652" s="20"/>
      <c r="Y652" s="31" t="str">
        <f>IF(Ansøgning!Q657="","",Ansøgning!Q657)</f>
        <v/>
      </c>
      <c r="Z652" s="46" t="str">
        <f>IFERROR(MAX(IF(OR(V652="",X652=""),"",IF(AND(AND(MONTH(F652)&gt;=7,MONTH(F652)&lt;8),AND(MONTH(H652)&gt;=7,MONTH(H652)&lt;8)),(NETWORKDAYS(F652,H652,Lister!$D$7:$D$13)-V652)*T652/NETWORKDAYS(Lister!$D$19,Lister!$E$19,Lister!$D$7:$D$13),IF(AND(AND(MONTH(F652)&gt;=7,MONTH(F652)&lt;8),MONTH(H652)&gt;7),(NETWORKDAYS(F652,Lister!$E$19,Lister!$D$7:$D$13)-V652)*T652/NETWORKDAYS(Lister!$D$19,Lister!$E$19,Lister!$D$7:$D$13),IF(MONTH(F652)&gt;7,0)))),0),"")</f>
        <v/>
      </c>
      <c r="AA652" s="31" t="str">
        <f>IF(Ansøgning!R657="","",Ansøgning!R657)</f>
        <v/>
      </c>
      <c r="AB652" s="46" t="str">
        <f>IFERROR(MAX(IF(OR(V652="",X652=""),"",IF(AND(AND(MONTH(F652)&gt;=8,MONTH(F652)&lt;9),AND(MONTH(H652)&gt;=8,MONTH(H652)&lt;9)),(NETWORKDAYS(F652,H652,Lister!$D$7:$D$13)-X652)*T652/NETWORKDAYS(Lister!$D$20,Lister!$E$20,Lister!$D$7:$D$13),IF(AND(MONTH(F652)=7,MONTH(H652)=8),(NETWORKDAYS(Lister!$D$20,H652,Lister!$D$7:$D$13)-X652)*T652/NETWORKDAYS(Lister!$D$20,Lister!$E$20,Lister!$D$7:$D$13),IF(AND(MONTH(F652)=7,MONTH(H652)=7),0)))),0),"")</f>
        <v/>
      </c>
      <c r="AC652" s="15" t="str">
        <f>IF(Ansøgning!U657="","",Ansøgning!U657)</f>
        <v/>
      </c>
      <c r="AD652" s="31" t="str">
        <f t="shared" si="66"/>
        <v/>
      </c>
      <c r="AE652" s="31" t="str">
        <f t="shared" si="67"/>
        <v/>
      </c>
      <c r="AF652" s="51" t="str">
        <f t="shared" si="68"/>
        <v/>
      </c>
      <c r="AG652" s="15" t="str">
        <f t="shared" si="69"/>
        <v/>
      </c>
    </row>
    <row r="653" spans="1:33" x14ac:dyDescent="0.25">
      <c r="A653" s="13" t="str">
        <f>IF(Ansøgning!A658="","",Ansøgning!A658)</f>
        <v/>
      </c>
      <c r="B653" s="13" t="str">
        <f>IF(Ansøgning!B658="","",Ansøgning!B658)</f>
        <v/>
      </c>
      <c r="C653" s="13" t="str">
        <f>IF(Ansøgning!C658="","",Ansøgning!C658)</f>
        <v/>
      </c>
      <c r="D653" s="13" t="str">
        <f>IF(Ansøgning!D658="","",Ansøgning!D658)</f>
        <v/>
      </c>
      <c r="E653" s="14" t="str">
        <f>IF(Ansøgning!E658="","",Ansøgning!E658)</f>
        <v/>
      </c>
      <c r="F653" s="16"/>
      <c r="G653" s="14" t="str">
        <f>IF(Ansøgning!F658="","",Ansøgning!F658)</f>
        <v/>
      </c>
      <c r="H653" s="16"/>
      <c r="I653" s="72" t="str">
        <f>IF(OR(F653="",H653=""),"",NETWORKDAYS(F653,H653,Lister!$D$7:$D$13))</f>
        <v/>
      </c>
      <c r="J653" s="53" t="str">
        <f>IF(Ansøgning!H658="","",Ansøgning!H658)</f>
        <v/>
      </c>
      <c r="K653" s="32" t="str">
        <f t="shared" si="63"/>
        <v/>
      </c>
      <c r="L653" s="31" t="str">
        <f>IF(Ansøgning!J658="","",Ansøgning!J658)</f>
        <v/>
      </c>
      <c r="M653" s="18"/>
      <c r="N653" s="31" t="str">
        <f>IF(Ansøgning!K658="","",Ansøgning!K658)</f>
        <v/>
      </c>
      <c r="O653" s="18"/>
      <c r="P653" s="15" t="str">
        <f>IF(Ansøgning!L658="","",Ansøgning!L658)</f>
        <v/>
      </c>
      <c r="Q653" s="46" t="str">
        <f t="shared" si="64"/>
        <v/>
      </c>
      <c r="R653" s="46"/>
      <c r="S653" s="101" t="str">
        <f>IF(Ansøgning!M658="","",Ansøgning!M658)</f>
        <v/>
      </c>
      <c r="T653" s="31" t="str">
        <f t="shared" si="65"/>
        <v/>
      </c>
      <c r="U653" s="102" t="str">
        <f>IF(Ansøgning!O658="","",Ansøgning!O658)</f>
        <v/>
      </c>
      <c r="V653" s="20"/>
      <c r="W653" s="102" t="str">
        <f>IF(Ansøgning!P658="","",Ansøgning!P658)</f>
        <v/>
      </c>
      <c r="X653" s="20"/>
      <c r="Y653" s="31" t="str">
        <f>IF(Ansøgning!Q658="","",Ansøgning!Q658)</f>
        <v/>
      </c>
      <c r="Z653" s="46" t="str">
        <f>IFERROR(MAX(IF(OR(V653="",X653=""),"",IF(AND(AND(MONTH(F653)&gt;=7,MONTH(F653)&lt;8),AND(MONTH(H653)&gt;=7,MONTH(H653)&lt;8)),(NETWORKDAYS(F653,H653,Lister!$D$7:$D$13)-V653)*T653/NETWORKDAYS(Lister!$D$19,Lister!$E$19,Lister!$D$7:$D$13),IF(AND(AND(MONTH(F653)&gt;=7,MONTH(F653)&lt;8),MONTH(H653)&gt;7),(NETWORKDAYS(F653,Lister!$E$19,Lister!$D$7:$D$13)-V653)*T653/NETWORKDAYS(Lister!$D$19,Lister!$E$19,Lister!$D$7:$D$13),IF(MONTH(F653)&gt;7,0)))),0),"")</f>
        <v/>
      </c>
      <c r="AA653" s="31" t="str">
        <f>IF(Ansøgning!R658="","",Ansøgning!R658)</f>
        <v/>
      </c>
      <c r="AB653" s="46" t="str">
        <f>IFERROR(MAX(IF(OR(V653="",X653=""),"",IF(AND(AND(MONTH(F653)&gt;=8,MONTH(F653)&lt;9),AND(MONTH(H653)&gt;=8,MONTH(H653)&lt;9)),(NETWORKDAYS(F653,H653,Lister!$D$7:$D$13)-X653)*T653/NETWORKDAYS(Lister!$D$20,Lister!$E$20,Lister!$D$7:$D$13),IF(AND(MONTH(F653)=7,MONTH(H653)=8),(NETWORKDAYS(Lister!$D$20,H653,Lister!$D$7:$D$13)-X653)*T653/NETWORKDAYS(Lister!$D$20,Lister!$E$20,Lister!$D$7:$D$13),IF(AND(MONTH(F653)=7,MONTH(H653)=7),0)))),0),"")</f>
        <v/>
      </c>
      <c r="AC653" s="15" t="str">
        <f>IF(Ansøgning!U658="","",Ansøgning!U658)</f>
        <v/>
      </c>
      <c r="AD653" s="31" t="str">
        <f t="shared" si="66"/>
        <v/>
      </c>
      <c r="AE653" s="31" t="str">
        <f t="shared" si="67"/>
        <v/>
      </c>
      <c r="AF653" s="51" t="str">
        <f t="shared" si="68"/>
        <v/>
      </c>
      <c r="AG653" s="15" t="str">
        <f t="shared" si="69"/>
        <v/>
      </c>
    </row>
    <row r="654" spans="1:33" x14ac:dyDescent="0.25">
      <c r="A654" s="13" t="str">
        <f>IF(Ansøgning!A659="","",Ansøgning!A659)</f>
        <v/>
      </c>
      <c r="B654" s="13" t="str">
        <f>IF(Ansøgning!B659="","",Ansøgning!B659)</f>
        <v/>
      </c>
      <c r="C654" s="13" t="str">
        <f>IF(Ansøgning!C659="","",Ansøgning!C659)</f>
        <v/>
      </c>
      <c r="D654" s="13" t="str">
        <f>IF(Ansøgning!D659="","",Ansøgning!D659)</f>
        <v/>
      </c>
      <c r="E654" s="14" t="str">
        <f>IF(Ansøgning!E659="","",Ansøgning!E659)</f>
        <v/>
      </c>
      <c r="F654" s="16"/>
      <c r="G654" s="14" t="str">
        <f>IF(Ansøgning!F659="","",Ansøgning!F659)</f>
        <v/>
      </c>
      <c r="H654" s="16"/>
      <c r="I654" s="72" t="str">
        <f>IF(OR(F654="",H654=""),"",NETWORKDAYS(F654,H654,Lister!$D$7:$D$13))</f>
        <v/>
      </c>
      <c r="J654" s="53" t="str">
        <f>IF(Ansøgning!H659="","",Ansøgning!H659)</f>
        <v/>
      </c>
      <c r="K654" s="32" t="str">
        <f t="shared" si="63"/>
        <v/>
      </c>
      <c r="L654" s="31" t="str">
        <f>IF(Ansøgning!J659="","",Ansøgning!J659)</f>
        <v/>
      </c>
      <c r="M654" s="18"/>
      <c r="N654" s="31" t="str">
        <f>IF(Ansøgning!K659="","",Ansøgning!K659)</f>
        <v/>
      </c>
      <c r="O654" s="18"/>
      <c r="P654" s="15" t="str">
        <f>IF(Ansøgning!L659="","",Ansøgning!L659)</f>
        <v/>
      </c>
      <c r="Q654" s="46" t="str">
        <f t="shared" si="64"/>
        <v/>
      </c>
      <c r="R654" s="46"/>
      <c r="S654" s="101" t="str">
        <f>IF(Ansøgning!M659="","",Ansøgning!M659)</f>
        <v/>
      </c>
      <c r="T654" s="31" t="str">
        <f t="shared" si="65"/>
        <v/>
      </c>
      <c r="U654" s="102" t="str">
        <f>IF(Ansøgning!O659="","",Ansøgning!O659)</f>
        <v/>
      </c>
      <c r="V654" s="20"/>
      <c r="W654" s="102" t="str">
        <f>IF(Ansøgning!P659="","",Ansøgning!P659)</f>
        <v/>
      </c>
      <c r="X654" s="20"/>
      <c r="Y654" s="31" t="str">
        <f>IF(Ansøgning!Q659="","",Ansøgning!Q659)</f>
        <v/>
      </c>
      <c r="Z654" s="46" t="str">
        <f>IFERROR(MAX(IF(OR(V654="",X654=""),"",IF(AND(AND(MONTH(F654)&gt;=7,MONTH(F654)&lt;8),AND(MONTH(H654)&gt;=7,MONTH(H654)&lt;8)),(NETWORKDAYS(F654,H654,Lister!$D$7:$D$13)-V654)*T654/NETWORKDAYS(Lister!$D$19,Lister!$E$19,Lister!$D$7:$D$13),IF(AND(AND(MONTH(F654)&gt;=7,MONTH(F654)&lt;8),MONTH(H654)&gt;7),(NETWORKDAYS(F654,Lister!$E$19,Lister!$D$7:$D$13)-V654)*T654/NETWORKDAYS(Lister!$D$19,Lister!$E$19,Lister!$D$7:$D$13),IF(MONTH(F654)&gt;7,0)))),0),"")</f>
        <v/>
      </c>
      <c r="AA654" s="31" t="str">
        <f>IF(Ansøgning!R659="","",Ansøgning!R659)</f>
        <v/>
      </c>
      <c r="AB654" s="46" t="str">
        <f>IFERROR(MAX(IF(OR(V654="",X654=""),"",IF(AND(AND(MONTH(F654)&gt;=8,MONTH(F654)&lt;9),AND(MONTH(H654)&gt;=8,MONTH(H654)&lt;9)),(NETWORKDAYS(F654,H654,Lister!$D$7:$D$13)-X654)*T654/NETWORKDAYS(Lister!$D$20,Lister!$E$20,Lister!$D$7:$D$13),IF(AND(MONTH(F654)=7,MONTH(H654)=8),(NETWORKDAYS(Lister!$D$20,H654,Lister!$D$7:$D$13)-X654)*T654/NETWORKDAYS(Lister!$D$20,Lister!$E$20,Lister!$D$7:$D$13),IF(AND(MONTH(F654)=7,MONTH(H654)=7),0)))),0),"")</f>
        <v/>
      </c>
      <c r="AC654" s="15" t="str">
        <f>IF(Ansøgning!U659="","",Ansøgning!U659)</f>
        <v/>
      </c>
      <c r="AD654" s="31" t="str">
        <f t="shared" si="66"/>
        <v/>
      </c>
      <c r="AE654" s="31" t="str">
        <f t="shared" si="67"/>
        <v/>
      </c>
      <c r="AF654" s="51" t="str">
        <f t="shared" si="68"/>
        <v/>
      </c>
      <c r="AG654" s="15" t="str">
        <f t="shared" si="69"/>
        <v/>
      </c>
    </row>
    <row r="655" spans="1:33" x14ac:dyDescent="0.25">
      <c r="A655" s="13" t="str">
        <f>IF(Ansøgning!A660="","",Ansøgning!A660)</f>
        <v/>
      </c>
      <c r="B655" s="13" t="str">
        <f>IF(Ansøgning!B660="","",Ansøgning!B660)</f>
        <v/>
      </c>
      <c r="C655" s="13" t="str">
        <f>IF(Ansøgning!C660="","",Ansøgning!C660)</f>
        <v/>
      </c>
      <c r="D655" s="13" t="str">
        <f>IF(Ansøgning!D660="","",Ansøgning!D660)</f>
        <v/>
      </c>
      <c r="E655" s="14" t="str">
        <f>IF(Ansøgning!E660="","",Ansøgning!E660)</f>
        <v/>
      </c>
      <c r="F655" s="16"/>
      <c r="G655" s="14" t="str">
        <f>IF(Ansøgning!F660="","",Ansøgning!F660)</f>
        <v/>
      </c>
      <c r="H655" s="16"/>
      <c r="I655" s="72" t="str">
        <f>IF(OR(F655="",H655=""),"",NETWORKDAYS(F655,H655,Lister!$D$7:$D$13))</f>
        <v/>
      </c>
      <c r="J655" s="53" t="str">
        <f>IF(Ansøgning!H660="","",Ansøgning!H660)</f>
        <v/>
      </c>
      <c r="K655" s="32" t="str">
        <f t="shared" si="63"/>
        <v/>
      </c>
      <c r="L655" s="31" t="str">
        <f>IF(Ansøgning!J660="","",Ansøgning!J660)</f>
        <v/>
      </c>
      <c r="M655" s="18"/>
      <c r="N655" s="31" t="str">
        <f>IF(Ansøgning!K660="","",Ansøgning!K660)</f>
        <v/>
      </c>
      <c r="O655" s="18"/>
      <c r="P655" s="15" t="str">
        <f>IF(Ansøgning!L660="","",Ansøgning!L660)</f>
        <v/>
      </c>
      <c r="Q655" s="46" t="str">
        <f t="shared" si="64"/>
        <v/>
      </c>
      <c r="R655" s="46"/>
      <c r="S655" s="101" t="str">
        <f>IF(Ansøgning!M660="","",Ansøgning!M660)</f>
        <v/>
      </c>
      <c r="T655" s="31" t="str">
        <f t="shared" si="65"/>
        <v/>
      </c>
      <c r="U655" s="102" t="str">
        <f>IF(Ansøgning!O660="","",Ansøgning!O660)</f>
        <v/>
      </c>
      <c r="V655" s="20"/>
      <c r="W655" s="102" t="str">
        <f>IF(Ansøgning!P660="","",Ansøgning!P660)</f>
        <v/>
      </c>
      <c r="X655" s="20"/>
      <c r="Y655" s="31" t="str">
        <f>IF(Ansøgning!Q660="","",Ansøgning!Q660)</f>
        <v/>
      </c>
      <c r="Z655" s="46" t="str">
        <f>IFERROR(MAX(IF(OR(V655="",X655=""),"",IF(AND(AND(MONTH(F655)&gt;=7,MONTH(F655)&lt;8),AND(MONTH(H655)&gt;=7,MONTH(H655)&lt;8)),(NETWORKDAYS(F655,H655,Lister!$D$7:$D$13)-V655)*T655/NETWORKDAYS(Lister!$D$19,Lister!$E$19,Lister!$D$7:$D$13),IF(AND(AND(MONTH(F655)&gt;=7,MONTH(F655)&lt;8),MONTH(H655)&gt;7),(NETWORKDAYS(F655,Lister!$E$19,Lister!$D$7:$D$13)-V655)*T655/NETWORKDAYS(Lister!$D$19,Lister!$E$19,Lister!$D$7:$D$13),IF(MONTH(F655)&gt;7,0)))),0),"")</f>
        <v/>
      </c>
      <c r="AA655" s="31" t="str">
        <f>IF(Ansøgning!R660="","",Ansøgning!R660)</f>
        <v/>
      </c>
      <c r="AB655" s="46" t="str">
        <f>IFERROR(MAX(IF(OR(V655="",X655=""),"",IF(AND(AND(MONTH(F655)&gt;=8,MONTH(F655)&lt;9),AND(MONTH(H655)&gt;=8,MONTH(H655)&lt;9)),(NETWORKDAYS(F655,H655,Lister!$D$7:$D$13)-X655)*T655/NETWORKDAYS(Lister!$D$20,Lister!$E$20,Lister!$D$7:$D$13),IF(AND(MONTH(F655)=7,MONTH(H655)=8),(NETWORKDAYS(Lister!$D$20,H655,Lister!$D$7:$D$13)-X655)*T655/NETWORKDAYS(Lister!$D$20,Lister!$E$20,Lister!$D$7:$D$13),IF(AND(MONTH(F655)=7,MONTH(H655)=7),0)))),0),"")</f>
        <v/>
      </c>
      <c r="AC655" s="15" t="str">
        <f>IF(Ansøgning!U660="","",Ansøgning!U660)</f>
        <v/>
      </c>
      <c r="AD655" s="31" t="str">
        <f t="shared" si="66"/>
        <v/>
      </c>
      <c r="AE655" s="31" t="str">
        <f t="shared" si="67"/>
        <v/>
      </c>
      <c r="AF655" s="51" t="str">
        <f t="shared" si="68"/>
        <v/>
      </c>
      <c r="AG655" s="15" t="str">
        <f t="shared" si="69"/>
        <v/>
      </c>
    </row>
    <row r="656" spans="1:33" x14ac:dyDescent="0.25">
      <c r="A656" s="13" t="str">
        <f>IF(Ansøgning!A661="","",Ansøgning!A661)</f>
        <v/>
      </c>
      <c r="B656" s="13" t="str">
        <f>IF(Ansøgning!B661="","",Ansøgning!B661)</f>
        <v/>
      </c>
      <c r="C656" s="13" t="str">
        <f>IF(Ansøgning!C661="","",Ansøgning!C661)</f>
        <v/>
      </c>
      <c r="D656" s="13" t="str">
        <f>IF(Ansøgning!D661="","",Ansøgning!D661)</f>
        <v/>
      </c>
      <c r="E656" s="14" t="str">
        <f>IF(Ansøgning!E661="","",Ansøgning!E661)</f>
        <v/>
      </c>
      <c r="F656" s="16"/>
      <c r="G656" s="14" t="str">
        <f>IF(Ansøgning!F661="","",Ansøgning!F661)</f>
        <v/>
      </c>
      <c r="H656" s="16"/>
      <c r="I656" s="72" t="str">
        <f>IF(OR(F656="",H656=""),"",NETWORKDAYS(F656,H656,Lister!$D$7:$D$13))</f>
        <v/>
      </c>
      <c r="J656" s="53" t="str">
        <f>IF(Ansøgning!H661="","",Ansøgning!H661)</f>
        <v/>
      </c>
      <c r="K656" s="32" t="str">
        <f t="shared" ref="K656:K719" si="70">IF(J656="","",IF(J656="Funktionær",0.75,IF(J656="Ikke-funktionær",0.9,IF(J656="Elev/lærling",0.9))))</f>
        <v/>
      </c>
      <c r="L656" s="31" t="str">
        <f>IF(Ansøgning!J661="","",Ansøgning!J661)</f>
        <v/>
      </c>
      <c r="M656" s="18"/>
      <c r="N656" s="31" t="str">
        <f>IF(Ansøgning!K661="","",Ansøgning!K661)</f>
        <v/>
      </c>
      <c r="O656" s="18"/>
      <c r="P656" s="15" t="str">
        <f>IF(Ansøgning!L661="","",Ansøgning!L661)</f>
        <v/>
      </c>
      <c r="Q656" s="46" t="str">
        <f t="shared" ref="Q656:Q719" si="71">IFERROR(MAX(IF(M656="","",IF(ISNUMBER(R656),IF(OR(R656&gt;M656*1.1,R656&lt;M656*0.9),R656,M656),M656)-O656),0),"")</f>
        <v/>
      </c>
      <c r="R656" s="46"/>
      <c r="S656" s="101" t="str">
        <f>IF(Ansøgning!M661="","",Ansøgning!M661)</f>
        <v/>
      </c>
      <c r="T656" s="31" t="str">
        <f t="shared" ref="T656:T719" si="72">IF(B656="","",IF(Q656*K656&gt;30000*IF(S656&gt;37,37,S656)/37,30000*IF(S656&gt;37,37,S656)/37,Q656*K656))</f>
        <v/>
      </c>
      <c r="U656" s="102" t="str">
        <f>IF(Ansøgning!O661="","",Ansøgning!O661)</f>
        <v/>
      </c>
      <c r="V656" s="20"/>
      <c r="W656" s="102" t="str">
        <f>IF(Ansøgning!P661="","",Ansøgning!P661)</f>
        <v/>
      </c>
      <c r="X656" s="20"/>
      <c r="Y656" s="31" t="str">
        <f>IF(Ansøgning!Q661="","",Ansøgning!Q661)</f>
        <v/>
      </c>
      <c r="Z656" s="46" t="str">
        <f>IFERROR(MAX(IF(OR(V656="",X656=""),"",IF(AND(AND(MONTH(F656)&gt;=7,MONTH(F656)&lt;8),AND(MONTH(H656)&gt;=7,MONTH(H656)&lt;8)),(NETWORKDAYS(F656,H656,Lister!$D$7:$D$13)-V656)*T656/NETWORKDAYS(Lister!$D$19,Lister!$E$19,Lister!$D$7:$D$13),IF(AND(AND(MONTH(F656)&gt;=7,MONTH(F656)&lt;8),MONTH(H656)&gt;7),(NETWORKDAYS(F656,Lister!$E$19,Lister!$D$7:$D$13)-V656)*T656/NETWORKDAYS(Lister!$D$19,Lister!$E$19,Lister!$D$7:$D$13),IF(MONTH(F656)&gt;7,0)))),0),"")</f>
        <v/>
      </c>
      <c r="AA656" s="31" t="str">
        <f>IF(Ansøgning!R661="","",Ansøgning!R661)</f>
        <v/>
      </c>
      <c r="AB656" s="46" t="str">
        <f>IFERROR(MAX(IF(OR(V656="",X656=""),"",IF(AND(AND(MONTH(F656)&gt;=8,MONTH(F656)&lt;9),AND(MONTH(H656)&gt;=8,MONTH(H656)&lt;9)),(NETWORKDAYS(F656,H656,Lister!$D$7:$D$13)-X656)*T656/NETWORKDAYS(Lister!$D$20,Lister!$E$20,Lister!$D$7:$D$13),IF(AND(MONTH(F656)=7,MONTH(H656)=8),(NETWORKDAYS(Lister!$D$20,H656,Lister!$D$7:$D$13)-X656)*T656/NETWORKDAYS(Lister!$D$20,Lister!$E$20,Lister!$D$7:$D$13),IF(AND(MONTH(F656)=7,MONTH(H656)=7),0)))),0),"")</f>
        <v/>
      </c>
      <c r="AC656" s="15" t="str">
        <f>IF(Ansøgning!U661="","",Ansøgning!U661)</f>
        <v/>
      </c>
      <c r="AD656" s="31" t="str">
        <f t="shared" ref="AD656:AD719" si="73">IFERROR(Z656+AB656,"")</f>
        <v/>
      </c>
      <c r="AE656" s="31" t="str">
        <f t="shared" ref="AE656:AE719" si="74">IFERROR(21/31*T656,"")</f>
        <v/>
      </c>
      <c r="AF656" s="51" t="str">
        <f t="shared" ref="AF656:AF719" si="75">IFERROR(MAX(IF(AND(ISNUMBER(Z656),ISNUMBER(AB656)),IF(AD656-AE656&gt;T656,T656,AD656-AE656),""),0),"")</f>
        <v/>
      </c>
      <c r="AG656" s="15" t="str">
        <f t="shared" ref="AG656:AG719" si="76">IF(AF656="","",AF656-AC656)</f>
        <v/>
      </c>
    </row>
    <row r="657" spans="1:33" x14ac:dyDescent="0.25">
      <c r="A657" s="13" t="str">
        <f>IF(Ansøgning!A662="","",Ansøgning!A662)</f>
        <v/>
      </c>
      <c r="B657" s="13" t="str">
        <f>IF(Ansøgning!B662="","",Ansøgning!B662)</f>
        <v/>
      </c>
      <c r="C657" s="13" t="str">
        <f>IF(Ansøgning!C662="","",Ansøgning!C662)</f>
        <v/>
      </c>
      <c r="D657" s="13" t="str">
        <f>IF(Ansøgning!D662="","",Ansøgning!D662)</f>
        <v/>
      </c>
      <c r="E657" s="14" t="str">
        <f>IF(Ansøgning!E662="","",Ansøgning!E662)</f>
        <v/>
      </c>
      <c r="F657" s="16"/>
      <c r="G657" s="14" t="str">
        <f>IF(Ansøgning!F662="","",Ansøgning!F662)</f>
        <v/>
      </c>
      <c r="H657" s="16"/>
      <c r="I657" s="72" t="str">
        <f>IF(OR(F657="",H657=""),"",NETWORKDAYS(F657,H657,Lister!$D$7:$D$13))</f>
        <v/>
      </c>
      <c r="J657" s="53" t="str">
        <f>IF(Ansøgning!H662="","",Ansøgning!H662)</f>
        <v/>
      </c>
      <c r="K657" s="32" t="str">
        <f t="shared" si="70"/>
        <v/>
      </c>
      <c r="L657" s="31" t="str">
        <f>IF(Ansøgning!J662="","",Ansøgning!J662)</f>
        <v/>
      </c>
      <c r="M657" s="18"/>
      <c r="N657" s="31" t="str">
        <f>IF(Ansøgning!K662="","",Ansøgning!K662)</f>
        <v/>
      </c>
      <c r="O657" s="18"/>
      <c r="P657" s="15" t="str">
        <f>IF(Ansøgning!L662="","",Ansøgning!L662)</f>
        <v/>
      </c>
      <c r="Q657" s="46" t="str">
        <f t="shared" si="71"/>
        <v/>
      </c>
      <c r="R657" s="46"/>
      <c r="S657" s="101" t="str">
        <f>IF(Ansøgning!M662="","",Ansøgning!M662)</f>
        <v/>
      </c>
      <c r="T657" s="31" t="str">
        <f t="shared" si="72"/>
        <v/>
      </c>
      <c r="U657" s="102" t="str">
        <f>IF(Ansøgning!O662="","",Ansøgning!O662)</f>
        <v/>
      </c>
      <c r="V657" s="20"/>
      <c r="W657" s="102" t="str">
        <f>IF(Ansøgning!P662="","",Ansøgning!P662)</f>
        <v/>
      </c>
      <c r="X657" s="20"/>
      <c r="Y657" s="31" t="str">
        <f>IF(Ansøgning!Q662="","",Ansøgning!Q662)</f>
        <v/>
      </c>
      <c r="Z657" s="46" t="str">
        <f>IFERROR(MAX(IF(OR(V657="",X657=""),"",IF(AND(AND(MONTH(F657)&gt;=7,MONTH(F657)&lt;8),AND(MONTH(H657)&gt;=7,MONTH(H657)&lt;8)),(NETWORKDAYS(F657,H657,Lister!$D$7:$D$13)-V657)*T657/NETWORKDAYS(Lister!$D$19,Lister!$E$19,Lister!$D$7:$D$13),IF(AND(AND(MONTH(F657)&gt;=7,MONTH(F657)&lt;8),MONTH(H657)&gt;7),(NETWORKDAYS(F657,Lister!$E$19,Lister!$D$7:$D$13)-V657)*T657/NETWORKDAYS(Lister!$D$19,Lister!$E$19,Lister!$D$7:$D$13),IF(MONTH(F657)&gt;7,0)))),0),"")</f>
        <v/>
      </c>
      <c r="AA657" s="31" t="str">
        <f>IF(Ansøgning!R662="","",Ansøgning!R662)</f>
        <v/>
      </c>
      <c r="AB657" s="46" t="str">
        <f>IFERROR(MAX(IF(OR(V657="",X657=""),"",IF(AND(AND(MONTH(F657)&gt;=8,MONTH(F657)&lt;9),AND(MONTH(H657)&gt;=8,MONTH(H657)&lt;9)),(NETWORKDAYS(F657,H657,Lister!$D$7:$D$13)-X657)*T657/NETWORKDAYS(Lister!$D$20,Lister!$E$20,Lister!$D$7:$D$13),IF(AND(MONTH(F657)=7,MONTH(H657)=8),(NETWORKDAYS(Lister!$D$20,H657,Lister!$D$7:$D$13)-X657)*T657/NETWORKDAYS(Lister!$D$20,Lister!$E$20,Lister!$D$7:$D$13),IF(AND(MONTH(F657)=7,MONTH(H657)=7),0)))),0),"")</f>
        <v/>
      </c>
      <c r="AC657" s="15" t="str">
        <f>IF(Ansøgning!U662="","",Ansøgning!U662)</f>
        <v/>
      </c>
      <c r="AD657" s="31" t="str">
        <f t="shared" si="73"/>
        <v/>
      </c>
      <c r="AE657" s="31" t="str">
        <f t="shared" si="74"/>
        <v/>
      </c>
      <c r="AF657" s="51" t="str">
        <f t="shared" si="75"/>
        <v/>
      </c>
      <c r="AG657" s="15" t="str">
        <f t="shared" si="76"/>
        <v/>
      </c>
    </row>
    <row r="658" spans="1:33" x14ac:dyDescent="0.25">
      <c r="A658" s="13" t="str">
        <f>IF(Ansøgning!A663="","",Ansøgning!A663)</f>
        <v/>
      </c>
      <c r="B658" s="13" t="str">
        <f>IF(Ansøgning!B663="","",Ansøgning!B663)</f>
        <v/>
      </c>
      <c r="C658" s="13" t="str">
        <f>IF(Ansøgning!C663="","",Ansøgning!C663)</f>
        <v/>
      </c>
      <c r="D658" s="13" t="str">
        <f>IF(Ansøgning!D663="","",Ansøgning!D663)</f>
        <v/>
      </c>
      <c r="E658" s="14" t="str">
        <f>IF(Ansøgning!E663="","",Ansøgning!E663)</f>
        <v/>
      </c>
      <c r="F658" s="16"/>
      <c r="G658" s="14" t="str">
        <f>IF(Ansøgning!F663="","",Ansøgning!F663)</f>
        <v/>
      </c>
      <c r="H658" s="16"/>
      <c r="I658" s="72" t="str">
        <f>IF(OR(F658="",H658=""),"",NETWORKDAYS(F658,H658,Lister!$D$7:$D$13))</f>
        <v/>
      </c>
      <c r="J658" s="53" t="str">
        <f>IF(Ansøgning!H663="","",Ansøgning!H663)</f>
        <v/>
      </c>
      <c r="K658" s="32" t="str">
        <f t="shared" si="70"/>
        <v/>
      </c>
      <c r="L658" s="31" t="str">
        <f>IF(Ansøgning!J663="","",Ansøgning!J663)</f>
        <v/>
      </c>
      <c r="M658" s="18"/>
      <c r="N658" s="31" t="str">
        <f>IF(Ansøgning!K663="","",Ansøgning!K663)</f>
        <v/>
      </c>
      <c r="O658" s="18"/>
      <c r="P658" s="15" t="str">
        <f>IF(Ansøgning!L663="","",Ansøgning!L663)</f>
        <v/>
      </c>
      <c r="Q658" s="46" t="str">
        <f t="shared" si="71"/>
        <v/>
      </c>
      <c r="R658" s="46"/>
      <c r="S658" s="101" t="str">
        <f>IF(Ansøgning!M663="","",Ansøgning!M663)</f>
        <v/>
      </c>
      <c r="T658" s="31" t="str">
        <f t="shared" si="72"/>
        <v/>
      </c>
      <c r="U658" s="102" t="str">
        <f>IF(Ansøgning!O663="","",Ansøgning!O663)</f>
        <v/>
      </c>
      <c r="V658" s="20"/>
      <c r="W658" s="102" t="str">
        <f>IF(Ansøgning!P663="","",Ansøgning!P663)</f>
        <v/>
      </c>
      <c r="X658" s="20"/>
      <c r="Y658" s="31" t="str">
        <f>IF(Ansøgning!Q663="","",Ansøgning!Q663)</f>
        <v/>
      </c>
      <c r="Z658" s="46" t="str">
        <f>IFERROR(MAX(IF(OR(V658="",X658=""),"",IF(AND(AND(MONTH(F658)&gt;=7,MONTH(F658)&lt;8),AND(MONTH(H658)&gt;=7,MONTH(H658)&lt;8)),(NETWORKDAYS(F658,H658,Lister!$D$7:$D$13)-V658)*T658/NETWORKDAYS(Lister!$D$19,Lister!$E$19,Lister!$D$7:$D$13),IF(AND(AND(MONTH(F658)&gt;=7,MONTH(F658)&lt;8),MONTH(H658)&gt;7),(NETWORKDAYS(F658,Lister!$E$19,Lister!$D$7:$D$13)-V658)*T658/NETWORKDAYS(Lister!$D$19,Lister!$E$19,Lister!$D$7:$D$13),IF(MONTH(F658)&gt;7,0)))),0),"")</f>
        <v/>
      </c>
      <c r="AA658" s="31" t="str">
        <f>IF(Ansøgning!R663="","",Ansøgning!R663)</f>
        <v/>
      </c>
      <c r="AB658" s="46" t="str">
        <f>IFERROR(MAX(IF(OR(V658="",X658=""),"",IF(AND(AND(MONTH(F658)&gt;=8,MONTH(F658)&lt;9),AND(MONTH(H658)&gt;=8,MONTH(H658)&lt;9)),(NETWORKDAYS(F658,H658,Lister!$D$7:$D$13)-X658)*T658/NETWORKDAYS(Lister!$D$20,Lister!$E$20,Lister!$D$7:$D$13),IF(AND(MONTH(F658)=7,MONTH(H658)=8),(NETWORKDAYS(Lister!$D$20,H658,Lister!$D$7:$D$13)-X658)*T658/NETWORKDAYS(Lister!$D$20,Lister!$E$20,Lister!$D$7:$D$13),IF(AND(MONTH(F658)=7,MONTH(H658)=7),0)))),0),"")</f>
        <v/>
      </c>
      <c r="AC658" s="15" t="str">
        <f>IF(Ansøgning!U663="","",Ansøgning!U663)</f>
        <v/>
      </c>
      <c r="AD658" s="31" t="str">
        <f t="shared" si="73"/>
        <v/>
      </c>
      <c r="AE658" s="31" t="str">
        <f t="shared" si="74"/>
        <v/>
      </c>
      <c r="AF658" s="51" t="str">
        <f t="shared" si="75"/>
        <v/>
      </c>
      <c r="AG658" s="15" t="str">
        <f t="shared" si="76"/>
        <v/>
      </c>
    </row>
    <row r="659" spans="1:33" x14ac:dyDescent="0.25">
      <c r="A659" s="13" t="str">
        <f>IF(Ansøgning!A664="","",Ansøgning!A664)</f>
        <v/>
      </c>
      <c r="B659" s="13" t="str">
        <f>IF(Ansøgning!B664="","",Ansøgning!B664)</f>
        <v/>
      </c>
      <c r="C659" s="13" t="str">
        <f>IF(Ansøgning!C664="","",Ansøgning!C664)</f>
        <v/>
      </c>
      <c r="D659" s="13" t="str">
        <f>IF(Ansøgning!D664="","",Ansøgning!D664)</f>
        <v/>
      </c>
      <c r="E659" s="14" t="str">
        <f>IF(Ansøgning!E664="","",Ansøgning!E664)</f>
        <v/>
      </c>
      <c r="F659" s="16"/>
      <c r="G659" s="14" t="str">
        <f>IF(Ansøgning!F664="","",Ansøgning!F664)</f>
        <v/>
      </c>
      <c r="H659" s="16"/>
      <c r="I659" s="72" t="str">
        <f>IF(OR(F659="",H659=""),"",NETWORKDAYS(F659,H659,Lister!$D$7:$D$13))</f>
        <v/>
      </c>
      <c r="J659" s="53" t="str">
        <f>IF(Ansøgning!H664="","",Ansøgning!H664)</f>
        <v/>
      </c>
      <c r="K659" s="32" t="str">
        <f t="shared" si="70"/>
        <v/>
      </c>
      <c r="L659" s="31" t="str">
        <f>IF(Ansøgning!J664="","",Ansøgning!J664)</f>
        <v/>
      </c>
      <c r="M659" s="18"/>
      <c r="N659" s="31" t="str">
        <f>IF(Ansøgning!K664="","",Ansøgning!K664)</f>
        <v/>
      </c>
      <c r="O659" s="18"/>
      <c r="P659" s="15" t="str">
        <f>IF(Ansøgning!L664="","",Ansøgning!L664)</f>
        <v/>
      </c>
      <c r="Q659" s="46" t="str">
        <f t="shared" si="71"/>
        <v/>
      </c>
      <c r="R659" s="46"/>
      <c r="S659" s="101" t="str">
        <f>IF(Ansøgning!M664="","",Ansøgning!M664)</f>
        <v/>
      </c>
      <c r="T659" s="31" t="str">
        <f t="shared" si="72"/>
        <v/>
      </c>
      <c r="U659" s="102" t="str">
        <f>IF(Ansøgning!O664="","",Ansøgning!O664)</f>
        <v/>
      </c>
      <c r="V659" s="20"/>
      <c r="W659" s="102" t="str">
        <f>IF(Ansøgning!P664="","",Ansøgning!P664)</f>
        <v/>
      </c>
      <c r="X659" s="20"/>
      <c r="Y659" s="31" t="str">
        <f>IF(Ansøgning!Q664="","",Ansøgning!Q664)</f>
        <v/>
      </c>
      <c r="Z659" s="46" t="str">
        <f>IFERROR(MAX(IF(OR(V659="",X659=""),"",IF(AND(AND(MONTH(F659)&gt;=7,MONTH(F659)&lt;8),AND(MONTH(H659)&gt;=7,MONTH(H659)&lt;8)),(NETWORKDAYS(F659,H659,Lister!$D$7:$D$13)-V659)*T659/NETWORKDAYS(Lister!$D$19,Lister!$E$19,Lister!$D$7:$D$13),IF(AND(AND(MONTH(F659)&gt;=7,MONTH(F659)&lt;8),MONTH(H659)&gt;7),(NETWORKDAYS(F659,Lister!$E$19,Lister!$D$7:$D$13)-V659)*T659/NETWORKDAYS(Lister!$D$19,Lister!$E$19,Lister!$D$7:$D$13),IF(MONTH(F659)&gt;7,0)))),0),"")</f>
        <v/>
      </c>
      <c r="AA659" s="31" t="str">
        <f>IF(Ansøgning!R664="","",Ansøgning!R664)</f>
        <v/>
      </c>
      <c r="AB659" s="46" t="str">
        <f>IFERROR(MAX(IF(OR(V659="",X659=""),"",IF(AND(AND(MONTH(F659)&gt;=8,MONTH(F659)&lt;9),AND(MONTH(H659)&gt;=8,MONTH(H659)&lt;9)),(NETWORKDAYS(F659,H659,Lister!$D$7:$D$13)-X659)*T659/NETWORKDAYS(Lister!$D$20,Lister!$E$20,Lister!$D$7:$D$13),IF(AND(MONTH(F659)=7,MONTH(H659)=8),(NETWORKDAYS(Lister!$D$20,H659,Lister!$D$7:$D$13)-X659)*T659/NETWORKDAYS(Lister!$D$20,Lister!$E$20,Lister!$D$7:$D$13),IF(AND(MONTH(F659)=7,MONTH(H659)=7),0)))),0),"")</f>
        <v/>
      </c>
      <c r="AC659" s="15" t="str">
        <f>IF(Ansøgning!U664="","",Ansøgning!U664)</f>
        <v/>
      </c>
      <c r="AD659" s="31" t="str">
        <f t="shared" si="73"/>
        <v/>
      </c>
      <c r="AE659" s="31" t="str">
        <f t="shared" si="74"/>
        <v/>
      </c>
      <c r="AF659" s="51" t="str">
        <f t="shared" si="75"/>
        <v/>
      </c>
      <c r="AG659" s="15" t="str">
        <f t="shared" si="76"/>
        <v/>
      </c>
    </row>
    <row r="660" spans="1:33" x14ac:dyDescent="0.25">
      <c r="A660" s="13" t="str">
        <f>IF(Ansøgning!A665="","",Ansøgning!A665)</f>
        <v/>
      </c>
      <c r="B660" s="13" t="str">
        <f>IF(Ansøgning!B665="","",Ansøgning!B665)</f>
        <v/>
      </c>
      <c r="C660" s="13" t="str">
        <f>IF(Ansøgning!C665="","",Ansøgning!C665)</f>
        <v/>
      </c>
      <c r="D660" s="13" t="str">
        <f>IF(Ansøgning!D665="","",Ansøgning!D665)</f>
        <v/>
      </c>
      <c r="E660" s="14" t="str">
        <f>IF(Ansøgning!E665="","",Ansøgning!E665)</f>
        <v/>
      </c>
      <c r="F660" s="16"/>
      <c r="G660" s="14" t="str">
        <f>IF(Ansøgning!F665="","",Ansøgning!F665)</f>
        <v/>
      </c>
      <c r="H660" s="16"/>
      <c r="I660" s="72" t="str">
        <f>IF(OR(F660="",H660=""),"",NETWORKDAYS(F660,H660,Lister!$D$7:$D$13))</f>
        <v/>
      </c>
      <c r="J660" s="53" t="str">
        <f>IF(Ansøgning!H665="","",Ansøgning!H665)</f>
        <v/>
      </c>
      <c r="K660" s="32" t="str">
        <f t="shared" si="70"/>
        <v/>
      </c>
      <c r="L660" s="31" t="str">
        <f>IF(Ansøgning!J665="","",Ansøgning!J665)</f>
        <v/>
      </c>
      <c r="M660" s="18"/>
      <c r="N660" s="31" t="str">
        <f>IF(Ansøgning!K665="","",Ansøgning!K665)</f>
        <v/>
      </c>
      <c r="O660" s="18"/>
      <c r="P660" s="15" t="str">
        <f>IF(Ansøgning!L665="","",Ansøgning!L665)</f>
        <v/>
      </c>
      <c r="Q660" s="46" t="str">
        <f t="shared" si="71"/>
        <v/>
      </c>
      <c r="R660" s="46"/>
      <c r="S660" s="101" t="str">
        <f>IF(Ansøgning!M665="","",Ansøgning!M665)</f>
        <v/>
      </c>
      <c r="T660" s="31" t="str">
        <f t="shared" si="72"/>
        <v/>
      </c>
      <c r="U660" s="102" t="str">
        <f>IF(Ansøgning!O665="","",Ansøgning!O665)</f>
        <v/>
      </c>
      <c r="V660" s="20"/>
      <c r="W660" s="102" t="str">
        <f>IF(Ansøgning!P665="","",Ansøgning!P665)</f>
        <v/>
      </c>
      <c r="X660" s="20"/>
      <c r="Y660" s="31" t="str">
        <f>IF(Ansøgning!Q665="","",Ansøgning!Q665)</f>
        <v/>
      </c>
      <c r="Z660" s="46" t="str">
        <f>IFERROR(MAX(IF(OR(V660="",X660=""),"",IF(AND(AND(MONTH(F660)&gt;=7,MONTH(F660)&lt;8),AND(MONTH(H660)&gt;=7,MONTH(H660)&lt;8)),(NETWORKDAYS(F660,H660,Lister!$D$7:$D$13)-V660)*T660/NETWORKDAYS(Lister!$D$19,Lister!$E$19,Lister!$D$7:$D$13),IF(AND(AND(MONTH(F660)&gt;=7,MONTH(F660)&lt;8),MONTH(H660)&gt;7),(NETWORKDAYS(F660,Lister!$E$19,Lister!$D$7:$D$13)-V660)*T660/NETWORKDAYS(Lister!$D$19,Lister!$E$19,Lister!$D$7:$D$13),IF(MONTH(F660)&gt;7,0)))),0),"")</f>
        <v/>
      </c>
      <c r="AA660" s="31" t="str">
        <f>IF(Ansøgning!R665="","",Ansøgning!R665)</f>
        <v/>
      </c>
      <c r="AB660" s="46" t="str">
        <f>IFERROR(MAX(IF(OR(V660="",X660=""),"",IF(AND(AND(MONTH(F660)&gt;=8,MONTH(F660)&lt;9),AND(MONTH(H660)&gt;=8,MONTH(H660)&lt;9)),(NETWORKDAYS(F660,H660,Lister!$D$7:$D$13)-X660)*T660/NETWORKDAYS(Lister!$D$20,Lister!$E$20,Lister!$D$7:$D$13),IF(AND(MONTH(F660)=7,MONTH(H660)=8),(NETWORKDAYS(Lister!$D$20,H660,Lister!$D$7:$D$13)-X660)*T660/NETWORKDAYS(Lister!$D$20,Lister!$E$20,Lister!$D$7:$D$13),IF(AND(MONTH(F660)=7,MONTH(H660)=7),0)))),0),"")</f>
        <v/>
      </c>
      <c r="AC660" s="15" t="str">
        <f>IF(Ansøgning!U665="","",Ansøgning!U665)</f>
        <v/>
      </c>
      <c r="AD660" s="31" t="str">
        <f t="shared" si="73"/>
        <v/>
      </c>
      <c r="AE660" s="31" t="str">
        <f t="shared" si="74"/>
        <v/>
      </c>
      <c r="AF660" s="51" t="str">
        <f t="shared" si="75"/>
        <v/>
      </c>
      <c r="AG660" s="15" t="str">
        <f t="shared" si="76"/>
        <v/>
      </c>
    </row>
    <row r="661" spans="1:33" x14ac:dyDescent="0.25">
      <c r="A661" s="13" t="str">
        <f>IF(Ansøgning!A666="","",Ansøgning!A666)</f>
        <v/>
      </c>
      <c r="B661" s="13" t="str">
        <f>IF(Ansøgning!B666="","",Ansøgning!B666)</f>
        <v/>
      </c>
      <c r="C661" s="13" t="str">
        <f>IF(Ansøgning!C666="","",Ansøgning!C666)</f>
        <v/>
      </c>
      <c r="D661" s="13" t="str">
        <f>IF(Ansøgning!D666="","",Ansøgning!D666)</f>
        <v/>
      </c>
      <c r="E661" s="14" t="str">
        <f>IF(Ansøgning!E666="","",Ansøgning!E666)</f>
        <v/>
      </c>
      <c r="F661" s="16"/>
      <c r="G661" s="14" t="str">
        <f>IF(Ansøgning!F666="","",Ansøgning!F666)</f>
        <v/>
      </c>
      <c r="H661" s="16"/>
      <c r="I661" s="72" t="str">
        <f>IF(OR(F661="",H661=""),"",NETWORKDAYS(F661,H661,Lister!$D$7:$D$13))</f>
        <v/>
      </c>
      <c r="J661" s="53" t="str">
        <f>IF(Ansøgning!H666="","",Ansøgning!H666)</f>
        <v/>
      </c>
      <c r="K661" s="32" t="str">
        <f t="shared" si="70"/>
        <v/>
      </c>
      <c r="L661" s="31" t="str">
        <f>IF(Ansøgning!J666="","",Ansøgning!J666)</f>
        <v/>
      </c>
      <c r="M661" s="18"/>
      <c r="N661" s="31" t="str">
        <f>IF(Ansøgning!K666="","",Ansøgning!K666)</f>
        <v/>
      </c>
      <c r="O661" s="18"/>
      <c r="P661" s="15" t="str">
        <f>IF(Ansøgning!L666="","",Ansøgning!L666)</f>
        <v/>
      </c>
      <c r="Q661" s="46" t="str">
        <f t="shared" si="71"/>
        <v/>
      </c>
      <c r="R661" s="46"/>
      <c r="S661" s="101" t="str">
        <f>IF(Ansøgning!M666="","",Ansøgning!M666)</f>
        <v/>
      </c>
      <c r="T661" s="31" t="str">
        <f t="shared" si="72"/>
        <v/>
      </c>
      <c r="U661" s="102" t="str">
        <f>IF(Ansøgning!O666="","",Ansøgning!O666)</f>
        <v/>
      </c>
      <c r="V661" s="20"/>
      <c r="W661" s="102" t="str">
        <f>IF(Ansøgning!P666="","",Ansøgning!P666)</f>
        <v/>
      </c>
      <c r="X661" s="20"/>
      <c r="Y661" s="31" t="str">
        <f>IF(Ansøgning!Q666="","",Ansøgning!Q666)</f>
        <v/>
      </c>
      <c r="Z661" s="46" t="str">
        <f>IFERROR(MAX(IF(OR(V661="",X661=""),"",IF(AND(AND(MONTH(F661)&gt;=7,MONTH(F661)&lt;8),AND(MONTH(H661)&gt;=7,MONTH(H661)&lt;8)),(NETWORKDAYS(F661,H661,Lister!$D$7:$D$13)-V661)*T661/NETWORKDAYS(Lister!$D$19,Lister!$E$19,Lister!$D$7:$D$13),IF(AND(AND(MONTH(F661)&gt;=7,MONTH(F661)&lt;8),MONTH(H661)&gt;7),(NETWORKDAYS(F661,Lister!$E$19,Lister!$D$7:$D$13)-V661)*T661/NETWORKDAYS(Lister!$D$19,Lister!$E$19,Lister!$D$7:$D$13),IF(MONTH(F661)&gt;7,0)))),0),"")</f>
        <v/>
      </c>
      <c r="AA661" s="31" t="str">
        <f>IF(Ansøgning!R666="","",Ansøgning!R666)</f>
        <v/>
      </c>
      <c r="AB661" s="46" t="str">
        <f>IFERROR(MAX(IF(OR(V661="",X661=""),"",IF(AND(AND(MONTH(F661)&gt;=8,MONTH(F661)&lt;9),AND(MONTH(H661)&gt;=8,MONTH(H661)&lt;9)),(NETWORKDAYS(F661,H661,Lister!$D$7:$D$13)-X661)*T661/NETWORKDAYS(Lister!$D$20,Lister!$E$20,Lister!$D$7:$D$13),IF(AND(MONTH(F661)=7,MONTH(H661)=8),(NETWORKDAYS(Lister!$D$20,H661,Lister!$D$7:$D$13)-X661)*T661/NETWORKDAYS(Lister!$D$20,Lister!$E$20,Lister!$D$7:$D$13),IF(AND(MONTH(F661)=7,MONTH(H661)=7),0)))),0),"")</f>
        <v/>
      </c>
      <c r="AC661" s="15" t="str">
        <f>IF(Ansøgning!U666="","",Ansøgning!U666)</f>
        <v/>
      </c>
      <c r="AD661" s="31" t="str">
        <f t="shared" si="73"/>
        <v/>
      </c>
      <c r="AE661" s="31" t="str">
        <f t="shared" si="74"/>
        <v/>
      </c>
      <c r="AF661" s="51" t="str">
        <f t="shared" si="75"/>
        <v/>
      </c>
      <c r="AG661" s="15" t="str">
        <f t="shared" si="76"/>
        <v/>
      </c>
    </row>
    <row r="662" spans="1:33" x14ac:dyDescent="0.25">
      <c r="A662" s="13" t="str">
        <f>IF(Ansøgning!A667="","",Ansøgning!A667)</f>
        <v/>
      </c>
      <c r="B662" s="13" t="str">
        <f>IF(Ansøgning!B667="","",Ansøgning!B667)</f>
        <v/>
      </c>
      <c r="C662" s="13" t="str">
        <f>IF(Ansøgning!C667="","",Ansøgning!C667)</f>
        <v/>
      </c>
      <c r="D662" s="13" t="str">
        <f>IF(Ansøgning!D667="","",Ansøgning!D667)</f>
        <v/>
      </c>
      <c r="E662" s="14" t="str">
        <f>IF(Ansøgning!E667="","",Ansøgning!E667)</f>
        <v/>
      </c>
      <c r="F662" s="16"/>
      <c r="G662" s="14" t="str">
        <f>IF(Ansøgning!F667="","",Ansøgning!F667)</f>
        <v/>
      </c>
      <c r="H662" s="16"/>
      <c r="I662" s="72" t="str">
        <f>IF(OR(F662="",H662=""),"",NETWORKDAYS(F662,H662,Lister!$D$7:$D$13))</f>
        <v/>
      </c>
      <c r="J662" s="53" t="str">
        <f>IF(Ansøgning!H667="","",Ansøgning!H667)</f>
        <v/>
      </c>
      <c r="K662" s="32" t="str">
        <f t="shared" si="70"/>
        <v/>
      </c>
      <c r="L662" s="31" t="str">
        <f>IF(Ansøgning!J667="","",Ansøgning!J667)</f>
        <v/>
      </c>
      <c r="M662" s="18"/>
      <c r="N662" s="31" t="str">
        <f>IF(Ansøgning!K667="","",Ansøgning!K667)</f>
        <v/>
      </c>
      <c r="O662" s="18"/>
      <c r="P662" s="15" t="str">
        <f>IF(Ansøgning!L667="","",Ansøgning!L667)</f>
        <v/>
      </c>
      <c r="Q662" s="46" t="str">
        <f t="shared" si="71"/>
        <v/>
      </c>
      <c r="R662" s="46"/>
      <c r="S662" s="101" t="str">
        <f>IF(Ansøgning!M667="","",Ansøgning!M667)</f>
        <v/>
      </c>
      <c r="T662" s="31" t="str">
        <f t="shared" si="72"/>
        <v/>
      </c>
      <c r="U662" s="102" t="str">
        <f>IF(Ansøgning!O667="","",Ansøgning!O667)</f>
        <v/>
      </c>
      <c r="V662" s="20"/>
      <c r="W662" s="102" t="str">
        <f>IF(Ansøgning!P667="","",Ansøgning!P667)</f>
        <v/>
      </c>
      <c r="X662" s="20"/>
      <c r="Y662" s="31" t="str">
        <f>IF(Ansøgning!Q667="","",Ansøgning!Q667)</f>
        <v/>
      </c>
      <c r="Z662" s="46" t="str">
        <f>IFERROR(MAX(IF(OR(V662="",X662=""),"",IF(AND(AND(MONTH(F662)&gt;=7,MONTH(F662)&lt;8),AND(MONTH(H662)&gt;=7,MONTH(H662)&lt;8)),(NETWORKDAYS(F662,H662,Lister!$D$7:$D$13)-V662)*T662/NETWORKDAYS(Lister!$D$19,Lister!$E$19,Lister!$D$7:$D$13),IF(AND(AND(MONTH(F662)&gt;=7,MONTH(F662)&lt;8),MONTH(H662)&gt;7),(NETWORKDAYS(F662,Lister!$E$19,Lister!$D$7:$D$13)-V662)*T662/NETWORKDAYS(Lister!$D$19,Lister!$E$19,Lister!$D$7:$D$13),IF(MONTH(F662)&gt;7,0)))),0),"")</f>
        <v/>
      </c>
      <c r="AA662" s="31" t="str">
        <f>IF(Ansøgning!R667="","",Ansøgning!R667)</f>
        <v/>
      </c>
      <c r="AB662" s="46" t="str">
        <f>IFERROR(MAX(IF(OR(V662="",X662=""),"",IF(AND(AND(MONTH(F662)&gt;=8,MONTH(F662)&lt;9),AND(MONTH(H662)&gt;=8,MONTH(H662)&lt;9)),(NETWORKDAYS(F662,H662,Lister!$D$7:$D$13)-X662)*T662/NETWORKDAYS(Lister!$D$20,Lister!$E$20,Lister!$D$7:$D$13),IF(AND(MONTH(F662)=7,MONTH(H662)=8),(NETWORKDAYS(Lister!$D$20,H662,Lister!$D$7:$D$13)-X662)*T662/NETWORKDAYS(Lister!$D$20,Lister!$E$20,Lister!$D$7:$D$13),IF(AND(MONTH(F662)=7,MONTH(H662)=7),0)))),0),"")</f>
        <v/>
      </c>
      <c r="AC662" s="15" t="str">
        <f>IF(Ansøgning!U667="","",Ansøgning!U667)</f>
        <v/>
      </c>
      <c r="AD662" s="31" t="str">
        <f t="shared" si="73"/>
        <v/>
      </c>
      <c r="AE662" s="31" t="str">
        <f t="shared" si="74"/>
        <v/>
      </c>
      <c r="AF662" s="51" t="str">
        <f t="shared" si="75"/>
        <v/>
      </c>
      <c r="AG662" s="15" t="str">
        <f t="shared" si="76"/>
        <v/>
      </c>
    </row>
    <row r="663" spans="1:33" x14ac:dyDescent="0.25">
      <c r="A663" s="13" t="str">
        <f>IF(Ansøgning!A668="","",Ansøgning!A668)</f>
        <v/>
      </c>
      <c r="B663" s="13" t="str">
        <f>IF(Ansøgning!B668="","",Ansøgning!B668)</f>
        <v/>
      </c>
      <c r="C663" s="13" t="str">
        <f>IF(Ansøgning!C668="","",Ansøgning!C668)</f>
        <v/>
      </c>
      <c r="D663" s="13" t="str">
        <f>IF(Ansøgning!D668="","",Ansøgning!D668)</f>
        <v/>
      </c>
      <c r="E663" s="14" t="str">
        <f>IF(Ansøgning!E668="","",Ansøgning!E668)</f>
        <v/>
      </c>
      <c r="F663" s="16"/>
      <c r="G663" s="14" t="str">
        <f>IF(Ansøgning!F668="","",Ansøgning!F668)</f>
        <v/>
      </c>
      <c r="H663" s="16"/>
      <c r="I663" s="72" t="str">
        <f>IF(OR(F663="",H663=""),"",NETWORKDAYS(F663,H663,Lister!$D$7:$D$13))</f>
        <v/>
      </c>
      <c r="J663" s="53" t="str">
        <f>IF(Ansøgning!H668="","",Ansøgning!H668)</f>
        <v/>
      </c>
      <c r="K663" s="32" t="str">
        <f t="shared" si="70"/>
        <v/>
      </c>
      <c r="L663" s="31" t="str">
        <f>IF(Ansøgning!J668="","",Ansøgning!J668)</f>
        <v/>
      </c>
      <c r="M663" s="18"/>
      <c r="N663" s="31" t="str">
        <f>IF(Ansøgning!K668="","",Ansøgning!K668)</f>
        <v/>
      </c>
      <c r="O663" s="18"/>
      <c r="P663" s="15" t="str">
        <f>IF(Ansøgning!L668="","",Ansøgning!L668)</f>
        <v/>
      </c>
      <c r="Q663" s="46" t="str">
        <f t="shared" si="71"/>
        <v/>
      </c>
      <c r="R663" s="46"/>
      <c r="S663" s="101" t="str">
        <f>IF(Ansøgning!M668="","",Ansøgning!M668)</f>
        <v/>
      </c>
      <c r="T663" s="31" t="str">
        <f t="shared" si="72"/>
        <v/>
      </c>
      <c r="U663" s="102" t="str">
        <f>IF(Ansøgning!O668="","",Ansøgning!O668)</f>
        <v/>
      </c>
      <c r="V663" s="20"/>
      <c r="W663" s="102" t="str">
        <f>IF(Ansøgning!P668="","",Ansøgning!P668)</f>
        <v/>
      </c>
      <c r="X663" s="20"/>
      <c r="Y663" s="31" t="str">
        <f>IF(Ansøgning!Q668="","",Ansøgning!Q668)</f>
        <v/>
      </c>
      <c r="Z663" s="46" t="str">
        <f>IFERROR(MAX(IF(OR(V663="",X663=""),"",IF(AND(AND(MONTH(F663)&gt;=7,MONTH(F663)&lt;8),AND(MONTH(H663)&gt;=7,MONTH(H663)&lt;8)),(NETWORKDAYS(F663,H663,Lister!$D$7:$D$13)-V663)*T663/NETWORKDAYS(Lister!$D$19,Lister!$E$19,Lister!$D$7:$D$13),IF(AND(AND(MONTH(F663)&gt;=7,MONTH(F663)&lt;8),MONTH(H663)&gt;7),(NETWORKDAYS(F663,Lister!$E$19,Lister!$D$7:$D$13)-V663)*T663/NETWORKDAYS(Lister!$D$19,Lister!$E$19,Lister!$D$7:$D$13),IF(MONTH(F663)&gt;7,0)))),0),"")</f>
        <v/>
      </c>
      <c r="AA663" s="31" t="str">
        <f>IF(Ansøgning!R668="","",Ansøgning!R668)</f>
        <v/>
      </c>
      <c r="AB663" s="46" t="str">
        <f>IFERROR(MAX(IF(OR(V663="",X663=""),"",IF(AND(AND(MONTH(F663)&gt;=8,MONTH(F663)&lt;9),AND(MONTH(H663)&gt;=8,MONTH(H663)&lt;9)),(NETWORKDAYS(F663,H663,Lister!$D$7:$D$13)-X663)*T663/NETWORKDAYS(Lister!$D$20,Lister!$E$20,Lister!$D$7:$D$13),IF(AND(MONTH(F663)=7,MONTH(H663)=8),(NETWORKDAYS(Lister!$D$20,H663,Lister!$D$7:$D$13)-X663)*T663/NETWORKDAYS(Lister!$D$20,Lister!$E$20,Lister!$D$7:$D$13),IF(AND(MONTH(F663)=7,MONTH(H663)=7),0)))),0),"")</f>
        <v/>
      </c>
      <c r="AC663" s="15" t="str">
        <f>IF(Ansøgning!U668="","",Ansøgning!U668)</f>
        <v/>
      </c>
      <c r="AD663" s="31" t="str">
        <f t="shared" si="73"/>
        <v/>
      </c>
      <c r="AE663" s="31" t="str">
        <f t="shared" si="74"/>
        <v/>
      </c>
      <c r="AF663" s="51" t="str">
        <f t="shared" si="75"/>
        <v/>
      </c>
      <c r="AG663" s="15" t="str">
        <f t="shared" si="76"/>
        <v/>
      </c>
    </row>
    <row r="664" spans="1:33" x14ac:dyDescent="0.25">
      <c r="A664" s="13" t="str">
        <f>IF(Ansøgning!A669="","",Ansøgning!A669)</f>
        <v/>
      </c>
      <c r="B664" s="13" t="str">
        <f>IF(Ansøgning!B669="","",Ansøgning!B669)</f>
        <v/>
      </c>
      <c r="C664" s="13" t="str">
        <f>IF(Ansøgning!C669="","",Ansøgning!C669)</f>
        <v/>
      </c>
      <c r="D664" s="13" t="str">
        <f>IF(Ansøgning!D669="","",Ansøgning!D669)</f>
        <v/>
      </c>
      <c r="E664" s="14" t="str">
        <f>IF(Ansøgning!E669="","",Ansøgning!E669)</f>
        <v/>
      </c>
      <c r="F664" s="16"/>
      <c r="G664" s="14" t="str">
        <f>IF(Ansøgning!F669="","",Ansøgning!F669)</f>
        <v/>
      </c>
      <c r="H664" s="16"/>
      <c r="I664" s="72" t="str">
        <f>IF(OR(F664="",H664=""),"",NETWORKDAYS(F664,H664,Lister!$D$7:$D$13))</f>
        <v/>
      </c>
      <c r="J664" s="53" t="str">
        <f>IF(Ansøgning!H669="","",Ansøgning!H669)</f>
        <v/>
      </c>
      <c r="K664" s="32" t="str">
        <f t="shared" si="70"/>
        <v/>
      </c>
      <c r="L664" s="31" t="str">
        <f>IF(Ansøgning!J669="","",Ansøgning!J669)</f>
        <v/>
      </c>
      <c r="M664" s="18"/>
      <c r="N664" s="31" t="str">
        <f>IF(Ansøgning!K669="","",Ansøgning!K669)</f>
        <v/>
      </c>
      <c r="O664" s="18"/>
      <c r="P664" s="15" t="str">
        <f>IF(Ansøgning!L669="","",Ansøgning!L669)</f>
        <v/>
      </c>
      <c r="Q664" s="46" t="str">
        <f t="shared" si="71"/>
        <v/>
      </c>
      <c r="R664" s="46"/>
      <c r="S664" s="101" t="str">
        <f>IF(Ansøgning!M669="","",Ansøgning!M669)</f>
        <v/>
      </c>
      <c r="T664" s="31" t="str">
        <f t="shared" si="72"/>
        <v/>
      </c>
      <c r="U664" s="102" t="str">
        <f>IF(Ansøgning!O669="","",Ansøgning!O669)</f>
        <v/>
      </c>
      <c r="V664" s="20"/>
      <c r="W664" s="102" t="str">
        <f>IF(Ansøgning!P669="","",Ansøgning!P669)</f>
        <v/>
      </c>
      <c r="X664" s="20"/>
      <c r="Y664" s="31" t="str">
        <f>IF(Ansøgning!Q669="","",Ansøgning!Q669)</f>
        <v/>
      </c>
      <c r="Z664" s="46" t="str">
        <f>IFERROR(MAX(IF(OR(V664="",X664=""),"",IF(AND(AND(MONTH(F664)&gt;=7,MONTH(F664)&lt;8),AND(MONTH(H664)&gt;=7,MONTH(H664)&lt;8)),(NETWORKDAYS(F664,H664,Lister!$D$7:$D$13)-V664)*T664/NETWORKDAYS(Lister!$D$19,Lister!$E$19,Lister!$D$7:$D$13),IF(AND(AND(MONTH(F664)&gt;=7,MONTH(F664)&lt;8),MONTH(H664)&gt;7),(NETWORKDAYS(F664,Lister!$E$19,Lister!$D$7:$D$13)-V664)*T664/NETWORKDAYS(Lister!$D$19,Lister!$E$19,Lister!$D$7:$D$13),IF(MONTH(F664)&gt;7,0)))),0),"")</f>
        <v/>
      </c>
      <c r="AA664" s="31" t="str">
        <f>IF(Ansøgning!R669="","",Ansøgning!R669)</f>
        <v/>
      </c>
      <c r="AB664" s="46" t="str">
        <f>IFERROR(MAX(IF(OR(V664="",X664=""),"",IF(AND(AND(MONTH(F664)&gt;=8,MONTH(F664)&lt;9),AND(MONTH(H664)&gt;=8,MONTH(H664)&lt;9)),(NETWORKDAYS(F664,H664,Lister!$D$7:$D$13)-X664)*T664/NETWORKDAYS(Lister!$D$20,Lister!$E$20,Lister!$D$7:$D$13),IF(AND(MONTH(F664)=7,MONTH(H664)=8),(NETWORKDAYS(Lister!$D$20,H664,Lister!$D$7:$D$13)-X664)*T664/NETWORKDAYS(Lister!$D$20,Lister!$E$20,Lister!$D$7:$D$13),IF(AND(MONTH(F664)=7,MONTH(H664)=7),0)))),0),"")</f>
        <v/>
      </c>
      <c r="AC664" s="15" t="str">
        <f>IF(Ansøgning!U669="","",Ansøgning!U669)</f>
        <v/>
      </c>
      <c r="AD664" s="31" t="str">
        <f t="shared" si="73"/>
        <v/>
      </c>
      <c r="AE664" s="31" t="str">
        <f t="shared" si="74"/>
        <v/>
      </c>
      <c r="AF664" s="51" t="str">
        <f t="shared" si="75"/>
        <v/>
      </c>
      <c r="AG664" s="15" t="str">
        <f t="shared" si="76"/>
        <v/>
      </c>
    </row>
    <row r="665" spans="1:33" x14ac:dyDescent="0.25">
      <c r="A665" s="13" t="str">
        <f>IF(Ansøgning!A670="","",Ansøgning!A670)</f>
        <v/>
      </c>
      <c r="B665" s="13" t="str">
        <f>IF(Ansøgning!B670="","",Ansøgning!B670)</f>
        <v/>
      </c>
      <c r="C665" s="13" t="str">
        <f>IF(Ansøgning!C670="","",Ansøgning!C670)</f>
        <v/>
      </c>
      <c r="D665" s="13" t="str">
        <f>IF(Ansøgning!D670="","",Ansøgning!D670)</f>
        <v/>
      </c>
      <c r="E665" s="14" t="str">
        <f>IF(Ansøgning!E670="","",Ansøgning!E670)</f>
        <v/>
      </c>
      <c r="F665" s="16"/>
      <c r="G665" s="14" t="str">
        <f>IF(Ansøgning!F670="","",Ansøgning!F670)</f>
        <v/>
      </c>
      <c r="H665" s="16"/>
      <c r="I665" s="72" t="str">
        <f>IF(OR(F665="",H665=""),"",NETWORKDAYS(F665,H665,Lister!$D$7:$D$13))</f>
        <v/>
      </c>
      <c r="J665" s="53" t="str">
        <f>IF(Ansøgning!H670="","",Ansøgning!H670)</f>
        <v/>
      </c>
      <c r="K665" s="32" t="str">
        <f t="shared" si="70"/>
        <v/>
      </c>
      <c r="L665" s="31" t="str">
        <f>IF(Ansøgning!J670="","",Ansøgning!J670)</f>
        <v/>
      </c>
      <c r="M665" s="18"/>
      <c r="N665" s="31" t="str">
        <f>IF(Ansøgning!K670="","",Ansøgning!K670)</f>
        <v/>
      </c>
      <c r="O665" s="18"/>
      <c r="P665" s="15" t="str">
        <f>IF(Ansøgning!L670="","",Ansøgning!L670)</f>
        <v/>
      </c>
      <c r="Q665" s="46" t="str">
        <f t="shared" si="71"/>
        <v/>
      </c>
      <c r="R665" s="46"/>
      <c r="S665" s="101" t="str">
        <f>IF(Ansøgning!M670="","",Ansøgning!M670)</f>
        <v/>
      </c>
      <c r="T665" s="31" t="str">
        <f t="shared" si="72"/>
        <v/>
      </c>
      <c r="U665" s="102" t="str">
        <f>IF(Ansøgning!O670="","",Ansøgning!O670)</f>
        <v/>
      </c>
      <c r="V665" s="20"/>
      <c r="W665" s="102" t="str">
        <f>IF(Ansøgning!P670="","",Ansøgning!P670)</f>
        <v/>
      </c>
      <c r="X665" s="20"/>
      <c r="Y665" s="31" t="str">
        <f>IF(Ansøgning!Q670="","",Ansøgning!Q670)</f>
        <v/>
      </c>
      <c r="Z665" s="46" t="str">
        <f>IFERROR(MAX(IF(OR(V665="",X665=""),"",IF(AND(AND(MONTH(F665)&gt;=7,MONTH(F665)&lt;8),AND(MONTH(H665)&gt;=7,MONTH(H665)&lt;8)),(NETWORKDAYS(F665,H665,Lister!$D$7:$D$13)-V665)*T665/NETWORKDAYS(Lister!$D$19,Lister!$E$19,Lister!$D$7:$D$13),IF(AND(AND(MONTH(F665)&gt;=7,MONTH(F665)&lt;8),MONTH(H665)&gt;7),(NETWORKDAYS(F665,Lister!$E$19,Lister!$D$7:$D$13)-V665)*T665/NETWORKDAYS(Lister!$D$19,Lister!$E$19,Lister!$D$7:$D$13),IF(MONTH(F665)&gt;7,0)))),0),"")</f>
        <v/>
      </c>
      <c r="AA665" s="31" t="str">
        <f>IF(Ansøgning!R670="","",Ansøgning!R670)</f>
        <v/>
      </c>
      <c r="AB665" s="46" t="str">
        <f>IFERROR(MAX(IF(OR(V665="",X665=""),"",IF(AND(AND(MONTH(F665)&gt;=8,MONTH(F665)&lt;9),AND(MONTH(H665)&gt;=8,MONTH(H665)&lt;9)),(NETWORKDAYS(F665,H665,Lister!$D$7:$D$13)-X665)*T665/NETWORKDAYS(Lister!$D$20,Lister!$E$20,Lister!$D$7:$D$13),IF(AND(MONTH(F665)=7,MONTH(H665)=8),(NETWORKDAYS(Lister!$D$20,H665,Lister!$D$7:$D$13)-X665)*T665/NETWORKDAYS(Lister!$D$20,Lister!$E$20,Lister!$D$7:$D$13),IF(AND(MONTH(F665)=7,MONTH(H665)=7),0)))),0),"")</f>
        <v/>
      </c>
      <c r="AC665" s="15" t="str">
        <f>IF(Ansøgning!U670="","",Ansøgning!U670)</f>
        <v/>
      </c>
      <c r="AD665" s="31" t="str">
        <f t="shared" si="73"/>
        <v/>
      </c>
      <c r="AE665" s="31" t="str">
        <f t="shared" si="74"/>
        <v/>
      </c>
      <c r="AF665" s="51" t="str">
        <f t="shared" si="75"/>
        <v/>
      </c>
      <c r="AG665" s="15" t="str">
        <f t="shared" si="76"/>
        <v/>
      </c>
    </row>
    <row r="666" spans="1:33" x14ac:dyDescent="0.25">
      <c r="A666" s="13" t="str">
        <f>IF(Ansøgning!A671="","",Ansøgning!A671)</f>
        <v/>
      </c>
      <c r="B666" s="13" t="str">
        <f>IF(Ansøgning!B671="","",Ansøgning!B671)</f>
        <v/>
      </c>
      <c r="C666" s="13" t="str">
        <f>IF(Ansøgning!C671="","",Ansøgning!C671)</f>
        <v/>
      </c>
      <c r="D666" s="13" t="str">
        <f>IF(Ansøgning!D671="","",Ansøgning!D671)</f>
        <v/>
      </c>
      <c r="E666" s="14" t="str">
        <f>IF(Ansøgning!E671="","",Ansøgning!E671)</f>
        <v/>
      </c>
      <c r="F666" s="16"/>
      <c r="G666" s="14" t="str">
        <f>IF(Ansøgning!F671="","",Ansøgning!F671)</f>
        <v/>
      </c>
      <c r="H666" s="16"/>
      <c r="I666" s="72" t="str">
        <f>IF(OR(F666="",H666=""),"",NETWORKDAYS(F666,H666,Lister!$D$7:$D$13))</f>
        <v/>
      </c>
      <c r="J666" s="53" t="str">
        <f>IF(Ansøgning!H671="","",Ansøgning!H671)</f>
        <v/>
      </c>
      <c r="K666" s="32" t="str">
        <f t="shared" si="70"/>
        <v/>
      </c>
      <c r="L666" s="31" t="str">
        <f>IF(Ansøgning!J671="","",Ansøgning!J671)</f>
        <v/>
      </c>
      <c r="M666" s="18"/>
      <c r="N666" s="31" t="str">
        <f>IF(Ansøgning!K671="","",Ansøgning!K671)</f>
        <v/>
      </c>
      <c r="O666" s="18"/>
      <c r="P666" s="15" t="str">
        <f>IF(Ansøgning!L671="","",Ansøgning!L671)</f>
        <v/>
      </c>
      <c r="Q666" s="46" t="str">
        <f t="shared" si="71"/>
        <v/>
      </c>
      <c r="R666" s="46"/>
      <c r="S666" s="101" t="str">
        <f>IF(Ansøgning!M671="","",Ansøgning!M671)</f>
        <v/>
      </c>
      <c r="T666" s="31" t="str">
        <f t="shared" si="72"/>
        <v/>
      </c>
      <c r="U666" s="102" t="str">
        <f>IF(Ansøgning!O671="","",Ansøgning!O671)</f>
        <v/>
      </c>
      <c r="V666" s="20"/>
      <c r="W666" s="102" t="str">
        <f>IF(Ansøgning!P671="","",Ansøgning!P671)</f>
        <v/>
      </c>
      <c r="X666" s="20"/>
      <c r="Y666" s="31" t="str">
        <f>IF(Ansøgning!Q671="","",Ansøgning!Q671)</f>
        <v/>
      </c>
      <c r="Z666" s="46" t="str">
        <f>IFERROR(MAX(IF(OR(V666="",X666=""),"",IF(AND(AND(MONTH(F666)&gt;=7,MONTH(F666)&lt;8),AND(MONTH(H666)&gt;=7,MONTH(H666)&lt;8)),(NETWORKDAYS(F666,H666,Lister!$D$7:$D$13)-V666)*T666/NETWORKDAYS(Lister!$D$19,Lister!$E$19,Lister!$D$7:$D$13),IF(AND(AND(MONTH(F666)&gt;=7,MONTH(F666)&lt;8),MONTH(H666)&gt;7),(NETWORKDAYS(F666,Lister!$E$19,Lister!$D$7:$D$13)-V666)*T666/NETWORKDAYS(Lister!$D$19,Lister!$E$19,Lister!$D$7:$D$13),IF(MONTH(F666)&gt;7,0)))),0),"")</f>
        <v/>
      </c>
      <c r="AA666" s="31" t="str">
        <f>IF(Ansøgning!R671="","",Ansøgning!R671)</f>
        <v/>
      </c>
      <c r="AB666" s="46" t="str">
        <f>IFERROR(MAX(IF(OR(V666="",X666=""),"",IF(AND(AND(MONTH(F666)&gt;=8,MONTH(F666)&lt;9),AND(MONTH(H666)&gt;=8,MONTH(H666)&lt;9)),(NETWORKDAYS(F666,H666,Lister!$D$7:$D$13)-X666)*T666/NETWORKDAYS(Lister!$D$20,Lister!$E$20,Lister!$D$7:$D$13),IF(AND(MONTH(F666)=7,MONTH(H666)=8),(NETWORKDAYS(Lister!$D$20,H666,Lister!$D$7:$D$13)-X666)*T666/NETWORKDAYS(Lister!$D$20,Lister!$E$20,Lister!$D$7:$D$13),IF(AND(MONTH(F666)=7,MONTH(H666)=7),0)))),0),"")</f>
        <v/>
      </c>
      <c r="AC666" s="15" t="str">
        <f>IF(Ansøgning!U671="","",Ansøgning!U671)</f>
        <v/>
      </c>
      <c r="AD666" s="31" t="str">
        <f t="shared" si="73"/>
        <v/>
      </c>
      <c r="AE666" s="31" t="str">
        <f t="shared" si="74"/>
        <v/>
      </c>
      <c r="AF666" s="51" t="str">
        <f t="shared" si="75"/>
        <v/>
      </c>
      <c r="AG666" s="15" t="str">
        <f t="shared" si="76"/>
        <v/>
      </c>
    </row>
    <row r="667" spans="1:33" x14ac:dyDescent="0.25">
      <c r="A667" s="13" t="str">
        <f>IF(Ansøgning!A672="","",Ansøgning!A672)</f>
        <v/>
      </c>
      <c r="B667" s="13" t="str">
        <f>IF(Ansøgning!B672="","",Ansøgning!B672)</f>
        <v/>
      </c>
      <c r="C667" s="13" t="str">
        <f>IF(Ansøgning!C672="","",Ansøgning!C672)</f>
        <v/>
      </c>
      <c r="D667" s="13" t="str">
        <f>IF(Ansøgning!D672="","",Ansøgning!D672)</f>
        <v/>
      </c>
      <c r="E667" s="14" t="str">
        <f>IF(Ansøgning!E672="","",Ansøgning!E672)</f>
        <v/>
      </c>
      <c r="F667" s="16"/>
      <c r="G667" s="14" t="str">
        <f>IF(Ansøgning!F672="","",Ansøgning!F672)</f>
        <v/>
      </c>
      <c r="H667" s="16"/>
      <c r="I667" s="72" t="str">
        <f>IF(OR(F667="",H667=""),"",NETWORKDAYS(F667,H667,Lister!$D$7:$D$13))</f>
        <v/>
      </c>
      <c r="J667" s="53" t="str">
        <f>IF(Ansøgning!H672="","",Ansøgning!H672)</f>
        <v/>
      </c>
      <c r="K667" s="32" t="str">
        <f t="shared" si="70"/>
        <v/>
      </c>
      <c r="L667" s="31" t="str">
        <f>IF(Ansøgning!J672="","",Ansøgning!J672)</f>
        <v/>
      </c>
      <c r="M667" s="18"/>
      <c r="N667" s="31" t="str">
        <f>IF(Ansøgning!K672="","",Ansøgning!K672)</f>
        <v/>
      </c>
      <c r="O667" s="18"/>
      <c r="P667" s="15" t="str">
        <f>IF(Ansøgning!L672="","",Ansøgning!L672)</f>
        <v/>
      </c>
      <c r="Q667" s="46" t="str">
        <f t="shared" si="71"/>
        <v/>
      </c>
      <c r="R667" s="46"/>
      <c r="S667" s="101" t="str">
        <f>IF(Ansøgning!M672="","",Ansøgning!M672)</f>
        <v/>
      </c>
      <c r="T667" s="31" t="str">
        <f t="shared" si="72"/>
        <v/>
      </c>
      <c r="U667" s="102" t="str">
        <f>IF(Ansøgning!O672="","",Ansøgning!O672)</f>
        <v/>
      </c>
      <c r="V667" s="20"/>
      <c r="W667" s="102" t="str">
        <f>IF(Ansøgning!P672="","",Ansøgning!P672)</f>
        <v/>
      </c>
      <c r="X667" s="20"/>
      <c r="Y667" s="31" t="str">
        <f>IF(Ansøgning!Q672="","",Ansøgning!Q672)</f>
        <v/>
      </c>
      <c r="Z667" s="46" t="str">
        <f>IFERROR(MAX(IF(OR(V667="",X667=""),"",IF(AND(AND(MONTH(F667)&gt;=7,MONTH(F667)&lt;8),AND(MONTH(H667)&gt;=7,MONTH(H667)&lt;8)),(NETWORKDAYS(F667,H667,Lister!$D$7:$D$13)-V667)*T667/NETWORKDAYS(Lister!$D$19,Lister!$E$19,Lister!$D$7:$D$13),IF(AND(AND(MONTH(F667)&gt;=7,MONTH(F667)&lt;8),MONTH(H667)&gt;7),(NETWORKDAYS(F667,Lister!$E$19,Lister!$D$7:$D$13)-V667)*T667/NETWORKDAYS(Lister!$D$19,Lister!$E$19,Lister!$D$7:$D$13),IF(MONTH(F667)&gt;7,0)))),0),"")</f>
        <v/>
      </c>
      <c r="AA667" s="31" t="str">
        <f>IF(Ansøgning!R672="","",Ansøgning!R672)</f>
        <v/>
      </c>
      <c r="AB667" s="46" t="str">
        <f>IFERROR(MAX(IF(OR(V667="",X667=""),"",IF(AND(AND(MONTH(F667)&gt;=8,MONTH(F667)&lt;9),AND(MONTH(H667)&gt;=8,MONTH(H667)&lt;9)),(NETWORKDAYS(F667,H667,Lister!$D$7:$D$13)-X667)*T667/NETWORKDAYS(Lister!$D$20,Lister!$E$20,Lister!$D$7:$D$13),IF(AND(MONTH(F667)=7,MONTH(H667)=8),(NETWORKDAYS(Lister!$D$20,H667,Lister!$D$7:$D$13)-X667)*T667/NETWORKDAYS(Lister!$D$20,Lister!$E$20,Lister!$D$7:$D$13),IF(AND(MONTH(F667)=7,MONTH(H667)=7),0)))),0),"")</f>
        <v/>
      </c>
      <c r="AC667" s="15" t="str">
        <f>IF(Ansøgning!U672="","",Ansøgning!U672)</f>
        <v/>
      </c>
      <c r="AD667" s="31" t="str">
        <f t="shared" si="73"/>
        <v/>
      </c>
      <c r="AE667" s="31" t="str">
        <f t="shared" si="74"/>
        <v/>
      </c>
      <c r="AF667" s="51" t="str">
        <f t="shared" si="75"/>
        <v/>
      </c>
      <c r="AG667" s="15" t="str">
        <f t="shared" si="76"/>
        <v/>
      </c>
    </row>
    <row r="668" spans="1:33" x14ac:dyDescent="0.25">
      <c r="A668" s="13" t="str">
        <f>IF(Ansøgning!A673="","",Ansøgning!A673)</f>
        <v/>
      </c>
      <c r="B668" s="13" t="str">
        <f>IF(Ansøgning!B673="","",Ansøgning!B673)</f>
        <v/>
      </c>
      <c r="C668" s="13" t="str">
        <f>IF(Ansøgning!C673="","",Ansøgning!C673)</f>
        <v/>
      </c>
      <c r="D668" s="13" t="str">
        <f>IF(Ansøgning!D673="","",Ansøgning!D673)</f>
        <v/>
      </c>
      <c r="E668" s="14" t="str">
        <f>IF(Ansøgning!E673="","",Ansøgning!E673)</f>
        <v/>
      </c>
      <c r="F668" s="16"/>
      <c r="G668" s="14" t="str">
        <f>IF(Ansøgning!F673="","",Ansøgning!F673)</f>
        <v/>
      </c>
      <c r="H668" s="16"/>
      <c r="I668" s="72" t="str">
        <f>IF(OR(F668="",H668=""),"",NETWORKDAYS(F668,H668,Lister!$D$7:$D$13))</f>
        <v/>
      </c>
      <c r="J668" s="53" t="str">
        <f>IF(Ansøgning!H673="","",Ansøgning!H673)</f>
        <v/>
      </c>
      <c r="K668" s="32" t="str">
        <f t="shared" si="70"/>
        <v/>
      </c>
      <c r="L668" s="31" t="str">
        <f>IF(Ansøgning!J673="","",Ansøgning!J673)</f>
        <v/>
      </c>
      <c r="M668" s="18"/>
      <c r="N668" s="31" t="str">
        <f>IF(Ansøgning!K673="","",Ansøgning!K673)</f>
        <v/>
      </c>
      <c r="O668" s="18"/>
      <c r="P668" s="15" t="str">
        <f>IF(Ansøgning!L673="","",Ansøgning!L673)</f>
        <v/>
      </c>
      <c r="Q668" s="46" t="str">
        <f t="shared" si="71"/>
        <v/>
      </c>
      <c r="R668" s="46"/>
      <c r="S668" s="101" t="str">
        <f>IF(Ansøgning!M673="","",Ansøgning!M673)</f>
        <v/>
      </c>
      <c r="T668" s="31" t="str">
        <f t="shared" si="72"/>
        <v/>
      </c>
      <c r="U668" s="102" t="str">
        <f>IF(Ansøgning!O673="","",Ansøgning!O673)</f>
        <v/>
      </c>
      <c r="V668" s="20"/>
      <c r="W668" s="102" t="str">
        <f>IF(Ansøgning!P673="","",Ansøgning!P673)</f>
        <v/>
      </c>
      <c r="X668" s="20"/>
      <c r="Y668" s="31" t="str">
        <f>IF(Ansøgning!Q673="","",Ansøgning!Q673)</f>
        <v/>
      </c>
      <c r="Z668" s="46" t="str">
        <f>IFERROR(MAX(IF(OR(V668="",X668=""),"",IF(AND(AND(MONTH(F668)&gt;=7,MONTH(F668)&lt;8),AND(MONTH(H668)&gt;=7,MONTH(H668)&lt;8)),(NETWORKDAYS(F668,H668,Lister!$D$7:$D$13)-V668)*T668/NETWORKDAYS(Lister!$D$19,Lister!$E$19,Lister!$D$7:$D$13),IF(AND(AND(MONTH(F668)&gt;=7,MONTH(F668)&lt;8),MONTH(H668)&gt;7),(NETWORKDAYS(F668,Lister!$E$19,Lister!$D$7:$D$13)-V668)*T668/NETWORKDAYS(Lister!$D$19,Lister!$E$19,Lister!$D$7:$D$13),IF(MONTH(F668)&gt;7,0)))),0),"")</f>
        <v/>
      </c>
      <c r="AA668" s="31" t="str">
        <f>IF(Ansøgning!R673="","",Ansøgning!R673)</f>
        <v/>
      </c>
      <c r="AB668" s="46" t="str">
        <f>IFERROR(MAX(IF(OR(V668="",X668=""),"",IF(AND(AND(MONTH(F668)&gt;=8,MONTH(F668)&lt;9),AND(MONTH(H668)&gt;=8,MONTH(H668)&lt;9)),(NETWORKDAYS(F668,H668,Lister!$D$7:$D$13)-X668)*T668/NETWORKDAYS(Lister!$D$20,Lister!$E$20,Lister!$D$7:$D$13),IF(AND(MONTH(F668)=7,MONTH(H668)=8),(NETWORKDAYS(Lister!$D$20,H668,Lister!$D$7:$D$13)-X668)*T668/NETWORKDAYS(Lister!$D$20,Lister!$E$20,Lister!$D$7:$D$13),IF(AND(MONTH(F668)=7,MONTH(H668)=7),0)))),0),"")</f>
        <v/>
      </c>
      <c r="AC668" s="15" t="str">
        <f>IF(Ansøgning!U673="","",Ansøgning!U673)</f>
        <v/>
      </c>
      <c r="AD668" s="31" t="str">
        <f t="shared" si="73"/>
        <v/>
      </c>
      <c r="AE668" s="31" t="str">
        <f t="shared" si="74"/>
        <v/>
      </c>
      <c r="AF668" s="51" t="str">
        <f t="shared" si="75"/>
        <v/>
      </c>
      <c r="AG668" s="15" t="str">
        <f t="shared" si="76"/>
        <v/>
      </c>
    </row>
    <row r="669" spans="1:33" x14ac:dyDescent="0.25">
      <c r="A669" s="13" t="str">
        <f>IF(Ansøgning!A674="","",Ansøgning!A674)</f>
        <v/>
      </c>
      <c r="B669" s="13" t="str">
        <f>IF(Ansøgning!B674="","",Ansøgning!B674)</f>
        <v/>
      </c>
      <c r="C669" s="13" t="str">
        <f>IF(Ansøgning!C674="","",Ansøgning!C674)</f>
        <v/>
      </c>
      <c r="D669" s="13" t="str">
        <f>IF(Ansøgning!D674="","",Ansøgning!D674)</f>
        <v/>
      </c>
      <c r="E669" s="14" t="str">
        <f>IF(Ansøgning!E674="","",Ansøgning!E674)</f>
        <v/>
      </c>
      <c r="F669" s="16"/>
      <c r="G669" s="14" t="str">
        <f>IF(Ansøgning!F674="","",Ansøgning!F674)</f>
        <v/>
      </c>
      <c r="H669" s="16"/>
      <c r="I669" s="72" t="str">
        <f>IF(OR(F669="",H669=""),"",NETWORKDAYS(F669,H669,Lister!$D$7:$D$13))</f>
        <v/>
      </c>
      <c r="J669" s="53" t="str">
        <f>IF(Ansøgning!H674="","",Ansøgning!H674)</f>
        <v/>
      </c>
      <c r="K669" s="32" t="str">
        <f t="shared" si="70"/>
        <v/>
      </c>
      <c r="L669" s="31" t="str">
        <f>IF(Ansøgning!J674="","",Ansøgning!J674)</f>
        <v/>
      </c>
      <c r="M669" s="18"/>
      <c r="N669" s="31" t="str">
        <f>IF(Ansøgning!K674="","",Ansøgning!K674)</f>
        <v/>
      </c>
      <c r="O669" s="18"/>
      <c r="P669" s="15" t="str">
        <f>IF(Ansøgning!L674="","",Ansøgning!L674)</f>
        <v/>
      </c>
      <c r="Q669" s="46" t="str">
        <f t="shared" si="71"/>
        <v/>
      </c>
      <c r="R669" s="46"/>
      <c r="S669" s="101" t="str">
        <f>IF(Ansøgning!M674="","",Ansøgning!M674)</f>
        <v/>
      </c>
      <c r="T669" s="31" t="str">
        <f t="shared" si="72"/>
        <v/>
      </c>
      <c r="U669" s="102" t="str">
        <f>IF(Ansøgning!O674="","",Ansøgning!O674)</f>
        <v/>
      </c>
      <c r="V669" s="20"/>
      <c r="W669" s="102" t="str">
        <f>IF(Ansøgning!P674="","",Ansøgning!P674)</f>
        <v/>
      </c>
      <c r="X669" s="20"/>
      <c r="Y669" s="31" t="str">
        <f>IF(Ansøgning!Q674="","",Ansøgning!Q674)</f>
        <v/>
      </c>
      <c r="Z669" s="46" t="str">
        <f>IFERROR(MAX(IF(OR(V669="",X669=""),"",IF(AND(AND(MONTH(F669)&gt;=7,MONTH(F669)&lt;8),AND(MONTH(H669)&gt;=7,MONTH(H669)&lt;8)),(NETWORKDAYS(F669,H669,Lister!$D$7:$D$13)-V669)*T669/NETWORKDAYS(Lister!$D$19,Lister!$E$19,Lister!$D$7:$D$13),IF(AND(AND(MONTH(F669)&gt;=7,MONTH(F669)&lt;8),MONTH(H669)&gt;7),(NETWORKDAYS(F669,Lister!$E$19,Lister!$D$7:$D$13)-V669)*T669/NETWORKDAYS(Lister!$D$19,Lister!$E$19,Lister!$D$7:$D$13),IF(MONTH(F669)&gt;7,0)))),0),"")</f>
        <v/>
      </c>
      <c r="AA669" s="31" t="str">
        <f>IF(Ansøgning!R674="","",Ansøgning!R674)</f>
        <v/>
      </c>
      <c r="AB669" s="46" t="str">
        <f>IFERROR(MAX(IF(OR(V669="",X669=""),"",IF(AND(AND(MONTH(F669)&gt;=8,MONTH(F669)&lt;9),AND(MONTH(H669)&gt;=8,MONTH(H669)&lt;9)),(NETWORKDAYS(F669,H669,Lister!$D$7:$D$13)-X669)*T669/NETWORKDAYS(Lister!$D$20,Lister!$E$20,Lister!$D$7:$D$13),IF(AND(MONTH(F669)=7,MONTH(H669)=8),(NETWORKDAYS(Lister!$D$20,H669,Lister!$D$7:$D$13)-X669)*T669/NETWORKDAYS(Lister!$D$20,Lister!$E$20,Lister!$D$7:$D$13),IF(AND(MONTH(F669)=7,MONTH(H669)=7),0)))),0),"")</f>
        <v/>
      </c>
      <c r="AC669" s="15" t="str">
        <f>IF(Ansøgning!U674="","",Ansøgning!U674)</f>
        <v/>
      </c>
      <c r="AD669" s="31" t="str">
        <f t="shared" si="73"/>
        <v/>
      </c>
      <c r="AE669" s="31" t="str">
        <f t="shared" si="74"/>
        <v/>
      </c>
      <c r="AF669" s="51" t="str">
        <f t="shared" si="75"/>
        <v/>
      </c>
      <c r="AG669" s="15" t="str">
        <f t="shared" si="76"/>
        <v/>
      </c>
    </row>
    <row r="670" spans="1:33" x14ac:dyDescent="0.25">
      <c r="A670" s="13" t="str">
        <f>IF(Ansøgning!A675="","",Ansøgning!A675)</f>
        <v/>
      </c>
      <c r="B670" s="13" t="str">
        <f>IF(Ansøgning!B675="","",Ansøgning!B675)</f>
        <v/>
      </c>
      <c r="C670" s="13" t="str">
        <f>IF(Ansøgning!C675="","",Ansøgning!C675)</f>
        <v/>
      </c>
      <c r="D670" s="13" t="str">
        <f>IF(Ansøgning!D675="","",Ansøgning!D675)</f>
        <v/>
      </c>
      <c r="E670" s="14" t="str">
        <f>IF(Ansøgning!E675="","",Ansøgning!E675)</f>
        <v/>
      </c>
      <c r="F670" s="16"/>
      <c r="G670" s="14" t="str">
        <f>IF(Ansøgning!F675="","",Ansøgning!F675)</f>
        <v/>
      </c>
      <c r="H670" s="16"/>
      <c r="I670" s="72" t="str">
        <f>IF(OR(F670="",H670=""),"",NETWORKDAYS(F670,H670,Lister!$D$7:$D$13))</f>
        <v/>
      </c>
      <c r="J670" s="53" t="str">
        <f>IF(Ansøgning!H675="","",Ansøgning!H675)</f>
        <v/>
      </c>
      <c r="K670" s="32" t="str">
        <f t="shared" si="70"/>
        <v/>
      </c>
      <c r="L670" s="31" t="str">
        <f>IF(Ansøgning!J675="","",Ansøgning!J675)</f>
        <v/>
      </c>
      <c r="M670" s="18"/>
      <c r="N670" s="31" t="str">
        <f>IF(Ansøgning!K675="","",Ansøgning!K675)</f>
        <v/>
      </c>
      <c r="O670" s="18"/>
      <c r="P670" s="15" t="str">
        <f>IF(Ansøgning!L675="","",Ansøgning!L675)</f>
        <v/>
      </c>
      <c r="Q670" s="46" t="str">
        <f t="shared" si="71"/>
        <v/>
      </c>
      <c r="R670" s="46"/>
      <c r="S670" s="101" t="str">
        <f>IF(Ansøgning!M675="","",Ansøgning!M675)</f>
        <v/>
      </c>
      <c r="T670" s="31" t="str">
        <f t="shared" si="72"/>
        <v/>
      </c>
      <c r="U670" s="102" t="str">
        <f>IF(Ansøgning!O675="","",Ansøgning!O675)</f>
        <v/>
      </c>
      <c r="V670" s="20"/>
      <c r="W670" s="102" t="str">
        <f>IF(Ansøgning!P675="","",Ansøgning!P675)</f>
        <v/>
      </c>
      <c r="X670" s="20"/>
      <c r="Y670" s="31" t="str">
        <f>IF(Ansøgning!Q675="","",Ansøgning!Q675)</f>
        <v/>
      </c>
      <c r="Z670" s="46" t="str">
        <f>IFERROR(MAX(IF(OR(V670="",X670=""),"",IF(AND(AND(MONTH(F670)&gt;=7,MONTH(F670)&lt;8),AND(MONTH(H670)&gt;=7,MONTH(H670)&lt;8)),(NETWORKDAYS(F670,H670,Lister!$D$7:$D$13)-V670)*T670/NETWORKDAYS(Lister!$D$19,Lister!$E$19,Lister!$D$7:$D$13),IF(AND(AND(MONTH(F670)&gt;=7,MONTH(F670)&lt;8),MONTH(H670)&gt;7),(NETWORKDAYS(F670,Lister!$E$19,Lister!$D$7:$D$13)-V670)*T670/NETWORKDAYS(Lister!$D$19,Lister!$E$19,Lister!$D$7:$D$13),IF(MONTH(F670)&gt;7,0)))),0),"")</f>
        <v/>
      </c>
      <c r="AA670" s="31" t="str">
        <f>IF(Ansøgning!R675="","",Ansøgning!R675)</f>
        <v/>
      </c>
      <c r="AB670" s="46" t="str">
        <f>IFERROR(MAX(IF(OR(V670="",X670=""),"",IF(AND(AND(MONTH(F670)&gt;=8,MONTH(F670)&lt;9),AND(MONTH(H670)&gt;=8,MONTH(H670)&lt;9)),(NETWORKDAYS(F670,H670,Lister!$D$7:$D$13)-X670)*T670/NETWORKDAYS(Lister!$D$20,Lister!$E$20,Lister!$D$7:$D$13),IF(AND(MONTH(F670)=7,MONTH(H670)=8),(NETWORKDAYS(Lister!$D$20,H670,Lister!$D$7:$D$13)-X670)*T670/NETWORKDAYS(Lister!$D$20,Lister!$E$20,Lister!$D$7:$D$13),IF(AND(MONTH(F670)=7,MONTH(H670)=7),0)))),0),"")</f>
        <v/>
      </c>
      <c r="AC670" s="15" t="str">
        <f>IF(Ansøgning!U675="","",Ansøgning!U675)</f>
        <v/>
      </c>
      <c r="AD670" s="31" t="str">
        <f t="shared" si="73"/>
        <v/>
      </c>
      <c r="AE670" s="31" t="str">
        <f t="shared" si="74"/>
        <v/>
      </c>
      <c r="AF670" s="51" t="str">
        <f t="shared" si="75"/>
        <v/>
      </c>
      <c r="AG670" s="15" t="str">
        <f t="shared" si="76"/>
        <v/>
      </c>
    </row>
    <row r="671" spans="1:33" x14ac:dyDescent="0.25">
      <c r="A671" s="13" t="str">
        <f>IF(Ansøgning!A676="","",Ansøgning!A676)</f>
        <v/>
      </c>
      <c r="B671" s="13" t="str">
        <f>IF(Ansøgning!B676="","",Ansøgning!B676)</f>
        <v/>
      </c>
      <c r="C671" s="13" t="str">
        <f>IF(Ansøgning!C676="","",Ansøgning!C676)</f>
        <v/>
      </c>
      <c r="D671" s="13" t="str">
        <f>IF(Ansøgning!D676="","",Ansøgning!D676)</f>
        <v/>
      </c>
      <c r="E671" s="14" t="str">
        <f>IF(Ansøgning!E676="","",Ansøgning!E676)</f>
        <v/>
      </c>
      <c r="F671" s="16"/>
      <c r="G671" s="14" t="str">
        <f>IF(Ansøgning!F676="","",Ansøgning!F676)</f>
        <v/>
      </c>
      <c r="H671" s="16"/>
      <c r="I671" s="72" t="str">
        <f>IF(OR(F671="",H671=""),"",NETWORKDAYS(F671,H671,Lister!$D$7:$D$13))</f>
        <v/>
      </c>
      <c r="J671" s="53" t="str">
        <f>IF(Ansøgning!H676="","",Ansøgning!H676)</f>
        <v/>
      </c>
      <c r="K671" s="32" t="str">
        <f t="shared" si="70"/>
        <v/>
      </c>
      <c r="L671" s="31" t="str">
        <f>IF(Ansøgning!J676="","",Ansøgning!J676)</f>
        <v/>
      </c>
      <c r="M671" s="18"/>
      <c r="N671" s="31" t="str">
        <f>IF(Ansøgning!K676="","",Ansøgning!K676)</f>
        <v/>
      </c>
      <c r="O671" s="18"/>
      <c r="P671" s="15" t="str">
        <f>IF(Ansøgning!L676="","",Ansøgning!L676)</f>
        <v/>
      </c>
      <c r="Q671" s="46" t="str">
        <f t="shared" si="71"/>
        <v/>
      </c>
      <c r="R671" s="46"/>
      <c r="S671" s="101" t="str">
        <f>IF(Ansøgning!M676="","",Ansøgning!M676)</f>
        <v/>
      </c>
      <c r="T671" s="31" t="str">
        <f t="shared" si="72"/>
        <v/>
      </c>
      <c r="U671" s="102" t="str">
        <f>IF(Ansøgning!O676="","",Ansøgning!O676)</f>
        <v/>
      </c>
      <c r="V671" s="20"/>
      <c r="W671" s="102" t="str">
        <f>IF(Ansøgning!P676="","",Ansøgning!P676)</f>
        <v/>
      </c>
      <c r="X671" s="20"/>
      <c r="Y671" s="31" t="str">
        <f>IF(Ansøgning!Q676="","",Ansøgning!Q676)</f>
        <v/>
      </c>
      <c r="Z671" s="46" t="str">
        <f>IFERROR(MAX(IF(OR(V671="",X671=""),"",IF(AND(AND(MONTH(F671)&gt;=7,MONTH(F671)&lt;8),AND(MONTH(H671)&gt;=7,MONTH(H671)&lt;8)),(NETWORKDAYS(F671,H671,Lister!$D$7:$D$13)-V671)*T671/NETWORKDAYS(Lister!$D$19,Lister!$E$19,Lister!$D$7:$D$13),IF(AND(AND(MONTH(F671)&gt;=7,MONTH(F671)&lt;8),MONTH(H671)&gt;7),(NETWORKDAYS(F671,Lister!$E$19,Lister!$D$7:$D$13)-V671)*T671/NETWORKDAYS(Lister!$D$19,Lister!$E$19,Lister!$D$7:$D$13),IF(MONTH(F671)&gt;7,0)))),0),"")</f>
        <v/>
      </c>
      <c r="AA671" s="31" t="str">
        <f>IF(Ansøgning!R676="","",Ansøgning!R676)</f>
        <v/>
      </c>
      <c r="AB671" s="46" t="str">
        <f>IFERROR(MAX(IF(OR(V671="",X671=""),"",IF(AND(AND(MONTH(F671)&gt;=8,MONTH(F671)&lt;9),AND(MONTH(H671)&gt;=8,MONTH(H671)&lt;9)),(NETWORKDAYS(F671,H671,Lister!$D$7:$D$13)-X671)*T671/NETWORKDAYS(Lister!$D$20,Lister!$E$20,Lister!$D$7:$D$13),IF(AND(MONTH(F671)=7,MONTH(H671)=8),(NETWORKDAYS(Lister!$D$20,H671,Lister!$D$7:$D$13)-X671)*T671/NETWORKDAYS(Lister!$D$20,Lister!$E$20,Lister!$D$7:$D$13),IF(AND(MONTH(F671)=7,MONTH(H671)=7),0)))),0),"")</f>
        <v/>
      </c>
      <c r="AC671" s="15" t="str">
        <f>IF(Ansøgning!U676="","",Ansøgning!U676)</f>
        <v/>
      </c>
      <c r="AD671" s="31" t="str">
        <f t="shared" si="73"/>
        <v/>
      </c>
      <c r="AE671" s="31" t="str">
        <f t="shared" si="74"/>
        <v/>
      </c>
      <c r="AF671" s="51" t="str">
        <f t="shared" si="75"/>
        <v/>
      </c>
      <c r="AG671" s="15" t="str">
        <f t="shared" si="76"/>
        <v/>
      </c>
    </row>
    <row r="672" spans="1:33" x14ac:dyDescent="0.25">
      <c r="A672" s="13" t="str">
        <f>IF(Ansøgning!A677="","",Ansøgning!A677)</f>
        <v/>
      </c>
      <c r="B672" s="13" t="str">
        <f>IF(Ansøgning!B677="","",Ansøgning!B677)</f>
        <v/>
      </c>
      <c r="C672" s="13" t="str">
        <f>IF(Ansøgning!C677="","",Ansøgning!C677)</f>
        <v/>
      </c>
      <c r="D672" s="13" t="str">
        <f>IF(Ansøgning!D677="","",Ansøgning!D677)</f>
        <v/>
      </c>
      <c r="E672" s="14" t="str">
        <f>IF(Ansøgning!E677="","",Ansøgning!E677)</f>
        <v/>
      </c>
      <c r="F672" s="16"/>
      <c r="G672" s="14" t="str">
        <f>IF(Ansøgning!F677="","",Ansøgning!F677)</f>
        <v/>
      </c>
      <c r="H672" s="16"/>
      <c r="I672" s="72" t="str">
        <f>IF(OR(F672="",H672=""),"",NETWORKDAYS(F672,H672,Lister!$D$7:$D$13))</f>
        <v/>
      </c>
      <c r="J672" s="53" t="str">
        <f>IF(Ansøgning!H677="","",Ansøgning!H677)</f>
        <v/>
      </c>
      <c r="K672" s="32" t="str">
        <f t="shared" si="70"/>
        <v/>
      </c>
      <c r="L672" s="31" t="str">
        <f>IF(Ansøgning!J677="","",Ansøgning!J677)</f>
        <v/>
      </c>
      <c r="M672" s="18"/>
      <c r="N672" s="31" t="str">
        <f>IF(Ansøgning!K677="","",Ansøgning!K677)</f>
        <v/>
      </c>
      <c r="O672" s="18"/>
      <c r="P672" s="15" t="str">
        <f>IF(Ansøgning!L677="","",Ansøgning!L677)</f>
        <v/>
      </c>
      <c r="Q672" s="46" t="str">
        <f t="shared" si="71"/>
        <v/>
      </c>
      <c r="R672" s="46"/>
      <c r="S672" s="101" t="str">
        <f>IF(Ansøgning!M677="","",Ansøgning!M677)</f>
        <v/>
      </c>
      <c r="T672" s="31" t="str">
        <f t="shared" si="72"/>
        <v/>
      </c>
      <c r="U672" s="102" t="str">
        <f>IF(Ansøgning!O677="","",Ansøgning!O677)</f>
        <v/>
      </c>
      <c r="V672" s="20"/>
      <c r="W672" s="102" t="str">
        <f>IF(Ansøgning!P677="","",Ansøgning!P677)</f>
        <v/>
      </c>
      <c r="X672" s="20"/>
      <c r="Y672" s="31" t="str">
        <f>IF(Ansøgning!Q677="","",Ansøgning!Q677)</f>
        <v/>
      </c>
      <c r="Z672" s="46" t="str">
        <f>IFERROR(MAX(IF(OR(V672="",X672=""),"",IF(AND(AND(MONTH(F672)&gt;=7,MONTH(F672)&lt;8),AND(MONTH(H672)&gt;=7,MONTH(H672)&lt;8)),(NETWORKDAYS(F672,H672,Lister!$D$7:$D$13)-V672)*T672/NETWORKDAYS(Lister!$D$19,Lister!$E$19,Lister!$D$7:$D$13),IF(AND(AND(MONTH(F672)&gt;=7,MONTH(F672)&lt;8),MONTH(H672)&gt;7),(NETWORKDAYS(F672,Lister!$E$19,Lister!$D$7:$D$13)-V672)*T672/NETWORKDAYS(Lister!$D$19,Lister!$E$19,Lister!$D$7:$D$13),IF(MONTH(F672)&gt;7,0)))),0),"")</f>
        <v/>
      </c>
      <c r="AA672" s="31" t="str">
        <f>IF(Ansøgning!R677="","",Ansøgning!R677)</f>
        <v/>
      </c>
      <c r="AB672" s="46" t="str">
        <f>IFERROR(MAX(IF(OR(V672="",X672=""),"",IF(AND(AND(MONTH(F672)&gt;=8,MONTH(F672)&lt;9),AND(MONTH(H672)&gt;=8,MONTH(H672)&lt;9)),(NETWORKDAYS(F672,H672,Lister!$D$7:$D$13)-X672)*T672/NETWORKDAYS(Lister!$D$20,Lister!$E$20,Lister!$D$7:$D$13),IF(AND(MONTH(F672)=7,MONTH(H672)=8),(NETWORKDAYS(Lister!$D$20,H672,Lister!$D$7:$D$13)-X672)*T672/NETWORKDAYS(Lister!$D$20,Lister!$E$20,Lister!$D$7:$D$13),IF(AND(MONTH(F672)=7,MONTH(H672)=7),0)))),0),"")</f>
        <v/>
      </c>
      <c r="AC672" s="15" t="str">
        <f>IF(Ansøgning!U677="","",Ansøgning!U677)</f>
        <v/>
      </c>
      <c r="AD672" s="31" t="str">
        <f t="shared" si="73"/>
        <v/>
      </c>
      <c r="AE672" s="31" t="str">
        <f t="shared" si="74"/>
        <v/>
      </c>
      <c r="AF672" s="51" t="str">
        <f t="shared" si="75"/>
        <v/>
      </c>
      <c r="AG672" s="15" t="str">
        <f t="shared" si="76"/>
        <v/>
      </c>
    </row>
    <row r="673" spans="1:33" x14ac:dyDescent="0.25">
      <c r="A673" s="13" t="str">
        <f>IF(Ansøgning!A678="","",Ansøgning!A678)</f>
        <v/>
      </c>
      <c r="B673" s="13" t="str">
        <f>IF(Ansøgning!B678="","",Ansøgning!B678)</f>
        <v/>
      </c>
      <c r="C673" s="13" t="str">
        <f>IF(Ansøgning!C678="","",Ansøgning!C678)</f>
        <v/>
      </c>
      <c r="D673" s="13" t="str">
        <f>IF(Ansøgning!D678="","",Ansøgning!D678)</f>
        <v/>
      </c>
      <c r="E673" s="14" t="str">
        <f>IF(Ansøgning!E678="","",Ansøgning!E678)</f>
        <v/>
      </c>
      <c r="F673" s="16"/>
      <c r="G673" s="14" t="str">
        <f>IF(Ansøgning!F678="","",Ansøgning!F678)</f>
        <v/>
      </c>
      <c r="H673" s="16"/>
      <c r="I673" s="72" t="str">
        <f>IF(OR(F673="",H673=""),"",NETWORKDAYS(F673,H673,Lister!$D$7:$D$13))</f>
        <v/>
      </c>
      <c r="J673" s="53" t="str">
        <f>IF(Ansøgning!H678="","",Ansøgning!H678)</f>
        <v/>
      </c>
      <c r="K673" s="32" t="str">
        <f t="shared" si="70"/>
        <v/>
      </c>
      <c r="L673" s="31" t="str">
        <f>IF(Ansøgning!J678="","",Ansøgning!J678)</f>
        <v/>
      </c>
      <c r="M673" s="18"/>
      <c r="N673" s="31" t="str">
        <f>IF(Ansøgning!K678="","",Ansøgning!K678)</f>
        <v/>
      </c>
      <c r="O673" s="18"/>
      <c r="P673" s="15" t="str">
        <f>IF(Ansøgning!L678="","",Ansøgning!L678)</f>
        <v/>
      </c>
      <c r="Q673" s="46" t="str">
        <f t="shared" si="71"/>
        <v/>
      </c>
      <c r="R673" s="46"/>
      <c r="S673" s="101" t="str">
        <f>IF(Ansøgning!M678="","",Ansøgning!M678)</f>
        <v/>
      </c>
      <c r="T673" s="31" t="str">
        <f t="shared" si="72"/>
        <v/>
      </c>
      <c r="U673" s="102" t="str">
        <f>IF(Ansøgning!O678="","",Ansøgning!O678)</f>
        <v/>
      </c>
      <c r="V673" s="20"/>
      <c r="W673" s="102" t="str">
        <f>IF(Ansøgning!P678="","",Ansøgning!P678)</f>
        <v/>
      </c>
      <c r="X673" s="20"/>
      <c r="Y673" s="31" t="str">
        <f>IF(Ansøgning!Q678="","",Ansøgning!Q678)</f>
        <v/>
      </c>
      <c r="Z673" s="46" t="str">
        <f>IFERROR(MAX(IF(OR(V673="",X673=""),"",IF(AND(AND(MONTH(F673)&gt;=7,MONTH(F673)&lt;8),AND(MONTH(H673)&gt;=7,MONTH(H673)&lt;8)),(NETWORKDAYS(F673,H673,Lister!$D$7:$D$13)-V673)*T673/NETWORKDAYS(Lister!$D$19,Lister!$E$19,Lister!$D$7:$D$13),IF(AND(AND(MONTH(F673)&gt;=7,MONTH(F673)&lt;8),MONTH(H673)&gt;7),(NETWORKDAYS(F673,Lister!$E$19,Lister!$D$7:$D$13)-V673)*T673/NETWORKDAYS(Lister!$D$19,Lister!$E$19,Lister!$D$7:$D$13),IF(MONTH(F673)&gt;7,0)))),0),"")</f>
        <v/>
      </c>
      <c r="AA673" s="31" t="str">
        <f>IF(Ansøgning!R678="","",Ansøgning!R678)</f>
        <v/>
      </c>
      <c r="AB673" s="46" t="str">
        <f>IFERROR(MAX(IF(OR(V673="",X673=""),"",IF(AND(AND(MONTH(F673)&gt;=8,MONTH(F673)&lt;9),AND(MONTH(H673)&gt;=8,MONTH(H673)&lt;9)),(NETWORKDAYS(F673,H673,Lister!$D$7:$D$13)-X673)*T673/NETWORKDAYS(Lister!$D$20,Lister!$E$20,Lister!$D$7:$D$13),IF(AND(MONTH(F673)=7,MONTH(H673)=8),(NETWORKDAYS(Lister!$D$20,H673,Lister!$D$7:$D$13)-X673)*T673/NETWORKDAYS(Lister!$D$20,Lister!$E$20,Lister!$D$7:$D$13),IF(AND(MONTH(F673)=7,MONTH(H673)=7),0)))),0),"")</f>
        <v/>
      </c>
      <c r="AC673" s="15" t="str">
        <f>IF(Ansøgning!U678="","",Ansøgning!U678)</f>
        <v/>
      </c>
      <c r="AD673" s="31" t="str">
        <f t="shared" si="73"/>
        <v/>
      </c>
      <c r="AE673" s="31" t="str">
        <f t="shared" si="74"/>
        <v/>
      </c>
      <c r="AF673" s="51" t="str">
        <f t="shared" si="75"/>
        <v/>
      </c>
      <c r="AG673" s="15" t="str">
        <f t="shared" si="76"/>
        <v/>
      </c>
    </row>
    <row r="674" spans="1:33" x14ac:dyDescent="0.25">
      <c r="A674" s="13" t="str">
        <f>IF(Ansøgning!A679="","",Ansøgning!A679)</f>
        <v/>
      </c>
      <c r="B674" s="13" t="str">
        <f>IF(Ansøgning!B679="","",Ansøgning!B679)</f>
        <v/>
      </c>
      <c r="C674" s="13" t="str">
        <f>IF(Ansøgning!C679="","",Ansøgning!C679)</f>
        <v/>
      </c>
      <c r="D674" s="13" t="str">
        <f>IF(Ansøgning!D679="","",Ansøgning!D679)</f>
        <v/>
      </c>
      <c r="E674" s="14" t="str">
        <f>IF(Ansøgning!E679="","",Ansøgning!E679)</f>
        <v/>
      </c>
      <c r="F674" s="16"/>
      <c r="G674" s="14" t="str">
        <f>IF(Ansøgning!F679="","",Ansøgning!F679)</f>
        <v/>
      </c>
      <c r="H674" s="16"/>
      <c r="I674" s="72" t="str">
        <f>IF(OR(F674="",H674=""),"",NETWORKDAYS(F674,H674,Lister!$D$7:$D$13))</f>
        <v/>
      </c>
      <c r="J674" s="53" t="str">
        <f>IF(Ansøgning!H679="","",Ansøgning!H679)</f>
        <v/>
      </c>
      <c r="K674" s="32" t="str">
        <f t="shared" si="70"/>
        <v/>
      </c>
      <c r="L674" s="31" t="str">
        <f>IF(Ansøgning!J679="","",Ansøgning!J679)</f>
        <v/>
      </c>
      <c r="M674" s="18"/>
      <c r="N674" s="31" t="str">
        <f>IF(Ansøgning!K679="","",Ansøgning!K679)</f>
        <v/>
      </c>
      <c r="O674" s="18"/>
      <c r="P674" s="15" t="str">
        <f>IF(Ansøgning!L679="","",Ansøgning!L679)</f>
        <v/>
      </c>
      <c r="Q674" s="46" t="str">
        <f t="shared" si="71"/>
        <v/>
      </c>
      <c r="R674" s="46"/>
      <c r="S674" s="101" t="str">
        <f>IF(Ansøgning!M679="","",Ansøgning!M679)</f>
        <v/>
      </c>
      <c r="T674" s="31" t="str">
        <f t="shared" si="72"/>
        <v/>
      </c>
      <c r="U674" s="102" t="str">
        <f>IF(Ansøgning!O679="","",Ansøgning!O679)</f>
        <v/>
      </c>
      <c r="V674" s="20"/>
      <c r="W674" s="102" t="str">
        <f>IF(Ansøgning!P679="","",Ansøgning!P679)</f>
        <v/>
      </c>
      <c r="X674" s="20"/>
      <c r="Y674" s="31" t="str">
        <f>IF(Ansøgning!Q679="","",Ansøgning!Q679)</f>
        <v/>
      </c>
      <c r="Z674" s="46" t="str">
        <f>IFERROR(MAX(IF(OR(V674="",X674=""),"",IF(AND(AND(MONTH(F674)&gt;=7,MONTH(F674)&lt;8),AND(MONTH(H674)&gt;=7,MONTH(H674)&lt;8)),(NETWORKDAYS(F674,H674,Lister!$D$7:$D$13)-V674)*T674/NETWORKDAYS(Lister!$D$19,Lister!$E$19,Lister!$D$7:$D$13),IF(AND(AND(MONTH(F674)&gt;=7,MONTH(F674)&lt;8),MONTH(H674)&gt;7),(NETWORKDAYS(F674,Lister!$E$19,Lister!$D$7:$D$13)-V674)*T674/NETWORKDAYS(Lister!$D$19,Lister!$E$19,Lister!$D$7:$D$13),IF(MONTH(F674)&gt;7,0)))),0),"")</f>
        <v/>
      </c>
      <c r="AA674" s="31" t="str">
        <f>IF(Ansøgning!R679="","",Ansøgning!R679)</f>
        <v/>
      </c>
      <c r="AB674" s="46" t="str">
        <f>IFERROR(MAX(IF(OR(V674="",X674=""),"",IF(AND(AND(MONTH(F674)&gt;=8,MONTH(F674)&lt;9),AND(MONTH(H674)&gt;=8,MONTH(H674)&lt;9)),(NETWORKDAYS(F674,H674,Lister!$D$7:$D$13)-X674)*T674/NETWORKDAYS(Lister!$D$20,Lister!$E$20,Lister!$D$7:$D$13),IF(AND(MONTH(F674)=7,MONTH(H674)=8),(NETWORKDAYS(Lister!$D$20,H674,Lister!$D$7:$D$13)-X674)*T674/NETWORKDAYS(Lister!$D$20,Lister!$E$20,Lister!$D$7:$D$13),IF(AND(MONTH(F674)=7,MONTH(H674)=7),0)))),0),"")</f>
        <v/>
      </c>
      <c r="AC674" s="15" t="str">
        <f>IF(Ansøgning!U679="","",Ansøgning!U679)</f>
        <v/>
      </c>
      <c r="AD674" s="31" t="str">
        <f t="shared" si="73"/>
        <v/>
      </c>
      <c r="AE674" s="31" t="str">
        <f t="shared" si="74"/>
        <v/>
      </c>
      <c r="AF674" s="51" t="str">
        <f t="shared" si="75"/>
        <v/>
      </c>
      <c r="AG674" s="15" t="str">
        <f t="shared" si="76"/>
        <v/>
      </c>
    </row>
    <row r="675" spans="1:33" x14ac:dyDescent="0.25">
      <c r="A675" s="13" t="str">
        <f>IF(Ansøgning!A680="","",Ansøgning!A680)</f>
        <v/>
      </c>
      <c r="B675" s="13" t="str">
        <f>IF(Ansøgning!B680="","",Ansøgning!B680)</f>
        <v/>
      </c>
      <c r="C675" s="13" t="str">
        <f>IF(Ansøgning!C680="","",Ansøgning!C680)</f>
        <v/>
      </c>
      <c r="D675" s="13" t="str">
        <f>IF(Ansøgning!D680="","",Ansøgning!D680)</f>
        <v/>
      </c>
      <c r="E675" s="14" t="str">
        <f>IF(Ansøgning!E680="","",Ansøgning!E680)</f>
        <v/>
      </c>
      <c r="F675" s="16"/>
      <c r="G675" s="14" t="str">
        <f>IF(Ansøgning!F680="","",Ansøgning!F680)</f>
        <v/>
      </c>
      <c r="H675" s="16"/>
      <c r="I675" s="72" t="str">
        <f>IF(OR(F675="",H675=""),"",NETWORKDAYS(F675,H675,Lister!$D$7:$D$13))</f>
        <v/>
      </c>
      <c r="J675" s="53" t="str">
        <f>IF(Ansøgning!H680="","",Ansøgning!H680)</f>
        <v/>
      </c>
      <c r="K675" s="32" t="str">
        <f t="shared" si="70"/>
        <v/>
      </c>
      <c r="L675" s="31" t="str">
        <f>IF(Ansøgning!J680="","",Ansøgning!J680)</f>
        <v/>
      </c>
      <c r="M675" s="18"/>
      <c r="N675" s="31" t="str">
        <f>IF(Ansøgning!K680="","",Ansøgning!K680)</f>
        <v/>
      </c>
      <c r="O675" s="18"/>
      <c r="P675" s="15" t="str">
        <f>IF(Ansøgning!L680="","",Ansøgning!L680)</f>
        <v/>
      </c>
      <c r="Q675" s="46" t="str">
        <f t="shared" si="71"/>
        <v/>
      </c>
      <c r="R675" s="46"/>
      <c r="S675" s="101" t="str">
        <f>IF(Ansøgning!M680="","",Ansøgning!M680)</f>
        <v/>
      </c>
      <c r="T675" s="31" t="str">
        <f t="shared" si="72"/>
        <v/>
      </c>
      <c r="U675" s="102" t="str">
        <f>IF(Ansøgning!O680="","",Ansøgning!O680)</f>
        <v/>
      </c>
      <c r="V675" s="20"/>
      <c r="W675" s="102" t="str">
        <f>IF(Ansøgning!P680="","",Ansøgning!P680)</f>
        <v/>
      </c>
      <c r="X675" s="20"/>
      <c r="Y675" s="31" t="str">
        <f>IF(Ansøgning!Q680="","",Ansøgning!Q680)</f>
        <v/>
      </c>
      <c r="Z675" s="46" t="str">
        <f>IFERROR(MAX(IF(OR(V675="",X675=""),"",IF(AND(AND(MONTH(F675)&gt;=7,MONTH(F675)&lt;8),AND(MONTH(H675)&gt;=7,MONTH(H675)&lt;8)),(NETWORKDAYS(F675,H675,Lister!$D$7:$D$13)-V675)*T675/NETWORKDAYS(Lister!$D$19,Lister!$E$19,Lister!$D$7:$D$13),IF(AND(AND(MONTH(F675)&gt;=7,MONTH(F675)&lt;8),MONTH(H675)&gt;7),(NETWORKDAYS(F675,Lister!$E$19,Lister!$D$7:$D$13)-V675)*T675/NETWORKDAYS(Lister!$D$19,Lister!$E$19,Lister!$D$7:$D$13),IF(MONTH(F675)&gt;7,0)))),0),"")</f>
        <v/>
      </c>
      <c r="AA675" s="31" t="str">
        <f>IF(Ansøgning!R680="","",Ansøgning!R680)</f>
        <v/>
      </c>
      <c r="AB675" s="46" t="str">
        <f>IFERROR(MAX(IF(OR(V675="",X675=""),"",IF(AND(AND(MONTH(F675)&gt;=8,MONTH(F675)&lt;9),AND(MONTH(H675)&gt;=8,MONTH(H675)&lt;9)),(NETWORKDAYS(F675,H675,Lister!$D$7:$D$13)-X675)*T675/NETWORKDAYS(Lister!$D$20,Lister!$E$20,Lister!$D$7:$D$13),IF(AND(MONTH(F675)=7,MONTH(H675)=8),(NETWORKDAYS(Lister!$D$20,H675,Lister!$D$7:$D$13)-X675)*T675/NETWORKDAYS(Lister!$D$20,Lister!$E$20,Lister!$D$7:$D$13),IF(AND(MONTH(F675)=7,MONTH(H675)=7),0)))),0),"")</f>
        <v/>
      </c>
      <c r="AC675" s="15" t="str">
        <f>IF(Ansøgning!U680="","",Ansøgning!U680)</f>
        <v/>
      </c>
      <c r="AD675" s="31" t="str">
        <f t="shared" si="73"/>
        <v/>
      </c>
      <c r="AE675" s="31" t="str">
        <f t="shared" si="74"/>
        <v/>
      </c>
      <c r="AF675" s="51" t="str">
        <f t="shared" si="75"/>
        <v/>
      </c>
      <c r="AG675" s="15" t="str">
        <f t="shared" si="76"/>
        <v/>
      </c>
    </row>
    <row r="676" spans="1:33" x14ac:dyDescent="0.25">
      <c r="A676" s="13" t="str">
        <f>IF(Ansøgning!A681="","",Ansøgning!A681)</f>
        <v/>
      </c>
      <c r="B676" s="13" t="str">
        <f>IF(Ansøgning!B681="","",Ansøgning!B681)</f>
        <v/>
      </c>
      <c r="C676" s="13" t="str">
        <f>IF(Ansøgning!C681="","",Ansøgning!C681)</f>
        <v/>
      </c>
      <c r="D676" s="13" t="str">
        <f>IF(Ansøgning!D681="","",Ansøgning!D681)</f>
        <v/>
      </c>
      <c r="E676" s="14" t="str">
        <f>IF(Ansøgning!E681="","",Ansøgning!E681)</f>
        <v/>
      </c>
      <c r="F676" s="16"/>
      <c r="G676" s="14" t="str">
        <f>IF(Ansøgning!F681="","",Ansøgning!F681)</f>
        <v/>
      </c>
      <c r="H676" s="16"/>
      <c r="I676" s="72" t="str">
        <f>IF(OR(F676="",H676=""),"",NETWORKDAYS(F676,H676,Lister!$D$7:$D$13))</f>
        <v/>
      </c>
      <c r="J676" s="53" t="str">
        <f>IF(Ansøgning!H681="","",Ansøgning!H681)</f>
        <v/>
      </c>
      <c r="K676" s="32" t="str">
        <f t="shared" si="70"/>
        <v/>
      </c>
      <c r="L676" s="31" t="str">
        <f>IF(Ansøgning!J681="","",Ansøgning!J681)</f>
        <v/>
      </c>
      <c r="M676" s="18"/>
      <c r="N676" s="31" t="str">
        <f>IF(Ansøgning!K681="","",Ansøgning!K681)</f>
        <v/>
      </c>
      <c r="O676" s="18"/>
      <c r="P676" s="15" t="str">
        <f>IF(Ansøgning!L681="","",Ansøgning!L681)</f>
        <v/>
      </c>
      <c r="Q676" s="46" t="str">
        <f t="shared" si="71"/>
        <v/>
      </c>
      <c r="R676" s="46"/>
      <c r="S676" s="101" t="str">
        <f>IF(Ansøgning!M681="","",Ansøgning!M681)</f>
        <v/>
      </c>
      <c r="T676" s="31" t="str">
        <f t="shared" si="72"/>
        <v/>
      </c>
      <c r="U676" s="102" t="str">
        <f>IF(Ansøgning!O681="","",Ansøgning!O681)</f>
        <v/>
      </c>
      <c r="V676" s="20"/>
      <c r="W676" s="102" t="str">
        <f>IF(Ansøgning!P681="","",Ansøgning!P681)</f>
        <v/>
      </c>
      <c r="X676" s="20"/>
      <c r="Y676" s="31" t="str">
        <f>IF(Ansøgning!Q681="","",Ansøgning!Q681)</f>
        <v/>
      </c>
      <c r="Z676" s="46" t="str">
        <f>IFERROR(MAX(IF(OR(V676="",X676=""),"",IF(AND(AND(MONTH(F676)&gt;=7,MONTH(F676)&lt;8),AND(MONTH(H676)&gt;=7,MONTH(H676)&lt;8)),(NETWORKDAYS(F676,H676,Lister!$D$7:$D$13)-V676)*T676/NETWORKDAYS(Lister!$D$19,Lister!$E$19,Lister!$D$7:$D$13),IF(AND(AND(MONTH(F676)&gt;=7,MONTH(F676)&lt;8),MONTH(H676)&gt;7),(NETWORKDAYS(F676,Lister!$E$19,Lister!$D$7:$D$13)-V676)*T676/NETWORKDAYS(Lister!$D$19,Lister!$E$19,Lister!$D$7:$D$13),IF(MONTH(F676)&gt;7,0)))),0),"")</f>
        <v/>
      </c>
      <c r="AA676" s="31" t="str">
        <f>IF(Ansøgning!R681="","",Ansøgning!R681)</f>
        <v/>
      </c>
      <c r="AB676" s="46" t="str">
        <f>IFERROR(MAX(IF(OR(V676="",X676=""),"",IF(AND(AND(MONTH(F676)&gt;=8,MONTH(F676)&lt;9),AND(MONTH(H676)&gt;=8,MONTH(H676)&lt;9)),(NETWORKDAYS(F676,H676,Lister!$D$7:$D$13)-X676)*T676/NETWORKDAYS(Lister!$D$20,Lister!$E$20,Lister!$D$7:$D$13),IF(AND(MONTH(F676)=7,MONTH(H676)=8),(NETWORKDAYS(Lister!$D$20,H676,Lister!$D$7:$D$13)-X676)*T676/NETWORKDAYS(Lister!$D$20,Lister!$E$20,Lister!$D$7:$D$13),IF(AND(MONTH(F676)=7,MONTH(H676)=7),0)))),0),"")</f>
        <v/>
      </c>
      <c r="AC676" s="15" t="str">
        <f>IF(Ansøgning!U681="","",Ansøgning!U681)</f>
        <v/>
      </c>
      <c r="AD676" s="31" t="str">
        <f t="shared" si="73"/>
        <v/>
      </c>
      <c r="AE676" s="31" t="str">
        <f t="shared" si="74"/>
        <v/>
      </c>
      <c r="AF676" s="51" t="str">
        <f t="shared" si="75"/>
        <v/>
      </c>
      <c r="AG676" s="15" t="str">
        <f t="shared" si="76"/>
        <v/>
      </c>
    </row>
    <row r="677" spans="1:33" x14ac:dyDescent="0.25">
      <c r="A677" s="13" t="str">
        <f>IF(Ansøgning!A682="","",Ansøgning!A682)</f>
        <v/>
      </c>
      <c r="B677" s="13" t="str">
        <f>IF(Ansøgning!B682="","",Ansøgning!B682)</f>
        <v/>
      </c>
      <c r="C677" s="13" t="str">
        <f>IF(Ansøgning!C682="","",Ansøgning!C682)</f>
        <v/>
      </c>
      <c r="D677" s="13" t="str">
        <f>IF(Ansøgning!D682="","",Ansøgning!D682)</f>
        <v/>
      </c>
      <c r="E677" s="14" t="str">
        <f>IF(Ansøgning!E682="","",Ansøgning!E682)</f>
        <v/>
      </c>
      <c r="F677" s="16"/>
      <c r="G677" s="14" t="str">
        <f>IF(Ansøgning!F682="","",Ansøgning!F682)</f>
        <v/>
      </c>
      <c r="H677" s="16"/>
      <c r="I677" s="72" t="str">
        <f>IF(OR(F677="",H677=""),"",NETWORKDAYS(F677,H677,Lister!$D$7:$D$13))</f>
        <v/>
      </c>
      <c r="J677" s="53" t="str">
        <f>IF(Ansøgning!H682="","",Ansøgning!H682)</f>
        <v/>
      </c>
      <c r="K677" s="32" t="str">
        <f t="shared" si="70"/>
        <v/>
      </c>
      <c r="L677" s="31" t="str">
        <f>IF(Ansøgning!J682="","",Ansøgning!J682)</f>
        <v/>
      </c>
      <c r="M677" s="18"/>
      <c r="N677" s="31" t="str">
        <f>IF(Ansøgning!K682="","",Ansøgning!K682)</f>
        <v/>
      </c>
      <c r="O677" s="18"/>
      <c r="P677" s="15" t="str">
        <f>IF(Ansøgning!L682="","",Ansøgning!L682)</f>
        <v/>
      </c>
      <c r="Q677" s="46" t="str">
        <f t="shared" si="71"/>
        <v/>
      </c>
      <c r="R677" s="46"/>
      <c r="S677" s="101" t="str">
        <f>IF(Ansøgning!M682="","",Ansøgning!M682)</f>
        <v/>
      </c>
      <c r="T677" s="31" t="str">
        <f t="shared" si="72"/>
        <v/>
      </c>
      <c r="U677" s="102" t="str">
        <f>IF(Ansøgning!O682="","",Ansøgning!O682)</f>
        <v/>
      </c>
      <c r="V677" s="20"/>
      <c r="W677" s="102" t="str">
        <f>IF(Ansøgning!P682="","",Ansøgning!P682)</f>
        <v/>
      </c>
      <c r="X677" s="20"/>
      <c r="Y677" s="31" t="str">
        <f>IF(Ansøgning!Q682="","",Ansøgning!Q682)</f>
        <v/>
      </c>
      <c r="Z677" s="46" t="str">
        <f>IFERROR(MAX(IF(OR(V677="",X677=""),"",IF(AND(AND(MONTH(F677)&gt;=7,MONTH(F677)&lt;8),AND(MONTH(H677)&gt;=7,MONTH(H677)&lt;8)),(NETWORKDAYS(F677,H677,Lister!$D$7:$D$13)-V677)*T677/NETWORKDAYS(Lister!$D$19,Lister!$E$19,Lister!$D$7:$D$13),IF(AND(AND(MONTH(F677)&gt;=7,MONTH(F677)&lt;8),MONTH(H677)&gt;7),(NETWORKDAYS(F677,Lister!$E$19,Lister!$D$7:$D$13)-V677)*T677/NETWORKDAYS(Lister!$D$19,Lister!$E$19,Lister!$D$7:$D$13),IF(MONTH(F677)&gt;7,0)))),0),"")</f>
        <v/>
      </c>
      <c r="AA677" s="31" t="str">
        <f>IF(Ansøgning!R682="","",Ansøgning!R682)</f>
        <v/>
      </c>
      <c r="AB677" s="46" t="str">
        <f>IFERROR(MAX(IF(OR(V677="",X677=""),"",IF(AND(AND(MONTH(F677)&gt;=8,MONTH(F677)&lt;9),AND(MONTH(H677)&gt;=8,MONTH(H677)&lt;9)),(NETWORKDAYS(F677,H677,Lister!$D$7:$D$13)-X677)*T677/NETWORKDAYS(Lister!$D$20,Lister!$E$20,Lister!$D$7:$D$13),IF(AND(MONTH(F677)=7,MONTH(H677)=8),(NETWORKDAYS(Lister!$D$20,H677,Lister!$D$7:$D$13)-X677)*T677/NETWORKDAYS(Lister!$D$20,Lister!$E$20,Lister!$D$7:$D$13),IF(AND(MONTH(F677)=7,MONTH(H677)=7),0)))),0),"")</f>
        <v/>
      </c>
      <c r="AC677" s="15" t="str">
        <f>IF(Ansøgning!U682="","",Ansøgning!U682)</f>
        <v/>
      </c>
      <c r="AD677" s="31" t="str">
        <f t="shared" si="73"/>
        <v/>
      </c>
      <c r="AE677" s="31" t="str">
        <f t="shared" si="74"/>
        <v/>
      </c>
      <c r="AF677" s="51" t="str">
        <f t="shared" si="75"/>
        <v/>
      </c>
      <c r="AG677" s="15" t="str">
        <f t="shared" si="76"/>
        <v/>
      </c>
    </row>
    <row r="678" spans="1:33" x14ac:dyDescent="0.25">
      <c r="A678" s="13" t="str">
        <f>IF(Ansøgning!A683="","",Ansøgning!A683)</f>
        <v/>
      </c>
      <c r="B678" s="13" t="str">
        <f>IF(Ansøgning!B683="","",Ansøgning!B683)</f>
        <v/>
      </c>
      <c r="C678" s="13" t="str">
        <f>IF(Ansøgning!C683="","",Ansøgning!C683)</f>
        <v/>
      </c>
      <c r="D678" s="13" t="str">
        <f>IF(Ansøgning!D683="","",Ansøgning!D683)</f>
        <v/>
      </c>
      <c r="E678" s="14" t="str">
        <f>IF(Ansøgning!E683="","",Ansøgning!E683)</f>
        <v/>
      </c>
      <c r="F678" s="16"/>
      <c r="G678" s="14" t="str">
        <f>IF(Ansøgning!F683="","",Ansøgning!F683)</f>
        <v/>
      </c>
      <c r="H678" s="16"/>
      <c r="I678" s="72" t="str">
        <f>IF(OR(F678="",H678=""),"",NETWORKDAYS(F678,H678,Lister!$D$7:$D$13))</f>
        <v/>
      </c>
      <c r="J678" s="53" t="str">
        <f>IF(Ansøgning!H683="","",Ansøgning!H683)</f>
        <v/>
      </c>
      <c r="K678" s="32" t="str">
        <f t="shared" si="70"/>
        <v/>
      </c>
      <c r="L678" s="31" t="str">
        <f>IF(Ansøgning!J683="","",Ansøgning!J683)</f>
        <v/>
      </c>
      <c r="M678" s="18"/>
      <c r="N678" s="31" t="str">
        <f>IF(Ansøgning!K683="","",Ansøgning!K683)</f>
        <v/>
      </c>
      <c r="O678" s="18"/>
      <c r="P678" s="15" t="str">
        <f>IF(Ansøgning!L683="","",Ansøgning!L683)</f>
        <v/>
      </c>
      <c r="Q678" s="46" t="str">
        <f t="shared" si="71"/>
        <v/>
      </c>
      <c r="R678" s="46"/>
      <c r="S678" s="101" t="str">
        <f>IF(Ansøgning!M683="","",Ansøgning!M683)</f>
        <v/>
      </c>
      <c r="T678" s="31" t="str">
        <f t="shared" si="72"/>
        <v/>
      </c>
      <c r="U678" s="102" t="str">
        <f>IF(Ansøgning!O683="","",Ansøgning!O683)</f>
        <v/>
      </c>
      <c r="V678" s="20"/>
      <c r="W678" s="102" t="str">
        <f>IF(Ansøgning!P683="","",Ansøgning!P683)</f>
        <v/>
      </c>
      <c r="X678" s="20"/>
      <c r="Y678" s="31" t="str">
        <f>IF(Ansøgning!Q683="","",Ansøgning!Q683)</f>
        <v/>
      </c>
      <c r="Z678" s="46" t="str">
        <f>IFERROR(MAX(IF(OR(V678="",X678=""),"",IF(AND(AND(MONTH(F678)&gt;=7,MONTH(F678)&lt;8),AND(MONTH(H678)&gt;=7,MONTH(H678)&lt;8)),(NETWORKDAYS(F678,H678,Lister!$D$7:$D$13)-V678)*T678/NETWORKDAYS(Lister!$D$19,Lister!$E$19,Lister!$D$7:$D$13),IF(AND(AND(MONTH(F678)&gt;=7,MONTH(F678)&lt;8),MONTH(H678)&gt;7),(NETWORKDAYS(F678,Lister!$E$19,Lister!$D$7:$D$13)-V678)*T678/NETWORKDAYS(Lister!$D$19,Lister!$E$19,Lister!$D$7:$D$13),IF(MONTH(F678)&gt;7,0)))),0),"")</f>
        <v/>
      </c>
      <c r="AA678" s="31" t="str">
        <f>IF(Ansøgning!R683="","",Ansøgning!R683)</f>
        <v/>
      </c>
      <c r="AB678" s="46" t="str">
        <f>IFERROR(MAX(IF(OR(V678="",X678=""),"",IF(AND(AND(MONTH(F678)&gt;=8,MONTH(F678)&lt;9),AND(MONTH(H678)&gt;=8,MONTH(H678)&lt;9)),(NETWORKDAYS(F678,H678,Lister!$D$7:$D$13)-X678)*T678/NETWORKDAYS(Lister!$D$20,Lister!$E$20,Lister!$D$7:$D$13),IF(AND(MONTH(F678)=7,MONTH(H678)=8),(NETWORKDAYS(Lister!$D$20,H678,Lister!$D$7:$D$13)-X678)*T678/NETWORKDAYS(Lister!$D$20,Lister!$E$20,Lister!$D$7:$D$13),IF(AND(MONTH(F678)=7,MONTH(H678)=7),0)))),0),"")</f>
        <v/>
      </c>
      <c r="AC678" s="15" t="str">
        <f>IF(Ansøgning!U683="","",Ansøgning!U683)</f>
        <v/>
      </c>
      <c r="AD678" s="31" t="str">
        <f t="shared" si="73"/>
        <v/>
      </c>
      <c r="AE678" s="31" t="str">
        <f t="shared" si="74"/>
        <v/>
      </c>
      <c r="AF678" s="51" t="str">
        <f t="shared" si="75"/>
        <v/>
      </c>
      <c r="AG678" s="15" t="str">
        <f t="shared" si="76"/>
        <v/>
      </c>
    </row>
    <row r="679" spans="1:33" x14ac:dyDescent="0.25">
      <c r="A679" s="13" t="str">
        <f>IF(Ansøgning!A684="","",Ansøgning!A684)</f>
        <v/>
      </c>
      <c r="B679" s="13" t="str">
        <f>IF(Ansøgning!B684="","",Ansøgning!B684)</f>
        <v/>
      </c>
      <c r="C679" s="13" t="str">
        <f>IF(Ansøgning!C684="","",Ansøgning!C684)</f>
        <v/>
      </c>
      <c r="D679" s="13" t="str">
        <f>IF(Ansøgning!D684="","",Ansøgning!D684)</f>
        <v/>
      </c>
      <c r="E679" s="14" t="str">
        <f>IF(Ansøgning!E684="","",Ansøgning!E684)</f>
        <v/>
      </c>
      <c r="F679" s="16"/>
      <c r="G679" s="14" t="str">
        <f>IF(Ansøgning!F684="","",Ansøgning!F684)</f>
        <v/>
      </c>
      <c r="H679" s="16"/>
      <c r="I679" s="72" t="str">
        <f>IF(OR(F679="",H679=""),"",NETWORKDAYS(F679,H679,Lister!$D$7:$D$13))</f>
        <v/>
      </c>
      <c r="J679" s="53" t="str">
        <f>IF(Ansøgning!H684="","",Ansøgning!H684)</f>
        <v/>
      </c>
      <c r="K679" s="32" t="str">
        <f t="shared" si="70"/>
        <v/>
      </c>
      <c r="L679" s="31" t="str">
        <f>IF(Ansøgning!J684="","",Ansøgning!J684)</f>
        <v/>
      </c>
      <c r="M679" s="18"/>
      <c r="N679" s="31" t="str">
        <f>IF(Ansøgning!K684="","",Ansøgning!K684)</f>
        <v/>
      </c>
      <c r="O679" s="18"/>
      <c r="P679" s="15" t="str">
        <f>IF(Ansøgning!L684="","",Ansøgning!L684)</f>
        <v/>
      </c>
      <c r="Q679" s="46" t="str">
        <f t="shared" si="71"/>
        <v/>
      </c>
      <c r="R679" s="46"/>
      <c r="S679" s="101" t="str">
        <f>IF(Ansøgning!M684="","",Ansøgning!M684)</f>
        <v/>
      </c>
      <c r="T679" s="31" t="str">
        <f t="shared" si="72"/>
        <v/>
      </c>
      <c r="U679" s="102" t="str">
        <f>IF(Ansøgning!O684="","",Ansøgning!O684)</f>
        <v/>
      </c>
      <c r="V679" s="20"/>
      <c r="W679" s="102" t="str">
        <f>IF(Ansøgning!P684="","",Ansøgning!P684)</f>
        <v/>
      </c>
      <c r="X679" s="20"/>
      <c r="Y679" s="31" t="str">
        <f>IF(Ansøgning!Q684="","",Ansøgning!Q684)</f>
        <v/>
      </c>
      <c r="Z679" s="46" t="str">
        <f>IFERROR(MAX(IF(OR(V679="",X679=""),"",IF(AND(AND(MONTH(F679)&gt;=7,MONTH(F679)&lt;8),AND(MONTH(H679)&gt;=7,MONTH(H679)&lt;8)),(NETWORKDAYS(F679,H679,Lister!$D$7:$D$13)-V679)*T679/NETWORKDAYS(Lister!$D$19,Lister!$E$19,Lister!$D$7:$D$13),IF(AND(AND(MONTH(F679)&gt;=7,MONTH(F679)&lt;8),MONTH(H679)&gt;7),(NETWORKDAYS(F679,Lister!$E$19,Lister!$D$7:$D$13)-V679)*T679/NETWORKDAYS(Lister!$D$19,Lister!$E$19,Lister!$D$7:$D$13),IF(MONTH(F679)&gt;7,0)))),0),"")</f>
        <v/>
      </c>
      <c r="AA679" s="31" t="str">
        <f>IF(Ansøgning!R684="","",Ansøgning!R684)</f>
        <v/>
      </c>
      <c r="AB679" s="46" t="str">
        <f>IFERROR(MAX(IF(OR(V679="",X679=""),"",IF(AND(AND(MONTH(F679)&gt;=8,MONTH(F679)&lt;9),AND(MONTH(H679)&gt;=8,MONTH(H679)&lt;9)),(NETWORKDAYS(F679,H679,Lister!$D$7:$D$13)-X679)*T679/NETWORKDAYS(Lister!$D$20,Lister!$E$20,Lister!$D$7:$D$13),IF(AND(MONTH(F679)=7,MONTH(H679)=8),(NETWORKDAYS(Lister!$D$20,H679,Lister!$D$7:$D$13)-X679)*T679/NETWORKDAYS(Lister!$D$20,Lister!$E$20,Lister!$D$7:$D$13),IF(AND(MONTH(F679)=7,MONTH(H679)=7),0)))),0),"")</f>
        <v/>
      </c>
      <c r="AC679" s="15" t="str">
        <f>IF(Ansøgning!U684="","",Ansøgning!U684)</f>
        <v/>
      </c>
      <c r="AD679" s="31" t="str">
        <f t="shared" si="73"/>
        <v/>
      </c>
      <c r="AE679" s="31" t="str">
        <f t="shared" si="74"/>
        <v/>
      </c>
      <c r="AF679" s="51" t="str">
        <f t="shared" si="75"/>
        <v/>
      </c>
      <c r="AG679" s="15" t="str">
        <f t="shared" si="76"/>
        <v/>
      </c>
    </row>
    <row r="680" spans="1:33" x14ac:dyDescent="0.25">
      <c r="A680" s="13" t="str">
        <f>IF(Ansøgning!A685="","",Ansøgning!A685)</f>
        <v/>
      </c>
      <c r="B680" s="13" t="str">
        <f>IF(Ansøgning!B685="","",Ansøgning!B685)</f>
        <v/>
      </c>
      <c r="C680" s="13" t="str">
        <f>IF(Ansøgning!C685="","",Ansøgning!C685)</f>
        <v/>
      </c>
      <c r="D680" s="13" t="str">
        <f>IF(Ansøgning!D685="","",Ansøgning!D685)</f>
        <v/>
      </c>
      <c r="E680" s="14" t="str">
        <f>IF(Ansøgning!E685="","",Ansøgning!E685)</f>
        <v/>
      </c>
      <c r="F680" s="16"/>
      <c r="G680" s="14" t="str">
        <f>IF(Ansøgning!F685="","",Ansøgning!F685)</f>
        <v/>
      </c>
      <c r="H680" s="16"/>
      <c r="I680" s="72" t="str">
        <f>IF(OR(F680="",H680=""),"",NETWORKDAYS(F680,H680,Lister!$D$7:$D$13))</f>
        <v/>
      </c>
      <c r="J680" s="53" t="str">
        <f>IF(Ansøgning!H685="","",Ansøgning!H685)</f>
        <v/>
      </c>
      <c r="K680" s="32" t="str">
        <f t="shared" si="70"/>
        <v/>
      </c>
      <c r="L680" s="31" t="str">
        <f>IF(Ansøgning!J685="","",Ansøgning!J685)</f>
        <v/>
      </c>
      <c r="M680" s="18"/>
      <c r="N680" s="31" t="str">
        <f>IF(Ansøgning!K685="","",Ansøgning!K685)</f>
        <v/>
      </c>
      <c r="O680" s="18"/>
      <c r="P680" s="15" t="str">
        <f>IF(Ansøgning!L685="","",Ansøgning!L685)</f>
        <v/>
      </c>
      <c r="Q680" s="46" t="str">
        <f t="shared" si="71"/>
        <v/>
      </c>
      <c r="R680" s="46"/>
      <c r="S680" s="101" t="str">
        <f>IF(Ansøgning!M685="","",Ansøgning!M685)</f>
        <v/>
      </c>
      <c r="T680" s="31" t="str">
        <f t="shared" si="72"/>
        <v/>
      </c>
      <c r="U680" s="102" t="str">
        <f>IF(Ansøgning!O685="","",Ansøgning!O685)</f>
        <v/>
      </c>
      <c r="V680" s="20"/>
      <c r="W680" s="102" t="str">
        <f>IF(Ansøgning!P685="","",Ansøgning!P685)</f>
        <v/>
      </c>
      <c r="X680" s="20"/>
      <c r="Y680" s="31" t="str">
        <f>IF(Ansøgning!Q685="","",Ansøgning!Q685)</f>
        <v/>
      </c>
      <c r="Z680" s="46" t="str">
        <f>IFERROR(MAX(IF(OR(V680="",X680=""),"",IF(AND(AND(MONTH(F680)&gt;=7,MONTH(F680)&lt;8),AND(MONTH(H680)&gt;=7,MONTH(H680)&lt;8)),(NETWORKDAYS(F680,H680,Lister!$D$7:$D$13)-V680)*T680/NETWORKDAYS(Lister!$D$19,Lister!$E$19,Lister!$D$7:$D$13),IF(AND(AND(MONTH(F680)&gt;=7,MONTH(F680)&lt;8),MONTH(H680)&gt;7),(NETWORKDAYS(F680,Lister!$E$19,Lister!$D$7:$D$13)-V680)*T680/NETWORKDAYS(Lister!$D$19,Lister!$E$19,Lister!$D$7:$D$13),IF(MONTH(F680)&gt;7,0)))),0),"")</f>
        <v/>
      </c>
      <c r="AA680" s="31" t="str">
        <f>IF(Ansøgning!R685="","",Ansøgning!R685)</f>
        <v/>
      </c>
      <c r="AB680" s="46" t="str">
        <f>IFERROR(MAX(IF(OR(V680="",X680=""),"",IF(AND(AND(MONTH(F680)&gt;=8,MONTH(F680)&lt;9),AND(MONTH(H680)&gt;=8,MONTH(H680)&lt;9)),(NETWORKDAYS(F680,H680,Lister!$D$7:$D$13)-X680)*T680/NETWORKDAYS(Lister!$D$20,Lister!$E$20,Lister!$D$7:$D$13),IF(AND(MONTH(F680)=7,MONTH(H680)=8),(NETWORKDAYS(Lister!$D$20,H680,Lister!$D$7:$D$13)-X680)*T680/NETWORKDAYS(Lister!$D$20,Lister!$E$20,Lister!$D$7:$D$13),IF(AND(MONTH(F680)=7,MONTH(H680)=7),0)))),0),"")</f>
        <v/>
      </c>
      <c r="AC680" s="15" t="str">
        <f>IF(Ansøgning!U685="","",Ansøgning!U685)</f>
        <v/>
      </c>
      <c r="AD680" s="31" t="str">
        <f t="shared" si="73"/>
        <v/>
      </c>
      <c r="AE680" s="31" t="str">
        <f t="shared" si="74"/>
        <v/>
      </c>
      <c r="AF680" s="51" t="str">
        <f t="shared" si="75"/>
        <v/>
      </c>
      <c r="AG680" s="15" t="str">
        <f t="shared" si="76"/>
        <v/>
      </c>
    </row>
    <row r="681" spans="1:33" x14ac:dyDescent="0.25">
      <c r="A681" s="13" t="str">
        <f>IF(Ansøgning!A686="","",Ansøgning!A686)</f>
        <v/>
      </c>
      <c r="B681" s="13" t="str">
        <f>IF(Ansøgning!B686="","",Ansøgning!B686)</f>
        <v/>
      </c>
      <c r="C681" s="13" t="str">
        <f>IF(Ansøgning!C686="","",Ansøgning!C686)</f>
        <v/>
      </c>
      <c r="D681" s="13" t="str">
        <f>IF(Ansøgning!D686="","",Ansøgning!D686)</f>
        <v/>
      </c>
      <c r="E681" s="14" t="str">
        <f>IF(Ansøgning!E686="","",Ansøgning!E686)</f>
        <v/>
      </c>
      <c r="F681" s="16"/>
      <c r="G681" s="14" t="str">
        <f>IF(Ansøgning!F686="","",Ansøgning!F686)</f>
        <v/>
      </c>
      <c r="H681" s="16"/>
      <c r="I681" s="72" t="str">
        <f>IF(OR(F681="",H681=""),"",NETWORKDAYS(F681,H681,Lister!$D$7:$D$13))</f>
        <v/>
      </c>
      <c r="J681" s="53" t="str">
        <f>IF(Ansøgning!H686="","",Ansøgning!H686)</f>
        <v/>
      </c>
      <c r="K681" s="32" t="str">
        <f t="shared" si="70"/>
        <v/>
      </c>
      <c r="L681" s="31" t="str">
        <f>IF(Ansøgning!J686="","",Ansøgning!J686)</f>
        <v/>
      </c>
      <c r="M681" s="18"/>
      <c r="N681" s="31" t="str">
        <f>IF(Ansøgning!K686="","",Ansøgning!K686)</f>
        <v/>
      </c>
      <c r="O681" s="18"/>
      <c r="P681" s="15" t="str">
        <f>IF(Ansøgning!L686="","",Ansøgning!L686)</f>
        <v/>
      </c>
      <c r="Q681" s="46" t="str">
        <f t="shared" si="71"/>
        <v/>
      </c>
      <c r="R681" s="46"/>
      <c r="S681" s="101" t="str">
        <f>IF(Ansøgning!M686="","",Ansøgning!M686)</f>
        <v/>
      </c>
      <c r="T681" s="31" t="str">
        <f t="shared" si="72"/>
        <v/>
      </c>
      <c r="U681" s="102" t="str">
        <f>IF(Ansøgning!O686="","",Ansøgning!O686)</f>
        <v/>
      </c>
      <c r="V681" s="20"/>
      <c r="W681" s="102" t="str">
        <f>IF(Ansøgning!P686="","",Ansøgning!P686)</f>
        <v/>
      </c>
      <c r="X681" s="20"/>
      <c r="Y681" s="31" t="str">
        <f>IF(Ansøgning!Q686="","",Ansøgning!Q686)</f>
        <v/>
      </c>
      <c r="Z681" s="46" t="str">
        <f>IFERROR(MAX(IF(OR(V681="",X681=""),"",IF(AND(AND(MONTH(F681)&gt;=7,MONTH(F681)&lt;8),AND(MONTH(H681)&gt;=7,MONTH(H681)&lt;8)),(NETWORKDAYS(F681,H681,Lister!$D$7:$D$13)-V681)*T681/NETWORKDAYS(Lister!$D$19,Lister!$E$19,Lister!$D$7:$D$13),IF(AND(AND(MONTH(F681)&gt;=7,MONTH(F681)&lt;8),MONTH(H681)&gt;7),(NETWORKDAYS(F681,Lister!$E$19,Lister!$D$7:$D$13)-V681)*T681/NETWORKDAYS(Lister!$D$19,Lister!$E$19,Lister!$D$7:$D$13),IF(MONTH(F681)&gt;7,0)))),0),"")</f>
        <v/>
      </c>
      <c r="AA681" s="31" t="str">
        <f>IF(Ansøgning!R686="","",Ansøgning!R686)</f>
        <v/>
      </c>
      <c r="AB681" s="46" t="str">
        <f>IFERROR(MAX(IF(OR(V681="",X681=""),"",IF(AND(AND(MONTH(F681)&gt;=8,MONTH(F681)&lt;9),AND(MONTH(H681)&gt;=8,MONTH(H681)&lt;9)),(NETWORKDAYS(F681,H681,Lister!$D$7:$D$13)-X681)*T681/NETWORKDAYS(Lister!$D$20,Lister!$E$20,Lister!$D$7:$D$13),IF(AND(MONTH(F681)=7,MONTH(H681)=8),(NETWORKDAYS(Lister!$D$20,H681,Lister!$D$7:$D$13)-X681)*T681/NETWORKDAYS(Lister!$D$20,Lister!$E$20,Lister!$D$7:$D$13),IF(AND(MONTH(F681)=7,MONTH(H681)=7),0)))),0),"")</f>
        <v/>
      </c>
      <c r="AC681" s="15" t="str">
        <f>IF(Ansøgning!U686="","",Ansøgning!U686)</f>
        <v/>
      </c>
      <c r="AD681" s="31" t="str">
        <f t="shared" si="73"/>
        <v/>
      </c>
      <c r="AE681" s="31" t="str">
        <f t="shared" si="74"/>
        <v/>
      </c>
      <c r="AF681" s="51" t="str">
        <f t="shared" si="75"/>
        <v/>
      </c>
      <c r="AG681" s="15" t="str">
        <f t="shared" si="76"/>
        <v/>
      </c>
    </row>
    <row r="682" spans="1:33" x14ac:dyDescent="0.25">
      <c r="A682" s="13" t="str">
        <f>IF(Ansøgning!A687="","",Ansøgning!A687)</f>
        <v/>
      </c>
      <c r="B682" s="13" t="str">
        <f>IF(Ansøgning!B687="","",Ansøgning!B687)</f>
        <v/>
      </c>
      <c r="C682" s="13" t="str">
        <f>IF(Ansøgning!C687="","",Ansøgning!C687)</f>
        <v/>
      </c>
      <c r="D682" s="13" t="str">
        <f>IF(Ansøgning!D687="","",Ansøgning!D687)</f>
        <v/>
      </c>
      <c r="E682" s="14" t="str">
        <f>IF(Ansøgning!E687="","",Ansøgning!E687)</f>
        <v/>
      </c>
      <c r="F682" s="16"/>
      <c r="G682" s="14" t="str">
        <f>IF(Ansøgning!F687="","",Ansøgning!F687)</f>
        <v/>
      </c>
      <c r="H682" s="16"/>
      <c r="I682" s="72" t="str">
        <f>IF(OR(F682="",H682=""),"",NETWORKDAYS(F682,H682,Lister!$D$7:$D$13))</f>
        <v/>
      </c>
      <c r="J682" s="53" t="str">
        <f>IF(Ansøgning!H687="","",Ansøgning!H687)</f>
        <v/>
      </c>
      <c r="K682" s="32" t="str">
        <f t="shared" si="70"/>
        <v/>
      </c>
      <c r="L682" s="31" t="str">
        <f>IF(Ansøgning!J687="","",Ansøgning!J687)</f>
        <v/>
      </c>
      <c r="M682" s="18"/>
      <c r="N682" s="31" t="str">
        <f>IF(Ansøgning!K687="","",Ansøgning!K687)</f>
        <v/>
      </c>
      <c r="O682" s="18"/>
      <c r="P682" s="15" t="str">
        <f>IF(Ansøgning!L687="","",Ansøgning!L687)</f>
        <v/>
      </c>
      <c r="Q682" s="46" t="str">
        <f t="shared" si="71"/>
        <v/>
      </c>
      <c r="R682" s="46"/>
      <c r="S682" s="101" t="str">
        <f>IF(Ansøgning!M687="","",Ansøgning!M687)</f>
        <v/>
      </c>
      <c r="T682" s="31" t="str">
        <f t="shared" si="72"/>
        <v/>
      </c>
      <c r="U682" s="102" t="str">
        <f>IF(Ansøgning!O687="","",Ansøgning!O687)</f>
        <v/>
      </c>
      <c r="V682" s="20"/>
      <c r="W682" s="102" t="str">
        <f>IF(Ansøgning!P687="","",Ansøgning!P687)</f>
        <v/>
      </c>
      <c r="X682" s="20"/>
      <c r="Y682" s="31" t="str">
        <f>IF(Ansøgning!Q687="","",Ansøgning!Q687)</f>
        <v/>
      </c>
      <c r="Z682" s="46" t="str">
        <f>IFERROR(MAX(IF(OR(V682="",X682=""),"",IF(AND(AND(MONTH(F682)&gt;=7,MONTH(F682)&lt;8),AND(MONTH(H682)&gt;=7,MONTH(H682)&lt;8)),(NETWORKDAYS(F682,H682,Lister!$D$7:$D$13)-V682)*T682/NETWORKDAYS(Lister!$D$19,Lister!$E$19,Lister!$D$7:$D$13),IF(AND(AND(MONTH(F682)&gt;=7,MONTH(F682)&lt;8),MONTH(H682)&gt;7),(NETWORKDAYS(F682,Lister!$E$19,Lister!$D$7:$D$13)-V682)*T682/NETWORKDAYS(Lister!$D$19,Lister!$E$19,Lister!$D$7:$D$13),IF(MONTH(F682)&gt;7,0)))),0),"")</f>
        <v/>
      </c>
      <c r="AA682" s="31" t="str">
        <f>IF(Ansøgning!R687="","",Ansøgning!R687)</f>
        <v/>
      </c>
      <c r="AB682" s="46" t="str">
        <f>IFERROR(MAX(IF(OR(V682="",X682=""),"",IF(AND(AND(MONTH(F682)&gt;=8,MONTH(F682)&lt;9),AND(MONTH(H682)&gt;=8,MONTH(H682)&lt;9)),(NETWORKDAYS(F682,H682,Lister!$D$7:$D$13)-X682)*T682/NETWORKDAYS(Lister!$D$20,Lister!$E$20,Lister!$D$7:$D$13),IF(AND(MONTH(F682)=7,MONTH(H682)=8),(NETWORKDAYS(Lister!$D$20,H682,Lister!$D$7:$D$13)-X682)*T682/NETWORKDAYS(Lister!$D$20,Lister!$E$20,Lister!$D$7:$D$13),IF(AND(MONTH(F682)=7,MONTH(H682)=7),0)))),0),"")</f>
        <v/>
      </c>
      <c r="AC682" s="15" t="str">
        <f>IF(Ansøgning!U687="","",Ansøgning!U687)</f>
        <v/>
      </c>
      <c r="AD682" s="31" t="str">
        <f t="shared" si="73"/>
        <v/>
      </c>
      <c r="AE682" s="31" t="str">
        <f t="shared" si="74"/>
        <v/>
      </c>
      <c r="AF682" s="51" t="str">
        <f t="shared" si="75"/>
        <v/>
      </c>
      <c r="AG682" s="15" t="str">
        <f t="shared" si="76"/>
        <v/>
      </c>
    </row>
    <row r="683" spans="1:33" x14ac:dyDescent="0.25">
      <c r="A683" s="13" t="str">
        <f>IF(Ansøgning!A688="","",Ansøgning!A688)</f>
        <v/>
      </c>
      <c r="B683" s="13" t="str">
        <f>IF(Ansøgning!B688="","",Ansøgning!B688)</f>
        <v/>
      </c>
      <c r="C683" s="13" t="str">
        <f>IF(Ansøgning!C688="","",Ansøgning!C688)</f>
        <v/>
      </c>
      <c r="D683" s="13" t="str">
        <f>IF(Ansøgning!D688="","",Ansøgning!D688)</f>
        <v/>
      </c>
      <c r="E683" s="14" t="str">
        <f>IF(Ansøgning!E688="","",Ansøgning!E688)</f>
        <v/>
      </c>
      <c r="F683" s="16"/>
      <c r="G683" s="14" t="str">
        <f>IF(Ansøgning!F688="","",Ansøgning!F688)</f>
        <v/>
      </c>
      <c r="H683" s="16"/>
      <c r="I683" s="72" t="str">
        <f>IF(OR(F683="",H683=""),"",NETWORKDAYS(F683,H683,Lister!$D$7:$D$13))</f>
        <v/>
      </c>
      <c r="J683" s="53" t="str">
        <f>IF(Ansøgning!H688="","",Ansøgning!H688)</f>
        <v/>
      </c>
      <c r="K683" s="32" t="str">
        <f t="shared" si="70"/>
        <v/>
      </c>
      <c r="L683" s="31" t="str">
        <f>IF(Ansøgning!J688="","",Ansøgning!J688)</f>
        <v/>
      </c>
      <c r="M683" s="18"/>
      <c r="N683" s="31" t="str">
        <f>IF(Ansøgning!K688="","",Ansøgning!K688)</f>
        <v/>
      </c>
      <c r="O683" s="18"/>
      <c r="P683" s="15" t="str">
        <f>IF(Ansøgning!L688="","",Ansøgning!L688)</f>
        <v/>
      </c>
      <c r="Q683" s="46" t="str">
        <f t="shared" si="71"/>
        <v/>
      </c>
      <c r="R683" s="46"/>
      <c r="S683" s="101" t="str">
        <f>IF(Ansøgning!M688="","",Ansøgning!M688)</f>
        <v/>
      </c>
      <c r="T683" s="31" t="str">
        <f t="shared" si="72"/>
        <v/>
      </c>
      <c r="U683" s="102" t="str">
        <f>IF(Ansøgning!O688="","",Ansøgning!O688)</f>
        <v/>
      </c>
      <c r="V683" s="20"/>
      <c r="W683" s="102" t="str">
        <f>IF(Ansøgning!P688="","",Ansøgning!P688)</f>
        <v/>
      </c>
      <c r="X683" s="20"/>
      <c r="Y683" s="31" t="str">
        <f>IF(Ansøgning!Q688="","",Ansøgning!Q688)</f>
        <v/>
      </c>
      <c r="Z683" s="46" t="str">
        <f>IFERROR(MAX(IF(OR(V683="",X683=""),"",IF(AND(AND(MONTH(F683)&gt;=7,MONTH(F683)&lt;8),AND(MONTH(H683)&gt;=7,MONTH(H683)&lt;8)),(NETWORKDAYS(F683,H683,Lister!$D$7:$D$13)-V683)*T683/NETWORKDAYS(Lister!$D$19,Lister!$E$19,Lister!$D$7:$D$13),IF(AND(AND(MONTH(F683)&gt;=7,MONTH(F683)&lt;8),MONTH(H683)&gt;7),(NETWORKDAYS(F683,Lister!$E$19,Lister!$D$7:$D$13)-V683)*T683/NETWORKDAYS(Lister!$D$19,Lister!$E$19,Lister!$D$7:$D$13),IF(MONTH(F683)&gt;7,0)))),0),"")</f>
        <v/>
      </c>
      <c r="AA683" s="31" t="str">
        <f>IF(Ansøgning!R688="","",Ansøgning!R688)</f>
        <v/>
      </c>
      <c r="AB683" s="46" t="str">
        <f>IFERROR(MAX(IF(OR(V683="",X683=""),"",IF(AND(AND(MONTH(F683)&gt;=8,MONTH(F683)&lt;9),AND(MONTH(H683)&gt;=8,MONTH(H683)&lt;9)),(NETWORKDAYS(F683,H683,Lister!$D$7:$D$13)-X683)*T683/NETWORKDAYS(Lister!$D$20,Lister!$E$20,Lister!$D$7:$D$13),IF(AND(MONTH(F683)=7,MONTH(H683)=8),(NETWORKDAYS(Lister!$D$20,H683,Lister!$D$7:$D$13)-X683)*T683/NETWORKDAYS(Lister!$D$20,Lister!$E$20,Lister!$D$7:$D$13),IF(AND(MONTH(F683)=7,MONTH(H683)=7),0)))),0),"")</f>
        <v/>
      </c>
      <c r="AC683" s="15" t="str">
        <f>IF(Ansøgning!U688="","",Ansøgning!U688)</f>
        <v/>
      </c>
      <c r="AD683" s="31" t="str">
        <f t="shared" si="73"/>
        <v/>
      </c>
      <c r="AE683" s="31" t="str">
        <f t="shared" si="74"/>
        <v/>
      </c>
      <c r="AF683" s="51" t="str">
        <f t="shared" si="75"/>
        <v/>
      </c>
      <c r="AG683" s="15" t="str">
        <f t="shared" si="76"/>
        <v/>
      </c>
    </row>
    <row r="684" spans="1:33" x14ac:dyDescent="0.25">
      <c r="A684" s="13" t="str">
        <f>IF(Ansøgning!A689="","",Ansøgning!A689)</f>
        <v/>
      </c>
      <c r="B684" s="13" t="str">
        <f>IF(Ansøgning!B689="","",Ansøgning!B689)</f>
        <v/>
      </c>
      <c r="C684" s="13" t="str">
        <f>IF(Ansøgning!C689="","",Ansøgning!C689)</f>
        <v/>
      </c>
      <c r="D684" s="13" t="str">
        <f>IF(Ansøgning!D689="","",Ansøgning!D689)</f>
        <v/>
      </c>
      <c r="E684" s="14" t="str">
        <f>IF(Ansøgning!E689="","",Ansøgning!E689)</f>
        <v/>
      </c>
      <c r="F684" s="16"/>
      <c r="G684" s="14" t="str">
        <f>IF(Ansøgning!F689="","",Ansøgning!F689)</f>
        <v/>
      </c>
      <c r="H684" s="16"/>
      <c r="I684" s="72" t="str">
        <f>IF(OR(F684="",H684=""),"",NETWORKDAYS(F684,H684,Lister!$D$7:$D$13))</f>
        <v/>
      </c>
      <c r="J684" s="53" t="str">
        <f>IF(Ansøgning!H689="","",Ansøgning!H689)</f>
        <v/>
      </c>
      <c r="K684" s="32" t="str">
        <f t="shared" si="70"/>
        <v/>
      </c>
      <c r="L684" s="31" t="str">
        <f>IF(Ansøgning!J689="","",Ansøgning!J689)</f>
        <v/>
      </c>
      <c r="M684" s="18"/>
      <c r="N684" s="31" t="str">
        <f>IF(Ansøgning!K689="","",Ansøgning!K689)</f>
        <v/>
      </c>
      <c r="O684" s="18"/>
      <c r="P684" s="15" t="str">
        <f>IF(Ansøgning!L689="","",Ansøgning!L689)</f>
        <v/>
      </c>
      <c r="Q684" s="46" t="str">
        <f t="shared" si="71"/>
        <v/>
      </c>
      <c r="R684" s="46"/>
      <c r="S684" s="101" t="str">
        <f>IF(Ansøgning!M689="","",Ansøgning!M689)</f>
        <v/>
      </c>
      <c r="T684" s="31" t="str">
        <f t="shared" si="72"/>
        <v/>
      </c>
      <c r="U684" s="102" t="str">
        <f>IF(Ansøgning!O689="","",Ansøgning!O689)</f>
        <v/>
      </c>
      <c r="V684" s="20"/>
      <c r="W684" s="102" t="str">
        <f>IF(Ansøgning!P689="","",Ansøgning!P689)</f>
        <v/>
      </c>
      <c r="X684" s="20"/>
      <c r="Y684" s="31" t="str">
        <f>IF(Ansøgning!Q689="","",Ansøgning!Q689)</f>
        <v/>
      </c>
      <c r="Z684" s="46" t="str">
        <f>IFERROR(MAX(IF(OR(V684="",X684=""),"",IF(AND(AND(MONTH(F684)&gt;=7,MONTH(F684)&lt;8),AND(MONTH(H684)&gt;=7,MONTH(H684)&lt;8)),(NETWORKDAYS(F684,H684,Lister!$D$7:$D$13)-V684)*T684/NETWORKDAYS(Lister!$D$19,Lister!$E$19,Lister!$D$7:$D$13),IF(AND(AND(MONTH(F684)&gt;=7,MONTH(F684)&lt;8),MONTH(H684)&gt;7),(NETWORKDAYS(F684,Lister!$E$19,Lister!$D$7:$D$13)-V684)*T684/NETWORKDAYS(Lister!$D$19,Lister!$E$19,Lister!$D$7:$D$13),IF(MONTH(F684)&gt;7,0)))),0),"")</f>
        <v/>
      </c>
      <c r="AA684" s="31" t="str">
        <f>IF(Ansøgning!R689="","",Ansøgning!R689)</f>
        <v/>
      </c>
      <c r="AB684" s="46" t="str">
        <f>IFERROR(MAX(IF(OR(V684="",X684=""),"",IF(AND(AND(MONTH(F684)&gt;=8,MONTH(F684)&lt;9),AND(MONTH(H684)&gt;=8,MONTH(H684)&lt;9)),(NETWORKDAYS(F684,H684,Lister!$D$7:$D$13)-X684)*T684/NETWORKDAYS(Lister!$D$20,Lister!$E$20,Lister!$D$7:$D$13),IF(AND(MONTH(F684)=7,MONTH(H684)=8),(NETWORKDAYS(Lister!$D$20,H684,Lister!$D$7:$D$13)-X684)*T684/NETWORKDAYS(Lister!$D$20,Lister!$E$20,Lister!$D$7:$D$13),IF(AND(MONTH(F684)=7,MONTH(H684)=7),0)))),0),"")</f>
        <v/>
      </c>
      <c r="AC684" s="15" t="str">
        <f>IF(Ansøgning!U689="","",Ansøgning!U689)</f>
        <v/>
      </c>
      <c r="AD684" s="31" t="str">
        <f t="shared" si="73"/>
        <v/>
      </c>
      <c r="AE684" s="31" t="str">
        <f t="shared" si="74"/>
        <v/>
      </c>
      <c r="AF684" s="51" t="str">
        <f t="shared" si="75"/>
        <v/>
      </c>
      <c r="AG684" s="15" t="str">
        <f t="shared" si="76"/>
        <v/>
      </c>
    </row>
    <row r="685" spans="1:33" x14ac:dyDescent="0.25">
      <c r="A685" s="13" t="str">
        <f>IF(Ansøgning!A690="","",Ansøgning!A690)</f>
        <v/>
      </c>
      <c r="B685" s="13" t="str">
        <f>IF(Ansøgning!B690="","",Ansøgning!B690)</f>
        <v/>
      </c>
      <c r="C685" s="13" t="str">
        <f>IF(Ansøgning!C690="","",Ansøgning!C690)</f>
        <v/>
      </c>
      <c r="D685" s="13" t="str">
        <f>IF(Ansøgning!D690="","",Ansøgning!D690)</f>
        <v/>
      </c>
      <c r="E685" s="14" t="str">
        <f>IF(Ansøgning!E690="","",Ansøgning!E690)</f>
        <v/>
      </c>
      <c r="F685" s="16"/>
      <c r="G685" s="14" t="str">
        <f>IF(Ansøgning!F690="","",Ansøgning!F690)</f>
        <v/>
      </c>
      <c r="H685" s="16"/>
      <c r="I685" s="72" t="str">
        <f>IF(OR(F685="",H685=""),"",NETWORKDAYS(F685,H685,Lister!$D$7:$D$13))</f>
        <v/>
      </c>
      <c r="J685" s="53" t="str">
        <f>IF(Ansøgning!H690="","",Ansøgning!H690)</f>
        <v/>
      </c>
      <c r="K685" s="32" t="str">
        <f t="shared" si="70"/>
        <v/>
      </c>
      <c r="L685" s="31" t="str">
        <f>IF(Ansøgning!J690="","",Ansøgning!J690)</f>
        <v/>
      </c>
      <c r="M685" s="18"/>
      <c r="N685" s="31" t="str">
        <f>IF(Ansøgning!K690="","",Ansøgning!K690)</f>
        <v/>
      </c>
      <c r="O685" s="18"/>
      <c r="P685" s="15" t="str">
        <f>IF(Ansøgning!L690="","",Ansøgning!L690)</f>
        <v/>
      </c>
      <c r="Q685" s="46" t="str">
        <f t="shared" si="71"/>
        <v/>
      </c>
      <c r="R685" s="46"/>
      <c r="S685" s="101" t="str">
        <f>IF(Ansøgning!M690="","",Ansøgning!M690)</f>
        <v/>
      </c>
      <c r="T685" s="31" t="str">
        <f t="shared" si="72"/>
        <v/>
      </c>
      <c r="U685" s="102" t="str">
        <f>IF(Ansøgning!O690="","",Ansøgning!O690)</f>
        <v/>
      </c>
      <c r="V685" s="20"/>
      <c r="W685" s="102" t="str">
        <f>IF(Ansøgning!P690="","",Ansøgning!P690)</f>
        <v/>
      </c>
      <c r="X685" s="20"/>
      <c r="Y685" s="31" t="str">
        <f>IF(Ansøgning!Q690="","",Ansøgning!Q690)</f>
        <v/>
      </c>
      <c r="Z685" s="46" t="str">
        <f>IFERROR(MAX(IF(OR(V685="",X685=""),"",IF(AND(AND(MONTH(F685)&gt;=7,MONTH(F685)&lt;8),AND(MONTH(H685)&gt;=7,MONTH(H685)&lt;8)),(NETWORKDAYS(F685,H685,Lister!$D$7:$D$13)-V685)*T685/NETWORKDAYS(Lister!$D$19,Lister!$E$19,Lister!$D$7:$D$13),IF(AND(AND(MONTH(F685)&gt;=7,MONTH(F685)&lt;8),MONTH(H685)&gt;7),(NETWORKDAYS(F685,Lister!$E$19,Lister!$D$7:$D$13)-V685)*T685/NETWORKDAYS(Lister!$D$19,Lister!$E$19,Lister!$D$7:$D$13),IF(MONTH(F685)&gt;7,0)))),0),"")</f>
        <v/>
      </c>
      <c r="AA685" s="31" t="str">
        <f>IF(Ansøgning!R690="","",Ansøgning!R690)</f>
        <v/>
      </c>
      <c r="AB685" s="46" t="str">
        <f>IFERROR(MAX(IF(OR(V685="",X685=""),"",IF(AND(AND(MONTH(F685)&gt;=8,MONTH(F685)&lt;9),AND(MONTH(H685)&gt;=8,MONTH(H685)&lt;9)),(NETWORKDAYS(F685,H685,Lister!$D$7:$D$13)-X685)*T685/NETWORKDAYS(Lister!$D$20,Lister!$E$20,Lister!$D$7:$D$13),IF(AND(MONTH(F685)=7,MONTH(H685)=8),(NETWORKDAYS(Lister!$D$20,H685,Lister!$D$7:$D$13)-X685)*T685/NETWORKDAYS(Lister!$D$20,Lister!$E$20,Lister!$D$7:$D$13),IF(AND(MONTH(F685)=7,MONTH(H685)=7),0)))),0),"")</f>
        <v/>
      </c>
      <c r="AC685" s="15" t="str">
        <f>IF(Ansøgning!U690="","",Ansøgning!U690)</f>
        <v/>
      </c>
      <c r="AD685" s="31" t="str">
        <f t="shared" si="73"/>
        <v/>
      </c>
      <c r="AE685" s="31" t="str">
        <f t="shared" si="74"/>
        <v/>
      </c>
      <c r="AF685" s="51" t="str">
        <f t="shared" si="75"/>
        <v/>
      </c>
      <c r="AG685" s="15" t="str">
        <f t="shared" si="76"/>
        <v/>
      </c>
    </row>
    <row r="686" spans="1:33" x14ac:dyDescent="0.25">
      <c r="A686" s="13" t="str">
        <f>IF(Ansøgning!A691="","",Ansøgning!A691)</f>
        <v/>
      </c>
      <c r="B686" s="13" t="str">
        <f>IF(Ansøgning!B691="","",Ansøgning!B691)</f>
        <v/>
      </c>
      <c r="C686" s="13" t="str">
        <f>IF(Ansøgning!C691="","",Ansøgning!C691)</f>
        <v/>
      </c>
      <c r="D686" s="13" t="str">
        <f>IF(Ansøgning!D691="","",Ansøgning!D691)</f>
        <v/>
      </c>
      <c r="E686" s="14" t="str">
        <f>IF(Ansøgning!E691="","",Ansøgning!E691)</f>
        <v/>
      </c>
      <c r="F686" s="16"/>
      <c r="G686" s="14" t="str">
        <f>IF(Ansøgning!F691="","",Ansøgning!F691)</f>
        <v/>
      </c>
      <c r="H686" s="16"/>
      <c r="I686" s="72" t="str">
        <f>IF(OR(F686="",H686=""),"",NETWORKDAYS(F686,H686,Lister!$D$7:$D$13))</f>
        <v/>
      </c>
      <c r="J686" s="53" t="str">
        <f>IF(Ansøgning!H691="","",Ansøgning!H691)</f>
        <v/>
      </c>
      <c r="K686" s="32" t="str">
        <f t="shared" si="70"/>
        <v/>
      </c>
      <c r="L686" s="31" t="str">
        <f>IF(Ansøgning!J691="","",Ansøgning!J691)</f>
        <v/>
      </c>
      <c r="M686" s="18"/>
      <c r="N686" s="31" t="str">
        <f>IF(Ansøgning!K691="","",Ansøgning!K691)</f>
        <v/>
      </c>
      <c r="O686" s="18"/>
      <c r="P686" s="15" t="str">
        <f>IF(Ansøgning!L691="","",Ansøgning!L691)</f>
        <v/>
      </c>
      <c r="Q686" s="46" t="str">
        <f t="shared" si="71"/>
        <v/>
      </c>
      <c r="R686" s="46"/>
      <c r="S686" s="101" t="str">
        <f>IF(Ansøgning!M691="","",Ansøgning!M691)</f>
        <v/>
      </c>
      <c r="T686" s="31" t="str">
        <f t="shared" si="72"/>
        <v/>
      </c>
      <c r="U686" s="102" t="str">
        <f>IF(Ansøgning!O691="","",Ansøgning!O691)</f>
        <v/>
      </c>
      <c r="V686" s="20"/>
      <c r="W686" s="102" t="str">
        <f>IF(Ansøgning!P691="","",Ansøgning!P691)</f>
        <v/>
      </c>
      <c r="X686" s="20"/>
      <c r="Y686" s="31" t="str">
        <f>IF(Ansøgning!Q691="","",Ansøgning!Q691)</f>
        <v/>
      </c>
      <c r="Z686" s="46" t="str">
        <f>IFERROR(MAX(IF(OR(V686="",X686=""),"",IF(AND(AND(MONTH(F686)&gt;=7,MONTH(F686)&lt;8),AND(MONTH(H686)&gt;=7,MONTH(H686)&lt;8)),(NETWORKDAYS(F686,H686,Lister!$D$7:$D$13)-V686)*T686/NETWORKDAYS(Lister!$D$19,Lister!$E$19,Lister!$D$7:$D$13),IF(AND(AND(MONTH(F686)&gt;=7,MONTH(F686)&lt;8),MONTH(H686)&gt;7),(NETWORKDAYS(F686,Lister!$E$19,Lister!$D$7:$D$13)-V686)*T686/NETWORKDAYS(Lister!$D$19,Lister!$E$19,Lister!$D$7:$D$13),IF(MONTH(F686)&gt;7,0)))),0),"")</f>
        <v/>
      </c>
      <c r="AA686" s="31" t="str">
        <f>IF(Ansøgning!R691="","",Ansøgning!R691)</f>
        <v/>
      </c>
      <c r="AB686" s="46" t="str">
        <f>IFERROR(MAX(IF(OR(V686="",X686=""),"",IF(AND(AND(MONTH(F686)&gt;=8,MONTH(F686)&lt;9),AND(MONTH(H686)&gt;=8,MONTH(H686)&lt;9)),(NETWORKDAYS(F686,H686,Lister!$D$7:$D$13)-X686)*T686/NETWORKDAYS(Lister!$D$20,Lister!$E$20,Lister!$D$7:$D$13),IF(AND(MONTH(F686)=7,MONTH(H686)=8),(NETWORKDAYS(Lister!$D$20,H686,Lister!$D$7:$D$13)-X686)*T686/NETWORKDAYS(Lister!$D$20,Lister!$E$20,Lister!$D$7:$D$13),IF(AND(MONTH(F686)=7,MONTH(H686)=7),0)))),0),"")</f>
        <v/>
      </c>
      <c r="AC686" s="15" t="str">
        <f>IF(Ansøgning!U691="","",Ansøgning!U691)</f>
        <v/>
      </c>
      <c r="AD686" s="31" t="str">
        <f t="shared" si="73"/>
        <v/>
      </c>
      <c r="AE686" s="31" t="str">
        <f t="shared" si="74"/>
        <v/>
      </c>
      <c r="AF686" s="51" t="str">
        <f t="shared" si="75"/>
        <v/>
      </c>
      <c r="AG686" s="15" t="str">
        <f t="shared" si="76"/>
        <v/>
      </c>
    </row>
    <row r="687" spans="1:33" x14ac:dyDescent="0.25">
      <c r="A687" s="13" t="str">
        <f>IF(Ansøgning!A692="","",Ansøgning!A692)</f>
        <v/>
      </c>
      <c r="B687" s="13" t="str">
        <f>IF(Ansøgning!B692="","",Ansøgning!B692)</f>
        <v/>
      </c>
      <c r="C687" s="13" t="str">
        <f>IF(Ansøgning!C692="","",Ansøgning!C692)</f>
        <v/>
      </c>
      <c r="D687" s="13" t="str">
        <f>IF(Ansøgning!D692="","",Ansøgning!D692)</f>
        <v/>
      </c>
      <c r="E687" s="14" t="str">
        <f>IF(Ansøgning!E692="","",Ansøgning!E692)</f>
        <v/>
      </c>
      <c r="F687" s="16"/>
      <c r="G687" s="14" t="str">
        <f>IF(Ansøgning!F692="","",Ansøgning!F692)</f>
        <v/>
      </c>
      <c r="H687" s="16"/>
      <c r="I687" s="72" t="str">
        <f>IF(OR(F687="",H687=""),"",NETWORKDAYS(F687,H687,Lister!$D$7:$D$13))</f>
        <v/>
      </c>
      <c r="J687" s="53" t="str">
        <f>IF(Ansøgning!H692="","",Ansøgning!H692)</f>
        <v/>
      </c>
      <c r="K687" s="32" t="str">
        <f t="shared" si="70"/>
        <v/>
      </c>
      <c r="L687" s="31" t="str">
        <f>IF(Ansøgning!J692="","",Ansøgning!J692)</f>
        <v/>
      </c>
      <c r="M687" s="18"/>
      <c r="N687" s="31" t="str">
        <f>IF(Ansøgning!K692="","",Ansøgning!K692)</f>
        <v/>
      </c>
      <c r="O687" s="18"/>
      <c r="P687" s="15" t="str">
        <f>IF(Ansøgning!L692="","",Ansøgning!L692)</f>
        <v/>
      </c>
      <c r="Q687" s="46" t="str">
        <f t="shared" si="71"/>
        <v/>
      </c>
      <c r="R687" s="46"/>
      <c r="S687" s="101" t="str">
        <f>IF(Ansøgning!M692="","",Ansøgning!M692)</f>
        <v/>
      </c>
      <c r="T687" s="31" t="str">
        <f t="shared" si="72"/>
        <v/>
      </c>
      <c r="U687" s="102" t="str">
        <f>IF(Ansøgning!O692="","",Ansøgning!O692)</f>
        <v/>
      </c>
      <c r="V687" s="20"/>
      <c r="W687" s="102" t="str">
        <f>IF(Ansøgning!P692="","",Ansøgning!P692)</f>
        <v/>
      </c>
      <c r="X687" s="20"/>
      <c r="Y687" s="31" t="str">
        <f>IF(Ansøgning!Q692="","",Ansøgning!Q692)</f>
        <v/>
      </c>
      <c r="Z687" s="46" t="str">
        <f>IFERROR(MAX(IF(OR(V687="",X687=""),"",IF(AND(AND(MONTH(F687)&gt;=7,MONTH(F687)&lt;8),AND(MONTH(H687)&gt;=7,MONTH(H687)&lt;8)),(NETWORKDAYS(F687,H687,Lister!$D$7:$D$13)-V687)*T687/NETWORKDAYS(Lister!$D$19,Lister!$E$19,Lister!$D$7:$D$13),IF(AND(AND(MONTH(F687)&gt;=7,MONTH(F687)&lt;8),MONTH(H687)&gt;7),(NETWORKDAYS(F687,Lister!$E$19,Lister!$D$7:$D$13)-V687)*T687/NETWORKDAYS(Lister!$D$19,Lister!$E$19,Lister!$D$7:$D$13),IF(MONTH(F687)&gt;7,0)))),0),"")</f>
        <v/>
      </c>
      <c r="AA687" s="31" t="str">
        <f>IF(Ansøgning!R692="","",Ansøgning!R692)</f>
        <v/>
      </c>
      <c r="AB687" s="46" t="str">
        <f>IFERROR(MAX(IF(OR(V687="",X687=""),"",IF(AND(AND(MONTH(F687)&gt;=8,MONTH(F687)&lt;9),AND(MONTH(H687)&gt;=8,MONTH(H687)&lt;9)),(NETWORKDAYS(F687,H687,Lister!$D$7:$D$13)-X687)*T687/NETWORKDAYS(Lister!$D$20,Lister!$E$20,Lister!$D$7:$D$13),IF(AND(MONTH(F687)=7,MONTH(H687)=8),(NETWORKDAYS(Lister!$D$20,H687,Lister!$D$7:$D$13)-X687)*T687/NETWORKDAYS(Lister!$D$20,Lister!$E$20,Lister!$D$7:$D$13),IF(AND(MONTH(F687)=7,MONTH(H687)=7),0)))),0),"")</f>
        <v/>
      </c>
      <c r="AC687" s="15" t="str">
        <f>IF(Ansøgning!U692="","",Ansøgning!U692)</f>
        <v/>
      </c>
      <c r="AD687" s="31" t="str">
        <f t="shared" si="73"/>
        <v/>
      </c>
      <c r="AE687" s="31" t="str">
        <f t="shared" si="74"/>
        <v/>
      </c>
      <c r="AF687" s="51" t="str">
        <f t="shared" si="75"/>
        <v/>
      </c>
      <c r="AG687" s="15" t="str">
        <f t="shared" si="76"/>
        <v/>
      </c>
    </row>
    <row r="688" spans="1:33" x14ac:dyDescent="0.25">
      <c r="A688" s="13" t="str">
        <f>IF(Ansøgning!A693="","",Ansøgning!A693)</f>
        <v/>
      </c>
      <c r="B688" s="13" t="str">
        <f>IF(Ansøgning!B693="","",Ansøgning!B693)</f>
        <v/>
      </c>
      <c r="C688" s="13" t="str">
        <f>IF(Ansøgning!C693="","",Ansøgning!C693)</f>
        <v/>
      </c>
      <c r="D688" s="13" t="str">
        <f>IF(Ansøgning!D693="","",Ansøgning!D693)</f>
        <v/>
      </c>
      <c r="E688" s="14" t="str">
        <f>IF(Ansøgning!E693="","",Ansøgning!E693)</f>
        <v/>
      </c>
      <c r="F688" s="16"/>
      <c r="G688" s="14" t="str">
        <f>IF(Ansøgning!F693="","",Ansøgning!F693)</f>
        <v/>
      </c>
      <c r="H688" s="16"/>
      <c r="I688" s="72" t="str">
        <f>IF(OR(F688="",H688=""),"",NETWORKDAYS(F688,H688,Lister!$D$7:$D$13))</f>
        <v/>
      </c>
      <c r="J688" s="53" t="str">
        <f>IF(Ansøgning!H693="","",Ansøgning!H693)</f>
        <v/>
      </c>
      <c r="K688" s="32" t="str">
        <f t="shared" si="70"/>
        <v/>
      </c>
      <c r="L688" s="31" t="str">
        <f>IF(Ansøgning!J693="","",Ansøgning!J693)</f>
        <v/>
      </c>
      <c r="M688" s="18"/>
      <c r="N688" s="31" t="str">
        <f>IF(Ansøgning!K693="","",Ansøgning!K693)</f>
        <v/>
      </c>
      <c r="O688" s="18"/>
      <c r="P688" s="15" t="str">
        <f>IF(Ansøgning!L693="","",Ansøgning!L693)</f>
        <v/>
      </c>
      <c r="Q688" s="46" t="str">
        <f t="shared" si="71"/>
        <v/>
      </c>
      <c r="R688" s="46"/>
      <c r="S688" s="101" t="str">
        <f>IF(Ansøgning!M693="","",Ansøgning!M693)</f>
        <v/>
      </c>
      <c r="T688" s="31" t="str">
        <f t="shared" si="72"/>
        <v/>
      </c>
      <c r="U688" s="102" t="str">
        <f>IF(Ansøgning!O693="","",Ansøgning!O693)</f>
        <v/>
      </c>
      <c r="V688" s="20"/>
      <c r="W688" s="102" t="str">
        <f>IF(Ansøgning!P693="","",Ansøgning!P693)</f>
        <v/>
      </c>
      <c r="X688" s="20"/>
      <c r="Y688" s="31" t="str">
        <f>IF(Ansøgning!Q693="","",Ansøgning!Q693)</f>
        <v/>
      </c>
      <c r="Z688" s="46" t="str">
        <f>IFERROR(MAX(IF(OR(V688="",X688=""),"",IF(AND(AND(MONTH(F688)&gt;=7,MONTH(F688)&lt;8),AND(MONTH(H688)&gt;=7,MONTH(H688)&lt;8)),(NETWORKDAYS(F688,H688,Lister!$D$7:$D$13)-V688)*T688/NETWORKDAYS(Lister!$D$19,Lister!$E$19,Lister!$D$7:$D$13),IF(AND(AND(MONTH(F688)&gt;=7,MONTH(F688)&lt;8),MONTH(H688)&gt;7),(NETWORKDAYS(F688,Lister!$E$19,Lister!$D$7:$D$13)-V688)*T688/NETWORKDAYS(Lister!$D$19,Lister!$E$19,Lister!$D$7:$D$13),IF(MONTH(F688)&gt;7,0)))),0),"")</f>
        <v/>
      </c>
      <c r="AA688" s="31" t="str">
        <f>IF(Ansøgning!R693="","",Ansøgning!R693)</f>
        <v/>
      </c>
      <c r="AB688" s="46" t="str">
        <f>IFERROR(MAX(IF(OR(V688="",X688=""),"",IF(AND(AND(MONTH(F688)&gt;=8,MONTH(F688)&lt;9),AND(MONTH(H688)&gt;=8,MONTH(H688)&lt;9)),(NETWORKDAYS(F688,H688,Lister!$D$7:$D$13)-X688)*T688/NETWORKDAYS(Lister!$D$20,Lister!$E$20,Lister!$D$7:$D$13),IF(AND(MONTH(F688)=7,MONTH(H688)=8),(NETWORKDAYS(Lister!$D$20,H688,Lister!$D$7:$D$13)-X688)*T688/NETWORKDAYS(Lister!$D$20,Lister!$E$20,Lister!$D$7:$D$13),IF(AND(MONTH(F688)=7,MONTH(H688)=7),0)))),0),"")</f>
        <v/>
      </c>
      <c r="AC688" s="15" t="str">
        <f>IF(Ansøgning!U693="","",Ansøgning!U693)</f>
        <v/>
      </c>
      <c r="AD688" s="31" t="str">
        <f t="shared" si="73"/>
        <v/>
      </c>
      <c r="AE688" s="31" t="str">
        <f t="shared" si="74"/>
        <v/>
      </c>
      <c r="AF688" s="51" t="str">
        <f t="shared" si="75"/>
        <v/>
      </c>
      <c r="AG688" s="15" t="str">
        <f t="shared" si="76"/>
        <v/>
      </c>
    </row>
    <row r="689" spans="1:33" x14ac:dyDescent="0.25">
      <c r="A689" s="13" t="str">
        <f>IF(Ansøgning!A694="","",Ansøgning!A694)</f>
        <v/>
      </c>
      <c r="B689" s="13" t="str">
        <f>IF(Ansøgning!B694="","",Ansøgning!B694)</f>
        <v/>
      </c>
      <c r="C689" s="13" t="str">
        <f>IF(Ansøgning!C694="","",Ansøgning!C694)</f>
        <v/>
      </c>
      <c r="D689" s="13" t="str">
        <f>IF(Ansøgning!D694="","",Ansøgning!D694)</f>
        <v/>
      </c>
      <c r="E689" s="14" t="str">
        <f>IF(Ansøgning!E694="","",Ansøgning!E694)</f>
        <v/>
      </c>
      <c r="F689" s="16"/>
      <c r="G689" s="14" t="str">
        <f>IF(Ansøgning!F694="","",Ansøgning!F694)</f>
        <v/>
      </c>
      <c r="H689" s="16"/>
      <c r="I689" s="72" t="str">
        <f>IF(OR(F689="",H689=""),"",NETWORKDAYS(F689,H689,Lister!$D$7:$D$13))</f>
        <v/>
      </c>
      <c r="J689" s="53" t="str">
        <f>IF(Ansøgning!H694="","",Ansøgning!H694)</f>
        <v/>
      </c>
      <c r="K689" s="32" t="str">
        <f t="shared" si="70"/>
        <v/>
      </c>
      <c r="L689" s="31" t="str">
        <f>IF(Ansøgning!J694="","",Ansøgning!J694)</f>
        <v/>
      </c>
      <c r="M689" s="18"/>
      <c r="N689" s="31" t="str">
        <f>IF(Ansøgning!K694="","",Ansøgning!K694)</f>
        <v/>
      </c>
      <c r="O689" s="18"/>
      <c r="P689" s="15" t="str">
        <f>IF(Ansøgning!L694="","",Ansøgning!L694)</f>
        <v/>
      </c>
      <c r="Q689" s="46" t="str">
        <f t="shared" si="71"/>
        <v/>
      </c>
      <c r="R689" s="46"/>
      <c r="S689" s="101" t="str">
        <f>IF(Ansøgning!M694="","",Ansøgning!M694)</f>
        <v/>
      </c>
      <c r="T689" s="31" t="str">
        <f t="shared" si="72"/>
        <v/>
      </c>
      <c r="U689" s="102" t="str">
        <f>IF(Ansøgning!O694="","",Ansøgning!O694)</f>
        <v/>
      </c>
      <c r="V689" s="20"/>
      <c r="W689" s="102" t="str">
        <f>IF(Ansøgning!P694="","",Ansøgning!P694)</f>
        <v/>
      </c>
      <c r="X689" s="20"/>
      <c r="Y689" s="31" t="str">
        <f>IF(Ansøgning!Q694="","",Ansøgning!Q694)</f>
        <v/>
      </c>
      <c r="Z689" s="46" t="str">
        <f>IFERROR(MAX(IF(OR(V689="",X689=""),"",IF(AND(AND(MONTH(F689)&gt;=7,MONTH(F689)&lt;8),AND(MONTH(H689)&gt;=7,MONTH(H689)&lt;8)),(NETWORKDAYS(F689,H689,Lister!$D$7:$D$13)-V689)*T689/NETWORKDAYS(Lister!$D$19,Lister!$E$19,Lister!$D$7:$D$13),IF(AND(AND(MONTH(F689)&gt;=7,MONTH(F689)&lt;8),MONTH(H689)&gt;7),(NETWORKDAYS(F689,Lister!$E$19,Lister!$D$7:$D$13)-V689)*T689/NETWORKDAYS(Lister!$D$19,Lister!$E$19,Lister!$D$7:$D$13),IF(MONTH(F689)&gt;7,0)))),0),"")</f>
        <v/>
      </c>
      <c r="AA689" s="31" t="str">
        <f>IF(Ansøgning!R694="","",Ansøgning!R694)</f>
        <v/>
      </c>
      <c r="AB689" s="46" t="str">
        <f>IFERROR(MAX(IF(OR(V689="",X689=""),"",IF(AND(AND(MONTH(F689)&gt;=8,MONTH(F689)&lt;9),AND(MONTH(H689)&gt;=8,MONTH(H689)&lt;9)),(NETWORKDAYS(F689,H689,Lister!$D$7:$D$13)-X689)*T689/NETWORKDAYS(Lister!$D$20,Lister!$E$20,Lister!$D$7:$D$13),IF(AND(MONTH(F689)=7,MONTH(H689)=8),(NETWORKDAYS(Lister!$D$20,H689,Lister!$D$7:$D$13)-X689)*T689/NETWORKDAYS(Lister!$D$20,Lister!$E$20,Lister!$D$7:$D$13),IF(AND(MONTH(F689)=7,MONTH(H689)=7),0)))),0),"")</f>
        <v/>
      </c>
      <c r="AC689" s="15" t="str">
        <f>IF(Ansøgning!U694="","",Ansøgning!U694)</f>
        <v/>
      </c>
      <c r="AD689" s="31" t="str">
        <f t="shared" si="73"/>
        <v/>
      </c>
      <c r="AE689" s="31" t="str">
        <f t="shared" si="74"/>
        <v/>
      </c>
      <c r="AF689" s="51" t="str">
        <f t="shared" si="75"/>
        <v/>
      </c>
      <c r="AG689" s="15" t="str">
        <f t="shared" si="76"/>
        <v/>
      </c>
    </row>
    <row r="690" spans="1:33" x14ac:dyDescent="0.25">
      <c r="A690" s="13" t="str">
        <f>IF(Ansøgning!A695="","",Ansøgning!A695)</f>
        <v/>
      </c>
      <c r="B690" s="13" t="str">
        <f>IF(Ansøgning!B695="","",Ansøgning!B695)</f>
        <v/>
      </c>
      <c r="C690" s="13" t="str">
        <f>IF(Ansøgning!C695="","",Ansøgning!C695)</f>
        <v/>
      </c>
      <c r="D690" s="13" t="str">
        <f>IF(Ansøgning!D695="","",Ansøgning!D695)</f>
        <v/>
      </c>
      <c r="E690" s="14" t="str">
        <f>IF(Ansøgning!E695="","",Ansøgning!E695)</f>
        <v/>
      </c>
      <c r="F690" s="16"/>
      <c r="G690" s="14" t="str">
        <f>IF(Ansøgning!F695="","",Ansøgning!F695)</f>
        <v/>
      </c>
      <c r="H690" s="16"/>
      <c r="I690" s="72" t="str">
        <f>IF(OR(F690="",H690=""),"",NETWORKDAYS(F690,H690,Lister!$D$7:$D$13))</f>
        <v/>
      </c>
      <c r="J690" s="53" t="str">
        <f>IF(Ansøgning!H695="","",Ansøgning!H695)</f>
        <v/>
      </c>
      <c r="K690" s="32" t="str">
        <f t="shared" si="70"/>
        <v/>
      </c>
      <c r="L690" s="31" t="str">
        <f>IF(Ansøgning!J695="","",Ansøgning!J695)</f>
        <v/>
      </c>
      <c r="M690" s="18"/>
      <c r="N690" s="31" t="str">
        <f>IF(Ansøgning!K695="","",Ansøgning!K695)</f>
        <v/>
      </c>
      <c r="O690" s="18"/>
      <c r="P690" s="15" t="str">
        <f>IF(Ansøgning!L695="","",Ansøgning!L695)</f>
        <v/>
      </c>
      <c r="Q690" s="46" t="str">
        <f t="shared" si="71"/>
        <v/>
      </c>
      <c r="R690" s="46"/>
      <c r="S690" s="101" t="str">
        <f>IF(Ansøgning!M695="","",Ansøgning!M695)</f>
        <v/>
      </c>
      <c r="T690" s="31" t="str">
        <f t="shared" si="72"/>
        <v/>
      </c>
      <c r="U690" s="102" t="str">
        <f>IF(Ansøgning!O695="","",Ansøgning!O695)</f>
        <v/>
      </c>
      <c r="V690" s="20"/>
      <c r="W690" s="102" t="str">
        <f>IF(Ansøgning!P695="","",Ansøgning!P695)</f>
        <v/>
      </c>
      <c r="X690" s="20"/>
      <c r="Y690" s="31" t="str">
        <f>IF(Ansøgning!Q695="","",Ansøgning!Q695)</f>
        <v/>
      </c>
      <c r="Z690" s="46" t="str">
        <f>IFERROR(MAX(IF(OR(V690="",X690=""),"",IF(AND(AND(MONTH(F690)&gt;=7,MONTH(F690)&lt;8),AND(MONTH(H690)&gt;=7,MONTH(H690)&lt;8)),(NETWORKDAYS(F690,H690,Lister!$D$7:$D$13)-V690)*T690/NETWORKDAYS(Lister!$D$19,Lister!$E$19,Lister!$D$7:$D$13),IF(AND(AND(MONTH(F690)&gt;=7,MONTH(F690)&lt;8),MONTH(H690)&gt;7),(NETWORKDAYS(F690,Lister!$E$19,Lister!$D$7:$D$13)-V690)*T690/NETWORKDAYS(Lister!$D$19,Lister!$E$19,Lister!$D$7:$D$13),IF(MONTH(F690)&gt;7,0)))),0),"")</f>
        <v/>
      </c>
      <c r="AA690" s="31" t="str">
        <f>IF(Ansøgning!R695="","",Ansøgning!R695)</f>
        <v/>
      </c>
      <c r="AB690" s="46" t="str">
        <f>IFERROR(MAX(IF(OR(V690="",X690=""),"",IF(AND(AND(MONTH(F690)&gt;=8,MONTH(F690)&lt;9),AND(MONTH(H690)&gt;=8,MONTH(H690)&lt;9)),(NETWORKDAYS(F690,H690,Lister!$D$7:$D$13)-X690)*T690/NETWORKDAYS(Lister!$D$20,Lister!$E$20,Lister!$D$7:$D$13),IF(AND(MONTH(F690)=7,MONTH(H690)=8),(NETWORKDAYS(Lister!$D$20,H690,Lister!$D$7:$D$13)-X690)*T690/NETWORKDAYS(Lister!$D$20,Lister!$E$20,Lister!$D$7:$D$13),IF(AND(MONTH(F690)=7,MONTH(H690)=7),0)))),0),"")</f>
        <v/>
      </c>
      <c r="AC690" s="15" t="str">
        <f>IF(Ansøgning!U695="","",Ansøgning!U695)</f>
        <v/>
      </c>
      <c r="AD690" s="31" t="str">
        <f t="shared" si="73"/>
        <v/>
      </c>
      <c r="AE690" s="31" t="str">
        <f t="shared" si="74"/>
        <v/>
      </c>
      <c r="AF690" s="51" t="str">
        <f t="shared" si="75"/>
        <v/>
      </c>
      <c r="AG690" s="15" t="str">
        <f t="shared" si="76"/>
        <v/>
      </c>
    </row>
    <row r="691" spans="1:33" x14ac:dyDescent="0.25">
      <c r="A691" s="13" t="str">
        <f>IF(Ansøgning!A696="","",Ansøgning!A696)</f>
        <v/>
      </c>
      <c r="B691" s="13" t="str">
        <f>IF(Ansøgning!B696="","",Ansøgning!B696)</f>
        <v/>
      </c>
      <c r="C691" s="13" t="str">
        <f>IF(Ansøgning!C696="","",Ansøgning!C696)</f>
        <v/>
      </c>
      <c r="D691" s="13" t="str">
        <f>IF(Ansøgning!D696="","",Ansøgning!D696)</f>
        <v/>
      </c>
      <c r="E691" s="14" t="str">
        <f>IF(Ansøgning!E696="","",Ansøgning!E696)</f>
        <v/>
      </c>
      <c r="F691" s="16"/>
      <c r="G691" s="14" t="str">
        <f>IF(Ansøgning!F696="","",Ansøgning!F696)</f>
        <v/>
      </c>
      <c r="H691" s="16"/>
      <c r="I691" s="72" t="str">
        <f>IF(OR(F691="",H691=""),"",NETWORKDAYS(F691,H691,Lister!$D$7:$D$13))</f>
        <v/>
      </c>
      <c r="J691" s="53" t="str">
        <f>IF(Ansøgning!H696="","",Ansøgning!H696)</f>
        <v/>
      </c>
      <c r="K691" s="32" t="str">
        <f t="shared" si="70"/>
        <v/>
      </c>
      <c r="L691" s="31" t="str">
        <f>IF(Ansøgning!J696="","",Ansøgning!J696)</f>
        <v/>
      </c>
      <c r="M691" s="18"/>
      <c r="N691" s="31" t="str">
        <f>IF(Ansøgning!K696="","",Ansøgning!K696)</f>
        <v/>
      </c>
      <c r="O691" s="18"/>
      <c r="P691" s="15" t="str">
        <f>IF(Ansøgning!L696="","",Ansøgning!L696)</f>
        <v/>
      </c>
      <c r="Q691" s="46" t="str">
        <f t="shared" si="71"/>
        <v/>
      </c>
      <c r="R691" s="46"/>
      <c r="S691" s="101" t="str">
        <f>IF(Ansøgning!M696="","",Ansøgning!M696)</f>
        <v/>
      </c>
      <c r="T691" s="31" t="str">
        <f t="shared" si="72"/>
        <v/>
      </c>
      <c r="U691" s="102" t="str">
        <f>IF(Ansøgning!O696="","",Ansøgning!O696)</f>
        <v/>
      </c>
      <c r="V691" s="20"/>
      <c r="W691" s="102" t="str">
        <f>IF(Ansøgning!P696="","",Ansøgning!P696)</f>
        <v/>
      </c>
      <c r="X691" s="20"/>
      <c r="Y691" s="31" t="str">
        <f>IF(Ansøgning!Q696="","",Ansøgning!Q696)</f>
        <v/>
      </c>
      <c r="Z691" s="46" t="str">
        <f>IFERROR(MAX(IF(OR(V691="",X691=""),"",IF(AND(AND(MONTH(F691)&gt;=7,MONTH(F691)&lt;8),AND(MONTH(H691)&gt;=7,MONTH(H691)&lt;8)),(NETWORKDAYS(F691,H691,Lister!$D$7:$D$13)-V691)*T691/NETWORKDAYS(Lister!$D$19,Lister!$E$19,Lister!$D$7:$D$13),IF(AND(AND(MONTH(F691)&gt;=7,MONTH(F691)&lt;8),MONTH(H691)&gt;7),(NETWORKDAYS(F691,Lister!$E$19,Lister!$D$7:$D$13)-V691)*T691/NETWORKDAYS(Lister!$D$19,Lister!$E$19,Lister!$D$7:$D$13),IF(MONTH(F691)&gt;7,0)))),0),"")</f>
        <v/>
      </c>
      <c r="AA691" s="31" t="str">
        <f>IF(Ansøgning!R696="","",Ansøgning!R696)</f>
        <v/>
      </c>
      <c r="AB691" s="46" t="str">
        <f>IFERROR(MAX(IF(OR(V691="",X691=""),"",IF(AND(AND(MONTH(F691)&gt;=8,MONTH(F691)&lt;9),AND(MONTH(H691)&gt;=8,MONTH(H691)&lt;9)),(NETWORKDAYS(F691,H691,Lister!$D$7:$D$13)-X691)*T691/NETWORKDAYS(Lister!$D$20,Lister!$E$20,Lister!$D$7:$D$13),IF(AND(MONTH(F691)=7,MONTH(H691)=8),(NETWORKDAYS(Lister!$D$20,H691,Lister!$D$7:$D$13)-X691)*T691/NETWORKDAYS(Lister!$D$20,Lister!$E$20,Lister!$D$7:$D$13),IF(AND(MONTH(F691)=7,MONTH(H691)=7),0)))),0),"")</f>
        <v/>
      </c>
      <c r="AC691" s="15" t="str">
        <f>IF(Ansøgning!U696="","",Ansøgning!U696)</f>
        <v/>
      </c>
      <c r="AD691" s="31" t="str">
        <f t="shared" si="73"/>
        <v/>
      </c>
      <c r="AE691" s="31" t="str">
        <f t="shared" si="74"/>
        <v/>
      </c>
      <c r="AF691" s="51" t="str">
        <f t="shared" si="75"/>
        <v/>
      </c>
      <c r="AG691" s="15" t="str">
        <f t="shared" si="76"/>
        <v/>
      </c>
    </row>
    <row r="692" spans="1:33" x14ac:dyDescent="0.25">
      <c r="A692" s="13" t="str">
        <f>IF(Ansøgning!A697="","",Ansøgning!A697)</f>
        <v/>
      </c>
      <c r="B692" s="13" t="str">
        <f>IF(Ansøgning!B697="","",Ansøgning!B697)</f>
        <v/>
      </c>
      <c r="C692" s="13" t="str">
        <f>IF(Ansøgning!C697="","",Ansøgning!C697)</f>
        <v/>
      </c>
      <c r="D692" s="13" t="str">
        <f>IF(Ansøgning!D697="","",Ansøgning!D697)</f>
        <v/>
      </c>
      <c r="E692" s="14" t="str">
        <f>IF(Ansøgning!E697="","",Ansøgning!E697)</f>
        <v/>
      </c>
      <c r="F692" s="16"/>
      <c r="G692" s="14" t="str">
        <f>IF(Ansøgning!F697="","",Ansøgning!F697)</f>
        <v/>
      </c>
      <c r="H692" s="16"/>
      <c r="I692" s="72" t="str">
        <f>IF(OR(F692="",H692=""),"",NETWORKDAYS(F692,H692,Lister!$D$7:$D$13))</f>
        <v/>
      </c>
      <c r="J692" s="53" t="str">
        <f>IF(Ansøgning!H697="","",Ansøgning!H697)</f>
        <v/>
      </c>
      <c r="K692" s="32" t="str">
        <f t="shared" si="70"/>
        <v/>
      </c>
      <c r="L692" s="31" t="str">
        <f>IF(Ansøgning!J697="","",Ansøgning!J697)</f>
        <v/>
      </c>
      <c r="M692" s="18"/>
      <c r="N692" s="31" t="str">
        <f>IF(Ansøgning!K697="","",Ansøgning!K697)</f>
        <v/>
      </c>
      <c r="O692" s="18"/>
      <c r="P692" s="15" t="str">
        <f>IF(Ansøgning!L697="","",Ansøgning!L697)</f>
        <v/>
      </c>
      <c r="Q692" s="46" t="str">
        <f t="shared" si="71"/>
        <v/>
      </c>
      <c r="R692" s="46"/>
      <c r="S692" s="101" t="str">
        <f>IF(Ansøgning!M697="","",Ansøgning!M697)</f>
        <v/>
      </c>
      <c r="T692" s="31" t="str">
        <f t="shared" si="72"/>
        <v/>
      </c>
      <c r="U692" s="102" t="str">
        <f>IF(Ansøgning!O697="","",Ansøgning!O697)</f>
        <v/>
      </c>
      <c r="V692" s="20"/>
      <c r="W692" s="102" t="str">
        <f>IF(Ansøgning!P697="","",Ansøgning!P697)</f>
        <v/>
      </c>
      <c r="X692" s="20"/>
      <c r="Y692" s="31" t="str">
        <f>IF(Ansøgning!Q697="","",Ansøgning!Q697)</f>
        <v/>
      </c>
      <c r="Z692" s="46" t="str">
        <f>IFERROR(MAX(IF(OR(V692="",X692=""),"",IF(AND(AND(MONTH(F692)&gt;=7,MONTH(F692)&lt;8),AND(MONTH(H692)&gt;=7,MONTH(H692)&lt;8)),(NETWORKDAYS(F692,H692,Lister!$D$7:$D$13)-V692)*T692/NETWORKDAYS(Lister!$D$19,Lister!$E$19,Lister!$D$7:$D$13),IF(AND(AND(MONTH(F692)&gt;=7,MONTH(F692)&lt;8),MONTH(H692)&gt;7),(NETWORKDAYS(F692,Lister!$E$19,Lister!$D$7:$D$13)-V692)*T692/NETWORKDAYS(Lister!$D$19,Lister!$E$19,Lister!$D$7:$D$13),IF(MONTH(F692)&gt;7,0)))),0),"")</f>
        <v/>
      </c>
      <c r="AA692" s="31" t="str">
        <f>IF(Ansøgning!R697="","",Ansøgning!R697)</f>
        <v/>
      </c>
      <c r="AB692" s="46" t="str">
        <f>IFERROR(MAX(IF(OR(V692="",X692=""),"",IF(AND(AND(MONTH(F692)&gt;=8,MONTH(F692)&lt;9),AND(MONTH(H692)&gt;=8,MONTH(H692)&lt;9)),(NETWORKDAYS(F692,H692,Lister!$D$7:$D$13)-X692)*T692/NETWORKDAYS(Lister!$D$20,Lister!$E$20,Lister!$D$7:$D$13),IF(AND(MONTH(F692)=7,MONTH(H692)=8),(NETWORKDAYS(Lister!$D$20,H692,Lister!$D$7:$D$13)-X692)*T692/NETWORKDAYS(Lister!$D$20,Lister!$E$20,Lister!$D$7:$D$13),IF(AND(MONTH(F692)=7,MONTH(H692)=7),0)))),0),"")</f>
        <v/>
      </c>
      <c r="AC692" s="15" t="str">
        <f>IF(Ansøgning!U697="","",Ansøgning!U697)</f>
        <v/>
      </c>
      <c r="AD692" s="31" t="str">
        <f t="shared" si="73"/>
        <v/>
      </c>
      <c r="AE692" s="31" t="str">
        <f t="shared" si="74"/>
        <v/>
      </c>
      <c r="AF692" s="51" t="str">
        <f t="shared" si="75"/>
        <v/>
      </c>
      <c r="AG692" s="15" t="str">
        <f t="shared" si="76"/>
        <v/>
      </c>
    </row>
    <row r="693" spans="1:33" x14ac:dyDescent="0.25">
      <c r="A693" s="13" t="str">
        <f>IF(Ansøgning!A698="","",Ansøgning!A698)</f>
        <v/>
      </c>
      <c r="B693" s="13" t="str">
        <f>IF(Ansøgning!B698="","",Ansøgning!B698)</f>
        <v/>
      </c>
      <c r="C693" s="13" t="str">
        <f>IF(Ansøgning!C698="","",Ansøgning!C698)</f>
        <v/>
      </c>
      <c r="D693" s="13" t="str">
        <f>IF(Ansøgning!D698="","",Ansøgning!D698)</f>
        <v/>
      </c>
      <c r="E693" s="14" t="str">
        <f>IF(Ansøgning!E698="","",Ansøgning!E698)</f>
        <v/>
      </c>
      <c r="F693" s="16"/>
      <c r="G693" s="14" t="str">
        <f>IF(Ansøgning!F698="","",Ansøgning!F698)</f>
        <v/>
      </c>
      <c r="H693" s="16"/>
      <c r="I693" s="72" t="str">
        <f>IF(OR(F693="",H693=""),"",NETWORKDAYS(F693,H693,Lister!$D$7:$D$13))</f>
        <v/>
      </c>
      <c r="J693" s="53" t="str">
        <f>IF(Ansøgning!H698="","",Ansøgning!H698)</f>
        <v/>
      </c>
      <c r="K693" s="32" t="str">
        <f t="shared" si="70"/>
        <v/>
      </c>
      <c r="L693" s="31" t="str">
        <f>IF(Ansøgning!J698="","",Ansøgning!J698)</f>
        <v/>
      </c>
      <c r="M693" s="18"/>
      <c r="N693" s="31" t="str">
        <f>IF(Ansøgning!K698="","",Ansøgning!K698)</f>
        <v/>
      </c>
      <c r="O693" s="18"/>
      <c r="P693" s="15" t="str">
        <f>IF(Ansøgning!L698="","",Ansøgning!L698)</f>
        <v/>
      </c>
      <c r="Q693" s="46" t="str">
        <f t="shared" si="71"/>
        <v/>
      </c>
      <c r="R693" s="46"/>
      <c r="S693" s="101" t="str">
        <f>IF(Ansøgning!M698="","",Ansøgning!M698)</f>
        <v/>
      </c>
      <c r="T693" s="31" t="str">
        <f t="shared" si="72"/>
        <v/>
      </c>
      <c r="U693" s="102" t="str">
        <f>IF(Ansøgning!O698="","",Ansøgning!O698)</f>
        <v/>
      </c>
      <c r="V693" s="20"/>
      <c r="W693" s="102" t="str">
        <f>IF(Ansøgning!P698="","",Ansøgning!P698)</f>
        <v/>
      </c>
      <c r="X693" s="20"/>
      <c r="Y693" s="31" t="str">
        <f>IF(Ansøgning!Q698="","",Ansøgning!Q698)</f>
        <v/>
      </c>
      <c r="Z693" s="46" t="str">
        <f>IFERROR(MAX(IF(OR(V693="",X693=""),"",IF(AND(AND(MONTH(F693)&gt;=7,MONTH(F693)&lt;8),AND(MONTH(H693)&gt;=7,MONTH(H693)&lt;8)),(NETWORKDAYS(F693,H693,Lister!$D$7:$D$13)-V693)*T693/NETWORKDAYS(Lister!$D$19,Lister!$E$19,Lister!$D$7:$D$13),IF(AND(AND(MONTH(F693)&gt;=7,MONTH(F693)&lt;8),MONTH(H693)&gt;7),(NETWORKDAYS(F693,Lister!$E$19,Lister!$D$7:$D$13)-V693)*T693/NETWORKDAYS(Lister!$D$19,Lister!$E$19,Lister!$D$7:$D$13),IF(MONTH(F693)&gt;7,0)))),0),"")</f>
        <v/>
      </c>
      <c r="AA693" s="31" t="str">
        <f>IF(Ansøgning!R698="","",Ansøgning!R698)</f>
        <v/>
      </c>
      <c r="AB693" s="46" t="str">
        <f>IFERROR(MAX(IF(OR(V693="",X693=""),"",IF(AND(AND(MONTH(F693)&gt;=8,MONTH(F693)&lt;9),AND(MONTH(H693)&gt;=8,MONTH(H693)&lt;9)),(NETWORKDAYS(F693,H693,Lister!$D$7:$D$13)-X693)*T693/NETWORKDAYS(Lister!$D$20,Lister!$E$20,Lister!$D$7:$D$13),IF(AND(MONTH(F693)=7,MONTH(H693)=8),(NETWORKDAYS(Lister!$D$20,H693,Lister!$D$7:$D$13)-X693)*T693/NETWORKDAYS(Lister!$D$20,Lister!$E$20,Lister!$D$7:$D$13),IF(AND(MONTH(F693)=7,MONTH(H693)=7),0)))),0),"")</f>
        <v/>
      </c>
      <c r="AC693" s="15" t="str">
        <f>IF(Ansøgning!U698="","",Ansøgning!U698)</f>
        <v/>
      </c>
      <c r="AD693" s="31" t="str">
        <f t="shared" si="73"/>
        <v/>
      </c>
      <c r="AE693" s="31" t="str">
        <f t="shared" si="74"/>
        <v/>
      </c>
      <c r="AF693" s="51" t="str">
        <f t="shared" si="75"/>
        <v/>
      </c>
      <c r="AG693" s="15" t="str">
        <f t="shared" si="76"/>
        <v/>
      </c>
    </row>
    <row r="694" spans="1:33" x14ac:dyDescent="0.25">
      <c r="A694" s="13" t="str">
        <f>IF(Ansøgning!A699="","",Ansøgning!A699)</f>
        <v/>
      </c>
      <c r="B694" s="13" t="str">
        <f>IF(Ansøgning!B699="","",Ansøgning!B699)</f>
        <v/>
      </c>
      <c r="C694" s="13" t="str">
        <f>IF(Ansøgning!C699="","",Ansøgning!C699)</f>
        <v/>
      </c>
      <c r="D694" s="13" t="str">
        <f>IF(Ansøgning!D699="","",Ansøgning!D699)</f>
        <v/>
      </c>
      <c r="E694" s="14" t="str">
        <f>IF(Ansøgning!E699="","",Ansøgning!E699)</f>
        <v/>
      </c>
      <c r="F694" s="16"/>
      <c r="G694" s="14" t="str">
        <f>IF(Ansøgning!F699="","",Ansøgning!F699)</f>
        <v/>
      </c>
      <c r="H694" s="16"/>
      <c r="I694" s="72" t="str">
        <f>IF(OR(F694="",H694=""),"",NETWORKDAYS(F694,H694,Lister!$D$7:$D$13))</f>
        <v/>
      </c>
      <c r="J694" s="53" t="str">
        <f>IF(Ansøgning!H699="","",Ansøgning!H699)</f>
        <v/>
      </c>
      <c r="K694" s="32" t="str">
        <f t="shared" si="70"/>
        <v/>
      </c>
      <c r="L694" s="31" t="str">
        <f>IF(Ansøgning!J699="","",Ansøgning!J699)</f>
        <v/>
      </c>
      <c r="M694" s="18"/>
      <c r="N694" s="31" t="str">
        <f>IF(Ansøgning!K699="","",Ansøgning!K699)</f>
        <v/>
      </c>
      <c r="O694" s="18"/>
      <c r="P694" s="15" t="str">
        <f>IF(Ansøgning!L699="","",Ansøgning!L699)</f>
        <v/>
      </c>
      <c r="Q694" s="46" t="str">
        <f t="shared" si="71"/>
        <v/>
      </c>
      <c r="R694" s="46"/>
      <c r="S694" s="101" t="str">
        <f>IF(Ansøgning!M699="","",Ansøgning!M699)</f>
        <v/>
      </c>
      <c r="T694" s="31" t="str">
        <f t="shared" si="72"/>
        <v/>
      </c>
      <c r="U694" s="102" t="str">
        <f>IF(Ansøgning!O699="","",Ansøgning!O699)</f>
        <v/>
      </c>
      <c r="V694" s="20"/>
      <c r="W694" s="102" t="str">
        <f>IF(Ansøgning!P699="","",Ansøgning!P699)</f>
        <v/>
      </c>
      <c r="X694" s="20"/>
      <c r="Y694" s="31" t="str">
        <f>IF(Ansøgning!Q699="","",Ansøgning!Q699)</f>
        <v/>
      </c>
      <c r="Z694" s="46" t="str">
        <f>IFERROR(MAX(IF(OR(V694="",X694=""),"",IF(AND(AND(MONTH(F694)&gt;=7,MONTH(F694)&lt;8),AND(MONTH(H694)&gt;=7,MONTH(H694)&lt;8)),(NETWORKDAYS(F694,H694,Lister!$D$7:$D$13)-V694)*T694/NETWORKDAYS(Lister!$D$19,Lister!$E$19,Lister!$D$7:$D$13),IF(AND(AND(MONTH(F694)&gt;=7,MONTH(F694)&lt;8),MONTH(H694)&gt;7),(NETWORKDAYS(F694,Lister!$E$19,Lister!$D$7:$D$13)-V694)*T694/NETWORKDAYS(Lister!$D$19,Lister!$E$19,Lister!$D$7:$D$13),IF(MONTH(F694)&gt;7,0)))),0),"")</f>
        <v/>
      </c>
      <c r="AA694" s="31" t="str">
        <f>IF(Ansøgning!R699="","",Ansøgning!R699)</f>
        <v/>
      </c>
      <c r="AB694" s="46" t="str">
        <f>IFERROR(MAX(IF(OR(V694="",X694=""),"",IF(AND(AND(MONTH(F694)&gt;=8,MONTH(F694)&lt;9),AND(MONTH(H694)&gt;=8,MONTH(H694)&lt;9)),(NETWORKDAYS(F694,H694,Lister!$D$7:$D$13)-X694)*T694/NETWORKDAYS(Lister!$D$20,Lister!$E$20,Lister!$D$7:$D$13),IF(AND(MONTH(F694)=7,MONTH(H694)=8),(NETWORKDAYS(Lister!$D$20,H694,Lister!$D$7:$D$13)-X694)*T694/NETWORKDAYS(Lister!$D$20,Lister!$E$20,Lister!$D$7:$D$13),IF(AND(MONTH(F694)=7,MONTH(H694)=7),0)))),0),"")</f>
        <v/>
      </c>
      <c r="AC694" s="15" t="str">
        <f>IF(Ansøgning!U699="","",Ansøgning!U699)</f>
        <v/>
      </c>
      <c r="AD694" s="31" t="str">
        <f t="shared" si="73"/>
        <v/>
      </c>
      <c r="AE694" s="31" t="str">
        <f t="shared" si="74"/>
        <v/>
      </c>
      <c r="AF694" s="51" t="str">
        <f t="shared" si="75"/>
        <v/>
      </c>
      <c r="AG694" s="15" t="str">
        <f t="shared" si="76"/>
        <v/>
      </c>
    </row>
    <row r="695" spans="1:33" x14ac:dyDescent="0.25">
      <c r="A695" s="13" t="str">
        <f>IF(Ansøgning!A700="","",Ansøgning!A700)</f>
        <v/>
      </c>
      <c r="B695" s="13" t="str">
        <f>IF(Ansøgning!B700="","",Ansøgning!B700)</f>
        <v/>
      </c>
      <c r="C695" s="13" t="str">
        <f>IF(Ansøgning!C700="","",Ansøgning!C700)</f>
        <v/>
      </c>
      <c r="D695" s="13" t="str">
        <f>IF(Ansøgning!D700="","",Ansøgning!D700)</f>
        <v/>
      </c>
      <c r="E695" s="14" t="str">
        <f>IF(Ansøgning!E700="","",Ansøgning!E700)</f>
        <v/>
      </c>
      <c r="F695" s="16"/>
      <c r="G695" s="14" t="str">
        <f>IF(Ansøgning!F700="","",Ansøgning!F700)</f>
        <v/>
      </c>
      <c r="H695" s="16"/>
      <c r="I695" s="72" t="str">
        <f>IF(OR(F695="",H695=""),"",NETWORKDAYS(F695,H695,Lister!$D$7:$D$13))</f>
        <v/>
      </c>
      <c r="J695" s="53" t="str">
        <f>IF(Ansøgning!H700="","",Ansøgning!H700)</f>
        <v/>
      </c>
      <c r="K695" s="32" t="str">
        <f t="shared" si="70"/>
        <v/>
      </c>
      <c r="L695" s="31" t="str">
        <f>IF(Ansøgning!J700="","",Ansøgning!J700)</f>
        <v/>
      </c>
      <c r="M695" s="18"/>
      <c r="N695" s="31" t="str">
        <f>IF(Ansøgning!K700="","",Ansøgning!K700)</f>
        <v/>
      </c>
      <c r="O695" s="18"/>
      <c r="P695" s="15" t="str">
        <f>IF(Ansøgning!L700="","",Ansøgning!L700)</f>
        <v/>
      </c>
      <c r="Q695" s="46" t="str">
        <f t="shared" si="71"/>
        <v/>
      </c>
      <c r="R695" s="46"/>
      <c r="S695" s="101" t="str">
        <f>IF(Ansøgning!M700="","",Ansøgning!M700)</f>
        <v/>
      </c>
      <c r="T695" s="31" t="str">
        <f t="shared" si="72"/>
        <v/>
      </c>
      <c r="U695" s="102" t="str">
        <f>IF(Ansøgning!O700="","",Ansøgning!O700)</f>
        <v/>
      </c>
      <c r="V695" s="20"/>
      <c r="W695" s="102" t="str">
        <f>IF(Ansøgning!P700="","",Ansøgning!P700)</f>
        <v/>
      </c>
      <c r="X695" s="20"/>
      <c r="Y695" s="31" t="str">
        <f>IF(Ansøgning!Q700="","",Ansøgning!Q700)</f>
        <v/>
      </c>
      <c r="Z695" s="46" t="str">
        <f>IFERROR(MAX(IF(OR(V695="",X695=""),"",IF(AND(AND(MONTH(F695)&gt;=7,MONTH(F695)&lt;8),AND(MONTH(H695)&gt;=7,MONTH(H695)&lt;8)),(NETWORKDAYS(F695,H695,Lister!$D$7:$D$13)-V695)*T695/NETWORKDAYS(Lister!$D$19,Lister!$E$19,Lister!$D$7:$D$13),IF(AND(AND(MONTH(F695)&gt;=7,MONTH(F695)&lt;8),MONTH(H695)&gt;7),(NETWORKDAYS(F695,Lister!$E$19,Lister!$D$7:$D$13)-V695)*T695/NETWORKDAYS(Lister!$D$19,Lister!$E$19,Lister!$D$7:$D$13),IF(MONTH(F695)&gt;7,0)))),0),"")</f>
        <v/>
      </c>
      <c r="AA695" s="31" t="str">
        <f>IF(Ansøgning!R700="","",Ansøgning!R700)</f>
        <v/>
      </c>
      <c r="AB695" s="46" t="str">
        <f>IFERROR(MAX(IF(OR(V695="",X695=""),"",IF(AND(AND(MONTH(F695)&gt;=8,MONTH(F695)&lt;9),AND(MONTH(H695)&gt;=8,MONTH(H695)&lt;9)),(NETWORKDAYS(F695,H695,Lister!$D$7:$D$13)-X695)*T695/NETWORKDAYS(Lister!$D$20,Lister!$E$20,Lister!$D$7:$D$13),IF(AND(MONTH(F695)=7,MONTH(H695)=8),(NETWORKDAYS(Lister!$D$20,H695,Lister!$D$7:$D$13)-X695)*T695/NETWORKDAYS(Lister!$D$20,Lister!$E$20,Lister!$D$7:$D$13),IF(AND(MONTH(F695)=7,MONTH(H695)=7),0)))),0),"")</f>
        <v/>
      </c>
      <c r="AC695" s="15" t="str">
        <f>IF(Ansøgning!U700="","",Ansøgning!U700)</f>
        <v/>
      </c>
      <c r="AD695" s="31" t="str">
        <f t="shared" si="73"/>
        <v/>
      </c>
      <c r="AE695" s="31" t="str">
        <f t="shared" si="74"/>
        <v/>
      </c>
      <c r="AF695" s="51" t="str">
        <f t="shared" si="75"/>
        <v/>
      </c>
      <c r="AG695" s="15" t="str">
        <f t="shared" si="76"/>
        <v/>
      </c>
    </row>
    <row r="696" spans="1:33" x14ac:dyDescent="0.25">
      <c r="A696" s="13" t="str">
        <f>IF(Ansøgning!A701="","",Ansøgning!A701)</f>
        <v/>
      </c>
      <c r="B696" s="13" t="str">
        <f>IF(Ansøgning!B701="","",Ansøgning!B701)</f>
        <v/>
      </c>
      <c r="C696" s="13" t="str">
        <f>IF(Ansøgning!C701="","",Ansøgning!C701)</f>
        <v/>
      </c>
      <c r="D696" s="13" t="str">
        <f>IF(Ansøgning!D701="","",Ansøgning!D701)</f>
        <v/>
      </c>
      <c r="E696" s="14" t="str">
        <f>IF(Ansøgning!E701="","",Ansøgning!E701)</f>
        <v/>
      </c>
      <c r="F696" s="16"/>
      <c r="G696" s="14" t="str">
        <f>IF(Ansøgning!F701="","",Ansøgning!F701)</f>
        <v/>
      </c>
      <c r="H696" s="16"/>
      <c r="I696" s="72" t="str">
        <f>IF(OR(F696="",H696=""),"",NETWORKDAYS(F696,H696,Lister!$D$7:$D$13))</f>
        <v/>
      </c>
      <c r="J696" s="53" t="str">
        <f>IF(Ansøgning!H701="","",Ansøgning!H701)</f>
        <v/>
      </c>
      <c r="K696" s="32" t="str">
        <f t="shared" si="70"/>
        <v/>
      </c>
      <c r="L696" s="31" t="str">
        <f>IF(Ansøgning!J701="","",Ansøgning!J701)</f>
        <v/>
      </c>
      <c r="M696" s="18"/>
      <c r="N696" s="31" t="str">
        <f>IF(Ansøgning!K701="","",Ansøgning!K701)</f>
        <v/>
      </c>
      <c r="O696" s="18"/>
      <c r="P696" s="15" t="str">
        <f>IF(Ansøgning!L701="","",Ansøgning!L701)</f>
        <v/>
      </c>
      <c r="Q696" s="46" t="str">
        <f t="shared" si="71"/>
        <v/>
      </c>
      <c r="R696" s="46"/>
      <c r="S696" s="101" t="str">
        <f>IF(Ansøgning!M701="","",Ansøgning!M701)</f>
        <v/>
      </c>
      <c r="T696" s="31" t="str">
        <f t="shared" si="72"/>
        <v/>
      </c>
      <c r="U696" s="102" t="str">
        <f>IF(Ansøgning!O701="","",Ansøgning!O701)</f>
        <v/>
      </c>
      <c r="V696" s="20"/>
      <c r="W696" s="102" t="str">
        <f>IF(Ansøgning!P701="","",Ansøgning!P701)</f>
        <v/>
      </c>
      <c r="X696" s="20"/>
      <c r="Y696" s="31" t="str">
        <f>IF(Ansøgning!Q701="","",Ansøgning!Q701)</f>
        <v/>
      </c>
      <c r="Z696" s="46" t="str">
        <f>IFERROR(MAX(IF(OR(V696="",X696=""),"",IF(AND(AND(MONTH(F696)&gt;=7,MONTH(F696)&lt;8),AND(MONTH(H696)&gt;=7,MONTH(H696)&lt;8)),(NETWORKDAYS(F696,H696,Lister!$D$7:$D$13)-V696)*T696/NETWORKDAYS(Lister!$D$19,Lister!$E$19,Lister!$D$7:$D$13),IF(AND(AND(MONTH(F696)&gt;=7,MONTH(F696)&lt;8),MONTH(H696)&gt;7),(NETWORKDAYS(F696,Lister!$E$19,Lister!$D$7:$D$13)-V696)*T696/NETWORKDAYS(Lister!$D$19,Lister!$E$19,Lister!$D$7:$D$13),IF(MONTH(F696)&gt;7,0)))),0),"")</f>
        <v/>
      </c>
      <c r="AA696" s="31" t="str">
        <f>IF(Ansøgning!R701="","",Ansøgning!R701)</f>
        <v/>
      </c>
      <c r="AB696" s="46" t="str">
        <f>IFERROR(MAX(IF(OR(V696="",X696=""),"",IF(AND(AND(MONTH(F696)&gt;=8,MONTH(F696)&lt;9),AND(MONTH(H696)&gt;=8,MONTH(H696)&lt;9)),(NETWORKDAYS(F696,H696,Lister!$D$7:$D$13)-X696)*T696/NETWORKDAYS(Lister!$D$20,Lister!$E$20,Lister!$D$7:$D$13),IF(AND(MONTH(F696)=7,MONTH(H696)=8),(NETWORKDAYS(Lister!$D$20,H696,Lister!$D$7:$D$13)-X696)*T696/NETWORKDAYS(Lister!$D$20,Lister!$E$20,Lister!$D$7:$D$13),IF(AND(MONTH(F696)=7,MONTH(H696)=7),0)))),0),"")</f>
        <v/>
      </c>
      <c r="AC696" s="15" t="str">
        <f>IF(Ansøgning!U701="","",Ansøgning!U701)</f>
        <v/>
      </c>
      <c r="AD696" s="31" t="str">
        <f t="shared" si="73"/>
        <v/>
      </c>
      <c r="AE696" s="31" t="str">
        <f t="shared" si="74"/>
        <v/>
      </c>
      <c r="AF696" s="51" t="str">
        <f t="shared" si="75"/>
        <v/>
      </c>
      <c r="AG696" s="15" t="str">
        <f t="shared" si="76"/>
        <v/>
      </c>
    </row>
    <row r="697" spans="1:33" x14ac:dyDescent="0.25">
      <c r="A697" s="13" t="str">
        <f>IF(Ansøgning!A702="","",Ansøgning!A702)</f>
        <v/>
      </c>
      <c r="B697" s="13" t="str">
        <f>IF(Ansøgning!B702="","",Ansøgning!B702)</f>
        <v/>
      </c>
      <c r="C697" s="13" t="str">
        <f>IF(Ansøgning!C702="","",Ansøgning!C702)</f>
        <v/>
      </c>
      <c r="D697" s="13" t="str">
        <f>IF(Ansøgning!D702="","",Ansøgning!D702)</f>
        <v/>
      </c>
      <c r="E697" s="14" t="str">
        <f>IF(Ansøgning!E702="","",Ansøgning!E702)</f>
        <v/>
      </c>
      <c r="F697" s="16"/>
      <c r="G697" s="14" t="str">
        <f>IF(Ansøgning!F702="","",Ansøgning!F702)</f>
        <v/>
      </c>
      <c r="H697" s="16"/>
      <c r="I697" s="72" t="str">
        <f>IF(OR(F697="",H697=""),"",NETWORKDAYS(F697,H697,Lister!$D$7:$D$13))</f>
        <v/>
      </c>
      <c r="J697" s="53" t="str">
        <f>IF(Ansøgning!H702="","",Ansøgning!H702)</f>
        <v/>
      </c>
      <c r="K697" s="32" t="str">
        <f t="shared" si="70"/>
        <v/>
      </c>
      <c r="L697" s="31" t="str">
        <f>IF(Ansøgning!J702="","",Ansøgning!J702)</f>
        <v/>
      </c>
      <c r="M697" s="18"/>
      <c r="N697" s="31" t="str">
        <f>IF(Ansøgning!K702="","",Ansøgning!K702)</f>
        <v/>
      </c>
      <c r="O697" s="18"/>
      <c r="P697" s="15" t="str">
        <f>IF(Ansøgning!L702="","",Ansøgning!L702)</f>
        <v/>
      </c>
      <c r="Q697" s="46" t="str">
        <f t="shared" si="71"/>
        <v/>
      </c>
      <c r="R697" s="46"/>
      <c r="S697" s="101" t="str">
        <f>IF(Ansøgning!M702="","",Ansøgning!M702)</f>
        <v/>
      </c>
      <c r="T697" s="31" t="str">
        <f t="shared" si="72"/>
        <v/>
      </c>
      <c r="U697" s="102" t="str">
        <f>IF(Ansøgning!O702="","",Ansøgning!O702)</f>
        <v/>
      </c>
      <c r="V697" s="20"/>
      <c r="W697" s="102" t="str">
        <f>IF(Ansøgning!P702="","",Ansøgning!P702)</f>
        <v/>
      </c>
      <c r="X697" s="20"/>
      <c r="Y697" s="31" t="str">
        <f>IF(Ansøgning!Q702="","",Ansøgning!Q702)</f>
        <v/>
      </c>
      <c r="Z697" s="46" t="str">
        <f>IFERROR(MAX(IF(OR(V697="",X697=""),"",IF(AND(AND(MONTH(F697)&gt;=7,MONTH(F697)&lt;8),AND(MONTH(H697)&gt;=7,MONTH(H697)&lt;8)),(NETWORKDAYS(F697,H697,Lister!$D$7:$D$13)-V697)*T697/NETWORKDAYS(Lister!$D$19,Lister!$E$19,Lister!$D$7:$D$13),IF(AND(AND(MONTH(F697)&gt;=7,MONTH(F697)&lt;8),MONTH(H697)&gt;7),(NETWORKDAYS(F697,Lister!$E$19,Lister!$D$7:$D$13)-V697)*T697/NETWORKDAYS(Lister!$D$19,Lister!$E$19,Lister!$D$7:$D$13),IF(MONTH(F697)&gt;7,0)))),0),"")</f>
        <v/>
      </c>
      <c r="AA697" s="31" t="str">
        <f>IF(Ansøgning!R702="","",Ansøgning!R702)</f>
        <v/>
      </c>
      <c r="AB697" s="46" t="str">
        <f>IFERROR(MAX(IF(OR(V697="",X697=""),"",IF(AND(AND(MONTH(F697)&gt;=8,MONTH(F697)&lt;9),AND(MONTH(H697)&gt;=8,MONTH(H697)&lt;9)),(NETWORKDAYS(F697,H697,Lister!$D$7:$D$13)-X697)*T697/NETWORKDAYS(Lister!$D$20,Lister!$E$20,Lister!$D$7:$D$13),IF(AND(MONTH(F697)=7,MONTH(H697)=8),(NETWORKDAYS(Lister!$D$20,H697,Lister!$D$7:$D$13)-X697)*T697/NETWORKDAYS(Lister!$D$20,Lister!$E$20,Lister!$D$7:$D$13),IF(AND(MONTH(F697)=7,MONTH(H697)=7),0)))),0),"")</f>
        <v/>
      </c>
      <c r="AC697" s="15" t="str">
        <f>IF(Ansøgning!U702="","",Ansøgning!U702)</f>
        <v/>
      </c>
      <c r="AD697" s="31" t="str">
        <f t="shared" si="73"/>
        <v/>
      </c>
      <c r="AE697" s="31" t="str">
        <f t="shared" si="74"/>
        <v/>
      </c>
      <c r="AF697" s="51" t="str">
        <f t="shared" si="75"/>
        <v/>
      </c>
      <c r="AG697" s="15" t="str">
        <f t="shared" si="76"/>
        <v/>
      </c>
    </row>
    <row r="698" spans="1:33" x14ac:dyDescent="0.25">
      <c r="A698" s="13" t="str">
        <f>IF(Ansøgning!A703="","",Ansøgning!A703)</f>
        <v/>
      </c>
      <c r="B698" s="13" t="str">
        <f>IF(Ansøgning!B703="","",Ansøgning!B703)</f>
        <v/>
      </c>
      <c r="C698" s="13" t="str">
        <f>IF(Ansøgning!C703="","",Ansøgning!C703)</f>
        <v/>
      </c>
      <c r="D698" s="13" t="str">
        <f>IF(Ansøgning!D703="","",Ansøgning!D703)</f>
        <v/>
      </c>
      <c r="E698" s="14" t="str">
        <f>IF(Ansøgning!E703="","",Ansøgning!E703)</f>
        <v/>
      </c>
      <c r="F698" s="16"/>
      <c r="G698" s="14" t="str">
        <f>IF(Ansøgning!F703="","",Ansøgning!F703)</f>
        <v/>
      </c>
      <c r="H698" s="16"/>
      <c r="I698" s="72" t="str">
        <f>IF(OR(F698="",H698=""),"",NETWORKDAYS(F698,H698,Lister!$D$7:$D$13))</f>
        <v/>
      </c>
      <c r="J698" s="53" t="str">
        <f>IF(Ansøgning!H703="","",Ansøgning!H703)</f>
        <v/>
      </c>
      <c r="K698" s="32" t="str">
        <f t="shared" si="70"/>
        <v/>
      </c>
      <c r="L698" s="31" t="str">
        <f>IF(Ansøgning!J703="","",Ansøgning!J703)</f>
        <v/>
      </c>
      <c r="M698" s="18"/>
      <c r="N698" s="31" t="str">
        <f>IF(Ansøgning!K703="","",Ansøgning!K703)</f>
        <v/>
      </c>
      <c r="O698" s="18"/>
      <c r="P698" s="15" t="str">
        <f>IF(Ansøgning!L703="","",Ansøgning!L703)</f>
        <v/>
      </c>
      <c r="Q698" s="46" t="str">
        <f t="shared" si="71"/>
        <v/>
      </c>
      <c r="R698" s="46"/>
      <c r="S698" s="101" t="str">
        <f>IF(Ansøgning!M703="","",Ansøgning!M703)</f>
        <v/>
      </c>
      <c r="T698" s="31" t="str">
        <f t="shared" si="72"/>
        <v/>
      </c>
      <c r="U698" s="102" t="str">
        <f>IF(Ansøgning!O703="","",Ansøgning!O703)</f>
        <v/>
      </c>
      <c r="V698" s="20"/>
      <c r="W698" s="102" t="str">
        <f>IF(Ansøgning!P703="","",Ansøgning!P703)</f>
        <v/>
      </c>
      <c r="X698" s="20"/>
      <c r="Y698" s="31" t="str">
        <f>IF(Ansøgning!Q703="","",Ansøgning!Q703)</f>
        <v/>
      </c>
      <c r="Z698" s="46" t="str">
        <f>IFERROR(MAX(IF(OR(V698="",X698=""),"",IF(AND(AND(MONTH(F698)&gt;=7,MONTH(F698)&lt;8),AND(MONTH(H698)&gt;=7,MONTH(H698)&lt;8)),(NETWORKDAYS(F698,H698,Lister!$D$7:$D$13)-V698)*T698/NETWORKDAYS(Lister!$D$19,Lister!$E$19,Lister!$D$7:$D$13),IF(AND(AND(MONTH(F698)&gt;=7,MONTH(F698)&lt;8),MONTH(H698)&gt;7),(NETWORKDAYS(F698,Lister!$E$19,Lister!$D$7:$D$13)-V698)*T698/NETWORKDAYS(Lister!$D$19,Lister!$E$19,Lister!$D$7:$D$13),IF(MONTH(F698)&gt;7,0)))),0),"")</f>
        <v/>
      </c>
      <c r="AA698" s="31" t="str">
        <f>IF(Ansøgning!R703="","",Ansøgning!R703)</f>
        <v/>
      </c>
      <c r="AB698" s="46" t="str">
        <f>IFERROR(MAX(IF(OR(V698="",X698=""),"",IF(AND(AND(MONTH(F698)&gt;=8,MONTH(F698)&lt;9),AND(MONTH(H698)&gt;=8,MONTH(H698)&lt;9)),(NETWORKDAYS(F698,H698,Lister!$D$7:$D$13)-X698)*T698/NETWORKDAYS(Lister!$D$20,Lister!$E$20,Lister!$D$7:$D$13),IF(AND(MONTH(F698)=7,MONTH(H698)=8),(NETWORKDAYS(Lister!$D$20,H698,Lister!$D$7:$D$13)-X698)*T698/NETWORKDAYS(Lister!$D$20,Lister!$E$20,Lister!$D$7:$D$13),IF(AND(MONTH(F698)=7,MONTH(H698)=7),0)))),0),"")</f>
        <v/>
      </c>
      <c r="AC698" s="15" t="str">
        <f>IF(Ansøgning!U703="","",Ansøgning!U703)</f>
        <v/>
      </c>
      <c r="AD698" s="31" t="str">
        <f t="shared" si="73"/>
        <v/>
      </c>
      <c r="AE698" s="31" t="str">
        <f t="shared" si="74"/>
        <v/>
      </c>
      <c r="AF698" s="51" t="str">
        <f t="shared" si="75"/>
        <v/>
      </c>
      <c r="AG698" s="15" t="str">
        <f t="shared" si="76"/>
        <v/>
      </c>
    </row>
    <row r="699" spans="1:33" x14ac:dyDescent="0.25">
      <c r="A699" s="13" t="str">
        <f>IF(Ansøgning!A704="","",Ansøgning!A704)</f>
        <v/>
      </c>
      <c r="B699" s="13" t="str">
        <f>IF(Ansøgning!B704="","",Ansøgning!B704)</f>
        <v/>
      </c>
      <c r="C699" s="13" t="str">
        <f>IF(Ansøgning!C704="","",Ansøgning!C704)</f>
        <v/>
      </c>
      <c r="D699" s="13" t="str">
        <f>IF(Ansøgning!D704="","",Ansøgning!D704)</f>
        <v/>
      </c>
      <c r="E699" s="14" t="str">
        <f>IF(Ansøgning!E704="","",Ansøgning!E704)</f>
        <v/>
      </c>
      <c r="F699" s="16"/>
      <c r="G699" s="14" t="str">
        <f>IF(Ansøgning!F704="","",Ansøgning!F704)</f>
        <v/>
      </c>
      <c r="H699" s="16"/>
      <c r="I699" s="72" t="str">
        <f>IF(OR(F699="",H699=""),"",NETWORKDAYS(F699,H699,Lister!$D$7:$D$13))</f>
        <v/>
      </c>
      <c r="J699" s="53" t="str">
        <f>IF(Ansøgning!H704="","",Ansøgning!H704)</f>
        <v/>
      </c>
      <c r="K699" s="32" t="str">
        <f t="shared" si="70"/>
        <v/>
      </c>
      <c r="L699" s="31" t="str">
        <f>IF(Ansøgning!J704="","",Ansøgning!J704)</f>
        <v/>
      </c>
      <c r="M699" s="18"/>
      <c r="N699" s="31" t="str">
        <f>IF(Ansøgning!K704="","",Ansøgning!K704)</f>
        <v/>
      </c>
      <c r="O699" s="18"/>
      <c r="P699" s="15" t="str">
        <f>IF(Ansøgning!L704="","",Ansøgning!L704)</f>
        <v/>
      </c>
      <c r="Q699" s="46" t="str">
        <f t="shared" si="71"/>
        <v/>
      </c>
      <c r="R699" s="46"/>
      <c r="S699" s="101" t="str">
        <f>IF(Ansøgning!M704="","",Ansøgning!M704)</f>
        <v/>
      </c>
      <c r="T699" s="31" t="str">
        <f t="shared" si="72"/>
        <v/>
      </c>
      <c r="U699" s="102" t="str">
        <f>IF(Ansøgning!O704="","",Ansøgning!O704)</f>
        <v/>
      </c>
      <c r="V699" s="20"/>
      <c r="W699" s="102" t="str">
        <f>IF(Ansøgning!P704="","",Ansøgning!P704)</f>
        <v/>
      </c>
      <c r="X699" s="20"/>
      <c r="Y699" s="31" t="str">
        <f>IF(Ansøgning!Q704="","",Ansøgning!Q704)</f>
        <v/>
      </c>
      <c r="Z699" s="46" t="str">
        <f>IFERROR(MAX(IF(OR(V699="",X699=""),"",IF(AND(AND(MONTH(F699)&gt;=7,MONTH(F699)&lt;8),AND(MONTH(H699)&gt;=7,MONTH(H699)&lt;8)),(NETWORKDAYS(F699,H699,Lister!$D$7:$D$13)-V699)*T699/NETWORKDAYS(Lister!$D$19,Lister!$E$19,Lister!$D$7:$D$13),IF(AND(AND(MONTH(F699)&gt;=7,MONTH(F699)&lt;8),MONTH(H699)&gt;7),(NETWORKDAYS(F699,Lister!$E$19,Lister!$D$7:$D$13)-V699)*T699/NETWORKDAYS(Lister!$D$19,Lister!$E$19,Lister!$D$7:$D$13),IF(MONTH(F699)&gt;7,0)))),0),"")</f>
        <v/>
      </c>
      <c r="AA699" s="31" t="str">
        <f>IF(Ansøgning!R704="","",Ansøgning!R704)</f>
        <v/>
      </c>
      <c r="AB699" s="46" t="str">
        <f>IFERROR(MAX(IF(OR(V699="",X699=""),"",IF(AND(AND(MONTH(F699)&gt;=8,MONTH(F699)&lt;9),AND(MONTH(H699)&gt;=8,MONTH(H699)&lt;9)),(NETWORKDAYS(F699,H699,Lister!$D$7:$D$13)-X699)*T699/NETWORKDAYS(Lister!$D$20,Lister!$E$20,Lister!$D$7:$D$13),IF(AND(MONTH(F699)=7,MONTH(H699)=8),(NETWORKDAYS(Lister!$D$20,H699,Lister!$D$7:$D$13)-X699)*T699/NETWORKDAYS(Lister!$D$20,Lister!$E$20,Lister!$D$7:$D$13),IF(AND(MONTH(F699)=7,MONTH(H699)=7),0)))),0),"")</f>
        <v/>
      </c>
      <c r="AC699" s="15" t="str">
        <f>IF(Ansøgning!U704="","",Ansøgning!U704)</f>
        <v/>
      </c>
      <c r="AD699" s="31" t="str">
        <f t="shared" si="73"/>
        <v/>
      </c>
      <c r="AE699" s="31" t="str">
        <f t="shared" si="74"/>
        <v/>
      </c>
      <c r="AF699" s="51" t="str">
        <f t="shared" si="75"/>
        <v/>
      </c>
      <c r="AG699" s="15" t="str">
        <f t="shared" si="76"/>
        <v/>
      </c>
    </row>
    <row r="700" spans="1:33" x14ac:dyDescent="0.25">
      <c r="A700" s="13" t="str">
        <f>IF(Ansøgning!A705="","",Ansøgning!A705)</f>
        <v/>
      </c>
      <c r="B700" s="13" t="str">
        <f>IF(Ansøgning!B705="","",Ansøgning!B705)</f>
        <v/>
      </c>
      <c r="C700" s="13" t="str">
        <f>IF(Ansøgning!C705="","",Ansøgning!C705)</f>
        <v/>
      </c>
      <c r="D700" s="13" t="str">
        <f>IF(Ansøgning!D705="","",Ansøgning!D705)</f>
        <v/>
      </c>
      <c r="E700" s="14" t="str">
        <f>IF(Ansøgning!E705="","",Ansøgning!E705)</f>
        <v/>
      </c>
      <c r="F700" s="16"/>
      <c r="G700" s="14" t="str">
        <f>IF(Ansøgning!F705="","",Ansøgning!F705)</f>
        <v/>
      </c>
      <c r="H700" s="16"/>
      <c r="I700" s="72" t="str">
        <f>IF(OR(F700="",H700=""),"",NETWORKDAYS(F700,H700,Lister!$D$7:$D$13))</f>
        <v/>
      </c>
      <c r="J700" s="53" t="str">
        <f>IF(Ansøgning!H705="","",Ansøgning!H705)</f>
        <v/>
      </c>
      <c r="K700" s="32" t="str">
        <f t="shared" si="70"/>
        <v/>
      </c>
      <c r="L700" s="31" t="str">
        <f>IF(Ansøgning!J705="","",Ansøgning!J705)</f>
        <v/>
      </c>
      <c r="M700" s="18"/>
      <c r="N700" s="31" t="str">
        <f>IF(Ansøgning!K705="","",Ansøgning!K705)</f>
        <v/>
      </c>
      <c r="O700" s="18"/>
      <c r="P700" s="15" t="str">
        <f>IF(Ansøgning!L705="","",Ansøgning!L705)</f>
        <v/>
      </c>
      <c r="Q700" s="46" t="str">
        <f t="shared" si="71"/>
        <v/>
      </c>
      <c r="R700" s="46"/>
      <c r="S700" s="101" t="str">
        <f>IF(Ansøgning!M705="","",Ansøgning!M705)</f>
        <v/>
      </c>
      <c r="T700" s="31" t="str">
        <f t="shared" si="72"/>
        <v/>
      </c>
      <c r="U700" s="102" t="str">
        <f>IF(Ansøgning!O705="","",Ansøgning!O705)</f>
        <v/>
      </c>
      <c r="V700" s="20"/>
      <c r="W700" s="102" t="str">
        <f>IF(Ansøgning!P705="","",Ansøgning!P705)</f>
        <v/>
      </c>
      <c r="X700" s="20"/>
      <c r="Y700" s="31" t="str">
        <f>IF(Ansøgning!Q705="","",Ansøgning!Q705)</f>
        <v/>
      </c>
      <c r="Z700" s="46" t="str">
        <f>IFERROR(MAX(IF(OR(V700="",X700=""),"",IF(AND(AND(MONTH(F700)&gt;=7,MONTH(F700)&lt;8),AND(MONTH(H700)&gt;=7,MONTH(H700)&lt;8)),(NETWORKDAYS(F700,H700,Lister!$D$7:$D$13)-V700)*T700/NETWORKDAYS(Lister!$D$19,Lister!$E$19,Lister!$D$7:$D$13),IF(AND(AND(MONTH(F700)&gt;=7,MONTH(F700)&lt;8),MONTH(H700)&gt;7),(NETWORKDAYS(F700,Lister!$E$19,Lister!$D$7:$D$13)-V700)*T700/NETWORKDAYS(Lister!$D$19,Lister!$E$19,Lister!$D$7:$D$13),IF(MONTH(F700)&gt;7,0)))),0),"")</f>
        <v/>
      </c>
      <c r="AA700" s="31" t="str">
        <f>IF(Ansøgning!R705="","",Ansøgning!R705)</f>
        <v/>
      </c>
      <c r="AB700" s="46" t="str">
        <f>IFERROR(MAX(IF(OR(V700="",X700=""),"",IF(AND(AND(MONTH(F700)&gt;=8,MONTH(F700)&lt;9),AND(MONTH(H700)&gt;=8,MONTH(H700)&lt;9)),(NETWORKDAYS(F700,H700,Lister!$D$7:$D$13)-X700)*T700/NETWORKDAYS(Lister!$D$20,Lister!$E$20,Lister!$D$7:$D$13),IF(AND(MONTH(F700)=7,MONTH(H700)=8),(NETWORKDAYS(Lister!$D$20,H700,Lister!$D$7:$D$13)-X700)*T700/NETWORKDAYS(Lister!$D$20,Lister!$E$20,Lister!$D$7:$D$13),IF(AND(MONTH(F700)=7,MONTH(H700)=7),0)))),0),"")</f>
        <v/>
      </c>
      <c r="AC700" s="15" t="str">
        <f>IF(Ansøgning!U705="","",Ansøgning!U705)</f>
        <v/>
      </c>
      <c r="AD700" s="31" t="str">
        <f t="shared" si="73"/>
        <v/>
      </c>
      <c r="AE700" s="31" t="str">
        <f t="shared" si="74"/>
        <v/>
      </c>
      <c r="AF700" s="51" t="str">
        <f t="shared" si="75"/>
        <v/>
      </c>
      <c r="AG700" s="15" t="str">
        <f t="shared" si="76"/>
        <v/>
      </c>
    </row>
    <row r="701" spans="1:33" x14ac:dyDescent="0.25">
      <c r="A701" s="13" t="str">
        <f>IF(Ansøgning!A706="","",Ansøgning!A706)</f>
        <v/>
      </c>
      <c r="B701" s="13" t="str">
        <f>IF(Ansøgning!B706="","",Ansøgning!B706)</f>
        <v/>
      </c>
      <c r="C701" s="13" t="str">
        <f>IF(Ansøgning!C706="","",Ansøgning!C706)</f>
        <v/>
      </c>
      <c r="D701" s="13" t="str">
        <f>IF(Ansøgning!D706="","",Ansøgning!D706)</f>
        <v/>
      </c>
      <c r="E701" s="14" t="str">
        <f>IF(Ansøgning!E706="","",Ansøgning!E706)</f>
        <v/>
      </c>
      <c r="F701" s="16"/>
      <c r="G701" s="14" t="str">
        <f>IF(Ansøgning!F706="","",Ansøgning!F706)</f>
        <v/>
      </c>
      <c r="H701" s="16"/>
      <c r="I701" s="72" t="str">
        <f>IF(OR(F701="",H701=""),"",NETWORKDAYS(F701,H701,Lister!$D$7:$D$13))</f>
        <v/>
      </c>
      <c r="J701" s="53" t="str">
        <f>IF(Ansøgning!H706="","",Ansøgning!H706)</f>
        <v/>
      </c>
      <c r="K701" s="32" t="str">
        <f t="shared" si="70"/>
        <v/>
      </c>
      <c r="L701" s="31" t="str">
        <f>IF(Ansøgning!J706="","",Ansøgning!J706)</f>
        <v/>
      </c>
      <c r="M701" s="18"/>
      <c r="N701" s="31" t="str">
        <f>IF(Ansøgning!K706="","",Ansøgning!K706)</f>
        <v/>
      </c>
      <c r="O701" s="18"/>
      <c r="P701" s="15" t="str">
        <f>IF(Ansøgning!L706="","",Ansøgning!L706)</f>
        <v/>
      </c>
      <c r="Q701" s="46" t="str">
        <f t="shared" si="71"/>
        <v/>
      </c>
      <c r="R701" s="46"/>
      <c r="S701" s="101" t="str">
        <f>IF(Ansøgning!M706="","",Ansøgning!M706)</f>
        <v/>
      </c>
      <c r="T701" s="31" t="str">
        <f t="shared" si="72"/>
        <v/>
      </c>
      <c r="U701" s="102" t="str">
        <f>IF(Ansøgning!O706="","",Ansøgning!O706)</f>
        <v/>
      </c>
      <c r="V701" s="20"/>
      <c r="W701" s="102" t="str">
        <f>IF(Ansøgning!P706="","",Ansøgning!P706)</f>
        <v/>
      </c>
      <c r="X701" s="20"/>
      <c r="Y701" s="31" t="str">
        <f>IF(Ansøgning!Q706="","",Ansøgning!Q706)</f>
        <v/>
      </c>
      <c r="Z701" s="46" t="str">
        <f>IFERROR(MAX(IF(OR(V701="",X701=""),"",IF(AND(AND(MONTH(F701)&gt;=7,MONTH(F701)&lt;8),AND(MONTH(H701)&gt;=7,MONTH(H701)&lt;8)),(NETWORKDAYS(F701,H701,Lister!$D$7:$D$13)-V701)*T701/NETWORKDAYS(Lister!$D$19,Lister!$E$19,Lister!$D$7:$D$13),IF(AND(AND(MONTH(F701)&gt;=7,MONTH(F701)&lt;8),MONTH(H701)&gt;7),(NETWORKDAYS(F701,Lister!$E$19,Lister!$D$7:$D$13)-V701)*T701/NETWORKDAYS(Lister!$D$19,Lister!$E$19,Lister!$D$7:$D$13),IF(MONTH(F701)&gt;7,0)))),0),"")</f>
        <v/>
      </c>
      <c r="AA701" s="31" t="str">
        <f>IF(Ansøgning!R706="","",Ansøgning!R706)</f>
        <v/>
      </c>
      <c r="AB701" s="46" t="str">
        <f>IFERROR(MAX(IF(OR(V701="",X701=""),"",IF(AND(AND(MONTH(F701)&gt;=8,MONTH(F701)&lt;9),AND(MONTH(H701)&gt;=8,MONTH(H701)&lt;9)),(NETWORKDAYS(F701,H701,Lister!$D$7:$D$13)-X701)*T701/NETWORKDAYS(Lister!$D$20,Lister!$E$20,Lister!$D$7:$D$13),IF(AND(MONTH(F701)=7,MONTH(H701)=8),(NETWORKDAYS(Lister!$D$20,H701,Lister!$D$7:$D$13)-X701)*T701/NETWORKDAYS(Lister!$D$20,Lister!$E$20,Lister!$D$7:$D$13),IF(AND(MONTH(F701)=7,MONTH(H701)=7),0)))),0),"")</f>
        <v/>
      </c>
      <c r="AC701" s="15" t="str">
        <f>IF(Ansøgning!U706="","",Ansøgning!U706)</f>
        <v/>
      </c>
      <c r="AD701" s="31" t="str">
        <f t="shared" si="73"/>
        <v/>
      </c>
      <c r="AE701" s="31" t="str">
        <f t="shared" si="74"/>
        <v/>
      </c>
      <c r="AF701" s="51" t="str">
        <f t="shared" si="75"/>
        <v/>
      </c>
      <c r="AG701" s="15" t="str">
        <f t="shared" si="76"/>
        <v/>
      </c>
    </row>
    <row r="702" spans="1:33" x14ac:dyDescent="0.25">
      <c r="A702" s="13" t="str">
        <f>IF(Ansøgning!A707="","",Ansøgning!A707)</f>
        <v/>
      </c>
      <c r="B702" s="13" t="str">
        <f>IF(Ansøgning!B707="","",Ansøgning!B707)</f>
        <v/>
      </c>
      <c r="C702" s="13" t="str">
        <f>IF(Ansøgning!C707="","",Ansøgning!C707)</f>
        <v/>
      </c>
      <c r="D702" s="13" t="str">
        <f>IF(Ansøgning!D707="","",Ansøgning!D707)</f>
        <v/>
      </c>
      <c r="E702" s="14" t="str">
        <f>IF(Ansøgning!E707="","",Ansøgning!E707)</f>
        <v/>
      </c>
      <c r="F702" s="16"/>
      <c r="G702" s="14" t="str">
        <f>IF(Ansøgning!F707="","",Ansøgning!F707)</f>
        <v/>
      </c>
      <c r="H702" s="16"/>
      <c r="I702" s="72" t="str">
        <f>IF(OR(F702="",H702=""),"",NETWORKDAYS(F702,H702,Lister!$D$7:$D$13))</f>
        <v/>
      </c>
      <c r="J702" s="53" t="str">
        <f>IF(Ansøgning!H707="","",Ansøgning!H707)</f>
        <v/>
      </c>
      <c r="K702" s="32" t="str">
        <f t="shared" si="70"/>
        <v/>
      </c>
      <c r="L702" s="31" t="str">
        <f>IF(Ansøgning!J707="","",Ansøgning!J707)</f>
        <v/>
      </c>
      <c r="M702" s="18"/>
      <c r="N702" s="31" t="str">
        <f>IF(Ansøgning!K707="","",Ansøgning!K707)</f>
        <v/>
      </c>
      <c r="O702" s="18"/>
      <c r="P702" s="15" t="str">
        <f>IF(Ansøgning!L707="","",Ansøgning!L707)</f>
        <v/>
      </c>
      <c r="Q702" s="46" t="str">
        <f t="shared" si="71"/>
        <v/>
      </c>
      <c r="R702" s="46"/>
      <c r="S702" s="101" t="str">
        <f>IF(Ansøgning!M707="","",Ansøgning!M707)</f>
        <v/>
      </c>
      <c r="T702" s="31" t="str">
        <f t="shared" si="72"/>
        <v/>
      </c>
      <c r="U702" s="102" t="str">
        <f>IF(Ansøgning!O707="","",Ansøgning!O707)</f>
        <v/>
      </c>
      <c r="V702" s="20"/>
      <c r="W702" s="102" t="str">
        <f>IF(Ansøgning!P707="","",Ansøgning!P707)</f>
        <v/>
      </c>
      <c r="X702" s="20"/>
      <c r="Y702" s="31" t="str">
        <f>IF(Ansøgning!Q707="","",Ansøgning!Q707)</f>
        <v/>
      </c>
      <c r="Z702" s="46" t="str">
        <f>IFERROR(MAX(IF(OR(V702="",X702=""),"",IF(AND(AND(MONTH(F702)&gt;=7,MONTH(F702)&lt;8),AND(MONTH(H702)&gt;=7,MONTH(H702)&lt;8)),(NETWORKDAYS(F702,H702,Lister!$D$7:$D$13)-V702)*T702/NETWORKDAYS(Lister!$D$19,Lister!$E$19,Lister!$D$7:$D$13),IF(AND(AND(MONTH(F702)&gt;=7,MONTH(F702)&lt;8),MONTH(H702)&gt;7),(NETWORKDAYS(F702,Lister!$E$19,Lister!$D$7:$D$13)-V702)*T702/NETWORKDAYS(Lister!$D$19,Lister!$E$19,Lister!$D$7:$D$13),IF(MONTH(F702)&gt;7,0)))),0),"")</f>
        <v/>
      </c>
      <c r="AA702" s="31" t="str">
        <f>IF(Ansøgning!R707="","",Ansøgning!R707)</f>
        <v/>
      </c>
      <c r="AB702" s="46" t="str">
        <f>IFERROR(MAX(IF(OR(V702="",X702=""),"",IF(AND(AND(MONTH(F702)&gt;=8,MONTH(F702)&lt;9),AND(MONTH(H702)&gt;=8,MONTH(H702)&lt;9)),(NETWORKDAYS(F702,H702,Lister!$D$7:$D$13)-X702)*T702/NETWORKDAYS(Lister!$D$20,Lister!$E$20,Lister!$D$7:$D$13),IF(AND(MONTH(F702)=7,MONTH(H702)=8),(NETWORKDAYS(Lister!$D$20,H702,Lister!$D$7:$D$13)-X702)*T702/NETWORKDAYS(Lister!$D$20,Lister!$E$20,Lister!$D$7:$D$13),IF(AND(MONTH(F702)=7,MONTH(H702)=7),0)))),0),"")</f>
        <v/>
      </c>
      <c r="AC702" s="15" t="str">
        <f>IF(Ansøgning!U707="","",Ansøgning!U707)</f>
        <v/>
      </c>
      <c r="AD702" s="31" t="str">
        <f t="shared" si="73"/>
        <v/>
      </c>
      <c r="AE702" s="31" t="str">
        <f t="shared" si="74"/>
        <v/>
      </c>
      <c r="AF702" s="51" t="str">
        <f t="shared" si="75"/>
        <v/>
      </c>
      <c r="AG702" s="15" t="str">
        <f t="shared" si="76"/>
        <v/>
      </c>
    </row>
    <row r="703" spans="1:33" x14ac:dyDescent="0.25">
      <c r="A703" s="13" t="str">
        <f>IF(Ansøgning!A708="","",Ansøgning!A708)</f>
        <v/>
      </c>
      <c r="B703" s="13" t="str">
        <f>IF(Ansøgning!B708="","",Ansøgning!B708)</f>
        <v/>
      </c>
      <c r="C703" s="13" t="str">
        <f>IF(Ansøgning!C708="","",Ansøgning!C708)</f>
        <v/>
      </c>
      <c r="D703" s="13" t="str">
        <f>IF(Ansøgning!D708="","",Ansøgning!D708)</f>
        <v/>
      </c>
      <c r="E703" s="14" t="str">
        <f>IF(Ansøgning!E708="","",Ansøgning!E708)</f>
        <v/>
      </c>
      <c r="F703" s="16"/>
      <c r="G703" s="14" t="str">
        <f>IF(Ansøgning!F708="","",Ansøgning!F708)</f>
        <v/>
      </c>
      <c r="H703" s="16"/>
      <c r="I703" s="72" t="str">
        <f>IF(OR(F703="",H703=""),"",NETWORKDAYS(F703,H703,Lister!$D$7:$D$13))</f>
        <v/>
      </c>
      <c r="J703" s="53" t="str">
        <f>IF(Ansøgning!H708="","",Ansøgning!H708)</f>
        <v/>
      </c>
      <c r="K703" s="32" t="str">
        <f t="shared" si="70"/>
        <v/>
      </c>
      <c r="L703" s="31" t="str">
        <f>IF(Ansøgning!J708="","",Ansøgning!J708)</f>
        <v/>
      </c>
      <c r="M703" s="18"/>
      <c r="N703" s="31" t="str">
        <f>IF(Ansøgning!K708="","",Ansøgning!K708)</f>
        <v/>
      </c>
      <c r="O703" s="18"/>
      <c r="P703" s="15" t="str">
        <f>IF(Ansøgning!L708="","",Ansøgning!L708)</f>
        <v/>
      </c>
      <c r="Q703" s="46" t="str">
        <f t="shared" si="71"/>
        <v/>
      </c>
      <c r="R703" s="46"/>
      <c r="S703" s="101" t="str">
        <f>IF(Ansøgning!M708="","",Ansøgning!M708)</f>
        <v/>
      </c>
      <c r="T703" s="31" t="str">
        <f t="shared" si="72"/>
        <v/>
      </c>
      <c r="U703" s="102" t="str">
        <f>IF(Ansøgning!O708="","",Ansøgning!O708)</f>
        <v/>
      </c>
      <c r="V703" s="20"/>
      <c r="W703" s="102" t="str">
        <f>IF(Ansøgning!P708="","",Ansøgning!P708)</f>
        <v/>
      </c>
      <c r="X703" s="20"/>
      <c r="Y703" s="31" t="str">
        <f>IF(Ansøgning!Q708="","",Ansøgning!Q708)</f>
        <v/>
      </c>
      <c r="Z703" s="46" t="str">
        <f>IFERROR(MAX(IF(OR(V703="",X703=""),"",IF(AND(AND(MONTH(F703)&gt;=7,MONTH(F703)&lt;8),AND(MONTH(H703)&gt;=7,MONTH(H703)&lt;8)),(NETWORKDAYS(F703,H703,Lister!$D$7:$D$13)-V703)*T703/NETWORKDAYS(Lister!$D$19,Lister!$E$19,Lister!$D$7:$D$13),IF(AND(AND(MONTH(F703)&gt;=7,MONTH(F703)&lt;8),MONTH(H703)&gt;7),(NETWORKDAYS(F703,Lister!$E$19,Lister!$D$7:$D$13)-V703)*T703/NETWORKDAYS(Lister!$D$19,Lister!$E$19,Lister!$D$7:$D$13),IF(MONTH(F703)&gt;7,0)))),0),"")</f>
        <v/>
      </c>
      <c r="AA703" s="31" t="str">
        <f>IF(Ansøgning!R708="","",Ansøgning!R708)</f>
        <v/>
      </c>
      <c r="AB703" s="46" t="str">
        <f>IFERROR(MAX(IF(OR(V703="",X703=""),"",IF(AND(AND(MONTH(F703)&gt;=8,MONTH(F703)&lt;9),AND(MONTH(H703)&gt;=8,MONTH(H703)&lt;9)),(NETWORKDAYS(F703,H703,Lister!$D$7:$D$13)-X703)*T703/NETWORKDAYS(Lister!$D$20,Lister!$E$20,Lister!$D$7:$D$13),IF(AND(MONTH(F703)=7,MONTH(H703)=8),(NETWORKDAYS(Lister!$D$20,H703,Lister!$D$7:$D$13)-X703)*T703/NETWORKDAYS(Lister!$D$20,Lister!$E$20,Lister!$D$7:$D$13),IF(AND(MONTH(F703)=7,MONTH(H703)=7),0)))),0),"")</f>
        <v/>
      </c>
      <c r="AC703" s="15" t="str">
        <f>IF(Ansøgning!U708="","",Ansøgning!U708)</f>
        <v/>
      </c>
      <c r="AD703" s="31" t="str">
        <f t="shared" si="73"/>
        <v/>
      </c>
      <c r="AE703" s="31" t="str">
        <f t="shared" si="74"/>
        <v/>
      </c>
      <c r="AF703" s="51" t="str">
        <f t="shared" si="75"/>
        <v/>
      </c>
      <c r="AG703" s="15" t="str">
        <f t="shared" si="76"/>
        <v/>
      </c>
    </row>
    <row r="704" spans="1:33" x14ac:dyDescent="0.25">
      <c r="A704" s="13" t="str">
        <f>IF(Ansøgning!A709="","",Ansøgning!A709)</f>
        <v/>
      </c>
      <c r="B704" s="13" t="str">
        <f>IF(Ansøgning!B709="","",Ansøgning!B709)</f>
        <v/>
      </c>
      <c r="C704" s="13" t="str">
        <f>IF(Ansøgning!C709="","",Ansøgning!C709)</f>
        <v/>
      </c>
      <c r="D704" s="13" t="str">
        <f>IF(Ansøgning!D709="","",Ansøgning!D709)</f>
        <v/>
      </c>
      <c r="E704" s="14" t="str">
        <f>IF(Ansøgning!E709="","",Ansøgning!E709)</f>
        <v/>
      </c>
      <c r="F704" s="16"/>
      <c r="G704" s="14" t="str">
        <f>IF(Ansøgning!F709="","",Ansøgning!F709)</f>
        <v/>
      </c>
      <c r="H704" s="16"/>
      <c r="I704" s="72" t="str">
        <f>IF(OR(F704="",H704=""),"",NETWORKDAYS(F704,H704,Lister!$D$7:$D$13))</f>
        <v/>
      </c>
      <c r="J704" s="53" t="str">
        <f>IF(Ansøgning!H709="","",Ansøgning!H709)</f>
        <v/>
      </c>
      <c r="K704" s="32" t="str">
        <f t="shared" si="70"/>
        <v/>
      </c>
      <c r="L704" s="31" t="str">
        <f>IF(Ansøgning!J709="","",Ansøgning!J709)</f>
        <v/>
      </c>
      <c r="M704" s="18"/>
      <c r="N704" s="31" t="str">
        <f>IF(Ansøgning!K709="","",Ansøgning!K709)</f>
        <v/>
      </c>
      <c r="O704" s="18"/>
      <c r="P704" s="15" t="str">
        <f>IF(Ansøgning!L709="","",Ansøgning!L709)</f>
        <v/>
      </c>
      <c r="Q704" s="46" t="str">
        <f t="shared" si="71"/>
        <v/>
      </c>
      <c r="R704" s="46"/>
      <c r="S704" s="101" t="str">
        <f>IF(Ansøgning!M709="","",Ansøgning!M709)</f>
        <v/>
      </c>
      <c r="T704" s="31" t="str">
        <f t="shared" si="72"/>
        <v/>
      </c>
      <c r="U704" s="102" t="str">
        <f>IF(Ansøgning!O709="","",Ansøgning!O709)</f>
        <v/>
      </c>
      <c r="V704" s="20"/>
      <c r="W704" s="102" t="str">
        <f>IF(Ansøgning!P709="","",Ansøgning!P709)</f>
        <v/>
      </c>
      <c r="X704" s="20"/>
      <c r="Y704" s="31" t="str">
        <f>IF(Ansøgning!Q709="","",Ansøgning!Q709)</f>
        <v/>
      </c>
      <c r="Z704" s="46" t="str">
        <f>IFERROR(MAX(IF(OR(V704="",X704=""),"",IF(AND(AND(MONTH(F704)&gt;=7,MONTH(F704)&lt;8),AND(MONTH(H704)&gt;=7,MONTH(H704)&lt;8)),(NETWORKDAYS(F704,H704,Lister!$D$7:$D$13)-V704)*T704/NETWORKDAYS(Lister!$D$19,Lister!$E$19,Lister!$D$7:$D$13),IF(AND(AND(MONTH(F704)&gt;=7,MONTH(F704)&lt;8),MONTH(H704)&gt;7),(NETWORKDAYS(F704,Lister!$E$19,Lister!$D$7:$D$13)-V704)*T704/NETWORKDAYS(Lister!$D$19,Lister!$E$19,Lister!$D$7:$D$13),IF(MONTH(F704)&gt;7,0)))),0),"")</f>
        <v/>
      </c>
      <c r="AA704" s="31" t="str">
        <f>IF(Ansøgning!R709="","",Ansøgning!R709)</f>
        <v/>
      </c>
      <c r="AB704" s="46" t="str">
        <f>IFERROR(MAX(IF(OR(V704="",X704=""),"",IF(AND(AND(MONTH(F704)&gt;=8,MONTH(F704)&lt;9),AND(MONTH(H704)&gt;=8,MONTH(H704)&lt;9)),(NETWORKDAYS(F704,H704,Lister!$D$7:$D$13)-X704)*T704/NETWORKDAYS(Lister!$D$20,Lister!$E$20,Lister!$D$7:$D$13),IF(AND(MONTH(F704)=7,MONTH(H704)=8),(NETWORKDAYS(Lister!$D$20,H704,Lister!$D$7:$D$13)-X704)*T704/NETWORKDAYS(Lister!$D$20,Lister!$E$20,Lister!$D$7:$D$13),IF(AND(MONTH(F704)=7,MONTH(H704)=7),0)))),0),"")</f>
        <v/>
      </c>
      <c r="AC704" s="15" t="str">
        <f>IF(Ansøgning!U709="","",Ansøgning!U709)</f>
        <v/>
      </c>
      <c r="AD704" s="31" t="str">
        <f t="shared" si="73"/>
        <v/>
      </c>
      <c r="AE704" s="31" t="str">
        <f t="shared" si="74"/>
        <v/>
      </c>
      <c r="AF704" s="51" t="str">
        <f t="shared" si="75"/>
        <v/>
      </c>
      <c r="AG704" s="15" t="str">
        <f t="shared" si="76"/>
        <v/>
      </c>
    </row>
    <row r="705" spans="1:33" x14ac:dyDescent="0.25">
      <c r="A705" s="13" t="str">
        <f>IF(Ansøgning!A710="","",Ansøgning!A710)</f>
        <v/>
      </c>
      <c r="B705" s="13" t="str">
        <f>IF(Ansøgning!B710="","",Ansøgning!B710)</f>
        <v/>
      </c>
      <c r="C705" s="13" t="str">
        <f>IF(Ansøgning!C710="","",Ansøgning!C710)</f>
        <v/>
      </c>
      <c r="D705" s="13" t="str">
        <f>IF(Ansøgning!D710="","",Ansøgning!D710)</f>
        <v/>
      </c>
      <c r="E705" s="14" t="str">
        <f>IF(Ansøgning!E710="","",Ansøgning!E710)</f>
        <v/>
      </c>
      <c r="F705" s="16"/>
      <c r="G705" s="14" t="str">
        <f>IF(Ansøgning!F710="","",Ansøgning!F710)</f>
        <v/>
      </c>
      <c r="H705" s="16"/>
      <c r="I705" s="72" t="str">
        <f>IF(OR(F705="",H705=""),"",NETWORKDAYS(F705,H705,Lister!$D$7:$D$13))</f>
        <v/>
      </c>
      <c r="J705" s="53" t="str">
        <f>IF(Ansøgning!H710="","",Ansøgning!H710)</f>
        <v/>
      </c>
      <c r="K705" s="32" t="str">
        <f t="shared" si="70"/>
        <v/>
      </c>
      <c r="L705" s="31" t="str">
        <f>IF(Ansøgning!J710="","",Ansøgning!J710)</f>
        <v/>
      </c>
      <c r="M705" s="18"/>
      <c r="N705" s="31" t="str">
        <f>IF(Ansøgning!K710="","",Ansøgning!K710)</f>
        <v/>
      </c>
      <c r="O705" s="18"/>
      <c r="P705" s="15" t="str">
        <f>IF(Ansøgning!L710="","",Ansøgning!L710)</f>
        <v/>
      </c>
      <c r="Q705" s="46" t="str">
        <f t="shared" si="71"/>
        <v/>
      </c>
      <c r="R705" s="46"/>
      <c r="S705" s="101" t="str">
        <f>IF(Ansøgning!M710="","",Ansøgning!M710)</f>
        <v/>
      </c>
      <c r="T705" s="31" t="str">
        <f t="shared" si="72"/>
        <v/>
      </c>
      <c r="U705" s="102" t="str">
        <f>IF(Ansøgning!O710="","",Ansøgning!O710)</f>
        <v/>
      </c>
      <c r="V705" s="20"/>
      <c r="W705" s="102" t="str">
        <f>IF(Ansøgning!P710="","",Ansøgning!P710)</f>
        <v/>
      </c>
      <c r="X705" s="20"/>
      <c r="Y705" s="31" t="str">
        <f>IF(Ansøgning!Q710="","",Ansøgning!Q710)</f>
        <v/>
      </c>
      <c r="Z705" s="46" t="str">
        <f>IFERROR(MAX(IF(OR(V705="",X705=""),"",IF(AND(AND(MONTH(F705)&gt;=7,MONTH(F705)&lt;8),AND(MONTH(H705)&gt;=7,MONTH(H705)&lt;8)),(NETWORKDAYS(F705,H705,Lister!$D$7:$D$13)-V705)*T705/NETWORKDAYS(Lister!$D$19,Lister!$E$19,Lister!$D$7:$D$13),IF(AND(AND(MONTH(F705)&gt;=7,MONTH(F705)&lt;8),MONTH(H705)&gt;7),(NETWORKDAYS(F705,Lister!$E$19,Lister!$D$7:$D$13)-V705)*T705/NETWORKDAYS(Lister!$D$19,Lister!$E$19,Lister!$D$7:$D$13),IF(MONTH(F705)&gt;7,0)))),0),"")</f>
        <v/>
      </c>
      <c r="AA705" s="31" t="str">
        <f>IF(Ansøgning!R710="","",Ansøgning!R710)</f>
        <v/>
      </c>
      <c r="AB705" s="46" t="str">
        <f>IFERROR(MAX(IF(OR(V705="",X705=""),"",IF(AND(AND(MONTH(F705)&gt;=8,MONTH(F705)&lt;9),AND(MONTH(H705)&gt;=8,MONTH(H705)&lt;9)),(NETWORKDAYS(F705,H705,Lister!$D$7:$D$13)-X705)*T705/NETWORKDAYS(Lister!$D$20,Lister!$E$20,Lister!$D$7:$D$13),IF(AND(MONTH(F705)=7,MONTH(H705)=8),(NETWORKDAYS(Lister!$D$20,H705,Lister!$D$7:$D$13)-X705)*T705/NETWORKDAYS(Lister!$D$20,Lister!$E$20,Lister!$D$7:$D$13),IF(AND(MONTH(F705)=7,MONTH(H705)=7),0)))),0),"")</f>
        <v/>
      </c>
      <c r="AC705" s="15" t="str">
        <f>IF(Ansøgning!U710="","",Ansøgning!U710)</f>
        <v/>
      </c>
      <c r="AD705" s="31" t="str">
        <f t="shared" si="73"/>
        <v/>
      </c>
      <c r="AE705" s="31" t="str">
        <f t="shared" si="74"/>
        <v/>
      </c>
      <c r="AF705" s="51" t="str">
        <f t="shared" si="75"/>
        <v/>
      </c>
      <c r="AG705" s="15" t="str">
        <f t="shared" si="76"/>
        <v/>
      </c>
    </row>
    <row r="706" spans="1:33" x14ac:dyDescent="0.25">
      <c r="A706" s="13" t="str">
        <f>IF(Ansøgning!A711="","",Ansøgning!A711)</f>
        <v/>
      </c>
      <c r="B706" s="13" t="str">
        <f>IF(Ansøgning!B711="","",Ansøgning!B711)</f>
        <v/>
      </c>
      <c r="C706" s="13" t="str">
        <f>IF(Ansøgning!C711="","",Ansøgning!C711)</f>
        <v/>
      </c>
      <c r="D706" s="13" t="str">
        <f>IF(Ansøgning!D711="","",Ansøgning!D711)</f>
        <v/>
      </c>
      <c r="E706" s="14" t="str">
        <f>IF(Ansøgning!E711="","",Ansøgning!E711)</f>
        <v/>
      </c>
      <c r="F706" s="16"/>
      <c r="G706" s="14" t="str">
        <f>IF(Ansøgning!F711="","",Ansøgning!F711)</f>
        <v/>
      </c>
      <c r="H706" s="16"/>
      <c r="I706" s="72" t="str">
        <f>IF(OR(F706="",H706=""),"",NETWORKDAYS(F706,H706,Lister!$D$7:$D$13))</f>
        <v/>
      </c>
      <c r="J706" s="53" t="str">
        <f>IF(Ansøgning!H711="","",Ansøgning!H711)</f>
        <v/>
      </c>
      <c r="K706" s="32" t="str">
        <f t="shared" si="70"/>
        <v/>
      </c>
      <c r="L706" s="31" t="str">
        <f>IF(Ansøgning!J711="","",Ansøgning!J711)</f>
        <v/>
      </c>
      <c r="M706" s="18"/>
      <c r="N706" s="31" t="str">
        <f>IF(Ansøgning!K711="","",Ansøgning!K711)</f>
        <v/>
      </c>
      <c r="O706" s="18"/>
      <c r="P706" s="15" t="str">
        <f>IF(Ansøgning!L711="","",Ansøgning!L711)</f>
        <v/>
      </c>
      <c r="Q706" s="46" t="str">
        <f t="shared" si="71"/>
        <v/>
      </c>
      <c r="R706" s="46"/>
      <c r="S706" s="101" t="str">
        <f>IF(Ansøgning!M711="","",Ansøgning!M711)</f>
        <v/>
      </c>
      <c r="T706" s="31" t="str">
        <f t="shared" si="72"/>
        <v/>
      </c>
      <c r="U706" s="102" t="str">
        <f>IF(Ansøgning!O711="","",Ansøgning!O711)</f>
        <v/>
      </c>
      <c r="V706" s="20"/>
      <c r="W706" s="102" t="str">
        <f>IF(Ansøgning!P711="","",Ansøgning!P711)</f>
        <v/>
      </c>
      <c r="X706" s="20"/>
      <c r="Y706" s="31" t="str">
        <f>IF(Ansøgning!Q711="","",Ansøgning!Q711)</f>
        <v/>
      </c>
      <c r="Z706" s="46" t="str">
        <f>IFERROR(MAX(IF(OR(V706="",X706=""),"",IF(AND(AND(MONTH(F706)&gt;=7,MONTH(F706)&lt;8),AND(MONTH(H706)&gt;=7,MONTH(H706)&lt;8)),(NETWORKDAYS(F706,H706,Lister!$D$7:$D$13)-V706)*T706/NETWORKDAYS(Lister!$D$19,Lister!$E$19,Lister!$D$7:$D$13),IF(AND(AND(MONTH(F706)&gt;=7,MONTH(F706)&lt;8),MONTH(H706)&gt;7),(NETWORKDAYS(F706,Lister!$E$19,Lister!$D$7:$D$13)-V706)*T706/NETWORKDAYS(Lister!$D$19,Lister!$E$19,Lister!$D$7:$D$13),IF(MONTH(F706)&gt;7,0)))),0),"")</f>
        <v/>
      </c>
      <c r="AA706" s="31" t="str">
        <f>IF(Ansøgning!R711="","",Ansøgning!R711)</f>
        <v/>
      </c>
      <c r="AB706" s="46" t="str">
        <f>IFERROR(MAX(IF(OR(V706="",X706=""),"",IF(AND(AND(MONTH(F706)&gt;=8,MONTH(F706)&lt;9),AND(MONTH(H706)&gt;=8,MONTH(H706)&lt;9)),(NETWORKDAYS(F706,H706,Lister!$D$7:$D$13)-X706)*T706/NETWORKDAYS(Lister!$D$20,Lister!$E$20,Lister!$D$7:$D$13),IF(AND(MONTH(F706)=7,MONTH(H706)=8),(NETWORKDAYS(Lister!$D$20,H706,Lister!$D$7:$D$13)-X706)*T706/NETWORKDAYS(Lister!$D$20,Lister!$E$20,Lister!$D$7:$D$13),IF(AND(MONTH(F706)=7,MONTH(H706)=7),0)))),0),"")</f>
        <v/>
      </c>
      <c r="AC706" s="15" t="str">
        <f>IF(Ansøgning!U711="","",Ansøgning!U711)</f>
        <v/>
      </c>
      <c r="AD706" s="31" t="str">
        <f t="shared" si="73"/>
        <v/>
      </c>
      <c r="AE706" s="31" t="str">
        <f t="shared" si="74"/>
        <v/>
      </c>
      <c r="AF706" s="51" t="str">
        <f t="shared" si="75"/>
        <v/>
      </c>
      <c r="AG706" s="15" t="str">
        <f t="shared" si="76"/>
        <v/>
      </c>
    </row>
    <row r="707" spans="1:33" x14ac:dyDescent="0.25">
      <c r="A707" s="13" t="str">
        <f>IF(Ansøgning!A712="","",Ansøgning!A712)</f>
        <v/>
      </c>
      <c r="B707" s="13" t="str">
        <f>IF(Ansøgning!B712="","",Ansøgning!B712)</f>
        <v/>
      </c>
      <c r="C707" s="13" t="str">
        <f>IF(Ansøgning!C712="","",Ansøgning!C712)</f>
        <v/>
      </c>
      <c r="D707" s="13" t="str">
        <f>IF(Ansøgning!D712="","",Ansøgning!D712)</f>
        <v/>
      </c>
      <c r="E707" s="14" t="str">
        <f>IF(Ansøgning!E712="","",Ansøgning!E712)</f>
        <v/>
      </c>
      <c r="F707" s="16"/>
      <c r="G707" s="14" t="str">
        <f>IF(Ansøgning!F712="","",Ansøgning!F712)</f>
        <v/>
      </c>
      <c r="H707" s="16"/>
      <c r="I707" s="72" t="str">
        <f>IF(OR(F707="",H707=""),"",NETWORKDAYS(F707,H707,Lister!$D$7:$D$13))</f>
        <v/>
      </c>
      <c r="J707" s="53" t="str">
        <f>IF(Ansøgning!H712="","",Ansøgning!H712)</f>
        <v/>
      </c>
      <c r="K707" s="32" t="str">
        <f t="shared" si="70"/>
        <v/>
      </c>
      <c r="L707" s="31" t="str">
        <f>IF(Ansøgning!J712="","",Ansøgning!J712)</f>
        <v/>
      </c>
      <c r="M707" s="18"/>
      <c r="N707" s="31" t="str">
        <f>IF(Ansøgning!K712="","",Ansøgning!K712)</f>
        <v/>
      </c>
      <c r="O707" s="18"/>
      <c r="P707" s="15" t="str">
        <f>IF(Ansøgning!L712="","",Ansøgning!L712)</f>
        <v/>
      </c>
      <c r="Q707" s="46" t="str">
        <f t="shared" si="71"/>
        <v/>
      </c>
      <c r="R707" s="46"/>
      <c r="S707" s="101" t="str">
        <f>IF(Ansøgning!M712="","",Ansøgning!M712)</f>
        <v/>
      </c>
      <c r="T707" s="31" t="str">
        <f t="shared" si="72"/>
        <v/>
      </c>
      <c r="U707" s="102" t="str">
        <f>IF(Ansøgning!O712="","",Ansøgning!O712)</f>
        <v/>
      </c>
      <c r="V707" s="20"/>
      <c r="W707" s="102" t="str">
        <f>IF(Ansøgning!P712="","",Ansøgning!P712)</f>
        <v/>
      </c>
      <c r="X707" s="20"/>
      <c r="Y707" s="31" t="str">
        <f>IF(Ansøgning!Q712="","",Ansøgning!Q712)</f>
        <v/>
      </c>
      <c r="Z707" s="46" t="str">
        <f>IFERROR(MAX(IF(OR(V707="",X707=""),"",IF(AND(AND(MONTH(F707)&gt;=7,MONTH(F707)&lt;8),AND(MONTH(H707)&gt;=7,MONTH(H707)&lt;8)),(NETWORKDAYS(F707,H707,Lister!$D$7:$D$13)-V707)*T707/NETWORKDAYS(Lister!$D$19,Lister!$E$19,Lister!$D$7:$D$13),IF(AND(AND(MONTH(F707)&gt;=7,MONTH(F707)&lt;8),MONTH(H707)&gt;7),(NETWORKDAYS(F707,Lister!$E$19,Lister!$D$7:$D$13)-V707)*T707/NETWORKDAYS(Lister!$D$19,Lister!$E$19,Lister!$D$7:$D$13),IF(MONTH(F707)&gt;7,0)))),0),"")</f>
        <v/>
      </c>
      <c r="AA707" s="31" t="str">
        <f>IF(Ansøgning!R712="","",Ansøgning!R712)</f>
        <v/>
      </c>
      <c r="AB707" s="46" t="str">
        <f>IFERROR(MAX(IF(OR(V707="",X707=""),"",IF(AND(AND(MONTH(F707)&gt;=8,MONTH(F707)&lt;9),AND(MONTH(H707)&gt;=8,MONTH(H707)&lt;9)),(NETWORKDAYS(F707,H707,Lister!$D$7:$D$13)-X707)*T707/NETWORKDAYS(Lister!$D$20,Lister!$E$20,Lister!$D$7:$D$13),IF(AND(MONTH(F707)=7,MONTH(H707)=8),(NETWORKDAYS(Lister!$D$20,H707,Lister!$D$7:$D$13)-X707)*T707/NETWORKDAYS(Lister!$D$20,Lister!$E$20,Lister!$D$7:$D$13),IF(AND(MONTH(F707)=7,MONTH(H707)=7),0)))),0),"")</f>
        <v/>
      </c>
      <c r="AC707" s="15" t="str">
        <f>IF(Ansøgning!U712="","",Ansøgning!U712)</f>
        <v/>
      </c>
      <c r="AD707" s="31" t="str">
        <f t="shared" si="73"/>
        <v/>
      </c>
      <c r="AE707" s="31" t="str">
        <f t="shared" si="74"/>
        <v/>
      </c>
      <c r="AF707" s="51" t="str">
        <f t="shared" si="75"/>
        <v/>
      </c>
      <c r="AG707" s="15" t="str">
        <f t="shared" si="76"/>
        <v/>
      </c>
    </row>
    <row r="708" spans="1:33" x14ac:dyDescent="0.25">
      <c r="A708" s="13" t="str">
        <f>IF(Ansøgning!A713="","",Ansøgning!A713)</f>
        <v/>
      </c>
      <c r="B708" s="13" t="str">
        <f>IF(Ansøgning!B713="","",Ansøgning!B713)</f>
        <v/>
      </c>
      <c r="C708" s="13" t="str">
        <f>IF(Ansøgning!C713="","",Ansøgning!C713)</f>
        <v/>
      </c>
      <c r="D708" s="13" t="str">
        <f>IF(Ansøgning!D713="","",Ansøgning!D713)</f>
        <v/>
      </c>
      <c r="E708" s="14" t="str">
        <f>IF(Ansøgning!E713="","",Ansøgning!E713)</f>
        <v/>
      </c>
      <c r="F708" s="16"/>
      <c r="G708" s="14" t="str">
        <f>IF(Ansøgning!F713="","",Ansøgning!F713)</f>
        <v/>
      </c>
      <c r="H708" s="16"/>
      <c r="I708" s="72" t="str">
        <f>IF(OR(F708="",H708=""),"",NETWORKDAYS(F708,H708,Lister!$D$7:$D$13))</f>
        <v/>
      </c>
      <c r="J708" s="53" t="str">
        <f>IF(Ansøgning!H713="","",Ansøgning!H713)</f>
        <v/>
      </c>
      <c r="K708" s="32" t="str">
        <f t="shared" si="70"/>
        <v/>
      </c>
      <c r="L708" s="31" t="str">
        <f>IF(Ansøgning!J713="","",Ansøgning!J713)</f>
        <v/>
      </c>
      <c r="M708" s="18"/>
      <c r="N708" s="31" t="str">
        <f>IF(Ansøgning!K713="","",Ansøgning!K713)</f>
        <v/>
      </c>
      <c r="O708" s="18"/>
      <c r="P708" s="15" t="str">
        <f>IF(Ansøgning!L713="","",Ansøgning!L713)</f>
        <v/>
      </c>
      <c r="Q708" s="46" t="str">
        <f t="shared" si="71"/>
        <v/>
      </c>
      <c r="R708" s="46"/>
      <c r="S708" s="101" t="str">
        <f>IF(Ansøgning!M713="","",Ansøgning!M713)</f>
        <v/>
      </c>
      <c r="T708" s="31" t="str">
        <f t="shared" si="72"/>
        <v/>
      </c>
      <c r="U708" s="102" t="str">
        <f>IF(Ansøgning!O713="","",Ansøgning!O713)</f>
        <v/>
      </c>
      <c r="V708" s="20"/>
      <c r="W708" s="102" t="str">
        <f>IF(Ansøgning!P713="","",Ansøgning!P713)</f>
        <v/>
      </c>
      <c r="X708" s="20"/>
      <c r="Y708" s="31" t="str">
        <f>IF(Ansøgning!Q713="","",Ansøgning!Q713)</f>
        <v/>
      </c>
      <c r="Z708" s="46" t="str">
        <f>IFERROR(MAX(IF(OR(V708="",X708=""),"",IF(AND(AND(MONTH(F708)&gt;=7,MONTH(F708)&lt;8),AND(MONTH(H708)&gt;=7,MONTH(H708)&lt;8)),(NETWORKDAYS(F708,H708,Lister!$D$7:$D$13)-V708)*T708/NETWORKDAYS(Lister!$D$19,Lister!$E$19,Lister!$D$7:$D$13),IF(AND(AND(MONTH(F708)&gt;=7,MONTH(F708)&lt;8),MONTH(H708)&gt;7),(NETWORKDAYS(F708,Lister!$E$19,Lister!$D$7:$D$13)-V708)*T708/NETWORKDAYS(Lister!$D$19,Lister!$E$19,Lister!$D$7:$D$13),IF(MONTH(F708)&gt;7,0)))),0),"")</f>
        <v/>
      </c>
      <c r="AA708" s="31" t="str">
        <f>IF(Ansøgning!R713="","",Ansøgning!R713)</f>
        <v/>
      </c>
      <c r="AB708" s="46" t="str">
        <f>IFERROR(MAX(IF(OR(V708="",X708=""),"",IF(AND(AND(MONTH(F708)&gt;=8,MONTH(F708)&lt;9),AND(MONTH(H708)&gt;=8,MONTH(H708)&lt;9)),(NETWORKDAYS(F708,H708,Lister!$D$7:$D$13)-X708)*T708/NETWORKDAYS(Lister!$D$20,Lister!$E$20,Lister!$D$7:$D$13),IF(AND(MONTH(F708)=7,MONTH(H708)=8),(NETWORKDAYS(Lister!$D$20,H708,Lister!$D$7:$D$13)-X708)*T708/NETWORKDAYS(Lister!$D$20,Lister!$E$20,Lister!$D$7:$D$13),IF(AND(MONTH(F708)=7,MONTH(H708)=7),0)))),0),"")</f>
        <v/>
      </c>
      <c r="AC708" s="15" t="str">
        <f>IF(Ansøgning!U713="","",Ansøgning!U713)</f>
        <v/>
      </c>
      <c r="AD708" s="31" t="str">
        <f t="shared" si="73"/>
        <v/>
      </c>
      <c r="AE708" s="31" t="str">
        <f t="shared" si="74"/>
        <v/>
      </c>
      <c r="AF708" s="51" t="str">
        <f t="shared" si="75"/>
        <v/>
      </c>
      <c r="AG708" s="15" t="str">
        <f t="shared" si="76"/>
        <v/>
      </c>
    </row>
    <row r="709" spans="1:33" x14ac:dyDescent="0.25">
      <c r="A709" s="13" t="str">
        <f>IF(Ansøgning!A714="","",Ansøgning!A714)</f>
        <v/>
      </c>
      <c r="B709" s="13" t="str">
        <f>IF(Ansøgning!B714="","",Ansøgning!B714)</f>
        <v/>
      </c>
      <c r="C709" s="13" t="str">
        <f>IF(Ansøgning!C714="","",Ansøgning!C714)</f>
        <v/>
      </c>
      <c r="D709" s="13" t="str">
        <f>IF(Ansøgning!D714="","",Ansøgning!D714)</f>
        <v/>
      </c>
      <c r="E709" s="14" t="str">
        <f>IF(Ansøgning!E714="","",Ansøgning!E714)</f>
        <v/>
      </c>
      <c r="F709" s="16"/>
      <c r="G709" s="14" t="str">
        <f>IF(Ansøgning!F714="","",Ansøgning!F714)</f>
        <v/>
      </c>
      <c r="H709" s="16"/>
      <c r="I709" s="72" t="str">
        <f>IF(OR(F709="",H709=""),"",NETWORKDAYS(F709,H709,Lister!$D$7:$D$13))</f>
        <v/>
      </c>
      <c r="J709" s="53" t="str">
        <f>IF(Ansøgning!H714="","",Ansøgning!H714)</f>
        <v/>
      </c>
      <c r="K709" s="32" t="str">
        <f t="shared" si="70"/>
        <v/>
      </c>
      <c r="L709" s="31" t="str">
        <f>IF(Ansøgning!J714="","",Ansøgning!J714)</f>
        <v/>
      </c>
      <c r="M709" s="18"/>
      <c r="N709" s="31" t="str">
        <f>IF(Ansøgning!K714="","",Ansøgning!K714)</f>
        <v/>
      </c>
      <c r="O709" s="18"/>
      <c r="P709" s="15" t="str">
        <f>IF(Ansøgning!L714="","",Ansøgning!L714)</f>
        <v/>
      </c>
      <c r="Q709" s="46" t="str">
        <f t="shared" si="71"/>
        <v/>
      </c>
      <c r="R709" s="46"/>
      <c r="S709" s="101" t="str">
        <f>IF(Ansøgning!M714="","",Ansøgning!M714)</f>
        <v/>
      </c>
      <c r="T709" s="31" t="str">
        <f t="shared" si="72"/>
        <v/>
      </c>
      <c r="U709" s="102" t="str">
        <f>IF(Ansøgning!O714="","",Ansøgning!O714)</f>
        <v/>
      </c>
      <c r="V709" s="20"/>
      <c r="W709" s="102" t="str">
        <f>IF(Ansøgning!P714="","",Ansøgning!P714)</f>
        <v/>
      </c>
      <c r="X709" s="20"/>
      <c r="Y709" s="31" t="str">
        <f>IF(Ansøgning!Q714="","",Ansøgning!Q714)</f>
        <v/>
      </c>
      <c r="Z709" s="46" t="str">
        <f>IFERROR(MAX(IF(OR(V709="",X709=""),"",IF(AND(AND(MONTH(F709)&gt;=7,MONTH(F709)&lt;8),AND(MONTH(H709)&gt;=7,MONTH(H709)&lt;8)),(NETWORKDAYS(F709,H709,Lister!$D$7:$D$13)-V709)*T709/NETWORKDAYS(Lister!$D$19,Lister!$E$19,Lister!$D$7:$D$13),IF(AND(AND(MONTH(F709)&gt;=7,MONTH(F709)&lt;8),MONTH(H709)&gt;7),(NETWORKDAYS(F709,Lister!$E$19,Lister!$D$7:$D$13)-V709)*T709/NETWORKDAYS(Lister!$D$19,Lister!$E$19,Lister!$D$7:$D$13),IF(MONTH(F709)&gt;7,0)))),0),"")</f>
        <v/>
      </c>
      <c r="AA709" s="31" t="str">
        <f>IF(Ansøgning!R714="","",Ansøgning!R714)</f>
        <v/>
      </c>
      <c r="AB709" s="46" t="str">
        <f>IFERROR(MAX(IF(OR(V709="",X709=""),"",IF(AND(AND(MONTH(F709)&gt;=8,MONTH(F709)&lt;9),AND(MONTH(H709)&gt;=8,MONTH(H709)&lt;9)),(NETWORKDAYS(F709,H709,Lister!$D$7:$D$13)-X709)*T709/NETWORKDAYS(Lister!$D$20,Lister!$E$20,Lister!$D$7:$D$13),IF(AND(MONTH(F709)=7,MONTH(H709)=8),(NETWORKDAYS(Lister!$D$20,H709,Lister!$D$7:$D$13)-X709)*T709/NETWORKDAYS(Lister!$D$20,Lister!$E$20,Lister!$D$7:$D$13),IF(AND(MONTH(F709)=7,MONTH(H709)=7),0)))),0),"")</f>
        <v/>
      </c>
      <c r="AC709" s="15" t="str">
        <f>IF(Ansøgning!U714="","",Ansøgning!U714)</f>
        <v/>
      </c>
      <c r="AD709" s="31" t="str">
        <f t="shared" si="73"/>
        <v/>
      </c>
      <c r="AE709" s="31" t="str">
        <f t="shared" si="74"/>
        <v/>
      </c>
      <c r="AF709" s="51" t="str">
        <f t="shared" si="75"/>
        <v/>
      </c>
      <c r="AG709" s="15" t="str">
        <f t="shared" si="76"/>
        <v/>
      </c>
    </row>
    <row r="710" spans="1:33" x14ac:dyDescent="0.25">
      <c r="A710" s="13" t="str">
        <f>IF(Ansøgning!A715="","",Ansøgning!A715)</f>
        <v/>
      </c>
      <c r="B710" s="13" t="str">
        <f>IF(Ansøgning!B715="","",Ansøgning!B715)</f>
        <v/>
      </c>
      <c r="C710" s="13" t="str">
        <f>IF(Ansøgning!C715="","",Ansøgning!C715)</f>
        <v/>
      </c>
      <c r="D710" s="13" t="str">
        <f>IF(Ansøgning!D715="","",Ansøgning!D715)</f>
        <v/>
      </c>
      <c r="E710" s="14" t="str">
        <f>IF(Ansøgning!E715="","",Ansøgning!E715)</f>
        <v/>
      </c>
      <c r="F710" s="16"/>
      <c r="G710" s="14" t="str">
        <f>IF(Ansøgning!F715="","",Ansøgning!F715)</f>
        <v/>
      </c>
      <c r="H710" s="16"/>
      <c r="I710" s="72" t="str">
        <f>IF(OR(F710="",H710=""),"",NETWORKDAYS(F710,H710,Lister!$D$7:$D$13))</f>
        <v/>
      </c>
      <c r="J710" s="53" t="str">
        <f>IF(Ansøgning!H715="","",Ansøgning!H715)</f>
        <v/>
      </c>
      <c r="K710" s="32" t="str">
        <f t="shared" si="70"/>
        <v/>
      </c>
      <c r="L710" s="31" t="str">
        <f>IF(Ansøgning!J715="","",Ansøgning!J715)</f>
        <v/>
      </c>
      <c r="M710" s="18"/>
      <c r="N710" s="31" t="str">
        <f>IF(Ansøgning!K715="","",Ansøgning!K715)</f>
        <v/>
      </c>
      <c r="O710" s="18"/>
      <c r="P710" s="15" t="str">
        <f>IF(Ansøgning!L715="","",Ansøgning!L715)</f>
        <v/>
      </c>
      <c r="Q710" s="46" t="str">
        <f t="shared" si="71"/>
        <v/>
      </c>
      <c r="R710" s="46"/>
      <c r="S710" s="101" t="str">
        <f>IF(Ansøgning!M715="","",Ansøgning!M715)</f>
        <v/>
      </c>
      <c r="T710" s="31" t="str">
        <f t="shared" si="72"/>
        <v/>
      </c>
      <c r="U710" s="102" t="str">
        <f>IF(Ansøgning!O715="","",Ansøgning!O715)</f>
        <v/>
      </c>
      <c r="V710" s="20"/>
      <c r="W710" s="102" t="str">
        <f>IF(Ansøgning!P715="","",Ansøgning!P715)</f>
        <v/>
      </c>
      <c r="X710" s="20"/>
      <c r="Y710" s="31" t="str">
        <f>IF(Ansøgning!Q715="","",Ansøgning!Q715)</f>
        <v/>
      </c>
      <c r="Z710" s="46" t="str">
        <f>IFERROR(MAX(IF(OR(V710="",X710=""),"",IF(AND(AND(MONTH(F710)&gt;=7,MONTH(F710)&lt;8),AND(MONTH(H710)&gt;=7,MONTH(H710)&lt;8)),(NETWORKDAYS(F710,H710,Lister!$D$7:$D$13)-V710)*T710/NETWORKDAYS(Lister!$D$19,Lister!$E$19,Lister!$D$7:$D$13),IF(AND(AND(MONTH(F710)&gt;=7,MONTH(F710)&lt;8),MONTH(H710)&gt;7),(NETWORKDAYS(F710,Lister!$E$19,Lister!$D$7:$D$13)-V710)*T710/NETWORKDAYS(Lister!$D$19,Lister!$E$19,Lister!$D$7:$D$13),IF(MONTH(F710)&gt;7,0)))),0),"")</f>
        <v/>
      </c>
      <c r="AA710" s="31" t="str">
        <f>IF(Ansøgning!R715="","",Ansøgning!R715)</f>
        <v/>
      </c>
      <c r="AB710" s="46" t="str">
        <f>IFERROR(MAX(IF(OR(V710="",X710=""),"",IF(AND(AND(MONTH(F710)&gt;=8,MONTH(F710)&lt;9),AND(MONTH(H710)&gt;=8,MONTH(H710)&lt;9)),(NETWORKDAYS(F710,H710,Lister!$D$7:$D$13)-X710)*T710/NETWORKDAYS(Lister!$D$20,Lister!$E$20,Lister!$D$7:$D$13),IF(AND(MONTH(F710)=7,MONTH(H710)=8),(NETWORKDAYS(Lister!$D$20,H710,Lister!$D$7:$D$13)-X710)*T710/NETWORKDAYS(Lister!$D$20,Lister!$E$20,Lister!$D$7:$D$13),IF(AND(MONTH(F710)=7,MONTH(H710)=7),0)))),0),"")</f>
        <v/>
      </c>
      <c r="AC710" s="15" t="str">
        <f>IF(Ansøgning!U715="","",Ansøgning!U715)</f>
        <v/>
      </c>
      <c r="AD710" s="31" t="str">
        <f t="shared" si="73"/>
        <v/>
      </c>
      <c r="AE710" s="31" t="str">
        <f t="shared" si="74"/>
        <v/>
      </c>
      <c r="AF710" s="51" t="str">
        <f t="shared" si="75"/>
        <v/>
      </c>
      <c r="AG710" s="15" t="str">
        <f t="shared" si="76"/>
        <v/>
      </c>
    </row>
    <row r="711" spans="1:33" x14ac:dyDescent="0.25">
      <c r="A711" s="13" t="str">
        <f>IF(Ansøgning!A716="","",Ansøgning!A716)</f>
        <v/>
      </c>
      <c r="B711" s="13" t="str">
        <f>IF(Ansøgning!B716="","",Ansøgning!B716)</f>
        <v/>
      </c>
      <c r="C711" s="13" t="str">
        <f>IF(Ansøgning!C716="","",Ansøgning!C716)</f>
        <v/>
      </c>
      <c r="D711" s="13" t="str">
        <f>IF(Ansøgning!D716="","",Ansøgning!D716)</f>
        <v/>
      </c>
      <c r="E711" s="14" t="str">
        <f>IF(Ansøgning!E716="","",Ansøgning!E716)</f>
        <v/>
      </c>
      <c r="F711" s="16"/>
      <c r="G711" s="14" t="str">
        <f>IF(Ansøgning!F716="","",Ansøgning!F716)</f>
        <v/>
      </c>
      <c r="H711" s="16"/>
      <c r="I711" s="72" t="str">
        <f>IF(OR(F711="",H711=""),"",NETWORKDAYS(F711,H711,Lister!$D$7:$D$13))</f>
        <v/>
      </c>
      <c r="J711" s="53" t="str">
        <f>IF(Ansøgning!H716="","",Ansøgning!H716)</f>
        <v/>
      </c>
      <c r="K711" s="32" t="str">
        <f t="shared" si="70"/>
        <v/>
      </c>
      <c r="L711" s="31" t="str">
        <f>IF(Ansøgning!J716="","",Ansøgning!J716)</f>
        <v/>
      </c>
      <c r="M711" s="18"/>
      <c r="N711" s="31" t="str">
        <f>IF(Ansøgning!K716="","",Ansøgning!K716)</f>
        <v/>
      </c>
      <c r="O711" s="18"/>
      <c r="P711" s="15" t="str">
        <f>IF(Ansøgning!L716="","",Ansøgning!L716)</f>
        <v/>
      </c>
      <c r="Q711" s="46" t="str">
        <f t="shared" si="71"/>
        <v/>
      </c>
      <c r="R711" s="46"/>
      <c r="S711" s="101" t="str">
        <f>IF(Ansøgning!M716="","",Ansøgning!M716)</f>
        <v/>
      </c>
      <c r="T711" s="31" t="str">
        <f t="shared" si="72"/>
        <v/>
      </c>
      <c r="U711" s="102" t="str">
        <f>IF(Ansøgning!O716="","",Ansøgning!O716)</f>
        <v/>
      </c>
      <c r="V711" s="20"/>
      <c r="W711" s="102" t="str">
        <f>IF(Ansøgning!P716="","",Ansøgning!P716)</f>
        <v/>
      </c>
      <c r="X711" s="20"/>
      <c r="Y711" s="31" t="str">
        <f>IF(Ansøgning!Q716="","",Ansøgning!Q716)</f>
        <v/>
      </c>
      <c r="Z711" s="46" t="str">
        <f>IFERROR(MAX(IF(OR(V711="",X711=""),"",IF(AND(AND(MONTH(F711)&gt;=7,MONTH(F711)&lt;8),AND(MONTH(H711)&gt;=7,MONTH(H711)&lt;8)),(NETWORKDAYS(F711,H711,Lister!$D$7:$D$13)-V711)*T711/NETWORKDAYS(Lister!$D$19,Lister!$E$19,Lister!$D$7:$D$13),IF(AND(AND(MONTH(F711)&gt;=7,MONTH(F711)&lt;8),MONTH(H711)&gt;7),(NETWORKDAYS(F711,Lister!$E$19,Lister!$D$7:$D$13)-V711)*T711/NETWORKDAYS(Lister!$D$19,Lister!$E$19,Lister!$D$7:$D$13),IF(MONTH(F711)&gt;7,0)))),0),"")</f>
        <v/>
      </c>
      <c r="AA711" s="31" t="str">
        <f>IF(Ansøgning!R716="","",Ansøgning!R716)</f>
        <v/>
      </c>
      <c r="AB711" s="46" t="str">
        <f>IFERROR(MAX(IF(OR(V711="",X711=""),"",IF(AND(AND(MONTH(F711)&gt;=8,MONTH(F711)&lt;9),AND(MONTH(H711)&gt;=8,MONTH(H711)&lt;9)),(NETWORKDAYS(F711,H711,Lister!$D$7:$D$13)-X711)*T711/NETWORKDAYS(Lister!$D$20,Lister!$E$20,Lister!$D$7:$D$13),IF(AND(MONTH(F711)=7,MONTH(H711)=8),(NETWORKDAYS(Lister!$D$20,H711,Lister!$D$7:$D$13)-X711)*T711/NETWORKDAYS(Lister!$D$20,Lister!$E$20,Lister!$D$7:$D$13),IF(AND(MONTH(F711)=7,MONTH(H711)=7),0)))),0),"")</f>
        <v/>
      </c>
      <c r="AC711" s="15" t="str">
        <f>IF(Ansøgning!U716="","",Ansøgning!U716)</f>
        <v/>
      </c>
      <c r="AD711" s="31" t="str">
        <f t="shared" si="73"/>
        <v/>
      </c>
      <c r="AE711" s="31" t="str">
        <f t="shared" si="74"/>
        <v/>
      </c>
      <c r="AF711" s="51" t="str">
        <f t="shared" si="75"/>
        <v/>
      </c>
      <c r="AG711" s="15" t="str">
        <f t="shared" si="76"/>
        <v/>
      </c>
    </row>
    <row r="712" spans="1:33" x14ac:dyDescent="0.25">
      <c r="A712" s="13" t="str">
        <f>IF(Ansøgning!A717="","",Ansøgning!A717)</f>
        <v/>
      </c>
      <c r="B712" s="13" t="str">
        <f>IF(Ansøgning!B717="","",Ansøgning!B717)</f>
        <v/>
      </c>
      <c r="C712" s="13" t="str">
        <f>IF(Ansøgning!C717="","",Ansøgning!C717)</f>
        <v/>
      </c>
      <c r="D712" s="13" t="str">
        <f>IF(Ansøgning!D717="","",Ansøgning!D717)</f>
        <v/>
      </c>
      <c r="E712" s="14" t="str">
        <f>IF(Ansøgning!E717="","",Ansøgning!E717)</f>
        <v/>
      </c>
      <c r="F712" s="16"/>
      <c r="G712" s="14" t="str">
        <f>IF(Ansøgning!F717="","",Ansøgning!F717)</f>
        <v/>
      </c>
      <c r="H712" s="16"/>
      <c r="I712" s="72" t="str">
        <f>IF(OR(F712="",H712=""),"",NETWORKDAYS(F712,H712,Lister!$D$7:$D$13))</f>
        <v/>
      </c>
      <c r="J712" s="53" t="str">
        <f>IF(Ansøgning!H717="","",Ansøgning!H717)</f>
        <v/>
      </c>
      <c r="K712" s="32" t="str">
        <f t="shared" si="70"/>
        <v/>
      </c>
      <c r="L712" s="31" t="str">
        <f>IF(Ansøgning!J717="","",Ansøgning!J717)</f>
        <v/>
      </c>
      <c r="M712" s="18"/>
      <c r="N712" s="31" t="str">
        <f>IF(Ansøgning!K717="","",Ansøgning!K717)</f>
        <v/>
      </c>
      <c r="O712" s="18"/>
      <c r="P712" s="15" t="str">
        <f>IF(Ansøgning!L717="","",Ansøgning!L717)</f>
        <v/>
      </c>
      <c r="Q712" s="46" t="str">
        <f t="shared" si="71"/>
        <v/>
      </c>
      <c r="R712" s="46"/>
      <c r="S712" s="101" t="str">
        <f>IF(Ansøgning!M717="","",Ansøgning!M717)</f>
        <v/>
      </c>
      <c r="T712" s="31" t="str">
        <f t="shared" si="72"/>
        <v/>
      </c>
      <c r="U712" s="102" t="str">
        <f>IF(Ansøgning!O717="","",Ansøgning!O717)</f>
        <v/>
      </c>
      <c r="V712" s="20"/>
      <c r="W712" s="102" t="str">
        <f>IF(Ansøgning!P717="","",Ansøgning!P717)</f>
        <v/>
      </c>
      <c r="X712" s="20"/>
      <c r="Y712" s="31" t="str">
        <f>IF(Ansøgning!Q717="","",Ansøgning!Q717)</f>
        <v/>
      </c>
      <c r="Z712" s="46" t="str">
        <f>IFERROR(MAX(IF(OR(V712="",X712=""),"",IF(AND(AND(MONTH(F712)&gt;=7,MONTH(F712)&lt;8),AND(MONTH(H712)&gt;=7,MONTH(H712)&lt;8)),(NETWORKDAYS(F712,H712,Lister!$D$7:$D$13)-V712)*T712/NETWORKDAYS(Lister!$D$19,Lister!$E$19,Lister!$D$7:$D$13),IF(AND(AND(MONTH(F712)&gt;=7,MONTH(F712)&lt;8),MONTH(H712)&gt;7),(NETWORKDAYS(F712,Lister!$E$19,Lister!$D$7:$D$13)-V712)*T712/NETWORKDAYS(Lister!$D$19,Lister!$E$19,Lister!$D$7:$D$13),IF(MONTH(F712)&gt;7,0)))),0),"")</f>
        <v/>
      </c>
      <c r="AA712" s="31" t="str">
        <f>IF(Ansøgning!R717="","",Ansøgning!R717)</f>
        <v/>
      </c>
      <c r="AB712" s="46" t="str">
        <f>IFERROR(MAX(IF(OR(V712="",X712=""),"",IF(AND(AND(MONTH(F712)&gt;=8,MONTH(F712)&lt;9),AND(MONTH(H712)&gt;=8,MONTH(H712)&lt;9)),(NETWORKDAYS(F712,H712,Lister!$D$7:$D$13)-X712)*T712/NETWORKDAYS(Lister!$D$20,Lister!$E$20,Lister!$D$7:$D$13),IF(AND(MONTH(F712)=7,MONTH(H712)=8),(NETWORKDAYS(Lister!$D$20,H712,Lister!$D$7:$D$13)-X712)*T712/NETWORKDAYS(Lister!$D$20,Lister!$E$20,Lister!$D$7:$D$13),IF(AND(MONTH(F712)=7,MONTH(H712)=7),0)))),0),"")</f>
        <v/>
      </c>
      <c r="AC712" s="15" t="str">
        <f>IF(Ansøgning!U717="","",Ansøgning!U717)</f>
        <v/>
      </c>
      <c r="AD712" s="31" t="str">
        <f t="shared" si="73"/>
        <v/>
      </c>
      <c r="AE712" s="31" t="str">
        <f t="shared" si="74"/>
        <v/>
      </c>
      <c r="AF712" s="51" t="str">
        <f t="shared" si="75"/>
        <v/>
      </c>
      <c r="AG712" s="15" t="str">
        <f t="shared" si="76"/>
        <v/>
      </c>
    </row>
    <row r="713" spans="1:33" x14ac:dyDescent="0.25">
      <c r="A713" s="13" t="str">
        <f>IF(Ansøgning!A718="","",Ansøgning!A718)</f>
        <v/>
      </c>
      <c r="B713" s="13" t="str">
        <f>IF(Ansøgning!B718="","",Ansøgning!B718)</f>
        <v/>
      </c>
      <c r="C713" s="13" t="str">
        <f>IF(Ansøgning!C718="","",Ansøgning!C718)</f>
        <v/>
      </c>
      <c r="D713" s="13" t="str">
        <f>IF(Ansøgning!D718="","",Ansøgning!D718)</f>
        <v/>
      </c>
      <c r="E713" s="14" t="str">
        <f>IF(Ansøgning!E718="","",Ansøgning!E718)</f>
        <v/>
      </c>
      <c r="F713" s="16"/>
      <c r="G713" s="14" t="str">
        <f>IF(Ansøgning!F718="","",Ansøgning!F718)</f>
        <v/>
      </c>
      <c r="H713" s="16"/>
      <c r="I713" s="72" t="str">
        <f>IF(OR(F713="",H713=""),"",NETWORKDAYS(F713,H713,Lister!$D$7:$D$13))</f>
        <v/>
      </c>
      <c r="J713" s="53" t="str">
        <f>IF(Ansøgning!H718="","",Ansøgning!H718)</f>
        <v/>
      </c>
      <c r="K713" s="32" t="str">
        <f t="shared" si="70"/>
        <v/>
      </c>
      <c r="L713" s="31" t="str">
        <f>IF(Ansøgning!J718="","",Ansøgning!J718)</f>
        <v/>
      </c>
      <c r="M713" s="18"/>
      <c r="N713" s="31" t="str">
        <f>IF(Ansøgning!K718="","",Ansøgning!K718)</f>
        <v/>
      </c>
      <c r="O713" s="18"/>
      <c r="P713" s="15" t="str">
        <f>IF(Ansøgning!L718="","",Ansøgning!L718)</f>
        <v/>
      </c>
      <c r="Q713" s="46" t="str">
        <f t="shared" si="71"/>
        <v/>
      </c>
      <c r="R713" s="46"/>
      <c r="S713" s="101" t="str">
        <f>IF(Ansøgning!M718="","",Ansøgning!M718)</f>
        <v/>
      </c>
      <c r="T713" s="31" t="str">
        <f t="shared" si="72"/>
        <v/>
      </c>
      <c r="U713" s="102" t="str">
        <f>IF(Ansøgning!O718="","",Ansøgning!O718)</f>
        <v/>
      </c>
      <c r="V713" s="20"/>
      <c r="W713" s="102" t="str">
        <f>IF(Ansøgning!P718="","",Ansøgning!P718)</f>
        <v/>
      </c>
      <c r="X713" s="20"/>
      <c r="Y713" s="31" t="str">
        <f>IF(Ansøgning!Q718="","",Ansøgning!Q718)</f>
        <v/>
      </c>
      <c r="Z713" s="46" t="str">
        <f>IFERROR(MAX(IF(OR(V713="",X713=""),"",IF(AND(AND(MONTH(F713)&gt;=7,MONTH(F713)&lt;8),AND(MONTH(H713)&gt;=7,MONTH(H713)&lt;8)),(NETWORKDAYS(F713,H713,Lister!$D$7:$D$13)-V713)*T713/NETWORKDAYS(Lister!$D$19,Lister!$E$19,Lister!$D$7:$D$13),IF(AND(AND(MONTH(F713)&gt;=7,MONTH(F713)&lt;8),MONTH(H713)&gt;7),(NETWORKDAYS(F713,Lister!$E$19,Lister!$D$7:$D$13)-V713)*T713/NETWORKDAYS(Lister!$D$19,Lister!$E$19,Lister!$D$7:$D$13),IF(MONTH(F713)&gt;7,0)))),0),"")</f>
        <v/>
      </c>
      <c r="AA713" s="31" t="str">
        <f>IF(Ansøgning!R718="","",Ansøgning!R718)</f>
        <v/>
      </c>
      <c r="AB713" s="46" t="str">
        <f>IFERROR(MAX(IF(OR(V713="",X713=""),"",IF(AND(AND(MONTH(F713)&gt;=8,MONTH(F713)&lt;9),AND(MONTH(H713)&gt;=8,MONTH(H713)&lt;9)),(NETWORKDAYS(F713,H713,Lister!$D$7:$D$13)-X713)*T713/NETWORKDAYS(Lister!$D$20,Lister!$E$20,Lister!$D$7:$D$13),IF(AND(MONTH(F713)=7,MONTH(H713)=8),(NETWORKDAYS(Lister!$D$20,H713,Lister!$D$7:$D$13)-X713)*T713/NETWORKDAYS(Lister!$D$20,Lister!$E$20,Lister!$D$7:$D$13),IF(AND(MONTH(F713)=7,MONTH(H713)=7),0)))),0),"")</f>
        <v/>
      </c>
      <c r="AC713" s="15" t="str">
        <f>IF(Ansøgning!U718="","",Ansøgning!U718)</f>
        <v/>
      </c>
      <c r="AD713" s="31" t="str">
        <f t="shared" si="73"/>
        <v/>
      </c>
      <c r="AE713" s="31" t="str">
        <f t="shared" si="74"/>
        <v/>
      </c>
      <c r="AF713" s="51" t="str">
        <f t="shared" si="75"/>
        <v/>
      </c>
      <c r="AG713" s="15" t="str">
        <f t="shared" si="76"/>
        <v/>
      </c>
    </row>
    <row r="714" spans="1:33" x14ac:dyDescent="0.25">
      <c r="A714" s="13" t="str">
        <f>IF(Ansøgning!A719="","",Ansøgning!A719)</f>
        <v/>
      </c>
      <c r="B714" s="13" t="str">
        <f>IF(Ansøgning!B719="","",Ansøgning!B719)</f>
        <v/>
      </c>
      <c r="C714" s="13" t="str">
        <f>IF(Ansøgning!C719="","",Ansøgning!C719)</f>
        <v/>
      </c>
      <c r="D714" s="13" t="str">
        <f>IF(Ansøgning!D719="","",Ansøgning!D719)</f>
        <v/>
      </c>
      <c r="E714" s="14" t="str">
        <f>IF(Ansøgning!E719="","",Ansøgning!E719)</f>
        <v/>
      </c>
      <c r="F714" s="16"/>
      <c r="G714" s="14" t="str">
        <f>IF(Ansøgning!F719="","",Ansøgning!F719)</f>
        <v/>
      </c>
      <c r="H714" s="16"/>
      <c r="I714" s="72" t="str">
        <f>IF(OR(F714="",H714=""),"",NETWORKDAYS(F714,H714,Lister!$D$7:$D$13))</f>
        <v/>
      </c>
      <c r="J714" s="53" t="str">
        <f>IF(Ansøgning!H719="","",Ansøgning!H719)</f>
        <v/>
      </c>
      <c r="K714" s="32" t="str">
        <f t="shared" si="70"/>
        <v/>
      </c>
      <c r="L714" s="31" t="str">
        <f>IF(Ansøgning!J719="","",Ansøgning!J719)</f>
        <v/>
      </c>
      <c r="M714" s="18"/>
      <c r="N714" s="31" t="str">
        <f>IF(Ansøgning!K719="","",Ansøgning!K719)</f>
        <v/>
      </c>
      <c r="O714" s="18"/>
      <c r="P714" s="15" t="str">
        <f>IF(Ansøgning!L719="","",Ansøgning!L719)</f>
        <v/>
      </c>
      <c r="Q714" s="46" t="str">
        <f t="shared" si="71"/>
        <v/>
      </c>
      <c r="R714" s="46"/>
      <c r="S714" s="101" t="str">
        <f>IF(Ansøgning!M719="","",Ansøgning!M719)</f>
        <v/>
      </c>
      <c r="T714" s="31" t="str">
        <f t="shared" si="72"/>
        <v/>
      </c>
      <c r="U714" s="102" t="str">
        <f>IF(Ansøgning!O719="","",Ansøgning!O719)</f>
        <v/>
      </c>
      <c r="V714" s="20"/>
      <c r="W714" s="102" t="str">
        <f>IF(Ansøgning!P719="","",Ansøgning!P719)</f>
        <v/>
      </c>
      <c r="X714" s="20"/>
      <c r="Y714" s="31" t="str">
        <f>IF(Ansøgning!Q719="","",Ansøgning!Q719)</f>
        <v/>
      </c>
      <c r="Z714" s="46" t="str">
        <f>IFERROR(MAX(IF(OR(V714="",X714=""),"",IF(AND(AND(MONTH(F714)&gt;=7,MONTH(F714)&lt;8),AND(MONTH(H714)&gt;=7,MONTH(H714)&lt;8)),(NETWORKDAYS(F714,H714,Lister!$D$7:$D$13)-V714)*T714/NETWORKDAYS(Lister!$D$19,Lister!$E$19,Lister!$D$7:$D$13),IF(AND(AND(MONTH(F714)&gt;=7,MONTH(F714)&lt;8),MONTH(H714)&gt;7),(NETWORKDAYS(F714,Lister!$E$19,Lister!$D$7:$D$13)-V714)*T714/NETWORKDAYS(Lister!$D$19,Lister!$E$19,Lister!$D$7:$D$13),IF(MONTH(F714)&gt;7,0)))),0),"")</f>
        <v/>
      </c>
      <c r="AA714" s="31" t="str">
        <f>IF(Ansøgning!R719="","",Ansøgning!R719)</f>
        <v/>
      </c>
      <c r="AB714" s="46" t="str">
        <f>IFERROR(MAX(IF(OR(V714="",X714=""),"",IF(AND(AND(MONTH(F714)&gt;=8,MONTH(F714)&lt;9),AND(MONTH(H714)&gt;=8,MONTH(H714)&lt;9)),(NETWORKDAYS(F714,H714,Lister!$D$7:$D$13)-X714)*T714/NETWORKDAYS(Lister!$D$20,Lister!$E$20,Lister!$D$7:$D$13),IF(AND(MONTH(F714)=7,MONTH(H714)=8),(NETWORKDAYS(Lister!$D$20,H714,Lister!$D$7:$D$13)-X714)*T714/NETWORKDAYS(Lister!$D$20,Lister!$E$20,Lister!$D$7:$D$13),IF(AND(MONTH(F714)=7,MONTH(H714)=7),0)))),0),"")</f>
        <v/>
      </c>
      <c r="AC714" s="15" t="str">
        <f>IF(Ansøgning!U719="","",Ansøgning!U719)</f>
        <v/>
      </c>
      <c r="AD714" s="31" t="str">
        <f t="shared" si="73"/>
        <v/>
      </c>
      <c r="AE714" s="31" t="str">
        <f t="shared" si="74"/>
        <v/>
      </c>
      <c r="AF714" s="51" t="str">
        <f t="shared" si="75"/>
        <v/>
      </c>
      <c r="AG714" s="15" t="str">
        <f t="shared" si="76"/>
        <v/>
      </c>
    </row>
    <row r="715" spans="1:33" x14ac:dyDescent="0.25">
      <c r="A715" s="13" t="str">
        <f>IF(Ansøgning!A720="","",Ansøgning!A720)</f>
        <v/>
      </c>
      <c r="B715" s="13" t="str">
        <f>IF(Ansøgning!B720="","",Ansøgning!B720)</f>
        <v/>
      </c>
      <c r="C715" s="13" t="str">
        <f>IF(Ansøgning!C720="","",Ansøgning!C720)</f>
        <v/>
      </c>
      <c r="D715" s="13" t="str">
        <f>IF(Ansøgning!D720="","",Ansøgning!D720)</f>
        <v/>
      </c>
      <c r="E715" s="14" t="str">
        <f>IF(Ansøgning!E720="","",Ansøgning!E720)</f>
        <v/>
      </c>
      <c r="F715" s="16"/>
      <c r="G715" s="14" t="str">
        <f>IF(Ansøgning!F720="","",Ansøgning!F720)</f>
        <v/>
      </c>
      <c r="H715" s="16"/>
      <c r="I715" s="72" t="str">
        <f>IF(OR(F715="",H715=""),"",NETWORKDAYS(F715,H715,Lister!$D$7:$D$13))</f>
        <v/>
      </c>
      <c r="J715" s="53" t="str">
        <f>IF(Ansøgning!H720="","",Ansøgning!H720)</f>
        <v/>
      </c>
      <c r="K715" s="32" t="str">
        <f t="shared" si="70"/>
        <v/>
      </c>
      <c r="L715" s="31" t="str">
        <f>IF(Ansøgning!J720="","",Ansøgning!J720)</f>
        <v/>
      </c>
      <c r="M715" s="18"/>
      <c r="N715" s="31" t="str">
        <f>IF(Ansøgning!K720="","",Ansøgning!K720)</f>
        <v/>
      </c>
      <c r="O715" s="18"/>
      <c r="P715" s="15" t="str">
        <f>IF(Ansøgning!L720="","",Ansøgning!L720)</f>
        <v/>
      </c>
      <c r="Q715" s="46" t="str">
        <f t="shared" si="71"/>
        <v/>
      </c>
      <c r="R715" s="46"/>
      <c r="S715" s="101" t="str">
        <f>IF(Ansøgning!M720="","",Ansøgning!M720)</f>
        <v/>
      </c>
      <c r="T715" s="31" t="str">
        <f t="shared" si="72"/>
        <v/>
      </c>
      <c r="U715" s="102" t="str">
        <f>IF(Ansøgning!O720="","",Ansøgning!O720)</f>
        <v/>
      </c>
      <c r="V715" s="20"/>
      <c r="W715" s="102" t="str">
        <f>IF(Ansøgning!P720="","",Ansøgning!P720)</f>
        <v/>
      </c>
      <c r="X715" s="20"/>
      <c r="Y715" s="31" t="str">
        <f>IF(Ansøgning!Q720="","",Ansøgning!Q720)</f>
        <v/>
      </c>
      <c r="Z715" s="46" t="str">
        <f>IFERROR(MAX(IF(OR(V715="",X715=""),"",IF(AND(AND(MONTH(F715)&gt;=7,MONTH(F715)&lt;8),AND(MONTH(H715)&gt;=7,MONTH(H715)&lt;8)),(NETWORKDAYS(F715,H715,Lister!$D$7:$D$13)-V715)*T715/NETWORKDAYS(Lister!$D$19,Lister!$E$19,Lister!$D$7:$D$13),IF(AND(AND(MONTH(F715)&gt;=7,MONTH(F715)&lt;8),MONTH(H715)&gt;7),(NETWORKDAYS(F715,Lister!$E$19,Lister!$D$7:$D$13)-V715)*T715/NETWORKDAYS(Lister!$D$19,Lister!$E$19,Lister!$D$7:$D$13),IF(MONTH(F715)&gt;7,0)))),0),"")</f>
        <v/>
      </c>
      <c r="AA715" s="31" t="str">
        <f>IF(Ansøgning!R720="","",Ansøgning!R720)</f>
        <v/>
      </c>
      <c r="AB715" s="46" t="str">
        <f>IFERROR(MAX(IF(OR(V715="",X715=""),"",IF(AND(AND(MONTH(F715)&gt;=8,MONTH(F715)&lt;9),AND(MONTH(H715)&gt;=8,MONTH(H715)&lt;9)),(NETWORKDAYS(F715,H715,Lister!$D$7:$D$13)-X715)*T715/NETWORKDAYS(Lister!$D$20,Lister!$E$20,Lister!$D$7:$D$13),IF(AND(MONTH(F715)=7,MONTH(H715)=8),(NETWORKDAYS(Lister!$D$20,H715,Lister!$D$7:$D$13)-X715)*T715/NETWORKDAYS(Lister!$D$20,Lister!$E$20,Lister!$D$7:$D$13),IF(AND(MONTH(F715)=7,MONTH(H715)=7),0)))),0),"")</f>
        <v/>
      </c>
      <c r="AC715" s="15" t="str">
        <f>IF(Ansøgning!U720="","",Ansøgning!U720)</f>
        <v/>
      </c>
      <c r="AD715" s="31" t="str">
        <f t="shared" si="73"/>
        <v/>
      </c>
      <c r="AE715" s="31" t="str">
        <f t="shared" si="74"/>
        <v/>
      </c>
      <c r="AF715" s="51" t="str">
        <f t="shared" si="75"/>
        <v/>
      </c>
      <c r="AG715" s="15" t="str">
        <f t="shared" si="76"/>
        <v/>
      </c>
    </row>
    <row r="716" spans="1:33" x14ac:dyDescent="0.25">
      <c r="A716" s="13" t="str">
        <f>IF(Ansøgning!A721="","",Ansøgning!A721)</f>
        <v/>
      </c>
      <c r="B716" s="13" t="str">
        <f>IF(Ansøgning!B721="","",Ansøgning!B721)</f>
        <v/>
      </c>
      <c r="C716" s="13" t="str">
        <f>IF(Ansøgning!C721="","",Ansøgning!C721)</f>
        <v/>
      </c>
      <c r="D716" s="13" t="str">
        <f>IF(Ansøgning!D721="","",Ansøgning!D721)</f>
        <v/>
      </c>
      <c r="E716" s="14" t="str">
        <f>IF(Ansøgning!E721="","",Ansøgning!E721)</f>
        <v/>
      </c>
      <c r="F716" s="16"/>
      <c r="G716" s="14" t="str">
        <f>IF(Ansøgning!F721="","",Ansøgning!F721)</f>
        <v/>
      </c>
      <c r="H716" s="16"/>
      <c r="I716" s="72" t="str">
        <f>IF(OR(F716="",H716=""),"",NETWORKDAYS(F716,H716,Lister!$D$7:$D$13))</f>
        <v/>
      </c>
      <c r="J716" s="53" t="str">
        <f>IF(Ansøgning!H721="","",Ansøgning!H721)</f>
        <v/>
      </c>
      <c r="K716" s="32" t="str">
        <f t="shared" si="70"/>
        <v/>
      </c>
      <c r="L716" s="31" t="str">
        <f>IF(Ansøgning!J721="","",Ansøgning!J721)</f>
        <v/>
      </c>
      <c r="M716" s="18"/>
      <c r="N716" s="31" t="str">
        <f>IF(Ansøgning!K721="","",Ansøgning!K721)</f>
        <v/>
      </c>
      <c r="O716" s="18"/>
      <c r="P716" s="15" t="str">
        <f>IF(Ansøgning!L721="","",Ansøgning!L721)</f>
        <v/>
      </c>
      <c r="Q716" s="46" t="str">
        <f t="shared" si="71"/>
        <v/>
      </c>
      <c r="R716" s="46"/>
      <c r="S716" s="101" t="str">
        <f>IF(Ansøgning!M721="","",Ansøgning!M721)</f>
        <v/>
      </c>
      <c r="T716" s="31" t="str">
        <f t="shared" si="72"/>
        <v/>
      </c>
      <c r="U716" s="102" t="str">
        <f>IF(Ansøgning!O721="","",Ansøgning!O721)</f>
        <v/>
      </c>
      <c r="V716" s="20"/>
      <c r="W716" s="102" t="str">
        <f>IF(Ansøgning!P721="","",Ansøgning!P721)</f>
        <v/>
      </c>
      <c r="X716" s="20"/>
      <c r="Y716" s="31" t="str">
        <f>IF(Ansøgning!Q721="","",Ansøgning!Q721)</f>
        <v/>
      </c>
      <c r="Z716" s="46" t="str">
        <f>IFERROR(MAX(IF(OR(V716="",X716=""),"",IF(AND(AND(MONTH(F716)&gt;=7,MONTH(F716)&lt;8),AND(MONTH(H716)&gt;=7,MONTH(H716)&lt;8)),(NETWORKDAYS(F716,H716,Lister!$D$7:$D$13)-V716)*T716/NETWORKDAYS(Lister!$D$19,Lister!$E$19,Lister!$D$7:$D$13),IF(AND(AND(MONTH(F716)&gt;=7,MONTH(F716)&lt;8),MONTH(H716)&gt;7),(NETWORKDAYS(F716,Lister!$E$19,Lister!$D$7:$D$13)-V716)*T716/NETWORKDAYS(Lister!$D$19,Lister!$E$19,Lister!$D$7:$D$13),IF(MONTH(F716)&gt;7,0)))),0),"")</f>
        <v/>
      </c>
      <c r="AA716" s="31" t="str">
        <f>IF(Ansøgning!R721="","",Ansøgning!R721)</f>
        <v/>
      </c>
      <c r="AB716" s="46" t="str">
        <f>IFERROR(MAX(IF(OR(V716="",X716=""),"",IF(AND(AND(MONTH(F716)&gt;=8,MONTH(F716)&lt;9),AND(MONTH(H716)&gt;=8,MONTH(H716)&lt;9)),(NETWORKDAYS(F716,H716,Lister!$D$7:$D$13)-X716)*T716/NETWORKDAYS(Lister!$D$20,Lister!$E$20,Lister!$D$7:$D$13),IF(AND(MONTH(F716)=7,MONTH(H716)=8),(NETWORKDAYS(Lister!$D$20,H716,Lister!$D$7:$D$13)-X716)*T716/NETWORKDAYS(Lister!$D$20,Lister!$E$20,Lister!$D$7:$D$13),IF(AND(MONTH(F716)=7,MONTH(H716)=7),0)))),0),"")</f>
        <v/>
      </c>
      <c r="AC716" s="15" t="str">
        <f>IF(Ansøgning!U721="","",Ansøgning!U721)</f>
        <v/>
      </c>
      <c r="AD716" s="31" t="str">
        <f t="shared" si="73"/>
        <v/>
      </c>
      <c r="AE716" s="31" t="str">
        <f t="shared" si="74"/>
        <v/>
      </c>
      <c r="AF716" s="51" t="str">
        <f t="shared" si="75"/>
        <v/>
      </c>
      <c r="AG716" s="15" t="str">
        <f t="shared" si="76"/>
        <v/>
      </c>
    </row>
    <row r="717" spans="1:33" x14ac:dyDescent="0.25">
      <c r="A717" s="13" t="str">
        <f>IF(Ansøgning!A722="","",Ansøgning!A722)</f>
        <v/>
      </c>
      <c r="B717" s="13" t="str">
        <f>IF(Ansøgning!B722="","",Ansøgning!B722)</f>
        <v/>
      </c>
      <c r="C717" s="13" t="str">
        <f>IF(Ansøgning!C722="","",Ansøgning!C722)</f>
        <v/>
      </c>
      <c r="D717" s="13" t="str">
        <f>IF(Ansøgning!D722="","",Ansøgning!D722)</f>
        <v/>
      </c>
      <c r="E717" s="14" t="str">
        <f>IF(Ansøgning!E722="","",Ansøgning!E722)</f>
        <v/>
      </c>
      <c r="F717" s="16"/>
      <c r="G717" s="14" t="str">
        <f>IF(Ansøgning!F722="","",Ansøgning!F722)</f>
        <v/>
      </c>
      <c r="H717" s="16"/>
      <c r="I717" s="72" t="str">
        <f>IF(OR(F717="",H717=""),"",NETWORKDAYS(F717,H717,Lister!$D$7:$D$13))</f>
        <v/>
      </c>
      <c r="J717" s="53" t="str">
        <f>IF(Ansøgning!H722="","",Ansøgning!H722)</f>
        <v/>
      </c>
      <c r="K717" s="32" t="str">
        <f t="shared" si="70"/>
        <v/>
      </c>
      <c r="L717" s="31" t="str">
        <f>IF(Ansøgning!J722="","",Ansøgning!J722)</f>
        <v/>
      </c>
      <c r="M717" s="18"/>
      <c r="N717" s="31" t="str">
        <f>IF(Ansøgning!K722="","",Ansøgning!K722)</f>
        <v/>
      </c>
      <c r="O717" s="18"/>
      <c r="P717" s="15" t="str">
        <f>IF(Ansøgning!L722="","",Ansøgning!L722)</f>
        <v/>
      </c>
      <c r="Q717" s="46" t="str">
        <f t="shared" si="71"/>
        <v/>
      </c>
      <c r="R717" s="46"/>
      <c r="S717" s="101" t="str">
        <f>IF(Ansøgning!M722="","",Ansøgning!M722)</f>
        <v/>
      </c>
      <c r="T717" s="31" t="str">
        <f t="shared" si="72"/>
        <v/>
      </c>
      <c r="U717" s="102" t="str">
        <f>IF(Ansøgning!O722="","",Ansøgning!O722)</f>
        <v/>
      </c>
      <c r="V717" s="20"/>
      <c r="W717" s="102" t="str">
        <f>IF(Ansøgning!P722="","",Ansøgning!P722)</f>
        <v/>
      </c>
      <c r="X717" s="20"/>
      <c r="Y717" s="31" t="str">
        <f>IF(Ansøgning!Q722="","",Ansøgning!Q722)</f>
        <v/>
      </c>
      <c r="Z717" s="46" t="str">
        <f>IFERROR(MAX(IF(OR(V717="",X717=""),"",IF(AND(AND(MONTH(F717)&gt;=7,MONTH(F717)&lt;8),AND(MONTH(H717)&gt;=7,MONTH(H717)&lt;8)),(NETWORKDAYS(F717,H717,Lister!$D$7:$D$13)-V717)*T717/NETWORKDAYS(Lister!$D$19,Lister!$E$19,Lister!$D$7:$D$13),IF(AND(AND(MONTH(F717)&gt;=7,MONTH(F717)&lt;8),MONTH(H717)&gt;7),(NETWORKDAYS(F717,Lister!$E$19,Lister!$D$7:$D$13)-V717)*T717/NETWORKDAYS(Lister!$D$19,Lister!$E$19,Lister!$D$7:$D$13),IF(MONTH(F717)&gt;7,0)))),0),"")</f>
        <v/>
      </c>
      <c r="AA717" s="31" t="str">
        <f>IF(Ansøgning!R722="","",Ansøgning!R722)</f>
        <v/>
      </c>
      <c r="AB717" s="46" t="str">
        <f>IFERROR(MAX(IF(OR(V717="",X717=""),"",IF(AND(AND(MONTH(F717)&gt;=8,MONTH(F717)&lt;9),AND(MONTH(H717)&gt;=8,MONTH(H717)&lt;9)),(NETWORKDAYS(F717,H717,Lister!$D$7:$D$13)-X717)*T717/NETWORKDAYS(Lister!$D$20,Lister!$E$20,Lister!$D$7:$D$13),IF(AND(MONTH(F717)=7,MONTH(H717)=8),(NETWORKDAYS(Lister!$D$20,H717,Lister!$D$7:$D$13)-X717)*T717/NETWORKDAYS(Lister!$D$20,Lister!$E$20,Lister!$D$7:$D$13),IF(AND(MONTH(F717)=7,MONTH(H717)=7),0)))),0),"")</f>
        <v/>
      </c>
      <c r="AC717" s="15" t="str">
        <f>IF(Ansøgning!U722="","",Ansøgning!U722)</f>
        <v/>
      </c>
      <c r="AD717" s="31" t="str">
        <f t="shared" si="73"/>
        <v/>
      </c>
      <c r="AE717" s="31" t="str">
        <f t="shared" si="74"/>
        <v/>
      </c>
      <c r="AF717" s="51" t="str">
        <f t="shared" si="75"/>
        <v/>
      </c>
      <c r="AG717" s="15" t="str">
        <f t="shared" si="76"/>
        <v/>
      </c>
    </row>
    <row r="718" spans="1:33" x14ac:dyDescent="0.25">
      <c r="A718" s="13" t="str">
        <f>IF(Ansøgning!A723="","",Ansøgning!A723)</f>
        <v/>
      </c>
      <c r="B718" s="13" t="str">
        <f>IF(Ansøgning!B723="","",Ansøgning!B723)</f>
        <v/>
      </c>
      <c r="C718" s="13" t="str">
        <f>IF(Ansøgning!C723="","",Ansøgning!C723)</f>
        <v/>
      </c>
      <c r="D718" s="13" t="str">
        <f>IF(Ansøgning!D723="","",Ansøgning!D723)</f>
        <v/>
      </c>
      <c r="E718" s="14" t="str">
        <f>IF(Ansøgning!E723="","",Ansøgning!E723)</f>
        <v/>
      </c>
      <c r="F718" s="16"/>
      <c r="G718" s="14" t="str">
        <f>IF(Ansøgning!F723="","",Ansøgning!F723)</f>
        <v/>
      </c>
      <c r="H718" s="16"/>
      <c r="I718" s="72" t="str">
        <f>IF(OR(F718="",H718=""),"",NETWORKDAYS(F718,H718,Lister!$D$7:$D$13))</f>
        <v/>
      </c>
      <c r="J718" s="53" t="str">
        <f>IF(Ansøgning!H723="","",Ansøgning!H723)</f>
        <v/>
      </c>
      <c r="K718" s="32" t="str">
        <f t="shared" si="70"/>
        <v/>
      </c>
      <c r="L718" s="31" t="str">
        <f>IF(Ansøgning!J723="","",Ansøgning!J723)</f>
        <v/>
      </c>
      <c r="M718" s="18"/>
      <c r="N718" s="31" t="str">
        <f>IF(Ansøgning!K723="","",Ansøgning!K723)</f>
        <v/>
      </c>
      <c r="O718" s="18"/>
      <c r="P718" s="15" t="str">
        <f>IF(Ansøgning!L723="","",Ansøgning!L723)</f>
        <v/>
      </c>
      <c r="Q718" s="46" t="str">
        <f t="shared" si="71"/>
        <v/>
      </c>
      <c r="R718" s="46"/>
      <c r="S718" s="101" t="str">
        <f>IF(Ansøgning!M723="","",Ansøgning!M723)</f>
        <v/>
      </c>
      <c r="T718" s="31" t="str">
        <f t="shared" si="72"/>
        <v/>
      </c>
      <c r="U718" s="102" t="str">
        <f>IF(Ansøgning!O723="","",Ansøgning!O723)</f>
        <v/>
      </c>
      <c r="V718" s="20"/>
      <c r="W718" s="102" t="str">
        <f>IF(Ansøgning!P723="","",Ansøgning!P723)</f>
        <v/>
      </c>
      <c r="X718" s="20"/>
      <c r="Y718" s="31" t="str">
        <f>IF(Ansøgning!Q723="","",Ansøgning!Q723)</f>
        <v/>
      </c>
      <c r="Z718" s="46" t="str">
        <f>IFERROR(MAX(IF(OR(V718="",X718=""),"",IF(AND(AND(MONTH(F718)&gt;=7,MONTH(F718)&lt;8),AND(MONTH(H718)&gt;=7,MONTH(H718)&lt;8)),(NETWORKDAYS(F718,H718,Lister!$D$7:$D$13)-V718)*T718/NETWORKDAYS(Lister!$D$19,Lister!$E$19,Lister!$D$7:$D$13),IF(AND(AND(MONTH(F718)&gt;=7,MONTH(F718)&lt;8),MONTH(H718)&gt;7),(NETWORKDAYS(F718,Lister!$E$19,Lister!$D$7:$D$13)-V718)*T718/NETWORKDAYS(Lister!$D$19,Lister!$E$19,Lister!$D$7:$D$13),IF(MONTH(F718)&gt;7,0)))),0),"")</f>
        <v/>
      </c>
      <c r="AA718" s="31" t="str">
        <f>IF(Ansøgning!R723="","",Ansøgning!R723)</f>
        <v/>
      </c>
      <c r="AB718" s="46" t="str">
        <f>IFERROR(MAX(IF(OR(V718="",X718=""),"",IF(AND(AND(MONTH(F718)&gt;=8,MONTH(F718)&lt;9),AND(MONTH(H718)&gt;=8,MONTH(H718)&lt;9)),(NETWORKDAYS(F718,H718,Lister!$D$7:$D$13)-X718)*T718/NETWORKDAYS(Lister!$D$20,Lister!$E$20,Lister!$D$7:$D$13),IF(AND(MONTH(F718)=7,MONTH(H718)=8),(NETWORKDAYS(Lister!$D$20,H718,Lister!$D$7:$D$13)-X718)*T718/NETWORKDAYS(Lister!$D$20,Lister!$E$20,Lister!$D$7:$D$13),IF(AND(MONTH(F718)=7,MONTH(H718)=7),0)))),0),"")</f>
        <v/>
      </c>
      <c r="AC718" s="15" t="str">
        <f>IF(Ansøgning!U723="","",Ansøgning!U723)</f>
        <v/>
      </c>
      <c r="AD718" s="31" t="str">
        <f t="shared" si="73"/>
        <v/>
      </c>
      <c r="AE718" s="31" t="str">
        <f t="shared" si="74"/>
        <v/>
      </c>
      <c r="AF718" s="51" t="str">
        <f t="shared" si="75"/>
        <v/>
      </c>
      <c r="AG718" s="15" t="str">
        <f t="shared" si="76"/>
        <v/>
      </c>
    </row>
    <row r="719" spans="1:33" x14ac:dyDescent="0.25">
      <c r="A719" s="13" t="str">
        <f>IF(Ansøgning!A724="","",Ansøgning!A724)</f>
        <v/>
      </c>
      <c r="B719" s="13" t="str">
        <f>IF(Ansøgning!B724="","",Ansøgning!B724)</f>
        <v/>
      </c>
      <c r="C719" s="13" t="str">
        <f>IF(Ansøgning!C724="","",Ansøgning!C724)</f>
        <v/>
      </c>
      <c r="D719" s="13" t="str">
        <f>IF(Ansøgning!D724="","",Ansøgning!D724)</f>
        <v/>
      </c>
      <c r="E719" s="14" t="str">
        <f>IF(Ansøgning!E724="","",Ansøgning!E724)</f>
        <v/>
      </c>
      <c r="F719" s="16"/>
      <c r="G719" s="14" t="str">
        <f>IF(Ansøgning!F724="","",Ansøgning!F724)</f>
        <v/>
      </c>
      <c r="H719" s="16"/>
      <c r="I719" s="72" t="str">
        <f>IF(OR(F719="",H719=""),"",NETWORKDAYS(F719,H719,Lister!$D$7:$D$13))</f>
        <v/>
      </c>
      <c r="J719" s="53" t="str">
        <f>IF(Ansøgning!H724="","",Ansøgning!H724)</f>
        <v/>
      </c>
      <c r="K719" s="32" t="str">
        <f t="shared" si="70"/>
        <v/>
      </c>
      <c r="L719" s="31" t="str">
        <f>IF(Ansøgning!J724="","",Ansøgning!J724)</f>
        <v/>
      </c>
      <c r="M719" s="18"/>
      <c r="N719" s="31" t="str">
        <f>IF(Ansøgning!K724="","",Ansøgning!K724)</f>
        <v/>
      </c>
      <c r="O719" s="18"/>
      <c r="P719" s="15" t="str">
        <f>IF(Ansøgning!L724="","",Ansøgning!L724)</f>
        <v/>
      </c>
      <c r="Q719" s="46" t="str">
        <f t="shared" si="71"/>
        <v/>
      </c>
      <c r="R719" s="46"/>
      <c r="S719" s="101" t="str">
        <f>IF(Ansøgning!M724="","",Ansøgning!M724)</f>
        <v/>
      </c>
      <c r="T719" s="31" t="str">
        <f t="shared" si="72"/>
        <v/>
      </c>
      <c r="U719" s="102" t="str">
        <f>IF(Ansøgning!O724="","",Ansøgning!O724)</f>
        <v/>
      </c>
      <c r="V719" s="20"/>
      <c r="W719" s="102" t="str">
        <f>IF(Ansøgning!P724="","",Ansøgning!P724)</f>
        <v/>
      </c>
      <c r="X719" s="20"/>
      <c r="Y719" s="31" t="str">
        <f>IF(Ansøgning!Q724="","",Ansøgning!Q724)</f>
        <v/>
      </c>
      <c r="Z719" s="46" t="str">
        <f>IFERROR(MAX(IF(OR(V719="",X719=""),"",IF(AND(AND(MONTH(F719)&gt;=7,MONTH(F719)&lt;8),AND(MONTH(H719)&gt;=7,MONTH(H719)&lt;8)),(NETWORKDAYS(F719,H719,Lister!$D$7:$D$13)-V719)*T719/NETWORKDAYS(Lister!$D$19,Lister!$E$19,Lister!$D$7:$D$13),IF(AND(AND(MONTH(F719)&gt;=7,MONTH(F719)&lt;8),MONTH(H719)&gt;7),(NETWORKDAYS(F719,Lister!$E$19,Lister!$D$7:$D$13)-V719)*T719/NETWORKDAYS(Lister!$D$19,Lister!$E$19,Lister!$D$7:$D$13),IF(MONTH(F719)&gt;7,0)))),0),"")</f>
        <v/>
      </c>
      <c r="AA719" s="31" t="str">
        <f>IF(Ansøgning!R724="","",Ansøgning!R724)</f>
        <v/>
      </c>
      <c r="AB719" s="46" t="str">
        <f>IFERROR(MAX(IF(OR(V719="",X719=""),"",IF(AND(AND(MONTH(F719)&gt;=8,MONTH(F719)&lt;9),AND(MONTH(H719)&gt;=8,MONTH(H719)&lt;9)),(NETWORKDAYS(F719,H719,Lister!$D$7:$D$13)-X719)*T719/NETWORKDAYS(Lister!$D$20,Lister!$E$20,Lister!$D$7:$D$13),IF(AND(MONTH(F719)=7,MONTH(H719)=8),(NETWORKDAYS(Lister!$D$20,H719,Lister!$D$7:$D$13)-X719)*T719/NETWORKDAYS(Lister!$D$20,Lister!$E$20,Lister!$D$7:$D$13),IF(AND(MONTH(F719)=7,MONTH(H719)=7),0)))),0),"")</f>
        <v/>
      </c>
      <c r="AC719" s="15" t="str">
        <f>IF(Ansøgning!U724="","",Ansøgning!U724)</f>
        <v/>
      </c>
      <c r="AD719" s="31" t="str">
        <f t="shared" si="73"/>
        <v/>
      </c>
      <c r="AE719" s="31" t="str">
        <f t="shared" si="74"/>
        <v/>
      </c>
      <c r="AF719" s="51" t="str">
        <f t="shared" si="75"/>
        <v/>
      </c>
      <c r="AG719" s="15" t="str">
        <f t="shared" si="76"/>
        <v/>
      </c>
    </row>
    <row r="720" spans="1:33" x14ac:dyDescent="0.25">
      <c r="A720" s="13" t="str">
        <f>IF(Ansøgning!A725="","",Ansøgning!A725)</f>
        <v/>
      </c>
      <c r="B720" s="13" t="str">
        <f>IF(Ansøgning!B725="","",Ansøgning!B725)</f>
        <v/>
      </c>
      <c r="C720" s="13" t="str">
        <f>IF(Ansøgning!C725="","",Ansøgning!C725)</f>
        <v/>
      </c>
      <c r="D720" s="13" t="str">
        <f>IF(Ansøgning!D725="","",Ansøgning!D725)</f>
        <v/>
      </c>
      <c r="E720" s="14" t="str">
        <f>IF(Ansøgning!E725="","",Ansøgning!E725)</f>
        <v/>
      </c>
      <c r="F720" s="16"/>
      <c r="G720" s="14" t="str">
        <f>IF(Ansøgning!F725="","",Ansøgning!F725)</f>
        <v/>
      </c>
      <c r="H720" s="16"/>
      <c r="I720" s="72" t="str">
        <f>IF(OR(F720="",H720=""),"",NETWORKDAYS(F720,H720,Lister!$D$7:$D$13))</f>
        <v/>
      </c>
      <c r="J720" s="53" t="str">
        <f>IF(Ansøgning!H725="","",Ansøgning!H725)</f>
        <v/>
      </c>
      <c r="K720" s="32" t="str">
        <f t="shared" ref="K720:K783" si="77">IF(J720="","",IF(J720="Funktionær",0.75,IF(J720="Ikke-funktionær",0.9,IF(J720="Elev/lærling",0.9))))</f>
        <v/>
      </c>
      <c r="L720" s="31" t="str">
        <f>IF(Ansøgning!J725="","",Ansøgning!J725)</f>
        <v/>
      </c>
      <c r="M720" s="18"/>
      <c r="N720" s="31" t="str">
        <f>IF(Ansøgning!K725="","",Ansøgning!K725)</f>
        <v/>
      </c>
      <c r="O720" s="18"/>
      <c r="P720" s="15" t="str">
        <f>IF(Ansøgning!L725="","",Ansøgning!L725)</f>
        <v/>
      </c>
      <c r="Q720" s="46" t="str">
        <f t="shared" ref="Q720:Q783" si="78">IFERROR(MAX(IF(M720="","",IF(ISNUMBER(R720),IF(OR(R720&gt;M720*1.1,R720&lt;M720*0.9),R720,M720),M720)-O720),0),"")</f>
        <v/>
      </c>
      <c r="R720" s="46"/>
      <c r="S720" s="101" t="str">
        <f>IF(Ansøgning!M725="","",Ansøgning!M725)</f>
        <v/>
      </c>
      <c r="T720" s="31" t="str">
        <f t="shared" ref="T720:T783" si="79">IF(B720="","",IF(Q720*K720&gt;30000*IF(S720&gt;37,37,S720)/37,30000*IF(S720&gt;37,37,S720)/37,Q720*K720))</f>
        <v/>
      </c>
      <c r="U720" s="102" t="str">
        <f>IF(Ansøgning!O725="","",Ansøgning!O725)</f>
        <v/>
      </c>
      <c r="V720" s="20"/>
      <c r="W720" s="102" t="str">
        <f>IF(Ansøgning!P725="","",Ansøgning!P725)</f>
        <v/>
      </c>
      <c r="X720" s="20"/>
      <c r="Y720" s="31" t="str">
        <f>IF(Ansøgning!Q725="","",Ansøgning!Q725)</f>
        <v/>
      </c>
      <c r="Z720" s="46" t="str">
        <f>IFERROR(MAX(IF(OR(V720="",X720=""),"",IF(AND(AND(MONTH(F720)&gt;=7,MONTH(F720)&lt;8),AND(MONTH(H720)&gt;=7,MONTH(H720)&lt;8)),(NETWORKDAYS(F720,H720,Lister!$D$7:$D$13)-V720)*T720/NETWORKDAYS(Lister!$D$19,Lister!$E$19,Lister!$D$7:$D$13),IF(AND(AND(MONTH(F720)&gt;=7,MONTH(F720)&lt;8),MONTH(H720)&gt;7),(NETWORKDAYS(F720,Lister!$E$19,Lister!$D$7:$D$13)-V720)*T720/NETWORKDAYS(Lister!$D$19,Lister!$E$19,Lister!$D$7:$D$13),IF(MONTH(F720)&gt;7,0)))),0),"")</f>
        <v/>
      </c>
      <c r="AA720" s="31" t="str">
        <f>IF(Ansøgning!R725="","",Ansøgning!R725)</f>
        <v/>
      </c>
      <c r="AB720" s="46" t="str">
        <f>IFERROR(MAX(IF(OR(V720="",X720=""),"",IF(AND(AND(MONTH(F720)&gt;=8,MONTH(F720)&lt;9),AND(MONTH(H720)&gt;=8,MONTH(H720)&lt;9)),(NETWORKDAYS(F720,H720,Lister!$D$7:$D$13)-X720)*T720/NETWORKDAYS(Lister!$D$20,Lister!$E$20,Lister!$D$7:$D$13),IF(AND(MONTH(F720)=7,MONTH(H720)=8),(NETWORKDAYS(Lister!$D$20,H720,Lister!$D$7:$D$13)-X720)*T720/NETWORKDAYS(Lister!$D$20,Lister!$E$20,Lister!$D$7:$D$13),IF(AND(MONTH(F720)=7,MONTH(H720)=7),0)))),0),"")</f>
        <v/>
      </c>
      <c r="AC720" s="15" t="str">
        <f>IF(Ansøgning!U725="","",Ansøgning!U725)</f>
        <v/>
      </c>
      <c r="AD720" s="31" t="str">
        <f t="shared" ref="AD720:AD783" si="80">IFERROR(Z720+AB720,"")</f>
        <v/>
      </c>
      <c r="AE720" s="31" t="str">
        <f t="shared" ref="AE720:AE783" si="81">IFERROR(21/31*T720,"")</f>
        <v/>
      </c>
      <c r="AF720" s="51" t="str">
        <f t="shared" ref="AF720:AF783" si="82">IFERROR(MAX(IF(AND(ISNUMBER(Z720),ISNUMBER(AB720)),IF(AD720-AE720&gt;T720,T720,AD720-AE720),""),0),"")</f>
        <v/>
      </c>
      <c r="AG720" s="15" t="str">
        <f t="shared" ref="AG720:AG783" si="83">IF(AF720="","",AF720-AC720)</f>
        <v/>
      </c>
    </row>
    <row r="721" spans="1:33" x14ac:dyDescent="0.25">
      <c r="A721" s="13" t="str">
        <f>IF(Ansøgning!A726="","",Ansøgning!A726)</f>
        <v/>
      </c>
      <c r="B721" s="13" t="str">
        <f>IF(Ansøgning!B726="","",Ansøgning!B726)</f>
        <v/>
      </c>
      <c r="C721" s="13" t="str">
        <f>IF(Ansøgning!C726="","",Ansøgning!C726)</f>
        <v/>
      </c>
      <c r="D721" s="13" t="str">
        <f>IF(Ansøgning!D726="","",Ansøgning!D726)</f>
        <v/>
      </c>
      <c r="E721" s="14" t="str">
        <f>IF(Ansøgning!E726="","",Ansøgning!E726)</f>
        <v/>
      </c>
      <c r="F721" s="16"/>
      <c r="G721" s="14" t="str">
        <f>IF(Ansøgning!F726="","",Ansøgning!F726)</f>
        <v/>
      </c>
      <c r="H721" s="16"/>
      <c r="I721" s="72" t="str">
        <f>IF(OR(F721="",H721=""),"",NETWORKDAYS(F721,H721,Lister!$D$7:$D$13))</f>
        <v/>
      </c>
      <c r="J721" s="53" t="str">
        <f>IF(Ansøgning!H726="","",Ansøgning!H726)</f>
        <v/>
      </c>
      <c r="K721" s="32" t="str">
        <f t="shared" si="77"/>
        <v/>
      </c>
      <c r="L721" s="31" t="str">
        <f>IF(Ansøgning!J726="","",Ansøgning!J726)</f>
        <v/>
      </c>
      <c r="M721" s="18"/>
      <c r="N721" s="31" t="str">
        <f>IF(Ansøgning!K726="","",Ansøgning!K726)</f>
        <v/>
      </c>
      <c r="O721" s="18"/>
      <c r="P721" s="15" t="str">
        <f>IF(Ansøgning!L726="","",Ansøgning!L726)</f>
        <v/>
      </c>
      <c r="Q721" s="46" t="str">
        <f t="shared" si="78"/>
        <v/>
      </c>
      <c r="R721" s="46"/>
      <c r="S721" s="101" t="str">
        <f>IF(Ansøgning!M726="","",Ansøgning!M726)</f>
        <v/>
      </c>
      <c r="T721" s="31" t="str">
        <f t="shared" si="79"/>
        <v/>
      </c>
      <c r="U721" s="102" t="str">
        <f>IF(Ansøgning!O726="","",Ansøgning!O726)</f>
        <v/>
      </c>
      <c r="V721" s="20"/>
      <c r="W721" s="102" t="str">
        <f>IF(Ansøgning!P726="","",Ansøgning!P726)</f>
        <v/>
      </c>
      <c r="X721" s="20"/>
      <c r="Y721" s="31" t="str">
        <f>IF(Ansøgning!Q726="","",Ansøgning!Q726)</f>
        <v/>
      </c>
      <c r="Z721" s="46" t="str">
        <f>IFERROR(MAX(IF(OR(V721="",X721=""),"",IF(AND(AND(MONTH(F721)&gt;=7,MONTH(F721)&lt;8),AND(MONTH(H721)&gt;=7,MONTH(H721)&lt;8)),(NETWORKDAYS(F721,H721,Lister!$D$7:$D$13)-V721)*T721/NETWORKDAYS(Lister!$D$19,Lister!$E$19,Lister!$D$7:$D$13),IF(AND(AND(MONTH(F721)&gt;=7,MONTH(F721)&lt;8),MONTH(H721)&gt;7),(NETWORKDAYS(F721,Lister!$E$19,Lister!$D$7:$D$13)-V721)*T721/NETWORKDAYS(Lister!$D$19,Lister!$E$19,Lister!$D$7:$D$13),IF(MONTH(F721)&gt;7,0)))),0),"")</f>
        <v/>
      </c>
      <c r="AA721" s="31" t="str">
        <f>IF(Ansøgning!R726="","",Ansøgning!R726)</f>
        <v/>
      </c>
      <c r="AB721" s="46" t="str">
        <f>IFERROR(MAX(IF(OR(V721="",X721=""),"",IF(AND(AND(MONTH(F721)&gt;=8,MONTH(F721)&lt;9),AND(MONTH(H721)&gt;=8,MONTH(H721)&lt;9)),(NETWORKDAYS(F721,H721,Lister!$D$7:$D$13)-X721)*T721/NETWORKDAYS(Lister!$D$20,Lister!$E$20,Lister!$D$7:$D$13),IF(AND(MONTH(F721)=7,MONTH(H721)=8),(NETWORKDAYS(Lister!$D$20,H721,Lister!$D$7:$D$13)-X721)*T721/NETWORKDAYS(Lister!$D$20,Lister!$E$20,Lister!$D$7:$D$13),IF(AND(MONTH(F721)=7,MONTH(H721)=7),0)))),0),"")</f>
        <v/>
      </c>
      <c r="AC721" s="15" t="str">
        <f>IF(Ansøgning!U726="","",Ansøgning!U726)</f>
        <v/>
      </c>
      <c r="AD721" s="31" t="str">
        <f t="shared" si="80"/>
        <v/>
      </c>
      <c r="AE721" s="31" t="str">
        <f t="shared" si="81"/>
        <v/>
      </c>
      <c r="AF721" s="51" t="str">
        <f t="shared" si="82"/>
        <v/>
      </c>
      <c r="AG721" s="15" t="str">
        <f t="shared" si="83"/>
        <v/>
      </c>
    </row>
    <row r="722" spans="1:33" x14ac:dyDescent="0.25">
      <c r="A722" s="13" t="str">
        <f>IF(Ansøgning!A727="","",Ansøgning!A727)</f>
        <v/>
      </c>
      <c r="B722" s="13" t="str">
        <f>IF(Ansøgning!B727="","",Ansøgning!B727)</f>
        <v/>
      </c>
      <c r="C722" s="13" t="str">
        <f>IF(Ansøgning!C727="","",Ansøgning!C727)</f>
        <v/>
      </c>
      <c r="D722" s="13" t="str">
        <f>IF(Ansøgning!D727="","",Ansøgning!D727)</f>
        <v/>
      </c>
      <c r="E722" s="14" t="str">
        <f>IF(Ansøgning!E727="","",Ansøgning!E727)</f>
        <v/>
      </c>
      <c r="F722" s="16"/>
      <c r="G722" s="14" t="str">
        <f>IF(Ansøgning!F727="","",Ansøgning!F727)</f>
        <v/>
      </c>
      <c r="H722" s="16"/>
      <c r="I722" s="72" t="str">
        <f>IF(OR(F722="",H722=""),"",NETWORKDAYS(F722,H722,Lister!$D$7:$D$13))</f>
        <v/>
      </c>
      <c r="J722" s="53" t="str">
        <f>IF(Ansøgning!H727="","",Ansøgning!H727)</f>
        <v/>
      </c>
      <c r="K722" s="32" t="str">
        <f t="shared" si="77"/>
        <v/>
      </c>
      <c r="L722" s="31" t="str">
        <f>IF(Ansøgning!J727="","",Ansøgning!J727)</f>
        <v/>
      </c>
      <c r="M722" s="18"/>
      <c r="N722" s="31" t="str">
        <f>IF(Ansøgning!K727="","",Ansøgning!K727)</f>
        <v/>
      </c>
      <c r="O722" s="18"/>
      <c r="P722" s="15" t="str">
        <f>IF(Ansøgning!L727="","",Ansøgning!L727)</f>
        <v/>
      </c>
      <c r="Q722" s="46" t="str">
        <f t="shared" si="78"/>
        <v/>
      </c>
      <c r="R722" s="46"/>
      <c r="S722" s="101" t="str">
        <f>IF(Ansøgning!M727="","",Ansøgning!M727)</f>
        <v/>
      </c>
      <c r="T722" s="31" t="str">
        <f t="shared" si="79"/>
        <v/>
      </c>
      <c r="U722" s="102" t="str">
        <f>IF(Ansøgning!O727="","",Ansøgning!O727)</f>
        <v/>
      </c>
      <c r="V722" s="20"/>
      <c r="W722" s="102" t="str">
        <f>IF(Ansøgning!P727="","",Ansøgning!P727)</f>
        <v/>
      </c>
      <c r="X722" s="20"/>
      <c r="Y722" s="31" t="str">
        <f>IF(Ansøgning!Q727="","",Ansøgning!Q727)</f>
        <v/>
      </c>
      <c r="Z722" s="46" t="str">
        <f>IFERROR(MAX(IF(OR(V722="",X722=""),"",IF(AND(AND(MONTH(F722)&gt;=7,MONTH(F722)&lt;8),AND(MONTH(H722)&gt;=7,MONTH(H722)&lt;8)),(NETWORKDAYS(F722,H722,Lister!$D$7:$D$13)-V722)*T722/NETWORKDAYS(Lister!$D$19,Lister!$E$19,Lister!$D$7:$D$13),IF(AND(AND(MONTH(F722)&gt;=7,MONTH(F722)&lt;8),MONTH(H722)&gt;7),(NETWORKDAYS(F722,Lister!$E$19,Lister!$D$7:$D$13)-V722)*T722/NETWORKDAYS(Lister!$D$19,Lister!$E$19,Lister!$D$7:$D$13),IF(MONTH(F722)&gt;7,0)))),0),"")</f>
        <v/>
      </c>
      <c r="AA722" s="31" t="str">
        <f>IF(Ansøgning!R727="","",Ansøgning!R727)</f>
        <v/>
      </c>
      <c r="AB722" s="46" t="str">
        <f>IFERROR(MAX(IF(OR(V722="",X722=""),"",IF(AND(AND(MONTH(F722)&gt;=8,MONTH(F722)&lt;9),AND(MONTH(H722)&gt;=8,MONTH(H722)&lt;9)),(NETWORKDAYS(F722,H722,Lister!$D$7:$D$13)-X722)*T722/NETWORKDAYS(Lister!$D$20,Lister!$E$20,Lister!$D$7:$D$13),IF(AND(MONTH(F722)=7,MONTH(H722)=8),(NETWORKDAYS(Lister!$D$20,H722,Lister!$D$7:$D$13)-X722)*T722/NETWORKDAYS(Lister!$D$20,Lister!$E$20,Lister!$D$7:$D$13),IF(AND(MONTH(F722)=7,MONTH(H722)=7),0)))),0),"")</f>
        <v/>
      </c>
      <c r="AC722" s="15" t="str">
        <f>IF(Ansøgning!U727="","",Ansøgning!U727)</f>
        <v/>
      </c>
      <c r="AD722" s="31" t="str">
        <f t="shared" si="80"/>
        <v/>
      </c>
      <c r="AE722" s="31" t="str">
        <f t="shared" si="81"/>
        <v/>
      </c>
      <c r="AF722" s="51" t="str">
        <f t="shared" si="82"/>
        <v/>
      </c>
      <c r="AG722" s="15" t="str">
        <f t="shared" si="83"/>
        <v/>
      </c>
    </row>
    <row r="723" spans="1:33" x14ac:dyDescent="0.25">
      <c r="A723" s="13" t="str">
        <f>IF(Ansøgning!A728="","",Ansøgning!A728)</f>
        <v/>
      </c>
      <c r="B723" s="13" t="str">
        <f>IF(Ansøgning!B728="","",Ansøgning!B728)</f>
        <v/>
      </c>
      <c r="C723" s="13" t="str">
        <f>IF(Ansøgning!C728="","",Ansøgning!C728)</f>
        <v/>
      </c>
      <c r="D723" s="13" t="str">
        <f>IF(Ansøgning!D728="","",Ansøgning!D728)</f>
        <v/>
      </c>
      <c r="E723" s="14" t="str">
        <f>IF(Ansøgning!E728="","",Ansøgning!E728)</f>
        <v/>
      </c>
      <c r="F723" s="16"/>
      <c r="G723" s="14" t="str">
        <f>IF(Ansøgning!F728="","",Ansøgning!F728)</f>
        <v/>
      </c>
      <c r="H723" s="16"/>
      <c r="I723" s="72" t="str">
        <f>IF(OR(F723="",H723=""),"",NETWORKDAYS(F723,H723,Lister!$D$7:$D$13))</f>
        <v/>
      </c>
      <c r="J723" s="53" t="str">
        <f>IF(Ansøgning!H728="","",Ansøgning!H728)</f>
        <v/>
      </c>
      <c r="K723" s="32" t="str">
        <f t="shared" si="77"/>
        <v/>
      </c>
      <c r="L723" s="31" t="str">
        <f>IF(Ansøgning!J728="","",Ansøgning!J728)</f>
        <v/>
      </c>
      <c r="M723" s="18"/>
      <c r="N723" s="31" t="str">
        <f>IF(Ansøgning!K728="","",Ansøgning!K728)</f>
        <v/>
      </c>
      <c r="O723" s="18"/>
      <c r="P723" s="15" t="str">
        <f>IF(Ansøgning!L728="","",Ansøgning!L728)</f>
        <v/>
      </c>
      <c r="Q723" s="46" t="str">
        <f t="shared" si="78"/>
        <v/>
      </c>
      <c r="R723" s="46"/>
      <c r="S723" s="101" t="str">
        <f>IF(Ansøgning!M728="","",Ansøgning!M728)</f>
        <v/>
      </c>
      <c r="T723" s="31" t="str">
        <f t="shared" si="79"/>
        <v/>
      </c>
      <c r="U723" s="102" t="str">
        <f>IF(Ansøgning!O728="","",Ansøgning!O728)</f>
        <v/>
      </c>
      <c r="V723" s="20"/>
      <c r="W723" s="102" t="str">
        <f>IF(Ansøgning!P728="","",Ansøgning!P728)</f>
        <v/>
      </c>
      <c r="X723" s="20"/>
      <c r="Y723" s="31" t="str">
        <f>IF(Ansøgning!Q728="","",Ansøgning!Q728)</f>
        <v/>
      </c>
      <c r="Z723" s="46" t="str">
        <f>IFERROR(MAX(IF(OR(V723="",X723=""),"",IF(AND(AND(MONTH(F723)&gt;=7,MONTH(F723)&lt;8),AND(MONTH(H723)&gt;=7,MONTH(H723)&lt;8)),(NETWORKDAYS(F723,H723,Lister!$D$7:$D$13)-V723)*T723/NETWORKDAYS(Lister!$D$19,Lister!$E$19,Lister!$D$7:$D$13),IF(AND(AND(MONTH(F723)&gt;=7,MONTH(F723)&lt;8),MONTH(H723)&gt;7),(NETWORKDAYS(F723,Lister!$E$19,Lister!$D$7:$D$13)-V723)*T723/NETWORKDAYS(Lister!$D$19,Lister!$E$19,Lister!$D$7:$D$13),IF(MONTH(F723)&gt;7,0)))),0),"")</f>
        <v/>
      </c>
      <c r="AA723" s="31" t="str">
        <f>IF(Ansøgning!R728="","",Ansøgning!R728)</f>
        <v/>
      </c>
      <c r="AB723" s="46" t="str">
        <f>IFERROR(MAX(IF(OR(V723="",X723=""),"",IF(AND(AND(MONTH(F723)&gt;=8,MONTH(F723)&lt;9),AND(MONTH(H723)&gt;=8,MONTH(H723)&lt;9)),(NETWORKDAYS(F723,H723,Lister!$D$7:$D$13)-X723)*T723/NETWORKDAYS(Lister!$D$20,Lister!$E$20,Lister!$D$7:$D$13),IF(AND(MONTH(F723)=7,MONTH(H723)=8),(NETWORKDAYS(Lister!$D$20,H723,Lister!$D$7:$D$13)-X723)*T723/NETWORKDAYS(Lister!$D$20,Lister!$E$20,Lister!$D$7:$D$13),IF(AND(MONTH(F723)=7,MONTH(H723)=7),0)))),0),"")</f>
        <v/>
      </c>
      <c r="AC723" s="15" t="str">
        <f>IF(Ansøgning!U728="","",Ansøgning!U728)</f>
        <v/>
      </c>
      <c r="AD723" s="31" t="str">
        <f t="shared" si="80"/>
        <v/>
      </c>
      <c r="AE723" s="31" t="str">
        <f t="shared" si="81"/>
        <v/>
      </c>
      <c r="AF723" s="51" t="str">
        <f t="shared" si="82"/>
        <v/>
      </c>
      <c r="AG723" s="15" t="str">
        <f t="shared" si="83"/>
        <v/>
      </c>
    </row>
    <row r="724" spans="1:33" x14ac:dyDescent="0.25">
      <c r="A724" s="13" t="str">
        <f>IF(Ansøgning!A729="","",Ansøgning!A729)</f>
        <v/>
      </c>
      <c r="B724" s="13" t="str">
        <f>IF(Ansøgning!B729="","",Ansøgning!B729)</f>
        <v/>
      </c>
      <c r="C724" s="13" t="str">
        <f>IF(Ansøgning!C729="","",Ansøgning!C729)</f>
        <v/>
      </c>
      <c r="D724" s="13" t="str">
        <f>IF(Ansøgning!D729="","",Ansøgning!D729)</f>
        <v/>
      </c>
      <c r="E724" s="14" t="str">
        <f>IF(Ansøgning!E729="","",Ansøgning!E729)</f>
        <v/>
      </c>
      <c r="F724" s="16"/>
      <c r="G724" s="14" t="str">
        <f>IF(Ansøgning!F729="","",Ansøgning!F729)</f>
        <v/>
      </c>
      <c r="H724" s="16"/>
      <c r="I724" s="72" t="str">
        <f>IF(OR(F724="",H724=""),"",NETWORKDAYS(F724,H724,Lister!$D$7:$D$13))</f>
        <v/>
      </c>
      <c r="J724" s="53" t="str">
        <f>IF(Ansøgning!H729="","",Ansøgning!H729)</f>
        <v/>
      </c>
      <c r="K724" s="32" t="str">
        <f t="shared" si="77"/>
        <v/>
      </c>
      <c r="L724" s="31" t="str">
        <f>IF(Ansøgning!J729="","",Ansøgning!J729)</f>
        <v/>
      </c>
      <c r="M724" s="18"/>
      <c r="N724" s="31" t="str">
        <f>IF(Ansøgning!K729="","",Ansøgning!K729)</f>
        <v/>
      </c>
      <c r="O724" s="18"/>
      <c r="P724" s="15" t="str">
        <f>IF(Ansøgning!L729="","",Ansøgning!L729)</f>
        <v/>
      </c>
      <c r="Q724" s="46" t="str">
        <f t="shared" si="78"/>
        <v/>
      </c>
      <c r="R724" s="46"/>
      <c r="S724" s="101" t="str">
        <f>IF(Ansøgning!M729="","",Ansøgning!M729)</f>
        <v/>
      </c>
      <c r="T724" s="31" t="str">
        <f t="shared" si="79"/>
        <v/>
      </c>
      <c r="U724" s="102" t="str">
        <f>IF(Ansøgning!O729="","",Ansøgning!O729)</f>
        <v/>
      </c>
      <c r="V724" s="20"/>
      <c r="W724" s="102" t="str">
        <f>IF(Ansøgning!P729="","",Ansøgning!P729)</f>
        <v/>
      </c>
      <c r="X724" s="20"/>
      <c r="Y724" s="31" t="str">
        <f>IF(Ansøgning!Q729="","",Ansøgning!Q729)</f>
        <v/>
      </c>
      <c r="Z724" s="46" t="str">
        <f>IFERROR(MAX(IF(OR(V724="",X724=""),"",IF(AND(AND(MONTH(F724)&gt;=7,MONTH(F724)&lt;8),AND(MONTH(H724)&gt;=7,MONTH(H724)&lt;8)),(NETWORKDAYS(F724,H724,Lister!$D$7:$D$13)-V724)*T724/NETWORKDAYS(Lister!$D$19,Lister!$E$19,Lister!$D$7:$D$13),IF(AND(AND(MONTH(F724)&gt;=7,MONTH(F724)&lt;8),MONTH(H724)&gt;7),(NETWORKDAYS(F724,Lister!$E$19,Lister!$D$7:$D$13)-V724)*T724/NETWORKDAYS(Lister!$D$19,Lister!$E$19,Lister!$D$7:$D$13),IF(MONTH(F724)&gt;7,0)))),0),"")</f>
        <v/>
      </c>
      <c r="AA724" s="31" t="str">
        <f>IF(Ansøgning!R729="","",Ansøgning!R729)</f>
        <v/>
      </c>
      <c r="AB724" s="46" t="str">
        <f>IFERROR(MAX(IF(OR(V724="",X724=""),"",IF(AND(AND(MONTH(F724)&gt;=8,MONTH(F724)&lt;9),AND(MONTH(H724)&gt;=8,MONTH(H724)&lt;9)),(NETWORKDAYS(F724,H724,Lister!$D$7:$D$13)-X724)*T724/NETWORKDAYS(Lister!$D$20,Lister!$E$20,Lister!$D$7:$D$13),IF(AND(MONTH(F724)=7,MONTH(H724)=8),(NETWORKDAYS(Lister!$D$20,H724,Lister!$D$7:$D$13)-X724)*T724/NETWORKDAYS(Lister!$D$20,Lister!$E$20,Lister!$D$7:$D$13),IF(AND(MONTH(F724)=7,MONTH(H724)=7),0)))),0),"")</f>
        <v/>
      </c>
      <c r="AC724" s="15" t="str">
        <f>IF(Ansøgning!U729="","",Ansøgning!U729)</f>
        <v/>
      </c>
      <c r="AD724" s="31" t="str">
        <f t="shared" si="80"/>
        <v/>
      </c>
      <c r="AE724" s="31" t="str">
        <f t="shared" si="81"/>
        <v/>
      </c>
      <c r="AF724" s="51" t="str">
        <f t="shared" si="82"/>
        <v/>
      </c>
      <c r="AG724" s="15" t="str">
        <f t="shared" si="83"/>
        <v/>
      </c>
    </row>
    <row r="725" spans="1:33" x14ac:dyDescent="0.25">
      <c r="A725" s="13" t="str">
        <f>IF(Ansøgning!A730="","",Ansøgning!A730)</f>
        <v/>
      </c>
      <c r="B725" s="13" t="str">
        <f>IF(Ansøgning!B730="","",Ansøgning!B730)</f>
        <v/>
      </c>
      <c r="C725" s="13" t="str">
        <f>IF(Ansøgning!C730="","",Ansøgning!C730)</f>
        <v/>
      </c>
      <c r="D725" s="13" t="str">
        <f>IF(Ansøgning!D730="","",Ansøgning!D730)</f>
        <v/>
      </c>
      <c r="E725" s="14" t="str">
        <f>IF(Ansøgning!E730="","",Ansøgning!E730)</f>
        <v/>
      </c>
      <c r="F725" s="16"/>
      <c r="G725" s="14" t="str">
        <f>IF(Ansøgning!F730="","",Ansøgning!F730)</f>
        <v/>
      </c>
      <c r="H725" s="16"/>
      <c r="I725" s="72" t="str">
        <f>IF(OR(F725="",H725=""),"",NETWORKDAYS(F725,H725,Lister!$D$7:$D$13))</f>
        <v/>
      </c>
      <c r="J725" s="53" t="str">
        <f>IF(Ansøgning!H730="","",Ansøgning!H730)</f>
        <v/>
      </c>
      <c r="K725" s="32" t="str">
        <f t="shared" si="77"/>
        <v/>
      </c>
      <c r="L725" s="31" t="str">
        <f>IF(Ansøgning!J730="","",Ansøgning!J730)</f>
        <v/>
      </c>
      <c r="M725" s="18"/>
      <c r="N725" s="31" t="str">
        <f>IF(Ansøgning!K730="","",Ansøgning!K730)</f>
        <v/>
      </c>
      <c r="O725" s="18"/>
      <c r="P725" s="15" t="str">
        <f>IF(Ansøgning!L730="","",Ansøgning!L730)</f>
        <v/>
      </c>
      <c r="Q725" s="46" t="str">
        <f t="shared" si="78"/>
        <v/>
      </c>
      <c r="R725" s="46"/>
      <c r="S725" s="101" t="str">
        <f>IF(Ansøgning!M730="","",Ansøgning!M730)</f>
        <v/>
      </c>
      <c r="T725" s="31" t="str">
        <f t="shared" si="79"/>
        <v/>
      </c>
      <c r="U725" s="102" t="str">
        <f>IF(Ansøgning!O730="","",Ansøgning!O730)</f>
        <v/>
      </c>
      <c r="V725" s="20"/>
      <c r="W725" s="102" t="str">
        <f>IF(Ansøgning!P730="","",Ansøgning!P730)</f>
        <v/>
      </c>
      <c r="X725" s="20"/>
      <c r="Y725" s="31" t="str">
        <f>IF(Ansøgning!Q730="","",Ansøgning!Q730)</f>
        <v/>
      </c>
      <c r="Z725" s="46" t="str">
        <f>IFERROR(MAX(IF(OR(V725="",X725=""),"",IF(AND(AND(MONTH(F725)&gt;=7,MONTH(F725)&lt;8),AND(MONTH(H725)&gt;=7,MONTH(H725)&lt;8)),(NETWORKDAYS(F725,H725,Lister!$D$7:$D$13)-V725)*T725/NETWORKDAYS(Lister!$D$19,Lister!$E$19,Lister!$D$7:$D$13),IF(AND(AND(MONTH(F725)&gt;=7,MONTH(F725)&lt;8),MONTH(H725)&gt;7),(NETWORKDAYS(F725,Lister!$E$19,Lister!$D$7:$D$13)-V725)*T725/NETWORKDAYS(Lister!$D$19,Lister!$E$19,Lister!$D$7:$D$13),IF(MONTH(F725)&gt;7,0)))),0),"")</f>
        <v/>
      </c>
      <c r="AA725" s="31" t="str">
        <f>IF(Ansøgning!R730="","",Ansøgning!R730)</f>
        <v/>
      </c>
      <c r="AB725" s="46" t="str">
        <f>IFERROR(MAX(IF(OR(V725="",X725=""),"",IF(AND(AND(MONTH(F725)&gt;=8,MONTH(F725)&lt;9),AND(MONTH(H725)&gt;=8,MONTH(H725)&lt;9)),(NETWORKDAYS(F725,H725,Lister!$D$7:$D$13)-X725)*T725/NETWORKDAYS(Lister!$D$20,Lister!$E$20,Lister!$D$7:$D$13),IF(AND(MONTH(F725)=7,MONTH(H725)=8),(NETWORKDAYS(Lister!$D$20,H725,Lister!$D$7:$D$13)-X725)*T725/NETWORKDAYS(Lister!$D$20,Lister!$E$20,Lister!$D$7:$D$13),IF(AND(MONTH(F725)=7,MONTH(H725)=7),0)))),0),"")</f>
        <v/>
      </c>
      <c r="AC725" s="15" t="str">
        <f>IF(Ansøgning!U730="","",Ansøgning!U730)</f>
        <v/>
      </c>
      <c r="AD725" s="31" t="str">
        <f t="shared" si="80"/>
        <v/>
      </c>
      <c r="AE725" s="31" t="str">
        <f t="shared" si="81"/>
        <v/>
      </c>
      <c r="AF725" s="51" t="str">
        <f t="shared" si="82"/>
        <v/>
      </c>
      <c r="AG725" s="15" t="str">
        <f t="shared" si="83"/>
        <v/>
      </c>
    </row>
    <row r="726" spans="1:33" x14ac:dyDescent="0.25">
      <c r="A726" s="13" t="str">
        <f>IF(Ansøgning!A731="","",Ansøgning!A731)</f>
        <v/>
      </c>
      <c r="B726" s="13" t="str">
        <f>IF(Ansøgning!B731="","",Ansøgning!B731)</f>
        <v/>
      </c>
      <c r="C726" s="13" t="str">
        <f>IF(Ansøgning!C731="","",Ansøgning!C731)</f>
        <v/>
      </c>
      <c r="D726" s="13" t="str">
        <f>IF(Ansøgning!D731="","",Ansøgning!D731)</f>
        <v/>
      </c>
      <c r="E726" s="14" t="str">
        <f>IF(Ansøgning!E731="","",Ansøgning!E731)</f>
        <v/>
      </c>
      <c r="F726" s="16"/>
      <c r="G726" s="14" t="str">
        <f>IF(Ansøgning!F731="","",Ansøgning!F731)</f>
        <v/>
      </c>
      <c r="H726" s="16"/>
      <c r="I726" s="72" t="str">
        <f>IF(OR(F726="",H726=""),"",NETWORKDAYS(F726,H726,Lister!$D$7:$D$13))</f>
        <v/>
      </c>
      <c r="J726" s="53" t="str">
        <f>IF(Ansøgning!H731="","",Ansøgning!H731)</f>
        <v/>
      </c>
      <c r="K726" s="32" t="str">
        <f t="shared" si="77"/>
        <v/>
      </c>
      <c r="L726" s="31" t="str">
        <f>IF(Ansøgning!J731="","",Ansøgning!J731)</f>
        <v/>
      </c>
      <c r="M726" s="18"/>
      <c r="N726" s="31" t="str">
        <f>IF(Ansøgning!K731="","",Ansøgning!K731)</f>
        <v/>
      </c>
      <c r="O726" s="18"/>
      <c r="P726" s="15" t="str">
        <f>IF(Ansøgning!L731="","",Ansøgning!L731)</f>
        <v/>
      </c>
      <c r="Q726" s="46" t="str">
        <f t="shared" si="78"/>
        <v/>
      </c>
      <c r="R726" s="46"/>
      <c r="S726" s="101" t="str">
        <f>IF(Ansøgning!M731="","",Ansøgning!M731)</f>
        <v/>
      </c>
      <c r="T726" s="31" t="str">
        <f t="shared" si="79"/>
        <v/>
      </c>
      <c r="U726" s="102" t="str">
        <f>IF(Ansøgning!O731="","",Ansøgning!O731)</f>
        <v/>
      </c>
      <c r="V726" s="20"/>
      <c r="W726" s="102" t="str">
        <f>IF(Ansøgning!P731="","",Ansøgning!P731)</f>
        <v/>
      </c>
      <c r="X726" s="20"/>
      <c r="Y726" s="31" t="str">
        <f>IF(Ansøgning!Q731="","",Ansøgning!Q731)</f>
        <v/>
      </c>
      <c r="Z726" s="46" t="str">
        <f>IFERROR(MAX(IF(OR(V726="",X726=""),"",IF(AND(AND(MONTH(F726)&gt;=7,MONTH(F726)&lt;8),AND(MONTH(H726)&gt;=7,MONTH(H726)&lt;8)),(NETWORKDAYS(F726,H726,Lister!$D$7:$D$13)-V726)*T726/NETWORKDAYS(Lister!$D$19,Lister!$E$19,Lister!$D$7:$D$13),IF(AND(AND(MONTH(F726)&gt;=7,MONTH(F726)&lt;8),MONTH(H726)&gt;7),(NETWORKDAYS(F726,Lister!$E$19,Lister!$D$7:$D$13)-V726)*T726/NETWORKDAYS(Lister!$D$19,Lister!$E$19,Lister!$D$7:$D$13),IF(MONTH(F726)&gt;7,0)))),0),"")</f>
        <v/>
      </c>
      <c r="AA726" s="31" t="str">
        <f>IF(Ansøgning!R731="","",Ansøgning!R731)</f>
        <v/>
      </c>
      <c r="AB726" s="46" t="str">
        <f>IFERROR(MAX(IF(OR(V726="",X726=""),"",IF(AND(AND(MONTH(F726)&gt;=8,MONTH(F726)&lt;9),AND(MONTH(H726)&gt;=8,MONTH(H726)&lt;9)),(NETWORKDAYS(F726,H726,Lister!$D$7:$D$13)-X726)*T726/NETWORKDAYS(Lister!$D$20,Lister!$E$20,Lister!$D$7:$D$13),IF(AND(MONTH(F726)=7,MONTH(H726)=8),(NETWORKDAYS(Lister!$D$20,H726,Lister!$D$7:$D$13)-X726)*T726/NETWORKDAYS(Lister!$D$20,Lister!$E$20,Lister!$D$7:$D$13),IF(AND(MONTH(F726)=7,MONTH(H726)=7),0)))),0),"")</f>
        <v/>
      </c>
      <c r="AC726" s="15" t="str">
        <f>IF(Ansøgning!U731="","",Ansøgning!U731)</f>
        <v/>
      </c>
      <c r="AD726" s="31" t="str">
        <f t="shared" si="80"/>
        <v/>
      </c>
      <c r="AE726" s="31" t="str">
        <f t="shared" si="81"/>
        <v/>
      </c>
      <c r="AF726" s="51" t="str">
        <f t="shared" si="82"/>
        <v/>
      </c>
      <c r="AG726" s="15" t="str">
        <f t="shared" si="83"/>
        <v/>
      </c>
    </row>
    <row r="727" spans="1:33" x14ac:dyDescent="0.25">
      <c r="A727" s="13" t="str">
        <f>IF(Ansøgning!A732="","",Ansøgning!A732)</f>
        <v/>
      </c>
      <c r="B727" s="13" t="str">
        <f>IF(Ansøgning!B732="","",Ansøgning!B732)</f>
        <v/>
      </c>
      <c r="C727" s="13" t="str">
        <f>IF(Ansøgning!C732="","",Ansøgning!C732)</f>
        <v/>
      </c>
      <c r="D727" s="13" t="str">
        <f>IF(Ansøgning!D732="","",Ansøgning!D732)</f>
        <v/>
      </c>
      <c r="E727" s="14" t="str">
        <f>IF(Ansøgning!E732="","",Ansøgning!E732)</f>
        <v/>
      </c>
      <c r="F727" s="16"/>
      <c r="G727" s="14" t="str">
        <f>IF(Ansøgning!F732="","",Ansøgning!F732)</f>
        <v/>
      </c>
      <c r="H727" s="16"/>
      <c r="I727" s="72" t="str">
        <f>IF(OR(F727="",H727=""),"",NETWORKDAYS(F727,H727,Lister!$D$7:$D$13))</f>
        <v/>
      </c>
      <c r="J727" s="53" t="str">
        <f>IF(Ansøgning!H732="","",Ansøgning!H732)</f>
        <v/>
      </c>
      <c r="K727" s="32" t="str">
        <f t="shared" si="77"/>
        <v/>
      </c>
      <c r="L727" s="31" t="str">
        <f>IF(Ansøgning!J732="","",Ansøgning!J732)</f>
        <v/>
      </c>
      <c r="M727" s="18"/>
      <c r="N727" s="31" t="str">
        <f>IF(Ansøgning!K732="","",Ansøgning!K732)</f>
        <v/>
      </c>
      <c r="O727" s="18"/>
      <c r="P727" s="15" t="str">
        <f>IF(Ansøgning!L732="","",Ansøgning!L732)</f>
        <v/>
      </c>
      <c r="Q727" s="46" t="str">
        <f t="shared" si="78"/>
        <v/>
      </c>
      <c r="R727" s="46"/>
      <c r="S727" s="101" t="str">
        <f>IF(Ansøgning!M732="","",Ansøgning!M732)</f>
        <v/>
      </c>
      <c r="T727" s="31" t="str">
        <f t="shared" si="79"/>
        <v/>
      </c>
      <c r="U727" s="102" t="str">
        <f>IF(Ansøgning!O732="","",Ansøgning!O732)</f>
        <v/>
      </c>
      <c r="V727" s="20"/>
      <c r="W727" s="102" t="str">
        <f>IF(Ansøgning!P732="","",Ansøgning!P732)</f>
        <v/>
      </c>
      <c r="X727" s="20"/>
      <c r="Y727" s="31" t="str">
        <f>IF(Ansøgning!Q732="","",Ansøgning!Q732)</f>
        <v/>
      </c>
      <c r="Z727" s="46" t="str">
        <f>IFERROR(MAX(IF(OR(V727="",X727=""),"",IF(AND(AND(MONTH(F727)&gt;=7,MONTH(F727)&lt;8),AND(MONTH(H727)&gt;=7,MONTH(H727)&lt;8)),(NETWORKDAYS(F727,H727,Lister!$D$7:$D$13)-V727)*T727/NETWORKDAYS(Lister!$D$19,Lister!$E$19,Lister!$D$7:$D$13),IF(AND(AND(MONTH(F727)&gt;=7,MONTH(F727)&lt;8),MONTH(H727)&gt;7),(NETWORKDAYS(F727,Lister!$E$19,Lister!$D$7:$D$13)-V727)*T727/NETWORKDAYS(Lister!$D$19,Lister!$E$19,Lister!$D$7:$D$13),IF(MONTH(F727)&gt;7,0)))),0),"")</f>
        <v/>
      </c>
      <c r="AA727" s="31" t="str">
        <f>IF(Ansøgning!R732="","",Ansøgning!R732)</f>
        <v/>
      </c>
      <c r="AB727" s="46" t="str">
        <f>IFERROR(MAX(IF(OR(V727="",X727=""),"",IF(AND(AND(MONTH(F727)&gt;=8,MONTH(F727)&lt;9),AND(MONTH(H727)&gt;=8,MONTH(H727)&lt;9)),(NETWORKDAYS(F727,H727,Lister!$D$7:$D$13)-X727)*T727/NETWORKDAYS(Lister!$D$20,Lister!$E$20,Lister!$D$7:$D$13),IF(AND(MONTH(F727)=7,MONTH(H727)=8),(NETWORKDAYS(Lister!$D$20,H727,Lister!$D$7:$D$13)-X727)*T727/NETWORKDAYS(Lister!$D$20,Lister!$E$20,Lister!$D$7:$D$13),IF(AND(MONTH(F727)=7,MONTH(H727)=7),0)))),0),"")</f>
        <v/>
      </c>
      <c r="AC727" s="15" t="str">
        <f>IF(Ansøgning!U732="","",Ansøgning!U732)</f>
        <v/>
      </c>
      <c r="AD727" s="31" t="str">
        <f t="shared" si="80"/>
        <v/>
      </c>
      <c r="AE727" s="31" t="str">
        <f t="shared" si="81"/>
        <v/>
      </c>
      <c r="AF727" s="51" t="str">
        <f t="shared" si="82"/>
        <v/>
      </c>
      <c r="AG727" s="15" t="str">
        <f t="shared" si="83"/>
        <v/>
      </c>
    </row>
    <row r="728" spans="1:33" x14ac:dyDescent="0.25">
      <c r="A728" s="13" t="str">
        <f>IF(Ansøgning!A733="","",Ansøgning!A733)</f>
        <v/>
      </c>
      <c r="B728" s="13" t="str">
        <f>IF(Ansøgning!B733="","",Ansøgning!B733)</f>
        <v/>
      </c>
      <c r="C728" s="13" t="str">
        <f>IF(Ansøgning!C733="","",Ansøgning!C733)</f>
        <v/>
      </c>
      <c r="D728" s="13" t="str">
        <f>IF(Ansøgning!D733="","",Ansøgning!D733)</f>
        <v/>
      </c>
      <c r="E728" s="14" t="str">
        <f>IF(Ansøgning!E733="","",Ansøgning!E733)</f>
        <v/>
      </c>
      <c r="F728" s="16"/>
      <c r="G728" s="14" t="str">
        <f>IF(Ansøgning!F733="","",Ansøgning!F733)</f>
        <v/>
      </c>
      <c r="H728" s="16"/>
      <c r="I728" s="72" t="str">
        <f>IF(OR(F728="",H728=""),"",NETWORKDAYS(F728,H728,Lister!$D$7:$D$13))</f>
        <v/>
      </c>
      <c r="J728" s="53" t="str">
        <f>IF(Ansøgning!H733="","",Ansøgning!H733)</f>
        <v/>
      </c>
      <c r="K728" s="32" t="str">
        <f t="shared" si="77"/>
        <v/>
      </c>
      <c r="L728" s="31" t="str">
        <f>IF(Ansøgning!J733="","",Ansøgning!J733)</f>
        <v/>
      </c>
      <c r="M728" s="18"/>
      <c r="N728" s="31" t="str">
        <f>IF(Ansøgning!K733="","",Ansøgning!K733)</f>
        <v/>
      </c>
      <c r="O728" s="18"/>
      <c r="P728" s="15" t="str">
        <f>IF(Ansøgning!L733="","",Ansøgning!L733)</f>
        <v/>
      </c>
      <c r="Q728" s="46" t="str">
        <f t="shared" si="78"/>
        <v/>
      </c>
      <c r="R728" s="46"/>
      <c r="S728" s="101" t="str">
        <f>IF(Ansøgning!M733="","",Ansøgning!M733)</f>
        <v/>
      </c>
      <c r="T728" s="31" t="str">
        <f t="shared" si="79"/>
        <v/>
      </c>
      <c r="U728" s="102" t="str">
        <f>IF(Ansøgning!O733="","",Ansøgning!O733)</f>
        <v/>
      </c>
      <c r="V728" s="20"/>
      <c r="W728" s="102" t="str">
        <f>IF(Ansøgning!P733="","",Ansøgning!P733)</f>
        <v/>
      </c>
      <c r="X728" s="20"/>
      <c r="Y728" s="31" t="str">
        <f>IF(Ansøgning!Q733="","",Ansøgning!Q733)</f>
        <v/>
      </c>
      <c r="Z728" s="46" t="str">
        <f>IFERROR(MAX(IF(OR(V728="",X728=""),"",IF(AND(AND(MONTH(F728)&gt;=7,MONTH(F728)&lt;8),AND(MONTH(H728)&gt;=7,MONTH(H728)&lt;8)),(NETWORKDAYS(F728,H728,Lister!$D$7:$D$13)-V728)*T728/NETWORKDAYS(Lister!$D$19,Lister!$E$19,Lister!$D$7:$D$13),IF(AND(AND(MONTH(F728)&gt;=7,MONTH(F728)&lt;8),MONTH(H728)&gt;7),(NETWORKDAYS(F728,Lister!$E$19,Lister!$D$7:$D$13)-V728)*T728/NETWORKDAYS(Lister!$D$19,Lister!$E$19,Lister!$D$7:$D$13),IF(MONTH(F728)&gt;7,0)))),0),"")</f>
        <v/>
      </c>
      <c r="AA728" s="31" t="str">
        <f>IF(Ansøgning!R733="","",Ansøgning!R733)</f>
        <v/>
      </c>
      <c r="AB728" s="46" t="str">
        <f>IFERROR(MAX(IF(OR(V728="",X728=""),"",IF(AND(AND(MONTH(F728)&gt;=8,MONTH(F728)&lt;9),AND(MONTH(H728)&gt;=8,MONTH(H728)&lt;9)),(NETWORKDAYS(F728,H728,Lister!$D$7:$D$13)-X728)*T728/NETWORKDAYS(Lister!$D$20,Lister!$E$20,Lister!$D$7:$D$13),IF(AND(MONTH(F728)=7,MONTH(H728)=8),(NETWORKDAYS(Lister!$D$20,H728,Lister!$D$7:$D$13)-X728)*T728/NETWORKDAYS(Lister!$D$20,Lister!$E$20,Lister!$D$7:$D$13),IF(AND(MONTH(F728)=7,MONTH(H728)=7),0)))),0),"")</f>
        <v/>
      </c>
      <c r="AC728" s="15" t="str">
        <f>IF(Ansøgning!U733="","",Ansøgning!U733)</f>
        <v/>
      </c>
      <c r="AD728" s="31" t="str">
        <f t="shared" si="80"/>
        <v/>
      </c>
      <c r="AE728" s="31" t="str">
        <f t="shared" si="81"/>
        <v/>
      </c>
      <c r="AF728" s="51" t="str">
        <f t="shared" si="82"/>
        <v/>
      </c>
      <c r="AG728" s="15" t="str">
        <f t="shared" si="83"/>
        <v/>
      </c>
    </row>
    <row r="729" spans="1:33" x14ac:dyDescent="0.25">
      <c r="A729" s="13" t="str">
        <f>IF(Ansøgning!A734="","",Ansøgning!A734)</f>
        <v/>
      </c>
      <c r="B729" s="13" t="str">
        <f>IF(Ansøgning!B734="","",Ansøgning!B734)</f>
        <v/>
      </c>
      <c r="C729" s="13" t="str">
        <f>IF(Ansøgning!C734="","",Ansøgning!C734)</f>
        <v/>
      </c>
      <c r="D729" s="13" t="str">
        <f>IF(Ansøgning!D734="","",Ansøgning!D734)</f>
        <v/>
      </c>
      <c r="E729" s="14" t="str">
        <f>IF(Ansøgning!E734="","",Ansøgning!E734)</f>
        <v/>
      </c>
      <c r="F729" s="16"/>
      <c r="G729" s="14" t="str">
        <f>IF(Ansøgning!F734="","",Ansøgning!F734)</f>
        <v/>
      </c>
      <c r="H729" s="16"/>
      <c r="I729" s="72" t="str">
        <f>IF(OR(F729="",H729=""),"",NETWORKDAYS(F729,H729,Lister!$D$7:$D$13))</f>
        <v/>
      </c>
      <c r="J729" s="53" t="str">
        <f>IF(Ansøgning!H734="","",Ansøgning!H734)</f>
        <v/>
      </c>
      <c r="K729" s="32" t="str">
        <f t="shared" si="77"/>
        <v/>
      </c>
      <c r="L729" s="31" t="str">
        <f>IF(Ansøgning!J734="","",Ansøgning!J734)</f>
        <v/>
      </c>
      <c r="M729" s="18"/>
      <c r="N729" s="31" t="str">
        <f>IF(Ansøgning!K734="","",Ansøgning!K734)</f>
        <v/>
      </c>
      <c r="O729" s="18"/>
      <c r="P729" s="15" t="str">
        <f>IF(Ansøgning!L734="","",Ansøgning!L734)</f>
        <v/>
      </c>
      <c r="Q729" s="46" t="str">
        <f t="shared" si="78"/>
        <v/>
      </c>
      <c r="R729" s="46"/>
      <c r="S729" s="101" t="str">
        <f>IF(Ansøgning!M734="","",Ansøgning!M734)</f>
        <v/>
      </c>
      <c r="T729" s="31" t="str">
        <f t="shared" si="79"/>
        <v/>
      </c>
      <c r="U729" s="102" t="str">
        <f>IF(Ansøgning!O734="","",Ansøgning!O734)</f>
        <v/>
      </c>
      <c r="V729" s="20"/>
      <c r="W729" s="102" t="str">
        <f>IF(Ansøgning!P734="","",Ansøgning!P734)</f>
        <v/>
      </c>
      <c r="X729" s="20"/>
      <c r="Y729" s="31" t="str">
        <f>IF(Ansøgning!Q734="","",Ansøgning!Q734)</f>
        <v/>
      </c>
      <c r="Z729" s="46" t="str">
        <f>IFERROR(MAX(IF(OR(V729="",X729=""),"",IF(AND(AND(MONTH(F729)&gt;=7,MONTH(F729)&lt;8),AND(MONTH(H729)&gt;=7,MONTH(H729)&lt;8)),(NETWORKDAYS(F729,H729,Lister!$D$7:$D$13)-V729)*T729/NETWORKDAYS(Lister!$D$19,Lister!$E$19,Lister!$D$7:$D$13),IF(AND(AND(MONTH(F729)&gt;=7,MONTH(F729)&lt;8),MONTH(H729)&gt;7),(NETWORKDAYS(F729,Lister!$E$19,Lister!$D$7:$D$13)-V729)*T729/NETWORKDAYS(Lister!$D$19,Lister!$E$19,Lister!$D$7:$D$13),IF(MONTH(F729)&gt;7,0)))),0),"")</f>
        <v/>
      </c>
      <c r="AA729" s="31" t="str">
        <f>IF(Ansøgning!R734="","",Ansøgning!R734)</f>
        <v/>
      </c>
      <c r="AB729" s="46" t="str">
        <f>IFERROR(MAX(IF(OR(V729="",X729=""),"",IF(AND(AND(MONTH(F729)&gt;=8,MONTH(F729)&lt;9),AND(MONTH(H729)&gt;=8,MONTH(H729)&lt;9)),(NETWORKDAYS(F729,H729,Lister!$D$7:$D$13)-X729)*T729/NETWORKDAYS(Lister!$D$20,Lister!$E$20,Lister!$D$7:$D$13),IF(AND(MONTH(F729)=7,MONTH(H729)=8),(NETWORKDAYS(Lister!$D$20,H729,Lister!$D$7:$D$13)-X729)*T729/NETWORKDAYS(Lister!$D$20,Lister!$E$20,Lister!$D$7:$D$13),IF(AND(MONTH(F729)=7,MONTH(H729)=7),0)))),0),"")</f>
        <v/>
      </c>
      <c r="AC729" s="15" t="str">
        <f>IF(Ansøgning!U734="","",Ansøgning!U734)</f>
        <v/>
      </c>
      <c r="AD729" s="31" t="str">
        <f t="shared" si="80"/>
        <v/>
      </c>
      <c r="AE729" s="31" t="str">
        <f t="shared" si="81"/>
        <v/>
      </c>
      <c r="AF729" s="51" t="str">
        <f t="shared" si="82"/>
        <v/>
      </c>
      <c r="AG729" s="15" t="str">
        <f t="shared" si="83"/>
        <v/>
      </c>
    </row>
    <row r="730" spans="1:33" x14ac:dyDescent="0.25">
      <c r="A730" s="13" t="str">
        <f>IF(Ansøgning!A735="","",Ansøgning!A735)</f>
        <v/>
      </c>
      <c r="B730" s="13" t="str">
        <f>IF(Ansøgning!B735="","",Ansøgning!B735)</f>
        <v/>
      </c>
      <c r="C730" s="13" t="str">
        <f>IF(Ansøgning!C735="","",Ansøgning!C735)</f>
        <v/>
      </c>
      <c r="D730" s="13" t="str">
        <f>IF(Ansøgning!D735="","",Ansøgning!D735)</f>
        <v/>
      </c>
      <c r="E730" s="14" t="str">
        <f>IF(Ansøgning!E735="","",Ansøgning!E735)</f>
        <v/>
      </c>
      <c r="F730" s="16"/>
      <c r="G730" s="14" t="str">
        <f>IF(Ansøgning!F735="","",Ansøgning!F735)</f>
        <v/>
      </c>
      <c r="H730" s="16"/>
      <c r="I730" s="72" t="str">
        <f>IF(OR(F730="",H730=""),"",NETWORKDAYS(F730,H730,Lister!$D$7:$D$13))</f>
        <v/>
      </c>
      <c r="J730" s="53" t="str">
        <f>IF(Ansøgning!H735="","",Ansøgning!H735)</f>
        <v/>
      </c>
      <c r="K730" s="32" t="str">
        <f t="shared" si="77"/>
        <v/>
      </c>
      <c r="L730" s="31" t="str">
        <f>IF(Ansøgning!J735="","",Ansøgning!J735)</f>
        <v/>
      </c>
      <c r="M730" s="18"/>
      <c r="N730" s="31" t="str">
        <f>IF(Ansøgning!K735="","",Ansøgning!K735)</f>
        <v/>
      </c>
      <c r="O730" s="18"/>
      <c r="P730" s="15" t="str">
        <f>IF(Ansøgning!L735="","",Ansøgning!L735)</f>
        <v/>
      </c>
      <c r="Q730" s="46" t="str">
        <f t="shared" si="78"/>
        <v/>
      </c>
      <c r="R730" s="46"/>
      <c r="S730" s="101" t="str">
        <f>IF(Ansøgning!M735="","",Ansøgning!M735)</f>
        <v/>
      </c>
      <c r="T730" s="31" t="str">
        <f t="shared" si="79"/>
        <v/>
      </c>
      <c r="U730" s="102" t="str">
        <f>IF(Ansøgning!O735="","",Ansøgning!O735)</f>
        <v/>
      </c>
      <c r="V730" s="20"/>
      <c r="W730" s="102" t="str">
        <f>IF(Ansøgning!P735="","",Ansøgning!P735)</f>
        <v/>
      </c>
      <c r="X730" s="20"/>
      <c r="Y730" s="31" t="str">
        <f>IF(Ansøgning!Q735="","",Ansøgning!Q735)</f>
        <v/>
      </c>
      <c r="Z730" s="46" t="str">
        <f>IFERROR(MAX(IF(OR(V730="",X730=""),"",IF(AND(AND(MONTH(F730)&gt;=7,MONTH(F730)&lt;8),AND(MONTH(H730)&gt;=7,MONTH(H730)&lt;8)),(NETWORKDAYS(F730,H730,Lister!$D$7:$D$13)-V730)*T730/NETWORKDAYS(Lister!$D$19,Lister!$E$19,Lister!$D$7:$D$13),IF(AND(AND(MONTH(F730)&gt;=7,MONTH(F730)&lt;8),MONTH(H730)&gt;7),(NETWORKDAYS(F730,Lister!$E$19,Lister!$D$7:$D$13)-V730)*T730/NETWORKDAYS(Lister!$D$19,Lister!$E$19,Lister!$D$7:$D$13),IF(MONTH(F730)&gt;7,0)))),0),"")</f>
        <v/>
      </c>
      <c r="AA730" s="31" t="str">
        <f>IF(Ansøgning!R735="","",Ansøgning!R735)</f>
        <v/>
      </c>
      <c r="AB730" s="46" t="str">
        <f>IFERROR(MAX(IF(OR(V730="",X730=""),"",IF(AND(AND(MONTH(F730)&gt;=8,MONTH(F730)&lt;9),AND(MONTH(H730)&gt;=8,MONTH(H730)&lt;9)),(NETWORKDAYS(F730,H730,Lister!$D$7:$D$13)-X730)*T730/NETWORKDAYS(Lister!$D$20,Lister!$E$20,Lister!$D$7:$D$13),IF(AND(MONTH(F730)=7,MONTH(H730)=8),(NETWORKDAYS(Lister!$D$20,H730,Lister!$D$7:$D$13)-X730)*T730/NETWORKDAYS(Lister!$D$20,Lister!$E$20,Lister!$D$7:$D$13),IF(AND(MONTH(F730)=7,MONTH(H730)=7),0)))),0),"")</f>
        <v/>
      </c>
      <c r="AC730" s="15" t="str">
        <f>IF(Ansøgning!U735="","",Ansøgning!U735)</f>
        <v/>
      </c>
      <c r="AD730" s="31" t="str">
        <f t="shared" si="80"/>
        <v/>
      </c>
      <c r="AE730" s="31" t="str">
        <f t="shared" si="81"/>
        <v/>
      </c>
      <c r="AF730" s="51" t="str">
        <f t="shared" si="82"/>
        <v/>
      </c>
      <c r="AG730" s="15" t="str">
        <f t="shared" si="83"/>
        <v/>
      </c>
    </row>
    <row r="731" spans="1:33" x14ac:dyDescent="0.25">
      <c r="A731" s="13" t="str">
        <f>IF(Ansøgning!A736="","",Ansøgning!A736)</f>
        <v/>
      </c>
      <c r="B731" s="13" t="str">
        <f>IF(Ansøgning!B736="","",Ansøgning!B736)</f>
        <v/>
      </c>
      <c r="C731" s="13" t="str">
        <f>IF(Ansøgning!C736="","",Ansøgning!C736)</f>
        <v/>
      </c>
      <c r="D731" s="13" t="str">
        <f>IF(Ansøgning!D736="","",Ansøgning!D736)</f>
        <v/>
      </c>
      <c r="E731" s="14" t="str">
        <f>IF(Ansøgning!E736="","",Ansøgning!E736)</f>
        <v/>
      </c>
      <c r="F731" s="16"/>
      <c r="G731" s="14" t="str">
        <f>IF(Ansøgning!F736="","",Ansøgning!F736)</f>
        <v/>
      </c>
      <c r="H731" s="16"/>
      <c r="I731" s="72" t="str">
        <f>IF(OR(F731="",H731=""),"",NETWORKDAYS(F731,H731,Lister!$D$7:$D$13))</f>
        <v/>
      </c>
      <c r="J731" s="53" t="str">
        <f>IF(Ansøgning!H736="","",Ansøgning!H736)</f>
        <v/>
      </c>
      <c r="K731" s="32" t="str">
        <f t="shared" si="77"/>
        <v/>
      </c>
      <c r="L731" s="31" t="str">
        <f>IF(Ansøgning!J736="","",Ansøgning!J736)</f>
        <v/>
      </c>
      <c r="M731" s="18"/>
      <c r="N731" s="31" t="str">
        <f>IF(Ansøgning!K736="","",Ansøgning!K736)</f>
        <v/>
      </c>
      <c r="O731" s="18"/>
      <c r="P731" s="15" t="str">
        <f>IF(Ansøgning!L736="","",Ansøgning!L736)</f>
        <v/>
      </c>
      <c r="Q731" s="46" t="str">
        <f t="shared" si="78"/>
        <v/>
      </c>
      <c r="R731" s="46"/>
      <c r="S731" s="101" t="str">
        <f>IF(Ansøgning!M736="","",Ansøgning!M736)</f>
        <v/>
      </c>
      <c r="T731" s="31" t="str">
        <f t="shared" si="79"/>
        <v/>
      </c>
      <c r="U731" s="102" t="str">
        <f>IF(Ansøgning!O736="","",Ansøgning!O736)</f>
        <v/>
      </c>
      <c r="V731" s="20"/>
      <c r="W731" s="102" t="str">
        <f>IF(Ansøgning!P736="","",Ansøgning!P736)</f>
        <v/>
      </c>
      <c r="X731" s="20"/>
      <c r="Y731" s="31" t="str">
        <f>IF(Ansøgning!Q736="","",Ansøgning!Q736)</f>
        <v/>
      </c>
      <c r="Z731" s="46" t="str">
        <f>IFERROR(MAX(IF(OR(V731="",X731=""),"",IF(AND(AND(MONTH(F731)&gt;=7,MONTH(F731)&lt;8),AND(MONTH(H731)&gt;=7,MONTH(H731)&lt;8)),(NETWORKDAYS(F731,H731,Lister!$D$7:$D$13)-V731)*T731/NETWORKDAYS(Lister!$D$19,Lister!$E$19,Lister!$D$7:$D$13),IF(AND(AND(MONTH(F731)&gt;=7,MONTH(F731)&lt;8),MONTH(H731)&gt;7),(NETWORKDAYS(F731,Lister!$E$19,Lister!$D$7:$D$13)-V731)*T731/NETWORKDAYS(Lister!$D$19,Lister!$E$19,Lister!$D$7:$D$13),IF(MONTH(F731)&gt;7,0)))),0),"")</f>
        <v/>
      </c>
      <c r="AA731" s="31" t="str">
        <f>IF(Ansøgning!R736="","",Ansøgning!R736)</f>
        <v/>
      </c>
      <c r="AB731" s="46" t="str">
        <f>IFERROR(MAX(IF(OR(V731="",X731=""),"",IF(AND(AND(MONTH(F731)&gt;=8,MONTH(F731)&lt;9),AND(MONTH(H731)&gt;=8,MONTH(H731)&lt;9)),(NETWORKDAYS(F731,H731,Lister!$D$7:$D$13)-X731)*T731/NETWORKDAYS(Lister!$D$20,Lister!$E$20,Lister!$D$7:$D$13),IF(AND(MONTH(F731)=7,MONTH(H731)=8),(NETWORKDAYS(Lister!$D$20,H731,Lister!$D$7:$D$13)-X731)*T731/NETWORKDAYS(Lister!$D$20,Lister!$E$20,Lister!$D$7:$D$13),IF(AND(MONTH(F731)=7,MONTH(H731)=7),0)))),0),"")</f>
        <v/>
      </c>
      <c r="AC731" s="15" t="str">
        <f>IF(Ansøgning!U736="","",Ansøgning!U736)</f>
        <v/>
      </c>
      <c r="AD731" s="31" t="str">
        <f t="shared" si="80"/>
        <v/>
      </c>
      <c r="AE731" s="31" t="str">
        <f t="shared" si="81"/>
        <v/>
      </c>
      <c r="AF731" s="51" t="str">
        <f t="shared" si="82"/>
        <v/>
      </c>
      <c r="AG731" s="15" t="str">
        <f t="shared" si="83"/>
        <v/>
      </c>
    </row>
    <row r="732" spans="1:33" x14ac:dyDescent="0.25">
      <c r="A732" s="13" t="str">
        <f>IF(Ansøgning!A737="","",Ansøgning!A737)</f>
        <v/>
      </c>
      <c r="B732" s="13" t="str">
        <f>IF(Ansøgning!B737="","",Ansøgning!B737)</f>
        <v/>
      </c>
      <c r="C732" s="13" t="str">
        <f>IF(Ansøgning!C737="","",Ansøgning!C737)</f>
        <v/>
      </c>
      <c r="D732" s="13" t="str">
        <f>IF(Ansøgning!D737="","",Ansøgning!D737)</f>
        <v/>
      </c>
      <c r="E732" s="14" t="str">
        <f>IF(Ansøgning!E737="","",Ansøgning!E737)</f>
        <v/>
      </c>
      <c r="F732" s="16"/>
      <c r="G732" s="14" t="str">
        <f>IF(Ansøgning!F737="","",Ansøgning!F737)</f>
        <v/>
      </c>
      <c r="H732" s="16"/>
      <c r="I732" s="72" t="str">
        <f>IF(OR(F732="",H732=""),"",NETWORKDAYS(F732,H732,Lister!$D$7:$D$13))</f>
        <v/>
      </c>
      <c r="J732" s="53" t="str">
        <f>IF(Ansøgning!H737="","",Ansøgning!H737)</f>
        <v/>
      </c>
      <c r="K732" s="32" t="str">
        <f t="shared" si="77"/>
        <v/>
      </c>
      <c r="L732" s="31" t="str">
        <f>IF(Ansøgning!J737="","",Ansøgning!J737)</f>
        <v/>
      </c>
      <c r="M732" s="18"/>
      <c r="N732" s="31" t="str">
        <f>IF(Ansøgning!K737="","",Ansøgning!K737)</f>
        <v/>
      </c>
      <c r="O732" s="18"/>
      <c r="P732" s="15" t="str">
        <f>IF(Ansøgning!L737="","",Ansøgning!L737)</f>
        <v/>
      </c>
      <c r="Q732" s="46" t="str">
        <f t="shared" si="78"/>
        <v/>
      </c>
      <c r="R732" s="46"/>
      <c r="S732" s="101" t="str">
        <f>IF(Ansøgning!M737="","",Ansøgning!M737)</f>
        <v/>
      </c>
      <c r="T732" s="31" t="str">
        <f t="shared" si="79"/>
        <v/>
      </c>
      <c r="U732" s="102" t="str">
        <f>IF(Ansøgning!O737="","",Ansøgning!O737)</f>
        <v/>
      </c>
      <c r="V732" s="20"/>
      <c r="W732" s="102" t="str">
        <f>IF(Ansøgning!P737="","",Ansøgning!P737)</f>
        <v/>
      </c>
      <c r="X732" s="20"/>
      <c r="Y732" s="31" t="str">
        <f>IF(Ansøgning!Q737="","",Ansøgning!Q737)</f>
        <v/>
      </c>
      <c r="Z732" s="46" t="str">
        <f>IFERROR(MAX(IF(OR(V732="",X732=""),"",IF(AND(AND(MONTH(F732)&gt;=7,MONTH(F732)&lt;8),AND(MONTH(H732)&gt;=7,MONTH(H732)&lt;8)),(NETWORKDAYS(F732,H732,Lister!$D$7:$D$13)-V732)*T732/NETWORKDAYS(Lister!$D$19,Lister!$E$19,Lister!$D$7:$D$13),IF(AND(AND(MONTH(F732)&gt;=7,MONTH(F732)&lt;8),MONTH(H732)&gt;7),(NETWORKDAYS(F732,Lister!$E$19,Lister!$D$7:$D$13)-V732)*T732/NETWORKDAYS(Lister!$D$19,Lister!$E$19,Lister!$D$7:$D$13),IF(MONTH(F732)&gt;7,0)))),0),"")</f>
        <v/>
      </c>
      <c r="AA732" s="31" t="str">
        <f>IF(Ansøgning!R737="","",Ansøgning!R737)</f>
        <v/>
      </c>
      <c r="AB732" s="46" t="str">
        <f>IFERROR(MAX(IF(OR(V732="",X732=""),"",IF(AND(AND(MONTH(F732)&gt;=8,MONTH(F732)&lt;9),AND(MONTH(H732)&gt;=8,MONTH(H732)&lt;9)),(NETWORKDAYS(F732,H732,Lister!$D$7:$D$13)-X732)*T732/NETWORKDAYS(Lister!$D$20,Lister!$E$20,Lister!$D$7:$D$13),IF(AND(MONTH(F732)=7,MONTH(H732)=8),(NETWORKDAYS(Lister!$D$20,H732,Lister!$D$7:$D$13)-X732)*T732/NETWORKDAYS(Lister!$D$20,Lister!$E$20,Lister!$D$7:$D$13),IF(AND(MONTH(F732)=7,MONTH(H732)=7),0)))),0),"")</f>
        <v/>
      </c>
      <c r="AC732" s="15" t="str">
        <f>IF(Ansøgning!U737="","",Ansøgning!U737)</f>
        <v/>
      </c>
      <c r="AD732" s="31" t="str">
        <f t="shared" si="80"/>
        <v/>
      </c>
      <c r="AE732" s="31" t="str">
        <f t="shared" si="81"/>
        <v/>
      </c>
      <c r="AF732" s="51" t="str">
        <f t="shared" si="82"/>
        <v/>
      </c>
      <c r="AG732" s="15" t="str">
        <f t="shared" si="83"/>
        <v/>
      </c>
    </row>
    <row r="733" spans="1:33" x14ac:dyDescent="0.25">
      <c r="A733" s="13" t="str">
        <f>IF(Ansøgning!A738="","",Ansøgning!A738)</f>
        <v/>
      </c>
      <c r="B733" s="13" t="str">
        <f>IF(Ansøgning!B738="","",Ansøgning!B738)</f>
        <v/>
      </c>
      <c r="C733" s="13" t="str">
        <f>IF(Ansøgning!C738="","",Ansøgning!C738)</f>
        <v/>
      </c>
      <c r="D733" s="13" t="str">
        <f>IF(Ansøgning!D738="","",Ansøgning!D738)</f>
        <v/>
      </c>
      <c r="E733" s="14" t="str">
        <f>IF(Ansøgning!E738="","",Ansøgning!E738)</f>
        <v/>
      </c>
      <c r="F733" s="16"/>
      <c r="G733" s="14" t="str">
        <f>IF(Ansøgning!F738="","",Ansøgning!F738)</f>
        <v/>
      </c>
      <c r="H733" s="16"/>
      <c r="I733" s="72" t="str">
        <f>IF(OR(F733="",H733=""),"",NETWORKDAYS(F733,H733,Lister!$D$7:$D$13))</f>
        <v/>
      </c>
      <c r="J733" s="53" t="str">
        <f>IF(Ansøgning!H738="","",Ansøgning!H738)</f>
        <v/>
      </c>
      <c r="K733" s="32" t="str">
        <f t="shared" si="77"/>
        <v/>
      </c>
      <c r="L733" s="31" t="str">
        <f>IF(Ansøgning!J738="","",Ansøgning!J738)</f>
        <v/>
      </c>
      <c r="M733" s="18"/>
      <c r="N733" s="31" t="str">
        <f>IF(Ansøgning!K738="","",Ansøgning!K738)</f>
        <v/>
      </c>
      <c r="O733" s="18"/>
      <c r="P733" s="15" t="str">
        <f>IF(Ansøgning!L738="","",Ansøgning!L738)</f>
        <v/>
      </c>
      <c r="Q733" s="46" t="str">
        <f t="shared" si="78"/>
        <v/>
      </c>
      <c r="R733" s="46"/>
      <c r="S733" s="101" t="str">
        <f>IF(Ansøgning!M738="","",Ansøgning!M738)</f>
        <v/>
      </c>
      <c r="T733" s="31" t="str">
        <f t="shared" si="79"/>
        <v/>
      </c>
      <c r="U733" s="102" t="str">
        <f>IF(Ansøgning!O738="","",Ansøgning!O738)</f>
        <v/>
      </c>
      <c r="V733" s="20"/>
      <c r="W733" s="102" t="str">
        <f>IF(Ansøgning!P738="","",Ansøgning!P738)</f>
        <v/>
      </c>
      <c r="X733" s="20"/>
      <c r="Y733" s="31" t="str">
        <f>IF(Ansøgning!Q738="","",Ansøgning!Q738)</f>
        <v/>
      </c>
      <c r="Z733" s="46" t="str">
        <f>IFERROR(MAX(IF(OR(V733="",X733=""),"",IF(AND(AND(MONTH(F733)&gt;=7,MONTH(F733)&lt;8),AND(MONTH(H733)&gt;=7,MONTH(H733)&lt;8)),(NETWORKDAYS(F733,H733,Lister!$D$7:$D$13)-V733)*T733/NETWORKDAYS(Lister!$D$19,Lister!$E$19,Lister!$D$7:$D$13),IF(AND(AND(MONTH(F733)&gt;=7,MONTH(F733)&lt;8),MONTH(H733)&gt;7),(NETWORKDAYS(F733,Lister!$E$19,Lister!$D$7:$D$13)-V733)*T733/NETWORKDAYS(Lister!$D$19,Lister!$E$19,Lister!$D$7:$D$13),IF(MONTH(F733)&gt;7,0)))),0),"")</f>
        <v/>
      </c>
      <c r="AA733" s="31" t="str">
        <f>IF(Ansøgning!R738="","",Ansøgning!R738)</f>
        <v/>
      </c>
      <c r="AB733" s="46" t="str">
        <f>IFERROR(MAX(IF(OR(V733="",X733=""),"",IF(AND(AND(MONTH(F733)&gt;=8,MONTH(F733)&lt;9),AND(MONTH(H733)&gt;=8,MONTH(H733)&lt;9)),(NETWORKDAYS(F733,H733,Lister!$D$7:$D$13)-X733)*T733/NETWORKDAYS(Lister!$D$20,Lister!$E$20,Lister!$D$7:$D$13),IF(AND(MONTH(F733)=7,MONTH(H733)=8),(NETWORKDAYS(Lister!$D$20,H733,Lister!$D$7:$D$13)-X733)*T733/NETWORKDAYS(Lister!$D$20,Lister!$E$20,Lister!$D$7:$D$13),IF(AND(MONTH(F733)=7,MONTH(H733)=7),0)))),0),"")</f>
        <v/>
      </c>
      <c r="AC733" s="15" t="str">
        <f>IF(Ansøgning!U738="","",Ansøgning!U738)</f>
        <v/>
      </c>
      <c r="AD733" s="31" t="str">
        <f t="shared" si="80"/>
        <v/>
      </c>
      <c r="AE733" s="31" t="str">
        <f t="shared" si="81"/>
        <v/>
      </c>
      <c r="AF733" s="51" t="str">
        <f t="shared" si="82"/>
        <v/>
      </c>
      <c r="AG733" s="15" t="str">
        <f t="shared" si="83"/>
        <v/>
      </c>
    </row>
    <row r="734" spans="1:33" x14ac:dyDescent="0.25">
      <c r="A734" s="13" t="str">
        <f>IF(Ansøgning!A739="","",Ansøgning!A739)</f>
        <v/>
      </c>
      <c r="B734" s="13" t="str">
        <f>IF(Ansøgning!B739="","",Ansøgning!B739)</f>
        <v/>
      </c>
      <c r="C734" s="13" t="str">
        <f>IF(Ansøgning!C739="","",Ansøgning!C739)</f>
        <v/>
      </c>
      <c r="D734" s="13" t="str">
        <f>IF(Ansøgning!D739="","",Ansøgning!D739)</f>
        <v/>
      </c>
      <c r="E734" s="14" t="str">
        <f>IF(Ansøgning!E739="","",Ansøgning!E739)</f>
        <v/>
      </c>
      <c r="F734" s="16"/>
      <c r="G734" s="14" t="str">
        <f>IF(Ansøgning!F739="","",Ansøgning!F739)</f>
        <v/>
      </c>
      <c r="H734" s="16"/>
      <c r="I734" s="72" t="str">
        <f>IF(OR(F734="",H734=""),"",NETWORKDAYS(F734,H734,Lister!$D$7:$D$13))</f>
        <v/>
      </c>
      <c r="J734" s="53" t="str">
        <f>IF(Ansøgning!H739="","",Ansøgning!H739)</f>
        <v/>
      </c>
      <c r="K734" s="32" t="str">
        <f t="shared" si="77"/>
        <v/>
      </c>
      <c r="L734" s="31" t="str">
        <f>IF(Ansøgning!J739="","",Ansøgning!J739)</f>
        <v/>
      </c>
      <c r="M734" s="18"/>
      <c r="N734" s="31" t="str">
        <f>IF(Ansøgning!K739="","",Ansøgning!K739)</f>
        <v/>
      </c>
      <c r="O734" s="18"/>
      <c r="P734" s="15" t="str">
        <f>IF(Ansøgning!L739="","",Ansøgning!L739)</f>
        <v/>
      </c>
      <c r="Q734" s="46" t="str">
        <f t="shared" si="78"/>
        <v/>
      </c>
      <c r="R734" s="46"/>
      <c r="S734" s="101" t="str">
        <f>IF(Ansøgning!M739="","",Ansøgning!M739)</f>
        <v/>
      </c>
      <c r="T734" s="31" t="str">
        <f t="shared" si="79"/>
        <v/>
      </c>
      <c r="U734" s="102" t="str">
        <f>IF(Ansøgning!O739="","",Ansøgning!O739)</f>
        <v/>
      </c>
      <c r="V734" s="20"/>
      <c r="W734" s="102" t="str">
        <f>IF(Ansøgning!P739="","",Ansøgning!P739)</f>
        <v/>
      </c>
      <c r="X734" s="20"/>
      <c r="Y734" s="31" t="str">
        <f>IF(Ansøgning!Q739="","",Ansøgning!Q739)</f>
        <v/>
      </c>
      <c r="Z734" s="46" t="str">
        <f>IFERROR(MAX(IF(OR(V734="",X734=""),"",IF(AND(AND(MONTH(F734)&gt;=7,MONTH(F734)&lt;8),AND(MONTH(H734)&gt;=7,MONTH(H734)&lt;8)),(NETWORKDAYS(F734,H734,Lister!$D$7:$D$13)-V734)*T734/NETWORKDAYS(Lister!$D$19,Lister!$E$19,Lister!$D$7:$D$13),IF(AND(AND(MONTH(F734)&gt;=7,MONTH(F734)&lt;8),MONTH(H734)&gt;7),(NETWORKDAYS(F734,Lister!$E$19,Lister!$D$7:$D$13)-V734)*T734/NETWORKDAYS(Lister!$D$19,Lister!$E$19,Lister!$D$7:$D$13),IF(MONTH(F734)&gt;7,0)))),0),"")</f>
        <v/>
      </c>
      <c r="AA734" s="31" t="str">
        <f>IF(Ansøgning!R739="","",Ansøgning!R739)</f>
        <v/>
      </c>
      <c r="AB734" s="46" t="str">
        <f>IFERROR(MAX(IF(OR(V734="",X734=""),"",IF(AND(AND(MONTH(F734)&gt;=8,MONTH(F734)&lt;9),AND(MONTH(H734)&gt;=8,MONTH(H734)&lt;9)),(NETWORKDAYS(F734,H734,Lister!$D$7:$D$13)-X734)*T734/NETWORKDAYS(Lister!$D$20,Lister!$E$20,Lister!$D$7:$D$13),IF(AND(MONTH(F734)=7,MONTH(H734)=8),(NETWORKDAYS(Lister!$D$20,H734,Lister!$D$7:$D$13)-X734)*T734/NETWORKDAYS(Lister!$D$20,Lister!$E$20,Lister!$D$7:$D$13),IF(AND(MONTH(F734)=7,MONTH(H734)=7),0)))),0),"")</f>
        <v/>
      </c>
      <c r="AC734" s="15" t="str">
        <f>IF(Ansøgning!U739="","",Ansøgning!U739)</f>
        <v/>
      </c>
      <c r="AD734" s="31" t="str">
        <f t="shared" si="80"/>
        <v/>
      </c>
      <c r="AE734" s="31" t="str">
        <f t="shared" si="81"/>
        <v/>
      </c>
      <c r="AF734" s="51" t="str">
        <f t="shared" si="82"/>
        <v/>
      </c>
      <c r="AG734" s="15" t="str">
        <f t="shared" si="83"/>
        <v/>
      </c>
    </row>
    <row r="735" spans="1:33" x14ac:dyDescent="0.25">
      <c r="A735" s="13" t="str">
        <f>IF(Ansøgning!A740="","",Ansøgning!A740)</f>
        <v/>
      </c>
      <c r="B735" s="13" t="str">
        <f>IF(Ansøgning!B740="","",Ansøgning!B740)</f>
        <v/>
      </c>
      <c r="C735" s="13" t="str">
        <f>IF(Ansøgning!C740="","",Ansøgning!C740)</f>
        <v/>
      </c>
      <c r="D735" s="13" t="str">
        <f>IF(Ansøgning!D740="","",Ansøgning!D740)</f>
        <v/>
      </c>
      <c r="E735" s="14" t="str">
        <f>IF(Ansøgning!E740="","",Ansøgning!E740)</f>
        <v/>
      </c>
      <c r="F735" s="16"/>
      <c r="G735" s="14" t="str">
        <f>IF(Ansøgning!F740="","",Ansøgning!F740)</f>
        <v/>
      </c>
      <c r="H735" s="16"/>
      <c r="I735" s="72" t="str">
        <f>IF(OR(F735="",H735=""),"",NETWORKDAYS(F735,H735,Lister!$D$7:$D$13))</f>
        <v/>
      </c>
      <c r="J735" s="53" t="str">
        <f>IF(Ansøgning!H740="","",Ansøgning!H740)</f>
        <v/>
      </c>
      <c r="K735" s="32" t="str">
        <f t="shared" si="77"/>
        <v/>
      </c>
      <c r="L735" s="31" t="str">
        <f>IF(Ansøgning!J740="","",Ansøgning!J740)</f>
        <v/>
      </c>
      <c r="M735" s="18"/>
      <c r="N735" s="31" t="str">
        <f>IF(Ansøgning!K740="","",Ansøgning!K740)</f>
        <v/>
      </c>
      <c r="O735" s="18"/>
      <c r="P735" s="15" t="str">
        <f>IF(Ansøgning!L740="","",Ansøgning!L740)</f>
        <v/>
      </c>
      <c r="Q735" s="46" t="str">
        <f t="shared" si="78"/>
        <v/>
      </c>
      <c r="R735" s="46"/>
      <c r="S735" s="101" t="str">
        <f>IF(Ansøgning!M740="","",Ansøgning!M740)</f>
        <v/>
      </c>
      <c r="T735" s="31" t="str">
        <f t="shared" si="79"/>
        <v/>
      </c>
      <c r="U735" s="102" t="str">
        <f>IF(Ansøgning!O740="","",Ansøgning!O740)</f>
        <v/>
      </c>
      <c r="V735" s="20"/>
      <c r="W735" s="102" t="str">
        <f>IF(Ansøgning!P740="","",Ansøgning!P740)</f>
        <v/>
      </c>
      <c r="X735" s="20"/>
      <c r="Y735" s="31" t="str">
        <f>IF(Ansøgning!Q740="","",Ansøgning!Q740)</f>
        <v/>
      </c>
      <c r="Z735" s="46" t="str">
        <f>IFERROR(MAX(IF(OR(V735="",X735=""),"",IF(AND(AND(MONTH(F735)&gt;=7,MONTH(F735)&lt;8),AND(MONTH(H735)&gt;=7,MONTH(H735)&lt;8)),(NETWORKDAYS(F735,H735,Lister!$D$7:$D$13)-V735)*T735/NETWORKDAYS(Lister!$D$19,Lister!$E$19,Lister!$D$7:$D$13),IF(AND(AND(MONTH(F735)&gt;=7,MONTH(F735)&lt;8),MONTH(H735)&gt;7),(NETWORKDAYS(F735,Lister!$E$19,Lister!$D$7:$D$13)-V735)*T735/NETWORKDAYS(Lister!$D$19,Lister!$E$19,Lister!$D$7:$D$13),IF(MONTH(F735)&gt;7,0)))),0),"")</f>
        <v/>
      </c>
      <c r="AA735" s="31" t="str">
        <f>IF(Ansøgning!R740="","",Ansøgning!R740)</f>
        <v/>
      </c>
      <c r="AB735" s="46" t="str">
        <f>IFERROR(MAX(IF(OR(V735="",X735=""),"",IF(AND(AND(MONTH(F735)&gt;=8,MONTH(F735)&lt;9),AND(MONTH(H735)&gt;=8,MONTH(H735)&lt;9)),(NETWORKDAYS(F735,H735,Lister!$D$7:$D$13)-X735)*T735/NETWORKDAYS(Lister!$D$20,Lister!$E$20,Lister!$D$7:$D$13),IF(AND(MONTH(F735)=7,MONTH(H735)=8),(NETWORKDAYS(Lister!$D$20,H735,Lister!$D$7:$D$13)-X735)*T735/NETWORKDAYS(Lister!$D$20,Lister!$E$20,Lister!$D$7:$D$13),IF(AND(MONTH(F735)=7,MONTH(H735)=7),0)))),0),"")</f>
        <v/>
      </c>
      <c r="AC735" s="15" t="str">
        <f>IF(Ansøgning!U740="","",Ansøgning!U740)</f>
        <v/>
      </c>
      <c r="AD735" s="31" t="str">
        <f t="shared" si="80"/>
        <v/>
      </c>
      <c r="AE735" s="31" t="str">
        <f t="shared" si="81"/>
        <v/>
      </c>
      <c r="AF735" s="51" t="str">
        <f t="shared" si="82"/>
        <v/>
      </c>
      <c r="AG735" s="15" t="str">
        <f t="shared" si="83"/>
        <v/>
      </c>
    </row>
    <row r="736" spans="1:33" x14ac:dyDescent="0.25">
      <c r="A736" s="13" t="str">
        <f>IF(Ansøgning!A741="","",Ansøgning!A741)</f>
        <v/>
      </c>
      <c r="B736" s="13" t="str">
        <f>IF(Ansøgning!B741="","",Ansøgning!B741)</f>
        <v/>
      </c>
      <c r="C736" s="13" t="str">
        <f>IF(Ansøgning!C741="","",Ansøgning!C741)</f>
        <v/>
      </c>
      <c r="D736" s="13" t="str">
        <f>IF(Ansøgning!D741="","",Ansøgning!D741)</f>
        <v/>
      </c>
      <c r="E736" s="14" t="str">
        <f>IF(Ansøgning!E741="","",Ansøgning!E741)</f>
        <v/>
      </c>
      <c r="F736" s="16"/>
      <c r="G736" s="14" t="str">
        <f>IF(Ansøgning!F741="","",Ansøgning!F741)</f>
        <v/>
      </c>
      <c r="H736" s="16"/>
      <c r="I736" s="72" t="str">
        <f>IF(OR(F736="",H736=""),"",NETWORKDAYS(F736,H736,Lister!$D$7:$D$13))</f>
        <v/>
      </c>
      <c r="J736" s="53" t="str">
        <f>IF(Ansøgning!H741="","",Ansøgning!H741)</f>
        <v/>
      </c>
      <c r="K736" s="32" t="str">
        <f t="shared" si="77"/>
        <v/>
      </c>
      <c r="L736" s="31" t="str">
        <f>IF(Ansøgning!J741="","",Ansøgning!J741)</f>
        <v/>
      </c>
      <c r="M736" s="18"/>
      <c r="N736" s="31" t="str">
        <f>IF(Ansøgning!K741="","",Ansøgning!K741)</f>
        <v/>
      </c>
      <c r="O736" s="18"/>
      <c r="P736" s="15" t="str">
        <f>IF(Ansøgning!L741="","",Ansøgning!L741)</f>
        <v/>
      </c>
      <c r="Q736" s="46" t="str">
        <f t="shared" si="78"/>
        <v/>
      </c>
      <c r="R736" s="46"/>
      <c r="S736" s="101" t="str">
        <f>IF(Ansøgning!M741="","",Ansøgning!M741)</f>
        <v/>
      </c>
      <c r="T736" s="31" t="str">
        <f t="shared" si="79"/>
        <v/>
      </c>
      <c r="U736" s="102" t="str">
        <f>IF(Ansøgning!O741="","",Ansøgning!O741)</f>
        <v/>
      </c>
      <c r="V736" s="20"/>
      <c r="W736" s="102" t="str">
        <f>IF(Ansøgning!P741="","",Ansøgning!P741)</f>
        <v/>
      </c>
      <c r="X736" s="20"/>
      <c r="Y736" s="31" t="str">
        <f>IF(Ansøgning!Q741="","",Ansøgning!Q741)</f>
        <v/>
      </c>
      <c r="Z736" s="46" t="str">
        <f>IFERROR(MAX(IF(OR(V736="",X736=""),"",IF(AND(AND(MONTH(F736)&gt;=7,MONTH(F736)&lt;8),AND(MONTH(H736)&gt;=7,MONTH(H736)&lt;8)),(NETWORKDAYS(F736,H736,Lister!$D$7:$D$13)-V736)*T736/NETWORKDAYS(Lister!$D$19,Lister!$E$19,Lister!$D$7:$D$13),IF(AND(AND(MONTH(F736)&gt;=7,MONTH(F736)&lt;8),MONTH(H736)&gt;7),(NETWORKDAYS(F736,Lister!$E$19,Lister!$D$7:$D$13)-V736)*T736/NETWORKDAYS(Lister!$D$19,Lister!$E$19,Lister!$D$7:$D$13),IF(MONTH(F736)&gt;7,0)))),0),"")</f>
        <v/>
      </c>
      <c r="AA736" s="31" t="str">
        <f>IF(Ansøgning!R741="","",Ansøgning!R741)</f>
        <v/>
      </c>
      <c r="AB736" s="46" t="str">
        <f>IFERROR(MAX(IF(OR(V736="",X736=""),"",IF(AND(AND(MONTH(F736)&gt;=8,MONTH(F736)&lt;9),AND(MONTH(H736)&gt;=8,MONTH(H736)&lt;9)),(NETWORKDAYS(F736,H736,Lister!$D$7:$D$13)-X736)*T736/NETWORKDAYS(Lister!$D$20,Lister!$E$20,Lister!$D$7:$D$13),IF(AND(MONTH(F736)=7,MONTH(H736)=8),(NETWORKDAYS(Lister!$D$20,H736,Lister!$D$7:$D$13)-X736)*T736/NETWORKDAYS(Lister!$D$20,Lister!$E$20,Lister!$D$7:$D$13),IF(AND(MONTH(F736)=7,MONTH(H736)=7),0)))),0),"")</f>
        <v/>
      </c>
      <c r="AC736" s="15" t="str">
        <f>IF(Ansøgning!U741="","",Ansøgning!U741)</f>
        <v/>
      </c>
      <c r="AD736" s="31" t="str">
        <f t="shared" si="80"/>
        <v/>
      </c>
      <c r="AE736" s="31" t="str">
        <f t="shared" si="81"/>
        <v/>
      </c>
      <c r="AF736" s="51" t="str">
        <f t="shared" si="82"/>
        <v/>
      </c>
      <c r="AG736" s="15" t="str">
        <f t="shared" si="83"/>
        <v/>
      </c>
    </row>
    <row r="737" spans="1:33" x14ac:dyDescent="0.25">
      <c r="A737" s="13" t="str">
        <f>IF(Ansøgning!A742="","",Ansøgning!A742)</f>
        <v/>
      </c>
      <c r="B737" s="13" t="str">
        <f>IF(Ansøgning!B742="","",Ansøgning!B742)</f>
        <v/>
      </c>
      <c r="C737" s="13" t="str">
        <f>IF(Ansøgning!C742="","",Ansøgning!C742)</f>
        <v/>
      </c>
      <c r="D737" s="13" t="str">
        <f>IF(Ansøgning!D742="","",Ansøgning!D742)</f>
        <v/>
      </c>
      <c r="E737" s="14" t="str">
        <f>IF(Ansøgning!E742="","",Ansøgning!E742)</f>
        <v/>
      </c>
      <c r="F737" s="16"/>
      <c r="G737" s="14" t="str">
        <f>IF(Ansøgning!F742="","",Ansøgning!F742)</f>
        <v/>
      </c>
      <c r="H737" s="16"/>
      <c r="I737" s="72" t="str">
        <f>IF(OR(F737="",H737=""),"",NETWORKDAYS(F737,H737,Lister!$D$7:$D$13))</f>
        <v/>
      </c>
      <c r="J737" s="53" t="str">
        <f>IF(Ansøgning!H742="","",Ansøgning!H742)</f>
        <v/>
      </c>
      <c r="K737" s="32" t="str">
        <f t="shared" si="77"/>
        <v/>
      </c>
      <c r="L737" s="31" t="str">
        <f>IF(Ansøgning!J742="","",Ansøgning!J742)</f>
        <v/>
      </c>
      <c r="M737" s="18"/>
      <c r="N737" s="31" t="str">
        <f>IF(Ansøgning!K742="","",Ansøgning!K742)</f>
        <v/>
      </c>
      <c r="O737" s="18"/>
      <c r="P737" s="15" t="str">
        <f>IF(Ansøgning!L742="","",Ansøgning!L742)</f>
        <v/>
      </c>
      <c r="Q737" s="46" t="str">
        <f t="shared" si="78"/>
        <v/>
      </c>
      <c r="R737" s="46"/>
      <c r="S737" s="101" t="str">
        <f>IF(Ansøgning!M742="","",Ansøgning!M742)</f>
        <v/>
      </c>
      <c r="T737" s="31" t="str">
        <f t="shared" si="79"/>
        <v/>
      </c>
      <c r="U737" s="102" t="str">
        <f>IF(Ansøgning!O742="","",Ansøgning!O742)</f>
        <v/>
      </c>
      <c r="V737" s="20"/>
      <c r="W737" s="102" t="str">
        <f>IF(Ansøgning!P742="","",Ansøgning!P742)</f>
        <v/>
      </c>
      <c r="X737" s="20"/>
      <c r="Y737" s="31" t="str">
        <f>IF(Ansøgning!Q742="","",Ansøgning!Q742)</f>
        <v/>
      </c>
      <c r="Z737" s="46" t="str">
        <f>IFERROR(MAX(IF(OR(V737="",X737=""),"",IF(AND(AND(MONTH(F737)&gt;=7,MONTH(F737)&lt;8),AND(MONTH(H737)&gt;=7,MONTH(H737)&lt;8)),(NETWORKDAYS(F737,H737,Lister!$D$7:$D$13)-V737)*T737/NETWORKDAYS(Lister!$D$19,Lister!$E$19,Lister!$D$7:$D$13),IF(AND(AND(MONTH(F737)&gt;=7,MONTH(F737)&lt;8),MONTH(H737)&gt;7),(NETWORKDAYS(F737,Lister!$E$19,Lister!$D$7:$D$13)-V737)*T737/NETWORKDAYS(Lister!$D$19,Lister!$E$19,Lister!$D$7:$D$13),IF(MONTH(F737)&gt;7,0)))),0),"")</f>
        <v/>
      </c>
      <c r="AA737" s="31" t="str">
        <f>IF(Ansøgning!R742="","",Ansøgning!R742)</f>
        <v/>
      </c>
      <c r="AB737" s="46" t="str">
        <f>IFERROR(MAX(IF(OR(V737="",X737=""),"",IF(AND(AND(MONTH(F737)&gt;=8,MONTH(F737)&lt;9),AND(MONTH(H737)&gt;=8,MONTH(H737)&lt;9)),(NETWORKDAYS(F737,H737,Lister!$D$7:$D$13)-X737)*T737/NETWORKDAYS(Lister!$D$20,Lister!$E$20,Lister!$D$7:$D$13),IF(AND(MONTH(F737)=7,MONTH(H737)=8),(NETWORKDAYS(Lister!$D$20,H737,Lister!$D$7:$D$13)-X737)*T737/NETWORKDAYS(Lister!$D$20,Lister!$E$20,Lister!$D$7:$D$13),IF(AND(MONTH(F737)=7,MONTH(H737)=7),0)))),0),"")</f>
        <v/>
      </c>
      <c r="AC737" s="15" t="str">
        <f>IF(Ansøgning!U742="","",Ansøgning!U742)</f>
        <v/>
      </c>
      <c r="AD737" s="31" t="str">
        <f t="shared" si="80"/>
        <v/>
      </c>
      <c r="AE737" s="31" t="str">
        <f t="shared" si="81"/>
        <v/>
      </c>
      <c r="AF737" s="51" t="str">
        <f t="shared" si="82"/>
        <v/>
      </c>
      <c r="AG737" s="15" t="str">
        <f t="shared" si="83"/>
        <v/>
      </c>
    </row>
    <row r="738" spans="1:33" x14ac:dyDescent="0.25">
      <c r="A738" s="13" t="str">
        <f>IF(Ansøgning!A743="","",Ansøgning!A743)</f>
        <v/>
      </c>
      <c r="B738" s="13" t="str">
        <f>IF(Ansøgning!B743="","",Ansøgning!B743)</f>
        <v/>
      </c>
      <c r="C738" s="13" t="str">
        <f>IF(Ansøgning!C743="","",Ansøgning!C743)</f>
        <v/>
      </c>
      <c r="D738" s="13" t="str">
        <f>IF(Ansøgning!D743="","",Ansøgning!D743)</f>
        <v/>
      </c>
      <c r="E738" s="14" t="str">
        <f>IF(Ansøgning!E743="","",Ansøgning!E743)</f>
        <v/>
      </c>
      <c r="F738" s="16"/>
      <c r="G738" s="14" t="str">
        <f>IF(Ansøgning!F743="","",Ansøgning!F743)</f>
        <v/>
      </c>
      <c r="H738" s="16"/>
      <c r="I738" s="72" t="str">
        <f>IF(OR(F738="",H738=""),"",NETWORKDAYS(F738,H738,Lister!$D$7:$D$13))</f>
        <v/>
      </c>
      <c r="J738" s="53" t="str">
        <f>IF(Ansøgning!H743="","",Ansøgning!H743)</f>
        <v/>
      </c>
      <c r="K738" s="32" t="str">
        <f t="shared" si="77"/>
        <v/>
      </c>
      <c r="L738" s="31" t="str">
        <f>IF(Ansøgning!J743="","",Ansøgning!J743)</f>
        <v/>
      </c>
      <c r="M738" s="18"/>
      <c r="N738" s="31" t="str">
        <f>IF(Ansøgning!K743="","",Ansøgning!K743)</f>
        <v/>
      </c>
      <c r="O738" s="18"/>
      <c r="P738" s="15" t="str">
        <f>IF(Ansøgning!L743="","",Ansøgning!L743)</f>
        <v/>
      </c>
      <c r="Q738" s="46" t="str">
        <f t="shared" si="78"/>
        <v/>
      </c>
      <c r="R738" s="46"/>
      <c r="S738" s="101" t="str">
        <f>IF(Ansøgning!M743="","",Ansøgning!M743)</f>
        <v/>
      </c>
      <c r="T738" s="31" t="str">
        <f t="shared" si="79"/>
        <v/>
      </c>
      <c r="U738" s="102" t="str">
        <f>IF(Ansøgning!O743="","",Ansøgning!O743)</f>
        <v/>
      </c>
      <c r="V738" s="20"/>
      <c r="W738" s="102" t="str">
        <f>IF(Ansøgning!P743="","",Ansøgning!P743)</f>
        <v/>
      </c>
      <c r="X738" s="20"/>
      <c r="Y738" s="31" t="str">
        <f>IF(Ansøgning!Q743="","",Ansøgning!Q743)</f>
        <v/>
      </c>
      <c r="Z738" s="46" t="str">
        <f>IFERROR(MAX(IF(OR(V738="",X738=""),"",IF(AND(AND(MONTH(F738)&gt;=7,MONTH(F738)&lt;8),AND(MONTH(H738)&gt;=7,MONTH(H738)&lt;8)),(NETWORKDAYS(F738,H738,Lister!$D$7:$D$13)-V738)*T738/NETWORKDAYS(Lister!$D$19,Lister!$E$19,Lister!$D$7:$D$13),IF(AND(AND(MONTH(F738)&gt;=7,MONTH(F738)&lt;8),MONTH(H738)&gt;7),(NETWORKDAYS(F738,Lister!$E$19,Lister!$D$7:$D$13)-V738)*T738/NETWORKDAYS(Lister!$D$19,Lister!$E$19,Lister!$D$7:$D$13),IF(MONTH(F738)&gt;7,0)))),0),"")</f>
        <v/>
      </c>
      <c r="AA738" s="31" t="str">
        <f>IF(Ansøgning!R743="","",Ansøgning!R743)</f>
        <v/>
      </c>
      <c r="AB738" s="46" t="str">
        <f>IFERROR(MAX(IF(OR(V738="",X738=""),"",IF(AND(AND(MONTH(F738)&gt;=8,MONTH(F738)&lt;9),AND(MONTH(H738)&gt;=8,MONTH(H738)&lt;9)),(NETWORKDAYS(F738,H738,Lister!$D$7:$D$13)-X738)*T738/NETWORKDAYS(Lister!$D$20,Lister!$E$20,Lister!$D$7:$D$13),IF(AND(MONTH(F738)=7,MONTH(H738)=8),(NETWORKDAYS(Lister!$D$20,H738,Lister!$D$7:$D$13)-X738)*T738/NETWORKDAYS(Lister!$D$20,Lister!$E$20,Lister!$D$7:$D$13),IF(AND(MONTH(F738)=7,MONTH(H738)=7),0)))),0),"")</f>
        <v/>
      </c>
      <c r="AC738" s="15" t="str">
        <f>IF(Ansøgning!U743="","",Ansøgning!U743)</f>
        <v/>
      </c>
      <c r="AD738" s="31" t="str">
        <f t="shared" si="80"/>
        <v/>
      </c>
      <c r="AE738" s="31" t="str">
        <f t="shared" si="81"/>
        <v/>
      </c>
      <c r="AF738" s="51" t="str">
        <f t="shared" si="82"/>
        <v/>
      </c>
      <c r="AG738" s="15" t="str">
        <f t="shared" si="83"/>
        <v/>
      </c>
    </row>
    <row r="739" spans="1:33" x14ac:dyDescent="0.25">
      <c r="A739" s="13" t="str">
        <f>IF(Ansøgning!A744="","",Ansøgning!A744)</f>
        <v/>
      </c>
      <c r="B739" s="13" t="str">
        <f>IF(Ansøgning!B744="","",Ansøgning!B744)</f>
        <v/>
      </c>
      <c r="C739" s="13" t="str">
        <f>IF(Ansøgning!C744="","",Ansøgning!C744)</f>
        <v/>
      </c>
      <c r="D739" s="13" t="str">
        <f>IF(Ansøgning!D744="","",Ansøgning!D744)</f>
        <v/>
      </c>
      <c r="E739" s="14" t="str">
        <f>IF(Ansøgning!E744="","",Ansøgning!E744)</f>
        <v/>
      </c>
      <c r="F739" s="16"/>
      <c r="G739" s="14" t="str">
        <f>IF(Ansøgning!F744="","",Ansøgning!F744)</f>
        <v/>
      </c>
      <c r="H739" s="16"/>
      <c r="I739" s="72" t="str">
        <f>IF(OR(F739="",H739=""),"",NETWORKDAYS(F739,H739,Lister!$D$7:$D$13))</f>
        <v/>
      </c>
      <c r="J739" s="53" t="str">
        <f>IF(Ansøgning!H744="","",Ansøgning!H744)</f>
        <v/>
      </c>
      <c r="K739" s="32" t="str">
        <f t="shared" si="77"/>
        <v/>
      </c>
      <c r="L739" s="31" t="str">
        <f>IF(Ansøgning!J744="","",Ansøgning!J744)</f>
        <v/>
      </c>
      <c r="M739" s="18"/>
      <c r="N739" s="31" t="str">
        <f>IF(Ansøgning!K744="","",Ansøgning!K744)</f>
        <v/>
      </c>
      <c r="O739" s="18"/>
      <c r="P739" s="15" t="str">
        <f>IF(Ansøgning!L744="","",Ansøgning!L744)</f>
        <v/>
      </c>
      <c r="Q739" s="46" t="str">
        <f t="shared" si="78"/>
        <v/>
      </c>
      <c r="R739" s="46"/>
      <c r="S739" s="101" t="str">
        <f>IF(Ansøgning!M744="","",Ansøgning!M744)</f>
        <v/>
      </c>
      <c r="T739" s="31" t="str">
        <f t="shared" si="79"/>
        <v/>
      </c>
      <c r="U739" s="102" t="str">
        <f>IF(Ansøgning!O744="","",Ansøgning!O744)</f>
        <v/>
      </c>
      <c r="V739" s="20"/>
      <c r="W739" s="102" t="str">
        <f>IF(Ansøgning!P744="","",Ansøgning!P744)</f>
        <v/>
      </c>
      <c r="X739" s="20"/>
      <c r="Y739" s="31" t="str">
        <f>IF(Ansøgning!Q744="","",Ansøgning!Q744)</f>
        <v/>
      </c>
      <c r="Z739" s="46" t="str">
        <f>IFERROR(MAX(IF(OR(V739="",X739=""),"",IF(AND(AND(MONTH(F739)&gt;=7,MONTH(F739)&lt;8),AND(MONTH(H739)&gt;=7,MONTH(H739)&lt;8)),(NETWORKDAYS(F739,H739,Lister!$D$7:$D$13)-V739)*T739/NETWORKDAYS(Lister!$D$19,Lister!$E$19,Lister!$D$7:$D$13),IF(AND(AND(MONTH(F739)&gt;=7,MONTH(F739)&lt;8),MONTH(H739)&gt;7),(NETWORKDAYS(F739,Lister!$E$19,Lister!$D$7:$D$13)-V739)*T739/NETWORKDAYS(Lister!$D$19,Lister!$E$19,Lister!$D$7:$D$13),IF(MONTH(F739)&gt;7,0)))),0),"")</f>
        <v/>
      </c>
      <c r="AA739" s="31" t="str">
        <f>IF(Ansøgning!R744="","",Ansøgning!R744)</f>
        <v/>
      </c>
      <c r="AB739" s="46" t="str">
        <f>IFERROR(MAX(IF(OR(V739="",X739=""),"",IF(AND(AND(MONTH(F739)&gt;=8,MONTH(F739)&lt;9),AND(MONTH(H739)&gt;=8,MONTH(H739)&lt;9)),(NETWORKDAYS(F739,H739,Lister!$D$7:$D$13)-X739)*T739/NETWORKDAYS(Lister!$D$20,Lister!$E$20,Lister!$D$7:$D$13),IF(AND(MONTH(F739)=7,MONTH(H739)=8),(NETWORKDAYS(Lister!$D$20,H739,Lister!$D$7:$D$13)-X739)*T739/NETWORKDAYS(Lister!$D$20,Lister!$E$20,Lister!$D$7:$D$13),IF(AND(MONTH(F739)=7,MONTH(H739)=7),0)))),0),"")</f>
        <v/>
      </c>
      <c r="AC739" s="15" t="str">
        <f>IF(Ansøgning!U744="","",Ansøgning!U744)</f>
        <v/>
      </c>
      <c r="AD739" s="31" t="str">
        <f t="shared" si="80"/>
        <v/>
      </c>
      <c r="AE739" s="31" t="str">
        <f t="shared" si="81"/>
        <v/>
      </c>
      <c r="AF739" s="51" t="str">
        <f t="shared" si="82"/>
        <v/>
      </c>
      <c r="AG739" s="15" t="str">
        <f t="shared" si="83"/>
        <v/>
      </c>
    </row>
    <row r="740" spans="1:33" x14ac:dyDescent="0.25">
      <c r="A740" s="13" t="str">
        <f>IF(Ansøgning!A745="","",Ansøgning!A745)</f>
        <v/>
      </c>
      <c r="B740" s="13" t="str">
        <f>IF(Ansøgning!B745="","",Ansøgning!B745)</f>
        <v/>
      </c>
      <c r="C740" s="13" t="str">
        <f>IF(Ansøgning!C745="","",Ansøgning!C745)</f>
        <v/>
      </c>
      <c r="D740" s="13" t="str">
        <f>IF(Ansøgning!D745="","",Ansøgning!D745)</f>
        <v/>
      </c>
      <c r="E740" s="14" t="str">
        <f>IF(Ansøgning!E745="","",Ansøgning!E745)</f>
        <v/>
      </c>
      <c r="F740" s="16"/>
      <c r="G740" s="14" t="str">
        <f>IF(Ansøgning!F745="","",Ansøgning!F745)</f>
        <v/>
      </c>
      <c r="H740" s="16"/>
      <c r="I740" s="72" t="str">
        <f>IF(OR(F740="",H740=""),"",NETWORKDAYS(F740,H740,Lister!$D$7:$D$13))</f>
        <v/>
      </c>
      <c r="J740" s="53" t="str">
        <f>IF(Ansøgning!H745="","",Ansøgning!H745)</f>
        <v/>
      </c>
      <c r="K740" s="32" t="str">
        <f t="shared" si="77"/>
        <v/>
      </c>
      <c r="L740" s="31" t="str">
        <f>IF(Ansøgning!J745="","",Ansøgning!J745)</f>
        <v/>
      </c>
      <c r="M740" s="18"/>
      <c r="N740" s="31" t="str">
        <f>IF(Ansøgning!K745="","",Ansøgning!K745)</f>
        <v/>
      </c>
      <c r="O740" s="18"/>
      <c r="P740" s="15" t="str">
        <f>IF(Ansøgning!L745="","",Ansøgning!L745)</f>
        <v/>
      </c>
      <c r="Q740" s="46" t="str">
        <f t="shared" si="78"/>
        <v/>
      </c>
      <c r="R740" s="46"/>
      <c r="S740" s="101" t="str">
        <f>IF(Ansøgning!M745="","",Ansøgning!M745)</f>
        <v/>
      </c>
      <c r="T740" s="31" t="str">
        <f t="shared" si="79"/>
        <v/>
      </c>
      <c r="U740" s="102" t="str">
        <f>IF(Ansøgning!O745="","",Ansøgning!O745)</f>
        <v/>
      </c>
      <c r="V740" s="20"/>
      <c r="W740" s="102" t="str">
        <f>IF(Ansøgning!P745="","",Ansøgning!P745)</f>
        <v/>
      </c>
      <c r="X740" s="20"/>
      <c r="Y740" s="31" t="str">
        <f>IF(Ansøgning!Q745="","",Ansøgning!Q745)</f>
        <v/>
      </c>
      <c r="Z740" s="46" t="str">
        <f>IFERROR(MAX(IF(OR(V740="",X740=""),"",IF(AND(AND(MONTH(F740)&gt;=7,MONTH(F740)&lt;8),AND(MONTH(H740)&gt;=7,MONTH(H740)&lt;8)),(NETWORKDAYS(F740,H740,Lister!$D$7:$D$13)-V740)*T740/NETWORKDAYS(Lister!$D$19,Lister!$E$19,Lister!$D$7:$D$13),IF(AND(AND(MONTH(F740)&gt;=7,MONTH(F740)&lt;8),MONTH(H740)&gt;7),(NETWORKDAYS(F740,Lister!$E$19,Lister!$D$7:$D$13)-V740)*T740/NETWORKDAYS(Lister!$D$19,Lister!$E$19,Lister!$D$7:$D$13),IF(MONTH(F740)&gt;7,0)))),0),"")</f>
        <v/>
      </c>
      <c r="AA740" s="31" t="str">
        <f>IF(Ansøgning!R745="","",Ansøgning!R745)</f>
        <v/>
      </c>
      <c r="AB740" s="46" t="str">
        <f>IFERROR(MAX(IF(OR(V740="",X740=""),"",IF(AND(AND(MONTH(F740)&gt;=8,MONTH(F740)&lt;9),AND(MONTH(H740)&gt;=8,MONTH(H740)&lt;9)),(NETWORKDAYS(F740,H740,Lister!$D$7:$D$13)-X740)*T740/NETWORKDAYS(Lister!$D$20,Lister!$E$20,Lister!$D$7:$D$13),IF(AND(MONTH(F740)=7,MONTH(H740)=8),(NETWORKDAYS(Lister!$D$20,H740,Lister!$D$7:$D$13)-X740)*T740/NETWORKDAYS(Lister!$D$20,Lister!$E$20,Lister!$D$7:$D$13),IF(AND(MONTH(F740)=7,MONTH(H740)=7),0)))),0),"")</f>
        <v/>
      </c>
      <c r="AC740" s="15" t="str">
        <f>IF(Ansøgning!U745="","",Ansøgning!U745)</f>
        <v/>
      </c>
      <c r="AD740" s="31" t="str">
        <f t="shared" si="80"/>
        <v/>
      </c>
      <c r="AE740" s="31" t="str">
        <f t="shared" si="81"/>
        <v/>
      </c>
      <c r="AF740" s="51" t="str">
        <f t="shared" si="82"/>
        <v/>
      </c>
      <c r="AG740" s="15" t="str">
        <f t="shared" si="83"/>
        <v/>
      </c>
    </row>
    <row r="741" spans="1:33" x14ac:dyDescent="0.25">
      <c r="A741" s="13" t="str">
        <f>IF(Ansøgning!A746="","",Ansøgning!A746)</f>
        <v/>
      </c>
      <c r="B741" s="13" t="str">
        <f>IF(Ansøgning!B746="","",Ansøgning!B746)</f>
        <v/>
      </c>
      <c r="C741" s="13" t="str">
        <f>IF(Ansøgning!C746="","",Ansøgning!C746)</f>
        <v/>
      </c>
      <c r="D741" s="13" t="str">
        <f>IF(Ansøgning!D746="","",Ansøgning!D746)</f>
        <v/>
      </c>
      <c r="E741" s="14" t="str">
        <f>IF(Ansøgning!E746="","",Ansøgning!E746)</f>
        <v/>
      </c>
      <c r="F741" s="16"/>
      <c r="G741" s="14" t="str">
        <f>IF(Ansøgning!F746="","",Ansøgning!F746)</f>
        <v/>
      </c>
      <c r="H741" s="16"/>
      <c r="I741" s="72" t="str">
        <f>IF(OR(F741="",H741=""),"",NETWORKDAYS(F741,H741,Lister!$D$7:$D$13))</f>
        <v/>
      </c>
      <c r="J741" s="53" t="str">
        <f>IF(Ansøgning!H746="","",Ansøgning!H746)</f>
        <v/>
      </c>
      <c r="K741" s="32" t="str">
        <f t="shared" si="77"/>
        <v/>
      </c>
      <c r="L741" s="31" t="str">
        <f>IF(Ansøgning!J746="","",Ansøgning!J746)</f>
        <v/>
      </c>
      <c r="M741" s="18"/>
      <c r="N741" s="31" t="str">
        <f>IF(Ansøgning!K746="","",Ansøgning!K746)</f>
        <v/>
      </c>
      <c r="O741" s="18"/>
      <c r="P741" s="15" t="str">
        <f>IF(Ansøgning!L746="","",Ansøgning!L746)</f>
        <v/>
      </c>
      <c r="Q741" s="46" t="str">
        <f t="shared" si="78"/>
        <v/>
      </c>
      <c r="R741" s="46"/>
      <c r="S741" s="101" t="str">
        <f>IF(Ansøgning!M746="","",Ansøgning!M746)</f>
        <v/>
      </c>
      <c r="T741" s="31" t="str">
        <f t="shared" si="79"/>
        <v/>
      </c>
      <c r="U741" s="102" t="str">
        <f>IF(Ansøgning!O746="","",Ansøgning!O746)</f>
        <v/>
      </c>
      <c r="V741" s="20"/>
      <c r="W741" s="102" t="str">
        <f>IF(Ansøgning!P746="","",Ansøgning!P746)</f>
        <v/>
      </c>
      <c r="X741" s="20"/>
      <c r="Y741" s="31" t="str">
        <f>IF(Ansøgning!Q746="","",Ansøgning!Q746)</f>
        <v/>
      </c>
      <c r="Z741" s="46" t="str">
        <f>IFERROR(MAX(IF(OR(V741="",X741=""),"",IF(AND(AND(MONTH(F741)&gt;=7,MONTH(F741)&lt;8),AND(MONTH(H741)&gt;=7,MONTH(H741)&lt;8)),(NETWORKDAYS(F741,H741,Lister!$D$7:$D$13)-V741)*T741/NETWORKDAYS(Lister!$D$19,Lister!$E$19,Lister!$D$7:$D$13),IF(AND(AND(MONTH(F741)&gt;=7,MONTH(F741)&lt;8),MONTH(H741)&gt;7),(NETWORKDAYS(F741,Lister!$E$19,Lister!$D$7:$D$13)-V741)*T741/NETWORKDAYS(Lister!$D$19,Lister!$E$19,Lister!$D$7:$D$13),IF(MONTH(F741)&gt;7,0)))),0),"")</f>
        <v/>
      </c>
      <c r="AA741" s="31" t="str">
        <f>IF(Ansøgning!R746="","",Ansøgning!R746)</f>
        <v/>
      </c>
      <c r="AB741" s="46" t="str">
        <f>IFERROR(MAX(IF(OR(V741="",X741=""),"",IF(AND(AND(MONTH(F741)&gt;=8,MONTH(F741)&lt;9),AND(MONTH(H741)&gt;=8,MONTH(H741)&lt;9)),(NETWORKDAYS(F741,H741,Lister!$D$7:$D$13)-X741)*T741/NETWORKDAYS(Lister!$D$20,Lister!$E$20,Lister!$D$7:$D$13),IF(AND(MONTH(F741)=7,MONTH(H741)=8),(NETWORKDAYS(Lister!$D$20,H741,Lister!$D$7:$D$13)-X741)*T741/NETWORKDAYS(Lister!$D$20,Lister!$E$20,Lister!$D$7:$D$13),IF(AND(MONTH(F741)=7,MONTH(H741)=7),0)))),0),"")</f>
        <v/>
      </c>
      <c r="AC741" s="15" t="str">
        <f>IF(Ansøgning!U746="","",Ansøgning!U746)</f>
        <v/>
      </c>
      <c r="AD741" s="31" t="str">
        <f t="shared" si="80"/>
        <v/>
      </c>
      <c r="AE741" s="31" t="str">
        <f t="shared" si="81"/>
        <v/>
      </c>
      <c r="AF741" s="51" t="str">
        <f t="shared" si="82"/>
        <v/>
      </c>
      <c r="AG741" s="15" t="str">
        <f t="shared" si="83"/>
        <v/>
      </c>
    </row>
    <row r="742" spans="1:33" x14ac:dyDescent="0.25">
      <c r="A742" s="13" t="str">
        <f>IF(Ansøgning!A747="","",Ansøgning!A747)</f>
        <v/>
      </c>
      <c r="B742" s="13" t="str">
        <f>IF(Ansøgning!B747="","",Ansøgning!B747)</f>
        <v/>
      </c>
      <c r="C742" s="13" t="str">
        <f>IF(Ansøgning!C747="","",Ansøgning!C747)</f>
        <v/>
      </c>
      <c r="D742" s="13" t="str">
        <f>IF(Ansøgning!D747="","",Ansøgning!D747)</f>
        <v/>
      </c>
      <c r="E742" s="14" t="str">
        <f>IF(Ansøgning!E747="","",Ansøgning!E747)</f>
        <v/>
      </c>
      <c r="F742" s="16"/>
      <c r="G742" s="14" t="str">
        <f>IF(Ansøgning!F747="","",Ansøgning!F747)</f>
        <v/>
      </c>
      <c r="H742" s="16"/>
      <c r="I742" s="72" t="str">
        <f>IF(OR(F742="",H742=""),"",NETWORKDAYS(F742,H742,Lister!$D$7:$D$13))</f>
        <v/>
      </c>
      <c r="J742" s="53" t="str">
        <f>IF(Ansøgning!H747="","",Ansøgning!H747)</f>
        <v/>
      </c>
      <c r="K742" s="32" t="str">
        <f t="shared" si="77"/>
        <v/>
      </c>
      <c r="L742" s="31" t="str">
        <f>IF(Ansøgning!J747="","",Ansøgning!J747)</f>
        <v/>
      </c>
      <c r="M742" s="18"/>
      <c r="N742" s="31" t="str">
        <f>IF(Ansøgning!K747="","",Ansøgning!K747)</f>
        <v/>
      </c>
      <c r="O742" s="18"/>
      <c r="P742" s="15" t="str">
        <f>IF(Ansøgning!L747="","",Ansøgning!L747)</f>
        <v/>
      </c>
      <c r="Q742" s="46" t="str">
        <f t="shared" si="78"/>
        <v/>
      </c>
      <c r="R742" s="46"/>
      <c r="S742" s="101" t="str">
        <f>IF(Ansøgning!M747="","",Ansøgning!M747)</f>
        <v/>
      </c>
      <c r="T742" s="31" t="str">
        <f t="shared" si="79"/>
        <v/>
      </c>
      <c r="U742" s="102" t="str">
        <f>IF(Ansøgning!O747="","",Ansøgning!O747)</f>
        <v/>
      </c>
      <c r="V742" s="20"/>
      <c r="W742" s="102" t="str">
        <f>IF(Ansøgning!P747="","",Ansøgning!P747)</f>
        <v/>
      </c>
      <c r="X742" s="20"/>
      <c r="Y742" s="31" t="str">
        <f>IF(Ansøgning!Q747="","",Ansøgning!Q747)</f>
        <v/>
      </c>
      <c r="Z742" s="46" t="str">
        <f>IFERROR(MAX(IF(OR(V742="",X742=""),"",IF(AND(AND(MONTH(F742)&gt;=7,MONTH(F742)&lt;8),AND(MONTH(H742)&gt;=7,MONTH(H742)&lt;8)),(NETWORKDAYS(F742,H742,Lister!$D$7:$D$13)-V742)*T742/NETWORKDAYS(Lister!$D$19,Lister!$E$19,Lister!$D$7:$D$13),IF(AND(AND(MONTH(F742)&gt;=7,MONTH(F742)&lt;8),MONTH(H742)&gt;7),(NETWORKDAYS(F742,Lister!$E$19,Lister!$D$7:$D$13)-V742)*T742/NETWORKDAYS(Lister!$D$19,Lister!$E$19,Lister!$D$7:$D$13),IF(MONTH(F742)&gt;7,0)))),0),"")</f>
        <v/>
      </c>
      <c r="AA742" s="31" t="str">
        <f>IF(Ansøgning!R747="","",Ansøgning!R747)</f>
        <v/>
      </c>
      <c r="AB742" s="46" t="str">
        <f>IFERROR(MAX(IF(OR(V742="",X742=""),"",IF(AND(AND(MONTH(F742)&gt;=8,MONTH(F742)&lt;9),AND(MONTH(H742)&gt;=8,MONTH(H742)&lt;9)),(NETWORKDAYS(F742,H742,Lister!$D$7:$D$13)-X742)*T742/NETWORKDAYS(Lister!$D$20,Lister!$E$20,Lister!$D$7:$D$13),IF(AND(MONTH(F742)=7,MONTH(H742)=8),(NETWORKDAYS(Lister!$D$20,H742,Lister!$D$7:$D$13)-X742)*T742/NETWORKDAYS(Lister!$D$20,Lister!$E$20,Lister!$D$7:$D$13),IF(AND(MONTH(F742)=7,MONTH(H742)=7),0)))),0),"")</f>
        <v/>
      </c>
      <c r="AC742" s="15" t="str">
        <f>IF(Ansøgning!U747="","",Ansøgning!U747)</f>
        <v/>
      </c>
      <c r="AD742" s="31" t="str">
        <f t="shared" si="80"/>
        <v/>
      </c>
      <c r="AE742" s="31" t="str">
        <f t="shared" si="81"/>
        <v/>
      </c>
      <c r="AF742" s="51" t="str">
        <f t="shared" si="82"/>
        <v/>
      </c>
      <c r="AG742" s="15" t="str">
        <f t="shared" si="83"/>
        <v/>
      </c>
    </row>
    <row r="743" spans="1:33" x14ac:dyDescent="0.25">
      <c r="A743" s="13" t="str">
        <f>IF(Ansøgning!A748="","",Ansøgning!A748)</f>
        <v/>
      </c>
      <c r="B743" s="13" t="str">
        <f>IF(Ansøgning!B748="","",Ansøgning!B748)</f>
        <v/>
      </c>
      <c r="C743" s="13" t="str">
        <f>IF(Ansøgning!C748="","",Ansøgning!C748)</f>
        <v/>
      </c>
      <c r="D743" s="13" t="str">
        <f>IF(Ansøgning!D748="","",Ansøgning!D748)</f>
        <v/>
      </c>
      <c r="E743" s="14" t="str">
        <f>IF(Ansøgning!E748="","",Ansøgning!E748)</f>
        <v/>
      </c>
      <c r="F743" s="16"/>
      <c r="G743" s="14" t="str">
        <f>IF(Ansøgning!F748="","",Ansøgning!F748)</f>
        <v/>
      </c>
      <c r="H743" s="16"/>
      <c r="I743" s="72" t="str">
        <f>IF(OR(F743="",H743=""),"",NETWORKDAYS(F743,H743,Lister!$D$7:$D$13))</f>
        <v/>
      </c>
      <c r="J743" s="53" t="str">
        <f>IF(Ansøgning!H748="","",Ansøgning!H748)</f>
        <v/>
      </c>
      <c r="K743" s="32" t="str">
        <f t="shared" si="77"/>
        <v/>
      </c>
      <c r="L743" s="31" t="str">
        <f>IF(Ansøgning!J748="","",Ansøgning!J748)</f>
        <v/>
      </c>
      <c r="M743" s="18"/>
      <c r="N743" s="31" t="str">
        <f>IF(Ansøgning!K748="","",Ansøgning!K748)</f>
        <v/>
      </c>
      <c r="O743" s="18"/>
      <c r="P743" s="15" t="str">
        <f>IF(Ansøgning!L748="","",Ansøgning!L748)</f>
        <v/>
      </c>
      <c r="Q743" s="46" t="str">
        <f t="shared" si="78"/>
        <v/>
      </c>
      <c r="R743" s="46"/>
      <c r="S743" s="101" t="str">
        <f>IF(Ansøgning!M748="","",Ansøgning!M748)</f>
        <v/>
      </c>
      <c r="T743" s="31" t="str">
        <f t="shared" si="79"/>
        <v/>
      </c>
      <c r="U743" s="102" t="str">
        <f>IF(Ansøgning!O748="","",Ansøgning!O748)</f>
        <v/>
      </c>
      <c r="V743" s="20"/>
      <c r="W743" s="102" t="str">
        <f>IF(Ansøgning!P748="","",Ansøgning!P748)</f>
        <v/>
      </c>
      <c r="X743" s="20"/>
      <c r="Y743" s="31" t="str">
        <f>IF(Ansøgning!Q748="","",Ansøgning!Q748)</f>
        <v/>
      </c>
      <c r="Z743" s="46" t="str">
        <f>IFERROR(MAX(IF(OR(V743="",X743=""),"",IF(AND(AND(MONTH(F743)&gt;=7,MONTH(F743)&lt;8),AND(MONTH(H743)&gt;=7,MONTH(H743)&lt;8)),(NETWORKDAYS(F743,H743,Lister!$D$7:$D$13)-V743)*T743/NETWORKDAYS(Lister!$D$19,Lister!$E$19,Lister!$D$7:$D$13),IF(AND(AND(MONTH(F743)&gt;=7,MONTH(F743)&lt;8),MONTH(H743)&gt;7),(NETWORKDAYS(F743,Lister!$E$19,Lister!$D$7:$D$13)-V743)*T743/NETWORKDAYS(Lister!$D$19,Lister!$E$19,Lister!$D$7:$D$13),IF(MONTH(F743)&gt;7,0)))),0),"")</f>
        <v/>
      </c>
      <c r="AA743" s="31" t="str">
        <f>IF(Ansøgning!R748="","",Ansøgning!R748)</f>
        <v/>
      </c>
      <c r="AB743" s="46" t="str">
        <f>IFERROR(MAX(IF(OR(V743="",X743=""),"",IF(AND(AND(MONTH(F743)&gt;=8,MONTH(F743)&lt;9),AND(MONTH(H743)&gt;=8,MONTH(H743)&lt;9)),(NETWORKDAYS(F743,H743,Lister!$D$7:$D$13)-X743)*T743/NETWORKDAYS(Lister!$D$20,Lister!$E$20,Lister!$D$7:$D$13),IF(AND(MONTH(F743)=7,MONTH(H743)=8),(NETWORKDAYS(Lister!$D$20,H743,Lister!$D$7:$D$13)-X743)*T743/NETWORKDAYS(Lister!$D$20,Lister!$E$20,Lister!$D$7:$D$13),IF(AND(MONTH(F743)=7,MONTH(H743)=7),0)))),0),"")</f>
        <v/>
      </c>
      <c r="AC743" s="15" t="str">
        <f>IF(Ansøgning!U748="","",Ansøgning!U748)</f>
        <v/>
      </c>
      <c r="AD743" s="31" t="str">
        <f t="shared" si="80"/>
        <v/>
      </c>
      <c r="AE743" s="31" t="str">
        <f t="shared" si="81"/>
        <v/>
      </c>
      <c r="AF743" s="51" t="str">
        <f t="shared" si="82"/>
        <v/>
      </c>
      <c r="AG743" s="15" t="str">
        <f t="shared" si="83"/>
        <v/>
      </c>
    </row>
    <row r="744" spans="1:33" x14ac:dyDescent="0.25">
      <c r="A744" s="13" t="str">
        <f>IF(Ansøgning!A749="","",Ansøgning!A749)</f>
        <v/>
      </c>
      <c r="B744" s="13" t="str">
        <f>IF(Ansøgning!B749="","",Ansøgning!B749)</f>
        <v/>
      </c>
      <c r="C744" s="13" t="str">
        <f>IF(Ansøgning!C749="","",Ansøgning!C749)</f>
        <v/>
      </c>
      <c r="D744" s="13" t="str">
        <f>IF(Ansøgning!D749="","",Ansøgning!D749)</f>
        <v/>
      </c>
      <c r="E744" s="14" t="str">
        <f>IF(Ansøgning!E749="","",Ansøgning!E749)</f>
        <v/>
      </c>
      <c r="F744" s="16"/>
      <c r="G744" s="14" t="str">
        <f>IF(Ansøgning!F749="","",Ansøgning!F749)</f>
        <v/>
      </c>
      <c r="H744" s="16"/>
      <c r="I744" s="72" t="str">
        <f>IF(OR(F744="",H744=""),"",NETWORKDAYS(F744,H744,Lister!$D$7:$D$13))</f>
        <v/>
      </c>
      <c r="J744" s="53" t="str">
        <f>IF(Ansøgning!H749="","",Ansøgning!H749)</f>
        <v/>
      </c>
      <c r="K744" s="32" t="str">
        <f t="shared" si="77"/>
        <v/>
      </c>
      <c r="L744" s="31" t="str">
        <f>IF(Ansøgning!J749="","",Ansøgning!J749)</f>
        <v/>
      </c>
      <c r="M744" s="18"/>
      <c r="N744" s="31" t="str">
        <f>IF(Ansøgning!K749="","",Ansøgning!K749)</f>
        <v/>
      </c>
      <c r="O744" s="18"/>
      <c r="P744" s="15" t="str">
        <f>IF(Ansøgning!L749="","",Ansøgning!L749)</f>
        <v/>
      </c>
      <c r="Q744" s="46" t="str">
        <f t="shared" si="78"/>
        <v/>
      </c>
      <c r="R744" s="46"/>
      <c r="S744" s="101" t="str">
        <f>IF(Ansøgning!M749="","",Ansøgning!M749)</f>
        <v/>
      </c>
      <c r="T744" s="31" t="str">
        <f t="shared" si="79"/>
        <v/>
      </c>
      <c r="U744" s="102" t="str">
        <f>IF(Ansøgning!O749="","",Ansøgning!O749)</f>
        <v/>
      </c>
      <c r="V744" s="20"/>
      <c r="W744" s="102" t="str">
        <f>IF(Ansøgning!P749="","",Ansøgning!P749)</f>
        <v/>
      </c>
      <c r="X744" s="20"/>
      <c r="Y744" s="31" t="str">
        <f>IF(Ansøgning!Q749="","",Ansøgning!Q749)</f>
        <v/>
      </c>
      <c r="Z744" s="46" t="str">
        <f>IFERROR(MAX(IF(OR(V744="",X744=""),"",IF(AND(AND(MONTH(F744)&gt;=7,MONTH(F744)&lt;8),AND(MONTH(H744)&gt;=7,MONTH(H744)&lt;8)),(NETWORKDAYS(F744,H744,Lister!$D$7:$D$13)-V744)*T744/NETWORKDAYS(Lister!$D$19,Lister!$E$19,Lister!$D$7:$D$13),IF(AND(AND(MONTH(F744)&gt;=7,MONTH(F744)&lt;8),MONTH(H744)&gt;7),(NETWORKDAYS(F744,Lister!$E$19,Lister!$D$7:$D$13)-V744)*T744/NETWORKDAYS(Lister!$D$19,Lister!$E$19,Lister!$D$7:$D$13),IF(MONTH(F744)&gt;7,0)))),0),"")</f>
        <v/>
      </c>
      <c r="AA744" s="31" t="str">
        <f>IF(Ansøgning!R749="","",Ansøgning!R749)</f>
        <v/>
      </c>
      <c r="AB744" s="46" t="str">
        <f>IFERROR(MAX(IF(OR(V744="",X744=""),"",IF(AND(AND(MONTH(F744)&gt;=8,MONTH(F744)&lt;9),AND(MONTH(H744)&gt;=8,MONTH(H744)&lt;9)),(NETWORKDAYS(F744,H744,Lister!$D$7:$D$13)-X744)*T744/NETWORKDAYS(Lister!$D$20,Lister!$E$20,Lister!$D$7:$D$13),IF(AND(MONTH(F744)=7,MONTH(H744)=8),(NETWORKDAYS(Lister!$D$20,H744,Lister!$D$7:$D$13)-X744)*T744/NETWORKDAYS(Lister!$D$20,Lister!$E$20,Lister!$D$7:$D$13),IF(AND(MONTH(F744)=7,MONTH(H744)=7),0)))),0),"")</f>
        <v/>
      </c>
      <c r="AC744" s="15" t="str">
        <f>IF(Ansøgning!U749="","",Ansøgning!U749)</f>
        <v/>
      </c>
      <c r="AD744" s="31" t="str">
        <f t="shared" si="80"/>
        <v/>
      </c>
      <c r="AE744" s="31" t="str">
        <f t="shared" si="81"/>
        <v/>
      </c>
      <c r="AF744" s="51" t="str">
        <f t="shared" si="82"/>
        <v/>
      </c>
      <c r="AG744" s="15" t="str">
        <f t="shared" si="83"/>
        <v/>
      </c>
    </row>
    <row r="745" spans="1:33" x14ac:dyDescent="0.25">
      <c r="A745" s="13" t="str">
        <f>IF(Ansøgning!A750="","",Ansøgning!A750)</f>
        <v/>
      </c>
      <c r="B745" s="13" t="str">
        <f>IF(Ansøgning!B750="","",Ansøgning!B750)</f>
        <v/>
      </c>
      <c r="C745" s="13" t="str">
        <f>IF(Ansøgning!C750="","",Ansøgning!C750)</f>
        <v/>
      </c>
      <c r="D745" s="13" t="str">
        <f>IF(Ansøgning!D750="","",Ansøgning!D750)</f>
        <v/>
      </c>
      <c r="E745" s="14" t="str">
        <f>IF(Ansøgning!E750="","",Ansøgning!E750)</f>
        <v/>
      </c>
      <c r="F745" s="16"/>
      <c r="G745" s="14" t="str">
        <f>IF(Ansøgning!F750="","",Ansøgning!F750)</f>
        <v/>
      </c>
      <c r="H745" s="16"/>
      <c r="I745" s="72" t="str">
        <f>IF(OR(F745="",H745=""),"",NETWORKDAYS(F745,H745,Lister!$D$7:$D$13))</f>
        <v/>
      </c>
      <c r="J745" s="53" t="str">
        <f>IF(Ansøgning!H750="","",Ansøgning!H750)</f>
        <v/>
      </c>
      <c r="K745" s="32" t="str">
        <f t="shared" si="77"/>
        <v/>
      </c>
      <c r="L745" s="31" t="str">
        <f>IF(Ansøgning!J750="","",Ansøgning!J750)</f>
        <v/>
      </c>
      <c r="M745" s="18"/>
      <c r="N745" s="31" t="str">
        <f>IF(Ansøgning!K750="","",Ansøgning!K750)</f>
        <v/>
      </c>
      <c r="O745" s="18"/>
      <c r="P745" s="15" t="str">
        <f>IF(Ansøgning!L750="","",Ansøgning!L750)</f>
        <v/>
      </c>
      <c r="Q745" s="46" t="str">
        <f t="shared" si="78"/>
        <v/>
      </c>
      <c r="R745" s="46"/>
      <c r="S745" s="101" t="str">
        <f>IF(Ansøgning!M750="","",Ansøgning!M750)</f>
        <v/>
      </c>
      <c r="T745" s="31" t="str">
        <f t="shared" si="79"/>
        <v/>
      </c>
      <c r="U745" s="102" t="str">
        <f>IF(Ansøgning!O750="","",Ansøgning!O750)</f>
        <v/>
      </c>
      <c r="V745" s="20"/>
      <c r="W745" s="102" t="str">
        <f>IF(Ansøgning!P750="","",Ansøgning!P750)</f>
        <v/>
      </c>
      <c r="X745" s="20"/>
      <c r="Y745" s="31" t="str">
        <f>IF(Ansøgning!Q750="","",Ansøgning!Q750)</f>
        <v/>
      </c>
      <c r="Z745" s="46" t="str">
        <f>IFERROR(MAX(IF(OR(V745="",X745=""),"",IF(AND(AND(MONTH(F745)&gt;=7,MONTH(F745)&lt;8),AND(MONTH(H745)&gt;=7,MONTH(H745)&lt;8)),(NETWORKDAYS(F745,H745,Lister!$D$7:$D$13)-V745)*T745/NETWORKDAYS(Lister!$D$19,Lister!$E$19,Lister!$D$7:$D$13),IF(AND(AND(MONTH(F745)&gt;=7,MONTH(F745)&lt;8),MONTH(H745)&gt;7),(NETWORKDAYS(F745,Lister!$E$19,Lister!$D$7:$D$13)-V745)*T745/NETWORKDAYS(Lister!$D$19,Lister!$E$19,Lister!$D$7:$D$13),IF(MONTH(F745)&gt;7,0)))),0),"")</f>
        <v/>
      </c>
      <c r="AA745" s="31" t="str">
        <f>IF(Ansøgning!R750="","",Ansøgning!R750)</f>
        <v/>
      </c>
      <c r="AB745" s="46" t="str">
        <f>IFERROR(MAX(IF(OR(V745="",X745=""),"",IF(AND(AND(MONTH(F745)&gt;=8,MONTH(F745)&lt;9),AND(MONTH(H745)&gt;=8,MONTH(H745)&lt;9)),(NETWORKDAYS(F745,H745,Lister!$D$7:$D$13)-X745)*T745/NETWORKDAYS(Lister!$D$20,Lister!$E$20,Lister!$D$7:$D$13),IF(AND(MONTH(F745)=7,MONTH(H745)=8),(NETWORKDAYS(Lister!$D$20,H745,Lister!$D$7:$D$13)-X745)*T745/NETWORKDAYS(Lister!$D$20,Lister!$E$20,Lister!$D$7:$D$13),IF(AND(MONTH(F745)=7,MONTH(H745)=7),0)))),0),"")</f>
        <v/>
      </c>
      <c r="AC745" s="15" t="str">
        <f>IF(Ansøgning!U750="","",Ansøgning!U750)</f>
        <v/>
      </c>
      <c r="AD745" s="31" t="str">
        <f t="shared" si="80"/>
        <v/>
      </c>
      <c r="AE745" s="31" t="str">
        <f t="shared" si="81"/>
        <v/>
      </c>
      <c r="AF745" s="51" t="str">
        <f t="shared" si="82"/>
        <v/>
      </c>
      <c r="AG745" s="15" t="str">
        <f t="shared" si="83"/>
        <v/>
      </c>
    </row>
    <row r="746" spans="1:33" x14ac:dyDescent="0.25">
      <c r="A746" s="13" t="str">
        <f>IF(Ansøgning!A751="","",Ansøgning!A751)</f>
        <v/>
      </c>
      <c r="B746" s="13" t="str">
        <f>IF(Ansøgning!B751="","",Ansøgning!B751)</f>
        <v/>
      </c>
      <c r="C746" s="13" t="str">
        <f>IF(Ansøgning!C751="","",Ansøgning!C751)</f>
        <v/>
      </c>
      <c r="D746" s="13" t="str">
        <f>IF(Ansøgning!D751="","",Ansøgning!D751)</f>
        <v/>
      </c>
      <c r="E746" s="14" t="str">
        <f>IF(Ansøgning!E751="","",Ansøgning!E751)</f>
        <v/>
      </c>
      <c r="F746" s="16"/>
      <c r="G746" s="14" t="str">
        <f>IF(Ansøgning!F751="","",Ansøgning!F751)</f>
        <v/>
      </c>
      <c r="H746" s="16"/>
      <c r="I746" s="72" t="str">
        <f>IF(OR(F746="",H746=""),"",NETWORKDAYS(F746,H746,Lister!$D$7:$D$13))</f>
        <v/>
      </c>
      <c r="J746" s="53" t="str">
        <f>IF(Ansøgning!H751="","",Ansøgning!H751)</f>
        <v/>
      </c>
      <c r="K746" s="32" t="str">
        <f t="shared" si="77"/>
        <v/>
      </c>
      <c r="L746" s="31" t="str">
        <f>IF(Ansøgning!J751="","",Ansøgning!J751)</f>
        <v/>
      </c>
      <c r="M746" s="18"/>
      <c r="N746" s="31" t="str">
        <f>IF(Ansøgning!K751="","",Ansøgning!K751)</f>
        <v/>
      </c>
      <c r="O746" s="18"/>
      <c r="P746" s="15" t="str">
        <f>IF(Ansøgning!L751="","",Ansøgning!L751)</f>
        <v/>
      </c>
      <c r="Q746" s="46" t="str">
        <f t="shared" si="78"/>
        <v/>
      </c>
      <c r="R746" s="46"/>
      <c r="S746" s="101" t="str">
        <f>IF(Ansøgning!M751="","",Ansøgning!M751)</f>
        <v/>
      </c>
      <c r="T746" s="31" t="str">
        <f t="shared" si="79"/>
        <v/>
      </c>
      <c r="U746" s="102" t="str">
        <f>IF(Ansøgning!O751="","",Ansøgning!O751)</f>
        <v/>
      </c>
      <c r="V746" s="20"/>
      <c r="W746" s="102" t="str">
        <f>IF(Ansøgning!P751="","",Ansøgning!P751)</f>
        <v/>
      </c>
      <c r="X746" s="20"/>
      <c r="Y746" s="31" t="str">
        <f>IF(Ansøgning!Q751="","",Ansøgning!Q751)</f>
        <v/>
      </c>
      <c r="Z746" s="46" t="str">
        <f>IFERROR(MAX(IF(OR(V746="",X746=""),"",IF(AND(AND(MONTH(F746)&gt;=7,MONTH(F746)&lt;8),AND(MONTH(H746)&gt;=7,MONTH(H746)&lt;8)),(NETWORKDAYS(F746,H746,Lister!$D$7:$D$13)-V746)*T746/NETWORKDAYS(Lister!$D$19,Lister!$E$19,Lister!$D$7:$D$13),IF(AND(AND(MONTH(F746)&gt;=7,MONTH(F746)&lt;8),MONTH(H746)&gt;7),(NETWORKDAYS(F746,Lister!$E$19,Lister!$D$7:$D$13)-V746)*T746/NETWORKDAYS(Lister!$D$19,Lister!$E$19,Lister!$D$7:$D$13),IF(MONTH(F746)&gt;7,0)))),0),"")</f>
        <v/>
      </c>
      <c r="AA746" s="31" t="str">
        <f>IF(Ansøgning!R751="","",Ansøgning!R751)</f>
        <v/>
      </c>
      <c r="AB746" s="46" t="str">
        <f>IFERROR(MAX(IF(OR(V746="",X746=""),"",IF(AND(AND(MONTH(F746)&gt;=8,MONTH(F746)&lt;9),AND(MONTH(H746)&gt;=8,MONTH(H746)&lt;9)),(NETWORKDAYS(F746,H746,Lister!$D$7:$D$13)-X746)*T746/NETWORKDAYS(Lister!$D$20,Lister!$E$20,Lister!$D$7:$D$13),IF(AND(MONTH(F746)=7,MONTH(H746)=8),(NETWORKDAYS(Lister!$D$20,H746,Lister!$D$7:$D$13)-X746)*T746/NETWORKDAYS(Lister!$D$20,Lister!$E$20,Lister!$D$7:$D$13),IF(AND(MONTH(F746)=7,MONTH(H746)=7),0)))),0),"")</f>
        <v/>
      </c>
      <c r="AC746" s="15" t="str">
        <f>IF(Ansøgning!U751="","",Ansøgning!U751)</f>
        <v/>
      </c>
      <c r="AD746" s="31" t="str">
        <f t="shared" si="80"/>
        <v/>
      </c>
      <c r="AE746" s="31" t="str">
        <f t="shared" si="81"/>
        <v/>
      </c>
      <c r="AF746" s="51" t="str">
        <f t="shared" si="82"/>
        <v/>
      </c>
      <c r="AG746" s="15" t="str">
        <f t="shared" si="83"/>
        <v/>
      </c>
    </row>
    <row r="747" spans="1:33" x14ac:dyDescent="0.25">
      <c r="A747" s="13" t="str">
        <f>IF(Ansøgning!A752="","",Ansøgning!A752)</f>
        <v/>
      </c>
      <c r="B747" s="13" t="str">
        <f>IF(Ansøgning!B752="","",Ansøgning!B752)</f>
        <v/>
      </c>
      <c r="C747" s="13" t="str">
        <f>IF(Ansøgning!C752="","",Ansøgning!C752)</f>
        <v/>
      </c>
      <c r="D747" s="13" t="str">
        <f>IF(Ansøgning!D752="","",Ansøgning!D752)</f>
        <v/>
      </c>
      <c r="E747" s="14" t="str">
        <f>IF(Ansøgning!E752="","",Ansøgning!E752)</f>
        <v/>
      </c>
      <c r="F747" s="16"/>
      <c r="G747" s="14" t="str">
        <f>IF(Ansøgning!F752="","",Ansøgning!F752)</f>
        <v/>
      </c>
      <c r="H747" s="16"/>
      <c r="I747" s="72" t="str">
        <f>IF(OR(F747="",H747=""),"",NETWORKDAYS(F747,H747,Lister!$D$7:$D$13))</f>
        <v/>
      </c>
      <c r="J747" s="53" t="str">
        <f>IF(Ansøgning!H752="","",Ansøgning!H752)</f>
        <v/>
      </c>
      <c r="K747" s="32" t="str">
        <f t="shared" si="77"/>
        <v/>
      </c>
      <c r="L747" s="31" t="str">
        <f>IF(Ansøgning!J752="","",Ansøgning!J752)</f>
        <v/>
      </c>
      <c r="M747" s="18"/>
      <c r="N747" s="31" t="str">
        <f>IF(Ansøgning!K752="","",Ansøgning!K752)</f>
        <v/>
      </c>
      <c r="O747" s="18"/>
      <c r="P747" s="15" t="str">
        <f>IF(Ansøgning!L752="","",Ansøgning!L752)</f>
        <v/>
      </c>
      <c r="Q747" s="46" t="str">
        <f t="shared" si="78"/>
        <v/>
      </c>
      <c r="R747" s="46"/>
      <c r="S747" s="101" t="str">
        <f>IF(Ansøgning!M752="","",Ansøgning!M752)</f>
        <v/>
      </c>
      <c r="T747" s="31" t="str">
        <f t="shared" si="79"/>
        <v/>
      </c>
      <c r="U747" s="102" t="str">
        <f>IF(Ansøgning!O752="","",Ansøgning!O752)</f>
        <v/>
      </c>
      <c r="V747" s="20"/>
      <c r="W747" s="102" t="str">
        <f>IF(Ansøgning!P752="","",Ansøgning!P752)</f>
        <v/>
      </c>
      <c r="X747" s="20"/>
      <c r="Y747" s="31" t="str">
        <f>IF(Ansøgning!Q752="","",Ansøgning!Q752)</f>
        <v/>
      </c>
      <c r="Z747" s="46" t="str">
        <f>IFERROR(MAX(IF(OR(V747="",X747=""),"",IF(AND(AND(MONTH(F747)&gt;=7,MONTH(F747)&lt;8),AND(MONTH(H747)&gt;=7,MONTH(H747)&lt;8)),(NETWORKDAYS(F747,H747,Lister!$D$7:$D$13)-V747)*T747/NETWORKDAYS(Lister!$D$19,Lister!$E$19,Lister!$D$7:$D$13),IF(AND(AND(MONTH(F747)&gt;=7,MONTH(F747)&lt;8),MONTH(H747)&gt;7),(NETWORKDAYS(F747,Lister!$E$19,Lister!$D$7:$D$13)-V747)*T747/NETWORKDAYS(Lister!$D$19,Lister!$E$19,Lister!$D$7:$D$13),IF(MONTH(F747)&gt;7,0)))),0),"")</f>
        <v/>
      </c>
      <c r="AA747" s="31" t="str">
        <f>IF(Ansøgning!R752="","",Ansøgning!R752)</f>
        <v/>
      </c>
      <c r="AB747" s="46" t="str">
        <f>IFERROR(MAX(IF(OR(V747="",X747=""),"",IF(AND(AND(MONTH(F747)&gt;=8,MONTH(F747)&lt;9),AND(MONTH(H747)&gt;=8,MONTH(H747)&lt;9)),(NETWORKDAYS(F747,H747,Lister!$D$7:$D$13)-X747)*T747/NETWORKDAYS(Lister!$D$20,Lister!$E$20,Lister!$D$7:$D$13),IF(AND(MONTH(F747)=7,MONTH(H747)=8),(NETWORKDAYS(Lister!$D$20,H747,Lister!$D$7:$D$13)-X747)*T747/NETWORKDAYS(Lister!$D$20,Lister!$E$20,Lister!$D$7:$D$13),IF(AND(MONTH(F747)=7,MONTH(H747)=7),0)))),0),"")</f>
        <v/>
      </c>
      <c r="AC747" s="15" t="str">
        <f>IF(Ansøgning!U752="","",Ansøgning!U752)</f>
        <v/>
      </c>
      <c r="AD747" s="31" t="str">
        <f t="shared" si="80"/>
        <v/>
      </c>
      <c r="AE747" s="31" t="str">
        <f t="shared" si="81"/>
        <v/>
      </c>
      <c r="AF747" s="51" t="str">
        <f t="shared" si="82"/>
        <v/>
      </c>
      <c r="AG747" s="15" t="str">
        <f t="shared" si="83"/>
        <v/>
      </c>
    </row>
    <row r="748" spans="1:33" x14ac:dyDescent="0.25">
      <c r="A748" s="13" t="str">
        <f>IF(Ansøgning!A753="","",Ansøgning!A753)</f>
        <v/>
      </c>
      <c r="B748" s="13" t="str">
        <f>IF(Ansøgning!B753="","",Ansøgning!B753)</f>
        <v/>
      </c>
      <c r="C748" s="13" t="str">
        <f>IF(Ansøgning!C753="","",Ansøgning!C753)</f>
        <v/>
      </c>
      <c r="D748" s="13" t="str">
        <f>IF(Ansøgning!D753="","",Ansøgning!D753)</f>
        <v/>
      </c>
      <c r="E748" s="14" t="str">
        <f>IF(Ansøgning!E753="","",Ansøgning!E753)</f>
        <v/>
      </c>
      <c r="F748" s="16"/>
      <c r="G748" s="14" t="str">
        <f>IF(Ansøgning!F753="","",Ansøgning!F753)</f>
        <v/>
      </c>
      <c r="H748" s="16"/>
      <c r="I748" s="72" t="str">
        <f>IF(OR(F748="",H748=""),"",NETWORKDAYS(F748,H748,Lister!$D$7:$D$13))</f>
        <v/>
      </c>
      <c r="J748" s="53" t="str">
        <f>IF(Ansøgning!H753="","",Ansøgning!H753)</f>
        <v/>
      </c>
      <c r="K748" s="32" t="str">
        <f t="shared" si="77"/>
        <v/>
      </c>
      <c r="L748" s="31" t="str">
        <f>IF(Ansøgning!J753="","",Ansøgning!J753)</f>
        <v/>
      </c>
      <c r="M748" s="18"/>
      <c r="N748" s="31" t="str">
        <f>IF(Ansøgning!K753="","",Ansøgning!K753)</f>
        <v/>
      </c>
      <c r="O748" s="18"/>
      <c r="P748" s="15" t="str">
        <f>IF(Ansøgning!L753="","",Ansøgning!L753)</f>
        <v/>
      </c>
      <c r="Q748" s="46" t="str">
        <f t="shared" si="78"/>
        <v/>
      </c>
      <c r="R748" s="46"/>
      <c r="S748" s="101" t="str">
        <f>IF(Ansøgning!M753="","",Ansøgning!M753)</f>
        <v/>
      </c>
      <c r="T748" s="31" t="str">
        <f t="shared" si="79"/>
        <v/>
      </c>
      <c r="U748" s="102" t="str">
        <f>IF(Ansøgning!O753="","",Ansøgning!O753)</f>
        <v/>
      </c>
      <c r="V748" s="20"/>
      <c r="W748" s="102" t="str">
        <f>IF(Ansøgning!P753="","",Ansøgning!P753)</f>
        <v/>
      </c>
      <c r="X748" s="20"/>
      <c r="Y748" s="31" t="str">
        <f>IF(Ansøgning!Q753="","",Ansøgning!Q753)</f>
        <v/>
      </c>
      <c r="Z748" s="46" t="str">
        <f>IFERROR(MAX(IF(OR(V748="",X748=""),"",IF(AND(AND(MONTH(F748)&gt;=7,MONTH(F748)&lt;8),AND(MONTH(H748)&gt;=7,MONTH(H748)&lt;8)),(NETWORKDAYS(F748,H748,Lister!$D$7:$D$13)-V748)*T748/NETWORKDAYS(Lister!$D$19,Lister!$E$19,Lister!$D$7:$D$13),IF(AND(AND(MONTH(F748)&gt;=7,MONTH(F748)&lt;8),MONTH(H748)&gt;7),(NETWORKDAYS(F748,Lister!$E$19,Lister!$D$7:$D$13)-V748)*T748/NETWORKDAYS(Lister!$D$19,Lister!$E$19,Lister!$D$7:$D$13),IF(MONTH(F748)&gt;7,0)))),0),"")</f>
        <v/>
      </c>
      <c r="AA748" s="31" t="str">
        <f>IF(Ansøgning!R753="","",Ansøgning!R753)</f>
        <v/>
      </c>
      <c r="AB748" s="46" t="str">
        <f>IFERROR(MAX(IF(OR(V748="",X748=""),"",IF(AND(AND(MONTH(F748)&gt;=8,MONTH(F748)&lt;9),AND(MONTH(H748)&gt;=8,MONTH(H748)&lt;9)),(NETWORKDAYS(F748,H748,Lister!$D$7:$D$13)-X748)*T748/NETWORKDAYS(Lister!$D$20,Lister!$E$20,Lister!$D$7:$D$13),IF(AND(MONTH(F748)=7,MONTH(H748)=8),(NETWORKDAYS(Lister!$D$20,H748,Lister!$D$7:$D$13)-X748)*T748/NETWORKDAYS(Lister!$D$20,Lister!$E$20,Lister!$D$7:$D$13),IF(AND(MONTH(F748)=7,MONTH(H748)=7),0)))),0),"")</f>
        <v/>
      </c>
      <c r="AC748" s="15" t="str">
        <f>IF(Ansøgning!U753="","",Ansøgning!U753)</f>
        <v/>
      </c>
      <c r="AD748" s="31" t="str">
        <f t="shared" si="80"/>
        <v/>
      </c>
      <c r="AE748" s="31" t="str">
        <f t="shared" si="81"/>
        <v/>
      </c>
      <c r="AF748" s="51" t="str">
        <f t="shared" si="82"/>
        <v/>
      </c>
      <c r="AG748" s="15" t="str">
        <f t="shared" si="83"/>
        <v/>
      </c>
    </row>
    <row r="749" spans="1:33" x14ac:dyDescent="0.25">
      <c r="A749" s="13" t="str">
        <f>IF(Ansøgning!A754="","",Ansøgning!A754)</f>
        <v/>
      </c>
      <c r="B749" s="13" t="str">
        <f>IF(Ansøgning!B754="","",Ansøgning!B754)</f>
        <v/>
      </c>
      <c r="C749" s="13" t="str">
        <f>IF(Ansøgning!C754="","",Ansøgning!C754)</f>
        <v/>
      </c>
      <c r="D749" s="13" t="str">
        <f>IF(Ansøgning!D754="","",Ansøgning!D754)</f>
        <v/>
      </c>
      <c r="E749" s="14" t="str">
        <f>IF(Ansøgning!E754="","",Ansøgning!E754)</f>
        <v/>
      </c>
      <c r="F749" s="16"/>
      <c r="G749" s="14" t="str">
        <f>IF(Ansøgning!F754="","",Ansøgning!F754)</f>
        <v/>
      </c>
      <c r="H749" s="16"/>
      <c r="I749" s="72" t="str">
        <f>IF(OR(F749="",H749=""),"",NETWORKDAYS(F749,H749,Lister!$D$7:$D$13))</f>
        <v/>
      </c>
      <c r="J749" s="53" t="str">
        <f>IF(Ansøgning!H754="","",Ansøgning!H754)</f>
        <v/>
      </c>
      <c r="K749" s="32" t="str">
        <f t="shared" si="77"/>
        <v/>
      </c>
      <c r="L749" s="31" t="str">
        <f>IF(Ansøgning!J754="","",Ansøgning!J754)</f>
        <v/>
      </c>
      <c r="M749" s="18"/>
      <c r="N749" s="31" t="str">
        <f>IF(Ansøgning!K754="","",Ansøgning!K754)</f>
        <v/>
      </c>
      <c r="O749" s="18"/>
      <c r="P749" s="15" t="str">
        <f>IF(Ansøgning!L754="","",Ansøgning!L754)</f>
        <v/>
      </c>
      <c r="Q749" s="46" t="str">
        <f t="shared" si="78"/>
        <v/>
      </c>
      <c r="R749" s="46"/>
      <c r="S749" s="101" t="str">
        <f>IF(Ansøgning!M754="","",Ansøgning!M754)</f>
        <v/>
      </c>
      <c r="T749" s="31" t="str">
        <f t="shared" si="79"/>
        <v/>
      </c>
      <c r="U749" s="102" t="str">
        <f>IF(Ansøgning!O754="","",Ansøgning!O754)</f>
        <v/>
      </c>
      <c r="V749" s="20"/>
      <c r="W749" s="102" t="str">
        <f>IF(Ansøgning!P754="","",Ansøgning!P754)</f>
        <v/>
      </c>
      <c r="X749" s="20"/>
      <c r="Y749" s="31" t="str">
        <f>IF(Ansøgning!Q754="","",Ansøgning!Q754)</f>
        <v/>
      </c>
      <c r="Z749" s="46" t="str">
        <f>IFERROR(MAX(IF(OR(V749="",X749=""),"",IF(AND(AND(MONTH(F749)&gt;=7,MONTH(F749)&lt;8),AND(MONTH(H749)&gt;=7,MONTH(H749)&lt;8)),(NETWORKDAYS(F749,H749,Lister!$D$7:$D$13)-V749)*T749/NETWORKDAYS(Lister!$D$19,Lister!$E$19,Lister!$D$7:$D$13),IF(AND(AND(MONTH(F749)&gt;=7,MONTH(F749)&lt;8),MONTH(H749)&gt;7),(NETWORKDAYS(F749,Lister!$E$19,Lister!$D$7:$D$13)-V749)*T749/NETWORKDAYS(Lister!$D$19,Lister!$E$19,Lister!$D$7:$D$13),IF(MONTH(F749)&gt;7,0)))),0),"")</f>
        <v/>
      </c>
      <c r="AA749" s="31" t="str">
        <f>IF(Ansøgning!R754="","",Ansøgning!R754)</f>
        <v/>
      </c>
      <c r="AB749" s="46" t="str">
        <f>IFERROR(MAX(IF(OR(V749="",X749=""),"",IF(AND(AND(MONTH(F749)&gt;=8,MONTH(F749)&lt;9),AND(MONTH(H749)&gt;=8,MONTH(H749)&lt;9)),(NETWORKDAYS(F749,H749,Lister!$D$7:$D$13)-X749)*T749/NETWORKDAYS(Lister!$D$20,Lister!$E$20,Lister!$D$7:$D$13),IF(AND(MONTH(F749)=7,MONTH(H749)=8),(NETWORKDAYS(Lister!$D$20,H749,Lister!$D$7:$D$13)-X749)*T749/NETWORKDAYS(Lister!$D$20,Lister!$E$20,Lister!$D$7:$D$13),IF(AND(MONTH(F749)=7,MONTH(H749)=7),0)))),0),"")</f>
        <v/>
      </c>
      <c r="AC749" s="15" t="str">
        <f>IF(Ansøgning!U754="","",Ansøgning!U754)</f>
        <v/>
      </c>
      <c r="AD749" s="31" t="str">
        <f t="shared" si="80"/>
        <v/>
      </c>
      <c r="AE749" s="31" t="str">
        <f t="shared" si="81"/>
        <v/>
      </c>
      <c r="AF749" s="51" t="str">
        <f t="shared" si="82"/>
        <v/>
      </c>
      <c r="AG749" s="15" t="str">
        <f t="shared" si="83"/>
        <v/>
      </c>
    </row>
    <row r="750" spans="1:33" x14ac:dyDescent="0.25">
      <c r="A750" s="13" t="str">
        <f>IF(Ansøgning!A755="","",Ansøgning!A755)</f>
        <v/>
      </c>
      <c r="B750" s="13" t="str">
        <f>IF(Ansøgning!B755="","",Ansøgning!B755)</f>
        <v/>
      </c>
      <c r="C750" s="13" t="str">
        <f>IF(Ansøgning!C755="","",Ansøgning!C755)</f>
        <v/>
      </c>
      <c r="D750" s="13" t="str">
        <f>IF(Ansøgning!D755="","",Ansøgning!D755)</f>
        <v/>
      </c>
      <c r="E750" s="14" t="str">
        <f>IF(Ansøgning!E755="","",Ansøgning!E755)</f>
        <v/>
      </c>
      <c r="F750" s="16"/>
      <c r="G750" s="14" t="str">
        <f>IF(Ansøgning!F755="","",Ansøgning!F755)</f>
        <v/>
      </c>
      <c r="H750" s="16"/>
      <c r="I750" s="72" t="str">
        <f>IF(OR(F750="",H750=""),"",NETWORKDAYS(F750,H750,Lister!$D$7:$D$13))</f>
        <v/>
      </c>
      <c r="J750" s="53" t="str">
        <f>IF(Ansøgning!H755="","",Ansøgning!H755)</f>
        <v/>
      </c>
      <c r="K750" s="32" t="str">
        <f t="shared" si="77"/>
        <v/>
      </c>
      <c r="L750" s="31" t="str">
        <f>IF(Ansøgning!J755="","",Ansøgning!J755)</f>
        <v/>
      </c>
      <c r="M750" s="18"/>
      <c r="N750" s="31" t="str">
        <f>IF(Ansøgning!K755="","",Ansøgning!K755)</f>
        <v/>
      </c>
      <c r="O750" s="18"/>
      <c r="P750" s="15" t="str">
        <f>IF(Ansøgning!L755="","",Ansøgning!L755)</f>
        <v/>
      </c>
      <c r="Q750" s="46" t="str">
        <f t="shared" si="78"/>
        <v/>
      </c>
      <c r="R750" s="46"/>
      <c r="S750" s="101" t="str">
        <f>IF(Ansøgning!M755="","",Ansøgning!M755)</f>
        <v/>
      </c>
      <c r="T750" s="31" t="str">
        <f t="shared" si="79"/>
        <v/>
      </c>
      <c r="U750" s="102" t="str">
        <f>IF(Ansøgning!O755="","",Ansøgning!O755)</f>
        <v/>
      </c>
      <c r="V750" s="20"/>
      <c r="W750" s="102" t="str">
        <f>IF(Ansøgning!P755="","",Ansøgning!P755)</f>
        <v/>
      </c>
      <c r="X750" s="20"/>
      <c r="Y750" s="31" t="str">
        <f>IF(Ansøgning!Q755="","",Ansøgning!Q755)</f>
        <v/>
      </c>
      <c r="Z750" s="46" t="str">
        <f>IFERROR(MAX(IF(OR(V750="",X750=""),"",IF(AND(AND(MONTH(F750)&gt;=7,MONTH(F750)&lt;8),AND(MONTH(H750)&gt;=7,MONTH(H750)&lt;8)),(NETWORKDAYS(F750,H750,Lister!$D$7:$D$13)-V750)*T750/NETWORKDAYS(Lister!$D$19,Lister!$E$19,Lister!$D$7:$D$13),IF(AND(AND(MONTH(F750)&gt;=7,MONTH(F750)&lt;8),MONTH(H750)&gt;7),(NETWORKDAYS(F750,Lister!$E$19,Lister!$D$7:$D$13)-V750)*T750/NETWORKDAYS(Lister!$D$19,Lister!$E$19,Lister!$D$7:$D$13),IF(MONTH(F750)&gt;7,0)))),0),"")</f>
        <v/>
      </c>
      <c r="AA750" s="31" t="str">
        <f>IF(Ansøgning!R755="","",Ansøgning!R755)</f>
        <v/>
      </c>
      <c r="AB750" s="46" t="str">
        <f>IFERROR(MAX(IF(OR(V750="",X750=""),"",IF(AND(AND(MONTH(F750)&gt;=8,MONTH(F750)&lt;9),AND(MONTH(H750)&gt;=8,MONTH(H750)&lt;9)),(NETWORKDAYS(F750,H750,Lister!$D$7:$D$13)-X750)*T750/NETWORKDAYS(Lister!$D$20,Lister!$E$20,Lister!$D$7:$D$13),IF(AND(MONTH(F750)=7,MONTH(H750)=8),(NETWORKDAYS(Lister!$D$20,H750,Lister!$D$7:$D$13)-X750)*T750/NETWORKDAYS(Lister!$D$20,Lister!$E$20,Lister!$D$7:$D$13),IF(AND(MONTH(F750)=7,MONTH(H750)=7),0)))),0),"")</f>
        <v/>
      </c>
      <c r="AC750" s="15" t="str">
        <f>IF(Ansøgning!U755="","",Ansøgning!U755)</f>
        <v/>
      </c>
      <c r="AD750" s="31" t="str">
        <f t="shared" si="80"/>
        <v/>
      </c>
      <c r="AE750" s="31" t="str">
        <f t="shared" si="81"/>
        <v/>
      </c>
      <c r="AF750" s="51" t="str">
        <f t="shared" si="82"/>
        <v/>
      </c>
      <c r="AG750" s="15" t="str">
        <f t="shared" si="83"/>
        <v/>
      </c>
    </row>
    <row r="751" spans="1:33" x14ac:dyDescent="0.25">
      <c r="A751" s="13" t="str">
        <f>IF(Ansøgning!A756="","",Ansøgning!A756)</f>
        <v/>
      </c>
      <c r="B751" s="13" t="str">
        <f>IF(Ansøgning!B756="","",Ansøgning!B756)</f>
        <v/>
      </c>
      <c r="C751" s="13" t="str">
        <f>IF(Ansøgning!C756="","",Ansøgning!C756)</f>
        <v/>
      </c>
      <c r="D751" s="13" t="str">
        <f>IF(Ansøgning!D756="","",Ansøgning!D756)</f>
        <v/>
      </c>
      <c r="E751" s="14" t="str">
        <f>IF(Ansøgning!E756="","",Ansøgning!E756)</f>
        <v/>
      </c>
      <c r="F751" s="16"/>
      <c r="G751" s="14" t="str">
        <f>IF(Ansøgning!F756="","",Ansøgning!F756)</f>
        <v/>
      </c>
      <c r="H751" s="16"/>
      <c r="I751" s="72" t="str">
        <f>IF(OR(F751="",H751=""),"",NETWORKDAYS(F751,H751,Lister!$D$7:$D$13))</f>
        <v/>
      </c>
      <c r="J751" s="53" t="str">
        <f>IF(Ansøgning!H756="","",Ansøgning!H756)</f>
        <v/>
      </c>
      <c r="K751" s="32" t="str">
        <f t="shared" si="77"/>
        <v/>
      </c>
      <c r="L751" s="31" t="str">
        <f>IF(Ansøgning!J756="","",Ansøgning!J756)</f>
        <v/>
      </c>
      <c r="M751" s="18"/>
      <c r="N751" s="31" t="str">
        <f>IF(Ansøgning!K756="","",Ansøgning!K756)</f>
        <v/>
      </c>
      <c r="O751" s="18"/>
      <c r="P751" s="15" t="str">
        <f>IF(Ansøgning!L756="","",Ansøgning!L756)</f>
        <v/>
      </c>
      <c r="Q751" s="46" t="str">
        <f t="shared" si="78"/>
        <v/>
      </c>
      <c r="R751" s="46"/>
      <c r="S751" s="101" t="str">
        <f>IF(Ansøgning!M756="","",Ansøgning!M756)</f>
        <v/>
      </c>
      <c r="T751" s="31" t="str">
        <f t="shared" si="79"/>
        <v/>
      </c>
      <c r="U751" s="102" t="str">
        <f>IF(Ansøgning!O756="","",Ansøgning!O756)</f>
        <v/>
      </c>
      <c r="V751" s="20"/>
      <c r="W751" s="102" t="str">
        <f>IF(Ansøgning!P756="","",Ansøgning!P756)</f>
        <v/>
      </c>
      <c r="X751" s="20"/>
      <c r="Y751" s="31" t="str">
        <f>IF(Ansøgning!Q756="","",Ansøgning!Q756)</f>
        <v/>
      </c>
      <c r="Z751" s="46" t="str">
        <f>IFERROR(MAX(IF(OR(V751="",X751=""),"",IF(AND(AND(MONTH(F751)&gt;=7,MONTH(F751)&lt;8),AND(MONTH(H751)&gt;=7,MONTH(H751)&lt;8)),(NETWORKDAYS(F751,H751,Lister!$D$7:$D$13)-V751)*T751/NETWORKDAYS(Lister!$D$19,Lister!$E$19,Lister!$D$7:$D$13),IF(AND(AND(MONTH(F751)&gt;=7,MONTH(F751)&lt;8),MONTH(H751)&gt;7),(NETWORKDAYS(F751,Lister!$E$19,Lister!$D$7:$D$13)-V751)*T751/NETWORKDAYS(Lister!$D$19,Lister!$E$19,Lister!$D$7:$D$13),IF(MONTH(F751)&gt;7,0)))),0),"")</f>
        <v/>
      </c>
      <c r="AA751" s="31" t="str">
        <f>IF(Ansøgning!R756="","",Ansøgning!R756)</f>
        <v/>
      </c>
      <c r="AB751" s="46" t="str">
        <f>IFERROR(MAX(IF(OR(V751="",X751=""),"",IF(AND(AND(MONTH(F751)&gt;=8,MONTH(F751)&lt;9),AND(MONTH(H751)&gt;=8,MONTH(H751)&lt;9)),(NETWORKDAYS(F751,H751,Lister!$D$7:$D$13)-X751)*T751/NETWORKDAYS(Lister!$D$20,Lister!$E$20,Lister!$D$7:$D$13),IF(AND(MONTH(F751)=7,MONTH(H751)=8),(NETWORKDAYS(Lister!$D$20,H751,Lister!$D$7:$D$13)-X751)*T751/NETWORKDAYS(Lister!$D$20,Lister!$E$20,Lister!$D$7:$D$13),IF(AND(MONTH(F751)=7,MONTH(H751)=7),0)))),0),"")</f>
        <v/>
      </c>
      <c r="AC751" s="15" t="str">
        <f>IF(Ansøgning!U756="","",Ansøgning!U756)</f>
        <v/>
      </c>
      <c r="AD751" s="31" t="str">
        <f t="shared" si="80"/>
        <v/>
      </c>
      <c r="AE751" s="31" t="str">
        <f t="shared" si="81"/>
        <v/>
      </c>
      <c r="AF751" s="51" t="str">
        <f t="shared" si="82"/>
        <v/>
      </c>
      <c r="AG751" s="15" t="str">
        <f t="shared" si="83"/>
        <v/>
      </c>
    </row>
    <row r="752" spans="1:33" x14ac:dyDescent="0.25">
      <c r="A752" s="13" t="str">
        <f>IF(Ansøgning!A757="","",Ansøgning!A757)</f>
        <v/>
      </c>
      <c r="B752" s="13" t="str">
        <f>IF(Ansøgning!B757="","",Ansøgning!B757)</f>
        <v/>
      </c>
      <c r="C752" s="13" t="str">
        <f>IF(Ansøgning!C757="","",Ansøgning!C757)</f>
        <v/>
      </c>
      <c r="D752" s="13" t="str">
        <f>IF(Ansøgning!D757="","",Ansøgning!D757)</f>
        <v/>
      </c>
      <c r="E752" s="14" t="str">
        <f>IF(Ansøgning!E757="","",Ansøgning!E757)</f>
        <v/>
      </c>
      <c r="F752" s="16"/>
      <c r="G752" s="14" t="str">
        <f>IF(Ansøgning!F757="","",Ansøgning!F757)</f>
        <v/>
      </c>
      <c r="H752" s="16"/>
      <c r="I752" s="72" t="str">
        <f>IF(OR(F752="",H752=""),"",NETWORKDAYS(F752,H752,Lister!$D$7:$D$13))</f>
        <v/>
      </c>
      <c r="J752" s="53" t="str">
        <f>IF(Ansøgning!H757="","",Ansøgning!H757)</f>
        <v/>
      </c>
      <c r="K752" s="32" t="str">
        <f t="shared" si="77"/>
        <v/>
      </c>
      <c r="L752" s="31" t="str">
        <f>IF(Ansøgning!J757="","",Ansøgning!J757)</f>
        <v/>
      </c>
      <c r="M752" s="18"/>
      <c r="N752" s="31" t="str">
        <f>IF(Ansøgning!K757="","",Ansøgning!K757)</f>
        <v/>
      </c>
      <c r="O752" s="18"/>
      <c r="P752" s="15" t="str">
        <f>IF(Ansøgning!L757="","",Ansøgning!L757)</f>
        <v/>
      </c>
      <c r="Q752" s="46" t="str">
        <f t="shared" si="78"/>
        <v/>
      </c>
      <c r="R752" s="46"/>
      <c r="S752" s="101" t="str">
        <f>IF(Ansøgning!M757="","",Ansøgning!M757)</f>
        <v/>
      </c>
      <c r="T752" s="31" t="str">
        <f t="shared" si="79"/>
        <v/>
      </c>
      <c r="U752" s="102" t="str">
        <f>IF(Ansøgning!O757="","",Ansøgning!O757)</f>
        <v/>
      </c>
      <c r="V752" s="20"/>
      <c r="W752" s="102" t="str">
        <f>IF(Ansøgning!P757="","",Ansøgning!P757)</f>
        <v/>
      </c>
      <c r="X752" s="20"/>
      <c r="Y752" s="31" t="str">
        <f>IF(Ansøgning!Q757="","",Ansøgning!Q757)</f>
        <v/>
      </c>
      <c r="Z752" s="46" t="str">
        <f>IFERROR(MAX(IF(OR(V752="",X752=""),"",IF(AND(AND(MONTH(F752)&gt;=7,MONTH(F752)&lt;8),AND(MONTH(H752)&gt;=7,MONTH(H752)&lt;8)),(NETWORKDAYS(F752,H752,Lister!$D$7:$D$13)-V752)*T752/NETWORKDAYS(Lister!$D$19,Lister!$E$19,Lister!$D$7:$D$13),IF(AND(AND(MONTH(F752)&gt;=7,MONTH(F752)&lt;8),MONTH(H752)&gt;7),(NETWORKDAYS(F752,Lister!$E$19,Lister!$D$7:$D$13)-V752)*T752/NETWORKDAYS(Lister!$D$19,Lister!$E$19,Lister!$D$7:$D$13),IF(MONTH(F752)&gt;7,0)))),0),"")</f>
        <v/>
      </c>
      <c r="AA752" s="31" t="str">
        <f>IF(Ansøgning!R757="","",Ansøgning!R757)</f>
        <v/>
      </c>
      <c r="AB752" s="46" t="str">
        <f>IFERROR(MAX(IF(OR(V752="",X752=""),"",IF(AND(AND(MONTH(F752)&gt;=8,MONTH(F752)&lt;9),AND(MONTH(H752)&gt;=8,MONTH(H752)&lt;9)),(NETWORKDAYS(F752,H752,Lister!$D$7:$D$13)-X752)*T752/NETWORKDAYS(Lister!$D$20,Lister!$E$20,Lister!$D$7:$D$13),IF(AND(MONTH(F752)=7,MONTH(H752)=8),(NETWORKDAYS(Lister!$D$20,H752,Lister!$D$7:$D$13)-X752)*T752/NETWORKDAYS(Lister!$D$20,Lister!$E$20,Lister!$D$7:$D$13),IF(AND(MONTH(F752)=7,MONTH(H752)=7),0)))),0),"")</f>
        <v/>
      </c>
      <c r="AC752" s="15" t="str">
        <f>IF(Ansøgning!U757="","",Ansøgning!U757)</f>
        <v/>
      </c>
      <c r="AD752" s="31" t="str">
        <f t="shared" si="80"/>
        <v/>
      </c>
      <c r="AE752" s="31" t="str">
        <f t="shared" si="81"/>
        <v/>
      </c>
      <c r="AF752" s="51" t="str">
        <f t="shared" si="82"/>
        <v/>
      </c>
      <c r="AG752" s="15" t="str">
        <f t="shared" si="83"/>
        <v/>
      </c>
    </row>
    <row r="753" spans="1:33" x14ac:dyDescent="0.25">
      <c r="A753" s="13" t="str">
        <f>IF(Ansøgning!A758="","",Ansøgning!A758)</f>
        <v/>
      </c>
      <c r="B753" s="13" t="str">
        <f>IF(Ansøgning!B758="","",Ansøgning!B758)</f>
        <v/>
      </c>
      <c r="C753" s="13" t="str">
        <f>IF(Ansøgning!C758="","",Ansøgning!C758)</f>
        <v/>
      </c>
      <c r="D753" s="13" t="str">
        <f>IF(Ansøgning!D758="","",Ansøgning!D758)</f>
        <v/>
      </c>
      <c r="E753" s="14" t="str">
        <f>IF(Ansøgning!E758="","",Ansøgning!E758)</f>
        <v/>
      </c>
      <c r="F753" s="16"/>
      <c r="G753" s="14" t="str">
        <f>IF(Ansøgning!F758="","",Ansøgning!F758)</f>
        <v/>
      </c>
      <c r="H753" s="16"/>
      <c r="I753" s="72" t="str">
        <f>IF(OR(F753="",H753=""),"",NETWORKDAYS(F753,H753,Lister!$D$7:$D$13))</f>
        <v/>
      </c>
      <c r="J753" s="53" t="str">
        <f>IF(Ansøgning!H758="","",Ansøgning!H758)</f>
        <v/>
      </c>
      <c r="K753" s="32" t="str">
        <f t="shared" si="77"/>
        <v/>
      </c>
      <c r="L753" s="31" t="str">
        <f>IF(Ansøgning!J758="","",Ansøgning!J758)</f>
        <v/>
      </c>
      <c r="M753" s="18"/>
      <c r="N753" s="31" t="str">
        <f>IF(Ansøgning!K758="","",Ansøgning!K758)</f>
        <v/>
      </c>
      <c r="O753" s="18"/>
      <c r="P753" s="15" t="str">
        <f>IF(Ansøgning!L758="","",Ansøgning!L758)</f>
        <v/>
      </c>
      <c r="Q753" s="46" t="str">
        <f t="shared" si="78"/>
        <v/>
      </c>
      <c r="R753" s="46"/>
      <c r="S753" s="101" t="str">
        <f>IF(Ansøgning!M758="","",Ansøgning!M758)</f>
        <v/>
      </c>
      <c r="T753" s="31" t="str">
        <f t="shared" si="79"/>
        <v/>
      </c>
      <c r="U753" s="102" t="str">
        <f>IF(Ansøgning!O758="","",Ansøgning!O758)</f>
        <v/>
      </c>
      <c r="V753" s="20"/>
      <c r="W753" s="102" t="str">
        <f>IF(Ansøgning!P758="","",Ansøgning!P758)</f>
        <v/>
      </c>
      <c r="X753" s="20"/>
      <c r="Y753" s="31" t="str">
        <f>IF(Ansøgning!Q758="","",Ansøgning!Q758)</f>
        <v/>
      </c>
      <c r="Z753" s="46" t="str">
        <f>IFERROR(MAX(IF(OR(V753="",X753=""),"",IF(AND(AND(MONTH(F753)&gt;=7,MONTH(F753)&lt;8),AND(MONTH(H753)&gt;=7,MONTH(H753)&lt;8)),(NETWORKDAYS(F753,H753,Lister!$D$7:$D$13)-V753)*T753/NETWORKDAYS(Lister!$D$19,Lister!$E$19,Lister!$D$7:$D$13),IF(AND(AND(MONTH(F753)&gt;=7,MONTH(F753)&lt;8),MONTH(H753)&gt;7),(NETWORKDAYS(F753,Lister!$E$19,Lister!$D$7:$D$13)-V753)*T753/NETWORKDAYS(Lister!$D$19,Lister!$E$19,Lister!$D$7:$D$13),IF(MONTH(F753)&gt;7,0)))),0),"")</f>
        <v/>
      </c>
      <c r="AA753" s="31" t="str">
        <f>IF(Ansøgning!R758="","",Ansøgning!R758)</f>
        <v/>
      </c>
      <c r="AB753" s="46" t="str">
        <f>IFERROR(MAX(IF(OR(V753="",X753=""),"",IF(AND(AND(MONTH(F753)&gt;=8,MONTH(F753)&lt;9),AND(MONTH(H753)&gt;=8,MONTH(H753)&lt;9)),(NETWORKDAYS(F753,H753,Lister!$D$7:$D$13)-X753)*T753/NETWORKDAYS(Lister!$D$20,Lister!$E$20,Lister!$D$7:$D$13),IF(AND(MONTH(F753)=7,MONTH(H753)=8),(NETWORKDAYS(Lister!$D$20,H753,Lister!$D$7:$D$13)-X753)*T753/NETWORKDAYS(Lister!$D$20,Lister!$E$20,Lister!$D$7:$D$13),IF(AND(MONTH(F753)=7,MONTH(H753)=7),0)))),0),"")</f>
        <v/>
      </c>
      <c r="AC753" s="15" t="str">
        <f>IF(Ansøgning!U758="","",Ansøgning!U758)</f>
        <v/>
      </c>
      <c r="AD753" s="31" t="str">
        <f t="shared" si="80"/>
        <v/>
      </c>
      <c r="AE753" s="31" t="str">
        <f t="shared" si="81"/>
        <v/>
      </c>
      <c r="AF753" s="51" t="str">
        <f t="shared" si="82"/>
        <v/>
      </c>
      <c r="AG753" s="15" t="str">
        <f t="shared" si="83"/>
        <v/>
      </c>
    </row>
    <row r="754" spans="1:33" x14ac:dyDescent="0.25">
      <c r="A754" s="13" t="str">
        <f>IF(Ansøgning!A759="","",Ansøgning!A759)</f>
        <v/>
      </c>
      <c r="B754" s="13" t="str">
        <f>IF(Ansøgning!B759="","",Ansøgning!B759)</f>
        <v/>
      </c>
      <c r="C754" s="13" t="str">
        <f>IF(Ansøgning!C759="","",Ansøgning!C759)</f>
        <v/>
      </c>
      <c r="D754" s="13" t="str">
        <f>IF(Ansøgning!D759="","",Ansøgning!D759)</f>
        <v/>
      </c>
      <c r="E754" s="14" t="str">
        <f>IF(Ansøgning!E759="","",Ansøgning!E759)</f>
        <v/>
      </c>
      <c r="F754" s="16"/>
      <c r="G754" s="14" t="str">
        <f>IF(Ansøgning!F759="","",Ansøgning!F759)</f>
        <v/>
      </c>
      <c r="H754" s="16"/>
      <c r="I754" s="72" t="str">
        <f>IF(OR(F754="",H754=""),"",NETWORKDAYS(F754,H754,Lister!$D$7:$D$13))</f>
        <v/>
      </c>
      <c r="J754" s="53" t="str">
        <f>IF(Ansøgning!H759="","",Ansøgning!H759)</f>
        <v/>
      </c>
      <c r="K754" s="32" t="str">
        <f t="shared" si="77"/>
        <v/>
      </c>
      <c r="L754" s="31" t="str">
        <f>IF(Ansøgning!J759="","",Ansøgning!J759)</f>
        <v/>
      </c>
      <c r="M754" s="18"/>
      <c r="N754" s="31" t="str">
        <f>IF(Ansøgning!K759="","",Ansøgning!K759)</f>
        <v/>
      </c>
      <c r="O754" s="18"/>
      <c r="P754" s="15" t="str">
        <f>IF(Ansøgning!L759="","",Ansøgning!L759)</f>
        <v/>
      </c>
      <c r="Q754" s="46" t="str">
        <f t="shared" si="78"/>
        <v/>
      </c>
      <c r="R754" s="46"/>
      <c r="S754" s="101" t="str">
        <f>IF(Ansøgning!M759="","",Ansøgning!M759)</f>
        <v/>
      </c>
      <c r="T754" s="31" t="str">
        <f t="shared" si="79"/>
        <v/>
      </c>
      <c r="U754" s="102" t="str">
        <f>IF(Ansøgning!O759="","",Ansøgning!O759)</f>
        <v/>
      </c>
      <c r="V754" s="20"/>
      <c r="W754" s="102" t="str">
        <f>IF(Ansøgning!P759="","",Ansøgning!P759)</f>
        <v/>
      </c>
      <c r="X754" s="20"/>
      <c r="Y754" s="31" t="str">
        <f>IF(Ansøgning!Q759="","",Ansøgning!Q759)</f>
        <v/>
      </c>
      <c r="Z754" s="46" t="str">
        <f>IFERROR(MAX(IF(OR(V754="",X754=""),"",IF(AND(AND(MONTH(F754)&gt;=7,MONTH(F754)&lt;8),AND(MONTH(H754)&gt;=7,MONTH(H754)&lt;8)),(NETWORKDAYS(F754,H754,Lister!$D$7:$D$13)-V754)*T754/NETWORKDAYS(Lister!$D$19,Lister!$E$19,Lister!$D$7:$D$13),IF(AND(AND(MONTH(F754)&gt;=7,MONTH(F754)&lt;8),MONTH(H754)&gt;7),(NETWORKDAYS(F754,Lister!$E$19,Lister!$D$7:$D$13)-V754)*T754/NETWORKDAYS(Lister!$D$19,Lister!$E$19,Lister!$D$7:$D$13),IF(MONTH(F754)&gt;7,0)))),0),"")</f>
        <v/>
      </c>
      <c r="AA754" s="31" t="str">
        <f>IF(Ansøgning!R759="","",Ansøgning!R759)</f>
        <v/>
      </c>
      <c r="AB754" s="46" t="str">
        <f>IFERROR(MAX(IF(OR(V754="",X754=""),"",IF(AND(AND(MONTH(F754)&gt;=8,MONTH(F754)&lt;9),AND(MONTH(H754)&gt;=8,MONTH(H754)&lt;9)),(NETWORKDAYS(F754,H754,Lister!$D$7:$D$13)-X754)*T754/NETWORKDAYS(Lister!$D$20,Lister!$E$20,Lister!$D$7:$D$13),IF(AND(MONTH(F754)=7,MONTH(H754)=8),(NETWORKDAYS(Lister!$D$20,H754,Lister!$D$7:$D$13)-X754)*T754/NETWORKDAYS(Lister!$D$20,Lister!$E$20,Lister!$D$7:$D$13),IF(AND(MONTH(F754)=7,MONTH(H754)=7),0)))),0),"")</f>
        <v/>
      </c>
      <c r="AC754" s="15" t="str">
        <f>IF(Ansøgning!U759="","",Ansøgning!U759)</f>
        <v/>
      </c>
      <c r="AD754" s="31" t="str">
        <f t="shared" si="80"/>
        <v/>
      </c>
      <c r="AE754" s="31" t="str">
        <f t="shared" si="81"/>
        <v/>
      </c>
      <c r="AF754" s="51" t="str">
        <f t="shared" si="82"/>
        <v/>
      </c>
      <c r="AG754" s="15" t="str">
        <f t="shared" si="83"/>
        <v/>
      </c>
    </row>
    <row r="755" spans="1:33" x14ac:dyDescent="0.25">
      <c r="A755" s="13" t="str">
        <f>IF(Ansøgning!A760="","",Ansøgning!A760)</f>
        <v/>
      </c>
      <c r="B755" s="13" t="str">
        <f>IF(Ansøgning!B760="","",Ansøgning!B760)</f>
        <v/>
      </c>
      <c r="C755" s="13" t="str">
        <f>IF(Ansøgning!C760="","",Ansøgning!C760)</f>
        <v/>
      </c>
      <c r="D755" s="13" t="str">
        <f>IF(Ansøgning!D760="","",Ansøgning!D760)</f>
        <v/>
      </c>
      <c r="E755" s="14" t="str">
        <f>IF(Ansøgning!E760="","",Ansøgning!E760)</f>
        <v/>
      </c>
      <c r="F755" s="16"/>
      <c r="G755" s="14" t="str">
        <f>IF(Ansøgning!F760="","",Ansøgning!F760)</f>
        <v/>
      </c>
      <c r="H755" s="16"/>
      <c r="I755" s="72" t="str">
        <f>IF(OR(F755="",H755=""),"",NETWORKDAYS(F755,H755,Lister!$D$7:$D$13))</f>
        <v/>
      </c>
      <c r="J755" s="53" t="str">
        <f>IF(Ansøgning!H760="","",Ansøgning!H760)</f>
        <v/>
      </c>
      <c r="K755" s="32" t="str">
        <f t="shared" si="77"/>
        <v/>
      </c>
      <c r="L755" s="31" t="str">
        <f>IF(Ansøgning!J760="","",Ansøgning!J760)</f>
        <v/>
      </c>
      <c r="M755" s="18"/>
      <c r="N755" s="31" t="str">
        <f>IF(Ansøgning!K760="","",Ansøgning!K760)</f>
        <v/>
      </c>
      <c r="O755" s="18"/>
      <c r="P755" s="15" t="str">
        <f>IF(Ansøgning!L760="","",Ansøgning!L760)</f>
        <v/>
      </c>
      <c r="Q755" s="46" t="str">
        <f t="shared" si="78"/>
        <v/>
      </c>
      <c r="R755" s="46"/>
      <c r="S755" s="101" t="str">
        <f>IF(Ansøgning!M760="","",Ansøgning!M760)</f>
        <v/>
      </c>
      <c r="T755" s="31" t="str">
        <f t="shared" si="79"/>
        <v/>
      </c>
      <c r="U755" s="102" t="str">
        <f>IF(Ansøgning!O760="","",Ansøgning!O760)</f>
        <v/>
      </c>
      <c r="V755" s="20"/>
      <c r="W755" s="102" t="str">
        <f>IF(Ansøgning!P760="","",Ansøgning!P760)</f>
        <v/>
      </c>
      <c r="X755" s="20"/>
      <c r="Y755" s="31" t="str">
        <f>IF(Ansøgning!Q760="","",Ansøgning!Q760)</f>
        <v/>
      </c>
      <c r="Z755" s="46" t="str">
        <f>IFERROR(MAX(IF(OR(V755="",X755=""),"",IF(AND(AND(MONTH(F755)&gt;=7,MONTH(F755)&lt;8),AND(MONTH(H755)&gt;=7,MONTH(H755)&lt;8)),(NETWORKDAYS(F755,H755,Lister!$D$7:$D$13)-V755)*T755/NETWORKDAYS(Lister!$D$19,Lister!$E$19,Lister!$D$7:$D$13),IF(AND(AND(MONTH(F755)&gt;=7,MONTH(F755)&lt;8),MONTH(H755)&gt;7),(NETWORKDAYS(F755,Lister!$E$19,Lister!$D$7:$D$13)-V755)*T755/NETWORKDAYS(Lister!$D$19,Lister!$E$19,Lister!$D$7:$D$13),IF(MONTH(F755)&gt;7,0)))),0),"")</f>
        <v/>
      </c>
      <c r="AA755" s="31" t="str">
        <f>IF(Ansøgning!R760="","",Ansøgning!R760)</f>
        <v/>
      </c>
      <c r="AB755" s="46" t="str">
        <f>IFERROR(MAX(IF(OR(V755="",X755=""),"",IF(AND(AND(MONTH(F755)&gt;=8,MONTH(F755)&lt;9),AND(MONTH(H755)&gt;=8,MONTH(H755)&lt;9)),(NETWORKDAYS(F755,H755,Lister!$D$7:$D$13)-X755)*T755/NETWORKDAYS(Lister!$D$20,Lister!$E$20,Lister!$D$7:$D$13),IF(AND(MONTH(F755)=7,MONTH(H755)=8),(NETWORKDAYS(Lister!$D$20,H755,Lister!$D$7:$D$13)-X755)*T755/NETWORKDAYS(Lister!$D$20,Lister!$E$20,Lister!$D$7:$D$13),IF(AND(MONTH(F755)=7,MONTH(H755)=7),0)))),0),"")</f>
        <v/>
      </c>
      <c r="AC755" s="15" t="str">
        <f>IF(Ansøgning!U760="","",Ansøgning!U760)</f>
        <v/>
      </c>
      <c r="AD755" s="31" t="str">
        <f t="shared" si="80"/>
        <v/>
      </c>
      <c r="AE755" s="31" t="str">
        <f t="shared" si="81"/>
        <v/>
      </c>
      <c r="AF755" s="51" t="str">
        <f t="shared" si="82"/>
        <v/>
      </c>
      <c r="AG755" s="15" t="str">
        <f t="shared" si="83"/>
        <v/>
      </c>
    </row>
    <row r="756" spans="1:33" x14ac:dyDescent="0.25">
      <c r="A756" s="13" t="str">
        <f>IF(Ansøgning!A761="","",Ansøgning!A761)</f>
        <v/>
      </c>
      <c r="B756" s="13" t="str">
        <f>IF(Ansøgning!B761="","",Ansøgning!B761)</f>
        <v/>
      </c>
      <c r="C756" s="13" t="str">
        <f>IF(Ansøgning!C761="","",Ansøgning!C761)</f>
        <v/>
      </c>
      <c r="D756" s="13" t="str">
        <f>IF(Ansøgning!D761="","",Ansøgning!D761)</f>
        <v/>
      </c>
      <c r="E756" s="14" t="str">
        <f>IF(Ansøgning!E761="","",Ansøgning!E761)</f>
        <v/>
      </c>
      <c r="F756" s="16"/>
      <c r="G756" s="14" t="str">
        <f>IF(Ansøgning!F761="","",Ansøgning!F761)</f>
        <v/>
      </c>
      <c r="H756" s="16"/>
      <c r="I756" s="72" t="str">
        <f>IF(OR(F756="",H756=""),"",NETWORKDAYS(F756,H756,Lister!$D$7:$D$13))</f>
        <v/>
      </c>
      <c r="J756" s="53" t="str">
        <f>IF(Ansøgning!H761="","",Ansøgning!H761)</f>
        <v/>
      </c>
      <c r="K756" s="32" t="str">
        <f t="shared" si="77"/>
        <v/>
      </c>
      <c r="L756" s="31" t="str">
        <f>IF(Ansøgning!J761="","",Ansøgning!J761)</f>
        <v/>
      </c>
      <c r="M756" s="18"/>
      <c r="N756" s="31" t="str">
        <f>IF(Ansøgning!K761="","",Ansøgning!K761)</f>
        <v/>
      </c>
      <c r="O756" s="18"/>
      <c r="P756" s="15" t="str">
        <f>IF(Ansøgning!L761="","",Ansøgning!L761)</f>
        <v/>
      </c>
      <c r="Q756" s="46" t="str">
        <f t="shared" si="78"/>
        <v/>
      </c>
      <c r="R756" s="46"/>
      <c r="S756" s="101" t="str">
        <f>IF(Ansøgning!M761="","",Ansøgning!M761)</f>
        <v/>
      </c>
      <c r="T756" s="31" t="str">
        <f t="shared" si="79"/>
        <v/>
      </c>
      <c r="U756" s="102" t="str">
        <f>IF(Ansøgning!O761="","",Ansøgning!O761)</f>
        <v/>
      </c>
      <c r="V756" s="20"/>
      <c r="W756" s="102" t="str">
        <f>IF(Ansøgning!P761="","",Ansøgning!P761)</f>
        <v/>
      </c>
      <c r="X756" s="20"/>
      <c r="Y756" s="31" t="str">
        <f>IF(Ansøgning!Q761="","",Ansøgning!Q761)</f>
        <v/>
      </c>
      <c r="Z756" s="46" t="str">
        <f>IFERROR(MAX(IF(OR(V756="",X756=""),"",IF(AND(AND(MONTH(F756)&gt;=7,MONTH(F756)&lt;8),AND(MONTH(H756)&gt;=7,MONTH(H756)&lt;8)),(NETWORKDAYS(F756,H756,Lister!$D$7:$D$13)-V756)*T756/NETWORKDAYS(Lister!$D$19,Lister!$E$19,Lister!$D$7:$D$13),IF(AND(AND(MONTH(F756)&gt;=7,MONTH(F756)&lt;8),MONTH(H756)&gt;7),(NETWORKDAYS(F756,Lister!$E$19,Lister!$D$7:$D$13)-V756)*T756/NETWORKDAYS(Lister!$D$19,Lister!$E$19,Lister!$D$7:$D$13),IF(MONTH(F756)&gt;7,0)))),0),"")</f>
        <v/>
      </c>
      <c r="AA756" s="31" t="str">
        <f>IF(Ansøgning!R761="","",Ansøgning!R761)</f>
        <v/>
      </c>
      <c r="AB756" s="46" t="str">
        <f>IFERROR(MAX(IF(OR(V756="",X756=""),"",IF(AND(AND(MONTH(F756)&gt;=8,MONTH(F756)&lt;9),AND(MONTH(H756)&gt;=8,MONTH(H756)&lt;9)),(NETWORKDAYS(F756,H756,Lister!$D$7:$D$13)-X756)*T756/NETWORKDAYS(Lister!$D$20,Lister!$E$20,Lister!$D$7:$D$13),IF(AND(MONTH(F756)=7,MONTH(H756)=8),(NETWORKDAYS(Lister!$D$20,H756,Lister!$D$7:$D$13)-X756)*T756/NETWORKDAYS(Lister!$D$20,Lister!$E$20,Lister!$D$7:$D$13),IF(AND(MONTH(F756)=7,MONTH(H756)=7),0)))),0),"")</f>
        <v/>
      </c>
      <c r="AC756" s="15" t="str">
        <f>IF(Ansøgning!U761="","",Ansøgning!U761)</f>
        <v/>
      </c>
      <c r="AD756" s="31" t="str">
        <f t="shared" si="80"/>
        <v/>
      </c>
      <c r="AE756" s="31" t="str">
        <f t="shared" si="81"/>
        <v/>
      </c>
      <c r="AF756" s="51" t="str">
        <f t="shared" si="82"/>
        <v/>
      </c>
      <c r="AG756" s="15" t="str">
        <f t="shared" si="83"/>
        <v/>
      </c>
    </row>
    <row r="757" spans="1:33" x14ac:dyDescent="0.25">
      <c r="A757" s="13" t="str">
        <f>IF(Ansøgning!A762="","",Ansøgning!A762)</f>
        <v/>
      </c>
      <c r="B757" s="13" t="str">
        <f>IF(Ansøgning!B762="","",Ansøgning!B762)</f>
        <v/>
      </c>
      <c r="C757" s="13" t="str">
        <f>IF(Ansøgning!C762="","",Ansøgning!C762)</f>
        <v/>
      </c>
      <c r="D757" s="13" t="str">
        <f>IF(Ansøgning!D762="","",Ansøgning!D762)</f>
        <v/>
      </c>
      <c r="E757" s="14" t="str">
        <f>IF(Ansøgning!E762="","",Ansøgning!E762)</f>
        <v/>
      </c>
      <c r="F757" s="16"/>
      <c r="G757" s="14" t="str">
        <f>IF(Ansøgning!F762="","",Ansøgning!F762)</f>
        <v/>
      </c>
      <c r="H757" s="16"/>
      <c r="I757" s="72" t="str">
        <f>IF(OR(F757="",H757=""),"",NETWORKDAYS(F757,H757,Lister!$D$7:$D$13))</f>
        <v/>
      </c>
      <c r="J757" s="53" t="str">
        <f>IF(Ansøgning!H762="","",Ansøgning!H762)</f>
        <v/>
      </c>
      <c r="K757" s="32" t="str">
        <f t="shared" si="77"/>
        <v/>
      </c>
      <c r="L757" s="31" t="str">
        <f>IF(Ansøgning!J762="","",Ansøgning!J762)</f>
        <v/>
      </c>
      <c r="M757" s="18"/>
      <c r="N757" s="31" t="str">
        <f>IF(Ansøgning!K762="","",Ansøgning!K762)</f>
        <v/>
      </c>
      <c r="O757" s="18"/>
      <c r="P757" s="15" t="str">
        <f>IF(Ansøgning!L762="","",Ansøgning!L762)</f>
        <v/>
      </c>
      <c r="Q757" s="46" t="str">
        <f t="shared" si="78"/>
        <v/>
      </c>
      <c r="R757" s="46"/>
      <c r="S757" s="101" t="str">
        <f>IF(Ansøgning!M762="","",Ansøgning!M762)</f>
        <v/>
      </c>
      <c r="T757" s="31" t="str">
        <f t="shared" si="79"/>
        <v/>
      </c>
      <c r="U757" s="102" t="str">
        <f>IF(Ansøgning!O762="","",Ansøgning!O762)</f>
        <v/>
      </c>
      <c r="V757" s="20"/>
      <c r="W757" s="102" t="str">
        <f>IF(Ansøgning!P762="","",Ansøgning!P762)</f>
        <v/>
      </c>
      <c r="X757" s="20"/>
      <c r="Y757" s="31" t="str">
        <f>IF(Ansøgning!Q762="","",Ansøgning!Q762)</f>
        <v/>
      </c>
      <c r="Z757" s="46" t="str">
        <f>IFERROR(MAX(IF(OR(V757="",X757=""),"",IF(AND(AND(MONTH(F757)&gt;=7,MONTH(F757)&lt;8),AND(MONTH(H757)&gt;=7,MONTH(H757)&lt;8)),(NETWORKDAYS(F757,H757,Lister!$D$7:$D$13)-V757)*T757/NETWORKDAYS(Lister!$D$19,Lister!$E$19,Lister!$D$7:$D$13),IF(AND(AND(MONTH(F757)&gt;=7,MONTH(F757)&lt;8),MONTH(H757)&gt;7),(NETWORKDAYS(F757,Lister!$E$19,Lister!$D$7:$D$13)-V757)*T757/NETWORKDAYS(Lister!$D$19,Lister!$E$19,Lister!$D$7:$D$13),IF(MONTH(F757)&gt;7,0)))),0),"")</f>
        <v/>
      </c>
      <c r="AA757" s="31" t="str">
        <f>IF(Ansøgning!R762="","",Ansøgning!R762)</f>
        <v/>
      </c>
      <c r="AB757" s="46" t="str">
        <f>IFERROR(MAX(IF(OR(V757="",X757=""),"",IF(AND(AND(MONTH(F757)&gt;=8,MONTH(F757)&lt;9),AND(MONTH(H757)&gt;=8,MONTH(H757)&lt;9)),(NETWORKDAYS(F757,H757,Lister!$D$7:$D$13)-X757)*T757/NETWORKDAYS(Lister!$D$20,Lister!$E$20,Lister!$D$7:$D$13),IF(AND(MONTH(F757)=7,MONTH(H757)=8),(NETWORKDAYS(Lister!$D$20,H757,Lister!$D$7:$D$13)-X757)*T757/NETWORKDAYS(Lister!$D$20,Lister!$E$20,Lister!$D$7:$D$13),IF(AND(MONTH(F757)=7,MONTH(H757)=7),0)))),0),"")</f>
        <v/>
      </c>
      <c r="AC757" s="15" t="str">
        <f>IF(Ansøgning!U762="","",Ansøgning!U762)</f>
        <v/>
      </c>
      <c r="AD757" s="31" t="str">
        <f t="shared" si="80"/>
        <v/>
      </c>
      <c r="AE757" s="31" t="str">
        <f t="shared" si="81"/>
        <v/>
      </c>
      <c r="AF757" s="51" t="str">
        <f t="shared" si="82"/>
        <v/>
      </c>
      <c r="AG757" s="15" t="str">
        <f t="shared" si="83"/>
        <v/>
      </c>
    </row>
    <row r="758" spans="1:33" x14ac:dyDescent="0.25">
      <c r="A758" s="13" t="str">
        <f>IF(Ansøgning!A763="","",Ansøgning!A763)</f>
        <v/>
      </c>
      <c r="B758" s="13" t="str">
        <f>IF(Ansøgning!B763="","",Ansøgning!B763)</f>
        <v/>
      </c>
      <c r="C758" s="13" t="str">
        <f>IF(Ansøgning!C763="","",Ansøgning!C763)</f>
        <v/>
      </c>
      <c r="D758" s="13" t="str">
        <f>IF(Ansøgning!D763="","",Ansøgning!D763)</f>
        <v/>
      </c>
      <c r="E758" s="14" t="str">
        <f>IF(Ansøgning!E763="","",Ansøgning!E763)</f>
        <v/>
      </c>
      <c r="F758" s="16"/>
      <c r="G758" s="14" t="str">
        <f>IF(Ansøgning!F763="","",Ansøgning!F763)</f>
        <v/>
      </c>
      <c r="H758" s="16"/>
      <c r="I758" s="72" t="str">
        <f>IF(OR(F758="",H758=""),"",NETWORKDAYS(F758,H758,Lister!$D$7:$D$13))</f>
        <v/>
      </c>
      <c r="J758" s="53" t="str">
        <f>IF(Ansøgning!H763="","",Ansøgning!H763)</f>
        <v/>
      </c>
      <c r="K758" s="32" t="str">
        <f t="shared" si="77"/>
        <v/>
      </c>
      <c r="L758" s="31" t="str">
        <f>IF(Ansøgning!J763="","",Ansøgning!J763)</f>
        <v/>
      </c>
      <c r="M758" s="18"/>
      <c r="N758" s="31" t="str">
        <f>IF(Ansøgning!K763="","",Ansøgning!K763)</f>
        <v/>
      </c>
      <c r="O758" s="18"/>
      <c r="P758" s="15" t="str">
        <f>IF(Ansøgning!L763="","",Ansøgning!L763)</f>
        <v/>
      </c>
      <c r="Q758" s="46" t="str">
        <f t="shared" si="78"/>
        <v/>
      </c>
      <c r="R758" s="46"/>
      <c r="S758" s="101" t="str">
        <f>IF(Ansøgning!M763="","",Ansøgning!M763)</f>
        <v/>
      </c>
      <c r="T758" s="31" t="str">
        <f t="shared" si="79"/>
        <v/>
      </c>
      <c r="U758" s="102" t="str">
        <f>IF(Ansøgning!O763="","",Ansøgning!O763)</f>
        <v/>
      </c>
      <c r="V758" s="20"/>
      <c r="W758" s="102" t="str">
        <f>IF(Ansøgning!P763="","",Ansøgning!P763)</f>
        <v/>
      </c>
      <c r="X758" s="20"/>
      <c r="Y758" s="31" t="str">
        <f>IF(Ansøgning!Q763="","",Ansøgning!Q763)</f>
        <v/>
      </c>
      <c r="Z758" s="46" t="str">
        <f>IFERROR(MAX(IF(OR(V758="",X758=""),"",IF(AND(AND(MONTH(F758)&gt;=7,MONTH(F758)&lt;8),AND(MONTH(H758)&gt;=7,MONTH(H758)&lt;8)),(NETWORKDAYS(F758,H758,Lister!$D$7:$D$13)-V758)*T758/NETWORKDAYS(Lister!$D$19,Lister!$E$19,Lister!$D$7:$D$13),IF(AND(AND(MONTH(F758)&gt;=7,MONTH(F758)&lt;8),MONTH(H758)&gt;7),(NETWORKDAYS(F758,Lister!$E$19,Lister!$D$7:$D$13)-V758)*T758/NETWORKDAYS(Lister!$D$19,Lister!$E$19,Lister!$D$7:$D$13),IF(MONTH(F758)&gt;7,0)))),0),"")</f>
        <v/>
      </c>
      <c r="AA758" s="31" t="str">
        <f>IF(Ansøgning!R763="","",Ansøgning!R763)</f>
        <v/>
      </c>
      <c r="AB758" s="46" t="str">
        <f>IFERROR(MAX(IF(OR(V758="",X758=""),"",IF(AND(AND(MONTH(F758)&gt;=8,MONTH(F758)&lt;9),AND(MONTH(H758)&gt;=8,MONTH(H758)&lt;9)),(NETWORKDAYS(F758,H758,Lister!$D$7:$D$13)-X758)*T758/NETWORKDAYS(Lister!$D$20,Lister!$E$20,Lister!$D$7:$D$13),IF(AND(MONTH(F758)=7,MONTH(H758)=8),(NETWORKDAYS(Lister!$D$20,H758,Lister!$D$7:$D$13)-X758)*T758/NETWORKDAYS(Lister!$D$20,Lister!$E$20,Lister!$D$7:$D$13),IF(AND(MONTH(F758)=7,MONTH(H758)=7),0)))),0),"")</f>
        <v/>
      </c>
      <c r="AC758" s="15" t="str">
        <f>IF(Ansøgning!U763="","",Ansøgning!U763)</f>
        <v/>
      </c>
      <c r="AD758" s="31" t="str">
        <f t="shared" si="80"/>
        <v/>
      </c>
      <c r="AE758" s="31" t="str">
        <f t="shared" si="81"/>
        <v/>
      </c>
      <c r="AF758" s="51" t="str">
        <f t="shared" si="82"/>
        <v/>
      </c>
      <c r="AG758" s="15" t="str">
        <f t="shared" si="83"/>
        <v/>
      </c>
    </row>
    <row r="759" spans="1:33" x14ac:dyDescent="0.25">
      <c r="A759" s="13" t="str">
        <f>IF(Ansøgning!A764="","",Ansøgning!A764)</f>
        <v/>
      </c>
      <c r="B759" s="13" t="str">
        <f>IF(Ansøgning!B764="","",Ansøgning!B764)</f>
        <v/>
      </c>
      <c r="C759" s="13" t="str">
        <f>IF(Ansøgning!C764="","",Ansøgning!C764)</f>
        <v/>
      </c>
      <c r="D759" s="13" t="str">
        <f>IF(Ansøgning!D764="","",Ansøgning!D764)</f>
        <v/>
      </c>
      <c r="E759" s="14" t="str">
        <f>IF(Ansøgning!E764="","",Ansøgning!E764)</f>
        <v/>
      </c>
      <c r="F759" s="16"/>
      <c r="G759" s="14" t="str">
        <f>IF(Ansøgning!F764="","",Ansøgning!F764)</f>
        <v/>
      </c>
      <c r="H759" s="16"/>
      <c r="I759" s="72" t="str">
        <f>IF(OR(F759="",H759=""),"",NETWORKDAYS(F759,H759,Lister!$D$7:$D$13))</f>
        <v/>
      </c>
      <c r="J759" s="53" t="str">
        <f>IF(Ansøgning!H764="","",Ansøgning!H764)</f>
        <v/>
      </c>
      <c r="K759" s="32" t="str">
        <f t="shared" si="77"/>
        <v/>
      </c>
      <c r="L759" s="31" t="str">
        <f>IF(Ansøgning!J764="","",Ansøgning!J764)</f>
        <v/>
      </c>
      <c r="M759" s="18"/>
      <c r="N759" s="31" t="str">
        <f>IF(Ansøgning!K764="","",Ansøgning!K764)</f>
        <v/>
      </c>
      <c r="O759" s="18"/>
      <c r="P759" s="15" t="str">
        <f>IF(Ansøgning!L764="","",Ansøgning!L764)</f>
        <v/>
      </c>
      <c r="Q759" s="46" t="str">
        <f t="shared" si="78"/>
        <v/>
      </c>
      <c r="R759" s="46"/>
      <c r="S759" s="101" t="str">
        <f>IF(Ansøgning!M764="","",Ansøgning!M764)</f>
        <v/>
      </c>
      <c r="T759" s="31" t="str">
        <f t="shared" si="79"/>
        <v/>
      </c>
      <c r="U759" s="102" t="str">
        <f>IF(Ansøgning!O764="","",Ansøgning!O764)</f>
        <v/>
      </c>
      <c r="V759" s="20"/>
      <c r="W759" s="102" t="str">
        <f>IF(Ansøgning!P764="","",Ansøgning!P764)</f>
        <v/>
      </c>
      <c r="X759" s="20"/>
      <c r="Y759" s="31" t="str">
        <f>IF(Ansøgning!Q764="","",Ansøgning!Q764)</f>
        <v/>
      </c>
      <c r="Z759" s="46" t="str">
        <f>IFERROR(MAX(IF(OR(V759="",X759=""),"",IF(AND(AND(MONTH(F759)&gt;=7,MONTH(F759)&lt;8),AND(MONTH(H759)&gt;=7,MONTH(H759)&lt;8)),(NETWORKDAYS(F759,H759,Lister!$D$7:$D$13)-V759)*T759/NETWORKDAYS(Lister!$D$19,Lister!$E$19,Lister!$D$7:$D$13),IF(AND(AND(MONTH(F759)&gt;=7,MONTH(F759)&lt;8),MONTH(H759)&gt;7),(NETWORKDAYS(F759,Lister!$E$19,Lister!$D$7:$D$13)-V759)*T759/NETWORKDAYS(Lister!$D$19,Lister!$E$19,Lister!$D$7:$D$13),IF(MONTH(F759)&gt;7,0)))),0),"")</f>
        <v/>
      </c>
      <c r="AA759" s="31" t="str">
        <f>IF(Ansøgning!R764="","",Ansøgning!R764)</f>
        <v/>
      </c>
      <c r="AB759" s="46" t="str">
        <f>IFERROR(MAX(IF(OR(V759="",X759=""),"",IF(AND(AND(MONTH(F759)&gt;=8,MONTH(F759)&lt;9),AND(MONTH(H759)&gt;=8,MONTH(H759)&lt;9)),(NETWORKDAYS(F759,H759,Lister!$D$7:$D$13)-X759)*T759/NETWORKDAYS(Lister!$D$20,Lister!$E$20,Lister!$D$7:$D$13),IF(AND(MONTH(F759)=7,MONTH(H759)=8),(NETWORKDAYS(Lister!$D$20,H759,Lister!$D$7:$D$13)-X759)*T759/NETWORKDAYS(Lister!$D$20,Lister!$E$20,Lister!$D$7:$D$13),IF(AND(MONTH(F759)=7,MONTH(H759)=7),0)))),0),"")</f>
        <v/>
      </c>
      <c r="AC759" s="15" t="str">
        <f>IF(Ansøgning!U764="","",Ansøgning!U764)</f>
        <v/>
      </c>
      <c r="AD759" s="31" t="str">
        <f t="shared" si="80"/>
        <v/>
      </c>
      <c r="AE759" s="31" t="str">
        <f t="shared" si="81"/>
        <v/>
      </c>
      <c r="AF759" s="51" t="str">
        <f t="shared" si="82"/>
        <v/>
      </c>
      <c r="AG759" s="15" t="str">
        <f t="shared" si="83"/>
        <v/>
      </c>
    </row>
    <row r="760" spans="1:33" x14ac:dyDescent="0.25">
      <c r="A760" s="13" t="str">
        <f>IF(Ansøgning!A765="","",Ansøgning!A765)</f>
        <v/>
      </c>
      <c r="B760" s="13" t="str">
        <f>IF(Ansøgning!B765="","",Ansøgning!B765)</f>
        <v/>
      </c>
      <c r="C760" s="13" t="str">
        <f>IF(Ansøgning!C765="","",Ansøgning!C765)</f>
        <v/>
      </c>
      <c r="D760" s="13" t="str">
        <f>IF(Ansøgning!D765="","",Ansøgning!D765)</f>
        <v/>
      </c>
      <c r="E760" s="14" t="str">
        <f>IF(Ansøgning!E765="","",Ansøgning!E765)</f>
        <v/>
      </c>
      <c r="F760" s="16"/>
      <c r="G760" s="14" t="str">
        <f>IF(Ansøgning!F765="","",Ansøgning!F765)</f>
        <v/>
      </c>
      <c r="H760" s="16"/>
      <c r="I760" s="72" t="str">
        <f>IF(OR(F760="",H760=""),"",NETWORKDAYS(F760,H760,Lister!$D$7:$D$13))</f>
        <v/>
      </c>
      <c r="J760" s="53" t="str">
        <f>IF(Ansøgning!H765="","",Ansøgning!H765)</f>
        <v/>
      </c>
      <c r="K760" s="32" t="str">
        <f t="shared" si="77"/>
        <v/>
      </c>
      <c r="L760" s="31" t="str">
        <f>IF(Ansøgning!J765="","",Ansøgning!J765)</f>
        <v/>
      </c>
      <c r="M760" s="18"/>
      <c r="N760" s="31" t="str">
        <f>IF(Ansøgning!K765="","",Ansøgning!K765)</f>
        <v/>
      </c>
      <c r="O760" s="18"/>
      <c r="P760" s="15" t="str">
        <f>IF(Ansøgning!L765="","",Ansøgning!L765)</f>
        <v/>
      </c>
      <c r="Q760" s="46" t="str">
        <f t="shared" si="78"/>
        <v/>
      </c>
      <c r="R760" s="46"/>
      <c r="S760" s="101" t="str">
        <f>IF(Ansøgning!M765="","",Ansøgning!M765)</f>
        <v/>
      </c>
      <c r="T760" s="31" t="str">
        <f t="shared" si="79"/>
        <v/>
      </c>
      <c r="U760" s="102" t="str">
        <f>IF(Ansøgning!O765="","",Ansøgning!O765)</f>
        <v/>
      </c>
      <c r="V760" s="20"/>
      <c r="W760" s="102" t="str">
        <f>IF(Ansøgning!P765="","",Ansøgning!P765)</f>
        <v/>
      </c>
      <c r="X760" s="20"/>
      <c r="Y760" s="31" t="str">
        <f>IF(Ansøgning!Q765="","",Ansøgning!Q765)</f>
        <v/>
      </c>
      <c r="Z760" s="46" t="str">
        <f>IFERROR(MAX(IF(OR(V760="",X760=""),"",IF(AND(AND(MONTH(F760)&gt;=7,MONTH(F760)&lt;8),AND(MONTH(H760)&gt;=7,MONTH(H760)&lt;8)),(NETWORKDAYS(F760,H760,Lister!$D$7:$D$13)-V760)*T760/NETWORKDAYS(Lister!$D$19,Lister!$E$19,Lister!$D$7:$D$13),IF(AND(AND(MONTH(F760)&gt;=7,MONTH(F760)&lt;8),MONTH(H760)&gt;7),(NETWORKDAYS(F760,Lister!$E$19,Lister!$D$7:$D$13)-V760)*T760/NETWORKDAYS(Lister!$D$19,Lister!$E$19,Lister!$D$7:$D$13),IF(MONTH(F760)&gt;7,0)))),0),"")</f>
        <v/>
      </c>
      <c r="AA760" s="31" t="str">
        <f>IF(Ansøgning!R765="","",Ansøgning!R765)</f>
        <v/>
      </c>
      <c r="AB760" s="46" t="str">
        <f>IFERROR(MAX(IF(OR(V760="",X760=""),"",IF(AND(AND(MONTH(F760)&gt;=8,MONTH(F760)&lt;9),AND(MONTH(H760)&gt;=8,MONTH(H760)&lt;9)),(NETWORKDAYS(F760,H760,Lister!$D$7:$D$13)-X760)*T760/NETWORKDAYS(Lister!$D$20,Lister!$E$20,Lister!$D$7:$D$13),IF(AND(MONTH(F760)=7,MONTH(H760)=8),(NETWORKDAYS(Lister!$D$20,H760,Lister!$D$7:$D$13)-X760)*T760/NETWORKDAYS(Lister!$D$20,Lister!$E$20,Lister!$D$7:$D$13),IF(AND(MONTH(F760)=7,MONTH(H760)=7),0)))),0),"")</f>
        <v/>
      </c>
      <c r="AC760" s="15" t="str">
        <f>IF(Ansøgning!U765="","",Ansøgning!U765)</f>
        <v/>
      </c>
      <c r="AD760" s="31" t="str">
        <f t="shared" si="80"/>
        <v/>
      </c>
      <c r="AE760" s="31" t="str">
        <f t="shared" si="81"/>
        <v/>
      </c>
      <c r="AF760" s="51" t="str">
        <f t="shared" si="82"/>
        <v/>
      </c>
      <c r="AG760" s="15" t="str">
        <f t="shared" si="83"/>
        <v/>
      </c>
    </row>
    <row r="761" spans="1:33" x14ac:dyDescent="0.25">
      <c r="A761" s="13" t="str">
        <f>IF(Ansøgning!A766="","",Ansøgning!A766)</f>
        <v/>
      </c>
      <c r="B761" s="13" t="str">
        <f>IF(Ansøgning!B766="","",Ansøgning!B766)</f>
        <v/>
      </c>
      <c r="C761" s="13" t="str">
        <f>IF(Ansøgning!C766="","",Ansøgning!C766)</f>
        <v/>
      </c>
      <c r="D761" s="13" t="str">
        <f>IF(Ansøgning!D766="","",Ansøgning!D766)</f>
        <v/>
      </c>
      <c r="E761" s="14" t="str">
        <f>IF(Ansøgning!E766="","",Ansøgning!E766)</f>
        <v/>
      </c>
      <c r="F761" s="16"/>
      <c r="G761" s="14" t="str">
        <f>IF(Ansøgning!F766="","",Ansøgning!F766)</f>
        <v/>
      </c>
      <c r="H761" s="16"/>
      <c r="I761" s="72" t="str">
        <f>IF(OR(F761="",H761=""),"",NETWORKDAYS(F761,H761,Lister!$D$7:$D$13))</f>
        <v/>
      </c>
      <c r="J761" s="53" t="str">
        <f>IF(Ansøgning!H766="","",Ansøgning!H766)</f>
        <v/>
      </c>
      <c r="K761" s="32" t="str">
        <f t="shared" si="77"/>
        <v/>
      </c>
      <c r="L761" s="31" t="str">
        <f>IF(Ansøgning!J766="","",Ansøgning!J766)</f>
        <v/>
      </c>
      <c r="M761" s="18"/>
      <c r="N761" s="31" t="str">
        <f>IF(Ansøgning!K766="","",Ansøgning!K766)</f>
        <v/>
      </c>
      <c r="O761" s="18"/>
      <c r="P761" s="15" t="str">
        <f>IF(Ansøgning!L766="","",Ansøgning!L766)</f>
        <v/>
      </c>
      <c r="Q761" s="46" t="str">
        <f t="shared" si="78"/>
        <v/>
      </c>
      <c r="R761" s="46"/>
      <c r="S761" s="101" t="str">
        <f>IF(Ansøgning!M766="","",Ansøgning!M766)</f>
        <v/>
      </c>
      <c r="T761" s="31" t="str">
        <f t="shared" si="79"/>
        <v/>
      </c>
      <c r="U761" s="102" t="str">
        <f>IF(Ansøgning!O766="","",Ansøgning!O766)</f>
        <v/>
      </c>
      <c r="V761" s="20"/>
      <c r="W761" s="102" t="str">
        <f>IF(Ansøgning!P766="","",Ansøgning!P766)</f>
        <v/>
      </c>
      <c r="X761" s="20"/>
      <c r="Y761" s="31" t="str">
        <f>IF(Ansøgning!Q766="","",Ansøgning!Q766)</f>
        <v/>
      </c>
      <c r="Z761" s="46" t="str">
        <f>IFERROR(MAX(IF(OR(V761="",X761=""),"",IF(AND(AND(MONTH(F761)&gt;=7,MONTH(F761)&lt;8),AND(MONTH(H761)&gt;=7,MONTH(H761)&lt;8)),(NETWORKDAYS(F761,H761,Lister!$D$7:$D$13)-V761)*T761/NETWORKDAYS(Lister!$D$19,Lister!$E$19,Lister!$D$7:$D$13),IF(AND(AND(MONTH(F761)&gt;=7,MONTH(F761)&lt;8),MONTH(H761)&gt;7),(NETWORKDAYS(F761,Lister!$E$19,Lister!$D$7:$D$13)-V761)*T761/NETWORKDAYS(Lister!$D$19,Lister!$E$19,Lister!$D$7:$D$13),IF(MONTH(F761)&gt;7,0)))),0),"")</f>
        <v/>
      </c>
      <c r="AA761" s="31" t="str">
        <f>IF(Ansøgning!R766="","",Ansøgning!R766)</f>
        <v/>
      </c>
      <c r="AB761" s="46" t="str">
        <f>IFERROR(MAX(IF(OR(V761="",X761=""),"",IF(AND(AND(MONTH(F761)&gt;=8,MONTH(F761)&lt;9),AND(MONTH(H761)&gt;=8,MONTH(H761)&lt;9)),(NETWORKDAYS(F761,H761,Lister!$D$7:$D$13)-X761)*T761/NETWORKDAYS(Lister!$D$20,Lister!$E$20,Lister!$D$7:$D$13),IF(AND(MONTH(F761)=7,MONTH(H761)=8),(NETWORKDAYS(Lister!$D$20,H761,Lister!$D$7:$D$13)-X761)*T761/NETWORKDAYS(Lister!$D$20,Lister!$E$20,Lister!$D$7:$D$13),IF(AND(MONTH(F761)=7,MONTH(H761)=7),0)))),0),"")</f>
        <v/>
      </c>
      <c r="AC761" s="15" t="str">
        <f>IF(Ansøgning!U766="","",Ansøgning!U766)</f>
        <v/>
      </c>
      <c r="AD761" s="31" t="str">
        <f t="shared" si="80"/>
        <v/>
      </c>
      <c r="AE761" s="31" t="str">
        <f t="shared" si="81"/>
        <v/>
      </c>
      <c r="AF761" s="51" t="str">
        <f t="shared" si="82"/>
        <v/>
      </c>
      <c r="AG761" s="15" t="str">
        <f t="shared" si="83"/>
        <v/>
      </c>
    </row>
    <row r="762" spans="1:33" x14ac:dyDescent="0.25">
      <c r="A762" s="13" t="str">
        <f>IF(Ansøgning!A767="","",Ansøgning!A767)</f>
        <v/>
      </c>
      <c r="B762" s="13" t="str">
        <f>IF(Ansøgning!B767="","",Ansøgning!B767)</f>
        <v/>
      </c>
      <c r="C762" s="13" t="str">
        <f>IF(Ansøgning!C767="","",Ansøgning!C767)</f>
        <v/>
      </c>
      <c r="D762" s="13" t="str">
        <f>IF(Ansøgning!D767="","",Ansøgning!D767)</f>
        <v/>
      </c>
      <c r="E762" s="14" t="str">
        <f>IF(Ansøgning!E767="","",Ansøgning!E767)</f>
        <v/>
      </c>
      <c r="F762" s="16"/>
      <c r="G762" s="14" t="str">
        <f>IF(Ansøgning!F767="","",Ansøgning!F767)</f>
        <v/>
      </c>
      <c r="H762" s="16"/>
      <c r="I762" s="72" t="str">
        <f>IF(OR(F762="",H762=""),"",NETWORKDAYS(F762,H762,Lister!$D$7:$D$13))</f>
        <v/>
      </c>
      <c r="J762" s="53" t="str">
        <f>IF(Ansøgning!H767="","",Ansøgning!H767)</f>
        <v/>
      </c>
      <c r="K762" s="32" t="str">
        <f t="shared" si="77"/>
        <v/>
      </c>
      <c r="L762" s="31" t="str">
        <f>IF(Ansøgning!J767="","",Ansøgning!J767)</f>
        <v/>
      </c>
      <c r="M762" s="18"/>
      <c r="N762" s="31" t="str">
        <f>IF(Ansøgning!K767="","",Ansøgning!K767)</f>
        <v/>
      </c>
      <c r="O762" s="18"/>
      <c r="P762" s="15" t="str">
        <f>IF(Ansøgning!L767="","",Ansøgning!L767)</f>
        <v/>
      </c>
      <c r="Q762" s="46" t="str">
        <f t="shared" si="78"/>
        <v/>
      </c>
      <c r="R762" s="46"/>
      <c r="S762" s="101" t="str">
        <f>IF(Ansøgning!M767="","",Ansøgning!M767)</f>
        <v/>
      </c>
      <c r="T762" s="31" t="str">
        <f t="shared" si="79"/>
        <v/>
      </c>
      <c r="U762" s="102" t="str">
        <f>IF(Ansøgning!O767="","",Ansøgning!O767)</f>
        <v/>
      </c>
      <c r="V762" s="20"/>
      <c r="W762" s="102" t="str">
        <f>IF(Ansøgning!P767="","",Ansøgning!P767)</f>
        <v/>
      </c>
      <c r="X762" s="20"/>
      <c r="Y762" s="31" t="str">
        <f>IF(Ansøgning!Q767="","",Ansøgning!Q767)</f>
        <v/>
      </c>
      <c r="Z762" s="46" t="str">
        <f>IFERROR(MAX(IF(OR(V762="",X762=""),"",IF(AND(AND(MONTH(F762)&gt;=7,MONTH(F762)&lt;8),AND(MONTH(H762)&gt;=7,MONTH(H762)&lt;8)),(NETWORKDAYS(F762,H762,Lister!$D$7:$D$13)-V762)*T762/NETWORKDAYS(Lister!$D$19,Lister!$E$19,Lister!$D$7:$D$13),IF(AND(AND(MONTH(F762)&gt;=7,MONTH(F762)&lt;8),MONTH(H762)&gt;7),(NETWORKDAYS(F762,Lister!$E$19,Lister!$D$7:$D$13)-V762)*T762/NETWORKDAYS(Lister!$D$19,Lister!$E$19,Lister!$D$7:$D$13),IF(MONTH(F762)&gt;7,0)))),0),"")</f>
        <v/>
      </c>
      <c r="AA762" s="31" t="str">
        <f>IF(Ansøgning!R767="","",Ansøgning!R767)</f>
        <v/>
      </c>
      <c r="AB762" s="46" t="str">
        <f>IFERROR(MAX(IF(OR(V762="",X762=""),"",IF(AND(AND(MONTH(F762)&gt;=8,MONTH(F762)&lt;9),AND(MONTH(H762)&gt;=8,MONTH(H762)&lt;9)),(NETWORKDAYS(F762,H762,Lister!$D$7:$D$13)-X762)*T762/NETWORKDAYS(Lister!$D$20,Lister!$E$20,Lister!$D$7:$D$13),IF(AND(MONTH(F762)=7,MONTH(H762)=8),(NETWORKDAYS(Lister!$D$20,H762,Lister!$D$7:$D$13)-X762)*T762/NETWORKDAYS(Lister!$D$20,Lister!$E$20,Lister!$D$7:$D$13),IF(AND(MONTH(F762)=7,MONTH(H762)=7),0)))),0),"")</f>
        <v/>
      </c>
      <c r="AC762" s="15" t="str">
        <f>IF(Ansøgning!U767="","",Ansøgning!U767)</f>
        <v/>
      </c>
      <c r="AD762" s="31" t="str">
        <f t="shared" si="80"/>
        <v/>
      </c>
      <c r="AE762" s="31" t="str">
        <f t="shared" si="81"/>
        <v/>
      </c>
      <c r="AF762" s="51" t="str">
        <f t="shared" si="82"/>
        <v/>
      </c>
      <c r="AG762" s="15" t="str">
        <f t="shared" si="83"/>
        <v/>
      </c>
    </row>
    <row r="763" spans="1:33" x14ac:dyDescent="0.25">
      <c r="A763" s="13" t="str">
        <f>IF(Ansøgning!A768="","",Ansøgning!A768)</f>
        <v/>
      </c>
      <c r="B763" s="13" t="str">
        <f>IF(Ansøgning!B768="","",Ansøgning!B768)</f>
        <v/>
      </c>
      <c r="C763" s="13" t="str">
        <f>IF(Ansøgning!C768="","",Ansøgning!C768)</f>
        <v/>
      </c>
      <c r="D763" s="13" t="str">
        <f>IF(Ansøgning!D768="","",Ansøgning!D768)</f>
        <v/>
      </c>
      <c r="E763" s="14" t="str">
        <f>IF(Ansøgning!E768="","",Ansøgning!E768)</f>
        <v/>
      </c>
      <c r="F763" s="16"/>
      <c r="G763" s="14" t="str">
        <f>IF(Ansøgning!F768="","",Ansøgning!F768)</f>
        <v/>
      </c>
      <c r="H763" s="16"/>
      <c r="I763" s="72" t="str">
        <f>IF(OR(F763="",H763=""),"",NETWORKDAYS(F763,H763,Lister!$D$7:$D$13))</f>
        <v/>
      </c>
      <c r="J763" s="53" t="str">
        <f>IF(Ansøgning!H768="","",Ansøgning!H768)</f>
        <v/>
      </c>
      <c r="K763" s="32" t="str">
        <f t="shared" si="77"/>
        <v/>
      </c>
      <c r="L763" s="31" t="str">
        <f>IF(Ansøgning!J768="","",Ansøgning!J768)</f>
        <v/>
      </c>
      <c r="M763" s="18"/>
      <c r="N763" s="31" t="str">
        <f>IF(Ansøgning!K768="","",Ansøgning!K768)</f>
        <v/>
      </c>
      <c r="O763" s="18"/>
      <c r="P763" s="15" t="str">
        <f>IF(Ansøgning!L768="","",Ansøgning!L768)</f>
        <v/>
      </c>
      <c r="Q763" s="46" t="str">
        <f t="shared" si="78"/>
        <v/>
      </c>
      <c r="R763" s="46"/>
      <c r="S763" s="101" t="str">
        <f>IF(Ansøgning!M768="","",Ansøgning!M768)</f>
        <v/>
      </c>
      <c r="T763" s="31" t="str">
        <f t="shared" si="79"/>
        <v/>
      </c>
      <c r="U763" s="102" t="str">
        <f>IF(Ansøgning!O768="","",Ansøgning!O768)</f>
        <v/>
      </c>
      <c r="V763" s="20"/>
      <c r="W763" s="102" t="str">
        <f>IF(Ansøgning!P768="","",Ansøgning!P768)</f>
        <v/>
      </c>
      <c r="X763" s="20"/>
      <c r="Y763" s="31" t="str">
        <f>IF(Ansøgning!Q768="","",Ansøgning!Q768)</f>
        <v/>
      </c>
      <c r="Z763" s="46" t="str">
        <f>IFERROR(MAX(IF(OR(V763="",X763=""),"",IF(AND(AND(MONTH(F763)&gt;=7,MONTH(F763)&lt;8),AND(MONTH(H763)&gt;=7,MONTH(H763)&lt;8)),(NETWORKDAYS(F763,H763,Lister!$D$7:$D$13)-V763)*T763/NETWORKDAYS(Lister!$D$19,Lister!$E$19,Lister!$D$7:$D$13),IF(AND(AND(MONTH(F763)&gt;=7,MONTH(F763)&lt;8),MONTH(H763)&gt;7),(NETWORKDAYS(F763,Lister!$E$19,Lister!$D$7:$D$13)-V763)*T763/NETWORKDAYS(Lister!$D$19,Lister!$E$19,Lister!$D$7:$D$13),IF(MONTH(F763)&gt;7,0)))),0),"")</f>
        <v/>
      </c>
      <c r="AA763" s="31" t="str">
        <f>IF(Ansøgning!R768="","",Ansøgning!R768)</f>
        <v/>
      </c>
      <c r="AB763" s="46" t="str">
        <f>IFERROR(MAX(IF(OR(V763="",X763=""),"",IF(AND(AND(MONTH(F763)&gt;=8,MONTH(F763)&lt;9),AND(MONTH(H763)&gt;=8,MONTH(H763)&lt;9)),(NETWORKDAYS(F763,H763,Lister!$D$7:$D$13)-X763)*T763/NETWORKDAYS(Lister!$D$20,Lister!$E$20,Lister!$D$7:$D$13),IF(AND(MONTH(F763)=7,MONTH(H763)=8),(NETWORKDAYS(Lister!$D$20,H763,Lister!$D$7:$D$13)-X763)*T763/NETWORKDAYS(Lister!$D$20,Lister!$E$20,Lister!$D$7:$D$13),IF(AND(MONTH(F763)=7,MONTH(H763)=7),0)))),0),"")</f>
        <v/>
      </c>
      <c r="AC763" s="15" t="str">
        <f>IF(Ansøgning!U768="","",Ansøgning!U768)</f>
        <v/>
      </c>
      <c r="AD763" s="31" t="str">
        <f t="shared" si="80"/>
        <v/>
      </c>
      <c r="AE763" s="31" t="str">
        <f t="shared" si="81"/>
        <v/>
      </c>
      <c r="AF763" s="51" t="str">
        <f t="shared" si="82"/>
        <v/>
      </c>
      <c r="AG763" s="15" t="str">
        <f t="shared" si="83"/>
        <v/>
      </c>
    </row>
    <row r="764" spans="1:33" x14ac:dyDescent="0.25">
      <c r="A764" s="13" t="str">
        <f>IF(Ansøgning!A769="","",Ansøgning!A769)</f>
        <v/>
      </c>
      <c r="B764" s="13" t="str">
        <f>IF(Ansøgning!B769="","",Ansøgning!B769)</f>
        <v/>
      </c>
      <c r="C764" s="13" t="str">
        <f>IF(Ansøgning!C769="","",Ansøgning!C769)</f>
        <v/>
      </c>
      <c r="D764" s="13" t="str">
        <f>IF(Ansøgning!D769="","",Ansøgning!D769)</f>
        <v/>
      </c>
      <c r="E764" s="14" t="str">
        <f>IF(Ansøgning!E769="","",Ansøgning!E769)</f>
        <v/>
      </c>
      <c r="F764" s="16"/>
      <c r="G764" s="14" t="str">
        <f>IF(Ansøgning!F769="","",Ansøgning!F769)</f>
        <v/>
      </c>
      <c r="H764" s="16"/>
      <c r="I764" s="72" t="str">
        <f>IF(OR(F764="",H764=""),"",NETWORKDAYS(F764,H764,Lister!$D$7:$D$13))</f>
        <v/>
      </c>
      <c r="J764" s="53" t="str">
        <f>IF(Ansøgning!H769="","",Ansøgning!H769)</f>
        <v/>
      </c>
      <c r="K764" s="32" t="str">
        <f t="shared" si="77"/>
        <v/>
      </c>
      <c r="L764" s="31" t="str">
        <f>IF(Ansøgning!J769="","",Ansøgning!J769)</f>
        <v/>
      </c>
      <c r="M764" s="18"/>
      <c r="N764" s="31" t="str">
        <f>IF(Ansøgning!K769="","",Ansøgning!K769)</f>
        <v/>
      </c>
      <c r="O764" s="18"/>
      <c r="P764" s="15" t="str">
        <f>IF(Ansøgning!L769="","",Ansøgning!L769)</f>
        <v/>
      </c>
      <c r="Q764" s="46" t="str">
        <f t="shared" si="78"/>
        <v/>
      </c>
      <c r="R764" s="46"/>
      <c r="S764" s="101" t="str">
        <f>IF(Ansøgning!M769="","",Ansøgning!M769)</f>
        <v/>
      </c>
      <c r="T764" s="31" t="str">
        <f t="shared" si="79"/>
        <v/>
      </c>
      <c r="U764" s="102" t="str">
        <f>IF(Ansøgning!O769="","",Ansøgning!O769)</f>
        <v/>
      </c>
      <c r="V764" s="20"/>
      <c r="W764" s="102" t="str">
        <f>IF(Ansøgning!P769="","",Ansøgning!P769)</f>
        <v/>
      </c>
      <c r="X764" s="20"/>
      <c r="Y764" s="31" t="str">
        <f>IF(Ansøgning!Q769="","",Ansøgning!Q769)</f>
        <v/>
      </c>
      <c r="Z764" s="46" t="str">
        <f>IFERROR(MAX(IF(OR(V764="",X764=""),"",IF(AND(AND(MONTH(F764)&gt;=7,MONTH(F764)&lt;8),AND(MONTH(H764)&gt;=7,MONTH(H764)&lt;8)),(NETWORKDAYS(F764,H764,Lister!$D$7:$D$13)-V764)*T764/NETWORKDAYS(Lister!$D$19,Lister!$E$19,Lister!$D$7:$D$13),IF(AND(AND(MONTH(F764)&gt;=7,MONTH(F764)&lt;8),MONTH(H764)&gt;7),(NETWORKDAYS(F764,Lister!$E$19,Lister!$D$7:$D$13)-V764)*T764/NETWORKDAYS(Lister!$D$19,Lister!$E$19,Lister!$D$7:$D$13),IF(MONTH(F764)&gt;7,0)))),0),"")</f>
        <v/>
      </c>
      <c r="AA764" s="31" t="str">
        <f>IF(Ansøgning!R769="","",Ansøgning!R769)</f>
        <v/>
      </c>
      <c r="AB764" s="46" t="str">
        <f>IFERROR(MAX(IF(OR(V764="",X764=""),"",IF(AND(AND(MONTH(F764)&gt;=8,MONTH(F764)&lt;9),AND(MONTH(H764)&gt;=8,MONTH(H764)&lt;9)),(NETWORKDAYS(F764,H764,Lister!$D$7:$D$13)-X764)*T764/NETWORKDAYS(Lister!$D$20,Lister!$E$20,Lister!$D$7:$D$13),IF(AND(MONTH(F764)=7,MONTH(H764)=8),(NETWORKDAYS(Lister!$D$20,H764,Lister!$D$7:$D$13)-X764)*T764/NETWORKDAYS(Lister!$D$20,Lister!$E$20,Lister!$D$7:$D$13),IF(AND(MONTH(F764)=7,MONTH(H764)=7),0)))),0),"")</f>
        <v/>
      </c>
      <c r="AC764" s="15" t="str">
        <f>IF(Ansøgning!U769="","",Ansøgning!U769)</f>
        <v/>
      </c>
      <c r="AD764" s="31" t="str">
        <f t="shared" si="80"/>
        <v/>
      </c>
      <c r="AE764" s="31" t="str">
        <f t="shared" si="81"/>
        <v/>
      </c>
      <c r="AF764" s="51" t="str">
        <f t="shared" si="82"/>
        <v/>
      </c>
      <c r="AG764" s="15" t="str">
        <f t="shared" si="83"/>
        <v/>
      </c>
    </row>
    <row r="765" spans="1:33" x14ac:dyDescent="0.25">
      <c r="A765" s="13" t="str">
        <f>IF(Ansøgning!A770="","",Ansøgning!A770)</f>
        <v/>
      </c>
      <c r="B765" s="13" t="str">
        <f>IF(Ansøgning!B770="","",Ansøgning!B770)</f>
        <v/>
      </c>
      <c r="C765" s="13" t="str">
        <f>IF(Ansøgning!C770="","",Ansøgning!C770)</f>
        <v/>
      </c>
      <c r="D765" s="13" t="str">
        <f>IF(Ansøgning!D770="","",Ansøgning!D770)</f>
        <v/>
      </c>
      <c r="E765" s="14" t="str">
        <f>IF(Ansøgning!E770="","",Ansøgning!E770)</f>
        <v/>
      </c>
      <c r="F765" s="16"/>
      <c r="G765" s="14" t="str">
        <f>IF(Ansøgning!F770="","",Ansøgning!F770)</f>
        <v/>
      </c>
      <c r="H765" s="16"/>
      <c r="I765" s="72" t="str">
        <f>IF(OR(F765="",H765=""),"",NETWORKDAYS(F765,H765,Lister!$D$7:$D$13))</f>
        <v/>
      </c>
      <c r="J765" s="53" t="str">
        <f>IF(Ansøgning!H770="","",Ansøgning!H770)</f>
        <v/>
      </c>
      <c r="K765" s="32" t="str">
        <f t="shared" si="77"/>
        <v/>
      </c>
      <c r="L765" s="31" t="str">
        <f>IF(Ansøgning!J770="","",Ansøgning!J770)</f>
        <v/>
      </c>
      <c r="M765" s="18"/>
      <c r="N765" s="31" t="str">
        <f>IF(Ansøgning!K770="","",Ansøgning!K770)</f>
        <v/>
      </c>
      <c r="O765" s="18"/>
      <c r="P765" s="15" t="str">
        <f>IF(Ansøgning!L770="","",Ansøgning!L770)</f>
        <v/>
      </c>
      <c r="Q765" s="46" t="str">
        <f t="shared" si="78"/>
        <v/>
      </c>
      <c r="R765" s="46"/>
      <c r="S765" s="101" t="str">
        <f>IF(Ansøgning!M770="","",Ansøgning!M770)</f>
        <v/>
      </c>
      <c r="T765" s="31" t="str">
        <f t="shared" si="79"/>
        <v/>
      </c>
      <c r="U765" s="102" t="str">
        <f>IF(Ansøgning!O770="","",Ansøgning!O770)</f>
        <v/>
      </c>
      <c r="V765" s="20"/>
      <c r="W765" s="102" t="str">
        <f>IF(Ansøgning!P770="","",Ansøgning!P770)</f>
        <v/>
      </c>
      <c r="X765" s="20"/>
      <c r="Y765" s="31" t="str">
        <f>IF(Ansøgning!Q770="","",Ansøgning!Q770)</f>
        <v/>
      </c>
      <c r="Z765" s="46" t="str">
        <f>IFERROR(MAX(IF(OR(V765="",X765=""),"",IF(AND(AND(MONTH(F765)&gt;=7,MONTH(F765)&lt;8),AND(MONTH(H765)&gt;=7,MONTH(H765)&lt;8)),(NETWORKDAYS(F765,H765,Lister!$D$7:$D$13)-V765)*T765/NETWORKDAYS(Lister!$D$19,Lister!$E$19,Lister!$D$7:$D$13),IF(AND(AND(MONTH(F765)&gt;=7,MONTH(F765)&lt;8),MONTH(H765)&gt;7),(NETWORKDAYS(F765,Lister!$E$19,Lister!$D$7:$D$13)-V765)*T765/NETWORKDAYS(Lister!$D$19,Lister!$E$19,Lister!$D$7:$D$13),IF(MONTH(F765)&gt;7,0)))),0),"")</f>
        <v/>
      </c>
      <c r="AA765" s="31" t="str">
        <f>IF(Ansøgning!R770="","",Ansøgning!R770)</f>
        <v/>
      </c>
      <c r="AB765" s="46" t="str">
        <f>IFERROR(MAX(IF(OR(V765="",X765=""),"",IF(AND(AND(MONTH(F765)&gt;=8,MONTH(F765)&lt;9),AND(MONTH(H765)&gt;=8,MONTH(H765)&lt;9)),(NETWORKDAYS(F765,H765,Lister!$D$7:$D$13)-X765)*T765/NETWORKDAYS(Lister!$D$20,Lister!$E$20,Lister!$D$7:$D$13),IF(AND(MONTH(F765)=7,MONTH(H765)=8),(NETWORKDAYS(Lister!$D$20,H765,Lister!$D$7:$D$13)-X765)*T765/NETWORKDAYS(Lister!$D$20,Lister!$E$20,Lister!$D$7:$D$13),IF(AND(MONTH(F765)=7,MONTH(H765)=7),0)))),0),"")</f>
        <v/>
      </c>
      <c r="AC765" s="15" t="str">
        <f>IF(Ansøgning!U770="","",Ansøgning!U770)</f>
        <v/>
      </c>
      <c r="AD765" s="31" t="str">
        <f t="shared" si="80"/>
        <v/>
      </c>
      <c r="AE765" s="31" t="str">
        <f t="shared" si="81"/>
        <v/>
      </c>
      <c r="AF765" s="51" t="str">
        <f t="shared" si="82"/>
        <v/>
      </c>
      <c r="AG765" s="15" t="str">
        <f t="shared" si="83"/>
        <v/>
      </c>
    </row>
    <row r="766" spans="1:33" x14ac:dyDescent="0.25">
      <c r="A766" s="13" t="str">
        <f>IF(Ansøgning!A771="","",Ansøgning!A771)</f>
        <v/>
      </c>
      <c r="B766" s="13" t="str">
        <f>IF(Ansøgning!B771="","",Ansøgning!B771)</f>
        <v/>
      </c>
      <c r="C766" s="13" t="str">
        <f>IF(Ansøgning!C771="","",Ansøgning!C771)</f>
        <v/>
      </c>
      <c r="D766" s="13" t="str">
        <f>IF(Ansøgning!D771="","",Ansøgning!D771)</f>
        <v/>
      </c>
      <c r="E766" s="14" t="str">
        <f>IF(Ansøgning!E771="","",Ansøgning!E771)</f>
        <v/>
      </c>
      <c r="F766" s="16"/>
      <c r="G766" s="14" t="str">
        <f>IF(Ansøgning!F771="","",Ansøgning!F771)</f>
        <v/>
      </c>
      <c r="H766" s="16"/>
      <c r="I766" s="72" t="str">
        <f>IF(OR(F766="",H766=""),"",NETWORKDAYS(F766,H766,Lister!$D$7:$D$13))</f>
        <v/>
      </c>
      <c r="J766" s="53" t="str">
        <f>IF(Ansøgning!H771="","",Ansøgning!H771)</f>
        <v/>
      </c>
      <c r="K766" s="32" t="str">
        <f t="shared" si="77"/>
        <v/>
      </c>
      <c r="L766" s="31" t="str">
        <f>IF(Ansøgning!J771="","",Ansøgning!J771)</f>
        <v/>
      </c>
      <c r="M766" s="18"/>
      <c r="N766" s="31" t="str">
        <f>IF(Ansøgning!K771="","",Ansøgning!K771)</f>
        <v/>
      </c>
      <c r="O766" s="18"/>
      <c r="P766" s="15" t="str">
        <f>IF(Ansøgning!L771="","",Ansøgning!L771)</f>
        <v/>
      </c>
      <c r="Q766" s="46" t="str">
        <f t="shared" si="78"/>
        <v/>
      </c>
      <c r="R766" s="46"/>
      <c r="S766" s="101" t="str">
        <f>IF(Ansøgning!M771="","",Ansøgning!M771)</f>
        <v/>
      </c>
      <c r="T766" s="31" t="str">
        <f t="shared" si="79"/>
        <v/>
      </c>
      <c r="U766" s="102" t="str">
        <f>IF(Ansøgning!O771="","",Ansøgning!O771)</f>
        <v/>
      </c>
      <c r="V766" s="20"/>
      <c r="W766" s="102" t="str">
        <f>IF(Ansøgning!P771="","",Ansøgning!P771)</f>
        <v/>
      </c>
      <c r="X766" s="20"/>
      <c r="Y766" s="31" t="str">
        <f>IF(Ansøgning!Q771="","",Ansøgning!Q771)</f>
        <v/>
      </c>
      <c r="Z766" s="46" t="str">
        <f>IFERROR(MAX(IF(OR(V766="",X766=""),"",IF(AND(AND(MONTH(F766)&gt;=7,MONTH(F766)&lt;8),AND(MONTH(H766)&gt;=7,MONTH(H766)&lt;8)),(NETWORKDAYS(F766,H766,Lister!$D$7:$D$13)-V766)*T766/NETWORKDAYS(Lister!$D$19,Lister!$E$19,Lister!$D$7:$D$13),IF(AND(AND(MONTH(F766)&gt;=7,MONTH(F766)&lt;8),MONTH(H766)&gt;7),(NETWORKDAYS(F766,Lister!$E$19,Lister!$D$7:$D$13)-V766)*T766/NETWORKDAYS(Lister!$D$19,Lister!$E$19,Lister!$D$7:$D$13),IF(MONTH(F766)&gt;7,0)))),0),"")</f>
        <v/>
      </c>
      <c r="AA766" s="31" t="str">
        <f>IF(Ansøgning!R771="","",Ansøgning!R771)</f>
        <v/>
      </c>
      <c r="AB766" s="46" t="str">
        <f>IFERROR(MAX(IF(OR(V766="",X766=""),"",IF(AND(AND(MONTH(F766)&gt;=8,MONTH(F766)&lt;9),AND(MONTH(H766)&gt;=8,MONTH(H766)&lt;9)),(NETWORKDAYS(F766,H766,Lister!$D$7:$D$13)-X766)*T766/NETWORKDAYS(Lister!$D$20,Lister!$E$20,Lister!$D$7:$D$13),IF(AND(MONTH(F766)=7,MONTH(H766)=8),(NETWORKDAYS(Lister!$D$20,H766,Lister!$D$7:$D$13)-X766)*T766/NETWORKDAYS(Lister!$D$20,Lister!$E$20,Lister!$D$7:$D$13),IF(AND(MONTH(F766)=7,MONTH(H766)=7),0)))),0),"")</f>
        <v/>
      </c>
      <c r="AC766" s="15" t="str">
        <f>IF(Ansøgning!U771="","",Ansøgning!U771)</f>
        <v/>
      </c>
      <c r="AD766" s="31" t="str">
        <f t="shared" si="80"/>
        <v/>
      </c>
      <c r="AE766" s="31" t="str">
        <f t="shared" si="81"/>
        <v/>
      </c>
      <c r="AF766" s="51" t="str">
        <f t="shared" si="82"/>
        <v/>
      </c>
      <c r="AG766" s="15" t="str">
        <f t="shared" si="83"/>
        <v/>
      </c>
    </row>
    <row r="767" spans="1:33" x14ac:dyDescent="0.25">
      <c r="A767" s="13" t="str">
        <f>IF(Ansøgning!A772="","",Ansøgning!A772)</f>
        <v/>
      </c>
      <c r="B767" s="13" t="str">
        <f>IF(Ansøgning!B772="","",Ansøgning!B772)</f>
        <v/>
      </c>
      <c r="C767" s="13" t="str">
        <f>IF(Ansøgning!C772="","",Ansøgning!C772)</f>
        <v/>
      </c>
      <c r="D767" s="13" t="str">
        <f>IF(Ansøgning!D772="","",Ansøgning!D772)</f>
        <v/>
      </c>
      <c r="E767" s="14" t="str">
        <f>IF(Ansøgning!E772="","",Ansøgning!E772)</f>
        <v/>
      </c>
      <c r="F767" s="16"/>
      <c r="G767" s="14" t="str">
        <f>IF(Ansøgning!F772="","",Ansøgning!F772)</f>
        <v/>
      </c>
      <c r="H767" s="16"/>
      <c r="I767" s="72" t="str">
        <f>IF(OR(F767="",H767=""),"",NETWORKDAYS(F767,H767,Lister!$D$7:$D$13))</f>
        <v/>
      </c>
      <c r="J767" s="53" t="str">
        <f>IF(Ansøgning!H772="","",Ansøgning!H772)</f>
        <v/>
      </c>
      <c r="K767" s="32" t="str">
        <f t="shared" si="77"/>
        <v/>
      </c>
      <c r="L767" s="31" t="str">
        <f>IF(Ansøgning!J772="","",Ansøgning!J772)</f>
        <v/>
      </c>
      <c r="M767" s="18"/>
      <c r="N767" s="31" t="str">
        <f>IF(Ansøgning!K772="","",Ansøgning!K772)</f>
        <v/>
      </c>
      <c r="O767" s="18"/>
      <c r="P767" s="15" t="str">
        <f>IF(Ansøgning!L772="","",Ansøgning!L772)</f>
        <v/>
      </c>
      <c r="Q767" s="46" t="str">
        <f t="shared" si="78"/>
        <v/>
      </c>
      <c r="R767" s="46"/>
      <c r="S767" s="101" t="str">
        <f>IF(Ansøgning!M772="","",Ansøgning!M772)</f>
        <v/>
      </c>
      <c r="T767" s="31" t="str">
        <f t="shared" si="79"/>
        <v/>
      </c>
      <c r="U767" s="102" t="str">
        <f>IF(Ansøgning!O772="","",Ansøgning!O772)</f>
        <v/>
      </c>
      <c r="V767" s="20"/>
      <c r="W767" s="102" t="str">
        <f>IF(Ansøgning!P772="","",Ansøgning!P772)</f>
        <v/>
      </c>
      <c r="X767" s="20"/>
      <c r="Y767" s="31" t="str">
        <f>IF(Ansøgning!Q772="","",Ansøgning!Q772)</f>
        <v/>
      </c>
      <c r="Z767" s="46" t="str">
        <f>IFERROR(MAX(IF(OR(V767="",X767=""),"",IF(AND(AND(MONTH(F767)&gt;=7,MONTH(F767)&lt;8),AND(MONTH(H767)&gt;=7,MONTH(H767)&lt;8)),(NETWORKDAYS(F767,H767,Lister!$D$7:$D$13)-V767)*T767/NETWORKDAYS(Lister!$D$19,Lister!$E$19,Lister!$D$7:$D$13),IF(AND(AND(MONTH(F767)&gt;=7,MONTH(F767)&lt;8),MONTH(H767)&gt;7),(NETWORKDAYS(F767,Lister!$E$19,Lister!$D$7:$D$13)-V767)*T767/NETWORKDAYS(Lister!$D$19,Lister!$E$19,Lister!$D$7:$D$13),IF(MONTH(F767)&gt;7,0)))),0),"")</f>
        <v/>
      </c>
      <c r="AA767" s="31" t="str">
        <f>IF(Ansøgning!R772="","",Ansøgning!R772)</f>
        <v/>
      </c>
      <c r="AB767" s="46" t="str">
        <f>IFERROR(MAX(IF(OR(V767="",X767=""),"",IF(AND(AND(MONTH(F767)&gt;=8,MONTH(F767)&lt;9),AND(MONTH(H767)&gt;=8,MONTH(H767)&lt;9)),(NETWORKDAYS(F767,H767,Lister!$D$7:$D$13)-X767)*T767/NETWORKDAYS(Lister!$D$20,Lister!$E$20,Lister!$D$7:$D$13),IF(AND(MONTH(F767)=7,MONTH(H767)=8),(NETWORKDAYS(Lister!$D$20,H767,Lister!$D$7:$D$13)-X767)*T767/NETWORKDAYS(Lister!$D$20,Lister!$E$20,Lister!$D$7:$D$13),IF(AND(MONTH(F767)=7,MONTH(H767)=7),0)))),0),"")</f>
        <v/>
      </c>
      <c r="AC767" s="15" t="str">
        <f>IF(Ansøgning!U772="","",Ansøgning!U772)</f>
        <v/>
      </c>
      <c r="AD767" s="31" t="str">
        <f t="shared" si="80"/>
        <v/>
      </c>
      <c r="AE767" s="31" t="str">
        <f t="shared" si="81"/>
        <v/>
      </c>
      <c r="AF767" s="51" t="str">
        <f t="shared" si="82"/>
        <v/>
      </c>
      <c r="AG767" s="15" t="str">
        <f t="shared" si="83"/>
        <v/>
      </c>
    </row>
    <row r="768" spans="1:33" x14ac:dyDescent="0.25">
      <c r="A768" s="13" t="str">
        <f>IF(Ansøgning!A773="","",Ansøgning!A773)</f>
        <v/>
      </c>
      <c r="B768" s="13" t="str">
        <f>IF(Ansøgning!B773="","",Ansøgning!B773)</f>
        <v/>
      </c>
      <c r="C768" s="13" t="str">
        <f>IF(Ansøgning!C773="","",Ansøgning!C773)</f>
        <v/>
      </c>
      <c r="D768" s="13" t="str">
        <f>IF(Ansøgning!D773="","",Ansøgning!D773)</f>
        <v/>
      </c>
      <c r="E768" s="14" t="str">
        <f>IF(Ansøgning!E773="","",Ansøgning!E773)</f>
        <v/>
      </c>
      <c r="F768" s="16"/>
      <c r="G768" s="14" t="str">
        <f>IF(Ansøgning!F773="","",Ansøgning!F773)</f>
        <v/>
      </c>
      <c r="H768" s="16"/>
      <c r="I768" s="72" t="str">
        <f>IF(OR(F768="",H768=""),"",NETWORKDAYS(F768,H768,Lister!$D$7:$D$13))</f>
        <v/>
      </c>
      <c r="J768" s="53" t="str">
        <f>IF(Ansøgning!H773="","",Ansøgning!H773)</f>
        <v/>
      </c>
      <c r="K768" s="32" t="str">
        <f t="shared" si="77"/>
        <v/>
      </c>
      <c r="L768" s="31" t="str">
        <f>IF(Ansøgning!J773="","",Ansøgning!J773)</f>
        <v/>
      </c>
      <c r="M768" s="18"/>
      <c r="N768" s="31" t="str">
        <f>IF(Ansøgning!K773="","",Ansøgning!K773)</f>
        <v/>
      </c>
      <c r="O768" s="18"/>
      <c r="P768" s="15" t="str">
        <f>IF(Ansøgning!L773="","",Ansøgning!L773)</f>
        <v/>
      </c>
      <c r="Q768" s="46" t="str">
        <f t="shared" si="78"/>
        <v/>
      </c>
      <c r="R768" s="46"/>
      <c r="S768" s="101" t="str">
        <f>IF(Ansøgning!M773="","",Ansøgning!M773)</f>
        <v/>
      </c>
      <c r="T768" s="31" t="str">
        <f t="shared" si="79"/>
        <v/>
      </c>
      <c r="U768" s="102" t="str">
        <f>IF(Ansøgning!O773="","",Ansøgning!O773)</f>
        <v/>
      </c>
      <c r="V768" s="20"/>
      <c r="W768" s="102" t="str">
        <f>IF(Ansøgning!P773="","",Ansøgning!P773)</f>
        <v/>
      </c>
      <c r="X768" s="20"/>
      <c r="Y768" s="31" t="str">
        <f>IF(Ansøgning!Q773="","",Ansøgning!Q773)</f>
        <v/>
      </c>
      <c r="Z768" s="46" t="str">
        <f>IFERROR(MAX(IF(OR(V768="",X768=""),"",IF(AND(AND(MONTH(F768)&gt;=7,MONTH(F768)&lt;8),AND(MONTH(H768)&gt;=7,MONTH(H768)&lt;8)),(NETWORKDAYS(F768,H768,Lister!$D$7:$D$13)-V768)*T768/NETWORKDAYS(Lister!$D$19,Lister!$E$19,Lister!$D$7:$D$13),IF(AND(AND(MONTH(F768)&gt;=7,MONTH(F768)&lt;8),MONTH(H768)&gt;7),(NETWORKDAYS(F768,Lister!$E$19,Lister!$D$7:$D$13)-V768)*T768/NETWORKDAYS(Lister!$D$19,Lister!$E$19,Lister!$D$7:$D$13),IF(MONTH(F768)&gt;7,0)))),0),"")</f>
        <v/>
      </c>
      <c r="AA768" s="31" t="str">
        <f>IF(Ansøgning!R773="","",Ansøgning!R773)</f>
        <v/>
      </c>
      <c r="AB768" s="46" t="str">
        <f>IFERROR(MAX(IF(OR(V768="",X768=""),"",IF(AND(AND(MONTH(F768)&gt;=8,MONTH(F768)&lt;9),AND(MONTH(H768)&gt;=8,MONTH(H768)&lt;9)),(NETWORKDAYS(F768,H768,Lister!$D$7:$D$13)-X768)*T768/NETWORKDAYS(Lister!$D$20,Lister!$E$20,Lister!$D$7:$D$13),IF(AND(MONTH(F768)=7,MONTH(H768)=8),(NETWORKDAYS(Lister!$D$20,H768,Lister!$D$7:$D$13)-X768)*T768/NETWORKDAYS(Lister!$D$20,Lister!$E$20,Lister!$D$7:$D$13),IF(AND(MONTH(F768)=7,MONTH(H768)=7),0)))),0),"")</f>
        <v/>
      </c>
      <c r="AC768" s="15" t="str">
        <f>IF(Ansøgning!U773="","",Ansøgning!U773)</f>
        <v/>
      </c>
      <c r="AD768" s="31" t="str">
        <f t="shared" si="80"/>
        <v/>
      </c>
      <c r="AE768" s="31" t="str">
        <f t="shared" si="81"/>
        <v/>
      </c>
      <c r="AF768" s="51" t="str">
        <f t="shared" si="82"/>
        <v/>
      </c>
      <c r="AG768" s="15" t="str">
        <f t="shared" si="83"/>
        <v/>
      </c>
    </row>
    <row r="769" spans="1:33" x14ac:dyDescent="0.25">
      <c r="A769" s="13" t="str">
        <f>IF(Ansøgning!A774="","",Ansøgning!A774)</f>
        <v/>
      </c>
      <c r="B769" s="13" t="str">
        <f>IF(Ansøgning!B774="","",Ansøgning!B774)</f>
        <v/>
      </c>
      <c r="C769" s="13" t="str">
        <f>IF(Ansøgning!C774="","",Ansøgning!C774)</f>
        <v/>
      </c>
      <c r="D769" s="13" t="str">
        <f>IF(Ansøgning!D774="","",Ansøgning!D774)</f>
        <v/>
      </c>
      <c r="E769" s="14" t="str">
        <f>IF(Ansøgning!E774="","",Ansøgning!E774)</f>
        <v/>
      </c>
      <c r="F769" s="16"/>
      <c r="G769" s="14" t="str">
        <f>IF(Ansøgning!F774="","",Ansøgning!F774)</f>
        <v/>
      </c>
      <c r="H769" s="16"/>
      <c r="I769" s="72" t="str">
        <f>IF(OR(F769="",H769=""),"",NETWORKDAYS(F769,H769,Lister!$D$7:$D$13))</f>
        <v/>
      </c>
      <c r="J769" s="53" t="str">
        <f>IF(Ansøgning!H774="","",Ansøgning!H774)</f>
        <v/>
      </c>
      <c r="K769" s="32" t="str">
        <f t="shared" si="77"/>
        <v/>
      </c>
      <c r="L769" s="31" t="str">
        <f>IF(Ansøgning!J774="","",Ansøgning!J774)</f>
        <v/>
      </c>
      <c r="M769" s="18"/>
      <c r="N769" s="31" t="str">
        <f>IF(Ansøgning!K774="","",Ansøgning!K774)</f>
        <v/>
      </c>
      <c r="O769" s="18"/>
      <c r="P769" s="15" t="str">
        <f>IF(Ansøgning!L774="","",Ansøgning!L774)</f>
        <v/>
      </c>
      <c r="Q769" s="46" t="str">
        <f t="shared" si="78"/>
        <v/>
      </c>
      <c r="R769" s="46"/>
      <c r="S769" s="101" t="str">
        <f>IF(Ansøgning!M774="","",Ansøgning!M774)</f>
        <v/>
      </c>
      <c r="T769" s="31" t="str">
        <f t="shared" si="79"/>
        <v/>
      </c>
      <c r="U769" s="102" t="str">
        <f>IF(Ansøgning!O774="","",Ansøgning!O774)</f>
        <v/>
      </c>
      <c r="V769" s="20"/>
      <c r="W769" s="102" t="str">
        <f>IF(Ansøgning!P774="","",Ansøgning!P774)</f>
        <v/>
      </c>
      <c r="X769" s="20"/>
      <c r="Y769" s="31" t="str">
        <f>IF(Ansøgning!Q774="","",Ansøgning!Q774)</f>
        <v/>
      </c>
      <c r="Z769" s="46" t="str">
        <f>IFERROR(MAX(IF(OR(V769="",X769=""),"",IF(AND(AND(MONTH(F769)&gt;=7,MONTH(F769)&lt;8),AND(MONTH(H769)&gt;=7,MONTH(H769)&lt;8)),(NETWORKDAYS(F769,H769,Lister!$D$7:$D$13)-V769)*T769/NETWORKDAYS(Lister!$D$19,Lister!$E$19,Lister!$D$7:$D$13),IF(AND(AND(MONTH(F769)&gt;=7,MONTH(F769)&lt;8),MONTH(H769)&gt;7),(NETWORKDAYS(F769,Lister!$E$19,Lister!$D$7:$D$13)-V769)*T769/NETWORKDAYS(Lister!$D$19,Lister!$E$19,Lister!$D$7:$D$13),IF(MONTH(F769)&gt;7,0)))),0),"")</f>
        <v/>
      </c>
      <c r="AA769" s="31" t="str">
        <f>IF(Ansøgning!R774="","",Ansøgning!R774)</f>
        <v/>
      </c>
      <c r="AB769" s="46" t="str">
        <f>IFERROR(MAX(IF(OR(V769="",X769=""),"",IF(AND(AND(MONTH(F769)&gt;=8,MONTH(F769)&lt;9),AND(MONTH(H769)&gt;=8,MONTH(H769)&lt;9)),(NETWORKDAYS(F769,H769,Lister!$D$7:$D$13)-X769)*T769/NETWORKDAYS(Lister!$D$20,Lister!$E$20,Lister!$D$7:$D$13),IF(AND(MONTH(F769)=7,MONTH(H769)=8),(NETWORKDAYS(Lister!$D$20,H769,Lister!$D$7:$D$13)-X769)*T769/NETWORKDAYS(Lister!$D$20,Lister!$E$20,Lister!$D$7:$D$13),IF(AND(MONTH(F769)=7,MONTH(H769)=7),0)))),0),"")</f>
        <v/>
      </c>
      <c r="AC769" s="15" t="str">
        <f>IF(Ansøgning!U774="","",Ansøgning!U774)</f>
        <v/>
      </c>
      <c r="AD769" s="31" t="str">
        <f t="shared" si="80"/>
        <v/>
      </c>
      <c r="AE769" s="31" t="str">
        <f t="shared" si="81"/>
        <v/>
      </c>
      <c r="AF769" s="51" t="str">
        <f t="shared" si="82"/>
        <v/>
      </c>
      <c r="AG769" s="15" t="str">
        <f t="shared" si="83"/>
        <v/>
      </c>
    </row>
    <row r="770" spans="1:33" x14ac:dyDescent="0.25">
      <c r="A770" s="13" t="str">
        <f>IF(Ansøgning!A775="","",Ansøgning!A775)</f>
        <v/>
      </c>
      <c r="B770" s="13" t="str">
        <f>IF(Ansøgning!B775="","",Ansøgning!B775)</f>
        <v/>
      </c>
      <c r="C770" s="13" t="str">
        <f>IF(Ansøgning!C775="","",Ansøgning!C775)</f>
        <v/>
      </c>
      <c r="D770" s="13" t="str">
        <f>IF(Ansøgning!D775="","",Ansøgning!D775)</f>
        <v/>
      </c>
      <c r="E770" s="14" t="str">
        <f>IF(Ansøgning!E775="","",Ansøgning!E775)</f>
        <v/>
      </c>
      <c r="F770" s="16"/>
      <c r="G770" s="14" t="str">
        <f>IF(Ansøgning!F775="","",Ansøgning!F775)</f>
        <v/>
      </c>
      <c r="H770" s="16"/>
      <c r="I770" s="72" t="str">
        <f>IF(OR(F770="",H770=""),"",NETWORKDAYS(F770,H770,Lister!$D$7:$D$13))</f>
        <v/>
      </c>
      <c r="J770" s="53" t="str">
        <f>IF(Ansøgning!H775="","",Ansøgning!H775)</f>
        <v/>
      </c>
      <c r="K770" s="32" t="str">
        <f t="shared" si="77"/>
        <v/>
      </c>
      <c r="L770" s="31" t="str">
        <f>IF(Ansøgning!J775="","",Ansøgning!J775)</f>
        <v/>
      </c>
      <c r="M770" s="18"/>
      <c r="N770" s="31" t="str">
        <f>IF(Ansøgning!K775="","",Ansøgning!K775)</f>
        <v/>
      </c>
      <c r="O770" s="18"/>
      <c r="P770" s="15" t="str">
        <f>IF(Ansøgning!L775="","",Ansøgning!L775)</f>
        <v/>
      </c>
      <c r="Q770" s="46" t="str">
        <f t="shared" si="78"/>
        <v/>
      </c>
      <c r="R770" s="46"/>
      <c r="S770" s="101" t="str">
        <f>IF(Ansøgning!M775="","",Ansøgning!M775)</f>
        <v/>
      </c>
      <c r="T770" s="31" t="str">
        <f t="shared" si="79"/>
        <v/>
      </c>
      <c r="U770" s="102" t="str">
        <f>IF(Ansøgning!O775="","",Ansøgning!O775)</f>
        <v/>
      </c>
      <c r="V770" s="20"/>
      <c r="W770" s="102" t="str">
        <f>IF(Ansøgning!P775="","",Ansøgning!P775)</f>
        <v/>
      </c>
      <c r="X770" s="20"/>
      <c r="Y770" s="31" t="str">
        <f>IF(Ansøgning!Q775="","",Ansøgning!Q775)</f>
        <v/>
      </c>
      <c r="Z770" s="46" t="str">
        <f>IFERROR(MAX(IF(OR(V770="",X770=""),"",IF(AND(AND(MONTH(F770)&gt;=7,MONTH(F770)&lt;8),AND(MONTH(H770)&gt;=7,MONTH(H770)&lt;8)),(NETWORKDAYS(F770,H770,Lister!$D$7:$D$13)-V770)*T770/NETWORKDAYS(Lister!$D$19,Lister!$E$19,Lister!$D$7:$D$13),IF(AND(AND(MONTH(F770)&gt;=7,MONTH(F770)&lt;8),MONTH(H770)&gt;7),(NETWORKDAYS(F770,Lister!$E$19,Lister!$D$7:$D$13)-V770)*T770/NETWORKDAYS(Lister!$D$19,Lister!$E$19,Lister!$D$7:$D$13),IF(MONTH(F770)&gt;7,0)))),0),"")</f>
        <v/>
      </c>
      <c r="AA770" s="31" t="str">
        <f>IF(Ansøgning!R775="","",Ansøgning!R775)</f>
        <v/>
      </c>
      <c r="AB770" s="46" t="str">
        <f>IFERROR(MAX(IF(OR(V770="",X770=""),"",IF(AND(AND(MONTH(F770)&gt;=8,MONTH(F770)&lt;9),AND(MONTH(H770)&gt;=8,MONTH(H770)&lt;9)),(NETWORKDAYS(F770,H770,Lister!$D$7:$D$13)-X770)*T770/NETWORKDAYS(Lister!$D$20,Lister!$E$20,Lister!$D$7:$D$13),IF(AND(MONTH(F770)=7,MONTH(H770)=8),(NETWORKDAYS(Lister!$D$20,H770,Lister!$D$7:$D$13)-X770)*T770/NETWORKDAYS(Lister!$D$20,Lister!$E$20,Lister!$D$7:$D$13),IF(AND(MONTH(F770)=7,MONTH(H770)=7),0)))),0),"")</f>
        <v/>
      </c>
      <c r="AC770" s="15" t="str">
        <f>IF(Ansøgning!U775="","",Ansøgning!U775)</f>
        <v/>
      </c>
      <c r="AD770" s="31" t="str">
        <f t="shared" si="80"/>
        <v/>
      </c>
      <c r="AE770" s="31" t="str">
        <f t="shared" si="81"/>
        <v/>
      </c>
      <c r="AF770" s="51" t="str">
        <f t="shared" si="82"/>
        <v/>
      </c>
      <c r="AG770" s="15" t="str">
        <f t="shared" si="83"/>
        <v/>
      </c>
    </row>
    <row r="771" spans="1:33" x14ac:dyDescent="0.25">
      <c r="A771" s="13" t="str">
        <f>IF(Ansøgning!A776="","",Ansøgning!A776)</f>
        <v/>
      </c>
      <c r="B771" s="13" t="str">
        <f>IF(Ansøgning!B776="","",Ansøgning!B776)</f>
        <v/>
      </c>
      <c r="C771" s="13" t="str">
        <f>IF(Ansøgning!C776="","",Ansøgning!C776)</f>
        <v/>
      </c>
      <c r="D771" s="13" t="str">
        <f>IF(Ansøgning!D776="","",Ansøgning!D776)</f>
        <v/>
      </c>
      <c r="E771" s="14" t="str">
        <f>IF(Ansøgning!E776="","",Ansøgning!E776)</f>
        <v/>
      </c>
      <c r="F771" s="16"/>
      <c r="G771" s="14" t="str">
        <f>IF(Ansøgning!F776="","",Ansøgning!F776)</f>
        <v/>
      </c>
      <c r="H771" s="16"/>
      <c r="I771" s="72" t="str">
        <f>IF(OR(F771="",H771=""),"",NETWORKDAYS(F771,H771,Lister!$D$7:$D$13))</f>
        <v/>
      </c>
      <c r="J771" s="53" t="str">
        <f>IF(Ansøgning!H776="","",Ansøgning!H776)</f>
        <v/>
      </c>
      <c r="K771" s="32" t="str">
        <f t="shared" si="77"/>
        <v/>
      </c>
      <c r="L771" s="31" t="str">
        <f>IF(Ansøgning!J776="","",Ansøgning!J776)</f>
        <v/>
      </c>
      <c r="M771" s="18"/>
      <c r="N771" s="31" t="str">
        <f>IF(Ansøgning!K776="","",Ansøgning!K776)</f>
        <v/>
      </c>
      <c r="O771" s="18"/>
      <c r="P771" s="15" t="str">
        <f>IF(Ansøgning!L776="","",Ansøgning!L776)</f>
        <v/>
      </c>
      <c r="Q771" s="46" t="str">
        <f t="shared" si="78"/>
        <v/>
      </c>
      <c r="R771" s="46"/>
      <c r="S771" s="101" t="str">
        <f>IF(Ansøgning!M776="","",Ansøgning!M776)</f>
        <v/>
      </c>
      <c r="T771" s="31" t="str">
        <f t="shared" si="79"/>
        <v/>
      </c>
      <c r="U771" s="102" t="str">
        <f>IF(Ansøgning!O776="","",Ansøgning!O776)</f>
        <v/>
      </c>
      <c r="V771" s="20"/>
      <c r="W771" s="102" t="str">
        <f>IF(Ansøgning!P776="","",Ansøgning!P776)</f>
        <v/>
      </c>
      <c r="X771" s="20"/>
      <c r="Y771" s="31" t="str">
        <f>IF(Ansøgning!Q776="","",Ansøgning!Q776)</f>
        <v/>
      </c>
      <c r="Z771" s="46" t="str">
        <f>IFERROR(MAX(IF(OR(V771="",X771=""),"",IF(AND(AND(MONTH(F771)&gt;=7,MONTH(F771)&lt;8),AND(MONTH(H771)&gt;=7,MONTH(H771)&lt;8)),(NETWORKDAYS(F771,H771,Lister!$D$7:$D$13)-V771)*T771/NETWORKDAYS(Lister!$D$19,Lister!$E$19,Lister!$D$7:$D$13),IF(AND(AND(MONTH(F771)&gt;=7,MONTH(F771)&lt;8),MONTH(H771)&gt;7),(NETWORKDAYS(F771,Lister!$E$19,Lister!$D$7:$D$13)-V771)*T771/NETWORKDAYS(Lister!$D$19,Lister!$E$19,Lister!$D$7:$D$13),IF(MONTH(F771)&gt;7,0)))),0),"")</f>
        <v/>
      </c>
      <c r="AA771" s="31" t="str">
        <f>IF(Ansøgning!R776="","",Ansøgning!R776)</f>
        <v/>
      </c>
      <c r="AB771" s="46" t="str">
        <f>IFERROR(MAX(IF(OR(V771="",X771=""),"",IF(AND(AND(MONTH(F771)&gt;=8,MONTH(F771)&lt;9),AND(MONTH(H771)&gt;=8,MONTH(H771)&lt;9)),(NETWORKDAYS(F771,H771,Lister!$D$7:$D$13)-X771)*T771/NETWORKDAYS(Lister!$D$20,Lister!$E$20,Lister!$D$7:$D$13),IF(AND(MONTH(F771)=7,MONTH(H771)=8),(NETWORKDAYS(Lister!$D$20,H771,Lister!$D$7:$D$13)-X771)*T771/NETWORKDAYS(Lister!$D$20,Lister!$E$20,Lister!$D$7:$D$13),IF(AND(MONTH(F771)=7,MONTH(H771)=7),0)))),0),"")</f>
        <v/>
      </c>
      <c r="AC771" s="15" t="str">
        <f>IF(Ansøgning!U776="","",Ansøgning!U776)</f>
        <v/>
      </c>
      <c r="AD771" s="31" t="str">
        <f t="shared" si="80"/>
        <v/>
      </c>
      <c r="AE771" s="31" t="str">
        <f t="shared" si="81"/>
        <v/>
      </c>
      <c r="AF771" s="51" t="str">
        <f t="shared" si="82"/>
        <v/>
      </c>
      <c r="AG771" s="15" t="str">
        <f t="shared" si="83"/>
        <v/>
      </c>
    </row>
    <row r="772" spans="1:33" x14ac:dyDescent="0.25">
      <c r="A772" s="13" t="str">
        <f>IF(Ansøgning!A777="","",Ansøgning!A777)</f>
        <v/>
      </c>
      <c r="B772" s="13" t="str">
        <f>IF(Ansøgning!B777="","",Ansøgning!B777)</f>
        <v/>
      </c>
      <c r="C772" s="13" t="str">
        <f>IF(Ansøgning!C777="","",Ansøgning!C777)</f>
        <v/>
      </c>
      <c r="D772" s="13" t="str">
        <f>IF(Ansøgning!D777="","",Ansøgning!D777)</f>
        <v/>
      </c>
      <c r="E772" s="14" t="str">
        <f>IF(Ansøgning!E777="","",Ansøgning!E777)</f>
        <v/>
      </c>
      <c r="F772" s="16"/>
      <c r="G772" s="14" t="str">
        <f>IF(Ansøgning!F777="","",Ansøgning!F777)</f>
        <v/>
      </c>
      <c r="H772" s="16"/>
      <c r="I772" s="72" t="str">
        <f>IF(OR(F772="",H772=""),"",NETWORKDAYS(F772,H772,Lister!$D$7:$D$13))</f>
        <v/>
      </c>
      <c r="J772" s="53" t="str">
        <f>IF(Ansøgning!H777="","",Ansøgning!H777)</f>
        <v/>
      </c>
      <c r="K772" s="32" t="str">
        <f t="shared" si="77"/>
        <v/>
      </c>
      <c r="L772" s="31" t="str">
        <f>IF(Ansøgning!J777="","",Ansøgning!J777)</f>
        <v/>
      </c>
      <c r="M772" s="18"/>
      <c r="N772" s="31" t="str">
        <f>IF(Ansøgning!K777="","",Ansøgning!K777)</f>
        <v/>
      </c>
      <c r="O772" s="18"/>
      <c r="P772" s="15" t="str">
        <f>IF(Ansøgning!L777="","",Ansøgning!L777)</f>
        <v/>
      </c>
      <c r="Q772" s="46" t="str">
        <f t="shared" si="78"/>
        <v/>
      </c>
      <c r="R772" s="46"/>
      <c r="S772" s="101" t="str">
        <f>IF(Ansøgning!M777="","",Ansøgning!M777)</f>
        <v/>
      </c>
      <c r="T772" s="31" t="str">
        <f t="shared" si="79"/>
        <v/>
      </c>
      <c r="U772" s="102" t="str">
        <f>IF(Ansøgning!O777="","",Ansøgning!O777)</f>
        <v/>
      </c>
      <c r="V772" s="20"/>
      <c r="W772" s="102" t="str">
        <f>IF(Ansøgning!P777="","",Ansøgning!P777)</f>
        <v/>
      </c>
      <c r="X772" s="20"/>
      <c r="Y772" s="31" t="str">
        <f>IF(Ansøgning!Q777="","",Ansøgning!Q777)</f>
        <v/>
      </c>
      <c r="Z772" s="46" t="str">
        <f>IFERROR(MAX(IF(OR(V772="",X772=""),"",IF(AND(AND(MONTH(F772)&gt;=7,MONTH(F772)&lt;8),AND(MONTH(H772)&gt;=7,MONTH(H772)&lt;8)),(NETWORKDAYS(F772,H772,Lister!$D$7:$D$13)-V772)*T772/NETWORKDAYS(Lister!$D$19,Lister!$E$19,Lister!$D$7:$D$13),IF(AND(AND(MONTH(F772)&gt;=7,MONTH(F772)&lt;8),MONTH(H772)&gt;7),(NETWORKDAYS(F772,Lister!$E$19,Lister!$D$7:$D$13)-V772)*T772/NETWORKDAYS(Lister!$D$19,Lister!$E$19,Lister!$D$7:$D$13),IF(MONTH(F772)&gt;7,0)))),0),"")</f>
        <v/>
      </c>
      <c r="AA772" s="31" t="str">
        <f>IF(Ansøgning!R777="","",Ansøgning!R777)</f>
        <v/>
      </c>
      <c r="AB772" s="46" t="str">
        <f>IFERROR(MAX(IF(OR(V772="",X772=""),"",IF(AND(AND(MONTH(F772)&gt;=8,MONTH(F772)&lt;9),AND(MONTH(H772)&gt;=8,MONTH(H772)&lt;9)),(NETWORKDAYS(F772,H772,Lister!$D$7:$D$13)-X772)*T772/NETWORKDAYS(Lister!$D$20,Lister!$E$20,Lister!$D$7:$D$13),IF(AND(MONTH(F772)=7,MONTH(H772)=8),(NETWORKDAYS(Lister!$D$20,H772,Lister!$D$7:$D$13)-X772)*T772/NETWORKDAYS(Lister!$D$20,Lister!$E$20,Lister!$D$7:$D$13),IF(AND(MONTH(F772)=7,MONTH(H772)=7),0)))),0),"")</f>
        <v/>
      </c>
      <c r="AC772" s="15" t="str">
        <f>IF(Ansøgning!U777="","",Ansøgning!U777)</f>
        <v/>
      </c>
      <c r="AD772" s="31" t="str">
        <f t="shared" si="80"/>
        <v/>
      </c>
      <c r="AE772" s="31" t="str">
        <f t="shared" si="81"/>
        <v/>
      </c>
      <c r="AF772" s="51" t="str">
        <f t="shared" si="82"/>
        <v/>
      </c>
      <c r="AG772" s="15" t="str">
        <f t="shared" si="83"/>
        <v/>
      </c>
    </row>
    <row r="773" spans="1:33" x14ac:dyDescent="0.25">
      <c r="A773" s="13" t="str">
        <f>IF(Ansøgning!A778="","",Ansøgning!A778)</f>
        <v/>
      </c>
      <c r="B773" s="13" t="str">
        <f>IF(Ansøgning!B778="","",Ansøgning!B778)</f>
        <v/>
      </c>
      <c r="C773" s="13" t="str">
        <f>IF(Ansøgning!C778="","",Ansøgning!C778)</f>
        <v/>
      </c>
      <c r="D773" s="13" t="str">
        <f>IF(Ansøgning!D778="","",Ansøgning!D778)</f>
        <v/>
      </c>
      <c r="E773" s="14" t="str">
        <f>IF(Ansøgning!E778="","",Ansøgning!E778)</f>
        <v/>
      </c>
      <c r="F773" s="16"/>
      <c r="G773" s="14" t="str">
        <f>IF(Ansøgning!F778="","",Ansøgning!F778)</f>
        <v/>
      </c>
      <c r="H773" s="16"/>
      <c r="I773" s="72" t="str">
        <f>IF(OR(F773="",H773=""),"",NETWORKDAYS(F773,H773,Lister!$D$7:$D$13))</f>
        <v/>
      </c>
      <c r="J773" s="53" t="str">
        <f>IF(Ansøgning!H778="","",Ansøgning!H778)</f>
        <v/>
      </c>
      <c r="K773" s="32" t="str">
        <f t="shared" si="77"/>
        <v/>
      </c>
      <c r="L773" s="31" t="str">
        <f>IF(Ansøgning!J778="","",Ansøgning!J778)</f>
        <v/>
      </c>
      <c r="M773" s="18"/>
      <c r="N773" s="31" t="str">
        <f>IF(Ansøgning!K778="","",Ansøgning!K778)</f>
        <v/>
      </c>
      <c r="O773" s="18"/>
      <c r="P773" s="15" t="str">
        <f>IF(Ansøgning!L778="","",Ansøgning!L778)</f>
        <v/>
      </c>
      <c r="Q773" s="46" t="str">
        <f t="shared" si="78"/>
        <v/>
      </c>
      <c r="R773" s="46"/>
      <c r="S773" s="101" t="str">
        <f>IF(Ansøgning!M778="","",Ansøgning!M778)</f>
        <v/>
      </c>
      <c r="T773" s="31" t="str">
        <f t="shared" si="79"/>
        <v/>
      </c>
      <c r="U773" s="102" t="str">
        <f>IF(Ansøgning!O778="","",Ansøgning!O778)</f>
        <v/>
      </c>
      <c r="V773" s="20"/>
      <c r="W773" s="102" t="str">
        <f>IF(Ansøgning!P778="","",Ansøgning!P778)</f>
        <v/>
      </c>
      <c r="X773" s="20"/>
      <c r="Y773" s="31" t="str">
        <f>IF(Ansøgning!Q778="","",Ansøgning!Q778)</f>
        <v/>
      </c>
      <c r="Z773" s="46" t="str">
        <f>IFERROR(MAX(IF(OR(V773="",X773=""),"",IF(AND(AND(MONTH(F773)&gt;=7,MONTH(F773)&lt;8),AND(MONTH(H773)&gt;=7,MONTH(H773)&lt;8)),(NETWORKDAYS(F773,H773,Lister!$D$7:$D$13)-V773)*T773/NETWORKDAYS(Lister!$D$19,Lister!$E$19,Lister!$D$7:$D$13),IF(AND(AND(MONTH(F773)&gt;=7,MONTH(F773)&lt;8),MONTH(H773)&gt;7),(NETWORKDAYS(F773,Lister!$E$19,Lister!$D$7:$D$13)-V773)*T773/NETWORKDAYS(Lister!$D$19,Lister!$E$19,Lister!$D$7:$D$13),IF(MONTH(F773)&gt;7,0)))),0),"")</f>
        <v/>
      </c>
      <c r="AA773" s="31" t="str">
        <f>IF(Ansøgning!R778="","",Ansøgning!R778)</f>
        <v/>
      </c>
      <c r="AB773" s="46" t="str">
        <f>IFERROR(MAX(IF(OR(V773="",X773=""),"",IF(AND(AND(MONTH(F773)&gt;=8,MONTH(F773)&lt;9),AND(MONTH(H773)&gt;=8,MONTH(H773)&lt;9)),(NETWORKDAYS(F773,H773,Lister!$D$7:$D$13)-X773)*T773/NETWORKDAYS(Lister!$D$20,Lister!$E$20,Lister!$D$7:$D$13),IF(AND(MONTH(F773)=7,MONTH(H773)=8),(NETWORKDAYS(Lister!$D$20,H773,Lister!$D$7:$D$13)-X773)*T773/NETWORKDAYS(Lister!$D$20,Lister!$E$20,Lister!$D$7:$D$13),IF(AND(MONTH(F773)=7,MONTH(H773)=7),0)))),0),"")</f>
        <v/>
      </c>
      <c r="AC773" s="15" t="str">
        <f>IF(Ansøgning!U778="","",Ansøgning!U778)</f>
        <v/>
      </c>
      <c r="AD773" s="31" t="str">
        <f t="shared" si="80"/>
        <v/>
      </c>
      <c r="AE773" s="31" t="str">
        <f t="shared" si="81"/>
        <v/>
      </c>
      <c r="AF773" s="51" t="str">
        <f t="shared" si="82"/>
        <v/>
      </c>
      <c r="AG773" s="15" t="str">
        <f t="shared" si="83"/>
        <v/>
      </c>
    </row>
    <row r="774" spans="1:33" x14ac:dyDescent="0.25">
      <c r="A774" s="13" t="str">
        <f>IF(Ansøgning!A779="","",Ansøgning!A779)</f>
        <v/>
      </c>
      <c r="B774" s="13" t="str">
        <f>IF(Ansøgning!B779="","",Ansøgning!B779)</f>
        <v/>
      </c>
      <c r="C774" s="13" t="str">
        <f>IF(Ansøgning!C779="","",Ansøgning!C779)</f>
        <v/>
      </c>
      <c r="D774" s="13" t="str">
        <f>IF(Ansøgning!D779="","",Ansøgning!D779)</f>
        <v/>
      </c>
      <c r="E774" s="14" t="str">
        <f>IF(Ansøgning!E779="","",Ansøgning!E779)</f>
        <v/>
      </c>
      <c r="F774" s="16"/>
      <c r="G774" s="14" t="str">
        <f>IF(Ansøgning!F779="","",Ansøgning!F779)</f>
        <v/>
      </c>
      <c r="H774" s="16"/>
      <c r="I774" s="72" t="str">
        <f>IF(OR(F774="",H774=""),"",NETWORKDAYS(F774,H774,Lister!$D$7:$D$13))</f>
        <v/>
      </c>
      <c r="J774" s="53" t="str">
        <f>IF(Ansøgning!H779="","",Ansøgning!H779)</f>
        <v/>
      </c>
      <c r="K774" s="32" t="str">
        <f t="shared" si="77"/>
        <v/>
      </c>
      <c r="L774" s="31" t="str">
        <f>IF(Ansøgning!J779="","",Ansøgning!J779)</f>
        <v/>
      </c>
      <c r="M774" s="18"/>
      <c r="N774" s="31" t="str">
        <f>IF(Ansøgning!K779="","",Ansøgning!K779)</f>
        <v/>
      </c>
      <c r="O774" s="18"/>
      <c r="P774" s="15" t="str">
        <f>IF(Ansøgning!L779="","",Ansøgning!L779)</f>
        <v/>
      </c>
      <c r="Q774" s="46" t="str">
        <f t="shared" si="78"/>
        <v/>
      </c>
      <c r="R774" s="46"/>
      <c r="S774" s="101" t="str">
        <f>IF(Ansøgning!M779="","",Ansøgning!M779)</f>
        <v/>
      </c>
      <c r="T774" s="31" t="str">
        <f t="shared" si="79"/>
        <v/>
      </c>
      <c r="U774" s="102" t="str">
        <f>IF(Ansøgning!O779="","",Ansøgning!O779)</f>
        <v/>
      </c>
      <c r="V774" s="20"/>
      <c r="W774" s="102" t="str">
        <f>IF(Ansøgning!P779="","",Ansøgning!P779)</f>
        <v/>
      </c>
      <c r="X774" s="20"/>
      <c r="Y774" s="31" t="str">
        <f>IF(Ansøgning!Q779="","",Ansøgning!Q779)</f>
        <v/>
      </c>
      <c r="Z774" s="46" t="str">
        <f>IFERROR(MAX(IF(OR(V774="",X774=""),"",IF(AND(AND(MONTH(F774)&gt;=7,MONTH(F774)&lt;8),AND(MONTH(H774)&gt;=7,MONTH(H774)&lt;8)),(NETWORKDAYS(F774,H774,Lister!$D$7:$D$13)-V774)*T774/NETWORKDAYS(Lister!$D$19,Lister!$E$19,Lister!$D$7:$D$13),IF(AND(AND(MONTH(F774)&gt;=7,MONTH(F774)&lt;8),MONTH(H774)&gt;7),(NETWORKDAYS(F774,Lister!$E$19,Lister!$D$7:$D$13)-V774)*T774/NETWORKDAYS(Lister!$D$19,Lister!$E$19,Lister!$D$7:$D$13),IF(MONTH(F774)&gt;7,0)))),0),"")</f>
        <v/>
      </c>
      <c r="AA774" s="31" t="str">
        <f>IF(Ansøgning!R779="","",Ansøgning!R779)</f>
        <v/>
      </c>
      <c r="AB774" s="46" t="str">
        <f>IFERROR(MAX(IF(OR(V774="",X774=""),"",IF(AND(AND(MONTH(F774)&gt;=8,MONTH(F774)&lt;9),AND(MONTH(H774)&gt;=8,MONTH(H774)&lt;9)),(NETWORKDAYS(F774,H774,Lister!$D$7:$D$13)-X774)*T774/NETWORKDAYS(Lister!$D$20,Lister!$E$20,Lister!$D$7:$D$13),IF(AND(MONTH(F774)=7,MONTH(H774)=8),(NETWORKDAYS(Lister!$D$20,H774,Lister!$D$7:$D$13)-X774)*T774/NETWORKDAYS(Lister!$D$20,Lister!$E$20,Lister!$D$7:$D$13),IF(AND(MONTH(F774)=7,MONTH(H774)=7),0)))),0),"")</f>
        <v/>
      </c>
      <c r="AC774" s="15" t="str">
        <f>IF(Ansøgning!U779="","",Ansøgning!U779)</f>
        <v/>
      </c>
      <c r="AD774" s="31" t="str">
        <f t="shared" si="80"/>
        <v/>
      </c>
      <c r="AE774" s="31" t="str">
        <f t="shared" si="81"/>
        <v/>
      </c>
      <c r="AF774" s="51" t="str">
        <f t="shared" si="82"/>
        <v/>
      </c>
      <c r="AG774" s="15" t="str">
        <f t="shared" si="83"/>
        <v/>
      </c>
    </row>
    <row r="775" spans="1:33" x14ac:dyDescent="0.25">
      <c r="A775" s="13" t="str">
        <f>IF(Ansøgning!A780="","",Ansøgning!A780)</f>
        <v/>
      </c>
      <c r="B775" s="13" t="str">
        <f>IF(Ansøgning!B780="","",Ansøgning!B780)</f>
        <v/>
      </c>
      <c r="C775" s="13" t="str">
        <f>IF(Ansøgning!C780="","",Ansøgning!C780)</f>
        <v/>
      </c>
      <c r="D775" s="13" t="str">
        <f>IF(Ansøgning!D780="","",Ansøgning!D780)</f>
        <v/>
      </c>
      <c r="E775" s="14" t="str">
        <f>IF(Ansøgning!E780="","",Ansøgning!E780)</f>
        <v/>
      </c>
      <c r="F775" s="16"/>
      <c r="G775" s="14" t="str">
        <f>IF(Ansøgning!F780="","",Ansøgning!F780)</f>
        <v/>
      </c>
      <c r="H775" s="16"/>
      <c r="I775" s="72" t="str">
        <f>IF(OR(F775="",H775=""),"",NETWORKDAYS(F775,H775,Lister!$D$7:$D$13))</f>
        <v/>
      </c>
      <c r="J775" s="53" t="str">
        <f>IF(Ansøgning!H780="","",Ansøgning!H780)</f>
        <v/>
      </c>
      <c r="K775" s="32" t="str">
        <f t="shared" si="77"/>
        <v/>
      </c>
      <c r="L775" s="31" t="str">
        <f>IF(Ansøgning!J780="","",Ansøgning!J780)</f>
        <v/>
      </c>
      <c r="M775" s="18"/>
      <c r="N775" s="31" t="str">
        <f>IF(Ansøgning!K780="","",Ansøgning!K780)</f>
        <v/>
      </c>
      <c r="O775" s="18"/>
      <c r="P775" s="15" t="str">
        <f>IF(Ansøgning!L780="","",Ansøgning!L780)</f>
        <v/>
      </c>
      <c r="Q775" s="46" t="str">
        <f t="shared" si="78"/>
        <v/>
      </c>
      <c r="R775" s="46"/>
      <c r="S775" s="101" t="str">
        <f>IF(Ansøgning!M780="","",Ansøgning!M780)</f>
        <v/>
      </c>
      <c r="T775" s="31" t="str">
        <f t="shared" si="79"/>
        <v/>
      </c>
      <c r="U775" s="102" t="str">
        <f>IF(Ansøgning!O780="","",Ansøgning!O780)</f>
        <v/>
      </c>
      <c r="V775" s="20"/>
      <c r="W775" s="102" t="str">
        <f>IF(Ansøgning!P780="","",Ansøgning!P780)</f>
        <v/>
      </c>
      <c r="X775" s="20"/>
      <c r="Y775" s="31" t="str">
        <f>IF(Ansøgning!Q780="","",Ansøgning!Q780)</f>
        <v/>
      </c>
      <c r="Z775" s="46" t="str">
        <f>IFERROR(MAX(IF(OR(V775="",X775=""),"",IF(AND(AND(MONTH(F775)&gt;=7,MONTH(F775)&lt;8),AND(MONTH(H775)&gt;=7,MONTH(H775)&lt;8)),(NETWORKDAYS(F775,H775,Lister!$D$7:$D$13)-V775)*T775/NETWORKDAYS(Lister!$D$19,Lister!$E$19,Lister!$D$7:$D$13),IF(AND(AND(MONTH(F775)&gt;=7,MONTH(F775)&lt;8),MONTH(H775)&gt;7),(NETWORKDAYS(F775,Lister!$E$19,Lister!$D$7:$D$13)-V775)*T775/NETWORKDAYS(Lister!$D$19,Lister!$E$19,Lister!$D$7:$D$13),IF(MONTH(F775)&gt;7,0)))),0),"")</f>
        <v/>
      </c>
      <c r="AA775" s="31" t="str">
        <f>IF(Ansøgning!R780="","",Ansøgning!R780)</f>
        <v/>
      </c>
      <c r="AB775" s="46" t="str">
        <f>IFERROR(MAX(IF(OR(V775="",X775=""),"",IF(AND(AND(MONTH(F775)&gt;=8,MONTH(F775)&lt;9),AND(MONTH(H775)&gt;=8,MONTH(H775)&lt;9)),(NETWORKDAYS(F775,H775,Lister!$D$7:$D$13)-X775)*T775/NETWORKDAYS(Lister!$D$20,Lister!$E$20,Lister!$D$7:$D$13),IF(AND(MONTH(F775)=7,MONTH(H775)=8),(NETWORKDAYS(Lister!$D$20,H775,Lister!$D$7:$D$13)-X775)*T775/NETWORKDAYS(Lister!$D$20,Lister!$E$20,Lister!$D$7:$D$13),IF(AND(MONTH(F775)=7,MONTH(H775)=7),0)))),0),"")</f>
        <v/>
      </c>
      <c r="AC775" s="15" t="str">
        <f>IF(Ansøgning!U780="","",Ansøgning!U780)</f>
        <v/>
      </c>
      <c r="AD775" s="31" t="str">
        <f t="shared" si="80"/>
        <v/>
      </c>
      <c r="AE775" s="31" t="str">
        <f t="shared" si="81"/>
        <v/>
      </c>
      <c r="AF775" s="51" t="str">
        <f t="shared" si="82"/>
        <v/>
      </c>
      <c r="AG775" s="15" t="str">
        <f t="shared" si="83"/>
        <v/>
      </c>
    </row>
    <row r="776" spans="1:33" x14ac:dyDescent="0.25">
      <c r="A776" s="13" t="str">
        <f>IF(Ansøgning!A781="","",Ansøgning!A781)</f>
        <v/>
      </c>
      <c r="B776" s="13" t="str">
        <f>IF(Ansøgning!B781="","",Ansøgning!B781)</f>
        <v/>
      </c>
      <c r="C776" s="13" t="str">
        <f>IF(Ansøgning!C781="","",Ansøgning!C781)</f>
        <v/>
      </c>
      <c r="D776" s="13" t="str">
        <f>IF(Ansøgning!D781="","",Ansøgning!D781)</f>
        <v/>
      </c>
      <c r="E776" s="14" t="str">
        <f>IF(Ansøgning!E781="","",Ansøgning!E781)</f>
        <v/>
      </c>
      <c r="F776" s="16"/>
      <c r="G776" s="14" t="str">
        <f>IF(Ansøgning!F781="","",Ansøgning!F781)</f>
        <v/>
      </c>
      <c r="H776" s="16"/>
      <c r="I776" s="72" t="str">
        <f>IF(OR(F776="",H776=""),"",NETWORKDAYS(F776,H776,Lister!$D$7:$D$13))</f>
        <v/>
      </c>
      <c r="J776" s="53" t="str">
        <f>IF(Ansøgning!H781="","",Ansøgning!H781)</f>
        <v/>
      </c>
      <c r="K776" s="32" t="str">
        <f t="shared" si="77"/>
        <v/>
      </c>
      <c r="L776" s="31" t="str">
        <f>IF(Ansøgning!J781="","",Ansøgning!J781)</f>
        <v/>
      </c>
      <c r="M776" s="18"/>
      <c r="N776" s="31" t="str">
        <f>IF(Ansøgning!K781="","",Ansøgning!K781)</f>
        <v/>
      </c>
      <c r="O776" s="18"/>
      <c r="P776" s="15" t="str">
        <f>IF(Ansøgning!L781="","",Ansøgning!L781)</f>
        <v/>
      </c>
      <c r="Q776" s="46" t="str">
        <f t="shared" si="78"/>
        <v/>
      </c>
      <c r="R776" s="46"/>
      <c r="S776" s="101" t="str">
        <f>IF(Ansøgning!M781="","",Ansøgning!M781)</f>
        <v/>
      </c>
      <c r="T776" s="31" t="str">
        <f t="shared" si="79"/>
        <v/>
      </c>
      <c r="U776" s="102" t="str">
        <f>IF(Ansøgning!O781="","",Ansøgning!O781)</f>
        <v/>
      </c>
      <c r="V776" s="20"/>
      <c r="W776" s="102" t="str">
        <f>IF(Ansøgning!P781="","",Ansøgning!P781)</f>
        <v/>
      </c>
      <c r="X776" s="20"/>
      <c r="Y776" s="31" t="str">
        <f>IF(Ansøgning!Q781="","",Ansøgning!Q781)</f>
        <v/>
      </c>
      <c r="Z776" s="46" t="str">
        <f>IFERROR(MAX(IF(OR(V776="",X776=""),"",IF(AND(AND(MONTH(F776)&gt;=7,MONTH(F776)&lt;8),AND(MONTH(H776)&gt;=7,MONTH(H776)&lt;8)),(NETWORKDAYS(F776,H776,Lister!$D$7:$D$13)-V776)*T776/NETWORKDAYS(Lister!$D$19,Lister!$E$19,Lister!$D$7:$D$13),IF(AND(AND(MONTH(F776)&gt;=7,MONTH(F776)&lt;8),MONTH(H776)&gt;7),(NETWORKDAYS(F776,Lister!$E$19,Lister!$D$7:$D$13)-V776)*T776/NETWORKDAYS(Lister!$D$19,Lister!$E$19,Lister!$D$7:$D$13),IF(MONTH(F776)&gt;7,0)))),0),"")</f>
        <v/>
      </c>
      <c r="AA776" s="31" t="str">
        <f>IF(Ansøgning!R781="","",Ansøgning!R781)</f>
        <v/>
      </c>
      <c r="AB776" s="46" t="str">
        <f>IFERROR(MAX(IF(OR(V776="",X776=""),"",IF(AND(AND(MONTH(F776)&gt;=8,MONTH(F776)&lt;9),AND(MONTH(H776)&gt;=8,MONTH(H776)&lt;9)),(NETWORKDAYS(F776,H776,Lister!$D$7:$D$13)-X776)*T776/NETWORKDAYS(Lister!$D$20,Lister!$E$20,Lister!$D$7:$D$13),IF(AND(MONTH(F776)=7,MONTH(H776)=8),(NETWORKDAYS(Lister!$D$20,H776,Lister!$D$7:$D$13)-X776)*T776/NETWORKDAYS(Lister!$D$20,Lister!$E$20,Lister!$D$7:$D$13),IF(AND(MONTH(F776)=7,MONTH(H776)=7),0)))),0),"")</f>
        <v/>
      </c>
      <c r="AC776" s="15" t="str">
        <f>IF(Ansøgning!U781="","",Ansøgning!U781)</f>
        <v/>
      </c>
      <c r="AD776" s="31" t="str">
        <f t="shared" si="80"/>
        <v/>
      </c>
      <c r="AE776" s="31" t="str">
        <f t="shared" si="81"/>
        <v/>
      </c>
      <c r="AF776" s="51" t="str">
        <f t="shared" si="82"/>
        <v/>
      </c>
      <c r="AG776" s="15" t="str">
        <f t="shared" si="83"/>
        <v/>
      </c>
    </row>
    <row r="777" spans="1:33" x14ac:dyDescent="0.25">
      <c r="A777" s="13" t="str">
        <f>IF(Ansøgning!A782="","",Ansøgning!A782)</f>
        <v/>
      </c>
      <c r="B777" s="13" t="str">
        <f>IF(Ansøgning!B782="","",Ansøgning!B782)</f>
        <v/>
      </c>
      <c r="C777" s="13" t="str">
        <f>IF(Ansøgning!C782="","",Ansøgning!C782)</f>
        <v/>
      </c>
      <c r="D777" s="13" t="str">
        <f>IF(Ansøgning!D782="","",Ansøgning!D782)</f>
        <v/>
      </c>
      <c r="E777" s="14" t="str">
        <f>IF(Ansøgning!E782="","",Ansøgning!E782)</f>
        <v/>
      </c>
      <c r="F777" s="16"/>
      <c r="G777" s="14" t="str">
        <f>IF(Ansøgning!F782="","",Ansøgning!F782)</f>
        <v/>
      </c>
      <c r="H777" s="16"/>
      <c r="I777" s="72" t="str">
        <f>IF(OR(F777="",H777=""),"",NETWORKDAYS(F777,H777,Lister!$D$7:$D$13))</f>
        <v/>
      </c>
      <c r="J777" s="53" t="str">
        <f>IF(Ansøgning!H782="","",Ansøgning!H782)</f>
        <v/>
      </c>
      <c r="K777" s="32" t="str">
        <f t="shared" si="77"/>
        <v/>
      </c>
      <c r="L777" s="31" t="str">
        <f>IF(Ansøgning!J782="","",Ansøgning!J782)</f>
        <v/>
      </c>
      <c r="M777" s="18"/>
      <c r="N777" s="31" t="str">
        <f>IF(Ansøgning!K782="","",Ansøgning!K782)</f>
        <v/>
      </c>
      <c r="O777" s="18"/>
      <c r="P777" s="15" t="str">
        <f>IF(Ansøgning!L782="","",Ansøgning!L782)</f>
        <v/>
      </c>
      <c r="Q777" s="46" t="str">
        <f t="shared" si="78"/>
        <v/>
      </c>
      <c r="R777" s="46"/>
      <c r="S777" s="101" t="str">
        <f>IF(Ansøgning!M782="","",Ansøgning!M782)</f>
        <v/>
      </c>
      <c r="T777" s="31" t="str">
        <f t="shared" si="79"/>
        <v/>
      </c>
      <c r="U777" s="102" t="str">
        <f>IF(Ansøgning!O782="","",Ansøgning!O782)</f>
        <v/>
      </c>
      <c r="V777" s="20"/>
      <c r="W777" s="102" t="str">
        <f>IF(Ansøgning!P782="","",Ansøgning!P782)</f>
        <v/>
      </c>
      <c r="X777" s="20"/>
      <c r="Y777" s="31" t="str">
        <f>IF(Ansøgning!Q782="","",Ansøgning!Q782)</f>
        <v/>
      </c>
      <c r="Z777" s="46" t="str">
        <f>IFERROR(MAX(IF(OR(V777="",X777=""),"",IF(AND(AND(MONTH(F777)&gt;=7,MONTH(F777)&lt;8),AND(MONTH(H777)&gt;=7,MONTH(H777)&lt;8)),(NETWORKDAYS(F777,H777,Lister!$D$7:$D$13)-V777)*T777/NETWORKDAYS(Lister!$D$19,Lister!$E$19,Lister!$D$7:$D$13),IF(AND(AND(MONTH(F777)&gt;=7,MONTH(F777)&lt;8),MONTH(H777)&gt;7),(NETWORKDAYS(F777,Lister!$E$19,Lister!$D$7:$D$13)-V777)*T777/NETWORKDAYS(Lister!$D$19,Lister!$E$19,Lister!$D$7:$D$13),IF(MONTH(F777)&gt;7,0)))),0),"")</f>
        <v/>
      </c>
      <c r="AA777" s="31" t="str">
        <f>IF(Ansøgning!R782="","",Ansøgning!R782)</f>
        <v/>
      </c>
      <c r="AB777" s="46" t="str">
        <f>IFERROR(MAX(IF(OR(V777="",X777=""),"",IF(AND(AND(MONTH(F777)&gt;=8,MONTH(F777)&lt;9),AND(MONTH(H777)&gt;=8,MONTH(H777)&lt;9)),(NETWORKDAYS(F777,H777,Lister!$D$7:$D$13)-X777)*T777/NETWORKDAYS(Lister!$D$20,Lister!$E$20,Lister!$D$7:$D$13),IF(AND(MONTH(F777)=7,MONTH(H777)=8),(NETWORKDAYS(Lister!$D$20,H777,Lister!$D$7:$D$13)-X777)*T777/NETWORKDAYS(Lister!$D$20,Lister!$E$20,Lister!$D$7:$D$13),IF(AND(MONTH(F777)=7,MONTH(H777)=7),0)))),0),"")</f>
        <v/>
      </c>
      <c r="AC777" s="15" t="str">
        <f>IF(Ansøgning!U782="","",Ansøgning!U782)</f>
        <v/>
      </c>
      <c r="AD777" s="31" t="str">
        <f t="shared" si="80"/>
        <v/>
      </c>
      <c r="AE777" s="31" t="str">
        <f t="shared" si="81"/>
        <v/>
      </c>
      <c r="AF777" s="51" t="str">
        <f t="shared" si="82"/>
        <v/>
      </c>
      <c r="AG777" s="15" t="str">
        <f t="shared" si="83"/>
        <v/>
      </c>
    </row>
    <row r="778" spans="1:33" x14ac:dyDescent="0.25">
      <c r="A778" s="13" t="str">
        <f>IF(Ansøgning!A783="","",Ansøgning!A783)</f>
        <v/>
      </c>
      <c r="B778" s="13" t="str">
        <f>IF(Ansøgning!B783="","",Ansøgning!B783)</f>
        <v/>
      </c>
      <c r="C778" s="13" t="str">
        <f>IF(Ansøgning!C783="","",Ansøgning!C783)</f>
        <v/>
      </c>
      <c r="D778" s="13" t="str">
        <f>IF(Ansøgning!D783="","",Ansøgning!D783)</f>
        <v/>
      </c>
      <c r="E778" s="14" t="str">
        <f>IF(Ansøgning!E783="","",Ansøgning!E783)</f>
        <v/>
      </c>
      <c r="F778" s="16"/>
      <c r="G778" s="14" t="str">
        <f>IF(Ansøgning!F783="","",Ansøgning!F783)</f>
        <v/>
      </c>
      <c r="H778" s="16"/>
      <c r="I778" s="72" t="str">
        <f>IF(OR(F778="",H778=""),"",NETWORKDAYS(F778,H778,Lister!$D$7:$D$13))</f>
        <v/>
      </c>
      <c r="J778" s="53" t="str">
        <f>IF(Ansøgning!H783="","",Ansøgning!H783)</f>
        <v/>
      </c>
      <c r="K778" s="32" t="str">
        <f t="shared" si="77"/>
        <v/>
      </c>
      <c r="L778" s="31" t="str">
        <f>IF(Ansøgning!J783="","",Ansøgning!J783)</f>
        <v/>
      </c>
      <c r="M778" s="18"/>
      <c r="N778" s="31" t="str">
        <f>IF(Ansøgning!K783="","",Ansøgning!K783)</f>
        <v/>
      </c>
      <c r="O778" s="18"/>
      <c r="P778" s="15" t="str">
        <f>IF(Ansøgning!L783="","",Ansøgning!L783)</f>
        <v/>
      </c>
      <c r="Q778" s="46" t="str">
        <f t="shared" si="78"/>
        <v/>
      </c>
      <c r="R778" s="46"/>
      <c r="S778" s="101" t="str">
        <f>IF(Ansøgning!M783="","",Ansøgning!M783)</f>
        <v/>
      </c>
      <c r="T778" s="31" t="str">
        <f t="shared" si="79"/>
        <v/>
      </c>
      <c r="U778" s="102" t="str">
        <f>IF(Ansøgning!O783="","",Ansøgning!O783)</f>
        <v/>
      </c>
      <c r="V778" s="20"/>
      <c r="W778" s="102" t="str">
        <f>IF(Ansøgning!P783="","",Ansøgning!P783)</f>
        <v/>
      </c>
      <c r="X778" s="20"/>
      <c r="Y778" s="31" t="str">
        <f>IF(Ansøgning!Q783="","",Ansøgning!Q783)</f>
        <v/>
      </c>
      <c r="Z778" s="46" t="str">
        <f>IFERROR(MAX(IF(OR(V778="",X778=""),"",IF(AND(AND(MONTH(F778)&gt;=7,MONTH(F778)&lt;8),AND(MONTH(H778)&gt;=7,MONTH(H778)&lt;8)),(NETWORKDAYS(F778,H778,Lister!$D$7:$D$13)-V778)*T778/NETWORKDAYS(Lister!$D$19,Lister!$E$19,Lister!$D$7:$D$13),IF(AND(AND(MONTH(F778)&gt;=7,MONTH(F778)&lt;8),MONTH(H778)&gt;7),(NETWORKDAYS(F778,Lister!$E$19,Lister!$D$7:$D$13)-V778)*T778/NETWORKDAYS(Lister!$D$19,Lister!$E$19,Lister!$D$7:$D$13),IF(MONTH(F778)&gt;7,0)))),0),"")</f>
        <v/>
      </c>
      <c r="AA778" s="31" t="str">
        <f>IF(Ansøgning!R783="","",Ansøgning!R783)</f>
        <v/>
      </c>
      <c r="AB778" s="46" t="str">
        <f>IFERROR(MAX(IF(OR(V778="",X778=""),"",IF(AND(AND(MONTH(F778)&gt;=8,MONTH(F778)&lt;9),AND(MONTH(H778)&gt;=8,MONTH(H778)&lt;9)),(NETWORKDAYS(F778,H778,Lister!$D$7:$D$13)-X778)*T778/NETWORKDAYS(Lister!$D$20,Lister!$E$20,Lister!$D$7:$D$13),IF(AND(MONTH(F778)=7,MONTH(H778)=8),(NETWORKDAYS(Lister!$D$20,H778,Lister!$D$7:$D$13)-X778)*T778/NETWORKDAYS(Lister!$D$20,Lister!$E$20,Lister!$D$7:$D$13),IF(AND(MONTH(F778)=7,MONTH(H778)=7),0)))),0),"")</f>
        <v/>
      </c>
      <c r="AC778" s="15" t="str">
        <f>IF(Ansøgning!U783="","",Ansøgning!U783)</f>
        <v/>
      </c>
      <c r="AD778" s="31" t="str">
        <f t="shared" si="80"/>
        <v/>
      </c>
      <c r="AE778" s="31" t="str">
        <f t="shared" si="81"/>
        <v/>
      </c>
      <c r="AF778" s="51" t="str">
        <f t="shared" si="82"/>
        <v/>
      </c>
      <c r="AG778" s="15" t="str">
        <f t="shared" si="83"/>
        <v/>
      </c>
    </row>
    <row r="779" spans="1:33" x14ac:dyDescent="0.25">
      <c r="A779" s="13" t="str">
        <f>IF(Ansøgning!A784="","",Ansøgning!A784)</f>
        <v/>
      </c>
      <c r="B779" s="13" t="str">
        <f>IF(Ansøgning!B784="","",Ansøgning!B784)</f>
        <v/>
      </c>
      <c r="C779" s="13" t="str">
        <f>IF(Ansøgning!C784="","",Ansøgning!C784)</f>
        <v/>
      </c>
      <c r="D779" s="13" t="str">
        <f>IF(Ansøgning!D784="","",Ansøgning!D784)</f>
        <v/>
      </c>
      <c r="E779" s="14" t="str">
        <f>IF(Ansøgning!E784="","",Ansøgning!E784)</f>
        <v/>
      </c>
      <c r="F779" s="16"/>
      <c r="G779" s="14" t="str">
        <f>IF(Ansøgning!F784="","",Ansøgning!F784)</f>
        <v/>
      </c>
      <c r="H779" s="16"/>
      <c r="I779" s="72" t="str">
        <f>IF(OR(F779="",H779=""),"",NETWORKDAYS(F779,H779,Lister!$D$7:$D$13))</f>
        <v/>
      </c>
      <c r="J779" s="53" t="str">
        <f>IF(Ansøgning!H784="","",Ansøgning!H784)</f>
        <v/>
      </c>
      <c r="K779" s="32" t="str">
        <f t="shared" si="77"/>
        <v/>
      </c>
      <c r="L779" s="31" t="str">
        <f>IF(Ansøgning!J784="","",Ansøgning!J784)</f>
        <v/>
      </c>
      <c r="M779" s="18"/>
      <c r="N779" s="31" t="str">
        <f>IF(Ansøgning!K784="","",Ansøgning!K784)</f>
        <v/>
      </c>
      <c r="O779" s="18"/>
      <c r="P779" s="15" t="str">
        <f>IF(Ansøgning!L784="","",Ansøgning!L784)</f>
        <v/>
      </c>
      <c r="Q779" s="46" t="str">
        <f t="shared" si="78"/>
        <v/>
      </c>
      <c r="R779" s="46"/>
      <c r="S779" s="101" t="str">
        <f>IF(Ansøgning!M784="","",Ansøgning!M784)</f>
        <v/>
      </c>
      <c r="T779" s="31" t="str">
        <f t="shared" si="79"/>
        <v/>
      </c>
      <c r="U779" s="102" t="str">
        <f>IF(Ansøgning!O784="","",Ansøgning!O784)</f>
        <v/>
      </c>
      <c r="V779" s="20"/>
      <c r="W779" s="102" t="str">
        <f>IF(Ansøgning!P784="","",Ansøgning!P784)</f>
        <v/>
      </c>
      <c r="X779" s="20"/>
      <c r="Y779" s="31" t="str">
        <f>IF(Ansøgning!Q784="","",Ansøgning!Q784)</f>
        <v/>
      </c>
      <c r="Z779" s="46" t="str">
        <f>IFERROR(MAX(IF(OR(V779="",X779=""),"",IF(AND(AND(MONTH(F779)&gt;=7,MONTH(F779)&lt;8),AND(MONTH(H779)&gt;=7,MONTH(H779)&lt;8)),(NETWORKDAYS(F779,H779,Lister!$D$7:$D$13)-V779)*T779/NETWORKDAYS(Lister!$D$19,Lister!$E$19,Lister!$D$7:$D$13),IF(AND(AND(MONTH(F779)&gt;=7,MONTH(F779)&lt;8),MONTH(H779)&gt;7),(NETWORKDAYS(F779,Lister!$E$19,Lister!$D$7:$D$13)-V779)*T779/NETWORKDAYS(Lister!$D$19,Lister!$E$19,Lister!$D$7:$D$13),IF(MONTH(F779)&gt;7,0)))),0),"")</f>
        <v/>
      </c>
      <c r="AA779" s="31" t="str">
        <f>IF(Ansøgning!R784="","",Ansøgning!R784)</f>
        <v/>
      </c>
      <c r="AB779" s="46" t="str">
        <f>IFERROR(MAX(IF(OR(V779="",X779=""),"",IF(AND(AND(MONTH(F779)&gt;=8,MONTH(F779)&lt;9),AND(MONTH(H779)&gt;=8,MONTH(H779)&lt;9)),(NETWORKDAYS(F779,H779,Lister!$D$7:$D$13)-X779)*T779/NETWORKDAYS(Lister!$D$20,Lister!$E$20,Lister!$D$7:$D$13),IF(AND(MONTH(F779)=7,MONTH(H779)=8),(NETWORKDAYS(Lister!$D$20,H779,Lister!$D$7:$D$13)-X779)*T779/NETWORKDAYS(Lister!$D$20,Lister!$E$20,Lister!$D$7:$D$13),IF(AND(MONTH(F779)=7,MONTH(H779)=7),0)))),0),"")</f>
        <v/>
      </c>
      <c r="AC779" s="15" t="str">
        <f>IF(Ansøgning!U784="","",Ansøgning!U784)</f>
        <v/>
      </c>
      <c r="AD779" s="31" t="str">
        <f t="shared" si="80"/>
        <v/>
      </c>
      <c r="AE779" s="31" t="str">
        <f t="shared" si="81"/>
        <v/>
      </c>
      <c r="AF779" s="51" t="str">
        <f t="shared" si="82"/>
        <v/>
      </c>
      <c r="AG779" s="15" t="str">
        <f t="shared" si="83"/>
        <v/>
      </c>
    </row>
    <row r="780" spans="1:33" x14ac:dyDescent="0.25">
      <c r="A780" s="13" t="str">
        <f>IF(Ansøgning!A785="","",Ansøgning!A785)</f>
        <v/>
      </c>
      <c r="B780" s="13" t="str">
        <f>IF(Ansøgning!B785="","",Ansøgning!B785)</f>
        <v/>
      </c>
      <c r="C780" s="13" t="str">
        <f>IF(Ansøgning!C785="","",Ansøgning!C785)</f>
        <v/>
      </c>
      <c r="D780" s="13" t="str">
        <f>IF(Ansøgning!D785="","",Ansøgning!D785)</f>
        <v/>
      </c>
      <c r="E780" s="14" t="str">
        <f>IF(Ansøgning!E785="","",Ansøgning!E785)</f>
        <v/>
      </c>
      <c r="F780" s="16"/>
      <c r="G780" s="14" t="str">
        <f>IF(Ansøgning!F785="","",Ansøgning!F785)</f>
        <v/>
      </c>
      <c r="H780" s="16"/>
      <c r="I780" s="72" t="str">
        <f>IF(OR(F780="",H780=""),"",NETWORKDAYS(F780,H780,Lister!$D$7:$D$13))</f>
        <v/>
      </c>
      <c r="J780" s="53" t="str">
        <f>IF(Ansøgning!H785="","",Ansøgning!H785)</f>
        <v/>
      </c>
      <c r="K780" s="32" t="str">
        <f t="shared" si="77"/>
        <v/>
      </c>
      <c r="L780" s="31" t="str">
        <f>IF(Ansøgning!J785="","",Ansøgning!J785)</f>
        <v/>
      </c>
      <c r="M780" s="18"/>
      <c r="N780" s="31" t="str">
        <f>IF(Ansøgning!K785="","",Ansøgning!K785)</f>
        <v/>
      </c>
      <c r="O780" s="18"/>
      <c r="P780" s="15" t="str">
        <f>IF(Ansøgning!L785="","",Ansøgning!L785)</f>
        <v/>
      </c>
      <c r="Q780" s="46" t="str">
        <f t="shared" si="78"/>
        <v/>
      </c>
      <c r="R780" s="46"/>
      <c r="S780" s="101" t="str">
        <f>IF(Ansøgning!M785="","",Ansøgning!M785)</f>
        <v/>
      </c>
      <c r="T780" s="31" t="str">
        <f t="shared" si="79"/>
        <v/>
      </c>
      <c r="U780" s="102" t="str">
        <f>IF(Ansøgning!O785="","",Ansøgning!O785)</f>
        <v/>
      </c>
      <c r="V780" s="20"/>
      <c r="W780" s="102" t="str">
        <f>IF(Ansøgning!P785="","",Ansøgning!P785)</f>
        <v/>
      </c>
      <c r="X780" s="20"/>
      <c r="Y780" s="31" t="str">
        <f>IF(Ansøgning!Q785="","",Ansøgning!Q785)</f>
        <v/>
      </c>
      <c r="Z780" s="46" t="str">
        <f>IFERROR(MAX(IF(OR(V780="",X780=""),"",IF(AND(AND(MONTH(F780)&gt;=7,MONTH(F780)&lt;8),AND(MONTH(H780)&gt;=7,MONTH(H780)&lt;8)),(NETWORKDAYS(F780,H780,Lister!$D$7:$D$13)-V780)*T780/NETWORKDAYS(Lister!$D$19,Lister!$E$19,Lister!$D$7:$D$13),IF(AND(AND(MONTH(F780)&gt;=7,MONTH(F780)&lt;8),MONTH(H780)&gt;7),(NETWORKDAYS(F780,Lister!$E$19,Lister!$D$7:$D$13)-V780)*T780/NETWORKDAYS(Lister!$D$19,Lister!$E$19,Lister!$D$7:$D$13),IF(MONTH(F780)&gt;7,0)))),0),"")</f>
        <v/>
      </c>
      <c r="AA780" s="31" t="str">
        <f>IF(Ansøgning!R785="","",Ansøgning!R785)</f>
        <v/>
      </c>
      <c r="AB780" s="46" t="str">
        <f>IFERROR(MAX(IF(OR(V780="",X780=""),"",IF(AND(AND(MONTH(F780)&gt;=8,MONTH(F780)&lt;9),AND(MONTH(H780)&gt;=8,MONTH(H780)&lt;9)),(NETWORKDAYS(F780,H780,Lister!$D$7:$D$13)-X780)*T780/NETWORKDAYS(Lister!$D$20,Lister!$E$20,Lister!$D$7:$D$13),IF(AND(MONTH(F780)=7,MONTH(H780)=8),(NETWORKDAYS(Lister!$D$20,H780,Lister!$D$7:$D$13)-X780)*T780/NETWORKDAYS(Lister!$D$20,Lister!$E$20,Lister!$D$7:$D$13),IF(AND(MONTH(F780)=7,MONTH(H780)=7),0)))),0),"")</f>
        <v/>
      </c>
      <c r="AC780" s="15" t="str">
        <f>IF(Ansøgning!U785="","",Ansøgning!U785)</f>
        <v/>
      </c>
      <c r="AD780" s="31" t="str">
        <f t="shared" si="80"/>
        <v/>
      </c>
      <c r="AE780" s="31" t="str">
        <f t="shared" si="81"/>
        <v/>
      </c>
      <c r="AF780" s="51" t="str">
        <f t="shared" si="82"/>
        <v/>
      </c>
      <c r="AG780" s="15" t="str">
        <f t="shared" si="83"/>
        <v/>
      </c>
    </row>
    <row r="781" spans="1:33" x14ac:dyDescent="0.25">
      <c r="A781" s="13" t="str">
        <f>IF(Ansøgning!A786="","",Ansøgning!A786)</f>
        <v/>
      </c>
      <c r="B781" s="13" t="str">
        <f>IF(Ansøgning!B786="","",Ansøgning!B786)</f>
        <v/>
      </c>
      <c r="C781" s="13" t="str">
        <f>IF(Ansøgning!C786="","",Ansøgning!C786)</f>
        <v/>
      </c>
      <c r="D781" s="13" t="str">
        <f>IF(Ansøgning!D786="","",Ansøgning!D786)</f>
        <v/>
      </c>
      <c r="E781" s="14" t="str">
        <f>IF(Ansøgning!E786="","",Ansøgning!E786)</f>
        <v/>
      </c>
      <c r="F781" s="16"/>
      <c r="G781" s="14" t="str">
        <f>IF(Ansøgning!F786="","",Ansøgning!F786)</f>
        <v/>
      </c>
      <c r="H781" s="16"/>
      <c r="I781" s="72" t="str">
        <f>IF(OR(F781="",H781=""),"",NETWORKDAYS(F781,H781,Lister!$D$7:$D$13))</f>
        <v/>
      </c>
      <c r="J781" s="53" t="str">
        <f>IF(Ansøgning!H786="","",Ansøgning!H786)</f>
        <v/>
      </c>
      <c r="K781" s="32" t="str">
        <f t="shared" si="77"/>
        <v/>
      </c>
      <c r="L781" s="31" t="str">
        <f>IF(Ansøgning!J786="","",Ansøgning!J786)</f>
        <v/>
      </c>
      <c r="M781" s="18"/>
      <c r="N781" s="31" t="str">
        <f>IF(Ansøgning!K786="","",Ansøgning!K786)</f>
        <v/>
      </c>
      <c r="O781" s="18"/>
      <c r="P781" s="15" t="str">
        <f>IF(Ansøgning!L786="","",Ansøgning!L786)</f>
        <v/>
      </c>
      <c r="Q781" s="46" t="str">
        <f t="shared" si="78"/>
        <v/>
      </c>
      <c r="R781" s="46"/>
      <c r="S781" s="101" t="str">
        <f>IF(Ansøgning!M786="","",Ansøgning!M786)</f>
        <v/>
      </c>
      <c r="T781" s="31" t="str">
        <f t="shared" si="79"/>
        <v/>
      </c>
      <c r="U781" s="102" t="str">
        <f>IF(Ansøgning!O786="","",Ansøgning!O786)</f>
        <v/>
      </c>
      <c r="V781" s="20"/>
      <c r="W781" s="102" t="str">
        <f>IF(Ansøgning!P786="","",Ansøgning!P786)</f>
        <v/>
      </c>
      <c r="X781" s="20"/>
      <c r="Y781" s="31" t="str">
        <f>IF(Ansøgning!Q786="","",Ansøgning!Q786)</f>
        <v/>
      </c>
      <c r="Z781" s="46" t="str">
        <f>IFERROR(MAX(IF(OR(V781="",X781=""),"",IF(AND(AND(MONTH(F781)&gt;=7,MONTH(F781)&lt;8),AND(MONTH(H781)&gt;=7,MONTH(H781)&lt;8)),(NETWORKDAYS(F781,H781,Lister!$D$7:$D$13)-V781)*T781/NETWORKDAYS(Lister!$D$19,Lister!$E$19,Lister!$D$7:$D$13),IF(AND(AND(MONTH(F781)&gt;=7,MONTH(F781)&lt;8),MONTH(H781)&gt;7),(NETWORKDAYS(F781,Lister!$E$19,Lister!$D$7:$D$13)-V781)*T781/NETWORKDAYS(Lister!$D$19,Lister!$E$19,Lister!$D$7:$D$13),IF(MONTH(F781)&gt;7,0)))),0),"")</f>
        <v/>
      </c>
      <c r="AA781" s="31" t="str">
        <f>IF(Ansøgning!R786="","",Ansøgning!R786)</f>
        <v/>
      </c>
      <c r="AB781" s="46" t="str">
        <f>IFERROR(MAX(IF(OR(V781="",X781=""),"",IF(AND(AND(MONTH(F781)&gt;=8,MONTH(F781)&lt;9),AND(MONTH(H781)&gt;=8,MONTH(H781)&lt;9)),(NETWORKDAYS(F781,H781,Lister!$D$7:$D$13)-X781)*T781/NETWORKDAYS(Lister!$D$20,Lister!$E$20,Lister!$D$7:$D$13),IF(AND(MONTH(F781)=7,MONTH(H781)=8),(NETWORKDAYS(Lister!$D$20,H781,Lister!$D$7:$D$13)-X781)*T781/NETWORKDAYS(Lister!$D$20,Lister!$E$20,Lister!$D$7:$D$13),IF(AND(MONTH(F781)=7,MONTH(H781)=7),0)))),0),"")</f>
        <v/>
      </c>
      <c r="AC781" s="15" t="str">
        <f>IF(Ansøgning!U786="","",Ansøgning!U786)</f>
        <v/>
      </c>
      <c r="AD781" s="31" t="str">
        <f t="shared" si="80"/>
        <v/>
      </c>
      <c r="AE781" s="31" t="str">
        <f t="shared" si="81"/>
        <v/>
      </c>
      <c r="AF781" s="51" t="str">
        <f t="shared" si="82"/>
        <v/>
      </c>
      <c r="AG781" s="15" t="str">
        <f t="shared" si="83"/>
        <v/>
      </c>
    </row>
    <row r="782" spans="1:33" x14ac:dyDescent="0.25">
      <c r="A782" s="13" t="str">
        <f>IF(Ansøgning!A787="","",Ansøgning!A787)</f>
        <v/>
      </c>
      <c r="B782" s="13" t="str">
        <f>IF(Ansøgning!B787="","",Ansøgning!B787)</f>
        <v/>
      </c>
      <c r="C782" s="13" t="str">
        <f>IF(Ansøgning!C787="","",Ansøgning!C787)</f>
        <v/>
      </c>
      <c r="D782" s="13" t="str">
        <f>IF(Ansøgning!D787="","",Ansøgning!D787)</f>
        <v/>
      </c>
      <c r="E782" s="14" t="str">
        <f>IF(Ansøgning!E787="","",Ansøgning!E787)</f>
        <v/>
      </c>
      <c r="F782" s="16"/>
      <c r="G782" s="14" t="str">
        <f>IF(Ansøgning!F787="","",Ansøgning!F787)</f>
        <v/>
      </c>
      <c r="H782" s="16"/>
      <c r="I782" s="72" t="str">
        <f>IF(OR(F782="",H782=""),"",NETWORKDAYS(F782,H782,Lister!$D$7:$D$13))</f>
        <v/>
      </c>
      <c r="J782" s="53" t="str">
        <f>IF(Ansøgning!H787="","",Ansøgning!H787)</f>
        <v/>
      </c>
      <c r="K782" s="32" t="str">
        <f t="shared" si="77"/>
        <v/>
      </c>
      <c r="L782" s="31" t="str">
        <f>IF(Ansøgning!J787="","",Ansøgning!J787)</f>
        <v/>
      </c>
      <c r="M782" s="18"/>
      <c r="N782" s="31" t="str">
        <f>IF(Ansøgning!K787="","",Ansøgning!K787)</f>
        <v/>
      </c>
      <c r="O782" s="18"/>
      <c r="P782" s="15" t="str">
        <f>IF(Ansøgning!L787="","",Ansøgning!L787)</f>
        <v/>
      </c>
      <c r="Q782" s="46" t="str">
        <f t="shared" si="78"/>
        <v/>
      </c>
      <c r="R782" s="46"/>
      <c r="S782" s="101" t="str">
        <f>IF(Ansøgning!M787="","",Ansøgning!M787)</f>
        <v/>
      </c>
      <c r="T782" s="31" t="str">
        <f t="shared" si="79"/>
        <v/>
      </c>
      <c r="U782" s="102" t="str">
        <f>IF(Ansøgning!O787="","",Ansøgning!O787)</f>
        <v/>
      </c>
      <c r="V782" s="20"/>
      <c r="W782" s="102" t="str">
        <f>IF(Ansøgning!P787="","",Ansøgning!P787)</f>
        <v/>
      </c>
      <c r="X782" s="20"/>
      <c r="Y782" s="31" t="str">
        <f>IF(Ansøgning!Q787="","",Ansøgning!Q787)</f>
        <v/>
      </c>
      <c r="Z782" s="46" t="str">
        <f>IFERROR(MAX(IF(OR(V782="",X782=""),"",IF(AND(AND(MONTH(F782)&gt;=7,MONTH(F782)&lt;8),AND(MONTH(H782)&gt;=7,MONTH(H782)&lt;8)),(NETWORKDAYS(F782,H782,Lister!$D$7:$D$13)-V782)*T782/NETWORKDAYS(Lister!$D$19,Lister!$E$19,Lister!$D$7:$D$13),IF(AND(AND(MONTH(F782)&gt;=7,MONTH(F782)&lt;8),MONTH(H782)&gt;7),(NETWORKDAYS(F782,Lister!$E$19,Lister!$D$7:$D$13)-V782)*T782/NETWORKDAYS(Lister!$D$19,Lister!$E$19,Lister!$D$7:$D$13),IF(MONTH(F782)&gt;7,0)))),0),"")</f>
        <v/>
      </c>
      <c r="AA782" s="31" t="str">
        <f>IF(Ansøgning!R787="","",Ansøgning!R787)</f>
        <v/>
      </c>
      <c r="AB782" s="46" t="str">
        <f>IFERROR(MAX(IF(OR(V782="",X782=""),"",IF(AND(AND(MONTH(F782)&gt;=8,MONTH(F782)&lt;9),AND(MONTH(H782)&gt;=8,MONTH(H782)&lt;9)),(NETWORKDAYS(F782,H782,Lister!$D$7:$D$13)-X782)*T782/NETWORKDAYS(Lister!$D$20,Lister!$E$20,Lister!$D$7:$D$13),IF(AND(MONTH(F782)=7,MONTH(H782)=8),(NETWORKDAYS(Lister!$D$20,H782,Lister!$D$7:$D$13)-X782)*T782/NETWORKDAYS(Lister!$D$20,Lister!$E$20,Lister!$D$7:$D$13),IF(AND(MONTH(F782)=7,MONTH(H782)=7),0)))),0),"")</f>
        <v/>
      </c>
      <c r="AC782" s="15" t="str">
        <f>IF(Ansøgning!U787="","",Ansøgning!U787)</f>
        <v/>
      </c>
      <c r="AD782" s="31" t="str">
        <f t="shared" si="80"/>
        <v/>
      </c>
      <c r="AE782" s="31" t="str">
        <f t="shared" si="81"/>
        <v/>
      </c>
      <c r="AF782" s="51" t="str">
        <f t="shared" si="82"/>
        <v/>
      </c>
      <c r="AG782" s="15" t="str">
        <f t="shared" si="83"/>
        <v/>
      </c>
    </row>
    <row r="783" spans="1:33" x14ac:dyDescent="0.25">
      <c r="A783" s="13" t="str">
        <f>IF(Ansøgning!A788="","",Ansøgning!A788)</f>
        <v/>
      </c>
      <c r="B783" s="13" t="str">
        <f>IF(Ansøgning!B788="","",Ansøgning!B788)</f>
        <v/>
      </c>
      <c r="C783" s="13" t="str">
        <f>IF(Ansøgning!C788="","",Ansøgning!C788)</f>
        <v/>
      </c>
      <c r="D783" s="13" t="str">
        <f>IF(Ansøgning!D788="","",Ansøgning!D788)</f>
        <v/>
      </c>
      <c r="E783" s="14" t="str">
        <f>IF(Ansøgning!E788="","",Ansøgning!E788)</f>
        <v/>
      </c>
      <c r="F783" s="16"/>
      <c r="G783" s="14" t="str">
        <f>IF(Ansøgning!F788="","",Ansøgning!F788)</f>
        <v/>
      </c>
      <c r="H783" s="16"/>
      <c r="I783" s="72" t="str">
        <f>IF(OR(F783="",H783=""),"",NETWORKDAYS(F783,H783,Lister!$D$7:$D$13))</f>
        <v/>
      </c>
      <c r="J783" s="53" t="str">
        <f>IF(Ansøgning!H788="","",Ansøgning!H788)</f>
        <v/>
      </c>
      <c r="K783" s="32" t="str">
        <f t="shared" si="77"/>
        <v/>
      </c>
      <c r="L783" s="31" t="str">
        <f>IF(Ansøgning!J788="","",Ansøgning!J788)</f>
        <v/>
      </c>
      <c r="M783" s="18"/>
      <c r="N783" s="31" t="str">
        <f>IF(Ansøgning!K788="","",Ansøgning!K788)</f>
        <v/>
      </c>
      <c r="O783" s="18"/>
      <c r="P783" s="15" t="str">
        <f>IF(Ansøgning!L788="","",Ansøgning!L788)</f>
        <v/>
      </c>
      <c r="Q783" s="46" t="str">
        <f t="shared" si="78"/>
        <v/>
      </c>
      <c r="R783" s="46"/>
      <c r="S783" s="101" t="str">
        <f>IF(Ansøgning!M788="","",Ansøgning!M788)</f>
        <v/>
      </c>
      <c r="T783" s="31" t="str">
        <f t="shared" si="79"/>
        <v/>
      </c>
      <c r="U783" s="102" t="str">
        <f>IF(Ansøgning!O788="","",Ansøgning!O788)</f>
        <v/>
      </c>
      <c r="V783" s="20"/>
      <c r="W783" s="102" t="str">
        <f>IF(Ansøgning!P788="","",Ansøgning!P788)</f>
        <v/>
      </c>
      <c r="X783" s="20"/>
      <c r="Y783" s="31" t="str">
        <f>IF(Ansøgning!Q788="","",Ansøgning!Q788)</f>
        <v/>
      </c>
      <c r="Z783" s="46" t="str">
        <f>IFERROR(MAX(IF(OR(V783="",X783=""),"",IF(AND(AND(MONTH(F783)&gt;=7,MONTH(F783)&lt;8),AND(MONTH(H783)&gt;=7,MONTH(H783)&lt;8)),(NETWORKDAYS(F783,H783,Lister!$D$7:$D$13)-V783)*T783/NETWORKDAYS(Lister!$D$19,Lister!$E$19,Lister!$D$7:$D$13),IF(AND(AND(MONTH(F783)&gt;=7,MONTH(F783)&lt;8),MONTH(H783)&gt;7),(NETWORKDAYS(F783,Lister!$E$19,Lister!$D$7:$D$13)-V783)*T783/NETWORKDAYS(Lister!$D$19,Lister!$E$19,Lister!$D$7:$D$13),IF(MONTH(F783)&gt;7,0)))),0),"")</f>
        <v/>
      </c>
      <c r="AA783" s="31" t="str">
        <f>IF(Ansøgning!R788="","",Ansøgning!R788)</f>
        <v/>
      </c>
      <c r="AB783" s="46" t="str">
        <f>IFERROR(MAX(IF(OR(V783="",X783=""),"",IF(AND(AND(MONTH(F783)&gt;=8,MONTH(F783)&lt;9),AND(MONTH(H783)&gt;=8,MONTH(H783)&lt;9)),(NETWORKDAYS(F783,H783,Lister!$D$7:$D$13)-X783)*T783/NETWORKDAYS(Lister!$D$20,Lister!$E$20,Lister!$D$7:$D$13),IF(AND(MONTH(F783)=7,MONTH(H783)=8),(NETWORKDAYS(Lister!$D$20,H783,Lister!$D$7:$D$13)-X783)*T783/NETWORKDAYS(Lister!$D$20,Lister!$E$20,Lister!$D$7:$D$13),IF(AND(MONTH(F783)=7,MONTH(H783)=7),0)))),0),"")</f>
        <v/>
      </c>
      <c r="AC783" s="15" t="str">
        <f>IF(Ansøgning!U788="","",Ansøgning!U788)</f>
        <v/>
      </c>
      <c r="AD783" s="31" t="str">
        <f t="shared" si="80"/>
        <v/>
      </c>
      <c r="AE783" s="31" t="str">
        <f t="shared" si="81"/>
        <v/>
      </c>
      <c r="AF783" s="51" t="str">
        <f t="shared" si="82"/>
        <v/>
      </c>
      <c r="AG783" s="15" t="str">
        <f t="shared" si="83"/>
        <v/>
      </c>
    </row>
    <row r="784" spans="1:33" x14ac:dyDescent="0.25">
      <c r="A784" s="13" t="str">
        <f>IF(Ansøgning!A789="","",Ansøgning!A789)</f>
        <v/>
      </c>
      <c r="B784" s="13" t="str">
        <f>IF(Ansøgning!B789="","",Ansøgning!B789)</f>
        <v/>
      </c>
      <c r="C784" s="13" t="str">
        <f>IF(Ansøgning!C789="","",Ansøgning!C789)</f>
        <v/>
      </c>
      <c r="D784" s="13" t="str">
        <f>IF(Ansøgning!D789="","",Ansøgning!D789)</f>
        <v/>
      </c>
      <c r="E784" s="14" t="str">
        <f>IF(Ansøgning!E789="","",Ansøgning!E789)</f>
        <v/>
      </c>
      <c r="F784" s="16"/>
      <c r="G784" s="14" t="str">
        <f>IF(Ansøgning!F789="","",Ansøgning!F789)</f>
        <v/>
      </c>
      <c r="H784" s="16"/>
      <c r="I784" s="72" t="str">
        <f>IF(OR(F784="",H784=""),"",NETWORKDAYS(F784,H784,Lister!$D$7:$D$13))</f>
        <v/>
      </c>
      <c r="J784" s="53" t="str">
        <f>IF(Ansøgning!H789="","",Ansøgning!H789)</f>
        <v/>
      </c>
      <c r="K784" s="32" t="str">
        <f t="shared" ref="K784:K847" si="84">IF(J784="","",IF(J784="Funktionær",0.75,IF(J784="Ikke-funktionær",0.9,IF(J784="Elev/lærling",0.9))))</f>
        <v/>
      </c>
      <c r="L784" s="31" t="str">
        <f>IF(Ansøgning!J789="","",Ansøgning!J789)</f>
        <v/>
      </c>
      <c r="M784" s="18"/>
      <c r="N784" s="31" t="str">
        <f>IF(Ansøgning!K789="","",Ansøgning!K789)</f>
        <v/>
      </c>
      <c r="O784" s="18"/>
      <c r="P784" s="15" t="str">
        <f>IF(Ansøgning!L789="","",Ansøgning!L789)</f>
        <v/>
      </c>
      <c r="Q784" s="46" t="str">
        <f t="shared" ref="Q784:Q847" si="85">IFERROR(MAX(IF(M784="","",IF(ISNUMBER(R784),IF(OR(R784&gt;M784*1.1,R784&lt;M784*0.9),R784,M784),M784)-O784),0),"")</f>
        <v/>
      </c>
      <c r="R784" s="46"/>
      <c r="S784" s="101" t="str">
        <f>IF(Ansøgning!M789="","",Ansøgning!M789)</f>
        <v/>
      </c>
      <c r="T784" s="31" t="str">
        <f t="shared" ref="T784:T847" si="86">IF(B784="","",IF(Q784*K784&gt;30000*IF(S784&gt;37,37,S784)/37,30000*IF(S784&gt;37,37,S784)/37,Q784*K784))</f>
        <v/>
      </c>
      <c r="U784" s="102" t="str">
        <f>IF(Ansøgning!O789="","",Ansøgning!O789)</f>
        <v/>
      </c>
      <c r="V784" s="20"/>
      <c r="W784" s="102" t="str">
        <f>IF(Ansøgning!P789="","",Ansøgning!P789)</f>
        <v/>
      </c>
      <c r="X784" s="20"/>
      <c r="Y784" s="31" t="str">
        <f>IF(Ansøgning!Q789="","",Ansøgning!Q789)</f>
        <v/>
      </c>
      <c r="Z784" s="46" t="str">
        <f>IFERROR(MAX(IF(OR(V784="",X784=""),"",IF(AND(AND(MONTH(F784)&gt;=7,MONTH(F784)&lt;8),AND(MONTH(H784)&gt;=7,MONTH(H784)&lt;8)),(NETWORKDAYS(F784,H784,Lister!$D$7:$D$13)-V784)*T784/NETWORKDAYS(Lister!$D$19,Lister!$E$19,Lister!$D$7:$D$13),IF(AND(AND(MONTH(F784)&gt;=7,MONTH(F784)&lt;8),MONTH(H784)&gt;7),(NETWORKDAYS(F784,Lister!$E$19,Lister!$D$7:$D$13)-V784)*T784/NETWORKDAYS(Lister!$D$19,Lister!$E$19,Lister!$D$7:$D$13),IF(MONTH(F784)&gt;7,0)))),0),"")</f>
        <v/>
      </c>
      <c r="AA784" s="31" t="str">
        <f>IF(Ansøgning!R789="","",Ansøgning!R789)</f>
        <v/>
      </c>
      <c r="AB784" s="46" t="str">
        <f>IFERROR(MAX(IF(OR(V784="",X784=""),"",IF(AND(AND(MONTH(F784)&gt;=8,MONTH(F784)&lt;9),AND(MONTH(H784)&gt;=8,MONTH(H784)&lt;9)),(NETWORKDAYS(F784,H784,Lister!$D$7:$D$13)-X784)*T784/NETWORKDAYS(Lister!$D$20,Lister!$E$20,Lister!$D$7:$D$13),IF(AND(MONTH(F784)=7,MONTH(H784)=8),(NETWORKDAYS(Lister!$D$20,H784,Lister!$D$7:$D$13)-X784)*T784/NETWORKDAYS(Lister!$D$20,Lister!$E$20,Lister!$D$7:$D$13),IF(AND(MONTH(F784)=7,MONTH(H784)=7),0)))),0),"")</f>
        <v/>
      </c>
      <c r="AC784" s="15" t="str">
        <f>IF(Ansøgning!U789="","",Ansøgning!U789)</f>
        <v/>
      </c>
      <c r="AD784" s="31" t="str">
        <f t="shared" ref="AD784:AD847" si="87">IFERROR(Z784+AB784,"")</f>
        <v/>
      </c>
      <c r="AE784" s="31" t="str">
        <f t="shared" ref="AE784:AE847" si="88">IFERROR(21/31*T784,"")</f>
        <v/>
      </c>
      <c r="AF784" s="51" t="str">
        <f t="shared" ref="AF784:AF847" si="89">IFERROR(MAX(IF(AND(ISNUMBER(Z784),ISNUMBER(AB784)),IF(AD784-AE784&gt;T784,T784,AD784-AE784),""),0),"")</f>
        <v/>
      </c>
      <c r="AG784" s="15" t="str">
        <f t="shared" ref="AG784:AG847" si="90">IF(AF784="","",AF784-AC784)</f>
        <v/>
      </c>
    </row>
    <row r="785" spans="1:33" x14ac:dyDescent="0.25">
      <c r="A785" s="13" t="str">
        <f>IF(Ansøgning!A790="","",Ansøgning!A790)</f>
        <v/>
      </c>
      <c r="B785" s="13" t="str">
        <f>IF(Ansøgning!B790="","",Ansøgning!B790)</f>
        <v/>
      </c>
      <c r="C785" s="13" t="str">
        <f>IF(Ansøgning!C790="","",Ansøgning!C790)</f>
        <v/>
      </c>
      <c r="D785" s="13" t="str">
        <f>IF(Ansøgning!D790="","",Ansøgning!D790)</f>
        <v/>
      </c>
      <c r="E785" s="14" t="str">
        <f>IF(Ansøgning!E790="","",Ansøgning!E790)</f>
        <v/>
      </c>
      <c r="F785" s="16"/>
      <c r="G785" s="14" t="str">
        <f>IF(Ansøgning!F790="","",Ansøgning!F790)</f>
        <v/>
      </c>
      <c r="H785" s="16"/>
      <c r="I785" s="72" t="str">
        <f>IF(OR(F785="",H785=""),"",NETWORKDAYS(F785,H785,Lister!$D$7:$D$13))</f>
        <v/>
      </c>
      <c r="J785" s="53" t="str">
        <f>IF(Ansøgning!H790="","",Ansøgning!H790)</f>
        <v/>
      </c>
      <c r="K785" s="32" t="str">
        <f t="shared" si="84"/>
        <v/>
      </c>
      <c r="L785" s="31" t="str">
        <f>IF(Ansøgning!J790="","",Ansøgning!J790)</f>
        <v/>
      </c>
      <c r="M785" s="18"/>
      <c r="N785" s="31" t="str">
        <f>IF(Ansøgning!K790="","",Ansøgning!K790)</f>
        <v/>
      </c>
      <c r="O785" s="18"/>
      <c r="P785" s="15" t="str">
        <f>IF(Ansøgning!L790="","",Ansøgning!L790)</f>
        <v/>
      </c>
      <c r="Q785" s="46" t="str">
        <f t="shared" si="85"/>
        <v/>
      </c>
      <c r="R785" s="46"/>
      <c r="S785" s="101" t="str">
        <f>IF(Ansøgning!M790="","",Ansøgning!M790)</f>
        <v/>
      </c>
      <c r="T785" s="31" t="str">
        <f t="shared" si="86"/>
        <v/>
      </c>
      <c r="U785" s="102" t="str">
        <f>IF(Ansøgning!O790="","",Ansøgning!O790)</f>
        <v/>
      </c>
      <c r="V785" s="20"/>
      <c r="W785" s="102" t="str">
        <f>IF(Ansøgning!P790="","",Ansøgning!P790)</f>
        <v/>
      </c>
      <c r="X785" s="20"/>
      <c r="Y785" s="31" t="str">
        <f>IF(Ansøgning!Q790="","",Ansøgning!Q790)</f>
        <v/>
      </c>
      <c r="Z785" s="46" t="str">
        <f>IFERROR(MAX(IF(OR(V785="",X785=""),"",IF(AND(AND(MONTH(F785)&gt;=7,MONTH(F785)&lt;8),AND(MONTH(H785)&gt;=7,MONTH(H785)&lt;8)),(NETWORKDAYS(F785,H785,Lister!$D$7:$D$13)-V785)*T785/NETWORKDAYS(Lister!$D$19,Lister!$E$19,Lister!$D$7:$D$13),IF(AND(AND(MONTH(F785)&gt;=7,MONTH(F785)&lt;8),MONTH(H785)&gt;7),(NETWORKDAYS(F785,Lister!$E$19,Lister!$D$7:$D$13)-V785)*T785/NETWORKDAYS(Lister!$D$19,Lister!$E$19,Lister!$D$7:$D$13),IF(MONTH(F785)&gt;7,0)))),0),"")</f>
        <v/>
      </c>
      <c r="AA785" s="31" t="str">
        <f>IF(Ansøgning!R790="","",Ansøgning!R790)</f>
        <v/>
      </c>
      <c r="AB785" s="46" t="str">
        <f>IFERROR(MAX(IF(OR(V785="",X785=""),"",IF(AND(AND(MONTH(F785)&gt;=8,MONTH(F785)&lt;9),AND(MONTH(H785)&gt;=8,MONTH(H785)&lt;9)),(NETWORKDAYS(F785,H785,Lister!$D$7:$D$13)-X785)*T785/NETWORKDAYS(Lister!$D$20,Lister!$E$20,Lister!$D$7:$D$13),IF(AND(MONTH(F785)=7,MONTH(H785)=8),(NETWORKDAYS(Lister!$D$20,H785,Lister!$D$7:$D$13)-X785)*T785/NETWORKDAYS(Lister!$D$20,Lister!$E$20,Lister!$D$7:$D$13),IF(AND(MONTH(F785)=7,MONTH(H785)=7),0)))),0),"")</f>
        <v/>
      </c>
      <c r="AC785" s="15" t="str">
        <f>IF(Ansøgning!U790="","",Ansøgning!U790)</f>
        <v/>
      </c>
      <c r="AD785" s="31" t="str">
        <f t="shared" si="87"/>
        <v/>
      </c>
      <c r="AE785" s="31" t="str">
        <f t="shared" si="88"/>
        <v/>
      </c>
      <c r="AF785" s="51" t="str">
        <f t="shared" si="89"/>
        <v/>
      </c>
      <c r="AG785" s="15" t="str">
        <f t="shared" si="90"/>
        <v/>
      </c>
    </row>
    <row r="786" spans="1:33" x14ac:dyDescent="0.25">
      <c r="A786" s="13" t="str">
        <f>IF(Ansøgning!A791="","",Ansøgning!A791)</f>
        <v/>
      </c>
      <c r="B786" s="13" t="str">
        <f>IF(Ansøgning!B791="","",Ansøgning!B791)</f>
        <v/>
      </c>
      <c r="C786" s="13" t="str">
        <f>IF(Ansøgning!C791="","",Ansøgning!C791)</f>
        <v/>
      </c>
      <c r="D786" s="13" t="str">
        <f>IF(Ansøgning!D791="","",Ansøgning!D791)</f>
        <v/>
      </c>
      <c r="E786" s="14" t="str">
        <f>IF(Ansøgning!E791="","",Ansøgning!E791)</f>
        <v/>
      </c>
      <c r="F786" s="16"/>
      <c r="G786" s="14" t="str">
        <f>IF(Ansøgning!F791="","",Ansøgning!F791)</f>
        <v/>
      </c>
      <c r="H786" s="16"/>
      <c r="I786" s="72" t="str">
        <f>IF(OR(F786="",H786=""),"",NETWORKDAYS(F786,H786,Lister!$D$7:$D$13))</f>
        <v/>
      </c>
      <c r="J786" s="53" t="str">
        <f>IF(Ansøgning!H791="","",Ansøgning!H791)</f>
        <v/>
      </c>
      <c r="K786" s="32" t="str">
        <f t="shared" si="84"/>
        <v/>
      </c>
      <c r="L786" s="31" t="str">
        <f>IF(Ansøgning!J791="","",Ansøgning!J791)</f>
        <v/>
      </c>
      <c r="M786" s="18"/>
      <c r="N786" s="31" t="str">
        <f>IF(Ansøgning!K791="","",Ansøgning!K791)</f>
        <v/>
      </c>
      <c r="O786" s="18"/>
      <c r="P786" s="15" t="str">
        <f>IF(Ansøgning!L791="","",Ansøgning!L791)</f>
        <v/>
      </c>
      <c r="Q786" s="46" t="str">
        <f t="shared" si="85"/>
        <v/>
      </c>
      <c r="R786" s="46"/>
      <c r="S786" s="101" t="str">
        <f>IF(Ansøgning!M791="","",Ansøgning!M791)</f>
        <v/>
      </c>
      <c r="T786" s="31" t="str">
        <f t="shared" si="86"/>
        <v/>
      </c>
      <c r="U786" s="102" t="str">
        <f>IF(Ansøgning!O791="","",Ansøgning!O791)</f>
        <v/>
      </c>
      <c r="V786" s="20"/>
      <c r="W786" s="102" t="str">
        <f>IF(Ansøgning!P791="","",Ansøgning!P791)</f>
        <v/>
      </c>
      <c r="X786" s="20"/>
      <c r="Y786" s="31" t="str">
        <f>IF(Ansøgning!Q791="","",Ansøgning!Q791)</f>
        <v/>
      </c>
      <c r="Z786" s="46" t="str">
        <f>IFERROR(MAX(IF(OR(V786="",X786=""),"",IF(AND(AND(MONTH(F786)&gt;=7,MONTH(F786)&lt;8),AND(MONTH(H786)&gt;=7,MONTH(H786)&lt;8)),(NETWORKDAYS(F786,H786,Lister!$D$7:$D$13)-V786)*T786/NETWORKDAYS(Lister!$D$19,Lister!$E$19,Lister!$D$7:$D$13),IF(AND(AND(MONTH(F786)&gt;=7,MONTH(F786)&lt;8),MONTH(H786)&gt;7),(NETWORKDAYS(F786,Lister!$E$19,Lister!$D$7:$D$13)-V786)*T786/NETWORKDAYS(Lister!$D$19,Lister!$E$19,Lister!$D$7:$D$13),IF(MONTH(F786)&gt;7,0)))),0),"")</f>
        <v/>
      </c>
      <c r="AA786" s="31" t="str">
        <f>IF(Ansøgning!R791="","",Ansøgning!R791)</f>
        <v/>
      </c>
      <c r="AB786" s="46" t="str">
        <f>IFERROR(MAX(IF(OR(V786="",X786=""),"",IF(AND(AND(MONTH(F786)&gt;=8,MONTH(F786)&lt;9),AND(MONTH(H786)&gt;=8,MONTH(H786)&lt;9)),(NETWORKDAYS(F786,H786,Lister!$D$7:$D$13)-X786)*T786/NETWORKDAYS(Lister!$D$20,Lister!$E$20,Lister!$D$7:$D$13),IF(AND(MONTH(F786)=7,MONTH(H786)=8),(NETWORKDAYS(Lister!$D$20,H786,Lister!$D$7:$D$13)-X786)*T786/NETWORKDAYS(Lister!$D$20,Lister!$E$20,Lister!$D$7:$D$13),IF(AND(MONTH(F786)=7,MONTH(H786)=7),0)))),0),"")</f>
        <v/>
      </c>
      <c r="AC786" s="15" t="str">
        <f>IF(Ansøgning!U791="","",Ansøgning!U791)</f>
        <v/>
      </c>
      <c r="AD786" s="31" t="str">
        <f t="shared" si="87"/>
        <v/>
      </c>
      <c r="AE786" s="31" t="str">
        <f t="shared" si="88"/>
        <v/>
      </c>
      <c r="AF786" s="51" t="str">
        <f t="shared" si="89"/>
        <v/>
      </c>
      <c r="AG786" s="15" t="str">
        <f t="shared" si="90"/>
        <v/>
      </c>
    </row>
    <row r="787" spans="1:33" x14ac:dyDescent="0.25">
      <c r="A787" s="13" t="str">
        <f>IF(Ansøgning!A792="","",Ansøgning!A792)</f>
        <v/>
      </c>
      <c r="B787" s="13" t="str">
        <f>IF(Ansøgning!B792="","",Ansøgning!B792)</f>
        <v/>
      </c>
      <c r="C787" s="13" t="str">
        <f>IF(Ansøgning!C792="","",Ansøgning!C792)</f>
        <v/>
      </c>
      <c r="D787" s="13" t="str">
        <f>IF(Ansøgning!D792="","",Ansøgning!D792)</f>
        <v/>
      </c>
      <c r="E787" s="14" t="str">
        <f>IF(Ansøgning!E792="","",Ansøgning!E792)</f>
        <v/>
      </c>
      <c r="F787" s="16"/>
      <c r="G787" s="14" t="str">
        <f>IF(Ansøgning!F792="","",Ansøgning!F792)</f>
        <v/>
      </c>
      <c r="H787" s="16"/>
      <c r="I787" s="72" t="str">
        <f>IF(OR(F787="",H787=""),"",NETWORKDAYS(F787,H787,Lister!$D$7:$D$13))</f>
        <v/>
      </c>
      <c r="J787" s="53" t="str">
        <f>IF(Ansøgning!H792="","",Ansøgning!H792)</f>
        <v/>
      </c>
      <c r="K787" s="32" t="str">
        <f t="shared" si="84"/>
        <v/>
      </c>
      <c r="L787" s="31" t="str">
        <f>IF(Ansøgning!J792="","",Ansøgning!J792)</f>
        <v/>
      </c>
      <c r="M787" s="18"/>
      <c r="N787" s="31" t="str">
        <f>IF(Ansøgning!K792="","",Ansøgning!K792)</f>
        <v/>
      </c>
      <c r="O787" s="18"/>
      <c r="P787" s="15" t="str">
        <f>IF(Ansøgning!L792="","",Ansøgning!L792)</f>
        <v/>
      </c>
      <c r="Q787" s="46" t="str">
        <f t="shared" si="85"/>
        <v/>
      </c>
      <c r="R787" s="46"/>
      <c r="S787" s="101" t="str">
        <f>IF(Ansøgning!M792="","",Ansøgning!M792)</f>
        <v/>
      </c>
      <c r="T787" s="31" t="str">
        <f t="shared" si="86"/>
        <v/>
      </c>
      <c r="U787" s="102" t="str">
        <f>IF(Ansøgning!O792="","",Ansøgning!O792)</f>
        <v/>
      </c>
      <c r="V787" s="20"/>
      <c r="W787" s="102" t="str">
        <f>IF(Ansøgning!P792="","",Ansøgning!P792)</f>
        <v/>
      </c>
      <c r="X787" s="20"/>
      <c r="Y787" s="31" t="str">
        <f>IF(Ansøgning!Q792="","",Ansøgning!Q792)</f>
        <v/>
      </c>
      <c r="Z787" s="46" t="str">
        <f>IFERROR(MAX(IF(OR(V787="",X787=""),"",IF(AND(AND(MONTH(F787)&gt;=7,MONTH(F787)&lt;8),AND(MONTH(H787)&gt;=7,MONTH(H787)&lt;8)),(NETWORKDAYS(F787,H787,Lister!$D$7:$D$13)-V787)*T787/NETWORKDAYS(Lister!$D$19,Lister!$E$19,Lister!$D$7:$D$13),IF(AND(AND(MONTH(F787)&gt;=7,MONTH(F787)&lt;8),MONTH(H787)&gt;7),(NETWORKDAYS(F787,Lister!$E$19,Lister!$D$7:$D$13)-V787)*T787/NETWORKDAYS(Lister!$D$19,Lister!$E$19,Lister!$D$7:$D$13),IF(MONTH(F787)&gt;7,0)))),0),"")</f>
        <v/>
      </c>
      <c r="AA787" s="31" t="str">
        <f>IF(Ansøgning!R792="","",Ansøgning!R792)</f>
        <v/>
      </c>
      <c r="AB787" s="46" t="str">
        <f>IFERROR(MAX(IF(OR(V787="",X787=""),"",IF(AND(AND(MONTH(F787)&gt;=8,MONTH(F787)&lt;9),AND(MONTH(H787)&gt;=8,MONTH(H787)&lt;9)),(NETWORKDAYS(F787,H787,Lister!$D$7:$D$13)-X787)*T787/NETWORKDAYS(Lister!$D$20,Lister!$E$20,Lister!$D$7:$D$13),IF(AND(MONTH(F787)=7,MONTH(H787)=8),(NETWORKDAYS(Lister!$D$20,H787,Lister!$D$7:$D$13)-X787)*T787/NETWORKDAYS(Lister!$D$20,Lister!$E$20,Lister!$D$7:$D$13),IF(AND(MONTH(F787)=7,MONTH(H787)=7),0)))),0),"")</f>
        <v/>
      </c>
      <c r="AC787" s="15" t="str">
        <f>IF(Ansøgning!U792="","",Ansøgning!U792)</f>
        <v/>
      </c>
      <c r="AD787" s="31" t="str">
        <f t="shared" si="87"/>
        <v/>
      </c>
      <c r="AE787" s="31" t="str">
        <f t="shared" si="88"/>
        <v/>
      </c>
      <c r="AF787" s="51" t="str">
        <f t="shared" si="89"/>
        <v/>
      </c>
      <c r="AG787" s="15" t="str">
        <f t="shared" si="90"/>
        <v/>
      </c>
    </row>
    <row r="788" spans="1:33" x14ac:dyDescent="0.25">
      <c r="A788" s="13" t="str">
        <f>IF(Ansøgning!A793="","",Ansøgning!A793)</f>
        <v/>
      </c>
      <c r="B788" s="13" t="str">
        <f>IF(Ansøgning!B793="","",Ansøgning!B793)</f>
        <v/>
      </c>
      <c r="C788" s="13" t="str">
        <f>IF(Ansøgning!C793="","",Ansøgning!C793)</f>
        <v/>
      </c>
      <c r="D788" s="13" t="str">
        <f>IF(Ansøgning!D793="","",Ansøgning!D793)</f>
        <v/>
      </c>
      <c r="E788" s="14" t="str">
        <f>IF(Ansøgning!E793="","",Ansøgning!E793)</f>
        <v/>
      </c>
      <c r="F788" s="16"/>
      <c r="G788" s="14" t="str">
        <f>IF(Ansøgning!F793="","",Ansøgning!F793)</f>
        <v/>
      </c>
      <c r="H788" s="16"/>
      <c r="I788" s="72" t="str">
        <f>IF(OR(F788="",H788=""),"",NETWORKDAYS(F788,H788,Lister!$D$7:$D$13))</f>
        <v/>
      </c>
      <c r="J788" s="53" t="str">
        <f>IF(Ansøgning!H793="","",Ansøgning!H793)</f>
        <v/>
      </c>
      <c r="K788" s="32" t="str">
        <f t="shared" si="84"/>
        <v/>
      </c>
      <c r="L788" s="31" t="str">
        <f>IF(Ansøgning!J793="","",Ansøgning!J793)</f>
        <v/>
      </c>
      <c r="M788" s="18"/>
      <c r="N788" s="31" t="str">
        <f>IF(Ansøgning!K793="","",Ansøgning!K793)</f>
        <v/>
      </c>
      <c r="O788" s="18"/>
      <c r="P788" s="15" t="str">
        <f>IF(Ansøgning!L793="","",Ansøgning!L793)</f>
        <v/>
      </c>
      <c r="Q788" s="46" t="str">
        <f t="shared" si="85"/>
        <v/>
      </c>
      <c r="R788" s="46"/>
      <c r="S788" s="101" t="str">
        <f>IF(Ansøgning!M793="","",Ansøgning!M793)</f>
        <v/>
      </c>
      <c r="T788" s="31" t="str">
        <f t="shared" si="86"/>
        <v/>
      </c>
      <c r="U788" s="102" t="str">
        <f>IF(Ansøgning!O793="","",Ansøgning!O793)</f>
        <v/>
      </c>
      <c r="V788" s="20"/>
      <c r="W788" s="102" t="str">
        <f>IF(Ansøgning!P793="","",Ansøgning!P793)</f>
        <v/>
      </c>
      <c r="X788" s="20"/>
      <c r="Y788" s="31" t="str">
        <f>IF(Ansøgning!Q793="","",Ansøgning!Q793)</f>
        <v/>
      </c>
      <c r="Z788" s="46" t="str">
        <f>IFERROR(MAX(IF(OR(V788="",X788=""),"",IF(AND(AND(MONTH(F788)&gt;=7,MONTH(F788)&lt;8),AND(MONTH(H788)&gt;=7,MONTH(H788)&lt;8)),(NETWORKDAYS(F788,H788,Lister!$D$7:$D$13)-V788)*T788/NETWORKDAYS(Lister!$D$19,Lister!$E$19,Lister!$D$7:$D$13),IF(AND(AND(MONTH(F788)&gt;=7,MONTH(F788)&lt;8),MONTH(H788)&gt;7),(NETWORKDAYS(F788,Lister!$E$19,Lister!$D$7:$D$13)-V788)*T788/NETWORKDAYS(Lister!$D$19,Lister!$E$19,Lister!$D$7:$D$13),IF(MONTH(F788)&gt;7,0)))),0),"")</f>
        <v/>
      </c>
      <c r="AA788" s="31" t="str">
        <f>IF(Ansøgning!R793="","",Ansøgning!R793)</f>
        <v/>
      </c>
      <c r="AB788" s="46" t="str">
        <f>IFERROR(MAX(IF(OR(V788="",X788=""),"",IF(AND(AND(MONTH(F788)&gt;=8,MONTH(F788)&lt;9),AND(MONTH(H788)&gt;=8,MONTH(H788)&lt;9)),(NETWORKDAYS(F788,H788,Lister!$D$7:$D$13)-X788)*T788/NETWORKDAYS(Lister!$D$20,Lister!$E$20,Lister!$D$7:$D$13),IF(AND(MONTH(F788)=7,MONTH(H788)=8),(NETWORKDAYS(Lister!$D$20,H788,Lister!$D$7:$D$13)-X788)*T788/NETWORKDAYS(Lister!$D$20,Lister!$E$20,Lister!$D$7:$D$13),IF(AND(MONTH(F788)=7,MONTH(H788)=7),0)))),0),"")</f>
        <v/>
      </c>
      <c r="AC788" s="15" t="str">
        <f>IF(Ansøgning!U793="","",Ansøgning!U793)</f>
        <v/>
      </c>
      <c r="AD788" s="31" t="str">
        <f t="shared" si="87"/>
        <v/>
      </c>
      <c r="AE788" s="31" t="str">
        <f t="shared" si="88"/>
        <v/>
      </c>
      <c r="AF788" s="51" t="str">
        <f t="shared" si="89"/>
        <v/>
      </c>
      <c r="AG788" s="15" t="str">
        <f t="shared" si="90"/>
        <v/>
      </c>
    </row>
    <row r="789" spans="1:33" x14ac:dyDescent="0.25">
      <c r="A789" s="13" t="str">
        <f>IF(Ansøgning!A794="","",Ansøgning!A794)</f>
        <v/>
      </c>
      <c r="B789" s="13" t="str">
        <f>IF(Ansøgning!B794="","",Ansøgning!B794)</f>
        <v/>
      </c>
      <c r="C789" s="13" t="str">
        <f>IF(Ansøgning!C794="","",Ansøgning!C794)</f>
        <v/>
      </c>
      <c r="D789" s="13" t="str">
        <f>IF(Ansøgning!D794="","",Ansøgning!D794)</f>
        <v/>
      </c>
      <c r="E789" s="14" t="str">
        <f>IF(Ansøgning!E794="","",Ansøgning!E794)</f>
        <v/>
      </c>
      <c r="F789" s="16"/>
      <c r="G789" s="14" t="str">
        <f>IF(Ansøgning!F794="","",Ansøgning!F794)</f>
        <v/>
      </c>
      <c r="H789" s="16"/>
      <c r="I789" s="72" t="str">
        <f>IF(OR(F789="",H789=""),"",NETWORKDAYS(F789,H789,Lister!$D$7:$D$13))</f>
        <v/>
      </c>
      <c r="J789" s="53" t="str">
        <f>IF(Ansøgning!H794="","",Ansøgning!H794)</f>
        <v/>
      </c>
      <c r="K789" s="32" t="str">
        <f t="shared" si="84"/>
        <v/>
      </c>
      <c r="L789" s="31" t="str">
        <f>IF(Ansøgning!J794="","",Ansøgning!J794)</f>
        <v/>
      </c>
      <c r="M789" s="18"/>
      <c r="N789" s="31" t="str">
        <f>IF(Ansøgning!K794="","",Ansøgning!K794)</f>
        <v/>
      </c>
      <c r="O789" s="18"/>
      <c r="P789" s="15" t="str">
        <f>IF(Ansøgning!L794="","",Ansøgning!L794)</f>
        <v/>
      </c>
      <c r="Q789" s="46" t="str">
        <f t="shared" si="85"/>
        <v/>
      </c>
      <c r="R789" s="46"/>
      <c r="S789" s="101" t="str">
        <f>IF(Ansøgning!M794="","",Ansøgning!M794)</f>
        <v/>
      </c>
      <c r="T789" s="31" t="str">
        <f t="shared" si="86"/>
        <v/>
      </c>
      <c r="U789" s="102" t="str">
        <f>IF(Ansøgning!O794="","",Ansøgning!O794)</f>
        <v/>
      </c>
      <c r="V789" s="20"/>
      <c r="W789" s="102" t="str">
        <f>IF(Ansøgning!P794="","",Ansøgning!P794)</f>
        <v/>
      </c>
      <c r="X789" s="20"/>
      <c r="Y789" s="31" t="str">
        <f>IF(Ansøgning!Q794="","",Ansøgning!Q794)</f>
        <v/>
      </c>
      <c r="Z789" s="46" t="str">
        <f>IFERROR(MAX(IF(OR(V789="",X789=""),"",IF(AND(AND(MONTH(F789)&gt;=7,MONTH(F789)&lt;8),AND(MONTH(H789)&gt;=7,MONTH(H789)&lt;8)),(NETWORKDAYS(F789,H789,Lister!$D$7:$D$13)-V789)*T789/NETWORKDAYS(Lister!$D$19,Lister!$E$19,Lister!$D$7:$D$13),IF(AND(AND(MONTH(F789)&gt;=7,MONTH(F789)&lt;8),MONTH(H789)&gt;7),(NETWORKDAYS(F789,Lister!$E$19,Lister!$D$7:$D$13)-V789)*T789/NETWORKDAYS(Lister!$D$19,Lister!$E$19,Lister!$D$7:$D$13),IF(MONTH(F789)&gt;7,0)))),0),"")</f>
        <v/>
      </c>
      <c r="AA789" s="31" t="str">
        <f>IF(Ansøgning!R794="","",Ansøgning!R794)</f>
        <v/>
      </c>
      <c r="AB789" s="46" t="str">
        <f>IFERROR(MAX(IF(OR(V789="",X789=""),"",IF(AND(AND(MONTH(F789)&gt;=8,MONTH(F789)&lt;9),AND(MONTH(H789)&gt;=8,MONTH(H789)&lt;9)),(NETWORKDAYS(F789,H789,Lister!$D$7:$D$13)-X789)*T789/NETWORKDAYS(Lister!$D$20,Lister!$E$20,Lister!$D$7:$D$13),IF(AND(MONTH(F789)=7,MONTH(H789)=8),(NETWORKDAYS(Lister!$D$20,H789,Lister!$D$7:$D$13)-X789)*T789/NETWORKDAYS(Lister!$D$20,Lister!$E$20,Lister!$D$7:$D$13),IF(AND(MONTH(F789)=7,MONTH(H789)=7),0)))),0),"")</f>
        <v/>
      </c>
      <c r="AC789" s="15" t="str">
        <f>IF(Ansøgning!U794="","",Ansøgning!U794)</f>
        <v/>
      </c>
      <c r="AD789" s="31" t="str">
        <f t="shared" si="87"/>
        <v/>
      </c>
      <c r="AE789" s="31" t="str">
        <f t="shared" si="88"/>
        <v/>
      </c>
      <c r="AF789" s="51" t="str">
        <f t="shared" si="89"/>
        <v/>
      </c>
      <c r="AG789" s="15" t="str">
        <f t="shared" si="90"/>
        <v/>
      </c>
    </row>
    <row r="790" spans="1:33" x14ac:dyDescent="0.25">
      <c r="A790" s="13" t="str">
        <f>IF(Ansøgning!A795="","",Ansøgning!A795)</f>
        <v/>
      </c>
      <c r="B790" s="13" t="str">
        <f>IF(Ansøgning!B795="","",Ansøgning!B795)</f>
        <v/>
      </c>
      <c r="C790" s="13" t="str">
        <f>IF(Ansøgning!C795="","",Ansøgning!C795)</f>
        <v/>
      </c>
      <c r="D790" s="13" t="str">
        <f>IF(Ansøgning!D795="","",Ansøgning!D795)</f>
        <v/>
      </c>
      <c r="E790" s="14" t="str">
        <f>IF(Ansøgning!E795="","",Ansøgning!E795)</f>
        <v/>
      </c>
      <c r="F790" s="16"/>
      <c r="G790" s="14" t="str">
        <f>IF(Ansøgning!F795="","",Ansøgning!F795)</f>
        <v/>
      </c>
      <c r="H790" s="16"/>
      <c r="I790" s="72" t="str">
        <f>IF(OR(F790="",H790=""),"",NETWORKDAYS(F790,H790,Lister!$D$7:$D$13))</f>
        <v/>
      </c>
      <c r="J790" s="53" t="str">
        <f>IF(Ansøgning!H795="","",Ansøgning!H795)</f>
        <v/>
      </c>
      <c r="K790" s="32" t="str">
        <f t="shared" si="84"/>
        <v/>
      </c>
      <c r="L790" s="31" t="str">
        <f>IF(Ansøgning!J795="","",Ansøgning!J795)</f>
        <v/>
      </c>
      <c r="M790" s="18"/>
      <c r="N790" s="31" t="str">
        <f>IF(Ansøgning!K795="","",Ansøgning!K795)</f>
        <v/>
      </c>
      <c r="O790" s="18"/>
      <c r="P790" s="15" t="str">
        <f>IF(Ansøgning!L795="","",Ansøgning!L795)</f>
        <v/>
      </c>
      <c r="Q790" s="46" t="str">
        <f t="shared" si="85"/>
        <v/>
      </c>
      <c r="R790" s="46"/>
      <c r="S790" s="101" t="str">
        <f>IF(Ansøgning!M795="","",Ansøgning!M795)</f>
        <v/>
      </c>
      <c r="T790" s="31" t="str">
        <f t="shared" si="86"/>
        <v/>
      </c>
      <c r="U790" s="102" t="str">
        <f>IF(Ansøgning!O795="","",Ansøgning!O795)</f>
        <v/>
      </c>
      <c r="V790" s="20"/>
      <c r="W790" s="102" t="str">
        <f>IF(Ansøgning!P795="","",Ansøgning!P795)</f>
        <v/>
      </c>
      <c r="X790" s="20"/>
      <c r="Y790" s="31" t="str">
        <f>IF(Ansøgning!Q795="","",Ansøgning!Q795)</f>
        <v/>
      </c>
      <c r="Z790" s="46" t="str">
        <f>IFERROR(MAX(IF(OR(V790="",X790=""),"",IF(AND(AND(MONTH(F790)&gt;=7,MONTH(F790)&lt;8),AND(MONTH(H790)&gt;=7,MONTH(H790)&lt;8)),(NETWORKDAYS(F790,H790,Lister!$D$7:$D$13)-V790)*T790/NETWORKDAYS(Lister!$D$19,Lister!$E$19,Lister!$D$7:$D$13),IF(AND(AND(MONTH(F790)&gt;=7,MONTH(F790)&lt;8),MONTH(H790)&gt;7),(NETWORKDAYS(F790,Lister!$E$19,Lister!$D$7:$D$13)-V790)*T790/NETWORKDAYS(Lister!$D$19,Lister!$E$19,Lister!$D$7:$D$13),IF(MONTH(F790)&gt;7,0)))),0),"")</f>
        <v/>
      </c>
      <c r="AA790" s="31" t="str">
        <f>IF(Ansøgning!R795="","",Ansøgning!R795)</f>
        <v/>
      </c>
      <c r="AB790" s="46" t="str">
        <f>IFERROR(MAX(IF(OR(V790="",X790=""),"",IF(AND(AND(MONTH(F790)&gt;=8,MONTH(F790)&lt;9),AND(MONTH(H790)&gt;=8,MONTH(H790)&lt;9)),(NETWORKDAYS(F790,H790,Lister!$D$7:$D$13)-X790)*T790/NETWORKDAYS(Lister!$D$20,Lister!$E$20,Lister!$D$7:$D$13),IF(AND(MONTH(F790)=7,MONTH(H790)=8),(NETWORKDAYS(Lister!$D$20,H790,Lister!$D$7:$D$13)-X790)*T790/NETWORKDAYS(Lister!$D$20,Lister!$E$20,Lister!$D$7:$D$13),IF(AND(MONTH(F790)=7,MONTH(H790)=7),0)))),0),"")</f>
        <v/>
      </c>
      <c r="AC790" s="15" t="str">
        <f>IF(Ansøgning!U795="","",Ansøgning!U795)</f>
        <v/>
      </c>
      <c r="AD790" s="31" t="str">
        <f t="shared" si="87"/>
        <v/>
      </c>
      <c r="AE790" s="31" t="str">
        <f t="shared" si="88"/>
        <v/>
      </c>
      <c r="AF790" s="51" t="str">
        <f t="shared" si="89"/>
        <v/>
      </c>
      <c r="AG790" s="15" t="str">
        <f t="shared" si="90"/>
        <v/>
      </c>
    </row>
    <row r="791" spans="1:33" x14ac:dyDescent="0.25">
      <c r="A791" s="13" t="str">
        <f>IF(Ansøgning!A796="","",Ansøgning!A796)</f>
        <v/>
      </c>
      <c r="B791" s="13" t="str">
        <f>IF(Ansøgning!B796="","",Ansøgning!B796)</f>
        <v/>
      </c>
      <c r="C791" s="13" t="str">
        <f>IF(Ansøgning!C796="","",Ansøgning!C796)</f>
        <v/>
      </c>
      <c r="D791" s="13" t="str">
        <f>IF(Ansøgning!D796="","",Ansøgning!D796)</f>
        <v/>
      </c>
      <c r="E791" s="14" t="str">
        <f>IF(Ansøgning!E796="","",Ansøgning!E796)</f>
        <v/>
      </c>
      <c r="F791" s="16"/>
      <c r="G791" s="14" t="str">
        <f>IF(Ansøgning!F796="","",Ansøgning!F796)</f>
        <v/>
      </c>
      <c r="H791" s="16"/>
      <c r="I791" s="72" t="str">
        <f>IF(OR(F791="",H791=""),"",NETWORKDAYS(F791,H791,Lister!$D$7:$D$13))</f>
        <v/>
      </c>
      <c r="J791" s="53" t="str">
        <f>IF(Ansøgning!H796="","",Ansøgning!H796)</f>
        <v/>
      </c>
      <c r="K791" s="32" t="str">
        <f t="shared" si="84"/>
        <v/>
      </c>
      <c r="L791" s="31" t="str">
        <f>IF(Ansøgning!J796="","",Ansøgning!J796)</f>
        <v/>
      </c>
      <c r="M791" s="18"/>
      <c r="N791" s="31" t="str">
        <f>IF(Ansøgning!K796="","",Ansøgning!K796)</f>
        <v/>
      </c>
      <c r="O791" s="18"/>
      <c r="P791" s="15" t="str">
        <f>IF(Ansøgning!L796="","",Ansøgning!L796)</f>
        <v/>
      </c>
      <c r="Q791" s="46" t="str">
        <f t="shared" si="85"/>
        <v/>
      </c>
      <c r="R791" s="46"/>
      <c r="S791" s="101" t="str">
        <f>IF(Ansøgning!M796="","",Ansøgning!M796)</f>
        <v/>
      </c>
      <c r="T791" s="31" t="str">
        <f t="shared" si="86"/>
        <v/>
      </c>
      <c r="U791" s="102" t="str">
        <f>IF(Ansøgning!O796="","",Ansøgning!O796)</f>
        <v/>
      </c>
      <c r="V791" s="20"/>
      <c r="W791" s="102" t="str">
        <f>IF(Ansøgning!P796="","",Ansøgning!P796)</f>
        <v/>
      </c>
      <c r="X791" s="20"/>
      <c r="Y791" s="31" t="str">
        <f>IF(Ansøgning!Q796="","",Ansøgning!Q796)</f>
        <v/>
      </c>
      <c r="Z791" s="46" t="str">
        <f>IFERROR(MAX(IF(OR(V791="",X791=""),"",IF(AND(AND(MONTH(F791)&gt;=7,MONTH(F791)&lt;8),AND(MONTH(H791)&gt;=7,MONTH(H791)&lt;8)),(NETWORKDAYS(F791,H791,Lister!$D$7:$D$13)-V791)*T791/NETWORKDAYS(Lister!$D$19,Lister!$E$19,Lister!$D$7:$D$13),IF(AND(AND(MONTH(F791)&gt;=7,MONTH(F791)&lt;8),MONTH(H791)&gt;7),(NETWORKDAYS(F791,Lister!$E$19,Lister!$D$7:$D$13)-V791)*T791/NETWORKDAYS(Lister!$D$19,Lister!$E$19,Lister!$D$7:$D$13),IF(MONTH(F791)&gt;7,0)))),0),"")</f>
        <v/>
      </c>
      <c r="AA791" s="31" t="str">
        <f>IF(Ansøgning!R796="","",Ansøgning!R796)</f>
        <v/>
      </c>
      <c r="AB791" s="46" t="str">
        <f>IFERROR(MAX(IF(OR(V791="",X791=""),"",IF(AND(AND(MONTH(F791)&gt;=8,MONTH(F791)&lt;9),AND(MONTH(H791)&gt;=8,MONTH(H791)&lt;9)),(NETWORKDAYS(F791,H791,Lister!$D$7:$D$13)-X791)*T791/NETWORKDAYS(Lister!$D$20,Lister!$E$20,Lister!$D$7:$D$13),IF(AND(MONTH(F791)=7,MONTH(H791)=8),(NETWORKDAYS(Lister!$D$20,H791,Lister!$D$7:$D$13)-X791)*T791/NETWORKDAYS(Lister!$D$20,Lister!$E$20,Lister!$D$7:$D$13),IF(AND(MONTH(F791)=7,MONTH(H791)=7),0)))),0),"")</f>
        <v/>
      </c>
      <c r="AC791" s="15" t="str">
        <f>IF(Ansøgning!U796="","",Ansøgning!U796)</f>
        <v/>
      </c>
      <c r="AD791" s="31" t="str">
        <f t="shared" si="87"/>
        <v/>
      </c>
      <c r="AE791" s="31" t="str">
        <f t="shared" si="88"/>
        <v/>
      </c>
      <c r="AF791" s="51" t="str">
        <f t="shared" si="89"/>
        <v/>
      </c>
      <c r="AG791" s="15" t="str">
        <f t="shared" si="90"/>
        <v/>
      </c>
    </row>
    <row r="792" spans="1:33" x14ac:dyDescent="0.25">
      <c r="A792" s="13" t="str">
        <f>IF(Ansøgning!A797="","",Ansøgning!A797)</f>
        <v/>
      </c>
      <c r="B792" s="13" t="str">
        <f>IF(Ansøgning!B797="","",Ansøgning!B797)</f>
        <v/>
      </c>
      <c r="C792" s="13" t="str">
        <f>IF(Ansøgning!C797="","",Ansøgning!C797)</f>
        <v/>
      </c>
      <c r="D792" s="13" t="str">
        <f>IF(Ansøgning!D797="","",Ansøgning!D797)</f>
        <v/>
      </c>
      <c r="E792" s="14" t="str">
        <f>IF(Ansøgning!E797="","",Ansøgning!E797)</f>
        <v/>
      </c>
      <c r="F792" s="16"/>
      <c r="G792" s="14" t="str">
        <f>IF(Ansøgning!F797="","",Ansøgning!F797)</f>
        <v/>
      </c>
      <c r="H792" s="16"/>
      <c r="I792" s="72" t="str">
        <f>IF(OR(F792="",H792=""),"",NETWORKDAYS(F792,H792,Lister!$D$7:$D$13))</f>
        <v/>
      </c>
      <c r="J792" s="53" t="str">
        <f>IF(Ansøgning!H797="","",Ansøgning!H797)</f>
        <v/>
      </c>
      <c r="K792" s="32" t="str">
        <f t="shared" si="84"/>
        <v/>
      </c>
      <c r="L792" s="31" t="str">
        <f>IF(Ansøgning!J797="","",Ansøgning!J797)</f>
        <v/>
      </c>
      <c r="M792" s="18"/>
      <c r="N792" s="31" t="str">
        <f>IF(Ansøgning!K797="","",Ansøgning!K797)</f>
        <v/>
      </c>
      <c r="O792" s="18"/>
      <c r="P792" s="15" t="str">
        <f>IF(Ansøgning!L797="","",Ansøgning!L797)</f>
        <v/>
      </c>
      <c r="Q792" s="46" t="str">
        <f t="shared" si="85"/>
        <v/>
      </c>
      <c r="R792" s="46"/>
      <c r="S792" s="101" t="str">
        <f>IF(Ansøgning!M797="","",Ansøgning!M797)</f>
        <v/>
      </c>
      <c r="T792" s="31" t="str">
        <f t="shared" si="86"/>
        <v/>
      </c>
      <c r="U792" s="102" t="str">
        <f>IF(Ansøgning!O797="","",Ansøgning!O797)</f>
        <v/>
      </c>
      <c r="V792" s="20"/>
      <c r="W792" s="102" t="str">
        <f>IF(Ansøgning!P797="","",Ansøgning!P797)</f>
        <v/>
      </c>
      <c r="X792" s="20"/>
      <c r="Y792" s="31" t="str">
        <f>IF(Ansøgning!Q797="","",Ansøgning!Q797)</f>
        <v/>
      </c>
      <c r="Z792" s="46" t="str">
        <f>IFERROR(MAX(IF(OR(V792="",X792=""),"",IF(AND(AND(MONTH(F792)&gt;=7,MONTH(F792)&lt;8),AND(MONTH(H792)&gt;=7,MONTH(H792)&lt;8)),(NETWORKDAYS(F792,H792,Lister!$D$7:$D$13)-V792)*T792/NETWORKDAYS(Lister!$D$19,Lister!$E$19,Lister!$D$7:$D$13),IF(AND(AND(MONTH(F792)&gt;=7,MONTH(F792)&lt;8),MONTH(H792)&gt;7),(NETWORKDAYS(F792,Lister!$E$19,Lister!$D$7:$D$13)-V792)*T792/NETWORKDAYS(Lister!$D$19,Lister!$E$19,Lister!$D$7:$D$13),IF(MONTH(F792)&gt;7,0)))),0),"")</f>
        <v/>
      </c>
      <c r="AA792" s="31" t="str">
        <f>IF(Ansøgning!R797="","",Ansøgning!R797)</f>
        <v/>
      </c>
      <c r="AB792" s="46" t="str">
        <f>IFERROR(MAX(IF(OR(V792="",X792=""),"",IF(AND(AND(MONTH(F792)&gt;=8,MONTH(F792)&lt;9),AND(MONTH(H792)&gt;=8,MONTH(H792)&lt;9)),(NETWORKDAYS(F792,H792,Lister!$D$7:$D$13)-X792)*T792/NETWORKDAYS(Lister!$D$20,Lister!$E$20,Lister!$D$7:$D$13),IF(AND(MONTH(F792)=7,MONTH(H792)=8),(NETWORKDAYS(Lister!$D$20,H792,Lister!$D$7:$D$13)-X792)*T792/NETWORKDAYS(Lister!$D$20,Lister!$E$20,Lister!$D$7:$D$13),IF(AND(MONTH(F792)=7,MONTH(H792)=7),0)))),0),"")</f>
        <v/>
      </c>
      <c r="AC792" s="15" t="str">
        <f>IF(Ansøgning!U797="","",Ansøgning!U797)</f>
        <v/>
      </c>
      <c r="AD792" s="31" t="str">
        <f t="shared" si="87"/>
        <v/>
      </c>
      <c r="AE792" s="31" t="str">
        <f t="shared" si="88"/>
        <v/>
      </c>
      <c r="AF792" s="51" t="str">
        <f t="shared" si="89"/>
        <v/>
      </c>
      <c r="AG792" s="15" t="str">
        <f t="shared" si="90"/>
        <v/>
      </c>
    </row>
    <row r="793" spans="1:33" x14ac:dyDescent="0.25">
      <c r="A793" s="13" t="str">
        <f>IF(Ansøgning!A798="","",Ansøgning!A798)</f>
        <v/>
      </c>
      <c r="B793" s="13" t="str">
        <f>IF(Ansøgning!B798="","",Ansøgning!B798)</f>
        <v/>
      </c>
      <c r="C793" s="13" t="str">
        <f>IF(Ansøgning!C798="","",Ansøgning!C798)</f>
        <v/>
      </c>
      <c r="D793" s="13" t="str">
        <f>IF(Ansøgning!D798="","",Ansøgning!D798)</f>
        <v/>
      </c>
      <c r="E793" s="14" t="str">
        <f>IF(Ansøgning!E798="","",Ansøgning!E798)</f>
        <v/>
      </c>
      <c r="F793" s="16"/>
      <c r="G793" s="14" t="str">
        <f>IF(Ansøgning!F798="","",Ansøgning!F798)</f>
        <v/>
      </c>
      <c r="H793" s="16"/>
      <c r="I793" s="72" t="str">
        <f>IF(OR(F793="",H793=""),"",NETWORKDAYS(F793,H793,Lister!$D$7:$D$13))</f>
        <v/>
      </c>
      <c r="J793" s="53" t="str">
        <f>IF(Ansøgning!H798="","",Ansøgning!H798)</f>
        <v/>
      </c>
      <c r="K793" s="32" t="str">
        <f t="shared" si="84"/>
        <v/>
      </c>
      <c r="L793" s="31" t="str">
        <f>IF(Ansøgning!J798="","",Ansøgning!J798)</f>
        <v/>
      </c>
      <c r="M793" s="18"/>
      <c r="N793" s="31" t="str">
        <f>IF(Ansøgning!K798="","",Ansøgning!K798)</f>
        <v/>
      </c>
      <c r="O793" s="18"/>
      <c r="P793" s="15" t="str">
        <f>IF(Ansøgning!L798="","",Ansøgning!L798)</f>
        <v/>
      </c>
      <c r="Q793" s="46" t="str">
        <f t="shared" si="85"/>
        <v/>
      </c>
      <c r="R793" s="46"/>
      <c r="S793" s="101" t="str">
        <f>IF(Ansøgning!M798="","",Ansøgning!M798)</f>
        <v/>
      </c>
      <c r="T793" s="31" t="str">
        <f t="shared" si="86"/>
        <v/>
      </c>
      <c r="U793" s="102" t="str">
        <f>IF(Ansøgning!O798="","",Ansøgning!O798)</f>
        <v/>
      </c>
      <c r="V793" s="20"/>
      <c r="W793" s="102" t="str">
        <f>IF(Ansøgning!P798="","",Ansøgning!P798)</f>
        <v/>
      </c>
      <c r="X793" s="20"/>
      <c r="Y793" s="31" t="str">
        <f>IF(Ansøgning!Q798="","",Ansøgning!Q798)</f>
        <v/>
      </c>
      <c r="Z793" s="46" t="str">
        <f>IFERROR(MAX(IF(OR(V793="",X793=""),"",IF(AND(AND(MONTH(F793)&gt;=7,MONTH(F793)&lt;8),AND(MONTH(H793)&gt;=7,MONTH(H793)&lt;8)),(NETWORKDAYS(F793,H793,Lister!$D$7:$D$13)-V793)*T793/NETWORKDAYS(Lister!$D$19,Lister!$E$19,Lister!$D$7:$D$13),IF(AND(AND(MONTH(F793)&gt;=7,MONTH(F793)&lt;8),MONTH(H793)&gt;7),(NETWORKDAYS(F793,Lister!$E$19,Lister!$D$7:$D$13)-V793)*T793/NETWORKDAYS(Lister!$D$19,Lister!$E$19,Lister!$D$7:$D$13),IF(MONTH(F793)&gt;7,0)))),0),"")</f>
        <v/>
      </c>
      <c r="AA793" s="31" t="str">
        <f>IF(Ansøgning!R798="","",Ansøgning!R798)</f>
        <v/>
      </c>
      <c r="AB793" s="46" t="str">
        <f>IFERROR(MAX(IF(OR(V793="",X793=""),"",IF(AND(AND(MONTH(F793)&gt;=8,MONTH(F793)&lt;9),AND(MONTH(H793)&gt;=8,MONTH(H793)&lt;9)),(NETWORKDAYS(F793,H793,Lister!$D$7:$D$13)-X793)*T793/NETWORKDAYS(Lister!$D$20,Lister!$E$20,Lister!$D$7:$D$13),IF(AND(MONTH(F793)=7,MONTH(H793)=8),(NETWORKDAYS(Lister!$D$20,H793,Lister!$D$7:$D$13)-X793)*T793/NETWORKDAYS(Lister!$D$20,Lister!$E$20,Lister!$D$7:$D$13),IF(AND(MONTH(F793)=7,MONTH(H793)=7),0)))),0),"")</f>
        <v/>
      </c>
      <c r="AC793" s="15" t="str">
        <f>IF(Ansøgning!U798="","",Ansøgning!U798)</f>
        <v/>
      </c>
      <c r="AD793" s="31" t="str">
        <f t="shared" si="87"/>
        <v/>
      </c>
      <c r="AE793" s="31" t="str">
        <f t="shared" si="88"/>
        <v/>
      </c>
      <c r="AF793" s="51" t="str">
        <f t="shared" si="89"/>
        <v/>
      </c>
      <c r="AG793" s="15" t="str">
        <f t="shared" si="90"/>
        <v/>
      </c>
    </row>
    <row r="794" spans="1:33" x14ac:dyDescent="0.25">
      <c r="A794" s="13" t="str">
        <f>IF(Ansøgning!A799="","",Ansøgning!A799)</f>
        <v/>
      </c>
      <c r="B794" s="13" t="str">
        <f>IF(Ansøgning!B799="","",Ansøgning!B799)</f>
        <v/>
      </c>
      <c r="C794" s="13" t="str">
        <f>IF(Ansøgning!C799="","",Ansøgning!C799)</f>
        <v/>
      </c>
      <c r="D794" s="13" t="str">
        <f>IF(Ansøgning!D799="","",Ansøgning!D799)</f>
        <v/>
      </c>
      <c r="E794" s="14" t="str">
        <f>IF(Ansøgning!E799="","",Ansøgning!E799)</f>
        <v/>
      </c>
      <c r="F794" s="16"/>
      <c r="G794" s="14" t="str">
        <f>IF(Ansøgning!F799="","",Ansøgning!F799)</f>
        <v/>
      </c>
      <c r="H794" s="16"/>
      <c r="I794" s="72" t="str">
        <f>IF(OR(F794="",H794=""),"",NETWORKDAYS(F794,H794,Lister!$D$7:$D$13))</f>
        <v/>
      </c>
      <c r="J794" s="53" t="str">
        <f>IF(Ansøgning!H799="","",Ansøgning!H799)</f>
        <v/>
      </c>
      <c r="K794" s="32" t="str">
        <f t="shared" si="84"/>
        <v/>
      </c>
      <c r="L794" s="31" t="str">
        <f>IF(Ansøgning!J799="","",Ansøgning!J799)</f>
        <v/>
      </c>
      <c r="M794" s="18"/>
      <c r="N794" s="31" t="str">
        <f>IF(Ansøgning!K799="","",Ansøgning!K799)</f>
        <v/>
      </c>
      <c r="O794" s="18"/>
      <c r="P794" s="15" t="str">
        <f>IF(Ansøgning!L799="","",Ansøgning!L799)</f>
        <v/>
      </c>
      <c r="Q794" s="46" t="str">
        <f t="shared" si="85"/>
        <v/>
      </c>
      <c r="R794" s="46"/>
      <c r="S794" s="101" t="str">
        <f>IF(Ansøgning!M799="","",Ansøgning!M799)</f>
        <v/>
      </c>
      <c r="T794" s="31" t="str">
        <f t="shared" si="86"/>
        <v/>
      </c>
      <c r="U794" s="102" t="str">
        <f>IF(Ansøgning!O799="","",Ansøgning!O799)</f>
        <v/>
      </c>
      <c r="V794" s="20"/>
      <c r="W794" s="102" t="str">
        <f>IF(Ansøgning!P799="","",Ansøgning!P799)</f>
        <v/>
      </c>
      <c r="X794" s="20"/>
      <c r="Y794" s="31" t="str">
        <f>IF(Ansøgning!Q799="","",Ansøgning!Q799)</f>
        <v/>
      </c>
      <c r="Z794" s="46" t="str">
        <f>IFERROR(MAX(IF(OR(V794="",X794=""),"",IF(AND(AND(MONTH(F794)&gt;=7,MONTH(F794)&lt;8),AND(MONTH(H794)&gt;=7,MONTH(H794)&lt;8)),(NETWORKDAYS(F794,H794,Lister!$D$7:$D$13)-V794)*T794/NETWORKDAYS(Lister!$D$19,Lister!$E$19,Lister!$D$7:$D$13),IF(AND(AND(MONTH(F794)&gt;=7,MONTH(F794)&lt;8),MONTH(H794)&gt;7),(NETWORKDAYS(F794,Lister!$E$19,Lister!$D$7:$D$13)-V794)*T794/NETWORKDAYS(Lister!$D$19,Lister!$E$19,Lister!$D$7:$D$13),IF(MONTH(F794)&gt;7,0)))),0),"")</f>
        <v/>
      </c>
      <c r="AA794" s="31" t="str">
        <f>IF(Ansøgning!R799="","",Ansøgning!R799)</f>
        <v/>
      </c>
      <c r="AB794" s="46" t="str">
        <f>IFERROR(MAX(IF(OR(V794="",X794=""),"",IF(AND(AND(MONTH(F794)&gt;=8,MONTH(F794)&lt;9),AND(MONTH(H794)&gt;=8,MONTH(H794)&lt;9)),(NETWORKDAYS(F794,H794,Lister!$D$7:$D$13)-X794)*T794/NETWORKDAYS(Lister!$D$20,Lister!$E$20,Lister!$D$7:$D$13),IF(AND(MONTH(F794)=7,MONTH(H794)=8),(NETWORKDAYS(Lister!$D$20,H794,Lister!$D$7:$D$13)-X794)*T794/NETWORKDAYS(Lister!$D$20,Lister!$E$20,Lister!$D$7:$D$13),IF(AND(MONTH(F794)=7,MONTH(H794)=7),0)))),0),"")</f>
        <v/>
      </c>
      <c r="AC794" s="15" t="str">
        <f>IF(Ansøgning!U799="","",Ansøgning!U799)</f>
        <v/>
      </c>
      <c r="AD794" s="31" t="str">
        <f t="shared" si="87"/>
        <v/>
      </c>
      <c r="AE794" s="31" t="str">
        <f t="shared" si="88"/>
        <v/>
      </c>
      <c r="AF794" s="51" t="str">
        <f t="shared" si="89"/>
        <v/>
      </c>
      <c r="AG794" s="15" t="str">
        <f t="shared" si="90"/>
        <v/>
      </c>
    </row>
    <row r="795" spans="1:33" x14ac:dyDescent="0.25">
      <c r="A795" s="13" t="str">
        <f>IF(Ansøgning!A800="","",Ansøgning!A800)</f>
        <v/>
      </c>
      <c r="B795" s="13" t="str">
        <f>IF(Ansøgning!B800="","",Ansøgning!B800)</f>
        <v/>
      </c>
      <c r="C795" s="13" t="str">
        <f>IF(Ansøgning!C800="","",Ansøgning!C800)</f>
        <v/>
      </c>
      <c r="D795" s="13" t="str">
        <f>IF(Ansøgning!D800="","",Ansøgning!D800)</f>
        <v/>
      </c>
      <c r="E795" s="14" t="str">
        <f>IF(Ansøgning!E800="","",Ansøgning!E800)</f>
        <v/>
      </c>
      <c r="F795" s="16"/>
      <c r="G795" s="14" t="str">
        <f>IF(Ansøgning!F800="","",Ansøgning!F800)</f>
        <v/>
      </c>
      <c r="H795" s="16"/>
      <c r="I795" s="72" t="str">
        <f>IF(OR(F795="",H795=""),"",NETWORKDAYS(F795,H795,Lister!$D$7:$D$13))</f>
        <v/>
      </c>
      <c r="J795" s="53" t="str">
        <f>IF(Ansøgning!H800="","",Ansøgning!H800)</f>
        <v/>
      </c>
      <c r="K795" s="32" t="str">
        <f t="shared" si="84"/>
        <v/>
      </c>
      <c r="L795" s="31" t="str">
        <f>IF(Ansøgning!J800="","",Ansøgning!J800)</f>
        <v/>
      </c>
      <c r="M795" s="18"/>
      <c r="N795" s="31" t="str">
        <f>IF(Ansøgning!K800="","",Ansøgning!K800)</f>
        <v/>
      </c>
      <c r="O795" s="18"/>
      <c r="P795" s="15" t="str">
        <f>IF(Ansøgning!L800="","",Ansøgning!L800)</f>
        <v/>
      </c>
      <c r="Q795" s="46" t="str">
        <f t="shared" si="85"/>
        <v/>
      </c>
      <c r="R795" s="46"/>
      <c r="S795" s="101" t="str">
        <f>IF(Ansøgning!M800="","",Ansøgning!M800)</f>
        <v/>
      </c>
      <c r="T795" s="31" t="str">
        <f t="shared" si="86"/>
        <v/>
      </c>
      <c r="U795" s="102" t="str">
        <f>IF(Ansøgning!O800="","",Ansøgning!O800)</f>
        <v/>
      </c>
      <c r="V795" s="20"/>
      <c r="W795" s="102" t="str">
        <f>IF(Ansøgning!P800="","",Ansøgning!P800)</f>
        <v/>
      </c>
      <c r="X795" s="20"/>
      <c r="Y795" s="31" t="str">
        <f>IF(Ansøgning!Q800="","",Ansøgning!Q800)</f>
        <v/>
      </c>
      <c r="Z795" s="46" t="str">
        <f>IFERROR(MAX(IF(OR(V795="",X795=""),"",IF(AND(AND(MONTH(F795)&gt;=7,MONTH(F795)&lt;8),AND(MONTH(H795)&gt;=7,MONTH(H795)&lt;8)),(NETWORKDAYS(F795,H795,Lister!$D$7:$D$13)-V795)*T795/NETWORKDAYS(Lister!$D$19,Lister!$E$19,Lister!$D$7:$D$13),IF(AND(AND(MONTH(F795)&gt;=7,MONTH(F795)&lt;8),MONTH(H795)&gt;7),(NETWORKDAYS(F795,Lister!$E$19,Lister!$D$7:$D$13)-V795)*T795/NETWORKDAYS(Lister!$D$19,Lister!$E$19,Lister!$D$7:$D$13),IF(MONTH(F795)&gt;7,0)))),0),"")</f>
        <v/>
      </c>
      <c r="AA795" s="31" t="str">
        <f>IF(Ansøgning!R800="","",Ansøgning!R800)</f>
        <v/>
      </c>
      <c r="AB795" s="46" t="str">
        <f>IFERROR(MAX(IF(OR(V795="",X795=""),"",IF(AND(AND(MONTH(F795)&gt;=8,MONTH(F795)&lt;9),AND(MONTH(H795)&gt;=8,MONTH(H795)&lt;9)),(NETWORKDAYS(F795,H795,Lister!$D$7:$D$13)-X795)*T795/NETWORKDAYS(Lister!$D$20,Lister!$E$20,Lister!$D$7:$D$13),IF(AND(MONTH(F795)=7,MONTH(H795)=8),(NETWORKDAYS(Lister!$D$20,H795,Lister!$D$7:$D$13)-X795)*T795/NETWORKDAYS(Lister!$D$20,Lister!$E$20,Lister!$D$7:$D$13),IF(AND(MONTH(F795)=7,MONTH(H795)=7),0)))),0),"")</f>
        <v/>
      </c>
      <c r="AC795" s="15" t="str">
        <f>IF(Ansøgning!U800="","",Ansøgning!U800)</f>
        <v/>
      </c>
      <c r="AD795" s="31" t="str">
        <f t="shared" si="87"/>
        <v/>
      </c>
      <c r="AE795" s="31" t="str">
        <f t="shared" si="88"/>
        <v/>
      </c>
      <c r="AF795" s="51" t="str">
        <f t="shared" si="89"/>
        <v/>
      </c>
      <c r="AG795" s="15" t="str">
        <f t="shared" si="90"/>
        <v/>
      </c>
    </row>
    <row r="796" spans="1:33" x14ac:dyDescent="0.25">
      <c r="A796" s="13" t="str">
        <f>IF(Ansøgning!A801="","",Ansøgning!A801)</f>
        <v/>
      </c>
      <c r="B796" s="13" t="str">
        <f>IF(Ansøgning!B801="","",Ansøgning!B801)</f>
        <v/>
      </c>
      <c r="C796" s="13" t="str">
        <f>IF(Ansøgning!C801="","",Ansøgning!C801)</f>
        <v/>
      </c>
      <c r="D796" s="13" t="str">
        <f>IF(Ansøgning!D801="","",Ansøgning!D801)</f>
        <v/>
      </c>
      <c r="E796" s="14" t="str">
        <f>IF(Ansøgning!E801="","",Ansøgning!E801)</f>
        <v/>
      </c>
      <c r="F796" s="16"/>
      <c r="G796" s="14" t="str">
        <f>IF(Ansøgning!F801="","",Ansøgning!F801)</f>
        <v/>
      </c>
      <c r="H796" s="16"/>
      <c r="I796" s="72" t="str">
        <f>IF(OR(F796="",H796=""),"",NETWORKDAYS(F796,H796,Lister!$D$7:$D$13))</f>
        <v/>
      </c>
      <c r="J796" s="53" t="str">
        <f>IF(Ansøgning!H801="","",Ansøgning!H801)</f>
        <v/>
      </c>
      <c r="K796" s="32" t="str">
        <f t="shared" si="84"/>
        <v/>
      </c>
      <c r="L796" s="31" t="str">
        <f>IF(Ansøgning!J801="","",Ansøgning!J801)</f>
        <v/>
      </c>
      <c r="M796" s="18"/>
      <c r="N796" s="31" t="str">
        <f>IF(Ansøgning!K801="","",Ansøgning!K801)</f>
        <v/>
      </c>
      <c r="O796" s="18"/>
      <c r="P796" s="15" t="str">
        <f>IF(Ansøgning!L801="","",Ansøgning!L801)</f>
        <v/>
      </c>
      <c r="Q796" s="46" t="str">
        <f t="shared" si="85"/>
        <v/>
      </c>
      <c r="R796" s="46"/>
      <c r="S796" s="101" t="str">
        <f>IF(Ansøgning!M801="","",Ansøgning!M801)</f>
        <v/>
      </c>
      <c r="T796" s="31" t="str">
        <f t="shared" si="86"/>
        <v/>
      </c>
      <c r="U796" s="102" t="str">
        <f>IF(Ansøgning!O801="","",Ansøgning!O801)</f>
        <v/>
      </c>
      <c r="V796" s="20"/>
      <c r="W796" s="102" t="str">
        <f>IF(Ansøgning!P801="","",Ansøgning!P801)</f>
        <v/>
      </c>
      <c r="X796" s="20"/>
      <c r="Y796" s="31" t="str">
        <f>IF(Ansøgning!Q801="","",Ansøgning!Q801)</f>
        <v/>
      </c>
      <c r="Z796" s="46" t="str">
        <f>IFERROR(MAX(IF(OR(V796="",X796=""),"",IF(AND(AND(MONTH(F796)&gt;=7,MONTH(F796)&lt;8),AND(MONTH(H796)&gt;=7,MONTH(H796)&lt;8)),(NETWORKDAYS(F796,H796,Lister!$D$7:$D$13)-V796)*T796/NETWORKDAYS(Lister!$D$19,Lister!$E$19,Lister!$D$7:$D$13),IF(AND(AND(MONTH(F796)&gt;=7,MONTH(F796)&lt;8),MONTH(H796)&gt;7),(NETWORKDAYS(F796,Lister!$E$19,Lister!$D$7:$D$13)-V796)*T796/NETWORKDAYS(Lister!$D$19,Lister!$E$19,Lister!$D$7:$D$13),IF(MONTH(F796)&gt;7,0)))),0),"")</f>
        <v/>
      </c>
      <c r="AA796" s="31" t="str">
        <f>IF(Ansøgning!R801="","",Ansøgning!R801)</f>
        <v/>
      </c>
      <c r="AB796" s="46" t="str">
        <f>IFERROR(MAX(IF(OR(V796="",X796=""),"",IF(AND(AND(MONTH(F796)&gt;=8,MONTH(F796)&lt;9),AND(MONTH(H796)&gt;=8,MONTH(H796)&lt;9)),(NETWORKDAYS(F796,H796,Lister!$D$7:$D$13)-X796)*T796/NETWORKDAYS(Lister!$D$20,Lister!$E$20,Lister!$D$7:$D$13),IF(AND(MONTH(F796)=7,MONTH(H796)=8),(NETWORKDAYS(Lister!$D$20,H796,Lister!$D$7:$D$13)-X796)*T796/NETWORKDAYS(Lister!$D$20,Lister!$E$20,Lister!$D$7:$D$13),IF(AND(MONTH(F796)=7,MONTH(H796)=7),0)))),0),"")</f>
        <v/>
      </c>
      <c r="AC796" s="15" t="str">
        <f>IF(Ansøgning!U801="","",Ansøgning!U801)</f>
        <v/>
      </c>
      <c r="AD796" s="31" t="str">
        <f t="shared" si="87"/>
        <v/>
      </c>
      <c r="AE796" s="31" t="str">
        <f t="shared" si="88"/>
        <v/>
      </c>
      <c r="AF796" s="51" t="str">
        <f t="shared" si="89"/>
        <v/>
      </c>
      <c r="AG796" s="15" t="str">
        <f t="shared" si="90"/>
        <v/>
      </c>
    </row>
    <row r="797" spans="1:33" x14ac:dyDescent="0.25">
      <c r="A797" s="13" t="str">
        <f>IF(Ansøgning!A802="","",Ansøgning!A802)</f>
        <v/>
      </c>
      <c r="B797" s="13" t="str">
        <f>IF(Ansøgning!B802="","",Ansøgning!B802)</f>
        <v/>
      </c>
      <c r="C797" s="13" t="str">
        <f>IF(Ansøgning!C802="","",Ansøgning!C802)</f>
        <v/>
      </c>
      <c r="D797" s="13" t="str">
        <f>IF(Ansøgning!D802="","",Ansøgning!D802)</f>
        <v/>
      </c>
      <c r="E797" s="14" t="str">
        <f>IF(Ansøgning!E802="","",Ansøgning!E802)</f>
        <v/>
      </c>
      <c r="F797" s="16"/>
      <c r="G797" s="14" t="str">
        <f>IF(Ansøgning!F802="","",Ansøgning!F802)</f>
        <v/>
      </c>
      <c r="H797" s="16"/>
      <c r="I797" s="72" t="str">
        <f>IF(OR(F797="",H797=""),"",NETWORKDAYS(F797,H797,Lister!$D$7:$D$13))</f>
        <v/>
      </c>
      <c r="J797" s="53" t="str">
        <f>IF(Ansøgning!H802="","",Ansøgning!H802)</f>
        <v/>
      </c>
      <c r="K797" s="32" t="str">
        <f t="shared" si="84"/>
        <v/>
      </c>
      <c r="L797" s="31" t="str">
        <f>IF(Ansøgning!J802="","",Ansøgning!J802)</f>
        <v/>
      </c>
      <c r="M797" s="18"/>
      <c r="N797" s="31" t="str">
        <f>IF(Ansøgning!K802="","",Ansøgning!K802)</f>
        <v/>
      </c>
      <c r="O797" s="18"/>
      <c r="P797" s="15" t="str">
        <f>IF(Ansøgning!L802="","",Ansøgning!L802)</f>
        <v/>
      </c>
      <c r="Q797" s="46" t="str">
        <f t="shared" si="85"/>
        <v/>
      </c>
      <c r="R797" s="46"/>
      <c r="S797" s="101" t="str">
        <f>IF(Ansøgning!M802="","",Ansøgning!M802)</f>
        <v/>
      </c>
      <c r="T797" s="31" t="str">
        <f t="shared" si="86"/>
        <v/>
      </c>
      <c r="U797" s="102" t="str">
        <f>IF(Ansøgning!O802="","",Ansøgning!O802)</f>
        <v/>
      </c>
      <c r="V797" s="20"/>
      <c r="W797" s="102" t="str">
        <f>IF(Ansøgning!P802="","",Ansøgning!P802)</f>
        <v/>
      </c>
      <c r="X797" s="20"/>
      <c r="Y797" s="31" t="str">
        <f>IF(Ansøgning!Q802="","",Ansøgning!Q802)</f>
        <v/>
      </c>
      <c r="Z797" s="46" t="str">
        <f>IFERROR(MAX(IF(OR(V797="",X797=""),"",IF(AND(AND(MONTH(F797)&gt;=7,MONTH(F797)&lt;8),AND(MONTH(H797)&gt;=7,MONTH(H797)&lt;8)),(NETWORKDAYS(F797,H797,Lister!$D$7:$D$13)-V797)*T797/NETWORKDAYS(Lister!$D$19,Lister!$E$19,Lister!$D$7:$D$13),IF(AND(AND(MONTH(F797)&gt;=7,MONTH(F797)&lt;8),MONTH(H797)&gt;7),(NETWORKDAYS(F797,Lister!$E$19,Lister!$D$7:$D$13)-V797)*T797/NETWORKDAYS(Lister!$D$19,Lister!$E$19,Lister!$D$7:$D$13),IF(MONTH(F797)&gt;7,0)))),0),"")</f>
        <v/>
      </c>
      <c r="AA797" s="31" t="str">
        <f>IF(Ansøgning!R802="","",Ansøgning!R802)</f>
        <v/>
      </c>
      <c r="AB797" s="46" t="str">
        <f>IFERROR(MAX(IF(OR(V797="",X797=""),"",IF(AND(AND(MONTH(F797)&gt;=8,MONTH(F797)&lt;9),AND(MONTH(H797)&gt;=8,MONTH(H797)&lt;9)),(NETWORKDAYS(F797,H797,Lister!$D$7:$D$13)-X797)*T797/NETWORKDAYS(Lister!$D$20,Lister!$E$20,Lister!$D$7:$D$13),IF(AND(MONTH(F797)=7,MONTH(H797)=8),(NETWORKDAYS(Lister!$D$20,H797,Lister!$D$7:$D$13)-X797)*T797/NETWORKDAYS(Lister!$D$20,Lister!$E$20,Lister!$D$7:$D$13),IF(AND(MONTH(F797)=7,MONTH(H797)=7),0)))),0),"")</f>
        <v/>
      </c>
      <c r="AC797" s="15" t="str">
        <f>IF(Ansøgning!U802="","",Ansøgning!U802)</f>
        <v/>
      </c>
      <c r="AD797" s="31" t="str">
        <f t="shared" si="87"/>
        <v/>
      </c>
      <c r="AE797" s="31" t="str">
        <f t="shared" si="88"/>
        <v/>
      </c>
      <c r="AF797" s="51" t="str">
        <f t="shared" si="89"/>
        <v/>
      </c>
      <c r="AG797" s="15" t="str">
        <f t="shared" si="90"/>
        <v/>
      </c>
    </row>
    <row r="798" spans="1:33" x14ac:dyDescent="0.25">
      <c r="A798" s="13" t="str">
        <f>IF(Ansøgning!A803="","",Ansøgning!A803)</f>
        <v/>
      </c>
      <c r="B798" s="13" t="str">
        <f>IF(Ansøgning!B803="","",Ansøgning!B803)</f>
        <v/>
      </c>
      <c r="C798" s="13" t="str">
        <f>IF(Ansøgning!C803="","",Ansøgning!C803)</f>
        <v/>
      </c>
      <c r="D798" s="13" t="str">
        <f>IF(Ansøgning!D803="","",Ansøgning!D803)</f>
        <v/>
      </c>
      <c r="E798" s="14" t="str">
        <f>IF(Ansøgning!E803="","",Ansøgning!E803)</f>
        <v/>
      </c>
      <c r="F798" s="16"/>
      <c r="G798" s="14" t="str">
        <f>IF(Ansøgning!F803="","",Ansøgning!F803)</f>
        <v/>
      </c>
      <c r="H798" s="16"/>
      <c r="I798" s="72" t="str">
        <f>IF(OR(F798="",H798=""),"",NETWORKDAYS(F798,H798,Lister!$D$7:$D$13))</f>
        <v/>
      </c>
      <c r="J798" s="53" t="str">
        <f>IF(Ansøgning!H803="","",Ansøgning!H803)</f>
        <v/>
      </c>
      <c r="K798" s="32" t="str">
        <f t="shared" si="84"/>
        <v/>
      </c>
      <c r="L798" s="31" t="str">
        <f>IF(Ansøgning!J803="","",Ansøgning!J803)</f>
        <v/>
      </c>
      <c r="M798" s="18"/>
      <c r="N798" s="31" t="str">
        <f>IF(Ansøgning!K803="","",Ansøgning!K803)</f>
        <v/>
      </c>
      <c r="O798" s="18"/>
      <c r="P798" s="15" t="str">
        <f>IF(Ansøgning!L803="","",Ansøgning!L803)</f>
        <v/>
      </c>
      <c r="Q798" s="46" t="str">
        <f t="shared" si="85"/>
        <v/>
      </c>
      <c r="R798" s="46"/>
      <c r="S798" s="101" t="str">
        <f>IF(Ansøgning!M803="","",Ansøgning!M803)</f>
        <v/>
      </c>
      <c r="T798" s="31" t="str">
        <f t="shared" si="86"/>
        <v/>
      </c>
      <c r="U798" s="102" t="str">
        <f>IF(Ansøgning!O803="","",Ansøgning!O803)</f>
        <v/>
      </c>
      <c r="V798" s="20"/>
      <c r="W798" s="102" t="str">
        <f>IF(Ansøgning!P803="","",Ansøgning!P803)</f>
        <v/>
      </c>
      <c r="X798" s="20"/>
      <c r="Y798" s="31" t="str">
        <f>IF(Ansøgning!Q803="","",Ansøgning!Q803)</f>
        <v/>
      </c>
      <c r="Z798" s="46" t="str">
        <f>IFERROR(MAX(IF(OR(V798="",X798=""),"",IF(AND(AND(MONTH(F798)&gt;=7,MONTH(F798)&lt;8),AND(MONTH(H798)&gt;=7,MONTH(H798)&lt;8)),(NETWORKDAYS(F798,H798,Lister!$D$7:$D$13)-V798)*T798/NETWORKDAYS(Lister!$D$19,Lister!$E$19,Lister!$D$7:$D$13),IF(AND(AND(MONTH(F798)&gt;=7,MONTH(F798)&lt;8),MONTH(H798)&gt;7),(NETWORKDAYS(F798,Lister!$E$19,Lister!$D$7:$D$13)-V798)*T798/NETWORKDAYS(Lister!$D$19,Lister!$E$19,Lister!$D$7:$D$13),IF(MONTH(F798)&gt;7,0)))),0),"")</f>
        <v/>
      </c>
      <c r="AA798" s="31" t="str">
        <f>IF(Ansøgning!R803="","",Ansøgning!R803)</f>
        <v/>
      </c>
      <c r="AB798" s="46" t="str">
        <f>IFERROR(MAX(IF(OR(V798="",X798=""),"",IF(AND(AND(MONTH(F798)&gt;=8,MONTH(F798)&lt;9),AND(MONTH(H798)&gt;=8,MONTH(H798)&lt;9)),(NETWORKDAYS(F798,H798,Lister!$D$7:$D$13)-X798)*T798/NETWORKDAYS(Lister!$D$20,Lister!$E$20,Lister!$D$7:$D$13),IF(AND(MONTH(F798)=7,MONTH(H798)=8),(NETWORKDAYS(Lister!$D$20,H798,Lister!$D$7:$D$13)-X798)*T798/NETWORKDAYS(Lister!$D$20,Lister!$E$20,Lister!$D$7:$D$13),IF(AND(MONTH(F798)=7,MONTH(H798)=7),0)))),0),"")</f>
        <v/>
      </c>
      <c r="AC798" s="15" t="str">
        <f>IF(Ansøgning!U803="","",Ansøgning!U803)</f>
        <v/>
      </c>
      <c r="AD798" s="31" t="str">
        <f t="shared" si="87"/>
        <v/>
      </c>
      <c r="AE798" s="31" t="str">
        <f t="shared" si="88"/>
        <v/>
      </c>
      <c r="AF798" s="51" t="str">
        <f t="shared" si="89"/>
        <v/>
      </c>
      <c r="AG798" s="15" t="str">
        <f t="shared" si="90"/>
        <v/>
      </c>
    </row>
    <row r="799" spans="1:33" x14ac:dyDescent="0.25">
      <c r="A799" s="13" t="str">
        <f>IF(Ansøgning!A804="","",Ansøgning!A804)</f>
        <v/>
      </c>
      <c r="B799" s="13" t="str">
        <f>IF(Ansøgning!B804="","",Ansøgning!B804)</f>
        <v/>
      </c>
      <c r="C799" s="13" t="str">
        <f>IF(Ansøgning!C804="","",Ansøgning!C804)</f>
        <v/>
      </c>
      <c r="D799" s="13" t="str">
        <f>IF(Ansøgning!D804="","",Ansøgning!D804)</f>
        <v/>
      </c>
      <c r="E799" s="14" t="str">
        <f>IF(Ansøgning!E804="","",Ansøgning!E804)</f>
        <v/>
      </c>
      <c r="F799" s="16"/>
      <c r="G799" s="14" t="str">
        <f>IF(Ansøgning!F804="","",Ansøgning!F804)</f>
        <v/>
      </c>
      <c r="H799" s="16"/>
      <c r="I799" s="72" t="str">
        <f>IF(OR(F799="",H799=""),"",NETWORKDAYS(F799,H799,Lister!$D$7:$D$13))</f>
        <v/>
      </c>
      <c r="J799" s="53" t="str">
        <f>IF(Ansøgning!H804="","",Ansøgning!H804)</f>
        <v/>
      </c>
      <c r="K799" s="32" t="str">
        <f t="shared" si="84"/>
        <v/>
      </c>
      <c r="L799" s="31" t="str">
        <f>IF(Ansøgning!J804="","",Ansøgning!J804)</f>
        <v/>
      </c>
      <c r="M799" s="18"/>
      <c r="N799" s="31" t="str">
        <f>IF(Ansøgning!K804="","",Ansøgning!K804)</f>
        <v/>
      </c>
      <c r="O799" s="18"/>
      <c r="P799" s="15" t="str">
        <f>IF(Ansøgning!L804="","",Ansøgning!L804)</f>
        <v/>
      </c>
      <c r="Q799" s="46" t="str">
        <f t="shared" si="85"/>
        <v/>
      </c>
      <c r="R799" s="46"/>
      <c r="S799" s="101" t="str">
        <f>IF(Ansøgning!M804="","",Ansøgning!M804)</f>
        <v/>
      </c>
      <c r="T799" s="31" t="str">
        <f t="shared" si="86"/>
        <v/>
      </c>
      <c r="U799" s="102" t="str">
        <f>IF(Ansøgning!O804="","",Ansøgning!O804)</f>
        <v/>
      </c>
      <c r="V799" s="20"/>
      <c r="W799" s="102" t="str">
        <f>IF(Ansøgning!P804="","",Ansøgning!P804)</f>
        <v/>
      </c>
      <c r="X799" s="20"/>
      <c r="Y799" s="31" t="str">
        <f>IF(Ansøgning!Q804="","",Ansøgning!Q804)</f>
        <v/>
      </c>
      <c r="Z799" s="46" t="str">
        <f>IFERROR(MAX(IF(OR(V799="",X799=""),"",IF(AND(AND(MONTH(F799)&gt;=7,MONTH(F799)&lt;8),AND(MONTH(H799)&gt;=7,MONTH(H799)&lt;8)),(NETWORKDAYS(F799,H799,Lister!$D$7:$D$13)-V799)*T799/NETWORKDAYS(Lister!$D$19,Lister!$E$19,Lister!$D$7:$D$13),IF(AND(AND(MONTH(F799)&gt;=7,MONTH(F799)&lt;8),MONTH(H799)&gt;7),(NETWORKDAYS(F799,Lister!$E$19,Lister!$D$7:$D$13)-V799)*T799/NETWORKDAYS(Lister!$D$19,Lister!$E$19,Lister!$D$7:$D$13),IF(MONTH(F799)&gt;7,0)))),0),"")</f>
        <v/>
      </c>
      <c r="AA799" s="31" t="str">
        <f>IF(Ansøgning!R804="","",Ansøgning!R804)</f>
        <v/>
      </c>
      <c r="AB799" s="46" t="str">
        <f>IFERROR(MAX(IF(OR(V799="",X799=""),"",IF(AND(AND(MONTH(F799)&gt;=8,MONTH(F799)&lt;9),AND(MONTH(H799)&gt;=8,MONTH(H799)&lt;9)),(NETWORKDAYS(F799,H799,Lister!$D$7:$D$13)-X799)*T799/NETWORKDAYS(Lister!$D$20,Lister!$E$20,Lister!$D$7:$D$13),IF(AND(MONTH(F799)=7,MONTH(H799)=8),(NETWORKDAYS(Lister!$D$20,H799,Lister!$D$7:$D$13)-X799)*T799/NETWORKDAYS(Lister!$D$20,Lister!$E$20,Lister!$D$7:$D$13),IF(AND(MONTH(F799)=7,MONTH(H799)=7),0)))),0),"")</f>
        <v/>
      </c>
      <c r="AC799" s="15" t="str">
        <f>IF(Ansøgning!U804="","",Ansøgning!U804)</f>
        <v/>
      </c>
      <c r="AD799" s="31" t="str">
        <f t="shared" si="87"/>
        <v/>
      </c>
      <c r="AE799" s="31" t="str">
        <f t="shared" si="88"/>
        <v/>
      </c>
      <c r="AF799" s="51" t="str">
        <f t="shared" si="89"/>
        <v/>
      </c>
      <c r="AG799" s="15" t="str">
        <f t="shared" si="90"/>
        <v/>
      </c>
    </row>
    <row r="800" spans="1:33" x14ac:dyDescent="0.25">
      <c r="A800" s="13" t="str">
        <f>IF(Ansøgning!A805="","",Ansøgning!A805)</f>
        <v/>
      </c>
      <c r="B800" s="13" t="str">
        <f>IF(Ansøgning!B805="","",Ansøgning!B805)</f>
        <v/>
      </c>
      <c r="C800" s="13" t="str">
        <f>IF(Ansøgning!C805="","",Ansøgning!C805)</f>
        <v/>
      </c>
      <c r="D800" s="13" t="str">
        <f>IF(Ansøgning!D805="","",Ansøgning!D805)</f>
        <v/>
      </c>
      <c r="E800" s="14" t="str">
        <f>IF(Ansøgning!E805="","",Ansøgning!E805)</f>
        <v/>
      </c>
      <c r="F800" s="16"/>
      <c r="G800" s="14" t="str">
        <f>IF(Ansøgning!F805="","",Ansøgning!F805)</f>
        <v/>
      </c>
      <c r="H800" s="16"/>
      <c r="I800" s="72" t="str">
        <f>IF(OR(F800="",H800=""),"",NETWORKDAYS(F800,H800,Lister!$D$7:$D$13))</f>
        <v/>
      </c>
      <c r="J800" s="53" t="str">
        <f>IF(Ansøgning!H805="","",Ansøgning!H805)</f>
        <v/>
      </c>
      <c r="K800" s="32" t="str">
        <f t="shared" si="84"/>
        <v/>
      </c>
      <c r="L800" s="31" t="str">
        <f>IF(Ansøgning!J805="","",Ansøgning!J805)</f>
        <v/>
      </c>
      <c r="M800" s="18"/>
      <c r="N800" s="31" t="str">
        <f>IF(Ansøgning!K805="","",Ansøgning!K805)</f>
        <v/>
      </c>
      <c r="O800" s="18"/>
      <c r="P800" s="15" t="str">
        <f>IF(Ansøgning!L805="","",Ansøgning!L805)</f>
        <v/>
      </c>
      <c r="Q800" s="46" t="str">
        <f t="shared" si="85"/>
        <v/>
      </c>
      <c r="R800" s="46"/>
      <c r="S800" s="101" t="str">
        <f>IF(Ansøgning!M805="","",Ansøgning!M805)</f>
        <v/>
      </c>
      <c r="T800" s="31" t="str">
        <f t="shared" si="86"/>
        <v/>
      </c>
      <c r="U800" s="102" t="str">
        <f>IF(Ansøgning!O805="","",Ansøgning!O805)</f>
        <v/>
      </c>
      <c r="V800" s="20"/>
      <c r="W800" s="102" t="str">
        <f>IF(Ansøgning!P805="","",Ansøgning!P805)</f>
        <v/>
      </c>
      <c r="X800" s="20"/>
      <c r="Y800" s="31" t="str">
        <f>IF(Ansøgning!Q805="","",Ansøgning!Q805)</f>
        <v/>
      </c>
      <c r="Z800" s="46" t="str">
        <f>IFERROR(MAX(IF(OR(V800="",X800=""),"",IF(AND(AND(MONTH(F800)&gt;=7,MONTH(F800)&lt;8),AND(MONTH(H800)&gt;=7,MONTH(H800)&lt;8)),(NETWORKDAYS(F800,H800,Lister!$D$7:$D$13)-V800)*T800/NETWORKDAYS(Lister!$D$19,Lister!$E$19,Lister!$D$7:$D$13),IF(AND(AND(MONTH(F800)&gt;=7,MONTH(F800)&lt;8),MONTH(H800)&gt;7),(NETWORKDAYS(F800,Lister!$E$19,Lister!$D$7:$D$13)-V800)*T800/NETWORKDAYS(Lister!$D$19,Lister!$E$19,Lister!$D$7:$D$13),IF(MONTH(F800)&gt;7,0)))),0),"")</f>
        <v/>
      </c>
      <c r="AA800" s="31" t="str">
        <f>IF(Ansøgning!R805="","",Ansøgning!R805)</f>
        <v/>
      </c>
      <c r="AB800" s="46" t="str">
        <f>IFERROR(MAX(IF(OR(V800="",X800=""),"",IF(AND(AND(MONTH(F800)&gt;=8,MONTH(F800)&lt;9),AND(MONTH(H800)&gt;=8,MONTH(H800)&lt;9)),(NETWORKDAYS(F800,H800,Lister!$D$7:$D$13)-X800)*T800/NETWORKDAYS(Lister!$D$20,Lister!$E$20,Lister!$D$7:$D$13),IF(AND(MONTH(F800)=7,MONTH(H800)=8),(NETWORKDAYS(Lister!$D$20,H800,Lister!$D$7:$D$13)-X800)*T800/NETWORKDAYS(Lister!$D$20,Lister!$E$20,Lister!$D$7:$D$13),IF(AND(MONTH(F800)=7,MONTH(H800)=7),0)))),0),"")</f>
        <v/>
      </c>
      <c r="AC800" s="15" t="str">
        <f>IF(Ansøgning!U805="","",Ansøgning!U805)</f>
        <v/>
      </c>
      <c r="AD800" s="31" t="str">
        <f t="shared" si="87"/>
        <v/>
      </c>
      <c r="AE800" s="31" t="str">
        <f t="shared" si="88"/>
        <v/>
      </c>
      <c r="AF800" s="51" t="str">
        <f t="shared" si="89"/>
        <v/>
      </c>
      <c r="AG800" s="15" t="str">
        <f t="shared" si="90"/>
        <v/>
      </c>
    </row>
    <row r="801" spans="1:33" x14ac:dyDescent="0.25">
      <c r="A801" s="13" t="str">
        <f>IF(Ansøgning!A806="","",Ansøgning!A806)</f>
        <v/>
      </c>
      <c r="B801" s="13" t="str">
        <f>IF(Ansøgning!B806="","",Ansøgning!B806)</f>
        <v/>
      </c>
      <c r="C801" s="13" t="str">
        <f>IF(Ansøgning!C806="","",Ansøgning!C806)</f>
        <v/>
      </c>
      <c r="D801" s="13" t="str">
        <f>IF(Ansøgning!D806="","",Ansøgning!D806)</f>
        <v/>
      </c>
      <c r="E801" s="14" t="str">
        <f>IF(Ansøgning!E806="","",Ansøgning!E806)</f>
        <v/>
      </c>
      <c r="F801" s="16"/>
      <c r="G801" s="14" t="str">
        <f>IF(Ansøgning!F806="","",Ansøgning!F806)</f>
        <v/>
      </c>
      <c r="H801" s="16"/>
      <c r="I801" s="72" t="str">
        <f>IF(OR(F801="",H801=""),"",NETWORKDAYS(F801,H801,Lister!$D$7:$D$13))</f>
        <v/>
      </c>
      <c r="J801" s="53" t="str">
        <f>IF(Ansøgning!H806="","",Ansøgning!H806)</f>
        <v/>
      </c>
      <c r="K801" s="32" t="str">
        <f t="shared" si="84"/>
        <v/>
      </c>
      <c r="L801" s="31" t="str">
        <f>IF(Ansøgning!J806="","",Ansøgning!J806)</f>
        <v/>
      </c>
      <c r="M801" s="18"/>
      <c r="N801" s="31" t="str">
        <f>IF(Ansøgning!K806="","",Ansøgning!K806)</f>
        <v/>
      </c>
      <c r="O801" s="18"/>
      <c r="P801" s="15" t="str">
        <f>IF(Ansøgning!L806="","",Ansøgning!L806)</f>
        <v/>
      </c>
      <c r="Q801" s="46" t="str">
        <f t="shared" si="85"/>
        <v/>
      </c>
      <c r="R801" s="46"/>
      <c r="S801" s="101" t="str">
        <f>IF(Ansøgning!M806="","",Ansøgning!M806)</f>
        <v/>
      </c>
      <c r="T801" s="31" t="str">
        <f t="shared" si="86"/>
        <v/>
      </c>
      <c r="U801" s="102" t="str">
        <f>IF(Ansøgning!O806="","",Ansøgning!O806)</f>
        <v/>
      </c>
      <c r="V801" s="20"/>
      <c r="W801" s="102" t="str">
        <f>IF(Ansøgning!P806="","",Ansøgning!P806)</f>
        <v/>
      </c>
      <c r="X801" s="20"/>
      <c r="Y801" s="31" t="str">
        <f>IF(Ansøgning!Q806="","",Ansøgning!Q806)</f>
        <v/>
      </c>
      <c r="Z801" s="46" t="str">
        <f>IFERROR(MAX(IF(OR(V801="",X801=""),"",IF(AND(AND(MONTH(F801)&gt;=7,MONTH(F801)&lt;8),AND(MONTH(H801)&gt;=7,MONTH(H801)&lt;8)),(NETWORKDAYS(F801,H801,Lister!$D$7:$D$13)-V801)*T801/NETWORKDAYS(Lister!$D$19,Lister!$E$19,Lister!$D$7:$D$13),IF(AND(AND(MONTH(F801)&gt;=7,MONTH(F801)&lt;8),MONTH(H801)&gt;7),(NETWORKDAYS(F801,Lister!$E$19,Lister!$D$7:$D$13)-V801)*T801/NETWORKDAYS(Lister!$D$19,Lister!$E$19,Lister!$D$7:$D$13),IF(MONTH(F801)&gt;7,0)))),0),"")</f>
        <v/>
      </c>
      <c r="AA801" s="31" t="str">
        <f>IF(Ansøgning!R806="","",Ansøgning!R806)</f>
        <v/>
      </c>
      <c r="AB801" s="46" t="str">
        <f>IFERROR(MAX(IF(OR(V801="",X801=""),"",IF(AND(AND(MONTH(F801)&gt;=8,MONTH(F801)&lt;9),AND(MONTH(H801)&gt;=8,MONTH(H801)&lt;9)),(NETWORKDAYS(F801,H801,Lister!$D$7:$D$13)-X801)*T801/NETWORKDAYS(Lister!$D$20,Lister!$E$20,Lister!$D$7:$D$13),IF(AND(MONTH(F801)=7,MONTH(H801)=8),(NETWORKDAYS(Lister!$D$20,H801,Lister!$D$7:$D$13)-X801)*T801/NETWORKDAYS(Lister!$D$20,Lister!$E$20,Lister!$D$7:$D$13),IF(AND(MONTH(F801)=7,MONTH(H801)=7),0)))),0),"")</f>
        <v/>
      </c>
      <c r="AC801" s="15" t="str">
        <f>IF(Ansøgning!U806="","",Ansøgning!U806)</f>
        <v/>
      </c>
      <c r="AD801" s="31" t="str">
        <f t="shared" si="87"/>
        <v/>
      </c>
      <c r="AE801" s="31" t="str">
        <f t="shared" si="88"/>
        <v/>
      </c>
      <c r="AF801" s="51" t="str">
        <f t="shared" si="89"/>
        <v/>
      </c>
      <c r="AG801" s="15" t="str">
        <f t="shared" si="90"/>
        <v/>
      </c>
    </row>
    <row r="802" spans="1:33" x14ac:dyDescent="0.25">
      <c r="A802" s="13" t="str">
        <f>IF(Ansøgning!A807="","",Ansøgning!A807)</f>
        <v/>
      </c>
      <c r="B802" s="13" t="str">
        <f>IF(Ansøgning!B807="","",Ansøgning!B807)</f>
        <v/>
      </c>
      <c r="C802" s="13" t="str">
        <f>IF(Ansøgning!C807="","",Ansøgning!C807)</f>
        <v/>
      </c>
      <c r="D802" s="13" t="str">
        <f>IF(Ansøgning!D807="","",Ansøgning!D807)</f>
        <v/>
      </c>
      <c r="E802" s="14" t="str">
        <f>IF(Ansøgning!E807="","",Ansøgning!E807)</f>
        <v/>
      </c>
      <c r="F802" s="16"/>
      <c r="G802" s="14" t="str">
        <f>IF(Ansøgning!F807="","",Ansøgning!F807)</f>
        <v/>
      </c>
      <c r="H802" s="16"/>
      <c r="I802" s="72" t="str">
        <f>IF(OR(F802="",H802=""),"",NETWORKDAYS(F802,H802,Lister!$D$7:$D$13))</f>
        <v/>
      </c>
      <c r="J802" s="53" t="str">
        <f>IF(Ansøgning!H807="","",Ansøgning!H807)</f>
        <v/>
      </c>
      <c r="K802" s="32" t="str">
        <f t="shared" si="84"/>
        <v/>
      </c>
      <c r="L802" s="31" t="str">
        <f>IF(Ansøgning!J807="","",Ansøgning!J807)</f>
        <v/>
      </c>
      <c r="M802" s="18"/>
      <c r="N802" s="31" t="str">
        <f>IF(Ansøgning!K807="","",Ansøgning!K807)</f>
        <v/>
      </c>
      <c r="O802" s="18"/>
      <c r="P802" s="15" t="str">
        <f>IF(Ansøgning!L807="","",Ansøgning!L807)</f>
        <v/>
      </c>
      <c r="Q802" s="46" t="str">
        <f t="shared" si="85"/>
        <v/>
      </c>
      <c r="R802" s="46"/>
      <c r="S802" s="101" t="str">
        <f>IF(Ansøgning!M807="","",Ansøgning!M807)</f>
        <v/>
      </c>
      <c r="T802" s="31" t="str">
        <f t="shared" si="86"/>
        <v/>
      </c>
      <c r="U802" s="102" t="str">
        <f>IF(Ansøgning!O807="","",Ansøgning!O807)</f>
        <v/>
      </c>
      <c r="V802" s="20"/>
      <c r="W802" s="102" t="str">
        <f>IF(Ansøgning!P807="","",Ansøgning!P807)</f>
        <v/>
      </c>
      <c r="X802" s="20"/>
      <c r="Y802" s="31" t="str">
        <f>IF(Ansøgning!Q807="","",Ansøgning!Q807)</f>
        <v/>
      </c>
      <c r="Z802" s="46" t="str">
        <f>IFERROR(MAX(IF(OR(V802="",X802=""),"",IF(AND(AND(MONTH(F802)&gt;=7,MONTH(F802)&lt;8),AND(MONTH(H802)&gt;=7,MONTH(H802)&lt;8)),(NETWORKDAYS(F802,H802,Lister!$D$7:$D$13)-V802)*T802/NETWORKDAYS(Lister!$D$19,Lister!$E$19,Lister!$D$7:$D$13),IF(AND(AND(MONTH(F802)&gt;=7,MONTH(F802)&lt;8),MONTH(H802)&gt;7),(NETWORKDAYS(F802,Lister!$E$19,Lister!$D$7:$D$13)-V802)*T802/NETWORKDAYS(Lister!$D$19,Lister!$E$19,Lister!$D$7:$D$13),IF(MONTH(F802)&gt;7,0)))),0),"")</f>
        <v/>
      </c>
      <c r="AA802" s="31" t="str">
        <f>IF(Ansøgning!R807="","",Ansøgning!R807)</f>
        <v/>
      </c>
      <c r="AB802" s="46" t="str">
        <f>IFERROR(MAX(IF(OR(V802="",X802=""),"",IF(AND(AND(MONTH(F802)&gt;=8,MONTH(F802)&lt;9),AND(MONTH(H802)&gt;=8,MONTH(H802)&lt;9)),(NETWORKDAYS(F802,H802,Lister!$D$7:$D$13)-X802)*T802/NETWORKDAYS(Lister!$D$20,Lister!$E$20,Lister!$D$7:$D$13),IF(AND(MONTH(F802)=7,MONTH(H802)=8),(NETWORKDAYS(Lister!$D$20,H802,Lister!$D$7:$D$13)-X802)*T802/NETWORKDAYS(Lister!$D$20,Lister!$E$20,Lister!$D$7:$D$13),IF(AND(MONTH(F802)=7,MONTH(H802)=7),0)))),0),"")</f>
        <v/>
      </c>
      <c r="AC802" s="15" t="str">
        <f>IF(Ansøgning!U807="","",Ansøgning!U807)</f>
        <v/>
      </c>
      <c r="AD802" s="31" t="str">
        <f t="shared" si="87"/>
        <v/>
      </c>
      <c r="AE802" s="31" t="str">
        <f t="shared" si="88"/>
        <v/>
      </c>
      <c r="AF802" s="51" t="str">
        <f t="shared" si="89"/>
        <v/>
      </c>
      <c r="AG802" s="15" t="str">
        <f t="shared" si="90"/>
        <v/>
      </c>
    </row>
    <row r="803" spans="1:33" x14ac:dyDescent="0.25">
      <c r="A803" s="13" t="str">
        <f>IF(Ansøgning!A808="","",Ansøgning!A808)</f>
        <v/>
      </c>
      <c r="B803" s="13" t="str">
        <f>IF(Ansøgning!B808="","",Ansøgning!B808)</f>
        <v/>
      </c>
      <c r="C803" s="13" t="str">
        <f>IF(Ansøgning!C808="","",Ansøgning!C808)</f>
        <v/>
      </c>
      <c r="D803" s="13" t="str">
        <f>IF(Ansøgning!D808="","",Ansøgning!D808)</f>
        <v/>
      </c>
      <c r="E803" s="14" t="str">
        <f>IF(Ansøgning!E808="","",Ansøgning!E808)</f>
        <v/>
      </c>
      <c r="F803" s="16"/>
      <c r="G803" s="14" t="str">
        <f>IF(Ansøgning!F808="","",Ansøgning!F808)</f>
        <v/>
      </c>
      <c r="H803" s="16"/>
      <c r="I803" s="72" t="str">
        <f>IF(OR(F803="",H803=""),"",NETWORKDAYS(F803,H803,Lister!$D$7:$D$13))</f>
        <v/>
      </c>
      <c r="J803" s="53" t="str">
        <f>IF(Ansøgning!H808="","",Ansøgning!H808)</f>
        <v/>
      </c>
      <c r="K803" s="32" t="str">
        <f t="shared" si="84"/>
        <v/>
      </c>
      <c r="L803" s="31" t="str">
        <f>IF(Ansøgning!J808="","",Ansøgning!J808)</f>
        <v/>
      </c>
      <c r="M803" s="18"/>
      <c r="N803" s="31" t="str">
        <f>IF(Ansøgning!K808="","",Ansøgning!K808)</f>
        <v/>
      </c>
      <c r="O803" s="18"/>
      <c r="P803" s="15" t="str">
        <f>IF(Ansøgning!L808="","",Ansøgning!L808)</f>
        <v/>
      </c>
      <c r="Q803" s="46" t="str">
        <f t="shared" si="85"/>
        <v/>
      </c>
      <c r="R803" s="46"/>
      <c r="S803" s="101" t="str">
        <f>IF(Ansøgning!M808="","",Ansøgning!M808)</f>
        <v/>
      </c>
      <c r="T803" s="31" t="str">
        <f t="shared" si="86"/>
        <v/>
      </c>
      <c r="U803" s="102" t="str">
        <f>IF(Ansøgning!O808="","",Ansøgning!O808)</f>
        <v/>
      </c>
      <c r="V803" s="20"/>
      <c r="W803" s="102" t="str">
        <f>IF(Ansøgning!P808="","",Ansøgning!P808)</f>
        <v/>
      </c>
      <c r="X803" s="20"/>
      <c r="Y803" s="31" t="str">
        <f>IF(Ansøgning!Q808="","",Ansøgning!Q808)</f>
        <v/>
      </c>
      <c r="Z803" s="46" t="str">
        <f>IFERROR(MAX(IF(OR(V803="",X803=""),"",IF(AND(AND(MONTH(F803)&gt;=7,MONTH(F803)&lt;8),AND(MONTH(H803)&gt;=7,MONTH(H803)&lt;8)),(NETWORKDAYS(F803,H803,Lister!$D$7:$D$13)-V803)*T803/NETWORKDAYS(Lister!$D$19,Lister!$E$19,Lister!$D$7:$D$13),IF(AND(AND(MONTH(F803)&gt;=7,MONTH(F803)&lt;8),MONTH(H803)&gt;7),(NETWORKDAYS(F803,Lister!$E$19,Lister!$D$7:$D$13)-V803)*T803/NETWORKDAYS(Lister!$D$19,Lister!$E$19,Lister!$D$7:$D$13),IF(MONTH(F803)&gt;7,0)))),0),"")</f>
        <v/>
      </c>
      <c r="AA803" s="31" t="str">
        <f>IF(Ansøgning!R808="","",Ansøgning!R808)</f>
        <v/>
      </c>
      <c r="AB803" s="46" t="str">
        <f>IFERROR(MAX(IF(OR(V803="",X803=""),"",IF(AND(AND(MONTH(F803)&gt;=8,MONTH(F803)&lt;9),AND(MONTH(H803)&gt;=8,MONTH(H803)&lt;9)),(NETWORKDAYS(F803,H803,Lister!$D$7:$D$13)-X803)*T803/NETWORKDAYS(Lister!$D$20,Lister!$E$20,Lister!$D$7:$D$13),IF(AND(MONTH(F803)=7,MONTH(H803)=8),(NETWORKDAYS(Lister!$D$20,H803,Lister!$D$7:$D$13)-X803)*T803/NETWORKDAYS(Lister!$D$20,Lister!$E$20,Lister!$D$7:$D$13),IF(AND(MONTH(F803)=7,MONTH(H803)=7),0)))),0),"")</f>
        <v/>
      </c>
      <c r="AC803" s="15" t="str">
        <f>IF(Ansøgning!U808="","",Ansøgning!U808)</f>
        <v/>
      </c>
      <c r="AD803" s="31" t="str">
        <f t="shared" si="87"/>
        <v/>
      </c>
      <c r="AE803" s="31" t="str">
        <f t="shared" si="88"/>
        <v/>
      </c>
      <c r="AF803" s="51" t="str">
        <f t="shared" si="89"/>
        <v/>
      </c>
      <c r="AG803" s="15" t="str">
        <f t="shared" si="90"/>
        <v/>
      </c>
    </row>
    <row r="804" spans="1:33" x14ac:dyDescent="0.25">
      <c r="A804" s="13" t="str">
        <f>IF(Ansøgning!A809="","",Ansøgning!A809)</f>
        <v/>
      </c>
      <c r="B804" s="13" t="str">
        <f>IF(Ansøgning!B809="","",Ansøgning!B809)</f>
        <v/>
      </c>
      <c r="C804" s="13" t="str">
        <f>IF(Ansøgning!C809="","",Ansøgning!C809)</f>
        <v/>
      </c>
      <c r="D804" s="13" t="str">
        <f>IF(Ansøgning!D809="","",Ansøgning!D809)</f>
        <v/>
      </c>
      <c r="E804" s="14" t="str">
        <f>IF(Ansøgning!E809="","",Ansøgning!E809)</f>
        <v/>
      </c>
      <c r="F804" s="16"/>
      <c r="G804" s="14" t="str">
        <f>IF(Ansøgning!F809="","",Ansøgning!F809)</f>
        <v/>
      </c>
      <c r="H804" s="16"/>
      <c r="I804" s="72" t="str">
        <f>IF(OR(F804="",H804=""),"",NETWORKDAYS(F804,H804,Lister!$D$7:$D$13))</f>
        <v/>
      </c>
      <c r="J804" s="53" t="str">
        <f>IF(Ansøgning!H809="","",Ansøgning!H809)</f>
        <v/>
      </c>
      <c r="K804" s="32" t="str">
        <f t="shared" si="84"/>
        <v/>
      </c>
      <c r="L804" s="31" t="str">
        <f>IF(Ansøgning!J809="","",Ansøgning!J809)</f>
        <v/>
      </c>
      <c r="M804" s="18"/>
      <c r="N804" s="31" t="str">
        <f>IF(Ansøgning!K809="","",Ansøgning!K809)</f>
        <v/>
      </c>
      <c r="O804" s="18"/>
      <c r="P804" s="15" t="str">
        <f>IF(Ansøgning!L809="","",Ansøgning!L809)</f>
        <v/>
      </c>
      <c r="Q804" s="46" t="str">
        <f t="shared" si="85"/>
        <v/>
      </c>
      <c r="R804" s="46"/>
      <c r="S804" s="101" t="str">
        <f>IF(Ansøgning!M809="","",Ansøgning!M809)</f>
        <v/>
      </c>
      <c r="T804" s="31" t="str">
        <f t="shared" si="86"/>
        <v/>
      </c>
      <c r="U804" s="102" t="str">
        <f>IF(Ansøgning!O809="","",Ansøgning!O809)</f>
        <v/>
      </c>
      <c r="V804" s="20"/>
      <c r="W804" s="102" t="str">
        <f>IF(Ansøgning!P809="","",Ansøgning!P809)</f>
        <v/>
      </c>
      <c r="X804" s="20"/>
      <c r="Y804" s="31" t="str">
        <f>IF(Ansøgning!Q809="","",Ansøgning!Q809)</f>
        <v/>
      </c>
      <c r="Z804" s="46" t="str">
        <f>IFERROR(MAX(IF(OR(V804="",X804=""),"",IF(AND(AND(MONTH(F804)&gt;=7,MONTH(F804)&lt;8),AND(MONTH(H804)&gt;=7,MONTH(H804)&lt;8)),(NETWORKDAYS(F804,H804,Lister!$D$7:$D$13)-V804)*T804/NETWORKDAYS(Lister!$D$19,Lister!$E$19,Lister!$D$7:$D$13),IF(AND(AND(MONTH(F804)&gt;=7,MONTH(F804)&lt;8),MONTH(H804)&gt;7),(NETWORKDAYS(F804,Lister!$E$19,Lister!$D$7:$D$13)-V804)*T804/NETWORKDAYS(Lister!$D$19,Lister!$E$19,Lister!$D$7:$D$13),IF(MONTH(F804)&gt;7,0)))),0),"")</f>
        <v/>
      </c>
      <c r="AA804" s="31" t="str">
        <f>IF(Ansøgning!R809="","",Ansøgning!R809)</f>
        <v/>
      </c>
      <c r="AB804" s="46" t="str">
        <f>IFERROR(MAX(IF(OR(V804="",X804=""),"",IF(AND(AND(MONTH(F804)&gt;=8,MONTH(F804)&lt;9),AND(MONTH(H804)&gt;=8,MONTH(H804)&lt;9)),(NETWORKDAYS(F804,H804,Lister!$D$7:$D$13)-X804)*T804/NETWORKDAYS(Lister!$D$20,Lister!$E$20,Lister!$D$7:$D$13),IF(AND(MONTH(F804)=7,MONTH(H804)=8),(NETWORKDAYS(Lister!$D$20,H804,Lister!$D$7:$D$13)-X804)*T804/NETWORKDAYS(Lister!$D$20,Lister!$E$20,Lister!$D$7:$D$13),IF(AND(MONTH(F804)=7,MONTH(H804)=7),0)))),0),"")</f>
        <v/>
      </c>
      <c r="AC804" s="15" t="str">
        <f>IF(Ansøgning!U809="","",Ansøgning!U809)</f>
        <v/>
      </c>
      <c r="AD804" s="31" t="str">
        <f t="shared" si="87"/>
        <v/>
      </c>
      <c r="AE804" s="31" t="str">
        <f t="shared" si="88"/>
        <v/>
      </c>
      <c r="AF804" s="51" t="str">
        <f t="shared" si="89"/>
        <v/>
      </c>
      <c r="AG804" s="15" t="str">
        <f t="shared" si="90"/>
        <v/>
      </c>
    </row>
    <row r="805" spans="1:33" x14ac:dyDescent="0.25">
      <c r="A805" s="13" t="str">
        <f>IF(Ansøgning!A810="","",Ansøgning!A810)</f>
        <v/>
      </c>
      <c r="B805" s="13" t="str">
        <f>IF(Ansøgning!B810="","",Ansøgning!B810)</f>
        <v/>
      </c>
      <c r="C805" s="13" t="str">
        <f>IF(Ansøgning!C810="","",Ansøgning!C810)</f>
        <v/>
      </c>
      <c r="D805" s="13" t="str">
        <f>IF(Ansøgning!D810="","",Ansøgning!D810)</f>
        <v/>
      </c>
      <c r="E805" s="14" t="str">
        <f>IF(Ansøgning!E810="","",Ansøgning!E810)</f>
        <v/>
      </c>
      <c r="F805" s="16"/>
      <c r="G805" s="14" t="str">
        <f>IF(Ansøgning!F810="","",Ansøgning!F810)</f>
        <v/>
      </c>
      <c r="H805" s="16"/>
      <c r="I805" s="72" t="str">
        <f>IF(OR(F805="",H805=""),"",NETWORKDAYS(F805,H805,Lister!$D$7:$D$13))</f>
        <v/>
      </c>
      <c r="J805" s="53" t="str">
        <f>IF(Ansøgning!H810="","",Ansøgning!H810)</f>
        <v/>
      </c>
      <c r="K805" s="32" t="str">
        <f t="shared" si="84"/>
        <v/>
      </c>
      <c r="L805" s="31" t="str">
        <f>IF(Ansøgning!J810="","",Ansøgning!J810)</f>
        <v/>
      </c>
      <c r="M805" s="18"/>
      <c r="N805" s="31" t="str">
        <f>IF(Ansøgning!K810="","",Ansøgning!K810)</f>
        <v/>
      </c>
      <c r="O805" s="18"/>
      <c r="P805" s="15" t="str">
        <f>IF(Ansøgning!L810="","",Ansøgning!L810)</f>
        <v/>
      </c>
      <c r="Q805" s="46" t="str">
        <f t="shared" si="85"/>
        <v/>
      </c>
      <c r="R805" s="46"/>
      <c r="S805" s="101" t="str">
        <f>IF(Ansøgning!M810="","",Ansøgning!M810)</f>
        <v/>
      </c>
      <c r="T805" s="31" t="str">
        <f t="shared" si="86"/>
        <v/>
      </c>
      <c r="U805" s="102" t="str">
        <f>IF(Ansøgning!O810="","",Ansøgning!O810)</f>
        <v/>
      </c>
      <c r="V805" s="20"/>
      <c r="W805" s="102" t="str">
        <f>IF(Ansøgning!P810="","",Ansøgning!P810)</f>
        <v/>
      </c>
      <c r="X805" s="20"/>
      <c r="Y805" s="31" t="str">
        <f>IF(Ansøgning!Q810="","",Ansøgning!Q810)</f>
        <v/>
      </c>
      <c r="Z805" s="46" t="str">
        <f>IFERROR(MAX(IF(OR(V805="",X805=""),"",IF(AND(AND(MONTH(F805)&gt;=7,MONTH(F805)&lt;8),AND(MONTH(H805)&gt;=7,MONTH(H805)&lt;8)),(NETWORKDAYS(F805,H805,Lister!$D$7:$D$13)-V805)*T805/NETWORKDAYS(Lister!$D$19,Lister!$E$19,Lister!$D$7:$D$13),IF(AND(AND(MONTH(F805)&gt;=7,MONTH(F805)&lt;8),MONTH(H805)&gt;7),(NETWORKDAYS(F805,Lister!$E$19,Lister!$D$7:$D$13)-V805)*T805/NETWORKDAYS(Lister!$D$19,Lister!$E$19,Lister!$D$7:$D$13),IF(MONTH(F805)&gt;7,0)))),0),"")</f>
        <v/>
      </c>
      <c r="AA805" s="31" t="str">
        <f>IF(Ansøgning!R810="","",Ansøgning!R810)</f>
        <v/>
      </c>
      <c r="AB805" s="46" t="str">
        <f>IFERROR(MAX(IF(OR(V805="",X805=""),"",IF(AND(AND(MONTH(F805)&gt;=8,MONTH(F805)&lt;9),AND(MONTH(H805)&gt;=8,MONTH(H805)&lt;9)),(NETWORKDAYS(F805,H805,Lister!$D$7:$D$13)-X805)*T805/NETWORKDAYS(Lister!$D$20,Lister!$E$20,Lister!$D$7:$D$13),IF(AND(MONTH(F805)=7,MONTH(H805)=8),(NETWORKDAYS(Lister!$D$20,H805,Lister!$D$7:$D$13)-X805)*T805/NETWORKDAYS(Lister!$D$20,Lister!$E$20,Lister!$D$7:$D$13),IF(AND(MONTH(F805)=7,MONTH(H805)=7),0)))),0),"")</f>
        <v/>
      </c>
      <c r="AC805" s="15" t="str">
        <f>IF(Ansøgning!U810="","",Ansøgning!U810)</f>
        <v/>
      </c>
      <c r="AD805" s="31" t="str">
        <f t="shared" si="87"/>
        <v/>
      </c>
      <c r="AE805" s="31" t="str">
        <f t="shared" si="88"/>
        <v/>
      </c>
      <c r="AF805" s="51" t="str">
        <f t="shared" si="89"/>
        <v/>
      </c>
      <c r="AG805" s="15" t="str">
        <f t="shared" si="90"/>
        <v/>
      </c>
    </row>
    <row r="806" spans="1:33" x14ac:dyDescent="0.25">
      <c r="A806" s="13" t="str">
        <f>IF(Ansøgning!A811="","",Ansøgning!A811)</f>
        <v/>
      </c>
      <c r="B806" s="13" t="str">
        <f>IF(Ansøgning!B811="","",Ansøgning!B811)</f>
        <v/>
      </c>
      <c r="C806" s="13" t="str">
        <f>IF(Ansøgning!C811="","",Ansøgning!C811)</f>
        <v/>
      </c>
      <c r="D806" s="13" t="str">
        <f>IF(Ansøgning!D811="","",Ansøgning!D811)</f>
        <v/>
      </c>
      <c r="E806" s="14" t="str">
        <f>IF(Ansøgning!E811="","",Ansøgning!E811)</f>
        <v/>
      </c>
      <c r="F806" s="16"/>
      <c r="G806" s="14" t="str">
        <f>IF(Ansøgning!F811="","",Ansøgning!F811)</f>
        <v/>
      </c>
      <c r="H806" s="16"/>
      <c r="I806" s="72" t="str">
        <f>IF(OR(F806="",H806=""),"",NETWORKDAYS(F806,H806,Lister!$D$7:$D$13))</f>
        <v/>
      </c>
      <c r="J806" s="53" t="str">
        <f>IF(Ansøgning!H811="","",Ansøgning!H811)</f>
        <v/>
      </c>
      <c r="K806" s="32" t="str">
        <f t="shared" si="84"/>
        <v/>
      </c>
      <c r="L806" s="31" t="str">
        <f>IF(Ansøgning!J811="","",Ansøgning!J811)</f>
        <v/>
      </c>
      <c r="M806" s="18"/>
      <c r="N806" s="31" t="str">
        <f>IF(Ansøgning!K811="","",Ansøgning!K811)</f>
        <v/>
      </c>
      <c r="O806" s="18"/>
      <c r="P806" s="15" t="str">
        <f>IF(Ansøgning!L811="","",Ansøgning!L811)</f>
        <v/>
      </c>
      <c r="Q806" s="46" t="str">
        <f t="shared" si="85"/>
        <v/>
      </c>
      <c r="R806" s="46"/>
      <c r="S806" s="101" t="str">
        <f>IF(Ansøgning!M811="","",Ansøgning!M811)</f>
        <v/>
      </c>
      <c r="T806" s="31" t="str">
        <f t="shared" si="86"/>
        <v/>
      </c>
      <c r="U806" s="102" t="str">
        <f>IF(Ansøgning!O811="","",Ansøgning!O811)</f>
        <v/>
      </c>
      <c r="V806" s="20"/>
      <c r="W806" s="102" t="str">
        <f>IF(Ansøgning!P811="","",Ansøgning!P811)</f>
        <v/>
      </c>
      <c r="X806" s="20"/>
      <c r="Y806" s="31" t="str">
        <f>IF(Ansøgning!Q811="","",Ansøgning!Q811)</f>
        <v/>
      </c>
      <c r="Z806" s="46" t="str">
        <f>IFERROR(MAX(IF(OR(V806="",X806=""),"",IF(AND(AND(MONTH(F806)&gt;=7,MONTH(F806)&lt;8),AND(MONTH(H806)&gt;=7,MONTH(H806)&lt;8)),(NETWORKDAYS(F806,H806,Lister!$D$7:$D$13)-V806)*T806/NETWORKDAYS(Lister!$D$19,Lister!$E$19,Lister!$D$7:$D$13),IF(AND(AND(MONTH(F806)&gt;=7,MONTH(F806)&lt;8),MONTH(H806)&gt;7),(NETWORKDAYS(F806,Lister!$E$19,Lister!$D$7:$D$13)-V806)*T806/NETWORKDAYS(Lister!$D$19,Lister!$E$19,Lister!$D$7:$D$13),IF(MONTH(F806)&gt;7,0)))),0),"")</f>
        <v/>
      </c>
      <c r="AA806" s="31" t="str">
        <f>IF(Ansøgning!R811="","",Ansøgning!R811)</f>
        <v/>
      </c>
      <c r="AB806" s="46" t="str">
        <f>IFERROR(MAX(IF(OR(V806="",X806=""),"",IF(AND(AND(MONTH(F806)&gt;=8,MONTH(F806)&lt;9),AND(MONTH(H806)&gt;=8,MONTH(H806)&lt;9)),(NETWORKDAYS(F806,H806,Lister!$D$7:$D$13)-X806)*T806/NETWORKDAYS(Lister!$D$20,Lister!$E$20,Lister!$D$7:$D$13),IF(AND(MONTH(F806)=7,MONTH(H806)=8),(NETWORKDAYS(Lister!$D$20,H806,Lister!$D$7:$D$13)-X806)*T806/NETWORKDAYS(Lister!$D$20,Lister!$E$20,Lister!$D$7:$D$13),IF(AND(MONTH(F806)=7,MONTH(H806)=7),0)))),0),"")</f>
        <v/>
      </c>
      <c r="AC806" s="15" t="str">
        <f>IF(Ansøgning!U811="","",Ansøgning!U811)</f>
        <v/>
      </c>
      <c r="AD806" s="31" t="str">
        <f t="shared" si="87"/>
        <v/>
      </c>
      <c r="AE806" s="31" t="str">
        <f t="shared" si="88"/>
        <v/>
      </c>
      <c r="AF806" s="51" t="str">
        <f t="shared" si="89"/>
        <v/>
      </c>
      <c r="AG806" s="15" t="str">
        <f t="shared" si="90"/>
        <v/>
      </c>
    </row>
    <row r="807" spans="1:33" x14ac:dyDescent="0.25">
      <c r="A807" s="13" t="str">
        <f>IF(Ansøgning!A812="","",Ansøgning!A812)</f>
        <v/>
      </c>
      <c r="B807" s="13" t="str">
        <f>IF(Ansøgning!B812="","",Ansøgning!B812)</f>
        <v/>
      </c>
      <c r="C807" s="13" t="str">
        <f>IF(Ansøgning!C812="","",Ansøgning!C812)</f>
        <v/>
      </c>
      <c r="D807" s="13" t="str">
        <f>IF(Ansøgning!D812="","",Ansøgning!D812)</f>
        <v/>
      </c>
      <c r="E807" s="14" t="str">
        <f>IF(Ansøgning!E812="","",Ansøgning!E812)</f>
        <v/>
      </c>
      <c r="F807" s="16"/>
      <c r="G807" s="14" t="str">
        <f>IF(Ansøgning!F812="","",Ansøgning!F812)</f>
        <v/>
      </c>
      <c r="H807" s="16"/>
      <c r="I807" s="72" t="str">
        <f>IF(OR(F807="",H807=""),"",NETWORKDAYS(F807,H807,Lister!$D$7:$D$13))</f>
        <v/>
      </c>
      <c r="J807" s="53" t="str">
        <f>IF(Ansøgning!H812="","",Ansøgning!H812)</f>
        <v/>
      </c>
      <c r="K807" s="32" t="str">
        <f t="shared" si="84"/>
        <v/>
      </c>
      <c r="L807" s="31" t="str">
        <f>IF(Ansøgning!J812="","",Ansøgning!J812)</f>
        <v/>
      </c>
      <c r="M807" s="18"/>
      <c r="N807" s="31" t="str">
        <f>IF(Ansøgning!K812="","",Ansøgning!K812)</f>
        <v/>
      </c>
      <c r="O807" s="18"/>
      <c r="P807" s="15" t="str">
        <f>IF(Ansøgning!L812="","",Ansøgning!L812)</f>
        <v/>
      </c>
      <c r="Q807" s="46" t="str">
        <f t="shared" si="85"/>
        <v/>
      </c>
      <c r="R807" s="46"/>
      <c r="S807" s="101" t="str">
        <f>IF(Ansøgning!M812="","",Ansøgning!M812)</f>
        <v/>
      </c>
      <c r="T807" s="31" t="str">
        <f t="shared" si="86"/>
        <v/>
      </c>
      <c r="U807" s="102" t="str">
        <f>IF(Ansøgning!O812="","",Ansøgning!O812)</f>
        <v/>
      </c>
      <c r="V807" s="20"/>
      <c r="W807" s="102" t="str">
        <f>IF(Ansøgning!P812="","",Ansøgning!P812)</f>
        <v/>
      </c>
      <c r="X807" s="20"/>
      <c r="Y807" s="31" t="str">
        <f>IF(Ansøgning!Q812="","",Ansøgning!Q812)</f>
        <v/>
      </c>
      <c r="Z807" s="46" t="str">
        <f>IFERROR(MAX(IF(OR(V807="",X807=""),"",IF(AND(AND(MONTH(F807)&gt;=7,MONTH(F807)&lt;8),AND(MONTH(H807)&gt;=7,MONTH(H807)&lt;8)),(NETWORKDAYS(F807,H807,Lister!$D$7:$D$13)-V807)*T807/NETWORKDAYS(Lister!$D$19,Lister!$E$19,Lister!$D$7:$D$13),IF(AND(AND(MONTH(F807)&gt;=7,MONTH(F807)&lt;8),MONTH(H807)&gt;7),(NETWORKDAYS(F807,Lister!$E$19,Lister!$D$7:$D$13)-V807)*T807/NETWORKDAYS(Lister!$D$19,Lister!$E$19,Lister!$D$7:$D$13),IF(MONTH(F807)&gt;7,0)))),0),"")</f>
        <v/>
      </c>
      <c r="AA807" s="31" t="str">
        <f>IF(Ansøgning!R812="","",Ansøgning!R812)</f>
        <v/>
      </c>
      <c r="AB807" s="46" t="str">
        <f>IFERROR(MAX(IF(OR(V807="",X807=""),"",IF(AND(AND(MONTH(F807)&gt;=8,MONTH(F807)&lt;9),AND(MONTH(H807)&gt;=8,MONTH(H807)&lt;9)),(NETWORKDAYS(F807,H807,Lister!$D$7:$D$13)-X807)*T807/NETWORKDAYS(Lister!$D$20,Lister!$E$20,Lister!$D$7:$D$13),IF(AND(MONTH(F807)=7,MONTH(H807)=8),(NETWORKDAYS(Lister!$D$20,H807,Lister!$D$7:$D$13)-X807)*T807/NETWORKDAYS(Lister!$D$20,Lister!$E$20,Lister!$D$7:$D$13),IF(AND(MONTH(F807)=7,MONTH(H807)=7),0)))),0),"")</f>
        <v/>
      </c>
      <c r="AC807" s="15" t="str">
        <f>IF(Ansøgning!U812="","",Ansøgning!U812)</f>
        <v/>
      </c>
      <c r="AD807" s="31" t="str">
        <f t="shared" si="87"/>
        <v/>
      </c>
      <c r="AE807" s="31" t="str">
        <f t="shared" si="88"/>
        <v/>
      </c>
      <c r="AF807" s="51" t="str">
        <f t="shared" si="89"/>
        <v/>
      </c>
      <c r="AG807" s="15" t="str">
        <f t="shared" si="90"/>
        <v/>
      </c>
    </row>
    <row r="808" spans="1:33" x14ac:dyDescent="0.25">
      <c r="A808" s="13" t="str">
        <f>IF(Ansøgning!A813="","",Ansøgning!A813)</f>
        <v/>
      </c>
      <c r="B808" s="13" t="str">
        <f>IF(Ansøgning!B813="","",Ansøgning!B813)</f>
        <v/>
      </c>
      <c r="C808" s="13" t="str">
        <f>IF(Ansøgning!C813="","",Ansøgning!C813)</f>
        <v/>
      </c>
      <c r="D808" s="13" t="str">
        <f>IF(Ansøgning!D813="","",Ansøgning!D813)</f>
        <v/>
      </c>
      <c r="E808" s="14" t="str">
        <f>IF(Ansøgning!E813="","",Ansøgning!E813)</f>
        <v/>
      </c>
      <c r="F808" s="16"/>
      <c r="G808" s="14" t="str">
        <f>IF(Ansøgning!F813="","",Ansøgning!F813)</f>
        <v/>
      </c>
      <c r="H808" s="16"/>
      <c r="I808" s="72" t="str">
        <f>IF(OR(F808="",H808=""),"",NETWORKDAYS(F808,H808,Lister!$D$7:$D$13))</f>
        <v/>
      </c>
      <c r="J808" s="53" t="str">
        <f>IF(Ansøgning!H813="","",Ansøgning!H813)</f>
        <v/>
      </c>
      <c r="K808" s="32" t="str">
        <f t="shared" si="84"/>
        <v/>
      </c>
      <c r="L808" s="31" t="str">
        <f>IF(Ansøgning!J813="","",Ansøgning!J813)</f>
        <v/>
      </c>
      <c r="M808" s="18"/>
      <c r="N808" s="31" t="str">
        <f>IF(Ansøgning!K813="","",Ansøgning!K813)</f>
        <v/>
      </c>
      <c r="O808" s="18"/>
      <c r="P808" s="15" t="str">
        <f>IF(Ansøgning!L813="","",Ansøgning!L813)</f>
        <v/>
      </c>
      <c r="Q808" s="46" t="str">
        <f t="shared" si="85"/>
        <v/>
      </c>
      <c r="R808" s="46"/>
      <c r="S808" s="101" t="str">
        <f>IF(Ansøgning!M813="","",Ansøgning!M813)</f>
        <v/>
      </c>
      <c r="T808" s="31" t="str">
        <f t="shared" si="86"/>
        <v/>
      </c>
      <c r="U808" s="102" t="str">
        <f>IF(Ansøgning!O813="","",Ansøgning!O813)</f>
        <v/>
      </c>
      <c r="V808" s="20"/>
      <c r="W808" s="102" t="str">
        <f>IF(Ansøgning!P813="","",Ansøgning!P813)</f>
        <v/>
      </c>
      <c r="X808" s="20"/>
      <c r="Y808" s="31" t="str">
        <f>IF(Ansøgning!Q813="","",Ansøgning!Q813)</f>
        <v/>
      </c>
      <c r="Z808" s="46" t="str">
        <f>IFERROR(MAX(IF(OR(V808="",X808=""),"",IF(AND(AND(MONTH(F808)&gt;=7,MONTH(F808)&lt;8),AND(MONTH(H808)&gt;=7,MONTH(H808)&lt;8)),(NETWORKDAYS(F808,H808,Lister!$D$7:$D$13)-V808)*T808/NETWORKDAYS(Lister!$D$19,Lister!$E$19,Lister!$D$7:$D$13),IF(AND(AND(MONTH(F808)&gt;=7,MONTH(F808)&lt;8),MONTH(H808)&gt;7),(NETWORKDAYS(F808,Lister!$E$19,Lister!$D$7:$D$13)-V808)*T808/NETWORKDAYS(Lister!$D$19,Lister!$E$19,Lister!$D$7:$D$13),IF(MONTH(F808)&gt;7,0)))),0),"")</f>
        <v/>
      </c>
      <c r="AA808" s="31" t="str">
        <f>IF(Ansøgning!R813="","",Ansøgning!R813)</f>
        <v/>
      </c>
      <c r="AB808" s="46" t="str">
        <f>IFERROR(MAX(IF(OR(V808="",X808=""),"",IF(AND(AND(MONTH(F808)&gt;=8,MONTH(F808)&lt;9),AND(MONTH(H808)&gt;=8,MONTH(H808)&lt;9)),(NETWORKDAYS(F808,H808,Lister!$D$7:$D$13)-X808)*T808/NETWORKDAYS(Lister!$D$20,Lister!$E$20,Lister!$D$7:$D$13),IF(AND(MONTH(F808)=7,MONTH(H808)=8),(NETWORKDAYS(Lister!$D$20,H808,Lister!$D$7:$D$13)-X808)*T808/NETWORKDAYS(Lister!$D$20,Lister!$E$20,Lister!$D$7:$D$13),IF(AND(MONTH(F808)=7,MONTH(H808)=7),0)))),0),"")</f>
        <v/>
      </c>
      <c r="AC808" s="15" t="str">
        <f>IF(Ansøgning!U813="","",Ansøgning!U813)</f>
        <v/>
      </c>
      <c r="AD808" s="31" t="str">
        <f t="shared" si="87"/>
        <v/>
      </c>
      <c r="AE808" s="31" t="str">
        <f t="shared" si="88"/>
        <v/>
      </c>
      <c r="AF808" s="51" t="str">
        <f t="shared" si="89"/>
        <v/>
      </c>
      <c r="AG808" s="15" t="str">
        <f t="shared" si="90"/>
        <v/>
      </c>
    </row>
    <row r="809" spans="1:33" x14ac:dyDescent="0.25">
      <c r="A809" s="13" t="str">
        <f>IF(Ansøgning!A814="","",Ansøgning!A814)</f>
        <v/>
      </c>
      <c r="B809" s="13" t="str">
        <f>IF(Ansøgning!B814="","",Ansøgning!B814)</f>
        <v/>
      </c>
      <c r="C809" s="13" t="str">
        <f>IF(Ansøgning!C814="","",Ansøgning!C814)</f>
        <v/>
      </c>
      <c r="D809" s="13" t="str">
        <f>IF(Ansøgning!D814="","",Ansøgning!D814)</f>
        <v/>
      </c>
      <c r="E809" s="14" t="str">
        <f>IF(Ansøgning!E814="","",Ansøgning!E814)</f>
        <v/>
      </c>
      <c r="F809" s="16"/>
      <c r="G809" s="14" t="str">
        <f>IF(Ansøgning!F814="","",Ansøgning!F814)</f>
        <v/>
      </c>
      <c r="H809" s="16"/>
      <c r="I809" s="72" t="str">
        <f>IF(OR(F809="",H809=""),"",NETWORKDAYS(F809,H809,Lister!$D$7:$D$13))</f>
        <v/>
      </c>
      <c r="J809" s="53" t="str">
        <f>IF(Ansøgning!H814="","",Ansøgning!H814)</f>
        <v/>
      </c>
      <c r="K809" s="32" t="str">
        <f t="shared" si="84"/>
        <v/>
      </c>
      <c r="L809" s="31" t="str">
        <f>IF(Ansøgning!J814="","",Ansøgning!J814)</f>
        <v/>
      </c>
      <c r="M809" s="18"/>
      <c r="N809" s="31" t="str">
        <f>IF(Ansøgning!K814="","",Ansøgning!K814)</f>
        <v/>
      </c>
      <c r="O809" s="18"/>
      <c r="P809" s="15" t="str">
        <f>IF(Ansøgning!L814="","",Ansøgning!L814)</f>
        <v/>
      </c>
      <c r="Q809" s="46" t="str">
        <f t="shared" si="85"/>
        <v/>
      </c>
      <c r="R809" s="46"/>
      <c r="S809" s="101" t="str">
        <f>IF(Ansøgning!M814="","",Ansøgning!M814)</f>
        <v/>
      </c>
      <c r="T809" s="31" t="str">
        <f t="shared" si="86"/>
        <v/>
      </c>
      <c r="U809" s="102" t="str">
        <f>IF(Ansøgning!O814="","",Ansøgning!O814)</f>
        <v/>
      </c>
      <c r="V809" s="20"/>
      <c r="W809" s="102" t="str">
        <f>IF(Ansøgning!P814="","",Ansøgning!P814)</f>
        <v/>
      </c>
      <c r="X809" s="20"/>
      <c r="Y809" s="31" t="str">
        <f>IF(Ansøgning!Q814="","",Ansøgning!Q814)</f>
        <v/>
      </c>
      <c r="Z809" s="46" t="str">
        <f>IFERROR(MAX(IF(OR(V809="",X809=""),"",IF(AND(AND(MONTH(F809)&gt;=7,MONTH(F809)&lt;8),AND(MONTH(H809)&gt;=7,MONTH(H809)&lt;8)),(NETWORKDAYS(F809,H809,Lister!$D$7:$D$13)-V809)*T809/NETWORKDAYS(Lister!$D$19,Lister!$E$19,Lister!$D$7:$D$13),IF(AND(AND(MONTH(F809)&gt;=7,MONTH(F809)&lt;8),MONTH(H809)&gt;7),(NETWORKDAYS(F809,Lister!$E$19,Lister!$D$7:$D$13)-V809)*T809/NETWORKDAYS(Lister!$D$19,Lister!$E$19,Lister!$D$7:$D$13),IF(MONTH(F809)&gt;7,0)))),0),"")</f>
        <v/>
      </c>
      <c r="AA809" s="31" t="str">
        <f>IF(Ansøgning!R814="","",Ansøgning!R814)</f>
        <v/>
      </c>
      <c r="AB809" s="46" t="str">
        <f>IFERROR(MAX(IF(OR(V809="",X809=""),"",IF(AND(AND(MONTH(F809)&gt;=8,MONTH(F809)&lt;9),AND(MONTH(H809)&gt;=8,MONTH(H809)&lt;9)),(NETWORKDAYS(F809,H809,Lister!$D$7:$D$13)-X809)*T809/NETWORKDAYS(Lister!$D$20,Lister!$E$20,Lister!$D$7:$D$13),IF(AND(MONTH(F809)=7,MONTH(H809)=8),(NETWORKDAYS(Lister!$D$20,H809,Lister!$D$7:$D$13)-X809)*T809/NETWORKDAYS(Lister!$D$20,Lister!$E$20,Lister!$D$7:$D$13),IF(AND(MONTH(F809)=7,MONTH(H809)=7),0)))),0),"")</f>
        <v/>
      </c>
      <c r="AC809" s="15" t="str">
        <f>IF(Ansøgning!U814="","",Ansøgning!U814)</f>
        <v/>
      </c>
      <c r="AD809" s="31" t="str">
        <f t="shared" si="87"/>
        <v/>
      </c>
      <c r="AE809" s="31" t="str">
        <f t="shared" si="88"/>
        <v/>
      </c>
      <c r="AF809" s="51" t="str">
        <f t="shared" si="89"/>
        <v/>
      </c>
      <c r="AG809" s="15" t="str">
        <f t="shared" si="90"/>
        <v/>
      </c>
    </row>
    <row r="810" spans="1:33" x14ac:dyDescent="0.25">
      <c r="A810" s="13" t="str">
        <f>IF(Ansøgning!A815="","",Ansøgning!A815)</f>
        <v/>
      </c>
      <c r="B810" s="13" t="str">
        <f>IF(Ansøgning!B815="","",Ansøgning!B815)</f>
        <v/>
      </c>
      <c r="C810" s="13" t="str">
        <f>IF(Ansøgning!C815="","",Ansøgning!C815)</f>
        <v/>
      </c>
      <c r="D810" s="13" t="str">
        <f>IF(Ansøgning!D815="","",Ansøgning!D815)</f>
        <v/>
      </c>
      <c r="E810" s="14" t="str">
        <f>IF(Ansøgning!E815="","",Ansøgning!E815)</f>
        <v/>
      </c>
      <c r="F810" s="16"/>
      <c r="G810" s="14" t="str">
        <f>IF(Ansøgning!F815="","",Ansøgning!F815)</f>
        <v/>
      </c>
      <c r="H810" s="16"/>
      <c r="I810" s="72" t="str">
        <f>IF(OR(F810="",H810=""),"",NETWORKDAYS(F810,H810,Lister!$D$7:$D$13))</f>
        <v/>
      </c>
      <c r="J810" s="53" t="str">
        <f>IF(Ansøgning!H815="","",Ansøgning!H815)</f>
        <v/>
      </c>
      <c r="K810" s="32" t="str">
        <f t="shared" si="84"/>
        <v/>
      </c>
      <c r="L810" s="31" t="str">
        <f>IF(Ansøgning!J815="","",Ansøgning!J815)</f>
        <v/>
      </c>
      <c r="M810" s="18"/>
      <c r="N810" s="31" t="str">
        <f>IF(Ansøgning!K815="","",Ansøgning!K815)</f>
        <v/>
      </c>
      <c r="O810" s="18"/>
      <c r="P810" s="15" t="str">
        <f>IF(Ansøgning!L815="","",Ansøgning!L815)</f>
        <v/>
      </c>
      <c r="Q810" s="46" t="str">
        <f t="shared" si="85"/>
        <v/>
      </c>
      <c r="R810" s="46"/>
      <c r="S810" s="101" t="str">
        <f>IF(Ansøgning!M815="","",Ansøgning!M815)</f>
        <v/>
      </c>
      <c r="T810" s="31" t="str">
        <f t="shared" si="86"/>
        <v/>
      </c>
      <c r="U810" s="102" t="str">
        <f>IF(Ansøgning!O815="","",Ansøgning!O815)</f>
        <v/>
      </c>
      <c r="V810" s="20"/>
      <c r="W810" s="102" t="str">
        <f>IF(Ansøgning!P815="","",Ansøgning!P815)</f>
        <v/>
      </c>
      <c r="X810" s="20"/>
      <c r="Y810" s="31" t="str">
        <f>IF(Ansøgning!Q815="","",Ansøgning!Q815)</f>
        <v/>
      </c>
      <c r="Z810" s="46" t="str">
        <f>IFERROR(MAX(IF(OR(V810="",X810=""),"",IF(AND(AND(MONTH(F810)&gt;=7,MONTH(F810)&lt;8),AND(MONTH(H810)&gt;=7,MONTH(H810)&lt;8)),(NETWORKDAYS(F810,H810,Lister!$D$7:$D$13)-V810)*T810/NETWORKDAYS(Lister!$D$19,Lister!$E$19,Lister!$D$7:$D$13),IF(AND(AND(MONTH(F810)&gt;=7,MONTH(F810)&lt;8),MONTH(H810)&gt;7),(NETWORKDAYS(F810,Lister!$E$19,Lister!$D$7:$D$13)-V810)*T810/NETWORKDAYS(Lister!$D$19,Lister!$E$19,Lister!$D$7:$D$13),IF(MONTH(F810)&gt;7,0)))),0),"")</f>
        <v/>
      </c>
      <c r="AA810" s="31" t="str">
        <f>IF(Ansøgning!R815="","",Ansøgning!R815)</f>
        <v/>
      </c>
      <c r="AB810" s="46" t="str">
        <f>IFERROR(MAX(IF(OR(V810="",X810=""),"",IF(AND(AND(MONTH(F810)&gt;=8,MONTH(F810)&lt;9),AND(MONTH(H810)&gt;=8,MONTH(H810)&lt;9)),(NETWORKDAYS(F810,H810,Lister!$D$7:$D$13)-X810)*T810/NETWORKDAYS(Lister!$D$20,Lister!$E$20,Lister!$D$7:$D$13),IF(AND(MONTH(F810)=7,MONTH(H810)=8),(NETWORKDAYS(Lister!$D$20,H810,Lister!$D$7:$D$13)-X810)*T810/NETWORKDAYS(Lister!$D$20,Lister!$E$20,Lister!$D$7:$D$13),IF(AND(MONTH(F810)=7,MONTH(H810)=7),0)))),0),"")</f>
        <v/>
      </c>
      <c r="AC810" s="15" t="str">
        <f>IF(Ansøgning!U815="","",Ansøgning!U815)</f>
        <v/>
      </c>
      <c r="AD810" s="31" t="str">
        <f t="shared" si="87"/>
        <v/>
      </c>
      <c r="AE810" s="31" t="str">
        <f t="shared" si="88"/>
        <v/>
      </c>
      <c r="AF810" s="51" t="str">
        <f t="shared" si="89"/>
        <v/>
      </c>
      <c r="AG810" s="15" t="str">
        <f t="shared" si="90"/>
        <v/>
      </c>
    </row>
    <row r="811" spans="1:33" x14ac:dyDescent="0.25">
      <c r="A811" s="13" t="str">
        <f>IF(Ansøgning!A816="","",Ansøgning!A816)</f>
        <v/>
      </c>
      <c r="B811" s="13" t="str">
        <f>IF(Ansøgning!B816="","",Ansøgning!B816)</f>
        <v/>
      </c>
      <c r="C811" s="13" t="str">
        <f>IF(Ansøgning!C816="","",Ansøgning!C816)</f>
        <v/>
      </c>
      <c r="D811" s="13" t="str">
        <f>IF(Ansøgning!D816="","",Ansøgning!D816)</f>
        <v/>
      </c>
      <c r="E811" s="14" t="str">
        <f>IF(Ansøgning!E816="","",Ansøgning!E816)</f>
        <v/>
      </c>
      <c r="F811" s="16"/>
      <c r="G811" s="14" t="str">
        <f>IF(Ansøgning!F816="","",Ansøgning!F816)</f>
        <v/>
      </c>
      <c r="H811" s="16"/>
      <c r="I811" s="72" t="str">
        <f>IF(OR(F811="",H811=""),"",NETWORKDAYS(F811,H811,Lister!$D$7:$D$13))</f>
        <v/>
      </c>
      <c r="J811" s="53" t="str">
        <f>IF(Ansøgning!H816="","",Ansøgning!H816)</f>
        <v/>
      </c>
      <c r="K811" s="32" t="str">
        <f t="shared" si="84"/>
        <v/>
      </c>
      <c r="L811" s="31" t="str">
        <f>IF(Ansøgning!J816="","",Ansøgning!J816)</f>
        <v/>
      </c>
      <c r="M811" s="18"/>
      <c r="N811" s="31" t="str">
        <f>IF(Ansøgning!K816="","",Ansøgning!K816)</f>
        <v/>
      </c>
      <c r="O811" s="18"/>
      <c r="P811" s="15" t="str">
        <f>IF(Ansøgning!L816="","",Ansøgning!L816)</f>
        <v/>
      </c>
      <c r="Q811" s="46" t="str">
        <f t="shared" si="85"/>
        <v/>
      </c>
      <c r="R811" s="46"/>
      <c r="S811" s="101" t="str">
        <f>IF(Ansøgning!M816="","",Ansøgning!M816)</f>
        <v/>
      </c>
      <c r="T811" s="31" t="str">
        <f t="shared" si="86"/>
        <v/>
      </c>
      <c r="U811" s="102" t="str">
        <f>IF(Ansøgning!O816="","",Ansøgning!O816)</f>
        <v/>
      </c>
      <c r="V811" s="20"/>
      <c r="W811" s="102" t="str">
        <f>IF(Ansøgning!P816="","",Ansøgning!P816)</f>
        <v/>
      </c>
      <c r="X811" s="20"/>
      <c r="Y811" s="31" t="str">
        <f>IF(Ansøgning!Q816="","",Ansøgning!Q816)</f>
        <v/>
      </c>
      <c r="Z811" s="46" t="str">
        <f>IFERROR(MAX(IF(OR(V811="",X811=""),"",IF(AND(AND(MONTH(F811)&gt;=7,MONTH(F811)&lt;8),AND(MONTH(H811)&gt;=7,MONTH(H811)&lt;8)),(NETWORKDAYS(F811,H811,Lister!$D$7:$D$13)-V811)*T811/NETWORKDAYS(Lister!$D$19,Lister!$E$19,Lister!$D$7:$D$13),IF(AND(AND(MONTH(F811)&gt;=7,MONTH(F811)&lt;8),MONTH(H811)&gt;7),(NETWORKDAYS(F811,Lister!$E$19,Lister!$D$7:$D$13)-V811)*T811/NETWORKDAYS(Lister!$D$19,Lister!$E$19,Lister!$D$7:$D$13),IF(MONTH(F811)&gt;7,0)))),0),"")</f>
        <v/>
      </c>
      <c r="AA811" s="31" t="str">
        <f>IF(Ansøgning!R816="","",Ansøgning!R816)</f>
        <v/>
      </c>
      <c r="AB811" s="46" t="str">
        <f>IFERROR(MAX(IF(OR(V811="",X811=""),"",IF(AND(AND(MONTH(F811)&gt;=8,MONTH(F811)&lt;9),AND(MONTH(H811)&gt;=8,MONTH(H811)&lt;9)),(NETWORKDAYS(F811,H811,Lister!$D$7:$D$13)-X811)*T811/NETWORKDAYS(Lister!$D$20,Lister!$E$20,Lister!$D$7:$D$13),IF(AND(MONTH(F811)=7,MONTH(H811)=8),(NETWORKDAYS(Lister!$D$20,H811,Lister!$D$7:$D$13)-X811)*T811/NETWORKDAYS(Lister!$D$20,Lister!$E$20,Lister!$D$7:$D$13),IF(AND(MONTH(F811)=7,MONTH(H811)=7),0)))),0),"")</f>
        <v/>
      </c>
      <c r="AC811" s="15" t="str">
        <f>IF(Ansøgning!U816="","",Ansøgning!U816)</f>
        <v/>
      </c>
      <c r="AD811" s="31" t="str">
        <f t="shared" si="87"/>
        <v/>
      </c>
      <c r="AE811" s="31" t="str">
        <f t="shared" si="88"/>
        <v/>
      </c>
      <c r="AF811" s="51" t="str">
        <f t="shared" si="89"/>
        <v/>
      </c>
      <c r="AG811" s="15" t="str">
        <f t="shared" si="90"/>
        <v/>
      </c>
    </row>
    <row r="812" spans="1:33" x14ac:dyDescent="0.25">
      <c r="A812" s="13" t="str">
        <f>IF(Ansøgning!A817="","",Ansøgning!A817)</f>
        <v/>
      </c>
      <c r="B812" s="13" t="str">
        <f>IF(Ansøgning!B817="","",Ansøgning!B817)</f>
        <v/>
      </c>
      <c r="C812" s="13" t="str">
        <f>IF(Ansøgning!C817="","",Ansøgning!C817)</f>
        <v/>
      </c>
      <c r="D812" s="13" t="str">
        <f>IF(Ansøgning!D817="","",Ansøgning!D817)</f>
        <v/>
      </c>
      <c r="E812" s="14" t="str">
        <f>IF(Ansøgning!E817="","",Ansøgning!E817)</f>
        <v/>
      </c>
      <c r="F812" s="16"/>
      <c r="G812" s="14" t="str">
        <f>IF(Ansøgning!F817="","",Ansøgning!F817)</f>
        <v/>
      </c>
      <c r="H812" s="16"/>
      <c r="I812" s="72" t="str">
        <f>IF(OR(F812="",H812=""),"",NETWORKDAYS(F812,H812,Lister!$D$7:$D$13))</f>
        <v/>
      </c>
      <c r="J812" s="53" t="str">
        <f>IF(Ansøgning!H817="","",Ansøgning!H817)</f>
        <v/>
      </c>
      <c r="K812" s="32" t="str">
        <f t="shared" si="84"/>
        <v/>
      </c>
      <c r="L812" s="31" t="str">
        <f>IF(Ansøgning!J817="","",Ansøgning!J817)</f>
        <v/>
      </c>
      <c r="M812" s="18"/>
      <c r="N812" s="31" t="str">
        <f>IF(Ansøgning!K817="","",Ansøgning!K817)</f>
        <v/>
      </c>
      <c r="O812" s="18"/>
      <c r="P812" s="15" t="str">
        <f>IF(Ansøgning!L817="","",Ansøgning!L817)</f>
        <v/>
      </c>
      <c r="Q812" s="46" t="str">
        <f t="shared" si="85"/>
        <v/>
      </c>
      <c r="R812" s="46"/>
      <c r="S812" s="101" t="str">
        <f>IF(Ansøgning!M817="","",Ansøgning!M817)</f>
        <v/>
      </c>
      <c r="T812" s="31" t="str">
        <f t="shared" si="86"/>
        <v/>
      </c>
      <c r="U812" s="102" t="str">
        <f>IF(Ansøgning!O817="","",Ansøgning!O817)</f>
        <v/>
      </c>
      <c r="V812" s="20"/>
      <c r="W812" s="102" t="str">
        <f>IF(Ansøgning!P817="","",Ansøgning!P817)</f>
        <v/>
      </c>
      <c r="X812" s="20"/>
      <c r="Y812" s="31" t="str">
        <f>IF(Ansøgning!Q817="","",Ansøgning!Q817)</f>
        <v/>
      </c>
      <c r="Z812" s="46" t="str">
        <f>IFERROR(MAX(IF(OR(V812="",X812=""),"",IF(AND(AND(MONTH(F812)&gt;=7,MONTH(F812)&lt;8),AND(MONTH(H812)&gt;=7,MONTH(H812)&lt;8)),(NETWORKDAYS(F812,H812,Lister!$D$7:$D$13)-V812)*T812/NETWORKDAYS(Lister!$D$19,Lister!$E$19,Lister!$D$7:$D$13),IF(AND(AND(MONTH(F812)&gt;=7,MONTH(F812)&lt;8),MONTH(H812)&gt;7),(NETWORKDAYS(F812,Lister!$E$19,Lister!$D$7:$D$13)-V812)*T812/NETWORKDAYS(Lister!$D$19,Lister!$E$19,Lister!$D$7:$D$13),IF(MONTH(F812)&gt;7,0)))),0),"")</f>
        <v/>
      </c>
      <c r="AA812" s="31" t="str">
        <f>IF(Ansøgning!R817="","",Ansøgning!R817)</f>
        <v/>
      </c>
      <c r="AB812" s="46" t="str">
        <f>IFERROR(MAX(IF(OR(V812="",X812=""),"",IF(AND(AND(MONTH(F812)&gt;=8,MONTH(F812)&lt;9),AND(MONTH(H812)&gt;=8,MONTH(H812)&lt;9)),(NETWORKDAYS(F812,H812,Lister!$D$7:$D$13)-X812)*T812/NETWORKDAYS(Lister!$D$20,Lister!$E$20,Lister!$D$7:$D$13),IF(AND(MONTH(F812)=7,MONTH(H812)=8),(NETWORKDAYS(Lister!$D$20,H812,Lister!$D$7:$D$13)-X812)*T812/NETWORKDAYS(Lister!$D$20,Lister!$E$20,Lister!$D$7:$D$13),IF(AND(MONTH(F812)=7,MONTH(H812)=7),0)))),0),"")</f>
        <v/>
      </c>
      <c r="AC812" s="15" t="str">
        <f>IF(Ansøgning!U817="","",Ansøgning!U817)</f>
        <v/>
      </c>
      <c r="AD812" s="31" t="str">
        <f t="shared" si="87"/>
        <v/>
      </c>
      <c r="AE812" s="31" t="str">
        <f t="shared" si="88"/>
        <v/>
      </c>
      <c r="AF812" s="51" t="str">
        <f t="shared" si="89"/>
        <v/>
      </c>
      <c r="AG812" s="15" t="str">
        <f t="shared" si="90"/>
        <v/>
      </c>
    </row>
    <row r="813" spans="1:33" x14ac:dyDescent="0.25">
      <c r="A813" s="13" t="str">
        <f>IF(Ansøgning!A818="","",Ansøgning!A818)</f>
        <v/>
      </c>
      <c r="B813" s="13" t="str">
        <f>IF(Ansøgning!B818="","",Ansøgning!B818)</f>
        <v/>
      </c>
      <c r="C813" s="13" t="str">
        <f>IF(Ansøgning!C818="","",Ansøgning!C818)</f>
        <v/>
      </c>
      <c r="D813" s="13" t="str">
        <f>IF(Ansøgning!D818="","",Ansøgning!D818)</f>
        <v/>
      </c>
      <c r="E813" s="14" t="str">
        <f>IF(Ansøgning!E818="","",Ansøgning!E818)</f>
        <v/>
      </c>
      <c r="F813" s="16"/>
      <c r="G813" s="14" t="str">
        <f>IF(Ansøgning!F818="","",Ansøgning!F818)</f>
        <v/>
      </c>
      <c r="H813" s="16"/>
      <c r="I813" s="72" t="str">
        <f>IF(OR(F813="",H813=""),"",NETWORKDAYS(F813,H813,Lister!$D$7:$D$13))</f>
        <v/>
      </c>
      <c r="J813" s="53" t="str">
        <f>IF(Ansøgning!H818="","",Ansøgning!H818)</f>
        <v/>
      </c>
      <c r="K813" s="32" t="str">
        <f t="shared" si="84"/>
        <v/>
      </c>
      <c r="L813" s="31" t="str">
        <f>IF(Ansøgning!J818="","",Ansøgning!J818)</f>
        <v/>
      </c>
      <c r="M813" s="18"/>
      <c r="N813" s="31" t="str">
        <f>IF(Ansøgning!K818="","",Ansøgning!K818)</f>
        <v/>
      </c>
      <c r="O813" s="18"/>
      <c r="P813" s="15" t="str">
        <f>IF(Ansøgning!L818="","",Ansøgning!L818)</f>
        <v/>
      </c>
      <c r="Q813" s="46" t="str">
        <f t="shared" si="85"/>
        <v/>
      </c>
      <c r="R813" s="46"/>
      <c r="S813" s="101" t="str">
        <f>IF(Ansøgning!M818="","",Ansøgning!M818)</f>
        <v/>
      </c>
      <c r="T813" s="31" t="str">
        <f t="shared" si="86"/>
        <v/>
      </c>
      <c r="U813" s="102" t="str">
        <f>IF(Ansøgning!O818="","",Ansøgning!O818)</f>
        <v/>
      </c>
      <c r="V813" s="20"/>
      <c r="W813" s="102" t="str">
        <f>IF(Ansøgning!P818="","",Ansøgning!P818)</f>
        <v/>
      </c>
      <c r="X813" s="20"/>
      <c r="Y813" s="31" t="str">
        <f>IF(Ansøgning!Q818="","",Ansøgning!Q818)</f>
        <v/>
      </c>
      <c r="Z813" s="46" t="str">
        <f>IFERROR(MAX(IF(OR(V813="",X813=""),"",IF(AND(AND(MONTH(F813)&gt;=7,MONTH(F813)&lt;8),AND(MONTH(H813)&gt;=7,MONTH(H813)&lt;8)),(NETWORKDAYS(F813,H813,Lister!$D$7:$D$13)-V813)*T813/NETWORKDAYS(Lister!$D$19,Lister!$E$19,Lister!$D$7:$D$13),IF(AND(AND(MONTH(F813)&gt;=7,MONTH(F813)&lt;8),MONTH(H813)&gt;7),(NETWORKDAYS(F813,Lister!$E$19,Lister!$D$7:$D$13)-V813)*T813/NETWORKDAYS(Lister!$D$19,Lister!$E$19,Lister!$D$7:$D$13),IF(MONTH(F813)&gt;7,0)))),0),"")</f>
        <v/>
      </c>
      <c r="AA813" s="31" t="str">
        <f>IF(Ansøgning!R818="","",Ansøgning!R818)</f>
        <v/>
      </c>
      <c r="AB813" s="46" t="str">
        <f>IFERROR(MAX(IF(OR(V813="",X813=""),"",IF(AND(AND(MONTH(F813)&gt;=8,MONTH(F813)&lt;9),AND(MONTH(H813)&gt;=8,MONTH(H813)&lt;9)),(NETWORKDAYS(F813,H813,Lister!$D$7:$D$13)-X813)*T813/NETWORKDAYS(Lister!$D$20,Lister!$E$20,Lister!$D$7:$D$13),IF(AND(MONTH(F813)=7,MONTH(H813)=8),(NETWORKDAYS(Lister!$D$20,H813,Lister!$D$7:$D$13)-X813)*T813/NETWORKDAYS(Lister!$D$20,Lister!$E$20,Lister!$D$7:$D$13),IF(AND(MONTH(F813)=7,MONTH(H813)=7),0)))),0),"")</f>
        <v/>
      </c>
      <c r="AC813" s="15" t="str">
        <f>IF(Ansøgning!U818="","",Ansøgning!U818)</f>
        <v/>
      </c>
      <c r="AD813" s="31" t="str">
        <f t="shared" si="87"/>
        <v/>
      </c>
      <c r="AE813" s="31" t="str">
        <f t="shared" si="88"/>
        <v/>
      </c>
      <c r="AF813" s="51" t="str">
        <f t="shared" si="89"/>
        <v/>
      </c>
      <c r="AG813" s="15" t="str">
        <f t="shared" si="90"/>
        <v/>
      </c>
    </row>
    <row r="814" spans="1:33" x14ac:dyDescent="0.25">
      <c r="A814" s="13" t="str">
        <f>IF(Ansøgning!A819="","",Ansøgning!A819)</f>
        <v/>
      </c>
      <c r="B814" s="13" t="str">
        <f>IF(Ansøgning!B819="","",Ansøgning!B819)</f>
        <v/>
      </c>
      <c r="C814" s="13" t="str">
        <f>IF(Ansøgning!C819="","",Ansøgning!C819)</f>
        <v/>
      </c>
      <c r="D814" s="13" t="str">
        <f>IF(Ansøgning!D819="","",Ansøgning!D819)</f>
        <v/>
      </c>
      <c r="E814" s="14" t="str">
        <f>IF(Ansøgning!E819="","",Ansøgning!E819)</f>
        <v/>
      </c>
      <c r="F814" s="16"/>
      <c r="G814" s="14" t="str">
        <f>IF(Ansøgning!F819="","",Ansøgning!F819)</f>
        <v/>
      </c>
      <c r="H814" s="16"/>
      <c r="I814" s="72" t="str">
        <f>IF(OR(F814="",H814=""),"",NETWORKDAYS(F814,H814,Lister!$D$7:$D$13))</f>
        <v/>
      </c>
      <c r="J814" s="53" t="str">
        <f>IF(Ansøgning!H819="","",Ansøgning!H819)</f>
        <v/>
      </c>
      <c r="K814" s="32" t="str">
        <f t="shared" si="84"/>
        <v/>
      </c>
      <c r="L814" s="31" t="str">
        <f>IF(Ansøgning!J819="","",Ansøgning!J819)</f>
        <v/>
      </c>
      <c r="M814" s="18"/>
      <c r="N814" s="31" t="str">
        <f>IF(Ansøgning!K819="","",Ansøgning!K819)</f>
        <v/>
      </c>
      <c r="O814" s="18"/>
      <c r="P814" s="15" t="str">
        <f>IF(Ansøgning!L819="","",Ansøgning!L819)</f>
        <v/>
      </c>
      <c r="Q814" s="46" t="str">
        <f t="shared" si="85"/>
        <v/>
      </c>
      <c r="R814" s="46"/>
      <c r="S814" s="101" t="str">
        <f>IF(Ansøgning!M819="","",Ansøgning!M819)</f>
        <v/>
      </c>
      <c r="T814" s="31" t="str">
        <f t="shared" si="86"/>
        <v/>
      </c>
      <c r="U814" s="102" t="str">
        <f>IF(Ansøgning!O819="","",Ansøgning!O819)</f>
        <v/>
      </c>
      <c r="V814" s="20"/>
      <c r="W814" s="102" t="str">
        <f>IF(Ansøgning!P819="","",Ansøgning!P819)</f>
        <v/>
      </c>
      <c r="X814" s="20"/>
      <c r="Y814" s="31" t="str">
        <f>IF(Ansøgning!Q819="","",Ansøgning!Q819)</f>
        <v/>
      </c>
      <c r="Z814" s="46" t="str">
        <f>IFERROR(MAX(IF(OR(V814="",X814=""),"",IF(AND(AND(MONTH(F814)&gt;=7,MONTH(F814)&lt;8),AND(MONTH(H814)&gt;=7,MONTH(H814)&lt;8)),(NETWORKDAYS(F814,H814,Lister!$D$7:$D$13)-V814)*T814/NETWORKDAYS(Lister!$D$19,Lister!$E$19,Lister!$D$7:$D$13),IF(AND(AND(MONTH(F814)&gt;=7,MONTH(F814)&lt;8),MONTH(H814)&gt;7),(NETWORKDAYS(F814,Lister!$E$19,Lister!$D$7:$D$13)-V814)*T814/NETWORKDAYS(Lister!$D$19,Lister!$E$19,Lister!$D$7:$D$13),IF(MONTH(F814)&gt;7,0)))),0),"")</f>
        <v/>
      </c>
      <c r="AA814" s="31" t="str">
        <f>IF(Ansøgning!R819="","",Ansøgning!R819)</f>
        <v/>
      </c>
      <c r="AB814" s="46" t="str">
        <f>IFERROR(MAX(IF(OR(V814="",X814=""),"",IF(AND(AND(MONTH(F814)&gt;=8,MONTH(F814)&lt;9),AND(MONTH(H814)&gt;=8,MONTH(H814)&lt;9)),(NETWORKDAYS(F814,H814,Lister!$D$7:$D$13)-X814)*T814/NETWORKDAYS(Lister!$D$20,Lister!$E$20,Lister!$D$7:$D$13),IF(AND(MONTH(F814)=7,MONTH(H814)=8),(NETWORKDAYS(Lister!$D$20,H814,Lister!$D$7:$D$13)-X814)*T814/NETWORKDAYS(Lister!$D$20,Lister!$E$20,Lister!$D$7:$D$13),IF(AND(MONTH(F814)=7,MONTH(H814)=7),0)))),0),"")</f>
        <v/>
      </c>
      <c r="AC814" s="15" t="str">
        <f>IF(Ansøgning!U819="","",Ansøgning!U819)</f>
        <v/>
      </c>
      <c r="AD814" s="31" t="str">
        <f t="shared" si="87"/>
        <v/>
      </c>
      <c r="AE814" s="31" t="str">
        <f t="shared" si="88"/>
        <v/>
      </c>
      <c r="AF814" s="51" t="str">
        <f t="shared" si="89"/>
        <v/>
      </c>
      <c r="AG814" s="15" t="str">
        <f t="shared" si="90"/>
        <v/>
      </c>
    </row>
    <row r="815" spans="1:33" x14ac:dyDescent="0.25">
      <c r="A815" s="13" t="str">
        <f>IF(Ansøgning!A820="","",Ansøgning!A820)</f>
        <v/>
      </c>
      <c r="B815" s="13" t="str">
        <f>IF(Ansøgning!B820="","",Ansøgning!B820)</f>
        <v/>
      </c>
      <c r="C815" s="13" t="str">
        <f>IF(Ansøgning!C820="","",Ansøgning!C820)</f>
        <v/>
      </c>
      <c r="D815" s="13" t="str">
        <f>IF(Ansøgning!D820="","",Ansøgning!D820)</f>
        <v/>
      </c>
      <c r="E815" s="14" t="str">
        <f>IF(Ansøgning!E820="","",Ansøgning!E820)</f>
        <v/>
      </c>
      <c r="F815" s="16"/>
      <c r="G815" s="14" t="str">
        <f>IF(Ansøgning!F820="","",Ansøgning!F820)</f>
        <v/>
      </c>
      <c r="H815" s="16"/>
      <c r="I815" s="72" t="str">
        <f>IF(OR(F815="",H815=""),"",NETWORKDAYS(F815,H815,Lister!$D$7:$D$13))</f>
        <v/>
      </c>
      <c r="J815" s="53" t="str">
        <f>IF(Ansøgning!H820="","",Ansøgning!H820)</f>
        <v/>
      </c>
      <c r="K815" s="32" t="str">
        <f t="shared" si="84"/>
        <v/>
      </c>
      <c r="L815" s="31" t="str">
        <f>IF(Ansøgning!J820="","",Ansøgning!J820)</f>
        <v/>
      </c>
      <c r="M815" s="18"/>
      <c r="N815" s="31" t="str">
        <f>IF(Ansøgning!K820="","",Ansøgning!K820)</f>
        <v/>
      </c>
      <c r="O815" s="18"/>
      <c r="P815" s="15" t="str">
        <f>IF(Ansøgning!L820="","",Ansøgning!L820)</f>
        <v/>
      </c>
      <c r="Q815" s="46" t="str">
        <f t="shared" si="85"/>
        <v/>
      </c>
      <c r="R815" s="46"/>
      <c r="S815" s="101" t="str">
        <f>IF(Ansøgning!M820="","",Ansøgning!M820)</f>
        <v/>
      </c>
      <c r="T815" s="31" t="str">
        <f t="shared" si="86"/>
        <v/>
      </c>
      <c r="U815" s="102" t="str">
        <f>IF(Ansøgning!O820="","",Ansøgning!O820)</f>
        <v/>
      </c>
      <c r="V815" s="20"/>
      <c r="W815" s="102" t="str">
        <f>IF(Ansøgning!P820="","",Ansøgning!P820)</f>
        <v/>
      </c>
      <c r="X815" s="20"/>
      <c r="Y815" s="31" t="str">
        <f>IF(Ansøgning!Q820="","",Ansøgning!Q820)</f>
        <v/>
      </c>
      <c r="Z815" s="46" t="str">
        <f>IFERROR(MAX(IF(OR(V815="",X815=""),"",IF(AND(AND(MONTH(F815)&gt;=7,MONTH(F815)&lt;8),AND(MONTH(H815)&gt;=7,MONTH(H815)&lt;8)),(NETWORKDAYS(F815,H815,Lister!$D$7:$D$13)-V815)*T815/NETWORKDAYS(Lister!$D$19,Lister!$E$19,Lister!$D$7:$D$13),IF(AND(AND(MONTH(F815)&gt;=7,MONTH(F815)&lt;8),MONTH(H815)&gt;7),(NETWORKDAYS(F815,Lister!$E$19,Lister!$D$7:$D$13)-V815)*T815/NETWORKDAYS(Lister!$D$19,Lister!$E$19,Lister!$D$7:$D$13),IF(MONTH(F815)&gt;7,0)))),0),"")</f>
        <v/>
      </c>
      <c r="AA815" s="31" t="str">
        <f>IF(Ansøgning!R820="","",Ansøgning!R820)</f>
        <v/>
      </c>
      <c r="AB815" s="46" t="str">
        <f>IFERROR(MAX(IF(OR(V815="",X815=""),"",IF(AND(AND(MONTH(F815)&gt;=8,MONTH(F815)&lt;9),AND(MONTH(H815)&gt;=8,MONTH(H815)&lt;9)),(NETWORKDAYS(F815,H815,Lister!$D$7:$D$13)-X815)*T815/NETWORKDAYS(Lister!$D$20,Lister!$E$20,Lister!$D$7:$D$13),IF(AND(MONTH(F815)=7,MONTH(H815)=8),(NETWORKDAYS(Lister!$D$20,H815,Lister!$D$7:$D$13)-X815)*T815/NETWORKDAYS(Lister!$D$20,Lister!$E$20,Lister!$D$7:$D$13),IF(AND(MONTH(F815)=7,MONTH(H815)=7),0)))),0),"")</f>
        <v/>
      </c>
      <c r="AC815" s="15" t="str">
        <f>IF(Ansøgning!U820="","",Ansøgning!U820)</f>
        <v/>
      </c>
      <c r="AD815" s="31" t="str">
        <f t="shared" si="87"/>
        <v/>
      </c>
      <c r="AE815" s="31" t="str">
        <f t="shared" si="88"/>
        <v/>
      </c>
      <c r="AF815" s="51" t="str">
        <f t="shared" si="89"/>
        <v/>
      </c>
      <c r="AG815" s="15" t="str">
        <f t="shared" si="90"/>
        <v/>
      </c>
    </row>
    <row r="816" spans="1:33" x14ac:dyDescent="0.25">
      <c r="A816" s="13" t="str">
        <f>IF(Ansøgning!A821="","",Ansøgning!A821)</f>
        <v/>
      </c>
      <c r="B816" s="13" t="str">
        <f>IF(Ansøgning!B821="","",Ansøgning!B821)</f>
        <v/>
      </c>
      <c r="C816" s="13" t="str">
        <f>IF(Ansøgning!C821="","",Ansøgning!C821)</f>
        <v/>
      </c>
      <c r="D816" s="13" t="str">
        <f>IF(Ansøgning!D821="","",Ansøgning!D821)</f>
        <v/>
      </c>
      <c r="E816" s="14" t="str">
        <f>IF(Ansøgning!E821="","",Ansøgning!E821)</f>
        <v/>
      </c>
      <c r="F816" s="16"/>
      <c r="G816" s="14" t="str">
        <f>IF(Ansøgning!F821="","",Ansøgning!F821)</f>
        <v/>
      </c>
      <c r="H816" s="16"/>
      <c r="I816" s="72" t="str">
        <f>IF(OR(F816="",H816=""),"",NETWORKDAYS(F816,H816,Lister!$D$7:$D$13))</f>
        <v/>
      </c>
      <c r="J816" s="53" t="str">
        <f>IF(Ansøgning!H821="","",Ansøgning!H821)</f>
        <v/>
      </c>
      <c r="K816" s="32" t="str">
        <f t="shared" si="84"/>
        <v/>
      </c>
      <c r="L816" s="31" t="str">
        <f>IF(Ansøgning!J821="","",Ansøgning!J821)</f>
        <v/>
      </c>
      <c r="M816" s="18"/>
      <c r="N816" s="31" t="str">
        <f>IF(Ansøgning!K821="","",Ansøgning!K821)</f>
        <v/>
      </c>
      <c r="O816" s="18"/>
      <c r="P816" s="15" t="str">
        <f>IF(Ansøgning!L821="","",Ansøgning!L821)</f>
        <v/>
      </c>
      <c r="Q816" s="46" t="str">
        <f t="shared" si="85"/>
        <v/>
      </c>
      <c r="R816" s="46"/>
      <c r="S816" s="101" t="str">
        <f>IF(Ansøgning!M821="","",Ansøgning!M821)</f>
        <v/>
      </c>
      <c r="T816" s="31" t="str">
        <f t="shared" si="86"/>
        <v/>
      </c>
      <c r="U816" s="102" t="str">
        <f>IF(Ansøgning!O821="","",Ansøgning!O821)</f>
        <v/>
      </c>
      <c r="V816" s="20"/>
      <c r="W816" s="102" t="str">
        <f>IF(Ansøgning!P821="","",Ansøgning!P821)</f>
        <v/>
      </c>
      <c r="X816" s="20"/>
      <c r="Y816" s="31" t="str">
        <f>IF(Ansøgning!Q821="","",Ansøgning!Q821)</f>
        <v/>
      </c>
      <c r="Z816" s="46" t="str">
        <f>IFERROR(MAX(IF(OR(V816="",X816=""),"",IF(AND(AND(MONTH(F816)&gt;=7,MONTH(F816)&lt;8),AND(MONTH(H816)&gt;=7,MONTH(H816)&lt;8)),(NETWORKDAYS(F816,H816,Lister!$D$7:$D$13)-V816)*T816/NETWORKDAYS(Lister!$D$19,Lister!$E$19,Lister!$D$7:$D$13),IF(AND(AND(MONTH(F816)&gt;=7,MONTH(F816)&lt;8),MONTH(H816)&gt;7),(NETWORKDAYS(F816,Lister!$E$19,Lister!$D$7:$D$13)-V816)*T816/NETWORKDAYS(Lister!$D$19,Lister!$E$19,Lister!$D$7:$D$13),IF(MONTH(F816)&gt;7,0)))),0),"")</f>
        <v/>
      </c>
      <c r="AA816" s="31" t="str">
        <f>IF(Ansøgning!R821="","",Ansøgning!R821)</f>
        <v/>
      </c>
      <c r="AB816" s="46" t="str">
        <f>IFERROR(MAX(IF(OR(V816="",X816=""),"",IF(AND(AND(MONTH(F816)&gt;=8,MONTH(F816)&lt;9),AND(MONTH(H816)&gt;=8,MONTH(H816)&lt;9)),(NETWORKDAYS(F816,H816,Lister!$D$7:$D$13)-X816)*T816/NETWORKDAYS(Lister!$D$20,Lister!$E$20,Lister!$D$7:$D$13),IF(AND(MONTH(F816)=7,MONTH(H816)=8),(NETWORKDAYS(Lister!$D$20,H816,Lister!$D$7:$D$13)-X816)*T816/NETWORKDAYS(Lister!$D$20,Lister!$E$20,Lister!$D$7:$D$13),IF(AND(MONTH(F816)=7,MONTH(H816)=7),0)))),0),"")</f>
        <v/>
      </c>
      <c r="AC816" s="15" t="str">
        <f>IF(Ansøgning!U821="","",Ansøgning!U821)</f>
        <v/>
      </c>
      <c r="AD816" s="31" t="str">
        <f t="shared" si="87"/>
        <v/>
      </c>
      <c r="AE816" s="31" t="str">
        <f t="shared" si="88"/>
        <v/>
      </c>
      <c r="AF816" s="51" t="str">
        <f t="shared" si="89"/>
        <v/>
      </c>
      <c r="AG816" s="15" t="str">
        <f t="shared" si="90"/>
        <v/>
      </c>
    </row>
    <row r="817" spans="1:33" x14ac:dyDescent="0.25">
      <c r="A817" s="13" t="str">
        <f>IF(Ansøgning!A822="","",Ansøgning!A822)</f>
        <v/>
      </c>
      <c r="B817" s="13" t="str">
        <f>IF(Ansøgning!B822="","",Ansøgning!B822)</f>
        <v/>
      </c>
      <c r="C817" s="13" t="str">
        <f>IF(Ansøgning!C822="","",Ansøgning!C822)</f>
        <v/>
      </c>
      <c r="D817" s="13" t="str">
        <f>IF(Ansøgning!D822="","",Ansøgning!D822)</f>
        <v/>
      </c>
      <c r="E817" s="14" t="str">
        <f>IF(Ansøgning!E822="","",Ansøgning!E822)</f>
        <v/>
      </c>
      <c r="F817" s="16"/>
      <c r="G817" s="14" t="str">
        <f>IF(Ansøgning!F822="","",Ansøgning!F822)</f>
        <v/>
      </c>
      <c r="H817" s="16"/>
      <c r="I817" s="72" t="str">
        <f>IF(OR(F817="",H817=""),"",NETWORKDAYS(F817,H817,Lister!$D$7:$D$13))</f>
        <v/>
      </c>
      <c r="J817" s="53" t="str">
        <f>IF(Ansøgning!H822="","",Ansøgning!H822)</f>
        <v/>
      </c>
      <c r="K817" s="32" t="str">
        <f t="shared" si="84"/>
        <v/>
      </c>
      <c r="L817" s="31" t="str">
        <f>IF(Ansøgning!J822="","",Ansøgning!J822)</f>
        <v/>
      </c>
      <c r="M817" s="18"/>
      <c r="N817" s="31" t="str">
        <f>IF(Ansøgning!K822="","",Ansøgning!K822)</f>
        <v/>
      </c>
      <c r="O817" s="18"/>
      <c r="P817" s="15" t="str">
        <f>IF(Ansøgning!L822="","",Ansøgning!L822)</f>
        <v/>
      </c>
      <c r="Q817" s="46" t="str">
        <f t="shared" si="85"/>
        <v/>
      </c>
      <c r="R817" s="46"/>
      <c r="S817" s="101" t="str">
        <f>IF(Ansøgning!M822="","",Ansøgning!M822)</f>
        <v/>
      </c>
      <c r="T817" s="31" t="str">
        <f t="shared" si="86"/>
        <v/>
      </c>
      <c r="U817" s="102" t="str">
        <f>IF(Ansøgning!O822="","",Ansøgning!O822)</f>
        <v/>
      </c>
      <c r="V817" s="20"/>
      <c r="W817" s="102" t="str">
        <f>IF(Ansøgning!P822="","",Ansøgning!P822)</f>
        <v/>
      </c>
      <c r="X817" s="20"/>
      <c r="Y817" s="31" t="str">
        <f>IF(Ansøgning!Q822="","",Ansøgning!Q822)</f>
        <v/>
      </c>
      <c r="Z817" s="46" t="str">
        <f>IFERROR(MAX(IF(OR(V817="",X817=""),"",IF(AND(AND(MONTH(F817)&gt;=7,MONTH(F817)&lt;8),AND(MONTH(H817)&gt;=7,MONTH(H817)&lt;8)),(NETWORKDAYS(F817,H817,Lister!$D$7:$D$13)-V817)*T817/NETWORKDAYS(Lister!$D$19,Lister!$E$19,Lister!$D$7:$D$13),IF(AND(AND(MONTH(F817)&gt;=7,MONTH(F817)&lt;8),MONTH(H817)&gt;7),(NETWORKDAYS(F817,Lister!$E$19,Lister!$D$7:$D$13)-V817)*T817/NETWORKDAYS(Lister!$D$19,Lister!$E$19,Lister!$D$7:$D$13),IF(MONTH(F817)&gt;7,0)))),0),"")</f>
        <v/>
      </c>
      <c r="AA817" s="31" t="str">
        <f>IF(Ansøgning!R822="","",Ansøgning!R822)</f>
        <v/>
      </c>
      <c r="AB817" s="46" t="str">
        <f>IFERROR(MAX(IF(OR(V817="",X817=""),"",IF(AND(AND(MONTH(F817)&gt;=8,MONTH(F817)&lt;9),AND(MONTH(H817)&gt;=8,MONTH(H817)&lt;9)),(NETWORKDAYS(F817,H817,Lister!$D$7:$D$13)-X817)*T817/NETWORKDAYS(Lister!$D$20,Lister!$E$20,Lister!$D$7:$D$13),IF(AND(MONTH(F817)=7,MONTH(H817)=8),(NETWORKDAYS(Lister!$D$20,H817,Lister!$D$7:$D$13)-X817)*T817/NETWORKDAYS(Lister!$D$20,Lister!$E$20,Lister!$D$7:$D$13),IF(AND(MONTH(F817)=7,MONTH(H817)=7),0)))),0),"")</f>
        <v/>
      </c>
      <c r="AC817" s="15" t="str">
        <f>IF(Ansøgning!U822="","",Ansøgning!U822)</f>
        <v/>
      </c>
      <c r="AD817" s="31" t="str">
        <f t="shared" si="87"/>
        <v/>
      </c>
      <c r="AE817" s="31" t="str">
        <f t="shared" si="88"/>
        <v/>
      </c>
      <c r="AF817" s="51" t="str">
        <f t="shared" si="89"/>
        <v/>
      </c>
      <c r="AG817" s="15" t="str">
        <f t="shared" si="90"/>
        <v/>
      </c>
    </row>
    <row r="818" spans="1:33" x14ac:dyDescent="0.25">
      <c r="A818" s="13" t="str">
        <f>IF(Ansøgning!A823="","",Ansøgning!A823)</f>
        <v/>
      </c>
      <c r="B818" s="13" t="str">
        <f>IF(Ansøgning!B823="","",Ansøgning!B823)</f>
        <v/>
      </c>
      <c r="C818" s="13" t="str">
        <f>IF(Ansøgning!C823="","",Ansøgning!C823)</f>
        <v/>
      </c>
      <c r="D818" s="13" t="str">
        <f>IF(Ansøgning!D823="","",Ansøgning!D823)</f>
        <v/>
      </c>
      <c r="E818" s="14" t="str">
        <f>IF(Ansøgning!E823="","",Ansøgning!E823)</f>
        <v/>
      </c>
      <c r="F818" s="16"/>
      <c r="G818" s="14" t="str">
        <f>IF(Ansøgning!F823="","",Ansøgning!F823)</f>
        <v/>
      </c>
      <c r="H818" s="16"/>
      <c r="I818" s="72" t="str">
        <f>IF(OR(F818="",H818=""),"",NETWORKDAYS(F818,H818,Lister!$D$7:$D$13))</f>
        <v/>
      </c>
      <c r="J818" s="53" t="str">
        <f>IF(Ansøgning!H823="","",Ansøgning!H823)</f>
        <v/>
      </c>
      <c r="K818" s="32" t="str">
        <f t="shared" si="84"/>
        <v/>
      </c>
      <c r="L818" s="31" t="str">
        <f>IF(Ansøgning!J823="","",Ansøgning!J823)</f>
        <v/>
      </c>
      <c r="M818" s="18"/>
      <c r="N818" s="31" t="str">
        <f>IF(Ansøgning!K823="","",Ansøgning!K823)</f>
        <v/>
      </c>
      <c r="O818" s="18"/>
      <c r="P818" s="15" t="str">
        <f>IF(Ansøgning!L823="","",Ansøgning!L823)</f>
        <v/>
      </c>
      <c r="Q818" s="46" t="str">
        <f t="shared" si="85"/>
        <v/>
      </c>
      <c r="R818" s="46"/>
      <c r="S818" s="101" t="str">
        <f>IF(Ansøgning!M823="","",Ansøgning!M823)</f>
        <v/>
      </c>
      <c r="T818" s="31" t="str">
        <f t="shared" si="86"/>
        <v/>
      </c>
      <c r="U818" s="102" t="str">
        <f>IF(Ansøgning!O823="","",Ansøgning!O823)</f>
        <v/>
      </c>
      <c r="V818" s="20"/>
      <c r="W818" s="102" t="str">
        <f>IF(Ansøgning!P823="","",Ansøgning!P823)</f>
        <v/>
      </c>
      <c r="X818" s="20"/>
      <c r="Y818" s="31" t="str">
        <f>IF(Ansøgning!Q823="","",Ansøgning!Q823)</f>
        <v/>
      </c>
      <c r="Z818" s="46" t="str">
        <f>IFERROR(MAX(IF(OR(V818="",X818=""),"",IF(AND(AND(MONTH(F818)&gt;=7,MONTH(F818)&lt;8),AND(MONTH(H818)&gt;=7,MONTH(H818)&lt;8)),(NETWORKDAYS(F818,H818,Lister!$D$7:$D$13)-V818)*T818/NETWORKDAYS(Lister!$D$19,Lister!$E$19,Lister!$D$7:$D$13),IF(AND(AND(MONTH(F818)&gt;=7,MONTH(F818)&lt;8),MONTH(H818)&gt;7),(NETWORKDAYS(F818,Lister!$E$19,Lister!$D$7:$D$13)-V818)*T818/NETWORKDAYS(Lister!$D$19,Lister!$E$19,Lister!$D$7:$D$13),IF(MONTH(F818)&gt;7,0)))),0),"")</f>
        <v/>
      </c>
      <c r="AA818" s="31" t="str">
        <f>IF(Ansøgning!R823="","",Ansøgning!R823)</f>
        <v/>
      </c>
      <c r="AB818" s="46" t="str">
        <f>IFERROR(MAX(IF(OR(V818="",X818=""),"",IF(AND(AND(MONTH(F818)&gt;=8,MONTH(F818)&lt;9),AND(MONTH(H818)&gt;=8,MONTH(H818)&lt;9)),(NETWORKDAYS(F818,H818,Lister!$D$7:$D$13)-X818)*T818/NETWORKDAYS(Lister!$D$20,Lister!$E$20,Lister!$D$7:$D$13),IF(AND(MONTH(F818)=7,MONTH(H818)=8),(NETWORKDAYS(Lister!$D$20,H818,Lister!$D$7:$D$13)-X818)*T818/NETWORKDAYS(Lister!$D$20,Lister!$E$20,Lister!$D$7:$D$13),IF(AND(MONTH(F818)=7,MONTH(H818)=7),0)))),0),"")</f>
        <v/>
      </c>
      <c r="AC818" s="15" t="str">
        <f>IF(Ansøgning!U823="","",Ansøgning!U823)</f>
        <v/>
      </c>
      <c r="AD818" s="31" t="str">
        <f t="shared" si="87"/>
        <v/>
      </c>
      <c r="AE818" s="31" t="str">
        <f t="shared" si="88"/>
        <v/>
      </c>
      <c r="AF818" s="51" t="str">
        <f t="shared" si="89"/>
        <v/>
      </c>
      <c r="AG818" s="15" t="str">
        <f t="shared" si="90"/>
        <v/>
      </c>
    </row>
    <row r="819" spans="1:33" x14ac:dyDescent="0.25">
      <c r="A819" s="13" t="str">
        <f>IF(Ansøgning!A824="","",Ansøgning!A824)</f>
        <v/>
      </c>
      <c r="B819" s="13" t="str">
        <f>IF(Ansøgning!B824="","",Ansøgning!B824)</f>
        <v/>
      </c>
      <c r="C819" s="13" t="str">
        <f>IF(Ansøgning!C824="","",Ansøgning!C824)</f>
        <v/>
      </c>
      <c r="D819" s="13" t="str">
        <f>IF(Ansøgning!D824="","",Ansøgning!D824)</f>
        <v/>
      </c>
      <c r="E819" s="14" t="str">
        <f>IF(Ansøgning!E824="","",Ansøgning!E824)</f>
        <v/>
      </c>
      <c r="F819" s="16"/>
      <c r="G819" s="14" t="str">
        <f>IF(Ansøgning!F824="","",Ansøgning!F824)</f>
        <v/>
      </c>
      <c r="H819" s="16"/>
      <c r="I819" s="72" t="str">
        <f>IF(OR(F819="",H819=""),"",NETWORKDAYS(F819,H819,Lister!$D$7:$D$13))</f>
        <v/>
      </c>
      <c r="J819" s="53" t="str">
        <f>IF(Ansøgning!H824="","",Ansøgning!H824)</f>
        <v/>
      </c>
      <c r="K819" s="32" t="str">
        <f t="shared" si="84"/>
        <v/>
      </c>
      <c r="L819" s="31" t="str">
        <f>IF(Ansøgning!J824="","",Ansøgning!J824)</f>
        <v/>
      </c>
      <c r="M819" s="18"/>
      <c r="N819" s="31" t="str">
        <f>IF(Ansøgning!K824="","",Ansøgning!K824)</f>
        <v/>
      </c>
      <c r="O819" s="18"/>
      <c r="P819" s="15" t="str">
        <f>IF(Ansøgning!L824="","",Ansøgning!L824)</f>
        <v/>
      </c>
      <c r="Q819" s="46" t="str">
        <f t="shared" si="85"/>
        <v/>
      </c>
      <c r="R819" s="46"/>
      <c r="S819" s="101" t="str">
        <f>IF(Ansøgning!M824="","",Ansøgning!M824)</f>
        <v/>
      </c>
      <c r="T819" s="31" t="str">
        <f t="shared" si="86"/>
        <v/>
      </c>
      <c r="U819" s="102" t="str">
        <f>IF(Ansøgning!O824="","",Ansøgning!O824)</f>
        <v/>
      </c>
      <c r="V819" s="20"/>
      <c r="W819" s="102" t="str">
        <f>IF(Ansøgning!P824="","",Ansøgning!P824)</f>
        <v/>
      </c>
      <c r="X819" s="20"/>
      <c r="Y819" s="31" t="str">
        <f>IF(Ansøgning!Q824="","",Ansøgning!Q824)</f>
        <v/>
      </c>
      <c r="Z819" s="46" t="str">
        <f>IFERROR(MAX(IF(OR(V819="",X819=""),"",IF(AND(AND(MONTH(F819)&gt;=7,MONTH(F819)&lt;8),AND(MONTH(H819)&gt;=7,MONTH(H819)&lt;8)),(NETWORKDAYS(F819,H819,Lister!$D$7:$D$13)-V819)*T819/NETWORKDAYS(Lister!$D$19,Lister!$E$19,Lister!$D$7:$D$13),IF(AND(AND(MONTH(F819)&gt;=7,MONTH(F819)&lt;8),MONTH(H819)&gt;7),(NETWORKDAYS(F819,Lister!$E$19,Lister!$D$7:$D$13)-V819)*T819/NETWORKDAYS(Lister!$D$19,Lister!$E$19,Lister!$D$7:$D$13),IF(MONTH(F819)&gt;7,0)))),0),"")</f>
        <v/>
      </c>
      <c r="AA819" s="31" t="str">
        <f>IF(Ansøgning!R824="","",Ansøgning!R824)</f>
        <v/>
      </c>
      <c r="AB819" s="46" t="str">
        <f>IFERROR(MAX(IF(OR(V819="",X819=""),"",IF(AND(AND(MONTH(F819)&gt;=8,MONTH(F819)&lt;9),AND(MONTH(H819)&gt;=8,MONTH(H819)&lt;9)),(NETWORKDAYS(F819,H819,Lister!$D$7:$D$13)-X819)*T819/NETWORKDAYS(Lister!$D$20,Lister!$E$20,Lister!$D$7:$D$13),IF(AND(MONTH(F819)=7,MONTH(H819)=8),(NETWORKDAYS(Lister!$D$20,H819,Lister!$D$7:$D$13)-X819)*T819/NETWORKDAYS(Lister!$D$20,Lister!$E$20,Lister!$D$7:$D$13),IF(AND(MONTH(F819)=7,MONTH(H819)=7),0)))),0),"")</f>
        <v/>
      </c>
      <c r="AC819" s="15" t="str">
        <f>IF(Ansøgning!U824="","",Ansøgning!U824)</f>
        <v/>
      </c>
      <c r="AD819" s="31" t="str">
        <f t="shared" si="87"/>
        <v/>
      </c>
      <c r="AE819" s="31" t="str">
        <f t="shared" si="88"/>
        <v/>
      </c>
      <c r="AF819" s="51" t="str">
        <f t="shared" si="89"/>
        <v/>
      </c>
      <c r="AG819" s="15" t="str">
        <f t="shared" si="90"/>
        <v/>
      </c>
    </row>
    <row r="820" spans="1:33" x14ac:dyDescent="0.25">
      <c r="A820" s="13" t="str">
        <f>IF(Ansøgning!A825="","",Ansøgning!A825)</f>
        <v/>
      </c>
      <c r="B820" s="13" t="str">
        <f>IF(Ansøgning!B825="","",Ansøgning!B825)</f>
        <v/>
      </c>
      <c r="C820" s="13" t="str">
        <f>IF(Ansøgning!C825="","",Ansøgning!C825)</f>
        <v/>
      </c>
      <c r="D820" s="13" t="str">
        <f>IF(Ansøgning!D825="","",Ansøgning!D825)</f>
        <v/>
      </c>
      <c r="E820" s="14" t="str">
        <f>IF(Ansøgning!E825="","",Ansøgning!E825)</f>
        <v/>
      </c>
      <c r="F820" s="16"/>
      <c r="G820" s="14" t="str">
        <f>IF(Ansøgning!F825="","",Ansøgning!F825)</f>
        <v/>
      </c>
      <c r="H820" s="16"/>
      <c r="I820" s="72" t="str">
        <f>IF(OR(F820="",H820=""),"",NETWORKDAYS(F820,H820,Lister!$D$7:$D$13))</f>
        <v/>
      </c>
      <c r="J820" s="53" t="str">
        <f>IF(Ansøgning!H825="","",Ansøgning!H825)</f>
        <v/>
      </c>
      <c r="K820" s="32" t="str">
        <f t="shared" si="84"/>
        <v/>
      </c>
      <c r="L820" s="31" t="str">
        <f>IF(Ansøgning!J825="","",Ansøgning!J825)</f>
        <v/>
      </c>
      <c r="M820" s="18"/>
      <c r="N820" s="31" t="str">
        <f>IF(Ansøgning!K825="","",Ansøgning!K825)</f>
        <v/>
      </c>
      <c r="O820" s="18"/>
      <c r="P820" s="15" t="str">
        <f>IF(Ansøgning!L825="","",Ansøgning!L825)</f>
        <v/>
      </c>
      <c r="Q820" s="46" t="str">
        <f t="shared" si="85"/>
        <v/>
      </c>
      <c r="R820" s="46"/>
      <c r="S820" s="101" t="str">
        <f>IF(Ansøgning!M825="","",Ansøgning!M825)</f>
        <v/>
      </c>
      <c r="T820" s="31" t="str">
        <f t="shared" si="86"/>
        <v/>
      </c>
      <c r="U820" s="102" t="str">
        <f>IF(Ansøgning!O825="","",Ansøgning!O825)</f>
        <v/>
      </c>
      <c r="V820" s="20"/>
      <c r="W820" s="102" t="str">
        <f>IF(Ansøgning!P825="","",Ansøgning!P825)</f>
        <v/>
      </c>
      <c r="X820" s="20"/>
      <c r="Y820" s="31" t="str">
        <f>IF(Ansøgning!Q825="","",Ansøgning!Q825)</f>
        <v/>
      </c>
      <c r="Z820" s="46" t="str">
        <f>IFERROR(MAX(IF(OR(V820="",X820=""),"",IF(AND(AND(MONTH(F820)&gt;=7,MONTH(F820)&lt;8),AND(MONTH(H820)&gt;=7,MONTH(H820)&lt;8)),(NETWORKDAYS(F820,H820,Lister!$D$7:$D$13)-V820)*T820/NETWORKDAYS(Lister!$D$19,Lister!$E$19,Lister!$D$7:$D$13),IF(AND(AND(MONTH(F820)&gt;=7,MONTH(F820)&lt;8),MONTH(H820)&gt;7),(NETWORKDAYS(F820,Lister!$E$19,Lister!$D$7:$D$13)-V820)*T820/NETWORKDAYS(Lister!$D$19,Lister!$E$19,Lister!$D$7:$D$13),IF(MONTH(F820)&gt;7,0)))),0),"")</f>
        <v/>
      </c>
      <c r="AA820" s="31" t="str">
        <f>IF(Ansøgning!R825="","",Ansøgning!R825)</f>
        <v/>
      </c>
      <c r="AB820" s="46" t="str">
        <f>IFERROR(MAX(IF(OR(V820="",X820=""),"",IF(AND(AND(MONTH(F820)&gt;=8,MONTH(F820)&lt;9),AND(MONTH(H820)&gt;=8,MONTH(H820)&lt;9)),(NETWORKDAYS(F820,H820,Lister!$D$7:$D$13)-X820)*T820/NETWORKDAYS(Lister!$D$20,Lister!$E$20,Lister!$D$7:$D$13),IF(AND(MONTH(F820)=7,MONTH(H820)=8),(NETWORKDAYS(Lister!$D$20,H820,Lister!$D$7:$D$13)-X820)*T820/NETWORKDAYS(Lister!$D$20,Lister!$E$20,Lister!$D$7:$D$13),IF(AND(MONTH(F820)=7,MONTH(H820)=7),0)))),0),"")</f>
        <v/>
      </c>
      <c r="AC820" s="15" t="str">
        <f>IF(Ansøgning!U825="","",Ansøgning!U825)</f>
        <v/>
      </c>
      <c r="AD820" s="31" t="str">
        <f t="shared" si="87"/>
        <v/>
      </c>
      <c r="AE820" s="31" t="str">
        <f t="shared" si="88"/>
        <v/>
      </c>
      <c r="AF820" s="51" t="str">
        <f t="shared" si="89"/>
        <v/>
      </c>
      <c r="AG820" s="15" t="str">
        <f t="shared" si="90"/>
        <v/>
      </c>
    </row>
    <row r="821" spans="1:33" x14ac:dyDescent="0.25">
      <c r="A821" s="13" t="str">
        <f>IF(Ansøgning!A826="","",Ansøgning!A826)</f>
        <v/>
      </c>
      <c r="B821" s="13" t="str">
        <f>IF(Ansøgning!B826="","",Ansøgning!B826)</f>
        <v/>
      </c>
      <c r="C821" s="13" t="str">
        <f>IF(Ansøgning!C826="","",Ansøgning!C826)</f>
        <v/>
      </c>
      <c r="D821" s="13" t="str">
        <f>IF(Ansøgning!D826="","",Ansøgning!D826)</f>
        <v/>
      </c>
      <c r="E821" s="14" t="str">
        <f>IF(Ansøgning!E826="","",Ansøgning!E826)</f>
        <v/>
      </c>
      <c r="F821" s="16"/>
      <c r="G821" s="14" t="str">
        <f>IF(Ansøgning!F826="","",Ansøgning!F826)</f>
        <v/>
      </c>
      <c r="H821" s="16"/>
      <c r="I821" s="72" t="str">
        <f>IF(OR(F821="",H821=""),"",NETWORKDAYS(F821,H821,Lister!$D$7:$D$13))</f>
        <v/>
      </c>
      <c r="J821" s="53" t="str">
        <f>IF(Ansøgning!H826="","",Ansøgning!H826)</f>
        <v/>
      </c>
      <c r="K821" s="32" t="str">
        <f t="shared" si="84"/>
        <v/>
      </c>
      <c r="L821" s="31" t="str">
        <f>IF(Ansøgning!J826="","",Ansøgning!J826)</f>
        <v/>
      </c>
      <c r="M821" s="18"/>
      <c r="N821" s="31" t="str">
        <f>IF(Ansøgning!K826="","",Ansøgning!K826)</f>
        <v/>
      </c>
      <c r="O821" s="18"/>
      <c r="P821" s="15" t="str">
        <f>IF(Ansøgning!L826="","",Ansøgning!L826)</f>
        <v/>
      </c>
      <c r="Q821" s="46" t="str">
        <f t="shared" si="85"/>
        <v/>
      </c>
      <c r="R821" s="46"/>
      <c r="S821" s="101" t="str">
        <f>IF(Ansøgning!M826="","",Ansøgning!M826)</f>
        <v/>
      </c>
      <c r="T821" s="31" t="str">
        <f t="shared" si="86"/>
        <v/>
      </c>
      <c r="U821" s="102" t="str">
        <f>IF(Ansøgning!O826="","",Ansøgning!O826)</f>
        <v/>
      </c>
      <c r="V821" s="20"/>
      <c r="W821" s="102" t="str">
        <f>IF(Ansøgning!P826="","",Ansøgning!P826)</f>
        <v/>
      </c>
      <c r="X821" s="20"/>
      <c r="Y821" s="31" t="str">
        <f>IF(Ansøgning!Q826="","",Ansøgning!Q826)</f>
        <v/>
      </c>
      <c r="Z821" s="46" t="str">
        <f>IFERROR(MAX(IF(OR(V821="",X821=""),"",IF(AND(AND(MONTH(F821)&gt;=7,MONTH(F821)&lt;8),AND(MONTH(H821)&gt;=7,MONTH(H821)&lt;8)),(NETWORKDAYS(F821,H821,Lister!$D$7:$D$13)-V821)*T821/NETWORKDAYS(Lister!$D$19,Lister!$E$19,Lister!$D$7:$D$13),IF(AND(AND(MONTH(F821)&gt;=7,MONTH(F821)&lt;8),MONTH(H821)&gt;7),(NETWORKDAYS(F821,Lister!$E$19,Lister!$D$7:$D$13)-V821)*T821/NETWORKDAYS(Lister!$D$19,Lister!$E$19,Lister!$D$7:$D$13),IF(MONTH(F821)&gt;7,0)))),0),"")</f>
        <v/>
      </c>
      <c r="AA821" s="31" t="str">
        <f>IF(Ansøgning!R826="","",Ansøgning!R826)</f>
        <v/>
      </c>
      <c r="AB821" s="46" t="str">
        <f>IFERROR(MAX(IF(OR(V821="",X821=""),"",IF(AND(AND(MONTH(F821)&gt;=8,MONTH(F821)&lt;9),AND(MONTH(H821)&gt;=8,MONTH(H821)&lt;9)),(NETWORKDAYS(F821,H821,Lister!$D$7:$D$13)-X821)*T821/NETWORKDAYS(Lister!$D$20,Lister!$E$20,Lister!$D$7:$D$13),IF(AND(MONTH(F821)=7,MONTH(H821)=8),(NETWORKDAYS(Lister!$D$20,H821,Lister!$D$7:$D$13)-X821)*T821/NETWORKDAYS(Lister!$D$20,Lister!$E$20,Lister!$D$7:$D$13),IF(AND(MONTH(F821)=7,MONTH(H821)=7),0)))),0),"")</f>
        <v/>
      </c>
      <c r="AC821" s="15" t="str">
        <f>IF(Ansøgning!U826="","",Ansøgning!U826)</f>
        <v/>
      </c>
      <c r="AD821" s="31" t="str">
        <f t="shared" si="87"/>
        <v/>
      </c>
      <c r="AE821" s="31" t="str">
        <f t="shared" si="88"/>
        <v/>
      </c>
      <c r="AF821" s="51" t="str">
        <f t="shared" si="89"/>
        <v/>
      </c>
      <c r="AG821" s="15" t="str">
        <f t="shared" si="90"/>
        <v/>
      </c>
    </row>
    <row r="822" spans="1:33" x14ac:dyDescent="0.25">
      <c r="A822" s="13" t="str">
        <f>IF(Ansøgning!A827="","",Ansøgning!A827)</f>
        <v/>
      </c>
      <c r="B822" s="13" t="str">
        <f>IF(Ansøgning!B827="","",Ansøgning!B827)</f>
        <v/>
      </c>
      <c r="C822" s="13" t="str">
        <f>IF(Ansøgning!C827="","",Ansøgning!C827)</f>
        <v/>
      </c>
      <c r="D822" s="13" t="str">
        <f>IF(Ansøgning!D827="","",Ansøgning!D827)</f>
        <v/>
      </c>
      <c r="E822" s="14" t="str">
        <f>IF(Ansøgning!E827="","",Ansøgning!E827)</f>
        <v/>
      </c>
      <c r="F822" s="16"/>
      <c r="G822" s="14" t="str">
        <f>IF(Ansøgning!F827="","",Ansøgning!F827)</f>
        <v/>
      </c>
      <c r="H822" s="16"/>
      <c r="I822" s="72" t="str">
        <f>IF(OR(F822="",H822=""),"",NETWORKDAYS(F822,H822,Lister!$D$7:$D$13))</f>
        <v/>
      </c>
      <c r="J822" s="53" t="str">
        <f>IF(Ansøgning!H827="","",Ansøgning!H827)</f>
        <v/>
      </c>
      <c r="K822" s="32" t="str">
        <f t="shared" si="84"/>
        <v/>
      </c>
      <c r="L822" s="31" t="str">
        <f>IF(Ansøgning!J827="","",Ansøgning!J827)</f>
        <v/>
      </c>
      <c r="M822" s="18"/>
      <c r="N822" s="31" t="str">
        <f>IF(Ansøgning!K827="","",Ansøgning!K827)</f>
        <v/>
      </c>
      <c r="O822" s="18"/>
      <c r="P822" s="15" t="str">
        <f>IF(Ansøgning!L827="","",Ansøgning!L827)</f>
        <v/>
      </c>
      <c r="Q822" s="46" t="str">
        <f t="shared" si="85"/>
        <v/>
      </c>
      <c r="R822" s="46"/>
      <c r="S822" s="101" t="str">
        <f>IF(Ansøgning!M827="","",Ansøgning!M827)</f>
        <v/>
      </c>
      <c r="T822" s="31" t="str">
        <f t="shared" si="86"/>
        <v/>
      </c>
      <c r="U822" s="102" t="str">
        <f>IF(Ansøgning!O827="","",Ansøgning!O827)</f>
        <v/>
      </c>
      <c r="V822" s="20"/>
      <c r="W822" s="102" t="str">
        <f>IF(Ansøgning!P827="","",Ansøgning!P827)</f>
        <v/>
      </c>
      <c r="X822" s="20"/>
      <c r="Y822" s="31" t="str">
        <f>IF(Ansøgning!Q827="","",Ansøgning!Q827)</f>
        <v/>
      </c>
      <c r="Z822" s="46" t="str">
        <f>IFERROR(MAX(IF(OR(V822="",X822=""),"",IF(AND(AND(MONTH(F822)&gt;=7,MONTH(F822)&lt;8),AND(MONTH(H822)&gt;=7,MONTH(H822)&lt;8)),(NETWORKDAYS(F822,H822,Lister!$D$7:$D$13)-V822)*T822/NETWORKDAYS(Lister!$D$19,Lister!$E$19,Lister!$D$7:$D$13),IF(AND(AND(MONTH(F822)&gt;=7,MONTH(F822)&lt;8),MONTH(H822)&gt;7),(NETWORKDAYS(F822,Lister!$E$19,Lister!$D$7:$D$13)-V822)*T822/NETWORKDAYS(Lister!$D$19,Lister!$E$19,Lister!$D$7:$D$13),IF(MONTH(F822)&gt;7,0)))),0),"")</f>
        <v/>
      </c>
      <c r="AA822" s="31" t="str">
        <f>IF(Ansøgning!R827="","",Ansøgning!R827)</f>
        <v/>
      </c>
      <c r="AB822" s="46" t="str">
        <f>IFERROR(MAX(IF(OR(V822="",X822=""),"",IF(AND(AND(MONTH(F822)&gt;=8,MONTH(F822)&lt;9),AND(MONTH(H822)&gt;=8,MONTH(H822)&lt;9)),(NETWORKDAYS(F822,H822,Lister!$D$7:$D$13)-X822)*T822/NETWORKDAYS(Lister!$D$20,Lister!$E$20,Lister!$D$7:$D$13),IF(AND(MONTH(F822)=7,MONTH(H822)=8),(NETWORKDAYS(Lister!$D$20,H822,Lister!$D$7:$D$13)-X822)*T822/NETWORKDAYS(Lister!$D$20,Lister!$E$20,Lister!$D$7:$D$13),IF(AND(MONTH(F822)=7,MONTH(H822)=7),0)))),0),"")</f>
        <v/>
      </c>
      <c r="AC822" s="15" t="str">
        <f>IF(Ansøgning!U827="","",Ansøgning!U827)</f>
        <v/>
      </c>
      <c r="AD822" s="31" t="str">
        <f t="shared" si="87"/>
        <v/>
      </c>
      <c r="AE822" s="31" t="str">
        <f t="shared" si="88"/>
        <v/>
      </c>
      <c r="AF822" s="51" t="str">
        <f t="shared" si="89"/>
        <v/>
      </c>
      <c r="AG822" s="15" t="str">
        <f t="shared" si="90"/>
        <v/>
      </c>
    </row>
    <row r="823" spans="1:33" x14ac:dyDescent="0.25">
      <c r="A823" s="13" t="str">
        <f>IF(Ansøgning!A828="","",Ansøgning!A828)</f>
        <v/>
      </c>
      <c r="B823" s="13" t="str">
        <f>IF(Ansøgning!B828="","",Ansøgning!B828)</f>
        <v/>
      </c>
      <c r="C823" s="13" t="str">
        <f>IF(Ansøgning!C828="","",Ansøgning!C828)</f>
        <v/>
      </c>
      <c r="D823" s="13" t="str">
        <f>IF(Ansøgning!D828="","",Ansøgning!D828)</f>
        <v/>
      </c>
      <c r="E823" s="14" t="str">
        <f>IF(Ansøgning!E828="","",Ansøgning!E828)</f>
        <v/>
      </c>
      <c r="F823" s="16"/>
      <c r="G823" s="14" t="str">
        <f>IF(Ansøgning!F828="","",Ansøgning!F828)</f>
        <v/>
      </c>
      <c r="H823" s="16"/>
      <c r="I823" s="72" t="str">
        <f>IF(OR(F823="",H823=""),"",NETWORKDAYS(F823,H823,Lister!$D$7:$D$13))</f>
        <v/>
      </c>
      <c r="J823" s="53" t="str">
        <f>IF(Ansøgning!H828="","",Ansøgning!H828)</f>
        <v/>
      </c>
      <c r="K823" s="32" t="str">
        <f t="shared" si="84"/>
        <v/>
      </c>
      <c r="L823" s="31" t="str">
        <f>IF(Ansøgning!J828="","",Ansøgning!J828)</f>
        <v/>
      </c>
      <c r="M823" s="18"/>
      <c r="N823" s="31" t="str">
        <f>IF(Ansøgning!K828="","",Ansøgning!K828)</f>
        <v/>
      </c>
      <c r="O823" s="18"/>
      <c r="P823" s="15" t="str">
        <f>IF(Ansøgning!L828="","",Ansøgning!L828)</f>
        <v/>
      </c>
      <c r="Q823" s="46" t="str">
        <f t="shared" si="85"/>
        <v/>
      </c>
      <c r="R823" s="46"/>
      <c r="S823" s="101" t="str">
        <f>IF(Ansøgning!M828="","",Ansøgning!M828)</f>
        <v/>
      </c>
      <c r="T823" s="31" t="str">
        <f t="shared" si="86"/>
        <v/>
      </c>
      <c r="U823" s="102" t="str">
        <f>IF(Ansøgning!O828="","",Ansøgning!O828)</f>
        <v/>
      </c>
      <c r="V823" s="20"/>
      <c r="W823" s="102" t="str">
        <f>IF(Ansøgning!P828="","",Ansøgning!P828)</f>
        <v/>
      </c>
      <c r="X823" s="20"/>
      <c r="Y823" s="31" t="str">
        <f>IF(Ansøgning!Q828="","",Ansøgning!Q828)</f>
        <v/>
      </c>
      <c r="Z823" s="46" t="str">
        <f>IFERROR(MAX(IF(OR(V823="",X823=""),"",IF(AND(AND(MONTH(F823)&gt;=7,MONTH(F823)&lt;8),AND(MONTH(H823)&gt;=7,MONTH(H823)&lt;8)),(NETWORKDAYS(F823,H823,Lister!$D$7:$D$13)-V823)*T823/NETWORKDAYS(Lister!$D$19,Lister!$E$19,Lister!$D$7:$D$13),IF(AND(AND(MONTH(F823)&gt;=7,MONTH(F823)&lt;8),MONTH(H823)&gt;7),(NETWORKDAYS(F823,Lister!$E$19,Lister!$D$7:$D$13)-V823)*T823/NETWORKDAYS(Lister!$D$19,Lister!$E$19,Lister!$D$7:$D$13),IF(MONTH(F823)&gt;7,0)))),0),"")</f>
        <v/>
      </c>
      <c r="AA823" s="31" t="str">
        <f>IF(Ansøgning!R828="","",Ansøgning!R828)</f>
        <v/>
      </c>
      <c r="AB823" s="46" t="str">
        <f>IFERROR(MAX(IF(OR(V823="",X823=""),"",IF(AND(AND(MONTH(F823)&gt;=8,MONTH(F823)&lt;9),AND(MONTH(H823)&gt;=8,MONTH(H823)&lt;9)),(NETWORKDAYS(F823,H823,Lister!$D$7:$D$13)-X823)*T823/NETWORKDAYS(Lister!$D$20,Lister!$E$20,Lister!$D$7:$D$13),IF(AND(MONTH(F823)=7,MONTH(H823)=8),(NETWORKDAYS(Lister!$D$20,H823,Lister!$D$7:$D$13)-X823)*T823/NETWORKDAYS(Lister!$D$20,Lister!$E$20,Lister!$D$7:$D$13),IF(AND(MONTH(F823)=7,MONTH(H823)=7),0)))),0),"")</f>
        <v/>
      </c>
      <c r="AC823" s="15" t="str">
        <f>IF(Ansøgning!U828="","",Ansøgning!U828)</f>
        <v/>
      </c>
      <c r="AD823" s="31" t="str">
        <f t="shared" si="87"/>
        <v/>
      </c>
      <c r="AE823" s="31" t="str">
        <f t="shared" si="88"/>
        <v/>
      </c>
      <c r="AF823" s="51" t="str">
        <f t="shared" si="89"/>
        <v/>
      </c>
      <c r="AG823" s="15" t="str">
        <f t="shared" si="90"/>
        <v/>
      </c>
    </row>
    <row r="824" spans="1:33" x14ac:dyDescent="0.25">
      <c r="A824" s="13" t="str">
        <f>IF(Ansøgning!A829="","",Ansøgning!A829)</f>
        <v/>
      </c>
      <c r="B824" s="13" t="str">
        <f>IF(Ansøgning!B829="","",Ansøgning!B829)</f>
        <v/>
      </c>
      <c r="C824" s="13" t="str">
        <f>IF(Ansøgning!C829="","",Ansøgning!C829)</f>
        <v/>
      </c>
      <c r="D824" s="13" t="str">
        <f>IF(Ansøgning!D829="","",Ansøgning!D829)</f>
        <v/>
      </c>
      <c r="E824" s="14" t="str">
        <f>IF(Ansøgning!E829="","",Ansøgning!E829)</f>
        <v/>
      </c>
      <c r="F824" s="16"/>
      <c r="G824" s="14" t="str">
        <f>IF(Ansøgning!F829="","",Ansøgning!F829)</f>
        <v/>
      </c>
      <c r="H824" s="16"/>
      <c r="I824" s="72" t="str">
        <f>IF(OR(F824="",H824=""),"",NETWORKDAYS(F824,H824,Lister!$D$7:$D$13))</f>
        <v/>
      </c>
      <c r="J824" s="53" t="str">
        <f>IF(Ansøgning!H829="","",Ansøgning!H829)</f>
        <v/>
      </c>
      <c r="K824" s="32" t="str">
        <f t="shared" si="84"/>
        <v/>
      </c>
      <c r="L824" s="31" t="str">
        <f>IF(Ansøgning!J829="","",Ansøgning!J829)</f>
        <v/>
      </c>
      <c r="M824" s="18"/>
      <c r="N824" s="31" t="str">
        <f>IF(Ansøgning!K829="","",Ansøgning!K829)</f>
        <v/>
      </c>
      <c r="O824" s="18"/>
      <c r="P824" s="15" t="str">
        <f>IF(Ansøgning!L829="","",Ansøgning!L829)</f>
        <v/>
      </c>
      <c r="Q824" s="46" t="str">
        <f t="shared" si="85"/>
        <v/>
      </c>
      <c r="R824" s="46"/>
      <c r="S824" s="101" t="str">
        <f>IF(Ansøgning!M829="","",Ansøgning!M829)</f>
        <v/>
      </c>
      <c r="T824" s="31" t="str">
        <f t="shared" si="86"/>
        <v/>
      </c>
      <c r="U824" s="102" t="str">
        <f>IF(Ansøgning!O829="","",Ansøgning!O829)</f>
        <v/>
      </c>
      <c r="V824" s="20"/>
      <c r="W824" s="102" t="str">
        <f>IF(Ansøgning!P829="","",Ansøgning!P829)</f>
        <v/>
      </c>
      <c r="X824" s="20"/>
      <c r="Y824" s="31" t="str">
        <f>IF(Ansøgning!Q829="","",Ansøgning!Q829)</f>
        <v/>
      </c>
      <c r="Z824" s="46" t="str">
        <f>IFERROR(MAX(IF(OR(V824="",X824=""),"",IF(AND(AND(MONTH(F824)&gt;=7,MONTH(F824)&lt;8),AND(MONTH(H824)&gt;=7,MONTH(H824)&lt;8)),(NETWORKDAYS(F824,H824,Lister!$D$7:$D$13)-V824)*T824/NETWORKDAYS(Lister!$D$19,Lister!$E$19,Lister!$D$7:$D$13),IF(AND(AND(MONTH(F824)&gt;=7,MONTH(F824)&lt;8),MONTH(H824)&gt;7),(NETWORKDAYS(F824,Lister!$E$19,Lister!$D$7:$D$13)-V824)*T824/NETWORKDAYS(Lister!$D$19,Lister!$E$19,Lister!$D$7:$D$13),IF(MONTH(F824)&gt;7,0)))),0),"")</f>
        <v/>
      </c>
      <c r="AA824" s="31" t="str">
        <f>IF(Ansøgning!R829="","",Ansøgning!R829)</f>
        <v/>
      </c>
      <c r="AB824" s="46" t="str">
        <f>IFERROR(MAX(IF(OR(V824="",X824=""),"",IF(AND(AND(MONTH(F824)&gt;=8,MONTH(F824)&lt;9),AND(MONTH(H824)&gt;=8,MONTH(H824)&lt;9)),(NETWORKDAYS(F824,H824,Lister!$D$7:$D$13)-X824)*T824/NETWORKDAYS(Lister!$D$20,Lister!$E$20,Lister!$D$7:$D$13),IF(AND(MONTH(F824)=7,MONTH(H824)=8),(NETWORKDAYS(Lister!$D$20,H824,Lister!$D$7:$D$13)-X824)*T824/NETWORKDAYS(Lister!$D$20,Lister!$E$20,Lister!$D$7:$D$13),IF(AND(MONTH(F824)=7,MONTH(H824)=7),0)))),0),"")</f>
        <v/>
      </c>
      <c r="AC824" s="15" t="str">
        <f>IF(Ansøgning!U829="","",Ansøgning!U829)</f>
        <v/>
      </c>
      <c r="AD824" s="31" t="str">
        <f t="shared" si="87"/>
        <v/>
      </c>
      <c r="AE824" s="31" t="str">
        <f t="shared" si="88"/>
        <v/>
      </c>
      <c r="AF824" s="51" t="str">
        <f t="shared" si="89"/>
        <v/>
      </c>
      <c r="AG824" s="15" t="str">
        <f t="shared" si="90"/>
        <v/>
      </c>
    </row>
    <row r="825" spans="1:33" x14ac:dyDescent="0.25">
      <c r="A825" s="13" t="str">
        <f>IF(Ansøgning!A830="","",Ansøgning!A830)</f>
        <v/>
      </c>
      <c r="B825" s="13" t="str">
        <f>IF(Ansøgning!B830="","",Ansøgning!B830)</f>
        <v/>
      </c>
      <c r="C825" s="13" t="str">
        <f>IF(Ansøgning!C830="","",Ansøgning!C830)</f>
        <v/>
      </c>
      <c r="D825" s="13" t="str">
        <f>IF(Ansøgning!D830="","",Ansøgning!D830)</f>
        <v/>
      </c>
      <c r="E825" s="14" t="str">
        <f>IF(Ansøgning!E830="","",Ansøgning!E830)</f>
        <v/>
      </c>
      <c r="F825" s="16"/>
      <c r="G825" s="14" t="str">
        <f>IF(Ansøgning!F830="","",Ansøgning!F830)</f>
        <v/>
      </c>
      <c r="H825" s="16"/>
      <c r="I825" s="72" t="str">
        <f>IF(OR(F825="",H825=""),"",NETWORKDAYS(F825,H825,Lister!$D$7:$D$13))</f>
        <v/>
      </c>
      <c r="J825" s="53" t="str">
        <f>IF(Ansøgning!H830="","",Ansøgning!H830)</f>
        <v/>
      </c>
      <c r="K825" s="32" t="str">
        <f t="shared" si="84"/>
        <v/>
      </c>
      <c r="L825" s="31" t="str">
        <f>IF(Ansøgning!J830="","",Ansøgning!J830)</f>
        <v/>
      </c>
      <c r="M825" s="18"/>
      <c r="N825" s="31" t="str">
        <f>IF(Ansøgning!K830="","",Ansøgning!K830)</f>
        <v/>
      </c>
      <c r="O825" s="18"/>
      <c r="P825" s="15" t="str">
        <f>IF(Ansøgning!L830="","",Ansøgning!L830)</f>
        <v/>
      </c>
      <c r="Q825" s="46" t="str">
        <f t="shared" si="85"/>
        <v/>
      </c>
      <c r="R825" s="46"/>
      <c r="S825" s="101" t="str">
        <f>IF(Ansøgning!M830="","",Ansøgning!M830)</f>
        <v/>
      </c>
      <c r="T825" s="31" t="str">
        <f t="shared" si="86"/>
        <v/>
      </c>
      <c r="U825" s="102" t="str">
        <f>IF(Ansøgning!O830="","",Ansøgning!O830)</f>
        <v/>
      </c>
      <c r="V825" s="20"/>
      <c r="W825" s="102" t="str">
        <f>IF(Ansøgning!P830="","",Ansøgning!P830)</f>
        <v/>
      </c>
      <c r="X825" s="20"/>
      <c r="Y825" s="31" t="str">
        <f>IF(Ansøgning!Q830="","",Ansøgning!Q830)</f>
        <v/>
      </c>
      <c r="Z825" s="46" t="str">
        <f>IFERROR(MAX(IF(OR(V825="",X825=""),"",IF(AND(AND(MONTH(F825)&gt;=7,MONTH(F825)&lt;8),AND(MONTH(H825)&gt;=7,MONTH(H825)&lt;8)),(NETWORKDAYS(F825,H825,Lister!$D$7:$D$13)-V825)*T825/NETWORKDAYS(Lister!$D$19,Lister!$E$19,Lister!$D$7:$D$13),IF(AND(AND(MONTH(F825)&gt;=7,MONTH(F825)&lt;8),MONTH(H825)&gt;7),(NETWORKDAYS(F825,Lister!$E$19,Lister!$D$7:$D$13)-V825)*T825/NETWORKDAYS(Lister!$D$19,Lister!$E$19,Lister!$D$7:$D$13),IF(MONTH(F825)&gt;7,0)))),0),"")</f>
        <v/>
      </c>
      <c r="AA825" s="31" t="str">
        <f>IF(Ansøgning!R830="","",Ansøgning!R830)</f>
        <v/>
      </c>
      <c r="AB825" s="46" t="str">
        <f>IFERROR(MAX(IF(OR(V825="",X825=""),"",IF(AND(AND(MONTH(F825)&gt;=8,MONTH(F825)&lt;9),AND(MONTH(H825)&gt;=8,MONTH(H825)&lt;9)),(NETWORKDAYS(F825,H825,Lister!$D$7:$D$13)-X825)*T825/NETWORKDAYS(Lister!$D$20,Lister!$E$20,Lister!$D$7:$D$13),IF(AND(MONTH(F825)=7,MONTH(H825)=8),(NETWORKDAYS(Lister!$D$20,H825,Lister!$D$7:$D$13)-X825)*T825/NETWORKDAYS(Lister!$D$20,Lister!$E$20,Lister!$D$7:$D$13),IF(AND(MONTH(F825)=7,MONTH(H825)=7),0)))),0),"")</f>
        <v/>
      </c>
      <c r="AC825" s="15" t="str">
        <f>IF(Ansøgning!U830="","",Ansøgning!U830)</f>
        <v/>
      </c>
      <c r="AD825" s="31" t="str">
        <f t="shared" si="87"/>
        <v/>
      </c>
      <c r="AE825" s="31" t="str">
        <f t="shared" si="88"/>
        <v/>
      </c>
      <c r="AF825" s="51" t="str">
        <f t="shared" si="89"/>
        <v/>
      </c>
      <c r="AG825" s="15" t="str">
        <f t="shared" si="90"/>
        <v/>
      </c>
    </row>
    <row r="826" spans="1:33" x14ac:dyDescent="0.25">
      <c r="A826" s="13" t="str">
        <f>IF(Ansøgning!A831="","",Ansøgning!A831)</f>
        <v/>
      </c>
      <c r="B826" s="13" t="str">
        <f>IF(Ansøgning!B831="","",Ansøgning!B831)</f>
        <v/>
      </c>
      <c r="C826" s="13" t="str">
        <f>IF(Ansøgning!C831="","",Ansøgning!C831)</f>
        <v/>
      </c>
      <c r="D826" s="13" t="str">
        <f>IF(Ansøgning!D831="","",Ansøgning!D831)</f>
        <v/>
      </c>
      <c r="E826" s="14" t="str">
        <f>IF(Ansøgning!E831="","",Ansøgning!E831)</f>
        <v/>
      </c>
      <c r="F826" s="16"/>
      <c r="G826" s="14" t="str">
        <f>IF(Ansøgning!F831="","",Ansøgning!F831)</f>
        <v/>
      </c>
      <c r="H826" s="16"/>
      <c r="I826" s="72" t="str">
        <f>IF(OR(F826="",H826=""),"",NETWORKDAYS(F826,H826,Lister!$D$7:$D$13))</f>
        <v/>
      </c>
      <c r="J826" s="53" t="str">
        <f>IF(Ansøgning!H831="","",Ansøgning!H831)</f>
        <v/>
      </c>
      <c r="K826" s="32" t="str">
        <f t="shared" si="84"/>
        <v/>
      </c>
      <c r="L826" s="31" t="str">
        <f>IF(Ansøgning!J831="","",Ansøgning!J831)</f>
        <v/>
      </c>
      <c r="M826" s="18"/>
      <c r="N826" s="31" t="str">
        <f>IF(Ansøgning!K831="","",Ansøgning!K831)</f>
        <v/>
      </c>
      <c r="O826" s="18"/>
      <c r="P826" s="15" t="str">
        <f>IF(Ansøgning!L831="","",Ansøgning!L831)</f>
        <v/>
      </c>
      <c r="Q826" s="46" t="str">
        <f t="shared" si="85"/>
        <v/>
      </c>
      <c r="R826" s="46"/>
      <c r="S826" s="101" t="str">
        <f>IF(Ansøgning!M831="","",Ansøgning!M831)</f>
        <v/>
      </c>
      <c r="T826" s="31" t="str">
        <f t="shared" si="86"/>
        <v/>
      </c>
      <c r="U826" s="102" t="str">
        <f>IF(Ansøgning!O831="","",Ansøgning!O831)</f>
        <v/>
      </c>
      <c r="V826" s="20"/>
      <c r="W826" s="102" t="str">
        <f>IF(Ansøgning!P831="","",Ansøgning!P831)</f>
        <v/>
      </c>
      <c r="X826" s="20"/>
      <c r="Y826" s="31" t="str">
        <f>IF(Ansøgning!Q831="","",Ansøgning!Q831)</f>
        <v/>
      </c>
      <c r="Z826" s="46" t="str">
        <f>IFERROR(MAX(IF(OR(V826="",X826=""),"",IF(AND(AND(MONTH(F826)&gt;=7,MONTH(F826)&lt;8),AND(MONTH(H826)&gt;=7,MONTH(H826)&lt;8)),(NETWORKDAYS(F826,H826,Lister!$D$7:$D$13)-V826)*T826/NETWORKDAYS(Lister!$D$19,Lister!$E$19,Lister!$D$7:$D$13),IF(AND(AND(MONTH(F826)&gt;=7,MONTH(F826)&lt;8),MONTH(H826)&gt;7),(NETWORKDAYS(F826,Lister!$E$19,Lister!$D$7:$D$13)-V826)*T826/NETWORKDAYS(Lister!$D$19,Lister!$E$19,Lister!$D$7:$D$13),IF(MONTH(F826)&gt;7,0)))),0),"")</f>
        <v/>
      </c>
      <c r="AA826" s="31" t="str">
        <f>IF(Ansøgning!R831="","",Ansøgning!R831)</f>
        <v/>
      </c>
      <c r="AB826" s="46" t="str">
        <f>IFERROR(MAX(IF(OR(V826="",X826=""),"",IF(AND(AND(MONTH(F826)&gt;=8,MONTH(F826)&lt;9),AND(MONTH(H826)&gt;=8,MONTH(H826)&lt;9)),(NETWORKDAYS(F826,H826,Lister!$D$7:$D$13)-X826)*T826/NETWORKDAYS(Lister!$D$20,Lister!$E$20,Lister!$D$7:$D$13),IF(AND(MONTH(F826)=7,MONTH(H826)=8),(NETWORKDAYS(Lister!$D$20,H826,Lister!$D$7:$D$13)-X826)*T826/NETWORKDAYS(Lister!$D$20,Lister!$E$20,Lister!$D$7:$D$13),IF(AND(MONTH(F826)=7,MONTH(H826)=7),0)))),0),"")</f>
        <v/>
      </c>
      <c r="AC826" s="15" t="str">
        <f>IF(Ansøgning!U831="","",Ansøgning!U831)</f>
        <v/>
      </c>
      <c r="AD826" s="31" t="str">
        <f t="shared" si="87"/>
        <v/>
      </c>
      <c r="AE826" s="31" t="str">
        <f t="shared" si="88"/>
        <v/>
      </c>
      <c r="AF826" s="51" t="str">
        <f t="shared" si="89"/>
        <v/>
      </c>
      <c r="AG826" s="15" t="str">
        <f t="shared" si="90"/>
        <v/>
      </c>
    </row>
    <row r="827" spans="1:33" x14ac:dyDescent="0.25">
      <c r="A827" s="13" t="str">
        <f>IF(Ansøgning!A832="","",Ansøgning!A832)</f>
        <v/>
      </c>
      <c r="B827" s="13" t="str">
        <f>IF(Ansøgning!B832="","",Ansøgning!B832)</f>
        <v/>
      </c>
      <c r="C827" s="13" t="str">
        <f>IF(Ansøgning!C832="","",Ansøgning!C832)</f>
        <v/>
      </c>
      <c r="D827" s="13" t="str">
        <f>IF(Ansøgning!D832="","",Ansøgning!D832)</f>
        <v/>
      </c>
      <c r="E827" s="14" t="str">
        <f>IF(Ansøgning!E832="","",Ansøgning!E832)</f>
        <v/>
      </c>
      <c r="F827" s="16"/>
      <c r="G827" s="14" t="str">
        <f>IF(Ansøgning!F832="","",Ansøgning!F832)</f>
        <v/>
      </c>
      <c r="H827" s="16"/>
      <c r="I827" s="72" t="str">
        <f>IF(OR(F827="",H827=""),"",NETWORKDAYS(F827,H827,Lister!$D$7:$D$13))</f>
        <v/>
      </c>
      <c r="J827" s="53" t="str">
        <f>IF(Ansøgning!H832="","",Ansøgning!H832)</f>
        <v/>
      </c>
      <c r="K827" s="32" t="str">
        <f t="shared" si="84"/>
        <v/>
      </c>
      <c r="L827" s="31" t="str">
        <f>IF(Ansøgning!J832="","",Ansøgning!J832)</f>
        <v/>
      </c>
      <c r="M827" s="18"/>
      <c r="N827" s="31" t="str">
        <f>IF(Ansøgning!K832="","",Ansøgning!K832)</f>
        <v/>
      </c>
      <c r="O827" s="18"/>
      <c r="P827" s="15" t="str">
        <f>IF(Ansøgning!L832="","",Ansøgning!L832)</f>
        <v/>
      </c>
      <c r="Q827" s="46" t="str">
        <f t="shared" si="85"/>
        <v/>
      </c>
      <c r="R827" s="46"/>
      <c r="S827" s="101" t="str">
        <f>IF(Ansøgning!M832="","",Ansøgning!M832)</f>
        <v/>
      </c>
      <c r="T827" s="31" t="str">
        <f t="shared" si="86"/>
        <v/>
      </c>
      <c r="U827" s="102" t="str">
        <f>IF(Ansøgning!O832="","",Ansøgning!O832)</f>
        <v/>
      </c>
      <c r="V827" s="20"/>
      <c r="W827" s="102" t="str">
        <f>IF(Ansøgning!P832="","",Ansøgning!P832)</f>
        <v/>
      </c>
      <c r="X827" s="20"/>
      <c r="Y827" s="31" t="str">
        <f>IF(Ansøgning!Q832="","",Ansøgning!Q832)</f>
        <v/>
      </c>
      <c r="Z827" s="46" t="str">
        <f>IFERROR(MAX(IF(OR(V827="",X827=""),"",IF(AND(AND(MONTH(F827)&gt;=7,MONTH(F827)&lt;8),AND(MONTH(H827)&gt;=7,MONTH(H827)&lt;8)),(NETWORKDAYS(F827,H827,Lister!$D$7:$D$13)-V827)*T827/NETWORKDAYS(Lister!$D$19,Lister!$E$19,Lister!$D$7:$D$13),IF(AND(AND(MONTH(F827)&gt;=7,MONTH(F827)&lt;8),MONTH(H827)&gt;7),(NETWORKDAYS(F827,Lister!$E$19,Lister!$D$7:$D$13)-V827)*T827/NETWORKDAYS(Lister!$D$19,Lister!$E$19,Lister!$D$7:$D$13),IF(MONTH(F827)&gt;7,0)))),0),"")</f>
        <v/>
      </c>
      <c r="AA827" s="31" t="str">
        <f>IF(Ansøgning!R832="","",Ansøgning!R832)</f>
        <v/>
      </c>
      <c r="AB827" s="46" t="str">
        <f>IFERROR(MAX(IF(OR(V827="",X827=""),"",IF(AND(AND(MONTH(F827)&gt;=8,MONTH(F827)&lt;9),AND(MONTH(H827)&gt;=8,MONTH(H827)&lt;9)),(NETWORKDAYS(F827,H827,Lister!$D$7:$D$13)-X827)*T827/NETWORKDAYS(Lister!$D$20,Lister!$E$20,Lister!$D$7:$D$13),IF(AND(MONTH(F827)=7,MONTH(H827)=8),(NETWORKDAYS(Lister!$D$20,H827,Lister!$D$7:$D$13)-X827)*T827/NETWORKDAYS(Lister!$D$20,Lister!$E$20,Lister!$D$7:$D$13),IF(AND(MONTH(F827)=7,MONTH(H827)=7),0)))),0),"")</f>
        <v/>
      </c>
      <c r="AC827" s="15" t="str">
        <f>IF(Ansøgning!U832="","",Ansøgning!U832)</f>
        <v/>
      </c>
      <c r="AD827" s="31" t="str">
        <f t="shared" si="87"/>
        <v/>
      </c>
      <c r="AE827" s="31" t="str">
        <f t="shared" si="88"/>
        <v/>
      </c>
      <c r="AF827" s="51" t="str">
        <f t="shared" si="89"/>
        <v/>
      </c>
      <c r="AG827" s="15" t="str">
        <f t="shared" si="90"/>
        <v/>
      </c>
    </row>
    <row r="828" spans="1:33" x14ac:dyDescent="0.25">
      <c r="A828" s="13" t="str">
        <f>IF(Ansøgning!A833="","",Ansøgning!A833)</f>
        <v/>
      </c>
      <c r="B828" s="13" t="str">
        <f>IF(Ansøgning!B833="","",Ansøgning!B833)</f>
        <v/>
      </c>
      <c r="C828" s="13" t="str">
        <f>IF(Ansøgning!C833="","",Ansøgning!C833)</f>
        <v/>
      </c>
      <c r="D828" s="13" t="str">
        <f>IF(Ansøgning!D833="","",Ansøgning!D833)</f>
        <v/>
      </c>
      <c r="E828" s="14" t="str">
        <f>IF(Ansøgning!E833="","",Ansøgning!E833)</f>
        <v/>
      </c>
      <c r="F828" s="16"/>
      <c r="G828" s="14" t="str">
        <f>IF(Ansøgning!F833="","",Ansøgning!F833)</f>
        <v/>
      </c>
      <c r="H828" s="16"/>
      <c r="I828" s="72" t="str">
        <f>IF(OR(F828="",H828=""),"",NETWORKDAYS(F828,H828,Lister!$D$7:$D$13))</f>
        <v/>
      </c>
      <c r="J828" s="53" t="str">
        <f>IF(Ansøgning!H833="","",Ansøgning!H833)</f>
        <v/>
      </c>
      <c r="K828" s="32" t="str">
        <f t="shared" si="84"/>
        <v/>
      </c>
      <c r="L828" s="31" t="str">
        <f>IF(Ansøgning!J833="","",Ansøgning!J833)</f>
        <v/>
      </c>
      <c r="M828" s="18"/>
      <c r="N828" s="31" t="str">
        <f>IF(Ansøgning!K833="","",Ansøgning!K833)</f>
        <v/>
      </c>
      <c r="O828" s="18"/>
      <c r="P828" s="15" t="str">
        <f>IF(Ansøgning!L833="","",Ansøgning!L833)</f>
        <v/>
      </c>
      <c r="Q828" s="46" t="str">
        <f t="shared" si="85"/>
        <v/>
      </c>
      <c r="R828" s="46"/>
      <c r="S828" s="101" t="str">
        <f>IF(Ansøgning!M833="","",Ansøgning!M833)</f>
        <v/>
      </c>
      <c r="T828" s="31" t="str">
        <f t="shared" si="86"/>
        <v/>
      </c>
      <c r="U828" s="102" t="str">
        <f>IF(Ansøgning!O833="","",Ansøgning!O833)</f>
        <v/>
      </c>
      <c r="V828" s="20"/>
      <c r="W828" s="102" t="str">
        <f>IF(Ansøgning!P833="","",Ansøgning!P833)</f>
        <v/>
      </c>
      <c r="X828" s="20"/>
      <c r="Y828" s="31" t="str">
        <f>IF(Ansøgning!Q833="","",Ansøgning!Q833)</f>
        <v/>
      </c>
      <c r="Z828" s="46" t="str">
        <f>IFERROR(MAX(IF(OR(V828="",X828=""),"",IF(AND(AND(MONTH(F828)&gt;=7,MONTH(F828)&lt;8),AND(MONTH(H828)&gt;=7,MONTH(H828)&lt;8)),(NETWORKDAYS(F828,H828,Lister!$D$7:$D$13)-V828)*T828/NETWORKDAYS(Lister!$D$19,Lister!$E$19,Lister!$D$7:$D$13),IF(AND(AND(MONTH(F828)&gt;=7,MONTH(F828)&lt;8),MONTH(H828)&gt;7),(NETWORKDAYS(F828,Lister!$E$19,Lister!$D$7:$D$13)-V828)*T828/NETWORKDAYS(Lister!$D$19,Lister!$E$19,Lister!$D$7:$D$13),IF(MONTH(F828)&gt;7,0)))),0),"")</f>
        <v/>
      </c>
      <c r="AA828" s="31" t="str">
        <f>IF(Ansøgning!R833="","",Ansøgning!R833)</f>
        <v/>
      </c>
      <c r="AB828" s="46" t="str">
        <f>IFERROR(MAX(IF(OR(V828="",X828=""),"",IF(AND(AND(MONTH(F828)&gt;=8,MONTH(F828)&lt;9),AND(MONTH(H828)&gt;=8,MONTH(H828)&lt;9)),(NETWORKDAYS(F828,H828,Lister!$D$7:$D$13)-X828)*T828/NETWORKDAYS(Lister!$D$20,Lister!$E$20,Lister!$D$7:$D$13),IF(AND(MONTH(F828)=7,MONTH(H828)=8),(NETWORKDAYS(Lister!$D$20,H828,Lister!$D$7:$D$13)-X828)*T828/NETWORKDAYS(Lister!$D$20,Lister!$E$20,Lister!$D$7:$D$13),IF(AND(MONTH(F828)=7,MONTH(H828)=7),0)))),0),"")</f>
        <v/>
      </c>
      <c r="AC828" s="15" t="str">
        <f>IF(Ansøgning!U833="","",Ansøgning!U833)</f>
        <v/>
      </c>
      <c r="AD828" s="31" t="str">
        <f t="shared" si="87"/>
        <v/>
      </c>
      <c r="AE828" s="31" t="str">
        <f t="shared" si="88"/>
        <v/>
      </c>
      <c r="AF828" s="51" t="str">
        <f t="shared" si="89"/>
        <v/>
      </c>
      <c r="AG828" s="15" t="str">
        <f t="shared" si="90"/>
        <v/>
      </c>
    </row>
    <row r="829" spans="1:33" x14ac:dyDescent="0.25">
      <c r="A829" s="13" t="str">
        <f>IF(Ansøgning!A834="","",Ansøgning!A834)</f>
        <v/>
      </c>
      <c r="B829" s="13" t="str">
        <f>IF(Ansøgning!B834="","",Ansøgning!B834)</f>
        <v/>
      </c>
      <c r="C829" s="13" t="str">
        <f>IF(Ansøgning!C834="","",Ansøgning!C834)</f>
        <v/>
      </c>
      <c r="D829" s="13" t="str">
        <f>IF(Ansøgning!D834="","",Ansøgning!D834)</f>
        <v/>
      </c>
      <c r="E829" s="14" t="str">
        <f>IF(Ansøgning!E834="","",Ansøgning!E834)</f>
        <v/>
      </c>
      <c r="F829" s="16"/>
      <c r="G829" s="14" t="str">
        <f>IF(Ansøgning!F834="","",Ansøgning!F834)</f>
        <v/>
      </c>
      <c r="H829" s="16"/>
      <c r="I829" s="72" t="str">
        <f>IF(OR(F829="",H829=""),"",NETWORKDAYS(F829,H829,Lister!$D$7:$D$13))</f>
        <v/>
      </c>
      <c r="J829" s="53" t="str">
        <f>IF(Ansøgning!H834="","",Ansøgning!H834)</f>
        <v/>
      </c>
      <c r="K829" s="32" t="str">
        <f t="shared" si="84"/>
        <v/>
      </c>
      <c r="L829" s="31" t="str">
        <f>IF(Ansøgning!J834="","",Ansøgning!J834)</f>
        <v/>
      </c>
      <c r="M829" s="18"/>
      <c r="N829" s="31" t="str">
        <f>IF(Ansøgning!K834="","",Ansøgning!K834)</f>
        <v/>
      </c>
      <c r="O829" s="18"/>
      <c r="P829" s="15" t="str">
        <f>IF(Ansøgning!L834="","",Ansøgning!L834)</f>
        <v/>
      </c>
      <c r="Q829" s="46" t="str">
        <f t="shared" si="85"/>
        <v/>
      </c>
      <c r="R829" s="46"/>
      <c r="S829" s="101" t="str">
        <f>IF(Ansøgning!M834="","",Ansøgning!M834)</f>
        <v/>
      </c>
      <c r="T829" s="31" t="str">
        <f t="shared" si="86"/>
        <v/>
      </c>
      <c r="U829" s="102" t="str">
        <f>IF(Ansøgning!O834="","",Ansøgning!O834)</f>
        <v/>
      </c>
      <c r="V829" s="20"/>
      <c r="W829" s="102" t="str">
        <f>IF(Ansøgning!P834="","",Ansøgning!P834)</f>
        <v/>
      </c>
      <c r="X829" s="20"/>
      <c r="Y829" s="31" t="str">
        <f>IF(Ansøgning!Q834="","",Ansøgning!Q834)</f>
        <v/>
      </c>
      <c r="Z829" s="46" t="str">
        <f>IFERROR(MAX(IF(OR(V829="",X829=""),"",IF(AND(AND(MONTH(F829)&gt;=7,MONTH(F829)&lt;8),AND(MONTH(H829)&gt;=7,MONTH(H829)&lt;8)),(NETWORKDAYS(F829,H829,Lister!$D$7:$D$13)-V829)*T829/NETWORKDAYS(Lister!$D$19,Lister!$E$19,Lister!$D$7:$D$13),IF(AND(AND(MONTH(F829)&gt;=7,MONTH(F829)&lt;8),MONTH(H829)&gt;7),(NETWORKDAYS(F829,Lister!$E$19,Lister!$D$7:$D$13)-V829)*T829/NETWORKDAYS(Lister!$D$19,Lister!$E$19,Lister!$D$7:$D$13),IF(MONTH(F829)&gt;7,0)))),0),"")</f>
        <v/>
      </c>
      <c r="AA829" s="31" t="str">
        <f>IF(Ansøgning!R834="","",Ansøgning!R834)</f>
        <v/>
      </c>
      <c r="AB829" s="46" t="str">
        <f>IFERROR(MAX(IF(OR(V829="",X829=""),"",IF(AND(AND(MONTH(F829)&gt;=8,MONTH(F829)&lt;9),AND(MONTH(H829)&gt;=8,MONTH(H829)&lt;9)),(NETWORKDAYS(F829,H829,Lister!$D$7:$D$13)-X829)*T829/NETWORKDAYS(Lister!$D$20,Lister!$E$20,Lister!$D$7:$D$13),IF(AND(MONTH(F829)=7,MONTH(H829)=8),(NETWORKDAYS(Lister!$D$20,H829,Lister!$D$7:$D$13)-X829)*T829/NETWORKDAYS(Lister!$D$20,Lister!$E$20,Lister!$D$7:$D$13),IF(AND(MONTH(F829)=7,MONTH(H829)=7),0)))),0),"")</f>
        <v/>
      </c>
      <c r="AC829" s="15" t="str">
        <f>IF(Ansøgning!U834="","",Ansøgning!U834)</f>
        <v/>
      </c>
      <c r="AD829" s="31" t="str">
        <f t="shared" si="87"/>
        <v/>
      </c>
      <c r="AE829" s="31" t="str">
        <f t="shared" si="88"/>
        <v/>
      </c>
      <c r="AF829" s="51" t="str">
        <f t="shared" si="89"/>
        <v/>
      </c>
      <c r="AG829" s="15" t="str">
        <f t="shared" si="90"/>
        <v/>
      </c>
    </row>
    <row r="830" spans="1:33" x14ac:dyDescent="0.25">
      <c r="A830" s="13" t="str">
        <f>IF(Ansøgning!A835="","",Ansøgning!A835)</f>
        <v/>
      </c>
      <c r="B830" s="13" t="str">
        <f>IF(Ansøgning!B835="","",Ansøgning!B835)</f>
        <v/>
      </c>
      <c r="C830" s="13" t="str">
        <f>IF(Ansøgning!C835="","",Ansøgning!C835)</f>
        <v/>
      </c>
      <c r="D830" s="13" t="str">
        <f>IF(Ansøgning!D835="","",Ansøgning!D835)</f>
        <v/>
      </c>
      <c r="E830" s="14" t="str">
        <f>IF(Ansøgning!E835="","",Ansøgning!E835)</f>
        <v/>
      </c>
      <c r="F830" s="16"/>
      <c r="G830" s="14" t="str">
        <f>IF(Ansøgning!F835="","",Ansøgning!F835)</f>
        <v/>
      </c>
      <c r="H830" s="16"/>
      <c r="I830" s="72" t="str">
        <f>IF(OR(F830="",H830=""),"",NETWORKDAYS(F830,H830,Lister!$D$7:$D$13))</f>
        <v/>
      </c>
      <c r="J830" s="53" t="str">
        <f>IF(Ansøgning!H835="","",Ansøgning!H835)</f>
        <v/>
      </c>
      <c r="K830" s="32" t="str">
        <f t="shared" si="84"/>
        <v/>
      </c>
      <c r="L830" s="31" t="str">
        <f>IF(Ansøgning!J835="","",Ansøgning!J835)</f>
        <v/>
      </c>
      <c r="M830" s="18"/>
      <c r="N830" s="31" t="str">
        <f>IF(Ansøgning!K835="","",Ansøgning!K835)</f>
        <v/>
      </c>
      <c r="O830" s="18"/>
      <c r="P830" s="15" t="str">
        <f>IF(Ansøgning!L835="","",Ansøgning!L835)</f>
        <v/>
      </c>
      <c r="Q830" s="46" t="str">
        <f t="shared" si="85"/>
        <v/>
      </c>
      <c r="R830" s="46"/>
      <c r="S830" s="101" t="str">
        <f>IF(Ansøgning!M835="","",Ansøgning!M835)</f>
        <v/>
      </c>
      <c r="T830" s="31" t="str">
        <f t="shared" si="86"/>
        <v/>
      </c>
      <c r="U830" s="102" t="str">
        <f>IF(Ansøgning!O835="","",Ansøgning!O835)</f>
        <v/>
      </c>
      <c r="V830" s="20"/>
      <c r="W830" s="102" t="str">
        <f>IF(Ansøgning!P835="","",Ansøgning!P835)</f>
        <v/>
      </c>
      <c r="X830" s="20"/>
      <c r="Y830" s="31" t="str">
        <f>IF(Ansøgning!Q835="","",Ansøgning!Q835)</f>
        <v/>
      </c>
      <c r="Z830" s="46" t="str">
        <f>IFERROR(MAX(IF(OR(V830="",X830=""),"",IF(AND(AND(MONTH(F830)&gt;=7,MONTH(F830)&lt;8),AND(MONTH(H830)&gt;=7,MONTH(H830)&lt;8)),(NETWORKDAYS(F830,H830,Lister!$D$7:$D$13)-V830)*T830/NETWORKDAYS(Lister!$D$19,Lister!$E$19,Lister!$D$7:$D$13),IF(AND(AND(MONTH(F830)&gt;=7,MONTH(F830)&lt;8),MONTH(H830)&gt;7),(NETWORKDAYS(F830,Lister!$E$19,Lister!$D$7:$D$13)-V830)*T830/NETWORKDAYS(Lister!$D$19,Lister!$E$19,Lister!$D$7:$D$13),IF(MONTH(F830)&gt;7,0)))),0),"")</f>
        <v/>
      </c>
      <c r="AA830" s="31" t="str">
        <f>IF(Ansøgning!R835="","",Ansøgning!R835)</f>
        <v/>
      </c>
      <c r="AB830" s="46" t="str">
        <f>IFERROR(MAX(IF(OR(V830="",X830=""),"",IF(AND(AND(MONTH(F830)&gt;=8,MONTH(F830)&lt;9),AND(MONTH(H830)&gt;=8,MONTH(H830)&lt;9)),(NETWORKDAYS(F830,H830,Lister!$D$7:$D$13)-X830)*T830/NETWORKDAYS(Lister!$D$20,Lister!$E$20,Lister!$D$7:$D$13),IF(AND(MONTH(F830)=7,MONTH(H830)=8),(NETWORKDAYS(Lister!$D$20,H830,Lister!$D$7:$D$13)-X830)*T830/NETWORKDAYS(Lister!$D$20,Lister!$E$20,Lister!$D$7:$D$13),IF(AND(MONTH(F830)=7,MONTH(H830)=7),0)))),0),"")</f>
        <v/>
      </c>
      <c r="AC830" s="15" t="str">
        <f>IF(Ansøgning!U835="","",Ansøgning!U835)</f>
        <v/>
      </c>
      <c r="AD830" s="31" t="str">
        <f t="shared" si="87"/>
        <v/>
      </c>
      <c r="AE830" s="31" t="str">
        <f t="shared" si="88"/>
        <v/>
      </c>
      <c r="AF830" s="51" t="str">
        <f t="shared" si="89"/>
        <v/>
      </c>
      <c r="AG830" s="15" t="str">
        <f t="shared" si="90"/>
        <v/>
      </c>
    </row>
    <row r="831" spans="1:33" x14ac:dyDescent="0.25">
      <c r="A831" s="13" t="str">
        <f>IF(Ansøgning!A836="","",Ansøgning!A836)</f>
        <v/>
      </c>
      <c r="B831" s="13" t="str">
        <f>IF(Ansøgning!B836="","",Ansøgning!B836)</f>
        <v/>
      </c>
      <c r="C831" s="13" t="str">
        <f>IF(Ansøgning!C836="","",Ansøgning!C836)</f>
        <v/>
      </c>
      <c r="D831" s="13" t="str">
        <f>IF(Ansøgning!D836="","",Ansøgning!D836)</f>
        <v/>
      </c>
      <c r="E831" s="14" t="str">
        <f>IF(Ansøgning!E836="","",Ansøgning!E836)</f>
        <v/>
      </c>
      <c r="F831" s="16"/>
      <c r="G831" s="14" t="str">
        <f>IF(Ansøgning!F836="","",Ansøgning!F836)</f>
        <v/>
      </c>
      <c r="H831" s="16"/>
      <c r="I831" s="72" t="str">
        <f>IF(OR(F831="",H831=""),"",NETWORKDAYS(F831,H831,Lister!$D$7:$D$13))</f>
        <v/>
      </c>
      <c r="J831" s="53" t="str">
        <f>IF(Ansøgning!H836="","",Ansøgning!H836)</f>
        <v/>
      </c>
      <c r="K831" s="32" t="str">
        <f t="shared" si="84"/>
        <v/>
      </c>
      <c r="L831" s="31" t="str">
        <f>IF(Ansøgning!J836="","",Ansøgning!J836)</f>
        <v/>
      </c>
      <c r="M831" s="18"/>
      <c r="N831" s="31" t="str">
        <f>IF(Ansøgning!K836="","",Ansøgning!K836)</f>
        <v/>
      </c>
      <c r="O831" s="18"/>
      <c r="P831" s="15" t="str">
        <f>IF(Ansøgning!L836="","",Ansøgning!L836)</f>
        <v/>
      </c>
      <c r="Q831" s="46" t="str">
        <f t="shared" si="85"/>
        <v/>
      </c>
      <c r="R831" s="46"/>
      <c r="S831" s="101" t="str">
        <f>IF(Ansøgning!M836="","",Ansøgning!M836)</f>
        <v/>
      </c>
      <c r="T831" s="31" t="str">
        <f t="shared" si="86"/>
        <v/>
      </c>
      <c r="U831" s="102" t="str">
        <f>IF(Ansøgning!O836="","",Ansøgning!O836)</f>
        <v/>
      </c>
      <c r="V831" s="20"/>
      <c r="W831" s="102" t="str">
        <f>IF(Ansøgning!P836="","",Ansøgning!P836)</f>
        <v/>
      </c>
      <c r="X831" s="20"/>
      <c r="Y831" s="31" t="str">
        <f>IF(Ansøgning!Q836="","",Ansøgning!Q836)</f>
        <v/>
      </c>
      <c r="Z831" s="46" t="str">
        <f>IFERROR(MAX(IF(OR(V831="",X831=""),"",IF(AND(AND(MONTH(F831)&gt;=7,MONTH(F831)&lt;8),AND(MONTH(H831)&gt;=7,MONTH(H831)&lt;8)),(NETWORKDAYS(F831,H831,Lister!$D$7:$D$13)-V831)*T831/NETWORKDAYS(Lister!$D$19,Lister!$E$19,Lister!$D$7:$D$13),IF(AND(AND(MONTH(F831)&gt;=7,MONTH(F831)&lt;8),MONTH(H831)&gt;7),(NETWORKDAYS(F831,Lister!$E$19,Lister!$D$7:$D$13)-V831)*T831/NETWORKDAYS(Lister!$D$19,Lister!$E$19,Lister!$D$7:$D$13),IF(MONTH(F831)&gt;7,0)))),0),"")</f>
        <v/>
      </c>
      <c r="AA831" s="31" t="str">
        <f>IF(Ansøgning!R836="","",Ansøgning!R836)</f>
        <v/>
      </c>
      <c r="AB831" s="46" t="str">
        <f>IFERROR(MAX(IF(OR(V831="",X831=""),"",IF(AND(AND(MONTH(F831)&gt;=8,MONTH(F831)&lt;9),AND(MONTH(H831)&gt;=8,MONTH(H831)&lt;9)),(NETWORKDAYS(F831,H831,Lister!$D$7:$D$13)-X831)*T831/NETWORKDAYS(Lister!$D$20,Lister!$E$20,Lister!$D$7:$D$13),IF(AND(MONTH(F831)=7,MONTH(H831)=8),(NETWORKDAYS(Lister!$D$20,H831,Lister!$D$7:$D$13)-X831)*T831/NETWORKDAYS(Lister!$D$20,Lister!$E$20,Lister!$D$7:$D$13),IF(AND(MONTH(F831)=7,MONTH(H831)=7),0)))),0),"")</f>
        <v/>
      </c>
      <c r="AC831" s="15" t="str">
        <f>IF(Ansøgning!U836="","",Ansøgning!U836)</f>
        <v/>
      </c>
      <c r="AD831" s="31" t="str">
        <f t="shared" si="87"/>
        <v/>
      </c>
      <c r="AE831" s="31" t="str">
        <f t="shared" si="88"/>
        <v/>
      </c>
      <c r="AF831" s="51" t="str">
        <f t="shared" si="89"/>
        <v/>
      </c>
      <c r="AG831" s="15" t="str">
        <f t="shared" si="90"/>
        <v/>
      </c>
    </row>
    <row r="832" spans="1:33" x14ac:dyDescent="0.25">
      <c r="A832" s="13" t="str">
        <f>IF(Ansøgning!A837="","",Ansøgning!A837)</f>
        <v/>
      </c>
      <c r="B832" s="13" t="str">
        <f>IF(Ansøgning!B837="","",Ansøgning!B837)</f>
        <v/>
      </c>
      <c r="C832" s="13" t="str">
        <f>IF(Ansøgning!C837="","",Ansøgning!C837)</f>
        <v/>
      </c>
      <c r="D832" s="13" t="str">
        <f>IF(Ansøgning!D837="","",Ansøgning!D837)</f>
        <v/>
      </c>
      <c r="E832" s="14" t="str">
        <f>IF(Ansøgning!E837="","",Ansøgning!E837)</f>
        <v/>
      </c>
      <c r="F832" s="16"/>
      <c r="G832" s="14" t="str">
        <f>IF(Ansøgning!F837="","",Ansøgning!F837)</f>
        <v/>
      </c>
      <c r="H832" s="16"/>
      <c r="I832" s="72" t="str">
        <f>IF(OR(F832="",H832=""),"",NETWORKDAYS(F832,H832,Lister!$D$7:$D$13))</f>
        <v/>
      </c>
      <c r="J832" s="53" t="str">
        <f>IF(Ansøgning!H837="","",Ansøgning!H837)</f>
        <v/>
      </c>
      <c r="K832" s="32" t="str">
        <f t="shared" si="84"/>
        <v/>
      </c>
      <c r="L832" s="31" t="str">
        <f>IF(Ansøgning!J837="","",Ansøgning!J837)</f>
        <v/>
      </c>
      <c r="M832" s="18"/>
      <c r="N832" s="31" t="str">
        <f>IF(Ansøgning!K837="","",Ansøgning!K837)</f>
        <v/>
      </c>
      <c r="O832" s="18"/>
      <c r="P832" s="15" t="str">
        <f>IF(Ansøgning!L837="","",Ansøgning!L837)</f>
        <v/>
      </c>
      <c r="Q832" s="46" t="str">
        <f t="shared" si="85"/>
        <v/>
      </c>
      <c r="R832" s="46"/>
      <c r="S832" s="101" t="str">
        <f>IF(Ansøgning!M837="","",Ansøgning!M837)</f>
        <v/>
      </c>
      <c r="T832" s="31" t="str">
        <f t="shared" si="86"/>
        <v/>
      </c>
      <c r="U832" s="102" t="str">
        <f>IF(Ansøgning!O837="","",Ansøgning!O837)</f>
        <v/>
      </c>
      <c r="V832" s="20"/>
      <c r="W832" s="102" t="str">
        <f>IF(Ansøgning!P837="","",Ansøgning!P837)</f>
        <v/>
      </c>
      <c r="X832" s="20"/>
      <c r="Y832" s="31" t="str">
        <f>IF(Ansøgning!Q837="","",Ansøgning!Q837)</f>
        <v/>
      </c>
      <c r="Z832" s="46" t="str">
        <f>IFERROR(MAX(IF(OR(V832="",X832=""),"",IF(AND(AND(MONTH(F832)&gt;=7,MONTH(F832)&lt;8),AND(MONTH(H832)&gt;=7,MONTH(H832)&lt;8)),(NETWORKDAYS(F832,H832,Lister!$D$7:$D$13)-V832)*T832/NETWORKDAYS(Lister!$D$19,Lister!$E$19,Lister!$D$7:$D$13),IF(AND(AND(MONTH(F832)&gt;=7,MONTH(F832)&lt;8),MONTH(H832)&gt;7),(NETWORKDAYS(F832,Lister!$E$19,Lister!$D$7:$D$13)-V832)*T832/NETWORKDAYS(Lister!$D$19,Lister!$E$19,Lister!$D$7:$D$13),IF(MONTH(F832)&gt;7,0)))),0),"")</f>
        <v/>
      </c>
      <c r="AA832" s="31" t="str">
        <f>IF(Ansøgning!R837="","",Ansøgning!R837)</f>
        <v/>
      </c>
      <c r="AB832" s="46" t="str">
        <f>IFERROR(MAX(IF(OR(V832="",X832=""),"",IF(AND(AND(MONTH(F832)&gt;=8,MONTH(F832)&lt;9),AND(MONTH(H832)&gt;=8,MONTH(H832)&lt;9)),(NETWORKDAYS(F832,H832,Lister!$D$7:$D$13)-X832)*T832/NETWORKDAYS(Lister!$D$20,Lister!$E$20,Lister!$D$7:$D$13),IF(AND(MONTH(F832)=7,MONTH(H832)=8),(NETWORKDAYS(Lister!$D$20,H832,Lister!$D$7:$D$13)-X832)*T832/NETWORKDAYS(Lister!$D$20,Lister!$E$20,Lister!$D$7:$D$13),IF(AND(MONTH(F832)=7,MONTH(H832)=7),0)))),0),"")</f>
        <v/>
      </c>
      <c r="AC832" s="15" t="str">
        <f>IF(Ansøgning!U837="","",Ansøgning!U837)</f>
        <v/>
      </c>
      <c r="AD832" s="31" t="str">
        <f t="shared" si="87"/>
        <v/>
      </c>
      <c r="AE832" s="31" t="str">
        <f t="shared" si="88"/>
        <v/>
      </c>
      <c r="AF832" s="51" t="str">
        <f t="shared" si="89"/>
        <v/>
      </c>
      <c r="AG832" s="15" t="str">
        <f t="shared" si="90"/>
        <v/>
      </c>
    </row>
    <row r="833" spans="1:33" x14ac:dyDescent="0.25">
      <c r="A833" s="13" t="str">
        <f>IF(Ansøgning!A838="","",Ansøgning!A838)</f>
        <v/>
      </c>
      <c r="B833" s="13" t="str">
        <f>IF(Ansøgning!B838="","",Ansøgning!B838)</f>
        <v/>
      </c>
      <c r="C833" s="13" t="str">
        <f>IF(Ansøgning!C838="","",Ansøgning!C838)</f>
        <v/>
      </c>
      <c r="D833" s="13" t="str">
        <f>IF(Ansøgning!D838="","",Ansøgning!D838)</f>
        <v/>
      </c>
      <c r="E833" s="14" t="str">
        <f>IF(Ansøgning!E838="","",Ansøgning!E838)</f>
        <v/>
      </c>
      <c r="F833" s="16"/>
      <c r="G833" s="14" t="str">
        <f>IF(Ansøgning!F838="","",Ansøgning!F838)</f>
        <v/>
      </c>
      <c r="H833" s="16"/>
      <c r="I833" s="72" t="str">
        <f>IF(OR(F833="",H833=""),"",NETWORKDAYS(F833,H833,Lister!$D$7:$D$13))</f>
        <v/>
      </c>
      <c r="J833" s="53" t="str">
        <f>IF(Ansøgning!H838="","",Ansøgning!H838)</f>
        <v/>
      </c>
      <c r="K833" s="32" t="str">
        <f t="shared" si="84"/>
        <v/>
      </c>
      <c r="L833" s="31" t="str">
        <f>IF(Ansøgning!J838="","",Ansøgning!J838)</f>
        <v/>
      </c>
      <c r="M833" s="18"/>
      <c r="N833" s="31" t="str">
        <f>IF(Ansøgning!K838="","",Ansøgning!K838)</f>
        <v/>
      </c>
      <c r="O833" s="18"/>
      <c r="P833" s="15" t="str">
        <f>IF(Ansøgning!L838="","",Ansøgning!L838)</f>
        <v/>
      </c>
      <c r="Q833" s="46" t="str">
        <f t="shared" si="85"/>
        <v/>
      </c>
      <c r="R833" s="46"/>
      <c r="S833" s="101" t="str">
        <f>IF(Ansøgning!M838="","",Ansøgning!M838)</f>
        <v/>
      </c>
      <c r="T833" s="31" t="str">
        <f t="shared" si="86"/>
        <v/>
      </c>
      <c r="U833" s="102" t="str">
        <f>IF(Ansøgning!O838="","",Ansøgning!O838)</f>
        <v/>
      </c>
      <c r="V833" s="20"/>
      <c r="W833" s="102" t="str">
        <f>IF(Ansøgning!P838="","",Ansøgning!P838)</f>
        <v/>
      </c>
      <c r="X833" s="20"/>
      <c r="Y833" s="31" t="str">
        <f>IF(Ansøgning!Q838="","",Ansøgning!Q838)</f>
        <v/>
      </c>
      <c r="Z833" s="46" t="str">
        <f>IFERROR(MAX(IF(OR(V833="",X833=""),"",IF(AND(AND(MONTH(F833)&gt;=7,MONTH(F833)&lt;8),AND(MONTH(H833)&gt;=7,MONTH(H833)&lt;8)),(NETWORKDAYS(F833,H833,Lister!$D$7:$D$13)-V833)*T833/NETWORKDAYS(Lister!$D$19,Lister!$E$19,Lister!$D$7:$D$13),IF(AND(AND(MONTH(F833)&gt;=7,MONTH(F833)&lt;8),MONTH(H833)&gt;7),(NETWORKDAYS(F833,Lister!$E$19,Lister!$D$7:$D$13)-V833)*T833/NETWORKDAYS(Lister!$D$19,Lister!$E$19,Lister!$D$7:$D$13),IF(MONTH(F833)&gt;7,0)))),0),"")</f>
        <v/>
      </c>
      <c r="AA833" s="31" t="str">
        <f>IF(Ansøgning!R838="","",Ansøgning!R838)</f>
        <v/>
      </c>
      <c r="AB833" s="46" t="str">
        <f>IFERROR(MAX(IF(OR(V833="",X833=""),"",IF(AND(AND(MONTH(F833)&gt;=8,MONTH(F833)&lt;9),AND(MONTH(H833)&gt;=8,MONTH(H833)&lt;9)),(NETWORKDAYS(F833,H833,Lister!$D$7:$D$13)-X833)*T833/NETWORKDAYS(Lister!$D$20,Lister!$E$20,Lister!$D$7:$D$13),IF(AND(MONTH(F833)=7,MONTH(H833)=8),(NETWORKDAYS(Lister!$D$20,H833,Lister!$D$7:$D$13)-X833)*T833/NETWORKDAYS(Lister!$D$20,Lister!$E$20,Lister!$D$7:$D$13),IF(AND(MONTH(F833)=7,MONTH(H833)=7),0)))),0),"")</f>
        <v/>
      </c>
      <c r="AC833" s="15" t="str">
        <f>IF(Ansøgning!U838="","",Ansøgning!U838)</f>
        <v/>
      </c>
      <c r="AD833" s="31" t="str">
        <f t="shared" si="87"/>
        <v/>
      </c>
      <c r="AE833" s="31" t="str">
        <f t="shared" si="88"/>
        <v/>
      </c>
      <c r="AF833" s="51" t="str">
        <f t="shared" si="89"/>
        <v/>
      </c>
      <c r="AG833" s="15" t="str">
        <f t="shared" si="90"/>
        <v/>
      </c>
    </row>
    <row r="834" spans="1:33" x14ac:dyDescent="0.25">
      <c r="A834" s="13" t="str">
        <f>IF(Ansøgning!A839="","",Ansøgning!A839)</f>
        <v/>
      </c>
      <c r="B834" s="13" t="str">
        <f>IF(Ansøgning!B839="","",Ansøgning!B839)</f>
        <v/>
      </c>
      <c r="C834" s="13" t="str">
        <f>IF(Ansøgning!C839="","",Ansøgning!C839)</f>
        <v/>
      </c>
      <c r="D834" s="13" t="str">
        <f>IF(Ansøgning!D839="","",Ansøgning!D839)</f>
        <v/>
      </c>
      <c r="E834" s="14" t="str">
        <f>IF(Ansøgning!E839="","",Ansøgning!E839)</f>
        <v/>
      </c>
      <c r="F834" s="16"/>
      <c r="G834" s="14" t="str">
        <f>IF(Ansøgning!F839="","",Ansøgning!F839)</f>
        <v/>
      </c>
      <c r="H834" s="16"/>
      <c r="I834" s="72" t="str">
        <f>IF(OR(F834="",H834=""),"",NETWORKDAYS(F834,H834,Lister!$D$7:$D$13))</f>
        <v/>
      </c>
      <c r="J834" s="53" t="str">
        <f>IF(Ansøgning!H839="","",Ansøgning!H839)</f>
        <v/>
      </c>
      <c r="K834" s="32" t="str">
        <f t="shared" si="84"/>
        <v/>
      </c>
      <c r="L834" s="31" t="str">
        <f>IF(Ansøgning!J839="","",Ansøgning!J839)</f>
        <v/>
      </c>
      <c r="M834" s="18"/>
      <c r="N834" s="31" t="str">
        <f>IF(Ansøgning!K839="","",Ansøgning!K839)</f>
        <v/>
      </c>
      <c r="O834" s="18"/>
      <c r="P834" s="15" t="str">
        <f>IF(Ansøgning!L839="","",Ansøgning!L839)</f>
        <v/>
      </c>
      <c r="Q834" s="46" t="str">
        <f t="shared" si="85"/>
        <v/>
      </c>
      <c r="R834" s="46"/>
      <c r="S834" s="101" t="str">
        <f>IF(Ansøgning!M839="","",Ansøgning!M839)</f>
        <v/>
      </c>
      <c r="T834" s="31" t="str">
        <f t="shared" si="86"/>
        <v/>
      </c>
      <c r="U834" s="102" t="str">
        <f>IF(Ansøgning!O839="","",Ansøgning!O839)</f>
        <v/>
      </c>
      <c r="V834" s="20"/>
      <c r="W834" s="102" t="str">
        <f>IF(Ansøgning!P839="","",Ansøgning!P839)</f>
        <v/>
      </c>
      <c r="X834" s="20"/>
      <c r="Y834" s="31" t="str">
        <f>IF(Ansøgning!Q839="","",Ansøgning!Q839)</f>
        <v/>
      </c>
      <c r="Z834" s="46" t="str">
        <f>IFERROR(MAX(IF(OR(V834="",X834=""),"",IF(AND(AND(MONTH(F834)&gt;=7,MONTH(F834)&lt;8),AND(MONTH(H834)&gt;=7,MONTH(H834)&lt;8)),(NETWORKDAYS(F834,H834,Lister!$D$7:$D$13)-V834)*T834/NETWORKDAYS(Lister!$D$19,Lister!$E$19,Lister!$D$7:$D$13),IF(AND(AND(MONTH(F834)&gt;=7,MONTH(F834)&lt;8),MONTH(H834)&gt;7),(NETWORKDAYS(F834,Lister!$E$19,Lister!$D$7:$D$13)-V834)*T834/NETWORKDAYS(Lister!$D$19,Lister!$E$19,Lister!$D$7:$D$13),IF(MONTH(F834)&gt;7,0)))),0),"")</f>
        <v/>
      </c>
      <c r="AA834" s="31" t="str">
        <f>IF(Ansøgning!R839="","",Ansøgning!R839)</f>
        <v/>
      </c>
      <c r="AB834" s="46" t="str">
        <f>IFERROR(MAX(IF(OR(V834="",X834=""),"",IF(AND(AND(MONTH(F834)&gt;=8,MONTH(F834)&lt;9),AND(MONTH(H834)&gt;=8,MONTH(H834)&lt;9)),(NETWORKDAYS(F834,H834,Lister!$D$7:$D$13)-X834)*T834/NETWORKDAYS(Lister!$D$20,Lister!$E$20,Lister!$D$7:$D$13),IF(AND(MONTH(F834)=7,MONTH(H834)=8),(NETWORKDAYS(Lister!$D$20,H834,Lister!$D$7:$D$13)-X834)*T834/NETWORKDAYS(Lister!$D$20,Lister!$E$20,Lister!$D$7:$D$13),IF(AND(MONTH(F834)=7,MONTH(H834)=7),0)))),0),"")</f>
        <v/>
      </c>
      <c r="AC834" s="15" t="str">
        <f>IF(Ansøgning!U839="","",Ansøgning!U839)</f>
        <v/>
      </c>
      <c r="AD834" s="31" t="str">
        <f t="shared" si="87"/>
        <v/>
      </c>
      <c r="AE834" s="31" t="str">
        <f t="shared" si="88"/>
        <v/>
      </c>
      <c r="AF834" s="51" t="str">
        <f t="shared" si="89"/>
        <v/>
      </c>
      <c r="AG834" s="15" t="str">
        <f t="shared" si="90"/>
        <v/>
      </c>
    </row>
    <row r="835" spans="1:33" x14ac:dyDescent="0.25">
      <c r="A835" s="13" t="str">
        <f>IF(Ansøgning!A840="","",Ansøgning!A840)</f>
        <v/>
      </c>
      <c r="B835" s="13" t="str">
        <f>IF(Ansøgning!B840="","",Ansøgning!B840)</f>
        <v/>
      </c>
      <c r="C835" s="13" t="str">
        <f>IF(Ansøgning!C840="","",Ansøgning!C840)</f>
        <v/>
      </c>
      <c r="D835" s="13" t="str">
        <f>IF(Ansøgning!D840="","",Ansøgning!D840)</f>
        <v/>
      </c>
      <c r="E835" s="14" t="str">
        <f>IF(Ansøgning!E840="","",Ansøgning!E840)</f>
        <v/>
      </c>
      <c r="F835" s="16"/>
      <c r="G835" s="14" t="str">
        <f>IF(Ansøgning!F840="","",Ansøgning!F840)</f>
        <v/>
      </c>
      <c r="H835" s="16"/>
      <c r="I835" s="72" t="str">
        <f>IF(OR(F835="",H835=""),"",NETWORKDAYS(F835,H835,Lister!$D$7:$D$13))</f>
        <v/>
      </c>
      <c r="J835" s="53" t="str">
        <f>IF(Ansøgning!H840="","",Ansøgning!H840)</f>
        <v/>
      </c>
      <c r="K835" s="32" t="str">
        <f t="shared" si="84"/>
        <v/>
      </c>
      <c r="L835" s="31" t="str">
        <f>IF(Ansøgning!J840="","",Ansøgning!J840)</f>
        <v/>
      </c>
      <c r="M835" s="18"/>
      <c r="N835" s="31" t="str">
        <f>IF(Ansøgning!K840="","",Ansøgning!K840)</f>
        <v/>
      </c>
      <c r="O835" s="18"/>
      <c r="P835" s="15" t="str">
        <f>IF(Ansøgning!L840="","",Ansøgning!L840)</f>
        <v/>
      </c>
      <c r="Q835" s="46" t="str">
        <f t="shared" si="85"/>
        <v/>
      </c>
      <c r="R835" s="46"/>
      <c r="S835" s="101" t="str">
        <f>IF(Ansøgning!M840="","",Ansøgning!M840)</f>
        <v/>
      </c>
      <c r="T835" s="31" t="str">
        <f t="shared" si="86"/>
        <v/>
      </c>
      <c r="U835" s="102" t="str">
        <f>IF(Ansøgning!O840="","",Ansøgning!O840)</f>
        <v/>
      </c>
      <c r="V835" s="20"/>
      <c r="W835" s="102" t="str">
        <f>IF(Ansøgning!P840="","",Ansøgning!P840)</f>
        <v/>
      </c>
      <c r="X835" s="20"/>
      <c r="Y835" s="31" t="str">
        <f>IF(Ansøgning!Q840="","",Ansøgning!Q840)</f>
        <v/>
      </c>
      <c r="Z835" s="46" t="str">
        <f>IFERROR(MAX(IF(OR(V835="",X835=""),"",IF(AND(AND(MONTH(F835)&gt;=7,MONTH(F835)&lt;8),AND(MONTH(H835)&gt;=7,MONTH(H835)&lt;8)),(NETWORKDAYS(F835,H835,Lister!$D$7:$D$13)-V835)*T835/NETWORKDAYS(Lister!$D$19,Lister!$E$19,Lister!$D$7:$D$13),IF(AND(AND(MONTH(F835)&gt;=7,MONTH(F835)&lt;8),MONTH(H835)&gt;7),(NETWORKDAYS(F835,Lister!$E$19,Lister!$D$7:$D$13)-V835)*T835/NETWORKDAYS(Lister!$D$19,Lister!$E$19,Lister!$D$7:$D$13),IF(MONTH(F835)&gt;7,0)))),0),"")</f>
        <v/>
      </c>
      <c r="AA835" s="31" t="str">
        <f>IF(Ansøgning!R840="","",Ansøgning!R840)</f>
        <v/>
      </c>
      <c r="AB835" s="46" t="str">
        <f>IFERROR(MAX(IF(OR(V835="",X835=""),"",IF(AND(AND(MONTH(F835)&gt;=8,MONTH(F835)&lt;9),AND(MONTH(H835)&gt;=8,MONTH(H835)&lt;9)),(NETWORKDAYS(F835,H835,Lister!$D$7:$D$13)-X835)*T835/NETWORKDAYS(Lister!$D$20,Lister!$E$20,Lister!$D$7:$D$13),IF(AND(MONTH(F835)=7,MONTH(H835)=8),(NETWORKDAYS(Lister!$D$20,H835,Lister!$D$7:$D$13)-X835)*T835/NETWORKDAYS(Lister!$D$20,Lister!$E$20,Lister!$D$7:$D$13),IF(AND(MONTH(F835)=7,MONTH(H835)=7),0)))),0),"")</f>
        <v/>
      </c>
      <c r="AC835" s="15" t="str">
        <f>IF(Ansøgning!U840="","",Ansøgning!U840)</f>
        <v/>
      </c>
      <c r="AD835" s="31" t="str">
        <f t="shared" si="87"/>
        <v/>
      </c>
      <c r="AE835" s="31" t="str">
        <f t="shared" si="88"/>
        <v/>
      </c>
      <c r="AF835" s="51" t="str">
        <f t="shared" si="89"/>
        <v/>
      </c>
      <c r="AG835" s="15" t="str">
        <f t="shared" si="90"/>
        <v/>
      </c>
    </row>
    <row r="836" spans="1:33" x14ac:dyDescent="0.25">
      <c r="A836" s="13" t="str">
        <f>IF(Ansøgning!A841="","",Ansøgning!A841)</f>
        <v/>
      </c>
      <c r="B836" s="13" t="str">
        <f>IF(Ansøgning!B841="","",Ansøgning!B841)</f>
        <v/>
      </c>
      <c r="C836" s="13" t="str">
        <f>IF(Ansøgning!C841="","",Ansøgning!C841)</f>
        <v/>
      </c>
      <c r="D836" s="13" t="str">
        <f>IF(Ansøgning!D841="","",Ansøgning!D841)</f>
        <v/>
      </c>
      <c r="E836" s="14" t="str">
        <f>IF(Ansøgning!E841="","",Ansøgning!E841)</f>
        <v/>
      </c>
      <c r="F836" s="16"/>
      <c r="G836" s="14" t="str">
        <f>IF(Ansøgning!F841="","",Ansøgning!F841)</f>
        <v/>
      </c>
      <c r="H836" s="16"/>
      <c r="I836" s="72" t="str">
        <f>IF(OR(F836="",H836=""),"",NETWORKDAYS(F836,H836,Lister!$D$7:$D$13))</f>
        <v/>
      </c>
      <c r="J836" s="53" t="str">
        <f>IF(Ansøgning!H841="","",Ansøgning!H841)</f>
        <v/>
      </c>
      <c r="K836" s="32" t="str">
        <f t="shared" si="84"/>
        <v/>
      </c>
      <c r="L836" s="31" t="str">
        <f>IF(Ansøgning!J841="","",Ansøgning!J841)</f>
        <v/>
      </c>
      <c r="M836" s="18"/>
      <c r="N836" s="31" t="str">
        <f>IF(Ansøgning!K841="","",Ansøgning!K841)</f>
        <v/>
      </c>
      <c r="O836" s="18"/>
      <c r="P836" s="15" t="str">
        <f>IF(Ansøgning!L841="","",Ansøgning!L841)</f>
        <v/>
      </c>
      <c r="Q836" s="46" t="str">
        <f t="shared" si="85"/>
        <v/>
      </c>
      <c r="R836" s="46"/>
      <c r="S836" s="101" t="str">
        <f>IF(Ansøgning!M841="","",Ansøgning!M841)</f>
        <v/>
      </c>
      <c r="T836" s="31" t="str">
        <f t="shared" si="86"/>
        <v/>
      </c>
      <c r="U836" s="102" t="str">
        <f>IF(Ansøgning!O841="","",Ansøgning!O841)</f>
        <v/>
      </c>
      <c r="V836" s="20"/>
      <c r="W836" s="102" t="str">
        <f>IF(Ansøgning!P841="","",Ansøgning!P841)</f>
        <v/>
      </c>
      <c r="X836" s="20"/>
      <c r="Y836" s="31" t="str">
        <f>IF(Ansøgning!Q841="","",Ansøgning!Q841)</f>
        <v/>
      </c>
      <c r="Z836" s="46" t="str">
        <f>IFERROR(MAX(IF(OR(V836="",X836=""),"",IF(AND(AND(MONTH(F836)&gt;=7,MONTH(F836)&lt;8),AND(MONTH(H836)&gt;=7,MONTH(H836)&lt;8)),(NETWORKDAYS(F836,H836,Lister!$D$7:$D$13)-V836)*T836/NETWORKDAYS(Lister!$D$19,Lister!$E$19,Lister!$D$7:$D$13),IF(AND(AND(MONTH(F836)&gt;=7,MONTH(F836)&lt;8),MONTH(H836)&gt;7),(NETWORKDAYS(F836,Lister!$E$19,Lister!$D$7:$D$13)-V836)*T836/NETWORKDAYS(Lister!$D$19,Lister!$E$19,Lister!$D$7:$D$13),IF(MONTH(F836)&gt;7,0)))),0),"")</f>
        <v/>
      </c>
      <c r="AA836" s="31" t="str">
        <f>IF(Ansøgning!R841="","",Ansøgning!R841)</f>
        <v/>
      </c>
      <c r="AB836" s="46" t="str">
        <f>IFERROR(MAX(IF(OR(V836="",X836=""),"",IF(AND(AND(MONTH(F836)&gt;=8,MONTH(F836)&lt;9),AND(MONTH(H836)&gt;=8,MONTH(H836)&lt;9)),(NETWORKDAYS(F836,H836,Lister!$D$7:$D$13)-X836)*T836/NETWORKDAYS(Lister!$D$20,Lister!$E$20,Lister!$D$7:$D$13),IF(AND(MONTH(F836)=7,MONTH(H836)=8),(NETWORKDAYS(Lister!$D$20,H836,Lister!$D$7:$D$13)-X836)*T836/NETWORKDAYS(Lister!$D$20,Lister!$E$20,Lister!$D$7:$D$13),IF(AND(MONTH(F836)=7,MONTH(H836)=7),0)))),0),"")</f>
        <v/>
      </c>
      <c r="AC836" s="15" t="str">
        <f>IF(Ansøgning!U841="","",Ansøgning!U841)</f>
        <v/>
      </c>
      <c r="AD836" s="31" t="str">
        <f t="shared" si="87"/>
        <v/>
      </c>
      <c r="AE836" s="31" t="str">
        <f t="shared" si="88"/>
        <v/>
      </c>
      <c r="AF836" s="51" t="str">
        <f t="shared" si="89"/>
        <v/>
      </c>
      <c r="AG836" s="15" t="str">
        <f t="shared" si="90"/>
        <v/>
      </c>
    </row>
    <row r="837" spans="1:33" x14ac:dyDescent="0.25">
      <c r="A837" s="13" t="str">
        <f>IF(Ansøgning!A842="","",Ansøgning!A842)</f>
        <v/>
      </c>
      <c r="B837" s="13" t="str">
        <f>IF(Ansøgning!B842="","",Ansøgning!B842)</f>
        <v/>
      </c>
      <c r="C837" s="13" t="str">
        <f>IF(Ansøgning!C842="","",Ansøgning!C842)</f>
        <v/>
      </c>
      <c r="D837" s="13" t="str">
        <f>IF(Ansøgning!D842="","",Ansøgning!D842)</f>
        <v/>
      </c>
      <c r="E837" s="14" t="str">
        <f>IF(Ansøgning!E842="","",Ansøgning!E842)</f>
        <v/>
      </c>
      <c r="F837" s="16"/>
      <c r="G837" s="14" t="str">
        <f>IF(Ansøgning!F842="","",Ansøgning!F842)</f>
        <v/>
      </c>
      <c r="H837" s="16"/>
      <c r="I837" s="72" t="str">
        <f>IF(OR(F837="",H837=""),"",NETWORKDAYS(F837,H837,Lister!$D$7:$D$13))</f>
        <v/>
      </c>
      <c r="J837" s="53" t="str">
        <f>IF(Ansøgning!H842="","",Ansøgning!H842)</f>
        <v/>
      </c>
      <c r="K837" s="32" t="str">
        <f t="shared" si="84"/>
        <v/>
      </c>
      <c r="L837" s="31" t="str">
        <f>IF(Ansøgning!J842="","",Ansøgning!J842)</f>
        <v/>
      </c>
      <c r="M837" s="18"/>
      <c r="N837" s="31" t="str">
        <f>IF(Ansøgning!K842="","",Ansøgning!K842)</f>
        <v/>
      </c>
      <c r="O837" s="18"/>
      <c r="P837" s="15" t="str">
        <f>IF(Ansøgning!L842="","",Ansøgning!L842)</f>
        <v/>
      </c>
      <c r="Q837" s="46" t="str">
        <f t="shared" si="85"/>
        <v/>
      </c>
      <c r="R837" s="46"/>
      <c r="S837" s="101" t="str">
        <f>IF(Ansøgning!M842="","",Ansøgning!M842)</f>
        <v/>
      </c>
      <c r="T837" s="31" t="str">
        <f t="shared" si="86"/>
        <v/>
      </c>
      <c r="U837" s="102" t="str">
        <f>IF(Ansøgning!O842="","",Ansøgning!O842)</f>
        <v/>
      </c>
      <c r="V837" s="20"/>
      <c r="W837" s="102" t="str">
        <f>IF(Ansøgning!P842="","",Ansøgning!P842)</f>
        <v/>
      </c>
      <c r="X837" s="20"/>
      <c r="Y837" s="31" t="str">
        <f>IF(Ansøgning!Q842="","",Ansøgning!Q842)</f>
        <v/>
      </c>
      <c r="Z837" s="46" t="str">
        <f>IFERROR(MAX(IF(OR(V837="",X837=""),"",IF(AND(AND(MONTH(F837)&gt;=7,MONTH(F837)&lt;8),AND(MONTH(H837)&gt;=7,MONTH(H837)&lt;8)),(NETWORKDAYS(F837,H837,Lister!$D$7:$D$13)-V837)*T837/NETWORKDAYS(Lister!$D$19,Lister!$E$19,Lister!$D$7:$D$13),IF(AND(AND(MONTH(F837)&gt;=7,MONTH(F837)&lt;8),MONTH(H837)&gt;7),(NETWORKDAYS(F837,Lister!$E$19,Lister!$D$7:$D$13)-V837)*T837/NETWORKDAYS(Lister!$D$19,Lister!$E$19,Lister!$D$7:$D$13),IF(MONTH(F837)&gt;7,0)))),0),"")</f>
        <v/>
      </c>
      <c r="AA837" s="31" t="str">
        <f>IF(Ansøgning!R842="","",Ansøgning!R842)</f>
        <v/>
      </c>
      <c r="AB837" s="46" t="str">
        <f>IFERROR(MAX(IF(OR(V837="",X837=""),"",IF(AND(AND(MONTH(F837)&gt;=8,MONTH(F837)&lt;9),AND(MONTH(H837)&gt;=8,MONTH(H837)&lt;9)),(NETWORKDAYS(F837,H837,Lister!$D$7:$D$13)-X837)*T837/NETWORKDAYS(Lister!$D$20,Lister!$E$20,Lister!$D$7:$D$13),IF(AND(MONTH(F837)=7,MONTH(H837)=8),(NETWORKDAYS(Lister!$D$20,H837,Lister!$D$7:$D$13)-X837)*T837/NETWORKDAYS(Lister!$D$20,Lister!$E$20,Lister!$D$7:$D$13),IF(AND(MONTH(F837)=7,MONTH(H837)=7),0)))),0),"")</f>
        <v/>
      </c>
      <c r="AC837" s="15" t="str">
        <f>IF(Ansøgning!U842="","",Ansøgning!U842)</f>
        <v/>
      </c>
      <c r="AD837" s="31" t="str">
        <f t="shared" si="87"/>
        <v/>
      </c>
      <c r="AE837" s="31" t="str">
        <f t="shared" si="88"/>
        <v/>
      </c>
      <c r="AF837" s="51" t="str">
        <f t="shared" si="89"/>
        <v/>
      </c>
      <c r="AG837" s="15" t="str">
        <f t="shared" si="90"/>
        <v/>
      </c>
    </row>
    <row r="838" spans="1:33" x14ac:dyDescent="0.25">
      <c r="A838" s="13" t="str">
        <f>IF(Ansøgning!A843="","",Ansøgning!A843)</f>
        <v/>
      </c>
      <c r="B838" s="13" t="str">
        <f>IF(Ansøgning!B843="","",Ansøgning!B843)</f>
        <v/>
      </c>
      <c r="C838" s="13" t="str">
        <f>IF(Ansøgning!C843="","",Ansøgning!C843)</f>
        <v/>
      </c>
      <c r="D838" s="13" t="str">
        <f>IF(Ansøgning!D843="","",Ansøgning!D843)</f>
        <v/>
      </c>
      <c r="E838" s="14" t="str">
        <f>IF(Ansøgning!E843="","",Ansøgning!E843)</f>
        <v/>
      </c>
      <c r="F838" s="16"/>
      <c r="G838" s="14" t="str">
        <f>IF(Ansøgning!F843="","",Ansøgning!F843)</f>
        <v/>
      </c>
      <c r="H838" s="16"/>
      <c r="I838" s="72" t="str">
        <f>IF(OR(F838="",H838=""),"",NETWORKDAYS(F838,H838,Lister!$D$7:$D$13))</f>
        <v/>
      </c>
      <c r="J838" s="53" t="str">
        <f>IF(Ansøgning!H843="","",Ansøgning!H843)</f>
        <v/>
      </c>
      <c r="K838" s="32" t="str">
        <f t="shared" si="84"/>
        <v/>
      </c>
      <c r="L838" s="31" t="str">
        <f>IF(Ansøgning!J843="","",Ansøgning!J843)</f>
        <v/>
      </c>
      <c r="M838" s="18"/>
      <c r="N838" s="31" t="str">
        <f>IF(Ansøgning!K843="","",Ansøgning!K843)</f>
        <v/>
      </c>
      <c r="O838" s="18"/>
      <c r="P838" s="15" t="str">
        <f>IF(Ansøgning!L843="","",Ansøgning!L843)</f>
        <v/>
      </c>
      <c r="Q838" s="46" t="str">
        <f t="shared" si="85"/>
        <v/>
      </c>
      <c r="R838" s="46"/>
      <c r="S838" s="101" t="str">
        <f>IF(Ansøgning!M843="","",Ansøgning!M843)</f>
        <v/>
      </c>
      <c r="T838" s="31" t="str">
        <f t="shared" si="86"/>
        <v/>
      </c>
      <c r="U838" s="102" t="str">
        <f>IF(Ansøgning!O843="","",Ansøgning!O843)</f>
        <v/>
      </c>
      <c r="V838" s="20"/>
      <c r="W838" s="102" t="str">
        <f>IF(Ansøgning!P843="","",Ansøgning!P843)</f>
        <v/>
      </c>
      <c r="X838" s="20"/>
      <c r="Y838" s="31" t="str">
        <f>IF(Ansøgning!Q843="","",Ansøgning!Q843)</f>
        <v/>
      </c>
      <c r="Z838" s="46" t="str">
        <f>IFERROR(MAX(IF(OR(V838="",X838=""),"",IF(AND(AND(MONTH(F838)&gt;=7,MONTH(F838)&lt;8),AND(MONTH(H838)&gt;=7,MONTH(H838)&lt;8)),(NETWORKDAYS(F838,H838,Lister!$D$7:$D$13)-V838)*T838/NETWORKDAYS(Lister!$D$19,Lister!$E$19,Lister!$D$7:$D$13),IF(AND(AND(MONTH(F838)&gt;=7,MONTH(F838)&lt;8),MONTH(H838)&gt;7),(NETWORKDAYS(F838,Lister!$E$19,Lister!$D$7:$D$13)-V838)*T838/NETWORKDAYS(Lister!$D$19,Lister!$E$19,Lister!$D$7:$D$13),IF(MONTH(F838)&gt;7,0)))),0),"")</f>
        <v/>
      </c>
      <c r="AA838" s="31" t="str">
        <f>IF(Ansøgning!R843="","",Ansøgning!R843)</f>
        <v/>
      </c>
      <c r="AB838" s="46" t="str">
        <f>IFERROR(MAX(IF(OR(V838="",X838=""),"",IF(AND(AND(MONTH(F838)&gt;=8,MONTH(F838)&lt;9),AND(MONTH(H838)&gt;=8,MONTH(H838)&lt;9)),(NETWORKDAYS(F838,H838,Lister!$D$7:$D$13)-X838)*T838/NETWORKDAYS(Lister!$D$20,Lister!$E$20,Lister!$D$7:$D$13),IF(AND(MONTH(F838)=7,MONTH(H838)=8),(NETWORKDAYS(Lister!$D$20,H838,Lister!$D$7:$D$13)-X838)*T838/NETWORKDAYS(Lister!$D$20,Lister!$E$20,Lister!$D$7:$D$13),IF(AND(MONTH(F838)=7,MONTH(H838)=7),0)))),0),"")</f>
        <v/>
      </c>
      <c r="AC838" s="15" t="str">
        <f>IF(Ansøgning!U843="","",Ansøgning!U843)</f>
        <v/>
      </c>
      <c r="AD838" s="31" t="str">
        <f t="shared" si="87"/>
        <v/>
      </c>
      <c r="AE838" s="31" t="str">
        <f t="shared" si="88"/>
        <v/>
      </c>
      <c r="AF838" s="51" t="str">
        <f t="shared" si="89"/>
        <v/>
      </c>
      <c r="AG838" s="15" t="str">
        <f t="shared" si="90"/>
        <v/>
      </c>
    </row>
    <row r="839" spans="1:33" x14ac:dyDescent="0.25">
      <c r="A839" s="13" t="str">
        <f>IF(Ansøgning!A844="","",Ansøgning!A844)</f>
        <v/>
      </c>
      <c r="B839" s="13" t="str">
        <f>IF(Ansøgning!B844="","",Ansøgning!B844)</f>
        <v/>
      </c>
      <c r="C839" s="13" t="str">
        <f>IF(Ansøgning!C844="","",Ansøgning!C844)</f>
        <v/>
      </c>
      <c r="D839" s="13" t="str">
        <f>IF(Ansøgning!D844="","",Ansøgning!D844)</f>
        <v/>
      </c>
      <c r="E839" s="14" t="str">
        <f>IF(Ansøgning!E844="","",Ansøgning!E844)</f>
        <v/>
      </c>
      <c r="F839" s="16"/>
      <c r="G839" s="14" t="str">
        <f>IF(Ansøgning!F844="","",Ansøgning!F844)</f>
        <v/>
      </c>
      <c r="H839" s="16"/>
      <c r="I839" s="72" t="str">
        <f>IF(OR(F839="",H839=""),"",NETWORKDAYS(F839,H839,Lister!$D$7:$D$13))</f>
        <v/>
      </c>
      <c r="J839" s="53" t="str">
        <f>IF(Ansøgning!H844="","",Ansøgning!H844)</f>
        <v/>
      </c>
      <c r="K839" s="32" t="str">
        <f t="shared" si="84"/>
        <v/>
      </c>
      <c r="L839" s="31" t="str">
        <f>IF(Ansøgning!J844="","",Ansøgning!J844)</f>
        <v/>
      </c>
      <c r="M839" s="18"/>
      <c r="N839" s="31" t="str">
        <f>IF(Ansøgning!K844="","",Ansøgning!K844)</f>
        <v/>
      </c>
      <c r="O839" s="18"/>
      <c r="P839" s="15" t="str">
        <f>IF(Ansøgning!L844="","",Ansøgning!L844)</f>
        <v/>
      </c>
      <c r="Q839" s="46" t="str">
        <f t="shared" si="85"/>
        <v/>
      </c>
      <c r="R839" s="46"/>
      <c r="S839" s="101" t="str">
        <f>IF(Ansøgning!M844="","",Ansøgning!M844)</f>
        <v/>
      </c>
      <c r="T839" s="31" t="str">
        <f t="shared" si="86"/>
        <v/>
      </c>
      <c r="U839" s="102" t="str">
        <f>IF(Ansøgning!O844="","",Ansøgning!O844)</f>
        <v/>
      </c>
      <c r="V839" s="20"/>
      <c r="W839" s="102" t="str">
        <f>IF(Ansøgning!P844="","",Ansøgning!P844)</f>
        <v/>
      </c>
      <c r="X839" s="20"/>
      <c r="Y839" s="31" t="str">
        <f>IF(Ansøgning!Q844="","",Ansøgning!Q844)</f>
        <v/>
      </c>
      <c r="Z839" s="46" t="str">
        <f>IFERROR(MAX(IF(OR(V839="",X839=""),"",IF(AND(AND(MONTH(F839)&gt;=7,MONTH(F839)&lt;8),AND(MONTH(H839)&gt;=7,MONTH(H839)&lt;8)),(NETWORKDAYS(F839,H839,Lister!$D$7:$D$13)-V839)*T839/NETWORKDAYS(Lister!$D$19,Lister!$E$19,Lister!$D$7:$D$13),IF(AND(AND(MONTH(F839)&gt;=7,MONTH(F839)&lt;8),MONTH(H839)&gt;7),(NETWORKDAYS(F839,Lister!$E$19,Lister!$D$7:$D$13)-V839)*T839/NETWORKDAYS(Lister!$D$19,Lister!$E$19,Lister!$D$7:$D$13),IF(MONTH(F839)&gt;7,0)))),0),"")</f>
        <v/>
      </c>
      <c r="AA839" s="31" t="str">
        <f>IF(Ansøgning!R844="","",Ansøgning!R844)</f>
        <v/>
      </c>
      <c r="AB839" s="46" t="str">
        <f>IFERROR(MAX(IF(OR(V839="",X839=""),"",IF(AND(AND(MONTH(F839)&gt;=8,MONTH(F839)&lt;9),AND(MONTH(H839)&gt;=8,MONTH(H839)&lt;9)),(NETWORKDAYS(F839,H839,Lister!$D$7:$D$13)-X839)*T839/NETWORKDAYS(Lister!$D$20,Lister!$E$20,Lister!$D$7:$D$13),IF(AND(MONTH(F839)=7,MONTH(H839)=8),(NETWORKDAYS(Lister!$D$20,H839,Lister!$D$7:$D$13)-X839)*T839/NETWORKDAYS(Lister!$D$20,Lister!$E$20,Lister!$D$7:$D$13),IF(AND(MONTH(F839)=7,MONTH(H839)=7),0)))),0),"")</f>
        <v/>
      </c>
      <c r="AC839" s="15" t="str">
        <f>IF(Ansøgning!U844="","",Ansøgning!U844)</f>
        <v/>
      </c>
      <c r="AD839" s="31" t="str">
        <f t="shared" si="87"/>
        <v/>
      </c>
      <c r="AE839" s="31" t="str">
        <f t="shared" si="88"/>
        <v/>
      </c>
      <c r="AF839" s="51" t="str">
        <f t="shared" si="89"/>
        <v/>
      </c>
      <c r="AG839" s="15" t="str">
        <f t="shared" si="90"/>
        <v/>
      </c>
    </row>
    <row r="840" spans="1:33" x14ac:dyDescent="0.25">
      <c r="A840" s="13" t="str">
        <f>IF(Ansøgning!A845="","",Ansøgning!A845)</f>
        <v/>
      </c>
      <c r="B840" s="13" t="str">
        <f>IF(Ansøgning!B845="","",Ansøgning!B845)</f>
        <v/>
      </c>
      <c r="C840" s="13" t="str">
        <f>IF(Ansøgning!C845="","",Ansøgning!C845)</f>
        <v/>
      </c>
      <c r="D840" s="13" t="str">
        <f>IF(Ansøgning!D845="","",Ansøgning!D845)</f>
        <v/>
      </c>
      <c r="E840" s="14" t="str">
        <f>IF(Ansøgning!E845="","",Ansøgning!E845)</f>
        <v/>
      </c>
      <c r="F840" s="16"/>
      <c r="G840" s="14" t="str">
        <f>IF(Ansøgning!F845="","",Ansøgning!F845)</f>
        <v/>
      </c>
      <c r="H840" s="16"/>
      <c r="I840" s="72" t="str">
        <f>IF(OR(F840="",H840=""),"",NETWORKDAYS(F840,H840,Lister!$D$7:$D$13))</f>
        <v/>
      </c>
      <c r="J840" s="53" t="str">
        <f>IF(Ansøgning!H845="","",Ansøgning!H845)</f>
        <v/>
      </c>
      <c r="K840" s="32" t="str">
        <f t="shared" si="84"/>
        <v/>
      </c>
      <c r="L840" s="31" t="str">
        <f>IF(Ansøgning!J845="","",Ansøgning!J845)</f>
        <v/>
      </c>
      <c r="M840" s="18"/>
      <c r="N840" s="31" t="str">
        <f>IF(Ansøgning!K845="","",Ansøgning!K845)</f>
        <v/>
      </c>
      <c r="O840" s="18"/>
      <c r="P840" s="15" t="str">
        <f>IF(Ansøgning!L845="","",Ansøgning!L845)</f>
        <v/>
      </c>
      <c r="Q840" s="46" t="str">
        <f t="shared" si="85"/>
        <v/>
      </c>
      <c r="R840" s="46"/>
      <c r="S840" s="101" t="str">
        <f>IF(Ansøgning!M845="","",Ansøgning!M845)</f>
        <v/>
      </c>
      <c r="T840" s="31" t="str">
        <f t="shared" si="86"/>
        <v/>
      </c>
      <c r="U840" s="102" t="str">
        <f>IF(Ansøgning!O845="","",Ansøgning!O845)</f>
        <v/>
      </c>
      <c r="V840" s="20"/>
      <c r="W840" s="102" t="str">
        <f>IF(Ansøgning!P845="","",Ansøgning!P845)</f>
        <v/>
      </c>
      <c r="X840" s="20"/>
      <c r="Y840" s="31" t="str">
        <f>IF(Ansøgning!Q845="","",Ansøgning!Q845)</f>
        <v/>
      </c>
      <c r="Z840" s="46" t="str">
        <f>IFERROR(MAX(IF(OR(V840="",X840=""),"",IF(AND(AND(MONTH(F840)&gt;=7,MONTH(F840)&lt;8),AND(MONTH(H840)&gt;=7,MONTH(H840)&lt;8)),(NETWORKDAYS(F840,H840,Lister!$D$7:$D$13)-V840)*T840/NETWORKDAYS(Lister!$D$19,Lister!$E$19,Lister!$D$7:$D$13),IF(AND(AND(MONTH(F840)&gt;=7,MONTH(F840)&lt;8),MONTH(H840)&gt;7),(NETWORKDAYS(F840,Lister!$E$19,Lister!$D$7:$D$13)-V840)*T840/NETWORKDAYS(Lister!$D$19,Lister!$E$19,Lister!$D$7:$D$13),IF(MONTH(F840)&gt;7,0)))),0),"")</f>
        <v/>
      </c>
      <c r="AA840" s="31" t="str">
        <f>IF(Ansøgning!R845="","",Ansøgning!R845)</f>
        <v/>
      </c>
      <c r="AB840" s="46" t="str">
        <f>IFERROR(MAX(IF(OR(V840="",X840=""),"",IF(AND(AND(MONTH(F840)&gt;=8,MONTH(F840)&lt;9),AND(MONTH(H840)&gt;=8,MONTH(H840)&lt;9)),(NETWORKDAYS(F840,H840,Lister!$D$7:$D$13)-X840)*T840/NETWORKDAYS(Lister!$D$20,Lister!$E$20,Lister!$D$7:$D$13),IF(AND(MONTH(F840)=7,MONTH(H840)=8),(NETWORKDAYS(Lister!$D$20,H840,Lister!$D$7:$D$13)-X840)*T840/NETWORKDAYS(Lister!$D$20,Lister!$E$20,Lister!$D$7:$D$13),IF(AND(MONTH(F840)=7,MONTH(H840)=7),0)))),0),"")</f>
        <v/>
      </c>
      <c r="AC840" s="15" t="str">
        <f>IF(Ansøgning!U845="","",Ansøgning!U845)</f>
        <v/>
      </c>
      <c r="AD840" s="31" t="str">
        <f t="shared" si="87"/>
        <v/>
      </c>
      <c r="AE840" s="31" t="str">
        <f t="shared" si="88"/>
        <v/>
      </c>
      <c r="AF840" s="51" t="str">
        <f t="shared" si="89"/>
        <v/>
      </c>
      <c r="AG840" s="15" t="str">
        <f t="shared" si="90"/>
        <v/>
      </c>
    </row>
    <row r="841" spans="1:33" x14ac:dyDescent="0.25">
      <c r="A841" s="13" t="str">
        <f>IF(Ansøgning!A846="","",Ansøgning!A846)</f>
        <v/>
      </c>
      <c r="B841" s="13" t="str">
        <f>IF(Ansøgning!B846="","",Ansøgning!B846)</f>
        <v/>
      </c>
      <c r="C841" s="13" t="str">
        <f>IF(Ansøgning!C846="","",Ansøgning!C846)</f>
        <v/>
      </c>
      <c r="D841" s="13" t="str">
        <f>IF(Ansøgning!D846="","",Ansøgning!D846)</f>
        <v/>
      </c>
      <c r="E841" s="14" t="str">
        <f>IF(Ansøgning!E846="","",Ansøgning!E846)</f>
        <v/>
      </c>
      <c r="F841" s="16"/>
      <c r="G841" s="14" t="str">
        <f>IF(Ansøgning!F846="","",Ansøgning!F846)</f>
        <v/>
      </c>
      <c r="H841" s="16"/>
      <c r="I841" s="72" t="str">
        <f>IF(OR(F841="",H841=""),"",NETWORKDAYS(F841,H841,Lister!$D$7:$D$13))</f>
        <v/>
      </c>
      <c r="J841" s="53" t="str">
        <f>IF(Ansøgning!H846="","",Ansøgning!H846)</f>
        <v/>
      </c>
      <c r="K841" s="32" t="str">
        <f t="shared" si="84"/>
        <v/>
      </c>
      <c r="L841" s="31" t="str">
        <f>IF(Ansøgning!J846="","",Ansøgning!J846)</f>
        <v/>
      </c>
      <c r="M841" s="18"/>
      <c r="N841" s="31" t="str">
        <f>IF(Ansøgning!K846="","",Ansøgning!K846)</f>
        <v/>
      </c>
      <c r="O841" s="18"/>
      <c r="P841" s="15" t="str">
        <f>IF(Ansøgning!L846="","",Ansøgning!L846)</f>
        <v/>
      </c>
      <c r="Q841" s="46" t="str">
        <f t="shared" si="85"/>
        <v/>
      </c>
      <c r="R841" s="46"/>
      <c r="S841" s="101" t="str">
        <f>IF(Ansøgning!M846="","",Ansøgning!M846)</f>
        <v/>
      </c>
      <c r="T841" s="31" t="str">
        <f t="shared" si="86"/>
        <v/>
      </c>
      <c r="U841" s="102" t="str">
        <f>IF(Ansøgning!O846="","",Ansøgning!O846)</f>
        <v/>
      </c>
      <c r="V841" s="20"/>
      <c r="W841" s="102" t="str">
        <f>IF(Ansøgning!P846="","",Ansøgning!P846)</f>
        <v/>
      </c>
      <c r="X841" s="20"/>
      <c r="Y841" s="31" t="str">
        <f>IF(Ansøgning!Q846="","",Ansøgning!Q846)</f>
        <v/>
      </c>
      <c r="Z841" s="46" t="str">
        <f>IFERROR(MAX(IF(OR(V841="",X841=""),"",IF(AND(AND(MONTH(F841)&gt;=7,MONTH(F841)&lt;8),AND(MONTH(H841)&gt;=7,MONTH(H841)&lt;8)),(NETWORKDAYS(F841,H841,Lister!$D$7:$D$13)-V841)*T841/NETWORKDAYS(Lister!$D$19,Lister!$E$19,Lister!$D$7:$D$13),IF(AND(AND(MONTH(F841)&gt;=7,MONTH(F841)&lt;8),MONTH(H841)&gt;7),(NETWORKDAYS(F841,Lister!$E$19,Lister!$D$7:$D$13)-V841)*T841/NETWORKDAYS(Lister!$D$19,Lister!$E$19,Lister!$D$7:$D$13),IF(MONTH(F841)&gt;7,0)))),0),"")</f>
        <v/>
      </c>
      <c r="AA841" s="31" t="str">
        <f>IF(Ansøgning!R846="","",Ansøgning!R846)</f>
        <v/>
      </c>
      <c r="AB841" s="46" t="str">
        <f>IFERROR(MAX(IF(OR(V841="",X841=""),"",IF(AND(AND(MONTH(F841)&gt;=8,MONTH(F841)&lt;9),AND(MONTH(H841)&gt;=8,MONTH(H841)&lt;9)),(NETWORKDAYS(F841,H841,Lister!$D$7:$D$13)-X841)*T841/NETWORKDAYS(Lister!$D$20,Lister!$E$20,Lister!$D$7:$D$13),IF(AND(MONTH(F841)=7,MONTH(H841)=8),(NETWORKDAYS(Lister!$D$20,H841,Lister!$D$7:$D$13)-X841)*T841/NETWORKDAYS(Lister!$D$20,Lister!$E$20,Lister!$D$7:$D$13),IF(AND(MONTH(F841)=7,MONTH(H841)=7),0)))),0),"")</f>
        <v/>
      </c>
      <c r="AC841" s="15" t="str">
        <f>IF(Ansøgning!U846="","",Ansøgning!U846)</f>
        <v/>
      </c>
      <c r="AD841" s="31" t="str">
        <f t="shared" si="87"/>
        <v/>
      </c>
      <c r="AE841" s="31" t="str">
        <f t="shared" si="88"/>
        <v/>
      </c>
      <c r="AF841" s="51" t="str">
        <f t="shared" si="89"/>
        <v/>
      </c>
      <c r="AG841" s="15" t="str">
        <f t="shared" si="90"/>
        <v/>
      </c>
    </row>
    <row r="842" spans="1:33" x14ac:dyDescent="0.25">
      <c r="A842" s="13" t="str">
        <f>IF(Ansøgning!A847="","",Ansøgning!A847)</f>
        <v/>
      </c>
      <c r="B842" s="13" t="str">
        <f>IF(Ansøgning!B847="","",Ansøgning!B847)</f>
        <v/>
      </c>
      <c r="C842" s="13" t="str">
        <f>IF(Ansøgning!C847="","",Ansøgning!C847)</f>
        <v/>
      </c>
      <c r="D842" s="13" t="str">
        <f>IF(Ansøgning!D847="","",Ansøgning!D847)</f>
        <v/>
      </c>
      <c r="E842" s="14" t="str">
        <f>IF(Ansøgning!E847="","",Ansøgning!E847)</f>
        <v/>
      </c>
      <c r="F842" s="16"/>
      <c r="G842" s="14" t="str">
        <f>IF(Ansøgning!F847="","",Ansøgning!F847)</f>
        <v/>
      </c>
      <c r="H842" s="16"/>
      <c r="I842" s="72" t="str">
        <f>IF(OR(F842="",H842=""),"",NETWORKDAYS(F842,H842,Lister!$D$7:$D$13))</f>
        <v/>
      </c>
      <c r="J842" s="53" t="str">
        <f>IF(Ansøgning!H847="","",Ansøgning!H847)</f>
        <v/>
      </c>
      <c r="K842" s="32" t="str">
        <f t="shared" si="84"/>
        <v/>
      </c>
      <c r="L842" s="31" t="str">
        <f>IF(Ansøgning!J847="","",Ansøgning!J847)</f>
        <v/>
      </c>
      <c r="M842" s="18"/>
      <c r="N842" s="31" t="str">
        <f>IF(Ansøgning!K847="","",Ansøgning!K847)</f>
        <v/>
      </c>
      <c r="O842" s="18"/>
      <c r="P842" s="15" t="str">
        <f>IF(Ansøgning!L847="","",Ansøgning!L847)</f>
        <v/>
      </c>
      <c r="Q842" s="46" t="str">
        <f t="shared" si="85"/>
        <v/>
      </c>
      <c r="R842" s="46"/>
      <c r="S842" s="101" t="str">
        <f>IF(Ansøgning!M847="","",Ansøgning!M847)</f>
        <v/>
      </c>
      <c r="T842" s="31" t="str">
        <f t="shared" si="86"/>
        <v/>
      </c>
      <c r="U842" s="102" t="str">
        <f>IF(Ansøgning!O847="","",Ansøgning!O847)</f>
        <v/>
      </c>
      <c r="V842" s="20"/>
      <c r="W842" s="102" t="str">
        <f>IF(Ansøgning!P847="","",Ansøgning!P847)</f>
        <v/>
      </c>
      <c r="X842" s="20"/>
      <c r="Y842" s="31" t="str">
        <f>IF(Ansøgning!Q847="","",Ansøgning!Q847)</f>
        <v/>
      </c>
      <c r="Z842" s="46" t="str">
        <f>IFERROR(MAX(IF(OR(V842="",X842=""),"",IF(AND(AND(MONTH(F842)&gt;=7,MONTH(F842)&lt;8),AND(MONTH(H842)&gt;=7,MONTH(H842)&lt;8)),(NETWORKDAYS(F842,H842,Lister!$D$7:$D$13)-V842)*T842/NETWORKDAYS(Lister!$D$19,Lister!$E$19,Lister!$D$7:$D$13),IF(AND(AND(MONTH(F842)&gt;=7,MONTH(F842)&lt;8),MONTH(H842)&gt;7),(NETWORKDAYS(F842,Lister!$E$19,Lister!$D$7:$D$13)-V842)*T842/NETWORKDAYS(Lister!$D$19,Lister!$E$19,Lister!$D$7:$D$13),IF(MONTH(F842)&gt;7,0)))),0),"")</f>
        <v/>
      </c>
      <c r="AA842" s="31" t="str">
        <f>IF(Ansøgning!R847="","",Ansøgning!R847)</f>
        <v/>
      </c>
      <c r="AB842" s="46" t="str">
        <f>IFERROR(MAX(IF(OR(V842="",X842=""),"",IF(AND(AND(MONTH(F842)&gt;=8,MONTH(F842)&lt;9),AND(MONTH(H842)&gt;=8,MONTH(H842)&lt;9)),(NETWORKDAYS(F842,H842,Lister!$D$7:$D$13)-X842)*T842/NETWORKDAYS(Lister!$D$20,Lister!$E$20,Lister!$D$7:$D$13),IF(AND(MONTH(F842)=7,MONTH(H842)=8),(NETWORKDAYS(Lister!$D$20,H842,Lister!$D$7:$D$13)-X842)*T842/NETWORKDAYS(Lister!$D$20,Lister!$E$20,Lister!$D$7:$D$13),IF(AND(MONTH(F842)=7,MONTH(H842)=7),0)))),0),"")</f>
        <v/>
      </c>
      <c r="AC842" s="15" t="str">
        <f>IF(Ansøgning!U847="","",Ansøgning!U847)</f>
        <v/>
      </c>
      <c r="AD842" s="31" t="str">
        <f t="shared" si="87"/>
        <v/>
      </c>
      <c r="AE842" s="31" t="str">
        <f t="shared" si="88"/>
        <v/>
      </c>
      <c r="AF842" s="51" t="str">
        <f t="shared" si="89"/>
        <v/>
      </c>
      <c r="AG842" s="15" t="str">
        <f t="shared" si="90"/>
        <v/>
      </c>
    </row>
    <row r="843" spans="1:33" x14ac:dyDescent="0.25">
      <c r="A843" s="13" t="str">
        <f>IF(Ansøgning!A848="","",Ansøgning!A848)</f>
        <v/>
      </c>
      <c r="B843" s="13" t="str">
        <f>IF(Ansøgning!B848="","",Ansøgning!B848)</f>
        <v/>
      </c>
      <c r="C843" s="13" t="str">
        <f>IF(Ansøgning!C848="","",Ansøgning!C848)</f>
        <v/>
      </c>
      <c r="D843" s="13" t="str">
        <f>IF(Ansøgning!D848="","",Ansøgning!D848)</f>
        <v/>
      </c>
      <c r="E843" s="14" t="str">
        <f>IF(Ansøgning!E848="","",Ansøgning!E848)</f>
        <v/>
      </c>
      <c r="F843" s="16"/>
      <c r="G843" s="14" t="str">
        <f>IF(Ansøgning!F848="","",Ansøgning!F848)</f>
        <v/>
      </c>
      <c r="H843" s="16"/>
      <c r="I843" s="72" t="str">
        <f>IF(OR(F843="",H843=""),"",NETWORKDAYS(F843,H843,Lister!$D$7:$D$13))</f>
        <v/>
      </c>
      <c r="J843" s="53" t="str">
        <f>IF(Ansøgning!H848="","",Ansøgning!H848)</f>
        <v/>
      </c>
      <c r="K843" s="32" t="str">
        <f t="shared" si="84"/>
        <v/>
      </c>
      <c r="L843" s="31" t="str">
        <f>IF(Ansøgning!J848="","",Ansøgning!J848)</f>
        <v/>
      </c>
      <c r="M843" s="18"/>
      <c r="N843" s="31" t="str">
        <f>IF(Ansøgning!K848="","",Ansøgning!K848)</f>
        <v/>
      </c>
      <c r="O843" s="18"/>
      <c r="P843" s="15" t="str">
        <f>IF(Ansøgning!L848="","",Ansøgning!L848)</f>
        <v/>
      </c>
      <c r="Q843" s="46" t="str">
        <f t="shared" si="85"/>
        <v/>
      </c>
      <c r="R843" s="46"/>
      <c r="S843" s="101" t="str">
        <f>IF(Ansøgning!M848="","",Ansøgning!M848)</f>
        <v/>
      </c>
      <c r="T843" s="31" t="str">
        <f t="shared" si="86"/>
        <v/>
      </c>
      <c r="U843" s="102" t="str">
        <f>IF(Ansøgning!O848="","",Ansøgning!O848)</f>
        <v/>
      </c>
      <c r="V843" s="20"/>
      <c r="W843" s="102" t="str">
        <f>IF(Ansøgning!P848="","",Ansøgning!P848)</f>
        <v/>
      </c>
      <c r="X843" s="20"/>
      <c r="Y843" s="31" t="str">
        <f>IF(Ansøgning!Q848="","",Ansøgning!Q848)</f>
        <v/>
      </c>
      <c r="Z843" s="46" t="str">
        <f>IFERROR(MAX(IF(OR(V843="",X843=""),"",IF(AND(AND(MONTH(F843)&gt;=7,MONTH(F843)&lt;8),AND(MONTH(H843)&gt;=7,MONTH(H843)&lt;8)),(NETWORKDAYS(F843,H843,Lister!$D$7:$D$13)-V843)*T843/NETWORKDAYS(Lister!$D$19,Lister!$E$19,Lister!$D$7:$D$13),IF(AND(AND(MONTH(F843)&gt;=7,MONTH(F843)&lt;8),MONTH(H843)&gt;7),(NETWORKDAYS(F843,Lister!$E$19,Lister!$D$7:$D$13)-V843)*T843/NETWORKDAYS(Lister!$D$19,Lister!$E$19,Lister!$D$7:$D$13),IF(MONTH(F843)&gt;7,0)))),0),"")</f>
        <v/>
      </c>
      <c r="AA843" s="31" t="str">
        <f>IF(Ansøgning!R848="","",Ansøgning!R848)</f>
        <v/>
      </c>
      <c r="AB843" s="46" t="str">
        <f>IFERROR(MAX(IF(OR(V843="",X843=""),"",IF(AND(AND(MONTH(F843)&gt;=8,MONTH(F843)&lt;9),AND(MONTH(H843)&gt;=8,MONTH(H843)&lt;9)),(NETWORKDAYS(F843,H843,Lister!$D$7:$D$13)-X843)*T843/NETWORKDAYS(Lister!$D$20,Lister!$E$20,Lister!$D$7:$D$13),IF(AND(MONTH(F843)=7,MONTH(H843)=8),(NETWORKDAYS(Lister!$D$20,H843,Lister!$D$7:$D$13)-X843)*T843/NETWORKDAYS(Lister!$D$20,Lister!$E$20,Lister!$D$7:$D$13),IF(AND(MONTH(F843)=7,MONTH(H843)=7),0)))),0),"")</f>
        <v/>
      </c>
      <c r="AC843" s="15" t="str">
        <f>IF(Ansøgning!U848="","",Ansøgning!U848)</f>
        <v/>
      </c>
      <c r="AD843" s="31" t="str">
        <f t="shared" si="87"/>
        <v/>
      </c>
      <c r="AE843" s="31" t="str">
        <f t="shared" si="88"/>
        <v/>
      </c>
      <c r="AF843" s="51" t="str">
        <f t="shared" si="89"/>
        <v/>
      </c>
      <c r="AG843" s="15" t="str">
        <f t="shared" si="90"/>
        <v/>
      </c>
    </row>
    <row r="844" spans="1:33" x14ac:dyDescent="0.25">
      <c r="A844" s="13" t="str">
        <f>IF(Ansøgning!A849="","",Ansøgning!A849)</f>
        <v/>
      </c>
      <c r="B844" s="13" t="str">
        <f>IF(Ansøgning!B849="","",Ansøgning!B849)</f>
        <v/>
      </c>
      <c r="C844" s="13" t="str">
        <f>IF(Ansøgning!C849="","",Ansøgning!C849)</f>
        <v/>
      </c>
      <c r="D844" s="13" t="str">
        <f>IF(Ansøgning!D849="","",Ansøgning!D849)</f>
        <v/>
      </c>
      <c r="E844" s="14" t="str">
        <f>IF(Ansøgning!E849="","",Ansøgning!E849)</f>
        <v/>
      </c>
      <c r="F844" s="16"/>
      <c r="G844" s="14" t="str">
        <f>IF(Ansøgning!F849="","",Ansøgning!F849)</f>
        <v/>
      </c>
      <c r="H844" s="16"/>
      <c r="I844" s="72" t="str">
        <f>IF(OR(F844="",H844=""),"",NETWORKDAYS(F844,H844,Lister!$D$7:$D$13))</f>
        <v/>
      </c>
      <c r="J844" s="53" t="str">
        <f>IF(Ansøgning!H849="","",Ansøgning!H849)</f>
        <v/>
      </c>
      <c r="K844" s="32" t="str">
        <f t="shared" si="84"/>
        <v/>
      </c>
      <c r="L844" s="31" t="str">
        <f>IF(Ansøgning!J849="","",Ansøgning!J849)</f>
        <v/>
      </c>
      <c r="M844" s="18"/>
      <c r="N844" s="31" t="str">
        <f>IF(Ansøgning!K849="","",Ansøgning!K849)</f>
        <v/>
      </c>
      <c r="O844" s="18"/>
      <c r="P844" s="15" t="str">
        <f>IF(Ansøgning!L849="","",Ansøgning!L849)</f>
        <v/>
      </c>
      <c r="Q844" s="46" t="str">
        <f t="shared" si="85"/>
        <v/>
      </c>
      <c r="R844" s="46"/>
      <c r="S844" s="101" t="str">
        <f>IF(Ansøgning!M849="","",Ansøgning!M849)</f>
        <v/>
      </c>
      <c r="T844" s="31" t="str">
        <f t="shared" si="86"/>
        <v/>
      </c>
      <c r="U844" s="102" t="str">
        <f>IF(Ansøgning!O849="","",Ansøgning!O849)</f>
        <v/>
      </c>
      <c r="V844" s="20"/>
      <c r="W844" s="102" t="str">
        <f>IF(Ansøgning!P849="","",Ansøgning!P849)</f>
        <v/>
      </c>
      <c r="X844" s="20"/>
      <c r="Y844" s="31" t="str">
        <f>IF(Ansøgning!Q849="","",Ansøgning!Q849)</f>
        <v/>
      </c>
      <c r="Z844" s="46" t="str">
        <f>IFERROR(MAX(IF(OR(V844="",X844=""),"",IF(AND(AND(MONTH(F844)&gt;=7,MONTH(F844)&lt;8),AND(MONTH(H844)&gt;=7,MONTH(H844)&lt;8)),(NETWORKDAYS(F844,H844,Lister!$D$7:$D$13)-V844)*T844/NETWORKDAYS(Lister!$D$19,Lister!$E$19,Lister!$D$7:$D$13),IF(AND(AND(MONTH(F844)&gt;=7,MONTH(F844)&lt;8),MONTH(H844)&gt;7),(NETWORKDAYS(F844,Lister!$E$19,Lister!$D$7:$D$13)-V844)*T844/NETWORKDAYS(Lister!$D$19,Lister!$E$19,Lister!$D$7:$D$13),IF(MONTH(F844)&gt;7,0)))),0),"")</f>
        <v/>
      </c>
      <c r="AA844" s="31" t="str">
        <f>IF(Ansøgning!R849="","",Ansøgning!R849)</f>
        <v/>
      </c>
      <c r="AB844" s="46" t="str">
        <f>IFERROR(MAX(IF(OR(V844="",X844=""),"",IF(AND(AND(MONTH(F844)&gt;=8,MONTH(F844)&lt;9),AND(MONTH(H844)&gt;=8,MONTH(H844)&lt;9)),(NETWORKDAYS(F844,H844,Lister!$D$7:$D$13)-X844)*T844/NETWORKDAYS(Lister!$D$20,Lister!$E$20,Lister!$D$7:$D$13),IF(AND(MONTH(F844)=7,MONTH(H844)=8),(NETWORKDAYS(Lister!$D$20,H844,Lister!$D$7:$D$13)-X844)*T844/NETWORKDAYS(Lister!$D$20,Lister!$E$20,Lister!$D$7:$D$13),IF(AND(MONTH(F844)=7,MONTH(H844)=7),0)))),0),"")</f>
        <v/>
      </c>
      <c r="AC844" s="15" t="str">
        <f>IF(Ansøgning!U849="","",Ansøgning!U849)</f>
        <v/>
      </c>
      <c r="AD844" s="31" t="str">
        <f t="shared" si="87"/>
        <v/>
      </c>
      <c r="AE844" s="31" t="str">
        <f t="shared" si="88"/>
        <v/>
      </c>
      <c r="AF844" s="51" t="str">
        <f t="shared" si="89"/>
        <v/>
      </c>
      <c r="AG844" s="15" t="str">
        <f t="shared" si="90"/>
        <v/>
      </c>
    </row>
    <row r="845" spans="1:33" x14ac:dyDescent="0.25">
      <c r="A845" s="13" t="str">
        <f>IF(Ansøgning!A850="","",Ansøgning!A850)</f>
        <v/>
      </c>
      <c r="B845" s="13" t="str">
        <f>IF(Ansøgning!B850="","",Ansøgning!B850)</f>
        <v/>
      </c>
      <c r="C845" s="13" t="str">
        <f>IF(Ansøgning!C850="","",Ansøgning!C850)</f>
        <v/>
      </c>
      <c r="D845" s="13" t="str">
        <f>IF(Ansøgning!D850="","",Ansøgning!D850)</f>
        <v/>
      </c>
      <c r="E845" s="14" t="str">
        <f>IF(Ansøgning!E850="","",Ansøgning!E850)</f>
        <v/>
      </c>
      <c r="F845" s="16"/>
      <c r="G845" s="14" t="str">
        <f>IF(Ansøgning!F850="","",Ansøgning!F850)</f>
        <v/>
      </c>
      <c r="H845" s="16"/>
      <c r="I845" s="72" t="str">
        <f>IF(OR(F845="",H845=""),"",NETWORKDAYS(F845,H845,Lister!$D$7:$D$13))</f>
        <v/>
      </c>
      <c r="J845" s="53" t="str">
        <f>IF(Ansøgning!H850="","",Ansøgning!H850)</f>
        <v/>
      </c>
      <c r="K845" s="32" t="str">
        <f t="shared" si="84"/>
        <v/>
      </c>
      <c r="L845" s="31" t="str">
        <f>IF(Ansøgning!J850="","",Ansøgning!J850)</f>
        <v/>
      </c>
      <c r="M845" s="18"/>
      <c r="N845" s="31" t="str">
        <f>IF(Ansøgning!K850="","",Ansøgning!K850)</f>
        <v/>
      </c>
      <c r="O845" s="18"/>
      <c r="P845" s="15" t="str">
        <f>IF(Ansøgning!L850="","",Ansøgning!L850)</f>
        <v/>
      </c>
      <c r="Q845" s="46" t="str">
        <f t="shared" si="85"/>
        <v/>
      </c>
      <c r="R845" s="46"/>
      <c r="S845" s="101" t="str">
        <f>IF(Ansøgning!M850="","",Ansøgning!M850)</f>
        <v/>
      </c>
      <c r="T845" s="31" t="str">
        <f t="shared" si="86"/>
        <v/>
      </c>
      <c r="U845" s="102" t="str">
        <f>IF(Ansøgning!O850="","",Ansøgning!O850)</f>
        <v/>
      </c>
      <c r="V845" s="20"/>
      <c r="W845" s="102" t="str">
        <f>IF(Ansøgning!P850="","",Ansøgning!P850)</f>
        <v/>
      </c>
      <c r="X845" s="20"/>
      <c r="Y845" s="31" t="str">
        <f>IF(Ansøgning!Q850="","",Ansøgning!Q850)</f>
        <v/>
      </c>
      <c r="Z845" s="46" t="str">
        <f>IFERROR(MAX(IF(OR(V845="",X845=""),"",IF(AND(AND(MONTH(F845)&gt;=7,MONTH(F845)&lt;8),AND(MONTH(H845)&gt;=7,MONTH(H845)&lt;8)),(NETWORKDAYS(F845,H845,Lister!$D$7:$D$13)-V845)*T845/NETWORKDAYS(Lister!$D$19,Lister!$E$19,Lister!$D$7:$D$13),IF(AND(AND(MONTH(F845)&gt;=7,MONTH(F845)&lt;8),MONTH(H845)&gt;7),(NETWORKDAYS(F845,Lister!$E$19,Lister!$D$7:$D$13)-V845)*T845/NETWORKDAYS(Lister!$D$19,Lister!$E$19,Lister!$D$7:$D$13),IF(MONTH(F845)&gt;7,0)))),0),"")</f>
        <v/>
      </c>
      <c r="AA845" s="31" t="str">
        <f>IF(Ansøgning!R850="","",Ansøgning!R850)</f>
        <v/>
      </c>
      <c r="AB845" s="46" t="str">
        <f>IFERROR(MAX(IF(OR(V845="",X845=""),"",IF(AND(AND(MONTH(F845)&gt;=8,MONTH(F845)&lt;9),AND(MONTH(H845)&gt;=8,MONTH(H845)&lt;9)),(NETWORKDAYS(F845,H845,Lister!$D$7:$D$13)-X845)*T845/NETWORKDAYS(Lister!$D$20,Lister!$E$20,Lister!$D$7:$D$13),IF(AND(MONTH(F845)=7,MONTH(H845)=8),(NETWORKDAYS(Lister!$D$20,H845,Lister!$D$7:$D$13)-X845)*T845/NETWORKDAYS(Lister!$D$20,Lister!$E$20,Lister!$D$7:$D$13),IF(AND(MONTH(F845)=7,MONTH(H845)=7),0)))),0),"")</f>
        <v/>
      </c>
      <c r="AC845" s="15" t="str">
        <f>IF(Ansøgning!U850="","",Ansøgning!U850)</f>
        <v/>
      </c>
      <c r="AD845" s="31" t="str">
        <f t="shared" si="87"/>
        <v/>
      </c>
      <c r="AE845" s="31" t="str">
        <f t="shared" si="88"/>
        <v/>
      </c>
      <c r="AF845" s="51" t="str">
        <f t="shared" si="89"/>
        <v/>
      </c>
      <c r="AG845" s="15" t="str">
        <f t="shared" si="90"/>
        <v/>
      </c>
    </row>
    <row r="846" spans="1:33" x14ac:dyDescent="0.25">
      <c r="A846" s="13" t="str">
        <f>IF(Ansøgning!A851="","",Ansøgning!A851)</f>
        <v/>
      </c>
      <c r="B846" s="13" t="str">
        <f>IF(Ansøgning!B851="","",Ansøgning!B851)</f>
        <v/>
      </c>
      <c r="C846" s="13" t="str">
        <f>IF(Ansøgning!C851="","",Ansøgning!C851)</f>
        <v/>
      </c>
      <c r="D846" s="13" t="str">
        <f>IF(Ansøgning!D851="","",Ansøgning!D851)</f>
        <v/>
      </c>
      <c r="E846" s="14" t="str">
        <f>IF(Ansøgning!E851="","",Ansøgning!E851)</f>
        <v/>
      </c>
      <c r="F846" s="16"/>
      <c r="G846" s="14" t="str">
        <f>IF(Ansøgning!F851="","",Ansøgning!F851)</f>
        <v/>
      </c>
      <c r="H846" s="16"/>
      <c r="I846" s="72" t="str">
        <f>IF(OR(F846="",H846=""),"",NETWORKDAYS(F846,H846,Lister!$D$7:$D$13))</f>
        <v/>
      </c>
      <c r="J846" s="53" t="str">
        <f>IF(Ansøgning!H851="","",Ansøgning!H851)</f>
        <v/>
      </c>
      <c r="K846" s="32" t="str">
        <f t="shared" si="84"/>
        <v/>
      </c>
      <c r="L846" s="31" t="str">
        <f>IF(Ansøgning!J851="","",Ansøgning!J851)</f>
        <v/>
      </c>
      <c r="M846" s="18"/>
      <c r="N846" s="31" t="str">
        <f>IF(Ansøgning!K851="","",Ansøgning!K851)</f>
        <v/>
      </c>
      <c r="O846" s="18"/>
      <c r="P846" s="15" t="str">
        <f>IF(Ansøgning!L851="","",Ansøgning!L851)</f>
        <v/>
      </c>
      <c r="Q846" s="46" t="str">
        <f t="shared" si="85"/>
        <v/>
      </c>
      <c r="R846" s="46"/>
      <c r="S846" s="101" t="str">
        <f>IF(Ansøgning!M851="","",Ansøgning!M851)</f>
        <v/>
      </c>
      <c r="T846" s="31" t="str">
        <f t="shared" si="86"/>
        <v/>
      </c>
      <c r="U846" s="102" t="str">
        <f>IF(Ansøgning!O851="","",Ansøgning!O851)</f>
        <v/>
      </c>
      <c r="V846" s="20"/>
      <c r="W846" s="102" t="str">
        <f>IF(Ansøgning!P851="","",Ansøgning!P851)</f>
        <v/>
      </c>
      <c r="X846" s="20"/>
      <c r="Y846" s="31" t="str">
        <f>IF(Ansøgning!Q851="","",Ansøgning!Q851)</f>
        <v/>
      </c>
      <c r="Z846" s="46" t="str">
        <f>IFERROR(MAX(IF(OR(V846="",X846=""),"",IF(AND(AND(MONTH(F846)&gt;=7,MONTH(F846)&lt;8),AND(MONTH(H846)&gt;=7,MONTH(H846)&lt;8)),(NETWORKDAYS(F846,H846,Lister!$D$7:$D$13)-V846)*T846/NETWORKDAYS(Lister!$D$19,Lister!$E$19,Lister!$D$7:$D$13),IF(AND(AND(MONTH(F846)&gt;=7,MONTH(F846)&lt;8),MONTH(H846)&gt;7),(NETWORKDAYS(F846,Lister!$E$19,Lister!$D$7:$D$13)-V846)*T846/NETWORKDAYS(Lister!$D$19,Lister!$E$19,Lister!$D$7:$D$13),IF(MONTH(F846)&gt;7,0)))),0),"")</f>
        <v/>
      </c>
      <c r="AA846" s="31" t="str">
        <f>IF(Ansøgning!R851="","",Ansøgning!R851)</f>
        <v/>
      </c>
      <c r="AB846" s="46" t="str">
        <f>IFERROR(MAX(IF(OR(V846="",X846=""),"",IF(AND(AND(MONTH(F846)&gt;=8,MONTH(F846)&lt;9),AND(MONTH(H846)&gt;=8,MONTH(H846)&lt;9)),(NETWORKDAYS(F846,H846,Lister!$D$7:$D$13)-X846)*T846/NETWORKDAYS(Lister!$D$20,Lister!$E$20,Lister!$D$7:$D$13),IF(AND(MONTH(F846)=7,MONTH(H846)=8),(NETWORKDAYS(Lister!$D$20,H846,Lister!$D$7:$D$13)-X846)*T846/NETWORKDAYS(Lister!$D$20,Lister!$E$20,Lister!$D$7:$D$13),IF(AND(MONTH(F846)=7,MONTH(H846)=7),0)))),0),"")</f>
        <v/>
      </c>
      <c r="AC846" s="15" t="str">
        <f>IF(Ansøgning!U851="","",Ansøgning!U851)</f>
        <v/>
      </c>
      <c r="AD846" s="31" t="str">
        <f t="shared" si="87"/>
        <v/>
      </c>
      <c r="AE846" s="31" t="str">
        <f t="shared" si="88"/>
        <v/>
      </c>
      <c r="AF846" s="51" t="str">
        <f t="shared" si="89"/>
        <v/>
      </c>
      <c r="AG846" s="15" t="str">
        <f t="shared" si="90"/>
        <v/>
      </c>
    </row>
    <row r="847" spans="1:33" x14ac:dyDescent="0.25">
      <c r="A847" s="13" t="str">
        <f>IF(Ansøgning!A852="","",Ansøgning!A852)</f>
        <v/>
      </c>
      <c r="B847" s="13" t="str">
        <f>IF(Ansøgning!B852="","",Ansøgning!B852)</f>
        <v/>
      </c>
      <c r="C847" s="13" t="str">
        <f>IF(Ansøgning!C852="","",Ansøgning!C852)</f>
        <v/>
      </c>
      <c r="D847" s="13" t="str">
        <f>IF(Ansøgning!D852="","",Ansøgning!D852)</f>
        <v/>
      </c>
      <c r="E847" s="14" t="str">
        <f>IF(Ansøgning!E852="","",Ansøgning!E852)</f>
        <v/>
      </c>
      <c r="F847" s="16"/>
      <c r="G847" s="14" t="str">
        <f>IF(Ansøgning!F852="","",Ansøgning!F852)</f>
        <v/>
      </c>
      <c r="H847" s="16"/>
      <c r="I847" s="72" t="str">
        <f>IF(OR(F847="",H847=""),"",NETWORKDAYS(F847,H847,Lister!$D$7:$D$13))</f>
        <v/>
      </c>
      <c r="J847" s="53" t="str">
        <f>IF(Ansøgning!H852="","",Ansøgning!H852)</f>
        <v/>
      </c>
      <c r="K847" s="32" t="str">
        <f t="shared" si="84"/>
        <v/>
      </c>
      <c r="L847" s="31" t="str">
        <f>IF(Ansøgning!J852="","",Ansøgning!J852)</f>
        <v/>
      </c>
      <c r="M847" s="18"/>
      <c r="N847" s="31" t="str">
        <f>IF(Ansøgning!K852="","",Ansøgning!K852)</f>
        <v/>
      </c>
      <c r="O847" s="18"/>
      <c r="P847" s="15" t="str">
        <f>IF(Ansøgning!L852="","",Ansøgning!L852)</f>
        <v/>
      </c>
      <c r="Q847" s="46" t="str">
        <f t="shared" si="85"/>
        <v/>
      </c>
      <c r="R847" s="46"/>
      <c r="S847" s="101" t="str">
        <f>IF(Ansøgning!M852="","",Ansøgning!M852)</f>
        <v/>
      </c>
      <c r="T847" s="31" t="str">
        <f t="shared" si="86"/>
        <v/>
      </c>
      <c r="U847" s="102" t="str">
        <f>IF(Ansøgning!O852="","",Ansøgning!O852)</f>
        <v/>
      </c>
      <c r="V847" s="20"/>
      <c r="W847" s="102" t="str">
        <f>IF(Ansøgning!P852="","",Ansøgning!P852)</f>
        <v/>
      </c>
      <c r="X847" s="20"/>
      <c r="Y847" s="31" t="str">
        <f>IF(Ansøgning!Q852="","",Ansøgning!Q852)</f>
        <v/>
      </c>
      <c r="Z847" s="46" t="str">
        <f>IFERROR(MAX(IF(OR(V847="",X847=""),"",IF(AND(AND(MONTH(F847)&gt;=7,MONTH(F847)&lt;8),AND(MONTH(H847)&gt;=7,MONTH(H847)&lt;8)),(NETWORKDAYS(F847,H847,Lister!$D$7:$D$13)-V847)*T847/NETWORKDAYS(Lister!$D$19,Lister!$E$19,Lister!$D$7:$D$13),IF(AND(AND(MONTH(F847)&gt;=7,MONTH(F847)&lt;8),MONTH(H847)&gt;7),(NETWORKDAYS(F847,Lister!$E$19,Lister!$D$7:$D$13)-V847)*T847/NETWORKDAYS(Lister!$D$19,Lister!$E$19,Lister!$D$7:$D$13),IF(MONTH(F847)&gt;7,0)))),0),"")</f>
        <v/>
      </c>
      <c r="AA847" s="31" t="str">
        <f>IF(Ansøgning!R852="","",Ansøgning!R852)</f>
        <v/>
      </c>
      <c r="AB847" s="46" t="str">
        <f>IFERROR(MAX(IF(OR(V847="",X847=""),"",IF(AND(AND(MONTH(F847)&gt;=8,MONTH(F847)&lt;9),AND(MONTH(H847)&gt;=8,MONTH(H847)&lt;9)),(NETWORKDAYS(F847,H847,Lister!$D$7:$D$13)-X847)*T847/NETWORKDAYS(Lister!$D$20,Lister!$E$20,Lister!$D$7:$D$13),IF(AND(MONTH(F847)=7,MONTH(H847)=8),(NETWORKDAYS(Lister!$D$20,H847,Lister!$D$7:$D$13)-X847)*T847/NETWORKDAYS(Lister!$D$20,Lister!$E$20,Lister!$D$7:$D$13),IF(AND(MONTH(F847)=7,MONTH(H847)=7),0)))),0),"")</f>
        <v/>
      </c>
      <c r="AC847" s="15" t="str">
        <f>IF(Ansøgning!U852="","",Ansøgning!U852)</f>
        <v/>
      </c>
      <c r="AD847" s="31" t="str">
        <f t="shared" si="87"/>
        <v/>
      </c>
      <c r="AE847" s="31" t="str">
        <f t="shared" si="88"/>
        <v/>
      </c>
      <c r="AF847" s="51" t="str">
        <f t="shared" si="89"/>
        <v/>
      </c>
      <c r="AG847" s="15" t="str">
        <f t="shared" si="90"/>
        <v/>
      </c>
    </row>
    <row r="848" spans="1:33" x14ac:dyDescent="0.25">
      <c r="A848" s="13" t="str">
        <f>IF(Ansøgning!A853="","",Ansøgning!A853)</f>
        <v/>
      </c>
      <c r="B848" s="13" t="str">
        <f>IF(Ansøgning!B853="","",Ansøgning!B853)</f>
        <v/>
      </c>
      <c r="C848" s="13" t="str">
        <f>IF(Ansøgning!C853="","",Ansøgning!C853)</f>
        <v/>
      </c>
      <c r="D848" s="13" t="str">
        <f>IF(Ansøgning!D853="","",Ansøgning!D853)</f>
        <v/>
      </c>
      <c r="E848" s="14" t="str">
        <f>IF(Ansøgning!E853="","",Ansøgning!E853)</f>
        <v/>
      </c>
      <c r="F848" s="16"/>
      <c r="G848" s="14" t="str">
        <f>IF(Ansøgning!F853="","",Ansøgning!F853)</f>
        <v/>
      </c>
      <c r="H848" s="16"/>
      <c r="I848" s="72" t="str">
        <f>IF(OR(F848="",H848=""),"",NETWORKDAYS(F848,H848,Lister!$D$7:$D$13))</f>
        <v/>
      </c>
      <c r="J848" s="53" t="str">
        <f>IF(Ansøgning!H853="","",Ansøgning!H853)</f>
        <v/>
      </c>
      <c r="K848" s="32" t="str">
        <f t="shared" ref="K848:K911" si="91">IF(J848="","",IF(J848="Funktionær",0.75,IF(J848="Ikke-funktionær",0.9,IF(J848="Elev/lærling",0.9))))</f>
        <v/>
      </c>
      <c r="L848" s="31" t="str">
        <f>IF(Ansøgning!J853="","",Ansøgning!J853)</f>
        <v/>
      </c>
      <c r="M848" s="18"/>
      <c r="N848" s="31" t="str">
        <f>IF(Ansøgning!K853="","",Ansøgning!K853)</f>
        <v/>
      </c>
      <c r="O848" s="18"/>
      <c r="P848" s="15" t="str">
        <f>IF(Ansøgning!L853="","",Ansøgning!L853)</f>
        <v/>
      </c>
      <c r="Q848" s="46" t="str">
        <f t="shared" ref="Q848:Q911" si="92">IFERROR(MAX(IF(M848="","",IF(ISNUMBER(R848),IF(OR(R848&gt;M848*1.1,R848&lt;M848*0.9),R848,M848),M848)-O848),0),"")</f>
        <v/>
      </c>
      <c r="R848" s="46"/>
      <c r="S848" s="101" t="str">
        <f>IF(Ansøgning!M853="","",Ansøgning!M853)</f>
        <v/>
      </c>
      <c r="T848" s="31" t="str">
        <f t="shared" ref="T848:T911" si="93">IF(B848="","",IF(Q848*K848&gt;30000*IF(S848&gt;37,37,S848)/37,30000*IF(S848&gt;37,37,S848)/37,Q848*K848))</f>
        <v/>
      </c>
      <c r="U848" s="102" t="str">
        <f>IF(Ansøgning!O853="","",Ansøgning!O853)</f>
        <v/>
      </c>
      <c r="V848" s="20"/>
      <c r="W848" s="102" t="str">
        <f>IF(Ansøgning!P853="","",Ansøgning!P853)</f>
        <v/>
      </c>
      <c r="X848" s="20"/>
      <c r="Y848" s="31" t="str">
        <f>IF(Ansøgning!Q853="","",Ansøgning!Q853)</f>
        <v/>
      </c>
      <c r="Z848" s="46" t="str">
        <f>IFERROR(MAX(IF(OR(V848="",X848=""),"",IF(AND(AND(MONTH(F848)&gt;=7,MONTH(F848)&lt;8),AND(MONTH(H848)&gt;=7,MONTH(H848)&lt;8)),(NETWORKDAYS(F848,H848,Lister!$D$7:$D$13)-V848)*T848/NETWORKDAYS(Lister!$D$19,Lister!$E$19,Lister!$D$7:$D$13),IF(AND(AND(MONTH(F848)&gt;=7,MONTH(F848)&lt;8),MONTH(H848)&gt;7),(NETWORKDAYS(F848,Lister!$E$19,Lister!$D$7:$D$13)-V848)*T848/NETWORKDAYS(Lister!$D$19,Lister!$E$19,Lister!$D$7:$D$13),IF(MONTH(F848)&gt;7,0)))),0),"")</f>
        <v/>
      </c>
      <c r="AA848" s="31" t="str">
        <f>IF(Ansøgning!R853="","",Ansøgning!R853)</f>
        <v/>
      </c>
      <c r="AB848" s="46" t="str">
        <f>IFERROR(MAX(IF(OR(V848="",X848=""),"",IF(AND(AND(MONTH(F848)&gt;=8,MONTH(F848)&lt;9),AND(MONTH(H848)&gt;=8,MONTH(H848)&lt;9)),(NETWORKDAYS(F848,H848,Lister!$D$7:$D$13)-X848)*T848/NETWORKDAYS(Lister!$D$20,Lister!$E$20,Lister!$D$7:$D$13),IF(AND(MONTH(F848)=7,MONTH(H848)=8),(NETWORKDAYS(Lister!$D$20,H848,Lister!$D$7:$D$13)-X848)*T848/NETWORKDAYS(Lister!$D$20,Lister!$E$20,Lister!$D$7:$D$13),IF(AND(MONTH(F848)=7,MONTH(H848)=7),0)))),0),"")</f>
        <v/>
      </c>
      <c r="AC848" s="15" t="str">
        <f>IF(Ansøgning!U853="","",Ansøgning!U853)</f>
        <v/>
      </c>
      <c r="AD848" s="31" t="str">
        <f t="shared" ref="AD848:AD911" si="94">IFERROR(Z848+AB848,"")</f>
        <v/>
      </c>
      <c r="AE848" s="31" t="str">
        <f t="shared" ref="AE848:AE911" si="95">IFERROR(21/31*T848,"")</f>
        <v/>
      </c>
      <c r="AF848" s="51" t="str">
        <f t="shared" ref="AF848:AF911" si="96">IFERROR(MAX(IF(AND(ISNUMBER(Z848),ISNUMBER(AB848)),IF(AD848-AE848&gt;T848,T848,AD848-AE848),""),0),"")</f>
        <v/>
      </c>
      <c r="AG848" s="15" t="str">
        <f t="shared" ref="AG848:AG911" si="97">IF(AF848="","",AF848-AC848)</f>
        <v/>
      </c>
    </row>
    <row r="849" spans="1:33" x14ac:dyDescent="0.25">
      <c r="A849" s="13" t="str">
        <f>IF(Ansøgning!A854="","",Ansøgning!A854)</f>
        <v/>
      </c>
      <c r="B849" s="13" t="str">
        <f>IF(Ansøgning!B854="","",Ansøgning!B854)</f>
        <v/>
      </c>
      <c r="C849" s="13" t="str">
        <f>IF(Ansøgning!C854="","",Ansøgning!C854)</f>
        <v/>
      </c>
      <c r="D849" s="13" t="str">
        <f>IF(Ansøgning!D854="","",Ansøgning!D854)</f>
        <v/>
      </c>
      <c r="E849" s="14" t="str">
        <f>IF(Ansøgning!E854="","",Ansøgning!E854)</f>
        <v/>
      </c>
      <c r="F849" s="16"/>
      <c r="G849" s="14" t="str">
        <f>IF(Ansøgning!F854="","",Ansøgning!F854)</f>
        <v/>
      </c>
      <c r="H849" s="16"/>
      <c r="I849" s="72" t="str">
        <f>IF(OR(F849="",H849=""),"",NETWORKDAYS(F849,H849,Lister!$D$7:$D$13))</f>
        <v/>
      </c>
      <c r="J849" s="53" t="str">
        <f>IF(Ansøgning!H854="","",Ansøgning!H854)</f>
        <v/>
      </c>
      <c r="K849" s="32" t="str">
        <f t="shared" si="91"/>
        <v/>
      </c>
      <c r="L849" s="31" t="str">
        <f>IF(Ansøgning!J854="","",Ansøgning!J854)</f>
        <v/>
      </c>
      <c r="M849" s="18"/>
      <c r="N849" s="31" t="str">
        <f>IF(Ansøgning!K854="","",Ansøgning!K854)</f>
        <v/>
      </c>
      <c r="O849" s="18"/>
      <c r="P849" s="15" t="str">
        <f>IF(Ansøgning!L854="","",Ansøgning!L854)</f>
        <v/>
      </c>
      <c r="Q849" s="46" t="str">
        <f t="shared" si="92"/>
        <v/>
      </c>
      <c r="R849" s="46"/>
      <c r="S849" s="101" t="str">
        <f>IF(Ansøgning!M854="","",Ansøgning!M854)</f>
        <v/>
      </c>
      <c r="T849" s="31" t="str">
        <f t="shared" si="93"/>
        <v/>
      </c>
      <c r="U849" s="102" t="str">
        <f>IF(Ansøgning!O854="","",Ansøgning!O854)</f>
        <v/>
      </c>
      <c r="V849" s="20"/>
      <c r="W849" s="102" t="str">
        <f>IF(Ansøgning!P854="","",Ansøgning!P854)</f>
        <v/>
      </c>
      <c r="X849" s="20"/>
      <c r="Y849" s="31" t="str">
        <f>IF(Ansøgning!Q854="","",Ansøgning!Q854)</f>
        <v/>
      </c>
      <c r="Z849" s="46" t="str">
        <f>IFERROR(MAX(IF(OR(V849="",X849=""),"",IF(AND(AND(MONTH(F849)&gt;=7,MONTH(F849)&lt;8),AND(MONTH(H849)&gt;=7,MONTH(H849)&lt;8)),(NETWORKDAYS(F849,H849,Lister!$D$7:$D$13)-V849)*T849/NETWORKDAYS(Lister!$D$19,Lister!$E$19,Lister!$D$7:$D$13),IF(AND(AND(MONTH(F849)&gt;=7,MONTH(F849)&lt;8),MONTH(H849)&gt;7),(NETWORKDAYS(F849,Lister!$E$19,Lister!$D$7:$D$13)-V849)*T849/NETWORKDAYS(Lister!$D$19,Lister!$E$19,Lister!$D$7:$D$13),IF(MONTH(F849)&gt;7,0)))),0),"")</f>
        <v/>
      </c>
      <c r="AA849" s="31" t="str">
        <f>IF(Ansøgning!R854="","",Ansøgning!R854)</f>
        <v/>
      </c>
      <c r="AB849" s="46" t="str">
        <f>IFERROR(MAX(IF(OR(V849="",X849=""),"",IF(AND(AND(MONTH(F849)&gt;=8,MONTH(F849)&lt;9),AND(MONTH(H849)&gt;=8,MONTH(H849)&lt;9)),(NETWORKDAYS(F849,H849,Lister!$D$7:$D$13)-X849)*T849/NETWORKDAYS(Lister!$D$20,Lister!$E$20,Lister!$D$7:$D$13),IF(AND(MONTH(F849)=7,MONTH(H849)=8),(NETWORKDAYS(Lister!$D$20,H849,Lister!$D$7:$D$13)-X849)*T849/NETWORKDAYS(Lister!$D$20,Lister!$E$20,Lister!$D$7:$D$13),IF(AND(MONTH(F849)=7,MONTH(H849)=7),0)))),0),"")</f>
        <v/>
      </c>
      <c r="AC849" s="15" t="str">
        <f>IF(Ansøgning!U854="","",Ansøgning!U854)</f>
        <v/>
      </c>
      <c r="AD849" s="31" t="str">
        <f t="shared" si="94"/>
        <v/>
      </c>
      <c r="AE849" s="31" t="str">
        <f t="shared" si="95"/>
        <v/>
      </c>
      <c r="AF849" s="51" t="str">
        <f t="shared" si="96"/>
        <v/>
      </c>
      <c r="AG849" s="15" t="str">
        <f t="shared" si="97"/>
        <v/>
      </c>
    </row>
    <row r="850" spans="1:33" x14ac:dyDescent="0.25">
      <c r="A850" s="13" t="str">
        <f>IF(Ansøgning!A855="","",Ansøgning!A855)</f>
        <v/>
      </c>
      <c r="B850" s="13" t="str">
        <f>IF(Ansøgning!B855="","",Ansøgning!B855)</f>
        <v/>
      </c>
      <c r="C850" s="13" t="str">
        <f>IF(Ansøgning!C855="","",Ansøgning!C855)</f>
        <v/>
      </c>
      <c r="D850" s="13" t="str">
        <f>IF(Ansøgning!D855="","",Ansøgning!D855)</f>
        <v/>
      </c>
      <c r="E850" s="14" t="str">
        <f>IF(Ansøgning!E855="","",Ansøgning!E855)</f>
        <v/>
      </c>
      <c r="F850" s="16"/>
      <c r="G850" s="14" t="str">
        <f>IF(Ansøgning!F855="","",Ansøgning!F855)</f>
        <v/>
      </c>
      <c r="H850" s="16"/>
      <c r="I850" s="72" t="str">
        <f>IF(OR(F850="",H850=""),"",NETWORKDAYS(F850,H850,Lister!$D$7:$D$13))</f>
        <v/>
      </c>
      <c r="J850" s="53" t="str">
        <f>IF(Ansøgning!H855="","",Ansøgning!H855)</f>
        <v/>
      </c>
      <c r="K850" s="32" t="str">
        <f t="shared" si="91"/>
        <v/>
      </c>
      <c r="L850" s="31" t="str">
        <f>IF(Ansøgning!J855="","",Ansøgning!J855)</f>
        <v/>
      </c>
      <c r="M850" s="18"/>
      <c r="N850" s="31" t="str">
        <f>IF(Ansøgning!K855="","",Ansøgning!K855)</f>
        <v/>
      </c>
      <c r="O850" s="18"/>
      <c r="P850" s="15" t="str">
        <f>IF(Ansøgning!L855="","",Ansøgning!L855)</f>
        <v/>
      </c>
      <c r="Q850" s="46" t="str">
        <f t="shared" si="92"/>
        <v/>
      </c>
      <c r="R850" s="46"/>
      <c r="S850" s="101" t="str">
        <f>IF(Ansøgning!M855="","",Ansøgning!M855)</f>
        <v/>
      </c>
      <c r="T850" s="31" t="str">
        <f t="shared" si="93"/>
        <v/>
      </c>
      <c r="U850" s="102" t="str">
        <f>IF(Ansøgning!O855="","",Ansøgning!O855)</f>
        <v/>
      </c>
      <c r="V850" s="20"/>
      <c r="W850" s="102" t="str">
        <f>IF(Ansøgning!P855="","",Ansøgning!P855)</f>
        <v/>
      </c>
      <c r="X850" s="20"/>
      <c r="Y850" s="31" t="str">
        <f>IF(Ansøgning!Q855="","",Ansøgning!Q855)</f>
        <v/>
      </c>
      <c r="Z850" s="46" t="str">
        <f>IFERROR(MAX(IF(OR(V850="",X850=""),"",IF(AND(AND(MONTH(F850)&gt;=7,MONTH(F850)&lt;8),AND(MONTH(H850)&gt;=7,MONTH(H850)&lt;8)),(NETWORKDAYS(F850,H850,Lister!$D$7:$D$13)-V850)*T850/NETWORKDAYS(Lister!$D$19,Lister!$E$19,Lister!$D$7:$D$13),IF(AND(AND(MONTH(F850)&gt;=7,MONTH(F850)&lt;8),MONTH(H850)&gt;7),(NETWORKDAYS(F850,Lister!$E$19,Lister!$D$7:$D$13)-V850)*T850/NETWORKDAYS(Lister!$D$19,Lister!$E$19,Lister!$D$7:$D$13),IF(MONTH(F850)&gt;7,0)))),0),"")</f>
        <v/>
      </c>
      <c r="AA850" s="31" t="str">
        <f>IF(Ansøgning!R855="","",Ansøgning!R855)</f>
        <v/>
      </c>
      <c r="AB850" s="46" t="str">
        <f>IFERROR(MAX(IF(OR(V850="",X850=""),"",IF(AND(AND(MONTH(F850)&gt;=8,MONTH(F850)&lt;9),AND(MONTH(H850)&gt;=8,MONTH(H850)&lt;9)),(NETWORKDAYS(F850,H850,Lister!$D$7:$D$13)-X850)*T850/NETWORKDAYS(Lister!$D$20,Lister!$E$20,Lister!$D$7:$D$13),IF(AND(MONTH(F850)=7,MONTH(H850)=8),(NETWORKDAYS(Lister!$D$20,H850,Lister!$D$7:$D$13)-X850)*T850/NETWORKDAYS(Lister!$D$20,Lister!$E$20,Lister!$D$7:$D$13),IF(AND(MONTH(F850)=7,MONTH(H850)=7),0)))),0),"")</f>
        <v/>
      </c>
      <c r="AC850" s="15" t="str">
        <f>IF(Ansøgning!U855="","",Ansøgning!U855)</f>
        <v/>
      </c>
      <c r="AD850" s="31" t="str">
        <f t="shared" si="94"/>
        <v/>
      </c>
      <c r="AE850" s="31" t="str">
        <f t="shared" si="95"/>
        <v/>
      </c>
      <c r="AF850" s="51" t="str">
        <f t="shared" si="96"/>
        <v/>
      </c>
      <c r="AG850" s="15" t="str">
        <f t="shared" si="97"/>
        <v/>
      </c>
    </row>
    <row r="851" spans="1:33" x14ac:dyDescent="0.25">
      <c r="A851" s="13" t="str">
        <f>IF(Ansøgning!A856="","",Ansøgning!A856)</f>
        <v/>
      </c>
      <c r="B851" s="13" t="str">
        <f>IF(Ansøgning!B856="","",Ansøgning!B856)</f>
        <v/>
      </c>
      <c r="C851" s="13" t="str">
        <f>IF(Ansøgning!C856="","",Ansøgning!C856)</f>
        <v/>
      </c>
      <c r="D851" s="13" t="str">
        <f>IF(Ansøgning!D856="","",Ansøgning!D856)</f>
        <v/>
      </c>
      <c r="E851" s="14" t="str">
        <f>IF(Ansøgning!E856="","",Ansøgning!E856)</f>
        <v/>
      </c>
      <c r="F851" s="16"/>
      <c r="G851" s="14" t="str">
        <f>IF(Ansøgning!F856="","",Ansøgning!F856)</f>
        <v/>
      </c>
      <c r="H851" s="16"/>
      <c r="I851" s="72" t="str">
        <f>IF(OR(F851="",H851=""),"",NETWORKDAYS(F851,H851,Lister!$D$7:$D$13))</f>
        <v/>
      </c>
      <c r="J851" s="53" t="str">
        <f>IF(Ansøgning!H856="","",Ansøgning!H856)</f>
        <v/>
      </c>
      <c r="K851" s="32" t="str">
        <f t="shared" si="91"/>
        <v/>
      </c>
      <c r="L851" s="31" t="str">
        <f>IF(Ansøgning!J856="","",Ansøgning!J856)</f>
        <v/>
      </c>
      <c r="M851" s="18"/>
      <c r="N851" s="31" t="str">
        <f>IF(Ansøgning!K856="","",Ansøgning!K856)</f>
        <v/>
      </c>
      <c r="O851" s="18"/>
      <c r="P851" s="15" t="str">
        <f>IF(Ansøgning!L856="","",Ansøgning!L856)</f>
        <v/>
      </c>
      <c r="Q851" s="46" t="str">
        <f t="shared" si="92"/>
        <v/>
      </c>
      <c r="R851" s="46"/>
      <c r="S851" s="101" t="str">
        <f>IF(Ansøgning!M856="","",Ansøgning!M856)</f>
        <v/>
      </c>
      <c r="T851" s="31" t="str">
        <f t="shared" si="93"/>
        <v/>
      </c>
      <c r="U851" s="102" t="str">
        <f>IF(Ansøgning!O856="","",Ansøgning!O856)</f>
        <v/>
      </c>
      <c r="V851" s="20"/>
      <c r="W851" s="102" t="str">
        <f>IF(Ansøgning!P856="","",Ansøgning!P856)</f>
        <v/>
      </c>
      <c r="X851" s="20"/>
      <c r="Y851" s="31" t="str">
        <f>IF(Ansøgning!Q856="","",Ansøgning!Q856)</f>
        <v/>
      </c>
      <c r="Z851" s="46" t="str">
        <f>IFERROR(MAX(IF(OR(V851="",X851=""),"",IF(AND(AND(MONTH(F851)&gt;=7,MONTH(F851)&lt;8),AND(MONTH(H851)&gt;=7,MONTH(H851)&lt;8)),(NETWORKDAYS(F851,H851,Lister!$D$7:$D$13)-V851)*T851/NETWORKDAYS(Lister!$D$19,Lister!$E$19,Lister!$D$7:$D$13),IF(AND(AND(MONTH(F851)&gt;=7,MONTH(F851)&lt;8),MONTH(H851)&gt;7),(NETWORKDAYS(F851,Lister!$E$19,Lister!$D$7:$D$13)-V851)*T851/NETWORKDAYS(Lister!$D$19,Lister!$E$19,Lister!$D$7:$D$13),IF(MONTH(F851)&gt;7,0)))),0),"")</f>
        <v/>
      </c>
      <c r="AA851" s="31" t="str">
        <f>IF(Ansøgning!R856="","",Ansøgning!R856)</f>
        <v/>
      </c>
      <c r="AB851" s="46" t="str">
        <f>IFERROR(MAX(IF(OR(V851="",X851=""),"",IF(AND(AND(MONTH(F851)&gt;=8,MONTH(F851)&lt;9),AND(MONTH(H851)&gt;=8,MONTH(H851)&lt;9)),(NETWORKDAYS(F851,H851,Lister!$D$7:$D$13)-X851)*T851/NETWORKDAYS(Lister!$D$20,Lister!$E$20,Lister!$D$7:$D$13),IF(AND(MONTH(F851)=7,MONTH(H851)=8),(NETWORKDAYS(Lister!$D$20,H851,Lister!$D$7:$D$13)-X851)*T851/NETWORKDAYS(Lister!$D$20,Lister!$E$20,Lister!$D$7:$D$13),IF(AND(MONTH(F851)=7,MONTH(H851)=7),0)))),0),"")</f>
        <v/>
      </c>
      <c r="AC851" s="15" t="str">
        <f>IF(Ansøgning!U856="","",Ansøgning!U856)</f>
        <v/>
      </c>
      <c r="AD851" s="31" t="str">
        <f t="shared" si="94"/>
        <v/>
      </c>
      <c r="AE851" s="31" t="str">
        <f t="shared" si="95"/>
        <v/>
      </c>
      <c r="AF851" s="51" t="str">
        <f t="shared" si="96"/>
        <v/>
      </c>
      <c r="AG851" s="15" t="str">
        <f t="shared" si="97"/>
        <v/>
      </c>
    </row>
    <row r="852" spans="1:33" x14ac:dyDescent="0.25">
      <c r="A852" s="13" t="str">
        <f>IF(Ansøgning!A857="","",Ansøgning!A857)</f>
        <v/>
      </c>
      <c r="B852" s="13" t="str">
        <f>IF(Ansøgning!B857="","",Ansøgning!B857)</f>
        <v/>
      </c>
      <c r="C852" s="13" t="str">
        <f>IF(Ansøgning!C857="","",Ansøgning!C857)</f>
        <v/>
      </c>
      <c r="D852" s="13" t="str">
        <f>IF(Ansøgning!D857="","",Ansøgning!D857)</f>
        <v/>
      </c>
      <c r="E852" s="14" t="str">
        <f>IF(Ansøgning!E857="","",Ansøgning!E857)</f>
        <v/>
      </c>
      <c r="F852" s="16"/>
      <c r="G852" s="14" t="str">
        <f>IF(Ansøgning!F857="","",Ansøgning!F857)</f>
        <v/>
      </c>
      <c r="H852" s="16"/>
      <c r="I852" s="72" t="str">
        <f>IF(OR(F852="",H852=""),"",NETWORKDAYS(F852,H852,Lister!$D$7:$D$13))</f>
        <v/>
      </c>
      <c r="J852" s="53" t="str">
        <f>IF(Ansøgning!H857="","",Ansøgning!H857)</f>
        <v/>
      </c>
      <c r="K852" s="32" t="str">
        <f t="shared" si="91"/>
        <v/>
      </c>
      <c r="L852" s="31" t="str">
        <f>IF(Ansøgning!J857="","",Ansøgning!J857)</f>
        <v/>
      </c>
      <c r="M852" s="18"/>
      <c r="N852" s="31" t="str">
        <f>IF(Ansøgning!K857="","",Ansøgning!K857)</f>
        <v/>
      </c>
      <c r="O852" s="18"/>
      <c r="P852" s="15" t="str">
        <f>IF(Ansøgning!L857="","",Ansøgning!L857)</f>
        <v/>
      </c>
      <c r="Q852" s="46" t="str">
        <f t="shared" si="92"/>
        <v/>
      </c>
      <c r="R852" s="46"/>
      <c r="S852" s="101" t="str">
        <f>IF(Ansøgning!M857="","",Ansøgning!M857)</f>
        <v/>
      </c>
      <c r="T852" s="31" t="str">
        <f t="shared" si="93"/>
        <v/>
      </c>
      <c r="U852" s="102" t="str">
        <f>IF(Ansøgning!O857="","",Ansøgning!O857)</f>
        <v/>
      </c>
      <c r="V852" s="20"/>
      <c r="W852" s="102" t="str">
        <f>IF(Ansøgning!P857="","",Ansøgning!P857)</f>
        <v/>
      </c>
      <c r="X852" s="20"/>
      <c r="Y852" s="31" t="str">
        <f>IF(Ansøgning!Q857="","",Ansøgning!Q857)</f>
        <v/>
      </c>
      <c r="Z852" s="46" t="str">
        <f>IFERROR(MAX(IF(OR(V852="",X852=""),"",IF(AND(AND(MONTH(F852)&gt;=7,MONTH(F852)&lt;8),AND(MONTH(H852)&gt;=7,MONTH(H852)&lt;8)),(NETWORKDAYS(F852,H852,Lister!$D$7:$D$13)-V852)*T852/NETWORKDAYS(Lister!$D$19,Lister!$E$19,Lister!$D$7:$D$13),IF(AND(AND(MONTH(F852)&gt;=7,MONTH(F852)&lt;8),MONTH(H852)&gt;7),(NETWORKDAYS(F852,Lister!$E$19,Lister!$D$7:$D$13)-V852)*T852/NETWORKDAYS(Lister!$D$19,Lister!$E$19,Lister!$D$7:$D$13),IF(MONTH(F852)&gt;7,0)))),0),"")</f>
        <v/>
      </c>
      <c r="AA852" s="31" t="str">
        <f>IF(Ansøgning!R857="","",Ansøgning!R857)</f>
        <v/>
      </c>
      <c r="AB852" s="46" t="str">
        <f>IFERROR(MAX(IF(OR(V852="",X852=""),"",IF(AND(AND(MONTH(F852)&gt;=8,MONTH(F852)&lt;9),AND(MONTH(H852)&gt;=8,MONTH(H852)&lt;9)),(NETWORKDAYS(F852,H852,Lister!$D$7:$D$13)-X852)*T852/NETWORKDAYS(Lister!$D$20,Lister!$E$20,Lister!$D$7:$D$13),IF(AND(MONTH(F852)=7,MONTH(H852)=8),(NETWORKDAYS(Lister!$D$20,H852,Lister!$D$7:$D$13)-X852)*T852/NETWORKDAYS(Lister!$D$20,Lister!$E$20,Lister!$D$7:$D$13),IF(AND(MONTH(F852)=7,MONTH(H852)=7),0)))),0),"")</f>
        <v/>
      </c>
      <c r="AC852" s="15" t="str">
        <f>IF(Ansøgning!U857="","",Ansøgning!U857)</f>
        <v/>
      </c>
      <c r="AD852" s="31" t="str">
        <f t="shared" si="94"/>
        <v/>
      </c>
      <c r="AE852" s="31" t="str">
        <f t="shared" si="95"/>
        <v/>
      </c>
      <c r="AF852" s="51" t="str">
        <f t="shared" si="96"/>
        <v/>
      </c>
      <c r="AG852" s="15" t="str">
        <f t="shared" si="97"/>
        <v/>
      </c>
    </row>
    <row r="853" spans="1:33" x14ac:dyDescent="0.25">
      <c r="A853" s="13" t="str">
        <f>IF(Ansøgning!A858="","",Ansøgning!A858)</f>
        <v/>
      </c>
      <c r="B853" s="13" t="str">
        <f>IF(Ansøgning!B858="","",Ansøgning!B858)</f>
        <v/>
      </c>
      <c r="C853" s="13" t="str">
        <f>IF(Ansøgning!C858="","",Ansøgning!C858)</f>
        <v/>
      </c>
      <c r="D853" s="13" t="str">
        <f>IF(Ansøgning!D858="","",Ansøgning!D858)</f>
        <v/>
      </c>
      <c r="E853" s="14" t="str">
        <f>IF(Ansøgning!E858="","",Ansøgning!E858)</f>
        <v/>
      </c>
      <c r="F853" s="16"/>
      <c r="G853" s="14" t="str">
        <f>IF(Ansøgning!F858="","",Ansøgning!F858)</f>
        <v/>
      </c>
      <c r="H853" s="16"/>
      <c r="I853" s="72" t="str">
        <f>IF(OR(F853="",H853=""),"",NETWORKDAYS(F853,H853,Lister!$D$7:$D$13))</f>
        <v/>
      </c>
      <c r="J853" s="53" t="str">
        <f>IF(Ansøgning!H858="","",Ansøgning!H858)</f>
        <v/>
      </c>
      <c r="K853" s="32" t="str">
        <f t="shared" si="91"/>
        <v/>
      </c>
      <c r="L853" s="31" t="str">
        <f>IF(Ansøgning!J858="","",Ansøgning!J858)</f>
        <v/>
      </c>
      <c r="M853" s="18"/>
      <c r="N853" s="31" t="str">
        <f>IF(Ansøgning!K858="","",Ansøgning!K858)</f>
        <v/>
      </c>
      <c r="O853" s="18"/>
      <c r="P853" s="15" t="str">
        <f>IF(Ansøgning!L858="","",Ansøgning!L858)</f>
        <v/>
      </c>
      <c r="Q853" s="46" t="str">
        <f t="shared" si="92"/>
        <v/>
      </c>
      <c r="R853" s="46"/>
      <c r="S853" s="101" t="str">
        <f>IF(Ansøgning!M858="","",Ansøgning!M858)</f>
        <v/>
      </c>
      <c r="T853" s="31" t="str">
        <f t="shared" si="93"/>
        <v/>
      </c>
      <c r="U853" s="102" t="str">
        <f>IF(Ansøgning!O858="","",Ansøgning!O858)</f>
        <v/>
      </c>
      <c r="V853" s="20"/>
      <c r="W853" s="102" t="str">
        <f>IF(Ansøgning!P858="","",Ansøgning!P858)</f>
        <v/>
      </c>
      <c r="X853" s="20"/>
      <c r="Y853" s="31" t="str">
        <f>IF(Ansøgning!Q858="","",Ansøgning!Q858)</f>
        <v/>
      </c>
      <c r="Z853" s="46" t="str">
        <f>IFERROR(MAX(IF(OR(V853="",X853=""),"",IF(AND(AND(MONTH(F853)&gt;=7,MONTH(F853)&lt;8),AND(MONTH(H853)&gt;=7,MONTH(H853)&lt;8)),(NETWORKDAYS(F853,H853,Lister!$D$7:$D$13)-V853)*T853/NETWORKDAYS(Lister!$D$19,Lister!$E$19,Lister!$D$7:$D$13),IF(AND(AND(MONTH(F853)&gt;=7,MONTH(F853)&lt;8),MONTH(H853)&gt;7),(NETWORKDAYS(F853,Lister!$E$19,Lister!$D$7:$D$13)-V853)*T853/NETWORKDAYS(Lister!$D$19,Lister!$E$19,Lister!$D$7:$D$13),IF(MONTH(F853)&gt;7,0)))),0),"")</f>
        <v/>
      </c>
      <c r="AA853" s="31" t="str">
        <f>IF(Ansøgning!R858="","",Ansøgning!R858)</f>
        <v/>
      </c>
      <c r="AB853" s="46" t="str">
        <f>IFERROR(MAX(IF(OR(V853="",X853=""),"",IF(AND(AND(MONTH(F853)&gt;=8,MONTH(F853)&lt;9),AND(MONTH(H853)&gt;=8,MONTH(H853)&lt;9)),(NETWORKDAYS(F853,H853,Lister!$D$7:$D$13)-X853)*T853/NETWORKDAYS(Lister!$D$20,Lister!$E$20,Lister!$D$7:$D$13),IF(AND(MONTH(F853)=7,MONTH(H853)=8),(NETWORKDAYS(Lister!$D$20,H853,Lister!$D$7:$D$13)-X853)*T853/NETWORKDAYS(Lister!$D$20,Lister!$E$20,Lister!$D$7:$D$13),IF(AND(MONTH(F853)=7,MONTH(H853)=7),0)))),0),"")</f>
        <v/>
      </c>
      <c r="AC853" s="15" t="str">
        <f>IF(Ansøgning!U858="","",Ansøgning!U858)</f>
        <v/>
      </c>
      <c r="AD853" s="31" t="str">
        <f t="shared" si="94"/>
        <v/>
      </c>
      <c r="AE853" s="31" t="str">
        <f t="shared" si="95"/>
        <v/>
      </c>
      <c r="AF853" s="51" t="str">
        <f t="shared" si="96"/>
        <v/>
      </c>
      <c r="AG853" s="15" t="str">
        <f t="shared" si="97"/>
        <v/>
      </c>
    </row>
    <row r="854" spans="1:33" x14ac:dyDescent="0.25">
      <c r="A854" s="13" t="str">
        <f>IF(Ansøgning!A859="","",Ansøgning!A859)</f>
        <v/>
      </c>
      <c r="B854" s="13" t="str">
        <f>IF(Ansøgning!B859="","",Ansøgning!B859)</f>
        <v/>
      </c>
      <c r="C854" s="13" t="str">
        <f>IF(Ansøgning!C859="","",Ansøgning!C859)</f>
        <v/>
      </c>
      <c r="D854" s="13" t="str">
        <f>IF(Ansøgning!D859="","",Ansøgning!D859)</f>
        <v/>
      </c>
      <c r="E854" s="14" t="str">
        <f>IF(Ansøgning!E859="","",Ansøgning!E859)</f>
        <v/>
      </c>
      <c r="F854" s="16"/>
      <c r="G854" s="14" t="str">
        <f>IF(Ansøgning!F859="","",Ansøgning!F859)</f>
        <v/>
      </c>
      <c r="H854" s="16"/>
      <c r="I854" s="72" t="str">
        <f>IF(OR(F854="",H854=""),"",NETWORKDAYS(F854,H854,Lister!$D$7:$D$13))</f>
        <v/>
      </c>
      <c r="J854" s="53" t="str">
        <f>IF(Ansøgning!H859="","",Ansøgning!H859)</f>
        <v/>
      </c>
      <c r="K854" s="32" t="str">
        <f t="shared" si="91"/>
        <v/>
      </c>
      <c r="L854" s="31" t="str">
        <f>IF(Ansøgning!J859="","",Ansøgning!J859)</f>
        <v/>
      </c>
      <c r="M854" s="18"/>
      <c r="N854" s="31" t="str">
        <f>IF(Ansøgning!K859="","",Ansøgning!K859)</f>
        <v/>
      </c>
      <c r="O854" s="18"/>
      <c r="P854" s="15" t="str">
        <f>IF(Ansøgning!L859="","",Ansøgning!L859)</f>
        <v/>
      </c>
      <c r="Q854" s="46" t="str">
        <f t="shared" si="92"/>
        <v/>
      </c>
      <c r="R854" s="46"/>
      <c r="S854" s="101" t="str">
        <f>IF(Ansøgning!M859="","",Ansøgning!M859)</f>
        <v/>
      </c>
      <c r="T854" s="31" t="str">
        <f t="shared" si="93"/>
        <v/>
      </c>
      <c r="U854" s="102" t="str">
        <f>IF(Ansøgning!O859="","",Ansøgning!O859)</f>
        <v/>
      </c>
      <c r="V854" s="20"/>
      <c r="W854" s="102" t="str">
        <f>IF(Ansøgning!P859="","",Ansøgning!P859)</f>
        <v/>
      </c>
      <c r="X854" s="20"/>
      <c r="Y854" s="31" t="str">
        <f>IF(Ansøgning!Q859="","",Ansøgning!Q859)</f>
        <v/>
      </c>
      <c r="Z854" s="46" t="str">
        <f>IFERROR(MAX(IF(OR(V854="",X854=""),"",IF(AND(AND(MONTH(F854)&gt;=7,MONTH(F854)&lt;8),AND(MONTH(H854)&gt;=7,MONTH(H854)&lt;8)),(NETWORKDAYS(F854,H854,Lister!$D$7:$D$13)-V854)*T854/NETWORKDAYS(Lister!$D$19,Lister!$E$19,Lister!$D$7:$D$13),IF(AND(AND(MONTH(F854)&gt;=7,MONTH(F854)&lt;8),MONTH(H854)&gt;7),(NETWORKDAYS(F854,Lister!$E$19,Lister!$D$7:$D$13)-V854)*T854/NETWORKDAYS(Lister!$D$19,Lister!$E$19,Lister!$D$7:$D$13),IF(MONTH(F854)&gt;7,0)))),0),"")</f>
        <v/>
      </c>
      <c r="AA854" s="31" t="str">
        <f>IF(Ansøgning!R859="","",Ansøgning!R859)</f>
        <v/>
      </c>
      <c r="AB854" s="46" t="str">
        <f>IFERROR(MAX(IF(OR(V854="",X854=""),"",IF(AND(AND(MONTH(F854)&gt;=8,MONTH(F854)&lt;9),AND(MONTH(H854)&gt;=8,MONTH(H854)&lt;9)),(NETWORKDAYS(F854,H854,Lister!$D$7:$D$13)-X854)*T854/NETWORKDAYS(Lister!$D$20,Lister!$E$20,Lister!$D$7:$D$13),IF(AND(MONTH(F854)=7,MONTH(H854)=8),(NETWORKDAYS(Lister!$D$20,H854,Lister!$D$7:$D$13)-X854)*T854/NETWORKDAYS(Lister!$D$20,Lister!$E$20,Lister!$D$7:$D$13),IF(AND(MONTH(F854)=7,MONTH(H854)=7),0)))),0),"")</f>
        <v/>
      </c>
      <c r="AC854" s="15" t="str">
        <f>IF(Ansøgning!U859="","",Ansøgning!U859)</f>
        <v/>
      </c>
      <c r="AD854" s="31" t="str">
        <f t="shared" si="94"/>
        <v/>
      </c>
      <c r="AE854" s="31" t="str">
        <f t="shared" si="95"/>
        <v/>
      </c>
      <c r="AF854" s="51" t="str">
        <f t="shared" si="96"/>
        <v/>
      </c>
      <c r="AG854" s="15" t="str">
        <f t="shared" si="97"/>
        <v/>
      </c>
    </row>
    <row r="855" spans="1:33" x14ac:dyDescent="0.25">
      <c r="A855" s="13" t="str">
        <f>IF(Ansøgning!A860="","",Ansøgning!A860)</f>
        <v/>
      </c>
      <c r="B855" s="13" t="str">
        <f>IF(Ansøgning!B860="","",Ansøgning!B860)</f>
        <v/>
      </c>
      <c r="C855" s="13" t="str">
        <f>IF(Ansøgning!C860="","",Ansøgning!C860)</f>
        <v/>
      </c>
      <c r="D855" s="13" t="str">
        <f>IF(Ansøgning!D860="","",Ansøgning!D860)</f>
        <v/>
      </c>
      <c r="E855" s="14" t="str">
        <f>IF(Ansøgning!E860="","",Ansøgning!E860)</f>
        <v/>
      </c>
      <c r="F855" s="16"/>
      <c r="G855" s="14" t="str">
        <f>IF(Ansøgning!F860="","",Ansøgning!F860)</f>
        <v/>
      </c>
      <c r="H855" s="16"/>
      <c r="I855" s="72" t="str">
        <f>IF(OR(F855="",H855=""),"",NETWORKDAYS(F855,H855,Lister!$D$7:$D$13))</f>
        <v/>
      </c>
      <c r="J855" s="53" t="str">
        <f>IF(Ansøgning!H860="","",Ansøgning!H860)</f>
        <v/>
      </c>
      <c r="K855" s="32" t="str">
        <f t="shared" si="91"/>
        <v/>
      </c>
      <c r="L855" s="31" t="str">
        <f>IF(Ansøgning!J860="","",Ansøgning!J860)</f>
        <v/>
      </c>
      <c r="M855" s="18"/>
      <c r="N855" s="31" t="str">
        <f>IF(Ansøgning!K860="","",Ansøgning!K860)</f>
        <v/>
      </c>
      <c r="O855" s="18"/>
      <c r="P855" s="15" t="str">
        <f>IF(Ansøgning!L860="","",Ansøgning!L860)</f>
        <v/>
      </c>
      <c r="Q855" s="46" t="str">
        <f t="shared" si="92"/>
        <v/>
      </c>
      <c r="R855" s="46"/>
      <c r="S855" s="101" t="str">
        <f>IF(Ansøgning!M860="","",Ansøgning!M860)</f>
        <v/>
      </c>
      <c r="T855" s="31" t="str">
        <f t="shared" si="93"/>
        <v/>
      </c>
      <c r="U855" s="102" t="str">
        <f>IF(Ansøgning!O860="","",Ansøgning!O860)</f>
        <v/>
      </c>
      <c r="V855" s="20"/>
      <c r="W855" s="102" t="str">
        <f>IF(Ansøgning!P860="","",Ansøgning!P860)</f>
        <v/>
      </c>
      <c r="X855" s="20"/>
      <c r="Y855" s="31" t="str">
        <f>IF(Ansøgning!Q860="","",Ansøgning!Q860)</f>
        <v/>
      </c>
      <c r="Z855" s="46" t="str">
        <f>IFERROR(MAX(IF(OR(V855="",X855=""),"",IF(AND(AND(MONTH(F855)&gt;=7,MONTH(F855)&lt;8),AND(MONTH(H855)&gt;=7,MONTH(H855)&lt;8)),(NETWORKDAYS(F855,H855,Lister!$D$7:$D$13)-V855)*T855/NETWORKDAYS(Lister!$D$19,Lister!$E$19,Lister!$D$7:$D$13),IF(AND(AND(MONTH(F855)&gt;=7,MONTH(F855)&lt;8),MONTH(H855)&gt;7),(NETWORKDAYS(F855,Lister!$E$19,Lister!$D$7:$D$13)-V855)*T855/NETWORKDAYS(Lister!$D$19,Lister!$E$19,Lister!$D$7:$D$13),IF(MONTH(F855)&gt;7,0)))),0),"")</f>
        <v/>
      </c>
      <c r="AA855" s="31" t="str">
        <f>IF(Ansøgning!R860="","",Ansøgning!R860)</f>
        <v/>
      </c>
      <c r="AB855" s="46" t="str">
        <f>IFERROR(MAX(IF(OR(V855="",X855=""),"",IF(AND(AND(MONTH(F855)&gt;=8,MONTH(F855)&lt;9),AND(MONTH(H855)&gt;=8,MONTH(H855)&lt;9)),(NETWORKDAYS(F855,H855,Lister!$D$7:$D$13)-X855)*T855/NETWORKDAYS(Lister!$D$20,Lister!$E$20,Lister!$D$7:$D$13),IF(AND(MONTH(F855)=7,MONTH(H855)=8),(NETWORKDAYS(Lister!$D$20,H855,Lister!$D$7:$D$13)-X855)*T855/NETWORKDAYS(Lister!$D$20,Lister!$E$20,Lister!$D$7:$D$13),IF(AND(MONTH(F855)=7,MONTH(H855)=7),0)))),0),"")</f>
        <v/>
      </c>
      <c r="AC855" s="15" t="str">
        <f>IF(Ansøgning!U860="","",Ansøgning!U860)</f>
        <v/>
      </c>
      <c r="AD855" s="31" t="str">
        <f t="shared" si="94"/>
        <v/>
      </c>
      <c r="AE855" s="31" t="str">
        <f t="shared" si="95"/>
        <v/>
      </c>
      <c r="AF855" s="51" t="str">
        <f t="shared" si="96"/>
        <v/>
      </c>
      <c r="AG855" s="15" t="str">
        <f t="shared" si="97"/>
        <v/>
      </c>
    </row>
    <row r="856" spans="1:33" x14ac:dyDescent="0.25">
      <c r="A856" s="13" t="str">
        <f>IF(Ansøgning!A861="","",Ansøgning!A861)</f>
        <v/>
      </c>
      <c r="B856" s="13" t="str">
        <f>IF(Ansøgning!B861="","",Ansøgning!B861)</f>
        <v/>
      </c>
      <c r="C856" s="13" t="str">
        <f>IF(Ansøgning!C861="","",Ansøgning!C861)</f>
        <v/>
      </c>
      <c r="D856" s="13" t="str">
        <f>IF(Ansøgning!D861="","",Ansøgning!D861)</f>
        <v/>
      </c>
      <c r="E856" s="14" t="str">
        <f>IF(Ansøgning!E861="","",Ansøgning!E861)</f>
        <v/>
      </c>
      <c r="F856" s="16"/>
      <c r="G856" s="14" t="str">
        <f>IF(Ansøgning!F861="","",Ansøgning!F861)</f>
        <v/>
      </c>
      <c r="H856" s="16"/>
      <c r="I856" s="72" t="str">
        <f>IF(OR(F856="",H856=""),"",NETWORKDAYS(F856,H856,Lister!$D$7:$D$13))</f>
        <v/>
      </c>
      <c r="J856" s="53" t="str">
        <f>IF(Ansøgning!H861="","",Ansøgning!H861)</f>
        <v/>
      </c>
      <c r="K856" s="32" t="str">
        <f t="shared" si="91"/>
        <v/>
      </c>
      <c r="L856" s="31" t="str">
        <f>IF(Ansøgning!J861="","",Ansøgning!J861)</f>
        <v/>
      </c>
      <c r="M856" s="18"/>
      <c r="N856" s="31" t="str">
        <f>IF(Ansøgning!K861="","",Ansøgning!K861)</f>
        <v/>
      </c>
      <c r="O856" s="18"/>
      <c r="P856" s="15" t="str">
        <f>IF(Ansøgning!L861="","",Ansøgning!L861)</f>
        <v/>
      </c>
      <c r="Q856" s="46" t="str">
        <f t="shared" si="92"/>
        <v/>
      </c>
      <c r="R856" s="46"/>
      <c r="S856" s="101" t="str">
        <f>IF(Ansøgning!M861="","",Ansøgning!M861)</f>
        <v/>
      </c>
      <c r="T856" s="31" t="str">
        <f t="shared" si="93"/>
        <v/>
      </c>
      <c r="U856" s="102" t="str">
        <f>IF(Ansøgning!O861="","",Ansøgning!O861)</f>
        <v/>
      </c>
      <c r="V856" s="20"/>
      <c r="W856" s="102" t="str">
        <f>IF(Ansøgning!P861="","",Ansøgning!P861)</f>
        <v/>
      </c>
      <c r="X856" s="20"/>
      <c r="Y856" s="31" t="str">
        <f>IF(Ansøgning!Q861="","",Ansøgning!Q861)</f>
        <v/>
      </c>
      <c r="Z856" s="46" t="str">
        <f>IFERROR(MAX(IF(OR(V856="",X856=""),"",IF(AND(AND(MONTH(F856)&gt;=7,MONTH(F856)&lt;8),AND(MONTH(H856)&gt;=7,MONTH(H856)&lt;8)),(NETWORKDAYS(F856,H856,Lister!$D$7:$D$13)-V856)*T856/NETWORKDAYS(Lister!$D$19,Lister!$E$19,Lister!$D$7:$D$13),IF(AND(AND(MONTH(F856)&gt;=7,MONTH(F856)&lt;8),MONTH(H856)&gt;7),(NETWORKDAYS(F856,Lister!$E$19,Lister!$D$7:$D$13)-V856)*T856/NETWORKDAYS(Lister!$D$19,Lister!$E$19,Lister!$D$7:$D$13),IF(MONTH(F856)&gt;7,0)))),0),"")</f>
        <v/>
      </c>
      <c r="AA856" s="31" t="str">
        <f>IF(Ansøgning!R861="","",Ansøgning!R861)</f>
        <v/>
      </c>
      <c r="AB856" s="46" t="str">
        <f>IFERROR(MAX(IF(OR(V856="",X856=""),"",IF(AND(AND(MONTH(F856)&gt;=8,MONTH(F856)&lt;9),AND(MONTH(H856)&gt;=8,MONTH(H856)&lt;9)),(NETWORKDAYS(F856,H856,Lister!$D$7:$D$13)-X856)*T856/NETWORKDAYS(Lister!$D$20,Lister!$E$20,Lister!$D$7:$D$13),IF(AND(MONTH(F856)=7,MONTH(H856)=8),(NETWORKDAYS(Lister!$D$20,H856,Lister!$D$7:$D$13)-X856)*T856/NETWORKDAYS(Lister!$D$20,Lister!$E$20,Lister!$D$7:$D$13),IF(AND(MONTH(F856)=7,MONTH(H856)=7),0)))),0),"")</f>
        <v/>
      </c>
      <c r="AC856" s="15" t="str">
        <f>IF(Ansøgning!U861="","",Ansøgning!U861)</f>
        <v/>
      </c>
      <c r="AD856" s="31" t="str">
        <f t="shared" si="94"/>
        <v/>
      </c>
      <c r="AE856" s="31" t="str">
        <f t="shared" si="95"/>
        <v/>
      </c>
      <c r="AF856" s="51" t="str">
        <f t="shared" si="96"/>
        <v/>
      </c>
      <c r="AG856" s="15" t="str">
        <f t="shared" si="97"/>
        <v/>
      </c>
    </row>
    <row r="857" spans="1:33" x14ac:dyDescent="0.25">
      <c r="A857" s="13" t="str">
        <f>IF(Ansøgning!A862="","",Ansøgning!A862)</f>
        <v/>
      </c>
      <c r="B857" s="13" t="str">
        <f>IF(Ansøgning!B862="","",Ansøgning!B862)</f>
        <v/>
      </c>
      <c r="C857" s="13" t="str">
        <f>IF(Ansøgning!C862="","",Ansøgning!C862)</f>
        <v/>
      </c>
      <c r="D857" s="13" t="str">
        <f>IF(Ansøgning!D862="","",Ansøgning!D862)</f>
        <v/>
      </c>
      <c r="E857" s="14" t="str">
        <f>IF(Ansøgning!E862="","",Ansøgning!E862)</f>
        <v/>
      </c>
      <c r="F857" s="16"/>
      <c r="G857" s="14" t="str">
        <f>IF(Ansøgning!F862="","",Ansøgning!F862)</f>
        <v/>
      </c>
      <c r="H857" s="16"/>
      <c r="I857" s="72" t="str">
        <f>IF(OR(F857="",H857=""),"",NETWORKDAYS(F857,H857,Lister!$D$7:$D$13))</f>
        <v/>
      </c>
      <c r="J857" s="53" t="str">
        <f>IF(Ansøgning!H862="","",Ansøgning!H862)</f>
        <v/>
      </c>
      <c r="K857" s="32" t="str">
        <f t="shared" si="91"/>
        <v/>
      </c>
      <c r="L857" s="31" t="str">
        <f>IF(Ansøgning!J862="","",Ansøgning!J862)</f>
        <v/>
      </c>
      <c r="M857" s="18"/>
      <c r="N857" s="31" t="str">
        <f>IF(Ansøgning!K862="","",Ansøgning!K862)</f>
        <v/>
      </c>
      <c r="O857" s="18"/>
      <c r="P857" s="15" t="str">
        <f>IF(Ansøgning!L862="","",Ansøgning!L862)</f>
        <v/>
      </c>
      <c r="Q857" s="46" t="str">
        <f t="shared" si="92"/>
        <v/>
      </c>
      <c r="R857" s="46"/>
      <c r="S857" s="101" t="str">
        <f>IF(Ansøgning!M862="","",Ansøgning!M862)</f>
        <v/>
      </c>
      <c r="T857" s="31" t="str">
        <f t="shared" si="93"/>
        <v/>
      </c>
      <c r="U857" s="102" t="str">
        <f>IF(Ansøgning!O862="","",Ansøgning!O862)</f>
        <v/>
      </c>
      <c r="V857" s="20"/>
      <c r="W857" s="102" t="str">
        <f>IF(Ansøgning!P862="","",Ansøgning!P862)</f>
        <v/>
      </c>
      <c r="X857" s="20"/>
      <c r="Y857" s="31" t="str">
        <f>IF(Ansøgning!Q862="","",Ansøgning!Q862)</f>
        <v/>
      </c>
      <c r="Z857" s="46" t="str">
        <f>IFERROR(MAX(IF(OR(V857="",X857=""),"",IF(AND(AND(MONTH(F857)&gt;=7,MONTH(F857)&lt;8),AND(MONTH(H857)&gt;=7,MONTH(H857)&lt;8)),(NETWORKDAYS(F857,H857,Lister!$D$7:$D$13)-V857)*T857/NETWORKDAYS(Lister!$D$19,Lister!$E$19,Lister!$D$7:$D$13),IF(AND(AND(MONTH(F857)&gt;=7,MONTH(F857)&lt;8),MONTH(H857)&gt;7),(NETWORKDAYS(F857,Lister!$E$19,Lister!$D$7:$D$13)-V857)*T857/NETWORKDAYS(Lister!$D$19,Lister!$E$19,Lister!$D$7:$D$13),IF(MONTH(F857)&gt;7,0)))),0),"")</f>
        <v/>
      </c>
      <c r="AA857" s="31" t="str">
        <f>IF(Ansøgning!R862="","",Ansøgning!R862)</f>
        <v/>
      </c>
      <c r="AB857" s="46" t="str">
        <f>IFERROR(MAX(IF(OR(V857="",X857=""),"",IF(AND(AND(MONTH(F857)&gt;=8,MONTH(F857)&lt;9),AND(MONTH(H857)&gt;=8,MONTH(H857)&lt;9)),(NETWORKDAYS(F857,H857,Lister!$D$7:$D$13)-X857)*T857/NETWORKDAYS(Lister!$D$20,Lister!$E$20,Lister!$D$7:$D$13),IF(AND(MONTH(F857)=7,MONTH(H857)=8),(NETWORKDAYS(Lister!$D$20,H857,Lister!$D$7:$D$13)-X857)*T857/NETWORKDAYS(Lister!$D$20,Lister!$E$20,Lister!$D$7:$D$13),IF(AND(MONTH(F857)=7,MONTH(H857)=7),0)))),0),"")</f>
        <v/>
      </c>
      <c r="AC857" s="15" t="str">
        <f>IF(Ansøgning!U862="","",Ansøgning!U862)</f>
        <v/>
      </c>
      <c r="AD857" s="31" t="str">
        <f t="shared" si="94"/>
        <v/>
      </c>
      <c r="AE857" s="31" t="str">
        <f t="shared" si="95"/>
        <v/>
      </c>
      <c r="AF857" s="51" t="str">
        <f t="shared" si="96"/>
        <v/>
      </c>
      <c r="AG857" s="15" t="str">
        <f t="shared" si="97"/>
        <v/>
      </c>
    </row>
    <row r="858" spans="1:33" x14ac:dyDescent="0.25">
      <c r="A858" s="13" t="str">
        <f>IF(Ansøgning!A863="","",Ansøgning!A863)</f>
        <v/>
      </c>
      <c r="B858" s="13" t="str">
        <f>IF(Ansøgning!B863="","",Ansøgning!B863)</f>
        <v/>
      </c>
      <c r="C858" s="13" t="str">
        <f>IF(Ansøgning!C863="","",Ansøgning!C863)</f>
        <v/>
      </c>
      <c r="D858" s="13" t="str">
        <f>IF(Ansøgning!D863="","",Ansøgning!D863)</f>
        <v/>
      </c>
      <c r="E858" s="14" t="str">
        <f>IF(Ansøgning!E863="","",Ansøgning!E863)</f>
        <v/>
      </c>
      <c r="F858" s="16"/>
      <c r="G858" s="14" t="str">
        <f>IF(Ansøgning!F863="","",Ansøgning!F863)</f>
        <v/>
      </c>
      <c r="H858" s="16"/>
      <c r="I858" s="72" t="str">
        <f>IF(OR(F858="",H858=""),"",NETWORKDAYS(F858,H858,Lister!$D$7:$D$13))</f>
        <v/>
      </c>
      <c r="J858" s="53" t="str">
        <f>IF(Ansøgning!H863="","",Ansøgning!H863)</f>
        <v/>
      </c>
      <c r="K858" s="32" t="str">
        <f t="shared" si="91"/>
        <v/>
      </c>
      <c r="L858" s="31" t="str">
        <f>IF(Ansøgning!J863="","",Ansøgning!J863)</f>
        <v/>
      </c>
      <c r="M858" s="18"/>
      <c r="N858" s="31" t="str">
        <f>IF(Ansøgning!K863="","",Ansøgning!K863)</f>
        <v/>
      </c>
      <c r="O858" s="18"/>
      <c r="P858" s="15" t="str">
        <f>IF(Ansøgning!L863="","",Ansøgning!L863)</f>
        <v/>
      </c>
      <c r="Q858" s="46" t="str">
        <f t="shared" si="92"/>
        <v/>
      </c>
      <c r="R858" s="46"/>
      <c r="S858" s="101" t="str">
        <f>IF(Ansøgning!M863="","",Ansøgning!M863)</f>
        <v/>
      </c>
      <c r="T858" s="31" t="str">
        <f t="shared" si="93"/>
        <v/>
      </c>
      <c r="U858" s="102" t="str">
        <f>IF(Ansøgning!O863="","",Ansøgning!O863)</f>
        <v/>
      </c>
      <c r="V858" s="20"/>
      <c r="W858" s="102" t="str">
        <f>IF(Ansøgning!P863="","",Ansøgning!P863)</f>
        <v/>
      </c>
      <c r="X858" s="20"/>
      <c r="Y858" s="31" t="str">
        <f>IF(Ansøgning!Q863="","",Ansøgning!Q863)</f>
        <v/>
      </c>
      <c r="Z858" s="46" t="str">
        <f>IFERROR(MAX(IF(OR(V858="",X858=""),"",IF(AND(AND(MONTH(F858)&gt;=7,MONTH(F858)&lt;8),AND(MONTH(H858)&gt;=7,MONTH(H858)&lt;8)),(NETWORKDAYS(F858,H858,Lister!$D$7:$D$13)-V858)*T858/NETWORKDAYS(Lister!$D$19,Lister!$E$19,Lister!$D$7:$D$13),IF(AND(AND(MONTH(F858)&gt;=7,MONTH(F858)&lt;8),MONTH(H858)&gt;7),(NETWORKDAYS(F858,Lister!$E$19,Lister!$D$7:$D$13)-V858)*T858/NETWORKDAYS(Lister!$D$19,Lister!$E$19,Lister!$D$7:$D$13),IF(MONTH(F858)&gt;7,0)))),0),"")</f>
        <v/>
      </c>
      <c r="AA858" s="31" t="str">
        <f>IF(Ansøgning!R863="","",Ansøgning!R863)</f>
        <v/>
      </c>
      <c r="AB858" s="46" t="str">
        <f>IFERROR(MAX(IF(OR(V858="",X858=""),"",IF(AND(AND(MONTH(F858)&gt;=8,MONTH(F858)&lt;9),AND(MONTH(H858)&gt;=8,MONTH(H858)&lt;9)),(NETWORKDAYS(F858,H858,Lister!$D$7:$D$13)-X858)*T858/NETWORKDAYS(Lister!$D$20,Lister!$E$20,Lister!$D$7:$D$13),IF(AND(MONTH(F858)=7,MONTH(H858)=8),(NETWORKDAYS(Lister!$D$20,H858,Lister!$D$7:$D$13)-X858)*T858/NETWORKDAYS(Lister!$D$20,Lister!$E$20,Lister!$D$7:$D$13),IF(AND(MONTH(F858)=7,MONTH(H858)=7),0)))),0),"")</f>
        <v/>
      </c>
      <c r="AC858" s="15" t="str">
        <f>IF(Ansøgning!U863="","",Ansøgning!U863)</f>
        <v/>
      </c>
      <c r="AD858" s="31" t="str">
        <f t="shared" si="94"/>
        <v/>
      </c>
      <c r="AE858" s="31" t="str">
        <f t="shared" si="95"/>
        <v/>
      </c>
      <c r="AF858" s="51" t="str">
        <f t="shared" si="96"/>
        <v/>
      </c>
      <c r="AG858" s="15" t="str">
        <f t="shared" si="97"/>
        <v/>
      </c>
    </row>
    <row r="859" spans="1:33" x14ac:dyDescent="0.25">
      <c r="A859" s="13" t="str">
        <f>IF(Ansøgning!A864="","",Ansøgning!A864)</f>
        <v/>
      </c>
      <c r="B859" s="13" t="str">
        <f>IF(Ansøgning!B864="","",Ansøgning!B864)</f>
        <v/>
      </c>
      <c r="C859" s="13" t="str">
        <f>IF(Ansøgning!C864="","",Ansøgning!C864)</f>
        <v/>
      </c>
      <c r="D859" s="13" t="str">
        <f>IF(Ansøgning!D864="","",Ansøgning!D864)</f>
        <v/>
      </c>
      <c r="E859" s="14" t="str">
        <f>IF(Ansøgning!E864="","",Ansøgning!E864)</f>
        <v/>
      </c>
      <c r="F859" s="16"/>
      <c r="G859" s="14" t="str">
        <f>IF(Ansøgning!F864="","",Ansøgning!F864)</f>
        <v/>
      </c>
      <c r="H859" s="16"/>
      <c r="I859" s="72" t="str">
        <f>IF(OR(F859="",H859=""),"",NETWORKDAYS(F859,H859,Lister!$D$7:$D$13))</f>
        <v/>
      </c>
      <c r="J859" s="53" t="str">
        <f>IF(Ansøgning!H864="","",Ansøgning!H864)</f>
        <v/>
      </c>
      <c r="K859" s="32" t="str">
        <f t="shared" si="91"/>
        <v/>
      </c>
      <c r="L859" s="31" t="str">
        <f>IF(Ansøgning!J864="","",Ansøgning!J864)</f>
        <v/>
      </c>
      <c r="M859" s="18"/>
      <c r="N859" s="31" t="str">
        <f>IF(Ansøgning!K864="","",Ansøgning!K864)</f>
        <v/>
      </c>
      <c r="O859" s="18"/>
      <c r="P859" s="15" t="str">
        <f>IF(Ansøgning!L864="","",Ansøgning!L864)</f>
        <v/>
      </c>
      <c r="Q859" s="46" t="str">
        <f t="shared" si="92"/>
        <v/>
      </c>
      <c r="R859" s="46"/>
      <c r="S859" s="101" t="str">
        <f>IF(Ansøgning!M864="","",Ansøgning!M864)</f>
        <v/>
      </c>
      <c r="T859" s="31" t="str">
        <f t="shared" si="93"/>
        <v/>
      </c>
      <c r="U859" s="102" t="str">
        <f>IF(Ansøgning!O864="","",Ansøgning!O864)</f>
        <v/>
      </c>
      <c r="V859" s="20"/>
      <c r="W859" s="102" t="str">
        <f>IF(Ansøgning!P864="","",Ansøgning!P864)</f>
        <v/>
      </c>
      <c r="X859" s="20"/>
      <c r="Y859" s="31" t="str">
        <f>IF(Ansøgning!Q864="","",Ansøgning!Q864)</f>
        <v/>
      </c>
      <c r="Z859" s="46" t="str">
        <f>IFERROR(MAX(IF(OR(V859="",X859=""),"",IF(AND(AND(MONTH(F859)&gt;=7,MONTH(F859)&lt;8),AND(MONTH(H859)&gt;=7,MONTH(H859)&lt;8)),(NETWORKDAYS(F859,H859,Lister!$D$7:$D$13)-V859)*T859/NETWORKDAYS(Lister!$D$19,Lister!$E$19,Lister!$D$7:$D$13),IF(AND(AND(MONTH(F859)&gt;=7,MONTH(F859)&lt;8),MONTH(H859)&gt;7),(NETWORKDAYS(F859,Lister!$E$19,Lister!$D$7:$D$13)-V859)*T859/NETWORKDAYS(Lister!$D$19,Lister!$E$19,Lister!$D$7:$D$13),IF(MONTH(F859)&gt;7,0)))),0),"")</f>
        <v/>
      </c>
      <c r="AA859" s="31" t="str">
        <f>IF(Ansøgning!R864="","",Ansøgning!R864)</f>
        <v/>
      </c>
      <c r="AB859" s="46" t="str">
        <f>IFERROR(MAX(IF(OR(V859="",X859=""),"",IF(AND(AND(MONTH(F859)&gt;=8,MONTH(F859)&lt;9),AND(MONTH(H859)&gt;=8,MONTH(H859)&lt;9)),(NETWORKDAYS(F859,H859,Lister!$D$7:$D$13)-X859)*T859/NETWORKDAYS(Lister!$D$20,Lister!$E$20,Lister!$D$7:$D$13),IF(AND(MONTH(F859)=7,MONTH(H859)=8),(NETWORKDAYS(Lister!$D$20,H859,Lister!$D$7:$D$13)-X859)*T859/NETWORKDAYS(Lister!$D$20,Lister!$E$20,Lister!$D$7:$D$13),IF(AND(MONTH(F859)=7,MONTH(H859)=7),0)))),0),"")</f>
        <v/>
      </c>
      <c r="AC859" s="15" t="str">
        <f>IF(Ansøgning!U864="","",Ansøgning!U864)</f>
        <v/>
      </c>
      <c r="AD859" s="31" t="str">
        <f t="shared" si="94"/>
        <v/>
      </c>
      <c r="AE859" s="31" t="str">
        <f t="shared" si="95"/>
        <v/>
      </c>
      <c r="AF859" s="51" t="str">
        <f t="shared" si="96"/>
        <v/>
      </c>
      <c r="AG859" s="15" t="str">
        <f t="shared" si="97"/>
        <v/>
      </c>
    </row>
    <row r="860" spans="1:33" x14ac:dyDescent="0.25">
      <c r="A860" s="13" t="str">
        <f>IF(Ansøgning!A865="","",Ansøgning!A865)</f>
        <v/>
      </c>
      <c r="B860" s="13" t="str">
        <f>IF(Ansøgning!B865="","",Ansøgning!B865)</f>
        <v/>
      </c>
      <c r="C860" s="13" t="str">
        <f>IF(Ansøgning!C865="","",Ansøgning!C865)</f>
        <v/>
      </c>
      <c r="D860" s="13" t="str">
        <f>IF(Ansøgning!D865="","",Ansøgning!D865)</f>
        <v/>
      </c>
      <c r="E860" s="14" t="str">
        <f>IF(Ansøgning!E865="","",Ansøgning!E865)</f>
        <v/>
      </c>
      <c r="F860" s="16"/>
      <c r="G860" s="14" t="str">
        <f>IF(Ansøgning!F865="","",Ansøgning!F865)</f>
        <v/>
      </c>
      <c r="H860" s="16"/>
      <c r="I860" s="72" t="str">
        <f>IF(OR(F860="",H860=""),"",NETWORKDAYS(F860,H860,Lister!$D$7:$D$13))</f>
        <v/>
      </c>
      <c r="J860" s="53" t="str">
        <f>IF(Ansøgning!H865="","",Ansøgning!H865)</f>
        <v/>
      </c>
      <c r="K860" s="32" t="str">
        <f t="shared" si="91"/>
        <v/>
      </c>
      <c r="L860" s="31" t="str">
        <f>IF(Ansøgning!J865="","",Ansøgning!J865)</f>
        <v/>
      </c>
      <c r="M860" s="18"/>
      <c r="N860" s="31" t="str">
        <f>IF(Ansøgning!K865="","",Ansøgning!K865)</f>
        <v/>
      </c>
      <c r="O860" s="18"/>
      <c r="P860" s="15" t="str">
        <f>IF(Ansøgning!L865="","",Ansøgning!L865)</f>
        <v/>
      </c>
      <c r="Q860" s="46" t="str">
        <f t="shared" si="92"/>
        <v/>
      </c>
      <c r="R860" s="46"/>
      <c r="S860" s="101" t="str">
        <f>IF(Ansøgning!M865="","",Ansøgning!M865)</f>
        <v/>
      </c>
      <c r="T860" s="31" t="str">
        <f t="shared" si="93"/>
        <v/>
      </c>
      <c r="U860" s="102" t="str">
        <f>IF(Ansøgning!O865="","",Ansøgning!O865)</f>
        <v/>
      </c>
      <c r="V860" s="20"/>
      <c r="W860" s="102" t="str">
        <f>IF(Ansøgning!P865="","",Ansøgning!P865)</f>
        <v/>
      </c>
      <c r="X860" s="20"/>
      <c r="Y860" s="31" t="str">
        <f>IF(Ansøgning!Q865="","",Ansøgning!Q865)</f>
        <v/>
      </c>
      <c r="Z860" s="46" t="str">
        <f>IFERROR(MAX(IF(OR(V860="",X860=""),"",IF(AND(AND(MONTH(F860)&gt;=7,MONTH(F860)&lt;8),AND(MONTH(H860)&gt;=7,MONTH(H860)&lt;8)),(NETWORKDAYS(F860,H860,Lister!$D$7:$D$13)-V860)*T860/NETWORKDAYS(Lister!$D$19,Lister!$E$19,Lister!$D$7:$D$13),IF(AND(AND(MONTH(F860)&gt;=7,MONTH(F860)&lt;8),MONTH(H860)&gt;7),(NETWORKDAYS(F860,Lister!$E$19,Lister!$D$7:$D$13)-V860)*T860/NETWORKDAYS(Lister!$D$19,Lister!$E$19,Lister!$D$7:$D$13),IF(MONTH(F860)&gt;7,0)))),0),"")</f>
        <v/>
      </c>
      <c r="AA860" s="31" t="str">
        <f>IF(Ansøgning!R865="","",Ansøgning!R865)</f>
        <v/>
      </c>
      <c r="AB860" s="46" t="str">
        <f>IFERROR(MAX(IF(OR(V860="",X860=""),"",IF(AND(AND(MONTH(F860)&gt;=8,MONTH(F860)&lt;9),AND(MONTH(H860)&gt;=8,MONTH(H860)&lt;9)),(NETWORKDAYS(F860,H860,Lister!$D$7:$D$13)-X860)*T860/NETWORKDAYS(Lister!$D$20,Lister!$E$20,Lister!$D$7:$D$13),IF(AND(MONTH(F860)=7,MONTH(H860)=8),(NETWORKDAYS(Lister!$D$20,H860,Lister!$D$7:$D$13)-X860)*T860/NETWORKDAYS(Lister!$D$20,Lister!$E$20,Lister!$D$7:$D$13),IF(AND(MONTH(F860)=7,MONTH(H860)=7),0)))),0),"")</f>
        <v/>
      </c>
      <c r="AC860" s="15" t="str">
        <f>IF(Ansøgning!U865="","",Ansøgning!U865)</f>
        <v/>
      </c>
      <c r="AD860" s="31" t="str">
        <f t="shared" si="94"/>
        <v/>
      </c>
      <c r="AE860" s="31" t="str">
        <f t="shared" si="95"/>
        <v/>
      </c>
      <c r="AF860" s="51" t="str">
        <f t="shared" si="96"/>
        <v/>
      </c>
      <c r="AG860" s="15" t="str">
        <f t="shared" si="97"/>
        <v/>
      </c>
    </row>
    <row r="861" spans="1:33" x14ac:dyDescent="0.25">
      <c r="A861" s="13" t="str">
        <f>IF(Ansøgning!A866="","",Ansøgning!A866)</f>
        <v/>
      </c>
      <c r="B861" s="13" t="str">
        <f>IF(Ansøgning!B866="","",Ansøgning!B866)</f>
        <v/>
      </c>
      <c r="C861" s="13" t="str">
        <f>IF(Ansøgning!C866="","",Ansøgning!C866)</f>
        <v/>
      </c>
      <c r="D861" s="13" t="str">
        <f>IF(Ansøgning!D866="","",Ansøgning!D866)</f>
        <v/>
      </c>
      <c r="E861" s="14" t="str">
        <f>IF(Ansøgning!E866="","",Ansøgning!E866)</f>
        <v/>
      </c>
      <c r="F861" s="16"/>
      <c r="G861" s="14" t="str">
        <f>IF(Ansøgning!F866="","",Ansøgning!F866)</f>
        <v/>
      </c>
      <c r="H861" s="16"/>
      <c r="I861" s="72" t="str">
        <f>IF(OR(F861="",H861=""),"",NETWORKDAYS(F861,H861,Lister!$D$7:$D$13))</f>
        <v/>
      </c>
      <c r="J861" s="53" t="str">
        <f>IF(Ansøgning!H866="","",Ansøgning!H866)</f>
        <v/>
      </c>
      <c r="K861" s="32" t="str">
        <f t="shared" si="91"/>
        <v/>
      </c>
      <c r="L861" s="31" t="str">
        <f>IF(Ansøgning!J866="","",Ansøgning!J866)</f>
        <v/>
      </c>
      <c r="M861" s="18"/>
      <c r="N861" s="31" t="str">
        <f>IF(Ansøgning!K866="","",Ansøgning!K866)</f>
        <v/>
      </c>
      <c r="O861" s="18"/>
      <c r="P861" s="15" t="str">
        <f>IF(Ansøgning!L866="","",Ansøgning!L866)</f>
        <v/>
      </c>
      <c r="Q861" s="46" t="str">
        <f t="shared" si="92"/>
        <v/>
      </c>
      <c r="R861" s="46"/>
      <c r="S861" s="101" t="str">
        <f>IF(Ansøgning!M866="","",Ansøgning!M866)</f>
        <v/>
      </c>
      <c r="T861" s="31" t="str">
        <f t="shared" si="93"/>
        <v/>
      </c>
      <c r="U861" s="102" t="str">
        <f>IF(Ansøgning!O866="","",Ansøgning!O866)</f>
        <v/>
      </c>
      <c r="V861" s="20"/>
      <c r="W861" s="102" t="str">
        <f>IF(Ansøgning!P866="","",Ansøgning!P866)</f>
        <v/>
      </c>
      <c r="X861" s="20"/>
      <c r="Y861" s="31" t="str">
        <f>IF(Ansøgning!Q866="","",Ansøgning!Q866)</f>
        <v/>
      </c>
      <c r="Z861" s="46" t="str">
        <f>IFERROR(MAX(IF(OR(V861="",X861=""),"",IF(AND(AND(MONTH(F861)&gt;=7,MONTH(F861)&lt;8),AND(MONTH(H861)&gt;=7,MONTH(H861)&lt;8)),(NETWORKDAYS(F861,H861,Lister!$D$7:$D$13)-V861)*T861/NETWORKDAYS(Lister!$D$19,Lister!$E$19,Lister!$D$7:$D$13),IF(AND(AND(MONTH(F861)&gt;=7,MONTH(F861)&lt;8),MONTH(H861)&gt;7),(NETWORKDAYS(F861,Lister!$E$19,Lister!$D$7:$D$13)-V861)*T861/NETWORKDAYS(Lister!$D$19,Lister!$E$19,Lister!$D$7:$D$13),IF(MONTH(F861)&gt;7,0)))),0),"")</f>
        <v/>
      </c>
      <c r="AA861" s="31" t="str">
        <f>IF(Ansøgning!R866="","",Ansøgning!R866)</f>
        <v/>
      </c>
      <c r="AB861" s="46" t="str">
        <f>IFERROR(MAX(IF(OR(V861="",X861=""),"",IF(AND(AND(MONTH(F861)&gt;=8,MONTH(F861)&lt;9),AND(MONTH(H861)&gt;=8,MONTH(H861)&lt;9)),(NETWORKDAYS(F861,H861,Lister!$D$7:$D$13)-X861)*T861/NETWORKDAYS(Lister!$D$20,Lister!$E$20,Lister!$D$7:$D$13),IF(AND(MONTH(F861)=7,MONTH(H861)=8),(NETWORKDAYS(Lister!$D$20,H861,Lister!$D$7:$D$13)-X861)*T861/NETWORKDAYS(Lister!$D$20,Lister!$E$20,Lister!$D$7:$D$13),IF(AND(MONTH(F861)=7,MONTH(H861)=7),0)))),0),"")</f>
        <v/>
      </c>
      <c r="AC861" s="15" t="str">
        <f>IF(Ansøgning!U866="","",Ansøgning!U866)</f>
        <v/>
      </c>
      <c r="AD861" s="31" t="str">
        <f t="shared" si="94"/>
        <v/>
      </c>
      <c r="AE861" s="31" t="str">
        <f t="shared" si="95"/>
        <v/>
      </c>
      <c r="AF861" s="51" t="str">
        <f t="shared" si="96"/>
        <v/>
      </c>
      <c r="AG861" s="15" t="str">
        <f t="shared" si="97"/>
        <v/>
      </c>
    </row>
    <row r="862" spans="1:33" x14ac:dyDescent="0.25">
      <c r="A862" s="13" t="str">
        <f>IF(Ansøgning!A867="","",Ansøgning!A867)</f>
        <v/>
      </c>
      <c r="B862" s="13" t="str">
        <f>IF(Ansøgning!B867="","",Ansøgning!B867)</f>
        <v/>
      </c>
      <c r="C862" s="13" t="str">
        <f>IF(Ansøgning!C867="","",Ansøgning!C867)</f>
        <v/>
      </c>
      <c r="D862" s="13" t="str">
        <f>IF(Ansøgning!D867="","",Ansøgning!D867)</f>
        <v/>
      </c>
      <c r="E862" s="14" t="str">
        <f>IF(Ansøgning!E867="","",Ansøgning!E867)</f>
        <v/>
      </c>
      <c r="F862" s="16"/>
      <c r="G862" s="14" t="str">
        <f>IF(Ansøgning!F867="","",Ansøgning!F867)</f>
        <v/>
      </c>
      <c r="H862" s="16"/>
      <c r="I862" s="72" t="str">
        <f>IF(OR(F862="",H862=""),"",NETWORKDAYS(F862,H862,Lister!$D$7:$D$13))</f>
        <v/>
      </c>
      <c r="J862" s="53" t="str">
        <f>IF(Ansøgning!H867="","",Ansøgning!H867)</f>
        <v/>
      </c>
      <c r="K862" s="32" t="str">
        <f t="shared" si="91"/>
        <v/>
      </c>
      <c r="L862" s="31" t="str">
        <f>IF(Ansøgning!J867="","",Ansøgning!J867)</f>
        <v/>
      </c>
      <c r="M862" s="18"/>
      <c r="N862" s="31" t="str">
        <f>IF(Ansøgning!K867="","",Ansøgning!K867)</f>
        <v/>
      </c>
      <c r="O862" s="18"/>
      <c r="P862" s="15" t="str">
        <f>IF(Ansøgning!L867="","",Ansøgning!L867)</f>
        <v/>
      </c>
      <c r="Q862" s="46" t="str">
        <f t="shared" si="92"/>
        <v/>
      </c>
      <c r="R862" s="46"/>
      <c r="S862" s="101" t="str">
        <f>IF(Ansøgning!M867="","",Ansøgning!M867)</f>
        <v/>
      </c>
      <c r="T862" s="31" t="str">
        <f t="shared" si="93"/>
        <v/>
      </c>
      <c r="U862" s="102" t="str">
        <f>IF(Ansøgning!O867="","",Ansøgning!O867)</f>
        <v/>
      </c>
      <c r="V862" s="20"/>
      <c r="W862" s="102" t="str">
        <f>IF(Ansøgning!P867="","",Ansøgning!P867)</f>
        <v/>
      </c>
      <c r="X862" s="20"/>
      <c r="Y862" s="31" t="str">
        <f>IF(Ansøgning!Q867="","",Ansøgning!Q867)</f>
        <v/>
      </c>
      <c r="Z862" s="46" t="str">
        <f>IFERROR(MAX(IF(OR(V862="",X862=""),"",IF(AND(AND(MONTH(F862)&gt;=7,MONTH(F862)&lt;8),AND(MONTH(H862)&gt;=7,MONTH(H862)&lt;8)),(NETWORKDAYS(F862,H862,Lister!$D$7:$D$13)-V862)*T862/NETWORKDAYS(Lister!$D$19,Lister!$E$19,Lister!$D$7:$D$13),IF(AND(AND(MONTH(F862)&gt;=7,MONTH(F862)&lt;8),MONTH(H862)&gt;7),(NETWORKDAYS(F862,Lister!$E$19,Lister!$D$7:$D$13)-V862)*T862/NETWORKDAYS(Lister!$D$19,Lister!$E$19,Lister!$D$7:$D$13),IF(MONTH(F862)&gt;7,0)))),0),"")</f>
        <v/>
      </c>
      <c r="AA862" s="31" t="str">
        <f>IF(Ansøgning!R867="","",Ansøgning!R867)</f>
        <v/>
      </c>
      <c r="AB862" s="46" t="str">
        <f>IFERROR(MAX(IF(OR(V862="",X862=""),"",IF(AND(AND(MONTH(F862)&gt;=8,MONTH(F862)&lt;9),AND(MONTH(H862)&gt;=8,MONTH(H862)&lt;9)),(NETWORKDAYS(F862,H862,Lister!$D$7:$D$13)-X862)*T862/NETWORKDAYS(Lister!$D$20,Lister!$E$20,Lister!$D$7:$D$13),IF(AND(MONTH(F862)=7,MONTH(H862)=8),(NETWORKDAYS(Lister!$D$20,H862,Lister!$D$7:$D$13)-X862)*T862/NETWORKDAYS(Lister!$D$20,Lister!$E$20,Lister!$D$7:$D$13),IF(AND(MONTH(F862)=7,MONTH(H862)=7),0)))),0),"")</f>
        <v/>
      </c>
      <c r="AC862" s="15" t="str">
        <f>IF(Ansøgning!U867="","",Ansøgning!U867)</f>
        <v/>
      </c>
      <c r="AD862" s="31" t="str">
        <f t="shared" si="94"/>
        <v/>
      </c>
      <c r="AE862" s="31" t="str">
        <f t="shared" si="95"/>
        <v/>
      </c>
      <c r="AF862" s="51" t="str">
        <f t="shared" si="96"/>
        <v/>
      </c>
      <c r="AG862" s="15" t="str">
        <f t="shared" si="97"/>
        <v/>
      </c>
    </row>
    <row r="863" spans="1:33" x14ac:dyDescent="0.25">
      <c r="A863" s="13" t="str">
        <f>IF(Ansøgning!A868="","",Ansøgning!A868)</f>
        <v/>
      </c>
      <c r="B863" s="13" t="str">
        <f>IF(Ansøgning!B868="","",Ansøgning!B868)</f>
        <v/>
      </c>
      <c r="C863" s="13" t="str">
        <f>IF(Ansøgning!C868="","",Ansøgning!C868)</f>
        <v/>
      </c>
      <c r="D863" s="13" t="str">
        <f>IF(Ansøgning!D868="","",Ansøgning!D868)</f>
        <v/>
      </c>
      <c r="E863" s="14" t="str">
        <f>IF(Ansøgning!E868="","",Ansøgning!E868)</f>
        <v/>
      </c>
      <c r="F863" s="16"/>
      <c r="G863" s="14" t="str">
        <f>IF(Ansøgning!F868="","",Ansøgning!F868)</f>
        <v/>
      </c>
      <c r="H863" s="16"/>
      <c r="I863" s="72" t="str">
        <f>IF(OR(F863="",H863=""),"",NETWORKDAYS(F863,H863,Lister!$D$7:$D$13))</f>
        <v/>
      </c>
      <c r="J863" s="53" t="str">
        <f>IF(Ansøgning!H868="","",Ansøgning!H868)</f>
        <v/>
      </c>
      <c r="K863" s="32" t="str">
        <f t="shared" si="91"/>
        <v/>
      </c>
      <c r="L863" s="31" t="str">
        <f>IF(Ansøgning!J868="","",Ansøgning!J868)</f>
        <v/>
      </c>
      <c r="M863" s="18"/>
      <c r="N863" s="31" t="str">
        <f>IF(Ansøgning!K868="","",Ansøgning!K868)</f>
        <v/>
      </c>
      <c r="O863" s="18"/>
      <c r="P863" s="15" t="str">
        <f>IF(Ansøgning!L868="","",Ansøgning!L868)</f>
        <v/>
      </c>
      <c r="Q863" s="46" t="str">
        <f t="shared" si="92"/>
        <v/>
      </c>
      <c r="R863" s="46"/>
      <c r="S863" s="101" t="str">
        <f>IF(Ansøgning!M868="","",Ansøgning!M868)</f>
        <v/>
      </c>
      <c r="T863" s="31" t="str">
        <f t="shared" si="93"/>
        <v/>
      </c>
      <c r="U863" s="102" t="str">
        <f>IF(Ansøgning!O868="","",Ansøgning!O868)</f>
        <v/>
      </c>
      <c r="V863" s="20"/>
      <c r="W863" s="102" t="str">
        <f>IF(Ansøgning!P868="","",Ansøgning!P868)</f>
        <v/>
      </c>
      <c r="X863" s="20"/>
      <c r="Y863" s="31" t="str">
        <f>IF(Ansøgning!Q868="","",Ansøgning!Q868)</f>
        <v/>
      </c>
      <c r="Z863" s="46" t="str">
        <f>IFERROR(MAX(IF(OR(V863="",X863=""),"",IF(AND(AND(MONTH(F863)&gt;=7,MONTH(F863)&lt;8),AND(MONTH(H863)&gt;=7,MONTH(H863)&lt;8)),(NETWORKDAYS(F863,H863,Lister!$D$7:$D$13)-V863)*T863/NETWORKDAYS(Lister!$D$19,Lister!$E$19,Lister!$D$7:$D$13),IF(AND(AND(MONTH(F863)&gt;=7,MONTH(F863)&lt;8),MONTH(H863)&gt;7),(NETWORKDAYS(F863,Lister!$E$19,Lister!$D$7:$D$13)-V863)*T863/NETWORKDAYS(Lister!$D$19,Lister!$E$19,Lister!$D$7:$D$13),IF(MONTH(F863)&gt;7,0)))),0),"")</f>
        <v/>
      </c>
      <c r="AA863" s="31" t="str">
        <f>IF(Ansøgning!R868="","",Ansøgning!R868)</f>
        <v/>
      </c>
      <c r="AB863" s="46" t="str">
        <f>IFERROR(MAX(IF(OR(V863="",X863=""),"",IF(AND(AND(MONTH(F863)&gt;=8,MONTH(F863)&lt;9),AND(MONTH(H863)&gt;=8,MONTH(H863)&lt;9)),(NETWORKDAYS(F863,H863,Lister!$D$7:$D$13)-X863)*T863/NETWORKDAYS(Lister!$D$20,Lister!$E$20,Lister!$D$7:$D$13),IF(AND(MONTH(F863)=7,MONTH(H863)=8),(NETWORKDAYS(Lister!$D$20,H863,Lister!$D$7:$D$13)-X863)*T863/NETWORKDAYS(Lister!$D$20,Lister!$E$20,Lister!$D$7:$D$13),IF(AND(MONTH(F863)=7,MONTH(H863)=7),0)))),0),"")</f>
        <v/>
      </c>
      <c r="AC863" s="15" t="str">
        <f>IF(Ansøgning!U868="","",Ansøgning!U868)</f>
        <v/>
      </c>
      <c r="AD863" s="31" t="str">
        <f t="shared" si="94"/>
        <v/>
      </c>
      <c r="AE863" s="31" t="str">
        <f t="shared" si="95"/>
        <v/>
      </c>
      <c r="AF863" s="51" t="str">
        <f t="shared" si="96"/>
        <v/>
      </c>
      <c r="AG863" s="15" t="str">
        <f t="shared" si="97"/>
        <v/>
      </c>
    </row>
    <row r="864" spans="1:33" x14ac:dyDescent="0.25">
      <c r="A864" s="13" t="str">
        <f>IF(Ansøgning!A869="","",Ansøgning!A869)</f>
        <v/>
      </c>
      <c r="B864" s="13" t="str">
        <f>IF(Ansøgning!B869="","",Ansøgning!B869)</f>
        <v/>
      </c>
      <c r="C864" s="13" t="str">
        <f>IF(Ansøgning!C869="","",Ansøgning!C869)</f>
        <v/>
      </c>
      <c r="D864" s="13" t="str">
        <f>IF(Ansøgning!D869="","",Ansøgning!D869)</f>
        <v/>
      </c>
      <c r="E864" s="14" t="str">
        <f>IF(Ansøgning!E869="","",Ansøgning!E869)</f>
        <v/>
      </c>
      <c r="F864" s="16"/>
      <c r="G864" s="14" t="str">
        <f>IF(Ansøgning!F869="","",Ansøgning!F869)</f>
        <v/>
      </c>
      <c r="H864" s="16"/>
      <c r="I864" s="72" t="str">
        <f>IF(OR(F864="",H864=""),"",NETWORKDAYS(F864,H864,Lister!$D$7:$D$13))</f>
        <v/>
      </c>
      <c r="J864" s="53" t="str">
        <f>IF(Ansøgning!H869="","",Ansøgning!H869)</f>
        <v/>
      </c>
      <c r="K864" s="32" t="str">
        <f t="shared" si="91"/>
        <v/>
      </c>
      <c r="L864" s="31" t="str">
        <f>IF(Ansøgning!J869="","",Ansøgning!J869)</f>
        <v/>
      </c>
      <c r="M864" s="18"/>
      <c r="N864" s="31" t="str">
        <f>IF(Ansøgning!K869="","",Ansøgning!K869)</f>
        <v/>
      </c>
      <c r="O864" s="18"/>
      <c r="P864" s="15" t="str">
        <f>IF(Ansøgning!L869="","",Ansøgning!L869)</f>
        <v/>
      </c>
      <c r="Q864" s="46" t="str">
        <f t="shared" si="92"/>
        <v/>
      </c>
      <c r="R864" s="46"/>
      <c r="S864" s="101" t="str">
        <f>IF(Ansøgning!M869="","",Ansøgning!M869)</f>
        <v/>
      </c>
      <c r="T864" s="31" t="str">
        <f t="shared" si="93"/>
        <v/>
      </c>
      <c r="U864" s="102" t="str">
        <f>IF(Ansøgning!O869="","",Ansøgning!O869)</f>
        <v/>
      </c>
      <c r="V864" s="20"/>
      <c r="W864" s="102" t="str">
        <f>IF(Ansøgning!P869="","",Ansøgning!P869)</f>
        <v/>
      </c>
      <c r="X864" s="20"/>
      <c r="Y864" s="31" t="str">
        <f>IF(Ansøgning!Q869="","",Ansøgning!Q869)</f>
        <v/>
      </c>
      <c r="Z864" s="46" t="str">
        <f>IFERROR(MAX(IF(OR(V864="",X864=""),"",IF(AND(AND(MONTH(F864)&gt;=7,MONTH(F864)&lt;8),AND(MONTH(H864)&gt;=7,MONTH(H864)&lt;8)),(NETWORKDAYS(F864,H864,Lister!$D$7:$D$13)-V864)*T864/NETWORKDAYS(Lister!$D$19,Lister!$E$19,Lister!$D$7:$D$13),IF(AND(AND(MONTH(F864)&gt;=7,MONTH(F864)&lt;8),MONTH(H864)&gt;7),(NETWORKDAYS(F864,Lister!$E$19,Lister!$D$7:$D$13)-V864)*T864/NETWORKDAYS(Lister!$D$19,Lister!$E$19,Lister!$D$7:$D$13),IF(MONTH(F864)&gt;7,0)))),0),"")</f>
        <v/>
      </c>
      <c r="AA864" s="31" t="str">
        <f>IF(Ansøgning!R869="","",Ansøgning!R869)</f>
        <v/>
      </c>
      <c r="AB864" s="46" t="str">
        <f>IFERROR(MAX(IF(OR(V864="",X864=""),"",IF(AND(AND(MONTH(F864)&gt;=8,MONTH(F864)&lt;9),AND(MONTH(H864)&gt;=8,MONTH(H864)&lt;9)),(NETWORKDAYS(F864,H864,Lister!$D$7:$D$13)-X864)*T864/NETWORKDAYS(Lister!$D$20,Lister!$E$20,Lister!$D$7:$D$13),IF(AND(MONTH(F864)=7,MONTH(H864)=8),(NETWORKDAYS(Lister!$D$20,H864,Lister!$D$7:$D$13)-X864)*T864/NETWORKDAYS(Lister!$D$20,Lister!$E$20,Lister!$D$7:$D$13),IF(AND(MONTH(F864)=7,MONTH(H864)=7),0)))),0),"")</f>
        <v/>
      </c>
      <c r="AC864" s="15" t="str">
        <f>IF(Ansøgning!U869="","",Ansøgning!U869)</f>
        <v/>
      </c>
      <c r="AD864" s="31" t="str">
        <f t="shared" si="94"/>
        <v/>
      </c>
      <c r="AE864" s="31" t="str">
        <f t="shared" si="95"/>
        <v/>
      </c>
      <c r="AF864" s="51" t="str">
        <f t="shared" si="96"/>
        <v/>
      </c>
      <c r="AG864" s="15" t="str">
        <f t="shared" si="97"/>
        <v/>
      </c>
    </row>
    <row r="865" spans="1:33" x14ac:dyDescent="0.25">
      <c r="A865" s="13" t="str">
        <f>IF(Ansøgning!A870="","",Ansøgning!A870)</f>
        <v/>
      </c>
      <c r="B865" s="13" t="str">
        <f>IF(Ansøgning!B870="","",Ansøgning!B870)</f>
        <v/>
      </c>
      <c r="C865" s="13" t="str">
        <f>IF(Ansøgning!C870="","",Ansøgning!C870)</f>
        <v/>
      </c>
      <c r="D865" s="13" t="str">
        <f>IF(Ansøgning!D870="","",Ansøgning!D870)</f>
        <v/>
      </c>
      <c r="E865" s="14" t="str">
        <f>IF(Ansøgning!E870="","",Ansøgning!E870)</f>
        <v/>
      </c>
      <c r="F865" s="16"/>
      <c r="G865" s="14" t="str">
        <f>IF(Ansøgning!F870="","",Ansøgning!F870)</f>
        <v/>
      </c>
      <c r="H865" s="16"/>
      <c r="I865" s="72" t="str">
        <f>IF(OR(F865="",H865=""),"",NETWORKDAYS(F865,H865,Lister!$D$7:$D$13))</f>
        <v/>
      </c>
      <c r="J865" s="53" t="str">
        <f>IF(Ansøgning!H870="","",Ansøgning!H870)</f>
        <v/>
      </c>
      <c r="K865" s="32" t="str">
        <f t="shared" si="91"/>
        <v/>
      </c>
      <c r="L865" s="31" t="str">
        <f>IF(Ansøgning!J870="","",Ansøgning!J870)</f>
        <v/>
      </c>
      <c r="M865" s="18"/>
      <c r="N865" s="31" t="str">
        <f>IF(Ansøgning!K870="","",Ansøgning!K870)</f>
        <v/>
      </c>
      <c r="O865" s="18"/>
      <c r="P865" s="15" t="str">
        <f>IF(Ansøgning!L870="","",Ansøgning!L870)</f>
        <v/>
      </c>
      <c r="Q865" s="46" t="str">
        <f t="shared" si="92"/>
        <v/>
      </c>
      <c r="R865" s="46"/>
      <c r="S865" s="101" t="str">
        <f>IF(Ansøgning!M870="","",Ansøgning!M870)</f>
        <v/>
      </c>
      <c r="T865" s="31" t="str">
        <f t="shared" si="93"/>
        <v/>
      </c>
      <c r="U865" s="102" t="str">
        <f>IF(Ansøgning!O870="","",Ansøgning!O870)</f>
        <v/>
      </c>
      <c r="V865" s="20"/>
      <c r="W865" s="102" t="str">
        <f>IF(Ansøgning!P870="","",Ansøgning!P870)</f>
        <v/>
      </c>
      <c r="X865" s="20"/>
      <c r="Y865" s="31" t="str">
        <f>IF(Ansøgning!Q870="","",Ansøgning!Q870)</f>
        <v/>
      </c>
      <c r="Z865" s="46" t="str">
        <f>IFERROR(MAX(IF(OR(V865="",X865=""),"",IF(AND(AND(MONTH(F865)&gt;=7,MONTH(F865)&lt;8),AND(MONTH(H865)&gt;=7,MONTH(H865)&lt;8)),(NETWORKDAYS(F865,H865,Lister!$D$7:$D$13)-V865)*T865/NETWORKDAYS(Lister!$D$19,Lister!$E$19,Lister!$D$7:$D$13),IF(AND(AND(MONTH(F865)&gt;=7,MONTH(F865)&lt;8),MONTH(H865)&gt;7),(NETWORKDAYS(F865,Lister!$E$19,Lister!$D$7:$D$13)-V865)*T865/NETWORKDAYS(Lister!$D$19,Lister!$E$19,Lister!$D$7:$D$13),IF(MONTH(F865)&gt;7,0)))),0),"")</f>
        <v/>
      </c>
      <c r="AA865" s="31" t="str">
        <f>IF(Ansøgning!R870="","",Ansøgning!R870)</f>
        <v/>
      </c>
      <c r="AB865" s="46" t="str">
        <f>IFERROR(MAX(IF(OR(V865="",X865=""),"",IF(AND(AND(MONTH(F865)&gt;=8,MONTH(F865)&lt;9),AND(MONTH(H865)&gt;=8,MONTH(H865)&lt;9)),(NETWORKDAYS(F865,H865,Lister!$D$7:$D$13)-X865)*T865/NETWORKDAYS(Lister!$D$20,Lister!$E$20,Lister!$D$7:$D$13),IF(AND(MONTH(F865)=7,MONTH(H865)=8),(NETWORKDAYS(Lister!$D$20,H865,Lister!$D$7:$D$13)-X865)*T865/NETWORKDAYS(Lister!$D$20,Lister!$E$20,Lister!$D$7:$D$13),IF(AND(MONTH(F865)=7,MONTH(H865)=7),0)))),0),"")</f>
        <v/>
      </c>
      <c r="AC865" s="15" t="str">
        <f>IF(Ansøgning!U870="","",Ansøgning!U870)</f>
        <v/>
      </c>
      <c r="AD865" s="31" t="str">
        <f t="shared" si="94"/>
        <v/>
      </c>
      <c r="AE865" s="31" t="str">
        <f t="shared" si="95"/>
        <v/>
      </c>
      <c r="AF865" s="51" t="str">
        <f t="shared" si="96"/>
        <v/>
      </c>
      <c r="AG865" s="15" t="str">
        <f t="shared" si="97"/>
        <v/>
      </c>
    </row>
    <row r="866" spans="1:33" x14ac:dyDescent="0.25">
      <c r="A866" s="13" t="str">
        <f>IF(Ansøgning!A871="","",Ansøgning!A871)</f>
        <v/>
      </c>
      <c r="B866" s="13" t="str">
        <f>IF(Ansøgning!B871="","",Ansøgning!B871)</f>
        <v/>
      </c>
      <c r="C866" s="13" t="str">
        <f>IF(Ansøgning!C871="","",Ansøgning!C871)</f>
        <v/>
      </c>
      <c r="D866" s="13" t="str">
        <f>IF(Ansøgning!D871="","",Ansøgning!D871)</f>
        <v/>
      </c>
      <c r="E866" s="14" t="str">
        <f>IF(Ansøgning!E871="","",Ansøgning!E871)</f>
        <v/>
      </c>
      <c r="F866" s="16"/>
      <c r="G866" s="14" t="str">
        <f>IF(Ansøgning!F871="","",Ansøgning!F871)</f>
        <v/>
      </c>
      <c r="H866" s="16"/>
      <c r="I866" s="72" t="str">
        <f>IF(OR(F866="",H866=""),"",NETWORKDAYS(F866,H866,Lister!$D$7:$D$13))</f>
        <v/>
      </c>
      <c r="J866" s="53" t="str">
        <f>IF(Ansøgning!H871="","",Ansøgning!H871)</f>
        <v/>
      </c>
      <c r="K866" s="32" t="str">
        <f t="shared" si="91"/>
        <v/>
      </c>
      <c r="L866" s="31" t="str">
        <f>IF(Ansøgning!J871="","",Ansøgning!J871)</f>
        <v/>
      </c>
      <c r="M866" s="18"/>
      <c r="N866" s="31" t="str">
        <f>IF(Ansøgning!K871="","",Ansøgning!K871)</f>
        <v/>
      </c>
      <c r="O866" s="18"/>
      <c r="P866" s="15" t="str">
        <f>IF(Ansøgning!L871="","",Ansøgning!L871)</f>
        <v/>
      </c>
      <c r="Q866" s="46" t="str">
        <f t="shared" si="92"/>
        <v/>
      </c>
      <c r="R866" s="46"/>
      <c r="S866" s="101" t="str">
        <f>IF(Ansøgning!M871="","",Ansøgning!M871)</f>
        <v/>
      </c>
      <c r="T866" s="31" t="str">
        <f t="shared" si="93"/>
        <v/>
      </c>
      <c r="U866" s="102" t="str">
        <f>IF(Ansøgning!O871="","",Ansøgning!O871)</f>
        <v/>
      </c>
      <c r="V866" s="20"/>
      <c r="W866" s="102" t="str">
        <f>IF(Ansøgning!P871="","",Ansøgning!P871)</f>
        <v/>
      </c>
      <c r="X866" s="20"/>
      <c r="Y866" s="31" t="str">
        <f>IF(Ansøgning!Q871="","",Ansøgning!Q871)</f>
        <v/>
      </c>
      <c r="Z866" s="46" t="str">
        <f>IFERROR(MAX(IF(OR(V866="",X866=""),"",IF(AND(AND(MONTH(F866)&gt;=7,MONTH(F866)&lt;8),AND(MONTH(H866)&gt;=7,MONTH(H866)&lt;8)),(NETWORKDAYS(F866,H866,Lister!$D$7:$D$13)-V866)*T866/NETWORKDAYS(Lister!$D$19,Lister!$E$19,Lister!$D$7:$D$13),IF(AND(AND(MONTH(F866)&gt;=7,MONTH(F866)&lt;8),MONTH(H866)&gt;7),(NETWORKDAYS(F866,Lister!$E$19,Lister!$D$7:$D$13)-V866)*T866/NETWORKDAYS(Lister!$D$19,Lister!$E$19,Lister!$D$7:$D$13),IF(MONTH(F866)&gt;7,0)))),0),"")</f>
        <v/>
      </c>
      <c r="AA866" s="31" t="str">
        <f>IF(Ansøgning!R871="","",Ansøgning!R871)</f>
        <v/>
      </c>
      <c r="AB866" s="46" t="str">
        <f>IFERROR(MAX(IF(OR(V866="",X866=""),"",IF(AND(AND(MONTH(F866)&gt;=8,MONTH(F866)&lt;9),AND(MONTH(H866)&gt;=8,MONTH(H866)&lt;9)),(NETWORKDAYS(F866,H866,Lister!$D$7:$D$13)-X866)*T866/NETWORKDAYS(Lister!$D$20,Lister!$E$20,Lister!$D$7:$D$13),IF(AND(MONTH(F866)=7,MONTH(H866)=8),(NETWORKDAYS(Lister!$D$20,H866,Lister!$D$7:$D$13)-X866)*T866/NETWORKDAYS(Lister!$D$20,Lister!$E$20,Lister!$D$7:$D$13),IF(AND(MONTH(F866)=7,MONTH(H866)=7),0)))),0),"")</f>
        <v/>
      </c>
      <c r="AC866" s="15" t="str">
        <f>IF(Ansøgning!U871="","",Ansøgning!U871)</f>
        <v/>
      </c>
      <c r="AD866" s="31" t="str">
        <f t="shared" si="94"/>
        <v/>
      </c>
      <c r="AE866" s="31" t="str">
        <f t="shared" si="95"/>
        <v/>
      </c>
      <c r="AF866" s="51" t="str">
        <f t="shared" si="96"/>
        <v/>
      </c>
      <c r="AG866" s="15" t="str">
        <f t="shared" si="97"/>
        <v/>
      </c>
    </row>
    <row r="867" spans="1:33" x14ac:dyDescent="0.25">
      <c r="A867" s="13" t="str">
        <f>IF(Ansøgning!A872="","",Ansøgning!A872)</f>
        <v/>
      </c>
      <c r="B867" s="13" t="str">
        <f>IF(Ansøgning!B872="","",Ansøgning!B872)</f>
        <v/>
      </c>
      <c r="C867" s="13" t="str">
        <f>IF(Ansøgning!C872="","",Ansøgning!C872)</f>
        <v/>
      </c>
      <c r="D867" s="13" t="str">
        <f>IF(Ansøgning!D872="","",Ansøgning!D872)</f>
        <v/>
      </c>
      <c r="E867" s="14" t="str">
        <f>IF(Ansøgning!E872="","",Ansøgning!E872)</f>
        <v/>
      </c>
      <c r="F867" s="16"/>
      <c r="G867" s="14" t="str">
        <f>IF(Ansøgning!F872="","",Ansøgning!F872)</f>
        <v/>
      </c>
      <c r="H867" s="16"/>
      <c r="I867" s="72" t="str">
        <f>IF(OR(F867="",H867=""),"",NETWORKDAYS(F867,H867,Lister!$D$7:$D$13))</f>
        <v/>
      </c>
      <c r="J867" s="53" t="str">
        <f>IF(Ansøgning!H872="","",Ansøgning!H872)</f>
        <v/>
      </c>
      <c r="K867" s="32" t="str">
        <f t="shared" si="91"/>
        <v/>
      </c>
      <c r="L867" s="31" t="str">
        <f>IF(Ansøgning!J872="","",Ansøgning!J872)</f>
        <v/>
      </c>
      <c r="M867" s="18"/>
      <c r="N867" s="31" t="str">
        <f>IF(Ansøgning!K872="","",Ansøgning!K872)</f>
        <v/>
      </c>
      <c r="O867" s="18"/>
      <c r="P867" s="15" t="str">
        <f>IF(Ansøgning!L872="","",Ansøgning!L872)</f>
        <v/>
      </c>
      <c r="Q867" s="46" t="str">
        <f t="shared" si="92"/>
        <v/>
      </c>
      <c r="R867" s="46"/>
      <c r="S867" s="101" t="str">
        <f>IF(Ansøgning!M872="","",Ansøgning!M872)</f>
        <v/>
      </c>
      <c r="T867" s="31" t="str">
        <f t="shared" si="93"/>
        <v/>
      </c>
      <c r="U867" s="102" t="str">
        <f>IF(Ansøgning!O872="","",Ansøgning!O872)</f>
        <v/>
      </c>
      <c r="V867" s="20"/>
      <c r="W867" s="102" t="str">
        <f>IF(Ansøgning!P872="","",Ansøgning!P872)</f>
        <v/>
      </c>
      <c r="X867" s="20"/>
      <c r="Y867" s="31" t="str">
        <f>IF(Ansøgning!Q872="","",Ansøgning!Q872)</f>
        <v/>
      </c>
      <c r="Z867" s="46" t="str">
        <f>IFERROR(MAX(IF(OR(V867="",X867=""),"",IF(AND(AND(MONTH(F867)&gt;=7,MONTH(F867)&lt;8),AND(MONTH(H867)&gt;=7,MONTH(H867)&lt;8)),(NETWORKDAYS(F867,H867,Lister!$D$7:$D$13)-V867)*T867/NETWORKDAYS(Lister!$D$19,Lister!$E$19,Lister!$D$7:$D$13),IF(AND(AND(MONTH(F867)&gt;=7,MONTH(F867)&lt;8),MONTH(H867)&gt;7),(NETWORKDAYS(F867,Lister!$E$19,Lister!$D$7:$D$13)-V867)*T867/NETWORKDAYS(Lister!$D$19,Lister!$E$19,Lister!$D$7:$D$13),IF(MONTH(F867)&gt;7,0)))),0),"")</f>
        <v/>
      </c>
      <c r="AA867" s="31" t="str">
        <f>IF(Ansøgning!R872="","",Ansøgning!R872)</f>
        <v/>
      </c>
      <c r="AB867" s="46" t="str">
        <f>IFERROR(MAX(IF(OR(V867="",X867=""),"",IF(AND(AND(MONTH(F867)&gt;=8,MONTH(F867)&lt;9),AND(MONTH(H867)&gt;=8,MONTH(H867)&lt;9)),(NETWORKDAYS(F867,H867,Lister!$D$7:$D$13)-X867)*T867/NETWORKDAYS(Lister!$D$20,Lister!$E$20,Lister!$D$7:$D$13),IF(AND(MONTH(F867)=7,MONTH(H867)=8),(NETWORKDAYS(Lister!$D$20,H867,Lister!$D$7:$D$13)-X867)*T867/NETWORKDAYS(Lister!$D$20,Lister!$E$20,Lister!$D$7:$D$13),IF(AND(MONTH(F867)=7,MONTH(H867)=7),0)))),0),"")</f>
        <v/>
      </c>
      <c r="AC867" s="15" t="str">
        <f>IF(Ansøgning!U872="","",Ansøgning!U872)</f>
        <v/>
      </c>
      <c r="AD867" s="31" t="str">
        <f t="shared" si="94"/>
        <v/>
      </c>
      <c r="AE867" s="31" t="str">
        <f t="shared" si="95"/>
        <v/>
      </c>
      <c r="AF867" s="51" t="str">
        <f t="shared" si="96"/>
        <v/>
      </c>
      <c r="AG867" s="15" t="str">
        <f t="shared" si="97"/>
        <v/>
      </c>
    </row>
    <row r="868" spans="1:33" x14ac:dyDescent="0.25">
      <c r="A868" s="13" t="str">
        <f>IF(Ansøgning!A873="","",Ansøgning!A873)</f>
        <v/>
      </c>
      <c r="B868" s="13" t="str">
        <f>IF(Ansøgning!B873="","",Ansøgning!B873)</f>
        <v/>
      </c>
      <c r="C868" s="13" t="str">
        <f>IF(Ansøgning!C873="","",Ansøgning!C873)</f>
        <v/>
      </c>
      <c r="D868" s="13" t="str">
        <f>IF(Ansøgning!D873="","",Ansøgning!D873)</f>
        <v/>
      </c>
      <c r="E868" s="14" t="str">
        <f>IF(Ansøgning!E873="","",Ansøgning!E873)</f>
        <v/>
      </c>
      <c r="F868" s="16"/>
      <c r="G868" s="14" t="str">
        <f>IF(Ansøgning!F873="","",Ansøgning!F873)</f>
        <v/>
      </c>
      <c r="H868" s="16"/>
      <c r="I868" s="72" t="str">
        <f>IF(OR(F868="",H868=""),"",NETWORKDAYS(F868,H868,Lister!$D$7:$D$13))</f>
        <v/>
      </c>
      <c r="J868" s="53" t="str">
        <f>IF(Ansøgning!H873="","",Ansøgning!H873)</f>
        <v/>
      </c>
      <c r="K868" s="32" t="str">
        <f t="shared" si="91"/>
        <v/>
      </c>
      <c r="L868" s="31" t="str">
        <f>IF(Ansøgning!J873="","",Ansøgning!J873)</f>
        <v/>
      </c>
      <c r="M868" s="18"/>
      <c r="N868" s="31" t="str">
        <f>IF(Ansøgning!K873="","",Ansøgning!K873)</f>
        <v/>
      </c>
      <c r="O868" s="18"/>
      <c r="P868" s="15" t="str">
        <f>IF(Ansøgning!L873="","",Ansøgning!L873)</f>
        <v/>
      </c>
      <c r="Q868" s="46" t="str">
        <f t="shared" si="92"/>
        <v/>
      </c>
      <c r="R868" s="46"/>
      <c r="S868" s="101" t="str">
        <f>IF(Ansøgning!M873="","",Ansøgning!M873)</f>
        <v/>
      </c>
      <c r="T868" s="31" t="str">
        <f t="shared" si="93"/>
        <v/>
      </c>
      <c r="U868" s="102" t="str">
        <f>IF(Ansøgning!O873="","",Ansøgning!O873)</f>
        <v/>
      </c>
      <c r="V868" s="20"/>
      <c r="W868" s="102" t="str">
        <f>IF(Ansøgning!P873="","",Ansøgning!P873)</f>
        <v/>
      </c>
      <c r="X868" s="20"/>
      <c r="Y868" s="31" t="str">
        <f>IF(Ansøgning!Q873="","",Ansøgning!Q873)</f>
        <v/>
      </c>
      <c r="Z868" s="46" t="str">
        <f>IFERROR(MAX(IF(OR(V868="",X868=""),"",IF(AND(AND(MONTH(F868)&gt;=7,MONTH(F868)&lt;8),AND(MONTH(H868)&gt;=7,MONTH(H868)&lt;8)),(NETWORKDAYS(F868,H868,Lister!$D$7:$D$13)-V868)*T868/NETWORKDAYS(Lister!$D$19,Lister!$E$19,Lister!$D$7:$D$13),IF(AND(AND(MONTH(F868)&gt;=7,MONTH(F868)&lt;8),MONTH(H868)&gt;7),(NETWORKDAYS(F868,Lister!$E$19,Lister!$D$7:$D$13)-V868)*T868/NETWORKDAYS(Lister!$D$19,Lister!$E$19,Lister!$D$7:$D$13),IF(MONTH(F868)&gt;7,0)))),0),"")</f>
        <v/>
      </c>
      <c r="AA868" s="31" t="str">
        <f>IF(Ansøgning!R873="","",Ansøgning!R873)</f>
        <v/>
      </c>
      <c r="AB868" s="46" t="str">
        <f>IFERROR(MAX(IF(OR(V868="",X868=""),"",IF(AND(AND(MONTH(F868)&gt;=8,MONTH(F868)&lt;9),AND(MONTH(H868)&gt;=8,MONTH(H868)&lt;9)),(NETWORKDAYS(F868,H868,Lister!$D$7:$D$13)-X868)*T868/NETWORKDAYS(Lister!$D$20,Lister!$E$20,Lister!$D$7:$D$13),IF(AND(MONTH(F868)=7,MONTH(H868)=8),(NETWORKDAYS(Lister!$D$20,H868,Lister!$D$7:$D$13)-X868)*T868/NETWORKDAYS(Lister!$D$20,Lister!$E$20,Lister!$D$7:$D$13),IF(AND(MONTH(F868)=7,MONTH(H868)=7),0)))),0),"")</f>
        <v/>
      </c>
      <c r="AC868" s="15" t="str">
        <f>IF(Ansøgning!U873="","",Ansøgning!U873)</f>
        <v/>
      </c>
      <c r="AD868" s="31" t="str">
        <f t="shared" si="94"/>
        <v/>
      </c>
      <c r="AE868" s="31" t="str">
        <f t="shared" si="95"/>
        <v/>
      </c>
      <c r="AF868" s="51" t="str">
        <f t="shared" si="96"/>
        <v/>
      </c>
      <c r="AG868" s="15" t="str">
        <f t="shared" si="97"/>
        <v/>
      </c>
    </row>
    <row r="869" spans="1:33" x14ac:dyDescent="0.25">
      <c r="A869" s="13" t="str">
        <f>IF(Ansøgning!A874="","",Ansøgning!A874)</f>
        <v/>
      </c>
      <c r="B869" s="13" t="str">
        <f>IF(Ansøgning!B874="","",Ansøgning!B874)</f>
        <v/>
      </c>
      <c r="C869" s="13" t="str">
        <f>IF(Ansøgning!C874="","",Ansøgning!C874)</f>
        <v/>
      </c>
      <c r="D869" s="13" t="str">
        <f>IF(Ansøgning!D874="","",Ansøgning!D874)</f>
        <v/>
      </c>
      <c r="E869" s="14" t="str">
        <f>IF(Ansøgning!E874="","",Ansøgning!E874)</f>
        <v/>
      </c>
      <c r="F869" s="16"/>
      <c r="G869" s="14" t="str">
        <f>IF(Ansøgning!F874="","",Ansøgning!F874)</f>
        <v/>
      </c>
      <c r="H869" s="16"/>
      <c r="I869" s="72" t="str">
        <f>IF(OR(F869="",H869=""),"",NETWORKDAYS(F869,H869,Lister!$D$7:$D$13))</f>
        <v/>
      </c>
      <c r="J869" s="53" t="str">
        <f>IF(Ansøgning!H874="","",Ansøgning!H874)</f>
        <v/>
      </c>
      <c r="K869" s="32" t="str">
        <f t="shared" si="91"/>
        <v/>
      </c>
      <c r="L869" s="31" t="str">
        <f>IF(Ansøgning!J874="","",Ansøgning!J874)</f>
        <v/>
      </c>
      <c r="M869" s="18"/>
      <c r="N869" s="31" t="str">
        <f>IF(Ansøgning!K874="","",Ansøgning!K874)</f>
        <v/>
      </c>
      <c r="O869" s="18"/>
      <c r="P869" s="15" t="str">
        <f>IF(Ansøgning!L874="","",Ansøgning!L874)</f>
        <v/>
      </c>
      <c r="Q869" s="46" t="str">
        <f t="shared" si="92"/>
        <v/>
      </c>
      <c r="R869" s="46"/>
      <c r="S869" s="101" t="str">
        <f>IF(Ansøgning!M874="","",Ansøgning!M874)</f>
        <v/>
      </c>
      <c r="T869" s="31" t="str">
        <f t="shared" si="93"/>
        <v/>
      </c>
      <c r="U869" s="102" t="str">
        <f>IF(Ansøgning!O874="","",Ansøgning!O874)</f>
        <v/>
      </c>
      <c r="V869" s="20"/>
      <c r="W869" s="102" t="str">
        <f>IF(Ansøgning!P874="","",Ansøgning!P874)</f>
        <v/>
      </c>
      <c r="X869" s="20"/>
      <c r="Y869" s="31" t="str">
        <f>IF(Ansøgning!Q874="","",Ansøgning!Q874)</f>
        <v/>
      </c>
      <c r="Z869" s="46" t="str">
        <f>IFERROR(MAX(IF(OR(V869="",X869=""),"",IF(AND(AND(MONTH(F869)&gt;=7,MONTH(F869)&lt;8),AND(MONTH(H869)&gt;=7,MONTH(H869)&lt;8)),(NETWORKDAYS(F869,H869,Lister!$D$7:$D$13)-V869)*T869/NETWORKDAYS(Lister!$D$19,Lister!$E$19,Lister!$D$7:$D$13),IF(AND(AND(MONTH(F869)&gt;=7,MONTH(F869)&lt;8),MONTH(H869)&gt;7),(NETWORKDAYS(F869,Lister!$E$19,Lister!$D$7:$D$13)-V869)*T869/NETWORKDAYS(Lister!$D$19,Lister!$E$19,Lister!$D$7:$D$13),IF(MONTH(F869)&gt;7,0)))),0),"")</f>
        <v/>
      </c>
      <c r="AA869" s="31" t="str">
        <f>IF(Ansøgning!R874="","",Ansøgning!R874)</f>
        <v/>
      </c>
      <c r="AB869" s="46" t="str">
        <f>IFERROR(MAX(IF(OR(V869="",X869=""),"",IF(AND(AND(MONTH(F869)&gt;=8,MONTH(F869)&lt;9),AND(MONTH(H869)&gt;=8,MONTH(H869)&lt;9)),(NETWORKDAYS(F869,H869,Lister!$D$7:$D$13)-X869)*T869/NETWORKDAYS(Lister!$D$20,Lister!$E$20,Lister!$D$7:$D$13),IF(AND(MONTH(F869)=7,MONTH(H869)=8),(NETWORKDAYS(Lister!$D$20,H869,Lister!$D$7:$D$13)-X869)*T869/NETWORKDAYS(Lister!$D$20,Lister!$E$20,Lister!$D$7:$D$13),IF(AND(MONTH(F869)=7,MONTH(H869)=7),0)))),0),"")</f>
        <v/>
      </c>
      <c r="AC869" s="15" t="str">
        <f>IF(Ansøgning!U874="","",Ansøgning!U874)</f>
        <v/>
      </c>
      <c r="AD869" s="31" t="str">
        <f t="shared" si="94"/>
        <v/>
      </c>
      <c r="AE869" s="31" t="str">
        <f t="shared" si="95"/>
        <v/>
      </c>
      <c r="AF869" s="51" t="str">
        <f t="shared" si="96"/>
        <v/>
      </c>
      <c r="AG869" s="15" t="str">
        <f t="shared" si="97"/>
        <v/>
      </c>
    </row>
    <row r="870" spans="1:33" x14ac:dyDescent="0.25">
      <c r="A870" s="13" t="str">
        <f>IF(Ansøgning!A875="","",Ansøgning!A875)</f>
        <v/>
      </c>
      <c r="B870" s="13" t="str">
        <f>IF(Ansøgning!B875="","",Ansøgning!B875)</f>
        <v/>
      </c>
      <c r="C870" s="13" t="str">
        <f>IF(Ansøgning!C875="","",Ansøgning!C875)</f>
        <v/>
      </c>
      <c r="D870" s="13" t="str">
        <f>IF(Ansøgning!D875="","",Ansøgning!D875)</f>
        <v/>
      </c>
      <c r="E870" s="14" t="str">
        <f>IF(Ansøgning!E875="","",Ansøgning!E875)</f>
        <v/>
      </c>
      <c r="F870" s="16"/>
      <c r="G870" s="14" t="str">
        <f>IF(Ansøgning!F875="","",Ansøgning!F875)</f>
        <v/>
      </c>
      <c r="H870" s="16"/>
      <c r="I870" s="72" t="str">
        <f>IF(OR(F870="",H870=""),"",NETWORKDAYS(F870,H870,Lister!$D$7:$D$13))</f>
        <v/>
      </c>
      <c r="J870" s="53" t="str">
        <f>IF(Ansøgning!H875="","",Ansøgning!H875)</f>
        <v/>
      </c>
      <c r="K870" s="32" t="str">
        <f t="shared" si="91"/>
        <v/>
      </c>
      <c r="L870" s="31" t="str">
        <f>IF(Ansøgning!J875="","",Ansøgning!J875)</f>
        <v/>
      </c>
      <c r="M870" s="18"/>
      <c r="N870" s="31" t="str">
        <f>IF(Ansøgning!K875="","",Ansøgning!K875)</f>
        <v/>
      </c>
      <c r="O870" s="18"/>
      <c r="P870" s="15" t="str">
        <f>IF(Ansøgning!L875="","",Ansøgning!L875)</f>
        <v/>
      </c>
      <c r="Q870" s="46" t="str">
        <f t="shared" si="92"/>
        <v/>
      </c>
      <c r="R870" s="46"/>
      <c r="S870" s="101" t="str">
        <f>IF(Ansøgning!M875="","",Ansøgning!M875)</f>
        <v/>
      </c>
      <c r="T870" s="31" t="str">
        <f t="shared" si="93"/>
        <v/>
      </c>
      <c r="U870" s="102" t="str">
        <f>IF(Ansøgning!O875="","",Ansøgning!O875)</f>
        <v/>
      </c>
      <c r="V870" s="20"/>
      <c r="W870" s="102" t="str">
        <f>IF(Ansøgning!P875="","",Ansøgning!P875)</f>
        <v/>
      </c>
      <c r="X870" s="20"/>
      <c r="Y870" s="31" t="str">
        <f>IF(Ansøgning!Q875="","",Ansøgning!Q875)</f>
        <v/>
      </c>
      <c r="Z870" s="46" t="str">
        <f>IFERROR(MAX(IF(OR(V870="",X870=""),"",IF(AND(AND(MONTH(F870)&gt;=7,MONTH(F870)&lt;8),AND(MONTH(H870)&gt;=7,MONTH(H870)&lt;8)),(NETWORKDAYS(F870,H870,Lister!$D$7:$D$13)-V870)*T870/NETWORKDAYS(Lister!$D$19,Lister!$E$19,Lister!$D$7:$D$13),IF(AND(AND(MONTH(F870)&gt;=7,MONTH(F870)&lt;8),MONTH(H870)&gt;7),(NETWORKDAYS(F870,Lister!$E$19,Lister!$D$7:$D$13)-V870)*T870/NETWORKDAYS(Lister!$D$19,Lister!$E$19,Lister!$D$7:$D$13),IF(MONTH(F870)&gt;7,0)))),0),"")</f>
        <v/>
      </c>
      <c r="AA870" s="31" t="str">
        <f>IF(Ansøgning!R875="","",Ansøgning!R875)</f>
        <v/>
      </c>
      <c r="AB870" s="46" t="str">
        <f>IFERROR(MAX(IF(OR(V870="",X870=""),"",IF(AND(AND(MONTH(F870)&gt;=8,MONTH(F870)&lt;9),AND(MONTH(H870)&gt;=8,MONTH(H870)&lt;9)),(NETWORKDAYS(F870,H870,Lister!$D$7:$D$13)-X870)*T870/NETWORKDAYS(Lister!$D$20,Lister!$E$20,Lister!$D$7:$D$13),IF(AND(MONTH(F870)=7,MONTH(H870)=8),(NETWORKDAYS(Lister!$D$20,H870,Lister!$D$7:$D$13)-X870)*T870/NETWORKDAYS(Lister!$D$20,Lister!$E$20,Lister!$D$7:$D$13),IF(AND(MONTH(F870)=7,MONTH(H870)=7),0)))),0),"")</f>
        <v/>
      </c>
      <c r="AC870" s="15" t="str">
        <f>IF(Ansøgning!U875="","",Ansøgning!U875)</f>
        <v/>
      </c>
      <c r="AD870" s="31" t="str">
        <f t="shared" si="94"/>
        <v/>
      </c>
      <c r="AE870" s="31" t="str">
        <f t="shared" si="95"/>
        <v/>
      </c>
      <c r="AF870" s="51" t="str">
        <f t="shared" si="96"/>
        <v/>
      </c>
      <c r="AG870" s="15" t="str">
        <f t="shared" si="97"/>
        <v/>
      </c>
    </row>
    <row r="871" spans="1:33" x14ac:dyDescent="0.25">
      <c r="A871" s="13" t="str">
        <f>IF(Ansøgning!A876="","",Ansøgning!A876)</f>
        <v/>
      </c>
      <c r="B871" s="13" t="str">
        <f>IF(Ansøgning!B876="","",Ansøgning!B876)</f>
        <v/>
      </c>
      <c r="C871" s="13" t="str">
        <f>IF(Ansøgning!C876="","",Ansøgning!C876)</f>
        <v/>
      </c>
      <c r="D871" s="13" t="str">
        <f>IF(Ansøgning!D876="","",Ansøgning!D876)</f>
        <v/>
      </c>
      <c r="E871" s="14" t="str">
        <f>IF(Ansøgning!E876="","",Ansøgning!E876)</f>
        <v/>
      </c>
      <c r="F871" s="16"/>
      <c r="G871" s="14" t="str">
        <f>IF(Ansøgning!F876="","",Ansøgning!F876)</f>
        <v/>
      </c>
      <c r="H871" s="16"/>
      <c r="I871" s="72" t="str">
        <f>IF(OR(F871="",H871=""),"",NETWORKDAYS(F871,H871,Lister!$D$7:$D$13))</f>
        <v/>
      </c>
      <c r="J871" s="53" t="str">
        <f>IF(Ansøgning!H876="","",Ansøgning!H876)</f>
        <v/>
      </c>
      <c r="K871" s="32" t="str">
        <f t="shared" si="91"/>
        <v/>
      </c>
      <c r="L871" s="31" t="str">
        <f>IF(Ansøgning!J876="","",Ansøgning!J876)</f>
        <v/>
      </c>
      <c r="M871" s="18"/>
      <c r="N871" s="31" t="str">
        <f>IF(Ansøgning!K876="","",Ansøgning!K876)</f>
        <v/>
      </c>
      <c r="O871" s="18"/>
      <c r="P871" s="15" t="str">
        <f>IF(Ansøgning!L876="","",Ansøgning!L876)</f>
        <v/>
      </c>
      <c r="Q871" s="46" t="str">
        <f t="shared" si="92"/>
        <v/>
      </c>
      <c r="R871" s="46"/>
      <c r="S871" s="101" t="str">
        <f>IF(Ansøgning!M876="","",Ansøgning!M876)</f>
        <v/>
      </c>
      <c r="T871" s="31" t="str">
        <f t="shared" si="93"/>
        <v/>
      </c>
      <c r="U871" s="102" t="str">
        <f>IF(Ansøgning!O876="","",Ansøgning!O876)</f>
        <v/>
      </c>
      <c r="V871" s="20"/>
      <c r="W871" s="102" t="str">
        <f>IF(Ansøgning!P876="","",Ansøgning!P876)</f>
        <v/>
      </c>
      <c r="X871" s="20"/>
      <c r="Y871" s="31" t="str">
        <f>IF(Ansøgning!Q876="","",Ansøgning!Q876)</f>
        <v/>
      </c>
      <c r="Z871" s="46" t="str">
        <f>IFERROR(MAX(IF(OR(V871="",X871=""),"",IF(AND(AND(MONTH(F871)&gt;=7,MONTH(F871)&lt;8),AND(MONTH(H871)&gt;=7,MONTH(H871)&lt;8)),(NETWORKDAYS(F871,H871,Lister!$D$7:$D$13)-V871)*T871/NETWORKDAYS(Lister!$D$19,Lister!$E$19,Lister!$D$7:$D$13),IF(AND(AND(MONTH(F871)&gt;=7,MONTH(F871)&lt;8),MONTH(H871)&gt;7),(NETWORKDAYS(F871,Lister!$E$19,Lister!$D$7:$D$13)-V871)*T871/NETWORKDAYS(Lister!$D$19,Lister!$E$19,Lister!$D$7:$D$13),IF(MONTH(F871)&gt;7,0)))),0),"")</f>
        <v/>
      </c>
      <c r="AA871" s="31" t="str">
        <f>IF(Ansøgning!R876="","",Ansøgning!R876)</f>
        <v/>
      </c>
      <c r="AB871" s="46" t="str">
        <f>IFERROR(MAX(IF(OR(V871="",X871=""),"",IF(AND(AND(MONTH(F871)&gt;=8,MONTH(F871)&lt;9),AND(MONTH(H871)&gt;=8,MONTH(H871)&lt;9)),(NETWORKDAYS(F871,H871,Lister!$D$7:$D$13)-X871)*T871/NETWORKDAYS(Lister!$D$20,Lister!$E$20,Lister!$D$7:$D$13),IF(AND(MONTH(F871)=7,MONTH(H871)=8),(NETWORKDAYS(Lister!$D$20,H871,Lister!$D$7:$D$13)-X871)*T871/NETWORKDAYS(Lister!$D$20,Lister!$E$20,Lister!$D$7:$D$13),IF(AND(MONTH(F871)=7,MONTH(H871)=7),0)))),0),"")</f>
        <v/>
      </c>
      <c r="AC871" s="15" t="str">
        <f>IF(Ansøgning!U876="","",Ansøgning!U876)</f>
        <v/>
      </c>
      <c r="AD871" s="31" t="str">
        <f t="shared" si="94"/>
        <v/>
      </c>
      <c r="AE871" s="31" t="str">
        <f t="shared" si="95"/>
        <v/>
      </c>
      <c r="AF871" s="51" t="str">
        <f t="shared" si="96"/>
        <v/>
      </c>
      <c r="AG871" s="15" t="str">
        <f t="shared" si="97"/>
        <v/>
      </c>
    </row>
    <row r="872" spans="1:33" x14ac:dyDescent="0.25">
      <c r="A872" s="13" t="str">
        <f>IF(Ansøgning!A877="","",Ansøgning!A877)</f>
        <v/>
      </c>
      <c r="B872" s="13" t="str">
        <f>IF(Ansøgning!B877="","",Ansøgning!B877)</f>
        <v/>
      </c>
      <c r="C872" s="13" t="str">
        <f>IF(Ansøgning!C877="","",Ansøgning!C877)</f>
        <v/>
      </c>
      <c r="D872" s="13" t="str">
        <f>IF(Ansøgning!D877="","",Ansøgning!D877)</f>
        <v/>
      </c>
      <c r="E872" s="14" t="str">
        <f>IF(Ansøgning!E877="","",Ansøgning!E877)</f>
        <v/>
      </c>
      <c r="F872" s="16"/>
      <c r="G872" s="14" t="str">
        <f>IF(Ansøgning!F877="","",Ansøgning!F877)</f>
        <v/>
      </c>
      <c r="H872" s="16"/>
      <c r="I872" s="72" t="str">
        <f>IF(OR(F872="",H872=""),"",NETWORKDAYS(F872,H872,Lister!$D$7:$D$13))</f>
        <v/>
      </c>
      <c r="J872" s="53" t="str">
        <f>IF(Ansøgning!H877="","",Ansøgning!H877)</f>
        <v/>
      </c>
      <c r="K872" s="32" t="str">
        <f t="shared" si="91"/>
        <v/>
      </c>
      <c r="L872" s="31" t="str">
        <f>IF(Ansøgning!J877="","",Ansøgning!J877)</f>
        <v/>
      </c>
      <c r="M872" s="18"/>
      <c r="N872" s="31" t="str">
        <f>IF(Ansøgning!K877="","",Ansøgning!K877)</f>
        <v/>
      </c>
      <c r="O872" s="18"/>
      <c r="P872" s="15" t="str">
        <f>IF(Ansøgning!L877="","",Ansøgning!L877)</f>
        <v/>
      </c>
      <c r="Q872" s="46" t="str">
        <f t="shared" si="92"/>
        <v/>
      </c>
      <c r="R872" s="46"/>
      <c r="S872" s="101" t="str">
        <f>IF(Ansøgning!M877="","",Ansøgning!M877)</f>
        <v/>
      </c>
      <c r="T872" s="31" t="str">
        <f t="shared" si="93"/>
        <v/>
      </c>
      <c r="U872" s="102" t="str">
        <f>IF(Ansøgning!O877="","",Ansøgning!O877)</f>
        <v/>
      </c>
      <c r="V872" s="20"/>
      <c r="W872" s="102" t="str">
        <f>IF(Ansøgning!P877="","",Ansøgning!P877)</f>
        <v/>
      </c>
      <c r="X872" s="20"/>
      <c r="Y872" s="31" t="str">
        <f>IF(Ansøgning!Q877="","",Ansøgning!Q877)</f>
        <v/>
      </c>
      <c r="Z872" s="46" t="str">
        <f>IFERROR(MAX(IF(OR(V872="",X872=""),"",IF(AND(AND(MONTH(F872)&gt;=7,MONTH(F872)&lt;8),AND(MONTH(H872)&gt;=7,MONTH(H872)&lt;8)),(NETWORKDAYS(F872,H872,Lister!$D$7:$D$13)-V872)*T872/NETWORKDAYS(Lister!$D$19,Lister!$E$19,Lister!$D$7:$D$13),IF(AND(AND(MONTH(F872)&gt;=7,MONTH(F872)&lt;8),MONTH(H872)&gt;7),(NETWORKDAYS(F872,Lister!$E$19,Lister!$D$7:$D$13)-V872)*T872/NETWORKDAYS(Lister!$D$19,Lister!$E$19,Lister!$D$7:$D$13),IF(MONTH(F872)&gt;7,0)))),0),"")</f>
        <v/>
      </c>
      <c r="AA872" s="31" t="str">
        <f>IF(Ansøgning!R877="","",Ansøgning!R877)</f>
        <v/>
      </c>
      <c r="AB872" s="46" t="str">
        <f>IFERROR(MAX(IF(OR(V872="",X872=""),"",IF(AND(AND(MONTH(F872)&gt;=8,MONTH(F872)&lt;9),AND(MONTH(H872)&gt;=8,MONTH(H872)&lt;9)),(NETWORKDAYS(F872,H872,Lister!$D$7:$D$13)-X872)*T872/NETWORKDAYS(Lister!$D$20,Lister!$E$20,Lister!$D$7:$D$13),IF(AND(MONTH(F872)=7,MONTH(H872)=8),(NETWORKDAYS(Lister!$D$20,H872,Lister!$D$7:$D$13)-X872)*T872/NETWORKDAYS(Lister!$D$20,Lister!$E$20,Lister!$D$7:$D$13),IF(AND(MONTH(F872)=7,MONTH(H872)=7),0)))),0),"")</f>
        <v/>
      </c>
      <c r="AC872" s="15" t="str">
        <f>IF(Ansøgning!U877="","",Ansøgning!U877)</f>
        <v/>
      </c>
      <c r="AD872" s="31" t="str">
        <f t="shared" si="94"/>
        <v/>
      </c>
      <c r="AE872" s="31" t="str">
        <f t="shared" si="95"/>
        <v/>
      </c>
      <c r="AF872" s="51" t="str">
        <f t="shared" si="96"/>
        <v/>
      </c>
      <c r="AG872" s="15" t="str">
        <f t="shared" si="97"/>
        <v/>
      </c>
    </row>
    <row r="873" spans="1:33" x14ac:dyDescent="0.25">
      <c r="A873" s="13" t="str">
        <f>IF(Ansøgning!A878="","",Ansøgning!A878)</f>
        <v/>
      </c>
      <c r="B873" s="13" t="str">
        <f>IF(Ansøgning!B878="","",Ansøgning!B878)</f>
        <v/>
      </c>
      <c r="C873" s="13" t="str">
        <f>IF(Ansøgning!C878="","",Ansøgning!C878)</f>
        <v/>
      </c>
      <c r="D873" s="13" t="str">
        <f>IF(Ansøgning!D878="","",Ansøgning!D878)</f>
        <v/>
      </c>
      <c r="E873" s="14" t="str">
        <f>IF(Ansøgning!E878="","",Ansøgning!E878)</f>
        <v/>
      </c>
      <c r="F873" s="16"/>
      <c r="G873" s="14" t="str">
        <f>IF(Ansøgning!F878="","",Ansøgning!F878)</f>
        <v/>
      </c>
      <c r="H873" s="16"/>
      <c r="I873" s="72" t="str">
        <f>IF(OR(F873="",H873=""),"",NETWORKDAYS(F873,H873,Lister!$D$7:$D$13))</f>
        <v/>
      </c>
      <c r="J873" s="53" t="str">
        <f>IF(Ansøgning!H878="","",Ansøgning!H878)</f>
        <v/>
      </c>
      <c r="K873" s="32" t="str">
        <f t="shared" si="91"/>
        <v/>
      </c>
      <c r="L873" s="31" t="str">
        <f>IF(Ansøgning!J878="","",Ansøgning!J878)</f>
        <v/>
      </c>
      <c r="M873" s="18"/>
      <c r="N873" s="31" t="str">
        <f>IF(Ansøgning!K878="","",Ansøgning!K878)</f>
        <v/>
      </c>
      <c r="O873" s="18"/>
      <c r="P873" s="15" t="str">
        <f>IF(Ansøgning!L878="","",Ansøgning!L878)</f>
        <v/>
      </c>
      <c r="Q873" s="46" t="str">
        <f t="shared" si="92"/>
        <v/>
      </c>
      <c r="R873" s="46"/>
      <c r="S873" s="101" t="str">
        <f>IF(Ansøgning!M878="","",Ansøgning!M878)</f>
        <v/>
      </c>
      <c r="T873" s="31" t="str">
        <f t="shared" si="93"/>
        <v/>
      </c>
      <c r="U873" s="102" t="str">
        <f>IF(Ansøgning!O878="","",Ansøgning!O878)</f>
        <v/>
      </c>
      <c r="V873" s="20"/>
      <c r="W873" s="102" t="str">
        <f>IF(Ansøgning!P878="","",Ansøgning!P878)</f>
        <v/>
      </c>
      <c r="X873" s="20"/>
      <c r="Y873" s="31" t="str">
        <f>IF(Ansøgning!Q878="","",Ansøgning!Q878)</f>
        <v/>
      </c>
      <c r="Z873" s="46" t="str">
        <f>IFERROR(MAX(IF(OR(V873="",X873=""),"",IF(AND(AND(MONTH(F873)&gt;=7,MONTH(F873)&lt;8),AND(MONTH(H873)&gt;=7,MONTH(H873)&lt;8)),(NETWORKDAYS(F873,H873,Lister!$D$7:$D$13)-V873)*T873/NETWORKDAYS(Lister!$D$19,Lister!$E$19,Lister!$D$7:$D$13),IF(AND(AND(MONTH(F873)&gt;=7,MONTH(F873)&lt;8),MONTH(H873)&gt;7),(NETWORKDAYS(F873,Lister!$E$19,Lister!$D$7:$D$13)-V873)*T873/NETWORKDAYS(Lister!$D$19,Lister!$E$19,Lister!$D$7:$D$13),IF(MONTH(F873)&gt;7,0)))),0),"")</f>
        <v/>
      </c>
      <c r="AA873" s="31" t="str">
        <f>IF(Ansøgning!R878="","",Ansøgning!R878)</f>
        <v/>
      </c>
      <c r="AB873" s="46" t="str">
        <f>IFERROR(MAX(IF(OR(V873="",X873=""),"",IF(AND(AND(MONTH(F873)&gt;=8,MONTH(F873)&lt;9),AND(MONTH(H873)&gt;=8,MONTH(H873)&lt;9)),(NETWORKDAYS(F873,H873,Lister!$D$7:$D$13)-X873)*T873/NETWORKDAYS(Lister!$D$20,Lister!$E$20,Lister!$D$7:$D$13),IF(AND(MONTH(F873)=7,MONTH(H873)=8),(NETWORKDAYS(Lister!$D$20,H873,Lister!$D$7:$D$13)-X873)*T873/NETWORKDAYS(Lister!$D$20,Lister!$E$20,Lister!$D$7:$D$13),IF(AND(MONTH(F873)=7,MONTH(H873)=7),0)))),0),"")</f>
        <v/>
      </c>
      <c r="AC873" s="15" t="str">
        <f>IF(Ansøgning!U878="","",Ansøgning!U878)</f>
        <v/>
      </c>
      <c r="AD873" s="31" t="str">
        <f t="shared" si="94"/>
        <v/>
      </c>
      <c r="AE873" s="31" t="str">
        <f t="shared" si="95"/>
        <v/>
      </c>
      <c r="AF873" s="51" t="str">
        <f t="shared" si="96"/>
        <v/>
      </c>
      <c r="AG873" s="15" t="str">
        <f t="shared" si="97"/>
        <v/>
      </c>
    </row>
    <row r="874" spans="1:33" x14ac:dyDescent="0.25">
      <c r="A874" s="13" t="str">
        <f>IF(Ansøgning!A879="","",Ansøgning!A879)</f>
        <v/>
      </c>
      <c r="B874" s="13" t="str">
        <f>IF(Ansøgning!B879="","",Ansøgning!B879)</f>
        <v/>
      </c>
      <c r="C874" s="13" t="str">
        <f>IF(Ansøgning!C879="","",Ansøgning!C879)</f>
        <v/>
      </c>
      <c r="D874" s="13" t="str">
        <f>IF(Ansøgning!D879="","",Ansøgning!D879)</f>
        <v/>
      </c>
      <c r="E874" s="14" t="str">
        <f>IF(Ansøgning!E879="","",Ansøgning!E879)</f>
        <v/>
      </c>
      <c r="F874" s="16"/>
      <c r="G874" s="14" t="str">
        <f>IF(Ansøgning!F879="","",Ansøgning!F879)</f>
        <v/>
      </c>
      <c r="H874" s="16"/>
      <c r="I874" s="72" t="str">
        <f>IF(OR(F874="",H874=""),"",NETWORKDAYS(F874,H874,Lister!$D$7:$D$13))</f>
        <v/>
      </c>
      <c r="J874" s="53" t="str">
        <f>IF(Ansøgning!H879="","",Ansøgning!H879)</f>
        <v/>
      </c>
      <c r="K874" s="32" t="str">
        <f t="shared" si="91"/>
        <v/>
      </c>
      <c r="L874" s="31" t="str">
        <f>IF(Ansøgning!J879="","",Ansøgning!J879)</f>
        <v/>
      </c>
      <c r="M874" s="18"/>
      <c r="N874" s="31" t="str">
        <f>IF(Ansøgning!K879="","",Ansøgning!K879)</f>
        <v/>
      </c>
      <c r="O874" s="18"/>
      <c r="P874" s="15" t="str">
        <f>IF(Ansøgning!L879="","",Ansøgning!L879)</f>
        <v/>
      </c>
      <c r="Q874" s="46" t="str">
        <f t="shared" si="92"/>
        <v/>
      </c>
      <c r="R874" s="46"/>
      <c r="S874" s="101" t="str">
        <f>IF(Ansøgning!M879="","",Ansøgning!M879)</f>
        <v/>
      </c>
      <c r="T874" s="31" t="str">
        <f t="shared" si="93"/>
        <v/>
      </c>
      <c r="U874" s="102" t="str">
        <f>IF(Ansøgning!O879="","",Ansøgning!O879)</f>
        <v/>
      </c>
      <c r="V874" s="20"/>
      <c r="W874" s="102" t="str">
        <f>IF(Ansøgning!P879="","",Ansøgning!P879)</f>
        <v/>
      </c>
      <c r="X874" s="20"/>
      <c r="Y874" s="31" t="str">
        <f>IF(Ansøgning!Q879="","",Ansøgning!Q879)</f>
        <v/>
      </c>
      <c r="Z874" s="46" t="str">
        <f>IFERROR(MAX(IF(OR(V874="",X874=""),"",IF(AND(AND(MONTH(F874)&gt;=7,MONTH(F874)&lt;8),AND(MONTH(H874)&gt;=7,MONTH(H874)&lt;8)),(NETWORKDAYS(F874,H874,Lister!$D$7:$D$13)-V874)*T874/NETWORKDAYS(Lister!$D$19,Lister!$E$19,Lister!$D$7:$D$13),IF(AND(AND(MONTH(F874)&gt;=7,MONTH(F874)&lt;8),MONTH(H874)&gt;7),(NETWORKDAYS(F874,Lister!$E$19,Lister!$D$7:$D$13)-V874)*T874/NETWORKDAYS(Lister!$D$19,Lister!$E$19,Lister!$D$7:$D$13),IF(MONTH(F874)&gt;7,0)))),0),"")</f>
        <v/>
      </c>
      <c r="AA874" s="31" t="str">
        <f>IF(Ansøgning!R879="","",Ansøgning!R879)</f>
        <v/>
      </c>
      <c r="AB874" s="46" t="str">
        <f>IFERROR(MAX(IF(OR(V874="",X874=""),"",IF(AND(AND(MONTH(F874)&gt;=8,MONTH(F874)&lt;9),AND(MONTH(H874)&gt;=8,MONTH(H874)&lt;9)),(NETWORKDAYS(F874,H874,Lister!$D$7:$D$13)-X874)*T874/NETWORKDAYS(Lister!$D$20,Lister!$E$20,Lister!$D$7:$D$13),IF(AND(MONTH(F874)=7,MONTH(H874)=8),(NETWORKDAYS(Lister!$D$20,H874,Lister!$D$7:$D$13)-X874)*T874/NETWORKDAYS(Lister!$D$20,Lister!$E$20,Lister!$D$7:$D$13),IF(AND(MONTH(F874)=7,MONTH(H874)=7),0)))),0),"")</f>
        <v/>
      </c>
      <c r="AC874" s="15" t="str">
        <f>IF(Ansøgning!U879="","",Ansøgning!U879)</f>
        <v/>
      </c>
      <c r="AD874" s="31" t="str">
        <f t="shared" si="94"/>
        <v/>
      </c>
      <c r="AE874" s="31" t="str">
        <f t="shared" si="95"/>
        <v/>
      </c>
      <c r="AF874" s="51" t="str">
        <f t="shared" si="96"/>
        <v/>
      </c>
      <c r="AG874" s="15" t="str">
        <f t="shared" si="97"/>
        <v/>
      </c>
    </row>
    <row r="875" spans="1:33" x14ac:dyDescent="0.25">
      <c r="A875" s="13" t="str">
        <f>IF(Ansøgning!A880="","",Ansøgning!A880)</f>
        <v/>
      </c>
      <c r="B875" s="13" t="str">
        <f>IF(Ansøgning!B880="","",Ansøgning!B880)</f>
        <v/>
      </c>
      <c r="C875" s="13" t="str">
        <f>IF(Ansøgning!C880="","",Ansøgning!C880)</f>
        <v/>
      </c>
      <c r="D875" s="13" t="str">
        <f>IF(Ansøgning!D880="","",Ansøgning!D880)</f>
        <v/>
      </c>
      <c r="E875" s="14" t="str">
        <f>IF(Ansøgning!E880="","",Ansøgning!E880)</f>
        <v/>
      </c>
      <c r="F875" s="16"/>
      <c r="G875" s="14" t="str">
        <f>IF(Ansøgning!F880="","",Ansøgning!F880)</f>
        <v/>
      </c>
      <c r="H875" s="16"/>
      <c r="I875" s="72" t="str">
        <f>IF(OR(F875="",H875=""),"",NETWORKDAYS(F875,H875,Lister!$D$7:$D$13))</f>
        <v/>
      </c>
      <c r="J875" s="53" t="str">
        <f>IF(Ansøgning!H880="","",Ansøgning!H880)</f>
        <v/>
      </c>
      <c r="K875" s="32" t="str">
        <f t="shared" si="91"/>
        <v/>
      </c>
      <c r="L875" s="31" t="str">
        <f>IF(Ansøgning!J880="","",Ansøgning!J880)</f>
        <v/>
      </c>
      <c r="M875" s="18"/>
      <c r="N875" s="31" t="str">
        <f>IF(Ansøgning!K880="","",Ansøgning!K880)</f>
        <v/>
      </c>
      <c r="O875" s="18"/>
      <c r="P875" s="15" t="str">
        <f>IF(Ansøgning!L880="","",Ansøgning!L880)</f>
        <v/>
      </c>
      <c r="Q875" s="46" t="str">
        <f t="shared" si="92"/>
        <v/>
      </c>
      <c r="R875" s="46"/>
      <c r="S875" s="101" t="str">
        <f>IF(Ansøgning!M880="","",Ansøgning!M880)</f>
        <v/>
      </c>
      <c r="T875" s="31" t="str">
        <f t="shared" si="93"/>
        <v/>
      </c>
      <c r="U875" s="102" t="str">
        <f>IF(Ansøgning!O880="","",Ansøgning!O880)</f>
        <v/>
      </c>
      <c r="V875" s="20"/>
      <c r="W875" s="102" t="str">
        <f>IF(Ansøgning!P880="","",Ansøgning!P880)</f>
        <v/>
      </c>
      <c r="X875" s="20"/>
      <c r="Y875" s="31" t="str">
        <f>IF(Ansøgning!Q880="","",Ansøgning!Q880)</f>
        <v/>
      </c>
      <c r="Z875" s="46" t="str">
        <f>IFERROR(MAX(IF(OR(V875="",X875=""),"",IF(AND(AND(MONTH(F875)&gt;=7,MONTH(F875)&lt;8),AND(MONTH(H875)&gt;=7,MONTH(H875)&lt;8)),(NETWORKDAYS(F875,H875,Lister!$D$7:$D$13)-V875)*T875/NETWORKDAYS(Lister!$D$19,Lister!$E$19,Lister!$D$7:$D$13),IF(AND(AND(MONTH(F875)&gt;=7,MONTH(F875)&lt;8),MONTH(H875)&gt;7),(NETWORKDAYS(F875,Lister!$E$19,Lister!$D$7:$D$13)-V875)*T875/NETWORKDAYS(Lister!$D$19,Lister!$E$19,Lister!$D$7:$D$13),IF(MONTH(F875)&gt;7,0)))),0),"")</f>
        <v/>
      </c>
      <c r="AA875" s="31" t="str">
        <f>IF(Ansøgning!R880="","",Ansøgning!R880)</f>
        <v/>
      </c>
      <c r="AB875" s="46" t="str">
        <f>IFERROR(MAX(IF(OR(V875="",X875=""),"",IF(AND(AND(MONTH(F875)&gt;=8,MONTH(F875)&lt;9),AND(MONTH(H875)&gt;=8,MONTH(H875)&lt;9)),(NETWORKDAYS(F875,H875,Lister!$D$7:$D$13)-X875)*T875/NETWORKDAYS(Lister!$D$20,Lister!$E$20,Lister!$D$7:$D$13),IF(AND(MONTH(F875)=7,MONTH(H875)=8),(NETWORKDAYS(Lister!$D$20,H875,Lister!$D$7:$D$13)-X875)*T875/NETWORKDAYS(Lister!$D$20,Lister!$E$20,Lister!$D$7:$D$13),IF(AND(MONTH(F875)=7,MONTH(H875)=7),0)))),0),"")</f>
        <v/>
      </c>
      <c r="AC875" s="15" t="str">
        <f>IF(Ansøgning!U880="","",Ansøgning!U880)</f>
        <v/>
      </c>
      <c r="AD875" s="31" t="str">
        <f t="shared" si="94"/>
        <v/>
      </c>
      <c r="AE875" s="31" t="str">
        <f t="shared" si="95"/>
        <v/>
      </c>
      <c r="AF875" s="51" t="str">
        <f t="shared" si="96"/>
        <v/>
      </c>
      <c r="AG875" s="15" t="str">
        <f t="shared" si="97"/>
        <v/>
      </c>
    </row>
    <row r="876" spans="1:33" x14ac:dyDescent="0.25">
      <c r="A876" s="13" t="str">
        <f>IF(Ansøgning!A881="","",Ansøgning!A881)</f>
        <v/>
      </c>
      <c r="B876" s="13" t="str">
        <f>IF(Ansøgning!B881="","",Ansøgning!B881)</f>
        <v/>
      </c>
      <c r="C876" s="13" t="str">
        <f>IF(Ansøgning!C881="","",Ansøgning!C881)</f>
        <v/>
      </c>
      <c r="D876" s="13" t="str">
        <f>IF(Ansøgning!D881="","",Ansøgning!D881)</f>
        <v/>
      </c>
      <c r="E876" s="14" t="str">
        <f>IF(Ansøgning!E881="","",Ansøgning!E881)</f>
        <v/>
      </c>
      <c r="F876" s="16"/>
      <c r="G876" s="14" t="str">
        <f>IF(Ansøgning!F881="","",Ansøgning!F881)</f>
        <v/>
      </c>
      <c r="H876" s="16"/>
      <c r="I876" s="72" t="str">
        <f>IF(OR(F876="",H876=""),"",NETWORKDAYS(F876,H876,Lister!$D$7:$D$13))</f>
        <v/>
      </c>
      <c r="J876" s="53" t="str">
        <f>IF(Ansøgning!H881="","",Ansøgning!H881)</f>
        <v/>
      </c>
      <c r="K876" s="32" t="str">
        <f t="shared" si="91"/>
        <v/>
      </c>
      <c r="L876" s="31" t="str">
        <f>IF(Ansøgning!J881="","",Ansøgning!J881)</f>
        <v/>
      </c>
      <c r="M876" s="18"/>
      <c r="N876" s="31" t="str">
        <f>IF(Ansøgning!K881="","",Ansøgning!K881)</f>
        <v/>
      </c>
      <c r="O876" s="18"/>
      <c r="P876" s="15" t="str">
        <f>IF(Ansøgning!L881="","",Ansøgning!L881)</f>
        <v/>
      </c>
      <c r="Q876" s="46" t="str">
        <f t="shared" si="92"/>
        <v/>
      </c>
      <c r="R876" s="46"/>
      <c r="S876" s="101" t="str">
        <f>IF(Ansøgning!M881="","",Ansøgning!M881)</f>
        <v/>
      </c>
      <c r="T876" s="31" t="str">
        <f t="shared" si="93"/>
        <v/>
      </c>
      <c r="U876" s="102" t="str">
        <f>IF(Ansøgning!O881="","",Ansøgning!O881)</f>
        <v/>
      </c>
      <c r="V876" s="20"/>
      <c r="W876" s="102" t="str">
        <f>IF(Ansøgning!P881="","",Ansøgning!P881)</f>
        <v/>
      </c>
      <c r="X876" s="20"/>
      <c r="Y876" s="31" t="str">
        <f>IF(Ansøgning!Q881="","",Ansøgning!Q881)</f>
        <v/>
      </c>
      <c r="Z876" s="46" t="str">
        <f>IFERROR(MAX(IF(OR(V876="",X876=""),"",IF(AND(AND(MONTH(F876)&gt;=7,MONTH(F876)&lt;8),AND(MONTH(H876)&gt;=7,MONTH(H876)&lt;8)),(NETWORKDAYS(F876,H876,Lister!$D$7:$D$13)-V876)*T876/NETWORKDAYS(Lister!$D$19,Lister!$E$19,Lister!$D$7:$D$13),IF(AND(AND(MONTH(F876)&gt;=7,MONTH(F876)&lt;8),MONTH(H876)&gt;7),(NETWORKDAYS(F876,Lister!$E$19,Lister!$D$7:$D$13)-V876)*T876/NETWORKDAYS(Lister!$D$19,Lister!$E$19,Lister!$D$7:$D$13),IF(MONTH(F876)&gt;7,0)))),0),"")</f>
        <v/>
      </c>
      <c r="AA876" s="31" t="str">
        <f>IF(Ansøgning!R881="","",Ansøgning!R881)</f>
        <v/>
      </c>
      <c r="AB876" s="46" t="str">
        <f>IFERROR(MAX(IF(OR(V876="",X876=""),"",IF(AND(AND(MONTH(F876)&gt;=8,MONTH(F876)&lt;9),AND(MONTH(H876)&gt;=8,MONTH(H876)&lt;9)),(NETWORKDAYS(F876,H876,Lister!$D$7:$D$13)-X876)*T876/NETWORKDAYS(Lister!$D$20,Lister!$E$20,Lister!$D$7:$D$13),IF(AND(MONTH(F876)=7,MONTH(H876)=8),(NETWORKDAYS(Lister!$D$20,H876,Lister!$D$7:$D$13)-X876)*T876/NETWORKDAYS(Lister!$D$20,Lister!$E$20,Lister!$D$7:$D$13),IF(AND(MONTH(F876)=7,MONTH(H876)=7),0)))),0),"")</f>
        <v/>
      </c>
      <c r="AC876" s="15" t="str">
        <f>IF(Ansøgning!U881="","",Ansøgning!U881)</f>
        <v/>
      </c>
      <c r="AD876" s="31" t="str">
        <f t="shared" si="94"/>
        <v/>
      </c>
      <c r="AE876" s="31" t="str">
        <f t="shared" si="95"/>
        <v/>
      </c>
      <c r="AF876" s="51" t="str">
        <f t="shared" si="96"/>
        <v/>
      </c>
      <c r="AG876" s="15" t="str">
        <f t="shared" si="97"/>
        <v/>
      </c>
    </row>
    <row r="877" spans="1:33" x14ac:dyDescent="0.25">
      <c r="A877" s="13" t="str">
        <f>IF(Ansøgning!A882="","",Ansøgning!A882)</f>
        <v/>
      </c>
      <c r="B877" s="13" t="str">
        <f>IF(Ansøgning!B882="","",Ansøgning!B882)</f>
        <v/>
      </c>
      <c r="C877" s="13" t="str">
        <f>IF(Ansøgning!C882="","",Ansøgning!C882)</f>
        <v/>
      </c>
      <c r="D877" s="13" t="str">
        <f>IF(Ansøgning!D882="","",Ansøgning!D882)</f>
        <v/>
      </c>
      <c r="E877" s="14" t="str">
        <f>IF(Ansøgning!E882="","",Ansøgning!E882)</f>
        <v/>
      </c>
      <c r="F877" s="16"/>
      <c r="G877" s="14" t="str">
        <f>IF(Ansøgning!F882="","",Ansøgning!F882)</f>
        <v/>
      </c>
      <c r="H877" s="16"/>
      <c r="I877" s="72" t="str">
        <f>IF(OR(F877="",H877=""),"",NETWORKDAYS(F877,H877,Lister!$D$7:$D$13))</f>
        <v/>
      </c>
      <c r="J877" s="53" t="str">
        <f>IF(Ansøgning!H882="","",Ansøgning!H882)</f>
        <v/>
      </c>
      <c r="K877" s="32" t="str">
        <f t="shared" si="91"/>
        <v/>
      </c>
      <c r="L877" s="31" t="str">
        <f>IF(Ansøgning!J882="","",Ansøgning!J882)</f>
        <v/>
      </c>
      <c r="M877" s="18"/>
      <c r="N877" s="31" t="str">
        <f>IF(Ansøgning!K882="","",Ansøgning!K882)</f>
        <v/>
      </c>
      <c r="O877" s="18"/>
      <c r="P877" s="15" t="str">
        <f>IF(Ansøgning!L882="","",Ansøgning!L882)</f>
        <v/>
      </c>
      <c r="Q877" s="46" t="str">
        <f t="shared" si="92"/>
        <v/>
      </c>
      <c r="R877" s="46"/>
      <c r="S877" s="101" t="str">
        <f>IF(Ansøgning!M882="","",Ansøgning!M882)</f>
        <v/>
      </c>
      <c r="T877" s="31" t="str">
        <f t="shared" si="93"/>
        <v/>
      </c>
      <c r="U877" s="102" t="str">
        <f>IF(Ansøgning!O882="","",Ansøgning!O882)</f>
        <v/>
      </c>
      <c r="V877" s="20"/>
      <c r="W877" s="102" t="str">
        <f>IF(Ansøgning!P882="","",Ansøgning!P882)</f>
        <v/>
      </c>
      <c r="X877" s="20"/>
      <c r="Y877" s="31" t="str">
        <f>IF(Ansøgning!Q882="","",Ansøgning!Q882)</f>
        <v/>
      </c>
      <c r="Z877" s="46" t="str">
        <f>IFERROR(MAX(IF(OR(V877="",X877=""),"",IF(AND(AND(MONTH(F877)&gt;=7,MONTH(F877)&lt;8),AND(MONTH(H877)&gt;=7,MONTH(H877)&lt;8)),(NETWORKDAYS(F877,H877,Lister!$D$7:$D$13)-V877)*T877/NETWORKDAYS(Lister!$D$19,Lister!$E$19,Lister!$D$7:$D$13),IF(AND(AND(MONTH(F877)&gt;=7,MONTH(F877)&lt;8),MONTH(H877)&gt;7),(NETWORKDAYS(F877,Lister!$E$19,Lister!$D$7:$D$13)-V877)*T877/NETWORKDAYS(Lister!$D$19,Lister!$E$19,Lister!$D$7:$D$13),IF(MONTH(F877)&gt;7,0)))),0),"")</f>
        <v/>
      </c>
      <c r="AA877" s="31" t="str">
        <f>IF(Ansøgning!R882="","",Ansøgning!R882)</f>
        <v/>
      </c>
      <c r="AB877" s="46" t="str">
        <f>IFERROR(MAX(IF(OR(V877="",X877=""),"",IF(AND(AND(MONTH(F877)&gt;=8,MONTH(F877)&lt;9),AND(MONTH(H877)&gt;=8,MONTH(H877)&lt;9)),(NETWORKDAYS(F877,H877,Lister!$D$7:$D$13)-X877)*T877/NETWORKDAYS(Lister!$D$20,Lister!$E$20,Lister!$D$7:$D$13),IF(AND(MONTH(F877)=7,MONTH(H877)=8),(NETWORKDAYS(Lister!$D$20,H877,Lister!$D$7:$D$13)-X877)*T877/NETWORKDAYS(Lister!$D$20,Lister!$E$20,Lister!$D$7:$D$13),IF(AND(MONTH(F877)=7,MONTH(H877)=7),0)))),0),"")</f>
        <v/>
      </c>
      <c r="AC877" s="15" t="str">
        <f>IF(Ansøgning!U882="","",Ansøgning!U882)</f>
        <v/>
      </c>
      <c r="AD877" s="31" t="str">
        <f t="shared" si="94"/>
        <v/>
      </c>
      <c r="AE877" s="31" t="str">
        <f t="shared" si="95"/>
        <v/>
      </c>
      <c r="AF877" s="51" t="str">
        <f t="shared" si="96"/>
        <v/>
      </c>
      <c r="AG877" s="15" t="str">
        <f t="shared" si="97"/>
        <v/>
      </c>
    </row>
    <row r="878" spans="1:33" x14ac:dyDescent="0.25">
      <c r="A878" s="13" t="str">
        <f>IF(Ansøgning!A883="","",Ansøgning!A883)</f>
        <v/>
      </c>
      <c r="B878" s="13" t="str">
        <f>IF(Ansøgning!B883="","",Ansøgning!B883)</f>
        <v/>
      </c>
      <c r="C878" s="13" t="str">
        <f>IF(Ansøgning!C883="","",Ansøgning!C883)</f>
        <v/>
      </c>
      <c r="D878" s="13" t="str">
        <f>IF(Ansøgning!D883="","",Ansøgning!D883)</f>
        <v/>
      </c>
      <c r="E878" s="14" t="str">
        <f>IF(Ansøgning!E883="","",Ansøgning!E883)</f>
        <v/>
      </c>
      <c r="F878" s="16"/>
      <c r="G878" s="14" t="str">
        <f>IF(Ansøgning!F883="","",Ansøgning!F883)</f>
        <v/>
      </c>
      <c r="H878" s="16"/>
      <c r="I878" s="72" t="str">
        <f>IF(OR(F878="",H878=""),"",NETWORKDAYS(F878,H878,Lister!$D$7:$D$13))</f>
        <v/>
      </c>
      <c r="J878" s="53" t="str">
        <f>IF(Ansøgning!H883="","",Ansøgning!H883)</f>
        <v/>
      </c>
      <c r="K878" s="32" t="str">
        <f t="shared" si="91"/>
        <v/>
      </c>
      <c r="L878" s="31" t="str">
        <f>IF(Ansøgning!J883="","",Ansøgning!J883)</f>
        <v/>
      </c>
      <c r="M878" s="18"/>
      <c r="N878" s="31" t="str">
        <f>IF(Ansøgning!K883="","",Ansøgning!K883)</f>
        <v/>
      </c>
      <c r="O878" s="18"/>
      <c r="P878" s="15" t="str">
        <f>IF(Ansøgning!L883="","",Ansøgning!L883)</f>
        <v/>
      </c>
      <c r="Q878" s="46" t="str">
        <f t="shared" si="92"/>
        <v/>
      </c>
      <c r="R878" s="46"/>
      <c r="S878" s="101" t="str">
        <f>IF(Ansøgning!M883="","",Ansøgning!M883)</f>
        <v/>
      </c>
      <c r="T878" s="31" t="str">
        <f t="shared" si="93"/>
        <v/>
      </c>
      <c r="U878" s="102" t="str">
        <f>IF(Ansøgning!O883="","",Ansøgning!O883)</f>
        <v/>
      </c>
      <c r="V878" s="20"/>
      <c r="W878" s="102" t="str">
        <f>IF(Ansøgning!P883="","",Ansøgning!P883)</f>
        <v/>
      </c>
      <c r="X878" s="20"/>
      <c r="Y878" s="31" t="str">
        <f>IF(Ansøgning!Q883="","",Ansøgning!Q883)</f>
        <v/>
      </c>
      <c r="Z878" s="46" t="str">
        <f>IFERROR(MAX(IF(OR(V878="",X878=""),"",IF(AND(AND(MONTH(F878)&gt;=7,MONTH(F878)&lt;8),AND(MONTH(H878)&gt;=7,MONTH(H878)&lt;8)),(NETWORKDAYS(F878,H878,Lister!$D$7:$D$13)-V878)*T878/NETWORKDAYS(Lister!$D$19,Lister!$E$19,Lister!$D$7:$D$13),IF(AND(AND(MONTH(F878)&gt;=7,MONTH(F878)&lt;8),MONTH(H878)&gt;7),(NETWORKDAYS(F878,Lister!$E$19,Lister!$D$7:$D$13)-V878)*T878/NETWORKDAYS(Lister!$D$19,Lister!$E$19,Lister!$D$7:$D$13),IF(MONTH(F878)&gt;7,0)))),0),"")</f>
        <v/>
      </c>
      <c r="AA878" s="31" t="str">
        <f>IF(Ansøgning!R883="","",Ansøgning!R883)</f>
        <v/>
      </c>
      <c r="AB878" s="46" t="str">
        <f>IFERROR(MAX(IF(OR(V878="",X878=""),"",IF(AND(AND(MONTH(F878)&gt;=8,MONTH(F878)&lt;9),AND(MONTH(H878)&gt;=8,MONTH(H878)&lt;9)),(NETWORKDAYS(F878,H878,Lister!$D$7:$D$13)-X878)*T878/NETWORKDAYS(Lister!$D$20,Lister!$E$20,Lister!$D$7:$D$13),IF(AND(MONTH(F878)=7,MONTH(H878)=8),(NETWORKDAYS(Lister!$D$20,H878,Lister!$D$7:$D$13)-X878)*T878/NETWORKDAYS(Lister!$D$20,Lister!$E$20,Lister!$D$7:$D$13),IF(AND(MONTH(F878)=7,MONTH(H878)=7),0)))),0),"")</f>
        <v/>
      </c>
      <c r="AC878" s="15" t="str">
        <f>IF(Ansøgning!U883="","",Ansøgning!U883)</f>
        <v/>
      </c>
      <c r="AD878" s="31" t="str">
        <f t="shared" si="94"/>
        <v/>
      </c>
      <c r="AE878" s="31" t="str">
        <f t="shared" si="95"/>
        <v/>
      </c>
      <c r="AF878" s="51" t="str">
        <f t="shared" si="96"/>
        <v/>
      </c>
      <c r="AG878" s="15" t="str">
        <f t="shared" si="97"/>
        <v/>
      </c>
    </row>
    <row r="879" spans="1:33" x14ac:dyDescent="0.25">
      <c r="A879" s="13" t="str">
        <f>IF(Ansøgning!A884="","",Ansøgning!A884)</f>
        <v/>
      </c>
      <c r="B879" s="13" t="str">
        <f>IF(Ansøgning!B884="","",Ansøgning!B884)</f>
        <v/>
      </c>
      <c r="C879" s="13" t="str">
        <f>IF(Ansøgning!C884="","",Ansøgning!C884)</f>
        <v/>
      </c>
      <c r="D879" s="13" t="str">
        <f>IF(Ansøgning!D884="","",Ansøgning!D884)</f>
        <v/>
      </c>
      <c r="E879" s="14" t="str">
        <f>IF(Ansøgning!E884="","",Ansøgning!E884)</f>
        <v/>
      </c>
      <c r="F879" s="16"/>
      <c r="G879" s="14" t="str">
        <f>IF(Ansøgning!F884="","",Ansøgning!F884)</f>
        <v/>
      </c>
      <c r="H879" s="16"/>
      <c r="I879" s="72" t="str">
        <f>IF(OR(F879="",H879=""),"",NETWORKDAYS(F879,H879,Lister!$D$7:$D$13))</f>
        <v/>
      </c>
      <c r="J879" s="53" t="str">
        <f>IF(Ansøgning!H884="","",Ansøgning!H884)</f>
        <v/>
      </c>
      <c r="K879" s="32" t="str">
        <f t="shared" si="91"/>
        <v/>
      </c>
      <c r="L879" s="31" t="str">
        <f>IF(Ansøgning!J884="","",Ansøgning!J884)</f>
        <v/>
      </c>
      <c r="M879" s="18"/>
      <c r="N879" s="31" t="str">
        <f>IF(Ansøgning!K884="","",Ansøgning!K884)</f>
        <v/>
      </c>
      <c r="O879" s="18"/>
      <c r="P879" s="15" t="str">
        <f>IF(Ansøgning!L884="","",Ansøgning!L884)</f>
        <v/>
      </c>
      <c r="Q879" s="46" t="str">
        <f t="shared" si="92"/>
        <v/>
      </c>
      <c r="R879" s="46"/>
      <c r="S879" s="101" t="str">
        <f>IF(Ansøgning!M884="","",Ansøgning!M884)</f>
        <v/>
      </c>
      <c r="T879" s="31" t="str">
        <f t="shared" si="93"/>
        <v/>
      </c>
      <c r="U879" s="102" t="str">
        <f>IF(Ansøgning!O884="","",Ansøgning!O884)</f>
        <v/>
      </c>
      <c r="V879" s="20"/>
      <c r="W879" s="102" t="str">
        <f>IF(Ansøgning!P884="","",Ansøgning!P884)</f>
        <v/>
      </c>
      <c r="X879" s="20"/>
      <c r="Y879" s="31" t="str">
        <f>IF(Ansøgning!Q884="","",Ansøgning!Q884)</f>
        <v/>
      </c>
      <c r="Z879" s="46" t="str">
        <f>IFERROR(MAX(IF(OR(V879="",X879=""),"",IF(AND(AND(MONTH(F879)&gt;=7,MONTH(F879)&lt;8),AND(MONTH(H879)&gt;=7,MONTH(H879)&lt;8)),(NETWORKDAYS(F879,H879,Lister!$D$7:$D$13)-V879)*T879/NETWORKDAYS(Lister!$D$19,Lister!$E$19,Lister!$D$7:$D$13),IF(AND(AND(MONTH(F879)&gt;=7,MONTH(F879)&lt;8),MONTH(H879)&gt;7),(NETWORKDAYS(F879,Lister!$E$19,Lister!$D$7:$D$13)-V879)*T879/NETWORKDAYS(Lister!$D$19,Lister!$E$19,Lister!$D$7:$D$13),IF(MONTH(F879)&gt;7,0)))),0),"")</f>
        <v/>
      </c>
      <c r="AA879" s="31" t="str">
        <f>IF(Ansøgning!R884="","",Ansøgning!R884)</f>
        <v/>
      </c>
      <c r="AB879" s="46" t="str">
        <f>IFERROR(MAX(IF(OR(V879="",X879=""),"",IF(AND(AND(MONTH(F879)&gt;=8,MONTH(F879)&lt;9),AND(MONTH(H879)&gt;=8,MONTH(H879)&lt;9)),(NETWORKDAYS(F879,H879,Lister!$D$7:$D$13)-X879)*T879/NETWORKDAYS(Lister!$D$20,Lister!$E$20,Lister!$D$7:$D$13),IF(AND(MONTH(F879)=7,MONTH(H879)=8),(NETWORKDAYS(Lister!$D$20,H879,Lister!$D$7:$D$13)-X879)*T879/NETWORKDAYS(Lister!$D$20,Lister!$E$20,Lister!$D$7:$D$13),IF(AND(MONTH(F879)=7,MONTH(H879)=7),0)))),0),"")</f>
        <v/>
      </c>
      <c r="AC879" s="15" t="str">
        <f>IF(Ansøgning!U884="","",Ansøgning!U884)</f>
        <v/>
      </c>
      <c r="AD879" s="31" t="str">
        <f t="shared" si="94"/>
        <v/>
      </c>
      <c r="AE879" s="31" t="str">
        <f t="shared" si="95"/>
        <v/>
      </c>
      <c r="AF879" s="51" t="str">
        <f t="shared" si="96"/>
        <v/>
      </c>
      <c r="AG879" s="15" t="str">
        <f t="shared" si="97"/>
        <v/>
      </c>
    </row>
    <row r="880" spans="1:33" x14ac:dyDescent="0.25">
      <c r="A880" s="13" t="str">
        <f>IF(Ansøgning!A885="","",Ansøgning!A885)</f>
        <v/>
      </c>
      <c r="B880" s="13" t="str">
        <f>IF(Ansøgning!B885="","",Ansøgning!B885)</f>
        <v/>
      </c>
      <c r="C880" s="13" t="str">
        <f>IF(Ansøgning!C885="","",Ansøgning!C885)</f>
        <v/>
      </c>
      <c r="D880" s="13" t="str">
        <f>IF(Ansøgning!D885="","",Ansøgning!D885)</f>
        <v/>
      </c>
      <c r="E880" s="14" t="str">
        <f>IF(Ansøgning!E885="","",Ansøgning!E885)</f>
        <v/>
      </c>
      <c r="F880" s="16"/>
      <c r="G880" s="14" t="str">
        <f>IF(Ansøgning!F885="","",Ansøgning!F885)</f>
        <v/>
      </c>
      <c r="H880" s="16"/>
      <c r="I880" s="72" t="str">
        <f>IF(OR(F880="",H880=""),"",NETWORKDAYS(F880,H880,Lister!$D$7:$D$13))</f>
        <v/>
      </c>
      <c r="J880" s="53" t="str">
        <f>IF(Ansøgning!H885="","",Ansøgning!H885)</f>
        <v/>
      </c>
      <c r="K880" s="32" t="str">
        <f t="shared" si="91"/>
        <v/>
      </c>
      <c r="L880" s="31" t="str">
        <f>IF(Ansøgning!J885="","",Ansøgning!J885)</f>
        <v/>
      </c>
      <c r="M880" s="18"/>
      <c r="N880" s="31" t="str">
        <f>IF(Ansøgning!K885="","",Ansøgning!K885)</f>
        <v/>
      </c>
      <c r="O880" s="18"/>
      <c r="P880" s="15" t="str">
        <f>IF(Ansøgning!L885="","",Ansøgning!L885)</f>
        <v/>
      </c>
      <c r="Q880" s="46" t="str">
        <f t="shared" si="92"/>
        <v/>
      </c>
      <c r="R880" s="46"/>
      <c r="S880" s="101" t="str">
        <f>IF(Ansøgning!M885="","",Ansøgning!M885)</f>
        <v/>
      </c>
      <c r="T880" s="31" t="str">
        <f t="shared" si="93"/>
        <v/>
      </c>
      <c r="U880" s="102" t="str">
        <f>IF(Ansøgning!O885="","",Ansøgning!O885)</f>
        <v/>
      </c>
      <c r="V880" s="20"/>
      <c r="W880" s="102" t="str">
        <f>IF(Ansøgning!P885="","",Ansøgning!P885)</f>
        <v/>
      </c>
      <c r="X880" s="20"/>
      <c r="Y880" s="31" t="str">
        <f>IF(Ansøgning!Q885="","",Ansøgning!Q885)</f>
        <v/>
      </c>
      <c r="Z880" s="46" t="str">
        <f>IFERROR(MAX(IF(OR(V880="",X880=""),"",IF(AND(AND(MONTH(F880)&gt;=7,MONTH(F880)&lt;8),AND(MONTH(H880)&gt;=7,MONTH(H880)&lt;8)),(NETWORKDAYS(F880,H880,Lister!$D$7:$D$13)-V880)*T880/NETWORKDAYS(Lister!$D$19,Lister!$E$19,Lister!$D$7:$D$13),IF(AND(AND(MONTH(F880)&gt;=7,MONTH(F880)&lt;8),MONTH(H880)&gt;7),(NETWORKDAYS(F880,Lister!$E$19,Lister!$D$7:$D$13)-V880)*T880/NETWORKDAYS(Lister!$D$19,Lister!$E$19,Lister!$D$7:$D$13),IF(MONTH(F880)&gt;7,0)))),0),"")</f>
        <v/>
      </c>
      <c r="AA880" s="31" t="str">
        <f>IF(Ansøgning!R885="","",Ansøgning!R885)</f>
        <v/>
      </c>
      <c r="AB880" s="46" t="str">
        <f>IFERROR(MAX(IF(OR(V880="",X880=""),"",IF(AND(AND(MONTH(F880)&gt;=8,MONTH(F880)&lt;9),AND(MONTH(H880)&gt;=8,MONTH(H880)&lt;9)),(NETWORKDAYS(F880,H880,Lister!$D$7:$D$13)-X880)*T880/NETWORKDAYS(Lister!$D$20,Lister!$E$20,Lister!$D$7:$D$13),IF(AND(MONTH(F880)=7,MONTH(H880)=8),(NETWORKDAYS(Lister!$D$20,H880,Lister!$D$7:$D$13)-X880)*T880/NETWORKDAYS(Lister!$D$20,Lister!$E$20,Lister!$D$7:$D$13),IF(AND(MONTH(F880)=7,MONTH(H880)=7),0)))),0),"")</f>
        <v/>
      </c>
      <c r="AC880" s="15" t="str">
        <f>IF(Ansøgning!U885="","",Ansøgning!U885)</f>
        <v/>
      </c>
      <c r="AD880" s="31" t="str">
        <f t="shared" si="94"/>
        <v/>
      </c>
      <c r="AE880" s="31" t="str">
        <f t="shared" si="95"/>
        <v/>
      </c>
      <c r="AF880" s="51" t="str">
        <f t="shared" si="96"/>
        <v/>
      </c>
      <c r="AG880" s="15" t="str">
        <f t="shared" si="97"/>
        <v/>
      </c>
    </row>
    <row r="881" spans="1:33" x14ac:dyDescent="0.25">
      <c r="A881" s="13" t="str">
        <f>IF(Ansøgning!A886="","",Ansøgning!A886)</f>
        <v/>
      </c>
      <c r="B881" s="13" t="str">
        <f>IF(Ansøgning!B886="","",Ansøgning!B886)</f>
        <v/>
      </c>
      <c r="C881" s="13" t="str">
        <f>IF(Ansøgning!C886="","",Ansøgning!C886)</f>
        <v/>
      </c>
      <c r="D881" s="13" t="str">
        <f>IF(Ansøgning!D886="","",Ansøgning!D886)</f>
        <v/>
      </c>
      <c r="E881" s="14" t="str">
        <f>IF(Ansøgning!E886="","",Ansøgning!E886)</f>
        <v/>
      </c>
      <c r="F881" s="16"/>
      <c r="G881" s="14" t="str">
        <f>IF(Ansøgning!F886="","",Ansøgning!F886)</f>
        <v/>
      </c>
      <c r="H881" s="16"/>
      <c r="I881" s="72" t="str">
        <f>IF(OR(F881="",H881=""),"",NETWORKDAYS(F881,H881,Lister!$D$7:$D$13))</f>
        <v/>
      </c>
      <c r="J881" s="53" t="str">
        <f>IF(Ansøgning!H886="","",Ansøgning!H886)</f>
        <v/>
      </c>
      <c r="K881" s="32" t="str">
        <f t="shared" si="91"/>
        <v/>
      </c>
      <c r="L881" s="31" t="str">
        <f>IF(Ansøgning!J886="","",Ansøgning!J886)</f>
        <v/>
      </c>
      <c r="M881" s="18"/>
      <c r="N881" s="31" t="str">
        <f>IF(Ansøgning!K886="","",Ansøgning!K886)</f>
        <v/>
      </c>
      <c r="O881" s="18"/>
      <c r="P881" s="15" t="str">
        <f>IF(Ansøgning!L886="","",Ansøgning!L886)</f>
        <v/>
      </c>
      <c r="Q881" s="46" t="str">
        <f t="shared" si="92"/>
        <v/>
      </c>
      <c r="R881" s="46"/>
      <c r="S881" s="101" t="str">
        <f>IF(Ansøgning!M886="","",Ansøgning!M886)</f>
        <v/>
      </c>
      <c r="T881" s="31" t="str">
        <f t="shared" si="93"/>
        <v/>
      </c>
      <c r="U881" s="102" t="str">
        <f>IF(Ansøgning!O886="","",Ansøgning!O886)</f>
        <v/>
      </c>
      <c r="V881" s="20"/>
      <c r="W881" s="102" t="str">
        <f>IF(Ansøgning!P886="","",Ansøgning!P886)</f>
        <v/>
      </c>
      <c r="X881" s="20"/>
      <c r="Y881" s="31" t="str">
        <f>IF(Ansøgning!Q886="","",Ansøgning!Q886)</f>
        <v/>
      </c>
      <c r="Z881" s="46" t="str">
        <f>IFERROR(MAX(IF(OR(V881="",X881=""),"",IF(AND(AND(MONTH(F881)&gt;=7,MONTH(F881)&lt;8),AND(MONTH(H881)&gt;=7,MONTH(H881)&lt;8)),(NETWORKDAYS(F881,H881,Lister!$D$7:$D$13)-V881)*T881/NETWORKDAYS(Lister!$D$19,Lister!$E$19,Lister!$D$7:$D$13),IF(AND(AND(MONTH(F881)&gt;=7,MONTH(F881)&lt;8),MONTH(H881)&gt;7),(NETWORKDAYS(F881,Lister!$E$19,Lister!$D$7:$D$13)-V881)*T881/NETWORKDAYS(Lister!$D$19,Lister!$E$19,Lister!$D$7:$D$13),IF(MONTH(F881)&gt;7,0)))),0),"")</f>
        <v/>
      </c>
      <c r="AA881" s="31" t="str">
        <f>IF(Ansøgning!R886="","",Ansøgning!R886)</f>
        <v/>
      </c>
      <c r="AB881" s="46" t="str">
        <f>IFERROR(MAX(IF(OR(V881="",X881=""),"",IF(AND(AND(MONTH(F881)&gt;=8,MONTH(F881)&lt;9),AND(MONTH(H881)&gt;=8,MONTH(H881)&lt;9)),(NETWORKDAYS(F881,H881,Lister!$D$7:$D$13)-X881)*T881/NETWORKDAYS(Lister!$D$20,Lister!$E$20,Lister!$D$7:$D$13),IF(AND(MONTH(F881)=7,MONTH(H881)=8),(NETWORKDAYS(Lister!$D$20,H881,Lister!$D$7:$D$13)-X881)*T881/NETWORKDAYS(Lister!$D$20,Lister!$E$20,Lister!$D$7:$D$13),IF(AND(MONTH(F881)=7,MONTH(H881)=7),0)))),0),"")</f>
        <v/>
      </c>
      <c r="AC881" s="15" t="str">
        <f>IF(Ansøgning!U886="","",Ansøgning!U886)</f>
        <v/>
      </c>
      <c r="AD881" s="31" t="str">
        <f t="shared" si="94"/>
        <v/>
      </c>
      <c r="AE881" s="31" t="str">
        <f t="shared" si="95"/>
        <v/>
      </c>
      <c r="AF881" s="51" t="str">
        <f t="shared" si="96"/>
        <v/>
      </c>
      <c r="AG881" s="15" t="str">
        <f t="shared" si="97"/>
        <v/>
      </c>
    </row>
    <row r="882" spans="1:33" x14ac:dyDescent="0.25">
      <c r="A882" s="13" t="str">
        <f>IF(Ansøgning!A887="","",Ansøgning!A887)</f>
        <v/>
      </c>
      <c r="B882" s="13" t="str">
        <f>IF(Ansøgning!B887="","",Ansøgning!B887)</f>
        <v/>
      </c>
      <c r="C882" s="13" t="str">
        <f>IF(Ansøgning!C887="","",Ansøgning!C887)</f>
        <v/>
      </c>
      <c r="D882" s="13" t="str">
        <f>IF(Ansøgning!D887="","",Ansøgning!D887)</f>
        <v/>
      </c>
      <c r="E882" s="14" t="str">
        <f>IF(Ansøgning!E887="","",Ansøgning!E887)</f>
        <v/>
      </c>
      <c r="F882" s="16"/>
      <c r="G882" s="14" t="str">
        <f>IF(Ansøgning!F887="","",Ansøgning!F887)</f>
        <v/>
      </c>
      <c r="H882" s="16"/>
      <c r="I882" s="72" t="str">
        <f>IF(OR(F882="",H882=""),"",NETWORKDAYS(F882,H882,Lister!$D$7:$D$13))</f>
        <v/>
      </c>
      <c r="J882" s="53" t="str">
        <f>IF(Ansøgning!H887="","",Ansøgning!H887)</f>
        <v/>
      </c>
      <c r="K882" s="32" t="str">
        <f t="shared" si="91"/>
        <v/>
      </c>
      <c r="L882" s="31" t="str">
        <f>IF(Ansøgning!J887="","",Ansøgning!J887)</f>
        <v/>
      </c>
      <c r="M882" s="18"/>
      <c r="N882" s="31" t="str">
        <f>IF(Ansøgning!K887="","",Ansøgning!K887)</f>
        <v/>
      </c>
      <c r="O882" s="18"/>
      <c r="P882" s="15" t="str">
        <f>IF(Ansøgning!L887="","",Ansøgning!L887)</f>
        <v/>
      </c>
      <c r="Q882" s="46" t="str">
        <f t="shared" si="92"/>
        <v/>
      </c>
      <c r="R882" s="46"/>
      <c r="S882" s="101" t="str">
        <f>IF(Ansøgning!M887="","",Ansøgning!M887)</f>
        <v/>
      </c>
      <c r="T882" s="31" t="str">
        <f t="shared" si="93"/>
        <v/>
      </c>
      <c r="U882" s="102" t="str">
        <f>IF(Ansøgning!O887="","",Ansøgning!O887)</f>
        <v/>
      </c>
      <c r="V882" s="20"/>
      <c r="W882" s="102" t="str">
        <f>IF(Ansøgning!P887="","",Ansøgning!P887)</f>
        <v/>
      </c>
      <c r="X882" s="20"/>
      <c r="Y882" s="31" t="str">
        <f>IF(Ansøgning!Q887="","",Ansøgning!Q887)</f>
        <v/>
      </c>
      <c r="Z882" s="46" t="str">
        <f>IFERROR(MAX(IF(OR(V882="",X882=""),"",IF(AND(AND(MONTH(F882)&gt;=7,MONTH(F882)&lt;8),AND(MONTH(H882)&gt;=7,MONTH(H882)&lt;8)),(NETWORKDAYS(F882,H882,Lister!$D$7:$D$13)-V882)*T882/NETWORKDAYS(Lister!$D$19,Lister!$E$19,Lister!$D$7:$D$13),IF(AND(AND(MONTH(F882)&gt;=7,MONTH(F882)&lt;8),MONTH(H882)&gt;7),(NETWORKDAYS(F882,Lister!$E$19,Lister!$D$7:$D$13)-V882)*T882/NETWORKDAYS(Lister!$D$19,Lister!$E$19,Lister!$D$7:$D$13),IF(MONTH(F882)&gt;7,0)))),0),"")</f>
        <v/>
      </c>
      <c r="AA882" s="31" t="str">
        <f>IF(Ansøgning!R887="","",Ansøgning!R887)</f>
        <v/>
      </c>
      <c r="AB882" s="46" t="str">
        <f>IFERROR(MAX(IF(OR(V882="",X882=""),"",IF(AND(AND(MONTH(F882)&gt;=8,MONTH(F882)&lt;9),AND(MONTH(H882)&gt;=8,MONTH(H882)&lt;9)),(NETWORKDAYS(F882,H882,Lister!$D$7:$D$13)-X882)*T882/NETWORKDAYS(Lister!$D$20,Lister!$E$20,Lister!$D$7:$D$13),IF(AND(MONTH(F882)=7,MONTH(H882)=8),(NETWORKDAYS(Lister!$D$20,H882,Lister!$D$7:$D$13)-X882)*T882/NETWORKDAYS(Lister!$D$20,Lister!$E$20,Lister!$D$7:$D$13),IF(AND(MONTH(F882)=7,MONTH(H882)=7),0)))),0),"")</f>
        <v/>
      </c>
      <c r="AC882" s="15" t="str">
        <f>IF(Ansøgning!U887="","",Ansøgning!U887)</f>
        <v/>
      </c>
      <c r="AD882" s="31" t="str">
        <f t="shared" si="94"/>
        <v/>
      </c>
      <c r="AE882" s="31" t="str">
        <f t="shared" si="95"/>
        <v/>
      </c>
      <c r="AF882" s="51" t="str">
        <f t="shared" si="96"/>
        <v/>
      </c>
      <c r="AG882" s="15" t="str">
        <f t="shared" si="97"/>
        <v/>
      </c>
    </row>
    <row r="883" spans="1:33" x14ac:dyDescent="0.25">
      <c r="A883" s="13" t="str">
        <f>IF(Ansøgning!A888="","",Ansøgning!A888)</f>
        <v/>
      </c>
      <c r="B883" s="13" t="str">
        <f>IF(Ansøgning!B888="","",Ansøgning!B888)</f>
        <v/>
      </c>
      <c r="C883" s="13" t="str">
        <f>IF(Ansøgning!C888="","",Ansøgning!C888)</f>
        <v/>
      </c>
      <c r="D883" s="13" t="str">
        <f>IF(Ansøgning!D888="","",Ansøgning!D888)</f>
        <v/>
      </c>
      <c r="E883" s="14" t="str">
        <f>IF(Ansøgning!E888="","",Ansøgning!E888)</f>
        <v/>
      </c>
      <c r="F883" s="16"/>
      <c r="G883" s="14" t="str">
        <f>IF(Ansøgning!F888="","",Ansøgning!F888)</f>
        <v/>
      </c>
      <c r="H883" s="16"/>
      <c r="I883" s="72" t="str">
        <f>IF(OR(F883="",H883=""),"",NETWORKDAYS(F883,H883,Lister!$D$7:$D$13))</f>
        <v/>
      </c>
      <c r="J883" s="53" t="str">
        <f>IF(Ansøgning!H888="","",Ansøgning!H888)</f>
        <v/>
      </c>
      <c r="K883" s="32" t="str">
        <f t="shared" si="91"/>
        <v/>
      </c>
      <c r="L883" s="31" t="str">
        <f>IF(Ansøgning!J888="","",Ansøgning!J888)</f>
        <v/>
      </c>
      <c r="M883" s="18"/>
      <c r="N883" s="31" t="str">
        <f>IF(Ansøgning!K888="","",Ansøgning!K888)</f>
        <v/>
      </c>
      <c r="O883" s="18"/>
      <c r="P883" s="15" t="str">
        <f>IF(Ansøgning!L888="","",Ansøgning!L888)</f>
        <v/>
      </c>
      <c r="Q883" s="46" t="str">
        <f t="shared" si="92"/>
        <v/>
      </c>
      <c r="R883" s="46"/>
      <c r="S883" s="101" t="str">
        <f>IF(Ansøgning!M888="","",Ansøgning!M888)</f>
        <v/>
      </c>
      <c r="T883" s="31" t="str">
        <f t="shared" si="93"/>
        <v/>
      </c>
      <c r="U883" s="102" t="str">
        <f>IF(Ansøgning!O888="","",Ansøgning!O888)</f>
        <v/>
      </c>
      <c r="V883" s="20"/>
      <c r="W883" s="102" t="str">
        <f>IF(Ansøgning!P888="","",Ansøgning!P888)</f>
        <v/>
      </c>
      <c r="X883" s="20"/>
      <c r="Y883" s="31" t="str">
        <f>IF(Ansøgning!Q888="","",Ansøgning!Q888)</f>
        <v/>
      </c>
      <c r="Z883" s="46" t="str">
        <f>IFERROR(MAX(IF(OR(V883="",X883=""),"",IF(AND(AND(MONTH(F883)&gt;=7,MONTH(F883)&lt;8),AND(MONTH(H883)&gt;=7,MONTH(H883)&lt;8)),(NETWORKDAYS(F883,H883,Lister!$D$7:$D$13)-V883)*T883/NETWORKDAYS(Lister!$D$19,Lister!$E$19,Lister!$D$7:$D$13),IF(AND(AND(MONTH(F883)&gt;=7,MONTH(F883)&lt;8),MONTH(H883)&gt;7),(NETWORKDAYS(F883,Lister!$E$19,Lister!$D$7:$D$13)-V883)*T883/NETWORKDAYS(Lister!$D$19,Lister!$E$19,Lister!$D$7:$D$13),IF(MONTH(F883)&gt;7,0)))),0),"")</f>
        <v/>
      </c>
      <c r="AA883" s="31" t="str">
        <f>IF(Ansøgning!R888="","",Ansøgning!R888)</f>
        <v/>
      </c>
      <c r="AB883" s="46" t="str">
        <f>IFERROR(MAX(IF(OR(V883="",X883=""),"",IF(AND(AND(MONTH(F883)&gt;=8,MONTH(F883)&lt;9),AND(MONTH(H883)&gt;=8,MONTH(H883)&lt;9)),(NETWORKDAYS(F883,H883,Lister!$D$7:$D$13)-X883)*T883/NETWORKDAYS(Lister!$D$20,Lister!$E$20,Lister!$D$7:$D$13),IF(AND(MONTH(F883)=7,MONTH(H883)=8),(NETWORKDAYS(Lister!$D$20,H883,Lister!$D$7:$D$13)-X883)*T883/NETWORKDAYS(Lister!$D$20,Lister!$E$20,Lister!$D$7:$D$13),IF(AND(MONTH(F883)=7,MONTH(H883)=7),0)))),0),"")</f>
        <v/>
      </c>
      <c r="AC883" s="15" t="str">
        <f>IF(Ansøgning!U888="","",Ansøgning!U888)</f>
        <v/>
      </c>
      <c r="AD883" s="31" t="str">
        <f t="shared" si="94"/>
        <v/>
      </c>
      <c r="AE883" s="31" t="str">
        <f t="shared" si="95"/>
        <v/>
      </c>
      <c r="AF883" s="51" t="str">
        <f t="shared" si="96"/>
        <v/>
      </c>
      <c r="AG883" s="15" t="str">
        <f t="shared" si="97"/>
        <v/>
      </c>
    </row>
    <row r="884" spans="1:33" x14ac:dyDescent="0.25">
      <c r="A884" s="13" t="str">
        <f>IF(Ansøgning!A889="","",Ansøgning!A889)</f>
        <v/>
      </c>
      <c r="B884" s="13" t="str">
        <f>IF(Ansøgning!B889="","",Ansøgning!B889)</f>
        <v/>
      </c>
      <c r="C884" s="13" t="str">
        <f>IF(Ansøgning!C889="","",Ansøgning!C889)</f>
        <v/>
      </c>
      <c r="D884" s="13" t="str">
        <f>IF(Ansøgning!D889="","",Ansøgning!D889)</f>
        <v/>
      </c>
      <c r="E884" s="14" t="str">
        <f>IF(Ansøgning!E889="","",Ansøgning!E889)</f>
        <v/>
      </c>
      <c r="F884" s="16"/>
      <c r="G884" s="14" t="str">
        <f>IF(Ansøgning!F889="","",Ansøgning!F889)</f>
        <v/>
      </c>
      <c r="H884" s="16"/>
      <c r="I884" s="72" t="str">
        <f>IF(OR(F884="",H884=""),"",NETWORKDAYS(F884,H884,Lister!$D$7:$D$13))</f>
        <v/>
      </c>
      <c r="J884" s="53" t="str">
        <f>IF(Ansøgning!H889="","",Ansøgning!H889)</f>
        <v/>
      </c>
      <c r="K884" s="32" t="str">
        <f t="shared" si="91"/>
        <v/>
      </c>
      <c r="L884" s="31" t="str">
        <f>IF(Ansøgning!J889="","",Ansøgning!J889)</f>
        <v/>
      </c>
      <c r="M884" s="18"/>
      <c r="N884" s="31" t="str">
        <f>IF(Ansøgning!K889="","",Ansøgning!K889)</f>
        <v/>
      </c>
      <c r="O884" s="18"/>
      <c r="P884" s="15" t="str">
        <f>IF(Ansøgning!L889="","",Ansøgning!L889)</f>
        <v/>
      </c>
      <c r="Q884" s="46" t="str">
        <f t="shared" si="92"/>
        <v/>
      </c>
      <c r="R884" s="46"/>
      <c r="S884" s="101" t="str">
        <f>IF(Ansøgning!M889="","",Ansøgning!M889)</f>
        <v/>
      </c>
      <c r="T884" s="31" t="str">
        <f t="shared" si="93"/>
        <v/>
      </c>
      <c r="U884" s="102" t="str">
        <f>IF(Ansøgning!O889="","",Ansøgning!O889)</f>
        <v/>
      </c>
      <c r="V884" s="20"/>
      <c r="W884" s="102" t="str">
        <f>IF(Ansøgning!P889="","",Ansøgning!P889)</f>
        <v/>
      </c>
      <c r="X884" s="20"/>
      <c r="Y884" s="31" t="str">
        <f>IF(Ansøgning!Q889="","",Ansøgning!Q889)</f>
        <v/>
      </c>
      <c r="Z884" s="46" t="str">
        <f>IFERROR(MAX(IF(OR(V884="",X884=""),"",IF(AND(AND(MONTH(F884)&gt;=7,MONTH(F884)&lt;8),AND(MONTH(H884)&gt;=7,MONTH(H884)&lt;8)),(NETWORKDAYS(F884,H884,Lister!$D$7:$D$13)-V884)*T884/NETWORKDAYS(Lister!$D$19,Lister!$E$19,Lister!$D$7:$D$13),IF(AND(AND(MONTH(F884)&gt;=7,MONTH(F884)&lt;8),MONTH(H884)&gt;7),(NETWORKDAYS(F884,Lister!$E$19,Lister!$D$7:$D$13)-V884)*T884/NETWORKDAYS(Lister!$D$19,Lister!$E$19,Lister!$D$7:$D$13),IF(MONTH(F884)&gt;7,0)))),0),"")</f>
        <v/>
      </c>
      <c r="AA884" s="31" t="str">
        <f>IF(Ansøgning!R889="","",Ansøgning!R889)</f>
        <v/>
      </c>
      <c r="AB884" s="46" t="str">
        <f>IFERROR(MAX(IF(OR(V884="",X884=""),"",IF(AND(AND(MONTH(F884)&gt;=8,MONTH(F884)&lt;9),AND(MONTH(H884)&gt;=8,MONTH(H884)&lt;9)),(NETWORKDAYS(F884,H884,Lister!$D$7:$D$13)-X884)*T884/NETWORKDAYS(Lister!$D$20,Lister!$E$20,Lister!$D$7:$D$13),IF(AND(MONTH(F884)=7,MONTH(H884)=8),(NETWORKDAYS(Lister!$D$20,H884,Lister!$D$7:$D$13)-X884)*T884/NETWORKDAYS(Lister!$D$20,Lister!$E$20,Lister!$D$7:$D$13),IF(AND(MONTH(F884)=7,MONTH(H884)=7),0)))),0),"")</f>
        <v/>
      </c>
      <c r="AC884" s="15" t="str">
        <f>IF(Ansøgning!U889="","",Ansøgning!U889)</f>
        <v/>
      </c>
      <c r="AD884" s="31" t="str">
        <f t="shared" si="94"/>
        <v/>
      </c>
      <c r="AE884" s="31" t="str">
        <f t="shared" si="95"/>
        <v/>
      </c>
      <c r="AF884" s="51" t="str">
        <f t="shared" si="96"/>
        <v/>
      </c>
      <c r="AG884" s="15" t="str">
        <f t="shared" si="97"/>
        <v/>
      </c>
    </row>
    <row r="885" spans="1:33" x14ac:dyDescent="0.25">
      <c r="A885" s="13" t="str">
        <f>IF(Ansøgning!A890="","",Ansøgning!A890)</f>
        <v/>
      </c>
      <c r="B885" s="13" t="str">
        <f>IF(Ansøgning!B890="","",Ansøgning!B890)</f>
        <v/>
      </c>
      <c r="C885" s="13" t="str">
        <f>IF(Ansøgning!C890="","",Ansøgning!C890)</f>
        <v/>
      </c>
      <c r="D885" s="13" t="str">
        <f>IF(Ansøgning!D890="","",Ansøgning!D890)</f>
        <v/>
      </c>
      <c r="E885" s="14" t="str">
        <f>IF(Ansøgning!E890="","",Ansøgning!E890)</f>
        <v/>
      </c>
      <c r="F885" s="16"/>
      <c r="G885" s="14" t="str">
        <f>IF(Ansøgning!F890="","",Ansøgning!F890)</f>
        <v/>
      </c>
      <c r="H885" s="16"/>
      <c r="I885" s="72" t="str">
        <f>IF(OR(F885="",H885=""),"",NETWORKDAYS(F885,H885,Lister!$D$7:$D$13))</f>
        <v/>
      </c>
      <c r="J885" s="53" t="str">
        <f>IF(Ansøgning!H890="","",Ansøgning!H890)</f>
        <v/>
      </c>
      <c r="K885" s="32" t="str">
        <f t="shared" si="91"/>
        <v/>
      </c>
      <c r="L885" s="31" t="str">
        <f>IF(Ansøgning!J890="","",Ansøgning!J890)</f>
        <v/>
      </c>
      <c r="M885" s="18"/>
      <c r="N885" s="31" t="str">
        <f>IF(Ansøgning!K890="","",Ansøgning!K890)</f>
        <v/>
      </c>
      <c r="O885" s="18"/>
      <c r="P885" s="15" t="str">
        <f>IF(Ansøgning!L890="","",Ansøgning!L890)</f>
        <v/>
      </c>
      <c r="Q885" s="46" t="str">
        <f t="shared" si="92"/>
        <v/>
      </c>
      <c r="R885" s="46"/>
      <c r="S885" s="101" t="str">
        <f>IF(Ansøgning!M890="","",Ansøgning!M890)</f>
        <v/>
      </c>
      <c r="T885" s="31" t="str">
        <f t="shared" si="93"/>
        <v/>
      </c>
      <c r="U885" s="102" t="str">
        <f>IF(Ansøgning!O890="","",Ansøgning!O890)</f>
        <v/>
      </c>
      <c r="V885" s="20"/>
      <c r="W885" s="102" t="str">
        <f>IF(Ansøgning!P890="","",Ansøgning!P890)</f>
        <v/>
      </c>
      <c r="X885" s="20"/>
      <c r="Y885" s="31" t="str">
        <f>IF(Ansøgning!Q890="","",Ansøgning!Q890)</f>
        <v/>
      </c>
      <c r="Z885" s="46" t="str">
        <f>IFERROR(MAX(IF(OR(V885="",X885=""),"",IF(AND(AND(MONTH(F885)&gt;=7,MONTH(F885)&lt;8),AND(MONTH(H885)&gt;=7,MONTH(H885)&lt;8)),(NETWORKDAYS(F885,H885,Lister!$D$7:$D$13)-V885)*T885/NETWORKDAYS(Lister!$D$19,Lister!$E$19,Lister!$D$7:$D$13),IF(AND(AND(MONTH(F885)&gt;=7,MONTH(F885)&lt;8),MONTH(H885)&gt;7),(NETWORKDAYS(F885,Lister!$E$19,Lister!$D$7:$D$13)-V885)*T885/NETWORKDAYS(Lister!$D$19,Lister!$E$19,Lister!$D$7:$D$13),IF(MONTH(F885)&gt;7,0)))),0),"")</f>
        <v/>
      </c>
      <c r="AA885" s="31" t="str">
        <f>IF(Ansøgning!R890="","",Ansøgning!R890)</f>
        <v/>
      </c>
      <c r="AB885" s="46" t="str">
        <f>IFERROR(MAX(IF(OR(V885="",X885=""),"",IF(AND(AND(MONTH(F885)&gt;=8,MONTH(F885)&lt;9),AND(MONTH(H885)&gt;=8,MONTH(H885)&lt;9)),(NETWORKDAYS(F885,H885,Lister!$D$7:$D$13)-X885)*T885/NETWORKDAYS(Lister!$D$20,Lister!$E$20,Lister!$D$7:$D$13),IF(AND(MONTH(F885)=7,MONTH(H885)=8),(NETWORKDAYS(Lister!$D$20,H885,Lister!$D$7:$D$13)-X885)*T885/NETWORKDAYS(Lister!$D$20,Lister!$E$20,Lister!$D$7:$D$13),IF(AND(MONTH(F885)=7,MONTH(H885)=7),0)))),0),"")</f>
        <v/>
      </c>
      <c r="AC885" s="15" t="str">
        <f>IF(Ansøgning!U890="","",Ansøgning!U890)</f>
        <v/>
      </c>
      <c r="AD885" s="31" t="str">
        <f t="shared" si="94"/>
        <v/>
      </c>
      <c r="AE885" s="31" t="str">
        <f t="shared" si="95"/>
        <v/>
      </c>
      <c r="AF885" s="51" t="str">
        <f t="shared" si="96"/>
        <v/>
      </c>
      <c r="AG885" s="15" t="str">
        <f t="shared" si="97"/>
        <v/>
      </c>
    </row>
    <row r="886" spans="1:33" x14ac:dyDescent="0.25">
      <c r="A886" s="13" t="str">
        <f>IF(Ansøgning!A891="","",Ansøgning!A891)</f>
        <v/>
      </c>
      <c r="B886" s="13" t="str">
        <f>IF(Ansøgning!B891="","",Ansøgning!B891)</f>
        <v/>
      </c>
      <c r="C886" s="13" t="str">
        <f>IF(Ansøgning!C891="","",Ansøgning!C891)</f>
        <v/>
      </c>
      <c r="D886" s="13" t="str">
        <f>IF(Ansøgning!D891="","",Ansøgning!D891)</f>
        <v/>
      </c>
      <c r="E886" s="14" t="str">
        <f>IF(Ansøgning!E891="","",Ansøgning!E891)</f>
        <v/>
      </c>
      <c r="F886" s="16"/>
      <c r="G886" s="14" t="str">
        <f>IF(Ansøgning!F891="","",Ansøgning!F891)</f>
        <v/>
      </c>
      <c r="H886" s="16"/>
      <c r="I886" s="72" t="str">
        <f>IF(OR(F886="",H886=""),"",NETWORKDAYS(F886,H886,Lister!$D$7:$D$13))</f>
        <v/>
      </c>
      <c r="J886" s="53" t="str">
        <f>IF(Ansøgning!H891="","",Ansøgning!H891)</f>
        <v/>
      </c>
      <c r="K886" s="32" t="str">
        <f t="shared" si="91"/>
        <v/>
      </c>
      <c r="L886" s="31" t="str">
        <f>IF(Ansøgning!J891="","",Ansøgning!J891)</f>
        <v/>
      </c>
      <c r="M886" s="18"/>
      <c r="N886" s="31" t="str">
        <f>IF(Ansøgning!K891="","",Ansøgning!K891)</f>
        <v/>
      </c>
      <c r="O886" s="18"/>
      <c r="P886" s="15" t="str">
        <f>IF(Ansøgning!L891="","",Ansøgning!L891)</f>
        <v/>
      </c>
      <c r="Q886" s="46" t="str">
        <f t="shared" si="92"/>
        <v/>
      </c>
      <c r="R886" s="46"/>
      <c r="S886" s="101" t="str">
        <f>IF(Ansøgning!M891="","",Ansøgning!M891)</f>
        <v/>
      </c>
      <c r="T886" s="31" t="str">
        <f t="shared" si="93"/>
        <v/>
      </c>
      <c r="U886" s="102" t="str">
        <f>IF(Ansøgning!O891="","",Ansøgning!O891)</f>
        <v/>
      </c>
      <c r="V886" s="20"/>
      <c r="W886" s="102" t="str">
        <f>IF(Ansøgning!P891="","",Ansøgning!P891)</f>
        <v/>
      </c>
      <c r="X886" s="20"/>
      <c r="Y886" s="31" t="str">
        <f>IF(Ansøgning!Q891="","",Ansøgning!Q891)</f>
        <v/>
      </c>
      <c r="Z886" s="46" t="str">
        <f>IFERROR(MAX(IF(OR(V886="",X886=""),"",IF(AND(AND(MONTH(F886)&gt;=7,MONTH(F886)&lt;8),AND(MONTH(H886)&gt;=7,MONTH(H886)&lt;8)),(NETWORKDAYS(F886,H886,Lister!$D$7:$D$13)-V886)*T886/NETWORKDAYS(Lister!$D$19,Lister!$E$19,Lister!$D$7:$D$13),IF(AND(AND(MONTH(F886)&gt;=7,MONTH(F886)&lt;8),MONTH(H886)&gt;7),(NETWORKDAYS(F886,Lister!$E$19,Lister!$D$7:$D$13)-V886)*T886/NETWORKDAYS(Lister!$D$19,Lister!$E$19,Lister!$D$7:$D$13),IF(MONTH(F886)&gt;7,0)))),0),"")</f>
        <v/>
      </c>
      <c r="AA886" s="31" t="str">
        <f>IF(Ansøgning!R891="","",Ansøgning!R891)</f>
        <v/>
      </c>
      <c r="AB886" s="46" t="str">
        <f>IFERROR(MAX(IF(OR(V886="",X886=""),"",IF(AND(AND(MONTH(F886)&gt;=8,MONTH(F886)&lt;9),AND(MONTH(H886)&gt;=8,MONTH(H886)&lt;9)),(NETWORKDAYS(F886,H886,Lister!$D$7:$D$13)-X886)*T886/NETWORKDAYS(Lister!$D$20,Lister!$E$20,Lister!$D$7:$D$13),IF(AND(MONTH(F886)=7,MONTH(H886)=8),(NETWORKDAYS(Lister!$D$20,H886,Lister!$D$7:$D$13)-X886)*T886/NETWORKDAYS(Lister!$D$20,Lister!$E$20,Lister!$D$7:$D$13),IF(AND(MONTH(F886)=7,MONTH(H886)=7),0)))),0),"")</f>
        <v/>
      </c>
      <c r="AC886" s="15" t="str">
        <f>IF(Ansøgning!U891="","",Ansøgning!U891)</f>
        <v/>
      </c>
      <c r="AD886" s="31" t="str">
        <f t="shared" si="94"/>
        <v/>
      </c>
      <c r="AE886" s="31" t="str">
        <f t="shared" si="95"/>
        <v/>
      </c>
      <c r="AF886" s="51" t="str">
        <f t="shared" si="96"/>
        <v/>
      </c>
      <c r="AG886" s="15" t="str">
        <f t="shared" si="97"/>
        <v/>
      </c>
    </row>
    <row r="887" spans="1:33" x14ac:dyDescent="0.25">
      <c r="A887" s="13" t="str">
        <f>IF(Ansøgning!A892="","",Ansøgning!A892)</f>
        <v/>
      </c>
      <c r="B887" s="13" t="str">
        <f>IF(Ansøgning!B892="","",Ansøgning!B892)</f>
        <v/>
      </c>
      <c r="C887" s="13" t="str">
        <f>IF(Ansøgning!C892="","",Ansøgning!C892)</f>
        <v/>
      </c>
      <c r="D887" s="13" t="str">
        <f>IF(Ansøgning!D892="","",Ansøgning!D892)</f>
        <v/>
      </c>
      <c r="E887" s="14" t="str">
        <f>IF(Ansøgning!E892="","",Ansøgning!E892)</f>
        <v/>
      </c>
      <c r="F887" s="16"/>
      <c r="G887" s="14" t="str">
        <f>IF(Ansøgning!F892="","",Ansøgning!F892)</f>
        <v/>
      </c>
      <c r="H887" s="16"/>
      <c r="I887" s="72" t="str">
        <f>IF(OR(F887="",H887=""),"",NETWORKDAYS(F887,H887,Lister!$D$7:$D$13))</f>
        <v/>
      </c>
      <c r="J887" s="53" t="str">
        <f>IF(Ansøgning!H892="","",Ansøgning!H892)</f>
        <v/>
      </c>
      <c r="K887" s="32" t="str">
        <f t="shared" si="91"/>
        <v/>
      </c>
      <c r="L887" s="31" t="str">
        <f>IF(Ansøgning!J892="","",Ansøgning!J892)</f>
        <v/>
      </c>
      <c r="M887" s="18"/>
      <c r="N887" s="31" t="str">
        <f>IF(Ansøgning!K892="","",Ansøgning!K892)</f>
        <v/>
      </c>
      <c r="O887" s="18"/>
      <c r="P887" s="15" t="str">
        <f>IF(Ansøgning!L892="","",Ansøgning!L892)</f>
        <v/>
      </c>
      <c r="Q887" s="46" t="str">
        <f t="shared" si="92"/>
        <v/>
      </c>
      <c r="R887" s="46"/>
      <c r="S887" s="101" t="str">
        <f>IF(Ansøgning!M892="","",Ansøgning!M892)</f>
        <v/>
      </c>
      <c r="T887" s="31" t="str">
        <f t="shared" si="93"/>
        <v/>
      </c>
      <c r="U887" s="102" t="str">
        <f>IF(Ansøgning!O892="","",Ansøgning!O892)</f>
        <v/>
      </c>
      <c r="V887" s="20"/>
      <c r="W887" s="102" t="str">
        <f>IF(Ansøgning!P892="","",Ansøgning!P892)</f>
        <v/>
      </c>
      <c r="X887" s="20"/>
      <c r="Y887" s="31" t="str">
        <f>IF(Ansøgning!Q892="","",Ansøgning!Q892)</f>
        <v/>
      </c>
      <c r="Z887" s="46" t="str">
        <f>IFERROR(MAX(IF(OR(V887="",X887=""),"",IF(AND(AND(MONTH(F887)&gt;=7,MONTH(F887)&lt;8),AND(MONTH(H887)&gt;=7,MONTH(H887)&lt;8)),(NETWORKDAYS(F887,H887,Lister!$D$7:$D$13)-V887)*T887/NETWORKDAYS(Lister!$D$19,Lister!$E$19,Lister!$D$7:$D$13),IF(AND(AND(MONTH(F887)&gt;=7,MONTH(F887)&lt;8),MONTH(H887)&gt;7),(NETWORKDAYS(F887,Lister!$E$19,Lister!$D$7:$D$13)-V887)*T887/NETWORKDAYS(Lister!$D$19,Lister!$E$19,Lister!$D$7:$D$13),IF(MONTH(F887)&gt;7,0)))),0),"")</f>
        <v/>
      </c>
      <c r="AA887" s="31" t="str">
        <f>IF(Ansøgning!R892="","",Ansøgning!R892)</f>
        <v/>
      </c>
      <c r="AB887" s="46" t="str">
        <f>IFERROR(MAX(IF(OR(V887="",X887=""),"",IF(AND(AND(MONTH(F887)&gt;=8,MONTH(F887)&lt;9),AND(MONTH(H887)&gt;=8,MONTH(H887)&lt;9)),(NETWORKDAYS(F887,H887,Lister!$D$7:$D$13)-X887)*T887/NETWORKDAYS(Lister!$D$20,Lister!$E$20,Lister!$D$7:$D$13),IF(AND(MONTH(F887)=7,MONTH(H887)=8),(NETWORKDAYS(Lister!$D$20,H887,Lister!$D$7:$D$13)-X887)*T887/NETWORKDAYS(Lister!$D$20,Lister!$E$20,Lister!$D$7:$D$13),IF(AND(MONTH(F887)=7,MONTH(H887)=7),0)))),0),"")</f>
        <v/>
      </c>
      <c r="AC887" s="15" t="str">
        <f>IF(Ansøgning!U892="","",Ansøgning!U892)</f>
        <v/>
      </c>
      <c r="AD887" s="31" t="str">
        <f t="shared" si="94"/>
        <v/>
      </c>
      <c r="AE887" s="31" t="str">
        <f t="shared" si="95"/>
        <v/>
      </c>
      <c r="AF887" s="51" t="str">
        <f t="shared" si="96"/>
        <v/>
      </c>
      <c r="AG887" s="15" t="str">
        <f t="shared" si="97"/>
        <v/>
      </c>
    </row>
    <row r="888" spans="1:33" x14ac:dyDescent="0.25">
      <c r="A888" s="13" t="str">
        <f>IF(Ansøgning!A893="","",Ansøgning!A893)</f>
        <v/>
      </c>
      <c r="B888" s="13" t="str">
        <f>IF(Ansøgning!B893="","",Ansøgning!B893)</f>
        <v/>
      </c>
      <c r="C888" s="13" t="str">
        <f>IF(Ansøgning!C893="","",Ansøgning!C893)</f>
        <v/>
      </c>
      <c r="D888" s="13" t="str">
        <f>IF(Ansøgning!D893="","",Ansøgning!D893)</f>
        <v/>
      </c>
      <c r="E888" s="14" t="str">
        <f>IF(Ansøgning!E893="","",Ansøgning!E893)</f>
        <v/>
      </c>
      <c r="F888" s="16"/>
      <c r="G888" s="14" t="str">
        <f>IF(Ansøgning!F893="","",Ansøgning!F893)</f>
        <v/>
      </c>
      <c r="H888" s="16"/>
      <c r="I888" s="72" t="str">
        <f>IF(OR(F888="",H888=""),"",NETWORKDAYS(F888,H888,Lister!$D$7:$D$13))</f>
        <v/>
      </c>
      <c r="J888" s="53" t="str">
        <f>IF(Ansøgning!H893="","",Ansøgning!H893)</f>
        <v/>
      </c>
      <c r="K888" s="32" t="str">
        <f t="shared" si="91"/>
        <v/>
      </c>
      <c r="L888" s="31" t="str">
        <f>IF(Ansøgning!J893="","",Ansøgning!J893)</f>
        <v/>
      </c>
      <c r="M888" s="18"/>
      <c r="N888" s="31" t="str">
        <f>IF(Ansøgning!K893="","",Ansøgning!K893)</f>
        <v/>
      </c>
      <c r="O888" s="18"/>
      <c r="P888" s="15" t="str">
        <f>IF(Ansøgning!L893="","",Ansøgning!L893)</f>
        <v/>
      </c>
      <c r="Q888" s="46" t="str">
        <f t="shared" si="92"/>
        <v/>
      </c>
      <c r="R888" s="46"/>
      <c r="S888" s="101" t="str">
        <f>IF(Ansøgning!M893="","",Ansøgning!M893)</f>
        <v/>
      </c>
      <c r="T888" s="31" t="str">
        <f t="shared" si="93"/>
        <v/>
      </c>
      <c r="U888" s="102" t="str">
        <f>IF(Ansøgning!O893="","",Ansøgning!O893)</f>
        <v/>
      </c>
      <c r="V888" s="20"/>
      <c r="W888" s="102" t="str">
        <f>IF(Ansøgning!P893="","",Ansøgning!P893)</f>
        <v/>
      </c>
      <c r="X888" s="20"/>
      <c r="Y888" s="31" t="str">
        <f>IF(Ansøgning!Q893="","",Ansøgning!Q893)</f>
        <v/>
      </c>
      <c r="Z888" s="46" t="str">
        <f>IFERROR(MAX(IF(OR(V888="",X888=""),"",IF(AND(AND(MONTH(F888)&gt;=7,MONTH(F888)&lt;8),AND(MONTH(H888)&gt;=7,MONTH(H888)&lt;8)),(NETWORKDAYS(F888,H888,Lister!$D$7:$D$13)-V888)*T888/NETWORKDAYS(Lister!$D$19,Lister!$E$19,Lister!$D$7:$D$13),IF(AND(AND(MONTH(F888)&gt;=7,MONTH(F888)&lt;8),MONTH(H888)&gt;7),(NETWORKDAYS(F888,Lister!$E$19,Lister!$D$7:$D$13)-V888)*T888/NETWORKDAYS(Lister!$D$19,Lister!$E$19,Lister!$D$7:$D$13),IF(MONTH(F888)&gt;7,0)))),0),"")</f>
        <v/>
      </c>
      <c r="AA888" s="31" t="str">
        <f>IF(Ansøgning!R893="","",Ansøgning!R893)</f>
        <v/>
      </c>
      <c r="AB888" s="46" t="str">
        <f>IFERROR(MAX(IF(OR(V888="",X888=""),"",IF(AND(AND(MONTH(F888)&gt;=8,MONTH(F888)&lt;9),AND(MONTH(H888)&gt;=8,MONTH(H888)&lt;9)),(NETWORKDAYS(F888,H888,Lister!$D$7:$D$13)-X888)*T888/NETWORKDAYS(Lister!$D$20,Lister!$E$20,Lister!$D$7:$D$13),IF(AND(MONTH(F888)=7,MONTH(H888)=8),(NETWORKDAYS(Lister!$D$20,H888,Lister!$D$7:$D$13)-X888)*T888/NETWORKDAYS(Lister!$D$20,Lister!$E$20,Lister!$D$7:$D$13),IF(AND(MONTH(F888)=7,MONTH(H888)=7),0)))),0),"")</f>
        <v/>
      </c>
      <c r="AC888" s="15" t="str">
        <f>IF(Ansøgning!U893="","",Ansøgning!U893)</f>
        <v/>
      </c>
      <c r="AD888" s="31" t="str">
        <f t="shared" si="94"/>
        <v/>
      </c>
      <c r="AE888" s="31" t="str">
        <f t="shared" si="95"/>
        <v/>
      </c>
      <c r="AF888" s="51" t="str">
        <f t="shared" si="96"/>
        <v/>
      </c>
      <c r="AG888" s="15" t="str">
        <f t="shared" si="97"/>
        <v/>
      </c>
    </row>
    <row r="889" spans="1:33" x14ac:dyDescent="0.25">
      <c r="A889" s="13" t="str">
        <f>IF(Ansøgning!A894="","",Ansøgning!A894)</f>
        <v/>
      </c>
      <c r="B889" s="13" t="str">
        <f>IF(Ansøgning!B894="","",Ansøgning!B894)</f>
        <v/>
      </c>
      <c r="C889" s="13" t="str">
        <f>IF(Ansøgning!C894="","",Ansøgning!C894)</f>
        <v/>
      </c>
      <c r="D889" s="13" t="str">
        <f>IF(Ansøgning!D894="","",Ansøgning!D894)</f>
        <v/>
      </c>
      <c r="E889" s="14" t="str">
        <f>IF(Ansøgning!E894="","",Ansøgning!E894)</f>
        <v/>
      </c>
      <c r="F889" s="16"/>
      <c r="G889" s="14" t="str">
        <f>IF(Ansøgning!F894="","",Ansøgning!F894)</f>
        <v/>
      </c>
      <c r="H889" s="16"/>
      <c r="I889" s="72" t="str">
        <f>IF(OR(F889="",H889=""),"",NETWORKDAYS(F889,H889,Lister!$D$7:$D$13))</f>
        <v/>
      </c>
      <c r="J889" s="53" t="str">
        <f>IF(Ansøgning!H894="","",Ansøgning!H894)</f>
        <v/>
      </c>
      <c r="K889" s="32" t="str">
        <f t="shared" si="91"/>
        <v/>
      </c>
      <c r="L889" s="31" t="str">
        <f>IF(Ansøgning!J894="","",Ansøgning!J894)</f>
        <v/>
      </c>
      <c r="M889" s="18"/>
      <c r="N889" s="31" t="str">
        <f>IF(Ansøgning!K894="","",Ansøgning!K894)</f>
        <v/>
      </c>
      <c r="O889" s="18"/>
      <c r="P889" s="15" t="str">
        <f>IF(Ansøgning!L894="","",Ansøgning!L894)</f>
        <v/>
      </c>
      <c r="Q889" s="46" t="str">
        <f t="shared" si="92"/>
        <v/>
      </c>
      <c r="R889" s="46"/>
      <c r="S889" s="101" t="str">
        <f>IF(Ansøgning!M894="","",Ansøgning!M894)</f>
        <v/>
      </c>
      <c r="T889" s="31" t="str">
        <f t="shared" si="93"/>
        <v/>
      </c>
      <c r="U889" s="102" t="str">
        <f>IF(Ansøgning!O894="","",Ansøgning!O894)</f>
        <v/>
      </c>
      <c r="V889" s="20"/>
      <c r="W889" s="102" t="str">
        <f>IF(Ansøgning!P894="","",Ansøgning!P894)</f>
        <v/>
      </c>
      <c r="X889" s="20"/>
      <c r="Y889" s="31" t="str">
        <f>IF(Ansøgning!Q894="","",Ansøgning!Q894)</f>
        <v/>
      </c>
      <c r="Z889" s="46" t="str">
        <f>IFERROR(MAX(IF(OR(V889="",X889=""),"",IF(AND(AND(MONTH(F889)&gt;=7,MONTH(F889)&lt;8),AND(MONTH(H889)&gt;=7,MONTH(H889)&lt;8)),(NETWORKDAYS(F889,H889,Lister!$D$7:$D$13)-V889)*T889/NETWORKDAYS(Lister!$D$19,Lister!$E$19,Lister!$D$7:$D$13),IF(AND(AND(MONTH(F889)&gt;=7,MONTH(F889)&lt;8),MONTH(H889)&gt;7),(NETWORKDAYS(F889,Lister!$E$19,Lister!$D$7:$D$13)-V889)*T889/NETWORKDAYS(Lister!$D$19,Lister!$E$19,Lister!$D$7:$D$13),IF(MONTH(F889)&gt;7,0)))),0),"")</f>
        <v/>
      </c>
      <c r="AA889" s="31" t="str">
        <f>IF(Ansøgning!R894="","",Ansøgning!R894)</f>
        <v/>
      </c>
      <c r="AB889" s="46" t="str">
        <f>IFERROR(MAX(IF(OR(V889="",X889=""),"",IF(AND(AND(MONTH(F889)&gt;=8,MONTH(F889)&lt;9),AND(MONTH(H889)&gt;=8,MONTH(H889)&lt;9)),(NETWORKDAYS(F889,H889,Lister!$D$7:$D$13)-X889)*T889/NETWORKDAYS(Lister!$D$20,Lister!$E$20,Lister!$D$7:$D$13),IF(AND(MONTH(F889)=7,MONTH(H889)=8),(NETWORKDAYS(Lister!$D$20,H889,Lister!$D$7:$D$13)-X889)*T889/NETWORKDAYS(Lister!$D$20,Lister!$E$20,Lister!$D$7:$D$13),IF(AND(MONTH(F889)=7,MONTH(H889)=7),0)))),0),"")</f>
        <v/>
      </c>
      <c r="AC889" s="15" t="str">
        <f>IF(Ansøgning!U894="","",Ansøgning!U894)</f>
        <v/>
      </c>
      <c r="AD889" s="31" t="str">
        <f t="shared" si="94"/>
        <v/>
      </c>
      <c r="AE889" s="31" t="str">
        <f t="shared" si="95"/>
        <v/>
      </c>
      <c r="AF889" s="51" t="str">
        <f t="shared" si="96"/>
        <v/>
      </c>
      <c r="AG889" s="15" t="str">
        <f t="shared" si="97"/>
        <v/>
      </c>
    </row>
    <row r="890" spans="1:33" x14ac:dyDescent="0.25">
      <c r="A890" s="13" t="str">
        <f>IF(Ansøgning!A895="","",Ansøgning!A895)</f>
        <v/>
      </c>
      <c r="B890" s="13" t="str">
        <f>IF(Ansøgning!B895="","",Ansøgning!B895)</f>
        <v/>
      </c>
      <c r="C890" s="13" t="str">
        <f>IF(Ansøgning!C895="","",Ansøgning!C895)</f>
        <v/>
      </c>
      <c r="D890" s="13" t="str">
        <f>IF(Ansøgning!D895="","",Ansøgning!D895)</f>
        <v/>
      </c>
      <c r="E890" s="14" t="str">
        <f>IF(Ansøgning!E895="","",Ansøgning!E895)</f>
        <v/>
      </c>
      <c r="F890" s="16"/>
      <c r="G890" s="14" t="str">
        <f>IF(Ansøgning!F895="","",Ansøgning!F895)</f>
        <v/>
      </c>
      <c r="H890" s="16"/>
      <c r="I890" s="72" t="str">
        <f>IF(OR(F890="",H890=""),"",NETWORKDAYS(F890,H890,Lister!$D$7:$D$13))</f>
        <v/>
      </c>
      <c r="J890" s="53" t="str">
        <f>IF(Ansøgning!H895="","",Ansøgning!H895)</f>
        <v/>
      </c>
      <c r="K890" s="32" t="str">
        <f t="shared" si="91"/>
        <v/>
      </c>
      <c r="L890" s="31" t="str">
        <f>IF(Ansøgning!J895="","",Ansøgning!J895)</f>
        <v/>
      </c>
      <c r="M890" s="18"/>
      <c r="N890" s="31" t="str">
        <f>IF(Ansøgning!K895="","",Ansøgning!K895)</f>
        <v/>
      </c>
      <c r="O890" s="18"/>
      <c r="P890" s="15" t="str">
        <f>IF(Ansøgning!L895="","",Ansøgning!L895)</f>
        <v/>
      </c>
      <c r="Q890" s="46" t="str">
        <f t="shared" si="92"/>
        <v/>
      </c>
      <c r="R890" s="46"/>
      <c r="S890" s="101" t="str">
        <f>IF(Ansøgning!M895="","",Ansøgning!M895)</f>
        <v/>
      </c>
      <c r="T890" s="31" t="str">
        <f t="shared" si="93"/>
        <v/>
      </c>
      <c r="U890" s="102" t="str">
        <f>IF(Ansøgning!O895="","",Ansøgning!O895)</f>
        <v/>
      </c>
      <c r="V890" s="20"/>
      <c r="W890" s="102" t="str">
        <f>IF(Ansøgning!P895="","",Ansøgning!P895)</f>
        <v/>
      </c>
      <c r="X890" s="20"/>
      <c r="Y890" s="31" t="str">
        <f>IF(Ansøgning!Q895="","",Ansøgning!Q895)</f>
        <v/>
      </c>
      <c r="Z890" s="46" t="str">
        <f>IFERROR(MAX(IF(OR(V890="",X890=""),"",IF(AND(AND(MONTH(F890)&gt;=7,MONTH(F890)&lt;8),AND(MONTH(H890)&gt;=7,MONTH(H890)&lt;8)),(NETWORKDAYS(F890,H890,Lister!$D$7:$D$13)-V890)*T890/NETWORKDAYS(Lister!$D$19,Lister!$E$19,Lister!$D$7:$D$13),IF(AND(AND(MONTH(F890)&gt;=7,MONTH(F890)&lt;8),MONTH(H890)&gt;7),(NETWORKDAYS(F890,Lister!$E$19,Lister!$D$7:$D$13)-V890)*T890/NETWORKDAYS(Lister!$D$19,Lister!$E$19,Lister!$D$7:$D$13),IF(MONTH(F890)&gt;7,0)))),0),"")</f>
        <v/>
      </c>
      <c r="AA890" s="31" t="str">
        <f>IF(Ansøgning!R895="","",Ansøgning!R895)</f>
        <v/>
      </c>
      <c r="AB890" s="46" t="str">
        <f>IFERROR(MAX(IF(OR(V890="",X890=""),"",IF(AND(AND(MONTH(F890)&gt;=8,MONTH(F890)&lt;9),AND(MONTH(H890)&gt;=8,MONTH(H890)&lt;9)),(NETWORKDAYS(F890,H890,Lister!$D$7:$D$13)-X890)*T890/NETWORKDAYS(Lister!$D$20,Lister!$E$20,Lister!$D$7:$D$13),IF(AND(MONTH(F890)=7,MONTH(H890)=8),(NETWORKDAYS(Lister!$D$20,H890,Lister!$D$7:$D$13)-X890)*T890/NETWORKDAYS(Lister!$D$20,Lister!$E$20,Lister!$D$7:$D$13),IF(AND(MONTH(F890)=7,MONTH(H890)=7),0)))),0),"")</f>
        <v/>
      </c>
      <c r="AC890" s="15" t="str">
        <f>IF(Ansøgning!U895="","",Ansøgning!U895)</f>
        <v/>
      </c>
      <c r="AD890" s="31" t="str">
        <f t="shared" si="94"/>
        <v/>
      </c>
      <c r="AE890" s="31" t="str">
        <f t="shared" si="95"/>
        <v/>
      </c>
      <c r="AF890" s="51" t="str">
        <f t="shared" si="96"/>
        <v/>
      </c>
      <c r="AG890" s="15" t="str">
        <f t="shared" si="97"/>
        <v/>
      </c>
    </row>
    <row r="891" spans="1:33" x14ac:dyDescent="0.25">
      <c r="A891" s="13" t="str">
        <f>IF(Ansøgning!A896="","",Ansøgning!A896)</f>
        <v/>
      </c>
      <c r="B891" s="13" t="str">
        <f>IF(Ansøgning!B896="","",Ansøgning!B896)</f>
        <v/>
      </c>
      <c r="C891" s="13" t="str">
        <f>IF(Ansøgning!C896="","",Ansøgning!C896)</f>
        <v/>
      </c>
      <c r="D891" s="13" t="str">
        <f>IF(Ansøgning!D896="","",Ansøgning!D896)</f>
        <v/>
      </c>
      <c r="E891" s="14" t="str">
        <f>IF(Ansøgning!E896="","",Ansøgning!E896)</f>
        <v/>
      </c>
      <c r="F891" s="16"/>
      <c r="G891" s="14" t="str">
        <f>IF(Ansøgning!F896="","",Ansøgning!F896)</f>
        <v/>
      </c>
      <c r="H891" s="16"/>
      <c r="I891" s="72" t="str">
        <f>IF(OR(F891="",H891=""),"",NETWORKDAYS(F891,H891,Lister!$D$7:$D$13))</f>
        <v/>
      </c>
      <c r="J891" s="53" t="str">
        <f>IF(Ansøgning!H896="","",Ansøgning!H896)</f>
        <v/>
      </c>
      <c r="K891" s="32" t="str">
        <f t="shared" si="91"/>
        <v/>
      </c>
      <c r="L891" s="31" t="str">
        <f>IF(Ansøgning!J896="","",Ansøgning!J896)</f>
        <v/>
      </c>
      <c r="M891" s="18"/>
      <c r="N891" s="31" t="str">
        <f>IF(Ansøgning!K896="","",Ansøgning!K896)</f>
        <v/>
      </c>
      <c r="O891" s="18"/>
      <c r="P891" s="15" t="str">
        <f>IF(Ansøgning!L896="","",Ansøgning!L896)</f>
        <v/>
      </c>
      <c r="Q891" s="46" t="str">
        <f t="shared" si="92"/>
        <v/>
      </c>
      <c r="R891" s="46"/>
      <c r="S891" s="101" t="str">
        <f>IF(Ansøgning!M896="","",Ansøgning!M896)</f>
        <v/>
      </c>
      <c r="T891" s="31" t="str">
        <f t="shared" si="93"/>
        <v/>
      </c>
      <c r="U891" s="102" t="str">
        <f>IF(Ansøgning!O896="","",Ansøgning!O896)</f>
        <v/>
      </c>
      <c r="V891" s="20"/>
      <c r="W891" s="102" t="str">
        <f>IF(Ansøgning!P896="","",Ansøgning!P896)</f>
        <v/>
      </c>
      <c r="X891" s="20"/>
      <c r="Y891" s="31" t="str">
        <f>IF(Ansøgning!Q896="","",Ansøgning!Q896)</f>
        <v/>
      </c>
      <c r="Z891" s="46" t="str">
        <f>IFERROR(MAX(IF(OR(V891="",X891=""),"",IF(AND(AND(MONTH(F891)&gt;=7,MONTH(F891)&lt;8),AND(MONTH(H891)&gt;=7,MONTH(H891)&lt;8)),(NETWORKDAYS(F891,H891,Lister!$D$7:$D$13)-V891)*T891/NETWORKDAYS(Lister!$D$19,Lister!$E$19,Lister!$D$7:$D$13),IF(AND(AND(MONTH(F891)&gt;=7,MONTH(F891)&lt;8),MONTH(H891)&gt;7),(NETWORKDAYS(F891,Lister!$E$19,Lister!$D$7:$D$13)-V891)*T891/NETWORKDAYS(Lister!$D$19,Lister!$E$19,Lister!$D$7:$D$13),IF(MONTH(F891)&gt;7,0)))),0),"")</f>
        <v/>
      </c>
      <c r="AA891" s="31" t="str">
        <f>IF(Ansøgning!R896="","",Ansøgning!R896)</f>
        <v/>
      </c>
      <c r="AB891" s="46" t="str">
        <f>IFERROR(MAX(IF(OR(V891="",X891=""),"",IF(AND(AND(MONTH(F891)&gt;=8,MONTH(F891)&lt;9),AND(MONTH(H891)&gt;=8,MONTH(H891)&lt;9)),(NETWORKDAYS(F891,H891,Lister!$D$7:$D$13)-X891)*T891/NETWORKDAYS(Lister!$D$20,Lister!$E$20,Lister!$D$7:$D$13),IF(AND(MONTH(F891)=7,MONTH(H891)=8),(NETWORKDAYS(Lister!$D$20,H891,Lister!$D$7:$D$13)-X891)*T891/NETWORKDAYS(Lister!$D$20,Lister!$E$20,Lister!$D$7:$D$13),IF(AND(MONTH(F891)=7,MONTH(H891)=7),0)))),0),"")</f>
        <v/>
      </c>
      <c r="AC891" s="15" t="str">
        <f>IF(Ansøgning!U896="","",Ansøgning!U896)</f>
        <v/>
      </c>
      <c r="AD891" s="31" t="str">
        <f t="shared" si="94"/>
        <v/>
      </c>
      <c r="AE891" s="31" t="str">
        <f t="shared" si="95"/>
        <v/>
      </c>
      <c r="AF891" s="51" t="str">
        <f t="shared" si="96"/>
        <v/>
      </c>
      <c r="AG891" s="15" t="str">
        <f t="shared" si="97"/>
        <v/>
      </c>
    </row>
    <row r="892" spans="1:33" x14ac:dyDescent="0.25">
      <c r="A892" s="13" t="str">
        <f>IF(Ansøgning!A897="","",Ansøgning!A897)</f>
        <v/>
      </c>
      <c r="B892" s="13" t="str">
        <f>IF(Ansøgning!B897="","",Ansøgning!B897)</f>
        <v/>
      </c>
      <c r="C892" s="13" t="str">
        <f>IF(Ansøgning!C897="","",Ansøgning!C897)</f>
        <v/>
      </c>
      <c r="D892" s="13" t="str">
        <f>IF(Ansøgning!D897="","",Ansøgning!D897)</f>
        <v/>
      </c>
      <c r="E892" s="14" t="str">
        <f>IF(Ansøgning!E897="","",Ansøgning!E897)</f>
        <v/>
      </c>
      <c r="F892" s="16"/>
      <c r="G892" s="14" t="str">
        <f>IF(Ansøgning!F897="","",Ansøgning!F897)</f>
        <v/>
      </c>
      <c r="H892" s="16"/>
      <c r="I892" s="72" t="str">
        <f>IF(OR(F892="",H892=""),"",NETWORKDAYS(F892,H892,Lister!$D$7:$D$13))</f>
        <v/>
      </c>
      <c r="J892" s="53" t="str">
        <f>IF(Ansøgning!H897="","",Ansøgning!H897)</f>
        <v/>
      </c>
      <c r="K892" s="32" t="str">
        <f t="shared" si="91"/>
        <v/>
      </c>
      <c r="L892" s="31" t="str">
        <f>IF(Ansøgning!J897="","",Ansøgning!J897)</f>
        <v/>
      </c>
      <c r="M892" s="18"/>
      <c r="N892" s="31" t="str">
        <f>IF(Ansøgning!K897="","",Ansøgning!K897)</f>
        <v/>
      </c>
      <c r="O892" s="18"/>
      <c r="P892" s="15" t="str">
        <f>IF(Ansøgning!L897="","",Ansøgning!L897)</f>
        <v/>
      </c>
      <c r="Q892" s="46" t="str">
        <f t="shared" si="92"/>
        <v/>
      </c>
      <c r="R892" s="46"/>
      <c r="S892" s="101" t="str">
        <f>IF(Ansøgning!M897="","",Ansøgning!M897)</f>
        <v/>
      </c>
      <c r="T892" s="31" t="str">
        <f t="shared" si="93"/>
        <v/>
      </c>
      <c r="U892" s="102" t="str">
        <f>IF(Ansøgning!O897="","",Ansøgning!O897)</f>
        <v/>
      </c>
      <c r="V892" s="20"/>
      <c r="W892" s="102" t="str">
        <f>IF(Ansøgning!P897="","",Ansøgning!P897)</f>
        <v/>
      </c>
      <c r="X892" s="20"/>
      <c r="Y892" s="31" t="str">
        <f>IF(Ansøgning!Q897="","",Ansøgning!Q897)</f>
        <v/>
      </c>
      <c r="Z892" s="46" t="str">
        <f>IFERROR(MAX(IF(OR(V892="",X892=""),"",IF(AND(AND(MONTH(F892)&gt;=7,MONTH(F892)&lt;8),AND(MONTH(H892)&gt;=7,MONTH(H892)&lt;8)),(NETWORKDAYS(F892,H892,Lister!$D$7:$D$13)-V892)*T892/NETWORKDAYS(Lister!$D$19,Lister!$E$19,Lister!$D$7:$D$13),IF(AND(AND(MONTH(F892)&gt;=7,MONTH(F892)&lt;8),MONTH(H892)&gt;7),(NETWORKDAYS(F892,Lister!$E$19,Lister!$D$7:$D$13)-V892)*T892/NETWORKDAYS(Lister!$D$19,Lister!$E$19,Lister!$D$7:$D$13),IF(MONTH(F892)&gt;7,0)))),0),"")</f>
        <v/>
      </c>
      <c r="AA892" s="31" t="str">
        <f>IF(Ansøgning!R897="","",Ansøgning!R897)</f>
        <v/>
      </c>
      <c r="AB892" s="46" t="str">
        <f>IFERROR(MAX(IF(OR(V892="",X892=""),"",IF(AND(AND(MONTH(F892)&gt;=8,MONTH(F892)&lt;9),AND(MONTH(H892)&gt;=8,MONTH(H892)&lt;9)),(NETWORKDAYS(F892,H892,Lister!$D$7:$D$13)-X892)*T892/NETWORKDAYS(Lister!$D$20,Lister!$E$20,Lister!$D$7:$D$13),IF(AND(MONTH(F892)=7,MONTH(H892)=8),(NETWORKDAYS(Lister!$D$20,H892,Lister!$D$7:$D$13)-X892)*T892/NETWORKDAYS(Lister!$D$20,Lister!$E$20,Lister!$D$7:$D$13),IF(AND(MONTH(F892)=7,MONTH(H892)=7),0)))),0),"")</f>
        <v/>
      </c>
      <c r="AC892" s="15" t="str">
        <f>IF(Ansøgning!U897="","",Ansøgning!U897)</f>
        <v/>
      </c>
      <c r="AD892" s="31" t="str">
        <f t="shared" si="94"/>
        <v/>
      </c>
      <c r="AE892" s="31" t="str">
        <f t="shared" si="95"/>
        <v/>
      </c>
      <c r="AF892" s="51" t="str">
        <f t="shared" si="96"/>
        <v/>
      </c>
      <c r="AG892" s="15" t="str">
        <f t="shared" si="97"/>
        <v/>
      </c>
    </row>
    <row r="893" spans="1:33" x14ac:dyDescent="0.25">
      <c r="A893" s="13" t="str">
        <f>IF(Ansøgning!A898="","",Ansøgning!A898)</f>
        <v/>
      </c>
      <c r="B893" s="13" t="str">
        <f>IF(Ansøgning!B898="","",Ansøgning!B898)</f>
        <v/>
      </c>
      <c r="C893" s="13" t="str">
        <f>IF(Ansøgning!C898="","",Ansøgning!C898)</f>
        <v/>
      </c>
      <c r="D893" s="13" t="str">
        <f>IF(Ansøgning!D898="","",Ansøgning!D898)</f>
        <v/>
      </c>
      <c r="E893" s="14" t="str">
        <f>IF(Ansøgning!E898="","",Ansøgning!E898)</f>
        <v/>
      </c>
      <c r="F893" s="16"/>
      <c r="G893" s="14" t="str">
        <f>IF(Ansøgning!F898="","",Ansøgning!F898)</f>
        <v/>
      </c>
      <c r="H893" s="16"/>
      <c r="I893" s="72" t="str">
        <f>IF(OR(F893="",H893=""),"",NETWORKDAYS(F893,H893,Lister!$D$7:$D$13))</f>
        <v/>
      </c>
      <c r="J893" s="53" t="str">
        <f>IF(Ansøgning!H898="","",Ansøgning!H898)</f>
        <v/>
      </c>
      <c r="K893" s="32" t="str">
        <f t="shared" si="91"/>
        <v/>
      </c>
      <c r="L893" s="31" t="str">
        <f>IF(Ansøgning!J898="","",Ansøgning!J898)</f>
        <v/>
      </c>
      <c r="M893" s="18"/>
      <c r="N893" s="31" t="str">
        <f>IF(Ansøgning!K898="","",Ansøgning!K898)</f>
        <v/>
      </c>
      <c r="O893" s="18"/>
      <c r="P893" s="15" t="str">
        <f>IF(Ansøgning!L898="","",Ansøgning!L898)</f>
        <v/>
      </c>
      <c r="Q893" s="46" t="str">
        <f t="shared" si="92"/>
        <v/>
      </c>
      <c r="R893" s="46"/>
      <c r="S893" s="101" t="str">
        <f>IF(Ansøgning!M898="","",Ansøgning!M898)</f>
        <v/>
      </c>
      <c r="T893" s="31" t="str">
        <f t="shared" si="93"/>
        <v/>
      </c>
      <c r="U893" s="102" t="str">
        <f>IF(Ansøgning!O898="","",Ansøgning!O898)</f>
        <v/>
      </c>
      <c r="V893" s="20"/>
      <c r="W893" s="102" t="str">
        <f>IF(Ansøgning!P898="","",Ansøgning!P898)</f>
        <v/>
      </c>
      <c r="X893" s="20"/>
      <c r="Y893" s="31" t="str">
        <f>IF(Ansøgning!Q898="","",Ansøgning!Q898)</f>
        <v/>
      </c>
      <c r="Z893" s="46" t="str">
        <f>IFERROR(MAX(IF(OR(V893="",X893=""),"",IF(AND(AND(MONTH(F893)&gt;=7,MONTH(F893)&lt;8),AND(MONTH(H893)&gt;=7,MONTH(H893)&lt;8)),(NETWORKDAYS(F893,H893,Lister!$D$7:$D$13)-V893)*T893/NETWORKDAYS(Lister!$D$19,Lister!$E$19,Lister!$D$7:$D$13),IF(AND(AND(MONTH(F893)&gt;=7,MONTH(F893)&lt;8),MONTH(H893)&gt;7),(NETWORKDAYS(F893,Lister!$E$19,Lister!$D$7:$D$13)-V893)*T893/NETWORKDAYS(Lister!$D$19,Lister!$E$19,Lister!$D$7:$D$13),IF(MONTH(F893)&gt;7,0)))),0),"")</f>
        <v/>
      </c>
      <c r="AA893" s="31" t="str">
        <f>IF(Ansøgning!R898="","",Ansøgning!R898)</f>
        <v/>
      </c>
      <c r="AB893" s="46" t="str">
        <f>IFERROR(MAX(IF(OR(V893="",X893=""),"",IF(AND(AND(MONTH(F893)&gt;=8,MONTH(F893)&lt;9),AND(MONTH(H893)&gt;=8,MONTH(H893)&lt;9)),(NETWORKDAYS(F893,H893,Lister!$D$7:$D$13)-X893)*T893/NETWORKDAYS(Lister!$D$20,Lister!$E$20,Lister!$D$7:$D$13),IF(AND(MONTH(F893)=7,MONTH(H893)=8),(NETWORKDAYS(Lister!$D$20,H893,Lister!$D$7:$D$13)-X893)*T893/NETWORKDAYS(Lister!$D$20,Lister!$E$20,Lister!$D$7:$D$13),IF(AND(MONTH(F893)=7,MONTH(H893)=7),0)))),0),"")</f>
        <v/>
      </c>
      <c r="AC893" s="15" t="str">
        <f>IF(Ansøgning!U898="","",Ansøgning!U898)</f>
        <v/>
      </c>
      <c r="AD893" s="31" t="str">
        <f t="shared" si="94"/>
        <v/>
      </c>
      <c r="AE893" s="31" t="str">
        <f t="shared" si="95"/>
        <v/>
      </c>
      <c r="AF893" s="51" t="str">
        <f t="shared" si="96"/>
        <v/>
      </c>
      <c r="AG893" s="15" t="str">
        <f t="shared" si="97"/>
        <v/>
      </c>
    </row>
    <row r="894" spans="1:33" x14ac:dyDescent="0.25">
      <c r="A894" s="13" t="str">
        <f>IF(Ansøgning!A899="","",Ansøgning!A899)</f>
        <v/>
      </c>
      <c r="B894" s="13" t="str">
        <f>IF(Ansøgning!B899="","",Ansøgning!B899)</f>
        <v/>
      </c>
      <c r="C894" s="13" t="str">
        <f>IF(Ansøgning!C899="","",Ansøgning!C899)</f>
        <v/>
      </c>
      <c r="D894" s="13" t="str">
        <f>IF(Ansøgning!D899="","",Ansøgning!D899)</f>
        <v/>
      </c>
      <c r="E894" s="14" t="str">
        <f>IF(Ansøgning!E899="","",Ansøgning!E899)</f>
        <v/>
      </c>
      <c r="F894" s="16"/>
      <c r="G894" s="14" t="str">
        <f>IF(Ansøgning!F899="","",Ansøgning!F899)</f>
        <v/>
      </c>
      <c r="H894" s="16"/>
      <c r="I894" s="72" t="str">
        <f>IF(OR(F894="",H894=""),"",NETWORKDAYS(F894,H894,Lister!$D$7:$D$13))</f>
        <v/>
      </c>
      <c r="J894" s="53" t="str">
        <f>IF(Ansøgning!H899="","",Ansøgning!H899)</f>
        <v/>
      </c>
      <c r="K894" s="32" t="str">
        <f t="shared" si="91"/>
        <v/>
      </c>
      <c r="L894" s="31" t="str">
        <f>IF(Ansøgning!J899="","",Ansøgning!J899)</f>
        <v/>
      </c>
      <c r="M894" s="18"/>
      <c r="N894" s="31" t="str">
        <f>IF(Ansøgning!K899="","",Ansøgning!K899)</f>
        <v/>
      </c>
      <c r="O894" s="18"/>
      <c r="P894" s="15" t="str">
        <f>IF(Ansøgning!L899="","",Ansøgning!L899)</f>
        <v/>
      </c>
      <c r="Q894" s="46" t="str">
        <f t="shared" si="92"/>
        <v/>
      </c>
      <c r="R894" s="46"/>
      <c r="S894" s="101" t="str">
        <f>IF(Ansøgning!M899="","",Ansøgning!M899)</f>
        <v/>
      </c>
      <c r="T894" s="31" t="str">
        <f t="shared" si="93"/>
        <v/>
      </c>
      <c r="U894" s="102" t="str">
        <f>IF(Ansøgning!O899="","",Ansøgning!O899)</f>
        <v/>
      </c>
      <c r="V894" s="20"/>
      <c r="W894" s="102" t="str">
        <f>IF(Ansøgning!P899="","",Ansøgning!P899)</f>
        <v/>
      </c>
      <c r="X894" s="20"/>
      <c r="Y894" s="31" t="str">
        <f>IF(Ansøgning!Q899="","",Ansøgning!Q899)</f>
        <v/>
      </c>
      <c r="Z894" s="46" t="str">
        <f>IFERROR(MAX(IF(OR(V894="",X894=""),"",IF(AND(AND(MONTH(F894)&gt;=7,MONTH(F894)&lt;8),AND(MONTH(H894)&gt;=7,MONTH(H894)&lt;8)),(NETWORKDAYS(F894,H894,Lister!$D$7:$D$13)-V894)*T894/NETWORKDAYS(Lister!$D$19,Lister!$E$19,Lister!$D$7:$D$13),IF(AND(AND(MONTH(F894)&gt;=7,MONTH(F894)&lt;8),MONTH(H894)&gt;7),(NETWORKDAYS(F894,Lister!$E$19,Lister!$D$7:$D$13)-V894)*T894/NETWORKDAYS(Lister!$D$19,Lister!$E$19,Lister!$D$7:$D$13),IF(MONTH(F894)&gt;7,0)))),0),"")</f>
        <v/>
      </c>
      <c r="AA894" s="31" t="str">
        <f>IF(Ansøgning!R899="","",Ansøgning!R899)</f>
        <v/>
      </c>
      <c r="AB894" s="46" t="str">
        <f>IFERROR(MAX(IF(OR(V894="",X894=""),"",IF(AND(AND(MONTH(F894)&gt;=8,MONTH(F894)&lt;9),AND(MONTH(H894)&gt;=8,MONTH(H894)&lt;9)),(NETWORKDAYS(F894,H894,Lister!$D$7:$D$13)-X894)*T894/NETWORKDAYS(Lister!$D$20,Lister!$E$20,Lister!$D$7:$D$13),IF(AND(MONTH(F894)=7,MONTH(H894)=8),(NETWORKDAYS(Lister!$D$20,H894,Lister!$D$7:$D$13)-X894)*T894/NETWORKDAYS(Lister!$D$20,Lister!$E$20,Lister!$D$7:$D$13),IF(AND(MONTH(F894)=7,MONTH(H894)=7),0)))),0),"")</f>
        <v/>
      </c>
      <c r="AC894" s="15" t="str">
        <f>IF(Ansøgning!U899="","",Ansøgning!U899)</f>
        <v/>
      </c>
      <c r="AD894" s="31" t="str">
        <f t="shared" si="94"/>
        <v/>
      </c>
      <c r="AE894" s="31" t="str">
        <f t="shared" si="95"/>
        <v/>
      </c>
      <c r="AF894" s="51" t="str">
        <f t="shared" si="96"/>
        <v/>
      </c>
      <c r="AG894" s="15" t="str">
        <f t="shared" si="97"/>
        <v/>
      </c>
    </row>
    <row r="895" spans="1:33" x14ac:dyDescent="0.25">
      <c r="A895" s="13" t="str">
        <f>IF(Ansøgning!A900="","",Ansøgning!A900)</f>
        <v/>
      </c>
      <c r="B895" s="13" t="str">
        <f>IF(Ansøgning!B900="","",Ansøgning!B900)</f>
        <v/>
      </c>
      <c r="C895" s="13" t="str">
        <f>IF(Ansøgning!C900="","",Ansøgning!C900)</f>
        <v/>
      </c>
      <c r="D895" s="13" t="str">
        <f>IF(Ansøgning!D900="","",Ansøgning!D900)</f>
        <v/>
      </c>
      <c r="E895" s="14" t="str">
        <f>IF(Ansøgning!E900="","",Ansøgning!E900)</f>
        <v/>
      </c>
      <c r="F895" s="16"/>
      <c r="G895" s="14" t="str">
        <f>IF(Ansøgning!F900="","",Ansøgning!F900)</f>
        <v/>
      </c>
      <c r="H895" s="16"/>
      <c r="I895" s="72" t="str">
        <f>IF(OR(F895="",H895=""),"",NETWORKDAYS(F895,H895,Lister!$D$7:$D$13))</f>
        <v/>
      </c>
      <c r="J895" s="53" t="str">
        <f>IF(Ansøgning!H900="","",Ansøgning!H900)</f>
        <v/>
      </c>
      <c r="K895" s="32" t="str">
        <f t="shared" si="91"/>
        <v/>
      </c>
      <c r="L895" s="31" t="str">
        <f>IF(Ansøgning!J900="","",Ansøgning!J900)</f>
        <v/>
      </c>
      <c r="M895" s="18"/>
      <c r="N895" s="31" t="str">
        <f>IF(Ansøgning!K900="","",Ansøgning!K900)</f>
        <v/>
      </c>
      <c r="O895" s="18"/>
      <c r="P895" s="15" t="str">
        <f>IF(Ansøgning!L900="","",Ansøgning!L900)</f>
        <v/>
      </c>
      <c r="Q895" s="46" t="str">
        <f t="shared" si="92"/>
        <v/>
      </c>
      <c r="R895" s="46"/>
      <c r="S895" s="101" t="str">
        <f>IF(Ansøgning!M900="","",Ansøgning!M900)</f>
        <v/>
      </c>
      <c r="T895" s="31" t="str">
        <f t="shared" si="93"/>
        <v/>
      </c>
      <c r="U895" s="102" t="str">
        <f>IF(Ansøgning!O900="","",Ansøgning!O900)</f>
        <v/>
      </c>
      <c r="V895" s="20"/>
      <c r="W895" s="102" t="str">
        <f>IF(Ansøgning!P900="","",Ansøgning!P900)</f>
        <v/>
      </c>
      <c r="X895" s="20"/>
      <c r="Y895" s="31" t="str">
        <f>IF(Ansøgning!Q900="","",Ansøgning!Q900)</f>
        <v/>
      </c>
      <c r="Z895" s="46" t="str">
        <f>IFERROR(MAX(IF(OR(V895="",X895=""),"",IF(AND(AND(MONTH(F895)&gt;=7,MONTH(F895)&lt;8),AND(MONTH(H895)&gt;=7,MONTH(H895)&lt;8)),(NETWORKDAYS(F895,H895,Lister!$D$7:$D$13)-V895)*T895/NETWORKDAYS(Lister!$D$19,Lister!$E$19,Lister!$D$7:$D$13),IF(AND(AND(MONTH(F895)&gt;=7,MONTH(F895)&lt;8),MONTH(H895)&gt;7),(NETWORKDAYS(F895,Lister!$E$19,Lister!$D$7:$D$13)-V895)*T895/NETWORKDAYS(Lister!$D$19,Lister!$E$19,Lister!$D$7:$D$13),IF(MONTH(F895)&gt;7,0)))),0),"")</f>
        <v/>
      </c>
      <c r="AA895" s="31" t="str">
        <f>IF(Ansøgning!R900="","",Ansøgning!R900)</f>
        <v/>
      </c>
      <c r="AB895" s="46" t="str">
        <f>IFERROR(MAX(IF(OR(V895="",X895=""),"",IF(AND(AND(MONTH(F895)&gt;=8,MONTH(F895)&lt;9),AND(MONTH(H895)&gt;=8,MONTH(H895)&lt;9)),(NETWORKDAYS(F895,H895,Lister!$D$7:$D$13)-X895)*T895/NETWORKDAYS(Lister!$D$20,Lister!$E$20,Lister!$D$7:$D$13),IF(AND(MONTH(F895)=7,MONTH(H895)=8),(NETWORKDAYS(Lister!$D$20,H895,Lister!$D$7:$D$13)-X895)*T895/NETWORKDAYS(Lister!$D$20,Lister!$E$20,Lister!$D$7:$D$13),IF(AND(MONTH(F895)=7,MONTH(H895)=7),0)))),0),"")</f>
        <v/>
      </c>
      <c r="AC895" s="15" t="str">
        <f>IF(Ansøgning!U900="","",Ansøgning!U900)</f>
        <v/>
      </c>
      <c r="AD895" s="31" t="str">
        <f t="shared" si="94"/>
        <v/>
      </c>
      <c r="AE895" s="31" t="str">
        <f t="shared" si="95"/>
        <v/>
      </c>
      <c r="AF895" s="51" t="str">
        <f t="shared" si="96"/>
        <v/>
      </c>
      <c r="AG895" s="15" t="str">
        <f t="shared" si="97"/>
        <v/>
      </c>
    </row>
    <row r="896" spans="1:33" x14ac:dyDescent="0.25">
      <c r="A896" s="13" t="str">
        <f>IF(Ansøgning!A901="","",Ansøgning!A901)</f>
        <v/>
      </c>
      <c r="B896" s="13" t="str">
        <f>IF(Ansøgning!B901="","",Ansøgning!B901)</f>
        <v/>
      </c>
      <c r="C896" s="13" t="str">
        <f>IF(Ansøgning!C901="","",Ansøgning!C901)</f>
        <v/>
      </c>
      <c r="D896" s="13" t="str">
        <f>IF(Ansøgning!D901="","",Ansøgning!D901)</f>
        <v/>
      </c>
      <c r="E896" s="14" t="str">
        <f>IF(Ansøgning!E901="","",Ansøgning!E901)</f>
        <v/>
      </c>
      <c r="F896" s="16"/>
      <c r="G896" s="14" t="str">
        <f>IF(Ansøgning!F901="","",Ansøgning!F901)</f>
        <v/>
      </c>
      <c r="H896" s="16"/>
      <c r="I896" s="72" t="str">
        <f>IF(OR(F896="",H896=""),"",NETWORKDAYS(F896,H896,Lister!$D$7:$D$13))</f>
        <v/>
      </c>
      <c r="J896" s="53" t="str">
        <f>IF(Ansøgning!H901="","",Ansøgning!H901)</f>
        <v/>
      </c>
      <c r="K896" s="32" t="str">
        <f t="shared" si="91"/>
        <v/>
      </c>
      <c r="L896" s="31" t="str">
        <f>IF(Ansøgning!J901="","",Ansøgning!J901)</f>
        <v/>
      </c>
      <c r="M896" s="18"/>
      <c r="N896" s="31" t="str">
        <f>IF(Ansøgning!K901="","",Ansøgning!K901)</f>
        <v/>
      </c>
      <c r="O896" s="18"/>
      <c r="P896" s="15" t="str">
        <f>IF(Ansøgning!L901="","",Ansøgning!L901)</f>
        <v/>
      </c>
      <c r="Q896" s="46" t="str">
        <f t="shared" si="92"/>
        <v/>
      </c>
      <c r="R896" s="46"/>
      <c r="S896" s="101" t="str">
        <f>IF(Ansøgning!M901="","",Ansøgning!M901)</f>
        <v/>
      </c>
      <c r="T896" s="31" t="str">
        <f t="shared" si="93"/>
        <v/>
      </c>
      <c r="U896" s="102" t="str">
        <f>IF(Ansøgning!O901="","",Ansøgning!O901)</f>
        <v/>
      </c>
      <c r="V896" s="20"/>
      <c r="W896" s="102" t="str">
        <f>IF(Ansøgning!P901="","",Ansøgning!P901)</f>
        <v/>
      </c>
      <c r="X896" s="20"/>
      <c r="Y896" s="31" t="str">
        <f>IF(Ansøgning!Q901="","",Ansøgning!Q901)</f>
        <v/>
      </c>
      <c r="Z896" s="46" t="str">
        <f>IFERROR(MAX(IF(OR(V896="",X896=""),"",IF(AND(AND(MONTH(F896)&gt;=7,MONTH(F896)&lt;8),AND(MONTH(H896)&gt;=7,MONTH(H896)&lt;8)),(NETWORKDAYS(F896,H896,Lister!$D$7:$D$13)-V896)*T896/NETWORKDAYS(Lister!$D$19,Lister!$E$19,Lister!$D$7:$D$13),IF(AND(AND(MONTH(F896)&gt;=7,MONTH(F896)&lt;8),MONTH(H896)&gt;7),(NETWORKDAYS(F896,Lister!$E$19,Lister!$D$7:$D$13)-V896)*T896/NETWORKDAYS(Lister!$D$19,Lister!$E$19,Lister!$D$7:$D$13),IF(MONTH(F896)&gt;7,0)))),0),"")</f>
        <v/>
      </c>
      <c r="AA896" s="31" t="str">
        <f>IF(Ansøgning!R901="","",Ansøgning!R901)</f>
        <v/>
      </c>
      <c r="AB896" s="46" t="str">
        <f>IFERROR(MAX(IF(OR(V896="",X896=""),"",IF(AND(AND(MONTH(F896)&gt;=8,MONTH(F896)&lt;9),AND(MONTH(H896)&gt;=8,MONTH(H896)&lt;9)),(NETWORKDAYS(F896,H896,Lister!$D$7:$D$13)-X896)*T896/NETWORKDAYS(Lister!$D$20,Lister!$E$20,Lister!$D$7:$D$13),IF(AND(MONTH(F896)=7,MONTH(H896)=8),(NETWORKDAYS(Lister!$D$20,H896,Lister!$D$7:$D$13)-X896)*T896/NETWORKDAYS(Lister!$D$20,Lister!$E$20,Lister!$D$7:$D$13),IF(AND(MONTH(F896)=7,MONTH(H896)=7),0)))),0),"")</f>
        <v/>
      </c>
      <c r="AC896" s="15" t="str">
        <f>IF(Ansøgning!U901="","",Ansøgning!U901)</f>
        <v/>
      </c>
      <c r="AD896" s="31" t="str">
        <f t="shared" si="94"/>
        <v/>
      </c>
      <c r="AE896" s="31" t="str">
        <f t="shared" si="95"/>
        <v/>
      </c>
      <c r="AF896" s="51" t="str">
        <f t="shared" si="96"/>
        <v/>
      </c>
      <c r="AG896" s="15" t="str">
        <f t="shared" si="97"/>
        <v/>
      </c>
    </row>
    <row r="897" spans="1:33" x14ac:dyDescent="0.25">
      <c r="A897" s="13" t="str">
        <f>IF(Ansøgning!A902="","",Ansøgning!A902)</f>
        <v/>
      </c>
      <c r="B897" s="13" t="str">
        <f>IF(Ansøgning!B902="","",Ansøgning!B902)</f>
        <v/>
      </c>
      <c r="C897" s="13" t="str">
        <f>IF(Ansøgning!C902="","",Ansøgning!C902)</f>
        <v/>
      </c>
      <c r="D897" s="13" t="str">
        <f>IF(Ansøgning!D902="","",Ansøgning!D902)</f>
        <v/>
      </c>
      <c r="E897" s="14" t="str">
        <f>IF(Ansøgning!E902="","",Ansøgning!E902)</f>
        <v/>
      </c>
      <c r="F897" s="16"/>
      <c r="G897" s="14" t="str">
        <f>IF(Ansøgning!F902="","",Ansøgning!F902)</f>
        <v/>
      </c>
      <c r="H897" s="16"/>
      <c r="I897" s="72" t="str">
        <f>IF(OR(F897="",H897=""),"",NETWORKDAYS(F897,H897,Lister!$D$7:$D$13))</f>
        <v/>
      </c>
      <c r="J897" s="53" t="str">
        <f>IF(Ansøgning!H902="","",Ansøgning!H902)</f>
        <v/>
      </c>
      <c r="K897" s="32" t="str">
        <f t="shared" si="91"/>
        <v/>
      </c>
      <c r="L897" s="31" t="str">
        <f>IF(Ansøgning!J902="","",Ansøgning!J902)</f>
        <v/>
      </c>
      <c r="M897" s="18"/>
      <c r="N897" s="31" t="str">
        <f>IF(Ansøgning!K902="","",Ansøgning!K902)</f>
        <v/>
      </c>
      <c r="O897" s="18"/>
      <c r="P897" s="15" t="str">
        <f>IF(Ansøgning!L902="","",Ansøgning!L902)</f>
        <v/>
      </c>
      <c r="Q897" s="46" t="str">
        <f t="shared" si="92"/>
        <v/>
      </c>
      <c r="R897" s="46"/>
      <c r="S897" s="101" t="str">
        <f>IF(Ansøgning!M902="","",Ansøgning!M902)</f>
        <v/>
      </c>
      <c r="T897" s="31" t="str">
        <f t="shared" si="93"/>
        <v/>
      </c>
      <c r="U897" s="102" t="str">
        <f>IF(Ansøgning!O902="","",Ansøgning!O902)</f>
        <v/>
      </c>
      <c r="V897" s="20"/>
      <c r="W897" s="102" t="str">
        <f>IF(Ansøgning!P902="","",Ansøgning!P902)</f>
        <v/>
      </c>
      <c r="X897" s="20"/>
      <c r="Y897" s="31" t="str">
        <f>IF(Ansøgning!Q902="","",Ansøgning!Q902)</f>
        <v/>
      </c>
      <c r="Z897" s="46" t="str">
        <f>IFERROR(MAX(IF(OR(V897="",X897=""),"",IF(AND(AND(MONTH(F897)&gt;=7,MONTH(F897)&lt;8),AND(MONTH(H897)&gt;=7,MONTH(H897)&lt;8)),(NETWORKDAYS(F897,H897,Lister!$D$7:$D$13)-V897)*T897/NETWORKDAYS(Lister!$D$19,Lister!$E$19,Lister!$D$7:$D$13),IF(AND(AND(MONTH(F897)&gt;=7,MONTH(F897)&lt;8),MONTH(H897)&gt;7),(NETWORKDAYS(F897,Lister!$E$19,Lister!$D$7:$D$13)-V897)*T897/NETWORKDAYS(Lister!$D$19,Lister!$E$19,Lister!$D$7:$D$13),IF(MONTH(F897)&gt;7,0)))),0),"")</f>
        <v/>
      </c>
      <c r="AA897" s="31" t="str">
        <f>IF(Ansøgning!R902="","",Ansøgning!R902)</f>
        <v/>
      </c>
      <c r="AB897" s="46" t="str">
        <f>IFERROR(MAX(IF(OR(V897="",X897=""),"",IF(AND(AND(MONTH(F897)&gt;=8,MONTH(F897)&lt;9),AND(MONTH(H897)&gt;=8,MONTH(H897)&lt;9)),(NETWORKDAYS(F897,H897,Lister!$D$7:$D$13)-X897)*T897/NETWORKDAYS(Lister!$D$20,Lister!$E$20,Lister!$D$7:$D$13),IF(AND(MONTH(F897)=7,MONTH(H897)=8),(NETWORKDAYS(Lister!$D$20,H897,Lister!$D$7:$D$13)-X897)*T897/NETWORKDAYS(Lister!$D$20,Lister!$E$20,Lister!$D$7:$D$13),IF(AND(MONTH(F897)=7,MONTH(H897)=7),0)))),0),"")</f>
        <v/>
      </c>
      <c r="AC897" s="15" t="str">
        <f>IF(Ansøgning!U902="","",Ansøgning!U902)</f>
        <v/>
      </c>
      <c r="AD897" s="31" t="str">
        <f t="shared" si="94"/>
        <v/>
      </c>
      <c r="AE897" s="31" t="str">
        <f t="shared" si="95"/>
        <v/>
      </c>
      <c r="AF897" s="51" t="str">
        <f t="shared" si="96"/>
        <v/>
      </c>
      <c r="AG897" s="15" t="str">
        <f t="shared" si="97"/>
        <v/>
      </c>
    </row>
    <row r="898" spans="1:33" x14ac:dyDescent="0.25">
      <c r="A898" s="13" t="str">
        <f>IF(Ansøgning!A903="","",Ansøgning!A903)</f>
        <v/>
      </c>
      <c r="B898" s="13" t="str">
        <f>IF(Ansøgning!B903="","",Ansøgning!B903)</f>
        <v/>
      </c>
      <c r="C898" s="13" t="str">
        <f>IF(Ansøgning!C903="","",Ansøgning!C903)</f>
        <v/>
      </c>
      <c r="D898" s="13" t="str">
        <f>IF(Ansøgning!D903="","",Ansøgning!D903)</f>
        <v/>
      </c>
      <c r="E898" s="14" t="str">
        <f>IF(Ansøgning!E903="","",Ansøgning!E903)</f>
        <v/>
      </c>
      <c r="F898" s="16"/>
      <c r="G898" s="14" t="str">
        <f>IF(Ansøgning!F903="","",Ansøgning!F903)</f>
        <v/>
      </c>
      <c r="H898" s="16"/>
      <c r="I898" s="72" t="str">
        <f>IF(OR(F898="",H898=""),"",NETWORKDAYS(F898,H898,Lister!$D$7:$D$13))</f>
        <v/>
      </c>
      <c r="J898" s="53" t="str">
        <f>IF(Ansøgning!H903="","",Ansøgning!H903)</f>
        <v/>
      </c>
      <c r="K898" s="32" t="str">
        <f t="shared" si="91"/>
        <v/>
      </c>
      <c r="L898" s="31" t="str">
        <f>IF(Ansøgning!J903="","",Ansøgning!J903)</f>
        <v/>
      </c>
      <c r="M898" s="18"/>
      <c r="N898" s="31" t="str">
        <f>IF(Ansøgning!K903="","",Ansøgning!K903)</f>
        <v/>
      </c>
      <c r="O898" s="18"/>
      <c r="P898" s="15" t="str">
        <f>IF(Ansøgning!L903="","",Ansøgning!L903)</f>
        <v/>
      </c>
      <c r="Q898" s="46" t="str">
        <f t="shared" si="92"/>
        <v/>
      </c>
      <c r="R898" s="46"/>
      <c r="S898" s="101" t="str">
        <f>IF(Ansøgning!M903="","",Ansøgning!M903)</f>
        <v/>
      </c>
      <c r="T898" s="31" t="str">
        <f t="shared" si="93"/>
        <v/>
      </c>
      <c r="U898" s="102" t="str">
        <f>IF(Ansøgning!O903="","",Ansøgning!O903)</f>
        <v/>
      </c>
      <c r="V898" s="20"/>
      <c r="W898" s="102" t="str">
        <f>IF(Ansøgning!P903="","",Ansøgning!P903)</f>
        <v/>
      </c>
      <c r="X898" s="20"/>
      <c r="Y898" s="31" t="str">
        <f>IF(Ansøgning!Q903="","",Ansøgning!Q903)</f>
        <v/>
      </c>
      <c r="Z898" s="46" t="str">
        <f>IFERROR(MAX(IF(OR(V898="",X898=""),"",IF(AND(AND(MONTH(F898)&gt;=7,MONTH(F898)&lt;8),AND(MONTH(H898)&gt;=7,MONTH(H898)&lt;8)),(NETWORKDAYS(F898,H898,Lister!$D$7:$D$13)-V898)*T898/NETWORKDAYS(Lister!$D$19,Lister!$E$19,Lister!$D$7:$D$13),IF(AND(AND(MONTH(F898)&gt;=7,MONTH(F898)&lt;8),MONTH(H898)&gt;7),(NETWORKDAYS(F898,Lister!$E$19,Lister!$D$7:$D$13)-V898)*T898/NETWORKDAYS(Lister!$D$19,Lister!$E$19,Lister!$D$7:$D$13),IF(MONTH(F898)&gt;7,0)))),0),"")</f>
        <v/>
      </c>
      <c r="AA898" s="31" t="str">
        <f>IF(Ansøgning!R903="","",Ansøgning!R903)</f>
        <v/>
      </c>
      <c r="AB898" s="46" t="str">
        <f>IFERROR(MAX(IF(OR(V898="",X898=""),"",IF(AND(AND(MONTH(F898)&gt;=8,MONTH(F898)&lt;9),AND(MONTH(H898)&gt;=8,MONTH(H898)&lt;9)),(NETWORKDAYS(F898,H898,Lister!$D$7:$D$13)-X898)*T898/NETWORKDAYS(Lister!$D$20,Lister!$E$20,Lister!$D$7:$D$13),IF(AND(MONTH(F898)=7,MONTH(H898)=8),(NETWORKDAYS(Lister!$D$20,H898,Lister!$D$7:$D$13)-X898)*T898/NETWORKDAYS(Lister!$D$20,Lister!$E$20,Lister!$D$7:$D$13),IF(AND(MONTH(F898)=7,MONTH(H898)=7),0)))),0),"")</f>
        <v/>
      </c>
      <c r="AC898" s="15" t="str">
        <f>IF(Ansøgning!U903="","",Ansøgning!U903)</f>
        <v/>
      </c>
      <c r="AD898" s="31" t="str">
        <f t="shared" si="94"/>
        <v/>
      </c>
      <c r="AE898" s="31" t="str">
        <f t="shared" si="95"/>
        <v/>
      </c>
      <c r="AF898" s="51" t="str">
        <f t="shared" si="96"/>
        <v/>
      </c>
      <c r="AG898" s="15" t="str">
        <f t="shared" si="97"/>
        <v/>
      </c>
    </row>
    <row r="899" spans="1:33" x14ac:dyDescent="0.25">
      <c r="A899" s="13" t="str">
        <f>IF(Ansøgning!A904="","",Ansøgning!A904)</f>
        <v/>
      </c>
      <c r="B899" s="13" t="str">
        <f>IF(Ansøgning!B904="","",Ansøgning!B904)</f>
        <v/>
      </c>
      <c r="C899" s="13" t="str">
        <f>IF(Ansøgning!C904="","",Ansøgning!C904)</f>
        <v/>
      </c>
      <c r="D899" s="13" t="str">
        <f>IF(Ansøgning!D904="","",Ansøgning!D904)</f>
        <v/>
      </c>
      <c r="E899" s="14" t="str">
        <f>IF(Ansøgning!E904="","",Ansøgning!E904)</f>
        <v/>
      </c>
      <c r="F899" s="16"/>
      <c r="G899" s="14" t="str">
        <f>IF(Ansøgning!F904="","",Ansøgning!F904)</f>
        <v/>
      </c>
      <c r="H899" s="16"/>
      <c r="I899" s="72" t="str">
        <f>IF(OR(F899="",H899=""),"",NETWORKDAYS(F899,H899,Lister!$D$7:$D$13))</f>
        <v/>
      </c>
      <c r="J899" s="53" t="str">
        <f>IF(Ansøgning!H904="","",Ansøgning!H904)</f>
        <v/>
      </c>
      <c r="K899" s="32" t="str">
        <f t="shared" si="91"/>
        <v/>
      </c>
      <c r="L899" s="31" t="str">
        <f>IF(Ansøgning!J904="","",Ansøgning!J904)</f>
        <v/>
      </c>
      <c r="M899" s="18"/>
      <c r="N899" s="31" t="str">
        <f>IF(Ansøgning!K904="","",Ansøgning!K904)</f>
        <v/>
      </c>
      <c r="O899" s="18"/>
      <c r="P899" s="15" t="str">
        <f>IF(Ansøgning!L904="","",Ansøgning!L904)</f>
        <v/>
      </c>
      <c r="Q899" s="46" t="str">
        <f t="shared" si="92"/>
        <v/>
      </c>
      <c r="R899" s="46"/>
      <c r="S899" s="101" t="str">
        <f>IF(Ansøgning!M904="","",Ansøgning!M904)</f>
        <v/>
      </c>
      <c r="T899" s="31" t="str">
        <f t="shared" si="93"/>
        <v/>
      </c>
      <c r="U899" s="102" t="str">
        <f>IF(Ansøgning!O904="","",Ansøgning!O904)</f>
        <v/>
      </c>
      <c r="V899" s="20"/>
      <c r="W899" s="102" t="str">
        <f>IF(Ansøgning!P904="","",Ansøgning!P904)</f>
        <v/>
      </c>
      <c r="X899" s="20"/>
      <c r="Y899" s="31" t="str">
        <f>IF(Ansøgning!Q904="","",Ansøgning!Q904)</f>
        <v/>
      </c>
      <c r="Z899" s="46" t="str">
        <f>IFERROR(MAX(IF(OR(V899="",X899=""),"",IF(AND(AND(MONTH(F899)&gt;=7,MONTH(F899)&lt;8),AND(MONTH(H899)&gt;=7,MONTH(H899)&lt;8)),(NETWORKDAYS(F899,H899,Lister!$D$7:$D$13)-V899)*T899/NETWORKDAYS(Lister!$D$19,Lister!$E$19,Lister!$D$7:$D$13),IF(AND(AND(MONTH(F899)&gt;=7,MONTH(F899)&lt;8),MONTH(H899)&gt;7),(NETWORKDAYS(F899,Lister!$E$19,Lister!$D$7:$D$13)-V899)*T899/NETWORKDAYS(Lister!$D$19,Lister!$E$19,Lister!$D$7:$D$13),IF(MONTH(F899)&gt;7,0)))),0),"")</f>
        <v/>
      </c>
      <c r="AA899" s="31" t="str">
        <f>IF(Ansøgning!R904="","",Ansøgning!R904)</f>
        <v/>
      </c>
      <c r="AB899" s="46" t="str">
        <f>IFERROR(MAX(IF(OR(V899="",X899=""),"",IF(AND(AND(MONTH(F899)&gt;=8,MONTH(F899)&lt;9),AND(MONTH(H899)&gt;=8,MONTH(H899)&lt;9)),(NETWORKDAYS(F899,H899,Lister!$D$7:$D$13)-X899)*T899/NETWORKDAYS(Lister!$D$20,Lister!$E$20,Lister!$D$7:$D$13),IF(AND(MONTH(F899)=7,MONTH(H899)=8),(NETWORKDAYS(Lister!$D$20,H899,Lister!$D$7:$D$13)-X899)*T899/NETWORKDAYS(Lister!$D$20,Lister!$E$20,Lister!$D$7:$D$13),IF(AND(MONTH(F899)=7,MONTH(H899)=7),0)))),0),"")</f>
        <v/>
      </c>
      <c r="AC899" s="15" t="str">
        <f>IF(Ansøgning!U904="","",Ansøgning!U904)</f>
        <v/>
      </c>
      <c r="AD899" s="31" t="str">
        <f t="shared" si="94"/>
        <v/>
      </c>
      <c r="AE899" s="31" t="str">
        <f t="shared" si="95"/>
        <v/>
      </c>
      <c r="AF899" s="51" t="str">
        <f t="shared" si="96"/>
        <v/>
      </c>
      <c r="AG899" s="15" t="str">
        <f t="shared" si="97"/>
        <v/>
      </c>
    </row>
    <row r="900" spans="1:33" x14ac:dyDescent="0.25">
      <c r="A900" s="13" t="str">
        <f>IF(Ansøgning!A905="","",Ansøgning!A905)</f>
        <v/>
      </c>
      <c r="B900" s="13" t="str">
        <f>IF(Ansøgning!B905="","",Ansøgning!B905)</f>
        <v/>
      </c>
      <c r="C900" s="13" t="str">
        <f>IF(Ansøgning!C905="","",Ansøgning!C905)</f>
        <v/>
      </c>
      <c r="D900" s="13" t="str">
        <f>IF(Ansøgning!D905="","",Ansøgning!D905)</f>
        <v/>
      </c>
      <c r="E900" s="14" t="str">
        <f>IF(Ansøgning!E905="","",Ansøgning!E905)</f>
        <v/>
      </c>
      <c r="F900" s="16"/>
      <c r="G900" s="14" t="str">
        <f>IF(Ansøgning!F905="","",Ansøgning!F905)</f>
        <v/>
      </c>
      <c r="H900" s="16"/>
      <c r="I900" s="72" t="str">
        <f>IF(OR(F900="",H900=""),"",NETWORKDAYS(F900,H900,Lister!$D$7:$D$13))</f>
        <v/>
      </c>
      <c r="J900" s="53" t="str">
        <f>IF(Ansøgning!H905="","",Ansøgning!H905)</f>
        <v/>
      </c>
      <c r="K900" s="32" t="str">
        <f t="shared" si="91"/>
        <v/>
      </c>
      <c r="L900" s="31" t="str">
        <f>IF(Ansøgning!J905="","",Ansøgning!J905)</f>
        <v/>
      </c>
      <c r="M900" s="18"/>
      <c r="N900" s="31" t="str">
        <f>IF(Ansøgning!K905="","",Ansøgning!K905)</f>
        <v/>
      </c>
      <c r="O900" s="18"/>
      <c r="P900" s="15" t="str">
        <f>IF(Ansøgning!L905="","",Ansøgning!L905)</f>
        <v/>
      </c>
      <c r="Q900" s="46" t="str">
        <f t="shared" si="92"/>
        <v/>
      </c>
      <c r="R900" s="46"/>
      <c r="S900" s="101" t="str">
        <f>IF(Ansøgning!M905="","",Ansøgning!M905)</f>
        <v/>
      </c>
      <c r="T900" s="31" t="str">
        <f t="shared" si="93"/>
        <v/>
      </c>
      <c r="U900" s="102" t="str">
        <f>IF(Ansøgning!O905="","",Ansøgning!O905)</f>
        <v/>
      </c>
      <c r="V900" s="20"/>
      <c r="W900" s="102" t="str">
        <f>IF(Ansøgning!P905="","",Ansøgning!P905)</f>
        <v/>
      </c>
      <c r="X900" s="20"/>
      <c r="Y900" s="31" t="str">
        <f>IF(Ansøgning!Q905="","",Ansøgning!Q905)</f>
        <v/>
      </c>
      <c r="Z900" s="46" t="str">
        <f>IFERROR(MAX(IF(OR(V900="",X900=""),"",IF(AND(AND(MONTH(F900)&gt;=7,MONTH(F900)&lt;8),AND(MONTH(H900)&gt;=7,MONTH(H900)&lt;8)),(NETWORKDAYS(F900,H900,Lister!$D$7:$D$13)-V900)*T900/NETWORKDAYS(Lister!$D$19,Lister!$E$19,Lister!$D$7:$D$13),IF(AND(AND(MONTH(F900)&gt;=7,MONTH(F900)&lt;8),MONTH(H900)&gt;7),(NETWORKDAYS(F900,Lister!$E$19,Lister!$D$7:$D$13)-V900)*T900/NETWORKDAYS(Lister!$D$19,Lister!$E$19,Lister!$D$7:$D$13),IF(MONTH(F900)&gt;7,0)))),0),"")</f>
        <v/>
      </c>
      <c r="AA900" s="31" t="str">
        <f>IF(Ansøgning!R905="","",Ansøgning!R905)</f>
        <v/>
      </c>
      <c r="AB900" s="46" t="str">
        <f>IFERROR(MAX(IF(OR(V900="",X900=""),"",IF(AND(AND(MONTH(F900)&gt;=8,MONTH(F900)&lt;9),AND(MONTH(H900)&gt;=8,MONTH(H900)&lt;9)),(NETWORKDAYS(F900,H900,Lister!$D$7:$D$13)-X900)*T900/NETWORKDAYS(Lister!$D$20,Lister!$E$20,Lister!$D$7:$D$13),IF(AND(MONTH(F900)=7,MONTH(H900)=8),(NETWORKDAYS(Lister!$D$20,H900,Lister!$D$7:$D$13)-X900)*T900/NETWORKDAYS(Lister!$D$20,Lister!$E$20,Lister!$D$7:$D$13),IF(AND(MONTH(F900)=7,MONTH(H900)=7),0)))),0),"")</f>
        <v/>
      </c>
      <c r="AC900" s="15" t="str">
        <f>IF(Ansøgning!U905="","",Ansøgning!U905)</f>
        <v/>
      </c>
      <c r="AD900" s="31" t="str">
        <f t="shared" si="94"/>
        <v/>
      </c>
      <c r="AE900" s="31" t="str">
        <f t="shared" si="95"/>
        <v/>
      </c>
      <c r="AF900" s="51" t="str">
        <f t="shared" si="96"/>
        <v/>
      </c>
      <c r="AG900" s="15" t="str">
        <f t="shared" si="97"/>
        <v/>
      </c>
    </row>
    <row r="901" spans="1:33" x14ac:dyDescent="0.25">
      <c r="A901" s="13" t="str">
        <f>IF(Ansøgning!A906="","",Ansøgning!A906)</f>
        <v/>
      </c>
      <c r="B901" s="13" t="str">
        <f>IF(Ansøgning!B906="","",Ansøgning!B906)</f>
        <v/>
      </c>
      <c r="C901" s="13" t="str">
        <f>IF(Ansøgning!C906="","",Ansøgning!C906)</f>
        <v/>
      </c>
      <c r="D901" s="13" t="str">
        <f>IF(Ansøgning!D906="","",Ansøgning!D906)</f>
        <v/>
      </c>
      <c r="E901" s="14" t="str">
        <f>IF(Ansøgning!E906="","",Ansøgning!E906)</f>
        <v/>
      </c>
      <c r="F901" s="16"/>
      <c r="G901" s="14" t="str">
        <f>IF(Ansøgning!F906="","",Ansøgning!F906)</f>
        <v/>
      </c>
      <c r="H901" s="16"/>
      <c r="I901" s="72" t="str">
        <f>IF(OR(F901="",H901=""),"",NETWORKDAYS(F901,H901,Lister!$D$7:$D$13))</f>
        <v/>
      </c>
      <c r="J901" s="53" t="str">
        <f>IF(Ansøgning!H906="","",Ansøgning!H906)</f>
        <v/>
      </c>
      <c r="K901" s="32" t="str">
        <f t="shared" si="91"/>
        <v/>
      </c>
      <c r="L901" s="31" t="str">
        <f>IF(Ansøgning!J906="","",Ansøgning!J906)</f>
        <v/>
      </c>
      <c r="M901" s="18"/>
      <c r="N901" s="31" t="str">
        <f>IF(Ansøgning!K906="","",Ansøgning!K906)</f>
        <v/>
      </c>
      <c r="O901" s="18"/>
      <c r="P901" s="15" t="str">
        <f>IF(Ansøgning!L906="","",Ansøgning!L906)</f>
        <v/>
      </c>
      <c r="Q901" s="46" t="str">
        <f t="shared" si="92"/>
        <v/>
      </c>
      <c r="R901" s="46"/>
      <c r="S901" s="101" t="str">
        <f>IF(Ansøgning!M906="","",Ansøgning!M906)</f>
        <v/>
      </c>
      <c r="T901" s="31" t="str">
        <f t="shared" si="93"/>
        <v/>
      </c>
      <c r="U901" s="102" t="str">
        <f>IF(Ansøgning!O906="","",Ansøgning!O906)</f>
        <v/>
      </c>
      <c r="V901" s="20"/>
      <c r="W901" s="102" t="str">
        <f>IF(Ansøgning!P906="","",Ansøgning!P906)</f>
        <v/>
      </c>
      <c r="X901" s="20"/>
      <c r="Y901" s="31" t="str">
        <f>IF(Ansøgning!Q906="","",Ansøgning!Q906)</f>
        <v/>
      </c>
      <c r="Z901" s="46" t="str">
        <f>IFERROR(MAX(IF(OR(V901="",X901=""),"",IF(AND(AND(MONTH(F901)&gt;=7,MONTH(F901)&lt;8),AND(MONTH(H901)&gt;=7,MONTH(H901)&lt;8)),(NETWORKDAYS(F901,H901,Lister!$D$7:$D$13)-V901)*T901/NETWORKDAYS(Lister!$D$19,Lister!$E$19,Lister!$D$7:$D$13),IF(AND(AND(MONTH(F901)&gt;=7,MONTH(F901)&lt;8),MONTH(H901)&gt;7),(NETWORKDAYS(F901,Lister!$E$19,Lister!$D$7:$D$13)-V901)*T901/NETWORKDAYS(Lister!$D$19,Lister!$E$19,Lister!$D$7:$D$13),IF(MONTH(F901)&gt;7,0)))),0),"")</f>
        <v/>
      </c>
      <c r="AA901" s="31" t="str">
        <f>IF(Ansøgning!R906="","",Ansøgning!R906)</f>
        <v/>
      </c>
      <c r="AB901" s="46" t="str">
        <f>IFERROR(MAX(IF(OR(V901="",X901=""),"",IF(AND(AND(MONTH(F901)&gt;=8,MONTH(F901)&lt;9),AND(MONTH(H901)&gt;=8,MONTH(H901)&lt;9)),(NETWORKDAYS(F901,H901,Lister!$D$7:$D$13)-X901)*T901/NETWORKDAYS(Lister!$D$20,Lister!$E$20,Lister!$D$7:$D$13),IF(AND(MONTH(F901)=7,MONTH(H901)=8),(NETWORKDAYS(Lister!$D$20,H901,Lister!$D$7:$D$13)-X901)*T901/NETWORKDAYS(Lister!$D$20,Lister!$E$20,Lister!$D$7:$D$13),IF(AND(MONTH(F901)=7,MONTH(H901)=7),0)))),0),"")</f>
        <v/>
      </c>
      <c r="AC901" s="15" t="str">
        <f>IF(Ansøgning!U906="","",Ansøgning!U906)</f>
        <v/>
      </c>
      <c r="AD901" s="31" t="str">
        <f t="shared" si="94"/>
        <v/>
      </c>
      <c r="AE901" s="31" t="str">
        <f t="shared" si="95"/>
        <v/>
      </c>
      <c r="AF901" s="51" t="str">
        <f t="shared" si="96"/>
        <v/>
      </c>
      <c r="AG901" s="15" t="str">
        <f t="shared" si="97"/>
        <v/>
      </c>
    </row>
    <row r="902" spans="1:33" x14ac:dyDescent="0.25">
      <c r="A902" s="13" t="str">
        <f>IF(Ansøgning!A907="","",Ansøgning!A907)</f>
        <v/>
      </c>
      <c r="B902" s="13" t="str">
        <f>IF(Ansøgning!B907="","",Ansøgning!B907)</f>
        <v/>
      </c>
      <c r="C902" s="13" t="str">
        <f>IF(Ansøgning!C907="","",Ansøgning!C907)</f>
        <v/>
      </c>
      <c r="D902" s="13" t="str">
        <f>IF(Ansøgning!D907="","",Ansøgning!D907)</f>
        <v/>
      </c>
      <c r="E902" s="14" t="str">
        <f>IF(Ansøgning!E907="","",Ansøgning!E907)</f>
        <v/>
      </c>
      <c r="F902" s="16"/>
      <c r="G902" s="14" t="str">
        <f>IF(Ansøgning!F907="","",Ansøgning!F907)</f>
        <v/>
      </c>
      <c r="H902" s="16"/>
      <c r="I902" s="72" t="str">
        <f>IF(OR(F902="",H902=""),"",NETWORKDAYS(F902,H902,Lister!$D$7:$D$13))</f>
        <v/>
      </c>
      <c r="J902" s="53" t="str">
        <f>IF(Ansøgning!H907="","",Ansøgning!H907)</f>
        <v/>
      </c>
      <c r="K902" s="32" t="str">
        <f t="shared" si="91"/>
        <v/>
      </c>
      <c r="L902" s="31" t="str">
        <f>IF(Ansøgning!J907="","",Ansøgning!J907)</f>
        <v/>
      </c>
      <c r="M902" s="18"/>
      <c r="N902" s="31" t="str">
        <f>IF(Ansøgning!K907="","",Ansøgning!K907)</f>
        <v/>
      </c>
      <c r="O902" s="18"/>
      <c r="P902" s="15" t="str">
        <f>IF(Ansøgning!L907="","",Ansøgning!L907)</f>
        <v/>
      </c>
      <c r="Q902" s="46" t="str">
        <f t="shared" si="92"/>
        <v/>
      </c>
      <c r="R902" s="46"/>
      <c r="S902" s="101" t="str">
        <f>IF(Ansøgning!M907="","",Ansøgning!M907)</f>
        <v/>
      </c>
      <c r="T902" s="31" t="str">
        <f t="shared" si="93"/>
        <v/>
      </c>
      <c r="U902" s="102" t="str">
        <f>IF(Ansøgning!O907="","",Ansøgning!O907)</f>
        <v/>
      </c>
      <c r="V902" s="20"/>
      <c r="W902" s="102" t="str">
        <f>IF(Ansøgning!P907="","",Ansøgning!P907)</f>
        <v/>
      </c>
      <c r="X902" s="20"/>
      <c r="Y902" s="31" t="str">
        <f>IF(Ansøgning!Q907="","",Ansøgning!Q907)</f>
        <v/>
      </c>
      <c r="Z902" s="46" t="str">
        <f>IFERROR(MAX(IF(OR(V902="",X902=""),"",IF(AND(AND(MONTH(F902)&gt;=7,MONTH(F902)&lt;8),AND(MONTH(H902)&gt;=7,MONTH(H902)&lt;8)),(NETWORKDAYS(F902,H902,Lister!$D$7:$D$13)-V902)*T902/NETWORKDAYS(Lister!$D$19,Lister!$E$19,Lister!$D$7:$D$13),IF(AND(AND(MONTH(F902)&gt;=7,MONTH(F902)&lt;8),MONTH(H902)&gt;7),(NETWORKDAYS(F902,Lister!$E$19,Lister!$D$7:$D$13)-V902)*T902/NETWORKDAYS(Lister!$D$19,Lister!$E$19,Lister!$D$7:$D$13),IF(MONTH(F902)&gt;7,0)))),0),"")</f>
        <v/>
      </c>
      <c r="AA902" s="31" t="str">
        <f>IF(Ansøgning!R907="","",Ansøgning!R907)</f>
        <v/>
      </c>
      <c r="AB902" s="46" t="str">
        <f>IFERROR(MAX(IF(OR(V902="",X902=""),"",IF(AND(AND(MONTH(F902)&gt;=8,MONTH(F902)&lt;9),AND(MONTH(H902)&gt;=8,MONTH(H902)&lt;9)),(NETWORKDAYS(F902,H902,Lister!$D$7:$D$13)-X902)*T902/NETWORKDAYS(Lister!$D$20,Lister!$E$20,Lister!$D$7:$D$13),IF(AND(MONTH(F902)=7,MONTH(H902)=8),(NETWORKDAYS(Lister!$D$20,H902,Lister!$D$7:$D$13)-X902)*T902/NETWORKDAYS(Lister!$D$20,Lister!$E$20,Lister!$D$7:$D$13),IF(AND(MONTH(F902)=7,MONTH(H902)=7),0)))),0),"")</f>
        <v/>
      </c>
      <c r="AC902" s="15" t="str">
        <f>IF(Ansøgning!U907="","",Ansøgning!U907)</f>
        <v/>
      </c>
      <c r="AD902" s="31" t="str">
        <f t="shared" si="94"/>
        <v/>
      </c>
      <c r="AE902" s="31" t="str">
        <f t="shared" si="95"/>
        <v/>
      </c>
      <c r="AF902" s="51" t="str">
        <f t="shared" si="96"/>
        <v/>
      </c>
      <c r="AG902" s="15" t="str">
        <f t="shared" si="97"/>
        <v/>
      </c>
    </row>
    <row r="903" spans="1:33" x14ac:dyDescent="0.25">
      <c r="A903" s="13" t="str">
        <f>IF(Ansøgning!A908="","",Ansøgning!A908)</f>
        <v/>
      </c>
      <c r="B903" s="13" t="str">
        <f>IF(Ansøgning!B908="","",Ansøgning!B908)</f>
        <v/>
      </c>
      <c r="C903" s="13" t="str">
        <f>IF(Ansøgning!C908="","",Ansøgning!C908)</f>
        <v/>
      </c>
      <c r="D903" s="13" t="str">
        <f>IF(Ansøgning!D908="","",Ansøgning!D908)</f>
        <v/>
      </c>
      <c r="E903" s="14" t="str">
        <f>IF(Ansøgning!E908="","",Ansøgning!E908)</f>
        <v/>
      </c>
      <c r="F903" s="16"/>
      <c r="G903" s="14" t="str">
        <f>IF(Ansøgning!F908="","",Ansøgning!F908)</f>
        <v/>
      </c>
      <c r="H903" s="16"/>
      <c r="I903" s="72" t="str">
        <f>IF(OR(F903="",H903=""),"",NETWORKDAYS(F903,H903,Lister!$D$7:$D$13))</f>
        <v/>
      </c>
      <c r="J903" s="53" t="str">
        <f>IF(Ansøgning!H908="","",Ansøgning!H908)</f>
        <v/>
      </c>
      <c r="K903" s="32" t="str">
        <f t="shared" si="91"/>
        <v/>
      </c>
      <c r="L903" s="31" t="str">
        <f>IF(Ansøgning!J908="","",Ansøgning!J908)</f>
        <v/>
      </c>
      <c r="M903" s="18"/>
      <c r="N903" s="31" t="str">
        <f>IF(Ansøgning!K908="","",Ansøgning!K908)</f>
        <v/>
      </c>
      <c r="O903" s="18"/>
      <c r="P903" s="15" t="str">
        <f>IF(Ansøgning!L908="","",Ansøgning!L908)</f>
        <v/>
      </c>
      <c r="Q903" s="46" t="str">
        <f t="shared" si="92"/>
        <v/>
      </c>
      <c r="R903" s="46"/>
      <c r="S903" s="101" t="str">
        <f>IF(Ansøgning!M908="","",Ansøgning!M908)</f>
        <v/>
      </c>
      <c r="T903" s="31" t="str">
        <f t="shared" si="93"/>
        <v/>
      </c>
      <c r="U903" s="102" t="str">
        <f>IF(Ansøgning!O908="","",Ansøgning!O908)</f>
        <v/>
      </c>
      <c r="V903" s="20"/>
      <c r="W903" s="102" t="str">
        <f>IF(Ansøgning!P908="","",Ansøgning!P908)</f>
        <v/>
      </c>
      <c r="X903" s="20"/>
      <c r="Y903" s="31" t="str">
        <f>IF(Ansøgning!Q908="","",Ansøgning!Q908)</f>
        <v/>
      </c>
      <c r="Z903" s="46" t="str">
        <f>IFERROR(MAX(IF(OR(V903="",X903=""),"",IF(AND(AND(MONTH(F903)&gt;=7,MONTH(F903)&lt;8),AND(MONTH(H903)&gt;=7,MONTH(H903)&lt;8)),(NETWORKDAYS(F903,H903,Lister!$D$7:$D$13)-V903)*T903/NETWORKDAYS(Lister!$D$19,Lister!$E$19,Lister!$D$7:$D$13),IF(AND(AND(MONTH(F903)&gt;=7,MONTH(F903)&lt;8),MONTH(H903)&gt;7),(NETWORKDAYS(F903,Lister!$E$19,Lister!$D$7:$D$13)-V903)*T903/NETWORKDAYS(Lister!$D$19,Lister!$E$19,Lister!$D$7:$D$13),IF(MONTH(F903)&gt;7,0)))),0),"")</f>
        <v/>
      </c>
      <c r="AA903" s="31" t="str">
        <f>IF(Ansøgning!R908="","",Ansøgning!R908)</f>
        <v/>
      </c>
      <c r="AB903" s="46" t="str">
        <f>IFERROR(MAX(IF(OR(V903="",X903=""),"",IF(AND(AND(MONTH(F903)&gt;=8,MONTH(F903)&lt;9),AND(MONTH(H903)&gt;=8,MONTH(H903)&lt;9)),(NETWORKDAYS(F903,H903,Lister!$D$7:$D$13)-X903)*T903/NETWORKDAYS(Lister!$D$20,Lister!$E$20,Lister!$D$7:$D$13),IF(AND(MONTH(F903)=7,MONTH(H903)=8),(NETWORKDAYS(Lister!$D$20,H903,Lister!$D$7:$D$13)-X903)*T903/NETWORKDAYS(Lister!$D$20,Lister!$E$20,Lister!$D$7:$D$13),IF(AND(MONTH(F903)=7,MONTH(H903)=7),0)))),0),"")</f>
        <v/>
      </c>
      <c r="AC903" s="15" t="str">
        <f>IF(Ansøgning!U908="","",Ansøgning!U908)</f>
        <v/>
      </c>
      <c r="AD903" s="31" t="str">
        <f t="shared" si="94"/>
        <v/>
      </c>
      <c r="AE903" s="31" t="str">
        <f t="shared" si="95"/>
        <v/>
      </c>
      <c r="AF903" s="51" t="str">
        <f t="shared" si="96"/>
        <v/>
      </c>
      <c r="AG903" s="15" t="str">
        <f t="shared" si="97"/>
        <v/>
      </c>
    </row>
    <row r="904" spans="1:33" x14ac:dyDescent="0.25">
      <c r="A904" s="13" t="str">
        <f>IF(Ansøgning!A909="","",Ansøgning!A909)</f>
        <v/>
      </c>
      <c r="B904" s="13" t="str">
        <f>IF(Ansøgning!B909="","",Ansøgning!B909)</f>
        <v/>
      </c>
      <c r="C904" s="13" t="str">
        <f>IF(Ansøgning!C909="","",Ansøgning!C909)</f>
        <v/>
      </c>
      <c r="D904" s="13" t="str">
        <f>IF(Ansøgning!D909="","",Ansøgning!D909)</f>
        <v/>
      </c>
      <c r="E904" s="14" t="str">
        <f>IF(Ansøgning!E909="","",Ansøgning!E909)</f>
        <v/>
      </c>
      <c r="F904" s="16"/>
      <c r="G904" s="14" t="str">
        <f>IF(Ansøgning!F909="","",Ansøgning!F909)</f>
        <v/>
      </c>
      <c r="H904" s="16"/>
      <c r="I904" s="72" t="str">
        <f>IF(OR(F904="",H904=""),"",NETWORKDAYS(F904,H904,Lister!$D$7:$D$13))</f>
        <v/>
      </c>
      <c r="J904" s="53" t="str">
        <f>IF(Ansøgning!H909="","",Ansøgning!H909)</f>
        <v/>
      </c>
      <c r="K904" s="32" t="str">
        <f t="shared" si="91"/>
        <v/>
      </c>
      <c r="L904" s="31" t="str">
        <f>IF(Ansøgning!J909="","",Ansøgning!J909)</f>
        <v/>
      </c>
      <c r="M904" s="18"/>
      <c r="N904" s="31" t="str">
        <f>IF(Ansøgning!K909="","",Ansøgning!K909)</f>
        <v/>
      </c>
      <c r="O904" s="18"/>
      <c r="P904" s="15" t="str">
        <f>IF(Ansøgning!L909="","",Ansøgning!L909)</f>
        <v/>
      </c>
      <c r="Q904" s="46" t="str">
        <f t="shared" si="92"/>
        <v/>
      </c>
      <c r="R904" s="46"/>
      <c r="S904" s="101" t="str">
        <f>IF(Ansøgning!M909="","",Ansøgning!M909)</f>
        <v/>
      </c>
      <c r="T904" s="31" t="str">
        <f t="shared" si="93"/>
        <v/>
      </c>
      <c r="U904" s="102" t="str">
        <f>IF(Ansøgning!O909="","",Ansøgning!O909)</f>
        <v/>
      </c>
      <c r="V904" s="20"/>
      <c r="W904" s="102" t="str">
        <f>IF(Ansøgning!P909="","",Ansøgning!P909)</f>
        <v/>
      </c>
      <c r="X904" s="20"/>
      <c r="Y904" s="31" t="str">
        <f>IF(Ansøgning!Q909="","",Ansøgning!Q909)</f>
        <v/>
      </c>
      <c r="Z904" s="46" t="str">
        <f>IFERROR(MAX(IF(OR(V904="",X904=""),"",IF(AND(AND(MONTH(F904)&gt;=7,MONTH(F904)&lt;8),AND(MONTH(H904)&gt;=7,MONTH(H904)&lt;8)),(NETWORKDAYS(F904,H904,Lister!$D$7:$D$13)-V904)*T904/NETWORKDAYS(Lister!$D$19,Lister!$E$19,Lister!$D$7:$D$13),IF(AND(AND(MONTH(F904)&gt;=7,MONTH(F904)&lt;8),MONTH(H904)&gt;7),(NETWORKDAYS(F904,Lister!$E$19,Lister!$D$7:$D$13)-V904)*T904/NETWORKDAYS(Lister!$D$19,Lister!$E$19,Lister!$D$7:$D$13),IF(MONTH(F904)&gt;7,0)))),0),"")</f>
        <v/>
      </c>
      <c r="AA904" s="31" t="str">
        <f>IF(Ansøgning!R909="","",Ansøgning!R909)</f>
        <v/>
      </c>
      <c r="AB904" s="46" t="str">
        <f>IFERROR(MAX(IF(OR(V904="",X904=""),"",IF(AND(AND(MONTH(F904)&gt;=8,MONTH(F904)&lt;9),AND(MONTH(H904)&gt;=8,MONTH(H904)&lt;9)),(NETWORKDAYS(F904,H904,Lister!$D$7:$D$13)-X904)*T904/NETWORKDAYS(Lister!$D$20,Lister!$E$20,Lister!$D$7:$D$13),IF(AND(MONTH(F904)=7,MONTH(H904)=8),(NETWORKDAYS(Lister!$D$20,H904,Lister!$D$7:$D$13)-X904)*T904/NETWORKDAYS(Lister!$D$20,Lister!$E$20,Lister!$D$7:$D$13),IF(AND(MONTH(F904)=7,MONTH(H904)=7),0)))),0),"")</f>
        <v/>
      </c>
      <c r="AC904" s="15" t="str">
        <f>IF(Ansøgning!U909="","",Ansøgning!U909)</f>
        <v/>
      </c>
      <c r="AD904" s="31" t="str">
        <f t="shared" si="94"/>
        <v/>
      </c>
      <c r="AE904" s="31" t="str">
        <f t="shared" si="95"/>
        <v/>
      </c>
      <c r="AF904" s="51" t="str">
        <f t="shared" si="96"/>
        <v/>
      </c>
      <c r="AG904" s="15" t="str">
        <f t="shared" si="97"/>
        <v/>
      </c>
    </row>
    <row r="905" spans="1:33" x14ac:dyDescent="0.25">
      <c r="A905" s="13" t="str">
        <f>IF(Ansøgning!A910="","",Ansøgning!A910)</f>
        <v/>
      </c>
      <c r="B905" s="13" t="str">
        <f>IF(Ansøgning!B910="","",Ansøgning!B910)</f>
        <v/>
      </c>
      <c r="C905" s="13" t="str">
        <f>IF(Ansøgning!C910="","",Ansøgning!C910)</f>
        <v/>
      </c>
      <c r="D905" s="13" t="str">
        <f>IF(Ansøgning!D910="","",Ansøgning!D910)</f>
        <v/>
      </c>
      <c r="E905" s="14" t="str">
        <f>IF(Ansøgning!E910="","",Ansøgning!E910)</f>
        <v/>
      </c>
      <c r="F905" s="16"/>
      <c r="G905" s="14" t="str">
        <f>IF(Ansøgning!F910="","",Ansøgning!F910)</f>
        <v/>
      </c>
      <c r="H905" s="16"/>
      <c r="I905" s="72" t="str">
        <f>IF(OR(F905="",H905=""),"",NETWORKDAYS(F905,H905,Lister!$D$7:$D$13))</f>
        <v/>
      </c>
      <c r="J905" s="53" t="str">
        <f>IF(Ansøgning!H910="","",Ansøgning!H910)</f>
        <v/>
      </c>
      <c r="K905" s="32" t="str">
        <f t="shared" si="91"/>
        <v/>
      </c>
      <c r="L905" s="31" t="str">
        <f>IF(Ansøgning!J910="","",Ansøgning!J910)</f>
        <v/>
      </c>
      <c r="M905" s="18"/>
      <c r="N905" s="31" t="str">
        <f>IF(Ansøgning!K910="","",Ansøgning!K910)</f>
        <v/>
      </c>
      <c r="O905" s="18"/>
      <c r="P905" s="15" t="str">
        <f>IF(Ansøgning!L910="","",Ansøgning!L910)</f>
        <v/>
      </c>
      <c r="Q905" s="46" t="str">
        <f t="shared" si="92"/>
        <v/>
      </c>
      <c r="R905" s="46"/>
      <c r="S905" s="101" t="str">
        <f>IF(Ansøgning!M910="","",Ansøgning!M910)</f>
        <v/>
      </c>
      <c r="T905" s="31" t="str">
        <f t="shared" si="93"/>
        <v/>
      </c>
      <c r="U905" s="102" t="str">
        <f>IF(Ansøgning!O910="","",Ansøgning!O910)</f>
        <v/>
      </c>
      <c r="V905" s="20"/>
      <c r="W905" s="102" t="str">
        <f>IF(Ansøgning!P910="","",Ansøgning!P910)</f>
        <v/>
      </c>
      <c r="X905" s="20"/>
      <c r="Y905" s="31" t="str">
        <f>IF(Ansøgning!Q910="","",Ansøgning!Q910)</f>
        <v/>
      </c>
      <c r="Z905" s="46" t="str">
        <f>IFERROR(MAX(IF(OR(V905="",X905=""),"",IF(AND(AND(MONTH(F905)&gt;=7,MONTH(F905)&lt;8),AND(MONTH(H905)&gt;=7,MONTH(H905)&lt;8)),(NETWORKDAYS(F905,H905,Lister!$D$7:$D$13)-V905)*T905/NETWORKDAYS(Lister!$D$19,Lister!$E$19,Lister!$D$7:$D$13),IF(AND(AND(MONTH(F905)&gt;=7,MONTH(F905)&lt;8),MONTH(H905)&gt;7),(NETWORKDAYS(F905,Lister!$E$19,Lister!$D$7:$D$13)-V905)*T905/NETWORKDAYS(Lister!$D$19,Lister!$E$19,Lister!$D$7:$D$13),IF(MONTH(F905)&gt;7,0)))),0),"")</f>
        <v/>
      </c>
      <c r="AA905" s="31" t="str">
        <f>IF(Ansøgning!R910="","",Ansøgning!R910)</f>
        <v/>
      </c>
      <c r="AB905" s="46" t="str">
        <f>IFERROR(MAX(IF(OR(V905="",X905=""),"",IF(AND(AND(MONTH(F905)&gt;=8,MONTH(F905)&lt;9),AND(MONTH(H905)&gt;=8,MONTH(H905)&lt;9)),(NETWORKDAYS(F905,H905,Lister!$D$7:$D$13)-X905)*T905/NETWORKDAYS(Lister!$D$20,Lister!$E$20,Lister!$D$7:$D$13),IF(AND(MONTH(F905)=7,MONTH(H905)=8),(NETWORKDAYS(Lister!$D$20,H905,Lister!$D$7:$D$13)-X905)*T905/NETWORKDAYS(Lister!$D$20,Lister!$E$20,Lister!$D$7:$D$13),IF(AND(MONTH(F905)=7,MONTH(H905)=7),0)))),0),"")</f>
        <v/>
      </c>
      <c r="AC905" s="15" t="str">
        <f>IF(Ansøgning!U910="","",Ansøgning!U910)</f>
        <v/>
      </c>
      <c r="AD905" s="31" t="str">
        <f t="shared" si="94"/>
        <v/>
      </c>
      <c r="AE905" s="31" t="str">
        <f t="shared" si="95"/>
        <v/>
      </c>
      <c r="AF905" s="51" t="str">
        <f t="shared" si="96"/>
        <v/>
      </c>
      <c r="AG905" s="15" t="str">
        <f t="shared" si="97"/>
        <v/>
      </c>
    </row>
    <row r="906" spans="1:33" x14ac:dyDescent="0.25">
      <c r="A906" s="13" t="str">
        <f>IF(Ansøgning!A911="","",Ansøgning!A911)</f>
        <v/>
      </c>
      <c r="B906" s="13" t="str">
        <f>IF(Ansøgning!B911="","",Ansøgning!B911)</f>
        <v/>
      </c>
      <c r="C906" s="13" t="str">
        <f>IF(Ansøgning!C911="","",Ansøgning!C911)</f>
        <v/>
      </c>
      <c r="D906" s="13" t="str">
        <f>IF(Ansøgning!D911="","",Ansøgning!D911)</f>
        <v/>
      </c>
      <c r="E906" s="14" t="str">
        <f>IF(Ansøgning!E911="","",Ansøgning!E911)</f>
        <v/>
      </c>
      <c r="F906" s="16"/>
      <c r="G906" s="14" t="str">
        <f>IF(Ansøgning!F911="","",Ansøgning!F911)</f>
        <v/>
      </c>
      <c r="H906" s="16"/>
      <c r="I906" s="72" t="str">
        <f>IF(OR(F906="",H906=""),"",NETWORKDAYS(F906,H906,Lister!$D$7:$D$13))</f>
        <v/>
      </c>
      <c r="J906" s="53" t="str">
        <f>IF(Ansøgning!H911="","",Ansøgning!H911)</f>
        <v/>
      </c>
      <c r="K906" s="32" t="str">
        <f t="shared" si="91"/>
        <v/>
      </c>
      <c r="L906" s="31" t="str">
        <f>IF(Ansøgning!J911="","",Ansøgning!J911)</f>
        <v/>
      </c>
      <c r="M906" s="18"/>
      <c r="N906" s="31" t="str">
        <f>IF(Ansøgning!K911="","",Ansøgning!K911)</f>
        <v/>
      </c>
      <c r="O906" s="18"/>
      <c r="P906" s="15" t="str">
        <f>IF(Ansøgning!L911="","",Ansøgning!L911)</f>
        <v/>
      </c>
      <c r="Q906" s="46" t="str">
        <f t="shared" si="92"/>
        <v/>
      </c>
      <c r="R906" s="46"/>
      <c r="S906" s="101" t="str">
        <f>IF(Ansøgning!M911="","",Ansøgning!M911)</f>
        <v/>
      </c>
      <c r="T906" s="31" t="str">
        <f t="shared" si="93"/>
        <v/>
      </c>
      <c r="U906" s="102" t="str">
        <f>IF(Ansøgning!O911="","",Ansøgning!O911)</f>
        <v/>
      </c>
      <c r="V906" s="20"/>
      <c r="W906" s="102" t="str">
        <f>IF(Ansøgning!P911="","",Ansøgning!P911)</f>
        <v/>
      </c>
      <c r="X906" s="20"/>
      <c r="Y906" s="31" t="str">
        <f>IF(Ansøgning!Q911="","",Ansøgning!Q911)</f>
        <v/>
      </c>
      <c r="Z906" s="46" t="str">
        <f>IFERROR(MAX(IF(OR(V906="",X906=""),"",IF(AND(AND(MONTH(F906)&gt;=7,MONTH(F906)&lt;8),AND(MONTH(H906)&gt;=7,MONTH(H906)&lt;8)),(NETWORKDAYS(F906,H906,Lister!$D$7:$D$13)-V906)*T906/NETWORKDAYS(Lister!$D$19,Lister!$E$19,Lister!$D$7:$D$13),IF(AND(AND(MONTH(F906)&gt;=7,MONTH(F906)&lt;8),MONTH(H906)&gt;7),(NETWORKDAYS(F906,Lister!$E$19,Lister!$D$7:$D$13)-V906)*T906/NETWORKDAYS(Lister!$D$19,Lister!$E$19,Lister!$D$7:$D$13),IF(MONTH(F906)&gt;7,0)))),0),"")</f>
        <v/>
      </c>
      <c r="AA906" s="31" t="str">
        <f>IF(Ansøgning!R911="","",Ansøgning!R911)</f>
        <v/>
      </c>
      <c r="AB906" s="46" t="str">
        <f>IFERROR(MAX(IF(OR(V906="",X906=""),"",IF(AND(AND(MONTH(F906)&gt;=8,MONTH(F906)&lt;9),AND(MONTH(H906)&gt;=8,MONTH(H906)&lt;9)),(NETWORKDAYS(F906,H906,Lister!$D$7:$D$13)-X906)*T906/NETWORKDAYS(Lister!$D$20,Lister!$E$20,Lister!$D$7:$D$13),IF(AND(MONTH(F906)=7,MONTH(H906)=8),(NETWORKDAYS(Lister!$D$20,H906,Lister!$D$7:$D$13)-X906)*T906/NETWORKDAYS(Lister!$D$20,Lister!$E$20,Lister!$D$7:$D$13),IF(AND(MONTH(F906)=7,MONTH(H906)=7),0)))),0),"")</f>
        <v/>
      </c>
      <c r="AC906" s="15" t="str">
        <f>IF(Ansøgning!U911="","",Ansøgning!U911)</f>
        <v/>
      </c>
      <c r="AD906" s="31" t="str">
        <f t="shared" si="94"/>
        <v/>
      </c>
      <c r="AE906" s="31" t="str">
        <f t="shared" si="95"/>
        <v/>
      </c>
      <c r="AF906" s="51" t="str">
        <f t="shared" si="96"/>
        <v/>
      </c>
      <c r="AG906" s="15" t="str">
        <f t="shared" si="97"/>
        <v/>
      </c>
    </row>
    <row r="907" spans="1:33" x14ac:dyDescent="0.25">
      <c r="A907" s="13" t="str">
        <f>IF(Ansøgning!A912="","",Ansøgning!A912)</f>
        <v/>
      </c>
      <c r="B907" s="13" t="str">
        <f>IF(Ansøgning!B912="","",Ansøgning!B912)</f>
        <v/>
      </c>
      <c r="C907" s="13" t="str">
        <f>IF(Ansøgning!C912="","",Ansøgning!C912)</f>
        <v/>
      </c>
      <c r="D907" s="13" t="str">
        <f>IF(Ansøgning!D912="","",Ansøgning!D912)</f>
        <v/>
      </c>
      <c r="E907" s="14" t="str">
        <f>IF(Ansøgning!E912="","",Ansøgning!E912)</f>
        <v/>
      </c>
      <c r="F907" s="16"/>
      <c r="G907" s="14" t="str">
        <f>IF(Ansøgning!F912="","",Ansøgning!F912)</f>
        <v/>
      </c>
      <c r="H907" s="16"/>
      <c r="I907" s="72" t="str">
        <f>IF(OR(F907="",H907=""),"",NETWORKDAYS(F907,H907,Lister!$D$7:$D$13))</f>
        <v/>
      </c>
      <c r="J907" s="53" t="str">
        <f>IF(Ansøgning!H912="","",Ansøgning!H912)</f>
        <v/>
      </c>
      <c r="K907" s="32" t="str">
        <f t="shared" si="91"/>
        <v/>
      </c>
      <c r="L907" s="31" t="str">
        <f>IF(Ansøgning!J912="","",Ansøgning!J912)</f>
        <v/>
      </c>
      <c r="M907" s="18"/>
      <c r="N907" s="31" t="str">
        <f>IF(Ansøgning!K912="","",Ansøgning!K912)</f>
        <v/>
      </c>
      <c r="O907" s="18"/>
      <c r="P907" s="15" t="str">
        <f>IF(Ansøgning!L912="","",Ansøgning!L912)</f>
        <v/>
      </c>
      <c r="Q907" s="46" t="str">
        <f t="shared" si="92"/>
        <v/>
      </c>
      <c r="R907" s="46"/>
      <c r="S907" s="101" t="str">
        <f>IF(Ansøgning!M912="","",Ansøgning!M912)</f>
        <v/>
      </c>
      <c r="T907" s="31" t="str">
        <f t="shared" si="93"/>
        <v/>
      </c>
      <c r="U907" s="102" t="str">
        <f>IF(Ansøgning!O912="","",Ansøgning!O912)</f>
        <v/>
      </c>
      <c r="V907" s="20"/>
      <c r="W907" s="102" t="str">
        <f>IF(Ansøgning!P912="","",Ansøgning!P912)</f>
        <v/>
      </c>
      <c r="X907" s="20"/>
      <c r="Y907" s="31" t="str">
        <f>IF(Ansøgning!Q912="","",Ansøgning!Q912)</f>
        <v/>
      </c>
      <c r="Z907" s="46" t="str">
        <f>IFERROR(MAX(IF(OR(V907="",X907=""),"",IF(AND(AND(MONTH(F907)&gt;=7,MONTH(F907)&lt;8),AND(MONTH(H907)&gt;=7,MONTH(H907)&lt;8)),(NETWORKDAYS(F907,H907,Lister!$D$7:$D$13)-V907)*T907/NETWORKDAYS(Lister!$D$19,Lister!$E$19,Lister!$D$7:$D$13),IF(AND(AND(MONTH(F907)&gt;=7,MONTH(F907)&lt;8),MONTH(H907)&gt;7),(NETWORKDAYS(F907,Lister!$E$19,Lister!$D$7:$D$13)-V907)*T907/NETWORKDAYS(Lister!$D$19,Lister!$E$19,Lister!$D$7:$D$13),IF(MONTH(F907)&gt;7,0)))),0),"")</f>
        <v/>
      </c>
      <c r="AA907" s="31" t="str">
        <f>IF(Ansøgning!R912="","",Ansøgning!R912)</f>
        <v/>
      </c>
      <c r="AB907" s="46" t="str">
        <f>IFERROR(MAX(IF(OR(V907="",X907=""),"",IF(AND(AND(MONTH(F907)&gt;=8,MONTH(F907)&lt;9),AND(MONTH(H907)&gt;=8,MONTH(H907)&lt;9)),(NETWORKDAYS(F907,H907,Lister!$D$7:$D$13)-X907)*T907/NETWORKDAYS(Lister!$D$20,Lister!$E$20,Lister!$D$7:$D$13),IF(AND(MONTH(F907)=7,MONTH(H907)=8),(NETWORKDAYS(Lister!$D$20,H907,Lister!$D$7:$D$13)-X907)*T907/NETWORKDAYS(Lister!$D$20,Lister!$E$20,Lister!$D$7:$D$13),IF(AND(MONTH(F907)=7,MONTH(H907)=7),0)))),0),"")</f>
        <v/>
      </c>
      <c r="AC907" s="15" t="str">
        <f>IF(Ansøgning!U912="","",Ansøgning!U912)</f>
        <v/>
      </c>
      <c r="AD907" s="31" t="str">
        <f t="shared" si="94"/>
        <v/>
      </c>
      <c r="AE907" s="31" t="str">
        <f t="shared" si="95"/>
        <v/>
      </c>
      <c r="AF907" s="51" t="str">
        <f t="shared" si="96"/>
        <v/>
      </c>
      <c r="AG907" s="15" t="str">
        <f t="shared" si="97"/>
        <v/>
      </c>
    </row>
    <row r="908" spans="1:33" x14ac:dyDescent="0.25">
      <c r="A908" s="13" t="str">
        <f>IF(Ansøgning!A913="","",Ansøgning!A913)</f>
        <v/>
      </c>
      <c r="B908" s="13" t="str">
        <f>IF(Ansøgning!B913="","",Ansøgning!B913)</f>
        <v/>
      </c>
      <c r="C908" s="13" t="str">
        <f>IF(Ansøgning!C913="","",Ansøgning!C913)</f>
        <v/>
      </c>
      <c r="D908" s="13" t="str">
        <f>IF(Ansøgning!D913="","",Ansøgning!D913)</f>
        <v/>
      </c>
      <c r="E908" s="14" t="str">
        <f>IF(Ansøgning!E913="","",Ansøgning!E913)</f>
        <v/>
      </c>
      <c r="F908" s="16"/>
      <c r="G908" s="14" t="str">
        <f>IF(Ansøgning!F913="","",Ansøgning!F913)</f>
        <v/>
      </c>
      <c r="H908" s="16"/>
      <c r="I908" s="72" t="str">
        <f>IF(OR(F908="",H908=""),"",NETWORKDAYS(F908,H908,Lister!$D$7:$D$13))</f>
        <v/>
      </c>
      <c r="J908" s="53" t="str">
        <f>IF(Ansøgning!H913="","",Ansøgning!H913)</f>
        <v/>
      </c>
      <c r="K908" s="32" t="str">
        <f t="shared" si="91"/>
        <v/>
      </c>
      <c r="L908" s="31" t="str">
        <f>IF(Ansøgning!J913="","",Ansøgning!J913)</f>
        <v/>
      </c>
      <c r="M908" s="18"/>
      <c r="N908" s="31" t="str">
        <f>IF(Ansøgning!K913="","",Ansøgning!K913)</f>
        <v/>
      </c>
      <c r="O908" s="18"/>
      <c r="P908" s="15" t="str">
        <f>IF(Ansøgning!L913="","",Ansøgning!L913)</f>
        <v/>
      </c>
      <c r="Q908" s="46" t="str">
        <f t="shared" si="92"/>
        <v/>
      </c>
      <c r="R908" s="46"/>
      <c r="S908" s="101" t="str">
        <f>IF(Ansøgning!M913="","",Ansøgning!M913)</f>
        <v/>
      </c>
      <c r="T908" s="31" t="str">
        <f t="shared" si="93"/>
        <v/>
      </c>
      <c r="U908" s="102" t="str">
        <f>IF(Ansøgning!O913="","",Ansøgning!O913)</f>
        <v/>
      </c>
      <c r="V908" s="20"/>
      <c r="W908" s="102" t="str">
        <f>IF(Ansøgning!P913="","",Ansøgning!P913)</f>
        <v/>
      </c>
      <c r="X908" s="20"/>
      <c r="Y908" s="31" t="str">
        <f>IF(Ansøgning!Q913="","",Ansøgning!Q913)</f>
        <v/>
      </c>
      <c r="Z908" s="46" t="str">
        <f>IFERROR(MAX(IF(OR(V908="",X908=""),"",IF(AND(AND(MONTH(F908)&gt;=7,MONTH(F908)&lt;8),AND(MONTH(H908)&gt;=7,MONTH(H908)&lt;8)),(NETWORKDAYS(F908,H908,Lister!$D$7:$D$13)-V908)*T908/NETWORKDAYS(Lister!$D$19,Lister!$E$19,Lister!$D$7:$D$13),IF(AND(AND(MONTH(F908)&gt;=7,MONTH(F908)&lt;8),MONTH(H908)&gt;7),(NETWORKDAYS(F908,Lister!$E$19,Lister!$D$7:$D$13)-V908)*T908/NETWORKDAYS(Lister!$D$19,Lister!$E$19,Lister!$D$7:$D$13),IF(MONTH(F908)&gt;7,0)))),0),"")</f>
        <v/>
      </c>
      <c r="AA908" s="31" t="str">
        <f>IF(Ansøgning!R913="","",Ansøgning!R913)</f>
        <v/>
      </c>
      <c r="AB908" s="46" t="str">
        <f>IFERROR(MAX(IF(OR(V908="",X908=""),"",IF(AND(AND(MONTH(F908)&gt;=8,MONTH(F908)&lt;9),AND(MONTH(H908)&gt;=8,MONTH(H908)&lt;9)),(NETWORKDAYS(F908,H908,Lister!$D$7:$D$13)-X908)*T908/NETWORKDAYS(Lister!$D$20,Lister!$E$20,Lister!$D$7:$D$13),IF(AND(MONTH(F908)=7,MONTH(H908)=8),(NETWORKDAYS(Lister!$D$20,H908,Lister!$D$7:$D$13)-X908)*T908/NETWORKDAYS(Lister!$D$20,Lister!$E$20,Lister!$D$7:$D$13),IF(AND(MONTH(F908)=7,MONTH(H908)=7),0)))),0),"")</f>
        <v/>
      </c>
      <c r="AC908" s="15" t="str">
        <f>IF(Ansøgning!U913="","",Ansøgning!U913)</f>
        <v/>
      </c>
      <c r="AD908" s="31" t="str">
        <f t="shared" si="94"/>
        <v/>
      </c>
      <c r="AE908" s="31" t="str">
        <f t="shared" si="95"/>
        <v/>
      </c>
      <c r="AF908" s="51" t="str">
        <f t="shared" si="96"/>
        <v/>
      </c>
      <c r="AG908" s="15" t="str">
        <f t="shared" si="97"/>
        <v/>
      </c>
    </row>
    <row r="909" spans="1:33" x14ac:dyDescent="0.25">
      <c r="A909" s="13" t="str">
        <f>IF(Ansøgning!A914="","",Ansøgning!A914)</f>
        <v/>
      </c>
      <c r="B909" s="13" t="str">
        <f>IF(Ansøgning!B914="","",Ansøgning!B914)</f>
        <v/>
      </c>
      <c r="C909" s="13" t="str">
        <f>IF(Ansøgning!C914="","",Ansøgning!C914)</f>
        <v/>
      </c>
      <c r="D909" s="13" t="str">
        <f>IF(Ansøgning!D914="","",Ansøgning!D914)</f>
        <v/>
      </c>
      <c r="E909" s="14" t="str">
        <f>IF(Ansøgning!E914="","",Ansøgning!E914)</f>
        <v/>
      </c>
      <c r="F909" s="16"/>
      <c r="G909" s="14" t="str">
        <f>IF(Ansøgning!F914="","",Ansøgning!F914)</f>
        <v/>
      </c>
      <c r="H909" s="16"/>
      <c r="I909" s="72" t="str">
        <f>IF(OR(F909="",H909=""),"",NETWORKDAYS(F909,H909,Lister!$D$7:$D$13))</f>
        <v/>
      </c>
      <c r="J909" s="53" t="str">
        <f>IF(Ansøgning!H914="","",Ansøgning!H914)</f>
        <v/>
      </c>
      <c r="K909" s="32" t="str">
        <f t="shared" si="91"/>
        <v/>
      </c>
      <c r="L909" s="31" t="str">
        <f>IF(Ansøgning!J914="","",Ansøgning!J914)</f>
        <v/>
      </c>
      <c r="M909" s="18"/>
      <c r="N909" s="31" t="str">
        <f>IF(Ansøgning!K914="","",Ansøgning!K914)</f>
        <v/>
      </c>
      <c r="O909" s="18"/>
      <c r="P909" s="15" t="str">
        <f>IF(Ansøgning!L914="","",Ansøgning!L914)</f>
        <v/>
      </c>
      <c r="Q909" s="46" t="str">
        <f t="shared" si="92"/>
        <v/>
      </c>
      <c r="R909" s="46"/>
      <c r="S909" s="101" t="str">
        <f>IF(Ansøgning!M914="","",Ansøgning!M914)</f>
        <v/>
      </c>
      <c r="T909" s="31" t="str">
        <f t="shared" si="93"/>
        <v/>
      </c>
      <c r="U909" s="102" t="str">
        <f>IF(Ansøgning!O914="","",Ansøgning!O914)</f>
        <v/>
      </c>
      <c r="V909" s="20"/>
      <c r="W909" s="102" t="str">
        <f>IF(Ansøgning!P914="","",Ansøgning!P914)</f>
        <v/>
      </c>
      <c r="X909" s="20"/>
      <c r="Y909" s="31" t="str">
        <f>IF(Ansøgning!Q914="","",Ansøgning!Q914)</f>
        <v/>
      </c>
      <c r="Z909" s="46" t="str">
        <f>IFERROR(MAX(IF(OR(V909="",X909=""),"",IF(AND(AND(MONTH(F909)&gt;=7,MONTH(F909)&lt;8),AND(MONTH(H909)&gt;=7,MONTH(H909)&lt;8)),(NETWORKDAYS(F909,H909,Lister!$D$7:$D$13)-V909)*T909/NETWORKDAYS(Lister!$D$19,Lister!$E$19,Lister!$D$7:$D$13),IF(AND(AND(MONTH(F909)&gt;=7,MONTH(F909)&lt;8),MONTH(H909)&gt;7),(NETWORKDAYS(F909,Lister!$E$19,Lister!$D$7:$D$13)-V909)*T909/NETWORKDAYS(Lister!$D$19,Lister!$E$19,Lister!$D$7:$D$13),IF(MONTH(F909)&gt;7,0)))),0),"")</f>
        <v/>
      </c>
      <c r="AA909" s="31" t="str">
        <f>IF(Ansøgning!R914="","",Ansøgning!R914)</f>
        <v/>
      </c>
      <c r="AB909" s="46" t="str">
        <f>IFERROR(MAX(IF(OR(V909="",X909=""),"",IF(AND(AND(MONTH(F909)&gt;=8,MONTH(F909)&lt;9),AND(MONTH(H909)&gt;=8,MONTH(H909)&lt;9)),(NETWORKDAYS(F909,H909,Lister!$D$7:$D$13)-X909)*T909/NETWORKDAYS(Lister!$D$20,Lister!$E$20,Lister!$D$7:$D$13),IF(AND(MONTH(F909)=7,MONTH(H909)=8),(NETWORKDAYS(Lister!$D$20,H909,Lister!$D$7:$D$13)-X909)*T909/NETWORKDAYS(Lister!$D$20,Lister!$E$20,Lister!$D$7:$D$13),IF(AND(MONTH(F909)=7,MONTH(H909)=7),0)))),0),"")</f>
        <v/>
      </c>
      <c r="AC909" s="15" t="str">
        <f>IF(Ansøgning!U914="","",Ansøgning!U914)</f>
        <v/>
      </c>
      <c r="AD909" s="31" t="str">
        <f t="shared" si="94"/>
        <v/>
      </c>
      <c r="AE909" s="31" t="str">
        <f t="shared" si="95"/>
        <v/>
      </c>
      <c r="AF909" s="51" t="str">
        <f t="shared" si="96"/>
        <v/>
      </c>
      <c r="AG909" s="15" t="str">
        <f t="shared" si="97"/>
        <v/>
      </c>
    </row>
    <row r="910" spans="1:33" x14ac:dyDescent="0.25">
      <c r="A910" s="13" t="str">
        <f>IF(Ansøgning!A915="","",Ansøgning!A915)</f>
        <v/>
      </c>
      <c r="B910" s="13" t="str">
        <f>IF(Ansøgning!B915="","",Ansøgning!B915)</f>
        <v/>
      </c>
      <c r="C910" s="13" t="str">
        <f>IF(Ansøgning!C915="","",Ansøgning!C915)</f>
        <v/>
      </c>
      <c r="D910" s="13" t="str">
        <f>IF(Ansøgning!D915="","",Ansøgning!D915)</f>
        <v/>
      </c>
      <c r="E910" s="14" t="str">
        <f>IF(Ansøgning!E915="","",Ansøgning!E915)</f>
        <v/>
      </c>
      <c r="F910" s="16"/>
      <c r="G910" s="14" t="str">
        <f>IF(Ansøgning!F915="","",Ansøgning!F915)</f>
        <v/>
      </c>
      <c r="H910" s="16"/>
      <c r="I910" s="72" t="str">
        <f>IF(OR(F910="",H910=""),"",NETWORKDAYS(F910,H910,Lister!$D$7:$D$13))</f>
        <v/>
      </c>
      <c r="J910" s="53" t="str">
        <f>IF(Ansøgning!H915="","",Ansøgning!H915)</f>
        <v/>
      </c>
      <c r="K910" s="32" t="str">
        <f t="shared" si="91"/>
        <v/>
      </c>
      <c r="L910" s="31" t="str">
        <f>IF(Ansøgning!J915="","",Ansøgning!J915)</f>
        <v/>
      </c>
      <c r="M910" s="18"/>
      <c r="N910" s="31" t="str">
        <f>IF(Ansøgning!K915="","",Ansøgning!K915)</f>
        <v/>
      </c>
      <c r="O910" s="18"/>
      <c r="P910" s="15" t="str">
        <f>IF(Ansøgning!L915="","",Ansøgning!L915)</f>
        <v/>
      </c>
      <c r="Q910" s="46" t="str">
        <f t="shared" si="92"/>
        <v/>
      </c>
      <c r="R910" s="46"/>
      <c r="S910" s="101" t="str">
        <f>IF(Ansøgning!M915="","",Ansøgning!M915)</f>
        <v/>
      </c>
      <c r="T910" s="31" t="str">
        <f t="shared" si="93"/>
        <v/>
      </c>
      <c r="U910" s="102" t="str">
        <f>IF(Ansøgning!O915="","",Ansøgning!O915)</f>
        <v/>
      </c>
      <c r="V910" s="20"/>
      <c r="W910" s="102" t="str">
        <f>IF(Ansøgning!P915="","",Ansøgning!P915)</f>
        <v/>
      </c>
      <c r="X910" s="20"/>
      <c r="Y910" s="31" t="str">
        <f>IF(Ansøgning!Q915="","",Ansøgning!Q915)</f>
        <v/>
      </c>
      <c r="Z910" s="46" t="str">
        <f>IFERROR(MAX(IF(OR(V910="",X910=""),"",IF(AND(AND(MONTH(F910)&gt;=7,MONTH(F910)&lt;8),AND(MONTH(H910)&gt;=7,MONTH(H910)&lt;8)),(NETWORKDAYS(F910,H910,Lister!$D$7:$D$13)-V910)*T910/NETWORKDAYS(Lister!$D$19,Lister!$E$19,Lister!$D$7:$D$13),IF(AND(AND(MONTH(F910)&gt;=7,MONTH(F910)&lt;8),MONTH(H910)&gt;7),(NETWORKDAYS(F910,Lister!$E$19,Lister!$D$7:$D$13)-V910)*T910/NETWORKDAYS(Lister!$D$19,Lister!$E$19,Lister!$D$7:$D$13),IF(MONTH(F910)&gt;7,0)))),0),"")</f>
        <v/>
      </c>
      <c r="AA910" s="31" t="str">
        <f>IF(Ansøgning!R915="","",Ansøgning!R915)</f>
        <v/>
      </c>
      <c r="AB910" s="46" t="str">
        <f>IFERROR(MAX(IF(OR(V910="",X910=""),"",IF(AND(AND(MONTH(F910)&gt;=8,MONTH(F910)&lt;9),AND(MONTH(H910)&gt;=8,MONTH(H910)&lt;9)),(NETWORKDAYS(F910,H910,Lister!$D$7:$D$13)-X910)*T910/NETWORKDAYS(Lister!$D$20,Lister!$E$20,Lister!$D$7:$D$13),IF(AND(MONTH(F910)=7,MONTH(H910)=8),(NETWORKDAYS(Lister!$D$20,H910,Lister!$D$7:$D$13)-X910)*T910/NETWORKDAYS(Lister!$D$20,Lister!$E$20,Lister!$D$7:$D$13),IF(AND(MONTH(F910)=7,MONTH(H910)=7),0)))),0),"")</f>
        <v/>
      </c>
      <c r="AC910" s="15" t="str">
        <f>IF(Ansøgning!U915="","",Ansøgning!U915)</f>
        <v/>
      </c>
      <c r="AD910" s="31" t="str">
        <f t="shared" si="94"/>
        <v/>
      </c>
      <c r="AE910" s="31" t="str">
        <f t="shared" si="95"/>
        <v/>
      </c>
      <c r="AF910" s="51" t="str">
        <f t="shared" si="96"/>
        <v/>
      </c>
      <c r="AG910" s="15" t="str">
        <f t="shared" si="97"/>
        <v/>
      </c>
    </row>
    <row r="911" spans="1:33" x14ac:dyDescent="0.25">
      <c r="A911" s="13" t="str">
        <f>IF(Ansøgning!A916="","",Ansøgning!A916)</f>
        <v/>
      </c>
      <c r="B911" s="13" t="str">
        <f>IF(Ansøgning!B916="","",Ansøgning!B916)</f>
        <v/>
      </c>
      <c r="C911" s="13" t="str">
        <f>IF(Ansøgning!C916="","",Ansøgning!C916)</f>
        <v/>
      </c>
      <c r="D911" s="13" t="str">
        <f>IF(Ansøgning!D916="","",Ansøgning!D916)</f>
        <v/>
      </c>
      <c r="E911" s="14" t="str">
        <f>IF(Ansøgning!E916="","",Ansøgning!E916)</f>
        <v/>
      </c>
      <c r="F911" s="16"/>
      <c r="G911" s="14" t="str">
        <f>IF(Ansøgning!F916="","",Ansøgning!F916)</f>
        <v/>
      </c>
      <c r="H911" s="16"/>
      <c r="I911" s="72" t="str">
        <f>IF(OR(F911="",H911=""),"",NETWORKDAYS(F911,H911,Lister!$D$7:$D$13))</f>
        <v/>
      </c>
      <c r="J911" s="53" t="str">
        <f>IF(Ansøgning!H916="","",Ansøgning!H916)</f>
        <v/>
      </c>
      <c r="K911" s="32" t="str">
        <f t="shared" si="91"/>
        <v/>
      </c>
      <c r="L911" s="31" t="str">
        <f>IF(Ansøgning!J916="","",Ansøgning!J916)</f>
        <v/>
      </c>
      <c r="M911" s="18"/>
      <c r="N911" s="31" t="str">
        <f>IF(Ansøgning!K916="","",Ansøgning!K916)</f>
        <v/>
      </c>
      <c r="O911" s="18"/>
      <c r="P911" s="15" t="str">
        <f>IF(Ansøgning!L916="","",Ansøgning!L916)</f>
        <v/>
      </c>
      <c r="Q911" s="46" t="str">
        <f t="shared" si="92"/>
        <v/>
      </c>
      <c r="R911" s="46"/>
      <c r="S911" s="101" t="str">
        <f>IF(Ansøgning!M916="","",Ansøgning!M916)</f>
        <v/>
      </c>
      <c r="T911" s="31" t="str">
        <f t="shared" si="93"/>
        <v/>
      </c>
      <c r="U911" s="102" t="str">
        <f>IF(Ansøgning!O916="","",Ansøgning!O916)</f>
        <v/>
      </c>
      <c r="V911" s="20"/>
      <c r="W911" s="102" t="str">
        <f>IF(Ansøgning!P916="","",Ansøgning!P916)</f>
        <v/>
      </c>
      <c r="X911" s="20"/>
      <c r="Y911" s="31" t="str">
        <f>IF(Ansøgning!Q916="","",Ansøgning!Q916)</f>
        <v/>
      </c>
      <c r="Z911" s="46" t="str">
        <f>IFERROR(MAX(IF(OR(V911="",X911=""),"",IF(AND(AND(MONTH(F911)&gt;=7,MONTH(F911)&lt;8),AND(MONTH(H911)&gt;=7,MONTH(H911)&lt;8)),(NETWORKDAYS(F911,H911,Lister!$D$7:$D$13)-V911)*T911/NETWORKDAYS(Lister!$D$19,Lister!$E$19,Lister!$D$7:$D$13),IF(AND(AND(MONTH(F911)&gt;=7,MONTH(F911)&lt;8),MONTH(H911)&gt;7),(NETWORKDAYS(F911,Lister!$E$19,Lister!$D$7:$D$13)-V911)*T911/NETWORKDAYS(Lister!$D$19,Lister!$E$19,Lister!$D$7:$D$13),IF(MONTH(F911)&gt;7,0)))),0),"")</f>
        <v/>
      </c>
      <c r="AA911" s="31" t="str">
        <f>IF(Ansøgning!R916="","",Ansøgning!R916)</f>
        <v/>
      </c>
      <c r="AB911" s="46" t="str">
        <f>IFERROR(MAX(IF(OR(V911="",X911=""),"",IF(AND(AND(MONTH(F911)&gt;=8,MONTH(F911)&lt;9),AND(MONTH(H911)&gt;=8,MONTH(H911)&lt;9)),(NETWORKDAYS(F911,H911,Lister!$D$7:$D$13)-X911)*T911/NETWORKDAYS(Lister!$D$20,Lister!$E$20,Lister!$D$7:$D$13),IF(AND(MONTH(F911)=7,MONTH(H911)=8),(NETWORKDAYS(Lister!$D$20,H911,Lister!$D$7:$D$13)-X911)*T911/NETWORKDAYS(Lister!$D$20,Lister!$E$20,Lister!$D$7:$D$13),IF(AND(MONTH(F911)=7,MONTH(H911)=7),0)))),0),"")</f>
        <v/>
      </c>
      <c r="AC911" s="15" t="str">
        <f>IF(Ansøgning!U916="","",Ansøgning!U916)</f>
        <v/>
      </c>
      <c r="AD911" s="31" t="str">
        <f t="shared" si="94"/>
        <v/>
      </c>
      <c r="AE911" s="31" t="str">
        <f t="shared" si="95"/>
        <v/>
      </c>
      <c r="AF911" s="51" t="str">
        <f t="shared" si="96"/>
        <v/>
      </c>
      <c r="AG911" s="15" t="str">
        <f t="shared" si="97"/>
        <v/>
      </c>
    </row>
    <row r="912" spans="1:33" x14ac:dyDescent="0.25">
      <c r="A912" s="13" t="str">
        <f>IF(Ansøgning!A917="","",Ansøgning!A917)</f>
        <v/>
      </c>
      <c r="B912" s="13" t="str">
        <f>IF(Ansøgning!B917="","",Ansøgning!B917)</f>
        <v/>
      </c>
      <c r="C912" s="13" t="str">
        <f>IF(Ansøgning!C917="","",Ansøgning!C917)</f>
        <v/>
      </c>
      <c r="D912" s="13" t="str">
        <f>IF(Ansøgning!D917="","",Ansøgning!D917)</f>
        <v/>
      </c>
      <c r="E912" s="14" t="str">
        <f>IF(Ansøgning!E917="","",Ansøgning!E917)</f>
        <v/>
      </c>
      <c r="F912" s="16"/>
      <c r="G912" s="14" t="str">
        <f>IF(Ansøgning!F917="","",Ansøgning!F917)</f>
        <v/>
      </c>
      <c r="H912" s="16"/>
      <c r="I912" s="72" t="str">
        <f>IF(OR(F912="",H912=""),"",NETWORKDAYS(F912,H912,Lister!$D$7:$D$13))</f>
        <v/>
      </c>
      <c r="J912" s="53" t="str">
        <f>IF(Ansøgning!H917="","",Ansøgning!H917)</f>
        <v/>
      </c>
      <c r="K912" s="32" t="str">
        <f t="shared" ref="K912:K975" si="98">IF(J912="","",IF(J912="Funktionær",0.75,IF(J912="Ikke-funktionær",0.9,IF(J912="Elev/lærling",0.9))))</f>
        <v/>
      </c>
      <c r="L912" s="31" t="str">
        <f>IF(Ansøgning!J917="","",Ansøgning!J917)</f>
        <v/>
      </c>
      <c r="M912" s="18"/>
      <c r="N912" s="31" t="str">
        <f>IF(Ansøgning!K917="","",Ansøgning!K917)</f>
        <v/>
      </c>
      <c r="O912" s="18"/>
      <c r="P912" s="15" t="str">
        <f>IF(Ansøgning!L917="","",Ansøgning!L917)</f>
        <v/>
      </c>
      <c r="Q912" s="46" t="str">
        <f t="shared" ref="Q912:Q975" si="99">IFERROR(MAX(IF(M912="","",IF(ISNUMBER(R912),IF(OR(R912&gt;M912*1.1,R912&lt;M912*0.9),R912,M912),M912)-O912),0),"")</f>
        <v/>
      </c>
      <c r="R912" s="46"/>
      <c r="S912" s="101" t="str">
        <f>IF(Ansøgning!M917="","",Ansøgning!M917)</f>
        <v/>
      </c>
      <c r="T912" s="31" t="str">
        <f t="shared" ref="T912:T975" si="100">IF(B912="","",IF(Q912*K912&gt;30000*IF(S912&gt;37,37,S912)/37,30000*IF(S912&gt;37,37,S912)/37,Q912*K912))</f>
        <v/>
      </c>
      <c r="U912" s="102" t="str">
        <f>IF(Ansøgning!O917="","",Ansøgning!O917)</f>
        <v/>
      </c>
      <c r="V912" s="20"/>
      <c r="W912" s="102" t="str">
        <f>IF(Ansøgning!P917="","",Ansøgning!P917)</f>
        <v/>
      </c>
      <c r="X912" s="20"/>
      <c r="Y912" s="31" t="str">
        <f>IF(Ansøgning!Q917="","",Ansøgning!Q917)</f>
        <v/>
      </c>
      <c r="Z912" s="46" t="str">
        <f>IFERROR(MAX(IF(OR(V912="",X912=""),"",IF(AND(AND(MONTH(F912)&gt;=7,MONTH(F912)&lt;8),AND(MONTH(H912)&gt;=7,MONTH(H912)&lt;8)),(NETWORKDAYS(F912,H912,Lister!$D$7:$D$13)-V912)*T912/NETWORKDAYS(Lister!$D$19,Lister!$E$19,Lister!$D$7:$D$13),IF(AND(AND(MONTH(F912)&gt;=7,MONTH(F912)&lt;8),MONTH(H912)&gt;7),(NETWORKDAYS(F912,Lister!$E$19,Lister!$D$7:$D$13)-V912)*T912/NETWORKDAYS(Lister!$D$19,Lister!$E$19,Lister!$D$7:$D$13),IF(MONTH(F912)&gt;7,0)))),0),"")</f>
        <v/>
      </c>
      <c r="AA912" s="31" t="str">
        <f>IF(Ansøgning!R917="","",Ansøgning!R917)</f>
        <v/>
      </c>
      <c r="AB912" s="46" t="str">
        <f>IFERROR(MAX(IF(OR(V912="",X912=""),"",IF(AND(AND(MONTH(F912)&gt;=8,MONTH(F912)&lt;9),AND(MONTH(H912)&gt;=8,MONTH(H912)&lt;9)),(NETWORKDAYS(F912,H912,Lister!$D$7:$D$13)-X912)*T912/NETWORKDAYS(Lister!$D$20,Lister!$E$20,Lister!$D$7:$D$13),IF(AND(MONTH(F912)=7,MONTH(H912)=8),(NETWORKDAYS(Lister!$D$20,H912,Lister!$D$7:$D$13)-X912)*T912/NETWORKDAYS(Lister!$D$20,Lister!$E$20,Lister!$D$7:$D$13),IF(AND(MONTH(F912)=7,MONTH(H912)=7),0)))),0),"")</f>
        <v/>
      </c>
      <c r="AC912" s="15" t="str">
        <f>IF(Ansøgning!U917="","",Ansøgning!U917)</f>
        <v/>
      </c>
      <c r="AD912" s="31" t="str">
        <f t="shared" ref="AD912:AD975" si="101">IFERROR(Z912+AB912,"")</f>
        <v/>
      </c>
      <c r="AE912" s="31" t="str">
        <f t="shared" ref="AE912:AE975" si="102">IFERROR(21/31*T912,"")</f>
        <v/>
      </c>
      <c r="AF912" s="51" t="str">
        <f t="shared" ref="AF912:AF975" si="103">IFERROR(MAX(IF(AND(ISNUMBER(Z912),ISNUMBER(AB912)),IF(AD912-AE912&gt;T912,T912,AD912-AE912),""),0),"")</f>
        <v/>
      </c>
      <c r="AG912" s="15" t="str">
        <f t="shared" ref="AG912:AG975" si="104">IF(AF912="","",AF912-AC912)</f>
        <v/>
      </c>
    </row>
    <row r="913" spans="1:33" x14ac:dyDescent="0.25">
      <c r="A913" s="13" t="str">
        <f>IF(Ansøgning!A918="","",Ansøgning!A918)</f>
        <v/>
      </c>
      <c r="B913" s="13" t="str">
        <f>IF(Ansøgning!B918="","",Ansøgning!B918)</f>
        <v/>
      </c>
      <c r="C913" s="13" t="str">
        <f>IF(Ansøgning!C918="","",Ansøgning!C918)</f>
        <v/>
      </c>
      <c r="D913" s="13" t="str">
        <f>IF(Ansøgning!D918="","",Ansøgning!D918)</f>
        <v/>
      </c>
      <c r="E913" s="14" t="str">
        <f>IF(Ansøgning!E918="","",Ansøgning!E918)</f>
        <v/>
      </c>
      <c r="F913" s="16"/>
      <c r="G913" s="14" t="str">
        <f>IF(Ansøgning!F918="","",Ansøgning!F918)</f>
        <v/>
      </c>
      <c r="H913" s="16"/>
      <c r="I913" s="72" t="str">
        <f>IF(OR(F913="",H913=""),"",NETWORKDAYS(F913,H913,Lister!$D$7:$D$13))</f>
        <v/>
      </c>
      <c r="J913" s="53" t="str">
        <f>IF(Ansøgning!H918="","",Ansøgning!H918)</f>
        <v/>
      </c>
      <c r="K913" s="32" t="str">
        <f t="shared" si="98"/>
        <v/>
      </c>
      <c r="L913" s="31" t="str">
        <f>IF(Ansøgning!J918="","",Ansøgning!J918)</f>
        <v/>
      </c>
      <c r="M913" s="18"/>
      <c r="N913" s="31" t="str">
        <f>IF(Ansøgning!K918="","",Ansøgning!K918)</f>
        <v/>
      </c>
      <c r="O913" s="18"/>
      <c r="P913" s="15" t="str">
        <f>IF(Ansøgning!L918="","",Ansøgning!L918)</f>
        <v/>
      </c>
      <c r="Q913" s="46" t="str">
        <f t="shared" si="99"/>
        <v/>
      </c>
      <c r="R913" s="46"/>
      <c r="S913" s="101" t="str">
        <f>IF(Ansøgning!M918="","",Ansøgning!M918)</f>
        <v/>
      </c>
      <c r="T913" s="31" t="str">
        <f t="shared" si="100"/>
        <v/>
      </c>
      <c r="U913" s="102" t="str">
        <f>IF(Ansøgning!O918="","",Ansøgning!O918)</f>
        <v/>
      </c>
      <c r="V913" s="20"/>
      <c r="W913" s="102" t="str">
        <f>IF(Ansøgning!P918="","",Ansøgning!P918)</f>
        <v/>
      </c>
      <c r="X913" s="20"/>
      <c r="Y913" s="31" t="str">
        <f>IF(Ansøgning!Q918="","",Ansøgning!Q918)</f>
        <v/>
      </c>
      <c r="Z913" s="46" t="str">
        <f>IFERROR(MAX(IF(OR(V913="",X913=""),"",IF(AND(AND(MONTH(F913)&gt;=7,MONTH(F913)&lt;8),AND(MONTH(H913)&gt;=7,MONTH(H913)&lt;8)),(NETWORKDAYS(F913,H913,Lister!$D$7:$D$13)-V913)*T913/NETWORKDAYS(Lister!$D$19,Lister!$E$19,Lister!$D$7:$D$13),IF(AND(AND(MONTH(F913)&gt;=7,MONTH(F913)&lt;8),MONTH(H913)&gt;7),(NETWORKDAYS(F913,Lister!$E$19,Lister!$D$7:$D$13)-V913)*T913/NETWORKDAYS(Lister!$D$19,Lister!$E$19,Lister!$D$7:$D$13),IF(MONTH(F913)&gt;7,0)))),0),"")</f>
        <v/>
      </c>
      <c r="AA913" s="31" t="str">
        <f>IF(Ansøgning!R918="","",Ansøgning!R918)</f>
        <v/>
      </c>
      <c r="AB913" s="46" t="str">
        <f>IFERROR(MAX(IF(OR(V913="",X913=""),"",IF(AND(AND(MONTH(F913)&gt;=8,MONTH(F913)&lt;9),AND(MONTH(H913)&gt;=8,MONTH(H913)&lt;9)),(NETWORKDAYS(F913,H913,Lister!$D$7:$D$13)-X913)*T913/NETWORKDAYS(Lister!$D$20,Lister!$E$20,Lister!$D$7:$D$13),IF(AND(MONTH(F913)=7,MONTH(H913)=8),(NETWORKDAYS(Lister!$D$20,H913,Lister!$D$7:$D$13)-X913)*T913/NETWORKDAYS(Lister!$D$20,Lister!$E$20,Lister!$D$7:$D$13),IF(AND(MONTH(F913)=7,MONTH(H913)=7),0)))),0),"")</f>
        <v/>
      </c>
      <c r="AC913" s="15" t="str">
        <f>IF(Ansøgning!U918="","",Ansøgning!U918)</f>
        <v/>
      </c>
      <c r="AD913" s="31" t="str">
        <f t="shared" si="101"/>
        <v/>
      </c>
      <c r="AE913" s="31" t="str">
        <f t="shared" si="102"/>
        <v/>
      </c>
      <c r="AF913" s="51" t="str">
        <f t="shared" si="103"/>
        <v/>
      </c>
      <c r="AG913" s="15" t="str">
        <f t="shared" si="104"/>
        <v/>
      </c>
    </row>
    <row r="914" spans="1:33" x14ac:dyDescent="0.25">
      <c r="A914" s="13" t="str">
        <f>IF(Ansøgning!A919="","",Ansøgning!A919)</f>
        <v/>
      </c>
      <c r="B914" s="13" t="str">
        <f>IF(Ansøgning!B919="","",Ansøgning!B919)</f>
        <v/>
      </c>
      <c r="C914" s="13" t="str">
        <f>IF(Ansøgning!C919="","",Ansøgning!C919)</f>
        <v/>
      </c>
      <c r="D914" s="13" t="str">
        <f>IF(Ansøgning!D919="","",Ansøgning!D919)</f>
        <v/>
      </c>
      <c r="E914" s="14" t="str">
        <f>IF(Ansøgning!E919="","",Ansøgning!E919)</f>
        <v/>
      </c>
      <c r="F914" s="16"/>
      <c r="G914" s="14" t="str">
        <f>IF(Ansøgning!F919="","",Ansøgning!F919)</f>
        <v/>
      </c>
      <c r="H914" s="16"/>
      <c r="I914" s="72" t="str">
        <f>IF(OR(F914="",H914=""),"",NETWORKDAYS(F914,H914,Lister!$D$7:$D$13))</f>
        <v/>
      </c>
      <c r="J914" s="53" t="str">
        <f>IF(Ansøgning!H919="","",Ansøgning!H919)</f>
        <v/>
      </c>
      <c r="K914" s="32" t="str">
        <f t="shared" si="98"/>
        <v/>
      </c>
      <c r="L914" s="31" t="str">
        <f>IF(Ansøgning!J919="","",Ansøgning!J919)</f>
        <v/>
      </c>
      <c r="M914" s="18"/>
      <c r="N914" s="31" t="str">
        <f>IF(Ansøgning!K919="","",Ansøgning!K919)</f>
        <v/>
      </c>
      <c r="O914" s="18"/>
      <c r="P914" s="15" t="str">
        <f>IF(Ansøgning!L919="","",Ansøgning!L919)</f>
        <v/>
      </c>
      <c r="Q914" s="46" t="str">
        <f t="shared" si="99"/>
        <v/>
      </c>
      <c r="R914" s="46"/>
      <c r="S914" s="101" t="str">
        <f>IF(Ansøgning!M919="","",Ansøgning!M919)</f>
        <v/>
      </c>
      <c r="T914" s="31" t="str">
        <f t="shared" si="100"/>
        <v/>
      </c>
      <c r="U914" s="102" t="str">
        <f>IF(Ansøgning!O919="","",Ansøgning!O919)</f>
        <v/>
      </c>
      <c r="V914" s="20"/>
      <c r="W914" s="102" t="str">
        <f>IF(Ansøgning!P919="","",Ansøgning!P919)</f>
        <v/>
      </c>
      <c r="X914" s="20"/>
      <c r="Y914" s="31" t="str">
        <f>IF(Ansøgning!Q919="","",Ansøgning!Q919)</f>
        <v/>
      </c>
      <c r="Z914" s="46" t="str">
        <f>IFERROR(MAX(IF(OR(V914="",X914=""),"",IF(AND(AND(MONTH(F914)&gt;=7,MONTH(F914)&lt;8),AND(MONTH(H914)&gt;=7,MONTH(H914)&lt;8)),(NETWORKDAYS(F914,H914,Lister!$D$7:$D$13)-V914)*T914/NETWORKDAYS(Lister!$D$19,Lister!$E$19,Lister!$D$7:$D$13),IF(AND(AND(MONTH(F914)&gt;=7,MONTH(F914)&lt;8),MONTH(H914)&gt;7),(NETWORKDAYS(F914,Lister!$E$19,Lister!$D$7:$D$13)-V914)*T914/NETWORKDAYS(Lister!$D$19,Lister!$E$19,Lister!$D$7:$D$13),IF(MONTH(F914)&gt;7,0)))),0),"")</f>
        <v/>
      </c>
      <c r="AA914" s="31" t="str">
        <f>IF(Ansøgning!R919="","",Ansøgning!R919)</f>
        <v/>
      </c>
      <c r="AB914" s="46" t="str">
        <f>IFERROR(MAX(IF(OR(V914="",X914=""),"",IF(AND(AND(MONTH(F914)&gt;=8,MONTH(F914)&lt;9),AND(MONTH(H914)&gt;=8,MONTH(H914)&lt;9)),(NETWORKDAYS(F914,H914,Lister!$D$7:$D$13)-X914)*T914/NETWORKDAYS(Lister!$D$20,Lister!$E$20,Lister!$D$7:$D$13),IF(AND(MONTH(F914)=7,MONTH(H914)=8),(NETWORKDAYS(Lister!$D$20,H914,Lister!$D$7:$D$13)-X914)*T914/NETWORKDAYS(Lister!$D$20,Lister!$E$20,Lister!$D$7:$D$13),IF(AND(MONTH(F914)=7,MONTH(H914)=7),0)))),0),"")</f>
        <v/>
      </c>
      <c r="AC914" s="15" t="str">
        <f>IF(Ansøgning!U919="","",Ansøgning!U919)</f>
        <v/>
      </c>
      <c r="AD914" s="31" t="str">
        <f t="shared" si="101"/>
        <v/>
      </c>
      <c r="AE914" s="31" t="str">
        <f t="shared" si="102"/>
        <v/>
      </c>
      <c r="AF914" s="51" t="str">
        <f t="shared" si="103"/>
        <v/>
      </c>
      <c r="AG914" s="15" t="str">
        <f t="shared" si="104"/>
        <v/>
      </c>
    </row>
    <row r="915" spans="1:33" x14ac:dyDescent="0.25">
      <c r="A915" s="13" t="str">
        <f>IF(Ansøgning!A920="","",Ansøgning!A920)</f>
        <v/>
      </c>
      <c r="B915" s="13" t="str">
        <f>IF(Ansøgning!B920="","",Ansøgning!B920)</f>
        <v/>
      </c>
      <c r="C915" s="13" t="str">
        <f>IF(Ansøgning!C920="","",Ansøgning!C920)</f>
        <v/>
      </c>
      <c r="D915" s="13" t="str">
        <f>IF(Ansøgning!D920="","",Ansøgning!D920)</f>
        <v/>
      </c>
      <c r="E915" s="14" t="str">
        <f>IF(Ansøgning!E920="","",Ansøgning!E920)</f>
        <v/>
      </c>
      <c r="F915" s="16"/>
      <c r="G915" s="14" t="str">
        <f>IF(Ansøgning!F920="","",Ansøgning!F920)</f>
        <v/>
      </c>
      <c r="H915" s="16"/>
      <c r="I915" s="72" t="str">
        <f>IF(OR(F915="",H915=""),"",NETWORKDAYS(F915,H915,Lister!$D$7:$D$13))</f>
        <v/>
      </c>
      <c r="J915" s="53" t="str">
        <f>IF(Ansøgning!H920="","",Ansøgning!H920)</f>
        <v/>
      </c>
      <c r="K915" s="32" t="str">
        <f t="shared" si="98"/>
        <v/>
      </c>
      <c r="L915" s="31" t="str">
        <f>IF(Ansøgning!J920="","",Ansøgning!J920)</f>
        <v/>
      </c>
      <c r="M915" s="18"/>
      <c r="N915" s="31" t="str">
        <f>IF(Ansøgning!K920="","",Ansøgning!K920)</f>
        <v/>
      </c>
      <c r="O915" s="18"/>
      <c r="P915" s="15" t="str">
        <f>IF(Ansøgning!L920="","",Ansøgning!L920)</f>
        <v/>
      </c>
      <c r="Q915" s="46" t="str">
        <f t="shared" si="99"/>
        <v/>
      </c>
      <c r="R915" s="46"/>
      <c r="S915" s="101" t="str">
        <f>IF(Ansøgning!M920="","",Ansøgning!M920)</f>
        <v/>
      </c>
      <c r="T915" s="31" t="str">
        <f t="shared" si="100"/>
        <v/>
      </c>
      <c r="U915" s="102" t="str">
        <f>IF(Ansøgning!O920="","",Ansøgning!O920)</f>
        <v/>
      </c>
      <c r="V915" s="20"/>
      <c r="W915" s="102" t="str">
        <f>IF(Ansøgning!P920="","",Ansøgning!P920)</f>
        <v/>
      </c>
      <c r="X915" s="20"/>
      <c r="Y915" s="31" t="str">
        <f>IF(Ansøgning!Q920="","",Ansøgning!Q920)</f>
        <v/>
      </c>
      <c r="Z915" s="46" t="str">
        <f>IFERROR(MAX(IF(OR(V915="",X915=""),"",IF(AND(AND(MONTH(F915)&gt;=7,MONTH(F915)&lt;8),AND(MONTH(H915)&gt;=7,MONTH(H915)&lt;8)),(NETWORKDAYS(F915,H915,Lister!$D$7:$D$13)-V915)*T915/NETWORKDAYS(Lister!$D$19,Lister!$E$19,Lister!$D$7:$D$13),IF(AND(AND(MONTH(F915)&gt;=7,MONTH(F915)&lt;8),MONTH(H915)&gt;7),(NETWORKDAYS(F915,Lister!$E$19,Lister!$D$7:$D$13)-V915)*T915/NETWORKDAYS(Lister!$D$19,Lister!$E$19,Lister!$D$7:$D$13),IF(MONTH(F915)&gt;7,0)))),0),"")</f>
        <v/>
      </c>
      <c r="AA915" s="31" t="str">
        <f>IF(Ansøgning!R920="","",Ansøgning!R920)</f>
        <v/>
      </c>
      <c r="AB915" s="46" t="str">
        <f>IFERROR(MAX(IF(OR(V915="",X915=""),"",IF(AND(AND(MONTH(F915)&gt;=8,MONTH(F915)&lt;9),AND(MONTH(H915)&gt;=8,MONTH(H915)&lt;9)),(NETWORKDAYS(F915,H915,Lister!$D$7:$D$13)-X915)*T915/NETWORKDAYS(Lister!$D$20,Lister!$E$20,Lister!$D$7:$D$13),IF(AND(MONTH(F915)=7,MONTH(H915)=8),(NETWORKDAYS(Lister!$D$20,H915,Lister!$D$7:$D$13)-X915)*T915/NETWORKDAYS(Lister!$D$20,Lister!$E$20,Lister!$D$7:$D$13),IF(AND(MONTH(F915)=7,MONTH(H915)=7),0)))),0),"")</f>
        <v/>
      </c>
      <c r="AC915" s="15" t="str">
        <f>IF(Ansøgning!U920="","",Ansøgning!U920)</f>
        <v/>
      </c>
      <c r="AD915" s="31" t="str">
        <f t="shared" si="101"/>
        <v/>
      </c>
      <c r="AE915" s="31" t="str">
        <f t="shared" si="102"/>
        <v/>
      </c>
      <c r="AF915" s="51" t="str">
        <f t="shared" si="103"/>
        <v/>
      </c>
      <c r="AG915" s="15" t="str">
        <f t="shared" si="104"/>
        <v/>
      </c>
    </row>
    <row r="916" spans="1:33" x14ac:dyDescent="0.25">
      <c r="A916" s="13" t="str">
        <f>IF(Ansøgning!A921="","",Ansøgning!A921)</f>
        <v/>
      </c>
      <c r="B916" s="13" t="str">
        <f>IF(Ansøgning!B921="","",Ansøgning!B921)</f>
        <v/>
      </c>
      <c r="C916" s="13" t="str">
        <f>IF(Ansøgning!C921="","",Ansøgning!C921)</f>
        <v/>
      </c>
      <c r="D916" s="13" t="str">
        <f>IF(Ansøgning!D921="","",Ansøgning!D921)</f>
        <v/>
      </c>
      <c r="E916" s="14" t="str">
        <f>IF(Ansøgning!E921="","",Ansøgning!E921)</f>
        <v/>
      </c>
      <c r="F916" s="16"/>
      <c r="G916" s="14" t="str">
        <f>IF(Ansøgning!F921="","",Ansøgning!F921)</f>
        <v/>
      </c>
      <c r="H916" s="16"/>
      <c r="I916" s="72" t="str">
        <f>IF(OR(F916="",H916=""),"",NETWORKDAYS(F916,H916,Lister!$D$7:$D$13))</f>
        <v/>
      </c>
      <c r="J916" s="53" t="str">
        <f>IF(Ansøgning!H921="","",Ansøgning!H921)</f>
        <v/>
      </c>
      <c r="K916" s="32" t="str">
        <f t="shared" si="98"/>
        <v/>
      </c>
      <c r="L916" s="31" t="str">
        <f>IF(Ansøgning!J921="","",Ansøgning!J921)</f>
        <v/>
      </c>
      <c r="M916" s="18"/>
      <c r="N916" s="31" t="str">
        <f>IF(Ansøgning!K921="","",Ansøgning!K921)</f>
        <v/>
      </c>
      <c r="O916" s="18"/>
      <c r="P916" s="15" t="str">
        <f>IF(Ansøgning!L921="","",Ansøgning!L921)</f>
        <v/>
      </c>
      <c r="Q916" s="46" t="str">
        <f t="shared" si="99"/>
        <v/>
      </c>
      <c r="R916" s="46"/>
      <c r="S916" s="101" t="str">
        <f>IF(Ansøgning!M921="","",Ansøgning!M921)</f>
        <v/>
      </c>
      <c r="T916" s="31" t="str">
        <f t="shared" si="100"/>
        <v/>
      </c>
      <c r="U916" s="102" t="str">
        <f>IF(Ansøgning!O921="","",Ansøgning!O921)</f>
        <v/>
      </c>
      <c r="V916" s="20"/>
      <c r="W916" s="102" t="str">
        <f>IF(Ansøgning!P921="","",Ansøgning!P921)</f>
        <v/>
      </c>
      <c r="X916" s="20"/>
      <c r="Y916" s="31" t="str">
        <f>IF(Ansøgning!Q921="","",Ansøgning!Q921)</f>
        <v/>
      </c>
      <c r="Z916" s="46" t="str">
        <f>IFERROR(MAX(IF(OR(V916="",X916=""),"",IF(AND(AND(MONTH(F916)&gt;=7,MONTH(F916)&lt;8),AND(MONTH(H916)&gt;=7,MONTH(H916)&lt;8)),(NETWORKDAYS(F916,H916,Lister!$D$7:$D$13)-V916)*T916/NETWORKDAYS(Lister!$D$19,Lister!$E$19,Lister!$D$7:$D$13),IF(AND(AND(MONTH(F916)&gt;=7,MONTH(F916)&lt;8),MONTH(H916)&gt;7),(NETWORKDAYS(F916,Lister!$E$19,Lister!$D$7:$D$13)-V916)*T916/NETWORKDAYS(Lister!$D$19,Lister!$E$19,Lister!$D$7:$D$13),IF(MONTH(F916)&gt;7,0)))),0),"")</f>
        <v/>
      </c>
      <c r="AA916" s="31" t="str">
        <f>IF(Ansøgning!R921="","",Ansøgning!R921)</f>
        <v/>
      </c>
      <c r="AB916" s="46" t="str">
        <f>IFERROR(MAX(IF(OR(V916="",X916=""),"",IF(AND(AND(MONTH(F916)&gt;=8,MONTH(F916)&lt;9),AND(MONTH(H916)&gt;=8,MONTH(H916)&lt;9)),(NETWORKDAYS(F916,H916,Lister!$D$7:$D$13)-X916)*T916/NETWORKDAYS(Lister!$D$20,Lister!$E$20,Lister!$D$7:$D$13),IF(AND(MONTH(F916)=7,MONTH(H916)=8),(NETWORKDAYS(Lister!$D$20,H916,Lister!$D$7:$D$13)-X916)*T916/NETWORKDAYS(Lister!$D$20,Lister!$E$20,Lister!$D$7:$D$13),IF(AND(MONTH(F916)=7,MONTH(H916)=7),0)))),0),"")</f>
        <v/>
      </c>
      <c r="AC916" s="15" t="str">
        <f>IF(Ansøgning!U921="","",Ansøgning!U921)</f>
        <v/>
      </c>
      <c r="AD916" s="31" t="str">
        <f t="shared" si="101"/>
        <v/>
      </c>
      <c r="AE916" s="31" t="str">
        <f t="shared" si="102"/>
        <v/>
      </c>
      <c r="AF916" s="51" t="str">
        <f t="shared" si="103"/>
        <v/>
      </c>
      <c r="AG916" s="15" t="str">
        <f t="shared" si="104"/>
        <v/>
      </c>
    </row>
    <row r="917" spans="1:33" x14ac:dyDescent="0.25">
      <c r="A917" s="13" t="str">
        <f>IF(Ansøgning!A922="","",Ansøgning!A922)</f>
        <v/>
      </c>
      <c r="B917" s="13" t="str">
        <f>IF(Ansøgning!B922="","",Ansøgning!B922)</f>
        <v/>
      </c>
      <c r="C917" s="13" t="str">
        <f>IF(Ansøgning!C922="","",Ansøgning!C922)</f>
        <v/>
      </c>
      <c r="D917" s="13" t="str">
        <f>IF(Ansøgning!D922="","",Ansøgning!D922)</f>
        <v/>
      </c>
      <c r="E917" s="14" t="str">
        <f>IF(Ansøgning!E922="","",Ansøgning!E922)</f>
        <v/>
      </c>
      <c r="F917" s="16"/>
      <c r="G917" s="14" t="str">
        <f>IF(Ansøgning!F922="","",Ansøgning!F922)</f>
        <v/>
      </c>
      <c r="H917" s="16"/>
      <c r="I917" s="72" t="str">
        <f>IF(OR(F917="",H917=""),"",NETWORKDAYS(F917,H917,Lister!$D$7:$D$13))</f>
        <v/>
      </c>
      <c r="J917" s="53" t="str">
        <f>IF(Ansøgning!H922="","",Ansøgning!H922)</f>
        <v/>
      </c>
      <c r="K917" s="32" t="str">
        <f t="shared" si="98"/>
        <v/>
      </c>
      <c r="L917" s="31" t="str">
        <f>IF(Ansøgning!J922="","",Ansøgning!J922)</f>
        <v/>
      </c>
      <c r="M917" s="18"/>
      <c r="N917" s="31" t="str">
        <f>IF(Ansøgning!K922="","",Ansøgning!K922)</f>
        <v/>
      </c>
      <c r="O917" s="18"/>
      <c r="P917" s="15" t="str">
        <f>IF(Ansøgning!L922="","",Ansøgning!L922)</f>
        <v/>
      </c>
      <c r="Q917" s="46" t="str">
        <f t="shared" si="99"/>
        <v/>
      </c>
      <c r="R917" s="46"/>
      <c r="S917" s="101" t="str">
        <f>IF(Ansøgning!M922="","",Ansøgning!M922)</f>
        <v/>
      </c>
      <c r="T917" s="31" t="str">
        <f t="shared" si="100"/>
        <v/>
      </c>
      <c r="U917" s="102" t="str">
        <f>IF(Ansøgning!O922="","",Ansøgning!O922)</f>
        <v/>
      </c>
      <c r="V917" s="20"/>
      <c r="W917" s="102" t="str">
        <f>IF(Ansøgning!P922="","",Ansøgning!P922)</f>
        <v/>
      </c>
      <c r="X917" s="20"/>
      <c r="Y917" s="31" t="str">
        <f>IF(Ansøgning!Q922="","",Ansøgning!Q922)</f>
        <v/>
      </c>
      <c r="Z917" s="46" t="str">
        <f>IFERROR(MAX(IF(OR(V917="",X917=""),"",IF(AND(AND(MONTH(F917)&gt;=7,MONTH(F917)&lt;8),AND(MONTH(H917)&gt;=7,MONTH(H917)&lt;8)),(NETWORKDAYS(F917,H917,Lister!$D$7:$D$13)-V917)*T917/NETWORKDAYS(Lister!$D$19,Lister!$E$19,Lister!$D$7:$D$13),IF(AND(AND(MONTH(F917)&gt;=7,MONTH(F917)&lt;8),MONTH(H917)&gt;7),(NETWORKDAYS(F917,Lister!$E$19,Lister!$D$7:$D$13)-V917)*T917/NETWORKDAYS(Lister!$D$19,Lister!$E$19,Lister!$D$7:$D$13),IF(MONTH(F917)&gt;7,0)))),0),"")</f>
        <v/>
      </c>
      <c r="AA917" s="31" t="str">
        <f>IF(Ansøgning!R922="","",Ansøgning!R922)</f>
        <v/>
      </c>
      <c r="AB917" s="46" t="str">
        <f>IFERROR(MAX(IF(OR(V917="",X917=""),"",IF(AND(AND(MONTH(F917)&gt;=8,MONTH(F917)&lt;9),AND(MONTH(H917)&gt;=8,MONTH(H917)&lt;9)),(NETWORKDAYS(F917,H917,Lister!$D$7:$D$13)-X917)*T917/NETWORKDAYS(Lister!$D$20,Lister!$E$20,Lister!$D$7:$D$13),IF(AND(MONTH(F917)=7,MONTH(H917)=8),(NETWORKDAYS(Lister!$D$20,H917,Lister!$D$7:$D$13)-X917)*T917/NETWORKDAYS(Lister!$D$20,Lister!$E$20,Lister!$D$7:$D$13),IF(AND(MONTH(F917)=7,MONTH(H917)=7),0)))),0),"")</f>
        <v/>
      </c>
      <c r="AC917" s="15" t="str">
        <f>IF(Ansøgning!U922="","",Ansøgning!U922)</f>
        <v/>
      </c>
      <c r="AD917" s="31" t="str">
        <f t="shared" si="101"/>
        <v/>
      </c>
      <c r="AE917" s="31" t="str">
        <f t="shared" si="102"/>
        <v/>
      </c>
      <c r="AF917" s="51" t="str">
        <f t="shared" si="103"/>
        <v/>
      </c>
      <c r="AG917" s="15" t="str">
        <f t="shared" si="104"/>
        <v/>
      </c>
    </row>
    <row r="918" spans="1:33" x14ac:dyDescent="0.25">
      <c r="A918" s="13" t="str">
        <f>IF(Ansøgning!A923="","",Ansøgning!A923)</f>
        <v/>
      </c>
      <c r="B918" s="13" t="str">
        <f>IF(Ansøgning!B923="","",Ansøgning!B923)</f>
        <v/>
      </c>
      <c r="C918" s="13" t="str">
        <f>IF(Ansøgning!C923="","",Ansøgning!C923)</f>
        <v/>
      </c>
      <c r="D918" s="13" t="str">
        <f>IF(Ansøgning!D923="","",Ansøgning!D923)</f>
        <v/>
      </c>
      <c r="E918" s="14" t="str">
        <f>IF(Ansøgning!E923="","",Ansøgning!E923)</f>
        <v/>
      </c>
      <c r="F918" s="16"/>
      <c r="G918" s="14" t="str">
        <f>IF(Ansøgning!F923="","",Ansøgning!F923)</f>
        <v/>
      </c>
      <c r="H918" s="16"/>
      <c r="I918" s="72" t="str">
        <f>IF(OR(F918="",H918=""),"",NETWORKDAYS(F918,H918,Lister!$D$7:$D$13))</f>
        <v/>
      </c>
      <c r="J918" s="53" t="str">
        <f>IF(Ansøgning!H923="","",Ansøgning!H923)</f>
        <v/>
      </c>
      <c r="K918" s="32" t="str">
        <f t="shared" si="98"/>
        <v/>
      </c>
      <c r="L918" s="31" t="str">
        <f>IF(Ansøgning!J923="","",Ansøgning!J923)</f>
        <v/>
      </c>
      <c r="M918" s="18"/>
      <c r="N918" s="31" t="str">
        <f>IF(Ansøgning!K923="","",Ansøgning!K923)</f>
        <v/>
      </c>
      <c r="O918" s="18"/>
      <c r="P918" s="15" t="str">
        <f>IF(Ansøgning!L923="","",Ansøgning!L923)</f>
        <v/>
      </c>
      <c r="Q918" s="46" t="str">
        <f t="shared" si="99"/>
        <v/>
      </c>
      <c r="R918" s="46"/>
      <c r="S918" s="101" t="str">
        <f>IF(Ansøgning!M923="","",Ansøgning!M923)</f>
        <v/>
      </c>
      <c r="T918" s="31" t="str">
        <f t="shared" si="100"/>
        <v/>
      </c>
      <c r="U918" s="102" t="str">
        <f>IF(Ansøgning!O923="","",Ansøgning!O923)</f>
        <v/>
      </c>
      <c r="V918" s="20"/>
      <c r="W918" s="102" t="str">
        <f>IF(Ansøgning!P923="","",Ansøgning!P923)</f>
        <v/>
      </c>
      <c r="X918" s="20"/>
      <c r="Y918" s="31" t="str">
        <f>IF(Ansøgning!Q923="","",Ansøgning!Q923)</f>
        <v/>
      </c>
      <c r="Z918" s="46" t="str">
        <f>IFERROR(MAX(IF(OR(V918="",X918=""),"",IF(AND(AND(MONTH(F918)&gt;=7,MONTH(F918)&lt;8),AND(MONTH(H918)&gt;=7,MONTH(H918)&lt;8)),(NETWORKDAYS(F918,H918,Lister!$D$7:$D$13)-V918)*T918/NETWORKDAYS(Lister!$D$19,Lister!$E$19,Lister!$D$7:$D$13),IF(AND(AND(MONTH(F918)&gt;=7,MONTH(F918)&lt;8),MONTH(H918)&gt;7),(NETWORKDAYS(F918,Lister!$E$19,Lister!$D$7:$D$13)-V918)*T918/NETWORKDAYS(Lister!$D$19,Lister!$E$19,Lister!$D$7:$D$13),IF(MONTH(F918)&gt;7,0)))),0),"")</f>
        <v/>
      </c>
      <c r="AA918" s="31" t="str">
        <f>IF(Ansøgning!R923="","",Ansøgning!R923)</f>
        <v/>
      </c>
      <c r="AB918" s="46" t="str">
        <f>IFERROR(MAX(IF(OR(V918="",X918=""),"",IF(AND(AND(MONTH(F918)&gt;=8,MONTH(F918)&lt;9),AND(MONTH(H918)&gt;=8,MONTH(H918)&lt;9)),(NETWORKDAYS(F918,H918,Lister!$D$7:$D$13)-X918)*T918/NETWORKDAYS(Lister!$D$20,Lister!$E$20,Lister!$D$7:$D$13),IF(AND(MONTH(F918)=7,MONTH(H918)=8),(NETWORKDAYS(Lister!$D$20,H918,Lister!$D$7:$D$13)-X918)*T918/NETWORKDAYS(Lister!$D$20,Lister!$E$20,Lister!$D$7:$D$13),IF(AND(MONTH(F918)=7,MONTH(H918)=7),0)))),0),"")</f>
        <v/>
      </c>
      <c r="AC918" s="15" t="str">
        <f>IF(Ansøgning!U923="","",Ansøgning!U923)</f>
        <v/>
      </c>
      <c r="AD918" s="31" t="str">
        <f t="shared" si="101"/>
        <v/>
      </c>
      <c r="AE918" s="31" t="str">
        <f t="shared" si="102"/>
        <v/>
      </c>
      <c r="AF918" s="51" t="str">
        <f t="shared" si="103"/>
        <v/>
      </c>
      <c r="AG918" s="15" t="str">
        <f t="shared" si="104"/>
        <v/>
      </c>
    </row>
    <row r="919" spans="1:33" x14ac:dyDescent="0.25">
      <c r="A919" s="13" t="str">
        <f>IF(Ansøgning!A924="","",Ansøgning!A924)</f>
        <v/>
      </c>
      <c r="B919" s="13" t="str">
        <f>IF(Ansøgning!B924="","",Ansøgning!B924)</f>
        <v/>
      </c>
      <c r="C919" s="13" t="str">
        <f>IF(Ansøgning!C924="","",Ansøgning!C924)</f>
        <v/>
      </c>
      <c r="D919" s="13" t="str">
        <f>IF(Ansøgning!D924="","",Ansøgning!D924)</f>
        <v/>
      </c>
      <c r="E919" s="14" t="str">
        <f>IF(Ansøgning!E924="","",Ansøgning!E924)</f>
        <v/>
      </c>
      <c r="F919" s="16"/>
      <c r="G919" s="14" t="str">
        <f>IF(Ansøgning!F924="","",Ansøgning!F924)</f>
        <v/>
      </c>
      <c r="H919" s="16"/>
      <c r="I919" s="72" t="str">
        <f>IF(OR(F919="",H919=""),"",NETWORKDAYS(F919,H919,Lister!$D$7:$D$13))</f>
        <v/>
      </c>
      <c r="J919" s="53" t="str">
        <f>IF(Ansøgning!H924="","",Ansøgning!H924)</f>
        <v/>
      </c>
      <c r="K919" s="32" t="str">
        <f t="shared" si="98"/>
        <v/>
      </c>
      <c r="L919" s="31" t="str">
        <f>IF(Ansøgning!J924="","",Ansøgning!J924)</f>
        <v/>
      </c>
      <c r="M919" s="18"/>
      <c r="N919" s="31" t="str">
        <f>IF(Ansøgning!K924="","",Ansøgning!K924)</f>
        <v/>
      </c>
      <c r="O919" s="18"/>
      <c r="P919" s="15" t="str">
        <f>IF(Ansøgning!L924="","",Ansøgning!L924)</f>
        <v/>
      </c>
      <c r="Q919" s="46" t="str">
        <f t="shared" si="99"/>
        <v/>
      </c>
      <c r="R919" s="46"/>
      <c r="S919" s="101" t="str">
        <f>IF(Ansøgning!M924="","",Ansøgning!M924)</f>
        <v/>
      </c>
      <c r="T919" s="31" t="str">
        <f t="shared" si="100"/>
        <v/>
      </c>
      <c r="U919" s="102" t="str">
        <f>IF(Ansøgning!O924="","",Ansøgning!O924)</f>
        <v/>
      </c>
      <c r="V919" s="20"/>
      <c r="W919" s="102" t="str">
        <f>IF(Ansøgning!P924="","",Ansøgning!P924)</f>
        <v/>
      </c>
      <c r="X919" s="20"/>
      <c r="Y919" s="31" t="str">
        <f>IF(Ansøgning!Q924="","",Ansøgning!Q924)</f>
        <v/>
      </c>
      <c r="Z919" s="46" t="str">
        <f>IFERROR(MAX(IF(OR(V919="",X919=""),"",IF(AND(AND(MONTH(F919)&gt;=7,MONTH(F919)&lt;8),AND(MONTH(H919)&gt;=7,MONTH(H919)&lt;8)),(NETWORKDAYS(F919,H919,Lister!$D$7:$D$13)-V919)*T919/NETWORKDAYS(Lister!$D$19,Lister!$E$19,Lister!$D$7:$D$13),IF(AND(AND(MONTH(F919)&gt;=7,MONTH(F919)&lt;8),MONTH(H919)&gt;7),(NETWORKDAYS(F919,Lister!$E$19,Lister!$D$7:$D$13)-V919)*T919/NETWORKDAYS(Lister!$D$19,Lister!$E$19,Lister!$D$7:$D$13),IF(MONTH(F919)&gt;7,0)))),0),"")</f>
        <v/>
      </c>
      <c r="AA919" s="31" t="str">
        <f>IF(Ansøgning!R924="","",Ansøgning!R924)</f>
        <v/>
      </c>
      <c r="AB919" s="46" t="str">
        <f>IFERROR(MAX(IF(OR(V919="",X919=""),"",IF(AND(AND(MONTH(F919)&gt;=8,MONTH(F919)&lt;9),AND(MONTH(H919)&gt;=8,MONTH(H919)&lt;9)),(NETWORKDAYS(F919,H919,Lister!$D$7:$D$13)-X919)*T919/NETWORKDAYS(Lister!$D$20,Lister!$E$20,Lister!$D$7:$D$13),IF(AND(MONTH(F919)=7,MONTH(H919)=8),(NETWORKDAYS(Lister!$D$20,H919,Lister!$D$7:$D$13)-X919)*T919/NETWORKDAYS(Lister!$D$20,Lister!$E$20,Lister!$D$7:$D$13),IF(AND(MONTH(F919)=7,MONTH(H919)=7),0)))),0),"")</f>
        <v/>
      </c>
      <c r="AC919" s="15" t="str">
        <f>IF(Ansøgning!U924="","",Ansøgning!U924)</f>
        <v/>
      </c>
      <c r="AD919" s="31" t="str">
        <f t="shared" si="101"/>
        <v/>
      </c>
      <c r="AE919" s="31" t="str">
        <f t="shared" si="102"/>
        <v/>
      </c>
      <c r="AF919" s="51" t="str">
        <f t="shared" si="103"/>
        <v/>
      </c>
      <c r="AG919" s="15" t="str">
        <f t="shared" si="104"/>
        <v/>
      </c>
    </row>
    <row r="920" spans="1:33" x14ac:dyDescent="0.25">
      <c r="A920" s="13" t="str">
        <f>IF(Ansøgning!A925="","",Ansøgning!A925)</f>
        <v/>
      </c>
      <c r="B920" s="13" t="str">
        <f>IF(Ansøgning!B925="","",Ansøgning!B925)</f>
        <v/>
      </c>
      <c r="C920" s="13" t="str">
        <f>IF(Ansøgning!C925="","",Ansøgning!C925)</f>
        <v/>
      </c>
      <c r="D920" s="13" t="str">
        <f>IF(Ansøgning!D925="","",Ansøgning!D925)</f>
        <v/>
      </c>
      <c r="E920" s="14" t="str">
        <f>IF(Ansøgning!E925="","",Ansøgning!E925)</f>
        <v/>
      </c>
      <c r="F920" s="16"/>
      <c r="G920" s="14" t="str">
        <f>IF(Ansøgning!F925="","",Ansøgning!F925)</f>
        <v/>
      </c>
      <c r="H920" s="16"/>
      <c r="I920" s="72" t="str">
        <f>IF(OR(F920="",H920=""),"",NETWORKDAYS(F920,H920,Lister!$D$7:$D$13))</f>
        <v/>
      </c>
      <c r="J920" s="53" t="str">
        <f>IF(Ansøgning!H925="","",Ansøgning!H925)</f>
        <v/>
      </c>
      <c r="K920" s="32" t="str">
        <f t="shared" si="98"/>
        <v/>
      </c>
      <c r="L920" s="31" t="str">
        <f>IF(Ansøgning!J925="","",Ansøgning!J925)</f>
        <v/>
      </c>
      <c r="M920" s="18"/>
      <c r="N920" s="31" t="str">
        <f>IF(Ansøgning!K925="","",Ansøgning!K925)</f>
        <v/>
      </c>
      <c r="O920" s="18"/>
      <c r="P920" s="15" t="str">
        <f>IF(Ansøgning!L925="","",Ansøgning!L925)</f>
        <v/>
      </c>
      <c r="Q920" s="46" t="str">
        <f t="shared" si="99"/>
        <v/>
      </c>
      <c r="R920" s="46"/>
      <c r="S920" s="101" t="str">
        <f>IF(Ansøgning!M925="","",Ansøgning!M925)</f>
        <v/>
      </c>
      <c r="T920" s="31" t="str">
        <f t="shared" si="100"/>
        <v/>
      </c>
      <c r="U920" s="102" t="str">
        <f>IF(Ansøgning!O925="","",Ansøgning!O925)</f>
        <v/>
      </c>
      <c r="V920" s="20"/>
      <c r="W920" s="102" t="str">
        <f>IF(Ansøgning!P925="","",Ansøgning!P925)</f>
        <v/>
      </c>
      <c r="X920" s="20"/>
      <c r="Y920" s="31" t="str">
        <f>IF(Ansøgning!Q925="","",Ansøgning!Q925)</f>
        <v/>
      </c>
      <c r="Z920" s="46" t="str">
        <f>IFERROR(MAX(IF(OR(V920="",X920=""),"",IF(AND(AND(MONTH(F920)&gt;=7,MONTH(F920)&lt;8),AND(MONTH(H920)&gt;=7,MONTH(H920)&lt;8)),(NETWORKDAYS(F920,H920,Lister!$D$7:$D$13)-V920)*T920/NETWORKDAYS(Lister!$D$19,Lister!$E$19,Lister!$D$7:$D$13),IF(AND(AND(MONTH(F920)&gt;=7,MONTH(F920)&lt;8),MONTH(H920)&gt;7),(NETWORKDAYS(F920,Lister!$E$19,Lister!$D$7:$D$13)-V920)*T920/NETWORKDAYS(Lister!$D$19,Lister!$E$19,Lister!$D$7:$D$13),IF(MONTH(F920)&gt;7,0)))),0),"")</f>
        <v/>
      </c>
      <c r="AA920" s="31" t="str">
        <f>IF(Ansøgning!R925="","",Ansøgning!R925)</f>
        <v/>
      </c>
      <c r="AB920" s="46" t="str">
        <f>IFERROR(MAX(IF(OR(V920="",X920=""),"",IF(AND(AND(MONTH(F920)&gt;=8,MONTH(F920)&lt;9),AND(MONTH(H920)&gt;=8,MONTH(H920)&lt;9)),(NETWORKDAYS(F920,H920,Lister!$D$7:$D$13)-X920)*T920/NETWORKDAYS(Lister!$D$20,Lister!$E$20,Lister!$D$7:$D$13),IF(AND(MONTH(F920)=7,MONTH(H920)=8),(NETWORKDAYS(Lister!$D$20,H920,Lister!$D$7:$D$13)-X920)*T920/NETWORKDAYS(Lister!$D$20,Lister!$E$20,Lister!$D$7:$D$13),IF(AND(MONTH(F920)=7,MONTH(H920)=7),0)))),0),"")</f>
        <v/>
      </c>
      <c r="AC920" s="15" t="str">
        <f>IF(Ansøgning!U925="","",Ansøgning!U925)</f>
        <v/>
      </c>
      <c r="AD920" s="31" t="str">
        <f t="shared" si="101"/>
        <v/>
      </c>
      <c r="AE920" s="31" t="str">
        <f t="shared" si="102"/>
        <v/>
      </c>
      <c r="AF920" s="51" t="str">
        <f t="shared" si="103"/>
        <v/>
      </c>
      <c r="AG920" s="15" t="str">
        <f t="shared" si="104"/>
        <v/>
      </c>
    </row>
    <row r="921" spans="1:33" x14ac:dyDescent="0.25">
      <c r="A921" s="13" t="str">
        <f>IF(Ansøgning!A926="","",Ansøgning!A926)</f>
        <v/>
      </c>
      <c r="B921" s="13" t="str">
        <f>IF(Ansøgning!B926="","",Ansøgning!B926)</f>
        <v/>
      </c>
      <c r="C921" s="13" t="str">
        <f>IF(Ansøgning!C926="","",Ansøgning!C926)</f>
        <v/>
      </c>
      <c r="D921" s="13" t="str">
        <f>IF(Ansøgning!D926="","",Ansøgning!D926)</f>
        <v/>
      </c>
      <c r="E921" s="14" t="str">
        <f>IF(Ansøgning!E926="","",Ansøgning!E926)</f>
        <v/>
      </c>
      <c r="F921" s="16"/>
      <c r="G921" s="14" t="str">
        <f>IF(Ansøgning!F926="","",Ansøgning!F926)</f>
        <v/>
      </c>
      <c r="H921" s="16"/>
      <c r="I921" s="72" t="str">
        <f>IF(OR(F921="",H921=""),"",NETWORKDAYS(F921,H921,Lister!$D$7:$D$13))</f>
        <v/>
      </c>
      <c r="J921" s="53" t="str">
        <f>IF(Ansøgning!H926="","",Ansøgning!H926)</f>
        <v/>
      </c>
      <c r="K921" s="32" t="str">
        <f t="shared" si="98"/>
        <v/>
      </c>
      <c r="L921" s="31" t="str">
        <f>IF(Ansøgning!J926="","",Ansøgning!J926)</f>
        <v/>
      </c>
      <c r="M921" s="18"/>
      <c r="N921" s="31" t="str">
        <f>IF(Ansøgning!K926="","",Ansøgning!K926)</f>
        <v/>
      </c>
      <c r="O921" s="18"/>
      <c r="P921" s="15" t="str">
        <f>IF(Ansøgning!L926="","",Ansøgning!L926)</f>
        <v/>
      </c>
      <c r="Q921" s="46" t="str">
        <f t="shared" si="99"/>
        <v/>
      </c>
      <c r="R921" s="46"/>
      <c r="S921" s="101" t="str">
        <f>IF(Ansøgning!M926="","",Ansøgning!M926)</f>
        <v/>
      </c>
      <c r="T921" s="31" t="str">
        <f t="shared" si="100"/>
        <v/>
      </c>
      <c r="U921" s="102" t="str">
        <f>IF(Ansøgning!O926="","",Ansøgning!O926)</f>
        <v/>
      </c>
      <c r="V921" s="20"/>
      <c r="W921" s="102" t="str">
        <f>IF(Ansøgning!P926="","",Ansøgning!P926)</f>
        <v/>
      </c>
      <c r="X921" s="20"/>
      <c r="Y921" s="31" t="str">
        <f>IF(Ansøgning!Q926="","",Ansøgning!Q926)</f>
        <v/>
      </c>
      <c r="Z921" s="46" t="str">
        <f>IFERROR(MAX(IF(OR(V921="",X921=""),"",IF(AND(AND(MONTH(F921)&gt;=7,MONTH(F921)&lt;8),AND(MONTH(H921)&gt;=7,MONTH(H921)&lt;8)),(NETWORKDAYS(F921,H921,Lister!$D$7:$D$13)-V921)*T921/NETWORKDAYS(Lister!$D$19,Lister!$E$19,Lister!$D$7:$D$13),IF(AND(AND(MONTH(F921)&gt;=7,MONTH(F921)&lt;8),MONTH(H921)&gt;7),(NETWORKDAYS(F921,Lister!$E$19,Lister!$D$7:$D$13)-V921)*T921/NETWORKDAYS(Lister!$D$19,Lister!$E$19,Lister!$D$7:$D$13),IF(MONTH(F921)&gt;7,0)))),0),"")</f>
        <v/>
      </c>
      <c r="AA921" s="31" t="str">
        <f>IF(Ansøgning!R926="","",Ansøgning!R926)</f>
        <v/>
      </c>
      <c r="AB921" s="46" t="str">
        <f>IFERROR(MAX(IF(OR(V921="",X921=""),"",IF(AND(AND(MONTH(F921)&gt;=8,MONTH(F921)&lt;9),AND(MONTH(H921)&gt;=8,MONTH(H921)&lt;9)),(NETWORKDAYS(F921,H921,Lister!$D$7:$D$13)-X921)*T921/NETWORKDAYS(Lister!$D$20,Lister!$E$20,Lister!$D$7:$D$13),IF(AND(MONTH(F921)=7,MONTH(H921)=8),(NETWORKDAYS(Lister!$D$20,H921,Lister!$D$7:$D$13)-X921)*T921/NETWORKDAYS(Lister!$D$20,Lister!$E$20,Lister!$D$7:$D$13),IF(AND(MONTH(F921)=7,MONTH(H921)=7),0)))),0),"")</f>
        <v/>
      </c>
      <c r="AC921" s="15" t="str">
        <f>IF(Ansøgning!U926="","",Ansøgning!U926)</f>
        <v/>
      </c>
      <c r="AD921" s="31" t="str">
        <f t="shared" si="101"/>
        <v/>
      </c>
      <c r="AE921" s="31" t="str">
        <f t="shared" si="102"/>
        <v/>
      </c>
      <c r="AF921" s="51" t="str">
        <f t="shared" si="103"/>
        <v/>
      </c>
      <c r="AG921" s="15" t="str">
        <f t="shared" si="104"/>
        <v/>
      </c>
    </row>
    <row r="922" spans="1:33" x14ac:dyDescent="0.25">
      <c r="A922" s="13" t="str">
        <f>IF(Ansøgning!A927="","",Ansøgning!A927)</f>
        <v/>
      </c>
      <c r="B922" s="13" t="str">
        <f>IF(Ansøgning!B927="","",Ansøgning!B927)</f>
        <v/>
      </c>
      <c r="C922" s="13" t="str">
        <f>IF(Ansøgning!C927="","",Ansøgning!C927)</f>
        <v/>
      </c>
      <c r="D922" s="13" t="str">
        <f>IF(Ansøgning!D927="","",Ansøgning!D927)</f>
        <v/>
      </c>
      <c r="E922" s="14" t="str">
        <f>IF(Ansøgning!E927="","",Ansøgning!E927)</f>
        <v/>
      </c>
      <c r="F922" s="16"/>
      <c r="G922" s="14" t="str">
        <f>IF(Ansøgning!F927="","",Ansøgning!F927)</f>
        <v/>
      </c>
      <c r="H922" s="16"/>
      <c r="I922" s="72" t="str">
        <f>IF(OR(F922="",H922=""),"",NETWORKDAYS(F922,H922,Lister!$D$7:$D$13))</f>
        <v/>
      </c>
      <c r="J922" s="53" t="str">
        <f>IF(Ansøgning!H927="","",Ansøgning!H927)</f>
        <v/>
      </c>
      <c r="K922" s="32" t="str">
        <f t="shared" si="98"/>
        <v/>
      </c>
      <c r="L922" s="31" t="str">
        <f>IF(Ansøgning!J927="","",Ansøgning!J927)</f>
        <v/>
      </c>
      <c r="M922" s="18"/>
      <c r="N922" s="31" t="str">
        <f>IF(Ansøgning!K927="","",Ansøgning!K927)</f>
        <v/>
      </c>
      <c r="O922" s="18"/>
      <c r="P922" s="15" t="str">
        <f>IF(Ansøgning!L927="","",Ansøgning!L927)</f>
        <v/>
      </c>
      <c r="Q922" s="46" t="str">
        <f t="shared" si="99"/>
        <v/>
      </c>
      <c r="R922" s="46"/>
      <c r="S922" s="101" t="str">
        <f>IF(Ansøgning!M927="","",Ansøgning!M927)</f>
        <v/>
      </c>
      <c r="T922" s="31" t="str">
        <f t="shared" si="100"/>
        <v/>
      </c>
      <c r="U922" s="102" t="str">
        <f>IF(Ansøgning!O927="","",Ansøgning!O927)</f>
        <v/>
      </c>
      <c r="V922" s="20"/>
      <c r="W922" s="102" t="str">
        <f>IF(Ansøgning!P927="","",Ansøgning!P927)</f>
        <v/>
      </c>
      <c r="X922" s="20"/>
      <c r="Y922" s="31" t="str">
        <f>IF(Ansøgning!Q927="","",Ansøgning!Q927)</f>
        <v/>
      </c>
      <c r="Z922" s="46" t="str">
        <f>IFERROR(MAX(IF(OR(V922="",X922=""),"",IF(AND(AND(MONTH(F922)&gt;=7,MONTH(F922)&lt;8),AND(MONTH(H922)&gt;=7,MONTH(H922)&lt;8)),(NETWORKDAYS(F922,H922,Lister!$D$7:$D$13)-V922)*T922/NETWORKDAYS(Lister!$D$19,Lister!$E$19,Lister!$D$7:$D$13),IF(AND(AND(MONTH(F922)&gt;=7,MONTH(F922)&lt;8),MONTH(H922)&gt;7),(NETWORKDAYS(F922,Lister!$E$19,Lister!$D$7:$D$13)-V922)*T922/NETWORKDAYS(Lister!$D$19,Lister!$E$19,Lister!$D$7:$D$13),IF(MONTH(F922)&gt;7,0)))),0),"")</f>
        <v/>
      </c>
      <c r="AA922" s="31" t="str">
        <f>IF(Ansøgning!R927="","",Ansøgning!R927)</f>
        <v/>
      </c>
      <c r="AB922" s="46" t="str">
        <f>IFERROR(MAX(IF(OR(V922="",X922=""),"",IF(AND(AND(MONTH(F922)&gt;=8,MONTH(F922)&lt;9),AND(MONTH(H922)&gt;=8,MONTH(H922)&lt;9)),(NETWORKDAYS(F922,H922,Lister!$D$7:$D$13)-X922)*T922/NETWORKDAYS(Lister!$D$20,Lister!$E$20,Lister!$D$7:$D$13),IF(AND(MONTH(F922)=7,MONTH(H922)=8),(NETWORKDAYS(Lister!$D$20,H922,Lister!$D$7:$D$13)-X922)*T922/NETWORKDAYS(Lister!$D$20,Lister!$E$20,Lister!$D$7:$D$13),IF(AND(MONTH(F922)=7,MONTH(H922)=7),0)))),0),"")</f>
        <v/>
      </c>
      <c r="AC922" s="15" t="str">
        <f>IF(Ansøgning!U927="","",Ansøgning!U927)</f>
        <v/>
      </c>
      <c r="AD922" s="31" t="str">
        <f t="shared" si="101"/>
        <v/>
      </c>
      <c r="AE922" s="31" t="str">
        <f t="shared" si="102"/>
        <v/>
      </c>
      <c r="AF922" s="51" t="str">
        <f t="shared" si="103"/>
        <v/>
      </c>
      <c r="AG922" s="15" t="str">
        <f t="shared" si="104"/>
        <v/>
      </c>
    </row>
    <row r="923" spans="1:33" x14ac:dyDescent="0.25">
      <c r="A923" s="13" t="str">
        <f>IF(Ansøgning!A928="","",Ansøgning!A928)</f>
        <v/>
      </c>
      <c r="B923" s="13" t="str">
        <f>IF(Ansøgning!B928="","",Ansøgning!B928)</f>
        <v/>
      </c>
      <c r="C923" s="13" t="str">
        <f>IF(Ansøgning!C928="","",Ansøgning!C928)</f>
        <v/>
      </c>
      <c r="D923" s="13" t="str">
        <f>IF(Ansøgning!D928="","",Ansøgning!D928)</f>
        <v/>
      </c>
      <c r="E923" s="14" t="str">
        <f>IF(Ansøgning!E928="","",Ansøgning!E928)</f>
        <v/>
      </c>
      <c r="F923" s="16"/>
      <c r="G923" s="14" t="str">
        <f>IF(Ansøgning!F928="","",Ansøgning!F928)</f>
        <v/>
      </c>
      <c r="H923" s="16"/>
      <c r="I923" s="72" t="str">
        <f>IF(OR(F923="",H923=""),"",NETWORKDAYS(F923,H923,Lister!$D$7:$D$13))</f>
        <v/>
      </c>
      <c r="J923" s="53" t="str">
        <f>IF(Ansøgning!H928="","",Ansøgning!H928)</f>
        <v/>
      </c>
      <c r="K923" s="32" t="str">
        <f t="shared" si="98"/>
        <v/>
      </c>
      <c r="L923" s="31" t="str">
        <f>IF(Ansøgning!J928="","",Ansøgning!J928)</f>
        <v/>
      </c>
      <c r="M923" s="18"/>
      <c r="N923" s="31" t="str">
        <f>IF(Ansøgning!K928="","",Ansøgning!K928)</f>
        <v/>
      </c>
      <c r="O923" s="18"/>
      <c r="P923" s="15" t="str">
        <f>IF(Ansøgning!L928="","",Ansøgning!L928)</f>
        <v/>
      </c>
      <c r="Q923" s="46" t="str">
        <f t="shared" si="99"/>
        <v/>
      </c>
      <c r="R923" s="46"/>
      <c r="S923" s="101" t="str">
        <f>IF(Ansøgning!M928="","",Ansøgning!M928)</f>
        <v/>
      </c>
      <c r="T923" s="31" t="str">
        <f t="shared" si="100"/>
        <v/>
      </c>
      <c r="U923" s="102" t="str">
        <f>IF(Ansøgning!O928="","",Ansøgning!O928)</f>
        <v/>
      </c>
      <c r="V923" s="20"/>
      <c r="W923" s="102" t="str">
        <f>IF(Ansøgning!P928="","",Ansøgning!P928)</f>
        <v/>
      </c>
      <c r="X923" s="20"/>
      <c r="Y923" s="31" t="str">
        <f>IF(Ansøgning!Q928="","",Ansøgning!Q928)</f>
        <v/>
      </c>
      <c r="Z923" s="46" t="str">
        <f>IFERROR(MAX(IF(OR(V923="",X923=""),"",IF(AND(AND(MONTH(F923)&gt;=7,MONTH(F923)&lt;8),AND(MONTH(H923)&gt;=7,MONTH(H923)&lt;8)),(NETWORKDAYS(F923,H923,Lister!$D$7:$D$13)-V923)*T923/NETWORKDAYS(Lister!$D$19,Lister!$E$19,Lister!$D$7:$D$13),IF(AND(AND(MONTH(F923)&gt;=7,MONTH(F923)&lt;8),MONTH(H923)&gt;7),(NETWORKDAYS(F923,Lister!$E$19,Lister!$D$7:$D$13)-V923)*T923/NETWORKDAYS(Lister!$D$19,Lister!$E$19,Lister!$D$7:$D$13),IF(MONTH(F923)&gt;7,0)))),0),"")</f>
        <v/>
      </c>
      <c r="AA923" s="31" t="str">
        <f>IF(Ansøgning!R928="","",Ansøgning!R928)</f>
        <v/>
      </c>
      <c r="AB923" s="46" t="str">
        <f>IFERROR(MAX(IF(OR(V923="",X923=""),"",IF(AND(AND(MONTH(F923)&gt;=8,MONTH(F923)&lt;9),AND(MONTH(H923)&gt;=8,MONTH(H923)&lt;9)),(NETWORKDAYS(F923,H923,Lister!$D$7:$D$13)-X923)*T923/NETWORKDAYS(Lister!$D$20,Lister!$E$20,Lister!$D$7:$D$13),IF(AND(MONTH(F923)=7,MONTH(H923)=8),(NETWORKDAYS(Lister!$D$20,H923,Lister!$D$7:$D$13)-X923)*T923/NETWORKDAYS(Lister!$D$20,Lister!$E$20,Lister!$D$7:$D$13),IF(AND(MONTH(F923)=7,MONTH(H923)=7),0)))),0),"")</f>
        <v/>
      </c>
      <c r="AC923" s="15" t="str">
        <f>IF(Ansøgning!U928="","",Ansøgning!U928)</f>
        <v/>
      </c>
      <c r="AD923" s="31" t="str">
        <f t="shared" si="101"/>
        <v/>
      </c>
      <c r="AE923" s="31" t="str">
        <f t="shared" si="102"/>
        <v/>
      </c>
      <c r="AF923" s="51" t="str">
        <f t="shared" si="103"/>
        <v/>
      </c>
      <c r="AG923" s="15" t="str">
        <f t="shared" si="104"/>
        <v/>
      </c>
    </row>
    <row r="924" spans="1:33" x14ac:dyDescent="0.25">
      <c r="A924" s="13" t="str">
        <f>IF(Ansøgning!A929="","",Ansøgning!A929)</f>
        <v/>
      </c>
      <c r="B924" s="13" t="str">
        <f>IF(Ansøgning!B929="","",Ansøgning!B929)</f>
        <v/>
      </c>
      <c r="C924" s="13" t="str">
        <f>IF(Ansøgning!C929="","",Ansøgning!C929)</f>
        <v/>
      </c>
      <c r="D924" s="13" t="str">
        <f>IF(Ansøgning!D929="","",Ansøgning!D929)</f>
        <v/>
      </c>
      <c r="E924" s="14" t="str">
        <f>IF(Ansøgning!E929="","",Ansøgning!E929)</f>
        <v/>
      </c>
      <c r="F924" s="16"/>
      <c r="G924" s="14" t="str">
        <f>IF(Ansøgning!F929="","",Ansøgning!F929)</f>
        <v/>
      </c>
      <c r="H924" s="16"/>
      <c r="I924" s="72" t="str">
        <f>IF(OR(F924="",H924=""),"",NETWORKDAYS(F924,H924,Lister!$D$7:$D$13))</f>
        <v/>
      </c>
      <c r="J924" s="53" t="str">
        <f>IF(Ansøgning!H929="","",Ansøgning!H929)</f>
        <v/>
      </c>
      <c r="K924" s="32" t="str">
        <f t="shared" si="98"/>
        <v/>
      </c>
      <c r="L924" s="31" t="str">
        <f>IF(Ansøgning!J929="","",Ansøgning!J929)</f>
        <v/>
      </c>
      <c r="M924" s="18"/>
      <c r="N924" s="31" t="str">
        <f>IF(Ansøgning!K929="","",Ansøgning!K929)</f>
        <v/>
      </c>
      <c r="O924" s="18"/>
      <c r="P924" s="15" t="str">
        <f>IF(Ansøgning!L929="","",Ansøgning!L929)</f>
        <v/>
      </c>
      <c r="Q924" s="46" t="str">
        <f t="shared" si="99"/>
        <v/>
      </c>
      <c r="R924" s="46"/>
      <c r="S924" s="101" t="str">
        <f>IF(Ansøgning!M929="","",Ansøgning!M929)</f>
        <v/>
      </c>
      <c r="T924" s="31" t="str">
        <f t="shared" si="100"/>
        <v/>
      </c>
      <c r="U924" s="102" t="str">
        <f>IF(Ansøgning!O929="","",Ansøgning!O929)</f>
        <v/>
      </c>
      <c r="V924" s="20"/>
      <c r="W924" s="102" t="str">
        <f>IF(Ansøgning!P929="","",Ansøgning!P929)</f>
        <v/>
      </c>
      <c r="X924" s="20"/>
      <c r="Y924" s="31" t="str">
        <f>IF(Ansøgning!Q929="","",Ansøgning!Q929)</f>
        <v/>
      </c>
      <c r="Z924" s="46" t="str">
        <f>IFERROR(MAX(IF(OR(V924="",X924=""),"",IF(AND(AND(MONTH(F924)&gt;=7,MONTH(F924)&lt;8),AND(MONTH(H924)&gt;=7,MONTH(H924)&lt;8)),(NETWORKDAYS(F924,H924,Lister!$D$7:$D$13)-V924)*T924/NETWORKDAYS(Lister!$D$19,Lister!$E$19,Lister!$D$7:$D$13),IF(AND(AND(MONTH(F924)&gt;=7,MONTH(F924)&lt;8),MONTH(H924)&gt;7),(NETWORKDAYS(F924,Lister!$E$19,Lister!$D$7:$D$13)-V924)*T924/NETWORKDAYS(Lister!$D$19,Lister!$E$19,Lister!$D$7:$D$13),IF(MONTH(F924)&gt;7,0)))),0),"")</f>
        <v/>
      </c>
      <c r="AA924" s="31" t="str">
        <f>IF(Ansøgning!R929="","",Ansøgning!R929)</f>
        <v/>
      </c>
      <c r="AB924" s="46" t="str">
        <f>IFERROR(MAX(IF(OR(V924="",X924=""),"",IF(AND(AND(MONTH(F924)&gt;=8,MONTH(F924)&lt;9),AND(MONTH(H924)&gt;=8,MONTH(H924)&lt;9)),(NETWORKDAYS(F924,H924,Lister!$D$7:$D$13)-X924)*T924/NETWORKDAYS(Lister!$D$20,Lister!$E$20,Lister!$D$7:$D$13),IF(AND(MONTH(F924)=7,MONTH(H924)=8),(NETWORKDAYS(Lister!$D$20,H924,Lister!$D$7:$D$13)-X924)*T924/NETWORKDAYS(Lister!$D$20,Lister!$E$20,Lister!$D$7:$D$13),IF(AND(MONTH(F924)=7,MONTH(H924)=7),0)))),0),"")</f>
        <v/>
      </c>
      <c r="AC924" s="15" t="str">
        <f>IF(Ansøgning!U929="","",Ansøgning!U929)</f>
        <v/>
      </c>
      <c r="AD924" s="31" t="str">
        <f t="shared" si="101"/>
        <v/>
      </c>
      <c r="AE924" s="31" t="str">
        <f t="shared" si="102"/>
        <v/>
      </c>
      <c r="AF924" s="51" t="str">
        <f t="shared" si="103"/>
        <v/>
      </c>
      <c r="AG924" s="15" t="str">
        <f t="shared" si="104"/>
        <v/>
      </c>
    </row>
    <row r="925" spans="1:33" x14ac:dyDescent="0.25">
      <c r="A925" s="13" t="str">
        <f>IF(Ansøgning!A930="","",Ansøgning!A930)</f>
        <v/>
      </c>
      <c r="B925" s="13" t="str">
        <f>IF(Ansøgning!B930="","",Ansøgning!B930)</f>
        <v/>
      </c>
      <c r="C925" s="13" t="str">
        <f>IF(Ansøgning!C930="","",Ansøgning!C930)</f>
        <v/>
      </c>
      <c r="D925" s="13" t="str">
        <f>IF(Ansøgning!D930="","",Ansøgning!D930)</f>
        <v/>
      </c>
      <c r="E925" s="14" t="str">
        <f>IF(Ansøgning!E930="","",Ansøgning!E930)</f>
        <v/>
      </c>
      <c r="F925" s="16"/>
      <c r="G925" s="14" t="str">
        <f>IF(Ansøgning!F930="","",Ansøgning!F930)</f>
        <v/>
      </c>
      <c r="H925" s="16"/>
      <c r="I925" s="72" t="str">
        <f>IF(OR(F925="",H925=""),"",NETWORKDAYS(F925,H925,Lister!$D$7:$D$13))</f>
        <v/>
      </c>
      <c r="J925" s="53" t="str">
        <f>IF(Ansøgning!H930="","",Ansøgning!H930)</f>
        <v/>
      </c>
      <c r="K925" s="32" t="str">
        <f t="shared" si="98"/>
        <v/>
      </c>
      <c r="L925" s="31" t="str">
        <f>IF(Ansøgning!J930="","",Ansøgning!J930)</f>
        <v/>
      </c>
      <c r="M925" s="18"/>
      <c r="N925" s="31" t="str">
        <f>IF(Ansøgning!K930="","",Ansøgning!K930)</f>
        <v/>
      </c>
      <c r="O925" s="18"/>
      <c r="P925" s="15" t="str">
        <f>IF(Ansøgning!L930="","",Ansøgning!L930)</f>
        <v/>
      </c>
      <c r="Q925" s="46" t="str">
        <f t="shared" si="99"/>
        <v/>
      </c>
      <c r="R925" s="46"/>
      <c r="S925" s="101" t="str">
        <f>IF(Ansøgning!M930="","",Ansøgning!M930)</f>
        <v/>
      </c>
      <c r="T925" s="31" t="str">
        <f t="shared" si="100"/>
        <v/>
      </c>
      <c r="U925" s="102" t="str">
        <f>IF(Ansøgning!O930="","",Ansøgning!O930)</f>
        <v/>
      </c>
      <c r="V925" s="20"/>
      <c r="W925" s="102" t="str">
        <f>IF(Ansøgning!P930="","",Ansøgning!P930)</f>
        <v/>
      </c>
      <c r="X925" s="20"/>
      <c r="Y925" s="31" t="str">
        <f>IF(Ansøgning!Q930="","",Ansøgning!Q930)</f>
        <v/>
      </c>
      <c r="Z925" s="46" t="str">
        <f>IFERROR(MAX(IF(OR(V925="",X925=""),"",IF(AND(AND(MONTH(F925)&gt;=7,MONTH(F925)&lt;8),AND(MONTH(H925)&gt;=7,MONTH(H925)&lt;8)),(NETWORKDAYS(F925,H925,Lister!$D$7:$D$13)-V925)*T925/NETWORKDAYS(Lister!$D$19,Lister!$E$19,Lister!$D$7:$D$13),IF(AND(AND(MONTH(F925)&gt;=7,MONTH(F925)&lt;8),MONTH(H925)&gt;7),(NETWORKDAYS(F925,Lister!$E$19,Lister!$D$7:$D$13)-V925)*T925/NETWORKDAYS(Lister!$D$19,Lister!$E$19,Lister!$D$7:$D$13),IF(MONTH(F925)&gt;7,0)))),0),"")</f>
        <v/>
      </c>
      <c r="AA925" s="31" t="str">
        <f>IF(Ansøgning!R930="","",Ansøgning!R930)</f>
        <v/>
      </c>
      <c r="AB925" s="46" t="str">
        <f>IFERROR(MAX(IF(OR(V925="",X925=""),"",IF(AND(AND(MONTH(F925)&gt;=8,MONTH(F925)&lt;9),AND(MONTH(H925)&gt;=8,MONTH(H925)&lt;9)),(NETWORKDAYS(F925,H925,Lister!$D$7:$D$13)-X925)*T925/NETWORKDAYS(Lister!$D$20,Lister!$E$20,Lister!$D$7:$D$13),IF(AND(MONTH(F925)=7,MONTH(H925)=8),(NETWORKDAYS(Lister!$D$20,H925,Lister!$D$7:$D$13)-X925)*T925/NETWORKDAYS(Lister!$D$20,Lister!$E$20,Lister!$D$7:$D$13),IF(AND(MONTH(F925)=7,MONTH(H925)=7),0)))),0),"")</f>
        <v/>
      </c>
      <c r="AC925" s="15" t="str">
        <f>IF(Ansøgning!U930="","",Ansøgning!U930)</f>
        <v/>
      </c>
      <c r="AD925" s="31" t="str">
        <f t="shared" si="101"/>
        <v/>
      </c>
      <c r="AE925" s="31" t="str">
        <f t="shared" si="102"/>
        <v/>
      </c>
      <c r="AF925" s="51" t="str">
        <f t="shared" si="103"/>
        <v/>
      </c>
      <c r="AG925" s="15" t="str">
        <f t="shared" si="104"/>
        <v/>
      </c>
    </row>
    <row r="926" spans="1:33" x14ac:dyDescent="0.25">
      <c r="A926" s="13" t="str">
        <f>IF(Ansøgning!A931="","",Ansøgning!A931)</f>
        <v/>
      </c>
      <c r="B926" s="13" t="str">
        <f>IF(Ansøgning!B931="","",Ansøgning!B931)</f>
        <v/>
      </c>
      <c r="C926" s="13" t="str">
        <f>IF(Ansøgning!C931="","",Ansøgning!C931)</f>
        <v/>
      </c>
      <c r="D926" s="13" t="str">
        <f>IF(Ansøgning!D931="","",Ansøgning!D931)</f>
        <v/>
      </c>
      <c r="E926" s="14" t="str">
        <f>IF(Ansøgning!E931="","",Ansøgning!E931)</f>
        <v/>
      </c>
      <c r="F926" s="16"/>
      <c r="G926" s="14" t="str">
        <f>IF(Ansøgning!F931="","",Ansøgning!F931)</f>
        <v/>
      </c>
      <c r="H926" s="16"/>
      <c r="I926" s="72" t="str">
        <f>IF(OR(F926="",H926=""),"",NETWORKDAYS(F926,H926,Lister!$D$7:$D$13))</f>
        <v/>
      </c>
      <c r="J926" s="53" t="str">
        <f>IF(Ansøgning!H931="","",Ansøgning!H931)</f>
        <v/>
      </c>
      <c r="K926" s="32" t="str">
        <f t="shared" si="98"/>
        <v/>
      </c>
      <c r="L926" s="31" t="str">
        <f>IF(Ansøgning!J931="","",Ansøgning!J931)</f>
        <v/>
      </c>
      <c r="M926" s="18"/>
      <c r="N926" s="31" t="str">
        <f>IF(Ansøgning!K931="","",Ansøgning!K931)</f>
        <v/>
      </c>
      <c r="O926" s="18"/>
      <c r="P926" s="15" t="str">
        <f>IF(Ansøgning!L931="","",Ansøgning!L931)</f>
        <v/>
      </c>
      <c r="Q926" s="46" t="str">
        <f t="shared" si="99"/>
        <v/>
      </c>
      <c r="R926" s="46"/>
      <c r="S926" s="101" t="str">
        <f>IF(Ansøgning!M931="","",Ansøgning!M931)</f>
        <v/>
      </c>
      <c r="T926" s="31" t="str">
        <f t="shared" si="100"/>
        <v/>
      </c>
      <c r="U926" s="102" t="str">
        <f>IF(Ansøgning!O931="","",Ansøgning!O931)</f>
        <v/>
      </c>
      <c r="V926" s="20"/>
      <c r="W926" s="102" t="str">
        <f>IF(Ansøgning!P931="","",Ansøgning!P931)</f>
        <v/>
      </c>
      <c r="X926" s="20"/>
      <c r="Y926" s="31" t="str">
        <f>IF(Ansøgning!Q931="","",Ansøgning!Q931)</f>
        <v/>
      </c>
      <c r="Z926" s="46" t="str">
        <f>IFERROR(MAX(IF(OR(V926="",X926=""),"",IF(AND(AND(MONTH(F926)&gt;=7,MONTH(F926)&lt;8),AND(MONTH(H926)&gt;=7,MONTH(H926)&lt;8)),(NETWORKDAYS(F926,H926,Lister!$D$7:$D$13)-V926)*T926/NETWORKDAYS(Lister!$D$19,Lister!$E$19,Lister!$D$7:$D$13),IF(AND(AND(MONTH(F926)&gt;=7,MONTH(F926)&lt;8),MONTH(H926)&gt;7),(NETWORKDAYS(F926,Lister!$E$19,Lister!$D$7:$D$13)-V926)*T926/NETWORKDAYS(Lister!$D$19,Lister!$E$19,Lister!$D$7:$D$13),IF(MONTH(F926)&gt;7,0)))),0),"")</f>
        <v/>
      </c>
      <c r="AA926" s="31" t="str">
        <f>IF(Ansøgning!R931="","",Ansøgning!R931)</f>
        <v/>
      </c>
      <c r="AB926" s="46" t="str">
        <f>IFERROR(MAX(IF(OR(V926="",X926=""),"",IF(AND(AND(MONTH(F926)&gt;=8,MONTH(F926)&lt;9),AND(MONTH(H926)&gt;=8,MONTH(H926)&lt;9)),(NETWORKDAYS(F926,H926,Lister!$D$7:$D$13)-X926)*T926/NETWORKDAYS(Lister!$D$20,Lister!$E$20,Lister!$D$7:$D$13),IF(AND(MONTH(F926)=7,MONTH(H926)=8),(NETWORKDAYS(Lister!$D$20,H926,Lister!$D$7:$D$13)-X926)*T926/NETWORKDAYS(Lister!$D$20,Lister!$E$20,Lister!$D$7:$D$13),IF(AND(MONTH(F926)=7,MONTH(H926)=7),0)))),0),"")</f>
        <v/>
      </c>
      <c r="AC926" s="15" t="str">
        <f>IF(Ansøgning!U931="","",Ansøgning!U931)</f>
        <v/>
      </c>
      <c r="AD926" s="31" t="str">
        <f t="shared" si="101"/>
        <v/>
      </c>
      <c r="AE926" s="31" t="str">
        <f t="shared" si="102"/>
        <v/>
      </c>
      <c r="AF926" s="51" t="str">
        <f t="shared" si="103"/>
        <v/>
      </c>
      <c r="AG926" s="15" t="str">
        <f t="shared" si="104"/>
        <v/>
      </c>
    </row>
    <row r="927" spans="1:33" x14ac:dyDescent="0.25">
      <c r="A927" s="13" t="str">
        <f>IF(Ansøgning!A932="","",Ansøgning!A932)</f>
        <v/>
      </c>
      <c r="B927" s="13" t="str">
        <f>IF(Ansøgning!B932="","",Ansøgning!B932)</f>
        <v/>
      </c>
      <c r="C927" s="13" t="str">
        <f>IF(Ansøgning!C932="","",Ansøgning!C932)</f>
        <v/>
      </c>
      <c r="D927" s="13" t="str">
        <f>IF(Ansøgning!D932="","",Ansøgning!D932)</f>
        <v/>
      </c>
      <c r="E927" s="14" t="str">
        <f>IF(Ansøgning!E932="","",Ansøgning!E932)</f>
        <v/>
      </c>
      <c r="F927" s="16"/>
      <c r="G927" s="14" t="str">
        <f>IF(Ansøgning!F932="","",Ansøgning!F932)</f>
        <v/>
      </c>
      <c r="H927" s="16"/>
      <c r="I927" s="72" t="str">
        <f>IF(OR(F927="",H927=""),"",NETWORKDAYS(F927,H927,Lister!$D$7:$D$13))</f>
        <v/>
      </c>
      <c r="J927" s="53" t="str">
        <f>IF(Ansøgning!H932="","",Ansøgning!H932)</f>
        <v/>
      </c>
      <c r="K927" s="32" t="str">
        <f t="shared" si="98"/>
        <v/>
      </c>
      <c r="L927" s="31" t="str">
        <f>IF(Ansøgning!J932="","",Ansøgning!J932)</f>
        <v/>
      </c>
      <c r="M927" s="18"/>
      <c r="N927" s="31" t="str">
        <f>IF(Ansøgning!K932="","",Ansøgning!K932)</f>
        <v/>
      </c>
      <c r="O927" s="18"/>
      <c r="P927" s="15" t="str">
        <f>IF(Ansøgning!L932="","",Ansøgning!L932)</f>
        <v/>
      </c>
      <c r="Q927" s="46" t="str">
        <f t="shared" si="99"/>
        <v/>
      </c>
      <c r="R927" s="46"/>
      <c r="S927" s="101" t="str">
        <f>IF(Ansøgning!M932="","",Ansøgning!M932)</f>
        <v/>
      </c>
      <c r="T927" s="31" t="str">
        <f t="shared" si="100"/>
        <v/>
      </c>
      <c r="U927" s="102" t="str">
        <f>IF(Ansøgning!O932="","",Ansøgning!O932)</f>
        <v/>
      </c>
      <c r="V927" s="20"/>
      <c r="W927" s="102" t="str">
        <f>IF(Ansøgning!P932="","",Ansøgning!P932)</f>
        <v/>
      </c>
      <c r="X927" s="20"/>
      <c r="Y927" s="31" t="str">
        <f>IF(Ansøgning!Q932="","",Ansøgning!Q932)</f>
        <v/>
      </c>
      <c r="Z927" s="46" t="str">
        <f>IFERROR(MAX(IF(OR(V927="",X927=""),"",IF(AND(AND(MONTH(F927)&gt;=7,MONTH(F927)&lt;8),AND(MONTH(H927)&gt;=7,MONTH(H927)&lt;8)),(NETWORKDAYS(F927,H927,Lister!$D$7:$D$13)-V927)*T927/NETWORKDAYS(Lister!$D$19,Lister!$E$19,Lister!$D$7:$D$13),IF(AND(AND(MONTH(F927)&gt;=7,MONTH(F927)&lt;8),MONTH(H927)&gt;7),(NETWORKDAYS(F927,Lister!$E$19,Lister!$D$7:$D$13)-V927)*T927/NETWORKDAYS(Lister!$D$19,Lister!$E$19,Lister!$D$7:$D$13),IF(MONTH(F927)&gt;7,0)))),0),"")</f>
        <v/>
      </c>
      <c r="AA927" s="31" t="str">
        <f>IF(Ansøgning!R932="","",Ansøgning!R932)</f>
        <v/>
      </c>
      <c r="AB927" s="46" t="str">
        <f>IFERROR(MAX(IF(OR(V927="",X927=""),"",IF(AND(AND(MONTH(F927)&gt;=8,MONTH(F927)&lt;9),AND(MONTH(H927)&gt;=8,MONTH(H927)&lt;9)),(NETWORKDAYS(F927,H927,Lister!$D$7:$D$13)-X927)*T927/NETWORKDAYS(Lister!$D$20,Lister!$E$20,Lister!$D$7:$D$13),IF(AND(MONTH(F927)=7,MONTH(H927)=8),(NETWORKDAYS(Lister!$D$20,H927,Lister!$D$7:$D$13)-X927)*T927/NETWORKDAYS(Lister!$D$20,Lister!$E$20,Lister!$D$7:$D$13),IF(AND(MONTH(F927)=7,MONTH(H927)=7),0)))),0),"")</f>
        <v/>
      </c>
      <c r="AC927" s="15" t="str">
        <f>IF(Ansøgning!U932="","",Ansøgning!U932)</f>
        <v/>
      </c>
      <c r="AD927" s="31" t="str">
        <f t="shared" si="101"/>
        <v/>
      </c>
      <c r="AE927" s="31" t="str">
        <f t="shared" si="102"/>
        <v/>
      </c>
      <c r="AF927" s="51" t="str">
        <f t="shared" si="103"/>
        <v/>
      </c>
      <c r="AG927" s="15" t="str">
        <f t="shared" si="104"/>
        <v/>
      </c>
    </row>
    <row r="928" spans="1:33" x14ac:dyDescent="0.25">
      <c r="A928" s="13" t="str">
        <f>IF(Ansøgning!A933="","",Ansøgning!A933)</f>
        <v/>
      </c>
      <c r="B928" s="13" t="str">
        <f>IF(Ansøgning!B933="","",Ansøgning!B933)</f>
        <v/>
      </c>
      <c r="C928" s="13" t="str">
        <f>IF(Ansøgning!C933="","",Ansøgning!C933)</f>
        <v/>
      </c>
      <c r="D928" s="13" t="str">
        <f>IF(Ansøgning!D933="","",Ansøgning!D933)</f>
        <v/>
      </c>
      <c r="E928" s="14" t="str">
        <f>IF(Ansøgning!E933="","",Ansøgning!E933)</f>
        <v/>
      </c>
      <c r="F928" s="16"/>
      <c r="G928" s="14" t="str">
        <f>IF(Ansøgning!F933="","",Ansøgning!F933)</f>
        <v/>
      </c>
      <c r="H928" s="16"/>
      <c r="I928" s="72" t="str">
        <f>IF(OR(F928="",H928=""),"",NETWORKDAYS(F928,H928,Lister!$D$7:$D$13))</f>
        <v/>
      </c>
      <c r="J928" s="53" t="str">
        <f>IF(Ansøgning!H933="","",Ansøgning!H933)</f>
        <v/>
      </c>
      <c r="K928" s="32" t="str">
        <f t="shared" si="98"/>
        <v/>
      </c>
      <c r="L928" s="31" t="str">
        <f>IF(Ansøgning!J933="","",Ansøgning!J933)</f>
        <v/>
      </c>
      <c r="M928" s="18"/>
      <c r="N928" s="31" t="str">
        <f>IF(Ansøgning!K933="","",Ansøgning!K933)</f>
        <v/>
      </c>
      <c r="O928" s="18"/>
      <c r="P928" s="15" t="str">
        <f>IF(Ansøgning!L933="","",Ansøgning!L933)</f>
        <v/>
      </c>
      <c r="Q928" s="46" t="str">
        <f t="shared" si="99"/>
        <v/>
      </c>
      <c r="R928" s="46"/>
      <c r="S928" s="101" t="str">
        <f>IF(Ansøgning!M933="","",Ansøgning!M933)</f>
        <v/>
      </c>
      <c r="T928" s="31" t="str">
        <f t="shared" si="100"/>
        <v/>
      </c>
      <c r="U928" s="102" t="str">
        <f>IF(Ansøgning!O933="","",Ansøgning!O933)</f>
        <v/>
      </c>
      <c r="V928" s="20"/>
      <c r="W928" s="102" t="str">
        <f>IF(Ansøgning!P933="","",Ansøgning!P933)</f>
        <v/>
      </c>
      <c r="X928" s="20"/>
      <c r="Y928" s="31" t="str">
        <f>IF(Ansøgning!Q933="","",Ansøgning!Q933)</f>
        <v/>
      </c>
      <c r="Z928" s="46" t="str">
        <f>IFERROR(MAX(IF(OR(V928="",X928=""),"",IF(AND(AND(MONTH(F928)&gt;=7,MONTH(F928)&lt;8),AND(MONTH(H928)&gt;=7,MONTH(H928)&lt;8)),(NETWORKDAYS(F928,H928,Lister!$D$7:$D$13)-V928)*T928/NETWORKDAYS(Lister!$D$19,Lister!$E$19,Lister!$D$7:$D$13),IF(AND(AND(MONTH(F928)&gt;=7,MONTH(F928)&lt;8),MONTH(H928)&gt;7),(NETWORKDAYS(F928,Lister!$E$19,Lister!$D$7:$D$13)-V928)*T928/NETWORKDAYS(Lister!$D$19,Lister!$E$19,Lister!$D$7:$D$13),IF(MONTH(F928)&gt;7,0)))),0),"")</f>
        <v/>
      </c>
      <c r="AA928" s="31" t="str">
        <f>IF(Ansøgning!R933="","",Ansøgning!R933)</f>
        <v/>
      </c>
      <c r="AB928" s="46" t="str">
        <f>IFERROR(MAX(IF(OR(V928="",X928=""),"",IF(AND(AND(MONTH(F928)&gt;=8,MONTH(F928)&lt;9),AND(MONTH(H928)&gt;=8,MONTH(H928)&lt;9)),(NETWORKDAYS(F928,H928,Lister!$D$7:$D$13)-X928)*T928/NETWORKDAYS(Lister!$D$20,Lister!$E$20,Lister!$D$7:$D$13),IF(AND(MONTH(F928)=7,MONTH(H928)=8),(NETWORKDAYS(Lister!$D$20,H928,Lister!$D$7:$D$13)-X928)*T928/NETWORKDAYS(Lister!$D$20,Lister!$E$20,Lister!$D$7:$D$13),IF(AND(MONTH(F928)=7,MONTH(H928)=7),0)))),0),"")</f>
        <v/>
      </c>
      <c r="AC928" s="15" t="str">
        <f>IF(Ansøgning!U933="","",Ansøgning!U933)</f>
        <v/>
      </c>
      <c r="AD928" s="31" t="str">
        <f t="shared" si="101"/>
        <v/>
      </c>
      <c r="AE928" s="31" t="str">
        <f t="shared" si="102"/>
        <v/>
      </c>
      <c r="AF928" s="51" t="str">
        <f t="shared" si="103"/>
        <v/>
      </c>
      <c r="AG928" s="15" t="str">
        <f t="shared" si="104"/>
        <v/>
      </c>
    </row>
    <row r="929" spans="1:33" x14ac:dyDescent="0.25">
      <c r="A929" s="13" t="str">
        <f>IF(Ansøgning!A934="","",Ansøgning!A934)</f>
        <v/>
      </c>
      <c r="B929" s="13" t="str">
        <f>IF(Ansøgning!B934="","",Ansøgning!B934)</f>
        <v/>
      </c>
      <c r="C929" s="13" t="str">
        <f>IF(Ansøgning!C934="","",Ansøgning!C934)</f>
        <v/>
      </c>
      <c r="D929" s="13" t="str">
        <f>IF(Ansøgning!D934="","",Ansøgning!D934)</f>
        <v/>
      </c>
      <c r="E929" s="14" t="str">
        <f>IF(Ansøgning!E934="","",Ansøgning!E934)</f>
        <v/>
      </c>
      <c r="F929" s="16"/>
      <c r="G929" s="14" t="str">
        <f>IF(Ansøgning!F934="","",Ansøgning!F934)</f>
        <v/>
      </c>
      <c r="H929" s="16"/>
      <c r="I929" s="72" t="str">
        <f>IF(OR(F929="",H929=""),"",NETWORKDAYS(F929,H929,Lister!$D$7:$D$13))</f>
        <v/>
      </c>
      <c r="J929" s="53" t="str">
        <f>IF(Ansøgning!H934="","",Ansøgning!H934)</f>
        <v/>
      </c>
      <c r="K929" s="32" t="str">
        <f t="shared" si="98"/>
        <v/>
      </c>
      <c r="L929" s="31" t="str">
        <f>IF(Ansøgning!J934="","",Ansøgning!J934)</f>
        <v/>
      </c>
      <c r="M929" s="18"/>
      <c r="N929" s="31" t="str">
        <f>IF(Ansøgning!K934="","",Ansøgning!K934)</f>
        <v/>
      </c>
      <c r="O929" s="18"/>
      <c r="P929" s="15" t="str">
        <f>IF(Ansøgning!L934="","",Ansøgning!L934)</f>
        <v/>
      </c>
      <c r="Q929" s="46" t="str">
        <f t="shared" si="99"/>
        <v/>
      </c>
      <c r="R929" s="46"/>
      <c r="S929" s="101" t="str">
        <f>IF(Ansøgning!M934="","",Ansøgning!M934)</f>
        <v/>
      </c>
      <c r="T929" s="31" t="str">
        <f t="shared" si="100"/>
        <v/>
      </c>
      <c r="U929" s="102" t="str">
        <f>IF(Ansøgning!O934="","",Ansøgning!O934)</f>
        <v/>
      </c>
      <c r="V929" s="20"/>
      <c r="W929" s="102" t="str">
        <f>IF(Ansøgning!P934="","",Ansøgning!P934)</f>
        <v/>
      </c>
      <c r="X929" s="20"/>
      <c r="Y929" s="31" t="str">
        <f>IF(Ansøgning!Q934="","",Ansøgning!Q934)</f>
        <v/>
      </c>
      <c r="Z929" s="46" t="str">
        <f>IFERROR(MAX(IF(OR(V929="",X929=""),"",IF(AND(AND(MONTH(F929)&gt;=7,MONTH(F929)&lt;8),AND(MONTH(H929)&gt;=7,MONTH(H929)&lt;8)),(NETWORKDAYS(F929,H929,Lister!$D$7:$D$13)-V929)*T929/NETWORKDAYS(Lister!$D$19,Lister!$E$19,Lister!$D$7:$D$13),IF(AND(AND(MONTH(F929)&gt;=7,MONTH(F929)&lt;8),MONTH(H929)&gt;7),(NETWORKDAYS(F929,Lister!$E$19,Lister!$D$7:$D$13)-V929)*T929/NETWORKDAYS(Lister!$D$19,Lister!$E$19,Lister!$D$7:$D$13),IF(MONTH(F929)&gt;7,0)))),0),"")</f>
        <v/>
      </c>
      <c r="AA929" s="31" t="str">
        <f>IF(Ansøgning!R934="","",Ansøgning!R934)</f>
        <v/>
      </c>
      <c r="AB929" s="46" t="str">
        <f>IFERROR(MAX(IF(OR(V929="",X929=""),"",IF(AND(AND(MONTH(F929)&gt;=8,MONTH(F929)&lt;9),AND(MONTH(H929)&gt;=8,MONTH(H929)&lt;9)),(NETWORKDAYS(F929,H929,Lister!$D$7:$D$13)-X929)*T929/NETWORKDAYS(Lister!$D$20,Lister!$E$20,Lister!$D$7:$D$13),IF(AND(MONTH(F929)=7,MONTH(H929)=8),(NETWORKDAYS(Lister!$D$20,H929,Lister!$D$7:$D$13)-X929)*T929/NETWORKDAYS(Lister!$D$20,Lister!$E$20,Lister!$D$7:$D$13),IF(AND(MONTH(F929)=7,MONTH(H929)=7),0)))),0),"")</f>
        <v/>
      </c>
      <c r="AC929" s="15" t="str">
        <f>IF(Ansøgning!U934="","",Ansøgning!U934)</f>
        <v/>
      </c>
      <c r="AD929" s="31" t="str">
        <f t="shared" si="101"/>
        <v/>
      </c>
      <c r="AE929" s="31" t="str">
        <f t="shared" si="102"/>
        <v/>
      </c>
      <c r="AF929" s="51" t="str">
        <f t="shared" si="103"/>
        <v/>
      </c>
      <c r="AG929" s="15" t="str">
        <f t="shared" si="104"/>
        <v/>
      </c>
    </row>
    <row r="930" spans="1:33" x14ac:dyDescent="0.25">
      <c r="A930" s="13" t="str">
        <f>IF(Ansøgning!A935="","",Ansøgning!A935)</f>
        <v/>
      </c>
      <c r="B930" s="13" t="str">
        <f>IF(Ansøgning!B935="","",Ansøgning!B935)</f>
        <v/>
      </c>
      <c r="C930" s="13" t="str">
        <f>IF(Ansøgning!C935="","",Ansøgning!C935)</f>
        <v/>
      </c>
      <c r="D930" s="13" t="str">
        <f>IF(Ansøgning!D935="","",Ansøgning!D935)</f>
        <v/>
      </c>
      <c r="E930" s="14" t="str">
        <f>IF(Ansøgning!E935="","",Ansøgning!E935)</f>
        <v/>
      </c>
      <c r="F930" s="16"/>
      <c r="G930" s="14" t="str">
        <f>IF(Ansøgning!F935="","",Ansøgning!F935)</f>
        <v/>
      </c>
      <c r="H930" s="16"/>
      <c r="I930" s="72" t="str">
        <f>IF(OR(F930="",H930=""),"",NETWORKDAYS(F930,H930,Lister!$D$7:$D$13))</f>
        <v/>
      </c>
      <c r="J930" s="53" t="str">
        <f>IF(Ansøgning!H935="","",Ansøgning!H935)</f>
        <v/>
      </c>
      <c r="K930" s="32" t="str">
        <f t="shared" si="98"/>
        <v/>
      </c>
      <c r="L930" s="31" t="str">
        <f>IF(Ansøgning!J935="","",Ansøgning!J935)</f>
        <v/>
      </c>
      <c r="M930" s="18"/>
      <c r="N930" s="31" t="str">
        <f>IF(Ansøgning!K935="","",Ansøgning!K935)</f>
        <v/>
      </c>
      <c r="O930" s="18"/>
      <c r="P930" s="15" t="str">
        <f>IF(Ansøgning!L935="","",Ansøgning!L935)</f>
        <v/>
      </c>
      <c r="Q930" s="46" t="str">
        <f t="shared" si="99"/>
        <v/>
      </c>
      <c r="R930" s="46"/>
      <c r="S930" s="101" t="str">
        <f>IF(Ansøgning!M935="","",Ansøgning!M935)</f>
        <v/>
      </c>
      <c r="T930" s="31" t="str">
        <f t="shared" si="100"/>
        <v/>
      </c>
      <c r="U930" s="102" t="str">
        <f>IF(Ansøgning!O935="","",Ansøgning!O935)</f>
        <v/>
      </c>
      <c r="V930" s="20"/>
      <c r="W930" s="102" t="str">
        <f>IF(Ansøgning!P935="","",Ansøgning!P935)</f>
        <v/>
      </c>
      <c r="X930" s="20"/>
      <c r="Y930" s="31" t="str">
        <f>IF(Ansøgning!Q935="","",Ansøgning!Q935)</f>
        <v/>
      </c>
      <c r="Z930" s="46" t="str">
        <f>IFERROR(MAX(IF(OR(V930="",X930=""),"",IF(AND(AND(MONTH(F930)&gt;=7,MONTH(F930)&lt;8),AND(MONTH(H930)&gt;=7,MONTH(H930)&lt;8)),(NETWORKDAYS(F930,H930,Lister!$D$7:$D$13)-V930)*T930/NETWORKDAYS(Lister!$D$19,Lister!$E$19,Lister!$D$7:$D$13),IF(AND(AND(MONTH(F930)&gt;=7,MONTH(F930)&lt;8),MONTH(H930)&gt;7),(NETWORKDAYS(F930,Lister!$E$19,Lister!$D$7:$D$13)-V930)*T930/NETWORKDAYS(Lister!$D$19,Lister!$E$19,Lister!$D$7:$D$13),IF(MONTH(F930)&gt;7,0)))),0),"")</f>
        <v/>
      </c>
      <c r="AA930" s="31" t="str">
        <f>IF(Ansøgning!R935="","",Ansøgning!R935)</f>
        <v/>
      </c>
      <c r="AB930" s="46" t="str">
        <f>IFERROR(MAX(IF(OR(V930="",X930=""),"",IF(AND(AND(MONTH(F930)&gt;=8,MONTH(F930)&lt;9),AND(MONTH(H930)&gt;=8,MONTH(H930)&lt;9)),(NETWORKDAYS(F930,H930,Lister!$D$7:$D$13)-X930)*T930/NETWORKDAYS(Lister!$D$20,Lister!$E$20,Lister!$D$7:$D$13),IF(AND(MONTH(F930)=7,MONTH(H930)=8),(NETWORKDAYS(Lister!$D$20,H930,Lister!$D$7:$D$13)-X930)*T930/NETWORKDAYS(Lister!$D$20,Lister!$E$20,Lister!$D$7:$D$13),IF(AND(MONTH(F930)=7,MONTH(H930)=7),0)))),0),"")</f>
        <v/>
      </c>
      <c r="AC930" s="15" t="str">
        <f>IF(Ansøgning!U935="","",Ansøgning!U935)</f>
        <v/>
      </c>
      <c r="AD930" s="31" t="str">
        <f t="shared" si="101"/>
        <v/>
      </c>
      <c r="AE930" s="31" t="str">
        <f t="shared" si="102"/>
        <v/>
      </c>
      <c r="AF930" s="51" t="str">
        <f t="shared" si="103"/>
        <v/>
      </c>
      <c r="AG930" s="15" t="str">
        <f t="shared" si="104"/>
        <v/>
      </c>
    </row>
    <row r="931" spans="1:33" x14ac:dyDescent="0.25">
      <c r="A931" s="13" t="str">
        <f>IF(Ansøgning!A936="","",Ansøgning!A936)</f>
        <v/>
      </c>
      <c r="B931" s="13" t="str">
        <f>IF(Ansøgning!B936="","",Ansøgning!B936)</f>
        <v/>
      </c>
      <c r="C931" s="13" t="str">
        <f>IF(Ansøgning!C936="","",Ansøgning!C936)</f>
        <v/>
      </c>
      <c r="D931" s="13" t="str">
        <f>IF(Ansøgning!D936="","",Ansøgning!D936)</f>
        <v/>
      </c>
      <c r="E931" s="14" t="str">
        <f>IF(Ansøgning!E936="","",Ansøgning!E936)</f>
        <v/>
      </c>
      <c r="F931" s="16"/>
      <c r="G931" s="14" t="str">
        <f>IF(Ansøgning!F936="","",Ansøgning!F936)</f>
        <v/>
      </c>
      <c r="H931" s="16"/>
      <c r="I931" s="72" t="str">
        <f>IF(OR(F931="",H931=""),"",NETWORKDAYS(F931,H931,Lister!$D$7:$D$13))</f>
        <v/>
      </c>
      <c r="J931" s="53" t="str">
        <f>IF(Ansøgning!H936="","",Ansøgning!H936)</f>
        <v/>
      </c>
      <c r="K931" s="32" t="str">
        <f t="shared" si="98"/>
        <v/>
      </c>
      <c r="L931" s="31" t="str">
        <f>IF(Ansøgning!J936="","",Ansøgning!J936)</f>
        <v/>
      </c>
      <c r="M931" s="18"/>
      <c r="N931" s="31" t="str">
        <f>IF(Ansøgning!K936="","",Ansøgning!K936)</f>
        <v/>
      </c>
      <c r="O931" s="18"/>
      <c r="P931" s="15" t="str">
        <f>IF(Ansøgning!L936="","",Ansøgning!L936)</f>
        <v/>
      </c>
      <c r="Q931" s="46" t="str">
        <f t="shared" si="99"/>
        <v/>
      </c>
      <c r="R931" s="46"/>
      <c r="S931" s="101" t="str">
        <f>IF(Ansøgning!M936="","",Ansøgning!M936)</f>
        <v/>
      </c>
      <c r="T931" s="31" t="str">
        <f t="shared" si="100"/>
        <v/>
      </c>
      <c r="U931" s="102" t="str">
        <f>IF(Ansøgning!O936="","",Ansøgning!O936)</f>
        <v/>
      </c>
      <c r="V931" s="20"/>
      <c r="W931" s="102" t="str">
        <f>IF(Ansøgning!P936="","",Ansøgning!P936)</f>
        <v/>
      </c>
      <c r="X931" s="20"/>
      <c r="Y931" s="31" t="str">
        <f>IF(Ansøgning!Q936="","",Ansøgning!Q936)</f>
        <v/>
      </c>
      <c r="Z931" s="46" t="str">
        <f>IFERROR(MAX(IF(OR(V931="",X931=""),"",IF(AND(AND(MONTH(F931)&gt;=7,MONTH(F931)&lt;8),AND(MONTH(H931)&gt;=7,MONTH(H931)&lt;8)),(NETWORKDAYS(F931,H931,Lister!$D$7:$D$13)-V931)*T931/NETWORKDAYS(Lister!$D$19,Lister!$E$19,Lister!$D$7:$D$13),IF(AND(AND(MONTH(F931)&gt;=7,MONTH(F931)&lt;8),MONTH(H931)&gt;7),(NETWORKDAYS(F931,Lister!$E$19,Lister!$D$7:$D$13)-V931)*T931/NETWORKDAYS(Lister!$D$19,Lister!$E$19,Lister!$D$7:$D$13),IF(MONTH(F931)&gt;7,0)))),0),"")</f>
        <v/>
      </c>
      <c r="AA931" s="31" t="str">
        <f>IF(Ansøgning!R936="","",Ansøgning!R936)</f>
        <v/>
      </c>
      <c r="AB931" s="46" t="str">
        <f>IFERROR(MAX(IF(OR(V931="",X931=""),"",IF(AND(AND(MONTH(F931)&gt;=8,MONTH(F931)&lt;9),AND(MONTH(H931)&gt;=8,MONTH(H931)&lt;9)),(NETWORKDAYS(F931,H931,Lister!$D$7:$D$13)-X931)*T931/NETWORKDAYS(Lister!$D$20,Lister!$E$20,Lister!$D$7:$D$13),IF(AND(MONTH(F931)=7,MONTH(H931)=8),(NETWORKDAYS(Lister!$D$20,H931,Lister!$D$7:$D$13)-X931)*T931/NETWORKDAYS(Lister!$D$20,Lister!$E$20,Lister!$D$7:$D$13),IF(AND(MONTH(F931)=7,MONTH(H931)=7),0)))),0),"")</f>
        <v/>
      </c>
      <c r="AC931" s="15" t="str">
        <f>IF(Ansøgning!U936="","",Ansøgning!U936)</f>
        <v/>
      </c>
      <c r="AD931" s="31" t="str">
        <f t="shared" si="101"/>
        <v/>
      </c>
      <c r="AE931" s="31" t="str">
        <f t="shared" si="102"/>
        <v/>
      </c>
      <c r="AF931" s="51" t="str">
        <f t="shared" si="103"/>
        <v/>
      </c>
      <c r="AG931" s="15" t="str">
        <f t="shared" si="104"/>
        <v/>
      </c>
    </row>
    <row r="932" spans="1:33" x14ac:dyDescent="0.25">
      <c r="A932" s="13" t="str">
        <f>IF(Ansøgning!A937="","",Ansøgning!A937)</f>
        <v/>
      </c>
      <c r="B932" s="13" t="str">
        <f>IF(Ansøgning!B937="","",Ansøgning!B937)</f>
        <v/>
      </c>
      <c r="C932" s="13" t="str">
        <f>IF(Ansøgning!C937="","",Ansøgning!C937)</f>
        <v/>
      </c>
      <c r="D932" s="13" t="str">
        <f>IF(Ansøgning!D937="","",Ansøgning!D937)</f>
        <v/>
      </c>
      <c r="E932" s="14" t="str">
        <f>IF(Ansøgning!E937="","",Ansøgning!E937)</f>
        <v/>
      </c>
      <c r="F932" s="16"/>
      <c r="G932" s="14" t="str">
        <f>IF(Ansøgning!F937="","",Ansøgning!F937)</f>
        <v/>
      </c>
      <c r="H932" s="16"/>
      <c r="I932" s="72" t="str">
        <f>IF(OR(F932="",H932=""),"",NETWORKDAYS(F932,H932,Lister!$D$7:$D$13))</f>
        <v/>
      </c>
      <c r="J932" s="53" t="str">
        <f>IF(Ansøgning!H937="","",Ansøgning!H937)</f>
        <v/>
      </c>
      <c r="K932" s="32" t="str">
        <f t="shared" si="98"/>
        <v/>
      </c>
      <c r="L932" s="31" t="str">
        <f>IF(Ansøgning!J937="","",Ansøgning!J937)</f>
        <v/>
      </c>
      <c r="M932" s="18"/>
      <c r="N932" s="31" t="str">
        <f>IF(Ansøgning!K937="","",Ansøgning!K937)</f>
        <v/>
      </c>
      <c r="O932" s="18"/>
      <c r="P932" s="15" t="str">
        <f>IF(Ansøgning!L937="","",Ansøgning!L937)</f>
        <v/>
      </c>
      <c r="Q932" s="46" t="str">
        <f t="shared" si="99"/>
        <v/>
      </c>
      <c r="R932" s="46"/>
      <c r="S932" s="101" t="str">
        <f>IF(Ansøgning!M937="","",Ansøgning!M937)</f>
        <v/>
      </c>
      <c r="T932" s="31" t="str">
        <f t="shared" si="100"/>
        <v/>
      </c>
      <c r="U932" s="102" t="str">
        <f>IF(Ansøgning!O937="","",Ansøgning!O937)</f>
        <v/>
      </c>
      <c r="V932" s="20"/>
      <c r="W932" s="102" t="str">
        <f>IF(Ansøgning!P937="","",Ansøgning!P937)</f>
        <v/>
      </c>
      <c r="X932" s="20"/>
      <c r="Y932" s="31" t="str">
        <f>IF(Ansøgning!Q937="","",Ansøgning!Q937)</f>
        <v/>
      </c>
      <c r="Z932" s="46" t="str">
        <f>IFERROR(MAX(IF(OR(V932="",X932=""),"",IF(AND(AND(MONTH(F932)&gt;=7,MONTH(F932)&lt;8),AND(MONTH(H932)&gt;=7,MONTH(H932)&lt;8)),(NETWORKDAYS(F932,H932,Lister!$D$7:$D$13)-V932)*T932/NETWORKDAYS(Lister!$D$19,Lister!$E$19,Lister!$D$7:$D$13),IF(AND(AND(MONTH(F932)&gt;=7,MONTH(F932)&lt;8),MONTH(H932)&gt;7),(NETWORKDAYS(F932,Lister!$E$19,Lister!$D$7:$D$13)-V932)*T932/NETWORKDAYS(Lister!$D$19,Lister!$E$19,Lister!$D$7:$D$13),IF(MONTH(F932)&gt;7,0)))),0),"")</f>
        <v/>
      </c>
      <c r="AA932" s="31" t="str">
        <f>IF(Ansøgning!R937="","",Ansøgning!R937)</f>
        <v/>
      </c>
      <c r="AB932" s="46" t="str">
        <f>IFERROR(MAX(IF(OR(V932="",X932=""),"",IF(AND(AND(MONTH(F932)&gt;=8,MONTH(F932)&lt;9),AND(MONTH(H932)&gt;=8,MONTH(H932)&lt;9)),(NETWORKDAYS(F932,H932,Lister!$D$7:$D$13)-X932)*T932/NETWORKDAYS(Lister!$D$20,Lister!$E$20,Lister!$D$7:$D$13),IF(AND(MONTH(F932)=7,MONTH(H932)=8),(NETWORKDAYS(Lister!$D$20,H932,Lister!$D$7:$D$13)-X932)*T932/NETWORKDAYS(Lister!$D$20,Lister!$E$20,Lister!$D$7:$D$13),IF(AND(MONTH(F932)=7,MONTH(H932)=7),0)))),0),"")</f>
        <v/>
      </c>
      <c r="AC932" s="15" t="str">
        <f>IF(Ansøgning!U937="","",Ansøgning!U937)</f>
        <v/>
      </c>
      <c r="AD932" s="31" t="str">
        <f t="shared" si="101"/>
        <v/>
      </c>
      <c r="AE932" s="31" t="str">
        <f t="shared" si="102"/>
        <v/>
      </c>
      <c r="AF932" s="51" t="str">
        <f t="shared" si="103"/>
        <v/>
      </c>
      <c r="AG932" s="15" t="str">
        <f t="shared" si="104"/>
        <v/>
      </c>
    </row>
    <row r="933" spans="1:33" x14ac:dyDescent="0.25">
      <c r="A933" s="13" t="str">
        <f>IF(Ansøgning!A938="","",Ansøgning!A938)</f>
        <v/>
      </c>
      <c r="B933" s="13" t="str">
        <f>IF(Ansøgning!B938="","",Ansøgning!B938)</f>
        <v/>
      </c>
      <c r="C933" s="13" t="str">
        <f>IF(Ansøgning!C938="","",Ansøgning!C938)</f>
        <v/>
      </c>
      <c r="D933" s="13" t="str">
        <f>IF(Ansøgning!D938="","",Ansøgning!D938)</f>
        <v/>
      </c>
      <c r="E933" s="14" t="str">
        <f>IF(Ansøgning!E938="","",Ansøgning!E938)</f>
        <v/>
      </c>
      <c r="F933" s="16"/>
      <c r="G933" s="14" t="str">
        <f>IF(Ansøgning!F938="","",Ansøgning!F938)</f>
        <v/>
      </c>
      <c r="H933" s="16"/>
      <c r="I933" s="72" t="str">
        <f>IF(OR(F933="",H933=""),"",NETWORKDAYS(F933,H933,Lister!$D$7:$D$13))</f>
        <v/>
      </c>
      <c r="J933" s="53" t="str">
        <f>IF(Ansøgning!H938="","",Ansøgning!H938)</f>
        <v/>
      </c>
      <c r="K933" s="32" t="str">
        <f t="shared" si="98"/>
        <v/>
      </c>
      <c r="L933" s="31" t="str">
        <f>IF(Ansøgning!J938="","",Ansøgning!J938)</f>
        <v/>
      </c>
      <c r="M933" s="18"/>
      <c r="N933" s="31" t="str">
        <f>IF(Ansøgning!K938="","",Ansøgning!K938)</f>
        <v/>
      </c>
      <c r="O933" s="18"/>
      <c r="P933" s="15" t="str">
        <f>IF(Ansøgning!L938="","",Ansøgning!L938)</f>
        <v/>
      </c>
      <c r="Q933" s="46" t="str">
        <f t="shared" si="99"/>
        <v/>
      </c>
      <c r="R933" s="46"/>
      <c r="S933" s="101" t="str">
        <f>IF(Ansøgning!M938="","",Ansøgning!M938)</f>
        <v/>
      </c>
      <c r="T933" s="31" t="str">
        <f t="shared" si="100"/>
        <v/>
      </c>
      <c r="U933" s="102" t="str">
        <f>IF(Ansøgning!O938="","",Ansøgning!O938)</f>
        <v/>
      </c>
      <c r="V933" s="20"/>
      <c r="W933" s="102" t="str">
        <f>IF(Ansøgning!P938="","",Ansøgning!P938)</f>
        <v/>
      </c>
      <c r="X933" s="20"/>
      <c r="Y933" s="31" t="str">
        <f>IF(Ansøgning!Q938="","",Ansøgning!Q938)</f>
        <v/>
      </c>
      <c r="Z933" s="46" t="str">
        <f>IFERROR(MAX(IF(OR(V933="",X933=""),"",IF(AND(AND(MONTH(F933)&gt;=7,MONTH(F933)&lt;8),AND(MONTH(H933)&gt;=7,MONTH(H933)&lt;8)),(NETWORKDAYS(F933,H933,Lister!$D$7:$D$13)-V933)*T933/NETWORKDAYS(Lister!$D$19,Lister!$E$19,Lister!$D$7:$D$13),IF(AND(AND(MONTH(F933)&gt;=7,MONTH(F933)&lt;8),MONTH(H933)&gt;7),(NETWORKDAYS(F933,Lister!$E$19,Lister!$D$7:$D$13)-V933)*T933/NETWORKDAYS(Lister!$D$19,Lister!$E$19,Lister!$D$7:$D$13),IF(MONTH(F933)&gt;7,0)))),0),"")</f>
        <v/>
      </c>
      <c r="AA933" s="31" t="str">
        <f>IF(Ansøgning!R938="","",Ansøgning!R938)</f>
        <v/>
      </c>
      <c r="AB933" s="46" t="str">
        <f>IFERROR(MAX(IF(OR(V933="",X933=""),"",IF(AND(AND(MONTH(F933)&gt;=8,MONTH(F933)&lt;9),AND(MONTH(H933)&gt;=8,MONTH(H933)&lt;9)),(NETWORKDAYS(F933,H933,Lister!$D$7:$D$13)-X933)*T933/NETWORKDAYS(Lister!$D$20,Lister!$E$20,Lister!$D$7:$D$13),IF(AND(MONTH(F933)=7,MONTH(H933)=8),(NETWORKDAYS(Lister!$D$20,H933,Lister!$D$7:$D$13)-X933)*T933/NETWORKDAYS(Lister!$D$20,Lister!$E$20,Lister!$D$7:$D$13),IF(AND(MONTH(F933)=7,MONTH(H933)=7),0)))),0),"")</f>
        <v/>
      </c>
      <c r="AC933" s="15" t="str">
        <f>IF(Ansøgning!U938="","",Ansøgning!U938)</f>
        <v/>
      </c>
      <c r="AD933" s="31" t="str">
        <f t="shared" si="101"/>
        <v/>
      </c>
      <c r="AE933" s="31" t="str">
        <f t="shared" si="102"/>
        <v/>
      </c>
      <c r="AF933" s="51" t="str">
        <f t="shared" si="103"/>
        <v/>
      </c>
      <c r="AG933" s="15" t="str">
        <f t="shared" si="104"/>
        <v/>
      </c>
    </row>
    <row r="934" spans="1:33" x14ac:dyDescent="0.25">
      <c r="A934" s="13" t="str">
        <f>IF(Ansøgning!A939="","",Ansøgning!A939)</f>
        <v/>
      </c>
      <c r="B934" s="13" t="str">
        <f>IF(Ansøgning!B939="","",Ansøgning!B939)</f>
        <v/>
      </c>
      <c r="C934" s="13" t="str">
        <f>IF(Ansøgning!C939="","",Ansøgning!C939)</f>
        <v/>
      </c>
      <c r="D934" s="13" t="str">
        <f>IF(Ansøgning!D939="","",Ansøgning!D939)</f>
        <v/>
      </c>
      <c r="E934" s="14" t="str">
        <f>IF(Ansøgning!E939="","",Ansøgning!E939)</f>
        <v/>
      </c>
      <c r="F934" s="16"/>
      <c r="G934" s="14" t="str">
        <f>IF(Ansøgning!F939="","",Ansøgning!F939)</f>
        <v/>
      </c>
      <c r="H934" s="16"/>
      <c r="I934" s="72" t="str">
        <f>IF(OR(F934="",H934=""),"",NETWORKDAYS(F934,H934,Lister!$D$7:$D$13))</f>
        <v/>
      </c>
      <c r="J934" s="53" t="str">
        <f>IF(Ansøgning!H939="","",Ansøgning!H939)</f>
        <v/>
      </c>
      <c r="K934" s="32" t="str">
        <f t="shared" si="98"/>
        <v/>
      </c>
      <c r="L934" s="31" t="str">
        <f>IF(Ansøgning!J939="","",Ansøgning!J939)</f>
        <v/>
      </c>
      <c r="M934" s="18"/>
      <c r="N934" s="31" t="str">
        <f>IF(Ansøgning!K939="","",Ansøgning!K939)</f>
        <v/>
      </c>
      <c r="O934" s="18"/>
      <c r="P934" s="15" t="str">
        <f>IF(Ansøgning!L939="","",Ansøgning!L939)</f>
        <v/>
      </c>
      <c r="Q934" s="46" t="str">
        <f t="shared" si="99"/>
        <v/>
      </c>
      <c r="R934" s="46"/>
      <c r="S934" s="101" t="str">
        <f>IF(Ansøgning!M939="","",Ansøgning!M939)</f>
        <v/>
      </c>
      <c r="T934" s="31" t="str">
        <f t="shared" si="100"/>
        <v/>
      </c>
      <c r="U934" s="102" t="str">
        <f>IF(Ansøgning!O939="","",Ansøgning!O939)</f>
        <v/>
      </c>
      <c r="V934" s="20"/>
      <c r="W934" s="102" t="str">
        <f>IF(Ansøgning!P939="","",Ansøgning!P939)</f>
        <v/>
      </c>
      <c r="X934" s="20"/>
      <c r="Y934" s="31" t="str">
        <f>IF(Ansøgning!Q939="","",Ansøgning!Q939)</f>
        <v/>
      </c>
      <c r="Z934" s="46" t="str">
        <f>IFERROR(MAX(IF(OR(V934="",X934=""),"",IF(AND(AND(MONTH(F934)&gt;=7,MONTH(F934)&lt;8),AND(MONTH(H934)&gt;=7,MONTH(H934)&lt;8)),(NETWORKDAYS(F934,H934,Lister!$D$7:$D$13)-V934)*T934/NETWORKDAYS(Lister!$D$19,Lister!$E$19,Lister!$D$7:$D$13),IF(AND(AND(MONTH(F934)&gt;=7,MONTH(F934)&lt;8),MONTH(H934)&gt;7),(NETWORKDAYS(F934,Lister!$E$19,Lister!$D$7:$D$13)-V934)*T934/NETWORKDAYS(Lister!$D$19,Lister!$E$19,Lister!$D$7:$D$13),IF(MONTH(F934)&gt;7,0)))),0),"")</f>
        <v/>
      </c>
      <c r="AA934" s="31" t="str">
        <f>IF(Ansøgning!R939="","",Ansøgning!R939)</f>
        <v/>
      </c>
      <c r="AB934" s="46" t="str">
        <f>IFERROR(MAX(IF(OR(V934="",X934=""),"",IF(AND(AND(MONTH(F934)&gt;=8,MONTH(F934)&lt;9),AND(MONTH(H934)&gt;=8,MONTH(H934)&lt;9)),(NETWORKDAYS(F934,H934,Lister!$D$7:$D$13)-X934)*T934/NETWORKDAYS(Lister!$D$20,Lister!$E$20,Lister!$D$7:$D$13),IF(AND(MONTH(F934)=7,MONTH(H934)=8),(NETWORKDAYS(Lister!$D$20,H934,Lister!$D$7:$D$13)-X934)*T934/NETWORKDAYS(Lister!$D$20,Lister!$E$20,Lister!$D$7:$D$13),IF(AND(MONTH(F934)=7,MONTH(H934)=7),0)))),0),"")</f>
        <v/>
      </c>
      <c r="AC934" s="15" t="str">
        <f>IF(Ansøgning!U939="","",Ansøgning!U939)</f>
        <v/>
      </c>
      <c r="AD934" s="31" t="str">
        <f t="shared" si="101"/>
        <v/>
      </c>
      <c r="AE934" s="31" t="str">
        <f t="shared" si="102"/>
        <v/>
      </c>
      <c r="AF934" s="51" t="str">
        <f t="shared" si="103"/>
        <v/>
      </c>
      <c r="AG934" s="15" t="str">
        <f t="shared" si="104"/>
        <v/>
      </c>
    </row>
    <row r="935" spans="1:33" x14ac:dyDescent="0.25">
      <c r="A935" s="13" t="str">
        <f>IF(Ansøgning!A940="","",Ansøgning!A940)</f>
        <v/>
      </c>
      <c r="B935" s="13" t="str">
        <f>IF(Ansøgning!B940="","",Ansøgning!B940)</f>
        <v/>
      </c>
      <c r="C935" s="13" t="str">
        <f>IF(Ansøgning!C940="","",Ansøgning!C940)</f>
        <v/>
      </c>
      <c r="D935" s="13" t="str">
        <f>IF(Ansøgning!D940="","",Ansøgning!D940)</f>
        <v/>
      </c>
      <c r="E935" s="14" t="str">
        <f>IF(Ansøgning!E940="","",Ansøgning!E940)</f>
        <v/>
      </c>
      <c r="F935" s="16"/>
      <c r="G935" s="14" t="str">
        <f>IF(Ansøgning!F940="","",Ansøgning!F940)</f>
        <v/>
      </c>
      <c r="H935" s="16"/>
      <c r="I935" s="72" t="str">
        <f>IF(OR(F935="",H935=""),"",NETWORKDAYS(F935,H935,Lister!$D$7:$D$13))</f>
        <v/>
      </c>
      <c r="J935" s="53" t="str">
        <f>IF(Ansøgning!H940="","",Ansøgning!H940)</f>
        <v/>
      </c>
      <c r="K935" s="32" t="str">
        <f t="shared" si="98"/>
        <v/>
      </c>
      <c r="L935" s="31" t="str">
        <f>IF(Ansøgning!J940="","",Ansøgning!J940)</f>
        <v/>
      </c>
      <c r="M935" s="18"/>
      <c r="N935" s="31" t="str">
        <f>IF(Ansøgning!K940="","",Ansøgning!K940)</f>
        <v/>
      </c>
      <c r="O935" s="18"/>
      <c r="P935" s="15" t="str">
        <f>IF(Ansøgning!L940="","",Ansøgning!L940)</f>
        <v/>
      </c>
      <c r="Q935" s="46" t="str">
        <f t="shared" si="99"/>
        <v/>
      </c>
      <c r="R935" s="46"/>
      <c r="S935" s="101" t="str">
        <f>IF(Ansøgning!M940="","",Ansøgning!M940)</f>
        <v/>
      </c>
      <c r="T935" s="31" t="str">
        <f t="shared" si="100"/>
        <v/>
      </c>
      <c r="U935" s="102" t="str">
        <f>IF(Ansøgning!O940="","",Ansøgning!O940)</f>
        <v/>
      </c>
      <c r="V935" s="20"/>
      <c r="W935" s="102" t="str">
        <f>IF(Ansøgning!P940="","",Ansøgning!P940)</f>
        <v/>
      </c>
      <c r="X935" s="20"/>
      <c r="Y935" s="31" t="str">
        <f>IF(Ansøgning!Q940="","",Ansøgning!Q940)</f>
        <v/>
      </c>
      <c r="Z935" s="46" t="str">
        <f>IFERROR(MAX(IF(OR(V935="",X935=""),"",IF(AND(AND(MONTH(F935)&gt;=7,MONTH(F935)&lt;8),AND(MONTH(H935)&gt;=7,MONTH(H935)&lt;8)),(NETWORKDAYS(F935,H935,Lister!$D$7:$D$13)-V935)*T935/NETWORKDAYS(Lister!$D$19,Lister!$E$19,Lister!$D$7:$D$13),IF(AND(AND(MONTH(F935)&gt;=7,MONTH(F935)&lt;8),MONTH(H935)&gt;7),(NETWORKDAYS(F935,Lister!$E$19,Lister!$D$7:$D$13)-V935)*T935/NETWORKDAYS(Lister!$D$19,Lister!$E$19,Lister!$D$7:$D$13),IF(MONTH(F935)&gt;7,0)))),0),"")</f>
        <v/>
      </c>
      <c r="AA935" s="31" t="str">
        <f>IF(Ansøgning!R940="","",Ansøgning!R940)</f>
        <v/>
      </c>
      <c r="AB935" s="46" t="str">
        <f>IFERROR(MAX(IF(OR(V935="",X935=""),"",IF(AND(AND(MONTH(F935)&gt;=8,MONTH(F935)&lt;9),AND(MONTH(H935)&gt;=8,MONTH(H935)&lt;9)),(NETWORKDAYS(F935,H935,Lister!$D$7:$D$13)-X935)*T935/NETWORKDAYS(Lister!$D$20,Lister!$E$20,Lister!$D$7:$D$13),IF(AND(MONTH(F935)=7,MONTH(H935)=8),(NETWORKDAYS(Lister!$D$20,H935,Lister!$D$7:$D$13)-X935)*T935/NETWORKDAYS(Lister!$D$20,Lister!$E$20,Lister!$D$7:$D$13),IF(AND(MONTH(F935)=7,MONTH(H935)=7),0)))),0),"")</f>
        <v/>
      </c>
      <c r="AC935" s="15" t="str">
        <f>IF(Ansøgning!U940="","",Ansøgning!U940)</f>
        <v/>
      </c>
      <c r="AD935" s="31" t="str">
        <f t="shared" si="101"/>
        <v/>
      </c>
      <c r="AE935" s="31" t="str">
        <f t="shared" si="102"/>
        <v/>
      </c>
      <c r="AF935" s="51" t="str">
        <f t="shared" si="103"/>
        <v/>
      </c>
      <c r="AG935" s="15" t="str">
        <f t="shared" si="104"/>
        <v/>
      </c>
    </row>
    <row r="936" spans="1:33" x14ac:dyDescent="0.25">
      <c r="A936" s="13" t="str">
        <f>IF(Ansøgning!A941="","",Ansøgning!A941)</f>
        <v/>
      </c>
      <c r="B936" s="13" t="str">
        <f>IF(Ansøgning!B941="","",Ansøgning!B941)</f>
        <v/>
      </c>
      <c r="C936" s="13" t="str">
        <f>IF(Ansøgning!C941="","",Ansøgning!C941)</f>
        <v/>
      </c>
      <c r="D936" s="13" t="str">
        <f>IF(Ansøgning!D941="","",Ansøgning!D941)</f>
        <v/>
      </c>
      <c r="E936" s="14" t="str">
        <f>IF(Ansøgning!E941="","",Ansøgning!E941)</f>
        <v/>
      </c>
      <c r="F936" s="16"/>
      <c r="G936" s="14" t="str">
        <f>IF(Ansøgning!F941="","",Ansøgning!F941)</f>
        <v/>
      </c>
      <c r="H936" s="16"/>
      <c r="I936" s="72" t="str">
        <f>IF(OR(F936="",H936=""),"",NETWORKDAYS(F936,H936,Lister!$D$7:$D$13))</f>
        <v/>
      </c>
      <c r="J936" s="53" t="str">
        <f>IF(Ansøgning!H941="","",Ansøgning!H941)</f>
        <v/>
      </c>
      <c r="K936" s="32" t="str">
        <f t="shared" si="98"/>
        <v/>
      </c>
      <c r="L936" s="31" t="str">
        <f>IF(Ansøgning!J941="","",Ansøgning!J941)</f>
        <v/>
      </c>
      <c r="M936" s="18"/>
      <c r="N936" s="31" t="str">
        <f>IF(Ansøgning!K941="","",Ansøgning!K941)</f>
        <v/>
      </c>
      <c r="O936" s="18"/>
      <c r="P936" s="15" t="str">
        <f>IF(Ansøgning!L941="","",Ansøgning!L941)</f>
        <v/>
      </c>
      <c r="Q936" s="46" t="str">
        <f t="shared" si="99"/>
        <v/>
      </c>
      <c r="R936" s="46"/>
      <c r="S936" s="101" t="str">
        <f>IF(Ansøgning!M941="","",Ansøgning!M941)</f>
        <v/>
      </c>
      <c r="T936" s="31" t="str">
        <f t="shared" si="100"/>
        <v/>
      </c>
      <c r="U936" s="102" t="str">
        <f>IF(Ansøgning!O941="","",Ansøgning!O941)</f>
        <v/>
      </c>
      <c r="V936" s="20"/>
      <c r="W936" s="102" t="str">
        <f>IF(Ansøgning!P941="","",Ansøgning!P941)</f>
        <v/>
      </c>
      <c r="X936" s="20"/>
      <c r="Y936" s="31" t="str">
        <f>IF(Ansøgning!Q941="","",Ansøgning!Q941)</f>
        <v/>
      </c>
      <c r="Z936" s="46" t="str">
        <f>IFERROR(MAX(IF(OR(V936="",X936=""),"",IF(AND(AND(MONTH(F936)&gt;=7,MONTH(F936)&lt;8),AND(MONTH(H936)&gt;=7,MONTH(H936)&lt;8)),(NETWORKDAYS(F936,H936,Lister!$D$7:$D$13)-V936)*T936/NETWORKDAYS(Lister!$D$19,Lister!$E$19,Lister!$D$7:$D$13),IF(AND(AND(MONTH(F936)&gt;=7,MONTH(F936)&lt;8),MONTH(H936)&gt;7),(NETWORKDAYS(F936,Lister!$E$19,Lister!$D$7:$D$13)-V936)*T936/NETWORKDAYS(Lister!$D$19,Lister!$E$19,Lister!$D$7:$D$13),IF(MONTH(F936)&gt;7,0)))),0),"")</f>
        <v/>
      </c>
      <c r="AA936" s="31" t="str">
        <f>IF(Ansøgning!R941="","",Ansøgning!R941)</f>
        <v/>
      </c>
      <c r="AB936" s="46" t="str">
        <f>IFERROR(MAX(IF(OR(V936="",X936=""),"",IF(AND(AND(MONTH(F936)&gt;=8,MONTH(F936)&lt;9),AND(MONTH(H936)&gt;=8,MONTH(H936)&lt;9)),(NETWORKDAYS(F936,H936,Lister!$D$7:$D$13)-X936)*T936/NETWORKDAYS(Lister!$D$20,Lister!$E$20,Lister!$D$7:$D$13),IF(AND(MONTH(F936)=7,MONTH(H936)=8),(NETWORKDAYS(Lister!$D$20,H936,Lister!$D$7:$D$13)-X936)*T936/NETWORKDAYS(Lister!$D$20,Lister!$E$20,Lister!$D$7:$D$13),IF(AND(MONTH(F936)=7,MONTH(H936)=7),0)))),0),"")</f>
        <v/>
      </c>
      <c r="AC936" s="15" t="str">
        <f>IF(Ansøgning!U941="","",Ansøgning!U941)</f>
        <v/>
      </c>
      <c r="AD936" s="31" t="str">
        <f t="shared" si="101"/>
        <v/>
      </c>
      <c r="AE936" s="31" t="str">
        <f t="shared" si="102"/>
        <v/>
      </c>
      <c r="AF936" s="51" t="str">
        <f t="shared" si="103"/>
        <v/>
      </c>
      <c r="AG936" s="15" t="str">
        <f t="shared" si="104"/>
        <v/>
      </c>
    </row>
    <row r="937" spans="1:33" x14ac:dyDescent="0.25">
      <c r="A937" s="13" t="str">
        <f>IF(Ansøgning!A942="","",Ansøgning!A942)</f>
        <v/>
      </c>
      <c r="B937" s="13" t="str">
        <f>IF(Ansøgning!B942="","",Ansøgning!B942)</f>
        <v/>
      </c>
      <c r="C937" s="13" t="str">
        <f>IF(Ansøgning!C942="","",Ansøgning!C942)</f>
        <v/>
      </c>
      <c r="D937" s="13" t="str">
        <f>IF(Ansøgning!D942="","",Ansøgning!D942)</f>
        <v/>
      </c>
      <c r="E937" s="14" t="str">
        <f>IF(Ansøgning!E942="","",Ansøgning!E942)</f>
        <v/>
      </c>
      <c r="F937" s="16"/>
      <c r="G937" s="14" t="str">
        <f>IF(Ansøgning!F942="","",Ansøgning!F942)</f>
        <v/>
      </c>
      <c r="H937" s="16"/>
      <c r="I937" s="72" t="str">
        <f>IF(OR(F937="",H937=""),"",NETWORKDAYS(F937,H937,Lister!$D$7:$D$13))</f>
        <v/>
      </c>
      <c r="J937" s="53" t="str">
        <f>IF(Ansøgning!H942="","",Ansøgning!H942)</f>
        <v/>
      </c>
      <c r="K937" s="32" t="str">
        <f t="shared" si="98"/>
        <v/>
      </c>
      <c r="L937" s="31" t="str">
        <f>IF(Ansøgning!J942="","",Ansøgning!J942)</f>
        <v/>
      </c>
      <c r="M937" s="18"/>
      <c r="N937" s="31" t="str">
        <f>IF(Ansøgning!K942="","",Ansøgning!K942)</f>
        <v/>
      </c>
      <c r="O937" s="18"/>
      <c r="P937" s="15" t="str">
        <f>IF(Ansøgning!L942="","",Ansøgning!L942)</f>
        <v/>
      </c>
      <c r="Q937" s="46" t="str">
        <f t="shared" si="99"/>
        <v/>
      </c>
      <c r="R937" s="46"/>
      <c r="S937" s="101" t="str">
        <f>IF(Ansøgning!M942="","",Ansøgning!M942)</f>
        <v/>
      </c>
      <c r="T937" s="31" t="str">
        <f t="shared" si="100"/>
        <v/>
      </c>
      <c r="U937" s="102" t="str">
        <f>IF(Ansøgning!O942="","",Ansøgning!O942)</f>
        <v/>
      </c>
      <c r="V937" s="20"/>
      <c r="W937" s="102" t="str">
        <f>IF(Ansøgning!P942="","",Ansøgning!P942)</f>
        <v/>
      </c>
      <c r="X937" s="20"/>
      <c r="Y937" s="31" t="str">
        <f>IF(Ansøgning!Q942="","",Ansøgning!Q942)</f>
        <v/>
      </c>
      <c r="Z937" s="46" t="str">
        <f>IFERROR(MAX(IF(OR(V937="",X937=""),"",IF(AND(AND(MONTH(F937)&gt;=7,MONTH(F937)&lt;8),AND(MONTH(H937)&gt;=7,MONTH(H937)&lt;8)),(NETWORKDAYS(F937,H937,Lister!$D$7:$D$13)-V937)*T937/NETWORKDAYS(Lister!$D$19,Lister!$E$19,Lister!$D$7:$D$13),IF(AND(AND(MONTH(F937)&gt;=7,MONTH(F937)&lt;8),MONTH(H937)&gt;7),(NETWORKDAYS(F937,Lister!$E$19,Lister!$D$7:$D$13)-V937)*T937/NETWORKDAYS(Lister!$D$19,Lister!$E$19,Lister!$D$7:$D$13),IF(MONTH(F937)&gt;7,0)))),0),"")</f>
        <v/>
      </c>
      <c r="AA937" s="31" t="str">
        <f>IF(Ansøgning!R942="","",Ansøgning!R942)</f>
        <v/>
      </c>
      <c r="AB937" s="46" t="str">
        <f>IFERROR(MAX(IF(OR(V937="",X937=""),"",IF(AND(AND(MONTH(F937)&gt;=8,MONTH(F937)&lt;9),AND(MONTH(H937)&gt;=8,MONTH(H937)&lt;9)),(NETWORKDAYS(F937,H937,Lister!$D$7:$D$13)-X937)*T937/NETWORKDAYS(Lister!$D$20,Lister!$E$20,Lister!$D$7:$D$13),IF(AND(MONTH(F937)=7,MONTH(H937)=8),(NETWORKDAYS(Lister!$D$20,H937,Lister!$D$7:$D$13)-X937)*T937/NETWORKDAYS(Lister!$D$20,Lister!$E$20,Lister!$D$7:$D$13),IF(AND(MONTH(F937)=7,MONTH(H937)=7),0)))),0),"")</f>
        <v/>
      </c>
      <c r="AC937" s="15" t="str">
        <f>IF(Ansøgning!U942="","",Ansøgning!U942)</f>
        <v/>
      </c>
      <c r="AD937" s="31" t="str">
        <f t="shared" si="101"/>
        <v/>
      </c>
      <c r="AE937" s="31" t="str">
        <f t="shared" si="102"/>
        <v/>
      </c>
      <c r="AF937" s="51" t="str">
        <f t="shared" si="103"/>
        <v/>
      </c>
      <c r="AG937" s="15" t="str">
        <f t="shared" si="104"/>
        <v/>
      </c>
    </row>
    <row r="938" spans="1:33" x14ac:dyDescent="0.25">
      <c r="A938" s="13" t="str">
        <f>IF(Ansøgning!A943="","",Ansøgning!A943)</f>
        <v/>
      </c>
      <c r="B938" s="13" t="str">
        <f>IF(Ansøgning!B943="","",Ansøgning!B943)</f>
        <v/>
      </c>
      <c r="C938" s="13" t="str">
        <f>IF(Ansøgning!C943="","",Ansøgning!C943)</f>
        <v/>
      </c>
      <c r="D938" s="13" t="str">
        <f>IF(Ansøgning!D943="","",Ansøgning!D943)</f>
        <v/>
      </c>
      <c r="E938" s="14" t="str">
        <f>IF(Ansøgning!E943="","",Ansøgning!E943)</f>
        <v/>
      </c>
      <c r="F938" s="16"/>
      <c r="G938" s="14" t="str">
        <f>IF(Ansøgning!F943="","",Ansøgning!F943)</f>
        <v/>
      </c>
      <c r="H938" s="16"/>
      <c r="I938" s="72" t="str">
        <f>IF(OR(F938="",H938=""),"",NETWORKDAYS(F938,H938,Lister!$D$7:$D$13))</f>
        <v/>
      </c>
      <c r="J938" s="53" t="str">
        <f>IF(Ansøgning!H943="","",Ansøgning!H943)</f>
        <v/>
      </c>
      <c r="K938" s="32" t="str">
        <f t="shared" si="98"/>
        <v/>
      </c>
      <c r="L938" s="31" t="str">
        <f>IF(Ansøgning!J943="","",Ansøgning!J943)</f>
        <v/>
      </c>
      <c r="M938" s="18"/>
      <c r="N938" s="31" t="str">
        <f>IF(Ansøgning!K943="","",Ansøgning!K943)</f>
        <v/>
      </c>
      <c r="O938" s="18"/>
      <c r="P938" s="15" t="str">
        <f>IF(Ansøgning!L943="","",Ansøgning!L943)</f>
        <v/>
      </c>
      <c r="Q938" s="46" t="str">
        <f t="shared" si="99"/>
        <v/>
      </c>
      <c r="R938" s="46"/>
      <c r="S938" s="101" t="str">
        <f>IF(Ansøgning!M943="","",Ansøgning!M943)</f>
        <v/>
      </c>
      <c r="T938" s="31" t="str">
        <f t="shared" si="100"/>
        <v/>
      </c>
      <c r="U938" s="102" t="str">
        <f>IF(Ansøgning!O943="","",Ansøgning!O943)</f>
        <v/>
      </c>
      <c r="V938" s="20"/>
      <c r="W938" s="102" t="str">
        <f>IF(Ansøgning!P943="","",Ansøgning!P943)</f>
        <v/>
      </c>
      <c r="X938" s="20"/>
      <c r="Y938" s="31" t="str">
        <f>IF(Ansøgning!Q943="","",Ansøgning!Q943)</f>
        <v/>
      </c>
      <c r="Z938" s="46" t="str">
        <f>IFERROR(MAX(IF(OR(V938="",X938=""),"",IF(AND(AND(MONTH(F938)&gt;=7,MONTH(F938)&lt;8),AND(MONTH(H938)&gt;=7,MONTH(H938)&lt;8)),(NETWORKDAYS(F938,H938,Lister!$D$7:$D$13)-V938)*T938/NETWORKDAYS(Lister!$D$19,Lister!$E$19,Lister!$D$7:$D$13),IF(AND(AND(MONTH(F938)&gt;=7,MONTH(F938)&lt;8),MONTH(H938)&gt;7),(NETWORKDAYS(F938,Lister!$E$19,Lister!$D$7:$D$13)-V938)*T938/NETWORKDAYS(Lister!$D$19,Lister!$E$19,Lister!$D$7:$D$13),IF(MONTH(F938)&gt;7,0)))),0),"")</f>
        <v/>
      </c>
      <c r="AA938" s="31" t="str">
        <f>IF(Ansøgning!R943="","",Ansøgning!R943)</f>
        <v/>
      </c>
      <c r="AB938" s="46" t="str">
        <f>IFERROR(MAX(IF(OR(V938="",X938=""),"",IF(AND(AND(MONTH(F938)&gt;=8,MONTH(F938)&lt;9),AND(MONTH(H938)&gt;=8,MONTH(H938)&lt;9)),(NETWORKDAYS(F938,H938,Lister!$D$7:$D$13)-X938)*T938/NETWORKDAYS(Lister!$D$20,Lister!$E$20,Lister!$D$7:$D$13),IF(AND(MONTH(F938)=7,MONTH(H938)=8),(NETWORKDAYS(Lister!$D$20,H938,Lister!$D$7:$D$13)-X938)*T938/NETWORKDAYS(Lister!$D$20,Lister!$E$20,Lister!$D$7:$D$13),IF(AND(MONTH(F938)=7,MONTH(H938)=7),0)))),0),"")</f>
        <v/>
      </c>
      <c r="AC938" s="15" t="str">
        <f>IF(Ansøgning!U943="","",Ansøgning!U943)</f>
        <v/>
      </c>
      <c r="AD938" s="31" t="str">
        <f t="shared" si="101"/>
        <v/>
      </c>
      <c r="AE938" s="31" t="str">
        <f t="shared" si="102"/>
        <v/>
      </c>
      <c r="AF938" s="51" t="str">
        <f t="shared" si="103"/>
        <v/>
      </c>
      <c r="AG938" s="15" t="str">
        <f t="shared" si="104"/>
        <v/>
      </c>
    </row>
    <row r="939" spans="1:33" x14ac:dyDescent="0.25">
      <c r="A939" s="13" t="str">
        <f>IF(Ansøgning!A944="","",Ansøgning!A944)</f>
        <v/>
      </c>
      <c r="B939" s="13" t="str">
        <f>IF(Ansøgning!B944="","",Ansøgning!B944)</f>
        <v/>
      </c>
      <c r="C939" s="13" t="str">
        <f>IF(Ansøgning!C944="","",Ansøgning!C944)</f>
        <v/>
      </c>
      <c r="D939" s="13" t="str">
        <f>IF(Ansøgning!D944="","",Ansøgning!D944)</f>
        <v/>
      </c>
      <c r="E939" s="14" t="str">
        <f>IF(Ansøgning!E944="","",Ansøgning!E944)</f>
        <v/>
      </c>
      <c r="F939" s="16"/>
      <c r="G939" s="14" t="str">
        <f>IF(Ansøgning!F944="","",Ansøgning!F944)</f>
        <v/>
      </c>
      <c r="H939" s="16"/>
      <c r="I939" s="72" t="str">
        <f>IF(OR(F939="",H939=""),"",NETWORKDAYS(F939,H939,Lister!$D$7:$D$13))</f>
        <v/>
      </c>
      <c r="J939" s="53" t="str">
        <f>IF(Ansøgning!H944="","",Ansøgning!H944)</f>
        <v/>
      </c>
      <c r="K939" s="32" t="str">
        <f t="shared" si="98"/>
        <v/>
      </c>
      <c r="L939" s="31" t="str">
        <f>IF(Ansøgning!J944="","",Ansøgning!J944)</f>
        <v/>
      </c>
      <c r="M939" s="18"/>
      <c r="N939" s="31" t="str">
        <f>IF(Ansøgning!K944="","",Ansøgning!K944)</f>
        <v/>
      </c>
      <c r="O939" s="18"/>
      <c r="P939" s="15" t="str">
        <f>IF(Ansøgning!L944="","",Ansøgning!L944)</f>
        <v/>
      </c>
      <c r="Q939" s="46" t="str">
        <f t="shared" si="99"/>
        <v/>
      </c>
      <c r="R939" s="46"/>
      <c r="S939" s="101" t="str">
        <f>IF(Ansøgning!M944="","",Ansøgning!M944)</f>
        <v/>
      </c>
      <c r="T939" s="31" t="str">
        <f t="shared" si="100"/>
        <v/>
      </c>
      <c r="U939" s="102" t="str">
        <f>IF(Ansøgning!O944="","",Ansøgning!O944)</f>
        <v/>
      </c>
      <c r="V939" s="20"/>
      <c r="W939" s="102" t="str">
        <f>IF(Ansøgning!P944="","",Ansøgning!P944)</f>
        <v/>
      </c>
      <c r="X939" s="20"/>
      <c r="Y939" s="31" t="str">
        <f>IF(Ansøgning!Q944="","",Ansøgning!Q944)</f>
        <v/>
      </c>
      <c r="Z939" s="46" t="str">
        <f>IFERROR(MAX(IF(OR(V939="",X939=""),"",IF(AND(AND(MONTH(F939)&gt;=7,MONTH(F939)&lt;8),AND(MONTH(H939)&gt;=7,MONTH(H939)&lt;8)),(NETWORKDAYS(F939,H939,Lister!$D$7:$D$13)-V939)*T939/NETWORKDAYS(Lister!$D$19,Lister!$E$19,Lister!$D$7:$D$13),IF(AND(AND(MONTH(F939)&gt;=7,MONTH(F939)&lt;8),MONTH(H939)&gt;7),(NETWORKDAYS(F939,Lister!$E$19,Lister!$D$7:$D$13)-V939)*T939/NETWORKDAYS(Lister!$D$19,Lister!$E$19,Lister!$D$7:$D$13),IF(MONTH(F939)&gt;7,0)))),0),"")</f>
        <v/>
      </c>
      <c r="AA939" s="31" t="str">
        <f>IF(Ansøgning!R944="","",Ansøgning!R944)</f>
        <v/>
      </c>
      <c r="AB939" s="46" t="str">
        <f>IFERROR(MAX(IF(OR(V939="",X939=""),"",IF(AND(AND(MONTH(F939)&gt;=8,MONTH(F939)&lt;9),AND(MONTH(H939)&gt;=8,MONTH(H939)&lt;9)),(NETWORKDAYS(F939,H939,Lister!$D$7:$D$13)-X939)*T939/NETWORKDAYS(Lister!$D$20,Lister!$E$20,Lister!$D$7:$D$13),IF(AND(MONTH(F939)=7,MONTH(H939)=8),(NETWORKDAYS(Lister!$D$20,H939,Lister!$D$7:$D$13)-X939)*T939/NETWORKDAYS(Lister!$D$20,Lister!$E$20,Lister!$D$7:$D$13),IF(AND(MONTH(F939)=7,MONTH(H939)=7),0)))),0),"")</f>
        <v/>
      </c>
      <c r="AC939" s="15" t="str">
        <f>IF(Ansøgning!U944="","",Ansøgning!U944)</f>
        <v/>
      </c>
      <c r="AD939" s="31" t="str">
        <f t="shared" si="101"/>
        <v/>
      </c>
      <c r="AE939" s="31" t="str">
        <f t="shared" si="102"/>
        <v/>
      </c>
      <c r="AF939" s="51" t="str">
        <f t="shared" si="103"/>
        <v/>
      </c>
      <c r="AG939" s="15" t="str">
        <f t="shared" si="104"/>
        <v/>
      </c>
    </row>
    <row r="940" spans="1:33" x14ac:dyDescent="0.25">
      <c r="A940" s="13" t="str">
        <f>IF(Ansøgning!A945="","",Ansøgning!A945)</f>
        <v/>
      </c>
      <c r="B940" s="13" t="str">
        <f>IF(Ansøgning!B945="","",Ansøgning!B945)</f>
        <v/>
      </c>
      <c r="C940" s="13" t="str">
        <f>IF(Ansøgning!C945="","",Ansøgning!C945)</f>
        <v/>
      </c>
      <c r="D940" s="13" t="str">
        <f>IF(Ansøgning!D945="","",Ansøgning!D945)</f>
        <v/>
      </c>
      <c r="E940" s="14" t="str">
        <f>IF(Ansøgning!E945="","",Ansøgning!E945)</f>
        <v/>
      </c>
      <c r="F940" s="16"/>
      <c r="G940" s="14" t="str">
        <f>IF(Ansøgning!F945="","",Ansøgning!F945)</f>
        <v/>
      </c>
      <c r="H940" s="16"/>
      <c r="I940" s="72" t="str">
        <f>IF(OR(F940="",H940=""),"",NETWORKDAYS(F940,H940,Lister!$D$7:$D$13))</f>
        <v/>
      </c>
      <c r="J940" s="53" t="str">
        <f>IF(Ansøgning!H945="","",Ansøgning!H945)</f>
        <v/>
      </c>
      <c r="K940" s="32" t="str">
        <f t="shared" si="98"/>
        <v/>
      </c>
      <c r="L940" s="31" t="str">
        <f>IF(Ansøgning!J945="","",Ansøgning!J945)</f>
        <v/>
      </c>
      <c r="M940" s="18"/>
      <c r="N940" s="31" t="str">
        <f>IF(Ansøgning!K945="","",Ansøgning!K945)</f>
        <v/>
      </c>
      <c r="O940" s="18"/>
      <c r="P940" s="15" t="str">
        <f>IF(Ansøgning!L945="","",Ansøgning!L945)</f>
        <v/>
      </c>
      <c r="Q940" s="46" t="str">
        <f t="shared" si="99"/>
        <v/>
      </c>
      <c r="R940" s="46"/>
      <c r="S940" s="101" t="str">
        <f>IF(Ansøgning!M945="","",Ansøgning!M945)</f>
        <v/>
      </c>
      <c r="T940" s="31" t="str">
        <f t="shared" si="100"/>
        <v/>
      </c>
      <c r="U940" s="102" t="str">
        <f>IF(Ansøgning!O945="","",Ansøgning!O945)</f>
        <v/>
      </c>
      <c r="V940" s="20"/>
      <c r="W940" s="102" t="str">
        <f>IF(Ansøgning!P945="","",Ansøgning!P945)</f>
        <v/>
      </c>
      <c r="X940" s="20"/>
      <c r="Y940" s="31" t="str">
        <f>IF(Ansøgning!Q945="","",Ansøgning!Q945)</f>
        <v/>
      </c>
      <c r="Z940" s="46" t="str">
        <f>IFERROR(MAX(IF(OR(V940="",X940=""),"",IF(AND(AND(MONTH(F940)&gt;=7,MONTH(F940)&lt;8),AND(MONTH(H940)&gt;=7,MONTH(H940)&lt;8)),(NETWORKDAYS(F940,H940,Lister!$D$7:$D$13)-V940)*T940/NETWORKDAYS(Lister!$D$19,Lister!$E$19,Lister!$D$7:$D$13),IF(AND(AND(MONTH(F940)&gt;=7,MONTH(F940)&lt;8),MONTH(H940)&gt;7),(NETWORKDAYS(F940,Lister!$E$19,Lister!$D$7:$D$13)-V940)*T940/NETWORKDAYS(Lister!$D$19,Lister!$E$19,Lister!$D$7:$D$13),IF(MONTH(F940)&gt;7,0)))),0),"")</f>
        <v/>
      </c>
      <c r="AA940" s="31" t="str">
        <f>IF(Ansøgning!R945="","",Ansøgning!R945)</f>
        <v/>
      </c>
      <c r="AB940" s="46" t="str">
        <f>IFERROR(MAX(IF(OR(V940="",X940=""),"",IF(AND(AND(MONTH(F940)&gt;=8,MONTH(F940)&lt;9),AND(MONTH(H940)&gt;=8,MONTH(H940)&lt;9)),(NETWORKDAYS(F940,H940,Lister!$D$7:$D$13)-X940)*T940/NETWORKDAYS(Lister!$D$20,Lister!$E$20,Lister!$D$7:$D$13),IF(AND(MONTH(F940)=7,MONTH(H940)=8),(NETWORKDAYS(Lister!$D$20,H940,Lister!$D$7:$D$13)-X940)*T940/NETWORKDAYS(Lister!$D$20,Lister!$E$20,Lister!$D$7:$D$13),IF(AND(MONTH(F940)=7,MONTH(H940)=7),0)))),0),"")</f>
        <v/>
      </c>
      <c r="AC940" s="15" t="str">
        <f>IF(Ansøgning!U945="","",Ansøgning!U945)</f>
        <v/>
      </c>
      <c r="AD940" s="31" t="str">
        <f t="shared" si="101"/>
        <v/>
      </c>
      <c r="AE940" s="31" t="str">
        <f t="shared" si="102"/>
        <v/>
      </c>
      <c r="AF940" s="51" t="str">
        <f t="shared" si="103"/>
        <v/>
      </c>
      <c r="AG940" s="15" t="str">
        <f t="shared" si="104"/>
        <v/>
      </c>
    </row>
    <row r="941" spans="1:33" x14ac:dyDescent="0.25">
      <c r="A941" s="13" t="str">
        <f>IF(Ansøgning!A946="","",Ansøgning!A946)</f>
        <v/>
      </c>
      <c r="B941" s="13" t="str">
        <f>IF(Ansøgning!B946="","",Ansøgning!B946)</f>
        <v/>
      </c>
      <c r="C941" s="13" t="str">
        <f>IF(Ansøgning!C946="","",Ansøgning!C946)</f>
        <v/>
      </c>
      <c r="D941" s="13" t="str">
        <f>IF(Ansøgning!D946="","",Ansøgning!D946)</f>
        <v/>
      </c>
      <c r="E941" s="14" t="str">
        <f>IF(Ansøgning!E946="","",Ansøgning!E946)</f>
        <v/>
      </c>
      <c r="F941" s="16"/>
      <c r="G941" s="14" t="str">
        <f>IF(Ansøgning!F946="","",Ansøgning!F946)</f>
        <v/>
      </c>
      <c r="H941" s="16"/>
      <c r="I941" s="72" t="str">
        <f>IF(OR(F941="",H941=""),"",NETWORKDAYS(F941,H941,Lister!$D$7:$D$13))</f>
        <v/>
      </c>
      <c r="J941" s="53" t="str">
        <f>IF(Ansøgning!H946="","",Ansøgning!H946)</f>
        <v/>
      </c>
      <c r="K941" s="32" t="str">
        <f t="shared" si="98"/>
        <v/>
      </c>
      <c r="L941" s="31" t="str">
        <f>IF(Ansøgning!J946="","",Ansøgning!J946)</f>
        <v/>
      </c>
      <c r="M941" s="18"/>
      <c r="N941" s="31" t="str">
        <f>IF(Ansøgning!K946="","",Ansøgning!K946)</f>
        <v/>
      </c>
      <c r="O941" s="18"/>
      <c r="P941" s="15" t="str">
        <f>IF(Ansøgning!L946="","",Ansøgning!L946)</f>
        <v/>
      </c>
      <c r="Q941" s="46" t="str">
        <f t="shared" si="99"/>
        <v/>
      </c>
      <c r="R941" s="46"/>
      <c r="S941" s="101" t="str">
        <f>IF(Ansøgning!M946="","",Ansøgning!M946)</f>
        <v/>
      </c>
      <c r="T941" s="31" t="str">
        <f t="shared" si="100"/>
        <v/>
      </c>
      <c r="U941" s="102" t="str">
        <f>IF(Ansøgning!O946="","",Ansøgning!O946)</f>
        <v/>
      </c>
      <c r="V941" s="20"/>
      <c r="W941" s="102" t="str">
        <f>IF(Ansøgning!P946="","",Ansøgning!P946)</f>
        <v/>
      </c>
      <c r="X941" s="20"/>
      <c r="Y941" s="31" t="str">
        <f>IF(Ansøgning!Q946="","",Ansøgning!Q946)</f>
        <v/>
      </c>
      <c r="Z941" s="46" t="str">
        <f>IFERROR(MAX(IF(OR(V941="",X941=""),"",IF(AND(AND(MONTH(F941)&gt;=7,MONTH(F941)&lt;8),AND(MONTH(H941)&gt;=7,MONTH(H941)&lt;8)),(NETWORKDAYS(F941,H941,Lister!$D$7:$D$13)-V941)*T941/NETWORKDAYS(Lister!$D$19,Lister!$E$19,Lister!$D$7:$D$13),IF(AND(AND(MONTH(F941)&gt;=7,MONTH(F941)&lt;8),MONTH(H941)&gt;7),(NETWORKDAYS(F941,Lister!$E$19,Lister!$D$7:$D$13)-V941)*T941/NETWORKDAYS(Lister!$D$19,Lister!$E$19,Lister!$D$7:$D$13),IF(MONTH(F941)&gt;7,0)))),0),"")</f>
        <v/>
      </c>
      <c r="AA941" s="31" t="str">
        <f>IF(Ansøgning!R946="","",Ansøgning!R946)</f>
        <v/>
      </c>
      <c r="AB941" s="46" t="str">
        <f>IFERROR(MAX(IF(OR(V941="",X941=""),"",IF(AND(AND(MONTH(F941)&gt;=8,MONTH(F941)&lt;9),AND(MONTH(H941)&gt;=8,MONTH(H941)&lt;9)),(NETWORKDAYS(F941,H941,Lister!$D$7:$D$13)-X941)*T941/NETWORKDAYS(Lister!$D$20,Lister!$E$20,Lister!$D$7:$D$13),IF(AND(MONTH(F941)=7,MONTH(H941)=8),(NETWORKDAYS(Lister!$D$20,H941,Lister!$D$7:$D$13)-X941)*T941/NETWORKDAYS(Lister!$D$20,Lister!$E$20,Lister!$D$7:$D$13),IF(AND(MONTH(F941)=7,MONTH(H941)=7),0)))),0),"")</f>
        <v/>
      </c>
      <c r="AC941" s="15" t="str">
        <f>IF(Ansøgning!U946="","",Ansøgning!U946)</f>
        <v/>
      </c>
      <c r="AD941" s="31" t="str">
        <f t="shared" si="101"/>
        <v/>
      </c>
      <c r="AE941" s="31" t="str">
        <f t="shared" si="102"/>
        <v/>
      </c>
      <c r="AF941" s="51" t="str">
        <f t="shared" si="103"/>
        <v/>
      </c>
      <c r="AG941" s="15" t="str">
        <f t="shared" si="104"/>
        <v/>
      </c>
    </row>
    <row r="942" spans="1:33" x14ac:dyDescent="0.25">
      <c r="A942" s="13" t="str">
        <f>IF(Ansøgning!A947="","",Ansøgning!A947)</f>
        <v/>
      </c>
      <c r="B942" s="13" t="str">
        <f>IF(Ansøgning!B947="","",Ansøgning!B947)</f>
        <v/>
      </c>
      <c r="C942" s="13" t="str">
        <f>IF(Ansøgning!C947="","",Ansøgning!C947)</f>
        <v/>
      </c>
      <c r="D942" s="13" t="str">
        <f>IF(Ansøgning!D947="","",Ansøgning!D947)</f>
        <v/>
      </c>
      <c r="E942" s="14" t="str">
        <f>IF(Ansøgning!E947="","",Ansøgning!E947)</f>
        <v/>
      </c>
      <c r="F942" s="16"/>
      <c r="G942" s="14" t="str">
        <f>IF(Ansøgning!F947="","",Ansøgning!F947)</f>
        <v/>
      </c>
      <c r="H942" s="16"/>
      <c r="I942" s="72" t="str">
        <f>IF(OR(F942="",H942=""),"",NETWORKDAYS(F942,H942,Lister!$D$7:$D$13))</f>
        <v/>
      </c>
      <c r="J942" s="53" t="str">
        <f>IF(Ansøgning!H947="","",Ansøgning!H947)</f>
        <v/>
      </c>
      <c r="K942" s="32" t="str">
        <f t="shared" si="98"/>
        <v/>
      </c>
      <c r="L942" s="31" t="str">
        <f>IF(Ansøgning!J947="","",Ansøgning!J947)</f>
        <v/>
      </c>
      <c r="M942" s="18"/>
      <c r="N942" s="31" t="str">
        <f>IF(Ansøgning!K947="","",Ansøgning!K947)</f>
        <v/>
      </c>
      <c r="O942" s="18"/>
      <c r="P942" s="15" t="str">
        <f>IF(Ansøgning!L947="","",Ansøgning!L947)</f>
        <v/>
      </c>
      <c r="Q942" s="46" t="str">
        <f t="shared" si="99"/>
        <v/>
      </c>
      <c r="R942" s="46"/>
      <c r="S942" s="101" t="str">
        <f>IF(Ansøgning!M947="","",Ansøgning!M947)</f>
        <v/>
      </c>
      <c r="T942" s="31" t="str">
        <f t="shared" si="100"/>
        <v/>
      </c>
      <c r="U942" s="102" t="str">
        <f>IF(Ansøgning!O947="","",Ansøgning!O947)</f>
        <v/>
      </c>
      <c r="V942" s="20"/>
      <c r="W942" s="102" t="str">
        <f>IF(Ansøgning!P947="","",Ansøgning!P947)</f>
        <v/>
      </c>
      <c r="X942" s="20"/>
      <c r="Y942" s="31" t="str">
        <f>IF(Ansøgning!Q947="","",Ansøgning!Q947)</f>
        <v/>
      </c>
      <c r="Z942" s="46" t="str">
        <f>IFERROR(MAX(IF(OR(V942="",X942=""),"",IF(AND(AND(MONTH(F942)&gt;=7,MONTH(F942)&lt;8),AND(MONTH(H942)&gt;=7,MONTH(H942)&lt;8)),(NETWORKDAYS(F942,H942,Lister!$D$7:$D$13)-V942)*T942/NETWORKDAYS(Lister!$D$19,Lister!$E$19,Lister!$D$7:$D$13),IF(AND(AND(MONTH(F942)&gt;=7,MONTH(F942)&lt;8),MONTH(H942)&gt;7),(NETWORKDAYS(F942,Lister!$E$19,Lister!$D$7:$D$13)-V942)*T942/NETWORKDAYS(Lister!$D$19,Lister!$E$19,Lister!$D$7:$D$13),IF(MONTH(F942)&gt;7,0)))),0),"")</f>
        <v/>
      </c>
      <c r="AA942" s="31" t="str">
        <f>IF(Ansøgning!R947="","",Ansøgning!R947)</f>
        <v/>
      </c>
      <c r="AB942" s="46" t="str">
        <f>IFERROR(MAX(IF(OR(V942="",X942=""),"",IF(AND(AND(MONTH(F942)&gt;=8,MONTH(F942)&lt;9),AND(MONTH(H942)&gt;=8,MONTH(H942)&lt;9)),(NETWORKDAYS(F942,H942,Lister!$D$7:$D$13)-X942)*T942/NETWORKDAYS(Lister!$D$20,Lister!$E$20,Lister!$D$7:$D$13),IF(AND(MONTH(F942)=7,MONTH(H942)=8),(NETWORKDAYS(Lister!$D$20,H942,Lister!$D$7:$D$13)-X942)*T942/NETWORKDAYS(Lister!$D$20,Lister!$E$20,Lister!$D$7:$D$13),IF(AND(MONTH(F942)=7,MONTH(H942)=7),0)))),0),"")</f>
        <v/>
      </c>
      <c r="AC942" s="15" t="str">
        <f>IF(Ansøgning!U947="","",Ansøgning!U947)</f>
        <v/>
      </c>
      <c r="AD942" s="31" t="str">
        <f t="shared" si="101"/>
        <v/>
      </c>
      <c r="AE942" s="31" t="str">
        <f t="shared" si="102"/>
        <v/>
      </c>
      <c r="AF942" s="51" t="str">
        <f t="shared" si="103"/>
        <v/>
      </c>
      <c r="AG942" s="15" t="str">
        <f t="shared" si="104"/>
        <v/>
      </c>
    </row>
    <row r="943" spans="1:33" x14ac:dyDescent="0.25">
      <c r="A943" s="13" t="str">
        <f>IF(Ansøgning!A948="","",Ansøgning!A948)</f>
        <v/>
      </c>
      <c r="B943" s="13" t="str">
        <f>IF(Ansøgning!B948="","",Ansøgning!B948)</f>
        <v/>
      </c>
      <c r="C943" s="13" t="str">
        <f>IF(Ansøgning!C948="","",Ansøgning!C948)</f>
        <v/>
      </c>
      <c r="D943" s="13" t="str">
        <f>IF(Ansøgning!D948="","",Ansøgning!D948)</f>
        <v/>
      </c>
      <c r="E943" s="14" t="str">
        <f>IF(Ansøgning!E948="","",Ansøgning!E948)</f>
        <v/>
      </c>
      <c r="F943" s="16"/>
      <c r="G943" s="14" t="str">
        <f>IF(Ansøgning!F948="","",Ansøgning!F948)</f>
        <v/>
      </c>
      <c r="H943" s="16"/>
      <c r="I943" s="72" t="str">
        <f>IF(OR(F943="",H943=""),"",NETWORKDAYS(F943,H943,Lister!$D$7:$D$13))</f>
        <v/>
      </c>
      <c r="J943" s="53" t="str">
        <f>IF(Ansøgning!H948="","",Ansøgning!H948)</f>
        <v/>
      </c>
      <c r="K943" s="32" t="str">
        <f t="shared" si="98"/>
        <v/>
      </c>
      <c r="L943" s="31" t="str">
        <f>IF(Ansøgning!J948="","",Ansøgning!J948)</f>
        <v/>
      </c>
      <c r="M943" s="18"/>
      <c r="N943" s="31" t="str">
        <f>IF(Ansøgning!K948="","",Ansøgning!K948)</f>
        <v/>
      </c>
      <c r="O943" s="18"/>
      <c r="P943" s="15" t="str">
        <f>IF(Ansøgning!L948="","",Ansøgning!L948)</f>
        <v/>
      </c>
      <c r="Q943" s="46" t="str">
        <f t="shared" si="99"/>
        <v/>
      </c>
      <c r="R943" s="46"/>
      <c r="S943" s="101" t="str">
        <f>IF(Ansøgning!M948="","",Ansøgning!M948)</f>
        <v/>
      </c>
      <c r="T943" s="31" t="str">
        <f t="shared" si="100"/>
        <v/>
      </c>
      <c r="U943" s="102" t="str">
        <f>IF(Ansøgning!O948="","",Ansøgning!O948)</f>
        <v/>
      </c>
      <c r="V943" s="20"/>
      <c r="W943" s="102" t="str">
        <f>IF(Ansøgning!P948="","",Ansøgning!P948)</f>
        <v/>
      </c>
      <c r="X943" s="20"/>
      <c r="Y943" s="31" t="str">
        <f>IF(Ansøgning!Q948="","",Ansøgning!Q948)</f>
        <v/>
      </c>
      <c r="Z943" s="46" t="str">
        <f>IFERROR(MAX(IF(OR(V943="",X943=""),"",IF(AND(AND(MONTH(F943)&gt;=7,MONTH(F943)&lt;8),AND(MONTH(H943)&gt;=7,MONTH(H943)&lt;8)),(NETWORKDAYS(F943,H943,Lister!$D$7:$D$13)-V943)*T943/NETWORKDAYS(Lister!$D$19,Lister!$E$19,Lister!$D$7:$D$13),IF(AND(AND(MONTH(F943)&gt;=7,MONTH(F943)&lt;8),MONTH(H943)&gt;7),(NETWORKDAYS(F943,Lister!$E$19,Lister!$D$7:$D$13)-V943)*T943/NETWORKDAYS(Lister!$D$19,Lister!$E$19,Lister!$D$7:$D$13),IF(MONTH(F943)&gt;7,0)))),0),"")</f>
        <v/>
      </c>
      <c r="AA943" s="31" t="str">
        <f>IF(Ansøgning!R948="","",Ansøgning!R948)</f>
        <v/>
      </c>
      <c r="AB943" s="46" t="str">
        <f>IFERROR(MAX(IF(OR(V943="",X943=""),"",IF(AND(AND(MONTH(F943)&gt;=8,MONTH(F943)&lt;9),AND(MONTH(H943)&gt;=8,MONTH(H943)&lt;9)),(NETWORKDAYS(F943,H943,Lister!$D$7:$D$13)-X943)*T943/NETWORKDAYS(Lister!$D$20,Lister!$E$20,Lister!$D$7:$D$13),IF(AND(MONTH(F943)=7,MONTH(H943)=8),(NETWORKDAYS(Lister!$D$20,H943,Lister!$D$7:$D$13)-X943)*T943/NETWORKDAYS(Lister!$D$20,Lister!$E$20,Lister!$D$7:$D$13),IF(AND(MONTH(F943)=7,MONTH(H943)=7),0)))),0),"")</f>
        <v/>
      </c>
      <c r="AC943" s="15" t="str">
        <f>IF(Ansøgning!U948="","",Ansøgning!U948)</f>
        <v/>
      </c>
      <c r="AD943" s="31" t="str">
        <f t="shared" si="101"/>
        <v/>
      </c>
      <c r="AE943" s="31" t="str">
        <f t="shared" si="102"/>
        <v/>
      </c>
      <c r="AF943" s="51" t="str">
        <f t="shared" si="103"/>
        <v/>
      </c>
      <c r="AG943" s="15" t="str">
        <f t="shared" si="104"/>
        <v/>
      </c>
    </row>
    <row r="944" spans="1:33" x14ac:dyDescent="0.25">
      <c r="A944" s="13" t="str">
        <f>IF(Ansøgning!A949="","",Ansøgning!A949)</f>
        <v/>
      </c>
      <c r="B944" s="13" t="str">
        <f>IF(Ansøgning!B949="","",Ansøgning!B949)</f>
        <v/>
      </c>
      <c r="C944" s="13" t="str">
        <f>IF(Ansøgning!C949="","",Ansøgning!C949)</f>
        <v/>
      </c>
      <c r="D944" s="13" t="str">
        <f>IF(Ansøgning!D949="","",Ansøgning!D949)</f>
        <v/>
      </c>
      <c r="E944" s="14" t="str">
        <f>IF(Ansøgning!E949="","",Ansøgning!E949)</f>
        <v/>
      </c>
      <c r="F944" s="16"/>
      <c r="G944" s="14" t="str">
        <f>IF(Ansøgning!F949="","",Ansøgning!F949)</f>
        <v/>
      </c>
      <c r="H944" s="16"/>
      <c r="I944" s="72" t="str">
        <f>IF(OR(F944="",H944=""),"",NETWORKDAYS(F944,H944,Lister!$D$7:$D$13))</f>
        <v/>
      </c>
      <c r="J944" s="53" t="str">
        <f>IF(Ansøgning!H949="","",Ansøgning!H949)</f>
        <v/>
      </c>
      <c r="K944" s="32" t="str">
        <f t="shared" si="98"/>
        <v/>
      </c>
      <c r="L944" s="31" t="str">
        <f>IF(Ansøgning!J949="","",Ansøgning!J949)</f>
        <v/>
      </c>
      <c r="M944" s="18"/>
      <c r="N944" s="31" t="str">
        <f>IF(Ansøgning!K949="","",Ansøgning!K949)</f>
        <v/>
      </c>
      <c r="O944" s="18"/>
      <c r="P944" s="15" t="str">
        <f>IF(Ansøgning!L949="","",Ansøgning!L949)</f>
        <v/>
      </c>
      <c r="Q944" s="46" t="str">
        <f t="shared" si="99"/>
        <v/>
      </c>
      <c r="R944" s="46"/>
      <c r="S944" s="101" t="str">
        <f>IF(Ansøgning!M949="","",Ansøgning!M949)</f>
        <v/>
      </c>
      <c r="T944" s="31" t="str">
        <f t="shared" si="100"/>
        <v/>
      </c>
      <c r="U944" s="102" t="str">
        <f>IF(Ansøgning!O949="","",Ansøgning!O949)</f>
        <v/>
      </c>
      <c r="V944" s="20"/>
      <c r="W944" s="102" t="str">
        <f>IF(Ansøgning!P949="","",Ansøgning!P949)</f>
        <v/>
      </c>
      <c r="X944" s="20"/>
      <c r="Y944" s="31" t="str">
        <f>IF(Ansøgning!Q949="","",Ansøgning!Q949)</f>
        <v/>
      </c>
      <c r="Z944" s="46" t="str">
        <f>IFERROR(MAX(IF(OR(V944="",X944=""),"",IF(AND(AND(MONTH(F944)&gt;=7,MONTH(F944)&lt;8),AND(MONTH(H944)&gt;=7,MONTH(H944)&lt;8)),(NETWORKDAYS(F944,H944,Lister!$D$7:$D$13)-V944)*T944/NETWORKDAYS(Lister!$D$19,Lister!$E$19,Lister!$D$7:$D$13),IF(AND(AND(MONTH(F944)&gt;=7,MONTH(F944)&lt;8),MONTH(H944)&gt;7),(NETWORKDAYS(F944,Lister!$E$19,Lister!$D$7:$D$13)-V944)*T944/NETWORKDAYS(Lister!$D$19,Lister!$E$19,Lister!$D$7:$D$13),IF(MONTH(F944)&gt;7,0)))),0),"")</f>
        <v/>
      </c>
      <c r="AA944" s="31" t="str">
        <f>IF(Ansøgning!R949="","",Ansøgning!R949)</f>
        <v/>
      </c>
      <c r="AB944" s="46" t="str">
        <f>IFERROR(MAX(IF(OR(V944="",X944=""),"",IF(AND(AND(MONTH(F944)&gt;=8,MONTH(F944)&lt;9),AND(MONTH(H944)&gt;=8,MONTH(H944)&lt;9)),(NETWORKDAYS(F944,H944,Lister!$D$7:$D$13)-X944)*T944/NETWORKDAYS(Lister!$D$20,Lister!$E$20,Lister!$D$7:$D$13),IF(AND(MONTH(F944)=7,MONTH(H944)=8),(NETWORKDAYS(Lister!$D$20,H944,Lister!$D$7:$D$13)-X944)*T944/NETWORKDAYS(Lister!$D$20,Lister!$E$20,Lister!$D$7:$D$13),IF(AND(MONTH(F944)=7,MONTH(H944)=7),0)))),0),"")</f>
        <v/>
      </c>
      <c r="AC944" s="15" t="str">
        <f>IF(Ansøgning!U949="","",Ansøgning!U949)</f>
        <v/>
      </c>
      <c r="AD944" s="31" t="str">
        <f t="shared" si="101"/>
        <v/>
      </c>
      <c r="AE944" s="31" t="str">
        <f t="shared" si="102"/>
        <v/>
      </c>
      <c r="AF944" s="51" t="str">
        <f t="shared" si="103"/>
        <v/>
      </c>
      <c r="AG944" s="15" t="str">
        <f t="shared" si="104"/>
        <v/>
      </c>
    </row>
    <row r="945" spans="1:33" x14ac:dyDescent="0.25">
      <c r="A945" s="13" t="str">
        <f>IF(Ansøgning!A950="","",Ansøgning!A950)</f>
        <v/>
      </c>
      <c r="B945" s="13" t="str">
        <f>IF(Ansøgning!B950="","",Ansøgning!B950)</f>
        <v/>
      </c>
      <c r="C945" s="13" t="str">
        <f>IF(Ansøgning!C950="","",Ansøgning!C950)</f>
        <v/>
      </c>
      <c r="D945" s="13" t="str">
        <f>IF(Ansøgning!D950="","",Ansøgning!D950)</f>
        <v/>
      </c>
      <c r="E945" s="14" t="str">
        <f>IF(Ansøgning!E950="","",Ansøgning!E950)</f>
        <v/>
      </c>
      <c r="F945" s="16"/>
      <c r="G945" s="14" t="str">
        <f>IF(Ansøgning!F950="","",Ansøgning!F950)</f>
        <v/>
      </c>
      <c r="H945" s="16"/>
      <c r="I945" s="72" t="str">
        <f>IF(OR(F945="",H945=""),"",NETWORKDAYS(F945,H945,Lister!$D$7:$D$13))</f>
        <v/>
      </c>
      <c r="J945" s="53" t="str">
        <f>IF(Ansøgning!H950="","",Ansøgning!H950)</f>
        <v/>
      </c>
      <c r="K945" s="32" t="str">
        <f t="shared" si="98"/>
        <v/>
      </c>
      <c r="L945" s="31" t="str">
        <f>IF(Ansøgning!J950="","",Ansøgning!J950)</f>
        <v/>
      </c>
      <c r="M945" s="18"/>
      <c r="N945" s="31" t="str">
        <f>IF(Ansøgning!K950="","",Ansøgning!K950)</f>
        <v/>
      </c>
      <c r="O945" s="18"/>
      <c r="P945" s="15" t="str">
        <f>IF(Ansøgning!L950="","",Ansøgning!L950)</f>
        <v/>
      </c>
      <c r="Q945" s="46" t="str">
        <f t="shared" si="99"/>
        <v/>
      </c>
      <c r="R945" s="46"/>
      <c r="S945" s="101" t="str">
        <f>IF(Ansøgning!M950="","",Ansøgning!M950)</f>
        <v/>
      </c>
      <c r="T945" s="31" t="str">
        <f t="shared" si="100"/>
        <v/>
      </c>
      <c r="U945" s="102" t="str">
        <f>IF(Ansøgning!O950="","",Ansøgning!O950)</f>
        <v/>
      </c>
      <c r="V945" s="20"/>
      <c r="W945" s="102" t="str">
        <f>IF(Ansøgning!P950="","",Ansøgning!P950)</f>
        <v/>
      </c>
      <c r="X945" s="20"/>
      <c r="Y945" s="31" t="str">
        <f>IF(Ansøgning!Q950="","",Ansøgning!Q950)</f>
        <v/>
      </c>
      <c r="Z945" s="46" t="str">
        <f>IFERROR(MAX(IF(OR(V945="",X945=""),"",IF(AND(AND(MONTH(F945)&gt;=7,MONTH(F945)&lt;8),AND(MONTH(H945)&gt;=7,MONTH(H945)&lt;8)),(NETWORKDAYS(F945,H945,Lister!$D$7:$D$13)-V945)*T945/NETWORKDAYS(Lister!$D$19,Lister!$E$19,Lister!$D$7:$D$13),IF(AND(AND(MONTH(F945)&gt;=7,MONTH(F945)&lt;8),MONTH(H945)&gt;7),(NETWORKDAYS(F945,Lister!$E$19,Lister!$D$7:$D$13)-V945)*T945/NETWORKDAYS(Lister!$D$19,Lister!$E$19,Lister!$D$7:$D$13),IF(MONTH(F945)&gt;7,0)))),0),"")</f>
        <v/>
      </c>
      <c r="AA945" s="31" t="str">
        <f>IF(Ansøgning!R950="","",Ansøgning!R950)</f>
        <v/>
      </c>
      <c r="AB945" s="46" t="str">
        <f>IFERROR(MAX(IF(OR(V945="",X945=""),"",IF(AND(AND(MONTH(F945)&gt;=8,MONTH(F945)&lt;9),AND(MONTH(H945)&gt;=8,MONTH(H945)&lt;9)),(NETWORKDAYS(F945,H945,Lister!$D$7:$D$13)-X945)*T945/NETWORKDAYS(Lister!$D$20,Lister!$E$20,Lister!$D$7:$D$13),IF(AND(MONTH(F945)=7,MONTH(H945)=8),(NETWORKDAYS(Lister!$D$20,H945,Lister!$D$7:$D$13)-X945)*T945/NETWORKDAYS(Lister!$D$20,Lister!$E$20,Lister!$D$7:$D$13),IF(AND(MONTH(F945)=7,MONTH(H945)=7),0)))),0),"")</f>
        <v/>
      </c>
      <c r="AC945" s="15" t="str">
        <f>IF(Ansøgning!U950="","",Ansøgning!U950)</f>
        <v/>
      </c>
      <c r="AD945" s="31" t="str">
        <f t="shared" si="101"/>
        <v/>
      </c>
      <c r="AE945" s="31" t="str">
        <f t="shared" si="102"/>
        <v/>
      </c>
      <c r="AF945" s="51" t="str">
        <f t="shared" si="103"/>
        <v/>
      </c>
      <c r="AG945" s="15" t="str">
        <f t="shared" si="104"/>
        <v/>
      </c>
    </row>
    <row r="946" spans="1:33" x14ac:dyDescent="0.25">
      <c r="A946" s="13" t="str">
        <f>IF(Ansøgning!A951="","",Ansøgning!A951)</f>
        <v/>
      </c>
      <c r="B946" s="13" t="str">
        <f>IF(Ansøgning!B951="","",Ansøgning!B951)</f>
        <v/>
      </c>
      <c r="C946" s="13" t="str">
        <f>IF(Ansøgning!C951="","",Ansøgning!C951)</f>
        <v/>
      </c>
      <c r="D946" s="13" t="str">
        <f>IF(Ansøgning!D951="","",Ansøgning!D951)</f>
        <v/>
      </c>
      <c r="E946" s="14" t="str">
        <f>IF(Ansøgning!E951="","",Ansøgning!E951)</f>
        <v/>
      </c>
      <c r="F946" s="16"/>
      <c r="G946" s="14" t="str">
        <f>IF(Ansøgning!F951="","",Ansøgning!F951)</f>
        <v/>
      </c>
      <c r="H946" s="16"/>
      <c r="I946" s="72" t="str">
        <f>IF(OR(F946="",H946=""),"",NETWORKDAYS(F946,H946,Lister!$D$7:$D$13))</f>
        <v/>
      </c>
      <c r="J946" s="53" t="str">
        <f>IF(Ansøgning!H951="","",Ansøgning!H951)</f>
        <v/>
      </c>
      <c r="K946" s="32" t="str">
        <f t="shared" si="98"/>
        <v/>
      </c>
      <c r="L946" s="31" t="str">
        <f>IF(Ansøgning!J951="","",Ansøgning!J951)</f>
        <v/>
      </c>
      <c r="M946" s="18"/>
      <c r="N946" s="31" t="str">
        <f>IF(Ansøgning!K951="","",Ansøgning!K951)</f>
        <v/>
      </c>
      <c r="O946" s="18"/>
      <c r="P946" s="15" t="str">
        <f>IF(Ansøgning!L951="","",Ansøgning!L951)</f>
        <v/>
      </c>
      <c r="Q946" s="46" t="str">
        <f t="shared" si="99"/>
        <v/>
      </c>
      <c r="R946" s="46"/>
      <c r="S946" s="101" t="str">
        <f>IF(Ansøgning!M951="","",Ansøgning!M951)</f>
        <v/>
      </c>
      <c r="T946" s="31" t="str">
        <f t="shared" si="100"/>
        <v/>
      </c>
      <c r="U946" s="102" t="str">
        <f>IF(Ansøgning!O951="","",Ansøgning!O951)</f>
        <v/>
      </c>
      <c r="V946" s="20"/>
      <c r="W946" s="102" t="str">
        <f>IF(Ansøgning!P951="","",Ansøgning!P951)</f>
        <v/>
      </c>
      <c r="X946" s="20"/>
      <c r="Y946" s="31" t="str">
        <f>IF(Ansøgning!Q951="","",Ansøgning!Q951)</f>
        <v/>
      </c>
      <c r="Z946" s="46" t="str">
        <f>IFERROR(MAX(IF(OR(V946="",X946=""),"",IF(AND(AND(MONTH(F946)&gt;=7,MONTH(F946)&lt;8),AND(MONTH(H946)&gt;=7,MONTH(H946)&lt;8)),(NETWORKDAYS(F946,H946,Lister!$D$7:$D$13)-V946)*T946/NETWORKDAYS(Lister!$D$19,Lister!$E$19,Lister!$D$7:$D$13),IF(AND(AND(MONTH(F946)&gt;=7,MONTH(F946)&lt;8),MONTH(H946)&gt;7),(NETWORKDAYS(F946,Lister!$E$19,Lister!$D$7:$D$13)-V946)*T946/NETWORKDAYS(Lister!$D$19,Lister!$E$19,Lister!$D$7:$D$13),IF(MONTH(F946)&gt;7,0)))),0),"")</f>
        <v/>
      </c>
      <c r="AA946" s="31" t="str">
        <f>IF(Ansøgning!R951="","",Ansøgning!R951)</f>
        <v/>
      </c>
      <c r="AB946" s="46" t="str">
        <f>IFERROR(MAX(IF(OR(V946="",X946=""),"",IF(AND(AND(MONTH(F946)&gt;=8,MONTH(F946)&lt;9),AND(MONTH(H946)&gt;=8,MONTH(H946)&lt;9)),(NETWORKDAYS(F946,H946,Lister!$D$7:$D$13)-X946)*T946/NETWORKDAYS(Lister!$D$20,Lister!$E$20,Lister!$D$7:$D$13),IF(AND(MONTH(F946)=7,MONTH(H946)=8),(NETWORKDAYS(Lister!$D$20,H946,Lister!$D$7:$D$13)-X946)*T946/NETWORKDAYS(Lister!$D$20,Lister!$E$20,Lister!$D$7:$D$13),IF(AND(MONTH(F946)=7,MONTH(H946)=7),0)))),0),"")</f>
        <v/>
      </c>
      <c r="AC946" s="15" t="str">
        <f>IF(Ansøgning!U951="","",Ansøgning!U951)</f>
        <v/>
      </c>
      <c r="AD946" s="31" t="str">
        <f t="shared" si="101"/>
        <v/>
      </c>
      <c r="AE946" s="31" t="str">
        <f t="shared" si="102"/>
        <v/>
      </c>
      <c r="AF946" s="51" t="str">
        <f t="shared" si="103"/>
        <v/>
      </c>
      <c r="AG946" s="15" t="str">
        <f t="shared" si="104"/>
        <v/>
      </c>
    </row>
    <row r="947" spans="1:33" x14ac:dyDescent="0.25">
      <c r="A947" s="13" t="str">
        <f>IF(Ansøgning!A952="","",Ansøgning!A952)</f>
        <v/>
      </c>
      <c r="B947" s="13" t="str">
        <f>IF(Ansøgning!B952="","",Ansøgning!B952)</f>
        <v/>
      </c>
      <c r="C947" s="13" t="str">
        <f>IF(Ansøgning!C952="","",Ansøgning!C952)</f>
        <v/>
      </c>
      <c r="D947" s="13" t="str">
        <f>IF(Ansøgning!D952="","",Ansøgning!D952)</f>
        <v/>
      </c>
      <c r="E947" s="14" t="str">
        <f>IF(Ansøgning!E952="","",Ansøgning!E952)</f>
        <v/>
      </c>
      <c r="F947" s="16"/>
      <c r="G947" s="14" t="str">
        <f>IF(Ansøgning!F952="","",Ansøgning!F952)</f>
        <v/>
      </c>
      <c r="H947" s="16"/>
      <c r="I947" s="72" t="str">
        <f>IF(OR(F947="",H947=""),"",NETWORKDAYS(F947,H947,Lister!$D$7:$D$13))</f>
        <v/>
      </c>
      <c r="J947" s="53" t="str">
        <f>IF(Ansøgning!H952="","",Ansøgning!H952)</f>
        <v/>
      </c>
      <c r="K947" s="32" t="str">
        <f t="shared" si="98"/>
        <v/>
      </c>
      <c r="L947" s="31" t="str">
        <f>IF(Ansøgning!J952="","",Ansøgning!J952)</f>
        <v/>
      </c>
      <c r="M947" s="18"/>
      <c r="N947" s="31" t="str">
        <f>IF(Ansøgning!K952="","",Ansøgning!K952)</f>
        <v/>
      </c>
      <c r="O947" s="18"/>
      <c r="P947" s="15" t="str">
        <f>IF(Ansøgning!L952="","",Ansøgning!L952)</f>
        <v/>
      </c>
      <c r="Q947" s="46" t="str">
        <f t="shared" si="99"/>
        <v/>
      </c>
      <c r="R947" s="46"/>
      <c r="S947" s="101" t="str">
        <f>IF(Ansøgning!M952="","",Ansøgning!M952)</f>
        <v/>
      </c>
      <c r="T947" s="31" t="str">
        <f t="shared" si="100"/>
        <v/>
      </c>
      <c r="U947" s="102" t="str">
        <f>IF(Ansøgning!O952="","",Ansøgning!O952)</f>
        <v/>
      </c>
      <c r="V947" s="20"/>
      <c r="W947" s="102" t="str">
        <f>IF(Ansøgning!P952="","",Ansøgning!P952)</f>
        <v/>
      </c>
      <c r="X947" s="20"/>
      <c r="Y947" s="31" t="str">
        <f>IF(Ansøgning!Q952="","",Ansøgning!Q952)</f>
        <v/>
      </c>
      <c r="Z947" s="46" t="str">
        <f>IFERROR(MAX(IF(OR(V947="",X947=""),"",IF(AND(AND(MONTH(F947)&gt;=7,MONTH(F947)&lt;8),AND(MONTH(H947)&gt;=7,MONTH(H947)&lt;8)),(NETWORKDAYS(F947,H947,Lister!$D$7:$D$13)-V947)*T947/NETWORKDAYS(Lister!$D$19,Lister!$E$19,Lister!$D$7:$D$13),IF(AND(AND(MONTH(F947)&gt;=7,MONTH(F947)&lt;8),MONTH(H947)&gt;7),(NETWORKDAYS(F947,Lister!$E$19,Lister!$D$7:$D$13)-V947)*T947/NETWORKDAYS(Lister!$D$19,Lister!$E$19,Lister!$D$7:$D$13),IF(MONTH(F947)&gt;7,0)))),0),"")</f>
        <v/>
      </c>
      <c r="AA947" s="31" t="str">
        <f>IF(Ansøgning!R952="","",Ansøgning!R952)</f>
        <v/>
      </c>
      <c r="AB947" s="46" t="str">
        <f>IFERROR(MAX(IF(OR(V947="",X947=""),"",IF(AND(AND(MONTH(F947)&gt;=8,MONTH(F947)&lt;9),AND(MONTH(H947)&gt;=8,MONTH(H947)&lt;9)),(NETWORKDAYS(F947,H947,Lister!$D$7:$D$13)-X947)*T947/NETWORKDAYS(Lister!$D$20,Lister!$E$20,Lister!$D$7:$D$13),IF(AND(MONTH(F947)=7,MONTH(H947)=8),(NETWORKDAYS(Lister!$D$20,H947,Lister!$D$7:$D$13)-X947)*T947/NETWORKDAYS(Lister!$D$20,Lister!$E$20,Lister!$D$7:$D$13),IF(AND(MONTH(F947)=7,MONTH(H947)=7),0)))),0),"")</f>
        <v/>
      </c>
      <c r="AC947" s="15" t="str">
        <f>IF(Ansøgning!U952="","",Ansøgning!U952)</f>
        <v/>
      </c>
      <c r="AD947" s="31" t="str">
        <f t="shared" si="101"/>
        <v/>
      </c>
      <c r="AE947" s="31" t="str">
        <f t="shared" si="102"/>
        <v/>
      </c>
      <c r="AF947" s="51" t="str">
        <f t="shared" si="103"/>
        <v/>
      </c>
      <c r="AG947" s="15" t="str">
        <f t="shared" si="104"/>
        <v/>
      </c>
    </row>
    <row r="948" spans="1:33" x14ac:dyDescent="0.25">
      <c r="A948" s="13" t="str">
        <f>IF(Ansøgning!A953="","",Ansøgning!A953)</f>
        <v/>
      </c>
      <c r="B948" s="13" t="str">
        <f>IF(Ansøgning!B953="","",Ansøgning!B953)</f>
        <v/>
      </c>
      <c r="C948" s="13" t="str">
        <f>IF(Ansøgning!C953="","",Ansøgning!C953)</f>
        <v/>
      </c>
      <c r="D948" s="13" t="str">
        <f>IF(Ansøgning!D953="","",Ansøgning!D953)</f>
        <v/>
      </c>
      <c r="E948" s="14" t="str">
        <f>IF(Ansøgning!E953="","",Ansøgning!E953)</f>
        <v/>
      </c>
      <c r="F948" s="16"/>
      <c r="G948" s="14" t="str">
        <f>IF(Ansøgning!F953="","",Ansøgning!F953)</f>
        <v/>
      </c>
      <c r="H948" s="16"/>
      <c r="I948" s="72" t="str">
        <f>IF(OR(F948="",H948=""),"",NETWORKDAYS(F948,H948,Lister!$D$7:$D$13))</f>
        <v/>
      </c>
      <c r="J948" s="53" t="str">
        <f>IF(Ansøgning!H953="","",Ansøgning!H953)</f>
        <v/>
      </c>
      <c r="K948" s="32" t="str">
        <f t="shared" si="98"/>
        <v/>
      </c>
      <c r="L948" s="31" t="str">
        <f>IF(Ansøgning!J953="","",Ansøgning!J953)</f>
        <v/>
      </c>
      <c r="M948" s="18"/>
      <c r="N948" s="31" t="str">
        <f>IF(Ansøgning!K953="","",Ansøgning!K953)</f>
        <v/>
      </c>
      <c r="O948" s="18"/>
      <c r="P948" s="15" t="str">
        <f>IF(Ansøgning!L953="","",Ansøgning!L953)</f>
        <v/>
      </c>
      <c r="Q948" s="46" t="str">
        <f t="shared" si="99"/>
        <v/>
      </c>
      <c r="R948" s="46"/>
      <c r="S948" s="101" t="str">
        <f>IF(Ansøgning!M953="","",Ansøgning!M953)</f>
        <v/>
      </c>
      <c r="T948" s="31" t="str">
        <f t="shared" si="100"/>
        <v/>
      </c>
      <c r="U948" s="102" t="str">
        <f>IF(Ansøgning!O953="","",Ansøgning!O953)</f>
        <v/>
      </c>
      <c r="V948" s="20"/>
      <c r="W948" s="102" t="str">
        <f>IF(Ansøgning!P953="","",Ansøgning!P953)</f>
        <v/>
      </c>
      <c r="X948" s="20"/>
      <c r="Y948" s="31" t="str">
        <f>IF(Ansøgning!Q953="","",Ansøgning!Q953)</f>
        <v/>
      </c>
      <c r="Z948" s="46" t="str">
        <f>IFERROR(MAX(IF(OR(V948="",X948=""),"",IF(AND(AND(MONTH(F948)&gt;=7,MONTH(F948)&lt;8),AND(MONTH(H948)&gt;=7,MONTH(H948)&lt;8)),(NETWORKDAYS(F948,H948,Lister!$D$7:$D$13)-V948)*T948/NETWORKDAYS(Lister!$D$19,Lister!$E$19,Lister!$D$7:$D$13),IF(AND(AND(MONTH(F948)&gt;=7,MONTH(F948)&lt;8),MONTH(H948)&gt;7),(NETWORKDAYS(F948,Lister!$E$19,Lister!$D$7:$D$13)-V948)*T948/NETWORKDAYS(Lister!$D$19,Lister!$E$19,Lister!$D$7:$D$13),IF(MONTH(F948)&gt;7,0)))),0),"")</f>
        <v/>
      </c>
      <c r="AA948" s="31" t="str">
        <f>IF(Ansøgning!R953="","",Ansøgning!R953)</f>
        <v/>
      </c>
      <c r="AB948" s="46" t="str">
        <f>IFERROR(MAX(IF(OR(V948="",X948=""),"",IF(AND(AND(MONTH(F948)&gt;=8,MONTH(F948)&lt;9),AND(MONTH(H948)&gt;=8,MONTH(H948)&lt;9)),(NETWORKDAYS(F948,H948,Lister!$D$7:$D$13)-X948)*T948/NETWORKDAYS(Lister!$D$20,Lister!$E$20,Lister!$D$7:$D$13),IF(AND(MONTH(F948)=7,MONTH(H948)=8),(NETWORKDAYS(Lister!$D$20,H948,Lister!$D$7:$D$13)-X948)*T948/NETWORKDAYS(Lister!$D$20,Lister!$E$20,Lister!$D$7:$D$13),IF(AND(MONTH(F948)=7,MONTH(H948)=7),0)))),0),"")</f>
        <v/>
      </c>
      <c r="AC948" s="15" t="str">
        <f>IF(Ansøgning!U953="","",Ansøgning!U953)</f>
        <v/>
      </c>
      <c r="AD948" s="31" t="str">
        <f t="shared" si="101"/>
        <v/>
      </c>
      <c r="AE948" s="31" t="str">
        <f t="shared" si="102"/>
        <v/>
      </c>
      <c r="AF948" s="51" t="str">
        <f t="shared" si="103"/>
        <v/>
      </c>
      <c r="AG948" s="15" t="str">
        <f t="shared" si="104"/>
        <v/>
      </c>
    </row>
    <row r="949" spans="1:33" x14ac:dyDescent="0.25">
      <c r="A949" s="13" t="str">
        <f>IF(Ansøgning!A954="","",Ansøgning!A954)</f>
        <v/>
      </c>
      <c r="B949" s="13" t="str">
        <f>IF(Ansøgning!B954="","",Ansøgning!B954)</f>
        <v/>
      </c>
      <c r="C949" s="13" t="str">
        <f>IF(Ansøgning!C954="","",Ansøgning!C954)</f>
        <v/>
      </c>
      <c r="D949" s="13" t="str">
        <f>IF(Ansøgning!D954="","",Ansøgning!D954)</f>
        <v/>
      </c>
      <c r="E949" s="14" t="str">
        <f>IF(Ansøgning!E954="","",Ansøgning!E954)</f>
        <v/>
      </c>
      <c r="F949" s="16"/>
      <c r="G949" s="14" t="str">
        <f>IF(Ansøgning!F954="","",Ansøgning!F954)</f>
        <v/>
      </c>
      <c r="H949" s="16"/>
      <c r="I949" s="72" t="str">
        <f>IF(OR(F949="",H949=""),"",NETWORKDAYS(F949,H949,Lister!$D$7:$D$13))</f>
        <v/>
      </c>
      <c r="J949" s="53" t="str">
        <f>IF(Ansøgning!H954="","",Ansøgning!H954)</f>
        <v/>
      </c>
      <c r="K949" s="32" t="str">
        <f t="shared" si="98"/>
        <v/>
      </c>
      <c r="L949" s="31" t="str">
        <f>IF(Ansøgning!J954="","",Ansøgning!J954)</f>
        <v/>
      </c>
      <c r="M949" s="18"/>
      <c r="N949" s="31" t="str">
        <f>IF(Ansøgning!K954="","",Ansøgning!K954)</f>
        <v/>
      </c>
      <c r="O949" s="18"/>
      <c r="P949" s="15" t="str">
        <f>IF(Ansøgning!L954="","",Ansøgning!L954)</f>
        <v/>
      </c>
      <c r="Q949" s="46" t="str">
        <f t="shared" si="99"/>
        <v/>
      </c>
      <c r="R949" s="46"/>
      <c r="S949" s="101" t="str">
        <f>IF(Ansøgning!M954="","",Ansøgning!M954)</f>
        <v/>
      </c>
      <c r="T949" s="31" t="str">
        <f t="shared" si="100"/>
        <v/>
      </c>
      <c r="U949" s="102" t="str">
        <f>IF(Ansøgning!O954="","",Ansøgning!O954)</f>
        <v/>
      </c>
      <c r="V949" s="20"/>
      <c r="W949" s="102" t="str">
        <f>IF(Ansøgning!P954="","",Ansøgning!P954)</f>
        <v/>
      </c>
      <c r="X949" s="20"/>
      <c r="Y949" s="31" t="str">
        <f>IF(Ansøgning!Q954="","",Ansøgning!Q954)</f>
        <v/>
      </c>
      <c r="Z949" s="46" t="str">
        <f>IFERROR(MAX(IF(OR(V949="",X949=""),"",IF(AND(AND(MONTH(F949)&gt;=7,MONTH(F949)&lt;8),AND(MONTH(H949)&gt;=7,MONTH(H949)&lt;8)),(NETWORKDAYS(F949,H949,Lister!$D$7:$D$13)-V949)*T949/NETWORKDAYS(Lister!$D$19,Lister!$E$19,Lister!$D$7:$D$13),IF(AND(AND(MONTH(F949)&gt;=7,MONTH(F949)&lt;8),MONTH(H949)&gt;7),(NETWORKDAYS(F949,Lister!$E$19,Lister!$D$7:$D$13)-V949)*T949/NETWORKDAYS(Lister!$D$19,Lister!$E$19,Lister!$D$7:$D$13),IF(MONTH(F949)&gt;7,0)))),0),"")</f>
        <v/>
      </c>
      <c r="AA949" s="31" t="str">
        <f>IF(Ansøgning!R954="","",Ansøgning!R954)</f>
        <v/>
      </c>
      <c r="AB949" s="46" t="str">
        <f>IFERROR(MAX(IF(OR(V949="",X949=""),"",IF(AND(AND(MONTH(F949)&gt;=8,MONTH(F949)&lt;9),AND(MONTH(H949)&gt;=8,MONTH(H949)&lt;9)),(NETWORKDAYS(F949,H949,Lister!$D$7:$D$13)-X949)*T949/NETWORKDAYS(Lister!$D$20,Lister!$E$20,Lister!$D$7:$D$13),IF(AND(MONTH(F949)=7,MONTH(H949)=8),(NETWORKDAYS(Lister!$D$20,H949,Lister!$D$7:$D$13)-X949)*T949/NETWORKDAYS(Lister!$D$20,Lister!$E$20,Lister!$D$7:$D$13),IF(AND(MONTH(F949)=7,MONTH(H949)=7),0)))),0),"")</f>
        <v/>
      </c>
      <c r="AC949" s="15" t="str">
        <f>IF(Ansøgning!U954="","",Ansøgning!U954)</f>
        <v/>
      </c>
      <c r="AD949" s="31" t="str">
        <f t="shared" si="101"/>
        <v/>
      </c>
      <c r="AE949" s="31" t="str">
        <f t="shared" si="102"/>
        <v/>
      </c>
      <c r="AF949" s="51" t="str">
        <f t="shared" si="103"/>
        <v/>
      </c>
      <c r="AG949" s="15" t="str">
        <f t="shared" si="104"/>
        <v/>
      </c>
    </row>
    <row r="950" spans="1:33" x14ac:dyDescent="0.25">
      <c r="A950" s="13" t="str">
        <f>IF(Ansøgning!A955="","",Ansøgning!A955)</f>
        <v/>
      </c>
      <c r="B950" s="13" t="str">
        <f>IF(Ansøgning!B955="","",Ansøgning!B955)</f>
        <v/>
      </c>
      <c r="C950" s="13" t="str">
        <f>IF(Ansøgning!C955="","",Ansøgning!C955)</f>
        <v/>
      </c>
      <c r="D950" s="13" t="str">
        <f>IF(Ansøgning!D955="","",Ansøgning!D955)</f>
        <v/>
      </c>
      <c r="E950" s="14" t="str">
        <f>IF(Ansøgning!E955="","",Ansøgning!E955)</f>
        <v/>
      </c>
      <c r="F950" s="16"/>
      <c r="G950" s="14" t="str">
        <f>IF(Ansøgning!F955="","",Ansøgning!F955)</f>
        <v/>
      </c>
      <c r="H950" s="16"/>
      <c r="I950" s="72" t="str">
        <f>IF(OR(F950="",H950=""),"",NETWORKDAYS(F950,H950,Lister!$D$7:$D$13))</f>
        <v/>
      </c>
      <c r="J950" s="53" t="str">
        <f>IF(Ansøgning!H955="","",Ansøgning!H955)</f>
        <v/>
      </c>
      <c r="K950" s="32" t="str">
        <f t="shared" si="98"/>
        <v/>
      </c>
      <c r="L950" s="31" t="str">
        <f>IF(Ansøgning!J955="","",Ansøgning!J955)</f>
        <v/>
      </c>
      <c r="M950" s="18"/>
      <c r="N950" s="31" t="str">
        <f>IF(Ansøgning!K955="","",Ansøgning!K955)</f>
        <v/>
      </c>
      <c r="O950" s="18"/>
      <c r="P950" s="15" t="str">
        <f>IF(Ansøgning!L955="","",Ansøgning!L955)</f>
        <v/>
      </c>
      <c r="Q950" s="46" t="str">
        <f t="shared" si="99"/>
        <v/>
      </c>
      <c r="R950" s="46"/>
      <c r="S950" s="101" t="str">
        <f>IF(Ansøgning!M955="","",Ansøgning!M955)</f>
        <v/>
      </c>
      <c r="T950" s="31" t="str">
        <f t="shared" si="100"/>
        <v/>
      </c>
      <c r="U950" s="102" t="str">
        <f>IF(Ansøgning!O955="","",Ansøgning!O955)</f>
        <v/>
      </c>
      <c r="V950" s="20"/>
      <c r="W950" s="102" t="str">
        <f>IF(Ansøgning!P955="","",Ansøgning!P955)</f>
        <v/>
      </c>
      <c r="X950" s="20"/>
      <c r="Y950" s="31" t="str">
        <f>IF(Ansøgning!Q955="","",Ansøgning!Q955)</f>
        <v/>
      </c>
      <c r="Z950" s="46" t="str">
        <f>IFERROR(MAX(IF(OR(V950="",X950=""),"",IF(AND(AND(MONTH(F950)&gt;=7,MONTH(F950)&lt;8),AND(MONTH(H950)&gt;=7,MONTH(H950)&lt;8)),(NETWORKDAYS(F950,H950,Lister!$D$7:$D$13)-V950)*T950/NETWORKDAYS(Lister!$D$19,Lister!$E$19,Lister!$D$7:$D$13),IF(AND(AND(MONTH(F950)&gt;=7,MONTH(F950)&lt;8),MONTH(H950)&gt;7),(NETWORKDAYS(F950,Lister!$E$19,Lister!$D$7:$D$13)-V950)*T950/NETWORKDAYS(Lister!$D$19,Lister!$E$19,Lister!$D$7:$D$13),IF(MONTH(F950)&gt;7,0)))),0),"")</f>
        <v/>
      </c>
      <c r="AA950" s="31" t="str">
        <f>IF(Ansøgning!R955="","",Ansøgning!R955)</f>
        <v/>
      </c>
      <c r="AB950" s="46" t="str">
        <f>IFERROR(MAX(IF(OR(V950="",X950=""),"",IF(AND(AND(MONTH(F950)&gt;=8,MONTH(F950)&lt;9),AND(MONTH(H950)&gt;=8,MONTH(H950)&lt;9)),(NETWORKDAYS(F950,H950,Lister!$D$7:$D$13)-X950)*T950/NETWORKDAYS(Lister!$D$20,Lister!$E$20,Lister!$D$7:$D$13),IF(AND(MONTH(F950)=7,MONTH(H950)=8),(NETWORKDAYS(Lister!$D$20,H950,Lister!$D$7:$D$13)-X950)*T950/NETWORKDAYS(Lister!$D$20,Lister!$E$20,Lister!$D$7:$D$13),IF(AND(MONTH(F950)=7,MONTH(H950)=7),0)))),0),"")</f>
        <v/>
      </c>
      <c r="AC950" s="15" t="str">
        <f>IF(Ansøgning!U955="","",Ansøgning!U955)</f>
        <v/>
      </c>
      <c r="AD950" s="31" t="str">
        <f t="shared" si="101"/>
        <v/>
      </c>
      <c r="AE950" s="31" t="str">
        <f t="shared" si="102"/>
        <v/>
      </c>
      <c r="AF950" s="51" t="str">
        <f t="shared" si="103"/>
        <v/>
      </c>
      <c r="AG950" s="15" t="str">
        <f t="shared" si="104"/>
        <v/>
      </c>
    </row>
    <row r="951" spans="1:33" x14ac:dyDescent="0.25">
      <c r="A951" s="13" t="str">
        <f>IF(Ansøgning!A956="","",Ansøgning!A956)</f>
        <v/>
      </c>
      <c r="B951" s="13" t="str">
        <f>IF(Ansøgning!B956="","",Ansøgning!B956)</f>
        <v/>
      </c>
      <c r="C951" s="13" t="str">
        <f>IF(Ansøgning!C956="","",Ansøgning!C956)</f>
        <v/>
      </c>
      <c r="D951" s="13" t="str">
        <f>IF(Ansøgning!D956="","",Ansøgning!D956)</f>
        <v/>
      </c>
      <c r="E951" s="14" t="str">
        <f>IF(Ansøgning!E956="","",Ansøgning!E956)</f>
        <v/>
      </c>
      <c r="F951" s="16"/>
      <c r="G951" s="14" t="str">
        <f>IF(Ansøgning!F956="","",Ansøgning!F956)</f>
        <v/>
      </c>
      <c r="H951" s="16"/>
      <c r="I951" s="72" t="str">
        <f>IF(OR(F951="",H951=""),"",NETWORKDAYS(F951,H951,Lister!$D$7:$D$13))</f>
        <v/>
      </c>
      <c r="J951" s="53" t="str">
        <f>IF(Ansøgning!H956="","",Ansøgning!H956)</f>
        <v/>
      </c>
      <c r="K951" s="32" t="str">
        <f t="shared" si="98"/>
        <v/>
      </c>
      <c r="L951" s="31" t="str">
        <f>IF(Ansøgning!J956="","",Ansøgning!J956)</f>
        <v/>
      </c>
      <c r="M951" s="18"/>
      <c r="N951" s="31" t="str">
        <f>IF(Ansøgning!K956="","",Ansøgning!K956)</f>
        <v/>
      </c>
      <c r="O951" s="18"/>
      <c r="P951" s="15" t="str">
        <f>IF(Ansøgning!L956="","",Ansøgning!L956)</f>
        <v/>
      </c>
      <c r="Q951" s="46" t="str">
        <f t="shared" si="99"/>
        <v/>
      </c>
      <c r="R951" s="46"/>
      <c r="S951" s="101" t="str">
        <f>IF(Ansøgning!M956="","",Ansøgning!M956)</f>
        <v/>
      </c>
      <c r="T951" s="31" t="str">
        <f t="shared" si="100"/>
        <v/>
      </c>
      <c r="U951" s="102" t="str">
        <f>IF(Ansøgning!O956="","",Ansøgning!O956)</f>
        <v/>
      </c>
      <c r="V951" s="20"/>
      <c r="W951" s="102" t="str">
        <f>IF(Ansøgning!P956="","",Ansøgning!P956)</f>
        <v/>
      </c>
      <c r="X951" s="20"/>
      <c r="Y951" s="31" t="str">
        <f>IF(Ansøgning!Q956="","",Ansøgning!Q956)</f>
        <v/>
      </c>
      <c r="Z951" s="46" t="str">
        <f>IFERROR(MAX(IF(OR(V951="",X951=""),"",IF(AND(AND(MONTH(F951)&gt;=7,MONTH(F951)&lt;8),AND(MONTH(H951)&gt;=7,MONTH(H951)&lt;8)),(NETWORKDAYS(F951,H951,Lister!$D$7:$D$13)-V951)*T951/NETWORKDAYS(Lister!$D$19,Lister!$E$19,Lister!$D$7:$D$13),IF(AND(AND(MONTH(F951)&gt;=7,MONTH(F951)&lt;8),MONTH(H951)&gt;7),(NETWORKDAYS(F951,Lister!$E$19,Lister!$D$7:$D$13)-V951)*T951/NETWORKDAYS(Lister!$D$19,Lister!$E$19,Lister!$D$7:$D$13),IF(MONTH(F951)&gt;7,0)))),0),"")</f>
        <v/>
      </c>
      <c r="AA951" s="31" t="str">
        <f>IF(Ansøgning!R956="","",Ansøgning!R956)</f>
        <v/>
      </c>
      <c r="AB951" s="46" t="str">
        <f>IFERROR(MAX(IF(OR(V951="",X951=""),"",IF(AND(AND(MONTH(F951)&gt;=8,MONTH(F951)&lt;9),AND(MONTH(H951)&gt;=8,MONTH(H951)&lt;9)),(NETWORKDAYS(F951,H951,Lister!$D$7:$D$13)-X951)*T951/NETWORKDAYS(Lister!$D$20,Lister!$E$20,Lister!$D$7:$D$13),IF(AND(MONTH(F951)=7,MONTH(H951)=8),(NETWORKDAYS(Lister!$D$20,H951,Lister!$D$7:$D$13)-X951)*T951/NETWORKDAYS(Lister!$D$20,Lister!$E$20,Lister!$D$7:$D$13),IF(AND(MONTH(F951)=7,MONTH(H951)=7),0)))),0),"")</f>
        <v/>
      </c>
      <c r="AC951" s="15" t="str">
        <f>IF(Ansøgning!U956="","",Ansøgning!U956)</f>
        <v/>
      </c>
      <c r="AD951" s="31" t="str">
        <f t="shared" si="101"/>
        <v/>
      </c>
      <c r="AE951" s="31" t="str">
        <f t="shared" si="102"/>
        <v/>
      </c>
      <c r="AF951" s="51" t="str">
        <f t="shared" si="103"/>
        <v/>
      </c>
      <c r="AG951" s="15" t="str">
        <f t="shared" si="104"/>
        <v/>
      </c>
    </row>
    <row r="952" spans="1:33" x14ac:dyDescent="0.25">
      <c r="A952" s="13" t="str">
        <f>IF(Ansøgning!A957="","",Ansøgning!A957)</f>
        <v/>
      </c>
      <c r="B952" s="13" t="str">
        <f>IF(Ansøgning!B957="","",Ansøgning!B957)</f>
        <v/>
      </c>
      <c r="C952" s="13" t="str">
        <f>IF(Ansøgning!C957="","",Ansøgning!C957)</f>
        <v/>
      </c>
      <c r="D952" s="13" t="str">
        <f>IF(Ansøgning!D957="","",Ansøgning!D957)</f>
        <v/>
      </c>
      <c r="E952" s="14" t="str">
        <f>IF(Ansøgning!E957="","",Ansøgning!E957)</f>
        <v/>
      </c>
      <c r="F952" s="16"/>
      <c r="G952" s="14" t="str">
        <f>IF(Ansøgning!F957="","",Ansøgning!F957)</f>
        <v/>
      </c>
      <c r="H952" s="16"/>
      <c r="I952" s="72" t="str">
        <f>IF(OR(F952="",H952=""),"",NETWORKDAYS(F952,H952,Lister!$D$7:$D$13))</f>
        <v/>
      </c>
      <c r="J952" s="53" t="str">
        <f>IF(Ansøgning!H957="","",Ansøgning!H957)</f>
        <v/>
      </c>
      <c r="K952" s="32" t="str">
        <f t="shared" si="98"/>
        <v/>
      </c>
      <c r="L952" s="31" t="str">
        <f>IF(Ansøgning!J957="","",Ansøgning!J957)</f>
        <v/>
      </c>
      <c r="M952" s="18"/>
      <c r="N952" s="31" t="str">
        <f>IF(Ansøgning!K957="","",Ansøgning!K957)</f>
        <v/>
      </c>
      <c r="O952" s="18"/>
      <c r="P952" s="15" t="str">
        <f>IF(Ansøgning!L957="","",Ansøgning!L957)</f>
        <v/>
      </c>
      <c r="Q952" s="46" t="str">
        <f t="shared" si="99"/>
        <v/>
      </c>
      <c r="R952" s="46"/>
      <c r="S952" s="101" t="str">
        <f>IF(Ansøgning!M957="","",Ansøgning!M957)</f>
        <v/>
      </c>
      <c r="T952" s="31" t="str">
        <f t="shared" si="100"/>
        <v/>
      </c>
      <c r="U952" s="102" t="str">
        <f>IF(Ansøgning!O957="","",Ansøgning!O957)</f>
        <v/>
      </c>
      <c r="V952" s="20"/>
      <c r="W952" s="102" t="str">
        <f>IF(Ansøgning!P957="","",Ansøgning!P957)</f>
        <v/>
      </c>
      <c r="X952" s="20"/>
      <c r="Y952" s="31" t="str">
        <f>IF(Ansøgning!Q957="","",Ansøgning!Q957)</f>
        <v/>
      </c>
      <c r="Z952" s="46" t="str">
        <f>IFERROR(MAX(IF(OR(V952="",X952=""),"",IF(AND(AND(MONTH(F952)&gt;=7,MONTH(F952)&lt;8),AND(MONTH(H952)&gt;=7,MONTH(H952)&lt;8)),(NETWORKDAYS(F952,H952,Lister!$D$7:$D$13)-V952)*T952/NETWORKDAYS(Lister!$D$19,Lister!$E$19,Lister!$D$7:$D$13),IF(AND(AND(MONTH(F952)&gt;=7,MONTH(F952)&lt;8),MONTH(H952)&gt;7),(NETWORKDAYS(F952,Lister!$E$19,Lister!$D$7:$D$13)-V952)*T952/NETWORKDAYS(Lister!$D$19,Lister!$E$19,Lister!$D$7:$D$13),IF(MONTH(F952)&gt;7,0)))),0),"")</f>
        <v/>
      </c>
      <c r="AA952" s="31" t="str">
        <f>IF(Ansøgning!R957="","",Ansøgning!R957)</f>
        <v/>
      </c>
      <c r="AB952" s="46" t="str">
        <f>IFERROR(MAX(IF(OR(V952="",X952=""),"",IF(AND(AND(MONTH(F952)&gt;=8,MONTH(F952)&lt;9),AND(MONTH(H952)&gt;=8,MONTH(H952)&lt;9)),(NETWORKDAYS(F952,H952,Lister!$D$7:$D$13)-X952)*T952/NETWORKDAYS(Lister!$D$20,Lister!$E$20,Lister!$D$7:$D$13),IF(AND(MONTH(F952)=7,MONTH(H952)=8),(NETWORKDAYS(Lister!$D$20,H952,Lister!$D$7:$D$13)-X952)*T952/NETWORKDAYS(Lister!$D$20,Lister!$E$20,Lister!$D$7:$D$13),IF(AND(MONTH(F952)=7,MONTH(H952)=7),0)))),0),"")</f>
        <v/>
      </c>
      <c r="AC952" s="15" t="str">
        <f>IF(Ansøgning!U957="","",Ansøgning!U957)</f>
        <v/>
      </c>
      <c r="AD952" s="31" t="str">
        <f t="shared" si="101"/>
        <v/>
      </c>
      <c r="AE952" s="31" t="str">
        <f t="shared" si="102"/>
        <v/>
      </c>
      <c r="AF952" s="51" t="str">
        <f t="shared" si="103"/>
        <v/>
      </c>
      <c r="AG952" s="15" t="str">
        <f t="shared" si="104"/>
        <v/>
      </c>
    </row>
    <row r="953" spans="1:33" x14ac:dyDescent="0.25">
      <c r="A953" s="13" t="str">
        <f>IF(Ansøgning!A958="","",Ansøgning!A958)</f>
        <v/>
      </c>
      <c r="B953" s="13" t="str">
        <f>IF(Ansøgning!B958="","",Ansøgning!B958)</f>
        <v/>
      </c>
      <c r="C953" s="13" t="str">
        <f>IF(Ansøgning!C958="","",Ansøgning!C958)</f>
        <v/>
      </c>
      <c r="D953" s="13" t="str">
        <f>IF(Ansøgning!D958="","",Ansøgning!D958)</f>
        <v/>
      </c>
      <c r="E953" s="14" t="str">
        <f>IF(Ansøgning!E958="","",Ansøgning!E958)</f>
        <v/>
      </c>
      <c r="F953" s="16"/>
      <c r="G953" s="14" t="str">
        <f>IF(Ansøgning!F958="","",Ansøgning!F958)</f>
        <v/>
      </c>
      <c r="H953" s="16"/>
      <c r="I953" s="72" t="str">
        <f>IF(OR(F953="",H953=""),"",NETWORKDAYS(F953,H953,Lister!$D$7:$D$13))</f>
        <v/>
      </c>
      <c r="J953" s="53" t="str">
        <f>IF(Ansøgning!H958="","",Ansøgning!H958)</f>
        <v/>
      </c>
      <c r="K953" s="32" t="str">
        <f t="shared" si="98"/>
        <v/>
      </c>
      <c r="L953" s="31" t="str">
        <f>IF(Ansøgning!J958="","",Ansøgning!J958)</f>
        <v/>
      </c>
      <c r="M953" s="18"/>
      <c r="N953" s="31" t="str">
        <f>IF(Ansøgning!K958="","",Ansøgning!K958)</f>
        <v/>
      </c>
      <c r="O953" s="18"/>
      <c r="P953" s="15" t="str">
        <f>IF(Ansøgning!L958="","",Ansøgning!L958)</f>
        <v/>
      </c>
      <c r="Q953" s="46" t="str">
        <f t="shared" si="99"/>
        <v/>
      </c>
      <c r="R953" s="46"/>
      <c r="S953" s="101" t="str">
        <f>IF(Ansøgning!M958="","",Ansøgning!M958)</f>
        <v/>
      </c>
      <c r="T953" s="31" t="str">
        <f t="shared" si="100"/>
        <v/>
      </c>
      <c r="U953" s="102" t="str">
        <f>IF(Ansøgning!O958="","",Ansøgning!O958)</f>
        <v/>
      </c>
      <c r="V953" s="20"/>
      <c r="W953" s="102" t="str">
        <f>IF(Ansøgning!P958="","",Ansøgning!P958)</f>
        <v/>
      </c>
      <c r="X953" s="20"/>
      <c r="Y953" s="31" t="str">
        <f>IF(Ansøgning!Q958="","",Ansøgning!Q958)</f>
        <v/>
      </c>
      <c r="Z953" s="46" t="str">
        <f>IFERROR(MAX(IF(OR(V953="",X953=""),"",IF(AND(AND(MONTH(F953)&gt;=7,MONTH(F953)&lt;8),AND(MONTH(H953)&gt;=7,MONTH(H953)&lt;8)),(NETWORKDAYS(F953,H953,Lister!$D$7:$D$13)-V953)*T953/NETWORKDAYS(Lister!$D$19,Lister!$E$19,Lister!$D$7:$D$13),IF(AND(AND(MONTH(F953)&gt;=7,MONTH(F953)&lt;8),MONTH(H953)&gt;7),(NETWORKDAYS(F953,Lister!$E$19,Lister!$D$7:$D$13)-V953)*T953/NETWORKDAYS(Lister!$D$19,Lister!$E$19,Lister!$D$7:$D$13),IF(MONTH(F953)&gt;7,0)))),0),"")</f>
        <v/>
      </c>
      <c r="AA953" s="31" t="str">
        <f>IF(Ansøgning!R958="","",Ansøgning!R958)</f>
        <v/>
      </c>
      <c r="AB953" s="46" t="str">
        <f>IFERROR(MAX(IF(OR(V953="",X953=""),"",IF(AND(AND(MONTH(F953)&gt;=8,MONTH(F953)&lt;9),AND(MONTH(H953)&gt;=8,MONTH(H953)&lt;9)),(NETWORKDAYS(F953,H953,Lister!$D$7:$D$13)-X953)*T953/NETWORKDAYS(Lister!$D$20,Lister!$E$20,Lister!$D$7:$D$13),IF(AND(MONTH(F953)=7,MONTH(H953)=8),(NETWORKDAYS(Lister!$D$20,H953,Lister!$D$7:$D$13)-X953)*T953/NETWORKDAYS(Lister!$D$20,Lister!$E$20,Lister!$D$7:$D$13),IF(AND(MONTH(F953)=7,MONTH(H953)=7),0)))),0),"")</f>
        <v/>
      </c>
      <c r="AC953" s="15" t="str">
        <f>IF(Ansøgning!U958="","",Ansøgning!U958)</f>
        <v/>
      </c>
      <c r="AD953" s="31" t="str">
        <f t="shared" si="101"/>
        <v/>
      </c>
      <c r="AE953" s="31" t="str">
        <f t="shared" si="102"/>
        <v/>
      </c>
      <c r="AF953" s="51" t="str">
        <f t="shared" si="103"/>
        <v/>
      </c>
      <c r="AG953" s="15" t="str">
        <f t="shared" si="104"/>
        <v/>
      </c>
    </row>
    <row r="954" spans="1:33" x14ac:dyDescent="0.25">
      <c r="A954" s="13" t="str">
        <f>IF(Ansøgning!A959="","",Ansøgning!A959)</f>
        <v/>
      </c>
      <c r="B954" s="13" t="str">
        <f>IF(Ansøgning!B959="","",Ansøgning!B959)</f>
        <v/>
      </c>
      <c r="C954" s="13" t="str">
        <f>IF(Ansøgning!C959="","",Ansøgning!C959)</f>
        <v/>
      </c>
      <c r="D954" s="13" t="str">
        <f>IF(Ansøgning!D959="","",Ansøgning!D959)</f>
        <v/>
      </c>
      <c r="E954" s="14" t="str">
        <f>IF(Ansøgning!E959="","",Ansøgning!E959)</f>
        <v/>
      </c>
      <c r="F954" s="16"/>
      <c r="G954" s="14" t="str">
        <f>IF(Ansøgning!F959="","",Ansøgning!F959)</f>
        <v/>
      </c>
      <c r="H954" s="16"/>
      <c r="I954" s="72" t="str">
        <f>IF(OR(F954="",H954=""),"",NETWORKDAYS(F954,H954,Lister!$D$7:$D$13))</f>
        <v/>
      </c>
      <c r="J954" s="53" t="str">
        <f>IF(Ansøgning!H959="","",Ansøgning!H959)</f>
        <v/>
      </c>
      <c r="K954" s="32" t="str">
        <f t="shared" si="98"/>
        <v/>
      </c>
      <c r="L954" s="31" t="str">
        <f>IF(Ansøgning!J959="","",Ansøgning!J959)</f>
        <v/>
      </c>
      <c r="M954" s="18"/>
      <c r="N954" s="31" t="str">
        <f>IF(Ansøgning!K959="","",Ansøgning!K959)</f>
        <v/>
      </c>
      <c r="O954" s="18"/>
      <c r="P954" s="15" t="str">
        <f>IF(Ansøgning!L959="","",Ansøgning!L959)</f>
        <v/>
      </c>
      <c r="Q954" s="46" t="str">
        <f t="shared" si="99"/>
        <v/>
      </c>
      <c r="R954" s="46"/>
      <c r="S954" s="101" t="str">
        <f>IF(Ansøgning!M959="","",Ansøgning!M959)</f>
        <v/>
      </c>
      <c r="T954" s="31" t="str">
        <f t="shared" si="100"/>
        <v/>
      </c>
      <c r="U954" s="102" t="str">
        <f>IF(Ansøgning!O959="","",Ansøgning!O959)</f>
        <v/>
      </c>
      <c r="V954" s="20"/>
      <c r="W954" s="102" t="str">
        <f>IF(Ansøgning!P959="","",Ansøgning!P959)</f>
        <v/>
      </c>
      <c r="X954" s="20"/>
      <c r="Y954" s="31" t="str">
        <f>IF(Ansøgning!Q959="","",Ansøgning!Q959)</f>
        <v/>
      </c>
      <c r="Z954" s="46" t="str">
        <f>IFERROR(MAX(IF(OR(V954="",X954=""),"",IF(AND(AND(MONTH(F954)&gt;=7,MONTH(F954)&lt;8),AND(MONTH(H954)&gt;=7,MONTH(H954)&lt;8)),(NETWORKDAYS(F954,H954,Lister!$D$7:$D$13)-V954)*T954/NETWORKDAYS(Lister!$D$19,Lister!$E$19,Lister!$D$7:$D$13),IF(AND(AND(MONTH(F954)&gt;=7,MONTH(F954)&lt;8),MONTH(H954)&gt;7),(NETWORKDAYS(F954,Lister!$E$19,Lister!$D$7:$D$13)-V954)*T954/NETWORKDAYS(Lister!$D$19,Lister!$E$19,Lister!$D$7:$D$13),IF(MONTH(F954)&gt;7,0)))),0),"")</f>
        <v/>
      </c>
      <c r="AA954" s="31" t="str">
        <f>IF(Ansøgning!R959="","",Ansøgning!R959)</f>
        <v/>
      </c>
      <c r="AB954" s="46" t="str">
        <f>IFERROR(MAX(IF(OR(V954="",X954=""),"",IF(AND(AND(MONTH(F954)&gt;=8,MONTH(F954)&lt;9),AND(MONTH(H954)&gt;=8,MONTH(H954)&lt;9)),(NETWORKDAYS(F954,H954,Lister!$D$7:$D$13)-X954)*T954/NETWORKDAYS(Lister!$D$20,Lister!$E$20,Lister!$D$7:$D$13),IF(AND(MONTH(F954)=7,MONTH(H954)=8),(NETWORKDAYS(Lister!$D$20,H954,Lister!$D$7:$D$13)-X954)*T954/NETWORKDAYS(Lister!$D$20,Lister!$E$20,Lister!$D$7:$D$13),IF(AND(MONTH(F954)=7,MONTH(H954)=7),0)))),0),"")</f>
        <v/>
      </c>
      <c r="AC954" s="15" t="str">
        <f>IF(Ansøgning!U959="","",Ansøgning!U959)</f>
        <v/>
      </c>
      <c r="AD954" s="31" t="str">
        <f t="shared" si="101"/>
        <v/>
      </c>
      <c r="AE954" s="31" t="str">
        <f t="shared" si="102"/>
        <v/>
      </c>
      <c r="AF954" s="51" t="str">
        <f t="shared" si="103"/>
        <v/>
      </c>
      <c r="AG954" s="15" t="str">
        <f t="shared" si="104"/>
        <v/>
      </c>
    </row>
    <row r="955" spans="1:33" x14ac:dyDescent="0.25">
      <c r="A955" s="13" t="str">
        <f>IF(Ansøgning!A960="","",Ansøgning!A960)</f>
        <v/>
      </c>
      <c r="B955" s="13" t="str">
        <f>IF(Ansøgning!B960="","",Ansøgning!B960)</f>
        <v/>
      </c>
      <c r="C955" s="13" t="str">
        <f>IF(Ansøgning!C960="","",Ansøgning!C960)</f>
        <v/>
      </c>
      <c r="D955" s="13" t="str">
        <f>IF(Ansøgning!D960="","",Ansøgning!D960)</f>
        <v/>
      </c>
      <c r="E955" s="14" t="str">
        <f>IF(Ansøgning!E960="","",Ansøgning!E960)</f>
        <v/>
      </c>
      <c r="F955" s="16"/>
      <c r="G955" s="14" t="str">
        <f>IF(Ansøgning!F960="","",Ansøgning!F960)</f>
        <v/>
      </c>
      <c r="H955" s="16"/>
      <c r="I955" s="72" t="str">
        <f>IF(OR(F955="",H955=""),"",NETWORKDAYS(F955,H955,Lister!$D$7:$D$13))</f>
        <v/>
      </c>
      <c r="J955" s="53" t="str">
        <f>IF(Ansøgning!H960="","",Ansøgning!H960)</f>
        <v/>
      </c>
      <c r="K955" s="32" t="str">
        <f t="shared" si="98"/>
        <v/>
      </c>
      <c r="L955" s="31" t="str">
        <f>IF(Ansøgning!J960="","",Ansøgning!J960)</f>
        <v/>
      </c>
      <c r="M955" s="18"/>
      <c r="N955" s="31" t="str">
        <f>IF(Ansøgning!K960="","",Ansøgning!K960)</f>
        <v/>
      </c>
      <c r="O955" s="18"/>
      <c r="P955" s="15" t="str">
        <f>IF(Ansøgning!L960="","",Ansøgning!L960)</f>
        <v/>
      </c>
      <c r="Q955" s="46" t="str">
        <f t="shared" si="99"/>
        <v/>
      </c>
      <c r="R955" s="46"/>
      <c r="S955" s="101" t="str">
        <f>IF(Ansøgning!M960="","",Ansøgning!M960)</f>
        <v/>
      </c>
      <c r="T955" s="31" t="str">
        <f t="shared" si="100"/>
        <v/>
      </c>
      <c r="U955" s="102" t="str">
        <f>IF(Ansøgning!O960="","",Ansøgning!O960)</f>
        <v/>
      </c>
      <c r="V955" s="20"/>
      <c r="W955" s="102" t="str">
        <f>IF(Ansøgning!P960="","",Ansøgning!P960)</f>
        <v/>
      </c>
      <c r="X955" s="20"/>
      <c r="Y955" s="31" t="str">
        <f>IF(Ansøgning!Q960="","",Ansøgning!Q960)</f>
        <v/>
      </c>
      <c r="Z955" s="46" t="str">
        <f>IFERROR(MAX(IF(OR(V955="",X955=""),"",IF(AND(AND(MONTH(F955)&gt;=7,MONTH(F955)&lt;8),AND(MONTH(H955)&gt;=7,MONTH(H955)&lt;8)),(NETWORKDAYS(F955,H955,Lister!$D$7:$D$13)-V955)*T955/NETWORKDAYS(Lister!$D$19,Lister!$E$19,Lister!$D$7:$D$13),IF(AND(AND(MONTH(F955)&gt;=7,MONTH(F955)&lt;8),MONTH(H955)&gt;7),(NETWORKDAYS(F955,Lister!$E$19,Lister!$D$7:$D$13)-V955)*T955/NETWORKDAYS(Lister!$D$19,Lister!$E$19,Lister!$D$7:$D$13),IF(MONTH(F955)&gt;7,0)))),0),"")</f>
        <v/>
      </c>
      <c r="AA955" s="31" t="str">
        <f>IF(Ansøgning!R960="","",Ansøgning!R960)</f>
        <v/>
      </c>
      <c r="AB955" s="46" t="str">
        <f>IFERROR(MAX(IF(OR(V955="",X955=""),"",IF(AND(AND(MONTH(F955)&gt;=8,MONTH(F955)&lt;9),AND(MONTH(H955)&gt;=8,MONTH(H955)&lt;9)),(NETWORKDAYS(F955,H955,Lister!$D$7:$D$13)-X955)*T955/NETWORKDAYS(Lister!$D$20,Lister!$E$20,Lister!$D$7:$D$13),IF(AND(MONTH(F955)=7,MONTH(H955)=8),(NETWORKDAYS(Lister!$D$20,H955,Lister!$D$7:$D$13)-X955)*T955/NETWORKDAYS(Lister!$D$20,Lister!$E$20,Lister!$D$7:$D$13),IF(AND(MONTH(F955)=7,MONTH(H955)=7),0)))),0),"")</f>
        <v/>
      </c>
      <c r="AC955" s="15" t="str">
        <f>IF(Ansøgning!U960="","",Ansøgning!U960)</f>
        <v/>
      </c>
      <c r="AD955" s="31" t="str">
        <f t="shared" si="101"/>
        <v/>
      </c>
      <c r="AE955" s="31" t="str">
        <f t="shared" si="102"/>
        <v/>
      </c>
      <c r="AF955" s="51" t="str">
        <f t="shared" si="103"/>
        <v/>
      </c>
      <c r="AG955" s="15" t="str">
        <f t="shared" si="104"/>
        <v/>
      </c>
    </row>
    <row r="956" spans="1:33" x14ac:dyDescent="0.25">
      <c r="A956" s="13" t="str">
        <f>IF(Ansøgning!A961="","",Ansøgning!A961)</f>
        <v/>
      </c>
      <c r="B956" s="13" t="str">
        <f>IF(Ansøgning!B961="","",Ansøgning!B961)</f>
        <v/>
      </c>
      <c r="C956" s="13" t="str">
        <f>IF(Ansøgning!C961="","",Ansøgning!C961)</f>
        <v/>
      </c>
      <c r="D956" s="13" t="str">
        <f>IF(Ansøgning!D961="","",Ansøgning!D961)</f>
        <v/>
      </c>
      <c r="E956" s="14" t="str">
        <f>IF(Ansøgning!E961="","",Ansøgning!E961)</f>
        <v/>
      </c>
      <c r="F956" s="16"/>
      <c r="G956" s="14" t="str">
        <f>IF(Ansøgning!F961="","",Ansøgning!F961)</f>
        <v/>
      </c>
      <c r="H956" s="16"/>
      <c r="I956" s="72" t="str">
        <f>IF(OR(F956="",H956=""),"",NETWORKDAYS(F956,H956,Lister!$D$7:$D$13))</f>
        <v/>
      </c>
      <c r="J956" s="53" t="str">
        <f>IF(Ansøgning!H961="","",Ansøgning!H961)</f>
        <v/>
      </c>
      <c r="K956" s="32" t="str">
        <f t="shared" si="98"/>
        <v/>
      </c>
      <c r="L956" s="31" t="str">
        <f>IF(Ansøgning!J961="","",Ansøgning!J961)</f>
        <v/>
      </c>
      <c r="M956" s="18"/>
      <c r="N956" s="31" t="str">
        <f>IF(Ansøgning!K961="","",Ansøgning!K961)</f>
        <v/>
      </c>
      <c r="O956" s="18"/>
      <c r="P956" s="15" t="str">
        <f>IF(Ansøgning!L961="","",Ansøgning!L961)</f>
        <v/>
      </c>
      <c r="Q956" s="46" t="str">
        <f t="shared" si="99"/>
        <v/>
      </c>
      <c r="R956" s="46"/>
      <c r="S956" s="101" t="str">
        <f>IF(Ansøgning!M961="","",Ansøgning!M961)</f>
        <v/>
      </c>
      <c r="T956" s="31" t="str">
        <f t="shared" si="100"/>
        <v/>
      </c>
      <c r="U956" s="102" t="str">
        <f>IF(Ansøgning!O961="","",Ansøgning!O961)</f>
        <v/>
      </c>
      <c r="V956" s="20"/>
      <c r="W956" s="102" t="str">
        <f>IF(Ansøgning!P961="","",Ansøgning!P961)</f>
        <v/>
      </c>
      <c r="X956" s="20"/>
      <c r="Y956" s="31" t="str">
        <f>IF(Ansøgning!Q961="","",Ansøgning!Q961)</f>
        <v/>
      </c>
      <c r="Z956" s="46" t="str">
        <f>IFERROR(MAX(IF(OR(V956="",X956=""),"",IF(AND(AND(MONTH(F956)&gt;=7,MONTH(F956)&lt;8),AND(MONTH(H956)&gt;=7,MONTH(H956)&lt;8)),(NETWORKDAYS(F956,H956,Lister!$D$7:$D$13)-V956)*T956/NETWORKDAYS(Lister!$D$19,Lister!$E$19,Lister!$D$7:$D$13),IF(AND(AND(MONTH(F956)&gt;=7,MONTH(F956)&lt;8),MONTH(H956)&gt;7),(NETWORKDAYS(F956,Lister!$E$19,Lister!$D$7:$D$13)-V956)*T956/NETWORKDAYS(Lister!$D$19,Lister!$E$19,Lister!$D$7:$D$13),IF(MONTH(F956)&gt;7,0)))),0),"")</f>
        <v/>
      </c>
      <c r="AA956" s="31" t="str">
        <f>IF(Ansøgning!R961="","",Ansøgning!R961)</f>
        <v/>
      </c>
      <c r="AB956" s="46" t="str">
        <f>IFERROR(MAX(IF(OR(V956="",X956=""),"",IF(AND(AND(MONTH(F956)&gt;=8,MONTH(F956)&lt;9),AND(MONTH(H956)&gt;=8,MONTH(H956)&lt;9)),(NETWORKDAYS(F956,H956,Lister!$D$7:$D$13)-X956)*T956/NETWORKDAYS(Lister!$D$20,Lister!$E$20,Lister!$D$7:$D$13),IF(AND(MONTH(F956)=7,MONTH(H956)=8),(NETWORKDAYS(Lister!$D$20,H956,Lister!$D$7:$D$13)-X956)*T956/NETWORKDAYS(Lister!$D$20,Lister!$E$20,Lister!$D$7:$D$13),IF(AND(MONTH(F956)=7,MONTH(H956)=7),0)))),0),"")</f>
        <v/>
      </c>
      <c r="AC956" s="15" t="str">
        <f>IF(Ansøgning!U961="","",Ansøgning!U961)</f>
        <v/>
      </c>
      <c r="AD956" s="31" t="str">
        <f t="shared" si="101"/>
        <v/>
      </c>
      <c r="AE956" s="31" t="str">
        <f t="shared" si="102"/>
        <v/>
      </c>
      <c r="AF956" s="51" t="str">
        <f t="shared" si="103"/>
        <v/>
      </c>
      <c r="AG956" s="15" t="str">
        <f t="shared" si="104"/>
        <v/>
      </c>
    </row>
    <row r="957" spans="1:33" x14ac:dyDescent="0.25">
      <c r="A957" s="13" t="str">
        <f>IF(Ansøgning!A962="","",Ansøgning!A962)</f>
        <v/>
      </c>
      <c r="B957" s="13" t="str">
        <f>IF(Ansøgning!B962="","",Ansøgning!B962)</f>
        <v/>
      </c>
      <c r="C957" s="13" t="str">
        <f>IF(Ansøgning!C962="","",Ansøgning!C962)</f>
        <v/>
      </c>
      <c r="D957" s="13" t="str">
        <f>IF(Ansøgning!D962="","",Ansøgning!D962)</f>
        <v/>
      </c>
      <c r="E957" s="14" t="str">
        <f>IF(Ansøgning!E962="","",Ansøgning!E962)</f>
        <v/>
      </c>
      <c r="F957" s="16"/>
      <c r="G957" s="14" t="str">
        <f>IF(Ansøgning!F962="","",Ansøgning!F962)</f>
        <v/>
      </c>
      <c r="H957" s="16"/>
      <c r="I957" s="72" t="str">
        <f>IF(OR(F957="",H957=""),"",NETWORKDAYS(F957,H957,Lister!$D$7:$D$13))</f>
        <v/>
      </c>
      <c r="J957" s="53" t="str">
        <f>IF(Ansøgning!H962="","",Ansøgning!H962)</f>
        <v/>
      </c>
      <c r="K957" s="32" t="str">
        <f t="shared" si="98"/>
        <v/>
      </c>
      <c r="L957" s="31" t="str">
        <f>IF(Ansøgning!J962="","",Ansøgning!J962)</f>
        <v/>
      </c>
      <c r="M957" s="18"/>
      <c r="N957" s="31" t="str">
        <f>IF(Ansøgning!K962="","",Ansøgning!K962)</f>
        <v/>
      </c>
      <c r="O957" s="18"/>
      <c r="P957" s="15" t="str">
        <f>IF(Ansøgning!L962="","",Ansøgning!L962)</f>
        <v/>
      </c>
      <c r="Q957" s="46" t="str">
        <f t="shared" si="99"/>
        <v/>
      </c>
      <c r="R957" s="46"/>
      <c r="S957" s="101" t="str">
        <f>IF(Ansøgning!M962="","",Ansøgning!M962)</f>
        <v/>
      </c>
      <c r="T957" s="31" t="str">
        <f t="shared" si="100"/>
        <v/>
      </c>
      <c r="U957" s="102" t="str">
        <f>IF(Ansøgning!O962="","",Ansøgning!O962)</f>
        <v/>
      </c>
      <c r="V957" s="20"/>
      <c r="W957" s="102" t="str">
        <f>IF(Ansøgning!P962="","",Ansøgning!P962)</f>
        <v/>
      </c>
      <c r="X957" s="20"/>
      <c r="Y957" s="31" t="str">
        <f>IF(Ansøgning!Q962="","",Ansøgning!Q962)</f>
        <v/>
      </c>
      <c r="Z957" s="46" t="str">
        <f>IFERROR(MAX(IF(OR(V957="",X957=""),"",IF(AND(AND(MONTH(F957)&gt;=7,MONTH(F957)&lt;8),AND(MONTH(H957)&gt;=7,MONTH(H957)&lt;8)),(NETWORKDAYS(F957,H957,Lister!$D$7:$D$13)-V957)*T957/NETWORKDAYS(Lister!$D$19,Lister!$E$19,Lister!$D$7:$D$13),IF(AND(AND(MONTH(F957)&gt;=7,MONTH(F957)&lt;8),MONTH(H957)&gt;7),(NETWORKDAYS(F957,Lister!$E$19,Lister!$D$7:$D$13)-V957)*T957/NETWORKDAYS(Lister!$D$19,Lister!$E$19,Lister!$D$7:$D$13),IF(MONTH(F957)&gt;7,0)))),0),"")</f>
        <v/>
      </c>
      <c r="AA957" s="31" t="str">
        <f>IF(Ansøgning!R962="","",Ansøgning!R962)</f>
        <v/>
      </c>
      <c r="AB957" s="46" t="str">
        <f>IFERROR(MAX(IF(OR(V957="",X957=""),"",IF(AND(AND(MONTH(F957)&gt;=8,MONTH(F957)&lt;9),AND(MONTH(H957)&gt;=8,MONTH(H957)&lt;9)),(NETWORKDAYS(F957,H957,Lister!$D$7:$D$13)-X957)*T957/NETWORKDAYS(Lister!$D$20,Lister!$E$20,Lister!$D$7:$D$13),IF(AND(MONTH(F957)=7,MONTH(H957)=8),(NETWORKDAYS(Lister!$D$20,H957,Lister!$D$7:$D$13)-X957)*T957/NETWORKDAYS(Lister!$D$20,Lister!$E$20,Lister!$D$7:$D$13),IF(AND(MONTH(F957)=7,MONTH(H957)=7),0)))),0),"")</f>
        <v/>
      </c>
      <c r="AC957" s="15" t="str">
        <f>IF(Ansøgning!U962="","",Ansøgning!U962)</f>
        <v/>
      </c>
      <c r="AD957" s="31" t="str">
        <f t="shared" si="101"/>
        <v/>
      </c>
      <c r="AE957" s="31" t="str">
        <f t="shared" si="102"/>
        <v/>
      </c>
      <c r="AF957" s="51" t="str">
        <f t="shared" si="103"/>
        <v/>
      </c>
      <c r="AG957" s="15" t="str">
        <f t="shared" si="104"/>
        <v/>
      </c>
    </row>
    <row r="958" spans="1:33" x14ac:dyDescent="0.25">
      <c r="A958" s="13" t="str">
        <f>IF(Ansøgning!A963="","",Ansøgning!A963)</f>
        <v/>
      </c>
      <c r="B958" s="13" t="str">
        <f>IF(Ansøgning!B963="","",Ansøgning!B963)</f>
        <v/>
      </c>
      <c r="C958" s="13" t="str">
        <f>IF(Ansøgning!C963="","",Ansøgning!C963)</f>
        <v/>
      </c>
      <c r="D958" s="13" t="str">
        <f>IF(Ansøgning!D963="","",Ansøgning!D963)</f>
        <v/>
      </c>
      <c r="E958" s="14" t="str">
        <f>IF(Ansøgning!E963="","",Ansøgning!E963)</f>
        <v/>
      </c>
      <c r="F958" s="16"/>
      <c r="G958" s="14" t="str">
        <f>IF(Ansøgning!F963="","",Ansøgning!F963)</f>
        <v/>
      </c>
      <c r="H958" s="16"/>
      <c r="I958" s="72" t="str">
        <f>IF(OR(F958="",H958=""),"",NETWORKDAYS(F958,H958,Lister!$D$7:$D$13))</f>
        <v/>
      </c>
      <c r="J958" s="53" t="str">
        <f>IF(Ansøgning!H963="","",Ansøgning!H963)</f>
        <v/>
      </c>
      <c r="K958" s="32" t="str">
        <f t="shared" si="98"/>
        <v/>
      </c>
      <c r="L958" s="31" t="str">
        <f>IF(Ansøgning!J963="","",Ansøgning!J963)</f>
        <v/>
      </c>
      <c r="M958" s="18"/>
      <c r="N958" s="31" t="str">
        <f>IF(Ansøgning!K963="","",Ansøgning!K963)</f>
        <v/>
      </c>
      <c r="O958" s="18"/>
      <c r="P958" s="15" t="str">
        <f>IF(Ansøgning!L963="","",Ansøgning!L963)</f>
        <v/>
      </c>
      <c r="Q958" s="46" t="str">
        <f t="shared" si="99"/>
        <v/>
      </c>
      <c r="R958" s="46"/>
      <c r="S958" s="101" t="str">
        <f>IF(Ansøgning!M963="","",Ansøgning!M963)</f>
        <v/>
      </c>
      <c r="T958" s="31" t="str">
        <f t="shared" si="100"/>
        <v/>
      </c>
      <c r="U958" s="102" t="str">
        <f>IF(Ansøgning!O963="","",Ansøgning!O963)</f>
        <v/>
      </c>
      <c r="V958" s="20"/>
      <c r="W958" s="102" t="str">
        <f>IF(Ansøgning!P963="","",Ansøgning!P963)</f>
        <v/>
      </c>
      <c r="X958" s="20"/>
      <c r="Y958" s="31" t="str">
        <f>IF(Ansøgning!Q963="","",Ansøgning!Q963)</f>
        <v/>
      </c>
      <c r="Z958" s="46" t="str">
        <f>IFERROR(MAX(IF(OR(V958="",X958=""),"",IF(AND(AND(MONTH(F958)&gt;=7,MONTH(F958)&lt;8),AND(MONTH(H958)&gt;=7,MONTH(H958)&lt;8)),(NETWORKDAYS(F958,H958,Lister!$D$7:$D$13)-V958)*T958/NETWORKDAYS(Lister!$D$19,Lister!$E$19,Lister!$D$7:$D$13),IF(AND(AND(MONTH(F958)&gt;=7,MONTH(F958)&lt;8),MONTH(H958)&gt;7),(NETWORKDAYS(F958,Lister!$E$19,Lister!$D$7:$D$13)-V958)*T958/NETWORKDAYS(Lister!$D$19,Lister!$E$19,Lister!$D$7:$D$13),IF(MONTH(F958)&gt;7,0)))),0),"")</f>
        <v/>
      </c>
      <c r="AA958" s="31" t="str">
        <f>IF(Ansøgning!R963="","",Ansøgning!R963)</f>
        <v/>
      </c>
      <c r="AB958" s="46" t="str">
        <f>IFERROR(MAX(IF(OR(V958="",X958=""),"",IF(AND(AND(MONTH(F958)&gt;=8,MONTH(F958)&lt;9),AND(MONTH(H958)&gt;=8,MONTH(H958)&lt;9)),(NETWORKDAYS(F958,H958,Lister!$D$7:$D$13)-X958)*T958/NETWORKDAYS(Lister!$D$20,Lister!$E$20,Lister!$D$7:$D$13),IF(AND(MONTH(F958)=7,MONTH(H958)=8),(NETWORKDAYS(Lister!$D$20,H958,Lister!$D$7:$D$13)-X958)*T958/NETWORKDAYS(Lister!$D$20,Lister!$E$20,Lister!$D$7:$D$13),IF(AND(MONTH(F958)=7,MONTH(H958)=7),0)))),0),"")</f>
        <v/>
      </c>
      <c r="AC958" s="15" t="str">
        <f>IF(Ansøgning!U963="","",Ansøgning!U963)</f>
        <v/>
      </c>
      <c r="AD958" s="31" t="str">
        <f t="shared" si="101"/>
        <v/>
      </c>
      <c r="AE958" s="31" t="str">
        <f t="shared" si="102"/>
        <v/>
      </c>
      <c r="AF958" s="51" t="str">
        <f t="shared" si="103"/>
        <v/>
      </c>
      <c r="AG958" s="15" t="str">
        <f t="shared" si="104"/>
        <v/>
      </c>
    </row>
    <row r="959" spans="1:33" x14ac:dyDescent="0.25">
      <c r="A959" s="13" t="str">
        <f>IF(Ansøgning!A964="","",Ansøgning!A964)</f>
        <v/>
      </c>
      <c r="B959" s="13" t="str">
        <f>IF(Ansøgning!B964="","",Ansøgning!B964)</f>
        <v/>
      </c>
      <c r="C959" s="13" t="str">
        <f>IF(Ansøgning!C964="","",Ansøgning!C964)</f>
        <v/>
      </c>
      <c r="D959" s="13" t="str">
        <f>IF(Ansøgning!D964="","",Ansøgning!D964)</f>
        <v/>
      </c>
      <c r="E959" s="14" t="str">
        <f>IF(Ansøgning!E964="","",Ansøgning!E964)</f>
        <v/>
      </c>
      <c r="F959" s="16"/>
      <c r="G959" s="14" t="str">
        <f>IF(Ansøgning!F964="","",Ansøgning!F964)</f>
        <v/>
      </c>
      <c r="H959" s="16"/>
      <c r="I959" s="72" t="str">
        <f>IF(OR(F959="",H959=""),"",NETWORKDAYS(F959,H959,Lister!$D$7:$D$13))</f>
        <v/>
      </c>
      <c r="J959" s="53" t="str">
        <f>IF(Ansøgning!H964="","",Ansøgning!H964)</f>
        <v/>
      </c>
      <c r="K959" s="32" t="str">
        <f t="shared" si="98"/>
        <v/>
      </c>
      <c r="L959" s="31" t="str">
        <f>IF(Ansøgning!J964="","",Ansøgning!J964)</f>
        <v/>
      </c>
      <c r="M959" s="18"/>
      <c r="N959" s="31" t="str">
        <f>IF(Ansøgning!K964="","",Ansøgning!K964)</f>
        <v/>
      </c>
      <c r="O959" s="18"/>
      <c r="P959" s="15" t="str">
        <f>IF(Ansøgning!L964="","",Ansøgning!L964)</f>
        <v/>
      </c>
      <c r="Q959" s="46" t="str">
        <f t="shared" si="99"/>
        <v/>
      </c>
      <c r="R959" s="46"/>
      <c r="S959" s="101" t="str">
        <f>IF(Ansøgning!M964="","",Ansøgning!M964)</f>
        <v/>
      </c>
      <c r="T959" s="31" t="str">
        <f t="shared" si="100"/>
        <v/>
      </c>
      <c r="U959" s="102" t="str">
        <f>IF(Ansøgning!O964="","",Ansøgning!O964)</f>
        <v/>
      </c>
      <c r="V959" s="20"/>
      <c r="W959" s="102" t="str">
        <f>IF(Ansøgning!P964="","",Ansøgning!P964)</f>
        <v/>
      </c>
      <c r="X959" s="20"/>
      <c r="Y959" s="31" t="str">
        <f>IF(Ansøgning!Q964="","",Ansøgning!Q964)</f>
        <v/>
      </c>
      <c r="Z959" s="46" t="str">
        <f>IFERROR(MAX(IF(OR(V959="",X959=""),"",IF(AND(AND(MONTH(F959)&gt;=7,MONTH(F959)&lt;8),AND(MONTH(H959)&gt;=7,MONTH(H959)&lt;8)),(NETWORKDAYS(F959,H959,Lister!$D$7:$D$13)-V959)*T959/NETWORKDAYS(Lister!$D$19,Lister!$E$19,Lister!$D$7:$D$13),IF(AND(AND(MONTH(F959)&gt;=7,MONTH(F959)&lt;8),MONTH(H959)&gt;7),(NETWORKDAYS(F959,Lister!$E$19,Lister!$D$7:$D$13)-V959)*T959/NETWORKDAYS(Lister!$D$19,Lister!$E$19,Lister!$D$7:$D$13),IF(MONTH(F959)&gt;7,0)))),0),"")</f>
        <v/>
      </c>
      <c r="AA959" s="31" t="str">
        <f>IF(Ansøgning!R964="","",Ansøgning!R964)</f>
        <v/>
      </c>
      <c r="AB959" s="46" t="str">
        <f>IFERROR(MAX(IF(OR(V959="",X959=""),"",IF(AND(AND(MONTH(F959)&gt;=8,MONTH(F959)&lt;9),AND(MONTH(H959)&gt;=8,MONTH(H959)&lt;9)),(NETWORKDAYS(F959,H959,Lister!$D$7:$D$13)-X959)*T959/NETWORKDAYS(Lister!$D$20,Lister!$E$20,Lister!$D$7:$D$13),IF(AND(MONTH(F959)=7,MONTH(H959)=8),(NETWORKDAYS(Lister!$D$20,H959,Lister!$D$7:$D$13)-X959)*T959/NETWORKDAYS(Lister!$D$20,Lister!$E$20,Lister!$D$7:$D$13),IF(AND(MONTH(F959)=7,MONTH(H959)=7),0)))),0),"")</f>
        <v/>
      </c>
      <c r="AC959" s="15" t="str">
        <f>IF(Ansøgning!U964="","",Ansøgning!U964)</f>
        <v/>
      </c>
      <c r="AD959" s="31" t="str">
        <f t="shared" si="101"/>
        <v/>
      </c>
      <c r="AE959" s="31" t="str">
        <f t="shared" si="102"/>
        <v/>
      </c>
      <c r="AF959" s="51" t="str">
        <f t="shared" si="103"/>
        <v/>
      </c>
      <c r="AG959" s="15" t="str">
        <f t="shared" si="104"/>
        <v/>
      </c>
    </row>
    <row r="960" spans="1:33" x14ac:dyDescent="0.25">
      <c r="A960" s="13" t="str">
        <f>IF(Ansøgning!A965="","",Ansøgning!A965)</f>
        <v/>
      </c>
      <c r="B960" s="13" t="str">
        <f>IF(Ansøgning!B965="","",Ansøgning!B965)</f>
        <v/>
      </c>
      <c r="C960" s="13" t="str">
        <f>IF(Ansøgning!C965="","",Ansøgning!C965)</f>
        <v/>
      </c>
      <c r="D960" s="13" t="str">
        <f>IF(Ansøgning!D965="","",Ansøgning!D965)</f>
        <v/>
      </c>
      <c r="E960" s="14" t="str">
        <f>IF(Ansøgning!E965="","",Ansøgning!E965)</f>
        <v/>
      </c>
      <c r="F960" s="16"/>
      <c r="G960" s="14" t="str">
        <f>IF(Ansøgning!F965="","",Ansøgning!F965)</f>
        <v/>
      </c>
      <c r="H960" s="16"/>
      <c r="I960" s="72" t="str">
        <f>IF(OR(F960="",H960=""),"",NETWORKDAYS(F960,H960,Lister!$D$7:$D$13))</f>
        <v/>
      </c>
      <c r="J960" s="53" t="str">
        <f>IF(Ansøgning!H965="","",Ansøgning!H965)</f>
        <v/>
      </c>
      <c r="K960" s="32" t="str">
        <f t="shared" si="98"/>
        <v/>
      </c>
      <c r="L960" s="31" t="str">
        <f>IF(Ansøgning!J965="","",Ansøgning!J965)</f>
        <v/>
      </c>
      <c r="M960" s="18"/>
      <c r="N960" s="31" t="str">
        <f>IF(Ansøgning!K965="","",Ansøgning!K965)</f>
        <v/>
      </c>
      <c r="O960" s="18"/>
      <c r="P960" s="15" t="str">
        <f>IF(Ansøgning!L965="","",Ansøgning!L965)</f>
        <v/>
      </c>
      <c r="Q960" s="46" t="str">
        <f t="shared" si="99"/>
        <v/>
      </c>
      <c r="R960" s="46"/>
      <c r="S960" s="101" t="str">
        <f>IF(Ansøgning!M965="","",Ansøgning!M965)</f>
        <v/>
      </c>
      <c r="T960" s="31" t="str">
        <f t="shared" si="100"/>
        <v/>
      </c>
      <c r="U960" s="102" t="str">
        <f>IF(Ansøgning!O965="","",Ansøgning!O965)</f>
        <v/>
      </c>
      <c r="V960" s="20"/>
      <c r="W960" s="102" t="str">
        <f>IF(Ansøgning!P965="","",Ansøgning!P965)</f>
        <v/>
      </c>
      <c r="X960" s="20"/>
      <c r="Y960" s="31" t="str">
        <f>IF(Ansøgning!Q965="","",Ansøgning!Q965)</f>
        <v/>
      </c>
      <c r="Z960" s="46" t="str">
        <f>IFERROR(MAX(IF(OR(V960="",X960=""),"",IF(AND(AND(MONTH(F960)&gt;=7,MONTH(F960)&lt;8),AND(MONTH(H960)&gt;=7,MONTH(H960)&lt;8)),(NETWORKDAYS(F960,H960,Lister!$D$7:$D$13)-V960)*T960/NETWORKDAYS(Lister!$D$19,Lister!$E$19,Lister!$D$7:$D$13),IF(AND(AND(MONTH(F960)&gt;=7,MONTH(F960)&lt;8),MONTH(H960)&gt;7),(NETWORKDAYS(F960,Lister!$E$19,Lister!$D$7:$D$13)-V960)*T960/NETWORKDAYS(Lister!$D$19,Lister!$E$19,Lister!$D$7:$D$13),IF(MONTH(F960)&gt;7,0)))),0),"")</f>
        <v/>
      </c>
      <c r="AA960" s="31" t="str">
        <f>IF(Ansøgning!R965="","",Ansøgning!R965)</f>
        <v/>
      </c>
      <c r="AB960" s="46" t="str">
        <f>IFERROR(MAX(IF(OR(V960="",X960=""),"",IF(AND(AND(MONTH(F960)&gt;=8,MONTH(F960)&lt;9),AND(MONTH(H960)&gt;=8,MONTH(H960)&lt;9)),(NETWORKDAYS(F960,H960,Lister!$D$7:$D$13)-X960)*T960/NETWORKDAYS(Lister!$D$20,Lister!$E$20,Lister!$D$7:$D$13),IF(AND(MONTH(F960)=7,MONTH(H960)=8),(NETWORKDAYS(Lister!$D$20,H960,Lister!$D$7:$D$13)-X960)*T960/NETWORKDAYS(Lister!$D$20,Lister!$E$20,Lister!$D$7:$D$13),IF(AND(MONTH(F960)=7,MONTH(H960)=7),0)))),0),"")</f>
        <v/>
      </c>
      <c r="AC960" s="15" t="str">
        <f>IF(Ansøgning!U965="","",Ansøgning!U965)</f>
        <v/>
      </c>
      <c r="AD960" s="31" t="str">
        <f t="shared" si="101"/>
        <v/>
      </c>
      <c r="AE960" s="31" t="str">
        <f t="shared" si="102"/>
        <v/>
      </c>
      <c r="AF960" s="51" t="str">
        <f t="shared" si="103"/>
        <v/>
      </c>
      <c r="AG960" s="15" t="str">
        <f t="shared" si="104"/>
        <v/>
      </c>
    </row>
    <row r="961" spans="1:33" x14ac:dyDescent="0.25">
      <c r="A961" s="13" t="str">
        <f>IF(Ansøgning!A966="","",Ansøgning!A966)</f>
        <v/>
      </c>
      <c r="B961" s="13" t="str">
        <f>IF(Ansøgning!B966="","",Ansøgning!B966)</f>
        <v/>
      </c>
      <c r="C961" s="13" t="str">
        <f>IF(Ansøgning!C966="","",Ansøgning!C966)</f>
        <v/>
      </c>
      <c r="D961" s="13" t="str">
        <f>IF(Ansøgning!D966="","",Ansøgning!D966)</f>
        <v/>
      </c>
      <c r="E961" s="14" t="str">
        <f>IF(Ansøgning!E966="","",Ansøgning!E966)</f>
        <v/>
      </c>
      <c r="F961" s="16"/>
      <c r="G961" s="14" t="str">
        <f>IF(Ansøgning!F966="","",Ansøgning!F966)</f>
        <v/>
      </c>
      <c r="H961" s="16"/>
      <c r="I961" s="72" t="str">
        <f>IF(OR(F961="",H961=""),"",NETWORKDAYS(F961,H961,Lister!$D$7:$D$13))</f>
        <v/>
      </c>
      <c r="J961" s="53" t="str">
        <f>IF(Ansøgning!H966="","",Ansøgning!H966)</f>
        <v/>
      </c>
      <c r="K961" s="32" t="str">
        <f t="shared" si="98"/>
        <v/>
      </c>
      <c r="L961" s="31" t="str">
        <f>IF(Ansøgning!J966="","",Ansøgning!J966)</f>
        <v/>
      </c>
      <c r="M961" s="18"/>
      <c r="N961" s="31" t="str">
        <f>IF(Ansøgning!K966="","",Ansøgning!K966)</f>
        <v/>
      </c>
      <c r="O961" s="18"/>
      <c r="P961" s="15" t="str">
        <f>IF(Ansøgning!L966="","",Ansøgning!L966)</f>
        <v/>
      </c>
      <c r="Q961" s="46" t="str">
        <f t="shared" si="99"/>
        <v/>
      </c>
      <c r="R961" s="46"/>
      <c r="S961" s="101" t="str">
        <f>IF(Ansøgning!M966="","",Ansøgning!M966)</f>
        <v/>
      </c>
      <c r="T961" s="31" t="str">
        <f t="shared" si="100"/>
        <v/>
      </c>
      <c r="U961" s="102" t="str">
        <f>IF(Ansøgning!O966="","",Ansøgning!O966)</f>
        <v/>
      </c>
      <c r="V961" s="20"/>
      <c r="W961" s="102" t="str">
        <f>IF(Ansøgning!P966="","",Ansøgning!P966)</f>
        <v/>
      </c>
      <c r="X961" s="20"/>
      <c r="Y961" s="31" t="str">
        <f>IF(Ansøgning!Q966="","",Ansøgning!Q966)</f>
        <v/>
      </c>
      <c r="Z961" s="46" t="str">
        <f>IFERROR(MAX(IF(OR(V961="",X961=""),"",IF(AND(AND(MONTH(F961)&gt;=7,MONTH(F961)&lt;8),AND(MONTH(H961)&gt;=7,MONTH(H961)&lt;8)),(NETWORKDAYS(F961,H961,Lister!$D$7:$D$13)-V961)*T961/NETWORKDAYS(Lister!$D$19,Lister!$E$19,Lister!$D$7:$D$13),IF(AND(AND(MONTH(F961)&gt;=7,MONTH(F961)&lt;8),MONTH(H961)&gt;7),(NETWORKDAYS(F961,Lister!$E$19,Lister!$D$7:$D$13)-V961)*T961/NETWORKDAYS(Lister!$D$19,Lister!$E$19,Lister!$D$7:$D$13),IF(MONTH(F961)&gt;7,0)))),0),"")</f>
        <v/>
      </c>
      <c r="AA961" s="31" t="str">
        <f>IF(Ansøgning!R966="","",Ansøgning!R966)</f>
        <v/>
      </c>
      <c r="AB961" s="46" t="str">
        <f>IFERROR(MAX(IF(OR(V961="",X961=""),"",IF(AND(AND(MONTH(F961)&gt;=8,MONTH(F961)&lt;9),AND(MONTH(H961)&gt;=8,MONTH(H961)&lt;9)),(NETWORKDAYS(F961,H961,Lister!$D$7:$D$13)-X961)*T961/NETWORKDAYS(Lister!$D$20,Lister!$E$20,Lister!$D$7:$D$13),IF(AND(MONTH(F961)=7,MONTH(H961)=8),(NETWORKDAYS(Lister!$D$20,H961,Lister!$D$7:$D$13)-X961)*T961/NETWORKDAYS(Lister!$D$20,Lister!$E$20,Lister!$D$7:$D$13),IF(AND(MONTH(F961)=7,MONTH(H961)=7),0)))),0),"")</f>
        <v/>
      </c>
      <c r="AC961" s="15" t="str">
        <f>IF(Ansøgning!U966="","",Ansøgning!U966)</f>
        <v/>
      </c>
      <c r="AD961" s="31" t="str">
        <f t="shared" si="101"/>
        <v/>
      </c>
      <c r="AE961" s="31" t="str">
        <f t="shared" si="102"/>
        <v/>
      </c>
      <c r="AF961" s="51" t="str">
        <f t="shared" si="103"/>
        <v/>
      </c>
      <c r="AG961" s="15" t="str">
        <f t="shared" si="104"/>
        <v/>
      </c>
    </row>
    <row r="962" spans="1:33" x14ac:dyDescent="0.25">
      <c r="A962" s="13" t="str">
        <f>IF(Ansøgning!A967="","",Ansøgning!A967)</f>
        <v/>
      </c>
      <c r="B962" s="13" t="str">
        <f>IF(Ansøgning!B967="","",Ansøgning!B967)</f>
        <v/>
      </c>
      <c r="C962" s="13" t="str">
        <f>IF(Ansøgning!C967="","",Ansøgning!C967)</f>
        <v/>
      </c>
      <c r="D962" s="13" t="str">
        <f>IF(Ansøgning!D967="","",Ansøgning!D967)</f>
        <v/>
      </c>
      <c r="E962" s="14" t="str">
        <f>IF(Ansøgning!E967="","",Ansøgning!E967)</f>
        <v/>
      </c>
      <c r="F962" s="16"/>
      <c r="G962" s="14" t="str">
        <f>IF(Ansøgning!F967="","",Ansøgning!F967)</f>
        <v/>
      </c>
      <c r="H962" s="16"/>
      <c r="I962" s="72" t="str">
        <f>IF(OR(F962="",H962=""),"",NETWORKDAYS(F962,H962,Lister!$D$7:$D$13))</f>
        <v/>
      </c>
      <c r="J962" s="53" t="str">
        <f>IF(Ansøgning!H967="","",Ansøgning!H967)</f>
        <v/>
      </c>
      <c r="K962" s="32" t="str">
        <f t="shared" si="98"/>
        <v/>
      </c>
      <c r="L962" s="31" t="str">
        <f>IF(Ansøgning!J967="","",Ansøgning!J967)</f>
        <v/>
      </c>
      <c r="M962" s="18"/>
      <c r="N962" s="31" t="str">
        <f>IF(Ansøgning!K967="","",Ansøgning!K967)</f>
        <v/>
      </c>
      <c r="O962" s="18"/>
      <c r="P962" s="15" t="str">
        <f>IF(Ansøgning!L967="","",Ansøgning!L967)</f>
        <v/>
      </c>
      <c r="Q962" s="46" t="str">
        <f t="shared" si="99"/>
        <v/>
      </c>
      <c r="R962" s="46"/>
      <c r="S962" s="101" t="str">
        <f>IF(Ansøgning!M967="","",Ansøgning!M967)</f>
        <v/>
      </c>
      <c r="T962" s="31" t="str">
        <f t="shared" si="100"/>
        <v/>
      </c>
      <c r="U962" s="102" t="str">
        <f>IF(Ansøgning!O967="","",Ansøgning!O967)</f>
        <v/>
      </c>
      <c r="V962" s="20"/>
      <c r="W962" s="102" t="str">
        <f>IF(Ansøgning!P967="","",Ansøgning!P967)</f>
        <v/>
      </c>
      <c r="X962" s="20"/>
      <c r="Y962" s="31" t="str">
        <f>IF(Ansøgning!Q967="","",Ansøgning!Q967)</f>
        <v/>
      </c>
      <c r="Z962" s="46" t="str">
        <f>IFERROR(MAX(IF(OR(V962="",X962=""),"",IF(AND(AND(MONTH(F962)&gt;=7,MONTH(F962)&lt;8),AND(MONTH(H962)&gt;=7,MONTH(H962)&lt;8)),(NETWORKDAYS(F962,H962,Lister!$D$7:$D$13)-V962)*T962/NETWORKDAYS(Lister!$D$19,Lister!$E$19,Lister!$D$7:$D$13),IF(AND(AND(MONTH(F962)&gt;=7,MONTH(F962)&lt;8),MONTH(H962)&gt;7),(NETWORKDAYS(F962,Lister!$E$19,Lister!$D$7:$D$13)-V962)*T962/NETWORKDAYS(Lister!$D$19,Lister!$E$19,Lister!$D$7:$D$13),IF(MONTH(F962)&gt;7,0)))),0),"")</f>
        <v/>
      </c>
      <c r="AA962" s="31" t="str">
        <f>IF(Ansøgning!R967="","",Ansøgning!R967)</f>
        <v/>
      </c>
      <c r="AB962" s="46" t="str">
        <f>IFERROR(MAX(IF(OR(V962="",X962=""),"",IF(AND(AND(MONTH(F962)&gt;=8,MONTH(F962)&lt;9),AND(MONTH(H962)&gt;=8,MONTH(H962)&lt;9)),(NETWORKDAYS(F962,H962,Lister!$D$7:$D$13)-X962)*T962/NETWORKDAYS(Lister!$D$20,Lister!$E$20,Lister!$D$7:$D$13),IF(AND(MONTH(F962)=7,MONTH(H962)=8),(NETWORKDAYS(Lister!$D$20,H962,Lister!$D$7:$D$13)-X962)*T962/NETWORKDAYS(Lister!$D$20,Lister!$E$20,Lister!$D$7:$D$13),IF(AND(MONTH(F962)=7,MONTH(H962)=7),0)))),0),"")</f>
        <v/>
      </c>
      <c r="AC962" s="15" t="str">
        <f>IF(Ansøgning!U967="","",Ansøgning!U967)</f>
        <v/>
      </c>
      <c r="AD962" s="31" t="str">
        <f t="shared" si="101"/>
        <v/>
      </c>
      <c r="AE962" s="31" t="str">
        <f t="shared" si="102"/>
        <v/>
      </c>
      <c r="AF962" s="51" t="str">
        <f t="shared" si="103"/>
        <v/>
      </c>
      <c r="AG962" s="15" t="str">
        <f t="shared" si="104"/>
        <v/>
      </c>
    </row>
    <row r="963" spans="1:33" x14ac:dyDescent="0.25">
      <c r="A963" s="13" t="str">
        <f>IF(Ansøgning!A968="","",Ansøgning!A968)</f>
        <v/>
      </c>
      <c r="B963" s="13" t="str">
        <f>IF(Ansøgning!B968="","",Ansøgning!B968)</f>
        <v/>
      </c>
      <c r="C963" s="13" t="str">
        <f>IF(Ansøgning!C968="","",Ansøgning!C968)</f>
        <v/>
      </c>
      <c r="D963" s="13" t="str">
        <f>IF(Ansøgning!D968="","",Ansøgning!D968)</f>
        <v/>
      </c>
      <c r="E963" s="14" t="str">
        <f>IF(Ansøgning!E968="","",Ansøgning!E968)</f>
        <v/>
      </c>
      <c r="F963" s="16"/>
      <c r="G963" s="14" t="str">
        <f>IF(Ansøgning!F968="","",Ansøgning!F968)</f>
        <v/>
      </c>
      <c r="H963" s="16"/>
      <c r="I963" s="72" t="str">
        <f>IF(OR(F963="",H963=""),"",NETWORKDAYS(F963,H963,Lister!$D$7:$D$13))</f>
        <v/>
      </c>
      <c r="J963" s="53" t="str">
        <f>IF(Ansøgning!H968="","",Ansøgning!H968)</f>
        <v/>
      </c>
      <c r="K963" s="32" t="str">
        <f t="shared" si="98"/>
        <v/>
      </c>
      <c r="L963" s="31" t="str">
        <f>IF(Ansøgning!J968="","",Ansøgning!J968)</f>
        <v/>
      </c>
      <c r="M963" s="18"/>
      <c r="N963" s="31" t="str">
        <f>IF(Ansøgning!K968="","",Ansøgning!K968)</f>
        <v/>
      </c>
      <c r="O963" s="18"/>
      <c r="P963" s="15" t="str">
        <f>IF(Ansøgning!L968="","",Ansøgning!L968)</f>
        <v/>
      </c>
      <c r="Q963" s="46" t="str">
        <f t="shared" si="99"/>
        <v/>
      </c>
      <c r="R963" s="46"/>
      <c r="S963" s="101" t="str">
        <f>IF(Ansøgning!M968="","",Ansøgning!M968)</f>
        <v/>
      </c>
      <c r="T963" s="31" t="str">
        <f t="shared" si="100"/>
        <v/>
      </c>
      <c r="U963" s="102" t="str">
        <f>IF(Ansøgning!O968="","",Ansøgning!O968)</f>
        <v/>
      </c>
      <c r="V963" s="20"/>
      <c r="W963" s="102" t="str">
        <f>IF(Ansøgning!P968="","",Ansøgning!P968)</f>
        <v/>
      </c>
      <c r="X963" s="20"/>
      <c r="Y963" s="31" t="str">
        <f>IF(Ansøgning!Q968="","",Ansøgning!Q968)</f>
        <v/>
      </c>
      <c r="Z963" s="46" t="str">
        <f>IFERROR(MAX(IF(OR(V963="",X963=""),"",IF(AND(AND(MONTH(F963)&gt;=7,MONTH(F963)&lt;8),AND(MONTH(H963)&gt;=7,MONTH(H963)&lt;8)),(NETWORKDAYS(F963,H963,Lister!$D$7:$D$13)-V963)*T963/NETWORKDAYS(Lister!$D$19,Lister!$E$19,Lister!$D$7:$D$13),IF(AND(AND(MONTH(F963)&gt;=7,MONTH(F963)&lt;8),MONTH(H963)&gt;7),(NETWORKDAYS(F963,Lister!$E$19,Lister!$D$7:$D$13)-V963)*T963/NETWORKDAYS(Lister!$D$19,Lister!$E$19,Lister!$D$7:$D$13),IF(MONTH(F963)&gt;7,0)))),0),"")</f>
        <v/>
      </c>
      <c r="AA963" s="31" t="str">
        <f>IF(Ansøgning!R968="","",Ansøgning!R968)</f>
        <v/>
      </c>
      <c r="AB963" s="46" t="str">
        <f>IFERROR(MAX(IF(OR(V963="",X963=""),"",IF(AND(AND(MONTH(F963)&gt;=8,MONTH(F963)&lt;9),AND(MONTH(H963)&gt;=8,MONTH(H963)&lt;9)),(NETWORKDAYS(F963,H963,Lister!$D$7:$D$13)-X963)*T963/NETWORKDAYS(Lister!$D$20,Lister!$E$20,Lister!$D$7:$D$13),IF(AND(MONTH(F963)=7,MONTH(H963)=8),(NETWORKDAYS(Lister!$D$20,H963,Lister!$D$7:$D$13)-X963)*T963/NETWORKDAYS(Lister!$D$20,Lister!$E$20,Lister!$D$7:$D$13),IF(AND(MONTH(F963)=7,MONTH(H963)=7),0)))),0),"")</f>
        <v/>
      </c>
      <c r="AC963" s="15" t="str">
        <f>IF(Ansøgning!U968="","",Ansøgning!U968)</f>
        <v/>
      </c>
      <c r="AD963" s="31" t="str">
        <f t="shared" si="101"/>
        <v/>
      </c>
      <c r="AE963" s="31" t="str">
        <f t="shared" si="102"/>
        <v/>
      </c>
      <c r="AF963" s="51" t="str">
        <f t="shared" si="103"/>
        <v/>
      </c>
      <c r="AG963" s="15" t="str">
        <f t="shared" si="104"/>
        <v/>
      </c>
    </row>
    <row r="964" spans="1:33" x14ac:dyDescent="0.25">
      <c r="A964" s="13" t="str">
        <f>IF(Ansøgning!A969="","",Ansøgning!A969)</f>
        <v/>
      </c>
      <c r="B964" s="13" t="str">
        <f>IF(Ansøgning!B969="","",Ansøgning!B969)</f>
        <v/>
      </c>
      <c r="C964" s="13" t="str">
        <f>IF(Ansøgning!C969="","",Ansøgning!C969)</f>
        <v/>
      </c>
      <c r="D964" s="13" t="str">
        <f>IF(Ansøgning!D969="","",Ansøgning!D969)</f>
        <v/>
      </c>
      <c r="E964" s="14" t="str">
        <f>IF(Ansøgning!E969="","",Ansøgning!E969)</f>
        <v/>
      </c>
      <c r="F964" s="16"/>
      <c r="G964" s="14" t="str">
        <f>IF(Ansøgning!F969="","",Ansøgning!F969)</f>
        <v/>
      </c>
      <c r="H964" s="16"/>
      <c r="I964" s="72" t="str">
        <f>IF(OR(F964="",H964=""),"",NETWORKDAYS(F964,H964,Lister!$D$7:$D$13))</f>
        <v/>
      </c>
      <c r="J964" s="53" t="str">
        <f>IF(Ansøgning!H969="","",Ansøgning!H969)</f>
        <v/>
      </c>
      <c r="K964" s="32" t="str">
        <f t="shared" si="98"/>
        <v/>
      </c>
      <c r="L964" s="31" t="str">
        <f>IF(Ansøgning!J969="","",Ansøgning!J969)</f>
        <v/>
      </c>
      <c r="M964" s="18"/>
      <c r="N964" s="31" t="str">
        <f>IF(Ansøgning!K969="","",Ansøgning!K969)</f>
        <v/>
      </c>
      <c r="O964" s="18"/>
      <c r="P964" s="15" t="str">
        <f>IF(Ansøgning!L969="","",Ansøgning!L969)</f>
        <v/>
      </c>
      <c r="Q964" s="46" t="str">
        <f t="shared" si="99"/>
        <v/>
      </c>
      <c r="R964" s="46"/>
      <c r="S964" s="101" t="str">
        <f>IF(Ansøgning!M969="","",Ansøgning!M969)</f>
        <v/>
      </c>
      <c r="T964" s="31" t="str">
        <f t="shared" si="100"/>
        <v/>
      </c>
      <c r="U964" s="102" t="str">
        <f>IF(Ansøgning!O969="","",Ansøgning!O969)</f>
        <v/>
      </c>
      <c r="V964" s="20"/>
      <c r="W964" s="102" t="str">
        <f>IF(Ansøgning!P969="","",Ansøgning!P969)</f>
        <v/>
      </c>
      <c r="X964" s="20"/>
      <c r="Y964" s="31" t="str">
        <f>IF(Ansøgning!Q969="","",Ansøgning!Q969)</f>
        <v/>
      </c>
      <c r="Z964" s="46" t="str">
        <f>IFERROR(MAX(IF(OR(V964="",X964=""),"",IF(AND(AND(MONTH(F964)&gt;=7,MONTH(F964)&lt;8),AND(MONTH(H964)&gt;=7,MONTH(H964)&lt;8)),(NETWORKDAYS(F964,H964,Lister!$D$7:$D$13)-V964)*T964/NETWORKDAYS(Lister!$D$19,Lister!$E$19,Lister!$D$7:$D$13),IF(AND(AND(MONTH(F964)&gt;=7,MONTH(F964)&lt;8),MONTH(H964)&gt;7),(NETWORKDAYS(F964,Lister!$E$19,Lister!$D$7:$D$13)-V964)*T964/NETWORKDAYS(Lister!$D$19,Lister!$E$19,Lister!$D$7:$D$13),IF(MONTH(F964)&gt;7,0)))),0),"")</f>
        <v/>
      </c>
      <c r="AA964" s="31" t="str">
        <f>IF(Ansøgning!R969="","",Ansøgning!R969)</f>
        <v/>
      </c>
      <c r="AB964" s="46" t="str">
        <f>IFERROR(MAX(IF(OR(V964="",X964=""),"",IF(AND(AND(MONTH(F964)&gt;=8,MONTH(F964)&lt;9),AND(MONTH(H964)&gt;=8,MONTH(H964)&lt;9)),(NETWORKDAYS(F964,H964,Lister!$D$7:$D$13)-X964)*T964/NETWORKDAYS(Lister!$D$20,Lister!$E$20,Lister!$D$7:$D$13),IF(AND(MONTH(F964)=7,MONTH(H964)=8),(NETWORKDAYS(Lister!$D$20,H964,Lister!$D$7:$D$13)-X964)*T964/NETWORKDAYS(Lister!$D$20,Lister!$E$20,Lister!$D$7:$D$13),IF(AND(MONTH(F964)=7,MONTH(H964)=7),0)))),0),"")</f>
        <v/>
      </c>
      <c r="AC964" s="15" t="str">
        <f>IF(Ansøgning!U969="","",Ansøgning!U969)</f>
        <v/>
      </c>
      <c r="AD964" s="31" t="str">
        <f t="shared" si="101"/>
        <v/>
      </c>
      <c r="AE964" s="31" t="str">
        <f t="shared" si="102"/>
        <v/>
      </c>
      <c r="AF964" s="51" t="str">
        <f t="shared" si="103"/>
        <v/>
      </c>
      <c r="AG964" s="15" t="str">
        <f t="shared" si="104"/>
        <v/>
      </c>
    </row>
    <row r="965" spans="1:33" x14ac:dyDescent="0.25">
      <c r="A965" s="13" t="str">
        <f>IF(Ansøgning!A970="","",Ansøgning!A970)</f>
        <v/>
      </c>
      <c r="B965" s="13" t="str">
        <f>IF(Ansøgning!B970="","",Ansøgning!B970)</f>
        <v/>
      </c>
      <c r="C965" s="13" t="str">
        <f>IF(Ansøgning!C970="","",Ansøgning!C970)</f>
        <v/>
      </c>
      <c r="D965" s="13" t="str">
        <f>IF(Ansøgning!D970="","",Ansøgning!D970)</f>
        <v/>
      </c>
      <c r="E965" s="14" t="str">
        <f>IF(Ansøgning!E970="","",Ansøgning!E970)</f>
        <v/>
      </c>
      <c r="F965" s="16"/>
      <c r="G965" s="14" t="str">
        <f>IF(Ansøgning!F970="","",Ansøgning!F970)</f>
        <v/>
      </c>
      <c r="H965" s="16"/>
      <c r="I965" s="72" t="str">
        <f>IF(OR(F965="",H965=""),"",NETWORKDAYS(F965,H965,Lister!$D$7:$D$13))</f>
        <v/>
      </c>
      <c r="J965" s="53" t="str">
        <f>IF(Ansøgning!H970="","",Ansøgning!H970)</f>
        <v/>
      </c>
      <c r="K965" s="32" t="str">
        <f t="shared" si="98"/>
        <v/>
      </c>
      <c r="L965" s="31" t="str">
        <f>IF(Ansøgning!J970="","",Ansøgning!J970)</f>
        <v/>
      </c>
      <c r="M965" s="18"/>
      <c r="N965" s="31" t="str">
        <f>IF(Ansøgning!K970="","",Ansøgning!K970)</f>
        <v/>
      </c>
      <c r="O965" s="18"/>
      <c r="P965" s="15" t="str">
        <f>IF(Ansøgning!L970="","",Ansøgning!L970)</f>
        <v/>
      </c>
      <c r="Q965" s="46" t="str">
        <f t="shared" si="99"/>
        <v/>
      </c>
      <c r="R965" s="46"/>
      <c r="S965" s="101" t="str">
        <f>IF(Ansøgning!M970="","",Ansøgning!M970)</f>
        <v/>
      </c>
      <c r="T965" s="31" t="str">
        <f t="shared" si="100"/>
        <v/>
      </c>
      <c r="U965" s="102" t="str">
        <f>IF(Ansøgning!O970="","",Ansøgning!O970)</f>
        <v/>
      </c>
      <c r="V965" s="20"/>
      <c r="W965" s="102" t="str">
        <f>IF(Ansøgning!P970="","",Ansøgning!P970)</f>
        <v/>
      </c>
      <c r="X965" s="20"/>
      <c r="Y965" s="31" t="str">
        <f>IF(Ansøgning!Q970="","",Ansøgning!Q970)</f>
        <v/>
      </c>
      <c r="Z965" s="46" t="str">
        <f>IFERROR(MAX(IF(OR(V965="",X965=""),"",IF(AND(AND(MONTH(F965)&gt;=7,MONTH(F965)&lt;8),AND(MONTH(H965)&gt;=7,MONTH(H965)&lt;8)),(NETWORKDAYS(F965,H965,Lister!$D$7:$D$13)-V965)*T965/NETWORKDAYS(Lister!$D$19,Lister!$E$19,Lister!$D$7:$D$13),IF(AND(AND(MONTH(F965)&gt;=7,MONTH(F965)&lt;8),MONTH(H965)&gt;7),(NETWORKDAYS(F965,Lister!$E$19,Lister!$D$7:$D$13)-V965)*T965/NETWORKDAYS(Lister!$D$19,Lister!$E$19,Lister!$D$7:$D$13),IF(MONTH(F965)&gt;7,0)))),0),"")</f>
        <v/>
      </c>
      <c r="AA965" s="31" t="str">
        <f>IF(Ansøgning!R970="","",Ansøgning!R970)</f>
        <v/>
      </c>
      <c r="AB965" s="46" t="str">
        <f>IFERROR(MAX(IF(OR(V965="",X965=""),"",IF(AND(AND(MONTH(F965)&gt;=8,MONTH(F965)&lt;9),AND(MONTH(H965)&gt;=8,MONTH(H965)&lt;9)),(NETWORKDAYS(F965,H965,Lister!$D$7:$D$13)-X965)*T965/NETWORKDAYS(Lister!$D$20,Lister!$E$20,Lister!$D$7:$D$13),IF(AND(MONTH(F965)=7,MONTH(H965)=8),(NETWORKDAYS(Lister!$D$20,H965,Lister!$D$7:$D$13)-X965)*T965/NETWORKDAYS(Lister!$D$20,Lister!$E$20,Lister!$D$7:$D$13),IF(AND(MONTH(F965)=7,MONTH(H965)=7),0)))),0),"")</f>
        <v/>
      </c>
      <c r="AC965" s="15" t="str">
        <f>IF(Ansøgning!U970="","",Ansøgning!U970)</f>
        <v/>
      </c>
      <c r="AD965" s="31" t="str">
        <f t="shared" si="101"/>
        <v/>
      </c>
      <c r="AE965" s="31" t="str">
        <f t="shared" si="102"/>
        <v/>
      </c>
      <c r="AF965" s="51" t="str">
        <f t="shared" si="103"/>
        <v/>
      </c>
      <c r="AG965" s="15" t="str">
        <f t="shared" si="104"/>
        <v/>
      </c>
    </row>
    <row r="966" spans="1:33" x14ac:dyDescent="0.25">
      <c r="A966" s="13" t="str">
        <f>IF(Ansøgning!A971="","",Ansøgning!A971)</f>
        <v/>
      </c>
      <c r="B966" s="13" t="str">
        <f>IF(Ansøgning!B971="","",Ansøgning!B971)</f>
        <v/>
      </c>
      <c r="C966" s="13" t="str">
        <f>IF(Ansøgning!C971="","",Ansøgning!C971)</f>
        <v/>
      </c>
      <c r="D966" s="13" t="str">
        <f>IF(Ansøgning!D971="","",Ansøgning!D971)</f>
        <v/>
      </c>
      <c r="E966" s="14" t="str">
        <f>IF(Ansøgning!E971="","",Ansøgning!E971)</f>
        <v/>
      </c>
      <c r="F966" s="16"/>
      <c r="G966" s="14" t="str">
        <f>IF(Ansøgning!F971="","",Ansøgning!F971)</f>
        <v/>
      </c>
      <c r="H966" s="16"/>
      <c r="I966" s="72" t="str">
        <f>IF(OR(F966="",H966=""),"",NETWORKDAYS(F966,H966,Lister!$D$7:$D$13))</f>
        <v/>
      </c>
      <c r="J966" s="53" t="str">
        <f>IF(Ansøgning!H971="","",Ansøgning!H971)</f>
        <v/>
      </c>
      <c r="K966" s="32" t="str">
        <f t="shared" si="98"/>
        <v/>
      </c>
      <c r="L966" s="31" t="str">
        <f>IF(Ansøgning!J971="","",Ansøgning!J971)</f>
        <v/>
      </c>
      <c r="M966" s="18"/>
      <c r="N966" s="31" t="str">
        <f>IF(Ansøgning!K971="","",Ansøgning!K971)</f>
        <v/>
      </c>
      <c r="O966" s="18"/>
      <c r="P966" s="15" t="str">
        <f>IF(Ansøgning!L971="","",Ansøgning!L971)</f>
        <v/>
      </c>
      <c r="Q966" s="46" t="str">
        <f t="shared" si="99"/>
        <v/>
      </c>
      <c r="R966" s="46"/>
      <c r="S966" s="101" t="str">
        <f>IF(Ansøgning!M971="","",Ansøgning!M971)</f>
        <v/>
      </c>
      <c r="T966" s="31" t="str">
        <f t="shared" si="100"/>
        <v/>
      </c>
      <c r="U966" s="102" t="str">
        <f>IF(Ansøgning!O971="","",Ansøgning!O971)</f>
        <v/>
      </c>
      <c r="V966" s="20"/>
      <c r="W966" s="102" t="str">
        <f>IF(Ansøgning!P971="","",Ansøgning!P971)</f>
        <v/>
      </c>
      <c r="X966" s="20"/>
      <c r="Y966" s="31" t="str">
        <f>IF(Ansøgning!Q971="","",Ansøgning!Q971)</f>
        <v/>
      </c>
      <c r="Z966" s="46" t="str">
        <f>IFERROR(MAX(IF(OR(V966="",X966=""),"",IF(AND(AND(MONTH(F966)&gt;=7,MONTH(F966)&lt;8),AND(MONTH(H966)&gt;=7,MONTH(H966)&lt;8)),(NETWORKDAYS(F966,H966,Lister!$D$7:$D$13)-V966)*T966/NETWORKDAYS(Lister!$D$19,Lister!$E$19,Lister!$D$7:$D$13),IF(AND(AND(MONTH(F966)&gt;=7,MONTH(F966)&lt;8),MONTH(H966)&gt;7),(NETWORKDAYS(F966,Lister!$E$19,Lister!$D$7:$D$13)-V966)*T966/NETWORKDAYS(Lister!$D$19,Lister!$E$19,Lister!$D$7:$D$13),IF(MONTH(F966)&gt;7,0)))),0),"")</f>
        <v/>
      </c>
      <c r="AA966" s="31" t="str">
        <f>IF(Ansøgning!R971="","",Ansøgning!R971)</f>
        <v/>
      </c>
      <c r="AB966" s="46" t="str">
        <f>IFERROR(MAX(IF(OR(V966="",X966=""),"",IF(AND(AND(MONTH(F966)&gt;=8,MONTH(F966)&lt;9),AND(MONTH(H966)&gt;=8,MONTH(H966)&lt;9)),(NETWORKDAYS(F966,H966,Lister!$D$7:$D$13)-X966)*T966/NETWORKDAYS(Lister!$D$20,Lister!$E$20,Lister!$D$7:$D$13),IF(AND(MONTH(F966)=7,MONTH(H966)=8),(NETWORKDAYS(Lister!$D$20,H966,Lister!$D$7:$D$13)-X966)*T966/NETWORKDAYS(Lister!$D$20,Lister!$E$20,Lister!$D$7:$D$13),IF(AND(MONTH(F966)=7,MONTH(H966)=7),0)))),0),"")</f>
        <v/>
      </c>
      <c r="AC966" s="15" t="str">
        <f>IF(Ansøgning!U971="","",Ansøgning!U971)</f>
        <v/>
      </c>
      <c r="AD966" s="31" t="str">
        <f t="shared" si="101"/>
        <v/>
      </c>
      <c r="AE966" s="31" t="str">
        <f t="shared" si="102"/>
        <v/>
      </c>
      <c r="AF966" s="51" t="str">
        <f t="shared" si="103"/>
        <v/>
      </c>
      <c r="AG966" s="15" t="str">
        <f t="shared" si="104"/>
        <v/>
      </c>
    </row>
    <row r="967" spans="1:33" x14ac:dyDescent="0.25">
      <c r="A967" s="13" t="str">
        <f>IF(Ansøgning!A972="","",Ansøgning!A972)</f>
        <v/>
      </c>
      <c r="B967" s="13" t="str">
        <f>IF(Ansøgning!B972="","",Ansøgning!B972)</f>
        <v/>
      </c>
      <c r="C967" s="13" t="str">
        <f>IF(Ansøgning!C972="","",Ansøgning!C972)</f>
        <v/>
      </c>
      <c r="D967" s="13" t="str">
        <f>IF(Ansøgning!D972="","",Ansøgning!D972)</f>
        <v/>
      </c>
      <c r="E967" s="14" t="str">
        <f>IF(Ansøgning!E972="","",Ansøgning!E972)</f>
        <v/>
      </c>
      <c r="F967" s="16"/>
      <c r="G967" s="14" t="str">
        <f>IF(Ansøgning!F972="","",Ansøgning!F972)</f>
        <v/>
      </c>
      <c r="H967" s="16"/>
      <c r="I967" s="72" t="str">
        <f>IF(OR(F967="",H967=""),"",NETWORKDAYS(F967,H967,Lister!$D$7:$D$13))</f>
        <v/>
      </c>
      <c r="J967" s="53" t="str">
        <f>IF(Ansøgning!H972="","",Ansøgning!H972)</f>
        <v/>
      </c>
      <c r="K967" s="32" t="str">
        <f t="shared" si="98"/>
        <v/>
      </c>
      <c r="L967" s="31" t="str">
        <f>IF(Ansøgning!J972="","",Ansøgning!J972)</f>
        <v/>
      </c>
      <c r="M967" s="18"/>
      <c r="N967" s="31" t="str">
        <f>IF(Ansøgning!K972="","",Ansøgning!K972)</f>
        <v/>
      </c>
      <c r="O967" s="18"/>
      <c r="P967" s="15" t="str">
        <f>IF(Ansøgning!L972="","",Ansøgning!L972)</f>
        <v/>
      </c>
      <c r="Q967" s="46" t="str">
        <f t="shared" si="99"/>
        <v/>
      </c>
      <c r="R967" s="46"/>
      <c r="S967" s="101" t="str">
        <f>IF(Ansøgning!M972="","",Ansøgning!M972)</f>
        <v/>
      </c>
      <c r="T967" s="31" t="str">
        <f t="shared" si="100"/>
        <v/>
      </c>
      <c r="U967" s="102" t="str">
        <f>IF(Ansøgning!O972="","",Ansøgning!O972)</f>
        <v/>
      </c>
      <c r="V967" s="20"/>
      <c r="W967" s="102" t="str">
        <f>IF(Ansøgning!P972="","",Ansøgning!P972)</f>
        <v/>
      </c>
      <c r="X967" s="20"/>
      <c r="Y967" s="31" t="str">
        <f>IF(Ansøgning!Q972="","",Ansøgning!Q972)</f>
        <v/>
      </c>
      <c r="Z967" s="46" t="str">
        <f>IFERROR(MAX(IF(OR(V967="",X967=""),"",IF(AND(AND(MONTH(F967)&gt;=7,MONTH(F967)&lt;8),AND(MONTH(H967)&gt;=7,MONTH(H967)&lt;8)),(NETWORKDAYS(F967,H967,Lister!$D$7:$D$13)-V967)*T967/NETWORKDAYS(Lister!$D$19,Lister!$E$19,Lister!$D$7:$D$13),IF(AND(AND(MONTH(F967)&gt;=7,MONTH(F967)&lt;8),MONTH(H967)&gt;7),(NETWORKDAYS(F967,Lister!$E$19,Lister!$D$7:$D$13)-V967)*T967/NETWORKDAYS(Lister!$D$19,Lister!$E$19,Lister!$D$7:$D$13),IF(MONTH(F967)&gt;7,0)))),0),"")</f>
        <v/>
      </c>
      <c r="AA967" s="31" t="str">
        <f>IF(Ansøgning!R972="","",Ansøgning!R972)</f>
        <v/>
      </c>
      <c r="AB967" s="46" t="str">
        <f>IFERROR(MAX(IF(OR(V967="",X967=""),"",IF(AND(AND(MONTH(F967)&gt;=8,MONTH(F967)&lt;9),AND(MONTH(H967)&gt;=8,MONTH(H967)&lt;9)),(NETWORKDAYS(F967,H967,Lister!$D$7:$D$13)-X967)*T967/NETWORKDAYS(Lister!$D$20,Lister!$E$20,Lister!$D$7:$D$13),IF(AND(MONTH(F967)=7,MONTH(H967)=8),(NETWORKDAYS(Lister!$D$20,H967,Lister!$D$7:$D$13)-X967)*T967/NETWORKDAYS(Lister!$D$20,Lister!$E$20,Lister!$D$7:$D$13),IF(AND(MONTH(F967)=7,MONTH(H967)=7),0)))),0),"")</f>
        <v/>
      </c>
      <c r="AC967" s="15" t="str">
        <f>IF(Ansøgning!U972="","",Ansøgning!U972)</f>
        <v/>
      </c>
      <c r="AD967" s="31" t="str">
        <f t="shared" si="101"/>
        <v/>
      </c>
      <c r="AE967" s="31" t="str">
        <f t="shared" si="102"/>
        <v/>
      </c>
      <c r="AF967" s="51" t="str">
        <f t="shared" si="103"/>
        <v/>
      </c>
      <c r="AG967" s="15" t="str">
        <f t="shared" si="104"/>
        <v/>
      </c>
    </row>
    <row r="968" spans="1:33" x14ac:dyDescent="0.25">
      <c r="A968" s="13" t="str">
        <f>IF(Ansøgning!A973="","",Ansøgning!A973)</f>
        <v/>
      </c>
      <c r="B968" s="13" t="str">
        <f>IF(Ansøgning!B973="","",Ansøgning!B973)</f>
        <v/>
      </c>
      <c r="C968" s="13" t="str">
        <f>IF(Ansøgning!C973="","",Ansøgning!C973)</f>
        <v/>
      </c>
      <c r="D968" s="13" t="str">
        <f>IF(Ansøgning!D973="","",Ansøgning!D973)</f>
        <v/>
      </c>
      <c r="E968" s="14" t="str">
        <f>IF(Ansøgning!E973="","",Ansøgning!E973)</f>
        <v/>
      </c>
      <c r="F968" s="16"/>
      <c r="G968" s="14" t="str">
        <f>IF(Ansøgning!F973="","",Ansøgning!F973)</f>
        <v/>
      </c>
      <c r="H968" s="16"/>
      <c r="I968" s="72" t="str">
        <f>IF(OR(F968="",H968=""),"",NETWORKDAYS(F968,H968,Lister!$D$7:$D$13))</f>
        <v/>
      </c>
      <c r="J968" s="53" t="str">
        <f>IF(Ansøgning!H973="","",Ansøgning!H973)</f>
        <v/>
      </c>
      <c r="K968" s="32" t="str">
        <f t="shared" si="98"/>
        <v/>
      </c>
      <c r="L968" s="31" t="str">
        <f>IF(Ansøgning!J973="","",Ansøgning!J973)</f>
        <v/>
      </c>
      <c r="M968" s="18"/>
      <c r="N968" s="31" t="str">
        <f>IF(Ansøgning!K973="","",Ansøgning!K973)</f>
        <v/>
      </c>
      <c r="O968" s="18"/>
      <c r="P968" s="15" t="str">
        <f>IF(Ansøgning!L973="","",Ansøgning!L973)</f>
        <v/>
      </c>
      <c r="Q968" s="46" t="str">
        <f t="shared" si="99"/>
        <v/>
      </c>
      <c r="R968" s="46"/>
      <c r="S968" s="101" t="str">
        <f>IF(Ansøgning!M973="","",Ansøgning!M973)</f>
        <v/>
      </c>
      <c r="T968" s="31" t="str">
        <f t="shared" si="100"/>
        <v/>
      </c>
      <c r="U968" s="102" t="str">
        <f>IF(Ansøgning!O973="","",Ansøgning!O973)</f>
        <v/>
      </c>
      <c r="V968" s="20"/>
      <c r="W968" s="102" t="str">
        <f>IF(Ansøgning!P973="","",Ansøgning!P973)</f>
        <v/>
      </c>
      <c r="X968" s="20"/>
      <c r="Y968" s="31" t="str">
        <f>IF(Ansøgning!Q973="","",Ansøgning!Q973)</f>
        <v/>
      </c>
      <c r="Z968" s="46" t="str">
        <f>IFERROR(MAX(IF(OR(V968="",X968=""),"",IF(AND(AND(MONTH(F968)&gt;=7,MONTH(F968)&lt;8),AND(MONTH(H968)&gt;=7,MONTH(H968)&lt;8)),(NETWORKDAYS(F968,H968,Lister!$D$7:$D$13)-V968)*T968/NETWORKDAYS(Lister!$D$19,Lister!$E$19,Lister!$D$7:$D$13),IF(AND(AND(MONTH(F968)&gt;=7,MONTH(F968)&lt;8),MONTH(H968)&gt;7),(NETWORKDAYS(F968,Lister!$E$19,Lister!$D$7:$D$13)-V968)*T968/NETWORKDAYS(Lister!$D$19,Lister!$E$19,Lister!$D$7:$D$13),IF(MONTH(F968)&gt;7,0)))),0),"")</f>
        <v/>
      </c>
      <c r="AA968" s="31" t="str">
        <f>IF(Ansøgning!R973="","",Ansøgning!R973)</f>
        <v/>
      </c>
      <c r="AB968" s="46" t="str">
        <f>IFERROR(MAX(IF(OR(V968="",X968=""),"",IF(AND(AND(MONTH(F968)&gt;=8,MONTH(F968)&lt;9),AND(MONTH(H968)&gt;=8,MONTH(H968)&lt;9)),(NETWORKDAYS(F968,H968,Lister!$D$7:$D$13)-X968)*T968/NETWORKDAYS(Lister!$D$20,Lister!$E$20,Lister!$D$7:$D$13),IF(AND(MONTH(F968)=7,MONTH(H968)=8),(NETWORKDAYS(Lister!$D$20,H968,Lister!$D$7:$D$13)-X968)*T968/NETWORKDAYS(Lister!$D$20,Lister!$E$20,Lister!$D$7:$D$13),IF(AND(MONTH(F968)=7,MONTH(H968)=7),0)))),0),"")</f>
        <v/>
      </c>
      <c r="AC968" s="15" t="str">
        <f>IF(Ansøgning!U973="","",Ansøgning!U973)</f>
        <v/>
      </c>
      <c r="AD968" s="31" t="str">
        <f t="shared" si="101"/>
        <v/>
      </c>
      <c r="AE968" s="31" t="str">
        <f t="shared" si="102"/>
        <v/>
      </c>
      <c r="AF968" s="51" t="str">
        <f t="shared" si="103"/>
        <v/>
      </c>
      <c r="AG968" s="15" t="str">
        <f t="shared" si="104"/>
        <v/>
      </c>
    </row>
    <row r="969" spans="1:33" x14ac:dyDescent="0.25">
      <c r="A969" s="13" t="str">
        <f>IF(Ansøgning!A974="","",Ansøgning!A974)</f>
        <v/>
      </c>
      <c r="B969" s="13" t="str">
        <f>IF(Ansøgning!B974="","",Ansøgning!B974)</f>
        <v/>
      </c>
      <c r="C969" s="13" t="str">
        <f>IF(Ansøgning!C974="","",Ansøgning!C974)</f>
        <v/>
      </c>
      <c r="D969" s="13" t="str">
        <f>IF(Ansøgning!D974="","",Ansøgning!D974)</f>
        <v/>
      </c>
      <c r="E969" s="14" t="str">
        <f>IF(Ansøgning!E974="","",Ansøgning!E974)</f>
        <v/>
      </c>
      <c r="F969" s="16"/>
      <c r="G969" s="14" t="str">
        <f>IF(Ansøgning!F974="","",Ansøgning!F974)</f>
        <v/>
      </c>
      <c r="H969" s="16"/>
      <c r="I969" s="72" t="str">
        <f>IF(OR(F969="",H969=""),"",NETWORKDAYS(F969,H969,Lister!$D$7:$D$13))</f>
        <v/>
      </c>
      <c r="J969" s="53" t="str">
        <f>IF(Ansøgning!H974="","",Ansøgning!H974)</f>
        <v/>
      </c>
      <c r="K969" s="32" t="str">
        <f t="shared" si="98"/>
        <v/>
      </c>
      <c r="L969" s="31" t="str">
        <f>IF(Ansøgning!J974="","",Ansøgning!J974)</f>
        <v/>
      </c>
      <c r="M969" s="18"/>
      <c r="N969" s="31" t="str">
        <f>IF(Ansøgning!K974="","",Ansøgning!K974)</f>
        <v/>
      </c>
      <c r="O969" s="18"/>
      <c r="P969" s="15" t="str">
        <f>IF(Ansøgning!L974="","",Ansøgning!L974)</f>
        <v/>
      </c>
      <c r="Q969" s="46" t="str">
        <f t="shared" si="99"/>
        <v/>
      </c>
      <c r="R969" s="46"/>
      <c r="S969" s="101" t="str">
        <f>IF(Ansøgning!M974="","",Ansøgning!M974)</f>
        <v/>
      </c>
      <c r="T969" s="31" t="str">
        <f t="shared" si="100"/>
        <v/>
      </c>
      <c r="U969" s="102" t="str">
        <f>IF(Ansøgning!O974="","",Ansøgning!O974)</f>
        <v/>
      </c>
      <c r="V969" s="20"/>
      <c r="W969" s="102" t="str">
        <f>IF(Ansøgning!P974="","",Ansøgning!P974)</f>
        <v/>
      </c>
      <c r="X969" s="20"/>
      <c r="Y969" s="31" t="str">
        <f>IF(Ansøgning!Q974="","",Ansøgning!Q974)</f>
        <v/>
      </c>
      <c r="Z969" s="46" t="str">
        <f>IFERROR(MAX(IF(OR(V969="",X969=""),"",IF(AND(AND(MONTH(F969)&gt;=7,MONTH(F969)&lt;8),AND(MONTH(H969)&gt;=7,MONTH(H969)&lt;8)),(NETWORKDAYS(F969,H969,Lister!$D$7:$D$13)-V969)*T969/NETWORKDAYS(Lister!$D$19,Lister!$E$19,Lister!$D$7:$D$13),IF(AND(AND(MONTH(F969)&gt;=7,MONTH(F969)&lt;8),MONTH(H969)&gt;7),(NETWORKDAYS(F969,Lister!$E$19,Lister!$D$7:$D$13)-V969)*T969/NETWORKDAYS(Lister!$D$19,Lister!$E$19,Lister!$D$7:$D$13),IF(MONTH(F969)&gt;7,0)))),0),"")</f>
        <v/>
      </c>
      <c r="AA969" s="31" t="str">
        <f>IF(Ansøgning!R974="","",Ansøgning!R974)</f>
        <v/>
      </c>
      <c r="AB969" s="46" t="str">
        <f>IFERROR(MAX(IF(OR(V969="",X969=""),"",IF(AND(AND(MONTH(F969)&gt;=8,MONTH(F969)&lt;9),AND(MONTH(H969)&gt;=8,MONTH(H969)&lt;9)),(NETWORKDAYS(F969,H969,Lister!$D$7:$D$13)-X969)*T969/NETWORKDAYS(Lister!$D$20,Lister!$E$20,Lister!$D$7:$D$13),IF(AND(MONTH(F969)=7,MONTH(H969)=8),(NETWORKDAYS(Lister!$D$20,H969,Lister!$D$7:$D$13)-X969)*T969/NETWORKDAYS(Lister!$D$20,Lister!$E$20,Lister!$D$7:$D$13),IF(AND(MONTH(F969)=7,MONTH(H969)=7),0)))),0),"")</f>
        <v/>
      </c>
      <c r="AC969" s="15" t="str">
        <f>IF(Ansøgning!U974="","",Ansøgning!U974)</f>
        <v/>
      </c>
      <c r="AD969" s="31" t="str">
        <f t="shared" si="101"/>
        <v/>
      </c>
      <c r="AE969" s="31" t="str">
        <f t="shared" si="102"/>
        <v/>
      </c>
      <c r="AF969" s="51" t="str">
        <f t="shared" si="103"/>
        <v/>
      </c>
      <c r="AG969" s="15" t="str">
        <f t="shared" si="104"/>
        <v/>
      </c>
    </row>
    <row r="970" spans="1:33" x14ac:dyDescent="0.25">
      <c r="A970" s="13" t="str">
        <f>IF(Ansøgning!A975="","",Ansøgning!A975)</f>
        <v/>
      </c>
      <c r="B970" s="13" t="str">
        <f>IF(Ansøgning!B975="","",Ansøgning!B975)</f>
        <v/>
      </c>
      <c r="C970" s="13" t="str">
        <f>IF(Ansøgning!C975="","",Ansøgning!C975)</f>
        <v/>
      </c>
      <c r="D970" s="13" t="str">
        <f>IF(Ansøgning!D975="","",Ansøgning!D975)</f>
        <v/>
      </c>
      <c r="E970" s="14" t="str">
        <f>IF(Ansøgning!E975="","",Ansøgning!E975)</f>
        <v/>
      </c>
      <c r="F970" s="16"/>
      <c r="G970" s="14" t="str">
        <f>IF(Ansøgning!F975="","",Ansøgning!F975)</f>
        <v/>
      </c>
      <c r="H970" s="16"/>
      <c r="I970" s="72" t="str">
        <f>IF(OR(F970="",H970=""),"",NETWORKDAYS(F970,H970,Lister!$D$7:$D$13))</f>
        <v/>
      </c>
      <c r="J970" s="53" t="str">
        <f>IF(Ansøgning!H975="","",Ansøgning!H975)</f>
        <v/>
      </c>
      <c r="K970" s="32" t="str">
        <f t="shared" si="98"/>
        <v/>
      </c>
      <c r="L970" s="31" t="str">
        <f>IF(Ansøgning!J975="","",Ansøgning!J975)</f>
        <v/>
      </c>
      <c r="M970" s="18"/>
      <c r="N970" s="31" t="str">
        <f>IF(Ansøgning!K975="","",Ansøgning!K975)</f>
        <v/>
      </c>
      <c r="O970" s="18"/>
      <c r="P970" s="15" t="str">
        <f>IF(Ansøgning!L975="","",Ansøgning!L975)</f>
        <v/>
      </c>
      <c r="Q970" s="46" t="str">
        <f t="shared" si="99"/>
        <v/>
      </c>
      <c r="R970" s="46"/>
      <c r="S970" s="101" t="str">
        <f>IF(Ansøgning!M975="","",Ansøgning!M975)</f>
        <v/>
      </c>
      <c r="T970" s="31" t="str">
        <f t="shared" si="100"/>
        <v/>
      </c>
      <c r="U970" s="102" t="str">
        <f>IF(Ansøgning!O975="","",Ansøgning!O975)</f>
        <v/>
      </c>
      <c r="V970" s="20"/>
      <c r="W970" s="102" t="str">
        <f>IF(Ansøgning!P975="","",Ansøgning!P975)</f>
        <v/>
      </c>
      <c r="X970" s="20"/>
      <c r="Y970" s="31" t="str">
        <f>IF(Ansøgning!Q975="","",Ansøgning!Q975)</f>
        <v/>
      </c>
      <c r="Z970" s="46" t="str">
        <f>IFERROR(MAX(IF(OR(V970="",X970=""),"",IF(AND(AND(MONTH(F970)&gt;=7,MONTH(F970)&lt;8),AND(MONTH(H970)&gt;=7,MONTH(H970)&lt;8)),(NETWORKDAYS(F970,H970,Lister!$D$7:$D$13)-V970)*T970/NETWORKDAYS(Lister!$D$19,Lister!$E$19,Lister!$D$7:$D$13),IF(AND(AND(MONTH(F970)&gt;=7,MONTH(F970)&lt;8),MONTH(H970)&gt;7),(NETWORKDAYS(F970,Lister!$E$19,Lister!$D$7:$D$13)-V970)*T970/NETWORKDAYS(Lister!$D$19,Lister!$E$19,Lister!$D$7:$D$13),IF(MONTH(F970)&gt;7,0)))),0),"")</f>
        <v/>
      </c>
      <c r="AA970" s="31" t="str">
        <f>IF(Ansøgning!R975="","",Ansøgning!R975)</f>
        <v/>
      </c>
      <c r="AB970" s="46" t="str">
        <f>IFERROR(MAX(IF(OR(V970="",X970=""),"",IF(AND(AND(MONTH(F970)&gt;=8,MONTH(F970)&lt;9),AND(MONTH(H970)&gt;=8,MONTH(H970)&lt;9)),(NETWORKDAYS(F970,H970,Lister!$D$7:$D$13)-X970)*T970/NETWORKDAYS(Lister!$D$20,Lister!$E$20,Lister!$D$7:$D$13),IF(AND(MONTH(F970)=7,MONTH(H970)=8),(NETWORKDAYS(Lister!$D$20,H970,Lister!$D$7:$D$13)-X970)*T970/NETWORKDAYS(Lister!$D$20,Lister!$E$20,Lister!$D$7:$D$13),IF(AND(MONTH(F970)=7,MONTH(H970)=7),0)))),0),"")</f>
        <v/>
      </c>
      <c r="AC970" s="15" t="str">
        <f>IF(Ansøgning!U975="","",Ansøgning!U975)</f>
        <v/>
      </c>
      <c r="AD970" s="31" t="str">
        <f t="shared" si="101"/>
        <v/>
      </c>
      <c r="AE970" s="31" t="str">
        <f t="shared" si="102"/>
        <v/>
      </c>
      <c r="AF970" s="51" t="str">
        <f t="shared" si="103"/>
        <v/>
      </c>
      <c r="AG970" s="15" t="str">
        <f t="shared" si="104"/>
        <v/>
      </c>
    </row>
    <row r="971" spans="1:33" x14ac:dyDescent="0.25">
      <c r="A971" s="13" t="str">
        <f>IF(Ansøgning!A976="","",Ansøgning!A976)</f>
        <v/>
      </c>
      <c r="B971" s="13" t="str">
        <f>IF(Ansøgning!B976="","",Ansøgning!B976)</f>
        <v/>
      </c>
      <c r="C971" s="13" t="str">
        <f>IF(Ansøgning!C976="","",Ansøgning!C976)</f>
        <v/>
      </c>
      <c r="D971" s="13" t="str">
        <f>IF(Ansøgning!D976="","",Ansøgning!D976)</f>
        <v/>
      </c>
      <c r="E971" s="14" t="str">
        <f>IF(Ansøgning!E976="","",Ansøgning!E976)</f>
        <v/>
      </c>
      <c r="F971" s="16"/>
      <c r="G971" s="14" t="str">
        <f>IF(Ansøgning!F976="","",Ansøgning!F976)</f>
        <v/>
      </c>
      <c r="H971" s="16"/>
      <c r="I971" s="72" t="str">
        <f>IF(OR(F971="",H971=""),"",NETWORKDAYS(F971,H971,Lister!$D$7:$D$13))</f>
        <v/>
      </c>
      <c r="J971" s="53" t="str">
        <f>IF(Ansøgning!H976="","",Ansøgning!H976)</f>
        <v/>
      </c>
      <c r="K971" s="32" t="str">
        <f t="shared" si="98"/>
        <v/>
      </c>
      <c r="L971" s="31" t="str">
        <f>IF(Ansøgning!J976="","",Ansøgning!J976)</f>
        <v/>
      </c>
      <c r="M971" s="18"/>
      <c r="N971" s="31" t="str">
        <f>IF(Ansøgning!K976="","",Ansøgning!K976)</f>
        <v/>
      </c>
      <c r="O971" s="18"/>
      <c r="P971" s="15" t="str">
        <f>IF(Ansøgning!L976="","",Ansøgning!L976)</f>
        <v/>
      </c>
      <c r="Q971" s="46" t="str">
        <f t="shared" si="99"/>
        <v/>
      </c>
      <c r="R971" s="46"/>
      <c r="S971" s="101" t="str">
        <f>IF(Ansøgning!M976="","",Ansøgning!M976)</f>
        <v/>
      </c>
      <c r="T971" s="31" t="str">
        <f t="shared" si="100"/>
        <v/>
      </c>
      <c r="U971" s="102" t="str">
        <f>IF(Ansøgning!O976="","",Ansøgning!O976)</f>
        <v/>
      </c>
      <c r="V971" s="20"/>
      <c r="W971" s="102" t="str">
        <f>IF(Ansøgning!P976="","",Ansøgning!P976)</f>
        <v/>
      </c>
      <c r="X971" s="20"/>
      <c r="Y971" s="31" t="str">
        <f>IF(Ansøgning!Q976="","",Ansøgning!Q976)</f>
        <v/>
      </c>
      <c r="Z971" s="46" t="str">
        <f>IFERROR(MAX(IF(OR(V971="",X971=""),"",IF(AND(AND(MONTH(F971)&gt;=7,MONTH(F971)&lt;8),AND(MONTH(H971)&gt;=7,MONTH(H971)&lt;8)),(NETWORKDAYS(F971,H971,Lister!$D$7:$D$13)-V971)*T971/NETWORKDAYS(Lister!$D$19,Lister!$E$19,Lister!$D$7:$D$13),IF(AND(AND(MONTH(F971)&gt;=7,MONTH(F971)&lt;8),MONTH(H971)&gt;7),(NETWORKDAYS(F971,Lister!$E$19,Lister!$D$7:$D$13)-V971)*T971/NETWORKDAYS(Lister!$D$19,Lister!$E$19,Lister!$D$7:$D$13),IF(MONTH(F971)&gt;7,0)))),0),"")</f>
        <v/>
      </c>
      <c r="AA971" s="31" t="str">
        <f>IF(Ansøgning!R976="","",Ansøgning!R976)</f>
        <v/>
      </c>
      <c r="AB971" s="46" t="str">
        <f>IFERROR(MAX(IF(OR(V971="",X971=""),"",IF(AND(AND(MONTH(F971)&gt;=8,MONTH(F971)&lt;9),AND(MONTH(H971)&gt;=8,MONTH(H971)&lt;9)),(NETWORKDAYS(F971,H971,Lister!$D$7:$D$13)-X971)*T971/NETWORKDAYS(Lister!$D$20,Lister!$E$20,Lister!$D$7:$D$13),IF(AND(MONTH(F971)=7,MONTH(H971)=8),(NETWORKDAYS(Lister!$D$20,H971,Lister!$D$7:$D$13)-X971)*T971/NETWORKDAYS(Lister!$D$20,Lister!$E$20,Lister!$D$7:$D$13),IF(AND(MONTH(F971)=7,MONTH(H971)=7),0)))),0),"")</f>
        <v/>
      </c>
      <c r="AC971" s="15" t="str">
        <f>IF(Ansøgning!U976="","",Ansøgning!U976)</f>
        <v/>
      </c>
      <c r="AD971" s="31" t="str">
        <f t="shared" si="101"/>
        <v/>
      </c>
      <c r="AE971" s="31" t="str">
        <f t="shared" si="102"/>
        <v/>
      </c>
      <c r="AF971" s="51" t="str">
        <f t="shared" si="103"/>
        <v/>
      </c>
      <c r="AG971" s="15" t="str">
        <f t="shared" si="104"/>
        <v/>
      </c>
    </row>
    <row r="972" spans="1:33" x14ac:dyDescent="0.25">
      <c r="A972" s="13" t="str">
        <f>IF(Ansøgning!A977="","",Ansøgning!A977)</f>
        <v/>
      </c>
      <c r="B972" s="13" t="str">
        <f>IF(Ansøgning!B977="","",Ansøgning!B977)</f>
        <v/>
      </c>
      <c r="C972" s="13" t="str">
        <f>IF(Ansøgning!C977="","",Ansøgning!C977)</f>
        <v/>
      </c>
      <c r="D972" s="13" t="str">
        <f>IF(Ansøgning!D977="","",Ansøgning!D977)</f>
        <v/>
      </c>
      <c r="E972" s="14" t="str">
        <f>IF(Ansøgning!E977="","",Ansøgning!E977)</f>
        <v/>
      </c>
      <c r="F972" s="16"/>
      <c r="G972" s="14" t="str">
        <f>IF(Ansøgning!F977="","",Ansøgning!F977)</f>
        <v/>
      </c>
      <c r="H972" s="16"/>
      <c r="I972" s="72" t="str">
        <f>IF(OR(F972="",H972=""),"",NETWORKDAYS(F972,H972,Lister!$D$7:$D$13))</f>
        <v/>
      </c>
      <c r="J972" s="53" t="str">
        <f>IF(Ansøgning!H977="","",Ansøgning!H977)</f>
        <v/>
      </c>
      <c r="K972" s="32" t="str">
        <f t="shared" si="98"/>
        <v/>
      </c>
      <c r="L972" s="31" t="str">
        <f>IF(Ansøgning!J977="","",Ansøgning!J977)</f>
        <v/>
      </c>
      <c r="M972" s="18"/>
      <c r="N972" s="31" t="str">
        <f>IF(Ansøgning!K977="","",Ansøgning!K977)</f>
        <v/>
      </c>
      <c r="O972" s="18"/>
      <c r="P972" s="15" t="str">
        <f>IF(Ansøgning!L977="","",Ansøgning!L977)</f>
        <v/>
      </c>
      <c r="Q972" s="46" t="str">
        <f t="shared" si="99"/>
        <v/>
      </c>
      <c r="R972" s="46"/>
      <c r="S972" s="101" t="str">
        <f>IF(Ansøgning!M977="","",Ansøgning!M977)</f>
        <v/>
      </c>
      <c r="T972" s="31" t="str">
        <f t="shared" si="100"/>
        <v/>
      </c>
      <c r="U972" s="102" t="str">
        <f>IF(Ansøgning!O977="","",Ansøgning!O977)</f>
        <v/>
      </c>
      <c r="V972" s="20"/>
      <c r="W972" s="102" t="str">
        <f>IF(Ansøgning!P977="","",Ansøgning!P977)</f>
        <v/>
      </c>
      <c r="X972" s="20"/>
      <c r="Y972" s="31" t="str">
        <f>IF(Ansøgning!Q977="","",Ansøgning!Q977)</f>
        <v/>
      </c>
      <c r="Z972" s="46" t="str">
        <f>IFERROR(MAX(IF(OR(V972="",X972=""),"",IF(AND(AND(MONTH(F972)&gt;=7,MONTH(F972)&lt;8),AND(MONTH(H972)&gt;=7,MONTH(H972)&lt;8)),(NETWORKDAYS(F972,H972,Lister!$D$7:$D$13)-V972)*T972/NETWORKDAYS(Lister!$D$19,Lister!$E$19,Lister!$D$7:$D$13),IF(AND(AND(MONTH(F972)&gt;=7,MONTH(F972)&lt;8),MONTH(H972)&gt;7),(NETWORKDAYS(F972,Lister!$E$19,Lister!$D$7:$D$13)-V972)*T972/NETWORKDAYS(Lister!$D$19,Lister!$E$19,Lister!$D$7:$D$13),IF(MONTH(F972)&gt;7,0)))),0),"")</f>
        <v/>
      </c>
      <c r="AA972" s="31" t="str">
        <f>IF(Ansøgning!R977="","",Ansøgning!R977)</f>
        <v/>
      </c>
      <c r="AB972" s="46" t="str">
        <f>IFERROR(MAX(IF(OR(V972="",X972=""),"",IF(AND(AND(MONTH(F972)&gt;=8,MONTH(F972)&lt;9),AND(MONTH(H972)&gt;=8,MONTH(H972)&lt;9)),(NETWORKDAYS(F972,H972,Lister!$D$7:$D$13)-X972)*T972/NETWORKDAYS(Lister!$D$20,Lister!$E$20,Lister!$D$7:$D$13),IF(AND(MONTH(F972)=7,MONTH(H972)=8),(NETWORKDAYS(Lister!$D$20,H972,Lister!$D$7:$D$13)-X972)*T972/NETWORKDAYS(Lister!$D$20,Lister!$E$20,Lister!$D$7:$D$13),IF(AND(MONTH(F972)=7,MONTH(H972)=7),0)))),0),"")</f>
        <v/>
      </c>
      <c r="AC972" s="15" t="str">
        <f>IF(Ansøgning!U977="","",Ansøgning!U977)</f>
        <v/>
      </c>
      <c r="AD972" s="31" t="str">
        <f t="shared" si="101"/>
        <v/>
      </c>
      <c r="AE972" s="31" t="str">
        <f t="shared" si="102"/>
        <v/>
      </c>
      <c r="AF972" s="51" t="str">
        <f t="shared" si="103"/>
        <v/>
      </c>
      <c r="AG972" s="15" t="str">
        <f t="shared" si="104"/>
        <v/>
      </c>
    </row>
    <row r="973" spans="1:33" x14ac:dyDescent="0.25">
      <c r="A973" s="13" t="str">
        <f>IF(Ansøgning!A978="","",Ansøgning!A978)</f>
        <v/>
      </c>
      <c r="B973" s="13" t="str">
        <f>IF(Ansøgning!B978="","",Ansøgning!B978)</f>
        <v/>
      </c>
      <c r="C973" s="13" t="str">
        <f>IF(Ansøgning!C978="","",Ansøgning!C978)</f>
        <v/>
      </c>
      <c r="D973" s="13" t="str">
        <f>IF(Ansøgning!D978="","",Ansøgning!D978)</f>
        <v/>
      </c>
      <c r="E973" s="14" t="str">
        <f>IF(Ansøgning!E978="","",Ansøgning!E978)</f>
        <v/>
      </c>
      <c r="F973" s="16"/>
      <c r="G973" s="14" t="str">
        <f>IF(Ansøgning!F978="","",Ansøgning!F978)</f>
        <v/>
      </c>
      <c r="H973" s="16"/>
      <c r="I973" s="72" t="str">
        <f>IF(OR(F973="",H973=""),"",NETWORKDAYS(F973,H973,Lister!$D$7:$D$13))</f>
        <v/>
      </c>
      <c r="J973" s="53" t="str">
        <f>IF(Ansøgning!H978="","",Ansøgning!H978)</f>
        <v/>
      </c>
      <c r="K973" s="32" t="str">
        <f t="shared" si="98"/>
        <v/>
      </c>
      <c r="L973" s="31" t="str">
        <f>IF(Ansøgning!J978="","",Ansøgning!J978)</f>
        <v/>
      </c>
      <c r="M973" s="18"/>
      <c r="N973" s="31" t="str">
        <f>IF(Ansøgning!K978="","",Ansøgning!K978)</f>
        <v/>
      </c>
      <c r="O973" s="18"/>
      <c r="P973" s="15" t="str">
        <f>IF(Ansøgning!L978="","",Ansøgning!L978)</f>
        <v/>
      </c>
      <c r="Q973" s="46" t="str">
        <f t="shared" si="99"/>
        <v/>
      </c>
      <c r="R973" s="46"/>
      <c r="S973" s="101" t="str">
        <f>IF(Ansøgning!M978="","",Ansøgning!M978)</f>
        <v/>
      </c>
      <c r="T973" s="31" t="str">
        <f t="shared" si="100"/>
        <v/>
      </c>
      <c r="U973" s="102" t="str">
        <f>IF(Ansøgning!O978="","",Ansøgning!O978)</f>
        <v/>
      </c>
      <c r="V973" s="20"/>
      <c r="W973" s="102" t="str">
        <f>IF(Ansøgning!P978="","",Ansøgning!P978)</f>
        <v/>
      </c>
      <c r="X973" s="20"/>
      <c r="Y973" s="31" t="str">
        <f>IF(Ansøgning!Q978="","",Ansøgning!Q978)</f>
        <v/>
      </c>
      <c r="Z973" s="46" t="str">
        <f>IFERROR(MAX(IF(OR(V973="",X973=""),"",IF(AND(AND(MONTH(F973)&gt;=7,MONTH(F973)&lt;8),AND(MONTH(H973)&gt;=7,MONTH(H973)&lt;8)),(NETWORKDAYS(F973,H973,Lister!$D$7:$D$13)-V973)*T973/NETWORKDAYS(Lister!$D$19,Lister!$E$19,Lister!$D$7:$D$13),IF(AND(AND(MONTH(F973)&gt;=7,MONTH(F973)&lt;8),MONTH(H973)&gt;7),(NETWORKDAYS(F973,Lister!$E$19,Lister!$D$7:$D$13)-V973)*T973/NETWORKDAYS(Lister!$D$19,Lister!$E$19,Lister!$D$7:$D$13),IF(MONTH(F973)&gt;7,0)))),0),"")</f>
        <v/>
      </c>
      <c r="AA973" s="31" t="str">
        <f>IF(Ansøgning!R978="","",Ansøgning!R978)</f>
        <v/>
      </c>
      <c r="AB973" s="46" t="str">
        <f>IFERROR(MAX(IF(OR(V973="",X973=""),"",IF(AND(AND(MONTH(F973)&gt;=8,MONTH(F973)&lt;9),AND(MONTH(H973)&gt;=8,MONTH(H973)&lt;9)),(NETWORKDAYS(F973,H973,Lister!$D$7:$D$13)-X973)*T973/NETWORKDAYS(Lister!$D$20,Lister!$E$20,Lister!$D$7:$D$13),IF(AND(MONTH(F973)=7,MONTH(H973)=8),(NETWORKDAYS(Lister!$D$20,H973,Lister!$D$7:$D$13)-X973)*T973/NETWORKDAYS(Lister!$D$20,Lister!$E$20,Lister!$D$7:$D$13),IF(AND(MONTH(F973)=7,MONTH(H973)=7),0)))),0),"")</f>
        <v/>
      </c>
      <c r="AC973" s="15" t="str">
        <f>IF(Ansøgning!U978="","",Ansøgning!U978)</f>
        <v/>
      </c>
      <c r="AD973" s="31" t="str">
        <f t="shared" si="101"/>
        <v/>
      </c>
      <c r="AE973" s="31" t="str">
        <f t="shared" si="102"/>
        <v/>
      </c>
      <c r="AF973" s="51" t="str">
        <f t="shared" si="103"/>
        <v/>
      </c>
      <c r="AG973" s="15" t="str">
        <f t="shared" si="104"/>
        <v/>
      </c>
    </row>
    <row r="974" spans="1:33" x14ac:dyDescent="0.25">
      <c r="A974" s="13" t="str">
        <f>IF(Ansøgning!A979="","",Ansøgning!A979)</f>
        <v/>
      </c>
      <c r="B974" s="13" t="str">
        <f>IF(Ansøgning!B979="","",Ansøgning!B979)</f>
        <v/>
      </c>
      <c r="C974" s="13" t="str">
        <f>IF(Ansøgning!C979="","",Ansøgning!C979)</f>
        <v/>
      </c>
      <c r="D974" s="13" t="str">
        <f>IF(Ansøgning!D979="","",Ansøgning!D979)</f>
        <v/>
      </c>
      <c r="E974" s="14" t="str">
        <f>IF(Ansøgning!E979="","",Ansøgning!E979)</f>
        <v/>
      </c>
      <c r="F974" s="16"/>
      <c r="G974" s="14" t="str">
        <f>IF(Ansøgning!F979="","",Ansøgning!F979)</f>
        <v/>
      </c>
      <c r="H974" s="16"/>
      <c r="I974" s="72" t="str">
        <f>IF(OR(F974="",H974=""),"",NETWORKDAYS(F974,H974,Lister!$D$7:$D$13))</f>
        <v/>
      </c>
      <c r="J974" s="53" t="str">
        <f>IF(Ansøgning!H979="","",Ansøgning!H979)</f>
        <v/>
      </c>
      <c r="K974" s="32" t="str">
        <f t="shared" si="98"/>
        <v/>
      </c>
      <c r="L974" s="31" t="str">
        <f>IF(Ansøgning!J979="","",Ansøgning!J979)</f>
        <v/>
      </c>
      <c r="M974" s="18"/>
      <c r="N974" s="31" t="str">
        <f>IF(Ansøgning!K979="","",Ansøgning!K979)</f>
        <v/>
      </c>
      <c r="O974" s="18"/>
      <c r="P974" s="15" t="str">
        <f>IF(Ansøgning!L979="","",Ansøgning!L979)</f>
        <v/>
      </c>
      <c r="Q974" s="46" t="str">
        <f t="shared" si="99"/>
        <v/>
      </c>
      <c r="R974" s="46"/>
      <c r="S974" s="101" t="str">
        <f>IF(Ansøgning!M979="","",Ansøgning!M979)</f>
        <v/>
      </c>
      <c r="T974" s="31" t="str">
        <f t="shared" si="100"/>
        <v/>
      </c>
      <c r="U974" s="102" t="str">
        <f>IF(Ansøgning!O979="","",Ansøgning!O979)</f>
        <v/>
      </c>
      <c r="V974" s="20"/>
      <c r="W974" s="102" t="str">
        <f>IF(Ansøgning!P979="","",Ansøgning!P979)</f>
        <v/>
      </c>
      <c r="X974" s="20"/>
      <c r="Y974" s="31" t="str">
        <f>IF(Ansøgning!Q979="","",Ansøgning!Q979)</f>
        <v/>
      </c>
      <c r="Z974" s="46" t="str">
        <f>IFERROR(MAX(IF(OR(V974="",X974=""),"",IF(AND(AND(MONTH(F974)&gt;=7,MONTH(F974)&lt;8),AND(MONTH(H974)&gt;=7,MONTH(H974)&lt;8)),(NETWORKDAYS(F974,H974,Lister!$D$7:$D$13)-V974)*T974/NETWORKDAYS(Lister!$D$19,Lister!$E$19,Lister!$D$7:$D$13),IF(AND(AND(MONTH(F974)&gt;=7,MONTH(F974)&lt;8),MONTH(H974)&gt;7),(NETWORKDAYS(F974,Lister!$E$19,Lister!$D$7:$D$13)-V974)*T974/NETWORKDAYS(Lister!$D$19,Lister!$E$19,Lister!$D$7:$D$13),IF(MONTH(F974)&gt;7,0)))),0),"")</f>
        <v/>
      </c>
      <c r="AA974" s="31" t="str">
        <f>IF(Ansøgning!R979="","",Ansøgning!R979)</f>
        <v/>
      </c>
      <c r="AB974" s="46" t="str">
        <f>IFERROR(MAX(IF(OR(V974="",X974=""),"",IF(AND(AND(MONTH(F974)&gt;=8,MONTH(F974)&lt;9),AND(MONTH(H974)&gt;=8,MONTH(H974)&lt;9)),(NETWORKDAYS(F974,H974,Lister!$D$7:$D$13)-X974)*T974/NETWORKDAYS(Lister!$D$20,Lister!$E$20,Lister!$D$7:$D$13),IF(AND(MONTH(F974)=7,MONTH(H974)=8),(NETWORKDAYS(Lister!$D$20,H974,Lister!$D$7:$D$13)-X974)*T974/NETWORKDAYS(Lister!$D$20,Lister!$E$20,Lister!$D$7:$D$13),IF(AND(MONTH(F974)=7,MONTH(H974)=7),0)))),0),"")</f>
        <v/>
      </c>
      <c r="AC974" s="15" t="str">
        <f>IF(Ansøgning!U979="","",Ansøgning!U979)</f>
        <v/>
      </c>
      <c r="AD974" s="31" t="str">
        <f t="shared" si="101"/>
        <v/>
      </c>
      <c r="AE974" s="31" t="str">
        <f t="shared" si="102"/>
        <v/>
      </c>
      <c r="AF974" s="51" t="str">
        <f t="shared" si="103"/>
        <v/>
      </c>
      <c r="AG974" s="15" t="str">
        <f t="shared" si="104"/>
        <v/>
      </c>
    </row>
    <row r="975" spans="1:33" x14ac:dyDescent="0.25">
      <c r="A975" s="13" t="str">
        <f>IF(Ansøgning!A980="","",Ansøgning!A980)</f>
        <v/>
      </c>
      <c r="B975" s="13" t="str">
        <f>IF(Ansøgning!B980="","",Ansøgning!B980)</f>
        <v/>
      </c>
      <c r="C975" s="13" t="str">
        <f>IF(Ansøgning!C980="","",Ansøgning!C980)</f>
        <v/>
      </c>
      <c r="D975" s="13" t="str">
        <f>IF(Ansøgning!D980="","",Ansøgning!D980)</f>
        <v/>
      </c>
      <c r="E975" s="14" t="str">
        <f>IF(Ansøgning!E980="","",Ansøgning!E980)</f>
        <v/>
      </c>
      <c r="F975" s="16"/>
      <c r="G975" s="14" t="str">
        <f>IF(Ansøgning!F980="","",Ansøgning!F980)</f>
        <v/>
      </c>
      <c r="H975" s="16"/>
      <c r="I975" s="72" t="str">
        <f>IF(OR(F975="",H975=""),"",NETWORKDAYS(F975,H975,Lister!$D$7:$D$13))</f>
        <v/>
      </c>
      <c r="J975" s="53" t="str">
        <f>IF(Ansøgning!H980="","",Ansøgning!H980)</f>
        <v/>
      </c>
      <c r="K975" s="32" t="str">
        <f t="shared" si="98"/>
        <v/>
      </c>
      <c r="L975" s="31" t="str">
        <f>IF(Ansøgning!J980="","",Ansøgning!J980)</f>
        <v/>
      </c>
      <c r="M975" s="18"/>
      <c r="N975" s="31" t="str">
        <f>IF(Ansøgning!K980="","",Ansøgning!K980)</f>
        <v/>
      </c>
      <c r="O975" s="18"/>
      <c r="P975" s="15" t="str">
        <f>IF(Ansøgning!L980="","",Ansøgning!L980)</f>
        <v/>
      </c>
      <c r="Q975" s="46" t="str">
        <f t="shared" si="99"/>
        <v/>
      </c>
      <c r="R975" s="46"/>
      <c r="S975" s="101" t="str">
        <f>IF(Ansøgning!M980="","",Ansøgning!M980)</f>
        <v/>
      </c>
      <c r="T975" s="31" t="str">
        <f t="shared" si="100"/>
        <v/>
      </c>
      <c r="U975" s="102" t="str">
        <f>IF(Ansøgning!O980="","",Ansøgning!O980)</f>
        <v/>
      </c>
      <c r="V975" s="20"/>
      <c r="W975" s="102" t="str">
        <f>IF(Ansøgning!P980="","",Ansøgning!P980)</f>
        <v/>
      </c>
      <c r="X975" s="20"/>
      <c r="Y975" s="31" t="str">
        <f>IF(Ansøgning!Q980="","",Ansøgning!Q980)</f>
        <v/>
      </c>
      <c r="Z975" s="46" t="str">
        <f>IFERROR(MAX(IF(OR(V975="",X975=""),"",IF(AND(AND(MONTH(F975)&gt;=7,MONTH(F975)&lt;8),AND(MONTH(H975)&gt;=7,MONTH(H975)&lt;8)),(NETWORKDAYS(F975,H975,Lister!$D$7:$D$13)-V975)*T975/NETWORKDAYS(Lister!$D$19,Lister!$E$19,Lister!$D$7:$D$13),IF(AND(AND(MONTH(F975)&gt;=7,MONTH(F975)&lt;8),MONTH(H975)&gt;7),(NETWORKDAYS(F975,Lister!$E$19,Lister!$D$7:$D$13)-V975)*T975/NETWORKDAYS(Lister!$D$19,Lister!$E$19,Lister!$D$7:$D$13),IF(MONTH(F975)&gt;7,0)))),0),"")</f>
        <v/>
      </c>
      <c r="AA975" s="31" t="str">
        <f>IF(Ansøgning!R980="","",Ansøgning!R980)</f>
        <v/>
      </c>
      <c r="AB975" s="46" t="str">
        <f>IFERROR(MAX(IF(OR(V975="",X975=""),"",IF(AND(AND(MONTH(F975)&gt;=8,MONTH(F975)&lt;9),AND(MONTH(H975)&gt;=8,MONTH(H975)&lt;9)),(NETWORKDAYS(F975,H975,Lister!$D$7:$D$13)-X975)*T975/NETWORKDAYS(Lister!$D$20,Lister!$E$20,Lister!$D$7:$D$13),IF(AND(MONTH(F975)=7,MONTH(H975)=8),(NETWORKDAYS(Lister!$D$20,H975,Lister!$D$7:$D$13)-X975)*T975/NETWORKDAYS(Lister!$D$20,Lister!$E$20,Lister!$D$7:$D$13),IF(AND(MONTH(F975)=7,MONTH(H975)=7),0)))),0),"")</f>
        <v/>
      </c>
      <c r="AC975" s="15" t="str">
        <f>IF(Ansøgning!U980="","",Ansøgning!U980)</f>
        <v/>
      </c>
      <c r="AD975" s="31" t="str">
        <f t="shared" si="101"/>
        <v/>
      </c>
      <c r="AE975" s="31" t="str">
        <f t="shared" si="102"/>
        <v/>
      </c>
      <c r="AF975" s="51" t="str">
        <f t="shared" si="103"/>
        <v/>
      </c>
      <c r="AG975" s="15" t="str">
        <f t="shared" si="104"/>
        <v/>
      </c>
    </row>
    <row r="976" spans="1:33" x14ac:dyDescent="0.25">
      <c r="A976" s="13" t="str">
        <f>IF(Ansøgning!A981="","",Ansøgning!A981)</f>
        <v/>
      </c>
      <c r="B976" s="13" t="str">
        <f>IF(Ansøgning!B981="","",Ansøgning!B981)</f>
        <v/>
      </c>
      <c r="C976" s="13" t="str">
        <f>IF(Ansøgning!C981="","",Ansøgning!C981)</f>
        <v/>
      </c>
      <c r="D976" s="13" t="str">
        <f>IF(Ansøgning!D981="","",Ansøgning!D981)</f>
        <v/>
      </c>
      <c r="E976" s="14" t="str">
        <f>IF(Ansøgning!E981="","",Ansøgning!E981)</f>
        <v/>
      </c>
      <c r="F976" s="16"/>
      <c r="G976" s="14" t="str">
        <f>IF(Ansøgning!F981="","",Ansøgning!F981)</f>
        <v/>
      </c>
      <c r="H976" s="16"/>
      <c r="I976" s="72" t="str">
        <f>IF(OR(F976="",H976=""),"",NETWORKDAYS(F976,H976,Lister!$D$7:$D$13))</f>
        <v/>
      </c>
      <c r="J976" s="53" t="str">
        <f>IF(Ansøgning!H981="","",Ansøgning!H981)</f>
        <v/>
      </c>
      <c r="K976" s="32" t="str">
        <f t="shared" ref="K976:K1039" si="105">IF(J976="","",IF(J976="Funktionær",0.75,IF(J976="Ikke-funktionær",0.9,IF(J976="Elev/lærling",0.9))))</f>
        <v/>
      </c>
      <c r="L976" s="31" t="str">
        <f>IF(Ansøgning!J981="","",Ansøgning!J981)</f>
        <v/>
      </c>
      <c r="M976" s="18"/>
      <c r="N976" s="31" t="str">
        <f>IF(Ansøgning!K981="","",Ansøgning!K981)</f>
        <v/>
      </c>
      <c r="O976" s="18"/>
      <c r="P976" s="15" t="str">
        <f>IF(Ansøgning!L981="","",Ansøgning!L981)</f>
        <v/>
      </c>
      <c r="Q976" s="46" t="str">
        <f t="shared" ref="Q976:Q1039" si="106">IFERROR(MAX(IF(M976="","",IF(ISNUMBER(R976),IF(OR(R976&gt;M976*1.1,R976&lt;M976*0.9),R976,M976),M976)-O976),0),"")</f>
        <v/>
      </c>
      <c r="R976" s="46"/>
      <c r="S976" s="101" t="str">
        <f>IF(Ansøgning!M981="","",Ansøgning!M981)</f>
        <v/>
      </c>
      <c r="T976" s="31" t="str">
        <f t="shared" ref="T976:T1039" si="107">IF(B976="","",IF(Q976*K976&gt;30000*IF(S976&gt;37,37,S976)/37,30000*IF(S976&gt;37,37,S976)/37,Q976*K976))</f>
        <v/>
      </c>
      <c r="U976" s="102" t="str">
        <f>IF(Ansøgning!O981="","",Ansøgning!O981)</f>
        <v/>
      </c>
      <c r="V976" s="20"/>
      <c r="W976" s="102" t="str">
        <f>IF(Ansøgning!P981="","",Ansøgning!P981)</f>
        <v/>
      </c>
      <c r="X976" s="20"/>
      <c r="Y976" s="31" t="str">
        <f>IF(Ansøgning!Q981="","",Ansøgning!Q981)</f>
        <v/>
      </c>
      <c r="Z976" s="46" t="str">
        <f>IFERROR(MAX(IF(OR(V976="",X976=""),"",IF(AND(AND(MONTH(F976)&gt;=7,MONTH(F976)&lt;8),AND(MONTH(H976)&gt;=7,MONTH(H976)&lt;8)),(NETWORKDAYS(F976,H976,Lister!$D$7:$D$13)-V976)*T976/NETWORKDAYS(Lister!$D$19,Lister!$E$19,Lister!$D$7:$D$13),IF(AND(AND(MONTH(F976)&gt;=7,MONTH(F976)&lt;8),MONTH(H976)&gt;7),(NETWORKDAYS(F976,Lister!$E$19,Lister!$D$7:$D$13)-V976)*T976/NETWORKDAYS(Lister!$D$19,Lister!$E$19,Lister!$D$7:$D$13),IF(MONTH(F976)&gt;7,0)))),0),"")</f>
        <v/>
      </c>
      <c r="AA976" s="31" t="str">
        <f>IF(Ansøgning!R981="","",Ansøgning!R981)</f>
        <v/>
      </c>
      <c r="AB976" s="46" t="str">
        <f>IFERROR(MAX(IF(OR(V976="",X976=""),"",IF(AND(AND(MONTH(F976)&gt;=8,MONTH(F976)&lt;9),AND(MONTH(H976)&gt;=8,MONTH(H976)&lt;9)),(NETWORKDAYS(F976,H976,Lister!$D$7:$D$13)-X976)*T976/NETWORKDAYS(Lister!$D$20,Lister!$E$20,Lister!$D$7:$D$13),IF(AND(MONTH(F976)=7,MONTH(H976)=8),(NETWORKDAYS(Lister!$D$20,H976,Lister!$D$7:$D$13)-X976)*T976/NETWORKDAYS(Lister!$D$20,Lister!$E$20,Lister!$D$7:$D$13),IF(AND(MONTH(F976)=7,MONTH(H976)=7),0)))),0),"")</f>
        <v/>
      </c>
      <c r="AC976" s="15" t="str">
        <f>IF(Ansøgning!U981="","",Ansøgning!U981)</f>
        <v/>
      </c>
      <c r="AD976" s="31" t="str">
        <f t="shared" ref="AD976:AD1039" si="108">IFERROR(Z976+AB976,"")</f>
        <v/>
      </c>
      <c r="AE976" s="31" t="str">
        <f t="shared" ref="AE976:AE1039" si="109">IFERROR(21/31*T976,"")</f>
        <v/>
      </c>
      <c r="AF976" s="51" t="str">
        <f t="shared" ref="AF976:AF1039" si="110">IFERROR(MAX(IF(AND(ISNUMBER(Z976),ISNUMBER(AB976)),IF(AD976-AE976&gt;T976,T976,AD976-AE976),""),0),"")</f>
        <v/>
      </c>
      <c r="AG976" s="15" t="str">
        <f t="shared" ref="AG976:AG1039" si="111">IF(AF976="","",AF976-AC976)</f>
        <v/>
      </c>
    </row>
    <row r="977" spans="1:33" x14ac:dyDescent="0.25">
      <c r="A977" s="13" t="str">
        <f>IF(Ansøgning!A982="","",Ansøgning!A982)</f>
        <v/>
      </c>
      <c r="B977" s="13" t="str">
        <f>IF(Ansøgning!B982="","",Ansøgning!B982)</f>
        <v/>
      </c>
      <c r="C977" s="13" t="str">
        <f>IF(Ansøgning!C982="","",Ansøgning!C982)</f>
        <v/>
      </c>
      <c r="D977" s="13" t="str">
        <f>IF(Ansøgning!D982="","",Ansøgning!D982)</f>
        <v/>
      </c>
      <c r="E977" s="14" t="str">
        <f>IF(Ansøgning!E982="","",Ansøgning!E982)</f>
        <v/>
      </c>
      <c r="F977" s="16"/>
      <c r="G977" s="14" t="str">
        <f>IF(Ansøgning!F982="","",Ansøgning!F982)</f>
        <v/>
      </c>
      <c r="H977" s="16"/>
      <c r="I977" s="72" t="str">
        <f>IF(OR(F977="",H977=""),"",NETWORKDAYS(F977,H977,Lister!$D$7:$D$13))</f>
        <v/>
      </c>
      <c r="J977" s="53" t="str">
        <f>IF(Ansøgning!H982="","",Ansøgning!H982)</f>
        <v/>
      </c>
      <c r="K977" s="32" t="str">
        <f t="shared" si="105"/>
        <v/>
      </c>
      <c r="L977" s="31" t="str">
        <f>IF(Ansøgning!J982="","",Ansøgning!J982)</f>
        <v/>
      </c>
      <c r="M977" s="18"/>
      <c r="N977" s="31" t="str">
        <f>IF(Ansøgning!K982="","",Ansøgning!K982)</f>
        <v/>
      </c>
      <c r="O977" s="18"/>
      <c r="P977" s="15" t="str">
        <f>IF(Ansøgning!L982="","",Ansøgning!L982)</f>
        <v/>
      </c>
      <c r="Q977" s="46" t="str">
        <f t="shared" si="106"/>
        <v/>
      </c>
      <c r="R977" s="46"/>
      <c r="S977" s="101" t="str">
        <f>IF(Ansøgning!M982="","",Ansøgning!M982)</f>
        <v/>
      </c>
      <c r="T977" s="31" t="str">
        <f t="shared" si="107"/>
        <v/>
      </c>
      <c r="U977" s="102" t="str">
        <f>IF(Ansøgning!O982="","",Ansøgning!O982)</f>
        <v/>
      </c>
      <c r="V977" s="20"/>
      <c r="W977" s="102" t="str">
        <f>IF(Ansøgning!P982="","",Ansøgning!P982)</f>
        <v/>
      </c>
      <c r="X977" s="20"/>
      <c r="Y977" s="31" t="str">
        <f>IF(Ansøgning!Q982="","",Ansøgning!Q982)</f>
        <v/>
      </c>
      <c r="Z977" s="46" t="str">
        <f>IFERROR(MAX(IF(OR(V977="",X977=""),"",IF(AND(AND(MONTH(F977)&gt;=7,MONTH(F977)&lt;8),AND(MONTH(H977)&gt;=7,MONTH(H977)&lt;8)),(NETWORKDAYS(F977,H977,Lister!$D$7:$D$13)-V977)*T977/NETWORKDAYS(Lister!$D$19,Lister!$E$19,Lister!$D$7:$D$13),IF(AND(AND(MONTH(F977)&gt;=7,MONTH(F977)&lt;8),MONTH(H977)&gt;7),(NETWORKDAYS(F977,Lister!$E$19,Lister!$D$7:$D$13)-V977)*T977/NETWORKDAYS(Lister!$D$19,Lister!$E$19,Lister!$D$7:$D$13),IF(MONTH(F977)&gt;7,0)))),0),"")</f>
        <v/>
      </c>
      <c r="AA977" s="31" t="str">
        <f>IF(Ansøgning!R982="","",Ansøgning!R982)</f>
        <v/>
      </c>
      <c r="AB977" s="46" t="str">
        <f>IFERROR(MAX(IF(OR(V977="",X977=""),"",IF(AND(AND(MONTH(F977)&gt;=8,MONTH(F977)&lt;9),AND(MONTH(H977)&gt;=8,MONTH(H977)&lt;9)),(NETWORKDAYS(F977,H977,Lister!$D$7:$D$13)-X977)*T977/NETWORKDAYS(Lister!$D$20,Lister!$E$20,Lister!$D$7:$D$13),IF(AND(MONTH(F977)=7,MONTH(H977)=8),(NETWORKDAYS(Lister!$D$20,H977,Lister!$D$7:$D$13)-X977)*T977/NETWORKDAYS(Lister!$D$20,Lister!$E$20,Lister!$D$7:$D$13),IF(AND(MONTH(F977)=7,MONTH(H977)=7),0)))),0),"")</f>
        <v/>
      </c>
      <c r="AC977" s="15" t="str">
        <f>IF(Ansøgning!U982="","",Ansøgning!U982)</f>
        <v/>
      </c>
      <c r="AD977" s="31" t="str">
        <f t="shared" si="108"/>
        <v/>
      </c>
      <c r="AE977" s="31" t="str">
        <f t="shared" si="109"/>
        <v/>
      </c>
      <c r="AF977" s="51" t="str">
        <f t="shared" si="110"/>
        <v/>
      </c>
      <c r="AG977" s="15" t="str">
        <f t="shared" si="111"/>
        <v/>
      </c>
    </row>
    <row r="978" spans="1:33" x14ac:dyDescent="0.25">
      <c r="A978" s="13" t="str">
        <f>IF(Ansøgning!A983="","",Ansøgning!A983)</f>
        <v/>
      </c>
      <c r="B978" s="13" t="str">
        <f>IF(Ansøgning!B983="","",Ansøgning!B983)</f>
        <v/>
      </c>
      <c r="C978" s="13" t="str">
        <f>IF(Ansøgning!C983="","",Ansøgning!C983)</f>
        <v/>
      </c>
      <c r="D978" s="13" t="str">
        <f>IF(Ansøgning!D983="","",Ansøgning!D983)</f>
        <v/>
      </c>
      <c r="E978" s="14" t="str">
        <f>IF(Ansøgning!E983="","",Ansøgning!E983)</f>
        <v/>
      </c>
      <c r="F978" s="16"/>
      <c r="G978" s="14" t="str">
        <f>IF(Ansøgning!F983="","",Ansøgning!F983)</f>
        <v/>
      </c>
      <c r="H978" s="16"/>
      <c r="I978" s="72" t="str">
        <f>IF(OR(F978="",H978=""),"",NETWORKDAYS(F978,H978,Lister!$D$7:$D$13))</f>
        <v/>
      </c>
      <c r="J978" s="53" t="str">
        <f>IF(Ansøgning!H983="","",Ansøgning!H983)</f>
        <v/>
      </c>
      <c r="K978" s="32" t="str">
        <f t="shared" si="105"/>
        <v/>
      </c>
      <c r="L978" s="31" t="str">
        <f>IF(Ansøgning!J983="","",Ansøgning!J983)</f>
        <v/>
      </c>
      <c r="M978" s="18"/>
      <c r="N978" s="31" t="str">
        <f>IF(Ansøgning!K983="","",Ansøgning!K983)</f>
        <v/>
      </c>
      <c r="O978" s="18"/>
      <c r="P978" s="15" t="str">
        <f>IF(Ansøgning!L983="","",Ansøgning!L983)</f>
        <v/>
      </c>
      <c r="Q978" s="46" t="str">
        <f t="shared" si="106"/>
        <v/>
      </c>
      <c r="R978" s="46"/>
      <c r="S978" s="101" t="str">
        <f>IF(Ansøgning!M983="","",Ansøgning!M983)</f>
        <v/>
      </c>
      <c r="T978" s="31" t="str">
        <f t="shared" si="107"/>
        <v/>
      </c>
      <c r="U978" s="102" t="str">
        <f>IF(Ansøgning!O983="","",Ansøgning!O983)</f>
        <v/>
      </c>
      <c r="V978" s="20"/>
      <c r="W978" s="102" t="str">
        <f>IF(Ansøgning!P983="","",Ansøgning!P983)</f>
        <v/>
      </c>
      <c r="X978" s="20"/>
      <c r="Y978" s="31" t="str">
        <f>IF(Ansøgning!Q983="","",Ansøgning!Q983)</f>
        <v/>
      </c>
      <c r="Z978" s="46" t="str">
        <f>IFERROR(MAX(IF(OR(V978="",X978=""),"",IF(AND(AND(MONTH(F978)&gt;=7,MONTH(F978)&lt;8),AND(MONTH(H978)&gt;=7,MONTH(H978)&lt;8)),(NETWORKDAYS(F978,H978,Lister!$D$7:$D$13)-V978)*T978/NETWORKDAYS(Lister!$D$19,Lister!$E$19,Lister!$D$7:$D$13),IF(AND(AND(MONTH(F978)&gt;=7,MONTH(F978)&lt;8),MONTH(H978)&gt;7),(NETWORKDAYS(F978,Lister!$E$19,Lister!$D$7:$D$13)-V978)*T978/NETWORKDAYS(Lister!$D$19,Lister!$E$19,Lister!$D$7:$D$13),IF(MONTH(F978)&gt;7,0)))),0),"")</f>
        <v/>
      </c>
      <c r="AA978" s="31" t="str">
        <f>IF(Ansøgning!R983="","",Ansøgning!R983)</f>
        <v/>
      </c>
      <c r="AB978" s="46" t="str">
        <f>IFERROR(MAX(IF(OR(V978="",X978=""),"",IF(AND(AND(MONTH(F978)&gt;=8,MONTH(F978)&lt;9),AND(MONTH(H978)&gt;=8,MONTH(H978)&lt;9)),(NETWORKDAYS(F978,H978,Lister!$D$7:$D$13)-X978)*T978/NETWORKDAYS(Lister!$D$20,Lister!$E$20,Lister!$D$7:$D$13),IF(AND(MONTH(F978)=7,MONTH(H978)=8),(NETWORKDAYS(Lister!$D$20,H978,Lister!$D$7:$D$13)-X978)*T978/NETWORKDAYS(Lister!$D$20,Lister!$E$20,Lister!$D$7:$D$13),IF(AND(MONTH(F978)=7,MONTH(H978)=7),0)))),0),"")</f>
        <v/>
      </c>
      <c r="AC978" s="15" t="str">
        <f>IF(Ansøgning!U983="","",Ansøgning!U983)</f>
        <v/>
      </c>
      <c r="AD978" s="31" t="str">
        <f t="shared" si="108"/>
        <v/>
      </c>
      <c r="AE978" s="31" t="str">
        <f t="shared" si="109"/>
        <v/>
      </c>
      <c r="AF978" s="51" t="str">
        <f t="shared" si="110"/>
        <v/>
      </c>
      <c r="AG978" s="15" t="str">
        <f t="shared" si="111"/>
        <v/>
      </c>
    </row>
    <row r="979" spans="1:33" x14ac:dyDescent="0.25">
      <c r="A979" s="13" t="str">
        <f>IF(Ansøgning!A984="","",Ansøgning!A984)</f>
        <v/>
      </c>
      <c r="B979" s="13" t="str">
        <f>IF(Ansøgning!B984="","",Ansøgning!B984)</f>
        <v/>
      </c>
      <c r="C979" s="13" t="str">
        <f>IF(Ansøgning!C984="","",Ansøgning!C984)</f>
        <v/>
      </c>
      <c r="D979" s="13" t="str">
        <f>IF(Ansøgning!D984="","",Ansøgning!D984)</f>
        <v/>
      </c>
      <c r="E979" s="14" t="str">
        <f>IF(Ansøgning!E984="","",Ansøgning!E984)</f>
        <v/>
      </c>
      <c r="F979" s="16"/>
      <c r="G979" s="14" t="str">
        <f>IF(Ansøgning!F984="","",Ansøgning!F984)</f>
        <v/>
      </c>
      <c r="H979" s="16"/>
      <c r="I979" s="72" t="str">
        <f>IF(OR(F979="",H979=""),"",NETWORKDAYS(F979,H979,Lister!$D$7:$D$13))</f>
        <v/>
      </c>
      <c r="J979" s="53" t="str">
        <f>IF(Ansøgning!H984="","",Ansøgning!H984)</f>
        <v/>
      </c>
      <c r="K979" s="32" t="str">
        <f t="shared" si="105"/>
        <v/>
      </c>
      <c r="L979" s="31" t="str">
        <f>IF(Ansøgning!J984="","",Ansøgning!J984)</f>
        <v/>
      </c>
      <c r="M979" s="18"/>
      <c r="N979" s="31" t="str">
        <f>IF(Ansøgning!K984="","",Ansøgning!K984)</f>
        <v/>
      </c>
      <c r="O979" s="18"/>
      <c r="P979" s="15" t="str">
        <f>IF(Ansøgning!L984="","",Ansøgning!L984)</f>
        <v/>
      </c>
      <c r="Q979" s="46" t="str">
        <f t="shared" si="106"/>
        <v/>
      </c>
      <c r="R979" s="46"/>
      <c r="S979" s="101" t="str">
        <f>IF(Ansøgning!M984="","",Ansøgning!M984)</f>
        <v/>
      </c>
      <c r="T979" s="31" t="str">
        <f t="shared" si="107"/>
        <v/>
      </c>
      <c r="U979" s="102" t="str">
        <f>IF(Ansøgning!O984="","",Ansøgning!O984)</f>
        <v/>
      </c>
      <c r="V979" s="20"/>
      <c r="W979" s="102" t="str">
        <f>IF(Ansøgning!P984="","",Ansøgning!P984)</f>
        <v/>
      </c>
      <c r="X979" s="20"/>
      <c r="Y979" s="31" t="str">
        <f>IF(Ansøgning!Q984="","",Ansøgning!Q984)</f>
        <v/>
      </c>
      <c r="Z979" s="46" t="str">
        <f>IFERROR(MAX(IF(OR(V979="",X979=""),"",IF(AND(AND(MONTH(F979)&gt;=7,MONTH(F979)&lt;8),AND(MONTH(H979)&gt;=7,MONTH(H979)&lt;8)),(NETWORKDAYS(F979,H979,Lister!$D$7:$D$13)-V979)*T979/NETWORKDAYS(Lister!$D$19,Lister!$E$19,Lister!$D$7:$D$13),IF(AND(AND(MONTH(F979)&gt;=7,MONTH(F979)&lt;8),MONTH(H979)&gt;7),(NETWORKDAYS(F979,Lister!$E$19,Lister!$D$7:$D$13)-V979)*T979/NETWORKDAYS(Lister!$D$19,Lister!$E$19,Lister!$D$7:$D$13),IF(MONTH(F979)&gt;7,0)))),0),"")</f>
        <v/>
      </c>
      <c r="AA979" s="31" t="str">
        <f>IF(Ansøgning!R984="","",Ansøgning!R984)</f>
        <v/>
      </c>
      <c r="AB979" s="46" t="str">
        <f>IFERROR(MAX(IF(OR(V979="",X979=""),"",IF(AND(AND(MONTH(F979)&gt;=8,MONTH(F979)&lt;9),AND(MONTH(H979)&gt;=8,MONTH(H979)&lt;9)),(NETWORKDAYS(F979,H979,Lister!$D$7:$D$13)-X979)*T979/NETWORKDAYS(Lister!$D$20,Lister!$E$20,Lister!$D$7:$D$13),IF(AND(MONTH(F979)=7,MONTH(H979)=8),(NETWORKDAYS(Lister!$D$20,H979,Lister!$D$7:$D$13)-X979)*T979/NETWORKDAYS(Lister!$D$20,Lister!$E$20,Lister!$D$7:$D$13),IF(AND(MONTH(F979)=7,MONTH(H979)=7),0)))),0),"")</f>
        <v/>
      </c>
      <c r="AC979" s="15" t="str">
        <f>IF(Ansøgning!U984="","",Ansøgning!U984)</f>
        <v/>
      </c>
      <c r="AD979" s="31" t="str">
        <f t="shared" si="108"/>
        <v/>
      </c>
      <c r="AE979" s="31" t="str">
        <f t="shared" si="109"/>
        <v/>
      </c>
      <c r="AF979" s="51" t="str">
        <f t="shared" si="110"/>
        <v/>
      </c>
      <c r="AG979" s="15" t="str">
        <f t="shared" si="111"/>
        <v/>
      </c>
    </row>
    <row r="980" spans="1:33" x14ac:dyDescent="0.25">
      <c r="A980" s="13" t="str">
        <f>IF(Ansøgning!A985="","",Ansøgning!A985)</f>
        <v/>
      </c>
      <c r="B980" s="13" t="str">
        <f>IF(Ansøgning!B985="","",Ansøgning!B985)</f>
        <v/>
      </c>
      <c r="C980" s="13" t="str">
        <f>IF(Ansøgning!C985="","",Ansøgning!C985)</f>
        <v/>
      </c>
      <c r="D980" s="13" t="str">
        <f>IF(Ansøgning!D985="","",Ansøgning!D985)</f>
        <v/>
      </c>
      <c r="E980" s="14" t="str">
        <f>IF(Ansøgning!E985="","",Ansøgning!E985)</f>
        <v/>
      </c>
      <c r="F980" s="16"/>
      <c r="G980" s="14" t="str">
        <f>IF(Ansøgning!F985="","",Ansøgning!F985)</f>
        <v/>
      </c>
      <c r="H980" s="16"/>
      <c r="I980" s="72" t="str">
        <f>IF(OR(F980="",H980=""),"",NETWORKDAYS(F980,H980,Lister!$D$7:$D$13))</f>
        <v/>
      </c>
      <c r="J980" s="53" t="str">
        <f>IF(Ansøgning!H985="","",Ansøgning!H985)</f>
        <v/>
      </c>
      <c r="K980" s="32" t="str">
        <f t="shared" si="105"/>
        <v/>
      </c>
      <c r="L980" s="31" t="str">
        <f>IF(Ansøgning!J985="","",Ansøgning!J985)</f>
        <v/>
      </c>
      <c r="M980" s="18"/>
      <c r="N980" s="31" t="str">
        <f>IF(Ansøgning!K985="","",Ansøgning!K985)</f>
        <v/>
      </c>
      <c r="O980" s="18"/>
      <c r="P980" s="15" t="str">
        <f>IF(Ansøgning!L985="","",Ansøgning!L985)</f>
        <v/>
      </c>
      <c r="Q980" s="46" t="str">
        <f t="shared" si="106"/>
        <v/>
      </c>
      <c r="R980" s="46"/>
      <c r="S980" s="101" t="str">
        <f>IF(Ansøgning!M985="","",Ansøgning!M985)</f>
        <v/>
      </c>
      <c r="T980" s="31" t="str">
        <f t="shared" si="107"/>
        <v/>
      </c>
      <c r="U980" s="102" t="str">
        <f>IF(Ansøgning!O985="","",Ansøgning!O985)</f>
        <v/>
      </c>
      <c r="V980" s="20"/>
      <c r="W980" s="102" t="str">
        <f>IF(Ansøgning!P985="","",Ansøgning!P985)</f>
        <v/>
      </c>
      <c r="X980" s="20"/>
      <c r="Y980" s="31" t="str">
        <f>IF(Ansøgning!Q985="","",Ansøgning!Q985)</f>
        <v/>
      </c>
      <c r="Z980" s="46" t="str">
        <f>IFERROR(MAX(IF(OR(V980="",X980=""),"",IF(AND(AND(MONTH(F980)&gt;=7,MONTH(F980)&lt;8),AND(MONTH(H980)&gt;=7,MONTH(H980)&lt;8)),(NETWORKDAYS(F980,H980,Lister!$D$7:$D$13)-V980)*T980/NETWORKDAYS(Lister!$D$19,Lister!$E$19,Lister!$D$7:$D$13),IF(AND(AND(MONTH(F980)&gt;=7,MONTH(F980)&lt;8),MONTH(H980)&gt;7),(NETWORKDAYS(F980,Lister!$E$19,Lister!$D$7:$D$13)-V980)*T980/NETWORKDAYS(Lister!$D$19,Lister!$E$19,Lister!$D$7:$D$13),IF(MONTH(F980)&gt;7,0)))),0),"")</f>
        <v/>
      </c>
      <c r="AA980" s="31" t="str">
        <f>IF(Ansøgning!R985="","",Ansøgning!R985)</f>
        <v/>
      </c>
      <c r="AB980" s="46" t="str">
        <f>IFERROR(MAX(IF(OR(V980="",X980=""),"",IF(AND(AND(MONTH(F980)&gt;=8,MONTH(F980)&lt;9),AND(MONTH(H980)&gt;=8,MONTH(H980)&lt;9)),(NETWORKDAYS(F980,H980,Lister!$D$7:$D$13)-X980)*T980/NETWORKDAYS(Lister!$D$20,Lister!$E$20,Lister!$D$7:$D$13),IF(AND(MONTH(F980)=7,MONTH(H980)=8),(NETWORKDAYS(Lister!$D$20,H980,Lister!$D$7:$D$13)-X980)*T980/NETWORKDAYS(Lister!$D$20,Lister!$E$20,Lister!$D$7:$D$13),IF(AND(MONTH(F980)=7,MONTH(H980)=7),0)))),0),"")</f>
        <v/>
      </c>
      <c r="AC980" s="15" t="str">
        <f>IF(Ansøgning!U985="","",Ansøgning!U985)</f>
        <v/>
      </c>
      <c r="AD980" s="31" t="str">
        <f t="shared" si="108"/>
        <v/>
      </c>
      <c r="AE980" s="31" t="str">
        <f t="shared" si="109"/>
        <v/>
      </c>
      <c r="AF980" s="51" t="str">
        <f t="shared" si="110"/>
        <v/>
      </c>
      <c r="AG980" s="15" t="str">
        <f t="shared" si="111"/>
        <v/>
      </c>
    </row>
    <row r="981" spans="1:33" x14ac:dyDescent="0.25">
      <c r="A981" s="13" t="str">
        <f>IF(Ansøgning!A986="","",Ansøgning!A986)</f>
        <v/>
      </c>
      <c r="B981" s="13" t="str">
        <f>IF(Ansøgning!B986="","",Ansøgning!B986)</f>
        <v/>
      </c>
      <c r="C981" s="13" t="str">
        <f>IF(Ansøgning!C986="","",Ansøgning!C986)</f>
        <v/>
      </c>
      <c r="D981" s="13" t="str">
        <f>IF(Ansøgning!D986="","",Ansøgning!D986)</f>
        <v/>
      </c>
      <c r="E981" s="14" t="str">
        <f>IF(Ansøgning!E986="","",Ansøgning!E986)</f>
        <v/>
      </c>
      <c r="F981" s="16"/>
      <c r="G981" s="14" t="str">
        <f>IF(Ansøgning!F986="","",Ansøgning!F986)</f>
        <v/>
      </c>
      <c r="H981" s="16"/>
      <c r="I981" s="72" t="str">
        <f>IF(OR(F981="",H981=""),"",NETWORKDAYS(F981,H981,Lister!$D$7:$D$13))</f>
        <v/>
      </c>
      <c r="J981" s="53" t="str">
        <f>IF(Ansøgning!H986="","",Ansøgning!H986)</f>
        <v/>
      </c>
      <c r="K981" s="32" t="str">
        <f t="shared" si="105"/>
        <v/>
      </c>
      <c r="L981" s="31" t="str">
        <f>IF(Ansøgning!J986="","",Ansøgning!J986)</f>
        <v/>
      </c>
      <c r="M981" s="18"/>
      <c r="N981" s="31" t="str">
        <f>IF(Ansøgning!K986="","",Ansøgning!K986)</f>
        <v/>
      </c>
      <c r="O981" s="18"/>
      <c r="P981" s="15" t="str">
        <f>IF(Ansøgning!L986="","",Ansøgning!L986)</f>
        <v/>
      </c>
      <c r="Q981" s="46" t="str">
        <f t="shared" si="106"/>
        <v/>
      </c>
      <c r="R981" s="46"/>
      <c r="S981" s="101" t="str">
        <f>IF(Ansøgning!M986="","",Ansøgning!M986)</f>
        <v/>
      </c>
      <c r="T981" s="31" t="str">
        <f t="shared" si="107"/>
        <v/>
      </c>
      <c r="U981" s="102" t="str">
        <f>IF(Ansøgning!O986="","",Ansøgning!O986)</f>
        <v/>
      </c>
      <c r="V981" s="20"/>
      <c r="W981" s="102" t="str">
        <f>IF(Ansøgning!P986="","",Ansøgning!P986)</f>
        <v/>
      </c>
      <c r="X981" s="20"/>
      <c r="Y981" s="31" t="str">
        <f>IF(Ansøgning!Q986="","",Ansøgning!Q986)</f>
        <v/>
      </c>
      <c r="Z981" s="46" t="str">
        <f>IFERROR(MAX(IF(OR(V981="",X981=""),"",IF(AND(AND(MONTH(F981)&gt;=7,MONTH(F981)&lt;8),AND(MONTH(H981)&gt;=7,MONTH(H981)&lt;8)),(NETWORKDAYS(F981,H981,Lister!$D$7:$D$13)-V981)*T981/NETWORKDAYS(Lister!$D$19,Lister!$E$19,Lister!$D$7:$D$13),IF(AND(AND(MONTH(F981)&gt;=7,MONTH(F981)&lt;8),MONTH(H981)&gt;7),(NETWORKDAYS(F981,Lister!$E$19,Lister!$D$7:$D$13)-V981)*T981/NETWORKDAYS(Lister!$D$19,Lister!$E$19,Lister!$D$7:$D$13),IF(MONTH(F981)&gt;7,0)))),0),"")</f>
        <v/>
      </c>
      <c r="AA981" s="31" t="str">
        <f>IF(Ansøgning!R986="","",Ansøgning!R986)</f>
        <v/>
      </c>
      <c r="AB981" s="46" t="str">
        <f>IFERROR(MAX(IF(OR(V981="",X981=""),"",IF(AND(AND(MONTH(F981)&gt;=8,MONTH(F981)&lt;9),AND(MONTH(H981)&gt;=8,MONTH(H981)&lt;9)),(NETWORKDAYS(F981,H981,Lister!$D$7:$D$13)-X981)*T981/NETWORKDAYS(Lister!$D$20,Lister!$E$20,Lister!$D$7:$D$13),IF(AND(MONTH(F981)=7,MONTH(H981)=8),(NETWORKDAYS(Lister!$D$20,H981,Lister!$D$7:$D$13)-X981)*T981/NETWORKDAYS(Lister!$D$20,Lister!$E$20,Lister!$D$7:$D$13),IF(AND(MONTH(F981)=7,MONTH(H981)=7),0)))),0),"")</f>
        <v/>
      </c>
      <c r="AC981" s="15" t="str">
        <f>IF(Ansøgning!U986="","",Ansøgning!U986)</f>
        <v/>
      </c>
      <c r="AD981" s="31" t="str">
        <f t="shared" si="108"/>
        <v/>
      </c>
      <c r="AE981" s="31" t="str">
        <f t="shared" si="109"/>
        <v/>
      </c>
      <c r="AF981" s="51" t="str">
        <f t="shared" si="110"/>
        <v/>
      </c>
      <c r="AG981" s="15" t="str">
        <f t="shared" si="111"/>
        <v/>
      </c>
    </row>
    <row r="982" spans="1:33" x14ac:dyDescent="0.25">
      <c r="A982" s="13" t="str">
        <f>IF(Ansøgning!A987="","",Ansøgning!A987)</f>
        <v/>
      </c>
      <c r="B982" s="13" t="str">
        <f>IF(Ansøgning!B987="","",Ansøgning!B987)</f>
        <v/>
      </c>
      <c r="C982" s="13" t="str">
        <f>IF(Ansøgning!C987="","",Ansøgning!C987)</f>
        <v/>
      </c>
      <c r="D982" s="13" t="str">
        <f>IF(Ansøgning!D987="","",Ansøgning!D987)</f>
        <v/>
      </c>
      <c r="E982" s="14" t="str">
        <f>IF(Ansøgning!E987="","",Ansøgning!E987)</f>
        <v/>
      </c>
      <c r="F982" s="16"/>
      <c r="G982" s="14" t="str">
        <f>IF(Ansøgning!F987="","",Ansøgning!F987)</f>
        <v/>
      </c>
      <c r="H982" s="16"/>
      <c r="I982" s="72" t="str">
        <f>IF(OR(F982="",H982=""),"",NETWORKDAYS(F982,H982,Lister!$D$7:$D$13))</f>
        <v/>
      </c>
      <c r="J982" s="53" t="str">
        <f>IF(Ansøgning!H987="","",Ansøgning!H987)</f>
        <v/>
      </c>
      <c r="K982" s="32" t="str">
        <f t="shared" si="105"/>
        <v/>
      </c>
      <c r="L982" s="31" t="str">
        <f>IF(Ansøgning!J987="","",Ansøgning!J987)</f>
        <v/>
      </c>
      <c r="M982" s="18"/>
      <c r="N982" s="31" t="str">
        <f>IF(Ansøgning!K987="","",Ansøgning!K987)</f>
        <v/>
      </c>
      <c r="O982" s="18"/>
      <c r="P982" s="15" t="str">
        <f>IF(Ansøgning!L987="","",Ansøgning!L987)</f>
        <v/>
      </c>
      <c r="Q982" s="46" t="str">
        <f t="shared" si="106"/>
        <v/>
      </c>
      <c r="R982" s="46"/>
      <c r="S982" s="101" t="str">
        <f>IF(Ansøgning!M987="","",Ansøgning!M987)</f>
        <v/>
      </c>
      <c r="T982" s="31" t="str">
        <f t="shared" si="107"/>
        <v/>
      </c>
      <c r="U982" s="102" t="str">
        <f>IF(Ansøgning!O987="","",Ansøgning!O987)</f>
        <v/>
      </c>
      <c r="V982" s="20"/>
      <c r="W982" s="102" t="str">
        <f>IF(Ansøgning!P987="","",Ansøgning!P987)</f>
        <v/>
      </c>
      <c r="X982" s="20"/>
      <c r="Y982" s="31" t="str">
        <f>IF(Ansøgning!Q987="","",Ansøgning!Q987)</f>
        <v/>
      </c>
      <c r="Z982" s="46" t="str">
        <f>IFERROR(MAX(IF(OR(V982="",X982=""),"",IF(AND(AND(MONTH(F982)&gt;=7,MONTH(F982)&lt;8),AND(MONTH(H982)&gt;=7,MONTH(H982)&lt;8)),(NETWORKDAYS(F982,H982,Lister!$D$7:$D$13)-V982)*T982/NETWORKDAYS(Lister!$D$19,Lister!$E$19,Lister!$D$7:$D$13),IF(AND(AND(MONTH(F982)&gt;=7,MONTH(F982)&lt;8),MONTH(H982)&gt;7),(NETWORKDAYS(F982,Lister!$E$19,Lister!$D$7:$D$13)-V982)*T982/NETWORKDAYS(Lister!$D$19,Lister!$E$19,Lister!$D$7:$D$13),IF(MONTH(F982)&gt;7,0)))),0),"")</f>
        <v/>
      </c>
      <c r="AA982" s="31" t="str">
        <f>IF(Ansøgning!R987="","",Ansøgning!R987)</f>
        <v/>
      </c>
      <c r="AB982" s="46" t="str">
        <f>IFERROR(MAX(IF(OR(V982="",X982=""),"",IF(AND(AND(MONTH(F982)&gt;=8,MONTH(F982)&lt;9),AND(MONTH(H982)&gt;=8,MONTH(H982)&lt;9)),(NETWORKDAYS(F982,H982,Lister!$D$7:$D$13)-X982)*T982/NETWORKDAYS(Lister!$D$20,Lister!$E$20,Lister!$D$7:$D$13),IF(AND(MONTH(F982)=7,MONTH(H982)=8),(NETWORKDAYS(Lister!$D$20,H982,Lister!$D$7:$D$13)-X982)*T982/NETWORKDAYS(Lister!$D$20,Lister!$E$20,Lister!$D$7:$D$13),IF(AND(MONTH(F982)=7,MONTH(H982)=7),0)))),0),"")</f>
        <v/>
      </c>
      <c r="AC982" s="15" t="str">
        <f>IF(Ansøgning!U987="","",Ansøgning!U987)</f>
        <v/>
      </c>
      <c r="AD982" s="31" t="str">
        <f t="shared" si="108"/>
        <v/>
      </c>
      <c r="AE982" s="31" t="str">
        <f t="shared" si="109"/>
        <v/>
      </c>
      <c r="AF982" s="51" t="str">
        <f t="shared" si="110"/>
        <v/>
      </c>
      <c r="AG982" s="15" t="str">
        <f t="shared" si="111"/>
        <v/>
      </c>
    </row>
    <row r="983" spans="1:33" x14ac:dyDescent="0.25">
      <c r="A983" s="13" t="str">
        <f>IF(Ansøgning!A988="","",Ansøgning!A988)</f>
        <v/>
      </c>
      <c r="B983" s="13" t="str">
        <f>IF(Ansøgning!B988="","",Ansøgning!B988)</f>
        <v/>
      </c>
      <c r="C983" s="13" t="str">
        <f>IF(Ansøgning!C988="","",Ansøgning!C988)</f>
        <v/>
      </c>
      <c r="D983" s="13" t="str">
        <f>IF(Ansøgning!D988="","",Ansøgning!D988)</f>
        <v/>
      </c>
      <c r="E983" s="14" t="str">
        <f>IF(Ansøgning!E988="","",Ansøgning!E988)</f>
        <v/>
      </c>
      <c r="F983" s="16"/>
      <c r="G983" s="14" t="str">
        <f>IF(Ansøgning!F988="","",Ansøgning!F988)</f>
        <v/>
      </c>
      <c r="H983" s="16"/>
      <c r="I983" s="72" t="str">
        <f>IF(OR(F983="",H983=""),"",NETWORKDAYS(F983,H983,Lister!$D$7:$D$13))</f>
        <v/>
      </c>
      <c r="J983" s="53" t="str">
        <f>IF(Ansøgning!H988="","",Ansøgning!H988)</f>
        <v/>
      </c>
      <c r="K983" s="32" t="str">
        <f t="shared" si="105"/>
        <v/>
      </c>
      <c r="L983" s="31" t="str">
        <f>IF(Ansøgning!J988="","",Ansøgning!J988)</f>
        <v/>
      </c>
      <c r="M983" s="18"/>
      <c r="N983" s="31" t="str">
        <f>IF(Ansøgning!K988="","",Ansøgning!K988)</f>
        <v/>
      </c>
      <c r="O983" s="18"/>
      <c r="P983" s="15" t="str">
        <f>IF(Ansøgning!L988="","",Ansøgning!L988)</f>
        <v/>
      </c>
      <c r="Q983" s="46" t="str">
        <f t="shared" si="106"/>
        <v/>
      </c>
      <c r="R983" s="46"/>
      <c r="S983" s="101" t="str">
        <f>IF(Ansøgning!M988="","",Ansøgning!M988)</f>
        <v/>
      </c>
      <c r="T983" s="31" t="str">
        <f t="shared" si="107"/>
        <v/>
      </c>
      <c r="U983" s="102" t="str">
        <f>IF(Ansøgning!O988="","",Ansøgning!O988)</f>
        <v/>
      </c>
      <c r="V983" s="20"/>
      <c r="W983" s="102" t="str">
        <f>IF(Ansøgning!P988="","",Ansøgning!P988)</f>
        <v/>
      </c>
      <c r="X983" s="20"/>
      <c r="Y983" s="31" t="str">
        <f>IF(Ansøgning!Q988="","",Ansøgning!Q988)</f>
        <v/>
      </c>
      <c r="Z983" s="46" t="str">
        <f>IFERROR(MAX(IF(OR(V983="",X983=""),"",IF(AND(AND(MONTH(F983)&gt;=7,MONTH(F983)&lt;8),AND(MONTH(H983)&gt;=7,MONTH(H983)&lt;8)),(NETWORKDAYS(F983,H983,Lister!$D$7:$D$13)-V983)*T983/NETWORKDAYS(Lister!$D$19,Lister!$E$19,Lister!$D$7:$D$13),IF(AND(AND(MONTH(F983)&gt;=7,MONTH(F983)&lt;8),MONTH(H983)&gt;7),(NETWORKDAYS(F983,Lister!$E$19,Lister!$D$7:$D$13)-V983)*T983/NETWORKDAYS(Lister!$D$19,Lister!$E$19,Lister!$D$7:$D$13),IF(MONTH(F983)&gt;7,0)))),0),"")</f>
        <v/>
      </c>
      <c r="AA983" s="31" t="str">
        <f>IF(Ansøgning!R988="","",Ansøgning!R988)</f>
        <v/>
      </c>
      <c r="AB983" s="46" t="str">
        <f>IFERROR(MAX(IF(OR(V983="",X983=""),"",IF(AND(AND(MONTH(F983)&gt;=8,MONTH(F983)&lt;9),AND(MONTH(H983)&gt;=8,MONTH(H983)&lt;9)),(NETWORKDAYS(F983,H983,Lister!$D$7:$D$13)-X983)*T983/NETWORKDAYS(Lister!$D$20,Lister!$E$20,Lister!$D$7:$D$13),IF(AND(MONTH(F983)=7,MONTH(H983)=8),(NETWORKDAYS(Lister!$D$20,H983,Lister!$D$7:$D$13)-X983)*T983/NETWORKDAYS(Lister!$D$20,Lister!$E$20,Lister!$D$7:$D$13),IF(AND(MONTH(F983)=7,MONTH(H983)=7),0)))),0),"")</f>
        <v/>
      </c>
      <c r="AC983" s="15" t="str">
        <f>IF(Ansøgning!U988="","",Ansøgning!U988)</f>
        <v/>
      </c>
      <c r="AD983" s="31" t="str">
        <f t="shared" si="108"/>
        <v/>
      </c>
      <c r="AE983" s="31" t="str">
        <f t="shared" si="109"/>
        <v/>
      </c>
      <c r="AF983" s="51" t="str">
        <f t="shared" si="110"/>
        <v/>
      </c>
      <c r="AG983" s="15" t="str">
        <f t="shared" si="111"/>
        <v/>
      </c>
    </row>
    <row r="984" spans="1:33" x14ac:dyDescent="0.25">
      <c r="A984" s="13" t="str">
        <f>IF(Ansøgning!A989="","",Ansøgning!A989)</f>
        <v/>
      </c>
      <c r="B984" s="13" t="str">
        <f>IF(Ansøgning!B989="","",Ansøgning!B989)</f>
        <v/>
      </c>
      <c r="C984" s="13" t="str">
        <f>IF(Ansøgning!C989="","",Ansøgning!C989)</f>
        <v/>
      </c>
      <c r="D984" s="13" t="str">
        <f>IF(Ansøgning!D989="","",Ansøgning!D989)</f>
        <v/>
      </c>
      <c r="E984" s="14" t="str">
        <f>IF(Ansøgning!E989="","",Ansøgning!E989)</f>
        <v/>
      </c>
      <c r="F984" s="16"/>
      <c r="G984" s="14" t="str">
        <f>IF(Ansøgning!F989="","",Ansøgning!F989)</f>
        <v/>
      </c>
      <c r="H984" s="16"/>
      <c r="I984" s="72" t="str">
        <f>IF(OR(F984="",H984=""),"",NETWORKDAYS(F984,H984,Lister!$D$7:$D$13))</f>
        <v/>
      </c>
      <c r="J984" s="53" t="str">
        <f>IF(Ansøgning!H989="","",Ansøgning!H989)</f>
        <v/>
      </c>
      <c r="K984" s="32" t="str">
        <f t="shared" si="105"/>
        <v/>
      </c>
      <c r="L984" s="31" t="str">
        <f>IF(Ansøgning!J989="","",Ansøgning!J989)</f>
        <v/>
      </c>
      <c r="M984" s="18"/>
      <c r="N984" s="31" t="str">
        <f>IF(Ansøgning!K989="","",Ansøgning!K989)</f>
        <v/>
      </c>
      <c r="O984" s="18"/>
      <c r="P984" s="15" t="str">
        <f>IF(Ansøgning!L989="","",Ansøgning!L989)</f>
        <v/>
      </c>
      <c r="Q984" s="46" t="str">
        <f t="shared" si="106"/>
        <v/>
      </c>
      <c r="R984" s="46"/>
      <c r="S984" s="101" t="str">
        <f>IF(Ansøgning!M989="","",Ansøgning!M989)</f>
        <v/>
      </c>
      <c r="T984" s="31" t="str">
        <f t="shared" si="107"/>
        <v/>
      </c>
      <c r="U984" s="102" t="str">
        <f>IF(Ansøgning!O989="","",Ansøgning!O989)</f>
        <v/>
      </c>
      <c r="V984" s="20"/>
      <c r="W984" s="102" t="str">
        <f>IF(Ansøgning!P989="","",Ansøgning!P989)</f>
        <v/>
      </c>
      <c r="X984" s="20"/>
      <c r="Y984" s="31" t="str">
        <f>IF(Ansøgning!Q989="","",Ansøgning!Q989)</f>
        <v/>
      </c>
      <c r="Z984" s="46" t="str">
        <f>IFERROR(MAX(IF(OR(V984="",X984=""),"",IF(AND(AND(MONTH(F984)&gt;=7,MONTH(F984)&lt;8),AND(MONTH(H984)&gt;=7,MONTH(H984)&lt;8)),(NETWORKDAYS(F984,H984,Lister!$D$7:$D$13)-V984)*T984/NETWORKDAYS(Lister!$D$19,Lister!$E$19,Lister!$D$7:$D$13),IF(AND(AND(MONTH(F984)&gt;=7,MONTH(F984)&lt;8),MONTH(H984)&gt;7),(NETWORKDAYS(F984,Lister!$E$19,Lister!$D$7:$D$13)-V984)*T984/NETWORKDAYS(Lister!$D$19,Lister!$E$19,Lister!$D$7:$D$13),IF(MONTH(F984)&gt;7,0)))),0),"")</f>
        <v/>
      </c>
      <c r="AA984" s="31" t="str">
        <f>IF(Ansøgning!R989="","",Ansøgning!R989)</f>
        <v/>
      </c>
      <c r="AB984" s="46" t="str">
        <f>IFERROR(MAX(IF(OR(V984="",X984=""),"",IF(AND(AND(MONTH(F984)&gt;=8,MONTH(F984)&lt;9),AND(MONTH(H984)&gt;=8,MONTH(H984)&lt;9)),(NETWORKDAYS(F984,H984,Lister!$D$7:$D$13)-X984)*T984/NETWORKDAYS(Lister!$D$20,Lister!$E$20,Lister!$D$7:$D$13),IF(AND(MONTH(F984)=7,MONTH(H984)=8),(NETWORKDAYS(Lister!$D$20,H984,Lister!$D$7:$D$13)-X984)*T984/NETWORKDAYS(Lister!$D$20,Lister!$E$20,Lister!$D$7:$D$13),IF(AND(MONTH(F984)=7,MONTH(H984)=7),0)))),0),"")</f>
        <v/>
      </c>
      <c r="AC984" s="15" t="str">
        <f>IF(Ansøgning!U989="","",Ansøgning!U989)</f>
        <v/>
      </c>
      <c r="AD984" s="31" t="str">
        <f t="shared" si="108"/>
        <v/>
      </c>
      <c r="AE984" s="31" t="str">
        <f t="shared" si="109"/>
        <v/>
      </c>
      <c r="AF984" s="51" t="str">
        <f t="shared" si="110"/>
        <v/>
      </c>
      <c r="AG984" s="15" t="str">
        <f t="shared" si="111"/>
        <v/>
      </c>
    </row>
    <row r="985" spans="1:33" x14ac:dyDescent="0.25">
      <c r="A985" s="13" t="str">
        <f>IF(Ansøgning!A990="","",Ansøgning!A990)</f>
        <v/>
      </c>
      <c r="B985" s="13" t="str">
        <f>IF(Ansøgning!B990="","",Ansøgning!B990)</f>
        <v/>
      </c>
      <c r="C985" s="13" t="str">
        <f>IF(Ansøgning!C990="","",Ansøgning!C990)</f>
        <v/>
      </c>
      <c r="D985" s="13" t="str">
        <f>IF(Ansøgning!D990="","",Ansøgning!D990)</f>
        <v/>
      </c>
      <c r="E985" s="14" t="str">
        <f>IF(Ansøgning!E990="","",Ansøgning!E990)</f>
        <v/>
      </c>
      <c r="F985" s="16"/>
      <c r="G985" s="14" t="str">
        <f>IF(Ansøgning!F990="","",Ansøgning!F990)</f>
        <v/>
      </c>
      <c r="H985" s="16"/>
      <c r="I985" s="72" t="str">
        <f>IF(OR(F985="",H985=""),"",NETWORKDAYS(F985,H985,Lister!$D$7:$D$13))</f>
        <v/>
      </c>
      <c r="J985" s="53" t="str">
        <f>IF(Ansøgning!H990="","",Ansøgning!H990)</f>
        <v/>
      </c>
      <c r="K985" s="32" t="str">
        <f t="shared" si="105"/>
        <v/>
      </c>
      <c r="L985" s="31" t="str">
        <f>IF(Ansøgning!J990="","",Ansøgning!J990)</f>
        <v/>
      </c>
      <c r="M985" s="18"/>
      <c r="N985" s="31" t="str">
        <f>IF(Ansøgning!K990="","",Ansøgning!K990)</f>
        <v/>
      </c>
      <c r="O985" s="18"/>
      <c r="P985" s="15" t="str">
        <f>IF(Ansøgning!L990="","",Ansøgning!L990)</f>
        <v/>
      </c>
      <c r="Q985" s="46" t="str">
        <f t="shared" si="106"/>
        <v/>
      </c>
      <c r="R985" s="46"/>
      <c r="S985" s="101" t="str">
        <f>IF(Ansøgning!M990="","",Ansøgning!M990)</f>
        <v/>
      </c>
      <c r="T985" s="31" t="str">
        <f t="shared" si="107"/>
        <v/>
      </c>
      <c r="U985" s="102" t="str">
        <f>IF(Ansøgning!O990="","",Ansøgning!O990)</f>
        <v/>
      </c>
      <c r="V985" s="20"/>
      <c r="W985" s="102" t="str">
        <f>IF(Ansøgning!P990="","",Ansøgning!P990)</f>
        <v/>
      </c>
      <c r="X985" s="20"/>
      <c r="Y985" s="31" t="str">
        <f>IF(Ansøgning!Q990="","",Ansøgning!Q990)</f>
        <v/>
      </c>
      <c r="Z985" s="46" t="str">
        <f>IFERROR(MAX(IF(OR(V985="",X985=""),"",IF(AND(AND(MONTH(F985)&gt;=7,MONTH(F985)&lt;8),AND(MONTH(H985)&gt;=7,MONTH(H985)&lt;8)),(NETWORKDAYS(F985,H985,Lister!$D$7:$D$13)-V985)*T985/NETWORKDAYS(Lister!$D$19,Lister!$E$19,Lister!$D$7:$D$13),IF(AND(AND(MONTH(F985)&gt;=7,MONTH(F985)&lt;8),MONTH(H985)&gt;7),(NETWORKDAYS(F985,Lister!$E$19,Lister!$D$7:$D$13)-V985)*T985/NETWORKDAYS(Lister!$D$19,Lister!$E$19,Lister!$D$7:$D$13),IF(MONTH(F985)&gt;7,0)))),0),"")</f>
        <v/>
      </c>
      <c r="AA985" s="31" t="str">
        <f>IF(Ansøgning!R990="","",Ansøgning!R990)</f>
        <v/>
      </c>
      <c r="AB985" s="46" t="str">
        <f>IFERROR(MAX(IF(OR(V985="",X985=""),"",IF(AND(AND(MONTH(F985)&gt;=8,MONTH(F985)&lt;9),AND(MONTH(H985)&gt;=8,MONTH(H985)&lt;9)),(NETWORKDAYS(F985,H985,Lister!$D$7:$D$13)-X985)*T985/NETWORKDAYS(Lister!$D$20,Lister!$E$20,Lister!$D$7:$D$13),IF(AND(MONTH(F985)=7,MONTH(H985)=8),(NETWORKDAYS(Lister!$D$20,H985,Lister!$D$7:$D$13)-X985)*T985/NETWORKDAYS(Lister!$D$20,Lister!$E$20,Lister!$D$7:$D$13),IF(AND(MONTH(F985)=7,MONTH(H985)=7),0)))),0),"")</f>
        <v/>
      </c>
      <c r="AC985" s="15" t="str">
        <f>IF(Ansøgning!U990="","",Ansøgning!U990)</f>
        <v/>
      </c>
      <c r="AD985" s="31" t="str">
        <f t="shared" si="108"/>
        <v/>
      </c>
      <c r="AE985" s="31" t="str">
        <f t="shared" si="109"/>
        <v/>
      </c>
      <c r="AF985" s="51" t="str">
        <f t="shared" si="110"/>
        <v/>
      </c>
      <c r="AG985" s="15" t="str">
        <f t="shared" si="111"/>
        <v/>
      </c>
    </row>
    <row r="986" spans="1:33" x14ac:dyDescent="0.25">
      <c r="A986" s="13" t="str">
        <f>IF(Ansøgning!A991="","",Ansøgning!A991)</f>
        <v/>
      </c>
      <c r="B986" s="13" t="str">
        <f>IF(Ansøgning!B991="","",Ansøgning!B991)</f>
        <v/>
      </c>
      <c r="C986" s="13" t="str">
        <f>IF(Ansøgning!C991="","",Ansøgning!C991)</f>
        <v/>
      </c>
      <c r="D986" s="13" t="str">
        <f>IF(Ansøgning!D991="","",Ansøgning!D991)</f>
        <v/>
      </c>
      <c r="E986" s="14" t="str">
        <f>IF(Ansøgning!E991="","",Ansøgning!E991)</f>
        <v/>
      </c>
      <c r="F986" s="16"/>
      <c r="G986" s="14" t="str">
        <f>IF(Ansøgning!F991="","",Ansøgning!F991)</f>
        <v/>
      </c>
      <c r="H986" s="16"/>
      <c r="I986" s="72" t="str">
        <f>IF(OR(F986="",H986=""),"",NETWORKDAYS(F986,H986,Lister!$D$7:$D$13))</f>
        <v/>
      </c>
      <c r="J986" s="53" t="str">
        <f>IF(Ansøgning!H991="","",Ansøgning!H991)</f>
        <v/>
      </c>
      <c r="K986" s="32" t="str">
        <f t="shared" si="105"/>
        <v/>
      </c>
      <c r="L986" s="31" t="str">
        <f>IF(Ansøgning!J991="","",Ansøgning!J991)</f>
        <v/>
      </c>
      <c r="M986" s="18"/>
      <c r="N986" s="31" t="str">
        <f>IF(Ansøgning!K991="","",Ansøgning!K991)</f>
        <v/>
      </c>
      <c r="O986" s="18"/>
      <c r="P986" s="15" t="str">
        <f>IF(Ansøgning!L991="","",Ansøgning!L991)</f>
        <v/>
      </c>
      <c r="Q986" s="46" t="str">
        <f t="shared" si="106"/>
        <v/>
      </c>
      <c r="R986" s="46"/>
      <c r="S986" s="101" t="str">
        <f>IF(Ansøgning!M991="","",Ansøgning!M991)</f>
        <v/>
      </c>
      <c r="T986" s="31" t="str">
        <f t="shared" si="107"/>
        <v/>
      </c>
      <c r="U986" s="102" t="str">
        <f>IF(Ansøgning!O991="","",Ansøgning!O991)</f>
        <v/>
      </c>
      <c r="V986" s="20"/>
      <c r="W986" s="102" t="str">
        <f>IF(Ansøgning!P991="","",Ansøgning!P991)</f>
        <v/>
      </c>
      <c r="X986" s="20"/>
      <c r="Y986" s="31" t="str">
        <f>IF(Ansøgning!Q991="","",Ansøgning!Q991)</f>
        <v/>
      </c>
      <c r="Z986" s="46" t="str">
        <f>IFERROR(MAX(IF(OR(V986="",X986=""),"",IF(AND(AND(MONTH(F986)&gt;=7,MONTH(F986)&lt;8),AND(MONTH(H986)&gt;=7,MONTH(H986)&lt;8)),(NETWORKDAYS(F986,H986,Lister!$D$7:$D$13)-V986)*T986/NETWORKDAYS(Lister!$D$19,Lister!$E$19,Lister!$D$7:$D$13),IF(AND(AND(MONTH(F986)&gt;=7,MONTH(F986)&lt;8),MONTH(H986)&gt;7),(NETWORKDAYS(F986,Lister!$E$19,Lister!$D$7:$D$13)-V986)*T986/NETWORKDAYS(Lister!$D$19,Lister!$E$19,Lister!$D$7:$D$13),IF(MONTH(F986)&gt;7,0)))),0),"")</f>
        <v/>
      </c>
      <c r="AA986" s="31" t="str">
        <f>IF(Ansøgning!R991="","",Ansøgning!R991)</f>
        <v/>
      </c>
      <c r="AB986" s="46" t="str">
        <f>IFERROR(MAX(IF(OR(V986="",X986=""),"",IF(AND(AND(MONTH(F986)&gt;=8,MONTH(F986)&lt;9),AND(MONTH(H986)&gt;=8,MONTH(H986)&lt;9)),(NETWORKDAYS(F986,H986,Lister!$D$7:$D$13)-X986)*T986/NETWORKDAYS(Lister!$D$20,Lister!$E$20,Lister!$D$7:$D$13),IF(AND(MONTH(F986)=7,MONTH(H986)=8),(NETWORKDAYS(Lister!$D$20,H986,Lister!$D$7:$D$13)-X986)*T986/NETWORKDAYS(Lister!$D$20,Lister!$E$20,Lister!$D$7:$D$13),IF(AND(MONTH(F986)=7,MONTH(H986)=7),0)))),0),"")</f>
        <v/>
      </c>
      <c r="AC986" s="15" t="str">
        <f>IF(Ansøgning!U991="","",Ansøgning!U991)</f>
        <v/>
      </c>
      <c r="AD986" s="31" t="str">
        <f t="shared" si="108"/>
        <v/>
      </c>
      <c r="AE986" s="31" t="str">
        <f t="shared" si="109"/>
        <v/>
      </c>
      <c r="AF986" s="51" t="str">
        <f t="shared" si="110"/>
        <v/>
      </c>
      <c r="AG986" s="15" t="str">
        <f t="shared" si="111"/>
        <v/>
      </c>
    </row>
    <row r="987" spans="1:33" x14ac:dyDescent="0.25">
      <c r="A987" s="13" t="str">
        <f>IF(Ansøgning!A992="","",Ansøgning!A992)</f>
        <v/>
      </c>
      <c r="B987" s="13" t="str">
        <f>IF(Ansøgning!B992="","",Ansøgning!B992)</f>
        <v/>
      </c>
      <c r="C987" s="13" t="str">
        <f>IF(Ansøgning!C992="","",Ansøgning!C992)</f>
        <v/>
      </c>
      <c r="D987" s="13" t="str">
        <f>IF(Ansøgning!D992="","",Ansøgning!D992)</f>
        <v/>
      </c>
      <c r="E987" s="14" t="str">
        <f>IF(Ansøgning!E992="","",Ansøgning!E992)</f>
        <v/>
      </c>
      <c r="F987" s="16"/>
      <c r="G987" s="14" t="str">
        <f>IF(Ansøgning!F992="","",Ansøgning!F992)</f>
        <v/>
      </c>
      <c r="H987" s="16"/>
      <c r="I987" s="72" t="str">
        <f>IF(OR(F987="",H987=""),"",NETWORKDAYS(F987,H987,Lister!$D$7:$D$13))</f>
        <v/>
      </c>
      <c r="J987" s="53" t="str">
        <f>IF(Ansøgning!H992="","",Ansøgning!H992)</f>
        <v/>
      </c>
      <c r="K987" s="32" t="str">
        <f t="shared" si="105"/>
        <v/>
      </c>
      <c r="L987" s="31" t="str">
        <f>IF(Ansøgning!J992="","",Ansøgning!J992)</f>
        <v/>
      </c>
      <c r="M987" s="18"/>
      <c r="N987" s="31" t="str">
        <f>IF(Ansøgning!K992="","",Ansøgning!K992)</f>
        <v/>
      </c>
      <c r="O987" s="18"/>
      <c r="P987" s="15" t="str">
        <f>IF(Ansøgning!L992="","",Ansøgning!L992)</f>
        <v/>
      </c>
      <c r="Q987" s="46" t="str">
        <f t="shared" si="106"/>
        <v/>
      </c>
      <c r="R987" s="46"/>
      <c r="S987" s="101" t="str">
        <f>IF(Ansøgning!M992="","",Ansøgning!M992)</f>
        <v/>
      </c>
      <c r="T987" s="31" t="str">
        <f t="shared" si="107"/>
        <v/>
      </c>
      <c r="U987" s="102" t="str">
        <f>IF(Ansøgning!O992="","",Ansøgning!O992)</f>
        <v/>
      </c>
      <c r="V987" s="20"/>
      <c r="W987" s="102" t="str">
        <f>IF(Ansøgning!P992="","",Ansøgning!P992)</f>
        <v/>
      </c>
      <c r="X987" s="20"/>
      <c r="Y987" s="31" t="str">
        <f>IF(Ansøgning!Q992="","",Ansøgning!Q992)</f>
        <v/>
      </c>
      <c r="Z987" s="46" t="str">
        <f>IFERROR(MAX(IF(OR(V987="",X987=""),"",IF(AND(AND(MONTH(F987)&gt;=7,MONTH(F987)&lt;8),AND(MONTH(H987)&gt;=7,MONTH(H987)&lt;8)),(NETWORKDAYS(F987,H987,Lister!$D$7:$D$13)-V987)*T987/NETWORKDAYS(Lister!$D$19,Lister!$E$19,Lister!$D$7:$D$13),IF(AND(AND(MONTH(F987)&gt;=7,MONTH(F987)&lt;8),MONTH(H987)&gt;7),(NETWORKDAYS(F987,Lister!$E$19,Lister!$D$7:$D$13)-V987)*T987/NETWORKDAYS(Lister!$D$19,Lister!$E$19,Lister!$D$7:$D$13),IF(MONTH(F987)&gt;7,0)))),0),"")</f>
        <v/>
      </c>
      <c r="AA987" s="31" t="str">
        <f>IF(Ansøgning!R992="","",Ansøgning!R992)</f>
        <v/>
      </c>
      <c r="AB987" s="46" t="str">
        <f>IFERROR(MAX(IF(OR(V987="",X987=""),"",IF(AND(AND(MONTH(F987)&gt;=8,MONTH(F987)&lt;9),AND(MONTH(H987)&gt;=8,MONTH(H987)&lt;9)),(NETWORKDAYS(F987,H987,Lister!$D$7:$D$13)-X987)*T987/NETWORKDAYS(Lister!$D$20,Lister!$E$20,Lister!$D$7:$D$13),IF(AND(MONTH(F987)=7,MONTH(H987)=8),(NETWORKDAYS(Lister!$D$20,H987,Lister!$D$7:$D$13)-X987)*T987/NETWORKDAYS(Lister!$D$20,Lister!$E$20,Lister!$D$7:$D$13),IF(AND(MONTH(F987)=7,MONTH(H987)=7),0)))),0),"")</f>
        <v/>
      </c>
      <c r="AC987" s="15" t="str">
        <f>IF(Ansøgning!U992="","",Ansøgning!U992)</f>
        <v/>
      </c>
      <c r="AD987" s="31" t="str">
        <f t="shared" si="108"/>
        <v/>
      </c>
      <c r="AE987" s="31" t="str">
        <f t="shared" si="109"/>
        <v/>
      </c>
      <c r="AF987" s="51" t="str">
        <f t="shared" si="110"/>
        <v/>
      </c>
      <c r="AG987" s="15" t="str">
        <f t="shared" si="111"/>
        <v/>
      </c>
    </row>
    <row r="988" spans="1:33" x14ac:dyDescent="0.25">
      <c r="A988" s="13" t="str">
        <f>IF(Ansøgning!A993="","",Ansøgning!A993)</f>
        <v/>
      </c>
      <c r="B988" s="13" t="str">
        <f>IF(Ansøgning!B993="","",Ansøgning!B993)</f>
        <v/>
      </c>
      <c r="C988" s="13" t="str">
        <f>IF(Ansøgning!C993="","",Ansøgning!C993)</f>
        <v/>
      </c>
      <c r="D988" s="13" t="str">
        <f>IF(Ansøgning!D993="","",Ansøgning!D993)</f>
        <v/>
      </c>
      <c r="E988" s="14" t="str">
        <f>IF(Ansøgning!E993="","",Ansøgning!E993)</f>
        <v/>
      </c>
      <c r="F988" s="16"/>
      <c r="G988" s="14" t="str">
        <f>IF(Ansøgning!F993="","",Ansøgning!F993)</f>
        <v/>
      </c>
      <c r="H988" s="16"/>
      <c r="I988" s="72" t="str">
        <f>IF(OR(F988="",H988=""),"",NETWORKDAYS(F988,H988,Lister!$D$7:$D$13))</f>
        <v/>
      </c>
      <c r="J988" s="53" t="str">
        <f>IF(Ansøgning!H993="","",Ansøgning!H993)</f>
        <v/>
      </c>
      <c r="K988" s="32" t="str">
        <f t="shared" si="105"/>
        <v/>
      </c>
      <c r="L988" s="31" t="str">
        <f>IF(Ansøgning!J993="","",Ansøgning!J993)</f>
        <v/>
      </c>
      <c r="M988" s="18"/>
      <c r="N988" s="31" t="str">
        <f>IF(Ansøgning!K993="","",Ansøgning!K993)</f>
        <v/>
      </c>
      <c r="O988" s="18"/>
      <c r="P988" s="15" t="str">
        <f>IF(Ansøgning!L993="","",Ansøgning!L993)</f>
        <v/>
      </c>
      <c r="Q988" s="46" t="str">
        <f t="shared" si="106"/>
        <v/>
      </c>
      <c r="R988" s="46"/>
      <c r="S988" s="101" t="str">
        <f>IF(Ansøgning!M993="","",Ansøgning!M993)</f>
        <v/>
      </c>
      <c r="T988" s="31" t="str">
        <f t="shared" si="107"/>
        <v/>
      </c>
      <c r="U988" s="102" t="str">
        <f>IF(Ansøgning!O993="","",Ansøgning!O993)</f>
        <v/>
      </c>
      <c r="V988" s="20"/>
      <c r="W988" s="102" t="str">
        <f>IF(Ansøgning!P993="","",Ansøgning!P993)</f>
        <v/>
      </c>
      <c r="X988" s="20"/>
      <c r="Y988" s="31" t="str">
        <f>IF(Ansøgning!Q993="","",Ansøgning!Q993)</f>
        <v/>
      </c>
      <c r="Z988" s="46" t="str">
        <f>IFERROR(MAX(IF(OR(V988="",X988=""),"",IF(AND(AND(MONTH(F988)&gt;=7,MONTH(F988)&lt;8),AND(MONTH(H988)&gt;=7,MONTH(H988)&lt;8)),(NETWORKDAYS(F988,H988,Lister!$D$7:$D$13)-V988)*T988/NETWORKDAYS(Lister!$D$19,Lister!$E$19,Lister!$D$7:$D$13),IF(AND(AND(MONTH(F988)&gt;=7,MONTH(F988)&lt;8),MONTH(H988)&gt;7),(NETWORKDAYS(F988,Lister!$E$19,Lister!$D$7:$D$13)-V988)*T988/NETWORKDAYS(Lister!$D$19,Lister!$E$19,Lister!$D$7:$D$13),IF(MONTH(F988)&gt;7,0)))),0),"")</f>
        <v/>
      </c>
      <c r="AA988" s="31" t="str">
        <f>IF(Ansøgning!R993="","",Ansøgning!R993)</f>
        <v/>
      </c>
      <c r="AB988" s="46" t="str">
        <f>IFERROR(MAX(IF(OR(V988="",X988=""),"",IF(AND(AND(MONTH(F988)&gt;=8,MONTH(F988)&lt;9),AND(MONTH(H988)&gt;=8,MONTH(H988)&lt;9)),(NETWORKDAYS(F988,H988,Lister!$D$7:$D$13)-X988)*T988/NETWORKDAYS(Lister!$D$20,Lister!$E$20,Lister!$D$7:$D$13),IF(AND(MONTH(F988)=7,MONTH(H988)=8),(NETWORKDAYS(Lister!$D$20,H988,Lister!$D$7:$D$13)-X988)*T988/NETWORKDAYS(Lister!$D$20,Lister!$E$20,Lister!$D$7:$D$13),IF(AND(MONTH(F988)=7,MONTH(H988)=7),0)))),0),"")</f>
        <v/>
      </c>
      <c r="AC988" s="15" t="str">
        <f>IF(Ansøgning!U993="","",Ansøgning!U993)</f>
        <v/>
      </c>
      <c r="AD988" s="31" t="str">
        <f t="shared" si="108"/>
        <v/>
      </c>
      <c r="AE988" s="31" t="str">
        <f t="shared" si="109"/>
        <v/>
      </c>
      <c r="AF988" s="51" t="str">
        <f t="shared" si="110"/>
        <v/>
      </c>
      <c r="AG988" s="15" t="str">
        <f t="shared" si="111"/>
        <v/>
      </c>
    </row>
    <row r="989" spans="1:33" x14ac:dyDescent="0.25">
      <c r="A989" s="13" t="str">
        <f>IF(Ansøgning!A994="","",Ansøgning!A994)</f>
        <v/>
      </c>
      <c r="B989" s="13" t="str">
        <f>IF(Ansøgning!B994="","",Ansøgning!B994)</f>
        <v/>
      </c>
      <c r="C989" s="13" t="str">
        <f>IF(Ansøgning!C994="","",Ansøgning!C994)</f>
        <v/>
      </c>
      <c r="D989" s="13" t="str">
        <f>IF(Ansøgning!D994="","",Ansøgning!D994)</f>
        <v/>
      </c>
      <c r="E989" s="14" t="str">
        <f>IF(Ansøgning!E994="","",Ansøgning!E994)</f>
        <v/>
      </c>
      <c r="F989" s="16"/>
      <c r="G989" s="14" t="str">
        <f>IF(Ansøgning!F994="","",Ansøgning!F994)</f>
        <v/>
      </c>
      <c r="H989" s="16"/>
      <c r="I989" s="72" t="str">
        <f>IF(OR(F989="",H989=""),"",NETWORKDAYS(F989,H989,Lister!$D$7:$D$13))</f>
        <v/>
      </c>
      <c r="J989" s="53" t="str">
        <f>IF(Ansøgning!H994="","",Ansøgning!H994)</f>
        <v/>
      </c>
      <c r="K989" s="32" t="str">
        <f t="shared" si="105"/>
        <v/>
      </c>
      <c r="L989" s="31" t="str">
        <f>IF(Ansøgning!J994="","",Ansøgning!J994)</f>
        <v/>
      </c>
      <c r="M989" s="18"/>
      <c r="N989" s="31" t="str">
        <f>IF(Ansøgning!K994="","",Ansøgning!K994)</f>
        <v/>
      </c>
      <c r="O989" s="18"/>
      <c r="P989" s="15" t="str">
        <f>IF(Ansøgning!L994="","",Ansøgning!L994)</f>
        <v/>
      </c>
      <c r="Q989" s="46" t="str">
        <f t="shared" si="106"/>
        <v/>
      </c>
      <c r="R989" s="46"/>
      <c r="S989" s="101" t="str">
        <f>IF(Ansøgning!M994="","",Ansøgning!M994)</f>
        <v/>
      </c>
      <c r="T989" s="31" t="str">
        <f t="shared" si="107"/>
        <v/>
      </c>
      <c r="U989" s="102" t="str">
        <f>IF(Ansøgning!O994="","",Ansøgning!O994)</f>
        <v/>
      </c>
      <c r="V989" s="20"/>
      <c r="W989" s="102" t="str">
        <f>IF(Ansøgning!P994="","",Ansøgning!P994)</f>
        <v/>
      </c>
      <c r="X989" s="20"/>
      <c r="Y989" s="31" t="str">
        <f>IF(Ansøgning!Q994="","",Ansøgning!Q994)</f>
        <v/>
      </c>
      <c r="Z989" s="46" t="str">
        <f>IFERROR(MAX(IF(OR(V989="",X989=""),"",IF(AND(AND(MONTH(F989)&gt;=7,MONTH(F989)&lt;8),AND(MONTH(H989)&gt;=7,MONTH(H989)&lt;8)),(NETWORKDAYS(F989,H989,Lister!$D$7:$D$13)-V989)*T989/NETWORKDAYS(Lister!$D$19,Lister!$E$19,Lister!$D$7:$D$13),IF(AND(AND(MONTH(F989)&gt;=7,MONTH(F989)&lt;8),MONTH(H989)&gt;7),(NETWORKDAYS(F989,Lister!$E$19,Lister!$D$7:$D$13)-V989)*T989/NETWORKDAYS(Lister!$D$19,Lister!$E$19,Lister!$D$7:$D$13),IF(MONTH(F989)&gt;7,0)))),0),"")</f>
        <v/>
      </c>
      <c r="AA989" s="31" t="str">
        <f>IF(Ansøgning!R994="","",Ansøgning!R994)</f>
        <v/>
      </c>
      <c r="AB989" s="46" t="str">
        <f>IFERROR(MAX(IF(OR(V989="",X989=""),"",IF(AND(AND(MONTH(F989)&gt;=8,MONTH(F989)&lt;9),AND(MONTH(H989)&gt;=8,MONTH(H989)&lt;9)),(NETWORKDAYS(F989,H989,Lister!$D$7:$D$13)-X989)*T989/NETWORKDAYS(Lister!$D$20,Lister!$E$20,Lister!$D$7:$D$13),IF(AND(MONTH(F989)=7,MONTH(H989)=8),(NETWORKDAYS(Lister!$D$20,H989,Lister!$D$7:$D$13)-X989)*T989/NETWORKDAYS(Lister!$D$20,Lister!$E$20,Lister!$D$7:$D$13),IF(AND(MONTH(F989)=7,MONTH(H989)=7),0)))),0),"")</f>
        <v/>
      </c>
      <c r="AC989" s="15" t="str">
        <f>IF(Ansøgning!U994="","",Ansøgning!U994)</f>
        <v/>
      </c>
      <c r="AD989" s="31" t="str">
        <f t="shared" si="108"/>
        <v/>
      </c>
      <c r="AE989" s="31" t="str">
        <f t="shared" si="109"/>
        <v/>
      </c>
      <c r="AF989" s="51" t="str">
        <f t="shared" si="110"/>
        <v/>
      </c>
      <c r="AG989" s="15" t="str">
        <f t="shared" si="111"/>
        <v/>
      </c>
    </row>
    <row r="990" spans="1:33" x14ac:dyDescent="0.25">
      <c r="A990" s="13" t="str">
        <f>IF(Ansøgning!A995="","",Ansøgning!A995)</f>
        <v/>
      </c>
      <c r="B990" s="13" t="str">
        <f>IF(Ansøgning!B995="","",Ansøgning!B995)</f>
        <v/>
      </c>
      <c r="C990" s="13" t="str">
        <f>IF(Ansøgning!C995="","",Ansøgning!C995)</f>
        <v/>
      </c>
      <c r="D990" s="13" t="str">
        <f>IF(Ansøgning!D995="","",Ansøgning!D995)</f>
        <v/>
      </c>
      <c r="E990" s="14" t="str">
        <f>IF(Ansøgning!E995="","",Ansøgning!E995)</f>
        <v/>
      </c>
      <c r="F990" s="16"/>
      <c r="G990" s="14" t="str">
        <f>IF(Ansøgning!F995="","",Ansøgning!F995)</f>
        <v/>
      </c>
      <c r="H990" s="16"/>
      <c r="I990" s="72" t="str">
        <f>IF(OR(F990="",H990=""),"",NETWORKDAYS(F990,H990,Lister!$D$7:$D$13))</f>
        <v/>
      </c>
      <c r="J990" s="53" t="str">
        <f>IF(Ansøgning!H995="","",Ansøgning!H995)</f>
        <v/>
      </c>
      <c r="K990" s="32" t="str">
        <f t="shared" si="105"/>
        <v/>
      </c>
      <c r="L990" s="31" t="str">
        <f>IF(Ansøgning!J995="","",Ansøgning!J995)</f>
        <v/>
      </c>
      <c r="M990" s="18"/>
      <c r="N990" s="31" t="str">
        <f>IF(Ansøgning!K995="","",Ansøgning!K995)</f>
        <v/>
      </c>
      <c r="O990" s="18"/>
      <c r="P990" s="15" t="str">
        <f>IF(Ansøgning!L995="","",Ansøgning!L995)</f>
        <v/>
      </c>
      <c r="Q990" s="46" t="str">
        <f t="shared" si="106"/>
        <v/>
      </c>
      <c r="R990" s="46"/>
      <c r="S990" s="101" t="str">
        <f>IF(Ansøgning!M995="","",Ansøgning!M995)</f>
        <v/>
      </c>
      <c r="T990" s="31" t="str">
        <f t="shared" si="107"/>
        <v/>
      </c>
      <c r="U990" s="102" t="str">
        <f>IF(Ansøgning!O995="","",Ansøgning!O995)</f>
        <v/>
      </c>
      <c r="V990" s="20"/>
      <c r="W990" s="102" t="str">
        <f>IF(Ansøgning!P995="","",Ansøgning!P995)</f>
        <v/>
      </c>
      <c r="X990" s="20"/>
      <c r="Y990" s="31" t="str">
        <f>IF(Ansøgning!Q995="","",Ansøgning!Q995)</f>
        <v/>
      </c>
      <c r="Z990" s="46" t="str">
        <f>IFERROR(MAX(IF(OR(V990="",X990=""),"",IF(AND(AND(MONTH(F990)&gt;=7,MONTH(F990)&lt;8),AND(MONTH(H990)&gt;=7,MONTH(H990)&lt;8)),(NETWORKDAYS(F990,H990,Lister!$D$7:$D$13)-V990)*T990/NETWORKDAYS(Lister!$D$19,Lister!$E$19,Lister!$D$7:$D$13),IF(AND(AND(MONTH(F990)&gt;=7,MONTH(F990)&lt;8),MONTH(H990)&gt;7),(NETWORKDAYS(F990,Lister!$E$19,Lister!$D$7:$D$13)-V990)*T990/NETWORKDAYS(Lister!$D$19,Lister!$E$19,Lister!$D$7:$D$13),IF(MONTH(F990)&gt;7,0)))),0),"")</f>
        <v/>
      </c>
      <c r="AA990" s="31" t="str">
        <f>IF(Ansøgning!R995="","",Ansøgning!R995)</f>
        <v/>
      </c>
      <c r="AB990" s="46" t="str">
        <f>IFERROR(MAX(IF(OR(V990="",X990=""),"",IF(AND(AND(MONTH(F990)&gt;=8,MONTH(F990)&lt;9),AND(MONTH(H990)&gt;=8,MONTH(H990)&lt;9)),(NETWORKDAYS(F990,H990,Lister!$D$7:$D$13)-X990)*T990/NETWORKDAYS(Lister!$D$20,Lister!$E$20,Lister!$D$7:$D$13),IF(AND(MONTH(F990)=7,MONTH(H990)=8),(NETWORKDAYS(Lister!$D$20,H990,Lister!$D$7:$D$13)-X990)*T990/NETWORKDAYS(Lister!$D$20,Lister!$E$20,Lister!$D$7:$D$13),IF(AND(MONTH(F990)=7,MONTH(H990)=7),0)))),0),"")</f>
        <v/>
      </c>
      <c r="AC990" s="15" t="str">
        <f>IF(Ansøgning!U995="","",Ansøgning!U995)</f>
        <v/>
      </c>
      <c r="AD990" s="31" t="str">
        <f t="shared" si="108"/>
        <v/>
      </c>
      <c r="AE990" s="31" t="str">
        <f t="shared" si="109"/>
        <v/>
      </c>
      <c r="AF990" s="51" t="str">
        <f t="shared" si="110"/>
        <v/>
      </c>
      <c r="AG990" s="15" t="str">
        <f t="shared" si="111"/>
        <v/>
      </c>
    </row>
    <row r="991" spans="1:33" x14ac:dyDescent="0.25">
      <c r="A991" s="13" t="str">
        <f>IF(Ansøgning!A996="","",Ansøgning!A996)</f>
        <v/>
      </c>
      <c r="B991" s="13" t="str">
        <f>IF(Ansøgning!B996="","",Ansøgning!B996)</f>
        <v/>
      </c>
      <c r="C991" s="13" t="str">
        <f>IF(Ansøgning!C996="","",Ansøgning!C996)</f>
        <v/>
      </c>
      <c r="D991" s="13" t="str">
        <f>IF(Ansøgning!D996="","",Ansøgning!D996)</f>
        <v/>
      </c>
      <c r="E991" s="14" t="str">
        <f>IF(Ansøgning!E996="","",Ansøgning!E996)</f>
        <v/>
      </c>
      <c r="F991" s="16"/>
      <c r="G991" s="14" t="str">
        <f>IF(Ansøgning!F996="","",Ansøgning!F996)</f>
        <v/>
      </c>
      <c r="H991" s="16"/>
      <c r="I991" s="72" t="str">
        <f>IF(OR(F991="",H991=""),"",NETWORKDAYS(F991,H991,Lister!$D$7:$D$13))</f>
        <v/>
      </c>
      <c r="J991" s="53" t="str">
        <f>IF(Ansøgning!H996="","",Ansøgning!H996)</f>
        <v/>
      </c>
      <c r="K991" s="32" t="str">
        <f t="shared" si="105"/>
        <v/>
      </c>
      <c r="L991" s="31" t="str">
        <f>IF(Ansøgning!J996="","",Ansøgning!J996)</f>
        <v/>
      </c>
      <c r="M991" s="18"/>
      <c r="N991" s="31" t="str">
        <f>IF(Ansøgning!K996="","",Ansøgning!K996)</f>
        <v/>
      </c>
      <c r="O991" s="18"/>
      <c r="P991" s="15" t="str">
        <f>IF(Ansøgning!L996="","",Ansøgning!L996)</f>
        <v/>
      </c>
      <c r="Q991" s="46" t="str">
        <f t="shared" si="106"/>
        <v/>
      </c>
      <c r="R991" s="46"/>
      <c r="S991" s="101" t="str">
        <f>IF(Ansøgning!M996="","",Ansøgning!M996)</f>
        <v/>
      </c>
      <c r="T991" s="31" t="str">
        <f t="shared" si="107"/>
        <v/>
      </c>
      <c r="U991" s="102" t="str">
        <f>IF(Ansøgning!O996="","",Ansøgning!O996)</f>
        <v/>
      </c>
      <c r="V991" s="20"/>
      <c r="W991" s="102" t="str">
        <f>IF(Ansøgning!P996="","",Ansøgning!P996)</f>
        <v/>
      </c>
      <c r="X991" s="20"/>
      <c r="Y991" s="31" t="str">
        <f>IF(Ansøgning!Q996="","",Ansøgning!Q996)</f>
        <v/>
      </c>
      <c r="Z991" s="46" t="str">
        <f>IFERROR(MAX(IF(OR(V991="",X991=""),"",IF(AND(AND(MONTH(F991)&gt;=7,MONTH(F991)&lt;8),AND(MONTH(H991)&gt;=7,MONTH(H991)&lt;8)),(NETWORKDAYS(F991,H991,Lister!$D$7:$D$13)-V991)*T991/NETWORKDAYS(Lister!$D$19,Lister!$E$19,Lister!$D$7:$D$13),IF(AND(AND(MONTH(F991)&gt;=7,MONTH(F991)&lt;8),MONTH(H991)&gt;7),(NETWORKDAYS(F991,Lister!$E$19,Lister!$D$7:$D$13)-V991)*T991/NETWORKDAYS(Lister!$D$19,Lister!$E$19,Lister!$D$7:$D$13),IF(MONTH(F991)&gt;7,0)))),0),"")</f>
        <v/>
      </c>
      <c r="AA991" s="31" t="str">
        <f>IF(Ansøgning!R996="","",Ansøgning!R996)</f>
        <v/>
      </c>
      <c r="AB991" s="46" t="str">
        <f>IFERROR(MAX(IF(OR(V991="",X991=""),"",IF(AND(AND(MONTH(F991)&gt;=8,MONTH(F991)&lt;9),AND(MONTH(H991)&gt;=8,MONTH(H991)&lt;9)),(NETWORKDAYS(F991,H991,Lister!$D$7:$D$13)-X991)*T991/NETWORKDAYS(Lister!$D$20,Lister!$E$20,Lister!$D$7:$D$13),IF(AND(MONTH(F991)=7,MONTH(H991)=8),(NETWORKDAYS(Lister!$D$20,H991,Lister!$D$7:$D$13)-X991)*T991/NETWORKDAYS(Lister!$D$20,Lister!$E$20,Lister!$D$7:$D$13),IF(AND(MONTH(F991)=7,MONTH(H991)=7),0)))),0),"")</f>
        <v/>
      </c>
      <c r="AC991" s="15" t="str">
        <f>IF(Ansøgning!U996="","",Ansøgning!U996)</f>
        <v/>
      </c>
      <c r="AD991" s="31" t="str">
        <f t="shared" si="108"/>
        <v/>
      </c>
      <c r="AE991" s="31" t="str">
        <f t="shared" si="109"/>
        <v/>
      </c>
      <c r="AF991" s="51" t="str">
        <f t="shared" si="110"/>
        <v/>
      </c>
      <c r="AG991" s="15" t="str">
        <f t="shared" si="111"/>
        <v/>
      </c>
    </row>
    <row r="992" spans="1:33" x14ac:dyDescent="0.25">
      <c r="A992" s="13" t="str">
        <f>IF(Ansøgning!A997="","",Ansøgning!A997)</f>
        <v/>
      </c>
      <c r="B992" s="13" t="str">
        <f>IF(Ansøgning!B997="","",Ansøgning!B997)</f>
        <v/>
      </c>
      <c r="C992" s="13" t="str">
        <f>IF(Ansøgning!C997="","",Ansøgning!C997)</f>
        <v/>
      </c>
      <c r="D992" s="13" t="str">
        <f>IF(Ansøgning!D997="","",Ansøgning!D997)</f>
        <v/>
      </c>
      <c r="E992" s="14" t="str">
        <f>IF(Ansøgning!E997="","",Ansøgning!E997)</f>
        <v/>
      </c>
      <c r="F992" s="16"/>
      <c r="G992" s="14" t="str">
        <f>IF(Ansøgning!F997="","",Ansøgning!F997)</f>
        <v/>
      </c>
      <c r="H992" s="16"/>
      <c r="I992" s="72" t="str">
        <f>IF(OR(F992="",H992=""),"",NETWORKDAYS(F992,H992,Lister!$D$7:$D$13))</f>
        <v/>
      </c>
      <c r="J992" s="53" t="str">
        <f>IF(Ansøgning!H997="","",Ansøgning!H997)</f>
        <v/>
      </c>
      <c r="K992" s="32" t="str">
        <f t="shared" si="105"/>
        <v/>
      </c>
      <c r="L992" s="31" t="str">
        <f>IF(Ansøgning!J997="","",Ansøgning!J997)</f>
        <v/>
      </c>
      <c r="M992" s="18"/>
      <c r="N992" s="31" t="str">
        <f>IF(Ansøgning!K997="","",Ansøgning!K997)</f>
        <v/>
      </c>
      <c r="O992" s="18"/>
      <c r="P992" s="15" t="str">
        <f>IF(Ansøgning!L997="","",Ansøgning!L997)</f>
        <v/>
      </c>
      <c r="Q992" s="46" t="str">
        <f t="shared" si="106"/>
        <v/>
      </c>
      <c r="R992" s="46"/>
      <c r="S992" s="101" t="str">
        <f>IF(Ansøgning!M997="","",Ansøgning!M997)</f>
        <v/>
      </c>
      <c r="T992" s="31" t="str">
        <f t="shared" si="107"/>
        <v/>
      </c>
      <c r="U992" s="102" t="str">
        <f>IF(Ansøgning!O997="","",Ansøgning!O997)</f>
        <v/>
      </c>
      <c r="V992" s="20"/>
      <c r="W992" s="102" t="str">
        <f>IF(Ansøgning!P997="","",Ansøgning!P997)</f>
        <v/>
      </c>
      <c r="X992" s="20"/>
      <c r="Y992" s="31" t="str">
        <f>IF(Ansøgning!Q997="","",Ansøgning!Q997)</f>
        <v/>
      </c>
      <c r="Z992" s="46" t="str">
        <f>IFERROR(MAX(IF(OR(V992="",X992=""),"",IF(AND(AND(MONTH(F992)&gt;=7,MONTH(F992)&lt;8),AND(MONTH(H992)&gt;=7,MONTH(H992)&lt;8)),(NETWORKDAYS(F992,H992,Lister!$D$7:$D$13)-V992)*T992/NETWORKDAYS(Lister!$D$19,Lister!$E$19,Lister!$D$7:$D$13),IF(AND(AND(MONTH(F992)&gt;=7,MONTH(F992)&lt;8),MONTH(H992)&gt;7),(NETWORKDAYS(F992,Lister!$E$19,Lister!$D$7:$D$13)-V992)*T992/NETWORKDAYS(Lister!$D$19,Lister!$E$19,Lister!$D$7:$D$13),IF(MONTH(F992)&gt;7,0)))),0),"")</f>
        <v/>
      </c>
      <c r="AA992" s="31" t="str">
        <f>IF(Ansøgning!R997="","",Ansøgning!R997)</f>
        <v/>
      </c>
      <c r="AB992" s="46" t="str">
        <f>IFERROR(MAX(IF(OR(V992="",X992=""),"",IF(AND(AND(MONTH(F992)&gt;=8,MONTH(F992)&lt;9),AND(MONTH(H992)&gt;=8,MONTH(H992)&lt;9)),(NETWORKDAYS(F992,H992,Lister!$D$7:$D$13)-X992)*T992/NETWORKDAYS(Lister!$D$20,Lister!$E$20,Lister!$D$7:$D$13),IF(AND(MONTH(F992)=7,MONTH(H992)=8),(NETWORKDAYS(Lister!$D$20,H992,Lister!$D$7:$D$13)-X992)*T992/NETWORKDAYS(Lister!$D$20,Lister!$E$20,Lister!$D$7:$D$13),IF(AND(MONTH(F992)=7,MONTH(H992)=7),0)))),0),"")</f>
        <v/>
      </c>
      <c r="AC992" s="15" t="str">
        <f>IF(Ansøgning!U997="","",Ansøgning!U997)</f>
        <v/>
      </c>
      <c r="AD992" s="31" t="str">
        <f t="shared" si="108"/>
        <v/>
      </c>
      <c r="AE992" s="31" t="str">
        <f t="shared" si="109"/>
        <v/>
      </c>
      <c r="AF992" s="51" t="str">
        <f t="shared" si="110"/>
        <v/>
      </c>
      <c r="AG992" s="15" t="str">
        <f t="shared" si="111"/>
        <v/>
      </c>
    </row>
    <row r="993" spans="1:33" x14ac:dyDescent="0.25">
      <c r="A993" s="13" t="str">
        <f>IF(Ansøgning!A998="","",Ansøgning!A998)</f>
        <v/>
      </c>
      <c r="B993" s="13" t="str">
        <f>IF(Ansøgning!B998="","",Ansøgning!B998)</f>
        <v/>
      </c>
      <c r="C993" s="13" t="str">
        <f>IF(Ansøgning!C998="","",Ansøgning!C998)</f>
        <v/>
      </c>
      <c r="D993" s="13" t="str">
        <f>IF(Ansøgning!D998="","",Ansøgning!D998)</f>
        <v/>
      </c>
      <c r="E993" s="14" t="str">
        <f>IF(Ansøgning!E998="","",Ansøgning!E998)</f>
        <v/>
      </c>
      <c r="F993" s="16"/>
      <c r="G993" s="14" t="str">
        <f>IF(Ansøgning!F998="","",Ansøgning!F998)</f>
        <v/>
      </c>
      <c r="H993" s="16"/>
      <c r="I993" s="72" t="str">
        <f>IF(OR(F993="",H993=""),"",NETWORKDAYS(F993,H993,Lister!$D$7:$D$13))</f>
        <v/>
      </c>
      <c r="J993" s="53" t="str">
        <f>IF(Ansøgning!H998="","",Ansøgning!H998)</f>
        <v/>
      </c>
      <c r="K993" s="32" t="str">
        <f t="shared" si="105"/>
        <v/>
      </c>
      <c r="L993" s="31" t="str">
        <f>IF(Ansøgning!J998="","",Ansøgning!J998)</f>
        <v/>
      </c>
      <c r="M993" s="18"/>
      <c r="N993" s="31" t="str">
        <f>IF(Ansøgning!K998="","",Ansøgning!K998)</f>
        <v/>
      </c>
      <c r="O993" s="18"/>
      <c r="P993" s="15" t="str">
        <f>IF(Ansøgning!L998="","",Ansøgning!L998)</f>
        <v/>
      </c>
      <c r="Q993" s="46" t="str">
        <f t="shared" si="106"/>
        <v/>
      </c>
      <c r="R993" s="46"/>
      <c r="S993" s="101" t="str">
        <f>IF(Ansøgning!M998="","",Ansøgning!M998)</f>
        <v/>
      </c>
      <c r="T993" s="31" t="str">
        <f t="shared" si="107"/>
        <v/>
      </c>
      <c r="U993" s="102" t="str">
        <f>IF(Ansøgning!O998="","",Ansøgning!O998)</f>
        <v/>
      </c>
      <c r="V993" s="20"/>
      <c r="W993" s="102" t="str">
        <f>IF(Ansøgning!P998="","",Ansøgning!P998)</f>
        <v/>
      </c>
      <c r="X993" s="20"/>
      <c r="Y993" s="31" t="str">
        <f>IF(Ansøgning!Q998="","",Ansøgning!Q998)</f>
        <v/>
      </c>
      <c r="Z993" s="46" t="str">
        <f>IFERROR(MAX(IF(OR(V993="",X993=""),"",IF(AND(AND(MONTH(F993)&gt;=7,MONTH(F993)&lt;8),AND(MONTH(H993)&gt;=7,MONTH(H993)&lt;8)),(NETWORKDAYS(F993,H993,Lister!$D$7:$D$13)-V993)*T993/NETWORKDAYS(Lister!$D$19,Lister!$E$19,Lister!$D$7:$D$13),IF(AND(AND(MONTH(F993)&gt;=7,MONTH(F993)&lt;8),MONTH(H993)&gt;7),(NETWORKDAYS(F993,Lister!$E$19,Lister!$D$7:$D$13)-V993)*T993/NETWORKDAYS(Lister!$D$19,Lister!$E$19,Lister!$D$7:$D$13),IF(MONTH(F993)&gt;7,0)))),0),"")</f>
        <v/>
      </c>
      <c r="AA993" s="31" t="str">
        <f>IF(Ansøgning!R998="","",Ansøgning!R998)</f>
        <v/>
      </c>
      <c r="AB993" s="46" t="str">
        <f>IFERROR(MAX(IF(OR(V993="",X993=""),"",IF(AND(AND(MONTH(F993)&gt;=8,MONTH(F993)&lt;9),AND(MONTH(H993)&gt;=8,MONTH(H993)&lt;9)),(NETWORKDAYS(F993,H993,Lister!$D$7:$D$13)-X993)*T993/NETWORKDAYS(Lister!$D$20,Lister!$E$20,Lister!$D$7:$D$13),IF(AND(MONTH(F993)=7,MONTH(H993)=8),(NETWORKDAYS(Lister!$D$20,H993,Lister!$D$7:$D$13)-X993)*T993/NETWORKDAYS(Lister!$D$20,Lister!$E$20,Lister!$D$7:$D$13),IF(AND(MONTH(F993)=7,MONTH(H993)=7),0)))),0),"")</f>
        <v/>
      </c>
      <c r="AC993" s="15" t="str">
        <f>IF(Ansøgning!U998="","",Ansøgning!U998)</f>
        <v/>
      </c>
      <c r="AD993" s="31" t="str">
        <f t="shared" si="108"/>
        <v/>
      </c>
      <c r="AE993" s="31" t="str">
        <f t="shared" si="109"/>
        <v/>
      </c>
      <c r="AF993" s="51" t="str">
        <f t="shared" si="110"/>
        <v/>
      </c>
      <c r="AG993" s="15" t="str">
        <f t="shared" si="111"/>
        <v/>
      </c>
    </row>
    <row r="994" spans="1:33" x14ac:dyDescent="0.25">
      <c r="A994" s="13" t="str">
        <f>IF(Ansøgning!A999="","",Ansøgning!A999)</f>
        <v/>
      </c>
      <c r="B994" s="13" t="str">
        <f>IF(Ansøgning!B999="","",Ansøgning!B999)</f>
        <v/>
      </c>
      <c r="C994" s="13" t="str">
        <f>IF(Ansøgning!C999="","",Ansøgning!C999)</f>
        <v/>
      </c>
      <c r="D994" s="13" t="str">
        <f>IF(Ansøgning!D999="","",Ansøgning!D999)</f>
        <v/>
      </c>
      <c r="E994" s="14" t="str">
        <f>IF(Ansøgning!E999="","",Ansøgning!E999)</f>
        <v/>
      </c>
      <c r="F994" s="16"/>
      <c r="G994" s="14" t="str">
        <f>IF(Ansøgning!F999="","",Ansøgning!F999)</f>
        <v/>
      </c>
      <c r="H994" s="16"/>
      <c r="I994" s="72" t="str">
        <f>IF(OR(F994="",H994=""),"",NETWORKDAYS(F994,H994,Lister!$D$7:$D$13))</f>
        <v/>
      </c>
      <c r="J994" s="53" t="str">
        <f>IF(Ansøgning!H999="","",Ansøgning!H999)</f>
        <v/>
      </c>
      <c r="K994" s="32" t="str">
        <f t="shared" si="105"/>
        <v/>
      </c>
      <c r="L994" s="31" t="str">
        <f>IF(Ansøgning!J999="","",Ansøgning!J999)</f>
        <v/>
      </c>
      <c r="M994" s="18"/>
      <c r="N994" s="31" t="str">
        <f>IF(Ansøgning!K999="","",Ansøgning!K999)</f>
        <v/>
      </c>
      <c r="O994" s="18"/>
      <c r="P994" s="15" t="str">
        <f>IF(Ansøgning!L999="","",Ansøgning!L999)</f>
        <v/>
      </c>
      <c r="Q994" s="46" t="str">
        <f t="shared" si="106"/>
        <v/>
      </c>
      <c r="R994" s="46"/>
      <c r="S994" s="101" t="str">
        <f>IF(Ansøgning!M999="","",Ansøgning!M999)</f>
        <v/>
      </c>
      <c r="T994" s="31" t="str">
        <f t="shared" si="107"/>
        <v/>
      </c>
      <c r="U994" s="102" t="str">
        <f>IF(Ansøgning!O999="","",Ansøgning!O999)</f>
        <v/>
      </c>
      <c r="V994" s="20"/>
      <c r="W994" s="102" t="str">
        <f>IF(Ansøgning!P999="","",Ansøgning!P999)</f>
        <v/>
      </c>
      <c r="X994" s="20"/>
      <c r="Y994" s="31" t="str">
        <f>IF(Ansøgning!Q999="","",Ansøgning!Q999)</f>
        <v/>
      </c>
      <c r="Z994" s="46" t="str">
        <f>IFERROR(MAX(IF(OR(V994="",X994=""),"",IF(AND(AND(MONTH(F994)&gt;=7,MONTH(F994)&lt;8),AND(MONTH(H994)&gt;=7,MONTH(H994)&lt;8)),(NETWORKDAYS(F994,H994,Lister!$D$7:$D$13)-V994)*T994/NETWORKDAYS(Lister!$D$19,Lister!$E$19,Lister!$D$7:$D$13),IF(AND(AND(MONTH(F994)&gt;=7,MONTH(F994)&lt;8),MONTH(H994)&gt;7),(NETWORKDAYS(F994,Lister!$E$19,Lister!$D$7:$D$13)-V994)*T994/NETWORKDAYS(Lister!$D$19,Lister!$E$19,Lister!$D$7:$D$13),IF(MONTH(F994)&gt;7,0)))),0),"")</f>
        <v/>
      </c>
      <c r="AA994" s="31" t="str">
        <f>IF(Ansøgning!R999="","",Ansøgning!R999)</f>
        <v/>
      </c>
      <c r="AB994" s="46" t="str">
        <f>IFERROR(MAX(IF(OR(V994="",X994=""),"",IF(AND(AND(MONTH(F994)&gt;=8,MONTH(F994)&lt;9),AND(MONTH(H994)&gt;=8,MONTH(H994)&lt;9)),(NETWORKDAYS(F994,H994,Lister!$D$7:$D$13)-X994)*T994/NETWORKDAYS(Lister!$D$20,Lister!$E$20,Lister!$D$7:$D$13),IF(AND(MONTH(F994)=7,MONTH(H994)=8),(NETWORKDAYS(Lister!$D$20,H994,Lister!$D$7:$D$13)-X994)*T994/NETWORKDAYS(Lister!$D$20,Lister!$E$20,Lister!$D$7:$D$13),IF(AND(MONTH(F994)=7,MONTH(H994)=7),0)))),0),"")</f>
        <v/>
      </c>
      <c r="AC994" s="15" t="str">
        <f>IF(Ansøgning!U999="","",Ansøgning!U999)</f>
        <v/>
      </c>
      <c r="AD994" s="31" t="str">
        <f t="shared" si="108"/>
        <v/>
      </c>
      <c r="AE994" s="31" t="str">
        <f t="shared" si="109"/>
        <v/>
      </c>
      <c r="AF994" s="51" t="str">
        <f t="shared" si="110"/>
        <v/>
      </c>
      <c r="AG994" s="15" t="str">
        <f t="shared" si="111"/>
        <v/>
      </c>
    </row>
    <row r="995" spans="1:33" x14ac:dyDescent="0.25">
      <c r="A995" s="13" t="str">
        <f>IF(Ansøgning!A1000="","",Ansøgning!A1000)</f>
        <v/>
      </c>
      <c r="B995" s="13" t="str">
        <f>IF(Ansøgning!B1000="","",Ansøgning!B1000)</f>
        <v/>
      </c>
      <c r="C995" s="13" t="str">
        <f>IF(Ansøgning!C1000="","",Ansøgning!C1000)</f>
        <v/>
      </c>
      <c r="D995" s="13" t="str">
        <f>IF(Ansøgning!D1000="","",Ansøgning!D1000)</f>
        <v/>
      </c>
      <c r="E995" s="14" t="str">
        <f>IF(Ansøgning!E1000="","",Ansøgning!E1000)</f>
        <v/>
      </c>
      <c r="F995" s="16"/>
      <c r="G995" s="14" t="str">
        <f>IF(Ansøgning!F1000="","",Ansøgning!F1000)</f>
        <v/>
      </c>
      <c r="H995" s="16"/>
      <c r="I995" s="72" t="str">
        <f>IF(OR(F995="",H995=""),"",NETWORKDAYS(F995,H995,Lister!$D$7:$D$13))</f>
        <v/>
      </c>
      <c r="J995" s="53" t="str">
        <f>IF(Ansøgning!H1000="","",Ansøgning!H1000)</f>
        <v/>
      </c>
      <c r="K995" s="32" t="str">
        <f t="shared" si="105"/>
        <v/>
      </c>
      <c r="L995" s="31" t="str">
        <f>IF(Ansøgning!J1000="","",Ansøgning!J1000)</f>
        <v/>
      </c>
      <c r="M995" s="18"/>
      <c r="N995" s="31" t="str">
        <f>IF(Ansøgning!K1000="","",Ansøgning!K1000)</f>
        <v/>
      </c>
      <c r="O995" s="18"/>
      <c r="P995" s="15" t="str">
        <f>IF(Ansøgning!L1000="","",Ansøgning!L1000)</f>
        <v/>
      </c>
      <c r="Q995" s="46" t="str">
        <f t="shared" si="106"/>
        <v/>
      </c>
      <c r="R995" s="46"/>
      <c r="S995" s="101" t="str">
        <f>IF(Ansøgning!M1000="","",Ansøgning!M1000)</f>
        <v/>
      </c>
      <c r="T995" s="31" t="str">
        <f t="shared" si="107"/>
        <v/>
      </c>
      <c r="U995" s="102" t="str">
        <f>IF(Ansøgning!O1000="","",Ansøgning!O1000)</f>
        <v/>
      </c>
      <c r="V995" s="20"/>
      <c r="W995" s="102" t="str">
        <f>IF(Ansøgning!P1000="","",Ansøgning!P1000)</f>
        <v/>
      </c>
      <c r="X995" s="20"/>
      <c r="Y995" s="31" t="str">
        <f>IF(Ansøgning!Q1000="","",Ansøgning!Q1000)</f>
        <v/>
      </c>
      <c r="Z995" s="46" t="str">
        <f>IFERROR(MAX(IF(OR(V995="",X995=""),"",IF(AND(AND(MONTH(F995)&gt;=7,MONTH(F995)&lt;8),AND(MONTH(H995)&gt;=7,MONTH(H995)&lt;8)),(NETWORKDAYS(F995,H995,Lister!$D$7:$D$13)-V995)*T995/NETWORKDAYS(Lister!$D$19,Lister!$E$19,Lister!$D$7:$D$13),IF(AND(AND(MONTH(F995)&gt;=7,MONTH(F995)&lt;8),MONTH(H995)&gt;7),(NETWORKDAYS(F995,Lister!$E$19,Lister!$D$7:$D$13)-V995)*T995/NETWORKDAYS(Lister!$D$19,Lister!$E$19,Lister!$D$7:$D$13),IF(MONTH(F995)&gt;7,0)))),0),"")</f>
        <v/>
      </c>
      <c r="AA995" s="31" t="str">
        <f>IF(Ansøgning!R1000="","",Ansøgning!R1000)</f>
        <v/>
      </c>
      <c r="AB995" s="46" t="str">
        <f>IFERROR(MAX(IF(OR(V995="",X995=""),"",IF(AND(AND(MONTH(F995)&gt;=8,MONTH(F995)&lt;9),AND(MONTH(H995)&gt;=8,MONTH(H995)&lt;9)),(NETWORKDAYS(F995,H995,Lister!$D$7:$D$13)-X995)*T995/NETWORKDAYS(Lister!$D$20,Lister!$E$20,Lister!$D$7:$D$13),IF(AND(MONTH(F995)=7,MONTH(H995)=8),(NETWORKDAYS(Lister!$D$20,H995,Lister!$D$7:$D$13)-X995)*T995/NETWORKDAYS(Lister!$D$20,Lister!$E$20,Lister!$D$7:$D$13),IF(AND(MONTH(F995)=7,MONTH(H995)=7),0)))),0),"")</f>
        <v/>
      </c>
      <c r="AC995" s="15" t="str">
        <f>IF(Ansøgning!U1000="","",Ansøgning!U1000)</f>
        <v/>
      </c>
      <c r="AD995" s="31" t="str">
        <f t="shared" si="108"/>
        <v/>
      </c>
      <c r="AE995" s="31" t="str">
        <f t="shared" si="109"/>
        <v/>
      </c>
      <c r="AF995" s="51" t="str">
        <f t="shared" si="110"/>
        <v/>
      </c>
      <c r="AG995" s="15" t="str">
        <f t="shared" si="111"/>
        <v/>
      </c>
    </row>
    <row r="996" spans="1:33" x14ac:dyDescent="0.25">
      <c r="A996" s="13" t="str">
        <f>IF(Ansøgning!A1001="","",Ansøgning!A1001)</f>
        <v/>
      </c>
      <c r="B996" s="13" t="str">
        <f>IF(Ansøgning!B1001="","",Ansøgning!B1001)</f>
        <v/>
      </c>
      <c r="C996" s="13" t="str">
        <f>IF(Ansøgning!C1001="","",Ansøgning!C1001)</f>
        <v/>
      </c>
      <c r="D996" s="13" t="str">
        <f>IF(Ansøgning!D1001="","",Ansøgning!D1001)</f>
        <v/>
      </c>
      <c r="E996" s="14" t="str">
        <f>IF(Ansøgning!E1001="","",Ansøgning!E1001)</f>
        <v/>
      </c>
      <c r="F996" s="16"/>
      <c r="G996" s="14" t="str">
        <f>IF(Ansøgning!F1001="","",Ansøgning!F1001)</f>
        <v/>
      </c>
      <c r="H996" s="16"/>
      <c r="I996" s="72" t="str">
        <f>IF(OR(F996="",H996=""),"",NETWORKDAYS(F996,H996,Lister!$D$7:$D$13))</f>
        <v/>
      </c>
      <c r="J996" s="53" t="str">
        <f>IF(Ansøgning!H1001="","",Ansøgning!H1001)</f>
        <v/>
      </c>
      <c r="K996" s="32" t="str">
        <f t="shared" si="105"/>
        <v/>
      </c>
      <c r="L996" s="31" t="str">
        <f>IF(Ansøgning!J1001="","",Ansøgning!J1001)</f>
        <v/>
      </c>
      <c r="M996" s="18"/>
      <c r="N996" s="31" t="str">
        <f>IF(Ansøgning!K1001="","",Ansøgning!K1001)</f>
        <v/>
      </c>
      <c r="O996" s="18"/>
      <c r="P996" s="15" t="str">
        <f>IF(Ansøgning!L1001="","",Ansøgning!L1001)</f>
        <v/>
      </c>
      <c r="Q996" s="46" t="str">
        <f t="shared" si="106"/>
        <v/>
      </c>
      <c r="R996" s="46"/>
      <c r="S996" s="101" t="str">
        <f>IF(Ansøgning!M1001="","",Ansøgning!M1001)</f>
        <v/>
      </c>
      <c r="T996" s="31" t="str">
        <f t="shared" si="107"/>
        <v/>
      </c>
      <c r="U996" s="102" t="str">
        <f>IF(Ansøgning!O1001="","",Ansøgning!O1001)</f>
        <v/>
      </c>
      <c r="V996" s="20"/>
      <c r="W996" s="102" t="str">
        <f>IF(Ansøgning!P1001="","",Ansøgning!P1001)</f>
        <v/>
      </c>
      <c r="X996" s="20"/>
      <c r="Y996" s="31" t="str">
        <f>IF(Ansøgning!Q1001="","",Ansøgning!Q1001)</f>
        <v/>
      </c>
      <c r="Z996" s="46" t="str">
        <f>IFERROR(MAX(IF(OR(V996="",X996=""),"",IF(AND(AND(MONTH(F996)&gt;=7,MONTH(F996)&lt;8),AND(MONTH(H996)&gt;=7,MONTH(H996)&lt;8)),(NETWORKDAYS(F996,H996,Lister!$D$7:$D$13)-V996)*T996/NETWORKDAYS(Lister!$D$19,Lister!$E$19,Lister!$D$7:$D$13),IF(AND(AND(MONTH(F996)&gt;=7,MONTH(F996)&lt;8),MONTH(H996)&gt;7),(NETWORKDAYS(F996,Lister!$E$19,Lister!$D$7:$D$13)-V996)*T996/NETWORKDAYS(Lister!$D$19,Lister!$E$19,Lister!$D$7:$D$13),IF(MONTH(F996)&gt;7,0)))),0),"")</f>
        <v/>
      </c>
      <c r="AA996" s="31" t="str">
        <f>IF(Ansøgning!R1001="","",Ansøgning!R1001)</f>
        <v/>
      </c>
      <c r="AB996" s="46" t="str">
        <f>IFERROR(MAX(IF(OR(V996="",X996=""),"",IF(AND(AND(MONTH(F996)&gt;=8,MONTH(F996)&lt;9),AND(MONTH(H996)&gt;=8,MONTH(H996)&lt;9)),(NETWORKDAYS(F996,H996,Lister!$D$7:$D$13)-X996)*T996/NETWORKDAYS(Lister!$D$20,Lister!$E$20,Lister!$D$7:$D$13),IF(AND(MONTH(F996)=7,MONTH(H996)=8),(NETWORKDAYS(Lister!$D$20,H996,Lister!$D$7:$D$13)-X996)*T996/NETWORKDAYS(Lister!$D$20,Lister!$E$20,Lister!$D$7:$D$13),IF(AND(MONTH(F996)=7,MONTH(H996)=7),0)))),0),"")</f>
        <v/>
      </c>
      <c r="AC996" s="15" t="str">
        <f>IF(Ansøgning!U1001="","",Ansøgning!U1001)</f>
        <v/>
      </c>
      <c r="AD996" s="31" t="str">
        <f t="shared" si="108"/>
        <v/>
      </c>
      <c r="AE996" s="31" t="str">
        <f t="shared" si="109"/>
        <v/>
      </c>
      <c r="AF996" s="51" t="str">
        <f t="shared" si="110"/>
        <v/>
      </c>
      <c r="AG996" s="15" t="str">
        <f t="shared" si="111"/>
        <v/>
      </c>
    </row>
    <row r="997" spans="1:33" x14ac:dyDescent="0.25">
      <c r="A997" s="13" t="str">
        <f>IF(Ansøgning!A1002="","",Ansøgning!A1002)</f>
        <v/>
      </c>
      <c r="B997" s="13" t="str">
        <f>IF(Ansøgning!B1002="","",Ansøgning!B1002)</f>
        <v/>
      </c>
      <c r="C997" s="13" t="str">
        <f>IF(Ansøgning!C1002="","",Ansøgning!C1002)</f>
        <v/>
      </c>
      <c r="D997" s="13" t="str">
        <f>IF(Ansøgning!D1002="","",Ansøgning!D1002)</f>
        <v/>
      </c>
      <c r="E997" s="14" t="str">
        <f>IF(Ansøgning!E1002="","",Ansøgning!E1002)</f>
        <v/>
      </c>
      <c r="F997" s="16"/>
      <c r="G997" s="14" t="str">
        <f>IF(Ansøgning!F1002="","",Ansøgning!F1002)</f>
        <v/>
      </c>
      <c r="H997" s="16"/>
      <c r="I997" s="72" t="str">
        <f>IF(OR(F997="",H997=""),"",NETWORKDAYS(F997,H997,Lister!$D$7:$D$13))</f>
        <v/>
      </c>
      <c r="J997" s="53" t="str">
        <f>IF(Ansøgning!H1002="","",Ansøgning!H1002)</f>
        <v/>
      </c>
      <c r="K997" s="32" t="str">
        <f t="shared" si="105"/>
        <v/>
      </c>
      <c r="L997" s="31" t="str">
        <f>IF(Ansøgning!J1002="","",Ansøgning!J1002)</f>
        <v/>
      </c>
      <c r="M997" s="18"/>
      <c r="N997" s="31" t="str">
        <f>IF(Ansøgning!K1002="","",Ansøgning!K1002)</f>
        <v/>
      </c>
      <c r="O997" s="18"/>
      <c r="P997" s="15" t="str">
        <f>IF(Ansøgning!L1002="","",Ansøgning!L1002)</f>
        <v/>
      </c>
      <c r="Q997" s="46" t="str">
        <f t="shared" si="106"/>
        <v/>
      </c>
      <c r="R997" s="46"/>
      <c r="S997" s="101" t="str">
        <f>IF(Ansøgning!M1002="","",Ansøgning!M1002)</f>
        <v/>
      </c>
      <c r="T997" s="31" t="str">
        <f t="shared" si="107"/>
        <v/>
      </c>
      <c r="U997" s="102" t="str">
        <f>IF(Ansøgning!O1002="","",Ansøgning!O1002)</f>
        <v/>
      </c>
      <c r="V997" s="20"/>
      <c r="W997" s="102" t="str">
        <f>IF(Ansøgning!P1002="","",Ansøgning!P1002)</f>
        <v/>
      </c>
      <c r="X997" s="20"/>
      <c r="Y997" s="31" t="str">
        <f>IF(Ansøgning!Q1002="","",Ansøgning!Q1002)</f>
        <v/>
      </c>
      <c r="Z997" s="46" t="str">
        <f>IFERROR(MAX(IF(OR(V997="",X997=""),"",IF(AND(AND(MONTH(F997)&gt;=7,MONTH(F997)&lt;8),AND(MONTH(H997)&gt;=7,MONTH(H997)&lt;8)),(NETWORKDAYS(F997,H997,Lister!$D$7:$D$13)-V997)*T997/NETWORKDAYS(Lister!$D$19,Lister!$E$19,Lister!$D$7:$D$13),IF(AND(AND(MONTH(F997)&gt;=7,MONTH(F997)&lt;8),MONTH(H997)&gt;7),(NETWORKDAYS(F997,Lister!$E$19,Lister!$D$7:$D$13)-V997)*T997/NETWORKDAYS(Lister!$D$19,Lister!$E$19,Lister!$D$7:$D$13),IF(MONTH(F997)&gt;7,0)))),0),"")</f>
        <v/>
      </c>
      <c r="AA997" s="31" t="str">
        <f>IF(Ansøgning!R1002="","",Ansøgning!R1002)</f>
        <v/>
      </c>
      <c r="AB997" s="46" t="str">
        <f>IFERROR(MAX(IF(OR(V997="",X997=""),"",IF(AND(AND(MONTH(F997)&gt;=8,MONTH(F997)&lt;9),AND(MONTH(H997)&gt;=8,MONTH(H997)&lt;9)),(NETWORKDAYS(F997,H997,Lister!$D$7:$D$13)-X997)*T997/NETWORKDAYS(Lister!$D$20,Lister!$E$20,Lister!$D$7:$D$13),IF(AND(MONTH(F997)=7,MONTH(H997)=8),(NETWORKDAYS(Lister!$D$20,H997,Lister!$D$7:$D$13)-X997)*T997/NETWORKDAYS(Lister!$D$20,Lister!$E$20,Lister!$D$7:$D$13),IF(AND(MONTH(F997)=7,MONTH(H997)=7),0)))),0),"")</f>
        <v/>
      </c>
      <c r="AC997" s="15" t="str">
        <f>IF(Ansøgning!U1002="","",Ansøgning!U1002)</f>
        <v/>
      </c>
      <c r="AD997" s="31" t="str">
        <f t="shared" si="108"/>
        <v/>
      </c>
      <c r="AE997" s="31" t="str">
        <f t="shared" si="109"/>
        <v/>
      </c>
      <c r="AF997" s="51" t="str">
        <f t="shared" si="110"/>
        <v/>
      </c>
      <c r="AG997" s="15" t="str">
        <f t="shared" si="111"/>
        <v/>
      </c>
    </row>
    <row r="998" spans="1:33" x14ac:dyDescent="0.25">
      <c r="A998" s="13" t="str">
        <f>IF(Ansøgning!A1003="","",Ansøgning!A1003)</f>
        <v/>
      </c>
      <c r="B998" s="13" t="str">
        <f>IF(Ansøgning!B1003="","",Ansøgning!B1003)</f>
        <v/>
      </c>
      <c r="C998" s="13" t="str">
        <f>IF(Ansøgning!C1003="","",Ansøgning!C1003)</f>
        <v/>
      </c>
      <c r="D998" s="13" t="str">
        <f>IF(Ansøgning!D1003="","",Ansøgning!D1003)</f>
        <v/>
      </c>
      <c r="E998" s="14" t="str">
        <f>IF(Ansøgning!E1003="","",Ansøgning!E1003)</f>
        <v/>
      </c>
      <c r="F998" s="16"/>
      <c r="G998" s="14" t="str">
        <f>IF(Ansøgning!F1003="","",Ansøgning!F1003)</f>
        <v/>
      </c>
      <c r="H998" s="16"/>
      <c r="I998" s="72" t="str">
        <f>IF(OR(F998="",H998=""),"",NETWORKDAYS(F998,H998,Lister!$D$7:$D$13))</f>
        <v/>
      </c>
      <c r="J998" s="53" t="str">
        <f>IF(Ansøgning!H1003="","",Ansøgning!H1003)</f>
        <v/>
      </c>
      <c r="K998" s="32" t="str">
        <f t="shared" si="105"/>
        <v/>
      </c>
      <c r="L998" s="31" t="str">
        <f>IF(Ansøgning!J1003="","",Ansøgning!J1003)</f>
        <v/>
      </c>
      <c r="M998" s="18"/>
      <c r="N998" s="31" t="str">
        <f>IF(Ansøgning!K1003="","",Ansøgning!K1003)</f>
        <v/>
      </c>
      <c r="O998" s="18"/>
      <c r="P998" s="15" t="str">
        <f>IF(Ansøgning!L1003="","",Ansøgning!L1003)</f>
        <v/>
      </c>
      <c r="Q998" s="46" t="str">
        <f t="shared" si="106"/>
        <v/>
      </c>
      <c r="R998" s="46"/>
      <c r="S998" s="101" t="str">
        <f>IF(Ansøgning!M1003="","",Ansøgning!M1003)</f>
        <v/>
      </c>
      <c r="T998" s="31" t="str">
        <f t="shared" si="107"/>
        <v/>
      </c>
      <c r="U998" s="102" t="str">
        <f>IF(Ansøgning!O1003="","",Ansøgning!O1003)</f>
        <v/>
      </c>
      <c r="V998" s="20"/>
      <c r="W998" s="102" t="str">
        <f>IF(Ansøgning!P1003="","",Ansøgning!P1003)</f>
        <v/>
      </c>
      <c r="X998" s="20"/>
      <c r="Y998" s="31" t="str">
        <f>IF(Ansøgning!Q1003="","",Ansøgning!Q1003)</f>
        <v/>
      </c>
      <c r="Z998" s="46" t="str">
        <f>IFERROR(MAX(IF(OR(V998="",X998=""),"",IF(AND(AND(MONTH(F998)&gt;=7,MONTH(F998)&lt;8),AND(MONTH(H998)&gt;=7,MONTH(H998)&lt;8)),(NETWORKDAYS(F998,H998,Lister!$D$7:$D$13)-V998)*T998/NETWORKDAYS(Lister!$D$19,Lister!$E$19,Lister!$D$7:$D$13),IF(AND(AND(MONTH(F998)&gt;=7,MONTH(F998)&lt;8),MONTH(H998)&gt;7),(NETWORKDAYS(F998,Lister!$E$19,Lister!$D$7:$D$13)-V998)*T998/NETWORKDAYS(Lister!$D$19,Lister!$E$19,Lister!$D$7:$D$13),IF(MONTH(F998)&gt;7,0)))),0),"")</f>
        <v/>
      </c>
      <c r="AA998" s="31" t="str">
        <f>IF(Ansøgning!R1003="","",Ansøgning!R1003)</f>
        <v/>
      </c>
      <c r="AB998" s="46" t="str">
        <f>IFERROR(MAX(IF(OR(V998="",X998=""),"",IF(AND(AND(MONTH(F998)&gt;=8,MONTH(F998)&lt;9),AND(MONTH(H998)&gt;=8,MONTH(H998)&lt;9)),(NETWORKDAYS(F998,H998,Lister!$D$7:$D$13)-X998)*T998/NETWORKDAYS(Lister!$D$20,Lister!$E$20,Lister!$D$7:$D$13),IF(AND(MONTH(F998)=7,MONTH(H998)=8),(NETWORKDAYS(Lister!$D$20,H998,Lister!$D$7:$D$13)-X998)*T998/NETWORKDAYS(Lister!$D$20,Lister!$E$20,Lister!$D$7:$D$13),IF(AND(MONTH(F998)=7,MONTH(H998)=7),0)))),0),"")</f>
        <v/>
      </c>
      <c r="AC998" s="15" t="str">
        <f>IF(Ansøgning!U1003="","",Ansøgning!U1003)</f>
        <v/>
      </c>
      <c r="AD998" s="31" t="str">
        <f t="shared" si="108"/>
        <v/>
      </c>
      <c r="AE998" s="31" t="str">
        <f t="shared" si="109"/>
        <v/>
      </c>
      <c r="AF998" s="51" t="str">
        <f t="shared" si="110"/>
        <v/>
      </c>
      <c r="AG998" s="15" t="str">
        <f t="shared" si="111"/>
        <v/>
      </c>
    </row>
    <row r="999" spans="1:33" x14ac:dyDescent="0.25">
      <c r="A999" s="13" t="str">
        <f>IF(Ansøgning!A1004="","",Ansøgning!A1004)</f>
        <v/>
      </c>
      <c r="B999" s="13" t="str">
        <f>IF(Ansøgning!B1004="","",Ansøgning!B1004)</f>
        <v/>
      </c>
      <c r="C999" s="13" t="str">
        <f>IF(Ansøgning!C1004="","",Ansøgning!C1004)</f>
        <v/>
      </c>
      <c r="D999" s="13" t="str">
        <f>IF(Ansøgning!D1004="","",Ansøgning!D1004)</f>
        <v/>
      </c>
      <c r="E999" s="14" t="str">
        <f>IF(Ansøgning!E1004="","",Ansøgning!E1004)</f>
        <v/>
      </c>
      <c r="F999" s="16"/>
      <c r="G999" s="14" t="str">
        <f>IF(Ansøgning!F1004="","",Ansøgning!F1004)</f>
        <v/>
      </c>
      <c r="H999" s="16"/>
      <c r="I999" s="72" t="str">
        <f>IF(OR(F999="",H999=""),"",NETWORKDAYS(F999,H999,Lister!$D$7:$D$13))</f>
        <v/>
      </c>
      <c r="J999" s="53" t="str">
        <f>IF(Ansøgning!H1004="","",Ansøgning!H1004)</f>
        <v/>
      </c>
      <c r="K999" s="32" t="str">
        <f t="shared" si="105"/>
        <v/>
      </c>
      <c r="L999" s="31" t="str">
        <f>IF(Ansøgning!J1004="","",Ansøgning!J1004)</f>
        <v/>
      </c>
      <c r="M999" s="18"/>
      <c r="N999" s="31" t="str">
        <f>IF(Ansøgning!K1004="","",Ansøgning!K1004)</f>
        <v/>
      </c>
      <c r="O999" s="18"/>
      <c r="P999" s="15" t="str">
        <f>IF(Ansøgning!L1004="","",Ansøgning!L1004)</f>
        <v/>
      </c>
      <c r="Q999" s="46" t="str">
        <f t="shared" si="106"/>
        <v/>
      </c>
      <c r="R999" s="46"/>
      <c r="S999" s="101" t="str">
        <f>IF(Ansøgning!M1004="","",Ansøgning!M1004)</f>
        <v/>
      </c>
      <c r="T999" s="31" t="str">
        <f t="shared" si="107"/>
        <v/>
      </c>
      <c r="U999" s="102" t="str">
        <f>IF(Ansøgning!O1004="","",Ansøgning!O1004)</f>
        <v/>
      </c>
      <c r="V999" s="20"/>
      <c r="W999" s="102" t="str">
        <f>IF(Ansøgning!P1004="","",Ansøgning!P1004)</f>
        <v/>
      </c>
      <c r="X999" s="20"/>
      <c r="Y999" s="31" t="str">
        <f>IF(Ansøgning!Q1004="","",Ansøgning!Q1004)</f>
        <v/>
      </c>
      <c r="Z999" s="46" t="str">
        <f>IFERROR(MAX(IF(OR(V999="",X999=""),"",IF(AND(AND(MONTH(F999)&gt;=7,MONTH(F999)&lt;8),AND(MONTH(H999)&gt;=7,MONTH(H999)&lt;8)),(NETWORKDAYS(F999,H999,Lister!$D$7:$D$13)-V999)*T999/NETWORKDAYS(Lister!$D$19,Lister!$E$19,Lister!$D$7:$D$13),IF(AND(AND(MONTH(F999)&gt;=7,MONTH(F999)&lt;8),MONTH(H999)&gt;7),(NETWORKDAYS(F999,Lister!$E$19,Lister!$D$7:$D$13)-V999)*T999/NETWORKDAYS(Lister!$D$19,Lister!$E$19,Lister!$D$7:$D$13),IF(MONTH(F999)&gt;7,0)))),0),"")</f>
        <v/>
      </c>
      <c r="AA999" s="31" t="str">
        <f>IF(Ansøgning!R1004="","",Ansøgning!R1004)</f>
        <v/>
      </c>
      <c r="AB999" s="46" t="str">
        <f>IFERROR(MAX(IF(OR(V999="",X999=""),"",IF(AND(AND(MONTH(F999)&gt;=8,MONTH(F999)&lt;9),AND(MONTH(H999)&gt;=8,MONTH(H999)&lt;9)),(NETWORKDAYS(F999,H999,Lister!$D$7:$D$13)-X999)*T999/NETWORKDAYS(Lister!$D$20,Lister!$E$20,Lister!$D$7:$D$13),IF(AND(MONTH(F999)=7,MONTH(H999)=8),(NETWORKDAYS(Lister!$D$20,H999,Lister!$D$7:$D$13)-X999)*T999/NETWORKDAYS(Lister!$D$20,Lister!$E$20,Lister!$D$7:$D$13),IF(AND(MONTH(F999)=7,MONTH(H999)=7),0)))),0),"")</f>
        <v/>
      </c>
      <c r="AC999" s="15" t="str">
        <f>IF(Ansøgning!U1004="","",Ansøgning!U1004)</f>
        <v/>
      </c>
      <c r="AD999" s="31" t="str">
        <f t="shared" si="108"/>
        <v/>
      </c>
      <c r="AE999" s="31" t="str">
        <f t="shared" si="109"/>
        <v/>
      </c>
      <c r="AF999" s="51" t="str">
        <f t="shared" si="110"/>
        <v/>
      </c>
      <c r="AG999" s="15" t="str">
        <f t="shared" si="111"/>
        <v/>
      </c>
    </row>
    <row r="1000" spans="1:33" x14ac:dyDescent="0.25">
      <c r="A1000" s="13" t="str">
        <f>IF(Ansøgning!A1005="","",Ansøgning!A1005)</f>
        <v/>
      </c>
      <c r="B1000" s="13" t="str">
        <f>IF(Ansøgning!B1005="","",Ansøgning!B1005)</f>
        <v/>
      </c>
      <c r="C1000" s="13" t="str">
        <f>IF(Ansøgning!C1005="","",Ansøgning!C1005)</f>
        <v/>
      </c>
      <c r="D1000" s="13" t="str">
        <f>IF(Ansøgning!D1005="","",Ansøgning!D1005)</f>
        <v/>
      </c>
      <c r="E1000" s="14" t="str">
        <f>IF(Ansøgning!E1005="","",Ansøgning!E1005)</f>
        <v/>
      </c>
      <c r="F1000" s="16"/>
      <c r="G1000" s="14" t="str">
        <f>IF(Ansøgning!F1005="","",Ansøgning!F1005)</f>
        <v/>
      </c>
      <c r="H1000" s="16"/>
      <c r="I1000" s="72" t="str">
        <f>IF(OR(F1000="",H1000=""),"",NETWORKDAYS(F1000,H1000,Lister!$D$7:$D$13))</f>
        <v/>
      </c>
      <c r="J1000" s="53" t="str">
        <f>IF(Ansøgning!H1005="","",Ansøgning!H1005)</f>
        <v/>
      </c>
      <c r="K1000" s="32" t="str">
        <f t="shared" si="105"/>
        <v/>
      </c>
      <c r="L1000" s="31" t="str">
        <f>IF(Ansøgning!J1005="","",Ansøgning!J1005)</f>
        <v/>
      </c>
      <c r="M1000" s="18"/>
      <c r="N1000" s="31" t="str">
        <f>IF(Ansøgning!K1005="","",Ansøgning!K1005)</f>
        <v/>
      </c>
      <c r="O1000" s="18"/>
      <c r="P1000" s="15" t="str">
        <f>IF(Ansøgning!L1005="","",Ansøgning!L1005)</f>
        <v/>
      </c>
      <c r="Q1000" s="46" t="str">
        <f t="shared" si="106"/>
        <v/>
      </c>
      <c r="R1000" s="46"/>
      <c r="S1000" s="101" t="str">
        <f>IF(Ansøgning!M1005="","",Ansøgning!M1005)</f>
        <v/>
      </c>
      <c r="T1000" s="31" t="str">
        <f t="shared" si="107"/>
        <v/>
      </c>
      <c r="U1000" s="102" t="str">
        <f>IF(Ansøgning!O1005="","",Ansøgning!O1005)</f>
        <v/>
      </c>
      <c r="V1000" s="20"/>
      <c r="W1000" s="102" t="str">
        <f>IF(Ansøgning!P1005="","",Ansøgning!P1005)</f>
        <v/>
      </c>
      <c r="X1000" s="20"/>
      <c r="Y1000" s="31" t="str">
        <f>IF(Ansøgning!Q1005="","",Ansøgning!Q1005)</f>
        <v/>
      </c>
      <c r="Z1000" s="46" t="str">
        <f>IFERROR(MAX(IF(OR(V1000="",X1000=""),"",IF(AND(AND(MONTH(F1000)&gt;=7,MONTH(F1000)&lt;8),AND(MONTH(H1000)&gt;=7,MONTH(H1000)&lt;8)),(NETWORKDAYS(F1000,H1000,Lister!$D$7:$D$13)-V1000)*T1000/NETWORKDAYS(Lister!$D$19,Lister!$E$19,Lister!$D$7:$D$13),IF(AND(AND(MONTH(F1000)&gt;=7,MONTH(F1000)&lt;8),MONTH(H1000)&gt;7),(NETWORKDAYS(F1000,Lister!$E$19,Lister!$D$7:$D$13)-V1000)*T1000/NETWORKDAYS(Lister!$D$19,Lister!$E$19,Lister!$D$7:$D$13),IF(MONTH(F1000)&gt;7,0)))),0),"")</f>
        <v/>
      </c>
      <c r="AA1000" s="31" t="str">
        <f>IF(Ansøgning!R1005="","",Ansøgning!R1005)</f>
        <v/>
      </c>
      <c r="AB1000" s="46" t="str">
        <f>IFERROR(MAX(IF(OR(V1000="",X1000=""),"",IF(AND(AND(MONTH(F1000)&gt;=8,MONTH(F1000)&lt;9),AND(MONTH(H1000)&gt;=8,MONTH(H1000)&lt;9)),(NETWORKDAYS(F1000,H1000,Lister!$D$7:$D$13)-X1000)*T1000/NETWORKDAYS(Lister!$D$20,Lister!$E$20,Lister!$D$7:$D$13),IF(AND(MONTH(F1000)=7,MONTH(H1000)=8),(NETWORKDAYS(Lister!$D$20,H1000,Lister!$D$7:$D$13)-X1000)*T1000/NETWORKDAYS(Lister!$D$20,Lister!$E$20,Lister!$D$7:$D$13),IF(AND(MONTH(F1000)=7,MONTH(H1000)=7),0)))),0),"")</f>
        <v/>
      </c>
      <c r="AC1000" s="15" t="str">
        <f>IF(Ansøgning!U1005="","",Ansøgning!U1005)</f>
        <v/>
      </c>
      <c r="AD1000" s="31" t="str">
        <f t="shared" si="108"/>
        <v/>
      </c>
      <c r="AE1000" s="31" t="str">
        <f t="shared" si="109"/>
        <v/>
      </c>
      <c r="AF1000" s="51" t="str">
        <f t="shared" si="110"/>
        <v/>
      </c>
      <c r="AG1000" s="15" t="str">
        <f t="shared" si="111"/>
        <v/>
      </c>
    </row>
    <row r="1001" spans="1:33" x14ac:dyDescent="0.25">
      <c r="A1001" s="13" t="str">
        <f>IF(Ansøgning!A1006="","",Ansøgning!A1006)</f>
        <v/>
      </c>
      <c r="B1001" s="13" t="str">
        <f>IF(Ansøgning!B1006="","",Ansøgning!B1006)</f>
        <v/>
      </c>
      <c r="C1001" s="13" t="str">
        <f>IF(Ansøgning!C1006="","",Ansøgning!C1006)</f>
        <v/>
      </c>
      <c r="D1001" s="13" t="str">
        <f>IF(Ansøgning!D1006="","",Ansøgning!D1006)</f>
        <v/>
      </c>
      <c r="E1001" s="14" t="str">
        <f>IF(Ansøgning!E1006="","",Ansøgning!E1006)</f>
        <v/>
      </c>
      <c r="F1001" s="16"/>
      <c r="G1001" s="14" t="str">
        <f>IF(Ansøgning!F1006="","",Ansøgning!F1006)</f>
        <v/>
      </c>
      <c r="H1001" s="16"/>
      <c r="I1001" s="72" t="str">
        <f>IF(OR(F1001="",H1001=""),"",NETWORKDAYS(F1001,H1001,Lister!$D$7:$D$13))</f>
        <v/>
      </c>
      <c r="J1001" s="53" t="str">
        <f>IF(Ansøgning!H1006="","",Ansøgning!H1006)</f>
        <v/>
      </c>
      <c r="K1001" s="32" t="str">
        <f t="shared" si="105"/>
        <v/>
      </c>
      <c r="L1001" s="31" t="str">
        <f>IF(Ansøgning!J1006="","",Ansøgning!J1006)</f>
        <v/>
      </c>
      <c r="M1001" s="18"/>
      <c r="N1001" s="31" t="str">
        <f>IF(Ansøgning!K1006="","",Ansøgning!K1006)</f>
        <v/>
      </c>
      <c r="O1001" s="18"/>
      <c r="P1001" s="15" t="str">
        <f>IF(Ansøgning!L1006="","",Ansøgning!L1006)</f>
        <v/>
      </c>
      <c r="Q1001" s="46" t="str">
        <f t="shared" si="106"/>
        <v/>
      </c>
      <c r="R1001" s="46"/>
      <c r="S1001" s="101" t="str">
        <f>IF(Ansøgning!M1006="","",Ansøgning!M1006)</f>
        <v/>
      </c>
      <c r="T1001" s="31" t="str">
        <f t="shared" si="107"/>
        <v/>
      </c>
      <c r="U1001" s="102" t="str">
        <f>IF(Ansøgning!O1006="","",Ansøgning!O1006)</f>
        <v/>
      </c>
      <c r="V1001" s="20"/>
      <c r="W1001" s="102" t="str">
        <f>IF(Ansøgning!P1006="","",Ansøgning!P1006)</f>
        <v/>
      </c>
      <c r="X1001" s="20"/>
      <c r="Y1001" s="31" t="str">
        <f>IF(Ansøgning!Q1006="","",Ansøgning!Q1006)</f>
        <v/>
      </c>
      <c r="Z1001" s="46" t="str">
        <f>IFERROR(MAX(IF(OR(V1001="",X1001=""),"",IF(AND(AND(MONTH(F1001)&gt;=7,MONTH(F1001)&lt;8),AND(MONTH(H1001)&gt;=7,MONTH(H1001)&lt;8)),(NETWORKDAYS(F1001,H1001,Lister!$D$7:$D$13)-V1001)*T1001/NETWORKDAYS(Lister!$D$19,Lister!$E$19,Lister!$D$7:$D$13),IF(AND(AND(MONTH(F1001)&gt;=7,MONTH(F1001)&lt;8),MONTH(H1001)&gt;7),(NETWORKDAYS(F1001,Lister!$E$19,Lister!$D$7:$D$13)-V1001)*T1001/NETWORKDAYS(Lister!$D$19,Lister!$E$19,Lister!$D$7:$D$13),IF(MONTH(F1001)&gt;7,0)))),0),"")</f>
        <v/>
      </c>
      <c r="AA1001" s="31" t="str">
        <f>IF(Ansøgning!R1006="","",Ansøgning!R1006)</f>
        <v/>
      </c>
      <c r="AB1001" s="46" t="str">
        <f>IFERROR(MAX(IF(OR(V1001="",X1001=""),"",IF(AND(AND(MONTH(F1001)&gt;=8,MONTH(F1001)&lt;9),AND(MONTH(H1001)&gt;=8,MONTH(H1001)&lt;9)),(NETWORKDAYS(F1001,H1001,Lister!$D$7:$D$13)-X1001)*T1001/NETWORKDAYS(Lister!$D$20,Lister!$E$20,Lister!$D$7:$D$13),IF(AND(MONTH(F1001)=7,MONTH(H1001)=8),(NETWORKDAYS(Lister!$D$20,H1001,Lister!$D$7:$D$13)-X1001)*T1001/NETWORKDAYS(Lister!$D$20,Lister!$E$20,Lister!$D$7:$D$13),IF(AND(MONTH(F1001)=7,MONTH(H1001)=7),0)))),0),"")</f>
        <v/>
      </c>
      <c r="AC1001" s="15" t="str">
        <f>IF(Ansøgning!U1006="","",Ansøgning!U1006)</f>
        <v/>
      </c>
      <c r="AD1001" s="31" t="str">
        <f t="shared" si="108"/>
        <v/>
      </c>
      <c r="AE1001" s="31" t="str">
        <f t="shared" si="109"/>
        <v/>
      </c>
      <c r="AF1001" s="51" t="str">
        <f t="shared" si="110"/>
        <v/>
      </c>
      <c r="AG1001" s="15" t="str">
        <f t="shared" si="111"/>
        <v/>
      </c>
    </row>
    <row r="1002" spans="1:33" x14ac:dyDescent="0.25">
      <c r="A1002" s="13" t="str">
        <f>IF(Ansøgning!A1007="","",Ansøgning!A1007)</f>
        <v/>
      </c>
      <c r="B1002" s="13" t="str">
        <f>IF(Ansøgning!B1007="","",Ansøgning!B1007)</f>
        <v/>
      </c>
      <c r="C1002" s="13" t="str">
        <f>IF(Ansøgning!C1007="","",Ansøgning!C1007)</f>
        <v/>
      </c>
      <c r="D1002" s="13" t="str">
        <f>IF(Ansøgning!D1007="","",Ansøgning!D1007)</f>
        <v/>
      </c>
      <c r="E1002" s="14" t="str">
        <f>IF(Ansøgning!E1007="","",Ansøgning!E1007)</f>
        <v/>
      </c>
      <c r="F1002" s="16"/>
      <c r="G1002" s="14" t="str">
        <f>IF(Ansøgning!F1007="","",Ansøgning!F1007)</f>
        <v/>
      </c>
      <c r="H1002" s="16"/>
      <c r="I1002" s="72" t="str">
        <f>IF(OR(F1002="",H1002=""),"",NETWORKDAYS(F1002,H1002,Lister!$D$7:$D$13))</f>
        <v/>
      </c>
      <c r="J1002" s="53" t="str">
        <f>IF(Ansøgning!H1007="","",Ansøgning!H1007)</f>
        <v/>
      </c>
      <c r="K1002" s="32" t="str">
        <f t="shared" si="105"/>
        <v/>
      </c>
      <c r="L1002" s="31" t="str">
        <f>IF(Ansøgning!J1007="","",Ansøgning!J1007)</f>
        <v/>
      </c>
      <c r="M1002" s="18"/>
      <c r="N1002" s="31" t="str">
        <f>IF(Ansøgning!K1007="","",Ansøgning!K1007)</f>
        <v/>
      </c>
      <c r="O1002" s="18"/>
      <c r="P1002" s="15" t="str">
        <f>IF(Ansøgning!L1007="","",Ansøgning!L1007)</f>
        <v/>
      </c>
      <c r="Q1002" s="46" t="str">
        <f t="shared" si="106"/>
        <v/>
      </c>
      <c r="R1002" s="46"/>
      <c r="S1002" s="101" t="str">
        <f>IF(Ansøgning!M1007="","",Ansøgning!M1007)</f>
        <v/>
      </c>
      <c r="T1002" s="31" t="str">
        <f t="shared" si="107"/>
        <v/>
      </c>
      <c r="U1002" s="102" t="str">
        <f>IF(Ansøgning!O1007="","",Ansøgning!O1007)</f>
        <v/>
      </c>
      <c r="V1002" s="20"/>
      <c r="W1002" s="102" t="str">
        <f>IF(Ansøgning!P1007="","",Ansøgning!P1007)</f>
        <v/>
      </c>
      <c r="X1002" s="20"/>
      <c r="Y1002" s="31" t="str">
        <f>IF(Ansøgning!Q1007="","",Ansøgning!Q1007)</f>
        <v/>
      </c>
      <c r="Z1002" s="46" t="str">
        <f>IFERROR(MAX(IF(OR(V1002="",X1002=""),"",IF(AND(AND(MONTH(F1002)&gt;=7,MONTH(F1002)&lt;8),AND(MONTH(H1002)&gt;=7,MONTH(H1002)&lt;8)),(NETWORKDAYS(F1002,H1002,Lister!$D$7:$D$13)-V1002)*T1002/NETWORKDAYS(Lister!$D$19,Lister!$E$19,Lister!$D$7:$D$13),IF(AND(AND(MONTH(F1002)&gt;=7,MONTH(F1002)&lt;8),MONTH(H1002)&gt;7),(NETWORKDAYS(F1002,Lister!$E$19,Lister!$D$7:$D$13)-V1002)*T1002/NETWORKDAYS(Lister!$D$19,Lister!$E$19,Lister!$D$7:$D$13),IF(MONTH(F1002)&gt;7,0)))),0),"")</f>
        <v/>
      </c>
      <c r="AA1002" s="31" t="str">
        <f>IF(Ansøgning!R1007="","",Ansøgning!R1007)</f>
        <v/>
      </c>
      <c r="AB1002" s="46" t="str">
        <f>IFERROR(MAX(IF(OR(V1002="",X1002=""),"",IF(AND(AND(MONTH(F1002)&gt;=8,MONTH(F1002)&lt;9),AND(MONTH(H1002)&gt;=8,MONTH(H1002)&lt;9)),(NETWORKDAYS(F1002,H1002,Lister!$D$7:$D$13)-X1002)*T1002/NETWORKDAYS(Lister!$D$20,Lister!$E$20,Lister!$D$7:$D$13),IF(AND(MONTH(F1002)=7,MONTH(H1002)=8),(NETWORKDAYS(Lister!$D$20,H1002,Lister!$D$7:$D$13)-X1002)*T1002/NETWORKDAYS(Lister!$D$20,Lister!$E$20,Lister!$D$7:$D$13),IF(AND(MONTH(F1002)=7,MONTH(H1002)=7),0)))),0),"")</f>
        <v/>
      </c>
      <c r="AC1002" s="15" t="str">
        <f>IF(Ansøgning!U1007="","",Ansøgning!U1007)</f>
        <v/>
      </c>
      <c r="AD1002" s="31" t="str">
        <f t="shared" si="108"/>
        <v/>
      </c>
      <c r="AE1002" s="31" t="str">
        <f t="shared" si="109"/>
        <v/>
      </c>
      <c r="AF1002" s="51" t="str">
        <f t="shared" si="110"/>
        <v/>
      </c>
      <c r="AG1002" s="15" t="str">
        <f t="shared" si="111"/>
        <v/>
      </c>
    </row>
    <row r="1003" spans="1:33" x14ac:dyDescent="0.25">
      <c r="A1003" s="13" t="str">
        <f>IF(Ansøgning!A1008="","",Ansøgning!A1008)</f>
        <v/>
      </c>
      <c r="B1003" s="13" t="str">
        <f>IF(Ansøgning!B1008="","",Ansøgning!B1008)</f>
        <v/>
      </c>
      <c r="C1003" s="13" t="str">
        <f>IF(Ansøgning!C1008="","",Ansøgning!C1008)</f>
        <v/>
      </c>
      <c r="D1003" s="13" t="str">
        <f>IF(Ansøgning!D1008="","",Ansøgning!D1008)</f>
        <v/>
      </c>
      <c r="E1003" s="14" t="str">
        <f>IF(Ansøgning!E1008="","",Ansøgning!E1008)</f>
        <v/>
      </c>
      <c r="F1003" s="16"/>
      <c r="G1003" s="14" t="str">
        <f>IF(Ansøgning!F1008="","",Ansøgning!F1008)</f>
        <v/>
      </c>
      <c r="H1003" s="16"/>
      <c r="I1003" s="72" t="str">
        <f>IF(OR(F1003="",H1003=""),"",NETWORKDAYS(F1003,H1003,Lister!$D$7:$D$13))</f>
        <v/>
      </c>
      <c r="J1003" s="53" t="str">
        <f>IF(Ansøgning!H1008="","",Ansøgning!H1008)</f>
        <v/>
      </c>
      <c r="K1003" s="32" t="str">
        <f t="shared" si="105"/>
        <v/>
      </c>
      <c r="L1003" s="31" t="str">
        <f>IF(Ansøgning!J1008="","",Ansøgning!J1008)</f>
        <v/>
      </c>
      <c r="M1003" s="18"/>
      <c r="N1003" s="31" t="str">
        <f>IF(Ansøgning!K1008="","",Ansøgning!K1008)</f>
        <v/>
      </c>
      <c r="O1003" s="18"/>
      <c r="P1003" s="15" t="str">
        <f>IF(Ansøgning!L1008="","",Ansøgning!L1008)</f>
        <v/>
      </c>
      <c r="Q1003" s="46" t="str">
        <f t="shared" si="106"/>
        <v/>
      </c>
      <c r="R1003" s="46"/>
      <c r="S1003" s="101" t="str">
        <f>IF(Ansøgning!M1008="","",Ansøgning!M1008)</f>
        <v/>
      </c>
      <c r="T1003" s="31" t="str">
        <f t="shared" si="107"/>
        <v/>
      </c>
      <c r="U1003" s="102" t="str">
        <f>IF(Ansøgning!O1008="","",Ansøgning!O1008)</f>
        <v/>
      </c>
      <c r="V1003" s="20"/>
      <c r="W1003" s="102" t="str">
        <f>IF(Ansøgning!P1008="","",Ansøgning!P1008)</f>
        <v/>
      </c>
      <c r="X1003" s="20"/>
      <c r="Y1003" s="31" t="str">
        <f>IF(Ansøgning!Q1008="","",Ansøgning!Q1008)</f>
        <v/>
      </c>
      <c r="Z1003" s="46" t="str">
        <f>IFERROR(MAX(IF(OR(V1003="",X1003=""),"",IF(AND(AND(MONTH(F1003)&gt;=7,MONTH(F1003)&lt;8),AND(MONTH(H1003)&gt;=7,MONTH(H1003)&lt;8)),(NETWORKDAYS(F1003,H1003,Lister!$D$7:$D$13)-V1003)*T1003/NETWORKDAYS(Lister!$D$19,Lister!$E$19,Lister!$D$7:$D$13),IF(AND(AND(MONTH(F1003)&gt;=7,MONTH(F1003)&lt;8),MONTH(H1003)&gt;7),(NETWORKDAYS(F1003,Lister!$E$19,Lister!$D$7:$D$13)-V1003)*T1003/NETWORKDAYS(Lister!$D$19,Lister!$E$19,Lister!$D$7:$D$13),IF(MONTH(F1003)&gt;7,0)))),0),"")</f>
        <v/>
      </c>
      <c r="AA1003" s="31" t="str">
        <f>IF(Ansøgning!R1008="","",Ansøgning!R1008)</f>
        <v/>
      </c>
      <c r="AB1003" s="46" t="str">
        <f>IFERROR(MAX(IF(OR(V1003="",X1003=""),"",IF(AND(AND(MONTH(F1003)&gt;=8,MONTH(F1003)&lt;9),AND(MONTH(H1003)&gt;=8,MONTH(H1003)&lt;9)),(NETWORKDAYS(F1003,H1003,Lister!$D$7:$D$13)-X1003)*T1003/NETWORKDAYS(Lister!$D$20,Lister!$E$20,Lister!$D$7:$D$13),IF(AND(MONTH(F1003)=7,MONTH(H1003)=8),(NETWORKDAYS(Lister!$D$20,H1003,Lister!$D$7:$D$13)-X1003)*T1003/NETWORKDAYS(Lister!$D$20,Lister!$E$20,Lister!$D$7:$D$13),IF(AND(MONTH(F1003)=7,MONTH(H1003)=7),0)))),0),"")</f>
        <v/>
      </c>
      <c r="AC1003" s="15" t="str">
        <f>IF(Ansøgning!U1008="","",Ansøgning!U1008)</f>
        <v/>
      </c>
      <c r="AD1003" s="31" t="str">
        <f t="shared" si="108"/>
        <v/>
      </c>
      <c r="AE1003" s="31" t="str">
        <f t="shared" si="109"/>
        <v/>
      </c>
      <c r="AF1003" s="51" t="str">
        <f t="shared" si="110"/>
        <v/>
      </c>
      <c r="AG1003" s="15" t="str">
        <f t="shared" si="111"/>
        <v/>
      </c>
    </row>
    <row r="1004" spans="1:33" x14ac:dyDescent="0.25">
      <c r="A1004" s="13" t="str">
        <f>IF(Ansøgning!A1009="","",Ansøgning!A1009)</f>
        <v/>
      </c>
      <c r="B1004" s="13" t="str">
        <f>IF(Ansøgning!B1009="","",Ansøgning!B1009)</f>
        <v/>
      </c>
      <c r="C1004" s="13" t="str">
        <f>IF(Ansøgning!C1009="","",Ansøgning!C1009)</f>
        <v/>
      </c>
      <c r="D1004" s="13" t="str">
        <f>IF(Ansøgning!D1009="","",Ansøgning!D1009)</f>
        <v/>
      </c>
      <c r="E1004" s="14" t="str">
        <f>IF(Ansøgning!E1009="","",Ansøgning!E1009)</f>
        <v/>
      </c>
      <c r="F1004" s="16"/>
      <c r="G1004" s="14" t="str">
        <f>IF(Ansøgning!F1009="","",Ansøgning!F1009)</f>
        <v/>
      </c>
      <c r="H1004" s="16"/>
      <c r="I1004" s="72" t="str">
        <f>IF(OR(F1004="",H1004=""),"",NETWORKDAYS(F1004,H1004,Lister!$D$7:$D$13))</f>
        <v/>
      </c>
      <c r="J1004" s="53" t="str">
        <f>IF(Ansøgning!H1009="","",Ansøgning!H1009)</f>
        <v/>
      </c>
      <c r="K1004" s="32" t="str">
        <f t="shared" si="105"/>
        <v/>
      </c>
      <c r="L1004" s="31" t="str">
        <f>IF(Ansøgning!J1009="","",Ansøgning!J1009)</f>
        <v/>
      </c>
      <c r="M1004" s="18"/>
      <c r="N1004" s="31" t="str">
        <f>IF(Ansøgning!K1009="","",Ansøgning!K1009)</f>
        <v/>
      </c>
      <c r="O1004" s="18"/>
      <c r="P1004" s="15" t="str">
        <f>IF(Ansøgning!L1009="","",Ansøgning!L1009)</f>
        <v/>
      </c>
      <c r="Q1004" s="46" t="str">
        <f t="shared" si="106"/>
        <v/>
      </c>
      <c r="R1004" s="46"/>
      <c r="S1004" s="101" t="str">
        <f>IF(Ansøgning!M1009="","",Ansøgning!M1009)</f>
        <v/>
      </c>
      <c r="T1004" s="31" t="str">
        <f t="shared" si="107"/>
        <v/>
      </c>
      <c r="U1004" s="102" t="str">
        <f>IF(Ansøgning!O1009="","",Ansøgning!O1009)</f>
        <v/>
      </c>
      <c r="V1004" s="20"/>
      <c r="W1004" s="102" t="str">
        <f>IF(Ansøgning!P1009="","",Ansøgning!P1009)</f>
        <v/>
      </c>
      <c r="X1004" s="20"/>
      <c r="Y1004" s="31" t="str">
        <f>IF(Ansøgning!Q1009="","",Ansøgning!Q1009)</f>
        <v/>
      </c>
      <c r="Z1004" s="46" t="str">
        <f>IFERROR(MAX(IF(OR(V1004="",X1004=""),"",IF(AND(AND(MONTH(F1004)&gt;=7,MONTH(F1004)&lt;8),AND(MONTH(H1004)&gt;=7,MONTH(H1004)&lt;8)),(NETWORKDAYS(F1004,H1004,Lister!$D$7:$D$13)-V1004)*T1004/NETWORKDAYS(Lister!$D$19,Lister!$E$19,Lister!$D$7:$D$13),IF(AND(AND(MONTH(F1004)&gt;=7,MONTH(F1004)&lt;8),MONTH(H1004)&gt;7),(NETWORKDAYS(F1004,Lister!$E$19,Lister!$D$7:$D$13)-V1004)*T1004/NETWORKDAYS(Lister!$D$19,Lister!$E$19,Lister!$D$7:$D$13),IF(MONTH(F1004)&gt;7,0)))),0),"")</f>
        <v/>
      </c>
      <c r="AA1004" s="31" t="str">
        <f>IF(Ansøgning!R1009="","",Ansøgning!R1009)</f>
        <v/>
      </c>
      <c r="AB1004" s="46" t="str">
        <f>IFERROR(MAX(IF(OR(V1004="",X1004=""),"",IF(AND(AND(MONTH(F1004)&gt;=8,MONTH(F1004)&lt;9),AND(MONTH(H1004)&gt;=8,MONTH(H1004)&lt;9)),(NETWORKDAYS(F1004,H1004,Lister!$D$7:$D$13)-X1004)*T1004/NETWORKDAYS(Lister!$D$20,Lister!$E$20,Lister!$D$7:$D$13),IF(AND(MONTH(F1004)=7,MONTH(H1004)=8),(NETWORKDAYS(Lister!$D$20,H1004,Lister!$D$7:$D$13)-X1004)*T1004/NETWORKDAYS(Lister!$D$20,Lister!$E$20,Lister!$D$7:$D$13),IF(AND(MONTH(F1004)=7,MONTH(H1004)=7),0)))),0),"")</f>
        <v/>
      </c>
      <c r="AC1004" s="15" t="str">
        <f>IF(Ansøgning!U1009="","",Ansøgning!U1009)</f>
        <v/>
      </c>
      <c r="AD1004" s="31" t="str">
        <f t="shared" si="108"/>
        <v/>
      </c>
      <c r="AE1004" s="31" t="str">
        <f t="shared" si="109"/>
        <v/>
      </c>
      <c r="AF1004" s="51" t="str">
        <f t="shared" si="110"/>
        <v/>
      </c>
      <c r="AG1004" s="15" t="str">
        <f t="shared" si="111"/>
        <v/>
      </c>
    </row>
    <row r="1005" spans="1:33" x14ac:dyDescent="0.25">
      <c r="A1005" s="13" t="str">
        <f>IF(Ansøgning!A1010="","",Ansøgning!A1010)</f>
        <v/>
      </c>
      <c r="B1005" s="13" t="str">
        <f>IF(Ansøgning!B1010="","",Ansøgning!B1010)</f>
        <v/>
      </c>
      <c r="C1005" s="13" t="str">
        <f>IF(Ansøgning!C1010="","",Ansøgning!C1010)</f>
        <v/>
      </c>
      <c r="D1005" s="13" t="str">
        <f>IF(Ansøgning!D1010="","",Ansøgning!D1010)</f>
        <v/>
      </c>
      <c r="E1005" s="14" t="str">
        <f>IF(Ansøgning!E1010="","",Ansøgning!E1010)</f>
        <v/>
      </c>
      <c r="F1005" s="16"/>
      <c r="G1005" s="14" t="str">
        <f>IF(Ansøgning!F1010="","",Ansøgning!F1010)</f>
        <v/>
      </c>
      <c r="H1005" s="16"/>
      <c r="I1005" s="72" t="str">
        <f>IF(OR(F1005="",H1005=""),"",NETWORKDAYS(F1005,H1005,Lister!$D$7:$D$13))</f>
        <v/>
      </c>
      <c r="J1005" s="53" t="str">
        <f>IF(Ansøgning!H1010="","",Ansøgning!H1010)</f>
        <v/>
      </c>
      <c r="K1005" s="32" t="str">
        <f t="shared" si="105"/>
        <v/>
      </c>
      <c r="L1005" s="31" t="str">
        <f>IF(Ansøgning!J1010="","",Ansøgning!J1010)</f>
        <v/>
      </c>
      <c r="M1005" s="18"/>
      <c r="N1005" s="31" t="str">
        <f>IF(Ansøgning!K1010="","",Ansøgning!K1010)</f>
        <v/>
      </c>
      <c r="O1005" s="18"/>
      <c r="P1005" s="15" t="str">
        <f>IF(Ansøgning!L1010="","",Ansøgning!L1010)</f>
        <v/>
      </c>
      <c r="Q1005" s="46" t="str">
        <f t="shared" si="106"/>
        <v/>
      </c>
      <c r="R1005" s="46"/>
      <c r="S1005" s="101" t="str">
        <f>IF(Ansøgning!M1010="","",Ansøgning!M1010)</f>
        <v/>
      </c>
      <c r="T1005" s="31" t="str">
        <f t="shared" si="107"/>
        <v/>
      </c>
      <c r="U1005" s="102" t="str">
        <f>IF(Ansøgning!O1010="","",Ansøgning!O1010)</f>
        <v/>
      </c>
      <c r="V1005" s="20"/>
      <c r="W1005" s="102" t="str">
        <f>IF(Ansøgning!P1010="","",Ansøgning!P1010)</f>
        <v/>
      </c>
      <c r="X1005" s="20"/>
      <c r="Y1005" s="31" t="str">
        <f>IF(Ansøgning!Q1010="","",Ansøgning!Q1010)</f>
        <v/>
      </c>
      <c r="Z1005" s="46" t="str">
        <f>IFERROR(MAX(IF(OR(V1005="",X1005=""),"",IF(AND(AND(MONTH(F1005)&gt;=7,MONTH(F1005)&lt;8),AND(MONTH(H1005)&gt;=7,MONTH(H1005)&lt;8)),(NETWORKDAYS(F1005,H1005,Lister!$D$7:$D$13)-V1005)*T1005/NETWORKDAYS(Lister!$D$19,Lister!$E$19,Lister!$D$7:$D$13),IF(AND(AND(MONTH(F1005)&gt;=7,MONTH(F1005)&lt;8),MONTH(H1005)&gt;7),(NETWORKDAYS(F1005,Lister!$E$19,Lister!$D$7:$D$13)-V1005)*T1005/NETWORKDAYS(Lister!$D$19,Lister!$E$19,Lister!$D$7:$D$13),IF(MONTH(F1005)&gt;7,0)))),0),"")</f>
        <v/>
      </c>
      <c r="AA1005" s="31" t="str">
        <f>IF(Ansøgning!R1010="","",Ansøgning!R1010)</f>
        <v/>
      </c>
      <c r="AB1005" s="46" t="str">
        <f>IFERROR(MAX(IF(OR(V1005="",X1005=""),"",IF(AND(AND(MONTH(F1005)&gt;=8,MONTH(F1005)&lt;9),AND(MONTH(H1005)&gt;=8,MONTH(H1005)&lt;9)),(NETWORKDAYS(F1005,H1005,Lister!$D$7:$D$13)-X1005)*T1005/NETWORKDAYS(Lister!$D$20,Lister!$E$20,Lister!$D$7:$D$13),IF(AND(MONTH(F1005)=7,MONTH(H1005)=8),(NETWORKDAYS(Lister!$D$20,H1005,Lister!$D$7:$D$13)-X1005)*T1005/NETWORKDAYS(Lister!$D$20,Lister!$E$20,Lister!$D$7:$D$13),IF(AND(MONTH(F1005)=7,MONTH(H1005)=7),0)))),0),"")</f>
        <v/>
      </c>
      <c r="AC1005" s="15" t="str">
        <f>IF(Ansøgning!U1010="","",Ansøgning!U1010)</f>
        <v/>
      </c>
      <c r="AD1005" s="31" t="str">
        <f t="shared" si="108"/>
        <v/>
      </c>
      <c r="AE1005" s="31" t="str">
        <f t="shared" si="109"/>
        <v/>
      </c>
      <c r="AF1005" s="51" t="str">
        <f t="shared" si="110"/>
        <v/>
      </c>
      <c r="AG1005" s="15" t="str">
        <f t="shared" si="111"/>
        <v/>
      </c>
    </row>
    <row r="1006" spans="1:33" x14ac:dyDescent="0.25">
      <c r="A1006" s="13" t="str">
        <f>IF(Ansøgning!A1011="","",Ansøgning!A1011)</f>
        <v/>
      </c>
      <c r="B1006" s="13" t="str">
        <f>IF(Ansøgning!B1011="","",Ansøgning!B1011)</f>
        <v/>
      </c>
      <c r="C1006" s="13" t="str">
        <f>IF(Ansøgning!C1011="","",Ansøgning!C1011)</f>
        <v/>
      </c>
      <c r="D1006" s="13" t="str">
        <f>IF(Ansøgning!D1011="","",Ansøgning!D1011)</f>
        <v/>
      </c>
      <c r="E1006" s="14" t="str">
        <f>IF(Ansøgning!E1011="","",Ansøgning!E1011)</f>
        <v/>
      </c>
      <c r="F1006" s="16"/>
      <c r="G1006" s="14" t="str">
        <f>IF(Ansøgning!F1011="","",Ansøgning!F1011)</f>
        <v/>
      </c>
      <c r="H1006" s="16"/>
      <c r="I1006" s="72" t="str">
        <f>IF(OR(F1006="",H1006=""),"",NETWORKDAYS(F1006,H1006,Lister!$D$7:$D$13))</f>
        <v/>
      </c>
      <c r="J1006" s="53" t="str">
        <f>IF(Ansøgning!H1011="","",Ansøgning!H1011)</f>
        <v/>
      </c>
      <c r="K1006" s="32" t="str">
        <f t="shared" si="105"/>
        <v/>
      </c>
      <c r="L1006" s="31" t="str">
        <f>IF(Ansøgning!J1011="","",Ansøgning!J1011)</f>
        <v/>
      </c>
      <c r="M1006" s="18"/>
      <c r="N1006" s="31" t="str">
        <f>IF(Ansøgning!K1011="","",Ansøgning!K1011)</f>
        <v/>
      </c>
      <c r="O1006" s="18"/>
      <c r="P1006" s="15" t="str">
        <f>IF(Ansøgning!L1011="","",Ansøgning!L1011)</f>
        <v/>
      </c>
      <c r="Q1006" s="46" t="str">
        <f t="shared" si="106"/>
        <v/>
      </c>
      <c r="R1006" s="46"/>
      <c r="S1006" s="101" t="str">
        <f>IF(Ansøgning!M1011="","",Ansøgning!M1011)</f>
        <v/>
      </c>
      <c r="T1006" s="31" t="str">
        <f t="shared" si="107"/>
        <v/>
      </c>
      <c r="U1006" s="102" t="str">
        <f>IF(Ansøgning!O1011="","",Ansøgning!O1011)</f>
        <v/>
      </c>
      <c r="V1006" s="20"/>
      <c r="W1006" s="102" t="str">
        <f>IF(Ansøgning!P1011="","",Ansøgning!P1011)</f>
        <v/>
      </c>
      <c r="X1006" s="20"/>
      <c r="Y1006" s="31" t="str">
        <f>IF(Ansøgning!Q1011="","",Ansøgning!Q1011)</f>
        <v/>
      </c>
      <c r="Z1006" s="46" t="str">
        <f>IFERROR(MAX(IF(OR(V1006="",X1006=""),"",IF(AND(AND(MONTH(F1006)&gt;=7,MONTH(F1006)&lt;8),AND(MONTH(H1006)&gt;=7,MONTH(H1006)&lt;8)),(NETWORKDAYS(F1006,H1006,Lister!$D$7:$D$13)-V1006)*T1006/NETWORKDAYS(Lister!$D$19,Lister!$E$19,Lister!$D$7:$D$13),IF(AND(AND(MONTH(F1006)&gt;=7,MONTH(F1006)&lt;8),MONTH(H1006)&gt;7),(NETWORKDAYS(F1006,Lister!$E$19,Lister!$D$7:$D$13)-V1006)*T1006/NETWORKDAYS(Lister!$D$19,Lister!$E$19,Lister!$D$7:$D$13),IF(MONTH(F1006)&gt;7,0)))),0),"")</f>
        <v/>
      </c>
      <c r="AA1006" s="31" t="str">
        <f>IF(Ansøgning!R1011="","",Ansøgning!R1011)</f>
        <v/>
      </c>
      <c r="AB1006" s="46" t="str">
        <f>IFERROR(MAX(IF(OR(V1006="",X1006=""),"",IF(AND(AND(MONTH(F1006)&gt;=8,MONTH(F1006)&lt;9),AND(MONTH(H1006)&gt;=8,MONTH(H1006)&lt;9)),(NETWORKDAYS(F1006,H1006,Lister!$D$7:$D$13)-X1006)*T1006/NETWORKDAYS(Lister!$D$20,Lister!$E$20,Lister!$D$7:$D$13),IF(AND(MONTH(F1006)=7,MONTH(H1006)=8),(NETWORKDAYS(Lister!$D$20,H1006,Lister!$D$7:$D$13)-X1006)*T1006/NETWORKDAYS(Lister!$D$20,Lister!$E$20,Lister!$D$7:$D$13),IF(AND(MONTH(F1006)=7,MONTH(H1006)=7),0)))),0),"")</f>
        <v/>
      </c>
      <c r="AC1006" s="15" t="str">
        <f>IF(Ansøgning!U1011="","",Ansøgning!U1011)</f>
        <v/>
      </c>
      <c r="AD1006" s="31" t="str">
        <f t="shared" si="108"/>
        <v/>
      </c>
      <c r="AE1006" s="31" t="str">
        <f t="shared" si="109"/>
        <v/>
      </c>
      <c r="AF1006" s="51" t="str">
        <f t="shared" si="110"/>
        <v/>
      </c>
      <c r="AG1006" s="15" t="str">
        <f t="shared" si="111"/>
        <v/>
      </c>
    </row>
    <row r="1007" spans="1:33" x14ac:dyDescent="0.25">
      <c r="A1007" s="13" t="str">
        <f>IF(Ansøgning!A1012="","",Ansøgning!A1012)</f>
        <v/>
      </c>
      <c r="B1007" s="13" t="str">
        <f>IF(Ansøgning!B1012="","",Ansøgning!B1012)</f>
        <v/>
      </c>
      <c r="C1007" s="13" t="str">
        <f>IF(Ansøgning!C1012="","",Ansøgning!C1012)</f>
        <v/>
      </c>
      <c r="D1007" s="13" t="str">
        <f>IF(Ansøgning!D1012="","",Ansøgning!D1012)</f>
        <v/>
      </c>
      <c r="E1007" s="14" t="str">
        <f>IF(Ansøgning!E1012="","",Ansøgning!E1012)</f>
        <v/>
      </c>
      <c r="F1007" s="16"/>
      <c r="G1007" s="14" t="str">
        <f>IF(Ansøgning!F1012="","",Ansøgning!F1012)</f>
        <v/>
      </c>
      <c r="H1007" s="16"/>
      <c r="I1007" s="72" t="str">
        <f>IF(OR(F1007="",H1007=""),"",NETWORKDAYS(F1007,H1007,Lister!$D$7:$D$13))</f>
        <v/>
      </c>
      <c r="J1007" s="53" t="str">
        <f>IF(Ansøgning!H1012="","",Ansøgning!H1012)</f>
        <v/>
      </c>
      <c r="K1007" s="32" t="str">
        <f t="shared" si="105"/>
        <v/>
      </c>
      <c r="L1007" s="31" t="str">
        <f>IF(Ansøgning!J1012="","",Ansøgning!J1012)</f>
        <v/>
      </c>
      <c r="M1007" s="18"/>
      <c r="N1007" s="31" t="str">
        <f>IF(Ansøgning!K1012="","",Ansøgning!K1012)</f>
        <v/>
      </c>
      <c r="O1007" s="18"/>
      <c r="P1007" s="15" t="str">
        <f>IF(Ansøgning!L1012="","",Ansøgning!L1012)</f>
        <v/>
      </c>
      <c r="Q1007" s="46" t="str">
        <f t="shared" si="106"/>
        <v/>
      </c>
      <c r="R1007" s="46"/>
      <c r="S1007" s="101" t="str">
        <f>IF(Ansøgning!M1012="","",Ansøgning!M1012)</f>
        <v/>
      </c>
      <c r="T1007" s="31" t="str">
        <f t="shared" si="107"/>
        <v/>
      </c>
      <c r="U1007" s="102" t="str">
        <f>IF(Ansøgning!O1012="","",Ansøgning!O1012)</f>
        <v/>
      </c>
      <c r="V1007" s="20"/>
      <c r="W1007" s="102" t="str">
        <f>IF(Ansøgning!P1012="","",Ansøgning!P1012)</f>
        <v/>
      </c>
      <c r="X1007" s="20"/>
      <c r="Y1007" s="31" t="str">
        <f>IF(Ansøgning!Q1012="","",Ansøgning!Q1012)</f>
        <v/>
      </c>
      <c r="Z1007" s="46" t="str">
        <f>IFERROR(MAX(IF(OR(V1007="",X1007=""),"",IF(AND(AND(MONTH(F1007)&gt;=7,MONTH(F1007)&lt;8),AND(MONTH(H1007)&gt;=7,MONTH(H1007)&lt;8)),(NETWORKDAYS(F1007,H1007,Lister!$D$7:$D$13)-V1007)*T1007/NETWORKDAYS(Lister!$D$19,Lister!$E$19,Lister!$D$7:$D$13),IF(AND(AND(MONTH(F1007)&gt;=7,MONTH(F1007)&lt;8),MONTH(H1007)&gt;7),(NETWORKDAYS(F1007,Lister!$E$19,Lister!$D$7:$D$13)-V1007)*T1007/NETWORKDAYS(Lister!$D$19,Lister!$E$19,Lister!$D$7:$D$13),IF(MONTH(F1007)&gt;7,0)))),0),"")</f>
        <v/>
      </c>
      <c r="AA1007" s="31" t="str">
        <f>IF(Ansøgning!R1012="","",Ansøgning!R1012)</f>
        <v/>
      </c>
      <c r="AB1007" s="46" t="str">
        <f>IFERROR(MAX(IF(OR(V1007="",X1007=""),"",IF(AND(AND(MONTH(F1007)&gt;=8,MONTH(F1007)&lt;9),AND(MONTH(H1007)&gt;=8,MONTH(H1007)&lt;9)),(NETWORKDAYS(F1007,H1007,Lister!$D$7:$D$13)-X1007)*T1007/NETWORKDAYS(Lister!$D$20,Lister!$E$20,Lister!$D$7:$D$13),IF(AND(MONTH(F1007)=7,MONTH(H1007)=8),(NETWORKDAYS(Lister!$D$20,H1007,Lister!$D$7:$D$13)-X1007)*T1007/NETWORKDAYS(Lister!$D$20,Lister!$E$20,Lister!$D$7:$D$13),IF(AND(MONTH(F1007)=7,MONTH(H1007)=7),0)))),0),"")</f>
        <v/>
      </c>
      <c r="AC1007" s="15" t="str">
        <f>IF(Ansøgning!U1012="","",Ansøgning!U1012)</f>
        <v/>
      </c>
      <c r="AD1007" s="31" t="str">
        <f t="shared" si="108"/>
        <v/>
      </c>
      <c r="AE1007" s="31" t="str">
        <f t="shared" si="109"/>
        <v/>
      </c>
      <c r="AF1007" s="51" t="str">
        <f t="shared" si="110"/>
        <v/>
      </c>
      <c r="AG1007" s="15" t="str">
        <f t="shared" si="111"/>
        <v/>
      </c>
    </row>
    <row r="1008" spans="1:33" x14ac:dyDescent="0.25">
      <c r="A1008" s="13" t="str">
        <f>IF(Ansøgning!A1013="","",Ansøgning!A1013)</f>
        <v/>
      </c>
      <c r="B1008" s="13" t="str">
        <f>IF(Ansøgning!B1013="","",Ansøgning!B1013)</f>
        <v/>
      </c>
      <c r="C1008" s="13" t="str">
        <f>IF(Ansøgning!C1013="","",Ansøgning!C1013)</f>
        <v/>
      </c>
      <c r="D1008" s="13" t="str">
        <f>IF(Ansøgning!D1013="","",Ansøgning!D1013)</f>
        <v/>
      </c>
      <c r="E1008" s="14" t="str">
        <f>IF(Ansøgning!E1013="","",Ansøgning!E1013)</f>
        <v/>
      </c>
      <c r="F1008" s="16"/>
      <c r="G1008" s="14" t="str">
        <f>IF(Ansøgning!F1013="","",Ansøgning!F1013)</f>
        <v/>
      </c>
      <c r="H1008" s="16"/>
      <c r="I1008" s="72" t="str">
        <f>IF(OR(F1008="",H1008=""),"",NETWORKDAYS(F1008,H1008,Lister!$D$7:$D$13))</f>
        <v/>
      </c>
      <c r="J1008" s="53" t="str">
        <f>IF(Ansøgning!H1013="","",Ansøgning!H1013)</f>
        <v/>
      </c>
      <c r="K1008" s="32" t="str">
        <f t="shared" si="105"/>
        <v/>
      </c>
      <c r="L1008" s="31" t="str">
        <f>IF(Ansøgning!J1013="","",Ansøgning!J1013)</f>
        <v/>
      </c>
      <c r="M1008" s="18"/>
      <c r="N1008" s="31" t="str">
        <f>IF(Ansøgning!K1013="","",Ansøgning!K1013)</f>
        <v/>
      </c>
      <c r="O1008" s="18"/>
      <c r="P1008" s="15" t="str">
        <f>IF(Ansøgning!L1013="","",Ansøgning!L1013)</f>
        <v/>
      </c>
      <c r="Q1008" s="46" t="str">
        <f t="shared" si="106"/>
        <v/>
      </c>
      <c r="R1008" s="46"/>
      <c r="S1008" s="101" t="str">
        <f>IF(Ansøgning!M1013="","",Ansøgning!M1013)</f>
        <v/>
      </c>
      <c r="T1008" s="31" t="str">
        <f t="shared" si="107"/>
        <v/>
      </c>
      <c r="U1008" s="102" t="str">
        <f>IF(Ansøgning!O1013="","",Ansøgning!O1013)</f>
        <v/>
      </c>
      <c r="V1008" s="20"/>
      <c r="W1008" s="102" t="str">
        <f>IF(Ansøgning!P1013="","",Ansøgning!P1013)</f>
        <v/>
      </c>
      <c r="X1008" s="20"/>
      <c r="Y1008" s="31" t="str">
        <f>IF(Ansøgning!Q1013="","",Ansøgning!Q1013)</f>
        <v/>
      </c>
      <c r="Z1008" s="46" t="str">
        <f>IFERROR(MAX(IF(OR(V1008="",X1008=""),"",IF(AND(AND(MONTH(F1008)&gt;=7,MONTH(F1008)&lt;8),AND(MONTH(H1008)&gt;=7,MONTH(H1008)&lt;8)),(NETWORKDAYS(F1008,H1008,Lister!$D$7:$D$13)-V1008)*T1008/NETWORKDAYS(Lister!$D$19,Lister!$E$19,Lister!$D$7:$D$13),IF(AND(AND(MONTH(F1008)&gt;=7,MONTH(F1008)&lt;8),MONTH(H1008)&gt;7),(NETWORKDAYS(F1008,Lister!$E$19,Lister!$D$7:$D$13)-V1008)*T1008/NETWORKDAYS(Lister!$D$19,Lister!$E$19,Lister!$D$7:$D$13),IF(MONTH(F1008)&gt;7,0)))),0),"")</f>
        <v/>
      </c>
      <c r="AA1008" s="31" t="str">
        <f>IF(Ansøgning!R1013="","",Ansøgning!R1013)</f>
        <v/>
      </c>
      <c r="AB1008" s="46" t="str">
        <f>IFERROR(MAX(IF(OR(V1008="",X1008=""),"",IF(AND(AND(MONTH(F1008)&gt;=8,MONTH(F1008)&lt;9),AND(MONTH(H1008)&gt;=8,MONTH(H1008)&lt;9)),(NETWORKDAYS(F1008,H1008,Lister!$D$7:$D$13)-X1008)*T1008/NETWORKDAYS(Lister!$D$20,Lister!$E$20,Lister!$D$7:$D$13),IF(AND(MONTH(F1008)=7,MONTH(H1008)=8),(NETWORKDAYS(Lister!$D$20,H1008,Lister!$D$7:$D$13)-X1008)*T1008/NETWORKDAYS(Lister!$D$20,Lister!$E$20,Lister!$D$7:$D$13),IF(AND(MONTH(F1008)=7,MONTH(H1008)=7),0)))),0),"")</f>
        <v/>
      </c>
      <c r="AC1008" s="15" t="str">
        <f>IF(Ansøgning!U1013="","",Ansøgning!U1013)</f>
        <v/>
      </c>
      <c r="AD1008" s="31" t="str">
        <f t="shared" si="108"/>
        <v/>
      </c>
      <c r="AE1008" s="31" t="str">
        <f t="shared" si="109"/>
        <v/>
      </c>
      <c r="AF1008" s="51" t="str">
        <f t="shared" si="110"/>
        <v/>
      </c>
      <c r="AG1008" s="15" t="str">
        <f t="shared" si="111"/>
        <v/>
      </c>
    </row>
    <row r="1009" spans="1:33" x14ac:dyDescent="0.25">
      <c r="A1009" s="13" t="str">
        <f>IF(Ansøgning!A1014="","",Ansøgning!A1014)</f>
        <v/>
      </c>
      <c r="B1009" s="13" t="str">
        <f>IF(Ansøgning!B1014="","",Ansøgning!B1014)</f>
        <v/>
      </c>
      <c r="C1009" s="13" t="str">
        <f>IF(Ansøgning!C1014="","",Ansøgning!C1014)</f>
        <v/>
      </c>
      <c r="D1009" s="13" t="str">
        <f>IF(Ansøgning!D1014="","",Ansøgning!D1014)</f>
        <v/>
      </c>
      <c r="E1009" s="14" t="str">
        <f>IF(Ansøgning!E1014="","",Ansøgning!E1014)</f>
        <v/>
      </c>
      <c r="F1009" s="16"/>
      <c r="G1009" s="14" t="str">
        <f>IF(Ansøgning!F1014="","",Ansøgning!F1014)</f>
        <v/>
      </c>
      <c r="H1009" s="16"/>
      <c r="I1009" s="72" t="str">
        <f>IF(OR(F1009="",H1009=""),"",NETWORKDAYS(F1009,H1009,Lister!$D$7:$D$13))</f>
        <v/>
      </c>
      <c r="J1009" s="53" t="str">
        <f>IF(Ansøgning!H1014="","",Ansøgning!H1014)</f>
        <v/>
      </c>
      <c r="K1009" s="32" t="str">
        <f t="shared" si="105"/>
        <v/>
      </c>
      <c r="L1009" s="31" t="str">
        <f>IF(Ansøgning!J1014="","",Ansøgning!J1014)</f>
        <v/>
      </c>
      <c r="M1009" s="18"/>
      <c r="N1009" s="31" t="str">
        <f>IF(Ansøgning!K1014="","",Ansøgning!K1014)</f>
        <v/>
      </c>
      <c r="O1009" s="18"/>
      <c r="P1009" s="15" t="str">
        <f>IF(Ansøgning!L1014="","",Ansøgning!L1014)</f>
        <v/>
      </c>
      <c r="Q1009" s="46" t="str">
        <f t="shared" si="106"/>
        <v/>
      </c>
      <c r="R1009" s="46"/>
      <c r="S1009" s="101" t="str">
        <f>IF(Ansøgning!M1014="","",Ansøgning!M1014)</f>
        <v/>
      </c>
      <c r="T1009" s="31" t="str">
        <f t="shared" si="107"/>
        <v/>
      </c>
      <c r="U1009" s="102" t="str">
        <f>IF(Ansøgning!O1014="","",Ansøgning!O1014)</f>
        <v/>
      </c>
      <c r="V1009" s="20"/>
      <c r="W1009" s="102" t="str">
        <f>IF(Ansøgning!P1014="","",Ansøgning!P1014)</f>
        <v/>
      </c>
      <c r="X1009" s="20"/>
      <c r="Y1009" s="31" t="str">
        <f>IF(Ansøgning!Q1014="","",Ansøgning!Q1014)</f>
        <v/>
      </c>
      <c r="Z1009" s="46" t="str">
        <f>IFERROR(MAX(IF(OR(V1009="",X1009=""),"",IF(AND(AND(MONTH(F1009)&gt;=7,MONTH(F1009)&lt;8),AND(MONTH(H1009)&gt;=7,MONTH(H1009)&lt;8)),(NETWORKDAYS(F1009,H1009,Lister!$D$7:$D$13)-V1009)*T1009/NETWORKDAYS(Lister!$D$19,Lister!$E$19,Lister!$D$7:$D$13),IF(AND(AND(MONTH(F1009)&gt;=7,MONTH(F1009)&lt;8),MONTH(H1009)&gt;7),(NETWORKDAYS(F1009,Lister!$E$19,Lister!$D$7:$D$13)-V1009)*T1009/NETWORKDAYS(Lister!$D$19,Lister!$E$19,Lister!$D$7:$D$13),IF(MONTH(F1009)&gt;7,0)))),0),"")</f>
        <v/>
      </c>
      <c r="AA1009" s="31" t="str">
        <f>IF(Ansøgning!R1014="","",Ansøgning!R1014)</f>
        <v/>
      </c>
      <c r="AB1009" s="46" t="str">
        <f>IFERROR(MAX(IF(OR(V1009="",X1009=""),"",IF(AND(AND(MONTH(F1009)&gt;=8,MONTH(F1009)&lt;9),AND(MONTH(H1009)&gt;=8,MONTH(H1009)&lt;9)),(NETWORKDAYS(F1009,H1009,Lister!$D$7:$D$13)-X1009)*T1009/NETWORKDAYS(Lister!$D$20,Lister!$E$20,Lister!$D$7:$D$13),IF(AND(MONTH(F1009)=7,MONTH(H1009)=8),(NETWORKDAYS(Lister!$D$20,H1009,Lister!$D$7:$D$13)-X1009)*T1009/NETWORKDAYS(Lister!$D$20,Lister!$E$20,Lister!$D$7:$D$13),IF(AND(MONTH(F1009)=7,MONTH(H1009)=7),0)))),0),"")</f>
        <v/>
      </c>
      <c r="AC1009" s="15" t="str">
        <f>IF(Ansøgning!U1014="","",Ansøgning!U1014)</f>
        <v/>
      </c>
      <c r="AD1009" s="31" t="str">
        <f t="shared" si="108"/>
        <v/>
      </c>
      <c r="AE1009" s="31" t="str">
        <f t="shared" si="109"/>
        <v/>
      </c>
      <c r="AF1009" s="51" t="str">
        <f t="shared" si="110"/>
        <v/>
      </c>
      <c r="AG1009" s="15" t="str">
        <f t="shared" si="111"/>
        <v/>
      </c>
    </row>
    <row r="1010" spans="1:33" x14ac:dyDescent="0.25">
      <c r="A1010" s="13" t="str">
        <f>IF(Ansøgning!A1015="","",Ansøgning!A1015)</f>
        <v/>
      </c>
      <c r="B1010" s="13" t="str">
        <f>IF(Ansøgning!B1015="","",Ansøgning!B1015)</f>
        <v/>
      </c>
      <c r="C1010" s="13" t="str">
        <f>IF(Ansøgning!C1015="","",Ansøgning!C1015)</f>
        <v/>
      </c>
      <c r="D1010" s="13" t="str">
        <f>IF(Ansøgning!D1015="","",Ansøgning!D1015)</f>
        <v/>
      </c>
      <c r="E1010" s="14" t="str">
        <f>IF(Ansøgning!E1015="","",Ansøgning!E1015)</f>
        <v/>
      </c>
      <c r="F1010" s="16"/>
      <c r="G1010" s="14" t="str">
        <f>IF(Ansøgning!F1015="","",Ansøgning!F1015)</f>
        <v/>
      </c>
      <c r="H1010" s="16"/>
      <c r="I1010" s="72" t="str">
        <f>IF(OR(F1010="",H1010=""),"",NETWORKDAYS(F1010,H1010,Lister!$D$7:$D$13))</f>
        <v/>
      </c>
      <c r="J1010" s="53" t="str">
        <f>IF(Ansøgning!H1015="","",Ansøgning!H1015)</f>
        <v/>
      </c>
      <c r="K1010" s="32" t="str">
        <f t="shared" si="105"/>
        <v/>
      </c>
      <c r="L1010" s="31" t="str">
        <f>IF(Ansøgning!J1015="","",Ansøgning!J1015)</f>
        <v/>
      </c>
      <c r="M1010" s="18"/>
      <c r="N1010" s="31" t="str">
        <f>IF(Ansøgning!K1015="","",Ansøgning!K1015)</f>
        <v/>
      </c>
      <c r="O1010" s="18"/>
      <c r="P1010" s="15" t="str">
        <f>IF(Ansøgning!L1015="","",Ansøgning!L1015)</f>
        <v/>
      </c>
      <c r="Q1010" s="46" t="str">
        <f t="shared" si="106"/>
        <v/>
      </c>
      <c r="R1010" s="46"/>
      <c r="S1010" s="101" t="str">
        <f>IF(Ansøgning!M1015="","",Ansøgning!M1015)</f>
        <v/>
      </c>
      <c r="T1010" s="31" t="str">
        <f t="shared" si="107"/>
        <v/>
      </c>
      <c r="U1010" s="102" t="str">
        <f>IF(Ansøgning!O1015="","",Ansøgning!O1015)</f>
        <v/>
      </c>
      <c r="V1010" s="20"/>
      <c r="W1010" s="102" t="str">
        <f>IF(Ansøgning!P1015="","",Ansøgning!P1015)</f>
        <v/>
      </c>
      <c r="X1010" s="20"/>
      <c r="Y1010" s="31" t="str">
        <f>IF(Ansøgning!Q1015="","",Ansøgning!Q1015)</f>
        <v/>
      </c>
      <c r="Z1010" s="46" t="str">
        <f>IFERROR(MAX(IF(OR(V1010="",X1010=""),"",IF(AND(AND(MONTH(F1010)&gt;=7,MONTH(F1010)&lt;8),AND(MONTH(H1010)&gt;=7,MONTH(H1010)&lt;8)),(NETWORKDAYS(F1010,H1010,Lister!$D$7:$D$13)-V1010)*T1010/NETWORKDAYS(Lister!$D$19,Lister!$E$19,Lister!$D$7:$D$13),IF(AND(AND(MONTH(F1010)&gt;=7,MONTH(F1010)&lt;8),MONTH(H1010)&gt;7),(NETWORKDAYS(F1010,Lister!$E$19,Lister!$D$7:$D$13)-V1010)*T1010/NETWORKDAYS(Lister!$D$19,Lister!$E$19,Lister!$D$7:$D$13),IF(MONTH(F1010)&gt;7,0)))),0),"")</f>
        <v/>
      </c>
      <c r="AA1010" s="31" t="str">
        <f>IF(Ansøgning!R1015="","",Ansøgning!R1015)</f>
        <v/>
      </c>
      <c r="AB1010" s="46" t="str">
        <f>IFERROR(MAX(IF(OR(V1010="",X1010=""),"",IF(AND(AND(MONTH(F1010)&gt;=8,MONTH(F1010)&lt;9),AND(MONTH(H1010)&gt;=8,MONTH(H1010)&lt;9)),(NETWORKDAYS(F1010,H1010,Lister!$D$7:$D$13)-X1010)*T1010/NETWORKDAYS(Lister!$D$20,Lister!$E$20,Lister!$D$7:$D$13),IF(AND(MONTH(F1010)=7,MONTH(H1010)=8),(NETWORKDAYS(Lister!$D$20,H1010,Lister!$D$7:$D$13)-X1010)*T1010/NETWORKDAYS(Lister!$D$20,Lister!$E$20,Lister!$D$7:$D$13),IF(AND(MONTH(F1010)=7,MONTH(H1010)=7),0)))),0),"")</f>
        <v/>
      </c>
      <c r="AC1010" s="15" t="str">
        <f>IF(Ansøgning!U1015="","",Ansøgning!U1015)</f>
        <v/>
      </c>
      <c r="AD1010" s="31" t="str">
        <f t="shared" si="108"/>
        <v/>
      </c>
      <c r="AE1010" s="31" t="str">
        <f t="shared" si="109"/>
        <v/>
      </c>
      <c r="AF1010" s="51" t="str">
        <f t="shared" si="110"/>
        <v/>
      </c>
      <c r="AG1010" s="15" t="str">
        <f t="shared" si="111"/>
        <v/>
      </c>
    </row>
    <row r="1011" spans="1:33" x14ac:dyDescent="0.25">
      <c r="A1011" s="13" t="str">
        <f>IF(Ansøgning!A1016="","",Ansøgning!A1016)</f>
        <v/>
      </c>
      <c r="B1011" s="13" t="str">
        <f>IF(Ansøgning!B1016="","",Ansøgning!B1016)</f>
        <v/>
      </c>
      <c r="C1011" s="13" t="str">
        <f>IF(Ansøgning!C1016="","",Ansøgning!C1016)</f>
        <v/>
      </c>
      <c r="D1011" s="13" t="str">
        <f>IF(Ansøgning!D1016="","",Ansøgning!D1016)</f>
        <v/>
      </c>
      <c r="E1011" s="14" t="str">
        <f>IF(Ansøgning!E1016="","",Ansøgning!E1016)</f>
        <v/>
      </c>
      <c r="F1011" s="16"/>
      <c r="G1011" s="14" t="str">
        <f>IF(Ansøgning!F1016="","",Ansøgning!F1016)</f>
        <v/>
      </c>
      <c r="H1011" s="16"/>
      <c r="I1011" s="72" t="str">
        <f>IF(OR(F1011="",H1011=""),"",NETWORKDAYS(F1011,H1011,Lister!$D$7:$D$13))</f>
        <v/>
      </c>
      <c r="J1011" s="53" t="str">
        <f>IF(Ansøgning!H1016="","",Ansøgning!H1016)</f>
        <v/>
      </c>
      <c r="K1011" s="32" t="str">
        <f t="shared" si="105"/>
        <v/>
      </c>
      <c r="L1011" s="31" t="str">
        <f>IF(Ansøgning!J1016="","",Ansøgning!J1016)</f>
        <v/>
      </c>
      <c r="M1011" s="18"/>
      <c r="N1011" s="31" t="str">
        <f>IF(Ansøgning!K1016="","",Ansøgning!K1016)</f>
        <v/>
      </c>
      <c r="O1011" s="18"/>
      <c r="P1011" s="15" t="str">
        <f>IF(Ansøgning!L1016="","",Ansøgning!L1016)</f>
        <v/>
      </c>
      <c r="Q1011" s="46" t="str">
        <f t="shared" si="106"/>
        <v/>
      </c>
      <c r="R1011" s="46"/>
      <c r="S1011" s="101" t="str">
        <f>IF(Ansøgning!M1016="","",Ansøgning!M1016)</f>
        <v/>
      </c>
      <c r="T1011" s="31" t="str">
        <f t="shared" si="107"/>
        <v/>
      </c>
      <c r="U1011" s="102" t="str">
        <f>IF(Ansøgning!O1016="","",Ansøgning!O1016)</f>
        <v/>
      </c>
      <c r="V1011" s="20"/>
      <c r="W1011" s="102" t="str">
        <f>IF(Ansøgning!P1016="","",Ansøgning!P1016)</f>
        <v/>
      </c>
      <c r="X1011" s="20"/>
      <c r="Y1011" s="31" t="str">
        <f>IF(Ansøgning!Q1016="","",Ansøgning!Q1016)</f>
        <v/>
      </c>
      <c r="Z1011" s="46" t="str">
        <f>IFERROR(MAX(IF(OR(V1011="",X1011=""),"",IF(AND(AND(MONTH(F1011)&gt;=7,MONTH(F1011)&lt;8),AND(MONTH(H1011)&gt;=7,MONTH(H1011)&lt;8)),(NETWORKDAYS(F1011,H1011,Lister!$D$7:$D$13)-V1011)*T1011/NETWORKDAYS(Lister!$D$19,Lister!$E$19,Lister!$D$7:$D$13),IF(AND(AND(MONTH(F1011)&gt;=7,MONTH(F1011)&lt;8),MONTH(H1011)&gt;7),(NETWORKDAYS(F1011,Lister!$E$19,Lister!$D$7:$D$13)-V1011)*T1011/NETWORKDAYS(Lister!$D$19,Lister!$E$19,Lister!$D$7:$D$13),IF(MONTH(F1011)&gt;7,0)))),0),"")</f>
        <v/>
      </c>
      <c r="AA1011" s="31" t="str">
        <f>IF(Ansøgning!R1016="","",Ansøgning!R1016)</f>
        <v/>
      </c>
      <c r="AB1011" s="46" t="str">
        <f>IFERROR(MAX(IF(OR(V1011="",X1011=""),"",IF(AND(AND(MONTH(F1011)&gt;=8,MONTH(F1011)&lt;9),AND(MONTH(H1011)&gt;=8,MONTH(H1011)&lt;9)),(NETWORKDAYS(F1011,H1011,Lister!$D$7:$D$13)-X1011)*T1011/NETWORKDAYS(Lister!$D$20,Lister!$E$20,Lister!$D$7:$D$13),IF(AND(MONTH(F1011)=7,MONTH(H1011)=8),(NETWORKDAYS(Lister!$D$20,H1011,Lister!$D$7:$D$13)-X1011)*T1011/NETWORKDAYS(Lister!$D$20,Lister!$E$20,Lister!$D$7:$D$13),IF(AND(MONTH(F1011)=7,MONTH(H1011)=7),0)))),0),"")</f>
        <v/>
      </c>
      <c r="AC1011" s="15" t="str">
        <f>IF(Ansøgning!U1016="","",Ansøgning!U1016)</f>
        <v/>
      </c>
      <c r="AD1011" s="31" t="str">
        <f t="shared" si="108"/>
        <v/>
      </c>
      <c r="AE1011" s="31" t="str">
        <f t="shared" si="109"/>
        <v/>
      </c>
      <c r="AF1011" s="51" t="str">
        <f t="shared" si="110"/>
        <v/>
      </c>
      <c r="AG1011" s="15" t="str">
        <f t="shared" si="111"/>
        <v/>
      </c>
    </row>
    <row r="1012" spans="1:33" x14ac:dyDescent="0.25">
      <c r="A1012" s="13" t="str">
        <f>IF(Ansøgning!A1017="","",Ansøgning!A1017)</f>
        <v/>
      </c>
      <c r="B1012" s="13" t="str">
        <f>IF(Ansøgning!B1017="","",Ansøgning!B1017)</f>
        <v/>
      </c>
      <c r="C1012" s="13" t="str">
        <f>IF(Ansøgning!C1017="","",Ansøgning!C1017)</f>
        <v/>
      </c>
      <c r="D1012" s="13" t="str">
        <f>IF(Ansøgning!D1017="","",Ansøgning!D1017)</f>
        <v/>
      </c>
      <c r="E1012" s="14" t="str">
        <f>IF(Ansøgning!E1017="","",Ansøgning!E1017)</f>
        <v/>
      </c>
      <c r="F1012" s="16"/>
      <c r="G1012" s="14" t="str">
        <f>IF(Ansøgning!F1017="","",Ansøgning!F1017)</f>
        <v/>
      </c>
      <c r="H1012" s="16"/>
      <c r="I1012" s="72" t="str">
        <f>IF(OR(F1012="",H1012=""),"",NETWORKDAYS(F1012,H1012,Lister!$D$7:$D$13))</f>
        <v/>
      </c>
      <c r="J1012" s="53" t="str">
        <f>IF(Ansøgning!H1017="","",Ansøgning!H1017)</f>
        <v/>
      </c>
      <c r="K1012" s="32" t="str">
        <f t="shared" si="105"/>
        <v/>
      </c>
      <c r="L1012" s="31" t="str">
        <f>IF(Ansøgning!J1017="","",Ansøgning!J1017)</f>
        <v/>
      </c>
      <c r="M1012" s="18"/>
      <c r="N1012" s="31" t="str">
        <f>IF(Ansøgning!K1017="","",Ansøgning!K1017)</f>
        <v/>
      </c>
      <c r="O1012" s="18"/>
      <c r="P1012" s="15" t="str">
        <f>IF(Ansøgning!L1017="","",Ansøgning!L1017)</f>
        <v/>
      </c>
      <c r="Q1012" s="46" t="str">
        <f t="shared" si="106"/>
        <v/>
      </c>
      <c r="R1012" s="46"/>
      <c r="S1012" s="101" t="str">
        <f>IF(Ansøgning!M1017="","",Ansøgning!M1017)</f>
        <v/>
      </c>
      <c r="T1012" s="31" t="str">
        <f t="shared" si="107"/>
        <v/>
      </c>
      <c r="U1012" s="102" t="str">
        <f>IF(Ansøgning!O1017="","",Ansøgning!O1017)</f>
        <v/>
      </c>
      <c r="V1012" s="20"/>
      <c r="W1012" s="102" t="str">
        <f>IF(Ansøgning!P1017="","",Ansøgning!P1017)</f>
        <v/>
      </c>
      <c r="X1012" s="20"/>
      <c r="Y1012" s="31" t="str">
        <f>IF(Ansøgning!Q1017="","",Ansøgning!Q1017)</f>
        <v/>
      </c>
      <c r="Z1012" s="46" t="str">
        <f>IFERROR(MAX(IF(OR(V1012="",X1012=""),"",IF(AND(AND(MONTH(F1012)&gt;=7,MONTH(F1012)&lt;8),AND(MONTH(H1012)&gt;=7,MONTH(H1012)&lt;8)),(NETWORKDAYS(F1012,H1012,Lister!$D$7:$D$13)-V1012)*T1012/NETWORKDAYS(Lister!$D$19,Lister!$E$19,Lister!$D$7:$D$13),IF(AND(AND(MONTH(F1012)&gt;=7,MONTH(F1012)&lt;8),MONTH(H1012)&gt;7),(NETWORKDAYS(F1012,Lister!$E$19,Lister!$D$7:$D$13)-V1012)*T1012/NETWORKDAYS(Lister!$D$19,Lister!$E$19,Lister!$D$7:$D$13),IF(MONTH(F1012)&gt;7,0)))),0),"")</f>
        <v/>
      </c>
      <c r="AA1012" s="31" t="str">
        <f>IF(Ansøgning!R1017="","",Ansøgning!R1017)</f>
        <v/>
      </c>
      <c r="AB1012" s="46" t="str">
        <f>IFERROR(MAX(IF(OR(V1012="",X1012=""),"",IF(AND(AND(MONTH(F1012)&gt;=8,MONTH(F1012)&lt;9),AND(MONTH(H1012)&gt;=8,MONTH(H1012)&lt;9)),(NETWORKDAYS(F1012,H1012,Lister!$D$7:$D$13)-X1012)*T1012/NETWORKDAYS(Lister!$D$20,Lister!$E$20,Lister!$D$7:$D$13),IF(AND(MONTH(F1012)=7,MONTH(H1012)=8),(NETWORKDAYS(Lister!$D$20,H1012,Lister!$D$7:$D$13)-X1012)*T1012/NETWORKDAYS(Lister!$D$20,Lister!$E$20,Lister!$D$7:$D$13),IF(AND(MONTH(F1012)=7,MONTH(H1012)=7),0)))),0),"")</f>
        <v/>
      </c>
      <c r="AC1012" s="15" t="str">
        <f>IF(Ansøgning!U1017="","",Ansøgning!U1017)</f>
        <v/>
      </c>
      <c r="AD1012" s="31" t="str">
        <f t="shared" si="108"/>
        <v/>
      </c>
      <c r="AE1012" s="31" t="str">
        <f t="shared" si="109"/>
        <v/>
      </c>
      <c r="AF1012" s="51" t="str">
        <f t="shared" si="110"/>
        <v/>
      </c>
      <c r="AG1012" s="15" t="str">
        <f t="shared" si="111"/>
        <v/>
      </c>
    </row>
    <row r="1013" spans="1:33" x14ac:dyDescent="0.25">
      <c r="A1013" s="13" t="str">
        <f>IF(Ansøgning!A1018="","",Ansøgning!A1018)</f>
        <v/>
      </c>
      <c r="B1013" s="13" t="str">
        <f>IF(Ansøgning!B1018="","",Ansøgning!B1018)</f>
        <v/>
      </c>
      <c r="C1013" s="13" t="str">
        <f>IF(Ansøgning!C1018="","",Ansøgning!C1018)</f>
        <v/>
      </c>
      <c r="D1013" s="13" t="str">
        <f>IF(Ansøgning!D1018="","",Ansøgning!D1018)</f>
        <v/>
      </c>
      <c r="E1013" s="14" t="str">
        <f>IF(Ansøgning!E1018="","",Ansøgning!E1018)</f>
        <v/>
      </c>
      <c r="F1013" s="16"/>
      <c r="G1013" s="14" t="str">
        <f>IF(Ansøgning!F1018="","",Ansøgning!F1018)</f>
        <v/>
      </c>
      <c r="H1013" s="16"/>
      <c r="I1013" s="72" t="str">
        <f>IF(OR(F1013="",H1013=""),"",NETWORKDAYS(F1013,H1013,Lister!$D$7:$D$13))</f>
        <v/>
      </c>
      <c r="J1013" s="53" t="str">
        <f>IF(Ansøgning!H1018="","",Ansøgning!H1018)</f>
        <v/>
      </c>
      <c r="K1013" s="32" t="str">
        <f t="shared" si="105"/>
        <v/>
      </c>
      <c r="L1013" s="31" t="str">
        <f>IF(Ansøgning!J1018="","",Ansøgning!J1018)</f>
        <v/>
      </c>
      <c r="M1013" s="18"/>
      <c r="N1013" s="31" t="str">
        <f>IF(Ansøgning!K1018="","",Ansøgning!K1018)</f>
        <v/>
      </c>
      <c r="O1013" s="18"/>
      <c r="P1013" s="15" t="str">
        <f>IF(Ansøgning!L1018="","",Ansøgning!L1018)</f>
        <v/>
      </c>
      <c r="Q1013" s="46" t="str">
        <f t="shared" si="106"/>
        <v/>
      </c>
      <c r="R1013" s="46"/>
      <c r="S1013" s="101" t="str">
        <f>IF(Ansøgning!M1018="","",Ansøgning!M1018)</f>
        <v/>
      </c>
      <c r="T1013" s="31" t="str">
        <f t="shared" si="107"/>
        <v/>
      </c>
      <c r="U1013" s="102" t="str">
        <f>IF(Ansøgning!O1018="","",Ansøgning!O1018)</f>
        <v/>
      </c>
      <c r="V1013" s="20"/>
      <c r="W1013" s="102" t="str">
        <f>IF(Ansøgning!P1018="","",Ansøgning!P1018)</f>
        <v/>
      </c>
      <c r="X1013" s="20"/>
      <c r="Y1013" s="31" t="str">
        <f>IF(Ansøgning!Q1018="","",Ansøgning!Q1018)</f>
        <v/>
      </c>
      <c r="Z1013" s="46" t="str">
        <f>IFERROR(MAX(IF(OR(V1013="",X1013=""),"",IF(AND(AND(MONTH(F1013)&gt;=7,MONTH(F1013)&lt;8),AND(MONTH(H1013)&gt;=7,MONTH(H1013)&lt;8)),(NETWORKDAYS(F1013,H1013,Lister!$D$7:$D$13)-V1013)*T1013/NETWORKDAYS(Lister!$D$19,Lister!$E$19,Lister!$D$7:$D$13),IF(AND(AND(MONTH(F1013)&gt;=7,MONTH(F1013)&lt;8),MONTH(H1013)&gt;7),(NETWORKDAYS(F1013,Lister!$E$19,Lister!$D$7:$D$13)-V1013)*T1013/NETWORKDAYS(Lister!$D$19,Lister!$E$19,Lister!$D$7:$D$13),IF(MONTH(F1013)&gt;7,0)))),0),"")</f>
        <v/>
      </c>
      <c r="AA1013" s="31" t="str">
        <f>IF(Ansøgning!R1018="","",Ansøgning!R1018)</f>
        <v/>
      </c>
      <c r="AB1013" s="46" t="str">
        <f>IFERROR(MAX(IF(OR(V1013="",X1013=""),"",IF(AND(AND(MONTH(F1013)&gt;=8,MONTH(F1013)&lt;9),AND(MONTH(H1013)&gt;=8,MONTH(H1013)&lt;9)),(NETWORKDAYS(F1013,H1013,Lister!$D$7:$D$13)-X1013)*T1013/NETWORKDAYS(Lister!$D$20,Lister!$E$20,Lister!$D$7:$D$13),IF(AND(MONTH(F1013)=7,MONTH(H1013)=8),(NETWORKDAYS(Lister!$D$20,H1013,Lister!$D$7:$D$13)-X1013)*T1013/NETWORKDAYS(Lister!$D$20,Lister!$E$20,Lister!$D$7:$D$13),IF(AND(MONTH(F1013)=7,MONTH(H1013)=7),0)))),0),"")</f>
        <v/>
      </c>
      <c r="AC1013" s="15" t="str">
        <f>IF(Ansøgning!U1018="","",Ansøgning!U1018)</f>
        <v/>
      </c>
      <c r="AD1013" s="31" t="str">
        <f t="shared" si="108"/>
        <v/>
      </c>
      <c r="AE1013" s="31" t="str">
        <f t="shared" si="109"/>
        <v/>
      </c>
      <c r="AF1013" s="51" t="str">
        <f t="shared" si="110"/>
        <v/>
      </c>
      <c r="AG1013" s="15" t="str">
        <f t="shared" si="111"/>
        <v/>
      </c>
    </row>
    <row r="1014" spans="1:33" x14ac:dyDescent="0.25">
      <c r="A1014" s="13" t="str">
        <f>IF(Ansøgning!A1019="","",Ansøgning!A1019)</f>
        <v/>
      </c>
      <c r="B1014" s="13" t="str">
        <f>IF(Ansøgning!B1019="","",Ansøgning!B1019)</f>
        <v/>
      </c>
      <c r="C1014" s="13" t="str">
        <f>IF(Ansøgning!C1019="","",Ansøgning!C1019)</f>
        <v/>
      </c>
      <c r="D1014" s="13" t="str">
        <f>IF(Ansøgning!D1019="","",Ansøgning!D1019)</f>
        <v/>
      </c>
      <c r="E1014" s="14" t="str">
        <f>IF(Ansøgning!E1019="","",Ansøgning!E1019)</f>
        <v/>
      </c>
      <c r="F1014" s="16"/>
      <c r="G1014" s="14" t="str">
        <f>IF(Ansøgning!F1019="","",Ansøgning!F1019)</f>
        <v/>
      </c>
      <c r="H1014" s="16"/>
      <c r="I1014" s="72" t="str">
        <f>IF(OR(F1014="",H1014=""),"",NETWORKDAYS(F1014,H1014,Lister!$D$7:$D$13))</f>
        <v/>
      </c>
      <c r="J1014" s="53" t="str">
        <f>IF(Ansøgning!H1019="","",Ansøgning!H1019)</f>
        <v/>
      </c>
      <c r="K1014" s="32" t="str">
        <f t="shared" si="105"/>
        <v/>
      </c>
      <c r="L1014" s="31" t="str">
        <f>IF(Ansøgning!J1019="","",Ansøgning!J1019)</f>
        <v/>
      </c>
      <c r="M1014" s="18"/>
      <c r="N1014" s="31" t="str">
        <f>IF(Ansøgning!K1019="","",Ansøgning!K1019)</f>
        <v/>
      </c>
      <c r="O1014" s="18"/>
      <c r="P1014" s="15" t="str">
        <f>IF(Ansøgning!L1019="","",Ansøgning!L1019)</f>
        <v/>
      </c>
      <c r="Q1014" s="46" t="str">
        <f t="shared" si="106"/>
        <v/>
      </c>
      <c r="R1014" s="46"/>
      <c r="S1014" s="101" t="str">
        <f>IF(Ansøgning!M1019="","",Ansøgning!M1019)</f>
        <v/>
      </c>
      <c r="T1014" s="31" t="str">
        <f t="shared" si="107"/>
        <v/>
      </c>
      <c r="U1014" s="102" t="str">
        <f>IF(Ansøgning!O1019="","",Ansøgning!O1019)</f>
        <v/>
      </c>
      <c r="V1014" s="20"/>
      <c r="W1014" s="102" t="str">
        <f>IF(Ansøgning!P1019="","",Ansøgning!P1019)</f>
        <v/>
      </c>
      <c r="X1014" s="20"/>
      <c r="Y1014" s="31" t="str">
        <f>IF(Ansøgning!Q1019="","",Ansøgning!Q1019)</f>
        <v/>
      </c>
      <c r="Z1014" s="46" t="str">
        <f>IFERROR(MAX(IF(OR(V1014="",X1014=""),"",IF(AND(AND(MONTH(F1014)&gt;=7,MONTH(F1014)&lt;8),AND(MONTH(H1014)&gt;=7,MONTH(H1014)&lt;8)),(NETWORKDAYS(F1014,H1014,Lister!$D$7:$D$13)-V1014)*T1014/NETWORKDAYS(Lister!$D$19,Lister!$E$19,Lister!$D$7:$D$13),IF(AND(AND(MONTH(F1014)&gt;=7,MONTH(F1014)&lt;8),MONTH(H1014)&gt;7),(NETWORKDAYS(F1014,Lister!$E$19,Lister!$D$7:$D$13)-V1014)*T1014/NETWORKDAYS(Lister!$D$19,Lister!$E$19,Lister!$D$7:$D$13),IF(MONTH(F1014)&gt;7,0)))),0),"")</f>
        <v/>
      </c>
      <c r="AA1014" s="31" t="str">
        <f>IF(Ansøgning!R1019="","",Ansøgning!R1019)</f>
        <v/>
      </c>
      <c r="AB1014" s="46" t="str">
        <f>IFERROR(MAX(IF(OR(V1014="",X1014=""),"",IF(AND(AND(MONTH(F1014)&gt;=8,MONTH(F1014)&lt;9),AND(MONTH(H1014)&gt;=8,MONTH(H1014)&lt;9)),(NETWORKDAYS(F1014,H1014,Lister!$D$7:$D$13)-X1014)*T1014/NETWORKDAYS(Lister!$D$20,Lister!$E$20,Lister!$D$7:$D$13),IF(AND(MONTH(F1014)=7,MONTH(H1014)=8),(NETWORKDAYS(Lister!$D$20,H1014,Lister!$D$7:$D$13)-X1014)*T1014/NETWORKDAYS(Lister!$D$20,Lister!$E$20,Lister!$D$7:$D$13),IF(AND(MONTH(F1014)=7,MONTH(H1014)=7),0)))),0),"")</f>
        <v/>
      </c>
      <c r="AC1014" s="15" t="str">
        <f>IF(Ansøgning!U1019="","",Ansøgning!U1019)</f>
        <v/>
      </c>
      <c r="AD1014" s="31" t="str">
        <f t="shared" si="108"/>
        <v/>
      </c>
      <c r="AE1014" s="31" t="str">
        <f t="shared" si="109"/>
        <v/>
      </c>
      <c r="AF1014" s="51" t="str">
        <f t="shared" si="110"/>
        <v/>
      </c>
      <c r="AG1014" s="15" t="str">
        <f t="shared" si="111"/>
        <v/>
      </c>
    </row>
    <row r="1015" spans="1:33" x14ac:dyDescent="0.25">
      <c r="A1015" s="13" t="str">
        <f>IF(Ansøgning!A1020="","",Ansøgning!A1020)</f>
        <v/>
      </c>
      <c r="B1015" s="13" t="str">
        <f>IF(Ansøgning!B1020="","",Ansøgning!B1020)</f>
        <v/>
      </c>
      <c r="C1015" s="13" t="str">
        <f>IF(Ansøgning!C1020="","",Ansøgning!C1020)</f>
        <v/>
      </c>
      <c r="D1015" s="13" t="str">
        <f>IF(Ansøgning!D1020="","",Ansøgning!D1020)</f>
        <v/>
      </c>
      <c r="E1015" s="14" t="str">
        <f>IF(Ansøgning!E1020="","",Ansøgning!E1020)</f>
        <v/>
      </c>
      <c r="F1015" s="16"/>
      <c r="G1015" s="14" t="str">
        <f>IF(Ansøgning!F1020="","",Ansøgning!F1020)</f>
        <v/>
      </c>
      <c r="H1015" s="16"/>
      <c r="I1015" s="72" t="str">
        <f>IF(OR(F1015="",H1015=""),"",NETWORKDAYS(F1015,H1015,Lister!$D$7:$D$13))</f>
        <v/>
      </c>
      <c r="J1015" s="53" t="str">
        <f>IF(Ansøgning!H1020="","",Ansøgning!H1020)</f>
        <v/>
      </c>
      <c r="K1015" s="32" t="str">
        <f t="shared" si="105"/>
        <v/>
      </c>
      <c r="L1015" s="31" t="str">
        <f>IF(Ansøgning!J1020="","",Ansøgning!J1020)</f>
        <v/>
      </c>
      <c r="M1015" s="18"/>
      <c r="N1015" s="31" t="str">
        <f>IF(Ansøgning!K1020="","",Ansøgning!K1020)</f>
        <v/>
      </c>
      <c r="O1015" s="18"/>
      <c r="P1015" s="15" t="str">
        <f>IF(Ansøgning!L1020="","",Ansøgning!L1020)</f>
        <v/>
      </c>
      <c r="Q1015" s="46" t="str">
        <f t="shared" si="106"/>
        <v/>
      </c>
      <c r="R1015" s="46"/>
      <c r="S1015" s="101" t="str">
        <f>IF(Ansøgning!M1020="","",Ansøgning!M1020)</f>
        <v/>
      </c>
      <c r="T1015" s="31" t="str">
        <f t="shared" si="107"/>
        <v/>
      </c>
      <c r="U1015" s="102" t="str">
        <f>IF(Ansøgning!O1020="","",Ansøgning!O1020)</f>
        <v/>
      </c>
      <c r="V1015" s="20"/>
      <c r="W1015" s="102" t="str">
        <f>IF(Ansøgning!P1020="","",Ansøgning!P1020)</f>
        <v/>
      </c>
      <c r="X1015" s="20"/>
      <c r="Y1015" s="31" t="str">
        <f>IF(Ansøgning!Q1020="","",Ansøgning!Q1020)</f>
        <v/>
      </c>
      <c r="Z1015" s="46" t="str">
        <f>IFERROR(MAX(IF(OR(V1015="",X1015=""),"",IF(AND(AND(MONTH(F1015)&gt;=7,MONTH(F1015)&lt;8),AND(MONTH(H1015)&gt;=7,MONTH(H1015)&lt;8)),(NETWORKDAYS(F1015,H1015,Lister!$D$7:$D$13)-V1015)*T1015/NETWORKDAYS(Lister!$D$19,Lister!$E$19,Lister!$D$7:$D$13),IF(AND(AND(MONTH(F1015)&gt;=7,MONTH(F1015)&lt;8),MONTH(H1015)&gt;7),(NETWORKDAYS(F1015,Lister!$E$19,Lister!$D$7:$D$13)-V1015)*T1015/NETWORKDAYS(Lister!$D$19,Lister!$E$19,Lister!$D$7:$D$13),IF(MONTH(F1015)&gt;7,0)))),0),"")</f>
        <v/>
      </c>
      <c r="AA1015" s="31" t="str">
        <f>IF(Ansøgning!R1020="","",Ansøgning!R1020)</f>
        <v/>
      </c>
      <c r="AB1015" s="46" t="str">
        <f>IFERROR(MAX(IF(OR(V1015="",X1015=""),"",IF(AND(AND(MONTH(F1015)&gt;=8,MONTH(F1015)&lt;9),AND(MONTH(H1015)&gt;=8,MONTH(H1015)&lt;9)),(NETWORKDAYS(F1015,H1015,Lister!$D$7:$D$13)-X1015)*T1015/NETWORKDAYS(Lister!$D$20,Lister!$E$20,Lister!$D$7:$D$13),IF(AND(MONTH(F1015)=7,MONTH(H1015)=8),(NETWORKDAYS(Lister!$D$20,H1015,Lister!$D$7:$D$13)-X1015)*T1015/NETWORKDAYS(Lister!$D$20,Lister!$E$20,Lister!$D$7:$D$13),IF(AND(MONTH(F1015)=7,MONTH(H1015)=7),0)))),0),"")</f>
        <v/>
      </c>
      <c r="AC1015" s="15" t="str">
        <f>IF(Ansøgning!U1020="","",Ansøgning!U1020)</f>
        <v/>
      </c>
      <c r="AD1015" s="31" t="str">
        <f t="shared" si="108"/>
        <v/>
      </c>
      <c r="AE1015" s="31" t="str">
        <f t="shared" si="109"/>
        <v/>
      </c>
      <c r="AF1015" s="51" t="str">
        <f t="shared" si="110"/>
        <v/>
      </c>
      <c r="AG1015" s="15" t="str">
        <f t="shared" si="111"/>
        <v/>
      </c>
    </row>
    <row r="1016" spans="1:33" x14ac:dyDescent="0.25">
      <c r="A1016" s="13" t="str">
        <f>IF(Ansøgning!A1021="","",Ansøgning!A1021)</f>
        <v/>
      </c>
      <c r="B1016" s="13" t="str">
        <f>IF(Ansøgning!B1021="","",Ansøgning!B1021)</f>
        <v/>
      </c>
      <c r="C1016" s="13" t="str">
        <f>IF(Ansøgning!C1021="","",Ansøgning!C1021)</f>
        <v/>
      </c>
      <c r="D1016" s="13" t="str">
        <f>IF(Ansøgning!D1021="","",Ansøgning!D1021)</f>
        <v/>
      </c>
      <c r="E1016" s="14" t="str">
        <f>IF(Ansøgning!E1021="","",Ansøgning!E1021)</f>
        <v/>
      </c>
      <c r="F1016" s="16"/>
      <c r="G1016" s="14" t="str">
        <f>IF(Ansøgning!F1021="","",Ansøgning!F1021)</f>
        <v/>
      </c>
      <c r="H1016" s="16"/>
      <c r="I1016" s="72" t="str">
        <f>IF(OR(F1016="",H1016=""),"",NETWORKDAYS(F1016,H1016,Lister!$D$7:$D$13))</f>
        <v/>
      </c>
      <c r="J1016" s="53" t="str">
        <f>IF(Ansøgning!H1021="","",Ansøgning!H1021)</f>
        <v/>
      </c>
      <c r="K1016" s="32" t="str">
        <f t="shared" si="105"/>
        <v/>
      </c>
      <c r="L1016" s="31" t="str">
        <f>IF(Ansøgning!J1021="","",Ansøgning!J1021)</f>
        <v/>
      </c>
      <c r="M1016" s="18"/>
      <c r="N1016" s="31" t="str">
        <f>IF(Ansøgning!K1021="","",Ansøgning!K1021)</f>
        <v/>
      </c>
      <c r="O1016" s="18"/>
      <c r="P1016" s="15" t="str">
        <f>IF(Ansøgning!L1021="","",Ansøgning!L1021)</f>
        <v/>
      </c>
      <c r="Q1016" s="46" t="str">
        <f t="shared" si="106"/>
        <v/>
      </c>
      <c r="R1016" s="46"/>
      <c r="S1016" s="101" t="str">
        <f>IF(Ansøgning!M1021="","",Ansøgning!M1021)</f>
        <v/>
      </c>
      <c r="T1016" s="31" t="str">
        <f t="shared" si="107"/>
        <v/>
      </c>
      <c r="U1016" s="102" t="str">
        <f>IF(Ansøgning!O1021="","",Ansøgning!O1021)</f>
        <v/>
      </c>
      <c r="V1016" s="20"/>
      <c r="W1016" s="102" t="str">
        <f>IF(Ansøgning!P1021="","",Ansøgning!P1021)</f>
        <v/>
      </c>
      <c r="X1016" s="20"/>
      <c r="Y1016" s="31" t="str">
        <f>IF(Ansøgning!Q1021="","",Ansøgning!Q1021)</f>
        <v/>
      </c>
      <c r="Z1016" s="46" t="str">
        <f>IFERROR(MAX(IF(OR(V1016="",X1016=""),"",IF(AND(AND(MONTH(F1016)&gt;=7,MONTH(F1016)&lt;8),AND(MONTH(H1016)&gt;=7,MONTH(H1016)&lt;8)),(NETWORKDAYS(F1016,H1016,Lister!$D$7:$D$13)-V1016)*T1016/NETWORKDAYS(Lister!$D$19,Lister!$E$19,Lister!$D$7:$D$13),IF(AND(AND(MONTH(F1016)&gt;=7,MONTH(F1016)&lt;8),MONTH(H1016)&gt;7),(NETWORKDAYS(F1016,Lister!$E$19,Lister!$D$7:$D$13)-V1016)*T1016/NETWORKDAYS(Lister!$D$19,Lister!$E$19,Lister!$D$7:$D$13),IF(MONTH(F1016)&gt;7,0)))),0),"")</f>
        <v/>
      </c>
      <c r="AA1016" s="31" t="str">
        <f>IF(Ansøgning!R1021="","",Ansøgning!R1021)</f>
        <v/>
      </c>
      <c r="AB1016" s="46" t="str">
        <f>IFERROR(MAX(IF(OR(V1016="",X1016=""),"",IF(AND(AND(MONTH(F1016)&gt;=8,MONTH(F1016)&lt;9),AND(MONTH(H1016)&gt;=8,MONTH(H1016)&lt;9)),(NETWORKDAYS(F1016,H1016,Lister!$D$7:$D$13)-X1016)*T1016/NETWORKDAYS(Lister!$D$20,Lister!$E$20,Lister!$D$7:$D$13),IF(AND(MONTH(F1016)=7,MONTH(H1016)=8),(NETWORKDAYS(Lister!$D$20,H1016,Lister!$D$7:$D$13)-X1016)*T1016/NETWORKDAYS(Lister!$D$20,Lister!$E$20,Lister!$D$7:$D$13),IF(AND(MONTH(F1016)=7,MONTH(H1016)=7),0)))),0),"")</f>
        <v/>
      </c>
      <c r="AC1016" s="15" t="str">
        <f>IF(Ansøgning!U1021="","",Ansøgning!U1021)</f>
        <v/>
      </c>
      <c r="AD1016" s="31" t="str">
        <f t="shared" si="108"/>
        <v/>
      </c>
      <c r="AE1016" s="31" t="str">
        <f t="shared" si="109"/>
        <v/>
      </c>
      <c r="AF1016" s="51" t="str">
        <f t="shared" si="110"/>
        <v/>
      </c>
      <c r="AG1016" s="15" t="str">
        <f t="shared" si="111"/>
        <v/>
      </c>
    </row>
    <row r="1017" spans="1:33" x14ac:dyDescent="0.25">
      <c r="A1017" s="13" t="str">
        <f>IF(Ansøgning!A1022="","",Ansøgning!A1022)</f>
        <v/>
      </c>
      <c r="B1017" s="13" t="str">
        <f>IF(Ansøgning!B1022="","",Ansøgning!B1022)</f>
        <v/>
      </c>
      <c r="C1017" s="13" t="str">
        <f>IF(Ansøgning!C1022="","",Ansøgning!C1022)</f>
        <v/>
      </c>
      <c r="D1017" s="13" t="str">
        <f>IF(Ansøgning!D1022="","",Ansøgning!D1022)</f>
        <v/>
      </c>
      <c r="E1017" s="14" t="str">
        <f>IF(Ansøgning!E1022="","",Ansøgning!E1022)</f>
        <v/>
      </c>
      <c r="F1017" s="16"/>
      <c r="G1017" s="14" t="str">
        <f>IF(Ansøgning!F1022="","",Ansøgning!F1022)</f>
        <v/>
      </c>
      <c r="H1017" s="16"/>
      <c r="I1017" s="72" t="str">
        <f>IF(OR(F1017="",H1017=""),"",NETWORKDAYS(F1017,H1017,Lister!$D$7:$D$13))</f>
        <v/>
      </c>
      <c r="J1017" s="53" t="str">
        <f>IF(Ansøgning!H1022="","",Ansøgning!H1022)</f>
        <v/>
      </c>
      <c r="K1017" s="32" t="str">
        <f t="shared" si="105"/>
        <v/>
      </c>
      <c r="L1017" s="31" t="str">
        <f>IF(Ansøgning!J1022="","",Ansøgning!J1022)</f>
        <v/>
      </c>
      <c r="M1017" s="18"/>
      <c r="N1017" s="31" t="str">
        <f>IF(Ansøgning!K1022="","",Ansøgning!K1022)</f>
        <v/>
      </c>
      <c r="O1017" s="18"/>
      <c r="P1017" s="15" t="str">
        <f>IF(Ansøgning!L1022="","",Ansøgning!L1022)</f>
        <v/>
      </c>
      <c r="Q1017" s="46" t="str">
        <f t="shared" si="106"/>
        <v/>
      </c>
      <c r="R1017" s="46"/>
      <c r="S1017" s="101" t="str">
        <f>IF(Ansøgning!M1022="","",Ansøgning!M1022)</f>
        <v/>
      </c>
      <c r="T1017" s="31" t="str">
        <f t="shared" si="107"/>
        <v/>
      </c>
      <c r="U1017" s="102" t="str">
        <f>IF(Ansøgning!O1022="","",Ansøgning!O1022)</f>
        <v/>
      </c>
      <c r="V1017" s="20"/>
      <c r="W1017" s="102" t="str">
        <f>IF(Ansøgning!P1022="","",Ansøgning!P1022)</f>
        <v/>
      </c>
      <c r="X1017" s="20"/>
      <c r="Y1017" s="31" t="str">
        <f>IF(Ansøgning!Q1022="","",Ansøgning!Q1022)</f>
        <v/>
      </c>
      <c r="Z1017" s="46" t="str">
        <f>IFERROR(MAX(IF(OR(V1017="",X1017=""),"",IF(AND(AND(MONTH(F1017)&gt;=7,MONTH(F1017)&lt;8),AND(MONTH(H1017)&gt;=7,MONTH(H1017)&lt;8)),(NETWORKDAYS(F1017,H1017,Lister!$D$7:$D$13)-V1017)*T1017/NETWORKDAYS(Lister!$D$19,Lister!$E$19,Lister!$D$7:$D$13),IF(AND(AND(MONTH(F1017)&gt;=7,MONTH(F1017)&lt;8),MONTH(H1017)&gt;7),(NETWORKDAYS(F1017,Lister!$E$19,Lister!$D$7:$D$13)-V1017)*T1017/NETWORKDAYS(Lister!$D$19,Lister!$E$19,Lister!$D$7:$D$13),IF(MONTH(F1017)&gt;7,0)))),0),"")</f>
        <v/>
      </c>
      <c r="AA1017" s="31" t="str">
        <f>IF(Ansøgning!R1022="","",Ansøgning!R1022)</f>
        <v/>
      </c>
      <c r="AB1017" s="46" t="str">
        <f>IFERROR(MAX(IF(OR(V1017="",X1017=""),"",IF(AND(AND(MONTH(F1017)&gt;=8,MONTH(F1017)&lt;9),AND(MONTH(H1017)&gt;=8,MONTH(H1017)&lt;9)),(NETWORKDAYS(F1017,H1017,Lister!$D$7:$D$13)-X1017)*T1017/NETWORKDAYS(Lister!$D$20,Lister!$E$20,Lister!$D$7:$D$13),IF(AND(MONTH(F1017)=7,MONTH(H1017)=8),(NETWORKDAYS(Lister!$D$20,H1017,Lister!$D$7:$D$13)-X1017)*T1017/NETWORKDAYS(Lister!$D$20,Lister!$E$20,Lister!$D$7:$D$13),IF(AND(MONTH(F1017)=7,MONTH(H1017)=7),0)))),0),"")</f>
        <v/>
      </c>
      <c r="AC1017" s="15" t="str">
        <f>IF(Ansøgning!U1022="","",Ansøgning!U1022)</f>
        <v/>
      </c>
      <c r="AD1017" s="31" t="str">
        <f t="shared" si="108"/>
        <v/>
      </c>
      <c r="AE1017" s="31" t="str">
        <f t="shared" si="109"/>
        <v/>
      </c>
      <c r="AF1017" s="51" t="str">
        <f t="shared" si="110"/>
        <v/>
      </c>
      <c r="AG1017" s="15" t="str">
        <f t="shared" si="111"/>
        <v/>
      </c>
    </row>
    <row r="1018" spans="1:33" x14ac:dyDescent="0.25">
      <c r="A1018" s="13" t="str">
        <f>IF(Ansøgning!A1023="","",Ansøgning!A1023)</f>
        <v/>
      </c>
      <c r="B1018" s="13" t="str">
        <f>IF(Ansøgning!B1023="","",Ansøgning!B1023)</f>
        <v/>
      </c>
      <c r="C1018" s="13" t="str">
        <f>IF(Ansøgning!C1023="","",Ansøgning!C1023)</f>
        <v/>
      </c>
      <c r="D1018" s="13" t="str">
        <f>IF(Ansøgning!D1023="","",Ansøgning!D1023)</f>
        <v/>
      </c>
      <c r="E1018" s="14" t="str">
        <f>IF(Ansøgning!E1023="","",Ansøgning!E1023)</f>
        <v/>
      </c>
      <c r="F1018" s="16"/>
      <c r="G1018" s="14" t="str">
        <f>IF(Ansøgning!F1023="","",Ansøgning!F1023)</f>
        <v/>
      </c>
      <c r="H1018" s="16"/>
      <c r="I1018" s="72" t="str">
        <f>IF(OR(F1018="",H1018=""),"",NETWORKDAYS(F1018,H1018,Lister!$D$7:$D$13))</f>
        <v/>
      </c>
      <c r="J1018" s="53" t="str">
        <f>IF(Ansøgning!H1023="","",Ansøgning!H1023)</f>
        <v/>
      </c>
      <c r="K1018" s="32" t="str">
        <f t="shared" si="105"/>
        <v/>
      </c>
      <c r="L1018" s="31" t="str">
        <f>IF(Ansøgning!J1023="","",Ansøgning!J1023)</f>
        <v/>
      </c>
      <c r="M1018" s="18"/>
      <c r="N1018" s="31" t="str">
        <f>IF(Ansøgning!K1023="","",Ansøgning!K1023)</f>
        <v/>
      </c>
      <c r="O1018" s="18"/>
      <c r="P1018" s="15" t="str">
        <f>IF(Ansøgning!L1023="","",Ansøgning!L1023)</f>
        <v/>
      </c>
      <c r="Q1018" s="46" t="str">
        <f t="shared" si="106"/>
        <v/>
      </c>
      <c r="R1018" s="46"/>
      <c r="S1018" s="101" t="str">
        <f>IF(Ansøgning!M1023="","",Ansøgning!M1023)</f>
        <v/>
      </c>
      <c r="T1018" s="31" t="str">
        <f t="shared" si="107"/>
        <v/>
      </c>
      <c r="U1018" s="102" t="str">
        <f>IF(Ansøgning!O1023="","",Ansøgning!O1023)</f>
        <v/>
      </c>
      <c r="V1018" s="20"/>
      <c r="W1018" s="102" t="str">
        <f>IF(Ansøgning!P1023="","",Ansøgning!P1023)</f>
        <v/>
      </c>
      <c r="X1018" s="20"/>
      <c r="Y1018" s="31" t="str">
        <f>IF(Ansøgning!Q1023="","",Ansøgning!Q1023)</f>
        <v/>
      </c>
      <c r="Z1018" s="46" t="str">
        <f>IFERROR(MAX(IF(OR(V1018="",X1018=""),"",IF(AND(AND(MONTH(F1018)&gt;=7,MONTH(F1018)&lt;8),AND(MONTH(H1018)&gt;=7,MONTH(H1018)&lt;8)),(NETWORKDAYS(F1018,H1018,Lister!$D$7:$D$13)-V1018)*T1018/NETWORKDAYS(Lister!$D$19,Lister!$E$19,Lister!$D$7:$D$13),IF(AND(AND(MONTH(F1018)&gt;=7,MONTH(F1018)&lt;8),MONTH(H1018)&gt;7),(NETWORKDAYS(F1018,Lister!$E$19,Lister!$D$7:$D$13)-V1018)*T1018/NETWORKDAYS(Lister!$D$19,Lister!$E$19,Lister!$D$7:$D$13),IF(MONTH(F1018)&gt;7,0)))),0),"")</f>
        <v/>
      </c>
      <c r="AA1018" s="31" t="str">
        <f>IF(Ansøgning!R1023="","",Ansøgning!R1023)</f>
        <v/>
      </c>
      <c r="AB1018" s="46" t="str">
        <f>IFERROR(MAX(IF(OR(V1018="",X1018=""),"",IF(AND(AND(MONTH(F1018)&gt;=8,MONTH(F1018)&lt;9),AND(MONTH(H1018)&gt;=8,MONTH(H1018)&lt;9)),(NETWORKDAYS(F1018,H1018,Lister!$D$7:$D$13)-X1018)*T1018/NETWORKDAYS(Lister!$D$20,Lister!$E$20,Lister!$D$7:$D$13),IF(AND(MONTH(F1018)=7,MONTH(H1018)=8),(NETWORKDAYS(Lister!$D$20,H1018,Lister!$D$7:$D$13)-X1018)*T1018/NETWORKDAYS(Lister!$D$20,Lister!$E$20,Lister!$D$7:$D$13),IF(AND(MONTH(F1018)=7,MONTH(H1018)=7),0)))),0),"")</f>
        <v/>
      </c>
      <c r="AC1018" s="15" t="str">
        <f>IF(Ansøgning!U1023="","",Ansøgning!U1023)</f>
        <v/>
      </c>
      <c r="AD1018" s="31" t="str">
        <f t="shared" si="108"/>
        <v/>
      </c>
      <c r="AE1018" s="31" t="str">
        <f t="shared" si="109"/>
        <v/>
      </c>
      <c r="AF1018" s="51" t="str">
        <f t="shared" si="110"/>
        <v/>
      </c>
      <c r="AG1018" s="15" t="str">
        <f t="shared" si="111"/>
        <v/>
      </c>
    </row>
    <row r="1019" spans="1:33" x14ac:dyDescent="0.25">
      <c r="A1019" s="13" t="str">
        <f>IF(Ansøgning!A1024="","",Ansøgning!A1024)</f>
        <v/>
      </c>
      <c r="B1019" s="13" t="str">
        <f>IF(Ansøgning!B1024="","",Ansøgning!B1024)</f>
        <v/>
      </c>
      <c r="C1019" s="13" t="str">
        <f>IF(Ansøgning!C1024="","",Ansøgning!C1024)</f>
        <v/>
      </c>
      <c r="D1019" s="13" t="str">
        <f>IF(Ansøgning!D1024="","",Ansøgning!D1024)</f>
        <v/>
      </c>
      <c r="E1019" s="14" t="str">
        <f>IF(Ansøgning!E1024="","",Ansøgning!E1024)</f>
        <v/>
      </c>
      <c r="F1019" s="16"/>
      <c r="G1019" s="14" t="str">
        <f>IF(Ansøgning!F1024="","",Ansøgning!F1024)</f>
        <v/>
      </c>
      <c r="H1019" s="16"/>
      <c r="I1019" s="72" t="str">
        <f>IF(OR(F1019="",H1019=""),"",NETWORKDAYS(F1019,H1019,Lister!$D$7:$D$13))</f>
        <v/>
      </c>
      <c r="J1019" s="53" t="str">
        <f>IF(Ansøgning!H1024="","",Ansøgning!H1024)</f>
        <v/>
      </c>
      <c r="K1019" s="32" t="str">
        <f t="shared" si="105"/>
        <v/>
      </c>
      <c r="L1019" s="31" t="str">
        <f>IF(Ansøgning!J1024="","",Ansøgning!J1024)</f>
        <v/>
      </c>
      <c r="M1019" s="18"/>
      <c r="N1019" s="31" t="str">
        <f>IF(Ansøgning!K1024="","",Ansøgning!K1024)</f>
        <v/>
      </c>
      <c r="O1019" s="18"/>
      <c r="P1019" s="15" t="str">
        <f>IF(Ansøgning!L1024="","",Ansøgning!L1024)</f>
        <v/>
      </c>
      <c r="Q1019" s="46" t="str">
        <f t="shared" si="106"/>
        <v/>
      </c>
      <c r="R1019" s="46"/>
      <c r="S1019" s="101" t="str">
        <f>IF(Ansøgning!M1024="","",Ansøgning!M1024)</f>
        <v/>
      </c>
      <c r="T1019" s="31" t="str">
        <f t="shared" si="107"/>
        <v/>
      </c>
      <c r="U1019" s="102" t="str">
        <f>IF(Ansøgning!O1024="","",Ansøgning!O1024)</f>
        <v/>
      </c>
      <c r="V1019" s="20"/>
      <c r="W1019" s="102" t="str">
        <f>IF(Ansøgning!P1024="","",Ansøgning!P1024)</f>
        <v/>
      </c>
      <c r="X1019" s="20"/>
      <c r="Y1019" s="31" t="str">
        <f>IF(Ansøgning!Q1024="","",Ansøgning!Q1024)</f>
        <v/>
      </c>
      <c r="Z1019" s="46" t="str">
        <f>IFERROR(MAX(IF(OR(V1019="",X1019=""),"",IF(AND(AND(MONTH(F1019)&gt;=7,MONTH(F1019)&lt;8),AND(MONTH(H1019)&gt;=7,MONTH(H1019)&lt;8)),(NETWORKDAYS(F1019,H1019,Lister!$D$7:$D$13)-V1019)*T1019/NETWORKDAYS(Lister!$D$19,Lister!$E$19,Lister!$D$7:$D$13),IF(AND(AND(MONTH(F1019)&gt;=7,MONTH(F1019)&lt;8),MONTH(H1019)&gt;7),(NETWORKDAYS(F1019,Lister!$E$19,Lister!$D$7:$D$13)-V1019)*T1019/NETWORKDAYS(Lister!$D$19,Lister!$E$19,Lister!$D$7:$D$13),IF(MONTH(F1019)&gt;7,0)))),0),"")</f>
        <v/>
      </c>
      <c r="AA1019" s="31" t="str">
        <f>IF(Ansøgning!R1024="","",Ansøgning!R1024)</f>
        <v/>
      </c>
      <c r="AB1019" s="46" t="str">
        <f>IFERROR(MAX(IF(OR(V1019="",X1019=""),"",IF(AND(AND(MONTH(F1019)&gt;=8,MONTH(F1019)&lt;9),AND(MONTH(H1019)&gt;=8,MONTH(H1019)&lt;9)),(NETWORKDAYS(F1019,H1019,Lister!$D$7:$D$13)-X1019)*T1019/NETWORKDAYS(Lister!$D$20,Lister!$E$20,Lister!$D$7:$D$13),IF(AND(MONTH(F1019)=7,MONTH(H1019)=8),(NETWORKDAYS(Lister!$D$20,H1019,Lister!$D$7:$D$13)-X1019)*T1019/NETWORKDAYS(Lister!$D$20,Lister!$E$20,Lister!$D$7:$D$13),IF(AND(MONTH(F1019)=7,MONTH(H1019)=7),0)))),0),"")</f>
        <v/>
      </c>
      <c r="AC1019" s="15" t="str">
        <f>IF(Ansøgning!U1024="","",Ansøgning!U1024)</f>
        <v/>
      </c>
      <c r="AD1019" s="31" t="str">
        <f t="shared" si="108"/>
        <v/>
      </c>
      <c r="AE1019" s="31" t="str">
        <f t="shared" si="109"/>
        <v/>
      </c>
      <c r="AF1019" s="51" t="str">
        <f t="shared" si="110"/>
        <v/>
      </c>
      <c r="AG1019" s="15" t="str">
        <f t="shared" si="111"/>
        <v/>
      </c>
    </row>
    <row r="1020" spans="1:33" x14ac:dyDescent="0.25">
      <c r="A1020" s="13" t="str">
        <f>IF(Ansøgning!A1025="","",Ansøgning!A1025)</f>
        <v/>
      </c>
      <c r="B1020" s="13" t="str">
        <f>IF(Ansøgning!B1025="","",Ansøgning!B1025)</f>
        <v/>
      </c>
      <c r="C1020" s="13" t="str">
        <f>IF(Ansøgning!C1025="","",Ansøgning!C1025)</f>
        <v/>
      </c>
      <c r="D1020" s="13" t="str">
        <f>IF(Ansøgning!D1025="","",Ansøgning!D1025)</f>
        <v/>
      </c>
      <c r="E1020" s="14" t="str">
        <f>IF(Ansøgning!E1025="","",Ansøgning!E1025)</f>
        <v/>
      </c>
      <c r="F1020" s="16"/>
      <c r="G1020" s="14" t="str">
        <f>IF(Ansøgning!F1025="","",Ansøgning!F1025)</f>
        <v/>
      </c>
      <c r="H1020" s="16"/>
      <c r="I1020" s="72" t="str">
        <f>IF(OR(F1020="",H1020=""),"",NETWORKDAYS(F1020,H1020,Lister!$D$7:$D$13))</f>
        <v/>
      </c>
      <c r="J1020" s="53" t="str">
        <f>IF(Ansøgning!H1025="","",Ansøgning!H1025)</f>
        <v/>
      </c>
      <c r="K1020" s="32" t="str">
        <f t="shared" si="105"/>
        <v/>
      </c>
      <c r="L1020" s="31" t="str">
        <f>IF(Ansøgning!J1025="","",Ansøgning!J1025)</f>
        <v/>
      </c>
      <c r="M1020" s="18"/>
      <c r="N1020" s="31" t="str">
        <f>IF(Ansøgning!K1025="","",Ansøgning!K1025)</f>
        <v/>
      </c>
      <c r="O1020" s="18"/>
      <c r="P1020" s="15" t="str">
        <f>IF(Ansøgning!L1025="","",Ansøgning!L1025)</f>
        <v/>
      </c>
      <c r="Q1020" s="46" t="str">
        <f t="shared" si="106"/>
        <v/>
      </c>
      <c r="R1020" s="46"/>
      <c r="S1020" s="101" t="str">
        <f>IF(Ansøgning!M1025="","",Ansøgning!M1025)</f>
        <v/>
      </c>
      <c r="T1020" s="31" t="str">
        <f t="shared" si="107"/>
        <v/>
      </c>
      <c r="U1020" s="102" t="str">
        <f>IF(Ansøgning!O1025="","",Ansøgning!O1025)</f>
        <v/>
      </c>
      <c r="V1020" s="20"/>
      <c r="W1020" s="102" t="str">
        <f>IF(Ansøgning!P1025="","",Ansøgning!P1025)</f>
        <v/>
      </c>
      <c r="X1020" s="20"/>
      <c r="Y1020" s="31" t="str">
        <f>IF(Ansøgning!Q1025="","",Ansøgning!Q1025)</f>
        <v/>
      </c>
      <c r="Z1020" s="46" t="str">
        <f>IFERROR(MAX(IF(OR(V1020="",X1020=""),"",IF(AND(AND(MONTH(F1020)&gt;=7,MONTH(F1020)&lt;8),AND(MONTH(H1020)&gt;=7,MONTH(H1020)&lt;8)),(NETWORKDAYS(F1020,H1020,Lister!$D$7:$D$13)-V1020)*T1020/NETWORKDAYS(Lister!$D$19,Lister!$E$19,Lister!$D$7:$D$13),IF(AND(AND(MONTH(F1020)&gt;=7,MONTH(F1020)&lt;8),MONTH(H1020)&gt;7),(NETWORKDAYS(F1020,Lister!$E$19,Lister!$D$7:$D$13)-V1020)*T1020/NETWORKDAYS(Lister!$D$19,Lister!$E$19,Lister!$D$7:$D$13),IF(MONTH(F1020)&gt;7,0)))),0),"")</f>
        <v/>
      </c>
      <c r="AA1020" s="31" t="str">
        <f>IF(Ansøgning!R1025="","",Ansøgning!R1025)</f>
        <v/>
      </c>
      <c r="AB1020" s="46" t="str">
        <f>IFERROR(MAX(IF(OR(V1020="",X1020=""),"",IF(AND(AND(MONTH(F1020)&gt;=8,MONTH(F1020)&lt;9),AND(MONTH(H1020)&gt;=8,MONTH(H1020)&lt;9)),(NETWORKDAYS(F1020,H1020,Lister!$D$7:$D$13)-X1020)*T1020/NETWORKDAYS(Lister!$D$20,Lister!$E$20,Lister!$D$7:$D$13),IF(AND(MONTH(F1020)=7,MONTH(H1020)=8),(NETWORKDAYS(Lister!$D$20,H1020,Lister!$D$7:$D$13)-X1020)*T1020/NETWORKDAYS(Lister!$D$20,Lister!$E$20,Lister!$D$7:$D$13),IF(AND(MONTH(F1020)=7,MONTH(H1020)=7),0)))),0),"")</f>
        <v/>
      </c>
      <c r="AC1020" s="15" t="str">
        <f>IF(Ansøgning!U1025="","",Ansøgning!U1025)</f>
        <v/>
      </c>
      <c r="AD1020" s="31" t="str">
        <f t="shared" si="108"/>
        <v/>
      </c>
      <c r="AE1020" s="31" t="str">
        <f t="shared" si="109"/>
        <v/>
      </c>
      <c r="AF1020" s="51" t="str">
        <f t="shared" si="110"/>
        <v/>
      </c>
      <c r="AG1020" s="15" t="str">
        <f t="shared" si="111"/>
        <v/>
      </c>
    </row>
    <row r="1021" spans="1:33" x14ac:dyDescent="0.25">
      <c r="A1021" s="13" t="str">
        <f>IF(Ansøgning!A1026="","",Ansøgning!A1026)</f>
        <v/>
      </c>
      <c r="B1021" s="13" t="str">
        <f>IF(Ansøgning!B1026="","",Ansøgning!B1026)</f>
        <v/>
      </c>
      <c r="C1021" s="13" t="str">
        <f>IF(Ansøgning!C1026="","",Ansøgning!C1026)</f>
        <v/>
      </c>
      <c r="D1021" s="13" t="str">
        <f>IF(Ansøgning!D1026="","",Ansøgning!D1026)</f>
        <v/>
      </c>
      <c r="E1021" s="14" t="str">
        <f>IF(Ansøgning!E1026="","",Ansøgning!E1026)</f>
        <v/>
      </c>
      <c r="F1021" s="16"/>
      <c r="G1021" s="14" t="str">
        <f>IF(Ansøgning!F1026="","",Ansøgning!F1026)</f>
        <v/>
      </c>
      <c r="H1021" s="16"/>
      <c r="I1021" s="72" t="str">
        <f>IF(OR(F1021="",H1021=""),"",NETWORKDAYS(F1021,H1021,Lister!$D$7:$D$13))</f>
        <v/>
      </c>
      <c r="J1021" s="53" t="str">
        <f>IF(Ansøgning!H1026="","",Ansøgning!H1026)</f>
        <v/>
      </c>
      <c r="K1021" s="32" t="str">
        <f t="shared" si="105"/>
        <v/>
      </c>
      <c r="L1021" s="31" t="str">
        <f>IF(Ansøgning!J1026="","",Ansøgning!J1026)</f>
        <v/>
      </c>
      <c r="M1021" s="18"/>
      <c r="N1021" s="31" t="str">
        <f>IF(Ansøgning!K1026="","",Ansøgning!K1026)</f>
        <v/>
      </c>
      <c r="O1021" s="18"/>
      <c r="P1021" s="15" t="str">
        <f>IF(Ansøgning!L1026="","",Ansøgning!L1026)</f>
        <v/>
      </c>
      <c r="Q1021" s="46" t="str">
        <f t="shared" si="106"/>
        <v/>
      </c>
      <c r="R1021" s="46"/>
      <c r="S1021" s="101" t="str">
        <f>IF(Ansøgning!M1026="","",Ansøgning!M1026)</f>
        <v/>
      </c>
      <c r="T1021" s="31" t="str">
        <f t="shared" si="107"/>
        <v/>
      </c>
      <c r="U1021" s="102" t="str">
        <f>IF(Ansøgning!O1026="","",Ansøgning!O1026)</f>
        <v/>
      </c>
      <c r="V1021" s="20"/>
      <c r="W1021" s="102" t="str">
        <f>IF(Ansøgning!P1026="","",Ansøgning!P1026)</f>
        <v/>
      </c>
      <c r="X1021" s="20"/>
      <c r="Y1021" s="31" t="str">
        <f>IF(Ansøgning!Q1026="","",Ansøgning!Q1026)</f>
        <v/>
      </c>
      <c r="Z1021" s="46" t="str">
        <f>IFERROR(MAX(IF(OR(V1021="",X1021=""),"",IF(AND(AND(MONTH(F1021)&gt;=7,MONTH(F1021)&lt;8),AND(MONTH(H1021)&gt;=7,MONTH(H1021)&lt;8)),(NETWORKDAYS(F1021,H1021,Lister!$D$7:$D$13)-V1021)*T1021/NETWORKDAYS(Lister!$D$19,Lister!$E$19,Lister!$D$7:$D$13),IF(AND(AND(MONTH(F1021)&gt;=7,MONTH(F1021)&lt;8),MONTH(H1021)&gt;7),(NETWORKDAYS(F1021,Lister!$E$19,Lister!$D$7:$D$13)-V1021)*T1021/NETWORKDAYS(Lister!$D$19,Lister!$E$19,Lister!$D$7:$D$13),IF(MONTH(F1021)&gt;7,0)))),0),"")</f>
        <v/>
      </c>
      <c r="AA1021" s="31" t="str">
        <f>IF(Ansøgning!R1026="","",Ansøgning!R1026)</f>
        <v/>
      </c>
      <c r="AB1021" s="46" t="str">
        <f>IFERROR(MAX(IF(OR(V1021="",X1021=""),"",IF(AND(AND(MONTH(F1021)&gt;=8,MONTH(F1021)&lt;9),AND(MONTH(H1021)&gt;=8,MONTH(H1021)&lt;9)),(NETWORKDAYS(F1021,H1021,Lister!$D$7:$D$13)-X1021)*T1021/NETWORKDAYS(Lister!$D$20,Lister!$E$20,Lister!$D$7:$D$13),IF(AND(MONTH(F1021)=7,MONTH(H1021)=8),(NETWORKDAYS(Lister!$D$20,H1021,Lister!$D$7:$D$13)-X1021)*T1021/NETWORKDAYS(Lister!$D$20,Lister!$E$20,Lister!$D$7:$D$13),IF(AND(MONTH(F1021)=7,MONTH(H1021)=7),0)))),0),"")</f>
        <v/>
      </c>
      <c r="AC1021" s="15" t="str">
        <f>IF(Ansøgning!U1026="","",Ansøgning!U1026)</f>
        <v/>
      </c>
      <c r="AD1021" s="31" t="str">
        <f t="shared" si="108"/>
        <v/>
      </c>
      <c r="AE1021" s="31" t="str">
        <f t="shared" si="109"/>
        <v/>
      </c>
      <c r="AF1021" s="51" t="str">
        <f t="shared" si="110"/>
        <v/>
      </c>
      <c r="AG1021" s="15" t="str">
        <f t="shared" si="111"/>
        <v/>
      </c>
    </row>
    <row r="1022" spans="1:33" x14ac:dyDescent="0.25">
      <c r="A1022" s="13" t="str">
        <f>IF(Ansøgning!A1027="","",Ansøgning!A1027)</f>
        <v/>
      </c>
      <c r="B1022" s="13" t="str">
        <f>IF(Ansøgning!B1027="","",Ansøgning!B1027)</f>
        <v/>
      </c>
      <c r="C1022" s="13" t="str">
        <f>IF(Ansøgning!C1027="","",Ansøgning!C1027)</f>
        <v/>
      </c>
      <c r="D1022" s="13" t="str">
        <f>IF(Ansøgning!D1027="","",Ansøgning!D1027)</f>
        <v/>
      </c>
      <c r="E1022" s="14" t="str">
        <f>IF(Ansøgning!E1027="","",Ansøgning!E1027)</f>
        <v/>
      </c>
      <c r="F1022" s="16"/>
      <c r="G1022" s="14" t="str">
        <f>IF(Ansøgning!F1027="","",Ansøgning!F1027)</f>
        <v/>
      </c>
      <c r="H1022" s="16"/>
      <c r="I1022" s="72" t="str">
        <f>IF(OR(F1022="",H1022=""),"",NETWORKDAYS(F1022,H1022,Lister!$D$7:$D$13))</f>
        <v/>
      </c>
      <c r="J1022" s="53" t="str">
        <f>IF(Ansøgning!H1027="","",Ansøgning!H1027)</f>
        <v/>
      </c>
      <c r="K1022" s="32" t="str">
        <f t="shared" si="105"/>
        <v/>
      </c>
      <c r="L1022" s="31" t="str">
        <f>IF(Ansøgning!J1027="","",Ansøgning!J1027)</f>
        <v/>
      </c>
      <c r="M1022" s="18"/>
      <c r="N1022" s="31" t="str">
        <f>IF(Ansøgning!K1027="","",Ansøgning!K1027)</f>
        <v/>
      </c>
      <c r="O1022" s="18"/>
      <c r="P1022" s="15" t="str">
        <f>IF(Ansøgning!L1027="","",Ansøgning!L1027)</f>
        <v/>
      </c>
      <c r="Q1022" s="46" t="str">
        <f t="shared" si="106"/>
        <v/>
      </c>
      <c r="R1022" s="46"/>
      <c r="S1022" s="101" t="str">
        <f>IF(Ansøgning!M1027="","",Ansøgning!M1027)</f>
        <v/>
      </c>
      <c r="T1022" s="31" t="str">
        <f t="shared" si="107"/>
        <v/>
      </c>
      <c r="U1022" s="102" t="str">
        <f>IF(Ansøgning!O1027="","",Ansøgning!O1027)</f>
        <v/>
      </c>
      <c r="V1022" s="20"/>
      <c r="W1022" s="102" t="str">
        <f>IF(Ansøgning!P1027="","",Ansøgning!P1027)</f>
        <v/>
      </c>
      <c r="X1022" s="20"/>
      <c r="Y1022" s="31" t="str">
        <f>IF(Ansøgning!Q1027="","",Ansøgning!Q1027)</f>
        <v/>
      </c>
      <c r="Z1022" s="46" t="str">
        <f>IFERROR(MAX(IF(OR(V1022="",X1022=""),"",IF(AND(AND(MONTH(F1022)&gt;=7,MONTH(F1022)&lt;8),AND(MONTH(H1022)&gt;=7,MONTH(H1022)&lt;8)),(NETWORKDAYS(F1022,H1022,Lister!$D$7:$D$13)-V1022)*T1022/NETWORKDAYS(Lister!$D$19,Lister!$E$19,Lister!$D$7:$D$13),IF(AND(AND(MONTH(F1022)&gt;=7,MONTH(F1022)&lt;8),MONTH(H1022)&gt;7),(NETWORKDAYS(F1022,Lister!$E$19,Lister!$D$7:$D$13)-V1022)*T1022/NETWORKDAYS(Lister!$D$19,Lister!$E$19,Lister!$D$7:$D$13),IF(MONTH(F1022)&gt;7,0)))),0),"")</f>
        <v/>
      </c>
      <c r="AA1022" s="31" t="str">
        <f>IF(Ansøgning!R1027="","",Ansøgning!R1027)</f>
        <v/>
      </c>
      <c r="AB1022" s="46" t="str">
        <f>IFERROR(MAX(IF(OR(V1022="",X1022=""),"",IF(AND(AND(MONTH(F1022)&gt;=8,MONTH(F1022)&lt;9),AND(MONTH(H1022)&gt;=8,MONTH(H1022)&lt;9)),(NETWORKDAYS(F1022,H1022,Lister!$D$7:$D$13)-X1022)*T1022/NETWORKDAYS(Lister!$D$20,Lister!$E$20,Lister!$D$7:$D$13),IF(AND(MONTH(F1022)=7,MONTH(H1022)=8),(NETWORKDAYS(Lister!$D$20,H1022,Lister!$D$7:$D$13)-X1022)*T1022/NETWORKDAYS(Lister!$D$20,Lister!$E$20,Lister!$D$7:$D$13),IF(AND(MONTH(F1022)=7,MONTH(H1022)=7),0)))),0),"")</f>
        <v/>
      </c>
      <c r="AC1022" s="15" t="str">
        <f>IF(Ansøgning!U1027="","",Ansøgning!U1027)</f>
        <v/>
      </c>
      <c r="AD1022" s="31" t="str">
        <f t="shared" si="108"/>
        <v/>
      </c>
      <c r="AE1022" s="31" t="str">
        <f t="shared" si="109"/>
        <v/>
      </c>
      <c r="AF1022" s="51" t="str">
        <f t="shared" si="110"/>
        <v/>
      </c>
      <c r="AG1022" s="15" t="str">
        <f t="shared" si="111"/>
        <v/>
      </c>
    </row>
    <row r="1023" spans="1:33" x14ac:dyDescent="0.25">
      <c r="A1023" s="13" t="str">
        <f>IF(Ansøgning!A1028="","",Ansøgning!A1028)</f>
        <v/>
      </c>
      <c r="B1023" s="13" t="str">
        <f>IF(Ansøgning!B1028="","",Ansøgning!B1028)</f>
        <v/>
      </c>
      <c r="C1023" s="13" t="str">
        <f>IF(Ansøgning!C1028="","",Ansøgning!C1028)</f>
        <v/>
      </c>
      <c r="D1023" s="13" t="str">
        <f>IF(Ansøgning!D1028="","",Ansøgning!D1028)</f>
        <v/>
      </c>
      <c r="E1023" s="14" t="str">
        <f>IF(Ansøgning!E1028="","",Ansøgning!E1028)</f>
        <v/>
      </c>
      <c r="F1023" s="16"/>
      <c r="G1023" s="14" t="str">
        <f>IF(Ansøgning!F1028="","",Ansøgning!F1028)</f>
        <v/>
      </c>
      <c r="H1023" s="16"/>
      <c r="I1023" s="72" t="str">
        <f>IF(OR(F1023="",H1023=""),"",NETWORKDAYS(F1023,H1023,Lister!$D$7:$D$13))</f>
        <v/>
      </c>
      <c r="J1023" s="53" t="str">
        <f>IF(Ansøgning!H1028="","",Ansøgning!H1028)</f>
        <v/>
      </c>
      <c r="K1023" s="32" t="str">
        <f t="shared" si="105"/>
        <v/>
      </c>
      <c r="L1023" s="31" t="str">
        <f>IF(Ansøgning!J1028="","",Ansøgning!J1028)</f>
        <v/>
      </c>
      <c r="M1023" s="18"/>
      <c r="N1023" s="31" t="str">
        <f>IF(Ansøgning!K1028="","",Ansøgning!K1028)</f>
        <v/>
      </c>
      <c r="O1023" s="18"/>
      <c r="P1023" s="15" t="str">
        <f>IF(Ansøgning!L1028="","",Ansøgning!L1028)</f>
        <v/>
      </c>
      <c r="Q1023" s="46" t="str">
        <f t="shared" si="106"/>
        <v/>
      </c>
      <c r="R1023" s="46"/>
      <c r="S1023" s="101" t="str">
        <f>IF(Ansøgning!M1028="","",Ansøgning!M1028)</f>
        <v/>
      </c>
      <c r="T1023" s="31" t="str">
        <f t="shared" si="107"/>
        <v/>
      </c>
      <c r="U1023" s="102" t="str">
        <f>IF(Ansøgning!O1028="","",Ansøgning!O1028)</f>
        <v/>
      </c>
      <c r="V1023" s="20"/>
      <c r="W1023" s="102" t="str">
        <f>IF(Ansøgning!P1028="","",Ansøgning!P1028)</f>
        <v/>
      </c>
      <c r="X1023" s="20"/>
      <c r="Y1023" s="31" t="str">
        <f>IF(Ansøgning!Q1028="","",Ansøgning!Q1028)</f>
        <v/>
      </c>
      <c r="Z1023" s="46" t="str">
        <f>IFERROR(MAX(IF(OR(V1023="",X1023=""),"",IF(AND(AND(MONTH(F1023)&gt;=7,MONTH(F1023)&lt;8),AND(MONTH(H1023)&gt;=7,MONTH(H1023)&lt;8)),(NETWORKDAYS(F1023,H1023,Lister!$D$7:$D$13)-V1023)*T1023/NETWORKDAYS(Lister!$D$19,Lister!$E$19,Lister!$D$7:$D$13),IF(AND(AND(MONTH(F1023)&gt;=7,MONTH(F1023)&lt;8),MONTH(H1023)&gt;7),(NETWORKDAYS(F1023,Lister!$E$19,Lister!$D$7:$D$13)-V1023)*T1023/NETWORKDAYS(Lister!$D$19,Lister!$E$19,Lister!$D$7:$D$13),IF(MONTH(F1023)&gt;7,0)))),0),"")</f>
        <v/>
      </c>
      <c r="AA1023" s="31" t="str">
        <f>IF(Ansøgning!R1028="","",Ansøgning!R1028)</f>
        <v/>
      </c>
      <c r="AB1023" s="46" t="str">
        <f>IFERROR(MAX(IF(OR(V1023="",X1023=""),"",IF(AND(AND(MONTH(F1023)&gt;=8,MONTH(F1023)&lt;9),AND(MONTH(H1023)&gt;=8,MONTH(H1023)&lt;9)),(NETWORKDAYS(F1023,H1023,Lister!$D$7:$D$13)-X1023)*T1023/NETWORKDAYS(Lister!$D$20,Lister!$E$20,Lister!$D$7:$D$13),IF(AND(MONTH(F1023)=7,MONTH(H1023)=8),(NETWORKDAYS(Lister!$D$20,H1023,Lister!$D$7:$D$13)-X1023)*T1023/NETWORKDAYS(Lister!$D$20,Lister!$E$20,Lister!$D$7:$D$13),IF(AND(MONTH(F1023)=7,MONTH(H1023)=7),0)))),0),"")</f>
        <v/>
      </c>
      <c r="AC1023" s="15" t="str">
        <f>IF(Ansøgning!U1028="","",Ansøgning!U1028)</f>
        <v/>
      </c>
      <c r="AD1023" s="31" t="str">
        <f t="shared" si="108"/>
        <v/>
      </c>
      <c r="AE1023" s="31" t="str">
        <f t="shared" si="109"/>
        <v/>
      </c>
      <c r="AF1023" s="51" t="str">
        <f t="shared" si="110"/>
        <v/>
      </c>
      <c r="AG1023" s="15" t="str">
        <f t="shared" si="111"/>
        <v/>
      </c>
    </row>
    <row r="1024" spans="1:33" x14ac:dyDescent="0.25">
      <c r="A1024" s="13" t="str">
        <f>IF(Ansøgning!A1029="","",Ansøgning!A1029)</f>
        <v/>
      </c>
      <c r="B1024" s="13" t="str">
        <f>IF(Ansøgning!B1029="","",Ansøgning!B1029)</f>
        <v/>
      </c>
      <c r="C1024" s="13" t="str">
        <f>IF(Ansøgning!C1029="","",Ansøgning!C1029)</f>
        <v/>
      </c>
      <c r="D1024" s="13" t="str">
        <f>IF(Ansøgning!D1029="","",Ansøgning!D1029)</f>
        <v/>
      </c>
      <c r="E1024" s="14" t="str">
        <f>IF(Ansøgning!E1029="","",Ansøgning!E1029)</f>
        <v/>
      </c>
      <c r="F1024" s="16"/>
      <c r="G1024" s="14" t="str">
        <f>IF(Ansøgning!F1029="","",Ansøgning!F1029)</f>
        <v/>
      </c>
      <c r="H1024" s="16"/>
      <c r="I1024" s="72" t="str">
        <f>IF(OR(F1024="",H1024=""),"",NETWORKDAYS(F1024,H1024,Lister!$D$7:$D$13))</f>
        <v/>
      </c>
      <c r="J1024" s="53" t="str">
        <f>IF(Ansøgning!H1029="","",Ansøgning!H1029)</f>
        <v/>
      </c>
      <c r="K1024" s="32" t="str">
        <f t="shared" si="105"/>
        <v/>
      </c>
      <c r="L1024" s="31" t="str">
        <f>IF(Ansøgning!J1029="","",Ansøgning!J1029)</f>
        <v/>
      </c>
      <c r="M1024" s="18"/>
      <c r="N1024" s="31" t="str">
        <f>IF(Ansøgning!K1029="","",Ansøgning!K1029)</f>
        <v/>
      </c>
      <c r="O1024" s="18"/>
      <c r="P1024" s="15" t="str">
        <f>IF(Ansøgning!L1029="","",Ansøgning!L1029)</f>
        <v/>
      </c>
      <c r="Q1024" s="46" t="str">
        <f t="shared" si="106"/>
        <v/>
      </c>
      <c r="R1024" s="46"/>
      <c r="S1024" s="101" t="str">
        <f>IF(Ansøgning!M1029="","",Ansøgning!M1029)</f>
        <v/>
      </c>
      <c r="T1024" s="31" t="str">
        <f t="shared" si="107"/>
        <v/>
      </c>
      <c r="U1024" s="102" t="str">
        <f>IF(Ansøgning!O1029="","",Ansøgning!O1029)</f>
        <v/>
      </c>
      <c r="V1024" s="20"/>
      <c r="W1024" s="102" t="str">
        <f>IF(Ansøgning!P1029="","",Ansøgning!P1029)</f>
        <v/>
      </c>
      <c r="X1024" s="20"/>
      <c r="Y1024" s="31" t="str">
        <f>IF(Ansøgning!Q1029="","",Ansøgning!Q1029)</f>
        <v/>
      </c>
      <c r="Z1024" s="46" t="str">
        <f>IFERROR(MAX(IF(OR(V1024="",X1024=""),"",IF(AND(AND(MONTH(F1024)&gt;=7,MONTH(F1024)&lt;8),AND(MONTH(H1024)&gt;=7,MONTH(H1024)&lt;8)),(NETWORKDAYS(F1024,H1024,Lister!$D$7:$D$13)-V1024)*T1024/NETWORKDAYS(Lister!$D$19,Lister!$E$19,Lister!$D$7:$D$13),IF(AND(AND(MONTH(F1024)&gt;=7,MONTH(F1024)&lt;8),MONTH(H1024)&gt;7),(NETWORKDAYS(F1024,Lister!$E$19,Lister!$D$7:$D$13)-V1024)*T1024/NETWORKDAYS(Lister!$D$19,Lister!$E$19,Lister!$D$7:$D$13),IF(MONTH(F1024)&gt;7,0)))),0),"")</f>
        <v/>
      </c>
      <c r="AA1024" s="31" t="str">
        <f>IF(Ansøgning!R1029="","",Ansøgning!R1029)</f>
        <v/>
      </c>
      <c r="AB1024" s="46" t="str">
        <f>IFERROR(MAX(IF(OR(V1024="",X1024=""),"",IF(AND(AND(MONTH(F1024)&gt;=8,MONTH(F1024)&lt;9),AND(MONTH(H1024)&gt;=8,MONTH(H1024)&lt;9)),(NETWORKDAYS(F1024,H1024,Lister!$D$7:$D$13)-X1024)*T1024/NETWORKDAYS(Lister!$D$20,Lister!$E$20,Lister!$D$7:$D$13),IF(AND(MONTH(F1024)=7,MONTH(H1024)=8),(NETWORKDAYS(Lister!$D$20,H1024,Lister!$D$7:$D$13)-X1024)*T1024/NETWORKDAYS(Lister!$D$20,Lister!$E$20,Lister!$D$7:$D$13),IF(AND(MONTH(F1024)=7,MONTH(H1024)=7),0)))),0),"")</f>
        <v/>
      </c>
      <c r="AC1024" s="15" t="str">
        <f>IF(Ansøgning!U1029="","",Ansøgning!U1029)</f>
        <v/>
      </c>
      <c r="AD1024" s="31" t="str">
        <f t="shared" si="108"/>
        <v/>
      </c>
      <c r="AE1024" s="31" t="str">
        <f t="shared" si="109"/>
        <v/>
      </c>
      <c r="AF1024" s="51" t="str">
        <f t="shared" si="110"/>
        <v/>
      </c>
      <c r="AG1024" s="15" t="str">
        <f t="shared" si="111"/>
        <v/>
      </c>
    </row>
    <row r="1025" spans="1:33" x14ac:dyDescent="0.25">
      <c r="A1025" s="13" t="str">
        <f>IF(Ansøgning!A1030="","",Ansøgning!A1030)</f>
        <v/>
      </c>
      <c r="B1025" s="13" t="str">
        <f>IF(Ansøgning!B1030="","",Ansøgning!B1030)</f>
        <v/>
      </c>
      <c r="C1025" s="13" t="str">
        <f>IF(Ansøgning!C1030="","",Ansøgning!C1030)</f>
        <v/>
      </c>
      <c r="D1025" s="13" t="str">
        <f>IF(Ansøgning!D1030="","",Ansøgning!D1030)</f>
        <v/>
      </c>
      <c r="E1025" s="14" t="str">
        <f>IF(Ansøgning!E1030="","",Ansøgning!E1030)</f>
        <v/>
      </c>
      <c r="F1025" s="16"/>
      <c r="G1025" s="14" t="str">
        <f>IF(Ansøgning!F1030="","",Ansøgning!F1030)</f>
        <v/>
      </c>
      <c r="H1025" s="16"/>
      <c r="I1025" s="72" t="str">
        <f>IF(OR(F1025="",H1025=""),"",NETWORKDAYS(F1025,H1025,Lister!$D$7:$D$13))</f>
        <v/>
      </c>
      <c r="J1025" s="53" t="str">
        <f>IF(Ansøgning!H1030="","",Ansøgning!H1030)</f>
        <v/>
      </c>
      <c r="K1025" s="32" t="str">
        <f t="shared" si="105"/>
        <v/>
      </c>
      <c r="L1025" s="31" t="str">
        <f>IF(Ansøgning!J1030="","",Ansøgning!J1030)</f>
        <v/>
      </c>
      <c r="M1025" s="18"/>
      <c r="N1025" s="31" t="str">
        <f>IF(Ansøgning!K1030="","",Ansøgning!K1030)</f>
        <v/>
      </c>
      <c r="O1025" s="18"/>
      <c r="P1025" s="15" t="str">
        <f>IF(Ansøgning!L1030="","",Ansøgning!L1030)</f>
        <v/>
      </c>
      <c r="Q1025" s="46" t="str">
        <f t="shared" si="106"/>
        <v/>
      </c>
      <c r="R1025" s="46"/>
      <c r="S1025" s="101" t="str">
        <f>IF(Ansøgning!M1030="","",Ansøgning!M1030)</f>
        <v/>
      </c>
      <c r="T1025" s="31" t="str">
        <f t="shared" si="107"/>
        <v/>
      </c>
      <c r="U1025" s="102" t="str">
        <f>IF(Ansøgning!O1030="","",Ansøgning!O1030)</f>
        <v/>
      </c>
      <c r="V1025" s="20"/>
      <c r="W1025" s="102" t="str">
        <f>IF(Ansøgning!P1030="","",Ansøgning!P1030)</f>
        <v/>
      </c>
      <c r="X1025" s="20"/>
      <c r="Y1025" s="31" t="str">
        <f>IF(Ansøgning!Q1030="","",Ansøgning!Q1030)</f>
        <v/>
      </c>
      <c r="Z1025" s="46" t="str">
        <f>IFERROR(MAX(IF(OR(V1025="",X1025=""),"",IF(AND(AND(MONTH(F1025)&gt;=7,MONTH(F1025)&lt;8),AND(MONTH(H1025)&gt;=7,MONTH(H1025)&lt;8)),(NETWORKDAYS(F1025,H1025,Lister!$D$7:$D$13)-V1025)*T1025/NETWORKDAYS(Lister!$D$19,Lister!$E$19,Lister!$D$7:$D$13),IF(AND(AND(MONTH(F1025)&gt;=7,MONTH(F1025)&lt;8),MONTH(H1025)&gt;7),(NETWORKDAYS(F1025,Lister!$E$19,Lister!$D$7:$D$13)-V1025)*T1025/NETWORKDAYS(Lister!$D$19,Lister!$E$19,Lister!$D$7:$D$13),IF(MONTH(F1025)&gt;7,0)))),0),"")</f>
        <v/>
      </c>
      <c r="AA1025" s="31" t="str">
        <f>IF(Ansøgning!R1030="","",Ansøgning!R1030)</f>
        <v/>
      </c>
      <c r="AB1025" s="46" t="str">
        <f>IFERROR(MAX(IF(OR(V1025="",X1025=""),"",IF(AND(AND(MONTH(F1025)&gt;=8,MONTH(F1025)&lt;9),AND(MONTH(H1025)&gt;=8,MONTH(H1025)&lt;9)),(NETWORKDAYS(F1025,H1025,Lister!$D$7:$D$13)-X1025)*T1025/NETWORKDAYS(Lister!$D$20,Lister!$E$20,Lister!$D$7:$D$13),IF(AND(MONTH(F1025)=7,MONTH(H1025)=8),(NETWORKDAYS(Lister!$D$20,H1025,Lister!$D$7:$D$13)-X1025)*T1025/NETWORKDAYS(Lister!$D$20,Lister!$E$20,Lister!$D$7:$D$13),IF(AND(MONTH(F1025)=7,MONTH(H1025)=7),0)))),0),"")</f>
        <v/>
      </c>
      <c r="AC1025" s="15" t="str">
        <f>IF(Ansøgning!U1030="","",Ansøgning!U1030)</f>
        <v/>
      </c>
      <c r="AD1025" s="31" t="str">
        <f t="shared" si="108"/>
        <v/>
      </c>
      <c r="AE1025" s="31" t="str">
        <f t="shared" si="109"/>
        <v/>
      </c>
      <c r="AF1025" s="51" t="str">
        <f t="shared" si="110"/>
        <v/>
      </c>
      <c r="AG1025" s="15" t="str">
        <f t="shared" si="111"/>
        <v/>
      </c>
    </row>
    <row r="1026" spans="1:33" x14ac:dyDescent="0.25">
      <c r="A1026" s="13" t="str">
        <f>IF(Ansøgning!A1031="","",Ansøgning!A1031)</f>
        <v/>
      </c>
      <c r="B1026" s="13" t="str">
        <f>IF(Ansøgning!B1031="","",Ansøgning!B1031)</f>
        <v/>
      </c>
      <c r="C1026" s="13" t="str">
        <f>IF(Ansøgning!C1031="","",Ansøgning!C1031)</f>
        <v/>
      </c>
      <c r="D1026" s="13" t="str">
        <f>IF(Ansøgning!D1031="","",Ansøgning!D1031)</f>
        <v/>
      </c>
      <c r="E1026" s="14" t="str">
        <f>IF(Ansøgning!E1031="","",Ansøgning!E1031)</f>
        <v/>
      </c>
      <c r="F1026" s="16"/>
      <c r="G1026" s="14" t="str">
        <f>IF(Ansøgning!F1031="","",Ansøgning!F1031)</f>
        <v/>
      </c>
      <c r="H1026" s="16"/>
      <c r="I1026" s="72" t="str">
        <f>IF(OR(F1026="",H1026=""),"",NETWORKDAYS(F1026,H1026,Lister!$D$7:$D$13))</f>
        <v/>
      </c>
      <c r="J1026" s="53" t="str">
        <f>IF(Ansøgning!H1031="","",Ansøgning!H1031)</f>
        <v/>
      </c>
      <c r="K1026" s="32" t="str">
        <f t="shared" si="105"/>
        <v/>
      </c>
      <c r="L1026" s="31" t="str">
        <f>IF(Ansøgning!J1031="","",Ansøgning!J1031)</f>
        <v/>
      </c>
      <c r="M1026" s="18"/>
      <c r="N1026" s="31" t="str">
        <f>IF(Ansøgning!K1031="","",Ansøgning!K1031)</f>
        <v/>
      </c>
      <c r="O1026" s="18"/>
      <c r="P1026" s="15" t="str">
        <f>IF(Ansøgning!L1031="","",Ansøgning!L1031)</f>
        <v/>
      </c>
      <c r="Q1026" s="46" t="str">
        <f t="shared" si="106"/>
        <v/>
      </c>
      <c r="R1026" s="46"/>
      <c r="S1026" s="101" t="str">
        <f>IF(Ansøgning!M1031="","",Ansøgning!M1031)</f>
        <v/>
      </c>
      <c r="T1026" s="31" t="str">
        <f t="shared" si="107"/>
        <v/>
      </c>
      <c r="U1026" s="102" t="str">
        <f>IF(Ansøgning!O1031="","",Ansøgning!O1031)</f>
        <v/>
      </c>
      <c r="V1026" s="20"/>
      <c r="W1026" s="102" t="str">
        <f>IF(Ansøgning!P1031="","",Ansøgning!P1031)</f>
        <v/>
      </c>
      <c r="X1026" s="20"/>
      <c r="Y1026" s="31" t="str">
        <f>IF(Ansøgning!Q1031="","",Ansøgning!Q1031)</f>
        <v/>
      </c>
      <c r="Z1026" s="46" t="str">
        <f>IFERROR(MAX(IF(OR(V1026="",X1026=""),"",IF(AND(AND(MONTH(F1026)&gt;=7,MONTH(F1026)&lt;8),AND(MONTH(H1026)&gt;=7,MONTH(H1026)&lt;8)),(NETWORKDAYS(F1026,H1026,Lister!$D$7:$D$13)-V1026)*T1026/NETWORKDAYS(Lister!$D$19,Lister!$E$19,Lister!$D$7:$D$13),IF(AND(AND(MONTH(F1026)&gt;=7,MONTH(F1026)&lt;8),MONTH(H1026)&gt;7),(NETWORKDAYS(F1026,Lister!$E$19,Lister!$D$7:$D$13)-V1026)*T1026/NETWORKDAYS(Lister!$D$19,Lister!$E$19,Lister!$D$7:$D$13),IF(MONTH(F1026)&gt;7,0)))),0),"")</f>
        <v/>
      </c>
      <c r="AA1026" s="31" t="str">
        <f>IF(Ansøgning!R1031="","",Ansøgning!R1031)</f>
        <v/>
      </c>
      <c r="AB1026" s="46" t="str">
        <f>IFERROR(MAX(IF(OR(V1026="",X1026=""),"",IF(AND(AND(MONTH(F1026)&gt;=8,MONTH(F1026)&lt;9),AND(MONTH(H1026)&gt;=8,MONTH(H1026)&lt;9)),(NETWORKDAYS(F1026,H1026,Lister!$D$7:$D$13)-X1026)*T1026/NETWORKDAYS(Lister!$D$20,Lister!$E$20,Lister!$D$7:$D$13),IF(AND(MONTH(F1026)=7,MONTH(H1026)=8),(NETWORKDAYS(Lister!$D$20,H1026,Lister!$D$7:$D$13)-X1026)*T1026/NETWORKDAYS(Lister!$D$20,Lister!$E$20,Lister!$D$7:$D$13),IF(AND(MONTH(F1026)=7,MONTH(H1026)=7),0)))),0),"")</f>
        <v/>
      </c>
      <c r="AC1026" s="15" t="str">
        <f>IF(Ansøgning!U1031="","",Ansøgning!U1031)</f>
        <v/>
      </c>
      <c r="AD1026" s="31" t="str">
        <f t="shared" si="108"/>
        <v/>
      </c>
      <c r="AE1026" s="31" t="str">
        <f t="shared" si="109"/>
        <v/>
      </c>
      <c r="AF1026" s="51" t="str">
        <f t="shared" si="110"/>
        <v/>
      </c>
      <c r="AG1026" s="15" t="str">
        <f t="shared" si="111"/>
        <v/>
      </c>
    </row>
    <row r="1027" spans="1:33" x14ac:dyDescent="0.25">
      <c r="A1027" s="13" t="str">
        <f>IF(Ansøgning!A1032="","",Ansøgning!A1032)</f>
        <v/>
      </c>
      <c r="B1027" s="13" t="str">
        <f>IF(Ansøgning!B1032="","",Ansøgning!B1032)</f>
        <v/>
      </c>
      <c r="C1027" s="13" t="str">
        <f>IF(Ansøgning!C1032="","",Ansøgning!C1032)</f>
        <v/>
      </c>
      <c r="D1027" s="13" t="str">
        <f>IF(Ansøgning!D1032="","",Ansøgning!D1032)</f>
        <v/>
      </c>
      <c r="E1027" s="14" t="str">
        <f>IF(Ansøgning!E1032="","",Ansøgning!E1032)</f>
        <v/>
      </c>
      <c r="F1027" s="16"/>
      <c r="G1027" s="14" t="str">
        <f>IF(Ansøgning!F1032="","",Ansøgning!F1032)</f>
        <v/>
      </c>
      <c r="H1027" s="16"/>
      <c r="I1027" s="72" t="str">
        <f>IF(OR(F1027="",H1027=""),"",NETWORKDAYS(F1027,H1027,Lister!$D$7:$D$13))</f>
        <v/>
      </c>
      <c r="J1027" s="53" t="str">
        <f>IF(Ansøgning!H1032="","",Ansøgning!H1032)</f>
        <v/>
      </c>
      <c r="K1027" s="32" t="str">
        <f t="shared" si="105"/>
        <v/>
      </c>
      <c r="L1027" s="31" t="str">
        <f>IF(Ansøgning!J1032="","",Ansøgning!J1032)</f>
        <v/>
      </c>
      <c r="M1027" s="18"/>
      <c r="N1027" s="31" t="str">
        <f>IF(Ansøgning!K1032="","",Ansøgning!K1032)</f>
        <v/>
      </c>
      <c r="O1027" s="18"/>
      <c r="P1027" s="15" t="str">
        <f>IF(Ansøgning!L1032="","",Ansøgning!L1032)</f>
        <v/>
      </c>
      <c r="Q1027" s="46" t="str">
        <f t="shared" si="106"/>
        <v/>
      </c>
      <c r="R1027" s="46"/>
      <c r="S1027" s="101" t="str">
        <f>IF(Ansøgning!M1032="","",Ansøgning!M1032)</f>
        <v/>
      </c>
      <c r="T1027" s="31" t="str">
        <f t="shared" si="107"/>
        <v/>
      </c>
      <c r="U1027" s="102" t="str">
        <f>IF(Ansøgning!O1032="","",Ansøgning!O1032)</f>
        <v/>
      </c>
      <c r="V1027" s="20"/>
      <c r="W1027" s="102" t="str">
        <f>IF(Ansøgning!P1032="","",Ansøgning!P1032)</f>
        <v/>
      </c>
      <c r="X1027" s="20"/>
      <c r="Y1027" s="31" t="str">
        <f>IF(Ansøgning!Q1032="","",Ansøgning!Q1032)</f>
        <v/>
      </c>
      <c r="Z1027" s="46" t="str">
        <f>IFERROR(MAX(IF(OR(V1027="",X1027=""),"",IF(AND(AND(MONTH(F1027)&gt;=7,MONTH(F1027)&lt;8),AND(MONTH(H1027)&gt;=7,MONTH(H1027)&lt;8)),(NETWORKDAYS(F1027,H1027,Lister!$D$7:$D$13)-V1027)*T1027/NETWORKDAYS(Lister!$D$19,Lister!$E$19,Lister!$D$7:$D$13),IF(AND(AND(MONTH(F1027)&gt;=7,MONTH(F1027)&lt;8),MONTH(H1027)&gt;7),(NETWORKDAYS(F1027,Lister!$E$19,Lister!$D$7:$D$13)-V1027)*T1027/NETWORKDAYS(Lister!$D$19,Lister!$E$19,Lister!$D$7:$D$13),IF(MONTH(F1027)&gt;7,0)))),0),"")</f>
        <v/>
      </c>
      <c r="AA1027" s="31" t="str">
        <f>IF(Ansøgning!R1032="","",Ansøgning!R1032)</f>
        <v/>
      </c>
      <c r="AB1027" s="46" t="str">
        <f>IFERROR(MAX(IF(OR(V1027="",X1027=""),"",IF(AND(AND(MONTH(F1027)&gt;=8,MONTH(F1027)&lt;9),AND(MONTH(H1027)&gt;=8,MONTH(H1027)&lt;9)),(NETWORKDAYS(F1027,H1027,Lister!$D$7:$D$13)-X1027)*T1027/NETWORKDAYS(Lister!$D$20,Lister!$E$20,Lister!$D$7:$D$13),IF(AND(MONTH(F1027)=7,MONTH(H1027)=8),(NETWORKDAYS(Lister!$D$20,H1027,Lister!$D$7:$D$13)-X1027)*T1027/NETWORKDAYS(Lister!$D$20,Lister!$E$20,Lister!$D$7:$D$13),IF(AND(MONTH(F1027)=7,MONTH(H1027)=7),0)))),0),"")</f>
        <v/>
      </c>
      <c r="AC1027" s="15" t="str">
        <f>IF(Ansøgning!U1032="","",Ansøgning!U1032)</f>
        <v/>
      </c>
      <c r="AD1027" s="31" t="str">
        <f t="shared" si="108"/>
        <v/>
      </c>
      <c r="AE1027" s="31" t="str">
        <f t="shared" si="109"/>
        <v/>
      </c>
      <c r="AF1027" s="51" t="str">
        <f t="shared" si="110"/>
        <v/>
      </c>
      <c r="AG1027" s="15" t="str">
        <f t="shared" si="111"/>
        <v/>
      </c>
    </row>
    <row r="1028" spans="1:33" x14ac:dyDescent="0.25">
      <c r="A1028" s="13" t="str">
        <f>IF(Ansøgning!A1033="","",Ansøgning!A1033)</f>
        <v/>
      </c>
      <c r="B1028" s="13" t="str">
        <f>IF(Ansøgning!B1033="","",Ansøgning!B1033)</f>
        <v/>
      </c>
      <c r="C1028" s="13" t="str">
        <f>IF(Ansøgning!C1033="","",Ansøgning!C1033)</f>
        <v/>
      </c>
      <c r="D1028" s="13" t="str">
        <f>IF(Ansøgning!D1033="","",Ansøgning!D1033)</f>
        <v/>
      </c>
      <c r="E1028" s="14" t="str">
        <f>IF(Ansøgning!E1033="","",Ansøgning!E1033)</f>
        <v/>
      </c>
      <c r="F1028" s="16"/>
      <c r="G1028" s="14" t="str">
        <f>IF(Ansøgning!F1033="","",Ansøgning!F1033)</f>
        <v/>
      </c>
      <c r="H1028" s="16"/>
      <c r="I1028" s="72" t="str">
        <f>IF(OR(F1028="",H1028=""),"",NETWORKDAYS(F1028,H1028,Lister!$D$7:$D$13))</f>
        <v/>
      </c>
      <c r="J1028" s="53" t="str">
        <f>IF(Ansøgning!H1033="","",Ansøgning!H1033)</f>
        <v/>
      </c>
      <c r="K1028" s="32" t="str">
        <f t="shared" si="105"/>
        <v/>
      </c>
      <c r="L1028" s="31" t="str">
        <f>IF(Ansøgning!J1033="","",Ansøgning!J1033)</f>
        <v/>
      </c>
      <c r="M1028" s="18"/>
      <c r="N1028" s="31" t="str">
        <f>IF(Ansøgning!K1033="","",Ansøgning!K1033)</f>
        <v/>
      </c>
      <c r="O1028" s="18"/>
      <c r="P1028" s="15" t="str">
        <f>IF(Ansøgning!L1033="","",Ansøgning!L1033)</f>
        <v/>
      </c>
      <c r="Q1028" s="46" t="str">
        <f t="shared" si="106"/>
        <v/>
      </c>
      <c r="R1028" s="46"/>
      <c r="S1028" s="101" t="str">
        <f>IF(Ansøgning!M1033="","",Ansøgning!M1033)</f>
        <v/>
      </c>
      <c r="T1028" s="31" t="str">
        <f t="shared" si="107"/>
        <v/>
      </c>
      <c r="U1028" s="102" t="str">
        <f>IF(Ansøgning!O1033="","",Ansøgning!O1033)</f>
        <v/>
      </c>
      <c r="V1028" s="20"/>
      <c r="W1028" s="102" t="str">
        <f>IF(Ansøgning!P1033="","",Ansøgning!P1033)</f>
        <v/>
      </c>
      <c r="X1028" s="20"/>
      <c r="Y1028" s="31" t="str">
        <f>IF(Ansøgning!Q1033="","",Ansøgning!Q1033)</f>
        <v/>
      </c>
      <c r="Z1028" s="46" t="str">
        <f>IFERROR(MAX(IF(OR(V1028="",X1028=""),"",IF(AND(AND(MONTH(F1028)&gt;=7,MONTH(F1028)&lt;8),AND(MONTH(H1028)&gt;=7,MONTH(H1028)&lt;8)),(NETWORKDAYS(F1028,H1028,Lister!$D$7:$D$13)-V1028)*T1028/NETWORKDAYS(Lister!$D$19,Lister!$E$19,Lister!$D$7:$D$13),IF(AND(AND(MONTH(F1028)&gt;=7,MONTH(F1028)&lt;8),MONTH(H1028)&gt;7),(NETWORKDAYS(F1028,Lister!$E$19,Lister!$D$7:$D$13)-V1028)*T1028/NETWORKDAYS(Lister!$D$19,Lister!$E$19,Lister!$D$7:$D$13),IF(MONTH(F1028)&gt;7,0)))),0),"")</f>
        <v/>
      </c>
      <c r="AA1028" s="31" t="str">
        <f>IF(Ansøgning!R1033="","",Ansøgning!R1033)</f>
        <v/>
      </c>
      <c r="AB1028" s="46" t="str">
        <f>IFERROR(MAX(IF(OR(V1028="",X1028=""),"",IF(AND(AND(MONTH(F1028)&gt;=8,MONTH(F1028)&lt;9),AND(MONTH(H1028)&gt;=8,MONTH(H1028)&lt;9)),(NETWORKDAYS(F1028,H1028,Lister!$D$7:$D$13)-X1028)*T1028/NETWORKDAYS(Lister!$D$20,Lister!$E$20,Lister!$D$7:$D$13),IF(AND(MONTH(F1028)=7,MONTH(H1028)=8),(NETWORKDAYS(Lister!$D$20,H1028,Lister!$D$7:$D$13)-X1028)*T1028/NETWORKDAYS(Lister!$D$20,Lister!$E$20,Lister!$D$7:$D$13),IF(AND(MONTH(F1028)=7,MONTH(H1028)=7),0)))),0),"")</f>
        <v/>
      </c>
      <c r="AC1028" s="15" t="str">
        <f>IF(Ansøgning!U1033="","",Ansøgning!U1033)</f>
        <v/>
      </c>
      <c r="AD1028" s="31" t="str">
        <f t="shared" si="108"/>
        <v/>
      </c>
      <c r="AE1028" s="31" t="str">
        <f t="shared" si="109"/>
        <v/>
      </c>
      <c r="AF1028" s="51" t="str">
        <f t="shared" si="110"/>
        <v/>
      </c>
      <c r="AG1028" s="15" t="str">
        <f t="shared" si="111"/>
        <v/>
      </c>
    </row>
    <row r="1029" spans="1:33" x14ac:dyDescent="0.25">
      <c r="A1029" s="13" t="str">
        <f>IF(Ansøgning!A1034="","",Ansøgning!A1034)</f>
        <v/>
      </c>
      <c r="B1029" s="13" t="str">
        <f>IF(Ansøgning!B1034="","",Ansøgning!B1034)</f>
        <v/>
      </c>
      <c r="C1029" s="13" t="str">
        <f>IF(Ansøgning!C1034="","",Ansøgning!C1034)</f>
        <v/>
      </c>
      <c r="D1029" s="13" t="str">
        <f>IF(Ansøgning!D1034="","",Ansøgning!D1034)</f>
        <v/>
      </c>
      <c r="E1029" s="14" t="str">
        <f>IF(Ansøgning!E1034="","",Ansøgning!E1034)</f>
        <v/>
      </c>
      <c r="F1029" s="16"/>
      <c r="G1029" s="14" t="str">
        <f>IF(Ansøgning!F1034="","",Ansøgning!F1034)</f>
        <v/>
      </c>
      <c r="H1029" s="16"/>
      <c r="I1029" s="72" t="str">
        <f>IF(OR(F1029="",H1029=""),"",NETWORKDAYS(F1029,H1029,Lister!$D$7:$D$13))</f>
        <v/>
      </c>
      <c r="J1029" s="53" t="str">
        <f>IF(Ansøgning!H1034="","",Ansøgning!H1034)</f>
        <v/>
      </c>
      <c r="K1029" s="32" t="str">
        <f t="shared" si="105"/>
        <v/>
      </c>
      <c r="L1029" s="31" t="str">
        <f>IF(Ansøgning!J1034="","",Ansøgning!J1034)</f>
        <v/>
      </c>
      <c r="M1029" s="18"/>
      <c r="N1029" s="31" t="str">
        <f>IF(Ansøgning!K1034="","",Ansøgning!K1034)</f>
        <v/>
      </c>
      <c r="O1029" s="18"/>
      <c r="P1029" s="15" t="str">
        <f>IF(Ansøgning!L1034="","",Ansøgning!L1034)</f>
        <v/>
      </c>
      <c r="Q1029" s="46" t="str">
        <f t="shared" si="106"/>
        <v/>
      </c>
      <c r="R1029" s="46"/>
      <c r="S1029" s="101" t="str">
        <f>IF(Ansøgning!M1034="","",Ansøgning!M1034)</f>
        <v/>
      </c>
      <c r="T1029" s="31" t="str">
        <f t="shared" si="107"/>
        <v/>
      </c>
      <c r="U1029" s="102" t="str">
        <f>IF(Ansøgning!O1034="","",Ansøgning!O1034)</f>
        <v/>
      </c>
      <c r="V1029" s="20"/>
      <c r="W1029" s="102" t="str">
        <f>IF(Ansøgning!P1034="","",Ansøgning!P1034)</f>
        <v/>
      </c>
      <c r="X1029" s="20"/>
      <c r="Y1029" s="31" t="str">
        <f>IF(Ansøgning!Q1034="","",Ansøgning!Q1034)</f>
        <v/>
      </c>
      <c r="Z1029" s="46" t="str">
        <f>IFERROR(MAX(IF(OR(V1029="",X1029=""),"",IF(AND(AND(MONTH(F1029)&gt;=7,MONTH(F1029)&lt;8),AND(MONTH(H1029)&gt;=7,MONTH(H1029)&lt;8)),(NETWORKDAYS(F1029,H1029,Lister!$D$7:$D$13)-V1029)*T1029/NETWORKDAYS(Lister!$D$19,Lister!$E$19,Lister!$D$7:$D$13),IF(AND(AND(MONTH(F1029)&gt;=7,MONTH(F1029)&lt;8),MONTH(H1029)&gt;7),(NETWORKDAYS(F1029,Lister!$E$19,Lister!$D$7:$D$13)-V1029)*T1029/NETWORKDAYS(Lister!$D$19,Lister!$E$19,Lister!$D$7:$D$13),IF(MONTH(F1029)&gt;7,0)))),0),"")</f>
        <v/>
      </c>
      <c r="AA1029" s="31" t="str">
        <f>IF(Ansøgning!R1034="","",Ansøgning!R1034)</f>
        <v/>
      </c>
      <c r="AB1029" s="46" t="str">
        <f>IFERROR(MAX(IF(OR(V1029="",X1029=""),"",IF(AND(AND(MONTH(F1029)&gt;=8,MONTH(F1029)&lt;9),AND(MONTH(H1029)&gt;=8,MONTH(H1029)&lt;9)),(NETWORKDAYS(F1029,H1029,Lister!$D$7:$D$13)-X1029)*T1029/NETWORKDAYS(Lister!$D$20,Lister!$E$20,Lister!$D$7:$D$13),IF(AND(MONTH(F1029)=7,MONTH(H1029)=8),(NETWORKDAYS(Lister!$D$20,H1029,Lister!$D$7:$D$13)-X1029)*T1029/NETWORKDAYS(Lister!$D$20,Lister!$E$20,Lister!$D$7:$D$13),IF(AND(MONTH(F1029)=7,MONTH(H1029)=7),0)))),0),"")</f>
        <v/>
      </c>
      <c r="AC1029" s="15" t="str">
        <f>IF(Ansøgning!U1034="","",Ansøgning!U1034)</f>
        <v/>
      </c>
      <c r="AD1029" s="31" t="str">
        <f t="shared" si="108"/>
        <v/>
      </c>
      <c r="AE1029" s="31" t="str">
        <f t="shared" si="109"/>
        <v/>
      </c>
      <c r="AF1029" s="51" t="str">
        <f t="shared" si="110"/>
        <v/>
      </c>
      <c r="AG1029" s="15" t="str">
        <f t="shared" si="111"/>
        <v/>
      </c>
    </row>
    <row r="1030" spans="1:33" x14ac:dyDescent="0.25">
      <c r="A1030" s="13" t="str">
        <f>IF(Ansøgning!A1035="","",Ansøgning!A1035)</f>
        <v/>
      </c>
      <c r="B1030" s="13" t="str">
        <f>IF(Ansøgning!B1035="","",Ansøgning!B1035)</f>
        <v/>
      </c>
      <c r="C1030" s="13" t="str">
        <f>IF(Ansøgning!C1035="","",Ansøgning!C1035)</f>
        <v/>
      </c>
      <c r="D1030" s="13" t="str">
        <f>IF(Ansøgning!D1035="","",Ansøgning!D1035)</f>
        <v/>
      </c>
      <c r="E1030" s="14" t="str">
        <f>IF(Ansøgning!E1035="","",Ansøgning!E1035)</f>
        <v/>
      </c>
      <c r="F1030" s="16"/>
      <c r="G1030" s="14" t="str">
        <f>IF(Ansøgning!F1035="","",Ansøgning!F1035)</f>
        <v/>
      </c>
      <c r="H1030" s="16"/>
      <c r="I1030" s="72" t="str">
        <f>IF(OR(F1030="",H1030=""),"",NETWORKDAYS(F1030,H1030,Lister!$D$7:$D$13))</f>
        <v/>
      </c>
      <c r="J1030" s="53" t="str">
        <f>IF(Ansøgning!H1035="","",Ansøgning!H1035)</f>
        <v/>
      </c>
      <c r="K1030" s="32" t="str">
        <f t="shared" si="105"/>
        <v/>
      </c>
      <c r="L1030" s="31" t="str">
        <f>IF(Ansøgning!J1035="","",Ansøgning!J1035)</f>
        <v/>
      </c>
      <c r="M1030" s="18"/>
      <c r="N1030" s="31" t="str">
        <f>IF(Ansøgning!K1035="","",Ansøgning!K1035)</f>
        <v/>
      </c>
      <c r="O1030" s="18"/>
      <c r="P1030" s="15" t="str">
        <f>IF(Ansøgning!L1035="","",Ansøgning!L1035)</f>
        <v/>
      </c>
      <c r="Q1030" s="46" t="str">
        <f t="shared" si="106"/>
        <v/>
      </c>
      <c r="R1030" s="46"/>
      <c r="S1030" s="101" t="str">
        <f>IF(Ansøgning!M1035="","",Ansøgning!M1035)</f>
        <v/>
      </c>
      <c r="T1030" s="31" t="str">
        <f t="shared" si="107"/>
        <v/>
      </c>
      <c r="U1030" s="102" t="str">
        <f>IF(Ansøgning!O1035="","",Ansøgning!O1035)</f>
        <v/>
      </c>
      <c r="V1030" s="20"/>
      <c r="W1030" s="102" t="str">
        <f>IF(Ansøgning!P1035="","",Ansøgning!P1035)</f>
        <v/>
      </c>
      <c r="X1030" s="20"/>
      <c r="Y1030" s="31" t="str">
        <f>IF(Ansøgning!Q1035="","",Ansøgning!Q1035)</f>
        <v/>
      </c>
      <c r="Z1030" s="46" t="str">
        <f>IFERROR(MAX(IF(OR(V1030="",X1030=""),"",IF(AND(AND(MONTH(F1030)&gt;=7,MONTH(F1030)&lt;8),AND(MONTH(H1030)&gt;=7,MONTH(H1030)&lt;8)),(NETWORKDAYS(F1030,H1030,Lister!$D$7:$D$13)-V1030)*T1030/NETWORKDAYS(Lister!$D$19,Lister!$E$19,Lister!$D$7:$D$13),IF(AND(AND(MONTH(F1030)&gt;=7,MONTH(F1030)&lt;8),MONTH(H1030)&gt;7),(NETWORKDAYS(F1030,Lister!$E$19,Lister!$D$7:$D$13)-V1030)*T1030/NETWORKDAYS(Lister!$D$19,Lister!$E$19,Lister!$D$7:$D$13),IF(MONTH(F1030)&gt;7,0)))),0),"")</f>
        <v/>
      </c>
      <c r="AA1030" s="31" t="str">
        <f>IF(Ansøgning!R1035="","",Ansøgning!R1035)</f>
        <v/>
      </c>
      <c r="AB1030" s="46" t="str">
        <f>IFERROR(MAX(IF(OR(V1030="",X1030=""),"",IF(AND(AND(MONTH(F1030)&gt;=8,MONTH(F1030)&lt;9),AND(MONTH(H1030)&gt;=8,MONTH(H1030)&lt;9)),(NETWORKDAYS(F1030,H1030,Lister!$D$7:$D$13)-X1030)*T1030/NETWORKDAYS(Lister!$D$20,Lister!$E$20,Lister!$D$7:$D$13),IF(AND(MONTH(F1030)=7,MONTH(H1030)=8),(NETWORKDAYS(Lister!$D$20,H1030,Lister!$D$7:$D$13)-X1030)*T1030/NETWORKDAYS(Lister!$D$20,Lister!$E$20,Lister!$D$7:$D$13),IF(AND(MONTH(F1030)=7,MONTH(H1030)=7),0)))),0),"")</f>
        <v/>
      </c>
      <c r="AC1030" s="15" t="str">
        <f>IF(Ansøgning!U1035="","",Ansøgning!U1035)</f>
        <v/>
      </c>
      <c r="AD1030" s="31" t="str">
        <f t="shared" si="108"/>
        <v/>
      </c>
      <c r="AE1030" s="31" t="str">
        <f t="shared" si="109"/>
        <v/>
      </c>
      <c r="AF1030" s="51" t="str">
        <f t="shared" si="110"/>
        <v/>
      </c>
      <c r="AG1030" s="15" t="str">
        <f t="shared" si="111"/>
        <v/>
      </c>
    </row>
    <row r="1031" spans="1:33" x14ac:dyDescent="0.25">
      <c r="A1031" s="13" t="str">
        <f>IF(Ansøgning!A1036="","",Ansøgning!A1036)</f>
        <v/>
      </c>
      <c r="B1031" s="13" t="str">
        <f>IF(Ansøgning!B1036="","",Ansøgning!B1036)</f>
        <v/>
      </c>
      <c r="C1031" s="13" t="str">
        <f>IF(Ansøgning!C1036="","",Ansøgning!C1036)</f>
        <v/>
      </c>
      <c r="D1031" s="13" t="str">
        <f>IF(Ansøgning!D1036="","",Ansøgning!D1036)</f>
        <v/>
      </c>
      <c r="E1031" s="14" t="str">
        <f>IF(Ansøgning!E1036="","",Ansøgning!E1036)</f>
        <v/>
      </c>
      <c r="F1031" s="16"/>
      <c r="G1031" s="14" t="str">
        <f>IF(Ansøgning!F1036="","",Ansøgning!F1036)</f>
        <v/>
      </c>
      <c r="H1031" s="16"/>
      <c r="I1031" s="72" t="str">
        <f>IF(OR(F1031="",H1031=""),"",NETWORKDAYS(F1031,H1031,Lister!$D$7:$D$13))</f>
        <v/>
      </c>
      <c r="J1031" s="53" t="str">
        <f>IF(Ansøgning!H1036="","",Ansøgning!H1036)</f>
        <v/>
      </c>
      <c r="K1031" s="32" t="str">
        <f t="shared" si="105"/>
        <v/>
      </c>
      <c r="L1031" s="31" t="str">
        <f>IF(Ansøgning!J1036="","",Ansøgning!J1036)</f>
        <v/>
      </c>
      <c r="M1031" s="18"/>
      <c r="N1031" s="31" t="str">
        <f>IF(Ansøgning!K1036="","",Ansøgning!K1036)</f>
        <v/>
      </c>
      <c r="O1031" s="18"/>
      <c r="P1031" s="15" t="str">
        <f>IF(Ansøgning!L1036="","",Ansøgning!L1036)</f>
        <v/>
      </c>
      <c r="Q1031" s="46" t="str">
        <f t="shared" si="106"/>
        <v/>
      </c>
      <c r="R1031" s="46"/>
      <c r="S1031" s="101" t="str">
        <f>IF(Ansøgning!M1036="","",Ansøgning!M1036)</f>
        <v/>
      </c>
      <c r="T1031" s="31" t="str">
        <f t="shared" si="107"/>
        <v/>
      </c>
      <c r="U1031" s="102" t="str">
        <f>IF(Ansøgning!O1036="","",Ansøgning!O1036)</f>
        <v/>
      </c>
      <c r="V1031" s="20"/>
      <c r="W1031" s="102" t="str">
        <f>IF(Ansøgning!P1036="","",Ansøgning!P1036)</f>
        <v/>
      </c>
      <c r="X1031" s="20"/>
      <c r="Y1031" s="31" t="str">
        <f>IF(Ansøgning!Q1036="","",Ansøgning!Q1036)</f>
        <v/>
      </c>
      <c r="Z1031" s="46" t="str">
        <f>IFERROR(MAX(IF(OR(V1031="",X1031=""),"",IF(AND(AND(MONTH(F1031)&gt;=7,MONTH(F1031)&lt;8),AND(MONTH(H1031)&gt;=7,MONTH(H1031)&lt;8)),(NETWORKDAYS(F1031,H1031,Lister!$D$7:$D$13)-V1031)*T1031/NETWORKDAYS(Lister!$D$19,Lister!$E$19,Lister!$D$7:$D$13),IF(AND(AND(MONTH(F1031)&gt;=7,MONTH(F1031)&lt;8),MONTH(H1031)&gt;7),(NETWORKDAYS(F1031,Lister!$E$19,Lister!$D$7:$D$13)-V1031)*T1031/NETWORKDAYS(Lister!$D$19,Lister!$E$19,Lister!$D$7:$D$13),IF(MONTH(F1031)&gt;7,0)))),0),"")</f>
        <v/>
      </c>
      <c r="AA1031" s="31" t="str">
        <f>IF(Ansøgning!R1036="","",Ansøgning!R1036)</f>
        <v/>
      </c>
      <c r="AB1031" s="46" t="str">
        <f>IFERROR(MAX(IF(OR(V1031="",X1031=""),"",IF(AND(AND(MONTH(F1031)&gt;=8,MONTH(F1031)&lt;9),AND(MONTH(H1031)&gt;=8,MONTH(H1031)&lt;9)),(NETWORKDAYS(F1031,H1031,Lister!$D$7:$D$13)-X1031)*T1031/NETWORKDAYS(Lister!$D$20,Lister!$E$20,Lister!$D$7:$D$13),IF(AND(MONTH(F1031)=7,MONTH(H1031)=8),(NETWORKDAYS(Lister!$D$20,H1031,Lister!$D$7:$D$13)-X1031)*T1031/NETWORKDAYS(Lister!$D$20,Lister!$E$20,Lister!$D$7:$D$13),IF(AND(MONTH(F1031)=7,MONTH(H1031)=7),0)))),0),"")</f>
        <v/>
      </c>
      <c r="AC1031" s="15" t="str">
        <f>IF(Ansøgning!U1036="","",Ansøgning!U1036)</f>
        <v/>
      </c>
      <c r="AD1031" s="31" t="str">
        <f t="shared" si="108"/>
        <v/>
      </c>
      <c r="AE1031" s="31" t="str">
        <f t="shared" si="109"/>
        <v/>
      </c>
      <c r="AF1031" s="51" t="str">
        <f t="shared" si="110"/>
        <v/>
      </c>
      <c r="AG1031" s="15" t="str">
        <f t="shared" si="111"/>
        <v/>
      </c>
    </row>
    <row r="1032" spans="1:33" x14ac:dyDescent="0.25">
      <c r="A1032" s="13" t="str">
        <f>IF(Ansøgning!A1037="","",Ansøgning!A1037)</f>
        <v/>
      </c>
      <c r="B1032" s="13" t="str">
        <f>IF(Ansøgning!B1037="","",Ansøgning!B1037)</f>
        <v/>
      </c>
      <c r="C1032" s="13" t="str">
        <f>IF(Ansøgning!C1037="","",Ansøgning!C1037)</f>
        <v/>
      </c>
      <c r="D1032" s="13" t="str">
        <f>IF(Ansøgning!D1037="","",Ansøgning!D1037)</f>
        <v/>
      </c>
      <c r="E1032" s="14" t="str">
        <f>IF(Ansøgning!E1037="","",Ansøgning!E1037)</f>
        <v/>
      </c>
      <c r="F1032" s="16"/>
      <c r="G1032" s="14" t="str">
        <f>IF(Ansøgning!F1037="","",Ansøgning!F1037)</f>
        <v/>
      </c>
      <c r="H1032" s="16"/>
      <c r="I1032" s="72" t="str">
        <f>IF(OR(F1032="",H1032=""),"",NETWORKDAYS(F1032,H1032,Lister!$D$7:$D$13))</f>
        <v/>
      </c>
      <c r="J1032" s="53" t="str">
        <f>IF(Ansøgning!H1037="","",Ansøgning!H1037)</f>
        <v/>
      </c>
      <c r="K1032" s="32" t="str">
        <f t="shared" si="105"/>
        <v/>
      </c>
      <c r="L1032" s="31" t="str">
        <f>IF(Ansøgning!J1037="","",Ansøgning!J1037)</f>
        <v/>
      </c>
      <c r="M1032" s="18"/>
      <c r="N1032" s="31" t="str">
        <f>IF(Ansøgning!K1037="","",Ansøgning!K1037)</f>
        <v/>
      </c>
      <c r="O1032" s="18"/>
      <c r="P1032" s="15" t="str">
        <f>IF(Ansøgning!L1037="","",Ansøgning!L1037)</f>
        <v/>
      </c>
      <c r="Q1032" s="46" t="str">
        <f t="shared" si="106"/>
        <v/>
      </c>
      <c r="R1032" s="46"/>
      <c r="S1032" s="101" t="str">
        <f>IF(Ansøgning!M1037="","",Ansøgning!M1037)</f>
        <v/>
      </c>
      <c r="T1032" s="31" t="str">
        <f t="shared" si="107"/>
        <v/>
      </c>
      <c r="U1032" s="102" t="str">
        <f>IF(Ansøgning!O1037="","",Ansøgning!O1037)</f>
        <v/>
      </c>
      <c r="V1032" s="20"/>
      <c r="W1032" s="102" t="str">
        <f>IF(Ansøgning!P1037="","",Ansøgning!P1037)</f>
        <v/>
      </c>
      <c r="X1032" s="20"/>
      <c r="Y1032" s="31" t="str">
        <f>IF(Ansøgning!Q1037="","",Ansøgning!Q1037)</f>
        <v/>
      </c>
      <c r="Z1032" s="46" t="str">
        <f>IFERROR(MAX(IF(OR(V1032="",X1032=""),"",IF(AND(AND(MONTH(F1032)&gt;=7,MONTH(F1032)&lt;8),AND(MONTH(H1032)&gt;=7,MONTH(H1032)&lt;8)),(NETWORKDAYS(F1032,H1032,Lister!$D$7:$D$13)-V1032)*T1032/NETWORKDAYS(Lister!$D$19,Lister!$E$19,Lister!$D$7:$D$13),IF(AND(AND(MONTH(F1032)&gt;=7,MONTH(F1032)&lt;8),MONTH(H1032)&gt;7),(NETWORKDAYS(F1032,Lister!$E$19,Lister!$D$7:$D$13)-V1032)*T1032/NETWORKDAYS(Lister!$D$19,Lister!$E$19,Lister!$D$7:$D$13),IF(MONTH(F1032)&gt;7,0)))),0),"")</f>
        <v/>
      </c>
      <c r="AA1032" s="31" t="str">
        <f>IF(Ansøgning!R1037="","",Ansøgning!R1037)</f>
        <v/>
      </c>
      <c r="AB1032" s="46" t="str">
        <f>IFERROR(MAX(IF(OR(V1032="",X1032=""),"",IF(AND(AND(MONTH(F1032)&gt;=8,MONTH(F1032)&lt;9),AND(MONTH(H1032)&gt;=8,MONTH(H1032)&lt;9)),(NETWORKDAYS(F1032,H1032,Lister!$D$7:$D$13)-X1032)*T1032/NETWORKDAYS(Lister!$D$20,Lister!$E$20,Lister!$D$7:$D$13),IF(AND(MONTH(F1032)=7,MONTH(H1032)=8),(NETWORKDAYS(Lister!$D$20,H1032,Lister!$D$7:$D$13)-X1032)*T1032/NETWORKDAYS(Lister!$D$20,Lister!$E$20,Lister!$D$7:$D$13),IF(AND(MONTH(F1032)=7,MONTH(H1032)=7),0)))),0),"")</f>
        <v/>
      </c>
      <c r="AC1032" s="15" t="str">
        <f>IF(Ansøgning!U1037="","",Ansøgning!U1037)</f>
        <v/>
      </c>
      <c r="AD1032" s="31" t="str">
        <f t="shared" si="108"/>
        <v/>
      </c>
      <c r="AE1032" s="31" t="str">
        <f t="shared" si="109"/>
        <v/>
      </c>
      <c r="AF1032" s="51" t="str">
        <f t="shared" si="110"/>
        <v/>
      </c>
      <c r="AG1032" s="15" t="str">
        <f t="shared" si="111"/>
        <v/>
      </c>
    </row>
    <row r="1033" spans="1:33" x14ac:dyDescent="0.25">
      <c r="A1033" s="13" t="str">
        <f>IF(Ansøgning!A1038="","",Ansøgning!A1038)</f>
        <v/>
      </c>
      <c r="B1033" s="13" t="str">
        <f>IF(Ansøgning!B1038="","",Ansøgning!B1038)</f>
        <v/>
      </c>
      <c r="C1033" s="13" t="str">
        <f>IF(Ansøgning!C1038="","",Ansøgning!C1038)</f>
        <v/>
      </c>
      <c r="D1033" s="13" t="str">
        <f>IF(Ansøgning!D1038="","",Ansøgning!D1038)</f>
        <v/>
      </c>
      <c r="E1033" s="14" t="str">
        <f>IF(Ansøgning!E1038="","",Ansøgning!E1038)</f>
        <v/>
      </c>
      <c r="F1033" s="16"/>
      <c r="G1033" s="14" t="str">
        <f>IF(Ansøgning!F1038="","",Ansøgning!F1038)</f>
        <v/>
      </c>
      <c r="H1033" s="16"/>
      <c r="I1033" s="72" t="str">
        <f>IF(OR(F1033="",H1033=""),"",NETWORKDAYS(F1033,H1033,Lister!$D$7:$D$13))</f>
        <v/>
      </c>
      <c r="J1033" s="53" t="str">
        <f>IF(Ansøgning!H1038="","",Ansøgning!H1038)</f>
        <v/>
      </c>
      <c r="K1033" s="32" t="str">
        <f t="shared" si="105"/>
        <v/>
      </c>
      <c r="L1033" s="31" t="str">
        <f>IF(Ansøgning!J1038="","",Ansøgning!J1038)</f>
        <v/>
      </c>
      <c r="M1033" s="18"/>
      <c r="N1033" s="31" t="str">
        <f>IF(Ansøgning!K1038="","",Ansøgning!K1038)</f>
        <v/>
      </c>
      <c r="O1033" s="18"/>
      <c r="P1033" s="15" t="str">
        <f>IF(Ansøgning!L1038="","",Ansøgning!L1038)</f>
        <v/>
      </c>
      <c r="Q1033" s="46" t="str">
        <f t="shared" si="106"/>
        <v/>
      </c>
      <c r="R1033" s="46"/>
      <c r="S1033" s="101" t="str">
        <f>IF(Ansøgning!M1038="","",Ansøgning!M1038)</f>
        <v/>
      </c>
      <c r="T1033" s="31" t="str">
        <f t="shared" si="107"/>
        <v/>
      </c>
      <c r="U1033" s="102" t="str">
        <f>IF(Ansøgning!O1038="","",Ansøgning!O1038)</f>
        <v/>
      </c>
      <c r="V1033" s="20"/>
      <c r="W1033" s="102" t="str">
        <f>IF(Ansøgning!P1038="","",Ansøgning!P1038)</f>
        <v/>
      </c>
      <c r="X1033" s="20"/>
      <c r="Y1033" s="31" t="str">
        <f>IF(Ansøgning!Q1038="","",Ansøgning!Q1038)</f>
        <v/>
      </c>
      <c r="Z1033" s="46" t="str">
        <f>IFERROR(MAX(IF(OR(V1033="",X1033=""),"",IF(AND(AND(MONTH(F1033)&gt;=7,MONTH(F1033)&lt;8),AND(MONTH(H1033)&gt;=7,MONTH(H1033)&lt;8)),(NETWORKDAYS(F1033,H1033,Lister!$D$7:$D$13)-V1033)*T1033/NETWORKDAYS(Lister!$D$19,Lister!$E$19,Lister!$D$7:$D$13),IF(AND(AND(MONTH(F1033)&gt;=7,MONTH(F1033)&lt;8),MONTH(H1033)&gt;7),(NETWORKDAYS(F1033,Lister!$E$19,Lister!$D$7:$D$13)-V1033)*T1033/NETWORKDAYS(Lister!$D$19,Lister!$E$19,Lister!$D$7:$D$13),IF(MONTH(F1033)&gt;7,0)))),0),"")</f>
        <v/>
      </c>
      <c r="AA1033" s="31" t="str">
        <f>IF(Ansøgning!R1038="","",Ansøgning!R1038)</f>
        <v/>
      </c>
      <c r="AB1033" s="46" t="str">
        <f>IFERROR(MAX(IF(OR(V1033="",X1033=""),"",IF(AND(AND(MONTH(F1033)&gt;=8,MONTH(F1033)&lt;9),AND(MONTH(H1033)&gt;=8,MONTH(H1033)&lt;9)),(NETWORKDAYS(F1033,H1033,Lister!$D$7:$D$13)-X1033)*T1033/NETWORKDAYS(Lister!$D$20,Lister!$E$20,Lister!$D$7:$D$13),IF(AND(MONTH(F1033)=7,MONTH(H1033)=8),(NETWORKDAYS(Lister!$D$20,H1033,Lister!$D$7:$D$13)-X1033)*T1033/NETWORKDAYS(Lister!$D$20,Lister!$E$20,Lister!$D$7:$D$13),IF(AND(MONTH(F1033)=7,MONTH(H1033)=7),0)))),0),"")</f>
        <v/>
      </c>
      <c r="AC1033" s="15" t="str">
        <f>IF(Ansøgning!U1038="","",Ansøgning!U1038)</f>
        <v/>
      </c>
      <c r="AD1033" s="31" t="str">
        <f t="shared" si="108"/>
        <v/>
      </c>
      <c r="AE1033" s="31" t="str">
        <f t="shared" si="109"/>
        <v/>
      </c>
      <c r="AF1033" s="51" t="str">
        <f t="shared" si="110"/>
        <v/>
      </c>
      <c r="AG1033" s="15" t="str">
        <f t="shared" si="111"/>
        <v/>
      </c>
    </row>
    <row r="1034" spans="1:33" x14ac:dyDescent="0.25">
      <c r="A1034" s="13" t="str">
        <f>IF(Ansøgning!A1039="","",Ansøgning!A1039)</f>
        <v/>
      </c>
      <c r="B1034" s="13" t="str">
        <f>IF(Ansøgning!B1039="","",Ansøgning!B1039)</f>
        <v/>
      </c>
      <c r="C1034" s="13" t="str">
        <f>IF(Ansøgning!C1039="","",Ansøgning!C1039)</f>
        <v/>
      </c>
      <c r="D1034" s="13" t="str">
        <f>IF(Ansøgning!D1039="","",Ansøgning!D1039)</f>
        <v/>
      </c>
      <c r="E1034" s="14" t="str">
        <f>IF(Ansøgning!E1039="","",Ansøgning!E1039)</f>
        <v/>
      </c>
      <c r="F1034" s="16"/>
      <c r="G1034" s="14" t="str">
        <f>IF(Ansøgning!F1039="","",Ansøgning!F1039)</f>
        <v/>
      </c>
      <c r="H1034" s="16"/>
      <c r="I1034" s="72" t="str">
        <f>IF(OR(F1034="",H1034=""),"",NETWORKDAYS(F1034,H1034,Lister!$D$7:$D$13))</f>
        <v/>
      </c>
      <c r="J1034" s="53" t="str">
        <f>IF(Ansøgning!H1039="","",Ansøgning!H1039)</f>
        <v/>
      </c>
      <c r="K1034" s="32" t="str">
        <f t="shared" si="105"/>
        <v/>
      </c>
      <c r="L1034" s="31" t="str">
        <f>IF(Ansøgning!J1039="","",Ansøgning!J1039)</f>
        <v/>
      </c>
      <c r="M1034" s="18"/>
      <c r="N1034" s="31" t="str">
        <f>IF(Ansøgning!K1039="","",Ansøgning!K1039)</f>
        <v/>
      </c>
      <c r="O1034" s="18"/>
      <c r="P1034" s="15" t="str">
        <f>IF(Ansøgning!L1039="","",Ansøgning!L1039)</f>
        <v/>
      </c>
      <c r="Q1034" s="46" t="str">
        <f t="shared" si="106"/>
        <v/>
      </c>
      <c r="R1034" s="46"/>
      <c r="S1034" s="101" t="str">
        <f>IF(Ansøgning!M1039="","",Ansøgning!M1039)</f>
        <v/>
      </c>
      <c r="T1034" s="31" t="str">
        <f t="shared" si="107"/>
        <v/>
      </c>
      <c r="U1034" s="102" t="str">
        <f>IF(Ansøgning!O1039="","",Ansøgning!O1039)</f>
        <v/>
      </c>
      <c r="V1034" s="20"/>
      <c r="W1034" s="102" t="str">
        <f>IF(Ansøgning!P1039="","",Ansøgning!P1039)</f>
        <v/>
      </c>
      <c r="X1034" s="20"/>
      <c r="Y1034" s="31" t="str">
        <f>IF(Ansøgning!Q1039="","",Ansøgning!Q1039)</f>
        <v/>
      </c>
      <c r="Z1034" s="46" t="str">
        <f>IFERROR(MAX(IF(OR(V1034="",X1034=""),"",IF(AND(AND(MONTH(F1034)&gt;=7,MONTH(F1034)&lt;8),AND(MONTH(H1034)&gt;=7,MONTH(H1034)&lt;8)),(NETWORKDAYS(F1034,H1034,Lister!$D$7:$D$13)-V1034)*T1034/NETWORKDAYS(Lister!$D$19,Lister!$E$19,Lister!$D$7:$D$13),IF(AND(AND(MONTH(F1034)&gt;=7,MONTH(F1034)&lt;8),MONTH(H1034)&gt;7),(NETWORKDAYS(F1034,Lister!$E$19,Lister!$D$7:$D$13)-V1034)*T1034/NETWORKDAYS(Lister!$D$19,Lister!$E$19,Lister!$D$7:$D$13),IF(MONTH(F1034)&gt;7,0)))),0),"")</f>
        <v/>
      </c>
      <c r="AA1034" s="31" t="str">
        <f>IF(Ansøgning!R1039="","",Ansøgning!R1039)</f>
        <v/>
      </c>
      <c r="AB1034" s="46" t="str">
        <f>IFERROR(MAX(IF(OR(V1034="",X1034=""),"",IF(AND(AND(MONTH(F1034)&gt;=8,MONTH(F1034)&lt;9),AND(MONTH(H1034)&gt;=8,MONTH(H1034)&lt;9)),(NETWORKDAYS(F1034,H1034,Lister!$D$7:$D$13)-X1034)*T1034/NETWORKDAYS(Lister!$D$20,Lister!$E$20,Lister!$D$7:$D$13),IF(AND(MONTH(F1034)=7,MONTH(H1034)=8),(NETWORKDAYS(Lister!$D$20,H1034,Lister!$D$7:$D$13)-X1034)*T1034/NETWORKDAYS(Lister!$D$20,Lister!$E$20,Lister!$D$7:$D$13),IF(AND(MONTH(F1034)=7,MONTH(H1034)=7),0)))),0),"")</f>
        <v/>
      </c>
      <c r="AC1034" s="15" t="str">
        <f>IF(Ansøgning!U1039="","",Ansøgning!U1039)</f>
        <v/>
      </c>
      <c r="AD1034" s="31" t="str">
        <f t="shared" si="108"/>
        <v/>
      </c>
      <c r="AE1034" s="31" t="str">
        <f t="shared" si="109"/>
        <v/>
      </c>
      <c r="AF1034" s="51" t="str">
        <f t="shared" si="110"/>
        <v/>
      </c>
      <c r="AG1034" s="15" t="str">
        <f t="shared" si="111"/>
        <v/>
      </c>
    </row>
    <row r="1035" spans="1:33" x14ac:dyDescent="0.25">
      <c r="A1035" s="13" t="str">
        <f>IF(Ansøgning!A1040="","",Ansøgning!A1040)</f>
        <v/>
      </c>
      <c r="B1035" s="13" t="str">
        <f>IF(Ansøgning!B1040="","",Ansøgning!B1040)</f>
        <v/>
      </c>
      <c r="C1035" s="13" t="str">
        <f>IF(Ansøgning!C1040="","",Ansøgning!C1040)</f>
        <v/>
      </c>
      <c r="D1035" s="13" t="str">
        <f>IF(Ansøgning!D1040="","",Ansøgning!D1040)</f>
        <v/>
      </c>
      <c r="E1035" s="14" t="str">
        <f>IF(Ansøgning!E1040="","",Ansøgning!E1040)</f>
        <v/>
      </c>
      <c r="F1035" s="16"/>
      <c r="G1035" s="14" t="str">
        <f>IF(Ansøgning!F1040="","",Ansøgning!F1040)</f>
        <v/>
      </c>
      <c r="H1035" s="16"/>
      <c r="I1035" s="72" t="str">
        <f>IF(OR(F1035="",H1035=""),"",NETWORKDAYS(F1035,H1035,Lister!$D$7:$D$13))</f>
        <v/>
      </c>
      <c r="J1035" s="53" t="str">
        <f>IF(Ansøgning!H1040="","",Ansøgning!H1040)</f>
        <v/>
      </c>
      <c r="K1035" s="32" t="str">
        <f t="shared" si="105"/>
        <v/>
      </c>
      <c r="L1035" s="31" t="str">
        <f>IF(Ansøgning!J1040="","",Ansøgning!J1040)</f>
        <v/>
      </c>
      <c r="M1035" s="18"/>
      <c r="N1035" s="31" t="str">
        <f>IF(Ansøgning!K1040="","",Ansøgning!K1040)</f>
        <v/>
      </c>
      <c r="O1035" s="18"/>
      <c r="P1035" s="15" t="str">
        <f>IF(Ansøgning!L1040="","",Ansøgning!L1040)</f>
        <v/>
      </c>
      <c r="Q1035" s="46" t="str">
        <f t="shared" si="106"/>
        <v/>
      </c>
      <c r="R1035" s="46"/>
      <c r="S1035" s="101" t="str">
        <f>IF(Ansøgning!M1040="","",Ansøgning!M1040)</f>
        <v/>
      </c>
      <c r="T1035" s="31" t="str">
        <f t="shared" si="107"/>
        <v/>
      </c>
      <c r="U1035" s="102" t="str">
        <f>IF(Ansøgning!O1040="","",Ansøgning!O1040)</f>
        <v/>
      </c>
      <c r="V1035" s="20"/>
      <c r="W1035" s="102" t="str">
        <f>IF(Ansøgning!P1040="","",Ansøgning!P1040)</f>
        <v/>
      </c>
      <c r="X1035" s="20"/>
      <c r="Y1035" s="31" t="str">
        <f>IF(Ansøgning!Q1040="","",Ansøgning!Q1040)</f>
        <v/>
      </c>
      <c r="Z1035" s="46" t="str">
        <f>IFERROR(MAX(IF(OR(V1035="",X1035=""),"",IF(AND(AND(MONTH(F1035)&gt;=7,MONTH(F1035)&lt;8),AND(MONTH(H1035)&gt;=7,MONTH(H1035)&lt;8)),(NETWORKDAYS(F1035,H1035,Lister!$D$7:$D$13)-V1035)*T1035/NETWORKDAYS(Lister!$D$19,Lister!$E$19,Lister!$D$7:$D$13),IF(AND(AND(MONTH(F1035)&gt;=7,MONTH(F1035)&lt;8),MONTH(H1035)&gt;7),(NETWORKDAYS(F1035,Lister!$E$19,Lister!$D$7:$D$13)-V1035)*T1035/NETWORKDAYS(Lister!$D$19,Lister!$E$19,Lister!$D$7:$D$13),IF(MONTH(F1035)&gt;7,0)))),0),"")</f>
        <v/>
      </c>
      <c r="AA1035" s="31" t="str">
        <f>IF(Ansøgning!R1040="","",Ansøgning!R1040)</f>
        <v/>
      </c>
      <c r="AB1035" s="46" t="str">
        <f>IFERROR(MAX(IF(OR(V1035="",X1035=""),"",IF(AND(AND(MONTH(F1035)&gt;=8,MONTH(F1035)&lt;9),AND(MONTH(H1035)&gt;=8,MONTH(H1035)&lt;9)),(NETWORKDAYS(F1035,H1035,Lister!$D$7:$D$13)-X1035)*T1035/NETWORKDAYS(Lister!$D$20,Lister!$E$20,Lister!$D$7:$D$13),IF(AND(MONTH(F1035)=7,MONTH(H1035)=8),(NETWORKDAYS(Lister!$D$20,H1035,Lister!$D$7:$D$13)-X1035)*T1035/NETWORKDAYS(Lister!$D$20,Lister!$E$20,Lister!$D$7:$D$13),IF(AND(MONTH(F1035)=7,MONTH(H1035)=7),0)))),0),"")</f>
        <v/>
      </c>
      <c r="AC1035" s="15" t="str">
        <f>IF(Ansøgning!U1040="","",Ansøgning!U1040)</f>
        <v/>
      </c>
      <c r="AD1035" s="31" t="str">
        <f t="shared" si="108"/>
        <v/>
      </c>
      <c r="AE1035" s="31" t="str">
        <f t="shared" si="109"/>
        <v/>
      </c>
      <c r="AF1035" s="51" t="str">
        <f t="shared" si="110"/>
        <v/>
      </c>
      <c r="AG1035" s="15" t="str">
        <f t="shared" si="111"/>
        <v/>
      </c>
    </row>
    <row r="1036" spans="1:33" x14ac:dyDescent="0.25">
      <c r="A1036" s="13" t="str">
        <f>IF(Ansøgning!A1041="","",Ansøgning!A1041)</f>
        <v/>
      </c>
      <c r="B1036" s="13" t="str">
        <f>IF(Ansøgning!B1041="","",Ansøgning!B1041)</f>
        <v/>
      </c>
      <c r="C1036" s="13" t="str">
        <f>IF(Ansøgning!C1041="","",Ansøgning!C1041)</f>
        <v/>
      </c>
      <c r="D1036" s="13" t="str">
        <f>IF(Ansøgning!D1041="","",Ansøgning!D1041)</f>
        <v/>
      </c>
      <c r="E1036" s="14" t="str">
        <f>IF(Ansøgning!E1041="","",Ansøgning!E1041)</f>
        <v/>
      </c>
      <c r="F1036" s="16"/>
      <c r="G1036" s="14" t="str">
        <f>IF(Ansøgning!F1041="","",Ansøgning!F1041)</f>
        <v/>
      </c>
      <c r="H1036" s="16"/>
      <c r="I1036" s="72" t="str">
        <f>IF(OR(F1036="",H1036=""),"",NETWORKDAYS(F1036,H1036,Lister!$D$7:$D$13))</f>
        <v/>
      </c>
      <c r="J1036" s="53" t="str">
        <f>IF(Ansøgning!H1041="","",Ansøgning!H1041)</f>
        <v/>
      </c>
      <c r="K1036" s="32" t="str">
        <f t="shared" si="105"/>
        <v/>
      </c>
      <c r="L1036" s="31" t="str">
        <f>IF(Ansøgning!J1041="","",Ansøgning!J1041)</f>
        <v/>
      </c>
      <c r="M1036" s="18"/>
      <c r="N1036" s="31" t="str">
        <f>IF(Ansøgning!K1041="","",Ansøgning!K1041)</f>
        <v/>
      </c>
      <c r="O1036" s="18"/>
      <c r="P1036" s="15" t="str">
        <f>IF(Ansøgning!L1041="","",Ansøgning!L1041)</f>
        <v/>
      </c>
      <c r="Q1036" s="46" t="str">
        <f t="shared" si="106"/>
        <v/>
      </c>
      <c r="R1036" s="46"/>
      <c r="S1036" s="101" t="str">
        <f>IF(Ansøgning!M1041="","",Ansøgning!M1041)</f>
        <v/>
      </c>
      <c r="T1036" s="31" t="str">
        <f t="shared" si="107"/>
        <v/>
      </c>
      <c r="U1036" s="102" t="str">
        <f>IF(Ansøgning!O1041="","",Ansøgning!O1041)</f>
        <v/>
      </c>
      <c r="V1036" s="20"/>
      <c r="W1036" s="102" t="str">
        <f>IF(Ansøgning!P1041="","",Ansøgning!P1041)</f>
        <v/>
      </c>
      <c r="X1036" s="20"/>
      <c r="Y1036" s="31" t="str">
        <f>IF(Ansøgning!Q1041="","",Ansøgning!Q1041)</f>
        <v/>
      </c>
      <c r="Z1036" s="46" t="str">
        <f>IFERROR(MAX(IF(OR(V1036="",X1036=""),"",IF(AND(AND(MONTH(F1036)&gt;=7,MONTH(F1036)&lt;8),AND(MONTH(H1036)&gt;=7,MONTH(H1036)&lt;8)),(NETWORKDAYS(F1036,H1036,Lister!$D$7:$D$13)-V1036)*T1036/NETWORKDAYS(Lister!$D$19,Lister!$E$19,Lister!$D$7:$D$13),IF(AND(AND(MONTH(F1036)&gt;=7,MONTH(F1036)&lt;8),MONTH(H1036)&gt;7),(NETWORKDAYS(F1036,Lister!$E$19,Lister!$D$7:$D$13)-V1036)*T1036/NETWORKDAYS(Lister!$D$19,Lister!$E$19,Lister!$D$7:$D$13),IF(MONTH(F1036)&gt;7,0)))),0),"")</f>
        <v/>
      </c>
      <c r="AA1036" s="31" t="str">
        <f>IF(Ansøgning!R1041="","",Ansøgning!R1041)</f>
        <v/>
      </c>
      <c r="AB1036" s="46" t="str">
        <f>IFERROR(MAX(IF(OR(V1036="",X1036=""),"",IF(AND(AND(MONTH(F1036)&gt;=8,MONTH(F1036)&lt;9),AND(MONTH(H1036)&gt;=8,MONTH(H1036)&lt;9)),(NETWORKDAYS(F1036,H1036,Lister!$D$7:$D$13)-X1036)*T1036/NETWORKDAYS(Lister!$D$20,Lister!$E$20,Lister!$D$7:$D$13),IF(AND(MONTH(F1036)=7,MONTH(H1036)=8),(NETWORKDAYS(Lister!$D$20,H1036,Lister!$D$7:$D$13)-X1036)*T1036/NETWORKDAYS(Lister!$D$20,Lister!$E$20,Lister!$D$7:$D$13),IF(AND(MONTH(F1036)=7,MONTH(H1036)=7),0)))),0),"")</f>
        <v/>
      </c>
      <c r="AC1036" s="15" t="str">
        <f>IF(Ansøgning!U1041="","",Ansøgning!U1041)</f>
        <v/>
      </c>
      <c r="AD1036" s="31" t="str">
        <f t="shared" si="108"/>
        <v/>
      </c>
      <c r="AE1036" s="31" t="str">
        <f t="shared" si="109"/>
        <v/>
      </c>
      <c r="AF1036" s="51" t="str">
        <f t="shared" si="110"/>
        <v/>
      </c>
      <c r="AG1036" s="15" t="str">
        <f t="shared" si="111"/>
        <v/>
      </c>
    </row>
    <row r="1037" spans="1:33" x14ac:dyDescent="0.25">
      <c r="A1037" s="13" t="str">
        <f>IF(Ansøgning!A1042="","",Ansøgning!A1042)</f>
        <v/>
      </c>
      <c r="B1037" s="13" t="str">
        <f>IF(Ansøgning!B1042="","",Ansøgning!B1042)</f>
        <v/>
      </c>
      <c r="C1037" s="13" t="str">
        <f>IF(Ansøgning!C1042="","",Ansøgning!C1042)</f>
        <v/>
      </c>
      <c r="D1037" s="13" t="str">
        <f>IF(Ansøgning!D1042="","",Ansøgning!D1042)</f>
        <v/>
      </c>
      <c r="E1037" s="14" t="str">
        <f>IF(Ansøgning!E1042="","",Ansøgning!E1042)</f>
        <v/>
      </c>
      <c r="F1037" s="16"/>
      <c r="G1037" s="14" t="str">
        <f>IF(Ansøgning!F1042="","",Ansøgning!F1042)</f>
        <v/>
      </c>
      <c r="H1037" s="16"/>
      <c r="I1037" s="72" t="str">
        <f>IF(OR(F1037="",H1037=""),"",NETWORKDAYS(F1037,H1037,Lister!$D$7:$D$13))</f>
        <v/>
      </c>
      <c r="J1037" s="53" t="str">
        <f>IF(Ansøgning!H1042="","",Ansøgning!H1042)</f>
        <v/>
      </c>
      <c r="K1037" s="32" t="str">
        <f t="shared" si="105"/>
        <v/>
      </c>
      <c r="L1037" s="31" t="str">
        <f>IF(Ansøgning!J1042="","",Ansøgning!J1042)</f>
        <v/>
      </c>
      <c r="M1037" s="18"/>
      <c r="N1037" s="31" t="str">
        <f>IF(Ansøgning!K1042="","",Ansøgning!K1042)</f>
        <v/>
      </c>
      <c r="O1037" s="18"/>
      <c r="P1037" s="15" t="str">
        <f>IF(Ansøgning!L1042="","",Ansøgning!L1042)</f>
        <v/>
      </c>
      <c r="Q1037" s="46" t="str">
        <f t="shared" si="106"/>
        <v/>
      </c>
      <c r="R1037" s="46"/>
      <c r="S1037" s="101" t="str">
        <f>IF(Ansøgning!M1042="","",Ansøgning!M1042)</f>
        <v/>
      </c>
      <c r="T1037" s="31" t="str">
        <f t="shared" si="107"/>
        <v/>
      </c>
      <c r="U1037" s="102" t="str">
        <f>IF(Ansøgning!O1042="","",Ansøgning!O1042)</f>
        <v/>
      </c>
      <c r="V1037" s="20"/>
      <c r="W1037" s="102" t="str">
        <f>IF(Ansøgning!P1042="","",Ansøgning!P1042)</f>
        <v/>
      </c>
      <c r="X1037" s="20"/>
      <c r="Y1037" s="31" t="str">
        <f>IF(Ansøgning!Q1042="","",Ansøgning!Q1042)</f>
        <v/>
      </c>
      <c r="Z1037" s="46" t="str">
        <f>IFERROR(MAX(IF(OR(V1037="",X1037=""),"",IF(AND(AND(MONTH(F1037)&gt;=7,MONTH(F1037)&lt;8),AND(MONTH(H1037)&gt;=7,MONTH(H1037)&lt;8)),(NETWORKDAYS(F1037,H1037,Lister!$D$7:$D$13)-V1037)*T1037/NETWORKDAYS(Lister!$D$19,Lister!$E$19,Lister!$D$7:$D$13),IF(AND(AND(MONTH(F1037)&gt;=7,MONTH(F1037)&lt;8),MONTH(H1037)&gt;7),(NETWORKDAYS(F1037,Lister!$E$19,Lister!$D$7:$D$13)-V1037)*T1037/NETWORKDAYS(Lister!$D$19,Lister!$E$19,Lister!$D$7:$D$13),IF(MONTH(F1037)&gt;7,0)))),0),"")</f>
        <v/>
      </c>
      <c r="AA1037" s="31" t="str">
        <f>IF(Ansøgning!R1042="","",Ansøgning!R1042)</f>
        <v/>
      </c>
      <c r="AB1037" s="46" t="str">
        <f>IFERROR(MAX(IF(OR(V1037="",X1037=""),"",IF(AND(AND(MONTH(F1037)&gt;=8,MONTH(F1037)&lt;9),AND(MONTH(H1037)&gt;=8,MONTH(H1037)&lt;9)),(NETWORKDAYS(F1037,H1037,Lister!$D$7:$D$13)-X1037)*T1037/NETWORKDAYS(Lister!$D$20,Lister!$E$20,Lister!$D$7:$D$13),IF(AND(MONTH(F1037)=7,MONTH(H1037)=8),(NETWORKDAYS(Lister!$D$20,H1037,Lister!$D$7:$D$13)-X1037)*T1037/NETWORKDAYS(Lister!$D$20,Lister!$E$20,Lister!$D$7:$D$13),IF(AND(MONTH(F1037)=7,MONTH(H1037)=7),0)))),0),"")</f>
        <v/>
      </c>
      <c r="AC1037" s="15" t="str">
        <f>IF(Ansøgning!U1042="","",Ansøgning!U1042)</f>
        <v/>
      </c>
      <c r="AD1037" s="31" t="str">
        <f t="shared" si="108"/>
        <v/>
      </c>
      <c r="AE1037" s="31" t="str">
        <f t="shared" si="109"/>
        <v/>
      </c>
      <c r="AF1037" s="51" t="str">
        <f t="shared" si="110"/>
        <v/>
      </c>
      <c r="AG1037" s="15" t="str">
        <f t="shared" si="111"/>
        <v/>
      </c>
    </row>
    <row r="1038" spans="1:33" x14ac:dyDescent="0.25">
      <c r="A1038" s="13" t="str">
        <f>IF(Ansøgning!A1043="","",Ansøgning!A1043)</f>
        <v/>
      </c>
      <c r="B1038" s="13" t="str">
        <f>IF(Ansøgning!B1043="","",Ansøgning!B1043)</f>
        <v/>
      </c>
      <c r="C1038" s="13" t="str">
        <f>IF(Ansøgning!C1043="","",Ansøgning!C1043)</f>
        <v/>
      </c>
      <c r="D1038" s="13" t="str">
        <f>IF(Ansøgning!D1043="","",Ansøgning!D1043)</f>
        <v/>
      </c>
      <c r="E1038" s="14" t="str">
        <f>IF(Ansøgning!E1043="","",Ansøgning!E1043)</f>
        <v/>
      </c>
      <c r="F1038" s="16"/>
      <c r="G1038" s="14" t="str">
        <f>IF(Ansøgning!F1043="","",Ansøgning!F1043)</f>
        <v/>
      </c>
      <c r="H1038" s="16"/>
      <c r="I1038" s="72" t="str">
        <f>IF(OR(F1038="",H1038=""),"",NETWORKDAYS(F1038,H1038,Lister!$D$7:$D$13))</f>
        <v/>
      </c>
      <c r="J1038" s="53" t="str">
        <f>IF(Ansøgning!H1043="","",Ansøgning!H1043)</f>
        <v/>
      </c>
      <c r="K1038" s="32" t="str">
        <f t="shared" si="105"/>
        <v/>
      </c>
      <c r="L1038" s="31" t="str">
        <f>IF(Ansøgning!J1043="","",Ansøgning!J1043)</f>
        <v/>
      </c>
      <c r="M1038" s="18"/>
      <c r="N1038" s="31" t="str">
        <f>IF(Ansøgning!K1043="","",Ansøgning!K1043)</f>
        <v/>
      </c>
      <c r="O1038" s="18"/>
      <c r="P1038" s="15" t="str">
        <f>IF(Ansøgning!L1043="","",Ansøgning!L1043)</f>
        <v/>
      </c>
      <c r="Q1038" s="46" t="str">
        <f t="shared" si="106"/>
        <v/>
      </c>
      <c r="R1038" s="46"/>
      <c r="S1038" s="101" t="str">
        <f>IF(Ansøgning!M1043="","",Ansøgning!M1043)</f>
        <v/>
      </c>
      <c r="T1038" s="31" t="str">
        <f t="shared" si="107"/>
        <v/>
      </c>
      <c r="U1038" s="102" t="str">
        <f>IF(Ansøgning!O1043="","",Ansøgning!O1043)</f>
        <v/>
      </c>
      <c r="V1038" s="20"/>
      <c r="W1038" s="102" t="str">
        <f>IF(Ansøgning!P1043="","",Ansøgning!P1043)</f>
        <v/>
      </c>
      <c r="X1038" s="20"/>
      <c r="Y1038" s="31" t="str">
        <f>IF(Ansøgning!Q1043="","",Ansøgning!Q1043)</f>
        <v/>
      </c>
      <c r="Z1038" s="46" t="str">
        <f>IFERROR(MAX(IF(OR(V1038="",X1038=""),"",IF(AND(AND(MONTH(F1038)&gt;=7,MONTH(F1038)&lt;8),AND(MONTH(H1038)&gt;=7,MONTH(H1038)&lt;8)),(NETWORKDAYS(F1038,H1038,Lister!$D$7:$D$13)-V1038)*T1038/NETWORKDAYS(Lister!$D$19,Lister!$E$19,Lister!$D$7:$D$13),IF(AND(AND(MONTH(F1038)&gt;=7,MONTH(F1038)&lt;8),MONTH(H1038)&gt;7),(NETWORKDAYS(F1038,Lister!$E$19,Lister!$D$7:$D$13)-V1038)*T1038/NETWORKDAYS(Lister!$D$19,Lister!$E$19,Lister!$D$7:$D$13),IF(MONTH(F1038)&gt;7,0)))),0),"")</f>
        <v/>
      </c>
      <c r="AA1038" s="31" t="str">
        <f>IF(Ansøgning!R1043="","",Ansøgning!R1043)</f>
        <v/>
      </c>
      <c r="AB1038" s="46" t="str">
        <f>IFERROR(MAX(IF(OR(V1038="",X1038=""),"",IF(AND(AND(MONTH(F1038)&gt;=8,MONTH(F1038)&lt;9),AND(MONTH(H1038)&gt;=8,MONTH(H1038)&lt;9)),(NETWORKDAYS(F1038,H1038,Lister!$D$7:$D$13)-X1038)*T1038/NETWORKDAYS(Lister!$D$20,Lister!$E$20,Lister!$D$7:$D$13),IF(AND(MONTH(F1038)=7,MONTH(H1038)=8),(NETWORKDAYS(Lister!$D$20,H1038,Lister!$D$7:$D$13)-X1038)*T1038/NETWORKDAYS(Lister!$D$20,Lister!$E$20,Lister!$D$7:$D$13),IF(AND(MONTH(F1038)=7,MONTH(H1038)=7),0)))),0),"")</f>
        <v/>
      </c>
      <c r="AC1038" s="15" t="str">
        <f>IF(Ansøgning!U1043="","",Ansøgning!U1043)</f>
        <v/>
      </c>
      <c r="AD1038" s="31" t="str">
        <f t="shared" si="108"/>
        <v/>
      </c>
      <c r="AE1038" s="31" t="str">
        <f t="shared" si="109"/>
        <v/>
      </c>
      <c r="AF1038" s="51" t="str">
        <f t="shared" si="110"/>
        <v/>
      </c>
      <c r="AG1038" s="15" t="str">
        <f t="shared" si="111"/>
        <v/>
      </c>
    </row>
    <row r="1039" spans="1:33" x14ac:dyDescent="0.25">
      <c r="A1039" s="13" t="str">
        <f>IF(Ansøgning!A1044="","",Ansøgning!A1044)</f>
        <v/>
      </c>
      <c r="B1039" s="13" t="str">
        <f>IF(Ansøgning!B1044="","",Ansøgning!B1044)</f>
        <v/>
      </c>
      <c r="C1039" s="13" t="str">
        <f>IF(Ansøgning!C1044="","",Ansøgning!C1044)</f>
        <v/>
      </c>
      <c r="D1039" s="13" t="str">
        <f>IF(Ansøgning!D1044="","",Ansøgning!D1044)</f>
        <v/>
      </c>
      <c r="E1039" s="14" t="str">
        <f>IF(Ansøgning!E1044="","",Ansøgning!E1044)</f>
        <v/>
      </c>
      <c r="F1039" s="16"/>
      <c r="G1039" s="14" t="str">
        <f>IF(Ansøgning!F1044="","",Ansøgning!F1044)</f>
        <v/>
      </c>
      <c r="H1039" s="16"/>
      <c r="I1039" s="72" t="str">
        <f>IF(OR(F1039="",H1039=""),"",NETWORKDAYS(F1039,H1039,Lister!$D$7:$D$13))</f>
        <v/>
      </c>
      <c r="J1039" s="53" t="str">
        <f>IF(Ansøgning!H1044="","",Ansøgning!H1044)</f>
        <v/>
      </c>
      <c r="K1039" s="32" t="str">
        <f t="shared" si="105"/>
        <v/>
      </c>
      <c r="L1039" s="31" t="str">
        <f>IF(Ansøgning!J1044="","",Ansøgning!J1044)</f>
        <v/>
      </c>
      <c r="M1039" s="18"/>
      <c r="N1039" s="31" t="str">
        <f>IF(Ansøgning!K1044="","",Ansøgning!K1044)</f>
        <v/>
      </c>
      <c r="O1039" s="18"/>
      <c r="P1039" s="15" t="str">
        <f>IF(Ansøgning!L1044="","",Ansøgning!L1044)</f>
        <v/>
      </c>
      <c r="Q1039" s="46" t="str">
        <f t="shared" si="106"/>
        <v/>
      </c>
      <c r="R1039" s="46"/>
      <c r="S1039" s="101" t="str">
        <f>IF(Ansøgning!M1044="","",Ansøgning!M1044)</f>
        <v/>
      </c>
      <c r="T1039" s="31" t="str">
        <f t="shared" si="107"/>
        <v/>
      </c>
      <c r="U1039" s="102" t="str">
        <f>IF(Ansøgning!O1044="","",Ansøgning!O1044)</f>
        <v/>
      </c>
      <c r="V1039" s="20"/>
      <c r="W1039" s="102" t="str">
        <f>IF(Ansøgning!P1044="","",Ansøgning!P1044)</f>
        <v/>
      </c>
      <c r="X1039" s="20"/>
      <c r="Y1039" s="31" t="str">
        <f>IF(Ansøgning!Q1044="","",Ansøgning!Q1044)</f>
        <v/>
      </c>
      <c r="Z1039" s="46" t="str">
        <f>IFERROR(MAX(IF(OR(V1039="",X1039=""),"",IF(AND(AND(MONTH(F1039)&gt;=7,MONTH(F1039)&lt;8),AND(MONTH(H1039)&gt;=7,MONTH(H1039)&lt;8)),(NETWORKDAYS(F1039,H1039,Lister!$D$7:$D$13)-V1039)*T1039/NETWORKDAYS(Lister!$D$19,Lister!$E$19,Lister!$D$7:$D$13),IF(AND(AND(MONTH(F1039)&gt;=7,MONTH(F1039)&lt;8),MONTH(H1039)&gt;7),(NETWORKDAYS(F1039,Lister!$E$19,Lister!$D$7:$D$13)-V1039)*T1039/NETWORKDAYS(Lister!$D$19,Lister!$E$19,Lister!$D$7:$D$13),IF(MONTH(F1039)&gt;7,0)))),0),"")</f>
        <v/>
      </c>
      <c r="AA1039" s="31" t="str">
        <f>IF(Ansøgning!R1044="","",Ansøgning!R1044)</f>
        <v/>
      </c>
      <c r="AB1039" s="46" t="str">
        <f>IFERROR(MAX(IF(OR(V1039="",X1039=""),"",IF(AND(AND(MONTH(F1039)&gt;=8,MONTH(F1039)&lt;9),AND(MONTH(H1039)&gt;=8,MONTH(H1039)&lt;9)),(NETWORKDAYS(F1039,H1039,Lister!$D$7:$D$13)-X1039)*T1039/NETWORKDAYS(Lister!$D$20,Lister!$E$20,Lister!$D$7:$D$13),IF(AND(MONTH(F1039)=7,MONTH(H1039)=8),(NETWORKDAYS(Lister!$D$20,H1039,Lister!$D$7:$D$13)-X1039)*T1039/NETWORKDAYS(Lister!$D$20,Lister!$E$20,Lister!$D$7:$D$13),IF(AND(MONTH(F1039)=7,MONTH(H1039)=7),0)))),0),"")</f>
        <v/>
      </c>
      <c r="AC1039" s="15" t="str">
        <f>IF(Ansøgning!U1044="","",Ansøgning!U1044)</f>
        <v/>
      </c>
      <c r="AD1039" s="31" t="str">
        <f t="shared" si="108"/>
        <v/>
      </c>
      <c r="AE1039" s="31" t="str">
        <f t="shared" si="109"/>
        <v/>
      </c>
      <c r="AF1039" s="51" t="str">
        <f t="shared" si="110"/>
        <v/>
      </c>
      <c r="AG1039" s="15" t="str">
        <f t="shared" si="111"/>
        <v/>
      </c>
    </row>
    <row r="1040" spans="1:33" x14ac:dyDescent="0.25">
      <c r="A1040" s="13" t="str">
        <f>IF(Ansøgning!A1045="","",Ansøgning!A1045)</f>
        <v/>
      </c>
      <c r="B1040" s="13" t="str">
        <f>IF(Ansøgning!B1045="","",Ansøgning!B1045)</f>
        <v/>
      </c>
      <c r="C1040" s="13" t="str">
        <f>IF(Ansøgning!C1045="","",Ansøgning!C1045)</f>
        <v/>
      </c>
      <c r="D1040" s="13" t="str">
        <f>IF(Ansøgning!D1045="","",Ansøgning!D1045)</f>
        <v/>
      </c>
      <c r="E1040" s="14" t="str">
        <f>IF(Ansøgning!E1045="","",Ansøgning!E1045)</f>
        <v/>
      </c>
      <c r="F1040" s="16"/>
      <c r="G1040" s="14" t="str">
        <f>IF(Ansøgning!F1045="","",Ansøgning!F1045)</f>
        <v/>
      </c>
      <c r="H1040" s="16"/>
      <c r="I1040" s="72" t="str">
        <f>IF(OR(F1040="",H1040=""),"",NETWORKDAYS(F1040,H1040,Lister!$D$7:$D$13))</f>
        <v/>
      </c>
      <c r="J1040" s="53" t="str">
        <f>IF(Ansøgning!H1045="","",Ansøgning!H1045)</f>
        <v/>
      </c>
      <c r="K1040" s="32" t="str">
        <f t="shared" ref="K1040:K1103" si="112">IF(J1040="","",IF(J1040="Funktionær",0.75,IF(J1040="Ikke-funktionær",0.9,IF(J1040="Elev/lærling",0.9))))</f>
        <v/>
      </c>
      <c r="L1040" s="31" t="str">
        <f>IF(Ansøgning!J1045="","",Ansøgning!J1045)</f>
        <v/>
      </c>
      <c r="M1040" s="18"/>
      <c r="N1040" s="31" t="str">
        <f>IF(Ansøgning!K1045="","",Ansøgning!K1045)</f>
        <v/>
      </c>
      <c r="O1040" s="18"/>
      <c r="P1040" s="15" t="str">
        <f>IF(Ansøgning!L1045="","",Ansøgning!L1045)</f>
        <v/>
      </c>
      <c r="Q1040" s="46" t="str">
        <f t="shared" ref="Q1040:Q1103" si="113">IFERROR(MAX(IF(M1040="","",IF(ISNUMBER(R1040),IF(OR(R1040&gt;M1040*1.1,R1040&lt;M1040*0.9),R1040,M1040),M1040)-O1040),0),"")</f>
        <v/>
      </c>
      <c r="R1040" s="46"/>
      <c r="S1040" s="101" t="str">
        <f>IF(Ansøgning!M1045="","",Ansøgning!M1045)</f>
        <v/>
      </c>
      <c r="T1040" s="31" t="str">
        <f t="shared" ref="T1040:T1103" si="114">IF(B1040="","",IF(Q1040*K1040&gt;30000*IF(S1040&gt;37,37,S1040)/37,30000*IF(S1040&gt;37,37,S1040)/37,Q1040*K1040))</f>
        <v/>
      </c>
      <c r="U1040" s="102" t="str">
        <f>IF(Ansøgning!O1045="","",Ansøgning!O1045)</f>
        <v/>
      </c>
      <c r="V1040" s="20"/>
      <c r="W1040" s="102" t="str">
        <f>IF(Ansøgning!P1045="","",Ansøgning!P1045)</f>
        <v/>
      </c>
      <c r="X1040" s="20"/>
      <c r="Y1040" s="31" t="str">
        <f>IF(Ansøgning!Q1045="","",Ansøgning!Q1045)</f>
        <v/>
      </c>
      <c r="Z1040" s="46" t="str">
        <f>IFERROR(MAX(IF(OR(V1040="",X1040=""),"",IF(AND(AND(MONTH(F1040)&gt;=7,MONTH(F1040)&lt;8),AND(MONTH(H1040)&gt;=7,MONTH(H1040)&lt;8)),(NETWORKDAYS(F1040,H1040,Lister!$D$7:$D$13)-V1040)*T1040/NETWORKDAYS(Lister!$D$19,Lister!$E$19,Lister!$D$7:$D$13),IF(AND(AND(MONTH(F1040)&gt;=7,MONTH(F1040)&lt;8),MONTH(H1040)&gt;7),(NETWORKDAYS(F1040,Lister!$E$19,Lister!$D$7:$D$13)-V1040)*T1040/NETWORKDAYS(Lister!$D$19,Lister!$E$19,Lister!$D$7:$D$13),IF(MONTH(F1040)&gt;7,0)))),0),"")</f>
        <v/>
      </c>
      <c r="AA1040" s="31" t="str">
        <f>IF(Ansøgning!R1045="","",Ansøgning!R1045)</f>
        <v/>
      </c>
      <c r="AB1040" s="46" t="str">
        <f>IFERROR(MAX(IF(OR(V1040="",X1040=""),"",IF(AND(AND(MONTH(F1040)&gt;=8,MONTH(F1040)&lt;9),AND(MONTH(H1040)&gt;=8,MONTH(H1040)&lt;9)),(NETWORKDAYS(F1040,H1040,Lister!$D$7:$D$13)-X1040)*T1040/NETWORKDAYS(Lister!$D$20,Lister!$E$20,Lister!$D$7:$D$13),IF(AND(MONTH(F1040)=7,MONTH(H1040)=8),(NETWORKDAYS(Lister!$D$20,H1040,Lister!$D$7:$D$13)-X1040)*T1040/NETWORKDAYS(Lister!$D$20,Lister!$E$20,Lister!$D$7:$D$13),IF(AND(MONTH(F1040)=7,MONTH(H1040)=7),0)))),0),"")</f>
        <v/>
      </c>
      <c r="AC1040" s="15" t="str">
        <f>IF(Ansøgning!U1045="","",Ansøgning!U1045)</f>
        <v/>
      </c>
      <c r="AD1040" s="31" t="str">
        <f t="shared" ref="AD1040:AD1103" si="115">IFERROR(Z1040+AB1040,"")</f>
        <v/>
      </c>
      <c r="AE1040" s="31" t="str">
        <f t="shared" ref="AE1040:AE1103" si="116">IFERROR(21/31*T1040,"")</f>
        <v/>
      </c>
      <c r="AF1040" s="51" t="str">
        <f t="shared" ref="AF1040:AF1103" si="117">IFERROR(MAX(IF(AND(ISNUMBER(Z1040),ISNUMBER(AB1040)),IF(AD1040-AE1040&gt;T1040,T1040,AD1040-AE1040),""),0),"")</f>
        <v/>
      </c>
      <c r="AG1040" s="15" t="str">
        <f t="shared" ref="AG1040:AG1103" si="118">IF(AF1040="","",AF1040-AC1040)</f>
        <v/>
      </c>
    </row>
    <row r="1041" spans="1:33" x14ac:dyDescent="0.25">
      <c r="A1041" s="13" t="str">
        <f>IF(Ansøgning!A1046="","",Ansøgning!A1046)</f>
        <v/>
      </c>
      <c r="B1041" s="13" t="str">
        <f>IF(Ansøgning!B1046="","",Ansøgning!B1046)</f>
        <v/>
      </c>
      <c r="C1041" s="13" t="str">
        <f>IF(Ansøgning!C1046="","",Ansøgning!C1046)</f>
        <v/>
      </c>
      <c r="D1041" s="13" t="str">
        <f>IF(Ansøgning!D1046="","",Ansøgning!D1046)</f>
        <v/>
      </c>
      <c r="E1041" s="14" t="str">
        <f>IF(Ansøgning!E1046="","",Ansøgning!E1046)</f>
        <v/>
      </c>
      <c r="F1041" s="16"/>
      <c r="G1041" s="14" t="str">
        <f>IF(Ansøgning!F1046="","",Ansøgning!F1046)</f>
        <v/>
      </c>
      <c r="H1041" s="16"/>
      <c r="I1041" s="72" t="str">
        <f>IF(OR(F1041="",H1041=""),"",NETWORKDAYS(F1041,H1041,Lister!$D$7:$D$13))</f>
        <v/>
      </c>
      <c r="J1041" s="53" t="str">
        <f>IF(Ansøgning!H1046="","",Ansøgning!H1046)</f>
        <v/>
      </c>
      <c r="K1041" s="32" t="str">
        <f t="shared" si="112"/>
        <v/>
      </c>
      <c r="L1041" s="31" t="str">
        <f>IF(Ansøgning!J1046="","",Ansøgning!J1046)</f>
        <v/>
      </c>
      <c r="M1041" s="18"/>
      <c r="N1041" s="31" t="str">
        <f>IF(Ansøgning!K1046="","",Ansøgning!K1046)</f>
        <v/>
      </c>
      <c r="O1041" s="18"/>
      <c r="P1041" s="15" t="str">
        <f>IF(Ansøgning!L1046="","",Ansøgning!L1046)</f>
        <v/>
      </c>
      <c r="Q1041" s="46" t="str">
        <f t="shared" si="113"/>
        <v/>
      </c>
      <c r="R1041" s="46"/>
      <c r="S1041" s="101" t="str">
        <f>IF(Ansøgning!M1046="","",Ansøgning!M1046)</f>
        <v/>
      </c>
      <c r="T1041" s="31" t="str">
        <f t="shared" si="114"/>
        <v/>
      </c>
      <c r="U1041" s="102" t="str">
        <f>IF(Ansøgning!O1046="","",Ansøgning!O1046)</f>
        <v/>
      </c>
      <c r="V1041" s="20"/>
      <c r="W1041" s="102" t="str">
        <f>IF(Ansøgning!P1046="","",Ansøgning!P1046)</f>
        <v/>
      </c>
      <c r="X1041" s="20"/>
      <c r="Y1041" s="31" t="str">
        <f>IF(Ansøgning!Q1046="","",Ansøgning!Q1046)</f>
        <v/>
      </c>
      <c r="Z1041" s="46" t="str">
        <f>IFERROR(MAX(IF(OR(V1041="",X1041=""),"",IF(AND(AND(MONTH(F1041)&gt;=7,MONTH(F1041)&lt;8),AND(MONTH(H1041)&gt;=7,MONTH(H1041)&lt;8)),(NETWORKDAYS(F1041,H1041,Lister!$D$7:$D$13)-V1041)*T1041/NETWORKDAYS(Lister!$D$19,Lister!$E$19,Lister!$D$7:$D$13),IF(AND(AND(MONTH(F1041)&gt;=7,MONTH(F1041)&lt;8),MONTH(H1041)&gt;7),(NETWORKDAYS(F1041,Lister!$E$19,Lister!$D$7:$D$13)-V1041)*T1041/NETWORKDAYS(Lister!$D$19,Lister!$E$19,Lister!$D$7:$D$13),IF(MONTH(F1041)&gt;7,0)))),0),"")</f>
        <v/>
      </c>
      <c r="AA1041" s="31" t="str">
        <f>IF(Ansøgning!R1046="","",Ansøgning!R1046)</f>
        <v/>
      </c>
      <c r="AB1041" s="46" t="str">
        <f>IFERROR(MAX(IF(OR(V1041="",X1041=""),"",IF(AND(AND(MONTH(F1041)&gt;=8,MONTH(F1041)&lt;9),AND(MONTH(H1041)&gt;=8,MONTH(H1041)&lt;9)),(NETWORKDAYS(F1041,H1041,Lister!$D$7:$D$13)-X1041)*T1041/NETWORKDAYS(Lister!$D$20,Lister!$E$20,Lister!$D$7:$D$13),IF(AND(MONTH(F1041)=7,MONTH(H1041)=8),(NETWORKDAYS(Lister!$D$20,H1041,Lister!$D$7:$D$13)-X1041)*T1041/NETWORKDAYS(Lister!$D$20,Lister!$E$20,Lister!$D$7:$D$13),IF(AND(MONTH(F1041)=7,MONTH(H1041)=7),0)))),0),"")</f>
        <v/>
      </c>
      <c r="AC1041" s="15" t="str">
        <f>IF(Ansøgning!U1046="","",Ansøgning!U1046)</f>
        <v/>
      </c>
      <c r="AD1041" s="31" t="str">
        <f t="shared" si="115"/>
        <v/>
      </c>
      <c r="AE1041" s="31" t="str">
        <f t="shared" si="116"/>
        <v/>
      </c>
      <c r="AF1041" s="51" t="str">
        <f t="shared" si="117"/>
        <v/>
      </c>
      <c r="AG1041" s="15" t="str">
        <f t="shared" si="118"/>
        <v/>
      </c>
    </row>
    <row r="1042" spans="1:33" x14ac:dyDescent="0.25">
      <c r="A1042" s="13" t="str">
        <f>IF(Ansøgning!A1047="","",Ansøgning!A1047)</f>
        <v/>
      </c>
      <c r="B1042" s="13" t="str">
        <f>IF(Ansøgning!B1047="","",Ansøgning!B1047)</f>
        <v/>
      </c>
      <c r="C1042" s="13" t="str">
        <f>IF(Ansøgning!C1047="","",Ansøgning!C1047)</f>
        <v/>
      </c>
      <c r="D1042" s="13" t="str">
        <f>IF(Ansøgning!D1047="","",Ansøgning!D1047)</f>
        <v/>
      </c>
      <c r="E1042" s="14" t="str">
        <f>IF(Ansøgning!E1047="","",Ansøgning!E1047)</f>
        <v/>
      </c>
      <c r="F1042" s="16"/>
      <c r="G1042" s="14" t="str">
        <f>IF(Ansøgning!F1047="","",Ansøgning!F1047)</f>
        <v/>
      </c>
      <c r="H1042" s="16"/>
      <c r="I1042" s="72" t="str">
        <f>IF(OR(F1042="",H1042=""),"",NETWORKDAYS(F1042,H1042,Lister!$D$7:$D$13))</f>
        <v/>
      </c>
      <c r="J1042" s="53" t="str">
        <f>IF(Ansøgning!H1047="","",Ansøgning!H1047)</f>
        <v/>
      </c>
      <c r="K1042" s="32" t="str">
        <f t="shared" si="112"/>
        <v/>
      </c>
      <c r="L1042" s="31" t="str">
        <f>IF(Ansøgning!J1047="","",Ansøgning!J1047)</f>
        <v/>
      </c>
      <c r="M1042" s="18"/>
      <c r="N1042" s="31" t="str">
        <f>IF(Ansøgning!K1047="","",Ansøgning!K1047)</f>
        <v/>
      </c>
      <c r="O1042" s="18"/>
      <c r="P1042" s="15" t="str">
        <f>IF(Ansøgning!L1047="","",Ansøgning!L1047)</f>
        <v/>
      </c>
      <c r="Q1042" s="46" t="str">
        <f t="shared" si="113"/>
        <v/>
      </c>
      <c r="R1042" s="46"/>
      <c r="S1042" s="101" t="str">
        <f>IF(Ansøgning!M1047="","",Ansøgning!M1047)</f>
        <v/>
      </c>
      <c r="T1042" s="31" t="str">
        <f t="shared" si="114"/>
        <v/>
      </c>
      <c r="U1042" s="102" t="str">
        <f>IF(Ansøgning!O1047="","",Ansøgning!O1047)</f>
        <v/>
      </c>
      <c r="V1042" s="20"/>
      <c r="W1042" s="102" t="str">
        <f>IF(Ansøgning!P1047="","",Ansøgning!P1047)</f>
        <v/>
      </c>
      <c r="X1042" s="20"/>
      <c r="Y1042" s="31" t="str">
        <f>IF(Ansøgning!Q1047="","",Ansøgning!Q1047)</f>
        <v/>
      </c>
      <c r="Z1042" s="46" t="str">
        <f>IFERROR(MAX(IF(OR(V1042="",X1042=""),"",IF(AND(AND(MONTH(F1042)&gt;=7,MONTH(F1042)&lt;8),AND(MONTH(H1042)&gt;=7,MONTH(H1042)&lt;8)),(NETWORKDAYS(F1042,H1042,Lister!$D$7:$D$13)-V1042)*T1042/NETWORKDAYS(Lister!$D$19,Lister!$E$19,Lister!$D$7:$D$13),IF(AND(AND(MONTH(F1042)&gt;=7,MONTH(F1042)&lt;8),MONTH(H1042)&gt;7),(NETWORKDAYS(F1042,Lister!$E$19,Lister!$D$7:$D$13)-V1042)*T1042/NETWORKDAYS(Lister!$D$19,Lister!$E$19,Lister!$D$7:$D$13),IF(MONTH(F1042)&gt;7,0)))),0),"")</f>
        <v/>
      </c>
      <c r="AA1042" s="31" t="str">
        <f>IF(Ansøgning!R1047="","",Ansøgning!R1047)</f>
        <v/>
      </c>
      <c r="AB1042" s="46" t="str">
        <f>IFERROR(MAX(IF(OR(V1042="",X1042=""),"",IF(AND(AND(MONTH(F1042)&gt;=8,MONTH(F1042)&lt;9),AND(MONTH(H1042)&gt;=8,MONTH(H1042)&lt;9)),(NETWORKDAYS(F1042,H1042,Lister!$D$7:$D$13)-X1042)*T1042/NETWORKDAYS(Lister!$D$20,Lister!$E$20,Lister!$D$7:$D$13),IF(AND(MONTH(F1042)=7,MONTH(H1042)=8),(NETWORKDAYS(Lister!$D$20,H1042,Lister!$D$7:$D$13)-X1042)*T1042/NETWORKDAYS(Lister!$D$20,Lister!$E$20,Lister!$D$7:$D$13),IF(AND(MONTH(F1042)=7,MONTH(H1042)=7),0)))),0),"")</f>
        <v/>
      </c>
      <c r="AC1042" s="15" t="str">
        <f>IF(Ansøgning!U1047="","",Ansøgning!U1047)</f>
        <v/>
      </c>
      <c r="AD1042" s="31" t="str">
        <f t="shared" si="115"/>
        <v/>
      </c>
      <c r="AE1042" s="31" t="str">
        <f t="shared" si="116"/>
        <v/>
      </c>
      <c r="AF1042" s="51" t="str">
        <f t="shared" si="117"/>
        <v/>
      </c>
      <c r="AG1042" s="15" t="str">
        <f t="shared" si="118"/>
        <v/>
      </c>
    </row>
    <row r="1043" spans="1:33" x14ac:dyDescent="0.25">
      <c r="A1043" s="13" t="str">
        <f>IF(Ansøgning!A1048="","",Ansøgning!A1048)</f>
        <v/>
      </c>
      <c r="B1043" s="13" t="str">
        <f>IF(Ansøgning!B1048="","",Ansøgning!B1048)</f>
        <v/>
      </c>
      <c r="C1043" s="13" t="str">
        <f>IF(Ansøgning!C1048="","",Ansøgning!C1048)</f>
        <v/>
      </c>
      <c r="D1043" s="13" t="str">
        <f>IF(Ansøgning!D1048="","",Ansøgning!D1048)</f>
        <v/>
      </c>
      <c r="E1043" s="14" t="str">
        <f>IF(Ansøgning!E1048="","",Ansøgning!E1048)</f>
        <v/>
      </c>
      <c r="F1043" s="16"/>
      <c r="G1043" s="14" t="str">
        <f>IF(Ansøgning!F1048="","",Ansøgning!F1048)</f>
        <v/>
      </c>
      <c r="H1043" s="16"/>
      <c r="I1043" s="72" t="str">
        <f>IF(OR(F1043="",H1043=""),"",NETWORKDAYS(F1043,H1043,Lister!$D$7:$D$13))</f>
        <v/>
      </c>
      <c r="J1043" s="53" t="str">
        <f>IF(Ansøgning!H1048="","",Ansøgning!H1048)</f>
        <v/>
      </c>
      <c r="K1043" s="32" t="str">
        <f t="shared" si="112"/>
        <v/>
      </c>
      <c r="L1043" s="31" t="str">
        <f>IF(Ansøgning!J1048="","",Ansøgning!J1048)</f>
        <v/>
      </c>
      <c r="M1043" s="18"/>
      <c r="N1043" s="31" t="str">
        <f>IF(Ansøgning!K1048="","",Ansøgning!K1048)</f>
        <v/>
      </c>
      <c r="O1043" s="18"/>
      <c r="P1043" s="15" t="str">
        <f>IF(Ansøgning!L1048="","",Ansøgning!L1048)</f>
        <v/>
      </c>
      <c r="Q1043" s="46" t="str">
        <f t="shared" si="113"/>
        <v/>
      </c>
      <c r="R1043" s="46"/>
      <c r="S1043" s="101" t="str">
        <f>IF(Ansøgning!M1048="","",Ansøgning!M1048)</f>
        <v/>
      </c>
      <c r="T1043" s="31" t="str">
        <f t="shared" si="114"/>
        <v/>
      </c>
      <c r="U1043" s="102" t="str">
        <f>IF(Ansøgning!O1048="","",Ansøgning!O1048)</f>
        <v/>
      </c>
      <c r="V1043" s="20"/>
      <c r="W1043" s="102" t="str">
        <f>IF(Ansøgning!P1048="","",Ansøgning!P1048)</f>
        <v/>
      </c>
      <c r="X1043" s="20"/>
      <c r="Y1043" s="31" t="str">
        <f>IF(Ansøgning!Q1048="","",Ansøgning!Q1048)</f>
        <v/>
      </c>
      <c r="Z1043" s="46" t="str">
        <f>IFERROR(MAX(IF(OR(V1043="",X1043=""),"",IF(AND(AND(MONTH(F1043)&gt;=7,MONTH(F1043)&lt;8),AND(MONTH(H1043)&gt;=7,MONTH(H1043)&lt;8)),(NETWORKDAYS(F1043,H1043,Lister!$D$7:$D$13)-V1043)*T1043/NETWORKDAYS(Lister!$D$19,Lister!$E$19,Lister!$D$7:$D$13),IF(AND(AND(MONTH(F1043)&gt;=7,MONTH(F1043)&lt;8),MONTH(H1043)&gt;7),(NETWORKDAYS(F1043,Lister!$E$19,Lister!$D$7:$D$13)-V1043)*T1043/NETWORKDAYS(Lister!$D$19,Lister!$E$19,Lister!$D$7:$D$13),IF(MONTH(F1043)&gt;7,0)))),0),"")</f>
        <v/>
      </c>
      <c r="AA1043" s="31" t="str">
        <f>IF(Ansøgning!R1048="","",Ansøgning!R1048)</f>
        <v/>
      </c>
      <c r="AB1043" s="46" t="str">
        <f>IFERROR(MAX(IF(OR(V1043="",X1043=""),"",IF(AND(AND(MONTH(F1043)&gt;=8,MONTH(F1043)&lt;9),AND(MONTH(H1043)&gt;=8,MONTH(H1043)&lt;9)),(NETWORKDAYS(F1043,H1043,Lister!$D$7:$D$13)-X1043)*T1043/NETWORKDAYS(Lister!$D$20,Lister!$E$20,Lister!$D$7:$D$13),IF(AND(MONTH(F1043)=7,MONTH(H1043)=8),(NETWORKDAYS(Lister!$D$20,H1043,Lister!$D$7:$D$13)-X1043)*T1043/NETWORKDAYS(Lister!$D$20,Lister!$E$20,Lister!$D$7:$D$13),IF(AND(MONTH(F1043)=7,MONTH(H1043)=7),0)))),0),"")</f>
        <v/>
      </c>
      <c r="AC1043" s="15" t="str">
        <f>IF(Ansøgning!U1048="","",Ansøgning!U1048)</f>
        <v/>
      </c>
      <c r="AD1043" s="31" t="str">
        <f t="shared" si="115"/>
        <v/>
      </c>
      <c r="AE1043" s="31" t="str">
        <f t="shared" si="116"/>
        <v/>
      </c>
      <c r="AF1043" s="51" t="str">
        <f t="shared" si="117"/>
        <v/>
      </c>
      <c r="AG1043" s="15" t="str">
        <f t="shared" si="118"/>
        <v/>
      </c>
    </row>
    <row r="1044" spans="1:33" x14ac:dyDescent="0.25">
      <c r="A1044" s="13" t="str">
        <f>IF(Ansøgning!A1049="","",Ansøgning!A1049)</f>
        <v/>
      </c>
      <c r="B1044" s="13" t="str">
        <f>IF(Ansøgning!B1049="","",Ansøgning!B1049)</f>
        <v/>
      </c>
      <c r="C1044" s="13" t="str">
        <f>IF(Ansøgning!C1049="","",Ansøgning!C1049)</f>
        <v/>
      </c>
      <c r="D1044" s="13" t="str">
        <f>IF(Ansøgning!D1049="","",Ansøgning!D1049)</f>
        <v/>
      </c>
      <c r="E1044" s="14" t="str">
        <f>IF(Ansøgning!E1049="","",Ansøgning!E1049)</f>
        <v/>
      </c>
      <c r="F1044" s="16"/>
      <c r="G1044" s="14" t="str">
        <f>IF(Ansøgning!F1049="","",Ansøgning!F1049)</f>
        <v/>
      </c>
      <c r="H1044" s="16"/>
      <c r="I1044" s="72" t="str">
        <f>IF(OR(F1044="",H1044=""),"",NETWORKDAYS(F1044,H1044,Lister!$D$7:$D$13))</f>
        <v/>
      </c>
      <c r="J1044" s="53" t="str">
        <f>IF(Ansøgning!H1049="","",Ansøgning!H1049)</f>
        <v/>
      </c>
      <c r="K1044" s="32" t="str">
        <f t="shared" si="112"/>
        <v/>
      </c>
      <c r="L1044" s="31" t="str">
        <f>IF(Ansøgning!J1049="","",Ansøgning!J1049)</f>
        <v/>
      </c>
      <c r="M1044" s="18"/>
      <c r="N1044" s="31" t="str">
        <f>IF(Ansøgning!K1049="","",Ansøgning!K1049)</f>
        <v/>
      </c>
      <c r="O1044" s="18"/>
      <c r="P1044" s="15" t="str">
        <f>IF(Ansøgning!L1049="","",Ansøgning!L1049)</f>
        <v/>
      </c>
      <c r="Q1044" s="46" t="str">
        <f t="shared" si="113"/>
        <v/>
      </c>
      <c r="R1044" s="46"/>
      <c r="S1044" s="101" t="str">
        <f>IF(Ansøgning!M1049="","",Ansøgning!M1049)</f>
        <v/>
      </c>
      <c r="T1044" s="31" t="str">
        <f t="shared" si="114"/>
        <v/>
      </c>
      <c r="U1044" s="102" t="str">
        <f>IF(Ansøgning!O1049="","",Ansøgning!O1049)</f>
        <v/>
      </c>
      <c r="V1044" s="20"/>
      <c r="W1044" s="102" t="str">
        <f>IF(Ansøgning!P1049="","",Ansøgning!P1049)</f>
        <v/>
      </c>
      <c r="X1044" s="20"/>
      <c r="Y1044" s="31" t="str">
        <f>IF(Ansøgning!Q1049="","",Ansøgning!Q1049)</f>
        <v/>
      </c>
      <c r="Z1044" s="46" t="str">
        <f>IFERROR(MAX(IF(OR(V1044="",X1044=""),"",IF(AND(AND(MONTH(F1044)&gt;=7,MONTH(F1044)&lt;8),AND(MONTH(H1044)&gt;=7,MONTH(H1044)&lt;8)),(NETWORKDAYS(F1044,H1044,Lister!$D$7:$D$13)-V1044)*T1044/NETWORKDAYS(Lister!$D$19,Lister!$E$19,Lister!$D$7:$D$13),IF(AND(AND(MONTH(F1044)&gt;=7,MONTH(F1044)&lt;8),MONTH(H1044)&gt;7),(NETWORKDAYS(F1044,Lister!$E$19,Lister!$D$7:$D$13)-V1044)*T1044/NETWORKDAYS(Lister!$D$19,Lister!$E$19,Lister!$D$7:$D$13),IF(MONTH(F1044)&gt;7,0)))),0),"")</f>
        <v/>
      </c>
      <c r="AA1044" s="31" t="str">
        <f>IF(Ansøgning!R1049="","",Ansøgning!R1049)</f>
        <v/>
      </c>
      <c r="AB1044" s="46" t="str">
        <f>IFERROR(MAX(IF(OR(V1044="",X1044=""),"",IF(AND(AND(MONTH(F1044)&gt;=8,MONTH(F1044)&lt;9),AND(MONTH(H1044)&gt;=8,MONTH(H1044)&lt;9)),(NETWORKDAYS(F1044,H1044,Lister!$D$7:$D$13)-X1044)*T1044/NETWORKDAYS(Lister!$D$20,Lister!$E$20,Lister!$D$7:$D$13),IF(AND(MONTH(F1044)=7,MONTH(H1044)=8),(NETWORKDAYS(Lister!$D$20,H1044,Lister!$D$7:$D$13)-X1044)*T1044/NETWORKDAYS(Lister!$D$20,Lister!$E$20,Lister!$D$7:$D$13),IF(AND(MONTH(F1044)=7,MONTH(H1044)=7),0)))),0),"")</f>
        <v/>
      </c>
      <c r="AC1044" s="15" t="str">
        <f>IF(Ansøgning!U1049="","",Ansøgning!U1049)</f>
        <v/>
      </c>
      <c r="AD1044" s="31" t="str">
        <f t="shared" si="115"/>
        <v/>
      </c>
      <c r="AE1044" s="31" t="str">
        <f t="shared" si="116"/>
        <v/>
      </c>
      <c r="AF1044" s="51" t="str">
        <f t="shared" si="117"/>
        <v/>
      </c>
      <c r="AG1044" s="15" t="str">
        <f t="shared" si="118"/>
        <v/>
      </c>
    </row>
    <row r="1045" spans="1:33" x14ac:dyDescent="0.25">
      <c r="A1045" s="13" t="str">
        <f>IF(Ansøgning!A1050="","",Ansøgning!A1050)</f>
        <v/>
      </c>
      <c r="B1045" s="13" t="str">
        <f>IF(Ansøgning!B1050="","",Ansøgning!B1050)</f>
        <v/>
      </c>
      <c r="C1045" s="13" t="str">
        <f>IF(Ansøgning!C1050="","",Ansøgning!C1050)</f>
        <v/>
      </c>
      <c r="D1045" s="13" t="str">
        <f>IF(Ansøgning!D1050="","",Ansøgning!D1050)</f>
        <v/>
      </c>
      <c r="E1045" s="14" t="str">
        <f>IF(Ansøgning!E1050="","",Ansøgning!E1050)</f>
        <v/>
      </c>
      <c r="F1045" s="16"/>
      <c r="G1045" s="14" t="str">
        <f>IF(Ansøgning!F1050="","",Ansøgning!F1050)</f>
        <v/>
      </c>
      <c r="H1045" s="16"/>
      <c r="I1045" s="72" t="str">
        <f>IF(OR(F1045="",H1045=""),"",NETWORKDAYS(F1045,H1045,Lister!$D$7:$D$13))</f>
        <v/>
      </c>
      <c r="J1045" s="53" t="str">
        <f>IF(Ansøgning!H1050="","",Ansøgning!H1050)</f>
        <v/>
      </c>
      <c r="K1045" s="32" t="str">
        <f t="shared" si="112"/>
        <v/>
      </c>
      <c r="L1045" s="31" t="str">
        <f>IF(Ansøgning!J1050="","",Ansøgning!J1050)</f>
        <v/>
      </c>
      <c r="M1045" s="18"/>
      <c r="N1045" s="31" t="str">
        <f>IF(Ansøgning!K1050="","",Ansøgning!K1050)</f>
        <v/>
      </c>
      <c r="O1045" s="18"/>
      <c r="P1045" s="15" t="str">
        <f>IF(Ansøgning!L1050="","",Ansøgning!L1050)</f>
        <v/>
      </c>
      <c r="Q1045" s="46" t="str">
        <f t="shared" si="113"/>
        <v/>
      </c>
      <c r="R1045" s="46"/>
      <c r="S1045" s="101" t="str">
        <f>IF(Ansøgning!M1050="","",Ansøgning!M1050)</f>
        <v/>
      </c>
      <c r="T1045" s="31" t="str">
        <f t="shared" si="114"/>
        <v/>
      </c>
      <c r="U1045" s="102" t="str">
        <f>IF(Ansøgning!O1050="","",Ansøgning!O1050)</f>
        <v/>
      </c>
      <c r="V1045" s="20"/>
      <c r="W1045" s="102" t="str">
        <f>IF(Ansøgning!P1050="","",Ansøgning!P1050)</f>
        <v/>
      </c>
      <c r="X1045" s="20"/>
      <c r="Y1045" s="31" t="str">
        <f>IF(Ansøgning!Q1050="","",Ansøgning!Q1050)</f>
        <v/>
      </c>
      <c r="Z1045" s="46" t="str">
        <f>IFERROR(MAX(IF(OR(V1045="",X1045=""),"",IF(AND(AND(MONTH(F1045)&gt;=7,MONTH(F1045)&lt;8),AND(MONTH(H1045)&gt;=7,MONTH(H1045)&lt;8)),(NETWORKDAYS(F1045,H1045,Lister!$D$7:$D$13)-V1045)*T1045/NETWORKDAYS(Lister!$D$19,Lister!$E$19,Lister!$D$7:$D$13),IF(AND(AND(MONTH(F1045)&gt;=7,MONTH(F1045)&lt;8),MONTH(H1045)&gt;7),(NETWORKDAYS(F1045,Lister!$E$19,Lister!$D$7:$D$13)-V1045)*T1045/NETWORKDAYS(Lister!$D$19,Lister!$E$19,Lister!$D$7:$D$13),IF(MONTH(F1045)&gt;7,0)))),0),"")</f>
        <v/>
      </c>
      <c r="AA1045" s="31" t="str">
        <f>IF(Ansøgning!R1050="","",Ansøgning!R1050)</f>
        <v/>
      </c>
      <c r="AB1045" s="46" t="str">
        <f>IFERROR(MAX(IF(OR(V1045="",X1045=""),"",IF(AND(AND(MONTH(F1045)&gt;=8,MONTH(F1045)&lt;9),AND(MONTH(H1045)&gt;=8,MONTH(H1045)&lt;9)),(NETWORKDAYS(F1045,H1045,Lister!$D$7:$D$13)-X1045)*T1045/NETWORKDAYS(Lister!$D$20,Lister!$E$20,Lister!$D$7:$D$13),IF(AND(MONTH(F1045)=7,MONTH(H1045)=8),(NETWORKDAYS(Lister!$D$20,H1045,Lister!$D$7:$D$13)-X1045)*T1045/NETWORKDAYS(Lister!$D$20,Lister!$E$20,Lister!$D$7:$D$13),IF(AND(MONTH(F1045)=7,MONTH(H1045)=7),0)))),0),"")</f>
        <v/>
      </c>
      <c r="AC1045" s="15" t="str">
        <f>IF(Ansøgning!U1050="","",Ansøgning!U1050)</f>
        <v/>
      </c>
      <c r="AD1045" s="31" t="str">
        <f t="shared" si="115"/>
        <v/>
      </c>
      <c r="AE1045" s="31" t="str">
        <f t="shared" si="116"/>
        <v/>
      </c>
      <c r="AF1045" s="51" t="str">
        <f t="shared" si="117"/>
        <v/>
      </c>
      <c r="AG1045" s="15" t="str">
        <f t="shared" si="118"/>
        <v/>
      </c>
    </row>
    <row r="1046" spans="1:33" x14ac:dyDescent="0.25">
      <c r="A1046" s="13" t="str">
        <f>IF(Ansøgning!A1051="","",Ansøgning!A1051)</f>
        <v/>
      </c>
      <c r="B1046" s="13" t="str">
        <f>IF(Ansøgning!B1051="","",Ansøgning!B1051)</f>
        <v/>
      </c>
      <c r="C1046" s="13" t="str">
        <f>IF(Ansøgning!C1051="","",Ansøgning!C1051)</f>
        <v/>
      </c>
      <c r="D1046" s="13" t="str">
        <f>IF(Ansøgning!D1051="","",Ansøgning!D1051)</f>
        <v/>
      </c>
      <c r="E1046" s="14" t="str">
        <f>IF(Ansøgning!E1051="","",Ansøgning!E1051)</f>
        <v/>
      </c>
      <c r="F1046" s="16"/>
      <c r="G1046" s="14" t="str">
        <f>IF(Ansøgning!F1051="","",Ansøgning!F1051)</f>
        <v/>
      </c>
      <c r="H1046" s="16"/>
      <c r="I1046" s="72" t="str">
        <f>IF(OR(F1046="",H1046=""),"",NETWORKDAYS(F1046,H1046,Lister!$D$7:$D$13))</f>
        <v/>
      </c>
      <c r="J1046" s="53" t="str">
        <f>IF(Ansøgning!H1051="","",Ansøgning!H1051)</f>
        <v/>
      </c>
      <c r="K1046" s="32" t="str">
        <f t="shared" si="112"/>
        <v/>
      </c>
      <c r="L1046" s="31" t="str">
        <f>IF(Ansøgning!J1051="","",Ansøgning!J1051)</f>
        <v/>
      </c>
      <c r="M1046" s="18"/>
      <c r="N1046" s="31" t="str">
        <f>IF(Ansøgning!K1051="","",Ansøgning!K1051)</f>
        <v/>
      </c>
      <c r="O1046" s="18"/>
      <c r="P1046" s="15" t="str">
        <f>IF(Ansøgning!L1051="","",Ansøgning!L1051)</f>
        <v/>
      </c>
      <c r="Q1046" s="46" t="str">
        <f t="shared" si="113"/>
        <v/>
      </c>
      <c r="R1046" s="46"/>
      <c r="S1046" s="101" t="str">
        <f>IF(Ansøgning!M1051="","",Ansøgning!M1051)</f>
        <v/>
      </c>
      <c r="T1046" s="31" t="str">
        <f t="shared" si="114"/>
        <v/>
      </c>
      <c r="U1046" s="102" t="str">
        <f>IF(Ansøgning!O1051="","",Ansøgning!O1051)</f>
        <v/>
      </c>
      <c r="V1046" s="20"/>
      <c r="W1046" s="102" t="str">
        <f>IF(Ansøgning!P1051="","",Ansøgning!P1051)</f>
        <v/>
      </c>
      <c r="X1046" s="20"/>
      <c r="Y1046" s="31" t="str">
        <f>IF(Ansøgning!Q1051="","",Ansøgning!Q1051)</f>
        <v/>
      </c>
      <c r="Z1046" s="46" t="str">
        <f>IFERROR(MAX(IF(OR(V1046="",X1046=""),"",IF(AND(AND(MONTH(F1046)&gt;=7,MONTH(F1046)&lt;8),AND(MONTH(H1046)&gt;=7,MONTH(H1046)&lt;8)),(NETWORKDAYS(F1046,H1046,Lister!$D$7:$D$13)-V1046)*T1046/NETWORKDAYS(Lister!$D$19,Lister!$E$19,Lister!$D$7:$D$13),IF(AND(AND(MONTH(F1046)&gt;=7,MONTH(F1046)&lt;8),MONTH(H1046)&gt;7),(NETWORKDAYS(F1046,Lister!$E$19,Lister!$D$7:$D$13)-V1046)*T1046/NETWORKDAYS(Lister!$D$19,Lister!$E$19,Lister!$D$7:$D$13),IF(MONTH(F1046)&gt;7,0)))),0),"")</f>
        <v/>
      </c>
      <c r="AA1046" s="31" t="str">
        <f>IF(Ansøgning!R1051="","",Ansøgning!R1051)</f>
        <v/>
      </c>
      <c r="AB1046" s="46" t="str">
        <f>IFERROR(MAX(IF(OR(V1046="",X1046=""),"",IF(AND(AND(MONTH(F1046)&gt;=8,MONTH(F1046)&lt;9),AND(MONTH(H1046)&gt;=8,MONTH(H1046)&lt;9)),(NETWORKDAYS(F1046,H1046,Lister!$D$7:$D$13)-X1046)*T1046/NETWORKDAYS(Lister!$D$20,Lister!$E$20,Lister!$D$7:$D$13),IF(AND(MONTH(F1046)=7,MONTH(H1046)=8),(NETWORKDAYS(Lister!$D$20,H1046,Lister!$D$7:$D$13)-X1046)*T1046/NETWORKDAYS(Lister!$D$20,Lister!$E$20,Lister!$D$7:$D$13),IF(AND(MONTH(F1046)=7,MONTH(H1046)=7),0)))),0),"")</f>
        <v/>
      </c>
      <c r="AC1046" s="15" t="str">
        <f>IF(Ansøgning!U1051="","",Ansøgning!U1051)</f>
        <v/>
      </c>
      <c r="AD1046" s="31" t="str">
        <f t="shared" si="115"/>
        <v/>
      </c>
      <c r="AE1046" s="31" t="str">
        <f t="shared" si="116"/>
        <v/>
      </c>
      <c r="AF1046" s="51" t="str">
        <f t="shared" si="117"/>
        <v/>
      </c>
      <c r="AG1046" s="15" t="str">
        <f t="shared" si="118"/>
        <v/>
      </c>
    </row>
    <row r="1047" spans="1:33" x14ac:dyDescent="0.25">
      <c r="A1047" s="13" t="str">
        <f>IF(Ansøgning!A1052="","",Ansøgning!A1052)</f>
        <v/>
      </c>
      <c r="B1047" s="13" t="str">
        <f>IF(Ansøgning!B1052="","",Ansøgning!B1052)</f>
        <v/>
      </c>
      <c r="C1047" s="13" t="str">
        <f>IF(Ansøgning!C1052="","",Ansøgning!C1052)</f>
        <v/>
      </c>
      <c r="D1047" s="13" t="str">
        <f>IF(Ansøgning!D1052="","",Ansøgning!D1052)</f>
        <v/>
      </c>
      <c r="E1047" s="14" t="str">
        <f>IF(Ansøgning!E1052="","",Ansøgning!E1052)</f>
        <v/>
      </c>
      <c r="F1047" s="16"/>
      <c r="G1047" s="14" t="str">
        <f>IF(Ansøgning!F1052="","",Ansøgning!F1052)</f>
        <v/>
      </c>
      <c r="H1047" s="16"/>
      <c r="I1047" s="72" t="str">
        <f>IF(OR(F1047="",H1047=""),"",NETWORKDAYS(F1047,H1047,Lister!$D$7:$D$13))</f>
        <v/>
      </c>
      <c r="J1047" s="53" t="str">
        <f>IF(Ansøgning!H1052="","",Ansøgning!H1052)</f>
        <v/>
      </c>
      <c r="K1047" s="32" t="str">
        <f t="shared" si="112"/>
        <v/>
      </c>
      <c r="L1047" s="31" t="str">
        <f>IF(Ansøgning!J1052="","",Ansøgning!J1052)</f>
        <v/>
      </c>
      <c r="M1047" s="18"/>
      <c r="N1047" s="31" t="str">
        <f>IF(Ansøgning!K1052="","",Ansøgning!K1052)</f>
        <v/>
      </c>
      <c r="O1047" s="18"/>
      <c r="P1047" s="15" t="str">
        <f>IF(Ansøgning!L1052="","",Ansøgning!L1052)</f>
        <v/>
      </c>
      <c r="Q1047" s="46" t="str">
        <f t="shared" si="113"/>
        <v/>
      </c>
      <c r="R1047" s="46"/>
      <c r="S1047" s="101" t="str">
        <f>IF(Ansøgning!M1052="","",Ansøgning!M1052)</f>
        <v/>
      </c>
      <c r="T1047" s="31" t="str">
        <f t="shared" si="114"/>
        <v/>
      </c>
      <c r="U1047" s="102" t="str">
        <f>IF(Ansøgning!O1052="","",Ansøgning!O1052)</f>
        <v/>
      </c>
      <c r="V1047" s="20"/>
      <c r="W1047" s="102" t="str">
        <f>IF(Ansøgning!P1052="","",Ansøgning!P1052)</f>
        <v/>
      </c>
      <c r="X1047" s="20"/>
      <c r="Y1047" s="31" t="str">
        <f>IF(Ansøgning!Q1052="","",Ansøgning!Q1052)</f>
        <v/>
      </c>
      <c r="Z1047" s="46" t="str">
        <f>IFERROR(MAX(IF(OR(V1047="",X1047=""),"",IF(AND(AND(MONTH(F1047)&gt;=7,MONTH(F1047)&lt;8),AND(MONTH(H1047)&gt;=7,MONTH(H1047)&lt;8)),(NETWORKDAYS(F1047,H1047,Lister!$D$7:$D$13)-V1047)*T1047/NETWORKDAYS(Lister!$D$19,Lister!$E$19,Lister!$D$7:$D$13),IF(AND(AND(MONTH(F1047)&gt;=7,MONTH(F1047)&lt;8),MONTH(H1047)&gt;7),(NETWORKDAYS(F1047,Lister!$E$19,Lister!$D$7:$D$13)-V1047)*T1047/NETWORKDAYS(Lister!$D$19,Lister!$E$19,Lister!$D$7:$D$13),IF(MONTH(F1047)&gt;7,0)))),0),"")</f>
        <v/>
      </c>
      <c r="AA1047" s="31" t="str">
        <f>IF(Ansøgning!R1052="","",Ansøgning!R1052)</f>
        <v/>
      </c>
      <c r="AB1047" s="46" t="str">
        <f>IFERROR(MAX(IF(OR(V1047="",X1047=""),"",IF(AND(AND(MONTH(F1047)&gt;=8,MONTH(F1047)&lt;9),AND(MONTH(H1047)&gt;=8,MONTH(H1047)&lt;9)),(NETWORKDAYS(F1047,H1047,Lister!$D$7:$D$13)-X1047)*T1047/NETWORKDAYS(Lister!$D$20,Lister!$E$20,Lister!$D$7:$D$13),IF(AND(MONTH(F1047)=7,MONTH(H1047)=8),(NETWORKDAYS(Lister!$D$20,H1047,Lister!$D$7:$D$13)-X1047)*T1047/NETWORKDAYS(Lister!$D$20,Lister!$E$20,Lister!$D$7:$D$13),IF(AND(MONTH(F1047)=7,MONTH(H1047)=7),0)))),0),"")</f>
        <v/>
      </c>
      <c r="AC1047" s="15" t="str">
        <f>IF(Ansøgning!U1052="","",Ansøgning!U1052)</f>
        <v/>
      </c>
      <c r="AD1047" s="31" t="str">
        <f t="shared" si="115"/>
        <v/>
      </c>
      <c r="AE1047" s="31" t="str">
        <f t="shared" si="116"/>
        <v/>
      </c>
      <c r="AF1047" s="51" t="str">
        <f t="shared" si="117"/>
        <v/>
      </c>
      <c r="AG1047" s="15" t="str">
        <f t="shared" si="118"/>
        <v/>
      </c>
    </row>
    <row r="1048" spans="1:33" x14ac:dyDescent="0.25">
      <c r="A1048" s="13" t="str">
        <f>IF(Ansøgning!A1053="","",Ansøgning!A1053)</f>
        <v/>
      </c>
      <c r="B1048" s="13" t="str">
        <f>IF(Ansøgning!B1053="","",Ansøgning!B1053)</f>
        <v/>
      </c>
      <c r="C1048" s="13" t="str">
        <f>IF(Ansøgning!C1053="","",Ansøgning!C1053)</f>
        <v/>
      </c>
      <c r="D1048" s="13" t="str">
        <f>IF(Ansøgning!D1053="","",Ansøgning!D1053)</f>
        <v/>
      </c>
      <c r="E1048" s="14" t="str">
        <f>IF(Ansøgning!E1053="","",Ansøgning!E1053)</f>
        <v/>
      </c>
      <c r="F1048" s="16"/>
      <c r="G1048" s="14" t="str">
        <f>IF(Ansøgning!F1053="","",Ansøgning!F1053)</f>
        <v/>
      </c>
      <c r="H1048" s="16"/>
      <c r="I1048" s="72" t="str">
        <f>IF(OR(F1048="",H1048=""),"",NETWORKDAYS(F1048,H1048,Lister!$D$7:$D$13))</f>
        <v/>
      </c>
      <c r="J1048" s="53" t="str">
        <f>IF(Ansøgning!H1053="","",Ansøgning!H1053)</f>
        <v/>
      </c>
      <c r="K1048" s="32" t="str">
        <f t="shared" si="112"/>
        <v/>
      </c>
      <c r="L1048" s="31" t="str">
        <f>IF(Ansøgning!J1053="","",Ansøgning!J1053)</f>
        <v/>
      </c>
      <c r="M1048" s="18"/>
      <c r="N1048" s="31" t="str">
        <f>IF(Ansøgning!K1053="","",Ansøgning!K1053)</f>
        <v/>
      </c>
      <c r="O1048" s="18"/>
      <c r="P1048" s="15" t="str">
        <f>IF(Ansøgning!L1053="","",Ansøgning!L1053)</f>
        <v/>
      </c>
      <c r="Q1048" s="46" t="str">
        <f t="shared" si="113"/>
        <v/>
      </c>
      <c r="R1048" s="46"/>
      <c r="S1048" s="101" t="str">
        <f>IF(Ansøgning!M1053="","",Ansøgning!M1053)</f>
        <v/>
      </c>
      <c r="T1048" s="31" t="str">
        <f t="shared" si="114"/>
        <v/>
      </c>
      <c r="U1048" s="102" t="str">
        <f>IF(Ansøgning!O1053="","",Ansøgning!O1053)</f>
        <v/>
      </c>
      <c r="V1048" s="20"/>
      <c r="W1048" s="102" t="str">
        <f>IF(Ansøgning!P1053="","",Ansøgning!P1053)</f>
        <v/>
      </c>
      <c r="X1048" s="20"/>
      <c r="Y1048" s="31" t="str">
        <f>IF(Ansøgning!Q1053="","",Ansøgning!Q1053)</f>
        <v/>
      </c>
      <c r="Z1048" s="46" t="str">
        <f>IFERROR(MAX(IF(OR(V1048="",X1048=""),"",IF(AND(AND(MONTH(F1048)&gt;=7,MONTH(F1048)&lt;8),AND(MONTH(H1048)&gt;=7,MONTH(H1048)&lt;8)),(NETWORKDAYS(F1048,H1048,Lister!$D$7:$D$13)-V1048)*T1048/NETWORKDAYS(Lister!$D$19,Lister!$E$19,Lister!$D$7:$D$13),IF(AND(AND(MONTH(F1048)&gt;=7,MONTH(F1048)&lt;8),MONTH(H1048)&gt;7),(NETWORKDAYS(F1048,Lister!$E$19,Lister!$D$7:$D$13)-V1048)*T1048/NETWORKDAYS(Lister!$D$19,Lister!$E$19,Lister!$D$7:$D$13),IF(MONTH(F1048)&gt;7,0)))),0),"")</f>
        <v/>
      </c>
      <c r="AA1048" s="31" t="str">
        <f>IF(Ansøgning!R1053="","",Ansøgning!R1053)</f>
        <v/>
      </c>
      <c r="AB1048" s="46" t="str">
        <f>IFERROR(MAX(IF(OR(V1048="",X1048=""),"",IF(AND(AND(MONTH(F1048)&gt;=8,MONTH(F1048)&lt;9),AND(MONTH(H1048)&gt;=8,MONTH(H1048)&lt;9)),(NETWORKDAYS(F1048,H1048,Lister!$D$7:$D$13)-X1048)*T1048/NETWORKDAYS(Lister!$D$20,Lister!$E$20,Lister!$D$7:$D$13),IF(AND(MONTH(F1048)=7,MONTH(H1048)=8),(NETWORKDAYS(Lister!$D$20,H1048,Lister!$D$7:$D$13)-X1048)*T1048/NETWORKDAYS(Lister!$D$20,Lister!$E$20,Lister!$D$7:$D$13),IF(AND(MONTH(F1048)=7,MONTH(H1048)=7),0)))),0),"")</f>
        <v/>
      </c>
      <c r="AC1048" s="15" t="str">
        <f>IF(Ansøgning!U1053="","",Ansøgning!U1053)</f>
        <v/>
      </c>
      <c r="AD1048" s="31" t="str">
        <f t="shared" si="115"/>
        <v/>
      </c>
      <c r="AE1048" s="31" t="str">
        <f t="shared" si="116"/>
        <v/>
      </c>
      <c r="AF1048" s="51" t="str">
        <f t="shared" si="117"/>
        <v/>
      </c>
      <c r="AG1048" s="15" t="str">
        <f t="shared" si="118"/>
        <v/>
      </c>
    </row>
    <row r="1049" spans="1:33" x14ac:dyDescent="0.25">
      <c r="A1049" s="13" t="str">
        <f>IF(Ansøgning!A1054="","",Ansøgning!A1054)</f>
        <v/>
      </c>
      <c r="B1049" s="13" t="str">
        <f>IF(Ansøgning!B1054="","",Ansøgning!B1054)</f>
        <v/>
      </c>
      <c r="C1049" s="13" t="str">
        <f>IF(Ansøgning!C1054="","",Ansøgning!C1054)</f>
        <v/>
      </c>
      <c r="D1049" s="13" t="str">
        <f>IF(Ansøgning!D1054="","",Ansøgning!D1054)</f>
        <v/>
      </c>
      <c r="E1049" s="14" t="str">
        <f>IF(Ansøgning!E1054="","",Ansøgning!E1054)</f>
        <v/>
      </c>
      <c r="F1049" s="16"/>
      <c r="G1049" s="14" t="str">
        <f>IF(Ansøgning!F1054="","",Ansøgning!F1054)</f>
        <v/>
      </c>
      <c r="H1049" s="16"/>
      <c r="I1049" s="72" t="str">
        <f>IF(OR(F1049="",H1049=""),"",NETWORKDAYS(F1049,H1049,Lister!$D$7:$D$13))</f>
        <v/>
      </c>
      <c r="J1049" s="53" t="str">
        <f>IF(Ansøgning!H1054="","",Ansøgning!H1054)</f>
        <v/>
      </c>
      <c r="K1049" s="32" t="str">
        <f t="shared" si="112"/>
        <v/>
      </c>
      <c r="L1049" s="31" t="str">
        <f>IF(Ansøgning!J1054="","",Ansøgning!J1054)</f>
        <v/>
      </c>
      <c r="M1049" s="18"/>
      <c r="N1049" s="31" t="str">
        <f>IF(Ansøgning!K1054="","",Ansøgning!K1054)</f>
        <v/>
      </c>
      <c r="O1049" s="18"/>
      <c r="P1049" s="15" t="str">
        <f>IF(Ansøgning!L1054="","",Ansøgning!L1054)</f>
        <v/>
      </c>
      <c r="Q1049" s="46" t="str">
        <f t="shared" si="113"/>
        <v/>
      </c>
      <c r="R1049" s="46"/>
      <c r="S1049" s="101" t="str">
        <f>IF(Ansøgning!M1054="","",Ansøgning!M1054)</f>
        <v/>
      </c>
      <c r="T1049" s="31" t="str">
        <f t="shared" si="114"/>
        <v/>
      </c>
      <c r="U1049" s="102" t="str">
        <f>IF(Ansøgning!O1054="","",Ansøgning!O1054)</f>
        <v/>
      </c>
      <c r="V1049" s="20"/>
      <c r="W1049" s="102" t="str">
        <f>IF(Ansøgning!P1054="","",Ansøgning!P1054)</f>
        <v/>
      </c>
      <c r="X1049" s="20"/>
      <c r="Y1049" s="31" t="str">
        <f>IF(Ansøgning!Q1054="","",Ansøgning!Q1054)</f>
        <v/>
      </c>
      <c r="Z1049" s="46" t="str">
        <f>IFERROR(MAX(IF(OR(V1049="",X1049=""),"",IF(AND(AND(MONTH(F1049)&gt;=7,MONTH(F1049)&lt;8),AND(MONTH(H1049)&gt;=7,MONTH(H1049)&lt;8)),(NETWORKDAYS(F1049,H1049,Lister!$D$7:$D$13)-V1049)*T1049/NETWORKDAYS(Lister!$D$19,Lister!$E$19,Lister!$D$7:$D$13),IF(AND(AND(MONTH(F1049)&gt;=7,MONTH(F1049)&lt;8),MONTH(H1049)&gt;7),(NETWORKDAYS(F1049,Lister!$E$19,Lister!$D$7:$D$13)-V1049)*T1049/NETWORKDAYS(Lister!$D$19,Lister!$E$19,Lister!$D$7:$D$13),IF(MONTH(F1049)&gt;7,0)))),0),"")</f>
        <v/>
      </c>
      <c r="AA1049" s="31" t="str">
        <f>IF(Ansøgning!R1054="","",Ansøgning!R1054)</f>
        <v/>
      </c>
      <c r="AB1049" s="46" t="str">
        <f>IFERROR(MAX(IF(OR(V1049="",X1049=""),"",IF(AND(AND(MONTH(F1049)&gt;=8,MONTH(F1049)&lt;9),AND(MONTH(H1049)&gt;=8,MONTH(H1049)&lt;9)),(NETWORKDAYS(F1049,H1049,Lister!$D$7:$D$13)-X1049)*T1049/NETWORKDAYS(Lister!$D$20,Lister!$E$20,Lister!$D$7:$D$13),IF(AND(MONTH(F1049)=7,MONTH(H1049)=8),(NETWORKDAYS(Lister!$D$20,H1049,Lister!$D$7:$D$13)-X1049)*T1049/NETWORKDAYS(Lister!$D$20,Lister!$E$20,Lister!$D$7:$D$13),IF(AND(MONTH(F1049)=7,MONTH(H1049)=7),0)))),0),"")</f>
        <v/>
      </c>
      <c r="AC1049" s="15" t="str">
        <f>IF(Ansøgning!U1054="","",Ansøgning!U1054)</f>
        <v/>
      </c>
      <c r="AD1049" s="31" t="str">
        <f t="shared" si="115"/>
        <v/>
      </c>
      <c r="AE1049" s="31" t="str">
        <f t="shared" si="116"/>
        <v/>
      </c>
      <c r="AF1049" s="51" t="str">
        <f t="shared" si="117"/>
        <v/>
      </c>
      <c r="AG1049" s="15" t="str">
        <f t="shared" si="118"/>
        <v/>
      </c>
    </row>
    <row r="1050" spans="1:33" x14ac:dyDescent="0.25">
      <c r="A1050" s="13" t="str">
        <f>IF(Ansøgning!A1055="","",Ansøgning!A1055)</f>
        <v/>
      </c>
      <c r="B1050" s="13" t="str">
        <f>IF(Ansøgning!B1055="","",Ansøgning!B1055)</f>
        <v/>
      </c>
      <c r="C1050" s="13" t="str">
        <f>IF(Ansøgning!C1055="","",Ansøgning!C1055)</f>
        <v/>
      </c>
      <c r="D1050" s="13" t="str">
        <f>IF(Ansøgning!D1055="","",Ansøgning!D1055)</f>
        <v/>
      </c>
      <c r="E1050" s="14" t="str">
        <f>IF(Ansøgning!E1055="","",Ansøgning!E1055)</f>
        <v/>
      </c>
      <c r="F1050" s="16"/>
      <c r="G1050" s="14" t="str">
        <f>IF(Ansøgning!F1055="","",Ansøgning!F1055)</f>
        <v/>
      </c>
      <c r="H1050" s="16"/>
      <c r="I1050" s="72" t="str">
        <f>IF(OR(F1050="",H1050=""),"",NETWORKDAYS(F1050,H1050,Lister!$D$7:$D$13))</f>
        <v/>
      </c>
      <c r="J1050" s="53" t="str">
        <f>IF(Ansøgning!H1055="","",Ansøgning!H1055)</f>
        <v/>
      </c>
      <c r="K1050" s="32" t="str">
        <f t="shared" si="112"/>
        <v/>
      </c>
      <c r="L1050" s="31" t="str">
        <f>IF(Ansøgning!J1055="","",Ansøgning!J1055)</f>
        <v/>
      </c>
      <c r="M1050" s="18"/>
      <c r="N1050" s="31" t="str">
        <f>IF(Ansøgning!K1055="","",Ansøgning!K1055)</f>
        <v/>
      </c>
      <c r="O1050" s="18"/>
      <c r="P1050" s="15" t="str">
        <f>IF(Ansøgning!L1055="","",Ansøgning!L1055)</f>
        <v/>
      </c>
      <c r="Q1050" s="46" t="str">
        <f t="shared" si="113"/>
        <v/>
      </c>
      <c r="R1050" s="46"/>
      <c r="S1050" s="101" t="str">
        <f>IF(Ansøgning!M1055="","",Ansøgning!M1055)</f>
        <v/>
      </c>
      <c r="T1050" s="31" t="str">
        <f t="shared" si="114"/>
        <v/>
      </c>
      <c r="U1050" s="102" t="str">
        <f>IF(Ansøgning!O1055="","",Ansøgning!O1055)</f>
        <v/>
      </c>
      <c r="V1050" s="20"/>
      <c r="W1050" s="102" t="str">
        <f>IF(Ansøgning!P1055="","",Ansøgning!P1055)</f>
        <v/>
      </c>
      <c r="X1050" s="20"/>
      <c r="Y1050" s="31" t="str">
        <f>IF(Ansøgning!Q1055="","",Ansøgning!Q1055)</f>
        <v/>
      </c>
      <c r="Z1050" s="46" t="str">
        <f>IFERROR(MAX(IF(OR(V1050="",X1050=""),"",IF(AND(AND(MONTH(F1050)&gt;=7,MONTH(F1050)&lt;8),AND(MONTH(H1050)&gt;=7,MONTH(H1050)&lt;8)),(NETWORKDAYS(F1050,H1050,Lister!$D$7:$D$13)-V1050)*T1050/NETWORKDAYS(Lister!$D$19,Lister!$E$19,Lister!$D$7:$D$13),IF(AND(AND(MONTH(F1050)&gt;=7,MONTH(F1050)&lt;8),MONTH(H1050)&gt;7),(NETWORKDAYS(F1050,Lister!$E$19,Lister!$D$7:$D$13)-V1050)*T1050/NETWORKDAYS(Lister!$D$19,Lister!$E$19,Lister!$D$7:$D$13),IF(MONTH(F1050)&gt;7,0)))),0),"")</f>
        <v/>
      </c>
      <c r="AA1050" s="31" t="str">
        <f>IF(Ansøgning!R1055="","",Ansøgning!R1055)</f>
        <v/>
      </c>
      <c r="AB1050" s="46" t="str">
        <f>IFERROR(MAX(IF(OR(V1050="",X1050=""),"",IF(AND(AND(MONTH(F1050)&gt;=8,MONTH(F1050)&lt;9),AND(MONTH(H1050)&gt;=8,MONTH(H1050)&lt;9)),(NETWORKDAYS(F1050,H1050,Lister!$D$7:$D$13)-X1050)*T1050/NETWORKDAYS(Lister!$D$20,Lister!$E$20,Lister!$D$7:$D$13),IF(AND(MONTH(F1050)=7,MONTH(H1050)=8),(NETWORKDAYS(Lister!$D$20,H1050,Lister!$D$7:$D$13)-X1050)*T1050/NETWORKDAYS(Lister!$D$20,Lister!$E$20,Lister!$D$7:$D$13),IF(AND(MONTH(F1050)=7,MONTH(H1050)=7),0)))),0),"")</f>
        <v/>
      </c>
      <c r="AC1050" s="15" t="str">
        <f>IF(Ansøgning!U1055="","",Ansøgning!U1055)</f>
        <v/>
      </c>
      <c r="AD1050" s="31" t="str">
        <f t="shared" si="115"/>
        <v/>
      </c>
      <c r="AE1050" s="31" t="str">
        <f t="shared" si="116"/>
        <v/>
      </c>
      <c r="AF1050" s="51" t="str">
        <f t="shared" si="117"/>
        <v/>
      </c>
      <c r="AG1050" s="15" t="str">
        <f t="shared" si="118"/>
        <v/>
      </c>
    </row>
    <row r="1051" spans="1:33" x14ac:dyDescent="0.25">
      <c r="A1051" s="13" t="str">
        <f>IF(Ansøgning!A1056="","",Ansøgning!A1056)</f>
        <v/>
      </c>
      <c r="B1051" s="13" t="str">
        <f>IF(Ansøgning!B1056="","",Ansøgning!B1056)</f>
        <v/>
      </c>
      <c r="C1051" s="13" t="str">
        <f>IF(Ansøgning!C1056="","",Ansøgning!C1056)</f>
        <v/>
      </c>
      <c r="D1051" s="13" t="str">
        <f>IF(Ansøgning!D1056="","",Ansøgning!D1056)</f>
        <v/>
      </c>
      <c r="E1051" s="14" t="str">
        <f>IF(Ansøgning!E1056="","",Ansøgning!E1056)</f>
        <v/>
      </c>
      <c r="F1051" s="16"/>
      <c r="G1051" s="14" t="str">
        <f>IF(Ansøgning!F1056="","",Ansøgning!F1056)</f>
        <v/>
      </c>
      <c r="H1051" s="16"/>
      <c r="I1051" s="72" t="str">
        <f>IF(OR(F1051="",H1051=""),"",NETWORKDAYS(F1051,H1051,Lister!$D$7:$D$13))</f>
        <v/>
      </c>
      <c r="J1051" s="53" t="str">
        <f>IF(Ansøgning!H1056="","",Ansøgning!H1056)</f>
        <v/>
      </c>
      <c r="K1051" s="32" t="str">
        <f t="shared" si="112"/>
        <v/>
      </c>
      <c r="L1051" s="31" t="str">
        <f>IF(Ansøgning!J1056="","",Ansøgning!J1056)</f>
        <v/>
      </c>
      <c r="M1051" s="18"/>
      <c r="N1051" s="31" t="str">
        <f>IF(Ansøgning!K1056="","",Ansøgning!K1056)</f>
        <v/>
      </c>
      <c r="O1051" s="18"/>
      <c r="P1051" s="15" t="str">
        <f>IF(Ansøgning!L1056="","",Ansøgning!L1056)</f>
        <v/>
      </c>
      <c r="Q1051" s="46" t="str">
        <f t="shared" si="113"/>
        <v/>
      </c>
      <c r="R1051" s="46"/>
      <c r="S1051" s="101" t="str">
        <f>IF(Ansøgning!M1056="","",Ansøgning!M1056)</f>
        <v/>
      </c>
      <c r="T1051" s="31" t="str">
        <f t="shared" si="114"/>
        <v/>
      </c>
      <c r="U1051" s="102" t="str">
        <f>IF(Ansøgning!O1056="","",Ansøgning!O1056)</f>
        <v/>
      </c>
      <c r="V1051" s="20"/>
      <c r="W1051" s="102" t="str">
        <f>IF(Ansøgning!P1056="","",Ansøgning!P1056)</f>
        <v/>
      </c>
      <c r="X1051" s="20"/>
      <c r="Y1051" s="31" t="str">
        <f>IF(Ansøgning!Q1056="","",Ansøgning!Q1056)</f>
        <v/>
      </c>
      <c r="Z1051" s="46" t="str">
        <f>IFERROR(MAX(IF(OR(V1051="",X1051=""),"",IF(AND(AND(MONTH(F1051)&gt;=7,MONTH(F1051)&lt;8),AND(MONTH(H1051)&gt;=7,MONTH(H1051)&lt;8)),(NETWORKDAYS(F1051,H1051,Lister!$D$7:$D$13)-V1051)*T1051/NETWORKDAYS(Lister!$D$19,Lister!$E$19,Lister!$D$7:$D$13),IF(AND(AND(MONTH(F1051)&gt;=7,MONTH(F1051)&lt;8),MONTH(H1051)&gt;7),(NETWORKDAYS(F1051,Lister!$E$19,Lister!$D$7:$D$13)-V1051)*T1051/NETWORKDAYS(Lister!$D$19,Lister!$E$19,Lister!$D$7:$D$13),IF(MONTH(F1051)&gt;7,0)))),0),"")</f>
        <v/>
      </c>
      <c r="AA1051" s="31" t="str">
        <f>IF(Ansøgning!R1056="","",Ansøgning!R1056)</f>
        <v/>
      </c>
      <c r="AB1051" s="46" t="str">
        <f>IFERROR(MAX(IF(OR(V1051="",X1051=""),"",IF(AND(AND(MONTH(F1051)&gt;=8,MONTH(F1051)&lt;9),AND(MONTH(H1051)&gt;=8,MONTH(H1051)&lt;9)),(NETWORKDAYS(F1051,H1051,Lister!$D$7:$D$13)-X1051)*T1051/NETWORKDAYS(Lister!$D$20,Lister!$E$20,Lister!$D$7:$D$13),IF(AND(MONTH(F1051)=7,MONTH(H1051)=8),(NETWORKDAYS(Lister!$D$20,H1051,Lister!$D$7:$D$13)-X1051)*T1051/NETWORKDAYS(Lister!$D$20,Lister!$E$20,Lister!$D$7:$D$13),IF(AND(MONTH(F1051)=7,MONTH(H1051)=7),0)))),0),"")</f>
        <v/>
      </c>
      <c r="AC1051" s="15" t="str">
        <f>IF(Ansøgning!U1056="","",Ansøgning!U1056)</f>
        <v/>
      </c>
      <c r="AD1051" s="31" t="str">
        <f t="shared" si="115"/>
        <v/>
      </c>
      <c r="AE1051" s="31" t="str">
        <f t="shared" si="116"/>
        <v/>
      </c>
      <c r="AF1051" s="51" t="str">
        <f t="shared" si="117"/>
        <v/>
      </c>
      <c r="AG1051" s="15" t="str">
        <f t="shared" si="118"/>
        <v/>
      </c>
    </row>
    <row r="1052" spans="1:33" x14ac:dyDescent="0.25">
      <c r="A1052" s="13" t="str">
        <f>IF(Ansøgning!A1057="","",Ansøgning!A1057)</f>
        <v/>
      </c>
      <c r="B1052" s="13" t="str">
        <f>IF(Ansøgning!B1057="","",Ansøgning!B1057)</f>
        <v/>
      </c>
      <c r="C1052" s="13" t="str">
        <f>IF(Ansøgning!C1057="","",Ansøgning!C1057)</f>
        <v/>
      </c>
      <c r="D1052" s="13" t="str">
        <f>IF(Ansøgning!D1057="","",Ansøgning!D1057)</f>
        <v/>
      </c>
      <c r="E1052" s="14" t="str">
        <f>IF(Ansøgning!E1057="","",Ansøgning!E1057)</f>
        <v/>
      </c>
      <c r="F1052" s="16"/>
      <c r="G1052" s="14" t="str">
        <f>IF(Ansøgning!F1057="","",Ansøgning!F1057)</f>
        <v/>
      </c>
      <c r="H1052" s="16"/>
      <c r="I1052" s="72" t="str">
        <f>IF(OR(F1052="",H1052=""),"",NETWORKDAYS(F1052,H1052,Lister!$D$7:$D$13))</f>
        <v/>
      </c>
      <c r="J1052" s="53" t="str">
        <f>IF(Ansøgning!H1057="","",Ansøgning!H1057)</f>
        <v/>
      </c>
      <c r="K1052" s="32" t="str">
        <f t="shared" si="112"/>
        <v/>
      </c>
      <c r="L1052" s="31" t="str">
        <f>IF(Ansøgning!J1057="","",Ansøgning!J1057)</f>
        <v/>
      </c>
      <c r="M1052" s="18"/>
      <c r="N1052" s="31" t="str">
        <f>IF(Ansøgning!K1057="","",Ansøgning!K1057)</f>
        <v/>
      </c>
      <c r="O1052" s="18"/>
      <c r="P1052" s="15" t="str">
        <f>IF(Ansøgning!L1057="","",Ansøgning!L1057)</f>
        <v/>
      </c>
      <c r="Q1052" s="46" t="str">
        <f t="shared" si="113"/>
        <v/>
      </c>
      <c r="R1052" s="46"/>
      <c r="S1052" s="101" t="str">
        <f>IF(Ansøgning!M1057="","",Ansøgning!M1057)</f>
        <v/>
      </c>
      <c r="T1052" s="31" t="str">
        <f t="shared" si="114"/>
        <v/>
      </c>
      <c r="U1052" s="102" t="str">
        <f>IF(Ansøgning!O1057="","",Ansøgning!O1057)</f>
        <v/>
      </c>
      <c r="V1052" s="20"/>
      <c r="W1052" s="102" t="str">
        <f>IF(Ansøgning!P1057="","",Ansøgning!P1057)</f>
        <v/>
      </c>
      <c r="X1052" s="20"/>
      <c r="Y1052" s="31" t="str">
        <f>IF(Ansøgning!Q1057="","",Ansøgning!Q1057)</f>
        <v/>
      </c>
      <c r="Z1052" s="46" t="str">
        <f>IFERROR(MAX(IF(OR(V1052="",X1052=""),"",IF(AND(AND(MONTH(F1052)&gt;=7,MONTH(F1052)&lt;8),AND(MONTH(H1052)&gt;=7,MONTH(H1052)&lt;8)),(NETWORKDAYS(F1052,H1052,Lister!$D$7:$D$13)-V1052)*T1052/NETWORKDAYS(Lister!$D$19,Lister!$E$19,Lister!$D$7:$D$13),IF(AND(AND(MONTH(F1052)&gt;=7,MONTH(F1052)&lt;8),MONTH(H1052)&gt;7),(NETWORKDAYS(F1052,Lister!$E$19,Lister!$D$7:$D$13)-V1052)*T1052/NETWORKDAYS(Lister!$D$19,Lister!$E$19,Lister!$D$7:$D$13),IF(MONTH(F1052)&gt;7,0)))),0),"")</f>
        <v/>
      </c>
      <c r="AA1052" s="31" t="str">
        <f>IF(Ansøgning!R1057="","",Ansøgning!R1057)</f>
        <v/>
      </c>
      <c r="AB1052" s="46" t="str">
        <f>IFERROR(MAX(IF(OR(V1052="",X1052=""),"",IF(AND(AND(MONTH(F1052)&gt;=8,MONTH(F1052)&lt;9),AND(MONTH(H1052)&gt;=8,MONTH(H1052)&lt;9)),(NETWORKDAYS(F1052,H1052,Lister!$D$7:$D$13)-X1052)*T1052/NETWORKDAYS(Lister!$D$20,Lister!$E$20,Lister!$D$7:$D$13),IF(AND(MONTH(F1052)=7,MONTH(H1052)=8),(NETWORKDAYS(Lister!$D$20,H1052,Lister!$D$7:$D$13)-X1052)*T1052/NETWORKDAYS(Lister!$D$20,Lister!$E$20,Lister!$D$7:$D$13),IF(AND(MONTH(F1052)=7,MONTH(H1052)=7),0)))),0),"")</f>
        <v/>
      </c>
      <c r="AC1052" s="15" t="str">
        <f>IF(Ansøgning!U1057="","",Ansøgning!U1057)</f>
        <v/>
      </c>
      <c r="AD1052" s="31" t="str">
        <f t="shared" si="115"/>
        <v/>
      </c>
      <c r="AE1052" s="31" t="str">
        <f t="shared" si="116"/>
        <v/>
      </c>
      <c r="AF1052" s="51" t="str">
        <f t="shared" si="117"/>
        <v/>
      </c>
      <c r="AG1052" s="15" t="str">
        <f t="shared" si="118"/>
        <v/>
      </c>
    </row>
    <row r="1053" spans="1:33" x14ac:dyDescent="0.25">
      <c r="A1053" s="13" t="str">
        <f>IF(Ansøgning!A1058="","",Ansøgning!A1058)</f>
        <v/>
      </c>
      <c r="B1053" s="13" t="str">
        <f>IF(Ansøgning!B1058="","",Ansøgning!B1058)</f>
        <v/>
      </c>
      <c r="C1053" s="13" t="str">
        <f>IF(Ansøgning!C1058="","",Ansøgning!C1058)</f>
        <v/>
      </c>
      <c r="D1053" s="13" t="str">
        <f>IF(Ansøgning!D1058="","",Ansøgning!D1058)</f>
        <v/>
      </c>
      <c r="E1053" s="14" t="str">
        <f>IF(Ansøgning!E1058="","",Ansøgning!E1058)</f>
        <v/>
      </c>
      <c r="F1053" s="16"/>
      <c r="G1053" s="14" t="str">
        <f>IF(Ansøgning!F1058="","",Ansøgning!F1058)</f>
        <v/>
      </c>
      <c r="H1053" s="16"/>
      <c r="I1053" s="72" t="str">
        <f>IF(OR(F1053="",H1053=""),"",NETWORKDAYS(F1053,H1053,Lister!$D$7:$D$13))</f>
        <v/>
      </c>
      <c r="J1053" s="53" t="str">
        <f>IF(Ansøgning!H1058="","",Ansøgning!H1058)</f>
        <v/>
      </c>
      <c r="K1053" s="32" t="str">
        <f t="shared" si="112"/>
        <v/>
      </c>
      <c r="L1053" s="31" t="str">
        <f>IF(Ansøgning!J1058="","",Ansøgning!J1058)</f>
        <v/>
      </c>
      <c r="M1053" s="18"/>
      <c r="N1053" s="31" t="str">
        <f>IF(Ansøgning!K1058="","",Ansøgning!K1058)</f>
        <v/>
      </c>
      <c r="O1053" s="18"/>
      <c r="P1053" s="15" t="str">
        <f>IF(Ansøgning!L1058="","",Ansøgning!L1058)</f>
        <v/>
      </c>
      <c r="Q1053" s="46" t="str">
        <f t="shared" si="113"/>
        <v/>
      </c>
      <c r="R1053" s="46"/>
      <c r="S1053" s="101" t="str">
        <f>IF(Ansøgning!M1058="","",Ansøgning!M1058)</f>
        <v/>
      </c>
      <c r="T1053" s="31" t="str">
        <f t="shared" si="114"/>
        <v/>
      </c>
      <c r="U1053" s="102" t="str">
        <f>IF(Ansøgning!O1058="","",Ansøgning!O1058)</f>
        <v/>
      </c>
      <c r="V1053" s="20"/>
      <c r="W1053" s="102" t="str">
        <f>IF(Ansøgning!P1058="","",Ansøgning!P1058)</f>
        <v/>
      </c>
      <c r="X1053" s="20"/>
      <c r="Y1053" s="31" t="str">
        <f>IF(Ansøgning!Q1058="","",Ansøgning!Q1058)</f>
        <v/>
      </c>
      <c r="Z1053" s="46" t="str">
        <f>IFERROR(MAX(IF(OR(V1053="",X1053=""),"",IF(AND(AND(MONTH(F1053)&gt;=7,MONTH(F1053)&lt;8),AND(MONTH(H1053)&gt;=7,MONTH(H1053)&lt;8)),(NETWORKDAYS(F1053,H1053,Lister!$D$7:$D$13)-V1053)*T1053/NETWORKDAYS(Lister!$D$19,Lister!$E$19,Lister!$D$7:$D$13),IF(AND(AND(MONTH(F1053)&gt;=7,MONTH(F1053)&lt;8),MONTH(H1053)&gt;7),(NETWORKDAYS(F1053,Lister!$E$19,Lister!$D$7:$D$13)-V1053)*T1053/NETWORKDAYS(Lister!$D$19,Lister!$E$19,Lister!$D$7:$D$13),IF(MONTH(F1053)&gt;7,0)))),0),"")</f>
        <v/>
      </c>
      <c r="AA1053" s="31" t="str">
        <f>IF(Ansøgning!R1058="","",Ansøgning!R1058)</f>
        <v/>
      </c>
      <c r="AB1053" s="46" t="str">
        <f>IFERROR(MAX(IF(OR(V1053="",X1053=""),"",IF(AND(AND(MONTH(F1053)&gt;=8,MONTH(F1053)&lt;9),AND(MONTH(H1053)&gt;=8,MONTH(H1053)&lt;9)),(NETWORKDAYS(F1053,H1053,Lister!$D$7:$D$13)-X1053)*T1053/NETWORKDAYS(Lister!$D$20,Lister!$E$20,Lister!$D$7:$D$13),IF(AND(MONTH(F1053)=7,MONTH(H1053)=8),(NETWORKDAYS(Lister!$D$20,H1053,Lister!$D$7:$D$13)-X1053)*T1053/NETWORKDAYS(Lister!$D$20,Lister!$E$20,Lister!$D$7:$D$13),IF(AND(MONTH(F1053)=7,MONTH(H1053)=7),0)))),0),"")</f>
        <v/>
      </c>
      <c r="AC1053" s="15" t="str">
        <f>IF(Ansøgning!U1058="","",Ansøgning!U1058)</f>
        <v/>
      </c>
      <c r="AD1053" s="31" t="str">
        <f t="shared" si="115"/>
        <v/>
      </c>
      <c r="AE1053" s="31" t="str">
        <f t="shared" si="116"/>
        <v/>
      </c>
      <c r="AF1053" s="51" t="str">
        <f t="shared" si="117"/>
        <v/>
      </c>
      <c r="AG1053" s="15" t="str">
        <f t="shared" si="118"/>
        <v/>
      </c>
    </row>
    <row r="1054" spans="1:33" x14ac:dyDescent="0.25">
      <c r="A1054" s="13" t="str">
        <f>IF(Ansøgning!A1059="","",Ansøgning!A1059)</f>
        <v/>
      </c>
      <c r="B1054" s="13" t="str">
        <f>IF(Ansøgning!B1059="","",Ansøgning!B1059)</f>
        <v/>
      </c>
      <c r="C1054" s="13" t="str">
        <f>IF(Ansøgning!C1059="","",Ansøgning!C1059)</f>
        <v/>
      </c>
      <c r="D1054" s="13" t="str">
        <f>IF(Ansøgning!D1059="","",Ansøgning!D1059)</f>
        <v/>
      </c>
      <c r="E1054" s="14" t="str">
        <f>IF(Ansøgning!E1059="","",Ansøgning!E1059)</f>
        <v/>
      </c>
      <c r="F1054" s="16"/>
      <c r="G1054" s="14" t="str">
        <f>IF(Ansøgning!F1059="","",Ansøgning!F1059)</f>
        <v/>
      </c>
      <c r="H1054" s="16"/>
      <c r="I1054" s="72" t="str">
        <f>IF(OR(F1054="",H1054=""),"",NETWORKDAYS(F1054,H1054,Lister!$D$7:$D$13))</f>
        <v/>
      </c>
      <c r="J1054" s="53" t="str">
        <f>IF(Ansøgning!H1059="","",Ansøgning!H1059)</f>
        <v/>
      </c>
      <c r="K1054" s="32" t="str">
        <f t="shared" si="112"/>
        <v/>
      </c>
      <c r="L1054" s="31" t="str">
        <f>IF(Ansøgning!J1059="","",Ansøgning!J1059)</f>
        <v/>
      </c>
      <c r="M1054" s="18"/>
      <c r="N1054" s="31" t="str">
        <f>IF(Ansøgning!K1059="","",Ansøgning!K1059)</f>
        <v/>
      </c>
      <c r="O1054" s="18"/>
      <c r="P1054" s="15" t="str">
        <f>IF(Ansøgning!L1059="","",Ansøgning!L1059)</f>
        <v/>
      </c>
      <c r="Q1054" s="46" t="str">
        <f t="shared" si="113"/>
        <v/>
      </c>
      <c r="R1054" s="46"/>
      <c r="S1054" s="101" t="str">
        <f>IF(Ansøgning!M1059="","",Ansøgning!M1059)</f>
        <v/>
      </c>
      <c r="T1054" s="31" t="str">
        <f t="shared" si="114"/>
        <v/>
      </c>
      <c r="U1054" s="102" t="str">
        <f>IF(Ansøgning!O1059="","",Ansøgning!O1059)</f>
        <v/>
      </c>
      <c r="V1054" s="20"/>
      <c r="W1054" s="102" t="str">
        <f>IF(Ansøgning!P1059="","",Ansøgning!P1059)</f>
        <v/>
      </c>
      <c r="X1054" s="20"/>
      <c r="Y1054" s="31" t="str">
        <f>IF(Ansøgning!Q1059="","",Ansøgning!Q1059)</f>
        <v/>
      </c>
      <c r="Z1054" s="46" t="str">
        <f>IFERROR(MAX(IF(OR(V1054="",X1054=""),"",IF(AND(AND(MONTH(F1054)&gt;=7,MONTH(F1054)&lt;8),AND(MONTH(H1054)&gt;=7,MONTH(H1054)&lt;8)),(NETWORKDAYS(F1054,H1054,Lister!$D$7:$D$13)-V1054)*T1054/NETWORKDAYS(Lister!$D$19,Lister!$E$19,Lister!$D$7:$D$13),IF(AND(AND(MONTH(F1054)&gt;=7,MONTH(F1054)&lt;8),MONTH(H1054)&gt;7),(NETWORKDAYS(F1054,Lister!$E$19,Lister!$D$7:$D$13)-V1054)*T1054/NETWORKDAYS(Lister!$D$19,Lister!$E$19,Lister!$D$7:$D$13),IF(MONTH(F1054)&gt;7,0)))),0),"")</f>
        <v/>
      </c>
      <c r="AA1054" s="31" t="str">
        <f>IF(Ansøgning!R1059="","",Ansøgning!R1059)</f>
        <v/>
      </c>
      <c r="AB1054" s="46" t="str">
        <f>IFERROR(MAX(IF(OR(V1054="",X1054=""),"",IF(AND(AND(MONTH(F1054)&gt;=8,MONTH(F1054)&lt;9),AND(MONTH(H1054)&gt;=8,MONTH(H1054)&lt;9)),(NETWORKDAYS(F1054,H1054,Lister!$D$7:$D$13)-X1054)*T1054/NETWORKDAYS(Lister!$D$20,Lister!$E$20,Lister!$D$7:$D$13),IF(AND(MONTH(F1054)=7,MONTH(H1054)=8),(NETWORKDAYS(Lister!$D$20,H1054,Lister!$D$7:$D$13)-X1054)*T1054/NETWORKDAYS(Lister!$D$20,Lister!$E$20,Lister!$D$7:$D$13),IF(AND(MONTH(F1054)=7,MONTH(H1054)=7),0)))),0),"")</f>
        <v/>
      </c>
      <c r="AC1054" s="15" t="str">
        <f>IF(Ansøgning!U1059="","",Ansøgning!U1059)</f>
        <v/>
      </c>
      <c r="AD1054" s="31" t="str">
        <f t="shared" si="115"/>
        <v/>
      </c>
      <c r="AE1054" s="31" t="str">
        <f t="shared" si="116"/>
        <v/>
      </c>
      <c r="AF1054" s="51" t="str">
        <f t="shared" si="117"/>
        <v/>
      </c>
      <c r="AG1054" s="15" t="str">
        <f t="shared" si="118"/>
        <v/>
      </c>
    </row>
    <row r="1055" spans="1:33" x14ac:dyDescent="0.25">
      <c r="A1055" s="13" t="str">
        <f>IF(Ansøgning!A1060="","",Ansøgning!A1060)</f>
        <v/>
      </c>
      <c r="B1055" s="13" t="str">
        <f>IF(Ansøgning!B1060="","",Ansøgning!B1060)</f>
        <v/>
      </c>
      <c r="C1055" s="13" t="str">
        <f>IF(Ansøgning!C1060="","",Ansøgning!C1060)</f>
        <v/>
      </c>
      <c r="D1055" s="13" t="str">
        <f>IF(Ansøgning!D1060="","",Ansøgning!D1060)</f>
        <v/>
      </c>
      <c r="E1055" s="14" t="str">
        <f>IF(Ansøgning!E1060="","",Ansøgning!E1060)</f>
        <v/>
      </c>
      <c r="F1055" s="16"/>
      <c r="G1055" s="14" t="str">
        <f>IF(Ansøgning!F1060="","",Ansøgning!F1060)</f>
        <v/>
      </c>
      <c r="H1055" s="16"/>
      <c r="I1055" s="72" t="str">
        <f>IF(OR(F1055="",H1055=""),"",NETWORKDAYS(F1055,H1055,Lister!$D$7:$D$13))</f>
        <v/>
      </c>
      <c r="J1055" s="53" t="str">
        <f>IF(Ansøgning!H1060="","",Ansøgning!H1060)</f>
        <v/>
      </c>
      <c r="K1055" s="32" t="str">
        <f t="shared" si="112"/>
        <v/>
      </c>
      <c r="L1055" s="31" t="str">
        <f>IF(Ansøgning!J1060="","",Ansøgning!J1060)</f>
        <v/>
      </c>
      <c r="M1055" s="18"/>
      <c r="N1055" s="31" t="str">
        <f>IF(Ansøgning!K1060="","",Ansøgning!K1060)</f>
        <v/>
      </c>
      <c r="O1055" s="18"/>
      <c r="P1055" s="15" t="str">
        <f>IF(Ansøgning!L1060="","",Ansøgning!L1060)</f>
        <v/>
      </c>
      <c r="Q1055" s="46" t="str">
        <f t="shared" si="113"/>
        <v/>
      </c>
      <c r="R1055" s="46"/>
      <c r="S1055" s="101" t="str">
        <f>IF(Ansøgning!M1060="","",Ansøgning!M1060)</f>
        <v/>
      </c>
      <c r="T1055" s="31" t="str">
        <f t="shared" si="114"/>
        <v/>
      </c>
      <c r="U1055" s="102" t="str">
        <f>IF(Ansøgning!O1060="","",Ansøgning!O1060)</f>
        <v/>
      </c>
      <c r="V1055" s="20"/>
      <c r="W1055" s="102" t="str">
        <f>IF(Ansøgning!P1060="","",Ansøgning!P1060)</f>
        <v/>
      </c>
      <c r="X1055" s="20"/>
      <c r="Y1055" s="31" t="str">
        <f>IF(Ansøgning!Q1060="","",Ansøgning!Q1060)</f>
        <v/>
      </c>
      <c r="Z1055" s="46" t="str">
        <f>IFERROR(MAX(IF(OR(V1055="",X1055=""),"",IF(AND(AND(MONTH(F1055)&gt;=7,MONTH(F1055)&lt;8),AND(MONTH(H1055)&gt;=7,MONTH(H1055)&lt;8)),(NETWORKDAYS(F1055,H1055,Lister!$D$7:$D$13)-V1055)*T1055/NETWORKDAYS(Lister!$D$19,Lister!$E$19,Lister!$D$7:$D$13),IF(AND(AND(MONTH(F1055)&gt;=7,MONTH(F1055)&lt;8),MONTH(H1055)&gt;7),(NETWORKDAYS(F1055,Lister!$E$19,Lister!$D$7:$D$13)-V1055)*T1055/NETWORKDAYS(Lister!$D$19,Lister!$E$19,Lister!$D$7:$D$13),IF(MONTH(F1055)&gt;7,0)))),0),"")</f>
        <v/>
      </c>
      <c r="AA1055" s="31" t="str">
        <f>IF(Ansøgning!R1060="","",Ansøgning!R1060)</f>
        <v/>
      </c>
      <c r="AB1055" s="46" t="str">
        <f>IFERROR(MAX(IF(OR(V1055="",X1055=""),"",IF(AND(AND(MONTH(F1055)&gt;=8,MONTH(F1055)&lt;9),AND(MONTH(H1055)&gt;=8,MONTH(H1055)&lt;9)),(NETWORKDAYS(F1055,H1055,Lister!$D$7:$D$13)-X1055)*T1055/NETWORKDAYS(Lister!$D$20,Lister!$E$20,Lister!$D$7:$D$13),IF(AND(MONTH(F1055)=7,MONTH(H1055)=8),(NETWORKDAYS(Lister!$D$20,H1055,Lister!$D$7:$D$13)-X1055)*T1055/NETWORKDAYS(Lister!$D$20,Lister!$E$20,Lister!$D$7:$D$13),IF(AND(MONTH(F1055)=7,MONTH(H1055)=7),0)))),0),"")</f>
        <v/>
      </c>
      <c r="AC1055" s="15" t="str">
        <f>IF(Ansøgning!U1060="","",Ansøgning!U1060)</f>
        <v/>
      </c>
      <c r="AD1055" s="31" t="str">
        <f t="shared" si="115"/>
        <v/>
      </c>
      <c r="AE1055" s="31" t="str">
        <f t="shared" si="116"/>
        <v/>
      </c>
      <c r="AF1055" s="51" t="str">
        <f t="shared" si="117"/>
        <v/>
      </c>
      <c r="AG1055" s="15" t="str">
        <f t="shared" si="118"/>
        <v/>
      </c>
    </row>
    <row r="1056" spans="1:33" x14ac:dyDescent="0.25">
      <c r="A1056" s="13" t="str">
        <f>IF(Ansøgning!A1061="","",Ansøgning!A1061)</f>
        <v/>
      </c>
      <c r="B1056" s="13" t="str">
        <f>IF(Ansøgning!B1061="","",Ansøgning!B1061)</f>
        <v/>
      </c>
      <c r="C1056" s="13" t="str">
        <f>IF(Ansøgning!C1061="","",Ansøgning!C1061)</f>
        <v/>
      </c>
      <c r="D1056" s="13" t="str">
        <f>IF(Ansøgning!D1061="","",Ansøgning!D1061)</f>
        <v/>
      </c>
      <c r="E1056" s="14" t="str">
        <f>IF(Ansøgning!E1061="","",Ansøgning!E1061)</f>
        <v/>
      </c>
      <c r="F1056" s="16"/>
      <c r="G1056" s="14" t="str">
        <f>IF(Ansøgning!F1061="","",Ansøgning!F1061)</f>
        <v/>
      </c>
      <c r="H1056" s="16"/>
      <c r="I1056" s="72" t="str">
        <f>IF(OR(F1056="",H1056=""),"",NETWORKDAYS(F1056,H1056,Lister!$D$7:$D$13))</f>
        <v/>
      </c>
      <c r="J1056" s="53" t="str">
        <f>IF(Ansøgning!H1061="","",Ansøgning!H1061)</f>
        <v/>
      </c>
      <c r="K1056" s="32" t="str">
        <f t="shared" si="112"/>
        <v/>
      </c>
      <c r="L1056" s="31" t="str">
        <f>IF(Ansøgning!J1061="","",Ansøgning!J1061)</f>
        <v/>
      </c>
      <c r="M1056" s="18"/>
      <c r="N1056" s="31" t="str">
        <f>IF(Ansøgning!K1061="","",Ansøgning!K1061)</f>
        <v/>
      </c>
      <c r="O1056" s="18"/>
      <c r="P1056" s="15" t="str">
        <f>IF(Ansøgning!L1061="","",Ansøgning!L1061)</f>
        <v/>
      </c>
      <c r="Q1056" s="46" t="str">
        <f t="shared" si="113"/>
        <v/>
      </c>
      <c r="R1056" s="46"/>
      <c r="S1056" s="101" t="str">
        <f>IF(Ansøgning!M1061="","",Ansøgning!M1061)</f>
        <v/>
      </c>
      <c r="T1056" s="31" t="str">
        <f t="shared" si="114"/>
        <v/>
      </c>
      <c r="U1056" s="102" t="str">
        <f>IF(Ansøgning!O1061="","",Ansøgning!O1061)</f>
        <v/>
      </c>
      <c r="V1056" s="20"/>
      <c r="W1056" s="102" t="str">
        <f>IF(Ansøgning!P1061="","",Ansøgning!P1061)</f>
        <v/>
      </c>
      <c r="X1056" s="20"/>
      <c r="Y1056" s="31" t="str">
        <f>IF(Ansøgning!Q1061="","",Ansøgning!Q1061)</f>
        <v/>
      </c>
      <c r="Z1056" s="46" t="str">
        <f>IFERROR(MAX(IF(OR(V1056="",X1056=""),"",IF(AND(AND(MONTH(F1056)&gt;=7,MONTH(F1056)&lt;8),AND(MONTH(H1056)&gt;=7,MONTH(H1056)&lt;8)),(NETWORKDAYS(F1056,H1056,Lister!$D$7:$D$13)-V1056)*T1056/NETWORKDAYS(Lister!$D$19,Lister!$E$19,Lister!$D$7:$D$13),IF(AND(AND(MONTH(F1056)&gt;=7,MONTH(F1056)&lt;8),MONTH(H1056)&gt;7),(NETWORKDAYS(F1056,Lister!$E$19,Lister!$D$7:$D$13)-V1056)*T1056/NETWORKDAYS(Lister!$D$19,Lister!$E$19,Lister!$D$7:$D$13),IF(MONTH(F1056)&gt;7,0)))),0),"")</f>
        <v/>
      </c>
      <c r="AA1056" s="31" t="str">
        <f>IF(Ansøgning!R1061="","",Ansøgning!R1061)</f>
        <v/>
      </c>
      <c r="AB1056" s="46" t="str">
        <f>IFERROR(MAX(IF(OR(V1056="",X1056=""),"",IF(AND(AND(MONTH(F1056)&gt;=8,MONTH(F1056)&lt;9),AND(MONTH(H1056)&gt;=8,MONTH(H1056)&lt;9)),(NETWORKDAYS(F1056,H1056,Lister!$D$7:$D$13)-X1056)*T1056/NETWORKDAYS(Lister!$D$20,Lister!$E$20,Lister!$D$7:$D$13),IF(AND(MONTH(F1056)=7,MONTH(H1056)=8),(NETWORKDAYS(Lister!$D$20,H1056,Lister!$D$7:$D$13)-X1056)*T1056/NETWORKDAYS(Lister!$D$20,Lister!$E$20,Lister!$D$7:$D$13),IF(AND(MONTH(F1056)=7,MONTH(H1056)=7),0)))),0),"")</f>
        <v/>
      </c>
      <c r="AC1056" s="15" t="str">
        <f>IF(Ansøgning!U1061="","",Ansøgning!U1061)</f>
        <v/>
      </c>
      <c r="AD1056" s="31" t="str">
        <f t="shared" si="115"/>
        <v/>
      </c>
      <c r="AE1056" s="31" t="str">
        <f t="shared" si="116"/>
        <v/>
      </c>
      <c r="AF1056" s="51" t="str">
        <f t="shared" si="117"/>
        <v/>
      </c>
      <c r="AG1056" s="15" t="str">
        <f t="shared" si="118"/>
        <v/>
      </c>
    </row>
    <row r="1057" spans="1:33" x14ac:dyDescent="0.25">
      <c r="A1057" s="13" t="str">
        <f>IF(Ansøgning!A1062="","",Ansøgning!A1062)</f>
        <v/>
      </c>
      <c r="B1057" s="13" t="str">
        <f>IF(Ansøgning!B1062="","",Ansøgning!B1062)</f>
        <v/>
      </c>
      <c r="C1057" s="13" t="str">
        <f>IF(Ansøgning!C1062="","",Ansøgning!C1062)</f>
        <v/>
      </c>
      <c r="D1057" s="13" t="str">
        <f>IF(Ansøgning!D1062="","",Ansøgning!D1062)</f>
        <v/>
      </c>
      <c r="E1057" s="14" t="str">
        <f>IF(Ansøgning!E1062="","",Ansøgning!E1062)</f>
        <v/>
      </c>
      <c r="F1057" s="16"/>
      <c r="G1057" s="14" t="str">
        <f>IF(Ansøgning!F1062="","",Ansøgning!F1062)</f>
        <v/>
      </c>
      <c r="H1057" s="16"/>
      <c r="I1057" s="72" t="str">
        <f>IF(OR(F1057="",H1057=""),"",NETWORKDAYS(F1057,H1057,Lister!$D$7:$D$13))</f>
        <v/>
      </c>
      <c r="J1057" s="53" t="str">
        <f>IF(Ansøgning!H1062="","",Ansøgning!H1062)</f>
        <v/>
      </c>
      <c r="K1057" s="32" t="str">
        <f t="shared" si="112"/>
        <v/>
      </c>
      <c r="L1057" s="31" t="str">
        <f>IF(Ansøgning!J1062="","",Ansøgning!J1062)</f>
        <v/>
      </c>
      <c r="M1057" s="18"/>
      <c r="N1057" s="31" t="str">
        <f>IF(Ansøgning!K1062="","",Ansøgning!K1062)</f>
        <v/>
      </c>
      <c r="O1057" s="18"/>
      <c r="P1057" s="15" t="str">
        <f>IF(Ansøgning!L1062="","",Ansøgning!L1062)</f>
        <v/>
      </c>
      <c r="Q1057" s="46" t="str">
        <f t="shared" si="113"/>
        <v/>
      </c>
      <c r="R1057" s="46"/>
      <c r="S1057" s="101" t="str">
        <f>IF(Ansøgning!M1062="","",Ansøgning!M1062)</f>
        <v/>
      </c>
      <c r="T1057" s="31" t="str">
        <f t="shared" si="114"/>
        <v/>
      </c>
      <c r="U1057" s="102" t="str">
        <f>IF(Ansøgning!O1062="","",Ansøgning!O1062)</f>
        <v/>
      </c>
      <c r="V1057" s="20"/>
      <c r="W1057" s="102" t="str">
        <f>IF(Ansøgning!P1062="","",Ansøgning!P1062)</f>
        <v/>
      </c>
      <c r="X1057" s="20"/>
      <c r="Y1057" s="31" t="str">
        <f>IF(Ansøgning!Q1062="","",Ansøgning!Q1062)</f>
        <v/>
      </c>
      <c r="Z1057" s="46" t="str">
        <f>IFERROR(MAX(IF(OR(V1057="",X1057=""),"",IF(AND(AND(MONTH(F1057)&gt;=7,MONTH(F1057)&lt;8),AND(MONTH(H1057)&gt;=7,MONTH(H1057)&lt;8)),(NETWORKDAYS(F1057,H1057,Lister!$D$7:$D$13)-V1057)*T1057/NETWORKDAYS(Lister!$D$19,Lister!$E$19,Lister!$D$7:$D$13),IF(AND(AND(MONTH(F1057)&gt;=7,MONTH(F1057)&lt;8),MONTH(H1057)&gt;7),(NETWORKDAYS(F1057,Lister!$E$19,Lister!$D$7:$D$13)-V1057)*T1057/NETWORKDAYS(Lister!$D$19,Lister!$E$19,Lister!$D$7:$D$13),IF(MONTH(F1057)&gt;7,0)))),0),"")</f>
        <v/>
      </c>
      <c r="AA1057" s="31" t="str">
        <f>IF(Ansøgning!R1062="","",Ansøgning!R1062)</f>
        <v/>
      </c>
      <c r="AB1057" s="46" t="str">
        <f>IFERROR(MAX(IF(OR(V1057="",X1057=""),"",IF(AND(AND(MONTH(F1057)&gt;=8,MONTH(F1057)&lt;9),AND(MONTH(H1057)&gt;=8,MONTH(H1057)&lt;9)),(NETWORKDAYS(F1057,H1057,Lister!$D$7:$D$13)-X1057)*T1057/NETWORKDAYS(Lister!$D$20,Lister!$E$20,Lister!$D$7:$D$13),IF(AND(MONTH(F1057)=7,MONTH(H1057)=8),(NETWORKDAYS(Lister!$D$20,H1057,Lister!$D$7:$D$13)-X1057)*T1057/NETWORKDAYS(Lister!$D$20,Lister!$E$20,Lister!$D$7:$D$13),IF(AND(MONTH(F1057)=7,MONTH(H1057)=7),0)))),0),"")</f>
        <v/>
      </c>
      <c r="AC1057" s="15" t="str">
        <f>IF(Ansøgning!U1062="","",Ansøgning!U1062)</f>
        <v/>
      </c>
      <c r="AD1057" s="31" t="str">
        <f t="shared" si="115"/>
        <v/>
      </c>
      <c r="AE1057" s="31" t="str">
        <f t="shared" si="116"/>
        <v/>
      </c>
      <c r="AF1057" s="51" t="str">
        <f t="shared" si="117"/>
        <v/>
      </c>
      <c r="AG1057" s="15" t="str">
        <f t="shared" si="118"/>
        <v/>
      </c>
    </row>
    <row r="1058" spans="1:33" x14ac:dyDescent="0.25">
      <c r="A1058" s="13" t="str">
        <f>IF(Ansøgning!A1063="","",Ansøgning!A1063)</f>
        <v/>
      </c>
      <c r="B1058" s="13" t="str">
        <f>IF(Ansøgning!B1063="","",Ansøgning!B1063)</f>
        <v/>
      </c>
      <c r="C1058" s="13" t="str">
        <f>IF(Ansøgning!C1063="","",Ansøgning!C1063)</f>
        <v/>
      </c>
      <c r="D1058" s="13" t="str">
        <f>IF(Ansøgning!D1063="","",Ansøgning!D1063)</f>
        <v/>
      </c>
      <c r="E1058" s="14" t="str">
        <f>IF(Ansøgning!E1063="","",Ansøgning!E1063)</f>
        <v/>
      </c>
      <c r="F1058" s="16"/>
      <c r="G1058" s="14" t="str">
        <f>IF(Ansøgning!F1063="","",Ansøgning!F1063)</f>
        <v/>
      </c>
      <c r="H1058" s="16"/>
      <c r="I1058" s="72" t="str">
        <f>IF(OR(F1058="",H1058=""),"",NETWORKDAYS(F1058,H1058,Lister!$D$7:$D$13))</f>
        <v/>
      </c>
      <c r="J1058" s="53" t="str">
        <f>IF(Ansøgning!H1063="","",Ansøgning!H1063)</f>
        <v/>
      </c>
      <c r="K1058" s="32" t="str">
        <f t="shared" si="112"/>
        <v/>
      </c>
      <c r="L1058" s="31" t="str">
        <f>IF(Ansøgning!J1063="","",Ansøgning!J1063)</f>
        <v/>
      </c>
      <c r="M1058" s="18"/>
      <c r="N1058" s="31" t="str">
        <f>IF(Ansøgning!K1063="","",Ansøgning!K1063)</f>
        <v/>
      </c>
      <c r="O1058" s="18"/>
      <c r="P1058" s="15" t="str">
        <f>IF(Ansøgning!L1063="","",Ansøgning!L1063)</f>
        <v/>
      </c>
      <c r="Q1058" s="46" t="str">
        <f t="shared" si="113"/>
        <v/>
      </c>
      <c r="R1058" s="46"/>
      <c r="S1058" s="101" t="str">
        <f>IF(Ansøgning!M1063="","",Ansøgning!M1063)</f>
        <v/>
      </c>
      <c r="T1058" s="31" t="str">
        <f t="shared" si="114"/>
        <v/>
      </c>
      <c r="U1058" s="102" t="str">
        <f>IF(Ansøgning!O1063="","",Ansøgning!O1063)</f>
        <v/>
      </c>
      <c r="V1058" s="20"/>
      <c r="W1058" s="102" t="str">
        <f>IF(Ansøgning!P1063="","",Ansøgning!P1063)</f>
        <v/>
      </c>
      <c r="X1058" s="20"/>
      <c r="Y1058" s="31" t="str">
        <f>IF(Ansøgning!Q1063="","",Ansøgning!Q1063)</f>
        <v/>
      </c>
      <c r="Z1058" s="46" t="str">
        <f>IFERROR(MAX(IF(OR(V1058="",X1058=""),"",IF(AND(AND(MONTH(F1058)&gt;=7,MONTH(F1058)&lt;8),AND(MONTH(H1058)&gt;=7,MONTH(H1058)&lt;8)),(NETWORKDAYS(F1058,H1058,Lister!$D$7:$D$13)-V1058)*T1058/NETWORKDAYS(Lister!$D$19,Lister!$E$19,Lister!$D$7:$D$13),IF(AND(AND(MONTH(F1058)&gt;=7,MONTH(F1058)&lt;8),MONTH(H1058)&gt;7),(NETWORKDAYS(F1058,Lister!$E$19,Lister!$D$7:$D$13)-V1058)*T1058/NETWORKDAYS(Lister!$D$19,Lister!$E$19,Lister!$D$7:$D$13),IF(MONTH(F1058)&gt;7,0)))),0),"")</f>
        <v/>
      </c>
      <c r="AA1058" s="31" t="str">
        <f>IF(Ansøgning!R1063="","",Ansøgning!R1063)</f>
        <v/>
      </c>
      <c r="AB1058" s="46" t="str">
        <f>IFERROR(MAX(IF(OR(V1058="",X1058=""),"",IF(AND(AND(MONTH(F1058)&gt;=8,MONTH(F1058)&lt;9),AND(MONTH(H1058)&gt;=8,MONTH(H1058)&lt;9)),(NETWORKDAYS(F1058,H1058,Lister!$D$7:$D$13)-X1058)*T1058/NETWORKDAYS(Lister!$D$20,Lister!$E$20,Lister!$D$7:$D$13),IF(AND(MONTH(F1058)=7,MONTH(H1058)=8),(NETWORKDAYS(Lister!$D$20,H1058,Lister!$D$7:$D$13)-X1058)*T1058/NETWORKDAYS(Lister!$D$20,Lister!$E$20,Lister!$D$7:$D$13),IF(AND(MONTH(F1058)=7,MONTH(H1058)=7),0)))),0),"")</f>
        <v/>
      </c>
      <c r="AC1058" s="15" t="str">
        <f>IF(Ansøgning!U1063="","",Ansøgning!U1063)</f>
        <v/>
      </c>
      <c r="AD1058" s="31" t="str">
        <f t="shared" si="115"/>
        <v/>
      </c>
      <c r="AE1058" s="31" t="str">
        <f t="shared" si="116"/>
        <v/>
      </c>
      <c r="AF1058" s="51" t="str">
        <f t="shared" si="117"/>
        <v/>
      </c>
      <c r="AG1058" s="15" t="str">
        <f t="shared" si="118"/>
        <v/>
      </c>
    </row>
    <row r="1059" spans="1:33" x14ac:dyDescent="0.25">
      <c r="A1059" s="13" t="str">
        <f>IF(Ansøgning!A1064="","",Ansøgning!A1064)</f>
        <v/>
      </c>
      <c r="B1059" s="13" t="str">
        <f>IF(Ansøgning!B1064="","",Ansøgning!B1064)</f>
        <v/>
      </c>
      <c r="C1059" s="13" t="str">
        <f>IF(Ansøgning!C1064="","",Ansøgning!C1064)</f>
        <v/>
      </c>
      <c r="D1059" s="13" t="str">
        <f>IF(Ansøgning!D1064="","",Ansøgning!D1064)</f>
        <v/>
      </c>
      <c r="E1059" s="14" t="str">
        <f>IF(Ansøgning!E1064="","",Ansøgning!E1064)</f>
        <v/>
      </c>
      <c r="F1059" s="16"/>
      <c r="G1059" s="14" t="str">
        <f>IF(Ansøgning!F1064="","",Ansøgning!F1064)</f>
        <v/>
      </c>
      <c r="H1059" s="16"/>
      <c r="I1059" s="72" t="str">
        <f>IF(OR(F1059="",H1059=""),"",NETWORKDAYS(F1059,H1059,Lister!$D$7:$D$13))</f>
        <v/>
      </c>
      <c r="J1059" s="53" t="str">
        <f>IF(Ansøgning!H1064="","",Ansøgning!H1064)</f>
        <v/>
      </c>
      <c r="K1059" s="32" t="str">
        <f t="shared" si="112"/>
        <v/>
      </c>
      <c r="L1059" s="31" t="str">
        <f>IF(Ansøgning!J1064="","",Ansøgning!J1064)</f>
        <v/>
      </c>
      <c r="M1059" s="18"/>
      <c r="N1059" s="31" t="str">
        <f>IF(Ansøgning!K1064="","",Ansøgning!K1064)</f>
        <v/>
      </c>
      <c r="O1059" s="18"/>
      <c r="P1059" s="15" t="str">
        <f>IF(Ansøgning!L1064="","",Ansøgning!L1064)</f>
        <v/>
      </c>
      <c r="Q1059" s="46" t="str">
        <f t="shared" si="113"/>
        <v/>
      </c>
      <c r="R1059" s="46"/>
      <c r="S1059" s="101" t="str">
        <f>IF(Ansøgning!M1064="","",Ansøgning!M1064)</f>
        <v/>
      </c>
      <c r="T1059" s="31" t="str">
        <f t="shared" si="114"/>
        <v/>
      </c>
      <c r="U1059" s="102" t="str">
        <f>IF(Ansøgning!O1064="","",Ansøgning!O1064)</f>
        <v/>
      </c>
      <c r="V1059" s="20"/>
      <c r="W1059" s="102" t="str">
        <f>IF(Ansøgning!P1064="","",Ansøgning!P1064)</f>
        <v/>
      </c>
      <c r="X1059" s="20"/>
      <c r="Y1059" s="31" t="str">
        <f>IF(Ansøgning!Q1064="","",Ansøgning!Q1064)</f>
        <v/>
      </c>
      <c r="Z1059" s="46" t="str">
        <f>IFERROR(MAX(IF(OR(V1059="",X1059=""),"",IF(AND(AND(MONTH(F1059)&gt;=7,MONTH(F1059)&lt;8),AND(MONTH(H1059)&gt;=7,MONTH(H1059)&lt;8)),(NETWORKDAYS(F1059,H1059,Lister!$D$7:$D$13)-V1059)*T1059/NETWORKDAYS(Lister!$D$19,Lister!$E$19,Lister!$D$7:$D$13),IF(AND(AND(MONTH(F1059)&gt;=7,MONTH(F1059)&lt;8),MONTH(H1059)&gt;7),(NETWORKDAYS(F1059,Lister!$E$19,Lister!$D$7:$D$13)-V1059)*T1059/NETWORKDAYS(Lister!$D$19,Lister!$E$19,Lister!$D$7:$D$13),IF(MONTH(F1059)&gt;7,0)))),0),"")</f>
        <v/>
      </c>
      <c r="AA1059" s="31" t="str">
        <f>IF(Ansøgning!R1064="","",Ansøgning!R1064)</f>
        <v/>
      </c>
      <c r="AB1059" s="46" t="str">
        <f>IFERROR(MAX(IF(OR(V1059="",X1059=""),"",IF(AND(AND(MONTH(F1059)&gt;=8,MONTH(F1059)&lt;9),AND(MONTH(H1059)&gt;=8,MONTH(H1059)&lt;9)),(NETWORKDAYS(F1059,H1059,Lister!$D$7:$D$13)-X1059)*T1059/NETWORKDAYS(Lister!$D$20,Lister!$E$20,Lister!$D$7:$D$13),IF(AND(MONTH(F1059)=7,MONTH(H1059)=8),(NETWORKDAYS(Lister!$D$20,H1059,Lister!$D$7:$D$13)-X1059)*T1059/NETWORKDAYS(Lister!$D$20,Lister!$E$20,Lister!$D$7:$D$13),IF(AND(MONTH(F1059)=7,MONTH(H1059)=7),0)))),0),"")</f>
        <v/>
      </c>
      <c r="AC1059" s="15" t="str">
        <f>IF(Ansøgning!U1064="","",Ansøgning!U1064)</f>
        <v/>
      </c>
      <c r="AD1059" s="31" t="str">
        <f t="shared" si="115"/>
        <v/>
      </c>
      <c r="AE1059" s="31" t="str">
        <f t="shared" si="116"/>
        <v/>
      </c>
      <c r="AF1059" s="51" t="str">
        <f t="shared" si="117"/>
        <v/>
      </c>
      <c r="AG1059" s="15" t="str">
        <f t="shared" si="118"/>
        <v/>
      </c>
    </row>
    <row r="1060" spans="1:33" x14ac:dyDescent="0.25">
      <c r="A1060" s="13" t="str">
        <f>IF(Ansøgning!A1065="","",Ansøgning!A1065)</f>
        <v/>
      </c>
      <c r="B1060" s="13" t="str">
        <f>IF(Ansøgning!B1065="","",Ansøgning!B1065)</f>
        <v/>
      </c>
      <c r="C1060" s="13" t="str">
        <f>IF(Ansøgning!C1065="","",Ansøgning!C1065)</f>
        <v/>
      </c>
      <c r="D1060" s="13" t="str">
        <f>IF(Ansøgning!D1065="","",Ansøgning!D1065)</f>
        <v/>
      </c>
      <c r="E1060" s="14" t="str">
        <f>IF(Ansøgning!E1065="","",Ansøgning!E1065)</f>
        <v/>
      </c>
      <c r="F1060" s="16"/>
      <c r="G1060" s="14" t="str">
        <f>IF(Ansøgning!F1065="","",Ansøgning!F1065)</f>
        <v/>
      </c>
      <c r="H1060" s="16"/>
      <c r="I1060" s="72" t="str">
        <f>IF(OR(F1060="",H1060=""),"",NETWORKDAYS(F1060,H1060,Lister!$D$7:$D$13))</f>
        <v/>
      </c>
      <c r="J1060" s="53" t="str">
        <f>IF(Ansøgning!H1065="","",Ansøgning!H1065)</f>
        <v/>
      </c>
      <c r="K1060" s="32" t="str">
        <f t="shared" si="112"/>
        <v/>
      </c>
      <c r="L1060" s="31" t="str">
        <f>IF(Ansøgning!J1065="","",Ansøgning!J1065)</f>
        <v/>
      </c>
      <c r="M1060" s="18"/>
      <c r="N1060" s="31" t="str">
        <f>IF(Ansøgning!K1065="","",Ansøgning!K1065)</f>
        <v/>
      </c>
      <c r="O1060" s="18"/>
      <c r="P1060" s="15" t="str">
        <f>IF(Ansøgning!L1065="","",Ansøgning!L1065)</f>
        <v/>
      </c>
      <c r="Q1060" s="46" t="str">
        <f t="shared" si="113"/>
        <v/>
      </c>
      <c r="R1060" s="46"/>
      <c r="S1060" s="101" t="str">
        <f>IF(Ansøgning!M1065="","",Ansøgning!M1065)</f>
        <v/>
      </c>
      <c r="T1060" s="31" t="str">
        <f t="shared" si="114"/>
        <v/>
      </c>
      <c r="U1060" s="102" t="str">
        <f>IF(Ansøgning!O1065="","",Ansøgning!O1065)</f>
        <v/>
      </c>
      <c r="V1060" s="20"/>
      <c r="W1060" s="102" t="str">
        <f>IF(Ansøgning!P1065="","",Ansøgning!P1065)</f>
        <v/>
      </c>
      <c r="X1060" s="20"/>
      <c r="Y1060" s="31" t="str">
        <f>IF(Ansøgning!Q1065="","",Ansøgning!Q1065)</f>
        <v/>
      </c>
      <c r="Z1060" s="46" t="str">
        <f>IFERROR(MAX(IF(OR(V1060="",X1060=""),"",IF(AND(AND(MONTH(F1060)&gt;=7,MONTH(F1060)&lt;8),AND(MONTH(H1060)&gt;=7,MONTH(H1060)&lt;8)),(NETWORKDAYS(F1060,H1060,Lister!$D$7:$D$13)-V1060)*T1060/NETWORKDAYS(Lister!$D$19,Lister!$E$19,Lister!$D$7:$D$13),IF(AND(AND(MONTH(F1060)&gt;=7,MONTH(F1060)&lt;8),MONTH(H1060)&gt;7),(NETWORKDAYS(F1060,Lister!$E$19,Lister!$D$7:$D$13)-V1060)*T1060/NETWORKDAYS(Lister!$D$19,Lister!$E$19,Lister!$D$7:$D$13),IF(MONTH(F1060)&gt;7,0)))),0),"")</f>
        <v/>
      </c>
      <c r="AA1060" s="31" t="str">
        <f>IF(Ansøgning!R1065="","",Ansøgning!R1065)</f>
        <v/>
      </c>
      <c r="AB1060" s="46" t="str">
        <f>IFERROR(MAX(IF(OR(V1060="",X1060=""),"",IF(AND(AND(MONTH(F1060)&gt;=8,MONTH(F1060)&lt;9),AND(MONTH(H1060)&gt;=8,MONTH(H1060)&lt;9)),(NETWORKDAYS(F1060,H1060,Lister!$D$7:$D$13)-X1060)*T1060/NETWORKDAYS(Lister!$D$20,Lister!$E$20,Lister!$D$7:$D$13),IF(AND(MONTH(F1060)=7,MONTH(H1060)=8),(NETWORKDAYS(Lister!$D$20,H1060,Lister!$D$7:$D$13)-X1060)*T1060/NETWORKDAYS(Lister!$D$20,Lister!$E$20,Lister!$D$7:$D$13),IF(AND(MONTH(F1060)=7,MONTH(H1060)=7),0)))),0),"")</f>
        <v/>
      </c>
      <c r="AC1060" s="15" t="str">
        <f>IF(Ansøgning!U1065="","",Ansøgning!U1065)</f>
        <v/>
      </c>
      <c r="AD1060" s="31" t="str">
        <f t="shared" si="115"/>
        <v/>
      </c>
      <c r="AE1060" s="31" t="str">
        <f t="shared" si="116"/>
        <v/>
      </c>
      <c r="AF1060" s="51" t="str">
        <f t="shared" si="117"/>
        <v/>
      </c>
      <c r="AG1060" s="15" t="str">
        <f t="shared" si="118"/>
        <v/>
      </c>
    </row>
    <row r="1061" spans="1:33" x14ac:dyDescent="0.25">
      <c r="A1061" s="13" t="str">
        <f>IF(Ansøgning!A1066="","",Ansøgning!A1066)</f>
        <v/>
      </c>
      <c r="B1061" s="13" t="str">
        <f>IF(Ansøgning!B1066="","",Ansøgning!B1066)</f>
        <v/>
      </c>
      <c r="C1061" s="13" t="str">
        <f>IF(Ansøgning!C1066="","",Ansøgning!C1066)</f>
        <v/>
      </c>
      <c r="D1061" s="13" t="str">
        <f>IF(Ansøgning!D1066="","",Ansøgning!D1066)</f>
        <v/>
      </c>
      <c r="E1061" s="14" t="str">
        <f>IF(Ansøgning!E1066="","",Ansøgning!E1066)</f>
        <v/>
      </c>
      <c r="F1061" s="16"/>
      <c r="G1061" s="14" t="str">
        <f>IF(Ansøgning!F1066="","",Ansøgning!F1066)</f>
        <v/>
      </c>
      <c r="H1061" s="16"/>
      <c r="I1061" s="72" t="str">
        <f>IF(OR(F1061="",H1061=""),"",NETWORKDAYS(F1061,H1061,Lister!$D$7:$D$13))</f>
        <v/>
      </c>
      <c r="J1061" s="53" t="str">
        <f>IF(Ansøgning!H1066="","",Ansøgning!H1066)</f>
        <v/>
      </c>
      <c r="K1061" s="32" t="str">
        <f t="shared" si="112"/>
        <v/>
      </c>
      <c r="L1061" s="31" t="str">
        <f>IF(Ansøgning!J1066="","",Ansøgning!J1066)</f>
        <v/>
      </c>
      <c r="M1061" s="18"/>
      <c r="N1061" s="31" t="str">
        <f>IF(Ansøgning!K1066="","",Ansøgning!K1066)</f>
        <v/>
      </c>
      <c r="O1061" s="18"/>
      <c r="P1061" s="15" t="str">
        <f>IF(Ansøgning!L1066="","",Ansøgning!L1066)</f>
        <v/>
      </c>
      <c r="Q1061" s="46" t="str">
        <f t="shared" si="113"/>
        <v/>
      </c>
      <c r="R1061" s="46"/>
      <c r="S1061" s="101" t="str">
        <f>IF(Ansøgning!M1066="","",Ansøgning!M1066)</f>
        <v/>
      </c>
      <c r="T1061" s="31" t="str">
        <f t="shared" si="114"/>
        <v/>
      </c>
      <c r="U1061" s="102" t="str">
        <f>IF(Ansøgning!O1066="","",Ansøgning!O1066)</f>
        <v/>
      </c>
      <c r="V1061" s="20"/>
      <c r="W1061" s="102" t="str">
        <f>IF(Ansøgning!P1066="","",Ansøgning!P1066)</f>
        <v/>
      </c>
      <c r="X1061" s="20"/>
      <c r="Y1061" s="31" t="str">
        <f>IF(Ansøgning!Q1066="","",Ansøgning!Q1066)</f>
        <v/>
      </c>
      <c r="Z1061" s="46" t="str">
        <f>IFERROR(MAX(IF(OR(V1061="",X1061=""),"",IF(AND(AND(MONTH(F1061)&gt;=7,MONTH(F1061)&lt;8),AND(MONTH(H1061)&gt;=7,MONTH(H1061)&lt;8)),(NETWORKDAYS(F1061,H1061,Lister!$D$7:$D$13)-V1061)*T1061/NETWORKDAYS(Lister!$D$19,Lister!$E$19,Lister!$D$7:$D$13),IF(AND(AND(MONTH(F1061)&gt;=7,MONTH(F1061)&lt;8),MONTH(H1061)&gt;7),(NETWORKDAYS(F1061,Lister!$E$19,Lister!$D$7:$D$13)-V1061)*T1061/NETWORKDAYS(Lister!$D$19,Lister!$E$19,Lister!$D$7:$D$13),IF(MONTH(F1061)&gt;7,0)))),0),"")</f>
        <v/>
      </c>
      <c r="AA1061" s="31" t="str">
        <f>IF(Ansøgning!R1066="","",Ansøgning!R1066)</f>
        <v/>
      </c>
      <c r="AB1061" s="46" t="str">
        <f>IFERROR(MAX(IF(OR(V1061="",X1061=""),"",IF(AND(AND(MONTH(F1061)&gt;=8,MONTH(F1061)&lt;9),AND(MONTH(H1061)&gt;=8,MONTH(H1061)&lt;9)),(NETWORKDAYS(F1061,H1061,Lister!$D$7:$D$13)-X1061)*T1061/NETWORKDAYS(Lister!$D$20,Lister!$E$20,Lister!$D$7:$D$13),IF(AND(MONTH(F1061)=7,MONTH(H1061)=8),(NETWORKDAYS(Lister!$D$20,H1061,Lister!$D$7:$D$13)-X1061)*T1061/NETWORKDAYS(Lister!$D$20,Lister!$E$20,Lister!$D$7:$D$13),IF(AND(MONTH(F1061)=7,MONTH(H1061)=7),0)))),0),"")</f>
        <v/>
      </c>
      <c r="AC1061" s="15" t="str">
        <f>IF(Ansøgning!U1066="","",Ansøgning!U1066)</f>
        <v/>
      </c>
      <c r="AD1061" s="31" t="str">
        <f t="shared" si="115"/>
        <v/>
      </c>
      <c r="AE1061" s="31" t="str">
        <f t="shared" si="116"/>
        <v/>
      </c>
      <c r="AF1061" s="51" t="str">
        <f t="shared" si="117"/>
        <v/>
      </c>
      <c r="AG1061" s="15" t="str">
        <f t="shared" si="118"/>
        <v/>
      </c>
    </row>
    <row r="1062" spans="1:33" x14ac:dyDescent="0.25">
      <c r="A1062" s="13" t="str">
        <f>IF(Ansøgning!A1067="","",Ansøgning!A1067)</f>
        <v/>
      </c>
      <c r="B1062" s="13" t="str">
        <f>IF(Ansøgning!B1067="","",Ansøgning!B1067)</f>
        <v/>
      </c>
      <c r="C1062" s="13" t="str">
        <f>IF(Ansøgning!C1067="","",Ansøgning!C1067)</f>
        <v/>
      </c>
      <c r="D1062" s="13" t="str">
        <f>IF(Ansøgning!D1067="","",Ansøgning!D1067)</f>
        <v/>
      </c>
      <c r="E1062" s="14" t="str">
        <f>IF(Ansøgning!E1067="","",Ansøgning!E1067)</f>
        <v/>
      </c>
      <c r="F1062" s="16"/>
      <c r="G1062" s="14" t="str">
        <f>IF(Ansøgning!F1067="","",Ansøgning!F1067)</f>
        <v/>
      </c>
      <c r="H1062" s="16"/>
      <c r="I1062" s="72" t="str">
        <f>IF(OR(F1062="",H1062=""),"",NETWORKDAYS(F1062,H1062,Lister!$D$7:$D$13))</f>
        <v/>
      </c>
      <c r="J1062" s="53" t="str">
        <f>IF(Ansøgning!H1067="","",Ansøgning!H1067)</f>
        <v/>
      </c>
      <c r="K1062" s="32" t="str">
        <f t="shared" si="112"/>
        <v/>
      </c>
      <c r="L1062" s="31" t="str">
        <f>IF(Ansøgning!J1067="","",Ansøgning!J1067)</f>
        <v/>
      </c>
      <c r="M1062" s="18"/>
      <c r="N1062" s="31" t="str">
        <f>IF(Ansøgning!K1067="","",Ansøgning!K1067)</f>
        <v/>
      </c>
      <c r="O1062" s="18"/>
      <c r="P1062" s="15" t="str">
        <f>IF(Ansøgning!L1067="","",Ansøgning!L1067)</f>
        <v/>
      </c>
      <c r="Q1062" s="46" t="str">
        <f t="shared" si="113"/>
        <v/>
      </c>
      <c r="R1062" s="46"/>
      <c r="S1062" s="101" t="str">
        <f>IF(Ansøgning!M1067="","",Ansøgning!M1067)</f>
        <v/>
      </c>
      <c r="T1062" s="31" t="str">
        <f t="shared" si="114"/>
        <v/>
      </c>
      <c r="U1062" s="102" t="str">
        <f>IF(Ansøgning!O1067="","",Ansøgning!O1067)</f>
        <v/>
      </c>
      <c r="V1062" s="20"/>
      <c r="W1062" s="102" t="str">
        <f>IF(Ansøgning!P1067="","",Ansøgning!P1067)</f>
        <v/>
      </c>
      <c r="X1062" s="20"/>
      <c r="Y1062" s="31" t="str">
        <f>IF(Ansøgning!Q1067="","",Ansøgning!Q1067)</f>
        <v/>
      </c>
      <c r="Z1062" s="46" t="str">
        <f>IFERROR(MAX(IF(OR(V1062="",X1062=""),"",IF(AND(AND(MONTH(F1062)&gt;=7,MONTH(F1062)&lt;8),AND(MONTH(H1062)&gt;=7,MONTH(H1062)&lt;8)),(NETWORKDAYS(F1062,H1062,Lister!$D$7:$D$13)-V1062)*T1062/NETWORKDAYS(Lister!$D$19,Lister!$E$19,Lister!$D$7:$D$13),IF(AND(AND(MONTH(F1062)&gt;=7,MONTH(F1062)&lt;8),MONTH(H1062)&gt;7),(NETWORKDAYS(F1062,Lister!$E$19,Lister!$D$7:$D$13)-V1062)*T1062/NETWORKDAYS(Lister!$D$19,Lister!$E$19,Lister!$D$7:$D$13),IF(MONTH(F1062)&gt;7,0)))),0),"")</f>
        <v/>
      </c>
      <c r="AA1062" s="31" t="str">
        <f>IF(Ansøgning!R1067="","",Ansøgning!R1067)</f>
        <v/>
      </c>
      <c r="AB1062" s="46" t="str">
        <f>IFERROR(MAX(IF(OR(V1062="",X1062=""),"",IF(AND(AND(MONTH(F1062)&gt;=8,MONTH(F1062)&lt;9),AND(MONTH(H1062)&gt;=8,MONTH(H1062)&lt;9)),(NETWORKDAYS(F1062,H1062,Lister!$D$7:$D$13)-X1062)*T1062/NETWORKDAYS(Lister!$D$20,Lister!$E$20,Lister!$D$7:$D$13),IF(AND(MONTH(F1062)=7,MONTH(H1062)=8),(NETWORKDAYS(Lister!$D$20,H1062,Lister!$D$7:$D$13)-X1062)*T1062/NETWORKDAYS(Lister!$D$20,Lister!$E$20,Lister!$D$7:$D$13),IF(AND(MONTH(F1062)=7,MONTH(H1062)=7),0)))),0),"")</f>
        <v/>
      </c>
      <c r="AC1062" s="15" t="str">
        <f>IF(Ansøgning!U1067="","",Ansøgning!U1067)</f>
        <v/>
      </c>
      <c r="AD1062" s="31" t="str">
        <f t="shared" si="115"/>
        <v/>
      </c>
      <c r="AE1062" s="31" t="str">
        <f t="shared" si="116"/>
        <v/>
      </c>
      <c r="AF1062" s="51" t="str">
        <f t="shared" si="117"/>
        <v/>
      </c>
      <c r="AG1062" s="15" t="str">
        <f t="shared" si="118"/>
        <v/>
      </c>
    </row>
    <row r="1063" spans="1:33" x14ac:dyDescent="0.25">
      <c r="A1063" s="13" t="str">
        <f>IF(Ansøgning!A1068="","",Ansøgning!A1068)</f>
        <v/>
      </c>
      <c r="B1063" s="13" t="str">
        <f>IF(Ansøgning!B1068="","",Ansøgning!B1068)</f>
        <v/>
      </c>
      <c r="C1063" s="13" t="str">
        <f>IF(Ansøgning!C1068="","",Ansøgning!C1068)</f>
        <v/>
      </c>
      <c r="D1063" s="13" t="str">
        <f>IF(Ansøgning!D1068="","",Ansøgning!D1068)</f>
        <v/>
      </c>
      <c r="E1063" s="14" t="str">
        <f>IF(Ansøgning!E1068="","",Ansøgning!E1068)</f>
        <v/>
      </c>
      <c r="F1063" s="16"/>
      <c r="G1063" s="14" t="str">
        <f>IF(Ansøgning!F1068="","",Ansøgning!F1068)</f>
        <v/>
      </c>
      <c r="H1063" s="16"/>
      <c r="I1063" s="72" t="str">
        <f>IF(OR(F1063="",H1063=""),"",NETWORKDAYS(F1063,H1063,Lister!$D$7:$D$13))</f>
        <v/>
      </c>
      <c r="J1063" s="53" t="str">
        <f>IF(Ansøgning!H1068="","",Ansøgning!H1068)</f>
        <v/>
      </c>
      <c r="K1063" s="32" t="str">
        <f t="shared" si="112"/>
        <v/>
      </c>
      <c r="L1063" s="31" t="str">
        <f>IF(Ansøgning!J1068="","",Ansøgning!J1068)</f>
        <v/>
      </c>
      <c r="M1063" s="18"/>
      <c r="N1063" s="31" t="str">
        <f>IF(Ansøgning!K1068="","",Ansøgning!K1068)</f>
        <v/>
      </c>
      <c r="O1063" s="18"/>
      <c r="P1063" s="15" t="str">
        <f>IF(Ansøgning!L1068="","",Ansøgning!L1068)</f>
        <v/>
      </c>
      <c r="Q1063" s="46" t="str">
        <f t="shared" si="113"/>
        <v/>
      </c>
      <c r="R1063" s="46"/>
      <c r="S1063" s="101" t="str">
        <f>IF(Ansøgning!M1068="","",Ansøgning!M1068)</f>
        <v/>
      </c>
      <c r="T1063" s="31" t="str">
        <f t="shared" si="114"/>
        <v/>
      </c>
      <c r="U1063" s="102" t="str">
        <f>IF(Ansøgning!O1068="","",Ansøgning!O1068)</f>
        <v/>
      </c>
      <c r="V1063" s="20"/>
      <c r="W1063" s="102" t="str">
        <f>IF(Ansøgning!P1068="","",Ansøgning!P1068)</f>
        <v/>
      </c>
      <c r="X1063" s="20"/>
      <c r="Y1063" s="31" t="str">
        <f>IF(Ansøgning!Q1068="","",Ansøgning!Q1068)</f>
        <v/>
      </c>
      <c r="Z1063" s="46" t="str">
        <f>IFERROR(MAX(IF(OR(V1063="",X1063=""),"",IF(AND(AND(MONTH(F1063)&gt;=7,MONTH(F1063)&lt;8),AND(MONTH(H1063)&gt;=7,MONTH(H1063)&lt;8)),(NETWORKDAYS(F1063,H1063,Lister!$D$7:$D$13)-V1063)*T1063/NETWORKDAYS(Lister!$D$19,Lister!$E$19,Lister!$D$7:$D$13),IF(AND(AND(MONTH(F1063)&gt;=7,MONTH(F1063)&lt;8),MONTH(H1063)&gt;7),(NETWORKDAYS(F1063,Lister!$E$19,Lister!$D$7:$D$13)-V1063)*T1063/NETWORKDAYS(Lister!$D$19,Lister!$E$19,Lister!$D$7:$D$13),IF(MONTH(F1063)&gt;7,0)))),0),"")</f>
        <v/>
      </c>
      <c r="AA1063" s="31" t="str">
        <f>IF(Ansøgning!R1068="","",Ansøgning!R1068)</f>
        <v/>
      </c>
      <c r="AB1063" s="46" t="str">
        <f>IFERROR(MAX(IF(OR(V1063="",X1063=""),"",IF(AND(AND(MONTH(F1063)&gt;=8,MONTH(F1063)&lt;9),AND(MONTH(H1063)&gt;=8,MONTH(H1063)&lt;9)),(NETWORKDAYS(F1063,H1063,Lister!$D$7:$D$13)-X1063)*T1063/NETWORKDAYS(Lister!$D$20,Lister!$E$20,Lister!$D$7:$D$13),IF(AND(MONTH(F1063)=7,MONTH(H1063)=8),(NETWORKDAYS(Lister!$D$20,H1063,Lister!$D$7:$D$13)-X1063)*T1063/NETWORKDAYS(Lister!$D$20,Lister!$E$20,Lister!$D$7:$D$13),IF(AND(MONTH(F1063)=7,MONTH(H1063)=7),0)))),0),"")</f>
        <v/>
      </c>
      <c r="AC1063" s="15" t="str">
        <f>IF(Ansøgning!U1068="","",Ansøgning!U1068)</f>
        <v/>
      </c>
      <c r="AD1063" s="31" t="str">
        <f t="shared" si="115"/>
        <v/>
      </c>
      <c r="AE1063" s="31" t="str">
        <f t="shared" si="116"/>
        <v/>
      </c>
      <c r="AF1063" s="51" t="str">
        <f t="shared" si="117"/>
        <v/>
      </c>
      <c r="AG1063" s="15" t="str">
        <f t="shared" si="118"/>
        <v/>
      </c>
    </row>
    <row r="1064" spans="1:33" x14ac:dyDescent="0.25">
      <c r="A1064" s="13" t="str">
        <f>IF(Ansøgning!A1069="","",Ansøgning!A1069)</f>
        <v/>
      </c>
      <c r="B1064" s="13" t="str">
        <f>IF(Ansøgning!B1069="","",Ansøgning!B1069)</f>
        <v/>
      </c>
      <c r="C1064" s="13" t="str">
        <f>IF(Ansøgning!C1069="","",Ansøgning!C1069)</f>
        <v/>
      </c>
      <c r="D1064" s="13" t="str">
        <f>IF(Ansøgning!D1069="","",Ansøgning!D1069)</f>
        <v/>
      </c>
      <c r="E1064" s="14" t="str">
        <f>IF(Ansøgning!E1069="","",Ansøgning!E1069)</f>
        <v/>
      </c>
      <c r="F1064" s="16"/>
      <c r="G1064" s="14" t="str">
        <f>IF(Ansøgning!F1069="","",Ansøgning!F1069)</f>
        <v/>
      </c>
      <c r="H1064" s="16"/>
      <c r="I1064" s="72" t="str">
        <f>IF(OR(F1064="",H1064=""),"",NETWORKDAYS(F1064,H1064,Lister!$D$7:$D$13))</f>
        <v/>
      </c>
      <c r="J1064" s="53" t="str">
        <f>IF(Ansøgning!H1069="","",Ansøgning!H1069)</f>
        <v/>
      </c>
      <c r="K1064" s="32" t="str">
        <f t="shared" si="112"/>
        <v/>
      </c>
      <c r="L1064" s="31" t="str">
        <f>IF(Ansøgning!J1069="","",Ansøgning!J1069)</f>
        <v/>
      </c>
      <c r="M1064" s="18"/>
      <c r="N1064" s="31" t="str">
        <f>IF(Ansøgning!K1069="","",Ansøgning!K1069)</f>
        <v/>
      </c>
      <c r="O1064" s="18"/>
      <c r="P1064" s="15" t="str">
        <f>IF(Ansøgning!L1069="","",Ansøgning!L1069)</f>
        <v/>
      </c>
      <c r="Q1064" s="46" t="str">
        <f t="shared" si="113"/>
        <v/>
      </c>
      <c r="R1064" s="46"/>
      <c r="S1064" s="101" t="str">
        <f>IF(Ansøgning!M1069="","",Ansøgning!M1069)</f>
        <v/>
      </c>
      <c r="T1064" s="31" t="str">
        <f t="shared" si="114"/>
        <v/>
      </c>
      <c r="U1064" s="102" t="str">
        <f>IF(Ansøgning!O1069="","",Ansøgning!O1069)</f>
        <v/>
      </c>
      <c r="V1064" s="20"/>
      <c r="W1064" s="102" t="str">
        <f>IF(Ansøgning!P1069="","",Ansøgning!P1069)</f>
        <v/>
      </c>
      <c r="X1064" s="20"/>
      <c r="Y1064" s="31" t="str">
        <f>IF(Ansøgning!Q1069="","",Ansøgning!Q1069)</f>
        <v/>
      </c>
      <c r="Z1064" s="46" t="str">
        <f>IFERROR(MAX(IF(OR(V1064="",X1064=""),"",IF(AND(AND(MONTH(F1064)&gt;=7,MONTH(F1064)&lt;8),AND(MONTH(H1064)&gt;=7,MONTH(H1064)&lt;8)),(NETWORKDAYS(F1064,H1064,Lister!$D$7:$D$13)-V1064)*T1064/NETWORKDAYS(Lister!$D$19,Lister!$E$19,Lister!$D$7:$D$13),IF(AND(AND(MONTH(F1064)&gt;=7,MONTH(F1064)&lt;8),MONTH(H1064)&gt;7),(NETWORKDAYS(F1064,Lister!$E$19,Lister!$D$7:$D$13)-V1064)*T1064/NETWORKDAYS(Lister!$D$19,Lister!$E$19,Lister!$D$7:$D$13),IF(MONTH(F1064)&gt;7,0)))),0),"")</f>
        <v/>
      </c>
      <c r="AA1064" s="31" t="str">
        <f>IF(Ansøgning!R1069="","",Ansøgning!R1069)</f>
        <v/>
      </c>
      <c r="AB1064" s="46" t="str">
        <f>IFERROR(MAX(IF(OR(V1064="",X1064=""),"",IF(AND(AND(MONTH(F1064)&gt;=8,MONTH(F1064)&lt;9),AND(MONTH(H1064)&gt;=8,MONTH(H1064)&lt;9)),(NETWORKDAYS(F1064,H1064,Lister!$D$7:$D$13)-X1064)*T1064/NETWORKDAYS(Lister!$D$20,Lister!$E$20,Lister!$D$7:$D$13),IF(AND(MONTH(F1064)=7,MONTH(H1064)=8),(NETWORKDAYS(Lister!$D$20,H1064,Lister!$D$7:$D$13)-X1064)*T1064/NETWORKDAYS(Lister!$D$20,Lister!$E$20,Lister!$D$7:$D$13),IF(AND(MONTH(F1064)=7,MONTH(H1064)=7),0)))),0),"")</f>
        <v/>
      </c>
      <c r="AC1064" s="15" t="str">
        <f>IF(Ansøgning!U1069="","",Ansøgning!U1069)</f>
        <v/>
      </c>
      <c r="AD1064" s="31" t="str">
        <f t="shared" si="115"/>
        <v/>
      </c>
      <c r="AE1064" s="31" t="str">
        <f t="shared" si="116"/>
        <v/>
      </c>
      <c r="AF1064" s="51" t="str">
        <f t="shared" si="117"/>
        <v/>
      </c>
      <c r="AG1064" s="15" t="str">
        <f t="shared" si="118"/>
        <v/>
      </c>
    </row>
    <row r="1065" spans="1:33" x14ac:dyDescent="0.25">
      <c r="A1065" s="13" t="str">
        <f>IF(Ansøgning!A1070="","",Ansøgning!A1070)</f>
        <v/>
      </c>
      <c r="B1065" s="13" t="str">
        <f>IF(Ansøgning!B1070="","",Ansøgning!B1070)</f>
        <v/>
      </c>
      <c r="C1065" s="13" t="str">
        <f>IF(Ansøgning!C1070="","",Ansøgning!C1070)</f>
        <v/>
      </c>
      <c r="D1065" s="13" t="str">
        <f>IF(Ansøgning!D1070="","",Ansøgning!D1070)</f>
        <v/>
      </c>
      <c r="E1065" s="14" t="str">
        <f>IF(Ansøgning!E1070="","",Ansøgning!E1070)</f>
        <v/>
      </c>
      <c r="F1065" s="16"/>
      <c r="G1065" s="14" t="str">
        <f>IF(Ansøgning!F1070="","",Ansøgning!F1070)</f>
        <v/>
      </c>
      <c r="H1065" s="16"/>
      <c r="I1065" s="72" t="str">
        <f>IF(OR(F1065="",H1065=""),"",NETWORKDAYS(F1065,H1065,Lister!$D$7:$D$13))</f>
        <v/>
      </c>
      <c r="J1065" s="53" t="str">
        <f>IF(Ansøgning!H1070="","",Ansøgning!H1070)</f>
        <v/>
      </c>
      <c r="K1065" s="32" t="str">
        <f t="shared" si="112"/>
        <v/>
      </c>
      <c r="L1065" s="31" t="str">
        <f>IF(Ansøgning!J1070="","",Ansøgning!J1070)</f>
        <v/>
      </c>
      <c r="M1065" s="18"/>
      <c r="N1065" s="31" t="str">
        <f>IF(Ansøgning!K1070="","",Ansøgning!K1070)</f>
        <v/>
      </c>
      <c r="O1065" s="18"/>
      <c r="P1065" s="15" t="str">
        <f>IF(Ansøgning!L1070="","",Ansøgning!L1070)</f>
        <v/>
      </c>
      <c r="Q1065" s="46" t="str">
        <f t="shared" si="113"/>
        <v/>
      </c>
      <c r="R1065" s="46"/>
      <c r="S1065" s="101" t="str">
        <f>IF(Ansøgning!M1070="","",Ansøgning!M1070)</f>
        <v/>
      </c>
      <c r="T1065" s="31" t="str">
        <f t="shared" si="114"/>
        <v/>
      </c>
      <c r="U1065" s="102" t="str">
        <f>IF(Ansøgning!O1070="","",Ansøgning!O1070)</f>
        <v/>
      </c>
      <c r="V1065" s="20"/>
      <c r="W1065" s="102" t="str">
        <f>IF(Ansøgning!P1070="","",Ansøgning!P1070)</f>
        <v/>
      </c>
      <c r="X1065" s="20"/>
      <c r="Y1065" s="31" t="str">
        <f>IF(Ansøgning!Q1070="","",Ansøgning!Q1070)</f>
        <v/>
      </c>
      <c r="Z1065" s="46" t="str">
        <f>IFERROR(MAX(IF(OR(V1065="",X1065=""),"",IF(AND(AND(MONTH(F1065)&gt;=7,MONTH(F1065)&lt;8),AND(MONTH(H1065)&gt;=7,MONTH(H1065)&lt;8)),(NETWORKDAYS(F1065,H1065,Lister!$D$7:$D$13)-V1065)*T1065/NETWORKDAYS(Lister!$D$19,Lister!$E$19,Lister!$D$7:$D$13),IF(AND(AND(MONTH(F1065)&gt;=7,MONTH(F1065)&lt;8),MONTH(H1065)&gt;7),(NETWORKDAYS(F1065,Lister!$E$19,Lister!$D$7:$D$13)-V1065)*T1065/NETWORKDAYS(Lister!$D$19,Lister!$E$19,Lister!$D$7:$D$13),IF(MONTH(F1065)&gt;7,0)))),0),"")</f>
        <v/>
      </c>
      <c r="AA1065" s="31" t="str">
        <f>IF(Ansøgning!R1070="","",Ansøgning!R1070)</f>
        <v/>
      </c>
      <c r="AB1065" s="46" t="str">
        <f>IFERROR(MAX(IF(OR(V1065="",X1065=""),"",IF(AND(AND(MONTH(F1065)&gt;=8,MONTH(F1065)&lt;9),AND(MONTH(H1065)&gt;=8,MONTH(H1065)&lt;9)),(NETWORKDAYS(F1065,H1065,Lister!$D$7:$D$13)-X1065)*T1065/NETWORKDAYS(Lister!$D$20,Lister!$E$20,Lister!$D$7:$D$13),IF(AND(MONTH(F1065)=7,MONTH(H1065)=8),(NETWORKDAYS(Lister!$D$20,H1065,Lister!$D$7:$D$13)-X1065)*T1065/NETWORKDAYS(Lister!$D$20,Lister!$E$20,Lister!$D$7:$D$13),IF(AND(MONTH(F1065)=7,MONTH(H1065)=7),0)))),0),"")</f>
        <v/>
      </c>
      <c r="AC1065" s="15" t="str">
        <f>IF(Ansøgning!U1070="","",Ansøgning!U1070)</f>
        <v/>
      </c>
      <c r="AD1065" s="31" t="str">
        <f t="shared" si="115"/>
        <v/>
      </c>
      <c r="AE1065" s="31" t="str">
        <f t="shared" si="116"/>
        <v/>
      </c>
      <c r="AF1065" s="51" t="str">
        <f t="shared" si="117"/>
        <v/>
      </c>
      <c r="AG1065" s="15" t="str">
        <f t="shared" si="118"/>
        <v/>
      </c>
    </row>
    <row r="1066" spans="1:33" x14ac:dyDescent="0.25">
      <c r="A1066" s="13" t="str">
        <f>IF(Ansøgning!A1071="","",Ansøgning!A1071)</f>
        <v/>
      </c>
      <c r="B1066" s="13" t="str">
        <f>IF(Ansøgning!B1071="","",Ansøgning!B1071)</f>
        <v/>
      </c>
      <c r="C1066" s="13" t="str">
        <f>IF(Ansøgning!C1071="","",Ansøgning!C1071)</f>
        <v/>
      </c>
      <c r="D1066" s="13" t="str">
        <f>IF(Ansøgning!D1071="","",Ansøgning!D1071)</f>
        <v/>
      </c>
      <c r="E1066" s="14" t="str">
        <f>IF(Ansøgning!E1071="","",Ansøgning!E1071)</f>
        <v/>
      </c>
      <c r="F1066" s="16"/>
      <c r="G1066" s="14" t="str">
        <f>IF(Ansøgning!F1071="","",Ansøgning!F1071)</f>
        <v/>
      </c>
      <c r="H1066" s="16"/>
      <c r="I1066" s="72" t="str">
        <f>IF(OR(F1066="",H1066=""),"",NETWORKDAYS(F1066,H1066,Lister!$D$7:$D$13))</f>
        <v/>
      </c>
      <c r="J1066" s="53" t="str">
        <f>IF(Ansøgning!H1071="","",Ansøgning!H1071)</f>
        <v/>
      </c>
      <c r="K1066" s="32" t="str">
        <f t="shared" si="112"/>
        <v/>
      </c>
      <c r="L1066" s="31" t="str">
        <f>IF(Ansøgning!J1071="","",Ansøgning!J1071)</f>
        <v/>
      </c>
      <c r="M1066" s="18"/>
      <c r="N1066" s="31" t="str">
        <f>IF(Ansøgning!K1071="","",Ansøgning!K1071)</f>
        <v/>
      </c>
      <c r="O1066" s="18"/>
      <c r="P1066" s="15" t="str">
        <f>IF(Ansøgning!L1071="","",Ansøgning!L1071)</f>
        <v/>
      </c>
      <c r="Q1066" s="46" t="str">
        <f t="shared" si="113"/>
        <v/>
      </c>
      <c r="R1066" s="46"/>
      <c r="S1066" s="101" t="str">
        <f>IF(Ansøgning!M1071="","",Ansøgning!M1071)</f>
        <v/>
      </c>
      <c r="T1066" s="31" t="str">
        <f t="shared" si="114"/>
        <v/>
      </c>
      <c r="U1066" s="102" t="str">
        <f>IF(Ansøgning!O1071="","",Ansøgning!O1071)</f>
        <v/>
      </c>
      <c r="V1066" s="20"/>
      <c r="W1066" s="102" t="str">
        <f>IF(Ansøgning!P1071="","",Ansøgning!P1071)</f>
        <v/>
      </c>
      <c r="X1066" s="20"/>
      <c r="Y1066" s="31" t="str">
        <f>IF(Ansøgning!Q1071="","",Ansøgning!Q1071)</f>
        <v/>
      </c>
      <c r="Z1066" s="46" t="str">
        <f>IFERROR(MAX(IF(OR(V1066="",X1066=""),"",IF(AND(AND(MONTH(F1066)&gt;=7,MONTH(F1066)&lt;8),AND(MONTH(H1066)&gt;=7,MONTH(H1066)&lt;8)),(NETWORKDAYS(F1066,H1066,Lister!$D$7:$D$13)-V1066)*T1066/NETWORKDAYS(Lister!$D$19,Lister!$E$19,Lister!$D$7:$D$13),IF(AND(AND(MONTH(F1066)&gt;=7,MONTH(F1066)&lt;8),MONTH(H1066)&gt;7),(NETWORKDAYS(F1066,Lister!$E$19,Lister!$D$7:$D$13)-V1066)*T1066/NETWORKDAYS(Lister!$D$19,Lister!$E$19,Lister!$D$7:$D$13),IF(MONTH(F1066)&gt;7,0)))),0),"")</f>
        <v/>
      </c>
      <c r="AA1066" s="31" t="str">
        <f>IF(Ansøgning!R1071="","",Ansøgning!R1071)</f>
        <v/>
      </c>
      <c r="AB1066" s="46" t="str">
        <f>IFERROR(MAX(IF(OR(V1066="",X1066=""),"",IF(AND(AND(MONTH(F1066)&gt;=8,MONTH(F1066)&lt;9),AND(MONTH(H1066)&gt;=8,MONTH(H1066)&lt;9)),(NETWORKDAYS(F1066,H1066,Lister!$D$7:$D$13)-X1066)*T1066/NETWORKDAYS(Lister!$D$20,Lister!$E$20,Lister!$D$7:$D$13),IF(AND(MONTH(F1066)=7,MONTH(H1066)=8),(NETWORKDAYS(Lister!$D$20,H1066,Lister!$D$7:$D$13)-X1066)*T1066/NETWORKDAYS(Lister!$D$20,Lister!$E$20,Lister!$D$7:$D$13),IF(AND(MONTH(F1066)=7,MONTH(H1066)=7),0)))),0),"")</f>
        <v/>
      </c>
      <c r="AC1066" s="15" t="str">
        <f>IF(Ansøgning!U1071="","",Ansøgning!U1071)</f>
        <v/>
      </c>
      <c r="AD1066" s="31" t="str">
        <f t="shared" si="115"/>
        <v/>
      </c>
      <c r="AE1066" s="31" t="str">
        <f t="shared" si="116"/>
        <v/>
      </c>
      <c r="AF1066" s="51" t="str">
        <f t="shared" si="117"/>
        <v/>
      </c>
      <c r="AG1066" s="15" t="str">
        <f t="shared" si="118"/>
        <v/>
      </c>
    </row>
    <row r="1067" spans="1:33" x14ac:dyDescent="0.25">
      <c r="A1067" s="13" t="str">
        <f>IF(Ansøgning!A1072="","",Ansøgning!A1072)</f>
        <v/>
      </c>
      <c r="B1067" s="13" t="str">
        <f>IF(Ansøgning!B1072="","",Ansøgning!B1072)</f>
        <v/>
      </c>
      <c r="C1067" s="13" t="str">
        <f>IF(Ansøgning!C1072="","",Ansøgning!C1072)</f>
        <v/>
      </c>
      <c r="D1067" s="13" t="str">
        <f>IF(Ansøgning!D1072="","",Ansøgning!D1072)</f>
        <v/>
      </c>
      <c r="E1067" s="14" t="str">
        <f>IF(Ansøgning!E1072="","",Ansøgning!E1072)</f>
        <v/>
      </c>
      <c r="F1067" s="16"/>
      <c r="G1067" s="14" t="str">
        <f>IF(Ansøgning!F1072="","",Ansøgning!F1072)</f>
        <v/>
      </c>
      <c r="H1067" s="16"/>
      <c r="I1067" s="72" t="str">
        <f>IF(OR(F1067="",H1067=""),"",NETWORKDAYS(F1067,H1067,Lister!$D$7:$D$13))</f>
        <v/>
      </c>
      <c r="J1067" s="53" t="str">
        <f>IF(Ansøgning!H1072="","",Ansøgning!H1072)</f>
        <v/>
      </c>
      <c r="K1067" s="32" t="str">
        <f t="shared" si="112"/>
        <v/>
      </c>
      <c r="L1067" s="31" t="str">
        <f>IF(Ansøgning!J1072="","",Ansøgning!J1072)</f>
        <v/>
      </c>
      <c r="M1067" s="18"/>
      <c r="N1067" s="31" t="str">
        <f>IF(Ansøgning!K1072="","",Ansøgning!K1072)</f>
        <v/>
      </c>
      <c r="O1067" s="18"/>
      <c r="P1067" s="15" t="str">
        <f>IF(Ansøgning!L1072="","",Ansøgning!L1072)</f>
        <v/>
      </c>
      <c r="Q1067" s="46" t="str">
        <f t="shared" si="113"/>
        <v/>
      </c>
      <c r="R1067" s="46"/>
      <c r="S1067" s="101" t="str">
        <f>IF(Ansøgning!M1072="","",Ansøgning!M1072)</f>
        <v/>
      </c>
      <c r="T1067" s="31" t="str">
        <f t="shared" si="114"/>
        <v/>
      </c>
      <c r="U1067" s="102" t="str">
        <f>IF(Ansøgning!O1072="","",Ansøgning!O1072)</f>
        <v/>
      </c>
      <c r="V1067" s="20"/>
      <c r="W1067" s="102" t="str">
        <f>IF(Ansøgning!P1072="","",Ansøgning!P1072)</f>
        <v/>
      </c>
      <c r="X1067" s="20"/>
      <c r="Y1067" s="31" t="str">
        <f>IF(Ansøgning!Q1072="","",Ansøgning!Q1072)</f>
        <v/>
      </c>
      <c r="Z1067" s="46" t="str">
        <f>IFERROR(MAX(IF(OR(V1067="",X1067=""),"",IF(AND(AND(MONTH(F1067)&gt;=7,MONTH(F1067)&lt;8),AND(MONTH(H1067)&gt;=7,MONTH(H1067)&lt;8)),(NETWORKDAYS(F1067,H1067,Lister!$D$7:$D$13)-V1067)*T1067/NETWORKDAYS(Lister!$D$19,Lister!$E$19,Lister!$D$7:$D$13),IF(AND(AND(MONTH(F1067)&gt;=7,MONTH(F1067)&lt;8),MONTH(H1067)&gt;7),(NETWORKDAYS(F1067,Lister!$E$19,Lister!$D$7:$D$13)-V1067)*T1067/NETWORKDAYS(Lister!$D$19,Lister!$E$19,Lister!$D$7:$D$13),IF(MONTH(F1067)&gt;7,0)))),0),"")</f>
        <v/>
      </c>
      <c r="AA1067" s="31" t="str">
        <f>IF(Ansøgning!R1072="","",Ansøgning!R1072)</f>
        <v/>
      </c>
      <c r="AB1067" s="46" t="str">
        <f>IFERROR(MAX(IF(OR(V1067="",X1067=""),"",IF(AND(AND(MONTH(F1067)&gt;=8,MONTH(F1067)&lt;9),AND(MONTH(H1067)&gt;=8,MONTH(H1067)&lt;9)),(NETWORKDAYS(F1067,H1067,Lister!$D$7:$D$13)-X1067)*T1067/NETWORKDAYS(Lister!$D$20,Lister!$E$20,Lister!$D$7:$D$13),IF(AND(MONTH(F1067)=7,MONTH(H1067)=8),(NETWORKDAYS(Lister!$D$20,H1067,Lister!$D$7:$D$13)-X1067)*T1067/NETWORKDAYS(Lister!$D$20,Lister!$E$20,Lister!$D$7:$D$13),IF(AND(MONTH(F1067)=7,MONTH(H1067)=7),0)))),0),"")</f>
        <v/>
      </c>
      <c r="AC1067" s="15" t="str">
        <f>IF(Ansøgning!U1072="","",Ansøgning!U1072)</f>
        <v/>
      </c>
      <c r="AD1067" s="31" t="str">
        <f t="shared" si="115"/>
        <v/>
      </c>
      <c r="AE1067" s="31" t="str">
        <f t="shared" si="116"/>
        <v/>
      </c>
      <c r="AF1067" s="51" t="str">
        <f t="shared" si="117"/>
        <v/>
      </c>
      <c r="AG1067" s="15" t="str">
        <f t="shared" si="118"/>
        <v/>
      </c>
    </row>
    <row r="1068" spans="1:33" x14ac:dyDescent="0.25">
      <c r="A1068" s="13" t="str">
        <f>IF(Ansøgning!A1073="","",Ansøgning!A1073)</f>
        <v/>
      </c>
      <c r="B1068" s="13" t="str">
        <f>IF(Ansøgning!B1073="","",Ansøgning!B1073)</f>
        <v/>
      </c>
      <c r="C1068" s="13" t="str">
        <f>IF(Ansøgning!C1073="","",Ansøgning!C1073)</f>
        <v/>
      </c>
      <c r="D1068" s="13" t="str">
        <f>IF(Ansøgning!D1073="","",Ansøgning!D1073)</f>
        <v/>
      </c>
      <c r="E1068" s="14" t="str">
        <f>IF(Ansøgning!E1073="","",Ansøgning!E1073)</f>
        <v/>
      </c>
      <c r="F1068" s="16"/>
      <c r="G1068" s="14" t="str">
        <f>IF(Ansøgning!F1073="","",Ansøgning!F1073)</f>
        <v/>
      </c>
      <c r="H1068" s="16"/>
      <c r="I1068" s="72" t="str">
        <f>IF(OR(F1068="",H1068=""),"",NETWORKDAYS(F1068,H1068,Lister!$D$7:$D$13))</f>
        <v/>
      </c>
      <c r="J1068" s="53" t="str">
        <f>IF(Ansøgning!H1073="","",Ansøgning!H1073)</f>
        <v/>
      </c>
      <c r="K1068" s="32" t="str">
        <f t="shared" si="112"/>
        <v/>
      </c>
      <c r="L1068" s="31" t="str">
        <f>IF(Ansøgning!J1073="","",Ansøgning!J1073)</f>
        <v/>
      </c>
      <c r="M1068" s="18"/>
      <c r="N1068" s="31" t="str">
        <f>IF(Ansøgning!K1073="","",Ansøgning!K1073)</f>
        <v/>
      </c>
      <c r="O1068" s="18"/>
      <c r="P1068" s="15" t="str">
        <f>IF(Ansøgning!L1073="","",Ansøgning!L1073)</f>
        <v/>
      </c>
      <c r="Q1068" s="46" t="str">
        <f t="shared" si="113"/>
        <v/>
      </c>
      <c r="R1068" s="46"/>
      <c r="S1068" s="101" t="str">
        <f>IF(Ansøgning!M1073="","",Ansøgning!M1073)</f>
        <v/>
      </c>
      <c r="T1068" s="31" t="str">
        <f t="shared" si="114"/>
        <v/>
      </c>
      <c r="U1068" s="102" t="str">
        <f>IF(Ansøgning!O1073="","",Ansøgning!O1073)</f>
        <v/>
      </c>
      <c r="V1068" s="20"/>
      <c r="W1068" s="102" t="str">
        <f>IF(Ansøgning!P1073="","",Ansøgning!P1073)</f>
        <v/>
      </c>
      <c r="X1068" s="20"/>
      <c r="Y1068" s="31" t="str">
        <f>IF(Ansøgning!Q1073="","",Ansøgning!Q1073)</f>
        <v/>
      </c>
      <c r="Z1068" s="46" t="str">
        <f>IFERROR(MAX(IF(OR(V1068="",X1068=""),"",IF(AND(AND(MONTH(F1068)&gt;=7,MONTH(F1068)&lt;8),AND(MONTH(H1068)&gt;=7,MONTH(H1068)&lt;8)),(NETWORKDAYS(F1068,H1068,Lister!$D$7:$D$13)-V1068)*T1068/NETWORKDAYS(Lister!$D$19,Lister!$E$19,Lister!$D$7:$D$13),IF(AND(AND(MONTH(F1068)&gt;=7,MONTH(F1068)&lt;8),MONTH(H1068)&gt;7),(NETWORKDAYS(F1068,Lister!$E$19,Lister!$D$7:$D$13)-V1068)*T1068/NETWORKDAYS(Lister!$D$19,Lister!$E$19,Lister!$D$7:$D$13),IF(MONTH(F1068)&gt;7,0)))),0),"")</f>
        <v/>
      </c>
      <c r="AA1068" s="31" t="str">
        <f>IF(Ansøgning!R1073="","",Ansøgning!R1073)</f>
        <v/>
      </c>
      <c r="AB1068" s="46" t="str">
        <f>IFERROR(MAX(IF(OR(V1068="",X1068=""),"",IF(AND(AND(MONTH(F1068)&gt;=8,MONTH(F1068)&lt;9),AND(MONTH(H1068)&gt;=8,MONTH(H1068)&lt;9)),(NETWORKDAYS(F1068,H1068,Lister!$D$7:$D$13)-X1068)*T1068/NETWORKDAYS(Lister!$D$20,Lister!$E$20,Lister!$D$7:$D$13),IF(AND(MONTH(F1068)=7,MONTH(H1068)=8),(NETWORKDAYS(Lister!$D$20,H1068,Lister!$D$7:$D$13)-X1068)*T1068/NETWORKDAYS(Lister!$D$20,Lister!$E$20,Lister!$D$7:$D$13),IF(AND(MONTH(F1068)=7,MONTH(H1068)=7),0)))),0),"")</f>
        <v/>
      </c>
      <c r="AC1068" s="15" t="str">
        <f>IF(Ansøgning!U1073="","",Ansøgning!U1073)</f>
        <v/>
      </c>
      <c r="AD1068" s="31" t="str">
        <f t="shared" si="115"/>
        <v/>
      </c>
      <c r="AE1068" s="31" t="str">
        <f t="shared" si="116"/>
        <v/>
      </c>
      <c r="AF1068" s="51" t="str">
        <f t="shared" si="117"/>
        <v/>
      </c>
      <c r="AG1068" s="15" t="str">
        <f t="shared" si="118"/>
        <v/>
      </c>
    </row>
    <row r="1069" spans="1:33" x14ac:dyDescent="0.25">
      <c r="A1069" s="13" t="str">
        <f>IF(Ansøgning!A1074="","",Ansøgning!A1074)</f>
        <v/>
      </c>
      <c r="B1069" s="13" t="str">
        <f>IF(Ansøgning!B1074="","",Ansøgning!B1074)</f>
        <v/>
      </c>
      <c r="C1069" s="13" t="str">
        <f>IF(Ansøgning!C1074="","",Ansøgning!C1074)</f>
        <v/>
      </c>
      <c r="D1069" s="13" t="str">
        <f>IF(Ansøgning!D1074="","",Ansøgning!D1074)</f>
        <v/>
      </c>
      <c r="E1069" s="14" t="str">
        <f>IF(Ansøgning!E1074="","",Ansøgning!E1074)</f>
        <v/>
      </c>
      <c r="F1069" s="16"/>
      <c r="G1069" s="14" t="str">
        <f>IF(Ansøgning!F1074="","",Ansøgning!F1074)</f>
        <v/>
      </c>
      <c r="H1069" s="16"/>
      <c r="I1069" s="72" t="str">
        <f>IF(OR(F1069="",H1069=""),"",NETWORKDAYS(F1069,H1069,Lister!$D$7:$D$13))</f>
        <v/>
      </c>
      <c r="J1069" s="53" t="str">
        <f>IF(Ansøgning!H1074="","",Ansøgning!H1074)</f>
        <v/>
      </c>
      <c r="K1069" s="32" t="str">
        <f t="shared" si="112"/>
        <v/>
      </c>
      <c r="L1069" s="31" t="str">
        <f>IF(Ansøgning!J1074="","",Ansøgning!J1074)</f>
        <v/>
      </c>
      <c r="M1069" s="18"/>
      <c r="N1069" s="31" t="str">
        <f>IF(Ansøgning!K1074="","",Ansøgning!K1074)</f>
        <v/>
      </c>
      <c r="O1069" s="18"/>
      <c r="P1069" s="15" t="str">
        <f>IF(Ansøgning!L1074="","",Ansøgning!L1074)</f>
        <v/>
      </c>
      <c r="Q1069" s="46" t="str">
        <f t="shared" si="113"/>
        <v/>
      </c>
      <c r="R1069" s="46"/>
      <c r="S1069" s="101" t="str">
        <f>IF(Ansøgning!M1074="","",Ansøgning!M1074)</f>
        <v/>
      </c>
      <c r="T1069" s="31" t="str">
        <f t="shared" si="114"/>
        <v/>
      </c>
      <c r="U1069" s="102" t="str">
        <f>IF(Ansøgning!O1074="","",Ansøgning!O1074)</f>
        <v/>
      </c>
      <c r="V1069" s="20"/>
      <c r="W1069" s="102" t="str">
        <f>IF(Ansøgning!P1074="","",Ansøgning!P1074)</f>
        <v/>
      </c>
      <c r="X1069" s="20"/>
      <c r="Y1069" s="31" t="str">
        <f>IF(Ansøgning!Q1074="","",Ansøgning!Q1074)</f>
        <v/>
      </c>
      <c r="Z1069" s="46" t="str">
        <f>IFERROR(MAX(IF(OR(V1069="",X1069=""),"",IF(AND(AND(MONTH(F1069)&gt;=7,MONTH(F1069)&lt;8),AND(MONTH(H1069)&gt;=7,MONTH(H1069)&lt;8)),(NETWORKDAYS(F1069,H1069,Lister!$D$7:$D$13)-V1069)*T1069/NETWORKDAYS(Lister!$D$19,Lister!$E$19,Lister!$D$7:$D$13),IF(AND(AND(MONTH(F1069)&gt;=7,MONTH(F1069)&lt;8),MONTH(H1069)&gt;7),(NETWORKDAYS(F1069,Lister!$E$19,Lister!$D$7:$D$13)-V1069)*T1069/NETWORKDAYS(Lister!$D$19,Lister!$E$19,Lister!$D$7:$D$13),IF(MONTH(F1069)&gt;7,0)))),0),"")</f>
        <v/>
      </c>
      <c r="AA1069" s="31" t="str">
        <f>IF(Ansøgning!R1074="","",Ansøgning!R1074)</f>
        <v/>
      </c>
      <c r="AB1069" s="46" t="str">
        <f>IFERROR(MAX(IF(OR(V1069="",X1069=""),"",IF(AND(AND(MONTH(F1069)&gt;=8,MONTH(F1069)&lt;9),AND(MONTH(H1069)&gt;=8,MONTH(H1069)&lt;9)),(NETWORKDAYS(F1069,H1069,Lister!$D$7:$D$13)-X1069)*T1069/NETWORKDAYS(Lister!$D$20,Lister!$E$20,Lister!$D$7:$D$13),IF(AND(MONTH(F1069)=7,MONTH(H1069)=8),(NETWORKDAYS(Lister!$D$20,H1069,Lister!$D$7:$D$13)-X1069)*T1069/NETWORKDAYS(Lister!$D$20,Lister!$E$20,Lister!$D$7:$D$13),IF(AND(MONTH(F1069)=7,MONTH(H1069)=7),0)))),0),"")</f>
        <v/>
      </c>
      <c r="AC1069" s="15" t="str">
        <f>IF(Ansøgning!U1074="","",Ansøgning!U1074)</f>
        <v/>
      </c>
      <c r="AD1069" s="31" t="str">
        <f t="shared" si="115"/>
        <v/>
      </c>
      <c r="AE1069" s="31" t="str">
        <f t="shared" si="116"/>
        <v/>
      </c>
      <c r="AF1069" s="51" t="str">
        <f t="shared" si="117"/>
        <v/>
      </c>
      <c r="AG1069" s="15" t="str">
        <f t="shared" si="118"/>
        <v/>
      </c>
    </row>
    <row r="1070" spans="1:33" x14ac:dyDescent="0.25">
      <c r="A1070" s="13" t="str">
        <f>IF(Ansøgning!A1075="","",Ansøgning!A1075)</f>
        <v/>
      </c>
      <c r="B1070" s="13" t="str">
        <f>IF(Ansøgning!B1075="","",Ansøgning!B1075)</f>
        <v/>
      </c>
      <c r="C1070" s="13" t="str">
        <f>IF(Ansøgning!C1075="","",Ansøgning!C1075)</f>
        <v/>
      </c>
      <c r="D1070" s="13" t="str">
        <f>IF(Ansøgning!D1075="","",Ansøgning!D1075)</f>
        <v/>
      </c>
      <c r="E1070" s="14" t="str">
        <f>IF(Ansøgning!E1075="","",Ansøgning!E1075)</f>
        <v/>
      </c>
      <c r="F1070" s="16"/>
      <c r="G1070" s="14" t="str">
        <f>IF(Ansøgning!F1075="","",Ansøgning!F1075)</f>
        <v/>
      </c>
      <c r="H1070" s="16"/>
      <c r="I1070" s="72" t="str">
        <f>IF(OR(F1070="",H1070=""),"",NETWORKDAYS(F1070,H1070,Lister!$D$7:$D$13))</f>
        <v/>
      </c>
      <c r="J1070" s="53" t="str">
        <f>IF(Ansøgning!H1075="","",Ansøgning!H1075)</f>
        <v/>
      </c>
      <c r="K1070" s="32" t="str">
        <f t="shared" si="112"/>
        <v/>
      </c>
      <c r="L1070" s="31" t="str">
        <f>IF(Ansøgning!J1075="","",Ansøgning!J1075)</f>
        <v/>
      </c>
      <c r="M1070" s="18"/>
      <c r="N1070" s="31" t="str">
        <f>IF(Ansøgning!K1075="","",Ansøgning!K1075)</f>
        <v/>
      </c>
      <c r="O1070" s="18"/>
      <c r="P1070" s="15" t="str">
        <f>IF(Ansøgning!L1075="","",Ansøgning!L1075)</f>
        <v/>
      </c>
      <c r="Q1070" s="46" t="str">
        <f t="shared" si="113"/>
        <v/>
      </c>
      <c r="R1070" s="46"/>
      <c r="S1070" s="101" t="str">
        <f>IF(Ansøgning!M1075="","",Ansøgning!M1075)</f>
        <v/>
      </c>
      <c r="T1070" s="31" t="str">
        <f t="shared" si="114"/>
        <v/>
      </c>
      <c r="U1070" s="102" t="str">
        <f>IF(Ansøgning!O1075="","",Ansøgning!O1075)</f>
        <v/>
      </c>
      <c r="V1070" s="20"/>
      <c r="W1070" s="102" t="str">
        <f>IF(Ansøgning!P1075="","",Ansøgning!P1075)</f>
        <v/>
      </c>
      <c r="X1070" s="20"/>
      <c r="Y1070" s="31" t="str">
        <f>IF(Ansøgning!Q1075="","",Ansøgning!Q1075)</f>
        <v/>
      </c>
      <c r="Z1070" s="46" t="str">
        <f>IFERROR(MAX(IF(OR(V1070="",X1070=""),"",IF(AND(AND(MONTH(F1070)&gt;=7,MONTH(F1070)&lt;8),AND(MONTH(H1070)&gt;=7,MONTH(H1070)&lt;8)),(NETWORKDAYS(F1070,H1070,Lister!$D$7:$D$13)-V1070)*T1070/NETWORKDAYS(Lister!$D$19,Lister!$E$19,Lister!$D$7:$D$13),IF(AND(AND(MONTH(F1070)&gt;=7,MONTH(F1070)&lt;8),MONTH(H1070)&gt;7),(NETWORKDAYS(F1070,Lister!$E$19,Lister!$D$7:$D$13)-V1070)*T1070/NETWORKDAYS(Lister!$D$19,Lister!$E$19,Lister!$D$7:$D$13),IF(MONTH(F1070)&gt;7,0)))),0),"")</f>
        <v/>
      </c>
      <c r="AA1070" s="31" t="str">
        <f>IF(Ansøgning!R1075="","",Ansøgning!R1075)</f>
        <v/>
      </c>
      <c r="AB1070" s="46" t="str">
        <f>IFERROR(MAX(IF(OR(V1070="",X1070=""),"",IF(AND(AND(MONTH(F1070)&gt;=8,MONTH(F1070)&lt;9),AND(MONTH(H1070)&gt;=8,MONTH(H1070)&lt;9)),(NETWORKDAYS(F1070,H1070,Lister!$D$7:$D$13)-X1070)*T1070/NETWORKDAYS(Lister!$D$20,Lister!$E$20,Lister!$D$7:$D$13),IF(AND(MONTH(F1070)=7,MONTH(H1070)=8),(NETWORKDAYS(Lister!$D$20,H1070,Lister!$D$7:$D$13)-X1070)*T1070/NETWORKDAYS(Lister!$D$20,Lister!$E$20,Lister!$D$7:$D$13),IF(AND(MONTH(F1070)=7,MONTH(H1070)=7),0)))),0),"")</f>
        <v/>
      </c>
      <c r="AC1070" s="15" t="str">
        <f>IF(Ansøgning!U1075="","",Ansøgning!U1075)</f>
        <v/>
      </c>
      <c r="AD1070" s="31" t="str">
        <f t="shared" si="115"/>
        <v/>
      </c>
      <c r="AE1070" s="31" t="str">
        <f t="shared" si="116"/>
        <v/>
      </c>
      <c r="AF1070" s="51" t="str">
        <f t="shared" si="117"/>
        <v/>
      </c>
      <c r="AG1070" s="15" t="str">
        <f t="shared" si="118"/>
        <v/>
      </c>
    </row>
    <row r="1071" spans="1:33" x14ac:dyDescent="0.25">
      <c r="A1071" s="13" t="str">
        <f>IF(Ansøgning!A1076="","",Ansøgning!A1076)</f>
        <v/>
      </c>
      <c r="B1071" s="13" t="str">
        <f>IF(Ansøgning!B1076="","",Ansøgning!B1076)</f>
        <v/>
      </c>
      <c r="C1071" s="13" t="str">
        <f>IF(Ansøgning!C1076="","",Ansøgning!C1076)</f>
        <v/>
      </c>
      <c r="D1071" s="13" t="str">
        <f>IF(Ansøgning!D1076="","",Ansøgning!D1076)</f>
        <v/>
      </c>
      <c r="E1071" s="14" t="str">
        <f>IF(Ansøgning!E1076="","",Ansøgning!E1076)</f>
        <v/>
      </c>
      <c r="F1071" s="16"/>
      <c r="G1071" s="14" t="str">
        <f>IF(Ansøgning!F1076="","",Ansøgning!F1076)</f>
        <v/>
      </c>
      <c r="H1071" s="16"/>
      <c r="I1071" s="72" t="str">
        <f>IF(OR(F1071="",H1071=""),"",NETWORKDAYS(F1071,H1071,Lister!$D$7:$D$13))</f>
        <v/>
      </c>
      <c r="J1071" s="53" t="str">
        <f>IF(Ansøgning!H1076="","",Ansøgning!H1076)</f>
        <v/>
      </c>
      <c r="K1071" s="32" t="str">
        <f t="shared" si="112"/>
        <v/>
      </c>
      <c r="L1071" s="31" t="str">
        <f>IF(Ansøgning!J1076="","",Ansøgning!J1076)</f>
        <v/>
      </c>
      <c r="M1071" s="18"/>
      <c r="N1071" s="31" t="str">
        <f>IF(Ansøgning!K1076="","",Ansøgning!K1076)</f>
        <v/>
      </c>
      <c r="O1071" s="18"/>
      <c r="P1071" s="15" t="str">
        <f>IF(Ansøgning!L1076="","",Ansøgning!L1076)</f>
        <v/>
      </c>
      <c r="Q1071" s="46" t="str">
        <f t="shared" si="113"/>
        <v/>
      </c>
      <c r="R1071" s="46"/>
      <c r="S1071" s="101" t="str">
        <f>IF(Ansøgning!M1076="","",Ansøgning!M1076)</f>
        <v/>
      </c>
      <c r="T1071" s="31" t="str">
        <f t="shared" si="114"/>
        <v/>
      </c>
      <c r="U1071" s="102" t="str">
        <f>IF(Ansøgning!O1076="","",Ansøgning!O1076)</f>
        <v/>
      </c>
      <c r="V1071" s="20"/>
      <c r="W1071" s="102" t="str">
        <f>IF(Ansøgning!P1076="","",Ansøgning!P1076)</f>
        <v/>
      </c>
      <c r="X1071" s="20"/>
      <c r="Y1071" s="31" t="str">
        <f>IF(Ansøgning!Q1076="","",Ansøgning!Q1076)</f>
        <v/>
      </c>
      <c r="Z1071" s="46" t="str">
        <f>IFERROR(MAX(IF(OR(V1071="",X1071=""),"",IF(AND(AND(MONTH(F1071)&gt;=7,MONTH(F1071)&lt;8),AND(MONTH(H1071)&gt;=7,MONTH(H1071)&lt;8)),(NETWORKDAYS(F1071,H1071,Lister!$D$7:$D$13)-V1071)*T1071/NETWORKDAYS(Lister!$D$19,Lister!$E$19,Lister!$D$7:$D$13),IF(AND(AND(MONTH(F1071)&gt;=7,MONTH(F1071)&lt;8),MONTH(H1071)&gt;7),(NETWORKDAYS(F1071,Lister!$E$19,Lister!$D$7:$D$13)-V1071)*T1071/NETWORKDAYS(Lister!$D$19,Lister!$E$19,Lister!$D$7:$D$13),IF(MONTH(F1071)&gt;7,0)))),0),"")</f>
        <v/>
      </c>
      <c r="AA1071" s="31" t="str">
        <f>IF(Ansøgning!R1076="","",Ansøgning!R1076)</f>
        <v/>
      </c>
      <c r="AB1071" s="46" t="str">
        <f>IFERROR(MAX(IF(OR(V1071="",X1071=""),"",IF(AND(AND(MONTH(F1071)&gt;=8,MONTH(F1071)&lt;9),AND(MONTH(H1071)&gt;=8,MONTH(H1071)&lt;9)),(NETWORKDAYS(F1071,H1071,Lister!$D$7:$D$13)-X1071)*T1071/NETWORKDAYS(Lister!$D$20,Lister!$E$20,Lister!$D$7:$D$13),IF(AND(MONTH(F1071)=7,MONTH(H1071)=8),(NETWORKDAYS(Lister!$D$20,H1071,Lister!$D$7:$D$13)-X1071)*T1071/NETWORKDAYS(Lister!$D$20,Lister!$E$20,Lister!$D$7:$D$13),IF(AND(MONTH(F1071)=7,MONTH(H1071)=7),0)))),0),"")</f>
        <v/>
      </c>
      <c r="AC1071" s="15" t="str">
        <f>IF(Ansøgning!U1076="","",Ansøgning!U1076)</f>
        <v/>
      </c>
      <c r="AD1071" s="31" t="str">
        <f t="shared" si="115"/>
        <v/>
      </c>
      <c r="AE1071" s="31" t="str">
        <f t="shared" si="116"/>
        <v/>
      </c>
      <c r="AF1071" s="51" t="str">
        <f t="shared" si="117"/>
        <v/>
      </c>
      <c r="AG1071" s="15" t="str">
        <f t="shared" si="118"/>
        <v/>
      </c>
    </row>
    <row r="1072" spans="1:33" x14ac:dyDescent="0.25">
      <c r="A1072" s="13" t="str">
        <f>IF(Ansøgning!A1077="","",Ansøgning!A1077)</f>
        <v/>
      </c>
      <c r="B1072" s="13" t="str">
        <f>IF(Ansøgning!B1077="","",Ansøgning!B1077)</f>
        <v/>
      </c>
      <c r="C1072" s="13" t="str">
        <f>IF(Ansøgning!C1077="","",Ansøgning!C1077)</f>
        <v/>
      </c>
      <c r="D1072" s="13" t="str">
        <f>IF(Ansøgning!D1077="","",Ansøgning!D1077)</f>
        <v/>
      </c>
      <c r="E1072" s="14" t="str">
        <f>IF(Ansøgning!E1077="","",Ansøgning!E1077)</f>
        <v/>
      </c>
      <c r="F1072" s="16"/>
      <c r="G1072" s="14" t="str">
        <f>IF(Ansøgning!F1077="","",Ansøgning!F1077)</f>
        <v/>
      </c>
      <c r="H1072" s="16"/>
      <c r="I1072" s="72" t="str">
        <f>IF(OR(F1072="",H1072=""),"",NETWORKDAYS(F1072,H1072,Lister!$D$7:$D$13))</f>
        <v/>
      </c>
      <c r="J1072" s="53" t="str">
        <f>IF(Ansøgning!H1077="","",Ansøgning!H1077)</f>
        <v/>
      </c>
      <c r="K1072" s="32" t="str">
        <f t="shared" si="112"/>
        <v/>
      </c>
      <c r="L1072" s="31" t="str">
        <f>IF(Ansøgning!J1077="","",Ansøgning!J1077)</f>
        <v/>
      </c>
      <c r="M1072" s="18"/>
      <c r="N1072" s="31" t="str">
        <f>IF(Ansøgning!K1077="","",Ansøgning!K1077)</f>
        <v/>
      </c>
      <c r="O1072" s="18"/>
      <c r="P1072" s="15" t="str">
        <f>IF(Ansøgning!L1077="","",Ansøgning!L1077)</f>
        <v/>
      </c>
      <c r="Q1072" s="46" t="str">
        <f t="shared" si="113"/>
        <v/>
      </c>
      <c r="R1072" s="46"/>
      <c r="S1072" s="101" t="str">
        <f>IF(Ansøgning!M1077="","",Ansøgning!M1077)</f>
        <v/>
      </c>
      <c r="T1072" s="31" t="str">
        <f t="shared" si="114"/>
        <v/>
      </c>
      <c r="U1072" s="102" t="str">
        <f>IF(Ansøgning!O1077="","",Ansøgning!O1077)</f>
        <v/>
      </c>
      <c r="V1072" s="20"/>
      <c r="W1072" s="102" t="str">
        <f>IF(Ansøgning!P1077="","",Ansøgning!P1077)</f>
        <v/>
      </c>
      <c r="X1072" s="20"/>
      <c r="Y1072" s="31" t="str">
        <f>IF(Ansøgning!Q1077="","",Ansøgning!Q1077)</f>
        <v/>
      </c>
      <c r="Z1072" s="46" t="str">
        <f>IFERROR(MAX(IF(OR(V1072="",X1072=""),"",IF(AND(AND(MONTH(F1072)&gt;=7,MONTH(F1072)&lt;8),AND(MONTH(H1072)&gt;=7,MONTH(H1072)&lt;8)),(NETWORKDAYS(F1072,H1072,Lister!$D$7:$D$13)-V1072)*T1072/NETWORKDAYS(Lister!$D$19,Lister!$E$19,Lister!$D$7:$D$13),IF(AND(AND(MONTH(F1072)&gt;=7,MONTH(F1072)&lt;8),MONTH(H1072)&gt;7),(NETWORKDAYS(F1072,Lister!$E$19,Lister!$D$7:$D$13)-V1072)*T1072/NETWORKDAYS(Lister!$D$19,Lister!$E$19,Lister!$D$7:$D$13),IF(MONTH(F1072)&gt;7,0)))),0),"")</f>
        <v/>
      </c>
      <c r="AA1072" s="31" t="str">
        <f>IF(Ansøgning!R1077="","",Ansøgning!R1077)</f>
        <v/>
      </c>
      <c r="AB1072" s="46" t="str">
        <f>IFERROR(MAX(IF(OR(V1072="",X1072=""),"",IF(AND(AND(MONTH(F1072)&gt;=8,MONTH(F1072)&lt;9),AND(MONTH(H1072)&gt;=8,MONTH(H1072)&lt;9)),(NETWORKDAYS(F1072,H1072,Lister!$D$7:$D$13)-X1072)*T1072/NETWORKDAYS(Lister!$D$20,Lister!$E$20,Lister!$D$7:$D$13),IF(AND(MONTH(F1072)=7,MONTH(H1072)=8),(NETWORKDAYS(Lister!$D$20,H1072,Lister!$D$7:$D$13)-X1072)*T1072/NETWORKDAYS(Lister!$D$20,Lister!$E$20,Lister!$D$7:$D$13),IF(AND(MONTH(F1072)=7,MONTH(H1072)=7),0)))),0),"")</f>
        <v/>
      </c>
      <c r="AC1072" s="15" t="str">
        <f>IF(Ansøgning!U1077="","",Ansøgning!U1077)</f>
        <v/>
      </c>
      <c r="AD1072" s="31" t="str">
        <f t="shared" si="115"/>
        <v/>
      </c>
      <c r="AE1072" s="31" t="str">
        <f t="shared" si="116"/>
        <v/>
      </c>
      <c r="AF1072" s="51" t="str">
        <f t="shared" si="117"/>
        <v/>
      </c>
      <c r="AG1072" s="15" t="str">
        <f t="shared" si="118"/>
        <v/>
      </c>
    </row>
    <row r="1073" spans="1:33" x14ac:dyDescent="0.25">
      <c r="A1073" s="13" t="str">
        <f>IF(Ansøgning!A1078="","",Ansøgning!A1078)</f>
        <v/>
      </c>
      <c r="B1073" s="13" t="str">
        <f>IF(Ansøgning!B1078="","",Ansøgning!B1078)</f>
        <v/>
      </c>
      <c r="C1073" s="13" t="str">
        <f>IF(Ansøgning!C1078="","",Ansøgning!C1078)</f>
        <v/>
      </c>
      <c r="D1073" s="13" t="str">
        <f>IF(Ansøgning!D1078="","",Ansøgning!D1078)</f>
        <v/>
      </c>
      <c r="E1073" s="14" t="str">
        <f>IF(Ansøgning!E1078="","",Ansøgning!E1078)</f>
        <v/>
      </c>
      <c r="F1073" s="16"/>
      <c r="G1073" s="14" t="str">
        <f>IF(Ansøgning!F1078="","",Ansøgning!F1078)</f>
        <v/>
      </c>
      <c r="H1073" s="16"/>
      <c r="I1073" s="72" t="str">
        <f>IF(OR(F1073="",H1073=""),"",NETWORKDAYS(F1073,H1073,Lister!$D$7:$D$13))</f>
        <v/>
      </c>
      <c r="J1073" s="53" t="str">
        <f>IF(Ansøgning!H1078="","",Ansøgning!H1078)</f>
        <v/>
      </c>
      <c r="K1073" s="32" t="str">
        <f t="shared" si="112"/>
        <v/>
      </c>
      <c r="L1073" s="31" t="str">
        <f>IF(Ansøgning!J1078="","",Ansøgning!J1078)</f>
        <v/>
      </c>
      <c r="M1073" s="18"/>
      <c r="N1073" s="31" t="str">
        <f>IF(Ansøgning!K1078="","",Ansøgning!K1078)</f>
        <v/>
      </c>
      <c r="O1073" s="18"/>
      <c r="P1073" s="15" t="str">
        <f>IF(Ansøgning!L1078="","",Ansøgning!L1078)</f>
        <v/>
      </c>
      <c r="Q1073" s="46" t="str">
        <f t="shared" si="113"/>
        <v/>
      </c>
      <c r="R1073" s="46"/>
      <c r="S1073" s="101" t="str">
        <f>IF(Ansøgning!M1078="","",Ansøgning!M1078)</f>
        <v/>
      </c>
      <c r="T1073" s="31" t="str">
        <f t="shared" si="114"/>
        <v/>
      </c>
      <c r="U1073" s="102" t="str">
        <f>IF(Ansøgning!O1078="","",Ansøgning!O1078)</f>
        <v/>
      </c>
      <c r="V1073" s="20"/>
      <c r="W1073" s="102" t="str">
        <f>IF(Ansøgning!P1078="","",Ansøgning!P1078)</f>
        <v/>
      </c>
      <c r="X1073" s="20"/>
      <c r="Y1073" s="31" t="str">
        <f>IF(Ansøgning!Q1078="","",Ansøgning!Q1078)</f>
        <v/>
      </c>
      <c r="Z1073" s="46" t="str">
        <f>IFERROR(MAX(IF(OR(V1073="",X1073=""),"",IF(AND(AND(MONTH(F1073)&gt;=7,MONTH(F1073)&lt;8),AND(MONTH(H1073)&gt;=7,MONTH(H1073)&lt;8)),(NETWORKDAYS(F1073,H1073,Lister!$D$7:$D$13)-V1073)*T1073/NETWORKDAYS(Lister!$D$19,Lister!$E$19,Lister!$D$7:$D$13),IF(AND(AND(MONTH(F1073)&gt;=7,MONTH(F1073)&lt;8),MONTH(H1073)&gt;7),(NETWORKDAYS(F1073,Lister!$E$19,Lister!$D$7:$D$13)-V1073)*T1073/NETWORKDAYS(Lister!$D$19,Lister!$E$19,Lister!$D$7:$D$13),IF(MONTH(F1073)&gt;7,0)))),0),"")</f>
        <v/>
      </c>
      <c r="AA1073" s="31" t="str">
        <f>IF(Ansøgning!R1078="","",Ansøgning!R1078)</f>
        <v/>
      </c>
      <c r="AB1073" s="46" t="str">
        <f>IFERROR(MAX(IF(OR(V1073="",X1073=""),"",IF(AND(AND(MONTH(F1073)&gt;=8,MONTH(F1073)&lt;9),AND(MONTH(H1073)&gt;=8,MONTH(H1073)&lt;9)),(NETWORKDAYS(F1073,H1073,Lister!$D$7:$D$13)-X1073)*T1073/NETWORKDAYS(Lister!$D$20,Lister!$E$20,Lister!$D$7:$D$13),IF(AND(MONTH(F1073)=7,MONTH(H1073)=8),(NETWORKDAYS(Lister!$D$20,H1073,Lister!$D$7:$D$13)-X1073)*T1073/NETWORKDAYS(Lister!$D$20,Lister!$E$20,Lister!$D$7:$D$13),IF(AND(MONTH(F1073)=7,MONTH(H1073)=7),0)))),0),"")</f>
        <v/>
      </c>
      <c r="AC1073" s="15" t="str">
        <f>IF(Ansøgning!U1078="","",Ansøgning!U1078)</f>
        <v/>
      </c>
      <c r="AD1073" s="31" t="str">
        <f t="shared" si="115"/>
        <v/>
      </c>
      <c r="AE1073" s="31" t="str">
        <f t="shared" si="116"/>
        <v/>
      </c>
      <c r="AF1073" s="51" t="str">
        <f t="shared" si="117"/>
        <v/>
      </c>
      <c r="AG1073" s="15" t="str">
        <f t="shared" si="118"/>
        <v/>
      </c>
    </row>
    <row r="1074" spans="1:33" x14ac:dyDescent="0.25">
      <c r="A1074" s="13" t="str">
        <f>IF(Ansøgning!A1079="","",Ansøgning!A1079)</f>
        <v/>
      </c>
      <c r="B1074" s="13" t="str">
        <f>IF(Ansøgning!B1079="","",Ansøgning!B1079)</f>
        <v/>
      </c>
      <c r="C1074" s="13" t="str">
        <f>IF(Ansøgning!C1079="","",Ansøgning!C1079)</f>
        <v/>
      </c>
      <c r="D1074" s="13" t="str">
        <f>IF(Ansøgning!D1079="","",Ansøgning!D1079)</f>
        <v/>
      </c>
      <c r="E1074" s="14" t="str">
        <f>IF(Ansøgning!E1079="","",Ansøgning!E1079)</f>
        <v/>
      </c>
      <c r="F1074" s="16"/>
      <c r="G1074" s="14" t="str">
        <f>IF(Ansøgning!F1079="","",Ansøgning!F1079)</f>
        <v/>
      </c>
      <c r="H1074" s="16"/>
      <c r="I1074" s="72" t="str">
        <f>IF(OR(F1074="",H1074=""),"",NETWORKDAYS(F1074,H1074,Lister!$D$7:$D$13))</f>
        <v/>
      </c>
      <c r="J1074" s="53" t="str">
        <f>IF(Ansøgning!H1079="","",Ansøgning!H1079)</f>
        <v/>
      </c>
      <c r="K1074" s="32" t="str">
        <f t="shared" si="112"/>
        <v/>
      </c>
      <c r="L1074" s="31" t="str">
        <f>IF(Ansøgning!J1079="","",Ansøgning!J1079)</f>
        <v/>
      </c>
      <c r="M1074" s="18"/>
      <c r="N1074" s="31" t="str">
        <f>IF(Ansøgning!K1079="","",Ansøgning!K1079)</f>
        <v/>
      </c>
      <c r="O1074" s="18"/>
      <c r="P1074" s="15" t="str">
        <f>IF(Ansøgning!L1079="","",Ansøgning!L1079)</f>
        <v/>
      </c>
      <c r="Q1074" s="46" t="str">
        <f t="shared" si="113"/>
        <v/>
      </c>
      <c r="R1074" s="46"/>
      <c r="S1074" s="101" t="str">
        <f>IF(Ansøgning!M1079="","",Ansøgning!M1079)</f>
        <v/>
      </c>
      <c r="T1074" s="31" t="str">
        <f t="shared" si="114"/>
        <v/>
      </c>
      <c r="U1074" s="102" t="str">
        <f>IF(Ansøgning!O1079="","",Ansøgning!O1079)</f>
        <v/>
      </c>
      <c r="V1074" s="20"/>
      <c r="W1074" s="102" t="str">
        <f>IF(Ansøgning!P1079="","",Ansøgning!P1079)</f>
        <v/>
      </c>
      <c r="X1074" s="20"/>
      <c r="Y1074" s="31" t="str">
        <f>IF(Ansøgning!Q1079="","",Ansøgning!Q1079)</f>
        <v/>
      </c>
      <c r="Z1074" s="46" t="str">
        <f>IFERROR(MAX(IF(OR(V1074="",X1074=""),"",IF(AND(AND(MONTH(F1074)&gt;=7,MONTH(F1074)&lt;8),AND(MONTH(H1074)&gt;=7,MONTH(H1074)&lt;8)),(NETWORKDAYS(F1074,H1074,Lister!$D$7:$D$13)-V1074)*T1074/NETWORKDAYS(Lister!$D$19,Lister!$E$19,Lister!$D$7:$D$13),IF(AND(AND(MONTH(F1074)&gt;=7,MONTH(F1074)&lt;8),MONTH(H1074)&gt;7),(NETWORKDAYS(F1074,Lister!$E$19,Lister!$D$7:$D$13)-V1074)*T1074/NETWORKDAYS(Lister!$D$19,Lister!$E$19,Lister!$D$7:$D$13),IF(MONTH(F1074)&gt;7,0)))),0),"")</f>
        <v/>
      </c>
      <c r="AA1074" s="31" t="str">
        <f>IF(Ansøgning!R1079="","",Ansøgning!R1079)</f>
        <v/>
      </c>
      <c r="AB1074" s="46" t="str">
        <f>IFERROR(MAX(IF(OR(V1074="",X1074=""),"",IF(AND(AND(MONTH(F1074)&gt;=8,MONTH(F1074)&lt;9),AND(MONTH(H1074)&gt;=8,MONTH(H1074)&lt;9)),(NETWORKDAYS(F1074,H1074,Lister!$D$7:$D$13)-X1074)*T1074/NETWORKDAYS(Lister!$D$20,Lister!$E$20,Lister!$D$7:$D$13),IF(AND(MONTH(F1074)=7,MONTH(H1074)=8),(NETWORKDAYS(Lister!$D$20,H1074,Lister!$D$7:$D$13)-X1074)*T1074/NETWORKDAYS(Lister!$D$20,Lister!$E$20,Lister!$D$7:$D$13),IF(AND(MONTH(F1074)=7,MONTH(H1074)=7),0)))),0),"")</f>
        <v/>
      </c>
      <c r="AC1074" s="15" t="str">
        <f>IF(Ansøgning!U1079="","",Ansøgning!U1079)</f>
        <v/>
      </c>
      <c r="AD1074" s="31" t="str">
        <f t="shared" si="115"/>
        <v/>
      </c>
      <c r="AE1074" s="31" t="str">
        <f t="shared" si="116"/>
        <v/>
      </c>
      <c r="AF1074" s="51" t="str">
        <f t="shared" si="117"/>
        <v/>
      </c>
      <c r="AG1074" s="15" t="str">
        <f t="shared" si="118"/>
        <v/>
      </c>
    </row>
    <row r="1075" spans="1:33" x14ac:dyDescent="0.25">
      <c r="A1075" s="13" t="str">
        <f>IF(Ansøgning!A1080="","",Ansøgning!A1080)</f>
        <v/>
      </c>
      <c r="B1075" s="13" t="str">
        <f>IF(Ansøgning!B1080="","",Ansøgning!B1080)</f>
        <v/>
      </c>
      <c r="C1075" s="13" t="str">
        <f>IF(Ansøgning!C1080="","",Ansøgning!C1080)</f>
        <v/>
      </c>
      <c r="D1075" s="13" t="str">
        <f>IF(Ansøgning!D1080="","",Ansøgning!D1080)</f>
        <v/>
      </c>
      <c r="E1075" s="14" t="str">
        <f>IF(Ansøgning!E1080="","",Ansøgning!E1080)</f>
        <v/>
      </c>
      <c r="F1075" s="16"/>
      <c r="G1075" s="14" t="str">
        <f>IF(Ansøgning!F1080="","",Ansøgning!F1080)</f>
        <v/>
      </c>
      <c r="H1075" s="16"/>
      <c r="I1075" s="72" t="str">
        <f>IF(OR(F1075="",H1075=""),"",NETWORKDAYS(F1075,H1075,Lister!$D$7:$D$13))</f>
        <v/>
      </c>
      <c r="J1075" s="53" t="str">
        <f>IF(Ansøgning!H1080="","",Ansøgning!H1080)</f>
        <v/>
      </c>
      <c r="K1075" s="32" t="str">
        <f t="shared" si="112"/>
        <v/>
      </c>
      <c r="L1075" s="31" t="str">
        <f>IF(Ansøgning!J1080="","",Ansøgning!J1080)</f>
        <v/>
      </c>
      <c r="M1075" s="18"/>
      <c r="N1075" s="31" t="str">
        <f>IF(Ansøgning!K1080="","",Ansøgning!K1080)</f>
        <v/>
      </c>
      <c r="O1075" s="18"/>
      <c r="P1075" s="15" t="str">
        <f>IF(Ansøgning!L1080="","",Ansøgning!L1080)</f>
        <v/>
      </c>
      <c r="Q1075" s="46" t="str">
        <f t="shared" si="113"/>
        <v/>
      </c>
      <c r="R1075" s="46"/>
      <c r="S1075" s="101" t="str">
        <f>IF(Ansøgning!M1080="","",Ansøgning!M1080)</f>
        <v/>
      </c>
      <c r="T1075" s="31" t="str">
        <f t="shared" si="114"/>
        <v/>
      </c>
      <c r="U1075" s="102" t="str">
        <f>IF(Ansøgning!O1080="","",Ansøgning!O1080)</f>
        <v/>
      </c>
      <c r="V1075" s="20"/>
      <c r="W1075" s="102" t="str">
        <f>IF(Ansøgning!P1080="","",Ansøgning!P1080)</f>
        <v/>
      </c>
      <c r="X1075" s="20"/>
      <c r="Y1075" s="31" t="str">
        <f>IF(Ansøgning!Q1080="","",Ansøgning!Q1080)</f>
        <v/>
      </c>
      <c r="Z1075" s="46" t="str">
        <f>IFERROR(MAX(IF(OR(V1075="",X1075=""),"",IF(AND(AND(MONTH(F1075)&gt;=7,MONTH(F1075)&lt;8),AND(MONTH(H1075)&gt;=7,MONTH(H1075)&lt;8)),(NETWORKDAYS(F1075,H1075,Lister!$D$7:$D$13)-V1075)*T1075/NETWORKDAYS(Lister!$D$19,Lister!$E$19,Lister!$D$7:$D$13),IF(AND(AND(MONTH(F1075)&gt;=7,MONTH(F1075)&lt;8),MONTH(H1075)&gt;7),(NETWORKDAYS(F1075,Lister!$E$19,Lister!$D$7:$D$13)-V1075)*T1075/NETWORKDAYS(Lister!$D$19,Lister!$E$19,Lister!$D$7:$D$13),IF(MONTH(F1075)&gt;7,0)))),0),"")</f>
        <v/>
      </c>
      <c r="AA1075" s="31" t="str">
        <f>IF(Ansøgning!R1080="","",Ansøgning!R1080)</f>
        <v/>
      </c>
      <c r="AB1075" s="46" t="str">
        <f>IFERROR(MAX(IF(OR(V1075="",X1075=""),"",IF(AND(AND(MONTH(F1075)&gt;=8,MONTH(F1075)&lt;9),AND(MONTH(H1075)&gt;=8,MONTH(H1075)&lt;9)),(NETWORKDAYS(F1075,H1075,Lister!$D$7:$D$13)-X1075)*T1075/NETWORKDAYS(Lister!$D$20,Lister!$E$20,Lister!$D$7:$D$13),IF(AND(MONTH(F1075)=7,MONTH(H1075)=8),(NETWORKDAYS(Lister!$D$20,H1075,Lister!$D$7:$D$13)-X1075)*T1075/NETWORKDAYS(Lister!$D$20,Lister!$E$20,Lister!$D$7:$D$13),IF(AND(MONTH(F1075)=7,MONTH(H1075)=7),0)))),0),"")</f>
        <v/>
      </c>
      <c r="AC1075" s="15" t="str">
        <f>IF(Ansøgning!U1080="","",Ansøgning!U1080)</f>
        <v/>
      </c>
      <c r="AD1075" s="31" t="str">
        <f t="shared" si="115"/>
        <v/>
      </c>
      <c r="AE1075" s="31" t="str">
        <f t="shared" si="116"/>
        <v/>
      </c>
      <c r="AF1075" s="51" t="str">
        <f t="shared" si="117"/>
        <v/>
      </c>
      <c r="AG1075" s="15" t="str">
        <f t="shared" si="118"/>
        <v/>
      </c>
    </row>
    <row r="1076" spans="1:33" x14ac:dyDescent="0.25">
      <c r="A1076" s="13" t="str">
        <f>IF(Ansøgning!A1081="","",Ansøgning!A1081)</f>
        <v/>
      </c>
      <c r="B1076" s="13" t="str">
        <f>IF(Ansøgning!B1081="","",Ansøgning!B1081)</f>
        <v/>
      </c>
      <c r="C1076" s="13" t="str">
        <f>IF(Ansøgning!C1081="","",Ansøgning!C1081)</f>
        <v/>
      </c>
      <c r="D1076" s="13" t="str">
        <f>IF(Ansøgning!D1081="","",Ansøgning!D1081)</f>
        <v/>
      </c>
      <c r="E1076" s="14" t="str">
        <f>IF(Ansøgning!E1081="","",Ansøgning!E1081)</f>
        <v/>
      </c>
      <c r="F1076" s="16"/>
      <c r="G1076" s="14" t="str">
        <f>IF(Ansøgning!F1081="","",Ansøgning!F1081)</f>
        <v/>
      </c>
      <c r="H1076" s="16"/>
      <c r="I1076" s="72" t="str">
        <f>IF(OR(F1076="",H1076=""),"",NETWORKDAYS(F1076,H1076,Lister!$D$7:$D$13))</f>
        <v/>
      </c>
      <c r="J1076" s="53" t="str">
        <f>IF(Ansøgning!H1081="","",Ansøgning!H1081)</f>
        <v/>
      </c>
      <c r="K1076" s="32" t="str">
        <f t="shared" si="112"/>
        <v/>
      </c>
      <c r="L1076" s="31" t="str">
        <f>IF(Ansøgning!J1081="","",Ansøgning!J1081)</f>
        <v/>
      </c>
      <c r="M1076" s="18"/>
      <c r="N1076" s="31" t="str">
        <f>IF(Ansøgning!K1081="","",Ansøgning!K1081)</f>
        <v/>
      </c>
      <c r="O1076" s="18"/>
      <c r="P1076" s="15" t="str">
        <f>IF(Ansøgning!L1081="","",Ansøgning!L1081)</f>
        <v/>
      </c>
      <c r="Q1076" s="46" t="str">
        <f t="shared" si="113"/>
        <v/>
      </c>
      <c r="R1076" s="46"/>
      <c r="S1076" s="101" t="str">
        <f>IF(Ansøgning!M1081="","",Ansøgning!M1081)</f>
        <v/>
      </c>
      <c r="T1076" s="31" t="str">
        <f t="shared" si="114"/>
        <v/>
      </c>
      <c r="U1076" s="102" t="str">
        <f>IF(Ansøgning!O1081="","",Ansøgning!O1081)</f>
        <v/>
      </c>
      <c r="V1076" s="20"/>
      <c r="W1076" s="102" t="str">
        <f>IF(Ansøgning!P1081="","",Ansøgning!P1081)</f>
        <v/>
      </c>
      <c r="X1076" s="20"/>
      <c r="Y1076" s="31" t="str">
        <f>IF(Ansøgning!Q1081="","",Ansøgning!Q1081)</f>
        <v/>
      </c>
      <c r="Z1076" s="46" t="str">
        <f>IFERROR(MAX(IF(OR(V1076="",X1076=""),"",IF(AND(AND(MONTH(F1076)&gt;=7,MONTH(F1076)&lt;8),AND(MONTH(H1076)&gt;=7,MONTH(H1076)&lt;8)),(NETWORKDAYS(F1076,H1076,Lister!$D$7:$D$13)-V1076)*T1076/NETWORKDAYS(Lister!$D$19,Lister!$E$19,Lister!$D$7:$D$13),IF(AND(AND(MONTH(F1076)&gt;=7,MONTH(F1076)&lt;8),MONTH(H1076)&gt;7),(NETWORKDAYS(F1076,Lister!$E$19,Lister!$D$7:$D$13)-V1076)*T1076/NETWORKDAYS(Lister!$D$19,Lister!$E$19,Lister!$D$7:$D$13),IF(MONTH(F1076)&gt;7,0)))),0),"")</f>
        <v/>
      </c>
      <c r="AA1076" s="31" t="str">
        <f>IF(Ansøgning!R1081="","",Ansøgning!R1081)</f>
        <v/>
      </c>
      <c r="AB1076" s="46" t="str">
        <f>IFERROR(MAX(IF(OR(V1076="",X1076=""),"",IF(AND(AND(MONTH(F1076)&gt;=8,MONTH(F1076)&lt;9),AND(MONTH(H1076)&gt;=8,MONTH(H1076)&lt;9)),(NETWORKDAYS(F1076,H1076,Lister!$D$7:$D$13)-X1076)*T1076/NETWORKDAYS(Lister!$D$20,Lister!$E$20,Lister!$D$7:$D$13),IF(AND(MONTH(F1076)=7,MONTH(H1076)=8),(NETWORKDAYS(Lister!$D$20,H1076,Lister!$D$7:$D$13)-X1076)*T1076/NETWORKDAYS(Lister!$D$20,Lister!$E$20,Lister!$D$7:$D$13),IF(AND(MONTH(F1076)=7,MONTH(H1076)=7),0)))),0),"")</f>
        <v/>
      </c>
      <c r="AC1076" s="15" t="str">
        <f>IF(Ansøgning!U1081="","",Ansøgning!U1081)</f>
        <v/>
      </c>
      <c r="AD1076" s="31" t="str">
        <f t="shared" si="115"/>
        <v/>
      </c>
      <c r="AE1076" s="31" t="str">
        <f t="shared" si="116"/>
        <v/>
      </c>
      <c r="AF1076" s="51" t="str">
        <f t="shared" si="117"/>
        <v/>
      </c>
      <c r="AG1076" s="15" t="str">
        <f t="shared" si="118"/>
        <v/>
      </c>
    </row>
    <row r="1077" spans="1:33" x14ac:dyDescent="0.25">
      <c r="A1077" s="13" t="str">
        <f>IF(Ansøgning!A1082="","",Ansøgning!A1082)</f>
        <v/>
      </c>
      <c r="B1077" s="13" t="str">
        <f>IF(Ansøgning!B1082="","",Ansøgning!B1082)</f>
        <v/>
      </c>
      <c r="C1077" s="13" t="str">
        <f>IF(Ansøgning!C1082="","",Ansøgning!C1082)</f>
        <v/>
      </c>
      <c r="D1077" s="13" t="str">
        <f>IF(Ansøgning!D1082="","",Ansøgning!D1082)</f>
        <v/>
      </c>
      <c r="E1077" s="14" t="str">
        <f>IF(Ansøgning!E1082="","",Ansøgning!E1082)</f>
        <v/>
      </c>
      <c r="F1077" s="16"/>
      <c r="G1077" s="14" t="str">
        <f>IF(Ansøgning!F1082="","",Ansøgning!F1082)</f>
        <v/>
      </c>
      <c r="H1077" s="16"/>
      <c r="I1077" s="72" t="str">
        <f>IF(OR(F1077="",H1077=""),"",NETWORKDAYS(F1077,H1077,Lister!$D$7:$D$13))</f>
        <v/>
      </c>
      <c r="J1077" s="53" t="str">
        <f>IF(Ansøgning!H1082="","",Ansøgning!H1082)</f>
        <v/>
      </c>
      <c r="K1077" s="32" t="str">
        <f t="shared" si="112"/>
        <v/>
      </c>
      <c r="L1077" s="31" t="str">
        <f>IF(Ansøgning!J1082="","",Ansøgning!J1082)</f>
        <v/>
      </c>
      <c r="M1077" s="18"/>
      <c r="N1077" s="31" t="str">
        <f>IF(Ansøgning!K1082="","",Ansøgning!K1082)</f>
        <v/>
      </c>
      <c r="O1077" s="18"/>
      <c r="P1077" s="15" t="str">
        <f>IF(Ansøgning!L1082="","",Ansøgning!L1082)</f>
        <v/>
      </c>
      <c r="Q1077" s="46" t="str">
        <f t="shared" si="113"/>
        <v/>
      </c>
      <c r="R1077" s="46"/>
      <c r="S1077" s="101" t="str">
        <f>IF(Ansøgning!M1082="","",Ansøgning!M1082)</f>
        <v/>
      </c>
      <c r="T1077" s="31" t="str">
        <f t="shared" si="114"/>
        <v/>
      </c>
      <c r="U1077" s="102" t="str">
        <f>IF(Ansøgning!O1082="","",Ansøgning!O1082)</f>
        <v/>
      </c>
      <c r="V1077" s="20"/>
      <c r="W1077" s="102" t="str">
        <f>IF(Ansøgning!P1082="","",Ansøgning!P1082)</f>
        <v/>
      </c>
      <c r="X1077" s="20"/>
      <c r="Y1077" s="31" t="str">
        <f>IF(Ansøgning!Q1082="","",Ansøgning!Q1082)</f>
        <v/>
      </c>
      <c r="Z1077" s="46" t="str">
        <f>IFERROR(MAX(IF(OR(V1077="",X1077=""),"",IF(AND(AND(MONTH(F1077)&gt;=7,MONTH(F1077)&lt;8),AND(MONTH(H1077)&gt;=7,MONTH(H1077)&lt;8)),(NETWORKDAYS(F1077,H1077,Lister!$D$7:$D$13)-V1077)*T1077/NETWORKDAYS(Lister!$D$19,Lister!$E$19,Lister!$D$7:$D$13),IF(AND(AND(MONTH(F1077)&gt;=7,MONTH(F1077)&lt;8),MONTH(H1077)&gt;7),(NETWORKDAYS(F1077,Lister!$E$19,Lister!$D$7:$D$13)-V1077)*T1077/NETWORKDAYS(Lister!$D$19,Lister!$E$19,Lister!$D$7:$D$13),IF(MONTH(F1077)&gt;7,0)))),0),"")</f>
        <v/>
      </c>
      <c r="AA1077" s="31" t="str">
        <f>IF(Ansøgning!R1082="","",Ansøgning!R1082)</f>
        <v/>
      </c>
      <c r="AB1077" s="46" t="str">
        <f>IFERROR(MAX(IF(OR(V1077="",X1077=""),"",IF(AND(AND(MONTH(F1077)&gt;=8,MONTH(F1077)&lt;9),AND(MONTH(H1077)&gt;=8,MONTH(H1077)&lt;9)),(NETWORKDAYS(F1077,H1077,Lister!$D$7:$D$13)-X1077)*T1077/NETWORKDAYS(Lister!$D$20,Lister!$E$20,Lister!$D$7:$D$13),IF(AND(MONTH(F1077)=7,MONTH(H1077)=8),(NETWORKDAYS(Lister!$D$20,H1077,Lister!$D$7:$D$13)-X1077)*T1077/NETWORKDAYS(Lister!$D$20,Lister!$E$20,Lister!$D$7:$D$13),IF(AND(MONTH(F1077)=7,MONTH(H1077)=7),0)))),0),"")</f>
        <v/>
      </c>
      <c r="AC1077" s="15" t="str">
        <f>IF(Ansøgning!U1082="","",Ansøgning!U1082)</f>
        <v/>
      </c>
      <c r="AD1077" s="31" t="str">
        <f t="shared" si="115"/>
        <v/>
      </c>
      <c r="AE1077" s="31" t="str">
        <f t="shared" si="116"/>
        <v/>
      </c>
      <c r="AF1077" s="51" t="str">
        <f t="shared" si="117"/>
        <v/>
      </c>
      <c r="AG1077" s="15" t="str">
        <f t="shared" si="118"/>
        <v/>
      </c>
    </row>
    <row r="1078" spans="1:33" x14ac:dyDescent="0.25">
      <c r="A1078" s="13" t="str">
        <f>IF(Ansøgning!A1083="","",Ansøgning!A1083)</f>
        <v/>
      </c>
      <c r="B1078" s="13" t="str">
        <f>IF(Ansøgning!B1083="","",Ansøgning!B1083)</f>
        <v/>
      </c>
      <c r="C1078" s="13" t="str">
        <f>IF(Ansøgning!C1083="","",Ansøgning!C1083)</f>
        <v/>
      </c>
      <c r="D1078" s="13" t="str">
        <f>IF(Ansøgning!D1083="","",Ansøgning!D1083)</f>
        <v/>
      </c>
      <c r="E1078" s="14" t="str">
        <f>IF(Ansøgning!E1083="","",Ansøgning!E1083)</f>
        <v/>
      </c>
      <c r="F1078" s="16"/>
      <c r="G1078" s="14" t="str">
        <f>IF(Ansøgning!F1083="","",Ansøgning!F1083)</f>
        <v/>
      </c>
      <c r="H1078" s="16"/>
      <c r="I1078" s="72" t="str">
        <f>IF(OR(F1078="",H1078=""),"",NETWORKDAYS(F1078,H1078,Lister!$D$7:$D$13))</f>
        <v/>
      </c>
      <c r="J1078" s="53" t="str">
        <f>IF(Ansøgning!H1083="","",Ansøgning!H1083)</f>
        <v/>
      </c>
      <c r="K1078" s="32" t="str">
        <f t="shared" si="112"/>
        <v/>
      </c>
      <c r="L1078" s="31" t="str">
        <f>IF(Ansøgning!J1083="","",Ansøgning!J1083)</f>
        <v/>
      </c>
      <c r="M1078" s="18"/>
      <c r="N1078" s="31" t="str">
        <f>IF(Ansøgning!K1083="","",Ansøgning!K1083)</f>
        <v/>
      </c>
      <c r="O1078" s="18"/>
      <c r="P1078" s="15" t="str">
        <f>IF(Ansøgning!L1083="","",Ansøgning!L1083)</f>
        <v/>
      </c>
      <c r="Q1078" s="46" t="str">
        <f t="shared" si="113"/>
        <v/>
      </c>
      <c r="R1078" s="46"/>
      <c r="S1078" s="101" t="str">
        <f>IF(Ansøgning!M1083="","",Ansøgning!M1083)</f>
        <v/>
      </c>
      <c r="T1078" s="31" t="str">
        <f t="shared" si="114"/>
        <v/>
      </c>
      <c r="U1078" s="102" t="str">
        <f>IF(Ansøgning!O1083="","",Ansøgning!O1083)</f>
        <v/>
      </c>
      <c r="V1078" s="20"/>
      <c r="W1078" s="102" t="str">
        <f>IF(Ansøgning!P1083="","",Ansøgning!P1083)</f>
        <v/>
      </c>
      <c r="X1078" s="20"/>
      <c r="Y1078" s="31" t="str">
        <f>IF(Ansøgning!Q1083="","",Ansøgning!Q1083)</f>
        <v/>
      </c>
      <c r="Z1078" s="46" t="str">
        <f>IFERROR(MAX(IF(OR(V1078="",X1078=""),"",IF(AND(AND(MONTH(F1078)&gt;=7,MONTH(F1078)&lt;8),AND(MONTH(H1078)&gt;=7,MONTH(H1078)&lt;8)),(NETWORKDAYS(F1078,H1078,Lister!$D$7:$D$13)-V1078)*T1078/NETWORKDAYS(Lister!$D$19,Lister!$E$19,Lister!$D$7:$D$13),IF(AND(AND(MONTH(F1078)&gt;=7,MONTH(F1078)&lt;8),MONTH(H1078)&gt;7),(NETWORKDAYS(F1078,Lister!$E$19,Lister!$D$7:$D$13)-V1078)*T1078/NETWORKDAYS(Lister!$D$19,Lister!$E$19,Lister!$D$7:$D$13),IF(MONTH(F1078)&gt;7,0)))),0),"")</f>
        <v/>
      </c>
      <c r="AA1078" s="31" t="str">
        <f>IF(Ansøgning!R1083="","",Ansøgning!R1083)</f>
        <v/>
      </c>
      <c r="AB1078" s="46" t="str">
        <f>IFERROR(MAX(IF(OR(V1078="",X1078=""),"",IF(AND(AND(MONTH(F1078)&gt;=8,MONTH(F1078)&lt;9),AND(MONTH(H1078)&gt;=8,MONTH(H1078)&lt;9)),(NETWORKDAYS(F1078,H1078,Lister!$D$7:$D$13)-X1078)*T1078/NETWORKDAYS(Lister!$D$20,Lister!$E$20,Lister!$D$7:$D$13),IF(AND(MONTH(F1078)=7,MONTH(H1078)=8),(NETWORKDAYS(Lister!$D$20,H1078,Lister!$D$7:$D$13)-X1078)*T1078/NETWORKDAYS(Lister!$D$20,Lister!$E$20,Lister!$D$7:$D$13),IF(AND(MONTH(F1078)=7,MONTH(H1078)=7),0)))),0),"")</f>
        <v/>
      </c>
      <c r="AC1078" s="15" t="str">
        <f>IF(Ansøgning!U1083="","",Ansøgning!U1083)</f>
        <v/>
      </c>
      <c r="AD1078" s="31" t="str">
        <f t="shared" si="115"/>
        <v/>
      </c>
      <c r="AE1078" s="31" t="str">
        <f t="shared" si="116"/>
        <v/>
      </c>
      <c r="AF1078" s="51" t="str">
        <f t="shared" si="117"/>
        <v/>
      </c>
      <c r="AG1078" s="15" t="str">
        <f t="shared" si="118"/>
        <v/>
      </c>
    </row>
    <row r="1079" spans="1:33" x14ac:dyDescent="0.25">
      <c r="A1079" s="13" t="str">
        <f>IF(Ansøgning!A1084="","",Ansøgning!A1084)</f>
        <v/>
      </c>
      <c r="B1079" s="13" t="str">
        <f>IF(Ansøgning!B1084="","",Ansøgning!B1084)</f>
        <v/>
      </c>
      <c r="C1079" s="13" t="str">
        <f>IF(Ansøgning!C1084="","",Ansøgning!C1084)</f>
        <v/>
      </c>
      <c r="D1079" s="13" t="str">
        <f>IF(Ansøgning!D1084="","",Ansøgning!D1084)</f>
        <v/>
      </c>
      <c r="E1079" s="14" t="str">
        <f>IF(Ansøgning!E1084="","",Ansøgning!E1084)</f>
        <v/>
      </c>
      <c r="F1079" s="16"/>
      <c r="G1079" s="14" t="str">
        <f>IF(Ansøgning!F1084="","",Ansøgning!F1084)</f>
        <v/>
      </c>
      <c r="H1079" s="16"/>
      <c r="I1079" s="72" t="str">
        <f>IF(OR(F1079="",H1079=""),"",NETWORKDAYS(F1079,H1079,Lister!$D$7:$D$13))</f>
        <v/>
      </c>
      <c r="J1079" s="53" t="str">
        <f>IF(Ansøgning!H1084="","",Ansøgning!H1084)</f>
        <v/>
      </c>
      <c r="K1079" s="32" t="str">
        <f t="shared" si="112"/>
        <v/>
      </c>
      <c r="L1079" s="31" t="str">
        <f>IF(Ansøgning!J1084="","",Ansøgning!J1084)</f>
        <v/>
      </c>
      <c r="M1079" s="18"/>
      <c r="N1079" s="31" t="str">
        <f>IF(Ansøgning!K1084="","",Ansøgning!K1084)</f>
        <v/>
      </c>
      <c r="O1079" s="18"/>
      <c r="P1079" s="15" t="str">
        <f>IF(Ansøgning!L1084="","",Ansøgning!L1084)</f>
        <v/>
      </c>
      <c r="Q1079" s="46" t="str">
        <f t="shared" si="113"/>
        <v/>
      </c>
      <c r="R1079" s="46"/>
      <c r="S1079" s="101" t="str">
        <f>IF(Ansøgning!M1084="","",Ansøgning!M1084)</f>
        <v/>
      </c>
      <c r="T1079" s="31" t="str">
        <f t="shared" si="114"/>
        <v/>
      </c>
      <c r="U1079" s="102" t="str">
        <f>IF(Ansøgning!O1084="","",Ansøgning!O1084)</f>
        <v/>
      </c>
      <c r="V1079" s="20"/>
      <c r="W1079" s="102" t="str">
        <f>IF(Ansøgning!P1084="","",Ansøgning!P1084)</f>
        <v/>
      </c>
      <c r="X1079" s="20"/>
      <c r="Y1079" s="31" t="str">
        <f>IF(Ansøgning!Q1084="","",Ansøgning!Q1084)</f>
        <v/>
      </c>
      <c r="Z1079" s="46" t="str">
        <f>IFERROR(MAX(IF(OR(V1079="",X1079=""),"",IF(AND(AND(MONTH(F1079)&gt;=7,MONTH(F1079)&lt;8),AND(MONTH(H1079)&gt;=7,MONTH(H1079)&lt;8)),(NETWORKDAYS(F1079,H1079,Lister!$D$7:$D$13)-V1079)*T1079/NETWORKDAYS(Lister!$D$19,Lister!$E$19,Lister!$D$7:$D$13),IF(AND(AND(MONTH(F1079)&gt;=7,MONTH(F1079)&lt;8),MONTH(H1079)&gt;7),(NETWORKDAYS(F1079,Lister!$E$19,Lister!$D$7:$D$13)-V1079)*T1079/NETWORKDAYS(Lister!$D$19,Lister!$E$19,Lister!$D$7:$D$13),IF(MONTH(F1079)&gt;7,0)))),0),"")</f>
        <v/>
      </c>
      <c r="AA1079" s="31" t="str">
        <f>IF(Ansøgning!R1084="","",Ansøgning!R1084)</f>
        <v/>
      </c>
      <c r="AB1079" s="46" t="str">
        <f>IFERROR(MAX(IF(OR(V1079="",X1079=""),"",IF(AND(AND(MONTH(F1079)&gt;=8,MONTH(F1079)&lt;9),AND(MONTH(H1079)&gt;=8,MONTH(H1079)&lt;9)),(NETWORKDAYS(F1079,H1079,Lister!$D$7:$D$13)-X1079)*T1079/NETWORKDAYS(Lister!$D$20,Lister!$E$20,Lister!$D$7:$D$13),IF(AND(MONTH(F1079)=7,MONTH(H1079)=8),(NETWORKDAYS(Lister!$D$20,H1079,Lister!$D$7:$D$13)-X1079)*T1079/NETWORKDAYS(Lister!$D$20,Lister!$E$20,Lister!$D$7:$D$13),IF(AND(MONTH(F1079)=7,MONTH(H1079)=7),0)))),0),"")</f>
        <v/>
      </c>
      <c r="AC1079" s="15" t="str">
        <f>IF(Ansøgning!U1084="","",Ansøgning!U1084)</f>
        <v/>
      </c>
      <c r="AD1079" s="31" t="str">
        <f t="shared" si="115"/>
        <v/>
      </c>
      <c r="AE1079" s="31" t="str">
        <f t="shared" si="116"/>
        <v/>
      </c>
      <c r="AF1079" s="51" t="str">
        <f t="shared" si="117"/>
        <v/>
      </c>
      <c r="AG1079" s="15" t="str">
        <f t="shared" si="118"/>
        <v/>
      </c>
    </row>
    <row r="1080" spans="1:33" x14ac:dyDescent="0.25">
      <c r="A1080" s="13" t="str">
        <f>IF(Ansøgning!A1085="","",Ansøgning!A1085)</f>
        <v/>
      </c>
      <c r="B1080" s="13" t="str">
        <f>IF(Ansøgning!B1085="","",Ansøgning!B1085)</f>
        <v/>
      </c>
      <c r="C1080" s="13" t="str">
        <f>IF(Ansøgning!C1085="","",Ansøgning!C1085)</f>
        <v/>
      </c>
      <c r="D1080" s="13" t="str">
        <f>IF(Ansøgning!D1085="","",Ansøgning!D1085)</f>
        <v/>
      </c>
      <c r="E1080" s="14" t="str">
        <f>IF(Ansøgning!E1085="","",Ansøgning!E1085)</f>
        <v/>
      </c>
      <c r="F1080" s="16"/>
      <c r="G1080" s="14" t="str">
        <f>IF(Ansøgning!F1085="","",Ansøgning!F1085)</f>
        <v/>
      </c>
      <c r="H1080" s="16"/>
      <c r="I1080" s="72" t="str">
        <f>IF(OR(F1080="",H1080=""),"",NETWORKDAYS(F1080,H1080,Lister!$D$7:$D$13))</f>
        <v/>
      </c>
      <c r="J1080" s="53" t="str">
        <f>IF(Ansøgning!H1085="","",Ansøgning!H1085)</f>
        <v/>
      </c>
      <c r="K1080" s="32" t="str">
        <f t="shared" si="112"/>
        <v/>
      </c>
      <c r="L1080" s="31" t="str">
        <f>IF(Ansøgning!J1085="","",Ansøgning!J1085)</f>
        <v/>
      </c>
      <c r="M1080" s="18"/>
      <c r="N1080" s="31" t="str">
        <f>IF(Ansøgning!K1085="","",Ansøgning!K1085)</f>
        <v/>
      </c>
      <c r="O1080" s="18"/>
      <c r="P1080" s="15" t="str">
        <f>IF(Ansøgning!L1085="","",Ansøgning!L1085)</f>
        <v/>
      </c>
      <c r="Q1080" s="46" t="str">
        <f t="shared" si="113"/>
        <v/>
      </c>
      <c r="R1080" s="46"/>
      <c r="S1080" s="101" t="str">
        <f>IF(Ansøgning!M1085="","",Ansøgning!M1085)</f>
        <v/>
      </c>
      <c r="T1080" s="31" t="str">
        <f t="shared" si="114"/>
        <v/>
      </c>
      <c r="U1080" s="102" t="str">
        <f>IF(Ansøgning!O1085="","",Ansøgning!O1085)</f>
        <v/>
      </c>
      <c r="V1080" s="20"/>
      <c r="W1080" s="102" t="str">
        <f>IF(Ansøgning!P1085="","",Ansøgning!P1085)</f>
        <v/>
      </c>
      <c r="X1080" s="20"/>
      <c r="Y1080" s="31" t="str">
        <f>IF(Ansøgning!Q1085="","",Ansøgning!Q1085)</f>
        <v/>
      </c>
      <c r="Z1080" s="46" t="str">
        <f>IFERROR(MAX(IF(OR(V1080="",X1080=""),"",IF(AND(AND(MONTH(F1080)&gt;=7,MONTH(F1080)&lt;8),AND(MONTH(H1080)&gt;=7,MONTH(H1080)&lt;8)),(NETWORKDAYS(F1080,H1080,Lister!$D$7:$D$13)-V1080)*T1080/NETWORKDAYS(Lister!$D$19,Lister!$E$19,Lister!$D$7:$D$13),IF(AND(AND(MONTH(F1080)&gt;=7,MONTH(F1080)&lt;8),MONTH(H1080)&gt;7),(NETWORKDAYS(F1080,Lister!$E$19,Lister!$D$7:$D$13)-V1080)*T1080/NETWORKDAYS(Lister!$D$19,Lister!$E$19,Lister!$D$7:$D$13),IF(MONTH(F1080)&gt;7,0)))),0),"")</f>
        <v/>
      </c>
      <c r="AA1080" s="31" t="str">
        <f>IF(Ansøgning!R1085="","",Ansøgning!R1085)</f>
        <v/>
      </c>
      <c r="AB1080" s="46" t="str">
        <f>IFERROR(MAX(IF(OR(V1080="",X1080=""),"",IF(AND(AND(MONTH(F1080)&gt;=8,MONTH(F1080)&lt;9),AND(MONTH(H1080)&gt;=8,MONTH(H1080)&lt;9)),(NETWORKDAYS(F1080,H1080,Lister!$D$7:$D$13)-X1080)*T1080/NETWORKDAYS(Lister!$D$20,Lister!$E$20,Lister!$D$7:$D$13),IF(AND(MONTH(F1080)=7,MONTH(H1080)=8),(NETWORKDAYS(Lister!$D$20,H1080,Lister!$D$7:$D$13)-X1080)*T1080/NETWORKDAYS(Lister!$D$20,Lister!$E$20,Lister!$D$7:$D$13),IF(AND(MONTH(F1080)=7,MONTH(H1080)=7),0)))),0),"")</f>
        <v/>
      </c>
      <c r="AC1080" s="15" t="str">
        <f>IF(Ansøgning!U1085="","",Ansøgning!U1085)</f>
        <v/>
      </c>
      <c r="AD1080" s="31" t="str">
        <f t="shared" si="115"/>
        <v/>
      </c>
      <c r="AE1080" s="31" t="str">
        <f t="shared" si="116"/>
        <v/>
      </c>
      <c r="AF1080" s="51" t="str">
        <f t="shared" si="117"/>
        <v/>
      </c>
      <c r="AG1080" s="15" t="str">
        <f t="shared" si="118"/>
        <v/>
      </c>
    </row>
    <row r="1081" spans="1:33" x14ac:dyDescent="0.25">
      <c r="A1081" s="13" t="str">
        <f>IF(Ansøgning!A1086="","",Ansøgning!A1086)</f>
        <v/>
      </c>
      <c r="B1081" s="13" t="str">
        <f>IF(Ansøgning!B1086="","",Ansøgning!B1086)</f>
        <v/>
      </c>
      <c r="C1081" s="13" t="str">
        <f>IF(Ansøgning!C1086="","",Ansøgning!C1086)</f>
        <v/>
      </c>
      <c r="D1081" s="13" t="str">
        <f>IF(Ansøgning!D1086="","",Ansøgning!D1086)</f>
        <v/>
      </c>
      <c r="E1081" s="14" t="str">
        <f>IF(Ansøgning!E1086="","",Ansøgning!E1086)</f>
        <v/>
      </c>
      <c r="F1081" s="16"/>
      <c r="G1081" s="14" t="str">
        <f>IF(Ansøgning!F1086="","",Ansøgning!F1086)</f>
        <v/>
      </c>
      <c r="H1081" s="16"/>
      <c r="I1081" s="72" t="str">
        <f>IF(OR(F1081="",H1081=""),"",NETWORKDAYS(F1081,H1081,Lister!$D$7:$D$13))</f>
        <v/>
      </c>
      <c r="J1081" s="53" t="str">
        <f>IF(Ansøgning!H1086="","",Ansøgning!H1086)</f>
        <v/>
      </c>
      <c r="K1081" s="32" t="str">
        <f t="shared" si="112"/>
        <v/>
      </c>
      <c r="L1081" s="31" t="str">
        <f>IF(Ansøgning!J1086="","",Ansøgning!J1086)</f>
        <v/>
      </c>
      <c r="M1081" s="18"/>
      <c r="N1081" s="31" t="str">
        <f>IF(Ansøgning!K1086="","",Ansøgning!K1086)</f>
        <v/>
      </c>
      <c r="O1081" s="18"/>
      <c r="P1081" s="15" t="str">
        <f>IF(Ansøgning!L1086="","",Ansøgning!L1086)</f>
        <v/>
      </c>
      <c r="Q1081" s="46" t="str">
        <f t="shared" si="113"/>
        <v/>
      </c>
      <c r="R1081" s="46"/>
      <c r="S1081" s="101" t="str">
        <f>IF(Ansøgning!M1086="","",Ansøgning!M1086)</f>
        <v/>
      </c>
      <c r="T1081" s="31" t="str">
        <f t="shared" si="114"/>
        <v/>
      </c>
      <c r="U1081" s="102" t="str">
        <f>IF(Ansøgning!O1086="","",Ansøgning!O1086)</f>
        <v/>
      </c>
      <c r="V1081" s="20"/>
      <c r="W1081" s="102" t="str">
        <f>IF(Ansøgning!P1086="","",Ansøgning!P1086)</f>
        <v/>
      </c>
      <c r="X1081" s="20"/>
      <c r="Y1081" s="31" t="str">
        <f>IF(Ansøgning!Q1086="","",Ansøgning!Q1086)</f>
        <v/>
      </c>
      <c r="Z1081" s="46" t="str">
        <f>IFERROR(MAX(IF(OR(V1081="",X1081=""),"",IF(AND(AND(MONTH(F1081)&gt;=7,MONTH(F1081)&lt;8),AND(MONTH(H1081)&gt;=7,MONTH(H1081)&lt;8)),(NETWORKDAYS(F1081,H1081,Lister!$D$7:$D$13)-V1081)*T1081/NETWORKDAYS(Lister!$D$19,Lister!$E$19,Lister!$D$7:$D$13),IF(AND(AND(MONTH(F1081)&gt;=7,MONTH(F1081)&lt;8),MONTH(H1081)&gt;7),(NETWORKDAYS(F1081,Lister!$E$19,Lister!$D$7:$D$13)-V1081)*T1081/NETWORKDAYS(Lister!$D$19,Lister!$E$19,Lister!$D$7:$D$13),IF(MONTH(F1081)&gt;7,0)))),0),"")</f>
        <v/>
      </c>
      <c r="AA1081" s="31" t="str">
        <f>IF(Ansøgning!R1086="","",Ansøgning!R1086)</f>
        <v/>
      </c>
      <c r="AB1081" s="46" t="str">
        <f>IFERROR(MAX(IF(OR(V1081="",X1081=""),"",IF(AND(AND(MONTH(F1081)&gt;=8,MONTH(F1081)&lt;9),AND(MONTH(H1081)&gt;=8,MONTH(H1081)&lt;9)),(NETWORKDAYS(F1081,H1081,Lister!$D$7:$D$13)-X1081)*T1081/NETWORKDAYS(Lister!$D$20,Lister!$E$20,Lister!$D$7:$D$13),IF(AND(MONTH(F1081)=7,MONTH(H1081)=8),(NETWORKDAYS(Lister!$D$20,H1081,Lister!$D$7:$D$13)-X1081)*T1081/NETWORKDAYS(Lister!$D$20,Lister!$E$20,Lister!$D$7:$D$13),IF(AND(MONTH(F1081)=7,MONTH(H1081)=7),0)))),0),"")</f>
        <v/>
      </c>
      <c r="AC1081" s="15" t="str">
        <f>IF(Ansøgning!U1086="","",Ansøgning!U1086)</f>
        <v/>
      </c>
      <c r="AD1081" s="31" t="str">
        <f t="shared" si="115"/>
        <v/>
      </c>
      <c r="AE1081" s="31" t="str">
        <f t="shared" si="116"/>
        <v/>
      </c>
      <c r="AF1081" s="51" t="str">
        <f t="shared" si="117"/>
        <v/>
      </c>
      <c r="AG1081" s="15" t="str">
        <f t="shared" si="118"/>
        <v/>
      </c>
    </row>
    <row r="1082" spans="1:33" x14ac:dyDescent="0.25">
      <c r="A1082" s="13" t="str">
        <f>IF(Ansøgning!A1087="","",Ansøgning!A1087)</f>
        <v/>
      </c>
      <c r="B1082" s="13" t="str">
        <f>IF(Ansøgning!B1087="","",Ansøgning!B1087)</f>
        <v/>
      </c>
      <c r="C1082" s="13" t="str">
        <f>IF(Ansøgning!C1087="","",Ansøgning!C1087)</f>
        <v/>
      </c>
      <c r="D1082" s="13" t="str">
        <f>IF(Ansøgning!D1087="","",Ansøgning!D1087)</f>
        <v/>
      </c>
      <c r="E1082" s="14" t="str">
        <f>IF(Ansøgning!E1087="","",Ansøgning!E1087)</f>
        <v/>
      </c>
      <c r="F1082" s="16"/>
      <c r="G1082" s="14" t="str">
        <f>IF(Ansøgning!F1087="","",Ansøgning!F1087)</f>
        <v/>
      </c>
      <c r="H1082" s="16"/>
      <c r="I1082" s="72" t="str">
        <f>IF(OR(F1082="",H1082=""),"",NETWORKDAYS(F1082,H1082,Lister!$D$7:$D$13))</f>
        <v/>
      </c>
      <c r="J1082" s="53" t="str">
        <f>IF(Ansøgning!H1087="","",Ansøgning!H1087)</f>
        <v/>
      </c>
      <c r="K1082" s="32" t="str">
        <f t="shared" si="112"/>
        <v/>
      </c>
      <c r="L1082" s="31" t="str">
        <f>IF(Ansøgning!J1087="","",Ansøgning!J1087)</f>
        <v/>
      </c>
      <c r="M1082" s="18"/>
      <c r="N1082" s="31" t="str">
        <f>IF(Ansøgning!K1087="","",Ansøgning!K1087)</f>
        <v/>
      </c>
      <c r="O1082" s="18"/>
      <c r="P1082" s="15" t="str">
        <f>IF(Ansøgning!L1087="","",Ansøgning!L1087)</f>
        <v/>
      </c>
      <c r="Q1082" s="46" t="str">
        <f t="shared" si="113"/>
        <v/>
      </c>
      <c r="R1082" s="46"/>
      <c r="S1082" s="101" t="str">
        <f>IF(Ansøgning!M1087="","",Ansøgning!M1087)</f>
        <v/>
      </c>
      <c r="T1082" s="31" t="str">
        <f t="shared" si="114"/>
        <v/>
      </c>
      <c r="U1082" s="102" t="str">
        <f>IF(Ansøgning!O1087="","",Ansøgning!O1087)</f>
        <v/>
      </c>
      <c r="V1082" s="20"/>
      <c r="W1082" s="102" t="str">
        <f>IF(Ansøgning!P1087="","",Ansøgning!P1087)</f>
        <v/>
      </c>
      <c r="X1082" s="20"/>
      <c r="Y1082" s="31" t="str">
        <f>IF(Ansøgning!Q1087="","",Ansøgning!Q1087)</f>
        <v/>
      </c>
      <c r="Z1082" s="46" t="str">
        <f>IFERROR(MAX(IF(OR(V1082="",X1082=""),"",IF(AND(AND(MONTH(F1082)&gt;=7,MONTH(F1082)&lt;8),AND(MONTH(H1082)&gt;=7,MONTH(H1082)&lt;8)),(NETWORKDAYS(F1082,H1082,Lister!$D$7:$D$13)-V1082)*T1082/NETWORKDAYS(Lister!$D$19,Lister!$E$19,Lister!$D$7:$D$13),IF(AND(AND(MONTH(F1082)&gt;=7,MONTH(F1082)&lt;8),MONTH(H1082)&gt;7),(NETWORKDAYS(F1082,Lister!$E$19,Lister!$D$7:$D$13)-V1082)*T1082/NETWORKDAYS(Lister!$D$19,Lister!$E$19,Lister!$D$7:$D$13),IF(MONTH(F1082)&gt;7,0)))),0),"")</f>
        <v/>
      </c>
      <c r="AA1082" s="31" t="str">
        <f>IF(Ansøgning!R1087="","",Ansøgning!R1087)</f>
        <v/>
      </c>
      <c r="AB1082" s="46" t="str">
        <f>IFERROR(MAX(IF(OR(V1082="",X1082=""),"",IF(AND(AND(MONTH(F1082)&gt;=8,MONTH(F1082)&lt;9),AND(MONTH(H1082)&gt;=8,MONTH(H1082)&lt;9)),(NETWORKDAYS(F1082,H1082,Lister!$D$7:$D$13)-X1082)*T1082/NETWORKDAYS(Lister!$D$20,Lister!$E$20,Lister!$D$7:$D$13),IF(AND(MONTH(F1082)=7,MONTH(H1082)=8),(NETWORKDAYS(Lister!$D$20,H1082,Lister!$D$7:$D$13)-X1082)*T1082/NETWORKDAYS(Lister!$D$20,Lister!$E$20,Lister!$D$7:$D$13),IF(AND(MONTH(F1082)=7,MONTH(H1082)=7),0)))),0),"")</f>
        <v/>
      </c>
      <c r="AC1082" s="15" t="str">
        <f>IF(Ansøgning!U1087="","",Ansøgning!U1087)</f>
        <v/>
      </c>
      <c r="AD1082" s="31" t="str">
        <f t="shared" si="115"/>
        <v/>
      </c>
      <c r="AE1082" s="31" t="str">
        <f t="shared" si="116"/>
        <v/>
      </c>
      <c r="AF1082" s="51" t="str">
        <f t="shared" si="117"/>
        <v/>
      </c>
      <c r="AG1082" s="15" t="str">
        <f t="shared" si="118"/>
        <v/>
      </c>
    </row>
    <row r="1083" spans="1:33" x14ac:dyDescent="0.25">
      <c r="A1083" s="13" t="str">
        <f>IF(Ansøgning!A1088="","",Ansøgning!A1088)</f>
        <v/>
      </c>
      <c r="B1083" s="13" t="str">
        <f>IF(Ansøgning!B1088="","",Ansøgning!B1088)</f>
        <v/>
      </c>
      <c r="C1083" s="13" t="str">
        <f>IF(Ansøgning!C1088="","",Ansøgning!C1088)</f>
        <v/>
      </c>
      <c r="D1083" s="13" t="str">
        <f>IF(Ansøgning!D1088="","",Ansøgning!D1088)</f>
        <v/>
      </c>
      <c r="E1083" s="14" t="str">
        <f>IF(Ansøgning!E1088="","",Ansøgning!E1088)</f>
        <v/>
      </c>
      <c r="F1083" s="16"/>
      <c r="G1083" s="14" t="str">
        <f>IF(Ansøgning!F1088="","",Ansøgning!F1088)</f>
        <v/>
      </c>
      <c r="H1083" s="16"/>
      <c r="I1083" s="72" t="str">
        <f>IF(OR(F1083="",H1083=""),"",NETWORKDAYS(F1083,H1083,Lister!$D$7:$D$13))</f>
        <v/>
      </c>
      <c r="J1083" s="53" t="str">
        <f>IF(Ansøgning!H1088="","",Ansøgning!H1088)</f>
        <v/>
      </c>
      <c r="K1083" s="32" t="str">
        <f t="shared" si="112"/>
        <v/>
      </c>
      <c r="L1083" s="31" t="str">
        <f>IF(Ansøgning!J1088="","",Ansøgning!J1088)</f>
        <v/>
      </c>
      <c r="M1083" s="18"/>
      <c r="N1083" s="31" t="str">
        <f>IF(Ansøgning!K1088="","",Ansøgning!K1088)</f>
        <v/>
      </c>
      <c r="O1083" s="18"/>
      <c r="P1083" s="15" t="str">
        <f>IF(Ansøgning!L1088="","",Ansøgning!L1088)</f>
        <v/>
      </c>
      <c r="Q1083" s="46" t="str">
        <f t="shared" si="113"/>
        <v/>
      </c>
      <c r="R1083" s="46"/>
      <c r="S1083" s="101" t="str">
        <f>IF(Ansøgning!M1088="","",Ansøgning!M1088)</f>
        <v/>
      </c>
      <c r="T1083" s="31" t="str">
        <f t="shared" si="114"/>
        <v/>
      </c>
      <c r="U1083" s="102" t="str">
        <f>IF(Ansøgning!O1088="","",Ansøgning!O1088)</f>
        <v/>
      </c>
      <c r="V1083" s="20"/>
      <c r="W1083" s="102" t="str">
        <f>IF(Ansøgning!P1088="","",Ansøgning!P1088)</f>
        <v/>
      </c>
      <c r="X1083" s="20"/>
      <c r="Y1083" s="31" t="str">
        <f>IF(Ansøgning!Q1088="","",Ansøgning!Q1088)</f>
        <v/>
      </c>
      <c r="Z1083" s="46" t="str">
        <f>IFERROR(MAX(IF(OR(V1083="",X1083=""),"",IF(AND(AND(MONTH(F1083)&gt;=7,MONTH(F1083)&lt;8),AND(MONTH(H1083)&gt;=7,MONTH(H1083)&lt;8)),(NETWORKDAYS(F1083,H1083,Lister!$D$7:$D$13)-V1083)*T1083/NETWORKDAYS(Lister!$D$19,Lister!$E$19,Lister!$D$7:$D$13),IF(AND(AND(MONTH(F1083)&gt;=7,MONTH(F1083)&lt;8),MONTH(H1083)&gt;7),(NETWORKDAYS(F1083,Lister!$E$19,Lister!$D$7:$D$13)-V1083)*T1083/NETWORKDAYS(Lister!$D$19,Lister!$E$19,Lister!$D$7:$D$13),IF(MONTH(F1083)&gt;7,0)))),0),"")</f>
        <v/>
      </c>
      <c r="AA1083" s="31" t="str">
        <f>IF(Ansøgning!R1088="","",Ansøgning!R1088)</f>
        <v/>
      </c>
      <c r="AB1083" s="46" t="str">
        <f>IFERROR(MAX(IF(OR(V1083="",X1083=""),"",IF(AND(AND(MONTH(F1083)&gt;=8,MONTH(F1083)&lt;9),AND(MONTH(H1083)&gt;=8,MONTH(H1083)&lt;9)),(NETWORKDAYS(F1083,H1083,Lister!$D$7:$D$13)-X1083)*T1083/NETWORKDAYS(Lister!$D$20,Lister!$E$20,Lister!$D$7:$D$13),IF(AND(MONTH(F1083)=7,MONTH(H1083)=8),(NETWORKDAYS(Lister!$D$20,H1083,Lister!$D$7:$D$13)-X1083)*T1083/NETWORKDAYS(Lister!$D$20,Lister!$E$20,Lister!$D$7:$D$13),IF(AND(MONTH(F1083)=7,MONTH(H1083)=7),0)))),0),"")</f>
        <v/>
      </c>
      <c r="AC1083" s="15" t="str">
        <f>IF(Ansøgning!U1088="","",Ansøgning!U1088)</f>
        <v/>
      </c>
      <c r="AD1083" s="31" t="str">
        <f t="shared" si="115"/>
        <v/>
      </c>
      <c r="AE1083" s="31" t="str">
        <f t="shared" si="116"/>
        <v/>
      </c>
      <c r="AF1083" s="51" t="str">
        <f t="shared" si="117"/>
        <v/>
      </c>
      <c r="AG1083" s="15" t="str">
        <f t="shared" si="118"/>
        <v/>
      </c>
    </row>
    <row r="1084" spans="1:33" x14ac:dyDescent="0.25">
      <c r="A1084" s="13" t="str">
        <f>IF(Ansøgning!A1089="","",Ansøgning!A1089)</f>
        <v/>
      </c>
      <c r="B1084" s="13" t="str">
        <f>IF(Ansøgning!B1089="","",Ansøgning!B1089)</f>
        <v/>
      </c>
      <c r="C1084" s="13" t="str">
        <f>IF(Ansøgning!C1089="","",Ansøgning!C1089)</f>
        <v/>
      </c>
      <c r="D1084" s="13" t="str">
        <f>IF(Ansøgning!D1089="","",Ansøgning!D1089)</f>
        <v/>
      </c>
      <c r="E1084" s="14" t="str">
        <f>IF(Ansøgning!E1089="","",Ansøgning!E1089)</f>
        <v/>
      </c>
      <c r="F1084" s="16"/>
      <c r="G1084" s="14" t="str">
        <f>IF(Ansøgning!F1089="","",Ansøgning!F1089)</f>
        <v/>
      </c>
      <c r="H1084" s="16"/>
      <c r="I1084" s="72" t="str">
        <f>IF(OR(F1084="",H1084=""),"",NETWORKDAYS(F1084,H1084,Lister!$D$7:$D$13))</f>
        <v/>
      </c>
      <c r="J1084" s="53" t="str">
        <f>IF(Ansøgning!H1089="","",Ansøgning!H1089)</f>
        <v/>
      </c>
      <c r="K1084" s="32" t="str">
        <f t="shared" si="112"/>
        <v/>
      </c>
      <c r="L1084" s="31" t="str">
        <f>IF(Ansøgning!J1089="","",Ansøgning!J1089)</f>
        <v/>
      </c>
      <c r="M1084" s="18"/>
      <c r="N1084" s="31" t="str">
        <f>IF(Ansøgning!K1089="","",Ansøgning!K1089)</f>
        <v/>
      </c>
      <c r="O1084" s="18"/>
      <c r="P1084" s="15" t="str">
        <f>IF(Ansøgning!L1089="","",Ansøgning!L1089)</f>
        <v/>
      </c>
      <c r="Q1084" s="46" t="str">
        <f t="shared" si="113"/>
        <v/>
      </c>
      <c r="R1084" s="46"/>
      <c r="S1084" s="101" t="str">
        <f>IF(Ansøgning!M1089="","",Ansøgning!M1089)</f>
        <v/>
      </c>
      <c r="T1084" s="31" t="str">
        <f t="shared" si="114"/>
        <v/>
      </c>
      <c r="U1084" s="102" t="str">
        <f>IF(Ansøgning!O1089="","",Ansøgning!O1089)</f>
        <v/>
      </c>
      <c r="V1084" s="20"/>
      <c r="W1084" s="102" t="str">
        <f>IF(Ansøgning!P1089="","",Ansøgning!P1089)</f>
        <v/>
      </c>
      <c r="X1084" s="20"/>
      <c r="Y1084" s="31" t="str">
        <f>IF(Ansøgning!Q1089="","",Ansøgning!Q1089)</f>
        <v/>
      </c>
      <c r="Z1084" s="46" t="str">
        <f>IFERROR(MAX(IF(OR(V1084="",X1084=""),"",IF(AND(AND(MONTH(F1084)&gt;=7,MONTH(F1084)&lt;8),AND(MONTH(H1084)&gt;=7,MONTH(H1084)&lt;8)),(NETWORKDAYS(F1084,H1084,Lister!$D$7:$D$13)-V1084)*T1084/NETWORKDAYS(Lister!$D$19,Lister!$E$19,Lister!$D$7:$D$13),IF(AND(AND(MONTH(F1084)&gt;=7,MONTH(F1084)&lt;8),MONTH(H1084)&gt;7),(NETWORKDAYS(F1084,Lister!$E$19,Lister!$D$7:$D$13)-V1084)*T1084/NETWORKDAYS(Lister!$D$19,Lister!$E$19,Lister!$D$7:$D$13),IF(MONTH(F1084)&gt;7,0)))),0),"")</f>
        <v/>
      </c>
      <c r="AA1084" s="31" t="str">
        <f>IF(Ansøgning!R1089="","",Ansøgning!R1089)</f>
        <v/>
      </c>
      <c r="AB1084" s="46" t="str">
        <f>IFERROR(MAX(IF(OR(V1084="",X1084=""),"",IF(AND(AND(MONTH(F1084)&gt;=8,MONTH(F1084)&lt;9),AND(MONTH(H1084)&gt;=8,MONTH(H1084)&lt;9)),(NETWORKDAYS(F1084,H1084,Lister!$D$7:$D$13)-X1084)*T1084/NETWORKDAYS(Lister!$D$20,Lister!$E$20,Lister!$D$7:$D$13),IF(AND(MONTH(F1084)=7,MONTH(H1084)=8),(NETWORKDAYS(Lister!$D$20,H1084,Lister!$D$7:$D$13)-X1084)*T1084/NETWORKDAYS(Lister!$D$20,Lister!$E$20,Lister!$D$7:$D$13),IF(AND(MONTH(F1084)=7,MONTH(H1084)=7),0)))),0),"")</f>
        <v/>
      </c>
      <c r="AC1084" s="15" t="str">
        <f>IF(Ansøgning!U1089="","",Ansøgning!U1089)</f>
        <v/>
      </c>
      <c r="AD1084" s="31" t="str">
        <f t="shared" si="115"/>
        <v/>
      </c>
      <c r="AE1084" s="31" t="str">
        <f t="shared" si="116"/>
        <v/>
      </c>
      <c r="AF1084" s="51" t="str">
        <f t="shared" si="117"/>
        <v/>
      </c>
      <c r="AG1084" s="15" t="str">
        <f t="shared" si="118"/>
        <v/>
      </c>
    </row>
    <row r="1085" spans="1:33" x14ac:dyDescent="0.25">
      <c r="A1085" s="13" t="str">
        <f>IF(Ansøgning!A1090="","",Ansøgning!A1090)</f>
        <v/>
      </c>
      <c r="B1085" s="13" t="str">
        <f>IF(Ansøgning!B1090="","",Ansøgning!B1090)</f>
        <v/>
      </c>
      <c r="C1085" s="13" t="str">
        <f>IF(Ansøgning!C1090="","",Ansøgning!C1090)</f>
        <v/>
      </c>
      <c r="D1085" s="13" t="str">
        <f>IF(Ansøgning!D1090="","",Ansøgning!D1090)</f>
        <v/>
      </c>
      <c r="E1085" s="14" t="str">
        <f>IF(Ansøgning!E1090="","",Ansøgning!E1090)</f>
        <v/>
      </c>
      <c r="F1085" s="16"/>
      <c r="G1085" s="14" t="str">
        <f>IF(Ansøgning!F1090="","",Ansøgning!F1090)</f>
        <v/>
      </c>
      <c r="H1085" s="16"/>
      <c r="I1085" s="72" t="str">
        <f>IF(OR(F1085="",H1085=""),"",NETWORKDAYS(F1085,H1085,Lister!$D$7:$D$13))</f>
        <v/>
      </c>
      <c r="J1085" s="53" t="str">
        <f>IF(Ansøgning!H1090="","",Ansøgning!H1090)</f>
        <v/>
      </c>
      <c r="K1085" s="32" t="str">
        <f t="shared" si="112"/>
        <v/>
      </c>
      <c r="L1085" s="31" t="str">
        <f>IF(Ansøgning!J1090="","",Ansøgning!J1090)</f>
        <v/>
      </c>
      <c r="M1085" s="18"/>
      <c r="N1085" s="31" t="str">
        <f>IF(Ansøgning!K1090="","",Ansøgning!K1090)</f>
        <v/>
      </c>
      <c r="O1085" s="18"/>
      <c r="P1085" s="15" t="str">
        <f>IF(Ansøgning!L1090="","",Ansøgning!L1090)</f>
        <v/>
      </c>
      <c r="Q1085" s="46" t="str">
        <f t="shared" si="113"/>
        <v/>
      </c>
      <c r="R1085" s="46"/>
      <c r="S1085" s="101" t="str">
        <f>IF(Ansøgning!M1090="","",Ansøgning!M1090)</f>
        <v/>
      </c>
      <c r="T1085" s="31" t="str">
        <f t="shared" si="114"/>
        <v/>
      </c>
      <c r="U1085" s="102" t="str">
        <f>IF(Ansøgning!O1090="","",Ansøgning!O1090)</f>
        <v/>
      </c>
      <c r="V1085" s="20"/>
      <c r="W1085" s="102" t="str">
        <f>IF(Ansøgning!P1090="","",Ansøgning!P1090)</f>
        <v/>
      </c>
      <c r="X1085" s="20"/>
      <c r="Y1085" s="31" t="str">
        <f>IF(Ansøgning!Q1090="","",Ansøgning!Q1090)</f>
        <v/>
      </c>
      <c r="Z1085" s="46" t="str">
        <f>IFERROR(MAX(IF(OR(V1085="",X1085=""),"",IF(AND(AND(MONTH(F1085)&gt;=7,MONTH(F1085)&lt;8),AND(MONTH(H1085)&gt;=7,MONTH(H1085)&lt;8)),(NETWORKDAYS(F1085,H1085,Lister!$D$7:$D$13)-V1085)*T1085/NETWORKDAYS(Lister!$D$19,Lister!$E$19,Lister!$D$7:$D$13),IF(AND(AND(MONTH(F1085)&gt;=7,MONTH(F1085)&lt;8),MONTH(H1085)&gt;7),(NETWORKDAYS(F1085,Lister!$E$19,Lister!$D$7:$D$13)-V1085)*T1085/NETWORKDAYS(Lister!$D$19,Lister!$E$19,Lister!$D$7:$D$13),IF(MONTH(F1085)&gt;7,0)))),0),"")</f>
        <v/>
      </c>
      <c r="AA1085" s="31" t="str">
        <f>IF(Ansøgning!R1090="","",Ansøgning!R1090)</f>
        <v/>
      </c>
      <c r="AB1085" s="46" t="str">
        <f>IFERROR(MAX(IF(OR(V1085="",X1085=""),"",IF(AND(AND(MONTH(F1085)&gt;=8,MONTH(F1085)&lt;9),AND(MONTH(H1085)&gt;=8,MONTH(H1085)&lt;9)),(NETWORKDAYS(F1085,H1085,Lister!$D$7:$D$13)-X1085)*T1085/NETWORKDAYS(Lister!$D$20,Lister!$E$20,Lister!$D$7:$D$13),IF(AND(MONTH(F1085)=7,MONTH(H1085)=8),(NETWORKDAYS(Lister!$D$20,H1085,Lister!$D$7:$D$13)-X1085)*T1085/NETWORKDAYS(Lister!$D$20,Lister!$E$20,Lister!$D$7:$D$13),IF(AND(MONTH(F1085)=7,MONTH(H1085)=7),0)))),0),"")</f>
        <v/>
      </c>
      <c r="AC1085" s="15" t="str">
        <f>IF(Ansøgning!U1090="","",Ansøgning!U1090)</f>
        <v/>
      </c>
      <c r="AD1085" s="31" t="str">
        <f t="shared" si="115"/>
        <v/>
      </c>
      <c r="AE1085" s="31" t="str">
        <f t="shared" si="116"/>
        <v/>
      </c>
      <c r="AF1085" s="51" t="str">
        <f t="shared" si="117"/>
        <v/>
      </c>
      <c r="AG1085" s="15" t="str">
        <f t="shared" si="118"/>
        <v/>
      </c>
    </row>
    <row r="1086" spans="1:33" x14ac:dyDescent="0.25">
      <c r="A1086" s="13" t="str">
        <f>IF(Ansøgning!A1091="","",Ansøgning!A1091)</f>
        <v/>
      </c>
      <c r="B1086" s="13" t="str">
        <f>IF(Ansøgning!B1091="","",Ansøgning!B1091)</f>
        <v/>
      </c>
      <c r="C1086" s="13" t="str">
        <f>IF(Ansøgning!C1091="","",Ansøgning!C1091)</f>
        <v/>
      </c>
      <c r="D1086" s="13" t="str">
        <f>IF(Ansøgning!D1091="","",Ansøgning!D1091)</f>
        <v/>
      </c>
      <c r="E1086" s="14" t="str">
        <f>IF(Ansøgning!E1091="","",Ansøgning!E1091)</f>
        <v/>
      </c>
      <c r="F1086" s="16"/>
      <c r="G1086" s="14" t="str">
        <f>IF(Ansøgning!F1091="","",Ansøgning!F1091)</f>
        <v/>
      </c>
      <c r="H1086" s="16"/>
      <c r="I1086" s="72" t="str">
        <f>IF(OR(F1086="",H1086=""),"",NETWORKDAYS(F1086,H1086,Lister!$D$7:$D$13))</f>
        <v/>
      </c>
      <c r="J1086" s="53" t="str">
        <f>IF(Ansøgning!H1091="","",Ansøgning!H1091)</f>
        <v/>
      </c>
      <c r="K1086" s="32" t="str">
        <f t="shared" si="112"/>
        <v/>
      </c>
      <c r="L1086" s="31" t="str">
        <f>IF(Ansøgning!J1091="","",Ansøgning!J1091)</f>
        <v/>
      </c>
      <c r="M1086" s="18"/>
      <c r="N1086" s="31" t="str">
        <f>IF(Ansøgning!K1091="","",Ansøgning!K1091)</f>
        <v/>
      </c>
      <c r="O1086" s="18"/>
      <c r="P1086" s="15" t="str">
        <f>IF(Ansøgning!L1091="","",Ansøgning!L1091)</f>
        <v/>
      </c>
      <c r="Q1086" s="46" t="str">
        <f t="shared" si="113"/>
        <v/>
      </c>
      <c r="R1086" s="46"/>
      <c r="S1086" s="101" t="str">
        <f>IF(Ansøgning!M1091="","",Ansøgning!M1091)</f>
        <v/>
      </c>
      <c r="T1086" s="31" t="str">
        <f t="shared" si="114"/>
        <v/>
      </c>
      <c r="U1086" s="102" t="str">
        <f>IF(Ansøgning!O1091="","",Ansøgning!O1091)</f>
        <v/>
      </c>
      <c r="V1086" s="20"/>
      <c r="W1086" s="102" t="str">
        <f>IF(Ansøgning!P1091="","",Ansøgning!P1091)</f>
        <v/>
      </c>
      <c r="X1086" s="20"/>
      <c r="Y1086" s="31" t="str">
        <f>IF(Ansøgning!Q1091="","",Ansøgning!Q1091)</f>
        <v/>
      </c>
      <c r="Z1086" s="46" t="str">
        <f>IFERROR(MAX(IF(OR(V1086="",X1086=""),"",IF(AND(AND(MONTH(F1086)&gt;=7,MONTH(F1086)&lt;8),AND(MONTH(H1086)&gt;=7,MONTH(H1086)&lt;8)),(NETWORKDAYS(F1086,H1086,Lister!$D$7:$D$13)-V1086)*T1086/NETWORKDAYS(Lister!$D$19,Lister!$E$19,Lister!$D$7:$D$13),IF(AND(AND(MONTH(F1086)&gt;=7,MONTH(F1086)&lt;8),MONTH(H1086)&gt;7),(NETWORKDAYS(F1086,Lister!$E$19,Lister!$D$7:$D$13)-V1086)*T1086/NETWORKDAYS(Lister!$D$19,Lister!$E$19,Lister!$D$7:$D$13),IF(MONTH(F1086)&gt;7,0)))),0),"")</f>
        <v/>
      </c>
      <c r="AA1086" s="31" t="str">
        <f>IF(Ansøgning!R1091="","",Ansøgning!R1091)</f>
        <v/>
      </c>
      <c r="AB1086" s="46" t="str">
        <f>IFERROR(MAX(IF(OR(V1086="",X1086=""),"",IF(AND(AND(MONTH(F1086)&gt;=8,MONTH(F1086)&lt;9),AND(MONTH(H1086)&gt;=8,MONTH(H1086)&lt;9)),(NETWORKDAYS(F1086,H1086,Lister!$D$7:$D$13)-X1086)*T1086/NETWORKDAYS(Lister!$D$20,Lister!$E$20,Lister!$D$7:$D$13),IF(AND(MONTH(F1086)=7,MONTH(H1086)=8),(NETWORKDAYS(Lister!$D$20,H1086,Lister!$D$7:$D$13)-X1086)*T1086/NETWORKDAYS(Lister!$D$20,Lister!$E$20,Lister!$D$7:$D$13),IF(AND(MONTH(F1086)=7,MONTH(H1086)=7),0)))),0),"")</f>
        <v/>
      </c>
      <c r="AC1086" s="15" t="str">
        <f>IF(Ansøgning!U1091="","",Ansøgning!U1091)</f>
        <v/>
      </c>
      <c r="AD1086" s="31" t="str">
        <f t="shared" si="115"/>
        <v/>
      </c>
      <c r="AE1086" s="31" t="str">
        <f t="shared" si="116"/>
        <v/>
      </c>
      <c r="AF1086" s="51" t="str">
        <f t="shared" si="117"/>
        <v/>
      </c>
      <c r="AG1086" s="15" t="str">
        <f t="shared" si="118"/>
        <v/>
      </c>
    </row>
    <row r="1087" spans="1:33" x14ac:dyDescent="0.25">
      <c r="A1087" s="13" t="str">
        <f>IF(Ansøgning!A1092="","",Ansøgning!A1092)</f>
        <v/>
      </c>
      <c r="B1087" s="13" t="str">
        <f>IF(Ansøgning!B1092="","",Ansøgning!B1092)</f>
        <v/>
      </c>
      <c r="C1087" s="13" t="str">
        <f>IF(Ansøgning!C1092="","",Ansøgning!C1092)</f>
        <v/>
      </c>
      <c r="D1087" s="13" t="str">
        <f>IF(Ansøgning!D1092="","",Ansøgning!D1092)</f>
        <v/>
      </c>
      <c r="E1087" s="14" t="str">
        <f>IF(Ansøgning!E1092="","",Ansøgning!E1092)</f>
        <v/>
      </c>
      <c r="F1087" s="16"/>
      <c r="G1087" s="14" t="str">
        <f>IF(Ansøgning!F1092="","",Ansøgning!F1092)</f>
        <v/>
      </c>
      <c r="H1087" s="16"/>
      <c r="I1087" s="72" t="str">
        <f>IF(OR(F1087="",H1087=""),"",NETWORKDAYS(F1087,H1087,Lister!$D$7:$D$13))</f>
        <v/>
      </c>
      <c r="J1087" s="53" t="str">
        <f>IF(Ansøgning!H1092="","",Ansøgning!H1092)</f>
        <v/>
      </c>
      <c r="K1087" s="32" t="str">
        <f t="shared" si="112"/>
        <v/>
      </c>
      <c r="L1087" s="31" t="str">
        <f>IF(Ansøgning!J1092="","",Ansøgning!J1092)</f>
        <v/>
      </c>
      <c r="M1087" s="18"/>
      <c r="N1087" s="31" t="str">
        <f>IF(Ansøgning!K1092="","",Ansøgning!K1092)</f>
        <v/>
      </c>
      <c r="O1087" s="18"/>
      <c r="P1087" s="15" t="str">
        <f>IF(Ansøgning!L1092="","",Ansøgning!L1092)</f>
        <v/>
      </c>
      <c r="Q1087" s="46" t="str">
        <f t="shared" si="113"/>
        <v/>
      </c>
      <c r="R1087" s="46"/>
      <c r="S1087" s="101" t="str">
        <f>IF(Ansøgning!M1092="","",Ansøgning!M1092)</f>
        <v/>
      </c>
      <c r="T1087" s="31" t="str">
        <f t="shared" si="114"/>
        <v/>
      </c>
      <c r="U1087" s="102" t="str">
        <f>IF(Ansøgning!O1092="","",Ansøgning!O1092)</f>
        <v/>
      </c>
      <c r="V1087" s="20"/>
      <c r="W1087" s="102" t="str">
        <f>IF(Ansøgning!P1092="","",Ansøgning!P1092)</f>
        <v/>
      </c>
      <c r="X1087" s="20"/>
      <c r="Y1087" s="31" t="str">
        <f>IF(Ansøgning!Q1092="","",Ansøgning!Q1092)</f>
        <v/>
      </c>
      <c r="Z1087" s="46" t="str">
        <f>IFERROR(MAX(IF(OR(V1087="",X1087=""),"",IF(AND(AND(MONTH(F1087)&gt;=7,MONTH(F1087)&lt;8),AND(MONTH(H1087)&gt;=7,MONTH(H1087)&lt;8)),(NETWORKDAYS(F1087,H1087,Lister!$D$7:$D$13)-V1087)*T1087/NETWORKDAYS(Lister!$D$19,Lister!$E$19,Lister!$D$7:$D$13),IF(AND(AND(MONTH(F1087)&gt;=7,MONTH(F1087)&lt;8),MONTH(H1087)&gt;7),(NETWORKDAYS(F1087,Lister!$E$19,Lister!$D$7:$D$13)-V1087)*T1087/NETWORKDAYS(Lister!$D$19,Lister!$E$19,Lister!$D$7:$D$13),IF(MONTH(F1087)&gt;7,0)))),0),"")</f>
        <v/>
      </c>
      <c r="AA1087" s="31" t="str">
        <f>IF(Ansøgning!R1092="","",Ansøgning!R1092)</f>
        <v/>
      </c>
      <c r="AB1087" s="46" t="str">
        <f>IFERROR(MAX(IF(OR(V1087="",X1087=""),"",IF(AND(AND(MONTH(F1087)&gt;=8,MONTH(F1087)&lt;9),AND(MONTH(H1087)&gt;=8,MONTH(H1087)&lt;9)),(NETWORKDAYS(F1087,H1087,Lister!$D$7:$D$13)-X1087)*T1087/NETWORKDAYS(Lister!$D$20,Lister!$E$20,Lister!$D$7:$D$13),IF(AND(MONTH(F1087)=7,MONTH(H1087)=8),(NETWORKDAYS(Lister!$D$20,H1087,Lister!$D$7:$D$13)-X1087)*T1087/NETWORKDAYS(Lister!$D$20,Lister!$E$20,Lister!$D$7:$D$13),IF(AND(MONTH(F1087)=7,MONTH(H1087)=7),0)))),0),"")</f>
        <v/>
      </c>
      <c r="AC1087" s="15" t="str">
        <f>IF(Ansøgning!U1092="","",Ansøgning!U1092)</f>
        <v/>
      </c>
      <c r="AD1087" s="31" t="str">
        <f t="shared" si="115"/>
        <v/>
      </c>
      <c r="AE1087" s="31" t="str">
        <f t="shared" si="116"/>
        <v/>
      </c>
      <c r="AF1087" s="51" t="str">
        <f t="shared" si="117"/>
        <v/>
      </c>
      <c r="AG1087" s="15" t="str">
        <f t="shared" si="118"/>
        <v/>
      </c>
    </row>
    <row r="1088" spans="1:33" x14ac:dyDescent="0.25">
      <c r="A1088" s="13" t="str">
        <f>IF(Ansøgning!A1093="","",Ansøgning!A1093)</f>
        <v/>
      </c>
      <c r="B1088" s="13" t="str">
        <f>IF(Ansøgning!B1093="","",Ansøgning!B1093)</f>
        <v/>
      </c>
      <c r="C1088" s="13" t="str">
        <f>IF(Ansøgning!C1093="","",Ansøgning!C1093)</f>
        <v/>
      </c>
      <c r="D1088" s="13" t="str">
        <f>IF(Ansøgning!D1093="","",Ansøgning!D1093)</f>
        <v/>
      </c>
      <c r="E1088" s="14" t="str">
        <f>IF(Ansøgning!E1093="","",Ansøgning!E1093)</f>
        <v/>
      </c>
      <c r="F1088" s="16"/>
      <c r="G1088" s="14" t="str">
        <f>IF(Ansøgning!F1093="","",Ansøgning!F1093)</f>
        <v/>
      </c>
      <c r="H1088" s="16"/>
      <c r="I1088" s="72" t="str">
        <f>IF(OR(F1088="",H1088=""),"",NETWORKDAYS(F1088,H1088,Lister!$D$7:$D$13))</f>
        <v/>
      </c>
      <c r="J1088" s="53" t="str">
        <f>IF(Ansøgning!H1093="","",Ansøgning!H1093)</f>
        <v/>
      </c>
      <c r="K1088" s="32" t="str">
        <f t="shared" si="112"/>
        <v/>
      </c>
      <c r="L1088" s="31" t="str">
        <f>IF(Ansøgning!J1093="","",Ansøgning!J1093)</f>
        <v/>
      </c>
      <c r="M1088" s="18"/>
      <c r="N1088" s="31" t="str">
        <f>IF(Ansøgning!K1093="","",Ansøgning!K1093)</f>
        <v/>
      </c>
      <c r="O1088" s="18"/>
      <c r="P1088" s="15" t="str">
        <f>IF(Ansøgning!L1093="","",Ansøgning!L1093)</f>
        <v/>
      </c>
      <c r="Q1088" s="46" t="str">
        <f t="shared" si="113"/>
        <v/>
      </c>
      <c r="R1088" s="46"/>
      <c r="S1088" s="101" t="str">
        <f>IF(Ansøgning!M1093="","",Ansøgning!M1093)</f>
        <v/>
      </c>
      <c r="T1088" s="31" t="str">
        <f t="shared" si="114"/>
        <v/>
      </c>
      <c r="U1088" s="102" t="str">
        <f>IF(Ansøgning!O1093="","",Ansøgning!O1093)</f>
        <v/>
      </c>
      <c r="V1088" s="20"/>
      <c r="W1088" s="102" t="str">
        <f>IF(Ansøgning!P1093="","",Ansøgning!P1093)</f>
        <v/>
      </c>
      <c r="X1088" s="20"/>
      <c r="Y1088" s="31" t="str">
        <f>IF(Ansøgning!Q1093="","",Ansøgning!Q1093)</f>
        <v/>
      </c>
      <c r="Z1088" s="46" t="str">
        <f>IFERROR(MAX(IF(OR(V1088="",X1088=""),"",IF(AND(AND(MONTH(F1088)&gt;=7,MONTH(F1088)&lt;8),AND(MONTH(H1088)&gt;=7,MONTH(H1088)&lt;8)),(NETWORKDAYS(F1088,H1088,Lister!$D$7:$D$13)-V1088)*T1088/NETWORKDAYS(Lister!$D$19,Lister!$E$19,Lister!$D$7:$D$13),IF(AND(AND(MONTH(F1088)&gt;=7,MONTH(F1088)&lt;8),MONTH(H1088)&gt;7),(NETWORKDAYS(F1088,Lister!$E$19,Lister!$D$7:$D$13)-V1088)*T1088/NETWORKDAYS(Lister!$D$19,Lister!$E$19,Lister!$D$7:$D$13),IF(MONTH(F1088)&gt;7,0)))),0),"")</f>
        <v/>
      </c>
      <c r="AA1088" s="31" t="str">
        <f>IF(Ansøgning!R1093="","",Ansøgning!R1093)</f>
        <v/>
      </c>
      <c r="AB1088" s="46" t="str">
        <f>IFERROR(MAX(IF(OR(V1088="",X1088=""),"",IF(AND(AND(MONTH(F1088)&gt;=8,MONTH(F1088)&lt;9),AND(MONTH(H1088)&gt;=8,MONTH(H1088)&lt;9)),(NETWORKDAYS(F1088,H1088,Lister!$D$7:$D$13)-X1088)*T1088/NETWORKDAYS(Lister!$D$20,Lister!$E$20,Lister!$D$7:$D$13),IF(AND(MONTH(F1088)=7,MONTH(H1088)=8),(NETWORKDAYS(Lister!$D$20,H1088,Lister!$D$7:$D$13)-X1088)*T1088/NETWORKDAYS(Lister!$D$20,Lister!$E$20,Lister!$D$7:$D$13),IF(AND(MONTH(F1088)=7,MONTH(H1088)=7),0)))),0),"")</f>
        <v/>
      </c>
      <c r="AC1088" s="15" t="str">
        <f>IF(Ansøgning!U1093="","",Ansøgning!U1093)</f>
        <v/>
      </c>
      <c r="AD1088" s="31" t="str">
        <f t="shared" si="115"/>
        <v/>
      </c>
      <c r="AE1088" s="31" t="str">
        <f t="shared" si="116"/>
        <v/>
      </c>
      <c r="AF1088" s="51" t="str">
        <f t="shared" si="117"/>
        <v/>
      </c>
      <c r="AG1088" s="15" t="str">
        <f t="shared" si="118"/>
        <v/>
      </c>
    </row>
    <row r="1089" spans="1:33" x14ac:dyDescent="0.25">
      <c r="A1089" s="13" t="str">
        <f>IF(Ansøgning!A1094="","",Ansøgning!A1094)</f>
        <v/>
      </c>
      <c r="B1089" s="13" t="str">
        <f>IF(Ansøgning!B1094="","",Ansøgning!B1094)</f>
        <v/>
      </c>
      <c r="C1089" s="13" t="str">
        <f>IF(Ansøgning!C1094="","",Ansøgning!C1094)</f>
        <v/>
      </c>
      <c r="D1089" s="13" t="str">
        <f>IF(Ansøgning!D1094="","",Ansøgning!D1094)</f>
        <v/>
      </c>
      <c r="E1089" s="14" t="str">
        <f>IF(Ansøgning!E1094="","",Ansøgning!E1094)</f>
        <v/>
      </c>
      <c r="F1089" s="16"/>
      <c r="G1089" s="14" t="str">
        <f>IF(Ansøgning!F1094="","",Ansøgning!F1094)</f>
        <v/>
      </c>
      <c r="H1089" s="16"/>
      <c r="I1089" s="72" t="str">
        <f>IF(OR(F1089="",H1089=""),"",NETWORKDAYS(F1089,H1089,Lister!$D$7:$D$13))</f>
        <v/>
      </c>
      <c r="J1089" s="53" t="str">
        <f>IF(Ansøgning!H1094="","",Ansøgning!H1094)</f>
        <v/>
      </c>
      <c r="K1089" s="32" t="str">
        <f t="shared" si="112"/>
        <v/>
      </c>
      <c r="L1089" s="31" t="str">
        <f>IF(Ansøgning!J1094="","",Ansøgning!J1094)</f>
        <v/>
      </c>
      <c r="M1089" s="18"/>
      <c r="N1089" s="31" t="str">
        <f>IF(Ansøgning!K1094="","",Ansøgning!K1094)</f>
        <v/>
      </c>
      <c r="O1089" s="18"/>
      <c r="P1089" s="15" t="str">
        <f>IF(Ansøgning!L1094="","",Ansøgning!L1094)</f>
        <v/>
      </c>
      <c r="Q1089" s="46" t="str">
        <f t="shared" si="113"/>
        <v/>
      </c>
      <c r="R1089" s="46"/>
      <c r="S1089" s="101" t="str">
        <f>IF(Ansøgning!M1094="","",Ansøgning!M1094)</f>
        <v/>
      </c>
      <c r="T1089" s="31" t="str">
        <f t="shared" si="114"/>
        <v/>
      </c>
      <c r="U1089" s="102" t="str">
        <f>IF(Ansøgning!O1094="","",Ansøgning!O1094)</f>
        <v/>
      </c>
      <c r="V1089" s="20"/>
      <c r="W1089" s="102" t="str">
        <f>IF(Ansøgning!P1094="","",Ansøgning!P1094)</f>
        <v/>
      </c>
      <c r="X1089" s="20"/>
      <c r="Y1089" s="31" t="str">
        <f>IF(Ansøgning!Q1094="","",Ansøgning!Q1094)</f>
        <v/>
      </c>
      <c r="Z1089" s="46" t="str">
        <f>IFERROR(MAX(IF(OR(V1089="",X1089=""),"",IF(AND(AND(MONTH(F1089)&gt;=7,MONTH(F1089)&lt;8),AND(MONTH(H1089)&gt;=7,MONTH(H1089)&lt;8)),(NETWORKDAYS(F1089,H1089,Lister!$D$7:$D$13)-V1089)*T1089/NETWORKDAYS(Lister!$D$19,Lister!$E$19,Lister!$D$7:$D$13),IF(AND(AND(MONTH(F1089)&gt;=7,MONTH(F1089)&lt;8),MONTH(H1089)&gt;7),(NETWORKDAYS(F1089,Lister!$E$19,Lister!$D$7:$D$13)-V1089)*T1089/NETWORKDAYS(Lister!$D$19,Lister!$E$19,Lister!$D$7:$D$13),IF(MONTH(F1089)&gt;7,0)))),0),"")</f>
        <v/>
      </c>
      <c r="AA1089" s="31" t="str">
        <f>IF(Ansøgning!R1094="","",Ansøgning!R1094)</f>
        <v/>
      </c>
      <c r="AB1089" s="46" t="str">
        <f>IFERROR(MAX(IF(OR(V1089="",X1089=""),"",IF(AND(AND(MONTH(F1089)&gt;=8,MONTH(F1089)&lt;9),AND(MONTH(H1089)&gt;=8,MONTH(H1089)&lt;9)),(NETWORKDAYS(F1089,H1089,Lister!$D$7:$D$13)-X1089)*T1089/NETWORKDAYS(Lister!$D$20,Lister!$E$20,Lister!$D$7:$D$13),IF(AND(MONTH(F1089)=7,MONTH(H1089)=8),(NETWORKDAYS(Lister!$D$20,H1089,Lister!$D$7:$D$13)-X1089)*T1089/NETWORKDAYS(Lister!$D$20,Lister!$E$20,Lister!$D$7:$D$13),IF(AND(MONTH(F1089)=7,MONTH(H1089)=7),0)))),0),"")</f>
        <v/>
      </c>
      <c r="AC1089" s="15" t="str">
        <f>IF(Ansøgning!U1094="","",Ansøgning!U1094)</f>
        <v/>
      </c>
      <c r="AD1089" s="31" t="str">
        <f t="shared" si="115"/>
        <v/>
      </c>
      <c r="AE1089" s="31" t="str">
        <f t="shared" si="116"/>
        <v/>
      </c>
      <c r="AF1089" s="51" t="str">
        <f t="shared" si="117"/>
        <v/>
      </c>
      <c r="AG1089" s="15" t="str">
        <f t="shared" si="118"/>
        <v/>
      </c>
    </row>
    <row r="1090" spans="1:33" x14ac:dyDescent="0.25">
      <c r="A1090" s="13" t="str">
        <f>IF(Ansøgning!A1095="","",Ansøgning!A1095)</f>
        <v/>
      </c>
      <c r="B1090" s="13" t="str">
        <f>IF(Ansøgning!B1095="","",Ansøgning!B1095)</f>
        <v/>
      </c>
      <c r="C1090" s="13" t="str">
        <f>IF(Ansøgning!C1095="","",Ansøgning!C1095)</f>
        <v/>
      </c>
      <c r="D1090" s="13" t="str">
        <f>IF(Ansøgning!D1095="","",Ansøgning!D1095)</f>
        <v/>
      </c>
      <c r="E1090" s="14" t="str">
        <f>IF(Ansøgning!E1095="","",Ansøgning!E1095)</f>
        <v/>
      </c>
      <c r="F1090" s="16"/>
      <c r="G1090" s="14" t="str">
        <f>IF(Ansøgning!F1095="","",Ansøgning!F1095)</f>
        <v/>
      </c>
      <c r="H1090" s="16"/>
      <c r="I1090" s="72" t="str">
        <f>IF(OR(F1090="",H1090=""),"",NETWORKDAYS(F1090,H1090,Lister!$D$7:$D$13))</f>
        <v/>
      </c>
      <c r="J1090" s="53" t="str">
        <f>IF(Ansøgning!H1095="","",Ansøgning!H1095)</f>
        <v/>
      </c>
      <c r="K1090" s="32" t="str">
        <f t="shared" si="112"/>
        <v/>
      </c>
      <c r="L1090" s="31" t="str">
        <f>IF(Ansøgning!J1095="","",Ansøgning!J1095)</f>
        <v/>
      </c>
      <c r="M1090" s="18"/>
      <c r="N1090" s="31" t="str">
        <f>IF(Ansøgning!K1095="","",Ansøgning!K1095)</f>
        <v/>
      </c>
      <c r="O1090" s="18"/>
      <c r="P1090" s="15" t="str">
        <f>IF(Ansøgning!L1095="","",Ansøgning!L1095)</f>
        <v/>
      </c>
      <c r="Q1090" s="46" t="str">
        <f t="shared" si="113"/>
        <v/>
      </c>
      <c r="R1090" s="46"/>
      <c r="S1090" s="101" t="str">
        <f>IF(Ansøgning!M1095="","",Ansøgning!M1095)</f>
        <v/>
      </c>
      <c r="T1090" s="31" t="str">
        <f t="shared" si="114"/>
        <v/>
      </c>
      <c r="U1090" s="102" t="str">
        <f>IF(Ansøgning!O1095="","",Ansøgning!O1095)</f>
        <v/>
      </c>
      <c r="V1090" s="20"/>
      <c r="W1090" s="102" t="str">
        <f>IF(Ansøgning!P1095="","",Ansøgning!P1095)</f>
        <v/>
      </c>
      <c r="X1090" s="20"/>
      <c r="Y1090" s="31" t="str">
        <f>IF(Ansøgning!Q1095="","",Ansøgning!Q1095)</f>
        <v/>
      </c>
      <c r="Z1090" s="46" t="str">
        <f>IFERROR(MAX(IF(OR(V1090="",X1090=""),"",IF(AND(AND(MONTH(F1090)&gt;=7,MONTH(F1090)&lt;8),AND(MONTH(H1090)&gt;=7,MONTH(H1090)&lt;8)),(NETWORKDAYS(F1090,H1090,Lister!$D$7:$D$13)-V1090)*T1090/NETWORKDAYS(Lister!$D$19,Lister!$E$19,Lister!$D$7:$D$13),IF(AND(AND(MONTH(F1090)&gt;=7,MONTH(F1090)&lt;8),MONTH(H1090)&gt;7),(NETWORKDAYS(F1090,Lister!$E$19,Lister!$D$7:$D$13)-V1090)*T1090/NETWORKDAYS(Lister!$D$19,Lister!$E$19,Lister!$D$7:$D$13),IF(MONTH(F1090)&gt;7,0)))),0),"")</f>
        <v/>
      </c>
      <c r="AA1090" s="31" t="str">
        <f>IF(Ansøgning!R1095="","",Ansøgning!R1095)</f>
        <v/>
      </c>
      <c r="AB1090" s="46" t="str">
        <f>IFERROR(MAX(IF(OR(V1090="",X1090=""),"",IF(AND(AND(MONTH(F1090)&gt;=8,MONTH(F1090)&lt;9),AND(MONTH(H1090)&gt;=8,MONTH(H1090)&lt;9)),(NETWORKDAYS(F1090,H1090,Lister!$D$7:$D$13)-X1090)*T1090/NETWORKDAYS(Lister!$D$20,Lister!$E$20,Lister!$D$7:$D$13),IF(AND(MONTH(F1090)=7,MONTH(H1090)=8),(NETWORKDAYS(Lister!$D$20,H1090,Lister!$D$7:$D$13)-X1090)*T1090/NETWORKDAYS(Lister!$D$20,Lister!$E$20,Lister!$D$7:$D$13),IF(AND(MONTH(F1090)=7,MONTH(H1090)=7),0)))),0),"")</f>
        <v/>
      </c>
      <c r="AC1090" s="15" t="str">
        <f>IF(Ansøgning!U1095="","",Ansøgning!U1095)</f>
        <v/>
      </c>
      <c r="AD1090" s="31" t="str">
        <f t="shared" si="115"/>
        <v/>
      </c>
      <c r="AE1090" s="31" t="str">
        <f t="shared" si="116"/>
        <v/>
      </c>
      <c r="AF1090" s="51" t="str">
        <f t="shared" si="117"/>
        <v/>
      </c>
      <c r="AG1090" s="15" t="str">
        <f t="shared" si="118"/>
        <v/>
      </c>
    </row>
    <row r="1091" spans="1:33" x14ac:dyDescent="0.25">
      <c r="A1091" s="13" t="str">
        <f>IF(Ansøgning!A1096="","",Ansøgning!A1096)</f>
        <v/>
      </c>
      <c r="B1091" s="13" t="str">
        <f>IF(Ansøgning!B1096="","",Ansøgning!B1096)</f>
        <v/>
      </c>
      <c r="C1091" s="13" t="str">
        <f>IF(Ansøgning!C1096="","",Ansøgning!C1096)</f>
        <v/>
      </c>
      <c r="D1091" s="13" t="str">
        <f>IF(Ansøgning!D1096="","",Ansøgning!D1096)</f>
        <v/>
      </c>
      <c r="E1091" s="14" t="str">
        <f>IF(Ansøgning!E1096="","",Ansøgning!E1096)</f>
        <v/>
      </c>
      <c r="F1091" s="16"/>
      <c r="G1091" s="14" t="str">
        <f>IF(Ansøgning!F1096="","",Ansøgning!F1096)</f>
        <v/>
      </c>
      <c r="H1091" s="16"/>
      <c r="I1091" s="72" t="str">
        <f>IF(OR(F1091="",H1091=""),"",NETWORKDAYS(F1091,H1091,Lister!$D$7:$D$13))</f>
        <v/>
      </c>
      <c r="J1091" s="53" t="str">
        <f>IF(Ansøgning!H1096="","",Ansøgning!H1096)</f>
        <v/>
      </c>
      <c r="K1091" s="32" t="str">
        <f t="shared" si="112"/>
        <v/>
      </c>
      <c r="L1091" s="31" t="str">
        <f>IF(Ansøgning!J1096="","",Ansøgning!J1096)</f>
        <v/>
      </c>
      <c r="M1091" s="18"/>
      <c r="N1091" s="31" t="str">
        <f>IF(Ansøgning!K1096="","",Ansøgning!K1096)</f>
        <v/>
      </c>
      <c r="O1091" s="18"/>
      <c r="P1091" s="15" t="str">
        <f>IF(Ansøgning!L1096="","",Ansøgning!L1096)</f>
        <v/>
      </c>
      <c r="Q1091" s="46" t="str">
        <f t="shared" si="113"/>
        <v/>
      </c>
      <c r="R1091" s="46"/>
      <c r="S1091" s="101" t="str">
        <f>IF(Ansøgning!M1096="","",Ansøgning!M1096)</f>
        <v/>
      </c>
      <c r="T1091" s="31" t="str">
        <f t="shared" si="114"/>
        <v/>
      </c>
      <c r="U1091" s="102" t="str">
        <f>IF(Ansøgning!O1096="","",Ansøgning!O1096)</f>
        <v/>
      </c>
      <c r="V1091" s="20"/>
      <c r="W1091" s="102" t="str">
        <f>IF(Ansøgning!P1096="","",Ansøgning!P1096)</f>
        <v/>
      </c>
      <c r="X1091" s="20"/>
      <c r="Y1091" s="31" t="str">
        <f>IF(Ansøgning!Q1096="","",Ansøgning!Q1096)</f>
        <v/>
      </c>
      <c r="Z1091" s="46" t="str">
        <f>IFERROR(MAX(IF(OR(V1091="",X1091=""),"",IF(AND(AND(MONTH(F1091)&gt;=7,MONTH(F1091)&lt;8),AND(MONTH(H1091)&gt;=7,MONTH(H1091)&lt;8)),(NETWORKDAYS(F1091,H1091,Lister!$D$7:$D$13)-V1091)*T1091/NETWORKDAYS(Lister!$D$19,Lister!$E$19,Lister!$D$7:$D$13),IF(AND(AND(MONTH(F1091)&gt;=7,MONTH(F1091)&lt;8),MONTH(H1091)&gt;7),(NETWORKDAYS(F1091,Lister!$E$19,Lister!$D$7:$D$13)-V1091)*T1091/NETWORKDAYS(Lister!$D$19,Lister!$E$19,Lister!$D$7:$D$13),IF(MONTH(F1091)&gt;7,0)))),0),"")</f>
        <v/>
      </c>
      <c r="AA1091" s="31" t="str">
        <f>IF(Ansøgning!R1096="","",Ansøgning!R1096)</f>
        <v/>
      </c>
      <c r="AB1091" s="46" t="str">
        <f>IFERROR(MAX(IF(OR(V1091="",X1091=""),"",IF(AND(AND(MONTH(F1091)&gt;=8,MONTH(F1091)&lt;9),AND(MONTH(H1091)&gt;=8,MONTH(H1091)&lt;9)),(NETWORKDAYS(F1091,H1091,Lister!$D$7:$D$13)-X1091)*T1091/NETWORKDAYS(Lister!$D$20,Lister!$E$20,Lister!$D$7:$D$13),IF(AND(MONTH(F1091)=7,MONTH(H1091)=8),(NETWORKDAYS(Lister!$D$20,H1091,Lister!$D$7:$D$13)-X1091)*T1091/NETWORKDAYS(Lister!$D$20,Lister!$E$20,Lister!$D$7:$D$13),IF(AND(MONTH(F1091)=7,MONTH(H1091)=7),0)))),0),"")</f>
        <v/>
      </c>
      <c r="AC1091" s="15" t="str">
        <f>IF(Ansøgning!U1096="","",Ansøgning!U1096)</f>
        <v/>
      </c>
      <c r="AD1091" s="31" t="str">
        <f t="shared" si="115"/>
        <v/>
      </c>
      <c r="AE1091" s="31" t="str">
        <f t="shared" si="116"/>
        <v/>
      </c>
      <c r="AF1091" s="51" t="str">
        <f t="shared" si="117"/>
        <v/>
      </c>
      <c r="AG1091" s="15" t="str">
        <f t="shared" si="118"/>
        <v/>
      </c>
    </row>
    <row r="1092" spans="1:33" x14ac:dyDescent="0.25">
      <c r="A1092" s="13" t="str">
        <f>IF(Ansøgning!A1097="","",Ansøgning!A1097)</f>
        <v/>
      </c>
      <c r="B1092" s="13" t="str">
        <f>IF(Ansøgning!B1097="","",Ansøgning!B1097)</f>
        <v/>
      </c>
      <c r="C1092" s="13" t="str">
        <f>IF(Ansøgning!C1097="","",Ansøgning!C1097)</f>
        <v/>
      </c>
      <c r="D1092" s="13" t="str">
        <f>IF(Ansøgning!D1097="","",Ansøgning!D1097)</f>
        <v/>
      </c>
      <c r="E1092" s="14" t="str">
        <f>IF(Ansøgning!E1097="","",Ansøgning!E1097)</f>
        <v/>
      </c>
      <c r="F1092" s="16"/>
      <c r="G1092" s="14" t="str">
        <f>IF(Ansøgning!F1097="","",Ansøgning!F1097)</f>
        <v/>
      </c>
      <c r="H1092" s="16"/>
      <c r="I1092" s="72" t="str">
        <f>IF(OR(F1092="",H1092=""),"",NETWORKDAYS(F1092,H1092,Lister!$D$7:$D$13))</f>
        <v/>
      </c>
      <c r="J1092" s="53" t="str">
        <f>IF(Ansøgning!H1097="","",Ansøgning!H1097)</f>
        <v/>
      </c>
      <c r="K1092" s="32" t="str">
        <f t="shared" si="112"/>
        <v/>
      </c>
      <c r="L1092" s="31" t="str">
        <f>IF(Ansøgning!J1097="","",Ansøgning!J1097)</f>
        <v/>
      </c>
      <c r="M1092" s="18"/>
      <c r="N1092" s="31" t="str">
        <f>IF(Ansøgning!K1097="","",Ansøgning!K1097)</f>
        <v/>
      </c>
      <c r="O1092" s="18"/>
      <c r="P1092" s="15" t="str">
        <f>IF(Ansøgning!L1097="","",Ansøgning!L1097)</f>
        <v/>
      </c>
      <c r="Q1092" s="46" t="str">
        <f t="shared" si="113"/>
        <v/>
      </c>
      <c r="R1092" s="46"/>
      <c r="S1092" s="101" t="str">
        <f>IF(Ansøgning!M1097="","",Ansøgning!M1097)</f>
        <v/>
      </c>
      <c r="T1092" s="31" t="str">
        <f t="shared" si="114"/>
        <v/>
      </c>
      <c r="U1092" s="102" t="str">
        <f>IF(Ansøgning!O1097="","",Ansøgning!O1097)</f>
        <v/>
      </c>
      <c r="V1092" s="20"/>
      <c r="W1092" s="102" t="str">
        <f>IF(Ansøgning!P1097="","",Ansøgning!P1097)</f>
        <v/>
      </c>
      <c r="X1092" s="20"/>
      <c r="Y1092" s="31" t="str">
        <f>IF(Ansøgning!Q1097="","",Ansøgning!Q1097)</f>
        <v/>
      </c>
      <c r="Z1092" s="46" t="str">
        <f>IFERROR(MAX(IF(OR(V1092="",X1092=""),"",IF(AND(AND(MONTH(F1092)&gt;=7,MONTH(F1092)&lt;8),AND(MONTH(H1092)&gt;=7,MONTH(H1092)&lt;8)),(NETWORKDAYS(F1092,H1092,Lister!$D$7:$D$13)-V1092)*T1092/NETWORKDAYS(Lister!$D$19,Lister!$E$19,Lister!$D$7:$D$13),IF(AND(AND(MONTH(F1092)&gt;=7,MONTH(F1092)&lt;8),MONTH(H1092)&gt;7),(NETWORKDAYS(F1092,Lister!$E$19,Lister!$D$7:$D$13)-V1092)*T1092/NETWORKDAYS(Lister!$D$19,Lister!$E$19,Lister!$D$7:$D$13),IF(MONTH(F1092)&gt;7,0)))),0),"")</f>
        <v/>
      </c>
      <c r="AA1092" s="31" t="str">
        <f>IF(Ansøgning!R1097="","",Ansøgning!R1097)</f>
        <v/>
      </c>
      <c r="AB1092" s="46" t="str">
        <f>IFERROR(MAX(IF(OR(V1092="",X1092=""),"",IF(AND(AND(MONTH(F1092)&gt;=8,MONTH(F1092)&lt;9),AND(MONTH(H1092)&gt;=8,MONTH(H1092)&lt;9)),(NETWORKDAYS(F1092,H1092,Lister!$D$7:$D$13)-X1092)*T1092/NETWORKDAYS(Lister!$D$20,Lister!$E$20,Lister!$D$7:$D$13),IF(AND(MONTH(F1092)=7,MONTH(H1092)=8),(NETWORKDAYS(Lister!$D$20,H1092,Lister!$D$7:$D$13)-X1092)*T1092/NETWORKDAYS(Lister!$D$20,Lister!$E$20,Lister!$D$7:$D$13),IF(AND(MONTH(F1092)=7,MONTH(H1092)=7),0)))),0),"")</f>
        <v/>
      </c>
      <c r="AC1092" s="15" t="str">
        <f>IF(Ansøgning!U1097="","",Ansøgning!U1097)</f>
        <v/>
      </c>
      <c r="AD1092" s="31" t="str">
        <f t="shared" si="115"/>
        <v/>
      </c>
      <c r="AE1092" s="31" t="str">
        <f t="shared" si="116"/>
        <v/>
      </c>
      <c r="AF1092" s="51" t="str">
        <f t="shared" si="117"/>
        <v/>
      </c>
      <c r="AG1092" s="15" t="str">
        <f t="shared" si="118"/>
        <v/>
      </c>
    </row>
    <row r="1093" spans="1:33" x14ac:dyDescent="0.25">
      <c r="A1093" s="13" t="str">
        <f>IF(Ansøgning!A1098="","",Ansøgning!A1098)</f>
        <v/>
      </c>
      <c r="B1093" s="13" t="str">
        <f>IF(Ansøgning!B1098="","",Ansøgning!B1098)</f>
        <v/>
      </c>
      <c r="C1093" s="13" t="str">
        <f>IF(Ansøgning!C1098="","",Ansøgning!C1098)</f>
        <v/>
      </c>
      <c r="D1093" s="13" t="str">
        <f>IF(Ansøgning!D1098="","",Ansøgning!D1098)</f>
        <v/>
      </c>
      <c r="E1093" s="14" t="str">
        <f>IF(Ansøgning!E1098="","",Ansøgning!E1098)</f>
        <v/>
      </c>
      <c r="F1093" s="16"/>
      <c r="G1093" s="14" t="str">
        <f>IF(Ansøgning!F1098="","",Ansøgning!F1098)</f>
        <v/>
      </c>
      <c r="H1093" s="16"/>
      <c r="I1093" s="72" t="str">
        <f>IF(OR(F1093="",H1093=""),"",NETWORKDAYS(F1093,H1093,Lister!$D$7:$D$13))</f>
        <v/>
      </c>
      <c r="J1093" s="53" t="str">
        <f>IF(Ansøgning!H1098="","",Ansøgning!H1098)</f>
        <v/>
      </c>
      <c r="K1093" s="32" t="str">
        <f t="shared" si="112"/>
        <v/>
      </c>
      <c r="L1093" s="31" t="str">
        <f>IF(Ansøgning!J1098="","",Ansøgning!J1098)</f>
        <v/>
      </c>
      <c r="M1093" s="18"/>
      <c r="N1093" s="31" t="str">
        <f>IF(Ansøgning!K1098="","",Ansøgning!K1098)</f>
        <v/>
      </c>
      <c r="O1093" s="18"/>
      <c r="P1093" s="15" t="str">
        <f>IF(Ansøgning!L1098="","",Ansøgning!L1098)</f>
        <v/>
      </c>
      <c r="Q1093" s="46" t="str">
        <f t="shared" si="113"/>
        <v/>
      </c>
      <c r="R1093" s="46"/>
      <c r="S1093" s="101" t="str">
        <f>IF(Ansøgning!M1098="","",Ansøgning!M1098)</f>
        <v/>
      </c>
      <c r="T1093" s="31" t="str">
        <f t="shared" si="114"/>
        <v/>
      </c>
      <c r="U1093" s="102" t="str">
        <f>IF(Ansøgning!O1098="","",Ansøgning!O1098)</f>
        <v/>
      </c>
      <c r="V1093" s="20"/>
      <c r="W1093" s="102" t="str">
        <f>IF(Ansøgning!P1098="","",Ansøgning!P1098)</f>
        <v/>
      </c>
      <c r="X1093" s="20"/>
      <c r="Y1093" s="31" t="str">
        <f>IF(Ansøgning!Q1098="","",Ansøgning!Q1098)</f>
        <v/>
      </c>
      <c r="Z1093" s="46" t="str">
        <f>IFERROR(MAX(IF(OR(V1093="",X1093=""),"",IF(AND(AND(MONTH(F1093)&gt;=7,MONTH(F1093)&lt;8),AND(MONTH(H1093)&gt;=7,MONTH(H1093)&lt;8)),(NETWORKDAYS(F1093,H1093,Lister!$D$7:$D$13)-V1093)*T1093/NETWORKDAYS(Lister!$D$19,Lister!$E$19,Lister!$D$7:$D$13),IF(AND(AND(MONTH(F1093)&gt;=7,MONTH(F1093)&lt;8),MONTH(H1093)&gt;7),(NETWORKDAYS(F1093,Lister!$E$19,Lister!$D$7:$D$13)-V1093)*T1093/NETWORKDAYS(Lister!$D$19,Lister!$E$19,Lister!$D$7:$D$13),IF(MONTH(F1093)&gt;7,0)))),0),"")</f>
        <v/>
      </c>
      <c r="AA1093" s="31" t="str">
        <f>IF(Ansøgning!R1098="","",Ansøgning!R1098)</f>
        <v/>
      </c>
      <c r="AB1093" s="46" t="str">
        <f>IFERROR(MAX(IF(OR(V1093="",X1093=""),"",IF(AND(AND(MONTH(F1093)&gt;=8,MONTH(F1093)&lt;9),AND(MONTH(H1093)&gt;=8,MONTH(H1093)&lt;9)),(NETWORKDAYS(F1093,H1093,Lister!$D$7:$D$13)-X1093)*T1093/NETWORKDAYS(Lister!$D$20,Lister!$E$20,Lister!$D$7:$D$13),IF(AND(MONTH(F1093)=7,MONTH(H1093)=8),(NETWORKDAYS(Lister!$D$20,H1093,Lister!$D$7:$D$13)-X1093)*T1093/NETWORKDAYS(Lister!$D$20,Lister!$E$20,Lister!$D$7:$D$13),IF(AND(MONTH(F1093)=7,MONTH(H1093)=7),0)))),0),"")</f>
        <v/>
      </c>
      <c r="AC1093" s="15" t="str">
        <f>IF(Ansøgning!U1098="","",Ansøgning!U1098)</f>
        <v/>
      </c>
      <c r="AD1093" s="31" t="str">
        <f t="shared" si="115"/>
        <v/>
      </c>
      <c r="AE1093" s="31" t="str">
        <f t="shared" si="116"/>
        <v/>
      </c>
      <c r="AF1093" s="51" t="str">
        <f t="shared" si="117"/>
        <v/>
      </c>
      <c r="AG1093" s="15" t="str">
        <f t="shared" si="118"/>
        <v/>
      </c>
    </row>
    <row r="1094" spans="1:33" x14ac:dyDescent="0.25">
      <c r="A1094" s="13" t="str">
        <f>IF(Ansøgning!A1099="","",Ansøgning!A1099)</f>
        <v/>
      </c>
      <c r="B1094" s="13" t="str">
        <f>IF(Ansøgning!B1099="","",Ansøgning!B1099)</f>
        <v/>
      </c>
      <c r="C1094" s="13" t="str">
        <f>IF(Ansøgning!C1099="","",Ansøgning!C1099)</f>
        <v/>
      </c>
      <c r="D1094" s="13" t="str">
        <f>IF(Ansøgning!D1099="","",Ansøgning!D1099)</f>
        <v/>
      </c>
      <c r="E1094" s="14" t="str">
        <f>IF(Ansøgning!E1099="","",Ansøgning!E1099)</f>
        <v/>
      </c>
      <c r="F1094" s="16"/>
      <c r="G1094" s="14" t="str">
        <f>IF(Ansøgning!F1099="","",Ansøgning!F1099)</f>
        <v/>
      </c>
      <c r="H1094" s="16"/>
      <c r="I1094" s="72" t="str">
        <f>IF(OR(F1094="",H1094=""),"",NETWORKDAYS(F1094,H1094,Lister!$D$7:$D$13))</f>
        <v/>
      </c>
      <c r="J1094" s="53" t="str">
        <f>IF(Ansøgning!H1099="","",Ansøgning!H1099)</f>
        <v/>
      </c>
      <c r="K1094" s="32" t="str">
        <f t="shared" si="112"/>
        <v/>
      </c>
      <c r="L1094" s="31" t="str">
        <f>IF(Ansøgning!J1099="","",Ansøgning!J1099)</f>
        <v/>
      </c>
      <c r="M1094" s="18"/>
      <c r="N1094" s="31" t="str">
        <f>IF(Ansøgning!K1099="","",Ansøgning!K1099)</f>
        <v/>
      </c>
      <c r="O1094" s="18"/>
      <c r="P1094" s="15" t="str">
        <f>IF(Ansøgning!L1099="","",Ansøgning!L1099)</f>
        <v/>
      </c>
      <c r="Q1094" s="46" t="str">
        <f t="shared" si="113"/>
        <v/>
      </c>
      <c r="R1094" s="46"/>
      <c r="S1094" s="101" t="str">
        <f>IF(Ansøgning!M1099="","",Ansøgning!M1099)</f>
        <v/>
      </c>
      <c r="T1094" s="31" t="str">
        <f t="shared" si="114"/>
        <v/>
      </c>
      <c r="U1094" s="102" t="str">
        <f>IF(Ansøgning!O1099="","",Ansøgning!O1099)</f>
        <v/>
      </c>
      <c r="V1094" s="20"/>
      <c r="W1094" s="102" t="str">
        <f>IF(Ansøgning!P1099="","",Ansøgning!P1099)</f>
        <v/>
      </c>
      <c r="X1094" s="20"/>
      <c r="Y1094" s="31" t="str">
        <f>IF(Ansøgning!Q1099="","",Ansøgning!Q1099)</f>
        <v/>
      </c>
      <c r="Z1094" s="46" t="str">
        <f>IFERROR(MAX(IF(OR(V1094="",X1094=""),"",IF(AND(AND(MONTH(F1094)&gt;=7,MONTH(F1094)&lt;8),AND(MONTH(H1094)&gt;=7,MONTH(H1094)&lt;8)),(NETWORKDAYS(F1094,H1094,Lister!$D$7:$D$13)-V1094)*T1094/NETWORKDAYS(Lister!$D$19,Lister!$E$19,Lister!$D$7:$D$13),IF(AND(AND(MONTH(F1094)&gt;=7,MONTH(F1094)&lt;8),MONTH(H1094)&gt;7),(NETWORKDAYS(F1094,Lister!$E$19,Lister!$D$7:$D$13)-V1094)*T1094/NETWORKDAYS(Lister!$D$19,Lister!$E$19,Lister!$D$7:$D$13),IF(MONTH(F1094)&gt;7,0)))),0),"")</f>
        <v/>
      </c>
      <c r="AA1094" s="31" t="str">
        <f>IF(Ansøgning!R1099="","",Ansøgning!R1099)</f>
        <v/>
      </c>
      <c r="AB1094" s="46" t="str">
        <f>IFERROR(MAX(IF(OR(V1094="",X1094=""),"",IF(AND(AND(MONTH(F1094)&gt;=8,MONTH(F1094)&lt;9),AND(MONTH(H1094)&gt;=8,MONTH(H1094)&lt;9)),(NETWORKDAYS(F1094,H1094,Lister!$D$7:$D$13)-X1094)*T1094/NETWORKDAYS(Lister!$D$20,Lister!$E$20,Lister!$D$7:$D$13),IF(AND(MONTH(F1094)=7,MONTH(H1094)=8),(NETWORKDAYS(Lister!$D$20,H1094,Lister!$D$7:$D$13)-X1094)*T1094/NETWORKDAYS(Lister!$D$20,Lister!$E$20,Lister!$D$7:$D$13),IF(AND(MONTH(F1094)=7,MONTH(H1094)=7),0)))),0),"")</f>
        <v/>
      </c>
      <c r="AC1094" s="15" t="str">
        <f>IF(Ansøgning!U1099="","",Ansøgning!U1099)</f>
        <v/>
      </c>
      <c r="AD1094" s="31" t="str">
        <f t="shared" si="115"/>
        <v/>
      </c>
      <c r="AE1094" s="31" t="str">
        <f t="shared" si="116"/>
        <v/>
      </c>
      <c r="AF1094" s="51" t="str">
        <f t="shared" si="117"/>
        <v/>
      </c>
      <c r="AG1094" s="15" t="str">
        <f t="shared" si="118"/>
        <v/>
      </c>
    </row>
    <row r="1095" spans="1:33" x14ac:dyDescent="0.25">
      <c r="A1095" s="13" t="str">
        <f>IF(Ansøgning!A1100="","",Ansøgning!A1100)</f>
        <v/>
      </c>
      <c r="B1095" s="13" t="str">
        <f>IF(Ansøgning!B1100="","",Ansøgning!B1100)</f>
        <v/>
      </c>
      <c r="C1095" s="13" t="str">
        <f>IF(Ansøgning!C1100="","",Ansøgning!C1100)</f>
        <v/>
      </c>
      <c r="D1095" s="13" t="str">
        <f>IF(Ansøgning!D1100="","",Ansøgning!D1100)</f>
        <v/>
      </c>
      <c r="E1095" s="14" t="str">
        <f>IF(Ansøgning!E1100="","",Ansøgning!E1100)</f>
        <v/>
      </c>
      <c r="F1095" s="16"/>
      <c r="G1095" s="14" t="str">
        <f>IF(Ansøgning!F1100="","",Ansøgning!F1100)</f>
        <v/>
      </c>
      <c r="H1095" s="16"/>
      <c r="I1095" s="72" t="str">
        <f>IF(OR(F1095="",H1095=""),"",NETWORKDAYS(F1095,H1095,Lister!$D$7:$D$13))</f>
        <v/>
      </c>
      <c r="J1095" s="53" t="str">
        <f>IF(Ansøgning!H1100="","",Ansøgning!H1100)</f>
        <v/>
      </c>
      <c r="K1095" s="32" t="str">
        <f t="shared" si="112"/>
        <v/>
      </c>
      <c r="L1095" s="31" t="str">
        <f>IF(Ansøgning!J1100="","",Ansøgning!J1100)</f>
        <v/>
      </c>
      <c r="M1095" s="18"/>
      <c r="N1095" s="31" t="str">
        <f>IF(Ansøgning!K1100="","",Ansøgning!K1100)</f>
        <v/>
      </c>
      <c r="O1095" s="18"/>
      <c r="P1095" s="15" t="str">
        <f>IF(Ansøgning!L1100="","",Ansøgning!L1100)</f>
        <v/>
      </c>
      <c r="Q1095" s="46" t="str">
        <f t="shared" si="113"/>
        <v/>
      </c>
      <c r="R1095" s="46"/>
      <c r="S1095" s="101" t="str">
        <f>IF(Ansøgning!M1100="","",Ansøgning!M1100)</f>
        <v/>
      </c>
      <c r="T1095" s="31" t="str">
        <f t="shared" si="114"/>
        <v/>
      </c>
      <c r="U1095" s="102" t="str">
        <f>IF(Ansøgning!O1100="","",Ansøgning!O1100)</f>
        <v/>
      </c>
      <c r="V1095" s="20"/>
      <c r="W1095" s="102" t="str">
        <f>IF(Ansøgning!P1100="","",Ansøgning!P1100)</f>
        <v/>
      </c>
      <c r="X1095" s="20"/>
      <c r="Y1095" s="31" t="str">
        <f>IF(Ansøgning!Q1100="","",Ansøgning!Q1100)</f>
        <v/>
      </c>
      <c r="Z1095" s="46" t="str">
        <f>IFERROR(MAX(IF(OR(V1095="",X1095=""),"",IF(AND(AND(MONTH(F1095)&gt;=7,MONTH(F1095)&lt;8),AND(MONTH(H1095)&gt;=7,MONTH(H1095)&lt;8)),(NETWORKDAYS(F1095,H1095,Lister!$D$7:$D$13)-V1095)*T1095/NETWORKDAYS(Lister!$D$19,Lister!$E$19,Lister!$D$7:$D$13),IF(AND(AND(MONTH(F1095)&gt;=7,MONTH(F1095)&lt;8),MONTH(H1095)&gt;7),(NETWORKDAYS(F1095,Lister!$E$19,Lister!$D$7:$D$13)-V1095)*T1095/NETWORKDAYS(Lister!$D$19,Lister!$E$19,Lister!$D$7:$D$13),IF(MONTH(F1095)&gt;7,0)))),0),"")</f>
        <v/>
      </c>
      <c r="AA1095" s="31" t="str">
        <f>IF(Ansøgning!R1100="","",Ansøgning!R1100)</f>
        <v/>
      </c>
      <c r="AB1095" s="46" t="str">
        <f>IFERROR(MAX(IF(OR(V1095="",X1095=""),"",IF(AND(AND(MONTH(F1095)&gt;=8,MONTH(F1095)&lt;9),AND(MONTH(H1095)&gt;=8,MONTH(H1095)&lt;9)),(NETWORKDAYS(F1095,H1095,Lister!$D$7:$D$13)-X1095)*T1095/NETWORKDAYS(Lister!$D$20,Lister!$E$20,Lister!$D$7:$D$13),IF(AND(MONTH(F1095)=7,MONTH(H1095)=8),(NETWORKDAYS(Lister!$D$20,H1095,Lister!$D$7:$D$13)-X1095)*T1095/NETWORKDAYS(Lister!$D$20,Lister!$E$20,Lister!$D$7:$D$13),IF(AND(MONTH(F1095)=7,MONTH(H1095)=7),0)))),0),"")</f>
        <v/>
      </c>
      <c r="AC1095" s="15" t="str">
        <f>IF(Ansøgning!U1100="","",Ansøgning!U1100)</f>
        <v/>
      </c>
      <c r="AD1095" s="31" t="str">
        <f t="shared" si="115"/>
        <v/>
      </c>
      <c r="AE1095" s="31" t="str">
        <f t="shared" si="116"/>
        <v/>
      </c>
      <c r="AF1095" s="51" t="str">
        <f t="shared" si="117"/>
        <v/>
      </c>
      <c r="AG1095" s="15" t="str">
        <f t="shared" si="118"/>
        <v/>
      </c>
    </row>
    <row r="1096" spans="1:33" x14ac:dyDescent="0.25">
      <c r="A1096" s="13" t="str">
        <f>IF(Ansøgning!A1101="","",Ansøgning!A1101)</f>
        <v/>
      </c>
      <c r="B1096" s="13" t="str">
        <f>IF(Ansøgning!B1101="","",Ansøgning!B1101)</f>
        <v/>
      </c>
      <c r="C1096" s="13" t="str">
        <f>IF(Ansøgning!C1101="","",Ansøgning!C1101)</f>
        <v/>
      </c>
      <c r="D1096" s="13" t="str">
        <f>IF(Ansøgning!D1101="","",Ansøgning!D1101)</f>
        <v/>
      </c>
      <c r="E1096" s="14" t="str">
        <f>IF(Ansøgning!E1101="","",Ansøgning!E1101)</f>
        <v/>
      </c>
      <c r="F1096" s="16"/>
      <c r="G1096" s="14" t="str">
        <f>IF(Ansøgning!F1101="","",Ansøgning!F1101)</f>
        <v/>
      </c>
      <c r="H1096" s="16"/>
      <c r="I1096" s="72" t="str">
        <f>IF(OR(F1096="",H1096=""),"",NETWORKDAYS(F1096,H1096,Lister!$D$7:$D$13))</f>
        <v/>
      </c>
      <c r="J1096" s="53" t="str">
        <f>IF(Ansøgning!H1101="","",Ansøgning!H1101)</f>
        <v/>
      </c>
      <c r="K1096" s="32" t="str">
        <f t="shared" si="112"/>
        <v/>
      </c>
      <c r="L1096" s="31" t="str">
        <f>IF(Ansøgning!J1101="","",Ansøgning!J1101)</f>
        <v/>
      </c>
      <c r="M1096" s="18"/>
      <c r="N1096" s="31" t="str">
        <f>IF(Ansøgning!K1101="","",Ansøgning!K1101)</f>
        <v/>
      </c>
      <c r="O1096" s="18"/>
      <c r="P1096" s="15" t="str">
        <f>IF(Ansøgning!L1101="","",Ansøgning!L1101)</f>
        <v/>
      </c>
      <c r="Q1096" s="46" t="str">
        <f t="shared" si="113"/>
        <v/>
      </c>
      <c r="R1096" s="46"/>
      <c r="S1096" s="101" t="str">
        <f>IF(Ansøgning!M1101="","",Ansøgning!M1101)</f>
        <v/>
      </c>
      <c r="T1096" s="31" t="str">
        <f t="shared" si="114"/>
        <v/>
      </c>
      <c r="U1096" s="102" t="str">
        <f>IF(Ansøgning!O1101="","",Ansøgning!O1101)</f>
        <v/>
      </c>
      <c r="V1096" s="20"/>
      <c r="W1096" s="102" t="str">
        <f>IF(Ansøgning!P1101="","",Ansøgning!P1101)</f>
        <v/>
      </c>
      <c r="X1096" s="20"/>
      <c r="Y1096" s="31" t="str">
        <f>IF(Ansøgning!Q1101="","",Ansøgning!Q1101)</f>
        <v/>
      </c>
      <c r="Z1096" s="46" t="str">
        <f>IFERROR(MAX(IF(OR(V1096="",X1096=""),"",IF(AND(AND(MONTH(F1096)&gt;=7,MONTH(F1096)&lt;8),AND(MONTH(H1096)&gt;=7,MONTH(H1096)&lt;8)),(NETWORKDAYS(F1096,H1096,Lister!$D$7:$D$13)-V1096)*T1096/NETWORKDAYS(Lister!$D$19,Lister!$E$19,Lister!$D$7:$D$13),IF(AND(AND(MONTH(F1096)&gt;=7,MONTH(F1096)&lt;8),MONTH(H1096)&gt;7),(NETWORKDAYS(F1096,Lister!$E$19,Lister!$D$7:$D$13)-V1096)*T1096/NETWORKDAYS(Lister!$D$19,Lister!$E$19,Lister!$D$7:$D$13),IF(MONTH(F1096)&gt;7,0)))),0),"")</f>
        <v/>
      </c>
      <c r="AA1096" s="31" t="str">
        <f>IF(Ansøgning!R1101="","",Ansøgning!R1101)</f>
        <v/>
      </c>
      <c r="AB1096" s="46" t="str">
        <f>IFERROR(MAX(IF(OR(V1096="",X1096=""),"",IF(AND(AND(MONTH(F1096)&gt;=8,MONTH(F1096)&lt;9),AND(MONTH(H1096)&gt;=8,MONTH(H1096)&lt;9)),(NETWORKDAYS(F1096,H1096,Lister!$D$7:$D$13)-X1096)*T1096/NETWORKDAYS(Lister!$D$20,Lister!$E$20,Lister!$D$7:$D$13),IF(AND(MONTH(F1096)=7,MONTH(H1096)=8),(NETWORKDAYS(Lister!$D$20,H1096,Lister!$D$7:$D$13)-X1096)*T1096/NETWORKDAYS(Lister!$D$20,Lister!$E$20,Lister!$D$7:$D$13),IF(AND(MONTH(F1096)=7,MONTH(H1096)=7),0)))),0),"")</f>
        <v/>
      </c>
      <c r="AC1096" s="15" t="str">
        <f>IF(Ansøgning!U1101="","",Ansøgning!U1101)</f>
        <v/>
      </c>
      <c r="AD1096" s="31" t="str">
        <f t="shared" si="115"/>
        <v/>
      </c>
      <c r="AE1096" s="31" t="str">
        <f t="shared" si="116"/>
        <v/>
      </c>
      <c r="AF1096" s="51" t="str">
        <f t="shared" si="117"/>
        <v/>
      </c>
      <c r="AG1096" s="15" t="str">
        <f t="shared" si="118"/>
        <v/>
      </c>
    </row>
    <row r="1097" spans="1:33" x14ac:dyDescent="0.25">
      <c r="A1097" s="13" t="str">
        <f>IF(Ansøgning!A1102="","",Ansøgning!A1102)</f>
        <v/>
      </c>
      <c r="B1097" s="13" t="str">
        <f>IF(Ansøgning!B1102="","",Ansøgning!B1102)</f>
        <v/>
      </c>
      <c r="C1097" s="13" t="str">
        <f>IF(Ansøgning!C1102="","",Ansøgning!C1102)</f>
        <v/>
      </c>
      <c r="D1097" s="13" t="str">
        <f>IF(Ansøgning!D1102="","",Ansøgning!D1102)</f>
        <v/>
      </c>
      <c r="E1097" s="14" t="str">
        <f>IF(Ansøgning!E1102="","",Ansøgning!E1102)</f>
        <v/>
      </c>
      <c r="F1097" s="16"/>
      <c r="G1097" s="14" t="str">
        <f>IF(Ansøgning!F1102="","",Ansøgning!F1102)</f>
        <v/>
      </c>
      <c r="H1097" s="16"/>
      <c r="I1097" s="72" t="str">
        <f>IF(OR(F1097="",H1097=""),"",NETWORKDAYS(F1097,H1097,Lister!$D$7:$D$13))</f>
        <v/>
      </c>
      <c r="J1097" s="53" t="str">
        <f>IF(Ansøgning!H1102="","",Ansøgning!H1102)</f>
        <v/>
      </c>
      <c r="K1097" s="32" t="str">
        <f t="shared" si="112"/>
        <v/>
      </c>
      <c r="L1097" s="31" t="str">
        <f>IF(Ansøgning!J1102="","",Ansøgning!J1102)</f>
        <v/>
      </c>
      <c r="M1097" s="18"/>
      <c r="N1097" s="31" t="str">
        <f>IF(Ansøgning!K1102="","",Ansøgning!K1102)</f>
        <v/>
      </c>
      <c r="O1097" s="18"/>
      <c r="P1097" s="15" t="str">
        <f>IF(Ansøgning!L1102="","",Ansøgning!L1102)</f>
        <v/>
      </c>
      <c r="Q1097" s="46" t="str">
        <f t="shared" si="113"/>
        <v/>
      </c>
      <c r="R1097" s="46"/>
      <c r="S1097" s="101" t="str">
        <f>IF(Ansøgning!M1102="","",Ansøgning!M1102)</f>
        <v/>
      </c>
      <c r="T1097" s="31" t="str">
        <f t="shared" si="114"/>
        <v/>
      </c>
      <c r="U1097" s="102" t="str">
        <f>IF(Ansøgning!O1102="","",Ansøgning!O1102)</f>
        <v/>
      </c>
      <c r="V1097" s="20"/>
      <c r="W1097" s="102" t="str">
        <f>IF(Ansøgning!P1102="","",Ansøgning!P1102)</f>
        <v/>
      </c>
      <c r="X1097" s="20"/>
      <c r="Y1097" s="31" t="str">
        <f>IF(Ansøgning!Q1102="","",Ansøgning!Q1102)</f>
        <v/>
      </c>
      <c r="Z1097" s="46" t="str">
        <f>IFERROR(MAX(IF(OR(V1097="",X1097=""),"",IF(AND(AND(MONTH(F1097)&gt;=7,MONTH(F1097)&lt;8),AND(MONTH(H1097)&gt;=7,MONTH(H1097)&lt;8)),(NETWORKDAYS(F1097,H1097,Lister!$D$7:$D$13)-V1097)*T1097/NETWORKDAYS(Lister!$D$19,Lister!$E$19,Lister!$D$7:$D$13),IF(AND(AND(MONTH(F1097)&gt;=7,MONTH(F1097)&lt;8),MONTH(H1097)&gt;7),(NETWORKDAYS(F1097,Lister!$E$19,Lister!$D$7:$D$13)-V1097)*T1097/NETWORKDAYS(Lister!$D$19,Lister!$E$19,Lister!$D$7:$D$13),IF(MONTH(F1097)&gt;7,0)))),0),"")</f>
        <v/>
      </c>
      <c r="AA1097" s="31" t="str">
        <f>IF(Ansøgning!R1102="","",Ansøgning!R1102)</f>
        <v/>
      </c>
      <c r="AB1097" s="46" t="str">
        <f>IFERROR(MAX(IF(OR(V1097="",X1097=""),"",IF(AND(AND(MONTH(F1097)&gt;=8,MONTH(F1097)&lt;9),AND(MONTH(H1097)&gt;=8,MONTH(H1097)&lt;9)),(NETWORKDAYS(F1097,H1097,Lister!$D$7:$D$13)-X1097)*T1097/NETWORKDAYS(Lister!$D$20,Lister!$E$20,Lister!$D$7:$D$13),IF(AND(MONTH(F1097)=7,MONTH(H1097)=8),(NETWORKDAYS(Lister!$D$20,H1097,Lister!$D$7:$D$13)-X1097)*T1097/NETWORKDAYS(Lister!$D$20,Lister!$E$20,Lister!$D$7:$D$13),IF(AND(MONTH(F1097)=7,MONTH(H1097)=7),0)))),0),"")</f>
        <v/>
      </c>
      <c r="AC1097" s="15" t="str">
        <f>IF(Ansøgning!U1102="","",Ansøgning!U1102)</f>
        <v/>
      </c>
      <c r="AD1097" s="31" t="str">
        <f t="shared" si="115"/>
        <v/>
      </c>
      <c r="AE1097" s="31" t="str">
        <f t="shared" si="116"/>
        <v/>
      </c>
      <c r="AF1097" s="51" t="str">
        <f t="shared" si="117"/>
        <v/>
      </c>
      <c r="AG1097" s="15" t="str">
        <f t="shared" si="118"/>
        <v/>
      </c>
    </row>
    <row r="1098" spans="1:33" x14ac:dyDescent="0.25">
      <c r="A1098" s="13" t="str">
        <f>IF(Ansøgning!A1103="","",Ansøgning!A1103)</f>
        <v/>
      </c>
      <c r="B1098" s="13" t="str">
        <f>IF(Ansøgning!B1103="","",Ansøgning!B1103)</f>
        <v/>
      </c>
      <c r="C1098" s="13" t="str">
        <f>IF(Ansøgning!C1103="","",Ansøgning!C1103)</f>
        <v/>
      </c>
      <c r="D1098" s="13" t="str">
        <f>IF(Ansøgning!D1103="","",Ansøgning!D1103)</f>
        <v/>
      </c>
      <c r="E1098" s="14" t="str">
        <f>IF(Ansøgning!E1103="","",Ansøgning!E1103)</f>
        <v/>
      </c>
      <c r="F1098" s="16"/>
      <c r="G1098" s="14" t="str">
        <f>IF(Ansøgning!F1103="","",Ansøgning!F1103)</f>
        <v/>
      </c>
      <c r="H1098" s="16"/>
      <c r="I1098" s="72" t="str">
        <f>IF(OR(F1098="",H1098=""),"",NETWORKDAYS(F1098,H1098,Lister!$D$7:$D$13))</f>
        <v/>
      </c>
      <c r="J1098" s="53" t="str">
        <f>IF(Ansøgning!H1103="","",Ansøgning!H1103)</f>
        <v/>
      </c>
      <c r="K1098" s="32" t="str">
        <f t="shared" si="112"/>
        <v/>
      </c>
      <c r="L1098" s="31" t="str">
        <f>IF(Ansøgning!J1103="","",Ansøgning!J1103)</f>
        <v/>
      </c>
      <c r="M1098" s="18"/>
      <c r="N1098" s="31" t="str">
        <f>IF(Ansøgning!K1103="","",Ansøgning!K1103)</f>
        <v/>
      </c>
      <c r="O1098" s="18"/>
      <c r="P1098" s="15" t="str">
        <f>IF(Ansøgning!L1103="","",Ansøgning!L1103)</f>
        <v/>
      </c>
      <c r="Q1098" s="46" t="str">
        <f t="shared" si="113"/>
        <v/>
      </c>
      <c r="R1098" s="46"/>
      <c r="S1098" s="101" t="str">
        <f>IF(Ansøgning!M1103="","",Ansøgning!M1103)</f>
        <v/>
      </c>
      <c r="T1098" s="31" t="str">
        <f t="shared" si="114"/>
        <v/>
      </c>
      <c r="U1098" s="102" t="str">
        <f>IF(Ansøgning!O1103="","",Ansøgning!O1103)</f>
        <v/>
      </c>
      <c r="V1098" s="20"/>
      <c r="W1098" s="102" t="str">
        <f>IF(Ansøgning!P1103="","",Ansøgning!P1103)</f>
        <v/>
      </c>
      <c r="X1098" s="20"/>
      <c r="Y1098" s="31" t="str">
        <f>IF(Ansøgning!Q1103="","",Ansøgning!Q1103)</f>
        <v/>
      </c>
      <c r="Z1098" s="46" t="str">
        <f>IFERROR(MAX(IF(OR(V1098="",X1098=""),"",IF(AND(AND(MONTH(F1098)&gt;=7,MONTH(F1098)&lt;8),AND(MONTH(H1098)&gt;=7,MONTH(H1098)&lt;8)),(NETWORKDAYS(F1098,H1098,Lister!$D$7:$D$13)-V1098)*T1098/NETWORKDAYS(Lister!$D$19,Lister!$E$19,Lister!$D$7:$D$13),IF(AND(AND(MONTH(F1098)&gt;=7,MONTH(F1098)&lt;8),MONTH(H1098)&gt;7),(NETWORKDAYS(F1098,Lister!$E$19,Lister!$D$7:$D$13)-V1098)*T1098/NETWORKDAYS(Lister!$D$19,Lister!$E$19,Lister!$D$7:$D$13),IF(MONTH(F1098)&gt;7,0)))),0),"")</f>
        <v/>
      </c>
      <c r="AA1098" s="31" t="str">
        <f>IF(Ansøgning!R1103="","",Ansøgning!R1103)</f>
        <v/>
      </c>
      <c r="AB1098" s="46" t="str">
        <f>IFERROR(MAX(IF(OR(V1098="",X1098=""),"",IF(AND(AND(MONTH(F1098)&gt;=8,MONTH(F1098)&lt;9),AND(MONTH(H1098)&gt;=8,MONTH(H1098)&lt;9)),(NETWORKDAYS(F1098,H1098,Lister!$D$7:$D$13)-X1098)*T1098/NETWORKDAYS(Lister!$D$20,Lister!$E$20,Lister!$D$7:$D$13),IF(AND(MONTH(F1098)=7,MONTH(H1098)=8),(NETWORKDAYS(Lister!$D$20,H1098,Lister!$D$7:$D$13)-X1098)*T1098/NETWORKDAYS(Lister!$D$20,Lister!$E$20,Lister!$D$7:$D$13),IF(AND(MONTH(F1098)=7,MONTH(H1098)=7),0)))),0),"")</f>
        <v/>
      </c>
      <c r="AC1098" s="15" t="str">
        <f>IF(Ansøgning!U1103="","",Ansøgning!U1103)</f>
        <v/>
      </c>
      <c r="AD1098" s="31" t="str">
        <f t="shared" si="115"/>
        <v/>
      </c>
      <c r="AE1098" s="31" t="str">
        <f t="shared" si="116"/>
        <v/>
      </c>
      <c r="AF1098" s="51" t="str">
        <f t="shared" si="117"/>
        <v/>
      </c>
      <c r="AG1098" s="15" t="str">
        <f t="shared" si="118"/>
        <v/>
      </c>
    </row>
    <row r="1099" spans="1:33" x14ac:dyDescent="0.25">
      <c r="A1099" s="13" t="str">
        <f>IF(Ansøgning!A1104="","",Ansøgning!A1104)</f>
        <v/>
      </c>
      <c r="B1099" s="13" t="str">
        <f>IF(Ansøgning!B1104="","",Ansøgning!B1104)</f>
        <v/>
      </c>
      <c r="C1099" s="13" t="str">
        <f>IF(Ansøgning!C1104="","",Ansøgning!C1104)</f>
        <v/>
      </c>
      <c r="D1099" s="13" t="str">
        <f>IF(Ansøgning!D1104="","",Ansøgning!D1104)</f>
        <v/>
      </c>
      <c r="E1099" s="14" t="str">
        <f>IF(Ansøgning!E1104="","",Ansøgning!E1104)</f>
        <v/>
      </c>
      <c r="F1099" s="16"/>
      <c r="G1099" s="14" t="str">
        <f>IF(Ansøgning!F1104="","",Ansøgning!F1104)</f>
        <v/>
      </c>
      <c r="H1099" s="16"/>
      <c r="I1099" s="72" t="str">
        <f>IF(OR(F1099="",H1099=""),"",NETWORKDAYS(F1099,H1099,Lister!$D$7:$D$13))</f>
        <v/>
      </c>
      <c r="J1099" s="53" t="str">
        <f>IF(Ansøgning!H1104="","",Ansøgning!H1104)</f>
        <v/>
      </c>
      <c r="K1099" s="32" t="str">
        <f t="shared" si="112"/>
        <v/>
      </c>
      <c r="L1099" s="31" t="str">
        <f>IF(Ansøgning!J1104="","",Ansøgning!J1104)</f>
        <v/>
      </c>
      <c r="M1099" s="18"/>
      <c r="N1099" s="31" t="str">
        <f>IF(Ansøgning!K1104="","",Ansøgning!K1104)</f>
        <v/>
      </c>
      <c r="O1099" s="18"/>
      <c r="P1099" s="15" t="str">
        <f>IF(Ansøgning!L1104="","",Ansøgning!L1104)</f>
        <v/>
      </c>
      <c r="Q1099" s="46" t="str">
        <f t="shared" si="113"/>
        <v/>
      </c>
      <c r="R1099" s="46"/>
      <c r="S1099" s="101" t="str">
        <f>IF(Ansøgning!M1104="","",Ansøgning!M1104)</f>
        <v/>
      </c>
      <c r="T1099" s="31" t="str">
        <f t="shared" si="114"/>
        <v/>
      </c>
      <c r="U1099" s="102" t="str">
        <f>IF(Ansøgning!O1104="","",Ansøgning!O1104)</f>
        <v/>
      </c>
      <c r="V1099" s="20"/>
      <c r="W1099" s="102" t="str">
        <f>IF(Ansøgning!P1104="","",Ansøgning!P1104)</f>
        <v/>
      </c>
      <c r="X1099" s="20"/>
      <c r="Y1099" s="31" t="str">
        <f>IF(Ansøgning!Q1104="","",Ansøgning!Q1104)</f>
        <v/>
      </c>
      <c r="Z1099" s="46" t="str">
        <f>IFERROR(MAX(IF(OR(V1099="",X1099=""),"",IF(AND(AND(MONTH(F1099)&gt;=7,MONTH(F1099)&lt;8),AND(MONTH(H1099)&gt;=7,MONTH(H1099)&lt;8)),(NETWORKDAYS(F1099,H1099,Lister!$D$7:$D$13)-V1099)*T1099/NETWORKDAYS(Lister!$D$19,Lister!$E$19,Lister!$D$7:$D$13),IF(AND(AND(MONTH(F1099)&gt;=7,MONTH(F1099)&lt;8),MONTH(H1099)&gt;7),(NETWORKDAYS(F1099,Lister!$E$19,Lister!$D$7:$D$13)-V1099)*T1099/NETWORKDAYS(Lister!$D$19,Lister!$E$19,Lister!$D$7:$D$13),IF(MONTH(F1099)&gt;7,0)))),0),"")</f>
        <v/>
      </c>
      <c r="AA1099" s="31" t="str">
        <f>IF(Ansøgning!R1104="","",Ansøgning!R1104)</f>
        <v/>
      </c>
      <c r="AB1099" s="46" t="str">
        <f>IFERROR(MAX(IF(OR(V1099="",X1099=""),"",IF(AND(AND(MONTH(F1099)&gt;=8,MONTH(F1099)&lt;9),AND(MONTH(H1099)&gt;=8,MONTH(H1099)&lt;9)),(NETWORKDAYS(F1099,H1099,Lister!$D$7:$D$13)-X1099)*T1099/NETWORKDAYS(Lister!$D$20,Lister!$E$20,Lister!$D$7:$D$13),IF(AND(MONTH(F1099)=7,MONTH(H1099)=8),(NETWORKDAYS(Lister!$D$20,H1099,Lister!$D$7:$D$13)-X1099)*T1099/NETWORKDAYS(Lister!$D$20,Lister!$E$20,Lister!$D$7:$D$13),IF(AND(MONTH(F1099)=7,MONTH(H1099)=7),0)))),0),"")</f>
        <v/>
      </c>
      <c r="AC1099" s="15" t="str">
        <f>IF(Ansøgning!U1104="","",Ansøgning!U1104)</f>
        <v/>
      </c>
      <c r="AD1099" s="31" t="str">
        <f t="shared" si="115"/>
        <v/>
      </c>
      <c r="AE1099" s="31" t="str">
        <f t="shared" si="116"/>
        <v/>
      </c>
      <c r="AF1099" s="51" t="str">
        <f t="shared" si="117"/>
        <v/>
      </c>
      <c r="AG1099" s="15" t="str">
        <f t="shared" si="118"/>
        <v/>
      </c>
    </row>
    <row r="1100" spans="1:33" x14ac:dyDescent="0.25">
      <c r="A1100" s="13" t="str">
        <f>IF(Ansøgning!A1105="","",Ansøgning!A1105)</f>
        <v/>
      </c>
      <c r="B1100" s="13" t="str">
        <f>IF(Ansøgning!B1105="","",Ansøgning!B1105)</f>
        <v/>
      </c>
      <c r="C1100" s="13" t="str">
        <f>IF(Ansøgning!C1105="","",Ansøgning!C1105)</f>
        <v/>
      </c>
      <c r="D1100" s="13" t="str">
        <f>IF(Ansøgning!D1105="","",Ansøgning!D1105)</f>
        <v/>
      </c>
      <c r="E1100" s="14" t="str">
        <f>IF(Ansøgning!E1105="","",Ansøgning!E1105)</f>
        <v/>
      </c>
      <c r="F1100" s="16"/>
      <c r="G1100" s="14" t="str">
        <f>IF(Ansøgning!F1105="","",Ansøgning!F1105)</f>
        <v/>
      </c>
      <c r="H1100" s="16"/>
      <c r="I1100" s="72" t="str">
        <f>IF(OR(F1100="",H1100=""),"",NETWORKDAYS(F1100,H1100,Lister!$D$7:$D$13))</f>
        <v/>
      </c>
      <c r="J1100" s="53" t="str">
        <f>IF(Ansøgning!H1105="","",Ansøgning!H1105)</f>
        <v/>
      </c>
      <c r="K1100" s="32" t="str">
        <f t="shared" si="112"/>
        <v/>
      </c>
      <c r="L1100" s="31" t="str">
        <f>IF(Ansøgning!J1105="","",Ansøgning!J1105)</f>
        <v/>
      </c>
      <c r="M1100" s="18"/>
      <c r="N1100" s="31" t="str">
        <f>IF(Ansøgning!K1105="","",Ansøgning!K1105)</f>
        <v/>
      </c>
      <c r="O1100" s="18"/>
      <c r="P1100" s="15" t="str">
        <f>IF(Ansøgning!L1105="","",Ansøgning!L1105)</f>
        <v/>
      </c>
      <c r="Q1100" s="46" t="str">
        <f t="shared" si="113"/>
        <v/>
      </c>
      <c r="R1100" s="46"/>
      <c r="S1100" s="101" t="str">
        <f>IF(Ansøgning!M1105="","",Ansøgning!M1105)</f>
        <v/>
      </c>
      <c r="T1100" s="31" t="str">
        <f t="shared" si="114"/>
        <v/>
      </c>
      <c r="U1100" s="102" t="str">
        <f>IF(Ansøgning!O1105="","",Ansøgning!O1105)</f>
        <v/>
      </c>
      <c r="V1100" s="20"/>
      <c r="W1100" s="102" t="str">
        <f>IF(Ansøgning!P1105="","",Ansøgning!P1105)</f>
        <v/>
      </c>
      <c r="X1100" s="20"/>
      <c r="Y1100" s="31" t="str">
        <f>IF(Ansøgning!Q1105="","",Ansøgning!Q1105)</f>
        <v/>
      </c>
      <c r="Z1100" s="46" t="str">
        <f>IFERROR(MAX(IF(OR(V1100="",X1100=""),"",IF(AND(AND(MONTH(F1100)&gt;=7,MONTH(F1100)&lt;8),AND(MONTH(H1100)&gt;=7,MONTH(H1100)&lt;8)),(NETWORKDAYS(F1100,H1100,Lister!$D$7:$D$13)-V1100)*T1100/NETWORKDAYS(Lister!$D$19,Lister!$E$19,Lister!$D$7:$D$13),IF(AND(AND(MONTH(F1100)&gt;=7,MONTH(F1100)&lt;8),MONTH(H1100)&gt;7),(NETWORKDAYS(F1100,Lister!$E$19,Lister!$D$7:$D$13)-V1100)*T1100/NETWORKDAYS(Lister!$D$19,Lister!$E$19,Lister!$D$7:$D$13),IF(MONTH(F1100)&gt;7,0)))),0),"")</f>
        <v/>
      </c>
      <c r="AA1100" s="31" t="str">
        <f>IF(Ansøgning!R1105="","",Ansøgning!R1105)</f>
        <v/>
      </c>
      <c r="AB1100" s="46" t="str">
        <f>IFERROR(MAX(IF(OR(V1100="",X1100=""),"",IF(AND(AND(MONTH(F1100)&gt;=8,MONTH(F1100)&lt;9),AND(MONTH(H1100)&gt;=8,MONTH(H1100)&lt;9)),(NETWORKDAYS(F1100,H1100,Lister!$D$7:$D$13)-X1100)*T1100/NETWORKDAYS(Lister!$D$20,Lister!$E$20,Lister!$D$7:$D$13),IF(AND(MONTH(F1100)=7,MONTH(H1100)=8),(NETWORKDAYS(Lister!$D$20,H1100,Lister!$D$7:$D$13)-X1100)*T1100/NETWORKDAYS(Lister!$D$20,Lister!$E$20,Lister!$D$7:$D$13),IF(AND(MONTH(F1100)=7,MONTH(H1100)=7),0)))),0),"")</f>
        <v/>
      </c>
      <c r="AC1100" s="15" t="str">
        <f>IF(Ansøgning!U1105="","",Ansøgning!U1105)</f>
        <v/>
      </c>
      <c r="AD1100" s="31" t="str">
        <f t="shared" si="115"/>
        <v/>
      </c>
      <c r="AE1100" s="31" t="str">
        <f t="shared" si="116"/>
        <v/>
      </c>
      <c r="AF1100" s="51" t="str">
        <f t="shared" si="117"/>
        <v/>
      </c>
      <c r="AG1100" s="15" t="str">
        <f t="shared" si="118"/>
        <v/>
      </c>
    </row>
    <row r="1101" spans="1:33" x14ac:dyDescent="0.25">
      <c r="A1101" s="13" t="str">
        <f>IF(Ansøgning!A1106="","",Ansøgning!A1106)</f>
        <v/>
      </c>
      <c r="B1101" s="13" t="str">
        <f>IF(Ansøgning!B1106="","",Ansøgning!B1106)</f>
        <v/>
      </c>
      <c r="C1101" s="13" t="str">
        <f>IF(Ansøgning!C1106="","",Ansøgning!C1106)</f>
        <v/>
      </c>
      <c r="D1101" s="13" t="str">
        <f>IF(Ansøgning!D1106="","",Ansøgning!D1106)</f>
        <v/>
      </c>
      <c r="E1101" s="14" t="str">
        <f>IF(Ansøgning!E1106="","",Ansøgning!E1106)</f>
        <v/>
      </c>
      <c r="F1101" s="16"/>
      <c r="G1101" s="14" t="str">
        <f>IF(Ansøgning!F1106="","",Ansøgning!F1106)</f>
        <v/>
      </c>
      <c r="H1101" s="16"/>
      <c r="I1101" s="72" t="str">
        <f>IF(OR(F1101="",H1101=""),"",NETWORKDAYS(F1101,H1101,Lister!$D$7:$D$13))</f>
        <v/>
      </c>
      <c r="J1101" s="53" t="str">
        <f>IF(Ansøgning!H1106="","",Ansøgning!H1106)</f>
        <v/>
      </c>
      <c r="K1101" s="32" t="str">
        <f t="shared" si="112"/>
        <v/>
      </c>
      <c r="L1101" s="31" t="str">
        <f>IF(Ansøgning!J1106="","",Ansøgning!J1106)</f>
        <v/>
      </c>
      <c r="M1101" s="18"/>
      <c r="N1101" s="31" t="str">
        <f>IF(Ansøgning!K1106="","",Ansøgning!K1106)</f>
        <v/>
      </c>
      <c r="O1101" s="18"/>
      <c r="P1101" s="15" t="str">
        <f>IF(Ansøgning!L1106="","",Ansøgning!L1106)</f>
        <v/>
      </c>
      <c r="Q1101" s="46" t="str">
        <f t="shared" si="113"/>
        <v/>
      </c>
      <c r="R1101" s="46"/>
      <c r="S1101" s="101" t="str">
        <f>IF(Ansøgning!M1106="","",Ansøgning!M1106)</f>
        <v/>
      </c>
      <c r="T1101" s="31" t="str">
        <f t="shared" si="114"/>
        <v/>
      </c>
      <c r="U1101" s="102" t="str">
        <f>IF(Ansøgning!O1106="","",Ansøgning!O1106)</f>
        <v/>
      </c>
      <c r="V1101" s="20"/>
      <c r="W1101" s="102" t="str">
        <f>IF(Ansøgning!P1106="","",Ansøgning!P1106)</f>
        <v/>
      </c>
      <c r="X1101" s="20"/>
      <c r="Y1101" s="31" t="str">
        <f>IF(Ansøgning!Q1106="","",Ansøgning!Q1106)</f>
        <v/>
      </c>
      <c r="Z1101" s="46" t="str">
        <f>IFERROR(MAX(IF(OR(V1101="",X1101=""),"",IF(AND(AND(MONTH(F1101)&gt;=7,MONTH(F1101)&lt;8),AND(MONTH(H1101)&gt;=7,MONTH(H1101)&lt;8)),(NETWORKDAYS(F1101,H1101,Lister!$D$7:$D$13)-V1101)*T1101/NETWORKDAYS(Lister!$D$19,Lister!$E$19,Lister!$D$7:$D$13),IF(AND(AND(MONTH(F1101)&gt;=7,MONTH(F1101)&lt;8),MONTH(H1101)&gt;7),(NETWORKDAYS(F1101,Lister!$E$19,Lister!$D$7:$D$13)-V1101)*T1101/NETWORKDAYS(Lister!$D$19,Lister!$E$19,Lister!$D$7:$D$13),IF(MONTH(F1101)&gt;7,0)))),0),"")</f>
        <v/>
      </c>
      <c r="AA1101" s="31" t="str">
        <f>IF(Ansøgning!R1106="","",Ansøgning!R1106)</f>
        <v/>
      </c>
      <c r="AB1101" s="46" t="str">
        <f>IFERROR(MAX(IF(OR(V1101="",X1101=""),"",IF(AND(AND(MONTH(F1101)&gt;=8,MONTH(F1101)&lt;9),AND(MONTH(H1101)&gt;=8,MONTH(H1101)&lt;9)),(NETWORKDAYS(F1101,H1101,Lister!$D$7:$D$13)-X1101)*T1101/NETWORKDAYS(Lister!$D$20,Lister!$E$20,Lister!$D$7:$D$13),IF(AND(MONTH(F1101)=7,MONTH(H1101)=8),(NETWORKDAYS(Lister!$D$20,H1101,Lister!$D$7:$D$13)-X1101)*T1101/NETWORKDAYS(Lister!$D$20,Lister!$E$20,Lister!$D$7:$D$13),IF(AND(MONTH(F1101)=7,MONTH(H1101)=7),0)))),0),"")</f>
        <v/>
      </c>
      <c r="AC1101" s="15" t="str">
        <f>IF(Ansøgning!U1106="","",Ansøgning!U1106)</f>
        <v/>
      </c>
      <c r="AD1101" s="31" t="str">
        <f t="shared" si="115"/>
        <v/>
      </c>
      <c r="AE1101" s="31" t="str">
        <f t="shared" si="116"/>
        <v/>
      </c>
      <c r="AF1101" s="51" t="str">
        <f t="shared" si="117"/>
        <v/>
      </c>
      <c r="AG1101" s="15" t="str">
        <f t="shared" si="118"/>
        <v/>
      </c>
    </row>
    <row r="1102" spans="1:33" x14ac:dyDescent="0.25">
      <c r="A1102" s="13" t="str">
        <f>IF(Ansøgning!A1107="","",Ansøgning!A1107)</f>
        <v/>
      </c>
      <c r="B1102" s="13" t="str">
        <f>IF(Ansøgning!B1107="","",Ansøgning!B1107)</f>
        <v/>
      </c>
      <c r="C1102" s="13" t="str">
        <f>IF(Ansøgning!C1107="","",Ansøgning!C1107)</f>
        <v/>
      </c>
      <c r="D1102" s="13" t="str">
        <f>IF(Ansøgning!D1107="","",Ansøgning!D1107)</f>
        <v/>
      </c>
      <c r="E1102" s="14" t="str">
        <f>IF(Ansøgning!E1107="","",Ansøgning!E1107)</f>
        <v/>
      </c>
      <c r="F1102" s="16"/>
      <c r="G1102" s="14" t="str">
        <f>IF(Ansøgning!F1107="","",Ansøgning!F1107)</f>
        <v/>
      </c>
      <c r="H1102" s="16"/>
      <c r="I1102" s="72" t="str">
        <f>IF(OR(F1102="",H1102=""),"",NETWORKDAYS(F1102,H1102,Lister!$D$7:$D$13))</f>
        <v/>
      </c>
      <c r="J1102" s="53" t="str">
        <f>IF(Ansøgning!H1107="","",Ansøgning!H1107)</f>
        <v/>
      </c>
      <c r="K1102" s="32" t="str">
        <f t="shared" si="112"/>
        <v/>
      </c>
      <c r="L1102" s="31" t="str">
        <f>IF(Ansøgning!J1107="","",Ansøgning!J1107)</f>
        <v/>
      </c>
      <c r="M1102" s="18"/>
      <c r="N1102" s="31" t="str">
        <f>IF(Ansøgning!K1107="","",Ansøgning!K1107)</f>
        <v/>
      </c>
      <c r="O1102" s="18"/>
      <c r="P1102" s="15" t="str">
        <f>IF(Ansøgning!L1107="","",Ansøgning!L1107)</f>
        <v/>
      </c>
      <c r="Q1102" s="46" t="str">
        <f t="shared" si="113"/>
        <v/>
      </c>
      <c r="R1102" s="46"/>
      <c r="S1102" s="101" t="str">
        <f>IF(Ansøgning!M1107="","",Ansøgning!M1107)</f>
        <v/>
      </c>
      <c r="T1102" s="31" t="str">
        <f t="shared" si="114"/>
        <v/>
      </c>
      <c r="U1102" s="102" t="str">
        <f>IF(Ansøgning!O1107="","",Ansøgning!O1107)</f>
        <v/>
      </c>
      <c r="V1102" s="20"/>
      <c r="W1102" s="102" t="str">
        <f>IF(Ansøgning!P1107="","",Ansøgning!P1107)</f>
        <v/>
      </c>
      <c r="X1102" s="20"/>
      <c r="Y1102" s="31" t="str">
        <f>IF(Ansøgning!Q1107="","",Ansøgning!Q1107)</f>
        <v/>
      </c>
      <c r="Z1102" s="46" t="str">
        <f>IFERROR(MAX(IF(OR(V1102="",X1102=""),"",IF(AND(AND(MONTH(F1102)&gt;=7,MONTH(F1102)&lt;8),AND(MONTH(H1102)&gt;=7,MONTH(H1102)&lt;8)),(NETWORKDAYS(F1102,H1102,Lister!$D$7:$D$13)-V1102)*T1102/NETWORKDAYS(Lister!$D$19,Lister!$E$19,Lister!$D$7:$D$13),IF(AND(AND(MONTH(F1102)&gt;=7,MONTH(F1102)&lt;8),MONTH(H1102)&gt;7),(NETWORKDAYS(F1102,Lister!$E$19,Lister!$D$7:$D$13)-V1102)*T1102/NETWORKDAYS(Lister!$D$19,Lister!$E$19,Lister!$D$7:$D$13),IF(MONTH(F1102)&gt;7,0)))),0),"")</f>
        <v/>
      </c>
      <c r="AA1102" s="31" t="str">
        <f>IF(Ansøgning!R1107="","",Ansøgning!R1107)</f>
        <v/>
      </c>
      <c r="AB1102" s="46" t="str">
        <f>IFERROR(MAX(IF(OR(V1102="",X1102=""),"",IF(AND(AND(MONTH(F1102)&gt;=8,MONTH(F1102)&lt;9),AND(MONTH(H1102)&gt;=8,MONTH(H1102)&lt;9)),(NETWORKDAYS(F1102,H1102,Lister!$D$7:$D$13)-X1102)*T1102/NETWORKDAYS(Lister!$D$20,Lister!$E$20,Lister!$D$7:$D$13),IF(AND(MONTH(F1102)=7,MONTH(H1102)=8),(NETWORKDAYS(Lister!$D$20,H1102,Lister!$D$7:$D$13)-X1102)*T1102/NETWORKDAYS(Lister!$D$20,Lister!$E$20,Lister!$D$7:$D$13),IF(AND(MONTH(F1102)=7,MONTH(H1102)=7),0)))),0),"")</f>
        <v/>
      </c>
      <c r="AC1102" s="15" t="str">
        <f>IF(Ansøgning!U1107="","",Ansøgning!U1107)</f>
        <v/>
      </c>
      <c r="AD1102" s="31" t="str">
        <f t="shared" si="115"/>
        <v/>
      </c>
      <c r="AE1102" s="31" t="str">
        <f t="shared" si="116"/>
        <v/>
      </c>
      <c r="AF1102" s="51" t="str">
        <f t="shared" si="117"/>
        <v/>
      </c>
      <c r="AG1102" s="15" t="str">
        <f t="shared" si="118"/>
        <v/>
      </c>
    </row>
    <row r="1103" spans="1:33" x14ac:dyDescent="0.25">
      <c r="A1103" s="13" t="str">
        <f>IF(Ansøgning!A1108="","",Ansøgning!A1108)</f>
        <v/>
      </c>
      <c r="B1103" s="13" t="str">
        <f>IF(Ansøgning!B1108="","",Ansøgning!B1108)</f>
        <v/>
      </c>
      <c r="C1103" s="13" t="str">
        <f>IF(Ansøgning!C1108="","",Ansøgning!C1108)</f>
        <v/>
      </c>
      <c r="D1103" s="13" t="str">
        <f>IF(Ansøgning!D1108="","",Ansøgning!D1108)</f>
        <v/>
      </c>
      <c r="E1103" s="14" t="str">
        <f>IF(Ansøgning!E1108="","",Ansøgning!E1108)</f>
        <v/>
      </c>
      <c r="F1103" s="16"/>
      <c r="G1103" s="14" t="str">
        <f>IF(Ansøgning!F1108="","",Ansøgning!F1108)</f>
        <v/>
      </c>
      <c r="H1103" s="16"/>
      <c r="I1103" s="72" t="str">
        <f>IF(OR(F1103="",H1103=""),"",NETWORKDAYS(F1103,H1103,Lister!$D$7:$D$13))</f>
        <v/>
      </c>
      <c r="J1103" s="53" t="str">
        <f>IF(Ansøgning!H1108="","",Ansøgning!H1108)</f>
        <v/>
      </c>
      <c r="K1103" s="32" t="str">
        <f t="shared" si="112"/>
        <v/>
      </c>
      <c r="L1103" s="31" t="str">
        <f>IF(Ansøgning!J1108="","",Ansøgning!J1108)</f>
        <v/>
      </c>
      <c r="M1103" s="18"/>
      <c r="N1103" s="31" t="str">
        <f>IF(Ansøgning!K1108="","",Ansøgning!K1108)</f>
        <v/>
      </c>
      <c r="O1103" s="18"/>
      <c r="P1103" s="15" t="str">
        <f>IF(Ansøgning!L1108="","",Ansøgning!L1108)</f>
        <v/>
      </c>
      <c r="Q1103" s="46" t="str">
        <f t="shared" si="113"/>
        <v/>
      </c>
      <c r="R1103" s="46"/>
      <c r="S1103" s="101" t="str">
        <f>IF(Ansøgning!M1108="","",Ansøgning!M1108)</f>
        <v/>
      </c>
      <c r="T1103" s="31" t="str">
        <f t="shared" si="114"/>
        <v/>
      </c>
      <c r="U1103" s="102" t="str">
        <f>IF(Ansøgning!O1108="","",Ansøgning!O1108)</f>
        <v/>
      </c>
      <c r="V1103" s="20"/>
      <c r="W1103" s="102" t="str">
        <f>IF(Ansøgning!P1108="","",Ansøgning!P1108)</f>
        <v/>
      </c>
      <c r="X1103" s="20"/>
      <c r="Y1103" s="31" t="str">
        <f>IF(Ansøgning!Q1108="","",Ansøgning!Q1108)</f>
        <v/>
      </c>
      <c r="Z1103" s="46" t="str">
        <f>IFERROR(MAX(IF(OR(V1103="",X1103=""),"",IF(AND(AND(MONTH(F1103)&gt;=7,MONTH(F1103)&lt;8),AND(MONTH(H1103)&gt;=7,MONTH(H1103)&lt;8)),(NETWORKDAYS(F1103,H1103,Lister!$D$7:$D$13)-V1103)*T1103/NETWORKDAYS(Lister!$D$19,Lister!$E$19,Lister!$D$7:$D$13),IF(AND(AND(MONTH(F1103)&gt;=7,MONTH(F1103)&lt;8),MONTH(H1103)&gt;7),(NETWORKDAYS(F1103,Lister!$E$19,Lister!$D$7:$D$13)-V1103)*T1103/NETWORKDAYS(Lister!$D$19,Lister!$E$19,Lister!$D$7:$D$13),IF(MONTH(F1103)&gt;7,0)))),0),"")</f>
        <v/>
      </c>
      <c r="AA1103" s="31" t="str">
        <f>IF(Ansøgning!R1108="","",Ansøgning!R1108)</f>
        <v/>
      </c>
      <c r="AB1103" s="46" t="str">
        <f>IFERROR(MAX(IF(OR(V1103="",X1103=""),"",IF(AND(AND(MONTH(F1103)&gt;=8,MONTH(F1103)&lt;9),AND(MONTH(H1103)&gt;=8,MONTH(H1103)&lt;9)),(NETWORKDAYS(F1103,H1103,Lister!$D$7:$D$13)-X1103)*T1103/NETWORKDAYS(Lister!$D$20,Lister!$E$20,Lister!$D$7:$D$13),IF(AND(MONTH(F1103)=7,MONTH(H1103)=8),(NETWORKDAYS(Lister!$D$20,H1103,Lister!$D$7:$D$13)-X1103)*T1103/NETWORKDAYS(Lister!$D$20,Lister!$E$20,Lister!$D$7:$D$13),IF(AND(MONTH(F1103)=7,MONTH(H1103)=7),0)))),0),"")</f>
        <v/>
      </c>
      <c r="AC1103" s="15" t="str">
        <f>IF(Ansøgning!U1108="","",Ansøgning!U1108)</f>
        <v/>
      </c>
      <c r="AD1103" s="31" t="str">
        <f t="shared" si="115"/>
        <v/>
      </c>
      <c r="AE1103" s="31" t="str">
        <f t="shared" si="116"/>
        <v/>
      </c>
      <c r="AF1103" s="51" t="str">
        <f t="shared" si="117"/>
        <v/>
      </c>
      <c r="AG1103" s="15" t="str">
        <f t="shared" si="118"/>
        <v/>
      </c>
    </row>
    <row r="1104" spans="1:33" x14ac:dyDescent="0.25">
      <c r="A1104" s="13" t="str">
        <f>IF(Ansøgning!A1109="","",Ansøgning!A1109)</f>
        <v/>
      </c>
      <c r="B1104" s="13" t="str">
        <f>IF(Ansøgning!B1109="","",Ansøgning!B1109)</f>
        <v/>
      </c>
      <c r="C1104" s="13" t="str">
        <f>IF(Ansøgning!C1109="","",Ansøgning!C1109)</f>
        <v/>
      </c>
      <c r="D1104" s="13" t="str">
        <f>IF(Ansøgning!D1109="","",Ansøgning!D1109)</f>
        <v/>
      </c>
      <c r="E1104" s="14" t="str">
        <f>IF(Ansøgning!E1109="","",Ansøgning!E1109)</f>
        <v/>
      </c>
      <c r="F1104" s="16"/>
      <c r="G1104" s="14" t="str">
        <f>IF(Ansøgning!F1109="","",Ansøgning!F1109)</f>
        <v/>
      </c>
      <c r="H1104" s="16"/>
      <c r="I1104" s="72" t="str">
        <f>IF(OR(F1104="",H1104=""),"",NETWORKDAYS(F1104,H1104,Lister!$D$7:$D$13))</f>
        <v/>
      </c>
      <c r="J1104" s="53" t="str">
        <f>IF(Ansøgning!H1109="","",Ansøgning!H1109)</f>
        <v/>
      </c>
      <c r="K1104" s="32" t="str">
        <f t="shared" ref="K1104:K1167" si="119">IF(J1104="","",IF(J1104="Funktionær",0.75,IF(J1104="Ikke-funktionær",0.9,IF(J1104="Elev/lærling",0.9))))</f>
        <v/>
      </c>
      <c r="L1104" s="31" t="str">
        <f>IF(Ansøgning!J1109="","",Ansøgning!J1109)</f>
        <v/>
      </c>
      <c r="M1104" s="18"/>
      <c r="N1104" s="31" t="str">
        <f>IF(Ansøgning!K1109="","",Ansøgning!K1109)</f>
        <v/>
      </c>
      <c r="O1104" s="18"/>
      <c r="P1104" s="15" t="str">
        <f>IF(Ansøgning!L1109="","",Ansøgning!L1109)</f>
        <v/>
      </c>
      <c r="Q1104" s="46" t="str">
        <f t="shared" ref="Q1104:Q1167" si="120">IFERROR(MAX(IF(M1104="","",IF(ISNUMBER(R1104),IF(OR(R1104&gt;M1104*1.1,R1104&lt;M1104*0.9),R1104,M1104),M1104)-O1104),0),"")</f>
        <v/>
      </c>
      <c r="R1104" s="46"/>
      <c r="S1104" s="101" t="str">
        <f>IF(Ansøgning!M1109="","",Ansøgning!M1109)</f>
        <v/>
      </c>
      <c r="T1104" s="31" t="str">
        <f t="shared" ref="T1104:T1167" si="121">IF(B1104="","",IF(Q1104*K1104&gt;30000*IF(S1104&gt;37,37,S1104)/37,30000*IF(S1104&gt;37,37,S1104)/37,Q1104*K1104))</f>
        <v/>
      </c>
      <c r="U1104" s="102" t="str">
        <f>IF(Ansøgning!O1109="","",Ansøgning!O1109)</f>
        <v/>
      </c>
      <c r="V1104" s="20"/>
      <c r="W1104" s="102" t="str">
        <f>IF(Ansøgning!P1109="","",Ansøgning!P1109)</f>
        <v/>
      </c>
      <c r="X1104" s="20"/>
      <c r="Y1104" s="31" t="str">
        <f>IF(Ansøgning!Q1109="","",Ansøgning!Q1109)</f>
        <v/>
      </c>
      <c r="Z1104" s="46" t="str">
        <f>IFERROR(MAX(IF(OR(V1104="",X1104=""),"",IF(AND(AND(MONTH(F1104)&gt;=7,MONTH(F1104)&lt;8),AND(MONTH(H1104)&gt;=7,MONTH(H1104)&lt;8)),(NETWORKDAYS(F1104,H1104,Lister!$D$7:$D$13)-V1104)*T1104/NETWORKDAYS(Lister!$D$19,Lister!$E$19,Lister!$D$7:$D$13),IF(AND(AND(MONTH(F1104)&gt;=7,MONTH(F1104)&lt;8),MONTH(H1104)&gt;7),(NETWORKDAYS(F1104,Lister!$E$19,Lister!$D$7:$D$13)-V1104)*T1104/NETWORKDAYS(Lister!$D$19,Lister!$E$19,Lister!$D$7:$D$13),IF(MONTH(F1104)&gt;7,0)))),0),"")</f>
        <v/>
      </c>
      <c r="AA1104" s="31" t="str">
        <f>IF(Ansøgning!R1109="","",Ansøgning!R1109)</f>
        <v/>
      </c>
      <c r="AB1104" s="46" t="str">
        <f>IFERROR(MAX(IF(OR(V1104="",X1104=""),"",IF(AND(AND(MONTH(F1104)&gt;=8,MONTH(F1104)&lt;9),AND(MONTH(H1104)&gt;=8,MONTH(H1104)&lt;9)),(NETWORKDAYS(F1104,H1104,Lister!$D$7:$D$13)-X1104)*T1104/NETWORKDAYS(Lister!$D$20,Lister!$E$20,Lister!$D$7:$D$13),IF(AND(MONTH(F1104)=7,MONTH(H1104)=8),(NETWORKDAYS(Lister!$D$20,H1104,Lister!$D$7:$D$13)-X1104)*T1104/NETWORKDAYS(Lister!$D$20,Lister!$E$20,Lister!$D$7:$D$13),IF(AND(MONTH(F1104)=7,MONTH(H1104)=7),0)))),0),"")</f>
        <v/>
      </c>
      <c r="AC1104" s="15" t="str">
        <f>IF(Ansøgning!U1109="","",Ansøgning!U1109)</f>
        <v/>
      </c>
      <c r="AD1104" s="31" t="str">
        <f t="shared" ref="AD1104:AD1167" si="122">IFERROR(Z1104+AB1104,"")</f>
        <v/>
      </c>
      <c r="AE1104" s="31" t="str">
        <f t="shared" ref="AE1104:AE1167" si="123">IFERROR(21/31*T1104,"")</f>
        <v/>
      </c>
      <c r="AF1104" s="51" t="str">
        <f t="shared" ref="AF1104:AF1167" si="124">IFERROR(MAX(IF(AND(ISNUMBER(Z1104),ISNUMBER(AB1104)),IF(AD1104-AE1104&gt;T1104,T1104,AD1104-AE1104),""),0),"")</f>
        <v/>
      </c>
      <c r="AG1104" s="15" t="str">
        <f t="shared" ref="AG1104:AG1167" si="125">IF(AF1104="","",AF1104-AC1104)</f>
        <v/>
      </c>
    </row>
    <row r="1105" spans="1:33" x14ac:dyDescent="0.25">
      <c r="A1105" s="13" t="str">
        <f>IF(Ansøgning!A1110="","",Ansøgning!A1110)</f>
        <v/>
      </c>
      <c r="B1105" s="13" t="str">
        <f>IF(Ansøgning!B1110="","",Ansøgning!B1110)</f>
        <v/>
      </c>
      <c r="C1105" s="13" t="str">
        <f>IF(Ansøgning!C1110="","",Ansøgning!C1110)</f>
        <v/>
      </c>
      <c r="D1105" s="13" t="str">
        <f>IF(Ansøgning!D1110="","",Ansøgning!D1110)</f>
        <v/>
      </c>
      <c r="E1105" s="14" t="str">
        <f>IF(Ansøgning!E1110="","",Ansøgning!E1110)</f>
        <v/>
      </c>
      <c r="F1105" s="16"/>
      <c r="G1105" s="14" t="str">
        <f>IF(Ansøgning!F1110="","",Ansøgning!F1110)</f>
        <v/>
      </c>
      <c r="H1105" s="16"/>
      <c r="I1105" s="72" t="str">
        <f>IF(OR(F1105="",H1105=""),"",NETWORKDAYS(F1105,H1105,Lister!$D$7:$D$13))</f>
        <v/>
      </c>
      <c r="J1105" s="53" t="str">
        <f>IF(Ansøgning!H1110="","",Ansøgning!H1110)</f>
        <v/>
      </c>
      <c r="K1105" s="32" t="str">
        <f t="shared" si="119"/>
        <v/>
      </c>
      <c r="L1105" s="31" t="str">
        <f>IF(Ansøgning!J1110="","",Ansøgning!J1110)</f>
        <v/>
      </c>
      <c r="M1105" s="18"/>
      <c r="N1105" s="31" t="str">
        <f>IF(Ansøgning!K1110="","",Ansøgning!K1110)</f>
        <v/>
      </c>
      <c r="O1105" s="18"/>
      <c r="P1105" s="15" t="str">
        <f>IF(Ansøgning!L1110="","",Ansøgning!L1110)</f>
        <v/>
      </c>
      <c r="Q1105" s="46" t="str">
        <f t="shared" si="120"/>
        <v/>
      </c>
      <c r="R1105" s="46"/>
      <c r="S1105" s="101" t="str">
        <f>IF(Ansøgning!M1110="","",Ansøgning!M1110)</f>
        <v/>
      </c>
      <c r="T1105" s="31" t="str">
        <f t="shared" si="121"/>
        <v/>
      </c>
      <c r="U1105" s="102" t="str">
        <f>IF(Ansøgning!O1110="","",Ansøgning!O1110)</f>
        <v/>
      </c>
      <c r="V1105" s="20"/>
      <c r="W1105" s="102" t="str">
        <f>IF(Ansøgning!P1110="","",Ansøgning!P1110)</f>
        <v/>
      </c>
      <c r="X1105" s="20"/>
      <c r="Y1105" s="31" t="str">
        <f>IF(Ansøgning!Q1110="","",Ansøgning!Q1110)</f>
        <v/>
      </c>
      <c r="Z1105" s="46" t="str">
        <f>IFERROR(MAX(IF(OR(V1105="",X1105=""),"",IF(AND(AND(MONTH(F1105)&gt;=7,MONTH(F1105)&lt;8),AND(MONTH(H1105)&gt;=7,MONTH(H1105)&lt;8)),(NETWORKDAYS(F1105,H1105,Lister!$D$7:$D$13)-V1105)*T1105/NETWORKDAYS(Lister!$D$19,Lister!$E$19,Lister!$D$7:$D$13),IF(AND(AND(MONTH(F1105)&gt;=7,MONTH(F1105)&lt;8),MONTH(H1105)&gt;7),(NETWORKDAYS(F1105,Lister!$E$19,Lister!$D$7:$D$13)-V1105)*T1105/NETWORKDAYS(Lister!$D$19,Lister!$E$19,Lister!$D$7:$D$13),IF(MONTH(F1105)&gt;7,0)))),0),"")</f>
        <v/>
      </c>
      <c r="AA1105" s="31" t="str">
        <f>IF(Ansøgning!R1110="","",Ansøgning!R1110)</f>
        <v/>
      </c>
      <c r="AB1105" s="46" t="str">
        <f>IFERROR(MAX(IF(OR(V1105="",X1105=""),"",IF(AND(AND(MONTH(F1105)&gt;=8,MONTH(F1105)&lt;9),AND(MONTH(H1105)&gt;=8,MONTH(H1105)&lt;9)),(NETWORKDAYS(F1105,H1105,Lister!$D$7:$D$13)-X1105)*T1105/NETWORKDAYS(Lister!$D$20,Lister!$E$20,Lister!$D$7:$D$13),IF(AND(MONTH(F1105)=7,MONTH(H1105)=8),(NETWORKDAYS(Lister!$D$20,H1105,Lister!$D$7:$D$13)-X1105)*T1105/NETWORKDAYS(Lister!$D$20,Lister!$E$20,Lister!$D$7:$D$13),IF(AND(MONTH(F1105)=7,MONTH(H1105)=7),0)))),0),"")</f>
        <v/>
      </c>
      <c r="AC1105" s="15" t="str">
        <f>IF(Ansøgning!U1110="","",Ansøgning!U1110)</f>
        <v/>
      </c>
      <c r="AD1105" s="31" t="str">
        <f t="shared" si="122"/>
        <v/>
      </c>
      <c r="AE1105" s="31" t="str">
        <f t="shared" si="123"/>
        <v/>
      </c>
      <c r="AF1105" s="51" t="str">
        <f t="shared" si="124"/>
        <v/>
      </c>
      <c r="AG1105" s="15" t="str">
        <f t="shared" si="125"/>
        <v/>
      </c>
    </row>
    <row r="1106" spans="1:33" x14ac:dyDescent="0.25">
      <c r="A1106" s="13" t="str">
        <f>IF(Ansøgning!A1111="","",Ansøgning!A1111)</f>
        <v/>
      </c>
      <c r="B1106" s="13" t="str">
        <f>IF(Ansøgning!B1111="","",Ansøgning!B1111)</f>
        <v/>
      </c>
      <c r="C1106" s="13" t="str">
        <f>IF(Ansøgning!C1111="","",Ansøgning!C1111)</f>
        <v/>
      </c>
      <c r="D1106" s="13" t="str">
        <f>IF(Ansøgning!D1111="","",Ansøgning!D1111)</f>
        <v/>
      </c>
      <c r="E1106" s="14" t="str">
        <f>IF(Ansøgning!E1111="","",Ansøgning!E1111)</f>
        <v/>
      </c>
      <c r="F1106" s="16"/>
      <c r="G1106" s="14" t="str">
        <f>IF(Ansøgning!F1111="","",Ansøgning!F1111)</f>
        <v/>
      </c>
      <c r="H1106" s="16"/>
      <c r="I1106" s="72" t="str">
        <f>IF(OR(F1106="",H1106=""),"",NETWORKDAYS(F1106,H1106,Lister!$D$7:$D$13))</f>
        <v/>
      </c>
      <c r="J1106" s="53" t="str">
        <f>IF(Ansøgning!H1111="","",Ansøgning!H1111)</f>
        <v/>
      </c>
      <c r="K1106" s="32" t="str">
        <f t="shared" si="119"/>
        <v/>
      </c>
      <c r="L1106" s="31" t="str">
        <f>IF(Ansøgning!J1111="","",Ansøgning!J1111)</f>
        <v/>
      </c>
      <c r="M1106" s="18"/>
      <c r="N1106" s="31" t="str">
        <f>IF(Ansøgning!K1111="","",Ansøgning!K1111)</f>
        <v/>
      </c>
      <c r="O1106" s="18"/>
      <c r="P1106" s="15" t="str">
        <f>IF(Ansøgning!L1111="","",Ansøgning!L1111)</f>
        <v/>
      </c>
      <c r="Q1106" s="46" t="str">
        <f t="shared" si="120"/>
        <v/>
      </c>
      <c r="R1106" s="46"/>
      <c r="S1106" s="101" t="str">
        <f>IF(Ansøgning!M1111="","",Ansøgning!M1111)</f>
        <v/>
      </c>
      <c r="T1106" s="31" t="str">
        <f t="shared" si="121"/>
        <v/>
      </c>
      <c r="U1106" s="102" t="str">
        <f>IF(Ansøgning!O1111="","",Ansøgning!O1111)</f>
        <v/>
      </c>
      <c r="V1106" s="20"/>
      <c r="W1106" s="102" t="str">
        <f>IF(Ansøgning!P1111="","",Ansøgning!P1111)</f>
        <v/>
      </c>
      <c r="X1106" s="20"/>
      <c r="Y1106" s="31" t="str">
        <f>IF(Ansøgning!Q1111="","",Ansøgning!Q1111)</f>
        <v/>
      </c>
      <c r="Z1106" s="46" t="str">
        <f>IFERROR(MAX(IF(OR(V1106="",X1106=""),"",IF(AND(AND(MONTH(F1106)&gt;=7,MONTH(F1106)&lt;8),AND(MONTH(H1106)&gt;=7,MONTH(H1106)&lt;8)),(NETWORKDAYS(F1106,H1106,Lister!$D$7:$D$13)-V1106)*T1106/NETWORKDAYS(Lister!$D$19,Lister!$E$19,Lister!$D$7:$D$13),IF(AND(AND(MONTH(F1106)&gt;=7,MONTH(F1106)&lt;8),MONTH(H1106)&gt;7),(NETWORKDAYS(F1106,Lister!$E$19,Lister!$D$7:$D$13)-V1106)*T1106/NETWORKDAYS(Lister!$D$19,Lister!$E$19,Lister!$D$7:$D$13),IF(MONTH(F1106)&gt;7,0)))),0),"")</f>
        <v/>
      </c>
      <c r="AA1106" s="31" t="str">
        <f>IF(Ansøgning!R1111="","",Ansøgning!R1111)</f>
        <v/>
      </c>
      <c r="AB1106" s="46" t="str">
        <f>IFERROR(MAX(IF(OR(V1106="",X1106=""),"",IF(AND(AND(MONTH(F1106)&gt;=8,MONTH(F1106)&lt;9),AND(MONTH(H1106)&gt;=8,MONTH(H1106)&lt;9)),(NETWORKDAYS(F1106,H1106,Lister!$D$7:$D$13)-X1106)*T1106/NETWORKDAYS(Lister!$D$20,Lister!$E$20,Lister!$D$7:$D$13),IF(AND(MONTH(F1106)=7,MONTH(H1106)=8),(NETWORKDAYS(Lister!$D$20,H1106,Lister!$D$7:$D$13)-X1106)*T1106/NETWORKDAYS(Lister!$D$20,Lister!$E$20,Lister!$D$7:$D$13),IF(AND(MONTH(F1106)=7,MONTH(H1106)=7),0)))),0),"")</f>
        <v/>
      </c>
      <c r="AC1106" s="15" t="str">
        <f>IF(Ansøgning!U1111="","",Ansøgning!U1111)</f>
        <v/>
      </c>
      <c r="AD1106" s="31" t="str">
        <f t="shared" si="122"/>
        <v/>
      </c>
      <c r="AE1106" s="31" t="str">
        <f t="shared" si="123"/>
        <v/>
      </c>
      <c r="AF1106" s="51" t="str">
        <f t="shared" si="124"/>
        <v/>
      </c>
      <c r="AG1106" s="15" t="str">
        <f t="shared" si="125"/>
        <v/>
      </c>
    </row>
    <row r="1107" spans="1:33" x14ac:dyDescent="0.25">
      <c r="A1107" s="13" t="str">
        <f>IF(Ansøgning!A1112="","",Ansøgning!A1112)</f>
        <v/>
      </c>
      <c r="B1107" s="13" t="str">
        <f>IF(Ansøgning!B1112="","",Ansøgning!B1112)</f>
        <v/>
      </c>
      <c r="C1107" s="13" t="str">
        <f>IF(Ansøgning!C1112="","",Ansøgning!C1112)</f>
        <v/>
      </c>
      <c r="D1107" s="13" t="str">
        <f>IF(Ansøgning!D1112="","",Ansøgning!D1112)</f>
        <v/>
      </c>
      <c r="E1107" s="14" t="str">
        <f>IF(Ansøgning!E1112="","",Ansøgning!E1112)</f>
        <v/>
      </c>
      <c r="F1107" s="16"/>
      <c r="G1107" s="14" t="str">
        <f>IF(Ansøgning!F1112="","",Ansøgning!F1112)</f>
        <v/>
      </c>
      <c r="H1107" s="16"/>
      <c r="I1107" s="72" t="str">
        <f>IF(OR(F1107="",H1107=""),"",NETWORKDAYS(F1107,H1107,Lister!$D$7:$D$13))</f>
        <v/>
      </c>
      <c r="J1107" s="53" t="str">
        <f>IF(Ansøgning!H1112="","",Ansøgning!H1112)</f>
        <v/>
      </c>
      <c r="K1107" s="32" t="str">
        <f t="shared" si="119"/>
        <v/>
      </c>
      <c r="L1107" s="31" t="str">
        <f>IF(Ansøgning!J1112="","",Ansøgning!J1112)</f>
        <v/>
      </c>
      <c r="M1107" s="18"/>
      <c r="N1107" s="31" t="str">
        <f>IF(Ansøgning!K1112="","",Ansøgning!K1112)</f>
        <v/>
      </c>
      <c r="O1107" s="18"/>
      <c r="P1107" s="15" t="str">
        <f>IF(Ansøgning!L1112="","",Ansøgning!L1112)</f>
        <v/>
      </c>
      <c r="Q1107" s="46" t="str">
        <f t="shared" si="120"/>
        <v/>
      </c>
      <c r="R1107" s="46"/>
      <c r="S1107" s="101" t="str">
        <f>IF(Ansøgning!M1112="","",Ansøgning!M1112)</f>
        <v/>
      </c>
      <c r="T1107" s="31" t="str">
        <f t="shared" si="121"/>
        <v/>
      </c>
      <c r="U1107" s="102" t="str">
        <f>IF(Ansøgning!O1112="","",Ansøgning!O1112)</f>
        <v/>
      </c>
      <c r="V1107" s="20"/>
      <c r="W1107" s="102" t="str">
        <f>IF(Ansøgning!P1112="","",Ansøgning!P1112)</f>
        <v/>
      </c>
      <c r="X1107" s="20"/>
      <c r="Y1107" s="31" t="str">
        <f>IF(Ansøgning!Q1112="","",Ansøgning!Q1112)</f>
        <v/>
      </c>
      <c r="Z1107" s="46" t="str">
        <f>IFERROR(MAX(IF(OR(V1107="",X1107=""),"",IF(AND(AND(MONTH(F1107)&gt;=7,MONTH(F1107)&lt;8),AND(MONTH(H1107)&gt;=7,MONTH(H1107)&lt;8)),(NETWORKDAYS(F1107,H1107,Lister!$D$7:$D$13)-V1107)*T1107/NETWORKDAYS(Lister!$D$19,Lister!$E$19,Lister!$D$7:$D$13),IF(AND(AND(MONTH(F1107)&gt;=7,MONTH(F1107)&lt;8),MONTH(H1107)&gt;7),(NETWORKDAYS(F1107,Lister!$E$19,Lister!$D$7:$D$13)-V1107)*T1107/NETWORKDAYS(Lister!$D$19,Lister!$E$19,Lister!$D$7:$D$13),IF(MONTH(F1107)&gt;7,0)))),0),"")</f>
        <v/>
      </c>
      <c r="AA1107" s="31" t="str">
        <f>IF(Ansøgning!R1112="","",Ansøgning!R1112)</f>
        <v/>
      </c>
      <c r="AB1107" s="46" t="str">
        <f>IFERROR(MAX(IF(OR(V1107="",X1107=""),"",IF(AND(AND(MONTH(F1107)&gt;=8,MONTH(F1107)&lt;9),AND(MONTH(H1107)&gt;=8,MONTH(H1107)&lt;9)),(NETWORKDAYS(F1107,H1107,Lister!$D$7:$D$13)-X1107)*T1107/NETWORKDAYS(Lister!$D$20,Lister!$E$20,Lister!$D$7:$D$13),IF(AND(MONTH(F1107)=7,MONTH(H1107)=8),(NETWORKDAYS(Lister!$D$20,H1107,Lister!$D$7:$D$13)-X1107)*T1107/NETWORKDAYS(Lister!$D$20,Lister!$E$20,Lister!$D$7:$D$13),IF(AND(MONTH(F1107)=7,MONTH(H1107)=7),0)))),0),"")</f>
        <v/>
      </c>
      <c r="AC1107" s="15" t="str">
        <f>IF(Ansøgning!U1112="","",Ansøgning!U1112)</f>
        <v/>
      </c>
      <c r="AD1107" s="31" t="str">
        <f t="shared" si="122"/>
        <v/>
      </c>
      <c r="AE1107" s="31" t="str">
        <f t="shared" si="123"/>
        <v/>
      </c>
      <c r="AF1107" s="51" t="str">
        <f t="shared" si="124"/>
        <v/>
      </c>
      <c r="AG1107" s="15" t="str">
        <f t="shared" si="125"/>
        <v/>
      </c>
    </row>
    <row r="1108" spans="1:33" x14ac:dyDescent="0.25">
      <c r="A1108" s="13" t="str">
        <f>IF(Ansøgning!A1113="","",Ansøgning!A1113)</f>
        <v/>
      </c>
      <c r="B1108" s="13" t="str">
        <f>IF(Ansøgning!B1113="","",Ansøgning!B1113)</f>
        <v/>
      </c>
      <c r="C1108" s="13" t="str">
        <f>IF(Ansøgning!C1113="","",Ansøgning!C1113)</f>
        <v/>
      </c>
      <c r="D1108" s="13" t="str">
        <f>IF(Ansøgning!D1113="","",Ansøgning!D1113)</f>
        <v/>
      </c>
      <c r="E1108" s="14" t="str">
        <f>IF(Ansøgning!E1113="","",Ansøgning!E1113)</f>
        <v/>
      </c>
      <c r="F1108" s="16"/>
      <c r="G1108" s="14" t="str">
        <f>IF(Ansøgning!F1113="","",Ansøgning!F1113)</f>
        <v/>
      </c>
      <c r="H1108" s="16"/>
      <c r="I1108" s="72" t="str">
        <f>IF(OR(F1108="",H1108=""),"",NETWORKDAYS(F1108,H1108,Lister!$D$7:$D$13))</f>
        <v/>
      </c>
      <c r="J1108" s="53" t="str">
        <f>IF(Ansøgning!H1113="","",Ansøgning!H1113)</f>
        <v/>
      </c>
      <c r="K1108" s="32" t="str">
        <f t="shared" si="119"/>
        <v/>
      </c>
      <c r="L1108" s="31" t="str">
        <f>IF(Ansøgning!J1113="","",Ansøgning!J1113)</f>
        <v/>
      </c>
      <c r="M1108" s="18"/>
      <c r="N1108" s="31" t="str">
        <f>IF(Ansøgning!K1113="","",Ansøgning!K1113)</f>
        <v/>
      </c>
      <c r="O1108" s="18"/>
      <c r="P1108" s="15" t="str">
        <f>IF(Ansøgning!L1113="","",Ansøgning!L1113)</f>
        <v/>
      </c>
      <c r="Q1108" s="46" t="str">
        <f t="shared" si="120"/>
        <v/>
      </c>
      <c r="R1108" s="46"/>
      <c r="S1108" s="101" t="str">
        <f>IF(Ansøgning!M1113="","",Ansøgning!M1113)</f>
        <v/>
      </c>
      <c r="T1108" s="31" t="str">
        <f t="shared" si="121"/>
        <v/>
      </c>
      <c r="U1108" s="102" t="str">
        <f>IF(Ansøgning!O1113="","",Ansøgning!O1113)</f>
        <v/>
      </c>
      <c r="V1108" s="20"/>
      <c r="W1108" s="102" t="str">
        <f>IF(Ansøgning!P1113="","",Ansøgning!P1113)</f>
        <v/>
      </c>
      <c r="X1108" s="20"/>
      <c r="Y1108" s="31" t="str">
        <f>IF(Ansøgning!Q1113="","",Ansøgning!Q1113)</f>
        <v/>
      </c>
      <c r="Z1108" s="46" t="str">
        <f>IFERROR(MAX(IF(OR(V1108="",X1108=""),"",IF(AND(AND(MONTH(F1108)&gt;=7,MONTH(F1108)&lt;8),AND(MONTH(H1108)&gt;=7,MONTH(H1108)&lt;8)),(NETWORKDAYS(F1108,H1108,Lister!$D$7:$D$13)-V1108)*T1108/NETWORKDAYS(Lister!$D$19,Lister!$E$19,Lister!$D$7:$D$13),IF(AND(AND(MONTH(F1108)&gt;=7,MONTH(F1108)&lt;8),MONTH(H1108)&gt;7),(NETWORKDAYS(F1108,Lister!$E$19,Lister!$D$7:$D$13)-V1108)*T1108/NETWORKDAYS(Lister!$D$19,Lister!$E$19,Lister!$D$7:$D$13),IF(MONTH(F1108)&gt;7,0)))),0),"")</f>
        <v/>
      </c>
      <c r="AA1108" s="31" t="str">
        <f>IF(Ansøgning!R1113="","",Ansøgning!R1113)</f>
        <v/>
      </c>
      <c r="AB1108" s="46" t="str">
        <f>IFERROR(MAX(IF(OR(V1108="",X1108=""),"",IF(AND(AND(MONTH(F1108)&gt;=8,MONTH(F1108)&lt;9),AND(MONTH(H1108)&gt;=8,MONTH(H1108)&lt;9)),(NETWORKDAYS(F1108,H1108,Lister!$D$7:$D$13)-X1108)*T1108/NETWORKDAYS(Lister!$D$20,Lister!$E$20,Lister!$D$7:$D$13),IF(AND(MONTH(F1108)=7,MONTH(H1108)=8),(NETWORKDAYS(Lister!$D$20,H1108,Lister!$D$7:$D$13)-X1108)*T1108/NETWORKDAYS(Lister!$D$20,Lister!$E$20,Lister!$D$7:$D$13),IF(AND(MONTH(F1108)=7,MONTH(H1108)=7),0)))),0),"")</f>
        <v/>
      </c>
      <c r="AC1108" s="15" t="str">
        <f>IF(Ansøgning!U1113="","",Ansøgning!U1113)</f>
        <v/>
      </c>
      <c r="AD1108" s="31" t="str">
        <f t="shared" si="122"/>
        <v/>
      </c>
      <c r="AE1108" s="31" t="str">
        <f t="shared" si="123"/>
        <v/>
      </c>
      <c r="AF1108" s="51" t="str">
        <f t="shared" si="124"/>
        <v/>
      </c>
      <c r="AG1108" s="15" t="str">
        <f t="shared" si="125"/>
        <v/>
      </c>
    </row>
    <row r="1109" spans="1:33" x14ac:dyDescent="0.25">
      <c r="A1109" s="13" t="str">
        <f>IF(Ansøgning!A1114="","",Ansøgning!A1114)</f>
        <v/>
      </c>
      <c r="B1109" s="13" t="str">
        <f>IF(Ansøgning!B1114="","",Ansøgning!B1114)</f>
        <v/>
      </c>
      <c r="C1109" s="13" t="str">
        <f>IF(Ansøgning!C1114="","",Ansøgning!C1114)</f>
        <v/>
      </c>
      <c r="D1109" s="13" t="str">
        <f>IF(Ansøgning!D1114="","",Ansøgning!D1114)</f>
        <v/>
      </c>
      <c r="E1109" s="14" t="str">
        <f>IF(Ansøgning!E1114="","",Ansøgning!E1114)</f>
        <v/>
      </c>
      <c r="F1109" s="16"/>
      <c r="G1109" s="14" t="str">
        <f>IF(Ansøgning!F1114="","",Ansøgning!F1114)</f>
        <v/>
      </c>
      <c r="H1109" s="16"/>
      <c r="I1109" s="72" t="str">
        <f>IF(OR(F1109="",H1109=""),"",NETWORKDAYS(F1109,H1109,Lister!$D$7:$D$13))</f>
        <v/>
      </c>
      <c r="J1109" s="53" t="str">
        <f>IF(Ansøgning!H1114="","",Ansøgning!H1114)</f>
        <v/>
      </c>
      <c r="K1109" s="32" t="str">
        <f t="shared" si="119"/>
        <v/>
      </c>
      <c r="L1109" s="31" t="str">
        <f>IF(Ansøgning!J1114="","",Ansøgning!J1114)</f>
        <v/>
      </c>
      <c r="M1109" s="18"/>
      <c r="N1109" s="31" t="str">
        <f>IF(Ansøgning!K1114="","",Ansøgning!K1114)</f>
        <v/>
      </c>
      <c r="O1109" s="18"/>
      <c r="P1109" s="15" t="str">
        <f>IF(Ansøgning!L1114="","",Ansøgning!L1114)</f>
        <v/>
      </c>
      <c r="Q1109" s="46" t="str">
        <f t="shared" si="120"/>
        <v/>
      </c>
      <c r="R1109" s="46"/>
      <c r="S1109" s="101" t="str">
        <f>IF(Ansøgning!M1114="","",Ansøgning!M1114)</f>
        <v/>
      </c>
      <c r="T1109" s="31" t="str">
        <f t="shared" si="121"/>
        <v/>
      </c>
      <c r="U1109" s="102" t="str">
        <f>IF(Ansøgning!O1114="","",Ansøgning!O1114)</f>
        <v/>
      </c>
      <c r="V1109" s="20"/>
      <c r="W1109" s="102" t="str">
        <f>IF(Ansøgning!P1114="","",Ansøgning!P1114)</f>
        <v/>
      </c>
      <c r="X1109" s="20"/>
      <c r="Y1109" s="31" t="str">
        <f>IF(Ansøgning!Q1114="","",Ansøgning!Q1114)</f>
        <v/>
      </c>
      <c r="Z1109" s="46" t="str">
        <f>IFERROR(MAX(IF(OR(V1109="",X1109=""),"",IF(AND(AND(MONTH(F1109)&gt;=7,MONTH(F1109)&lt;8),AND(MONTH(H1109)&gt;=7,MONTH(H1109)&lt;8)),(NETWORKDAYS(F1109,H1109,Lister!$D$7:$D$13)-V1109)*T1109/NETWORKDAYS(Lister!$D$19,Lister!$E$19,Lister!$D$7:$D$13),IF(AND(AND(MONTH(F1109)&gt;=7,MONTH(F1109)&lt;8),MONTH(H1109)&gt;7),(NETWORKDAYS(F1109,Lister!$E$19,Lister!$D$7:$D$13)-V1109)*T1109/NETWORKDAYS(Lister!$D$19,Lister!$E$19,Lister!$D$7:$D$13),IF(MONTH(F1109)&gt;7,0)))),0),"")</f>
        <v/>
      </c>
      <c r="AA1109" s="31" t="str">
        <f>IF(Ansøgning!R1114="","",Ansøgning!R1114)</f>
        <v/>
      </c>
      <c r="AB1109" s="46" t="str">
        <f>IFERROR(MAX(IF(OR(V1109="",X1109=""),"",IF(AND(AND(MONTH(F1109)&gt;=8,MONTH(F1109)&lt;9),AND(MONTH(H1109)&gt;=8,MONTH(H1109)&lt;9)),(NETWORKDAYS(F1109,H1109,Lister!$D$7:$D$13)-X1109)*T1109/NETWORKDAYS(Lister!$D$20,Lister!$E$20,Lister!$D$7:$D$13),IF(AND(MONTH(F1109)=7,MONTH(H1109)=8),(NETWORKDAYS(Lister!$D$20,H1109,Lister!$D$7:$D$13)-X1109)*T1109/NETWORKDAYS(Lister!$D$20,Lister!$E$20,Lister!$D$7:$D$13),IF(AND(MONTH(F1109)=7,MONTH(H1109)=7),0)))),0),"")</f>
        <v/>
      </c>
      <c r="AC1109" s="15" t="str">
        <f>IF(Ansøgning!U1114="","",Ansøgning!U1114)</f>
        <v/>
      </c>
      <c r="AD1109" s="31" t="str">
        <f t="shared" si="122"/>
        <v/>
      </c>
      <c r="AE1109" s="31" t="str">
        <f t="shared" si="123"/>
        <v/>
      </c>
      <c r="AF1109" s="51" t="str">
        <f t="shared" si="124"/>
        <v/>
      </c>
      <c r="AG1109" s="15" t="str">
        <f t="shared" si="125"/>
        <v/>
      </c>
    </row>
    <row r="1110" spans="1:33" x14ac:dyDescent="0.25">
      <c r="A1110" s="13" t="str">
        <f>IF(Ansøgning!A1115="","",Ansøgning!A1115)</f>
        <v/>
      </c>
      <c r="B1110" s="13" t="str">
        <f>IF(Ansøgning!B1115="","",Ansøgning!B1115)</f>
        <v/>
      </c>
      <c r="C1110" s="13" t="str">
        <f>IF(Ansøgning!C1115="","",Ansøgning!C1115)</f>
        <v/>
      </c>
      <c r="D1110" s="13" t="str">
        <f>IF(Ansøgning!D1115="","",Ansøgning!D1115)</f>
        <v/>
      </c>
      <c r="E1110" s="14" t="str">
        <f>IF(Ansøgning!E1115="","",Ansøgning!E1115)</f>
        <v/>
      </c>
      <c r="F1110" s="16"/>
      <c r="G1110" s="14" t="str">
        <f>IF(Ansøgning!F1115="","",Ansøgning!F1115)</f>
        <v/>
      </c>
      <c r="H1110" s="16"/>
      <c r="I1110" s="72" t="str">
        <f>IF(OR(F1110="",H1110=""),"",NETWORKDAYS(F1110,H1110,Lister!$D$7:$D$13))</f>
        <v/>
      </c>
      <c r="J1110" s="53" t="str">
        <f>IF(Ansøgning!H1115="","",Ansøgning!H1115)</f>
        <v/>
      </c>
      <c r="K1110" s="32" t="str">
        <f t="shared" si="119"/>
        <v/>
      </c>
      <c r="L1110" s="31" t="str">
        <f>IF(Ansøgning!J1115="","",Ansøgning!J1115)</f>
        <v/>
      </c>
      <c r="M1110" s="18"/>
      <c r="N1110" s="31" t="str">
        <f>IF(Ansøgning!K1115="","",Ansøgning!K1115)</f>
        <v/>
      </c>
      <c r="O1110" s="18"/>
      <c r="P1110" s="15" t="str">
        <f>IF(Ansøgning!L1115="","",Ansøgning!L1115)</f>
        <v/>
      </c>
      <c r="Q1110" s="46" t="str">
        <f t="shared" si="120"/>
        <v/>
      </c>
      <c r="R1110" s="46"/>
      <c r="S1110" s="101" t="str">
        <f>IF(Ansøgning!M1115="","",Ansøgning!M1115)</f>
        <v/>
      </c>
      <c r="T1110" s="31" t="str">
        <f t="shared" si="121"/>
        <v/>
      </c>
      <c r="U1110" s="102" t="str">
        <f>IF(Ansøgning!O1115="","",Ansøgning!O1115)</f>
        <v/>
      </c>
      <c r="V1110" s="20"/>
      <c r="W1110" s="102" t="str">
        <f>IF(Ansøgning!P1115="","",Ansøgning!P1115)</f>
        <v/>
      </c>
      <c r="X1110" s="20"/>
      <c r="Y1110" s="31" t="str">
        <f>IF(Ansøgning!Q1115="","",Ansøgning!Q1115)</f>
        <v/>
      </c>
      <c r="Z1110" s="46" t="str">
        <f>IFERROR(MAX(IF(OR(V1110="",X1110=""),"",IF(AND(AND(MONTH(F1110)&gt;=7,MONTH(F1110)&lt;8),AND(MONTH(H1110)&gt;=7,MONTH(H1110)&lt;8)),(NETWORKDAYS(F1110,H1110,Lister!$D$7:$D$13)-V1110)*T1110/NETWORKDAYS(Lister!$D$19,Lister!$E$19,Lister!$D$7:$D$13),IF(AND(AND(MONTH(F1110)&gt;=7,MONTH(F1110)&lt;8),MONTH(H1110)&gt;7),(NETWORKDAYS(F1110,Lister!$E$19,Lister!$D$7:$D$13)-V1110)*T1110/NETWORKDAYS(Lister!$D$19,Lister!$E$19,Lister!$D$7:$D$13),IF(MONTH(F1110)&gt;7,0)))),0),"")</f>
        <v/>
      </c>
      <c r="AA1110" s="31" t="str">
        <f>IF(Ansøgning!R1115="","",Ansøgning!R1115)</f>
        <v/>
      </c>
      <c r="AB1110" s="46" t="str">
        <f>IFERROR(MAX(IF(OR(V1110="",X1110=""),"",IF(AND(AND(MONTH(F1110)&gt;=8,MONTH(F1110)&lt;9),AND(MONTH(H1110)&gt;=8,MONTH(H1110)&lt;9)),(NETWORKDAYS(F1110,H1110,Lister!$D$7:$D$13)-X1110)*T1110/NETWORKDAYS(Lister!$D$20,Lister!$E$20,Lister!$D$7:$D$13),IF(AND(MONTH(F1110)=7,MONTH(H1110)=8),(NETWORKDAYS(Lister!$D$20,H1110,Lister!$D$7:$D$13)-X1110)*T1110/NETWORKDAYS(Lister!$D$20,Lister!$E$20,Lister!$D$7:$D$13),IF(AND(MONTH(F1110)=7,MONTH(H1110)=7),0)))),0),"")</f>
        <v/>
      </c>
      <c r="AC1110" s="15" t="str">
        <f>IF(Ansøgning!U1115="","",Ansøgning!U1115)</f>
        <v/>
      </c>
      <c r="AD1110" s="31" t="str">
        <f t="shared" si="122"/>
        <v/>
      </c>
      <c r="AE1110" s="31" t="str">
        <f t="shared" si="123"/>
        <v/>
      </c>
      <c r="AF1110" s="51" t="str">
        <f t="shared" si="124"/>
        <v/>
      </c>
      <c r="AG1110" s="15" t="str">
        <f t="shared" si="125"/>
        <v/>
      </c>
    </row>
    <row r="1111" spans="1:33" x14ac:dyDescent="0.25">
      <c r="A1111" s="13" t="str">
        <f>IF(Ansøgning!A1116="","",Ansøgning!A1116)</f>
        <v/>
      </c>
      <c r="B1111" s="13" t="str">
        <f>IF(Ansøgning!B1116="","",Ansøgning!B1116)</f>
        <v/>
      </c>
      <c r="C1111" s="13" t="str">
        <f>IF(Ansøgning!C1116="","",Ansøgning!C1116)</f>
        <v/>
      </c>
      <c r="D1111" s="13" t="str">
        <f>IF(Ansøgning!D1116="","",Ansøgning!D1116)</f>
        <v/>
      </c>
      <c r="E1111" s="14" t="str">
        <f>IF(Ansøgning!E1116="","",Ansøgning!E1116)</f>
        <v/>
      </c>
      <c r="F1111" s="16"/>
      <c r="G1111" s="14" t="str">
        <f>IF(Ansøgning!F1116="","",Ansøgning!F1116)</f>
        <v/>
      </c>
      <c r="H1111" s="16"/>
      <c r="I1111" s="72" t="str">
        <f>IF(OR(F1111="",H1111=""),"",NETWORKDAYS(F1111,H1111,Lister!$D$7:$D$13))</f>
        <v/>
      </c>
      <c r="J1111" s="53" t="str">
        <f>IF(Ansøgning!H1116="","",Ansøgning!H1116)</f>
        <v/>
      </c>
      <c r="K1111" s="32" t="str">
        <f t="shared" si="119"/>
        <v/>
      </c>
      <c r="L1111" s="31" t="str">
        <f>IF(Ansøgning!J1116="","",Ansøgning!J1116)</f>
        <v/>
      </c>
      <c r="M1111" s="18"/>
      <c r="N1111" s="31" t="str">
        <f>IF(Ansøgning!K1116="","",Ansøgning!K1116)</f>
        <v/>
      </c>
      <c r="O1111" s="18"/>
      <c r="P1111" s="15" t="str">
        <f>IF(Ansøgning!L1116="","",Ansøgning!L1116)</f>
        <v/>
      </c>
      <c r="Q1111" s="46" t="str">
        <f t="shared" si="120"/>
        <v/>
      </c>
      <c r="R1111" s="46"/>
      <c r="S1111" s="101" t="str">
        <f>IF(Ansøgning!M1116="","",Ansøgning!M1116)</f>
        <v/>
      </c>
      <c r="T1111" s="31" t="str">
        <f t="shared" si="121"/>
        <v/>
      </c>
      <c r="U1111" s="102" t="str">
        <f>IF(Ansøgning!O1116="","",Ansøgning!O1116)</f>
        <v/>
      </c>
      <c r="V1111" s="20"/>
      <c r="W1111" s="102" t="str">
        <f>IF(Ansøgning!P1116="","",Ansøgning!P1116)</f>
        <v/>
      </c>
      <c r="X1111" s="20"/>
      <c r="Y1111" s="31" t="str">
        <f>IF(Ansøgning!Q1116="","",Ansøgning!Q1116)</f>
        <v/>
      </c>
      <c r="Z1111" s="46" t="str">
        <f>IFERROR(MAX(IF(OR(V1111="",X1111=""),"",IF(AND(AND(MONTH(F1111)&gt;=7,MONTH(F1111)&lt;8),AND(MONTH(H1111)&gt;=7,MONTH(H1111)&lt;8)),(NETWORKDAYS(F1111,H1111,Lister!$D$7:$D$13)-V1111)*T1111/NETWORKDAYS(Lister!$D$19,Lister!$E$19,Lister!$D$7:$D$13),IF(AND(AND(MONTH(F1111)&gt;=7,MONTH(F1111)&lt;8),MONTH(H1111)&gt;7),(NETWORKDAYS(F1111,Lister!$E$19,Lister!$D$7:$D$13)-V1111)*T1111/NETWORKDAYS(Lister!$D$19,Lister!$E$19,Lister!$D$7:$D$13),IF(MONTH(F1111)&gt;7,0)))),0),"")</f>
        <v/>
      </c>
      <c r="AA1111" s="31" t="str">
        <f>IF(Ansøgning!R1116="","",Ansøgning!R1116)</f>
        <v/>
      </c>
      <c r="AB1111" s="46" t="str">
        <f>IFERROR(MAX(IF(OR(V1111="",X1111=""),"",IF(AND(AND(MONTH(F1111)&gt;=8,MONTH(F1111)&lt;9),AND(MONTH(H1111)&gt;=8,MONTH(H1111)&lt;9)),(NETWORKDAYS(F1111,H1111,Lister!$D$7:$D$13)-X1111)*T1111/NETWORKDAYS(Lister!$D$20,Lister!$E$20,Lister!$D$7:$D$13),IF(AND(MONTH(F1111)=7,MONTH(H1111)=8),(NETWORKDAYS(Lister!$D$20,H1111,Lister!$D$7:$D$13)-X1111)*T1111/NETWORKDAYS(Lister!$D$20,Lister!$E$20,Lister!$D$7:$D$13),IF(AND(MONTH(F1111)=7,MONTH(H1111)=7),0)))),0),"")</f>
        <v/>
      </c>
      <c r="AC1111" s="15" t="str">
        <f>IF(Ansøgning!U1116="","",Ansøgning!U1116)</f>
        <v/>
      </c>
      <c r="AD1111" s="31" t="str">
        <f t="shared" si="122"/>
        <v/>
      </c>
      <c r="AE1111" s="31" t="str">
        <f t="shared" si="123"/>
        <v/>
      </c>
      <c r="AF1111" s="51" t="str">
        <f t="shared" si="124"/>
        <v/>
      </c>
      <c r="AG1111" s="15" t="str">
        <f t="shared" si="125"/>
        <v/>
      </c>
    </row>
    <row r="1112" spans="1:33" x14ac:dyDescent="0.25">
      <c r="A1112" s="13" t="str">
        <f>IF(Ansøgning!A1117="","",Ansøgning!A1117)</f>
        <v/>
      </c>
      <c r="B1112" s="13" t="str">
        <f>IF(Ansøgning!B1117="","",Ansøgning!B1117)</f>
        <v/>
      </c>
      <c r="C1112" s="13" t="str">
        <f>IF(Ansøgning!C1117="","",Ansøgning!C1117)</f>
        <v/>
      </c>
      <c r="D1112" s="13" t="str">
        <f>IF(Ansøgning!D1117="","",Ansøgning!D1117)</f>
        <v/>
      </c>
      <c r="E1112" s="14" t="str">
        <f>IF(Ansøgning!E1117="","",Ansøgning!E1117)</f>
        <v/>
      </c>
      <c r="F1112" s="16"/>
      <c r="G1112" s="14" t="str">
        <f>IF(Ansøgning!F1117="","",Ansøgning!F1117)</f>
        <v/>
      </c>
      <c r="H1112" s="16"/>
      <c r="I1112" s="72" t="str">
        <f>IF(OR(F1112="",H1112=""),"",NETWORKDAYS(F1112,H1112,Lister!$D$7:$D$13))</f>
        <v/>
      </c>
      <c r="J1112" s="53" t="str">
        <f>IF(Ansøgning!H1117="","",Ansøgning!H1117)</f>
        <v/>
      </c>
      <c r="K1112" s="32" t="str">
        <f t="shared" si="119"/>
        <v/>
      </c>
      <c r="L1112" s="31" t="str">
        <f>IF(Ansøgning!J1117="","",Ansøgning!J1117)</f>
        <v/>
      </c>
      <c r="M1112" s="18"/>
      <c r="N1112" s="31" t="str">
        <f>IF(Ansøgning!K1117="","",Ansøgning!K1117)</f>
        <v/>
      </c>
      <c r="O1112" s="18"/>
      <c r="P1112" s="15" t="str">
        <f>IF(Ansøgning!L1117="","",Ansøgning!L1117)</f>
        <v/>
      </c>
      <c r="Q1112" s="46" t="str">
        <f t="shared" si="120"/>
        <v/>
      </c>
      <c r="R1112" s="46"/>
      <c r="S1112" s="101" t="str">
        <f>IF(Ansøgning!M1117="","",Ansøgning!M1117)</f>
        <v/>
      </c>
      <c r="T1112" s="31" t="str">
        <f t="shared" si="121"/>
        <v/>
      </c>
      <c r="U1112" s="102" t="str">
        <f>IF(Ansøgning!O1117="","",Ansøgning!O1117)</f>
        <v/>
      </c>
      <c r="V1112" s="20"/>
      <c r="W1112" s="102" t="str">
        <f>IF(Ansøgning!P1117="","",Ansøgning!P1117)</f>
        <v/>
      </c>
      <c r="X1112" s="20"/>
      <c r="Y1112" s="31" t="str">
        <f>IF(Ansøgning!Q1117="","",Ansøgning!Q1117)</f>
        <v/>
      </c>
      <c r="Z1112" s="46" t="str">
        <f>IFERROR(MAX(IF(OR(V1112="",X1112=""),"",IF(AND(AND(MONTH(F1112)&gt;=7,MONTH(F1112)&lt;8),AND(MONTH(H1112)&gt;=7,MONTH(H1112)&lt;8)),(NETWORKDAYS(F1112,H1112,Lister!$D$7:$D$13)-V1112)*T1112/NETWORKDAYS(Lister!$D$19,Lister!$E$19,Lister!$D$7:$D$13),IF(AND(AND(MONTH(F1112)&gt;=7,MONTH(F1112)&lt;8),MONTH(H1112)&gt;7),(NETWORKDAYS(F1112,Lister!$E$19,Lister!$D$7:$D$13)-V1112)*T1112/NETWORKDAYS(Lister!$D$19,Lister!$E$19,Lister!$D$7:$D$13),IF(MONTH(F1112)&gt;7,0)))),0),"")</f>
        <v/>
      </c>
      <c r="AA1112" s="31" t="str">
        <f>IF(Ansøgning!R1117="","",Ansøgning!R1117)</f>
        <v/>
      </c>
      <c r="AB1112" s="46" t="str">
        <f>IFERROR(MAX(IF(OR(V1112="",X1112=""),"",IF(AND(AND(MONTH(F1112)&gt;=8,MONTH(F1112)&lt;9),AND(MONTH(H1112)&gt;=8,MONTH(H1112)&lt;9)),(NETWORKDAYS(F1112,H1112,Lister!$D$7:$D$13)-X1112)*T1112/NETWORKDAYS(Lister!$D$20,Lister!$E$20,Lister!$D$7:$D$13),IF(AND(MONTH(F1112)=7,MONTH(H1112)=8),(NETWORKDAYS(Lister!$D$20,H1112,Lister!$D$7:$D$13)-X1112)*T1112/NETWORKDAYS(Lister!$D$20,Lister!$E$20,Lister!$D$7:$D$13),IF(AND(MONTH(F1112)=7,MONTH(H1112)=7),0)))),0),"")</f>
        <v/>
      </c>
      <c r="AC1112" s="15" t="str">
        <f>IF(Ansøgning!U1117="","",Ansøgning!U1117)</f>
        <v/>
      </c>
      <c r="AD1112" s="31" t="str">
        <f t="shared" si="122"/>
        <v/>
      </c>
      <c r="AE1112" s="31" t="str">
        <f t="shared" si="123"/>
        <v/>
      </c>
      <c r="AF1112" s="51" t="str">
        <f t="shared" si="124"/>
        <v/>
      </c>
      <c r="AG1112" s="15" t="str">
        <f t="shared" si="125"/>
        <v/>
      </c>
    </row>
    <row r="1113" spans="1:33" x14ac:dyDescent="0.25">
      <c r="A1113" s="13" t="str">
        <f>IF(Ansøgning!A1118="","",Ansøgning!A1118)</f>
        <v/>
      </c>
      <c r="B1113" s="13" t="str">
        <f>IF(Ansøgning!B1118="","",Ansøgning!B1118)</f>
        <v/>
      </c>
      <c r="C1113" s="13" t="str">
        <f>IF(Ansøgning!C1118="","",Ansøgning!C1118)</f>
        <v/>
      </c>
      <c r="D1113" s="13" t="str">
        <f>IF(Ansøgning!D1118="","",Ansøgning!D1118)</f>
        <v/>
      </c>
      <c r="E1113" s="14" t="str">
        <f>IF(Ansøgning!E1118="","",Ansøgning!E1118)</f>
        <v/>
      </c>
      <c r="F1113" s="16"/>
      <c r="G1113" s="14" t="str">
        <f>IF(Ansøgning!F1118="","",Ansøgning!F1118)</f>
        <v/>
      </c>
      <c r="H1113" s="16"/>
      <c r="I1113" s="72" t="str">
        <f>IF(OR(F1113="",H1113=""),"",NETWORKDAYS(F1113,H1113,Lister!$D$7:$D$13))</f>
        <v/>
      </c>
      <c r="J1113" s="53" t="str">
        <f>IF(Ansøgning!H1118="","",Ansøgning!H1118)</f>
        <v/>
      </c>
      <c r="K1113" s="32" t="str">
        <f t="shared" si="119"/>
        <v/>
      </c>
      <c r="L1113" s="31" t="str">
        <f>IF(Ansøgning!J1118="","",Ansøgning!J1118)</f>
        <v/>
      </c>
      <c r="M1113" s="18"/>
      <c r="N1113" s="31" t="str">
        <f>IF(Ansøgning!K1118="","",Ansøgning!K1118)</f>
        <v/>
      </c>
      <c r="O1113" s="18"/>
      <c r="P1113" s="15" t="str">
        <f>IF(Ansøgning!L1118="","",Ansøgning!L1118)</f>
        <v/>
      </c>
      <c r="Q1113" s="46" t="str">
        <f t="shared" si="120"/>
        <v/>
      </c>
      <c r="R1113" s="46"/>
      <c r="S1113" s="101" t="str">
        <f>IF(Ansøgning!M1118="","",Ansøgning!M1118)</f>
        <v/>
      </c>
      <c r="T1113" s="31" t="str">
        <f t="shared" si="121"/>
        <v/>
      </c>
      <c r="U1113" s="102" t="str">
        <f>IF(Ansøgning!O1118="","",Ansøgning!O1118)</f>
        <v/>
      </c>
      <c r="V1113" s="20"/>
      <c r="W1113" s="102" t="str">
        <f>IF(Ansøgning!P1118="","",Ansøgning!P1118)</f>
        <v/>
      </c>
      <c r="X1113" s="20"/>
      <c r="Y1113" s="31" t="str">
        <f>IF(Ansøgning!Q1118="","",Ansøgning!Q1118)</f>
        <v/>
      </c>
      <c r="Z1113" s="46" t="str">
        <f>IFERROR(MAX(IF(OR(V1113="",X1113=""),"",IF(AND(AND(MONTH(F1113)&gt;=7,MONTH(F1113)&lt;8),AND(MONTH(H1113)&gt;=7,MONTH(H1113)&lt;8)),(NETWORKDAYS(F1113,H1113,Lister!$D$7:$D$13)-V1113)*T1113/NETWORKDAYS(Lister!$D$19,Lister!$E$19,Lister!$D$7:$D$13),IF(AND(AND(MONTH(F1113)&gt;=7,MONTH(F1113)&lt;8),MONTH(H1113)&gt;7),(NETWORKDAYS(F1113,Lister!$E$19,Lister!$D$7:$D$13)-V1113)*T1113/NETWORKDAYS(Lister!$D$19,Lister!$E$19,Lister!$D$7:$D$13),IF(MONTH(F1113)&gt;7,0)))),0),"")</f>
        <v/>
      </c>
      <c r="AA1113" s="31" t="str">
        <f>IF(Ansøgning!R1118="","",Ansøgning!R1118)</f>
        <v/>
      </c>
      <c r="AB1113" s="46" t="str">
        <f>IFERROR(MAX(IF(OR(V1113="",X1113=""),"",IF(AND(AND(MONTH(F1113)&gt;=8,MONTH(F1113)&lt;9),AND(MONTH(H1113)&gt;=8,MONTH(H1113)&lt;9)),(NETWORKDAYS(F1113,H1113,Lister!$D$7:$D$13)-X1113)*T1113/NETWORKDAYS(Lister!$D$20,Lister!$E$20,Lister!$D$7:$D$13),IF(AND(MONTH(F1113)=7,MONTH(H1113)=8),(NETWORKDAYS(Lister!$D$20,H1113,Lister!$D$7:$D$13)-X1113)*T1113/NETWORKDAYS(Lister!$D$20,Lister!$E$20,Lister!$D$7:$D$13),IF(AND(MONTH(F1113)=7,MONTH(H1113)=7),0)))),0),"")</f>
        <v/>
      </c>
      <c r="AC1113" s="15" t="str">
        <f>IF(Ansøgning!U1118="","",Ansøgning!U1118)</f>
        <v/>
      </c>
      <c r="AD1113" s="31" t="str">
        <f t="shared" si="122"/>
        <v/>
      </c>
      <c r="AE1113" s="31" t="str">
        <f t="shared" si="123"/>
        <v/>
      </c>
      <c r="AF1113" s="51" t="str">
        <f t="shared" si="124"/>
        <v/>
      </c>
      <c r="AG1113" s="15" t="str">
        <f t="shared" si="125"/>
        <v/>
      </c>
    </row>
    <row r="1114" spans="1:33" x14ac:dyDescent="0.25">
      <c r="A1114" s="13" t="str">
        <f>IF(Ansøgning!A1119="","",Ansøgning!A1119)</f>
        <v/>
      </c>
      <c r="B1114" s="13" t="str">
        <f>IF(Ansøgning!B1119="","",Ansøgning!B1119)</f>
        <v/>
      </c>
      <c r="C1114" s="13" t="str">
        <f>IF(Ansøgning!C1119="","",Ansøgning!C1119)</f>
        <v/>
      </c>
      <c r="D1114" s="13" t="str">
        <f>IF(Ansøgning!D1119="","",Ansøgning!D1119)</f>
        <v/>
      </c>
      <c r="E1114" s="14" t="str">
        <f>IF(Ansøgning!E1119="","",Ansøgning!E1119)</f>
        <v/>
      </c>
      <c r="F1114" s="16"/>
      <c r="G1114" s="14" t="str">
        <f>IF(Ansøgning!F1119="","",Ansøgning!F1119)</f>
        <v/>
      </c>
      <c r="H1114" s="16"/>
      <c r="I1114" s="72" t="str">
        <f>IF(OR(F1114="",H1114=""),"",NETWORKDAYS(F1114,H1114,Lister!$D$7:$D$13))</f>
        <v/>
      </c>
      <c r="J1114" s="53" t="str">
        <f>IF(Ansøgning!H1119="","",Ansøgning!H1119)</f>
        <v/>
      </c>
      <c r="K1114" s="32" t="str">
        <f t="shared" si="119"/>
        <v/>
      </c>
      <c r="L1114" s="31" t="str">
        <f>IF(Ansøgning!J1119="","",Ansøgning!J1119)</f>
        <v/>
      </c>
      <c r="M1114" s="18"/>
      <c r="N1114" s="31" t="str">
        <f>IF(Ansøgning!K1119="","",Ansøgning!K1119)</f>
        <v/>
      </c>
      <c r="O1114" s="18"/>
      <c r="P1114" s="15" t="str">
        <f>IF(Ansøgning!L1119="","",Ansøgning!L1119)</f>
        <v/>
      </c>
      <c r="Q1114" s="46" t="str">
        <f t="shared" si="120"/>
        <v/>
      </c>
      <c r="R1114" s="46"/>
      <c r="S1114" s="101" t="str">
        <f>IF(Ansøgning!M1119="","",Ansøgning!M1119)</f>
        <v/>
      </c>
      <c r="T1114" s="31" t="str">
        <f t="shared" si="121"/>
        <v/>
      </c>
      <c r="U1114" s="102" t="str">
        <f>IF(Ansøgning!O1119="","",Ansøgning!O1119)</f>
        <v/>
      </c>
      <c r="V1114" s="20"/>
      <c r="W1114" s="102" t="str">
        <f>IF(Ansøgning!P1119="","",Ansøgning!P1119)</f>
        <v/>
      </c>
      <c r="X1114" s="20"/>
      <c r="Y1114" s="31" t="str">
        <f>IF(Ansøgning!Q1119="","",Ansøgning!Q1119)</f>
        <v/>
      </c>
      <c r="Z1114" s="46" t="str">
        <f>IFERROR(MAX(IF(OR(V1114="",X1114=""),"",IF(AND(AND(MONTH(F1114)&gt;=7,MONTH(F1114)&lt;8),AND(MONTH(H1114)&gt;=7,MONTH(H1114)&lt;8)),(NETWORKDAYS(F1114,H1114,Lister!$D$7:$D$13)-V1114)*T1114/NETWORKDAYS(Lister!$D$19,Lister!$E$19,Lister!$D$7:$D$13),IF(AND(AND(MONTH(F1114)&gt;=7,MONTH(F1114)&lt;8),MONTH(H1114)&gt;7),(NETWORKDAYS(F1114,Lister!$E$19,Lister!$D$7:$D$13)-V1114)*T1114/NETWORKDAYS(Lister!$D$19,Lister!$E$19,Lister!$D$7:$D$13),IF(MONTH(F1114)&gt;7,0)))),0),"")</f>
        <v/>
      </c>
      <c r="AA1114" s="31" t="str">
        <f>IF(Ansøgning!R1119="","",Ansøgning!R1119)</f>
        <v/>
      </c>
      <c r="AB1114" s="46" t="str">
        <f>IFERROR(MAX(IF(OR(V1114="",X1114=""),"",IF(AND(AND(MONTH(F1114)&gt;=8,MONTH(F1114)&lt;9),AND(MONTH(H1114)&gt;=8,MONTH(H1114)&lt;9)),(NETWORKDAYS(F1114,H1114,Lister!$D$7:$D$13)-X1114)*T1114/NETWORKDAYS(Lister!$D$20,Lister!$E$20,Lister!$D$7:$D$13),IF(AND(MONTH(F1114)=7,MONTH(H1114)=8),(NETWORKDAYS(Lister!$D$20,H1114,Lister!$D$7:$D$13)-X1114)*T1114/NETWORKDAYS(Lister!$D$20,Lister!$E$20,Lister!$D$7:$D$13),IF(AND(MONTH(F1114)=7,MONTH(H1114)=7),0)))),0),"")</f>
        <v/>
      </c>
      <c r="AC1114" s="15" t="str">
        <f>IF(Ansøgning!U1119="","",Ansøgning!U1119)</f>
        <v/>
      </c>
      <c r="AD1114" s="31" t="str">
        <f t="shared" si="122"/>
        <v/>
      </c>
      <c r="AE1114" s="31" t="str">
        <f t="shared" si="123"/>
        <v/>
      </c>
      <c r="AF1114" s="51" t="str">
        <f t="shared" si="124"/>
        <v/>
      </c>
      <c r="AG1114" s="15" t="str">
        <f t="shared" si="125"/>
        <v/>
      </c>
    </row>
    <row r="1115" spans="1:33" x14ac:dyDescent="0.25">
      <c r="A1115" s="13" t="str">
        <f>IF(Ansøgning!A1120="","",Ansøgning!A1120)</f>
        <v/>
      </c>
      <c r="B1115" s="13" t="str">
        <f>IF(Ansøgning!B1120="","",Ansøgning!B1120)</f>
        <v/>
      </c>
      <c r="C1115" s="13" t="str">
        <f>IF(Ansøgning!C1120="","",Ansøgning!C1120)</f>
        <v/>
      </c>
      <c r="D1115" s="13" t="str">
        <f>IF(Ansøgning!D1120="","",Ansøgning!D1120)</f>
        <v/>
      </c>
      <c r="E1115" s="14" t="str">
        <f>IF(Ansøgning!E1120="","",Ansøgning!E1120)</f>
        <v/>
      </c>
      <c r="F1115" s="16"/>
      <c r="G1115" s="14" t="str">
        <f>IF(Ansøgning!F1120="","",Ansøgning!F1120)</f>
        <v/>
      </c>
      <c r="H1115" s="16"/>
      <c r="I1115" s="72" t="str">
        <f>IF(OR(F1115="",H1115=""),"",NETWORKDAYS(F1115,H1115,Lister!$D$7:$D$13))</f>
        <v/>
      </c>
      <c r="J1115" s="53" t="str">
        <f>IF(Ansøgning!H1120="","",Ansøgning!H1120)</f>
        <v/>
      </c>
      <c r="K1115" s="32" t="str">
        <f t="shared" si="119"/>
        <v/>
      </c>
      <c r="L1115" s="31" t="str">
        <f>IF(Ansøgning!J1120="","",Ansøgning!J1120)</f>
        <v/>
      </c>
      <c r="M1115" s="18"/>
      <c r="N1115" s="31" t="str">
        <f>IF(Ansøgning!K1120="","",Ansøgning!K1120)</f>
        <v/>
      </c>
      <c r="O1115" s="18"/>
      <c r="P1115" s="15" t="str">
        <f>IF(Ansøgning!L1120="","",Ansøgning!L1120)</f>
        <v/>
      </c>
      <c r="Q1115" s="46" t="str">
        <f t="shared" si="120"/>
        <v/>
      </c>
      <c r="R1115" s="46"/>
      <c r="S1115" s="101" t="str">
        <f>IF(Ansøgning!M1120="","",Ansøgning!M1120)</f>
        <v/>
      </c>
      <c r="T1115" s="31" t="str">
        <f t="shared" si="121"/>
        <v/>
      </c>
      <c r="U1115" s="102" t="str">
        <f>IF(Ansøgning!O1120="","",Ansøgning!O1120)</f>
        <v/>
      </c>
      <c r="V1115" s="20"/>
      <c r="W1115" s="102" t="str">
        <f>IF(Ansøgning!P1120="","",Ansøgning!P1120)</f>
        <v/>
      </c>
      <c r="X1115" s="20"/>
      <c r="Y1115" s="31" t="str">
        <f>IF(Ansøgning!Q1120="","",Ansøgning!Q1120)</f>
        <v/>
      </c>
      <c r="Z1115" s="46" t="str">
        <f>IFERROR(MAX(IF(OR(V1115="",X1115=""),"",IF(AND(AND(MONTH(F1115)&gt;=7,MONTH(F1115)&lt;8),AND(MONTH(H1115)&gt;=7,MONTH(H1115)&lt;8)),(NETWORKDAYS(F1115,H1115,Lister!$D$7:$D$13)-V1115)*T1115/NETWORKDAYS(Lister!$D$19,Lister!$E$19,Lister!$D$7:$D$13),IF(AND(AND(MONTH(F1115)&gt;=7,MONTH(F1115)&lt;8),MONTH(H1115)&gt;7),(NETWORKDAYS(F1115,Lister!$E$19,Lister!$D$7:$D$13)-V1115)*T1115/NETWORKDAYS(Lister!$D$19,Lister!$E$19,Lister!$D$7:$D$13),IF(MONTH(F1115)&gt;7,0)))),0),"")</f>
        <v/>
      </c>
      <c r="AA1115" s="31" t="str">
        <f>IF(Ansøgning!R1120="","",Ansøgning!R1120)</f>
        <v/>
      </c>
      <c r="AB1115" s="46" t="str">
        <f>IFERROR(MAX(IF(OR(V1115="",X1115=""),"",IF(AND(AND(MONTH(F1115)&gt;=8,MONTH(F1115)&lt;9),AND(MONTH(H1115)&gt;=8,MONTH(H1115)&lt;9)),(NETWORKDAYS(F1115,H1115,Lister!$D$7:$D$13)-X1115)*T1115/NETWORKDAYS(Lister!$D$20,Lister!$E$20,Lister!$D$7:$D$13),IF(AND(MONTH(F1115)=7,MONTH(H1115)=8),(NETWORKDAYS(Lister!$D$20,H1115,Lister!$D$7:$D$13)-X1115)*T1115/NETWORKDAYS(Lister!$D$20,Lister!$E$20,Lister!$D$7:$D$13),IF(AND(MONTH(F1115)=7,MONTH(H1115)=7),0)))),0),"")</f>
        <v/>
      </c>
      <c r="AC1115" s="15" t="str">
        <f>IF(Ansøgning!U1120="","",Ansøgning!U1120)</f>
        <v/>
      </c>
      <c r="AD1115" s="31" t="str">
        <f t="shared" si="122"/>
        <v/>
      </c>
      <c r="AE1115" s="31" t="str">
        <f t="shared" si="123"/>
        <v/>
      </c>
      <c r="AF1115" s="51" t="str">
        <f t="shared" si="124"/>
        <v/>
      </c>
      <c r="AG1115" s="15" t="str">
        <f t="shared" si="125"/>
        <v/>
      </c>
    </row>
    <row r="1116" spans="1:33" x14ac:dyDescent="0.25">
      <c r="A1116" s="13" t="str">
        <f>IF(Ansøgning!A1121="","",Ansøgning!A1121)</f>
        <v/>
      </c>
      <c r="B1116" s="13" t="str">
        <f>IF(Ansøgning!B1121="","",Ansøgning!B1121)</f>
        <v/>
      </c>
      <c r="C1116" s="13" t="str">
        <f>IF(Ansøgning!C1121="","",Ansøgning!C1121)</f>
        <v/>
      </c>
      <c r="D1116" s="13" t="str">
        <f>IF(Ansøgning!D1121="","",Ansøgning!D1121)</f>
        <v/>
      </c>
      <c r="E1116" s="14" t="str">
        <f>IF(Ansøgning!E1121="","",Ansøgning!E1121)</f>
        <v/>
      </c>
      <c r="F1116" s="16"/>
      <c r="G1116" s="14" t="str">
        <f>IF(Ansøgning!F1121="","",Ansøgning!F1121)</f>
        <v/>
      </c>
      <c r="H1116" s="16"/>
      <c r="I1116" s="72" t="str">
        <f>IF(OR(F1116="",H1116=""),"",NETWORKDAYS(F1116,H1116,Lister!$D$7:$D$13))</f>
        <v/>
      </c>
      <c r="J1116" s="53" t="str">
        <f>IF(Ansøgning!H1121="","",Ansøgning!H1121)</f>
        <v/>
      </c>
      <c r="K1116" s="32" t="str">
        <f t="shared" si="119"/>
        <v/>
      </c>
      <c r="L1116" s="31" t="str">
        <f>IF(Ansøgning!J1121="","",Ansøgning!J1121)</f>
        <v/>
      </c>
      <c r="M1116" s="18"/>
      <c r="N1116" s="31" t="str">
        <f>IF(Ansøgning!K1121="","",Ansøgning!K1121)</f>
        <v/>
      </c>
      <c r="O1116" s="18"/>
      <c r="P1116" s="15" t="str">
        <f>IF(Ansøgning!L1121="","",Ansøgning!L1121)</f>
        <v/>
      </c>
      <c r="Q1116" s="46" t="str">
        <f t="shared" si="120"/>
        <v/>
      </c>
      <c r="R1116" s="46"/>
      <c r="S1116" s="101" t="str">
        <f>IF(Ansøgning!M1121="","",Ansøgning!M1121)</f>
        <v/>
      </c>
      <c r="T1116" s="31" t="str">
        <f t="shared" si="121"/>
        <v/>
      </c>
      <c r="U1116" s="102" t="str">
        <f>IF(Ansøgning!O1121="","",Ansøgning!O1121)</f>
        <v/>
      </c>
      <c r="V1116" s="20"/>
      <c r="W1116" s="102" t="str">
        <f>IF(Ansøgning!P1121="","",Ansøgning!P1121)</f>
        <v/>
      </c>
      <c r="X1116" s="20"/>
      <c r="Y1116" s="31" t="str">
        <f>IF(Ansøgning!Q1121="","",Ansøgning!Q1121)</f>
        <v/>
      </c>
      <c r="Z1116" s="46" t="str">
        <f>IFERROR(MAX(IF(OR(V1116="",X1116=""),"",IF(AND(AND(MONTH(F1116)&gt;=7,MONTH(F1116)&lt;8),AND(MONTH(H1116)&gt;=7,MONTH(H1116)&lt;8)),(NETWORKDAYS(F1116,H1116,Lister!$D$7:$D$13)-V1116)*T1116/NETWORKDAYS(Lister!$D$19,Lister!$E$19,Lister!$D$7:$D$13),IF(AND(AND(MONTH(F1116)&gt;=7,MONTH(F1116)&lt;8),MONTH(H1116)&gt;7),(NETWORKDAYS(F1116,Lister!$E$19,Lister!$D$7:$D$13)-V1116)*T1116/NETWORKDAYS(Lister!$D$19,Lister!$E$19,Lister!$D$7:$D$13),IF(MONTH(F1116)&gt;7,0)))),0),"")</f>
        <v/>
      </c>
      <c r="AA1116" s="31" t="str">
        <f>IF(Ansøgning!R1121="","",Ansøgning!R1121)</f>
        <v/>
      </c>
      <c r="AB1116" s="46" t="str">
        <f>IFERROR(MAX(IF(OR(V1116="",X1116=""),"",IF(AND(AND(MONTH(F1116)&gt;=8,MONTH(F1116)&lt;9),AND(MONTH(H1116)&gt;=8,MONTH(H1116)&lt;9)),(NETWORKDAYS(F1116,H1116,Lister!$D$7:$D$13)-X1116)*T1116/NETWORKDAYS(Lister!$D$20,Lister!$E$20,Lister!$D$7:$D$13),IF(AND(MONTH(F1116)=7,MONTH(H1116)=8),(NETWORKDAYS(Lister!$D$20,H1116,Lister!$D$7:$D$13)-X1116)*T1116/NETWORKDAYS(Lister!$D$20,Lister!$E$20,Lister!$D$7:$D$13),IF(AND(MONTH(F1116)=7,MONTH(H1116)=7),0)))),0),"")</f>
        <v/>
      </c>
      <c r="AC1116" s="15" t="str">
        <f>IF(Ansøgning!U1121="","",Ansøgning!U1121)</f>
        <v/>
      </c>
      <c r="AD1116" s="31" t="str">
        <f t="shared" si="122"/>
        <v/>
      </c>
      <c r="AE1116" s="31" t="str">
        <f t="shared" si="123"/>
        <v/>
      </c>
      <c r="AF1116" s="51" t="str">
        <f t="shared" si="124"/>
        <v/>
      </c>
      <c r="AG1116" s="15" t="str">
        <f t="shared" si="125"/>
        <v/>
      </c>
    </row>
    <row r="1117" spans="1:33" x14ac:dyDescent="0.25">
      <c r="A1117" s="13" t="str">
        <f>IF(Ansøgning!A1122="","",Ansøgning!A1122)</f>
        <v/>
      </c>
      <c r="B1117" s="13" t="str">
        <f>IF(Ansøgning!B1122="","",Ansøgning!B1122)</f>
        <v/>
      </c>
      <c r="C1117" s="13" t="str">
        <f>IF(Ansøgning!C1122="","",Ansøgning!C1122)</f>
        <v/>
      </c>
      <c r="D1117" s="13" t="str">
        <f>IF(Ansøgning!D1122="","",Ansøgning!D1122)</f>
        <v/>
      </c>
      <c r="E1117" s="14" t="str">
        <f>IF(Ansøgning!E1122="","",Ansøgning!E1122)</f>
        <v/>
      </c>
      <c r="F1117" s="16"/>
      <c r="G1117" s="14" t="str">
        <f>IF(Ansøgning!F1122="","",Ansøgning!F1122)</f>
        <v/>
      </c>
      <c r="H1117" s="16"/>
      <c r="I1117" s="72" t="str">
        <f>IF(OR(F1117="",H1117=""),"",NETWORKDAYS(F1117,H1117,Lister!$D$7:$D$13))</f>
        <v/>
      </c>
      <c r="J1117" s="53" t="str">
        <f>IF(Ansøgning!H1122="","",Ansøgning!H1122)</f>
        <v/>
      </c>
      <c r="K1117" s="32" t="str">
        <f t="shared" si="119"/>
        <v/>
      </c>
      <c r="L1117" s="31" t="str">
        <f>IF(Ansøgning!J1122="","",Ansøgning!J1122)</f>
        <v/>
      </c>
      <c r="M1117" s="18"/>
      <c r="N1117" s="31" t="str">
        <f>IF(Ansøgning!K1122="","",Ansøgning!K1122)</f>
        <v/>
      </c>
      <c r="O1117" s="18"/>
      <c r="P1117" s="15" t="str">
        <f>IF(Ansøgning!L1122="","",Ansøgning!L1122)</f>
        <v/>
      </c>
      <c r="Q1117" s="46" t="str">
        <f t="shared" si="120"/>
        <v/>
      </c>
      <c r="R1117" s="46"/>
      <c r="S1117" s="101" t="str">
        <f>IF(Ansøgning!M1122="","",Ansøgning!M1122)</f>
        <v/>
      </c>
      <c r="T1117" s="31" t="str">
        <f t="shared" si="121"/>
        <v/>
      </c>
      <c r="U1117" s="102" t="str">
        <f>IF(Ansøgning!O1122="","",Ansøgning!O1122)</f>
        <v/>
      </c>
      <c r="V1117" s="20"/>
      <c r="W1117" s="102" t="str">
        <f>IF(Ansøgning!P1122="","",Ansøgning!P1122)</f>
        <v/>
      </c>
      <c r="X1117" s="20"/>
      <c r="Y1117" s="31" t="str">
        <f>IF(Ansøgning!Q1122="","",Ansøgning!Q1122)</f>
        <v/>
      </c>
      <c r="Z1117" s="46" t="str">
        <f>IFERROR(MAX(IF(OR(V1117="",X1117=""),"",IF(AND(AND(MONTH(F1117)&gt;=7,MONTH(F1117)&lt;8),AND(MONTH(H1117)&gt;=7,MONTH(H1117)&lt;8)),(NETWORKDAYS(F1117,H1117,Lister!$D$7:$D$13)-V1117)*T1117/NETWORKDAYS(Lister!$D$19,Lister!$E$19,Lister!$D$7:$D$13),IF(AND(AND(MONTH(F1117)&gt;=7,MONTH(F1117)&lt;8),MONTH(H1117)&gt;7),(NETWORKDAYS(F1117,Lister!$E$19,Lister!$D$7:$D$13)-V1117)*T1117/NETWORKDAYS(Lister!$D$19,Lister!$E$19,Lister!$D$7:$D$13),IF(MONTH(F1117)&gt;7,0)))),0),"")</f>
        <v/>
      </c>
      <c r="AA1117" s="31" t="str">
        <f>IF(Ansøgning!R1122="","",Ansøgning!R1122)</f>
        <v/>
      </c>
      <c r="AB1117" s="46" t="str">
        <f>IFERROR(MAX(IF(OR(V1117="",X1117=""),"",IF(AND(AND(MONTH(F1117)&gt;=8,MONTH(F1117)&lt;9),AND(MONTH(H1117)&gt;=8,MONTH(H1117)&lt;9)),(NETWORKDAYS(F1117,H1117,Lister!$D$7:$D$13)-X1117)*T1117/NETWORKDAYS(Lister!$D$20,Lister!$E$20,Lister!$D$7:$D$13),IF(AND(MONTH(F1117)=7,MONTH(H1117)=8),(NETWORKDAYS(Lister!$D$20,H1117,Lister!$D$7:$D$13)-X1117)*T1117/NETWORKDAYS(Lister!$D$20,Lister!$E$20,Lister!$D$7:$D$13),IF(AND(MONTH(F1117)=7,MONTH(H1117)=7),0)))),0),"")</f>
        <v/>
      </c>
      <c r="AC1117" s="15" t="str">
        <f>IF(Ansøgning!U1122="","",Ansøgning!U1122)</f>
        <v/>
      </c>
      <c r="AD1117" s="31" t="str">
        <f t="shared" si="122"/>
        <v/>
      </c>
      <c r="AE1117" s="31" t="str">
        <f t="shared" si="123"/>
        <v/>
      </c>
      <c r="AF1117" s="51" t="str">
        <f t="shared" si="124"/>
        <v/>
      </c>
      <c r="AG1117" s="15" t="str">
        <f t="shared" si="125"/>
        <v/>
      </c>
    </row>
    <row r="1118" spans="1:33" x14ac:dyDescent="0.25">
      <c r="A1118" s="13" t="str">
        <f>IF(Ansøgning!A1123="","",Ansøgning!A1123)</f>
        <v/>
      </c>
      <c r="B1118" s="13" t="str">
        <f>IF(Ansøgning!B1123="","",Ansøgning!B1123)</f>
        <v/>
      </c>
      <c r="C1118" s="13" t="str">
        <f>IF(Ansøgning!C1123="","",Ansøgning!C1123)</f>
        <v/>
      </c>
      <c r="D1118" s="13" t="str">
        <f>IF(Ansøgning!D1123="","",Ansøgning!D1123)</f>
        <v/>
      </c>
      <c r="E1118" s="14" t="str">
        <f>IF(Ansøgning!E1123="","",Ansøgning!E1123)</f>
        <v/>
      </c>
      <c r="F1118" s="16"/>
      <c r="G1118" s="14" t="str">
        <f>IF(Ansøgning!F1123="","",Ansøgning!F1123)</f>
        <v/>
      </c>
      <c r="H1118" s="16"/>
      <c r="I1118" s="72" t="str">
        <f>IF(OR(F1118="",H1118=""),"",NETWORKDAYS(F1118,H1118,Lister!$D$7:$D$13))</f>
        <v/>
      </c>
      <c r="J1118" s="53" t="str">
        <f>IF(Ansøgning!H1123="","",Ansøgning!H1123)</f>
        <v/>
      </c>
      <c r="K1118" s="32" t="str">
        <f t="shared" si="119"/>
        <v/>
      </c>
      <c r="L1118" s="31" t="str">
        <f>IF(Ansøgning!J1123="","",Ansøgning!J1123)</f>
        <v/>
      </c>
      <c r="M1118" s="18"/>
      <c r="N1118" s="31" t="str">
        <f>IF(Ansøgning!K1123="","",Ansøgning!K1123)</f>
        <v/>
      </c>
      <c r="O1118" s="18"/>
      <c r="P1118" s="15" t="str">
        <f>IF(Ansøgning!L1123="","",Ansøgning!L1123)</f>
        <v/>
      </c>
      <c r="Q1118" s="46" t="str">
        <f t="shared" si="120"/>
        <v/>
      </c>
      <c r="R1118" s="46"/>
      <c r="S1118" s="101" t="str">
        <f>IF(Ansøgning!M1123="","",Ansøgning!M1123)</f>
        <v/>
      </c>
      <c r="T1118" s="31" t="str">
        <f t="shared" si="121"/>
        <v/>
      </c>
      <c r="U1118" s="102" t="str">
        <f>IF(Ansøgning!O1123="","",Ansøgning!O1123)</f>
        <v/>
      </c>
      <c r="V1118" s="20"/>
      <c r="W1118" s="102" t="str">
        <f>IF(Ansøgning!P1123="","",Ansøgning!P1123)</f>
        <v/>
      </c>
      <c r="X1118" s="20"/>
      <c r="Y1118" s="31" t="str">
        <f>IF(Ansøgning!Q1123="","",Ansøgning!Q1123)</f>
        <v/>
      </c>
      <c r="Z1118" s="46" t="str">
        <f>IFERROR(MAX(IF(OR(V1118="",X1118=""),"",IF(AND(AND(MONTH(F1118)&gt;=7,MONTH(F1118)&lt;8),AND(MONTH(H1118)&gt;=7,MONTH(H1118)&lt;8)),(NETWORKDAYS(F1118,H1118,Lister!$D$7:$D$13)-V1118)*T1118/NETWORKDAYS(Lister!$D$19,Lister!$E$19,Lister!$D$7:$D$13),IF(AND(AND(MONTH(F1118)&gt;=7,MONTH(F1118)&lt;8),MONTH(H1118)&gt;7),(NETWORKDAYS(F1118,Lister!$E$19,Lister!$D$7:$D$13)-V1118)*T1118/NETWORKDAYS(Lister!$D$19,Lister!$E$19,Lister!$D$7:$D$13),IF(MONTH(F1118)&gt;7,0)))),0),"")</f>
        <v/>
      </c>
      <c r="AA1118" s="31" t="str">
        <f>IF(Ansøgning!R1123="","",Ansøgning!R1123)</f>
        <v/>
      </c>
      <c r="AB1118" s="46" t="str">
        <f>IFERROR(MAX(IF(OR(V1118="",X1118=""),"",IF(AND(AND(MONTH(F1118)&gt;=8,MONTH(F1118)&lt;9),AND(MONTH(H1118)&gt;=8,MONTH(H1118)&lt;9)),(NETWORKDAYS(F1118,H1118,Lister!$D$7:$D$13)-X1118)*T1118/NETWORKDAYS(Lister!$D$20,Lister!$E$20,Lister!$D$7:$D$13),IF(AND(MONTH(F1118)=7,MONTH(H1118)=8),(NETWORKDAYS(Lister!$D$20,H1118,Lister!$D$7:$D$13)-X1118)*T1118/NETWORKDAYS(Lister!$D$20,Lister!$E$20,Lister!$D$7:$D$13),IF(AND(MONTH(F1118)=7,MONTH(H1118)=7),0)))),0),"")</f>
        <v/>
      </c>
      <c r="AC1118" s="15" t="str">
        <f>IF(Ansøgning!U1123="","",Ansøgning!U1123)</f>
        <v/>
      </c>
      <c r="AD1118" s="31" t="str">
        <f t="shared" si="122"/>
        <v/>
      </c>
      <c r="AE1118" s="31" t="str">
        <f t="shared" si="123"/>
        <v/>
      </c>
      <c r="AF1118" s="51" t="str">
        <f t="shared" si="124"/>
        <v/>
      </c>
      <c r="AG1118" s="15" t="str">
        <f t="shared" si="125"/>
        <v/>
      </c>
    </row>
    <row r="1119" spans="1:33" x14ac:dyDescent="0.25">
      <c r="A1119" s="13" t="str">
        <f>IF(Ansøgning!A1124="","",Ansøgning!A1124)</f>
        <v/>
      </c>
      <c r="B1119" s="13" t="str">
        <f>IF(Ansøgning!B1124="","",Ansøgning!B1124)</f>
        <v/>
      </c>
      <c r="C1119" s="13" t="str">
        <f>IF(Ansøgning!C1124="","",Ansøgning!C1124)</f>
        <v/>
      </c>
      <c r="D1119" s="13" t="str">
        <f>IF(Ansøgning!D1124="","",Ansøgning!D1124)</f>
        <v/>
      </c>
      <c r="E1119" s="14" t="str">
        <f>IF(Ansøgning!E1124="","",Ansøgning!E1124)</f>
        <v/>
      </c>
      <c r="F1119" s="16"/>
      <c r="G1119" s="14" t="str">
        <f>IF(Ansøgning!F1124="","",Ansøgning!F1124)</f>
        <v/>
      </c>
      <c r="H1119" s="16"/>
      <c r="I1119" s="72" t="str">
        <f>IF(OR(F1119="",H1119=""),"",NETWORKDAYS(F1119,H1119,Lister!$D$7:$D$13))</f>
        <v/>
      </c>
      <c r="J1119" s="53" t="str">
        <f>IF(Ansøgning!H1124="","",Ansøgning!H1124)</f>
        <v/>
      </c>
      <c r="K1119" s="32" t="str">
        <f t="shared" si="119"/>
        <v/>
      </c>
      <c r="L1119" s="31" t="str">
        <f>IF(Ansøgning!J1124="","",Ansøgning!J1124)</f>
        <v/>
      </c>
      <c r="M1119" s="18"/>
      <c r="N1119" s="31" t="str">
        <f>IF(Ansøgning!K1124="","",Ansøgning!K1124)</f>
        <v/>
      </c>
      <c r="O1119" s="18"/>
      <c r="P1119" s="15" t="str">
        <f>IF(Ansøgning!L1124="","",Ansøgning!L1124)</f>
        <v/>
      </c>
      <c r="Q1119" s="46" t="str">
        <f t="shared" si="120"/>
        <v/>
      </c>
      <c r="R1119" s="46"/>
      <c r="S1119" s="101" t="str">
        <f>IF(Ansøgning!M1124="","",Ansøgning!M1124)</f>
        <v/>
      </c>
      <c r="T1119" s="31" t="str">
        <f t="shared" si="121"/>
        <v/>
      </c>
      <c r="U1119" s="102" t="str">
        <f>IF(Ansøgning!O1124="","",Ansøgning!O1124)</f>
        <v/>
      </c>
      <c r="V1119" s="20"/>
      <c r="W1119" s="102" t="str">
        <f>IF(Ansøgning!P1124="","",Ansøgning!P1124)</f>
        <v/>
      </c>
      <c r="X1119" s="20"/>
      <c r="Y1119" s="31" t="str">
        <f>IF(Ansøgning!Q1124="","",Ansøgning!Q1124)</f>
        <v/>
      </c>
      <c r="Z1119" s="46" t="str">
        <f>IFERROR(MAX(IF(OR(V1119="",X1119=""),"",IF(AND(AND(MONTH(F1119)&gt;=7,MONTH(F1119)&lt;8),AND(MONTH(H1119)&gt;=7,MONTH(H1119)&lt;8)),(NETWORKDAYS(F1119,H1119,Lister!$D$7:$D$13)-V1119)*T1119/NETWORKDAYS(Lister!$D$19,Lister!$E$19,Lister!$D$7:$D$13),IF(AND(AND(MONTH(F1119)&gt;=7,MONTH(F1119)&lt;8),MONTH(H1119)&gt;7),(NETWORKDAYS(F1119,Lister!$E$19,Lister!$D$7:$D$13)-V1119)*T1119/NETWORKDAYS(Lister!$D$19,Lister!$E$19,Lister!$D$7:$D$13),IF(MONTH(F1119)&gt;7,0)))),0),"")</f>
        <v/>
      </c>
      <c r="AA1119" s="31" t="str">
        <f>IF(Ansøgning!R1124="","",Ansøgning!R1124)</f>
        <v/>
      </c>
      <c r="AB1119" s="46" t="str">
        <f>IFERROR(MAX(IF(OR(V1119="",X1119=""),"",IF(AND(AND(MONTH(F1119)&gt;=8,MONTH(F1119)&lt;9),AND(MONTH(H1119)&gt;=8,MONTH(H1119)&lt;9)),(NETWORKDAYS(F1119,H1119,Lister!$D$7:$D$13)-X1119)*T1119/NETWORKDAYS(Lister!$D$20,Lister!$E$20,Lister!$D$7:$D$13),IF(AND(MONTH(F1119)=7,MONTH(H1119)=8),(NETWORKDAYS(Lister!$D$20,H1119,Lister!$D$7:$D$13)-X1119)*T1119/NETWORKDAYS(Lister!$D$20,Lister!$E$20,Lister!$D$7:$D$13),IF(AND(MONTH(F1119)=7,MONTH(H1119)=7),0)))),0),"")</f>
        <v/>
      </c>
      <c r="AC1119" s="15" t="str">
        <f>IF(Ansøgning!U1124="","",Ansøgning!U1124)</f>
        <v/>
      </c>
      <c r="AD1119" s="31" t="str">
        <f t="shared" si="122"/>
        <v/>
      </c>
      <c r="AE1119" s="31" t="str">
        <f t="shared" si="123"/>
        <v/>
      </c>
      <c r="AF1119" s="51" t="str">
        <f t="shared" si="124"/>
        <v/>
      </c>
      <c r="AG1119" s="15" t="str">
        <f t="shared" si="125"/>
        <v/>
      </c>
    </row>
    <row r="1120" spans="1:33" x14ac:dyDescent="0.25">
      <c r="A1120" s="13" t="str">
        <f>IF(Ansøgning!A1125="","",Ansøgning!A1125)</f>
        <v/>
      </c>
      <c r="B1120" s="13" t="str">
        <f>IF(Ansøgning!B1125="","",Ansøgning!B1125)</f>
        <v/>
      </c>
      <c r="C1120" s="13" t="str">
        <f>IF(Ansøgning!C1125="","",Ansøgning!C1125)</f>
        <v/>
      </c>
      <c r="D1120" s="13" t="str">
        <f>IF(Ansøgning!D1125="","",Ansøgning!D1125)</f>
        <v/>
      </c>
      <c r="E1120" s="14" t="str">
        <f>IF(Ansøgning!E1125="","",Ansøgning!E1125)</f>
        <v/>
      </c>
      <c r="F1120" s="16"/>
      <c r="G1120" s="14" t="str">
        <f>IF(Ansøgning!F1125="","",Ansøgning!F1125)</f>
        <v/>
      </c>
      <c r="H1120" s="16"/>
      <c r="I1120" s="72" t="str">
        <f>IF(OR(F1120="",H1120=""),"",NETWORKDAYS(F1120,H1120,Lister!$D$7:$D$13))</f>
        <v/>
      </c>
      <c r="J1120" s="53" t="str">
        <f>IF(Ansøgning!H1125="","",Ansøgning!H1125)</f>
        <v/>
      </c>
      <c r="K1120" s="32" t="str">
        <f t="shared" si="119"/>
        <v/>
      </c>
      <c r="L1120" s="31" t="str">
        <f>IF(Ansøgning!J1125="","",Ansøgning!J1125)</f>
        <v/>
      </c>
      <c r="M1120" s="18"/>
      <c r="N1120" s="31" t="str">
        <f>IF(Ansøgning!K1125="","",Ansøgning!K1125)</f>
        <v/>
      </c>
      <c r="O1120" s="18"/>
      <c r="P1120" s="15" t="str">
        <f>IF(Ansøgning!L1125="","",Ansøgning!L1125)</f>
        <v/>
      </c>
      <c r="Q1120" s="46" t="str">
        <f t="shared" si="120"/>
        <v/>
      </c>
      <c r="R1120" s="46"/>
      <c r="S1120" s="101" t="str">
        <f>IF(Ansøgning!M1125="","",Ansøgning!M1125)</f>
        <v/>
      </c>
      <c r="T1120" s="31" t="str">
        <f t="shared" si="121"/>
        <v/>
      </c>
      <c r="U1120" s="102" t="str">
        <f>IF(Ansøgning!O1125="","",Ansøgning!O1125)</f>
        <v/>
      </c>
      <c r="V1120" s="20"/>
      <c r="W1120" s="102" t="str">
        <f>IF(Ansøgning!P1125="","",Ansøgning!P1125)</f>
        <v/>
      </c>
      <c r="X1120" s="20"/>
      <c r="Y1120" s="31" t="str">
        <f>IF(Ansøgning!Q1125="","",Ansøgning!Q1125)</f>
        <v/>
      </c>
      <c r="Z1120" s="46" t="str">
        <f>IFERROR(MAX(IF(OR(V1120="",X1120=""),"",IF(AND(AND(MONTH(F1120)&gt;=7,MONTH(F1120)&lt;8),AND(MONTH(H1120)&gt;=7,MONTH(H1120)&lt;8)),(NETWORKDAYS(F1120,H1120,Lister!$D$7:$D$13)-V1120)*T1120/NETWORKDAYS(Lister!$D$19,Lister!$E$19,Lister!$D$7:$D$13),IF(AND(AND(MONTH(F1120)&gt;=7,MONTH(F1120)&lt;8),MONTH(H1120)&gt;7),(NETWORKDAYS(F1120,Lister!$E$19,Lister!$D$7:$D$13)-V1120)*T1120/NETWORKDAYS(Lister!$D$19,Lister!$E$19,Lister!$D$7:$D$13),IF(MONTH(F1120)&gt;7,0)))),0),"")</f>
        <v/>
      </c>
      <c r="AA1120" s="31" t="str">
        <f>IF(Ansøgning!R1125="","",Ansøgning!R1125)</f>
        <v/>
      </c>
      <c r="AB1120" s="46" t="str">
        <f>IFERROR(MAX(IF(OR(V1120="",X1120=""),"",IF(AND(AND(MONTH(F1120)&gt;=8,MONTH(F1120)&lt;9),AND(MONTH(H1120)&gt;=8,MONTH(H1120)&lt;9)),(NETWORKDAYS(F1120,H1120,Lister!$D$7:$D$13)-X1120)*T1120/NETWORKDAYS(Lister!$D$20,Lister!$E$20,Lister!$D$7:$D$13),IF(AND(MONTH(F1120)=7,MONTH(H1120)=8),(NETWORKDAYS(Lister!$D$20,H1120,Lister!$D$7:$D$13)-X1120)*T1120/NETWORKDAYS(Lister!$D$20,Lister!$E$20,Lister!$D$7:$D$13),IF(AND(MONTH(F1120)=7,MONTH(H1120)=7),0)))),0),"")</f>
        <v/>
      </c>
      <c r="AC1120" s="15" t="str">
        <f>IF(Ansøgning!U1125="","",Ansøgning!U1125)</f>
        <v/>
      </c>
      <c r="AD1120" s="31" t="str">
        <f t="shared" si="122"/>
        <v/>
      </c>
      <c r="AE1120" s="31" t="str">
        <f t="shared" si="123"/>
        <v/>
      </c>
      <c r="AF1120" s="51" t="str">
        <f t="shared" si="124"/>
        <v/>
      </c>
      <c r="AG1120" s="15" t="str">
        <f t="shared" si="125"/>
        <v/>
      </c>
    </row>
    <row r="1121" spans="1:33" x14ac:dyDescent="0.25">
      <c r="A1121" s="13" t="str">
        <f>IF(Ansøgning!A1126="","",Ansøgning!A1126)</f>
        <v/>
      </c>
      <c r="B1121" s="13" t="str">
        <f>IF(Ansøgning!B1126="","",Ansøgning!B1126)</f>
        <v/>
      </c>
      <c r="C1121" s="13" t="str">
        <f>IF(Ansøgning!C1126="","",Ansøgning!C1126)</f>
        <v/>
      </c>
      <c r="D1121" s="13" t="str">
        <f>IF(Ansøgning!D1126="","",Ansøgning!D1126)</f>
        <v/>
      </c>
      <c r="E1121" s="14" t="str">
        <f>IF(Ansøgning!E1126="","",Ansøgning!E1126)</f>
        <v/>
      </c>
      <c r="F1121" s="16"/>
      <c r="G1121" s="14" t="str">
        <f>IF(Ansøgning!F1126="","",Ansøgning!F1126)</f>
        <v/>
      </c>
      <c r="H1121" s="16"/>
      <c r="I1121" s="72" t="str">
        <f>IF(OR(F1121="",H1121=""),"",NETWORKDAYS(F1121,H1121,Lister!$D$7:$D$13))</f>
        <v/>
      </c>
      <c r="J1121" s="53" t="str">
        <f>IF(Ansøgning!H1126="","",Ansøgning!H1126)</f>
        <v/>
      </c>
      <c r="K1121" s="32" t="str">
        <f t="shared" si="119"/>
        <v/>
      </c>
      <c r="L1121" s="31" t="str">
        <f>IF(Ansøgning!J1126="","",Ansøgning!J1126)</f>
        <v/>
      </c>
      <c r="M1121" s="18"/>
      <c r="N1121" s="31" t="str">
        <f>IF(Ansøgning!K1126="","",Ansøgning!K1126)</f>
        <v/>
      </c>
      <c r="O1121" s="18"/>
      <c r="P1121" s="15" t="str">
        <f>IF(Ansøgning!L1126="","",Ansøgning!L1126)</f>
        <v/>
      </c>
      <c r="Q1121" s="46" t="str">
        <f t="shared" si="120"/>
        <v/>
      </c>
      <c r="R1121" s="46"/>
      <c r="S1121" s="101" t="str">
        <f>IF(Ansøgning!M1126="","",Ansøgning!M1126)</f>
        <v/>
      </c>
      <c r="T1121" s="31" t="str">
        <f t="shared" si="121"/>
        <v/>
      </c>
      <c r="U1121" s="102" t="str">
        <f>IF(Ansøgning!O1126="","",Ansøgning!O1126)</f>
        <v/>
      </c>
      <c r="V1121" s="20"/>
      <c r="W1121" s="102" t="str">
        <f>IF(Ansøgning!P1126="","",Ansøgning!P1126)</f>
        <v/>
      </c>
      <c r="X1121" s="20"/>
      <c r="Y1121" s="31" t="str">
        <f>IF(Ansøgning!Q1126="","",Ansøgning!Q1126)</f>
        <v/>
      </c>
      <c r="Z1121" s="46" t="str">
        <f>IFERROR(MAX(IF(OR(V1121="",X1121=""),"",IF(AND(AND(MONTH(F1121)&gt;=7,MONTH(F1121)&lt;8),AND(MONTH(H1121)&gt;=7,MONTH(H1121)&lt;8)),(NETWORKDAYS(F1121,H1121,Lister!$D$7:$D$13)-V1121)*T1121/NETWORKDAYS(Lister!$D$19,Lister!$E$19,Lister!$D$7:$D$13),IF(AND(AND(MONTH(F1121)&gt;=7,MONTH(F1121)&lt;8),MONTH(H1121)&gt;7),(NETWORKDAYS(F1121,Lister!$E$19,Lister!$D$7:$D$13)-V1121)*T1121/NETWORKDAYS(Lister!$D$19,Lister!$E$19,Lister!$D$7:$D$13),IF(MONTH(F1121)&gt;7,0)))),0),"")</f>
        <v/>
      </c>
      <c r="AA1121" s="31" t="str">
        <f>IF(Ansøgning!R1126="","",Ansøgning!R1126)</f>
        <v/>
      </c>
      <c r="AB1121" s="46" t="str">
        <f>IFERROR(MAX(IF(OR(V1121="",X1121=""),"",IF(AND(AND(MONTH(F1121)&gt;=8,MONTH(F1121)&lt;9),AND(MONTH(H1121)&gt;=8,MONTH(H1121)&lt;9)),(NETWORKDAYS(F1121,H1121,Lister!$D$7:$D$13)-X1121)*T1121/NETWORKDAYS(Lister!$D$20,Lister!$E$20,Lister!$D$7:$D$13),IF(AND(MONTH(F1121)=7,MONTH(H1121)=8),(NETWORKDAYS(Lister!$D$20,H1121,Lister!$D$7:$D$13)-X1121)*T1121/NETWORKDAYS(Lister!$D$20,Lister!$E$20,Lister!$D$7:$D$13),IF(AND(MONTH(F1121)=7,MONTH(H1121)=7),0)))),0),"")</f>
        <v/>
      </c>
      <c r="AC1121" s="15" t="str">
        <f>IF(Ansøgning!U1126="","",Ansøgning!U1126)</f>
        <v/>
      </c>
      <c r="AD1121" s="31" t="str">
        <f t="shared" si="122"/>
        <v/>
      </c>
      <c r="AE1121" s="31" t="str">
        <f t="shared" si="123"/>
        <v/>
      </c>
      <c r="AF1121" s="51" t="str">
        <f t="shared" si="124"/>
        <v/>
      </c>
      <c r="AG1121" s="15" t="str">
        <f t="shared" si="125"/>
        <v/>
      </c>
    </row>
    <row r="1122" spans="1:33" x14ac:dyDescent="0.25">
      <c r="A1122" s="13" t="str">
        <f>IF(Ansøgning!A1127="","",Ansøgning!A1127)</f>
        <v/>
      </c>
      <c r="B1122" s="13" t="str">
        <f>IF(Ansøgning!B1127="","",Ansøgning!B1127)</f>
        <v/>
      </c>
      <c r="C1122" s="13" t="str">
        <f>IF(Ansøgning!C1127="","",Ansøgning!C1127)</f>
        <v/>
      </c>
      <c r="D1122" s="13" t="str">
        <f>IF(Ansøgning!D1127="","",Ansøgning!D1127)</f>
        <v/>
      </c>
      <c r="E1122" s="14" t="str">
        <f>IF(Ansøgning!E1127="","",Ansøgning!E1127)</f>
        <v/>
      </c>
      <c r="F1122" s="16"/>
      <c r="G1122" s="14" t="str">
        <f>IF(Ansøgning!F1127="","",Ansøgning!F1127)</f>
        <v/>
      </c>
      <c r="H1122" s="16"/>
      <c r="I1122" s="72" t="str">
        <f>IF(OR(F1122="",H1122=""),"",NETWORKDAYS(F1122,H1122,Lister!$D$7:$D$13))</f>
        <v/>
      </c>
      <c r="J1122" s="53" t="str">
        <f>IF(Ansøgning!H1127="","",Ansøgning!H1127)</f>
        <v/>
      </c>
      <c r="K1122" s="32" t="str">
        <f t="shared" si="119"/>
        <v/>
      </c>
      <c r="L1122" s="31" t="str">
        <f>IF(Ansøgning!J1127="","",Ansøgning!J1127)</f>
        <v/>
      </c>
      <c r="M1122" s="18"/>
      <c r="N1122" s="31" t="str">
        <f>IF(Ansøgning!K1127="","",Ansøgning!K1127)</f>
        <v/>
      </c>
      <c r="O1122" s="18"/>
      <c r="P1122" s="15" t="str">
        <f>IF(Ansøgning!L1127="","",Ansøgning!L1127)</f>
        <v/>
      </c>
      <c r="Q1122" s="46" t="str">
        <f t="shared" si="120"/>
        <v/>
      </c>
      <c r="R1122" s="46"/>
      <c r="S1122" s="101" t="str">
        <f>IF(Ansøgning!M1127="","",Ansøgning!M1127)</f>
        <v/>
      </c>
      <c r="T1122" s="31" t="str">
        <f t="shared" si="121"/>
        <v/>
      </c>
      <c r="U1122" s="102" t="str">
        <f>IF(Ansøgning!O1127="","",Ansøgning!O1127)</f>
        <v/>
      </c>
      <c r="V1122" s="20"/>
      <c r="W1122" s="102" t="str">
        <f>IF(Ansøgning!P1127="","",Ansøgning!P1127)</f>
        <v/>
      </c>
      <c r="X1122" s="20"/>
      <c r="Y1122" s="31" t="str">
        <f>IF(Ansøgning!Q1127="","",Ansøgning!Q1127)</f>
        <v/>
      </c>
      <c r="Z1122" s="46" t="str">
        <f>IFERROR(MAX(IF(OR(V1122="",X1122=""),"",IF(AND(AND(MONTH(F1122)&gt;=7,MONTH(F1122)&lt;8),AND(MONTH(H1122)&gt;=7,MONTH(H1122)&lt;8)),(NETWORKDAYS(F1122,H1122,Lister!$D$7:$D$13)-V1122)*T1122/NETWORKDAYS(Lister!$D$19,Lister!$E$19,Lister!$D$7:$D$13),IF(AND(AND(MONTH(F1122)&gt;=7,MONTH(F1122)&lt;8),MONTH(H1122)&gt;7),(NETWORKDAYS(F1122,Lister!$E$19,Lister!$D$7:$D$13)-V1122)*T1122/NETWORKDAYS(Lister!$D$19,Lister!$E$19,Lister!$D$7:$D$13),IF(MONTH(F1122)&gt;7,0)))),0),"")</f>
        <v/>
      </c>
      <c r="AA1122" s="31" t="str">
        <f>IF(Ansøgning!R1127="","",Ansøgning!R1127)</f>
        <v/>
      </c>
      <c r="AB1122" s="46" t="str">
        <f>IFERROR(MAX(IF(OR(V1122="",X1122=""),"",IF(AND(AND(MONTH(F1122)&gt;=8,MONTH(F1122)&lt;9),AND(MONTH(H1122)&gt;=8,MONTH(H1122)&lt;9)),(NETWORKDAYS(F1122,H1122,Lister!$D$7:$D$13)-X1122)*T1122/NETWORKDAYS(Lister!$D$20,Lister!$E$20,Lister!$D$7:$D$13),IF(AND(MONTH(F1122)=7,MONTH(H1122)=8),(NETWORKDAYS(Lister!$D$20,H1122,Lister!$D$7:$D$13)-X1122)*T1122/NETWORKDAYS(Lister!$D$20,Lister!$E$20,Lister!$D$7:$D$13),IF(AND(MONTH(F1122)=7,MONTH(H1122)=7),0)))),0),"")</f>
        <v/>
      </c>
      <c r="AC1122" s="15" t="str">
        <f>IF(Ansøgning!U1127="","",Ansøgning!U1127)</f>
        <v/>
      </c>
      <c r="AD1122" s="31" t="str">
        <f t="shared" si="122"/>
        <v/>
      </c>
      <c r="AE1122" s="31" t="str">
        <f t="shared" si="123"/>
        <v/>
      </c>
      <c r="AF1122" s="51" t="str">
        <f t="shared" si="124"/>
        <v/>
      </c>
      <c r="AG1122" s="15" t="str">
        <f t="shared" si="125"/>
        <v/>
      </c>
    </row>
    <row r="1123" spans="1:33" x14ac:dyDescent="0.25">
      <c r="A1123" s="13" t="str">
        <f>IF(Ansøgning!A1128="","",Ansøgning!A1128)</f>
        <v/>
      </c>
      <c r="B1123" s="13" t="str">
        <f>IF(Ansøgning!B1128="","",Ansøgning!B1128)</f>
        <v/>
      </c>
      <c r="C1123" s="13" t="str">
        <f>IF(Ansøgning!C1128="","",Ansøgning!C1128)</f>
        <v/>
      </c>
      <c r="D1123" s="13" t="str">
        <f>IF(Ansøgning!D1128="","",Ansøgning!D1128)</f>
        <v/>
      </c>
      <c r="E1123" s="14" t="str">
        <f>IF(Ansøgning!E1128="","",Ansøgning!E1128)</f>
        <v/>
      </c>
      <c r="F1123" s="16"/>
      <c r="G1123" s="14" t="str">
        <f>IF(Ansøgning!F1128="","",Ansøgning!F1128)</f>
        <v/>
      </c>
      <c r="H1123" s="16"/>
      <c r="I1123" s="72" t="str">
        <f>IF(OR(F1123="",H1123=""),"",NETWORKDAYS(F1123,H1123,Lister!$D$7:$D$13))</f>
        <v/>
      </c>
      <c r="J1123" s="53" t="str">
        <f>IF(Ansøgning!H1128="","",Ansøgning!H1128)</f>
        <v/>
      </c>
      <c r="K1123" s="32" t="str">
        <f t="shared" si="119"/>
        <v/>
      </c>
      <c r="L1123" s="31" t="str">
        <f>IF(Ansøgning!J1128="","",Ansøgning!J1128)</f>
        <v/>
      </c>
      <c r="M1123" s="18"/>
      <c r="N1123" s="31" t="str">
        <f>IF(Ansøgning!K1128="","",Ansøgning!K1128)</f>
        <v/>
      </c>
      <c r="O1123" s="18"/>
      <c r="P1123" s="15" t="str">
        <f>IF(Ansøgning!L1128="","",Ansøgning!L1128)</f>
        <v/>
      </c>
      <c r="Q1123" s="46" t="str">
        <f t="shared" si="120"/>
        <v/>
      </c>
      <c r="R1123" s="46"/>
      <c r="S1123" s="101" t="str">
        <f>IF(Ansøgning!M1128="","",Ansøgning!M1128)</f>
        <v/>
      </c>
      <c r="T1123" s="31" t="str">
        <f t="shared" si="121"/>
        <v/>
      </c>
      <c r="U1123" s="102" t="str">
        <f>IF(Ansøgning!O1128="","",Ansøgning!O1128)</f>
        <v/>
      </c>
      <c r="V1123" s="20"/>
      <c r="W1123" s="102" t="str">
        <f>IF(Ansøgning!P1128="","",Ansøgning!P1128)</f>
        <v/>
      </c>
      <c r="X1123" s="20"/>
      <c r="Y1123" s="31" t="str">
        <f>IF(Ansøgning!Q1128="","",Ansøgning!Q1128)</f>
        <v/>
      </c>
      <c r="Z1123" s="46" t="str">
        <f>IFERROR(MAX(IF(OR(V1123="",X1123=""),"",IF(AND(AND(MONTH(F1123)&gt;=7,MONTH(F1123)&lt;8),AND(MONTH(H1123)&gt;=7,MONTH(H1123)&lt;8)),(NETWORKDAYS(F1123,H1123,Lister!$D$7:$D$13)-V1123)*T1123/NETWORKDAYS(Lister!$D$19,Lister!$E$19,Lister!$D$7:$D$13),IF(AND(AND(MONTH(F1123)&gt;=7,MONTH(F1123)&lt;8),MONTH(H1123)&gt;7),(NETWORKDAYS(F1123,Lister!$E$19,Lister!$D$7:$D$13)-V1123)*T1123/NETWORKDAYS(Lister!$D$19,Lister!$E$19,Lister!$D$7:$D$13),IF(MONTH(F1123)&gt;7,0)))),0),"")</f>
        <v/>
      </c>
      <c r="AA1123" s="31" t="str">
        <f>IF(Ansøgning!R1128="","",Ansøgning!R1128)</f>
        <v/>
      </c>
      <c r="AB1123" s="46" t="str">
        <f>IFERROR(MAX(IF(OR(V1123="",X1123=""),"",IF(AND(AND(MONTH(F1123)&gt;=8,MONTH(F1123)&lt;9),AND(MONTH(H1123)&gt;=8,MONTH(H1123)&lt;9)),(NETWORKDAYS(F1123,H1123,Lister!$D$7:$D$13)-X1123)*T1123/NETWORKDAYS(Lister!$D$20,Lister!$E$20,Lister!$D$7:$D$13),IF(AND(MONTH(F1123)=7,MONTH(H1123)=8),(NETWORKDAYS(Lister!$D$20,H1123,Lister!$D$7:$D$13)-X1123)*T1123/NETWORKDAYS(Lister!$D$20,Lister!$E$20,Lister!$D$7:$D$13),IF(AND(MONTH(F1123)=7,MONTH(H1123)=7),0)))),0),"")</f>
        <v/>
      </c>
      <c r="AC1123" s="15" t="str">
        <f>IF(Ansøgning!U1128="","",Ansøgning!U1128)</f>
        <v/>
      </c>
      <c r="AD1123" s="31" t="str">
        <f t="shared" si="122"/>
        <v/>
      </c>
      <c r="AE1123" s="31" t="str">
        <f t="shared" si="123"/>
        <v/>
      </c>
      <c r="AF1123" s="51" t="str">
        <f t="shared" si="124"/>
        <v/>
      </c>
      <c r="AG1123" s="15" t="str">
        <f t="shared" si="125"/>
        <v/>
      </c>
    </row>
    <row r="1124" spans="1:33" x14ac:dyDescent="0.25">
      <c r="A1124" s="13" t="str">
        <f>IF(Ansøgning!A1129="","",Ansøgning!A1129)</f>
        <v/>
      </c>
      <c r="B1124" s="13" t="str">
        <f>IF(Ansøgning!B1129="","",Ansøgning!B1129)</f>
        <v/>
      </c>
      <c r="C1124" s="13" t="str">
        <f>IF(Ansøgning!C1129="","",Ansøgning!C1129)</f>
        <v/>
      </c>
      <c r="D1124" s="13" t="str">
        <f>IF(Ansøgning!D1129="","",Ansøgning!D1129)</f>
        <v/>
      </c>
      <c r="E1124" s="14" t="str">
        <f>IF(Ansøgning!E1129="","",Ansøgning!E1129)</f>
        <v/>
      </c>
      <c r="F1124" s="16"/>
      <c r="G1124" s="14" t="str">
        <f>IF(Ansøgning!F1129="","",Ansøgning!F1129)</f>
        <v/>
      </c>
      <c r="H1124" s="16"/>
      <c r="I1124" s="72" t="str">
        <f>IF(OR(F1124="",H1124=""),"",NETWORKDAYS(F1124,H1124,Lister!$D$7:$D$13))</f>
        <v/>
      </c>
      <c r="J1124" s="53" t="str">
        <f>IF(Ansøgning!H1129="","",Ansøgning!H1129)</f>
        <v/>
      </c>
      <c r="K1124" s="32" t="str">
        <f t="shared" si="119"/>
        <v/>
      </c>
      <c r="L1124" s="31" t="str">
        <f>IF(Ansøgning!J1129="","",Ansøgning!J1129)</f>
        <v/>
      </c>
      <c r="M1124" s="18"/>
      <c r="N1124" s="31" t="str">
        <f>IF(Ansøgning!K1129="","",Ansøgning!K1129)</f>
        <v/>
      </c>
      <c r="O1124" s="18"/>
      <c r="P1124" s="15" t="str">
        <f>IF(Ansøgning!L1129="","",Ansøgning!L1129)</f>
        <v/>
      </c>
      <c r="Q1124" s="46" t="str">
        <f t="shared" si="120"/>
        <v/>
      </c>
      <c r="R1124" s="46"/>
      <c r="S1124" s="101" t="str">
        <f>IF(Ansøgning!M1129="","",Ansøgning!M1129)</f>
        <v/>
      </c>
      <c r="T1124" s="31" t="str">
        <f t="shared" si="121"/>
        <v/>
      </c>
      <c r="U1124" s="102" t="str">
        <f>IF(Ansøgning!O1129="","",Ansøgning!O1129)</f>
        <v/>
      </c>
      <c r="V1124" s="20"/>
      <c r="W1124" s="102" t="str">
        <f>IF(Ansøgning!P1129="","",Ansøgning!P1129)</f>
        <v/>
      </c>
      <c r="X1124" s="20"/>
      <c r="Y1124" s="31" t="str">
        <f>IF(Ansøgning!Q1129="","",Ansøgning!Q1129)</f>
        <v/>
      </c>
      <c r="Z1124" s="46" t="str">
        <f>IFERROR(MAX(IF(OR(V1124="",X1124=""),"",IF(AND(AND(MONTH(F1124)&gt;=7,MONTH(F1124)&lt;8),AND(MONTH(H1124)&gt;=7,MONTH(H1124)&lt;8)),(NETWORKDAYS(F1124,H1124,Lister!$D$7:$D$13)-V1124)*T1124/NETWORKDAYS(Lister!$D$19,Lister!$E$19,Lister!$D$7:$D$13),IF(AND(AND(MONTH(F1124)&gt;=7,MONTH(F1124)&lt;8),MONTH(H1124)&gt;7),(NETWORKDAYS(F1124,Lister!$E$19,Lister!$D$7:$D$13)-V1124)*T1124/NETWORKDAYS(Lister!$D$19,Lister!$E$19,Lister!$D$7:$D$13),IF(MONTH(F1124)&gt;7,0)))),0),"")</f>
        <v/>
      </c>
      <c r="AA1124" s="31" t="str">
        <f>IF(Ansøgning!R1129="","",Ansøgning!R1129)</f>
        <v/>
      </c>
      <c r="AB1124" s="46" t="str">
        <f>IFERROR(MAX(IF(OR(V1124="",X1124=""),"",IF(AND(AND(MONTH(F1124)&gt;=8,MONTH(F1124)&lt;9),AND(MONTH(H1124)&gt;=8,MONTH(H1124)&lt;9)),(NETWORKDAYS(F1124,H1124,Lister!$D$7:$D$13)-X1124)*T1124/NETWORKDAYS(Lister!$D$20,Lister!$E$20,Lister!$D$7:$D$13),IF(AND(MONTH(F1124)=7,MONTH(H1124)=8),(NETWORKDAYS(Lister!$D$20,H1124,Lister!$D$7:$D$13)-X1124)*T1124/NETWORKDAYS(Lister!$D$20,Lister!$E$20,Lister!$D$7:$D$13),IF(AND(MONTH(F1124)=7,MONTH(H1124)=7),0)))),0),"")</f>
        <v/>
      </c>
      <c r="AC1124" s="15" t="str">
        <f>IF(Ansøgning!U1129="","",Ansøgning!U1129)</f>
        <v/>
      </c>
      <c r="AD1124" s="31" t="str">
        <f t="shared" si="122"/>
        <v/>
      </c>
      <c r="AE1124" s="31" t="str">
        <f t="shared" si="123"/>
        <v/>
      </c>
      <c r="AF1124" s="51" t="str">
        <f t="shared" si="124"/>
        <v/>
      </c>
      <c r="AG1124" s="15" t="str">
        <f t="shared" si="125"/>
        <v/>
      </c>
    </row>
    <row r="1125" spans="1:33" x14ac:dyDescent="0.25">
      <c r="A1125" s="13" t="str">
        <f>IF(Ansøgning!A1130="","",Ansøgning!A1130)</f>
        <v/>
      </c>
      <c r="B1125" s="13" t="str">
        <f>IF(Ansøgning!B1130="","",Ansøgning!B1130)</f>
        <v/>
      </c>
      <c r="C1125" s="13" t="str">
        <f>IF(Ansøgning!C1130="","",Ansøgning!C1130)</f>
        <v/>
      </c>
      <c r="D1125" s="13" t="str">
        <f>IF(Ansøgning!D1130="","",Ansøgning!D1130)</f>
        <v/>
      </c>
      <c r="E1125" s="14" t="str">
        <f>IF(Ansøgning!E1130="","",Ansøgning!E1130)</f>
        <v/>
      </c>
      <c r="F1125" s="16"/>
      <c r="G1125" s="14" t="str">
        <f>IF(Ansøgning!F1130="","",Ansøgning!F1130)</f>
        <v/>
      </c>
      <c r="H1125" s="16"/>
      <c r="I1125" s="72" t="str">
        <f>IF(OR(F1125="",H1125=""),"",NETWORKDAYS(F1125,H1125,Lister!$D$7:$D$13))</f>
        <v/>
      </c>
      <c r="J1125" s="53" t="str">
        <f>IF(Ansøgning!H1130="","",Ansøgning!H1130)</f>
        <v/>
      </c>
      <c r="K1125" s="32" t="str">
        <f t="shared" si="119"/>
        <v/>
      </c>
      <c r="L1125" s="31" t="str">
        <f>IF(Ansøgning!J1130="","",Ansøgning!J1130)</f>
        <v/>
      </c>
      <c r="M1125" s="18"/>
      <c r="N1125" s="31" t="str">
        <f>IF(Ansøgning!K1130="","",Ansøgning!K1130)</f>
        <v/>
      </c>
      <c r="O1125" s="18"/>
      <c r="P1125" s="15" t="str">
        <f>IF(Ansøgning!L1130="","",Ansøgning!L1130)</f>
        <v/>
      </c>
      <c r="Q1125" s="46" t="str">
        <f t="shared" si="120"/>
        <v/>
      </c>
      <c r="R1125" s="46"/>
      <c r="S1125" s="101" t="str">
        <f>IF(Ansøgning!M1130="","",Ansøgning!M1130)</f>
        <v/>
      </c>
      <c r="T1125" s="31" t="str">
        <f t="shared" si="121"/>
        <v/>
      </c>
      <c r="U1125" s="102" t="str">
        <f>IF(Ansøgning!O1130="","",Ansøgning!O1130)</f>
        <v/>
      </c>
      <c r="V1125" s="20"/>
      <c r="W1125" s="102" t="str">
        <f>IF(Ansøgning!P1130="","",Ansøgning!P1130)</f>
        <v/>
      </c>
      <c r="X1125" s="20"/>
      <c r="Y1125" s="31" t="str">
        <f>IF(Ansøgning!Q1130="","",Ansøgning!Q1130)</f>
        <v/>
      </c>
      <c r="Z1125" s="46" t="str">
        <f>IFERROR(MAX(IF(OR(V1125="",X1125=""),"",IF(AND(AND(MONTH(F1125)&gt;=7,MONTH(F1125)&lt;8),AND(MONTH(H1125)&gt;=7,MONTH(H1125)&lt;8)),(NETWORKDAYS(F1125,H1125,Lister!$D$7:$D$13)-V1125)*T1125/NETWORKDAYS(Lister!$D$19,Lister!$E$19,Lister!$D$7:$D$13),IF(AND(AND(MONTH(F1125)&gt;=7,MONTH(F1125)&lt;8),MONTH(H1125)&gt;7),(NETWORKDAYS(F1125,Lister!$E$19,Lister!$D$7:$D$13)-V1125)*T1125/NETWORKDAYS(Lister!$D$19,Lister!$E$19,Lister!$D$7:$D$13),IF(MONTH(F1125)&gt;7,0)))),0),"")</f>
        <v/>
      </c>
      <c r="AA1125" s="31" t="str">
        <f>IF(Ansøgning!R1130="","",Ansøgning!R1130)</f>
        <v/>
      </c>
      <c r="AB1125" s="46" t="str">
        <f>IFERROR(MAX(IF(OR(V1125="",X1125=""),"",IF(AND(AND(MONTH(F1125)&gt;=8,MONTH(F1125)&lt;9),AND(MONTH(H1125)&gt;=8,MONTH(H1125)&lt;9)),(NETWORKDAYS(F1125,H1125,Lister!$D$7:$D$13)-X1125)*T1125/NETWORKDAYS(Lister!$D$20,Lister!$E$20,Lister!$D$7:$D$13),IF(AND(MONTH(F1125)=7,MONTH(H1125)=8),(NETWORKDAYS(Lister!$D$20,H1125,Lister!$D$7:$D$13)-X1125)*T1125/NETWORKDAYS(Lister!$D$20,Lister!$E$20,Lister!$D$7:$D$13),IF(AND(MONTH(F1125)=7,MONTH(H1125)=7),0)))),0),"")</f>
        <v/>
      </c>
      <c r="AC1125" s="15" t="str">
        <f>IF(Ansøgning!U1130="","",Ansøgning!U1130)</f>
        <v/>
      </c>
      <c r="AD1125" s="31" t="str">
        <f t="shared" si="122"/>
        <v/>
      </c>
      <c r="AE1125" s="31" t="str">
        <f t="shared" si="123"/>
        <v/>
      </c>
      <c r="AF1125" s="51" t="str">
        <f t="shared" si="124"/>
        <v/>
      </c>
      <c r="AG1125" s="15" t="str">
        <f t="shared" si="125"/>
        <v/>
      </c>
    </row>
    <row r="1126" spans="1:33" x14ac:dyDescent="0.25">
      <c r="A1126" s="13" t="str">
        <f>IF(Ansøgning!A1131="","",Ansøgning!A1131)</f>
        <v/>
      </c>
      <c r="B1126" s="13" t="str">
        <f>IF(Ansøgning!B1131="","",Ansøgning!B1131)</f>
        <v/>
      </c>
      <c r="C1126" s="13" t="str">
        <f>IF(Ansøgning!C1131="","",Ansøgning!C1131)</f>
        <v/>
      </c>
      <c r="D1126" s="13" t="str">
        <f>IF(Ansøgning!D1131="","",Ansøgning!D1131)</f>
        <v/>
      </c>
      <c r="E1126" s="14" t="str">
        <f>IF(Ansøgning!E1131="","",Ansøgning!E1131)</f>
        <v/>
      </c>
      <c r="F1126" s="16"/>
      <c r="G1126" s="14" t="str">
        <f>IF(Ansøgning!F1131="","",Ansøgning!F1131)</f>
        <v/>
      </c>
      <c r="H1126" s="16"/>
      <c r="I1126" s="72" t="str">
        <f>IF(OR(F1126="",H1126=""),"",NETWORKDAYS(F1126,H1126,Lister!$D$7:$D$13))</f>
        <v/>
      </c>
      <c r="J1126" s="53" t="str">
        <f>IF(Ansøgning!H1131="","",Ansøgning!H1131)</f>
        <v/>
      </c>
      <c r="K1126" s="32" t="str">
        <f t="shared" si="119"/>
        <v/>
      </c>
      <c r="L1126" s="31" t="str">
        <f>IF(Ansøgning!J1131="","",Ansøgning!J1131)</f>
        <v/>
      </c>
      <c r="M1126" s="18"/>
      <c r="N1126" s="31" t="str">
        <f>IF(Ansøgning!K1131="","",Ansøgning!K1131)</f>
        <v/>
      </c>
      <c r="O1126" s="18"/>
      <c r="P1126" s="15" t="str">
        <f>IF(Ansøgning!L1131="","",Ansøgning!L1131)</f>
        <v/>
      </c>
      <c r="Q1126" s="46" t="str">
        <f t="shared" si="120"/>
        <v/>
      </c>
      <c r="R1126" s="46"/>
      <c r="S1126" s="101" t="str">
        <f>IF(Ansøgning!M1131="","",Ansøgning!M1131)</f>
        <v/>
      </c>
      <c r="T1126" s="31" t="str">
        <f t="shared" si="121"/>
        <v/>
      </c>
      <c r="U1126" s="102" t="str">
        <f>IF(Ansøgning!O1131="","",Ansøgning!O1131)</f>
        <v/>
      </c>
      <c r="V1126" s="20"/>
      <c r="W1126" s="102" t="str">
        <f>IF(Ansøgning!P1131="","",Ansøgning!P1131)</f>
        <v/>
      </c>
      <c r="X1126" s="20"/>
      <c r="Y1126" s="31" t="str">
        <f>IF(Ansøgning!Q1131="","",Ansøgning!Q1131)</f>
        <v/>
      </c>
      <c r="Z1126" s="46" t="str">
        <f>IFERROR(MAX(IF(OR(V1126="",X1126=""),"",IF(AND(AND(MONTH(F1126)&gt;=7,MONTH(F1126)&lt;8),AND(MONTH(H1126)&gt;=7,MONTH(H1126)&lt;8)),(NETWORKDAYS(F1126,H1126,Lister!$D$7:$D$13)-V1126)*T1126/NETWORKDAYS(Lister!$D$19,Lister!$E$19,Lister!$D$7:$D$13),IF(AND(AND(MONTH(F1126)&gt;=7,MONTH(F1126)&lt;8),MONTH(H1126)&gt;7),(NETWORKDAYS(F1126,Lister!$E$19,Lister!$D$7:$D$13)-V1126)*T1126/NETWORKDAYS(Lister!$D$19,Lister!$E$19,Lister!$D$7:$D$13),IF(MONTH(F1126)&gt;7,0)))),0),"")</f>
        <v/>
      </c>
      <c r="AA1126" s="31" t="str">
        <f>IF(Ansøgning!R1131="","",Ansøgning!R1131)</f>
        <v/>
      </c>
      <c r="AB1126" s="46" t="str">
        <f>IFERROR(MAX(IF(OR(V1126="",X1126=""),"",IF(AND(AND(MONTH(F1126)&gt;=8,MONTH(F1126)&lt;9),AND(MONTH(H1126)&gt;=8,MONTH(H1126)&lt;9)),(NETWORKDAYS(F1126,H1126,Lister!$D$7:$D$13)-X1126)*T1126/NETWORKDAYS(Lister!$D$20,Lister!$E$20,Lister!$D$7:$D$13),IF(AND(MONTH(F1126)=7,MONTH(H1126)=8),(NETWORKDAYS(Lister!$D$20,H1126,Lister!$D$7:$D$13)-X1126)*T1126/NETWORKDAYS(Lister!$D$20,Lister!$E$20,Lister!$D$7:$D$13),IF(AND(MONTH(F1126)=7,MONTH(H1126)=7),0)))),0),"")</f>
        <v/>
      </c>
      <c r="AC1126" s="15" t="str">
        <f>IF(Ansøgning!U1131="","",Ansøgning!U1131)</f>
        <v/>
      </c>
      <c r="AD1126" s="31" t="str">
        <f t="shared" si="122"/>
        <v/>
      </c>
      <c r="AE1126" s="31" t="str">
        <f t="shared" si="123"/>
        <v/>
      </c>
      <c r="AF1126" s="51" t="str">
        <f t="shared" si="124"/>
        <v/>
      </c>
      <c r="AG1126" s="15" t="str">
        <f t="shared" si="125"/>
        <v/>
      </c>
    </row>
    <row r="1127" spans="1:33" x14ac:dyDescent="0.25">
      <c r="A1127" s="13" t="str">
        <f>IF(Ansøgning!A1132="","",Ansøgning!A1132)</f>
        <v/>
      </c>
      <c r="B1127" s="13" t="str">
        <f>IF(Ansøgning!B1132="","",Ansøgning!B1132)</f>
        <v/>
      </c>
      <c r="C1127" s="13" t="str">
        <f>IF(Ansøgning!C1132="","",Ansøgning!C1132)</f>
        <v/>
      </c>
      <c r="D1127" s="13" t="str">
        <f>IF(Ansøgning!D1132="","",Ansøgning!D1132)</f>
        <v/>
      </c>
      <c r="E1127" s="14" t="str">
        <f>IF(Ansøgning!E1132="","",Ansøgning!E1132)</f>
        <v/>
      </c>
      <c r="F1127" s="16"/>
      <c r="G1127" s="14" t="str">
        <f>IF(Ansøgning!F1132="","",Ansøgning!F1132)</f>
        <v/>
      </c>
      <c r="H1127" s="16"/>
      <c r="I1127" s="72" t="str">
        <f>IF(OR(F1127="",H1127=""),"",NETWORKDAYS(F1127,H1127,Lister!$D$7:$D$13))</f>
        <v/>
      </c>
      <c r="J1127" s="53" t="str">
        <f>IF(Ansøgning!H1132="","",Ansøgning!H1132)</f>
        <v/>
      </c>
      <c r="K1127" s="32" t="str">
        <f t="shared" si="119"/>
        <v/>
      </c>
      <c r="L1127" s="31" t="str">
        <f>IF(Ansøgning!J1132="","",Ansøgning!J1132)</f>
        <v/>
      </c>
      <c r="M1127" s="18"/>
      <c r="N1127" s="31" t="str">
        <f>IF(Ansøgning!K1132="","",Ansøgning!K1132)</f>
        <v/>
      </c>
      <c r="O1127" s="18"/>
      <c r="P1127" s="15" t="str">
        <f>IF(Ansøgning!L1132="","",Ansøgning!L1132)</f>
        <v/>
      </c>
      <c r="Q1127" s="46" t="str">
        <f t="shared" si="120"/>
        <v/>
      </c>
      <c r="R1127" s="46"/>
      <c r="S1127" s="101" t="str">
        <f>IF(Ansøgning!M1132="","",Ansøgning!M1132)</f>
        <v/>
      </c>
      <c r="T1127" s="31" t="str">
        <f t="shared" si="121"/>
        <v/>
      </c>
      <c r="U1127" s="102" t="str">
        <f>IF(Ansøgning!O1132="","",Ansøgning!O1132)</f>
        <v/>
      </c>
      <c r="V1127" s="20"/>
      <c r="W1127" s="102" t="str">
        <f>IF(Ansøgning!P1132="","",Ansøgning!P1132)</f>
        <v/>
      </c>
      <c r="X1127" s="20"/>
      <c r="Y1127" s="31" t="str">
        <f>IF(Ansøgning!Q1132="","",Ansøgning!Q1132)</f>
        <v/>
      </c>
      <c r="Z1127" s="46" t="str">
        <f>IFERROR(MAX(IF(OR(V1127="",X1127=""),"",IF(AND(AND(MONTH(F1127)&gt;=7,MONTH(F1127)&lt;8),AND(MONTH(H1127)&gt;=7,MONTH(H1127)&lt;8)),(NETWORKDAYS(F1127,H1127,Lister!$D$7:$D$13)-V1127)*T1127/NETWORKDAYS(Lister!$D$19,Lister!$E$19,Lister!$D$7:$D$13),IF(AND(AND(MONTH(F1127)&gt;=7,MONTH(F1127)&lt;8),MONTH(H1127)&gt;7),(NETWORKDAYS(F1127,Lister!$E$19,Lister!$D$7:$D$13)-V1127)*T1127/NETWORKDAYS(Lister!$D$19,Lister!$E$19,Lister!$D$7:$D$13),IF(MONTH(F1127)&gt;7,0)))),0),"")</f>
        <v/>
      </c>
      <c r="AA1127" s="31" t="str">
        <f>IF(Ansøgning!R1132="","",Ansøgning!R1132)</f>
        <v/>
      </c>
      <c r="AB1127" s="46" t="str">
        <f>IFERROR(MAX(IF(OR(V1127="",X1127=""),"",IF(AND(AND(MONTH(F1127)&gt;=8,MONTH(F1127)&lt;9),AND(MONTH(H1127)&gt;=8,MONTH(H1127)&lt;9)),(NETWORKDAYS(F1127,H1127,Lister!$D$7:$D$13)-X1127)*T1127/NETWORKDAYS(Lister!$D$20,Lister!$E$20,Lister!$D$7:$D$13),IF(AND(MONTH(F1127)=7,MONTH(H1127)=8),(NETWORKDAYS(Lister!$D$20,H1127,Lister!$D$7:$D$13)-X1127)*T1127/NETWORKDAYS(Lister!$D$20,Lister!$E$20,Lister!$D$7:$D$13),IF(AND(MONTH(F1127)=7,MONTH(H1127)=7),0)))),0),"")</f>
        <v/>
      </c>
      <c r="AC1127" s="15" t="str">
        <f>IF(Ansøgning!U1132="","",Ansøgning!U1132)</f>
        <v/>
      </c>
      <c r="AD1127" s="31" t="str">
        <f t="shared" si="122"/>
        <v/>
      </c>
      <c r="AE1127" s="31" t="str">
        <f t="shared" si="123"/>
        <v/>
      </c>
      <c r="AF1127" s="51" t="str">
        <f t="shared" si="124"/>
        <v/>
      </c>
      <c r="AG1127" s="15" t="str">
        <f t="shared" si="125"/>
        <v/>
      </c>
    </row>
    <row r="1128" spans="1:33" x14ac:dyDescent="0.25">
      <c r="A1128" s="13" t="str">
        <f>IF(Ansøgning!A1133="","",Ansøgning!A1133)</f>
        <v/>
      </c>
      <c r="B1128" s="13" t="str">
        <f>IF(Ansøgning!B1133="","",Ansøgning!B1133)</f>
        <v/>
      </c>
      <c r="C1128" s="13" t="str">
        <f>IF(Ansøgning!C1133="","",Ansøgning!C1133)</f>
        <v/>
      </c>
      <c r="D1128" s="13" t="str">
        <f>IF(Ansøgning!D1133="","",Ansøgning!D1133)</f>
        <v/>
      </c>
      <c r="E1128" s="14" t="str">
        <f>IF(Ansøgning!E1133="","",Ansøgning!E1133)</f>
        <v/>
      </c>
      <c r="F1128" s="16"/>
      <c r="G1128" s="14" t="str">
        <f>IF(Ansøgning!F1133="","",Ansøgning!F1133)</f>
        <v/>
      </c>
      <c r="H1128" s="16"/>
      <c r="I1128" s="72" t="str">
        <f>IF(OR(F1128="",H1128=""),"",NETWORKDAYS(F1128,H1128,Lister!$D$7:$D$13))</f>
        <v/>
      </c>
      <c r="J1128" s="53" t="str">
        <f>IF(Ansøgning!H1133="","",Ansøgning!H1133)</f>
        <v/>
      </c>
      <c r="K1128" s="32" t="str">
        <f t="shared" si="119"/>
        <v/>
      </c>
      <c r="L1128" s="31" t="str">
        <f>IF(Ansøgning!J1133="","",Ansøgning!J1133)</f>
        <v/>
      </c>
      <c r="M1128" s="18"/>
      <c r="N1128" s="31" t="str">
        <f>IF(Ansøgning!K1133="","",Ansøgning!K1133)</f>
        <v/>
      </c>
      <c r="O1128" s="18"/>
      <c r="P1128" s="15" t="str">
        <f>IF(Ansøgning!L1133="","",Ansøgning!L1133)</f>
        <v/>
      </c>
      <c r="Q1128" s="46" t="str">
        <f t="shared" si="120"/>
        <v/>
      </c>
      <c r="R1128" s="46"/>
      <c r="S1128" s="101" t="str">
        <f>IF(Ansøgning!M1133="","",Ansøgning!M1133)</f>
        <v/>
      </c>
      <c r="T1128" s="31" t="str">
        <f t="shared" si="121"/>
        <v/>
      </c>
      <c r="U1128" s="102" t="str">
        <f>IF(Ansøgning!O1133="","",Ansøgning!O1133)</f>
        <v/>
      </c>
      <c r="V1128" s="20"/>
      <c r="W1128" s="102" t="str">
        <f>IF(Ansøgning!P1133="","",Ansøgning!P1133)</f>
        <v/>
      </c>
      <c r="X1128" s="20"/>
      <c r="Y1128" s="31" t="str">
        <f>IF(Ansøgning!Q1133="","",Ansøgning!Q1133)</f>
        <v/>
      </c>
      <c r="Z1128" s="46" t="str">
        <f>IFERROR(MAX(IF(OR(V1128="",X1128=""),"",IF(AND(AND(MONTH(F1128)&gt;=7,MONTH(F1128)&lt;8),AND(MONTH(H1128)&gt;=7,MONTH(H1128)&lt;8)),(NETWORKDAYS(F1128,H1128,Lister!$D$7:$D$13)-V1128)*T1128/NETWORKDAYS(Lister!$D$19,Lister!$E$19,Lister!$D$7:$D$13),IF(AND(AND(MONTH(F1128)&gt;=7,MONTH(F1128)&lt;8),MONTH(H1128)&gt;7),(NETWORKDAYS(F1128,Lister!$E$19,Lister!$D$7:$D$13)-V1128)*T1128/NETWORKDAYS(Lister!$D$19,Lister!$E$19,Lister!$D$7:$D$13),IF(MONTH(F1128)&gt;7,0)))),0),"")</f>
        <v/>
      </c>
      <c r="AA1128" s="31" t="str">
        <f>IF(Ansøgning!R1133="","",Ansøgning!R1133)</f>
        <v/>
      </c>
      <c r="AB1128" s="46" t="str">
        <f>IFERROR(MAX(IF(OR(V1128="",X1128=""),"",IF(AND(AND(MONTH(F1128)&gt;=8,MONTH(F1128)&lt;9),AND(MONTH(H1128)&gt;=8,MONTH(H1128)&lt;9)),(NETWORKDAYS(F1128,H1128,Lister!$D$7:$D$13)-X1128)*T1128/NETWORKDAYS(Lister!$D$20,Lister!$E$20,Lister!$D$7:$D$13),IF(AND(MONTH(F1128)=7,MONTH(H1128)=8),(NETWORKDAYS(Lister!$D$20,H1128,Lister!$D$7:$D$13)-X1128)*T1128/NETWORKDAYS(Lister!$D$20,Lister!$E$20,Lister!$D$7:$D$13),IF(AND(MONTH(F1128)=7,MONTH(H1128)=7),0)))),0),"")</f>
        <v/>
      </c>
      <c r="AC1128" s="15" t="str">
        <f>IF(Ansøgning!U1133="","",Ansøgning!U1133)</f>
        <v/>
      </c>
      <c r="AD1128" s="31" t="str">
        <f t="shared" si="122"/>
        <v/>
      </c>
      <c r="AE1128" s="31" t="str">
        <f t="shared" si="123"/>
        <v/>
      </c>
      <c r="AF1128" s="51" t="str">
        <f t="shared" si="124"/>
        <v/>
      </c>
      <c r="AG1128" s="15" t="str">
        <f t="shared" si="125"/>
        <v/>
      </c>
    </row>
    <row r="1129" spans="1:33" x14ac:dyDescent="0.25">
      <c r="A1129" s="13" t="str">
        <f>IF(Ansøgning!A1134="","",Ansøgning!A1134)</f>
        <v/>
      </c>
      <c r="B1129" s="13" t="str">
        <f>IF(Ansøgning!B1134="","",Ansøgning!B1134)</f>
        <v/>
      </c>
      <c r="C1129" s="13" t="str">
        <f>IF(Ansøgning!C1134="","",Ansøgning!C1134)</f>
        <v/>
      </c>
      <c r="D1129" s="13" t="str">
        <f>IF(Ansøgning!D1134="","",Ansøgning!D1134)</f>
        <v/>
      </c>
      <c r="E1129" s="14" t="str">
        <f>IF(Ansøgning!E1134="","",Ansøgning!E1134)</f>
        <v/>
      </c>
      <c r="F1129" s="16"/>
      <c r="G1129" s="14" t="str">
        <f>IF(Ansøgning!F1134="","",Ansøgning!F1134)</f>
        <v/>
      </c>
      <c r="H1129" s="16"/>
      <c r="I1129" s="72" t="str">
        <f>IF(OR(F1129="",H1129=""),"",NETWORKDAYS(F1129,H1129,Lister!$D$7:$D$13))</f>
        <v/>
      </c>
      <c r="J1129" s="53" t="str">
        <f>IF(Ansøgning!H1134="","",Ansøgning!H1134)</f>
        <v/>
      </c>
      <c r="K1129" s="32" t="str">
        <f t="shared" si="119"/>
        <v/>
      </c>
      <c r="L1129" s="31" t="str">
        <f>IF(Ansøgning!J1134="","",Ansøgning!J1134)</f>
        <v/>
      </c>
      <c r="M1129" s="18"/>
      <c r="N1129" s="31" t="str">
        <f>IF(Ansøgning!K1134="","",Ansøgning!K1134)</f>
        <v/>
      </c>
      <c r="O1129" s="18"/>
      <c r="P1129" s="15" t="str">
        <f>IF(Ansøgning!L1134="","",Ansøgning!L1134)</f>
        <v/>
      </c>
      <c r="Q1129" s="46" t="str">
        <f t="shared" si="120"/>
        <v/>
      </c>
      <c r="R1129" s="46"/>
      <c r="S1129" s="101" t="str">
        <f>IF(Ansøgning!M1134="","",Ansøgning!M1134)</f>
        <v/>
      </c>
      <c r="T1129" s="31" t="str">
        <f t="shared" si="121"/>
        <v/>
      </c>
      <c r="U1129" s="102" t="str">
        <f>IF(Ansøgning!O1134="","",Ansøgning!O1134)</f>
        <v/>
      </c>
      <c r="V1129" s="20"/>
      <c r="W1129" s="102" t="str">
        <f>IF(Ansøgning!P1134="","",Ansøgning!P1134)</f>
        <v/>
      </c>
      <c r="X1129" s="20"/>
      <c r="Y1129" s="31" t="str">
        <f>IF(Ansøgning!Q1134="","",Ansøgning!Q1134)</f>
        <v/>
      </c>
      <c r="Z1129" s="46" t="str">
        <f>IFERROR(MAX(IF(OR(V1129="",X1129=""),"",IF(AND(AND(MONTH(F1129)&gt;=7,MONTH(F1129)&lt;8),AND(MONTH(H1129)&gt;=7,MONTH(H1129)&lt;8)),(NETWORKDAYS(F1129,H1129,Lister!$D$7:$D$13)-V1129)*T1129/NETWORKDAYS(Lister!$D$19,Lister!$E$19,Lister!$D$7:$D$13),IF(AND(AND(MONTH(F1129)&gt;=7,MONTH(F1129)&lt;8),MONTH(H1129)&gt;7),(NETWORKDAYS(F1129,Lister!$E$19,Lister!$D$7:$D$13)-V1129)*T1129/NETWORKDAYS(Lister!$D$19,Lister!$E$19,Lister!$D$7:$D$13),IF(MONTH(F1129)&gt;7,0)))),0),"")</f>
        <v/>
      </c>
      <c r="AA1129" s="31" t="str">
        <f>IF(Ansøgning!R1134="","",Ansøgning!R1134)</f>
        <v/>
      </c>
      <c r="AB1129" s="46" t="str">
        <f>IFERROR(MAX(IF(OR(V1129="",X1129=""),"",IF(AND(AND(MONTH(F1129)&gt;=8,MONTH(F1129)&lt;9),AND(MONTH(H1129)&gt;=8,MONTH(H1129)&lt;9)),(NETWORKDAYS(F1129,H1129,Lister!$D$7:$D$13)-X1129)*T1129/NETWORKDAYS(Lister!$D$20,Lister!$E$20,Lister!$D$7:$D$13),IF(AND(MONTH(F1129)=7,MONTH(H1129)=8),(NETWORKDAYS(Lister!$D$20,H1129,Lister!$D$7:$D$13)-X1129)*T1129/NETWORKDAYS(Lister!$D$20,Lister!$E$20,Lister!$D$7:$D$13),IF(AND(MONTH(F1129)=7,MONTH(H1129)=7),0)))),0),"")</f>
        <v/>
      </c>
      <c r="AC1129" s="15" t="str">
        <f>IF(Ansøgning!U1134="","",Ansøgning!U1134)</f>
        <v/>
      </c>
      <c r="AD1129" s="31" t="str">
        <f t="shared" si="122"/>
        <v/>
      </c>
      <c r="AE1129" s="31" t="str">
        <f t="shared" si="123"/>
        <v/>
      </c>
      <c r="AF1129" s="51" t="str">
        <f t="shared" si="124"/>
        <v/>
      </c>
      <c r="AG1129" s="15" t="str">
        <f t="shared" si="125"/>
        <v/>
      </c>
    </row>
    <row r="1130" spans="1:33" x14ac:dyDescent="0.25">
      <c r="A1130" s="13" t="str">
        <f>IF(Ansøgning!A1135="","",Ansøgning!A1135)</f>
        <v/>
      </c>
      <c r="B1130" s="13" t="str">
        <f>IF(Ansøgning!B1135="","",Ansøgning!B1135)</f>
        <v/>
      </c>
      <c r="C1130" s="13" t="str">
        <f>IF(Ansøgning!C1135="","",Ansøgning!C1135)</f>
        <v/>
      </c>
      <c r="D1130" s="13" t="str">
        <f>IF(Ansøgning!D1135="","",Ansøgning!D1135)</f>
        <v/>
      </c>
      <c r="E1130" s="14" t="str">
        <f>IF(Ansøgning!E1135="","",Ansøgning!E1135)</f>
        <v/>
      </c>
      <c r="F1130" s="16"/>
      <c r="G1130" s="14" t="str">
        <f>IF(Ansøgning!F1135="","",Ansøgning!F1135)</f>
        <v/>
      </c>
      <c r="H1130" s="16"/>
      <c r="I1130" s="72" t="str">
        <f>IF(OR(F1130="",H1130=""),"",NETWORKDAYS(F1130,H1130,Lister!$D$7:$D$13))</f>
        <v/>
      </c>
      <c r="J1130" s="53" t="str">
        <f>IF(Ansøgning!H1135="","",Ansøgning!H1135)</f>
        <v/>
      </c>
      <c r="K1130" s="32" t="str">
        <f t="shared" si="119"/>
        <v/>
      </c>
      <c r="L1130" s="31" t="str">
        <f>IF(Ansøgning!J1135="","",Ansøgning!J1135)</f>
        <v/>
      </c>
      <c r="M1130" s="18"/>
      <c r="N1130" s="31" t="str">
        <f>IF(Ansøgning!K1135="","",Ansøgning!K1135)</f>
        <v/>
      </c>
      <c r="O1130" s="18"/>
      <c r="P1130" s="15" t="str">
        <f>IF(Ansøgning!L1135="","",Ansøgning!L1135)</f>
        <v/>
      </c>
      <c r="Q1130" s="46" t="str">
        <f t="shared" si="120"/>
        <v/>
      </c>
      <c r="R1130" s="46"/>
      <c r="S1130" s="101" t="str">
        <f>IF(Ansøgning!M1135="","",Ansøgning!M1135)</f>
        <v/>
      </c>
      <c r="T1130" s="31" t="str">
        <f t="shared" si="121"/>
        <v/>
      </c>
      <c r="U1130" s="102" t="str">
        <f>IF(Ansøgning!O1135="","",Ansøgning!O1135)</f>
        <v/>
      </c>
      <c r="V1130" s="20"/>
      <c r="W1130" s="102" t="str">
        <f>IF(Ansøgning!P1135="","",Ansøgning!P1135)</f>
        <v/>
      </c>
      <c r="X1130" s="20"/>
      <c r="Y1130" s="31" t="str">
        <f>IF(Ansøgning!Q1135="","",Ansøgning!Q1135)</f>
        <v/>
      </c>
      <c r="Z1130" s="46" t="str">
        <f>IFERROR(MAX(IF(OR(V1130="",X1130=""),"",IF(AND(AND(MONTH(F1130)&gt;=7,MONTH(F1130)&lt;8),AND(MONTH(H1130)&gt;=7,MONTH(H1130)&lt;8)),(NETWORKDAYS(F1130,H1130,Lister!$D$7:$D$13)-V1130)*T1130/NETWORKDAYS(Lister!$D$19,Lister!$E$19,Lister!$D$7:$D$13),IF(AND(AND(MONTH(F1130)&gt;=7,MONTH(F1130)&lt;8),MONTH(H1130)&gt;7),(NETWORKDAYS(F1130,Lister!$E$19,Lister!$D$7:$D$13)-V1130)*T1130/NETWORKDAYS(Lister!$D$19,Lister!$E$19,Lister!$D$7:$D$13),IF(MONTH(F1130)&gt;7,0)))),0),"")</f>
        <v/>
      </c>
      <c r="AA1130" s="31" t="str">
        <f>IF(Ansøgning!R1135="","",Ansøgning!R1135)</f>
        <v/>
      </c>
      <c r="AB1130" s="46" t="str">
        <f>IFERROR(MAX(IF(OR(V1130="",X1130=""),"",IF(AND(AND(MONTH(F1130)&gt;=8,MONTH(F1130)&lt;9),AND(MONTH(H1130)&gt;=8,MONTH(H1130)&lt;9)),(NETWORKDAYS(F1130,H1130,Lister!$D$7:$D$13)-X1130)*T1130/NETWORKDAYS(Lister!$D$20,Lister!$E$20,Lister!$D$7:$D$13),IF(AND(MONTH(F1130)=7,MONTH(H1130)=8),(NETWORKDAYS(Lister!$D$20,H1130,Lister!$D$7:$D$13)-X1130)*T1130/NETWORKDAYS(Lister!$D$20,Lister!$E$20,Lister!$D$7:$D$13),IF(AND(MONTH(F1130)=7,MONTH(H1130)=7),0)))),0),"")</f>
        <v/>
      </c>
      <c r="AC1130" s="15" t="str">
        <f>IF(Ansøgning!U1135="","",Ansøgning!U1135)</f>
        <v/>
      </c>
      <c r="AD1130" s="31" t="str">
        <f t="shared" si="122"/>
        <v/>
      </c>
      <c r="AE1130" s="31" t="str">
        <f t="shared" si="123"/>
        <v/>
      </c>
      <c r="AF1130" s="51" t="str">
        <f t="shared" si="124"/>
        <v/>
      </c>
      <c r="AG1130" s="15" t="str">
        <f t="shared" si="125"/>
        <v/>
      </c>
    </row>
    <row r="1131" spans="1:33" x14ac:dyDescent="0.25">
      <c r="A1131" s="13" t="str">
        <f>IF(Ansøgning!A1136="","",Ansøgning!A1136)</f>
        <v/>
      </c>
      <c r="B1131" s="13" t="str">
        <f>IF(Ansøgning!B1136="","",Ansøgning!B1136)</f>
        <v/>
      </c>
      <c r="C1131" s="13" t="str">
        <f>IF(Ansøgning!C1136="","",Ansøgning!C1136)</f>
        <v/>
      </c>
      <c r="D1131" s="13" t="str">
        <f>IF(Ansøgning!D1136="","",Ansøgning!D1136)</f>
        <v/>
      </c>
      <c r="E1131" s="14" t="str">
        <f>IF(Ansøgning!E1136="","",Ansøgning!E1136)</f>
        <v/>
      </c>
      <c r="F1131" s="16"/>
      <c r="G1131" s="14" t="str">
        <f>IF(Ansøgning!F1136="","",Ansøgning!F1136)</f>
        <v/>
      </c>
      <c r="H1131" s="16"/>
      <c r="I1131" s="72" t="str">
        <f>IF(OR(F1131="",H1131=""),"",NETWORKDAYS(F1131,H1131,Lister!$D$7:$D$13))</f>
        <v/>
      </c>
      <c r="J1131" s="53" t="str">
        <f>IF(Ansøgning!H1136="","",Ansøgning!H1136)</f>
        <v/>
      </c>
      <c r="K1131" s="32" t="str">
        <f t="shared" si="119"/>
        <v/>
      </c>
      <c r="L1131" s="31" t="str">
        <f>IF(Ansøgning!J1136="","",Ansøgning!J1136)</f>
        <v/>
      </c>
      <c r="M1131" s="18"/>
      <c r="N1131" s="31" t="str">
        <f>IF(Ansøgning!K1136="","",Ansøgning!K1136)</f>
        <v/>
      </c>
      <c r="O1131" s="18"/>
      <c r="P1131" s="15" t="str">
        <f>IF(Ansøgning!L1136="","",Ansøgning!L1136)</f>
        <v/>
      </c>
      <c r="Q1131" s="46" t="str">
        <f t="shared" si="120"/>
        <v/>
      </c>
      <c r="R1131" s="46"/>
      <c r="S1131" s="101" t="str">
        <f>IF(Ansøgning!M1136="","",Ansøgning!M1136)</f>
        <v/>
      </c>
      <c r="T1131" s="31" t="str">
        <f t="shared" si="121"/>
        <v/>
      </c>
      <c r="U1131" s="102" t="str">
        <f>IF(Ansøgning!O1136="","",Ansøgning!O1136)</f>
        <v/>
      </c>
      <c r="V1131" s="20"/>
      <c r="W1131" s="102" t="str">
        <f>IF(Ansøgning!P1136="","",Ansøgning!P1136)</f>
        <v/>
      </c>
      <c r="X1131" s="20"/>
      <c r="Y1131" s="31" t="str">
        <f>IF(Ansøgning!Q1136="","",Ansøgning!Q1136)</f>
        <v/>
      </c>
      <c r="Z1131" s="46" t="str">
        <f>IFERROR(MAX(IF(OR(V1131="",X1131=""),"",IF(AND(AND(MONTH(F1131)&gt;=7,MONTH(F1131)&lt;8),AND(MONTH(H1131)&gt;=7,MONTH(H1131)&lt;8)),(NETWORKDAYS(F1131,H1131,Lister!$D$7:$D$13)-V1131)*T1131/NETWORKDAYS(Lister!$D$19,Lister!$E$19,Lister!$D$7:$D$13),IF(AND(AND(MONTH(F1131)&gt;=7,MONTH(F1131)&lt;8),MONTH(H1131)&gt;7),(NETWORKDAYS(F1131,Lister!$E$19,Lister!$D$7:$D$13)-V1131)*T1131/NETWORKDAYS(Lister!$D$19,Lister!$E$19,Lister!$D$7:$D$13),IF(MONTH(F1131)&gt;7,0)))),0),"")</f>
        <v/>
      </c>
      <c r="AA1131" s="31" t="str">
        <f>IF(Ansøgning!R1136="","",Ansøgning!R1136)</f>
        <v/>
      </c>
      <c r="AB1131" s="46" t="str">
        <f>IFERROR(MAX(IF(OR(V1131="",X1131=""),"",IF(AND(AND(MONTH(F1131)&gt;=8,MONTH(F1131)&lt;9),AND(MONTH(H1131)&gt;=8,MONTH(H1131)&lt;9)),(NETWORKDAYS(F1131,H1131,Lister!$D$7:$D$13)-X1131)*T1131/NETWORKDAYS(Lister!$D$20,Lister!$E$20,Lister!$D$7:$D$13),IF(AND(MONTH(F1131)=7,MONTH(H1131)=8),(NETWORKDAYS(Lister!$D$20,H1131,Lister!$D$7:$D$13)-X1131)*T1131/NETWORKDAYS(Lister!$D$20,Lister!$E$20,Lister!$D$7:$D$13),IF(AND(MONTH(F1131)=7,MONTH(H1131)=7),0)))),0),"")</f>
        <v/>
      </c>
      <c r="AC1131" s="15" t="str">
        <f>IF(Ansøgning!U1136="","",Ansøgning!U1136)</f>
        <v/>
      </c>
      <c r="AD1131" s="31" t="str">
        <f t="shared" si="122"/>
        <v/>
      </c>
      <c r="AE1131" s="31" t="str">
        <f t="shared" si="123"/>
        <v/>
      </c>
      <c r="AF1131" s="51" t="str">
        <f t="shared" si="124"/>
        <v/>
      </c>
      <c r="AG1131" s="15" t="str">
        <f t="shared" si="125"/>
        <v/>
      </c>
    </row>
    <row r="1132" spans="1:33" x14ac:dyDescent="0.25">
      <c r="A1132" s="13" t="str">
        <f>IF(Ansøgning!A1137="","",Ansøgning!A1137)</f>
        <v/>
      </c>
      <c r="B1132" s="13" t="str">
        <f>IF(Ansøgning!B1137="","",Ansøgning!B1137)</f>
        <v/>
      </c>
      <c r="C1132" s="13" t="str">
        <f>IF(Ansøgning!C1137="","",Ansøgning!C1137)</f>
        <v/>
      </c>
      <c r="D1132" s="13" t="str">
        <f>IF(Ansøgning!D1137="","",Ansøgning!D1137)</f>
        <v/>
      </c>
      <c r="E1132" s="14" t="str">
        <f>IF(Ansøgning!E1137="","",Ansøgning!E1137)</f>
        <v/>
      </c>
      <c r="F1132" s="16"/>
      <c r="G1132" s="14" t="str">
        <f>IF(Ansøgning!F1137="","",Ansøgning!F1137)</f>
        <v/>
      </c>
      <c r="H1132" s="16"/>
      <c r="I1132" s="72" t="str">
        <f>IF(OR(F1132="",H1132=""),"",NETWORKDAYS(F1132,H1132,Lister!$D$7:$D$13))</f>
        <v/>
      </c>
      <c r="J1132" s="53" t="str">
        <f>IF(Ansøgning!H1137="","",Ansøgning!H1137)</f>
        <v/>
      </c>
      <c r="K1132" s="32" t="str">
        <f t="shared" si="119"/>
        <v/>
      </c>
      <c r="L1132" s="31" t="str">
        <f>IF(Ansøgning!J1137="","",Ansøgning!J1137)</f>
        <v/>
      </c>
      <c r="M1132" s="18"/>
      <c r="N1132" s="31" t="str">
        <f>IF(Ansøgning!K1137="","",Ansøgning!K1137)</f>
        <v/>
      </c>
      <c r="O1132" s="18"/>
      <c r="P1132" s="15" t="str">
        <f>IF(Ansøgning!L1137="","",Ansøgning!L1137)</f>
        <v/>
      </c>
      <c r="Q1132" s="46" t="str">
        <f t="shared" si="120"/>
        <v/>
      </c>
      <c r="R1132" s="46"/>
      <c r="S1132" s="101" t="str">
        <f>IF(Ansøgning!M1137="","",Ansøgning!M1137)</f>
        <v/>
      </c>
      <c r="T1132" s="31" t="str">
        <f t="shared" si="121"/>
        <v/>
      </c>
      <c r="U1132" s="102" t="str">
        <f>IF(Ansøgning!O1137="","",Ansøgning!O1137)</f>
        <v/>
      </c>
      <c r="V1132" s="20"/>
      <c r="W1132" s="102" t="str">
        <f>IF(Ansøgning!P1137="","",Ansøgning!P1137)</f>
        <v/>
      </c>
      <c r="X1132" s="20"/>
      <c r="Y1132" s="31" t="str">
        <f>IF(Ansøgning!Q1137="","",Ansøgning!Q1137)</f>
        <v/>
      </c>
      <c r="Z1132" s="46" t="str">
        <f>IFERROR(MAX(IF(OR(V1132="",X1132=""),"",IF(AND(AND(MONTH(F1132)&gt;=7,MONTH(F1132)&lt;8),AND(MONTH(H1132)&gt;=7,MONTH(H1132)&lt;8)),(NETWORKDAYS(F1132,H1132,Lister!$D$7:$D$13)-V1132)*T1132/NETWORKDAYS(Lister!$D$19,Lister!$E$19,Lister!$D$7:$D$13),IF(AND(AND(MONTH(F1132)&gt;=7,MONTH(F1132)&lt;8),MONTH(H1132)&gt;7),(NETWORKDAYS(F1132,Lister!$E$19,Lister!$D$7:$D$13)-V1132)*T1132/NETWORKDAYS(Lister!$D$19,Lister!$E$19,Lister!$D$7:$D$13),IF(MONTH(F1132)&gt;7,0)))),0),"")</f>
        <v/>
      </c>
      <c r="AA1132" s="31" t="str">
        <f>IF(Ansøgning!R1137="","",Ansøgning!R1137)</f>
        <v/>
      </c>
      <c r="AB1132" s="46" t="str">
        <f>IFERROR(MAX(IF(OR(V1132="",X1132=""),"",IF(AND(AND(MONTH(F1132)&gt;=8,MONTH(F1132)&lt;9),AND(MONTH(H1132)&gt;=8,MONTH(H1132)&lt;9)),(NETWORKDAYS(F1132,H1132,Lister!$D$7:$D$13)-X1132)*T1132/NETWORKDAYS(Lister!$D$20,Lister!$E$20,Lister!$D$7:$D$13),IF(AND(MONTH(F1132)=7,MONTH(H1132)=8),(NETWORKDAYS(Lister!$D$20,H1132,Lister!$D$7:$D$13)-X1132)*T1132/NETWORKDAYS(Lister!$D$20,Lister!$E$20,Lister!$D$7:$D$13),IF(AND(MONTH(F1132)=7,MONTH(H1132)=7),0)))),0),"")</f>
        <v/>
      </c>
      <c r="AC1132" s="15" t="str">
        <f>IF(Ansøgning!U1137="","",Ansøgning!U1137)</f>
        <v/>
      </c>
      <c r="AD1132" s="31" t="str">
        <f t="shared" si="122"/>
        <v/>
      </c>
      <c r="AE1132" s="31" t="str">
        <f t="shared" si="123"/>
        <v/>
      </c>
      <c r="AF1132" s="51" t="str">
        <f t="shared" si="124"/>
        <v/>
      </c>
      <c r="AG1132" s="15" t="str">
        <f t="shared" si="125"/>
        <v/>
      </c>
    </row>
    <row r="1133" spans="1:33" x14ac:dyDescent="0.25">
      <c r="A1133" s="13" t="str">
        <f>IF(Ansøgning!A1138="","",Ansøgning!A1138)</f>
        <v/>
      </c>
      <c r="B1133" s="13" t="str">
        <f>IF(Ansøgning!B1138="","",Ansøgning!B1138)</f>
        <v/>
      </c>
      <c r="C1133" s="13" t="str">
        <f>IF(Ansøgning!C1138="","",Ansøgning!C1138)</f>
        <v/>
      </c>
      <c r="D1133" s="13" t="str">
        <f>IF(Ansøgning!D1138="","",Ansøgning!D1138)</f>
        <v/>
      </c>
      <c r="E1133" s="14" t="str">
        <f>IF(Ansøgning!E1138="","",Ansøgning!E1138)</f>
        <v/>
      </c>
      <c r="F1133" s="16"/>
      <c r="G1133" s="14" t="str">
        <f>IF(Ansøgning!F1138="","",Ansøgning!F1138)</f>
        <v/>
      </c>
      <c r="H1133" s="16"/>
      <c r="I1133" s="72" t="str">
        <f>IF(OR(F1133="",H1133=""),"",NETWORKDAYS(F1133,H1133,Lister!$D$7:$D$13))</f>
        <v/>
      </c>
      <c r="J1133" s="53" t="str">
        <f>IF(Ansøgning!H1138="","",Ansøgning!H1138)</f>
        <v/>
      </c>
      <c r="K1133" s="32" t="str">
        <f t="shared" si="119"/>
        <v/>
      </c>
      <c r="L1133" s="31" t="str">
        <f>IF(Ansøgning!J1138="","",Ansøgning!J1138)</f>
        <v/>
      </c>
      <c r="M1133" s="18"/>
      <c r="N1133" s="31" t="str">
        <f>IF(Ansøgning!K1138="","",Ansøgning!K1138)</f>
        <v/>
      </c>
      <c r="O1133" s="18"/>
      <c r="P1133" s="15" t="str">
        <f>IF(Ansøgning!L1138="","",Ansøgning!L1138)</f>
        <v/>
      </c>
      <c r="Q1133" s="46" t="str">
        <f t="shared" si="120"/>
        <v/>
      </c>
      <c r="R1133" s="46"/>
      <c r="S1133" s="101" t="str">
        <f>IF(Ansøgning!M1138="","",Ansøgning!M1138)</f>
        <v/>
      </c>
      <c r="T1133" s="31" t="str">
        <f t="shared" si="121"/>
        <v/>
      </c>
      <c r="U1133" s="102" t="str">
        <f>IF(Ansøgning!O1138="","",Ansøgning!O1138)</f>
        <v/>
      </c>
      <c r="V1133" s="20"/>
      <c r="W1133" s="102" t="str">
        <f>IF(Ansøgning!P1138="","",Ansøgning!P1138)</f>
        <v/>
      </c>
      <c r="X1133" s="20"/>
      <c r="Y1133" s="31" t="str">
        <f>IF(Ansøgning!Q1138="","",Ansøgning!Q1138)</f>
        <v/>
      </c>
      <c r="Z1133" s="46" t="str">
        <f>IFERROR(MAX(IF(OR(V1133="",X1133=""),"",IF(AND(AND(MONTH(F1133)&gt;=7,MONTH(F1133)&lt;8),AND(MONTH(H1133)&gt;=7,MONTH(H1133)&lt;8)),(NETWORKDAYS(F1133,H1133,Lister!$D$7:$D$13)-V1133)*T1133/NETWORKDAYS(Lister!$D$19,Lister!$E$19,Lister!$D$7:$D$13),IF(AND(AND(MONTH(F1133)&gt;=7,MONTH(F1133)&lt;8),MONTH(H1133)&gt;7),(NETWORKDAYS(F1133,Lister!$E$19,Lister!$D$7:$D$13)-V1133)*T1133/NETWORKDAYS(Lister!$D$19,Lister!$E$19,Lister!$D$7:$D$13),IF(MONTH(F1133)&gt;7,0)))),0),"")</f>
        <v/>
      </c>
      <c r="AA1133" s="31" t="str">
        <f>IF(Ansøgning!R1138="","",Ansøgning!R1138)</f>
        <v/>
      </c>
      <c r="AB1133" s="46" t="str">
        <f>IFERROR(MAX(IF(OR(V1133="",X1133=""),"",IF(AND(AND(MONTH(F1133)&gt;=8,MONTH(F1133)&lt;9),AND(MONTH(H1133)&gt;=8,MONTH(H1133)&lt;9)),(NETWORKDAYS(F1133,H1133,Lister!$D$7:$D$13)-X1133)*T1133/NETWORKDAYS(Lister!$D$20,Lister!$E$20,Lister!$D$7:$D$13),IF(AND(MONTH(F1133)=7,MONTH(H1133)=8),(NETWORKDAYS(Lister!$D$20,H1133,Lister!$D$7:$D$13)-X1133)*T1133/NETWORKDAYS(Lister!$D$20,Lister!$E$20,Lister!$D$7:$D$13),IF(AND(MONTH(F1133)=7,MONTH(H1133)=7),0)))),0),"")</f>
        <v/>
      </c>
      <c r="AC1133" s="15" t="str">
        <f>IF(Ansøgning!U1138="","",Ansøgning!U1138)</f>
        <v/>
      </c>
      <c r="AD1133" s="31" t="str">
        <f t="shared" si="122"/>
        <v/>
      </c>
      <c r="AE1133" s="31" t="str">
        <f t="shared" si="123"/>
        <v/>
      </c>
      <c r="AF1133" s="51" t="str">
        <f t="shared" si="124"/>
        <v/>
      </c>
      <c r="AG1133" s="15" t="str">
        <f t="shared" si="125"/>
        <v/>
      </c>
    </row>
    <row r="1134" spans="1:33" x14ac:dyDescent="0.25">
      <c r="A1134" s="13" t="str">
        <f>IF(Ansøgning!A1139="","",Ansøgning!A1139)</f>
        <v/>
      </c>
      <c r="B1134" s="13" t="str">
        <f>IF(Ansøgning!B1139="","",Ansøgning!B1139)</f>
        <v/>
      </c>
      <c r="C1134" s="13" t="str">
        <f>IF(Ansøgning!C1139="","",Ansøgning!C1139)</f>
        <v/>
      </c>
      <c r="D1134" s="13" t="str">
        <f>IF(Ansøgning!D1139="","",Ansøgning!D1139)</f>
        <v/>
      </c>
      <c r="E1134" s="14" t="str">
        <f>IF(Ansøgning!E1139="","",Ansøgning!E1139)</f>
        <v/>
      </c>
      <c r="F1134" s="16"/>
      <c r="G1134" s="14" t="str">
        <f>IF(Ansøgning!F1139="","",Ansøgning!F1139)</f>
        <v/>
      </c>
      <c r="H1134" s="16"/>
      <c r="I1134" s="72" t="str">
        <f>IF(OR(F1134="",H1134=""),"",NETWORKDAYS(F1134,H1134,Lister!$D$7:$D$13))</f>
        <v/>
      </c>
      <c r="J1134" s="53" t="str">
        <f>IF(Ansøgning!H1139="","",Ansøgning!H1139)</f>
        <v/>
      </c>
      <c r="K1134" s="32" t="str">
        <f t="shared" si="119"/>
        <v/>
      </c>
      <c r="L1134" s="31" t="str">
        <f>IF(Ansøgning!J1139="","",Ansøgning!J1139)</f>
        <v/>
      </c>
      <c r="M1134" s="18"/>
      <c r="N1134" s="31" t="str">
        <f>IF(Ansøgning!K1139="","",Ansøgning!K1139)</f>
        <v/>
      </c>
      <c r="O1134" s="18"/>
      <c r="P1134" s="15" t="str">
        <f>IF(Ansøgning!L1139="","",Ansøgning!L1139)</f>
        <v/>
      </c>
      <c r="Q1134" s="46" t="str">
        <f t="shared" si="120"/>
        <v/>
      </c>
      <c r="R1134" s="46"/>
      <c r="S1134" s="101" t="str">
        <f>IF(Ansøgning!M1139="","",Ansøgning!M1139)</f>
        <v/>
      </c>
      <c r="T1134" s="31" t="str">
        <f t="shared" si="121"/>
        <v/>
      </c>
      <c r="U1134" s="102" t="str">
        <f>IF(Ansøgning!O1139="","",Ansøgning!O1139)</f>
        <v/>
      </c>
      <c r="V1134" s="20"/>
      <c r="W1134" s="102" t="str">
        <f>IF(Ansøgning!P1139="","",Ansøgning!P1139)</f>
        <v/>
      </c>
      <c r="X1134" s="20"/>
      <c r="Y1134" s="31" t="str">
        <f>IF(Ansøgning!Q1139="","",Ansøgning!Q1139)</f>
        <v/>
      </c>
      <c r="Z1134" s="46" t="str">
        <f>IFERROR(MAX(IF(OR(V1134="",X1134=""),"",IF(AND(AND(MONTH(F1134)&gt;=7,MONTH(F1134)&lt;8),AND(MONTH(H1134)&gt;=7,MONTH(H1134)&lt;8)),(NETWORKDAYS(F1134,H1134,Lister!$D$7:$D$13)-V1134)*T1134/NETWORKDAYS(Lister!$D$19,Lister!$E$19,Lister!$D$7:$D$13),IF(AND(AND(MONTH(F1134)&gt;=7,MONTH(F1134)&lt;8),MONTH(H1134)&gt;7),(NETWORKDAYS(F1134,Lister!$E$19,Lister!$D$7:$D$13)-V1134)*T1134/NETWORKDAYS(Lister!$D$19,Lister!$E$19,Lister!$D$7:$D$13),IF(MONTH(F1134)&gt;7,0)))),0),"")</f>
        <v/>
      </c>
      <c r="AA1134" s="31" t="str">
        <f>IF(Ansøgning!R1139="","",Ansøgning!R1139)</f>
        <v/>
      </c>
      <c r="AB1134" s="46" t="str">
        <f>IFERROR(MAX(IF(OR(V1134="",X1134=""),"",IF(AND(AND(MONTH(F1134)&gt;=8,MONTH(F1134)&lt;9),AND(MONTH(H1134)&gt;=8,MONTH(H1134)&lt;9)),(NETWORKDAYS(F1134,H1134,Lister!$D$7:$D$13)-X1134)*T1134/NETWORKDAYS(Lister!$D$20,Lister!$E$20,Lister!$D$7:$D$13),IF(AND(MONTH(F1134)=7,MONTH(H1134)=8),(NETWORKDAYS(Lister!$D$20,H1134,Lister!$D$7:$D$13)-X1134)*T1134/NETWORKDAYS(Lister!$D$20,Lister!$E$20,Lister!$D$7:$D$13),IF(AND(MONTH(F1134)=7,MONTH(H1134)=7),0)))),0),"")</f>
        <v/>
      </c>
      <c r="AC1134" s="15" t="str">
        <f>IF(Ansøgning!U1139="","",Ansøgning!U1139)</f>
        <v/>
      </c>
      <c r="AD1134" s="31" t="str">
        <f t="shared" si="122"/>
        <v/>
      </c>
      <c r="AE1134" s="31" t="str">
        <f t="shared" si="123"/>
        <v/>
      </c>
      <c r="AF1134" s="51" t="str">
        <f t="shared" si="124"/>
        <v/>
      </c>
      <c r="AG1134" s="15" t="str">
        <f t="shared" si="125"/>
        <v/>
      </c>
    </row>
    <row r="1135" spans="1:33" x14ac:dyDescent="0.25">
      <c r="A1135" s="13" t="str">
        <f>IF(Ansøgning!A1140="","",Ansøgning!A1140)</f>
        <v/>
      </c>
      <c r="B1135" s="13" t="str">
        <f>IF(Ansøgning!B1140="","",Ansøgning!B1140)</f>
        <v/>
      </c>
      <c r="C1135" s="13" t="str">
        <f>IF(Ansøgning!C1140="","",Ansøgning!C1140)</f>
        <v/>
      </c>
      <c r="D1135" s="13" t="str">
        <f>IF(Ansøgning!D1140="","",Ansøgning!D1140)</f>
        <v/>
      </c>
      <c r="E1135" s="14" t="str">
        <f>IF(Ansøgning!E1140="","",Ansøgning!E1140)</f>
        <v/>
      </c>
      <c r="F1135" s="16"/>
      <c r="G1135" s="14" t="str">
        <f>IF(Ansøgning!F1140="","",Ansøgning!F1140)</f>
        <v/>
      </c>
      <c r="H1135" s="16"/>
      <c r="I1135" s="72" t="str">
        <f>IF(OR(F1135="",H1135=""),"",NETWORKDAYS(F1135,H1135,Lister!$D$7:$D$13))</f>
        <v/>
      </c>
      <c r="J1135" s="53" t="str">
        <f>IF(Ansøgning!H1140="","",Ansøgning!H1140)</f>
        <v/>
      </c>
      <c r="K1135" s="32" t="str">
        <f t="shared" si="119"/>
        <v/>
      </c>
      <c r="L1135" s="31" t="str">
        <f>IF(Ansøgning!J1140="","",Ansøgning!J1140)</f>
        <v/>
      </c>
      <c r="M1135" s="18"/>
      <c r="N1135" s="31" t="str">
        <f>IF(Ansøgning!K1140="","",Ansøgning!K1140)</f>
        <v/>
      </c>
      <c r="O1135" s="18"/>
      <c r="P1135" s="15" t="str">
        <f>IF(Ansøgning!L1140="","",Ansøgning!L1140)</f>
        <v/>
      </c>
      <c r="Q1135" s="46" t="str">
        <f t="shared" si="120"/>
        <v/>
      </c>
      <c r="R1135" s="46"/>
      <c r="S1135" s="101" t="str">
        <f>IF(Ansøgning!M1140="","",Ansøgning!M1140)</f>
        <v/>
      </c>
      <c r="T1135" s="31" t="str">
        <f t="shared" si="121"/>
        <v/>
      </c>
      <c r="U1135" s="102" t="str">
        <f>IF(Ansøgning!O1140="","",Ansøgning!O1140)</f>
        <v/>
      </c>
      <c r="V1135" s="20"/>
      <c r="W1135" s="102" t="str">
        <f>IF(Ansøgning!P1140="","",Ansøgning!P1140)</f>
        <v/>
      </c>
      <c r="X1135" s="20"/>
      <c r="Y1135" s="31" t="str">
        <f>IF(Ansøgning!Q1140="","",Ansøgning!Q1140)</f>
        <v/>
      </c>
      <c r="Z1135" s="46" t="str">
        <f>IFERROR(MAX(IF(OR(V1135="",X1135=""),"",IF(AND(AND(MONTH(F1135)&gt;=7,MONTH(F1135)&lt;8),AND(MONTH(H1135)&gt;=7,MONTH(H1135)&lt;8)),(NETWORKDAYS(F1135,H1135,Lister!$D$7:$D$13)-V1135)*T1135/NETWORKDAYS(Lister!$D$19,Lister!$E$19,Lister!$D$7:$D$13),IF(AND(AND(MONTH(F1135)&gt;=7,MONTH(F1135)&lt;8),MONTH(H1135)&gt;7),(NETWORKDAYS(F1135,Lister!$E$19,Lister!$D$7:$D$13)-V1135)*T1135/NETWORKDAYS(Lister!$D$19,Lister!$E$19,Lister!$D$7:$D$13),IF(MONTH(F1135)&gt;7,0)))),0),"")</f>
        <v/>
      </c>
      <c r="AA1135" s="31" t="str">
        <f>IF(Ansøgning!R1140="","",Ansøgning!R1140)</f>
        <v/>
      </c>
      <c r="AB1135" s="46" t="str">
        <f>IFERROR(MAX(IF(OR(V1135="",X1135=""),"",IF(AND(AND(MONTH(F1135)&gt;=8,MONTH(F1135)&lt;9),AND(MONTH(H1135)&gt;=8,MONTH(H1135)&lt;9)),(NETWORKDAYS(F1135,H1135,Lister!$D$7:$D$13)-X1135)*T1135/NETWORKDAYS(Lister!$D$20,Lister!$E$20,Lister!$D$7:$D$13),IF(AND(MONTH(F1135)=7,MONTH(H1135)=8),(NETWORKDAYS(Lister!$D$20,H1135,Lister!$D$7:$D$13)-X1135)*T1135/NETWORKDAYS(Lister!$D$20,Lister!$E$20,Lister!$D$7:$D$13),IF(AND(MONTH(F1135)=7,MONTH(H1135)=7),0)))),0),"")</f>
        <v/>
      </c>
      <c r="AC1135" s="15" t="str">
        <f>IF(Ansøgning!U1140="","",Ansøgning!U1140)</f>
        <v/>
      </c>
      <c r="AD1135" s="31" t="str">
        <f t="shared" si="122"/>
        <v/>
      </c>
      <c r="AE1135" s="31" t="str">
        <f t="shared" si="123"/>
        <v/>
      </c>
      <c r="AF1135" s="51" t="str">
        <f t="shared" si="124"/>
        <v/>
      </c>
      <c r="AG1135" s="15" t="str">
        <f t="shared" si="125"/>
        <v/>
      </c>
    </row>
    <row r="1136" spans="1:33" x14ac:dyDescent="0.25">
      <c r="A1136" s="13" t="str">
        <f>IF(Ansøgning!A1141="","",Ansøgning!A1141)</f>
        <v/>
      </c>
      <c r="B1136" s="13" t="str">
        <f>IF(Ansøgning!B1141="","",Ansøgning!B1141)</f>
        <v/>
      </c>
      <c r="C1136" s="13" t="str">
        <f>IF(Ansøgning!C1141="","",Ansøgning!C1141)</f>
        <v/>
      </c>
      <c r="D1136" s="13" t="str">
        <f>IF(Ansøgning!D1141="","",Ansøgning!D1141)</f>
        <v/>
      </c>
      <c r="E1136" s="14" t="str">
        <f>IF(Ansøgning!E1141="","",Ansøgning!E1141)</f>
        <v/>
      </c>
      <c r="F1136" s="16"/>
      <c r="G1136" s="14" t="str">
        <f>IF(Ansøgning!F1141="","",Ansøgning!F1141)</f>
        <v/>
      </c>
      <c r="H1136" s="16"/>
      <c r="I1136" s="72" t="str">
        <f>IF(OR(F1136="",H1136=""),"",NETWORKDAYS(F1136,H1136,Lister!$D$7:$D$13))</f>
        <v/>
      </c>
      <c r="J1136" s="53" t="str">
        <f>IF(Ansøgning!H1141="","",Ansøgning!H1141)</f>
        <v/>
      </c>
      <c r="K1136" s="32" t="str">
        <f t="shared" si="119"/>
        <v/>
      </c>
      <c r="L1136" s="31" t="str">
        <f>IF(Ansøgning!J1141="","",Ansøgning!J1141)</f>
        <v/>
      </c>
      <c r="M1136" s="18"/>
      <c r="N1136" s="31" t="str">
        <f>IF(Ansøgning!K1141="","",Ansøgning!K1141)</f>
        <v/>
      </c>
      <c r="O1136" s="18"/>
      <c r="P1136" s="15" t="str">
        <f>IF(Ansøgning!L1141="","",Ansøgning!L1141)</f>
        <v/>
      </c>
      <c r="Q1136" s="46" t="str">
        <f t="shared" si="120"/>
        <v/>
      </c>
      <c r="R1136" s="46"/>
      <c r="S1136" s="101" t="str">
        <f>IF(Ansøgning!M1141="","",Ansøgning!M1141)</f>
        <v/>
      </c>
      <c r="T1136" s="31" t="str">
        <f t="shared" si="121"/>
        <v/>
      </c>
      <c r="U1136" s="102" t="str">
        <f>IF(Ansøgning!O1141="","",Ansøgning!O1141)</f>
        <v/>
      </c>
      <c r="V1136" s="20"/>
      <c r="W1136" s="102" t="str">
        <f>IF(Ansøgning!P1141="","",Ansøgning!P1141)</f>
        <v/>
      </c>
      <c r="X1136" s="20"/>
      <c r="Y1136" s="31" t="str">
        <f>IF(Ansøgning!Q1141="","",Ansøgning!Q1141)</f>
        <v/>
      </c>
      <c r="Z1136" s="46" t="str">
        <f>IFERROR(MAX(IF(OR(V1136="",X1136=""),"",IF(AND(AND(MONTH(F1136)&gt;=7,MONTH(F1136)&lt;8),AND(MONTH(H1136)&gt;=7,MONTH(H1136)&lt;8)),(NETWORKDAYS(F1136,H1136,Lister!$D$7:$D$13)-V1136)*T1136/NETWORKDAYS(Lister!$D$19,Lister!$E$19,Lister!$D$7:$D$13),IF(AND(AND(MONTH(F1136)&gt;=7,MONTH(F1136)&lt;8),MONTH(H1136)&gt;7),(NETWORKDAYS(F1136,Lister!$E$19,Lister!$D$7:$D$13)-V1136)*T1136/NETWORKDAYS(Lister!$D$19,Lister!$E$19,Lister!$D$7:$D$13),IF(MONTH(F1136)&gt;7,0)))),0),"")</f>
        <v/>
      </c>
      <c r="AA1136" s="31" t="str">
        <f>IF(Ansøgning!R1141="","",Ansøgning!R1141)</f>
        <v/>
      </c>
      <c r="AB1136" s="46" t="str">
        <f>IFERROR(MAX(IF(OR(V1136="",X1136=""),"",IF(AND(AND(MONTH(F1136)&gt;=8,MONTH(F1136)&lt;9),AND(MONTH(H1136)&gt;=8,MONTH(H1136)&lt;9)),(NETWORKDAYS(F1136,H1136,Lister!$D$7:$D$13)-X1136)*T1136/NETWORKDAYS(Lister!$D$20,Lister!$E$20,Lister!$D$7:$D$13),IF(AND(MONTH(F1136)=7,MONTH(H1136)=8),(NETWORKDAYS(Lister!$D$20,H1136,Lister!$D$7:$D$13)-X1136)*T1136/NETWORKDAYS(Lister!$D$20,Lister!$E$20,Lister!$D$7:$D$13),IF(AND(MONTH(F1136)=7,MONTH(H1136)=7),0)))),0),"")</f>
        <v/>
      </c>
      <c r="AC1136" s="15" t="str">
        <f>IF(Ansøgning!U1141="","",Ansøgning!U1141)</f>
        <v/>
      </c>
      <c r="AD1136" s="31" t="str">
        <f t="shared" si="122"/>
        <v/>
      </c>
      <c r="AE1136" s="31" t="str">
        <f t="shared" si="123"/>
        <v/>
      </c>
      <c r="AF1136" s="51" t="str">
        <f t="shared" si="124"/>
        <v/>
      </c>
      <c r="AG1136" s="15" t="str">
        <f t="shared" si="125"/>
        <v/>
      </c>
    </row>
    <row r="1137" spans="1:33" x14ac:dyDescent="0.25">
      <c r="A1137" s="13" t="str">
        <f>IF(Ansøgning!A1142="","",Ansøgning!A1142)</f>
        <v/>
      </c>
      <c r="B1137" s="13" t="str">
        <f>IF(Ansøgning!B1142="","",Ansøgning!B1142)</f>
        <v/>
      </c>
      <c r="C1137" s="13" t="str">
        <f>IF(Ansøgning!C1142="","",Ansøgning!C1142)</f>
        <v/>
      </c>
      <c r="D1137" s="13" t="str">
        <f>IF(Ansøgning!D1142="","",Ansøgning!D1142)</f>
        <v/>
      </c>
      <c r="E1137" s="14" t="str">
        <f>IF(Ansøgning!E1142="","",Ansøgning!E1142)</f>
        <v/>
      </c>
      <c r="F1137" s="16"/>
      <c r="G1137" s="14" t="str">
        <f>IF(Ansøgning!F1142="","",Ansøgning!F1142)</f>
        <v/>
      </c>
      <c r="H1137" s="16"/>
      <c r="I1137" s="72" t="str">
        <f>IF(OR(F1137="",H1137=""),"",NETWORKDAYS(F1137,H1137,Lister!$D$7:$D$13))</f>
        <v/>
      </c>
      <c r="J1137" s="53" t="str">
        <f>IF(Ansøgning!H1142="","",Ansøgning!H1142)</f>
        <v/>
      </c>
      <c r="K1137" s="32" t="str">
        <f t="shared" si="119"/>
        <v/>
      </c>
      <c r="L1137" s="31" t="str">
        <f>IF(Ansøgning!J1142="","",Ansøgning!J1142)</f>
        <v/>
      </c>
      <c r="M1137" s="18"/>
      <c r="N1137" s="31" t="str">
        <f>IF(Ansøgning!K1142="","",Ansøgning!K1142)</f>
        <v/>
      </c>
      <c r="O1137" s="18"/>
      <c r="P1137" s="15" t="str">
        <f>IF(Ansøgning!L1142="","",Ansøgning!L1142)</f>
        <v/>
      </c>
      <c r="Q1137" s="46" t="str">
        <f t="shared" si="120"/>
        <v/>
      </c>
      <c r="R1137" s="46"/>
      <c r="S1137" s="101" t="str">
        <f>IF(Ansøgning!M1142="","",Ansøgning!M1142)</f>
        <v/>
      </c>
      <c r="T1137" s="31" t="str">
        <f t="shared" si="121"/>
        <v/>
      </c>
      <c r="U1137" s="102" t="str">
        <f>IF(Ansøgning!O1142="","",Ansøgning!O1142)</f>
        <v/>
      </c>
      <c r="V1137" s="20"/>
      <c r="W1137" s="102" t="str">
        <f>IF(Ansøgning!P1142="","",Ansøgning!P1142)</f>
        <v/>
      </c>
      <c r="X1137" s="20"/>
      <c r="Y1137" s="31" t="str">
        <f>IF(Ansøgning!Q1142="","",Ansøgning!Q1142)</f>
        <v/>
      </c>
      <c r="Z1137" s="46" t="str">
        <f>IFERROR(MAX(IF(OR(V1137="",X1137=""),"",IF(AND(AND(MONTH(F1137)&gt;=7,MONTH(F1137)&lt;8),AND(MONTH(H1137)&gt;=7,MONTH(H1137)&lt;8)),(NETWORKDAYS(F1137,H1137,Lister!$D$7:$D$13)-V1137)*T1137/NETWORKDAYS(Lister!$D$19,Lister!$E$19,Lister!$D$7:$D$13),IF(AND(AND(MONTH(F1137)&gt;=7,MONTH(F1137)&lt;8),MONTH(H1137)&gt;7),(NETWORKDAYS(F1137,Lister!$E$19,Lister!$D$7:$D$13)-V1137)*T1137/NETWORKDAYS(Lister!$D$19,Lister!$E$19,Lister!$D$7:$D$13),IF(MONTH(F1137)&gt;7,0)))),0),"")</f>
        <v/>
      </c>
      <c r="AA1137" s="31" t="str">
        <f>IF(Ansøgning!R1142="","",Ansøgning!R1142)</f>
        <v/>
      </c>
      <c r="AB1137" s="46" t="str">
        <f>IFERROR(MAX(IF(OR(V1137="",X1137=""),"",IF(AND(AND(MONTH(F1137)&gt;=8,MONTH(F1137)&lt;9),AND(MONTH(H1137)&gt;=8,MONTH(H1137)&lt;9)),(NETWORKDAYS(F1137,H1137,Lister!$D$7:$D$13)-X1137)*T1137/NETWORKDAYS(Lister!$D$20,Lister!$E$20,Lister!$D$7:$D$13),IF(AND(MONTH(F1137)=7,MONTH(H1137)=8),(NETWORKDAYS(Lister!$D$20,H1137,Lister!$D$7:$D$13)-X1137)*T1137/NETWORKDAYS(Lister!$D$20,Lister!$E$20,Lister!$D$7:$D$13),IF(AND(MONTH(F1137)=7,MONTH(H1137)=7),0)))),0),"")</f>
        <v/>
      </c>
      <c r="AC1137" s="15" t="str">
        <f>IF(Ansøgning!U1142="","",Ansøgning!U1142)</f>
        <v/>
      </c>
      <c r="AD1137" s="31" t="str">
        <f t="shared" si="122"/>
        <v/>
      </c>
      <c r="AE1137" s="31" t="str">
        <f t="shared" si="123"/>
        <v/>
      </c>
      <c r="AF1137" s="51" t="str">
        <f t="shared" si="124"/>
        <v/>
      </c>
      <c r="AG1137" s="15" t="str">
        <f t="shared" si="125"/>
        <v/>
      </c>
    </row>
    <row r="1138" spans="1:33" x14ac:dyDescent="0.25">
      <c r="A1138" s="13" t="str">
        <f>IF(Ansøgning!A1143="","",Ansøgning!A1143)</f>
        <v/>
      </c>
      <c r="B1138" s="13" t="str">
        <f>IF(Ansøgning!B1143="","",Ansøgning!B1143)</f>
        <v/>
      </c>
      <c r="C1138" s="13" t="str">
        <f>IF(Ansøgning!C1143="","",Ansøgning!C1143)</f>
        <v/>
      </c>
      <c r="D1138" s="13" t="str">
        <f>IF(Ansøgning!D1143="","",Ansøgning!D1143)</f>
        <v/>
      </c>
      <c r="E1138" s="14" t="str">
        <f>IF(Ansøgning!E1143="","",Ansøgning!E1143)</f>
        <v/>
      </c>
      <c r="F1138" s="16"/>
      <c r="G1138" s="14" t="str">
        <f>IF(Ansøgning!F1143="","",Ansøgning!F1143)</f>
        <v/>
      </c>
      <c r="H1138" s="16"/>
      <c r="I1138" s="72" t="str">
        <f>IF(OR(F1138="",H1138=""),"",NETWORKDAYS(F1138,H1138,Lister!$D$7:$D$13))</f>
        <v/>
      </c>
      <c r="J1138" s="53" t="str">
        <f>IF(Ansøgning!H1143="","",Ansøgning!H1143)</f>
        <v/>
      </c>
      <c r="K1138" s="32" t="str">
        <f t="shared" si="119"/>
        <v/>
      </c>
      <c r="L1138" s="31" t="str">
        <f>IF(Ansøgning!J1143="","",Ansøgning!J1143)</f>
        <v/>
      </c>
      <c r="M1138" s="18"/>
      <c r="N1138" s="31" t="str">
        <f>IF(Ansøgning!K1143="","",Ansøgning!K1143)</f>
        <v/>
      </c>
      <c r="O1138" s="18"/>
      <c r="P1138" s="15" t="str">
        <f>IF(Ansøgning!L1143="","",Ansøgning!L1143)</f>
        <v/>
      </c>
      <c r="Q1138" s="46" t="str">
        <f t="shared" si="120"/>
        <v/>
      </c>
      <c r="R1138" s="46"/>
      <c r="S1138" s="101" t="str">
        <f>IF(Ansøgning!M1143="","",Ansøgning!M1143)</f>
        <v/>
      </c>
      <c r="T1138" s="31" t="str">
        <f t="shared" si="121"/>
        <v/>
      </c>
      <c r="U1138" s="102" t="str">
        <f>IF(Ansøgning!O1143="","",Ansøgning!O1143)</f>
        <v/>
      </c>
      <c r="V1138" s="20"/>
      <c r="W1138" s="102" t="str">
        <f>IF(Ansøgning!P1143="","",Ansøgning!P1143)</f>
        <v/>
      </c>
      <c r="X1138" s="20"/>
      <c r="Y1138" s="31" t="str">
        <f>IF(Ansøgning!Q1143="","",Ansøgning!Q1143)</f>
        <v/>
      </c>
      <c r="Z1138" s="46" t="str">
        <f>IFERROR(MAX(IF(OR(V1138="",X1138=""),"",IF(AND(AND(MONTH(F1138)&gt;=7,MONTH(F1138)&lt;8),AND(MONTH(H1138)&gt;=7,MONTH(H1138)&lt;8)),(NETWORKDAYS(F1138,H1138,Lister!$D$7:$D$13)-V1138)*T1138/NETWORKDAYS(Lister!$D$19,Lister!$E$19,Lister!$D$7:$D$13),IF(AND(AND(MONTH(F1138)&gt;=7,MONTH(F1138)&lt;8),MONTH(H1138)&gt;7),(NETWORKDAYS(F1138,Lister!$E$19,Lister!$D$7:$D$13)-V1138)*T1138/NETWORKDAYS(Lister!$D$19,Lister!$E$19,Lister!$D$7:$D$13),IF(MONTH(F1138)&gt;7,0)))),0),"")</f>
        <v/>
      </c>
      <c r="AA1138" s="31" t="str">
        <f>IF(Ansøgning!R1143="","",Ansøgning!R1143)</f>
        <v/>
      </c>
      <c r="AB1138" s="46" t="str">
        <f>IFERROR(MAX(IF(OR(V1138="",X1138=""),"",IF(AND(AND(MONTH(F1138)&gt;=8,MONTH(F1138)&lt;9),AND(MONTH(H1138)&gt;=8,MONTH(H1138)&lt;9)),(NETWORKDAYS(F1138,H1138,Lister!$D$7:$D$13)-X1138)*T1138/NETWORKDAYS(Lister!$D$20,Lister!$E$20,Lister!$D$7:$D$13),IF(AND(MONTH(F1138)=7,MONTH(H1138)=8),(NETWORKDAYS(Lister!$D$20,H1138,Lister!$D$7:$D$13)-X1138)*T1138/NETWORKDAYS(Lister!$D$20,Lister!$E$20,Lister!$D$7:$D$13),IF(AND(MONTH(F1138)=7,MONTH(H1138)=7),0)))),0),"")</f>
        <v/>
      </c>
      <c r="AC1138" s="15" t="str">
        <f>IF(Ansøgning!U1143="","",Ansøgning!U1143)</f>
        <v/>
      </c>
      <c r="AD1138" s="31" t="str">
        <f t="shared" si="122"/>
        <v/>
      </c>
      <c r="AE1138" s="31" t="str">
        <f t="shared" si="123"/>
        <v/>
      </c>
      <c r="AF1138" s="51" t="str">
        <f t="shared" si="124"/>
        <v/>
      </c>
      <c r="AG1138" s="15" t="str">
        <f t="shared" si="125"/>
        <v/>
      </c>
    </row>
    <row r="1139" spans="1:33" x14ac:dyDescent="0.25">
      <c r="A1139" s="13" t="str">
        <f>IF(Ansøgning!A1144="","",Ansøgning!A1144)</f>
        <v/>
      </c>
      <c r="B1139" s="13" t="str">
        <f>IF(Ansøgning!B1144="","",Ansøgning!B1144)</f>
        <v/>
      </c>
      <c r="C1139" s="13" t="str">
        <f>IF(Ansøgning!C1144="","",Ansøgning!C1144)</f>
        <v/>
      </c>
      <c r="D1139" s="13" t="str">
        <f>IF(Ansøgning!D1144="","",Ansøgning!D1144)</f>
        <v/>
      </c>
      <c r="E1139" s="14" t="str">
        <f>IF(Ansøgning!E1144="","",Ansøgning!E1144)</f>
        <v/>
      </c>
      <c r="F1139" s="16"/>
      <c r="G1139" s="14" t="str">
        <f>IF(Ansøgning!F1144="","",Ansøgning!F1144)</f>
        <v/>
      </c>
      <c r="H1139" s="16"/>
      <c r="I1139" s="72" t="str">
        <f>IF(OR(F1139="",H1139=""),"",NETWORKDAYS(F1139,H1139,Lister!$D$7:$D$13))</f>
        <v/>
      </c>
      <c r="J1139" s="53" t="str">
        <f>IF(Ansøgning!H1144="","",Ansøgning!H1144)</f>
        <v/>
      </c>
      <c r="K1139" s="32" t="str">
        <f t="shared" si="119"/>
        <v/>
      </c>
      <c r="L1139" s="31" t="str">
        <f>IF(Ansøgning!J1144="","",Ansøgning!J1144)</f>
        <v/>
      </c>
      <c r="M1139" s="18"/>
      <c r="N1139" s="31" t="str">
        <f>IF(Ansøgning!K1144="","",Ansøgning!K1144)</f>
        <v/>
      </c>
      <c r="O1139" s="18"/>
      <c r="P1139" s="15" t="str">
        <f>IF(Ansøgning!L1144="","",Ansøgning!L1144)</f>
        <v/>
      </c>
      <c r="Q1139" s="46" t="str">
        <f t="shared" si="120"/>
        <v/>
      </c>
      <c r="R1139" s="46"/>
      <c r="S1139" s="101" t="str">
        <f>IF(Ansøgning!M1144="","",Ansøgning!M1144)</f>
        <v/>
      </c>
      <c r="T1139" s="31" t="str">
        <f t="shared" si="121"/>
        <v/>
      </c>
      <c r="U1139" s="102" t="str">
        <f>IF(Ansøgning!O1144="","",Ansøgning!O1144)</f>
        <v/>
      </c>
      <c r="V1139" s="20"/>
      <c r="W1139" s="102" t="str">
        <f>IF(Ansøgning!P1144="","",Ansøgning!P1144)</f>
        <v/>
      </c>
      <c r="X1139" s="20"/>
      <c r="Y1139" s="31" t="str">
        <f>IF(Ansøgning!Q1144="","",Ansøgning!Q1144)</f>
        <v/>
      </c>
      <c r="Z1139" s="46" t="str">
        <f>IFERROR(MAX(IF(OR(V1139="",X1139=""),"",IF(AND(AND(MONTH(F1139)&gt;=7,MONTH(F1139)&lt;8),AND(MONTH(H1139)&gt;=7,MONTH(H1139)&lt;8)),(NETWORKDAYS(F1139,H1139,Lister!$D$7:$D$13)-V1139)*T1139/NETWORKDAYS(Lister!$D$19,Lister!$E$19,Lister!$D$7:$D$13),IF(AND(AND(MONTH(F1139)&gt;=7,MONTH(F1139)&lt;8),MONTH(H1139)&gt;7),(NETWORKDAYS(F1139,Lister!$E$19,Lister!$D$7:$D$13)-V1139)*T1139/NETWORKDAYS(Lister!$D$19,Lister!$E$19,Lister!$D$7:$D$13),IF(MONTH(F1139)&gt;7,0)))),0),"")</f>
        <v/>
      </c>
      <c r="AA1139" s="31" t="str">
        <f>IF(Ansøgning!R1144="","",Ansøgning!R1144)</f>
        <v/>
      </c>
      <c r="AB1139" s="46" t="str">
        <f>IFERROR(MAX(IF(OR(V1139="",X1139=""),"",IF(AND(AND(MONTH(F1139)&gt;=8,MONTH(F1139)&lt;9),AND(MONTH(H1139)&gt;=8,MONTH(H1139)&lt;9)),(NETWORKDAYS(F1139,H1139,Lister!$D$7:$D$13)-X1139)*T1139/NETWORKDAYS(Lister!$D$20,Lister!$E$20,Lister!$D$7:$D$13),IF(AND(MONTH(F1139)=7,MONTH(H1139)=8),(NETWORKDAYS(Lister!$D$20,H1139,Lister!$D$7:$D$13)-X1139)*T1139/NETWORKDAYS(Lister!$D$20,Lister!$E$20,Lister!$D$7:$D$13),IF(AND(MONTH(F1139)=7,MONTH(H1139)=7),0)))),0),"")</f>
        <v/>
      </c>
      <c r="AC1139" s="15" t="str">
        <f>IF(Ansøgning!U1144="","",Ansøgning!U1144)</f>
        <v/>
      </c>
      <c r="AD1139" s="31" t="str">
        <f t="shared" si="122"/>
        <v/>
      </c>
      <c r="AE1139" s="31" t="str">
        <f t="shared" si="123"/>
        <v/>
      </c>
      <c r="AF1139" s="51" t="str">
        <f t="shared" si="124"/>
        <v/>
      </c>
      <c r="AG1139" s="15" t="str">
        <f t="shared" si="125"/>
        <v/>
      </c>
    </row>
    <row r="1140" spans="1:33" x14ac:dyDescent="0.25">
      <c r="A1140" s="13" t="str">
        <f>IF(Ansøgning!A1145="","",Ansøgning!A1145)</f>
        <v/>
      </c>
      <c r="B1140" s="13" t="str">
        <f>IF(Ansøgning!B1145="","",Ansøgning!B1145)</f>
        <v/>
      </c>
      <c r="C1140" s="13" t="str">
        <f>IF(Ansøgning!C1145="","",Ansøgning!C1145)</f>
        <v/>
      </c>
      <c r="D1140" s="13" t="str">
        <f>IF(Ansøgning!D1145="","",Ansøgning!D1145)</f>
        <v/>
      </c>
      <c r="E1140" s="14" t="str">
        <f>IF(Ansøgning!E1145="","",Ansøgning!E1145)</f>
        <v/>
      </c>
      <c r="F1140" s="16"/>
      <c r="G1140" s="14" t="str">
        <f>IF(Ansøgning!F1145="","",Ansøgning!F1145)</f>
        <v/>
      </c>
      <c r="H1140" s="16"/>
      <c r="I1140" s="72" t="str">
        <f>IF(OR(F1140="",H1140=""),"",NETWORKDAYS(F1140,H1140,Lister!$D$7:$D$13))</f>
        <v/>
      </c>
      <c r="J1140" s="53" t="str">
        <f>IF(Ansøgning!H1145="","",Ansøgning!H1145)</f>
        <v/>
      </c>
      <c r="K1140" s="32" t="str">
        <f t="shared" si="119"/>
        <v/>
      </c>
      <c r="L1140" s="31" t="str">
        <f>IF(Ansøgning!J1145="","",Ansøgning!J1145)</f>
        <v/>
      </c>
      <c r="M1140" s="18"/>
      <c r="N1140" s="31" t="str">
        <f>IF(Ansøgning!K1145="","",Ansøgning!K1145)</f>
        <v/>
      </c>
      <c r="O1140" s="18"/>
      <c r="P1140" s="15" t="str">
        <f>IF(Ansøgning!L1145="","",Ansøgning!L1145)</f>
        <v/>
      </c>
      <c r="Q1140" s="46" t="str">
        <f t="shared" si="120"/>
        <v/>
      </c>
      <c r="R1140" s="46"/>
      <c r="S1140" s="101" t="str">
        <f>IF(Ansøgning!M1145="","",Ansøgning!M1145)</f>
        <v/>
      </c>
      <c r="T1140" s="31" t="str">
        <f t="shared" si="121"/>
        <v/>
      </c>
      <c r="U1140" s="102" t="str">
        <f>IF(Ansøgning!O1145="","",Ansøgning!O1145)</f>
        <v/>
      </c>
      <c r="V1140" s="20"/>
      <c r="W1140" s="102" t="str">
        <f>IF(Ansøgning!P1145="","",Ansøgning!P1145)</f>
        <v/>
      </c>
      <c r="X1140" s="20"/>
      <c r="Y1140" s="31" t="str">
        <f>IF(Ansøgning!Q1145="","",Ansøgning!Q1145)</f>
        <v/>
      </c>
      <c r="Z1140" s="46" t="str">
        <f>IFERROR(MAX(IF(OR(V1140="",X1140=""),"",IF(AND(AND(MONTH(F1140)&gt;=7,MONTH(F1140)&lt;8),AND(MONTH(H1140)&gt;=7,MONTH(H1140)&lt;8)),(NETWORKDAYS(F1140,H1140,Lister!$D$7:$D$13)-V1140)*T1140/NETWORKDAYS(Lister!$D$19,Lister!$E$19,Lister!$D$7:$D$13),IF(AND(AND(MONTH(F1140)&gt;=7,MONTH(F1140)&lt;8),MONTH(H1140)&gt;7),(NETWORKDAYS(F1140,Lister!$E$19,Lister!$D$7:$D$13)-V1140)*T1140/NETWORKDAYS(Lister!$D$19,Lister!$E$19,Lister!$D$7:$D$13),IF(MONTH(F1140)&gt;7,0)))),0),"")</f>
        <v/>
      </c>
      <c r="AA1140" s="31" t="str">
        <f>IF(Ansøgning!R1145="","",Ansøgning!R1145)</f>
        <v/>
      </c>
      <c r="AB1140" s="46" t="str">
        <f>IFERROR(MAX(IF(OR(V1140="",X1140=""),"",IF(AND(AND(MONTH(F1140)&gt;=8,MONTH(F1140)&lt;9),AND(MONTH(H1140)&gt;=8,MONTH(H1140)&lt;9)),(NETWORKDAYS(F1140,H1140,Lister!$D$7:$D$13)-X1140)*T1140/NETWORKDAYS(Lister!$D$20,Lister!$E$20,Lister!$D$7:$D$13),IF(AND(MONTH(F1140)=7,MONTH(H1140)=8),(NETWORKDAYS(Lister!$D$20,H1140,Lister!$D$7:$D$13)-X1140)*T1140/NETWORKDAYS(Lister!$D$20,Lister!$E$20,Lister!$D$7:$D$13),IF(AND(MONTH(F1140)=7,MONTH(H1140)=7),0)))),0),"")</f>
        <v/>
      </c>
      <c r="AC1140" s="15" t="str">
        <f>IF(Ansøgning!U1145="","",Ansøgning!U1145)</f>
        <v/>
      </c>
      <c r="AD1140" s="31" t="str">
        <f t="shared" si="122"/>
        <v/>
      </c>
      <c r="AE1140" s="31" t="str">
        <f t="shared" si="123"/>
        <v/>
      </c>
      <c r="AF1140" s="51" t="str">
        <f t="shared" si="124"/>
        <v/>
      </c>
      <c r="AG1140" s="15" t="str">
        <f t="shared" si="125"/>
        <v/>
      </c>
    </row>
    <row r="1141" spans="1:33" x14ac:dyDescent="0.25">
      <c r="A1141" s="13" t="str">
        <f>IF(Ansøgning!A1146="","",Ansøgning!A1146)</f>
        <v/>
      </c>
      <c r="B1141" s="13" t="str">
        <f>IF(Ansøgning!B1146="","",Ansøgning!B1146)</f>
        <v/>
      </c>
      <c r="C1141" s="13" t="str">
        <f>IF(Ansøgning!C1146="","",Ansøgning!C1146)</f>
        <v/>
      </c>
      <c r="D1141" s="13" t="str">
        <f>IF(Ansøgning!D1146="","",Ansøgning!D1146)</f>
        <v/>
      </c>
      <c r="E1141" s="14" t="str">
        <f>IF(Ansøgning!E1146="","",Ansøgning!E1146)</f>
        <v/>
      </c>
      <c r="F1141" s="16"/>
      <c r="G1141" s="14" t="str">
        <f>IF(Ansøgning!F1146="","",Ansøgning!F1146)</f>
        <v/>
      </c>
      <c r="H1141" s="16"/>
      <c r="I1141" s="72" t="str">
        <f>IF(OR(F1141="",H1141=""),"",NETWORKDAYS(F1141,H1141,Lister!$D$7:$D$13))</f>
        <v/>
      </c>
      <c r="J1141" s="53" t="str">
        <f>IF(Ansøgning!H1146="","",Ansøgning!H1146)</f>
        <v/>
      </c>
      <c r="K1141" s="32" t="str">
        <f t="shared" si="119"/>
        <v/>
      </c>
      <c r="L1141" s="31" t="str">
        <f>IF(Ansøgning!J1146="","",Ansøgning!J1146)</f>
        <v/>
      </c>
      <c r="M1141" s="18"/>
      <c r="N1141" s="31" t="str">
        <f>IF(Ansøgning!K1146="","",Ansøgning!K1146)</f>
        <v/>
      </c>
      <c r="O1141" s="18"/>
      <c r="P1141" s="15" t="str">
        <f>IF(Ansøgning!L1146="","",Ansøgning!L1146)</f>
        <v/>
      </c>
      <c r="Q1141" s="46" t="str">
        <f t="shared" si="120"/>
        <v/>
      </c>
      <c r="R1141" s="46"/>
      <c r="S1141" s="101" t="str">
        <f>IF(Ansøgning!M1146="","",Ansøgning!M1146)</f>
        <v/>
      </c>
      <c r="T1141" s="31" t="str">
        <f t="shared" si="121"/>
        <v/>
      </c>
      <c r="U1141" s="102" t="str">
        <f>IF(Ansøgning!O1146="","",Ansøgning!O1146)</f>
        <v/>
      </c>
      <c r="V1141" s="20"/>
      <c r="W1141" s="102" t="str">
        <f>IF(Ansøgning!P1146="","",Ansøgning!P1146)</f>
        <v/>
      </c>
      <c r="X1141" s="20"/>
      <c r="Y1141" s="31" t="str">
        <f>IF(Ansøgning!Q1146="","",Ansøgning!Q1146)</f>
        <v/>
      </c>
      <c r="Z1141" s="46" t="str">
        <f>IFERROR(MAX(IF(OR(V1141="",X1141=""),"",IF(AND(AND(MONTH(F1141)&gt;=7,MONTH(F1141)&lt;8),AND(MONTH(H1141)&gt;=7,MONTH(H1141)&lt;8)),(NETWORKDAYS(F1141,H1141,Lister!$D$7:$D$13)-V1141)*T1141/NETWORKDAYS(Lister!$D$19,Lister!$E$19,Lister!$D$7:$D$13),IF(AND(AND(MONTH(F1141)&gt;=7,MONTH(F1141)&lt;8),MONTH(H1141)&gt;7),(NETWORKDAYS(F1141,Lister!$E$19,Lister!$D$7:$D$13)-V1141)*T1141/NETWORKDAYS(Lister!$D$19,Lister!$E$19,Lister!$D$7:$D$13),IF(MONTH(F1141)&gt;7,0)))),0),"")</f>
        <v/>
      </c>
      <c r="AA1141" s="31" t="str">
        <f>IF(Ansøgning!R1146="","",Ansøgning!R1146)</f>
        <v/>
      </c>
      <c r="AB1141" s="46" t="str">
        <f>IFERROR(MAX(IF(OR(V1141="",X1141=""),"",IF(AND(AND(MONTH(F1141)&gt;=8,MONTH(F1141)&lt;9),AND(MONTH(H1141)&gt;=8,MONTH(H1141)&lt;9)),(NETWORKDAYS(F1141,H1141,Lister!$D$7:$D$13)-X1141)*T1141/NETWORKDAYS(Lister!$D$20,Lister!$E$20,Lister!$D$7:$D$13),IF(AND(MONTH(F1141)=7,MONTH(H1141)=8),(NETWORKDAYS(Lister!$D$20,H1141,Lister!$D$7:$D$13)-X1141)*T1141/NETWORKDAYS(Lister!$D$20,Lister!$E$20,Lister!$D$7:$D$13),IF(AND(MONTH(F1141)=7,MONTH(H1141)=7),0)))),0),"")</f>
        <v/>
      </c>
      <c r="AC1141" s="15" t="str">
        <f>IF(Ansøgning!U1146="","",Ansøgning!U1146)</f>
        <v/>
      </c>
      <c r="AD1141" s="31" t="str">
        <f t="shared" si="122"/>
        <v/>
      </c>
      <c r="AE1141" s="31" t="str">
        <f t="shared" si="123"/>
        <v/>
      </c>
      <c r="AF1141" s="51" t="str">
        <f t="shared" si="124"/>
        <v/>
      </c>
      <c r="AG1141" s="15" t="str">
        <f t="shared" si="125"/>
        <v/>
      </c>
    </row>
    <row r="1142" spans="1:33" x14ac:dyDescent="0.25">
      <c r="A1142" s="13" t="str">
        <f>IF(Ansøgning!A1147="","",Ansøgning!A1147)</f>
        <v/>
      </c>
      <c r="B1142" s="13" t="str">
        <f>IF(Ansøgning!B1147="","",Ansøgning!B1147)</f>
        <v/>
      </c>
      <c r="C1142" s="13" t="str">
        <f>IF(Ansøgning!C1147="","",Ansøgning!C1147)</f>
        <v/>
      </c>
      <c r="D1142" s="13" t="str">
        <f>IF(Ansøgning!D1147="","",Ansøgning!D1147)</f>
        <v/>
      </c>
      <c r="E1142" s="14" t="str">
        <f>IF(Ansøgning!E1147="","",Ansøgning!E1147)</f>
        <v/>
      </c>
      <c r="F1142" s="16"/>
      <c r="G1142" s="14" t="str">
        <f>IF(Ansøgning!F1147="","",Ansøgning!F1147)</f>
        <v/>
      </c>
      <c r="H1142" s="16"/>
      <c r="I1142" s="72" t="str">
        <f>IF(OR(F1142="",H1142=""),"",NETWORKDAYS(F1142,H1142,Lister!$D$7:$D$13))</f>
        <v/>
      </c>
      <c r="J1142" s="53" t="str">
        <f>IF(Ansøgning!H1147="","",Ansøgning!H1147)</f>
        <v/>
      </c>
      <c r="K1142" s="32" t="str">
        <f t="shared" si="119"/>
        <v/>
      </c>
      <c r="L1142" s="31" t="str">
        <f>IF(Ansøgning!J1147="","",Ansøgning!J1147)</f>
        <v/>
      </c>
      <c r="M1142" s="18"/>
      <c r="N1142" s="31" t="str">
        <f>IF(Ansøgning!K1147="","",Ansøgning!K1147)</f>
        <v/>
      </c>
      <c r="O1142" s="18"/>
      <c r="P1142" s="15" t="str">
        <f>IF(Ansøgning!L1147="","",Ansøgning!L1147)</f>
        <v/>
      </c>
      <c r="Q1142" s="46" t="str">
        <f t="shared" si="120"/>
        <v/>
      </c>
      <c r="R1142" s="46"/>
      <c r="S1142" s="101" t="str">
        <f>IF(Ansøgning!M1147="","",Ansøgning!M1147)</f>
        <v/>
      </c>
      <c r="T1142" s="31" t="str">
        <f t="shared" si="121"/>
        <v/>
      </c>
      <c r="U1142" s="102" t="str">
        <f>IF(Ansøgning!O1147="","",Ansøgning!O1147)</f>
        <v/>
      </c>
      <c r="V1142" s="20"/>
      <c r="W1142" s="102" t="str">
        <f>IF(Ansøgning!P1147="","",Ansøgning!P1147)</f>
        <v/>
      </c>
      <c r="X1142" s="20"/>
      <c r="Y1142" s="31" t="str">
        <f>IF(Ansøgning!Q1147="","",Ansøgning!Q1147)</f>
        <v/>
      </c>
      <c r="Z1142" s="46" t="str">
        <f>IFERROR(MAX(IF(OR(V1142="",X1142=""),"",IF(AND(AND(MONTH(F1142)&gt;=7,MONTH(F1142)&lt;8),AND(MONTH(H1142)&gt;=7,MONTH(H1142)&lt;8)),(NETWORKDAYS(F1142,H1142,Lister!$D$7:$D$13)-V1142)*T1142/NETWORKDAYS(Lister!$D$19,Lister!$E$19,Lister!$D$7:$D$13),IF(AND(AND(MONTH(F1142)&gt;=7,MONTH(F1142)&lt;8),MONTH(H1142)&gt;7),(NETWORKDAYS(F1142,Lister!$E$19,Lister!$D$7:$D$13)-V1142)*T1142/NETWORKDAYS(Lister!$D$19,Lister!$E$19,Lister!$D$7:$D$13),IF(MONTH(F1142)&gt;7,0)))),0),"")</f>
        <v/>
      </c>
      <c r="AA1142" s="31" t="str">
        <f>IF(Ansøgning!R1147="","",Ansøgning!R1147)</f>
        <v/>
      </c>
      <c r="AB1142" s="46" t="str">
        <f>IFERROR(MAX(IF(OR(V1142="",X1142=""),"",IF(AND(AND(MONTH(F1142)&gt;=8,MONTH(F1142)&lt;9),AND(MONTH(H1142)&gt;=8,MONTH(H1142)&lt;9)),(NETWORKDAYS(F1142,H1142,Lister!$D$7:$D$13)-X1142)*T1142/NETWORKDAYS(Lister!$D$20,Lister!$E$20,Lister!$D$7:$D$13),IF(AND(MONTH(F1142)=7,MONTH(H1142)=8),(NETWORKDAYS(Lister!$D$20,H1142,Lister!$D$7:$D$13)-X1142)*T1142/NETWORKDAYS(Lister!$D$20,Lister!$E$20,Lister!$D$7:$D$13),IF(AND(MONTH(F1142)=7,MONTH(H1142)=7),0)))),0),"")</f>
        <v/>
      </c>
      <c r="AC1142" s="15" t="str">
        <f>IF(Ansøgning!U1147="","",Ansøgning!U1147)</f>
        <v/>
      </c>
      <c r="AD1142" s="31" t="str">
        <f t="shared" si="122"/>
        <v/>
      </c>
      <c r="AE1142" s="31" t="str">
        <f t="shared" si="123"/>
        <v/>
      </c>
      <c r="AF1142" s="51" t="str">
        <f t="shared" si="124"/>
        <v/>
      </c>
      <c r="AG1142" s="15" t="str">
        <f t="shared" si="125"/>
        <v/>
      </c>
    </row>
    <row r="1143" spans="1:33" x14ac:dyDescent="0.25">
      <c r="A1143" s="13" t="str">
        <f>IF(Ansøgning!A1148="","",Ansøgning!A1148)</f>
        <v/>
      </c>
      <c r="B1143" s="13" t="str">
        <f>IF(Ansøgning!B1148="","",Ansøgning!B1148)</f>
        <v/>
      </c>
      <c r="C1143" s="13" t="str">
        <f>IF(Ansøgning!C1148="","",Ansøgning!C1148)</f>
        <v/>
      </c>
      <c r="D1143" s="13" t="str">
        <f>IF(Ansøgning!D1148="","",Ansøgning!D1148)</f>
        <v/>
      </c>
      <c r="E1143" s="14" t="str">
        <f>IF(Ansøgning!E1148="","",Ansøgning!E1148)</f>
        <v/>
      </c>
      <c r="F1143" s="16"/>
      <c r="G1143" s="14" t="str">
        <f>IF(Ansøgning!F1148="","",Ansøgning!F1148)</f>
        <v/>
      </c>
      <c r="H1143" s="16"/>
      <c r="I1143" s="72" t="str">
        <f>IF(OR(F1143="",H1143=""),"",NETWORKDAYS(F1143,H1143,Lister!$D$7:$D$13))</f>
        <v/>
      </c>
      <c r="J1143" s="53" t="str">
        <f>IF(Ansøgning!H1148="","",Ansøgning!H1148)</f>
        <v/>
      </c>
      <c r="K1143" s="32" t="str">
        <f t="shared" si="119"/>
        <v/>
      </c>
      <c r="L1143" s="31" t="str">
        <f>IF(Ansøgning!J1148="","",Ansøgning!J1148)</f>
        <v/>
      </c>
      <c r="M1143" s="18"/>
      <c r="N1143" s="31" t="str">
        <f>IF(Ansøgning!K1148="","",Ansøgning!K1148)</f>
        <v/>
      </c>
      <c r="O1143" s="18"/>
      <c r="P1143" s="15" t="str">
        <f>IF(Ansøgning!L1148="","",Ansøgning!L1148)</f>
        <v/>
      </c>
      <c r="Q1143" s="46" t="str">
        <f t="shared" si="120"/>
        <v/>
      </c>
      <c r="R1143" s="46"/>
      <c r="S1143" s="101" t="str">
        <f>IF(Ansøgning!M1148="","",Ansøgning!M1148)</f>
        <v/>
      </c>
      <c r="T1143" s="31" t="str">
        <f t="shared" si="121"/>
        <v/>
      </c>
      <c r="U1143" s="102" t="str">
        <f>IF(Ansøgning!O1148="","",Ansøgning!O1148)</f>
        <v/>
      </c>
      <c r="V1143" s="20"/>
      <c r="W1143" s="102" t="str">
        <f>IF(Ansøgning!P1148="","",Ansøgning!P1148)</f>
        <v/>
      </c>
      <c r="X1143" s="20"/>
      <c r="Y1143" s="31" t="str">
        <f>IF(Ansøgning!Q1148="","",Ansøgning!Q1148)</f>
        <v/>
      </c>
      <c r="Z1143" s="46" t="str">
        <f>IFERROR(MAX(IF(OR(V1143="",X1143=""),"",IF(AND(AND(MONTH(F1143)&gt;=7,MONTH(F1143)&lt;8),AND(MONTH(H1143)&gt;=7,MONTH(H1143)&lt;8)),(NETWORKDAYS(F1143,H1143,Lister!$D$7:$D$13)-V1143)*T1143/NETWORKDAYS(Lister!$D$19,Lister!$E$19,Lister!$D$7:$D$13),IF(AND(AND(MONTH(F1143)&gt;=7,MONTH(F1143)&lt;8),MONTH(H1143)&gt;7),(NETWORKDAYS(F1143,Lister!$E$19,Lister!$D$7:$D$13)-V1143)*T1143/NETWORKDAYS(Lister!$D$19,Lister!$E$19,Lister!$D$7:$D$13),IF(MONTH(F1143)&gt;7,0)))),0),"")</f>
        <v/>
      </c>
      <c r="AA1143" s="31" t="str">
        <f>IF(Ansøgning!R1148="","",Ansøgning!R1148)</f>
        <v/>
      </c>
      <c r="AB1143" s="46" t="str">
        <f>IFERROR(MAX(IF(OR(V1143="",X1143=""),"",IF(AND(AND(MONTH(F1143)&gt;=8,MONTH(F1143)&lt;9),AND(MONTH(H1143)&gt;=8,MONTH(H1143)&lt;9)),(NETWORKDAYS(F1143,H1143,Lister!$D$7:$D$13)-X1143)*T1143/NETWORKDAYS(Lister!$D$20,Lister!$E$20,Lister!$D$7:$D$13),IF(AND(MONTH(F1143)=7,MONTH(H1143)=8),(NETWORKDAYS(Lister!$D$20,H1143,Lister!$D$7:$D$13)-X1143)*T1143/NETWORKDAYS(Lister!$D$20,Lister!$E$20,Lister!$D$7:$D$13),IF(AND(MONTH(F1143)=7,MONTH(H1143)=7),0)))),0),"")</f>
        <v/>
      </c>
      <c r="AC1143" s="15" t="str">
        <f>IF(Ansøgning!U1148="","",Ansøgning!U1148)</f>
        <v/>
      </c>
      <c r="AD1143" s="31" t="str">
        <f t="shared" si="122"/>
        <v/>
      </c>
      <c r="AE1143" s="31" t="str">
        <f t="shared" si="123"/>
        <v/>
      </c>
      <c r="AF1143" s="51" t="str">
        <f t="shared" si="124"/>
        <v/>
      </c>
      <c r="AG1143" s="15" t="str">
        <f t="shared" si="125"/>
        <v/>
      </c>
    </row>
    <row r="1144" spans="1:33" x14ac:dyDescent="0.25">
      <c r="A1144" s="13" t="str">
        <f>IF(Ansøgning!A1149="","",Ansøgning!A1149)</f>
        <v/>
      </c>
      <c r="B1144" s="13" t="str">
        <f>IF(Ansøgning!B1149="","",Ansøgning!B1149)</f>
        <v/>
      </c>
      <c r="C1144" s="13" t="str">
        <f>IF(Ansøgning!C1149="","",Ansøgning!C1149)</f>
        <v/>
      </c>
      <c r="D1144" s="13" t="str">
        <f>IF(Ansøgning!D1149="","",Ansøgning!D1149)</f>
        <v/>
      </c>
      <c r="E1144" s="14" t="str">
        <f>IF(Ansøgning!E1149="","",Ansøgning!E1149)</f>
        <v/>
      </c>
      <c r="F1144" s="16"/>
      <c r="G1144" s="14" t="str">
        <f>IF(Ansøgning!F1149="","",Ansøgning!F1149)</f>
        <v/>
      </c>
      <c r="H1144" s="16"/>
      <c r="I1144" s="72" t="str">
        <f>IF(OR(F1144="",H1144=""),"",NETWORKDAYS(F1144,H1144,Lister!$D$7:$D$13))</f>
        <v/>
      </c>
      <c r="J1144" s="53" t="str">
        <f>IF(Ansøgning!H1149="","",Ansøgning!H1149)</f>
        <v/>
      </c>
      <c r="K1144" s="32" t="str">
        <f t="shared" si="119"/>
        <v/>
      </c>
      <c r="L1144" s="31" t="str">
        <f>IF(Ansøgning!J1149="","",Ansøgning!J1149)</f>
        <v/>
      </c>
      <c r="M1144" s="18"/>
      <c r="N1144" s="31" t="str">
        <f>IF(Ansøgning!K1149="","",Ansøgning!K1149)</f>
        <v/>
      </c>
      <c r="O1144" s="18"/>
      <c r="P1144" s="15" t="str">
        <f>IF(Ansøgning!L1149="","",Ansøgning!L1149)</f>
        <v/>
      </c>
      <c r="Q1144" s="46" t="str">
        <f t="shared" si="120"/>
        <v/>
      </c>
      <c r="R1144" s="46"/>
      <c r="S1144" s="101" t="str">
        <f>IF(Ansøgning!M1149="","",Ansøgning!M1149)</f>
        <v/>
      </c>
      <c r="T1144" s="31" t="str">
        <f t="shared" si="121"/>
        <v/>
      </c>
      <c r="U1144" s="102" t="str">
        <f>IF(Ansøgning!O1149="","",Ansøgning!O1149)</f>
        <v/>
      </c>
      <c r="V1144" s="20"/>
      <c r="W1144" s="102" t="str">
        <f>IF(Ansøgning!P1149="","",Ansøgning!P1149)</f>
        <v/>
      </c>
      <c r="X1144" s="20"/>
      <c r="Y1144" s="31" t="str">
        <f>IF(Ansøgning!Q1149="","",Ansøgning!Q1149)</f>
        <v/>
      </c>
      <c r="Z1144" s="46" t="str">
        <f>IFERROR(MAX(IF(OR(V1144="",X1144=""),"",IF(AND(AND(MONTH(F1144)&gt;=7,MONTH(F1144)&lt;8),AND(MONTH(H1144)&gt;=7,MONTH(H1144)&lt;8)),(NETWORKDAYS(F1144,H1144,Lister!$D$7:$D$13)-V1144)*T1144/NETWORKDAYS(Lister!$D$19,Lister!$E$19,Lister!$D$7:$D$13),IF(AND(AND(MONTH(F1144)&gt;=7,MONTH(F1144)&lt;8),MONTH(H1144)&gt;7),(NETWORKDAYS(F1144,Lister!$E$19,Lister!$D$7:$D$13)-V1144)*T1144/NETWORKDAYS(Lister!$D$19,Lister!$E$19,Lister!$D$7:$D$13),IF(MONTH(F1144)&gt;7,0)))),0),"")</f>
        <v/>
      </c>
      <c r="AA1144" s="31" t="str">
        <f>IF(Ansøgning!R1149="","",Ansøgning!R1149)</f>
        <v/>
      </c>
      <c r="AB1144" s="46" t="str">
        <f>IFERROR(MAX(IF(OR(V1144="",X1144=""),"",IF(AND(AND(MONTH(F1144)&gt;=8,MONTH(F1144)&lt;9),AND(MONTH(H1144)&gt;=8,MONTH(H1144)&lt;9)),(NETWORKDAYS(F1144,H1144,Lister!$D$7:$D$13)-X1144)*T1144/NETWORKDAYS(Lister!$D$20,Lister!$E$20,Lister!$D$7:$D$13),IF(AND(MONTH(F1144)=7,MONTH(H1144)=8),(NETWORKDAYS(Lister!$D$20,H1144,Lister!$D$7:$D$13)-X1144)*T1144/NETWORKDAYS(Lister!$D$20,Lister!$E$20,Lister!$D$7:$D$13),IF(AND(MONTH(F1144)=7,MONTH(H1144)=7),0)))),0),"")</f>
        <v/>
      </c>
      <c r="AC1144" s="15" t="str">
        <f>IF(Ansøgning!U1149="","",Ansøgning!U1149)</f>
        <v/>
      </c>
      <c r="AD1144" s="31" t="str">
        <f t="shared" si="122"/>
        <v/>
      </c>
      <c r="AE1144" s="31" t="str">
        <f t="shared" si="123"/>
        <v/>
      </c>
      <c r="AF1144" s="51" t="str">
        <f t="shared" si="124"/>
        <v/>
      </c>
      <c r="AG1144" s="15" t="str">
        <f t="shared" si="125"/>
        <v/>
      </c>
    </row>
    <row r="1145" spans="1:33" x14ac:dyDescent="0.25">
      <c r="A1145" s="13" t="str">
        <f>IF(Ansøgning!A1150="","",Ansøgning!A1150)</f>
        <v/>
      </c>
      <c r="B1145" s="13" t="str">
        <f>IF(Ansøgning!B1150="","",Ansøgning!B1150)</f>
        <v/>
      </c>
      <c r="C1145" s="13" t="str">
        <f>IF(Ansøgning!C1150="","",Ansøgning!C1150)</f>
        <v/>
      </c>
      <c r="D1145" s="13" t="str">
        <f>IF(Ansøgning!D1150="","",Ansøgning!D1150)</f>
        <v/>
      </c>
      <c r="E1145" s="14" t="str">
        <f>IF(Ansøgning!E1150="","",Ansøgning!E1150)</f>
        <v/>
      </c>
      <c r="F1145" s="16"/>
      <c r="G1145" s="14" t="str">
        <f>IF(Ansøgning!F1150="","",Ansøgning!F1150)</f>
        <v/>
      </c>
      <c r="H1145" s="16"/>
      <c r="I1145" s="72" t="str">
        <f>IF(OR(F1145="",H1145=""),"",NETWORKDAYS(F1145,H1145,Lister!$D$7:$D$13))</f>
        <v/>
      </c>
      <c r="J1145" s="53" t="str">
        <f>IF(Ansøgning!H1150="","",Ansøgning!H1150)</f>
        <v/>
      </c>
      <c r="K1145" s="32" t="str">
        <f t="shared" si="119"/>
        <v/>
      </c>
      <c r="L1145" s="31" t="str">
        <f>IF(Ansøgning!J1150="","",Ansøgning!J1150)</f>
        <v/>
      </c>
      <c r="M1145" s="18"/>
      <c r="N1145" s="31" t="str">
        <f>IF(Ansøgning!K1150="","",Ansøgning!K1150)</f>
        <v/>
      </c>
      <c r="O1145" s="18"/>
      <c r="P1145" s="15" t="str">
        <f>IF(Ansøgning!L1150="","",Ansøgning!L1150)</f>
        <v/>
      </c>
      <c r="Q1145" s="46" t="str">
        <f t="shared" si="120"/>
        <v/>
      </c>
      <c r="R1145" s="46"/>
      <c r="S1145" s="101" t="str">
        <f>IF(Ansøgning!M1150="","",Ansøgning!M1150)</f>
        <v/>
      </c>
      <c r="T1145" s="31" t="str">
        <f t="shared" si="121"/>
        <v/>
      </c>
      <c r="U1145" s="102" t="str">
        <f>IF(Ansøgning!O1150="","",Ansøgning!O1150)</f>
        <v/>
      </c>
      <c r="V1145" s="20"/>
      <c r="W1145" s="102" t="str">
        <f>IF(Ansøgning!P1150="","",Ansøgning!P1150)</f>
        <v/>
      </c>
      <c r="X1145" s="20"/>
      <c r="Y1145" s="31" t="str">
        <f>IF(Ansøgning!Q1150="","",Ansøgning!Q1150)</f>
        <v/>
      </c>
      <c r="Z1145" s="46" t="str">
        <f>IFERROR(MAX(IF(OR(V1145="",X1145=""),"",IF(AND(AND(MONTH(F1145)&gt;=7,MONTH(F1145)&lt;8),AND(MONTH(H1145)&gt;=7,MONTH(H1145)&lt;8)),(NETWORKDAYS(F1145,H1145,Lister!$D$7:$D$13)-V1145)*T1145/NETWORKDAYS(Lister!$D$19,Lister!$E$19,Lister!$D$7:$D$13),IF(AND(AND(MONTH(F1145)&gt;=7,MONTH(F1145)&lt;8),MONTH(H1145)&gt;7),(NETWORKDAYS(F1145,Lister!$E$19,Lister!$D$7:$D$13)-V1145)*T1145/NETWORKDAYS(Lister!$D$19,Lister!$E$19,Lister!$D$7:$D$13),IF(MONTH(F1145)&gt;7,0)))),0),"")</f>
        <v/>
      </c>
      <c r="AA1145" s="31" t="str">
        <f>IF(Ansøgning!R1150="","",Ansøgning!R1150)</f>
        <v/>
      </c>
      <c r="AB1145" s="46" t="str">
        <f>IFERROR(MAX(IF(OR(V1145="",X1145=""),"",IF(AND(AND(MONTH(F1145)&gt;=8,MONTH(F1145)&lt;9),AND(MONTH(H1145)&gt;=8,MONTH(H1145)&lt;9)),(NETWORKDAYS(F1145,H1145,Lister!$D$7:$D$13)-X1145)*T1145/NETWORKDAYS(Lister!$D$20,Lister!$E$20,Lister!$D$7:$D$13),IF(AND(MONTH(F1145)=7,MONTH(H1145)=8),(NETWORKDAYS(Lister!$D$20,H1145,Lister!$D$7:$D$13)-X1145)*T1145/NETWORKDAYS(Lister!$D$20,Lister!$E$20,Lister!$D$7:$D$13),IF(AND(MONTH(F1145)=7,MONTH(H1145)=7),0)))),0),"")</f>
        <v/>
      </c>
      <c r="AC1145" s="15" t="str">
        <f>IF(Ansøgning!U1150="","",Ansøgning!U1150)</f>
        <v/>
      </c>
      <c r="AD1145" s="31" t="str">
        <f t="shared" si="122"/>
        <v/>
      </c>
      <c r="AE1145" s="31" t="str">
        <f t="shared" si="123"/>
        <v/>
      </c>
      <c r="AF1145" s="51" t="str">
        <f t="shared" si="124"/>
        <v/>
      </c>
      <c r="AG1145" s="15" t="str">
        <f t="shared" si="125"/>
        <v/>
      </c>
    </row>
    <row r="1146" spans="1:33" x14ac:dyDescent="0.25">
      <c r="A1146" s="13" t="str">
        <f>IF(Ansøgning!A1151="","",Ansøgning!A1151)</f>
        <v/>
      </c>
      <c r="B1146" s="13" t="str">
        <f>IF(Ansøgning!B1151="","",Ansøgning!B1151)</f>
        <v/>
      </c>
      <c r="C1146" s="13" t="str">
        <f>IF(Ansøgning!C1151="","",Ansøgning!C1151)</f>
        <v/>
      </c>
      <c r="D1146" s="13" t="str">
        <f>IF(Ansøgning!D1151="","",Ansøgning!D1151)</f>
        <v/>
      </c>
      <c r="E1146" s="14" t="str">
        <f>IF(Ansøgning!E1151="","",Ansøgning!E1151)</f>
        <v/>
      </c>
      <c r="F1146" s="16"/>
      <c r="G1146" s="14" t="str">
        <f>IF(Ansøgning!F1151="","",Ansøgning!F1151)</f>
        <v/>
      </c>
      <c r="H1146" s="16"/>
      <c r="I1146" s="72" t="str">
        <f>IF(OR(F1146="",H1146=""),"",NETWORKDAYS(F1146,H1146,Lister!$D$7:$D$13))</f>
        <v/>
      </c>
      <c r="J1146" s="53" t="str">
        <f>IF(Ansøgning!H1151="","",Ansøgning!H1151)</f>
        <v/>
      </c>
      <c r="K1146" s="32" t="str">
        <f t="shared" si="119"/>
        <v/>
      </c>
      <c r="L1146" s="31" t="str">
        <f>IF(Ansøgning!J1151="","",Ansøgning!J1151)</f>
        <v/>
      </c>
      <c r="M1146" s="18"/>
      <c r="N1146" s="31" t="str">
        <f>IF(Ansøgning!K1151="","",Ansøgning!K1151)</f>
        <v/>
      </c>
      <c r="O1146" s="18"/>
      <c r="P1146" s="15" t="str">
        <f>IF(Ansøgning!L1151="","",Ansøgning!L1151)</f>
        <v/>
      </c>
      <c r="Q1146" s="46" t="str">
        <f t="shared" si="120"/>
        <v/>
      </c>
      <c r="R1146" s="46"/>
      <c r="S1146" s="101" t="str">
        <f>IF(Ansøgning!M1151="","",Ansøgning!M1151)</f>
        <v/>
      </c>
      <c r="T1146" s="31" t="str">
        <f t="shared" si="121"/>
        <v/>
      </c>
      <c r="U1146" s="102" t="str">
        <f>IF(Ansøgning!O1151="","",Ansøgning!O1151)</f>
        <v/>
      </c>
      <c r="V1146" s="20"/>
      <c r="W1146" s="102" t="str">
        <f>IF(Ansøgning!P1151="","",Ansøgning!P1151)</f>
        <v/>
      </c>
      <c r="X1146" s="20"/>
      <c r="Y1146" s="31" t="str">
        <f>IF(Ansøgning!Q1151="","",Ansøgning!Q1151)</f>
        <v/>
      </c>
      <c r="Z1146" s="46" t="str">
        <f>IFERROR(MAX(IF(OR(V1146="",X1146=""),"",IF(AND(AND(MONTH(F1146)&gt;=7,MONTH(F1146)&lt;8),AND(MONTH(H1146)&gt;=7,MONTH(H1146)&lt;8)),(NETWORKDAYS(F1146,H1146,Lister!$D$7:$D$13)-V1146)*T1146/NETWORKDAYS(Lister!$D$19,Lister!$E$19,Lister!$D$7:$D$13),IF(AND(AND(MONTH(F1146)&gt;=7,MONTH(F1146)&lt;8),MONTH(H1146)&gt;7),(NETWORKDAYS(F1146,Lister!$E$19,Lister!$D$7:$D$13)-V1146)*T1146/NETWORKDAYS(Lister!$D$19,Lister!$E$19,Lister!$D$7:$D$13),IF(MONTH(F1146)&gt;7,0)))),0),"")</f>
        <v/>
      </c>
      <c r="AA1146" s="31" t="str">
        <f>IF(Ansøgning!R1151="","",Ansøgning!R1151)</f>
        <v/>
      </c>
      <c r="AB1146" s="46" t="str">
        <f>IFERROR(MAX(IF(OR(V1146="",X1146=""),"",IF(AND(AND(MONTH(F1146)&gt;=8,MONTH(F1146)&lt;9),AND(MONTH(H1146)&gt;=8,MONTH(H1146)&lt;9)),(NETWORKDAYS(F1146,H1146,Lister!$D$7:$D$13)-X1146)*T1146/NETWORKDAYS(Lister!$D$20,Lister!$E$20,Lister!$D$7:$D$13),IF(AND(MONTH(F1146)=7,MONTH(H1146)=8),(NETWORKDAYS(Lister!$D$20,H1146,Lister!$D$7:$D$13)-X1146)*T1146/NETWORKDAYS(Lister!$D$20,Lister!$E$20,Lister!$D$7:$D$13),IF(AND(MONTH(F1146)=7,MONTH(H1146)=7),0)))),0),"")</f>
        <v/>
      </c>
      <c r="AC1146" s="15" t="str">
        <f>IF(Ansøgning!U1151="","",Ansøgning!U1151)</f>
        <v/>
      </c>
      <c r="AD1146" s="31" t="str">
        <f t="shared" si="122"/>
        <v/>
      </c>
      <c r="AE1146" s="31" t="str">
        <f t="shared" si="123"/>
        <v/>
      </c>
      <c r="AF1146" s="51" t="str">
        <f t="shared" si="124"/>
        <v/>
      </c>
      <c r="AG1146" s="15" t="str">
        <f t="shared" si="125"/>
        <v/>
      </c>
    </row>
    <row r="1147" spans="1:33" x14ac:dyDescent="0.25">
      <c r="A1147" s="13" t="str">
        <f>IF(Ansøgning!A1152="","",Ansøgning!A1152)</f>
        <v/>
      </c>
      <c r="B1147" s="13" t="str">
        <f>IF(Ansøgning!B1152="","",Ansøgning!B1152)</f>
        <v/>
      </c>
      <c r="C1147" s="13" t="str">
        <f>IF(Ansøgning!C1152="","",Ansøgning!C1152)</f>
        <v/>
      </c>
      <c r="D1147" s="13" t="str">
        <f>IF(Ansøgning!D1152="","",Ansøgning!D1152)</f>
        <v/>
      </c>
      <c r="E1147" s="14" t="str">
        <f>IF(Ansøgning!E1152="","",Ansøgning!E1152)</f>
        <v/>
      </c>
      <c r="F1147" s="16"/>
      <c r="G1147" s="14" t="str">
        <f>IF(Ansøgning!F1152="","",Ansøgning!F1152)</f>
        <v/>
      </c>
      <c r="H1147" s="16"/>
      <c r="I1147" s="72" t="str">
        <f>IF(OR(F1147="",H1147=""),"",NETWORKDAYS(F1147,H1147,Lister!$D$7:$D$13))</f>
        <v/>
      </c>
      <c r="J1147" s="53" t="str">
        <f>IF(Ansøgning!H1152="","",Ansøgning!H1152)</f>
        <v/>
      </c>
      <c r="K1147" s="32" t="str">
        <f t="shared" si="119"/>
        <v/>
      </c>
      <c r="L1147" s="31" t="str">
        <f>IF(Ansøgning!J1152="","",Ansøgning!J1152)</f>
        <v/>
      </c>
      <c r="M1147" s="18"/>
      <c r="N1147" s="31" t="str">
        <f>IF(Ansøgning!K1152="","",Ansøgning!K1152)</f>
        <v/>
      </c>
      <c r="O1147" s="18"/>
      <c r="P1147" s="15" t="str">
        <f>IF(Ansøgning!L1152="","",Ansøgning!L1152)</f>
        <v/>
      </c>
      <c r="Q1147" s="46" t="str">
        <f t="shared" si="120"/>
        <v/>
      </c>
      <c r="R1147" s="46"/>
      <c r="S1147" s="101" t="str">
        <f>IF(Ansøgning!M1152="","",Ansøgning!M1152)</f>
        <v/>
      </c>
      <c r="T1147" s="31" t="str">
        <f t="shared" si="121"/>
        <v/>
      </c>
      <c r="U1147" s="102" t="str">
        <f>IF(Ansøgning!O1152="","",Ansøgning!O1152)</f>
        <v/>
      </c>
      <c r="V1147" s="20"/>
      <c r="W1147" s="102" t="str">
        <f>IF(Ansøgning!P1152="","",Ansøgning!P1152)</f>
        <v/>
      </c>
      <c r="X1147" s="20"/>
      <c r="Y1147" s="31" t="str">
        <f>IF(Ansøgning!Q1152="","",Ansøgning!Q1152)</f>
        <v/>
      </c>
      <c r="Z1147" s="46" t="str">
        <f>IFERROR(MAX(IF(OR(V1147="",X1147=""),"",IF(AND(AND(MONTH(F1147)&gt;=7,MONTH(F1147)&lt;8),AND(MONTH(H1147)&gt;=7,MONTH(H1147)&lt;8)),(NETWORKDAYS(F1147,H1147,Lister!$D$7:$D$13)-V1147)*T1147/NETWORKDAYS(Lister!$D$19,Lister!$E$19,Lister!$D$7:$D$13),IF(AND(AND(MONTH(F1147)&gt;=7,MONTH(F1147)&lt;8),MONTH(H1147)&gt;7),(NETWORKDAYS(F1147,Lister!$E$19,Lister!$D$7:$D$13)-V1147)*T1147/NETWORKDAYS(Lister!$D$19,Lister!$E$19,Lister!$D$7:$D$13),IF(MONTH(F1147)&gt;7,0)))),0),"")</f>
        <v/>
      </c>
      <c r="AA1147" s="31" t="str">
        <f>IF(Ansøgning!R1152="","",Ansøgning!R1152)</f>
        <v/>
      </c>
      <c r="AB1147" s="46" t="str">
        <f>IFERROR(MAX(IF(OR(V1147="",X1147=""),"",IF(AND(AND(MONTH(F1147)&gt;=8,MONTH(F1147)&lt;9),AND(MONTH(H1147)&gt;=8,MONTH(H1147)&lt;9)),(NETWORKDAYS(F1147,H1147,Lister!$D$7:$D$13)-X1147)*T1147/NETWORKDAYS(Lister!$D$20,Lister!$E$20,Lister!$D$7:$D$13),IF(AND(MONTH(F1147)=7,MONTH(H1147)=8),(NETWORKDAYS(Lister!$D$20,H1147,Lister!$D$7:$D$13)-X1147)*T1147/NETWORKDAYS(Lister!$D$20,Lister!$E$20,Lister!$D$7:$D$13),IF(AND(MONTH(F1147)=7,MONTH(H1147)=7),0)))),0),"")</f>
        <v/>
      </c>
      <c r="AC1147" s="15" t="str">
        <f>IF(Ansøgning!U1152="","",Ansøgning!U1152)</f>
        <v/>
      </c>
      <c r="AD1147" s="31" t="str">
        <f t="shared" si="122"/>
        <v/>
      </c>
      <c r="AE1147" s="31" t="str">
        <f t="shared" si="123"/>
        <v/>
      </c>
      <c r="AF1147" s="51" t="str">
        <f t="shared" si="124"/>
        <v/>
      </c>
      <c r="AG1147" s="15" t="str">
        <f t="shared" si="125"/>
        <v/>
      </c>
    </row>
    <row r="1148" spans="1:33" x14ac:dyDescent="0.25">
      <c r="A1148" s="13" t="str">
        <f>IF(Ansøgning!A1153="","",Ansøgning!A1153)</f>
        <v/>
      </c>
      <c r="B1148" s="13" t="str">
        <f>IF(Ansøgning!B1153="","",Ansøgning!B1153)</f>
        <v/>
      </c>
      <c r="C1148" s="13" t="str">
        <f>IF(Ansøgning!C1153="","",Ansøgning!C1153)</f>
        <v/>
      </c>
      <c r="D1148" s="13" t="str">
        <f>IF(Ansøgning!D1153="","",Ansøgning!D1153)</f>
        <v/>
      </c>
      <c r="E1148" s="14" t="str">
        <f>IF(Ansøgning!E1153="","",Ansøgning!E1153)</f>
        <v/>
      </c>
      <c r="F1148" s="16"/>
      <c r="G1148" s="14" t="str">
        <f>IF(Ansøgning!F1153="","",Ansøgning!F1153)</f>
        <v/>
      </c>
      <c r="H1148" s="16"/>
      <c r="I1148" s="72" t="str">
        <f>IF(OR(F1148="",H1148=""),"",NETWORKDAYS(F1148,H1148,Lister!$D$7:$D$13))</f>
        <v/>
      </c>
      <c r="J1148" s="53" t="str">
        <f>IF(Ansøgning!H1153="","",Ansøgning!H1153)</f>
        <v/>
      </c>
      <c r="K1148" s="32" t="str">
        <f t="shared" si="119"/>
        <v/>
      </c>
      <c r="L1148" s="31" t="str">
        <f>IF(Ansøgning!J1153="","",Ansøgning!J1153)</f>
        <v/>
      </c>
      <c r="M1148" s="18"/>
      <c r="N1148" s="31" t="str">
        <f>IF(Ansøgning!K1153="","",Ansøgning!K1153)</f>
        <v/>
      </c>
      <c r="O1148" s="18"/>
      <c r="P1148" s="15" t="str">
        <f>IF(Ansøgning!L1153="","",Ansøgning!L1153)</f>
        <v/>
      </c>
      <c r="Q1148" s="46" t="str">
        <f t="shared" si="120"/>
        <v/>
      </c>
      <c r="R1148" s="46"/>
      <c r="S1148" s="101" t="str">
        <f>IF(Ansøgning!M1153="","",Ansøgning!M1153)</f>
        <v/>
      </c>
      <c r="T1148" s="31" t="str">
        <f t="shared" si="121"/>
        <v/>
      </c>
      <c r="U1148" s="102" t="str">
        <f>IF(Ansøgning!O1153="","",Ansøgning!O1153)</f>
        <v/>
      </c>
      <c r="V1148" s="20"/>
      <c r="W1148" s="102" t="str">
        <f>IF(Ansøgning!P1153="","",Ansøgning!P1153)</f>
        <v/>
      </c>
      <c r="X1148" s="20"/>
      <c r="Y1148" s="31" t="str">
        <f>IF(Ansøgning!Q1153="","",Ansøgning!Q1153)</f>
        <v/>
      </c>
      <c r="Z1148" s="46" t="str">
        <f>IFERROR(MAX(IF(OR(V1148="",X1148=""),"",IF(AND(AND(MONTH(F1148)&gt;=7,MONTH(F1148)&lt;8),AND(MONTH(H1148)&gt;=7,MONTH(H1148)&lt;8)),(NETWORKDAYS(F1148,H1148,Lister!$D$7:$D$13)-V1148)*T1148/NETWORKDAYS(Lister!$D$19,Lister!$E$19,Lister!$D$7:$D$13),IF(AND(AND(MONTH(F1148)&gt;=7,MONTH(F1148)&lt;8),MONTH(H1148)&gt;7),(NETWORKDAYS(F1148,Lister!$E$19,Lister!$D$7:$D$13)-V1148)*T1148/NETWORKDAYS(Lister!$D$19,Lister!$E$19,Lister!$D$7:$D$13),IF(MONTH(F1148)&gt;7,0)))),0),"")</f>
        <v/>
      </c>
      <c r="AA1148" s="31" t="str">
        <f>IF(Ansøgning!R1153="","",Ansøgning!R1153)</f>
        <v/>
      </c>
      <c r="AB1148" s="46" t="str">
        <f>IFERROR(MAX(IF(OR(V1148="",X1148=""),"",IF(AND(AND(MONTH(F1148)&gt;=8,MONTH(F1148)&lt;9),AND(MONTH(H1148)&gt;=8,MONTH(H1148)&lt;9)),(NETWORKDAYS(F1148,H1148,Lister!$D$7:$D$13)-X1148)*T1148/NETWORKDAYS(Lister!$D$20,Lister!$E$20,Lister!$D$7:$D$13),IF(AND(MONTH(F1148)=7,MONTH(H1148)=8),(NETWORKDAYS(Lister!$D$20,H1148,Lister!$D$7:$D$13)-X1148)*T1148/NETWORKDAYS(Lister!$D$20,Lister!$E$20,Lister!$D$7:$D$13),IF(AND(MONTH(F1148)=7,MONTH(H1148)=7),0)))),0),"")</f>
        <v/>
      </c>
      <c r="AC1148" s="15" t="str">
        <f>IF(Ansøgning!U1153="","",Ansøgning!U1153)</f>
        <v/>
      </c>
      <c r="AD1148" s="31" t="str">
        <f t="shared" si="122"/>
        <v/>
      </c>
      <c r="AE1148" s="31" t="str">
        <f t="shared" si="123"/>
        <v/>
      </c>
      <c r="AF1148" s="51" t="str">
        <f t="shared" si="124"/>
        <v/>
      </c>
      <c r="AG1148" s="15" t="str">
        <f t="shared" si="125"/>
        <v/>
      </c>
    </row>
    <row r="1149" spans="1:33" x14ac:dyDescent="0.25">
      <c r="A1149" s="13" t="str">
        <f>IF(Ansøgning!A1154="","",Ansøgning!A1154)</f>
        <v/>
      </c>
      <c r="B1149" s="13" t="str">
        <f>IF(Ansøgning!B1154="","",Ansøgning!B1154)</f>
        <v/>
      </c>
      <c r="C1149" s="13" t="str">
        <f>IF(Ansøgning!C1154="","",Ansøgning!C1154)</f>
        <v/>
      </c>
      <c r="D1149" s="13" t="str">
        <f>IF(Ansøgning!D1154="","",Ansøgning!D1154)</f>
        <v/>
      </c>
      <c r="E1149" s="14" t="str">
        <f>IF(Ansøgning!E1154="","",Ansøgning!E1154)</f>
        <v/>
      </c>
      <c r="F1149" s="16"/>
      <c r="G1149" s="14" t="str">
        <f>IF(Ansøgning!F1154="","",Ansøgning!F1154)</f>
        <v/>
      </c>
      <c r="H1149" s="16"/>
      <c r="I1149" s="72" t="str">
        <f>IF(OR(F1149="",H1149=""),"",NETWORKDAYS(F1149,H1149,Lister!$D$7:$D$13))</f>
        <v/>
      </c>
      <c r="J1149" s="53" t="str">
        <f>IF(Ansøgning!H1154="","",Ansøgning!H1154)</f>
        <v/>
      </c>
      <c r="K1149" s="32" t="str">
        <f t="shared" si="119"/>
        <v/>
      </c>
      <c r="L1149" s="31" t="str">
        <f>IF(Ansøgning!J1154="","",Ansøgning!J1154)</f>
        <v/>
      </c>
      <c r="M1149" s="18"/>
      <c r="N1149" s="31" t="str">
        <f>IF(Ansøgning!K1154="","",Ansøgning!K1154)</f>
        <v/>
      </c>
      <c r="O1149" s="18"/>
      <c r="P1149" s="15" t="str">
        <f>IF(Ansøgning!L1154="","",Ansøgning!L1154)</f>
        <v/>
      </c>
      <c r="Q1149" s="46" t="str">
        <f t="shared" si="120"/>
        <v/>
      </c>
      <c r="R1149" s="46"/>
      <c r="S1149" s="101" t="str">
        <f>IF(Ansøgning!M1154="","",Ansøgning!M1154)</f>
        <v/>
      </c>
      <c r="T1149" s="31" t="str">
        <f t="shared" si="121"/>
        <v/>
      </c>
      <c r="U1149" s="102" t="str">
        <f>IF(Ansøgning!O1154="","",Ansøgning!O1154)</f>
        <v/>
      </c>
      <c r="V1149" s="20"/>
      <c r="W1149" s="102" t="str">
        <f>IF(Ansøgning!P1154="","",Ansøgning!P1154)</f>
        <v/>
      </c>
      <c r="X1149" s="20"/>
      <c r="Y1149" s="31" t="str">
        <f>IF(Ansøgning!Q1154="","",Ansøgning!Q1154)</f>
        <v/>
      </c>
      <c r="Z1149" s="46" t="str">
        <f>IFERROR(MAX(IF(OR(V1149="",X1149=""),"",IF(AND(AND(MONTH(F1149)&gt;=7,MONTH(F1149)&lt;8),AND(MONTH(H1149)&gt;=7,MONTH(H1149)&lt;8)),(NETWORKDAYS(F1149,H1149,Lister!$D$7:$D$13)-V1149)*T1149/NETWORKDAYS(Lister!$D$19,Lister!$E$19,Lister!$D$7:$D$13),IF(AND(AND(MONTH(F1149)&gt;=7,MONTH(F1149)&lt;8),MONTH(H1149)&gt;7),(NETWORKDAYS(F1149,Lister!$E$19,Lister!$D$7:$D$13)-V1149)*T1149/NETWORKDAYS(Lister!$D$19,Lister!$E$19,Lister!$D$7:$D$13),IF(MONTH(F1149)&gt;7,0)))),0),"")</f>
        <v/>
      </c>
      <c r="AA1149" s="31" t="str">
        <f>IF(Ansøgning!R1154="","",Ansøgning!R1154)</f>
        <v/>
      </c>
      <c r="AB1149" s="46" t="str">
        <f>IFERROR(MAX(IF(OR(V1149="",X1149=""),"",IF(AND(AND(MONTH(F1149)&gt;=8,MONTH(F1149)&lt;9),AND(MONTH(H1149)&gt;=8,MONTH(H1149)&lt;9)),(NETWORKDAYS(F1149,H1149,Lister!$D$7:$D$13)-X1149)*T1149/NETWORKDAYS(Lister!$D$20,Lister!$E$20,Lister!$D$7:$D$13),IF(AND(MONTH(F1149)=7,MONTH(H1149)=8),(NETWORKDAYS(Lister!$D$20,H1149,Lister!$D$7:$D$13)-X1149)*T1149/NETWORKDAYS(Lister!$D$20,Lister!$E$20,Lister!$D$7:$D$13),IF(AND(MONTH(F1149)=7,MONTH(H1149)=7),0)))),0),"")</f>
        <v/>
      </c>
      <c r="AC1149" s="15" t="str">
        <f>IF(Ansøgning!U1154="","",Ansøgning!U1154)</f>
        <v/>
      </c>
      <c r="AD1149" s="31" t="str">
        <f t="shared" si="122"/>
        <v/>
      </c>
      <c r="AE1149" s="31" t="str">
        <f t="shared" si="123"/>
        <v/>
      </c>
      <c r="AF1149" s="51" t="str">
        <f t="shared" si="124"/>
        <v/>
      </c>
      <c r="AG1149" s="15" t="str">
        <f t="shared" si="125"/>
        <v/>
      </c>
    </row>
    <row r="1150" spans="1:33" x14ac:dyDescent="0.25">
      <c r="A1150" s="13" t="str">
        <f>IF(Ansøgning!A1155="","",Ansøgning!A1155)</f>
        <v/>
      </c>
      <c r="B1150" s="13" t="str">
        <f>IF(Ansøgning!B1155="","",Ansøgning!B1155)</f>
        <v/>
      </c>
      <c r="C1150" s="13" t="str">
        <f>IF(Ansøgning!C1155="","",Ansøgning!C1155)</f>
        <v/>
      </c>
      <c r="D1150" s="13" t="str">
        <f>IF(Ansøgning!D1155="","",Ansøgning!D1155)</f>
        <v/>
      </c>
      <c r="E1150" s="14" t="str">
        <f>IF(Ansøgning!E1155="","",Ansøgning!E1155)</f>
        <v/>
      </c>
      <c r="F1150" s="16"/>
      <c r="G1150" s="14" t="str">
        <f>IF(Ansøgning!F1155="","",Ansøgning!F1155)</f>
        <v/>
      </c>
      <c r="H1150" s="16"/>
      <c r="I1150" s="72" t="str">
        <f>IF(OR(F1150="",H1150=""),"",NETWORKDAYS(F1150,H1150,Lister!$D$7:$D$13))</f>
        <v/>
      </c>
      <c r="J1150" s="53" t="str">
        <f>IF(Ansøgning!H1155="","",Ansøgning!H1155)</f>
        <v/>
      </c>
      <c r="K1150" s="32" t="str">
        <f t="shared" si="119"/>
        <v/>
      </c>
      <c r="L1150" s="31" t="str">
        <f>IF(Ansøgning!J1155="","",Ansøgning!J1155)</f>
        <v/>
      </c>
      <c r="M1150" s="18"/>
      <c r="N1150" s="31" t="str">
        <f>IF(Ansøgning!K1155="","",Ansøgning!K1155)</f>
        <v/>
      </c>
      <c r="O1150" s="18"/>
      <c r="P1150" s="15" t="str">
        <f>IF(Ansøgning!L1155="","",Ansøgning!L1155)</f>
        <v/>
      </c>
      <c r="Q1150" s="46" t="str">
        <f t="shared" si="120"/>
        <v/>
      </c>
      <c r="R1150" s="46"/>
      <c r="S1150" s="101" t="str">
        <f>IF(Ansøgning!M1155="","",Ansøgning!M1155)</f>
        <v/>
      </c>
      <c r="T1150" s="31" t="str">
        <f t="shared" si="121"/>
        <v/>
      </c>
      <c r="U1150" s="102" t="str">
        <f>IF(Ansøgning!O1155="","",Ansøgning!O1155)</f>
        <v/>
      </c>
      <c r="V1150" s="20"/>
      <c r="W1150" s="102" t="str">
        <f>IF(Ansøgning!P1155="","",Ansøgning!P1155)</f>
        <v/>
      </c>
      <c r="X1150" s="20"/>
      <c r="Y1150" s="31" t="str">
        <f>IF(Ansøgning!Q1155="","",Ansøgning!Q1155)</f>
        <v/>
      </c>
      <c r="Z1150" s="46" t="str">
        <f>IFERROR(MAX(IF(OR(V1150="",X1150=""),"",IF(AND(AND(MONTH(F1150)&gt;=7,MONTH(F1150)&lt;8),AND(MONTH(H1150)&gt;=7,MONTH(H1150)&lt;8)),(NETWORKDAYS(F1150,H1150,Lister!$D$7:$D$13)-V1150)*T1150/NETWORKDAYS(Lister!$D$19,Lister!$E$19,Lister!$D$7:$D$13),IF(AND(AND(MONTH(F1150)&gt;=7,MONTH(F1150)&lt;8),MONTH(H1150)&gt;7),(NETWORKDAYS(F1150,Lister!$E$19,Lister!$D$7:$D$13)-V1150)*T1150/NETWORKDAYS(Lister!$D$19,Lister!$E$19,Lister!$D$7:$D$13),IF(MONTH(F1150)&gt;7,0)))),0),"")</f>
        <v/>
      </c>
      <c r="AA1150" s="31" t="str">
        <f>IF(Ansøgning!R1155="","",Ansøgning!R1155)</f>
        <v/>
      </c>
      <c r="AB1150" s="46" t="str">
        <f>IFERROR(MAX(IF(OR(V1150="",X1150=""),"",IF(AND(AND(MONTH(F1150)&gt;=8,MONTH(F1150)&lt;9),AND(MONTH(H1150)&gt;=8,MONTH(H1150)&lt;9)),(NETWORKDAYS(F1150,H1150,Lister!$D$7:$D$13)-X1150)*T1150/NETWORKDAYS(Lister!$D$20,Lister!$E$20,Lister!$D$7:$D$13),IF(AND(MONTH(F1150)=7,MONTH(H1150)=8),(NETWORKDAYS(Lister!$D$20,H1150,Lister!$D$7:$D$13)-X1150)*T1150/NETWORKDAYS(Lister!$D$20,Lister!$E$20,Lister!$D$7:$D$13),IF(AND(MONTH(F1150)=7,MONTH(H1150)=7),0)))),0),"")</f>
        <v/>
      </c>
      <c r="AC1150" s="15" t="str">
        <f>IF(Ansøgning!U1155="","",Ansøgning!U1155)</f>
        <v/>
      </c>
      <c r="AD1150" s="31" t="str">
        <f t="shared" si="122"/>
        <v/>
      </c>
      <c r="AE1150" s="31" t="str">
        <f t="shared" si="123"/>
        <v/>
      </c>
      <c r="AF1150" s="51" t="str">
        <f t="shared" si="124"/>
        <v/>
      </c>
      <c r="AG1150" s="15" t="str">
        <f t="shared" si="125"/>
        <v/>
      </c>
    </row>
    <row r="1151" spans="1:33" x14ac:dyDescent="0.25">
      <c r="A1151" s="13" t="str">
        <f>IF(Ansøgning!A1156="","",Ansøgning!A1156)</f>
        <v/>
      </c>
      <c r="B1151" s="13" t="str">
        <f>IF(Ansøgning!B1156="","",Ansøgning!B1156)</f>
        <v/>
      </c>
      <c r="C1151" s="13" t="str">
        <f>IF(Ansøgning!C1156="","",Ansøgning!C1156)</f>
        <v/>
      </c>
      <c r="D1151" s="13" t="str">
        <f>IF(Ansøgning!D1156="","",Ansøgning!D1156)</f>
        <v/>
      </c>
      <c r="E1151" s="14" t="str">
        <f>IF(Ansøgning!E1156="","",Ansøgning!E1156)</f>
        <v/>
      </c>
      <c r="F1151" s="16"/>
      <c r="G1151" s="14" t="str">
        <f>IF(Ansøgning!F1156="","",Ansøgning!F1156)</f>
        <v/>
      </c>
      <c r="H1151" s="16"/>
      <c r="I1151" s="72" t="str">
        <f>IF(OR(F1151="",H1151=""),"",NETWORKDAYS(F1151,H1151,Lister!$D$7:$D$13))</f>
        <v/>
      </c>
      <c r="J1151" s="53" t="str">
        <f>IF(Ansøgning!H1156="","",Ansøgning!H1156)</f>
        <v/>
      </c>
      <c r="K1151" s="32" t="str">
        <f t="shared" si="119"/>
        <v/>
      </c>
      <c r="L1151" s="31" t="str">
        <f>IF(Ansøgning!J1156="","",Ansøgning!J1156)</f>
        <v/>
      </c>
      <c r="M1151" s="18"/>
      <c r="N1151" s="31" t="str">
        <f>IF(Ansøgning!K1156="","",Ansøgning!K1156)</f>
        <v/>
      </c>
      <c r="O1151" s="18"/>
      <c r="P1151" s="15" t="str">
        <f>IF(Ansøgning!L1156="","",Ansøgning!L1156)</f>
        <v/>
      </c>
      <c r="Q1151" s="46" t="str">
        <f t="shared" si="120"/>
        <v/>
      </c>
      <c r="R1151" s="46"/>
      <c r="S1151" s="101" t="str">
        <f>IF(Ansøgning!M1156="","",Ansøgning!M1156)</f>
        <v/>
      </c>
      <c r="T1151" s="31" t="str">
        <f t="shared" si="121"/>
        <v/>
      </c>
      <c r="U1151" s="102" t="str">
        <f>IF(Ansøgning!O1156="","",Ansøgning!O1156)</f>
        <v/>
      </c>
      <c r="V1151" s="20"/>
      <c r="W1151" s="102" t="str">
        <f>IF(Ansøgning!P1156="","",Ansøgning!P1156)</f>
        <v/>
      </c>
      <c r="X1151" s="20"/>
      <c r="Y1151" s="31" t="str">
        <f>IF(Ansøgning!Q1156="","",Ansøgning!Q1156)</f>
        <v/>
      </c>
      <c r="Z1151" s="46" t="str">
        <f>IFERROR(MAX(IF(OR(V1151="",X1151=""),"",IF(AND(AND(MONTH(F1151)&gt;=7,MONTH(F1151)&lt;8),AND(MONTH(H1151)&gt;=7,MONTH(H1151)&lt;8)),(NETWORKDAYS(F1151,H1151,Lister!$D$7:$D$13)-V1151)*T1151/NETWORKDAYS(Lister!$D$19,Lister!$E$19,Lister!$D$7:$D$13),IF(AND(AND(MONTH(F1151)&gt;=7,MONTH(F1151)&lt;8),MONTH(H1151)&gt;7),(NETWORKDAYS(F1151,Lister!$E$19,Lister!$D$7:$D$13)-V1151)*T1151/NETWORKDAYS(Lister!$D$19,Lister!$E$19,Lister!$D$7:$D$13),IF(MONTH(F1151)&gt;7,0)))),0),"")</f>
        <v/>
      </c>
      <c r="AA1151" s="31" t="str">
        <f>IF(Ansøgning!R1156="","",Ansøgning!R1156)</f>
        <v/>
      </c>
      <c r="AB1151" s="46" t="str">
        <f>IFERROR(MAX(IF(OR(V1151="",X1151=""),"",IF(AND(AND(MONTH(F1151)&gt;=8,MONTH(F1151)&lt;9),AND(MONTH(H1151)&gt;=8,MONTH(H1151)&lt;9)),(NETWORKDAYS(F1151,H1151,Lister!$D$7:$D$13)-X1151)*T1151/NETWORKDAYS(Lister!$D$20,Lister!$E$20,Lister!$D$7:$D$13),IF(AND(MONTH(F1151)=7,MONTH(H1151)=8),(NETWORKDAYS(Lister!$D$20,H1151,Lister!$D$7:$D$13)-X1151)*T1151/NETWORKDAYS(Lister!$D$20,Lister!$E$20,Lister!$D$7:$D$13),IF(AND(MONTH(F1151)=7,MONTH(H1151)=7),0)))),0),"")</f>
        <v/>
      </c>
      <c r="AC1151" s="15" t="str">
        <f>IF(Ansøgning!U1156="","",Ansøgning!U1156)</f>
        <v/>
      </c>
      <c r="AD1151" s="31" t="str">
        <f t="shared" si="122"/>
        <v/>
      </c>
      <c r="AE1151" s="31" t="str">
        <f t="shared" si="123"/>
        <v/>
      </c>
      <c r="AF1151" s="51" t="str">
        <f t="shared" si="124"/>
        <v/>
      </c>
      <c r="AG1151" s="15" t="str">
        <f t="shared" si="125"/>
        <v/>
      </c>
    </row>
    <row r="1152" spans="1:33" x14ac:dyDescent="0.25">
      <c r="A1152" s="13" t="str">
        <f>IF(Ansøgning!A1157="","",Ansøgning!A1157)</f>
        <v/>
      </c>
      <c r="B1152" s="13" t="str">
        <f>IF(Ansøgning!B1157="","",Ansøgning!B1157)</f>
        <v/>
      </c>
      <c r="C1152" s="13" t="str">
        <f>IF(Ansøgning!C1157="","",Ansøgning!C1157)</f>
        <v/>
      </c>
      <c r="D1152" s="13" t="str">
        <f>IF(Ansøgning!D1157="","",Ansøgning!D1157)</f>
        <v/>
      </c>
      <c r="E1152" s="14" t="str">
        <f>IF(Ansøgning!E1157="","",Ansøgning!E1157)</f>
        <v/>
      </c>
      <c r="F1152" s="16"/>
      <c r="G1152" s="14" t="str">
        <f>IF(Ansøgning!F1157="","",Ansøgning!F1157)</f>
        <v/>
      </c>
      <c r="H1152" s="16"/>
      <c r="I1152" s="72" t="str">
        <f>IF(OR(F1152="",H1152=""),"",NETWORKDAYS(F1152,H1152,Lister!$D$7:$D$13))</f>
        <v/>
      </c>
      <c r="J1152" s="53" t="str">
        <f>IF(Ansøgning!H1157="","",Ansøgning!H1157)</f>
        <v/>
      </c>
      <c r="K1152" s="32" t="str">
        <f t="shared" si="119"/>
        <v/>
      </c>
      <c r="L1152" s="31" t="str">
        <f>IF(Ansøgning!J1157="","",Ansøgning!J1157)</f>
        <v/>
      </c>
      <c r="M1152" s="18"/>
      <c r="N1152" s="31" t="str">
        <f>IF(Ansøgning!K1157="","",Ansøgning!K1157)</f>
        <v/>
      </c>
      <c r="O1152" s="18"/>
      <c r="P1152" s="15" t="str">
        <f>IF(Ansøgning!L1157="","",Ansøgning!L1157)</f>
        <v/>
      </c>
      <c r="Q1152" s="46" t="str">
        <f t="shared" si="120"/>
        <v/>
      </c>
      <c r="R1152" s="46"/>
      <c r="S1152" s="101" t="str">
        <f>IF(Ansøgning!M1157="","",Ansøgning!M1157)</f>
        <v/>
      </c>
      <c r="T1152" s="31" t="str">
        <f t="shared" si="121"/>
        <v/>
      </c>
      <c r="U1152" s="102" t="str">
        <f>IF(Ansøgning!O1157="","",Ansøgning!O1157)</f>
        <v/>
      </c>
      <c r="V1152" s="20"/>
      <c r="W1152" s="102" t="str">
        <f>IF(Ansøgning!P1157="","",Ansøgning!P1157)</f>
        <v/>
      </c>
      <c r="X1152" s="20"/>
      <c r="Y1152" s="31" t="str">
        <f>IF(Ansøgning!Q1157="","",Ansøgning!Q1157)</f>
        <v/>
      </c>
      <c r="Z1152" s="46" t="str">
        <f>IFERROR(MAX(IF(OR(V1152="",X1152=""),"",IF(AND(AND(MONTH(F1152)&gt;=7,MONTH(F1152)&lt;8),AND(MONTH(H1152)&gt;=7,MONTH(H1152)&lt;8)),(NETWORKDAYS(F1152,H1152,Lister!$D$7:$D$13)-V1152)*T1152/NETWORKDAYS(Lister!$D$19,Lister!$E$19,Lister!$D$7:$D$13),IF(AND(AND(MONTH(F1152)&gt;=7,MONTH(F1152)&lt;8),MONTH(H1152)&gt;7),(NETWORKDAYS(F1152,Lister!$E$19,Lister!$D$7:$D$13)-V1152)*T1152/NETWORKDAYS(Lister!$D$19,Lister!$E$19,Lister!$D$7:$D$13),IF(MONTH(F1152)&gt;7,0)))),0),"")</f>
        <v/>
      </c>
      <c r="AA1152" s="31" t="str">
        <f>IF(Ansøgning!R1157="","",Ansøgning!R1157)</f>
        <v/>
      </c>
      <c r="AB1152" s="46" t="str">
        <f>IFERROR(MAX(IF(OR(V1152="",X1152=""),"",IF(AND(AND(MONTH(F1152)&gt;=8,MONTH(F1152)&lt;9),AND(MONTH(H1152)&gt;=8,MONTH(H1152)&lt;9)),(NETWORKDAYS(F1152,H1152,Lister!$D$7:$D$13)-X1152)*T1152/NETWORKDAYS(Lister!$D$20,Lister!$E$20,Lister!$D$7:$D$13),IF(AND(MONTH(F1152)=7,MONTH(H1152)=8),(NETWORKDAYS(Lister!$D$20,H1152,Lister!$D$7:$D$13)-X1152)*T1152/NETWORKDAYS(Lister!$D$20,Lister!$E$20,Lister!$D$7:$D$13),IF(AND(MONTH(F1152)=7,MONTH(H1152)=7),0)))),0),"")</f>
        <v/>
      </c>
      <c r="AC1152" s="15" t="str">
        <f>IF(Ansøgning!U1157="","",Ansøgning!U1157)</f>
        <v/>
      </c>
      <c r="AD1152" s="31" t="str">
        <f t="shared" si="122"/>
        <v/>
      </c>
      <c r="AE1152" s="31" t="str">
        <f t="shared" si="123"/>
        <v/>
      </c>
      <c r="AF1152" s="51" t="str">
        <f t="shared" si="124"/>
        <v/>
      </c>
      <c r="AG1152" s="15" t="str">
        <f t="shared" si="125"/>
        <v/>
      </c>
    </row>
    <row r="1153" spans="1:33" x14ac:dyDescent="0.25">
      <c r="A1153" s="13" t="str">
        <f>IF(Ansøgning!A1158="","",Ansøgning!A1158)</f>
        <v/>
      </c>
      <c r="B1153" s="13" t="str">
        <f>IF(Ansøgning!B1158="","",Ansøgning!B1158)</f>
        <v/>
      </c>
      <c r="C1153" s="13" t="str">
        <f>IF(Ansøgning!C1158="","",Ansøgning!C1158)</f>
        <v/>
      </c>
      <c r="D1153" s="13" t="str">
        <f>IF(Ansøgning!D1158="","",Ansøgning!D1158)</f>
        <v/>
      </c>
      <c r="E1153" s="14" t="str">
        <f>IF(Ansøgning!E1158="","",Ansøgning!E1158)</f>
        <v/>
      </c>
      <c r="F1153" s="16"/>
      <c r="G1153" s="14" t="str">
        <f>IF(Ansøgning!F1158="","",Ansøgning!F1158)</f>
        <v/>
      </c>
      <c r="H1153" s="16"/>
      <c r="I1153" s="72" t="str">
        <f>IF(OR(F1153="",H1153=""),"",NETWORKDAYS(F1153,H1153,Lister!$D$7:$D$13))</f>
        <v/>
      </c>
      <c r="J1153" s="53" t="str">
        <f>IF(Ansøgning!H1158="","",Ansøgning!H1158)</f>
        <v/>
      </c>
      <c r="K1153" s="32" t="str">
        <f t="shared" si="119"/>
        <v/>
      </c>
      <c r="L1153" s="31" t="str">
        <f>IF(Ansøgning!J1158="","",Ansøgning!J1158)</f>
        <v/>
      </c>
      <c r="M1153" s="18"/>
      <c r="N1153" s="31" t="str">
        <f>IF(Ansøgning!K1158="","",Ansøgning!K1158)</f>
        <v/>
      </c>
      <c r="O1153" s="18"/>
      <c r="P1153" s="15" t="str">
        <f>IF(Ansøgning!L1158="","",Ansøgning!L1158)</f>
        <v/>
      </c>
      <c r="Q1153" s="46" t="str">
        <f t="shared" si="120"/>
        <v/>
      </c>
      <c r="R1153" s="46"/>
      <c r="S1153" s="101" t="str">
        <f>IF(Ansøgning!M1158="","",Ansøgning!M1158)</f>
        <v/>
      </c>
      <c r="T1153" s="31" t="str">
        <f t="shared" si="121"/>
        <v/>
      </c>
      <c r="U1153" s="102" t="str">
        <f>IF(Ansøgning!O1158="","",Ansøgning!O1158)</f>
        <v/>
      </c>
      <c r="V1153" s="20"/>
      <c r="W1153" s="102" t="str">
        <f>IF(Ansøgning!P1158="","",Ansøgning!P1158)</f>
        <v/>
      </c>
      <c r="X1153" s="20"/>
      <c r="Y1153" s="31" t="str">
        <f>IF(Ansøgning!Q1158="","",Ansøgning!Q1158)</f>
        <v/>
      </c>
      <c r="Z1153" s="46" t="str">
        <f>IFERROR(MAX(IF(OR(V1153="",X1153=""),"",IF(AND(AND(MONTH(F1153)&gt;=7,MONTH(F1153)&lt;8),AND(MONTH(H1153)&gt;=7,MONTH(H1153)&lt;8)),(NETWORKDAYS(F1153,H1153,Lister!$D$7:$D$13)-V1153)*T1153/NETWORKDAYS(Lister!$D$19,Lister!$E$19,Lister!$D$7:$D$13),IF(AND(AND(MONTH(F1153)&gt;=7,MONTH(F1153)&lt;8),MONTH(H1153)&gt;7),(NETWORKDAYS(F1153,Lister!$E$19,Lister!$D$7:$D$13)-V1153)*T1153/NETWORKDAYS(Lister!$D$19,Lister!$E$19,Lister!$D$7:$D$13),IF(MONTH(F1153)&gt;7,0)))),0),"")</f>
        <v/>
      </c>
      <c r="AA1153" s="31" t="str">
        <f>IF(Ansøgning!R1158="","",Ansøgning!R1158)</f>
        <v/>
      </c>
      <c r="AB1153" s="46" t="str">
        <f>IFERROR(MAX(IF(OR(V1153="",X1153=""),"",IF(AND(AND(MONTH(F1153)&gt;=8,MONTH(F1153)&lt;9),AND(MONTH(H1153)&gt;=8,MONTH(H1153)&lt;9)),(NETWORKDAYS(F1153,H1153,Lister!$D$7:$D$13)-X1153)*T1153/NETWORKDAYS(Lister!$D$20,Lister!$E$20,Lister!$D$7:$D$13),IF(AND(MONTH(F1153)=7,MONTH(H1153)=8),(NETWORKDAYS(Lister!$D$20,H1153,Lister!$D$7:$D$13)-X1153)*T1153/NETWORKDAYS(Lister!$D$20,Lister!$E$20,Lister!$D$7:$D$13),IF(AND(MONTH(F1153)=7,MONTH(H1153)=7),0)))),0),"")</f>
        <v/>
      </c>
      <c r="AC1153" s="15" t="str">
        <f>IF(Ansøgning!U1158="","",Ansøgning!U1158)</f>
        <v/>
      </c>
      <c r="AD1153" s="31" t="str">
        <f t="shared" si="122"/>
        <v/>
      </c>
      <c r="AE1153" s="31" t="str">
        <f t="shared" si="123"/>
        <v/>
      </c>
      <c r="AF1153" s="51" t="str">
        <f t="shared" si="124"/>
        <v/>
      </c>
      <c r="AG1153" s="15" t="str">
        <f t="shared" si="125"/>
        <v/>
      </c>
    </row>
    <row r="1154" spans="1:33" x14ac:dyDescent="0.25">
      <c r="A1154" s="13" t="str">
        <f>IF(Ansøgning!A1159="","",Ansøgning!A1159)</f>
        <v/>
      </c>
      <c r="B1154" s="13" t="str">
        <f>IF(Ansøgning!B1159="","",Ansøgning!B1159)</f>
        <v/>
      </c>
      <c r="C1154" s="13" t="str">
        <f>IF(Ansøgning!C1159="","",Ansøgning!C1159)</f>
        <v/>
      </c>
      <c r="D1154" s="13" t="str">
        <f>IF(Ansøgning!D1159="","",Ansøgning!D1159)</f>
        <v/>
      </c>
      <c r="E1154" s="14" t="str">
        <f>IF(Ansøgning!E1159="","",Ansøgning!E1159)</f>
        <v/>
      </c>
      <c r="F1154" s="16"/>
      <c r="G1154" s="14" t="str">
        <f>IF(Ansøgning!F1159="","",Ansøgning!F1159)</f>
        <v/>
      </c>
      <c r="H1154" s="16"/>
      <c r="I1154" s="72" t="str">
        <f>IF(OR(F1154="",H1154=""),"",NETWORKDAYS(F1154,H1154,Lister!$D$7:$D$13))</f>
        <v/>
      </c>
      <c r="J1154" s="53" t="str">
        <f>IF(Ansøgning!H1159="","",Ansøgning!H1159)</f>
        <v/>
      </c>
      <c r="K1154" s="32" t="str">
        <f t="shared" si="119"/>
        <v/>
      </c>
      <c r="L1154" s="31" t="str">
        <f>IF(Ansøgning!J1159="","",Ansøgning!J1159)</f>
        <v/>
      </c>
      <c r="M1154" s="18"/>
      <c r="N1154" s="31" t="str">
        <f>IF(Ansøgning!K1159="","",Ansøgning!K1159)</f>
        <v/>
      </c>
      <c r="O1154" s="18"/>
      <c r="P1154" s="15" t="str">
        <f>IF(Ansøgning!L1159="","",Ansøgning!L1159)</f>
        <v/>
      </c>
      <c r="Q1154" s="46" t="str">
        <f t="shared" si="120"/>
        <v/>
      </c>
      <c r="R1154" s="46"/>
      <c r="S1154" s="101" t="str">
        <f>IF(Ansøgning!M1159="","",Ansøgning!M1159)</f>
        <v/>
      </c>
      <c r="T1154" s="31" t="str">
        <f t="shared" si="121"/>
        <v/>
      </c>
      <c r="U1154" s="102" t="str">
        <f>IF(Ansøgning!O1159="","",Ansøgning!O1159)</f>
        <v/>
      </c>
      <c r="V1154" s="20"/>
      <c r="W1154" s="102" t="str">
        <f>IF(Ansøgning!P1159="","",Ansøgning!P1159)</f>
        <v/>
      </c>
      <c r="X1154" s="20"/>
      <c r="Y1154" s="31" t="str">
        <f>IF(Ansøgning!Q1159="","",Ansøgning!Q1159)</f>
        <v/>
      </c>
      <c r="Z1154" s="46" t="str">
        <f>IFERROR(MAX(IF(OR(V1154="",X1154=""),"",IF(AND(AND(MONTH(F1154)&gt;=7,MONTH(F1154)&lt;8),AND(MONTH(H1154)&gt;=7,MONTH(H1154)&lt;8)),(NETWORKDAYS(F1154,H1154,Lister!$D$7:$D$13)-V1154)*T1154/NETWORKDAYS(Lister!$D$19,Lister!$E$19,Lister!$D$7:$D$13),IF(AND(AND(MONTH(F1154)&gt;=7,MONTH(F1154)&lt;8),MONTH(H1154)&gt;7),(NETWORKDAYS(F1154,Lister!$E$19,Lister!$D$7:$D$13)-V1154)*T1154/NETWORKDAYS(Lister!$D$19,Lister!$E$19,Lister!$D$7:$D$13),IF(MONTH(F1154)&gt;7,0)))),0),"")</f>
        <v/>
      </c>
      <c r="AA1154" s="31" t="str">
        <f>IF(Ansøgning!R1159="","",Ansøgning!R1159)</f>
        <v/>
      </c>
      <c r="AB1154" s="46" t="str">
        <f>IFERROR(MAX(IF(OR(V1154="",X1154=""),"",IF(AND(AND(MONTH(F1154)&gt;=8,MONTH(F1154)&lt;9),AND(MONTH(H1154)&gt;=8,MONTH(H1154)&lt;9)),(NETWORKDAYS(F1154,H1154,Lister!$D$7:$D$13)-X1154)*T1154/NETWORKDAYS(Lister!$D$20,Lister!$E$20,Lister!$D$7:$D$13),IF(AND(MONTH(F1154)=7,MONTH(H1154)=8),(NETWORKDAYS(Lister!$D$20,H1154,Lister!$D$7:$D$13)-X1154)*T1154/NETWORKDAYS(Lister!$D$20,Lister!$E$20,Lister!$D$7:$D$13),IF(AND(MONTH(F1154)=7,MONTH(H1154)=7),0)))),0),"")</f>
        <v/>
      </c>
      <c r="AC1154" s="15" t="str">
        <f>IF(Ansøgning!U1159="","",Ansøgning!U1159)</f>
        <v/>
      </c>
      <c r="AD1154" s="31" t="str">
        <f t="shared" si="122"/>
        <v/>
      </c>
      <c r="AE1154" s="31" t="str">
        <f t="shared" si="123"/>
        <v/>
      </c>
      <c r="AF1154" s="51" t="str">
        <f t="shared" si="124"/>
        <v/>
      </c>
      <c r="AG1154" s="15" t="str">
        <f t="shared" si="125"/>
        <v/>
      </c>
    </row>
    <row r="1155" spans="1:33" x14ac:dyDescent="0.25">
      <c r="A1155" s="13" t="str">
        <f>IF(Ansøgning!A1160="","",Ansøgning!A1160)</f>
        <v/>
      </c>
      <c r="B1155" s="13" t="str">
        <f>IF(Ansøgning!B1160="","",Ansøgning!B1160)</f>
        <v/>
      </c>
      <c r="C1155" s="13" t="str">
        <f>IF(Ansøgning!C1160="","",Ansøgning!C1160)</f>
        <v/>
      </c>
      <c r="D1155" s="13" t="str">
        <f>IF(Ansøgning!D1160="","",Ansøgning!D1160)</f>
        <v/>
      </c>
      <c r="E1155" s="14" t="str">
        <f>IF(Ansøgning!E1160="","",Ansøgning!E1160)</f>
        <v/>
      </c>
      <c r="F1155" s="16"/>
      <c r="G1155" s="14" t="str">
        <f>IF(Ansøgning!F1160="","",Ansøgning!F1160)</f>
        <v/>
      </c>
      <c r="H1155" s="16"/>
      <c r="I1155" s="72" t="str">
        <f>IF(OR(F1155="",H1155=""),"",NETWORKDAYS(F1155,H1155,Lister!$D$7:$D$13))</f>
        <v/>
      </c>
      <c r="J1155" s="53" t="str">
        <f>IF(Ansøgning!H1160="","",Ansøgning!H1160)</f>
        <v/>
      </c>
      <c r="K1155" s="32" t="str">
        <f t="shared" si="119"/>
        <v/>
      </c>
      <c r="L1155" s="31" t="str">
        <f>IF(Ansøgning!J1160="","",Ansøgning!J1160)</f>
        <v/>
      </c>
      <c r="M1155" s="18"/>
      <c r="N1155" s="31" t="str">
        <f>IF(Ansøgning!K1160="","",Ansøgning!K1160)</f>
        <v/>
      </c>
      <c r="O1155" s="18"/>
      <c r="P1155" s="15" t="str">
        <f>IF(Ansøgning!L1160="","",Ansøgning!L1160)</f>
        <v/>
      </c>
      <c r="Q1155" s="46" t="str">
        <f t="shared" si="120"/>
        <v/>
      </c>
      <c r="R1155" s="46"/>
      <c r="S1155" s="101" t="str">
        <f>IF(Ansøgning!M1160="","",Ansøgning!M1160)</f>
        <v/>
      </c>
      <c r="T1155" s="31" t="str">
        <f t="shared" si="121"/>
        <v/>
      </c>
      <c r="U1155" s="102" t="str">
        <f>IF(Ansøgning!O1160="","",Ansøgning!O1160)</f>
        <v/>
      </c>
      <c r="V1155" s="20"/>
      <c r="W1155" s="102" t="str">
        <f>IF(Ansøgning!P1160="","",Ansøgning!P1160)</f>
        <v/>
      </c>
      <c r="X1155" s="20"/>
      <c r="Y1155" s="31" t="str">
        <f>IF(Ansøgning!Q1160="","",Ansøgning!Q1160)</f>
        <v/>
      </c>
      <c r="Z1155" s="46" t="str">
        <f>IFERROR(MAX(IF(OR(V1155="",X1155=""),"",IF(AND(AND(MONTH(F1155)&gt;=7,MONTH(F1155)&lt;8),AND(MONTH(H1155)&gt;=7,MONTH(H1155)&lt;8)),(NETWORKDAYS(F1155,H1155,Lister!$D$7:$D$13)-V1155)*T1155/NETWORKDAYS(Lister!$D$19,Lister!$E$19,Lister!$D$7:$D$13),IF(AND(AND(MONTH(F1155)&gt;=7,MONTH(F1155)&lt;8),MONTH(H1155)&gt;7),(NETWORKDAYS(F1155,Lister!$E$19,Lister!$D$7:$D$13)-V1155)*T1155/NETWORKDAYS(Lister!$D$19,Lister!$E$19,Lister!$D$7:$D$13),IF(MONTH(F1155)&gt;7,0)))),0),"")</f>
        <v/>
      </c>
      <c r="AA1155" s="31" t="str">
        <f>IF(Ansøgning!R1160="","",Ansøgning!R1160)</f>
        <v/>
      </c>
      <c r="AB1155" s="46" t="str">
        <f>IFERROR(MAX(IF(OR(V1155="",X1155=""),"",IF(AND(AND(MONTH(F1155)&gt;=8,MONTH(F1155)&lt;9),AND(MONTH(H1155)&gt;=8,MONTH(H1155)&lt;9)),(NETWORKDAYS(F1155,H1155,Lister!$D$7:$D$13)-X1155)*T1155/NETWORKDAYS(Lister!$D$20,Lister!$E$20,Lister!$D$7:$D$13),IF(AND(MONTH(F1155)=7,MONTH(H1155)=8),(NETWORKDAYS(Lister!$D$20,H1155,Lister!$D$7:$D$13)-X1155)*T1155/NETWORKDAYS(Lister!$D$20,Lister!$E$20,Lister!$D$7:$D$13),IF(AND(MONTH(F1155)=7,MONTH(H1155)=7),0)))),0),"")</f>
        <v/>
      </c>
      <c r="AC1155" s="15" t="str">
        <f>IF(Ansøgning!U1160="","",Ansøgning!U1160)</f>
        <v/>
      </c>
      <c r="AD1155" s="31" t="str">
        <f t="shared" si="122"/>
        <v/>
      </c>
      <c r="AE1155" s="31" t="str">
        <f t="shared" si="123"/>
        <v/>
      </c>
      <c r="AF1155" s="51" t="str">
        <f t="shared" si="124"/>
        <v/>
      </c>
      <c r="AG1155" s="15" t="str">
        <f t="shared" si="125"/>
        <v/>
      </c>
    </row>
    <row r="1156" spans="1:33" x14ac:dyDescent="0.25">
      <c r="A1156" s="13" t="str">
        <f>IF(Ansøgning!A1161="","",Ansøgning!A1161)</f>
        <v/>
      </c>
      <c r="B1156" s="13" t="str">
        <f>IF(Ansøgning!B1161="","",Ansøgning!B1161)</f>
        <v/>
      </c>
      <c r="C1156" s="13" t="str">
        <f>IF(Ansøgning!C1161="","",Ansøgning!C1161)</f>
        <v/>
      </c>
      <c r="D1156" s="13" t="str">
        <f>IF(Ansøgning!D1161="","",Ansøgning!D1161)</f>
        <v/>
      </c>
      <c r="E1156" s="14" t="str">
        <f>IF(Ansøgning!E1161="","",Ansøgning!E1161)</f>
        <v/>
      </c>
      <c r="F1156" s="16"/>
      <c r="G1156" s="14" t="str">
        <f>IF(Ansøgning!F1161="","",Ansøgning!F1161)</f>
        <v/>
      </c>
      <c r="H1156" s="16"/>
      <c r="I1156" s="72" t="str">
        <f>IF(OR(F1156="",H1156=""),"",NETWORKDAYS(F1156,H1156,Lister!$D$7:$D$13))</f>
        <v/>
      </c>
      <c r="J1156" s="53" t="str">
        <f>IF(Ansøgning!H1161="","",Ansøgning!H1161)</f>
        <v/>
      </c>
      <c r="K1156" s="32" t="str">
        <f t="shared" si="119"/>
        <v/>
      </c>
      <c r="L1156" s="31" t="str">
        <f>IF(Ansøgning!J1161="","",Ansøgning!J1161)</f>
        <v/>
      </c>
      <c r="M1156" s="18"/>
      <c r="N1156" s="31" t="str">
        <f>IF(Ansøgning!K1161="","",Ansøgning!K1161)</f>
        <v/>
      </c>
      <c r="O1156" s="18"/>
      <c r="P1156" s="15" t="str">
        <f>IF(Ansøgning!L1161="","",Ansøgning!L1161)</f>
        <v/>
      </c>
      <c r="Q1156" s="46" t="str">
        <f t="shared" si="120"/>
        <v/>
      </c>
      <c r="R1156" s="46"/>
      <c r="S1156" s="101" t="str">
        <f>IF(Ansøgning!M1161="","",Ansøgning!M1161)</f>
        <v/>
      </c>
      <c r="T1156" s="31" t="str">
        <f t="shared" si="121"/>
        <v/>
      </c>
      <c r="U1156" s="102" t="str">
        <f>IF(Ansøgning!O1161="","",Ansøgning!O1161)</f>
        <v/>
      </c>
      <c r="V1156" s="20"/>
      <c r="W1156" s="102" t="str">
        <f>IF(Ansøgning!P1161="","",Ansøgning!P1161)</f>
        <v/>
      </c>
      <c r="X1156" s="20"/>
      <c r="Y1156" s="31" t="str">
        <f>IF(Ansøgning!Q1161="","",Ansøgning!Q1161)</f>
        <v/>
      </c>
      <c r="Z1156" s="46" t="str">
        <f>IFERROR(MAX(IF(OR(V1156="",X1156=""),"",IF(AND(AND(MONTH(F1156)&gt;=7,MONTH(F1156)&lt;8),AND(MONTH(H1156)&gt;=7,MONTH(H1156)&lt;8)),(NETWORKDAYS(F1156,H1156,Lister!$D$7:$D$13)-V1156)*T1156/NETWORKDAYS(Lister!$D$19,Lister!$E$19,Lister!$D$7:$D$13),IF(AND(AND(MONTH(F1156)&gt;=7,MONTH(F1156)&lt;8),MONTH(H1156)&gt;7),(NETWORKDAYS(F1156,Lister!$E$19,Lister!$D$7:$D$13)-V1156)*T1156/NETWORKDAYS(Lister!$D$19,Lister!$E$19,Lister!$D$7:$D$13),IF(MONTH(F1156)&gt;7,0)))),0),"")</f>
        <v/>
      </c>
      <c r="AA1156" s="31" t="str">
        <f>IF(Ansøgning!R1161="","",Ansøgning!R1161)</f>
        <v/>
      </c>
      <c r="AB1156" s="46" t="str">
        <f>IFERROR(MAX(IF(OR(V1156="",X1156=""),"",IF(AND(AND(MONTH(F1156)&gt;=8,MONTH(F1156)&lt;9),AND(MONTH(H1156)&gt;=8,MONTH(H1156)&lt;9)),(NETWORKDAYS(F1156,H1156,Lister!$D$7:$D$13)-X1156)*T1156/NETWORKDAYS(Lister!$D$20,Lister!$E$20,Lister!$D$7:$D$13),IF(AND(MONTH(F1156)=7,MONTH(H1156)=8),(NETWORKDAYS(Lister!$D$20,H1156,Lister!$D$7:$D$13)-X1156)*T1156/NETWORKDAYS(Lister!$D$20,Lister!$E$20,Lister!$D$7:$D$13),IF(AND(MONTH(F1156)=7,MONTH(H1156)=7),0)))),0),"")</f>
        <v/>
      </c>
      <c r="AC1156" s="15" t="str">
        <f>IF(Ansøgning!U1161="","",Ansøgning!U1161)</f>
        <v/>
      </c>
      <c r="AD1156" s="31" t="str">
        <f t="shared" si="122"/>
        <v/>
      </c>
      <c r="AE1156" s="31" t="str">
        <f t="shared" si="123"/>
        <v/>
      </c>
      <c r="AF1156" s="51" t="str">
        <f t="shared" si="124"/>
        <v/>
      </c>
      <c r="AG1156" s="15" t="str">
        <f t="shared" si="125"/>
        <v/>
      </c>
    </row>
    <row r="1157" spans="1:33" x14ac:dyDescent="0.25">
      <c r="A1157" s="13" t="str">
        <f>IF(Ansøgning!A1162="","",Ansøgning!A1162)</f>
        <v/>
      </c>
      <c r="B1157" s="13" t="str">
        <f>IF(Ansøgning!B1162="","",Ansøgning!B1162)</f>
        <v/>
      </c>
      <c r="C1157" s="13" t="str">
        <f>IF(Ansøgning!C1162="","",Ansøgning!C1162)</f>
        <v/>
      </c>
      <c r="D1157" s="13" t="str">
        <f>IF(Ansøgning!D1162="","",Ansøgning!D1162)</f>
        <v/>
      </c>
      <c r="E1157" s="14" t="str">
        <f>IF(Ansøgning!E1162="","",Ansøgning!E1162)</f>
        <v/>
      </c>
      <c r="F1157" s="16"/>
      <c r="G1157" s="14" t="str">
        <f>IF(Ansøgning!F1162="","",Ansøgning!F1162)</f>
        <v/>
      </c>
      <c r="H1157" s="16"/>
      <c r="I1157" s="72" t="str">
        <f>IF(OR(F1157="",H1157=""),"",NETWORKDAYS(F1157,H1157,Lister!$D$7:$D$13))</f>
        <v/>
      </c>
      <c r="J1157" s="53" t="str">
        <f>IF(Ansøgning!H1162="","",Ansøgning!H1162)</f>
        <v/>
      </c>
      <c r="K1157" s="32" t="str">
        <f t="shared" si="119"/>
        <v/>
      </c>
      <c r="L1157" s="31" t="str">
        <f>IF(Ansøgning!J1162="","",Ansøgning!J1162)</f>
        <v/>
      </c>
      <c r="M1157" s="18"/>
      <c r="N1157" s="31" t="str">
        <f>IF(Ansøgning!K1162="","",Ansøgning!K1162)</f>
        <v/>
      </c>
      <c r="O1157" s="18"/>
      <c r="P1157" s="15" t="str">
        <f>IF(Ansøgning!L1162="","",Ansøgning!L1162)</f>
        <v/>
      </c>
      <c r="Q1157" s="46" t="str">
        <f t="shared" si="120"/>
        <v/>
      </c>
      <c r="R1157" s="46"/>
      <c r="S1157" s="101" t="str">
        <f>IF(Ansøgning!M1162="","",Ansøgning!M1162)</f>
        <v/>
      </c>
      <c r="T1157" s="31" t="str">
        <f t="shared" si="121"/>
        <v/>
      </c>
      <c r="U1157" s="102" t="str">
        <f>IF(Ansøgning!O1162="","",Ansøgning!O1162)</f>
        <v/>
      </c>
      <c r="V1157" s="20"/>
      <c r="W1157" s="102" t="str">
        <f>IF(Ansøgning!P1162="","",Ansøgning!P1162)</f>
        <v/>
      </c>
      <c r="X1157" s="20"/>
      <c r="Y1157" s="31" t="str">
        <f>IF(Ansøgning!Q1162="","",Ansøgning!Q1162)</f>
        <v/>
      </c>
      <c r="Z1157" s="46" t="str">
        <f>IFERROR(MAX(IF(OR(V1157="",X1157=""),"",IF(AND(AND(MONTH(F1157)&gt;=7,MONTH(F1157)&lt;8),AND(MONTH(H1157)&gt;=7,MONTH(H1157)&lt;8)),(NETWORKDAYS(F1157,H1157,Lister!$D$7:$D$13)-V1157)*T1157/NETWORKDAYS(Lister!$D$19,Lister!$E$19,Lister!$D$7:$D$13),IF(AND(AND(MONTH(F1157)&gt;=7,MONTH(F1157)&lt;8),MONTH(H1157)&gt;7),(NETWORKDAYS(F1157,Lister!$E$19,Lister!$D$7:$D$13)-V1157)*T1157/NETWORKDAYS(Lister!$D$19,Lister!$E$19,Lister!$D$7:$D$13),IF(MONTH(F1157)&gt;7,0)))),0),"")</f>
        <v/>
      </c>
      <c r="AA1157" s="31" t="str">
        <f>IF(Ansøgning!R1162="","",Ansøgning!R1162)</f>
        <v/>
      </c>
      <c r="AB1157" s="46" t="str">
        <f>IFERROR(MAX(IF(OR(V1157="",X1157=""),"",IF(AND(AND(MONTH(F1157)&gt;=8,MONTH(F1157)&lt;9),AND(MONTH(H1157)&gt;=8,MONTH(H1157)&lt;9)),(NETWORKDAYS(F1157,H1157,Lister!$D$7:$D$13)-X1157)*T1157/NETWORKDAYS(Lister!$D$20,Lister!$E$20,Lister!$D$7:$D$13),IF(AND(MONTH(F1157)=7,MONTH(H1157)=8),(NETWORKDAYS(Lister!$D$20,H1157,Lister!$D$7:$D$13)-X1157)*T1157/NETWORKDAYS(Lister!$D$20,Lister!$E$20,Lister!$D$7:$D$13),IF(AND(MONTH(F1157)=7,MONTH(H1157)=7),0)))),0),"")</f>
        <v/>
      </c>
      <c r="AC1157" s="15" t="str">
        <f>IF(Ansøgning!U1162="","",Ansøgning!U1162)</f>
        <v/>
      </c>
      <c r="AD1157" s="31" t="str">
        <f t="shared" si="122"/>
        <v/>
      </c>
      <c r="AE1157" s="31" t="str">
        <f t="shared" si="123"/>
        <v/>
      </c>
      <c r="AF1157" s="51" t="str">
        <f t="shared" si="124"/>
        <v/>
      </c>
      <c r="AG1157" s="15" t="str">
        <f t="shared" si="125"/>
        <v/>
      </c>
    </row>
    <row r="1158" spans="1:33" x14ac:dyDescent="0.25">
      <c r="A1158" s="13" t="str">
        <f>IF(Ansøgning!A1163="","",Ansøgning!A1163)</f>
        <v/>
      </c>
      <c r="B1158" s="13" t="str">
        <f>IF(Ansøgning!B1163="","",Ansøgning!B1163)</f>
        <v/>
      </c>
      <c r="C1158" s="13" t="str">
        <f>IF(Ansøgning!C1163="","",Ansøgning!C1163)</f>
        <v/>
      </c>
      <c r="D1158" s="13" t="str">
        <f>IF(Ansøgning!D1163="","",Ansøgning!D1163)</f>
        <v/>
      </c>
      <c r="E1158" s="14" t="str">
        <f>IF(Ansøgning!E1163="","",Ansøgning!E1163)</f>
        <v/>
      </c>
      <c r="F1158" s="16"/>
      <c r="G1158" s="14" t="str">
        <f>IF(Ansøgning!F1163="","",Ansøgning!F1163)</f>
        <v/>
      </c>
      <c r="H1158" s="16"/>
      <c r="I1158" s="72" t="str">
        <f>IF(OR(F1158="",H1158=""),"",NETWORKDAYS(F1158,H1158,Lister!$D$7:$D$13))</f>
        <v/>
      </c>
      <c r="J1158" s="53" t="str">
        <f>IF(Ansøgning!H1163="","",Ansøgning!H1163)</f>
        <v/>
      </c>
      <c r="K1158" s="32" t="str">
        <f t="shared" si="119"/>
        <v/>
      </c>
      <c r="L1158" s="31" t="str">
        <f>IF(Ansøgning!J1163="","",Ansøgning!J1163)</f>
        <v/>
      </c>
      <c r="M1158" s="18"/>
      <c r="N1158" s="31" t="str">
        <f>IF(Ansøgning!K1163="","",Ansøgning!K1163)</f>
        <v/>
      </c>
      <c r="O1158" s="18"/>
      <c r="P1158" s="15" t="str">
        <f>IF(Ansøgning!L1163="","",Ansøgning!L1163)</f>
        <v/>
      </c>
      <c r="Q1158" s="46" t="str">
        <f t="shared" si="120"/>
        <v/>
      </c>
      <c r="R1158" s="46"/>
      <c r="S1158" s="101" t="str">
        <f>IF(Ansøgning!M1163="","",Ansøgning!M1163)</f>
        <v/>
      </c>
      <c r="T1158" s="31" t="str">
        <f t="shared" si="121"/>
        <v/>
      </c>
      <c r="U1158" s="102" t="str">
        <f>IF(Ansøgning!O1163="","",Ansøgning!O1163)</f>
        <v/>
      </c>
      <c r="V1158" s="20"/>
      <c r="W1158" s="102" t="str">
        <f>IF(Ansøgning!P1163="","",Ansøgning!P1163)</f>
        <v/>
      </c>
      <c r="X1158" s="20"/>
      <c r="Y1158" s="31" t="str">
        <f>IF(Ansøgning!Q1163="","",Ansøgning!Q1163)</f>
        <v/>
      </c>
      <c r="Z1158" s="46" t="str">
        <f>IFERROR(MAX(IF(OR(V1158="",X1158=""),"",IF(AND(AND(MONTH(F1158)&gt;=7,MONTH(F1158)&lt;8),AND(MONTH(H1158)&gt;=7,MONTH(H1158)&lt;8)),(NETWORKDAYS(F1158,H1158,Lister!$D$7:$D$13)-V1158)*T1158/NETWORKDAYS(Lister!$D$19,Lister!$E$19,Lister!$D$7:$D$13),IF(AND(AND(MONTH(F1158)&gt;=7,MONTH(F1158)&lt;8),MONTH(H1158)&gt;7),(NETWORKDAYS(F1158,Lister!$E$19,Lister!$D$7:$D$13)-V1158)*T1158/NETWORKDAYS(Lister!$D$19,Lister!$E$19,Lister!$D$7:$D$13),IF(MONTH(F1158)&gt;7,0)))),0),"")</f>
        <v/>
      </c>
      <c r="AA1158" s="31" t="str">
        <f>IF(Ansøgning!R1163="","",Ansøgning!R1163)</f>
        <v/>
      </c>
      <c r="AB1158" s="46" t="str">
        <f>IFERROR(MAX(IF(OR(V1158="",X1158=""),"",IF(AND(AND(MONTH(F1158)&gt;=8,MONTH(F1158)&lt;9),AND(MONTH(H1158)&gt;=8,MONTH(H1158)&lt;9)),(NETWORKDAYS(F1158,H1158,Lister!$D$7:$D$13)-X1158)*T1158/NETWORKDAYS(Lister!$D$20,Lister!$E$20,Lister!$D$7:$D$13),IF(AND(MONTH(F1158)=7,MONTH(H1158)=8),(NETWORKDAYS(Lister!$D$20,H1158,Lister!$D$7:$D$13)-X1158)*T1158/NETWORKDAYS(Lister!$D$20,Lister!$E$20,Lister!$D$7:$D$13),IF(AND(MONTH(F1158)=7,MONTH(H1158)=7),0)))),0),"")</f>
        <v/>
      </c>
      <c r="AC1158" s="15" t="str">
        <f>IF(Ansøgning!U1163="","",Ansøgning!U1163)</f>
        <v/>
      </c>
      <c r="AD1158" s="31" t="str">
        <f t="shared" si="122"/>
        <v/>
      </c>
      <c r="AE1158" s="31" t="str">
        <f t="shared" si="123"/>
        <v/>
      </c>
      <c r="AF1158" s="51" t="str">
        <f t="shared" si="124"/>
        <v/>
      </c>
      <c r="AG1158" s="15" t="str">
        <f t="shared" si="125"/>
        <v/>
      </c>
    </row>
    <row r="1159" spans="1:33" x14ac:dyDescent="0.25">
      <c r="A1159" s="13" t="str">
        <f>IF(Ansøgning!A1164="","",Ansøgning!A1164)</f>
        <v/>
      </c>
      <c r="B1159" s="13" t="str">
        <f>IF(Ansøgning!B1164="","",Ansøgning!B1164)</f>
        <v/>
      </c>
      <c r="C1159" s="13" t="str">
        <f>IF(Ansøgning!C1164="","",Ansøgning!C1164)</f>
        <v/>
      </c>
      <c r="D1159" s="13" t="str">
        <f>IF(Ansøgning!D1164="","",Ansøgning!D1164)</f>
        <v/>
      </c>
      <c r="E1159" s="14" t="str">
        <f>IF(Ansøgning!E1164="","",Ansøgning!E1164)</f>
        <v/>
      </c>
      <c r="F1159" s="16"/>
      <c r="G1159" s="14" t="str">
        <f>IF(Ansøgning!F1164="","",Ansøgning!F1164)</f>
        <v/>
      </c>
      <c r="H1159" s="16"/>
      <c r="I1159" s="72" t="str">
        <f>IF(OR(F1159="",H1159=""),"",NETWORKDAYS(F1159,H1159,Lister!$D$7:$D$13))</f>
        <v/>
      </c>
      <c r="J1159" s="53" t="str">
        <f>IF(Ansøgning!H1164="","",Ansøgning!H1164)</f>
        <v/>
      </c>
      <c r="K1159" s="32" t="str">
        <f t="shared" si="119"/>
        <v/>
      </c>
      <c r="L1159" s="31" t="str">
        <f>IF(Ansøgning!J1164="","",Ansøgning!J1164)</f>
        <v/>
      </c>
      <c r="M1159" s="18"/>
      <c r="N1159" s="31" t="str">
        <f>IF(Ansøgning!K1164="","",Ansøgning!K1164)</f>
        <v/>
      </c>
      <c r="O1159" s="18"/>
      <c r="P1159" s="15" t="str">
        <f>IF(Ansøgning!L1164="","",Ansøgning!L1164)</f>
        <v/>
      </c>
      <c r="Q1159" s="46" t="str">
        <f t="shared" si="120"/>
        <v/>
      </c>
      <c r="R1159" s="46"/>
      <c r="S1159" s="101" t="str">
        <f>IF(Ansøgning!M1164="","",Ansøgning!M1164)</f>
        <v/>
      </c>
      <c r="T1159" s="31" t="str">
        <f t="shared" si="121"/>
        <v/>
      </c>
      <c r="U1159" s="102" t="str">
        <f>IF(Ansøgning!O1164="","",Ansøgning!O1164)</f>
        <v/>
      </c>
      <c r="V1159" s="20"/>
      <c r="W1159" s="102" t="str">
        <f>IF(Ansøgning!P1164="","",Ansøgning!P1164)</f>
        <v/>
      </c>
      <c r="X1159" s="20"/>
      <c r="Y1159" s="31" t="str">
        <f>IF(Ansøgning!Q1164="","",Ansøgning!Q1164)</f>
        <v/>
      </c>
      <c r="Z1159" s="46" t="str">
        <f>IFERROR(MAX(IF(OR(V1159="",X1159=""),"",IF(AND(AND(MONTH(F1159)&gt;=7,MONTH(F1159)&lt;8),AND(MONTH(H1159)&gt;=7,MONTH(H1159)&lt;8)),(NETWORKDAYS(F1159,H1159,Lister!$D$7:$D$13)-V1159)*T1159/NETWORKDAYS(Lister!$D$19,Lister!$E$19,Lister!$D$7:$D$13),IF(AND(AND(MONTH(F1159)&gt;=7,MONTH(F1159)&lt;8),MONTH(H1159)&gt;7),(NETWORKDAYS(F1159,Lister!$E$19,Lister!$D$7:$D$13)-V1159)*T1159/NETWORKDAYS(Lister!$D$19,Lister!$E$19,Lister!$D$7:$D$13),IF(MONTH(F1159)&gt;7,0)))),0),"")</f>
        <v/>
      </c>
      <c r="AA1159" s="31" t="str">
        <f>IF(Ansøgning!R1164="","",Ansøgning!R1164)</f>
        <v/>
      </c>
      <c r="AB1159" s="46" t="str">
        <f>IFERROR(MAX(IF(OR(V1159="",X1159=""),"",IF(AND(AND(MONTH(F1159)&gt;=8,MONTH(F1159)&lt;9),AND(MONTH(H1159)&gt;=8,MONTH(H1159)&lt;9)),(NETWORKDAYS(F1159,H1159,Lister!$D$7:$D$13)-X1159)*T1159/NETWORKDAYS(Lister!$D$20,Lister!$E$20,Lister!$D$7:$D$13),IF(AND(MONTH(F1159)=7,MONTH(H1159)=8),(NETWORKDAYS(Lister!$D$20,H1159,Lister!$D$7:$D$13)-X1159)*T1159/NETWORKDAYS(Lister!$D$20,Lister!$E$20,Lister!$D$7:$D$13),IF(AND(MONTH(F1159)=7,MONTH(H1159)=7),0)))),0),"")</f>
        <v/>
      </c>
      <c r="AC1159" s="15" t="str">
        <f>IF(Ansøgning!U1164="","",Ansøgning!U1164)</f>
        <v/>
      </c>
      <c r="AD1159" s="31" t="str">
        <f t="shared" si="122"/>
        <v/>
      </c>
      <c r="AE1159" s="31" t="str">
        <f t="shared" si="123"/>
        <v/>
      </c>
      <c r="AF1159" s="51" t="str">
        <f t="shared" si="124"/>
        <v/>
      </c>
      <c r="AG1159" s="15" t="str">
        <f t="shared" si="125"/>
        <v/>
      </c>
    </row>
    <row r="1160" spans="1:33" x14ac:dyDescent="0.25">
      <c r="A1160" s="13" t="str">
        <f>IF(Ansøgning!A1165="","",Ansøgning!A1165)</f>
        <v/>
      </c>
      <c r="B1160" s="13" t="str">
        <f>IF(Ansøgning!B1165="","",Ansøgning!B1165)</f>
        <v/>
      </c>
      <c r="C1160" s="13" t="str">
        <f>IF(Ansøgning!C1165="","",Ansøgning!C1165)</f>
        <v/>
      </c>
      <c r="D1160" s="13" t="str">
        <f>IF(Ansøgning!D1165="","",Ansøgning!D1165)</f>
        <v/>
      </c>
      <c r="E1160" s="14" t="str">
        <f>IF(Ansøgning!E1165="","",Ansøgning!E1165)</f>
        <v/>
      </c>
      <c r="F1160" s="16"/>
      <c r="G1160" s="14" t="str">
        <f>IF(Ansøgning!F1165="","",Ansøgning!F1165)</f>
        <v/>
      </c>
      <c r="H1160" s="16"/>
      <c r="I1160" s="72" t="str">
        <f>IF(OR(F1160="",H1160=""),"",NETWORKDAYS(F1160,H1160,Lister!$D$7:$D$13))</f>
        <v/>
      </c>
      <c r="J1160" s="53" t="str">
        <f>IF(Ansøgning!H1165="","",Ansøgning!H1165)</f>
        <v/>
      </c>
      <c r="K1160" s="32" t="str">
        <f t="shared" si="119"/>
        <v/>
      </c>
      <c r="L1160" s="31" t="str">
        <f>IF(Ansøgning!J1165="","",Ansøgning!J1165)</f>
        <v/>
      </c>
      <c r="M1160" s="18"/>
      <c r="N1160" s="31" t="str">
        <f>IF(Ansøgning!K1165="","",Ansøgning!K1165)</f>
        <v/>
      </c>
      <c r="O1160" s="18"/>
      <c r="P1160" s="15" t="str">
        <f>IF(Ansøgning!L1165="","",Ansøgning!L1165)</f>
        <v/>
      </c>
      <c r="Q1160" s="46" t="str">
        <f t="shared" si="120"/>
        <v/>
      </c>
      <c r="R1160" s="46"/>
      <c r="S1160" s="101" t="str">
        <f>IF(Ansøgning!M1165="","",Ansøgning!M1165)</f>
        <v/>
      </c>
      <c r="T1160" s="31" t="str">
        <f t="shared" si="121"/>
        <v/>
      </c>
      <c r="U1160" s="102" t="str">
        <f>IF(Ansøgning!O1165="","",Ansøgning!O1165)</f>
        <v/>
      </c>
      <c r="V1160" s="20"/>
      <c r="W1160" s="102" t="str">
        <f>IF(Ansøgning!P1165="","",Ansøgning!P1165)</f>
        <v/>
      </c>
      <c r="X1160" s="20"/>
      <c r="Y1160" s="31" t="str">
        <f>IF(Ansøgning!Q1165="","",Ansøgning!Q1165)</f>
        <v/>
      </c>
      <c r="Z1160" s="46" t="str">
        <f>IFERROR(MAX(IF(OR(V1160="",X1160=""),"",IF(AND(AND(MONTH(F1160)&gt;=7,MONTH(F1160)&lt;8),AND(MONTH(H1160)&gt;=7,MONTH(H1160)&lt;8)),(NETWORKDAYS(F1160,H1160,Lister!$D$7:$D$13)-V1160)*T1160/NETWORKDAYS(Lister!$D$19,Lister!$E$19,Lister!$D$7:$D$13),IF(AND(AND(MONTH(F1160)&gt;=7,MONTH(F1160)&lt;8),MONTH(H1160)&gt;7),(NETWORKDAYS(F1160,Lister!$E$19,Lister!$D$7:$D$13)-V1160)*T1160/NETWORKDAYS(Lister!$D$19,Lister!$E$19,Lister!$D$7:$D$13),IF(MONTH(F1160)&gt;7,0)))),0),"")</f>
        <v/>
      </c>
      <c r="AA1160" s="31" t="str">
        <f>IF(Ansøgning!R1165="","",Ansøgning!R1165)</f>
        <v/>
      </c>
      <c r="AB1160" s="46" t="str">
        <f>IFERROR(MAX(IF(OR(V1160="",X1160=""),"",IF(AND(AND(MONTH(F1160)&gt;=8,MONTH(F1160)&lt;9),AND(MONTH(H1160)&gt;=8,MONTH(H1160)&lt;9)),(NETWORKDAYS(F1160,H1160,Lister!$D$7:$D$13)-X1160)*T1160/NETWORKDAYS(Lister!$D$20,Lister!$E$20,Lister!$D$7:$D$13),IF(AND(MONTH(F1160)=7,MONTH(H1160)=8),(NETWORKDAYS(Lister!$D$20,H1160,Lister!$D$7:$D$13)-X1160)*T1160/NETWORKDAYS(Lister!$D$20,Lister!$E$20,Lister!$D$7:$D$13),IF(AND(MONTH(F1160)=7,MONTH(H1160)=7),0)))),0),"")</f>
        <v/>
      </c>
      <c r="AC1160" s="15" t="str">
        <f>IF(Ansøgning!U1165="","",Ansøgning!U1165)</f>
        <v/>
      </c>
      <c r="AD1160" s="31" t="str">
        <f t="shared" si="122"/>
        <v/>
      </c>
      <c r="AE1160" s="31" t="str">
        <f t="shared" si="123"/>
        <v/>
      </c>
      <c r="AF1160" s="51" t="str">
        <f t="shared" si="124"/>
        <v/>
      </c>
      <c r="AG1160" s="15" t="str">
        <f t="shared" si="125"/>
        <v/>
      </c>
    </row>
    <row r="1161" spans="1:33" x14ac:dyDescent="0.25">
      <c r="A1161" s="13" t="str">
        <f>IF(Ansøgning!A1166="","",Ansøgning!A1166)</f>
        <v/>
      </c>
      <c r="B1161" s="13" t="str">
        <f>IF(Ansøgning!B1166="","",Ansøgning!B1166)</f>
        <v/>
      </c>
      <c r="C1161" s="13" t="str">
        <f>IF(Ansøgning!C1166="","",Ansøgning!C1166)</f>
        <v/>
      </c>
      <c r="D1161" s="13" t="str">
        <f>IF(Ansøgning!D1166="","",Ansøgning!D1166)</f>
        <v/>
      </c>
      <c r="E1161" s="14" t="str">
        <f>IF(Ansøgning!E1166="","",Ansøgning!E1166)</f>
        <v/>
      </c>
      <c r="F1161" s="16"/>
      <c r="G1161" s="14" t="str">
        <f>IF(Ansøgning!F1166="","",Ansøgning!F1166)</f>
        <v/>
      </c>
      <c r="H1161" s="16"/>
      <c r="I1161" s="72" t="str">
        <f>IF(OR(F1161="",H1161=""),"",NETWORKDAYS(F1161,H1161,Lister!$D$7:$D$13))</f>
        <v/>
      </c>
      <c r="J1161" s="53" t="str">
        <f>IF(Ansøgning!H1166="","",Ansøgning!H1166)</f>
        <v/>
      </c>
      <c r="K1161" s="32" t="str">
        <f t="shared" si="119"/>
        <v/>
      </c>
      <c r="L1161" s="31" t="str">
        <f>IF(Ansøgning!J1166="","",Ansøgning!J1166)</f>
        <v/>
      </c>
      <c r="M1161" s="18"/>
      <c r="N1161" s="31" t="str">
        <f>IF(Ansøgning!K1166="","",Ansøgning!K1166)</f>
        <v/>
      </c>
      <c r="O1161" s="18"/>
      <c r="P1161" s="15" t="str">
        <f>IF(Ansøgning!L1166="","",Ansøgning!L1166)</f>
        <v/>
      </c>
      <c r="Q1161" s="46" t="str">
        <f t="shared" si="120"/>
        <v/>
      </c>
      <c r="R1161" s="46"/>
      <c r="S1161" s="101" t="str">
        <f>IF(Ansøgning!M1166="","",Ansøgning!M1166)</f>
        <v/>
      </c>
      <c r="T1161" s="31" t="str">
        <f t="shared" si="121"/>
        <v/>
      </c>
      <c r="U1161" s="102" t="str">
        <f>IF(Ansøgning!O1166="","",Ansøgning!O1166)</f>
        <v/>
      </c>
      <c r="V1161" s="20"/>
      <c r="W1161" s="102" t="str">
        <f>IF(Ansøgning!P1166="","",Ansøgning!P1166)</f>
        <v/>
      </c>
      <c r="X1161" s="20"/>
      <c r="Y1161" s="31" t="str">
        <f>IF(Ansøgning!Q1166="","",Ansøgning!Q1166)</f>
        <v/>
      </c>
      <c r="Z1161" s="46" t="str">
        <f>IFERROR(MAX(IF(OR(V1161="",X1161=""),"",IF(AND(AND(MONTH(F1161)&gt;=7,MONTH(F1161)&lt;8),AND(MONTH(H1161)&gt;=7,MONTH(H1161)&lt;8)),(NETWORKDAYS(F1161,H1161,Lister!$D$7:$D$13)-V1161)*T1161/NETWORKDAYS(Lister!$D$19,Lister!$E$19,Lister!$D$7:$D$13),IF(AND(AND(MONTH(F1161)&gt;=7,MONTH(F1161)&lt;8),MONTH(H1161)&gt;7),(NETWORKDAYS(F1161,Lister!$E$19,Lister!$D$7:$D$13)-V1161)*T1161/NETWORKDAYS(Lister!$D$19,Lister!$E$19,Lister!$D$7:$D$13),IF(MONTH(F1161)&gt;7,0)))),0),"")</f>
        <v/>
      </c>
      <c r="AA1161" s="31" t="str">
        <f>IF(Ansøgning!R1166="","",Ansøgning!R1166)</f>
        <v/>
      </c>
      <c r="AB1161" s="46" t="str">
        <f>IFERROR(MAX(IF(OR(V1161="",X1161=""),"",IF(AND(AND(MONTH(F1161)&gt;=8,MONTH(F1161)&lt;9),AND(MONTH(H1161)&gt;=8,MONTH(H1161)&lt;9)),(NETWORKDAYS(F1161,H1161,Lister!$D$7:$D$13)-X1161)*T1161/NETWORKDAYS(Lister!$D$20,Lister!$E$20,Lister!$D$7:$D$13),IF(AND(MONTH(F1161)=7,MONTH(H1161)=8),(NETWORKDAYS(Lister!$D$20,H1161,Lister!$D$7:$D$13)-X1161)*T1161/NETWORKDAYS(Lister!$D$20,Lister!$E$20,Lister!$D$7:$D$13),IF(AND(MONTH(F1161)=7,MONTH(H1161)=7),0)))),0),"")</f>
        <v/>
      </c>
      <c r="AC1161" s="15" t="str">
        <f>IF(Ansøgning!U1166="","",Ansøgning!U1166)</f>
        <v/>
      </c>
      <c r="AD1161" s="31" t="str">
        <f t="shared" si="122"/>
        <v/>
      </c>
      <c r="AE1161" s="31" t="str">
        <f t="shared" si="123"/>
        <v/>
      </c>
      <c r="AF1161" s="51" t="str">
        <f t="shared" si="124"/>
        <v/>
      </c>
      <c r="AG1161" s="15" t="str">
        <f t="shared" si="125"/>
        <v/>
      </c>
    </row>
    <row r="1162" spans="1:33" x14ac:dyDescent="0.25">
      <c r="A1162" s="13" t="str">
        <f>IF(Ansøgning!A1167="","",Ansøgning!A1167)</f>
        <v/>
      </c>
      <c r="B1162" s="13" t="str">
        <f>IF(Ansøgning!B1167="","",Ansøgning!B1167)</f>
        <v/>
      </c>
      <c r="C1162" s="13" t="str">
        <f>IF(Ansøgning!C1167="","",Ansøgning!C1167)</f>
        <v/>
      </c>
      <c r="D1162" s="13" t="str">
        <f>IF(Ansøgning!D1167="","",Ansøgning!D1167)</f>
        <v/>
      </c>
      <c r="E1162" s="14" t="str">
        <f>IF(Ansøgning!E1167="","",Ansøgning!E1167)</f>
        <v/>
      </c>
      <c r="F1162" s="16"/>
      <c r="G1162" s="14" t="str">
        <f>IF(Ansøgning!F1167="","",Ansøgning!F1167)</f>
        <v/>
      </c>
      <c r="H1162" s="16"/>
      <c r="I1162" s="72" t="str">
        <f>IF(OR(F1162="",H1162=""),"",NETWORKDAYS(F1162,H1162,Lister!$D$7:$D$13))</f>
        <v/>
      </c>
      <c r="J1162" s="53" t="str">
        <f>IF(Ansøgning!H1167="","",Ansøgning!H1167)</f>
        <v/>
      </c>
      <c r="K1162" s="32" t="str">
        <f t="shared" si="119"/>
        <v/>
      </c>
      <c r="L1162" s="31" t="str">
        <f>IF(Ansøgning!J1167="","",Ansøgning!J1167)</f>
        <v/>
      </c>
      <c r="M1162" s="18"/>
      <c r="N1162" s="31" t="str">
        <f>IF(Ansøgning!K1167="","",Ansøgning!K1167)</f>
        <v/>
      </c>
      <c r="O1162" s="18"/>
      <c r="P1162" s="15" t="str">
        <f>IF(Ansøgning!L1167="","",Ansøgning!L1167)</f>
        <v/>
      </c>
      <c r="Q1162" s="46" t="str">
        <f t="shared" si="120"/>
        <v/>
      </c>
      <c r="R1162" s="46"/>
      <c r="S1162" s="101" t="str">
        <f>IF(Ansøgning!M1167="","",Ansøgning!M1167)</f>
        <v/>
      </c>
      <c r="T1162" s="31" t="str">
        <f t="shared" si="121"/>
        <v/>
      </c>
      <c r="U1162" s="102" t="str">
        <f>IF(Ansøgning!O1167="","",Ansøgning!O1167)</f>
        <v/>
      </c>
      <c r="V1162" s="20"/>
      <c r="W1162" s="102" t="str">
        <f>IF(Ansøgning!P1167="","",Ansøgning!P1167)</f>
        <v/>
      </c>
      <c r="X1162" s="20"/>
      <c r="Y1162" s="31" t="str">
        <f>IF(Ansøgning!Q1167="","",Ansøgning!Q1167)</f>
        <v/>
      </c>
      <c r="Z1162" s="46" t="str">
        <f>IFERROR(MAX(IF(OR(V1162="",X1162=""),"",IF(AND(AND(MONTH(F1162)&gt;=7,MONTH(F1162)&lt;8),AND(MONTH(H1162)&gt;=7,MONTH(H1162)&lt;8)),(NETWORKDAYS(F1162,H1162,Lister!$D$7:$D$13)-V1162)*T1162/NETWORKDAYS(Lister!$D$19,Lister!$E$19,Lister!$D$7:$D$13),IF(AND(AND(MONTH(F1162)&gt;=7,MONTH(F1162)&lt;8),MONTH(H1162)&gt;7),(NETWORKDAYS(F1162,Lister!$E$19,Lister!$D$7:$D$13)-V1162)*T1162/NETWORKDAYS(Lister!$D$19,Lister!$E$19,Lister!$D$7:$D$13),IF(MONTH(F1162)&gt;7,0)))),0),"")</f>
        <v/>
      </c>
      <c r="AA1162" s="31" t="str">
        <f>IF(Ansøgning!R1167="","",Ansøgning!R1167)</f>
        <v/>
      </c>
      <c r="AB1162" s="46" t="str">
        <f>IFERROR(MAX(IF(OR(V1162="",X1162=""),"",IF(AND(AND(MONTH(F1162)&gt;=8,MONTH(F1162)&lt;9),AND(MONTH(H1162)&gt;=8,MONTH(H1162)&lt;9)),(NETWORKDAYS(F1162,H1162,Lister!$D$7:$D$13)-X1162)*T1162/NETWORKDAYS(Lister!$D$20,Lister!$E$20,Lister!$D$7:$D$13),IF(AND(MONTH(F1162)=7,MONTH(H1162)=8),(NETWORKDAYS(Lister!$D$20,H1162,Lister!$D$7:$D$13)-X1162)*T1162/NETWORKDAYS(Lister!$D$20,Lister!$E$20,Lister!$D$7:$D$13),IF(AND(MONTH(F1162)=7,MONTH(H1162)=7),0)))),0),"")</f>
        <v/>
      </c>
      <c r="AC1162" s="15" t="str">
        <f>IF(Ansøgning!U1167="","",Ansøgning!U1167)</f>
        <v/>
      </c>
      <c r="AD1162" s="31" t="str">
        <f t="shared" si="122"/>
        <v/>
      </c>
      <c r="AE1162" s="31" t="str">
        <f t="shared" si="123"/>
        <v/>
      </c>
      <c r="AF1162" s="51" t="str">
        <f t="shared" si="124"/>
        <v/>
      </c>
      <c r="AG1162" s="15" t="str">
        <f t="shared" si="125"/>
        <v/>
      </c>
    </row>
    <row r="1163" spans="1:33" x14ac:dyDescent="0.25">
      <c r="A1163" s="13" t="str">
        <f>IF(Ansøgning!A1168="","",Ansøgning!A1168)</f>
        <v/>
      </c>
      <c r="B1163" s="13" t="str">
        <f>IF(Ansøgning!B1168="","",Ansøgning!B1168)</f>
        <v/>
      </c>
      <c r="C1163" s="13" t="str">
        <f>IF(Ansøgning!C1168="","",Ansøgning!C1168)</f>
        <v/>
      </c>
      <c r="D1163" s="13" t="str">
        <f>IF(Ansøgning!D1168="","",Ansøgning!D1168)</f>
        <v/>
      </c>
      <c r="E1163" s="14" t="str">
        <f>IF(Ansøgning!E1168="","",Ansøgning!E1168)</f>
        <v/>
      </c>
      <c r="F1163" s="16"/>
      <c r="G1163" s="14" t="str">
        <f>IF(Ansøgning!F1168="","",Ansøgning!F1168)</f>
        <v/>
      </c>
      <c r="H1163" s="16"/>
      <c r="I1163" s="72" t="str">
        <f>IF(OR(F1163="",H1163=""),"",NETWORKDAYS(F1163,H1163,Lister!$D$7:$D$13))</f>
        <v/>
      </c>
      <c r="J1163" s="53" t="str">
        <f>IF(Ansøgning!H1168="","",Ansøgning!H1168)</f>
        <v/>
      </c>
      <c r="K1163" s="32" t="str">
        <f t="shared" si="119"/>
        <v/>
      </c>
      <c r="L1163" s="31" t="str">
        <f>IF(Ansøgning!J1168="","",Ansøgning!J1168)</f>
        <v/>
      </c>
      <c r="M1163" s="18"/>
      <c r="N1163" s="31" t="str">
        <f>IF(Ansøgning!K1168="","",Ansøgning!K1168)</f>
        <v/>
      </c>
      <c r="O1163" s="18"/>
      <c r="P1163" s="15" t="str">
        <f>IF(Ansøgning!L1168="","",Ansøgning!L1168)</f>
        <v/>
      </c>
      <c r="Q1163" s="46" t="str">
        <f t="shared" si="120"/>
        <v/>
      </c>
      <c r="R1163" s="46"/>
      <c r="S1163" s="101" t="str">
        <f>IF(Ansøgning!M1168="","",Ansøgning!M1168)</f>
        <v/>
      </c>
      <c r="T1163" s="31" t="str">
        <f t="shared" si="121"/>
        <v/>
      </c>
      <c r="U1163" s="102" t="str">
        <f>IF(Ansøgning!O1168="","",Ansøgning!O1168)</f>
        <v/>
      </c>
      <c r="V1163" s="20"/>
      <c r="W1163" s="102" t="str">
        <f>IF(Ansøgning!P1168="","",Ansøgning!P1168)</f>
        <v/>
      </c>
      <c r="X1163" s="20"/>
      <c r="Y1163" s="31" t="str">
        <f>IF(Ansøgning!Q1168="","",Ansøgning!Q1168)</f>
        <v/>
      </c>
      <c r="Z1163" s="46" t="str">
        <f>IFERROR(MAX(IF(OR(V1163="",X1163=""),"",IF(AND(AND(MONTH(F1163)&gt;=7,MONTH(F1163)&lt;8),AND(MONTH(H1163)&gt;=7,MONTH(H1163)&lt;8)),(NETWORKDAYS(F1163,H1163,Lister!$D$7:$D$13)-V1163)*T1163/NETWORKDAYS(Lister!$D$19,Lister!$E$19,Lister!$D$7:$D$13),IF(AND(AND(MONTH(F1163)&gt;=7,MONTH(F1163)&lt;8),MONTH(H1163)&gt;7),(NETWORKDAYS(F1163,Lister!$E$19,Lister!$D$7:$D$13)-V1163)*T1163/NETWORKDAYS(Lister!$D$19,Lister!$E$19,Lister!$D$7:$D$13),IF(MONTH(F1163)&gt;7,0)))),0),"")</f>
        <v/>
      </c>
      <c r="AA1163" s="31" t="str">
        <f>IF(Ansøgning!R1168="","",Ansøgning!R1168)</f>
        <v/>
      </c>
      <c r="AB1163" s="46" t="str">
        <f>IFERROR(MAX(IF(OR(V1163="",X1163=""),"",IF(AND(AND(MONTH(F1163)&gt;=8,MONTH(F1163)&lt;9),AND(MONTH(H1163)&gt;=8,MONTH(H1163)&lt;9)),(NETWORKDAYS(F1163,H1163,Lister!$D$7:$D$13)-X1163)*T1163/NETWORKDAYS(Lister!$D$20,Lister!$E$20,Lister!$D$7:$D$13),IF(AND(MONTH(F1163)=7,MONTH(H1163)=8),(NETWORKDAYS(Lister!$D$20,H1163,Lister!$D$7:$D$13)-X1163)*T1163/NETWORKDAYS(Lister!$D$20,Lister!$E$20,Lister!$D$7:$D$13),IF(AND(MONTH(F1163)=7,MONTH(H1163)=7),0)))),0),"")</f>
        <v/>
      </c>
      <c r="AC1163" s="15" t="str">
        <f>IF(Ansøgning!U1168="","",Ansøgning!U1168)</f>
        <v/>
      </c>
      <c r="AD1163" s="31" t="str">
        <f t="shared" si="122"/>
        <v/>
      </c>
      <c r="AE1163" s="31" t="str">
        <f t="shared" si="123"/>
        <v/>
      </c>
      <c r="AF1163" s="51" t="str">
        <f t="shared" si="124"/>
        <v/>
      </c>
      <c r="AG1163" s="15" t="str">
        <f t="shared" si="125"/>
        <v/>
      </c>
    </row>
    <row r="1164" spans="1:33" x14ac:dyDescent="0.25">
      <c r="A1164" s="13" t="str">
        <f>IF(Ansøgning!A1169="","",Ansøgning!A1169)</f>
        <v/>
      </c>
      <c r="B1164" s="13" t="str">
        <f>IF(Ansøgning!B1169="","",Ansøgning!B1169)</f>
        <v/>
      </c>
      <c r="C1164" s="13" t="str">
        <f>IF(Ansøgning!C1169="","",Ansøgning!C1169)</f>
        <v/>
      </c>
      <c r="D1164" s="13" t="str">
        <f>IF(Ansøgning!D1169="","",Ansøgning!D1169)</f>
        <v/>
      </c>
      <c r="E1164" s="14" t="str">
        <f>IF(Ansøgning!E1169="","",Ansøgning!E1169)</f>
        <v/>
      </c>
      <c r="F1164" s="16"/>
      <c r="G1164" s="14" t="str">
        <f>IF(Ansøgning!F1169="","",Ansøgning!F1169)</f>
        <v/>
      </c>
      <c r="H1164" s="16"/>
      <c r="I1164" s="72" t="str">
        <f>IF(OR(F1164="",H1164=""),"",NETWORKDAYS(F1164,H1164,Lister!$D$7:$D$13))</f>
        <v/>
      </c>
      <c r="J1164" s="53" t="str">
        <f>IF(Ansøgning!H1169="","",Ansøgning!H1169)</f>
        <v/>
      </c>
      <c r="K1164" s="32" t="str">
        <f t="shared" si="119"/>
        <v/>
      </c>
      <c r="L1164" s="31" t="str">
        <f>IF(Ansøgning!J1169="","",Ansøgning!J1169)</f>
        <v/>
      </c>
      <c r="M1164" s="18"/>
      <c r="N1164" s="31" t="str">
        <f>IF(Ansøgning!K1169="","",Ansøgning!K1169)</f>
        <v/>
      </c>
      <c r="O1164" s="18"/>
      <c r="P1164" s="15" t="str">
        <f>IF(Ansøgning!L1169="","",Ansøgning!L1169)</f>
        <v/>
      </c>
      <c r="Q1164" s="46" t="str">
        <f t="shared" si="120"/>
        <v/>
      </c>
      <c r="R1164" s="46"/>
      <c r="S1164" s="101" t="str">
        <f>IF(Ansøgning!M1169="","",Ansøgning!M1169)</f>
        <v/>
      </c>
      <c r="T1164" s="31" t="str">
        <f t="shared" si="121"/>
        <v/>
      </c>
      <c r="U1164" s="102" t="str">
        <f>IF(Ansøgning!O1169="","",Ansøgning!O1169)</f>
        <v/>
      </c>
      <c r="V1164" s="20"/>
      <c r="W1164" s="102" t="str">
        <f>IF(Ansøgning!P1169="","",Ansøgning!P1169)</f>
        <v/>
      </c>
      <c r="X1164" s="20"/>
      <c r="Y1164" s="31" t="str">
        <f>IF(Ansøgning!Q1169="","",Ansøgning!Q1169)</f>
        <v/>
      </c>
      <c r="Z1164" s="46" t="str">
        <f>IFERROR(MAX(IF(OR(V1164="",X1164=""),"",IF(AND(AND(MONTH(F1164)&gt;=7,MONTH(F1164)&lt;8),AND(MONTH(H1164)&gt;=7,MONTH(H1164)&lt;8)),(NETWORKDAYS(F1164,H1164,Lister!$D$7:$D$13)-V1164)*T1164/NETWORKDAYS(Lister!$D$19,Lister!$E$19,Lister!$D$7:$D$13),IF(AND(AND(MONTH(F1164)&gt;=7,MONTH(F1164)&lt;8),MONTH(H1164)&gt;7),(NETWORKDAYS(F1164,Lister!$E$19,Lister!$D$7:$D$13)-V1164)*T1164/NETWORKDAYS(Lister!$D$19,Lister!$E$19,Lister!$D$7:$D$13),IF(MONTH(F1164)&gt;7,0)))),0),"")</f>
        <v/>
      </c>
      <c r="AA1164" s="31" t="str">
        <f>IF(Ansøgning!R1169="","",Ansøgning!R1169)</f>
        <v/>
      </c>
      <c r="AB1164" s="46" t="str">
        <f>IFERROR(MAX(IF(OR(V1164="",X1164=""),"",IF(AND(AND(MONTH(F1164)&gt;=8,MONTH(F1164)&lt;9),AND(MONTH(H1164)&gt;=8,MONTH(H1164)&lt;9)),(NETWORKDAYS(F1164,H1164,Lister!$D$7:$D$13)-X1164)*T1164/NETWORKDAYS(Lister!$D$20,Lister!$E$20,Lister!$D$7:$D$13),IF(AND(MONTH(F1164)=7,MONTH(H1164)=8),(NETWORKDAYS(Lister!$D$20,H1164,Lister!$D$7:$D$13)-X1164)*T1164/NETWORKDAYS(Lister!$D$20,Lister!$E$20,Lister!$D$7:$D$13),IF(AND(MONTH(F1164)=7,MONTH(H1164)=7),0)))),0),"")</f>
        <v/>
      </c>
      <c r="AC1164" s="15" t="str">
        <f>IF(Ansøgning!U1169="","",Ansøgning!U1169)</f>
        <v/>
      </c>
      <c r="AD1164" s="31" t="str">
        <f t="shared" si="122"/>
        <v/>
      </c>
      <c r="AE1164" s="31" t="str">
        <f t="shared" si="123"/>
        <v/>
      </c>
      <c r="AF1164" s="51" t="str">
        <f t="shared" si="124"/>
        <v/>
      </c>
      <c r="AG1164" s="15" t="str">
        <f t="shared" si="125"/>
        <v/>
      </c>
    </row>
    <row r="1165" spans="1:33" x14ac:dyDescent="0.25">
      <c r="A1165" s="13" t="str">
        <f>IF(Ansøgning!A1170="","",Ansøgning!A1170)</f>
        <v/>
      </c>
      <c r="B1165" s="13" t="str">
        <f>IF(Ansøgning!B1170="","",Ansøgning!B1170)</f>
        <v/>
      </c>
      <c r="C1165" s="13" t="str">
        <f>IF(Ansøgning!C1170="","",Ansøgning!C1170)</f>
        <v/>
      </c>
      <c r="D1165" s="13" t="str">
        <f>IF(Ansøgning!D1170="","",Ansøgning!D1170)</f>
        <v/>
      </c>
      <c r="E1165" s="14" t="str">
        <f>IF(Ansøgning!E1170="","",Ansøgning!E1170)</f>
        <v/>
      </c>
      <c r="F1165" s="16"/>
      <c r="G1165" s="14" t="str">
        <f>IF(Ansøgning!F1170="","",Ansøgning!F1170)</f>
        <v/>
      </c>
      <c r="H1165" s="16"/>
      <c r="I1165" s="72" t="str">
        <f>IF(OR(F1165="",H1165=""),"",NETWORKDAYS(F1165,H1165,Lister!$D$7:$D$13))</f>
        <v/>
      </c>
      <c r="J1165" s="53" t="str">
        <f>IF(Ansøgning!H1170="","",Ansøgning!H1170)</f>
        <v/>
      </c>
      <c r="K1165" s="32" t="str">
        <f t="shared" si="119"/>
        <v/>
      </c>
      <c r="L1165" s="31" t="str">
        <f>IF(Ansøgning!J1170="","",Ansøgning!J1170)</f>
        <v/>
      </c>
      <c r="M1165" s="18"/>
      <c r="N1165" s="31" t="str">
        <f>IF(Ansøgning!K1170="","",Ansøgning!K1170)</f>
        <v/>
      </c>
      <c r="O1165" s="18"/>
      <c r="P1165" s="15" t="str">
        <f>IF(Ansøgning!L1170="","",Ansøgning!L1170)</f>
        <v/>
      </c>
      <c r="Q1165" s="46" t="str">
        <f t="shared" si="120"/>
        <v/>
      </c>
      <c r="R1165" s="46"/>
      <c r="S1165" s="101" t="str">
        <f>IF(Ansøgning!M1170="","",Ansøgning!M1170)</f>
        <v/>
      </c>
      <c r="T1165" s="31" t="str">
        <f t="shared" si="121"/>
        <v/>
      </c>
      <c r="U1165" s="102" t="str">
        <f>IF(Ansøgning!O1170="","",Ansøgning!O1170)</f>
        <v/>
      </c>
      <c r="V1165" s="20"/>
      <c r="W1165" s="102" t="str">
        <f>IF(Ansøgning!P1170="","",Ansøgning!P1170)</f>
        <v/>
      </c>
      <c r="X1165" s="20"/>
      <c r="Y1165" s="31" t="str">
        <f>IF(Ansøgning!Q1170="","",Ansøgning!Q1170)</f>
        <v/>
      </c>
      <c r="Z1165" s="46" t="str">
        <f>IFERROR(MAX(IF(OR(V1165="",X1165=""),"",IF(AND(AND(MONTH(F1165)&gt;=7,MONTH(F1165)&lt;8),AND(MONTH(H1165)&gt;=7,MONTH(H1165)&lt;8)),(NETWORKDAYS(F1165,H1165,Lister!$D$7:$D$13)-V1165)*T1165/NETWORKDAYS(Lister!$D$19,Lister!$E$19,Lister!$D$7:$D$13),IF(AND(AND(MONTH(F1165)&gt;=7,MONTH(F1165)&lt;8),MONTH(H1165)&gt;7),(NETWORKDAYS(F1165,Lister!$E$19,Lister!$D$7:$D$13)-V1165)*T1165/NETWORKDAYS(Lister!$D$19,Lister!$E$19,Lister!$D$7:$D$13),IF(MONTH(F1165)&gt;7,0)))),0),"")</f>
        <v/>
      </c>
      <c r="AA1165" s="31" t="str">
        <f>IF(Ansøgning!R1170="","",Ansøgning!R1170)</f>
        <v/>
      </c>
      <c r="AB1165" s="46" t="str">
        <f>IFERROR(MAX(IF(OR(V1165="",X1165=""),"",IF(AND(AND(MONTH(F1165)&gt;=8,MONTH(F1165)&lt;9),AND(MONTH(H1165)&gt;=8,MONTH(H1165)&lt;9)),(NETWORKDAYS(F1165,H1165,Lister!$D$7:$D$13)-X1165)*T1165/NETWORKDAYS(Lister!$D$20,Lister!$E$20,Lister!$D$7:$D$13),IF(AND(MONTH(F1165)=7,MONTH(H1165)=8),(NETWORKDAYS(Lister!$D$20,H1165,Lister!$D$7:$D$13)-X1165)*T1165/NETWORKDAYS(Lister!$D$20,Lister!$E$20,Lister!$D$7:$D$13),IF(AND(MONTH(F1165)=7,MONTH(H1165)=7),0)))),0),"")</f>
        <v/>
      </c>
      <c r="AC1165" s="15" t="str">
        <f>IF(Ansøgning!U1170="","",Ansøgning!U1170)</f>
        <v/>
      </c>
      <c r="AD1165" s="31" t="str">
        <f t="shared" si="122"/>
        <v/>
      </c>
      <c r="AE1165" s="31" t="str">
        <f t="shared" si="123"/>
        <v/>
      </c>
      <c r="AF1165" s="51" t="str">
        <f t="shared" si="124"/>
        <v/>
      </c>
      <c r="AG1165" s="15" t="str">
        <f t="shared" si="125"/>
        <v/>
      </c>
    </row>
    <row r="1166" spans="1:33" x14ac:dyDescent="0.25">
      <c r="A1166" s="13" t="str">
        <f>IF(Ansøgning!A1171="","",Ansøgning!A1171)</f>
        <v/>
      </c>
      <c r="B1166" s="13" t="str">
        <f>IF(Ansøgning!B1171="","",Ansøgning!B1171)</f>
        <v/>
      </c>
      <c r="C1166" s="13" t="str">
        <f>IF(Ansøgning!C1171="","",Ansøgning!C1171)</f>
        <v/>
      </c>
      <c r="D1166" s="13" t="str">
        <f>IF(Ansøgning!D1171="","",Ansøgning!D1171)</f>
        <v/>
      </c>
      <c r="E1166" s="14" t="str">
        <f>IF(Ansøgning!E1171="","",Ansøgning!E1171)</f>
        <v/>
      </c>
      <c r="F1166" s="16"/>
      <c r="G1166" s="14" t="str">
        <f>IF(Ansøgning!F1171="","",Ansøgning!F1171)</f>
        <v/>
      </c>
      <c r="H1166" s="16"/>
      <c r="I1166" s="72" t="str">
        <f>IF(OR(F1166="",H1166=""),"",NETWORKDAYS(F1166,H1166,Lister!$D$7:$D$13))</f>
        <v/>
      </c>
      <c r="J1166" s="53" t="str">
        <f>IF(Ansøgning!H1171="","",Ansøgning!H1171)</f>
        <v/>
      </c>
      <c r="K1166" s="32" t="str">
        <f t="shared" si="119"/>
        <v/>
      </c>
      <c r="L1166" s="31" t="str">
        <f>IF(Ansøgning!J1171="","",Ansøgning!J1171)</f>
        <v/>
      </c>
      <c r="M1166" s="18"/>
      <c r="N1166" s="31" t="str">
        <f>IF(Ansøgning!K1171="","",Ansøgning!K1171)</f>
        <v/>
      </c>
      <c r="O1166" s="18"/>
      <c r="P1166" s="15" t="str">
        <f>IF(Ansøgning!L1171="","",Ansøgning!L1171)</f>
        <v/>
      </c>
      <c r="Q1166" s="46" t="str">
        <f t="shared" si="120"/>
        <v/>
      </c>
      <c r="R1166" s="46"/>
      <c r="S1166" s="101" t="str">
        <f>IF(Ansøgning!M1171="","",Ansøgning!M1171)</f>
        <v/>
      </c>
      <c r="T1166" s="31" t="str">
        <f t="shared" si="121"/>
        <v/>
      </c>
      <c r="U1166" s="102" t="str">
        <f>IF(Ansøgning!O1171="","",Ansøgning!O1171)</f>
        <v/>
      </c>
      <c r="V1166" s="20"/>
      <c r="W1166" s="102" t="str">
        <f>IF(Ansøgning!P1171="","",Ansøgning!P1171)</f>
        <v/>
      </c>
      <c r="X1166" s="20"/>
      <c r="Y1166" s="31" t="str">
        <f>IF(Ansøgning!Q1171="","",Ansøgning!Q1171)</f>
        <v/>
      </c>
      <c r="Z1166" s="46" t="str">
        <f>IFERROR(MAX(IF(OR(V1166="",X1166=""),"",IF(AND(AND(MONTH(F1166)&gt;=7,MONTH(F1166)&lt;8),AND(MONTH(H1166)&gt;=7,MONTH(H1166)&lt;8)),(NETWORKDAYS(F1166,H1166,Lister!$D$7:$D$13)-V1166)*T1166/NETWORKDAYS(Lister!$D$19,Lister!$E$19,Lister!$D$7:$D$13),IF(AND(AND(MONTH(F1166)&gt;=7,MONTH(F1166)&lt;8),MONTH(H1166)&gt;7),(NETWORKDAYS(F1166,Lister!$E$19,Lister!$D$7:$D$13)-V1166)*T1166/NETWORKDAYS(Lister!$D$19,Lister!$E$19,Lister!$D$7:$D$13),IF(MONTH(F1166)&gt;7,0)))),0),"")</f>
        <v/>
      </c>
      <c r="AA1166" s="31" t="str">
        <f>IF(Ansøgning!R1171="","",Ansøgning!R1171)</f>
        <v/>
      </c>
      <c r="AB1166" s="46" t="str">
        <f>IFERROR(MAX(IF(OR(V1166="",X1166=""),"",IF(AND(AND(MONTH(F1166)&gt;=8,MONTH(F1166)&lt;9),AND(MONTH(H1166)&gt;=8,MONTH(H1166)&lt;9)),(NETWORKDAYS(F1166,H1166,Lister!$D$7:$D$13)-X1166)*T1166/NETWORKDAYS(Lister!$D$20,Lister!$E$20,Lister!$D$7:$D$13),IF(AND(MONTH(F1166)=7,MONTH(H1166)=8),(NETWORKDAYS(Lister!$D$20,H1166,Lister!$D$7:$D$13)-X1166)*T1166/NETWORKDAYS(Lister!$D$20,Lister!$E$20,Lister!$D$7:$D$13),IF(AND(MONTH(F1166)=7,MONTH(H1166)=7),0)))),0),"")</f>
        <v/>
      </c>
      <c r="AC1166" s="15" t="str">
        <f>IF(Ansøgning!U1171="","",Ansøgning!U1171)</f>
        <v/>
      </c>
      <c r="AD1166" s="31" t="str">
        <f t="shared" si="122"/>
        <v/>
      </c>
      <c r="AE1166" s="31" t="str">
        <f t="shared" si="123"/>
        <v/>
      </c>
      <c r="AF1166" s="51" t="str">
        <f t="shared" si="124"/>
        <v/>
      </c>
      <c r="AG1166" s="15" t="str">
        <f t="shared" si="125"/>
        <v/>
      </c>
    </row>
    <row r="1167" spans="1:33" x14ac:dyDescent="0.25">
      <c r="A1167" s="13" t="str">
        <f>IF(Ansøgning!A1172="","",Ansøgning!A1172)</f>
        <v/>
      </c>
      <c r="B1167" s="13" t="str">
        <f>IF(Ansøgning!B1172="","",Ansøgning!B1172)</f>
        <v/>
      </c>
      <c r="C1167" s="13" t="str">
        <f>IF(Ansøgning!C1172="","",Ansøgning!C1172)</f>
        <v/>
      </c>
      <c r="D1167" s="13" t="str">
        <f>IF(Ansøgning!D1172="","",Ansøgning!D1172)</f>
        <v/>
      </c>
      <c r="E1167" s="14" t="str">
        <f>IF(Ansøgning!E1172="","",Ansøgning!E1172)</f>
        <v/>
      </c>
      <c r="F1167" s="16"/>
      <c r="G1167" s="14" t="str">
        <f>IF(Ansøgning!F1172="","",Ansøgning!F1172)</f>
        <v/>
      </c>
      <c r="H1167" s="16"/>
      <c r="I1167" s="72" t="str">
        <f>IF(OR(F1167="",H1167=""),"",NETWORKDAYS(F1167,H1167,Lister!$D$7:$D$13))</f>
        <v/>
      </c>
      <c r="J1167" s="53" t="str">
        <f>IF(Ansøgning!H1172="","",Ansøgning!H1172)</f>
        <v/>
      </c>
      <c r="K1167" s="32" t="str">
        <f t="shared" si="119"/>
        <v/>
      </c>
      <c r="L1167" s="31" t="str">
        <f>IF(Ansøgning!J1172="","",Ansøgning!J1172)</f>
        <v/>
      </c>
      <c r="M1167" s="18"/>
      <c r="N1167" s="31" t="str">
        <f>IF(Ansøgning!K1172="","",Ansøgning!K1172)</f>
        <v/>
      </c>
      <c r="O1167" s="18"/>
      <c r="P1167" s="15" t="str">
        <f>IF(Ansøgning!L1172="","",Ansøgning!L1172)</f>
        <v/>
      </c>
      <c r="Q1167" s="46" t="str">
        <f t="shared" si="120"/>
        <v/>
      </c>
      <c r="R1167" s="46"/>
      <c r="S1167" s="101" t="str">
        <f>IF(Ansøgning!M1172="","",Ansøgning!M1172)</f>
        <v/>
      </c>
      <c r="T1167" s="31" t="str">
        <f t="shared" si="121"/>
        <v/>
      </c>
      <c r="U1167" s="102" t="str">
        <f>IF(Ansøgning!O1172="","",Ansøgning!O1172)</f>
        <v/>
      </c>
      <c r="V1167" s="20"/>
      <c r="W1167" s="102" t="str">
        <f>IF(Ansøgning!P1172="","",Ansøgning!P1172)</f>
        <v/>
      </c>
      <c r="X1167" s="20"/>
      <c r="Y1167" s="31" t="str">
        <f>IF(Ansøgning!Q1172="","",Ansøgning!Q1172)</f>
        <v/>
      </c>
      <c r="Z1167" s="46" t="str">
        <f>IFERROR(MAX(IF(OR(V1167="",X1167=""),"",IF(AND(AND(MONTH(F1167)&gt;=7,MONTH(F1167)&lt;8),AND(MONTH(H1167)&gt;=7,MONTH(H1167)&lt;8)),(NETWORKDAYS(F1167,H1167,Lister!$D$7:$D$13)-V1167)*T1167/NETWORKDAYS(Lister!$D$19,Lister!$E$19,Lister!$D$7:$D$13),IF(AND(AND(MONTH(F1167)&gt;=7,MONTH(F1167)&lt;8),MONTH(H1167)&gt;7),(NETWORKDAYS(F1167,Lister!$E$19,Lister!$D$7:$D$13)-V1167)*T1167/NETWORKDAYS(Lister!$D$19,Lister!$E$19,Lister!$D$7:$D$13),IF(MONTH(F1167)&gt;7,0)))),0),"")</f>
        <v/>
      </c>
      <c r="AA1167" s="31" t="str">
        <f>IF(Ansøgning!R1172="","",Ansøgning!R1172)</f>
        <v/>
      </c>
      <c r="AB1167" s="46" t="str">
        <f>IFERROR(MAX(IF(OR(V1167="",X1167=""),"",IF(AND(AND(MONTH(F1167)&gt;=8,MONTH(F1167)&lt;9),AND(MONTH(H1167)&gt;=8,MONTH(H1167)&lt;9)),(NETWORKDAYS(F1167,H1167,Lister!$D$7:$D$13)-X1167)*T1167/NETWORKDAYS(Lister!$D$20,Lister!$E$20,Lister!$D$7:$D$13),IF(AND(MONTH(F1167)=7,MONTH(H1167)=8),(NETWORKDAYS(Lister!$D$20,H1167,Lister!$D$7:$D$13)-X1167)*T1167/NETWORKDAYS(Lister!$D$20,Lister!$E$20,Lister!$D$7:$D$13),IF(AND(MONTH(F1167)=7,MONTH(H1167)=7),0)))),0),"")</f>
        <v/>
      </c>
      <c r="AC1167" s="15" t="str">
        <f>IF(Ansøgning!U1172="","",Ansøgning!U1172)</f>
        <v/>
      </c>
      <c r="AD1167" s="31" t="str">
        <f t="shared" si="122"/>
        <v/>
      </c>
      <c r="AE1167" s="31" t="str">
        <f t="shared" si="123"/>
        <v/>
      </c>
      <c r="AF1167" s="51" t="str">
        <f t="shared" si="124"/>
        <v/>
      </c>
      <c r="AG1167" s="15" t="str">
        <f t="shared" si="125"/>
        <v/>
      </c>
    </row>
    <row r="1168" spans="1:33" x14ac:dyDescent="0.25">
      <c r="A1168" s="13" t="str">
        <f>IF(Ansøgning!A1173="","",Ansøgning!A1173)</f>
        <v/>
      </c>
      <c r="B1168" s="13" t="str">
        <f>IF(Ansøgning!B1173="","",Ansøgning!B1173)</f>
        <v/>
      </c>
      <c r="C1168" s="13" t="str">
        <f>IF(Ansøgning!C1173="","",Ansøgning!C1173)</f>
        <v/>
      </c>
      <c r="D1168" s="13" t="str">
        <f>IF(Ansøgning!D1173="","",Ansøgning!D1173)</f>
        <v/>
      </c>
      <c r="E1168" s="14" t="str">
        <f>IF(Ansøgning!E1173="","",Ansøgning!E1173)</f>
        <v/>
      </c>
      <c r="F1168" s="16"/>
      <c r="G1168" s="14" t="str">
        <f>IF(Ansøgning!F1173="","",Ansøgning!F1173)</f>
        <v/>
      </c>
      <c r="H1168" s="16"/>
      <c r="I1168" s="72" t="str">
        <f>IF(OR(F1168="",H1168=""),"",NETWORKDAYS(F1168,H1168,Lister!$D$7:$D$13))</f>
        <v/>
      </c>
      <c r="J1168" s="53" t="str">
        <f>IF(Ansøgning!H1173="","",Ansøgning!H1173)</f>
        <v/>
      </c>
      <c r="K1168" s="32" t="str">
        <f t="shared" ref="K1168:K1231" si="126">IF(J1168="","",IF(J1168="Funktionær",0.75,IF(J1168="Ikke-funktionær",0.9,IF(J1168="Elev/lærling",0.9))))</f>
        <v/>
      </c>
      <c r="L1168" s="31" t="str">
        <f>IF(Ansøgning!J1173="","",Ansøgning!J1173)</f>
        <v/>
      </c>
      <c r="M1168" s="18"/>
      <c r="N1168" s="31" t="str">
        <f>IF(Ansøgning!K1173="","",Ansøgning!K1173)</f>
        <v/>
      </c>
      <c r="O1168" s="18"/>
      <c r="P1168" s="15" t="str">
        <f>IF(Ansøgning!L1173="","",Ansøgning!L1173)</f>
        <v/>
      </c>
      <c r="Q1168" s="46" t="str">
        <f t="shared" ref="Q1168:Q1231" si="127">IFERROR(MAX(IF(M1168="","",IF(ISNUMBER(R1168),IF(OR(R1168&gt;M1168*1.1,R1168&lt;M1168*0.9),R1168,M1168),M1168)-O1168),0),"")</f>
        <v/>
      </c>
      <c r="R1168" s="46"/>
      <c r="S1168" s="101" t="str">
        <f>IF(Ansøgning!M1173="","",Ansøgning!M1173)</f>
        <v/>
      </c>
      <c r="T1168" s="31" t="str">
        <f t="shared" ref="T1168:T1231" si="128">IF(B1168="","",IF(Q1168*K1168&gt;30000*IF(S1168&gt;37,37,S1168)/37,30000*IF(S1168&gt;37,37,S1168)/37,Q1168*K1168))</f>
        <v/>
      </c>
      <c r="U1168" s="102" t="str">
        <f>IF(Ansøgning!O1173="","",Ansøgning!O1173)</f>
        <v/>
      </c>
      <c r="V1168" s="20"/>
      <c r="W1168" s="102" t="str">
        <f>IF(Ansøgning!P1173="","",Ansøgning!P1173)</f>
        <v/>
      </c>
      <c r="X1168" s="20"/>
      <c r="Y1168" s="31" t="str">
        <f>IF(Ansøgning!Q1173="","",Ansøgning!Q1173)</f>
        <v/>
      </c>
      <c r="Z1168" s="46" t="str">
        <f>IFERROR(MAX(IF(OR(V1168="",X1168=""),"",IF(AND(AND(MONTH(F1168)&gt;=7,MONTH(F1168)&lt;8),AND(MONTH(H1168)&gt;=7,MONTH(H1168)&lt;8)),(NETWORKDAYS(F1168,H1168,Lister!$D$7:$D$13)-V1168)*T1168/NETWORKDAYS(Lister!$D$19,Lister!$E$19,Lister!$D$7:$D$13),IF(AND(AND(MONTH(F1168)&gt;=7,MONTH(F1168)&lt;8),MONTH(H1168)&gt;7),(NETWORKDAYS(F1168,Lister!$E$19,Lister!$D$7:$D$13)-V1168)*T1168/NETWORKDAYS(Lister!$D$19,Lister!$E$19,Lister!$D$7:$D$13),IF(MONTH(F1168)&gt;7,0)))),0),"")</f>
        <v/>
      </c>
      <c r="AA1168" s="31" t="str">
        <f>IF(Ansøgning!R1173="","",Ansøgning!R1173)</f>
        <v/>
      </c>
      <c r="AB1168" s="46" t="str">
        <f>IFERROR(MAX(IF(OR(V1168="",X1168=""),"",IF(AND(AND(MONTH(F1168)&gt;=8,MONTH(F1168)&lt;9),AND(MONTH(H1168)&gt;=8,MONTH(H1168)&lt;9)),(NETWORKDAYS(F1168,H1168,Lister!$D$7:$D$13)-X1168)*T1168/NETWORKDAYS(Lister!$D$20,Lister!$E$20,Lister!$D$7:$D$13),IF(AND(MONTH(F1168)=7,MONTH(H1168)=8),(NETWORKDAYS(Lister!$D$20,H1168,Lister!$D$7:$D$13)-X1168)*T1168/NETWORKDAYS(Lister!$D$20,Lister!$E$20,Lister!$D$7:$D$13),IF(AND(MONTH(F1168)=7,MONTH(H1168)=7),0)))),0),"")</f>
        <v/>
      </c>
      <c r="AC1168" s="15" t="str">
        <f>IF(Ansøgning!U1173="","",Ansøgning!U1173)</f>
        <v/>
      </c>
      <c r="AD1168" s="31" t="str">
        <f t="shared" ref="AD1168:AD1231" si="129">IFERROR(Z1168+AB1168,"")</f>
        <v/>
      </c>
      <c r="AE1168" s="31" t="str">
        <f t="shared" ref="AE1168:AE1231" si="130">IFERROR(21/31*T1168,"")</f>
        <v/>
      </c>
      <c r="AF1168" s="51" t="str">
        <f t="shared" ref="AF1168:AF1231" si="131">IFERROR(MAX(IF(AND(ISNUMBER(Z1168),ISNUMBER(AB1168)),IF(AD1168-AE1168&gt;T1168,T1168,AD1168-AE1168),""),0),"")</f>
        <v/>
      </c>
      <c r="AG1168" s="15" t="str">
        <f t="shared" ref="AG1168:AG1231" si="132">IF(AF1168="","",AF1168-AC1168)</f>
        <v/>
      </c>
    </row>
    <row r="1169" spans="1:33" x14ac:dyDescent="0.25">
      <c r="A1169" s="13" t="str">
        <f>IF(Ansøgning!A1174="","",Ansøgning!A1174)</f>
        <v/>
      </c>
      <c r="B1169" s="13" t="str">
        <f>IF(Ansøgning!B1174="","",Ansøgning!B1174)</f>
        <v/>
      </c>
      <c r="C1169" s="13" t="str">
        <f>IF(Ansøgning!C1174="","",Ansøgning!C1174)</f>
        <v/>
      </c>
      <c r="D1169" s="13" t="str">
        <f>IF(Ansøgning!D1174="","",Ansøgning!D1174)</f>
        <v/>
      </c>
      <c r="E1169" s="14" t="str">
        <f>IF(Ansøgning!E1174="","",Ansøgning!E1174)</f>
        <v/>
      </c>
      <c r="F1169" s="16"/>
      <c r="G1169" s="14" t="str">
        <f>IF(Ansøgning!F1174="","",Ansøgning!F1174)</f>
        <v/>
      </c>
      <c r="H1169" s="16"/>
      <c r="I1169" s="72" t="str">
        <f>IF(OR(F1169="",H1169=""),"",NETWORKDAYS(F1169,H1169,Lister!$D$7:$D$13))</f>
        <v/>
      </c>
      <c r="J1169" s="53" t="str">
        <f>IF(Ansøgning!H1174="","",Ansøgning!H1174)</f>
        <v/>
      </c>
      <c r="K1169" s="32" t="str">
        <f t="shared" si="126"/>
        <v/>
      </c>
      <c r="L1169" s="31" t="str">
        <f>IF(Ansøgning!J1174="","",Ansøgning!J1174)</f>
        <v/>
      </c>
      <c r="M1169" s="18"/>
      <c r="N1169" s="31" t="str">
        <f>IF(Ansøgning!K1174="","",Ansøgning!K1174)</f>
        <v/>
      </c>
      <c r="O1169" s="18"/>
      <c r="P1169" s="15" t="str">
        <f>IF(Ansøgning!L1174="","",Ansøgning!L1174)</f>
        <v/>
      </c>
      <c r="Q1169" s="46" t="str">
        <f t="shared" si="127"/>
        <v/>
      </c>
      <c r="R1169" s="46"/>
      <c r="S1169" s="101" t="str">
        <f>IF(Ansøgning!M1174="","",Ansøgning!M1174)</f>
        <v/>
      </c>
      <c r="T1169" s="31" t="str">
        <f t="shared" si="128"/>
        <v/>
      </c>
      <c r="U1169" s="102" t="str">
        <f>IF(Ansøgning!O1174="","",Ansøgning!O1174)</f>
        <v/>
      </c>
      <c r="V1169" s="20"/>
      <c r="W1169" s="102" t="str">
        <f>IF(Ansøgning!P1174="","",Ansøgning!P1174)</f>
        <v/>
      </c>
      <c r="X1169" s="20"/>
      <c r="Y1169" s="31" t="str">
        <f>IF(Ansøgning!Q1174="","",Ansøgning!Q1174)</f>
        <v/>
      </c>
      <c r="Z1169" s="46" t="str">
        <f>IFERROR(MAX(IF(OR(V1169="",X1169=""),"",IF(AND(AND(MONTH(F1169)&gt;=7,MONTH(F1169)&lt;8),AND(MONTH(H1169)&gt;=7,MONTH(H1169)&lt;8)),(NETWORKDAYS(F1169,H1169,Lister!$D$7:$D$13)-V1169)*T1169/NETWORKDAYS(Lister!$D$19,Lister!$E$19,Lister!$D$7:$D$13),IF(AND(AND(MONTH(F1169)&gt;=7,MONTH(F1169)&lt;8),MONTH(H1169)&gt;7),(NETWORKDAYS(F1169,Lister!$E$19,Lister!$D$7:$D$13)-V1169)*T1169/NETWORKDAYS(Lister!$D$19,Lister!$E$19,Lister!$D$7:$D$13),IF(MONTH(F1169)&gt;7,0)))),0),"")</f>
        <v/>
      </c>
      <c r="AA1169" s="31" t="str">
        <f>IF(Ansøgning!R1174="","",Ansøgning!R1174)</f>
        <v/>
      </c>
      <c r="AB1169" s="46" t="str">
        <f>IFERROR(MAX(IF(OR(V1169="",X1169=""),"",IF(AND(AND(MONTH(F1169)&gt;=8,MONTH(F1169)&lt;9),AND(MONTH(H1169)&gt;=8,MONTH(H1169)&lt;9)),(NETWORKDAYS(F1169,H1169,Lister!$D$7:$D$13)-X1169)*T1169/NETWORKDAYS(Lister!$D$20,Lister!$E$20,Lister!$D$7:$D$13),IF(AND(MONTH(F1169)=7,MONTH(H1169)=8),(NETWORKDAYS(Lister!$D$20,H1169,Lister!$D$7:$D$13)-X1169)*T1169/NETWORKDAYS(Lister!$D$20,Lister!$E$20,Lister!$D$7:$D$13),IF(AND(MONTH(F1169)=7,MONTH(H1169)=7),0)))),0),"")</f>
        <v/>
      </c>
      <c r="AC1169" s="15" t="str">
        <f>IF(Ansøgning!U1174="","",Ansøgning!U1174)</f>
        <v/>
      </c>
      <c r="AD1169" s="31" t="str">
        <f t="shared" si="129"/>
        <v/>
      </c>
      <c r="AE1169" s="31" t="str">
        <f t="shared" si="130"/>
        <v/>
      </c>
      <c r="AF1169" s="51" t="str">
        <f t="shared" si="131"/>
        <v/>
      </c>
      <c r="AG1169" s="15" t="str">
        <f t="shared" si="132"/>
        <v/>
      </c>
    </row>
    <row r="1170" spans="1:33" x14ac:dyDescent="0.25">
      <c r="A1170" s="13" t="str">
        <f>IF(Ansøgning!A1175="","",Ansøgning!A1175)</f>
        <v/>
      </c>
      <c r="B1170" s="13" t="str">
        <f>IF(Ansøgning!B1175="","",Ansøgning!B1175)</f>
        <v/>
      </c>
      <c r="C1170" s="13" t="str">
        <f>IF(Ansøgning!C1175="","",Ansøgning!C1175)</f>
        <v/>
      </c>
      <c r="D1170" s="13" t="str">
        <f>IF(Ansøgning!D1175="","",Ansøgning!D1175)</f>
        <v/>
      </c>
      <c r="E1170" s="14" t="str">
        <f>IF(Ansøgning!E1175="","",Ansøgning!E1175)</f>
        <v/>
      </c>
      <c r="F1170" s="16"/>
      <c r="G1170" s="14" t="str">
        <f>IF(Ansøgning!F1175="","",Ansøgning!F1175)</f>
        <v/>
      </c>
      <c r="H1170" s="16"/>
      <c r="I1170" s="72" t="str">
        <f>IF(OR(F1170="",H1170=""),"",NETWORKDAYS(F1170,H1170,Lister!$D$7:$D$13))</f>
        <v/>
      </c>
      <c r="J1170" s="53" t="str">
        <f>IF(Ansøgning!H1175="","",Ansøgning!H1175)</f>
        <v/>
      </c>
      <c r="K1170" s="32" t="str">
        <f t="shared" si="126"/>
        <v/>
      </c>
      <c r="L1170" s="31" t="str">
        <f>IF(Ansøgning!J1175="","",Ansøgning!J1175)</f>
        <v/>
      </c>
      <c r="M1170" s="18"/>
      <c r="N1170" s="31" t="str">
        <f>IF(Ansøgning!K1175="","",Ansøgning!K1175)</f>
        <v/>
      </c>
      <c r="O1170" s="18"/>
      <c r="P1170" s="15" t="str">
        <f>IF(Ansøgning!L1175="","",Ansøgning!L1175)</f>
        <v/>
      </c>
      <c r="Q1170" s="46" t="str">
        <f t="shared" si="127"/>
        <v/>
      </c>
      <c r="R1170" s="46"/>
      <c r="S1170" s="101" t="str">
        <f>IF(Ansøgning!M1175="","",Ansøgning!M1175)</f>
        <v/>
      </c>
      <c r="T1170" s="31" t="str">
        <f t="shared" si="128"/>
        <v/>
      </c>
      <c r="U1170" s="102" t="str">
        <f>IF(Ansøgning!O1175="","",Ansøgning!O1175)</f>
        <v/>
      </c>
      <c r="V1170" s="20"/>
      <c r="W1170" s="102" t="str">
        <f>IF(Ansøgning!P1175="","",Ansøgning!P1175)</f>
        <v/>
      </c>
      <c r="X1170" s="20"/>
      <c r="Y1170" s="31" t="str">
        <f>IF(Ansøgning!Q1175="","",Ansøgning!Q1175)</f>
        <v/>
      </c>
      <c r="Z1170" s="46" t="str">
        <f>IFERROR(MAX(IF(OR(V1170="",X1170=""),"",IF(AND(AND(MONTH(F1170)&gt;=7,MONTH(F1170)&lt;8),AND(MONTH(H1170)&gt;=7,MONTH(H1170)&lt;8)),(NETWORKDAYS(F1170,H1170,Lister!$D$7:$D$13)-V1170)*T1170/NETWORKDAYS(Lister!$D$19,Lister!$E$19,Lister!$D$7:$D$13),IF(AND(AND(MONTH(F1170)&gt;=7,MONTH(F1170)&lt;8),MONTH(H1170)&gt;7),(NETWORKDAYS(F1170,Lister!$E$19,Lister!$D$7:$D$13)-V1170)*T1170/NETWORKDAYS(Lister!$D$19,Lister!$E$19,Lister!$D$7:$D$13),IF(MONTH(F1170)&gt;7,0)))),0),"")</f>
        <v/>
      </c>
      <c r="AA1170" s="31" t="str">
        <f>IF(Ansøgning!R1175="","",Ansøgning!R1175)</f>
        <v/>
      </c>
      <c r="AB1170" s="46" t="str">
        <f>IFERROR(MAX(IF(OR(V1170="",X1170=""),"",IF(AND(AND(MONTH(F1170)&gt;=8,MONTH(F1170)&lt;9),AND(MONTH(H1170)&gt;=8,MONTH(H1170)&lt;9)),(NETWORKDAYS(F1170,H1170,Lister!$D$7:$D$13)-X1170)*T1170/NETWORKDAYS(Lister!$D$20,Lister!$E$20,Lister!$D$7:$D$13),IF(AND(MONTH(F1170)=7,MONTH(H1170)=8),(NETWORKDAYS(Lister!$D$20,H1170,Lister!$D$7:$D$13)-X1170)*T1170/NETWORKDAYS(Lister!$D$20,Lister!$E$20,Lister!$D$7:$D$13),IF(AND(MONTH(F1170)=7,MONTH(H1170)=7),0)))),0),"")</f>
        <v/>
      </c>
      <c r="AC1170" s="15" t="str">
        <f>IF(Ansøgning!U1175="","",Ansøgning!U1175)</f>
        <v/>
      </c>
      <c r="AD1170" s="31" t="str">
        <f t="shared" si="129"/>
        <v/>
      </c>
      <c r="AE1170" s="31" t="str">
        <f t="shared" si="130"/>
        <v/>
      </c>
      <c r="AF1170" s="51" t="str">
        <f t="shared" si="131"/>
        <v/>
      </c>
      <c r="AG1170" s="15" t="str">
        <f t="shared" si="132"/>
        <v/>
      </c>
    </row>
    <row r="1171" spans="1:33" x14ac:dyDescent="0.25">
      <c r="A1171" s="13" t="str">
        <f>IF(Ansøgning!A1176="","",Ansøgning!A1176)</f>
        <v/>
      </c>
      <c r="B1171" s="13" t="str">
        <f>IF(Ansøgning!B1176="","",Ansøgning!B1176)</f>
        <v/>
      </c>
      <c r="C1171" s="13" t="str">
        <f>IF(Ansøgning!C1176="","",Ansøgning!C1176)</f>
        <v/>
      </c>
      <c r="D1171" s="13" t="str">
        <f>IF(Ansøgning!D1176="","",Ansøgning!D1176)</f>
        <v/>
      </c>
      <c r="E1171" s="14" t="str">
        <f>IF(Ansøgning!E1176="","",Ansøgning!E1176)</f>
        <v/>
      </c>
      <c r="F1171" s="16"/>
      <c r="G1171" s="14" t="str">
        <f>IF(Ansøgning!F1176="","",Ansøgning!F1176)</f>
        <v/>
      </c>
      <c r="H1171" s="16"/>
      <c r="I1171" s="72" t="str">
        <f>IF(OR(F1171="",H1171=""),"",NETWORKDAYS(F1171,H1171,Lister!$D$7:$D$13))</f>
        <v/>
      </c>
      <c r="J1171" s="53" t="str">
        <f>IF(Ansøgning!H1176="","",Ansøgning!H1176)</f>
        <v/>
      </c>
      <c r="K1171" s="32" t="str">
        <f t="shared" si="126"/>
        <v/>
      </c>
      <c r="L1171" s="31" t="str">
        <f>IF(Ansøgning!J1176="","",Ansøgning!J1176)</f>
        <v/>
      </c>
      <c r="M1171" s="18"/>
      <c r="N1171" s="31" t="str">
        <f>IF(Ansøgning!K1176="","",Ansøgning!K1176)</f>
        <v/>
      </c>
      <c r="O1171" s="18"/>
      <c r="P1171" s="15" t="str">
        <f>IF(Ansøgning!L1176="","",Ansøgning!L1176)</f>
        <v/>
      </c>
      <c r="Q1171" s="46" t="str">
        <f t="shared" si="127"/>
        <v/>
      </c>
      <c r="R1171" s="46"/>
      <c r="S1171" s="101" t="str">
        <f>IF(Ansøgning!M1176="","",Ansøgning!M1176)</f>
        <v/>
      </c>
      <c r="T1171" s="31" t="str">
        <f t="shared" si="128"/>
        <v/>
      </c>
      <c r="U1171" s="102" t="str">
        <f>IF(Ansøgning!O1176="","",Ansøgning!O1176)</f>
        <v/>
      </c>
      <c r="V1171" s="20"/>
      <c r="W1171" s="102" t="str">
        <f>IF(Ansøgning!P1176="","",Ansøgning!P1176)</f>
        <v/>
      </c>
      <c r="X1171" s="20"/>
      <c r="Y1171" s="31" t="str">
        <f>IF(Ansøgning!Q1176="","",Ansøgning!Q1176)</f>
        <v/>
      </c>
      <c r="Z1171" s="46" t="str">
        <f>IFERROR(MAX(IF(OR(V1171="",X1171=""),"",IF(AND(AND(MONTH(F1171)&gt;=7,MONTH(F1171)&lt;8),AND(MONTH(H1171)&gt;=7,MONTH(H1171)&lt;8)),(NETWORKDAYS(F1171,H1171,Lister!$D$7:$D$13)-V1171)*T1171/NETWORKDAYS(Lister!$D$19,Lister!$E$19,Lister!$D$7:$D$13),IF(AND(AND(MONTH(F1171)&gt;=7,MONTH(F1171)&lt;8),MONTH(H1171)&gt;7),(NETWORKDAYS(F1171,Lister!$E$19,Lister!$D$7:$D$13)-V1171)*T1171/NETWORKDAYS(Lister!$D$19,Lister!$E$19,Lister!$D$7:$D$13),IF(MONTH(F1171)&gt;7,0)))),0),"")</f>
        <v/>
      </c>
      <c r="AA1171" s="31" t="str">
        <f>IF(Ansøgning!R1176="","",Ansøgning!R1176)</f>
        <v/>
      </c>
      <c r="AB1171" s="46" t="str">
        <f>IFERROR(MAX(IF(OR(V1171="",X1171=""),"",IF(AND(AND(MONTH(F1171)&gt;=8,MONTH(F1171)&lt;9),AND(MONTH(H1171)&gt;=8,MONTH(H1171)&lt;9)),(NETWORKDAYS(F1171,H1171,Lister!$D$7:$D$13)-X1171)*T1171/NETWORKDAYS(Lister!$D$20,Lister!$E$20,Lister!$D$7:$D$13),IF(AND(MONTH(F1171)=7,MONTH(H1171)=8),(NETWORKDAYS(Lister!$D$20,H1171,Lister!$D$7:$D$13)-X1171)*T1171/NETWORKDAYS(Lister!$D$20,Lister!$E$20,Lister!$D$7:$D$13),IF(AND(MONTH(F1171)=7,MONTH(H1171)=7),0)))),0),"")</f>
        <v/>
      </c>
      <c r="AC1171" s="15" t="str">
        <f>IF(Ansøgning!U1176="","",Ansøgning!U1176)</f>
        <v/>
      </c>
      <c r="AD1171" s="31" t="str">
        <f t="shared" si="129"/>
        <v/>
      </c>
      <c r="AE1171" s="31" t="str">
        <f t="shared" si="130"/>
        <v/>
      </c>
      <c r="AF1171" s="51" t="str">
        <f t="shared" si="131"/>
        <v/>
      </c>
      <c r="AG1171" s="15" t="str">
        <f t="shared" si="132"/>
        <v/>
      </c>
    </row>
    <row r="1172" spans="1:33" x14ac:dyDescent="0.25">
      <c r="A1172" s="13" t="str">
        <f>IF(Ansøgning!A1177="","",Ansøgning!A1177)</f>
        <v/>
      </c>
      <c r="B1172" s="13" t="str">
        <f>IF(Ansøgning!B1177="","",Ansøgning!B1177)</f>
        <v/>
      </c>
      <c r="C1172" s="13" t="str">
        <f>IF(Ansøgning!C1177="","",Ansøgning!C1177)</f>
        <v/>
      </c>
      <c r="D1172" s="13" t="str">
        <f>IF(Ansøgning!D1177="","",Ansøgning!D1177)</f>
        <v/>
      </c>
      <c r="E1172" s="14" t="str">
        <f>IF(Ansøgning!E1177="","",Ansøgning!E1177)</f>
        <v/>
      </c>
      <c r="F1172" s="16"/>
      <c r="G1172" s="14" t="str">
        <f>IF(Ansøgning!F1177="","",Ansøgning!F1177)</f>
        <v/>
      </c>
      <c r="H1172" s="16"/>
      <c r="I1172" s="72" t="str">
        <f>IF(OR(F1172="",H1172=""),"",NETWORKDAYS(F1172,H1172,Lister!$D$7:$D$13))</f>
        <v/>
      </c>
      <c r="J1172" s="53" t="str">
        <f>IF(Ansøgning!H1177="","",Ansøgning!H1177)</f>
        <v/>
      </c>
      <c r="K1172" s="32" t="str">
        <f t="shared" si="126"/>
        <v/>
      </c>
      <c r="L1172" s="31" t="str">
        <f>IF(Ansøgning!J1177="","",Ansøgning!J1177)</f>
        <v/>
      </c>
      <c r="M1172" s="18"/>
      <c r="N1172" s="31" t="str">
        <f>IF(Ansøgning!K1177="","",Ansøgning!K1177)</f>
        <v/>
      </c>
      <c r="O1172" s="18"/>
      <c r="P1172" s="15" t="str">
        <f>IF(Ansøgning!L1177="","",Ansøgning!L1177)</f>
        <v/>
      </c>
      <c r="Q1172" s="46" t="str">
        <f t="shared" si="127"/>
        <v/>
      </c>
      <c r="R1172" s="46"/>
      <c r="S1172" s="101" t="str">
        <f>IF(Ansøgning!M1177="","",Ansøgning!M1177)</f>
        <v/>
      </c>
      <c r="T1172" s="31" t="str">
        <f t="shared" si="128"/>
        <v/>
      </c>
      <c r="U1172" s="102" t="str">
        <f>IF(Ansøgning!O1177="","",Ansøgning!O1177)</f>
        <v/>
      </c>
      <c r="V1172" s="20"/>
      <c r="W1172" s="102" t="str">
        <f>IF(Ansøgning!P1177="","",Ansøgning!P1177)</f>
        <v/>
      </c>
      <c r="X1172" s="20"/>
      <c r="Y1172" s="31" t="str">
        <f>IF(Ansøgning!Q1177="","",Ansøgning!Q1177)</f>
        <v/>
      </c>
      <c r="Z1172" s="46" t="str">
        <f>IFERROR(MAX(IF(OR(V1172="",X1172=""),"",IF(AND(AND(MONTH(F1172)&gt;=7,MONTH(F1172)&lt;8),AND(MONTH(H1172)&gt;=7,MONTH(H1172)&lt;8)),(NETWORKDAYS(F1172,H1172,Lister!$D$7:$D$13)-V1172)*T1172/NETWORKDAYS(Lister!$D$19,Lister!$E$19,Lister!$D$7:$D$13),IF(AND(AND(MONTH(F1172)&gt;=7,MONTH(F1172)&lt;8),MONTH(H1172)&gt;7),(NETWORKDAYS(F1172,Lister!$E$19,Lister!$D$7:$D$13)-V1172)*T1172/NETWORKDAYS(Lister!$D$19,Lister!$E$19,Lister!$D$7:$D$13),IF(MONTH(F1172)&gt;7,0)))),0),"")</f>
        <v/>
      </c>
      <c r="AA1172" s="31" t="str">
        <f>IF(Ansøgning!R1177="","",Ansøgning!R1177)</f>
        <v/>
      </c>
      <c r="AB1172" s="46" t="str">
        <f>IFERROR(MAX(IF(OR(V1172="",X1172=""),"",IF(AND(AND(MONTH(F1172)&gt;=8,MONTH(F1172)&lt;9),AND(MONTH(H1172)&gt;=8,MONTH(H1172)&lt;9)),(NETWORKDAYS(F1172,H1172,Lister!$D$7:$D$13)-X1172)*T1172/NETWORKDAYS(Lister!$D$20,Lister!$E$20,Lister!$D$7:$D$13),IF(AND(MONTH(F1172)=7,MONTH(H1172)=8),(NETWORKDAYS(Lister!$D$20,H1172,Lister!$D$7:$D$13)-X1172)*T1172/NETWORKDAYS(Lister!$D$20,Lister!$E$20,Lister!$D$7:$D$13),IF(AND(MONTH(F1172)=7,MONTH(H1172)=7),0)))),0),"")</f>
        <v/>
      </c>
      <c r="AC1172" s="15" t="str">
        <f>IF(Ansøgning!U1177="","",Ansøgning!U1177)</f>
        <v/>
      </c>
      <c r="AD1172" s="31" t="str">
        <f t="shared" si="129"/>
        <v/>
      </c>
      <c r="AE1172" s="31" t="str">
        <f t="shared" si="130"/>
        <v/>
      </c>
      <c r="AF1172" s="51" t="str">
        <f t="shared" si="131"/>
        <v/>
      </c>
      <c r="AG1172" s="15" t="str">
        <f t="shared" si="132"/>
        <v/>
      </c>
    </row>
    <row r="1173" spans="1:33" x14ac:dyDescent="0.25">
      <c r="A1173" s="13" t="str">
        <f>IF(Ansøgning!A1178="","",Ansøgning!A1178)</f>
        <v/>
      </c>
      <c r="B1173" s="13" t="str">
        <f>IF(Ansøgning!B1178="","",Ansøgning!B1178)</f>
        <v/>
      </c>
      <c r="C1173" s="13" t="str">
        <f>IF(Ansøgning!C1178="","",Ansøgning!C1178)</f>
        <v/>
      </c>
      <c r="D1173" s="13" t="str">
        <f>IF(Ansøgning!D1178="","",Ansøgning!D1178)</f>
        <v/>
      </c>
      <c r="E1173" s="14" t="str">
        <f>IF(Ansøgning!E1178="","",Ansøgning!E1178)</f>
        <v/>
      </c>
      <c r="F1173" s="16"/>
      <c r="G1173" s="14" t="str">
        <f>IF(Ansøgning!F1178="","",Ansøgning!F1178)</f>
        <v/>
      </c>
      <c r="H1173" s="16"/>
      <c r="I1173" s="72" t="str">
        <f>IF(OR(F1173="",H1173=""),"",NETWORKDAYS(F1173,H1173,Lister!$D$7:$D$13))</f>
        <v/>
      </c>
      <c r="J1173" s="53" t="str">
        <f>IF(Ansøgning!H1178="","",Ansøgning!H1178)</f>
        <v/>
      </c>
      <c r="K1173" s="32" t="str">
        <f t="shared" si="126"/>
        <v/>
      </c>
      <c r="L1173" s="31" t="str">
        <f>IF(Ansøgning!J1178="","",Ansøgning!J1178)</f>
        <v/>
      </c>
      <c r="M1173" s="18"/>
      <c r="N1173" s="31" t="str">
        <f>IF(Ansøgning!K1178="","",Ansøgning!K1178)</f>
        <v/>
      </c>
      <c r="O1173" s="18"/>
      <c r="P1173" s="15" t="str">
        <f>IF(Ansøgning!L1178="","",Ansøgning!L1178)</f>
        <v/>
      </c>
      <c r="Q1173" s="46" t="str">
        <f t="shared" si="127"/>
        <v/>
      </c>
      <c r="R1173" s="46"/>
      <c r="S1173" s="101" t="str">
        <f>IF(Ansøgning!M1178="","",Ansøgning!M1178)</f>
        <v/>
      </c>
      <c r="T1173" s="31" t="str">
        <f t="shared" si="128"/>
        <v/>
      </c>
      <c r="U1173" s="102" t="str">
        <f>IF(Ansøgning!O1178="","",Ansøgning!O1178)</f>
        <v/>
      </c>
      <c r="V1173" s="20"/>
      <c r="W1173" s="102" t="str">
        <f>IF(Ansøgning!P1178="","",Ansøgning!P1178)</f>
        <v/>
      </c>
      <c r="X1173" s="20"/>
      <c r="Y1173" s="31" t="str">
        <f>IF(Ansøgning!Q1178="","",Ansøgning!Q1178)</f>
        <v/>
      </c>
      <c r="Z1173" s="46" t="str">
        <f>IFERROR(MAX(IF(OR(V1173="",X1173=""),"",IF(AND(AND(MONTH(F1173)&gt;=7,MONTH(F1173)&lt;8),AND(MONTH(H1173)&gt;=7,MONTH(H1173)&lt;8)),(NETWORKDAYS(F1173,H1173,Lister!$D$7:$D$13)-V1173)*T1173/NETWORKDAYS(Lister!$D$19,Lister!$E$19,Lister!$D$7:$D$13),IF(AND(AND(MONTH(F1173)&gt;=7,MONTH(F1173)&lt;8),MONTH(H1173)&gt;7),(NETWORKDAYS(F1173,Lister!$E$19,Lister!$D$7:$D$13)-V1173)*T1173/NETWORKDAYS(Lister!$D$19,Lister!$E$19,Lister!$D$7:$D$13),IF(MONTH(F1173)&gt;7,0)))),0),"")</f>
        <v/>
      </c>
      <c r="AA1173" s="31" t="str">
        <f>IF(Ansøgning!R1178="","",Ansøgning!R1178)</f>
        <v/>
      </c>
      <c r="AB1173" s="46" t="str">
        <f>IFERROR(MAX(IF(OR(V1173="",X1173=""),"",IF(AND(AND(MONTH(F1173)&gt;=8,MONTH(F1173)&lt;9),AND(MONTH(H1173)&gt;=8,MONTH(H1173)&lt;9)),(NETWORKDAYS(F1173,H1173,Lister!$D$7:$D$13)-X1173)*T1173/NETWORKDAYS(Lister!$D$20,Lister!$E$20,Lister!$D$7:$D$13),IF(AND(MONTH(F1173)=7,MONTH(H1173)=8),(NETWORKDAYS(Lister!$D$20,H1173,Lister!$D$7:$D$13)-X1173)*T1173/NETWORKDAYS(Lister!$D$20,Lister!$E$20,Lister!$D$7:$D$13),IF(AND(MONTH(F1173)=7,MONTH(H1173)=7),0)))),0),"")</f>
        <v/>
      </c>
      <c r="AC1173" s="15" t="str">
        <f>IF(Ansøgning!U1178="","",Ansøgning!U1178)</f>
        <v/>
      </c>
      <c r="AD1173" s="31" t="str">
        <f t="shared" si="129"/>
        <v/>
      </c>
      <c r="AE1173" s="31" t="str">
        <f t="shared" si="130"/>
        <v/>
      </c>
      <c r="AF1173" s="51" t="str">
        <f t="shared" si="131"/>
        <v/>
      </c>
      <c r="AG1173" s="15" t="str">
        <f t="shared" si="132"/>
        <v/>
      </c>
    </row>
    <row r="1174" spans="1:33" x14ac:dyDescent="0.25">
      <c r="A1174" s="13" t="str">
        <f>IF(Ansøgning!A1179="","",Ansøgning!A1179)</f>
        <v/>
      </c>
      <c r="B1174" s="13" t="str">
        <f>IF(Ansøgning!B1179="","",Ansøgning!B1179)</f>
        <v/>
      </c>
      <c r="C1174" s="13" t="str">
        <f>IF(Ansøgning!C1179="","",Ansøgning!C1179)</f>
        <v/>
      </c>
      <c r="D1174" s="13" t="str">
        <f>IF(Ansøgning!D1179="","",Ansøgning!D1179)</f>
        <v/>
      </c>
      <c r="E1174" s="14" t="str">
        <f>IF(Ansøgning!E1179="","",Ansøgning!E1179)</f>
        <v/>
      </c>
      <c r="F1174" s="16"/>
      <c r="G1174" s="14" t="str">
        <f>IF(Ansøgning!F1179="","",Ansøgning!F1179)</f>
        <v/>
      </c>
      <c r="H1174" s="16"/>
      <c r="I1174" s="72" t="str">
        <f>IF(OR(F1174="",H1174=""),"",NETWORKDAYS(F1174,H1174,Lister!$D$7:$D$13))</f>
        <v/>
      </c>
      <c r="J1174" s="53" t="str">
        <f>IF(Ansøgning!H1179="","",Ansøgning!H1179)</f>
        <v/>
      </c>
      <c r="K1174" s="32" t="str">
        <f t="shared" si="126"/>
        <v/>
      </c>
      <c r="L1174" s="31" t="str">
        <f>IF(Ansøgning!J1179="","",Ansøgning!J1179)</f>
        <v/>
      </c>
      <c r="M1174" s="18"/>
      <c r="N1174" s="31" t="str">
        <f>IF(Ansøgning!K1179="","",Ansøgning!K1179)</f>
        <v/>
      </c>
      <c r="O1174" s="18"/>
      <c r="P1174" s="15" t="str">
        <f>IF(Ansøgning!L1179="","",Ansøgning!L1179)</f>
        <v/>
      </c>
      <c r="Q1174" s="46" t="str">
        <f t="shared" si="127"/>
        <v/>
      </c>
      <c r="R1174" s="46"/>
      <c r="S1174" s="101" t="str">
        <f>IF(Ansøgning!M1179="","",Ansøgning!M1179)</f>
        <v/>
      </c>
      <c r="T1174" s="31" t="str">
        <f t="shared" si="128"/>
        <v/>
      </c>
      <c r="U1174" s="102" t="str">
        <f>IF(Ansøgning!O1179="","",Ansøgning!O1179)</f>
        <v/>
      </c>
      <c r="V1174" s="20"/>
      <c r="W1174" s="102" t="str">
        <f>IF(Ansøgning!P1179="","",Ansøgning!P1179)</f>
        <v/>
      </c>
      <c r="X1174" s="20"/>
      <c r="Y1174" s="31" t="str">
        <f>IF(Ansøgning!Q1179="","",Ansøgning!Q1179)</f>
        <v/>
      </c>
      <c r="Z1174" s="46" t="str">
        <f>IFERROR(MAX(IF(OR(V1174="",X1174=""),"",IF(AND(AND(MONTH(F1174)&gt;=7,MONTH(F1174)&lt;8),AND(MONTH(H1174)&gt;=7,MONTH(H1174)&lt;8)),(NETWORKDAYS(F1174,H1174,Lister!$D$7:$D$13)-V1174)*T1174/NETWORKDAYS(Lister!$D$19,Lister!$E$19,Lister!$D$7:$D$13),IF(AND(AND(MONTH(F1174)&gt;=7,MONTH(F1174)&lt;8),MONTH(H1174)&gt;7),(NETWORKDAYS(F1174,Lister!$E$19,Lister!$D$7:$D$13)-V1174)*T1174/NETWORKDAYS(Lister!$D$19,Lister!$E$19,Lister!$D$7:$D$13),IF(MONTH(F1174)&gt;7,0)))),0),"")</f>
        <v/>
      </c>
      <c r="AA1174" s="31" t="str">
        <f>IF(Ansøgning!R1179="","",Ansøgning!R1179)</f>
        <v/>
      </c>
      <c r="AB1174" s="46" t="str">
        <f>IFERROR(MAX(IF(OR(V1174="",X1174=""),"",IF(AND(AND(MONTH(F1174)&gt;=8,MONTH(F1174)&lt;9),AND(MONTH(H1174)&gt;=8,MONTH(H1174)&lt;9)),(NETWORKDAYS(F1174,H1174,Lister!$D$7:$D$13)-X1174)*T1174/NETWORKDAYS(Lister!$D$20,Lister!$E$20,Lister!$D$7:$D$13),IF(AND(MONTH(F1174)=7,MONTH(H1174)=8),(NETWORKDAYS(Lister!$D$20,H1174,Lister!$D$7:$D$13)-X1174)*T1174/NETWORKDAYS(Lister!$D$20,Lister!$E$20,Lister!$D$7:$D$13),IF(AND(MONTH(F1174)=7,MONTH(H1174)=7),0)))),0),"")</f>
        <v/>
      </c>
      <c r="AC1174" s="15" t="str">
        <f>IF(Ansøgning!U1179="","",Ansøgning!U1179)</f>
        <v/>
      </c>
      <c r="AD1174" s="31" t="str">
        <f t="shared" si="129"/>
        <v/>
      </c>
      <c r="AE1174" s="31" t="str">
        <f t="shared" si="130"/>
        <v/>
      </c>
      <c r="AF1174" s="51" t="str">
        <f t="shared" si="131"/>
        <v/>
      </c>
      <c r="AG1174" s="15" t="str">
        <f t="shared" si="132"/>
        <v/>
      </c>
    </row>
    <row r="1175" spans="1:33" x14ac:dyDescent="0.25">
      <c r="A1175" s="13" t="str">
        <f>IF(Ansøgning!A1180="","",Ansøgning!A1180)</f>
        <v/>
      </c>
      <c r="B1175" s="13" t="str">
        <f>IF(Ansøgning!B1180="","",Ansøgning!B1180)</f>
        <v/>
      </c>
      <c r="C1175" s="13" t="str">
        <f>IF(Ansøgning!C1180="","",Ansøgning!C1180)</f>
        <v/>
      </c>
      <c r="D1175" s="13" t="str">
        <f>IF(Ansøgning!D1180="","",Ansøgning!D1180)</f>
        <v/>
      </c>
      <c r="E1175" s="14" t="str">
        <f>IF(Ansøgning!E1180="","",Ansøgning!E1180)</f>
        <v/>
      </c>
      <c r="F1175" s="16"/>
      <c r="G1175" s="14" t="str">
        <f>IF(Ansøgning!F1180="","",Ansøgning!F1180)</f>
        <v/>
      </c>
      <c r="H1175" s="16"/>
      <c r="I1175" s="72" t="str">
        <f>IF(OR(F1175="",H1175=""),"",NETWORKDAYS(F1175,H1175,Lister!$D$7:$D$13))</f>
        <v/>
      </c>
      <c r="J1175" s="53" t="str">
        <f>IF(Ansøgning!H1180="","",Ansøgning!H1180)</f>
        <v/>
      </c>
      <c r="K1175" s="32" t="str">
        <f t="shared" si="126"/>
        <v/>
      </c>
      <c r="L1175" s="31" t="str">
        <f>IF(Ansøgning!J1180="","",Ansøgning!J1180)</f>
        <v/>
      </c>
      <c r="M1175" s="18"/>
      <c r="N1175" s="31" t="str">
        <f>IF(Ansøgning!K1180="","",Ansøgning!K1180)</f>
        <v/>
      </c>
      <c r="O1175" s="18"/>
      <c r="P1175" s="15" t="str">
        <f>IF(Ansøgning!L1180="","",Ansøgning!L1180)</f>
        <v/>
      </c>
      <c r="Q1175" s="46" t="str">
        <f t="shared" si="127"/>
        <v/>
      </c>
      <c r="R1175" s="46"/>
      <c r="S1175" s="101" t="str">
        <f>IF(Ansøgning!M1180="","",Ansøgning!M1180)</f>
        <v/>
      </c>
      <c r="T1175" s="31" t="str">
        <f t="shared" si="128"/>
        <v/>
      </c>
      <c r="U1175" s="102" t="str">
        <f>IF(Ansøgning!O1180="","",Ansøgning!O1180)</f>
        <v/>
      </c>
      <c r="V1175" s="20"/>
      <c r="W1175" s="102" t="str">
        <f>IF(Ansøgning!P1180="","",Ansøgning!P1180)</f>
        <v/>
      </c>
      <c r="X1175" s="20"/>
      <c r="Y1175" s="31" t="str">
        <f>IF(Ansøgning!Q1180="","",Ansøgning!Q1180)</f>
        <v/>
      </c>
      <c r="Z1175" s="46" t="str">
        <f>IFERROR(MAX(IF(OR(V1175="",X1175=""),"",IF(AND(AND(MONTH(F1175)&gt;=7,MONTH(F1175)&lt;8),AND(MONTH(H1175)&gt;=7,MONTH(H1175)&lt;8)),(NETWORKDAYS(F1175,H1175,Lister!$D$7:$D$13)-V1175)*T1175/NETWORKDAYS(Lister!$D$19,Lister!$E$19,Lister!$D$7:$D$13),IF(AND(AND(MONTH(F1175)&gt;=7,MONTH(F1175)&lt;8),MONTH(H1175)&gt;7),(NETWORKDAYS(F1175,Lister!$E$19,Lister!$D$7:$D$13)-V1175)*T1175/NETWORKDAYS(Lister!$D$19,Lister!$E$19,Lister!$D$7:$D$13),IF(MONTH(F1175)&gt;7,0)))),0),"")</f>
        <v/>
      </c>
      <c r="AA1175" s="31" t="str">
        <f>IF(Ansøgning!R1180="","",Ansøgning!R1180)</f>
        <v/>
      </c>
      <c r="AB1175" s="46" t="str">
        <f>IFERROR(MAX(IF(OR(V1175="",X1175=""),"",IF(AND(AND(MONTH(F1175)&gt;=8,MONTH(F1175)&lt;9),AND(MONTH(H1175)&gt;=8,MONTH(H1175)&lt;9)),(NETWORKDAYS(F1175,H1175,Lister!$D$7:$D$13)-X1175)*T1175/NETWORKDAYS(Lister!$D$20,Lister!$E$20,Lister!$D$7:$D$13),IF(AND(MONTH(F1175)=7,MONTH(H1175)=8),(NETWORKDAYS(Lister!$D$20,H1175,Lister!$D$7:$D$13)-X1175)*T1175/NETWORKDAYS(Lister!$D$20,Lister!$E$20,Lister!$D$7:$D$13),IF(AND(MONTH(F1175)=7,MONTH(H1175)=7),0)))),0),"")</f>
        <v/>
      </c>
      <c r="AC1175" s="15" t="str">
        <f>IF(Ansøgning!U1180="","",Ansøgning!U1180)</f>
        <v/>
      </c>
      <c r="AD1175" s="31" t="str">
        <f t="shared" si="129"/>
        <v/>
      </c>
      <c r="AE1175" s="31" t="str">
        <f t="shared" si="130"/>
        <v/>
      </c>
      <c r="AF1175" s="51" t="str">
        <f t="shared" si="131"/>
        <v/>
      </c>
      <c r="AG1175" s="15" t="str">
        <f t="shared" si="132"/>
        <v/>
      </c>
    </row>
    <row r="1176" spans="1:33" x14ac:dyDescent="0.25">
      <c r="A1176" s="13" t="str">
        <f>IF(Ansøgning!A1181="","",Ansøgning!A1181)</f>
        <v/>
      </c>
      <c r="B1176" s="13" t="str">
        <f>IF(Ansøgning!B1181="","",Ansøgning!B1181)</f>
        <v/>
      </c>
      <c r="C1176" s="13" t="str">
        <f>IF(Ansøgning!C1181="","",Ansøgning!C1181)</f>
        <v/>
      </c>
      <c r="D1176" s="13" t="str">
        <f>IF(Ansøgning!D1181="","",Ansøgning!D1181)</f>
        <v/>
      </c>
      <c r="E1176" s="14" t="str">
        <f>IF(Ansøgning!E1181="","",Ansøgning!E1181)</f>
        <v/>
      </c>
      <c r="F1176" s="16"/>
      <c r="G1176" s="14" t="str">
        <f>IF(Ansøgning!F1181="","",Ansøgning!F1181)</f>
        <v/>
      </c>
      <c r="H1176" s="16"/>
      <c r="I1176" s="72" t="str">
        <f>IF(OR(F1176="",H1176=""),"",NETWORKDAYS(F1176,H1176,Lister!$D$7:$D$13))</f>
        <v/>
      </c>
      <c r="J1176" s="53" t="str">
        <f>IF(Ansøgning!H1181="","",Ansøgning!H1181)</f>
        <v/>
      </c>
      <c r="K1176" s="32" t="str">
        <f t="shared" si="126"/>
        <v/>
      </c>
      <c r="L1176" s="31" t="str">
        <f>IF(Ansøgning!J1181="","",Ansøgning!J1181)</f>
        <v/>
      </c>
      <c r="M1176" s="18"/>
      <c r="N1176" s="31" t="str">
        <f>IF(Ansøgning!K1181="","",Ansøgning!K1181)</f>
        <v/>
      </c>
      <c r="O1176" s="18"/>
      <c r="P1176" s="15" t="str">
        <f>IF(Ansøgning!L1181="","",Ansøgning!L1181)</f>
        <v/>
      </c>
      <c r="Q1176" s="46" t="str">
        <f t="shared" si="127"/>
        <v/>
      </c>
      <c r="R1176" s="46"/>
      <c r="S1176" s="101" t="str">
        <f>IF(Ansøgning!M1181="","",Ansøgning!M1181)</f>
        <v/>
      </c>
      <c r="T1176" s="31" t="str">
        <f t="shared" si="128"/>
        <v/>
      </c>
      <c r="U1176" s="102" t="str">
        <f>IF(Ansøgning!O1181="","",Ansøgning!O1181)</f>
        <v/>
      </c>
      <c r="V1176" s="20"/>
      <c r="W1176" s="102" t="str">
        <f>IF(Ansøgning!P1181="","",Ansøgning!P1181)</f>
        <v/>
      </c>
      <c r="X1176" s="20"/>
      <c r="Y1176" s="31" t="str">
        <f>IF(Ansøgning!Q1181="","",Ansøgning!Q1181)</f>
        <v/>
      </c>
      <c r="Z1176" s="46" t="str">
        <f>IFERROR(MAX(IF(OR(V1176="",X1176=""),"",IF(AND(AND(MONTH(F1176)&gt;=7,MONTH(F1176)&lt;8),AND(MONTH(H1176)&gt;=7,MONTH(H1176)&lt;8)),(NETWORKDAYS(F1176,H1176,Lister!$D$7:$D$13)-V1176)*T1176/NETWORKDAYS(Lister!$D$19,Lister!$E$19,Lister!$D$7:$D$13),IF(AND(AND(MONTH(F1176)&gt;=7,MONTH(F1176)&lt;8),MONTH(H1176)&gt;7),(NETWORKDAYS(F1176,Lister!$E$19,Lister!$D$7:$D$13)-V1176)*T1176/NETWORKDAYS(Lister!$D$19,Lister!$E$19,Lister!$D$7:$D$13),IF(MONTH(F1176)&gt;7,0)))),0),"")</f>
        <v/>
      </c>
      <c r="AA1176" s="31" t="str">
        <f>IF(Ansøgning!R1181="","",Ansøgning!R1181)</f>
        <v/>
      </c>
      <c r="AB1176" s="46" t="str">
        <f>IFERROR(MAX(IF(OR(V1176="",X1176=""),"",IF(AND(AND(MONTH(F1176)&gt;=8,MONTH(F1176)&lt;9),AND(MONTH(H1176)&gt;=8,MONTH(H1176)&lt;9)),(NETWORKDAYS(F1176,H1176,Lister!$D$7:$D$13)-X1176)*T1176/NETWORKDAYS(Lister!$D$20,Lister!$E$20,Lister!$D$7:$D$13),IF(AND(MONTH(F1176)=7,MONTH(H1176)=8),(NETWORKDAYS(Lister!$D$20,H1176,Lister!$D$7:$D$13)-X1176)*T1176/NETWORKDAYS(Lister!$D$20,Lister!$E$20,Lister!$D$7:$D$13),IF(AND(MONTH(F1176)=7,MONTH(H1176)=7),0)))),0),"")</f>
        <v/>
      </c>
      <c r="AC1176" s="15" t="str">
        <f>IF(Ansøgning!U1181="","",Ansøgning!U1181)</f>
        <v/>
      </c>
      <c r="AD1176" s="31" t="str">
        <f t="shared" si="129"/>
        <v/>
      </c>
      <c r="AE1176" s="31" t="str">
        <f t="shared" si="130"/>
        <v/>
      </c>
      <c r="AF1176" s="51" t="str">
        <f t="shared" si="131"/>
        <v/>
      </c>
      <c r="AG1176" s="15" t="str">
        <f t="shared" si="132"/>
        <v/>
      </c>
    </row>
    <row r="1177" spans="1:33" x14ac:dyDescent="0.25">
      <c r="A1177" s="13" t="str">
        <f>IF(Ansøgning!A1182="","",Ansøgning!A1182)</f>
        <v/>
      </c>
      <c r="B1177" s="13" t="str">
        <f>IF(Ansøgning!B1182="","",Ansøgning!B1182)</f>
        <v/>
      </c>
      <c r="C1177" s="13" t="str">
        <f>IF(Ansøgning!C1182="","",Ansøgning!C1182)</f>
        <v/>
      </c>
      <c r="D1177" s="13" t="str">
        <f>IF(Ansøgning!D1182="","",Ansøgning!D1182)</f>
        <v/>
      </c>
      <c r="E1177" s="14" t="str">
        <f>IF(Ansøgning!E1182="","",Ansøgning!E1182)</f>
        <v/>
      </c>
      <c r="F1177" s="16"/>
      <c r="G1177" s="14" t="str">
        <f>IF(Ansøgning!F1182="","",Ansøgning!F1182)</f>
        <v/>
      </c>
      <c r="H1177" s="16"/>
      <c r="I1177" s="72" t="str">
        <f>IF(OR(F1177="",H1177=""),"",NETWORKDAYS(F1177,H1177,Lister!$D$7:$D$13))</f>
        <v/>
      </c>
      <c r="J1177" s="53" t="str">
        <f>IF(Ansøgning!H1182="","",Ansøgning!H1182)</f>
        <v/>
      </c>
      <c r="K1177" s="32" t="str">
        <f t="shared" si="126"/>
        <v/>
      </c>
      <c r="L1177" s="31" t="str">
        <f>IF(Ansøgning!J1182="","",Ansøgning!J1182)</f>
        <v/>
      </c>
      <c r="M1177" s="18"/>
      <c r="N1177" s="31" t="str">
        <f>IF(Ansøgning!K1182="","",Ansøgning!K1182)</f>
        <v/>
      </c>
      <c r="O1177" s="18"/>
      <c r="P1177" s="15" t="str">
        <f>IF(Ansøgning!L1182="","",Ansøgning!L1182)</f>
        <v/>
      </c>
      <c r="Q1177" s="46" t="str">
        <f t="shared" si="127"/>
        <v/>
      </c>
      <c r="R1177" s="46"/>
      <c r="S1177" s="101" t="str">
        <f>IF(Ansøgning!M1182="","",Ansøgning!M1182)</f>
        <v/>
      </c>
      <c r="T1177" s="31" t="str">
        <f t="shared" si="128"/>
        <v/>
      </c>
      <c r="U1177" s="102" t="str">
        <f>IF(Ansøgning!O1182="","",Ansøgning!O1182)</f>
        <v/>
      </c>
      <c r="V1177" s="20"/>
      <c r="W1177" s="102" t="str">
        <f>IF(Ansøgning!P1182="","",Ansøgning!P1182)</f>
        <v/>
      </c>
      <c r="X1177" s="20"/>
      <c r="Y1177" s="31" t="str">
        <f>IF(Ansøgning!Q1182="","",Ansøgning!Q1182)</f>
        <v/>
      </c>
      <c r="Z1177" s="46" t="str">
        <f>IFERROR(MAX(IF(OR(V1177="",X1177=""),"",IF(AND(AND(MONTH(F1177)&gt;=7,MONTH(F1177)&lt;8),AND(MONTH(H1177)&gt;=7,MONTH(H1177)&lt;8)),(NETWORKDAYS(F1177,H1177,Lister!$D$7:$D$13)-V1177)*T1177/NETWORKDAYS(Lister!$D$19,Lister!$E$19,Lister!$D$7:$D$13),IF(AND(AND(MONTH(F1177)&gt;=7,MONTH(F1177)&lt;8),MONTH(H1177)&gt;7),(NETWORKDAYS(F1177,Lister!$E$19,Lister!$D$7:$D$13)-V1177)*T1177/NETWORKDAYS(Lister!$D$19,Lister!$E$19,Lister!$D$7:$D$13),IF(MONTH(F1177)&gt;7,0)))),0),"")</f>
        <v/>
      </c>
      <c r="AA1177" s="31" t="str">
        <f>IF(Ansøgning!R1182="","",Ansøgning!R1182)</f>
        <v/>
      </c>
      <c r="AB1177" s="46" t="str">
        <f>IFERROR(MAX(IF(OR(V1177="",X1177=""),"",IF(AND(AND(MONTH(F1177)&gt;=8,MONTH(F1177)&lt;9),AND(MONTH(H1177)&gt;=8,MONTH(H1177)&lt;9)),(NETWORKDAYS(F1177,H1177,Lister!$D$7:$D$13)-X1177)*T1177/NETWORKDAYS(Lister!$D$20,Lister!$E$20,Lister!$D$7:$D$13),IF(AND(MONTH(F1177)=7,MONTH(H1177)=8),(NETWORKDAYS(Lister!$D$20,H1177,Lister!$D$7:$D$13)-X1177)*T1177/NETWORKDAYS(Lister!$D$20,Lister!$E$20,Lister!$D$7:$D$13),IF(AND(MONTH(F1177)=7,MONTH(H1177)=7),0)))),0),"")</f>
        <v/>
      </c>
      <c r="AC1177" s="15" t="str">
        <f>IF(Ansøgning!U1182="","",Ansøgning!U1182)</f>
        <v/>
      </c>
      <c r="AD1177" s="31" t="str">
        <f t="shared" si="129"/>
        <v/>
      </c>
      <c r="AE1177" s="31" t="str">
        <f t="shared" si="130"/>
        <v/>
      </c>
      <c r="AF1177" s="51" t="str">
        <f t="shared" si="131"/>
        <v/>
      </c>
      <c r="AG1177" s="15" t="str">
        <f t="shared" si="132"/>
        <v/>
      </c>
    </row>
    <row r="1178" spans="1:33" x14ac:dyDescent="0.25">
      <c r="A1178" s="13" t="str">
        <f>IF(Ansøgning!A1183="","",Ansøgning!A1183)</f>
        <v/>
      </c>
      <c r="B1178" s="13" t="str">
        <f>IF(Ansøgning!B1183="","",Ansøgning!B1183)</f>
        <v/>
      </c>
      <c r="C1178" s="13" t="str">
        <f>IF(Ansøgning!C1183="","",Ansøgning!C1183)</f>
        <v/>
      </c>
      <c r="D1178" s="13" t="str">
        <f>IF(Ansøgning!D1183="","",Ansøgning!D1183)</f>
        <v/>
      </c>
      <c r="E1178" s="14" t="str">
        <f>IF(Ansøgning!E1183="","",Ansøgning!E1183)</f>
        <v/>
      </c>
      <c r="F1178" s="16"/>
      <c r="G1178" s="14" t="str">
        <f>IF(Ansøgning!F1183="","",Ansøgning!F1183)</f>
        <v/>
      </c>
      <c r="H1178" s="16"/>
      <c r="I1178" s="72" t="str">
        <f>IF(OR(F1178="",H1178=""),"",NETWORKDAYS(F1178,H1178,Lister!$D$7:$D$13))</f>
        <v/>
      </c>
      <c r="J1178" s="53" t="str">
        <f>IF(Ansøgning!H1183="","",Ansøgning!H1183)</f>
        <v/>
      </c>
      <c r="K1178" s="32" t="str">
        <f t="shared" si="126"/>
        <v/>
      </c>
      <c r="L1178" s="31" t="str">
        <f>IF(Ansøgning!J1183="","",Ansøgning!J1183)</f>
        <v/>
      </c>
      <c r="M1178" s="18"/>
      <c r="N1178" s="31" t="str">
        <f>IF(Ansøgning!K1183="","",Ansøgning!K1183)</f>
        <v/>
      </c>
      <c r="O1178" s="18"/>
      <c r="P1178" s="15" t="str">
        <f>IF(Ansøgning!L1183="","",Ansøgning!L1183)</f>
        <v/>
      </c>
      <c r="Q1178" s="46" t="str">
        <f t="shared" si="127"/>
        <v/>
      </c>
      <c r="R1178" s="46"/>
      <c r="S1178" s="101" t="str">
        <f>IF(Ansøgning!M1183="","",Ansøgning!M1183)</f>
        <v/>
      </c>
      <c r="T1178" s="31" t="str">
        <f t="shared" si="128"/>
        <v/>
      </c>
      <c r="U1178" s="102" t="str">
        <f>IF(Ansøgning!O1183="","",Ansøgning!O1183)</f>
        <v/>
      </c>
      <c r="V1178" s="20"/>
      <c r="W1178" s="102" t="str">
        <f>IF(Ansøgning!P1183="","",Ansøgning!P1183)</f>
        <v/>
      </c>
      <c r="X1178" s="20"/>
      <c r="Y1178" s="31" t="str">
        <f>IF(Ansøgning!Q1183="","",Ansøgning!Q1183)</f>
        <v/>
      </c>
      <c r="Z1178" s="46" t="str">
        <f>IFERROR(MAX(IF(OR(V1178="",X1178=""),"",IF(AND(AND(MONTH(F1178)&gt;=7,MONTH(F1178)&lt;8),AND(MONTH(H1178)&gt;=7,MONTH(H1178)&lt;8)),(NETWORKDAYS(F1178,H1178,Lister!$D$7:$D$13)-V1178)*T1178/NETWORKDAYS(Lister!$D$19,Lister!$E$19,Lister!$D$7:$D$13),IF(AND(AND(MONTH(F1178)&gt;=7,MONTH(F1178)&lt;8),MONTH(H1178)&gt;7),(NETWORKDAYS(F1178,Lister!$E$19,Lister!$D$7:$D$13)-V1178)*T1178/NETWORKDAYS(Lister!$D$19,Lister!$E$19,Lister!$D$7:$D$13),IF(MONTH(F1178)&gt;7,0)))),0),"")</f>
        <v/>
      </c>
      <c r="AA1178" s="31" t="str">
        <f>IF(Ansøgning!R1183="","",Ansøgning!R1183)</f>
        <v/>
      </c>
      <c r="AB1178" s="46" t="str">
        <f>IFERROR(MAX(IF(OR(V1178="",X1178=""),"",IF(AND(AND(MONTH(F1178)&gt;=8,MONTH(F1178)&lt;9),AND(MONTH(H1178)&gt;=8,MONTH(H1178)&lt;9)),(NETWORKDAYS(F1178,H1178,Lister!$D$7:$D$13)-X1178)*T1178/NETWORKDAYS(Lister!$D$20,Lister!$E$20,Lister!$D$7:$D$13),IF(AND(MONTH(F1178)=7,MONTH(H1178)=8),(NETWORKDAYS(Lister!$D$20,H1178,Lister!$D$7:$D$13)-X1178)*T1178/NETWORKDAYS(Lister!$D$20,Lister!$E$20,Lister!$D$7:$D$13),IF(AND(MONTH(F1178)=7,MONTH(H1178)=7),0)))),0),"")</f>
        <v/>
      </c>
      <c r="AC1178" s="15" t="str">
        <f>IF(Ansøgning!U1183="","",Ansøgning!U1183)</f>
        <v/>
      </c>
      <c r="AD1178" s="31" t="str">
        <f t="shared" si="129"/>
        <v/>
      </c>
      <c r="AE1178" s="31" t="str">
        <f t="shared" si="130"/>
        <v/>
      </c>
      <c r="AF1178" s="51" t="str">
        <f t="shared" si="131"/>
        <v/>
      </c>
      <c r="AG1178" s="15" t="str">
        <f t="shared" si="132"/>
        <v/>
      </c>
    </row>
    <row r="1179" spans="1:33" x14ac:dyDescent="0.25">
      <c r="A1179" s="13" t="str">
        <f>IF(Ansøgning!A1184="","",Ansøgning!A1184)</f>
        <v/>
      </c>
      <c r="B1179" s="13" t="str">
        <f>IF(Ansøgning!B1184="","",Ansøgning!B1184)</f>
        <v/>
      </c>
      <c r="C1179" s="13" t="str">
        <f>IF(Ansøgning!C1184="","",Ansøgning!C1184)</f>
        <v/>
      </c>
      <c r="D1179" s="13" t="str">
        <f>IF(Ansøgning!D1184="","",Ansøgning!D1184)</f>
        <v/>
      </c>
      <c r="E1179" s="14" t="str">
        <f>IF(Ansøgning!E1184="","",Ansøgning!E1184)</f>
        <v/>
      </c>
      <c r="F1179" s="16"/>
      <c r="G1179" s="14" t="str">
        <f>IF(Ansøgning!F1184="","",Ansøgning!F1184)</f>
        <v/>
      </c>
      <c r="H1179" s="16"/>
      <c r="I1179" s="72" t="str">
        <f>IF(OR(F1179="",H1179=""),"",NETWORKDAYS(F1179,H1179,Lister!$D$7:$D$13))</f>
        <v/>
      </c>
      <c r="J1179" s="53" t="str">
        <f>IF(Ansøgning!H1184="","",Ansøgning!H1184)</f>
        <v/>
      </c>
      <c r="K1179" s="32" t="str">
        <f t="shared" si="126"/>
        <v/>
      </c>
      <c r="L1179" s="31" t="str">
        <f>IF(Ansøgning!J1184="","",Ansøgning!J1184)</f>
        <v/>
      </c>
      <c r="M1179" s="18"/>
      <c r="N1179" s="31" t="str">
        <f>IF(Ansøgning!K1184="","",Ansøgning!K1184)</f>
        <v/>
      </c>
      <c r="O1179" s="18"/>
      <c r="P1179" s="15" t="str">
        <f>IF(Ansøgning!L1184="","",Ansøgning!L1184)</f>
        <v/>
      </c>
      <c r="Q1179" s="46" t="str">
        <f t="shared" si="127"/>
        <v/>
      </c>
      <c r="R1179" s="46"/>
      <c r="S1179" s="101" t="str">
        <f>IF(Ansøgning!M1184="","",Ansøgning!M1184)</f>
        <v/>
      </c>
      <c r="T1179" s="31" t="str">
        <f t="shared" si="128"/>
        <v/>
      </c>
      <c r="U1179" s="102" t="str">
        <f>IF(Ansøgning!O1184="","",Ansøgning!O1184)</f>
        <v/>
      </c>
      <c r="V1179" s="20"/>
      <c r="W1179" s="102" t="str">
        <f>IF(Ansøgning!P1184="","",Ansøgning!P1184)</f>
        <v/>
      </c>
      <c r="X1179" s="20"/>
      <c r="Y1179" s="31" t="str">
        <f>IF(Ansøgning!Q1184="","",Ansøgning!Q1184)</f>
        <v/>
      </c>
      <c r="Z1179" s="46" t="str">
        <f>IFERROR(MAX(IF(OR(V1179="",X1179=""),"",IF(AND(AND(MONTH(F1179)&gt;=7,MONTH(F1179)&lt;8),AND(MONTH(H1179)&gt;=7,MONTH(H1179)&lt;8)),(NETWORKDAYS(F1179,H1179,Lister!$D$7:$D$13)-V1179)*T1179/NETWORKDAYS(Lister!$D$19,Lister!$E$19,Lister!$D$7:$D$13),IF(AND(AND(MONTH(F1179)&gt;=7,MONTH(F1179)&lt;8),MONTH(H1179)&gt;7),(NETWORKDAYS(F1179,Lister!$E$19,Lister!$D$7:$D$13)-V1179)*T1179/NETWORKDAYS(Lister!$D$19,Lister!$E$19,Lister!$D$7:$D$13),IF(MONTH(F1179)&gt;7,0)))),0),"")</f>
        <v/>
      </c>
      <c r="AA1179" s="31" t="str">
        <f>IF(Ansøgning!R1184="","",Ansøgning!R1184)</f>
        <v/>
      </c>
      <c r="AB1179" s="46" t="str">
        <f>IFERROR(MAX(IF(OR(V1179="",X1179=""),"",IF(AND(AND(MONTH(F1179)&gt;=8,MONTH(F1179)&lt;9),AND(MONTH(H1179)&gt;=8,MONTH(H1179)&lt;9)),(NETWORKDAYS(F1179,H1179,Lister!$D$7:$D$13)-X1179)*T1179/NETWORKDAYS(Lister!$D$20,Lister!$E$20,Lister!$D$7:$D$13),IF(AND(MONTH(F1179)=7,MONTH(H1179)=8),(NETWORKDAYS(Lister!$D$20,H1179,Lister!$D$7:$D$13)-X1179)*T1179/NETWORKDAYS(Lister!$D$20,Lister!$E$20,Lister!$D$7:$D$13),IF(AND(MONTH(F1179)=7,MONTH(H1179)=7),0)))),0),"")</f>
        <v/>
      </c>
      <c r="AC1179" s="15" t="str">
        <f>IF(Ansøgning!U1184="","",Ansøgning!U1184)</f>
        <v/>
      </c>
      <c r="AD1179" s="31" t="str">
        <f t="shared" si="129"/>
        <v/>
      </c>
      <c r="AE1179" s="31" t="str">
        <f t="shared" si="130"/>
        <v/>
      </c>
      <c r="AF1179" s="51" t="str">
        <f t="shared" si="131"/>
        <v/>
      </c>
      <c r="AG1179" s="15" t="str">
        <f t="shared" si="132"/>
        <v/>
      </c>
    </row>
    <row r="1180" spans="1:33" x14ac:dyDescent="0.25">
      <c r="A1180" s="13" t="str">
        <f>IF(Ansøgning!A1185="","",Ansøgning!A1185)</f>
        <v/>
      </c>
      <c r="B1180" s="13" t="str">
        <f>IF(Ansøgning!B1185="","",Ansøgning!B1185)</f>
        <v/>
      </c>
      <c r="C1180" s="13" t="str">
        <f>IF(Ansøgning!C1185="","",Ansøgning!C1185)</f>
        <v/>
      </c>
      <c r="D1180" s="13" t="str">
        <f>IF(Ansøgning!D1185="","",Ansøgning!D1185)</f>
        <v/>
      </c>
      <c r="E1180" s="14" t="str">
        <f>IF(Ansøgning!E1185="","",Ansøgning!E1185)</f>
        <v/>
      </c>
      <c r="F1180" s="16"/>
      <c r="G1180" s="14" t="str">
        <f>IF(Ansøgning!F1185="","",Ansøgning!F1185)</f>
        <v/>
      </c>
      <c r="H1180" s="16"/>
      <c r="I1180" s="72" t="str">
        <f>IF(OR(F1180="",H1180=""),"",NETWORKDAYS(F1180,H1180,Lister!$D$7:$D$13))</f>
        <v/>
      </c>
      <c r="J1180" s="53" t="str">
        <f>IF(Ansøgning!H1185="","",Ansøgning!H1185)</f>
        <v/>
      </c>
      <c r="K1180" s="32" t="str">
        <f t="shared" si="126"/>
        <v/>
      </c>
      <c r="L1180" s="31" t="str">
        <f>IF(Ansøgning!J1185="","",Ansøgning!J1185)</f>
        <v/>
      </c>
      <c r="M1180" s="18"/>
      <c r="N1180" s="31" t="str">
        <f>IF(Ansøgning!K1185="","",Ansøgning!K1185)</f>
        <v/>
      </c>
      <c r="O1180" s="18"/>
      <c r="P1180" s="15" t="str">
        <f>IF(Ansøgning!L1185="","",Ansøgning!L1185)</f>
        <v/>
      </c>
      <c r="Q1180" s="46" t="str">
        <f t="shared" si="127"/>
        <v/>
      </c>
      <c r="R1180" s="46"/>
      <c r="S1180" s="101" t="str">
        <f>IF(Ansøgning!M1185="","",Ansøgning!M1185)</f>
        <v/>
      </c>
      <c r="T1180" s="31" t="str">
        <f t="shared" si="128"/>
        <v/>
      </c>
      <c r="U1180" s="102" t="str">
        <f>IF(Ansøgning!O1185="","",Ansøgning!O1185)</f>
        <v/>
      </c>
      <c r="V1180" s="20"/>
      <c r="W1180" s="102" t="str">
        <f>IF(Ansøgning!P1185="","",Ansøgning!P1185)</f>
        <v/>
      </c>
      <c r="X1180" s="20"/>
      <c r="Y1180" s="31" t="str">
        <f>IF(Ansøgning!Q1185="","",Ansøgning!Q1185)</f>
        <v/>
      </c>
      <c r="Z1180" s="46" t="str">
        <f>IFERROR(MAX(IF(OR(V1180="",X1180=""),"",IF(AND(AND(MONTH(F1180)&gt;=7,MONTH(F1180)&lt;8),AND(MONTH(H1180)&gt;=7,MONTH(H1180)&lt;8)),(NETWORKDAYS(F1180,H1180,Lister!$D$7:$D$13)-V1180)*T1180/NETWORKDAYS(Lister!$D$19,Lister!$E$19,Lister!$D$7:$D$13),IF(AND(AND(MONTH(F1180)&gt;=7,MONTH(F1180)&lt;8),MONTH(H1180)&gt;7),(NETWORKDAYS(F1180,Lister!$E$19,Lister!$D$7:$D$13)-V1180)*T1180/NETWORKDAYS(Lister!$D$19,Lister!$E$19,Lister!$D$7:$D$13),IF(MONTH(F1180)&gt;7,0)))),0),"")</f>
        <v/>
      </c>
      <c r="AA1180" s="31" t="str">
        <f>IF(Ansøgning!R1185="","",Ansøgning!R1185)</f>
        <v/>
      </c>
      <c r="AB1180" s="46" t="str">
        <f>IFERROR(MAX(IF(OR(V1180="",X1180=""),"",IF(AND(AND(MONTH(F1180)&gt;=8,MONTH(F1180)&lt;9),AND(MONTH(H1180)&gt;=8,MONTH(H1180)&lt;9)),(NETWORKDAYS(F1180,H1180,Lister!$D$7:$D$13)-X1180)*T1180/NETWORKDAYS(Lister!$D$20,Lister!$E$20,Lister!$D$7:$D$13),IF(AND(MONTH(F1180)=7,MONTH(H1180)=8),(NETWORKDAYS(Lister!$D$20,H1180,Lister!$D$7:$D$13)-X1180)*T1180/NETWORKDAYS(Lister!$D$20,Lister!$E$20,Lister!$D$7:$D$13),IF(AND(MONTH(F1180)=7,MONTH(H1180)=7),0)))),0),"")</f>
        <v/>
      </c>
      <c r="AC1180" s="15" t="str">
        <f>IF(Ansøgning!U1185="","",Ansøgning!U1185)</f>
        <v/>
      </c>
      <c r="AD1180" s="31" t="str">
        <f t="shared" si="129"/>
        <v/>
      </c>
      <c r="AE1180" s="31" t="str">
        <f t="shared" si="130"/>
        <v/>
      </c>
      <c r="AF1180" s="51" t="str">
        <f t="shared" si="131"/>
        <v/>
      </c>
      <c r="AG1180" s="15" t="str">
        <f t="shared" si="132"/>
        <v/>
      </c>
    </row>
    <row r="1181" spans="1:33" x14ac:dyDescent="0.25">
      <c r="A1181" s="13" t="str">
        <f>IF(Ansøgning!A1186="","",Ansøgning!A1186)</f>
        <v/>
      </c>
      <c r="B1181" s="13" t="str">
        <f>IF(Ansøgning!B1186="","",Ansøgning!B1186)</f>
        <v/>
      </c>
      <c r="C1181" s="13" t="str">
        <f>IF(Ansøgning!C1186="","",Ansøgning!C1186)</f>
        <v/>
      </c>
      <c r="D1181" s="13" t="str">
        <f>IF(Ansøgning!D1186="","",Ansøgning!D1186)</f>
        <v/>
      </c>
      <c r="E1181" s="14" t="str">
        <f>IF(Ansøgning!E1186="","",Ansøgning!E1186)</f>
        <v/>
      </c>
      <c r="F1181" s="16"/>
      <c r="G1181" s="14" t="str">
        <f>IF(Ansøgning!F1186="","",Ansøgning!F1186)</f>
        <v/>
      </c>
      <c r="H1181" s="16"/>
      <c r="I1181" s="72" t="str">
        <f>IF(OR(F1181="",H1181=""),"",NETWORKDAYS(F1181,H1181,Lister!$D$7:$D$13))</f>
        <v/>
      </c>
      <c r="J1181" s="53" t="str">
        <f>IF(Ansøgning!H1186="","",Ansøgning!H1186)</f>
        <v/>
      </c>
      <c r="K1181" s="32" t="str">
        <f t="shared" si="126"/>
        <v/>
      </c>
      <c r="L1181" s="31" t="str">
        <f>IF(Ansøgning!J1186="","",Ansøgning!J1186)</f>
        <v/>
      </c>
      <c r="M1181" s="18"/>
      <c r="N1181" s="31" t="str">
        <f>IF(Ansøgning!K1186="","",Ansøgning!K1186)</f>
        <v/>
      </c>
      <c r="O1181" s="18"/>
      <c r="P1181" s="15" t="str">
        <f>IF(Ansøgning!L1186="","",Ansøgning!L1186)</f>
        <v/>
      </c>
      <c r="Q1181" s="46" t="str">
        <f t="shared" si="127"/>
        <v/>
      </c>
      <c r="R1181" s="46"/>
      <c r="S1181" s="101" t="str">
        <f>IF(Ansøgning!M1186="","",Ansøgning!M1186)</f>
        <v/>
      </c>
      <c r="T1181" s="31" t="str">
        <f t="shared" si="128"/>
        <v/>
      </c>
      <c r="U1181" s="102" t="str">
        <f>IF(Ansøgning!O1186="","",Ansøgning!O1186)</f>
        <v/>
      </c>
      <c r="V1181" s="20"/>
      <c r="W1181" s="102" t="str">
        <f>IF(Ansøgning!P1186="","",Ansøgning!P1186)</f>
        <v/>
      </c>
      <c r="X1181" s="20"/>
      <c r="Y1181" s="31" t="str">
        <f>IF(Ansøgning!Q1186="","",Ansøgning!Q1186)</f>
        <v/>
      </c>
      <c r="Z1181" s="46" t="str">
        <f>IFERROR(MAX(IF(OR(V1181="",X1181=""),"",IF(AND(AND(MONTH(F1181)&gt;=7,MONTH(F1181)&lt;8),AND(MONTH(H1181)&gt;=7,MONTH(H1181)&lt;8)),(NETWORKDAYS(F1181,H1181,Lister!$D$7:$D$13)-V1181)*T1181/NETWORKDAYS(Lister!$D$19,Lister!$E$19,Lister!$D$7:$D$13),IF(AND(AND(MONTH(F1181)&gt;=7,MONTH(F1181)&lt;8),MONTH(H1181)&gt;7),(NETWORKDAYS(F1181,Lister!$E$19,Lister!$D$7:$D$13)-V1181)*T1181/NETWORKDAYS(Lister!$D$19,Lister!$E$19,Lister!$D$7:$D$13),IF(MONTH(F1181)&gt;7,0)))),0),"")</f>
        <v/>
      </c>
      <c r="AA1181" s="31" t="str">
        <f>IF(Ansøgning!R1186="","",Ansøgning!R1186)</f>
        <v/>
      </c>
      <c r="AB1181" s="46" t="str">
        <f>IFERROR(MAX(IF(OR(V1181="",X1181=""),"",IF(AND(AND(MONTH(F1181)&gt;=8,MONTH(F1181)&lt;9),AND(MONTH(H1181)&gt;=8,MONTH(H1181)&lt;9)),(NETWORKDAYS(F1181,H1181,Lister!$D$7:$D$13)-X1181)*T1181/NETWORKDAYS(Lister!$D$20,Lister!$E$20,Lister!$D$7:$D$13),IF(AND(MONTH(F1181)=7,MONTH(H1181)=8),(NETWORKDAYS(Lister!$D$20,H1181,Lister!$D$7:$D$13)-X1181)*T1181/NETWORKDAYS(Lister!$D$20,Lister!$E$20,Lister!$D$7:$D$13),IF(AND(MONTH(F1181)=7,MONTH(H1181)=7),0)))),0),"")</f>
        <v/>
      </c>
      <c r="AC1181" s="15" t="str">
        <f>IF(Ansøgning!U1186="","",Ansøgning!U1186)</f>
        <v/>
      </c>
      <c r="AD1181" s="31" t="str">
        <f t="shared" si="129"/>
        <v/>
      </c>
      <c r="AE1181" s="31" t="str">
        <f t="shared" si="130"/>
        <v/>
      </c>
      <c r="AF1181" s="51" t="str">
        <f t="shared" si="131"/>
        <v/>
      </c>
      <c r="AG1181" s="15" t="str">
        <f t="shared" si="132"/>
        <v/>
      </c>
    </row>
    <row r="1182" spans="1:33" x14ac:dyDescent="0.25">
      <c r="A1182" s="13" t="str">
        <f>IF(Ansøgning!A1187="","",Ansøgning!A1187)</f>
        <v/>
      </c>
      <c r="B1182" s="13" t="str">
        <f>IF(Ansøgning!B1187="","",Ansøgning!B1187)</f>
        <v/>
      </c>
      <c r="C1182" s="13" t="str">
        <f>IF(Ansøgning!C1187="","",Ansøgning!C1187)</f>
        <v/>
      </c>
      <c r="D1182" s="13" t="str">
        <f>IF(Ansøgning!D1187="","",Ansøgning!D1187)</f>
        <v/>
      </c>
      <c r="E1182" s="14" t="str">
        <f>IF(Ansøgning!E1187="","",Ansøgning!E1187)</f>
        <v/>
      </c>
      <c r="F1182" s="16"/>
      <c r="G1182" s="14" t="str">
        <f>IF(Ansøgning!F1187="","",Ansøgning!F1187)</f>
        <v/>
      </c>
      <c r="H1182" s="16"/>
      <c r="I1182" s="72" t="str">
        <f>IF(OR(F1182="",H1182=""),"",NETWORKDAYS(F1182,H1182,Lister!$D$7:$D$13))</f>
        <v/>
      </c>
      <c r="J1182" s="53" t="str">
        <f>IF(Ansøgning!H1187="","",Ansøgning!H1187)</f>
        <v/>
      </c>
      <c r="K1182" s="32" t="str">
        <f t="shared" si="126"/>
        <v/>
      </c>
      <c r="L1182" s="31" t="str">
        <f>IF(Ansøgning!J1187="","",Ansøgning!J1187)</f>
        <v/>
      </c>
      <c r="M1182" s="18"/>
      <c r="N1182" s="31" t="str">
        <f>IF(Ansøgning!K1187="","",Ansøgning!K1187)</f>
        <v/>
      </c>
      <c r="O1182" s="18"/>
      <c r="P1182" s="15" t="str">
        <f>IF(Ansøgning!L1187="","",Ansøgning!L1187)</f>
        <v/>
      </c>
      <c r="Q1182" s="46" t="str">
        <f t="shared" si="127"/>
        <v/>
      </c>
      <c r="R1182" s="46"/>
      <c r="S1182" s="101" t="str">
        <f>IF(Ansøgning!M1187="","",Ansøgning!M1187)</f>
        <v/>
      </c>
      <c r="T1182" s="31" t="str">
        <f t="shared" si="128"/>
        <v/>
      </c>
      <c r="U1182" s="102" t="str">
        <f>IF(Ansøgning!O1187="","",Ansøgning!O1187)</f>
        <v/>
      </c>
      <c r="V1182" s="20"/>
      <c r="W1182" s="102" t="str">
        <f>IF(Ansøgning!P1187="","",Ansøgning!P1187)</f>
        <v/>
      </c>
      <c r="X1182" s="20"/>
      <c r="Y1182" s="31" t="str">
        <f>IF(Ansøgning!Q1187="","",Ansøgning!Q1187)</f>
        <v/>
      </c>
      <c r="Z1182" s="46" t="str">
        <f>IFERROR(MAX(IF(OR(V1182="",X1182=""),"",IF(AND(AND(MONTH(F1182)&gt;=7,MONTH(F1182)&lt;8),AND(MONTH(H1182)&gt;=7,MONTH(H1182)&lt;8)),(NETWORKDAYS(F1182,H1182,Lister!$D$7:$D$13)-V1182)*T1182/NETWORKDAYS(Lister!$D$19,Lister!$E$19,Lister!$D$7:$D$13),IF(AND(AND(MONTH(F1182)&gt;=7,MONTH(F1182)&lt;8),MONTH(H1182)&gt;7),(NETWORKDAYS(F1182,Lister!$E$19,Lister!$D$7:$D$13)-V1182)*T1182/NETWORKDAYS(Lister!$D$19,Lister!$E$19,Lister!$D$7:$D$13),IF(MONTH(F1182)&gt;7,0)))),0),"")</f>
        <v/>
      </c>
      <c r="AA1182" s="31" t="str">
        <f>IF(Ansøgning!R1187="","",Ansøgning!R1187)</f>
        <v/>
      </c>
      <c r="AB1182" s="46" t="str">
        <f>IFERROR(MAX(IF(OR(V1182="",X1182=""),"",IF(AND(AND(MONTH(F1182)&gt;=8,MONTH(F1182)&lt;9),AND(MONTH(H1182)&gt;=8,MONTH(H1182)&lt;9)),(NETWORKDAYS(F1182,H1182,Lister!$D$7:$D$13)-X1182)*T1182/NETWORKDAYS(Lister!$D$20,Lister!$E$20,Lister!$D$7:$D$13),IF(AND(MONTH(F1182)=7,MONTH(H1182)=8),(NETWORKDAYS(Lister!$D$20,H1182,Lister!$D$7:$D$13)-X1182)*T1182/NETWORKDAYS(Lister!$D$20,Lister!$E$20,Lister!$D$7:$D$13),IF(AND(MONTH(F1182)=7,MONTH(H1182)=7),0)))),0),"")</f>
        <v/>
      </c>
      <c r="AC1182" s="15" t="str">
        <f>IF(Ansøgning!U1187="","",Ansøgning!U1187)</f>
        <v/>
      </c>
      <c r="AD1182" s="31" t="str">
        <f t="shared" si="129"/>
        <v/>
      </c>
      <c r="AE1182" s="31" t="str">
        <f t="shared" si="130"/>
        <v/>
      </c>
      <c r="AF1182" s="51" t="str">
        <f t="shared" si="131"/>
        <v/>
      </c>
      <c r="AG1182" s="15" t="str">
        <f t="shared" si="132"/>
        <v/>
      </c>
    </row>
    <row r="1183" spans="1:33" x14ac:dyDescent="0.25">
      <c r="A1183" s="13" t="str">
        <f>IF(Ansøgning!A1188="","",Ansøgning!A1188)</f>
        <v/>
      </c>
      <c r="B1183" s="13" t="str">
        <f>IF(Ansøgning!B1188="","",Ansøgning!B1188)</f>
        <v/>
      </c>
      <c r="C1183" s="13" t="str">
        <f>IF(Ansøgning!C1188="","",Ansøgning!C1188)</f>
        <v/>
      </c>
      <c r="D1183" s="13" t="str">
        <f>IF(Ansøgning!D1188="","",Ansøgning!D1188)</f>
        <v/>
      </c>
      <c r="E1183" s="14" t="str">
        <f>IF(Ansøgning!E1188="","",Ansøgning!E1188)</f>
        <v/>
      </c>
      <c r="F1183" s="16"/>
      <c r="G1183" s="14" t="str">
        <f>IF(Ansøgning!F1188="","",Ansøgning!F1188)</f>
        <v/>
      </c>
      <c r="H1183" s="16"/>
      <c r="I1183" s="72" t="str">
        <f>IF(OR(F1183="",H1183=""),"",NETWORKDAYS(F1183,H1183,Lister!$D$7:$D$13))</f>
        <v/>
      </c>
      <c r="J1183" s="53" t="str">
        <f>IF(Ansøgning!H1188="","",Ansøgning!H1188)</f>
        <v/>
      </c>
      <c r="K1183" s="32" t="str">
        <f t="shared" si="126"/>
        <v/>
      </c>
      <c r="L1183" s="31" t="str">
        <f>IF(Ansøgning!J1188="","",Ansøgning!J1188)</f>
        <v/>
      </c>
      <c r="M1183" s="18"/>
      <c r="N1183" s="31" t="str">
        <f>IF(Ansøgning!K1188="","",Ansøgning!K1188)</f>
        <v/>
      </c>
      <c r="O1183" s="18"/>
      <c r="P1183" s="15" t="str">
        <f>IF(Ansøgning!L1188="","",Ansøgning!L1188)</f>
        <v/>
      </c>
      <c r="Q1183" s="46" t="str">
        <f t="shared" si="127"/>
        <v/>
      </c>
      <c r="R1183" s="46"/>
      <c r="S1183" s="101" t="str">
        <f>IF(Ansøgning!M1188="","",Ansøgning!M1188)</f>
        <v/>
      </c>
      <c r="T1183" s="31" t="str">
        <f t="shared" si="128"/>
        <v/>
      </c>
      <c r="U1183" s="102" t="str">
        <f>IF(Ansøgning!O1188="","",Ansøgning!O1188)</f>
        <v/>
      </c>
      <c r="V1183" s="20"/>
      <c r="W1183" s="102" t="str">
        <f>IF(Ansøgning!P1188="","",Ansøgning!P1188)</f>
        <v/>
      </c>
      <c r="X1183" s="20"/>
      <c r="Y1183" s="31" t="str">
        <f>IF(Ansøgning!Q1188="","",Ansøgning!Q1188)</f>
        <v/>
      </c>
      <c r="Z1183" s="46" t="str">
        <f>IFERROR(MAX(IF(OR(V1183="",X1183=""),"",IF(AND(AND(MONTH(F1183)&gt;=7,MONTH(F1183)&lt;8),AND(MONTH(H1183)&gt;=7,MONTH(H1183)&lt;8)),(NETWORKDAYS(F1183,H1183,Lister!$D$7:$D$13)-V1183)*T1183/NETWORKDAYS(Lister!$D$19,Lister!$E$19,Lister!$D$7:$D$13),IF(AND(AND(MONTH(F1183)&gt;=7,MONTH(F1183)&lt;8),MONTH(H1183)&gt;7),(NETWORKDAYS(F1183,Lister!$E$19,Lister!$D$7:$D$13)-V1183)*T1183/NETWORKDAYS(Lister!$D$19,Lister!$E$19,Lister!$D$7:$D$13),IF(MONTH(F1183)&gt;7,0)))),0),"")</f>
        <v/>
      </c>
      <c r="AA1183" s="31" t="str">
        <f>IF(Ansøgning!R1188="","",Ansøgning!R1188)</f>
        <v/>
      </c>
      <c r="AB1183" s="46" t="str">
        <f>IFERROR(MAX(IF(OR(V1183="",X1183=""),"",IF(AND(AND(MONTH(F1183)&gt;=8,MONTH(F1183)&lt;9),AND(MONTH(H1183)&gt;=8,MONTH(H1183)&lt;9)),(NETWORKDAYS(F1183,H1183,Lister!$D$7:$D$13)-X1183)*T1183/NETWORKDAYS(Lister!$D$20,Lister!$E$20,Lister!$D$7:$D$13),IF(AND(MONTH(F1183)=7,MONTH(H1183)=8),(NETWORKDAYS(Lister!$D$20,H1183,Lister!$D$7:$D$13)-X1183)*T1183/NETWORKDAYS(Lister!$D$20,Lister!$E$20,Lister!$D$7:$D$13),IF(AND(MONTH(F1183)=7,MONTH(H1183)=7),0)))),0),"")</f>
        <v/>
      </c>
      <c r="AC1183" s="15" t="str">
        <f>IF(Ansøgning!U1188="","",Ansøgning!U1188)</f>
        <v/>
      </c>
      <c r="AD1183" s="31" t="str">
        <f t="shared" si="129"/>
        <v/>
      </c>
      <c r="AE1183" s="31" t="str">
        <f t="shared" si="130"/>
        <v/>
      </c>
      <c r="AF1183" s="51" t="str">
        <f t="shared" si="131"/>
        <v/>
      </c>
      <c r="AG1183" s="15" t="str">
        <f t="shared" si="132"/>
        <v/>
      </c>
    </row>
    <row r="1184" spans="1:33" x14ac:dyDescent="0.25">
      <c r="A1184" s="13" t="str">
        <f>IF(Ansøgning!A1189="","",Ansøgning!A1189)</f>
        <v/>
      </c>
      <c r="B1184" s="13" t="str">
        <f>IF(Ansøgning!B1189="","",Ansøgning!B1189)</f>
        <v/>
      </c>
      <c r="C1184" s="13" t="str">
        <f>IF(Ansøgning!C1189="","",Ansøgning!C1189)</f>
        <v/>
      </c>
      <c r="D1184" s="13" t="str">
        <f>IF(Ansøgning!D1189="","",Ansøgning!D1189)</f>
        <v/>
      </c>
      <c r="E1184" s="14" t="str">
        <f>IF(Ansøgning!E1189="","",Ansøgning!E1189)</f>
        <v/>
      </c>
      <c r="F1184" s="16"/>
      <c r="G1184" s="14" t="str">
        <f>IF(Ansøgning!F1189="","",Ansøgning!F1189)</f>
        <v/>
      </c>
      <c r="H1184" s="16"/>
      <c r="I1184" s="72" t="str">
        <f>IF(OR(F1184="",H1184=""),"",NETWORKDAYS(F1184,H1184,Lister!$D$7:$D$13))</f>
        <v/>
      </c>
      <c r="J1184" s="53" t="str">
        <f>IF(Ansøgning!H1189="","",Ansøgning!H1189)</f>
        <v/>
      </c>
      <c r="K1184" s="32" t="str">
        <f t="shared" si="126"/>
        <v/>
      </c>
      <c r="L1184" s="31" t="str">
        <f>IF(Ansøgning!J1189="","",Ansøgning!J1189)</f>
        <v/>
      </c>
      <c r="M1184" s="18"/>
      <c r="N1184" s="31" t="str">
        <f>IF(Ansøgning!K1189="","",Ansøgning!K1189)</f>
        <v/>
      </c>
      <c r="O1184" s="18"/>
      <c r="P1184" s="15" t="str">
        <f>IF(Ansøgning!L1189="","",Ansøgning!L1189)</f>
        <v/>
      </c>
      <c r="Q1184" s="46" t="str">
        <f t="shared" si="127"/>
        <v/>
      </c>
      <c r="R1184" s="46"/>
      <c r="S1184" s="101" t="str">
        <f>IF(Ansøgning!M1189="","",Ansøgning!M1189)</f>
        <v/>
      </c>
      <c r="T1184" s="31" t="str">
        <f t="shared" si="128"/>
        <v/>
      </c>
      <c r="U1184" s="102" t="str">
        <f>IF(Ansøgning!O1189="","",Ansøgning!O1189)</f>
        <v/>
      </c>
      <c r="V1184" s="20"/>
      <c r="W1184" s="102" t="str">
        <f>IF(Ansøgning!P1189="","",Ansøgning!P1189)</f>
        <v/>
      </c>
      <c r="X1184" s="20"/>
      <c r="Y1184" s="31" t="str">
        <f>IF(Ansøgning!Q1189="","",Ansøgning!Q1189)</f>
        <v/>
      </c>
      <c r="Z1184" s="46" t="str">
        <f>IFERROR(MAX(IF(OR(V1184="",X1184=""),"",IF(AND(AND(MONTH(F1184)&gt;=7,MONTH(F1184)&lt;8),AND(MONTH(H1184)&gt;=7,MONTH(H1184)&lt;8)),(NETWORKDAYS(F1184,H1184,Lister!$D$7:$D$13)-V1184)*T1184/NETWORKDAYS(Lister!$D$19,Lister!$E$19,Lister!$D$7:$D$13),IF(AND(AND(MONTH(F1184)&gt;=7,MONTH(F1184)&lt;8),MONTH(H1184)&gt;7),(NETWORKDAYS(F1184,Lister!$E$19,Lister!$D$7:$D$13)-V1184)*T1184/NETWORKDAYS(Lister!$D$19,Lister!$E$19,Lister!$D$7:$D$13),IF(MONTH(F1184)&gt;7,0)))),0),"")</f>
        <v/>
      </c>
      <c r="AA1184" s="31" t="str">
        <f>IF(Ansøgning!R1189="","",Ansøgning!R1189)</f>
        <v/>
      </c>
      <c r="AB1184" s="46" t="str">
        <f>IFERROR(MAX(IF(OR(V1184="",X1184=""),"",IF(AND(AND(MONTH(F1184)&gt;=8,MONTH(F1184)&lt;9),AND(MONTH(H1184)&gt;=8,MONTH(H1184)&lt;9)),(NETWORKDAYS(F1184,H1184,Lister!$D$7:$D$13)-X1184)*T1184/NETWORKDAYS(Lister!$D$20,Lister!$E$20,Lister!$D$7:$D$13),IF(AND(MONTH(F1184)=7,MONTH(H1184)=8),(NETWORKDAYS(Lister!$D$20,H1184,Lister!$D$7:$D$13)-X1184)*T1184/NETWORKDAYS(Lister!$D$20,Lister!$E$20,Lister!$D$7:$D$13),IF(AND(MONTH(F1184)=7,MONTH(H1184)=7),0)))),0),"")</f>
        <v/>
      </c>
      <c r="AC1184" s="15" t="str">
        <f>IF(Ansøgning!U1189="","",Ansøgning!U1189)</f>
        <v/>
      </c>
      <c r="AD1184" s="31" t="str">
        <f t="shared" si="129"/>
        <v/>
      </c>
      <c r="AE1184" s="31" t="str">
        <f t="shared" si="130"/>
        <v/>
      </c>
      <c r="AF1184" s="51" t="str">
        <f t="shared" si="131"/>
        <v/>
      </c>
      <c r="AG1184" s="15" t="str">
        <f t="shared" si="132"/>
        <v/>
      </c>
    </row>
    <row r="1185" spans="1:33" x14ac:dyDescent="0.25">
      <c r="A1185" s="13" t="str">
        <f>IF(Ansøgning!A1190="","",Ansøgning!A1190)</f>
        <v/>
      </c>
      <c r="B1185" s="13" t="str">
        <f>IF(Ansøgning!B1190="","",Ansøgning!B1190)</f>
        <v/>
      </c>
      <c r="C1185" s="13" t="str">
        <f>IF(Ansøgning!C1190="","",Ansøgning!C1190)</f>
        <v/>
      </c>
      <c r="D1185" s="13" t="str">
        <f>IF(Ansøgning!D1190="","",Ansøgning!D1190)</f>
        <v/>
      </c>
      <c r="E1185" s="14" t="str">
        <f>IF(Ansøgning!E1190="","",Ansøgning!E1190)</f>
        <v/>
      </c>
      <c r="F1185" s="16"/>
      <c r="G1185" s="14" t="str">
        <f>IF(Ansøgning!F1190="","",Ansøgning!F1190)</f>
        <v/>
      </c>
      <c r="H1185" s="16"/>
      <c r="I1185" s="72" t="str">
        <f>IF(OR(F1185="",H1185=""),"",NETWORKDAYS(F1185,H1185,Lister!$D$7:$D$13))</f>
        <v/>
      </c>
      <c r="J1185" s="53" t="str">
        <f>IF(Ansøgning!H1190="","",Ansøgning!H1190)</f>
        <v/>
      </c>
      <c r="K1185" s="32" t="str">
        <f t="shared" si="126"/>
        <v/>
      </c>
      <c r="L1185" s="31" t="str">
        <f>IF(Ansøgning!J1190="","",Ansøgning!J1190)</f>
        <v/>
      </c>
      <c r="M1185" s="18"/>
      <c r="N1185" s="31" t="str">
        <f>IF(Ansøgning!K1190="","",Ansøgning!K1190)</f>
        <v/>
      </c>
      <c r="O1185" s="18"/>
      <c r="P1185" s="15" t="str">
        <f>IF(Ansøgning!L1190="","",Ansøgning!L1190)</f>
        <v/>
      </c>
      <c r="Q1185" s="46" t="str">
        <f t="shared" si="127"/>
        <v/>
      </c>
      <c r="R1185" s="46"/>
      <c r="S1185" s="101" t="str">
        <f>IF(Ansøgning!M1190="","",Ansøgning!M1190)</f>
        <v/>
      </c>
      <c r="T1185" s="31" t="str">
        <f t="shared" si="128"/>
        <v/>
      </c>
      <c r="U1185" s="102" t="str">
        <f>IF(Ansøgning!O1190="","",Ansøgning!O1190)</f>
        <v/>
      </c>
      <c r="V1185" s="20"/>
      <c r="W1185" s="102" t="str">
        <f>IF(Ansøgning!P1190="","",Ansøgning!P1190)</f>
        <v/>
      </c>
      <c r="X1185" s="20"/>
      <c r="Y1185" s="31" t="str">
        <f>IF(Ansøgning!Q1190="","",Ansøgning!Q1190)</f>
        <v/>
      </c>
      <c r="Z1185" s="46" t="str">
        <f>IFERROR(MAX(IF(OR(V1185="",X1185=""),"",IF(AND(AND(MONTH(F1185)&gt;=7,MONTH(F1185)&lt;8),AND(MONTH(H1185)&gt;=7,MONTH(H1185)&lt;8)),(NETWORKDAYS(F1185,H1185,Lister!$D$7:$D$13)-V1185)*T1185/NETWORKDAYS(Lister!$D$19,Lister!$E$19,Lister!$D$7:$D$13),IF(AND(AND(MONTH(F1185)&gt;=7,MONTH(F1185)&lt;8),MONTH(H1185)&gt;7),(NETWORKDAYS(F1185,Lister!$E$19,Lister!$D$7:$D$13)-V1185)*T1185/NETWORKDAYS(Lister!$D$19,Lister!$E$19,Lister!$D$7:$D$13),IF(MONTH(F1185)&gt;7,0)))),0),"")</f>
        <v/>
      </c>
      <c r="AA1185" s="31" t="str">
        <f>IF(Ansøgning!R1190="","",Ansøgning!R1190)</f>
        <v/>
      </c>
      <c r="AB1185" s="46" t="str">
        <f>IFERROR(MAX(IF(OR(V1185="",X1185=""),"",IF(AND(AND(MONTH(F1185)&gt;=8,MONTH(F1185)&lt;9),AND(MONTH(H1185)&gt;=8,MONTH(H1185)&lt;9)),(NETWORKDAYS(F1185,H1185,Lister!$D$7:$D$13)-X1185)*T1185/NETWORKDAYS(Lister!$D$20,Lister!$E$20,Lister!$D$7:$D$13),IF(AND(MONTH(F1185)=7,MONTH(H1185)=8),(NETWORKDAYS(Lister!$D$20,H1185,Lister!$D$7:$D$13)-X1185)*T1185/NETWORKDAYS(Lister!$D$20,Lister!$E$20,Lister!$D$7:$D$13),IF(AND(MONTH(F1185)=7,MONTH(H1185)=7),0)))),0),"")</f>
        <v/>
      </c>
      <c r="AC1185" s="15" t="str">
        <f>IF(Ansøgning!U1190="","",Ansøgning!U1190)</f>
        <v/>
      </c>
      <c r="AD1185" s="31" t="str">
        <f t="shared" si="129"/>
        <v/>
      </c>
      <c r="AE1185" s="31" t="str">
        <f t="shared" si="130"/>
        <v/>
      </c>
      <c r="AF1185" s="51" t="str">
        <f t="shared" si="131"/>
        <v/>
      </c>
      <c r="AG1185" s="15" t="str">
        <f t="shared" si="132"/>
        <v/>
      </c>
    </row>
    <row r="1186" spans="1:33" x14ac:dyDescent="0.25">
      <c r="A1186" s="13" t="str">
        <f>IF(Ansøgning!A1191="","",Ansøgning!A1191)</f>
        <v/>
      </c>
      <c r="B1186" s="13" t="str">
        <f>IF(Ansøgning!B1191="","",Ansøgning!B1191)</f>
        <v/>
      </c>
      <c r="C1186" s="13" t="str">
        <f>IF(Ansøgning!C1191="","",Ansøgning!C1191)</f>
        <v/>
      </c>
      <c r="D1186" s="13" t="str">
        <f>IF(Ansøgning!D1191="","",Ansøgning!D1191)</f>
        <v/>
      </c>
      <c r="E1186" s="14" t="str">
        <f>IF(Ansøgning!E1191="","",Ansøgning!E1191)</f>
        <v/>
      </c>
      <c r="F1186" s="16"/>
      <c r="G1186" s="14" t="str">
        <f>IF(Ansøgning!F1191="","",Ansøgning!F1191)</f>
        <v/>
      </c>
      <c r="H1186" s="16"/>
      <c r="I1186" s="72" t="str">
        <f>IF(OR(F1186="",H1186=""),"",NETWORKDAYS(F1186,H1186,Lister!$D$7:$D$13))</f>
        <v/>
      </c>
      <c r="J1186" s="53" t="str">
        <f>IF(Ansøgning!H1191="","",Ansøgning!H1191)</f>
        <v/>
      </c>
      <c r="K1186" s="32" t="str">
        <f t="shared" si="126"/>
        <v/>
      </c>
      <c r="L1186" s="31" t="str">
        <f>IF(Ansøgning!J1191="","",Ansøgning!J1191)</f>
        <v/>
      </c>
      <c r="M1186" s="18"/>
      <c r="N1186" s="31" t="str">
        <f>IF(Ansøgning!K1191="","",Ansøgning!K1191)</f>
        <v/>
      </c>
      <c r="O1186" s="18"/>
      <c r="P1186" s="15" t="str">
        <f>IF(Ansøgning!L1191="","",Ansøgning!L1191)</f>
        <v/>
      </c>
      <c r="Q1186" s="46" t="str">
        <f t="shared" si="127"/>
        <v/>
      </c>
      <c r="R1186" s="46"/>
      <c r="S1186" s="101" t="str">
        <f>IF(Ansøgning!M1191="","",Ansøgning!M1191)</f>
        <v/>
      </c>
      <c r="T1186" s="31" t="str">
        <f t="shared" si="128"/>
        <v/>
      </c>
      <c r="U1186" s="102" t="str">
        <f>IF(Ansøgning!O1191="","",Ansøgning!O1191)</f>
        <v/>
      </c>
      <c r="V1186" s="20"/>
      <c r="W1186" s="102" t="str">
        <f>IF(Ansøgning!P1191="","",Ansøgning!P1191)</f>
        <v/>
      </c>
      <c r="X1186" s="20"/>
      <c r="Y1186" s="31" t="str">
        <f>IF(Ansøgning!Q1191="","",Ansøgning!Q1191)</f>
        <v/>
      </c>
      <c r="Z1186" s="46" t="str">
        <f>IFERROR(MAX(IF(OR(V1186="",X1186=""),"",IF(AND(AND(MONTH(F1186)&gt;=7,MONTH(F1186)&lt;8),AND(MONTH(H1186)&gt;=7,MONTH(H1186)&lt;8)),(NETWORKDAYS(F1186,H1186,Lister!$D$7:$D$13)-V1186)*T1186/NETWORKDAYS(Lister!$D$19,Lister!$E$19,Lister!$D$7:$D$13),IF(AND(AND(MONTH(F1186)&gt;=7,MONTH(F1186)&lt;8),MONTH(H1186)&gt;7),(NETWORKDAYS(F1186,Lister!$E$19,Lister!$D$7:$D$13)-V1186)*T1186/NETWORKDAYS(Lister!$D$19,Lister!$E$19,Lister!$D$7:$D$13),IF(MONTH(F1186)&gt;7,0)))),0),"")</f>
        <v/>
      </c>
      <c r="AA1186" s="31" t="str">
        <f>IF(Ansøgning!R1191="","",Ansøgning!R1191)</f>
        <v/>
      </c>
      <c r="AB1186" s="46" t="str">
        <f>IFERROR(MAX(IF(OR(V1186="",X1186=""),"",IF(AND(AND(MONTH(F1186)&gt;=8,MONTH(F1186)&lt;9),AND(MONTH(H1186)&gt;=8,MONTH(H1186)&lt;9)),(NETWORKDAYS(F1186,H1186,Lister!$D$7:$D$13)-X1186)*T1186/NETWORKDAYS(Lister!$D$20,Lister!$E$20,Lister!$D$7:$D$13),IF(AND(MONTH(F1186)=7,MONTH(H1186)=8),(NETWORKDAYS(Lister!$D$20,H1186,Lister!$D$7:$D$13)-X1186)*T1186/NETWORKDAYS(Lister!$D$20,Lister!$E$20,Lister!$D$7:$D$13),IF(AND(MONTH(F1186)=7,MONTH(H1186)=7),0)))),0),"")</f>
        <v/>
      </c>
      <c r="AC1186" s="15" t="str">
        <f>IF(Ansøgning!U1191="","",Ansøgning!U1191)</f>
        <v/>
      </c>
      <c r="AD1186" s="31" t="str">
        <f t="shared" si="129"/>
        <v/>
      </c>
      <c r="AE1186" s="31" t="str">
        <f t="shared" si="130"/>
        <v/>
      </c>
      <c r="AF1186" s="51" t="str">
        <f t="shared" si="131"/>
        <v/>
      </c>
      <c r="AG1186" s="15" t="str">
        <f t="shared" si="132"/>
        <v/>
      </c>
    </row>
    <row r="1187" spans="1:33" x14ac:dyDescent="0.25">
      <c r="A1187" s="13" t="str">
        <f>IF(Ansøgning!A1192="","",Ansøgning!A1192)</f>
        <v/>
      </c>
      <c r="B1187" s="13" t="str">
        <f>IF(Ansøgning!B1192="","",Ansøgning!B1192)</f>
        <v/>
      </c>
      <c r="C1187" s="13" t="str">
        <f>IF(Ansøgning!C1192="","",Ansøgning!C1192)</f>
        <v/>
      </c>
      <c r="D1187" s="13" t="str">
        <f>IF(Ansøgning!D1192="","",Ansøgning!D1192)</f>
        <v/>
      </c>
      <c r="E1187" s="14" t="str">
        <f>IF(Ansøgning!E1192="","",Ansøgning!E1192)</f>
        <v/>
      </c>
      <c r="F1187" s="16"/>
      <c r="G1187" s="14" t="str">
        <f>IF(Ansøgning!F1192="","",Ansøgning!F1192)</f>
        <v/>
      </c>
      <c r="H1187" s="16"/>
      <c r="I1187" s="72" t="str">
        <f>IF(OR(F1187="",H1187=""),"",NETWORKDAYS(F1187,H1187,Lister!$D$7:$D$13))</f>
        <v/>
      </c>
      <c r="J1187" s="53" t="str">
        <f>IF(Ansøgning!H1192="","",Ansøgning!H1192)</f>
        <v/>
      </c>
      <c r="K1187" s="32" t="str">
        <f t="shared" si="126"/>
        <v/>
      </c>
      <c r="L1187" s="31" t="str">
        <f>IF(Ansøgning!J1192="","",Ansøgning!J1192)</f>
        <v/>
      </c>
      <c r="M1187" s="18"/>
      <c r="N1187" s="31" t="str">
        <f>IF(Ansøgning!K1192="","",Ansøgning!K1192)</f>
        <v/>
      </c>
      <c r="O1187" s="18"/>
      <c r="P1187" s="15" t="str">
        <f>IF(Ansøgning!L1192="","",Ansøgning!L1192)</f>
        <v/>
      </c>
      <c r="Q1187" s="46" t="str">
        <f t="shared" si="127"/>
        <v/>
      </c>
      <c r="R1187" s="46"/>
      <c r="S1187" s="101" t="str">
        <f>IF(Ansøgning!M1192="","",Ansøgning!M1192)</f>
        <v/>
      </c>
      <c r="T1187" s="31" t="str">
        <f t="shared" si="128"/>
        <v/>
      </c>
      <c r="U1187" s="102" t="str">
        <f>IF(Ansøgning!O1192="","",Ansøgning!O1192)</f>
        <v/>
      </c>
      <c r="V1187" s="20"/>
      <c r="W1187" s="102" t="str">
        <f>IF(Ansøgning!P1192="","",Ansøgning!P1192)</f>
        <v/>
      </c>
      <c r="X1187" s="20"/>
      <c r="Y1187" s="31" t="str">
        <f>IF(Ansøgning!Q1192="","",Ansøgning!Q1192)</f>
        <v/>
      </c>
      <c r="Z1187" s="46" t="str">
        <f>IFERROR(MAX(IF(OR(V1187="",X1187=""),"",IF(AND(AND(MONTH(F1187)&gt;=7,MONTH(F1187)&lt;8),AND(MONTH(H1187)&gt;=7,MONTH(H1187)&lt;8)),(NETWORKDAYS(F1187,H1187,Lister!$D$7:$D$13)-V1187)*T1187/NETWORKDAYS(Lister!$D$19,Lister!$E$19,Lister!$D$7:$D$13),IF(AND(AND(MONTH(F1187)&gt;=7,MONTH(F1187)&lt;8),MONTH(H1187)&gt;7),(NETWORKDAYS(F1187,Lister!$E$19,Lister!$D$7:$D$13)-V1187)*T1187/NETWORKDAYS(Lister!$D$19,Lister!$E$19,Lister!$D$7:$D$13),IF(MONTH(F1187)&gt;7,0)))),0),"")</f>
        <v/>
      </c>
      <c r="AA1187" s="31" t="str">
        <f>IF(Ansøgning!R1192="","",Ansøgning!R1192)</f>
        <v/>
      </c>
      <c r="AB1187" s="46" t="str">
        <f>IFERROR(MAX(IF(OR(V1187="",X1187=""),"",IF(AND(AND(MONTH(F1187)&gt;=8,MONTH(F1187)&lt;9),AND(MONTH(H1187)&gt;=8,MONTH(H1187)&lt;9)),(NETWORKDAYS(F1187,H1187,Lister!$D$7:$D$13)-X1187)*T1187/NETWORKDAYS(Lister!$D$20,Lister!$E$20,Lister!$D$7:$D$13),IF(AND(MONTH(F1187)=7,MONTH(H1187)=8),(NETWORKDAYS(Lister!$D$20,H1187,Lister!$D$7:$D$13)-X1187)*T1187/NETWORKDAYS(Lister!$D$20,Lister!$E$20,Lister!$D$7:$D$13),IF(AND(MONTH(F1187)=7,MONTH(H1187)=7),0)))),0),"")</f>
        <v/>
      </c>
      <c r="AC1187" s="15" t="str">
        <f>IF(Ansøgning!U1192="","",Ansøgning!U1192)</f>
        <v/>
      </c>
      <c r="AD1187" s="31" t="str">
        <f t="shared" si="129"/>
        <v/>
      </c>
      <c r="AE1187" s="31" t="str">
        <f t="shared" si="130"/>
        <v/>
      </c>
      <c r="AF1187" s="51" t="str">
        <f t="shared" si="131"/>
        <v/>
      </c>
      <c r="AG1187" s="15" t="str">
        <f t="shared" si="132"/>
        <v/>
      </c>
    </row>
    <row r="1188" spans="1:33" x14ac:dyDescent="0.25">
      <c r="A1188" s="13" t="str">
        <f>IF(Ansøgning!A1193="","",Ansøgning!A1193)</f>
        <v/>
      </c>
      <c r="B1188" s="13" t="str">
        <f>IF(Ansøgning!B1193="","",Ansøgning!B1193)</f>
        <v/>
      </c>
      <c r="C1188" s="13" t="str">
        <f>IF(Ansøgning!C1193="","",Ansøgning!C1193)</f>
        <v/>
      </c>
      <c r="D1188" s="13" t="str">
        <f>IF(Ansøgning!D1193="","",Ansøgning!D1193)</f>
        <v/>
      </c>
      <c r="E1188" s="14" t="str">
        <f>IF(Ansøgning!E1193="","",Ansøgning!E1193)</f>
        <v/>
      </c>
      <c r="F1188" s="16"/>
      <c r="G1188" s="14" t="str">
        <f>IF(Ansøgning!F1193="","",Ansøgning!F1193)</f>
        <v/>
      </c>
      <c r="H1188" s="16"/>
      <c r="I1188" s="72" t="str">
        <f>IF(OR(F1188="",H1188=""),"",NETWORKDAYS(F1188,H1188,Lister!$D$7:$D$13))</f>
        <v/>
      </c>
      <c r="J1188" s="53" t="str">
        <f>IF(Ansøgning!H1193="","",Ansøgning!H1193)</f>
        <v/>
      </c>
      <c r="K1188" s="32" t="str">
        <f t="shared" si="126"/>
        <v/>
      </c>
      <c r="L1188" s="31" t="str">
        <f>IF(Ansøgning!J1193="","",Ansøgning!J1193)</f>
        <v/>
      </c>
      <c r="M1188" s="18"/>
      <c r="N1188" s="31" t="str">
        <f>IF(Ansøgning!K1193="","",Ansøgning!K1193)</f>
        <v/>
      </c>
      <c r="O1188" s="18"/>
      <c r="P1188" s="15" t="str">
        <f>IF(Ansøgning!L1193="","",Ansøgning!L1193)</f>
        <v/>
      </c>
      <c r="Q1188" s="46" t="str">
        <f t="shared" si="127"/>
        <v/>
      </c>
      <c r="R1188" s="46"/>
      <c r="S1188" s="101" t="str">
        <f>IF(Ansøgning!M1193="","",Ansøgning!M1193)</f>
        <v/>
      </c>
      <c r="T1188" s="31" t="str">
        <f t="shared" si="128"/>
        <v/>
      </c>
      <c r="U1188" s="102" t="str">
        <f>IF(Ansøgning!O1193="","",Ansøgning!O1193)</f>
        <v/>
      </c>
      <c r="V1188" s="20"/>
      <c r="W1188" s="102" t="str">
        <f>IF(Ansøgning!P1193="","",Ansøgning!P1193)</f>
        <v/>
      </c>
      <c r="X1188" s="20"/>
      <c r="Y1188" s="31" t="str">
        <f>IF(Ansøgning!Q1193="","",Ansøgning!Q1193)</f>
        <v/>
      </c>
      <c r="Z1188" s="46" t="str">
        <f>IFERROR(MAX(IF(OR(V1188="",X1188=""),"",IF(AND(AND(MONTH(F1188)&gt;=7,MONTH(F1188)&lt;8),AND(MONTH(H1188)&gt;=7,MONTH(H1188)&lt;8)),(NETWORKDAYS(F1188,H1188,Lister!$D$7:$D$13)-V1188)*T1188/NETWORKDAYS(Lister!$D$19,Lister!$E$19,Lister!$D$7:$D$13),IF(AND(AND(MONTH(F1188)&gt;=7,MONTH(F1188)&lt;8),MONTH(H1188)&gt;7),(NETWORKDAYS(F1188,Lister!$E$19,Lister!$D$7:$D$13)-V1188)*T1188/NETWORKDAYS(Lister!$D$19,Lister!$E$19,Lister!$D$7:$D$13),IF(MONTH(F1188)&gt;7,0)))),0),"")</f>
        <v/>
      </c>
      <c r="AA1188" s="31" t="str">
        <f>IF(Ansøgning!R1193="","",Ansøgning!R1193)</f>
        <v/>
      </c>
      <c r="AB1188" s="46" t="str">
        <f>IFERROR(MAX(IF(OR(V1188="",X1188=""),"",IF(AND(AND(MONTH(F1188)&gt;=8,MONTH(F1188)&lt;9),AND(MONTH(H1188)&gt;=8,MONTH(H1188)&lt;9)),(NETWORKDAYS(F1188,H1188,Lister!$D$7:$D$13)-X1188)*T1188/NETWORKDAYS(Lister!$D$20,Lister!$E$20,Lister!$D$7:$D$13),IF(AND(MONTH(F1188)=7,MONTH(H1188)=8),(NETWORKDAYS(Lister!$D$20,H1188,Lister!$D$7:$D$13)-X1188)*T1188/NETWORKDAYS(Lister!$D$20,Lister!$E$20,Lister!$D$7:$D$13),IF(AND(MONTH(F1188)=7,MONTH(H1188)=7),0)))),0),"")</f>
        <v/>
      </c>
      <c r="AC1188" s="15" t="str">
        <f>IF(Ansøgning!U1193="","",Ansøgning!U1193)</f>
        <v/>
      </c>
      <c r="AD1188" s="31" t="str">
        <f t="shared" si="129"/>
        <v/>
      </c>
      <c r="AE1188" s="31" t="str">
        <f t="shared" si="130"/>
        <v/>
      </c>
      <c r="AF1188" s="51" t="str">
        <f t="shared" si="131"/>
        <v/>
      </c>
      <c r="AG1188" s="15" t="str">
        <f t="shared" si="132"/>
        <v/>
      </c>
    </row>
    <row r="1189" spans="1:33" x14ac:dyDescent="0.25">
      <c r="A1189" s="13" t="str">
        <f>IF(Ansøgning!A1194="","",Ansøgning!A1194)</f>
        <v/>
      </c>
      <c r="B1189" s="13" t="str">
        <f>IF(Ansøgning!B1194="","",Ansøgning!B1194)</f>
        <v/>
      </c>
      <c r="C1189" s="13" t="str">
        <f>IF(Ansøgning!C1194="","",Ansøgning!C1194)</f>
        <v/>
      </c>
      <c r="D1189" s="13" t="str">
        <f>IF(Ansøgning!D1194="","",Ansøgning!D1194)</f>
        <v/>
      </c>
      <c r="E1189" s="14" t="str">
        <f>IF(Ansøgning!E1194="","",Ansøgning!E1194)</f>
        <v/>
      </c>
      <c r="F1189" s="16"/>
      <c r="G1189" s="14" t="str">
        <f>IF(Ansøgning!F1194="","",Ansøgning!F1194)</f>
        <v/>
      </c>
      <c r="H1189" s="16"/>
      <c r="I1189" s="72" t="str">
        <f>IF(OR(F1189="",H1189=""),"",NETWORKDAYS(F1189,H1189,Lister!$D$7:$D$13))</f>
        <v/>
      </c>
      <c r="J1189" s="53" t="str">
        <f>IF(Ansøgning!H1194="","",Ansøgning!H1194)</f>
        <v/>
      </c>
      <c r="K1189" s="32" t="str">
        <f t="shared" si="126"/>
        <v/>
      </c>
      <c r="L1189" s="31" t="str">
        <f>IF(Ansøgning!J1194="","",Ansøgning!J1194)</f>
        <v/>
      </c>
      <c r="M1189" s="18"/>
      <c r="N1189" s="31" t="str">
        <f>IF(Ansøgning!K1194="","",Ansøgning!K1194)</f>
        <v/>
      </c>
      <c r="O1189" s="18"/>
      <c r="P1189" s="15" t="str">
        <f>IF(Ansøgning!L1194="","",Ansøgning!L1194)</f>
        <v/>
      </c>
      <c r="Q1189" s="46" t="str">
        <f t="shared" si="127"/>
        <v/>
      </c>
      <c r="R1189" s="46"/>
      <c r="S1189" s="101" t="str">
        <f>IF(Ansøgning!M1194="","",Ansøgning!M1194)</f>
        <v/>
      </c>
      <c r="T1189" s="31" t="str">
        <f t="shared" si="128"/>
        <v/>
      </c>
      <c r="U1189" s="102" t="str">
        <f>IF(Ansøgning!O1194="","",Ansøgning!O1194)</f>
        <v/>
      </c>
      <c r="V1189" s="20"/>
      <c r="W1189" s="102" t="str">
        <f>IF(Ansøgning!P1194="","",Ansøgning!P1194)</f>
        <v/>
      </c>
      <c r="X1189" s="20"/>
      <c r="Y1189" s="31" t="str">
        <f>IF(Ansøgning!Q1194="","",Ansøgning!Q1194)</f>
        <v/>
      </c>
      <c r="Z1189" s="46" t="str">
        <f>IFERROR(MAX(IF(OR(V1189="",X1189=""),"",IF(AND(AND(MONTH(F1189)&gt;=7,MONTH(F1189)&lt;8),AND(MONTH(H1189)&gt;=7,MONTH(H1189)&lt;8)),(NETWORKDAYS(F1189,H1189,Lister!$D$7:$D$13)-V1189)*T1189/NETWORKDAYS(Lister!$D$19,Lister!$E$19,Lister!$D$7:$D$13),IF(AND(AND(MONTH(F1189)&gt;=7,MONTH(F1189)&lt;8),MONTH(H1189)&gt;7),(NETWORKDAYS(F1189,Lister!$E$19,Lister!$D$7:$D$13)-V1189)*T1189/NETWORKDAYS(Lister!$D$19,Lister!$E$19,Lister!$D$7:$D$13),IF(MONTH(F1189)&gt;7,0)))),0),"")</f>
        <v/>
      </c>
      <c r="AA1189" s="31" t="str">
        <f>IF(Ansøgning!R1194="","",Ansøgning!R1194)</f>
        <v/>
      </c>
      <c r="AB1189" s="46" t="str">
        <f>IFERROR(MAX(IF(OR(V1189="",X1189=""),"",IF(AND(AND(MONTH(F1189)&gt;=8,MONTH(F1189)&lt;9),AND(MONTH(H1189)&gt;=8,MONTH(H1189)&lt;9)),(NETWORKDAYS(F1189,H1189,Lister!$D$7:$D$13)-X1189)*T1189/NETWORKDAYS(Lister!$D$20,Lister!$E$20,Lister!$D$7:$D$13),IF(AND(MONTH(F1189)=7,MONTH(H1189)=8),(NETWORKDAYS(Lister!$D$20,H1189,Lister!$D$7:$D$13)-X1189)*T1189/NETWORKDAYS(Lister!$D$20,Lister!$E$20,Lister!$D$7:$D$13),IF(AND(MONTH(F1189)=7,MONTH(H1189)=7),0)))),0),"")</f>
        <v/>
      </c>
      <c r="AC1189" s="15" t="str">
        <f>IF(Ansøgning!U1194="","",Ansøgning!U1194)</f>
        <v/>
      </c>
      <c r="AD1189" s="31" t="str">
        <f t="shared" si="129"/>
        <v/>
      </c>
      <c r="AE1189" s="31" t="str">
        <f t="shared" si="130"/>
        <v/>
      </c>
      <c r="AF1189" s="51" t="str">
        <f t="shared" si="131"/>
        <v/>
      </c>
      <c r="AG1189" s="15" t="str">
        <f t="shared" si="132"/>
        <v/>
      </c>
    </row>
    <row r="1190" spans="1:33" x14ac:dyDescent="0.25">
      <c r="A1190" s="13" t="str">
        <f>IF(Ansøgning!A1195="","",Ansøgning!A1195)</f>
        <v/>
      </c>
      <c r="B1190" s="13" t="str">
        <f>IF(Ansøgning!B1195="","",Ansøgning!B1195)</f>
        <v/>
      </c>
      <c r="C1190" s="13" t="str">
        <f>IF(Ansøgning!C1195="","",Ansøgning!C1195)</f>
        <v/>
      </c>
      <c r="D1190" s="13" t="str">
        <f>IF(Ansøgning!D1195="","",Ansøgning!D1195)</f>
        <v/>
      </c>
      <c r="E1190" s="14" t="str">
        <f>IF(Ansøgning!E1195="","",Ansøgning!E1195)</f>
        <v/>
      </c>
      <c r="F1190" s="16"/>
      <c r="G1190" s="14" t="str">
        <f>IF(Ansøgning!F1195="","",Ansøgning!F1195)</f>
        <v/>
      </c>
      <c r="H1190" s="16"/>
      <c r="I1190" s="72" t="str">
        <f>IF(OR(F1190="",H1190=""),"",NETWORKDAYS(F1190,H1190,Lister!$D$7:$D$13))</f>
        <v/>
      </c>
      <c r="J1190" s="53" t="str">
        <f>IF(Ansøgning!H1195="","",Ansøgning!H1195)</f>
        <v/>
      </c>
      <c r="K1190" s="32" t="str">
        <f t="shared" si="126"/>
        <v/>
      </c>
      <c r="L1190" s="31" t="str">
        <f>IF(Ansøgning!J1195="","",Ansøgning!J1195)</f>
        <v/>
      </c>
      <c r="M1190" s="18"/>
      <c r="N1190" s="31" t="str">
        <f>IF(Ansøgning!K1195="","",Ansøgning!K1195)</f>
        <v/>
      </c>
      <c r="O1190" s="18"/>
      <c r="P1190" s="15" t="str">
        <f>IF(Ansøgning!L1195="","",Ansøgning!L1195)</f>
        <v/>
      </c>
      <c r="Q1190" s="46" t="str">
        <f t="shared" si="127"/>
        <v/>
      </c>
      <c r="R1190" s="46"/>
      <c r="S1190" s="101" t="str">
        <f>IF(Ansøgning!M1195="","",Ansøgning!M1195)</f>
        <v/>
      </c>
      <c r="T1190" s="31" t="str">
        <f t="shared" si="128"/>
        <v/>
      </c>
      <c r="U1190" s="102" t="str">
        <f>IF(Ansøgning!O1195="","",Ansøgning!O1195)</f>
        <v/>
      </c>
      <c r="V1190" s="20"/>
      <c r="W1190" s="102" t="str">
        <f>IF(Ansøgning!P1195="","",Ansøgning!P1195)</f>
        <v/>
      </c>
      <c r="X1190" s="20"/>
      <c r="Y1190" s="31" t="str">
        <f>IF(Ansøgning!Q1195="","",Ansøgning!Q1195)</f>
        <v/>
      </c>
      <c r="Z1190" s="46" t="str">
        <f>IFERROR(MAX(IF(OR(V1190="",X1190=""),"",IF(AND(AND(MONTH(F1190)&gt;=7,MONTH(F1190)&lt;8),AND(MONTH(H1190)&gt;=7,MONTH(H1190)&lt;8)),(NETWORKDAYS(F1190,H1190,Lister!$D$7:$D$13)-V1190)*T1190/NETWORKDAYS(Lister!$D$19,Lister!$E$19,Lister!$D$7:$D$13),IF(AND(AND(MONTH(F1190)&gt;=7,MONTH(F1190)&lt;8),MONTH(H1190)&gt;7),(NETWORKDAYS(F1190,Lister!$E$19,Lister!$D$7:$D$13)-V1190)*T1190/NETWORKDAYS(Lister!$D$19,Lister!$E$19,Lister!$D$7:$D$13),IF(MONTH(F1190)&gt;7,0)))),0),"")</f>
        <v/>
      </c>
      <c r="AA1190" s="31" t="str">
        <f>IF(Ansøgning!R1195="","",Ansøgning!R1195)</f>
        <v/>
      </c>
      <c r="AB1190" s="46" t="str">
        <f>IFERROR(MAX(IF(OR(V1190="",X1190=""),"",IF(AND(AND(MONTH(F1190)&gt;=8,MONTH(F1190)&lt;9),AND(MONTH(H1190)&gt;=8,MONTH(H1190)&lt;9)),(NETWORKDAYS(F1190,H1190,Lister!$D$7:$D$13)-X1190)*T1190/NETWORKDAYS(Lister!$D$20,Lister!$E$20,Lister!$D$7:$D$13),IF(AND(MONTH(F1190)=7,MONTH(H1190)=8),(NETWORKDAYS(Lister!$D$20,H1190,Lister!$D$7:$D$13)-X1190)*T1190/NETWORKDAYS(Lister!$D$20,Lister!$E$20,Lister!$D$7:$D$13),IF(AND(MONTH(F1190)=7,MONTH(H1190)=7),0)))),0),"")</f>
        <v/>
      </c>
      <c r="AC1190" s="15" t="str">
        <f>IF(Ansøgning!U1195="","",Ansøgning!U1195)</f>
        <v/>
      </c>
      <c r="AD1190" s="31" t="str">
        <f t="shared" si="129"/>
        <v/>
      </c>
      <c r="AE1190" s="31" t="str">
        <f t="shared" si="130"/>
        <v/>
      </c>
      <c r="AF1190" s="51" t="str">
        <f t="shared" si="131"/>
        <v/>
      </c>
      <c r="AG1190" s="15" t="str">
        <f t="shared" si="132"/>
        <v/>
      </c>
    </row>
    <row r="1191" spans="1:33" x14ac:dyDescent="0.25">
      <c r="A1191" s="13" t="str">
        <f>IF(Ansøgning!A1196="","",Ansøgning!A1196)</f>
        <v/>
      </c>
      <c r="B1191" s="13" t="str">
        <f>IF(Ansøgning!B1196="","",Ansøgning!B1196)</f>
        <v/>
      </c>
      <c r="C1191" s="13" t="str">
        <f>IF(Ansøgning!C1196="","",Ansøgning!C1196)</f>
        <v/>
      </c>
      <c r="D1191" s="13" t="str">
        <f>IF(Ansøgning!D1196="","",Ansøgning!D1196)</f>
        <v/>
      </c>
      <c r="E1191" s="14" t="str">
        <f>IF(Ansøgning!E1196="","",Ansøgning!E1196)</f>
        <v/>
      </c>
      <c r="F1191" s="16"/>
      <c r="G1191" s="14" t="str">
        <f>IF(Ansøgning!F1196="","",Ansøgning!F1196)</f>
        <v/>
      </c>
      <c r="H1191" s="16"/>
      <c r="I1191" s="72" t="str">
        <f>IF(OR(F1191="",H1191=""),"",NETWORKDAYS(F1191,H1191,Lister!$D$7:$D$13))</f>
        <v/>
      </c>
      <c r="J1191" s="53" t="str">
        <f>IF(Ansøgning!H1196="","",Ansøgning!H1196)</f>
        <v/>
      </c>
      <c r="K1191" s="32" t="str">
        <f t="shared" si="126"/>
        <v/>
      </c>
      <c r="L1191" s="31" t="str">
        <f>IF(Ansøgning!J1196="","",Ansøgning!J1196)</f>
        <v/>
      </c>
      <c r="M1191" s="18"/>
      <c r="N1191" s="31" t="str">
        <f>IF(Ansøgning!K1196="","",Ansøgning!K1196)</f>
        <v/>
      </c>
      <c r="O1191" s="18"/>
      <c r="P1191" s="15" t="str">
        <f>IF(Ansøgning!L1196="","",Ansøgning!L1196)</f>
        <v/>
      </c>
      <c r="Q1191" s="46" t="str">
        <f t="shared" si="127"/>
        <v/>
      </c>
      <c r="R1191" s="46"/>
      <c r="S1191" s="101" t="str">
        <f>IF(Ansøgning!M1196="","",Ansøgning!M1196)</f>
        <v/>
      </c>
      <c r="T1191" s="31" t="str">
        <f t="shared" si="128"/>
        <v/>
      </c>
      <c r="U1191" s="102" t="str">
        <f>IF(Ansøgning!O1196="","",Ansøgning!O1196)</f>
        <v/>
      </c>
      <c r="V1191" s="20"/>
      <c r="W1191" s="102" t="str">
        <f>IF(Ansøgning!P1196="","",Ansøgning!P1196)</f>
        <v/>
      </c>
      <c r="X1191" s="20"/>
      <c r="Y1191" s="31" t="str">
        <f>IF(Ansøgning!Q1196="","",Ansøgning!Q1196)</f>
        <v/>
      </c>
      <c r="Z1191" s="46" t="str">
        <f>IFERROR(MAX(IF(OR(V1191="",X1191=""),"",IF(AND(AND(MONTH(F1191)&gt;=7,MONTH(F1191)&lt;8),AND(MONTH(H1191)&gt;=7,MONTH(H1191)&lt;8)),(NETWORKDAYS(F1191,H1191,Lister!$D$7:$D$13)-V1191)*T1191/NETWORKDAYS(Lister!$D$19,Lister!$E$19,Lister!$D$7:$D$13),IF(AND(AND(MONTH(F1191)&gt;=7,MONTH(F1191)&lt;8),MONTH(H1191)&gt;7),(NETWORKDAYS(F1191,Lister!$E$19,Lister!$D$7:$D$13)-V1191)*T1191/NETWORKDAYS(Lister!$D$19,Lister!$E$19,Lister!$D$7:$D$13),IF(MONTH(F1191)&gt;7,0)))),0),"")</f>
        <v/>
      </c>
      <c r="AA1191" s="31" t="str">
        <f>IF(Ansøgning!R1196="","",Ansøgning!R1196)</f>
        <v/>
      </c>
      <c r="AB1191" s="46" t="str">
        <f>IFERROR(MAX(IF(OR(V1191="",X1191=""),"",IF(AND(AND(MONTH(F1191)&gt;=8,MONTH(F1191)&lt;9),AND(MONTH(H1191)&gt;=8,MONTH(H1191)&lt;9)),(NETWORKDAYS(F1191,H1191,Lister!$D$7:$D$13)-X1191)*T1191/NETWORKDAYS(Lister!$D$20,Lister!$E$20,Lister!$D$7:$D$13),IF(AND(MONTH(F1191)=7,MONTH(H1191)=8),(NETWORKDAYS(Lister!$D$20,H1191,Lister!$D$7:$D$13)-X1191)*T1191/NETWORKDAYS(Lister!$D$20,Lister!$E$20,Lister!$D$7:$D$13),IF(AND(MONTH(F1191)=7,MONTH(H1191)=7),0)))),0),"")</f>
        <v/>
      </c>
      <c r="AC1191" s="15" t="str">
        <f>IF(Ansøgning!U1196="","",Ansøgning!U1196)</f>
        <v/>
      </c>
      <c r="AD1191" s="31" t="str">
        <f t="shared" si="129"/>
        <v/>
      </c>
      <c r="AE1191" s="31" t="str">
        <f t="shared" si="130"/>
        <v/>
      </c>
      <c r="AF1191" s="51" t="str">
        <f t="shared" si="131"/>
        <v/>
      </c>
      <c r="AG1191" s="15" t="str">
        <f t="shared" si="132"/>
        <v/>
      </c>
    </row>
    <row r="1192" spans="1:33" x14ac:dyDescent="0.25">
      <c r="A1192" s="13" t="str">
        <f>IF(Ansøgning!A1197="","",Ansøgning!A1197)</f>
        <v/>
      </c>
      <c r="B1192" s="13" t="str">
        <f>IF(Ansøgning!B1197="","",Ansøgning!B1197)</f>
        <v/>
      </c>
      <c r="C1192" s="13" t="str">
        <f>IF(Ansøgning!C1197="","",Ansøgning!C1197)</f>
        <v/>
      </c>
      <c r="D1192" s="13" t="str">
        <f>IF(Ansøgning!D1197="","",Ansøgning!D1197)</f>
        <v/>
      </c>
      <c r="E1192" s="14" t="str">
        <f>IF(Ansøgning!E1197="","",Ansøgning!E1197)</f>
        <v/>
      </c>
      <c r="F1192" s="16"/>
      <c r="G1192" s="14" t="str">
        <f>IF(Ansøgning!F1197="","",Ansøgning!F1197)</f>
        <v/>
      </c>
      <c r="H1192" s="16"/>
      <c r="I1192" s="72" t="str">
        <f>IF(OR(F1192="",H1192=""),"",NETWORKDAYS(F1192,H1192,Lister!$D$7:$D$13))</f>
        <v/>
      </c>
      <c r="J1192" s="53" t="str">
        <f>IF(Ansøgning!H1197="","",Ansøgning!H1197)</f>
        <v/>
      </c>
      <c r="K1192" s="32" t="str">
        <f t="shared" si="126"/>
        <v/>
      </c>
      <c r="L1192" s="31" t="str">
        <f>IF(Ansøgning!J1197="","",Ansøgning!J1197)</f>
        <v/>
      </c>
      <c r="M1192" s="18"/>
      <c r="N1192" s="31" t="str">
        <f>IF(Ansøgning!K1197="","",Ansøgning!K1197)</f>
        <v/>
      </c>
      <c r="O1192" s="18"/>
      <c r="P1192" s="15" t="str">
        <f>IF(Ansøgning!L1197="","",Ansøgning!L1197)</f>
        <v/>
      </c>
      <c r="Q1192" s="46" t="str">
        <f t="shared" si="127"/>
        <v/>
      </c>
      <c r="R1192" s="46"/>
      <c r="S1192" s="101" t="str">
        <f>IF(Ansøgning!M1197="","",Ansøgning!M1197)</f>
        <v/>
      </c>
      <c r="T1192" s="31" t="str">
        <f t="shared" si="128"/>
        <v/>
      </c>
      <c r="U1192" s="102" t="str">
        <f>IF(Ansøgning!O1197="","",Ansøgning!O1197)</f>
        <v/>
      </c>
      <c r="V1192" s="20"/>
      <c r="W1192" s="102" t="str">
        <f>IF(Ansøgning!P1197="","",Ansøgning!P1197)</f>
        <v/>
      </c>
      <c r="X1192" s="20"/>
      <c r="Y1192" s="31" t="str">
        <f>IF(Ansøgning!Q1197="","",Ansøgning!Q1197)</f>
        <v/>
      </c>
      <c r="Z1192" s="46" t="str">
        <f>IFERROR(MAX(IF(OR(V1192="",X1192=""),"",IF(AND(AND(MONTH(F1192)&gt;=7,MONTH(F1192)&lt;8),AND(MONTH(H1192)&gt;=7,MONTH(H1192)&lt;8)),(NETWORKDAYS(F1192,H1192,Lister!$D$7:$D$13)-V1192)*T1192/NETWORKDAYS(Lister!$D$19,Lister!$E$19,Lister!$D$7:$D$13),IF(AND(AND(MONTH(F1192)&gt;=7,MONTH(F1192)&lt;8),MONTH(H1192)&gt;7),(NETWORKDAYS(F1192,Lister!$E$19,Lister!$D$7:$D$13)-V1192)*T1192/NETWORKDAYS(Lister!$D$19,Lister!$E$19,Lister!$D$7:$D$13),IF(MONTH(F1192)&gt;7,0)))),0),"")</f>
        <v/>
      </c>
      <c r="AA1192" s="31" t="str">
        <f>IF(Ansøgning!R1197="","",Ansøgning!R1197)</f>
        <v/>
      </c>
      <c r="AB1192" s="46" t="str">
        <f>IFERROR(MAX(IF(OR(V1192="",X1192=""),"",IF(AND(AND(MONTH(F1192)&gt;=8,MONTH(F1192)&lt;9),AND(MONTH(H1192)&gt;=8,MONTH(H1192)&lt;9)),(NETWORKDAYS(F1192,H1192,Lister!$D$7:$D$13)-X1192)*T1192/NETWORKDAYS(Lister!$D$20,Lister!$E$20,Lister!$D$7:$D$13),IF(AND(MONTH(F1192)=7,MONTH(H1192)=8),(NETWORKDAYS(Lister!$D$20,H1192,Lister!$D$7:$D$13)-X1192)*T1192/NETWORKDAYS(Lister!$D$20,Lister!$E$20,Lister!$D$7:$D$13),IF(AND(MONTH(F1192)=7,MONTH(H1192)=7),0)))),0),"")</f>
        <v/>
      </c>
      <c r="AC1192" s="15" t="str">
        <f>IF(Ansøgning!U1197="","",Ansøgning!U1197)</f>
        <v/>
      </c>
      <c r="AD1192" s="31" t="str">
        <f t="shared" si="129"/>
        <v/>
      </c>
      <c r="AE1192" s="31" t="str">
        <f t="shared" si="130"/>
        <v/>
      </c>
      <c r="AF1192" s="51" t="str">
        <f t="shared" si="131"/>
        <v/>
      </c>
      <c r="AG1192" s="15" t="str">
        <f t="shared" si="132"/>
        <v/>
      </c>
    </row>
    <row r="1193" spans="1:33" x14ac:dyDescent="0.25">
      <c r="A1193" s="13" t="str">
        <f>IF(Ansøgning!A1198="","",Ansøgning!A1198)</f>
        <v/>
      </c>
      <c r="B1193" s="13" t="str">
        <f>IF(Ansøgning!B1198="","",Ansøgning!B1198)</f>
        <v/>
      </c>
      <c r="C1193" s="13" t="str">
        <f>IF(Ansøgning!C1198="","",Ansøgning!C1198)</f>
        <v/>
      </c>
      <c r="D1193" s="13" t="str">
        <f>IF(Ansøgning!D1198="","",Ansøgning!D1198)</f>
        <v/>
      </c>
      <c r="E1193" s="14" t="str">
        <f>IF(Ansøgning!E1198="","",Ansøgning!E1198)</f>
        <v/>
      </c>
      <c r="F1193" s="16"/>
      <c r="G1193" s="14" t="str">
        <f>IF(Ansøgning!F1198="","",Ansøgning!F1198)</f>
        <v/>
      </c>
      <c r="H1193" s="16"/>
      <c r="I1193" s="72" t="str">
        <f>IF(OR(F1193="",H1193=""),"",NETWORKDAYS(F1193,H1193,Lister!$D$7:$D$13))</f>
        <v/>
      </c>
      <c r="J1193" s="53" t="str">
        <f>IF(Ansøgning!H1198="","",Ansøgning!H1198)</f>
        <v/>
      </c>
      <c r="K1193" s="32" t="str">
        <f t="shared" si="126"/>
        <v/>
      </c>
      <c r="L1193" s="31" t="str">
        <f>IF(Ansøgning!J1198="","",Ansøgning!J1198)</f>
        <v/>
      </c>
      <c r="M1193" s="18"/>
      <c r="N1193" s="31" t="str">
        <f>IF(Ansøgning!K1198="","",Ansøgning!K1198)</f>
        <v/>
      </c>
      <c r="O1193" s="18"/>
      <c r="P1193" s="15" t="str">
        <f>IF(Ansøgning!L1198="","",Ansøgning!L1198)</f>
        <v/>
      </c>
      <c r="Q1193" s="46" t="str">
        <f t="shared" si="127"/>
        <v/>
      </c>
      <c r="R1193" s="46"/>
      <c r="S1193" s="101" t="str">
        <f>IF(Ansøgning!M1198="","",Ansøgning!M1198)</f>
        <v/>
      </c>
      <c r="T1193" s="31" t="str">
        <f t="shared" si="128"/>
        <v/>
      </c>
      <c r="U1193" s="102" t="str">
        <f>IF(Ansøgning!O1198="","",Ansøgning!O1198)</f>
        <v/>
      </c>
      <c r="V1193" s="20"/>
      <c r="W1193" s="102" t="str">
        <f>IF(Ansøgning!P1198="","",Ansøgning!P1198)</f>
        <v/>
      </c>
      <c r="X1193" s="20"/>
      <c r="Y1193" s="31" t="str">
        <f>IF(Ansøgning!Q1198="","",Ansøgning!Q1198)</f>
        <v/>
      </c>
      <c r="Z1193" s="46" t="str">
        <f>IFERROR(MAX(IF(OR(V1193="",X1193=""),"",IF(AND(AND(MONTH(F1193)&gt;=7,MONTH(F1193)&lt;8),AND(MONTH(H1193)&gt;=7,MONTH(H1193)&lt;8)),(NETWORKDAYS(F1193,H1193,Lister!$D$7:$D$13)-V1193)*T1193/NETWORKDAYS(Lister!$D$19,Lister!$E$19,Lister!$D$7:$D$13),IF(AND(AND(MONTH(F1193)&gt;=7,MONTH(F1193)&lt;8),MONTH(H1193)&gt;7),(NETWORKDAYS(F1193,Lister!$E$19,Lister!$D$7:$D$13)-V1193)*T1193/NETWORKDAYS(Lister!$D$19,Lister!$E$19,Lister!$D$7:$D$13),IF(MONTH(F1193)&gt;7,0)))),0),"")</f>
        <v/>
      </c>
      <c r="AA1193" s="31" t="str">
        <f>IF(Ansøgning!R1198="","",Ansøgning!R1198)</f>
        <v/>
      </c>
      <c r="AB1193" s="46" t="str">
        <f>IFERROR(MAX(IF(OR(V1193="",X1193=""),"",IF(AND(AND(MONTH(F1193)&gt;=8,MONTH(F1193)&lt;9),AND(MONTH(H1193)&gt;=8,MONTH(H1193)&lt;9)),(NETWORKDAYS(F1193,H1193,Lister!$D$7:$D$13)-X1193)*T1193/NETWORKDAYS(Lister!$D$20,Lister!$E$20,Lister!$D$7:$D$13),IF(AND(MONTH(F1193)=7,MONTH(H1193)=8),(NETWORKDAYS(Lister!$D$20,H1193,Lister!$D$7:$D$13)-X1193)*T1193/NETWORKDAYS(Lister!$D$20,Lister!$E$20,Lister!$D$7:$D$13),IF(AND(MONTH(F1193)=7,MONTH(H1193)=7),0)))),0),"")</f>
        <v/>
      </c>
      <c r="AC1193" s="15" t="str">
        <f>IF(Ansøgning!U1198="","",Ansøgning!U1198)</f>
        <v/>
      </c>
      <c r="AD1193" s="31" t="str">
        <f t="shared" si="129"/>
        <v/>
      </c>
      <c r="AE1193" s="31" t="str">
        <f t="shared" si="130"/>
        <v/>
      </c>
      <c r="AF1193" s="51" t="str">
        <f t="shared" si="131"/>
        <v/>
      </c>
      <c r="AG1193" s="15" t="str">
        <f t="shared" si="132"/>
        <v/>
      </c>
    </row>
    <row r="1194" spans="1:33" x14ac:dyDescent="0.25">
      <c r="A1194" s="13" t="str">
        <f>IF(Ansøgning!A1199="","",Ansøgning!A1199)</f>
        <v/>
      </c>
      <c r="B1194" s="13" t="str">
        <f>IF(Ansøgning!B1199="","",Ansøgning!B1199)</f>
        <v/>
      </c>
      <c r="C1194" s="13" t="str">
        <f>IF(Ansøgning!C1199="","",Ansøgning!C1199)</f>
        <v/>
      </c>
      <c r="D1194" s="13" t="str">
        <f>IF(Ansøgning!D1199="","",Ansøgning!D1199)</f>
        <v/>
      </c>
      <c r="E1194" s="14" t="str">
        <f>IF(Ansøgning!E1199="","",Ansøgning!E1199)</f>
        <v/>
      </c>
      <c r="F1194" s="16"/>
      <c r="G1194" s="14" t="str">
        <f>IF(Ansøgning!F1199="","",Ansøgning!F1199)</f>
        <v/>
      </c>
      <c r="H1194" s="16"/>
      <c r="I1194" s="72" t="str">
        <f>IF(OR(F1194="",H1194=""),"",NETWORKDAYS(F1194,H1194,Lister!$D$7:$D$13))</f>
        <v/>
      </c>
      <c r="J1194" s="53" t="str">
        <f>IF(Ansøgning!H1199="","",Ansøgning!H1199)</f>
        <v/>
      </c>
      <c r="K1194" s="32" t="str">
        <f t="shared" si="126"/>
        <v/>
      </c>
      <c r="L1194" s="31" t="str">
        <f>IF(Ansøgning!J1199="","",Ansøgning!J1199)</f>
        <v/>
      </c>
      <c r="M1194" s="18"/>
      <c r="N1194" s="31" t="str">
        <f>IF(Ansøgning!K1199="","",Ansøgning!K1199)</f>
        <v/>
      </c>
      <c r="O1194" s="18"/>
      <c r="P1194" s="15" t="str">
        <f>IF(Ansøgning!L1199="","",Ansøgning!L1199)</f>
        <v/>
      </c>
      <c r="Q1194" s="46" t="str">
        <f t="shared" si="127"/>
        <v/>
      </c>
      <c r="R1194" s="46"/>
      <c r="S1194" s="101" t="str">
        <f>IF(Ansøgning!M1199="","",Ansøgning!M1199)</f>
        <v/>
      </c>
      <c r="T1194" s="31" t="str">
        <f t="shared" si="128"/>
        <v/>
      </c>
      <c r="U1194" s="102" t="str">
        <f>IF(Ansøgning!O1199="","",Ansøgning!O1199)</f>
        <v/>
      </c>
      <c r="V1194" s="20"/>
      <c r="W1194" s="102" t="str">
        <f>IF(Ansøgning!P1199="","",Ansøgning!P1199)</f>
        <v/>
      </c>
      <c r="X1194" s="20"/>
      <c r="Y1194" s="31" t="str">
        <f>IF(Ansøgning!Q1199="","",Ansøgning!Q1199)</f>
        <v/>
      </c>
      <c r="Z1194" s="46" t="str">
        <f>IFERROR(MAX(IF(OR(V1194="",X1194=""),"",IF(AND(AND(MONTH(F1194)&gt;=7,MONTH(F1194)&lt;8),AND(MONTH(H1194)&gt;=7,MONTH(H1194)&lt;8)),(NETWORKDAYS(F1194,H1194,Lister!$D$7:$D$13)-V1194)*T1194/NETWORKDAYS(Lister!$D$19,Lister!$E$19,Lister!$D$7:$D$13),IF(AND(AND(MONTH(F1194)&gt;=7,MONTH(F1194)&lt;8),MONTH(H1194)&gt;7),(NETWORKDAYS(F1194,Lister!$E$19,Lister!$D$7:$D$13)-V1194)*T1194/NETWORKDAYS(Lister!$D$19,Lister!$E$19,Lister!$D$7:$D$13),IF(MONTH(F1194)&gt;7,0)))),0),"")</f>
        <v/>
      </c>
      <c r="AA1194" s="31" t="str">
        <f>IF(Ansøgning!R1199="","",Ansøgning!R1199)</f>
        <v/>
      </c>
      <c r="AB1194" s="46" t="str">
        <f>IFERROR(MAX(IF(OR(V1194="",X1194=""),"",IF(AND(AND(MONTH(F1194)&gt;=8,MONTH(F1194)&lt;9),AND(MONTH(H1194)&gt;=8,MONTH(H1194)&lt;9)),(NETWORKDAYS(F1194,H1194,Lister!$D$7:$D$13)-X1194)*T1194/NETWORKDAYS(Lister!$D$20,Lister!$E$20,Lister!$D$7:$D$13),IF(AND(MONTH(F1194)=7,MONTH(H1194)=8),(NETWORKDAYS(Lister!$D$20,H1194,Lister!$D$7:$D$13)-X1194)*T1194/NETWORKDAYS(Lister!$D$20,Lister!$E$20,Lister!$D$7:$D$13),IF(AND(MONTH(F1194)=7,MONTH(H1194)=7),0)))),0),"")</f>
        <v/>
      </c>
      <c r="AC1194" s="15" t="str">
        <f>IF(Ansøgning!U1199="","",Ansøgning!U1199)</f>
        <v/>
      </c>
      <c r="AD1194" s="31" t="str">
        <f t="shared" si="129"/>
        <v/>
      </c>
      <c r="AE1194" s="31" t="str">
        <f t="shared" si="130"/>
        <v/>
      </c>
      <c r="AF1194" s="51" t="str">
        <f t="shared" si="131"/>
        <v/>
      </c>
      <c r="AG1194" s="15" t="str">
        <f t="shared" si="132"/>
        <v/>
      </c>
    </row>
    <row r="1195" spans="1:33" x14ac:dyDescent="0.25">
      <c r="A1195" s="13" t="str">
        <f>IF(Ansøgning!A1200="","",Ansøgning!A1200)</f>
        <v/>
      </c>
      <c r="B1195" s="13" t="str">
        <f>IF(Ansøgning!B1200="","",Ansøgning!B1200)</f>
        <v/>
      </c>
      <c r="C1195" s="13" t="str">
        <f>IF(Ansøgning!C1200="","",Ansøgning!C1200)</f>
        <v/>
      </c>
      <c r="D1195" s="13" t="str">
        <f>IF(Ansøgning!D1200="","",Ansøgning!D1200)</f>
        <v/>
      </c>
      <c r="E1195" s="14" t="str">
        <f>IF(Ansøgning!E1200="","",Ansøgning!E1200)</f>
        <v/>
      </c>
      <c r="F1195" s="16"/>
      <c r="G1195" s="14" t="str">
        <f>IF(Ansøgning!F1200="","",Ansøgning!F1200)</f>
        <v/>
      </c>
      <c r="H1195" s="16"/>
      <c r="I1195" s="72" t="str">
        <f>IF(OR(F1195="",H1195=""),"",NETWORKDAYS(F1195,H1195,Lister!$D$7:$D$13))</f>
        <v/>
      </c>
      <c r="J1195" s="53" t="str">
        <f>IF(Ansøgning!H1200="","",Ansøgning!H1200)</f>
        <v/>
      </c>
      <c r="K1195" s="32" t="str">
        <f t="shared" si="126"/>
        <v/>
      </c>
      <c r="L1195" s="31" t="str">
        <f>IF(Ansøgning!J1200="","",Ansøgning!J1200)</f>
        <v/>
      </c>
      <c r="M1195" s="18"/>
      <c r="N1195" s="31" t="str">
        <f>IF(Ansøgning!K1200="","",Ansøgning!K1200)</f>
        <v/>
      </c>
      <c r="O1195" s="18"/>
      <c r="P1195" s="15" t="str">
        <f>IF(Ansøgning!L1200="","",Ansøgning!L1200)</f>
        <v/>
      </c>
      <c r="Q1195" s="46" t="str">
        <f t="shared" si="127"/>
        <v/>
      </c>
      <c r="R1195" s="46"/>
      <c r="S1195" s="101" t="str">
        <f>IF(Ansøgning!M1200="","",Ansøgning!M1200)</f>
        <v/>
      </c>
      <c r="T1195" s="31" t="str">
        <f t="shared" si="128"/>
        <v/>
      </c>
      <c r="U1195" s="102" t="str">
        <f>IF(Ansøgning!O1200="","",Ansøgning!O1200)</f>
        <v/>
      </c>
      <c r="V1195" s="20"/>
      <c r="W1195" s="102" t="str">
        <f>IF(Ansøgning!P1200="","",Ansøgning!P1200)</f>
        <v/>
      </c>
      <c r="X1195" s="20"/>
      <c r="Y1195" s="31" t="str">
        <f>IF(Ansøgning!Q1200="","",Ansøgning!Q1200)</f>
        <v/>
      </c>
      <c r="Z1195" s="46" t="str">
        <f>IFERROR(MAX(IF(OR(V1195="",X1195=""),"",IF(AND(AND(MONTH(F1195)&gt;=7,MONTH(F1195)&lt;8),AND(MONTH(H1195)&gt;=7,MONTH(H1195)&lt;8)),(NETWORKDAYS(F1195,H1195,Lister!$D$7:$D$13)-V1195)*T1195/NETWORKDAYS(Lister!$D$19,Lister!$E$19,Lister!$D$7:$D$13),IF(AND(AND(MONTH(F1195)&gt;=7,MONTH(F1195)&lt;8),MONTH(H1195)&gt;7),(NETWORKDAYS(F1195,Lister!$E$19,Lister!$D$7:$D$13)-V1195)*T1195/NETWORKDAYS(Lister!$D$19,Lister!$E$19,Lister!$D$7:$D$13),IF(MONTH(F1195)&gt;7,0)))),0),"")</f>
        <v/>
      </c>
      <c r="AA1195" s="31" t="str">
        <f>IF(Ansøgning!R1200="","",Ansøgning!R1200)</f>
        <v/>
      </c>
      <c r="AB1195" s="46" t="str">
        <f>IFERROR(MAX(IF(OR(V1195="",X1195=""),"",IF(AND(AND(MONTH(F1195)&gt;=8,MONTH(F1195)&lt;9),AND(MONTH(H1195)&gt;=8,MONTH(H1195)&lt;9)),(NETWORKDAYS(F1195,H1195,Lister!$D$7:$D$13)-X1195)*T1195/NETWORKDAYS(Lister!$D$20,Lister!$E$20,Lister!$D$7:$D$13),IF(AND(MONTH(F1195)=7,MONTH(H1195)=8),(NETWORKDAYS(Lister!$D$20,H1195,Lister!$D$7:$D$13)-X1195)*T1195/NETWORKDAYS(Lister!$D$20,Lister!$E$20,Lister!$D$7:$D$13),IF(AND(MONTH(F1195)=7,MONTH(H1195)=7),0)))),0),"")</f>
        <v/>
      </c>
      <c r="AC1195" s="15" t="str">
        <f>IF(Ansøgning!U1200="","",Ansøgning!U1200)</f>
        <v/>
      </c>
      <c r="AD1195" s="31" t="str">
        <f t="shared" si="129"/>
        <v/>
      </c>
      <c r="AE1195" s="31" t="str">
        <f t="shared" si="130"/>
        <v/>
      </c>
      <c r="AF1195" s="51" t="str">
        <f t="shared" si="131"/>
        <v/>
      </c>
      <c r="AG1195" s="15" t="str">
        <f t="shared" si="132"/>
        <v/>
      </c>
    </row>
    <row r="1196" spans="1:33" x14ac:dyDescent="0.25">
      <c r="A1196" s="13" t="str">
        <f>IF(Ansøgning!A1201="","",Ansøgning!A1201)</f>
        <v/>
      </c>
      <c r="B1196" s="13" t="str">
        <f>IF(Ansøgning!B1201="","",Ansøgning!B1201)</f>
        <v/>
      </c>
      <c r="C1196" s="13" t="str">
        <f>IF(Ansøgning!C1201="","",Ansøgning!C1201)</f>
        <v/>
      </c>
      <c r="D1196" s="13" t="str">
        <f>IF(Ansøgning!D1201="","",Ansøgning!D1201)</f>
        <v/>
      </c>
      <c r="E1196" s="14" t="str">
        <f>IF(Ansøgning!E1201="","",Ansøgning!E1201)</f>
        <v/>
      </c>
      <c r="F1196" s="16"/>
      <c r="G1196" s="14" t="str">
        <f>IF(Ansøgning!F1201="","",Ansøgning!F1201)</f>
        <v/>
      </c>
      <c r="H1196" s="16"/>
      <c r="I1196" s="72" t="str">
        <f>IF(OR(F1196="",H1196=""),"",NETWORKDAYS(F1196,H1196,Lister!$D$7:$D$13))</f>
        <v/>
      </c>
      <c r="J1196" s="53" t="str">
        <f>IF(Ansøgning!H1201="","",Ansøgning!H1201)</f>
        <v/>
      </c>
      <c r="K1196" s="32" t="str">
        <f t="shared" si="126"/>
        <v/>
      </c>
      <c r="L1196" s="31" t="str">
        <f>IF(Ansøgning!J1201="","",Ansøgning!J1201)</f>
        <v/>
      </c>
      <c r="M1196" s="18"/>
      <c r="N1196" s="31" t="str">
        <f>IF(Ansøgning!K1201="","",Ansøgning!K1201)</f>
        <v/>
      </c>
      <c r="O1196" s="18"/>
      <c r="P1196" s="15" t="str">
        <f>IF(Ansøgning!L1201="","",Ansøgning!L1201)</f>
        <v/>
      </c>
      <c r="Q1196" s="46" t="str">
        <f t="shared" si="127"/>
        <v/>
      </c>
      <c r="R1196" s="46"/>
      <c r="S1196" s="101" t="str">
        <f>IF(Ansøgning!M1201="","",Ansøgning!M1201)</f>
        <v/>
      </c>
      <c r="T1196" s="31" t="str">
        <f t="shared" si="128"/>
        <v/>
      </c>
      <c r="U1196" s="102" t="str">
        <f>IF(Ansøgning!O1201="","",Ansøgning!O1201)</f>
        <v/>
      </c>
      <c r="V1196" s="20"/>
      <c r="W1196" s="102" t="str">
        <f>IF(Ansøgning!P1201="","",Ansøgning!P1201)</f>
        <v/>
      </c>
      <c r="X1196" s="20"/>
      <c r="Y1196" s="31" t="str">
        <f>IF(Ansøgning!Q1201="","",Ansøgning!Q1201)</f>
        <v/>
      </c>
      <c r="Z1196" s="46" t="str">
        <f>IFERROR(MAX(IF(OR(V1196="",X1196=""),"",IF(AND(AND(MONTH(F1196)&gt;=7,MONTH(F1196)&lt;8),AND(MONTH(H1196)&gt;=7,MONTH(H1196)&lt;8)),(NETWORKDAYS(F1196,H1196,Lister!$D$7:$D$13)-V1196)*T1196/NETWORKDAYS(Lister!$D$19,Lister!$E$19,Lister!$D$7:$D$13),IF(AND(AND(MONTH(F1196)&gt;=7,MONTH(F1196)&lt;8),MONTH(H1196)&gt;7),(NETWORKDAYS(F1196,Lister!$E$19,Lister!$D$7:$D$13)-V1196)*T1196/NETWORKDAYS(Lister!$D$19,Lister!$E$19,Lister!$D$7:$D$13),IF(MONTH(F1196)&gt;7,0)))),0),"")</f>
        <v/>
      </c>
      <c r="AA1196" s="31" t="str">
        <f>IF(Ansøgning!R1201="","",Ansøgning!R1201)</f>
        <v/>
      </c>
      <c r="AB1196" s="46" t="str">
        <f>IFERROR(MAX(IF(OR(V1196="",X1196=""),"",IF(AND(AND(MONTH(F1196)&gt;=8,MONTH(F1196)&lt;9),AND(MONTH(H1196)&gt;=8,MONTH(H1196)&lt;9)),(NETWORKDAYS(F1196,H1196,Lister!$D$7:$D$13)-X1196)*T1196/NETWORKDAYS(Lister!$D$20,Lister!$E$20,Lister!$D$7:$D$13),IF(AND(MONTH(F1196)=7,MONTH(H1196)=8),(NETWORKDAYS(Lister!$D$20,H1196,Lister!$D$7:$D$13)-X1196)*T1196/NETWORKDAYS(Lister!$D$20,Lister!$E$20,Lister!$D$7:$D$13),IF(AND(MONTH(F1196)=7,MONTH(H1196)=7),0)))),0),"")</f>
        <v/>
      </c>
      <c r="AC1196" s="15" t="str">
        <f>IF(Ansøgning!U1201="","",Ansøgning!U1201)</f>
        <v/>
      </c>
      <c r="AD1196" s="31" t="str">
        <f t="shared" si="129"/>
        <v/>
      </c>
      <c r="AE1196" s="31" t="str">
        <f t="shared" si="130"/>
        <v/>
      </c>
      <c r="AF1196" s="51" t="str">
        <f t="shared" si="131"/>
        <v/>
      </c>
      <c r="AG1196" s="15" t="str">
        <f t="shared" si="132"/>
        <v/>
      </c>
    </row>
    <row r="1197" spans="1:33" x14ac:dyDescent="0.25">
      <c r="A1197" s="13" t="str">
        <f>IF(Ansøgning!A1202="","",Ansøgning!A1202)</f>
        <v/>
      </c>
      <c r="B1197" s="13" t="str">
        <f>IF(Ansøgning!B1202="","",Ansøgning!B1202)</f>
        <v/>
      </c>
      <c r="C1197" s="13" t="str">
        <f>IF(Ansøgning!C1202="","",Ansøgning!C1202)</f>
        <v/>
      </c>
      <c r="D1197" s="13" t="str">
        <f>IF(Ansøgning!D1202="","",Ansøgning!D1202)</f>
        <v/>
      </c>
      <c r="E1197" s="14" t="str">
        <f>IF(Ansøgning!E1202="","",Ansøgning!E1202)</f>
        <v/>
      </c>
      <c r="F1197" s="16"/>
      <c r="G1197" s="14" t="str">
        <f>IF(Ansøgning!F1202="","",Ansøgning!F1202)</f>
        <v/>
      </c>
      <c r="H1197" s="16"/>
      <c r="I1197" s="72" t="str">
        <f>IF(OR(F1197="",H1197=""),"",NETWORKDAYS(F1197,H1197,Lister!$D$7:$D$13))</f>
        <v/>
      </c>
      <c r="J1197" s="53" t="str">
        <f>IF(Ansøgning!H1202="","",Ansøgning!H1202)</f>
        <v/>
      </c>
      <c r="K1197" s="32" t="str">
        <f t="shared" si="126"/>
        <v/>
      </c>
      <c r="L1197" s="31" t="str">
        <f>IF(Ansøgning!J1202="","",Ansøgning!J1202)</f>
        <v/>
      </c>
      <c r="M1197" s="18"/>
      <c r="N1197" s="31" t="str">
        <f>IF(Ansøgning!K1202="","",Ansøgning!K1202)</f>
        <v/>
      </c>
      <c r="O1197" s="18"/>
      <c r="P1197" s="15" t="str">
        <f>IF(Ansøgning!L1202="","",Ansøgning!L1202)</f>
        <v/>
      </c>
      <c r="Q1197" s="46" t="str">
        <f t="shared" si="127"/>
        <v/>
      </c>
      <c r="R1197" s="46"/>
      <c r="S1197" s="101" t="str">
        <f>IF(Ansøgning!M1202="","",Ansøgning!M1202)</f>
        <v/>
      </c>
      <c r="T1197" s="31" t="str">
        <f t="shared" si="128"/>
        <v/>
      </c>
      <c r="U1197" s="102" t="str">
        <f>IF(Ansøgning!O1202="","",Ansøgning!O1202)</f>
        <v/>
      </c>
      <c r="V1197" s="20"/>
      <c r="W1197" s="102" t="str">
        <f>IF(Ansøgning!P1202="","",Ansøgning!P1202)</f>
        <v/>
      </c>
      <c r="X1197" s="20"/>
      <c r="Y1197" s="31" t="str">
        <f>IF(Ansøgning!Q1202="","",Ansøgning!Q1202)</f>
        <v/>
      </c>
      <c r="Z1197" s="46" t="str">
        <f>IFERROR(MAX(IF(OR(V1197="",X1197=""),"",IF(AND(AND(MONTH(F1197)&gt;=7,MONTH(F1197)&lt;8),AND(MONTH(H1197)&gt;=7,MONTH(H1197)&lt;8)),(NETWORKDAYS(F1197,H1197,Lister!$D$7:$D$13)-V1197)*T1197/NETWORKDAYS(Lister!$D$19,Lister!$E$19,Lister!$D$7:$D$13),IF(AND(AND(MONTH(F1197)&gt;=7,MONTH(F1197)&lt;8),MONTH(H1197)&gt;7),(NETWORKDAYS(F1197,Lister!$E$19,Lister!$D$7:$D$13)-V1197)*T1197/NETWORKDAYS(Lister!$D$19,Lister!$E$19,Lister!$D$7:$D$13),IF(MONTH(F1197)&gt;7,0)))),0),"")</f>
        <v/>
      </c>
      <c r="AA1197" s="31" t="str">
        <f>IF(Ansøgning!R1202="","",Ansøgning!R1202)</f>
        <v/>
      </c>
      <c r="AB1197" s="46" t="str">
        <f>IFERROR(MAX(IF(OR(V1197="",X1197=""),"",IF(AND(AND(MONTH(F1197)&gt;=8,MONTH(F1197)&lt;9),AND(MONTH(H1197)&gt;=8,MONTH(H1197)&lt;9)),(NETWORKDAYS(F1197,H1197,Lister!$D$7:$D$13)-X1197)*T1197/NETWORKDAYS(Lister!$D$20,Lister!$E$20,Lister!$D$7:$D$13),IF(AND(MONTH(F1197)=7,MONTH(H1197)=8),(NETWORKDAYS(Lister!$D$20,H1197,Lister!$D$7:$D$13)-X1197)*T1197/NETWORKDAYS(Lister!$D$20,Lister!$E$20,Lister!$D$7:$D$13),IF(AND(MONTH(F1197)=7,MONTH(H1197)=7),0)))),0),"")</f>
        <v/>
      </c>
      <c r="AC1197" s="15" t="str">
        <f>IF(Ansøgning!U1202="","",Ansøgning!U1202)</f>
        <v/>
      </c>
      <c r="AD1197" s="31" t="str">
        <f t="shared" si="129"/>
        <v/>
      </c>
      <c r="AE1197" s="31" t="str">
        <f t="shared" si="130"/>
        <v/>
      </c>
      <c r="AF1197" s="51" t="str">
        <f t="shared" si="131"/>
        <v/>
      </c>
      <c r="AG1197" s="15" t="str">
        <f t="shared" si="132"/>
        <v/>
      </c>
    </row>
    <row r="1198" spans="1:33" x14ac:dyDescent="0.25">
      <c r="A1198" s="13" t="str">
        <f>IF(Ansøgning!A1203="","",Ansøgning!A1203)</f>
        <v/>
      </c>
      <c r="B1198" s="13" t="str">
        <f>IF(Ansøgning!B1203="","",Ansøgning!B1203)</f>
        <v/>
      </c>
      <c r="C1198" s="13" t="str">
        <f>IF(Ansøgning!C1203="","",Ansøgning!C1203)</f>
        <v/>
      </c>
      <c r="D1198" s="13" t="str">
        <f>IF(Ansøgning!D1203="","",Ansøgning!D1203)</f>
        <v/>
      </c>
      <c r="E1198" s="14" t="str">
        <f>IF(Ansøgning!E1203="","",Ansøgning!E1203)</f>
        <v/>
      </c>
      <c r="F1198" s="16"/>
      <c r="G1198" s="14" t="str">
        <f>IF(Ansøgning!F1203="","",Ansøgning!F1203)</f>
        <v/>
      </c>
      <c r="H1198" s="16"/>
      <c r="I1198" s="72" t="str">
        <f>IF(OR(F1198="",H1198=""),"",NETWORKDAYS(F1198,H1198,Lister!$D$7:$D$13))</f>
        <v/>
      </c>
      <c r="J1198" s="53" t="str">
        <f>IF(Ansøgning!H1203="","",Ansøgning!H1203)</f>
        <v/>
      </c>
      <c r="K1198" s="32" t="str">
        <f t="shared" si="126"/>
        <v/>
      </c>
      <c r="L1198" s="31" t="str">
        <f>IF(Ansøgning!J1203="","",Ansøgning!J1203)</f>
        <v/>
      </c>
      <c r="M1198" s="18"/>
      <c r="N1198" s="31" t="str">
        <f>IF(Ansøgning!K1203="","",Ansøgning!K1203)</f>
        <v/>
      </c>
      <c r="O1198" s="18"/>
      <c r="P1198" s="15" t="str">
        <f>IF(Ansøgning!L1203="","",Ansøgning!L1203)</f>
        <v/>
      </c>
      <c r="Q1198" s="46" t="str">
        <f t="shared" si="127"/>
        <v/>
      </c>
      <c r="R1198" s="46"/>
      <c r="S1198" s="101" t="str">
        <f>IF(Ansøgning!M1203="","",Ansøgning!M1203)</f>
        <v/>
      </c>
      <c r="T1198" s="31" t="str">
        <f t="shared" si="128"/>
        <v/>
      </c>
      <c r="U1198" s="102" t="str">
        <f>IF(Ansøgning!O1203="","",Ansøgning!O1203)</f>
        <v/>
      </c>
      <c r="V1198" s="20"/>
      <c r="W1198" s="102" t="str">
        <f>IF(Ansøgning!P1203="","",Ansøgning!P1203)</f>
        <v/>
      </c>
      <c r="X1198" s="20"/>
      <c r="Y1198" s="31" t="str">
        <f>IF(Ansøgning!Q1203="","",Ansøgning!Q1203)</f>
        <v/>
      </c>
      <c r="Z1198" s="46" t="str">
        <f>IFERROR(MAX(IF(OR(V1198="",X1198=""),"",IF(AND(AND(MONTH(F1198)&gt;=7,MONTH(F1198)&lt;8),AND(MONTH(H1198)&gt;=7,MONTH(H1198)&lt;8)),(NETWORKDAYS(F1198,H1198,Lister!$D$7:$D$13)-V1198)*T1198/NETWORKDAYS(Lister!$D$19,Lister!$E$19,Lister!$D$7:$D$13),IF(AND(AND(MONTH(F1198)&gt;=7,MONTH(F1198)&lt;8),MONTH(H1198)&gt;7),(NETWORKDAYS(F1198,Lister!$E$19,Lister!$D$7:$D$13)-V1198)*T1198/NETWORKDAYS(Lister!$D$19,Lister!$E$19,Lister!$D$7:$D$13),IF(MONTH(F1198)&gt;7,0)))),0),"")</f>
        <v/>
      </c>
      <c r="AA1198" s="31" t="str">
        <f>IF(Ansøgning!R1203="","",Ansøgning!R1203)</f>
        <v/>
      </c>
      <c r="AB1198" s="46" t="str">
        <f>IFERROR(MAX(IF(OR(V1198="",X1198=""),"",IF(AND(AND(MONTH(F1198)&gt;=8,MONTH(F1198)&lt;9),AND(MONTH(H1198)&gt;=8,MONTH(H1198)&lt;9)),(NETWORKDAYS(F1198,H1198,Lister!$D$7:$D$13)-X1198)*T1198/NETWORKDAYS(Lister!$D$20,Lister!$E$20,Lister!$D$7:$D$13),IF(AND(MONTH(F1198)=7,MONTH(H1198)=8),(NETWORKDAYS(Lister!$D$20,H1198,Lister!$D$7:$D$13)-X1198)*T1198/NETWORKDAYS(Lister!$D$20,Lister!$E$20,Lister!$D$7:$D$13),IF(AND(MONTH(F1198)=7,MONTH(H1198)=7),0)))),0),"")</f>
        <v/>
      </c>
      <c r="AC1198" s="15" t="str">
        <f>IF(Ansøgning!U1203="","",Ansøgning!U1203)</f>
        <v/>
      </c>
      <c r="AD1198" s="31" t="str">
        <f t="shared" si="129"/>
        <v/>
      </c>
      <c r="AE1198" s="31" t="str">
        <f t="shared" si="130"/>
        <v/>
      </c>
      <c r="AF1198" s="51" t="str">
        <f t="shared" si="131"/>
        <v/>
      </c>
      <c r="AG1198" s="15" t="str">
        <f t="shared" si="132"/>
        <v/>
      </c>
    </row>
    <row r="1199" spans="1:33" x14ac:dyDescent="0.25">
      <c r="A1199" s="13" t="str">
        <f>IF(Ansøgning!A1204="","",Ansøgning!A1204)</f>
        <v/>
      </c>
      <c r="B1199" s="13" t="str">
        <f>IF(Ansøgning!B1204="","",Ansøgning!B1204)</f>
        <v/>
      </c>
      <c r="C1199" s="13" t="str">
        <f>IF(Ansøgning!C1204="","",Ansøgning!C1204)</f>
        <v/>
      </c>
      <c r="D1199" s="13" t="str">
        <f>IF(Ansøgning!D1204="","",Ansøgning!D1204)</f>
        <v/>
      </c>
      <c r="E1199" s="14" t="str">
        <f>IF(Ansøgning!E1204="","",Ansøgning!E1204)</f>
        <v/>
      </c>
      <c r="F1199" s="16"/>
      <c r="G1199" s="14" t="str">
        <f>IF(Ansøgning!F1204="","",Ansøgning!F1204)</f>
        <v/>
      </c>
      <c r="H1199" s="16"/>
      <c r="I1199" s="72" t="str">
        <f>IF(OR(F1199="",H1199=""),"",NETWORKDAYS(F1199,H1199,Lister!$D$7:$D$13))</f>
        <v/>
      </c>
      <c r="J1199" s="53" t="str">
        <f>IF(Ansøgning!H1204="","",Ansøgning!H1204)</f>
        <v/>
      </c>
      <c r="K1199" s="32" t="str">
        <f t="shared" si="126"/>
        <v/>
      </c>
      <c r="L1199" s="31" t="str">
        <f>IF(Ansøgning!J1204="","",Ansøgning!J1204)</f>
        <v/>
      </c>
      <c r="M1199" s="18"/>
      <c r="N1199" s="31" t="str">
        <f>IF(Ansøgning!K1204="","",Ansøgning!K1204)</f>
        <v/>
      </c>
      <c r="O1199" s="18"/>
      <c r="P1199" s="15" t="str">
        <f>IF(Ansøgning!L1204="","",Ansøgning!L1204)</f>
        <v/>
      </c>
      <c r="Q1199" s="46" t="str">
        <f t="shared" si="127"/>
        <v/>
      </c>
      <c r="R1199" s="46"/>
      <c r="S1199" s="101" t="str">
        <f>IF(Ansøgning!M1204="","",Ansøgning!M1204)</f>
        <v/>
      </c>
      <c r="T1199" s="31" t="str">
        <f t="shared" si="128"/>
        <v/>
      </c>
      <c r="U1199" s="102" t="str">
        <f>IF(Ansøgning!O1204="","",Ansøgning!O1204)</f>
        <v/>
      </c>
      <c r="V1199" s="20"/>
      <c r="W1199" s="102" t="str">
        <f>IF(Ansøgning!P1204="","",Ansøgning!P1204)</f>
        <v/>
      </c>
      <c r="X1199" s="20"/>
      <c r="Y1199" s="31" t="str">
        <f>IF(Ansøgning!Q1204="","",Ansøgning!Q1204)</f>
        <v/>
      </c>
      <c r="Z1199" s="46" t="str">
        <f>IFERROR(MAX(IF(OR(V1199="",X1199=""),"",IF(AND(AND(MONTH(F1199)&gt;=7,MONTH(F1199)&lt;8),AND(MONTH(H1199)&gt;=7,MONTH(H1199)&lt;8)),(NETWORKDAYS(F1199,H1199,Lister!$D$7:$D$13)-V1199)*T1199/NETWORKDAYS(Lister!$D$19,Lister!$E$19,Lister!$D$7:$D$13),IF(AND(AND(MONTH(F1199)&gt;=7,MONTH(F1199)&lt;8),MONTH(H1199)&gt;7),(NETWORKDAYS(F1199,Lister!$E$19,Lister!$D$7:$D$13)-V1199)*T1199/NETWORKDAYS(Lister!$D$19,Lister!$E$19,Lister!$D$7:$D$13),IF(MONTH(F1199)&gt;7,0)))),0),"")</f>
        <v/>
      </c>
      <c r="AA1199" s="31" t="str">
        <f>IF(Ansøgning!R1204="","",Ansøgning!R1204)</f>
        <v/>
      </c>
      <c r="AB1199" s="46" t="str">
        <f>IFERROR(MAX(IF(OR(V1199="",X1199=""),"",IF(AND(AND(MONTH(F1199)&gt;=8,MONTH(F1199)&lt;9),AND(MONTH(H1199)&gt;=8,MONTH(H1199)&lt;9)),(NETWORKDAYS(F1199,H1199,Lister!$D$7:$D$13)-X1199)*T1199/NETWORKDAYS(Lister!$D$20,Lister!$E$20,Lister!$D$7:$D$13),IF(AND(MONTH(F1199)=7,MONTH(H1199)=8),(NETWORKDAYS(Lister!$D$20,H1199,Lister!$D$7:$D$13)-X1199)*T1199/NETWORKDAYS(Lister!$D$20,Lister!$E$20,Lister!$D$7:$D$13),IF(AND(MONTH(F1199)=7,MONTH(H1199)=7),0)))),0),"")</f>
        <v/>
      </c>
      <c r="AC1199" s="15" t="str">
        <f>IF(Ansøgning!U1204="","",Ansøgning!U1204)</f>
        <v/>
      </c>
      <c r="AD1199" s="31" t="str">
        <f t="shared" si="129"/>
        <v/>
      </c>
      <c r="AE1199" s="31" t="str">
        <f t="shared" si="130"/>
        <v/>
      </c>
      <c r="AF1199" s="51" t="str">
        <f t="shared" si="131"/>
        <v/>
      </c>
      <c r="AG1199" s="15" t="str">
        <f t="shared" si="132"/>
        <v/>
      </c>
    </row>
    <row r="1200" spans="1:33" x14ac:dyDescent="0.25">
      <c r="A1200" s="13" t="str">
        <f>IF(Ansøgning!A1205="","",Ansøgning!A1205)</f>
        <v/>
      </c>
      <c r="B1200" s="13" t="str">
        <f>IF(Ansøgning!B1205="","",Ansøgning!B1205)</f>
        <v/>
      </c>
      <c r="C1200" s="13" t="str">
        <f>IF(Ansøgning!C1205="","",Ansøgning!C1205)</f>
        <v/>
      </c>
      <c r="D1200" s="13" t="str">
        <f>IF(Ansøgning!D1205="","",Ansøgning!D1205)</f>
        <v/>
      </c>
      <c r="E1200" s="14" t="str">
        <f>IF(Ansøgning!E1205="","",Ansøgning!E1205)</f>
        <v/>
      </c>
      <c r="F1200" s="16"/>
      <c r="G1200" s="14" t="str">
        <f>IF(Ansøgning!F1205="","",Ansøgning!F1205)</f>
        <v/>
      </c>
      <c r="H1200" s="16"/>
      <c r="I1200" s="72" t="str">
        <f>IF(OR(F1200="",H1200=""),"",NETWORKDAYS(F1200,H1200,Lister!$D$7:$D$13))</f>
        <v/>
      </c>
      <c r="J1200" s="53" t="str">
        <f>IF(Ansøgning!H1205="","",Ansøgning!H1205)</f>
        <v/>
      </c>
      <c r="K1200" s="32" t="str">
        <f t="shared" si="126"/>
        <v/>
      </c>
      <c r="L1200" s="31" t="str">
        <f>IF(Ansøgning!J1205="","",Ansøgning!J1205)</f>
        <v/>
      </c>
      <c r="M1200" s="18"/>
      <c r="N1200" s="31" t="str">
        <f>IF(Ansøgning!K1205="","",Ansøgning!K1205)</f>
        <v/>
      </c>
      <c r="O1200" s="18"/>
      <c r="P1200" s="15" t="str">
        <f>IF(Ansøgning!L1205="","",Ansøgning!L1205)</f>
        <v/>
      </c>
      <c r="Q1200" s="46" t="str">
        <f t="shared" si="127"/>
        <v/>
      </c>
      <c r="R1200" s="46"/>
      <c r="S1200" s="101" t="str">
        <f>IF(Ansøgning!M1205="","",Ansøgning!M1205)</f>
        <v/>
      </c>
      <c r="T1200" s="31" t="str">
        <f t="shared" si="128"/>
        <v/>
      </c>
      <c r="U1200" s="102" t="str">
        <f>IF(Ansøgning!O1205="","",Ansøgning!O1205)</f>
        <v/>
      </c>
      <c r="V1200" s="20"/>
      <c r="W1200" s="102" t="str">
        <f>IF(Ansøgning!P1205="","",Ansøgning!P1205)</f>
        <v/>
      </c>
      <c r="X1200" s="20"/>
      <c r="Y1200" s="31" t="str">
        <f>IF(Ansøgning!Q1205="","",Ansøgning!Q1205)</f>
        <v/>
      </c>
      <c r="Z1200" s="46" t="str">
        <f>IFERROR(MAX(IF(OR(V1200="",X1200=""),"",IF(AND(AND(MONTH(F1200)&gt;=7,MONTH(F1200)&lt;8),AND(MONTH(H1200)&gt;=7,MONTH(H1200)&lt;8)),(NETWORKDAYS(F1200,H1200,Lister!$D$7:$D$13)-V1200)*T1200/NETWORKDAYS(Lister!$D$19,Lister!$E$19,Lister!$D$7:$D$13),IF(AND(AND(MONTH(F1200)&gt;=7,MONTH(F1200)&lt;8),MONTH(H1200)&gt;7),(NETWORKDAYS(F1200,Lister!$E$19,Lister!$D$7:$D$13)-V1200)*T1200/NETWORKDAYS(Lister!$D$19,Lister!$E$19,Lister!$D$7:$D$13),IF(MONTH(F1200)&gt;7,0)))),0),"")</f>
        <v/>
      </c>
      <c r="AA1200" s="31" t="str">
        <f>IF(Ansøgning!R1205="","",Ansøgning!R1205)</f>
        <v/>
      </c>
      <c r="AB1200" s="46" t="str">
        <f>IFERROR(MAX(IF(OR(V1200="",X1200=""),"",IF(AND(AND(MONTH(F1200)&gt;=8,MONTH(F1200)&lt;9),AND(MONTH(H1200)&gt;=8,MONTH(H1200)&lt;9)),(NETWORKDAYS(F1200,H1200,Lister!$D$7:$D$13)-X1200)*T1200/NETWORKDAYS(Lister!$D$20,Lister!$E$20,Lister!$D$7:$D$13),IF(AND(MONTH(F1200)=7,MONTH(H1200)=8),(NETWORKDAYS(Lister!$D$20,H1200,Lister!$D$7:$D$13)-X1200)*T1200/NETWORKDAYS(Lister!$D$20,Lister!$E$20,Lister!$D$7:$D$13),IF(AND(MONTH(F1200)=7,MONTH(H1200)=7),0)))),0),"")</f>
        <v/>
      </c>
      <c r="AC1200" s="15" t="str">
        <f>IF(Ansøgning!U1205="","",Ansøgning!U1205)</f>
        <v/>
      </c>
      <c r="AD1200" s="31" t="str">
        <f t="shared" si="129"/>
        <v/>
      </c>
      <c r="AE1200" s="31" t="str">
        <f t="shared" si="130"/>
        <v/>
      </c>
      <c r="AF1200" s="51" t="str">
        <f t="shared" si="131"/>
        <v/>
      </c>
      <c r="AG1200" s="15" t="str">
        <f t="shared" si="132"/>
        <v/>
      </c>
    </row>
    <row r="1201" spans="1:33" x14ac:dyDescent="0.25">
      <c r="A1201" s="13" t="str">
        <f>IF(Ansøgning!A1206="","",Ansøgning!A1206)</f>
        <v/>
      </c>
      <c r="B1201" s="13" t="str">
        <f>IF(Ansøgning!B1206="","",Ansøgning!B1206)</f>
        <v/>
      </c>
      <c r="C1201" s="13" t="str">
        <f>IF(Ansøgning!C1206="","",Ansøgning!C1206)</f>
        <v/>
      </c>
      <c r="D1201" s="13" t="str">
        <f>IF(Ansøgning!D1206="","",Ansøgning!D1206)</f>
        <v/>
      </c>
      <c r="E1201" s="14" t="str">
        <f>IF(Ansøgning!E1206="","",Ansøgning!E1206)</f>
        <v/>
      </c>
      <c r="F1201" s="16"/>
      <c r="G1201" s="14" t="str">
        <f>IF(Ansøgning!F1206="","",Ansøgning!F1206)</f>
        <v/>
      </c>
      <c r="H1201" s="16"/>
      <c r="I1201" s="72" t="str">
        <f>IF(OR(F1201="",H1201=""),"",NETWORKDAYS(F1201,H1201,Lister!$D$7:$D$13))</f>
        <v/>
      </c>
      <c r="J1201" s="53" t="str">
        <f>IF(Ansøgning!H1206="","",Ansøgning!H1206)</f>
        <v/>
      </c>
      <c r="K1201" s="32" t="str">
        <f t="shared" si="126"/>
        <v/>
      </c>
      <c r="L1201" s="31" t="str">
        <f>IF(Ansøgning!J1206="","",Ansøgning!J1206)</f>
        <v/>
      </c>
      <c r="M1201" s="18"/>
      <c r="N1201" s="31" t="str">
        <f>IF(Ansøgning!K1206="","",Ansøgning!K1206)</f>
        <v/>
      </c>
      <c r="O1201" s="18"/>
      <c r="P1201" s="15" t="str">
        <f>IF(Ansøgning!L1206="","",Ansøgning!L1206)</f>
        <v/>
      </c>
      <c r="Q1201" s="46" t="str">
        <f t="shared" si="127"/>
        <v/>
      </c>
      <c r="R1201" s="46"/>
      <c r="S1201" s="101" t="str">
        <f>IF(Ansøgning!M1206="","",Ansøgning!M1206)</f>
        <v/>
      </c>
      <c r="T1201" s="31" t="str">
        <f t="shared" si="128"/>
        <v/>
      </c>
      <c r="U1201" s="102" t="str">
        <f>IF(Ansøgning!O1206="","",Ansøgning!O1206)</f>
        <v/>
      </c>
      <c r="V1201" s="20"/>
      <c r="W1201" s="102" t="str">
        <f>IF(Ansøgning!P1206="","",Ansøgning!P1206)</f>
        <v/>
      </c>
      <c r="X1201" s="20"/>
      <c r="Y1201" s="31" t="str">
        <f>IF(Ansøgning!Q1206="","",Ansøgning!Q1206)</f>
        <v/>
      </c>
      <c r="Z1201" s="46" t="str">
        <f>IFERROR(MAX(IF(OR(V1201="",X1201=""),"",IF(AND(AND(MONTH(F1201)&gt;=7,MONTH(F1201)&lt;8),AND(MONTH(H1201)&gt;=7,MONTH(H1201)&lt;8)),(NETWORKDAYS(F1201,H1201,Lister!$D$7:$D$13)-V1201)*T1201/NETWORKDAYS(Lister!$D$19,Lister!$E$19,Lister!$D$7:$D$13),IF(AND(AND(MONTH(F1201)&gt;=7,MONTH(F1201)&lt;8),MONTH(H1201)&gt;7),(NETWORKDAYS(F1201,Lister!$E$19,Lister!$D$7:$D$13)-V1201)*T1201/NETWORKDAYS(Lister!$D$19,Lister!$E$19,Lister!$D$7:$D$13),IF(MONTH(F1201)&gt;7,0)))),0),"")</f>
        <v/>
      </c>
      <c r="AA1201" s="31" t="str">
        <f>IF(Ansøgning!R1206="","",Ansøgning!R1206)</f>
        <v/>
      </c>
      <c r="AB1201" s="46" t="str">
        <f>IFERROR(MAX(IF(OR(V1201="",X1201=""),"",IF(AND(AND(MONTH(F1201)&gt;=8,MONTH(F1201)&lt;9),AND(MONTH(H1201)&gt;=8,MONTH(H1201)&lt;9)),(NETWORKDAYS(F1201,H1201,Lister!$D$7:$D$13)-X1201)*T1201/NETWORKDAYS(Lister!$D$20,Lister!$E$20,Lister!$D$7:$D$13),IF(AND(MONTH(F1201)=7,MONTH(H1201)=8),(NETWORKDAYS(Lister!$D$20,H1201,Lister!$D$7:$D$13)-X1201)*T1201/NETWORKDAYS(Lister!$D$20,Lister!$E$20,Lister!$D$7:$D$13),IF(AND(MONTH(F1201)=7,MONTH(H1201)=7),0)))),0),"")</f>
        <v/>
      </c>
      <c r="AC1201" s="15" t="str">
        <f>IF(Ansøgning!U1206="","",Ansøgning!U1206)</f>
        <v/>
      </c>
      <c r="AD1201" s="31" t="str">
        <f t="shared" si="129"/>
        <v/>
      </c>
      <c r="AE1201" s="31" t="str">
        <f t="shared" si="130"/>
        <v/>
      </c>
      <c r="AF1201" s="51" t="str">
        <f t="shared" si="131"/>
        <v/>
      </c>
      <c r="AG1201" s="15" t="str">
        <f t="shared" si="132"/>
        <v/>
      </c>
    </row>
    <row r="1202" spans="1:33" x14ac:dyDescent="0.25">
      <c r="A1202" s="13" t="str">
        <f>IF(Ansøgning!A1207="","",Ansøgning!A1207)</f>
        <v/>
      </c>
      <c r="B1202" s="13" t="str">
        <f>IF(Ansøgning!B1207="","",Ansøgning!B1207)</f>
        <v/>
      </c>
      <c r="C1202" s="13" t="str">
        <f>IF(Ansøgning!C1207="","",Ansøgning!C1207)</f>
        <v/>
      </c>
      <c r="D1202" s="13" t="str">
        <f>IF(Ansøgning!D1207="","",Ansøgning!D1207)</f>
        <v/>
      </c>
      <c r="E1202" s="14" t="str">
        <f>IF(Ansøgning!E1207="","",Ansøgning!E1207)</f>
        <v/>
      </c>
      <c r="F1202" s="16"/>
      <c r="G1202" s="14" t="str">
        <f>IF(Ansøgning!F1207="","",Ansøgning!F1207)</f>
        <v/>
      </c>
      <c r="H1202" s="16"/>
      <c r="I1202" s="72" t="str">
        <f>IF(OR(F1202="",H1202=""),"",NETWORKDAYS(F1202,H1202,Lister!$D$7:$D$13))</f>
        <v/>
      </c>
      <c r="J1202" s="53" t="str">
        <f>IF(Ansøgning!H1207="","",Ansøgning!H1207)</f>
        <v/>
      </c>
      <c r="K1202" s="32" t="str">
        <f t="shared" si="126"/>
        <v/>
      </c>
      <c r="L1202" s="31" t="str">
        <f>IF(Ansøgning!J1207="","",Ansøgning!J1207)</f>
        <v/>
      </c>
      <c r="M1202" s="18"/>
      <c r="N1202" s="31" t="str">
        <f>IF(Ansøgning!K1207="","",Ansøgning!K1207)</f>
        <v/>
      </c>
      <c r="O1202" s="18"/>
      <c r="P1202" s="15" t="str">
        <f>IF(Ansøgning!L1207="","",Ansøgning!L1207)</f>
        <v/>
      </c>
      <c r="Q1202" s="46" t="str">
        <f t="shared" si="127"/>
        <v/>
      </c>
      <c r="R1202" s="46"/>
      <c r="S1202" s="101" t="str">
        <f>IF(Ansøgning!M1207="","",Ansøgning!M1207)</f>
        <v/>
      </c>
      <c r="T1202" s="31" t="str">
        <f t="shared" si="128"/>
        <v/>
      </c>
      <c r="U1202" s="102" t="str">
        <f>IF(Ansøgning!O1207="","",Ansøgning!O1207)</f>
        <v/>
      </c>
      <c r="V1202" s="20"/>
      <c r="W1202" s="102" t="str">
        <f>IF(Ansøgning!P1207="","",Ansøgning!P1207)</f>
        <v/>
      </c>
      <c r="X1202" s="20"/>
      <c r="Y1202" s="31" t="str">
        <f>IF(Ansøgning!Q1207="","",Ansøgning!Q1207)</f>
        <v/>
      </c>
      <c r="Z1202" s="46" t="str">
        <f>IFERROR(MAX(IF(OR(V1202="",X1202=""),"",IF(AND(AND(MONTH(F1202)&gt;=7,MONTH(F1202)&lt;8),AND(MONTH(H1202)&gt;=7,MONTH(H1202)&lt;8)),(NETWORKDAYS(F1202,H1202,Lister!$D$7:$D$13)-V1202)*T1202/NETWORKDAYS(Lister!$D$19,Lister!$E$19,Lister!$D$7:$D$13),IF(AND(AND(MONTH(F1202)&gt;=7,MONTH(F1202)&lt;8),MONTH(H1202)&gt;7),(NETWORKDAYS(F1202,Lister!$E$19,Lister!$D$7:$D$13)-V1202)*T1202/NETWORKDAYS(Lister!$D$19,Lister!$E$19,Lister!$D$7:$D$13),IF(MONTH(F1202)&gt;7,0)))),0),"")</f>
        <v/>
      </c>
      <c r="AA1202" s="31" t="str">
        <f>IF(Ansøgning!R1207="","",Ansøgning!R1207)</f>
        <v/>
      </c>
      <c r="AB1202" s="46" t="str">
        <f>IFERROR(MAX(IF(OR(V1202="",X1202=""),"",IF(AND(AND(MONTH(F1202)&gt;=8,MONTH(F1202)&lt;9),AND(MONTH(H1202)&gt;=8,MONTH(H1202)&lt;9)),(NETWORKDAYS(F1202,H1202,Lister!$D$7:$D$13)-X1202)*T1202/NETWORKDAYS(Lister!$D$20,Lister!$E$20,Lister!$D$7:$D$13),IF(AND(MONTH(F1202)=7,MONTH(H1202)=8),(NETWORKDAYS(Lister!$D$20,H1202,Lister!$D$7:$D$13)-X1202)*T1202/NETWORKDAYS(Lister!$D$20,Lister!$E$20,Lister!$D$7:$D$13),IF(AND(MONTH(F1202)=7,MONTH(H1202)=7),0)))),0),"")</f>
        <v/>
      </c>
      <c r="AC1202" s="15" t="str">
        <f>IF(Ansøgning!U1207="","",Ansøgning!U1207)</f>
        <v/>
      </c>
      <c r="AD1202" s="31" t="str">
        <f t="shared" si="129"/>
        <v/>
      </c>
      <c r="AE1202" s="31" t="str">
        <f t="shared" si="130"/>
        <v/>
      </c>
      <c r="AF1202" s="51" t="str">
        <f t="shared" si="131"/>
        <v/>
      </c>
      <c r="AG1202" s="15" t="str">
        <f t="shared" si="132"/>
        <v/>
      </c>
    </row>
    <row r="1203" spans="1:33" x14ac:dyDescent="0.25">
      <c r="A1203" s="13" t="str">
        <f>IF(Ansøgning!A1208="","",Ansøgning!A1208)</f>
        <v/>
      </c>
      <c r="B1203" s="13" t="str">
        <f>IF(Ansøgning!B1208="","",Ansøgning!B1208)</f>
        <v/>
      </c>
      <c r="C1203" s="13" t="str">
        <f>IF(Ansøgning!C1208="","",Ansøgning!C1208)</f>
        <v/>
      </c>
      <c r="D1203" s="13" t="str">
        <f>IF(Ansøgning!D1208="","",Ansøgning!D1208)</f>
        <v/>
      </c>
      <c r="E1203" s="14" t="str">
        <f>IF(Ansøgning!E1208="","",Ansøgning!E1208)</f>
        <v/>
      </c>
      <c r="F1203" s="16"/>
      <c r="G1203" s="14" t="str">
        <f>IF(Ansøgning!F1208="","",Ansøgning!F1208)</f>
        <v/>
      </c>
      <c r="H1203" s="16"/>
      <c r="I1203" s="72" t="str">
        <f>IF(OR(F1203="",H1203=""),"",NETWORKDAYS(F1203,H1203,Lister!$D$7:$D$13))</f>
        <v/>
      </c>
      <c r="J1203" s="53" t="str">
        <f>IF(Ansøgning!H1208="","",Ansøgning!H1208)</f>
        <v/>
      </c>
      <c r="K1203" s="32" t="str">
        <f t="shared" si="126"/>
        <v/>
      </c>
      <c r="L1203" s="31" t="str">
        <f>IF(Ansøgning!J1208="","",Ansøgning!J1208)</f>
        <v/>
      </c>
      <c r="M1203" s="18"/>
      <c r="N1203" s="31" t="str">
        <f>IF(Ansøgning!K1208="","",Ansøgning!K1208)</f>
        <v/>
      </c>
      <c r="O1203" s="18"/>
      <c r="P1203" s="15" t="str">
        <f>IF(Ansøgning!L1208="","",Ansøgning!L1208)</f>
        <v/>
      </c>
      <c r="Q1203" s="46" t="str">
        <f t="shared" si="127"/>
        <v/>
      </c>
      <c r="R1203" s="46"/>
      <c r="S1203" s="101" t="str">
        <f>IF(Ansøgning!M1208="","",Ansøgning!M1208)</f>
        <v/>
      </c>
      <c r="T1203" s="31" t="str">
        <f t="shared" si="128"/>
        <v/>
      </c>
      <c r="U1203" s="102" t="str">
        <f>IF(Ansøgning!O1208="","",Ansøgning!O1208)</f>
        <v/>
      </c>
      <c r="V1203" s="20"/>
      <c r="W1203" s="102" t="str">
        <f>IF(Ansøgning!P1208="","",Ansøgning!P1208)</f>
        <v/>
      </c>
      <c r="X1203" s="20"/>
      <c r="Y1203" s="31" t="str">
        <f>IF(Ansøgning!Q1208="","",Ansøgning!Q1208)</f>
        <v/>
      </c>
      <c r="Z1203" s="46" t="str">
        <f>IFERROR(MAX(IF(OR(V1203="",X1203=""),"",IF(AND(AND(MONTH(F1203)&gt;=7,MONTH(F1203)&lt;8),AND(MONTH(H1203)&gt;=7,MONTH(H1203)&lt;8)),(NETWORKDAYS(F1203,H1203,Lister!$D$7:$D$13)-V1203)*T1203/NETWORKDAYS(Lister!$D$19,Lister!$E$19,Lister!$D$7:$D$13),IF(AND(AND(MONTH(F1203)&gt;=7,MONTH(F1203)&lt;8),MONTH(H1203)&gt;7),(NETWORKDAYS(F1203,Lister!$E$19,Lister!$D$7:$D$13)-V1203)*T1203/NETWORKDAYS(Lister!$D$19,Lister!$E$19,Lister!$D$7:$D$13),IF(MONTH(F1203)&gt;7,0)))),0),"")</f>
        <v/>
      </c>
      <c r="AA1203" s="31" t="str">
        <f>IF(Ansøgning!R1208="","",Ansøgning!R1208)</f>
        <v/>
      </c>
      <c r="AB1203" s="46" t="str">
        <f>IFERROR(MAX(IF(OR(V1203="",X1203=""),"",IF(AND(AND(MONTH(F1203)&gt;=8,MONTH(F1203)&lt;9),AND(MONTH(H1203)&gt;=8,MONTH(H1203)&lt;9)),(NETWORKDAYS(F1203,H1203,Lister!$D$7:$D$13)-X1203)*T1203/NETWORKDAYS(Lister!$D$20,Lister!$E$20,Lister!$D$7:$D$13),IF(AND(MONTH(F1203)=7,MONTH(H1203)=8),(NETWORKDAYS(Lister!$D$20,H1203,Lister!$D$7:$D$13)-X1203)*T1203/NETWORKDAYS(Lister!$D$20,Lister!$E$20,Lister!$D$7:$D$13),IF(AND(MONTH(F1203)=7,MONTH(H1203)=7),0)))),0),"")</f>
        <v/>
      </c>
      <c r="AC1203" s="15" t="str">
        <f>IF(Ansøgning!U1208="","",Ansøgning!U1208)</f>
        <v/>
      </c>
      <c r="AD1203" s="31" t="str">
        <f t="shared" si="129"/>
        <v/>
      </c>
      <c r="AE1203" s="31" t="str">
        <f t="shared" si="130"/>
        <v/>
      </c>
      <c r="AF1203" s="51" t="str">
        <f t="shared" si="131"/>
        <v/>
      </c>
      <c r="AG1203" s="15" t="str">
        <f t="shared" si="132"/>
        <v/>
      </c>
    </row>
    <row r="1204" spans="1:33" x14ac:dyDescent="0.25">
      <c r="A1204" s="13" t="str">
        <f>IF(Ansøgning!A1209="","",Ansøgning!A1209)</f>
        <v/>
      </c>
      <c r="B1204" s="13" t="str">
        <f>IF(Ansøgning!B1209="","",Ansøgning!B1209)</f>
        <v/>
      </c>
      <c r="C1204" s="13" t="str">
        <f>IF(Ansøgning!C1209="","",Ansøgning!C1209)</f>
        <v/>
      </c>
      <c r="D1204" s="13" t="str">
        <f>IF(Ansøgning!D1209="","",Ansøgning!D1209)</f>
        <v/>
      </c>
      <c r="E1204" s="14" t="str">
        <f>IF(Ansøgning!E1209="","",Ansøgning!E1209)</f>
        <v/>
      </c>
      <c r="F1204" s="16"/>
      <c r="G1204" s="14" t="str">
        <f>IF(Ansøgning!F1209="","",Ansøgning!F1209)</f>
        <v/>
      </c>
      <c r="H1204" s="16"/>
      <c r="I1204" s="72" t="str">
        <f>IF(OR(F1204="",H1204=""),"",NETWORKDAYS(F1204,H1204,Lister!$D$7:$D$13))</f>
        <v/>
      </c>
      <c r="J1204" s="53" t="str">
        <f>IF(Ansøgning!H1209="","",Ansøgning!H1209)</f>
        <v/>
      </c>
      <c r="K1204" s="32" t="str">
        <f t="shared" si="126"/>
        <v/>
      </c>
      <c r="L1204" s="31" t="str">
        <f>IF(Ansøgning!J1209="","",Ansøgning!J1209)</f>
        <v/>
      </c>
      <c r="M1204" s="18"/>
      <c r="N1204" s="31" t="str">
        <f>IF(Ansøgning!K1209="","",Ansøgning!K1209)</f>
        <v/>
      </c>
      <c r="O1204" s="18"/>
      <c r="P1204" s="15" t="str">
        <f>IF(Ansøgning!L1209="","",Ansøgning!L1209)</f>
        <v/>
      </c>
      <c r="Q1204" s="46" t="str">
        <f t="shared" si="127"/>
        <v/>
      </c>
      <c r="R1204" s="46"/>
      <c r="S1204" s="101" t="str">
        <f>IF(Ansøgning!M1209="","",Ansøgning!M1209)</f>
        <v/>
      </c>
      <c r="T1204" s="31" t="str">
        <f t="shared" si="128"/>
        <v/>
      </c>
      <c r="U1204" s="102" t="str">
        <f>IF(Ansøgning!O1209="","",Ansøgning!O1209)</f>
        <v/>
      </c>
      <c r="V1204" s="20"/>
      <c r="W1204" s="102" t="str">
        <f>IF(Ansøgning!P1209="","",Ansøgning!P1209)</f>
        <v/>
      </c>
      <c r="X1204" s="20"/>
      <c r="Y1204" s="31" t="str">
        <f>IF(Ansøgning!Q1209="","",Ansøgning!Q1209)</f>
        <v/>
      </c>
      <c r="Z1204" s="46" t="str">
        <f>IFERROR(MAX(IF(OR(V1204="",X1204=""),"",IF(AND(AND(MONTH(F1204)&gt;=7,MONTH(F1204)&lt;8),AND(MONTH(H1204)&gt;=7,MONTH(H1204)&lt;8)),(NETWORKDAYS(F1204,H1204,Lister!$D$7:$D$13)-V1204)*T1204/NETWORKDAYS(Lister!$D$19,Lister!$E$19,Lister!$D$7:$D$13),IF(AND(AND(MONTH(F1204)&gt;=7,MONTH(F1204)&lt;8),MONTH(H1204)&gt;7),(NETWORKDAYS(F1204,Lister!$E$19,Lister!$D$7:$D$13)-V1204)*T1204/NETWORKDAYS(Lister!$D$19,Lister!$E$19,Lister!$D$7:$D$13),IF(MONTH(F1204)&gt;7,0)))),0),"")</f>
        <v/>
      </c>
      <c r="AA1204" s="31" t="str">
        <f>IF(Ansøgning!R1209="","",Ansøgning!R1209)</f>
        <v/>
      </c>
      <c r="AB1204" s="46" t="str">
        <f>IFERROR(MAX(IF(OR(V1204="",X1204=""),"",IF(AND(AND(MONTH(F1204)&gt;=8,MONTH(F1204)&lt;9),AND(MONTH(H1204)&gt;=8,MONTH(H1204)&lt;9)),(NETWORKDAYS(F1204,H1204,Lister!$D$7:$D$13)-X1204)*T1204/NETWORKDAYS(Lister!$D$20,Lister!$E$20,Lister!$D$7:$D$13),IF(AND(MONTH(F1204)=7,MONTH(H1204)=8),(NETWORKDAYS(Lister!$D$20,H1204,Lister!$D$7:$D$13)-X1204)*T1204/NETWORKDAYS(Lister!$D$20,Lister!$E$20,Lister!$D$7:$D$13),IF(AND(MONTH(F1204)=7,MONTH(H1204)=7),0)))),0),"")</f>
        <v/>
      </c>
      <c r="AC1204" s="15" t="str">
        <f>IF(Ansøgning!U1209="","",Ansøgning!U1209)</f>
        <v/>
      </c>
      <c r="AD1204" s="31" t="str">
        <f t="shared" si="129"/>
        <v/>
      </c>
      <c r="AE1204" s="31" t="str">
        <f t="shared" si="130"/>
        <v/>
      </c>
      <c r="AF1204" s="51" t="str">
        <f t="shared" si="131"/>
        <v/>
      </c>
      <c r="AG1204" s="15" t="str">
        <f t="shared" si="132"/>
        <v/>
      </c>
    </row>
    <row r="1205" spans="1:33" x14ac:dyDescent="0.25">
      <c r="A1205" s="13" t="str">
        <f>IF(Ansøgning!A1210="","",Ansøgning!A1210)</f>
        <v/>
      </c>
      <c r="B1205" s="13" t="str">
        <f>IF(Ansøgning!B1210="","",Ansøgning!B1210)</f>
        <v/>
      </c>
      <c r="C1205" s="13" t="str">
        <f>IF(Ansøgning!C1210="","",Ansøgning!C1210)</f>
        <v/>
      </c>
      <c r="D1205" s="13" t="str">
        <f>IF(Ansøgning!D1210="","",Ansøgning!D1210)</f>
        <v/>
      </c>
      <c r="E1205" s="14" t="str">
        <f>IF(Ansøgning!E1210="","",Ansøgning!E1210)</f>
        <v/>
      </c>
      <c r="F1205" s="16"/>
      <c r="G1205" s="14" t="str">
        <f>IF(Ansøgning!F1210="","",Ansøgning!F1210)</f>
        <v/>
      </c>
      <c r="H1205" s="16"/>
      <c r="I1205" s="72" t="str">
        <f>IF(OR(F1205="",H1205=""),"",NETWORKDAYS(F1205,H1205,Lister!$D$7:$D$13))</f>
        <v/>
      </c>
      <c r="J1205" s="53" t="str">
        <f>IF(Ansøgning!H1210="","",Ansøgning!H1210)</f>
        <v/>
      </c>
      <c r="K1205" s="32" t="str">
        <f t="shared" si="126"/>
        <v/>
      </c>
      <c r="L1205" s="31" t="str">
        <f>IF(Ansøgning!J1210="","",Ansøgning!J1210)</f>
        <v/>
      </c>
      <c r="M1205" s="18"/>
      <c r="N1205" s="31" t="str">
        <f>IF(Ansøgning!K1210="","",Ansøgning!K1210)</f>
        <v/>
      </c>
      <c r="O1205" s="18"/>
      <c r="P1205" s="15" t="str">
        <f>IF(Ansøgning!L1210="","",Ansøgning!L1210)</f>
        <v/>
      </c>
      <c r="Q1205" s="46" t="str">
        <f t="shared" si="127"/>
        <v/>
      </c>
      <c r="R1205" s="46"/>
      <c r="S1205" s="101" t="str">
        <f>IF(Ansøgning!M1210="","",Ansøgning!M1210)</f>
        <v/>
      </c>
      <c r="T1205" s="31" t="str">
        <f t="shared" si="128"/>
        <v/>
      </c>
      <c r="U1205" s="102" t="str">
        <f>IF(Ansøgning!O1210="","",Ansøgning!O1210)</f>
        <v/>
      </c>
      <c r="V1205" s="20"/>
      <c r="W1205" s="102" t="str">
        <f>IF(Ansøgning!P1210="","",Ansøgning!P1210)</f>
        <v/>
      </c>
      <c r="X1205" s="20"/>
      <c r="Y1205" s="31" t="str">
        <f>IF(Ansøgning!Q1210="","",Ansøgning!Q1210)</f>
        <v/>
      </c>
      <c r="Z1205" s="46" t="str">
        <f>IFERROR(MAX(IF(OR(V1205="",X1205=""),"",IF(AND(AND(MONTH(F1205)&gt;=7,MONTH(F1205)&lt;8),AND(MONTH(H1205)&gt;=7,MONTH(H1205)&lt;8)),(NETWORKDAYS(F1205,H1205,Lister!$D$7:$D$13)-V1205)*T1205/NETWORKDAYS(Lister!$D$19,Lister!$E$19,Lister!$D$7:$D$13),IF(AND(AND(MONTH(F1205)&gt;=7,MONTH(F1205)&lt;8),MONTH(H1205)&gt;7),(NETWORKDAYS(F1205,Lister!$E$19,Lister!$D$7:$D$13)-V1205)*T1205/NETWORKDAYS(Lister!$D$19,Lister!$E$19,Lister!$D$7:$D$13),IF(MONTH(F1205)&gt;7,0)))),0),"")</f>
        <v/>
      </c>
      <c r="AA1205" s="31" t="str">
        <f>IF(Ansøgning!R1210="","",Ansøgning!R1210)</f>
        <v/>
      </c>
      <c r="AB1205" s="46" t="str">
        <f>IFERROR(MAX(IF(OR(V1205="",X1205=""),"",IF(AND(AND(MONTH(F1205)&gt;=8,MONTH(F1205)&lt;9),AND(MONTH(H1205)&gt;=8,MONTH(H1205)&lt;9)),(NETWORKDAYS(F1205,H1205,Lister!$D$7:$D$13)-X1205)*T1205/NETWORKDAYS(Lister!$D$20,Lister!$E$20,Lister!$D$7:$D$13),IF(AND(MONTH(F1205)=7,MONTH(H1205)=8),(NETWORKDAYS(Lister!$D$20,H1205,Lister!$D$7:$D$13)-X1205)*T1205/NETWORKDAYS(Lister!$D$20,Lister!$E$20,Lister!$D$7:$D$13),IF(AND(MONTH(F1205)=7,MONTH(H1205)=7),0)))),0),"")</f>
        <v/>
      </c>
      <c r="AC1205" s="15" t="str">
        <f>IF(Ansøgning!U1210="","",Ansøgning!U1210)</f>
        <v/>
      </c>
      <c r="AD1205" s="31" t="str">
        <f t="shared" si="129"/>
        <v/>
      </c>
      <c r="AE1205" s="31" t="str">
        <f t="shared" si="130"/>
        <v/>
      </c>
      <c r="AF1205" s="51" t="str">
        <f t="shared" si="131"/>
        <v/>
      </c>
      <c r="AG1205" s="15" t="str">
        <f t="shared" si="132"/>
        <v/>
      </c>
    </row>
    <row r="1206" spans="1:33" x14ac:dyDescent="0.25">
      <c r="A1206" s="13" t="str">
        <f>IF(Ansøgning!A1211="","",Ansøgning!A1211)</f>
        <v/>
      </c>
      <c r="B1206" s="13" t="str">
        <f>IF(Ansøgning!B1211="","",Ansøgning!B1211)</f>
        <v/>
      </c>
      <c r="C1206" s="13" t="str">
        <f>IF(Ansøgning!C1211="","",Ansøgning!C1211)</f>
        <v/>
      </c>
      <c r="D1206" s="13" t="str">
        <f>IF(Ansøgning!D1211="","",Ansøgning!D1211)</f>
        <v/>
      </c>
      <c r="E1206" s="14" t="str">
        <f>IF(Ansøgning!E1211="","",Ansøgning!E1211)</f>
        <v/>
      </c>
      <c r="F1206" s="16"/>
      <c r="G1206" s="14" t="str">
        <f>IF(Ansøgning!F1211="","",Ansøgning!F1211)</f>
        <v/>
      </c>
      <c r="H1206" s="16"/>
      <c r="I1206" s="72" t="str">
        <f>IF(OR(F1206="",H1206=""),"",NETWORKDAYS(F1206,H1206,Lister!$D$7:$D$13))</f>
        <v/>
      </c>
      <c r="J1206" s="53" t="str">
        <f>IF(Ansøgning!H1211="","",Ansøgning!H1211)</f>
        <v/>
      </c>
      <c r="K1206" s="32" t="str">
        <f t="shared" si="126"/>
        <v/>
      </c>
      <c r="L1206" s="31" t="str">
        <f>IF(Ansøgning!J1211="","",Ansøgning!J1211)</f>
        <v/>
      </c>
      <c r="M1206" s="18"/>
      <c r="N1206" s="31" t="str">
        <f>IF(Ansøgning!K1211="","",Ansøgning!K1211)</f>
        <v/>
      </c>
      <c r="O1206" s="18"/>
      <c r="P1206" s="15" t="str">
        <f>IF(Ansøgning!L1211="","",Ansøgning!L1211)</f>
        <v/>
      </c>
      <c r="Q1206" s="46" t="str">
        <f t="shared" si="127"/>
        <v/>
      </c>
      <c r="R1206" s="46"/>
      <c r="S1206" s="101" t="str">
        <f>IF(Ansøgning!M1211="","",Ansøgning!M1211)</f>
        <v/>
      </c>
      <c r="T1206" s="31" t="str">
        <f t="shared" si="128"/>
        <v/>
      </c>
      <c r="U1206" s="102" t="str">
        <f>IF(Ansøgning!O1211="","",Ansøgning!O1211)</f>
        <v/>
      </c>
      <c r="V1206" s="20"/>
      <c r="W1206" s="102" t="str">
        <f>IF(Ansøgning!P1211="","",Ansøgning!P1211)</f>
        <v/>
      </c>
      <c r="X1206" s="20"/>
      <c r="Y1206" s="31" t="str">
        <f>IF(Ansøgning!Q1211="","",Ansøgning!Q1211)</f>
        <v/>
      </c>
      <c r="Z1206" s="46" t="str">
        <f>IFERROR(MAX(IF(OR(V1206="",X1206=""),"",IF(AND(AND(MONTH(F1206)&gt;=7,MONTH(F1206)&lt;8),AND(MONTH(H1206)&gt;=7,MONTH(H1206)&lt;8)),(NETWORKDAYS(F1206,H1206,Lister!$D$7:$D$13)-V1206)*T1206/NETWORKDAYS(Lister!$D$19,Lister!$E$19,Lister!$D$7:$D$13),IF(AND(AND(MONTH(F1206)&gt;=7,MONTH(F1206)&lt;8),MONTH(H1206)&gt;7),(NETWORKDAYS(F1206,Lister!$E$19,Lister!$D$7:$D$13)-V1206)*T1206/NETWORKDAYS(Lister!$D$19,Lister!$E$19,Lister!$D$7:$D$13),IF(MONTH(F1206)&gt;7,0)))),0),"")</f>
        <v/>
      </c>
      <c r="AA1206" s="31" t="str">
        <f>IF(Ansøgning!R1211="","",Ansøgning!R1211)</f>
        <v/>
      </c>
      <c r="AB1206" s="46" t="str">
        <f>IFERROR(MAX(IF(OR(V1206="",X1206=""),"",IF(AND(AND(MONTH(F1206)&gt;=8,MONTH(F1206)&lt;9),AND(MONTH(H1206)&gt;=8,MONTH(H1206)&lt;9)),(NETWORKDAYS(F1206,H1206,Lister!$D$7:$D$13)-X1206)*T1206/NETWORKDAYS(Lister!$D$20,Lister!$E$20,Lister!$D$7:$D$13),IF(AND(MONTH(F1206)=7,MONTH(H1206)=8),(NETWORKDAYS(Lister!$D$20,H1206,Lister!$D$7:$D$13)-X1206)*T1206/NETWORKDAYS(Lister!$D$20,Lister!$E$20,Lister!$D$7:$D$13),IF(AND(MONTH(F1206)=7,MONTH(H1206)=7),0)))),0),"")</f>
        <v/>
      </c>
      <c r="AC1206" s="15" t="str">
        <f>IF(Ansøgning!U1211="","",Ansøgning!U1211)</f>
        <v/>
      </c>
      <c r="AD1206" s="31" t="str">
        <f t="shared" si="129"/>
        <v/>
      </c>
      <c r="AE1206" s="31" t="str">
        <f t="shared" si="130"/>
        <v/>
      </c>
      <c r="AF1206" s="51" t="str">
        <f t="shared" si="131"/>
        <v/>
      </c>
      <c r="AG1206" s="15" t="str">
        <f t="shared" si="132"/>
        <v/>
      </c>
    </row>
    <row r="1207" spans="1:33" x14ac:dyDescent="0.25">
      <c r="A1207" s="13" t="str">
        <f>IF(Ansøgning!A1212="","",Ansøgning!A1212)</f>
        <v/>
      </c>
      <c r="B1207" s="13" t="str">
        <f>IF(Ansøgning!B1212="","",Ansøgning!B1212)</f>
        <v/>
      </c>
      <c r="C1207" s="13" t="str">
        <f>IF(Ansøgning!C1212="","",Ansøgning!C1212)</f>
        <v/>
      </c>
      <c r="D1207" s="13" t="str">
        <f>IF(Ansøgning!D1212="","",Ansøgning!D1212)</f>
        <v/>
      </c>
      <c r="E1207" s="14" t="str">
        <f>IF(Ansøgning!E1212="","",Ansøgning!E1212)</f>
        <v/>
      </c>
      <c r="F1207" s="16"/>
      <c r="G1207" s="14" t="str">
        <f>IF(Ansøgning!F1212="","",Ansøgning!F1212)</f>
        <v/>
      </c>
      <c r="H1207" s="16"/>
      <c r="I1207" s="72" t="str">
        <f>IF(OR(F1207="",H1207=""),"",NETWORKDAYS(F1207,H1207,Lister!$D$7:$D$13))</f>
        <v/>
      </c>
      <c r="J1207" s="53" t="str">
        <f>IF(Ansøgning!H1212="","",Ansøgning!H1212)</f>
        <v/>
      </c>
      <c r="K1207" s="32" t="str">
        <f t="shared" si="126"/>
        <v/>
      </c>
      <c r="L1207" s="31" t="str">
        <f>IF(Ansøgning!J1212="","",Ansøgning!J1212)</f>
        <v/>
      </c>
      <c r="M1207" s="18"/>
      <c r="N1207" s="31" t="str">
        <f>IF(Ansøgning!K1212="","",Ansøgning!K1212)</f>
        <v/>
      </c>
      <c r="O1207" s="18"/>
      <c r="P1207" s="15" t="str">
        <f>IF(Ansøgning!L1212="","",Ansøgning!L1212)</f>
        <v/>
      </c>
      <c r="Q1207" s="46" t="str">
        <f t="shared" si="127"/>
        <v/>
      </c>
      <c r="R1207" s="46"/>
      <c r="S1207" s="101" t="str">
        <f>IF(Ansøgning!M1212="","",Ansøgning!M1212)</f>
        <v/>
      </c>
      <c r="T1207" s="31" t="str">
        <f t="shared" si="128"/>
        <v/>
      </c>
      <c r="U1207" s="102" t="str">
        <f>IF(Ansøgning!O1212="","",Ansøgning!O1212)</f>
        <v/>
      </c>
      <c r="V1207" s="20"/>
      <c r="W1207" s="102" t="str">
        <f>IF(Ansøgning!P1212="","",Ansøgning!P1212)</f>
        <v/>
      </c>
      <c r="X1207" s="20"/>
      <c r="Y1207" s="31" t="str">
        <f>IF(Ansøgning!Q1212="","",Ansøgning!Q1212)</f>
        <v/>
      </c>
      <c r="Z1207" s="46" t="str">
        <f>IFERROR(MAX(IF(OR(V1207="",X1207=""),"",IF(AND(AND(MONTH(F1207)&gt;=7,MONTH(F1207)&lt;8),AND(MONTH(H1207)&gt;=7,MONTH(H1207)&lt;8)),(NETWORKDAYS(F1207,H1207,Lister!$D$7:$D$13)-V1207)*T1207/NETWORKDAYS(Lister!$D$19,Lister!$E$19,Lister!$D$7:$D$13),IF(AND(AND(MONTH(F1207)&gt;=7,MONTH(F1207)&lt;8),MONTH(H1207)&gt;7),(NETWORKDAYS(F1207,Lister!$E$19,Lister!$D$7:$D$13)-V1207)*T1207/NETWORKDAYS(Lister!$D$19,Lister!$E$19,Lister!$D$7:$D$13),IF(MONTH(F1207)&gt;7,0)))),0),"")</f>
        <v/>
      </c>
      <c r="AA1207" s="31" t="str">
        <f>IF(Ansøgning!R1212="","",Ansøgning!R1212)</f>
        <v/>
      </c>
      <c r="AB1207" s="46" t="str">
        <f>IFERROR(MAX(IF(OR(V1207="",X1207=""),"",IF(AND(AND(MONTH(F1207)&gt;=8,MONTH(F1207)&lt;9),AND(MONTH(H1207)&gt;=8,MONTH(H1207)&lt;9)),(NETWORKDAYS(F1207,H1207,Lister!$D$7:$D$13)-X1207)*T1207/NETWORKDAYS(Lister!$D$20,Lister!$E$20,Lister!$D$7:$D$13),IF(AND(MONTH(F1207)=7,MONTH(H1207)=8),(NETWORKDAYS(Lister!$D$20,H1207,Lister!$D$7:$D$13)-X1207)*T1207/NETWORKDAYS(Lister!$D$20,Lister!$E$20,Lister!$D$7:$D$13),IF(AND(MONTH(F1207)=7,MONTH(H1207)=7),0)))),0),"")</f>
        <v/>
      </c>
      <c r="AC1207" s="15" t="str">
        <f>IF(Ansøgning!U1212="","",Ansøgning!U1212)</f>
        <v/>
      </c>
      <c r="AD1207" s="31" t="str">
        <f t="shared" si="129"/>
        <v/>
      </c>
      <c r="AE1207" s="31" t="str">
        <f t="shared" si="130"/>
        <v/>
      </c>
      <c r="AF1207" s="51" t="str">
        <f t="shared" si="131"/>
        <v/>
      </c>
      <c r="AG1207" s="15" t="str">
        <f t="shared" si="132"/>
        <v/>
      </c>
    </row>
    <row r="1208" spans="1:33" x14ac:dyDescent="0.25">
      <c r="A1208" s="13" t="str">
        <f>IF(Ansøgning!A1213="","",Ansøgning!A1213)</f>
        <v/>
      </c>
      <c r="B1208" s="13" t="str">
        <f>IF(Ansøgning!B1213="","",Ansøgning!B1213)</f>
        <v/>
      </c>
      <c r="C1208" s="13" t="str">
        <f>IF(Ansøgning!C1213="","",Ansøgning!C1213)</f>
        <v/>
      </c>
      <c r="D1208" s="13" t="str">
        <f>IF(Ansøgning!D1213="","",Ansøgning!D1213)</f>
        <v/>
      </c>
      <c r="E1208" s="14" t="str">
        <f>IF(Ansøgning!E1213="","",Ansøgning!E1213)</f>
        <v/>
      </c>
      <c r="F1208" s="16"/>
      <c r="G1208" s="14" t="str">
        <f>IF(Ansøgning!F1213="","",Ansøgning!F1213)</f>
        <v/>
      </c>
      <c r="H1208" s="16"/>
      <c r="I1208" s="72" t="str">
        <f>IF(OR(F1208="",H1208=""),"",NETWORKDAYS(F1208,H1208,Lister!$D$7:$D$13))</f>
        <v/>
      </c>
      <c r="J1208" s="53" t="str">
        <f>IF(Ansøgning!H1213="","",Ansøgning!H1213)</f>
        <v/>
      </c>
      <c r="K1208" s="32" t="str">
        <f t="shared" si="126"/>
        <v/>
      </c>
      <c r="L1208" s="31" t="str">
        <f>IF(Ansøgning!J1213="","",Ansøgning!J1213)</f>
        <v/>
      </c>
      <c r="M1208" s="18"/>
      <c r="N1208" s="31" t="str">
        <f>IF(Ansøgning!K1213="","",Ansøgning!K1213)</f>
        <v/>
      </c>
      <c r="O1208" s="18"/>
      <c r="P1208" s="15" t="str">
        <f>IF(Ansøgning!L1213="","",Ansøgning!L1213)</f>
        <v/>
      </c>
      <c r="Q1208" s="46" t="str">
        <f t="shared" si="127"/>
        <v/>
      </c>
      <c r="R1208" s="46"/>
      <c r="S1208" s="101" t="str">
        <f>IF(Ansøgning!M1213="","",Ansøgning!M1213)</f>
        <v/>
      </c>
      <c r="T1208" s="31" t="str">
        <f t="shared" si="128"/>
        <v/>
      </c>
      <c r="U1208" s="102" t="str">
        <f>IF(Ansøgning!O1213="","",Ansøgning!O1213)</f>
        <v/>
      </c>
      <c r="V1208" s="20"/>
      <c r="W1208" s="102" t="str">
        <f>IF(Ansøgning!P1213="","",Ansøgning!P1213)</f>
        <v/>
      </c>
      <c r="X1208" s="20"/>
      <c r="Y1208" s="31" t="str">
        <f>IF(Ansøgning!Q1213="","",Ansøgning!Q1213)</f>
        <v/>
      </c>
      <c r="Z1208" s="46" t="str">
        <f>IFERROR(MAX(IF(OR(V1208="",X1208=""),"",IF(AND(AND(MONTH(F1208)&gt;=7,MONTH(F1208)&lt;8),AND(MONTH(H1208)&gt;=7,MONTH(H1208)&lt;8)),(NETWORKDAYS(F1208,H1208,Lister!$D$7:$D$13)-V1208)*T1208/NETWORKDAYS(Lister!$D$19,Lister!$E$19,Lister!$D$7:$D$13),IF(AND(AND(MONTH(F1208)&gt;=7,MONTH(F1208)&lt;8),MONTH(H1208)&gt;7),(NETWORKDAYS(F1208,Lister!$E$19,Lister!$D$7:$D$13)-V1208)*T1208/NETWORKDAYS(Lister!$D$19,Lister!$E$19,Lister!$D$7:$D$13),IF(MONTH(F1208)&gt;7,0)))),0),"")</f>
        <v/>
      </c>
      <c r="AA1208" s="31" t="str">
        <f>IF(Ansøgning!R1213="","",Ansøgning!R1213)</f>
        <v/>
      </c>
      <c r="AB1208" s="46" t="str">
        <f>IFERROR(MAX(IF(OR(V1208="",X1208=""),"",IF(AND(AND(MONTH(F1208)&gt;=8,MONTH(F1208)&lt;9),AND(MONTH(H1208)&gt;=8,MONTH(H1208)&lt;9)),(NETWORKDAYS(F1208,H1208,Lister!$D$7:$D$13)-X1208)*T1208/NETWORKDAYS(Lister!$D$20,Lister!$E$20,Lister!$D$7:$D$13),IF(AND(MONTH(F1208)=7,MONTH(H1208)=8),(NETWORKDAYS(Lister!$D$20,H1208,Lister!$D$7:$D$13)-X1208)*T1208/NETWORKDAYS(Lister!$D$20,Lister!$E$20,Lister!$D$7:$D$13),IF(AND(MONTH(F1208)=7,MONTH(H1208)=7),0)))),0),"")</f>
        <v/>
      </c>
      <c r="AC1208" s="15" t="str">
        <f>IF(Ansøgning!U1213="","",Ansøgning!U1213)</f>
        <v/>
      </c>
      <c r="AD1208" s="31" t="str">
        <f t="shared" si="129"/>
        <v/>
      </c>
      <c r="AE1208" s="31" t="str">
        <f t="shared" si="130"/>
        <v/>
      </c>
      <c r="AF1208" s="51" t="str">
        <f t="shared" si="131"/>
        <v/>
      </c>
      <c r="AG1208" s="15" t="str">
        <f t="shared" si="132"/>
        <v/>
      </c>
    </row>
    <row r="1209" spans="1:33" x14ac:dyDescent="0.25">
      <c r="A1209" s="13" t="str">
        <f>IF(Ansøgning!A1214="","",Ansøgning!A1214)</f>
        <v/>
      </c>
      <c r="B1209" s="13" t="str">
        <f>IF(Ansøgning!B1214="","",Ansøgning!B1214)</f>
        <v/>
      </c>
      <c r="C1209" s="13" t="str">
        <f>IF(Ansøgning!C1214="","",Ansøgning!C1214)</f>
        <v/>
      </c>
      <c r="D1209" s="13" t="str">
        <f>IF(Ansøgning!D1214="","",Ansøgning!D1214)</f>
        <v/>
      </c>
      <c r="E1209" s="14" t="str">
        <f>IF(Ansøgning!E1214="","",Ansøgning!E1214)</f>
        <v/>
      </c>
      <c r="F1209" s="16"/>
      <c r="G1209" s="14" t="str">
        <f>IF(Ansøgning!F1214="","",Ansøgning!F1214)</f>
        <v/>
      </c>
      <c r="H1209" s="16"/>
      <c r="I1209" s="72" t="str">
        <f>IF(OR(F1209="",H1209=""),"",NETWORKDAYS(F1209,H1209,Lister!$D$7:$D$13))</f>
        <v/>
      </c>
      <c r="J1209" s="53" t="str">
        <f>IF(Ansøgning!H1214="","",Ansøgning!H1214)</f>
        <v/>
      </c>
      <c r="K1209" s="32" t="str">
        <f t="shared" si="126"/>
        <v/>
      </c>
      <c r="L1209" s="31" t="str">
        <f>IF(Ansøgning!J1214="","",Ansøgning!J1214)</f>
        <v/>
      </c>
      <c r="M1209" s="18"/>
      <c r="N1209" s="31" t="str">
        <f>IF(Ansøgning!K1214="","",Ansøgning!K1214)</f>
        <v/>
      </c>
      <c r="O1209" s="18"/>
      <c r="P1209" s="15" t="str">
        <f>IF(Ansøgning!L1214="","",Ansøgning!L1214)</f>
        <v/>
      </c>
      <c r="Q1209" s="46" t="str">
        <f t="shared" si="127"/>
        <v/>
      </c>
      <c r="R1209" s="46"/>
      <c r="S1209" s="101" t="str">
        <f>IF(Ansøgning!M1214="","",Ansøgning!M1214)</f>
        <v/>
      </c>
      <c r="T1209" s="31" t="str">
        <f t="shared" si="128"/>
        <v/>
      </c>
      <c r="U1209" s="102" t="str">
        <f>IF(Ansøgning!O1214="","",Ansøgning!O1214)</f>
        <v/>
      </c>
      <c r="V1209" s="20"/>
      <c r="W1209" s="102" t="str">
        <f>IF(Ansøgning!P1214="","",Ansøgning!P1214)</f>
        <v/>
      </c>
      <c r="X1209" s="20"/>
      <c r="Y1209" s="31" t="str">
        <f>IF(Ansøgning!Q1214="","",Ansøgning!Q1214)</f>
        <v/>
      </c>
      <c r="Z1209" s="46" t="str">
        <f>IFERROR(MAX(IF(OR(V1209="",X1209=""),"",IF(AND(AND(MONTH(F1209)&gt;=7,MONTH(F1209)&lt;8),AND(MONTH(H1209)&gt;=7,MONTH(H1209)&lt;8)),(NETWORKDAYS(F1209,H1209,Lister!$D$7:$D$13)-V1209)*T1209/NETWORKDAYS(Lister!$D$19,Lister!$E$19,Lister!$D$7:$D$13),IF(AND(AND(MONTH(F1209)&gt;=7,MONTH(F1209)&lt;8),MONTH(H1209)&gt;7),(NETWORKDAYS(F1209,Lister!$E$19,Lister!$D$7:$D$13)-V1209)*T1209/NETWORKDAYS(Lister!$D$19,Lister!$E$19,Lister!$D$7:$D$13),IF(MONTH(F1209)&gt;7,0)))),0),"")</f>
        <v/>
      </c>
      <c r="AA1209" s="31" t="str">
        <f>IF(Ansøgning!R1214="","",Ansøgning!R1214)</f>
        <v/>
      </c>
      <c r="AB1209" s="46" t="str">
        <f>IFERROR(MAX(IF(OR(V1209="",X1209=""),"",IF(AND(AND(MONTH(F1209)&gt;=8,MONTH(F1209)&lt;9),AND(MONTH(H1209)&gt;=8,MONTH(H1209)&lt;9)),(NETWORKDAYS(F1209,H1209,Lister!$D$7:$D$13)-X1209)*T1209/NETWORKDAYS(Lister!$D$20,Lister!$E$20,Lister!$D$7:$D$13),IF(AND(MONTH(F1209)=7,MONTH(H1209)=8),(NETWORKDAYS(Lister!$D$20,H1209,Lister!$D$7:$D$13)-X1209)*T1209/NETWORKDAYS(Lister!$D$20,Lister!$E$20,Lister!$D$7:$D$13),IF(AND(MONTH(F1209)=7,MONTH(H1209)=7),0)))),0),"")</f>
        <v/>
      </c>
      <c r="AC1209" s="15" t="str">
        <f>IF(Ansøgning!U1214="","",Ansøgning!U1214)</f>
        <v/>
      </c>
      <c r="AD1209" s="31" t="str">
        <f t="shared" si="129"/>
        <v/>
      </c>
      <c r="AE1209" s="31" t="str">
        <f t="shared" si="130"/>
        <v/>
      </c>
      <c r="AF1209" s="51" t="str">
        <f t="shared" si="131"/>
        <v/>
      </c>
      <c r="AG1209" s="15" t="str">
        <f t="shared" si="132"/>
        <v/>
      </c>
    </row>
    <row r="1210" spans="1:33" x14ac:dyDescent="0.25">
      <c r="A1210" s="13" t="str">
        <f>IF(Ansøgning!A1215="","",Ansøgning!A1215)</f>
        <v/>
      </c>
      <c r="B1210" s="13" t="str">
        <f>IF(Ansøgning!B1215="","",Ansøgning!B1215)</f>
        <v/>
      </c>
      <c r="C1210" s="13" t="str">
        <f>IF(Ansøgning!C1215="","",Ansøgning!C1215)</f>
        <v/>
      </c>
      <c r="D1210" s="13" t="str">
        <f>IF(Ansøgning!D1215="","",Ansøgning!D1215)</f>
        <v/>
      </c>
      <c r="E1210" s="14" t="str">
        <f>IF(Ansøgning!E1215="","",Ansøgning!E1215)</f>
        <v/>
      </c>
      <c r="F1210" s="16"/>
      <c r="G1210" s="14" t="str">
        <f>IF(Ansøgning!F1215="","",Ansøgning!F1215)</f>
        <v/>
      </c>
      <c r="H1210" s="16"/>
      <c r="I1210" s="72" t="str">
        <f>IF(OR(F1210="",H1210=""),"",NETWORKDAYS(F1210,H1210,Lister!$D$7:$D$13))</f>
        <v/>
      </c>
      <c r="J1210" s="53" t="str">
        <f>IF(Ansøgning!H1215="","",Ansøgning!H1215)</f>
        <v/>
      </c>
      <c r="K1210" s="32" t="str">
        <f t="shared" si="126"/>
        <v/>
      </c>
      <c r="L1210" s="31" t="str">
        <f>IF(Ansøgning!J1215="","",Ansøgning!J1215)</f>
        <v/>
      </c>
      <c r="M1210" s="18"/>
      <c r="N1210" s="31" t="str">
        <f>IF(Ansøgning!K1215="","",Ansøgning!K1215)</f>
        <v/>
      </c>
      <c r="O1210" s="18"/>
      <c r="P1210" s="15" t="str">
        <f>IF(Ansøgning!L1215="","",Ansøgning!L1215)</f>
        <v/>
      </c>
      <c r="Q1210" s="46" t="str">
        <f t="shared" si="127"/>
        <v/>
      </c>
      <c r="R1210" s="46"/>
      <c r="S1210" s="101" t="str">
        <f>IF(Ansøgning!M1215="","",Ansøgning!M1215)</f>
        <v/>
      </c>
      <c r="T1210" s="31" t="str">
        <f t="shared" si="128"/>
        <v/>
      </c>
      <c r="U1210" s="102" t="str">
        <f>IF(Ansøgning!O1215="","",Ansøgning!O1215)</f>
        <v/>
      </c>
      <c r="V1210" s="20"/>
      <c r="W1210" s="102" t="str">
        <f>IF(Ansøgning!P1215="","",Ansøgning!P1215)</f>
        <v/>
      </c>
      <c r="X1210" s="20"/>
      <c r="Y1210" s="31" t="str">
        <f>IF(Ansøgning!Q1215="","",Ansøgning!Q1215)</f>
        <v/>
      </c>
      <c r="Z1210" s="46" t="str">
        <f>IFERROR(MAX(IF(OR(V1210="",X1210=""),"",IF(AND(AND(MONTH(F1210)&gt;=7,MONTH(F1210)&lt;8),AND(MONTH(H1210)&gt;=7,MONTH(H1210)&lt;8)),(NETWORKDAYS(F1210,H1210,Lister!$D$7:$D$13)-V1210)*T1210/NETWORKDAYS(Lister!$D$19,Lister!$E$19,Lister!$D$7:$D$13),IF(AND(AND(MONTH(F1210)&gt;=7,MONTH(F1210)&lt;8),MONTH(H1210)&gt;7),(NETWORKDAYS(F1210,Lister!$E$19,Lister!$D$7:$D$13)-V1210)*T1210/NETWORKDAYS(Lister!$D$19,Lister!$E$19,Lister!$D$7:$D$13),IF(MONTH(F1210)&gt;7,0)))),0),"")</f>
        <v/>
      </c>
      <c r="AA1210" s="31" t="str">
        <f>IF(Ansøgning!R1215="","",Ansøgning!R1215)</f>
        <v/>
      </c>
      <c r="AB1210" s="46" t="str">
        <f>IFERROR(MAX(IF(OR(V1210="",X1210=""),"",IF(AND(AND(MONTH(F1210)&gt;=8,MONTH(F1210)&lt;9),AND(MONTH(H1210)&gt;=8,MONTH(H1210)&lt;9)),(NETWORKDAYS(F1210,H1210,Lister!$D$7:$D$13)-X1210)*T1210/NETWORKDAYS(Lister!$D$20,Lister!$E$20,Lister!$D$7:$D$13),IF(AND(MONTH(F1210)=7,MONTH(H1210)=8),(NETWORKDAYS(Lister!$D$20,H1210,Lister!$D$7:$D$13)-X1210)*T1210/NETWORKDAYS(Lister!$D$20,Lister!$E$20,Lister!$D$7:$D$13),IF(AND(MONTH(F1210)=7,MONTH(H1210)=7),0)))),0),"")</f>
        <v/>
      </c>
      <c r="AC1210" s="15" t="str">
        <f>IF(Ansøgning!U1215="","",Ansøgning!U1215)</f>
        <v/>
      </c>
      <c r="AD1210" s="31" t="str">
        <f t="shared" si="129"/>
        <v/>
      </c>
      <c r="AE1210" s="31" t="str">
        <f t="shared" si="130"/>
        <v/>
      </c>
      <c r="AF1210" s="51" t="str">
        <f t="shared" si="131"/>
        <v/>
      </c>
      <c r="AG1210" s="15" t="str">
        <f t="shared" si="132"/>
        <v/>
      </c>
    </row>
    <row r="1211" spans="1:33" x14ac:dyDescent="0.25">
      <c r="A1211" s="13" t="str">
        <f>IF(Ansøgning!A1216="","",Ansøgning!A1216)</f>
        <v/>
      </c>
      <c r="B1211" s="13" t="str">
        <f>IF(Ansøgning!B1216="","",Ansøgning!B1216)</f>
        <v/>
      </c>
      <c r="C1211" s="13" t="str">
        <f>IF(Ansøgning!C1216="","",Ansøgning!C1216)</f>
        <v/>
      </c>
      <c r="D1211" s="13" t="str">
        <f>IF(Ansøgning!D1216="","",Ansøgning!D1216)</f>
        <v/>
      </c>
      <c r="E1211" s="14" t="str">
        <f>IF(Ansøgning!E1216="","",Ansøgning!E1216)</f>
        <v/>
      </c>
      <c r="F1211" s="16"/>
      <c r="G1211" s="14" t="str">
        <f>IF(Ansøgning!F1216="","",Ansøgning!F1216)</f>
        <v/>
      </c>
      <c r="H1211" s="16"/>
      <c r="I1211" s="72" t="str">
        <f>IF(OR(F1211="",H1211=""),"",NETWORKDAYS(F1211,H1211,Lister!$D$7:$D$13))</f>
        <v/>
      </c>
      <c r="J1211" s="53" t="str">
        <f>IF(Ansøgning!H1216="","",Ansøgning!H1216)</f>
        <v/>
      </c>
      <c r="K1211" s="32" t="str">
        <f t="shared" si="126"/>
        <v/>
      </c>
      <c r="L1211" s="31" t="str">
        <f>IF(Ansøgning!J1216="","",Ansøgning!J1216)</f>
        <v/>
      </c>
      <c r="M1211" s="18"/>
      <c r="N1211" s="31" t="str">
        <f>IF(Ansøgning!K1216="","",Ansøgning!K1216)</f>
        <v/>
      </c>
      <c r="O1211" s="18"/>
      <c r="P1211" s="15" t="str">
        <f>IF(Ansøgning!L1216="","",Ansøgning!L1216)</f>
        <v/>
      </c>
      <c r="Q1211" s="46" t="str">
        <f t="shared" si="127"/>
        <v/>
      </c>
      <c r="R1211" s="46"/>
      <c r="S1211" s="101" t="str">
        <f>IF(Ansøgning!M1216="","",Ansøgning!M1216)</f>
        <v/>
      </c>
      <c r="T1211" s="31" t="str">
        <f t="shared" si="128"/>
        <v/>
      </c>
      <c r="U1211" s="102" t="str">
        <f>IF(Ansøgning!O1216="","",Ansøgning!O1216)</f>
        <v/>
      </c>
      <c r="V1211" s="20"/>
      <c r="W1211" s="102" t="str">
        <f>IF(Ansøgning!P1216="","",Ansøgning!P1216)</f>
        <v/>
      </c>
      <c r="X1211" s="20"/>
      <c r="Y1211" s="31" t="str">
        <f>IF(Ansøgning!Q1216="","",Ansøgning!Q1216)</f>
        <v/>
      </c>
      <c r="Z1211" s="46" t="str">
        <f>IFERROR(MAX(IF(OR(V1211="",X1211=""),"",IF(AND(AND(MONTH(F1211)&gt;=7,MONTH(F1211)&lt;8),AND(MONTH(H1211)&gt;=7,MONTH(H1211)&lt;8)),(NETWORKDAYS(F1211,H1211,Lister!$D$7:$D$13)-V1211)*T1211/NETWORKDAYS(Lister!$D$19,Lister!$E$19,Lister!$D$7:$D$13),IF(AND(AND(MONTH(F1211)&gt;=7,MONTH(F1211)&lt;8),MONTH(H1211)&gt;7),(NETWORKDAYS(F1211,Lister!$E$19,Lister!$D$7:$D$13)-V1211)*T1211/NETWORKDAYS(Lister!$D$19,Lister!$E$19,Lister!$D$7:$D$13),IF(MONTH(F1211)&gt;7,0)))),0),"")</f>
        <v/>
      </c>
      <c r="AA1211" s="31" t="str">
        <f>IF(Ansøgning!R1216="","",Ansøgning!R1216)</f>
        <v/>
      </c>
      <c r="AB1211" s="46" t="str">
        <f>IFERROR(MAX(IF(OR(V1211="",X1211=""),"",IF(AND(AND(MONTH(F1211)&gt;=8,MONTH(F1211)&lt;9),AND(MONTH(H1211)&gt;=8,MONTH(H1211)&lt;9)),(NETWORKDAYS(F1211,H1211,Lister!$D$7:$D$13)-X1211)*T1211/NETWORKDAYS(Lister!$D$20,Lister!$E$20,Lister!$D$7:$D$13),IF(AND(MONTH(F1211)=7,MONTH(H1211)=8),(NETWORKDAYS(Lister!$D$20,H1211,Lister!$D$7:$D$13)-X1211)*T1211/NETWORKDAYS(Lister!$D$20,Lister!$E$20,Lister!$D$7:$D$13),IF(AND(MONTH(F1211)=7,MONTH(H1211)=7),0)))),0),"")</f>
        <v/>
      </c>
      <c r="AC1211" s="15" t="str">
        <f>IF(Ansøgning!U1216="","",Ansøgning!U1216)</f>
        <v/>
      </c>
      <c r="AD1211" s="31" t="str">
        <f t="shared" si="129"/>
        <v/>
      </c>
      <c r="AE1211" s="31" t="str">
        <f t="shared" si="130"/>
        <v/>
      </c>
      <c r="AF1211" s="51" t="str">
        <f t="shared" si="131"/>
        <v/>
      </c>
      <c r="AG1211" s="15" t="str">
        <f t="shared" si="132"/>
        <v/>
      </c>
    </row>
    <row r="1212" spans="1:33" x14ac:dyDescent="0.25">
      <c r="A1212" s="13" t="str">
        <f>IF(Ansøgning!A1217="","",Ansøgning!A1217)</f>
        <v/>
      </c>
      <c r="B1212" s="13" t="str">
        <f>IF(Ansøgning!B1217="","",Ansøgning!B1217)</f>
        <v/>
      </c>
      <c r="C1212" s="13" t="str">
        <f>IF(Ansøgning!C1217="","",Ansøgning!C1217)</f>
        <v/>
      </c>
      <c r="D1212" s="13" t="str">
        <f>IF(Ansøgning!D1217="","",Ansøgning!D1217)</f>
        <v/>
      </c>
      <c r="E1212" s="14" t="str">
        <f>IF(Ansøgning!E1217="","",Ansøgning!E1217)</f>
        <v/>
      </c>
      <c r="F1212" s="16"/>
      <c r="G1212" s="14" t="str">
        <f>IF(Ansøgning!F1217="","",Ansøgning!F1217)</f>
        <v/>
      </c>
      <c r="H1212" s="16"/>
      <c r="I1212" s="72" t="str">
        <f>IF(OR(F1212="",H1212=""),"",NETWORKDAYS(F1212,H1212,Lister!$D$7:$D$13))</f>
        <v/>
      </c>
      <c r="J1212" s="53" t="str">
        <f>IF(Ansøgning!H1217="","",Ansøgning!H1217)</f>
        <v/>
      </c>
      <c r="K1212" s="32" t="str">
        <f t="shared" si="126"/>
        <v/>
      </c>
      <c r="L1212" s="31" t="str">
        <f>IF(Ansøgning!J1217="","",Ansøgning!J1217)</f>
        <v/>
      </c>
      <c r="M1212" s="18"/>
      <c r="N1212" s="31" t="str">
        <f>IF(Ansøgning!K1217="","",Ansøgning!K1217)</f>
        <v/>
      </c>
      <c r="O1212" s="18"/>
      <c r="P1212" s="15" t="str">
        <f>IF(Ansøgning!L1217="","",Ansøgning!L1217)</f>
        <v/>
      </c>
      <c r="Q1212" s="46" t="str">
        <f t="shared" si="127"/>
        <v/>
      </c>
      <c r="R1212" s="46"/>
      <c r="S1212" s="101" t="str">
        <f>IF(Ansøgning!M1217="","",Ansøgning!M1217)</f>
        <v/>
      </c>
      <c r="T1212" s="31" t="str">
        <f t="shared" si="128"/>
        <v/>
      </c>
      <c r="U1212" s="102" t="str">
        <f>IF(Ansøgning!O1217="","",Ansøgning!O1217)</f>
        <v/>
      </c>
      <c r="V1212" s="20"/>
      <c r="W1212" s="102" t="str">
        <f>IF(Ansøgning!P1217="","",Ansøgning!P1217)</f>
        <v/>
      </c>
      <c r="X1212" s="20"/>
      <c r="Y1212" s="31" t="str">
        <f>IF(Ansøgning!Q1217="","",Ansøgning!Q1217)</f>
        <v/>
      </c>
      <c r="Z1212" s="46" t="str">
        <f>IFERROR(MAX(IF(OR(V1212="",X1212=""),"",IF(AND(AND(MONTH(F1212)&gt;=7,MONTH(F1212)&lt;8),AND(MONTH(H1212)&gt;=7,MONTH(H1212)&lt;8)),(NETWORKDAYS(F1212,H1212,Lister!$D$7:$D$13)-V1212)*T1212/NETWORKDAYS(Lister!$D$19,Lister!$E$19,Lister!$D$7:$D$13),IF(AND(AND(MONTH(F1212)&gt;=7,MONTH(F1212)&lt;8),MONTH(H1212)&gt;7),(NETWORKDAYS(F1212,Lister!$E$19,Lister!$D$7:$D$13)-V1212)*T1212/NETWORKDAYS(Lister!$D$19,Lister!$E$19,Lister!$D$7:$D$13),IF(MONTH(F1212)&gt;7,0)))),0),"")</f>
        <v/>
      </c>
      <c r="AA1212" s="31" t="str">
        <f>IF(Ansøgning!R1217="","",Ansøgning!R1217)</f>
        <v/>
      </c>
      <c r="AB1212" s="46" t="str">
        <f>IFERROR(MAX(IF(OR(V1212="",X1212=""),"",IF(AND(AND(MONTH(F1212)&gt;=8,MONTH(F1212)&lt;9),AND(MONTH(H1212)&gt;=8,MONTH(H1212)&lt;9)),(NETWORKDAYS(F1212,H1212,Lister!$D$7:$D$13)-X1212)*T1212/NETWORKDAYS(Lister!$D$20,Lister!$E$20,Lister!$D$7:$D$13),IF(AND(MONTH(F1212)=7,MONTH(H1212)=8),(NETWORKDAYS(Lister!$D$20,H1212,Lister!$D$7:$D$13)-X1212)*T1212/NETWORKDAYS(Lister!$D$20,Lister!$E$20,Lister!$D$7:$D$13),IF(AND(MONTH(F1212)=7,MONTH(H1212)=7),0)))),0),"")</f>
        <v/>
      </c>
      <c r="AC1212" s="15" t="str">
        <f>IF(Ansøgning!U1217="","",Ansøgning!U1217)</f>
        <v/>
      </c>
      <c r="AD1212" s="31" t="str">
        <f t="shared" si="129"/>
        <v/>
      </c>
      <c r="AE1212" s="31" t="str">
        <f t="shared" si="130"/>
        <v/>
      </c>
      <c r="AF1212" s="51" t="str">
        <f t="shared" si="131"/>
        <v/>
      </c>
      <c r="AG1212" s="15" t="str">
        <f t="shared" si="132"/>
        <v/>
      </c>
    </row>
    <row r="1213" spans="1:33" x14ac:dyDescent="0.25">
      <c r="A1213" s="13" t="str">
        <f>IF(Ansøgning!A1218="","",Ansøgning!A1218)</f>
        <v/>
      </c>
      <c r="B1213" s="13" t="str">
        <f>IF(Ansøgning!B1218="","",Ansøgning!B1218)</f>
        <v/>
      </c>
      <c r="C1213" s="13" t="str">
        <f>IF(Ansøgning!C1218="","",Ansøgning!C1218)</f>
        <v/>
      </c>
      <c r="D1213" s="13" t="str">
        <f>IF(Ansøgning!D1218="","",Ansøgning!D1218)</f>
        <v/>
      </c>
      <c r="E1213" s="14" t="str">
        <f>IF(Ansøgning!E1218="","",Ansøgning!E1218)</f>
        <v/>
      </c>
      <c r="F1213" s="16"/>
      <c r="G1213" s="14" t="str">
        <f>IF(Ansøgning!F1218="","",Ansøgning!F1218)</f>
        <v/>
      </c>
      <c r="H1213" s="16"/>
      <c r="I1213" s="72" t="str">
        <f>IF(OR(F1213="",H1213=""),"",NETWORKDAYS(F1213,H1213,Lister!$D$7:$D$13))</f>
        <v/>
      </c>
      <c r="J1213" s="53" t="str">
        <f>IF(Ansøgning!H1218="","",Ansøgning!H1218)</f>
        <v/>
      </c>
      <c r="K1213" s="32" t="str">
        <f t="shared" si="126"/>
        <v/>
      </c>
      <c r="L1213" s="31" t="str">
        <f>IF(Ansøgning!J1218="","",Ansøgning!J1218)</f>
        <v/>
      </c>
      <c r="M1213" s="18"/>
      <c r="N1213" s="31" t="str">
        <f>IF(Ansøgning!K1218="","",Ansøgning!K1218)</f>
        <v/>
      </c>
      <c r="O1213" s="18"/>
      <c r="P1213" s="15" t="str">
        <f>IF(Ansøgning!L1218="","",Ansøgning!L1218)</f>
        <v/>
      </c>
      <c r="Q1213" s="46" t="str">
        <f t="shared" si="127"/>
        <v/>
      </c>
      <c r="R1213" s="46"/>
      <c r="S1213" s="101" t="str">
        <f>IF(Ansøgning!M1218="","",Ansøgning!M1218)</f>
        <v/>
      </c>
      <c r="T1213" s="31" t="str">
        <f t="shared" si="128"/>
        <v/>
      </c>
      <c r="U1213" s="102" t="str">
        <f>IF(Ansøgning!O1218="","",Ansøgning!O1218)</f>
        <v/>
      </c>
      <c r="V1213" s="20"/>
      <c r="W1213" s="102" t="str">
        <f>IF(Ansøgning!P1218="","",Ansøgning!P1218)</f>
        <v/>
      </c>
      <c r="X1213" s="20"/>
      <c r="Y1213" s="31" t="str">
        <f>IF(Ansøgning!Q1218="","",Ansøgning!Q1218)</f>
        <v/>
      </c>
      <c r="Z1213" s="46" t="str">
        <f>IFERROR(MAX(IF(OR(V1213="",X1213=""),"",IF(AND(AND(MONTH(F1213)&gt;=7,MONTH(F1213)&lt;8),AND(MONTH(H1213)&gt;=7,MONTH(H1213)&lt;8)),(NETWORKDAYS(F1213,H1213,Lister!$D$7:$D$13)-V1213)*T1213/NETWORKDAYS(Lister!$D$19,Lister!$E$19,Lister!$D$7:$D$13),IF(AND(AND(MONTH(F1213)&gt;=7,MONTH(F1213)&lt;8),MONTH(H1213)&gt;7),(NETWORKDAYS(F1213,Lister!$E$19,Lister!$D$7:$D$13)-V1213)*T1213/NETWORKDAYS(Lister!$D$19,Lister!$E$19,Lister!$D$7:$D$13),IF(MONTH(F1213)&gt;7,0)))),0),"")</f>
        <v/>
      </c>
      <c r="AA1213" s="31" t="str">
        <f>IF(Ansøgning!R1218="","",Ansøgning!R1218)</f>
        <v/>
      </c>
      <c r="AB1213" s="46" t="str">
        <f>IFERROR(MAX(IF(OR(V1213="",X1213=""),"",IF(AND(AND(MONTH(F1213)&gt;=8,MONTH(F1213)&lt;9),AND(MONTH(H1213)&gt;=8,MONTH(H1213)&lt;9)),(NETWORKDAYS(F1213,H1213,Lister!$D$7:$D$13)-X1213)*T1213/NETWORKDAYS(Lister!$D$20,Lister!$E$20,Lister!$D$7:$D$13),IF(AND(MONTH(F1213)=7,MONTH(H1213)=8),(NETWORKDAYS(Lister!$D$20,H1213,Lister!$D$7:$D$13)-X1213)*T1213/NETWORKDAYS(Lister!$D$20,Lister!$E$20,Lister!$D$7:$D$13),IF(AND(MONTH(F1213)=7,MONTH(H1213)=7),0)))),0),"")</f>
        <v/>
      </c>
      <c r="AC1213" s="15" t="str">
        <f>IF(Ansøgning!U1218="","",Ansøgning!U1218)</f>
        <v/>
      </c>
      <c r="AD1213" s="31" t="str">
        <f t="shared" si="129"/>
        <v/>
      </c>
      <c r="AE1213" s="31" t="str">
        <f t="shared" si="130"/>
        <v/>
      </c>
      <c r="AF1213" s="51" t="str">
        <f t="shared" si="131"/>
        <v/>
      </c>
      <c r="AG1213" s="15" t="str">
        <f t="shared" si="132"/>
        <v/>
      </c>
    </row>
    <row r="1214" spans="1:33" x14ac:dyDescent="0.25">
      <c r="A1214" s="13" t="str">
        <f>IF(Ansøgning!A1219="","",Ansøgning!A1219)</f>
        <v/>
      </c>
      <c r="B1214" s="13" t="str">
        <f>IF(Ansøgning!B1219="","",Ansøgning!B1219)</f>
        <v/>
      </c>
      <c r="C1214" s="13" t="str">
        <f>IF(Ansøgning!C1219="","",Ansøgning!C1219)</f>
        <v/>
      </c>
      <c r="D1214" s="13" t="str">
        <f>IF(Ansøgning!D1219="","",Ansøgning!D1219)</f>
        <v/>
      </c>
      <c r="E1214" s="14" t="str">
        <f>IF(Ansøgning!E1219="","",Ansøgning!E1219)</f>
        <v/>
      </c>
      <c r="F1214" s="16"/>
      <c r="G1214" s="14" t="str">
        <f>IF(Ansøgning!F1219="","",Ansøgning!F1219)</f>
        <v/>
      </c>
      <c r="H1214" s="16"/>
      <c r="I1214" s="72" t="str">
        <f>IF(OR(F1214="",H1214=""),"",NETWORKDAYS(F1214,H1214,Lister!$D$7:$D$13))</f>
        <v/>
      </c>
      <c r="J1214" s="53" t="str">
        <f>IF(Ansøgning!H1219="","",Ansøgning!H1219)</f>
        <v/>
      </c>
      <c r="K1214" s="32" t="str">
        <f t="shared" si="126"/>
        <v/>
      </c>
      <c r="L1214" s="31" t="str">
        <f>IF(Ansøgning!J1219="","",Ansøgning!J1219)</f>
        <v/>
      </c>
      <c r="M1214" s="18"/>
      <c r="N1214" s="31" t="str">
        <f>IF(Ansøgning!K1219="","",Ansøgning!K1219)</f>
        <v/>
      </c>
      <c r="O1214" s="18"/>
      <c r="P1214" s="15" t="str">
        <f>IF(Ansøgning!L1219="","",Ansøgning!L1219)</f>
        <v/>
      </c>
      <c r="Q1214" s="46" t="str">
        <f t="shared" si="127"/>
        <v/>
      </c>
      <c r="R1214" s="46"/>
      <c r="S1214" s="101" t="str">
        <f>IF(Ansøgning!M1219="","",Ansøgning!M1219)</f>
        <v/>
      </c>
      <c r="T1214" s="31" t="str">
        <f t="shared" si="128"/>
        <v/>
      </c>
      <c r="U1214" s="102" t="str">
        <f>IF(Ansøgning!O1219="","",Ansøgning!O1219)</f>
        <v/>
      </c>
      <c r="V1214" s="20"/>
      <c r="W1214" s="102" t="str">
        <f>IF(Ansøgning!P1219="","",Ansøgning!P1219)</f>
        <v/>
      </c>
      <c r="X1214" s="20"/>
      <c r="Y1214" s="31" t="str">
        <f>IF(Ansøgning!Q1219="","",Ansøgning!Q1219)</f>
        <v/>
      </c>
      <c r="Z1214" s="46" t="str">
        <f>IFERROR(MAX(IF(OR(V1214="",X1214=""),"",IF(AND(AND(MONTH(F1214)&gt;=7,MONTH(F1214)&lt;8),AND(MONTH(H1214)&gt;=7,MONTH(H1214)&lt;8)),(NETWORKDAYS(F1214,H1214,Lister!$D$7:$D$13)-V1214)*T1214/NETWORKDAYS(Lister!$D$19,Lister!$E$19,Lister!$D$7:$D$13),IF(AND(AND(MONTH(F1214)&gt;=7,MONTH(F1214)&lt;8),MONTH(H1214)&gt;7),(NETWORKDAYS(F1214,Lister!$E$19,Lister!$D$7:$D$13)-V1214)*T1214/NETWORKDAYS(Lister!$D$19,Lister!$E$19,Lister!$D$7:$D$13),IF(MONTH(F1214)&gt;7,0)))),0),"")</f>
        <v/>
      </c>
      <c r="AA1214" s="31" t="str">
        <f>IF(Ansøgning!R1219="","",Ansøgning!R1219)</f>
        <v/>
      </c>
      <c r="AB1214" s="46" t="str">
        <f>IFERROR(MAX(IF(OR(V1214="",X1214=""),"",IF(AND(AND(MONTH(F1214)&gt;=8,MONTH(F1214)&lt;9),AND(MONTH(H1214)&gt;=8,MONTH(H1214)&lt;9)),(NETWORKDAYS(F1214,H1214,Lister!$D$7:$D$13)-X1214)*T1214/NETWORKDAYS(Lister!$D$20,Lister!$E$20,Lister!$D$7:$D$13),IF(AND(MONTH(F1214)=7,MONTH(H1214)=8),(NETWORKDAYS(Lister!$D$20,H1214,Lister!$D$7:$D$13)-X1214)*T1214/NETWORKDAYS(Lister!$D$20,Lister!$E$20,Lister!$D$7:$D$13),IF(AND(MONTH(F1214)=7,MONTH(H1214)=7),0)))),0),"")</f>
        <v/>
      </c>
      <c r="AC1214" s="15" t="str">
        <f>IF(Ansøgning!U1219="","",Ansøgning!U1219)</f>
        <v/>
      </c>
      <c r="AD1214" s="31" t="str">
        <f t="shared" si="129"/>
        <v/>
      </c>
      <c r="AE1214" s="31" t="str">
        <f t="shared" si="130"/>
        <v/>
      </c>
      <c r="AF1214" s="51" t="str">
        <f t="shared" si="131"/>
        <v/>
      </c>
      <c r="AG1214" s="15" t="str">
        <f t="shared" si="132"/>
        <v/>
      </c>
    </row>
    <row r="1215" spans="1:33" x14ac:dyDescent="0.25">
      <c r="A1215" s="13" t="str">
        <f>IF(Ansøgning!A1220="","",Ansøgning!A1220)</f>
        <v/>
      </c>
      <c r="B1215" s="13" t="str">
        <f>IF(Ansøgning!B1220="","",Ansøgning!B1220)</f>
        <v/>
      </c>
      <c r="C1215" s="13" t="str">
        <f>IF(Ansøgning!C1220="","",Ansøgning!C1220)</f>
        <v/>
      </c>
      <c r="D1215" s="13" t="str">
        <f>IF(Ansøgning!D1220="","",Ansøgning!D1220)</f>
        <v/>
      </c>
      <c r="E1215" s="14" t="str">
        <f>IF(Ansøgning!E1220="","",Ansøgning!E1220)</f>
        <v/>
      </c>
      <c r="F1215" s="16"/>
      <c r="G1215" s="14" t="str">
        <f>IF(Ansøgning!F1220="","",Ansøgning!F1220)</f>
        <v/>
      </c>
      <c r="H1215" s="16"/>
      <c r="I1215" s="72" t="str">
        <f>IF(OR(F1215="",H1215=""),"",NETWORKDAYS(F1215,H1215,Lister!$D$7:$D$13))</f>
        <v/>
      </c>
      <c r="J1215" s="53" t="str">
        <f>IF(Ansøgning!H1220="","",Ansøgning!H1220)</f>
        <v/>
      </c>
      <c r="K1215" s="32" t="str">
        <f t="shared" si="126"/>
        <v/>
      </c>
      <c r="L1215" s="31" t="str">
        <f>IF(Ansøgning!J1220="","",Ansøgning!J1220)</f>
        <v/>
      </c>
      <c r="M1215" s="18"/>
      <c r="N1215" s="31" t="str">
        <f>IF(Ansøgning!K1220="","",Ansøgning!K1220)</f>
        <v/>
      </c>
      <c r="O1215" s="18"/>
      <c r="P1215" s="15" t="str">
        <f>IF(Ansøgning!L1220="","",Ansøgning!L1220)</f>
        <v/>
      </c>
      <c r="Q1215" s="46" t="str">
        <f t="shared" si="127"/>
        <v/>
      </c>
      <c r="R1215" s="46"/>
      <c r="S1215" s="101" t="str">
        <f>IF(Ansøgning!M1220="","",Ansøgning!M1220)</f>
        <v/>
      </c>
      <c r="T1215" s="31" t="str">
        <f t="shared" si="128"/>
        <v/>
      </c>
      <c r="U1215" s="102" t="str">
        <f>IF(Ansøgning!O1220="","",Ansøgning!O1220)</f>
        <v/>
      </c>
      <c r="V1215" s="20"/>
      <c r="W1215" s="102" t="str">
        <f>IF(Ansøgning!P1220="","",Ansøgning!P1220)</f>
        <v/>
      </c>
      <c r="X1215" s="20"/>
      <c r="Y1215" s="31" t="str">
        <f>IF(Ansøgning!Q1220="","",Ansøgning!Q1220)</f>
        <v/>
      </c>
      <c r="Z1215" s="46" t="str">
        <f>IFERROR(MAX(IF(OR(V1215="",X1215=""),"",IF(AND(AND(MONTH(F1215)&gt;=7,MONTH(F1215)&lt;8),AND(MONTH(H1215)&gt;=7,MONTH(H1215)&lt;8)),(NETWORKDAYS(F1215,H1215,Lister!$D$7:$D$13)-V1215)*T1215/NETWORKDAYS(Lister!$D$19,Lister!$E$19,Lister!$D$7:$D$13),IF(AND(AND(MONTH(F1215)&gt;=7,MONTH(F1215)&lt;8),MONTH(H1215)&gt;7),(NETWORKDAYS(F1215,Lister!$E$19,Lister!$D$7:$D$13)-V1215)*T1215/NETWORKDAYS(Lister!$D$19,Lister!$E$19,Lister!$D$7:$D$13),IF(MONTH(F1215)&gt;7,0)))),0),"")</f>
        <v/>
      </c>
      <c r="AA1215" s="31" t="str">
        <f>IF(Ansøgning!R1220="","",Ansøgning!R1220)</f>
        <v/>
      </c>
      <c r="AB1215" s="46" t="str">
        <f>IFERROR(MAX(IF(OR(V1215="",X1215=""),"",IF(AND(AND(MONTH(F1215)&gt;=8,MONTH(F1215)&lt;9),AND(MONTH(H1215)&gt;=8,MONTH(H1215)&lt;9)),(NETWORKDAYS(F1215,H1215,Lister!$D$7:$D$13)-X1215)*T1215/NETWORKDAYS(Lister!$D$20,Lister!$E$20,Lister!$D$7:$D$13),IF(AND(MONTH(F1215)=7,MONTH(H1215)=8),(NETWORKDAYS(Lister!$D$20,H1215,Lister!$D$7:$D$13)-X1215)*T1215/NETWORKDAYS(Lister!$D$20,Lister!$E$20,Lister!$D$7:$D$13),IF(AND(MONTH(F1215)=7,MONTH(H1215)=7),0)))),0),"")</f>
        <v/>
      </c>
      <c r="AC1215" s="15" t="str">
        <f>IF(Ansøgning!U1220="","",Ansøgning!U1220)</f>
        <v/>
      </c>
      <c r="AD1215" s="31" t="str">
        <f t="shared" si="129"/>
        <v/>
      </c>
      <c r="AE1215" s="31" t="str">
        <f t="shared" si="130"/>
        <v/>
      </c>
      <c r="AF1215" s="51" t="str">
        <f t="shared" si="131"/>
        <v/>
      </c>
      <c r="AG1215" s="15" t="str">
        <f t="shared" si="132"/>
        <v/>
      </c>
    </row>
    <row r="1216" spans="1:33" x14ac:dyDescent="0.25">
      <c r="A1216" s="13" t="str">
        <f>IF(Ansøgning!A1221="","",Ansøgning!A1221)</f>
        <v/>
      </c>
      <c r="B1216" s="13" t="str">
        <f>IF(Ansøgning!B1221="","",Ansøgning!B1221)</f>
        <v/>
      </c>
      <c r="C1216" s="13" t="str">
        <f>IF(Ansøgning!C1221="","",Ansøgning!C1221)</f>
        <v/>
      </c>
      <c r="D1216" s="13" t="str">
        <f>IF(Ansøgning!D1221="","",Ansøgning!D1221)</f>
        <v/>
      </c>
      <c r="E1216" s="14" t="str">
        <f>IF(Ansøgning!E1221="","",Ansøgning!E1221)</f>
        <v/>
      </c>
      <c r="F1216" s="16"/>
      <c r="G1216" s="14" t="str">
        <f>IF(Ansøgning!F1221="","",Ansøgning!F1221)</f>
        <v/>
      </c>
      <c r="H1216" s="16"/>
      <c r="I1216" s="72" t="str">
        <f>IF(OR(F1216="",H1216=""),"",NETWORKDAYS(F1216,H1216,Lister!$D$7:$D$13))</f>
        <v/>
      </c>
      <c r="J1216" s="53" t="str">
        <f>IF(Ansøgning!H1221="","",Ansøgning!H1221)</f>
        <v/>
      </c>
      <c r="K1216" s="32" t="str">
        <f t="shared" si="126"/>
        <v/>
      </c>
      <c r="L1216" s="31" t="str">
        <f>IF(Ansøgning!J1221="","",Ansøgning!J1221)</f>
        <v/>
      </c>
      <c r="M1216" s="18"/>
      <c r="N1216" s="31" t="str">
        <f>IF(Ansøgning!K1221="","",Ansøgning!K1221)</f>
        <v/>
      </c>
      <c r="O1216" s="18"/>
      <c r="P1216" s="15" t="str">
        <f>IF(Ansøgning!L1221="","",Ansøgning!L1221)</f>
        <v/>
      </c>
      <c r="Q1216" s="46" t="str">
        <f t="shared" si="127"/>
        <v/>
      </c>
      <c r="R1216" s="46"/>
      <c r="S1216" s="101" t="str">
        <f>IF(Ansøgning!M1221="","",Ansøgning!M1221)</f>
        <v/>
      </c>
      <c r="T1216" s="31" t="str">
        <f t="shared" si="128"/>
        <v/>
      </c>
      <c r="U1216" s="102" t="str">
        <f>IF(Ansøgning!O1221="","",Ansøgning!O1221)</f>
        <v/>
      </c>
      <c r="V1216" s="20"/>
      <c r="W1216" s="102" t="str">
        <f>IF(Ansøgning!P1221="","",Ansøgning!P1221)</f>
        <v/>
      </c>
      <c r="X1216" s="20"/>
      <c r="Y1216" s="31" t="str">
        <f>IF(Ansøgning!Q1221="","",Ansøgning!Q1221)</f>
        <v/>
      </c>
      <c r="Z1216" s="46" t="str">
        <f>IFERROR(MAX(IF(OR(V1216="",X1216=""),"",IF(AND(AND(MONTH(F1216)&gt;=7,MONTH(F1216)&lt;8),AND(MONTH(H1216)&gt;=7,MONTH(H1216)&lt;8)),(NETWORKDAYS(F1216,H1216,Lister!$D$7:$D$13)-V1216)*T1216/NETWORKDAYS(Lister!$D$19,Lister!$E$19,Lister!$D$7:$D$13),IF(AND(AND(MONTH(F1216)&gt;=7,MONTH(F1216)&lt;8),MONTH(H1216)&gt;7),(NETWORKDAYS(F1216,Lister!$E$19,Lister!$D$7:$D$13)-V1216)*T1216/NETWORKDAYS(Lister!$D$19,Lister!$E$19,Lister!$D$7:$D$13),IF(MONTH(F1216)&gt;7,0)))),0),"")</f>
        <v/>
      </c>
      <c r="AA1216" s="31" t="str">
        <f>IF(Ansøgning!R1221="","",Ansøgning!R1221)</f>
        <v/>
      </c>
      <c r="AB1216" s="46" t="str">
        <f>IFERROR(MAX(IF(OR(V1216="",X1216=""),"",IF(AND(AND(MONTH(F1216)&gt;=8,MONTH(F1216)&lt;9),AND(MONTH(H1216)&gt;=8,MONTH(H1216)&lt;9)),(NETWORKDAYS(F1216,H1216,Lister!$D$7:$D$13)-X1216)*T1216/NETWORKDAYS(Lister!$D$20,Lister!$E$20,Lister!$D$7:$D$13),IF(AND(MONTH(F1216)=7,MONTH(H1216)=8),(NETWORKDAYS(Lister!$D$20,H1216,Lister!$D$7:$D$13)-X1216)*T1216/NETWORKDAYS(Lister!$D$20,Lister!$E$20,Lister!$D$7:$D$13),IF(AND(MONTH(F1216)=7,MONTH(H1216)=7),0)))),0),"")</f>
        <v/>
      </c>
      <c r="AC1216" s="15" t="str">
        <f>IF(Ansøgning!U1221="","",Ansøgning!U1221)</f>
        <v/>
      </c>
      <c r="AD1216" s="31" t="str">
        <f t="shared" si="129"/>
        <v/>
      </c>
      <c r="AE1216" s="31" t="str">
        <f t="shared" si="130"/>
        <v/>
      </c>
      <c r="AF1216" s="51" t="str">
        <f t="shared" si="131"/>
        <v/>
      </c>
      <c r="AG1216" s="15" t="str">
        <f t="shared" si="132"/>
        <v/>
      </c>
    </row>
    <row r="1217" spans="1:33" x14ac:dyDescent="0.25">
      <c r="A1217" s="13" t="str">
        <f>IF(Ansøgning!A1222="","",Ansøgning!A1222)</f>
        <v/>
      </c>
      <c r="B1217" s="13" t="str">
        <f>IF(Ansøgning!B1222="","",Ansøgning!B1222)</f>
        <v/>
      </c>
      <c r="C1217" s="13" t="str">
        <f>IF(Ansøgning!C1222="","",Ansøgning!C1222)</f>
        <v/>
      </c>
      <c r="D1217" s="13" t="str">
        <f>IF(Ansøgning!D1222="","",Ansøgning!D1222)</f>
        <v/>
      </c>
      <c r="E1217" s="14" t="str">
        <f>IF(Ansøgning!E1222="","",Ansøgning!E1222)</f>
        <v/>
      </c>
      <c r="F1217" s="16"/>
      <c r="G1217" s="14" t="str">
        <f>IF(Ansøgning!F1222="","",Ansøgning!F1222)</f>
        <v/>
      </c>
      <c r="H1217" s="16"/>
      <c r="I1217" s="72" t="str">
        <f>IF(OR(F1217="",H1217=""),"",NETWORKDAYS(F1217,H1217,Lister!$D$7:$D$13))</f>
        <v/>
      </c>
      <c r="J1217" s="53" t="str">
        <f>IF(Ansøgning!H1222="","",Ansøgning!H1222)</f>
        <v/>
      </c>
      <c r="K1217" s="32" t="str">
        <f t="shared" si="126"/>
        <v/>
      </c>
      <c r="L1217" s="31" t="str">
        <f>IF(Ansøgning!J1222="","",Ansøgning!J1222)</f>
        <v/>
      </c>
      <c r="M1217" s="18"/>
      <c r="N1217" s="31" t="str">
        <f>IF(Ansøgning!K1222="","",Ansøgning!K1222)</f>
        <v/>
      </c>
      <c r="O1217" s="18"/>
      <c r="P1217" s="15" t="str">
        <f>IF(Ansøgning!L1222="","",Ansøgning!L1222)</f>
        <v/>
      </c>
      <c r="Q1217" s="46" t="str">
        <f t="shared" si="127"/>
        <v/>
      </c>
      <c r="R1217" s="46"/>
      <c r="S1217" s="101" t="str">
        <f>IF(Ansøgning!M1222="","",Ansøgning!M1222)</f>
        <v/>
      </c>
      <c r="T1217" s="31" t="str">
        <f t="shared" si="128"/>
        <v/>
      </c>
      <c r="U1217" s="102" t="str">
        <f>IF(Ansøgning!O1222="","",Ansøgning!O1222)</f>
        <v/>
      </c>
      <c r="V1217" s="20"/>
      <c r="W1217" s="102" t="str">
        <f>IF(Ansøgning!P1222="","",Ansøgning!P1222)</f>
        <v/>
      </c>
      <c r="X1217" s="20"/>
      <c r="Y1217" s="31" t="str">
        <f>IF(Ansøgning!Q1222="","",Ansøgning!Q1222)</f>
        <v/>
      </c>
      <c r="Z1217" s="46" t="str">
        <f>IFERROR(MAX(IF(OR(V1217="",X1217=""),"",IF(AND(AND(MONTH(F1217)&gt;=7,MONTH(F1217)&lt;8),AND(MONTH(H1217)&gt;=7,MONTH(H1217)&lt;8)),(NETWORKDAYS(F1217,H1217,Lister!$D$7:$D$13)-V1217)*T1217/NETWORKDAYS(Lister!$D$19,Lister!$E$19,Lister!$D$7:$D$13),IF(AND(AND(MONTH(F1217)&gt;=7,MONTH(F1217)&lt;8),MONTH(H1217)&gt;7),(NETWORKDAYS(F1217,Lister!$E$19,Lister!$D$7:$D$13)-V1217)*T1217/NETWORKDAYS(Lister!$D$19,Lister!$E$19,Lister!$D$7:$D$13),IF(MONTH(F1217)&gt;7,0)))),0),"")</f>
        <v/>
      </c>
      <c r="AA1217" s="31" t="str">
        <f>IF(Ansøgning!R1222="","",Ansøgning!R1222)</f>
        <v/>
      </c>
      <c r="AB1217" s="46" t="str">
        <f>IFERROR(MAX(IF(OR(V1217="",X1217=""),"",IF(AND(AND(MONTH(F1217)&gt;=8,MONTH(F1217)&lt;9),AND(MONTH(H1217)&gt;=8,MONTH(H1217)&lt;9)),(NETWORKDAYS(F1217,H1217,Lister!$D$7:$D$13)-X1217)*T1217/NETWORKDAYS(Lister!$D$20,Lister!$E$20,Lister!$D$7:$D$13),IF(AND(MONTH(F1217)=7,MONTH(H1217)=8),(NETWORKDAYS(Lister!$D$20,H1217,Lister!$D$7:$D$13)-X1217)*T1217/NETWORKDAYS(Lister!$D$20,Lister!$E$20,Lister!$D$7:$D$13),IF(AND(MONTH(F1217)=7,MONTH(H1217)=7),0)))),0),"")</f>
        <v/>
      </c>
      <c r="AC1217" s="15" t="str">
        <f>IF(Ansøgning!U1222="","",Ansøgning!U1222)</f>
        <v/>
      </c>
      <c r="AD1217" s="31" t="str">
        <f t="shared" si="129"/>
        <v/>
      </c>
      <c r="AE1217" s="31" t="str">
        <f t="shared" si="130"/>
        <v/>
      </c>
      <c r="AF1217" s="51" t="str">
        <f t="shared" si="131"/>
        <v/>
      </c>
      <c r="AG1217" s="15" t="str">
        <f t="shared" si="132"/>
        <v/>
      </c>
    </row>
    <row r="1218" spans="1:33" x14ac:dyDescent="0.25">
      <c r="A1218" s="13" t="str">
        <f>IF(Ansøgning!A1223="","",Ansøgning!A1223)</f>
        <v/>
      </c>
      <c r="B1218" s="13" t="str">
        <f>IF(Ansøgning!B1223="","",Ansøgning!B1223)</f>
        <v/>
      </c>
      <c r="C1218" s="13" t="str">
        <f>IF(Ansøgning!C1223="","",Ansøgning!C1223)</f>
        <v/>
      </c>
      <c r="D1218" s="13" t="str">
        <f>IF(Ansøgning!D1223="","",Ansøgning!D1223)</f>
        <v/>
      </c>
      <c r="E1218" s="14" t="str">
        <f>IF(Ansøgning!E1223="","",Ansøgning!E1223)</f>
        <v/>
      </c>
      <c r="F1218" s="16"/>
      <c r="G1218" s="14" t="str">
        <f>IF(Ansøgning!F1223="","",Ansøgning!F1223)</f>
        <v/>
      </c>
      <c r="H1218" s="16"/>
      <c r="I1218" s="72" t="str">
        <f>IF(OR(F1218="",H1218=""),"",NETWORKDAYS(F1218,H1218,Lister!$D$7:$D$13))</f>
        <v/>
      </c>
      <c r="J1218" s="53" t="str">
        <f>IF(Ansøgning!H1223="","",Ansøgning!H1223)</f>
        <v/>
      </c>
      <c r="K1218" s="32" t="str">
        <f t="shared" si="126"/>
        <v/>
      </c>
      <c r="L1218" s="31" t="str">
        <f>IF(Ansøgning!J1223="","",Ansøgning!J1223)</f>
        <v/>
      </c>
      <c r="M1218" s="18"/>
      <c r="N1218" s="31" t="str">
        <f>IF(Ansøgning!K1223="","",Ansøgning!K1223)</f>
        <v/>
      </c>
      <c r="O1218" s="18"/>
      <c r="P1218" s="15" t="str">
        <f>IF(Ansøgning!L1223="","",Ansøgning!L1223)</f>
        <v/>
      </c>
      <c r="Q1218" s="46" t="str">
        <f t="shared" si="127"/>
        <v/>
      </c>
      <c r="R1218" s="46"/>
      <c r="S1218" s="101" t="str">
        <f>IF(Ansøgning!M1223="","",Ansøgning!M1223)</f>
        <v/>
      </c>
      <c r="T1218" s="31" t="str">
        <f t="shared" si="128"/>
        <v/>
      </c>
      <c r="U1218" s="102" t="str">
        <f>IF(Ansøgning!O1223="","",Ansøgning!O1223)</f>
        <v/>
      </c>
      <c r="V1218" s="20"/>
      <c r="W1218" s="102" t="str">
        <f>IF(Ansøgning!P1223="","",Ansøgning!P1223)</f>
        <v/>
      </c>
      <c r="X1218" s="20"/>
      <c r="Y1218" s="31" t="str">
        <f>IF(Ansøgning!Q1223="","",Ansøgning!Q1223)</f>
        <v/>
      </c>
      <c r="Z1218" s="46" t="str">
        <f>IFERROR(MAX(IF(OR(V1218="",X1218=""),"",IF(AND(AND(MONTH(F1218)&gt;=7,MONTH(F1218)&lt;8),AND(MONTH(H1218)&gt;=7,MONTH(H1218)&lt;8)),(NETWORKDAYS(F1218,H1218,Lister!$D$7:$D$13)-V1218)*T1218/NETWORKDAYS(Lister!$D$19,Lister!$E$19,Lister!$D$7:$D$13),IF(AND(AND(MONTH(F1218)&gt;=7,MONTH(F1218)&lt;8),MONTH(H1218)&gt;7),(NETWORKDAYS(F1218,Lister!$E$19,Lister!$D$7:$D$13)-V1218)*T1218/NETWORKDAYS(Lister!$D$19,Lister!$E$19,Lister!$D$7:$D$13),IF(MONTH(F1218)&gt;7,0)))),0),"")</f>
        <v/>
      </c>
      <c r="AA1218" s="31" t="str">
        <f>IF(Ansøgning!R1223="","",Ansøgning!R1223)</f>
        <v/>
      </c>
      <c r="AB1218" s="46" t="str">
        <f>IFERROR(MAX(IF(OR(V1218="",X1218=""),"",IF(AND(AND(MONTH(F1218)&gt;=8,MONTH(F1218)&lt;9),AND(MONTH(H1218)&gt;=8,MONTH(H1218)&lt;9)),(NETWORKDAYS(F1218,H1218,Lister!$D$7:$D$13)-X1218)*T1218/NETWORKDAYS(Lister!$D$20,Lister!$E$20,Lister!$D$7:$D$13),IF(AND(MONTH(F1218)=7,MONTH(H1218)=8),(NETWORKDAYS(Lister!$D$20,H1218,Lister!$D$7:$D$13)-X1218)*T1218/NETWORKDAYS(Lister!$D$20,Lister!$E$20,Lister!$D$7:$D$13),IF(AND(MONTH(F1218)=7,MONTH(H1218)=7),0)))),0),"")</f>
        <v/>
      </c>
      <c r="AC1218" s="15" t="str">
        <f>IF(Ansøgning!U1223="","",Ansøgning!U1223)</f>
        <v/>
      </c>
      <c r="AD1218" s="31" t="str">
        <f t="shared" si="129"/>
        <v/>
      </c>
      <c r="AE1218" s="31" t="str">
        <f t="shared" si="130"/>
        <v/>
      </c>
      <c r="AF1218" s="51" t="str">
        <f t="shared" si="131"/>
        <v/>
      </c>
      <c r="AG1218" s="15" t="str">
        <f t="shared" si="132"/>
        <v/>
      </c>
    </row>
    <row r="1219" spans="1:33" x14ac:dyDescent="0.25">
      <c r="A1219" s="13" t="str">
        <f>IF(Ansøgning!A1224="","",Ansøgning!A1224)</f>
        <v/>
      </c>
      <c r="B1219" s="13" t="str">
        <f>IF(Ansøgning!B1224="","",Ansøgning!B1224)</f>
        <v/>
      </c>
      <c r="C1219" s="13" t="str">
        <f>IF(Ansøgning!C1224="","",Ansøgning!C1224)</f>
        <v/>
      </c>
      <c r="D1219" s="13" t="str">
        <f>IF(Ansøgning!D1224="","",Ansøgning!D1224)</f>
        <v/>
      </c>
      <c r="E1219" s="14" t="str">
        <f>IF(Ansøgning!E1224="","",Ansøgning!E1224)</f>
        <v/>
      </c>
      <c r="F1219" s="16"/>
      <c r="G1219" s="14" t="str">
        <f>IF(Ansøgning!F1224="","",Ansøgning!F1224)</f>
        <v/>
      </c>
      <c r="H1219" s="16"/>
      <c r="I1219" s="72" t="str">
        <f>IF(OR(F1219="",H1219=""),"",NETWORKDAYS(F1219,H1219,Lister!$D$7:$D$13))</f>
        <v/>
      </c>
      <c r="J1219" s="53" t="str">
        <f>IF(Ansøgning!H1224="","",Ansøgning!H1224)</f>
        <v/>
      </c>
      <c r="K1219" s="32" t="str">
        <f t="shared" si="126"/>
        <v/>
      </c>
      <c r="L1219" s="31" t="str">
        <f>IF(Ansøgning!J1224="","",Ansøgning!J1224)</f>
        <v/>
      </c>
      <c r="M1219" s="18"/>
      <c r="N1219" s="31" t="str">
        <f>IF(Ansøgning!K1224="","",Ansøgning!K1224)</f>
        <v/>
      </c>
      <c r="O1219" s="18"/>
      <c r="P1219" s="15" t="str">
        <f>IF(Ansøgning!L1224="","",Ansøgning!L1224)</f>
        <v/>
      </c>
      <c r="Q1219" s="46" t="str">
        <f t="shared" si="127"/>
        <v/>
      </c>
      <c r="R1219" s="46"/>
      <c r="S1219" s="101" t="str">
        <f>IF(Ansøgning!M1224="","",Ansøgning!M1224)</f>
        <v/>
      </c>
      <c r="T1219" s="31" t="str">
        <f t="shared" si="128"/>
        <v/>
      </c>
      <c r="U1219" s="102" t="str">
        <f>IF(Ansøgning!O1224="","",Ansøgning!O1224)</f>
        <v/>
      </c>
      <c r="V1219" s="20"/>
      <c r="W1219" s="102" t="str">
        <f>IF(Ansøgning!P1224="","",Ansøgning!P1224)</f>
        <v/>
      </c>
      <c r="X1219" s="20"/>
      <c r="Y1219" s="31" t="str">
        <f>IF(Ansøgning!Q1224="","",Ansøgning!Q1224)</f>
        <v/>
      </c>
      <c r="Z1219" s="46" t="str">
        <f>IFERROR(MAX(IF(OR(V1219="",X1219=""),"",IF(AND(AND(MONTH(F1219)&gt;=7,MONTH(F1219)&lt;8),AND(MONTH(H1219)&gt;=7,MONTH(H1219)&lt;8)),(NETWORKDAYS(F1219,H1219,Lister!$D$7:$D$13)-V1219)*T1219/NETWORKDAYS(Lister!$D$19,Lister!$E$19,Lister!$D$7:$D$13),IF(AND(AND(MONTH(F1219)&gt;=7,MONTH(F1219)&lt;8),MONTH(H1219)&gt;7),(NETWORKDAYS(F1219,Lister!$E$19,Lister!$D$7:$D$13)-V1219)*T1219/NETWORKDAYS(Lister!$D$19,Lister!$E$19,Lister!$D$7:$D$13),IF(MONTH(F1219)&gt;7,0)))),0),"")</f>
        <v/>
      </c>
      <c r="AA1219" s="31" t="str">
        <f>IF(Ansøgning!R1224="","",Ansøgning!R1224)</f>
        <v/>
      </c>
      <c r="AB1219" s="46" t="str">
        <f>IFERROR(MAX(IF(OR(V1219="",X1219=""),"",IF(AND(AND(MONTH(F1219)&gt;=8,MONTH(F1219)&lt;9),AND(MONTH(H1219)&gt;=8,MONTH(H1219)&lt;9)),(NETWORKDAYS(F1219,H1219,Lister!$D$7:$D$13)-X1219)*T1219/NETWORKDAYS(Lister!$D$20,Lister!$E$20,Lister!$D$7:$D$13),IF(AND(MONTH(F1219)=7,MONTH(H1219)=8),(NETWORKDAYS(Lister!$D$20,H1219,Lister!$D$7:$D$13)-X1219)*T1219/NETWORKDAYS(Lister!$D$20,Lister!$E$20,Lister!$D$7:$D$13),IF(AND(MONTH(F1219)=7,MONTH(H1219)=7),0)))),0),"")</f>
        <v/>
      </c>
      <c r="AC1219" s="15" t="str">
        <f>IF(Ansøgning!U1224="","",Ansøgning!U1224)</f>
        <v/>
      </c>
      <c r="AD1219" s="31" t="str">
        <f t="shared" si="129"/>
        <v/>
      </c>
      <c r="AE1219" s="31" t="str">
        <f t="shared" si="130"/>
        <v/>
      </c>
      <c r="AF1219" s="51" t="str">
        <f t="shared" si="131"/>
        <v/>
      </c>
      <c r="AG1219" s="15" t="str">
        <f t="shared" si="132"/>
        <v/>
      </c>
    </row>
    <row r="1220" spans="1:33" x14ac:dyDescent="0.25">
      <c r="A1220" s="13" t="str">
        <f>IF(Ansøgning!A1225="","",Ansøgning!A1225)</f>
        <v/>
      </c>
      <c r="B1220" s="13" t="str">
        <f>IF(Ansøgning!B1225="","",Ansøgning!B1225)</f>
        <v/>
      </c>
      <c r="C1220" s="13" t="str">
        <f>IF(Ansøgning!C1225="","",Ansøgning!C1225)</f>
        <v/>
      </c>
      <c r="D1220" s="13" t="str">
        <f>IF(Ansøgning!D1225="","",Ansøgning!D1225)</f>
        <v/>
      </c>
      <c r="E1220" s="14" t="str">
        <f>IF(Ansøgning!E1225="","",Ansøgning!E1225)</f>
        <v/>
      </c>
      <c r="F1220" s="16"/>
      <c r="G1220" s="14" t="str">
        <f>IF(Ansøgning!F1225="","",Ansøgning!F1225)</f>
        <v/>
      </c>
      <c r="H1220" s="16"/>
      <c r="I1220" s="72" t="str">
        <f>IF(OR(F1220="",H1220=""),"",NETWORKDAYS(F1220,H1220,Lister!$D$7:$D$13))</f>
        <v/>
      </c>
      <c r="J1220" s="53" t="str">
        <f>IF(Ansøgning!H1225="","",Ansøgning!H1225)</f>
        <v/>
      </c>
      <c r="K1220" s="32" t="str">
        <f t="shared" si="126"/>
        <v/>
      </c>
      <c r="L1220" s="31" t="str">
        <f>IF(Ansøgning!J1225="","",Ansøgning!J1225)</f>
        <v/>
      </c>
      <c r="M1220" s="18"/>
      <c r="N1220" s="31" t="str">
        <f>IF(Ansøgning!K1225="","",Ansøgning!K1225)</f>
        <v/>
      </c>
      <c r="O1220" s="18"/>
      <c r="P1220" s="15" t="str">
        <f>IF(Ansøgning!L1225="","",Ansøgning!L1225)</f>
        <v/>
      </c>
      <c r="Q1220" s="46" t="str">
        <f t="shared" si="127"/>
        <v/>
      </c>
      <c r="R1220" s="46"/>
      <c r="S1220" s="101" t="str">
        <f>IF(Ansøgning!M1225="","",Ansøgning!M1225)</f>
        <v/>
      </c>
      <c r="T1220" s="31" t="str">
        <f t="shared" si="128"/>
        <v/>
      </c>
      <c r="U1220" s="102" t="str">
        <f>IF(Ansøgning!O1225="","",Ansøgning!O1225)</f>
        <v/>
      </c>
      <c r="V1220" s="20"/>
      <c r="W1220" s="102" t="str">
        <f>IF(Ansøgning!P1225="","",Ansøgning!P1225)</f>
        <v/>
      </c>
      <c r="X1220" s="20"/>
      <c r="Y1220" s="31" t="str">
        <f>IF(Ansøgning!Q1225="","",Ansøgning!Q1225)</f>
        <v/>
      </c>
      <c r="Z1220" s="46" t="str">
        <f>IFERROR(MAX(IF(OR(V1220="",X1220=""),"",IF(AND(AND(MONTH(F1220)&gt;=7,MONTH(F1220)&lt;8),AND(MONTH(H1220)&gt;=7,MONTH(H1220)&lt;8)),(NETWORKDAYS(F1220,H1220,Lister!$D$7:$D$13)-V1220)*T1220/NETWORKDAYS(Lister!$D$19,Lister!$E$19,Lister!$D$7:$D$13),IF(AND(AND(MONTH(F1220)&gt;=7,MONTH(F1220)&lt;8),MONTH(H1220)&gt;7),(NETWORKDAYS(F1220,Lister!$E$19,Lister!$D$7:$D$13)-V1220)*T1220/NETWORKDAYS(Lister!$D$19,Lister!$E$19,Lister!$D$7:$D$13),IF(MONTH(F1220)&gt;7,0)))),0),"")</f>
        <v/>
      </c>
      <c r="AA1220" s="31" t="str">
        <f>IF(Ansøgning!R1225="","",Ansøgning!R1225)</f>
        <v/>
      </c>
      <c r="AB1220" s="46" t="str">
        <f>IFERROR(MAX(IF(OR(V1220="",X1220=""),"",IF(AND(AND(MONTH(F1220)&gt;=8,MONTH(F1220)&lt;9),AND(MONTH(H1220)&gt;=8,MONTH(H1220)&lt;9)),(NETWORKDAYS(F1220,H1220,Lister!$D$7:$D$13)-X1220)*T1220/NETWORKDAYS(Lister!$D$20,Lister!$E$20,Lister!$D$7:$D$13),IF(AND(MONTH(F1220)=7,MONTH(H1220)=8),(NETWORKDAYS(Lister!$D$20,H1220,Lister!$D$7:$D$13)-X1220)*T1220/NETWORKDAYS(Lister!$D$20,Lister!$E$20,Lister!$D$7:$D$13),IF(AND(MONTH(F1220)=7,MONTH(H1220)=7),0)))),0),"")</f>
        <v/>
      </c>
      <c r="AC1220" s="15" t="str">
        <f>IF(Ansøgning!U1225="","",Ansøgning!U1225)</f>
        <v/>
      </c>
      <c r="AD1220" s="31" t="str">
        <f t="shared" si="129"/>
        <v/>
      </c>
      <c r="AE1220" s="31" t="str">
        <f t="shared" si="130"/>
        <v/>
      </c>
      <c r="AF1220" s="51" t="str">
        <f t="shared" si="131"/>
        <v/>
      </c>
      <c r="AG1220" s="15" t="str">
        <f t="shared" si="132"/>
        <v/>
      </c>
    </row>
    <row r="1221" spans="1:33" x14ac:dyDescent="0.25">
      <c r="A1221" s="13" t="str">
        <f>IF(Ansøgning!A1226="","",Ansøgning!A1226)</f>
        <v/>
      </c>
      <c r="B1221" s="13" t="str">
        <f>IF(Ansøgning!B1226="","",Ansøgning!B1226)</f>
        <v/>
      </c>
      <c r="C1221" s="13" t="str">
        <f>IF(Ansøgning!C1226="","",Ansøgning!C1226)</f>
        <v/>
      </c>
      <c r="D1221" s="13" t="str">
        <f>IF(Ansøgning!D1226="","",Ansøgning!D1226)</f>
        <v/>
      </c>
      <c r="E1221" s="14" t="str">
        <f>IF(Ansøgning!E1226="","",Ansøgning!E1226)</f>
        <v/>
      </c>
      <c r="F1221" s="16"/>
      <c r="G1221" s="14" t="str">
        <f>IF(Ansøgning!F1226="","",Ansøgning!F1226)</f>
        <v/>
      </c>
      <c r="H1221" s="16"/>
      <c r="I1221" s="72" t="str">
        <f>IF(OR(F1221="",H1221=""),"",NETWORKDAYS(F1221,H1221,Lister!$D$7:$D$13))</f>
        <v/>
      </c>
      <c r="J1221" s="53" t="str">
        <f>IF(Ansøgning!H1226="","",Ansøgning!H1226)</f>
        <v/>
      </c>
      <c r="K1221" s="32" t="str">
        <f t="shared" si="126"/>
        <v/>
      </c>
      <c r="L1221" s="31" t="str">
        <f>IF(Ansøgning!J1226="","",Ansøgning!J1226)</f>
        <v/>
      </c>
      <c r="M1221" s="18"/>
      <c r="N1221" s="31" t="str">
        <f>IF(Ansøgning!K1226="","",Ansøgning!K1226)</f>
        <v/>
      </c>
      <c r="O1221" s="18"/>
      <c r="P1221" s="15" t="str">
        <f>IF(Ansøgning!L1226="","",Ansøgning!L1226)</f>
        <v/>
      </c>
      <c r="Q1221" s="46" t="str">
        <f t="shared" si="127"/>
        <v/>
      </c>
      <c r="R1221" s="46"/>
      <c r="S1221" s="101" t="str">
        <f>IF(Ansøgning!M1226="","",Ansøgning!M1226)</f>
        <v/>
      </c>
      <c r="T1221" s="31" t="str">
        <f t="shared" si="128"/>
        <v/>
      </c>
      <c r="U1221" s="102" t="str">
        <f>IF(Ansøgning!O1226="","",Ansøgning!O1226)</f>
        <v/>
      </c>
      <c r="V1221" s="20"/>
      <c r="W1221" s="102" t="str">
        <f>IF(Ansøgning!P1226="","",Ansøgning!P1226)</f>
        <v/>
      </c>
      <c r="X1221" s="20"/>
      <c r="Y1221" s="31" t="str">
        <f>IF(Ansøgning!Q1226="","",Ansøgning!Q1226)</f>
        <v/>
      </c>
      <c r="Z1221" s="46" t="str">
        <f>IFERROR(MAX(IF(OR(V1221="",X1221=""),"",IF(AND(AND(MONTH(F1221)&gt;=7,MONTH(F1221)&lt;8),AND(MONTH(H1221)&gt;=7,MONTH(H1221)&lt;8)),(NETWORKDAYS(F1221,H1221,Lister!$D$7:$D$13)-V1221)*T1221/NETWORKDAYS(Lister!$D$19,Lister!$E$19,Lister!$D$7:$D$13),IF(AND(AND(MONTH(F1221)&gt;=7,MONTH(F1221)&lt;8),MONTH(H1221)&gt;7),(NETWORKDAYS(F1221,Lister!$E$19,Lister!$D$7:$D$13)-V1221)*T1221/NETWORKDAYS(Lister!$D$19,Lister!$E$19,Lister!$D$7:$D$13),IF(MONTH(F1221)&gt;7,0)))),0),"")</f>
        <v/>
      </c>
      <c r="AA1221" s="31" t="str">
        <f>IF(Ansøgning!R1226="","",Ansøgning!R1226)</f>
        <v/>
      </c>
      <c r="AB1221" s="46" t="str">
        <f>IFERROR(MAX(IF(OR(V1221="",X1221=""),"",IF(AND(AND(MONTH(F1221)&gt;=8,MONTH(F1221)&lt;9),AND(MONTH(H1221)&gt;=8,MONTH(H1221)&lt;9)),(NETWORKDAYS(F1221,H1221,Lister!$D$7:$D$13)-X1221)*T1221/NETWORKDAYS(Lister!$D$20,Lister!$E$20,Lister!$D$7:$D$13),IF(AND(MONTH(F1221)=7,MONTH(H1221)=8),(NETWORKDAYS(Lister!$D$20,H1221,Lister!$D$7:$D$13)-X1221)*T1221/NETWORKDAYS(Lister!$D$20,Lister!$E$20,Lister!$D$7:$D$13),IF(AND(MONTH(F1221)=7,MONTH(H1221)=7),0)))),0),"")</f>
        <v/>
      </c>
      <c r="AC1221" s="15" t="str">
        <f>IF(Ansøgning!U1226="","",Ansøgning!U1226)</f>
        <v/>
      </c>
      <c r="AD1221" s="31" t="str">
        <f t="shared" si="129"/>
        <v/>
      </c>
      <c r="AE1221" s="31" t="str">
        <f t="shared" si="130"/>
        <v/>
      </c>
      <c r="AF1221" s="51" t="str">
        <f t="shared" si="131"/>
        <v/>
      </c>
      <c r="AG1221" s="15" t="str">
        <f t="shared" si="132"/>
        <v/>
      </c>
    </row>
    <row r="1222" spans="1:33" x14ac:dyDescent="0.25">
      <c r="A1222" s="13" t="str">
        <f>IF(Ansøgning!A1227="","",Ansøgning!A1227)</f>
        <v/>
      </c>
      <c r="B1222" s="13" t="str">
        <f>IF(Ansøgning!B1227="","",Ansøgning!B1227)</f>
        <v/>
      </c>
      <c r="C1222" s="13" t="str">
        <f>IF(Ansøgning!C1227="","",Ansøgning!C1227)</f>
        <v/>
      </c>
      <c r="D1222" s="13" t="str">
        <f>IF(Ansøgning!D1227="","",Ansøgning!D1227)</f>
        <v/>
      </c>
      <c r="E1222" s="14" t="str">
        <f>IF(Ansøgning!E1227="","",Ansøgning!E1227)</f>
        <v/>
      </c>
      <c r="F1222" s="16"/>
      <c r="G1222" s="14" t="str">
        <f>IF(Ansøgning!F1227="","",Ansøgning!F1227)</f>
        <v/>
      </c>
      <c r="H1222" s="16"/>
      <c r="I1222" s="72" t="str">
        <f>IF(OR(F1222="",H1222=""),"",NETWORKDAYS(F1222,H1222,Lister!$D$7:$D$13))</f>
        <v/>
      </c>
      <c r="J1222" s="53" t="str">
        <f>IF(Ansøgning!H1227="","",Ansøgning!H1227)</f>
        <v/>
      </c>
      <c r="K1222" s="32" t="str">
        <f t="shared" si="126"/>
        <v/>
      </c>
      <c r="L1222" s="31" t="str">
        <f>IF(Ansøgning!J1227="","",Ansøgning!J1227)</f>
        <v/>
      </c>
      <c r="M1222" s="18"/>
      <c r="N1222" s="31" t="str">
        <f>IF(Ansøgning!K1227="","",Ansøgning!K1227)</f>
        <v/>
      </c>
      <c r="O1222" s="18"/>
      <c r="P1222" s="15" t="str">
        <f>IF(Ansøgning!L1227="","",Ansøgning!L1227)</f>
        <v/>
      </c>
      <c r="Q1222" s="46" t="str">
        <f t="shared" si="127"/>
        <v/>
      </c>
      <c r="R1222" s="46"/>
      <c r="S1222" s="101" t="str">
        <f>IF(Ansøgning!M1227="","",Ansøgning!M1227)</f>
        <v/>
      </c>
      <c r="T1222" s="31" t="str">
        <f t="shared" si="128"/>
        <v/>
      </c>
      <c r="U1222" s="102" t="str">
        <f>IF(Ansøgning!O1227="","",Ansøgning!O1227)</f>
        <v/>
      </c>
      <c r="V1222" s="20"/>
      <c r="W1222" s="102" t="str">
        <f>IF(Ansøgning!P1227="","",Ansøgning!P1227)</f>
        <v/>
      </c>
      <c r="X1222" s="20"/>
      <c r="Y1222" s="31" t="str">
        <f>IF(Ansøgning!Q1227="","",Ansøgning!Q1227)</f>
        <v/>
      </c>
      <c r="Z1222" s="46" t="str">
        <f>IFERROR(MAX(IF(OR(V1222="",X1222=""),"",IF(AND(AND(MONTH(F1222)&gt;=7,MONTH(F1222)&lt;8),AND(MONTH(H1222)&gt;=7,MONTH(H1222)&lt;8)),(NETWORKDAYS(F1222,H1222,Lister!$D$7:$D$13)-V1222)*T1222/NETWORKDAYS(Lister!$D$19,Lister!$E$19,Lister!$D$7:$D$13),IF(AND(AND(MONTH(F1222)&gt;=7,MONTH(F1222)&lt;8),MONTH(H1222)&gt;7),(NETWORKDAYS(F1222,Lister!$E$19,Lister!$D$7:$D$13)-V1222)*T1222/NETWORKDAYS(Lister!$D$19,Lister!$E$19,Lister!$D$7:$D$13),IF(MONTH(F1222)&gt;7,0)))),0),"")</f>
        <v/>
      </c>
      <c r="AA1222" s="31" t="str">
        <f>IF(Ansøgning!R1227="","",Ansøgning!R1227)</f>
        <v/>
      </c>
      <c r="AB1222" s="46" t="str">
        <f>IFERROR(MAX(IF(OR(V1222="",X1222=""),"",IF(AND(AND(MONTH(F1222)&gt;=8,MONTH(F1222)&lt;9),AND(MONTH(H1222)&gt;=8,MONTH(H1222)&lt;9)),(NETWORKDAYS(F1222,H1222,Lister!$D$7:$D$13)-X1222)*T1222/NETWORKDAYS(Lister!$D$20,Lister!$E$20,Lister!$D$7:$D$13),IF(AND(MONTH(F1222)=7,MONTH(H1222)=8),(NETWORKDAYS(Lister!$D$20,H1222,Lister!$D$7:$D$13)-X1222)*T1222/NETWORKDAYS(Lister!$D$20,Lister!$E$20,Lister!$D$7:$D$13),IF(AND(MONTH(F1222)=7,MONTH(H1222)=7),0)))),0),"")</f>
        <v/>
      </c>
      <c r="AC1222" s="15" t="str">
        <f>IF(Ansøgning!U1227="","",Ansøgning!U1227)</f>
        <v/>
      </c>
      <c r="AD1222" s="31" t="str">
        <f t="shared" si="129"/>
        <v/>
      </c>
      <c r="AE1222" s="31" t="str">
        <f t="shared" si="130"/>
        <v/>
      </c>
      <c r="AF1222" s="51" t="str">
        <f t="shared" si="131"/>
        <v/>
      </c>
      <c r="AG1222" s="15" t="str">
        <f t="shared" si="132"/>
        <v/>
      </c>
    </row>
    <row r="1223" spans="1:33" x14ac:dyDescent="0.25">
      <c r="A1223" s="13" t="str">
        <f>IF(Ansøgning!A1228="","",Ansøgning!A1228)</f>
        <v/>
      </c>
      <c r="B1223" s="13" t="str">
        <f>IF(Ansøgning!B1228="","",Ansøgning!B1228)</f>
        <v/>
      </c>
      <c r="C1223" s="13" t="str">
        <f>IF(Ansøgning!C1228="","",Ansøgning!C1228)</f>
        <v/>
      </c>
      <c r="D1223" s="13" t="str">
        <f>IF(Ansøgning!D1228="","",Ansøgning!D1228)</f>
        <v/>
      </c>
      <c r="E1223" s="14" t="str">
        <f>IF(Ansøgning!E1228="","",Ansøgning!E1228)</f>
        <v/>
      </c>
      <c r="F1223" s="16"/>
      <c r="G1223" s="14" t="str">
        <f>IF(Ansøgning!F1228="","",Ansøgning!F1228)</f>
        <v/>
      </c>
      <c r="H1223" s="16"/>
      <c r="I1223" s="72" t="str">
        <f>IF(OR(F1223="",H1223=""),"",NETWORKDAYS(F1223,H1223,Lister!$D$7:$D$13))</f>
        <v/>
      </c>
      <c r="J1223" s="53" t="str">
        <f>IF(Ansøgning!H1228="","",Ansøgning!H1228)</f>
        <v/>
      </c>
      <c r="K1223" s="32" t="str">
        <f t="shared" si="126"/>
        <v/>
      </c>
      <c r="L1223" s="31" t="str">
        <f>IF(Ansøgning!J1228="","",Ansøgning!J1228)</f>
        <v/>
      </c>
      <c r="M1223" s="18"/>
      <c r="N1223" s="31" t="str">
        <f>IF(Ansøgning!K1228="","",Ansøgning!K1228)</f>
        <v/>
      </c>
      <c r="O1223" s="18"/>
      <c r="P1223" s="15" t="str">
        <f>IF(Ansøgning!L1228="","",Ansøgning!L1228)</f>
        <v/>
      </c>
      <c r="Q1223" s="46" t="str">
        <f t="shared" si="127"/>
        <v/>
      </c>
      <c r="R1223" s="46"/>
      <c r="S1223" s="101" t="str">
        <f>IF(Ansøgning!M1228="","",Ansøgning!M1228)</f>
        <v/>
      </c>
      <c r="T1223" s="31" t="str">
        <f t="shared" si="128"/>
        <v/>
      </c>
      <c r="U1223" s="102" t="str">
        <f>IF(Ansøgning!O1228="","",Ansøgning!O1228)</f>
        <v/>
      </c>
      <c r="V1223" s="20"/>
      <c r="W1223" s="102" t="str">
        <f>IF(Ansøgning!P1228="","",Ansøgning!P1228)</f>
        <v/>
      </c>
      <c r="X1223" s="20"/>
      <c r="Y1223" s="31" t="str">
        <f>IF(Ansøgning!Q1228="","",Ansøgning!Q1228)</f>
        <v/>
      </c>
      <c r="Z1223" s="46" t="str">
        <f>IFERROR(MAX(IF(OR(V1223="",X1223=""),"",IF(AND(AND(MONTH(F1223)&gt;=7,MONTH(F1223)&lt;8),AND(MONTH(H1223)&gt;=7,MONTH(H1223)&lt;8)),(NETWORKDAYS(F1223,H1223,Lister!$D$7:$D$13)-V1223)*T1223/NETWORKDAYS(Lister!$D$19,Lister!$E$19,Lister!$D$7:$D$13),IF(AND(AND(MONTH(F1223)&gt;=7,MONTH(F1223)&lt;8),MONTH(H1223)&gt;7),(NETWORKDAYS(F1223,Lister!$E$19,Lister!$D$7:$D$13)-V1223)*T1223/NETWORKDAYS(Lister!$D$19,Lister!$E$19,Lister!$D$7:$D$13),IF(MONTH(F1223)&gt;7,0)))),0),"")</f>
        <v/>
      </c>
      <c r="AA1223" s="31" t="str">
        <f>IF(Ansøgning!R1228="","",Ansøgning!R1228)</f>
        <v/>
      </c>
      <c r="AB1223" s="46" t="str">
        <f>IFERROR(MAX(IF(OR(V1223="",X1223=""),"",IF(AND(AND(MONTH(F1223)&gt;=8,MONTH(F1223)&lt;9),AND(MONTH(H1223)&gt;=8,MONTH(H1223)&lt;9)),(NETWORKDAYS(F1223,H1223,Lister!$D$7:$D$13)-X1223)*T1223/NETWORKDAYS(Lister!$D$20,Lister!$E$20,Lister!$D$7:$D$13),IF(AND(MONTH(F1223)=7,MONTH(H1223)=8),(NETWORKDAYS(Lister!$D$20,H1223,Lister!$D$7:$D$13)-X1223)*T1223/NETWORKDAYS(Lister!$D$20,Lister!$E$20,Lister!$D$7:$D$13),IF(AND(MONTH(F1223)=7,MONTH(H1223)=7),0)))),0),"")</f>
        <v/>
      </c>
      <c r="AC1223" s="15" t="str">
        <f>IF(Ansøgning!U1228="","",Ansøgning!U1228)</f>
        <v/>
      </c>
      <c r="AD1223" s="31" t="str">
        <f t="shared" si="129"/>
        <v/>
      </c>
      <c r="AE1223" s="31" t="str">
        <f t="shared" si="130"/>
        <v/>
      </c>
      <c r="AF1223" s="51" t="str">
        <f t="shared" si="131"/>
        <v/>
      </c>
      <c r="AG1223" s="15" t="str">
        <f t="shared" si="132"/>
        <v/>
      </c>
    </row>
    <row r="1224" spans="1:33" x14ac:dyDescent="0.25">
      <c r="A1224" s="13" t="str">
        <f>IF(Ansøgning!A1229="","",Ansøgning!A1229)</f>
        <v/>
      </c>
      <c r="B1224" s="13" t="str">
        <f>IF(Ansøgning!B1229="","",Ansøgning!B1229)</f>
        <v/>
      </c>
      <c r="C1224" s="13" t="str">
        <f>IF(Ansøgning!C1229="","",Ansøgning!C1229)</f>
        <v/>
      </c>
      <c r="D1224" s="13" t="str">
        <f>IF(Ansøgning!D1229="","",Ansøgning!D1229)</f>
        <v/>
      </c>
      <c r="E1224" s="14" t="str">
        <f>IF(Ansøgning!E1229="","",Ansøgning!E1229)</f>
        <v/>
      </c>
      <c r="F1224" s="16"/>
      <c r="G1224" s="14" t="str">
        <f>IF(Ansøgning!F1229="","",Ansøgning!F1229)</f>
        <v/>
      </c>
      <c r="H1224" s="16"/>
      <c r="I1224" s="72" t="str">
        <f>IF(OR(F1224="",H1224=""),"",NETWORKDAYS(F1224,H1224,Lister!$D$7:$D$13))</f>
        <v/>
      </c>
      <c r="J1224" s="53" t="str">
        <f>IF(Ansøgning!H1229="","",Ansøgning!H1229)</f>
        <v/>
      </c>
      <c r="K1224" s="32" t="str">
        <f t="shared" si="126"/>
        <v/>
      </c>
      <c r="L1224" s="31" t="str">
        <f>IF(Ansøgning!J1229="","",Ansøgning!J1229)</f>
        <v/>
      </c>
      <c r="M1224" s="18"/>
      <c r="N1224" s="31" t="str">
        <f>IF(Ansøgning!K1229="","",Ansøgning!K1229)</f>
        <v/>
      </c>
      <c r="O1224" s="18"/>
      <c r="P1224" s="15" t="str">
        <f>IF(Ansøgning!L1229="","",Ansøgning!L1229)</f>
        <v/>
      </c>
      <c r="Q1224" s="46" t="str">
        <f t="shared" si="127"/>
        <v/>
      </c>
      <c r="R1224" s="46"/>
      <c r="S1224" s="101" t="str">
        <f>IF(Ansøgning!M1229="","",Ansøgning!M1229)</f>
        <v/>
      </c>
      <c r="T1224" s="31" t="str">
        <f t="shared" si="128"/>
        <v/>
      </c>
      <c r="U1224" s="102" t="str">
        <f>IF(Ansøgning!O1229="","",Ansøgning!O1229)</f>
        <v/>
      </c>
      <c r="V1224" s="20"/>
      <c r="W1224" s="102" t="str">
        <f>IF(Ansøgning!P1229="","",Ansøgning!P1229)</f>
        <v/>
      </c>
      <c r="X1224" s="20"/>
      <c r="Y1224" s="31" t="str">
        <f>IF(Ansøgning!Q1229="","",Ansøgning!Q1229)</f>
        <v/>
      </c>
      <c r="Z1224" s="46" t="str">
        <f>IFERROR(MAX(IF(OR(V1224="",X1224=""),"",IF(AND(AND(MONTH(F1224)&gt;=7,MONTH(F1224)&lt;8),AND(MONTH(H1224)&gt;=7,MONTH(H1224)&lt;8)),(NETWORKDAYS(F1224,H1224,Lister!$D$7:$D$13)-V1224)*T1224/NETWORKDAYS(Lister!$D$19,Lister!$E$19,Lister!$D$7:$D$13),IF(AND(AND(MONTH(F1224)&gt;=7,MONTH(F1224)&lt;8),MONTH(H1224)&gt;7),(NETWORKDAYS(F1224,Lister!$E$19,Lister!$D$7:$D$13)-V1224)*T1224/NETWORKDAYS(Lister!$D$19,Lister!$E$19,Lister!$D$7:$D$13),IF(MONTH(F1224)&gt;7,0)))),0),"")</f>
        <v/>
      </c>
      <c r="AA1224" s="31" t="str">
        <f>IF(Ansøgning!R1229="","",Ansøgning!R1229)</f>
        <v/>
      </c>
      <c r="AB1224" s="46" t="str">
        <f>IFERROR(MAX(IF(OR(V1224="",X1224=""),"",IF(AND(AND(MONTH(F1224)&gt;=8,MONTH(F1224)&lt;9),AND(MONTH(H1224)&gt;=8,MONTH(H1224)&lt;9)),(NETWORKDAYS(F1224,H1224,Lister!$D$7:$D$13)-X1224)*T1224/NETWORKDAYS(Lister!$D$20,Lister!$E$20,Lister!$D$7:$D$13),IF(AND(MONTH(F1224)=7,MONTH(H1224)=8),(NETWORKDAYS(Lister!$D$20,H1224,Lister!$D$7:$D$13)-X1224)*T1224/NETWORKDAYS(Lister!$D$20,Lister!$E$20,Lister!$D$7:$D$13),IF(AND(MONTH(F1224)=7,MONTH(H1224)=7),0)))),0),"")</f>
        <v/>
      </c>
      <c r="AC1224" s="15" t="str">
        <f>IF(Ansøgning!U1229="","",Ansøgning!U1229)</f>
        <v/>
      </c>
      <c r="AD1224" s="31" t="str">
        <f t="shared" si="129"/>
        <v/>
      </c>
      <c r="AE1224" s="31" t="str">
        <f t="shared" si="130"/>
        <v/>
      </c>
      <c r="AF1224" s="51" t="str">
        <f t="shared" si="131"/>
        <v/>
      </c>
      <c r="AG1224" s="15" t="str">
        <f t="shared" si="132"/>
        <v/>
      </c>
    </row>
    <row r="1225" spans="1:33" x14ac:dyDescent="0.25">
      <c r="A1225" s="13" t="str">
        <f>IF(Ansøgning!A1230="","",Ansøgning!A1230)</f>
        <v/>
      </c>
      <c r="B1225" s="13" t="str">
        <f>IF(Ansøgning!B1230="","",Ansøgning!B1230)</f>
        <v/>
      </c>
      <c r="C1225" s="13" t="str">
        <f>IF(Ansøgning!C1230="","",Ansøgning!C1230)</f>
        <v/>
      </c>
      <c r="D1225" s="13" t="str">
        <f>IF(Ansøgning!D1230="","",Ansøgning!D1230)</f>
        <v/>
      </c>
      <c r="E1225" s="14" t="str">
        <f>IF(Ansøgning!E1230="","",Ansøgning!E1230)</f>
        <v/>
      </c>
      <c r="F1225" s="16"/>
      <c r="G1225" s="14" t="str">
        <f>IF(Ansøgning!F1230="","",Ansøgning!F1230)</f>
        <v/>
      </c>
      <c r="H1225" s="16"/>
      <c r="I1225" s="72" t="str">
        <f>IF(OR(F1225="",H1225=""),"",NETWORKDAYS(F1225,H1225,Lister!$D$7:$D$13))</f>
        <v/>
      </c>
      <c r="J1225" s="53" t="str">
        <f>IF(Ansøgning!H1230="","",Ansøgning!H1230)</f>
        <v/>
      </c>
      <c r="K1225" s="32" t="str">
        <f t="shared" si="126"/>
        <v/>
      </c>
      <c r="L1225" s="31" t="str">
        <f>IF(Ansøgning!J1230="","",Ansøgning!J1230)</f>
        <v/>
      </c>
      <c r="M1225" s="18"/>
      <c r="N1225" s="31" t="str">
        <f>IF(Ansøgning!K1230="","",Ansøgning!K1230)</f>
        <v/>
      </c>
      <c r="O1225" s="18"/>
      <c r="P1225" s="15" t="str">
        <f>IF(Ansøgning!L1230="","",Ansøgning!L1230)</f>
        <v/>
      </c>
      <c r="Q1225" s="46" t="str">
        <f t="shared" si="127"/>
        <v/>
      </c>
      <c r="R1225" s="46"/>
      <c r="S1225" s="101" t="str">
        <f>IF(Ansøgning!M1230="","",Ansøgning!M1230)</f>
        <v/>
      </c>
      <c r="T1225" s="31" t="str">
        <f t="shared" si="128"/>
        <v/>
      </c>
      <c r="U1225" s="102" t="str">
        <f>IF(Ansøgning!O1230="","",Ansøgning!O1230)</f>
        <v/>
      </c>
      <c r="V1225" s="20"/>
      <c r="W1225" s="102" t="str">
        <f>IF(Ansøgning!P1230="","",Ansøgning!P1230)</f>
        <v/>
      </c>
      <c r="X1225" s="20"/>
      <c r="Y1225" s="31" t="str">
        <f>IF(Ansøgning!Q1230="","",Ansøgning!Q1230)</f>
        <v/>
      </c>
      <c r="Z1225" s="46" t="str">
        <f>IFERROR(MAX(IF(OR(V1225="",X1225=""),"",IF(AND(AND(MONTH(F1225)&gt;=7,MONTH(F1225)&lt;8),AND(MONTH(H1225)&gt;=7,MONTH(H1225)&lt;8)),(NETWORKDAYS(F1225,H1225,Lister!$D$7:$D$13)-V1225)*T1225/NETWORKDAYS(Lister!$D$19,Lister!$E$19,Lister!$D$7:$D$13),IF(AND(AND(MONTH(F1225)&gt;=7,MONTH(F1225)&lt;8),MONTH(H1225)&gt;7),(NETWORKDAYS(F1225,Lister!$E$19,Lister!$D$7:$D$13)-V1225)*T1225/NETWORKDAYS(Lister!$D$19,Lister!$E$19,Lister!$D$7:$D$13),IF(MONTH(F1225)&gt;7,0)))),0),"")</f>
        <v/>
      </c>
      <c r="AA1225" s="31" t="str">
        <f>IF(Ansøgning!R1230="","",Ansøgning!R1230)</f>
        <v/>
      </c>
      <c r="AB1225" s="46" t="str">
        <f>IFERROR(MAX(IF(OR(V1225="",X1225=""),"",IF(AND(AND(MONTH(F1225)&gt;=8,MONTH(F1225)&lt;9),AND(MONTH(H1225)&gt;=8,MONTH(H1225)&lt;9)),(NETWORKDAYS(F1225,H1225,Lister!$D$7:$D$13)-X1225)*T1225/NETWORKDAYS(Lister!$D$20,Lister!$E$20,Lister!$D$7:$D$13),IF(AND(MONTH(F1225)=7,MONTH(H1225)=8),(NETWORKDAYS(Lister!$D$20,H1225,Lister!$D$7:$D$13)-X1225)*T1225/NETWORKDAYS(Lister!$D$20,Lister!$E$20,Lister!$D$7:$D$13),IF(AND(MONTH(F1225)=7,MONTH(H1225)=7),0)))),0),"")</f>
        <v/>
      </c>
      <c r="AC1225" s="15" t="str">
        <f>IF(Ansøgning!U1230="","",Ansøgning!U1230)</f>
        <v/>
      </c>
      <c r="AD1225" s="31" t="str">
        <f t="shared" si="129"/>
        <v/>
      </c>
      <c r="AE1225" s="31" t="str">
        <f t="shared" si="130"/>
        <v/>
      </c>
      <c r="AF1225" s="51" t="str">
        <f t="shared" si="131"/>
        <v/>
      </c>
      <c r="AG1225" s="15" t="str">
        <f t="shared" si="132"/>
        <v/>
      </c>
    </row>
    <row r="1226" spans="1:33" x14ac:dyDescent="0.25">
      <c r="A1226" s="13" t="str">
        <f>IF(Ansøgning!A1231="","",Ansøgning!A1231)</f>
        <v/>
      </c>
      <c r="B1226" s="13" t="str">
        <f>IF(Ansøgning!B1231="","",Ansøgning!B1231)</f>
        <v/>
      </c>
      <c r="C1226" s="13" t="str">
        <f>IF(Ansøgning!C1231="","",Ansøgning!C1231)</f>
        <v/>
      </c>
      <c r="D1226" s="13" t="str">
        <f>IF(Ansøgning!D1231="","",Ansøgning!D1231)</f>
        <v/>
      </c>
      <c r="E1226" s="14" t="str">
        <f>IF(Ansøgning!E1231="","",Ansøgning!E1231)</f>
        <v/>
      </c>
      <c r="F1226" s="16"/>
      <c r="G1226" s="14" t="str">
        <f>IF(Ansøgning!F1231="","",Ansøgning!F1231)</f>
        <v/>
      </c>
      <c r="H1226" s="16"/>
      <c r="I1226" s="72" t="str">
        <f>IF(OR(F1226="",H1226=""),"",NETWORKDAYS(F1226,H1226,Lister!$D$7:$D$13))</f>
        <v/>
      </c>
      <c r="J1226" s="53" t="str">
        <f>IF(Ansøgning!H1231="","",Ansøgning!H1231)</f>
        <v/>
      </c>
      <c r="K1226" s="32" t="str">
        <f t="shared" si="126"/>
        <v/>
      </c>
      <c r="L1226" s="31" t="str">
        <f>IF(Ansøgning!J1231="","",Ansøgning!J1231)</f>
        <v/>
      </c>
      <c r="M1226" s="18"/>
      <c r="N1226" s="31" t="str">
        <f>IF(Ansøgning!K1231="","",Ansøgning!K1231)</f>
        <v/>
      </c>
      <c r="O1226" s="18"/>
      <c r="P1226" s="15" t="str">
        <f>IF(Ansøgning!L1231="","",Ansøgning!L1231)</f>
        <v/>
      </c>
      <c r="Q1226" s="46" t="str">
        <f t="shared" si="127"/>
        <v/>
      </c>
      <c r="R1226" s="46"/>
      <c r="S1226" s="101" t="str">
        <f>IF(Ansøgning!M1231="","",Ansøgning!M1231)</f>
        <v/>
      </c>
      <c r="T1226" s="31" t="str">
        <f t="shared" si="128"/>
        <v/>
      </c>
      <c r="U1226" s="102" t="str">
        <f>IF(Ansøgning!O1231="","",Ansøgning!O1231)</f>
        <v/>
      </c>
      <c r="V1226" s="20"/>
      <c r="W1226" s="102" t="str">
        <f>IF(Ansøgning!P1231="","",Ansøgning!P1231)</f>
        <v/>
      </c>
      <c r="X1226" s="20"/>
      <c r="Y1226" s="31" t="str">
        <f>IF(Ansøgning!Q1231="","",Ansøgning!Q1231)</f>
        <v/>
      </c>
      <c r="Z1226" s="46" t="str">
        <f>IFERROR(MAX(IF(OR(V1226="",X1226=""),"",IF(AND(AND(MONTH(F1226)&gt;=7,MONTH(F1226)&lt;8),AND(MONTH(H1226)&gt;=7,MONTH(H1226)&lt;8)),(NETWORKDAYS(F1226,H1226,Lister!$D$7:$D$13)-V1226)*T1226/NETWORKDAYS(Lister!$D$19,Lister!$E$19,Lister!$D$7:$D$13),IF(AND(AND(MONTH(F1226)&gt;=7,MONTH(F1226)&lt;8),MONTH(H1226)&gt;7),(NETWORKDAYS(F1226,Lister!$E$19,Lister!$D$7:$D$13)-V1226)*T1226/NETWORKDAYS(Lister!$D$19,Lister!$E$19,Lister!$D$7:$D$13),IF(MONTH(F1226)&gt;7,0)))),0),"")</f>
        <v/>
      </c>
      <c r="AA1226" s="31" t="str">
        <f>IF(Ansøgning!R1231="","",Ansøgning!R1231)</f>
        <v/>
      </c>
      <c r="AB1226" s="46" t="str">
        <f>IFERROR(MAX(IF(OR(V1226="",X1226=""),"",IF(AND(AND(MONTH(F1226)&gt;=8,MONTH(F1226)&lt;9),AND(MONTH(H1226)&gt;=8,MONTH(H1226)&lt;9)),(NETWORKDAYS(F1226,H1226,Lister!$D$7:$D$13)-X1226)*T1226/NETWORKDAYS(Lister!$D$20,Lister!$E$20,Lister!$D$7:$D$13),IF(AND(MONTH(F1226)=7,MONTH(H1226)=8),(NETWORKDAYS(Lister!$D$20,H1226,Lister!$D$7:$D$13)-X1226)*T1226/NETWORKDAYS(Lister!$D$20,Lister!$E$20,Lister!$D$7:$D$13),IF(AND(MONTH(F1226)=7,MONTH(H1226)=7),0)))),0),"")</f>
        <v/>
      </c>
      <c r="AC1226" s="15" t="str">
        <f>IF(Ansøgning!U1231="","",Ansøgning!U1231)</f>
        <v/>
      </c>
      <c r="AD1226" s="31" t="str">
        <f t="shared" si="129"/>
        <v/>
      </c>
      <c r="AE1226" s="31" t="str">
        <f t="shared" si="130"/>
        <v/>
      </c>
      <c r="AF1226" s="51" t="str">
        <f t="shared" si="131"/>
        <v/>
      </c>
      <c r="AG1226" s="15" t="str">
        <f t="shared" si="132"/>
        <v/>
      </c>
    </row>
    <row r="1227" spans="1:33" x14ac:dyDescent="0.25">
      <c r="A1227" s="13" t="str">
        <f>IF(Ansøgning!A1232="","",Ansøgning!A1232)</f>
        <v/>
      </c>
      <c r="B1227" s="13" t="str">
        <f>IF(Ansøgning!B1232="","",Ansøgning!B1232)</f>
        <v/>
      </c>
      <c r="C1227" s="13" t="str">
        <f>IF(Ansøgning!C1232="","",Ansøgning!C1232)</f>
        <v/>
      </c>
      <c r="D1227" s="13" t="str">
        <f>IF(Ansøgning!D1232="","",Ansøgning!D1232)</f>
        <v/>
      </c>
      <c r="E1227" s="14" t="str">
        <f>IF(Ansøgning!E1232="","",Ansøgning!E1232)</f>
        <v/>
      </c>
      <c r="F1227" s="16"/>
      <c r="G1227" s="14" t="str">
        <f>IF(Ansøgning!F1232="","",Ansøgning!F1232)</f>
        <v/>
      </c>
      <c r="H1227" s="16"/>
      <c r="I1227" s="72" t="str">
        <f>IF(OR(F1227="",H1227=""),"",NETWORKDAYS(F1227,H1227,Lister!$D$7:$D$13))</f>
        <v/>
      </c>
      <c r="J1227" s="53" t="str">
        <f>IF(Ansøgning!H1232="","",Ansøgning!H1232)</f>
        <v/>
      </c>
      <c r="K1227" s="32" t="str">
        <f t="shared" si="126"/>
        <v/>
      </c>
      <c r="L1227" s="31" t="str">
        <f>IF(Ansøgning!J1232="","",Ansøgning!J1232)</f>
        <v/>
      </c>
      <c r="M1227" s="18"/>
      <c r="N1227" s="31" t="str">
        <f>IF(Ansøgning!K1232="","",Ansøgning!K1232)</f>
        <v/>
      </c>
      <c r="O1227" s="18"/>
      <c r="P1227" s="15" t="str">
        <f>IF(Ansøgning!L1232="","",Ansøgning!L1232)</f>
        <v/>
      </c>
      <c r="Q1227" s="46" t="str">
        <f t="shared" si="127"/>
        <v/>
      </c>
      <c r="R1227" s="46"/>
      <c r="S1227" s="101" t="str">
        <f>IF(Ansøgning!M1232="","",Ansøgning!M1232)</f>
        <v/>
      </c>
      <c r="T1227" s="31" t="str">
        <f t="shared" si="128"/>
        <v/>
      </c>
      <c r="U1227" s="102" t="str">
        <f>IF(Ansøgning!O1232="","",Ansøgning!O1232)</f>
        <v/>
      </c>
      <c r="V1227" s="20"/>
      <c r="W1227" s="102" t="str">
        <f>IF(Ansøgning!P1232="","",Ansøgning!P1232)</f>
        <v/>
      </c>
      <c r="X1227" s="20"/>
      <c r="Y1227" s="31" t="str">
        <f>IF(Ansøgning!Q1232="","",Ansøgning!Q1232)</f>
        <v/>
      </c>
      <c r="Z1227" s="46" t="str">
        <f>IFERROR(MAX(IF(OR(V1227="",X1227=""),"",IF(AND(AND(MONTH(F1227)&gt;=7,MONTH(F1227)&lt;8),AND(MONTH(H1227)&gt;=7,MONTH(H1227)&lt;8)),(NETWORKDAYS(F1227,H1227,Lister!$D$7:$D$13)-V1227)*T1227/NETWORKDAYS(Lister!$D$19,Lister!$E$19,Lister!$D$7:$D$13),IF(AND(AND(MONTH(F1227)&gt;=7,MONTH(F1227)&lt;8),MONTH(H1227)&gt;7),(NETWORKDAYS(F1227,Lister!$E$19,Lister!$D$7:$D$13)-V1227)*T1227/NETWORKDAYS(Lister!$D$19,Lister!$E$19,Lister!$D$7:$D$13),IF(MONTH(F1227)&gt;7,0)))),0),"")</f>
        <v/>
      </c>
      <c r="AA1227" s="31" t="str">
        <f>IF(Ansøgning!R1232="","",Ansøgning!R1232)</f>
        <v/>
      </c>
      <c r="AB1227" s="46" t="str">
        <f>IFERROR(MAX(IF(OR(V1227="",X1227=""),"",IF(AND(AND(MONTH(F1227)&gt;=8,MONTH(F1227)&lt;9),AND(MONTH(H1227)&gt;=8,MONTH(H1227)&lt;9)),(NETWORKDAYS(F1227,H1227,Lister!$D$7:$D$13)-X1227)*T1227/NETWORKDAYS(Lister!$D$20,Lister!$E$20,Lister!$D$7:$D$13),IF(AND(MONTH(F1227)=7,MONTH(H1227)=8),(NETWORKDAYS(Lister!$D$20,H1227,Lister!$D$7:$D$13)-X1227)*T1227/NETWORKDAYS(Lister!$D$20,Lister!$E$20,Lister!$D$7:$D$13),IF(AND(MONTH(F1227)=7,MONTH(H1227)=7),0)))),0),"")</f>
        <v/>
      </c>
      <c r="AC1227" s="15" t="str">
        <f>IF(Ansøgning!U1232="","",Ansøgning!U1232)</f>
        <v/>
      </c>
      <c r="AD1227" s="31" t="str">
        <f t="shared" si="129"/>
        <v/>
      </c>
      <c r="AE1227" s="31" t="str">
        <f t="shared" si="130"/>
        <v/>
      </c>
      <c r="AF1227" s="51" t="str">
        <f t="shared" si="131"/>
        <v/>
      </c>
      <c r="AG1227" s="15" t="str">
        <f t="shared" si="132"/>
        <v/>
      </c>
    </row>
    <row r="1228" spans="1:33" x14ac:dyDescent="0.25">
      <c r="A1228" s="13" t="str">
        <f>IF(Ansøgning!A1233="","",Ansøgning!A1233)</f>
        <v/>
      </c>
      <c r="B1228" s="13" t="str">
        <f>IF(Ansøgning!B1233="","",Ansøgning!B1233)</f>
        <v/>
      </c>
      <c r="C1228" s="13" t="str">
        <f>IF(Ansøgning!C1233="","",Ansøgning!C1233)</f>
        <v/>
      </c>
      <c r="D1228" s="13" t="str">
        <f>IF(Ansøgning!D1233="","",Ansøgning!D1233)</f>
        <v/>
      </c>
      <c r="E1228" s="14" t="str">
        <f>IF(Ansøgning!E1233="","",Ansøgning!E1233)</f>
        <v/>
      </c>
      <c r="F1228" s="16"/>
      <c r="G1228" s="14" t="str">
        <f>IF(Ansøgning!F1233="","",Ansøgning!F1233)</f>
        <v/>
      </c>
      <c r="H1228" s="16"/>
      <c r="I1228" s="72" t="str">
        <f>IF(OR(F1228="",H1228=""),"",NETWORKDAYS(F1228,H1228,Lister!$D$7:$D$13))</f>
        <v/>
      </c>
      <c r="J1228" s="53" t="str">
        <f>IF(Ansøgning!H1233="","",Ansøgning!H1233)</f>
        <v/>
      </c>
      <c r="K1228" s="32" t="str">
        <f t="shared" si="126"/>
        <v/>
      </c>
      <c r="L1228" s="31" t="str">
        <f>IF(Ansøgning!J1233="","",Ansøgning!J1233)</f>
        <v/>
      </c>
      <c r="M1228" s="18"/>
      <c r="N1228" s="31" t="str">
        <f>IF(Ansøgning!K1233="","",Ansøgning!K1233)</f>
        <v/>
      </c>
      <c r="O1228" s="18"/>
      <c r="P1228" s="15" t="str">
        <f>IF(Ansøgning!L1233="","",Ansøgning!L1233)</f>
        <v/>
      </c>
      <c r="Q1228" s="46" t="str">
        <f t="shared" si="127"/>
        <v/>
      </c>
      <c r="R1228" s="46"/>
      <c r="S1228" s="101" t="str">
        <f>IF(Ansøgning!M1233="","",Ansøgning!M1233)</f>
        <v/>
      </c>
      <c r="T1228" s="31" t="str">
        <f t="shared" si="128"/>
        <v/>
      </c>
      <c r="U1228" s="102" t="str">
        <f>IF(Ansøgning!O1233="","",Ansøgning!O1233)</f>
        <v/>
      </c>
      <c r="V1228" s="20"/>
      <c r="W1228" s="102" t="str">
        <f>IF(Ansøgning!P1233="","",Ansøgning!P1233)</f>
        <v/>
      </c>
      <c r="X1228" s="20"/>
      <c r="Y1228" s="31" t="str">
        <f>IF(Ansøgning!Q1233="","",Ansøgning!Q1233)</f>
        <v/>
      </c>
      <c r="Z1228" s="46" t="str">
        <f>IFERROR(MAX(IF(OR(V1228="",X1228=""),"",IF(AND(AND(MONTH(F1228)&gt;=7,MONTH(F1228)&lt;8),AND(MONTH(H1228)&gt;=7,MONTH(H1228)&lt;8)),(NETWORKDAYS(F1228,H1228,Lister!$D$7:$D$13)-V1228)*T1228/NETWORKDAYS(Lister!$D$19,Lister!$E$19,Lister!$D$7:$D$13),IF(AND(AND(MONTH(F1228)&gt;=7,MONTH(F1228)&lt;8),MONTH(H1228)&gt;7),(NETWORKDAYS(F1228,Lister!$E$19,Lister!$D$7:$D$13)-V1228)*T1228/NETWORKDAYS(Lister!$D$19,Lister!$E$19,Lister!$D$7:$D$13),IF(MONTH(F1228)&gt;7,0)))),0),"")</f>
        <v/>
      </c>
      <c r="AA1228" s="31" t="str">
        <f>IF(Ansøgning!R1233="","",Ansøgning!R1233)</f>
        <v/>
      </c>
      <c r="AB1228" s="46" t="str">
        <f>IFERROR(MAX(IF(OR(V1228="",X1228=""),"",IF(AND(AND(MONTH(F1228)&gt;=8,MONTH(F1228)&lt;9),AND(MONTH(H1228)&gt;=8,MONTH(H1228)&lt;9)),(NETWORKDAYS(F1228,H1228,Lister!$D$7:$D$13)-X1228)*T1228/NETWORKDAYS(Lister!$D$20,Lister!$E$20,Lister!$D$7:$D$13),IF(AND(MONTH(F1228)=7,MONTH(H1228)=8),(NETWORKDAYS(Lister!$D$20,H1228,Lister!$D$7:$D$13)-X1228)*T1228/NETWORKDAYS(Lister!$D$20,Lister!$E$20,Lister!$D$7:$D$13),IF(AND(MONTH(F1228)=7,MONTH(H1228)=7),0)))),0),"")</f>
        <v/>
      </c>
      <c r="AC1228" s="15" t="str">
        <f>IF(Ansøgning!U1233="","",Ansøgning!U1233)</f>
        <v/>
      </c>
      <c r="AD1228" s="31" t="str">
        <f t="shared" si="129"/>
        <v/>
      </c>
      <c r="AE1228" s="31" t="str">
        <f t="shared" si="130"/>
        <v/>
      </c>
      <c r="AF1228" s="51" t="str">
        <f t="shared" si="131"/>
        <v/>
      </c>
      <c r="AG1228" s="15" t="str">
        <f t="shared" si="132"/>
        <v/>
      </c>
    </row>
    <row r="1229" spans="1:33" x14ac:dyDescent="0.25">
      <c r="A1229" s="13" t="str">
        <f>IF(Ansøgning!A1234="","",Ansøgning!A1234)</f>
        <v/>
      </c>
      <c r="B1229" s="13" t="str">
        <f>IF(Ansøgning!B1234="","",Ansøgning!B1234)</f>
        <v/>
      </c>
      <c r="C1229" s="13" t="str">
        <f>IF(Ansøgning!C1234="","",Ansøgning!C1234)</f>
        <v/>
      </c>
      <c r="D1229" s="13" t="str">
        <f>IF(Ansøgning!D1234="","",Ansøgning!D1234)</f>
        <v/>
      </c>
      <c r="E1229" s="14" t="str">
        <f>IF(Ansøgning!E1234="","",Ansøgning!E1234)</f>
        <v/>
      </c>
      <c r="F1229" s="16"/>
      <c r="G1229" s="14" t="str">
        <f>IF(Ansøgning!F1234="","",Ansøgning!F1234)</f>
        <v/>
      </c>
      <c r="H1229" s="16"/>
      <c r="I1229" s="72" t="str">
        <f>IF(OR(F1229="",H1229=""),"",NETWORKDAYS(F1229,H1229,Lister!$D$7:$D$13))</f>
        <v/>
      </c>
      <c r="J1229" s="53" t="str">
        <f>IF(Ansøgning!H1234="","",Ansøgning!H1234)</f>
        <v/>
      </c>
      <c r="K1229" s="32" t="str">
        <f t="shared" si="126"/>
        <v/>
      </c>
      <c r="L1229" s="31" t="str">
        <f>IF(Ansøgning!J1234="","",Ansøgning!J1234)</f>
        <v/>
      </c>
      <c r="M1229" s="18"/>
      <c r="N1229" s="31" t="str">
        <f>IF(Ansøgning!K1234="","",Ansøgning!K1234)</f>
        <v/>
      </c>
      <c r="O1229" s="18"/>
      <c r="P1229" s="15" t="str">
        <f>IF(Ansøgning!L1234="","",Ansøgning!L1234)</f>
        <v/>
      </c>
      <c r="Q1229" s="46" t="str">
        <f t="shared" si="127"/>
        <v/>
      </c>
      <c r="R1229" s="46"/>
      <c r="S1229" s="101" t="str">
        <f>IF(Ansøgning!M1234="","",Ansøgning!M1234)</f>
        <v/>
      </c>
      <c r="T1229" s="31" t="str">
        <f t="shared" si="128"/>
        <v/>
      </c>
      <c r="U1229" s="102" t="str">
        <f>IF(Ansøgning!O1234="","",Ansøgning!O1234)</f>
        <v/>
      </c>
      <c r="V1229" s="20"/>
      <c r="W1229" s="102" t="str">
        <f>IF(Ansøgning!P1234="","",Ansøgning!P1234)</f>
        <v/>
      </c>
      <c r="X1229" s="20"/>
      <c r="Y1229" s="31" t="str">
        <f>IF(Ansøgning!Q1234="","",Ansøgning!Q1234)</f>
        <v/>
      </c>
      <c r="Z1229" s="46" t="str">
        <f>IFERROR(MAX(IF(OR(V1229="",X1229=""),"",IF(AND(AND(MONTH(F1229)&gt;=7,MONTH(F1229)&lt;8),AND(MONTH(H1229)&gt;=7,MONTH(H1229)&lt;8)),(NETWORKDAYS(F1229,H1229,Lister!$D$7:$D$13)-V1229)*T1229/NETWORKDAYS(Lister!$D$19,Lister!$E$19,Lister!$D$7:$D$13),IF(AND(AND(MONTH(F1229)&gt;=7,MONTH(F1229)&lt;8),MONTH(H1229)&gt;7),(NETWORKDAYS(F1229,Lister!$E$19,Lister!$D$7:$D$13)-V1229)*T1229/NETWORKDAYS(Lister!$D$19,Lister!$E$19,Lister!$D$7:$D$13),IF(MONTH(F1229)&gt;7,0)))),0),"")</f>
        <v/>
      </c>
      <c r="AA1229" s="31" t="str">
        <f>IF(Ansøgning!R1234="","",Ansøgning!R1234)</f>
        <v/>
      </c>
      <c r="AB1229" s="46" t="str">
        <f>IFERROR(MAX(IF(OR(V1229="",X1229=""),"",IF(AND(AND(MONTH(F1229)&gt;=8,MONTH(F1229)&lt;9),AND(MONTH(H1229)&gt;=8,MONTH(H1229)&lt;9)),(NETWORKDAYS(F1229,H1229,Lister!$D$7:$D$13)-X1229)*T1229/NETWORKDAYS(Lister!$D$20,Lister!$E$20,Lister!$D$7:$D$13),IF(AND(MONTH(F1229)=7,MONTH(H1229)=8),(NETWORKDAYS(Lister!$D$20,H1229,Lister!$D$7:$D$13)-X1229)*T1229/NETWORKDAYS(Lister!$D$20,Lister!$E$20,Lister!$D$7:$D$13),IF(AND(MONTH(F1229)=7,MONTH(H1229)=7),0)))),0),"")</f>
        <v/>
      </c>
      <c r="AC1229" s="15" t="str">
        <f>IF(Ansøgning!U1234="","",Ansøgning!U1234)</f>
        <v/>
      </c>
      <c r="AD1229" s="31" t="str">
        <f t="shared" si="129"/>
        <v/>
      </c>
      <c r="AE1229" s="31" t="str">
        <f t="shared" si="130"/>
        <v/>
      </c>
      <c r="AF1229" s="51" t="str">
        <f t="shared" si="131"/>
        <v/>
      </c>
      <c r="AG1229" s="15" t="str">
        <f t="shared" si="132"/>
        <v/>
      </c>
    </row>
    <row r="1230" spans="1:33" x14ac:dyDescent="0.25">
      <c r="A1230" s="13" t="str">
        <f>IF(Ansøgning!A1235="","",Ansøgning!A1235)</f>
        <v/>
      </c>
      <c r="B1230" s="13" t="str">
        <f>IF(Ansøgning!B1235="","",Ansøgning!B1235)</f>
        <v/>
      </c>
      <c r="C1230" s="13" t="str">
        <f>IF(Ansøgning!C1235="","",Ansøgning!C1235)</f>
        <v/>
      </c>
      <c r="D1230" s="13" t="str">
        <f>IF(Ansøgning!D1235="","",Ansøgning!D1235)</f>
        <v/>
      </c>
      <c r="E1230" s="14" t="str">
        <f>IF(Ansøgning!E1235="","",Ansøgning!E1235)</f>
        <v/>
      </c>
      <c r="F1230" s="16"/>
      <c r="G1230" s="14" t="str">
        <f>IF(Ansøgning!F1235="","",Ansøgning!F1235)</f>
        <v/>
      </c>
      <c r="H1230" s="16"/>
      <c r="I1230" s="72" t="str">
        <f>IF(OR(F1230="",H1230=""),"",NETWORKDAYS(F1230,H1230,Lister!$D$7:$D$13))</f>
        <v/>
      </c>
      <c r="J1230" s="53" t="str">
        <f>IF(Ansøgning!H1235="","",Ansøgning!H1235)</f>
        <v/>
      </c>
      <c r="K1230" s="32" t="str">
        <f t="shared" si="126"/>
        <v/>
      </c>
      <c r="L1230" s="31" t="str">
        <f>IF(Ansøgning!J1235="","",Ansøgning!J1235)</f>
        <v/>
      </c>
      <c r="M1230" s="18"/>
      <c r="N1230" s="31" t="str">
        <f>IF(Ansøgning!K1235="","",Ansøgning!K1235)</f>
        <v/>
      </c>
      <c r="O1230" s="18"/>
      <c r="P1230" s="15" t="str">
        <f>IF(Ansøgning!L1235="","",Ansøgning!L1235)</f>
        <v/>
      </c>
      <c r="Q1230" s="46" t="str">
        <f t="shared" si="127"/>
        <v/>
      </c>
      <c r="R1230" s="46"/>
      <c r="S1230" s="101" t="str">
        <f>IF(Ansøgning!M1235="","",Ansøgning!M1235)</f>
        <v/>
      </c>
      <c r="T1230" s="31" t="str">
        <f t="shared" si="128"/>
        <v/>
      </c>
      <c r="U1230" s="102" t="str">
        <f>IF(Ansøgning!O1235="","",Ansøgning!O1235)</f>
        <v/>
      </c>
      <c r="V1230" s="20"/>
      <c r="W1230" s="102" t="str">
        <f>IF(Ansøgning!P1235="","",Ansøgning!P1235)</f>
        <v/>
      </c>
      <c r="X1230" s="20"/>
      <c r="Y1230" s="31" t="str">
        <f>IF(Ansøgning!Q1235="","",Ansøgning!Q1235)</f>
        <v/>
      </c>
      <c r="Z1230" s="46" t="str">
        <f>IFERROR(MAX(IF(OR(V1230="",X1230=""),"",IF(AND(AND(MONTH(F1230)&gt;=7,MONTH(F1230)&lt;8),AND(MONTH(H1230)&gt;=7,MONTH(H1230)&lt;8)),(NETWORKDAYS(F1230,H1230,Lister!$D$7:$D$13)-V1230)*T1230/NETWORKDAYS(Lister!$D$19,Lister!$E$19,Lister!$D$7:$D$13),IF(AND(AND(MONTH(F1230)&gt;=7,MONTH(F1230)&lt;8),MONTH(H1230)&gt;7),(NETWORKDAYS(F1230,Lister!$E$19,Lister!$D$7:$D$13)-V1230)*T1230/NETWORKDAYS(Lister!$D$19,Lister!$E$19,Lister!$D$7:$D$13),IF(MONTH(F1230)&gt;7,0)))),0),"")</f>
        <v/>
      </c>
      <c r="AA1230" s="31" t="str">
        <f>IF(Ansøgning!R1235="","",Ansøgning!R1235)</f>
        <v/>
      </c>
      <c r="AB1230" s="46" t="str">
        <f>IFERROR(MAX(IF(OR(V1230="",X1230=""),"",IF(AND(AND(MONTH(F1230)&gt;=8,MONTH(F1230)&lt;9),AND(MONTH(H1230)&gt;=8,MONTH(H1230)&lt;9)),(NETWORKDAYS(F1230,H1230,Lister!$D$7:$D$13)-X1230)*T1230/NETWORKDAYS(Lister!$D$20,Lister!$E$20,Lister!$D$7:$D$13),IF(AND(MONTH(F1230)=7,MONTH(H1230)=8),(NETWORKDAYS(Lister!$D$20,H1230,Lister!$D$7:$D$13)-X1230)*T1230/NETWORKDAYS(Lister!$D$20,Lister!$E$20,Lister!$D$7:$D$13),IF(AND(MONTH(F1230)=7,MONTH(H1230)=7),0)))),0),"")</f>
        <v/>
      </c>
      <c r="AC1230" s="15" t="str">
        <f>IF(Ansøgning!U1235="","",Ansøgning!U1235)</f>
        <v/>
      </c>
      <c r="AD1230" s="31" t="str">
        <f t="shared" si="129"/>
        <v/>
      </c>
      <c r="AE1230" s="31" t="str">
        <f t="shared" si="130"/>
        <v/>
      </c>
      <c r="AF1230" s="51" t="str">
        <f t="shared" si="131"/>
        <v/>
      </c>
      <c r="AG1230" s="15" t="str">
        <f t="shared" si="132"/>
        <v/>
      </c>
    </row>
    <row r="1231" spans="1:33" x14ac:dyDescent="0.25">
      <c r="A1231" s="13" t="str">
        <f>IF(Ansøgning!A1236="","",Ansøgning!A1236)</f>
        <v/>
      </c>
      <c r="B1231" s="13" t="str">
        <f>IF(Ansøgning!B1236="","",Ansøgning!B1236)</f>
        <v/>
      </c>
      <c r="C1231" s="13" t="str">
        <f>IF(Ansøgning!C1236="","",Ansøgning!C1236)</f>
        <v/>
      </c>
      <c r="D1231" s="13" t="str">
        <f>IF(Ansøgning!D1236="","",Ansøgning!D1236)</f>
        <v/>
      </c>
      <c r="E1231" s="14" t="str">
        <f>IF(Ansøgning!E1236="","",Ansøgning!E1236)</f>
        <v/>
      </c>
      <c r="F1231" s="16"/>
      <c r="G1231" s="14" t="str">
        <f>IF(Ansøgning!F1236="","",Ansøgning!F1236)</f>
        <v/>
      </c>
      <c r="H1231" s="16"/>
      <c r="I1231" s="72" t="str">
        <f>IF(OR(F1231="",H1231=""),"",NETWORKDAYS(F1231,H1231,Lister!$D$7:$D$13))</f>
        <v/>
      </c>
      <c r="J1231" s="53" t="str">
        <f>IF(Ansøgning!H1236="","",Ansøgning!H1236)</f>
        <v/>
      </c>
      <c r="K1231" s="32" t="str">
        <f t="shared" si="126"/>
        <v/>
      </c>
      <c r="L1231" s="31" t="str">
        <f>IF(Ansøgning!J1236="","",Ansøgning!J1236)</f>
        <v/>
      </c>
      <c r="M1231" s="18"/>
      <c r="N1231" s="31" t="str">
        <f>IF(Ansøgning!K1236="","",Ansøgning!K1236)</f>
        <v/>
      </c>
      <c r="O1231" s="18"/>
      <c r="P1231" s="15" t="str">
        <f>IF(Ansøgning!L1236="","",Ansøgning!L1236)</f>
        <v/>
      </c>
      <c r="Q1231" s="46" t="str">
        <f t="shared" si="127"/>
        <v/>
      </c>
      <c r="R1231" s="46"/>
      <c r="S1231" s="101" t="str">
        <f>IF(Ansøgning!M1236="","",Ansøgning!M1236)</f>
        <v/>
      </c>
      <c r="T1231" s="31" t="str">
        <f t="shared" si="128"/>
        <v/>
      </c>
      <c r="U1231" s="102" t="str">
        <f>IF(Ansøgning!O1236="","",Ansøgning!O1236)</f>
        <v/>
      </c>
      <c r="V1231" s="20"/>
      <c r="W1231" s="102" t="str">
        <f>IF(Ansøgning!P1236="","",Ansøgning!P1236)</f>
        <v/>
      </c>
      <c r="X1231" s="20"/>
      <c r="Y1231" s="31" t="str">
        <f>IF(Ansøgning!Q1236="","",Ansøgning!Q1236)</f>
        <v/>
      </c>
      <c r="Z1231" s="46" t="str">
        <f>IFERROR(MAX(IF(OR(V1231="",X1231=""),"",IF(AND(AND(MONTH(F1231)&gt;=7,MONTH(F1231)&lt;8),AND(MONTH(H1231)&gt;=7,MONTH(H1231)&lt;8)),(NETWORKDAYS(F1231,H1231,Lister!$D$7:$D$13)-V1231)*T1231/NETWORKDAYS(Lister!$D$19,Lister!$E$19,Lister!$D$7:$D$13),IF(AND(AND(MONTH(F1231)&gt;=7,MONTH(F1231)&lt;8),MONTH(H1231)&gt;7),(NETWORKDAYS(F1231,Lister!$E$19,Lister!$D$7:$D$13)-V1231)*T1231/NETWORKDAYS(Lister!$D$19,Lister!$E$19,Lister!$D$7:$D$13),IF(MONTH(F1231)&gt;7,0)))),0),"")</f>
        <v/>
      </c>
      <c r="AA1231" s="31" t="str">
        <f>IF(Ansøgning!R1236="","",Ansøgning!R1236)</f>
        <v/>
      </c>
      <c r="AB1231" s="46" t="str">
        <f>IFERROR(MAX(IF(OR(V1231="",X1231=""),"",IF(AND(AND(MONTH(F1231)&gt;=8,MONTH(F1231)&lt;9),AND(MONTH(H1231)&gt;=8,MONTH(H1231)&lt;9)),(NETWORKDAYS(F1231,H1231,Lister!$D$7:$D$13)-X1231)*T1231/NETWORKDAYS(Lister!$D$20,Lister!$E$20,Lister!$D$7:$D$13),IF(AND(MONTH(F1231)=7,MONTH(H1231)=8),(NETWORKDAYS(Lister!$D$20,H1231,Lister!$D$7:$D$13)-X1231)*T1231/NETWORKDAYS(Lister!$D$20,Lister!$E$20,Lister!$D$7:$D$13),IF(AND(MONTH(F1231)=7,MONTH(H1231)=7),0)))),0),"")</f>
        <v/>
      </c>
      <c r="AC1231" s="15" t="str">
        <f>IF(Ansøgning!U1236="","",Ansøgning!U1236)</f>
        <v/>
      </c>
      <c r="AD1231" s="31" t="str">
        <f t="shared" si="129"/>
        <v/>
      </c>
      <c r="AE1231" s="31" t="str">
        <f t="shared" si="130"/>
        <v/>
      </c>
      <c r="AF1231" s="51" t="str">
        <f t="shared" si="131"/>
        <v/>
      </c>
      <c r="AG1231" s="15" t="str">
        <f t="shared" si="132"/>
        <v/>
      </c>
    </row>
    <row r="1232" spans="1:33" x14ac:dyDescent="0.25">
      <c r="A1232" s="13" t="str">
        <f>IF(Ansøgning!A1237="","",Ansøgning!A1237)</f>
        <v/>
      </c>
      <c r="B1232" s="13" t="str">
        <f>IF(Ansøgning!B1237="","",Ansøgning!B1237)</f>
        <v/>
      </c>
      <c r="C1232" s="13" t="str">
        <f>IF(Ansøgning!C1237="","",Ansøgning!C1237)</f>
        <v/>
      </c>
      <c r="D1232" s="13" t="str">
        <f>IF(Ansøgning!D1237="","",Ansøgning!D1237)</f>
        <v/>
      </c>
      <c r="E1232" s="14" t="str">
        <f>IF(Ansøgning!E1237="","",Ansøgning!E1237)</f>
        <v/>
      </c>
      <c r="F1232" s="16"/>
      <c r="G1232" s="14" t="str">
        <f>IF(Ansøgning!F1237="","",Ansøgning!F1237)</f>
        <v/>
      </c>
      <c r="H1232" s="16"/>
      <c r="I1232" s="72" t="str">
        <f>IF(OR(F1232="",H1232=""),"",NETWORKDAYS(F1232,H1232,Lister!$D$7:$D$13))</f>
        <v/>
      </c>
      <c r="J1232" s="53" t="str">
        <f>IF(Ansøgning!H1237="","",Ansøgning!H1237)</f>
        <v/>
      </c>
      <c r="K1232" s="32" t="str">
        <f t="shared" ref="K1232:K1295" si="133">IF(J1232="","",IF(J1232="Funktionær",0.75,IF(J1232="Ikke-funktionær",0.9,IF(J1232="Elev/lærling",0.9))))</f>
        <v/>
      </c>
      <c r="L1232" s="31" t="str">
        <f>IF(Ansøgning!J1237="","",Ansøgning!J1237)</f>
        <v/>
      </c>
      <c r="M1232" s="18"/>
      <c r="N1232" s="31" t="str">
        <f>IF(Ansøgning!K1237="","",Ansøgning!K1237)</f>
        <v/>
      </c>
      <c r="O1232" s="18"/>
      <c r="P1232" s="15" t="str">
        <f>IF(Ansøgning!L1237="","",Ansøgning!L1237)</f>
        <v/>
      </c>
      <c r="Q1232" s="46" t="str">
        <f t="shared" ref="Q1232:Q1295" si="134">IFERROR(MAX(IF(M1232="","",IF(ISNUMBER(R1232),IF(OR(R1232&gt;M1232*1.1,R1232&lt;M1232*0.9),R1232,M1232),M1232)-O1232),0),"")</f>
        <v/>
      </c>
      <c r="R1232" s="46"/>
      <c r="S1232" s="101" t="str">
        <f>IF(Ansøgning!M1237="","",Ansøgning!M1237)</f>
        <v/>
      </c>
      <c r="T1232" s="31" t="str">
        <f t="shared" ref="T1232:T1295" si="135">IF(B1232="","",IF(Q1232*K1232&gt;30000*IF(S1232&gt;37,37,S1232)/37,30000*IF(S1232&gt;37,37,S1232)/37,Q1232*K1232))</f>
        <v/>
      </c>
      <c r="U1232" s="102" t="str">
        <f>IF(Ansøgning!O1237="","",Ansøgning!O1237)</f>
        <v/>
      </c>
      <c r="V1232" s="20"/>
      <c r="W1232" s="102" t="str">
        <f>IF(Ansøgning!P1237="","",Ansøgning!P1237)</f>
        <v/>
      </c>
      <c r="X1232" s="20"/>
      <c r="Y1232" s="31" t="str">
        <f>IF(Ansøgning!Q1237="","",Ansøgning!Q1237)</f>
        <v/>
      </c>
      <c r="Z1232" s="46" t="str">
        <f>IFERROR(MAX(IF(OR(V1232="",X1232=""),"",IF(AND(AND(MONTH(F1232)&gt;=7,MONTH(F1232)&lt;8),AND(MONTH(H1232)&gt;=7,MONTH(H1232)&lt;8)),(NETWORKDAYS(F1232,H1232,Lister!$D$7:$D$13)-V1232)*T1232/NETWORKDAYS(Lister!$D$19,Lister!$E$19,Lister!$D$7:$D$13),IF(AND(AND(MONTH(F1232)&gt;=7,MONTH(F1232)&lt;8),MONTH(H1232)&gt;7),(NETWORKDAYS(F1232,Lister!$E$19,Lister!$D$7:$D$13)-V1232)*T1232/NETWORKDAYS(Lister!$D$19,Lister!$E$19,Lister!$D$7:$D$13),IF(MONTH(F1232)&gt;7,0)))),0),"")</f>
        <v/>
      </c>
      <c r="AA1232" s="31" t="str">
        <f>IF(Ansøgning!R1237="","",Ansøgning!R1237)</f>
        <v/>
      </c>
      <c r="AB1232" s="46" t="str">
        <f>IFERROR(MAX(IF(OR(V1232="",X1232=""),"",IF(AND(AND(MONTH(F1232)&gt;=8,MONTH(F1232)&lt;9),AND(MONTH(H1232)&gt;=8,MONTH(H1232)&lt;9)),(NETWORKDAYS(F1232,H1232,Lister!$D$7:$D$13)-X1232)*T1232/NETWORKDAYS(Lister!$D$20,Lister!$E$20,Lister!$D$7:$D$13),IF(AND(MONTH(F1232)=7,MONTH(H1232)=8),(NETWORKDAYS(Lister!$D$20,H1232,Lister!$D$7:$D$13)-X1232)*T1232/NETWORKDAYS(Lister!$D$20,Lister!$E$20,Lister!$D$7:$D$13),IF(AND(MONTH(F1232)=7,MONTH(H1232)=7),0)))),0),"")</f>
        <v/>
      </c>
      <c r="AC1232" s="15" t="str">
        <f>IF(Ansøgning!U1237="","",Ansøgning!U1237)</f>
        <v/>
      </c>
      <c r="AD1232" s="31" t="str">
        <f t="shared" ref="AD1232:AD1295" si="136">IFERROR(Z1232+AB1232,"")</f>
        <v/>
      </c>
      <c r="AE1232" s="31" t="str">
        <f t="shared" ref="AE1232:AE1295" si="137">IFERROR(21/31*T1232,"")</f>
        <v/>
      </c>
      <c r="AF1232" s="51" t="str">
        <f t="shared" ref="AF1232:AF1295" si="138">IFERROR(MAX(IF(AND(ISNUMBER(Z1232),ISNUMBER(AB1232)),IF(AD1232-AE1232&gt;T1232,T1232,AD1232-AE1232),""),0),"")</f>
        <v/>
      </c>
      <c r="AG1232" s="15" t="str">
        <f t="shared" ref="AG1232:AG1295" si="139">IF(AF1232="","",AF1232-AC1232)</f>
        <v/>
      </c>
    </row>
    <row r="1233" spans="1:33" x14ac:dyDescent="0.25">
      <c r="A1233" s="13" t="str">
        <f>IF(Ansøgning!A1238="","",Ansøgning!A1238)</f>
        <v/>
      </c>
      <c r="B1233" s="13" t="str">
        <f>IF(Ansøgning!B1238="","",Ansøgning!B1238)</f>
        <v/>
      </c>
      <c r="C1233" s="13" t="str">
        <f>IF(Ansøgning!C1238="","",Ansøgning!C1238)</f>
        <v/>
      </c>
      <c r="D1233" s="13" t="str">
        <f>IF(Ansøgning!D1238="","",Ansøgning!D1238)</f>
        <v/>
      </c>
      <c r="E1233" s="14" t="str">
        <f>IF(Ansøgning!E1238="","",Ansøgning!E1238)</f>
        <v/>
      </c>
      <c r="F1233" s="16"/>
      <c r="G1233" s="14" t="str">
        <f>IF(Ansøgning!F1238="","",Ansøgning!F1238)</f>
        <v/>
      </c>
      <c r="H1233" s="16"/>
      <c r="I1233" s="72" t="str">
        <f>IF(OR(F1233="",H1233=""),"",NETWORKDAYS(F1233,H1233,Lister!$D$7:$D$13))</f>
        <v/>
      </c>
      <c r="J1233" s="53" t="str">
        <f>IF(Ansøgning!H1238="","",Ansøgning!H1238)</f>
        <v/>
      </c>
      <c r="K1233" s="32" t="str">
        <f t="shared" si="133"/>
        <v/>
      </c>
      <c r="L1233" s="31" t="str">
        <f>IF(Ansøgning!J1238="","",Ansøgning!J1238)</f>
        <v/>
      </c>
      <c r="M1233" s="18"/>
      <c r="N1233" s="31" t="str">
        <f>IF(Ansøgning!K1238="","",Ansøgning!K1238)</f>
        <v/>
      </c>
      <c r="O1233" s="18"/>
      <c r="P1233" s="15" t="str">
        <f>IF(Ansøgning!L1238="","",Ansøgning!L1238)</f>
        <v/>
      </c>
      <c r="Q1233" s="46" t="str">
        <f t="shared" si="134"/>
        <v/>
      </c>
      <c r="R1233" s="46"/>
      <c r="S1233" s="101" t="str">
        <f>IF(Ansøgning!M1238="","",Ansøgning!M1238)</f>
        <v/>
      </c>
      <c r="T1233" s="31" t="str">
        <f t="shared" si="135"/>
        <v/>
      </c>
      <c r="U1233" s="102" t="str">
        <f>IF(Ansøgning!O1238="","",Ansøgning!O1238)</f>
        <v/>
      </c>
      <c r="V1233" s="20"/>
      <c r="W1233" s="102" t="str">
        <f>IF(Ansøgning!P1238="","",Ansøgning!P1238)</f>
        <v/>
      </c>
      <c r="X1233" s="20"/>
      <c r="Y1233" s="31" t="str">
        <f>IF(Ansøgning!Q1238="","",Ansøgning!Q1238)</f>
        <v/>
      </c>
      <c r="Z1233" s="46" t="str">
        <f>IFERROR(MAX(IF(OR(V1233="",X1233=""),"",IF(AND(AND(MONTH(F1233)&gt;=7,MONTH(F1233)&lt;8),AND(MONTH(H1233)&gt;=7,MONTH(H1233)&lt;8)),(NETWORKDAYS(F1233,H1233,Lister!$D$7:$D$13)-V1233)*T1233/NETWORKDAYS(Lister!$D$19,Lister!$E$19,Lister!$D$7:$D$13),IF(AND(AND(MONTH(F1233)&gt;=7,MONTH(F1233)&lt;8),MONTH(H1233)&gt;7),(NETWORKDAYS(F1233,Lister!$E$19,Lister!$D$7:$D$13)-V1233)*T1233/NETWORKDAYS(Lister!$D$19,Lister!$E$19,Lister!$D$7:$D$13),IF(MONTH(F1233)&gt;7,0)))),0),"")</f>
        <v/>
      </c>
      <c r="AA1233" s="31" t="str">
        <f>IF(Ansøgning!R1238="","",Ansøgning!R1238)</f>
        <v/>
      </c>
      <c r="AB1233" s="46" t="str">
        <f>IFERROR(MAX(IF(OR(V1233="",X1233=""),"",IF(AND(AND(MONTH(F1233)&gt;=8,MONTH(F1233)&lt;9),AND(MONTH(H1233)&gt;=8,MONTH(H1233)&lt;9)),(NETWORKDAYS(F1233,H1233,Lister!$D$7:$D$13)-X1233)*T1233/NETWORKDAYS(Lister!$D$20,Lister!$E$20,Lister!$D$7:$D$13),IF(AND(MONTH(F1233)=7,MONTH(H1233)=8),(NETWORKDAYS(Lister!$D$20,H1233,Lister!$D$7:$D$13)-X1233)*T1233/NETWORKDAYS(Lister!$D$20,Lister!$E$20,Lister!$D$7:$D$13),IF(AND(MONTH(F1233)=7,MONTH(H1233)=7),0)))),0),"")</f>
        <v/>
      </c>
      <c r="AC1233" s="15" t="str">
        <f>IF(Ansøgning!U1238="","",Ansøgning!U1238)</f>
        <v/>
      </c>
      <c r="AD1233" s="31" t="str">
        <f t="shared" si="136"/>
        <v/>
      </c>
      <c r="AE1233" s="31" t="str">
        <f t="shared" si="137"/>
        <v/>
      </c>
      <c r="AF1233" s="51" t="str">
        <f t="shared" si="138"/>
        <v/>
      </c>
      <c r="AG1233" s="15" t="str">
        <f t="shared" si="139"/>
        <v/>
      </c>
    </row>
    <row r="1234" spans="1:33" x14ac:dyDescent="0.25">
      <c r="A1234" s="13" t="str">
        <f>IF(Ansøgning!A1239="","",Ansøgning!A1239)</f>
        <v/>
      </c>
      <c r="B1234" s="13" t="str">
        <f>IF(Ansøgning!B1239="","",Ansøgning!B1239)</f>
        <v/>
      </c>
      <c r="C1234" s="13" t="str">
        <f>IF(Ansøgning!C1239="","",Ansøgning!C1239)</f>
        <v/>
      </c>
      <c r="D1234" s="13" t="str">
        <f>IF(Ansøgning!D1239="","",Ansøgning!D1239)</f>
        <v/>
      </c>
      <c r="E1234" s="14" t="str">
        <f>IF(Ansøgning!E1239="","",Ansøgning!E1239)</f>
        <v/>
      </c>
      <c r="F1234" s="16"/>
      <c r="G1234" s="14" t="str">
        <f>IF(Ansøgning!F1239="","",Ansøgning!F1239)</f>
        <v/>
      </c>
      <c r="H1234" s="16"/>
      <c r="I1234" s="72" t="str">
        <f>IF(OR(F1234="",H1234=""),"",NETWORKDAYS(F1234,H1234,Lister!$D$7:$D$13))</f>
        <v/>
      </c>
      <c r="J1234" s="53" t="str">
        <f>IF(Ansøgning!H1239="","",Ansøgning!H1239)</f>
        <v/>
      </c>
      <c r="K1234" s="32" t="str">
        <f t="shared" si="133"/>
        <v/>
      </c>
      <c r="L1234" s="31" t="str">
        <f>IF(Ansøgning!J1239="","",Ansøgning!J1239)</f>
        <v/>
      </c>
      <c r="M1234" s="18"/>
      <c r="N1234" s="31" t="str">
        <f>IF(Ansøgning!K1239="","",Ansøgning!K1239)</f>
        <v/>
      </c>
      <c r="O1234" s="18"/>
      <c r="P1234" s="15" t="str">
        <f>IF(Ansøgning!L1239="","",Ansøgning!L1239)</f>
        <v/>
      </c>
      <c r="Q1234" s="46" t="str">
        <f t="shared" si="134"/>
        <v/>
      </c>
      <c r="R1234" s="46"/>
      <c r="S1234" s="101" t="str">
        <f>IF(Ansøgning!M1239="","",Ansøgning!M1239)</f>
        <v/>
      </c>
      <c r="T1234" s="31" t="str">
        <f t="shared" si="135"/>
        <v/>
      </c>
      <c r="U1234" s="102" t="str">
        <f>IF(Ansøgning!O1239="","",Ansøgning!O1239)</f>
        <v/>
      </c>
      <c r="V1234" s="20"/>
      <c r="W1234" s="102" t="str">
        <f>IF(Ansøgning!P1239="","",Ansøgning!P1239)</f>
        <v/>
      </c>
      <c r="X1234" s="20"/>
      <c r="Y1234" s="31" t="str">
        <f>IF(Ansøgning!Q1239="","",Ansøgning!Q1239)</f>
        <v/>
      </c>
      <c r="Z1234" s="46" t="str">
        <f>IFERROR(MAX(IF(OR(V1234="",X1234=""),"",IF(AND(AND(MONTH(F1234)&gt;=7,MONTH(F1234)&lt;8),AND(MONTH(H1234)&gt;=7,MONTH(H1234)&lt;8)),(NETWORKDAYS(F1234,H1234,Lister!$D$7:$D$13)-V1234)*T1234/NETWORKDAYS(Lister!$D$19,Lister!$E$19,Lister!$D$7:$D$13),IF(AND(AND(MONTH(F1234)&gt;=7,MONTH(F1234)&lt;8),MONTH(H1234)&gt;7),(NETWORKDAYS(F1234,Lister!$E$19,Lister!$D$7:$D$13)-V1234)*T1234/NETWORKDAYS(Lister!$D$19,Lister!$E$19,Lister!$D$7:$D$13),IF(MONTH(F1234)&gt;7,0)))),0),"")</f>
        <v/>
      </c>
      <c r="AA1234" s="31" t="str">
        <f>IF(Ansøgning!R1239="","",Ansøgning!R1239)</f>
        <v/>
      </c>
      <c r="AB1234" s="46" t="str">
        <f>IFERROR(MAX(IF(OR(V1234="",X1234=""),"",IF(AND(AND(MONTH(F1234)&gt;=8,MONTH(F1234)&lt;9),AND(MONTH(H1234)&gt;=8,MONTH(H1234)&lt;9)),(NETWORKDAYS(F1234,H1234,Lister!$D$7:$D$13)-X1234)*T1234/NETWORKDAYS(Lister!$D$20,Lister!$E$20,Lister!$D$7:$D$13),IF(AND(MONTH(F1234)=7,MONTH(H1234)=8),(NETWORKDAYS(Lister!$D$20,H1234,Lister!$D$7:$D$13)-X1234)*T1234/NETWORKDAYS(Lister!$D$20,Lister!$E$20,Lister!$D$7:$D$13),IF(AND(MONTH(F1234)=7,MONTH(H1234)=7),0)))),0),"")</f>
        <v/>
      </c>
      <c r="AC1234" s="15" t="str">
        <f>IF(Ansøgning!U1239="","",Ansøgning!U1239)</f>
        <v/>
      </c>
      <c r="AD1234" s="31" t="str">
        <f t="shared" si="136"/>
        <v/>
      </c>
      <c r="AE1234" s="31" t="str">
        <f t="shared" si="137"/>
        <v/>
      </c>
      <c r="AF1234" s="51" t="str">
        <f t="shared" si="138"/>
        <v/>
      </c>
      <c r="AG1234" s="15" t="str">
        <f t="shared" si="139"/>
        <v/>
      </c>
    </row>
    <row r="1235" spans="1:33" x14ac:dyDescent="0.25">
      <c r="A1235" s="13" t="str">
        <f>IF(Ansøgning!A1240="","",Ansøgning!A1240)</f>
        <v/>
      </c>
      <c r="B1235" s="13" t="str">
        <f>IF(Ansøgning!B1240="","",Ansøgning!B1240)</f>
        <v/>
      </c>
      <c r="C1235" s="13" t="str">
        <f>IF(Ansøgning!C1240="","",Ansøgning!C1240)</f>
        <v/>
      </c>
      <c r="D1235" s="13" t="str">
        <f>IF(Ansøgning!D1240="","",Ansøgning!D1240)</f>
        <v/>
      </c>
      <c r="E1235" s="14" t="str">
        <f>IF(Ansøgning!E1240="","",Ansøgning!E1240)</f>
        <v/>
      </c>
      <c r="F1235" s="16"/>
      <c r="G1235" s="14" t="str">
        <f>IF(Ansøgning!F1240="","",Ansøgning!F1240)</f>
        <v/>
      </c>
      <c r="H1235" s="16"/>
      <c r="I1235" s="72" t="str">
        <f>IF(OR(F1235="",H1235=""),"",NETWORKDAYS(F1235,H1235,Lister!$D$7:$D$13))</f>
        <v/>
      </c>
      <c r="J1235" s="53" t="str">
        <f>IF(Ansøgning!H1240="","",Ansøgning!H1240)</f>
        <v/>
      </c>
      <c r="K1235" s="32" t="str">
        <f t="shared" si="133"/>
        <v/>
      </c>
      <c r="L1235" s="31" t="str">
        <f>IF(Ansøgning!J1240="","",Ansøgning!J1240)</f>
        <v/>
      </c>
      <c r="M1235" s="18"/>
      <c r="N1235" s="31" t="str">
        <f>IF(Ansøgning!K1240="","",Ansøgning!K1240)</f>
        <v/>
      </c>
      <c r="O1235" s="18"/>
      <c r="P1235" s="15" t="str">
        <f>IF(Ansøgning!L1240="","",Ansøgning!L1240)</f>
        <v/>
      </c>
      <c r="Q1235" s="46" t="str">
        <f t="shared" si="134"/>
        <v/>
      </c>
      <c r="R1235" s="46"/>
      <c r="S1235" s="101" t="str">
        <f>IF(Ansøgning!M1240="","",Ansøgning!M1240)</f>
        <v/>
      </c>
      <c r="T1235" s="31" t="str">
        <f t="shared" si="135"/>
        <v/>
      </c>
      <c r="U1235" s="102" t="str">
        <f>IF(Ansøgning!O1240="","",Ansøgning!O1240)</f>
        <v/>
      </c>
      <c r="V1235" s="20"/>
      <c r="W1235" s="102" t="str">
        <f>IF(Ansøgning!P1240="","",Ansøgning!P1240)</f>
        <v/>
      </c>
      <c r="X1235" s="20"/>
      <c r="Y1235" s="31" t="str">
        <f>IF(Ansøgning!Q1240="","",Ansøgning!Q1240)</f>
        <v/>
      </c>
      <c r="Z1235" s="46" t="str">
        <f>IFERROR(MAX(IF(OR(V1235="",X1235=""),"",IF(AND(AND(MONTH(F1235)&gt;=7,MONTH(F1235)&lt;8),AND(MONTH(H1235)&gt;=7,MONTH(H1235)&lt;8)),(NETWORKDAYS(F1235,H1235,Lister!$D$7:$D$13)-V1235)*T1235/NETWORKDAYS(Lister!$D$19,Lister!$E$19,Lister!$D$7:$D$13),IF(AND(AND(MONTH(F1235)&gt;=7,MONTH(F1235)&lt;8),MONTH(H1235)&gt;7),(NETWORKDAYS(F1235,Lister!$E$19,Lister!$D$7:$D$13)-V1235)*T1235/NETWORKDAYS(Lister!$D$19,Lister!$E$19,Lister!$D$7:$D$13),IF(MONTH(F1235)&gt;7,0)))),0),"")</f>
        <v/>
      </c>
      <c r="AA1235" s="31" t="str">
        <f>IF(Ansøgning!R1240="","",Ansøgning!R1240)</f>
        <v/>
      </c>
      <c r="AB1235" s="46" t="str">
        <f>IFERROR(MAX(IF(OR(V1235="",X1235=""),"",IF(AND(AND(MONTH(F1235)&gt;=8,MONTH(F1235)&lt;9),AND(MONTH(H1235)&gt;=8,MONTH(H1235)&lt;9)),(NETWORKDAYS(F1235,H1235,Lister!$D$7:$D$13)-X1235)*T1235/NETWORKDAYS(Lister!$D$20,Lister!$E$20,Lister!$D$7:$D$13),IF(AND(MONTH(F1235)=7,MONTH(H1235)=8),(NETWORKDAYS(Lister!$D$20,H1235,Lister!$D$7:$D$13)-X1235)*T1235/NETWORKDAYS(Lister!$D$20,Lister!$E$20,Lister!$D$7:$D$13),IF(AND(MONTH(F1235)=7,MONTH(H1235)=7),0)))),0),"")</f>
        <v/>
      </c>
      <c r="AC1235" s="15" t="str">
        <f>IF(Ansøgning!U1240="","",Ansøgning!U1240)</f>
        <v/>
      </c>
      <c r="AD1235" s="31" t="str">
        <f t="shared" si="136"/>
        <v/>
      </c>
      <c r="AE1235" s="31" t="str">
        <f t="shared" si="137"/>
        <v/>
      </c>
      <c r="AF1235" s="51" t="str">
        <f t="shared" si="138"/>
        <v/>
      </c>
      <c r="AG1235" s="15" t="str">
        <f t="shared" si="139"/>
        <v/>
      </c>
    </row>
    <row r="1236" spans="1:33" x14ac:dyDescent="0.25">
      <c r="A1236" s="13" t="str">
        <f>IF(Ansøgning!A1241="","",Ansøgning!A1241)</f>
        <v/>
      </c>
      <c r="B1236" s="13" t="str">
        <f>IF(Ansøgning!B1241="","",Ansøgning!B1241)</f>
        <v/>
      </c>
      <c r="C1236" s="13" t="str">
        <f>IF(Ansøgning!C1241="","",Ansøgning!C1241)</f>
        <v/>
      </c>
      <c r="D1236" s="13" t="str">
        <f>IF(Ansøgning!D1241="","",Ansøgning!D1241)</f>
        <v/>
      </c>
      <c r="E1236" s="14" t="str">
        <f>IF(Ansøgning!E1241="","",Ansøgning!E1241)</f>
        <v/>
      </c>
      <c r="F1236" s="16"/>
      <c r="G1236" s="14" t="str">
        <f>IF(Ansøgning!F1241="","",Ansøgning!F1241)</f>
        <v/>
      </c>
      <c r="H1236" s="16"/>
      <c r="I1236" s="72" t="str">
        <f>IF(OR(F1236="",H1236=""),"",NETWORKDAYS(F1236,H1236,Lister!$D$7:$D$13))</f>
        <v/>
      </c>
      <c r="J1236" s="53" t="str">
        <f>IF(Ansøgning!H1241="","",Ansøgning!H1241)</f>
        <v/>
      </c>
      <c r="K1236" s="32" t="str">
        <f t="shared" si="133"/>
        <v/>
      </c>
      <c r="L1236" s="31" t="str">
        <f>IF(Ansøgning!J1241="","",Ansøgning!J1241)</f>
        <v/>
      </c>
      <c r="M1236" s="18"/>
      <c r="N1236" s="31" t="str">
        <f>IF(Ansøgning!K1241="","",Ansøgning!K1241)</f>
        <v/>
      </c>
      <c r="O1236" s="18"/>
      <c r="P1236" s="15" t="str">
        <f>IF(Ansøgning!L1241="","",Ansøgning!L1241)</f>
        <v/>
      </c>
      <c r="Q1236" s="46" t="str">
        <f t="shared" si="134"/>
        <v/>
      </c>
      <c r="R1236" s="46"/>
      <c r="S1236" s="101" t="str">
        <f>IF(Ansøgning!M1241="","",Ansøgning!M1241)</f>
        <v/>
      </c>
      <c r="T1236" s="31" t="str">
        <f t="shared" si="135"/>
        <v/>
      </c>
      <c r="U1236" s="102" t="str">
        <f>IF(Ansøgning!O1241="","",Ansøgning!O1241)</f>
        <v/>
      </c>
      <c r="V1236" s="20"/>
      <c r="W1236" s="102" t="str">
        <f>IF(Ansøgning!P1241="","",Ansøgning!P1241)</f>
        <v/>
      </c>
      <c r="X1236" s="20"/>
      <c r="Y1236" s="31" t="str">
        <f>IF(Ansøgning!Q1241="","",Ansøgning!Q1241)</f>
        <v/>
      </c>
      <c r="Z1236" s="46" t="str">
        <f>IFERROR(MAX(IF(OR(V1236="",X1236=""),"",IF(AND(AND(MONTH(F1236)&gt;=7,MONTH(F1236)&lt;8),AND(MONTH(H1236)&gt;=7,MONTH(H1236)&lt;8)),(NETWORKDAYS(F1236,H1236,Lister!$D$7:$D$13)-V1236)*T1236/NETWORKDAYS(Lister!$D$19,Lister!$E$19,Lister!$D$7:$D$13),IF(AND(AND(MONTH(F1236)&gt;=7,MONTH(F1236)&lt;8),MONTH(H1236)&gt;7),(NETWORKDAYS(F1236,Lister!$E$19,Lister!$D$7:$D$13)-V1236)*T1236/NETWORKDAYS(Lister!$D$19,Lister!$E$19,Lister!$D$7:$D$13),IF(MONTH(F1236)&gt;7,0)))),0),"")</f>
        <v/>
      </c>
      <c r="AA1236" s="31" t="str">
        <f>IF(Ansøgning!R1241="","",Ansøgning!R1241)</f>
        <v/>
      </c>
      <c r="AB1236" s="46" t="str">
        <f>IFERROR(MAX(IF(OR(V1236="",X1236=""),"",IF(AND(AND(MONTH(F1236)&gt;=8,MONTH(F1236)&lt;9),AND(MONTH(H1236)&gt;=8,MONTH(H1236)&lt;9)),(NETWORKDAYS(F1236,H1236,Lister!$D$7:$D$13)-X1236)*T1236/NETWORKDAYS(Lister!$D$20,Lister!$E$20,Lister!$D$7:$D$13),IF(AND(MONTH(F1236)=7,MONTH(H1236)=8),(NETWORKDAYS(Lister!$D$20,H1236,Lister!$D$7:$D$13)-X1236)*T1236/NETWORKDAYS(Lister!$D$20,Lister!$E$20,Lister!$D$7:$D$13),IF(AND(MONTH(F1236)=7,MONTH(H1236)=7),0)))),0),"")</f>
        <v/>
      </c>
      <c r="AC1236" s="15" t="str">
        <f>IF(Ansøgning!U1241="","",Ansøgning!U1241)</f>
        <v/>
      </c>
      <c r="AD1236" s="31" t="str">
        <f t="shared" si="136"/>
        <v/>
      </c>
      <c r="AE1236" s="31" t="str">
        <f t="shared" si="137"/>
        <v/>
      </c>
      <c r="AF1236" s="51" t="str">
        <f t="shared" si="138"/>
        <v/>
      </c>
      <c r="AG1236" s="15" t="str">
        <f t="shared" si="139"/>
        <v/>
      </c>
    </row>
    <row r="1237" spans="1:33" x14ac:dyDescent="0.25">
      <c r="A1237" s="13" t="str">
        <f>IF(Ansøgning!A1242="","",Ansøgning!A1242)</f>
        <v/>
      </c>
      <c r="B1237" s="13" t="str">
        <f>IF(Ansøgning!B1242="","",Ansøgning!B1242)</f>
        <v/>
      </c>
      <c r="C1237" s="13" t="str">
        <f>IF(Ansøgning!C1242="","",Ansøgning!C1242)</f>
        <v/>
      </c>
      <c r="D1237" s="13" t="str">
        <f>IF(Ansøgning!D1242="","",Ansøgning!D1242)</f>
        <v/>
      </c>
      <c r="E1237" s="14" t="str">
        <f>IF(Ansøgning!E1242="","",Ansøgning!E1242)</f>
        <v/>
      </c>
      <c r="F1237" s="16"/>
      <c r="G1237" s="14" t="str">
        <f>IF(Ansøgning!F1242="","",Ansøgning!F1242)</f>
        <v/>
      </c>
      <c r="H1237" s="16"/>
      <c r="I1237" s="72" t="str">
        <f>IF(OR(F1237="",H1237=""),"",NETWORKDAYS(F1237,H1237,Lister!$D$7:$D$13))</f>
        <v/>
      </c>
      <c r="J1237" s="53" t="str">
        <f>IF(Ansøgning!H1242="","",Ansøgning!H1242)</f>
        <v/>
      </c>
      <c r="K1237" s="32" t="str">
        <f t="shared" si="133"/>
        <v/>
      </c>
      <c r="L1237" s="31" t="str">
        <f>IF(Ansøgning!J1242="","",Ansøgning!J1242)</f>
        <v/>
      </c>
      <c r="M1237" s="18"/>
      <c r="N1237" s="31" t="str">
        <f>IF(Ansøgning!K1242="","",Ansøgning!K1242)</f>
        <v/>
      </c>
      <c r="O1237" s="18"/>
      <c r="P1237" s="15" t="str">
        <f>IF(Ansøgning!L1242="","",Ansøgning!L1242)</f>
        <v/>
      </c>
      <c r="Q1237" s="46" t="str">
        <f t="shared" si="134"/>
        <v/>
      </c>
      <c r="R1237" s="46"/>
      <c r="S1237" s="101" t="str">
        <f>IF(Ansøgning!M1242="","",Ansøgning!M1242)</f>
        <v/>
      </c>
      <c r="T1237" s="31" t="str">
        <f t="shared" si="135"/>
        <v/>
      </c>
      <c r="U1237" s="102" t="str">
        <f>IF(Ansøgning!O1242="","",Ansøgning!O1242)</f>
        <v/>
      </c>
      <c r="V1237" s="20"/>
      <c r="W1237" s="102" t="str">
        <f>IF(Ansøgning!P1242="","",Ansøgning!P1242)</f>
        <v/>
      </c>
      <c r="X1237" s="20"/>
      <c r="Y1237" s="31" t="str">
        <f>IF(Ansøgning!Q1242="","",Ansøgning!Q1242)</f>
        <v/>
      </c>
      <c r="Z1237" s="46" t="str">
        <f>IFERROR(MAX(IF(OR(V1237="",X1237=""),"",IF(AND(AND(MONTH(F1237)&gt;=7,MONTH(F1237)&lt;8),AND(MONTH(H1237)&gt;=7,MONTH(H1237)&lt;8)),(NETWORKDAYS(F1237,H1237,Lister!$D$7:$D$13)-V1237)*T1237/NETWORKDAYS(Lister!$D$19,Lister!$E$19,Lister!$D$7:$D$13),IF(AND(AND(MONTH(F1237)&gt;=7,MONTH(F1237)&lt;8),MONTH(H1237)&gt;7),(NETWORKDAYS(F1237,Lister!$E$19,Lister!$D$7:$D$13)-V1237)*T1237/NETWORKDAYS(Lister!$D$19,Lister!$E$19,Lister!$D$7:$D$13),IF(MONTH(F1237)&gt;7,0)))),0),"")</f>
        <v/>
      </c>
      <c r="AA1237" s="31" t="str">
        <f>IF(Ansøgning!R1242="","",Ansøgning!R1242)</f>
        <v/>
      </c>
      <c r="AB1237" s="46" t="str">
        <f>IFERROR(MAX(IF(OR(V1237="",X1237=""),"",IF(AND(AND(MONTH(F1237)&gt;=8,MONTH(F1237)&lt;9),AND(MONTH(H1237)&gt;=8,MONTH(H1237)&lt;9)),(NETWORKDAYS(F1237,H1237,Lister!$D$7:$D$13)-X1237)*T1237/NETWORKDAYS(Lister!$D$20,Lister!$E$20,Lister!$D$7:$D$13),IF(AND(MONTH(F1237)=7,MONTH(H1237)=8),(NETWORKDAYS(Lister!$D$20,H1237,Lister!$D$7:$D$13)-X1237)*T1237/NETWORKDAYS(Lister!$D$20,Lister!$E$20,Lister!$D$7:$D$13),IF(AND(MONTH(F1237)=7,MONTH(H1237)=7),0)))),0),"")</f>
        <v/>
      </c>
      <c r="AC1237" s="15" t="str">
        <f>IF(Ansøgning!U1242="","",Ansøgning!U1242)</f>
        <v/>
      </c>
      <c r="AD1237" s="31" t="str">
        <f t="shared" si="136"/>
        <v/>
      </c>
      <c r="AE1237" s="31" t="str">
        <f t="shared" si="137"/>
        <v/>
      </c>
      <c r="AF1237" s="51" t="str">
        <f t="shared" si="138"/>
        <v/>
      </c>
      <c r="AG1237" s="15" t="str">
        <f t="shared" si="139"/>
        <v/>
      </c>
    </row>
    <row r="1238" spans="1:33" x14ac:dyDescent="0.25">
      <c r="A1238" s="13" t="str">
        <f>IF(Ansøgning!A1243="","",Ansøgning!A1243)</f>
        <v/>
      </c>
      <c r="B1238" s="13" t="str">
        <f>IF(Ansøgning!B1243="","",Ansøgning!B1243)</f>
        <v/>
      </c>
      <c r="C1238" s="13" t="str">
        <f>IF(Ansøgning!C1243="","",Ansøgning!C1243)</f>
        <v/>
      </c>
      <c r="D1238" s="13" t="str">
        <f>IF(Ansøgning!D1243="","",Ansøgning!D1243)</f>
        <v/>
      </c>
      <c r="E1238" s="14" t="str">
        <f>IF(Ansøgning!E1243="","",Ansøgning!E1243)</f>
        <v/>
      </c>
      <c r="F1238" s="16"/>
      <c r="G1238" s="14" t="str">
        <f>IF(Ansøgning!F1243="","",Ansøgning!F1243)</f>
        <v/>
      </c>
      <c r="H1238" s="16"/>
      <c r="I1238" s="72" t="str">
        <f>IF(OR(F1238="",H1238=""),"",NETWORKDAYS(F1238,H1238,Lister!$D$7:$D$13))</f>
        <v/>
      </c>
      <c r="J1238" s="53" t="str">
        <f>IF(Ansøgning!H1243="","",Ansøgning!H1243)</f>
        <v/>
      </c>
      <c r="K1238" s="32" t="str">
        <f t="shared" si="133"/>
        <v/>
      </c>
      <c r="L1238" s="31" t="str">
        <f>IF(Ansøgning!J1243="","",Ansøgning!J1243)</f>
        <v/>
      </c>
      <c r="M1238" s="18"/>
      <c r="N1238" s="31" t="str">
        <f>IF(Ansøgning!K1243="","",Ansøgning!K1243)</f>
        <v/>
      </c>
      <c r="O1238" s="18"/>
      <c r="P1238" s="15" t="str">
        <f>IF(Ansøgning!L1243="","",Ansøgning!L1243)</f>
        <v/>
      </c>
      <c r="Q1238" s="46" t="str">
        <f t="shared" si="134"/>
        <v/>
      </c>
      <c r="R1238" s="46"/>
      <c r="S1238" s="101" t="str">
        <f>IF(Ansøgning!M1243="","",Ansøgning!M1243)</f>
        <v/>
      </c>
      <c r="T1238" s="31" t="str">
        <f t="shared" si="135"/>
        <v/>
      </c>
      <c r="U1238" s="102" t="str">
        <f>IF(Ansøgning!O1243="","",Ansøgning!O1243)</f>
        <v/>
      </c>
      <c r="V1238" s="20"/>
      <c r="W1238" s="102" t="str">
        <f>IF(Ansøgning!P1243="","",Ansøgning!P1243)</f>
        <v/>
      </c>
      <c r="X1238" s="20"/>
      <c r="Y1238" s="31" t="str">
        <f>IF(Ansøgning!Q1243="","",Ansøgning!Q1243)</f>
        <v/>
      </c>
      <c r="Z1238" s="46" t="str">
        <f>IFERROR(MAX(IF(OR(V1238="",X1238=""),"",IF(AND(AND(MONTH(F1238)&gt;=7,MONTH(F1238)&lt;8),AND(MONTH(H1238)&gt;=7,MONTH(H1238)&lt;8)),(NETWORKDAYS(F1238,H1238,Lister!$D$7:$D$13)-V1238)*T1238/NETWORKDAYS(Lister!$D$19,Lister!$E$19,Lister!$D$7:$D$13),IF(AND(AND(MONTH(F1238)&gt;=7,MONTH(F1238)&lt;8),MONTH(H1238)&gt;7),(NETWORKDAYS(F1238,Lister!$E$19,Lister!$D$7:$D$13)-V1238)*T1238/NETWORKDAYS(Lister!$D$19,Lister!$E$19,Lister!$D$7:$D$13),IF(MONTH(F1238)&gt;7,0)))),0),"")</f>
        <v/>
      </c>
      <c r="AA1238" s="31" t="str">
        <f>IF(Ansøgning!R1243="","",Ansøgning!R1243)</f>
        <v/>
      </c>
      <c r="AB1238" s="46" t="str">
        <f>IFERROR(MAX(IF(OR(V1238="",X1238=""),"",IF(AND(AND(MONTH(F1238)&gt;=8,MONTH(F1238)&lt;9),AND(MONTH(H1238)&gt;=8,MONTH(H1238)&lt;9)),(NETWORKDAYS(F1238,H1238,Lister!$D$7:$D$13)-X1238)*T1238/NETWORKDAYS(Lister!$D$20,Lister!$E$20,Lister!$D$7:$D$13),IF(AND(MONTH(F1238)=7,MONTH(H1238)=8),(NETWORKDAYS(Lister!$D$20,H1238,Lister!$D$7:$D$13)-X1238)*T1238/NETWORKDAYS(Lister!$D$20,Lister!$E$20,Lister!$D$7:$D$13),IF(AND(MONTH(F1238)=7,MONTH(H1238)=7),0)))),0),"")</f>
        <v/>
      </c>
      <c r="AC1238" s="15" t="str">
        <f>IF(Ansøgning!U1243="","",Ansøgning!U1243)</f>
        <v/>
      </c>
      <c r="AD1238" s="31" t="str">
        <f t="shared" si="136"/>
        <v/>
      </c>
      <c r="AE1238" s="31" t="str">
        <f t="shared" si="137"/>
        <v/>
      </c>
      <c r="AF1238" s="51" t="str">
        <f t="shared" si="138"/>
        <v/>
      </c>
      <c r="AG1238" s="15" t="str">
        <f t="shared" si="139"/>
        <v/>
      </c>
    </row>
    <row r="1239" spans="1:33" x14ac:dyDescent="0.25">
      <c r="A1239" s="13" t="str">
        <f>IF(Ansøgning!A1244="","",Ansøgning!A1244)</f>
        <v/>
      </c>
      <c r="B1239" s="13" t="str">
        <f>IF(Ansøgning!B1244="","",Ansøgning!B1244)</f>
        <v/>
      </c>
      <c r="C1239" s="13" t="str">
        <f>IF(Ansøgning!C1244="","",Ansøgning!C1244)</f>
        <v/>
      </c>
      <c r="D1239" s="13" t="str">
        <f>IF(Ansøgning!D1244="","",Ansøgning!D1244)</f>
        <v/>
      </c>
      <c r="E1239" s="14" t="str">
        <f>IF(Ansøgning!E1244="","",Ansøgning!E1244)</f>
        <v/>
      </c>
      <c r="F1239" s="16"/>
      <c r="G1239" s="14" t="str">
        <f>IF(Ansøgning!F1244="","",Ansøgning!F1244)</f>
        <v/>
      </c>
      <c r="H1239" s="16"/>
      <c r="I1239" s="72" t="str">
        <f>IF(OR(F1239="",H1239=""),"",NETWORKDAYS(F1239,H1239,Lister!$D$7:$D$13))</f>
        <v/>
      </c>
      <c r="J1239" s="53" t="str">
        <f>IF(Ansøgning!H1244="","",Ansøgning!H1244)</f>
        <v/>
      </c>
      <c r="K1239" s="32" t="str">
        <f t="shared" si="133"/>
        <v/>
      </c>
      <c r="L1239" s="31" t="str">
        <f>IF(Ansøgning!J1244="","",Ansøgning!J1244)</f>
        <v/>
      </c>
      <c r="M1239" s="18"/>
      <c r="N1239" s="31" t="str">
        <f>IF(Ansøgning!K1244="","",Ansøgning!K1244)</f>
        <v/>
      </c>
      <c r="O1239" s="18"/>
      <c r="P1239" s="15" t="str">
        <f>IF(Ansøgning!L1244="","",Ansøgning!L1244)</f>
        <v/>
      </c>
      <c r="Q1239" s="46" t="str">
        <f t="shared" si="134"/>
        <v/>
      </c>
      <c r="R1239" s="46"/>
      <c r="S1239" s="101" t="str">
        <f>IF(Ansøgning!M1244="","",Ansøgning!M1244)</f>
        <v/>
      </c>
      <c r="T1239" s="31" t="str">
        <f t="shared" si="135"/>
        <v/>
      </c>
      <c r="U1239" s="102" t="str">
        <f>IF(Ansøgning!O1244="","",Ansøgning!O1244)</f>
        <v/>
      </c>
      <c r="V1239" s="20"/>
      <c r="W1239" s="102" t="str">
        <f>IF(Ansøgning!P1244="","",Ansøgning!P1244)</f>
        <v/>
      </c>
      <c r="X1239" s="20"/>
      <c r="Y1239" s="31" t="str">
        <f>IF(Ansøgning!Q1244="","",Ansøgning!Q1244)</f>
        <v/>
      </c>
      <c r="Z1239" s="46" t="str">
        <f>IFERROR(MAX(IF(OR(V1239="",X1239=""),"",IF(AND(AND(MONTH(F1239)&gt;=7,MONTH(F1239)&lt;8),AND(MONTH(H1239)&gt;=7,MONTH(H1239)&lt;8)),(NETWORKDAYS(F1239,H1239,Lister!$D$7:$D$13)-V1239)*T1239/NETWORKDAYS(Lister!$D$19,Lister!$E$19,Lister!$D$7:$D$13),IF(AND(AND(MONTH(F1239)&gt;=7,MONTH(F1239)&lt;8),MONTH(H1239)&gt;7),(NETWORKDAYS(F1239,Lister!$E$19,Lister!$D$7:$D$13)-V1239)*T1239/NETWORKDAYS(Lister!$D$19,Lister!$E$19,Lister!$D$7:$D$13),IF(MONTH(F1239)&gt;7,0)))),0),"")</f>
        <v/>
      </c>
      <c r="AA1239" s="31" t="str">
        <f>IF(Ansøgning!R1244="","",Ansøgning!R1244)</f>
        <v/>
      </c>
      <c r="AB1239" s="46" t="str">
        <f>IFERROR(MAX(IF(OR(V1239="",X1239=""),"",IF(AND(AND(MONTH(F1239)&gt;=8,MONTH(F1239)&lt;9),AND(MONTH(H1239)&gt;=8,MONTH(H1239)&lt;9)),(NETWORKDAYS(F1239,H1239,Lister!$D$7:$D$13)-X1239)*T1239/NETWORKDAYS(Lister!$D$20,Lister!$E$20,Lister!$D$7:$D$13),IF(AND(MONTH(F1239)=7,MONTH(H1239)=8),(NETWORKDAYS(Lister!$D$20,H1239,Lister!$D$7:$D$13)-X1239)*T1239/NETWORKDAYS(Lister!$D$20,Lister!$E$20,Lister!$D$7:$D$13),IF(AND(MONTH(F1239)=7,MONTH(H1239)=7),0)))),0),"")</f>
        <v/>
      </c>
      <c r="AC1239" s="15" t="str">
        <f>IF(Ansøgning!U1244="","",Ansøgning!U1244)</f>
        <v/>
      </c>
      <c r="AD1239" s="31" t="str">
        <f t="shared" si="136"/>
        <v/>
      </c>
      <c r="AE1239" s="31" t="str">
        <f t="shared" si="137"/>
        <v/>
      </c>
      <c r="AF1239" s="51" t="str">
        <f t="shared" si="138"/>
        <v/>
      </c>
      <c r="AG1239" s="15" t="str">
        <f t="shared" si="139"/>
        <v/>
      </c>
    </row>
    <row r="1240" spans="1:33" x14ac:dyDescent="0.25">
      <c r="A1240" s="13" t="str">
        <f>IF(Ansøgning!A1245="","",Ansøgning!A1245)</f>
        <v/>
      </c>
      <c r="B1240" s="13" t="str">
        <f>IF(Ansøgning!B1245="","",Ansøgning!B1245)</f>
        <v/>
      </c>
      <c r="C1240" s="13" t="str">
        <f>IF(Ansøgning!C1245="","",Ansøgning!C1245)</f>
        <v/>
      </c>
      <c r="D1240" s="13" t="str">
        <f>IF(Ansøgning!D1245="","",Ansøgning!D1245)</f>
        <v/>
      </c>
      <c r="E1240" s="14" t="str">
        <f>IF(Ansøgning!E1245="","",Ansøgning!E1245)</f>
        <v/>
      </c>
      <c r="F1240" s="16"/>
      <c r="G1240" s="14" t="str">
        <f>IF(Ansøgning!F1245="","",Ansøgning!F1245)</f>
        <v/>
      </c>
      <c r="H1240" s="16"/>
      <c r="I1240" s="72" t="str">
        <f>IF(OR(F1240="",H1240=""),"",NETWORKDAYS(F1240,H1240,Lister!$D$7:$D$13))</f>
        <v/>
      </c>
      <c r="J1240" s="53" t="str">
        <f>IF(Ansøgning!H1245="","",Ansøgning!H1245)</f>
        <v/>
      </c>
      <c r="K1240" s="32" t="str">
        <f t="shared" si="133"/>
        <v/>
      </c>
      <c r="L1240" s="31" t="str">
        <f>IF(Ansøgning!J1245="","",Ansøgning!J1245)</f>
        <v/>
      </c>
      <c r="M1240" s="18"/>
      <c r="N1240" s="31" t="str">
        <f>IF(Ansøgning!K1245="","",Ansøgning!K1245)</f>
        <v/>
      </c>
      <c r="O1240" s="18"/>
      <c r="P1240" s="15" t="str">
        <f>IF(Ansøgning!L1245="","",Ansøgning!L1245)</f>
        <v/>
      </c>
      <c r="Q1240" s="46" t="str">
        <f t="shared" si="134"/>
        <v/>
      </c>
      <c r="R1240" s="46"/>
      <c r="S1240" s="101" t="str">
        <f>IF(Ansøgning!M1245="","",Ansøgning!M1245)</f>
        <v/>
      </c>
      <c r="T1240" s="31" t="str">
        <f t="shared" si="135"/>
        <v/>
      </c>
      <c r="U1240" s="102" t="str">
        <f>IF(Ansøgning!O1245="","",Ansøgning!O1245)</f>
        <v/>
      </c>
      <c r="V1240" s="20"/>
      <c r="W1240" s="102" t="str">
        <f>IF(Ansøgning!P1245="","",Ansøgning!P1245)</f>
        <v/>
      </c>
      <c r="X1240" s="20"/>
      <c r="Y1240" s="31" t="str">
        <f>IF(Ansøgning!Q1245="","",Ansøgning!Q1245)</f>
        <v/>
      </c>
      <c r="Z1240" s="46" t="str">
        <f>IFERROR(MAX(IF(OR(V1240="",X1240=""),"",IF(AND(AND(MONTH(F1240)&gt;=7,MONTH(F1240)&lt;8),AND(MONTH(H1240)&gt;=7,MONTH(H1240)&lt;8)),(NETWORKDAYS(F1240,H1240,Lister!$D$7:$D$13)-V1240)*T1240/NETWORKDAYS(Lister!$D$19,Lister!$E$19,Lister!$D$7:$D$13),IF(AND(AND(MONTH(F1240)&gt;=7,MONTH(F1240)&lt;8),MONTH(H1240)&gt;7),(NETWORKDAYS(F1240,Lister!$E$19,Lister!$D$7:$D$13)-V1240)*T1240/NETWORKDAYS(Lister!$D$19,Lister!$E$19,Lister!$D$7:$D$13),IF(MONTH(F1240)&gt;7,0)))),0),"")</f>
        <v/>
      </c>
      <c r="AA1240" s="31" t="str">
        <f>IF(Ansøgning!R1245="","",Ansøgning!R1245)</f>
        <v/>
      </c>
      <c r="AB1240" s="46" t="str">
        <f>IFERROR(MAX(IF(OR(V1240="",X1240=""),"",IF(AND(AND(MONTH(F1240)&gt;=8,MONTH(F1240)&lt;9),AND(MONTH(H1240)&gt;=8,MONTH(H1240)&lt;9)),(NETWORKDAYS(F1240,H1240,Lister!$D$7:$D$13)-X1240)*T1240/NETWORKDAYS(Lister!$D$20,Lister!$E$20,Lister!$D$7:$D$13),IF(AND(MONTH(F1240)=7,MONTH(H1240)=8),(NETWORKDAYS(Lister!$D$20,H1240,Lister!$D$7:$D$13)-X1240)*T1240/NETWORKDAYS(Lister!$D$20,Lister!$E$20,Lister!$D$7:$D$13),IF(AND(MONTH(F1240)=7,MONTH(H1240)=7),0)))),0),"")</f>
        <v/>
      </c>
      <c r="AC1240" s="15" t="str">
        <f>IF(Ansøgning!U1245="","",Ansøgning!U1245)</f>
        <v/>
      </c>
      <c r="AD1240" s="31" t="str">
        <f t="shared" si="136"/>
        <v/>
      </c>
      <c r="AE1240" s="31" t="str">
        <f t="shared" si="137"/>
        <v/>
      </c>
      <c r="AF1240" s="51" t="str">
        <f t="shared" si="138"/>
        <v/>
      </c>
      <c r="AG1240" s="15" t="str">
        <f t="shared" si="139"/>
        <v/>
      </c>
    </row>
    <row r="1241" spans="1:33" x14ac:dyDescent="0.25">
      <c r="A1241" s="13" t="str">
        <f>IF(Ansøgning!A1246="","",Ansøgning!A1246)</f>
        <v/>
      </c>
      <c r="B1241" s="13" t="str">
        <f>IF(Ansøgning!B1246="","",Ansøgning!B1246)</f>
        <v/>
      </c>
      <c r="C1241" s="13" t="str">
        <f>IF(Ansøgning!C1246="","",Ansøgning!C1246)</f>
        <v/>
      </c>
      <c r="D1241" s="13" t="str">
        <f>IF(Ansøgning!D1246="","",Ansøgning!D1246)</f>
        <v/>
      </c>
      <c r="E1241" s="14" t="str">
        <f>IF(Ansøgning!E1246="","",Ansøgning!E1246)</f>
        <v/>
      </c>
      <c r="F1241" s="16"/>
      <c r="G1241" s="14" t="str">
        <f>IF(Ansøgning!F1246="","",Ansøgning!F1246)</f>
        <v/>
      </c>
      <c r="H1241" s="16"/>
      <c r="I1241" s="72" t="str">
        <f>IF(OR(F1241="",H1241=""),"",NETWORKDAYS(F1241,H1241,Lister!$D$7:$D$13))</f>
        <v/>
      </c>
      <c r="J1241" s="53" t="str">
        <f>IF(Ansøgning!H1246="","",Ansøgning!H1246)</f>
        <v/>
      </c>
      <c r="K1241" s="32" t="str">
        <f t="shared" si="133"/>
        <v/>
      </c>
      <c r="L1241" s="31" t="str">
        <f>IF(Ansøgning!J1246="","",Ansøgning!J1246)</f>
        <v/>
      </c>
      <c r="M1241" s="18"/>
      <c r="N1241" s="31" t="str">
        <f>IF(Ansøgning!K1246="","",Ansøgning!K1246)</f>
        <v/>
      </c>
      <c r="O1241" s="18"/>
      <c r="P1241" s="15" t="str">
        <f>IF(Ansøgning!L1246="","",Ansøgning!L1246)</f>
        <v/>
      </c>
      <c r="Q1241" s="46" t="str">
        <f t="shared" si="134"/>
        <v/>
      </c>
      <c r="R1241" s="46"/>
      <c r="S1241" s="101" t="str">
        <f>IF(Ansøgning!M1246="","",Ansøgning!M1246)</f>
        <v/>
      </c>
      <c r="T1241" s="31" t="str">
        <f t="shared" si="135"/>
        <v/>
      </c>
      <c r="U1241" s="102" t="str">
        <f>IF(Ansøgning!O1246="","",Ansøgning!O1246)</f>
        <v/>
      </c>
      <c r="V1241" s="20"/>
      <c r="W1241" s="102" t="str">
        <f>IF(Ansøgning!P1246="","",Ansøgning!P1246)</f>
        <v/>
      </c>
      <c r="X1241" s="20"/>
      <c r="Y1241" s="31" t="str">
        <f>IF(Ansøgning!Q1246="","",Ansøgning!Q1246)</f>
        <v/>
      </c>
      <c r="Z1241" s="46" t="str">
        <f>IFERROR(MAX(IF(OR(V1241="",X1241=""),"",IF(AND(AND(MONTH(F1241)&gt;=7,MONTH(F1241)&lt;8),AND(MONTH(H1241)&gt;=7,MONTH(H1241)&lt;8)),(NETWORKDAYS(F1241,H1241,Lister!$D$7:$D$13)-V1241)*T1241/NETWORKDAYS(Lister!$D$19,Lister!$E$19,Lister!$D$7:$D$13),IF(AND(AND(MONTH(F1241)&gt;=7,MONTH(F1241)&lt;8),MONTH(H1241)&gt;7),(NETWORKDAYS(F1241,Lister!$E$19,Lister!$D$7:$D$13)-V1241)*T1241/NETWORKDAYS(Lister!$D$19,Lister!$E$19,Lister!$D$7:$D$13),IF(MONTH(F1241)&gt;7,0)))),0),"")</f>
        <v/>
      </c>
      <c r="AA1241" s="31" t="str">
        <f>IF(Ansøgning!R1246="","",Ansøgning!R1246)</f>
        <v/>
      </c>
      <c r="AB1241" s="46" t="str">
        <f>IFERROR(MAX(IF(OR(V1241="",X1241=""),"",IF(AND(AND(MONTH(F1241)&gt;=8,MONTH(F1241)&lt;9),AND(MONTH(H1241)&gt;=8,MONTH(H1241)&lt;9)),(NETWORKDAYS(F1241,H1241,Lister!$D$7:$D$13)-X1241)*T1241/NETWORKDAYS(Lister!$D$20,Lister!$E$20,Lister!$D$7:$D$13),IF(AND(MONTH(F1241)=7,MONTH(H1241)=8),(NETWORKDAYS(Lister!$D$20,H1241,Lister!$D$7:$D$13)-X1241)*T1241/NETWORKDAYS(Lister!$D$20,Lister!$E$20,Lister!$D$7:$D$13),IF(AND(MONTH(F1241)=7,MONTH(H1241)=7),0)))),0),"")</f>
        <v/>
      </c>
      <c r="AC1241" s="15" t="str">
        <f>IF(Ansøgning!U1246="","",Ansøgning!U1246)</f>
        <v/>
      </c>
      <c r="AD1241" s="31" t="str">
        <f t="shared" si="136"/>
        <v/>
      </c>
      <c r="AE1241" s="31" t="str">
        <f t="shared" si="137"/>
        <v/>
      </c>
      <c r="AF1241" s="51" t="str">
        <f t="shared" si="138"/>
        <v/>
      </c>
      <c r="AG1241" s="15" t="str">
        <f t="shared" si="139"/>
        <v/>
      </c>
    </row>
    <row r="1242" spans="1:33" x14ac:dyDescent="0.25">
      <c r="A1242" s="13" t="str">
        <f>IF(Ansøgning!A1247="","",Ansøgning!A1247)</f>
        <v/>
      </c>
      <c r="B1242" s="13" t="str">
        <f>IF(Ansøgning!B1247="","",Ansøgning!B1247)</f>
        <v/>
      </c>
      <c r="C1242" s="13" t="str">
        <f>IF(Ansøgning!C1247="","",Ansøgning!C1247)</f>
        <v/>
      </c>
      <c r="D1242" s="13" t="str">
        <f>IF(Ansøgning!D1247="","",Ansøgning!D1247)</f>
        <v/>
      </c>
      <c r="E1242" s="14" t="str">
        <f>IF(Ansøgning!E1247="","",Ansøgning!E1247)</f>
        <v/>
      </c>
      <c r="F1242" s="16"/>
      <c r="G1242" s="14" t="str">
        <f>IF(Ansøgning!F1247="","",Ansøgning!F1247)</f>
        <v/>
      </c>
      <c r="H1242" s="16"/>
      <c r="I1242" s="72" t="str">
        <f>IF(OR(F1242="",H1242=""),"",NETWORKDAYS(F1242,H1242,Lister!$D$7:$D$13))</f>
        <v/>
      </c>
      <c r="J1242" s="53" t="str">
        <f>IF(Ansøgning!H1247="","",Ansøgning!H1247)</f>
        <v/>
      </c>
      <c r="K1242" s="32" t="str">
        <f t="shared" si="133"/>
        <v/>
      </c>
      <c r="L1242" s="31" t="str">
        <f>IF(Ansøgning!J1247="","",Ansøgning!J1247)</f>
        <v/>
      </c>
      <c r="M1242" s="18"/>
      <c r="N1242" s="31" t="str">
        <f>IF(Ansøgning!K1247="","",Ansøgning!K1247)</f>
        <v/>
      </c>
      <c r="O1242" s="18"/>
      <c r="P1242" s="15" t="str">
        <f>IF(Ansøgning!L1247="","",Ansøgning!L1247)</f>
        <v/>
      </c>
      <c r="Q1242" s="46" t="str">
        <f t="shared" si="134"/>
        <v/>
      </c>
      <c r="R1242" s="46"/>
      <c r="S1242" s="101" t="str">
        <f>IF(Ansøgning!M1247="","",Ansøgning!M1247)</f>
        <v/>
      </c>
      <c r="T1242" s="31" t="str">
        <f t="shared" si="135"/>
        <v/>
      </c>
      <c r="U1242" s="102" t="str">
        <f>IF(Ansøgning!O1247="","",Ansøgning!O1247)</f>
        <v/>
      </c>
      <c r="V1242" s="20"/>
      <c r="W1242" s="102" t="str">
        <f>IF(Ansøgning!P1247="","",Ansøgning!P1247)</f>
        <v/>
      </c>
      <c r="X1242" s="20"/>
      <c r="Y1242" s="31" t="str">
        <f>IF(Ansøgning!Q1247="","",Ansøgning!Q1247)</f>
        <v/>
      </c>
      <c r="Z1242" s="46" t="str">
        <f>IFERROR(MAX(IF(OR(V1242="",X1242=""),"",IF(AND(AND(MONTH(F1242)&gt;=7,MONTH(F1242)&lt;8),AND(MONTH(H1242)&gt;=7,MONTH(H1242)&lt;8)),(NETWORKDAYS(F1242,H1242,Lister!$D$7:$D$13)-V1242)*T1242/NETWORKDAYS(Lister!$D$19,Lister!$E$19,Lister!$D$7:$D$13),IF(AND(AND(MONTH(F1242)&gt;=7,MONTH(F1242)&lt;8),MONTH(H1242)&gt;7),(NETWORKDAYS(F1242,Lister!$E$19,Lister!$D$7:$D$13)-V1242)*T1242/NETWORKDAYS(Lister!$D$19,Lister!$E$19,Lister!$D$7:$D$13),IF(MONTH(F1242)&gt;7,0)))),0),"")</f>
        <v/>
      </c>
      <c r="AA1242" s="31" t="str">
        <f>IF(Ansøgning!R1247="","",Ansøgning!R1247)</f>
        <v/>
      </c>
      <c r="AB1242" s="46" t="str">
        <f>IFERROR(MAX(IF(OR(V1242="",X1242=""),"",IF(AND(AND(MONTH(F1242)&gt;=8,MONTH(F1242)&lt;9),AND(MONTH(H1242)&gt;=8,MONTH(H1242)&lt;9)),(NETWORKDAYS(F1242,H1242,Lister!$D$7:$D$13)-X1242)*T1242/NETWORKDAYS(Lister!$D$20,Lister!$E$20,Lister!$D$7:$D$13),IF(AND(MONTH(F1242)=7,MONTH(H1242)=8),(NETWORKDAYS(Lister!$D$20,H1242,Lister!$D$7:$D$13)-X1242)*T1242/NETWORKDAYS(Lister!$D$20,Lister!$E$20,Lister!$D$7:$D$13),IF(AND(MONTH(F1242)=7,MONTH(H1242)=7),0)))),0),"")</f>
        <v/>
      </c>
      <c r="AC1242" s="15" t="str">
        <f>IF(Ansøgning!U1247="","",Ansøgning!U1247)</f>
        <v/>
      </c>
      <c r="AD1242" s="31" t="str">
        <f t="shared" si="136"/>
        <v/>
      </c>
      <c r="AE1242" s="31" t="str">
        <f t="shared" si="137"/>
        <v/>
      </c>
      <c r="AF1242" s="51" t="str">
        <f t="shared" si="138"/>
        <v/>
      </c>
      <c r="AG1242" s="15" t="str">
        <f t="shared" si="139"/>
        <v/>
      </c>
    </row>
    <row r="1243" spans="1:33" x14ac:dyDescent="0.25">
      <c r="A1243" s="13" t="str">
        <f>IF(Ansøgning!A1248="","",Ansøgning!A1248)</f>
        <v/>
      </c>
      <c r="B1243" s="13" t="str">
        <f>IF(Ansøgning!B1248="","",Ansøgning!B1248)</f>
        <v/>
      </c>
      <c r="C1243" s="13" t="str">
        <f>IF(Ansøgning!C1248="","",Ansøgning!C1248)</f>
        <v/>
      </c>
      <c r="D1243" s="13" t="str">
        <f>IF(Ansøgning!D1248="","",Ansøgning!D1248)</f>
        <v/>
      </c>
      <c r="E1243" s="14" t="str">
        <f>IF(Ansøgning!E1248="","",Ansøgning!E1248)</f>
        <v/>
      </c>
      <c r="F1243" s="16"/>
      <c r="G1243" s="14" t="str">
        <f>IF(Ansøgning!F1248="","",Ansøgning!F1248)</f>
        <v/>
      </c>
      <c r="H1243" s="16"/>
      <c r="I1243" s="72" t="str">
        <f>IF(OR(F1243="",H1243=""),"",NETWORKDAYS(F1243,H1243,Lister!$D$7:$D$13))</f>
        <v/>
      </c>
      <c r="J1243" s="53" t="str">
        <f>IF(Ansøgning!H1248="","",Ansøgning!H1248)</f>
        <v/>
      </c>
      <c r="K1243" s="32" t="str">
        <f t="shared" si="133"/>
        <v/>
      </c>
      <c r="L1243" s="31" t="str">
        <f>IF(Ansøgning!J1248="","",Ansøgning!J1248)</f>
        <v/>
      </c>
      <c r="M1243" s="18"/>
      <c r="N1243" s="31" t="str">
        <f>IF(Ansøgning!K1248="","",Ansøgning!K1248)</f>
        <v/>
      </c>
      <c r="O1243" s="18"/>
      <c r="P1243" s="15" t="str">
        <f>IF(Ansøgning!L1248="","",Ansøgning!L1248)</f>
        <v/>
      </c>
      <c r="Q1243" s="46" t="str">
        <f t="shared" si="134"/>
        <v/>
      </c>
      <c r="R1243" s="46"/>
      <c r="S1243" s="101" t="str">
        <f>IF(Ansøgning!M1248="","",Ansøgning!M1248)</f>
        <v/>
      </c>
      <c r="T1243" s="31" t="str">
        <f t="shared" si="135"/>
        <v/>
      </c>
      <c r="U1243" s="102" t="str">
        <f>IF(Ansøgning!O1248="","",Ansøgning!O1248)</f>
        <v/>
      </c>
      <c r="V1243" s="20"/>
      <c r="W1243" s="102" t="str">
        <f>IF(Ansøgning!P1248="","",Ansøgning!P1248)</f>
        <v/>
      </c>
      <c r="X1243" s="20"/>
      <c r="Y1243" s="31" t="str">
        <f>IF(Ansøgning!Q1248="","",Ansøgning!Q1248)</f>
        <v/>
      </c>
      <c r="Z1243" s="46" t="str">
        <f>IFERROR(MAX(IF(OR(V1243="",X1243=""),"",IF(AND(AND(MONTH(F1243)&gt;=7,MONTH(F1243)&lt;8),AND(MONTH(H1243)&gt;=7,MONTH(H1243)&lt;8)),(NETWORKDAYS(F1243,H1243,Lister!$D$7:$D$13)-V1243)*T1243/NETWORKDAYS(Lister!$D$19,Lister!$E$19,Lister!$D$7:$D$13),IF(AND(AND(MONTH(F1243)&gt;=7,MONTH(F1243)&lt;8),MONTH(H1243)&gt;7),(NETWORKDAYS(F1243,Lister!$E$19,Lister!$D$7:$D$13)-V1243)*T1243/NETWORKDAYS(Lister!$D$19,Lister!$E$19,Lister!$D$7:$D$13),IF(MONTH(F1243)&gt;7,0)))),0),"")</f>
        <v/>
      </c>
      <c r="AA1243" s="31" t="str">
        <f>IF(Ansøgning!R1248="","",Ansøgning!R1248)</f>
        <v/>
      </c>
      <c r="AB1243" s="46" t="str">
        <f>IFERROR(MAX(IF(OR(V1243="",X1243=""),"",IF(AND(AND(MONTH(F1243)&gt;=8,MONTH(F1243)&lt;9),AND(MONTH(H1243)&gt;=8,MONTH(H1243)&lt;9)),(NETWORKDAYS(F1243,H1243,Lister!$D$7:$D$13)-X1243)*T1243/NETWORKDAYS(Lister!$D$20,Lister!$E$20,Lister!$D$7:$D$13),IF(AND(MONTH(F1243)=7,MONTH(H1243)=8),(NETWORKDAYS(Lister!$D$20,H1243,Lister!$D$7:$D$13)-X1243)*T1243/NETWORKDAYS(Lister!$D$20,Lister!$E$20,Lister!$D$7:$D$13),IF(AND(MONTH(F1243)=7,MONTH(H1243)=7),0)))),0),"")</f>
        <v/>
      </c>
      <c r="AC1243" s="15" t="str">
        <f>IF(Ansøgning!U1248="","",Ansøgning!U1248)</f>
        <v/>
      </c>
      <c r="AD1243" s="31" t="str">
        <f t="shared" si="136"/>
        <v/>
      </c>
      <c r="AE1243" s="31" t="str">
        <f t="shared" si="137"/>
        <v/>
      </c>
      <c r="AF1243" s="51" t="str">
        <f t="shared" si="138"/>
        <v/>
      </c>
      <c r="AG1243" s="15" t="str">
        <f t="shared" si="139"/>
        <v/>
      </c>
    </row>
    <row r="1244" spans="1:33" x14ac:dyDescent="0.25">
      <c r="A1244" s="13" t="str">
        <f>IF(Ansøgning!A1249="","",Ansøgning!A1249)</f>
        <v/>
      </c>
      <c r="B1244" s="13" t="str">
        <f>IF(Ansøgning!B1249="","",Ansøgning!B1249)</f>
        <v/>
      </c>
      <c r="C1244" s="13" t="str">
        <f>IF(Ansøgning!C1249="","",Ansøgning!C1249)</f>
        <v/>
      </c>
      <c r="D1244" s="13" t="str">
        <f>IF(Ansøgning!D1249="","",Ansøgning!D1249)</f>
        <v/>
      </c>
      <c r="E1244" s="14" t="str">
        <f>IF(Ansøgning!E1249="","",Ansøgning!E1249)</f>
        <v/>
      </c>
      <c r="F1244" s="16"/>
      <c r="G1244" s="14" t="str">
        <f>IF(Ansøgning!F1249="","",Ansøgning!F1249)</f>
        <v/>
      </c>
      <c r="H1244" s="16"/>
      <c r="I1244" s="72" t="str">
        <f>IF(OR(F1244="",H1244=""),"",NETWORKDAYS(F1244,H1244,Lister!$D$7:$D$13))</f>
        <v/>
      </c>
      <c r="J1244" s="53" t="str">
        <f>IF(Ansøgning!H1249="","",Ansøgning!H1249)</f>
        <v/>
      </c>
      <c r="K1244" s="32" t="str">
        <f t="shared" si="133"/>
        <v/>
      </c>
      <c r="L1244" s="31" t="str">
        <f>IF(Ansøgning!J1249="","",Ansøgning!J1249)</f>
        <v/>
      </c>
      <c r="M1244" s="18"/>
      <c r="N1244" s="31" t="str">
        <f>IF(Ansøgning!K1249="","",Ansøgning!K1249)</f>
        <v/>
      </c>
      <c r="O1244" s="18"/>
      <c r="P1244" s="15" t="str">
        <f>IF(Ansøgning!L1249="","",Ansøgning!L1249)</f>
        <v/>
      </c>
      <c r="Q1244" s="46" t="str">
        <f t="shared" si="134"/>
        <v/>
      </c>
      <c r="R1244" s="46"/>
      <c r="S1244" s="101" t="str">
        <f>IF(Ansøgning!M1249="","",Ansøgning!M1249)</f>
        <v/>
      </c>
      <c r="T1244" s="31" t="str">
        <f t="shared" si="135"/>
        <v/>
      </c>
      <c r="U1244" s="102" t="str">
        <f>IF(Ansøgning!O1249="","",Ansøgning!O1249)</f>
        <v/>
      </c>
      <c r="V1244" s="20"/>
      <c r="W1244" s="102" t="str">
        <f>IF(Ansøgning!P1249="","",Ansøgning!P1249)</f>
        <v/>
      </c>
      <c r="X1244" s="20"/>
      <c r="Y1244" s="31" t="str">
        <f>IF(Ansøgning!Q1249="","",Ansøgning!Q1249)</f>
        <v/>
      </c>
      <c r="Z1244" s="46" t="str">
        <f>IFERROR(MAX(IF(OR(V1244="",X1244=""),"",IF(AND(AND(MONTH(F1244)&gt;=7,MONTH(F1244)&lt;8),AND(MONTH(H1244)&gt;=7,MONTH(H1244)&lt;8)),(NETWORKDAYS(F1244,H1244,Lister!$D$7:$D$13)-V1244)*T1244/NETWORKDAYS(Lister!$D$19,Lister!$E$19,Lister!$D$7:$D$13),IF(AND(AND(MONTH(F1244)&gt;=7,MONTH(F1244)&lt;8),MONTH(H1244)&gt;7),(NETWORKDAYS(F1244,Lister!$E$19,Lister!$D$7:$D$13)-V1244)*T1244/NETWORKDAYS(Lister!$D$19,Lister!$E$19,Lister!$D$7:$D$13),IF(MONTH(F1244)&gt;7,0)))),0),"")</f>
        <v/>
      </c>
      <c r="AA1244" s="31" t="str">
        <f>IF(Ansøgning!R1249="","",Ansøgning!R1249)</f>
        <v/>
      </c>
      <c r="AB1244" s="46" t="str">
        <f>IFERROR(MAX(IF(OR(V1244="",X1244=""),"",IF(AND(AND(MONTH(F1244)&gt;=8,MONTH(F1244)&lt;9),AND(MONTH(H1244)&gt;=8,MONTH(H1244)&lt;9)),(NETWORKDAYS(F1244,H1244,Lister!$D$7:$D$13)-X1244)*T1244/NETWORKDAYS(Lister!$D$20,Lister!$E$20,Lister!$D$7:$D$13),IF(AND(MONTH(F1244)=7,MONTH(H1244)=8),(NETWORKDAYS(Lister!$D$20,H1244,Lister!$D$7:$D$13)-X1244)*T1244/NETWORKDAYS(Lister!$D$20,Lister!$E$20,Lister!$D$7:$D$13),IF(AND(MONTH(F1244)=7,MONTH(H1244)=7),0)))),0),"")</f>
        <v/>
      </c>
      <c r="AC1244" s="15" t="str">
        <f>IF(Ansøgning!U1249="","",Ansøgning!U1249)</f>
        <v/>
      </c>
      <c r="AD1244" s="31" t="str">
        <f t="shared" si="136"/>
        <v/>
      </c>
      <c r="AE1244" s="31" t="str">
        <f t="shared" si="137"/>
        <v/>
      </c>
      <c r="AF1244" s="51" t="str">
        <f t="shared" si="138"/>
        <v/>
      </c>
      <c r="AG1244" s="15" t="str">
        <f t="shared" si="139"/>
        <v/>
      </c>
    </row>
    <row r="1245" spans="1:33" x14ac:dyDescent="0.25">
      <c r="A1245" s="13" t="str">
        <f>IF(Ansøgning!A1250="","",Ansøgning!A1250)</f>
        <v/>
      </c>
      <c r="B1245" s="13" t="str">
        <f>IF(Ansøgning!B1250="","",Ansøgning!B1250)</f>
        <v/>
      </c>
      <c r="C1245" s="13" t="str">
        <f>IF(Ansøgning!C1250="","",Ansøgning!C1250)</f>
        <v/>
      </c>
      <c r="D1245" s="13" t="str">
        <f>IF(Ansøgning!D1250="","",Ansøgning!D1250)</f>
        <v/>
      </c>
      <c r="E1245" s="14" t="str">
        <f>IF(Ansøgning!E1250="","",Ansøgning!E1250)</f>
        <v/>
      </c>
      <c r="F1245" s="16"/>
      <c r="G1245" s="14" t="str">
        <f>IF(Ansøgning!F1250="","",Ansøgning!F1250)</f>
        <v/>
      </c>
      <c r="H1245" s="16"/>
      <c r="I1245" s="72" t="str">
        <f>IF(OR(F1245="",H1245=""),"",NETWORKDAYS(F1245,H1245,Lister!$D$7:$D$13))</f>
        <v/>
      </c>
      <c r="J1245" s="53" t="str">
        <f>IF(Ansøgning!H1250="","",Ansøgning!H1250)</f>
        <v/>
      </c>
      <c r="K1245" s="32" t="str">
        <f t="shared" si="133"/>
        <v/>
      </c>
      <c r="L1245" s="31" t="str">
        <f>IF(Ansøgning!J1250="","",Ansøgning!J1250)</f>
        <v/>
      </c>
      <c r="M1245" s="18"/>
      <c r="N1245" s="31" t="str">
        <f>IF(Ansøgning!K1250="","",Ansøgning!K1250)</f>
        <v/>
      </c>
      <c r="O1245" s="18"/>
      <c r="P1245" s="15" t="str">
        <f>IF(Ansøgning!L1250="","",Ansøgning!L1250)</f>
        <v/>
      </c>
      <c r="Q1245" s="46" t="str">
        <f t="shared" si="134"/>
        <v/>
      </c>
      <c r="R1245" s="46"/>
      <c r="S1245" s="101" t="str">
        <f>IF(Ansøgning!M1250="","",Ansøgning!M1250)</f>
        <v/>
      </c>
      <c r="T1245" s="31" t="str">
        <f t="shared" si="135"/>
        <v/>
      </c>
      <c r="U1245" s="102" t="str">
        <f>IF(Ansøgning!O1250="","",Ansøgning!O1250)</f>
        <v/>
      </c>
      <c r="V1245" s="20"/>
      <c r="W1245" s="102" t="str">
        <f>IF(Ansøgning!P1250="","",Ansøgning!P1250)</f>
        <v/>
      </c>
      <c r="X1245" s="20"/>
      <c r="Y1245" s="31" t="str">
        <f>IF(Ansøgning!Q1250="","",Ansøgning!Q1250)</f>
        <v/>
      </c>
      <c r="Z1245" s="46" t="str">
        <f>IFERROR(MAX(IF(OR(V1245="",X1245=""),"",IF(AND(AND(MONTH(F1245)&gt;=7,MONTH(F1245)&lt;8),AND(MONTH(H1245)&gt;=7,MONTH(H1245)&lt;8)),(NETWORKDAYS(F1245,H1245,Lister!$D$7:$D$13)-V1245)*T1245/NETWORKDAYS(Lister!$D$19,Lister!$E$19,Lister!$D$7:$D$13),IF(AND(AND(MONTH(F1245)&gt;=7,MONTH(F1245)&lt;8),MONTH(H1245)&gt;7),(NETWORKDAYS(F1245,Lister!$E$19,Lister!$D$7:$D$13)-V1245)*T1245/NETWORKDAYS(Lister!$D$19,Lister!$E$19,Lister!$D$7:$D$13),IF(MONTH(F1245)&gt;7,0)))),0),"")</f>
        <v/>
      </c>
      <c r="AA1245" s="31" t="str">
        <f>IF(Ansøgning!R1250="","",Ansøgning!R1250)</f>
        <v/>
      </c>
      <c r="AB1245" s="46" t="str">
        <f>IFERROR(MAX(IF(OR(V1245="",X1245=""),"",IF(AND(AND(MONTH(F1245)&gt;=8,MONTH(F1245)&lt;9),AND(MONTH(H1245)&gt;=8,MONTH(H1245)&lt;9)),(NETWORKDAYS(F1245,H1245,Lister!$D$7:$D$13)-X1245)*T1245/NETWORKDAYS(Lister!$D$20,Lister!$E$20,Lister!$D$7:$D$13),IF(AND(MONTH(F1245)=7,MONTH(H1245)=8),(NETWORKDAYS(Lister!$D$20,H1245,Lister!$D$7:$D$13)-X1245)*T1245/NETWORKDAYS(Lister!$D$20,Lister!$E$20,Lister!$D$7:$D$13),IF(AND(MONTH(F1245)=7,MONTH(H1245)=7),0)))),0),"")</f>
        <v/>
      </c>
      <c r="AC1245" s="15" t="str">
        <f>IF(Ansøgning!U1250="","",Ansøgning!U1250)</f>
        <v/>
      </c>
      <c r="AD1245" s="31" t="str">
        <f t="shared" si="136"/>
        <v/>
      </c>
      <c r="AE1245" s="31" t="str">
        <f t="shared" si="137"/>
        <v/>
      </c>
      <c r="AF1245" s="51" t="str">
        <f t="shared" si="138"/>
        <v/>
      </c>
      <c r="AG1245" s="15" t="str">
        <f t="shared" si="139"/>
        <v/>
      </c>
    </row>
    <row r="1246" spans="1:33" x14ac:dyDescent="0.25">
      <c r="A1246" s="13" t="str">
        <f>IF(Ansøgning!A1251="","",Ansøgning!A1251)</f>
        <v/>
      </c>
      <c r="B1246" s="13" t="str">
        <f>IF(Ansøgning!B1251="","",Ansøgning!B1251)</f>
        <v/>
      </c>
      <c r="C1246" s="13" t="str">
        <f>IF(Ansøgning!C1251="","",Ansøgning!C1251)</f>
        <v/>
      </c>
      <c r="D1246" s="13" t="str">
        <f>IF(Ansøgning!D1251="","",Ansøgning!D1251)</f>
        <v/>
      </c>
      <c r="E1246" s="14" t="str">
        <f>IF(Ansøgning!E1251="","",Ansøgning!E1251)</f>
        <v/>
      </c>
      <c r="F1246" s="16"/>
      <c r="G1246" s="14" t="str">
        <f>IF(Ansøgning!F1251="","",Ansøgning!F1251)</f>
        <v/>
      </c>
      <c r="H1246" s="16"/>
      <c r="I1246" s="72" t="str">
        <f>IF(OR(F1246="",H1246=""),"",NETWORKDAYS(F1246,H1246,Lister!$D$7:$D$13))</f>
        <v/>
      </c>
      <c r="J1246" s="53" t="str">
        <f>IF(Ansøgning!H1251="","",Ansøgning!H1251)</f>
        <v/>
      </c>
      <c r="K1246" s="32" t="str">
        <f t="shared" si="133"/>
        <v/>
      </c>
      <c r="L1246" s="31" t="str">
        <f>IF(Ansøgning!J1251="","",Ansøgning!J1251)</f>
        <v/>
      </c>
      <c r="M1246" s="18"/>
      <c r="N1246" s="31" t="str">
        <f>IF(Ansøgning!K1251="","",Ansøgning!K1251)</f>
        <v/>
      </c>
      <c r="O1246" s="18"/>
      <c r="P1246" s="15" t="str">
        <f>IF(Ansøgning!L1251="","",Ansøgning!L1251)</f>
        <v/>
      </c>
      <c r="Q1246" s="46" t="str">
        <f t="shared" si="134"/>
        <v/>
      </c>
      <c r="R1246" s="46"/>
      <c r="S1246" s="101" t="str">
        <f>IF(Ansøgning!M1251="","",Ansøgning!M1251)</f>
        <v/>
      </c>
      <c r="T1246" s="31" t="str">
        <f t="shared" si="135"/>
        <v/>
      </c>
      <c r="U1246" s="102" t="str">
        <f>IF(Ansøgning!O1251="","",Ansøgning!O1251)</f>
        <v/>
      </c>
      <c r="V1246" s="20"/>
      <c r="W1246" s="102" t="str">
        <f>IF(Ansøgning!P1251="","",Ansøgning!P1251)</f>
        <v/>
      </c>
      <c r="X1246" s="20"/>
      <c r="Y1246" s="31" t="str">
        <f>IF(Ansøgning!Q1251="","",Ansøgning!Q1251)</f>
        <v/>
      </c>
      <c r="Z1246" s="46" t="str">
        <f>IFERROR(MAX(IF(OR(V1246="",X1246=""),"",IF(AND(AND(MONTH(F1246)&gt;=7,MONTH(F1246)&lt;8),AND(MONTH(H1246)&gt;=7,MONTH(H1246)&lt;8)),(NETWORKDAYS(F1246,H1246,Lister!$D$7:$D$13)-V1246)*T1246/NETWORKDAYS(Lister!$D$19,Lister!$E$19,Lister!$D$7:$D$13),IF(AND(AND(MONTH(F1246)&gt;=7,MONTH(F1246)&lt;8),MONTH(H1246)&gt;7),(NETWORKDAYS(F1246,Lister!$E$19,Lister!$D$7:$D$13)-V1246)*T1246/NETWORKDAYS(Lister!$D$19,Lister!$E$19,Lister!$D$7:$D$13),IF(MONTH(F1246)&gt;7,0)))),0),"")</f>
        <v/>
      </c>
      <c r="AA1246" s="31" t="str">
        <f>IF(Ansøgning!R1251="","",Ansøgning!R1251)</f>
        <v/>
      </c>
      <c r="AB1246" s="46" t="str">
        <f>IFERROR(MAX(IF(OR(V1246="",X1246=""),"",IF(AND(AND(MONTH(F1246)&gt;=8,MONTH(F1246)&lt;9),AND(MONTH(H1246)&gt;=8,MONTH(H1246)&lt;9)),(NETWORKDAYS(F1246,H1246,Lister!$D$7:$D$13)-X1246)*T1246/NETWORKDAYS(Lister!$D$20,Lister!$E$20,Lister!$D$7:$D$13),IF(AND(MONTH(F1246)=7,MONTH(H1246)=8),(NETWORKDAYS(Lister!$D$20,H1246,Lister!$D$7:$D$13)-X1246)*T1246/NETWORKDAYS(Lister!$D$20,Lister!$E$20,Lister!$D$7:$D$13),IF(AND(MONTH(F1246)=7,MONTH(H1246)=7),0)))),0),"")</f>
        <v/>
      </c>
      <c r="AC1246" s="15" t="str">
        <f>IF(Ansøgning!U1251="","",Ansøgning!U1251)</f>
        <v/>
      </c>
      <c r="AD1246" s="31" t="str">
        <f t="shared" si="136"/>
        <v/>
      </c>
      <c r="AE1246" s="31" t="str">
        <f t="shared" si="137"/>
        <v/>
      </c>
      <c r="AF1246" s="51" t="str">
        <f t="shared" si="138"/>
        <v/>
      </c>
      <c r="AG1246" s="15" t="str">
        <f t="shared" si="139"/>
        <v/>
      </c>
    </row>
    <row r="1247" spans="1:33" x14ac:dyDescent="0.25">
      <c r="A1247" s="13" t="str">
        <f>IF(Ansøgning!A1252="","",Ansøgning!A1252)</f>
        <v/>
      </c>
      <c r="B1247" s="13" t="str">
        <f>IF(Ansøgning!B1252="","",Ansøgning!B1252)</f>
        <v/>
      </c>
      <c r="C1247" s="13" t="str">
        <f>IF(Ansøgning!C1252="","",Ansøgning!C1252)</f>
        <v/>
      </c>
      <c r="D1247" s="13" t="str">
        <f>IF(Ansøgning!D1252="","",Ansøgning!D1252)</f>
        <v/>
      </c>
      <c r="E1247" s="14" t="str">
        <f>IF(Ansøgning!E1252="","",Ansøgning!E1252)</f>
        <v/>
      </c>
      <c r="F1247" s="16"/>
      <c r="G1247" s="14" t="str">
        <f>IF(Ansøgning!F1252="","",Ansøgning!F1252)</f>
        <v/>
      </c>
      <c r="H1247" s="16"/>
      <c r="I1247" s="72" t="str">
        <f>IF(OR(F1247="",H1247=""),"",NETWORKDAYS(F1247,H1247,Lister!$D$7:$D$13))</f>
        <v/>
      </c>
      <c r="J1247" s="53" t="str">
        <f>IF(Ansøgning!H1252="","",Ansøgning!H1252)</f>
        <v/>
      </c>
      <c r="K1247" s="32" t="str">
        <f t="shared" si="133"/>
        <v/>
      </c>
      <c r="L1247" s="31" t="str">
        <f>IF(Ansøgning!J1252="","",Ansøgning!J1252)</f>
        <v/>
      </c>
      <c r="M1247" s="18"/>
      <c r="N1247" s="31" t="str">
        <f>IF(Ansøgning!K1252="","",Ansøgning!K1252)</f>
        <v/>
      </c>
      <c r="O1247" s="18"/>
      <c r="P1247" s="15" t="str">
        <f>IF(Ansøgning!L1252="","",Ansøgning!L1252)</f>
        <v/>
      </c>
      <c r="Q1247" s="46" t="str">
        <f t="shared" si="134"/>
        <v/>
      </c>
      <c r="R1247" s="46"/>
      <c r="S1247" s="101" t="str">
        <f>IF(Ansøgning!M1252="","",Ansøgning!M1252)</f>
        <v/>
      </c>
      <c r="T1247" s="31" t="str">
        <f t="shared" si="135"/>
        <v/>
      </c>
      <c r="U1247" s="102" t="str">
        <f>IF(Ansøgning!O1252="","",Ansøgning!O1252)</f>
        <v/>
      </c>
      <c r="V1247" s="20"/>
      <c r="W1247" s="102" t="str">
        <f>IF(Ansøgning!P1252="","",Ansøgning!P1252)</f>
        <v/>
      </c>
      <c r="X1247" s="20"/>
      <c r="Y1247" s="31" t="str">
        <f>IF(Ansøgning!Q1252="","",Ansøgning!Q1252)</f>
        <v/>
      </c>
      <c r="Z1247" s="46" t="str">
        <f>IFERROR(MAX(IF(OR(V1247="",X1247=""),"",IF(AND(AND(MONTH(F1247)&gt;=7,MONTH(F1247)&lt;8),AND(MONTH(H1247)&gt;=7,MONTH(H1247)&lt;8)),(NETWORKDAYS(F1247,H1247,Lister!$D$7:$D$13)-V1247)*T1247/NETWORKDAYS(Lister!$D$19,Lister!$E$19,Lister!$D$7:$D$13),IF(AND(AND(MONTH(F1247)&gt;=7,MONTH(F1247)&lt;8),MONTH(H1247)&gt;7),(NETWORKDAYS(F1247,Lister!$E$19,Lister!$D$7:$D$13)-V1247)*T1247/NETWORKDAYS(Lister!$D$19,Lister!$E$19,Lister!$D$7:$D$13),IF(MONTH(F1247)&gt;7,0)))),0),"")</f>
        <v/>
      </c>
      <c r="AA1247" s="31" t="str">
        <f>IF(Ansøgning!R1252="","",Ansøgning!R1252)</f>
        <v/>
      </c>
      <c r="AB1247" s="46" t="str">
        <f>IFERROR(MAX(IF(OR(V1247="",X1247=""),"",IF(AND(AND(MONTH(F1247)&gt;=8,MONTH(F1247)&lt;9),AND(MONTH(H1247)&gt;=8,MONTH(H1247)&lt;9)),(NETWORKDAYS(F1247,H1247,Lister!$D$7:$D$13)-X1247)*T1247/NETWORKDAYS(Lister!$D$20,Lister!$E$20,Lister!$D$7:$D$13),IF(AND(MONTH(F1247)=7,MONTH(H1247)=8),(NETWORKDAYS(Lister!$D$20,H1247,Lister!$D$7:$D$13)-X1247)*T1247/NETWORKDAYS(Lister!$D$20,Lister!$E$20,Lister!$D$7:$D$13),IF(AND(MONTH(F1247)=7,MONTH(H1247)=7),0)))),0),"")</f>
        <v/>
      </c>
      <c r="AC1247" s="15" t="str">
        <f>IF(Ansøgning!U1252="","",Ansøgning!U1252)</f>
        <v/>
      </c>
      <c r="AD1247" s="31" t="str">
        <f t="shared" si="136"/>
        <v/>
      </c>
      <c r="AE1247" s="31" t="str">
        <f t="shared" si="137"/>
        <v/>
      </c>
      <c r="AF1247" s="51" t="str">
        <f t="shared" si="138"/>
        <v/>
      </c>
      <c r="AG1247" s="15" t="str">
        <f t="shared" si="139"/>
        <v/>
      </c>
    </row>
    <row r="1248" spans="1:33" x14ac:dyDescent="0.25">
      <c r="A1248" s="13" t="str">
        <f>IF(Ansøgning!A1253="","",Ansøgning!A1253)</f>
        <v/>
      </c>
      <c r="B1248" s="13" t="str">
        <f>IF(Ansøgning!B1253="","",Ansøgning!B1253)</f>
        <v/>
      </c>
      <c r="C1248" s="13" t="str">
        <f>IF(Ansøgning!C1253="","",Ansøgning!C1253)</f>
        <v/>
      </c>
      <c r="D1248" s="13" t="str">
        <f>IF(Ansøgning!D1253="","",Ansøgning!D1253)</f>
        <v/>
      </c>
      <c r="E1248" s="14" t="str">
        <f>IF(Ansøgning!E1253="","",Ansøgning!E1253)</f>
        <v/>
      </c>
      <c r="F1248" s="16"/>
      <c r="G1248" s="14" t="str">
        <f>IF(Ansøgning!F1253="","",Ansøgning!F1253)</f>
        <v/>
      </c>
      <c r="H1248" s="16"/>
      <c r="I1248" s="72" t="str">
        <f>IF(OR(F1248="",H1248=""),"",NETWORKDAYS(F1248,H1248,Lister!$D$7:$D$13))</f>
        <v/>
      </c>
      <c r="J1248" s="53" t="str">
        <f>IF(Ansøgning!H1253="","",Ansøgning!H1253)</f>
        <v/>
      </c>
      <c r="K1248" s="32" t="str">
        <f t="shared" si="133"/>
        <v/>
      </c>
      <c r="L1248" s="31" t="str">
        <f>IF(Ansøgning!J1253="","",Ansøgning!J1253)</f>
        <v/>
      </c>
      <c r="M1248" s="18"/>
      <c r="N1248" s="31" t="str">
        <f>IF(Ansøgning!K1253="","",Ansøgning!K1253)</f>
        <v/>
      </c>
      <c r="O1248" s="18"/>
      <c r="P1248" s="15" t="str">
        <f>IF(Ansøgning!L1253="","",Ansøgning!L1253)</f>
        <v/>
      </c>
      <c r="Q1248" s="46" t="str">
        <f t="shared" si="134"/>
        <v/>
      </c>
      <c r="R1248" s="46"/>
      <c r="S1248" s="101" t="str">
        <f>IF(Ansøgning!M1253="","",Ansøgning!M1253)</f>
        <v/>
      </c>
      <c r="T1248" s="31" t="str">
        <f t="shared" si="135"/>
        <v/>
      </c>
      <c r="U1248" s="102" t="str">
        <f>IF(Ansøgning!O1253="","",Ansøgning!O1253)</f>
        <v/>
      </c>
      <c r="V1248" s="20"/>
      <c r="W1248" s="102" t="str">
        <f>IF(Ansøgning!P1253="","",Ansøgning!P1253)</f>
        <v/>
      </c>
      <c r="X1248" s="20"/>
      <c r="Y1248" s="31" t="str">
        <f>IF(Ansøgning!Q1253="","",Ansøgning!Q1253)</f>
        <v/>
      </c>
      <c r="Z1248" s="46" t="str">
        <f>IFERROR(MAX(IF(OR(V1248="",X1248=""),"",IF(AND(AND(MONTH(F1248)&gt;=7,MONTH(F1248)&lt;8),AND(MONTH(H1248)&gt;=7,MONTH(H1248)&lt;8)),(NETWORKDAYS(F1248,H1248,Lister!$D$7:$D$13)-V1248)*T1248/NETWORKDAYS(Lister!$D$19,Lister!$E$19,Lister!$D$7:$D$13),IF(AND(AND(MONTH(F1248)&gt;=7,MONTH(F1248)&lt;8),MONTH(H1248)&gt;7),(NETWORKDAYS(F1248,Lister!$E$19,Lister!$D$7:$D$13)-V1248)*T1248/NETWORKDAYS(Lister!$D$19,Lister!$E$19,Lister!$D$7:$D$13),IF(MONTH(F1248)&gt;7,0)))),0),"")</f>
        <v/>
      </c>
      <c r="AA1248" s="31" t="str">
        <f>IF(Ansøgning!R1253="","",Ansøgning!R1253)</f>
        <v/>
      </c>
      <c r="AB1248" s="46" t="str">
        <f>IFERROR(MAX(IF(OR(V1248="",X1248=""),"",IF(AND(AND(MONTH(F1248)&gt;=8,MONTH(F1248)&lt;9),AND(MONTH(H1248)&gt;=8,MONTH(H1248)&lt;9)),(NETWORKDAYS(F1248,H1248,Lister!$D$7:$D$13)-X1248)*T1248/NETWORKDAYS(Lister!$D$20,Lister!$E$20,Lister!$D$7:$D$13),IF(AND(MONTH(F1248)=7,MONTH(H1248)=8),(NETWORKDAYS(Lister!$D$20,H1248,Lister!$D$7:$D$13)-X1248)*T1248/NETWORKDAYS(Lister!$D$20,Lister!$E$20,Lister!$D$7:$D$13),IF(AND(MONTH(F1248)=7,MONTH(H1248)=7),0)))),0),"")</f>
        <v/>
      </c>
      <c r="AC1248" s="15" t="str">
        <f>IF(Ansøgning!U1253="","",Ansøgning!U1253)</f>
        <v/>
      </c>
      <c r="AD1248" s="31" t="str">
        <f t="shared" si="136"/>
        <v/>
      </c>
      <c r="AE1248" s="31" t="str">
        <f t="shared" si="137"/>
        <v/>
      </c>
      <c r="AF1248" s="51" t="str">
        <f t="shared" si="138"/>
        <v/>
      </c>
      <c r="AG1248" s="15" t="str">
        <f t="shared" si="139"/>
        <v/>
      </c>
    </row>
    <row r="1249" spans="1:33" x14ac:dyDescent="0.25">
      <c r="A1249" s="13" t="str">
        <f>IF(Ansøgning!A1254="","",Ansøgning!A1254)</f>
        <v/>
      </c>
      <c r="B1249" s="13" t="str">
        <f>IF(Ansøgning!B1254="","",Ansøgning!B1254)</f>
        <v/>
      </c>
      <c r="C1249" s="13" t="str">
        <f>IF(Ansøgning!C1254="","",Ansøgning!C1254)</f>
        <v/>
      </c>
      <c r="D1249" s="13" t="str">
        <f>IF(Ansøgning!D1254="","",Ansøgning!D1254)</f>
        <v/>
      </c>
      <c r="E1249" s="14" t="str">
        <f>IF(Ansøgning!E1254="","",Ansøgning!E1254)</f>
        <v/>
      </c>
      <c r="F1249" s="16"/>
      <c r="G1249" s="14" t="str">
        <f>IF(Ansøgning!F1254="","",Ansøgning!F1254)</f>
        <v/>
      </c>
      <c r="H1249" s="16"/>
      <c r="I1249" s="72" t="str">
        <f>IF(OR(F1249="",H1249=""),"",NETWORKDAYS(F1249,H1249,Lister!$D$7:$D$13))</f>
        <v/>
      </c>
      <c r="J1249" s="53" t="str">
        <f>IF(Ansøgning!H1254="","",Ansøgning!H1254)</f>
        <v/>
      </c>
      <c r="K1249" s="32" t="str">
        <f t="shared" si="133"/>
        <v/>
      </c>
      <c r="L1249" s="31" t="str">
        <f>IF(Ansøgning!J1254="","",Ansøgning!J1254)</f>
        <v/>
      </c>
      <c r="M1249" s="18"/>
      <c r="N1249" s="31" t="str">
        <f>IF(Ansøgning!K1254="","",Ansøgning!K1254)</f>
        <v/>
      </c>
      <c r="O1249" s="18"/>
      <c r="P1249" s="15" t="str">
        <f>IF(Ansøgning!L1254="","",Ansøgning!L1254)</f>
        <v/>
      </c>
      <c r="Q1249" s="46" t="str">
        <f t="shared" si="134"/>
        <v/>
      </c>
      <c r="R1249" s="46"/>
      <c r="S1249" s="101" t="str">
        <f>IF(Ansøgning!M1254="","",Ansøgning!M1254)</f>
        <v/>
      </c>
      <c r="T1249" s="31" t="str">
        <f t="shared" si="135"/>
        <v/>
      </c>
      <c r="U1249" s="102" t="str">
        <f>IF(Ansøgning!O1254="","",Ansøgning!O1254)</f>
        <v/>
      </c>
      <c r="V1249" s="20"/>
      <c r="W1249" s="102" t="str">
        <f>IF(Ansøgning!P1254="","",Ansøgning!P1254)</f>
        <v/>
      </c>
      <c r="X1249" s="20"/>
      <c r="Y1249" s="31" t="str">
        <f>IF(Ansøgning!Q1254="","",Ansøgning!Q1254)</f>
        <v/>
      </c>
      <c r="Z1249" s="46" t="str">
        <f>IFERROR(MAX(IF(OR(V1249="",X1249=""),"",IF(AND(AND(MONTH(F1249)&gt;=7,MONTH(F1249)&lt;8),AND(MONTH(H1249)&gt;=7,MONTH(H1249)&lt;8)),(NETWORKDAYS(F1249,H1249,Lister!$D$7:$D$13)-V1249)*T1249/NETWORKDAYS(Lister!$D$19,Lister!$E$19,Lister!$D$7:$D$13),IF(AND(AND(MONTH(F1249)&gt;=7,MONTH(F1249)&lt;8),MONTH(H1249)&gt;7),(NETWORKDAYS(F1249,Lister!$E$19,Lister!$D$7:$D$13)-V1249)*T1249/NETWORKDAYS(Lister!$D$19,Lister!$E$19,Lister!$D$7:$D$13),IF(MONTH(F1249)&gt;7,0)))),0),"")</f>
        <v/>
      </c>
      <c r="AA1249" s="31" t="str">
        <f>IF(Ansøgning!R1254="","",Ansøgning!R1254)</f>
        <v/>
      </c>
      <c r="AB1249" s="46" t="str">
        <f>IFERROR(MAX(IF(OR(V1249="",X1249=""),"",IF(AND(AND(MONTH(F1249)&gt;=8,MONTH(F1249)&lt;9),AND(MONTH(H1249)&gt;=8,MONTH(H1249)&lt;9)),(NETWORKDAYS(F1249,H1249,Lister!$D$7:$D$13)-X1249)*T1249/NETWORKDAYS(Lister!$D$20,Lister!$E$20,Lister!$D$7:$D$13),IF(AND(MONTH(F1249)=7,MONTH(H1249)=8),(NETWORKDAYS(Lister!$D$20,H1249,Lister!$D$7:$D$13)-X1249)*T1249/NETWORKDAYS(Lister!$D$20,Lister!$E$20,Lister!$D$7:$D$13),IF(AND(MONTH(F1249)=7,MONTH(H1249)=7),0)))),0),"")</f>
        <v/>
      </c>
      <c r="AC1249" s="15" t="str">
        <f>IF(Ansøgning!U1254="","",Ansøgning!U1254)</f>
        <v/>
      </c>
      <c r="AD1249" s="31" t="str">
        <f t="shared" si="136"/>
        <v/>
      </c>
      <c r="AE1249" s="31" t="str">
        <f t="shared" si="137"/>
        <v/>
      </c>
      <c r="AF1249" s="51" t="str">
        <f t="shared" si="138"/>
        <v/>
      </c>
      <c r="AG1249" s="15" t="str">
        <f t="shared" si="139"/>
        <v/>
      </c>
    </row>
    <row r="1250" spans="1:33" x14ac:dyDescent="0.25">
      <c r="A1250" s="13" t="str">
        <f>IF(Ansøgning!A1255="","",Ansøgning!A1255)</f>
        <v/>
      </c>
      <c r="B1250" s="13" t="str">
        <f>IF(Ansøgning!B1255="","",Ansøgning!B1255)</f>
        <v/>
      </c>
      <c r="C1250" s="13" t="str">
        <f>IF(Ansøgning!C1255="","",Ansøgning!C1255)</f>
        <v/>
      </c>
      <c r="D1250" s="13" t="str">
        <f>IF(Ansøgning!D1255="","",Ansøgning!D1255)</f>
        <v/>
      </c>
      <c r="E1250" s="14" t="str">
        <f>IF(Ansøgning!E1255="","",Ansøgning!E1255)</f>
        <v/>
      </c>
      <c r="F1250" s="16"/>
      <c r="G1250" s="14" t="str">
        <f>IF(Ansøgning!F1255="","",Ansøgning!F1255)</f>
        <v/>
      </c>
      <c r="H1250" s="16"/>
      <c r="I1250" s="72" t="str">
        <f>IF(OR(F1250="",H1250=""),"",NETWORKDAYS(F1250,H1250,Lister!$D$7:$D$13))</f>
        <v/>
      </c>
      <c r="J1250" s="53" t="str">
        <f>IF(Ansøgning!H1255="","",Ansøgning!H1255)</f>
        <v/>
      </c>
      <c r="K1250" s="32" t="str">
        <f t="shared" si="133"/>
        <v/>
      </c>
      <c r="L1250" s="31" t="str">
        <f>IF(Ansøgning!J1255="","",Ansøgning!J1255)</f>
        <v/>
      </c>
      <c r="M1250" s="18"/>
      <c r="N1250" s="31" t="str">
        <f>IF(Ansøgning!K1255="","",Ansøgning!K1255)</f>
        <v/>
      </c>
      <c r="O1250" s="18"/>
      <c r="P1250" s="15" t="str">
        <f>IF(Ansøgning!L1255="","",Ansøgning!L1255)</f>
        <v/>
      </c>
      <c r="Q1250" s="46" t="str">
        <f t="shared" si="134"/>
        <v/>
      </c>
      <c r="R1250" s="46"/>
      <c r="S1250" s="101" t="str">
        <f>IF(Ansøgning!M1255="","",Ansøgning!M1255)</f>
        <v/>
      </c>
      <c r="T1250" s="31" t="str">
        <f t="shared" si="135"/>
        <v/>
      </c>
      <c r="U1250" s="102" t="str">
        <f>IF(Ansøgning!O1255="","",Ansøgning!O1255)</f>
        <v/>
      </c>
      <c r="V1250" s="20"/>
      <c r="W1250" s="102" t="str">
        <f>IF(Ansøgning!P1255="","",Ansøgning!P1255)</f>
        <v/>
      </c>
      <c r="X1250" s="20"/>
      <c r="Y1250" s="31" t="str">
        <f>IF(Ansøgning!Q1255="","",Ansøgning!Q1255)</f>
        <v/>
      </c>
      <c r="Z1250" s="46" t="str">
        <f>IFERROR(MAX(IF(OR(V1250="",X1250=""),"",IF(AND(AND(MONTH(F1250)&gt;=7,MONTH(F1250)&lt;8),AND(MONTH(H1250)&gt;=7,MONTH(H1250)&lt;8)),(NETWORKDAYS(F1250,H1250,Lister!$D$7:$D$13)-V1250)*T1250/NETWORKDAYS(Lister!$D$19,Lister!$E$19,Lister!$D$7:$D$13),IF(AND(AND(MONTH(F1250)&gt;=7,MONTH(F1250)&lt;8),MONTH(H1250)&gt;7),(NETWORKDAYS(F1250,Lister!$E$19,Lister!$D$7:$D$13)-V1250)*T1250/NETWORKDAYS(Lister!$D$19,Lister!$E$19,Lister!$D$7:$D$13),IF(MONTH(F1250)&gt;7,0)))),0),"")</f>
        <v/>
      </c>
      <c r="AA1250" s="31" t="str">
        <f>IF(Ansøgning!R1255="","",Ansøgning!R1255)</f>
        <v/>
      </c>
      <c r="AB1250" s="46" t="str">
        <f>IFERROR(MAX(IF(OR(V1250="",X1250=""),"",IF(AND(AND(MONTH(F1250)&gt;=8,MONTH(F1250)&lt;9),AND(MONTH(H1250)&gt;=8,MONTH(H1250)&lt;9)),(NETWORKDAYS(F1250,H1250,Lister!$D$7:$D$13)-X1250)*T1250/NETWORKDAYS(Lister!$D$20,Lister!$E$20,Lister!$D$7:$D$13),IF(AND(MONTH(F1250)=7,MONTH(H1250)=8),(NETWORKDAYS(Lister!$D$20,H1250,Lister!$D$7:$D$13)-X1250)*T1250/NETWORKDAYS(Lister!$D$20,Lister!$E$20,Lister!$D$7:$D$13),IF(AND(MONTH(F1250)=7,MONTH(H1250)=7),0)))),0),"")</f>
        <v/>
      </c>
      <c r="AC1250" s="15" t="str">
        <f>IF(Ansøgning!U1255="","",Ansøgning!U1255)</f>
        <v/>
      </c>
      <c r="AD1250" s="31" t="str">
        <f t="shared" si="136"/>
        <v/>
      </c>
      <c r="AE1250" s="31" t="str">
        <f t="shared" si="137"/>
        <v/>
      </c>
      <c r="AF1250" s="51" t="str">
        <f t="shared" si="138"/>
        <v/>
      </c>
      <c r="AG1250" s="15" t="str">
        <f t="shared" si="139"/>
        <v/>
      </c>
    </row>
    <row r="1251" spans="1:33" x14ac:dyDescent="0.25">
      <c r="A1251" s="13" t="str">
        <f>IF(Ansøgning!A1256="","",Ansøgning!A1256)</f>
        <v/>
      </c>
      <c r="B1251" s="13" t="str">
        <f>IF(Ansøgning!B1256="","",Ansøgning!B1256)</f>
        <v/>
      </c>
      <c r="C1251" s="13" t="str">
        <f>IF(Ansøgning!C1256="","",Ansøgning!C1256)</f>
        <v/>
      </c>
      <c r="D1251" s="13" t="str">
        <f>IF(Ansøgning!D1256="","",Ansøgning!D1256)</f>
        <v/>
      </c>
      <c r="E1251" s="14" t="str">
        <f>IF(Ansøgning!E1256="","",Ansøgning!E1256)</f>
        <v/>
      </c>
      <c r="F1251" s="16"/>
      <c r="G1251" s="14" t="str">
        <f>IF(Ansøgning!F1256="","",Ansøgning!F1256)</f>
        <v/>
      </c>
      <c r="H1251" s="16"/>
      <c r="I1251" s="72" t="str">
        <f>IF(OR(F1251="",H1251=""),"",NETWORKDAYS(F1251,H1251,Lister!$D$7:$D$13))</f>
        <v/>
      </c>
      <c r="J1251" s="53" t="str">
        <f>IF(Ansøgning!H1256="","",Ansøgning!H1256)</f>
        <v/>
      </c>
      <c r="K1251" s="32" t="str">
        <f t="shared" si="133"/>
        <v/>
      </c>
      <c r="L1251" s="31" t="str">
        <f>IF(Ansøgning!J1256="","",Ansøgning!J1256)</f>
        <v/>
      </c>
      <c r="M1251" s="18"/>
      <c r="N1251" s="31" t="str">
        <f>IF(Ansøgning!K1256="","",Ansøgning!K1256)</f>
        <v/>
      </c>
      <c r="O1251" s="18"/>
      <c r="P1251" s="15" t="str">
        <f>IF(Ansøgning!L1256="","",Ansøgning!L1256)</f>
        <v/>
      </c>
      <c r="Q1251" s="46" t="str">
        <f t="shared" si="134"/>
        <v/>
      </c>
      <c r="R1251" s="46"/>
      <c r="S1251" s="101" t="str">
        <f>IF(Ansøgning!M1256="","",Ansøgning!M1256)</f>
        <v/>
      </c>
      <c r="T1251" s="31" t="str">
        <f t="shared" si="135"/>
        <v/>
      </c>
      <c r="U1251" s="102" t="str">
        <f>IF(Ansøgning!O1256="","",Ansøgning!O1256)</f>
        <v/>
      </c>
      <c r="V1251" s="20"/>
      <c r="W1251" s="102" t="str">
        <f>IF(Ansøgning!P1256="","",Ansøgning!P1256)</f>
        <v/>
      </c>
      <c r="X1251" s="20"/>
      <c r="Y1251" s="31" t="str">
        <f>IF(Ansøgning!Q1256="","",Ansøgning!Q1256)</f>
        <v/>
      </c>
      <c r="Z1251" s="46" t="str">
        <f>IFERROR(MAX(IF(OR(V1251="",X1251=""),"",IF(AND(AND(MONTH(F1251)&gt;=7,MONTH(F1251)&lt;8),AND(MONTH(H1251)&gt;=7,MONTH(H1251)&lt;8)),(NETWORKDAYS(F1251,H1251,Lister!$D$7:$D$13)-V1251)*T1251/NETWORKDAYS(Lister!$D$19,Lister!$E$19,Lister!$D$7:$D$13),IF(AND(AND(MONTH(F1251)&gt;=7,MONTH(F1251)&lt;8),MONTH(H1251)&gt;7),(NETWORKDAYS(F1251,Lister!$E$19,Lister!$D$7:$D$13)-V1251)*T1251/NETWORKDAYS(Lister!$D$19,Lister!$E$19,Lister!$D$7:$D$13),IF(MONTH(F1251)&gt;7,0)))),0),"")</f>
        <v/>
      </c>
      <c r="AA1251" s="31" t="str">
        <f>IF(Ansøgning!R1256="","",Ansøgning!R1256)</f>
        <v/>
      </c>
      <c r="AB1251" s="46" t="str">
        <f>IFERROR(MAX(IF(OR(V1251="",X1251=""),"",IF(AND(AND(MONTH(F1251)&gt;=8,MONTH(F1251)&lt;9),AND(MONTH(H1251)&gt;=8,MONTH(H1251)&lt;9)),(NETWORKDAYS(F1251,H1251,Lister!$D$7:$D$13)-X1251)*T1251/NETWORKDAYS(Lister!$D$20,Lister!$E$20,Lister!$D$7:$D$13),IF(AND(MONTH(F1251)=7,MONTH(H1251)=8),(NETWORKDAYS(Lister!$D$20,H1251,Lister!$D$7:$D$13)-X1251)*T1251/NETWORKDAYS(Lister!$D$20,Lister!$E$20,Lister!$D$7:$D$13),IF(AND(MONTH(F1251)=7,MONTH(H1251)=7),0)))),0),"")</f>
        <v/>
      </c>
      <c r="AC1251" s="15" t="str">
        <f>IF(Ansøgning!U1256="","",Ansøgning!U1256)</f>
        <v/>
      </c>
      <c r="AD1251" s="31" t="str">
        <f t="shared" si="136"/>
        <v/>
      </c>
      <c r="AE1251" s="31" t="str">
        <f t="shared" si="137"/>
        <v/>
      </c>
      <c r="AF1251" s="51" t="str">
        <f t="shared" si="138"/>
        <v/>
      </c>
      <c r="AG1251" s="15" t="str">
        <f t="shared" si="139"/>
        <v/>
      </c>
    </row>
    <row r="1252" spans="1:33" x14ac:dyDescent="0.25">
      <c r="A1252" s="13" t="str">
        <f>IF(Ansøgning!A1257="","",Ansøgning!A1257)</f>
        <v/>
      </c>
      <c r="B1252" s="13" t="str">
        <f>IF(Ansøgning!B1257="","",Ansøgning!B1257)</f>
        <v/>
      </c>
      <c r="C1252" s="13" t="str">
        <f>IF(Ansøgning!C1257="","",Ansøgning!C1257)</f>
        <v/>
      </c>
      <c r="D1252" s="13" t="str">
        <f>IF(Ansøgning!D1257="","",Ansøgning!D1257)</f>
        <v/>
      </c>
      <c r="E1252" s="14" t="str">
        <f>IF(Ansøgning!E1257="","",Ansøgning!E1257)</f>
        <v/>
      </c>
      <c r="F1252" s="16"/>
      <c r="G1252" s="14" t="str">
        <f>IF(Ansøgning!F1257="","",Ansøgning!F1257)</f>
        <v/>
      </c>
      <c r="H1252" s="16"/>
      <c r="I1252" s="72" t="str">
        <f>IF(OR(F1252="",H1252=""),"",NETWORKDAYS(F1252,H1252,Lister!$D$7:$D$13))</f>
        <v/>
      </c>
      <c r="J1252" s="53" t="str">
        <f>IF(Ansøgning!H1257="","",Ansøgning!H1257)</f>
        <v/>
      </c>
      <c r="K1252" s="32" t="str">
        <f t="shared" si="133"/>
        <v/>
      </c>
      <c r="L1252" s="31" t="str">
        <f>IF(Ansøgning!J1257="","",Ansøgning!J1257)</f>
        <v/>
      </c>
      <c r="M1252" s="18"/>
      <c r="N1252" s="31" t="str">
        <f>IF(Ansøgning!K1257="","",Ansøgning!K1257)</f>
        <v/>
      </c>
      <c r="O1252" s="18"/>
      <c r="P1252" s="15" t="str">
        <f>IF(Ansøgning!L1257="","",Ansøgning!L1257)</f>
        <v/>
      </c>
      <c r="Q1252" s="46" t="str">
        <f t="shared" si="134"/>
        <v/>
      </c>
      <c r="R1252" s="46"/>
      <c r="S1252" s="101" t="str">
        <f>IF(Ansøgning!M1257="","",Ansøgning!M1257)</f>
        <v/>
      </c>
      <c r="T1252" s="31" t="str">
        <f t="shared" si="135"/>
        <v/>
      </c>
      <c r="U1252" s="102" t="str">
        <f>IF(Ansøgning!O1257="","",Ansøgning!O1257)</f>
        <v/>
      </c>
      <c r="V1252" s="20"/>
      <c r="W1252" s="102" t="str">
        <f>IF(Ansøgning!P1257="","",Ansøgning!P1257)</f>
        <v/>
      </c>
      <c r="X1252" s="20"/>
      <c r="Y1252" s="31" t="str">
        <f>IF(Ansøgning!Q1257="","",Ansøgning!Q1257)</f>
        <v/>
      </c>
      <c r="Z1252" s="46" t="str">
        <f>IFERROR(MAX(IF(OR(V1252="",X1252=""),"",IF(AND(AND(MONTH(F1252)&gt;=7,MONTH(F1252)&lt;8),AND(MONTH(H1252)&gt;=7,MONTH(H1252)&lt;8)),(NETWORKDAYS(F1252,H1252,Lister!$D$7:$D$13)-V1252)*T1252/NETWORKDAYS(Lister!$D$19,Lister!$E$19,Lister!$D$7:$D$13),IF(AND(AND(MONTH(F1252)&gt;=7,MONTH(F1252)&lt;8),MONTH(H1252)&gt;7),(NETWORKDAYS(F1252,Lister!$E$19,Lister!$D$7:$D$13)-V1252)*T1252/NETWORKDAYS(Lister!$D$19,Lister!$E$19,Lister!$D$7:$D$13),IF(MONTH(F1252)&gt;7,0)))),0),"")</f>
        <v/>
      </c>
      <c r="AA1252" s="31" t="str">
        <f>IF(Ansøgning!R1257="","",Ansøgning!R1257)</f>
        <v/>
      </c>
      <c r="AB1252" s="46" t="str">
        <f>IFERROR(MAX(IF(OR(V1252="",X1252=""),"",IF(AND(AND(MONTH(F1252)&gt;=8,MONTH(F1252)&lt;9),AND(MONTH(H1252)&gt;=8,MONTH(H1252)&lt;9)),(NETWORKDAYS(F1252,H1252,Lister!$D$7:$D$13)-X1252)*T1252/NETWORKDAYS(Lister!$D$20,Lister!$E$20,Lister!$D$7:$D$13),IF(AND(MONTH(F1252)=7,MONTH(H1252)=8),(NETWORKDAYS(Lister!$D$20,H1252,Lister!$D$7:$D$13)-X1252)*T1252/NETWORKDAYS(Lister!$D$20,Lister!$E$20,Lister!$D$7:$D$13),IF(AND(MONTH(F1252)=7,MONTH(H1252)=7),0)))),0),"")</f>
        <v/>
      </c>
      <c r="AC1252" s="15" t="str">
        <f>IF(Ansøgning!U1257="","",Ansøgning!U1257)</f>
        <v/>
      </c>
      <c r="AD1252" s="31" t="str">
        <f t="shared" si="136"/>
        <v/>
      </c>
      <c r="AE1252" s="31" t="str">
        <f t="shared" si="137"/>
        <v/>
      </c>
      <c r="AF1252" s="51" t="str">
        <f t="shared" si="138"/>
        <v/>
      </c>
      <c r="AG1252" s="15" t="str">
        <f t="shared" si="139"/>
        <v/>
      </c>
    </row>
    <row r="1253" spans="1:33" x14ac:dyDescent="0.25">
      <c r="A1253" s="13" t="str">
        <f>IF(Ansøgning!A1258="","",Ansøgning!A1258)</f>
        <v/>
      </c>
      <c r="B1253" s="13" t="str">
        <f>IF(Ansøgning!B1258="","",Ansøgning!B1258)</f>
        <v/>
      </c>
      <c r="C1253" s="13" t="str">
        <f>IF(Ansøgning!C1258="","",Ansøgning!C1258)</f>
        <v/>
      </c>
      <c r="D1253" s="13" t="str">
        <f>IF(Ansøgning!D1258="","",Ansøgning!D1258)</f>
        <v/>
      </c>
      <c r="E1253" s="14" t="str">
        <f>IF(Ansøgning!E1258="","",Ansøgning!E1258)</f>
        <v/>
      </c>
      <c r="F1253" s="16"/>
      <c r="G1253" s="14" t="str">
        <f>IF(Ansøgning!F1258="","",Ansøgning!F1258)</f>
        <v/>
      </c>
      <c r="H1253" s="16"/>
      <c r="I1253" s="72" t="str">
        <f>IF(OR(F1253="",H1253=""),"",NETWORKDAYS(F1253,H1253,Lister!$D$7:$D$13))</f>
        <v/>
      </c>
      <c r="J1253" s="53" t="str">
        <f>IF(Ansøgning!H1258="","",Ansøgning!H1258)</f>
        <v/>
      </c>
      <c r="K1253" s="32" t="str">
        <f t="shared" si="133"/>
        <v/>
      </c>
      <c r="L1253" s="31" t="str">
        <f>IF(Ansøgning!J1258="","",Ansøgning!J1258)</f>
        <v/>
      </c>
      <c r="M1253" s="18"/>
      <c r="N1253" s="31" t="str">
        <f>IF(Ansøgning!K1258="","",Ansøgning!K1258)</f>
        <v/>
      </c>
      <c r="O1253" s="18"/>
      <c r="P1253" s="15" t="str">
        <f>IF(Ansøgning!L1258="","",Ansøgning!L1258)</f>
        <v/>
      </c>
      <c r="Q1253" s="46" t="str">
        <f t="shared" si="134"/>
        <v/>
      </c>
      <c r="R1253" s="46"/>
      <c r="S1253" s="101" t="str">
        <f>IF(Ansøgning!M1258="","",Ansøgning!M1258)</f>
        <v/>
      </c>
      <c r="T1253" s="31" t="str">
        <f t="shared" si="135"/>
        <v/>
      </c>
      <c r="U1253" s="102" t="str">
        <f>IF(Ansøgning!O1258="","",Ansøgning!O1258)</f>
        <v/>
      </c>
      <c r="V1253" s="20"/>
      <c r="W1253" s="102" t="str">
        <f>IF(Ansøgning!P1258="","",Ansøgning!P1258)</f>
        <v/>
      </c>
      <c r="X1253" s="20"/>
      <c r="Y1253" s="31" t="str">
        <f>IF(Ansøgning!Q1258="","",Ansøgning!Q1258)</f>
        <v/>
      </c>
      <c r="Z1253" s="46" t="str">
        <f>IFERROR(MAX(IF(OR(V1253="",X1253=""),"",IF(AND(AND(MONTH(F1253)&gt;=7,MONTH(F1253)&lt;8),AND(MONTH(H1253)&gt;=7,MONTH(H1253)&lt;8)),(NETWORKDAYS(F1253,H1253,Lister!$D$7:$D$13)-V1253)*T1253/NETWORKDAYS(Lister!$D$19,Lister!$E$19,Lister!$D$7:$D$13),IF(AND(AND(MONTH(F1253)&gt;=7,MONTH(F1253)&lt;8),MONTH(H1253)&gt;7),(NETWORKDAYS(F1253,Lister!$E$19,Lister!$D$7:$D$13)-V1253)*T1253/NETWORKDAYS(Lister!$D$19,Lister!$E$19,Lister!$D$7:$D$13),IF(MONTH(F1253)&gt;7,0)))),0),"")</f>
        <v/>
      </c>
      <c r="AA1253" s="31" t="str">
        <f>IF(Ansøgning!R1258="","",Ansøgning!R1258)</f>
        <v/>
      </c>
      <c r="AB1253" s="46" t="str">
        <f>IFERROR(MAX(IF(OR(V1253="",X1253=""),"",IF(AND(AND(MONTH(F1253)&gt;=8,MONTH(F1253)&lt;9),AND(MONTH(H1253)&gt;=8,MONTH(H1253)&lt;9)),(NETWORKDAYS(F1253,H1253,Lister!$D$7:$D$13)-X1253)*T1253/NETWORKDAYS(Lister!$D$20,Lister!$E$20,Lister!$D$7:$D$13),IF(AND(MONTH(F1253)=7,MONTH(H1253)=8),(NETWORKDAYS(Lister!$D$20,H1253,Lister!$D$7:$D$13)-X1253)*T1253/NETWORKDAYS(Lister!$D$20,Lister!$E$20,Lister!$D$7:$D$13),IF(AND(MONTH(F1253)=7,MONTH(H1253)=7),0)))),0),"")</f>
        <v/>
      </c>
      <c r="AC1253" s="15" t="str">
        <f>IF(Ansøgning!U1258="","",Ansøgning!U1258)</f>
        <v/>
      </c>
      <c r="AD1253" s="31" t="str">
        <f t="shared" si="136"/>
        <v/>
      </c>
      <c r="AE1253" s="31" t="str">
        <f t="shared" si="137"/>
        <v/>
      </c>
      <c r="AF1253" s="51" t="str">
        <f t="shared" si="138"/>
        <v/>
      </c>
      <c r="AG1253" s="15" t="str">
        <f t="shared" si="139"/>
        <v/>
      </c>
    </row>
    <row r="1254" spans="1:33" x14ac:dyDescent="0.25">
      <c r="A1254" s="13" t="str">
        <f>IF(Ansøgning!A1259="","",Ansøgning!A1259)</f>
        <v/>
      </c>
      <c r="B1254" s="13" t="str">
        <f>IF(Ansøgning!B1259="","",Ansøgning!B1259)</f>
        <v/>
      </c>
      <c r="C1254" s="13" t="str">
        <f>IF(Ansøgning!C1259="","",Ansøgning!C1259)</f>
        <v/>
      </c>
      <c r="D1254" s="13" t="str">
        <f>IF(Ansøgning!D1259="","",Ansøgning!D1259)</f>
        <v/>
      </c>
      <c r="E1254" s="14" t="str">
        <f>IF(Ansøgning!E1259="","",Ansøgning!E1259)</f>
        <v/>
      </c>
      <c r="F1254" s="16"/>
      <c r="G1254" s="14" t="str">
        <f>IF(Ansøgning!F1259="","",Ansøgning!F1259)</f>
        <v/>
      </c>
      <c r="H1254" s="16"/>
      <c r="I1254" s="72" t="str">
        <f>IF(OR(F1254="",H1254=""),"",NETWORKDAYS(F1254,H1254,Lister!$D$7:$D$13))</f>
        <v/>
      </c>
      <c r="J1254" s="53" t="str">
        <f>IF(Ansøgning!H1259="","",Ansøgning!H1259)</f>
        <v/>
      </c>
      <c r="K1254" s="32" t="str">
        <f t="shared" si="133"/>
        <v/>
      </c>
      <c r="L1254" s="31" t="str">
        <f>IF(Ansøgning!J1259="","",Ansøgning!J1259)</f>
        <v/>
      </c>
      <c r="M1254" s="18"/>
      <c r="N1254" s="31" t="str">
        <f>IF(Ansøgning!K1259="","",Ansøgning!K1259)</f>
        <v/>
      </c>
      <c r="O1254" s="18"/>
      <c r="P1254" s="15" t="str">
        <f>IF(Ansøgning!L1259="","",Ansøgning!L1259)</f>
        <v/>
      </c>
      <c r="Q1254" s="46" t="str">
        <f t="shared" si="134"/>
        <v/>
      </c>
      <c r="R1254" s="46"/>
      <c r="S1254" s="101" t="str">
        <f>IF(Ansøgning!M1259="","",Ansøgning!M1259)</f>
        <v/>
      </c>
      <c r="T1254" s="31" t="str">
        <f t="shared" si="135"/>
        <v/>
      </c>
      <c r="U1254" s="102" t="str">
        <f>IF(Ansøgning!O1259="","",Ansøgning!O1259)</f>
        <v/>
      </c>
      <c r="V1254" s="20"/>
      <c r="W1254" s="102" t="str">
        <f>IF(Ansøgning!P1259="","",Ansøgning!P1259)</f>
        <v/>
      </c>
      <c r="X1254" s="20"/>
      <c r="Y1254" s="31" t="str">
        <f>IF(Ansøgning!Q1259="","",Ansøgning!Q1259)</f>
        <v/>
      </c>
      <c r="Z1254" s="46" t="str">
        <f>IFERROR(MAX(IF(OR(V1254="",X1254=""),"",IF(AND(AND(MONTH(F1254)&gt;=7,MONTH(F1254)&lt;8),AND(MONTH(H1254)&gt;=7,MONTH(H1254)&lt;8)),(NETWORKDAYS(F1254,H1254,Lister!$D$7:$D$13)-V1254)*T1254/NETWORKDAYS(Lister!$D$19,Lister!$E$19,Lister!$D$7:$D$13),IF(AND(AND(MONTH(F1254)&gt;=7,MONTH(F1254)&lt;8),MONTH(H1254)&gt;7),(NETWORKDAYS(F1254,Lister!$E$19,Lister!$D$7:$D$13)-V1254)*T1254/NETWORKDAYS(Lister!$D$19,Lister!$E$19,Lister!$D$7:$D$13),IF(MONTH(F1254)&gt;7,0)))),0),"")</f>
        <v/>
      </c>
      <c r="AA1254" s="31" t="str">
        <f>IF(Ansøgning!R1259="","",Ansøgning!R1259)</f>
        <v/>
      </c>
      <c r="AB1254" s="46" t="str">
        <f>IFERROR(MAX(IF(OR(V1254="",X1254=""),"",IF(AND(AND(MONTH(F1254)&gt;=8,MONTH(F1254)&lt;9),AND(MONTH(H1254)&gt;=8,MONTH(H1254)&lt;9)),(NETWORKDAYS(F1254,H1254,Lister!$D$7:$D$13)-X1254)*T1254/NETWORKDAYS(Lister!$D$20,Lister!$E$20,Lister!$D$7:$D$13),IF(AND(MONTH(F1254)=7,MONTH(H1254)=8),(NETWORKDAYS(Lister!$D$20,H1254,Lister!$D$7:$D$13)-X1254)*T1254/NETWORKDAYS(Lister!$D$20,Lister!$E$20,Lister!$D$7:$D$13),IF(AND(MONTH(F1254)=7,MONTH(H1254)=7),0)))),0),"")</f>
        <v/>
      </c>
      <c r="AC1254" s="15" t="str">
        <f>IF(Ansøgning!U1259="","",Ansøgning!U1259)</f>
        <v/>
      </c>
      <c r="AD1254" s="31" t="str">
        <f t="shared" si="136"/>
        <v/>
      </c>
      <c r="AE1254" s="31" t="str">
        <f t="shared" si="137"/>
        <v/>
      </c>
      <c r="AF1254" s="51" t="str">
        <f t="shared" si="138"/>
        <v/>
      </c>
      <c r="AG1254" s="15" t="str">
        <f t="shared" si="139"/>
        <v/>
      </c>
    </row>
    <row r="1255" spans="1:33" x14ac:dyDescent="0.25">
      <c r="A1255" s="13" t="str">
        <f>IF(Ansøgning!A1260="","",Ansøgning!A1260)</f>
        <v/>
      </c>
      <c r="B1255" s="13" t="str">
        <f>IF(Ansøgning!B1260="","",Ansøgning!B1260)</f>
        <v/>
      </c>
      <c r="C1255" s="13" t="str">
        <f>IF(Ansøgning!C1260="","",Ansøgning!C1260)</f>
        <v/>
      </c>
      <c r="D1255" s="13" t="str">
        <f>IF(Ansøgning!D1260="","",Ansøgning!D1260)</f>
        <v/>
      </c>
      <c r="E1255" s="14" t="str">
        <f>IF(Ansøgning!E1260="","",Ansøgning!E1260)</f>
        <v/>
      </c>
      <c r="F1255" s="16"/>
      <c r="G1255" s="14" t="str">
        <f>IF(Ansøgning!F1260="","",Ansøgning!F1260)</f>
        <v/>
      </c>
      <c r="H1255" s="16"/>
      <c r="I1255" s="72" t="str">
        <f>IF(OR(F1255="",H1255=""),"",NETWORKDAYS(F1255,H1255,Lister!$D$7:$D$13))</f>
        <v/>
      </c>
      <c r="J1255" s="53" t="str">
        <f>IF(Ansøgning!H1260="","",Ansøgning!H1260)</f>
        <v/>
      </c>
      <c r="K1255" s="32" t="str">
        <f t="shared" si="133"/>
        <v/>
      </c>
      <c r="L1255" s="31" t="str">
        <f>IF(Ansøgning!J1260="","",Ansøgning!J1260)</f>
        <v/>
      </c>
      <c r="M1255" s="18"/>
      <c r="N1255" s="31" t="str">
        <f>IF(Ansøgning!K1260="","",Ansøgning!K1260)</f>
        <v/>
      </c>
      <c r="O1255" s="18"/>
      <c r="P1255" s="15" t="str">
        <f>IF(Ansøgning!L1260="","",Ansøgning!L1260)</f>
        <v/>
      </c>
      <c r="Q1255" s="46" t="str">
        <f t="shared" si="134"/>
        <v/>
      </c>
      <c r="R1255" s="46"/>
      <c r="S1255" s="101" t="str">
        <f>IF(Ansøgning!M1260="","",Ansøgning!M1260)</f>
        <v/>
      </c>
      <c r="T1255" s="31" t="str">
        <f t="shared" si="135"/>
        <v/>
      </c>
      <c r="U1255" s="102" t="str">
        <f>IF(Ansøgning!O1260="","",Ansøgning!O1260)</f>
        <v/>
      </c>
      <c r="V1255" s="20"/>
      <c r="W1255" s="102" t="str">
        <f>IF(Ansøgning!P1260="","",Ansøgning!P1260)</f>
        <v/>
      </c>
      <c r="X1255" s="20"/>
      <c r="Y1255" s="31" t="str">
        <f>IF(Ansøgning!Q1260="","",Ansøgning!Q1260)</f>
        <v/>
      </c>
      <c r="Z1255" s="46" t="str">
        <f>IFERROR(MAX(IF(OR(V1255="",X1255=""),"",IF(AND(AND(MONTH(F1255)&gt;=7,MONTH(F1255)&lt;8),AND(MONTH(H1255)&gt;=7,MONTH(H1255)&lt;8)),(NETWORKDAYS(F1255,H1255,Lister!$D$7:$D$13)-V1255)*T1255/NETWORKDAYS(Lister!$D$19,Lister!$E$19,Lister!$D$7:$D$13),IF(AND(AND(MONTH(F1255)&gt;=7,MONTH(F1255)&lt;8),MONTH(H1255)&gt;7),(NETWORKDAYS(F1255,Lister!$E$19,Lister!$D$7:$D$13)-V1255)*T1255/NETWORKDAYS(Lister!$D$19,Lister!$E$19,Lister!$D$7:$D$13),IF(MONTH(F1255)&gt;7,0)))),0),"")</f>
        <v/>
      </c>
      <c r="AA1255" s="31" t="str">
        <f>IF(Ansøgning!R1260="","",Ansøgning!R1260)</f>
        <v/>
      </c>
      <c r="AB1255" s="46" t="str">
        <f>IFERROR(MAX(IF(OR(V1255="",X1255=""),"",IF(AND(AND(MONTH(F1255)&gt;=8,MONTH(F1255)&lt;9),AND(MONTH(H1255)&gt;=8,MONTH(H1255)&lt;9)),(NETWORKDAYS(F1255,H1255,Lister!$D$7:$D$13)-X1255)*T1255/NETWORKDAYS(Lister!$D$20,Lister!$E$20,Lister!$D$7:$D$13),IF(AND(MONTH(F1255)=7,MONTH(H1255)=8),(NETWORKDAYS(Lister!$D$20,H1255,Lister!$D$7:$D$13)-X1255)*T1255/NETWORKDAYS(Lister!$D$20,Lister!$E$20,Lister!$D$7:$D$13),IF(AND(MONTH(F1255)=7,MONTH(H1255)=7),0)))),0),"")</f>
        <v/>
      </c>
      <c r="AC1255" s="15" t="str">
        <f>IF(Ansøgning!U1260="","",Ansøgning!U1260)</f>
        <v/>
      </c>
      <c r="AD1255" s="31" t="str">
        <f t="shared" si="136"/>
        <v/>
      </c>
      <c r="AE1255" s="31" t="str">
        <f t="shared" si="137"/>
        <v/>
      </c>
      <c r="AF1255" s="51" t="str">
        <f t="shared" si="138"/>
        <v/>
      </c>
      <c r="AG1255" s="15" t="str">
        <f t="shared" si="139"/>
        <v/>
      </c>
    </row>
    <row r="1256" spans="1:33" x14ac:dyDescent="0.25">
      <c r="A1256" s="13" t="str">
        <f>IF(Ansøgning!A1261="","",Ansøgning!A1261)</f>
        <v/>
      </c>
      <c r="B1256" s="13" t="str">
        <f>IF(Ansøgning!B1261="","",Ansøgning!B1261)</f>
        <v/>
      </c>
      <c r="C1256" s="13" t="str">
        <f>IF(Ansøgning!C1261="","",Ansøgning!C1261)</f>
        <v/>
      </c>
      <c r="D1256" s="13" t="str">
        <f>IF(Ansøgning!D1261="","",Ansøgning!D1261)</f>
        <v/>
      </c>
      <c r="E1256" s="14" t="str">
        <f>IF(Ansøgning!E1261="","",Ansøgning!E1261)</f>
        <v/>
      </c>
      <c r="F1256" s="16"/>
      <c r="G1256" s="14" t="str">
        <f>IF(Ansøgning!F1261="","",Ansøgning!F1261)</f>
        <v/>
      </c>
      <c r="H1256" s="16"/>
      <c r="I1256" s="72" t="str">
        <f>IF(OR(F1256="",H1256=""),"",NETWORKDAYS(F1256,H1256,Lister!$D$7:$D$13))</f>
        <v/>
      </c>
      <c r="J1256" s="53" t="str">
        <f>IF(Ansøgning!H1261="","",Ansøgning!H1261)</f>
        <v/>
      </c>
      <c r="K1256" s="32" t="str">
        <f t="shared" si="133"/>
        <v/>
      </c>
      <c r="L1256" s="31" t="str">
        <f>IF(Ansøgning!J1261="","",Ansøgning!J1261)</f>
        <v/>
      </c>
      <c r="M1256" s="18"/>
      <c r="N1256" s="31" t="str">
        <f>IF(Ansøgning!K1261="","",Ansøgning!K1261)</f>
        <v/>
      </c>
      <c r="O1256" s="18"/>
      <c r="P1256" s="15" t="str">
        <f>IF(Ansøgning!L1261="","",Ansøgning!L1261)</f>
        <v/>
      </c>
      <c r="Q1256" s="46" t="str">
        <f t="shared" si="134"/>
        <v/>
      </c>
      <c r="R1256" s="46"/>
      <c r="S1256" s="101" t="str">
        <f>IF(Ansøgning!M1261="","",Ansøgning!M1261)</f>
        <v/>
      </c>
      <c r="T1256" s="31" t="str">
        <f t="shared" si="135"/>
        <v/>
      </c>
      <c r="U1256" s="102" t="str">
        <f>IF(Ansøgning!O1261="","",Ansøgning!O1261)</f>
        <v/>
      </c>
      <c r="V1256" s="20"/>
      <c r="W1256" s="102" t="str">
        <f>IF(Ansøgning!P1261="","",Ansøgning!P1261)</f>
        <v/>
      </c>
      <c r="X1256" s="20"/>
      <c r="Y1256" s="31" t="str">
        <f>IF(Ansøgning!Q1261="","",Ansøgning!Q1261)</f>
        <v/>
      </c>
      <c r="Z1256" s="46" t="str">
        <f>IFERROR(MAX(IF(OR(V1256="",X1256=""),"",IF(AND(AND(MONTH(F1256)&gt;=7,MONTH(F1256)&lt;8),AND(MONTH(H1256)&gt;=7,MONTH(H1256)&lt;8)),(NETWORKDAYS(F1256,H1256,Lister!$D$7:$D$13)-V1256)*T1256/NETWORKDAYS(Lister!$D$19,Lister!$E$19,Lister!$D$7:$D$13),IF(AND(AND(MONTH(F1256)&gt;=7,MONTH(F1256)&lt;8),MONTH(H1256)&gt;7),(NETWORKDAYS(F1256,Lister!$E$19,Lister!$D$7:$D$13)-V1256)*T1256/NETWORKDAYS(Lister!$D$19,Lister!$E$19,Lister!$D$7:$D$13),IF(MONTH(F1256)&gt;7,0)))),0),"")</f>
        <v/>
      </c>
      <c r="AA1256" s="31" t="str">
        <f>IF(Ansøgning!R1261="","",Ansøgning!R1261)</f>
        <v/>
      </c>
      <c r="AB1256" s="46" t="str">
        <f>IFERROR(MAX(IF(OR(V1256="",X1256=""),"",IF(AND(AND(MONTH(F1256)&gt;=8,MONTH(F1256)&lt;9),AND(MONTH(H1256)&gt;=8,MONTH(H1256)&lt;9)),(NETWORKDAYS(F1256,H1256,Lister!$D$7:$D$13)-X1256)*T1256/NETWORKDAYS(Lister!$D$20,Lister!$E$20,Lister!$D$7:$D$13),IF(AND(MONTH(F1256)=7,MONTH(H1256)=8),(NETWORKDAYS(Lister!$D$20,H1256,Lister!$D$7:$D$13)-X1256)*T1256/NETWORKDAYS(Lister!$D$20,Lister!$E$20,Lister!$D$7:$D$13),IF(AND(MONTH(F1256)=7,MONTH(H1256)=7),0)))),0),"")</f>
        <v/>
      </c>
      <c r="AC1256" s="15" t="str">
        <f>IF(Ansøgning!U1261="","",Ansøgning!U1261)</f>
        <v/>
      </c>
      <c r="AD1256" s="31" t="str">
        <f t="shared" si="136"/>
        <v/>
      </c>
      <c r="AE1256" s="31" t="str">
        <f t="shared" si="137"/>
        <v/>
      </c>
      <c r="AF1256" s="51" t="str">
        <f t="shared" si="138"/>
        <v/>
      </c>
      <c r="AG1256" s="15" t="str">
        <f t="shared" si="139"/>
        <v/>
      </c>
    </row>
    <row r="1257" spans="1:33" x14ac:dyDescent="0.25">
      <c r="A1257" s="13" t="str">
        <f>IF(Ansøgning!A1262="","",Ansøgning!A1262)</f>
        <v/>
      </c>
      <c r="B1257" s="13" t="str">
        <f>IF(Ansøgning!B1262="","",Ansøgning!B1262)</f>
        <v/>
      </c>
      <c r="C1257" s="13" t="str">
        <f>IF(Ansøgning!C1262="","",Ansøgning!C1262)</f>
        <v/>
      </c>
      <c r="D1257" s="13" t="str">
        <f>IF(Ansøgning!D1262="","",Ansøgning!D1262)</f>
        <v/>
      </c>
      <c r="E1257" s="14" t="str">
        <f>IF(Ansøgning!E1262="","",Ansøgning!E1262)</f>
        <v/>
      </c>
      <c r="F1257" s="16"/>
      <c r="G1257" s="14" t="str">
        <f>IF(Ansøgning!F1262="","",Ansøgning!F1262)</f>
        <v/>
      </c>
      <c r="H1257" s="16"/>
      <c r="I1257" s="72" t="str">
        <f>IF(OR(F1257="",H1257=""),"",NETWORKDAYS(F1257,H1257,Lister!$D$7:$D$13))</f>
        <v/>
      </c>
      <c r="J1257" s="53" t="str">
        <f>IF(Ansøgning!H1262="","",Ansøgning!H1262)</f>
        <v/>
      </c>
      <c r="K1257" s="32" t="str">
        <f t="shared" si="133"/>
        <v/>
      </c>
      <c r="L1257" s="31" t="str">
        <f>IF(Ansøgning!J1262="","",Ansøgning!J1262)</f>
        <v/>
      </c>
      <c r="M1257" s="18"/>
      <c r="N1257" s="31" t="str">
        <f>IF(Ansøgning!K1262="","",Ansøgning!K1262)</f>
        <v/>
      </c>
      <c r="O1257" s="18"/>
      <c r="P1257" s="15" t="str">
        <f>IF(Ansøgning!L1262="","",Ansøgning!L1262)</f>
        <v/>
      </c>
      <c r="Q1257" s="46" t="str">
        <f t="shared" si="134"/>
        <v/>
      </c>
      <c r="R1257" s="46"/>
      <c r="S1257" s="101" t="str">
        <f>IF(Ansøgning!M1262="","",Ansøgning!M1262)</f>
        <v/>
      </c>
      <c r="T1257" s="31" t="str">
        <f t="shared" si="135"/>
        <v/>
      </c>
      <c r="U1257" s="102" t="str">
        <f>IF(Ansøgning!O1262="","",Ansøgning!O1262)</f>
        <v/>
      </c>
      <c r="V1257" s="20"/>
      <c r="W1257" s="102" t="str">
        <f>IF(Ansøgning!P1262="","",Ansøgning!P1262)</f>
        <v/>
      </c>
      <c r="X1257" s="20"/>
      <c r="Y1257" s="31" t="str">
        <f>IF(Ansøgning!Q1262="","",Ansøgning!Q1262)</f>
        <v/>
      </c>
      <c r="Z1257" s="46" t="str">
        <f>IFERROR(MAX(IF(OR(V1257="",X1257=""),"",IF(AND(AND(MONTH(F1257)&gt;=7,MONTH(F1257)&lt;8),AND(MONTH(H1257)&gt;=7,MONTH(H1257)&lt;8)),(NETWORKDAYS(F1257,H1257,Lister!$D$7:$D$13)-V1257)*T1257/NETWORKDAYS(Lister!$D$19,Lister!$E$19,Lister!$D$7:$D$13),IF(AND(AND(MONTH(F1257)&gt;=7,MONTH(F1257)&lt;8),MONTH(H1257)&gt;7),(NETWORKDAYS(F1257,Lister!$E$19,Lister!$D$7:$D$13)-V1257)*T1257/NETWORKDAYS(Lister!$D$19,Lister!$E$19,Lister!$D$7:$D$13),IF(MONTH(F1257)&gt;7,0)))),0),"")</f>
        <v/>
      </c>
      <c r="AA1257" s="31" t="str">
        <f>IF(Ansøgning!R1262="","",Ansøgning!R1262)</f>
        <v/>
      </c>
      <c r="AB1257" s="46" t="str">
        <f>IFERROR(MAX(IF(OR(V1257="",X1257=""),"",IF(AND(AND(MONTH(F1257)&gt;=8,MONTH(F1257)&lt;9),AND(MONTH(H1257)&gt;=8,MONTH(H1257)&lt;9)),(NETWORKDAYS(F1257,H1257,Lister!$D$7:$D$13)-X1257)*T1257/NETWORKDAYS(Lister!$D$20,Lister!$E$20,Lister!$D$7:$D$13),IF(AND(MONTH(F1257)=7,MONTH(H1257)=8),(NETWORKDAYS(Lister!$D$20,H1257,Lister!$D$7:$D$13)-X1257)*T1257/NETWORKDAYS(Lister!$D$20,Lister!$E$20,Lister!$D$7:$D$13),IF(AND(MONTH(F1257)=7,MONTH(H1257)=7),0)))),0),"")</f>
        <v/>
      </c>
      <c r="AC1257" s="15" t="str">
        <f>IF(Ansøgning!U1262="","",Ansøgning!U1262)</f>
        <v/>
      </c>
      <c r="AD1257" s="31" t="str">
        <f t="shared" si="136"/>
        <v/>
      </c>
      <c r="AE1257" s="31" t="str">
        <f t="shared" si="137"/>
        <v/>
      </c>
      <c r="AF1257" s="51" t="str">
        <f t="shared" si="138"/>
        <v/>
      </c>
      <c r="AG1257" s="15" t="str">
        <f t="shared" si="139"/>
        <v/>
      </c>
    </row>
    <row r="1258" spans="1:33" x14ac:dyDescent="0.25">
      <c r="A1258" s="13" t="str">
        <f>IF(Ansøgning!A1263="","",Ansøgning!A1263)</f>
        <v/>
      </c>
      <c r="B1258" s="13" t="str">
        <f>IF(Ansøgning!B1263="","",Ansøgning!B1263)</f>
        <v/>
      </c>
      <c r="C1258" s="13" t="str">
        <f>IF(Ansøgning!C1263="","",Ansøgning!C1263)</f>
        <v/>
      </c>
      <c r="D1258" s="13" t="str">
        <f>IF(Ansøgning!D1263="","",Ansøgning!D1263)</f>
        <v/>
      </c>
      <c r="E1258" s="14" t="str">
        <f>IF(Ansøgning!E1263="","",Ansøgning!E1263)</f>
        <v/>
      </c>
      <c r="F1258" s="16"/>
      <c r="G1258" s="14" t="str">
        <f>IF(Ansøgning!F1263="","",Ansøgning!F1263)</f>
        <v/>
      </c>
      <c r="H1258" s="16"/>
      <c r="I1258" s="72" t="str">
        <f>IF(OR(F1258="",H1258=""),"",NETWORKDAYS(F1258,H1258,Lister!$D$7:$D$13))</f>
        <v/>
      </c>
      <c r="J1258" s="53" t="str">
        <f>IF(Ansøgning!H1263="","",Ansøgning!H1263)</f>
        <v/>
      </c>
      <c r="K1258" s="32" t="str">
        <f t="shared" si="133"/>
        <v/>
      </c>
      <c r="L1258" s="31" t="str">
        <f>IF(Ansøgning!J1263="","",Ansøgning!J1263)</f>
        <v/>
      </c>
      <c r="M1258" s="18"/>
      <c r="N1258" s="31" t="str">
        <f>IF(Ansøgning!K1263="","",Ansøgning!K1263)</f>
        <v/>
      </c>
      <c r="O1258" s="18"/>
      <c r="P1258" s="15" t="str">
        <f>IF(Ansøgning!L1263="","",Ansøgning!L1263)</f>
        <v/>
      </c>
      <c r="Q1258" s="46" t="str">
        <f t="shared" si="134"/>
        <v/>
      </c>
      <c r="R1258" s="46"/>
      <c r="S1258" s="101" t="str">
        <f>IF(Ansøgning!M1263="","",Ansøgning!M1263)</f>
        <v/>
      </c>
      <c r="T1258" s="31" t="str">
        <f t="shared" si="135"/>
        <v/>
      </c>
      <c r="U1258" s="102" t="str">
        <f>IF(Ansøgning!O1263="","",Ansøgning!O1263)</f>
        <v/>
      </c>
      <c r="V1258" s="20"/>
      <c r="W1258" s="102" t="str">
        <f>IF(Ansøgning!P1263="","",Ansøgning!P1263)</f>
        <v/>
      </c>
      <c r="X1258" s="20"/>
      <c r="Y1258" s="31" t="str">
        <f>IF(Ansøgning!Q1263="","",Ansøgning!Q1263)</f>
        <v/>
      </c>
      <c r="Z1258" s="46" t="str">
        <f>IFERROR(MAX(IF(OR(V1258="",X1258=""),"",IF(AND(AND(MONTH(F1258)&gt;=7,MONTH(F1258)&lt;8),AND(MONTH(H1258)&gt;=7,MONTH(H1258)&lt;8)),(NETWORKDAYS(F1258,H1258,Lister!$D$7:$D$13)-V1258)*T1258/NETWORKDAYS(Lister!$D$19,Lister!$E$19,Lister!$D$7:$D$13),IF(AND(AND(MONTH(F1258)&gt;=7,MONTH(F1258)&lt;8),MONTH(H1258)&gt;7),(NETWORKDAYS(F1258,Lister!$E$19,Lister!$D$7:$D$13)-V1258)*T1258/NETWORKDAYS(Lister!$D$19,Lister!$E$19,Lister!$D$7:$D$13),IF(MONTH(F1258)&gt;7,0)))),0),"")</f>
        <v/>
      </c>
      <c r="AA1258" s="31" t="str">
        <f>IF(Ansøgning!R1263="","",Ansøgning!R1263)</f>
        <v/>
      </c>
      <c r="AB1258" s="46" t="str">
        <f>IFERROR(MAX(IF(OR(V1258="",X1258=""),"",IF(AND(AND(MONTH(F1258)&gt;=8,MONTH(F1258)&lt;9),AND(MONTH(H1258)&gt;=8,MONTH(H1258)&lt;9)),(NETWORKDAYS(F1258,H1258,Lister!$D$7:$D$13)-X1258)*T1258/NETWORKDAYS(Lister!$D$20,Lister!$E$20,Lister!$D$7:$D$13),IF(AND(MONTH(F1258)=7,MONTH(H1258)=8),(NETWORKDAYS(Lister!$D$20,H1258,Lister!$D$7:$D$13)-X1258)*T1258/NETWORKDAYS(Lister!$D$20,Lister!$E$20,Lister!$D$7:$D$13),IF(AND(MONTH(F1258)=7,MONTH(H1258)=7),0)))),0),"")</f>
        <v/>
      </c>
      <c r="AC1258" s="15" t="str">
        <f>IF(Ansøgning!U1263="","",Ansøgning!U1263)</f>
        <v/>
      </c>
      <c r="AD1258" s="31" t="str">
        <f t="shared" si="136"/>
        <v/>
      </c>
      <c r="AE1258" s="31" t="str">
        <f t="shared" si="137"/>
        <v/>
      </c>
      <c r="AF1258" s="51" t="str">
        <f t="shared" si="138"/>
        <v/>
      </c>
      <c r="AG1258" s="15" t="str">
        <f t="shared" si="139"/>
        <v/>
      </c>
    </row>
    <row r="1259" spans="1:33" x14ac:dyDescent="0.25">
      <c r="A1259" s="13" t="str">
        <f>IF(Ansøgning!A1264="","",Ansøgning!A1264)</f>
        <v/>
      </c>
      <c r="B1259" s="13" t="str">
        <f>IF(Ansøgning!B1264="","",Ansøgning!B1264)</f>
        <v/>
      </c>
      <c r="C1259" s="13" t="str">
        <f>IF(Ansøgning!C1264="","",Ansøgning!C1264)</f>
        <v/>
      </c>
      <c r="D1259" s="13" t="str">
        <f>IF(Ansøgning!D1264="","",Ansøgning!D1264)</f>
        <v/>
      </c>
      <c r="E1259" s="14" t="str">
        <f>IF(Ansøgning!E1264="","",Ansøgning!E1264)</f>
        <v/>
      </c>
      <c r="F1259" s="16"/>
      <c r="G1259" s="14" t="str">
        <f>IF(Ansøgning!F1264="","",Ansøgning!F1264)</f>
        <v/>
      </c>
      <c r="H1259" s="16"/>
      <c r="I1259" s="72" t="str">
        <f>IF(OR(F1259="",H1259=""),"",NETWORKDAYS(F1259,H1259,Lister!$D$7:$D$13))</f>
        <v/>
      </c>
      <c r="J1259" s="53" t="str">
        <f>IF(Ansøgning!H1264="","",Ansøgning!H1264)</f>
        <v/>
      </c>
      <c r="K1259" s="32" t="str">
        <f t="shared" si="133"/>
        <v/>
      </c>
      <c r="L1259" s="31" t="str">
        <f>IF(Ansøgning!J1264="","",Ansøgning!J1264)</f>
        <v/>
      </c>
      <c r="M1259" s="18"/>
      <c r="N1259" s="31" t="str">
        <f>IF(Ansøgning!K1264="","",Ansøgning!K1264)</f>
        <v/>
      </c>
      <c r="O1259" s="18"/>
      <c r="P1259" s="15" t="str">
        <f>IF(Ansøgning!L1264="","",Ansøgning!L1264)</f>
        <v/>
      </c>
      <c r="Q1259" s="46" t="str">
        <f t="shared" si="134"/>
        <v/>
      </c>
      <c r="R1259" s="46"/>
      <c r="S1259" s="101" t="str">
        <f>IF(Ansøgning!M1264="","",Ansøgning!M1264)</f>
        <v/>
      </c>
      <c r="T1259" s="31" t="str">
        <f t="shared" si="135"/>
        <v/>
      </c>
      <c r="U1259" s="102" t="str">
        <f>IF(Ansøgning!O1264="","",Ansøgning!O1264)</f>
        <v/>
      </c>
      <c r="V1259" s="20"/>
      <c r="W1259" s="102" t="str">
        <f>IF(Ansøgning!P1264="","",Ansøgning!P1264)</f>
        <v/>
      </c>
      <c r="X1259" s="20"/>
      <c r="Y1259" s="31" t="str">
        <f>IF(Ansøgning!Q1264="","",Ansøgning!Q1264)</f>
        <v/>
      </c>
      <c r="Z1259" s="46" t="str">
        <f>IFERROR(MAX(IF(OR(V1259="",X1259=""),"",IF(AND(AND(MONTH(F1259)&gt;=7,MONTH(F1259)&lt;8),AND(MONTH(H1259)&gt;=7,MONTH(H1259)&lt;8)),(NETWORKDAYS(F1259,H1259,Lister!$D$7:$D$13)-V1259)*T1259/NETWORKDAYS(Lister!$D$19,Lister!$E$19,Lister!$D$7:$D$13),IF(AND(AND(MONTH(F1259)&gt;=7,MONTH(F1259)&lt;8),MONTH(H1259)&gt;7),(NETWORKDAYS(F1259,Lister!$E$19,Lister!$D$7:$D$13)-V1259)*T1259/NETWORKDAYS(Lister!$D$19,Lister!$E$19,Lister!$D$7:$D$13),IF(MONTH(F1259)&gt;7,0)))),0),"")</f>
        <v/>
      </c>
      <c r="AA1259" s="31" t="str">
        <f>IF(Ansøgning!R1264="","",Ansøgning!R1264)</f>
        <v/>
      </c>
      <c r="AB1259" s="46" t="str">
        <f>IFERROR(MAX(IF(OR(V1259="",X1259=""),"",IF(AND(AND(MONTH(F1259)&gt;=8,MONTH(F1259)&lt;9),AND(MONTH(H1259)&gt;=8,MONTH(H1259)&lt;9)),(NETWORKDAYS(F1259,H1259,Lister!$D$7:$D$13)-X1259)*T1259/NETWORKDAYS(Lister!$D$20,Lister!$E$20,Lister!$D$7:$D$13),IF(AND(MONTH(F1259)=7,MONTH(H1259)=8),(NETWORKDAYS(Lister!$D$20,H1259,Lister!$D$7:$D$13)-X1259)*T1259/NETWORKDAYS(Lister!$D$20,Lister!$E$20,Lister!$D$7:$D$13),IF(AND(MONTH(F1259)=7,MONTH(H1259)=7),0)))),0),"")</f>
        <v/>
      </c>
      <c r="AC1259" s="15" t="str">
        <f>IF(Ansøgning!U1264="","",Ansøgning!U1264)</f>
        <v/>
      </c>
      <c r="AD1259" s="31" t="str">
        <f t="shared" si="136"/>
        <v/>
      </c>
      <c r="AE1259" s="31" t="str">
        <f t="shared" si="137"/>
        <v/>
      </c>
      <c r="AF1259" s="51" t="str">
        <f t="shared" si="138"/>
        <v/>
      </c>
      <c r="AG1259" s="15" t="str">
        <f t="shared" si="139"/>
        <v/>
      </c>
    </row>
    <row r="1260" spans="1:33" x14ac:dyDescent="0.25">
      <c r="A1260" s="13" t="str">
        <f>IF(Ansøgning!A1265="","",Ansøgning!A1265)</f>
        <v/>
      </c>
      <c r="B1260" s="13" t="str">
        <f>IF(Ansøgning!B1265="","",Ansøgning!B1265)</f>
        <v/>
      </c>
      <c r="C1260" s="13" t="str">
        <f>IF(Ansøgning!C1265="","",Ansøgning!C1265)</f>
        <v/>
      </c>
      <c r="D1260" s="13" t="str">
        <f>IF(Ansøgning!D1265="","",Ansøgning!D1265)</f>
        <v/>
      </c>
      <c r="E1260" s="14" t="str">
        <f>IF(Ansøgning!E1265="","",Ansøgning!E1265)</f>
        <v/>
      </c>
      <c r="F1260" s="16"/>
      <c r="G1260" s="14" t="str">
        <f>IF(Ansøgning!F1265="","",Ansøgning!F1265)</f>
        <v/>
      </c>
      <c r="H1260" s="16"/>
      <c r="I1260" s="72" t="str">
        <f>IF(OR(F1260="",H1260=""),"",NETWORKDAYS(F1260,H1260,Lister!$D$7:$D$13))</f>
        <v/>
      </c>
      <c r="J1260" s="53" t="str">
        <f>IF(Ansøgning!H1265="","",Ansøgning!H1265)</f>
        <v/>
      </c>
      <c r="K1260" s="32" t="str">
        <f t="shared" si="133"/>
        <v/>
      </c>
      <c r="L1260" s="31" t="str">
        <f>IF(Ansøgning!J1265="","",Ansøgning!J1265)</f>
        <v/>
      </c>
      <c r="M1260" s="18"/>
      <c r="N1260" s="31" t="str">
        <f>IF(Ansøgning!K1265="","",Ansøgning!K1265)</f>
        <v/>
      </c>
      <c r="O1260" s="18"/>
      <c r="P1260" s="15" t="str">
        <f>IF(Ansøgning!L1265="","",Ansøgning!L1265)</f>
        <v/>
      </c>
      <c r="Q1260" s="46" t="str">
        <f t="shared" si="134"/>
        <v/>
      </c>
      <c r="R1260" s="46"/>
      <c r="S1260" s="101" t="str">
        <f>IF(Ansøgning!M1265="","",Ansøgning!M1265)</f>
        <v/>
      </c>
      <c r="T1260" s="31" t="str">
        <f t="shared" si="135"/>
        <v/>
      </c>
      <c r="U1260" s="102" t="str">
        <f>IF(Ansøgning!O1265="","",Ansøgning!O1265)</f>
        <v/>
      </c>
      <c r="V1260" s="20"/>
      <c r="W1260" s="102" t="str">
        <f>IF(Ansøgning!P1265="","",Ansøgning!P1265)</f>
        <v/>
      </c>
      <c r="X1260" s="20"/>
      <c r="Y1260" s="31" t="str">
        <f>IF(Ansøgning!Q1265="","",Ansøgning!Q1265)</f>
        <v/>
      </c>
      <c r="Z1260" s="46" t="str">
        <f>IFERROR(MAX(IF(OR(V1260="",X1260=""),"",IF(AND(AND(MONTH(F1260)&gt;=7,MONTH(F1260)&lt;8),AND(MONTH(H1260)&gt;=7,MONTH(H1260)&lt;8)),(NETWORKDAYS(F1260,H1260,Lister!$D$7:$D$13)-V1260)*T1260/NETWORKDAYS(Lister!$D$19,Lister!$E$19,Lister!$D$7:$D$13),IF(AND(AND(MONTH(F1260)&gt;=7,MONTH(F1260)&lt;8),MONTH(H1260)&gt;7),(NETWORKDAYS(F1260,Lister!$E$19,Lister!$D$7:$D$13)-V1260)*T1260/NETWORKDAYS(Lister!$D$19,Lister!$E$19,Lister!$D$7:$D$13),IF(MONTH(F1260)&gt;7,0)))),0),"")</f>
        <v/>
      </c>
      <c r="AA1260" s="31" t="str">
        <f>IF(Ansøgning!R1265="","",Ansøgning!R1265)</f>
        <v/>
      </c>
      <c r="AB1260" s="46" t="str">
        <f>IFERROR(MAX(IF(OR(V1260="",X1260=""),"",IF(AND(AND(MONTH(F1260)&gt;=8,MONTH(F1260)&lt;9),AND(MONTH(H1260)&gt;=8,MONTH(H1260)&lt;9)),(NETWORKDAYS(F1260,H1260,Lister!$D$7:$D$13)-X1260)*T1260/NETWORKDAYS(Lister!$D$20,Lister!$E$20,Lister!$D$7:$D$13),IF(AND(MONTH(F1260)=7,MONTH(H1260)=8),(NETWORKDAYS(Lister!$D$20,H1260,Lister!$D$7:$D$13)-X1260)*T1260/NETWORKDAYS(Lister!$D$20,Lister!$E$20,Lister!$D$7:$D$13),IF(AND(MONTH(F1260)=7,MONTH(H1260)=7),0)))),0),"")</f>
        <v/>
      </c>
      <c r="AC1260" s="15" t="str">
        <f>IF(Ansøgning!U1265="","",Ansøgning!U1265)</f>
        <v/>
      </c>
      <c r="AD1260" s="31" t="str">
        <f t="shared" si="136"/>
        <v/>
      </c>
      <c r="AE1260" s="31" t="str">
        <f t="shared" si="137"/>
        <v/>
      </c>
      <c r="AF1260" s="51" t="str">
        <f t="shared" si="138"/>
        <v/>
      </c>
      <c r="AG1260" s="15" t="str">
        <f t="shared" si="139"/>
        <v/>
      </c>
    </row>
    <row r="1261" spans="1:33" x14ac:dyDescent="0.25">
      <c r="A1261" s="13" t="str">
        <f>IF(Ansøgning!A1266="","",Ansøgning!A1266)</f>
        <v/>
      </c>
      <c r="B1261" s="13" t="str">
        <f>IF(Ansøgning!B1266="","",Ansøgning!B1266)</f>
        <v/>
      </c>
      <c r="C1261" s="13" t="str">
        <f>IF(Ansøgning!C1266="","",Ansøgning!C1266)</f>
        <v/>
      </c>
      <c r="D1261" s="13" t="str">
        <f>IF(Ansøgning!D1266="","",Ansøgning!D1266)</f>
        <v/>
      </c>
      <c r="E1261" s="14" t="str">
        <f>IF(Ansøgning!E1266="","",Ansøgning!E1266)</f>
        <v/>
      </c>
      <c r="F1261" s="16"/>
      <c r="G1261" s="14" t="str">
        <f>IF(Ansøgning!F1266="","",Ansøgning!F1266)</f>
        <v/>
      </c>
      <c r="H1261" s="16"/>
      <c r="I1261" s="72" t="str">
        <f>IF(OR(F1261="",H1261=""),"",NETWORKDAYS(F1261,H1261,Lister!$D$7:$D$13))</f>
        <v/>
      </c>
      <c r="J1261" s="53" t="str">
        <f>IF(Ansøgning!H1266="","",Ansøgning!H1266)</f>
        <v/>
      </c>
      <c r="K1261" s="32" t="str">
        <f t="shared" si="133"/>
        <v/>
      </c>
      <c r="L1261" s="31" t="str">
        <f>IF(Ansøgning!J1266="","",Ansøgning!J1266)</f>
        <v/>
      </c>
      <c r="M1261" s="18"/>
      <c r="N1261" s="31" t="str">
        <f>IF(Ansøgning!K1266="","",Ansøgning!K1266)</f>
        <v/>
      </c>
      <c r="O1261" s="18"/>
      <c r="P1261" s="15" t="str">
        <f>IF(Ansøgning!L1266="","",Ansøgning!L1266)</f>
        <v/>
      </c>
      <c r="Q1261" s="46" t="str">
        <f t="shared" si="134"/>
        <v/>
      </c>
      <c r="R1261" s="46"/>
      <c r="S1261" s="101" t="str">
        <f>IF(Ansøgning!M1266="","",Ansøgning!M1266)</f>
        <v/>
      </c>
      <c r="T1261" s="31" t="str">
        <f t="shared" si="135"/>
        <v/>
      </c>
      <c r="U1261" s="102" t="str">
        <f>IF(Ansøgning!O1266="","",Ansøgning!O1266)</f>
        <v/>
      </c>
      <c r="V1261" s="20"/>
      <c r="W1261" s="102" t="str">
        <f>IF(Ansøgning!P1266="","",Ansøgning!P1266)</f>
        <v/>
      </c>
      <c r="X1261" s="20"/>
      <c r="Y1261" s="31" t="str">
        <f>IF(Ansøgning!Q1266="","",Ansøgning!Q1266)</f>
        <v/>
      </c>
      <c r="Z1261" s="46" t="str">
        <f>IFERROR(MAX(IF(OR(V1261="",X1261=""),"",IF(AND(AND(MONTH(F1261)&gt;=7,MONTH(F1261)&lt;8),AND(MONTH(H1261)&gt;=7,MONTH(H1261)&lt;8)),(NETWORKDAYS(F1261,H1261,Lister!$D$7:$D$13)-V1261)*T1261/NETWORKDAYS(Lister!$D$19,Lister!$E$19,Lister!$D$7:$D$13),IF(AND(AND(MONTH(F1261)&gt;=7,MONTH(F1261)&lt;8),MONTH(H1261)&gt;7),(NETWORKDAYS(F1261,Lister!$E$19,Lister!$D$7:$D$13)-V1261)*T1261/NETWORKDAYS(Lister!$D$19,Lister!$E$19,Lister!$D$7:$D$13),IF(MONTH(F1261)&gt;7,0)))),0),"")</f>
        <v/>
      </c>
      <c r="AA1261" s="31" t="str">
        <f>IF(Ansøgning!R1266="","",Ansøgning!R1266)</f>
        <v/>
      </c>
      <c r="AB1261" s="46" t="str">
        <f>IFERROR(MAX(IF(OR(V1261="",X1261=""),"",IF(AND(AND(MONTH(F1261)&gt;=8,MONTH(F1261)&lt;9),AND(MONTH(H1261)&gt;=8,MONTH(H1261)&lt;9)),(NETWORKDAYS(F1261,H1261,Lister!$D$7:$D$13)-X1261)*T1261/NETWORKDAYS(Lister!$D$20,Lister!$E$20,Lister!$D$7:$D$13),IF(AND(MONTH(F1261)=7,MONTH(H1261)=8),(NETWORKDAYS(Lister!$D$20,H1261,Lister!$D$7:$D$13)-X1261)*T1261/NETWORKDAYS(Lister!$D$20,Lister!$E$20,Lister!$D$7:$D$13),IF(AND(MONTH(F1261)=7,MONTH(H1261)=7),0)))),0),"")</f>
        <v/>
      </c>
      <c r="AC1261" s="15" t="str">
        <f>IF(Ansøgning!U1266="","",Ansøgning!U1266)</f>
        <v/>
      </c>
      <c r="AD1261" s="31" t="str">
        <f t="shared" si="136"/>
        <v/>
      </c>
      <c r="AE1261" s="31" t="str">
        <f t="shared" si="137"/>
        <v/>
      </c>
      <c r="AF1261" s="51" t="str">
        <f t="shared" si="138"/>
        <v/>
      </c>
      <c r="AG1261" s="15" t="str">
        <f t="shared" si="139"/>
        <v/>
      </c>
    </row>
    <row r="1262" spans="1:33" x14ac:dyDescent="0.25">
      <c r="A1262" s="13" t="str">
        <f>IF(Ansøgning!A1267="","",Ansøgning!A1267)</f>
        <v/>
      </c>
      <c r="B1262" s="13" t="str">
        <f>IF(Ansøgning!B1267="","",Ansøgning!B1267)</f>
        <v/>
      </c>
      <c r="C1262" s="13" t="str">
        <f>IF(Ansøgning!C1267="","",Ansøgning!C1267)</f>
        <v/>
      </c>
      <c r="D1262" s="13" t="str">
        <f>IF(Ansøgning!D1267="","",Ansøgning!D1267)</f>
        <v/>
      </c>
      <c r="E1262" s="14" t="str">
        <f>IF(Ansøgning!E1267="","",Ansøgning!E1267)</f>
        <v/>
      </c>
      <c r="F1262" s="16"/>
      <c r="G1262" s="14" t="str">
        <f>IF(Ansøgning!F1267="","",Ansøgning!F1267)</f>
        <v/>
      </c>
      <c r="H1262" s="16"/>
      <c r="I1262" s="72" t="str">
        <f>IF(OR(F1262="",H1262=""),"",NETWORKDAYS(F1262,H1262,Lister!$D$7:$D$13))</f>
        <v/>
      </c>
      <c r="J1262" s="53" t="str">
        <f>IF(Ansøgning!H1267="","",Ansøgning!H1267)</f>
        <v/>
      </c>
      <c r="K1262" s="32" t="str">
        <f t="shared" si="133"/>
        <v/>
      </c>
      <c r="L1262" s="31" t="str">
        <f>IF(Ansøgning!J1267="","",Ansøgning!J1267)</f>
        <v/>
      </c>
      <c r="M1262" s="18"/>
      <c r="N1262" s="31" t="str">
        <f>IF(Ansøgning!K1267="","",Ansøgning!K1267)</f>
        <v/>
      </c>
      <c r="O1262" s="18"/>
      <c r="P1262" s="15" t="str">
        <f>IF(Ansøgning!L1267="","",Ansøgning!L1267)</f>
        <v/>
      </c>
      <c r="Q1262" s="46" t="str">
        <f t="shared" si="134"/>
        <v/>
      </c>
      <c r="R1262" s="46"/>
      <c r="S1262" s="101" t="str">
        <f>IF(Ansøgning!M1267="","",Ansøgning!M1267)</f>
        <v/>
      </c>
      <c r="T1262" s="31" t="str">
        <f t="shared" si="135"/>
        <v/>
      </c>
      <c r="U1262" s="102" t="str">
        <f>IF(Ansøgning!O1267="","",Ansøgning!O1267)</f>
        <v/>
      </c>
      <c r="V1262" s="20"/>
      <c r="W1262" s="102" t="str">
        <f>IF(Ansøgning!P1267="","",Ansøgning!P1267)</f>
        <v/>
      </c>
      <c r="X1262" s="20"/>
      <c r="Y1262" s="31" t="str">
        <f>IF(Ansøgning!Q1267="","",Ansøgning!Q1267)</f>
        <v/>
      </c>
      <c r="Z1262" s="46" t="str">
        <f>IFERROR(MAX(IF(OR(V1262="",X1262=""),"",IF(AND(AND(MONTH(F1262)&gt;=7,MONTH(F1262)&lt;8),AND(MONTH(H1262)&gt;=7,MONTH(H1262)&lt;8)),(NETWORKDAYS(F1262,H1262,Lister!$D$7:$D$13)-V1262)*T1262/NETWORKDAYS(Lister!$D$19,Lister!$E$19,Lister!$D$7:$D$13),IF(AND(AND(MONTH(F1262)&gt;=7,MONTH(F1262)&lt;8),MONTH(H1262)&gt;7),(NETWORKDAYS(F1262,Lister!$E$19,Lister!$D$7:$D$13)-V1262)*T1262/NETWORKDAYS(Lister!$D$19,Lister!$E$19,Lister!$D$7:$D$13),IF(MONTH(F1262)&gt;7,0)))),0),"")</f>
        <v/>
      </c>
      <c r="AA1262" s="31" t="str">
        <f>IF(Ansøgning!R1267="","",Ansøgning!R1267)</f>
        <v/>
      </c>
      <c r="AB1262" s="46" t="str">
        <f>IFERROR(MAX(IF(OR(V1262="",X1262=""),"",IF(AND(AND(MONTH(F1262)&gt;=8,MONTH(F1262)&lt;9),AND(MONTH(H1262)&gt;=8,MONTH(H1262)&lt;9)),(NETWORKDAYS(F1262,H1262,Lister!$D$7:$D$13)-X1262)*T1262/NETWORKDAYS(Lister!$D$20,Lister!$E$20,Lister!$D$7:$D$13),IF(AND(MONTH(F1262)=7,MONTH(H1262)=8),(NETWORKDAYS(Lister!$D$20,H1262,Lister!$D$7:$D$13)-X1262)*T1262/NETWORKDAYS(Lister!$D$20,Lister!$E$20,Lister!$D$7:$D$13),IF(AND(MONTH(F1262)=7,MONTH(H1262)=7),0)))),0),"")</f>
        <v/>
      </c>
      <c r="AC1262" s="15" t="str">
        <f>IF(Ansøgning!U1267="","",Ansøgning!U1267)</f>
        <v/>
      </c>
      <c r="AD1262" s="31" t="str">
        <f t="shared" si="136"/>
        <v/>
      </c>
      <c r="AE1262" s="31" t="str">
        <f t="shared" si="137"/>
        <v/>
      </c>
      <c r="AF1262" s="51" t="str">
        <f t="shared" si="138"/>
        <v/>
      </c>
      <c r="AG1262" s="15" t="str">
        <f t="shared" si="139"/>
        <v/>
      </c>
    </row>
    <row r="1263" spans="1:33" x14ac:dyDescent="0.25">
      <c r="A1263" s="13" t="str">
        <f>IF(Ansøgning!A1268="","",Ansøgning!A1268)</f>
        <v/>
      </c>
      <c r="B1263" s="13" t="str">
        <f>IF(Ansøgning!B1268="","",Ansøgning!B1268)</f>
        <v/>
      </c>
      <c r="C1263" s="13" t="str">
        <f>IF(Ansøgning!C1268="","",Ansøgning!C1268)</f>
        <v/>
      </c>
      <c r="D1263" s="13" t="str">
        <f>IF(Ansøgning!D1268="","",Ansøgning!D1268)</f>
        <v/>
      </c>
      <c r="E1263" s="14" t="str">
        <f>IF(Ansøgning!E1268="","",Ansøgning!E1268)</f>
        <v/>
      </c>
      <c r="F1263" s="16"/>
      <c r="G1263" s="14" t="str">
        <f>IF(Ansøgning!F1268="","",Ansøgning!F1268)</f>
        <v/>
      </c>
      <c r="H1263" s="16"/>
      <c r="I1263" s="72" t="str">
        <f>IF(OR(F1263="",H1263=""),"",NETWORKDAYS(F1263,H1263,Lister!$D$7:$D$13))</f>
        <v/>
      </c>
      <c r="J1263" s="53" t="str">
        <f>IF(Ansøgning!H1268="","",Ansøgning!H1268)</f>
        <v/>
      </c>
      <c r="K1263" s="32" t="str">
        <f t="shared" si="133"/>
        <v/>
      </c>
      <c r="L1263" s="31" t="str">
        <f>IF(Ansøgning!J1268="","",Ansøgning!J1268)</f>
        <v/>
      </c>
      <c r="M1263" s="18"/>
      <c r="N1263" s="31" t="str">
        <f>IF(Ansøgning!K1268="","",Ansøgning!K1268)</f>
        <v/>
      </c>
      <c r="O1263" s="18"/>
      <c r="P1263" s="15" t="str">
        <f>IF(Ansøgning!L1268="","",Ansøgning!L1268)</f>
        <v/>
      </c>
      <c r="Q1263" s="46" t="str">
        <f t="shared" si="134"/>
        <v/>
      </c>
      <c r="R1263" s="46"/>
      <c r="S1263" s="101" t="str">
        <f>IF(Ansøgning!M1268="","",Ansøgning!M1268)</f>
        <v/>
      </c>
      <c r="T1263" s="31" t="str">
        <f t="shared" si="135"/>
        <v/>
      </c>
      <c r="U1263" s="102" t="str">
        <f>IF(Ansøgning!O1268="","",Ansøgning!O1268)</f>
        <v/>
      </c>
      <c r="V1263" s="20"/>
      <c r="W1263" s="102" t="str">
        <f>IF(Ansøgning!P1268="","",Ansøgning!P1268)</f>
        <v/>
      </c>
      <c r="X1263" s="20"/>
      <c r="Y1263" s="31" t="str">
        <f>IF(Ansøgning!Q1268="","",Ansøgning!Q1268)</f>
        <v/>
      </c>
      <c r="Z1263" s="46" t="str">
        <f>IFERROR(MAX(IF(OR(V1263="",X1263=""),"",IF(AND(AND(MONTH(F1263)&gt;=7,MONTH(F1263)&lt;8),AND(MONTH(H1263)&gt;=7,MONTH(H1263)&lt;8)),(NETWORKDAYS(F1263,H1263,Lister!$D$7:$D$13)-V1263)*T1263/NETWORKDAYS(Lister!$D$19,Lister!$E$19,Lister!$D$7:$D$13),IF(AND(AND(MONTH(F1263)&gt;=7,MONTH(F1263)&lt;8),MONTH(H1263)&gt;7),(NETWORKDAYS(F1263,Lister!$E$19,Lister!$D$7:$D$13)-V1263)*T1263/NETWORKDAYS(Lister!$D$19,Lister!$E$19,Lister!$D$7:$D$13),IF(MONTH(F1263)&gt;7,0)))),0),"")</f>
        <v/>
      </c>
      <c r="AA1263" s="31" t="str">
        <f>IF(Ansøgning!R1268="","",Ansøgning!R1268)</f>
        <v/>
      </c>
      <c r="AB1263" s="46" t="str">
        <f>IFERROR(MAX(IF(OR(V1263="",X1263=""),"",IF(AND(AND(MONTH(F1263)&gt;=8,MONTH(F1263)&lt;9),AND(MONTH(H1263)&gt;=8,MONTH(H1263)&lt;9)),(NETWORKDAYS(F1263,H1263,Lister!$D$7:$D$13)-X1263)*T1263/NETWORKDAYS(Lister!$D$20,Lister!$E$20,Lister!$D$7:$D$13),IF(AND(MONTH(F1263)=7,MONTH(H1263)=8),(NETWORKDAYS(Lister!$D$20,H1263,Lister!$D$7:$D$13)-X1263)*T1263/NETWORKDAYS(Lister!$D$20,Lister!$E$20,Lister!$D$7:$D$13),IF(AND(MONTH(F1263)=7,MONTH(H1263)=7),0)))),0),"")</f>
        <v/>
      </c>
      <c r="AC1263" s="15" t="str">
        <f>IF(Ansøgning!U1268="","",Ansøgning!U1268)</f>
        <v/>
      </c>
      <c r="AD1263" s="31" t="str">
        <f t="shared" si="136"/>
        <v/>
      </c>
      <c r="AE1263" s="31" t="str">
        <f t="shared" si="137"/>
        <v/>
      </c>
      <c r="AF1263" s="51" t="str">
        <f t="shared" si="138"/>
        <v/>
      </c>
      <c r="AG1263" s="15" t="str">
        <f t="shared" si="139"/>
        <v/>
      </c>
    </row>
    <row r="1264" spans="1:33" x14ac:dyDescent="0.25">
      <c r="A1264" s="13" t="str">
        <f>IF(Ansøgning!A1269="","",Ansøgning!A1269)</f>
        <v/>
      </c>
      <c r="B1264" s="13" t="str">
        <f>IF(Ansøgning!B1269="","",Ansøgning!B1269)</f>
        <v/>
      </c>
      <c r="C1264" s="13" t="str">
        <f>IF(Ansøgning!C1269="","",Ansøgning!C1269)</f>
        <v/>
      </c>
      <c r="D1264" s="13" t="str">
        <f>IF(Ansøgning!D1269="","",Ansøgning!D1269)</f>
        <v/>
      </c>
      <c r="E1264" s="14" t="str">
        <f>IF(Ansøgning!E1269="","",Ansøgning!E1269)</f>
        <v/>
      </c>
      <c r="F1264" s="16"/>
      <c r="G1264" s="14" t="str">
        <f>IF(Ansøgning!F1269="","",Ansøgning!F1269)</f>
        <v/>
      </c>
      <c r="H1264" s="16"/>
      <c r="I1264" s="72" t="str">
        <f>IF(OR(F1264="",H1264=""),"",NETWORKDAYS(F1264,H1264,Lister!$D$7:$D$13))</f>
        <v/>
      </c>
      <c r="J1264" s="53" t="str">
        <f>IF(Ansøgning!H1269="","",Ansøgning!H1269)</f>
        <v/>
      </c>
      <c r="K1264" s="32" t="str">
        <f t="shared" si="133"/>
        <v/>
      </c>
      <c r="L1264" s="31" t="str">
        <f>IF(Ansøgning!J1269="","",Ansøgning!J1269)</f>
        <v/>
      </c>
      <c r="M1264" s="18"/>
      <c r="N1264" s="31" t="str">
        <f>IF(Ansøgning!K1269="","",Ansøgning!K1269)</f>
        <v/>
      </c>
      <c r="O1264" s="18"/>
      <c r="P1264" s="15" t="str">
        <f>IF(Ansøgning!L1269="","",Ansøgning!L1269)</f>
        <v/>
      </c>
      <c r="Q1264" s="46" t="str">
        <f t="shared" si="134"/>
        <v/>
      </c>
      <c r="R1264" s="46"/>
      <c r="S1264" s="101" t="str">
        <f>IF(Ansøgning!M1269="","",Ansøgning!M1269)</f>
        <v/>
      </c>
      <c r="T1264" s="31" t="str">
        <f t="shared" si="135"/>
        <v/>
      </c>
      <c r="U1264" s="102" t="str">
        <f>IF(Ansøgning!O1269="","",Ansøgning!O1269)</f>
        <v/>
      </c>
      <c r="V1264" s="20"/>
      <c r="W1264" s="102" t="str">
        <f>IF(Ansøgning!P1269="","",Ansøgning!P1269)</f>
        <v/>
      </c>
      <c r="X1264" s="20"/>
      <c r="Y1264" s="31" t="str">
        <f>IF(Ansøgning!Q1269="","",Ansøgning!Q1269)</f>
        <v/>
      </c>
      <c r="Z1264" s="46" t="str">
        <f>IFERROR(MAX(IF(OR(V1264="",X1264=""),"",IF(AND(AND(MONTH(F1264)&gt;=7,MONTH(F1264)&lt;8),AND(MONTH(H1264)&gt;=7,MONTH(H1264)&lt;8)),(NETWORKDAYS(F1264,H1264,Lister!$D$7:$D$13)-V1264)*T1264/NETWORKDAYS(Lister!$D$19,Lister!$E$19,Lister!$D$7:$D$13),IF(AND(AND(MONTH(F1264)&gt;=7,MONTH(F1264)&lt;8),MONTH(H1264)&gt;7),(NETWORKDAYS(F1264,Lister!$E$19,Lister!$D$7:$D$13)-V1264)*T1264/NETWORKDAYS(Lister!$D$19,Lister!$E$19,Lister!$D$7:$D$13),IF(MONTH(F1264)&gt;7,0)))),0),"")</f>
        <v/>
      </c>
      <c r="AA1264" s="31" t="str">
        <f>IF(Ansøgning!R1269="","",Ansøgning!R1269)</f>
        <v/>
      </c>
      <c r="AB1264" s="46" t="str">
        <f>IFERROR(MAX(IF(OR(V1264="",X1264=""),"",IF(AND(AND(MONTH(F1264)&gt;=8,MONTH(F1264)&lt;9),AND(MONTH(H1264)&gt;=8,MONTH(H1264)&lt;9)),(NETWORKDAYS(F1264,H1264,Lister!$D$7:$D$13)-X1264)*T1264/NETWORKDAYS(Lister!$D$20,Lister!$E$20,Lister!$D$7:$D$13),IF(AND(MONTH(F1264)=7,MONTH(H1264)=8),(NETWORKDAYS(Lister!$D$20,H1264,Lister!$D$7:$D$13)-X1264)*T1264/NETWORKDAYS(Lister!$D$20,Lister!$E$20,Lister!$D$7:$D$13),IF(AND(MONTH(F1264)=7,MONTH(H1264)=7),0)))),0),"")</f>
        <v/>
      </c>
      <c r="AC1264" s="15" t="str">
        <f>IF(Ansøgning!U1269="","",Ansøgning!U1269)</f>
        <v/>
      </c>
      <c r="AD1264" s="31" t="str">
        <f t="shared" si="136"/>
        <v/>
      </c>
      <c r="AE1264" s="31" t="str">
        <f t="shared" si="137"/>
        <v/>
      </c>
      <c r="AF1264" s="51" t="str">
        <f t="shared" si="138"/>
        <v/>
      </c>
      <c r="AG1264" s="15" t="str">
        <f t="shared" si="139"/>
        <v/>
      </c>
    </row>
    <row r="1265" spans="1:33" x14ac:dyDescent="0.25">
      <c r="A1265" s="13" t="str">
        <f>IF(Ansøgning!A1270="","",Ansøgning!A1270)</f>
        <v/>
      </c>
      <c r="B1265" s="13" t="str">
        <f>IF(Ansøgning!B1270="","",Ansøgning!B1270)</f>
        <v/>
      </c>
      <c r="C1265" s="13" t="str">
        <f>IF(Ansøgning!C1270="","",Ansøgning!C1270)</f>
        <v/>
      </c>
      <c r="D1265" s="13" t="str">
        <f>IF(Ansøgning!D1270="","",Ansøgning!D1270)</f>
        <v/>
      </c>
      <c r="E1265" s="14" t="str">
        <f>IF(Ansøgning!E1270="","",Ansøgning!E1270)</f>
        <v/>
      </c>
      <c r="F1265" s="16"/>
      <c r="G1265" s="14" t="str">
        <f>IF(Ansøgning!F1270="","",Ansøgning!F1270)</f>
        <v/>
      </c>
      <c r="H1265" s="16"/>
      <c r="I1265" s="72" t="str">
        <f>IF(OR(F1265="",H1265=""),"",NETWORKDAYS(F1265,H1265,Lister!$D$7:$D$13))</f>
        <v/>
      </c>
      <c r="J1265" s="53" t="str">
        <f>IF(Ansøgning!H1270="","",Ansøgning!H1270)</f>
        <v/>
      </c>
      <c r="K1265" s="32" t="str">
        <f t="shared" si="133"/>
        <v/>
      </c>
      <c r="L1265" s="31" t="str">
        <f>IF(Ansøgning!J1270="","",Ansøgning!J1270)</f>
        <v/>
      </c>
      <c r="M1265" s="18"/>
      <c r="N1265" s="31" t="str">
        <f>IF(Ansøgning!K1270="","",Ansøgning!K1270)</f>
        <v/>
      </c>
      <c r="O1265" s="18"/>
      <c r="P1265" s="15" t="str">
        <f>IF(Ansøgning!L1270="","",Ansøgning!L1270)</f>
        <v/>
      </c>
      <c r="Q1265" s="46" t="str">
        <f t="shared" si="134"/>
        <v/>
      </c>
      <c r="R1265" s="46"/>
      <c r="S1265" s="101" t="str">
        <f>IF(Ansøgning!M1270="","",Ansøgning!M1270)</f>
        <v/>
      </c>
      <c r="T1265" s="31" t="str">
        <f t="shared" si="135"/>
        <v/>
      </c>
      <c r="U1265" s="102" t="str">
        <f>IF(Ansøgning!O1270="","",Ansøgning!O1270)</f>
        <v/>
      </c>
      <c r="V1265" s="20"/>
      <c r="W1265" s="102" t="str">
        <f>IF(Ansøgning!P1270="","",Ansøgning!P1270)</f>
        <v/>
      </c>
      <c r="X1265" s="20"/>
      <c r="Y1265" s="31" t="str">
        <f>IF(Ansøgning!Q1270="","",Ansøgning!Q1270)</f>
        <v/>
      </c>
      <c r="Z1265" s="46" t="str">
        <f>IFERROR(MAX(IF(OR(V1265="",X1265=""),"",IF(AND(AND(MONTH(F1265)&gt;=7,MONTH(F1265)&lt;8),AND(MONTH(H1265)&gt;=7,MONTH(H1265)&lt;8)),(NETWORKDAYS(F1265,H1265,Lister!$D$7:$D$13)-V1265)*T1265/NETWORKDAYS(Lister!$D$19,Lister!$E$19,Lister!$D$7:$D$13),IF(AND(AND(MONTH(F1265)&gt;=7,MONTH(F1265)&lt;8),MONTH(H1265)&gt;7),(NETWORKDAYS(F1265,Lister!$E$19,Lister!$D$7:$D$13)-V1265)*T1265/NETWORKDAYS(Lister!$D$19,Lister!$E$19,Lister!$D$7:$D$13),IF(MONTH(F1265)&gt;7,0)))),0),"")</f>
        <v/>
      </c>
      <c r="AA1265" s="31" t="str">
        <f>IF(Ansøgning!R1270="","",Ansøgning!R1270)</f>
        <v/>
      </c>
      <c r="AB1265" s="46" t="str">
        <f>IFERROR(MAX(IF(OR(V1265="",X1265=""),"",IF(AND(AND(MONTH(F1265)&gt;=8,MONTH(F1265)&lt;9),AND(MONTH(H1265)&gt;=8,MONTH(H1265)&lt;9)),(NETWORKDAYS(F1265,H1265,Lister!$D$7:$D$13)-X1265)*T1265/NETWORKDAYS(Lister!$D$20,Lister!$E$20,Lister!$D$7:$D$13),IF(AND(MONTH(F1265)=7,MONTH(H1265)=8),(NETWORKDAYS(Lister!$D$20,H1265,Lister!$D$7:$D$13)-X1265)*T1265/NETWORKDAYS(Lister!$D$20,Lister!$E$20,Lister!$D$7:$D$13),IF(AND(MONTH(F1265)=7,MONTH(H1265)=7),0)))),0),"")</f>
        <v/>
      </c>
      <c r="AC1265" s="15" t="str">
        <f>IF(Ansøgning!U1270="","",Ansøgning!U1270)</f>
        <v/>
      </c>
      <c r="AD1265" s="31" t="str">
        <f t="shared" si="136"/>
        <v/>
      </c>
      <c r="AE1265" s="31" t="str">
        <f t="shared" si="137"/>
        <v/>
      </c>
      <c r="AF1265" s="51" t="str">
        <f t="shared" si="138"/>
        <v/>
      </c>
      <c r="AG1265" s="15" t="str">
        <f t="shared" si="139"/>
        <v/>
      </c>
    </row>
    <row r="1266" spans="1:33" x14ac:dyDescent="0.25">
      <c r="A1266" s="13" t="str">
        <f>IF(Ansøgning!A1271="","",Ansøgning!A1271)</f>
        <v/>
      </c>
      <c r="B1266" s="13" t="str">
        <f>IF(Ansøgning!B1271="","",Ansøgning!B1271)</f>
        <v/>
      </c>
      <c r="C1266" s="13" t="str">
        <f>IF(Ansøgning!C1271="","",Ansøgning!C1271)</f>
        <v/>
      </c>
      <c r="D1266" s="13" t="str">
        <f>IF(Ansøgning!D1271="","",Ansøgning!D1271)</f>
        <v/>
      </c>
      <c r="E1266" s="14" t="str">
        <f>IF(Ansøgning!E1271="","",Ansøgning!E1271)</f>
        <v/>
      </c>
      <c r="F1266" s="16"/>
      <c r="G1266" s="14" t="str">
        <f>IF(Ansøgning!F1271="","",Ansøgning!F1271)</f>
        <v/>
      </c>
      <c r="H1266" s="16"/>
      <c r="I1266" s="72" t="str">
        <f>IF(OR(F1266="",H1266=""),"",NETWORKDAYS(F1266,H1266,Lister!$D$7:$D$13))</f>
        <v/>
      </c>
      <c r="J1266" s="53" t="str">
        <f>IF(Ansøgning!H1271="","",Ansøgning!H1271)</f>
        <v/>
      </c>
      <c r="K1266" s="32" t="str">
        <f t="shared" si="133"/>
        <v/>
      </c>
      <c r="L1266" s="31" t="str">
        <f>IF(Ansøgning!J1271="","",Ansøgning!J1271)</f>
        <v/>
      </c>
      <c r="M1266" s="18"/>
      <c r="N1266" s="31" t="str">
        <f>IF(Ansøgning!K1271="","",Ansøgning!K1271)</f>
        <v/>
      </c>
      <c r="O1266" s="18"/>
      <c r="P1266" s="15" t="str">
        <f>IF(Ansøgning!L1271="","",Ansøgning!L1271)</f>
        <v/>
      </c>
      <c r="Q1266" s="46" t="str">
        <f t="shared" si="134"/>
        <v/>
      </c>
      <c r="R1266" s="46"/>
      <c r="S1266" s="101" t="str">
        <f>IF(Ansøgning!M1271="","",Ansøgning!M1271)</f>
        <v/>
      </c>
      <c r="T1266" s="31" t="str">
        <f t="shared" si="135"/>
        <v/>
      </c>
      <c r="U1266" s="102" t="str">
        <f>IF(Ansøgning!O1271="","",Ansøgning!O1271)</f>
        <v/>
      </c>
      <c r="V1266" s="20"/>
      <c r="W1266" s="102" t="str">
        <f>IF(Ansøgning!P1271="","",Ansøgning!P1271)</f>
        <v/>
      </c>
      <c r="X1266" s="20"/>
      <c r="Y1266" s="31" t="str">
        <f>IF(Ansøgning!Q1271="","",Ansøgning!Q1271)</f>
        <v/>
      </c>
      <c r="Z1266" s="46" t="str">
        <f>IFERROR(MAX(IF(OR(V1266="",X1266=""),"",IF(AND(AND(MONTH(F1266)&gt;=7,MONTH(F1266)&lt;8),AND(MONTH(H1266)&gt;=7,MONTH(H1266)&lt;8)),(NETWORKDAYS(F1266,H1266,Lister!$D$7:$D$13)-V1266)*T1266/NETWORKDAYS(Lister!$D$19,Lister!$E$19,Lister!$D$7:$D$13),IF(AND(AND(MONTH(F1266)&gt;=7,MONTH(F1266)&lt;8),MONTH(H1266)&gt;7),(NETWORKDAYS(F1266,Lister!$E$19,Lister!$D$7:$D$13)-V1266)*T1266/NETWORKDAYS(Lister!$D$19,Lister!$E$19,Lister!$D$7:$D$13),IF(MONTH(F1266)&gt;7,0)))),0),"")</f>
        <v/>
      </c>
      <c r="AA1266" s="31" t="str">
        <f>IF(Ansøgning!R1271="","",Ansøgning!R1271)</f>
        <v/>
      </c>
      <c r="AB1266" s="46" t="str">
        <f>IFERROR(MAX(IF(OR(V1266="",X1266=""),"",IF(AND(AND(MONTH(F1266)&gt;=8,MONTH(F1266)&lt;9),AND(MONTH(H1266)&gt;=8,MONTH(H1266)&lt;9)),(NETWORKDAYS(F1266,H1266,Lister!$D$7:$D$13)-X1266)*T1266/NETWORKDAYS(Lister!$D$20,Lister!$E$20,Lister!$D$7:$D$13),IF(AND(MONTH(F1266)=7,MONTH(H1266)=8),(NETWORKDAYS(Lister!$D$20,H1266,Lister!$D$7:$D$13)-X1266)*T1266/NETWORKDAYS(Lister!$D$20,Lister!$E$20,Lister!$D$7:$D$13),IF(AND(MONTH(F1266)=7,MONTH(H1266)=7),0)))),0),"")</f>
        <v/>
      </c>
      <c r="AC1266" s="15" t="str">
        <f>IF(Ansøgning!U1271="","",Ansøgning!U1271)</f>
        <v/>
      </c>
      <c r="AD1266" s="31" t="str">
        <f t="shared" si="136"/>
        <v/>
      </c>
      <c r="AE1266" s="31" t="str">
        <f t="shared" si="137"/>
        <v/>
      </c>
      <c r="AF1266" s="51" t="str">
        <f t="shared" si="138"/>
        <v/>
      </c>
      <c r="AG1266" s="15" t="str">
        <f t="shared" si="139"/>
        <v/>
      </c>
    </row>
    <row r="1267" spans="1:33" x14ac:dyDescent="0.25">
      <c r="A1267" s="13" t="str">
        <f>IF(Ansøgning!A1272="","",Ansøgning!A1272)</f>
        <v/>
      </c>
      <c r="B1267" s="13" t="str">
        <f>IF(Ansøgning!B1272="","",Ansøgning!B1272)</f>
        <v/>
      </c>
      <c r="C1267" s="13" t="str">
        <f>IF(Ansøgning!C1272="","",Ansøgning!C1272)</f>
        <v/>
      </c>
      <c r="D1267" s="13" t="str">
        <f>IF(Ansøgning!D1272="","",Ansøgning!D1272)</f>
        <v/>
      </c>
      <c r="E1267" s="14" t="str">
        <f>IF(Ansøgning!E1272="","",Ansøgning!E1272)</f>
        <v/>
      </c>
      <c r="F1267" s="16"/>
      <c r="G1267" s="14" t="str">
        <f>IF(Ansøgning!F1272="","",Ansøgning!F1272)</f>
        <v/>
      </c>
      <c r="H1267" s="16"/>
      <c r="I1267" s="72" t="str">
        <f>IF(OR(F1267="",H1267=""),"",NETWORKDAYS(F1267,H1267,Lister!$D$7:$D$13))</f>
        <v/>
      </c>
      <c r="J1267" s="53" t="str">
        <f>IF(Ansøgning!H1272="","",Ansøgning!H1272)</f>
        <v/>
      </c>
      <c r="K1267" s="32" t="str">
        <f t="shared" si="133"/>
        <v/>
      </c>
      <c r="L1267" s="31" t="str">
        <f>IF(Ansøgning!J1272="","",Ansøgning!J1272)</f>
        <v/>
      </c>
      <c r="M1267" s="18"/>
      <c r="N1267" s="31" t="str">
        <f>IF(Ansøgning!K1272="","",Ansøgning!K1272)</f>
        <v/>
      </c>
      <c r="O1267" s="18"/>
      <c r="P1267" s="15" t="str">
        <f>IF(Ansøgning!L1272="","",Ansøgning!L1272)</f>
        <v/>
      </c>
      <c r="Q1267" s="46" t="str">
        <f t="shared" si="134"/>
        <v/>
      </c>
      <c r="R1267" s="46"/>
      <c r="S1267" s="101" t="str">
        <f>IF(Ansøgning!M1272="","",Ansøgning!M1272)</f>
        <v/>
      </c>
      <c r="T1267" s="31" t="str">
        <f t="shared" si="135"/>
        <v/>
      </c>
      <c r="U1267" s="102" t="str">
        <f>IF(Ansøgning!O1272="","",Ansøgning!O1272)</f>
        <v/>
      </c>
      <c r="V1267" s="20"/>
      <c r="W1267" s="102" t="str">
        <f>IF(Ansøgning!P1272="","",Ansøgning!P1272)</f>
        <v/>
      </c>
      <c r="X1267" s="20"/>
      <c r="Y1267" s="31" t="str">
        <f>IF(Ansøgning!Q1272="","",Ansøgning!Q1272)</f>
        <v/>
      </c>
      <c r="Z1267" s="46" t="str">
        <f>IFERROR(MAX(IF(OR(V1267="",X1267=""),"",IF(AND(AND(MONTH(F1267)&gt;=7,MONTH(F1267)&lt;8),AND(MONTH(H1267)&gt;=7,MONTH(H1267)&lt;8)),(NETWORKDAYS(F1267,H1267,Lister!$D$7:$D$13)-V1267)*T1267/NETWORKDAYS(Lister!$D$19,Lister!$E$19,Lister!$D$7:$D$13),IF(AND(AND(MONTH(F1267)&gt;=7,MONTH(F1267)&lt;8),MONTH(H1267)&gt;7),(NETWORKDAYS(F1267,Lister!$E$19,Lister!$D$7:$D$13)-V1267)*T1267/NETWORKDAYS(Lister!$D$19,Lister!$E$19,Lister!$D$7:$D$13),IF(MONTH(F1267)&gt;7,0)))),0),"")</f>
        <v/>
      </c>
      <c r="AA1267" s="31" t="str">
        <f>IF(Ansøgning!R1272="","",Ansøgning!R1272)</f>
        <v/>
      </c>
      <c r="AB1267" s="46" t="str">
        <f>IFERROR(MAX(IF(OR(V1267="",X1267=""),"",IF(AND(AND(MONTH(F1267)&gt;=8,MONTH(F1267)&lt;9),AND(MONTH(H1267)&gt;=8,MONTH(H1267)&lt;9)),(NETWORKDAYS(F1267,H1267,Lister!$D$7:$D$13)-X1267)*T1267/NETWORKDAYS(Lister!$D$20,Lister!$E$20,Lister!$D$7:$D$13),IF(AND(MONTH(F1267)=7,MONTH(H1267)=8),(NETWORKDAYS(Lister!$D$20,H1267,Lister!$D$7:$D$13)-X1267)*T1267/NETWORKDAYS(Lister!$D$20,Lister!$E$20,Lister!$D$7:$D$13),IF(AND(MONTH(F1267)=7,MONTH(H1267)=7),0)))),0),"")</f>
        <v/>
      </c>
      <c r="AC1267" s="15" t="str">
        <f>IF(Ansøgning!U1272="","",Ansøgning!U1272)</f>
        <v/>
      </c>
      <c r="AD1267" s="31" t="str">
        <f t="shared" si="136"/>
        <v/>
      </c>
      <c r="AE1267" s="31" t="str">
        <f t="shared" si="137"/>
        <v/>
      </c>
      <c r="AF1267" s="51" t="str">
        <f t="shared" si="138"/>
        <v/>
      </c>
      <c r="AG1267" s="15" t="str">
        <f t="shared" si="139"/>
        <v/>
      </c>
    </row>
    <row r="1268" spans="1:33" x14ac:dyDescent="0.25">
      <c r="A1268" s="13" t="str">
        <f>IF(Ansøgning!A1273="","",Ansøgning!A1273)</f>
        <v/>
      </c>
      <c r="B1268" s="13" t="str">
        <f>IF(Ansøgning!B1273="","",Ansøgning!B1273)</f>
        <v/>
      </c>
      <c r="C1268" s="13" t="str">
        <f>IF(Ansøgning!C1273="","",Ansøgning!C1273)</f>
        <v/>
      </c>
      <c r="D1268" s="13" t="str">
        <f>IF(Ansøgning!D1273="","",Ansøgning!D1273)</f>
        <v/>
      </c>
      <c r="E1268" s="14" t="str">
        <f>IF(Ansøgning!E1273="","",Ansøgning!E1273)</f>
        <v/>
      </c>
      <c r="F1268" s="16"/>
      <c r="G1268" s="14" t="str">
        <f>IF(Ansøgning!F1273="","",Ansøgning!F1273)</f>
        <v/>
      </c>
      <c r="H1268" s="16"/>
      <c r="I1268" s="72" t="str">
        <f>IF(OR(F1268="",H1268=""),"",NETWORKDAYS(F1268,H1268,Lister!$D$7:$D$13))</f>
        <v/>
      </c>
      <c r="J1268" s="53" t="str">
        <f>IF(Ansøgning!H1273="","",Ansøgning!H1273)</f>
        <v/>
      </c>
      <c r="K1268" s="32" t="str">
        <f t="shared" si="133"/>
        <v/>
      </c>
      <c r="L1268" s="31" t="str">
        <f>IF(Ansøgning!J1273="","",Ansøgning!J1273)</f>
        <v/>
      </c>
      <c r="M1268" s="18"/>
      <c r="N1268" s="31" t="str">
        <f>IF(Ansøgning!K1273="","",Ansøgning!K1273)</f>
        <v/>
      </c>
      <c r="O1268" s="18"/>
      <c r="P1268" s="15" t="str">
        <f>IF(Ansøgning!L1273="","",Ansøgning!L1273)</f>
        <v/>
      </c>
      <c r="Q1268" s="46" t="str">
        <f t="shared" si="134"/>
        <v/>
      </c>
      <c r="R1268" s="46"/>
      <c r="S1268" s="101" t="str">
        <f>IF(Ansøgning!M1273="","",Ansøgning!M1273)</f>
        <v/>
      </c>
      <c r="T1268" s="31" t="str">
        <f t="shared" si="135"/>
        <v/>
      </c>
      <c r="U1268" s="102" t="str">
        <f>IF(Ansøgning!O1273="","",Ansøgning!O1273)</f>
        <v/>
      </c>
      <c r="V1268" s="20"/>
      <c r="W1268" s="102" t="str">
        <f>IF(Ansøgning!P1273="","",Ansøgning!P1273)</f>
        <v/>
      </c>
      <c r="X1268" s="20"/>
      <c r="Y1268" s="31" t="str">
        <f>IF(Ansøgning!Q1273="","",Ansøgning!Q1273)</f>
        <v/>
      </c>
      <c r="Z1268" s="46" t="str">
        <f>IFERROR(MAX(IF(OR(V1268="",X1268=""),"",IF(AND(AND(MONTH(F1268)&gt;=7,MONTH(F1268)&lt;8),AND(MONTH(H1268)&gt;=7,MONTH(H1268)&lt;8)),(NETWORKDAYS(F1268,H1268,Lister!$D$7:$D$13)-V1268)*T1268/NETWORKDAYS(Lister!$D$19,Lister!$E$19,Lister!$D$7:$D$13),IF(AND(AND(MONTH(F1268)&gt;=7,MONTH(F1268)&lt;8),MONTH(H1268)&gt;7),(NETWORKDAYS(F1268,Lister!$E$19,Lister!$D$7:$D$13)-V1268)*T1268/NETWORKDAYS(Lister!$D$19,Lister!$E$19,Lister!$D$7:$D$13),IF(MONTH(F1268)&gt;7,0)))),0),"")</f>
        <v/>
      </c>
      <c r="AA1268" s="31" t="str">
        <f>IF(Ansøgning!R1273="","",Ansøgning!R1273)</f>
        <v/>
      </c>
      <c r="AB1268" s="46" t="str">
        <f>IFERROR(MAX(IF(OR(V1268="",X1268=""),"",IF(AND(AND(MONTH(F1268)&gt;=8,MONTH(F1268)&lt;9),AND(MONTH(H1268)&gt;=8,MONTH(H1268)&lt;9)),(NETWORKDAYS(F1268,H1268,Lister!$D$7:$D$13)-X1268)*T1268/NETWORKDAYS(Lister!$D$20,Lister!$E$20,Lister!$D$7:$D$13),IF(AND(MONTH(F1268)=7,MONTH(H1268)=8),(NETWORKDAYS(Lister!$D$20,H1268,Lister!$D$7:$D$13)-X1268)*T1268/NETWORKDAYS(Lister!$D$20,Lister!$E$20,Lister!$D$7:$D$13),IF(AND(MONTH(F1268)=7,MONTH(H1268)=7),0)))),0),"")</f>
        <v/>
      </c>
      <c r="AC1268" s="15" t="str">
        <f>IF(Ansøgning!U1273="","",Ansøgning!U1273)</f>
        <v/>
      </c>
      <c r="AD1268" s="31" t="str">
        <f t="shared" si="136"/>
        <v/>
      </c>
      <c r="AE1268" s="31" t="str">
        <f t="shared" si="137"/>
        <v/>
      </c>
      <c r="AF1268" s="51" t="str">
        <f t="shared" si="138"/>
        <v/>
      </c>
      <c r="AG1268" s="15" t="str">
        <f t="shared" si="139"/>
        <v/>
      </c>
    </row>
    <row r="1269" spans="1:33" x14ac:dyDescent="0.25">
      <c r="A1269" s="13" t="str">
        <f>IF(Ansøgning!A1274="","",Ansøgning!A1274)</f>
        <v/>
      </c>
      <c r="B1269" s="13" t="str">
        <f>IF(Ansøgning!B1274="","",Ansøgning!B1274)</f>
        <v/>
      </c>
      <c r="C1269" s="13" t="str">
        <f>IF(Ansøgning!C1274="","",Ansøgning!C1274)</f>
        <v/>
      </c>
      <c r="D1269" s="13" t="str">
        <f>IF(Ansøgning!D1274="","",Ansøgning!D1274)</f>
        <v/>
      </c>
      <c r="E1269" s="14" t="str">
        <f>IF(Ansøgning!E1274="","",Ansøgning!E1274)</f>
        <v/>
      </c>
      <c r="F1269" s="16"/>
      <c r="G1269" s="14" t="str">
        <f>IF(Ansøgning!F1274="","",Ansøgning!F1274)</f>
        <v/>
      </c>
      <c r="H1269" s="16"/>
      <c r="I1269" s="72" t="str">
        <f>IF(OR(F1269="",H1269=""),"",NETWORKDAYS(F1269,H1269,Lister!$D$7:$D$13))</f>
        <v/>
      </c>
      <c r="J1269" s="53" t="str">
        <f>IF(Ansøgning!H1274="","",Ansøgning!H1274)</f>
        <v/>
      </c>
      <c r="K1269" s="32" t="str">
        <f t="shared" si="133"/>
        <v/>
      </c>
      <c r="L1269" s="31" t="str">
        <f>IF(Ansøgning!J1274="","",Ansøgning!J1274)</f>
        <v/>
      </c>
      <c r="M1269" s="18"/>
      <c r="N1269" s="31" t="str">
        <f>IF(Ansøgning!K1274="","",Ansøgning!K1274)</f>
        <v/>
      </c>
      <c r="O1269" s="18"/>
      <c r="P1269" s="15" t="str">
        <f>IF(Ansøgning!L1274="","",Ansøgning!L1274)</f>
        <v/>
      </c>
      <c r="Q1269" s="46" t="str">
        <f t="shared" si="134"/>
        <v/>
      </c>
      <c r="R1269" s="46"/>
      <c r="S1269" s="101" t="str">
        <f>IF(Ansøgning!M1274="","",Ansøgning!M1274)</f>
        <v/>
      </c>
      <c r="T1269" s="31" t="str">
        <f t="shared" si="135"/>
        <v/>
      </c>
      <c r="U1269" s="102" t="str">
        <f>IF(Ansøgning!O1274="","",Ansøgning!O1274)</f>
        <v/>
      </c>
      <c r="V1269" s="20"/>
      <c r="W1269" s="102" t="str">
        <f>IF(Ansøgning!P1274="","",Ansøgning!P1274)</f>
        <v/>
      </c>
      <c r="X1269" s="20"/>
      <c r="Y1269" s="31" t="str">
        <f>IF(Ansøgning!Q1274="","",Ansøgning!Q1274)</f>
        <v/>
      </c>
      <c r="Z1269" s="46" t="str">
        <f>IFERROR(MAX(IF(OR(V1269="",X1269=""),"",IF(AND(AND(MONTH(F1269)&gt;=7,MONTH(F1269)&lt;8),AND(MONTH(H1269)&gt;=7,MONTH(H1269)&lt;8)),(NETWORKDAYS(F1269,H1269,Lister!$D$7:$D$13)-V1269)*T1269/NETWORKDAYS(Lister!$D$19,Lister!$E$19,Lister!$D$7:$D$13),IF(AND(AND(MONTH(F1269)&gt;=7,MONTH(F1269)&lt;8),MONTH(H1269)&gt;7),(NETWORKDAYS(F1269,Lister!$E$19,Lister!$D$7:$D$13)-V1269)*T1269/NETWORKDAYS(Lister!$D$19,Lister!$E$19,Lister!$D$7:$D$13),IF(MONTH(F1269)&gt;7,0)))),0),"")</f>
        <v/>
      </c>
      <c r="AA1269" s="31" t="str">
        <f>IF(Ansøgning!R1274="","",Ansøgning!R1274)</f>
        <v/>
      </c>
      <c r="AB1269" s="46" t="str">
        <f>IFERROR(MAX(IF(OR(V1269="",X1269=""),"",IF(AND(AND(MONTH(F1269)&gt;=8,MONTH(F1269)&lt;9),AND(MONTH(H1269)&gt;=8,MONTH(H1269)&lt;9)),(NETWORKDAYS(F1269,H1269,Lister!$D$7:$D$13)-X1269)*T1269/NETWORKDAYS(Lister!$D$20,Lister!$E$20,Lister!$D$7:$D$13),IF(AND(MONTH(F1269)=7,MONTH(H1269)=8),(NETWORKDAYS(Lister!$D$20,H1269,Lister!$D$7:$D$13)-X1269)*T1269/NETWORKDAYS(Lister!$D$20,Lister!$E$20,Lister!$D$7:$D$13),IF(AND(MONTH(F1269)=7,MONTH(H1269)=7),0)))),0),"")</f>
        <v/>
      </c>
      <c r="AC1269" s="15" t="str">
        <f>IF(Ansøgning!U1274="","",Ansøgning!U1274)</f>
        <v/>
      </c>
      <c r="AD1269" s="31" t="str">
        <f t="shared" si="136"/>
        <v/>
      </c>
      <c r="AE1269" s="31" t="str">
        <f t="shared" si="137"/>
        <v/>
      </c>
      <c r="AF1269" s="51" t="str">
        <f t="shared" si="138"/>
        <v/>
      </c>
      <c r="AG1269" s="15" t="str">
        <f t="shared" si="139"/>
        <v/>
      </c>
    </row>
    <row r="1270" spans="1:33" x14ac:dyDescent="0.25">
      <c r="A1270" s="13" t="str">
        <f>IF(Ansøgning!A1275="","",Ansøgning!A1275)</f>
        <v/>
      </c>
      <c r="B1270" s="13" t="str">
        <f>IF(Ansøgning!B1275="","",Ansøgning!B1275)</f>
        <v/>
      </c>
      <c r="C1270" s="13" t="str">
        <f>IF(Ansøgning!C1275="","",Ansøgning!C1275)</f>
        <v/>
      </c>
      <c r="D1270" s="13" t="str">
        <f>IF(Ansøgning!D1275="","",Ansøgning!D1275)</f>
        <v/>
      </c>
      <c r="E1270" s="14" t="str">
        <f>IF(Ansøgning!E1275="","",Ansøgning!E1275)</f>
        <v/>
      </c>
      <c r="F1270" s="16"/>
      <c r="G1270" s="14" t="str">
        <f>IF(Ansøgning!F1275="","",Ansøgning!F1275)</f>
        <v/>
      </c>
      <c r="H1270" s="16"/>
      <c r="I1270" s="72" t="str">
        <f>IF(OR(F1270="",H1270=""),"",NETWORKDAYS(F1270,H1270,Lister!$D$7:$D$13))</f>
        <v/>
      </c>
      <c r="J1270" s="53" t="str">
        <f>IF(Ansøgning!H1275="","",Ansøgning!H1275)</f>
        <v/>
      </c>
      <c r="K1270" s="32" t="str">
        <f t="shared" si="133"/>
        <v/>
      </c>
      <c r="L1270" s="31" t="str">
        <f>IF(Ansøgning!J1275="","",Ansøgning!J1275)</f>
        <v/>
      </c>
      <c r="M1270" s="18"/>
      <c r="N1270" s="31" t="str">
        <f>IF(Ansøgning!K1275="","",Ansøgning!K1275)</f>
        <v/>
      </c>
      <c r="O1270" s="18"/>
      <c r="P1270" s="15" t="str">
        <f>IF(Ansøgning!L1275="","",Ansøgning!L1275)</f>
        <v/>
      </c>
      <c r="Q1270" s="46" t="str">
        <f t="shared" si="134"/>
        <v/>
      </c>
      <c r="R1270" s="46"/>
      <c r="S1270" s="101" t="str">
        <f>IF(Ansøgning!M1275="","",Ansøgning!M1275)</f>
        <v/>
      </c>
      <c r="T1270" s="31" t="str">
        <f t="shared" si="135"/>
        <v/>
      </c>
      <c r="U1270" s="102" t="str">
        <f>IF(Ansøgning!O1275="","",Ansøgning!O1275)</f>
        <v/>
      </c>
      <c r="V1270" s="20"/>
      <c r="W1270" s="102" t="str">
        <f>IF(Ansøgning!P1275="","",Ansøgning!P1275)</f>
        <v/>
      </c>
      <c r="X1270" s="20"/>
      <c r="Y1270" s="31" t="str">
        <f>IF(Ansøgning!Q1275="","",Ansøgning!Q1275)</f>
        <v/>
      </c>
      <c r="Z1270" s="46" t="str">
        <f>IFERROR(MAX(IF(OR(V1270="",X1270=""),"",IF(AND(AND(MONTH(F1270)&gt;=7,MONTH(F1270)&lt;8),AND(MONTH(H1270)&gt;=7,MONTH(H1270)&lt;8)),(NETWORKDAYS(F1270,H1270,Lister!$D$7:$D$13)-V1270)*T1270/NETWORKDAYS(Lister!$D$19,Lister!$E$19,Lister!$D$7:$D$13),IF(AND(AND(MONTH(F1270)&gt;=7,MONTH(F1270)&lt;8),MONTH(H1270)&gt;7),(NETWORKDAYS(F1270,Lister!$E$19,Lister!$D$7:$D$13)-V1270)*T1270/NETWORKDAYS(Lister!$D$19,Lister!$E$19,Lister!$D$7:$D$13),IF(MONTH(F1270)&gt;7,0)))),0),"")</f>
        <v/>
      </c>
      <c r="AA1270" s="31" t="str">
        <f>IF(Ansøgning!R1275="","",Ansøgning!R1275)</f>
        <v/>
      </c>
      <c r="AB1270" s="46" t="str">
        <f>IFERROR(MAX(IF(OR(V1270="",X1270=""),"",IF(AND(AND(MONTH(F1270)&gt;=8,MONTH(F1270)&lt;9),AND(MONTH(H1270)&gt;=8,MONTH(H1270)&lt;9)),(NETWORKDAYS(F1270,H1270,Lister!$D$7:$D$13)-X1270)*T1270/NETWORKDAYS(Lister!$D$20,Lister!$E$20,Lister!$D$7:$D$13),IF(AND(MONTH(F1270)=7,MONTH(H1270)=8),(NETWORKDAYS(Lister!$D$20,H1270,Lister!$D$7:$D$13)-X1270)*T1270/NETWORKDAYS(Lister!$D$20,Lister!$E$20,Lister!$D$7:$D$13),IF(AND(MONTH(F1270)=7,MONTH(H1270)=7),0)))),0),"")</f>
        <v/>
      </c>
      <c r="AC1270" s="15" t="str">
        <f>IF(Ansøgning!U1275="","",Ansøgning!U1275)</f>
        <v/>
      </c>
      <c r="AD1270" s="31" t="str">
        <f t="shared" si="136"/>
        <v/>
      </c>
      <c r="AE1270" s="31" t="str">
        <f t="shared" si="137"/>
        <v/>
      </c>
      <c r="AF1270" s="51" t="str">
        <f t="shared" si="138"/>
        <v/>
      </c>
      <c r="AG1270" s="15" t="str">
        <f t="shared" si="139"/>
        <v/>
      </c>
    </row>
    <row r="1271" spans="1:33" x14ac:dyDescent="0.25">
      <c r="A1271" s="13" t="str">
        <f>IF(Ansøgning!A1276="","",Ansøgning!A1276)</f>
        <v/>
      </c>
      <c r="B1271" s="13" t="str">
        <f>IF(Ansøgning!B1276="","",Ansøgning!B1276)</f>
        <v/>
      </c>
      <c r="C1271" s="13" t="str">
        <f>IF(Ansøgning!C1276="","",Ansøgning!C1276)</f>
        <v/>
      </c>
      <c r="D1271" s="13" t="str">
        <f>IF(Ansøgning!D1276="","",Ansøgning!D1276)</f>
        <v/>
      </c>
      <c r="E1271" s="14" t="str">
        <f>IF(Ansøgning!E1276="","",Ansøgning!E1276)</f>
        <v/>
      </c>
      <c r="F1271" s="16"/>
      <c r="G1271" s="14" t="str">
        <f>IF(Ansøgning!F1276="","",Ansøgning!F1276)</f>
        <v/>
      </c>
      <c r="H1271" s="16"/>
      <c r="I1271" s="72" t="str">
        <f>IF(OR(F1271="",H1271=""),"",NETWORKDAYS(F1271,H1271,Lister!$D$7:$D$13))</f>
        <v/>
      </c>
      <c r="J1271" s="53" t="str">
        <f>IF(Ansøgning!H1276="","",Ansøgning!H1276)</f>
        <v/>
      </c>
      <c r="K1271" s="32" t="str">
        <f t="shared" si="133"/>
        <v/>
      </c>
      <c r="L1271" s="31" t="str">
        <f>IF(Ansøgning!J1276="","",Ansøgning!J1276)</f>
        <v/>
      </c>
      <c r="M1271" s="18"/>
      <c r="N1271" s="31" t="str">
        <f>IF(Ansøgning!K1276="","",Ansøgning!K1276)</f>
        <v/>
      </c>
      <c r="O1271" s="18"/>
      <c r="P1271" s="15" t="str">
        <f>IF(Ansøgning!L1276="","",Ansøgning!L1276)</f>
        <v/>
      </c>
      <c r="Q1271" s="46" t="str">
        <f t="shared" si="134"/>
        <v/>
      </c>
      <c r="R1271" s="46"/>
      <c r="S1271" s="101" t="str">
        <f>IF(Ansøgning!M1276="","",Ansøgning!M1276)</f>
        <v/>
      </c>
      <c r="T1271" s="31" t="str">
        <f t="shared" si="135"/>
        <v/>
      </c>
      <c r="U1271" s="102" t="str">
        <f>IF(Ansøgning!O1276="","",Ansøgning!O1276)</f>
        <v/>
      </c>
      <c r="V1271" s="20"/>
      <c r="W1271" s="102" t="str">
        <f>IF(Ansøgning!P1276="","",Ansøgning!P1276)</f>
        <v/>
      </c>
      <c r="X1271" s="20"/>
      <c r="Y1271" s="31" t="str">
        <f>IF(Ansøgning!Q1276="","",Ansøgning!Q1276)</f>
        <v/>
      </c>
      <c r="Z1271" s="46" t="str">
        <f>IFERROR(MAX(IF(OR(V1271="",X1271=""),"",IF(AND(AND(MONTH(F1271)&gt;=7,MONTH(F1271)&lt;8),AND(MONTH(H1271)&gt;=7,MONTH(H1271)&lt;8)),(NETWORKDAYS(F1271,H1271,Lister!$D$7:$D$13)-V1271)*T1271/NETWORKDAYS(Lister!$D$19,Lister!$E$19,Lister!$D$7:$D$13),IF(AND(AND(MONTH(F1271)&gt;=7,MONTH(F1271)&lt;8),MONTH(H1271)&gt;7),(NETWORKDAYS(F1271,Lister!$E$19,Lister!$D$7:$D$13)-V1271)*T1271/NETWORKDAYS(Lister!$D$19,Lister!$E$19,Lister!$D$7:$D$13),IF(MONTH(F1271)&gt;7,0)))),0),"")</f>
        <v/>
      </c>
      <c r="AA1271" s="31" t="str">
        <f>IF(Ansøgning!R1276="","",Ansøgning!R1276)</f>
        <v/>
      </c>
      <c r="AB1271" s="46" t="str">
        <f>IFERROR(MAX(IF(OR(V1271="",X1271=""),"",IF(AND(AND(MONTH(F1271)&gt;=8,MONTH(F1271)&lt;9),AND(MONTH(H1271)&gt;=8,MONTH(H1271)&lt;9)),(NETWORKDAYS(F1271,H1271,Lister!$D$7:$D$13)-X1271)*T1271/NETWORKDAYS(Lister!$D$20,Lister!$E$20,Lister!$D$7:$D$13),IF(AND(MONTH(F1271)=7,MONTH(H1271)=8),(NETWORKDAYS(Lister!$D$20,H1271,Lister!$D$7:$D$13)-X1271)*T1271/NETWORKDAYS(Lister!$D$20,Lister!$E$20,Lister!$D$7:$D$13),IF(AND(MONTH(F1271)=7,MONTH(H1271)=7),0)))),0),"")</f>
        <v/>
      </c>
      <c r="AC1271" s="15" t="str">
        <f>IF(Ansøgning!U1276="","",Ansøgning!U1276)</f>
        <v/>
      </c>
      <c r="AD1271" s="31" t="str">
        <f t="shared" si="136"/>
        <v/>
      </c>
      <c r="AE1271" s="31" t="str">
        <f t="shared" si="137"/>
        <v/>
      </c>
      <c r="AF1271" s="51" t="str">
        <f t="shared" si="138"/>
        <v/>
      </c>
      <c r="AG1271" s="15" t="str">
        <f t="shared" si="139"/>
        <v/>
      </c>
    </row>
    <row r="1272" spans="1:33" x14ac:dyDescent="0.25">
      <c r="A1272" s="13" t="str">
        <f>IF(Ansøgning!A1277="","",Ansøgning!A1277)</f>
        <v/>
      </c>
      <c r="B1272" s="13" t="str">
        <f>IF(Ansøgning!B1277="","",Ansøgning!B1277)</f>
        <v/>
      </c>
      <c r="C1272" s="13" t="str">
        <f>IF(Ansøgning!C1277="","",Ansøgning!C1277)</f>
        <v/>
      </c>
      <c r="D1272" s="13" t="str">
        <f>IF(Ansøgning!D1277="","",Ansøgning!D1277)</f>
        <v/>
      </c>
      <c r="E1272" s="14" t="str">
        <f>IF(Ansøgning!E1277="","",Ansøgning!E1277)</f>
        <v/>
      </c>
      <c r="F1272" s="16"/>
      <c r="G1272" s="14" t="str">
        <f>IF(Ansøgning!F1277="","",Ansøgning!F1277)</f>
        <v/>
      </c>
      <c r="H1272" s="16"/>
      <c r="I1272" s="72" t="str">
        <f>IF(OR(F1272="",H1272=""),"",NETWORKDAYS(F1272,H1272,Lister!$D$7:$D$13))</f>
        <v/>
      </c>
      <c r="J1272" s="53" t="str">
        <f>IF(Ansøgning!H1277="","",Ansøgning!H1277)</f>
        <v/>
      </c>
      <c r="K1272" s="32" t="str">
        <f t="shared" si="133"/>
        <v/>
      </c>
      <c r="L1272" s="31" t="str">
        <f>IF(Ansøgning!J1277="","",Ansøgning!J1277)</f>
        <v/>
      </c>
      <c r="M1272" s="18"/>
      <c r="N1272" s="31" t="str">
        <f>IF(Ansøgning!K1277="","",Ansøgning!K1277)</f>
        <v/>
      </c>
      <c r="O1272" s="18"/>
      <c r="P1272" s="15" t="str">
        <f>IF(Ansøgning!L1277="","",Ansøgning!L1277)</f>
        <v/>
      </c>
      <c r="Q1272" s="46" t="str">
        <f t="shared" si="134"/>
        <v/>
      </c>
      <c r="R1272" s="46"/>
      <c r="S1272" s="101" t="str">
        <f>IF(Ansøgning!M1277="","",Ansøgning!M1277)</f>
        <v/>
      </c>
      <c r="T1272" s="31" t="str">
        <f t="shared" si="135"/>
        <v/>
      </c>
      <c r="U1272" s="102" t="str">
        <f>IF(Ansøgning!O1277="","",Ansøgning!O1277)</f>
        <v/>
      </c>
      <c r="V1272" s="20"/>
      <c r="W1272" s="102" t="str">
        <f>IF(Ansøgning!P1277="","",Ansøgning!P1277)</f>
        <v/>
      </c>
      <c r="X1272" s="20"/>
      <c r="Y1272" s="31" t="str">
        <f>IF(Ansøgning!Q1277="","",Ansøgning!Q1277)</f>
        <v/>
      </c>
      <c r="Z1272" s="46" t="str">
        <f>IFERROR(MAX(IF(OR(V1272="",X1272=""),"",IF(AND(AND(MONTH(F1272)&gt;=7,MONTH(F1272)&lt;8),AND(MONTH(H1272)&gt;=7,MONTH(H1272)&lt;8)),(NETWORKDAYS(F1272,H1272,Lister!$D$7:$D$13)-V1272)*T1272/NETWORKDAYS(Lister!$D$19,Lister!$E$19,Lister!$D$7:$D$13),IF(AND(AND(MONTH(F1272)&gt;=7,MONTH(F1272)&lt;8),MONTH(H1272)&gt;7),(NETWORKDAYS(F1272,Lister!$E$19,Lister!$D$7:$D$13)-V1272)*T1272/NETWORKDAYS(Lister!$D$19,Lister!$E$19,Lister!$D$7:$D$13),IF(MONTH(F1272)&gt;7,0)))),0),"")</f>
        <v/>
      </c>
      <c r="AA1272" s="31" t="str">
        <f>IF(Ansøgning!R1277="","",Ansøgning!R1277)</f>
        <v/>
      </c>
      <c r="AB1272" s="46" t="str">
        <f>IFERROR(MAX(IF(OR(V1272="",X1272=""),"",IF(AND(AND(MONTH(F1272)&gt;=8,MONTH(F1272)&lt;9),AND(MONTH(H1272)&gt;=8,MONTH(H1272)&lt;9)),(NETWORKDAYS(F1272,H1272,Lister!$D$7:$D$13)-X1272)*T1272/NETWORKDAYS(Lister!$D$20,Lister!$E$20,Lister!$D$7:$D$13),IF(AND(MONTH(F1272)=7,MONTH(H1272)=8),(NETWORKDAYS(Lister!$D$20,H1272,Lister!$D$7:$D$13)-X1272)*T1272/NETWORKDAYS(Lister!$D$20,Lister!$E$20,Lister!$D$7:$D$13),IF(AND(MONTH(F1272)=7,MONTH(H1272)=7),0)))),0),"")</f>
        <v/>
      </c>
      <c r="AC1272" s="15" t="str">
        <f>IF(Ansøgning!U1277="","",Ansøgning!U1277)</f>
        <v/>
      </c>
      <c r="AD1272" s="31" t="str">
        <f t="shared" si="136"/>
        <v/>
      </c>
      <c r="AE1272" s="31" t="str">
        <f t="shared" si="137"/>
        <v/>
      </c>
      <c r="AF1272" s="51" t="str">
        <f t="shared" si="138"/>
        <v/>
      </c>
      <c r="AG1272" s="15" t="str">
        <f t="shared" si="139"/>
        <v/>
      </c>
    </row>
    <row r="1273" spans="1:33" x14ac:dyDescent="0.25">
      <c r="A1273" s="13" t="str">
        <f>IF(Ansøgning!A1278="","",Ansøgning!A1278)</f>
        <v/>
      </c>
      <c r="B1273" s="13" t="str">
        <f>IF(Ansøgning!B1278="","",Ansøgning!B1278)</f>
        <v/>
      </c>
      <c r="C1273" s="13" t="str">
        <f>IF(Ansøgning!C1278="","",Ansøgning!C1278)</f>
        <v/>
      </c>
      <c r="D1273" s="13" t="str">
        <f>IF(Ansøgning!D1278="","",Ansøgning!D1278)</f>
        <v/>
      </c>
      <c r="E1273" s="14" t="str">
        <f>IF(Ansøgning!E1278="","",Ansøgning!E1278)</f>
        <v/>
      </c>
      <c r="F1273" s="16"/>
      <c r="G1273" s="14" t="str">
        <f>IF(Ansøgning!F1278="","",Ansøgning!F1278)</f>
        <v/>
      </c>
      <c r="H1273" s="16"/>
      <c r="I1273" s="72" t="str">
        <f>IF(OR(F1273="",H1273=""),"",NETWORKDAYS(F1273,H1273,Lister!$D$7:$D$13))</f>
        <v/>
      </c>
      <c r="J1273" s="53" t="str">
        <f>IF(Ansøgning!H1278="","",Ansøgning!H1278)</f>
        <v/>
      </c>
      <c r="K1273" s="32" t="str">
        <f t="shared" si="133"/>
        <v/>
      </c>
      <c r="L1273" s="31" t="str">
        <f>IF(Ansøgning!J1278="","",Ansøgning!J1278)</f>
        <v/>
      </c>
      <c r="M1273" s="18"/>
      <c r="N1273" s="31" t="str">
        <f>IF(Ansøgning!K1278="","",Ansøgning!K1278)</f>
        <v/>
      </c>
      <c r="O1273" s="18"/>
      <c r="P1273" s="15" t="str">
        <f>IF(Ansøgning!L1278="","",Ansøgning!L1278)</f>
        <v/>
      </c>
      <c r="Q1273" s="46" t="str">
        <f t="shared" si="134"/>
        <v/>
      </c>
      <c r="R1273" s="46"/>
      <c r="S1273" s="101" t="str">
        <f>IF(Ansøgning!M1278="","",Ansøgning!M1278)</f>
        <v/>
      </c>
      <c r="T1273" s="31" t="str">
        <f t="shared" si="135"/>
        <v/>
      </c>
      <c r="U1273" s="102" t="str">
        <f>IF(Ansøgning!O1278="","",Ansøgning!O1278)</f>
        <v/>
      </c>
      <c r="V1273" s="20"/>
      <c r="W1273" s="102" t="str">
        <f>IF(Ansøgning!P1278="","",Ansøgning!P1278)</f>
        <v/>
      </c>
      <c r="X1273" s="20"/>
      <c r="Y1273" s="31" t="str">
        <f>IF(Ansøgning!Q1278="","",Ansøgning!Q1278)</f>
        <v/>
      </c>
      <c r="Z1273" s="46" t="str">
        <f>IFERROR(MAX(IF(OR(V1273="",X1273=""),"",IF(AND(AND(MONTH(F1273)&gt;=7,MONTH(F1273)&lt;8),AND(MONTH(H1273)&gt;=7,MONTH(H1273)&lt;8)),(NETWORKDAYS(F1273,H1273,Lister!$D$7:$D$13)-V1273)*T1273/NETWORKDAYS(Lister!$D$19,Lister!$E$19,Lister!$D$7:$D$13),IF(AND(AND(MONTH(F1273)&gt;=7,MONTH(F1273)&lt;8),MONTH(H1273)&gt;7),(NETWORKDAYS(F1273,Lister!$E$19,Lister!$D$7:$D$13)-V1273)*T1273/NETWORKDAYS(Lister!$D$19,Lister!$E$19,Lister!$D$7:$D$13),IF(MONTH(F1273)&gt;7,0)))),0),"")</f>
        <v/>
      </c>
      <c r="AA1273" s="31" t="str">
        <f>IF(Ansøgning!R1278="","",Ansøgning!R1278)</f>
        <v/>
      </c>
      <c r="AB1273" s="46" t="str">
        <f>IFERROR(MAX(IF(OR(V1273="",X1273=""),"",IF(AND(AND(MONTH(F1273)&gt;=8,MONTH(F1273)&lt;9),AND(MONTH(H1273)&gt;=8,MONTH(H1273)&lt;9)),(NETWORKDAYS(F1273,H1273,Lister!$D$7:$D$13)-X1273)*T1273/NETWORKDAYS(Lister!$D$20,Lister!$E$20,Lister!$D$7:$D$13),IF(AND(MONTH(F1273)=7,MONTH(H1273)=8),(NETWORKDAYS(Lister!$D$20,H1273,Lister!$D$7:$D$13)-X1273)*T1273/NETWORKDAYS(Lister!$D$20,Lister!$E$20,Lister!$D$7:$D$13),IF(AND(MONTH(F1273)=7,MONTH(H1273)=7),0)))),0),"")</f>
        <v/>
      </c>
      <c r="AC1273" s="15" t="str">
        <f>IF(Ansøgning!U1278="","",Ansøgning!U1278)</f>
        <v/>
      </c>
      <c r="AD1273" s="31" t="str">
        <f t="shared" si="136"/>
        <v/>
      </c>
      <c r="AE1273" s="31" t="str">
        <f t="shared" si="137"/>
        <v/>
      </c>
      <c r="AF1273" s="51" t="str">
        <f t="shared" si="138"/>
        <v/>
      </c>
      <c r="AG1273" s="15" t="str">
        <f t="shared" si="139"/>
        <v/>
      </c>
    </row>
    <row r="1274" spans="1:33" x14ac:dyDescent="0.25">
      <c r="A1274" s="13" t="str">
        <f>IF(Ansøgning!A1279="","",Ansøgning!A1279)</f>
        <v/>
      </c>
      <c r="B1274" s="13" t="str">
        <f>IF(Ansøgning!B1279="","",Ansøgning!B1279)</f>
        <v/>
      </c>
      <c r="C1274" s="13" t="str">
        <f>IF(Ansøgning!C1279="","",Ansøgning!C1279)</f>
        <v/>
      </c>
      <c r="D1274" s="13" t="str">
        <f>IF(Ansøgning!D1279="","",Ansøgning!D1279)</f>
        <v/>
      </c>
      <c r="E1274" s="14" t="str">
        <f>IF(Ansøgning!E1279="","",Ansøgning!E1279)</f>
        <v/>
      </c>
      <c r="F1274" s="16"/>
      <c r="G1274" s="14" t="str">
        <f>IF(Ansøgning!F1279="","",Ansøgning!F1279)</f>
        <v/>
      </c>
      <c r="H1274" s="16"/>
      <c r="I1274" s="72" t="str">
        <f>IF(OR(F1274="",H1274=""),"",NETWORKDAYS(F1274,H1274,Lister!$D$7:$D$13))</f>
        <v/>
      </c>
      <c r="J1274" s="53" t="str">
        <f>IF(Ansøgning!H1279="","",Ansøgning!H1279)</f>
        <v/>
      </c>
      <c r="K1274" s="32" t="str">
        <f t="shared" si="133"/>
        <v/>
      </c>
      <c r="L1274" s="31" t="str">
        <f>IF(Ansøgning!J1279="","",Ansøgning!J1279)</f>
        <v/>
      </c>
      <c r="M1274" s="18"/>
      <c r="N1274" s="31" t="str">
        <f>IF(Ansøgning!K1279="","",Ansøgning!K1279)</f>
        <v/>
      </c>
      <c r="O1274" s="18"/>
      <c r="P1274" s="15" t="str">
        <f>IF(Ansøgning!L1279="","",Ansøgning!L1279)</f>
        <v/>
      </c>
      <c r="Q1274" s="46" t="str">
        <f t="shared" si="134"/>
        <v/>
      </c>
      <c r="R1274" s="46"/>
      <c r="S1274" s="101" t="str">
        <f>IF(Ansøgning!M1279="","",Ansøgning!M1279)</f>
        <v/>
      </c>
      <c r="T1274" s="31" t="str">
        <f t="shared" si="135"/>
        <v/>
      </c>
      <c r="U1274" s="102" t="str">
        <f>IF(Ansøgning!O1279="","",Ansøgning!O1279)</f>
        <v/>
      </c>
      <c r="V1274" s="20"/>
      <c r="W1274" s="102" t="str">
        <f>IF(Ansøgning!P1279="","",Ansøgning!P1279)</f>
        <v/>
      </c>
      <c r="X1274" s="20"/>
      <c r="Y1274" s="31" t="str">
        <f>IF(Ansøgning!Q1279="","",Ansøgning!Q1279)</f>
        <v/>
      </c>
      <c r="Z1274" s="46" t="str">
        <f>IFERROR(MAX(IF(OR(V1274="",X1274=""),"",IF(AND(AND(MONTH(F1274)&gt;=7,MONTH(F1274)&lt;8),AND(MONTH(H1274)&gt;=7,MONTH(H1274)&lt;8)),(NETWORKDAYS(F1274,H1274,Lister!$D$7:$D$13)-V1274)*T1274/NETWORKDAYS(Lister!$D$19,Lister!$E$19,Lister!$D$7:$D$13),IF(AND(AND(MONTH(F1274)&gt;=7,MONTH(F1274)&lt;8),MONTH(H1274)&gt;7),(NETWORKDAYS(F1274,Lister!$E$19,Lister!$D$7:$D$13)-V1274)*T1274/NETWORKDAYS(Lister!$D$19,Lister!$E$19,Lister!$D$7:$D$13),IF(MONTH(F1274)&gt;7,0)))),0),"")</f>
        <v/>
      </c>
      <c r="AA1274" s="31" t="str">
        <f>IF(Ansøgning!R1279="","",Ansøgning!R1279)</f>
        <v/>
      </c>
      <c r="AB1274" s="46" t="str">
        <f>IFERROR(MAX(IF(OR(V1274="",X1274=""),"",IF(AND(AND(MONTH(F1274)&gt;=8,MONTH(F1274)&lt;9),AND(MONTH(H1274)&gt;=8,MONTH(H1274)&lt;9)),(NETWORKDAYS(F1274,H1274,Lister!$D$7:$D$13)-X1274)*T1274/NETWORKDAYS(Lister!$D$20,Lister!$E$20,Lister!$D$7:$D$13),IF(AND(MONTH(F1274)=7,MONTH(H1274)=8),(NETWORKDAYS(Lister!$D$20,H1274,Lister!$D$7:$D$13)-X1274)*T1274/NETWORKDAYS(Lister!$D$20,Lister!$E$20,Lister!$D$7:$D$13),IF(AND(MONTH(F1274)=7,MONTH(H1274)=7),0)))),0),"")</f>
        <v/>
      </c>
      <c r="AC1274" s="15" t="str">
        <f>IF(Ansøgning!U1279="","",Ansøgning!U1279)</f>
        <v/>
      </c>
      <c r="AD1274" s="31" t="str">
        <f t="shared" si="136"/>
        <v/>
      </c>
      <c r="AE1274" s="31" t="str">
        <f t="shared" si="137"/>
        <v/>
      </c>
      <c r="AF1274" s="51" t="str">
        <f t="shared" si="138"/>
        <v/>
      </c>
      <c r="AG1274" s="15" t="str">
        <f t="shared" si="139"/>
        <v/>
      </c>
    </row>
    <row r="1275" spans="1:33" x14ac:dyDescent="0.25">
      <c r="A1275" s="13" t="str">
        <f>IF(Ansøgning!A1280="","",Ansøgning!A1280)</f>
        <v/>
      </c>
      <c r="B1275" s="13" t="str">
        <f>IF(Ansøgning!B1280="","",Ansøgning!B1280)</f>
        <v/>
      </c>
      <c r="C1275" s="13" t="str">
        <f>IF(Ansøgning!C1280="","",Ansøgning!C1280)</f>
        <v/>
      </c>
      <c r="D1275" s="13" t="str">
        <f>IF(Ansøgning!D1280="","",Ansøgning!D1280)</f>
        <v/>
      </c>
      <c r="E1275" s="14" t="str">
        <f>IF(Ansøgning!E1280="","",Ansøgning!E1280)</f>
        <v/>
      </c>
      <c r="F1275" s="16"/>
      <c r="G1275" s="14" t="str">
        <f>IF(Ansøgning!F1280="","",Ansøgning!F1280)</f>
        <v/>
      </c>
      <c r="H1275" s="16"/>
      <c r="I1275" s="72" t="str">
        <f>IF(OR(F1275="",H1275=""),"",NETWORKDAYS(F1275,H1275,Lister!$D$7:$D$13))</f>
        <v/>
      </c>
      <c r="J1275" s="53" t="str">
        <f>IF(Ansøgning!H1280="","",Ansøgning!H1280)</f>
        <v/>
      </c>
      <c r="K1275" s="32" t="str">
        <f t="shared" si="133"/>
        <v/>
      </c>
      <c r="L1275" s="31" t="str">
        <f>IF(Ansøgning!J1280="","",Ansøgning!J1280)</f>
        <v/>
      </c>
      <c r="M1275" s="18"/>
      <c r="N1275" s="31" t="str">
        <f>IF(Ansøgning!K1280="","",Ansøgning!K1280)</f>
        <v/>
      </c>
      <c r="O1275" s="18"/>
      <c r="P1275" s="15" t="str">
        <f>IF(Ansøgning!L1280="","",Ansøgning!L1280)</f>
        <v/>
      </c>
      <c r="Q1275" s="46" t="str">
        <f t="shared" si="134"/>
        <v/>
      </c>
      <c r="R1275" s="46"/>
      <c r="S1275" s="101" t="str">
        <f>IF(Ansøgning!M1280="","",Ansøgning!M1280)</f>
        <v/>
      </c>
      <c r="T1275" s="31" t="str">
        <f t="shared" si="135"/>
        <v/>
      </c>
      <c r="U1275" s="102" t="str">
        <f>IF(Ansøgning!O1280="","",Ansøgning!O1280)</f>
        <v/>
      </c>
      <c r="V1275" s="20"/>
      <c r="W1275" s="102" t="str">
        <f>IF(Ansøgning!P1280="","",Ansøgning!P1280)</f>
        <v/>
      </c>
      <c r="X1275" s="20"/>
      <c r="Y1275" s="31" t="str">
        <f>IF(Ansøgning!Q1280="","",Ansøgning!Q1280)</f>
        <v/>
      </c>
      <c r="Z1275" s="46" t="str">
        <f>IFERROR(MAX(IF(OR(V1275="",X1275=""),"",IF(AND(AND(MONTH(F1275)&gt;=7,MONTH(F1275)&lt;8),AND(MONTH(H1275)&gt;=7,MONTH(H1275)&lt;8)),(NETWORKDAYS(F1275,H1275,Lister!$D$7:$D$13)-V1275)*T1275/NETWORKDAYS(Lister!$D$19,Lister!$E$19,Lister!$D$7:$D$13),IF(AND(AND(MONTH(F1275)&gt;=7,MONTH(F1275)&lt;8),MONTH(H1275)&gt;7),(NETWORKDAYS(F1275,Lister!$E$19,Lister!$D$7:$D$13)-V1275)*T1275/NETWORKDAYS(Lister!$D$19,Lister!$E$19,Lister!$D$7:$D$13),IF(MONTH(F1275)&gt;7,0)))),0),"")</f>
        <v/>
      </c>
      <c r="AA1275" s="31" t="str">
        <f>IF(Ansøgning!R1280="","",Ansøgning!R1280)</f>
        <v/>
      </c>
      <c r="AB1275" s="46" t="str">
        <f>IFERROR(MAX(IF(OR(V1275="",X1275=""),"",IF(AND(AND(MONTH(F1275)&gt;=8,MONTH(F1275)&lt;9),AND(MONTH(H1275)&gt;=8,MONTH(H1275)&lt;9)),(NETWORKDAYS(F1275,H1275,Lister!$D$7:$D$13)-X1275)*T1275/NETWORKDAYS(Lister!$D$20,Lister!$E$20,Lister!$D$7:$D$13),IF(AND(MONTH(F1275)=7,MONTH(H1275)=8),(NETWORKDAYS(Lister!$D$20,H1275,Lister!$D$7:$D$13)-X1275)*T1275/NETWORKDAYS(Lister!$D$20,Lister!$E$20,Lister!$D$7:$D$13),IF(AND(MONTH(F1275)=7,MONTH(H1275)=7),0)))),0),"")</f>
        <v/>
      </c>
      <c r="AC1275" s="15" t="str">
        <f>IF(Ansøgning!U1280="","",Ansøgning!U1280)</f>
        <v/>
      </c>
      <c r="AD1275" s="31" t="str">
        <f t="shared" si="136"/>
        <v/>
      </c>
      <c r="AE1275" s="31" t="str">
        <f t="shared" si="137"/>
        <v/>
      </c>
      <c r="AF1275" s="51" t="str">
        <f t="shared" si="138"/>
        <v/>
      </c>
      <c r="AG1275" s="15" t="str">
        <f t="shared" si="139"/>
        <v/>
      </c>
    </row>
    <row r="1276" spans="1:33" x14ac:dyDescent="0.25">
      <c r="A1276" s="13" t="str">
        <f>IF(Ansøgning!A1281="","",Ansøgning!A1281)</f>
        <v/>
      </c>
      <c r="B1276" s="13" t="str">
        <f>IF(Ansøgning!B1281="","",Ansøgning!B1281)</f>
        <v/>
      </c>
      <c r="C1276" s="13" t="str">
        <f>IF(Ansøgning!C1281="","",Ansøgning!C1281)</f>
        <v/>
      </c>
      <c r="D1276" s="13" t="str">
        <f>IF(Ansøgning!D1281="","",Ansøgning!D1281)</f>
        <v/>
      </c>
      <c r="E1276" s="14" t="str">
        <f>IF(Ansøgning!E1281="","",Ansøgning!E1281)</f>
        <v/>
      </c>
      <c r="F1276" s="16"/>
      <c r="G1276" s="14" t="str">
        <f>IF(Ansøgning!F1281="","",Ansøgning!F1281)</f>
        <v/>
      </c>
      <c r="H1276" s="16"/>
      <c r="I1276" s="72" t="str">
        <f>IF(OR(F1276="",H1276=""),"",NETWORKDAYS(F1276,H1276,Lister!$D$7:$D$13))</f>
        <v/>
      </c>
      <c r="J1276" s="53" t="str">
        <f>IF(Ansøgning!H1281="","",Ansøgning!H1281)</f>
        <v/>
      </c>
      <c r="K1276" s="32" t="str">
        <f t="shared" si="133"/>
        <v/>
      </c>
      <c r="L1276" s="31" t="str">
        <f>IF(Ansøgning!J1281="","",Ansøgning!J1281)</f>
        <v/>
      </c>
      <c r="M1276" s="18"/>
      <c r="N1276" s="31" t="str">
        <f>IF(Ansøgning!K1281="","",Ansøgning!K1281)</f>
        <v/>
      </c>
      <c r="O1276" s="18"/>
      <c r="P1276" s="15" t="str">
        <f>IF(Ansøgning!L1281="","",Ansøgning!L1281)</f>
        <v/>
      </c>
      <c r="Q1276" s="46" t="str">
        <f t="shared" si="134"/>
        <v/>
      </c>
      <c r="R1276" s="46"/>
      <c r="S1276" s="101" t="str">
        <f>IF(Ansøgning!M1281="","",Ansøgning!M1281)</f>
        <v/>
      </c>
      <c r="T1276" s="31" t="str">
        <f t="shared" si="135"/>
        <v/>
      </c>
      <c r="U1276" s="102" t="str">
        <f>IF(Ansøgning!O1281="","",Ansøgning!O1281)</f>
        <v/>
      </c>
      <c r="V1276" s="20"/>
      <c r="W1276" s="102" t="str">
        <f>IF(Ansøgning!P1281="","",Ansøgning!P1281)</f>
        <v/>
      </c>
      <c r="X1276" s="20"/>
      <c r="Y1276" s="31" t="str">
        <f>IF(Ansøgning!Q1281="","",Ansøgning!Q1281)</f>
        <v/>
      </c>
      <c r="Z1276" s="46" t="str">
        <f>IFERROR(MAX(IF(OR(V1276="",X1276=""),"",IF(AND(AND(MONTH(F1276)&gt;=7,MONTH(F1276)&lt;8),AND(MONTH(H1276)&gt;=7,MONTH(H1276)&lt;8)),(NETWORKDAYS(F1276,H1276,Lister!$D$7:$D$13)-V1276)*T1276/NETWORKDAYS(Lister!$D$19,Lister!$E$19,Lister!$D$7:$D$13),IF(AND(AND(MONTH(F1276)&gt;=7,MONTH(F1276)&lt;8),MONTH(H1276)&gt;7),(NETWORKDAYS(F1276,Lister!$E$19,Lister!$D$7:$D$13)-V1276)*T1276/NETWORKDAYS(Lister!$D$19,Lister!$E$19,Lister!$D$7:$D$13),IF(MONTH(F1276)&gt;7,0)))),0),"")</f>
        <v/>
      </c>
      <c r="AA1276" s="31" t="str">
        <f>IF(Ansøgning!R1281="","",Ansøgning!R1281)</f>
        <v/>
      </c>
      <c r="AB1276" s="46" t="str">
        <f>IFERROR(MAX(IF(OR(V1276="",X1276=""),"",IF(AND(AND(MONTH(F1276)&gt;=8,MONTH(F1276)&lt;9),AND(MONTH(H1276)&gt;=8,MONTH(H1276)&lt;9)),(NETWORKDAYS(F1276,H1276,Lister!$D$7:$D$13)-X1276)*T1276/NETWORKDAYS(Lister!$D$20,Lister!$E$20,Lister!$D$7:$D$13),IF(AND(MONTH(F1276)=7,MONTH(H1276)=8),(NETWORKDAYS(Lister!$D$20,H1276,Lister!$D$7:$D$13)-X1276)*T1276/NETWORKDAYS(Lister!$D$20,Lister!$E$20,Lister!$D$7:$D$13),IF(AND(MONTH(F1276)=7,MONTH(H1276)=7),0)))),0),"")</f>
        <v/>
      </c>
      <c r="AC1276" s="15" t="str">
        <f>IF(Ansøgning!U1281="","",Ansøgning!U1281)</f>
        <v/>
      </c>
      <c r="AD1276" s="31" t="str">
        <f t="shared" si="136"/>
        <v/>
      </c>
      <c r="AE1276" s="31" t="str">
        <f t="shared" si="137"/>
        <v/>
      </c>
      <c r="AF1276" s="51" t="str">
        <f t="shared" si="138"/>
        <v/>
      </c>
      <c r="AG1276" s="15" t="str">
        <f t="shared" si="139"/>
        <v/>
      </c>
    </row>
    <row r="1277" spans="1:33" x14ac:dyDescent="0.25">
      <c r="A1277" s="13" t="str">
        <f>IF(Ansøgning!A1282="","",Ansøgning!A1282)</f>
        <v/>
      </c>
      <c r="B1277" s="13" t="str">
        <f>IF(Ansøgning!B1282="","",Ansøgning!B1282)</f>
        <v/>
      </c>
      <c r="C1277" s="13" t="str">
        <f>IF(Ansøgning!C1282="","",Ansøgning!C1282)</f>
        <v/>
      </c>
      <c r="D1277" s="13" t="str">
        <f>IF(Ansøgning!D1282="","",Ansøgning!D1282)</f>
        <v/>
      </c>
      <c r="E1277" s="14" t="str">
        <f>IF(Ansøgning!E1282="","",Ansøgning!E1282)</f>
        <v/>
      </c>
      <c r="F1277" s="16"/>
      <c r="G1277" s="14" t="str">
        <f>IF(Ansøgning!F1282="","",Ansøgning!F1282)</f>
        <v/>
      </c>
      <c r="H1277" s="16"/>
      <c r="I1277" s="72" t="str">
        <f>IF(OR(F1277="",H1277=""),"",NETWORKDAYS(F1277,H1277,Lister!$D$7:$D$13))</f>
        <v/>
      </c>
      <c r="J1277" s="53" t="str">
        <f>IF(Ansøgning!H1282="","",Ansøgning!H1282)</f>
        <v/>
      </c>
      <c r="K1277" s="32" t="str">
        <f t="shared" si="133"/>
        <v/>
      </c>
      <c r="L1277" s="31" t="str">
        <f>IF(Ansøgning!J1282="","",Ansøgning!J1282)</f>
        <v/>
      </c>
      <c r="M1277" s="18"/>
      <c r="N1277" s="31" t="str">
        <f>IF(Ansøgning!K1282="","",Ansøgning!K1282)</f>
        <v/>
      </c>
      <c r="O1277" s="18"/>
      <c r="P1277" s="15" t="str">
        <f>IF(Ansøgning!L1282="","",Ansøgning!L1282)</f>
        <v/>
      </c>
      <c r="Q1277" s="46" t="str">
        <f t="shared" si="134"/>
        <v/>
      </c>
      <c r="R1277" s="46"/>
      <c r="S1277" s="101" t="str">
        <f>IF(Ansøgning!M1282="","",Ansøgning!M1282)</f>
        <v/>
      </c>
      <c r="T1277" s="31" t="str">
        <f t="shared" si="135"/>
        <v/>
      </c>
      <c r="U1277" s="102" t="str">
        <f>IF(Ansøgning!O1282="","",Ansøgning!O1282)</f>
        <v/>
      </c>
      <c r="V1277" s="20"/>
      <c r="W1277" s="102" t="str">
        <f>IF(Ansøgning!P1282="","",Ansøgning!P1282)</f>
        <v/>
      </c>
      <c r="X1277" s="20"/>
      <c r="Y1277" s="31" t="str">
        <f>IF(Ansøgning!Q1282="","",Ansøgning!Q1282)</f>
        <v/>
      </c>
      <c r="Z1277" s="46" t="str">
        <f>IFERROR(MAX(IF(OR(V1277="",X1277=""),"",IF(AND(AND(MONTH(F1277)&gt;=7,MONTH(F1277)&lt;8),AND(MONTH(H1277)&gt;=7,MONTH(H1277)&lt;8)),(NETWORKDAYS(F1277,H1277,Lister!$D$7:$D$13)-V1277)*T1277/NETWORKDAYS(Lister!$D$19,Lister!$E$19,Lister!$D$7:$D$13),IF(AND(AND(MONTH(F1277)&gt;=7,MONTH(F1277)&lt;8),MONTH(H1277)&gt;7),(NETWORKDAYS(F1277,Lister!$E$19,Lister!$D$7:$D$13)-V1277)*T1277/NETWORKDAYS(Lister!$D$19,Lister!$E$19,Lister!$D$7:$D$13),IF(MONTH(F1277)&gt;7,0)))),0),"")</f>
        <v/>
      </c>
      <c r="AA1277" s="31" t="str">
        <f>IF(Ansøgning!R1282="","",Ansøgning!R1282)</f>
        <v/>
      </c>
      <c r="AB1277" s="46" t="str">
        <f>IFERROR(MAX(IF(OR(V1277="",X1277=""),"",IF(AND(AND(MONTH(F1277)&gt;=8,MONTH(F1277)&lt;9),AND(MONTH(H1277)&gt;=8,MONTH(H1277)&lt;9)),(NETWORKDAYS(F1277,H1277,Lister!$D$7:$D$13)-X1277)*T1277/NETWORKDAYS(Lister!$D$20,Lister!$E$20,Lister!$D$7:$D$13),IF(AND(MONTH(F1277)=7,MONTH(H1277)=8),(NETWORKDAYS(Lister!$D$20,H1277,Lister!$D$7:$D$13)-X1277)*T1277/NETWORKDAYS(Lister!$D$20,Lister!$E$20,Lister!$D$7:$D$13),IF(AND(MONTH(F1277)=7,MONTH(H1277)=7),0)))),0),"")</f>
        <v/>
      </c>
      <c r="AC1277" s="15" t="str">
        <f>IF(Ansøgning!U1282="","",Ansøgning!U1282)</f>
        <v/>
      </c>
      <c r="AD1277" s="31" t="str">
        <f t="shared" si="136"/>
        <v/>
      </c>
      <c r="AE1277" s="31" t="str">
        <f t="shared" si="137"/>
        <v/>
      </c>
      <c r="AF1277" s="51" t="str">
        <f t="shared" si="138"/>
        <v/>
      </c>
      <c r="AG1277" s="15" t="str">
        <f t="shared" si="139"/>
        <v/>
      </c>
    </row>
    <row r="1278" spans="1:33" x14ac:dyDescent="0.25">
      <c r="A1278" s="13" t="str">
        <f>IF(Ansøgning!A1283="","",Ansøgning!A1283)</f>
        <v/>
      </c>
      <c r="B1278" s="13" t="str">
        <f>IF(Ansøgning!B1283="","",Ansøgning!B1283)</f>
        <v/>
      </c>
      <c r="C1278" s="13" t="str">
        <f>IF(Ansøgning!C1283="","",Ansøgning!C1283)</f>
        <v/>
      </c>
      <c r="D1278" s="13" t="str">
        <f>IF(Ansøgning!D1283="","",Ansøgning!D1283)</f>
        <v/>
      </c>
      <c r="E1278" s="14" t="str">
        <f>IF(Ansøgning!E1283="","",Ansøgning!E1283)</f>
        <v/>
      </c>
      <c r="F1278" s="16"/>
      <c r="G1278" s="14" t="str">
        <f>IF(Ansøgning!F1283="","",Ansøgning!F1283)</f>
        <v/>
      </c>
      <c r="H1278" s="16"/>
      <c r="I1278" s="72" t="str">
        <f>IF(OR(F1278="",H1278=""),"",NETWORKDAYS(F1278,H1278,Lister!$D$7:$D$13))</f>
        <v/>
      </c>
      <c r="J1278" s="53" t="str">
        <f>IF(Ansøgning!H1283="","",Ansøgning!H1283)</f>
        <v/>
      </c>
      <c r="K1278" s="32" t="str">
        <f t="shared" si="133"/>
        <v/>
      </c>
      <c r="L1278" s="31" t="str">
        <f>IF(Ansøgning!J1283="","",Ansøgning!J1283)</f>
        <v/>
      </c>
      <c r="M1278" s="18"/>
      <c r="N1278" s="31" t="str">
        <f>IF(Ansøgning!K1283="","",Ansøgning!K1283)</f>
        <v/>
      </c>
      <c r="O1278" s="18"/>
      <c r="P1278" s="15" t="str">
        <f>IF(Ansøgning!L1283="","",Ansøgning!L1283)</f>
        <v/>
      </c>
      <c r="Q1278" s="46" t="str">
        <f t="shared" si="134"/>
        <v/>
      </c>
      <c r="R1278" s="46"/>
      <c r="S1278" s="101" t="str">
        <f>IF(Ansøgning!M1283="","",Ansøgning!M1283)</f>
        <v/>
      </c>
      <c r="T1278" s="31" t="str">
        <f t="shared" si="135"/>
        <v/>
      </c>
      <c r="U1278" s="102" t="str">
        <f>IF(Ansøgning!O1283="","",Ansøgning!O1283)</f>
        <v/>
      </c>
      <c r="V1278" s="20"/>
      <c r="W1278" s="102" t="str">
        <f>IF(Ansøgning!P1283="","",Ansøgning!P1283)</f>
        <v/>
      </c>
      <c r="X1278" s="20"/>
      <c r="Y1278" s="31" t="str">
        <f>IF(Ansøgning!Q1283="","",Ansøgning!Q1283)</f>
        <v/>
      </c>
      <c r="Z1278" s="46" t="str">
        <f>IFERROR(MAX(IF(OR(V1278="",X1278=""),"",IF(AND(AND(MONTH(F1278)&gt;=7,MONTH(F1278)&lt;8),AND(MONTH(H1278)&gt;=7,MONTH(H1278)&lt;8)),(NETWORKDAYS(F1278,H1278,Lister!$D$7:$D$13)-V1278)*T1278/NETWORKDAYS(Lister!$D$19,Lister!$E$19,Lister!$D$7:$D$13),IF(AND(AND(MONTH(F1278)&gt;=7,MONTH(F1278)&lt;8),MONTH(H1278)&gt;7),(NETWORKDAYS(F1278,Lister!$E$19,Lister!$D$7:$D$13)-V1278)*T1278/NETWORKDAYS(Lister!$D$19,Lister!$E$19,Lister!$D$7:$D$13),IF(MONTH(F1278)&gt;7,0)))),0),"")</f>
        <v/>
      </c>
      <c r="AA1278" s="31" t="str">
        <f>IF(Ansøgning!R1283="","",Ansøgning!R1283)</f>
        <v/>
      </c>
      <c r="AB1278" s="46" t="str">
        <f>IFERROR(MAX(IF(OR(V1278="",X1278=""),"",IF(AND(AND(MONTH(F1278)&gt;=8,MONTH(F1278)&lt;9),AND(MONTH(H1278)&gt;=8,MONTH(H1278)&lt;9)),(NETWORKDAYS(F1278,H1278,Lister!$D$7:$D$13)-X1278)*T1278/NETWORKDAYS(Lister!$D$20,Lister!$E$20,Lister!$D$7:$D$13),IF(AND(MONTH(F1278)=7,MONTH(H1278)=8),(NETWORKDAYS(Lister!$D$20,H1278,Lister!$D$7:$D$13)-X1278)*T1278/NETWORKDAYS(Lister!$D$20,Lister!$E$20,Lister!$D$7:$D$13),IF(AND(MONTH(F1278)=7,MONTH(H1278)=7),0)))),0),"")</f>
        <v/>
      </c>
      <c r="AC1278" s="15" t="str">
        <f>IF(Ansøgning!U1283="","",Ansøgning!U1283)</f>
        <v/>
      </c>
      <c r="AD1278" s="31" t="str">
        <f t="shared" si="136"/>
        <v/>
      </c>
      <c r="AE1278" s="31" t="str">
        <f t="shared" si="137"/>
        <v/>
      </c>
      <c r="AF1278" s="51" t="str">
        <f t="shared" si="138"/>
        <v/>
      </c>
      <c r="AG1278" s="15" t="str">
        <f t="shared" si="139"/>
        <v/>
      </c>
    </row>
    <row r="1279" spans="1:33" x14ac:dyDescent="0.25">
      <c r="A1279" s="13" t="str">
        <f>IF(Ansøgning!A1284="","",Ansøgning!A1284)</f>
        <v/>
      </c>
      <c r="B1279" s="13" t="str">
        <f>IF(Ansøgning!B1284="","",Ansøgning!B1284)</f>
        <v/>
      </c>
      <c r="C1279" s="13" t="str">
        <f>IF(Ansøgning!C1284="","",Ansøgning!C1284)</f>
        <v/>
      </c>
      <c r="D1279" s="13" t="str">
        <f>IF(Ansøgning!D1284="","",Ansøgning!D1284)</f>
        <v/>
      </c>
      <c r="E1279" s="14" t="str">
        <f>IF(Ansøgning!E1284="","",Ansøgning!E1284)</f>
        <v/>
      </c>
      <c r="F1279" s="16"/>
      <c r="G1279" s="14" t="str">
        <f>IF(Ansøgning!F1284="","",Ansøgning!F1284)</f>
        <v/>
      </c>
      <c r="H1279" s="16"/>
      <c r="I1279" s="72" t="str">
        <f>IF(OR(F1279="",H1279=""),"",NETWORKDAYS(F1279,H1279,Lister!$D$7:$D$13))</f>
        <v/>
      </c>
      <c r="J1279" s="53" t="str">
        <f>IF(Ansøgning!H1284="","",Ansøgning!H1284)</f>
        <v/>
      </c>
      <c r="K1279" s="32" t="str">
        <f t="shared" si="133"/>
        <v/>
      </c>
      <c r="L1279" s="31" t="str">
        <f>IF(Ansøgning!J1284="","",Ansøgning!J1284)</f>
        <v/>
      </c>
      <c r="M1279" s="18"/>
      <c r="N1279" s="31" t="str">
        <f>IF(Ansøgning!K1284="","",Ansøgning!K1284)</f>
        <v/>
      </c>
      <c r="O1279" s="18"/>
      <c r="P1279" s="15" t="str">
        <f>IF(Ansøgning!L1284="","",Ansøgning!L1284)</f>
        <v/>
      </c>
      <c r="Q1279" s="46" t="str">
        <f t="shared" si="134"/>
        <v/>
      </c>
      <c r="R1279" s="46"/>
      <c r="S1279" s="101" t="str">
        <f>IF(Ansøgning!M1284="","",Ansøgning!M1284)</f>
        <v/>
      </c>
      <c r="T1279" s="31" t="str">
        <f t="shared" si="135"/>
        <v/>
      </c>
      <c r="U1279" s="102" t="str">
        <f>IF(Ansøgning!O1284="","",Ansøgning!O1284)</f>
        <v/>
      </c>
      <c r="V1279" s="20"/>
      <c r="W1279" s="102" t="str">
        <f>IF(Ansøgning!P1284="","",Ansøgning!P1284)</f>
        <v/>
      </c>
      <c r="X1279" s="20"/>
      <c r="Y1279" s="31" t="str">
        <f>IF(Ansøgning!Q1284="","",Ansøgning!Q1284)</f>
        <v/>
      </c>
      <c r="Z1279" s="46" t="str">
        <f>IFERROR(MAX(IF(OR(V1279="",X1279=""),"",IF(AND(AND(MONTH(F1279)&gt;=7,MONTH(F1279)&lt;8),AND(MONTH(H1279)&gt;=7,MONTH(H1279)&lt;8)),(NETWORKDAYS(F1279,H1279,Lister!$D$7:$D$13)-V1279)*T1279/NETWORKDAYS(Lister!$D$19,Lister!$E$19,Lister!$D$7:$D$13),IF(AND(AND(MONTH(F1279)&gt;=7,MONTH(F1279)&lt;8),MONTH(H1279)&gt;7),(NETWORKDAYS(F1279,Lister!$E$19,Lister!$D$7:$D$13)-V1279)*T1279/NETWORKDAYS(Lister!$D$19,Lister!$E$19,Lister!$D$7:$D$13),IF(MONTH(F1279)&gt;7,0)))),0),"")</f>
        <v/>
      </c>
      <c r="AA1279" s="31" t="str">
        <f>IF(Ansøgning!R1284="","",Ansøgning!R1284)</f>
        <v/>
      </c>
      <c r="AB1279" s="46" t="str">
        <f>IFERROR(MAX(IF(OR(V1279="",X1279=""),"",IF(AND(AND(MONTH(F1279)&gt;=8,MONTH(F1279)&lt;9),AND(MONTH(H1279)&gt;=8,MONTH(H1279)&lt;9)),(NETWORKDAYS(F1279,H1279,Lister!$D$7:$D$13)-X1279)*T1279/NETWORKDAYS(Lister!$D$20,Lister!$E$20,Lister!$D$7:$D$13),IF(AND(MONTH(F1279)=7,MONTH(H1279)=8),(NETWORKDAYS(Lister!$D$20,H1279,Lister!$D$7:$D$13)-X1279)*T1279/NETWORKDAYS(Lister!$D$20,Lister!$E$20,Lister!$D$7:$D$13),IF(AND(MONTH(F1279)=7,MONTH(H1279)=7),0)))),0),"")</f>
        <v/>
      </c>
      <c r="AC1279" s="15" t="str">
        <f>IF(Ansøgning!U1284="","",Ansøgning!U1284)</f>
        <v/>
      </c>
      <c r="AD1279" s="31" t="str">
        <f t="shared" si="136"/>
        <v/>
      </c>
      <c r="AE1279" s="31" t="str">
        <f t="shared" si="137"/>
        <v/>
      </c>
      <c r="AF1279" s="51" t="str">
        <f t="shared" si="138"/>
        <v/>
      </c>
      <c r="AG1279" s="15" t="str">
        <f t="shared" si="139"/>
        <v/>
      </c>
    </row>
    <row r="1280" spans="1:33" x14ac:dyDescent="0.25">
      <c r="A1280" s="13" t="str">
        <f>IF(Ansøgning!A1285="","",Ansøgning!A1285)</f>
        <v/>
      </c>
      <c r="B1280" s="13" t="str">
        <f>IF(Ansøgning!B1285="","",Ansøgning!B1285)</f>
        <v/>
      </c>
      <c r="C1280" s="13" t="str">
        <f>IF(Ansøgning!C1285="","",Ansøgning!C1285)</f>
        <v/>
      </c>
      <c r="D1280" s="13" t="str">
        <f>IF(Ansøgning!D1285="","",Ansøgning!D1285)</f>
        <v/>
      </c>
      <c r="E1280" s="14" t="str">
        <f>IF(Ansøgning!E1285="","",Ansøgning!E1285)</f>
        <v/>
      </c>
      <c r="F1280" s="16"/>
      <c r="G1280" s="14" t="str">
        <f>IF(Ansøgning!F1285="","",Ansøgning!F1285)</f>
        <v/>
      </c>
      <c r="H1280" s="16"/>
      <c r="I1280" s="72" t="str">
        <f>IF(OR(F1280="",H1280=""),"",NETWORKDAYS(F1280,H1280,Lister!$D$7:$D$13))</f>
        <v/>
      </c>
      <c r="J1280" s="53" t="str">
        <f>IF(Ansøgning!H1285="","",Ansøgning!H1285)</f>
        <v/>
      </c>
      <c r="K1280" s="32" t="str">
        <f t="shared" si="133"/>
        <v/>
      </c>
      <c r="L1280" s="31" t="str">
        <f>IF(Ansøgning!J1285="","",Ansøgning!J1285)</f>
        <v/>
      </c>
      <c r="M1280" s="18"/>
      <c r="N1280" s="31" t="str">
        <f>IF(Ansøgning!K1285="","",Ansøgning!K1285)</f>
        <v/>
      </c>
      <c r="O1280" s="18"/>
      <c r="P1280" s="15" t="str">
        <f>IF(Ansøgning!L1285="","",Ansøgning!L1285)</f>
        <v/>
      </c>
      <c r="Q1280" s="46" t="str">
        <f t="shared" si="134"/>
        <v/>
      </c>
      <c r="R1280" s="46"/>
      <c r="S1280" s="101" t="str">
        <f>IF(Ansøgning!M1285="","",Ansøgning!M1285)</f>
        <v/>
      </c>
      <c r="T1280" s="31" t="str">
        <f t="shared" si="135"/>
        <v/>
      </c>
      <c r="U1280" s="102" t="str">
        <f>IF(Ansøgning!O1285="","",Ansøgning!O1285)</f>
        <v/>
      </c>
      <c r="V1280" s="20"/>
      <c r="W1280" s="102" t="str">
        <f>IF(Ansøgning!P1285="","",Ansøgning!P1285)</f>
        <v/>
      </c>
      <c r="X1280" s="20"/>
      <c r="Y1280" s="31" t="str">
        <f>IF(Ansøgning!Q1285="","",Ansøgning!Q1285)</f>
        <v/>
      </c>
      <c r="Z1280" s="46" t="str">
        <f>IFERROR(MAX(IF(OR(V1280="",X1280=""),"",IF(AND(AND(MONTH(F1280)&gt;=7,MONTH(F1280)&lt;8),AND(MONTH(H1280)&gt;=7,MONTH(H1280)&lt;8)),(NETWORKDAYS(F1280,H1280,Lister!$D$7:$D$13)-V1280)*T1280/NETWORKDAYS(Lister!$D$19,Lister!$E$19,Lister!$D$7:$D$13),IF(AND(AND(MONTH(F1280)&gt;=7,MONTH(F1280)&lt;8),MONTH(H1280)&gt;7),(NETWORKDAYS(F1280,Lister!$E$19,Lister!$D$7:$D$13)-V1280)*T1280/NETWORKDAYS(Lister!$D$19,Lister!$E$19,Lister!$D$7:$D$13),IF(MONTH(F1280)&gt;7,0)))),0),"")</f>
        <v/>
      </c>
      <c r="AA1280" s="31" t="str">
        <f>IF(Ansøgning!R1285="","",Ansøgning!R1285)</f>
        <v/>
      </c>
      <c r="AB1280" s="46" t="str">
        <f>IFERROR(MAX(IF(OR(V1280="",X1280=""),"",IF(AND(AND(MONTH(F1280)&gt;=8,MONTH(F1280)&lt;9),AND(MONTH(H1280)&gt;=8,MONTH(H1280)&lt;9)),(NETWORKDAYS(F1280,H1280,Lister!$D$7:$D$13)-X1280)*T1280/NETWORKDAYS(Lister!$D$20,Lister!$E$20,Lister!$D$7:$D$13),IF(AND(MONTH(F1280)=7,MONTH(H1280)=8),(NETWORKDAYS(Lister!$D$20,H1280,Lister!$D$7:$D$13)-X1280)*T1280/NETWORKDAYS(Lister!$D$20,Lister!$E$20,Lister!$D$7:$D$13),IF(AND(MONTH(F1280)=7,MONTH(H1280)=7),0)))),0),"")</f>
        <v/>
      </c>
      <c r="AC1280" s="15" t="str">
        <f>IF(Ansøgning!U1285="","",Ansøgning!U1285)</f>
        <v/>
      </c>
      <c r="AD1280" s="31" t="str">
        <f t="shared" si="136"/>
        <v/>
      </c>
      <c r="AE1280" s="31" t="str">
        <f t="shared" si="137"/>
        <v/>
      </c>
      <c r="AF1280" s="51" t="str">
        <f t="shared" si="138"/>
        <v/>
      </c>
      <c r="AG1280" s="15" t="str">
        <f t="shared" si="139"/>
        <v/>
      </c>
    </row>
    <row r="1281" spans="1:33" x14ac:dyDescent="0.25">
      <c r="A1281" s="13" t="str">
        <f>IF(Ansøgning!A1286="","",Ansøgning!A1286)</f>
        <v/>
      </c>
      <c r="B1281" s="13" t="str">
        <f>IF(Ansøgning!B1286="","",Ansøgning!B1286)</f>
        <v/>
      </c>
      <c r="C1281" s="13" t="str">
        <f>IF(Ansøgning!C1286="","",Ansøgning!C1286)</f>
        <v/>
      </c>
      <c r="D1281" s="13" t="str">
        <f>IF(Ansøgning!D1286="","",Ansøgning!D1286)</f>
        <v/>
      </c>
      <c r="E1281" s="14" t="str">
        <f>IF(Ansøgning!E1286="","",Ansøgning!E1286)</f>
        <v/>
      </c>
      <c r="F1281" s="16"/>
      <c r="G1281" s="14" t="str">
        <f>IF(Ansøgning!F1286="","",Ansøgning!F1286)</f>
        <v/>
      </c>
      <c r="H1281" s="16"/>
      <c r="I1281" s="72" t="str">
        <f>IF(OR(F1281="",H1281=""),"",NETWORKDAYS(F1281,H1281,Lister!$D$7:$D$13))</f>
        <v/>
      </c>
      <c r="J1281" s="53" t="str">
        <f>IF(Ansøgning!H1286="","",Ansøgning!H1286)</f>
        <v/>
      </c>
      <c r="K1281" s="32" t="str">
        <f t="shared" si="133"/>
        <v/>
      </c>
      <c r="L1281" s="31" t="str">
        <f>IF(Ansøgning!J1286="","",Ansøgning!J1286)</f>
        <v/>
      </c>
      <c r="M1281" s="18"/>
      <c r="N1281" s="31" t="str">
        <f>IF(Ansøgning!K1286="","",Ansøgning!K1286)</f>
        <v/>
      </c>
      <c r="O1281" s="18"/>
      <c r="P1281" s="15" t="str">
        <f>IF(Ansøgning!L1286="","",Ansøgning!L1286)</f>
        <v/>
      </c>
      <c r="Q1281" s="46" t="str">
        <f t="shared" si="134"/>
        <v/>
      </c>
      <c r="R1281" s="46"/>
      <c r="S1281" s="101" t="str">
        <f>IF(Ansøgning!M1286="","",Ansøgning!M1286)</f>
        <v/>
      </c>
      <c r="T1281" s="31" t="str">
        <f t="shared" si="135"/>
        <v/>
      </c>
      <c r="U1281" s="102" t="str">
        <f>IF(Ansøgning!O1286="","",Ansøgning!O1286)</f>
        <v/>
      </c>
      <c r="V1281" s="20"/>
      <c r="W1281" s="102" t="str">
        <f>IF(Ansøgning!P1286="","",Ansøgning!P1286)</f>
        <v/>
      </c>
      <c r="X1281" s="20"/>
      <c r="Y1281" s="31" t="str">
        <f>IF(Ansøgning!Q1286="","",Ansøgning!Q1286)</f>
        <v/>
      </c>
      <c r="Z1281" s="46" t="str">
        <f>IFERROR(MAX(IF(OR(V1281="",X1281=""),"",IF(AND(AND(MONTH(F1281)&gt;=7,MONTH(F1281)&lt;8),AND(MONTH(H1281)&gt;=7,MONTH(H1281)&lt;8)),(NETWORKDAYS(F1281,H1281,Lister!$D$7:$D$13)-V1281)*T1281/NETWORKDAYS(Lister!$D$19,Lister!$E$19,Lister!$D$7:$D$13),IF(AND(AND(MONTH(F1281)&gt;=7,MONTH(F1281)&lt;8),MONTH(H1281)&gt;7),(NETWORKDAYS(F1281,Lister!$E$19,Lister!$D$7:$D$13)-V1281)*T1281/NETWORKDAYS(Lister!$D$19,Lister!$E$19,Lister!$D$7:$D$13),IF(MONTH(F1281)&gt;7,0)))),0),"")</f>
        <v/>
      </c>
      <c r="AA1281" s="31" t="str">
        <f>IF(Ansøgning!R1286="","",Ansøgning!R1286)</f>
        <v/>
      </c>
      <c r="AB1281" s="46" t="str">
        <f>IFERROR(MAX(IF(OR(V1281="",X1281=""),"",IF(AND(AND(MONTH(F1281)&gt;=8,MONTH(F1281)&lt;9),AND(MONTH(H1281)&gt;=8,MONTH(H1281)&lt;9)),(NETWORKDAYS(F1281,H1281,Lister!$D$7:$D$13)-X1281)*T1281/NETWORKDAYS(Lister!$D$20,Lister!$E$20,Lister!$D$7:$D$13),IF(AND(MONTH(F1281)=7,MONTH(H1281)=8),(NETWORKDAYS(Lister!$D$20,H1281,Lister!$D$7:$D$13)-X1281)*T1281/NETWORKDAYS(Lister!$D$20,Lister!$E$20,Lister!$D$7:$D$13),IF(AND(MONTH(F1281)=7,MONTH(H1281)=7),0)))),0),"")</f>
        <v/>
      </c>
      <c r="AC1281" s="15" t="str">
        <f>IF(Ansøgning!U1286="","",Ansøgning!U1286)</f>
        <v/>
      </c>
      <c r="AD1281" s="31" t="str">
        <f t="shared" si="136"/>
        <v/>
      </c>
      <c r="AE1281" s="31" t="str">
        <f t="shared" si="137"/>
        <v/>
      </c>
      <c r="AF1281" s="51" t="str">
        <f t="shared" si="138"/>
        <v/>
      </c>
      <c r="AG1281" s="15" t="str">
        <f t="shared" si="139"/>
        <v/>
      </c>
    </row>
    <row r="1282" spans="1:33" x14ac:dyDescent="0.25">
      <c r="A1282" s="13" t="str">
        <f>IF(Ansøgning!A1287="","",Ansøgning!A1287)</f>
        <v/>
      </c>
      <c r="B1282" s="13" t="str">
        <f>IF(Ansøgning!B1287="","",Ansøgning!B1287)</f>
        <v/>
      </c>
      <c r="C1282" s="13" t="str">
        <f>IF(Ansøgning!C1287="","",Ansøgning!C1287)</f>
        <v/>
      </c>
      <c r="D1282" s="13" t="str">
        <f>IF(Ansøgning!D1287="","",Ansøgning!D1287)</f>
        <v/>
      </c>
      <c r="E1282" s="14" t="str">
        <f>IF(Ansøgning!E1287="","",Ansøgning!E1287)</f>
        <v/>
      </c>
      <c r="F1282" s="16"/>
      <c r="G1282" s="14" t="str">
        <f>IF(Ansøgning!F1287="","",Ansøgning!F1287)</f>
        <v/>
      </c>
      <c r="H1282" s="16"/>
      <c r="I1282" s="72" t="str">
        <f>IF(OR(F1282="",H1282=""),"",NETWORKDAYS(F1282,H1282,Lister!$D$7:$D$13))</f>
        <v/>
      </c>
      <c r="J1282" s="53" t="str">
        <f>IF(Ansøgning!H1287="","",Ansøgning!H1287)</f>
        <v/>
      </c>
      <c r="K1282" s="32" t="str">
        <f t="shared" si="133"/>
        <v/>
      </c>
      <c r="L1282" s="31" t="str">
        <f>IF(Ansøgning!J1287="","",Ansøgning!J1287)</f>
        <v/>
      </c>
      <c r="M1282" s="18"/>
      <c r="N1282" s="31" t="str">
        <f>IF(Ansøgning!K1287="","",Ansøgning!K1287)</f>
        <v/>
      </c>
      <c r="O1282" s="18"/>
      <c r="P1282" s="15" t="str">
        <f>IF(Ansøgning!L1287="","",Ansøgning!L1287)</f>
        <v/>
      </c>
      <c r="Q1282" s="46" t="str">
        <f t="shared" si="134"/>
        <v/>
      </c>
      <c r="R1282" s="46"/>
      <c r="S1282" s="101" t="str">
        <f>IF(Ansøgning!M1287="","",Ansøgning!M1287)</f>
        <v/>
      </c>
      <c r="T1282" s="31" t="str">
        <f t="shared" si="135"/>
        <v/>
      </c>
      <c r="U1282" s="102" t="str">
        <f>IF(Ansøgning!O1287="","",Ansøgning!O1287)</f>
        <v/>
      </c>
      <c r="V1282" s="20"/>
      <c r="W1282" s="102" t="str">
        <f>IF(Ansøgning!P1287="","",Ansøgning!P1287)</f>
        <v/>
      </c>
      <c r="X1282" s="20"/>
      <c r="Y1282" s="31" t="str">
        <f>IF(Ansøgning!Q1287="","",Ansøgning!Q1287)</f>
        <v/>
      </c>
      <c r="Z1282" s="46" t="str">
        <f>IFERROR(MAX(IF(OR(V1282="",X1282=""),"",IF(AND(AND(MONTH(F1282)&gt;=7,MONTH(F1282)&lt;8),AND(MONTH(H1282)&gt;=7,MONTH(H1282)&lt;8)),(NETWORKDAYS(F1282,H1282,Lister!$D$7:$D$13)-V1282)*T1282/NETWORKDAYS(Lister!$D$19,Lister!$E$19,Lister!$D$7:$D$13),IF(AND(AND(MONTH(F1282)&gt;=7,MONTH(F1282)&lt;8),MONTH(H1282)&gt;7),(NETWORKDAYS(F1282,Lister!$E$19,Lister!$D$7:$D$13)-V1282)*T1282/NETWORKDAYS(Lister!$D$19,Lister!$E$19,Lister!$D$7:$D$13),IF(MONTH(F1282)&gt;7,0)))),0),"")</f>
        <v/>
      </c>
      <c r="AA1282" s="31" t="str">
        <f>IF(Ansøgning!R1287="","",Ansøgning!R1287)</f>
        <v/>
      </c>
      <c r="AB1282" s="46" t="str">
        <f>IFERROR(MAX(IF(OR(V1282="",X1282=""),"",IF(AND(AND(MONTH(F1282)&gt;=8,MONTH(F1282)&lt;9),AND(MONTH(H1282)&gt;=8,MONTH(H1282)&lt;9)),(NETWORKDAYS(F1282,H1282,Lister!$D$7:$D$13)-X1282)*T1282/NETWORKDAYS(Lister!$D$20,Lister!$E$20,Lister!$D$7:$D$13),IF(AND(MONTH(F1282)=7,MONTH(H1282)=8),(NETWORKDAYS(Lister!$D$20,H1282,Lister!$D$7:$D$13)-X1282)*T1282/NETWORKDAYS(Lister!$D$20,Lister!$E$20,Lister!$D$7:$D$13),IF(AND(MONTH(F1282)=7,MONTH(H1282)=7),0)))),0),"")</f>
        <v/>
      </c>
      <c r="AC1282" s="15" t="str">
        <f>IF(Ansøgning!U1287="","",Ansøgning!U1287)</f>
        <v/>
      </c>
      <c r="AD1282" s="31" t="str">
        <f t="shared" si="136"/>
        <v/>
      </c>
      <c r="AE1282" s="31" t="str">
        <f t="shared" si="137"/>
        <v/>
      </c>
      <c r="AF1282" s="51" t="str">
        <f t="shared" si="138"/>
        <v/>
      </c>
      <c r="AG1282" s="15" t="str">
        <f t="shared" si="139"/>
        <v/>
      </c>
    </row>
    <row r="1283" spans="1:33" x14ac:dyDescent="0.25">
      <c r="A1283" s="13" t="str">
        <f>IF(Ansøgning!A1288="","",Ansøgning!A1288)</f>
        <v/>
      </c>
      <c r="B1283" s="13" t="str">
        <f>IF(Ansøgning!B1288="","",Ansøgning!B1288)</f>
        <v/>
      </c>
      <c r="C1283" s="13" t="str">
        <f>IF(Ansøgning!C1288="","",Ansøgning!C1288)</f>
        <v/>
      </c>
      <c r="D1283" s="13" t="str">
        <f>IF(Ansøgning!D1288="","",Ansøgning!D1288)</f>
        <v/>
      </c>
      <c r="E1283" s="14" t="str">
        <f>IF(Ansøgning!E1288="","",Ansøgning!E1288)</f>
        <v/>
      </c>
      <c r="F1283" s="16"/>
      <c r="G1283" s="14" t="str">
        <f>IF(Ansøgning!F1288="","",Ansøgning!F1288)</f>
        <v/>
      </c>
      <c r="H1283" s="16"/>
      <c r="I1283" s="72" t="str">
        <f>IF(OR(F1283="",H1283=""),"",NETWORKDAYS(F1283,H1283,Lister!$D$7:$D$13))</f>
        <v/>
      </c>
      <c r="J1283" s="53" t="str">
        <f>IF(Ansøgning!H1288="","",Ansøgning!H1288)</f>
        <v/>
      </c>
      <c r="K1283" s="32" t="str">
        <f t="shared" si="133"/>
        <v/>
      </c>
      <c r="L1283" s="31" t="str">
        <f>IF(Ansøgning!J1288="","",Ansøgning!J1288)</f>
        <v/>
      </c>
      <c r="M1283" s="18"/>
      <c r="N1283" s="31" t="str">
        <f>IF(Ansøgning!K1288="","",Ansøgning!K1288)</f>
        <v/>
      </c>
      <c r="O1283" s="18"/>
      <c r="P1283" s="15" t="str">
        <f>IF(Ansøgning!L1288="","",Ansøgning!L1288)</f>
        <v/>
      </c>
      <c r="Q1283" s="46" t="str">
        <f t="shared" si="134"/>
        <v/>
      </c>
      <c r="R1283" s="46"/>
      <c r="S1283" s="101" t="str">
        <f>IF(Ansøgning!M1288="","",Ansøgning!M1288)</f>
        <v/>
      </c>
      <c r="T1283" s="31" t="str">
        <f t="shared" si="135"/>
        <v/>
      </c>
      <c r="U1283" s="102" t="str">
        <f>IF(Ansøgning!O1288="","",Ansøgning!O1288)</f>
        <v/>
      </c>
      <c r="V1283" s="20"/>
      <c r="W1283" s="102" t="str">
        <f>IF(Ansøgning!P1288="","",Ansøgning!P1288)</f>
        <v/>
      </c>
      <c r="X1283" s="20"/>
      <c r="Y1283" s="31" t="str">
        <f>IF(Ansøgning!Q1288="","",Ansøgning!Q1288)</f>
        <v/>
      </c>
      <c r="Z1283" s="46" t="str">
        <f>IFERROR(MAX(IF(OR(V1283="",X1283=""),"",IF(AND(AND(MONTH(F1283)&gt;=7,MONTH(F1283)&lt;8),AND(MONTH(H1283)&gt;=7,MONTH(H1283)&lt;8)),(NETWORKDAYS(F1283,H1283,Lister!$D$7:$D$13)-V1283)*T1283/NETWORKDAYS(Lister!$D$19,Lister!$E$19,Lister!$D$7:$D$13),IF(AND(AND(MONTH(F1283)&gt;=7,MONTH(F1283)&lt;8),MONTH(H1283)&gt;7),(NETWORKDAYS(F1283,Lister!$E$19,Lister!$D$7:$D$13)-V1283)*T1283/NETWORKDAYS(Lister!$D$19,Lister!$E$19,Lister!$D$7:$D$13),IF(MONTH(F1283)&gt;7,0)))),0),"")</f>
        <v/>
      </c>
      <c r="AA1283" s="31" t="str">
        <f>IF(Ansøgning!R1288="","",Ansøgning!R1288)</f>
        <v/>
      </c>
      <c r="AB1283" s="46" t="str">
        <f>IFERROR(MAX(IF(OR(V1283="",X1283=""),"",IF(AND(AND(MONTH(F1283)&gt;=8,MONTH(F1283)&lt;9),AND(MONTH(H1283)&gt;=8,MONTH(H1283)&lt;9)),(NETWORKDAYS(F1283,H1283,Lister!$D$7:$D$13)-X1283)*T1283/NETWORKDAYS(Lister!$D$20,Lister!$E$20,Lister!$D$7:$D$13),IF(AND(MONTH(F1283)=7,MONTH(H1283)=8),(NETWORKDAYS(Lister!$D$20,H1283,Lister!$D$7:$D$13)-X1283)*T1283/NETWORKDAYS(Lister!$D$20,Lister!$E$20,Lister!$D$7:$D$13),IF(AND(MONTH(F1283)=7,MONTH(H1283)=7),0)))),0),"")</f>
        <v/>
      </c>
      <c r="AC1283" s="15" t="str">
        <f>IF(Ansøgning!U1288="","",Ansøgning!U1288)</f>
        <v/>
      </c>
      <c r="AD1283" s="31" t="str">
        <f t="shared" si="136"/>
        <v/>
      </c>
      <c r="AE1283" s="31" t="str">
        <f t="shared" si="137"/>
        <v/>
      </c>
      <c r="AF1283" s="51" t="str">
        <f t="shared" si="138"/>
        <v/>
      </c>
      <c r="AG1283" s="15" t="str">
        <f t="shared" si="139"/>
        <v/>
      </c>
    </row>
    <row r="1284" spans="1:33" x14ac:dyDescent="0.25">
      <c r="A1284" s="13" t="str">
        <f>IF(Ansøgning!A1289="","",Ansøgning!A1289)</f>
        <v/>
      </c>
      <c r="B1284" s="13" t="str">
        <f>IF(Ansøgning!B1289="","",Ansøgning!B1289)</f>
        <v/>
      </c>
      <c r="C1284" s="13" t="str">
        <f>IF(Ansøgning!C1289="","",Ansøgning!C1289)</f>
        <v/>
      </c>
      <c r="D1284" s="13" t="str">
        <f>IF(Ansøgning!D1289="","",Ansøgning!D1289)</f>
        <v/>
      </c>
      <c r="E1284" s="14" t="str">
        <f>IF(Ansøgning!E1289="","",Ansøgning!E1289)</f>
        <v/>
      </c>
      <c r="F1284" s="16"/>
      <c r="G1284" s="14" t="str">
        <f>IF(Ansøgning!F1289="","",Ansøgning!F1289)</f>
        <v/>
      </c>
      <c r="H1284" s="16"/>
      <c r="I1284" s="72" t="str">
        <f>IF(OR(F1284="",H1284=""),"",NETWORKDAYS(F1284,H1284,Lister!$D$7:$D$13))</f>
        <v/>
      </c>
      <c r="J1284" s="53" t="str">
        <f>IF(Ansøgning!H1289="","",Ansøgning!H1289)</f>
        <v/>
      </c>
      <c r="K1284" s="32" t="str">
        <f t="shared" si="133"/>
        <v/>
      </c>
      <c r="L1284" s="31" t="str">
        <f>IF(Ansøgning!J1289="","",Ansøgning!J1289)</f>
        <v/>
      </c>
      <c r="M1284" s="18"/>
      <c r="N1284" s="31" t="str">
        <f>IF(Ansøgning!K1289="","",Ansøgning!K1289)</f>
        <v/>
      </c>
      <c r="O1284" s="18"/>
      <c r="P1284" s="15" t="str">
        <f>IF(Ansøgning!L1289="","",Ansøgning!L1289)</f>
        <v/>
      </c>
      <c r="Q1284" s="46" t="str">
        <f t="shared" si="134"/>
        <v/>
      </c>
      <c r="R1284" s="46"/>
      <c r="S1284" s="101" t="str">
        <f>IF(Ansøgning!M1289="","",Ansøgning!M1289)</f>
        <v/>
      </c>
      <c r="T1284" s="31" t="str">
        <f t="shared" si="135"/>
        <v/>
      </c>
      <c r="U1284" s="102" t="str">
        <f>IF(Ansøgning!O1289="","",Ansøgning!O1289)</f>
        <v/>
      </c>
      <c r="V1284" s="20"/>
      <c r="W1284" s="102" t="str">
        <f>IF(Ansøgning!P1289="","",Ansøgning!P1289)</f>
        <v/>
      </c>
      <c r="X1284" s="20"/>
      <c r="Y1284" s="31" t="str">
        <f>IF(Ansøgning!Q1289="","",Ansøgning!Q1289)</f>
        <v/>
      </c>
      <c r="Z1284" s="46" t="str">
        <f>IFERROR(MAX(IF(OR(V1284="",X1284=""),"",IF(AND(AND(MONTH(F1284)&gt;=7,MONTH(F1284)&lt;8),AND(MONTH(H1284)&gt;=7,MONTH(H1284)&lt;8)),(NETWORKDAYS(F1284,H1284,Lister!$D$7:$D$13)-V1284)*T1284/NETWORKDAYS(Lister!$D$19,Lister!$E$19,Lister!$D$7:$D$13),IF(AND(AND(MONTH(F1284)&gt;=7,MONTH(F1284)&lt;8),MONTH(H1284)&gt;7),(NETWORKDAYS(F1284,Lister!$E$19,Lister!$D$7:$D$13)-V1284)*T1284/NETWORKDAYS(Lister!$D$19,Lister!$E$19,Lister!$D$7:$D$13),IF(MONTH(F1284)&gt;7,0)))),0),"")</f>
        <v/>
      </c>
      <c r="AA1284" s="31" t="str">
        <f>IF(Ansøgning!R1289="","",Ansøgning!R1289)</f>
        <v/>
      </c>
      <c r="AB1284" s="46" t="str">
        <f>IFERROR(MAX(IF(OR(V1284="",X1284=""),"",IF(AND(AND(MONTH(F1284)&gt;=8,MONTH(F1284)&lt;9),AND(MONTH(H1284)&gt;=8,MONTH(H1284)&lt;9)),(NETWORKDAYS(F1284,H1284,Lister!$D$7:$D$13)-X1284)*T1284/NETWORKDAYS(Lister!$D$20,Lister!$E$20,Lister!$D$7:$D$13),IF(AND(MONTH(F1284)=7,MONTH(H1284)=8),(NETWORKDAYS(Lister!$D$20,H1284,Lister!$D$7:$D$13)-X1284)*T1284/NETWORKDAYS(Lister!$D$20,Lister!$E$20,Lister!$D$7:$D$13),IF(AND(MONTH(F1284)=7,MONTH(H1284)=7),0)))),0),"")</f>
        <v/>
      </c>
      <c r="AC1284" s="15" t="str">
        <f>IF(Ansøgning!U1289="","",Ansøgning!U1289)</f>
        <v/>
      </c>
      <c r="AD1284" s="31" t="str">
        <f t="shared" si="136"/>
        <v/>
      </c>
      <c r="AE1284" s="31" t="str">
        <f t="shared" si="137"/>
        <v/>
      </c>
      <c r="AF1284" s="51" t="str">
        <f t="shared" si="138"/>
        <v/>
      </c>
      <c r="AG1284" s="15" t="str">
        <f t="shared" si="139"/>
        <v/>
      </c>
    </row>
    <row r="1285" spans="1:33" x14ac:dyDescent="0.25">
      <c r="A1285" s="13" t="str">
        <f>IF(Ansøgning!A1290="","",Ansøgning!A1290)</f>
        <v/>
      </c>
      <c r="B1285" s="13" t="str">
        <f>IF(Ansøgning!B1290="","",Ansøgning!B1290)</f>
        <v/>
      </c>
      <c r="C1285" s="13" t="str">
        <f>IF(Ansøgning!C1290="","",Ansøgning!C1290)</f>
        <v/>
      </c>
      <c r="D1285" s="13" t="str">
        <f>IF(Ansøgning!D1290="","",Ansøgning!D1290)</f>
        <v/>
      </c>
      <c r="E1285" s="14" t="str">
        <f>IF(Ansøgning!E1290="","",Ansøgning!E1290)</f>
        <v/>
      </c>
      <c r="F1285" s="16"/>
      <c r="G1285" s="14" t="str">
        <f>IF(Ansøgning!F1290="","",Ansøgning!F1290)</f>
        <v/>
      </c>
      <c r="H1285" s="16"/>
      <c r="I1285" s="72" t="str">
        <f>IF(OR(F1285="",H1285=""),"",NETWORKDAYS(F1285,H1285,Lister!$D$7:$D$13))</f>
        <v/>
      </c>
      <c r="J1285" s="53" t="str">
        <f>IF(Ansøgning!H1290="","",Ansøgning!H1290)</f>
        <v/>
      </c>
      <c r="K1285" s="32" t="str">
        <f t="shared" si="133"/>
        <v/>
      </c>
      <c r="L1285" s="31" t="str">
        <f>IF(Ansøgning!J1290="","",Ansøgning!J1290)</f>
        <v/>
      </c>
      <c r="M1285" s="18"/>
      <c r="N1285" s="31" t="str">
        <f>IF(Ansøgning!K1290="","",Ansøgning!K1290)</f>
        <v/>
      </c>
      <c r="O1285" s="18"/>
      <c r="P1285" s="15" t="str">
        <f>IF(Ansøgning!L1290="","",Ansøgning!L1290)</f>
        <v/>
      </c>
      <c r="Q1285" s="46" t="str">
        <f t="shared" si="134"/>
        <v/>
      </c>
      <c r="R1285" s="46"/>
      <c r="S1285" s="101" t="str">
        <f>IF(Ansøgning!M1290="","",Ansøgning!M1290)</f>
        <v/>
      </c>
      <c r="T1285" s="31" t="str">
        <f t="shared" si="135"/>
        <v/>
      </c>
      <c r="U1285" s="102" t="str">
        <f>IF(Ansøgning!O1290="","",Ansøgning!O1290)</f>
        <v/>
      </c>
      <c r="V1285" s="20"/>
      <c r="W1285" s="102" t="str">
        <f>IF(Ansøgning!P1290="","",Ansøgning!P1290)</f>
        <v/>
      </c>
      <c r="X1285" s="20"/>
      <c r="Y1285" s="31" t="str">
        <f>IF(Ansøgning!Q1290="","",Ansøgning!Q1290)</f>
        <v/>
      </c>
      <c r="Z1285" s="46" t="str">
        <f>IFERROR(MAX(IF(OR(V1285="",X1285=""),"",IF(AND(AND(MONTH(F1285)&gt;=7,MONTH(F1285)&lt;8),AND(MONTH(H1285)&gt;=7,MONTH(H1285)&lt;8)),(NETWORKDAYS(F1285,H1285,Lister!$D$7:$D$13)-V1285)*T1285/NETWORKDAYS(Lister!$D$19,Lister!$E$19,Lister!$D$7:$D$13),IF(AND(AND(MONTH(F1285)&gt;=7,MONTH(F1285)&lt;8),MONTH(H1285)&gt;7),(NETWORKDAYS(F1285,Lister!$E$19,Lister!$D$7:$D$13)-V1285)*T1285/NETWORKDAYS(Lister!$D$19,Lister!$E$19,Lister!$D$7:$D$13),IF(MONTH(F1285)&gt;7,0)))),0),"")</f>
        <v/>
      </c>
      <c r="AA1285" s="31" t="str">
        <f>IF(Ansøgning!R1290="","",Ansøgning!R1290)</f>
        <v/>
      </c>
      <c r="AB1285" s="46" t="str">
        <f>IFERROR(MAX(IF(OR(V1285="",X1285=""),"",IF(AND(AND(MONTH(F1285)&gt;=8,MONTH(F1285)&lt;9),AND(MONTH(H1285)&gt;=8,MONTH(H1285)&lt;9)),(NETWORKDAYS(F1285,H1285,Lister!$D$7:$D$13)-X1285)*T1285/NETWORKDAYS(Lister!$D$20,Lister!$E$20,Lister!$D$7:$D$13),IF(AND(MONTH(F1285)=7,MONTH(H1285)=8),(NETWORKDAYS(Lister!$D$20,H1285,Lister!$D$7:$D$13)-X1285)*T1285/NETWORKDAYS(Lister!$D$20,Lister!$E$20,Lister!$D$7:$D$13),IF(AND(MONTH(F1285)=7,MONTH(H1285)=7),0)))),0),"")</f>
        <v/>
      </c>
      <c r="AC1285" s="15" t="str">
        <f>IF(Ansøgning!U1290="","",Ansøgning!U1290)</f>
        <v/>
      </c>
      <c r="AD1285" s="31" t="str">
        <f t="shared" si="136"/>
        <v/>
      </c>
      <c r="AE1285" s="31" t="str">
        <f t="shared" si="137"/>
        <v/>
      </c>
      <c r="AF1285" s="51" t="str">
        <f t="shared" si="138"/>
        <v/>
      </c>
      <c r="AG1285" s="15" t="str">
        <f t="shared" si="139"/>
        <v/>
      </c>
    </row>
    <row r="1286" spans="1:33" x14ac:dyDescent="0.25">
      <c r="A1286" s="13" t="str">
        <f>IF(Ansøgning!A1291="","",Ansøgning!A1291)</f>
        <v/>
      </c>
      <c r="B1286" s="13" t="str">
        <f>IF(Ansøgning!B1291="","",Ansøgning!B1291)</f>
        <v/>
      </c>
      <c r="C1286" s="13" t="str">
        <f>IF(Ansøgning!C1291="","",Ansøgning!C1291)</f>
        <v/>
      </c>
      <c r="D1286" s="13" t="str">
        <f>IF(Ansøgning!D1291="","",Ansøgning!D1291)</f>
        <v/>
      </c>
      <c r="E1286" s="14" t="str">
        <f>IF(Ansøgning!E1291="","",Ansøgning!E1291)</f>
        <v/>
      </c>
      <c r="F1286" s="16"/>
      <c r="G1286" s="14" t="str">
        <f>IF(Ansøgning!F1291="","",Ansøgning!F1291)</f>
        <v/>
      </c>
      <c r="H1286" s="16"/>
      <c r="I1286" s="72" t="str">
        <f>IF(OR(F1286="",H1286=""),"",NETWORKDAYS(F1286,H1286,Lister!$D$7:$D$13))</f>
        <v/>
      </c>
      <c r="J1286" s="53" t="str">
        <f>IF(Ansøgning!H1291="","",Ansøgning!H1291)</f>
        <v/>
      </c>
      <c r="K1286" s="32" t="str">
        <f t="shared" si="133"/>
        <v/>
      </c>
      <c r="L1286" s="31" t="str">
        <f>IF(Ansøgning!J1291="","",Ansøgning!J1291)</f>
        <v/>
      </c>
      <c r="M1286" s="18"/>
      <c r="N1286" s="31" t="str">
        <f>IF(Ansøgning!K1291="","",Ansøgning!K1291)</f>
        <v/>
      </c>
      <c r="O1286" s="18"/>
      <c r="P1286" s="15" t="str">
        <f>IF(Ansøgning!L1291="","",Ansøgning!L1291)</f>
        <v/>
      </c>
      <c r="Q1286" s="46" t="str">
        <f t="shared" si="134"/>
        <v/>
      </c>
      <c r="R1286" s="46"/>
      <c r="S1286" s="101" t="str">
        <f>IF(Ansøgning!M1291="","",Ansøgning!M1291)</f>
        <v/>
      </c>
      <c r="T1286" s="31" t="str">
        <f t="shared" si="135"/>
        <v/>
      </c>
      <c r="U1286" s="102" t="str">
        <f>IF(Ansøgning!O1291="","",Ansøgning!O1291)</f>
        <v/>
      </c>
      <c r="V1286" s="20"/>
      <c r="W1286" s="102" t="str">
        <f>IF(Ansøgning!P1291="","",Ansøgning!P1291)</f>
        <v/>
      </c>
      <c r="X1286" s="20"/>
      <c r="Y1286" s="31" t="str">
        <f>IF(Ansøgning!Q1291="","",Ansøgning!Q1291)</f>
        <v/>
      </c>
      <c r="Z1286" s="46" t="str">
        <f>IFERROR(MAX(IF(OR(V1286="",X1286=""),"",IF(AND(AND(MONTH(F1286)&gt;=7,MONTH(F1286)&lt;8),AND(MONTH(H1286)&gt;=7,MONTH(H1286)&lt;8)),(NETWORKDAYS(F1286,H1286,Lister!$D$7:$D$13)-V1286)*T1286/NETWORKDAYS(Lister!$D$19,Lister!$E$19,Lister!$D$7:$D$13),IF(AND(AND(MONTH(F1286)&gt;=7,MONTH(F1286)&lt;8),MONTH(H1286)&gt;7),(NETWORKDAYS(F1286,Lister!$E$19,Lister!$D$7:$D$13)-V1286)*T1286/NETWORKDAYS(Lister!$D$19,Lister!$E$19,Lister!$D$7:$D$13),IF(MONTH(F1286)&gt;7,0)))),0),"")</f>
        <v/>
      </c>
      <c r="AA1286" s="31" t="str">
        <f>IF(Ansøgning!R1291="","",Ansøgning!R1291)</f>
        <v/>
      </c>
      <c r="AB1286" s="46" t="str">
        <f>IFERROR(MAX(IF(OR(V1286="",X1286=""),"",IF(AND(AND(MONTH(F1286)&gt;=8,MONTH(F1286)&lt;9),AND(MONTH(H1286)&gt;=8,MONTH(H1286)&lt;9)),(NETWORKDAYS(F1286,H1286,Lister!$D$7:$D$13)-X1286)*T1286/NETWORKDAYS(Lister!$D$20,Lister!$E$20,Lister!$D$7:$D$13),IF(AND(MONTH(F1286)=7,MONTH(H1286)=8),(NETWORKDAYS(Lister!$D$20,H1286,Lister!$D$7:$D$13)-X1286)*T1286/NETWORKDAYS(Lister!$D$20,Lister!$E$20,Lister!$D$7:$D$13),IF(AND(MONTH(F1286)=7,MONTH(H1286)=7),0)))),0),"")</f>
        <v/>
      </c>
      <c r="AC1286" s="15" t="str">
        <f>IF(Ansøgning!U1291="","",Ansøgning!U1291)</f>
        <v/>
      </c>
      <c r="AD1286" s="31" t="str">
        <f t="shared" si="136"/>
        <v/>
      </c>
      <c r="AE1286" s="31" t="str">
        <f t="shared" si="137"/>
        <v/>
      </c>
      <c r="AF1286" s="51" t="str">
        <f t="shared" si="138"/>
        <v/>
      </c>
      <c r="AG1286" s="15" t="str">
        <f t="shared" si="139"/>
        <v/>
      </c>
    </row>
    <row r="1287" spans="1:33" x14ac:dyDescent="0.25">
      <c r="A1287" s="13" t="str">
        <f>IF(Ansøgning!A1292="","",Ansøgning!A1292)</f>
        <v/>
      </c>
      <c r="B1287" s="13" t="str">
        <f>IF(Ansøgning!B1292="","",Ansøgning!B1292)</f>
        <v/>
      </c>
      <c r="C1287" s="13" t="str">
        <f>IF(Ansøgning!C1292="","",Ansøgning!C1292)</f>
        <v/>
      </c>
      <c r="D1287" s="13" t="str">
        <f>IF(Ansøgning!D1292="","",Ansøgning!D1292)</f>
        <v/>
      </c>
      <c r="E1287" s="14" t="str">
        <f>IF(Ansøgning!E1292="","",Ansøgning!E1292)</f>
        <v/>
      </c>
      <c r="F1287" s="16"/>
      <c r="G1287" s="14" t="str">
        <f>IF(Ansøgning!F1292="","",Ansøgning!F1292)</f>
        <v/>
      </c>
      <c r="H1287" s="16"/>
      <c r="I1287" s="72" t="str">
        <f>IF(OR(F1287="",H1287=""),"",NETWORKDAYS(F1287,H1287,Lister!$D$7:$D$13))</f>
        <v/>
      </c>
      <c r="J1287" s="53" t="str">
        <f>IF(Ansøgning!H1292="","",Ansøgning!H1292)</f>
        <v/>
      </c>
      <c r="K1287" s="32" t="str">
        <f t="shared" si="133"/>
        <v/>
      </c>
      <c r="L1287" s="31" t="str">
        <f>IF(Ansøgning!J1292="","",Ansøgning!J1292)</f>
        <v/>
      </c>
      <c r="M1287" s="18"/>
      <c r="N1287" s="31" t="str">
        <f>IF(Ansøgning!K1292="","",Ansøgning!K1292)</f>
        <v/>
      </c>
      <c r="O1287" s="18"/>
      <c r="P1287" s="15" t="str">
        <f>IF(Ansøgning!L1292="","",Ansøgning!L1292)</f>
        <v/>
      </c>
      <c r="Q1287" s="46" t="str">
        <f t="shared" si="134"/>
        <v/>
      </c>
      <c r="R1287" s="46"/>
      <c r="S1287" s="101" t="str">
        <f>IF(Ansøgning!M1292="","",Ansøgning!M1292)</f>
        <v/>
      </c>
      <c r="T1287" s="31" t="str">
        <f t="shared" si="135"/>
        <v/>
      </c>
      <c r="U1287" s="102" t="str">
        <f>IF(Ansøgning!O1292="","",Ansøgning!O1292)</f>
        <v/>
      </c>
      <c r="V1287" s="20"/>
      <c r="W1287" s="102" t="str">
        <f>IF(Ansøgning!P1292="","",Ansøgning!P1292)</f>
        <v/>
      </c>
      <c r="X1287" s="20"/>
      <c r="Y1287" s="31" t="str">
        <f>IF(Ansøgning!Q1292="","",Ansøgning!Q1292)</f>
        <v/>
      </c>
      <c r="Z1287" s="46" t="str">
        <f>IFERROR(MAX(IF(OR(V1287="",X1287=""),"",IF(AND(AND(MONTH(F1287)&gt;=7,MONTH(F1287)&lt;8),AND(MONTH(H1287)&gt;=7,MONTH(H1287)&lt;8)),(NETWORKDAYS(F1287,H1287,Lister!$D$7:$D$13)-V1287)*T1287/NETWORKDAYS(Lister!$D$19,Lister!$E$19,Lister!$D$7:$D$13),IF(AND(AND(MONTH(F1287)&gt;=7,MONTH(F1287)&lt;8),MONTH(H1287)&gt;7),(NETWORKDAYS(F1287,Lister!$E$19,Lister!$D$7:$D$13)-V1287)*T1287/NETWORKDAYS(Lister!$D$19,Lister!$E$19,Lister!$D$7:$D$13),IF(MONTH(F1287)&gt;7,0)))),0),"")</f>
        <v/>
      </c>
      <c r="AA1287" s="31" t="str">
        <f>IF(Ansøgning!R1292="","",Ansøgning!R1292)</f>
        <v/>
      </c>
      <c r="AB1287" s="46" t="str">
        <f>IFERROR(MAX(IF(OR(V1287="",X1287=""),"",IF(AND(AND(MONTH(F1287)&gt;=8,MONTH(F1287)&lt;9),AND(MONTH(H1287)&gt;=8,MONTH(H1287)&lt;9)),(NETWORKDAYS(F1287,H1287,Lister!$D$7:$D$13)-X1287)*T1287/NETWORKDAYS(Lister!$D$20,Lister!$E$20,Lister!$D$7:$D$13),IF(AND(MONTH(F1287)=7,MONTH(H1287)=8),(NETWORKDAYS(Lister!$D$20,H1287,Lister!$D$7:$D$13)-X1287)*T1287/NETWORKDAYS(Lister!$D$20,Lister!$E$20,Lister!$D$7:$D$13),IF(AND(MONTH(F1287)=7,MONTH(H1287)=7),0)))),0),"")</f>
        <v/>
      </c>
      <c r="AC1287" s="15" t="str">
        <f>IF(Ansøgning!U1292="","",Ansøgning!U1292)</f>
        <v/>
      </c>
      <c r="AD1287" s="31" t="str">
        <f t="shared" si="136"/>
        <v/>
      </c>
      <c r="AE1287" s="31" t="str">
        <f t="shared" si="137"/>
        <v/>
      </c>
      <c r="AF1287" s="51" t="str">
        <f t="shared" si="138"/>
        <v/>
      </c>
      <c r="AG1287" s="15" t="str">
        <f t="shared" si="139"/>
        <v/>
      </c>
    </row>
    <row r="1288" spans="1:33" x14ac:dyDescent="0.25">
      <c r="A1288" s="13" t="str">
        <f>IF(Ansøgning!A1293="","",Ansøgning!A1293)</f>
        <v/>
      </c>
      <c r="B1288" s="13" t="str">
        <f>IF(Ansøgning!B1293="","",Ansøgning!B1293)</f>
        <v/>
      </c>
      <c r="C1288" s="13" t="str">
        <f>IF(Ansøgning!C1293="","",Ansøgning!C1293)</f>
        <v/>
      </c>
      <c r="D1288" s="13" t="str">
        <f>IF(Ansøgning!D1293="","",Ansøgning!D1293)</f>
        <v/>
      </c>
      <c r="E1288" s="14" t="str">
        <f>IF(Ansøgning!E1293="","",Ansøgning!E1293)</f>
        <v/>
      </c>
      <c r="F1288" s="16"/>
      <c r="G1288" s="14" t="str">
        <f>IF(Ansøgning!F1293="","",Ansøgning!F1293)</f>
        <v/>
      </c>
      <c r="H1288" s="16"/>
      <c r="I1288" s="72" t="str">
        <f>IF(OR(F1288="",H1288=""),"",NETWORKDAYS(F1288,H1288,Lister!$D$7:$D$13))</f>
        <v/>
      </c>
      <c r="J1288" s="53" t="str">
        <f>IF(Ansøgning!H1293="","",Ansøgning!H1293)</f>
        <v/>
      </c>
      <c r="K1288" s="32" t="str">
        <f t="shared" si="133"/>
        <v/>
      </c>
      <c r="L1288" s="31" t="str">
        <f>IF(Ansøgning!J1293="","",Ansøgning!J1293)</f>
        <v/>
      </c>
      <c r="M1288" s="18"/>
      <c r="N1288" s="31" t="str">
        <f>IF(Ansøgning!K1293="","",Ansøgning!K1293)</f>
        <v/>
      </c>
      <c r="O1288" s="18"/>
      <c r="P1288" s="15" t="str">
        <f>IF(Ansøgning!L1293="","",Ansøgning!L1293)</f>
        <v/>
      </c>
      <c r="Q1288" s="46" t="str">
        <f t="shared" si="134"/>
        <v/>
      </c>
      <c r="R1288" s="46"/>
      <c r="S1288" s="101" t="str">
        <f>IF(Ansøgning!M1293="","",Ansøgning!M1293)</f>
        <v/>
      </c>
      <c r="T1288" s="31" t="str">
        <f t="shared" si="135"/>
        <v/>
      </c>
      <c r="U1288" s="102" t="str">
        <f>IF(Ansøgning!O1293="","",Ansøgning!O1293)</f>
        <v/>
      </c>
      <c r="V1288" s="20"/>
      <c r="W1288" s="102" t="str">
        <f>IF(Ansøgning!P1293="","",Ansøgning!P1293)</f>
        <v/>
      </c>
      <c r="X1288" s="20"/>
      <c r="Y1288" s="31" t="str">
        <f>IF(Ansøgning!Q1293="","",Ansøgning!Q1293)</f>
        <v/>
      </c>
      <c r="Z1288" s="46" t="str">
        <f>IFERROR(MAX(IF(OR(V1288="",X1288=""),"",IF(AND(AND(MONTH(F1288)&gt;=7,MONTH(F1288)&lt;8),AND(MONTH(H1288)&gt;=7,MONTH(H1288)&lt;8)),(NETWORKDAYS(F1288,H1288,Lister!$D$7:$D$13)-V1288)*T1288/NETWORKDAYS(Lister!$D$19,Lister!$E$19,Lister!$D$7:$D$13),IF(AND(AND(MONTH(F1288)&gt;=7,MONTH(F1288)&lt;8),MONTH(H1288)&gt;7),(NETWORKDAYS(F1288,Lister!$E$19,Lister!$D$7:$D$13)-V1288)*T1288/NETWORKDAYS(Lister!$D$19,Lister!$E$19,Lister!$D$7:$D$13),IF(MONTH(F1288)&gt;7,0)))),0),"")</f>
        <v/>
      </c>
      <c r="AA1288" s="31" t="str">
        <f>IF(Ansøgning!R1293="","",Ansøgning!R1293)</f>
        <v/>
      </c>
      <c r="AB1288" s="46" t="str">
        <f>IFERROR(MAX(IF(OR(V1288="",X1288=""),"",IF(AND(AND(MONTH(F1288)&gt;=8,MONTH(F1288)&lt;9),AND(MONTH(H1288)&gt;=8,MONTH(H1288)&lt;9)),(NETWORKDAYS(F1288,H1288,Lister!$D$7:$D$13)-X1288)*T1288/NETWORKDAYS(Lister!$D$20,Lister!$E$20,Lister!$D$7:$D$13),IF(AND(MONTH(F1288)=7,MONTH(H1288)=8),(NETWORKDAYS(Lister!$D$20,H1288,Lister!$D$7:$D$13)-X1288)*T1288/NETWORKDAYS(Lister!$D$20,Lister!$E$20,Lister!$D$7:$D$13),IF(AND(MONTH(F1288)=7,MONTH(H1288)=7),0)))),0),"")</f>
        <v/>
      </c>
      <c r="AC1288" s="15" t="str">
        <f>IF(Ansøgning!U1293="","",Ansøgning!U1293)</f>
        <v/>
      </c>
      <c r="AD1288" s="31" t="str">
        <f t="shared" si="136"/>
        <v/>
      </c>
      <c r="AE1288" s="31" t="str">
        <f t="shared" si="137"/>
        <v/>
      </c>
      <c r="AF1288" s="51" t="str">
        <f t="shared" si="138"/>
        <v/>
      </c>
      <c r="AG1288" s="15" t="str">
        <f t="shared" si="139"/>
        <v/>
      </c>
    </row>
    <row r="1289" spans="1:33" x14ac:dyDescent="0.25">
      <c r="A1289" s="13" t="str">
        <f>IF(Ansøgning!A1294="","",Ansøgning!A1294)</f>
        <v/>
      </c>
      <c r="B1289" s="13" t="str">
        <f>IF(Ansøgning!B1294="","",Ansøgning!B1294)</f>
        <v/>
      </c>
      <c r="C1289" s="13" t="str">
        <f>IF(Ansøgning!C1294="","",Ansøgning!C1294)</f>
        <v/>
      </c>
      <c r="D1289" s="13" t="str">
        <f>IF(Ansøgning!D1294="","",Ansøgning!D1294)</f>
        <v/>
      </c>
      <c r="E1289" s="14" t="str">
        <f>IF(Ansøgning!E1294="","",Ansøgning!E1294)</f>
        <v/>
      </c>
      <c r="F1289" s="16"/>
      <c r="G1289" s="14" t="str">
        <f>IF(Ansøgning!F1294="","",Ansøgning!F1294)</f>
        <v/>
      </c>
      <c r="H1289" s="16"/>
      <c r="I1289" s="72" t="str">
        <f>IF(OR(F1289="",H1289=""),"",NETWORKDAYS(F1289,H1289,Lister!$D$7:$D$13))</f>
        <v/>
      </c>
      <c r="J1289" s="53" t="str">
        <f>IF(Ansøgning!H1294="","",Ansøgning!H1294)</f>
        <v/>
      </c>
      <c r="K1289" s="32" t="str">
        <f t="shared" si="133"/>
        <v/>
      </c>
      <c r="L1289" s="31" t="str">
        <f>IF(Ansøgning!J1294="","",Ansøgning!J1294)</f>
        <v/>
      </c>
      <c r="M1289" s="18"/>
      <c r="N1289" s="31" t="str">
        <f>IF(Ansøgning!K1294="","",Ansøgning!K1294)</f>
        <v/>
      </c>
      <c r="O1289" s="18"/>
      <c r="P1289" s="15" t="str">
        <f>IF(Ansøgning!L1294="","",Ansøgning!L1294)</f>
        <v/>
      </c>
      <c r="Q1289" s="46" t="str">
        <f t="shared" si="134"/>
        <v/>
      </c>
      <c r="R1289" s="46"/>
      <c r="S1289" s="101" t="str">
        <f>IF(Ansøgning!M1294="","",Ansøgning!M1294)</f>
        <v/>
      </c>
      <c r="T1289" s="31" t="str">
        <f t="shared" si="135"/>
        <v/>
      </c>
      <c r="U1289" s="102" t="str">
        <f>IF(Ansøgning!O1294="","",Ansøgning!O1294)</f>
        <v/>
      </c>
      <c r="V1289" s="20"/>
      <c r="W1289" s="102" t="str">
        <f>IF(Ansøgning!P1294="","",Ansøgning!P1294)</f>
        <v/>
      </c>
      <c r="X1289" s="20"/>
      <c r="Y1289" s="31" t="str">
        <f>IF(Ansøgning!Q1294="","",Ansøgning!Q1294)</f>
        <v/>
      </c>
      <c r="Z1289" s="46" t="str">
        <f>IFERROR(MAX(IF(OR(V1289="",X1289=""),"",IF(AND(AND(MONTH(F1289)&gt;=7,MONTH(F1289)&lt;8),AND(MONTH(H1289)&gt;=7,MONTH(H1289)&lt;8)),(NETWORKDAYS(F1289,H1289,Lister!$D$7:$D$13)-V1289)*T1289/NETWORKDAYS(Lister!$D$19,Lister!$E$19,Lister!$D$7:$D$13),IF(AND(AND(MONTH(F1289)&gt;=7,MONTH(F1289)&lt;8),MONTH(H1289)&gt;7),(NETWORKDAYS(F1289,Lister!$E$19,Lister!$D$7:$D$13)-V1289)*T1289/NETWORKDAYS(Lister!$D$19,Lister!$E$19,Lister!$D$7:$D$13),IF(MONTH(F1289)&gt;7,0)))),0),"")</f>
        <v/>
      </c>
      <c r="AA1289" s="31" t="str">
        <f>IF(Ansøgning!R1294="","",Ansøgning!R1294)</f>
        <v/>
      </c>
      <c r="AB1289" s="46" t="str">
        <f>IFERROR(MAX(IF(OR(V1289="",X1289=""),"",IF(AND(AND(MONTH(F1289)&gt;=8,MONTH(F1289)&lt;9),AND(MONTH(H1289)&gt;=8,MONTH(H1289)&lt;9)),(NETWORKDAYS(F1289,H1289,Lister!$D$7:$D$13)-X1289)*T1289/NETWORKDAYS(Lister!$D$20,Lister!$E$20,Lister!$D$7:$D$13),IF(AND(MONTH(F1289)=7,MONTH(H1289)=8),(NETWORKDAYS(Lister!$D$20,H1289,Lister!$D$7:$D$13)-X1289)*T1289/NETWORKDAYS(Lister!$D$20,Lister!$E$20,Lister!$D$7:$D$13),IF(AND(MONTH(F1289)=7,MONTH(H1289)=7),0)))),0),"")</f>
        <v/>
      </c>
      <c r="AC1289" s="15" t="str">
        <f>IF(Ansøgning!U1294="","",Ansøgning!U1294)</f>
        <v/>
      </c>
      <c r="AD1289" s="31" t="str">
        <f t="shared" si="136"/>
        <v/>
      </c>
      <c r="AE1289" s="31" t="str">
        <f t="shared" si="137"/>
        <v/>
      </c>
      <c r="AF1289" s="51" t="str">
        <f t="shared" si="138"/>
        <v/>
      </c>
      <c r="AG1289" s="15" t="str">
        <f t="shared" si="139"/>
        <v/>
      </c>
    </row>
    <row r="1290" spans="1:33" x14ac:dyDescent="0.25">
      <c r="A1290" s="13" t="str">
        <f>IF(Ansøgning!A1295="","",Ansøgning!A1295)</f>
        <v/>
      </c>
      <c r="B1290" s="13" t="str">
        <f>IF(Ansøgning!B1295="","",Ansøgning!B1295)</f>
        <v/>
      </c>
      <c r="C1290" s="13" t="str">
        <f>IF(Ansøgning!C1295="","",Ansøgning!C1295)</f>
        <v/>
      </c>
      <c r="D1290" s="13" t="str">
        <f>IF(Ansøgning!D1295="","",Ansøgning!D1295)</f>
        <v/>
      </c>
      <c r="E1290" s="14" t="str">
        <f>IF(Ansøgning!E1295="","",Ansøgning!E1295)</f>
        <v/>
      </c>
      <c r="F1290" s="16"/>
      <c r="G1290" s="14" t="str">
        <f>IF(Ansøgning!F1295="","",Ansøgning!F1295)</f>
        <v/>
      </c>
      <c r="H1290" s="16"/>
      <c r="I1290" s="72" t="str">
        <f>IF(OR(F1290="",H1290=""),"",NETWORKDAYS(F1290,H1290,Lister!$D$7:$D$13))</f>
        <v/>
      </c>
      <c r="J1290" s="53" t="str">
        <f>IF(Ansøgning!H1295="","",Ansøgning!H1295)</f>
        <v/>
      </c>
      <c r="K1290" s="32" t="str">
        <f t="shared" si="133"/>
        <v/>
      </c>
      <c r="L1290" s="31" t="str">
        <f>IF(Ansøgning!J1295="","",Ansøgning!J1295)</f>
        <v/>
      </c>
      <c r="M1290" s="18"/>
      <c r="N1290" s="31" t="str">
        <f>IF(Ansøgning!K1295="","",Ansøgning!K1295)</f>
        <v/>
      </c>
      <c r="O1290" s="18"/>
      <c r="P1290" s="15" t="str">
        <f>IF(Ansøgning!L1295="","",Ansøgning!L1295)</f>
        <v/>
      </c>
      <c r="Q1290" s="46" t="str">
        <f t="shared" si="134"/>
        <v/>
      </c>
      <c r="R1290" s="46"/>
      <c r="S1290" s="101" t="str">
        <f>IF(Ansøgning!M1295="","",Ansøgning!M1295)</f>
        <v/>
      </c>
      <c r="T1290" s="31" t="str">
        <f t="shared" si="135"/>
        <v/>
      </c>
      <c r="U1290" s="102" t="str">
        <f>IF(Ansøgning!O1295="","",Ansøgning!O1295)</f>
        <v/>
      </c>
      <c r="V1290" s="20"/>
      <c r="W1290" s="102" t="str">
        <f>IF(Ansøgning!P1295="","",Ansøgning!P1295)</f>
        <v/>
      </c>
      <c r="X1290" s="20"/>
      <c r="Y1290" s="31" t="str">
        <f>IF(Ansøgning!Q1295="","",Ansøgning!Q1295)</f>
        <v/>
      </c>
      <c r="Z1290" s="46" t="str">
        <f>IFERROR(MAX(IF(OR(V1290="",X1290=""),"",IF(AND(AND(MONTH(F1290)&gt;=7,MONTH(F1290)&lt;8),AND(MONTH(H1290)&gt;=7,MONTH(H1290)&lt;8)),(NETWORKDAYS(F1290,H1290,Lister!$D$7:$D$13)-V1290)*T1290/NETWORKDAYS(Lister!$D$19,Lister!$E$19,Lister!$D$7:$D$13),IF(AND(AND(MONTH(F1290)&gt;=7,MONTH(F1290)&lt;8),MONTH(H1290)&gt;7),(NETWORKDAYS(F1290,Lister!$E$19,Lister!$D$7:$D$13)-V1290)*T1290/NETWORKDAYS(Lister!$D$19,Lister!$E$19,Lister!$D$7:$D$13),IF(MONTH(F1290)&gt;7,0)))),0),"")</f>
        <v/>
      </c>
      <c r="AA1290" s="31" t="str">
        <f>IF(Ansøgning!R1295="","",Ansøgning!R1295)</f>
        <v/>
      </c>
      <c r="AB1290" s="46" t="str">
        <f>IFERROR(MAX(IF(OR(V1290="",X1290=""),"",IF(AND(AND(MONTH(F1290)&gt;=8,MONTH(F1290)&lt;9),AND(MONTH(H1290)&gt;=8,MONTH(H1290)&lt;9)),(NETWORKDAYS(F1290,H1290,Lister!$D$7:$D$13)-X1290)*T1290/NETWORKDAYS(Lister!$D$20,Lister!$E$20,Lister!$D$7:$D$13),IF(AND(MONTH(F1290)=7,MONTH(H1290)=8),(NETWORKDAYS(Lister!$D$20,H1290,Lister!$D$7:$D$13)-X1290)*T1290/NETWORKDAYS(Lister!$D$20,Lister!$E$20,Lister!$D$7:$D$13),IF(AND(MONTH(F1290)=7,MONTH(H1290)=7),0)))),0),"")</f>
        <v/>
      </c>
      <c r="AC1290" s="15" t="str">
        <f>IF(Ansøgning!U1295="","",Ansøgning!U1295)</f>
        <v/>
      </c>
      <c r="AD1290" s="31" t="str">
        <f t="shared" si="136"/>
        <v/>
      </c>
      <c r="AE1290" s="31" t="str">
        <f t="shared" si="137"/>
        <v/>
      </c>
      <c r="AF1290" s="51" t="str">
        <f t="shared" si="138"/>
        <v/>
      </c>
      <c r="AG1290" s="15" t="str">
        <f t="shared" si="139"/>
        <v/>
      </c>
    </row>
    <row r="1291" spans="1:33" x14ac:dyDescent="0.25">
      <c r="A1291" s="13" t="str">
        <f>IF(Ansøgning!A1296="","",Ansøgning!A1296)</f>
        <v/>
      </c>
      <c r="B1291" s="13" t="str">
        <f>IF(Ansøgning!B1296="","",Ansøgning!B1296)</f>
        <v/>
      </c>
      <c r="C1291" s="13" t="str">
        <f>IF(Ansøgning!C1296="","",Ansøgning!C1296)</f>
        <v/>
      </c>
      <c r="D1291" s="13" t="str">
        <f>IF(Ansøgning!D1296="","",Ansøgning!D1296)</f>
        <v/>
      </c>
      <c r="E1291" s="14" t="str">
        <f>IF(Ansøgning!E1296="","",Ansøgning!E1296)</f>
        <v/>
      </c>
      <c r="F1291" s="16"/>
      <c r="G1291" s="14" t="str">
        <f>IF(Ansøgning!F1296="","",Ansøgning!F1296)</f>
        <v/>
      </c>
      <c r="H1291" s="16"/>
      <c r="I1291" s="72" t="str">
        <f>IF(OR(F1291="",H1291=""),"",NETWORKDAYS(F1291,H1291,Lister!$D$7:$D$13))</f>
        <v/>
      </c>
      <c r="J1291" s="53" t="str">
        <f>IF(Ansøgning!H1296="","",Ansøgning!H1296)</f>
        <v/>
      </c>
      <c r="K1291" s="32" t="str">
        <f t="shared" si="133"/>
        <v/>
      </c>
      <c r="L1291" s="31" t="str">
        <f>IF(Ansøgning!J1296="","",Ansøgning!J1296)</f>
        <v/>
      </c>
      <c r="M1291" s="18"/>
      <c r="N1291" s="31" t="str">
        <f>IF(Ansøgning!K1296="","",Ansøgning!K1296)</f>
        <v/>
      </c>
      <c r="O1291" s="18"/>
      <c r="P1291" s="15" t="str">
        <f>IF(Ansøgning!L1296="","",Ansøgning!L1296)</f>
        <v/>
      </c>
      <c r="Q1291" s="46" t="str">
        <f t="shared" si="134"/>
        <v/>
      </c>
      <c r="R1291" s="46"/>
      <c r="S1291" s="101" t="str">
        <f>IF(Ansøgning!M1296="","",Ansøgning!M1296)</f>
        <v/>
      </c>
      <c r="T1291" s="31" t="str">
        <f t="shared" si="135"/>
        <v/>
      </c>
      <c r="U1291" s="102" t="str">
        <f>IF(Ansøgning!O1296="","",Ansøgning!O1296)</f>
        <v/>
      </c>
      <c r="V1291" s="20"/>
      <c r="W1291" s="102" t="str">
        <f>IF(Ansøgning!P1296="","",Ansøgning!P1296)</f>
        <v/>
      </c>
      <c r="X1291" s="20"/>
      <c r="Y1291" s="31" t="str">
        <f>IF(Ansøgning!Q1296="","",Ansøgning!Q1296)</f>
        <v/>
      </c>
      <c r="Z1291" s="46" t="str">
        <f>IFERROR(MAX(IF(OR(V1291="",X1291=""),"",IF(AND(AND(MONTH(F1291)&gt;=7,MONTH(F1291)&lt;8),AND(MONTH(H1291)&gt;=7,MONTH(H1291)&lt;8)),(NETWORKDAYS(F1291,H1291,Lister!$D$7:$D$13)-V1291)*T1291/NETWORKDAYS(Lister!$D$19,Lister!$E$19,Lister!$D$7:$D$13),IF(AND(AND(MONTH(F1291)&gt;=7,MONTH(F1291)&lt;8),MONTH(H1291)&gt;7),(NETWORKDAYS(F1291,Lister!$E$19,Lister!$D$7:$D$13)-V1291)*T1291/NETWORKDAYS(Lister!$D$19,Lister!$E$19,Lister!$D$7:$D$13),IF(MONTH(F1291)&gt;7,0)))),0),"")</f>
        <v/>
      </c>
      <c r="AA1291" s="31" t="str">
        <f>IF(Ansøgning!R1296="","",Ansøgning!R1296)</f>
        <v/>
      </c>
      <c r="AB1291" s="46" t="str">
        <f>IFERROR(MAX(IF(OR(V1291="",X1291=""),"",IF(AND(AND(MONTH(F1291)&gt;=8,MONTH(F1291)&lt;9),AND(MONTH(H1291)&gt;=8,MONTH(H1291)&lt;9)),(NETWORKDAYS(F1291,H1291,Lister!$D$7:$D$13)-X1291)*T1291/NETWORKDAYS(Lister!$D$20,Lister!$E$20,Lister!$D$7:$D$13),IF(AND(MONTH(F1291)=7,MONTH(H1291)=8),(NETWORKDAYS(Lister!$D$20,H1291,Lister!$D$7:$D$13)-X1291)*T1291/NETWORKDAYS(Lister!$D$20,Lister!$E$20,Lister!$D$7:$D$13),IF(AND(MONTH(F1291)=7,MONTH(H1291)=7),0)))),0),"")</f>
        <v/>
      </c>
      <c r="AC1291" s="15" t="str">
        <f>IF(Ansøgning!U1296="","",Ansøgning!U1296)</f>
        <v/>
      </c>
      <c r="AD1291" s="31" t="str">
        <f t="shared" si="136"/>
        <v/>
      </c>
      <c r="AE1291" s="31" t="str">
        <f t="shared" si="137"/>
        <v/>
      </c>
      <c r="AF1291" s="51" t="str">
        <f t="shared" si="138"/>
        <v/>
      </c>
      <c r="AG1291" s="15" t="str">
        <f t="shared" si="139"/>
        <v/>
      </c>
    </row>
    <row r="1292" spans="1:33" x14ac:dyDescent="0.25">
      <c r="A1292" s="13" t="str">
        <f>IF(Ansøgning!A1297="","",Ansøgning!A1297)</f>
        <v/>
      </c>
      <c r="B1292" s="13" t="str">
        <f>IF(Ansøgning!B1297="","",Ansøgning!B1297)</f>
        <v/>
      </c>
      <c r="C1292" s="13" t="str">
        <f>IF(Ansøgning!C1297="","",Ansøgning!C1297)</f>
        <v/>
      </c>
      <c r="D1292" s="13" t="str">
        <f>IF(Ansøgning!D1297="","",Ansøgning!D1297)</f>
        <v/>
      </c>
      <c r="E1292" s="14" t="str">
        <f>IF(Ansøgning!E1297="","",Ansøgning!E1297)</f>
        <v/>
      </c>
      <c r="F1292" s="16"/>
      <c r="G1292" s="14" t="str">
        <f>IF(Ansøgning!F1297="","",Ansøgning!F1297)</f>
        <v/>
      </c>
      <c r="H1292" s="16"/>
      <c r="I1292" s="72" t="str">
        <f>IF(OR(F1292="",H1292=""),"",NETWORKDAYS(F1292,H1292,Lister!$D$7:$D$13))</f>
        <v/>
      </c>
      <c r="J1292" s="53" t="str">
        <f>IF(Ansøgning!H1297="","",Ansøgning!H1297)</f>
        <v/>
      </c>
      <c r="K1292" s="32" t="str">
        <f t="shared" si="133"/>
        <v/>
      </c>
      <c r="L1292" s="31" t="str">
        <f>IF(Ansøgning!J1297="","",Ansøgning!J1297)</f>
        <v/>
      </c>
      <c r="M1292" s="18"/>
      <c r="N1292" s="31" t="str">
        <f>IF(Ansøgning!K1297="","",Ansøgning!K1297)</f>
        <v/>
      </c>
      <c r="O1292" s="18"/>
      <c r="P1292" s="15" t="str">
        <f>IF(Ansøgning!L1297="","",Ansøgning!L1297)</f>
        <v/>
      </c>
      <c r="Q1292" s="46" t="str">
        <f t="shared" si="134"/>
        <v/>
      </c>
      <c r="R1292" s="46"/>
      <c r="S1292" s="101" t="str">
        <f>IF(Ansøgning!M1297="","",Ansøgning!M1297)</f>
        <v/>
      </c>
      <c r="T1292" s="31" t="str">
        <f t="shared" si="135"/>
        <v/>
      </c>
      <c r="U1292" s="102" t="str">
        <f>IF(Ansøgning!O1297="","",Ansøgning!O1297)</f>
        <v/>
      </c>
      <c r="V1292" s="20"/>
      <c r="W1292" s="102" t="str">
        <f>IF(Ansøgning!P1297="","",Ansøgning!P1297)</f>
        <v/>
      </c>
      <c r="X1292" s="20"/>
      <c r="Y1292" s="31" t="str">
        <f>IF(Ansøgning!Q1297="","",Ansøgning!Q1297)</f>
        <v/>
      </c>
      <c r="Z1292" s="46" t="str">
        <f>IFERROR(MAX(IF(OR(V1292="",X1292=""),"",IF(AND(AND(MONTH(F1292)&gt;=7,MONTH(F1292)&lt;8),AND(MONTH(H1292)&gt;=7,MONTH(H1292)&lt;8)),(NETWORKDAYS(F1292,H1292,Lister!$D$7:$D$13)-V1292)*T1292/NETWORKDAYS(Lister!$D$19,Lister!$E$19,Lister!$D$7:$D$13),IF(AND(AND(MONTH(F1292)&gt;=7,MONTH(F1292)&lt;8),MONTH(H1292)&gt;7),(NETWORKDAYS(F1292,Lister!$E$19,Lister!$D$7:$D$13)-V1292)*T1292/NETWORKDAYS(Lister!$D$19,Lister!$E$19,Lister!$D$7:$D$13),IF(MONTH(F1292)&gt;7,0)))),0),"")</f>
        <v/>
      </c>
      <c r="AA1292" s="31" t="str">
        <f>IF(Ansøgning!R1297="","",Ansøgning!R1297)</f>
        <v/>
      </c>
      <c r="AB1292" s="46" t="str">
        <f>IFERROR(MAX(IF(OR(V1292="",X1292=""),"",IF(AND(AND(MONTH(F1292)&gt;=8,MONTH(F1292)&lt;9),AND(MONTH(H1292)&gt;=8,MONTH(H1292)&lt;9)),(NETWORKDAYS(F1292,H1292,Lister!$D$7:$D$13)-X1292)*T1292/NETWORKDAYS(Lister!$D$20,Lister!$E$20,Lister!$D$7:$D$13),IF(AND(MONTH(F1292)=7,MONTH(H1292)=8),(NETWORKDAYS(Lister!$D$20,H1292,Lister!$D$7:$D$13)-X1292)*T1292/NETWORKDAYS(Lister!$D$20,Lister!$E$20,Lister!$D$7:$D$13),IF(AND(MONTH(F1292)=7,MONTH(H1292)=7),0)))),0),"")</f>
        <v/>
      </c>
      <c r="AC1292" s="15" t="str">
        <f>IF(Ansøgning!U1297="","",Ansøgning!U1297)</f>
        <v/>
      </c>
      <c r="AD1292" s="31" t="str">
        <f t="shared" si="136"/>
        <v/>
      </c>
      <c r="AE1292" s="31" t="str">
        <f t="shared" si="137"/>
        <v/>
      </c>
      <c r="AF1292" s="51" t="str">
        <f t="shared" si="138"/>
        <v/>
      </c>
      <c r="AG1292" s="15" t="str">
        <f t="shared" si="139"/>
        <v/>
      </c>
    </row>
    <row r="1293" spans="1:33" x14ac:dyDescent="0.25">
      <c r="A1293" s="13" t="str">
        <f>IF(Ansøgning!A1298="","",Ansøgning!A1298)</f>
        <v/>
      </c>
      <c r="B1293" s="13" t="str">
        <f>IF(Ansøgning!B1298="","",Ansøgning!B1298)</f>
        <v/>
      </c>
      <c r="C1293" s="13" t="str">
        <f>IF(Ansøgning!C1298="","",Ansøgning!C1298)</f>
        <v/>
      </c>
      <c r="D1293" s="13" t="str">
        <f>IF(Ansøgning!D1298="","",Ansøgning!D1298)</f>
        <v/>
      </c>
      <c r="E1293" s="14" t="str">
        <f>IF(Ansøgning!E1298="","",Ansøgning!E1298)</f>
        <v/>
      </c>
      <c r="F1293" s="16"/>
      <c r="G1293" s="14" t="str">
        <f>IF(Ansøgning!F1298="","",Ansøgning!F1298)</f>
        <v/>
      </c>
      <c r="H1293" s="16"/>
      <c r="I1293" s="72" t="str">
        <f>IF(OR(F1293="",H1293=""),"",NETWORKDAYS(F1293,H1293,Lister!$D$7:$D$13))</f>
        <v/>
      </c>
      <c r="J1293" s="53" t="str">
        <f>IF(Ansøgning!H1298="","",Ansøgning!H1298)</f>
        <v/>
      </c>
      <c r="K1293" s="32" t="str">
        <f t="shared" si="133"/>
        <v/>
      </c>
      <c r="L1293" s="31" t="str">
        <f>IF(Ansøgning!J1298="","",Ansøgning!J1298)</f>
        <v/>
      </c>
      <c r="M1293" s="18"/>
      <c r="N1293" s="31" t="str">
        <f>IF(Ansøgning!K1298="","",Ansøgning!K1298)</f>
        <v/>
      </c>
      <c r="O1293" s="18"/>
      <c r="P1293" s="15" t="str">
        <f>IF(Ansøgning!L1298="","",Ansøgning!L1298)</f>
        <v/>
      </c>
      <c r="Q1293" s="46" t="str">
        <f t="shared" si="134"/>
        <v/>
      </c>
      <c r="R1293" s="46"/>
      <c r="S1293" s="101" t="str">
        <f>IF(Ansøgning!M1298="","",Ansøgning!M1298)</f>
        <v/>
      </c>
      <c r="T1293" s="31" t="str">
        <f t="shared" si="135"/>
        <v/>
      </c>
      <c r="U1293" s="102" t="str">
        <f>IF(Ansøgning!O1298="","",Ansøgning!O1298)</f>
        <v/>
      </c>
      <c r="V1293" s="20"/>
      <c r="W1293" s="102" t="str">
        <f>IF(Ansøgning!P1298="","",Ansøgning!P1298)</f>
        <v/>
      </c>
      <c r="X1293" s="20"/>
      <c r="Y1293" s="31" t="str">
        <f>IF(Ansøgning!Q1298="","",Ansøgning!Q1298)</f>
        <v/>
      </c>
      <c r="Z1293" s="46" t="str">
        <f>IFERROR(MAX(IF(OR(V1293="",X1293=""),"",IF(AND(AND(MONTH(F1293)&gt;=7,MONTH(F1293)&lt;8),AND(MONTH(H1293)&gt;=7,MONTH(H1293)&lt;8)),(NETWORKDAYS(F1293,H1293,Lister!$D$7:$D$13)-V1293)*T1293/NETWORKDAYS(Lister!$D$19,Lister!$E$19,Lister!$D$7:$D$13),IF(AND(AND(MONTH(F1293)&gt;=7,MONTH(F1293)&lt;8),MONTH(H1293)&gt;7),(NETWORKDAYS(F1293,Lister!$E$19,Lister!$D$7:$D$13)-V1293)*T1293/NETWORKDAYS(Lister!$D$19,Lister!$E$19,Lister!$D$7:$D$13),IF(MONTH(F1293)&gt;7,0)))),0),"")</f>
        <v/>
      </c>
      <c r="AA1293" s="31" t="str">
        <f>IF(Ansøgning!R1298="","",Ansøgning!R1298)</f>
        <v/>
      </c>
      <c r="AB1293" s="46" t="str">
        <f>IFERROR(MAX(IF(OR(V1293="",X1293=""),"",IF(AND(AND(MONTH(F1293)&gt;=8,MONTH(F1293)&lt;9),AND(MONTH(H1293)&gt;=8,MONTH(H1293)&lt;9)),(NETWORKDAYS(F1293,H1293,Lister!$D$7:$D$13)-X1293)*T1293/NETWORKDAYS(Lister!$D$20,Lister!$E$20,Lister!$D$7:$D$13),IF(AND(MONTH(F1293)=7,MONTH(H1293)=8),(NETWORKDAYS(Lister!$D$20,H1293,Lister!$D$7:$D$13)-X1293)*T1293/NETWORKDAYS(Lister!$D$20,Lister!$E$20,Lister!$D$7:$D$13),IF(AND(MONTH(F1293)=7,MONTH(H1293)=7),0)))),0),"")</f>
        <v/>
      </c>
      <c r="AC1293" s="15" t="str">
        <f>IF(Ansøgning!U1298="","",Ansøgning!U1298)</f>
        <v/>
      </c>
      <c r="AD1293" s="31" t="str">
        <f t="shared" si="136"/>
        <v/>
      </c>
      <c r="AE1293" s="31" t="str">
        <f t="shared" si="137"/>
        <v/>
      </c>
      <c r="AF1293" s="51" t="str">
        <f t="shared" si="138"/>
        <v/>
      </c>
      <c r="AG1293" s="15" t="str">
        <f t="shared" si="139"/>
        <v/>
      </c>
    </row>
    <row r="1294" spans="1:33" x14ac:dyDescent="0.25">
      <c r="A1294" s="13" t="str">
        <f>IF(Ansøgning!A1299="","",Ansøgning!A1299)</f>
        <v/>
      </c>
      <c r="B1294" s="13" t="str">
        <f>IF(Ansøgning!B1299="","",Ansøgning!B1299)</f>
        <v/>
      </c>
      <c r="C1294" s="13" t="str">
        <f>IF(Ansøgning!C1299="","",Ansøgning!C1299)</f>
        <v/>
      </c>
      <c r="D1294" s="13" t="str">
        <f>IF(Ansøgning!D1299="","",Ansøgning!D1299)</f>
        <v/>
      </c>
      <c r="E1294" s="14" t="str">
        <f>IF(Ansøgning!E1299="","",Ansøgning!E1299)</f>
        <v/>
      </c>
      <c r="F1294" s="16"/>
      <c r="G1294" s="14" t="str">
        <f>IF(Ansøgning!F1299="","",Ansøgning!F1299)</f>
        <v/>
      </c>
      <c r="H1294" s="16"/>
      <c r="I1294" s="72" t="str">
        <f>IF(OR(F1294="",H1294=""),"",NETWORKDAYS(F1294,H1294,Lister!$D$7:$D$13))</f>
        <v/>
      </c>
      <c r="J1294" s="53" t="str">
        <f>IF(Ansøgning!H1299="","",Ansøgning!H1299)</f>
        <v/>
      </c>
      <c r="K1294" s="32" t="str">
        <f t="shared" si="133"/>
        <v/>
      </c>
      <c r="L1294" s="31" t="str">
        <f>IF(Ansøgning!J1299="","",Ansøgning!J1299)</f>
        <v/>
      </c>
      <c r="M1294" s="18"/>
      <c r="N1294" s="31" t="str">
        <f>IF(Ansøgning!K1299="","",Ansøgning!K1299)</f>
        <v/>
      </c>
      <c r="O1294" s="18"/>
      <c r="P1294" s="15" t="str">
        <f>IF(Ansøgning!L1299="","",Ansøgning!L1299)</f>
        <v/>
      </c>
      <c r="Q1294" s="46" t="str">
        <f t="shared" si="134"/>
        <v/>
      </c>
      <c r="R1294" s="46"/>
      <c r="S1294" s="101" t="str">
        <f>IF(Ansøgning!M1299="","",Ansøgning!M1299)</f>
        <v/>
      </c>
      <c r="T1294" s="31" t="str">
        <f t="shared" si="135"/>
        <v/>
      </c>
      <c r="U1294" s="102" t="str">
        <f>IF(Ansøgning!O1299="","",Ansøgning!O1299)</f>
        <v/>
      </c>
      <c r="V1294" s="20"/>
      <c r="W1294" s="102" t="str">
        <f>IF(Ansøgning!P1299="","",Ansøgning!P1299)</f>
        <v/>
      </c>
      <c r="X1294" s="20"/>
      <c r="Y1294" s="31" t="str">
        <f>IF(Ansøgning!Q1299="","",Ansøgning!Q1299)</f>
        <v/>
      </c>
      <c r="Z1294" s="46" t="str">
        <f>IFERROR(MAX(IF(OR(V1294="",X1294=""),"",IF(AND(AND(MONTH(F1294)&gt;=7,MONTH(F1294)&lt;8),AND(MONTH(H1294)&gt;=7,MONTH(H1294)&lt;8)),(NETWORKDAYS(F1294,H1294,Lister!$D$7:$D$13)-V1294)*T1294/NETWORKDAYS(Lister!$D$19,Lister!$E$19,Lister!$D$7:$D$13),IF(AND(AND(MONTH(F1294)&gt;=7,MONTH(F1294)&lt;8),MONTH(H1294)&gt;7),(NETWORKDAYS(F1294,Lister!$E$19,Lister!$D$7:$D$13)-V1294)*T1294/NETWORKDAYS(Lister!$D$19,Lister!$E$19,Lister!$D$7:$D$13),IF(MONTH(F1294)&gt;7,0)))),0),"")</f>
        <v/>
      </c>
      <c r="AA1294" s="31" t="str">
        <f>IF(Ansøgning!R1299="","",Ansøgning!R1299)</f>
        <v/>
      </c>
      <c r="AB1294" s="46" t="str">
        <f>IFERROR(MAX(IF(OR(V1294="",X1294=""),"",IF(AND(AND(MONTH(F1294)&gt;=8,MONTH(F1294)&lt;9),AND(MONTH(H1294)&gt;=8,MONTH(H1294)&lt;9)),(NETWORKDAYS(F1294,H1294,Lister!$D$7:$D$13)-X1294)*T1294/NETWORKDAYS(Lister!$D$20,Lister!$E$20,Lister!$D$7:$D$13),IF(AND(MONTH(F1294)=7,MONTH(H1294)=8),(NETWORKDAYS(Lister!$D$20,H1294,Lister!$D$7:$D$13)-X1294)*T1294/NETWORKDAYS(Lister!$D$20,Lister!$E$20,Lister!$D$7:$D$13),IF(AND(MONTH(F1294)=7,MONTH(H1294)=7),0)))),0),"")</f>
        <v/>
      </c>
      <c r="AC1294" s="15" t="str">
        <f>IF(Ansøgning!U1299="","",Ansøgning!U1299)</f>
        <v/>
      </c>
      <c r="AD1294" s="31" t="str">
        <f t="shared" si="136"/>
        <v/>
      </c>
      <c r="AE1294" s="31" t="str">
        <f t="shared" si="137"/>
        <v/>
      </c>
      <c r="AF1294" s="51" t="str">
        <f t="shared" si="138"/>
        <v/>
      </c>
      <c r="AG1294" s="15" t="str">
        <f t="shared" si="139"/>
        <v/>
      </c>
    </row>
    <row r="1295" spans="1:33" x14ac:dyDescent="0.25">
      <c r="A1295" s="13" t="str">
        <f>IF(Ansøgning!A1300="","",Ansøgning!A1300)</f>
        <v/>
      </c>
      <c r="B1295" s="13" t="str">
        <f>IF(Ansøgning!B1300="","",Ansøgning!B1300)</f>
        <v/>
      </c>
      <c r="C1295" s="13" t="str">
        <f>IF(Ansøgning!C1300="","",Ansøgning!C1300)</f>
        <v/>
      </c>
      <c r="D1295" s="13" t="str">
        <f>IF(Ansøgning!D1300="","",Ansøgning!D1300)</f>
        <v/>
      </c>
      <c r="E1295" s="14" t="str">
        <f>IF(Ansøgning!E1300="","",Ansøgning!E1300)</f>
        <v/>
      </c>
      <c r="F1295" s="16"/>
      <c r="G1295" s="14" t="str">
        <f>IF(Ansøgning!F1300="","",Ansøgning!F1300)</f>
        <v/>
      </c>
      <c r="H1295" s="16"/>
      <c r="I1295" s="72" t="str">
        <f>IF(OR(F1295="",H1295=""),"",NETWORKDAYS(F1295,H1295,Lister!$D$7:$D$13))</f>
        <v/>
      </c>
      <c r="J1295" s="53" t="str">
        <f>IF(Ansøgning!H1300="","",Ansøgning!H1300)</f>
        <v/>
      </c>
      <c r="K1295" s="32" t="str">
        <f t="shared" si="133"/>
        <v/>
      </c>
      <c r="L1295" s="31" t="str">
        <f>IF(Ansøgning!J1300="","",Ansøgning!J1300)</f>
        <v/>
      </c>
      <c r="M1295" s="18"/>
      <c r="N1295" s="31" t="str">
        <f>IF(Ansøgning!K1300="","",Ansøgning!K1300)</f>
        <v/>
      </c>
      <c r="O1295" s="18"/>
      <c r="P1295" s="15" t="str">
        <f>IF(Ansøgning!L1300="","",Ansøgning!L1300)</f>
        <v/>
      </c>
      <c r="Q1295" s="46" t="str">
        <f t="shared" si="134"/>
        <v/>
      </c>
      <c r="R1295" s="46"/>
      <c r="S1295" s="101" t="str">
        <f>IF(Ansøgning!M1300="","",Ansøgning!M1300)</f>
        <v/>
      </c>
      <c r="T1295" s="31" t="str">
        <f t="shared" si="135"/>
        <v/>
      </c>
      <c r="U1295" s="102" t="str">
        <f>IF(Ansøgning!O1300="","",Ansøgning!O1300)</f>
        <v/>
      </c>
      <c r="V1295" s="20"/>
      <c r="W1295" s="102" t="str">
        <f>IF(Ansøgning!P1300="","",Ansøgning!P1300)</f>
        <v/>
      </c>
      <c r="X1295" s="20"/>
      <c r="Y1295" s="31" t="str">
        <f>IF(Ansøgning!Q1300="","",Ansøgning!Q1300)</f>
        <v/>
      </c>
      <c r="Z1295" s="46" t="str">
        <f>IFERROR(MAX(IF(OR(V1295="",X1295=""),"",IF(AND(AND(MONTH(F1295)&gt;=7,MONTH(F1295)&lt;8),AND(MONTH(H1295)&gt;=7,MONTH(H1295)&lt;8)),(NETWORKDAYS(F1295,H1295,Lister!$D$7:$D$13)-V1295)*T1295/NETWORKDAYS(Lister!$D$19,Lister!$E$19,Lister!$D$7:$D$13),IF(AND(AND(MONTH(F1295)&gt;=7,MONTH(F1295)&lt;8),MONTH(H1295)&gt;7),(NETWORKDAYS(F1295,Lister!$E$19,Lister!$D$7:$D$13)-V1295)*T1295/NETWORKDAYS(Lister!$D$19,Lister!$E$19,Lister!$D$7:$D$13),IF(MONTH(F1295)&gt;7,0)))),0),"")</f>
        <v/>
      </c>
      <c r="AA1295" s="31" t="str">
        <f>IF(Ansøgning!R1300="","",Ansøgning!R1300)</f>
        <v/>
      </c>
      <c r="AB1295" s="46" t="str">
        <f>IFERROR(MAX(IF(OR(V1295="",X1295=""),"",IF(AND(AND(MONTH(F1295)&gt;=8,MONTH(F1295)&lt;9),AND(MONTH(H1295)&gt;=8,MONTH(H1295)&lt;9)),(NETWORKDAYS(F1295,H1295,Lister!$D$7:$D$13)-X1295)*T1295/NETWORKDAYS(Lister!$D$20,Lister!$E$20,Lister!$D$7:$D$13),IF(AND(MONTH(F1295)=7,MONTH(H1295)=8),(NETWORKDAYS(Lister!$D$20,H1295,Lister!$D$7:$D$13)-X1295)*T1295/NETWORKDAYS(Lister!$D$20,Lister!$E$20,Lister!$D$7:$D$13),IF(AND(MONTH(F1295)=7,MONTH(H1295)=7),0)))),0),"")</f>
        <v/>
      </c>
      <c r="AC1295" s="15" t="str">
        <f>IF(Ansøgning!U1300="","",Ansøgning!U1300)</f>
        <v/>
      </c>
      <c r="AD1295" s="31" t="str">
        <f t="shared" si="136"/>
        <v/>
      </c>
      <c r="AE1295" s="31" t="str">
        <f t="shared" si="137"/>
        <v/>
      </c>
      <c r="AF1295" s="51" t="str">
        <f t="shared" si="138"/>
        <v/>
      </c>
      <c r="AG1295" s="15" t="str">
        <f t="shared" si="139"/>
        <v/>
      </c>
    </row>
    <row r="1296" spans="1:33" x14ac:dyDescent="0.25">
      <c r="A1296" s="13" t="str">
        <f>IF(Ansøgning!A1301="","",Ansøgning!A1301)</f>
        <v/>
      </c>
      <c r="B1296" s="13" t="str">
        <f>IF(Ansøgning!B1301="","",Ansøgning!B1301)</f>
        <v/>
      </c>
      <c r="C1296" s="13" t="str">
        <f>IF(Ansøgning!C1301="","",Ansøgning!C1301)</f>
        <v/>
      </c>
      <c r="D1296" s="13" t="str">
        <f>IF(Ansøgning!D1301="","",Ansøgning!D1301)</f>
        <v/>
      </c>
      <c r="E1296" s="14" t="str">
        <f>IF(Ansøgning!E1301="","",Ansøgning!E1301)</f>
        <v/>
      </c>
      <c r="F1296" s="16"/>
      <c r="G1296" s="14" t="str">
        <f>IF(Ansøgning!F1301="","",Ansøgning!F1301)</f>
        <v/>
      </c>
      <c r="H1296" s="16"/>
      <c r="I1296" s="72" t="str">
        <f>IF(OR(F1296="",H1296=""),"",NETWORKDAYS(F1296,H1296,Lister!$D$7:$D$13))</f>
        <v/>
      </c>
      <c r="J1296" s="53" t="str">
        <f>IF(Ansøgning!H1301="","",Ansøgning!H1301)</f>
        <v/>
      </c>
      <c r="K1296" s="32" t="str">
        <f t="shared" ref="K1296:K1359" si="140">IF(J1296="","",IF(J1296="Funktionær",0.75,IF(J1296="Ikke-funktionær",0.9,IF(J1296="Elev/lærling",0.9))))</f>
        <v/>
      </c>
      <c r="L1296" s="31" t="str">
        <f>IF(Ansøgning!J1301="","",Ansøgning!J1301)</f>
        <v/>
      </c>
      <c r="M1296" s="18"/>
      <c r="N1296" s="31" t="str">
        <f>IF(Ansøgning!K1301="","",Ansøgning!K1301)</f>
        <v/>
      </c>
      <c r="O1296" s="18"/>
      <c r="P1296" s="15" t="str">
        <f>IF(Ansøgning!L1301="","",Ansøgning!L1301)</f>
        <v/>
      </c>
      <c r="Q1296" s="46" t="str">
        <f t="shared" ref="Q1296:Q1359" si="141">IFERROR(MAX(IF(M1296="","",IF(ISNUMBER(R1296),IF(OR(R1296&gt;M1296*1.1,R1296&lt;M1296*0.9),R1296,M1296),M1296)-O1296),0),"")</f>
        <v/>
      </c>
      <c r="R1296" s="46"/>
      <c r="S1296" s="101" t="str">
        <f>IF(Ansøgning!M1301="","",Ansøgning!M1301)</f>
        <v/>
      </c>
      <c r="T1296" s="31" t="str">
        <f t="shared" ref="T1296:T1359" si="142">IF(B1296="","",IF(Q1296*K1296&gt;30000*IF(S1296&gt;37,37,S1296)/37,30000*IF(S1296&gt;37,37,S1296)/37,Q1296*K1296))</f>
        <v/>
      </c>
      <c r="U1296" s="102" t="str">
        <f>IF(Ansøgning!O1301="","",Ansøgning!O1301)</f>
        <v/>
      </c>
      <c r="V1296" s="20"/>
      <c r="W1296" s="102" t="str">
        <f>IF(Ansøgning!P1301="","",Ansøgning!P1301)</f>
        <v/>
      </c>
      <c r="X1296" s="20"/>
      <c r="Y1296" s="31" t="str">
        <f>IF(Ansøgning!Q1301="","",Ansøgning!Q1301)</f>
        <v/>
      </c>
      <c r="Z1296" s="46" t="str">
        <f>IFERROR(MAX(IF(OR(V1296="",X1296=""),"",IF(AND(AND(MONTH(F1296)&gt;=7,MONTH(F1296)&lt;8),AND(MONTH(H1296)&gt;=7,MONTH(H1296)&lt;8)),(NETWORKDAYS(F1296,H1296,Lister!$D$7:$D$13)-V1296)*T1296/NETWORKDAYS(Lister!$D$19,Lister!$E$19,Lister!$D$7:$D$13),IF(AND(AND(MONTH(F1296)&gt;=7,MONTH(F1296)&lt;8),MONTH(H1296)&gt;7),(NETWORKDAYS(F1296,Lister!$E$19,Lister!$D$7:$D$13)-V1296)*T1296/NETWORKDAYS(Lister!$D$19,Lister!$E$19,Lister!$D$7:$D$13),IF(MONTH(F1296)&gt;7,0)))),0),"")</f>
        <v/>
      </c>
      <c r="AA1296" s="31" t="str">
        <f>IF(Ansøgning!R1301="","",Ansøgning!R1301)</f>
        <v/>
      </c>
      <c r="AB1296" s="46" t="str">
        <f>IFERROR(MAX(IF(OR(V1296="",X1296=""),"",IF(AND(AND(MONTH(F1296)&gt;=8,MONTH(F1296)&lt;9),AND(MONTH(H1296)&gt;=8,MONTH(H1296)&lt;9)),(NETWORKDAYS(F1296,H1296,Lister!$D$7:$D$13)-X1296)*T1296/NETWORKDAYS(Lister!$D$20,Lister!$E$20,Lister!$D$7:$D$13),IF(AND(MONTH(F1296)=7,MONTH(H1296)=8),(NETWORKDAYS(Lister!$D$20,H1296,Lister!$D$7:$D$13)-X1296)*T1296/NETWORKDAYS(Lister!$D$20,Lister!$E$20,Lister!$D$7:$D$13),IF(AND(MONTH(F1296)=7,MONTH(H1296)=7),0)))),0),"")</f>
        <v/>
      </c>
      <c r="AC1296" s="15" t="str">
        <f>IF(Ansøgning!U1301="","",Ansøgning!U1301)</f>
        <v/>
      </c>
      <c r="AD1296" s="31" t="str">
        <f t="shared" ref="AD1296:AD1359" si="143">IFERROR(Z1296+AB1296,"")</f>
        <v/>
      </c>
      <c r="AE1296" s="31" t="str">
        <f t="shared" ref="AE1296:AE1359" si="144">IFERROR(21/31*T1296,"")</f>
        <v/>
      </c>
      <c r="AF1296" s="51" t="str">
        <f t="shared" ref="AF1296:AF1359" si="145">IFERROR(MAX(IF(AND(ISNUMBER(Z1296),ISNUMBER(AB1296)),IF(AD1296-AE1296&gt;T1296,T1296,AD1296-AE1296),""),0),"")</f>
        <v/>
      </c>
      <c r="AG1296" s="15" t="str">
        <f t="shared" ref="AG1296:AG1359" si="146">IF(AF1296="","",AF1296-AC1296)</f>
        <v/>
      </c>
    </row>
    <row r="1297" spans="1:33" x14ac:dyDescent="0.25">
      <c r="A1297" s="13" t="str">
        <f>IF(Ansøgning!A1302="","",Ansøgning!A1302)</f>
        <v/>
      </c>
      <c r="B1297" s="13" t="str">
        <f>IF(Ansøgning!B1302="","",Ansøgning!B1302)</f>
        <v/>
      </c>
      <c r="C1297" s="13" t="str">
        <f>IF(Ansøgning!C1302="","",Ansøgning!C1302)</f>
        <v/>
      </c>
      <c r="D1297" s="13" t="str">
        <f>IF(Ansøgning!D1302="","",Ansøgning!D1302)</f>
        <v/>
      </c>
      <c r="E1297" s="14" t="str">
        <f>IF(Ansøgning!E1302="","",Ansøgning!E1302)</f>
        <v/>
      </c>
      <c r="F1297" s="16"/>
      <c r="G1297" s="14" t="str">
        <f>IF(Ansøgning!F1302="","",Ansøgning!F1302)</f>
        <v/>
      </c>
      <c r="H1297" s="16"/>
      <c r="I1297" s="72" t="str">
        <f>IF(OR(F1297="",H1297=""),"",NETWORKDAYS(F1297,H1297,Lister!$D$7:$D$13))</f>
        <v/>
      </c>
      <c r="J1297" s="53" t="str">
        <f>IF(Ansøgning!H1302="","",Ansøgning!H1302)</f>
        <v/>
      </c>
      <c r="K1297" s="32" t="str">
        <f t="shared" si="140"/>
        <v/>
      </c>
      <c r="L1297" s="31" t="str">
        <f>IF(Ansøgning!J1302="","",Ansøgning!J1302)</f>
        <v/>
      </c>
      <c r="M1297" s="18"/>
      <c r="N1297" s="31" t="str">
        <f>IF(Ansøgning!K1302="","",Ansøgning!K1302)</f>
        <v/>
      </c>
      <c r="O1297" s="18"/>
      <c r="P1297" s="15" t="str">
        <f>IF(Ansøgning!L1302="","",Ansøgning!L1302)</f>
        <v/>
      </c>
      <c r="Q1297" s="46" t="str">
        <f t="shared" si="141"/>
        <v/>
      </c>
      <c r="R1297" s="46"/>
      <c r="S1297" s="101" t="str">
        <f>IF(Ansøgning!M1302="","",Ansøgning!M1302)</f>
        <v/>
      </c>
      <c r="T1297" s="31" t="str">
        <f t="shared" si="142"/>
        <v/>
      </c>
      <c r="U1297" s="102" t="str">
        <f>IF(Ansøgning!O1302="","",Ansøgning!O1302)</f>
        <v/>
      </c>
      <c r="V1297" s="20"/>
      <c r="W1297" s="102" t="str">
        <f>IF(Ansøgning!P1302="","",Ansøgning!P1302)</f>
        <v/>
      </c>
      <c r="X1297" s="20"/>
      <c r="Y1297" s="31" t="str">
        <f>IF(Ansøgning!Q1302="","",Ansøgning!Q1302)</f>
        <v/>
      </c>
      <c r="Z1297" s="46" t="str">
        <f>IFERROR(MAX(IF(OR(V1297="",X1297=""),"",IF(AND(AND(MONTH(F1297)&gt;=7,MONTH(F1297)&lt;8),AND(MONTH(H1297)&gt;=7,MONTH(H1297)&lt;8)),(NETWORKDAYS(F1297,H1297,Lister!$D$7:$D$13)-V1297)*T1297/NETWORKDAYS(Lister!$D$19,Lister!$E$19,Lister!$D$7:$D$13),IF(AND(AND(MONTH(F1297)&gt;=7,MONTH(F1297)&lt;8),MONTH(H1297)&gt;7),(NETWORKDAYS(F1297,Lister!$E$19,Lister!$D$7:$D$13)-V1297)*T1297/NETWORKDAYS(Lister!$D$19,Lister!$E$19,Lister!$D$7:$D$13),IF(MONTH(F1297)&gt;7,0)))),0),"")</f>
        <v/>
      </c>
      <c r="AA1297" s="31" t="str">
        <f>IF(Ansøgning!R1302="","",Ansøgning!R1302)</f>
        <v/>
      </c>
      <c r="AB1297" s="46" t="str">
        <f>IFERROR(MAX(IF(OR(V1297="",X1297=""),"",IF(AND(AND(MONTH(F1297)&gt;=8,MONTH(F1297)&lt;9),AND(MONTH(H1297)&gt;=8,MONTH(H1297)&lt;9)),(NETWORKDAYS(F1297,H1297,Lister!$D$7:$D$13)-X1297)*T1297/NETWORKDAYS(Lister!$D$20,Lister!$E$20,Lister!$D$7:$D$13),IF(AND(MONTH(F1297)=7,MONTH(H1297)=8),(NETWORKDAYS(Lister!$D$20,H1297,Lister!$D$7:$D$13)-X1297)*T1297/NETWORKDAYS(Lister!$D$20,Lister!$E$20,Lister!$D$7:$D$13),IF(AND(MONTH(F1297)=7,MONTH(H1297)=7),0)))),0),"")</f>
        <v/>
      </c>
      <c r="AC1297" s="15" t="str">
        <f>IF(Ansøgning!U1302="","",Ansøgning!U1302)</f>
        <v/>
      </c>
      <c r="AD1297" s="31" t="str">
        <f t="shared" si="143"/>
        <v/>
      </c>
      <c r="AE1297" s="31" t="str">
        <f t="shared" si="144"/>
        <v/>
      </c>
      <c r="AF1297" s="51" t="str">
        <f t="shared" si="145"/>
        <v/>
      </c>
      <c r="AG1297" s="15" t="str">
        <f t="shared" si="146"/>
        <v/>
      </c>
    </row>
    <row r="1298" spans="1:33" x14ac:dyDescent="0.25">
      <c r="A1298" s="13" t="str">
        <f>IF(Ansøgning!A1303="","",Ansøgning!A1303)</f>
        <v/>
      </c>
      <c r="B1298" s="13" t="str">
        <f>IF(Ansøgning!B1303="","",Ansøgning!B1303)</f>
        <v/>
      </c>
      <c r="C1298" s="13" t="str">
        <f>IF(Ansøgning!C1303="","",Ansøgning!C1303)</f>
        <v/>
      </c>
      <c r="D1298" s="13" t="str">
        <f>IF(Ansøgning!D1303="","",Ansøgning!D1303)</f>
        <v/>
      </c>
      <c r="E1298" s="14" t="str">
        <f>IF(Ansøgning!E1303="","",Ansøgning!E1303)</f>
        <v/>
      </c>
      <c r="F1298" s="16"/>
      <c r="G1298" s="14" t="str">
        <f>IF(Ansøgning!F1303="","",Ansøgning!F1303)</f>
        <v/>
      </c>
      <c r="H1298" s="16"/>
      <c r="I1298" s="72" t="str">
        <f>IF(OR(F1298="",H1298=""),"",NETWORKDAYS(F1298,H1298,Lister!$D$7:$D$13))</f>
        <v/>
      </c>
      <c r="J1298" s="53" t="str">
        <f>IF(Ansøgning!H1303="","",Ansøgning!H1303)</f>
        <v/>
      </c>
      <c r="K1298" s="32" t="str">
        <f t="shared" si="140"/>
        <v/>
      </c>
      <c r="L1298" s="31" t="str">
        <f>IF(Ansøgning!J1303="","",Ansøgning!J1303)</f>
        <v/>
      </c>
      <c r="M1298" s="18"/>
      <c r="N1298" s="31" t="str">
        <f>IF(Ansøgning!K1303="","",Ansøgning!K1303)</f>
        <v/>
      </c>
      <c r="O1298" s="18"/>
      <c r="P1298" s="15" t="str">
        <f>IF(Ansøgning!L1303="","",Ansøgning!L1303)</f>
        <v/>
      </c>
      <c r="Q1298" s="46" t="str">
        <f t="shared" si="141"/>
        <v/>
      </c>
      <c r="R1298" s="46"/>
      <c r="S1298" s="101" t="str">
        <f>IF(Ansøgning!M1303="","",Ansøgning!M1303)</f>
        <v/>
      </c>
      <c r="T1298" s="31" t="str">
        <f t="shared" si="142"/>
        <v/>
      </c>
      <c r="U1298" s="102" t="str">
        <f>IF(Ansøgning!O1303="","",Ansøgning!O1303)</f>
        <v/>
      </c>
      <c r="V1298" s="20"/>
      <c r="W1298" s="102" t="str">
        <f>IF(Ansøgning!P1303="","",Ansøgning!P1303)</f>
        <v/>
      </c>
      <c r="X1298" s="20"/>
      <c r="Y1298" s="31" t="str">
        <f>IF(Ansøgning!Q1303="","",Ansøgning!Q1303)</f>
        <v/>
      </c>
      <c r="Z1298" s="46" t="str">
        <f>IFERROR(MAX(IF(OR(V1298="",X1298=""),"",IF(AND(AND(MONTH(F1298)&gt;=7,MONTH(F1298)&lt;8),AND(MONTH(H1298)&gt;=7,MONTH(H1298)&lt;8)),(NETWORKDAYS(F1298,H1298,Lister!$D$7:$D$13)-V1298)*T1298/NETWORKDAYS(Lister!$D$19,Lister!$E$19,Lister!$D$7:$D$13),IF(AND(AND(MONTH(F1298)&gt;=7,MONTH(F1298)&lt;8),MONTH(H1298)&gt;7),(NETWORKDAYS(F1298,Lister!$E$19,Lister!$D$7:$D$13)-V1298)*T1298/NETWORKDAYS(Lister!$D$19,Lister!$E$19,Lister!$D$7:$D$13),IF(MONTH(F1298)&gt;7,0)))),0),"")</f>
        <v/>
      </c>
      <c r="AA1298" s="31" t="str">
        <f>IF(Ansøgning!R1303="","",Ansøgning!R1303)</f>
        <v/>
      </c>
      <c r="AB1298" s="46" t="str">
        <f>IFERROR(MAX(IF(OR(V1298="",X1298=""),"",IF(AND(AND(MONTH(F1298)&gt;=8,MONTH(F1298)&lt;9),AND(MONTH(H1298)&gt;=8,MONTH(H1298)&lt;9)),(NETWORKDAYS(F1298,H1298,Lister!$D$7:$D$13)-X1298)*T1298/NETWORKDAYS(Lister!$D$20,Lister!$E$20,Lister!$D$7:$D$13),IF(AND(MONTH(F1298)=7,MONTH(H1298)=8),(NETWORKDAYS(Lister!$D$20,H1298,Lister!$D$7:$D$13)-X1298)*T1298/NETWORKDAYS(Lister!$D$20,Lister!$E$20,Lister!$D$7:$D$13),IF(AND(MONTH(F1298)=7,MONTH(H1298)=7),0)))),0),"")</f>
        <v/>
      </c>
      <c r="AC1298" s="15" t="str">
        <f>IF(Ansøgning!U1303="","",Ansøgning!U1303)</f>
        <v/>
      </c>
      <c r="AD1298" s="31" t="str">
        <f t="shared" si="143"/>
        <v/>
      </c>
      <c r="AE1298" s="31" t="str">
        <f t="shared" si="144"/>
        <v/>
      </c>
      <c r="AF1298" s="51" t="str">
        <f t="shared" si="145"/>
        <v/>
      </c>
      <c r="AG1298" s="15" t="str">
        <f t="shared" si="146"/>
        <v/>
      </c>
    </row>
    <row r="1299" spans="1:33" x14ac:dyDescent="0.25">
      <c r="A1299" s="13" t="str">
        <f>IF(Ansøgning!A1304="","",Ansøgning!A1304)</f>
        <v/>
      </c>
      <c r="B1299" s="13" t="str">
        <f>IF(Ansøgning!B1304="","",Ansøgning!B1304)</f>
        <v/>
      </c>
      <c r="C1299" s="13" t="str">
        <f>IF(Ansøgning!C1304="","",Ansøgning!C1304)</f>
        <v/>
      </c>
      <c r="D1299" s="13" t="str">
        <f>IF(Ansøgning!D1304="","",Ansøgning!D1304)</f>
        <v/>
      </c>
      <c r="E1299" s="14" t="str">
        <f>IF(Ansøgning!E1304="","",Ansøgning!E1304)</f>
        <v/>
      </c>
      <c r="F1299" s="16"/>
      <c r="G1299" s="14" t="str">
        <f>IF(Ansøgning!F1304="","",Ansøgning!F1304)</f>
        <v/>
      </c>
      <c r="H1299" s="16"/>
      <c r="I1299" s="72" t="str">
        <f>IF(OR(F1299="",H1299=""),"",NETWORKDAYS(F1299,H1299,Lister!$D$7:$D$13))</f>
        <v/>
      </c>
      <c r="J1299" s="53" t="str">
        <f>IF(Ansøgning!H1304="","",Ansøgning!H1304)</f>
        <v/>
      </c>
      <c r="K1299" s="32" t="str">
        <f t="shared" si="140"/>
        <v/>
      </c>
      <c r="L1299" s="31" t="str">
        <f>IF(Ansøgning!J1304="","",Ansøgning!J1304)</f>
        <v/>
      </c>
      <c r="M1299" s="18"/>
      <c r="N1299" s="31" t="str">
        <f>IF(Ansøgning!K1304="","",Ansøgning!K1304)</f>
        <v/>
      </c>
      <c r="O1299" s="18"/>
      <c r="P1299" s="15" t="str">
        <f>IF(Ansøgning!L1304="","",Ansøgning!L1304)</f>
        <v/>
      </c>
      <c r="Q1299" s="46" t="str">
        <f t="shared" si="141"/>
        <v/>
      </c>
      <c r="R1299" s="46"/>
      <c r="S1299" s="101" t="str">
        <f>IF(Ansøgning!M1304="","",Ansøgning!M1304)</f>
        <v/>
      </c>
      <c r="T1299" s="31" t="str">
        <f t="shared" si="142"/>
        <v/>
      </c>
      <c r="U1299" s="102" t="str">
        <f>IF(Ansøgning!O1304="","",Ansøgning!O1304)</f>
        <v/>
      </c>
      <c r="V1299" s="20"/>
      <c r="W1299" s="102" t="str">
        <f>IF(Ansøgning!P1304="","",Ansøgning!P1304)</f>
        <v/>
      </c>
      <c r="X1299" s="20"/>
      <c r="Y1299" s="31" t="str">
        <f>IF(Ansøgning!Q1304="","",Ansøgning!Q1304)</f>
        <v/>
      </c>
      <c r="Z1299" s="46" t="str">
        <f>IFERROR(MAX(IF(OR(V1299="",X1299=""),"",IF(AND(AND(MONTH(F1299)&gt;=7,MONTH(F1299)&lt;8),AND(MONTH(H1299)&gt;=7,MONTH(H1299)&lt;8)),(NETWORKDAYS(F1299,H1299,Lister!$D$7:$D$13)-V1299)*T1299/NETWORKDAYS(Lister!$D$19,Lister!$E$19,Lister!$D$7:$D$13),IF(AND(AND(MONTH(F1299)&gt;=7,MONTH(F1299)&lt;8),MONTH(H1299)&gt;7),(NETWORKDAYS(F1299,Lister!$E$19,Lister!$D$7:$D$13)-V1299)*T1299/NETWORKDAYS(Lister!$D$19,Lister!$E$19,Lister!$D$7:$D$13),IF(MONTH(F1299)&gt;7,0)))),0),"")</f>
        <v/>
      </c>
      <c r="AA1299" s="31" t="str">
        <f>IF(Ansøgning!R1304="","",Ansøgning!R1304)</f>
        <v/>
      </c>
      <c r="AB1299" s="46" t="str">
        <f>IFERROR(MAX(IF(OR(V1299="",X1299=""),"",IF(AND(AND(MONTH(F1299)&gt;=8,MONTH(F1299)&lt;9),AND(MONTH(H1299)&gt;=8,MONTH(H1299)&lt;9)),(NETWORKDAYS(F1299,H1299,Lister!$D$7:$D$13)-X1299)*T1299/NETWORKDAYS(Lister!$D$20,Lister!$E$20,Lister!$D$7:$D$13),IF(AND(MONTH(F1299)=7,MONTH(H1299)=8),(NETWORKDAYS(Lister!$D$20,H1299,Lister!$D$7:$D$13)-X1299)*T1299/NETWORKDAYS(Lister!$D$20,Lister!$E$20,Lister!$D$7:$D$13),IF(AND(MONTH(F1299)=7,MONTH(H1299)=7),0)))),0),"")</f>
        <v/>
      </c>
      <c r="AC1299" s="15" t="str">
        <f>IF(Ansøgning!U1304="","",Ansøgning!U1304)</f>
        <v/>
      </c>
      <c r="AD1299" s="31" t="str">
        <f t="shared" si="143"/>
        <v/>
      </c>
      <c r="AE1299" s="31" t="str">
        <f t="shared" si="144"/>
        <v/>
      </c>
      <c r="AF1299" s="51" t="str">
        <f t="shared" si="145"/>
        <v/>
      </c>
      <c r="AG1299" s="15" t="str">
        <f t="shared" si="146"/>
        <v/>
      </c>
    </row>
    <row r="1300" spans="1:33" x14ac:dyDescent="0.25">
      <c r="A1300" s="13" t="str">
        <f>IF(Ansøgning!A1305="","",Ansøgning!A1305)</f>
        <v/>
      </c>
      <c r="B1300" s="13" t="str">
        <f>IF(Ansøgning!B1305="","",Ansøgning!B1305)</f>
        <v/>
      </c>
      <c r="C1300" s="13" t="str">
        <f>IF(Ansøgning!C1305="","",Ansøgning!C1305)</f>
        <v/>
      </c>
      <c r="D1300" s="13" t="str">
        <f>IF(Ansøgning!D1305="","",Ansøgning!D1305)</f>
        <v/>
      </c>
      <c r="E1300" s="14" t="str">
        <f>IF(Ansøgning!E1305="","",Ansøgning!E1305)</f>
        <v/>
      </c>
      <c r="F1300" s="16"/>
      <c r="G1300" s="14" t="str">
        <f>IF(Ansøgning!F1305="","",Ansøgning!F1305)</f>
        <v/>
      </c>
      <c r="H1300" s="16"/>
      <c r="I1300" s="72" t="str">
        <f>IF(OR(F1300="",H1300=""),"",NETWORKDAYS(F1300,H1300,Lister!$D$7:$D$13))</f>
        <v/>
      </c>
      <c r="J1300" s="53" t="str">
        <f>IF(Ansøgning!H1305="","",Ansøgning!H1305)</f>
        <v/>
      </c>
      <c r="K1300" s="32" t="str">
        <f t="shared" si="140"/>
        <v/>
      </c>
      <c r="L1300" s="31" t="str">
        <f>IF(Ansøgning!J1305="","",Ansøgning!J1305)</f>
        <v/>
      </c>
      <c r="M1300" s="18"/>
      <c r="N1300" s="31" t="str">
        <f>IF(Ansøgning!K1305="","",Ansøgning!K1305)</f>
        <v/>
      </c>
      <c r="O1300" s="18"/>
      <c r="P1300" s="15" t="str">
        <f>IF(Ansøgning!L1305="","",Ansøgning!L1305)</f>
        <v/>
      </c>
      <c r="Q1300" s="46" t="str">
        <f t="shared" si="141"/>
        <v/>
      </c>
      <c r="R1300" s="46"/>
      <c r="S1300" s="101" t="str">
        <f>IF(Ansøgning!M1305="","",Ansøgning!M1305)</f>
        <v/>
      </c>
      <c r="T1300" s="31" t="str">
        <f t="shared" si="142"/>
        <v/>
      </c>
      <c r="U1300" s="102" t="str">
        <f>IF(Ansøgning!O1305="","",Ansøgning!O1305)</f>
        <v/>
      </c>
      <c r="V1300" s="20"/>
      <c r="W1300" s="102" t="str">
        <f>IF(Ansøgning!P1305="","",Ansøgning!P1305)</f>
        <v/>
      </c>
      <c r="X1300" s="20"/>
      <c r="Y1300" s="31" t="str">
        <f>IF(Ansøgning!Q1305="","",Ansøgning!Q1305)</f>
        <v/>
      </c>
      <c r="Z1300" s="46" t="str">
        <f>IFERROR(MAX(IF(OR(V1300="",X1300=""),"",IF(AND(AND(MONTH(F1300)&gt;=7,MONTH(F1300)&lt;8),AND(MONTH(H1300)&gt;=7,MONTH(H1300)&lt;8)),(NETWORKDAYS(F1300,H1300,Lister!$D$7:$D$13)-V1300)*T1300/NETWORKDAYS(Lister!$D$19,Lister!$E$19,Lister!$D$7:$D$13),IF(AND(AND(MONTH(F1300)&gt;=7,MONTH(F1300)&lt;8),MONTH(H1300)&gt;7),(NETWORKDAYS(F1300,Lister!$E$19,Lister!$D$7:$D$13)-V1300)*T1300/NETWORKDAYS(Lister!$D$19,Lister!$E$19,Lister!$D$7:$D$13),IF(MONTH(F1300)&gt;7,0)))),0),"")</f>
        <v/>
      </c>
      <c r="AA1300" s="31" t="str">
        <f>IF(Ansøgning!R1305="","",Ansøgning!R1305)</f>
        <v/>
      </c>
      <c r="AB1300" s="46" t="str">
        <f>IFERROR(MAX(IF(OR(V1300="",X1300=""),"",IF(AND(AND(MONTH(F1300)&gt;=8,MONTH(F1300)&lt;9),AND(MONTH(H1300)&gt;=8,MONTH(H1300)&lt;9)),(NETWORKDAYS(F1300,H1300,Lister!$D$7:$D$13)-X1300)*T1300/NETWORKDAYS(Lister!$D$20,Lister!$E$20,Lister!$D$7:$D$13),IF(AND(MONTH(F1300)=7,MONTH(H1300)=8),(NETWORKDAYS(Lister!$D$20,H1300,Lister!$D$7:$D$13)-X1300)*T1300/NETWORKDAYS(Lister!$D$20,Lister!$E$20,Lister!$D$7:$D$13),IF(AND(MONTH(F1300)=7,MONTH(H1300)=7),0)))),0),"")</f>
        <v/>
      </c>
      <c r="AC1300" s="15" t="str">
        <f>IF(Ansøgning!U1305="","",Ansøgning!U1305)</f>
        <v/>
      </c>
      <c r="AD1300" s="31" t="str">
        <f t="shared" si="143"/>
        <v/>
      </c>
      <c r="AE1300" s="31" t="str">
        <f t="shared" si="144"/>
        <v/>
      </c>
      <c r="AF1300" s="51" t="str">
        <f t="shared" si="145"/>
        <v/>
      </c>
      <c r="AG1300" s="15" t="str">
        <f t="shared" si="146"/>
        <v/>
      </c>
    </row>
    <row r="1301" spans="1:33" x14ac:dyDescent="0.25">
      <c r="A1301" s="13" t="str">
        <f>IF(Ansøgning!A1306="","",Ansøgning!A1306)</f>
        <v/>
      </c>
      <c r="B1301" s="13" t="str">
        <f>IF(Ansøgning!B1306="","",Ansøgning!B1306)</f>
        <v/>
      </c>
      <c r="C1301" s="13" t="str">
        <f>IF(Ansøgning!C1306="","",Ansøgning!C1306)</f>
        <v/>
      </c>
      <c r="D1301" s="13" t="str">
        <f>IF(Ansøgning!D1306="","",Ansøgning!D1306)</f>
        <v/>
      </c>
      <c r="E1301" s="14" t="str">
        <f>IF(Ansøgning!E1306="","",Ansøgning!E1306)</f>
        <v/>
      </c>
      <c r="F1301" s="16"/>
      <c r="G1301" s="14" t="str">
        <f>IF(Ansøgning!F1306="","",Ansøgning!F1306)</f>
        <v/>
      </c>
      <c r="H1301" s="16"/>
      <c r="I1301" s="72" t="str">
        <f>IF(OR(F1301="",H1301=""),"",NETWORKDAYS(F1301,H1301,Lister!$D$7:$D$13))</f>
        <v/>
      </c>
      <c r="J1301" s="53" t="str">
        <f>IF(Ansøgning!H1306="","",Ansøgning!H1306)</f>
        <v/>
      </c>
      <c r="K1301" s="32" t="str">
        <f t="shared" si="140"/>
        <v/>
      </c>
      <c r="L1301" s="31" t="str">
        <f>IF(Ansøgning!J1306="","",Ansøgning!J1306)</f>
        <v/>
      </c>
      <c r="M1301" s="18"/>
      <c r="N1301" s="31" t="str">
        <f>IF(Ansøgning!K1306="","",Ansøgning!K1306)</f>
        <v/>
      </c>
      <c r="O1301" s="18"/>
      <c r="P1301" s="15" t="str">
        <f>IF(Ansøgning!L1306="","",Ansøgning!L1306)</f>
        <v/>
      </c>
      <c r="Q1301" s="46" t="str">
        <f t="shared" si="141"/>
        <v/>
      </c>
      <c r="R1301" s="46"/>
      <c r="S1301" s="101" t="str">
        <f>IF(Ansøgning!M1306="","",Ansøgning!M1306)</f>
        <v/>
      </c>
      <c r="T1301" s="31" t="str">
        <f t="shared" si="142"/>
        <v/>
      </c>
      <c r="U1301" s="102" t="str">
        <f>IF(Ansøgning!O1306="","",Ansøgning!O1306)</f>
        <v/>
      </c>
      <c r="V1301" s="20"/>
      <c r="W1301" s="102" t="str">
        <f>IF(Ansøgning!P1306="","",Ansøgning!P1306)</f>
        <v/>
      </c>
      <c r="X1301" s="20"/>
      <c r="Y1301" s="31" t="str">
        <f>IF(Ansøgning!Q1306="","",Ansøgning!Q1306)</f>
        <v/>
      </c>
      <c r="Z1301" s="46" t="str">
        <f>IFERROR(MAX(IF(OR(V1301="",X1301=""),"",IF(AND(AND(MONTH(F1301)&gt;=7,MONTH(F1301)&lt;8),AND(MONTH(H1301)&gt;=7,MONTH(H1301)&lt;8)),(NETWORKDAYS(F1301,H1301,Lister!$D$7:$D$13)-V1301)*T1301/NETWORKDAYS(Lister!$D$19,Lister!$E$19,Lister!$D$7:$D$13),IF(AND(AND(MONTH(F1301)&gt;=7,MONTH(F1301)&lt;8),MONTH(H1301)&gt;7),(NETWORKDAYS(F1301,Lister!$E$19,Lister!$D$7:$D$13)-V1301)*T1301/NETWORKDAYS(Lister!$D$19,Lister!$E$19,Lister!$D$7:$D$13),IF(MONTH(F1301)&gt;7,0)))),0),"")</f>
        <v/>
      </c>
      <c r="AA1301" s="31" t="str">
        <f>IF(Ansøgning!R1306="","",Ansøgning!R1306)</f>
        <v/>
      </c>
      <c r="AB1301" s="46" t="str">
        <f>IFERROR(MAX(IF(OR(V1301="",X1301=""),"",IF(AND(AND(MONTH(F1301)&gt;=8,MONTH(F1301)&lt;9),AND(MONTH(H1301)&gt;=8,MONTH(H1301)&lt;9)),(NETWORKDAYS(F1301,H1301,Lister!$D$7:$D$13)-X1301)*T1301/NETWORKDAYS(Lister!$D$20,Lister!$E$20,Lister!$D$7:$D$13),IF(AND(MONTH(F1301)=7,MONTH(H1301)=8),(NETWORKDAYS(Lister!$D$20,H1301,Lister!$D$7:$D$13)-X1301)*T1301/NETWORKDAYS(Lister!$D$20,Lister!$E$20,Lister!$D$7:$D$13),IF(AND(MONTH(F1301)=7,MONTH(H1301)=7),0)))),0),"")</f>
        <v/>
      </c>
      <c r="AC1301" s="15" t="str">
        <f>IF(Ansøgning!U1306="","",Ansøgning!U1306)</f>
        <v/>
      </c>
      <c r="AD1301" s="31" t="str">
        <f t="shared" si="143"/>
        <v/>
      </c>
      <c r="AE1301" s="31" t="str">
        <f t="shared" si="144"/>
        <v/>
      </c>
      <c r="AF1301" s="51" t="str">
        <f t="shared" si="145"/>
        <v/>
      </c>
      <c r="AG1301" s="15" t="str">
        <f t="shared" si="146"/>
        <v/>
      </c>
    </row>
    <row r="1302" spans="1:33" x14ac:dyDescent="0.25">
      <c r="A1302" s="13" t="str">
        <f>IF(Ansøgning!A1307="","",Ansøgning!A1307)</f>
        <v/>
      </c>
      <c r="B1302" s="13" t="str">
        <f>IF(Ansøgning!B1307="","",Ansøgning!B1307)</f>
        <v/>
      </c>
      <c r="C1302" s="13" t="str">
        <f>IF(Ansøgning!C1307="","",Ansøgning!C1307)</f>
        <v/>
      </c>
      <c r="D1302" s="13" t="str">
        <f>IF(Ansøgning!D1307="","",Ansøgning!D1307)</f>
        <v/>
      </c>
      <c r="E1302" s="14" t="str">
        <f>IF(Ansøgning!E1307="","",Ansøgning!E1307)</f>
        <v/>
      </c>
      <c r="F1302" s="16"/>
      <c r="G1302" s="14" t="str">
        <f>IF(Ansøgning!F1307="","",Ansøgning!F1307)</f>
        <v/>
      </c>
      <c r="H1302" s="16"/>
      <c r="I1302" s="72" t="str">
        <f>IF(OR(F1302="",H1302=""),"",NETWORKDAYS(F1302,H1302,Lister!$D$7:$D$13))</f>
        <v/>
      </c>
      <c r="J1302" s="53" t="str">
        <f>IF(Ansøgning!H1307="","",Ansøgning!H1307)</f>
        <v/>
      </c>
      <c r="K1302" s="32" t="str">
        <f t="shared" si="140"/>
        <v/>
      </c>
      <c r="L1302" s="31" t="str">
        <f>IF(Ansøgning!J1307="","",Ansøgning!J1307)</f>
        <v/>
      </c>
      <c r="M1302" s="18"/>
      <c r="N1302" s="31" t="str">
        <f>IF(Ansøgning!K1307="","",Ansøgning!K1307)</f>
        <v/>
      </c>
      <c r="O1302" s="18"/>
      <c r="P1302" s="15" t="str">
        <f>IF(Ansøgning!L1307="","",Ansøgning!L1307)</f>
        <v/>
      </c>
      <c r="Q1302" s="46" t="str">
        <f t="shared" si="141"/>
        <v/>
      </c>
      <c r="R1302" s="46"/>
      <c r="S1302" s="101" t="str">
        <f>IF(Ansøgning!M1307="","",Ansøgning!M1307)</f>
        <v/>
      </c>
      <c r="T1302" s="31" t="str">
        <f t="shared" si="142"/>
        <v/>
      </c>
      <c r="U1302" s="102" t="str">
        <f>IF(Ansøgning!O1307="","",Ansøgning!O1307)</f>
        <v/>
      </c>
      <c r="V1302" s="20"/>
      <c r="W1302" s="102" t="str">
        <f>IF(Ansøgning!P1307="","",Ansøgning!P1307)</f>
        <v/>
      </c>
      <c r="X1302" s="20"/>
      <c r="Y1302" s="31" t="str">
        <f>IF(Ansøgning!Q1307="","",Ansøgning!Q1307)</f>
        <v/>
      </c>
      <c r="Z1302" s="46" t="str">
        <f>IFERROR(MAX(IF(OR(V1302="",X1302=""),"",IF(AND(AND(MONTH(F1302)&gt;=7,MONTH(F1302)&lt;8),AND(MONTH(H1302)&gt;=7,MONTH(H1302)&lt;8)),(NETWORKDAYS(F1302,H1302,Lister!$D$7:$D$13)-V1302)*T1302/NETWORKDAYS(Lister!$D$19,Lister!$E$19,Lister!$D$7:$D$13),IF(AND(AND(MONTH(F1302)&gt;=7,MONTH(F1302)&lt;8),MONTH(H1302)&gt;7),(NETWORKDAYS(F1302,Lister!$E$19,Lister!$D$7:$D$13)-V1302)*T1302/NETWORKDAYS(Lister!$D$19,Lister!$E$19,Lister!$D$7:$D$13),IF(MONTH(F1302)&gt;7,0)))),0),"")</f>
        <v/>
      </c>
      <c r="AA1302" s="31" t="str">
        <f>IF(Ansøgning!R1307="","",Ansøgning!R1307)</f>
        <v/>
      </c>
      <c r="AB1302" s="46" t="str">
        <f>IFERROR(MAX(IF(OR(V1302="",X1302=""),"",IF(AND(AND(MONTH(F1302)&gt;=8,MONTH(F1302)&lt;9),AND(MONTH(H1302)&gt;=8,MONTH(H1302)&lt;9)),(NETWORKDAYS(F1302,H1302,Lister!$D$7:$D$13)-X1302)*T1302/NETWORKDAYS(Lister!$D$20,Lister!$E$20,Lister!$D$7:$D$13),IF(AND(MONTH(F1302)=7,MONTH(H1302)=8),(NETWORKDAYS(Lister!$D$20,H1302,Lister!$D$7:$D$13)-X1302)*T1302/NETWORKDAYS(Lister!$D$20,Lister!$E$20,Lister!$D$7:$D$13),IF(AND(MONTH(F1302)=7,MONTH(H1302)=7),0)))),0),"")</f>
        <v/>
      </c>
      <c r="AC1302" s="15" t="str">
        <f>IF(Ansøgning!U1307="","",Ansøgning!U1307)</f>
        <v/>
      </c>
      <c r="AD1302" s="31" t="str">
        <f t="shared" si="143"/>
        <v/>
      </c>
      <c r="AE1302" s="31" t="str">
        <f t="shared" si="144"/>
        <v/>
      </c>
      <c r="AF1302" s="51" t="str">
        <f t="shared" si="145"/>
        <v/>
      </c>
      <c r="AG1302" s="15" t="str">
        <f t="shared" si="146"/>
        <v/>
      </c>
    </row>
    <row r="1303" spans="1:33" x14ac:dyDescent="0.25">
      <c r="A1303" s="13" t="str">
        <f>IF(Ansøgning!A1308="","",Ansøgning!A1308)</f>
        <v/>
      </c>
      <c r="B1303" s="13" t="str">
        <f>IF(Ansøgning!B1308="","",Ansøgning!B1308)</f>
        <v/>
      </c>
      <c r="C1303" s="13" t="str">
        <f>IF(Ansøgning!C1308="","",Ansøgning!C1308)</f>
        <v/>
      </c>
      <c r="D1303" s="13" t="str">
        <f>IF(Ansøgning!D1308="","",Ansøgning!D1308)</f>
        <v/>
      </c>
      <c r="E1303" s="14" t="str">
        <f>IF(Ansøgning!E1308="","",Ansøgning!E1308)</f>
        <v/>
      </c>
      <c r="F1303" s="16"/>
      <c r="G1303" s="14" t="str">
        <f>IF(Ansøgning!F1308="","",Ansøgning!F1308)</f>
        <v/>
      </c>
      <c r="H1303" s="16"/>
      <c r="I1303" s="72" t="str">
        <f>IF(OR(F1303="",H1303=""),"",NETWORKDAYS(F1303,H1303,Lister!$D$7:$D$13))</f>
        <v/>
      </c>
      <c r="J1303" s="53" t="str">
        <f>IF(Ansøgning!H1308="","",Ansøgning!H1308)</f>
        <v/>
      </c>
      <c r="K1303" s="32" t="str">
        <f t="shared" si="140"/>
        <v/>
      </c>
      <c r="L1303" s="31" t="str">
        <f>IF(Ansøgning!J1308="","",Ansøgning!J1308)</f>
        <v/>
      </c>
      <c r="M1303" s="18"/>
      <c r="N1303" s="31" t="str">
        <f>IF(Ansøgning!K1308="","",Ansøgning!K1308)</f>
        <v/>
      </c>
      <c r="O1303" s="18"/>
      <c r="P1303" s="15" t="str">
        <f>IF(Ansøgning!L1308="","",Ansøgning!L1308)</f>
        <v/>
      </c>
      <c r="Q1303" s="46" t="str">
        <f t="shared" si="141"/>
        <v/>
      </c>
      <c r="R1303" s="46"/>
      <c r="S1303" s="101" t="str">
        <f>IF(Ansøgning!M1308="","",Ansøgning!M1308)</f>
        <v/>
      </c>
      <c r="T1303" s="31" t="str">
        <f t="shared" si="142"/>
        <v/>
      </c>
      <c r="U1303" s="102" t="str">
        <f>IF(Ansøgning!O1308="","",Ansøgning!O1308)</f>
        <v/>
      </c>
      <c r="V1303" s="20"/>
      <c r="W1303" s="102" t="str">
        <f>IF(Ansøgning!P1308="","",Ansøgning!P1308)</f>
        <v/>
      </c>
      <c r="X1303" s="20"/>
      <c r="Y1303" s="31" t="str">
        <f>IF(Ansøgning!Q1308="","",Ansøgning!Q1308)</f>
        <v/>
      </c>
      <c r="Z1303" s="46" t="str">
        <f>IFERROR(MAX(IF(OR(V1303="",X1303=""),"",IF(AND(AND(MONTH(F1303)&gt;=7,MONTH(F1303)&lt;8),AND(MONTH(H1303)&gt;=7,MONTH(H1303)&lt;8)),(NETWORKDAYS(F1303,H1303,Lister!$D$7:$D$13)-V1303)*T1303/NETWORKDAYS(Lister!$D$19,Lister!$E$19,Lister!$D$7:$D$13),IF(AND(AND(MONTH(F1303)&gt;=7,MONTH(F1303)&lt;8),MONTH(H1303)&gt;7),(NETWORKDAYS(F1303,Lister!$E$19,Lister!$D$7:$D$13)-V1303)*T1303/NETWORKDAYS(Lister!$D$19,Lister!$E$19,Lister!$D$7:$D$13),IF(MONTH(F1303)&gt;7,0)))),0),"")</f>
        <v/>
      </c>
      <c r="AA1303" s="31" t="str">
        <f>IF(Ansøgning!R1308="","",Ansøgning!R1308)</f>
        <v/>
      </c>
      <c r="AB1303" s="46" t="str">
        <f>IFERROR(MAX(IF(OR(V1303="",X1303=""),"",IF(AND(AND(MONTH(F1303)&gt;=8,MONTH(F1303)&lt;9),AND(MONTH(H1303)&gt;=8,MONTH(H1303)&lt;9)),(NETWORKDAYS(F1303,H1303,Lister!$D$7:$D$13)-X1303)*T1303/NETWORKDAYS(Lister!$D$20,Lister!$E$20,Lister!$D$7:$D$13),IF(AND(MONTH(F1303)=7,MONTH(H1303)=8),(NETWORKDAYS(Lister!$D$20,H1303,Lister!$D$7:$D$13)-X1303)*T1303/NETWORKDAYS(Lister!$D$20,Lister!$E$20,Lister!$D$7:$D$13),IF(AND(MONTH(F1303)=7,MONTH(H1303)=7),0)))),0),"")</f>
        <v/>
      </c>
      <c r="AC1303" s="15" t="str">
        <f>IF(Ansøgning!U1308="","",Ansøgning!U1308)</f>
        <v/>
      </c>
      <c r="AD1303" s="31" t="str">
        <f t="shared" si="143"/>
        <v/>
      </c>
      <c r="AE1303" s="31" t="str">
        <f t="shared" si="144"/>
        <v/>
      </c>
      <c r="AF1303" s="51" t="str">
        <f t="shared" si="145"/>
        <v/>
      </c>
      <c r="AG1303" s="15" t="str">
        <f t="shared" si="146"/>
        <v/>
      </c>
    </row>
    <row r="1304" spans="1:33" x14ac:dyDescent="0.25">
      <c r="A1304" s="13" t="str">
        <f>IF(Ansøgning!A1309="","",Ansøgning!A1309)</f>
        <v/>
      </c>
      <c r="B1304" s="13" t="str">
        <f>IF(Ansøgning!B1309="","",Ansøgning!B1309)</f>
        <v/>
      </c>
      <c r="C1304" s="13" t="str">
        <f>IF(Ansøgning!C1309="","",Ansøgning!C1309)</f>
        <v/>
      </c>
      <c r="D1304" s="13" t="str">
        <f>IF(Ansøgning!D1309="","",Ansøgning!D1309)</f>
        <v/>
      </c>
      <c r="E1304" s="14" t="str">
        <f>IF(Ansøgning!E1309="","",Ansøgning!E1309)</f>
        <v/>
      </c>
      <c r="F1304" s="16"/>
      <c r="G1304" s="14" t="str">
        <f>IF(Ansøgning!F1309="","",Ansøgning!F1309)</f>
        <v/>
      </c>
      <c r="H1304" s="16"/>
      <c r="I1304" s="72" t="str">
        <f>IF(OR(F1304="",H1304=""),"",NETWORKDAYS(F1304,H1304,Lister!$D$7:$D$13))</f>
        <v/>
      </c>
      <c r="J1304" s="53" t="str">
        <f>IF(Ansøgning!H1309="","",Ansøgning!H1309)</f>
        <v/>
      </c>
      <c r="K1304" s="32" t="str">
        <f t="shared" si="140"/>
        <v/>
      </c>
      <c r="L1304" s="31" t="str">
        <f>IF(Ansøgning!J1309="","",Ansøgning!J1309)</f>
        <v/>
      </c>
      <c r="M1304" s="18"/>
      <c r="N1304" s="31" t="str">
        <f>IF(Ansøgning!K1309="","",Ansøgning!K1309)</f>
        <v/>
      </c>
      <c r="O1304" s="18"/>
      <c r="P1304" s="15" t="str">
        <f>IF(Ansøgning!L1309="","",Ansøgning!L1309)</f>
        <v/>
      </c>
      <c r="Q1304" s="46" t="str">
        <f t="shared" si="141"/>
        <v/>
      </c>
      <c r="R1304" s="46"/>
      <c r="S1304" s="101" t="str">
        <f>IF(Ansøgning!M1309="","",Ansøgning!M1309)</f>
        <v/>
      </c>
      <c r="T1304" s="31" t="str">
        <f t="shared" si="142"/>
        <v/>
      </c>
      <c r="U1304" s="102" t="str">
        <f>IF(Ansøgning!O1309="","",Ansøgning!O1309)</f>
        <v/>
      </c>
      <c r="V1304" s="20"/>
      <c r="W1304" s="102" t="str">
        <f>IF(Ansøgning!P1309="","",Ansøgning!P1309)</f>
        <v/>
      </c>
      <c r="X1304" s="20"/>
      <c r="Y1304" s="31" t="str">
        <f>IF(Ansøgning!Q1309="","",Ansøgning!Q1309)</f>
        <v/>
      </c>
      <c r="Z1304" s="46" t="str">
        <f>IFERROR(MAX(IF(OR(V1304="",X1304=""),"",IF(AND(AND(MONTH(F1304)&gt;=7,MONTH(F1304)&lt;8),AND(MONTH(H1304)&gt;=7,MONTH(H1304)&lt;8)),(NETWORKDAYS(F1304,H1304,Lister!$D$7:$D$13)-V1304)*T1304/NETWORKDAYS(Lister!$D$19,Lister!$E$19,Lister!$D$7:$D$13),IF(AND(AND(MONTH(F1304)&gt;=7,MONTH(F1304)&lt;8),MONTH(H1304)&gt;7),(NETWORKDAYS(F1304,Lister!$E$19,Lister!$D$7:$D$13)-V1304)*T1304/NETWORKDAYS(Lister!$D$19,Lister!$E$19,Lister!$D$7:$D$13),IF(MONTH(F1304)&gt;7,0)))),0),"")</f>
        <v/>
      </c>
      <c r="AA1304" s="31" t="str">
        <f>IF(Ansøgning!R1309="","",Ansøgning!R1309)</f>
        <v/>
      </c>
      <c r="AB1304" s="46" t="str">
        <f>IFERROR(MAX(IF(OR(V1304="",X1304=""),"",IF(AND(AND(MONTH(F1304)&gt;=8,MONTH(F1304)&lt;9),AND(MONTH(H1304)&gt;=8,MONTH(H1304)&lt;9)),(NETWORKDAYS(F1304,H1304,Lister!$D$7:$D$13)-X1304)*T1304/NETWORKDAYS(Lister!$D$20,Lister!$E$20,Lister!$D$7:$D$13),IF(AND(MONTH(F1304)=7,MONTH(H1304)=8),(NETWORKDAYS(Lister!$D$20,H1304,Lister!$D$7:$D$13)-X1304)*T1304/NETWORKDAYS(Lister!$D$20,Lister!$E$20,Lister!$D$7:$D$13),IF(AND(MONTH(F1304)=7,MONTH(H1304)=7),0)))),0),"")</f>
        <v/>
      </c>
      <c r="AC1304" s="15" t="str">
        <f>IF(Ansøgning!U1309="","",Ansøgning!U1309)</f>
        <v/>
      </c>
      <c r="AD1304" s="31" t="str">
        <f t="shared" si="143"/>
        <v/>
      </c>
      <c r="AE1304" s="31" t="str">
        <f t="shared" si="144"/>
        <v/>
      </c>
      <c r="AF1304" s="51" t="str">
        <f t="shared" si="145"/>
        <v/>
      </c>
      <c r="AG1304" s="15" t="str">
        <f t="shared" si="146"/>
        <v/>
      </c>
    </row>
    <row r="1305" spans="1:33" x14ac:dyDescent="0.25">
      <c r="A1305" s="13" t="str">
        <f>IF(Ansøgning!A1310="","",Ansøgning!A1310)</f>
        <v/>
      </c>
      <c r="B1305" s="13" t="str">
        <f>IF(Ansøgning!B1310="","",Ansøgning!B1310)</f>
        <v/>
      </c>
      <c r="C1305" s="13" t="str">
        <f>IF(Ansøgning!C1310="","",Ansøgning!C1310)</f>
        <v/>
      </c>
      <c r="D1305" s="13" t="str">
        <f>IF(Ansøgning!D1310="","",Ansøgning!D1310)</f>
        <v/>
      </c>
      <c r="E1305" s="14" t="str">
        <f>IF(Ansøgning!E1310="","",Ansøgning!E1310)</f>
        <v/>
      </c>
      <c r="F1305" s="16"/>
      <c r="G1305" s="14" t="str">
        <f>IF(Ansøgning!F1310="","",Ansøgning!F1310)</f>
        <v/>
      </c>
      <c r="H1305" s="16"/>
      <c r="I1305" s="72" t="str">
        <f>IF(OR(F1305="",H1305=""),"",NETWORKDAYS(F1305,H1305,Lister!$D$7:$D$13))</f>
        <v/>
      </c>
      <c r="J1305" s="53" t="str">
        <f>IF(Ansøgning!H1310="","",Ansøgning!H1310)</f>
        <v/>
      </c>
      <c r="K1305" s="32" t="str">
        <f t="shared" si="140"/>
        <v/>
      </c>
      <c r="L1305" s="31" t="str">
        <f>IF(Ansøgning!J1310="","",Ansøgning!J1310)</f>
        <v/>
      </c>
      <c r="M1305" s="18"/>
      <c r="N1305" s="31" t="str">
        <f>IF(Ansøgning!K1310="","",Ansøgning!K1310)</f>
        <v/>
      </c>
      <c r="O1305" s="18"/>
      <c r="P1305" s="15" t="str">
        <f>IF(Ansøgning!L1310="","",Ansøgning!L1310)</f>
        <v/>
      </c>
      <c r="Q1305" s="46" t="str">
        <f t="shared" si="141"/>
        <v/>
      </c>
      <c r="R1305" s="46"/>
      <c r="S1305" s="101" t="str">
        <f>IF(Ansøgning!M1310="","",Ansøgning!M1310)</f>
        <v/>
      </c>
      <c r="T1305" s="31" t="str">
        <f t="shared" si="142"/>
        <v/>
      </c>
      <c r="U1305" s="102" t="str">
        <f>IF(Ansøgning!O1310="","",Ansøgning!O1310)</f>
        <v/>
      </c>
      <c r="V1305" s="20"/>
      <c r="W1305" s="102" t="str">
        <f>IF(Ansøgning!P1310="","",Ansøgning!P1310)</f>
        <v/>
      </c>
      <c r="X1305" s="20"/>
      <c r="Y1305" s="31" t="str">
        <f>IF(Ansøgning!Q1310="","",Ansøgning!Q1310)</f>
        <v/>
      </c>
      <c r="Z1305" s="46" t="str">
        <f>IFERROR(MAX(IF(OR(V1305="",X1305=""),"",IF(AND(AND(MONTH(F1305)&gt;=7,MONTH(F1305)&lt;8),AND(MONTH(H1305)&gt;=7,MONTH(H1305)&lt;8)),(NETWORKDAYS(F1305,H1305,Lister!$D$7:$D$13)-V1305)*T1305/NETWORKDAYS(Lister!$D$19,Lister!$E$19,Lister!$D$7:$D$13),IF(AND(AND(MONTH(F1305)&gt;=7,MONTH(F1305)&lt;8),MONTH(H1305)&gt;7),(NETWORKDAYS(F1305,Lister!$E$19,Lister!$D$7:$D$13)-V1305)*T1305/NETWORKDAYS(Lister!$D$19,Lister!$E$19,Lister!$D$7:$D$13),IF(MONTH(F1305)&gt;7,0)))),0),"")</f>
        <v/>
      </c>
      <c r="AA1305" s="31" t="str">
        <f>IF(Ansøgning!R1310="","",Ansøgning!R1310)</f>
        <v/>
      </c>
      <c r="AB1305" s="46" t="str">
        <f>IFERROR(MAX(IF(OR(V1305="",X1305=""),"",IF(AND(AND(MONTH(F1305)&gt;=8,MONTH(F1305)&lt;9),AND(MONTH(H1305)&gt;=8,MONTH(H1305)&lt;9)),(NETWORKDAYS(F1305,H1305,Lister!$D$7:$D$13)-X1305)*T1305/NETWORKDAYS(Lister!$D$20,Lister!$E$20,Lister!$D$7:$D$13),IF(AND(MONTH(F1305)=7,MONTH(H1305)=8),(NETWORKDAYS(Lister!$D$20,H1305,Lister!$D$7:$D$13)-X1305)*T1305/NETWORKDAYS(Lister!$D$20,Lister!$E$20,Lister!$D$7:$D$13),IF(AND(MONTH(F1305)=7,MONTH(H1305)=7),0)))),0),"")</f>
        <v/>
      </c>
      <c r="AC1305" s="15" t="str">
        <f>IF(Ansøgning!U1310="","",Ansøgning!U1310)</f>
        <v/>
      </c>
      <c r="AD1305" s="31" t="str">
        <f t="shared" si="143"/>
        <v/>
      </c>
      <c r="AE1305" s="31" t="str">
        <f t="shared" si="144"/>
        <v/>
      </c>
      <c r="AF1305" s="51" t="str">
        <f t="shared" si="145"/>
        <v/>
      </c>
      <c r="AG1305" s="15" t="str">
        <f t="shared" si="146"/>
        <v/>
      </c>
    </row>
    <row r="1306" spans="1:33" x14ac:dyDescent="0.25">
      <c r="A1306" s="13" t="str">
        <f>IF(Ansøgning!A1311="","",Ansøgning!A1311)</f>
        <v/>
      </c>
      <c r="B1306" s="13" t="str">
        <f>IF(Ansøgning!B1311="","",Ansøgning!B1311)</f>
        <v/>
      </c>
      <c r="C1306" s="13" t="str">
        <f>IF(Ansøgning!C1311="","",Ansøgning!C1311)</f>
        <v/>
      </c>
      <c r="D1306" s="13" t="str">
        <f>IF(Ansøgning!D1311="","",Ansøgning!D1311)</f>
        <v/>
      </c>
      <c r="E1306" s="14" t="str">
        <f>IF(Ansøgning!E1311="","",Ansøgning!E1311)</f>
        <v/>
      </c>
      <c r="F1306" s="16"/>
      <c r="G1306" s="14" t="str">
        <f>IF(Ansøgning!F1311="","",Ansøgning!F1311)</f>
        <v/>
      </c>
      <c r="H1306" s="16"/>
      <c r="I1306" s="72" t="str">
        <f>IF(OR(F1306="",H1306=""),"",NETWORKDAYS(F1306,H1306,Lister!$D$7:$D$13))</f>
        <v/>
      </c>
      <c r="J1306" s="53" t="str">
        <f>IF(Ansøgning!H1311="","",Ansøgning!H1311)</f>
        <v/>
      </c>
      <c r="K1306" s="32" t="str">
        <f t="shared" si="140"/>
        <v/>
      </c>
      <c r="L1306" s="31" t="str">
        <f>IF(Ansøgning!J1311="","",Ansøgning!J1311)</f>
        <v/>
      </c>
      <c r="M1306" s="18"/>
      <c r="N1306" s="31" t="str">
        <f>IF(Ansøgning!K1311="","",Ansøgning!K1311)</f>
        <v/>
      </c>
      <c r="O1306" s="18"/>
      <c r="P1306" s="15" t="str">
        <f>IF(Ansøgning!L1311="","",Ansøgning!L1311)</f>
        <v/>
      </c>
      <c r="Q1306" s="46" t="str">
        <f t="shared" si="141"/>
        <v/>
      </c>
      <c r="R1306" s="46"/>
      <c r="S1306" s="101" t="str">
        <f>IF(Ansøgning!M1311="","",Ansøgning!M1311)</f>
        <v/>
      </c>
      <c r="T1306" s="31" t="str">
        <f t="shared" si="142"/>
        <v/>
      </c>
      <c r="U1306" s="102" t="str">
        <f>IF(Ansøgning!O1311="","",Ansøgning!O1311)</f>
        <v/>
      </c>
      <c r="V1306" s="20"/>
      <c r="W1306" s="102" t="str">
        <f>IF(Ansøgning!P1311="","",Ansøgning!P1311)</f>
        <v/>
      </c>
      <c r="X1306" s="20"/>
      <c r="Y1306" s="31" t="str">
        <f>IF(Ansøgning!Q1311="","",Ansøgning!Q1311)</f>
        <v/>
      </c>
      <c r="Z1306" s="46" t="str">
        <f>IFERROR(MAX(IF(OR(V1306="",X1306=""),"",IF(AND(AND(MONTH(F1306)&gt;=7,MONTH(F1306)&lt;8),AND(MONTH(H1306)&gt;=7,MONTH(H1306)&lt;8)),(NETWORKDAYS(F1306,H1306,Lister!$D$7:$D$13)-V1306)*T1306/NETWORKDAYS(Lister!$D$19,Lister!$E$19,Lister!$D$7:$D$13),IF(AND(AND(MONTH(F1306)&gt;=7,MONTH(F1306)&lt;8),MONTH(H1306)&gt;7),(NETWORKDAYS(F1306,Lister!$E$19,Lister!$D$7:$D$13)-V1306)*T1306/NETWORKDAYS(Lister!$D$19,Lister!$E$19,Lister!$D$7:$D$13),IF(MONTH(F1306)&gt;7,0)))),0),"")</f>
        <v/>
      </c>
      <c r="AA1306" s="31" t="str">
        <f>IF(Ansøgning!R1311="","",Ansøgning!R1311)</f>
        <v/>
      </c>
      <c r="AB1306" s="46" t="str">
        <f>IFERROR(MAX(IF(OR(V1306="",X1306=""),"",IF(AND(AND(MONTH(F1306)&gt;=8,MONTH(F1306)&lt;9),AND(MONTH(H1306)&gt;=8,MONTH(H1306)&lt;9)),(NETWORKDAYS(F1306,H1306,Lister!$D$7:$D$13)-X1306)*T1306/NETWORKDAYS(Lister!$D$20,Lister!$E$20,Lister!$D$7:$D$13),IF(AND(MONTH(F1306)=7,MONTH(H1306)=8),(NETWORKDAYS(Lister!$D$20,H1306,Lister!$D$7:$D$13)-X1306)*T1306/NETWORKDAYS(Lister!$D$20,Lister!$E$20,Lister!$D$7:$D$13),IF(AND(MONTH(F1306)=7,MONTH(H1306)=7),0)))),0),"")</f>
        <v/>
      </c>
      <c r="AC1306" s="15" t="str">
        <f>IF(Ansøgning!U1311="","",Ansøgning!U1311)</f>
        <v/>
      </c>
      <c r="AD1306" s="31" t="str">
        <f t="shared" si="143"/>
        <v/>
      </c>
      <c r="AE1306" s="31" t="str">
        <f t="shared" si="144"/>
        <v/>
      </c>
      <c r="AF1306" s="51" t="str">
        <f t="shared" si="145"/>
        <v/>
      </c>
      <c r="AG1306" s="15" t="str">
        <f t="shared" si="146"/>
        <v/>
      </c>
    </row>
    <row r="1307" spans="1:33" x14ac:dyDescent="0.25">
      <c r="A1307" s="13" t="str">
        <f>IF(Ansøgning!A1312="","",Ansøgning!A1312)</f>
        <v/>
      </c>
      <c r="B1307" s="13" t="str">
        <f>IF(Ansøgning!B1312="","",Ansøgning!B1312)</f>
        <v/>
      </c>
      <c r="C1307" s="13" t="str">
        <f>IF(Ansøgning!C1312="","",Ansøgning!C1312)</f>
        <v/>
      </c>
      <c r="D1307" s="13" t="str">
        <f>IF(Ansøgning!D1312="","",Ansøgning!D1312)</f>
        <v/>
      </c>
      <c r="E1307" s="14" t="str">
        <f>IF(Ansøgning!E1312="","",Ansøgning!E1312)</f>
        <v/>
      </c>
      <c r="F1307" s="16"/>
      <c r="G1307" s="14" t="str">
        <f>IF(Ansøgning!F1312="","",Ansøgning!F1312)</f>
        <v/>
      </c>
      <c r="H1307" s="16"/>
      <c r="I1307" s="72" t="str">
        <f>IF(OR(F1307="",H1307=""),"",NETWORKDAYS(F1307,H1307,Lister!$D$7:$D$13))</f>
        <v/>
      </c>
      <c r="J1307" s="53" t="str">
        <f>IF(Ansøgning!H1312="","",Ansøgning!H1312)</f>
        <v/>
      </c>
      <c r="K1307" s="32" t="str">
        <f t="shared" si="140"/>
        <v/>
      </c>
      <c r="L1307" s="31" t="str">
        <f>IF(Ansøgning!J1312="","",Ansøgning!J1312)</f>
        <v/>
      </c>
      <c r="M1307" s="18"/>
      <c r="N1307" s="31" t="str">
        <f>IF(Ansøgning!K1312="","",Ansøgning!K1312)</f>
        <v/>
      </c>
      <c r="O1307" s="18"/>
      <c r="P1307" s="15" t="str">
        <f>IF(Ansøgning!L1312="","",Ansøgning!L1312)</f>
        <v/>
      </c>
      <c r="Q1307" s="46" t="str">
        <f t="shared" si="141"/>
        <v/>
      </c>
      <c r="R1307" s="46"/>
      <c r="S1307" s="101" t="str">
        <f>IF(Ansøgning!M1312="","",Ansøgning!M1312)</f>
        <v/>
      </c>
      <c r="T1307" s="31" t="str">
        <f t="shared" si="142"/>
        <v/>
      </c>
      <c r="U1307" s="102" t="str">
        <f>IF(Ansøgning!O1312="","",Ansøgning!O1312)</f>
        <v/>
      </c>
      <c r="V1307" s="20"/>
      <c r="W1307" s="102" t="str">
        <f>IF(Ansøgning!P1312="","",Ansøgning!P1312)</f>
        <v/>
      </c>
      <c r="X1307" s="20"/>
      <c r="Y1307" s="31" t="str">
        <f>IF(Ansøgning!Q1312="","",Ansøgning!Q1312)</f>
        <v/>
      </c>
      <c r="Z1307" s="46" t="str">
        <f>IFERROR(MAX(IF(OR(V1307="",X1307=""),"",IF(AND(AND(MONTH(F1307)&gt;=7,MONTH(F1307)&lt;8),AND(MONTH(H1307)&gt;=7,MONTH(H1307)&lt;8)),(NETWORKDAYS(F1307,H1307,Lister!$D$7:$D$13)-V1307)*T1307/NETWORKDAYS(Lister!$D$19,Lister!$E$19,Lister!$D$7:$D$13),IF(AND(AND(MONTH(F1307)&gt;=7,MONTH(F1307)&lt;8),MONTH(H1307)&gt;7),(NETWORKDAYS(F1307,Lister!$E$19,Lister!$D$7:$D$13)-V1307)*T1307/NETWORKDAYS(Lister!$D$19,Lister!$E$19,Lister!$D$7:$D$13),IF(MONTH(F1307)&gt;7,0)))),0),"")</f>
        <v/>
      </c>
      <c r="AA1307" s="31" t="str">
        <f>IF(Ansøgning!R1312="","",Ansøgning!R1312)</f>
        <v/>
      </c>
      <c r="AB1307" s="46" t="str">
        <f>IFERROR(MAX(IF(OR(V1307="",X1307=""),"",IF(AND(AND(MONTH(F1307)&gt;=8,MONTH(F1307)&lt;9),AND(MONTH(H1307)&gt;=8,MONTH(H1307)&lt;9)),(NETWORKDAYS(F1307,H1307,Lister!$D$7:$D$13)-X1307)*T1307/NETWORKDAYS(Lister!$D$20,Lister!$E$20,Lister!$D$7:$D$13),IF(AND(MONTH(F1307)=7,MONTH(H1307)=8),(NETWORKDAYS(Lister!$D$20,H1307,Lister!$D$7:$D$13)-X1307)*T1307/NETWORKDAYS(Lister!$D$20,Lister!$E$20,Lister!$D$7:$D$13),IF(AND(MONTH(F1307)=7,MONTH(H1307)=7),0)))),0),"")</f>
        <v/>
      </c>
      <c r="AC1307" s="15" t="str">
        <f>IF(Ansøgning!U1312="","",Ansøgning!U1312)</f>
        <v/>
      </c>
      <c r="AD1307" s="31" t="str">
        <f t="shared" si="143"/>
        <v/>
      </c>
      <c r="AE1307" s="31" t="str">
        <f t="shared" si="144"/>
        <v/>
      </c>
      <c r="AF1307" s="51" t="str">
        <f t="shared" si="145"/>
        <v/>
      </c>
      <c r="AG1307" s="15" t="str">
        <f t="shared" si="146"/>
        <v/>
      </c>
    </row>
    <row r="1308" spans="1:33" x14ac:dyDescent="0.25">
      <c r="A1308" s="13" t="str">
        <f>IF(Ansøgning!A1313="","",Ansøgning!A1313)</f>
        <v/>
      </c>
      <c r="B1308" s="13" t="str">
        <f>IF(Ansøgning!B1313="","",Ansøgning!B1313)</f>
        <v/>
      </c>
      <c r="C1308" s="13" t="str">
        <f>IF(Ansøgning!C1313="","",Ansøgning!C1313)</f>
        <v/>
      </c>
      <c r="D1308" s="13" t="str">
        <f>IF(Ansøgning!D1313="","",Ansøgning!D1313)</f>
        <v/>
      </c>
      <c r="E1308" s="14" t="str">
        <f>IF(Ansøgning!E1313="","",Ansøgning!E1313)</f>
        <v/>
      </c>
      <c r="F1308" s="16"/>
      <c r="G1308" s="14" t="str">
        <f>IF(Ansøgning!F1313="","",Ansøgning!F1313)</f>
        <v/>
      </c>
      <c r="H1308" s="16"/>
      <c r="I1308" s="72" t="str">
        <f>IF(OR(F1308="",H1308=""),"",NETWORKDAYS(F1308,H1308,Lister!$D$7:$D$13))</f>
        <v/>
      </c>
      <c r="J1308" s="53" t="str">
        <f>IF(Ansøgning!H1313="","",Ansøgning!H1313)</f>
        <v/>
      </c>
      <c r="K1308" s="32" t="str">
        <f t="shared" si="140"/>
        <v/>
      </c>
      <c r="L1308" s="31" t="str">
        <f>IF(Ansøgning!J1313="","",Ansøgning!J1313)</f>
        <v/>
      </c>
      <c r="M1308" s="18"/>
      <c r="N1308" s="31" t="str">
        <f>IF(Ansøgning!K1313="","",Ansøgning!K1313)</f>
        <v/>
      </c>
      <c r="O1308" s="18"/>
      <c r="P1308" s="15" t="str">
        <f>IF(Ansøgning!L1313="","",Ansøgning!L1313)</f>
        <v/>
      </c>
      <c r="Q1308" s="46" t="str">
        <f t="shared" si="141"/>
        <v/>
      </c>
      <c r="R1308" s="46"/>
      <c r="S1308" s="101" t="str">
        <f>IF(Ansøgning!M1313="","",Ansøgning!M1313)</f>
        <v/>
      </c>
      <c r="T1308" s="31" t="str">
        <f t="shared" si="142"/>
        <v/>
      </c>
      <c r="U1308" s="102" t="str">
        <f>IF(Ansøgning!O1313="","",Ansøgning!O1313)</f>
        <v/>
      </c>
      <c r="V1308" s="20"/>
      <c r="W1308" s="102" t="str">
        <f>IF(Ansøgning!P1313="","",Ansøgning!P1313)</f>
        <v/>
      </c>
      <c r="X1308" s="20"/>
      <c r="Y1308" s="31" t="str">
        <f>IF(Ansøgning!Q1313="","",Ansøgning!Q1313)</f>
        <v/>
      </c>
      <c r="Z1308" s="46" t="str">
        <f>IFERROR(MAX(IF(OR(V1308="",X1308=""),"",IF(AND(AND(MONTH(F1308)&gt;=7,MONTH(F1308)&lt;8),AND(MONTH(H1308)&gt;=7,MONTH(H1308)&lt;8)),(NETWORKDAYS(F1308,H1308,Lister!$D$7:$D$13)-V1308)*T1308/NETWORKDAYS(Lister!$D$19,Lister!$E$19,Lister!$D$7:$D$13),IF(AND(AND(MONTH(F1308)&gt;=7,MONTH(F1308)&lt;8),MONTH(H1308)&gt;7),(NETWORKDAYS(F1308,Lister!$E$19,Lister!$D$7:$D$13)-V1308)*T1308/NETWORKDAYS(Lister!$D$19,Lister!$E$19,Lister!$D$7:$D$13),IF(MONTH(F1308)&gt;7,0)))),0),"")</f>
        <v/>
      </c>
      <c r="AA1308" s="31" t="str">
        <f>IF(Ansøgning!R1313="","",Ansøgning!R1313)</f>
        <v/>
      </c>
      <c r="AB1308" s="46" t="str">
        <f>IFERROR(MAX(IF(OR(V1308="",X1308=""),"",IF(AND(AND(MONTH(F1308)&gt;=8,MONTH(F1308)&lt;9),AND(MONTH(H1308)&gt;=8,MONTH(H1308)&lt;9)),(NETWORKDAYS(F1308,H1308,Lister!$D$7:$D$13)-X1308)*T1308/NETWORKDAYS(Lister!$D$20,Lister!$E$20,Lister!$D$7:$D$13),IF(AND(MONTH(F1308)=7,MONTH(H1308)=8),(NETWORKDAYS(Lister!$D$20,H1308,Lister!$D$7:$D$13)-X1308)*T1308/NETWORKDAYS(Lister!$D$20,Lister!$E$20,Lister!$D$7:$D$13),IF(AND(MONTH(F1308)=7,MONTH(H1308)=7),0)))),0),"")</f>
        <v/>
      </c>
      <c r="AC1308" s="15" t="str">
        <f>IF(Ansøgning!U1313="","",Ansøgning!U1313)</f>
        <v/>
      </c>
      <c r="AD1308" s="31" t="str">
        <f t="shared" si="143"/>
        <v/>
      </c>
      <c r="AE1308" s="31" t="str">
        <f t="shared" si="144"/>
        <v/>
      </c>
      <c r="AF1308" s="51" t="str">
        <f t="shared" si="145"/>
        <v/>
      </c>
      <c r="AG1308" s="15" t="str">
        <f t="shared" si="146"/>
        <v/>
      </c>
    </row>
    <row r="1309" spans="1:33" x14ac:dyDescent="0.25">
      <c r="A1309" s="13" t="str">
        <f>IF(Ansøgning!A1314="","",Ansøgning!A1314)</f>
        <v/>
      </c>
      <c r="B1309" s="13" t="str">
        <f>IF(Ansøgning!B1314="","",Ansøgning!B1314)</f>
        <v/>
      </c>
      <c r="C1309" s="13" t="str">
        <f>IF(Ansøgning!C1314="","",Ansøgning!C1314)</f>
        <v/>
      </c>
      <c r="D1309" s="13" t="str">
        <f>IF(Ansøgning!D1314="","",Ansøgning!D1314)</f>
        <v/>
      </c>
      <c r="E1309" s="14" t="str">
        <f>IF(Ansøgning!E1314="","",Ansøgning!E1314)</f>
        <v/>
      </c>
      <c r="F1309" s="16"/>
      <c r="G1309" s="14" t="str">
        <f>IF(Ansøgning!F1314="","",Ansøgning!F1314)</f>
        <v/>
      </c>
      <c r="H1309" s="16"/>
      <c r="I1309" s="72" t="str">
        <f>IF(OR(F1309="",H1309=""),"",NETWORKDAYS(F1309,H1309,Lister!$D$7:$D$13))</f>
        <v/>
      </c>
      <c r="J1309" s="53" t="str">
        <f>IF(Ansøgning!H1314="","",Ansøgning!H1314)</f>
        <v/>
      </c>
      <c r="K1309" s="32" t="str">
        <f t="shared" si="140"/>
        <v/>
      </c>
      <c r="L1309" s="31" t="str">
        <f>IF(Ansøgning!J1314="","",Ansøgning!J1314)</f>
        <v/>
      </c>
      <c r="M1309" s="18"/>
      <c r="N1309" s="31" t="str">
        <f>IF(Ansøgning!K1314="","",Ansøgning!K1314)</f>
        <v/>
      </c>
      <c r="O1309" s="18"/>
      <c r="P1309" s="15" t="str">
        <f>IF(Ansøgning!L1314="","",Ansøgning!L1314)</f>
        <v/>
      </c>
      <c r="Q1309" s="46" t="str">
        <f t="shared" si="141"/>
        <v/>
      </c>
      <c r="R1309" s="46"/>
      <c r="S1309" s="101" t="str">
        <f>IF(Ansøgning!M1314="","",Ansøgning!M1314)</f>
        <v/>
      </c>
      <c r="T1309" s="31" t="str">
        <f t="shared" si="142"/>
        <v/>
      </c>
      <c r="U1309" s="102" t="str">
        <f>IF(Ansøgning!O1314="","",Ansøgning!O1314)</f>
        <v/>
      </c>
      <c r="V1309" s="20"/>
      <c r="W1309" s="102" t="str">
        <f>IF(Ansøgning!P1314="","",Ansøgning!P1314)</f>
        <v/>
      </c>
      <c r="X1309" s="20"/>
      <c r="Y1309" s="31" t="str">
        <f>IF(Ansøgning!Q1314="","",Ansøgning!Q1314)</f>
        <v/>
      </c>
      <c r="Z1309" s="46" t="str">
        <f>IFERROR(MAX(IF(OR(V1309="",X1309=""),"",IF(AND(AND(MONTH(F1309)&gt;=7,MONTH(F1309)&lt;8),AND(MONTH(H1309)&gt;=7,MONTH(H1309)&lt;8)),(NETWORKDAYS(F1309,H1309,Lister!$D$7:$D$13)-V1309)*T1309/NETWORKDAYS(Lister!$D$19,Lister!$E$19,Lister!$D$7:$D$13),IF(AND(AND(MONTH(F1309)&gt;=7,MONTH(F1309)&lt;8),MONTH(H1309)&gt;7),(NETWORKDAYS(F1309,Lister!$E$19,Lister!$D$7:$D$13)-V1309)*T1309/NETWORKDAYS(Lister!$D$19,Lister!$E$19,Lister!$D$7:$D$13),IF(MONTH(F1309)&gt;7,0)))),0),"")</f>
        <v/>
      </c>
      <c r="AA1309" s="31" t="str">
        <f>IF(Ansøgning!R1314="","",Ansøgning!R1314)</f>
        <v/>
      </c>
      <c r="AB1309" s="46" t="str">
        <f>IFERROR(MAX(IF(OR(V1309="",X1309=""),"",IF(AND(AND(MONTH(F1309)&gt;=8,MONTH(F1309)&lt;9),AND(MONTH(H1309)&gt;=8,MONTH(H1309)&lt;9)),(NETWORKDAYS(F1309,H1309,Lister!$D$7:$D$13)-X1309)*T1309/NETWORKDAYS(Lister!$D$20,Lister!$E$20,Lister!$D$7:$D$13),IF(AND(MONTH(F1309)=7,MONTH(H1309)=8),(NETWORKDAYS(Lister!$D$20,H1309,Lister!$D$7:$D$13)-X1309)*T1309/NETWORKDAYS(Lister!$D$20,Lister!$E$20,Lister!$D$7:$D$13),IF(AND(MONTH(F1309)=7,MONTH(H1309)=7),0)))),0),"")</f>
        <v/>
      </c>
      <c r="AC1309" s="15" t="str">
        <f>IF(Ansøgning!U1314="","",Ansøgning!U1314)</f>
        <v/>
      </c>
      <c r="AD1309" s="31" t="str">
        <f t="shared" si="143"/>
        <v/>
      </c>
      <c r="AE1309" s="31" t="str">
        <f t="shared" si="144"/>
        <v/>
      </c>
      <c r="AF1309" s="51" t="str">
        <f t="shared" si="145"/>
        <v/>
      </c>
      <c r="AG1309" s="15" t="str">
        <f t="shared" si="146"/>
        <v/>
      </c>
    </row>
    <row r="1310" spans="1:33" x14ac:dyDescent="0.25">
      <c r="A1310" s="13" t="str">
        <f>IF(Ansøgning!A1315="","",Ansøgning!A1315)</f>
        <v/>
      </c>
      <c r="B1310" s="13" t="str">
        <f>IF(Ansøgning!B1315="","",Ansøgning!B1315)</f>
        <v/>
      </c>
      <c r="C1310" s="13" t="str">
        <f>IF(Ansøgning!C1315="","",Ansøgning!C1315)</f>
        <v/>
      </c>
      <c r="D1310" s="13" t="str">
        <f>IF(Ansøgning!D1315="","",Ansøgning!D1315)</f>
        <v/>
      </c>
      <c r="E1310" s="14" t="str">
        <f>IF(Ansøgning!E1315="","",Ansøgning!E1315)</f>
        <v/>
      </c>
      <c r="F1310" s="16"/>
      <c r="G1310" s="14" t="str">
        <f>IF(Ansøgning!F1315="","",Ansøgning!F1315)</f>
        <v/>
      </c>
      <c r="H1310" s="16"/>
      <c r="I1310" s="72" t="str">
        <f>IF(OR(F1310="",H1310=""),"",NETWORKDAYS(F1310,H1310,Lister!$D$7:$D$13))</f>
        <v/>
      </c>
      <c r="J1310" s="53" t="str">
        <f>IF(Ansøgning!H1315="","",Ansøgning!H1315)</f>
        <v/>
      </c>
      <c r="K1310" s="32" t="str">
        <f t="shared" si="140"/>
        <v/>
      </c>
      <c r="L1310" s="31" t="str">
        <f>IF(Ansøgning!J1315="","",Ansøgning!J1315)</f>
        <v/>
      </c>
      <c r="M1310" s="18"/>
      <c r="N1310" s="31" t="str">
        <f>IF(Ansøgning!K1315="","",Ansøgning!K1315)</f>
        <v/>
      </c>
      <c r="O1310" s="18"/>
      <c r="P1310" s="15" t="str">
        <f>IF(Ansøgning!L1315="","",Ansøgning!L1315)</f>
        <v/>
      </c>
      <c r="Q1310" s="46" t="str">
        <f t="shared" si="141"/>
        <v/>
      </c>
      <c r="R1310" s="46"/>
      <c r="S1310" s="101" t="str">
        <f>IF(Ansøgning!M1315="","",Ansøgning!M1315)</f>
        <v/>
      </c>
      <c r="T1310" s="31" t="str">
        <f t="shared" si="142"/>
        <v/>
      </c>
      <c r="U1310" s="102" t="str">
        <f>IF(Ansøgning!O1315="","",Ansøgning!O1315)</f>
        <v/>
      </c>
      <c r="V1310" s="20"/>
      <c r="W1310" s="102" t="str">
        <f>IF(Ansøgning!P1315="","",Ansøgning!P1315)</f>
        <v/>
      </c>
      <c r="X1310" s="20"/>
      <c r="Y1310" s="31" t="str">
        <f>IF(Ansøgning!Q1315="","",Ansøgning!Q1315)</f>
        <v/>
      </c>
      <c r="Z1310" s="46" t="str">
        <f>IFERROR(MAX(IF(OR(V1310="",X1310=""),"",IF(AND(AND(MONTH(F1310)&gt;=7,MONTH(F1310)&lt;8),AND(MONTH(H1310)&gt;=7,MONTH(H1310)&lt;8)),(NETWORKDAYS(F1310,H1310,Lister!$D$7:$D$13)-V1310)*T1310/NETWORKDAYS(Lister!$D$19,Lister!$E$19,Lister!$D$7:$D$13),IF(AND(AND(MONTH(F1310)&gt;=7,MONTH(F1310)&lt;8),MONTH(H1310)&gt;7),(NETWORKDAYS(F1310,Lister!$E$19,Lister!$D$7:$D$13)-V1310)*T1310/NETWORKDAYS(Lister!$D$19,Lister!$E$19,Lister!$D$7:$D$13),IF(MONTH(F1310)&gt;7,0)))),0),"")</f>
        <v/>
      </c>
      <c r="AA1310" s="31" t="str">
        <f>IF(Ansøgning!R1315="","",Ansøgning!R1315)</f>
        <v/>
      </c>
      <c r="AB1310" s="46" t="str">
        <f>IFERROR(MAX(IF(OR(V1310="",X1310=""),"",IF(AND(AND(MONTH(F1310)&gt;=8,MONTH(F1310)&lt;9),AND(MONTH(H1310)&gt;=8,MONTH(H1310)&lt;9)),(NETWORKDAYS(F1310,H1310,Lister!$D$7:$D$13)-X1310)*T1310/NETWORKDAYS(Lister!$D$20,Lister!$E$20,Lister!$D$7:$D$13),IF(AND(MONTH(F1310)=7,MONTH(H1310)=8),(NETWORKDAYS(Lister!$D$20,H1310,Lister!$D$7:$D$13)-X1310)*T1310/NETWORKDAYS(Lister!$D$20,Lister!$E$20,Lister!$D$7:$D$13),IF(AND(MONTH(F1310)=7,MONTH(H1310)=7),0)))),0),"")</f>
        <v/>
      </c>
      <c r="AC1310" s="15" t="str">
        <f>IF(Ansøgning!U1315="","",Ansøgning!U1315)</f>
        <v/>
      </c>
      <c r="AD1310" s="31" t="str">
        <f t="shared" si="143"/>
        <v/>
      </c>
      <c r="AE1310" s="31" t="str">
        <f t="shared" si="144"/>
        <v/>
      </c>
      <c r="AF1310" s="51" t="str">
        <f t="shared" si="145"/>
        <v/>
      </c>
      <c r="AG1310" s="15" t="str">
        <f t="shared" si="146"/>
        <v/>
      </c>
    </row>
    <row r="1311" spans="1:33" x14ac:dyDescent="0.25">
      <c r="A1311" s="13" t="str">
        <f>IF(Ansøgning!A1316="","",Ansøgning!A1316)</f>
        <v/>
      </c>
      <c r="B1311" s="13" t="str">
        <f>IF(Ansøgning!B1316="","",Ansøgning!B1316)</f>
        <v/>
      </c>
      <c r="C1311" s="13" t="str">
        <f>IF(Ansøgning!C1316="","",Ansøgning!C1316)</f>
        <v/>
      </c>
      <c r="D1311" s="13" t="str">
        <f>IF(Ansøgning!D1316="","",Ansøgning!D1316)</f>
        <v/>
      </c>
      <c r="E1311" s="14" t="str">
        <f>IF(Ansøgning!E1316="","",Ansøgning!E1316)</f>
        <v/>
      </c>
      <c r="F1311" s="16"/>
      <c r="G1311" s="14" t="str">
        <f>IF(Ansøgning!F1316="","",Ansøgning!F1316)</f>
        <v/>
      </c>
      <c r="H1311" s="16"/>
      <c r="I1311" s="72" t="str">
        <f>IF(OR(F1311="",H1311=""),"",NETWORKDAYS(F1311,H1311,Lister!$D$7:$D$13))</f>
        <v/>
      </c>
      <c r="J1311" s="53" t="str">
        <f>IF(Ansøgning!H1316="","",Ansøgning!H1316)</f>
        <v/>
      </c>
      <c r="K1311" s="32" t="str">
        <f t="shared" si="140"/>
        <v/>
      </c>
      <c r="L1311" s="31" t="str">
        <f>IF(Ansøgning!J1316="","",Ansøgning!J1316)</f>
        <v/>
      </c>
      <c r="M1311" s="18"/>
      <c r="N1311" s="31" t="str">
        <f>IF(Ansøgning!K1316="","",Ansøgning!K1316)</f>
        <v/>
      </c>
      <c r="O1311" s="18"/>
      <c r="P1311" s="15" t="str">
        <f>IF(Ansøgning!L1316="","",Ansøgning!L1316)</f>
        <v/>
      </c>
      <c r="Q1311" s="46" t="str">
        <f t="shared" si="141"/>
        <v/>
      </c>
      <c r="R1311" s="46"/>
      <c r="S1311" s="101" t="str">
        <f>IF(Ansøgning!M1316="","",Ansøgning!M1316)</f>
        <v/>
      </c>
      <c r="T1311" s="31" t="str">
        <f t="shared" si="142"/>
        <v/>
      </c>
      <c r="U1311" s="102" t="str">
        <f>IF(Ansøgning!O1316="","",Ansøgning!O1316)</f>
        <v/>
      </c>
      <c r="V1311" s="20"/>
      <c r="W1311" s="102" t="str">
        <f>IF(Ansøgning!P1316="","",Ansøgning!P1316)</f>
        <v/>
      </c>
      <c r="X1311" s="20"/>
      <c r="Y1311" s="31" t="str">
        <f>IF(Ansøgning!Q1316="","",Ansøgning!Q1316)</f>
        <v/>
      </c>
      <c r="Z1311" s="46" t="str">
        <f>IFERROR(MAX(IF(OR(V1311="",X1311=""),"",IF(AND(AND(MONTH(F1311)&gt;=7,MONTH(F1311)&lt;8),AND(MONTH(H1311)&gt;=7,MONTH(H1311)&lt;8)),(NETWORKDAYS(F1311,H1311,Lister!$D$7:$D$13)-V1311)*T1311/NETWORKDAYS(Lister!$D$19,Lister!$E$19,Lister!$D$7:$D$13),IF(AND(AND(MONTH(F1311)&gt;=7,MONTH(F1311)&lt;8),MONTH(H1311)&gt;7),(NETWORKDAYS(F1311,Lister!$E$19,Lister!$D$7:$D$13)-V1311)*T1311/NETWORKDAYS(Lister!$D$19,Lister!$E$19,Lister!$D$7:$D$13),IF(MONTH(F1311)&gt;7,0)))),0),"")</f>
        <v/>
      </c>
      <c r="AA1311" s="31" t="str">
        <f>IF(Ansøgning!R1316="","",Ansøgning!R1316)</f>
        <v/>
      </c>
      <c r="AB1311" s="46" t="str">
        <f>IFERROR(MAX(IF(OR(V1311="",X1311=""),"",IF(AND(AND(MONTH(F1311)&gt;=8,MONTH(F1311)&lt;9),AND(MONTH(H1311)&gt;=8,MONTH(H1311)&lt;9)),(NETWORKDAYS(F1311,H1311,Lister!$D$7:$D$13)-X1311)*T1311/NETWORKDAYS(Lister!$D$20,Lister!$E$20,Lister!$D$7:$D$13),IF(AND(MONTH(F1311)=7,MONTH(H1311)=8),(NETWORKDAYS(Lister!$D$20,H1311,Lister!$D$7:$D$13)-X1311)*T1311/NETWORKDAYS(Lister!$D$20,Lister!$E$20,Lister!$D$7:$D$13),IF(AND(MONTH(F1311)=7,MONTH(H1311)=7),0)))),0),"")</f>
        <v/>
      </c>
      <c r="AC1311" s="15" t="str">
        <f>IF(Ansøgning!U1316="","",Ansøgning!U1316)</f>
        <v/>
      </c>
      <c r="AD1311" s="31" t="str">
        <f t="shared" si="143"/>
        <v/>
      </c>
      <c r="AE1311" s="31" t="str">
        <f t="shared" si="144"/>
        <v/>
      </c>
      <c r="AF1311" s="51" t="str">
        <f t="shared" si="145"/>
        <v/>
      </c>
      <c r="AG1311" s="15" t="str">
        <f t="shared" si="146"/>
        <v/>
      </c>
    </row>
    <row r="1312" spans="1:33" x14ac:dyDescent="0.25">
      <c r="A1312" s="13" t="str">
        <f>IF(Ansøgning!A1317="","",Ansøgning!A1317)</f>
        <v/>
      </c>
      <c r="B1312" s="13" t="str">
        <f>IF(Ansøgning!B1317="","",Ansøgning!B1317)</f>
        <v/>
      </c>
      <c r="C1312" s="13" t="str">
        <f>IF(Ansøgning!C1317="","",Ansøgning!C1317)</f>
        <v/>
      </c>
      <c r="D1312" s="13" t="str">
        <f>IF(Ansøgning!D1317="","",Ansøgning!D1317)</f>
        <v/>
      </c>
      <c r="E1312" s="14" t="str">
        <f>IF(Ansøgning!E1317="","",Ansøgning!E1317)</f>
        <v/>
      </c>
      <c r="F1312" s="16"/>
      <c r="G1312" s="14" t="str">
        <f>IF(Ansøgning!F1317="","",Ansøgning!F1317)</f>
        <v/>
      </c>
      <c r="H1312" s="16"/>
      <c r="I1312" s="72" t="str">
        <f>IF(OR(F1312="",H1312=""),"",NETWORKDAYS(F1312,H1312,Lister!$D$7:$D$13))</f>
        <v/>
      </c>
      <c r="J1312" s="53" t="str">
        <f>IF(Ansøgning!H1317="","",Ansøgning!H1317)</f>
        <v/>
      </c>
      <c r="K1312" s="32" t="str">
        <f t="shared" si="140"/>
        <v/>
      </c>
      <c r="L1312" s="31" t="str">
        <f>IF(Ansøgning!J1317="","",Ansøgning!J1317)</f>
        <v/>
      </c>
      <c r="M1312" s="18"/>
      <c r="N1312" s="31" t="str">
        <f>IF(Ansøgning!K1317="","",Ansøgning!K1317)</f>
        <v/>
      </c>
      <c r="O1312" s="18"/>
      <c r="P1312" s="15" t="str">
        <f>IF(Ansøgning!L1317="","",Ansøgning!L1317)</f>
        <v/>
      </c>
      <c r="Q1312" s="46" t="str">
        <f t="shared" si="141"/>
        <v/>
      </c>
      <c r="R1312" s="46"/>
      <c r="S1312" s="101" t="str">
        <f>IF(Ansøgning!M1317="","",Ansøgning!M1317)</f>
        <v/>
      </c>
      <c r="T1312" s="31" t="str">
        <f t="shared" si="142"/>
        <v/>
      </c>
      <c r="U1312" s="102" t="str">
        <f>IF(Ansøgning!O1317="","",Ansøgning!O1317)</f>
        <v/>
      </c>
      <c r="V1312" s="20"/>
      <c r="W1312" s="102" t="str">
        <f>IF(Ansøgning!P1317="","",Ansøgning!P1317)</f>
        <v/>
      </c>
      <c r="X1312" s="20"/>
      <c r="Y1312" s="31" t="str">
        <f>IF(Ansøgning!Q1317="","",Ansøgning!Q1317)</f>
        <v/>
      </c>
      <c r="Z1312" s="46" t="str">
        <f>IFERROR(MAX(IF(OR(V1312="",X1312=""),"",IF(AND(AND(MONTH(F1312)&gt;=7,MONTH(F1312)&lt;8),AND(MONTH(H1312)&gt;=7,MONTH(H1312)&lt;8)),(NETWORKDAYS(F1312,H1312,Lister!$D$7:$D$13)-V1312)*T1312/NETWORKDAYS(Lister!$D$19,Lister!$E$19,Lister!$D$7:$D$13),IF(AND(AND(MONTH(F1312)&gt;=7,MONTH(F1312)&lt;8),MONTH(H1312)&gt;7),(NETWORKDAYS(F1312,Lister!$E$19,Lister!$D$7:$D$13)-V1312)*T1312/NETWORKDAYS(Lister!$D$19,Lister!$E$19,Lister!$D$7:$D$13),IF(MONTH(F1312)&gt;7,0)))),0),"")</f>
        <v/>
      </c>
      <c r="AA1312" s="31" t="str">
        <f>IF(Ansøgning!R1317="","",Ansøgning!R1317)</f>
        <v/>
      </c>
      <c r="AB1312" s="46" t="str">
        <f>IFERROR(MAX(IF(OR(V1312="",X1312=""),"",IF(AND(AND(MONTH(F1312)&gt;=8,MONTH(F1312)&lt;9),AND(MONTH(H1312)&gt;=8,MONTH(H1312)&lt;9)),(NETWORKDAYS(F1312,H1312,Lister!$D$7:$D$13)-X1312)*T1312/NETWORKDAYS(Lister!$D$20,Lister!$E$20,Lister!$D$7:$D$13),IF(AND(MONTH(F1312)=7,MONTH(H1312)=8),(NETWORKDAYS(Lister!$D$20,H1312,Lister!$D$7:$D$13)-X1312)*T1312/NETWORKDAYS(Lister!$D$20,Lister!$E$20,Lister!$D$7:$D$13),IF(AND(MONTH(F1312)=7,MONTH(H1312)=7),0)))),0),"")</f>
        <v/>
      </c>
      <c r="AC1312" s="15" t="str">
        <f>IF(Ansøgning!U1317="","",Ansøgning!U1317)</f>
        <v/>
      </c>
      <c r="AD1312" s="31" t="str">
        <f t="shared" si="143"/>
        <v/>
      </c>
      <c r="AE1312" s="31" t="str">
        <f t="shared" si="144"/>
        <v/>
      </c>
      <c r="AF1312" s="51" t="str">
        <f t="shared" si="145"/>
        <v/>
      </c>
      <c r="AG1312" s="15" t="str">
        <f t="shared" si="146"/>
        <v/>
      </c>
    </row>
    <row r="1313" spans="1:33" x14ac:dyDescent="0.25">
      <c r="A1313" s="13" t="str">
        <f>IF(Ansøgning!A1318="","",Ansøgning!A1318)</f>
        <v/>
      </c>
      <c r="B1313" s="13" t="str">
        <f>IF(Ansøgning!B1318="","",Ansøgning!B1318)</f>
        <v/>
      </c>
      <c r="C1313" s="13" t="str">
        <f>IF(Ansøgning!C1318="","",Ansøgning!C1318)</f>
        <v/>
      </c>
      <c r="D1313" s="13" t="str">
        <f>IF(Ansøgning!D1318="","",Ansøgning!D1318)</f>
        <v/>
      </c>
      <c r="E1313" s="14" t="str">
        <f>IF(Ansøgning!E1318="","",Ansøgning!E1318)</f>
        <v/>
      </c>
      <c r="F1313" s="16"/>
      <c r="G1313" s="14" t="str">
        <f>IF(Ansøgning!F1318="","",Ansøgning!F1318)</f>
        <v/>
      </c>
      <c r="H1313" s="16"/>
      <c r="I1313" s="72" t="str">
        <f>IF(OR(F1313="",H1313=""),"",NETWORKDAYS(F1313,H1313,Lister!$D$7:$D$13))</f>
        <v/>
      </c>
      <c r="J1313" s="53" t="str">
        <f>IF(Ansøgning!H1318="","",Ansøgning!H1318)</f>
        <v/>
      </c>
      <c r="K1313" s="32" t="str">
        <f t="shared" si="140"/>
        <v/>
      </c>
      <c r="L1313" s="31" t="str">
        <f>IF(Ansøgning!J1318="","",Ansøgning!J1318)</f>
        <v/>
      </c>
      <c r="M1313" s="18"/>
      <c r="N1313" s="31" t="str">
        <f>IF(Ansøgning!K1318="","",Ansøgning!K1318)</f>
        <v/>
      </c>
      <c r="O1313" s="18"/>
      <c r="P1313" s="15" t="str">
        <f>IF(Ansøgning!L1318="","",Ansøgning!L1318)</f>
        <v/>
      </c>
      <c r="Q1313" s="46" t="str">
        <f t="shared" si="141"/>
        <v/>
      </c>
      <c r="R1313" s="46"/>
      <c r="S1313" s="101" t="str">
        <f>IF(Ansøgning!M1318="","",Ansøgning!M1318)</f>
        <v/>
      </c>
      <c r="T1313" s="31" t="str">
        <f t="shared" si="142"/>
        <v/>
      </c>
      <c r="U1313" s="102" t="str">
        <f>IF(Ansøgning!O1318="","",Ansøgning!O1318)</f>
        <v/>
      </c>
      <c r="V1313" s="20"/>
      <c r="W1313" s="102" t="str">
        <f>IF(Ansøgning!P1318="","",Ansøgning!P1318)</f>
        <v/>
      </c>
      <c r="X1313" s="20"/>
      <c r="Y1313" s="31" t="str">
        <f>IF(Ansøgning!Q1318="","",Ansøgning!Q1318)</f>
        <v/>
      </c>
      <c r="Z1313" s="46" t="str">
        <f>IFERROR(MAX(IF(OR(V1313="",X1313=""),"",IF(AND(AND(MONTH(F1313)&gt;=7,MONTH(F1313)&lt;8),AND(MONTH(H1313)&gt;=7,MONTH(H1313)&lt;8)),(NETWORKDAYS(F1313,H1313,Lister!$D$7:$D$13)-V1313)*T1313/NETWORKDAYS(Lister!$D$19,Lister!$E$19,Lister!$D$7:$D$13),IF(AND(AND(MONTH(F1313)&gt;=7,MONTH(F1313)&lt;8),MONTH(H1313)&gt;7),(NETWORKDAYS(F1313,Lister!$E$19,Lister!$D$7:$D$13)-V1313)*T1313/NETWORKDAYS(Lister!$D$19,Lister!$E$19,Lister!$D$7:$D$13),IF(MONTH(F1313)&gt;7,0)))),0),"")</f>
        <v/>
      </c>
      <c r="AA1313" s="31" t="str">
        <f>IF(Ansøgning!R1318="","",Ansøgning!R1318)</f>
        <v/>
      </c>
      <c r="AB1313" s="46" t="str">
        <f>IFERROR(MAX(IF(OR(V1313="",X1313=""),"",IF(AND(AND(MONTH(F1313)&gt;=8,MONTH(F1313)&lt;9),AND(MONTH(H1313)&gt;=8,MONTH(H1313)&lt;9)),(NETWORKDAYS(F1313,H1313,Lister!$D$7:$D$13)-X1313)*T1313/NETWORKDAYS(Lister!$D$20,Lister!$E$20,Lister!$D$7:$D$13),IF(AND(MONTH(F1313)=7,MONTH(H1313)=8),(NETWORKDAYS(Lister!$D$20,H1313,Lister!$D$7:$D$13)-X1313)*T1313/NETWORKDAYS(Lister!$D$20,Lister!$E$20,Lister!$D$7:$D$13),IF(AND(MONTH(F1313)=7,MONTH(H1313)=7),0)))),0),"")</f>
        <v/>
      </c>
      <c r="AC1313" s="15" t="str">
        <f>IF(Ansøgning!U1318="","",Ansøgning!U1318)</f>
        <v/>
      </c>
      <c r="AD1313" s="31" t="str">
        <f t="shared" si="143"/>
        <v/>
      </c>
      <c r="AE1313" s="31" t="str">
        <f t="shared" si="144"/>
        <v/>
      </c>
      <c r="AF1313" s="51" t="str">
        <f t="shared" si="145"/>
        <v/>
      </c>
      <c r="AG1313" s="15" t="str">
        <f t="shared" si="146"/>
        <v/>
      </c>
    </row>
    <row r="1314" spans="1:33" x14ac:dyDescent="0.25">
      <c r="A1314" s="13" t="str">
        <f>IF(Ansøgning!A1319="","",Ansøgning!A1319)</f>
        <v/>
      </c>
      <c r="B1314" s="13" t="str">
        <f>IF(Ansøgning!B1319="","",Ansøgning!B1319)</f>
        <v/>
      </c>
      <c r="C1314" s="13" t="str">
        <f>IF(Ansøgning!C1319="","",Ansøgning!C1319)</f>
        <v/>
      </c>
      <c r="D1314" s="13" t="str">
        <f>IF(Ansøgning!D1319="","",Ansøgning!D1319)</f>
        <v/>
      </c>
      <c r="E1314" s="14" t="str">
        <f>IF(Ansøgning!E1319="","",Ansøgning!E1319)</f>
        <v/>
      </c>
      <c r="F1314" s="16"/>
      <c r="G1314" s="14" t="str">
        <f>IF(Ansøgning!F1319="","",Ansøgning!F1319)</f>
        <v/>
      </c>
      <c r="H1314" s="16"/>
      <c r="I1314" s="72" t="str">
        <f>IF(OR(F1314="",H1314=""),"",NETWORKDAYS(F1314,H1314,Lister!$D$7:$D$13))</f>
        <v/>
      </c>
      <c r="J1314" s="53" t="str">
        <f>IF(Ansøgning!H1319="","",Ansøgning!H1319)</f>
        <v/>
      </c>
      <c r="K1314" s="32" t="str">
        <f t="shared" si="140"/>
        <v/>
      </c>
      <c r="L1314" s="31" t="str">
        <f>IF(Ansøgning!J1319="","",Ansøgning!J1319)</f>
        <v/>
      </c>
      <c r="M1314" s="18"/>
      <c r="N1314" s="31" t="str">
        <f>IF(Ansøgning!K1319="","",Ansøgning!K1319)</f>
        <v/>
      </c>
      <c r="O1314" s="18"/>
      <c r="P1314" s="15" t="str">
        <f>IF(Ansøgning!L1319="","",Ansøgning!L1319)</f>
        <v/>
      </c>
      <c r="Q1314" s="46" t="str">
        <f t="shared" si="141"/>
        <v/>
      </c>
      <c r="R1314" s="46"/>
      <c r="S1314" s="101" t="str">
        <f>IF(Ansøgning!M1319="","",Ansøgning!M1319)</f>
        <v/>
      </c>
      <c r="T1314" s="31" t="str">
        <f t="shared" si="142"/>
        <v/>
      </c>
      <c r="U1314" s="102" t="str">
        <f>IF(Ansøgning!O1319="","",Ansøgning!O1319)</f>
        <v/>
      </c>
      <c r="V1314" s="20"/>
      <c r="W1314" s="102" t="str">
        <f>IF(Ansøgning!P1319="","",Ansøgning!P1319)</f>
        <v/>
      </c>
      <c r="X1314" s="20"/>
      <c r="Y1314" s="31" t="str">
        <f>IF(Ansøgning!Q1319="","",Ansøgning!Q1319)</f>
        <v/>
      </c>
      <c r="Z1314" s="46" t="str">
        <f>IFERROR(MAX(IF(OR(V1314="",X1314=""),"",IF(AND(AND(MONTH(F1314)&gt;=7,MONTH(F1314)&lt;8),AND(MONTH(H1314)&gt;=7,MONTH(H1314)&lt;8)),(NETWORKDAYS(F1314,H1314,Lister!$D$7:$D$13)-V1314)*T1314/NETWORKDAYS(Lister!$D$19,Lister!$E$19,Lister!$D$7:$D$13),IF(AND(AND(MONTH(F1314)&gt;=7,MONTH(F1314)&lt;8),MONTH(H1314)&gt;7),(NETWORKDAYS(F1314,Lister!$E$19,Lister!$D$7:$D$13)-V1314)*T1314/NETWORKDAYS(Lister!$D$19,Lister!$E$19,Lister!$D$7:$D$13),IF(MONTH(F1314)&gt;7,0)))),0),"")</f>
        <v/>
      </c>
      <c r="AA1314" s="31" t="str">
        <f>IF(Ansøgning!R1319="","",Ansøgning!R1319)</f>
        <v/>
      </c>
      <c r="AB1314" s="46" t="str">
        <f>IFERROR(MAX(IF(OR(V1314="",X1314=""),"",IF(AND(AND(MONTH(F1314)&gt;=8,MONTH(F1314)&lt;9),AND(MONTH(H1314)&gt;=8,MONTH(H1314)&lt;9)),(NETWORKDAYS(F1314,H1314,Lister!$D$7:$D$13)-X1314)*T1314/NETWORKDAYS(Lister!$D$20,Lister!$E$20,Lister!$D$7:$D$13),IF(AND(MONTH(F1314)=7,MONTH(H1314)=8),(NETWORKDAYS(Lister!$D$20,H1314,Lister!$D$7:$D$13)-X1314)*T1314/NETWORKDAYS(Lister!$D$20,Lister!$E$20,Lister!$D$7:$D$13),IF(AND(MONTH(F1314)=7,MONTH(H1314)=7),0)))),0),"")</f>
        <v/>
      </c>
      <c r="AC1314" s="15" t="str">
        <f>IF(Ansøgning!U1319="","",Ansøgning!U1319)</f>
        <v/>
      </c>
      <c r="AD1314" s="31" t="str">
        <f t="shared" si="143"/>
        <v/>
      </c>
      <c r="AE1314" s="31" t="str">
        <f t="shared" si="144"/>
        <v/>
      </c>
      <c r="AF1314" s="51" t="str">
        <f t="shared" si="145"/>
        <v/>
      </c>
      <c r="AG1314" s="15" t="str">
        <f t="shared" si="146"/>
        <v/>
      </c>
    </row>
    <row r="1315" spans="1:33" x14ac:dyDescent="0.25">
      <c r="A1315" s="13" t="str">
        <f>IF(Ansøgning!A1320="","",Ansøgning!A1320)</f>
        <v/>
      </c>
      <c r="B1315" s="13" t="str">
        <f>IF(Ansøgning!B1320="","",Ansøgning!B1320)</f>
        <v/>
      </c>
      <c r="C1315" s="13" t="str">
        <f>IF(Ansøgning!C1320="","",Ansøgning!C1320)</f>
        <v/>
      </c>
      <c r="D1315" s="13" t="str">
        <f>IF(Ansøgning!D1320="","",Ansøgning!D1320)</f>
        <v/>
      </c>
      <c r="E1315" s="14" t="str">
        <f>IF(Ansøgning!E1320="","",Ansøgning!E1320)</f>
        <v/>
      </c>
      <c r="F1315" s="16"/>
      <c r="G1315" s="14" t="str">
        <f>IF(Ansøgning!F1320="","",Ansøgning!F1320)</f>
        <v/>
      </c>
      <c r="H1315" s="16"/>
      <c r="I1315" s="72" t="str">
        <f>IF(OR(F1315="",H1315=""),"",NETWORKDAYS(F1315,H1315,Lister!$D$7:$D$13))</f>
        <v/>
      </c>
      <c r="J1315" s="53" t="str">
        <f>IF(Ansøgning!H1320="","",Ansøgning!H1320)</f>
        <v/>
      </c>
      <c r="K1315" s="32" t="str">
        <f t="shared" si="140"/>
        <v/>
      </c>
      <c r="L1315" s="31" t="str">
        <f>IF(Ansøgning!J1320="","",Ansøgning!J1320)</f>
        <v/>
      </c>
      <c r="M1315" s="18"/>
      <c r="N1315" s="31" t="str">
        <f>IF(Ansøgning!K1320="","",Ansøgning!K1320)</f>
        <v/>
      </c>
      <c r="O1315" s="18"/>
      <c r="P1315" s="15" t="str">
        <f>IF(Ansøgning!L1320="","",Ansøgning!L1320)</f>
        <v/>
      </c>
      <c r="Q1315" s="46" t="str">
        <f t="shared" si="141"/>
        <v/>
      </c>
      <c r="R1315" s="46"/>
      <c r="S1315" s="101" t="str">
        <f>IF(Ansøgning!M1320="","",Ansøgning!M1320)</f>
        <v/>
      </c>
      <c r="T1315" s="31" t="str">
        <f t="shared" si="142"/>
        <v/>
      </c>
      <c r="U1315" s="102" t="str">
        <f>IF(Ansøgning!O1320="","",Ansøgning!O1320)</f>
        <v/>
      </c>
      <c r="V1315" s="20"/>
      <c r="W1315" s="102" t="str">
        <f>IF(Ansøgning!P1320="","",Ansøgning!P1320)</f>
        <v/>
      </c>
      <c r="X1315" s="20"/>
      <c r="Y1315" s="31" t="str">
        <f>IF(Ansøgning!Q1320="","",Ansøgning!Q1320)</f>
        <v/>
      </c>
      <c r="Z1315" s="46" t="str">
        <f>IFERROR(MAX(IF(OR(V1315="",X1315=""),"",IF(AND(AND(MONTH(F1315)&gt;=7,MONTH(F1315)&lt;8),AND(MONTH(H1315)&gt;=7,MONTH(H1315)&lt;8)),(NETWORKDAYS(F1315,H1315,Lister!$D$7:$D$13)-V1315)*T1315/NETWORKDAYS(Lister!$D$19,Lister!$E$19,Lister!$D$7:$D$13),IF(AND(AND(MONTH(F1315)&gt;=7,MONTH(F1315)&lt;8),MONTH(H1315)&gt;7),(NETWORKDAYS(F1315,Lister!$E$19,Lister!$D$7:$D$13)-V1315)*T1315/NETWORKDAYS(Lister!$D$19,Lister!$E$19,Lister!$D$7:$D$13),IF(MONTH(F1315)&gt;7,0)))),0),"")</f>
        <v/>
      </c>
      <c r="AA1315" s="31" t="str">
        <f>IF(Ansøgning!R1320="","",Ansøgning!R1320)</f>
        <v/>
      </c>
      <c r="AB1315" s="46" t="str">
        <f>IFERROR(MAX(IF(OR(V1315="",X1315=""),"",IF(AND(AND(MONTH(F1315)&gt;=8,MONTH(F1315)&lt;9),AND(MONTH(H1315)&gt;=8,MONTH(H1315)&lt;9)),(NETWORKDAYS(F1315,H1315,Lister!$D$7:$D$13)-X1315)*T1315/NETWORKDAYS(Lister!$D$20,Lister!$E$20,Lister!$D$7:$D$13),IF(AND(MONTH(F1315)=7,MONTH(H1315)=8),(NETWORKDAYS(Lister!$D$20,H1315,Lister!$D$7:$D$13)-X1315)*T1315/NETWORKDAYS(Lister!$D$20,Lister!$E$20,Lister!$D$7:$D$13),IF(AND(MONTH(F1315)=7,MONTH(H1315)=7),0)))),0),"")</f>
        <v/>
      </c>
      <c r="AC1315" s="15" t="str">
        <f>IF(Ansøgning!U1320="","",Ansøgning!U1320)</f>
        <v/>
      </c>
      <c r="AD1315" s="31" t="str">
        <f t="shared" si="143"/>
        <v/>
      </c>
      <c r="AE1315" s="31" t="str">
        <f t="shared" si="144"/>
        <v/>
      </c>
      <c r="AF1315" s="51" t="str">
        <f t="shared" si="145"/>
        <v/>
      </c>
      <c r="AG1315" s="15" t="str">
        <f t="shared" si="146"/>
        <v/>
      </c>
    </row>
    <row r="1316" spans="1:33" x14ac:dyDescent="0.25">
      <c r="A1316" s="13" t="str">
        <f>IF(Ansøgning!A1321="","",Ansøgning!A1321)</f>
        <v/>
      </c>
      <c r="B1316" s="13" t="str">
        <f>IF(Ansøgning!B1321="","",Ansøgning!B1321)</f>
        <v/>
      </c>
      <c r="C1316" s="13" t="str">
        <f>IF(Ansøgning!C1321="","",Ansøgning!C1321)</f>
        <v/>
      </c>
      <c r="D1316" s="13" t="str">
        <f>IF(Ansøgning!D1321="","",Ansøgning!D1321)</f>
        <v/>
      </c>
      <c r="E1316" s="14" t="str">
        <f>IF(Ansøgning!E1321="","",Ansøgning!E1321)</f>
        <v/>
      </c>
      <c r="F1316" s="16"/>
      <c r="G1316" s="14" t="str">
        <f>IF(Ansøgning!F1321="","",Ansøgning!F1321)</f>
        <v/>
      </c>
      <c r="H1316" s="16"/>
      <c r="I1316" s="72" t="str">
        <f>IF(OR(F1316="",H1316=""),"",NETWORKDAYS(F1316,H1316,Lister!$D$7:$D$13))</f>
        <v/>
      </c>
      <c r="J1316" s="53" t="str">
        <f>IF(Ansøgning!H1321="","",Ansøgning!H1321)</f>
        <v/>
      </c>
      <c r="K1316" s="32" t="str">
        <f t="shared" si="140"/>
        <v/>
      </c>
      <c r="L1316" s="31" t="str">
        <f>IF(Ansøgning!J1321="","",Ansøgning!J1321)</f>
        <v/>
      </c>
      <c r="M1316" s="18"/>
      <c r="N1316" s="31" t="str">
        <f>IF(Ansøgning!K1321="","",Ansøgning!K1321)</f>
        <v/>
      </c>
      <c r="O1316" s="18"/>
      <c r="P1316" s="15" t="str">
        <f>IF(Ansøgning!L1321="","",Ansøgning!L1321)</f>
        <v/>
      </c>
      <c r="Q1316" s="46" t="str">
        <f t="shared" si="141"/>
        <v/>
      </c>
      <c r="R1316" s="46"/>
      <c r="S1316" s="101" t="str">
        <f>IF(Ansøgning!M1321="","",Ansøgning!M1321)</f>
        <v/>
      </c>
      <c r="T1316" s="31" t="str">
        <f t="shared" si="142"/>
        <v/>
      </c>
      <c r="U1316" s="102" t="str">
        <f>IF(Ansøgning!O1321="","",Ansøgning!O1321)</f>
        <v/>
      </c>
      <c r="V1316" s="20"/>
      <c r="W1316" s="102" t="str">
        <f>IF(Ansøgning!P1321="","",Ansøgning!P1321)</f>
        <v/>
      </c>
      <c r="X1316" s="20"/>
      <c r="Y1316" s="31" t="str">
        <f>IF(Ansøgning!Q1321="","",Ansøgning!Q1321)</f>
        <v/>
      </c>
      <c r="Z1316" s="46" t="str">
        <f>IFERROR(MAX(IF(OR(V1316="",X1316=""),"",IF(AND(AND(MONTH(F1316)&gt;=7,MONTH(F1316)&lt;8),AND(MONTH(H1316)&gt;=7,MONTH(H1316)&lt;8)),(NETWORKDAYS(F1316,H1316,Lister!$D$7:$D$13)-V1316)*T1316/NETWORKDAYS(Lister!$D$19,Lister!$E$19,Lister!$D$7:$D$13),IF(AND(AND(MONTH(F1316)&gt;=7,MONTH(F1316)&lt;8),MONTH(H1316)&gt;7),(NETWORKDAYS(F1316,Lister!$E$19,Lister!$D$7:$D$13)-V1316)*T1316/NETWORKDAYS(Lister!$D$19,Lister!$E$19,Lister!$D$7:$D$13),IF(MONTH(F1316)&gt;7,0)))),0),"")</f>
        <v/>
      </c>
      <c r="AA1316" s="31" t="str">
        <f>IF(Ansøgning!R1321="","",Ansøgning!R1321)</f>
        <v/>
      </c>
      <c r="AB1316" s="46" t="str">
        <f>IFERROR(MAX(IF(OR(V1316="",X1316=""),"",IF(AND(AND(MONTH(F1316)&gt;=8,MONTH(F1316)&lt;9),AND(MONTH(H1316)&gt;=8,MONTH(H1316)&lt;9)),(NETWORKDAYS(F1316,H1316,Lister!$D$7:$D$13)-X1316)*T1316/NETWORKDAYS(Lister!$D$20,Lister!$E$20,Lister!$D$7:$D$13),IF(AND(MONTH(F1316)=7,MONTH(H1316)=8),(NETWORKDAYS(Lister!$D$20,H1316,Lister!$D$7:$D$13)-X1316)*T1316/NETWORKDAYS(Lister!$D$20,Lister!$E$20,Lister!$D$7:$D$13),IF(AND(MONTH(F1316)=7,MONTH(H1316)=7),0)))),0),"")</f>
        <v/>
      </c>
      <c r="AC1316" s="15" t="str">
        <f>IF(Ansøgning!U1321="","",Ansøgning!U1321)</f>
        <v/>
      </c>
      <c r="AD1316" s="31" t="str">
        <f t="shared" si="143"/>
        <v/>
      </c>
      <c r="AE1316" s="31" t="str">
        <f t="shared" si="144"/>
        <v/>
      </c>
      <c r="AF1316" s="51" t="str">
        <f t="shared" si="145"/>
        <v/>
      </c>
      <c r="AG1316" s="15" t="str">
        <f t="shared" si="146"/>
        <v/>
      </c>
    </row>
    <row r="1317" spans="1:33" x14ac:dyDescent="0.25">
      <c r="A1317" s="13" t="str">
        <f>IF(Ansøgning!A1322="","",Ansøgning!A1322)</f>
        <v/>
      </c>
      <c r="B1317" s="13" t="str">
        <f>IF(Ansøgning!B1322="","",Ansøgning!B1322)</f>
        <v/>
      </c>
      <c r="C1317" s="13" t="str">
        <f>IF(Ansøgning!C1322="","",Ansøgning!C1322)</f>
        <v/>
      </c>
      <c r="D1317" s="13" t="str">
        <f>IF(Ansøgning!D1322="","",Ansøgning!D1322)</f>
        <v/>
      </c>
      <c r="E1317" s="14" t="str">
        <f>IF(Ansøgning!E1322="","",Ansøgning!E1322)</f>
        <v/>
      </c>
      <c r="F1317" s="16"/>
      <c r="G1317" s="14" t="str">
        <f>IF(Ansøgning!F1322="","",Ansøgning!F1322)</f>
        <v/>
      </c>
      <c r="H1317" s="16"/>
      <c r="I1317" s="72" t="str">
        <f>IF(OR(F1317="",H1317=""),"",NETWORKDAYS(F1317,H1317,Lister!$D$7:$D$13))</f>
        <v/>
      </c>
      <c r="J1317" s="53" t="str">
        <f>IF(Ansøgning!H1322="","",Ansøgning!H1322)</f>
        <v/>
      </c>
      <c r="K1317" s="32" t="str">
        <f t="shared" si="140"/>
        <v/>
      </c>
      <c r="L1317" s="31" t="str">
        <f>IF(Ansøgning!J1322="","",Ansøgning!J1322)</f>
        <v/>
      </c>
      <c r="M1317" s="18"/>
      <c r="N1317" s="31" t="str">
        <f>IF(Ansøgning!K1322="","",Ansøgning!K1322)</f>
        <v/>
      </c>
      <c r="O1317" s="18"/>
      <c r="P1317" s="15" t="str">
        <f>IF(Ansøgning!L1322="","",Ansøgning!L1322)</f>
        <v/>
      </c>
      <c r="Q1317" s="46" t="str">
        <f t="shared" si="141"/>
        <v/>
      </c>
      <c r="R1317" s="46"/>
      <c r="S1317" s="101" t="str">
        <f>IF(Ansøgning!M1322="","",Ansøgning!M1322)</f>
        <v/>
      </c>
      <c r="T1317" s="31" t="str">
        <f t="shared" si="142"/>
        <v/>
      </c>
      <c r="U1317" s="102" t="str">
        <f>IF(Ansøgning!O1322="","",Ansøgning!O1322)</f>
        <v/>
      </c>
      <c r="V1317" s="20"/>
      <c r="W1317" s="102" t="str">
        <f>IF(Ansøgning!P1322="","",Ansøgning!P1322)</f>
        <v/>
      </c>
      <c r="X1317" s="20"/>
      <c r="Y1317" s="31" t="str">
        <f>IF(Ansøgning!Q1322="","",Ansøgning!Q1322)</f>
        <v/>
      </c>
      <c r="Z1317" s="46" t="str">
        <f>IFERROR(MAX(IF(OR(V1317="",X1317=""),"",IF(AND(AND(MONTH(F1317)&gt;=7,MONTH(F1317)&lt;8),AND(MONTH(H1317)&gt;=7,MONTH(H1317)&lt;8)),(NETWORKDAYS(F1317,H1317,Lister!$D$7:$D$13)-V1317)*T1317/NETWORKDAYS(Lister!$D$19,Lister!$E$19,Lister!$D$7:$D$13),IF(AND(AND(MONTH(F1317)&gt;=7,MONTH(F1317)&lt;8),MONTH(H1317)&gt;7),(NETWORKDAYS(F1317,Lister!$E$19,Lister!$D$7:$D$13)-V1317)*T1317/NETWORKDAYS(Lister!$D$19,Lister!$E$19,Lister!$D$7:$D$13),IF(MONTH(F1317)&gt;7,0)))),0),"")</f>
        <v/>
      </c>
      <c r="AA1317" s="31" t="str">
        <f>IF(Ansøgning!R1322="","",Ansøgning!R1322)</f>
        <v/>
      </c>
      <c r="AB1317" s="46" t="str">
        <f>IFERROR(MAX(IF(OR(V1317="",X1317=""),"",IF(AND(AND(MONTH(F1317)&gt;=8,MONTH(F1317)&lt;9),AND(MONTH(H1317)&gt;=8,MONTH(H1317)&lt;9)),(NETWORKDAYS(F1317,H1317,Lister!$D$7:$D$13)-X1317)*T1317/NETWORKDAYS(Lister!$D$20,Lister!$E$20,Lister!$D$7:$D$13),IF(AND(MONTH(F1317)=7,MONTH(H1317)=8),(NETWORKDAYS(Lister!$D$20,H1317,Lister!$D$7:$D$13)-X1317)*T1317/NETWORKDAYS(Lister!$D$20,Lister!$E$20,Lister!$D$7:$D$13),IF(AND(MONTH(F1317)=7,MONTH(H1317)=7),0)))),0),"")</f>
        <v/>
      </c>
      <c r="AC1317" s="15" t="str">
        <f>IF(Ansøgning!U1322="","",Ansøgning!U1322)</f>
        <v/>
      </c>
      <c r="AD1317" s="31" t="str">
        <f t="shared" si="143"/>
        <v/>
      </c>
      <c r="AE1317" s="31" t="str">
        <f t="shared" si="144"/>
        <v/>
      </c>
      <c r="AF1317" s="51" t="str">
        <f t="shared" si="145"/>
        <v/>
      </c>
      <c r="AG1317" s="15" t="str">
        <f t="shared" si="146"/>
        <v/>
      </c>
    </row>
    <row r="1318" spans="1:33" x14ac:dyDescent="0.25">
      <c r="A1318" s="13" t="str">
        <f>IF(Ansøgning!A1323="","",Ansøgning!A1323)</f>
        <v/>
      </c>
      <c r="B1318" s="13" t="str">
        <f>IF(Ansøgning!B1323="","",Ansøgning!B1323)</f>
        <v/>
      </c>
      <c r="C1318" s="13" t="str">
        <f>IF(Ansøgning!C1323="","",Ansøgning!C1323)</f>
        <v/>
      </c>
      <c r="D1318" s="13" t="str">
        <f>IF(Ansøgning!D1323="","",Ansøgning!D1323)</f>
        <v/>
      </c>
      <c r="E1318" s="14" t="str">
        <f>IF(Ansøgning!E1323="","",Ansøgning!E1323)</f>
        <v/>
      </c>
      <c r="F1318" s="16"/>
      <c r="G1318" s="14" t="str">
        <f>IF(Ansøgning!F1323="","",Ansøgning!F1323)</f>
        <v/>
      </c>
      <c r="H1318" s="16"/>
      <c r="I1318" s="72" t="str">
        <f>IF(OR(F1318="",H1318=""),"",NETWORKDAYS(F1318,H1318,Lister!$D$7:$D$13))</f>
        <v/>
      </c>
      <c r="J1318" s="53" t="str">
        <f>IF(Ansøgning!H1323="","",Ansøgning!H1323)</f>
        <v/>
      </c>
      <c r="K1318" s="32" t="str">
        <f t="shared" si="140"/>
        <v/>
      </c>
      <c r="L1318" s="31" t="str">
        <f>IF(Ansøgning!J1323="","",Ansøgning!J1323)</f>
        <v/>
      </c>
      <c r="M1318" s="18"/>
      <c r="N1318" s="31" t="str">
        <f>IF(Ansøgning!K1323="","",Ansøgning!K1323)</f>
        <v/>
      </c>
      <c r="O1318" s="18"/>
      <c r="P1318" s="15" t="str">
        <f>IF(Ansøgning!L1323="","",Ansøgning!L1323)</f>
        <v/>
      </c>
      <c r="Q1318" s="46" t="str">
        <f t="shared" si="141"/>
        <v/>
      </c>
      <c r="R1318" s="46"/>
      <c r="S1318" s="101" t="str">
        <f>IF(Ansøgning!M1323="","",Ansøgning!M1323)</f>
        <v/>
      </c>
      <c r="T1318" s="31" t="str">
        <f t="shared" si="142"/>
        <v/>
      </c>
      <c r="U1318" s="102" t="str">
        <f>IF(Ansøgning!O1323="","",Ansøgning!O1323)</f>
        <v/>
      </c>
      <c r="V1318" s="20"/>
      <c r="W1318" s="102" t="str">
        <f>IF(Ansøgning!P1323="","",Ansøgning!P1323)</f>
        <v/>
      </c>
      <c r="X1318" s="20"/>
      <c r="Y1318" s="31" t="str">
        <f>IF(Ansøgning!Q1323="","",Ansøgning!Q1323)</f>
        <v/>
      </c>
      <c r="Z1318" s="46" t="str">
        <f>IFERROR(MAX(IF(OR(V1318="",X1318=""),"",IF(AND(AND(MONTH(F1318)&gt;=7,MONTH(F1318)&lt;8),AND(MONTH(H1318)&gt;=7,MONTH(H1318)&lt;8)),(NETWORKDAYS(F1318,H1318,Lister!$D$7:$D$13)-V1318)*T1318/NETWORKDAYS(Lister!$D$19,Lister!$E$19,Lister!$D$7:$D$13),IF(AND(AND(MONTH(F1318)&gt;=7,MONTH(F1318)&lt;8),MONTH(H1318)&gt;7),(NETWORKDAYS(F1318,Lister!$E$19,Lister!$D$7:$D$13)-V1318)*T1318/NETWORKDAYS(Lister!$D$19,Lister!$E$19,Lister!$D$7:$D$13),IF(MONTH(F1318)&gt;7,0)))),0),"")</f>
        <v/>
      </c>
      <c r="AA1318" s="31" t="str">
        <f>IF(Ansøgning!R1323="","",Ansøgning!R1323)</f>
        <v/>
      </c>
      <c r="AB1318" s="46" t="str">
        <f>IFERROR(MAX(IF(OR(V1318="",X1318=""),"",IF(AND(AND(MONTH(F1318)&gt;=8,MONTH(F1318)&lt;9),AND(MONTH(H1318)&gt;=8,MONTH(H1318)&lt;9)),(NETWORKDAYS(F1318,H1318,Lister!$D$7:$D$13)-X1318)*T1318/NETWORKDAYS(Lister!$D$20,Lister!$E$20,Lister!$D$7:$D$13),IF(AND(MONTH(F1318)=7,MONTH(H1318)=8),(NETWORKDAYS(Lister!$D$20,H1318,Lister!$D$7:$D$13)-X1318)*T1318/NETWORKDAYS(Lister!$D$20,Lister!$E$20,Lister!$D$7:$D$13),IF(AND(MONTH(F1318)=7,MONTH(H1318)=7),0)))),0),"")</f>
        <v/>
      </c>
      <c r="AC1318" s="15" t="str">
        <f>IF(Ansøgning!U1323="","",Ansøgning!U1323)</f>
        <v/>
      </c>
      <c r="AD1318" s="31" t="str">
        <f t="shared" si="143"/>
        <v/>
      </c>
      <c r="AE1318" s="31" t="str">
        <f t="shared" si="144"/>
        <v/>
      </c>
      <c r="AF1318" s="51" t="str">
        <f t="shared" si="145"/>
        <v/>
      </c>
      <c r="AG1318" s="15" t="str">
        <f t="shared" si="146"/>
        <v/>
      </c>
    </row>
    <row r="1319" spans="1:33" x14ac:dyDescent="0.25">
      <c r="A1319" s="13" t="str">
        <f>IF(Ansøgning!A1324="","",Ansøgning!A1324)</f>
        <v/>
      </c>
      <c r="B1319" s="13" t="str">
        <f>IF(Ansøgning!B1324="","",Ansøgning!B1324)</f>
        <v/>
      </c>
      <c r="C1319" s="13" t="str">
        <f>IF(Ansøgning!C1324="","",Ansøgning!C1324)</f>
        <v/>
      </c>
      <c r="D1319" s="13" t="str">
        <f>IF(Ansøgning!D1324="","",Ansøgning!D1324)</f>
        <v/>
      </c>
      <c r="E1319" s="14" t="str">
        <f>IF(Ansøgning!E1324="","",Ansøgning!E1324)</f>
        <v/>
      </c>
      <c r="F1319" s="16"/>
      <c r="G1319" s="14" t="str">
        <f>IF(Ansøgning!F1324="","",Ansøgning!F1324)</f>
        <v/>
      </c>
      <c r="H1319" s="16"/>
      <c r="I1319" s="72" t="str">
        <f>IF(OR(F1319="",H1319=""),"",NETWORKDAYS(F1319,H1319,Lister!$D$7:$D$13))</f>
        <v/>
      </c>
      <c r="J1319" s="53" t="str">
        <f>IF(Ansøgning!H1324="","",Ansøgning!H1324)</f>
        <v/>
      </c>
      <c r="K1319" s="32" t="str">
        <f t="shared" si="140"/>
        <v/>
      </c>
      <c r="L1319" s="31" t="str">
        <f>IF(Ansøgning!J1324="","",Ansøgning!J1324)</f>
        <v/>
      </c>
      <c r="M1319" s="18"/>
      <c r="N1319" s="31" t="str">
        <f>IF(Ansøgning!K1324="","",Ansøgning!K1324)</f>
        <v/>
      </c>
      <c r="O1319" s="18"/>
      <c r="P1319" s="15" t="str">
        <f>IF(Ansøgning!L1324="","",Ansøgning!L1324)</f>
        <v/>
      </c>
      <c r="Q1319" s="46" t="str">
        <f t="shared" si="141"/>
        <v/>
      </c>
      <c r="R1319" s="46"/>
      <c r="S1319" s="101" t="str">
        <f>IF(Ansøgning!M1324="","",Ansøgning!M1324)</f>
        <v/>
      </c>
      <c r="T1319" s="31" t="str">
        <f t="shared" si="142"/>
        <v/>
      </c>
      <c r="U1319" s="102" t="str">
        <f>IF(Ansøgning!O1324="","",Ansøgning!O1324)</f>
        <v/>
      </c>
      <c r="V1319" s="20"/>
      <c r="W1319" s="102" t="str">
        <f>IF(Ansøgning!P1324="","",Ansøgning!P1324)</f>
        <v/>
      </c>
      <c r="X1319" s="20"/>
      <c r="Y1319" s="31" t="str">
        <f>IF(Ansøgning!Q1324="","",Ansøgning!Q1324)</f>
        <v/>
      </c>
      <c r="Z1319" s="46" t="str">
        <f>IFERROR(MAX(IF(OR(V1319="",X1319=""),"",IF(AND(AND(MONTH(F1319)&gt;=7,MONTH(F1319)&lt;8),AND(MONTH(H1319)&gt;=7,MONTH(H1319)&lt;8)),(NETWORKDAYS(F1319,H1319,Lister!$D$7:$D$13)-V1319)*T1319/NETWORKDAYS(Lister!$D$19,Lister!$E$19,Lister!$D$7:$D$13),IF(AND(AND(MONTH(F1319)&gt;=7,MONTH(F1319)&lt;8),MONTH(H1319)&gt;7),(NETWORKDAYS(F1319,Lister!$E$19,Lister!$D$7:$D$13)-V1319)*T1319/NETWORKDAYS(Lister!$D$19,Lister!$E$19,Lister!$D$7:$D$13),IF(MONTH(F1319)&gt;7,0)))),0),"")</f>
        <v/>
      </c>
      <c r="AA1319" s="31" t="str">
        <f>IF(Ansøgning!R1324="","",Ansøgning!R1324)</f>
        <v/>
      </c>
      <c r="AB1319" s="46" t="str">
        <f>IFERROR(MAX(IF(OR(V1319="",X1319=""),"",IF(AND(AND(MONTH(F1319)&gt;=8,MONTH(F1319)&lt;9),AND(MONTH(H1319)&gt;=8,MONTH(H1319)&lt;9)),(NETWORKDAYS(F1319,H1319,Lister!$D$7:$D$13)-X1319)*T1319/NETWORKDAYS(Lister!$D$20,Lister!$E$20,Lister!$D$7:$D$13),IF(AND(MONTH(F1319)=7,MONTH(H1319)=8),(NETWORKDAYS(Lister!$D$20,H1319,Lister!$D$7:$D$13)-X1319)*T1319/NETWORKDAYS(Lister!$D$20,Lister!$E$20,Lister!$D$7:$D$13),IF(AND(MONTH(F1319)=7,MONTH(H1319)=7),0)))),0),"")</f>
        <v/>
      </c>
      <c r="AC1319" s="15" t="str">
        <f>IF(Ansøgning!U1324="","",Ansøgning!U1324)</f>
        <v/>
      </c>
      <c r="AD1319" s="31" t="str">
        <f t="shared" si="143"/>
        <v/>
      </c>
      <c r="AE1319" s="31" t="str">
        <f t="shared" si="144"/>
        <v/>
      </c>
      <c r="AF1319" s="51" t="str">
        <f t="shared" si="145"/>
        <v/>
      </c>
      <c r="AG1319" s="15" t="str">
        <f t="shared" si="146"/>
        <v/>
      </c>
    </row>
    <row r="1320" spans="1:33" x14ac:dyDescent="0.25">
      <c r="A1320" s="13" t="str">
        <f>IF(Ansøgning!A1325="","",Ansøgning!A1325)</f>
        <v/>
      </c>
      <c r="B1320" s="13" t="str">
        <f>IF(Ansøgning!B1325="","",Ansøgning!B1325)</f>
        <v/>
      </c>
      <c r="C1320" s="13" t="str">
        <f>IF(Ansøgning!C1325="","",Ansøgning!C1325)</f>
        <v/>
      </c>
      <c r="D1320" s="13" t="str">
        <f>IF(Ansøgning!D1325="","",Ansøgning!D1325)</f>
        <v/>
      </c>
      <c r="E1320" s="14" t="str">
        <f>IF(Ansøgning!E1325="","",Ansøgning!E1325)</f>
        <v/>
      </c>
      <c r="F1320" s="16"/>
      <c r="G1320" s="14" t="str">
        <f>IF(Ansøgning!F1325="","",Ansøgning!F1325)</f>
        <v/>
      </c>
      <c r="H1320" s="16"/>
      <c r="I1320" s="72" t="str">
        <f>IF(OR(F1320="",H1320=""),"",NETWORKDAYS(F1320,H1320,Lister!$D$7:$D$13))</f>
        <v/>
      </c>
      <c r="J1320" s="53" t="str">
        <f>IF(Ansøgning!H1325="","",Ansøgning!H1325)</f>
        <v/>
      </c>
      <c r="K1320" s="32" t="str">
        <f t="shared" si="140"/>
        <v/>
      </c>
      <c r="L1320" s="31" t="str">
        <f>IF(Ansøgning!J1325="","",Ansøgning!J1325)</f>
        <v/>
      </c>
      <c r="M1320" s="18"/>
      <c r="N1320" s="31" t="str">
        <f>IF(Ansøgning!K1325="","",Ansøgning!K1325)</f>
        <v/>
      </c>
      <c r="O1320" s="18"/>
      <c r="P1320" s="15" t="str">
        <f>IF(Ansøgning!L1325="","",Ansøgning!L1325)</f>
        <v/>
      </c>
      <c r="Q1320" s="46" t="str">
        <f t="shared" si="141"/>
        <v/>
      </c>
      <c r="R1320" s="46"/>
      <c r="S1320" s="101" t="str">
        <f>IF(Ansøgning!M1325="","",Ansøgning!M1325)</f>
        <v/>
      </c>
      <c r="T1320" s="31" t="str">
        <f t="shared" si="142"/>
        <v/>
      </c>
      <c r="U1320" s="102" t="str">
        <f>IF(Ansøgning!O1325="","",Ansøgning!O1325)</f>
        <v/>
      </c>
      <c r="V1320" s="20"/>
      <c r="W1320" s="102" t="str">
        <f>IF(Ansøgning!P1325="","",Ansøgning!P1325)</f>
        <v/>
      </c>
      <c r="X1320" s="20"/>
      <c r="Y1320" s="31" t="str">
        <f>IF(Ansøgning!Q1325="","",Ansøgning!Q1325)</f>
        <v/>
      </c>
      <c r="Z1320" s="46" t="str">
        <f>IFERROR(MAX(IF(OR(V1320="",X1320=""),"",IF(AND(AND(MONTH(F1320)&gt;=7,MONTH(F1320)&lt;8),AND(MONTH(H1320)&gt;=7,MONTH(H1320)&lt;8)),(NETWORKDAYS(F1320,H1320,Lister!$D$7:$D$13)-V1320)*T1320/NETWORKDAYS(Lister!$D$19,Lister!$E$19,Lister!$D$7:$D$13),IF(AND(AND(MONTH(F1320)&gt;=7,MONTH(F1320)&lt;8),MONTH(H1320)&gt;7),(NETWORKDAYS(F1320,Lister!$E$19,Lister!$D$7:$D$13)-V1320)*T1320/NETWORKDAYS(Lister!$D$19,Lister!$E$19,Lister!$D$7:$D$13),IF(MONTH(F1320)&gt;7,0)))),0),"")</f>
        <v/>
      </c>
      <c r="AA1320" s="31" t="str">
        <f>IF(Ansøgning!R1325="","",Ansøgning!R1325)</f>
        <v/>
      </c>
      <c r="AB1320" s="46" t="str">
        <f>IFERROR(MAX(IF(OR(V1320="",X1320=""),"",IF(AND(AND(MONTH(F1320)&gt;=8,MONTH(F1320)&lt;9),AND(MONTH(H1320)&gt;=8,MONTH(H1320)&lt;9)),(NETWORKDAYS(F1320,H1320,Lister!$D$7:$D$13)-X1320)*T1320/NETWORKDAYS(Lister!$D$20,Lister!$E$20,Lister!$D$7:$D$13),IF(AND(MONTH(F1320)=7,MONTH(H1320)=8),(NETWORKDAYS(Lister!$D$20,H1320,Lister!$D$7:$D$13)-X1320)*T1320/NETWORKDAYS(Lister!$D$20,Lister!$E$20,Lister!$D$7:$D$13),IF(AND(MONTH(F1320)=7,MONTH(H1320)=7),0)))),0),"")</f>
        <v/>
      </c>
      <c r="AC1320" s="15" t="str">
        <f>IF(Ansøgning!U1325="","",Ansøgning!U1325)</f>
        <v/>
      </c>
      <c r="AD1320" s="31" t="str">
        <f t="shared" si="143"/>
        <v/>
      </c>
      <c r="AE1320" s="31" t="str">
        <f t="shared" si="144"/>
        <v/>
      </c>
      <c r="AF1320" s="51" t="str">
        <f t="shared" si="145"/>
        <v/>
      </c>
      <c r="AG1320" s="15" t="str">
        <f t="shared" si="146"/>
        <v/>
      </c>
    </row>
    <row r="1321" spans="1:33" x14ac:dyDescent="0.25">
      <c r="A1321" s="13" t="str">
        <f>IF(Ansøgning!A1326="","",Ansøgning!A1326)</f>
        <v/>
      </c>
      <c r="B1321" s="13" t="str">
        <f>IF(Ansøgning!B1326="","",Ansøgning!B1326)</f>
        <v/>
      </c>
      <c r="C1321" s="13" t="str">
        <f>IF(Ansøgning!C1326="","",Ansøgning!C1326)</f>
        <v/>
      </c>
      <c r="D1321" s="13" t="str">
        <f>IF(Ansøgning!D1326="","",Ansøgning!D1326)</f>
        <v/>
      </c>
      <c r="E1321" s="14" t="str">
        <f>IF(Ansøgning!E1326="","",Ansøgning!E1326)</f>
        <v/>
      </c>
      <c r="F1321" s="16"/>
      <c r="G1321" s="14" t="str">
        <f>IF(Ansøgning!F1326="","",Ansøgning!F1326)</f>
        <v/>
      </c>
      <c r="H1321" s="16"/>
      <c r="I1321" s="72" t="str">
        <f>IF(OR(F1321="",H1321=""),"",NETWORKDAYS(F1321,H1321,Lister!$D$7:$D$13))</f>
        <v/>
      </c>
      <c r="J1321" s="53" t="str">
        <f>IF(Ansøgning!H1326="","",Ansøgning!H1326)</f>
        <v/>
      </c>
      <c r="K1321" s="32" t="str">
        <f t="shared" si="140"/>
        <v/>
      </c>
      <c r="L1321" s="31" t="str">
        <f>IF(Ansøgning!J1326="","",Ansøgning!J1326)</f>
        <v/>
      </c>
      <c r="M1321" s="18"/>
      <c r="N1321" s="31" t="str">
        <f>IF(Ansøgning!K1326="","",Ansøgning!K1326)</f>
        <v/>
      </c>
      <c r="O1321" s="18"/>
      <c r="P1321" s="15" t="str">
        <f>IF(Ansøgning!L1326="","",Ansøgning!L1326)</f>
        <v/>
      </c>
      <c r="Q1321" s="46" t="str">
        <f t="shared" si="141"/>
        <v/>
      </c>
      <c r="R1321" s="46"/>
      <c r="S1321" s="101" t="str">
        <f>IF(Ansøgning!M1326="","",Ansøgning!M1326)</f>
        <v/>
      </c>
      <c r="T1321" s="31" t="str">
        <f t="shared" si="142"/>
        <v/>
      </c>
      <c r="U1321" s="102" t="str">
        <f>IF(Ansøgning!O1326="","",Ansøgning!O1326)</f>
        <v/>
      </c>
      <c r="V1321" s="20"/>
      <c r="W1321" s="102" t="str">
        <f>IF(Ansøgning!P1326="","",Ansøgning!P1326)</f>
        <v/>
      </c>
      <c r="X1321" s="20"/>
      <c r="Y1321" s="31" t="str">
        <f>IF(Ansøgning!Q1326="","",Ansøgning!Q1326)</f>
        <v/>
      </c>
      <c r="Z1321" s="46" t="str">
        <f>IFERROR(MAX(IF(OR(V1321="",X1321=""),"",IF(AND(AND(MONTH(F1321)&gt;=7,MONTH(F1321)&lt;8),AND(MONTH(H1321)&gt;=7,MONTH(H1321)&lt;8)),(NETWORKDAYS(F1321,H1321,Lister!$D$7:$D$13)-V1321)*T1321/NETWORKDAYS(Lister!$D$19,Lister!$E$19,Lister!$D$7:$D$13),IF(AND(AND(MONTH(F1321)&gt;=7,MONTH(F1321)&lt;8),MONTH(H1321)&gt;7),(NETWORKDAYS(F1321,Lister!$E$19,Lister!$D$7:$D$13)-V1321)*T1321/NETWORKDAYS(Lister!$D$19,Lister!$E$19,Lister!$D$7:$D$13),IF(MONTH(F1321)&gt;7,0)))),0),"")</f>
        <v/>
      </c>
      <c r="AA1321" s="31" t="str">
        <f>IF(Ansøgning!R1326="","",Ansøgning!R1326)</f>
        <v/>
      </c>
      <c r="AB1321" s="46" t="str">
        <f>IFERROR(MAX(IF(OR(V1321="",X1321=""),"",IF(AND(AND(MONTH(F1321)&gt;=8,MONTH(F1321)&lt;9),AND(MONTH(H1321)&gt;=8,MONTH(H1321)&lt;9)),(NETWORKDAYS(F1321,H1321,Lister!$D$7:$D$13)-X1321)*T1321/NETWORKDAYS(Lister!$D$20,Lister!$E$20,Lister!$D$7:$D$13),IF(AND(MONTH(F1321)=7,MONTH(H1321)=8),(NETWORKDAYS(Lister!$D$20,H1321,Lister!$D$7:$D$13)-X1321)*T1321/NETWORKDAYS(Lister!$D$20,Lister!$E$20,Lister!$D$7:$D$13),IF(AND(MONTH(F1321)=7,MONTH(H1321)=7),0)))),0),"")</f>
        <v/>
      </c>
      <c r="AC1321" s="15" t="str">
        <f>IF(Ansøgning!U1326="","",Ansøgning!U1326)</f>
        <v/>
      </c>
      <c r="AD1321" s="31" t="str">
        <f t="shared" si="143"/>
        <v/>
      </c>
      <c r="AE1321" s="31" t="str">
        <f t="shared" si="144"/>
        <v/>
      </c>
      <c r="AF1321" s="51" t="str">
        <f t="shared" si="145"/>
        <v/>
      </c>
      <c r="AG1321" s="15" t="str">
        <f t="shared" si="146"/>
        <v/>
      </c>
    </row>
    <row r="1322" spans="1:33" x14ac:dyDescent="0.25">
      <c r="A1322" s="13" t="str">
        <f>IF(Ansøgning!A1327="","",Ansøgning!A1327)</f>
        <v/>
      </c>
      <c r="B1322" s="13" t="str">
        <f>IF(Ansøgning!B1327="","",Ansøgning!B1327)</f>
        <v/>
      </c>
      <c r="C1322" s="13" t="str">
        <f>IF(Ansøgning!C1327="","",Ansøgning!C1327)</f>
        <v/>
      </c>
      <c r="D1322" s="13" t="str">
        <f>IF(Ansøgning!D1327="","",Ansøgning!D1327)</f>
        <v/>
      </c>
      <c r="E1322" s="14" t="str">
        <f>IF(Ansøgning!E1327="","",Ansøgning!E1327)</f>
        <v/>
      </c>
      <c r="F1322" s="16"/>
      <c r="G1322" s="14" t="str">
        <f>IF(Ansøgning!F1327="","",Ansøgning!F1327)</f>
        <v/>
      </c>
      <c r="H1322" s="16"/>
      <c r="I1322" s="72" t="str">
        <f>IF(OR(F1322="",H1322=""),"",NETWORKDAYS(F1322,H1322,Lister!$D$7:$D$13))</f>
        <v/>
      </c>
      <c r="J1322" s="53" t="str">
        <f>IF(Ansøgning!H1327="","",Ansøgning!H1327)</f>
        <v/>
      </c>
      <c r="K1322" s="32" t="str">
        <f t="shared" si="140"/>
        <v/>
      </c>
      <c r="L1322" s="31" t="str">
        <f>IF(Ansøgning!J1327="","",Ansøgning!J1327)</f>
        <v/>
      </c>
      <c r="M1322" s="18"/>
      <c r="N1322" s="31" t="str">
        <f>IF(Ansøgning!K1327="","",Ansøgning!K1327)</f>
        <v/>
      </c>
      <c r="O1322" s="18"/>
      <c r="P1322" s="15" t="str">
        <f>IF(Ansøgning!L1327="","",Ansøgning!L1327)</f>
        <v/>
      </c>
      <c r="Q1322" s="46" t="str">
        <f t="shared" si="141"/>
        <v/>
      </c>
      <c r="R1322" s="46"/>
      <c r="S1322" s="101" t="str">
        <f>IF(Ansøgning!M1327="","",Ansøgning!M1327)</f>
        <v/>
      </c>
      <c r="T1322" s="31" t="str">
        <f t="shared" si="142"/>
        <v/>
      </c>
      <c r="U1322" s="102" t="str">
        <f>IF(Ansøgning!O1327="","",Ansøgning!O1327)</f>
        <v/>
      </c>
      <c r="V1322" s="20"/>
      <c r="W1322" s="102" t="str">
        <f>IF(Ansøgning!P1327="","",Ansøgning!P1327)</f>
        <v/>
      </c>
      <c r="X1322" s="20"/>
      <c r="Y1322" s="31" t="str">
        <f>IF(Ansøgning!Q1327="","",Ansøgning!Q1327)</f>
        <v/>
      </c>
      <c r="Z1322" s="46" t="str">
        <f>IFERROR(MAX(IF(OR(V1322="",X1322=""),"",IF(AND(AND(MONTH(F1322)&gt;=7,MONTH(F1322)&lt;8),AND(MONTH(H1322)&gt;=7,MONTH(H1322)&lt;8)),(NETWORKDAYS(F1322,H1322,Lister!$D$7:$D$13)-V1322)*T1322/NETWORKDAYS(Lister!$D$19,Lister!$E$19,Lister!$D$7:$D$13),IF(AND(AND(MONTH(F1322)&gt;=7,MONTH(F1322)&lt;8),MONTH(H1322)&gt;7),(NETWORKDAYS(F1322,Lister!$E$19,Lister!$D$7:$D$13)-V1322)*T1322/NETWORKDAYS(Lister!$D$19,Lister!$E$19,Lister!$D$7:$D$13),IF(MONTH(F1322)&gt;7,0)))),0),"")</f>
        <v/>
      </c>
      <c r="AA1322" s="31" t="str">
        <f>IF(Ansøgning!R1327="","",Ansøgning!R1327)</f>
        <v/>
      </c>
      <c r="AB1322" s="46" t="str">
        <f>IFERROR(MAX(IF(OR(V1322="",X1322=""),"",IF(AND(AND(MONTH(F1322)&gt;=8,MONTH(F1322)&lt;9),AND(MONTH(H1322)&gt;=8,MONTH(H1322)&lt;9)),(NETWORKDAYS(F1322,H1322,Lister!$D$7:$D$13)-X1322)*T1322/NETWORKDAYS(Lister!$D$20,Lister!$E$20,Lister!$D$7:$D$13),IF(AND(MONTH(F1322)=7,MONTH(H1322)=8),(NETWORKDAYS(Lister!$D$20,H1322,Lister!$D$7:$D$13)-X1322)*T1322/NETWORKDAYS(Lister!$D$20,Lister!$E$20,Lister!$D$7:$D$13),IF(AND(MONTH(F1322)=7,MONTH(H1322)=7),0)))),0),"")</f>
        <v/>
      </c>
      <c r="AC1322" s="15" t="str">
        <f>IF(Ansøgning!U1327="","",Ansøgning!U1327)</f>
        <v/>
      </c>
      <c r="AD1322" s="31" t="str">
        <f t="shared" si="143"/>
        <v/>
      </c>
      <c r="AE1322" s="31" t="str">
        <f t="shared" si="144"/>
        <v/>
      </c>
      <c r="AF1322" s="51" t="str">
        <f t="shared" si="145"/>
        <v/>
      </c>
      <c r="AG1322" s="15" t="str">
        <f t="shared" si="146"/>
        <v/>
      </c>
    </row>
    <row r="1323" spans="1:33" x14ac:dyDescent="0.25">
      <c r="A1323" s="13" t="str">
        <f>IF(Ansøgning!A1328="","",Ansøgning!A1328)</f>
        <v/>
      </c>
      <c r="B1323" s="13" t="str">
        <f>IF(Ansøgning!B1328="","",Ansøgning!B1328)</f>
        <v/>
      </c>
      <c r="C1323" s="13" t="str">
        <f>IF(Ansøgning!C1328="","",Ansøgning!C1328)</f>
        <v/>
      </c>
      <c r="D1323" s="13" t="str">
        <f>IF(Ansøgning!D1328="","",Ansøgning!D1328)</f>
        <v/>
      </c>
      <c r="E1323" s="14" t="str">
        <f>IF(Ansøgning!E1328="","",Ansøgning!E1328)</f>
        <v/>
      </c>
      <c r="F1323" s="16"/>
      <c r="G1323" s="14" t="str">
        <f>IF(Ansøgning!F1328="","",Ansøgning!F1328)</f>
        <v/>
      </c>
      <c r="H1323" s="16"/>
      <c r="I1323" s="72" t="str">
        <f>IF(OR(F1323="",H1323=""),"",NETWORKDAYS(F1323,H1323,Lister!$D$7:$D$13))</f>
        <v/>
      </c>
      <c r="J1323" s="53" t="str">
        <f>IF(Ansøgning!H1328="","",Ansøgning!H1328)</f>
        <v/>
      </c>
      <c r="K1323" s="32" t="str">
        <f t="shared" si="140"/>
        <v/>
      </c>
      <c r="L1323" s="31" t="str">
        <f>IF(Ansøgning!J1328="","",Ansøgning!J1328)</f>
        <v/>
      </c>
      <c r="M1323" s="18"/>
      <c r="N1323" s="31" t="str">
        <f>IF(Ansøgning!K1328="","",Ansøgning!K1328)</f>
        <v/>
      </c>
      <c r="O1323" s="18"/>
      <c r="P1323" s="15" t="str">
        <f>IF(Ansøgning!L1328="","",Ansøgning!L1328)</f>
        <v/>
      </c>
      <c r="Q1323" s="46" t="str">
        <f t="shared" si="141"/>
        <v/>
      </c>
      <c r="R1323" s="46"/>
      <c r="S1323" s="101" t="str">
        <f>IF(Ansøgning!M1328="","",Ansøgning!M1328)</f>
        <v/>
      </c>
      <c r="T1323" s="31" t="str">
        <f t="shared" si="142"/>
        <v/>
      </c>
      <c r="U1323" s="102" t="str">
        <f>IF(Ansøgning!O1328="","",Ansøgning!O1328)</f>
        <v/>
      </c>
      <c r="V1323" s="20"/>
      <c r="W1323" s="102" t="str">
        <f>IF(Ansøgning!P1328="","",Ansøgning!P1328)</f>
        <v/>
      </c>
      <c r="X1323" s="20"/>
      <c r="Y1323" s="31" t="str">
        <f>IF(Ansøgning!Q1328="","",Ansøgning!Q1328)</f>
        <v/>
      </c>
      <c r="Z1323" s="46" t="str">
        <f>IFERROR(MAX(IF(OR(V1323="",X1323=""),"",IF(AND(AND(MONTH(F1323)&gt;=7,MONTH(F1323)&lt;8),AND(MONTH(H1323)&gt;=7,MONTH(H1323)&lt;8)),(NETWORKDAYS(F1323,H1323,Lister!$D$7:$D$13)-V1323)*T1323/NETWORKDAYS(Lister!$D$19,Lister!$E$19,Lister!$D$7:$D$13),IF(AND(AND(MONTH(F1323)&gt;=7,MONTH(F1323)&lt;8),MONTH(H1323)&gt;7),(NETWORKDAYS(F1323,Lister!$E$19,Lister!$D$7:$D$13)-V1323)*T1323/NETWORKDAYS(Lister!$D$19,Lister!$E$19,Lister!$D$7:$D$13),IF(MONTH(F1323)&gt;7,0)))),0),"")</f>
        <v/>
      </c>
      <c r="AA1323" s="31" t="str">
        <f>IF(Ansøgning!R1328="","",Ansøgning!R1328)</f>
        <v/>
      </c>
      <c r="AB1323" s="46" t="str">
        <f>IFERROR(MAX(IF(OR(V1323="",X1323=""),"",IF(AND(AND(MONTH(F1323)&gt;=8,MONTH(F1323)&lt;9),AND(MONTH(H1323)&gt;=8,MONTH(H1323)&lt;9)),(NETWORKDAYS(F1323,H1323,Lister!$D$7:$D$13)-X1323)*T1323/NETWORKDAYS(Lister!$D$20,Lister!$E$20,Lister!$D$7:$D$13),IF(AND(MONTH(F1323)=7,MONTH(H1323)=8),(NETWORKDAYS(Lister!$D$20,H1323,Lister!$D$7:$D$13)-X1323)*T1323/NETWORKDAYS(Lister!$D$20,Lister!$E$20,Lister!$D$7:$D$13),IF(AND(MONTH(F1323)=7,MONTH(H1323)=7),0)))),0),"")</f>
        <v/>
      </c>
      <c r="AC1323" s="15" t="str">
        <f>IF(Ansøgning!U1328="","",Ansøgning!U1328)</f>
        <v/>
      </c>
      <c r="AD1323" s="31" t="str">
        <f t="shared" si="143"/>
        <v/>
      </c>
      <c r="AE1323" s="31" t="str">
        <f t="shared" si="144"/>
        <v/>
      </c>
      <c r="AF1323" s="51" t="str">
        <f t="shared" si="145"/>
        <v/>
      </c>
      <c r="AG1323" s="15" t="str">
        <f t="shared" si="146"/>
        <v/>
      </c>
    </row>
    <row r="1324" spans="1:33" x14ac:dyDescent="0.25">
      <c r="A1324" s="13" t="str">
        <f>IF(Ansøgning!A1329="","",Ansøgning!A1329)</f>
        <v/>
      </c>
      <c r="B1324" s="13" t="str">
        <f>IF(Ansøgning!B1329="","",Ansøgning!B1329)</f>
        <v/>
      </c>
      <c r="C1324" s="13" t="str">
        <f>IF(Ansøgning!C1329="","",Ansøgning!C1329)</f>
        <v/>
      </c>
      <c r="D1324" s="13" t="str">
        <f>IF(Ansøgning!D1329="","",Ansøgning!D1329)</f>
        <v/>
      </c>
      <c r="E1324" s="14" t="str">
        <f>IF(Ansøgning!E1329="","",Ansøgning!E1329)</f>
        <v/>
      </c>
      <c r="F1324" s="16"/>
      <c r="G1324" s="14" t="str">
        <f>IF(Ansøgning!F1329="","",Ansøgning!F1329)</f>
        <v/>
      </c>
      <c r="H1324" s="16"/>
      <c r="I1324" s="72" t="str">
        <f>IF(OR(F1324="",H1324=""),"",NETWORKDAYS(F1324,H1324,Lister!$D$7:$D$13))</f>
        <v/>
      </c>
      <c r="J1324" s="53" t="str">
        <f>IF(Ansøgning!H1329="","",Ansøgning!H1329)</f>
        <v/>
      </c>
      <c r="K1324" s="32" t="str">
        <f t="shared" si="140"/>
        <v/>
      </c>
      <c r="L1324" s="31" t="str">
        <f>IF(Ansøgning!J1329="","",Ansøgning!J1329)</f>
        <v/>
      </c>
      <c r="M1324" s="18"/>
      <c r="N1324" s="31" t="str">
        <f>IF(Ansøgning!K1329="","",Ansøgning!K1329)</f>
        <v/>
      </c>
      <c r="O1324" s="18"/>
      <c r="P1324" s="15" t="str">
        <f>IF(Ansøgning!L1329="","",Ansøgning!L1329)</f>
        <v/>
      </c>
      <c r="Q1324" s="46" t="str">
        <f t="shared" si="141"/>
        <v/>
      </c>
      <c r="R1324" s="46"/>
      <c r="S1324" s="101" t="str">
        <f>IF(Ansøgning!M1329="","",Ansøgning!M1329)</f>
        <v/>
      </c>
      <c r="T1324" s="31" t="str">
        <f t="shared" si="142"/>
        <v/>
      </c>
      <c r="U1324" s="102" t="str">
        <f>IF(Ansøgning!O1329="","",Ansøgning!O1329)</f>
        <v/>
      </c>
      <c r="V1324" s="20"/>
      <c r="W1324" s="102" t="str">
        <f>IF(Ansøgning!P1329="","",Ansøgning!P1329)</f>
        <v/>
      </c>
      <c r="X1324" s="20"/>
      <c r="Y1324" s="31" t="str">
        <f>IF(Ansøgning!Q1329="","",Ansøgning!Q1329)</f>
        <v/>
      </c>
      <c r="Z1324" s="46" t="str">
        <f>IFERROR(MAX(IF(OR(V1324="",X1324=""),"",IF(AND(AND(MONTH(F1324)&gt;=7,MONTH(F1324)&lt;8),AND(MONTH(H1324)&gt;=7,MONTH(H1324)&lt;8)),(NETWORKDAYS(F1324,H1324,Lister!$D$7:$D$13)-V1324)*T1324/NETWORKDAYS(Lister!$D$19,Lister!$E$19,Lister!$D$7:$D$13),IF(AND(AND(MONTH(F1324)&gt;=7,MONTH(F1324)&lt;8),MONTH(H1324)&gt;7),(NETWORKDAYS(F1324,Lister!$E$19,Lister!$D$7:$D$13)-V1324)*T1324/NETWORKDAYS(Lister!$D$19,Lister!$E$19,Lister!$D$7:$D$13),IF(MONTH(F1324)&gt;7,0)))),0),"")</f>
        <v/>
      </c>
      <c r="AA1324" s="31" t="str">
        <f>IF(Ansøgning!R1329="","",Ansøgning!R1329)</f>
        <v/>
      </c>
      <c r="AB1324" s="46" t="str">
        <f>IFERROR(MAX(IF(OR(V1324="",X1324=""),"",IF(AND(AND(MONTH(F1324)&gt;=8,MONTH(F1324)&lt;9),AND(MONTH(H1324)&gt;=8,MONTH(H1324)&lt;9)),(NETWORKDAYS(F1324,H1324,Lister!$D$7:$D$13)-X1324)*T1324/NETWORKDAYS(Lister!$D$20,Lister!$E$20,Lister!$D$7:$D$13),IF(AND(MONTH(F1324)=7,MONTH(H1324)=8),(NETWORKDAYS(Lister!$D$20,H1324,Lister!$D$7:$D$13)-X1324)*T1324/NETWORKDAYS(Lister!$D$20,Lister!$E$20,Lister!$D$7:$D$13),IF(AND(MONTH(F1324)=7,MONTH(H1324)=7),0)))),0),"")</f>
        <v/>
      </c>
      <c r="AC1324" s="15" t="str">
        <f>IF(Ansøgning!U1329="","",Ansøgning!U1329)</f>
        <v/>
      </c>
      <c r="AD1324" s="31" t="str">
        <f t="shared" si="143"/>
        <v/>
      </c>
      <c r="AE1324" s="31" t="str">
        <f t="shared" si="144"/>
        <v/>
      </c>
      <c r="AF1324" s="51" t="str">
        <f t="shared" si="145"/>
        <v/>
      </c>
      <c r="AG1324" s="15" t="str">
        <f t="shared" si="146"/>
        <v/>
      </c>
    </row>
    <row r="1325" spans="1:33" x14ac:dyDescent="0.25">
      <c r="A1325" s="13" t="str">
        <f>IF(Ansøgning!A1330="","",Ansøgning!A1330)</f>
        <v/>
      </c>
      <c r="B1325" s="13" t="str">
        <f>IF(Ansøgning!B1330="","",Ansøgning!B1330)</f>
        <v/>
      </c>
      <c r="C1325" s="13" t="str">
        <f>IF(Ansøgning!C1330="","",Ansøgning!C1330)</f>
        <v/>
      </c>
      <c r="D1325" s="13" t="str">
        <f>IF(Ansøgning!D1330="","",Ansøgning!D1330)</f>
        <v/>
      </c>
      <c r="E1325" s="14" t="str">
        <f>IF(Ansøgning!E1330="","",Ansøgning!E1330)</f>
        <v/>
      </c>
      <c r="F1325" s="16"/>
      <c r="G1325" s="14" t="str">
        <f>IF(Ansøgning!F1330="","",Ansøgning!F1330)</f>
        <v/>
      </c>
      <c r="H1325" s="16"/>
      <c r="I1325" s="72" t="str">
        <f>IF(OR(F1325="",H1325=""),"",NETWORKDAYS(F1325,H1325,Lister!$D$7:$D$13))</f>
        <v/>
      </c>
      <c r="J1325" s="53" t="str">
        <f>IF(Ansøgning!H1330="","",Ansøgning!H1330)</f>
        <v/>
      </c>
      <c r="K1325" s="32" t="str">
        <f t="shared" si="140"/>
        <v/>
      </c>
      <c r="L1325" s="31" t="str">
        <f>IF(Ansøgning!J1330="","",Ansøgning!J1330)</f>
        <v/>
      </c>
      <c r="M1325" s="18"/>
      <c r="N1325" s="31" t="str">
        <f>IF(Ansøgning!K1330="","",Ansøgning!K1330)</f>
        <v/>
      </c>
      <c r="O1325" s="18"/>
      <c r="P1325" s="15" t="str">
        <f>IF(Ansøgning!L1330="","",Ansøgning!L1330)</f>
        <v/>
      </c>
      <c r="Q1325" s="46" t="str">
        <f t="shared" si="141"/>
        <v/>
      </c>
      <c r="R1325" s="46"/>
      <c r="S1325" s="101" t="str">
        <f>IF(Ansøgning!M1330="","",Ansøgning!M1330)</f>
        <v/>
      </c>
      <c r="T1325" s="31" t="str">
        <f t="shared" si="142"/>
        <v/>
      </c>
      <c r="U1325" s="102" t="str">
        <f>IF(Ansøgning!O1330="","",Ansøgning!O1330)</f>
        <v/>
      </c>
      <c r="V1325" s="20"/>
      <c r="W1325" s="102" t="str">
        <f>IF(Ansøgning!P1330="","",Ansøgning!P1330)</f>
        <v/>
      </c>
      <c r="X1325" s="20"/>
      <c r="Y1325" s="31" t="str">
        <f>IF(Ansøgning!Q1330="","",Ansøgning!Q1330)</f>
        <v/>
      </c>
      <c r="Z1325" s="46" t="str">
        <f>IFERROR(MAX(IF(OR(V1325="",X1325=""),"",IF(AND(AND(MONTH(F1325)&gt;=7,MONTH(F1325)&lt;8),AND(MONTH(H1325)&gt;=7,MONTH(H1325)&lt;8)),(NETWORKDAYS(F1325,H1325,Lister!$D$7:$D$13)-V1325)*T1325/NETWORKDAYS(Lister!$D$19,Lister!$E$19,Lister!$D$7:$D$13),IF(AND(AND(MONTH(F1325)&gt;=7,MONTH(F1325)&lt;8),MONTH(H1325)&gt;7),(NETWORKDAYS(F1325,Lister!$E$19,Lister!$D$7:$D$13)-V1325)*T1325/NETWORKDAYS(Lister!$D$19,Lister!$E$19,Lister!$D$7:$D$13),IF(MONTH(F1325)&gt;7,0)))),0),"")</f>
        <v/>
      </c>
      <c r="AA1325" s="31" t="str">
        <f>IF(Ansøgning!R1330="","",Ansøgning!R1330)</f>
        <v/>
      </c>
      <c r="AB1325" s="46" t="str">
        <f>IFERROR(MAX(IF(OR(V1325="",X1325=""),"",IF(AND(AND(MONTH(F1325)&gt;=8,MONTH(F1325)&lt;9),AND(MONTH(H1325)&gt;=8,MONTH(H1325)&lt;9)),(NETWORKDAYS(F1325,H1325,Lister!$D$7:$D$13)-X1325)*T1325/NETWORKDAYS(Lister!$D$20,Lister!$E$20,Lister!$D$7:$D$13),IF(AND(MONTH(F1325)=7,MONTH(H1325)=8),(NETWORKDAYS(Lister!$D$20,H1325,Lister!$D$7:$D$13)-X1325)*T1325/NETWORKDAYS(Lister!$D$20,Lister!$E$20,Lister!$D$7:$D$13),IF(AND(MONTH(F1325)=7,MONTH(H1325)=7),0)))),0),"")</f>
        <v/>
      </c>
      <c r="AC1325" s="15" t="str">
        <f>IF(Ansøgning!U1330="","",Ansøgning!U1330)</f>
        <v/>
      </c>
      <c r="AD1325" s="31" t="str">
        <f t="shared" si="143"/>
        <v/>
      </c>
      <c r="AE1325" s="31" t="str">
        <f t="shared" si="144"/>
        <v/>
      </c>
      <c r="AF1325" s="51" t="str">
        <f t="shared" si="145"/>
        <v/>
      </c>
      <c r="AG1325" s="15" t="str">
        <f t="shared" si="146"/>
        <v/>
      </c>
    </row>
    <row r="1326" spans="1:33" x14ac:dyDescent="0.25">
      <c r="A1326" s="13" t="str">
        <f>IF(Ansøgning!A1331="","",Ansøgning!A1331)</f>
        <v/>
      </c>
      <c r="B1326" s="13" t="str">
        <f>IF(Ansøgning!B1331="","",Ansøgning!B1331)</f>
        <v/>
      </c>
      <c r="C1326" s="13" t="str">
        <f>IF(Ansøgning!C1331="","",Ansøgning!C1331)</f>
        <v/>
      </c>
      <c r="D1326" s="13" t="str">
        <f>IF(Ansøgning!D1331="","",Ansøgning!D1331)</f>
        <v/>
      </c>
      <c r="E1326" s="14" t="str">
        <f>IF(Ansøgning!E1331="","",Ansøgning!E1331)</f>
        <v/>
      </c>
      <c r="F1326" s="16"/>
      <c r="G1326" s="14" t="str">
        <f>IF(Ansøgning!F1331="","",Ansøgning!F1331)</f>
        <v/>
      </c>
      <c r="H1326" s="16"/>
      <c r="I1326" s="72" t="str">
        <f>IF(OR(F1326="",H1326=""),"",NETWORKDAYS(F1326,H1326,Lister!$D$7:$D$13))</f>
        <v/>
      </c>
      <c r="J1326" s="53" t="str">
        <f>IF(Ansøgning!H1331="","",Ansøgning!H1331)</f>
        <v/>
      </c>
      <c r="K1326" s="32" t="str">
        <f t="shared" si="140"/>
        <v/>
      </c>
      <c r="L1326" s="31" t="str">
        <f>IF(Ansøgning!J1331="","",Ansøgning!J1331)</f>
        <v/>
      </c>
      <c r="M1326" s="18"/>
      <c r="N1326" s="31" t="str">
        <f>IF(Ansøgning!K1331="","",Ansøgning!K1331)</f>
        <v/>
      </c>
      <c r="O1326" s="18"/>
      <c r="P1326" s="15" t="str">
        <f>IF(Ansøgning!L1331="","",Ansøgning!L1331)</f>
        <v/>
      </c>
      <c r="Q1326" s="46" t="str">
        <f t="shared" si="141"/>
        <v/>
      </c>
      <c r="R1326" s="46"/>
      <c r="S1326" s="101" t="str">
        <f>IF(Ansøgning!M1331="","",Ansøgning!M1331)</f>
        <v/>
      </c>
      <c r="T1326" s="31" t="str">
        <f t="shared" si="142"/>
        <v/>
      </c>
      <c r="U1326" s="102" t="str">
        <f>IF(Ansøgning!O1331="","",Ansøgning!O1331)</f>
        <v/>
      </c>
      <c r="V1326" s="20"/>
      <c r="W1326" s="102" t="str">
        <f>IF(Ansøgning!P1331="","",Ansøgning!P1331)</f>
        <v/>
      </c>
      <c r="X1326" s="20"/>
      <c r="Y1326" s="31" t="str">
        <f>IF(Ansøgning!Q1331="","",Ansøgning!Q1331)</f>
        <v/>
      </c>
      <c r="Z1326" s="46" t="str">
        <f>IFERROR(MAX(IF(OR(V1326="",X1326=""),"",IF(AND(AND(MONTH(F1326)&gt;=7,MONTH(F1326)&lt;8),AND(MONTH(H1326)&gt;=7,MONTH(H1326)&lt;8)),(NETWORKDAYS(F1326,H1326,Lister!$D$7:$D$13)-V1326)*T1326/NETWORKDAYS(Lister!$D$19,Lister!$E$19,Lister!$D$7:$D$13),IF(AND(AND(MONTH(F1326)&gt;=7,MONTH(F1326)&lt;8),MONTH(H1326)&gt;7),(NETWORKDAYS(F1326,Lister!$E$19,Lister!$D$7:$D$13)-V1326)*T1326/NETWORKDAYS(Lister!$D$19,Lister!$E$19,Lister!$D$7:$D$13),IF(MONTH(F1326)&gt;7,0)))),0),"")</f>
        <v/>
      </c>
      <c r="AA1326" s="31" t="str">
        <f>IF(Ansøgning!R1331="","",Ansøgning!R1331)</f>
        <v/>
      </c>
      <c r="AB1326" s="46" t="str">
        <f>IFERROR(MAX(IF(OR(V1326="",X1326=""),"",IF(AND(AND(MONTH(F1326)&gt;=8,MONTH(F1326)&lt;9),AND(MONTH(H1326)&gt;=8,MONTH(H1326)&lt;9)),(NETWORKDAYS(F1326,H1326,Lister!$D$7:$D$13)-X1326)*T1326/NETWORKDAYS(Lister!$D$20,Lister!$E$20,Lister!$D$7:$D$13),IF(AND(MONTH(F1326)=7,MONTH(H1326)=8),(NETWORKDAYS(Lister!$D$20,H1326,Lister!$D$7:$D$13)-X1326)*T1326/NETWORKDAYS(Lister!$D$20,Lister!$E$20,Lister!$D$7:$D$13),IF(AND(MONTH(F1326)=7,MONTH(H1326)=7),0)))),0),"")</f>
        <v/>
      </c>
      <c r="AC1326" s="15" t="str">
        <f>IF(Ansøgning!U1331="","",Ansøgning!U1331)</f>
        <v/>
      </c>
      <c r="AD1326" s="31" t="str">
        <f t="shared" si="143"/>
        <v/>
      </c>
      <c r="AE1326" s="31" t="str">
        <f t="shared" si="144"/>
        <v/>
      </c>
      <c r="AF1326" s="51" t="str">
        <f t="shared" si="145"/>
        <v/>
      </c>
      <c r="AG1326" s="15" t="str">
        <f t="shared" si="146"/>
        <v/>
      </c>
    </row>
    <row r="1327" spans="1:33" x14ac:dyDescent="0.25">
      <c r="A1327" s="13" t="str">
        <f>IF(Ansøgning!A1332="","",Ansøgning!A1332)</f>
        <v/>
      </c>
      <c r="B1327" s="13" t="str">
        <f>IF(Ansøgning!B1332="","",Ansøgning!B1332)</f>
        <v/>
      </c>
      <c r="C1327" s="13" t="str">
        <f>IF(Ansøgning!C1332="","",Ansøgning!C1332)</f>
        <v/>
      </c>
      <c r="D1327" s="13" t="str">
        <f>IF(Ansøgning!D1332="","",Ansøgning!D1332)</f>
        <v/>
      </c>
      <c r="E1327" s="14" t="str">
        <f>IF(Ansøgning!E1332="","",Ansøgning!E1332)</f>
        <v/>
      </c>
      <c r="F1327" s="16"/>
      <c r="G1327" s="14" t="str">
        <f>IF(Ansøgning!F1332="","",Ansøgning!F1332)</f>
        <v/>
      </c>
      <c r="H1327" s="16"/>
      <c r="I1327" s="72" t="str">
        <f>IF(OR(F1327="",H1327=""),"",NETWORKDAYS(F1327,H1327,Lister!$D$7:$D$13))</f>
        <v/>
      </c>
      <c r="J1327" s="53" t="str">
        <f>IF(Ansøgning!H1332="","",Ansøgning!H1332)</f>
        <v/>
      </c>
      <c r="K1327" s="32" t="str">
        <f t="shared" si="140"/>
        <v/>
      </c>
      <c r="L1327" s="31" t="str">
        <f>IF(Ansøgning!J1332="","",Ansøgning!J1332)</f>
        <v/>
      </c>
      <c r="M1327" s="18"/>
      <c r="N1327" s="31" t="str">
        <f>IF(Ansøgning!K1332="","",Ansøgning!K1332)</f>
        <v/>
      </c>
      <c r="O1327" s="18"/>
      <c r="P1327" s="15" t="str">
        <f>IF(Ansøgning!L1332="","",Ansøgning!L1332)</f>
        <v/>
      </c>
      <c r="Q1327" s="46" t="str">
        <f t="shared" si="141"/>
        <v/>
      </c>
      <c r="R1327" s="46"/>
      <c r="S1327" s="101" t="str">
        <f>IF(Ansøgning!M1332="","",Ansøgning!M1332)</f>
        <v/>
      </c>
      <c r="T1327" s="31" t="str">
        <f t="shared" si="142"/>
        <v/>
      </c>
      <c r="U1327" s="102" t="str">
        <f>IF(Ansøgning!O1332="","",Ansøgning!O1332)</f>
        <v/>
      </c>
      <c r="V1327" s="20"/>
      <c r="W1327" s="102" t="str">
        <f>IF(Ansøgning!P1332="","",Ansøgning!P1332)</f>
        <v/>
      </c>
      <c r="X1327" s="20"/>
      <c r="Y1327" s="31" t="str">
        <f>IF(Ansøgning!Q1332="","",Ansøgning!Q1332)</f>
        <v/>
      </c>
      <c r="Z1327" s="46" t="str">
        <f>IFERROR(MAX(IF(OR(V1327="",X1327=""),"",IF(AND(AND(MONTH(F1327)&gt;=7,MONTH(F1327)&lt;8),AND(MONTH(H1327)&gt;=7,MONTH(H1327)&lt;8)),(NETWORKDAYS(F1327,H1327,Lister!$D$7:$D$13)-V1327)*T1327/NETWORKDAYS(Lister!$D$19,Lister!$E$19,Lister!$D$7:$D$13),IF(AND(AND(MONTH(F1327)&gt;=7,MONTH(F1327)&lt;8),MONTH(H1327)&gt;7),(NETWORKDAYS(F1327,Lister!$E$19,Lister!$D$7:$D$13)-V1327)*T1327/NETWORKDAYS(Lister!$D$19,Lister!$E$19,Lister!$D$7:$D$13),IF(MONTH(F1327)&gt;7,0)))),0),"")</f>
        <v/>
      </c>
      <c r="AA1327" s="31" t="str">
        <f>IF(Ansøgning!R1332="","",Ansøgning!R1332)</f>
        <v/>
      </c>
      <c r="AB1327" s="46" t="str">
        <f>IFERROR(MAX(IF(OR(V1327="",X1327=""),"",IF(AND(AND(MONTH(F1327)&gt;=8,MONTH(F1327)&lt;9),AND(MONTH(H1327)&gt;=8,MONTH(H1327)&lt;9)),(NETWORKDAYS(F1327,H1327,Lister!$D$7:$D$13)-X1327)*T1327/NETWORKDAYS(Lister!$D$20,Lister!$E$20,Lister!$D$7:$D$13),IF(AND(MONTH(F1327)=7,MONTH(H1327)=8),(NETWORKDAYS(Lister!$D$20,H1327,Lister!$D$7:$D$13)-X1327)*T1327/NETWORKDAYS(Lister!$D$20,Lister!$E$20,Lister!$D$7:$D$13),IF(AND(MONTH(F1327)=7,MONTH(H1327)=7),0)))),0),"")</f>
        <v/>
      </c>
      <c r="AC1327" s="15" t="str">
        <f>IF(Ansøgning!U1332="","",Ansøgning!U1332)</f>
        <v/>
      </c>
      <c r="AD1327" s="31" t="str">
        <f t="shared" si="143"/>
        <v/>
      </c>
      <c r="AE1327" s="31" t="str">
        <f t="shared" si="144"/>
        <v/>
      </c>
      <c r="AF1327" s="51" t="str">
        <f t="shared" si="145"/>
        <v/>
      </c>
      <c r="AG1327" s="15" t="str">
        <f t="shared" si="146"/>
        <v/>
      </c>
    </row>
    <row r="1328" spans="1:33" x14ac:dyDescent="0.25">
      <c r="A1328" s="13" t="str">
        <f>IF(Ansøgning!A1333="","",Ansøgning!A1333)</f>
        <v/>
      </c>
      <c r="B1328" s="13" t="str">
        <f>IF(Ansøgning!B1333="","",Ansøgning!B1333)</f>
        <v/>
      </c>
      <c r="C1328" s="13" t="str">
        <f>IF(Ansøgning!C1333="","",Ansøgning!C1333)</f>
        <v/>
      </c>
      <c r="D1328" s="13" t="str">
        <f>IF(Ansøgning!D1333="","",Ansøgning!D1333)</f>
        <v/>
      </c>
      <c r="E1328" s="14" t="str">
        <f>IF(Ansøgning!E1333="","",Ansøgning!E1333)</f>
        <v/>
      </c>
      <c r="F1328" s="16"/>
      <c r="G1328" s="14" t="str">
        <f>IF(Ansøgning!F1333="","",Ansøgning!F1333)</f>
        <v/>
      </c>
      <c r="H1328" s="16"/>
      <c r="I1328" s="72" t="str">
        <f>IF(OR(F1328="",H1328=""),"",NETWORKDAYS(F1328,H1328,Lister!$D$7:$D$13))</f>
        <v/>
      </c>
      <c r="J1328" s="53" t="str">
        <f>IF(Ansøgning!H1333="","",Ansøgning!H1333)</f>
        <v/>
      </c>
      <c r="K1328" s="32" t="str">
        <f t="shared" si="140"/>
        <v/>
      </c>
      <c r="L1328" s="31" t="str">
        <f>IF(Ansøgning!J1333="","",Ansøgning!J1333)</f>
        <v/>
      </c>
      <c r="M1328" s="18"/>
      <c r="N1328" s="31" t="str">
        <f>IF(Ansøgning!K1333="","",Ansøgning!K1333)</f>
        <v/>
      </c>
      <c r="O1328" s="18"/>
      <c r="P1328" s="15" t="str">
        <f>IF(Ansøgning!L1333="","",Ansøgning!L1333)</f>
        <v/>
      </c>
      <c r="Q1328" s="46" t="str">
        <f t="shared" si="141"/>
        <v/>
      </c>
      <c r="R1328" s="46"/>
      <c r="S1328" s="101" t="str">
        <f>IF(Ansøgning!M1333="","",Ansøgning!M1333)</f>
        <v/>
      </c>
      <c r="T1328" s="31" t="str">
        <f t="shared" si="142"/>
        <v/>
      </c>
      <c r="U1328" s="102" t="str">
        <f>IF(Ansøgning!O1333="","",Ansøgning!O1333)</f>
        <v/>
      </c>
      <c r="V1328" s="20"/>
      <c r="W1328" s="102" t="str">
        <f>IF(Ansøgning!P1333="","",Ansøgning!P1333)</f>
        <v/>
      </c>
      <c r="X1328" s="20"/>
      <c r="Y1328" s="31" t="str">
        <f>IF(Ansøgning!Q1333="","",Ansøgning!Q1333)</f>
        <v/>
      </c>
      <c r="Z1328" s="46" t="str">
        <f>IFERROR(MAX(IF(OR(V1328="",X1328=""),"",IF(AND(AND(MONTH(F1328)&gt;=7,MONTH(F1328)&lt;8),AND(MONTH(H1328)&gt;=7,MONTH(H1328)&lt;8)),(NETWORKDAYS(F1328,H1328,Lister!$D$7:$D$13)-V1328)*T1328/NETWORKDAYS(Lister!$D$19,Lister!$E$19,Lister!$D$7:$D$13),IF(AND(AND(MONTH(F1328)&gt;=7,MONTH(F1328)&lt;8),MONTH(H1328)&gt;7),(NETWORKDAYS(F1328,Lister!$E$19,Lister!$D$7:$D$13)-V1328)*T1328/NETWORKDAYS(Lister!$D$19,Lister!$E$19,Lister!$D$7:$D$13),IF(MONTH(F1328)&gt;7,0)))),0),"")</f>
        <v/>
      </c>
      <c r="AA1328" s="31" t="str">
        <f>IF(Ansøgning!R1333="","",Ansøgning!R1333)</f>
        <v/>
      </c>
      <c r="AB1328" s="46" t="str">
        <f>IFERROR(MAX(IF(OR(V1328="",X1328=""),"",IF(AND(AND(MONTH(F1328)&gt;=8,MONTH(F1328)&lt;9),AND(MONTH(H1328)&gt;=8,MONTH(H1328)&lt;9)),(NETWORKDAYS(F1328,H1328,Lister!$D$7:$D$13)-X1328)*T1328/NETWORKDAYS(Lister!$D$20,Lister!$E$20,Lister!$D$7:$D$13),IF(AND(MONTH(F1328)=7,MONTH(H1328)=8),(NETWORKDAYS(Lister!$D$20,H1328,Lister!$D$7:$D$13)-X1328)*T1328/NETWORKDAYS(Lister!$D$20,Lister!$E$20,Lister!$D$7:$D$13),IF(AND(MONTH(F1328)=7,MONTH(H1328)=7),0)))),0),"")</f>
        <v/>
      </c>
      <c r="AC1328" s="15" t="str">
        <f>IF(Ansøgning!U1333="","",Ansøgning!U1333)</f>
        <v/>
      </c>
      <c r="AD1328" s="31" t="str">
        <f t="shared" si="143"/>
        <v/>
      </c>
      <c r="AE1328" s="31" t="str">
        <f t="shared" si="144"/>
        <v/>
      </c>
      <c r="AF1328" s="51" t="str">
        <f t="shared" si="145"/>
        <v/>
      </c>
      <c r="AG1328" s="15" t="str">
        <f t="shared" si="146"/>
        <v/>
      </c>
    </row>
    <row r="1329" spans="1:33" x14ac:dyDescent="0.25">
      <c r="A1329" s="13" t="str">
        <f>IF(Ansøgning!A1334="","",Ansøgning!A1334)</f>
        <v/>
      </c>
      <c r="B1329" s="13" t="str">
        <f>IF(Ansøgning!B1334="","",Ansøgning!B1334)</f>
        <v/>
      </c>
      <c r="C1329" s="13" t="str">
        <f>IF(Ansøgning!C1334="","",Ansøgning!C1334)</f>
        <v/>
      </c>
      <c r="D1329" s="13" t="str">
        <f>IF(Ansøgning!D1334="","",Ansøgning!D1334)</f>
        <v/>
      </c>
      <c r="E1329" s="14" t="str">
        <f>IF(Ansøgning!E1334="","",Ansøgning!E1334)</f>
        <v/>
      </c>
      <c r="F1329" s="16"/>
      <c r="G1329" s="14" t="str">
        <f>IF(Ansøgning!F1334="","",Ansøgning!F1334)</f>
        <v/>
      </c>
      <c r="H1329" s="16"/>
      <c r="I1329" s="72" t="str">
        <f>IF(OR(F1329="",H1329=""),"",NETWORKDAYS(F1329,H1329,Lister!$D$7:$D$13))</f>
        <v/>
      </c>
      <c r="J1329" s="53" t="str">
        <f>IF(Ansøgning!H1334="","",Ansøgning!H1334)</f>
        <v/>
      </c>
      <c r="K1329" s="32" t="str">
        <f t="shared" si="140"/>
        <v/>
      </c>
      <c r="L1329" s="31" t="str">
        <f>IF(Ansøgning!J1334="","",Ansøgning!J1334)</f>
        <v/>
      </c>
      <c r="M1329" s="18"/>
      <c r="N1329" s="31" t="str">
        <f>IF(Ansøgning!K1334="","",Ansøgning!K1334)</f>
        <v/>
      </c>
      <c r="O1329" s="18"/>
      <c r="P1329" s="15" t="str">
        <f>IF(Ansøgning!L1334="","",Ansøgning!L1334)</f>
        <v/>
      </c>
      <c r="Q1329" s="46" t="str">
        <f t="shared" si="141"/>
        <v/>
      </c>
      <c r="R1329" s="46"/>
      <c r="S1329" s="101" t="str">
        <f>IF(Ansøgning!M1334="","",Ansøgning!M1334)</f>
        <v/>
      </c>
      <c r="T1329" s="31" t="str">
        <f t="shared" si="142"/>
        <v/>
      </c>
      <c r="U1329" s="102" t="str">
        <f>IF(Ansøgning!O1334="","",Ansøgning!O1334)</f>
        <v/>
      </c>
      <c r="V1329" s="20"/>
      <c r="W1329" s="102" t="str">
        <f>IF(Ansøgning!P1334="","",Ansøgning!P1334)</f>
        <v/>
      </c>
      <c r="X1329" s="20"/>
      <c r="Y1329" s="31" t="str">
        <f>IF(Ansøgning!Q1334="","",Ansøgning!Q1334)</f>
        <v/>
      </c>
      <c r="Z1329" s="46" t="str">
        <f>IFERROR(MAX(IF(OR(V1329="",X1329=""),"",IF(AND(AND(MONTH(F1329)&gt;=7,MONTH(F1329)&lt;8),AND(MONTH(H1329)&gt;=7,MONTH(H1329)&lt;8)),(NETWORKDAYS(F1329,H1329,Lister!$D$7:$D$13)-V1329)*T1329/NETWORKDAYS(Lister!$D$19,Lister!$E$19,Lister!$D$7:$D$13),IF(AND(AND(MONTH(F1329)&gt;=7,MONTH(F1329)&lt;8),MONTH(H1329)&gt;7),(NETWORKDAYS(F1329,Lister!$E$19,Lister!$D$7:$D$13)-V1329)*T1329/NETWORKDAYS(Lister!$D$19,Lister!$E$19,Lister!$D$7:$D$13),IF(MONTH(F1329)&gt;7,0)))),0),"")</f>
        <v/>
      </c>
      <c r="AA1329" s="31" t="str">
        <f>IF(Ansøgning!R1334="","",Ansøgning!R1334)</f>
        <v/>
      </c>
      <c r="AB1329" s="46" t="str">
        <f>IFERROR(MAX(IF(OR(V1329="",X1329=""),"",IF(AND(AND(MONTH(F1329)&gt;=8,MONTH(F1329)&lt;9),AND(MONTH(H1329)&gt;=8,MONTH(H1329)&lt;9)),(NETWORKDAYS(F1329,H1329,Lister!$D$7:$D$13)-X1329)*T1329/NETWORKDAYS(Lister!$D$20,Lister!$E$20,Lister!$D$7:$D$13),IF(AND(MONTH(F1329)=7,MONTH(H1329)=8),(NETWORKDAYS(Lister!$D$20,H1329,Lister!$D$7:$D$13)-X1329)*T1329/NETWORKDAYS(Lister!$D$20,Lister!$E$20,Lister!$D$7:$D$13),IF(AND(MONTH(F1329)=7,MONTH(H1329)=7),0)))),0),"")</f>
        <v/>
      </c>
      <c r="AC1329" s="15" t="str">
        <f>IF(Ansøgning!U1334="","",Ansøgning!U1334)</f>
        <v/>
      </c>
      <c r="AD1329" s="31" t="str">
        <f t="shared" si="143"/>
        <v/>
      </c>
      <c r="AE1329" s="31" t="str">
        <f t="shared" si="144"/>
        <v/>
      </c>
      <c r="AF1329" s="51" t="str">
        <f t="shared" si="145"/>
        <v/>
      </c>
      <c r="AG1329" s="15" t="str">
        <f t="shared" si="146"/>
        <v/>
      </c>
    </row>
    <row r="1330" spans="1:33" x14ac:dyDescent="0.25">
      <c r="A1330" s="13" t="str">
        <f>IF(Ansøgning!A1335="","",Ansøgning!A1335)</f>
        <v/>
      </c>
      <c r="B1330" s="13" t="str">
        <f>IF(Ansøgning!B1335="","",Ansøgning!B1335)</f>
        <v/>
      </c>
      <c r="C1330" s="13" t="str">
        <f>IF(Ansøgning!C1335="","",Ansøgning!C1335)</f>
        <v/>
      </c>
      <c r="D1330" s="13" t="str">
        <f>IF(Ansøgning!D1335="","",Ansøgning!D1335)</f>
        <v/>
      </c>
      <c r="E1330" s="14" t="str">
        <f>IF(Ansøgning!E1335="","",Ansøgning!E1335)</f>
        <v/>
      </c>
      <c r="F1330" s="16"/>
      <c r="G1330" s="14" t="str">
        <f>IF(Ansøgning!F1335="","",Ansøgning!F1335)</f>
        <v/>
      </c>
      <c r="H1330" s="16"/>
      <c r="I1330" s="72" t="str">
        <f>IF(OR(F1330="",H1330=""),"",NETWORKDAYS(F1330,H1330,Lister!$D$7:$D$13))</f>
        <v/>
      </c>
      <c r="J1330" s="53" t="str">
        <f>IF(Ansøgning!H1335="","",Ansøgning!H1335)</f>
        <v/>
      </c>
      <c r="K1330" s="32" t="str">
        <f t="shared" si="140"/>
        <v/>
      </c>
      <c r="L1330" s="31" t="str">
        <f>IF(Ansøgning!J1335="","",Ansøgning!J1335)</f>
        <v/>
      </c>
      <c r="M1330" s="18"/>
      <c r="N1330" s="31" t="str">
        <f>IF(Ansøgning!K1335="","",Ansøgning!K1335)</f>
        <v/>
      </c>
      <c r="O1330" s="18"/>
      <c r="P1330" s="15" t="str">
        <f>IF(Ansøgning!L1335="","",Ansøgning!L1335)</f>
        <v/>
      </c>
      <c r="Q1330" s="46" t="str">
        <f t="shared" si="141"/>
        <v/>
      </c>
      <c r="R1330" s="46"/>
      <c r="S1330" s="101" t="str">
        <f>IF(Ansøgning!M1335="","",Ansøgning!M1335)</f>
        <v/>
      </c>
      <c r="T1330" s="31" t="str">
        <f t="shared" si="142"/>
        <v/>
      </c>
      <c r="U1330" s="102" t="str">
        <f>IF(Ansøgning!O1335="","",Ansøgning!O1335)</f>
        <v/>
      </c>
      <c r="V1330" s="20"/>
      <c r="W1330" s="102" t="str">
        <f>IF(Ansøgning!P1335="","",Ansøgning!P1335)</f>
        <v/>
      </c>
      <c r="X1330" s="20"/>
      <c r="Y1330" s="31" t="str">
        <f>IF(Ansøgning!Q1335="","",Ansøgning!Q1335)</f>
        <v/>
      </c>
      <c r="Z1330" s="46" t="str">
        <f>IFERROR(MAX(IF(OR(V1330="",X1330=""),"",IF(AND(AND(MONTH(F1330)&gt;=7,MONTH(F1330)&lt;8),AND(MONTH(H1330)&gt;=7,MONTH(H1330)&lt;8)),(NETWORKDAYS(F1330,H1330,Lister!$D$7:$D$13)-V1330)*T1330/NETWORKDAYS(Lister!$D$19,Lister!$E$19,Lister!$D$7:$D$13),IF(AND(AND(MONTH(F1330)&gt;=7,MONTH(F1330)&lt;8),MONTH(H1330)&gt;7),(NETWORKDAYS(F1330,Lister!$E$19,Lister!$D$7:$D$13)-V1330)*T1330/NETWORKDAYS(Lister!$D$19,Lister!$E$19,Lister!$D$7:$D$13),IF(MONTH(F1330)&gt;7,0)))),0),"")</f>
        <v/>
      </c>
      <c r="AA1330" s="31" t="str">
        <f>IF(Ansøgning!R1335="","",Ansøgning!R1335)</f>
        <v/>
      </c>
      <c r="AB1330" s="46" t="str">
        <f>IFERROR(MAX(IF(OR(V1330="",X1330=""),"",IF(AND(AND(MONTH(F1330)&gt;=8,MONTH(F1330)&lt;9),AND(MONTH(H1330)&gt;=8,MONTH(H1330)&lt;9)),(NETWORKDAYS(F1330,H1330,Lister!$D$7:$D$13)-X1330)*T1330/NETWORKDAYS(Lister!$D$20,Lister!$E$20,Lister!$D$7:$D$13),IF(AND(MONTH(F1330)=7,MONTH(H1330)=8),(NETWORKDAYS(Lister!$D$20,H1330,Lister!$D$7:$D$13)-X1330)*T1330/NETWORKDAYS(Lister!$D$20,Lister!$E$20,Lister!$D$7:$D$13),IF(AND(MONTH(F1330)=7,MONTH(H1330)=7),0)))),0),"")</f>
        <v/>
      </c>
      <c r="AC1330" s="15" t="str">
        <f>IF(Ansøgning!U1335="","",Ansøgning!U1335)</f>
        <v/>
      </c>
      <c r="AD1330" s="31" t="str">
        <f t="shared" si="143"/>
        <v/>
      </c>
      <c r="AE1330" s="31" t="str">
        <f t="shared" si="144"/>
        <v/>
      </c>
      <c r="AF1330" s="51" t="str">
        <f t="shared" si="145"/>
        <v/>
      </c>
      <c r="AG1330" s="15" t="str">
        <f t="shared" si="146"/>
        <v/>
      </c>
    </row>
    <row r="1331" spans="1:33" x14ac:dyDescent="0.25">
      <c r="A1331" s="13" t="str">
        <f>IF(Ansøgning!A1336="","",Ansøgning!A1336)</f>
        <v/>
      </c>
      <c r="B1331" s="13" t="str">
        <f>IF(Ansøgning!B1336="","",Ansøgning!B1336)</f>
        <v/>
      </c>
      <c r="C1331" s="13" t="str">
        <f>IF(Ansøgning!C1336="","",Ansøgning!C1336)</f>
        <v/>
      </c>
      <c r="D1331" s="13" t="str">
        <f>IF(Ansøgning!D1336="","",Ansøgning!D1336)</f>
        <v/>
      </c>
      <c r="E1331" s="14" t="str">
        <f>IF(Ansøgning!E1336="","",Ansøgning!E1336)</f>
        <v/>
      </c>
      <c r="F1331" s="16"/>
      <c r="G1331" s="14" t="str">
        <f>IF(Ansøgning!F1336="","",Ansøgning!F1336)</f>
        <v/>
      </c>
      <c r="H1331" s="16"/>
      <c r="I1331" s="72" t="str">
        <f>IF(OR(F1331="",H1331=""),"",NETWORKDAYS(F1331,H1331,Lister!$D$7:$D$13))</f>
        <v/>
      </c>
      <c r="J1331" s="53" t="str">
        <f>IF(Ansøgning!H1336="","",Ansøgning!H1336)</f>
        <v/>
      </c>
      <c r="K1331" s="32" t="str">
        <f t="shared" si="140"/>
        <v/>
      </c>
      <c r="L1331" s="31" t="str">
        <f>IF(Ansøgning!J1336="","",Ansøgning!J1336)</f>
        <v/>
      </c>
      <c r="M1331" s="18"/>
      <c r="N1331" s="31" t="str">
        <f>IF(Ansøgning!K1336="","",Ansøgning!K1336)</f>
        <v/>
      </c>
      <c r="O1331" s="18"/>
      <c r="P1331" s="15" t="str">
        <f>IF(Ansøgning!L1336="","",Ansøgning!L1336)</f>
        <v/>
      </c>
      <c r="Q1331" s="46" t="str">
        <f t="shared" si="141"/>
        <v/>
      </c>
      <c r="R1331" s="46"/>
      <c r="S1331" s="101" t="str">
        <f>IF(Ansøgning!M1336="","",Ansøgning!M1336)</f>
        <v/>
      </c>
      <c r="T1331" s="31" t="str">
        <f t="shared" si="142"/>
        <v/>
      </c>
      <c r="U1331" s="102" t="str">
        <f>IF(Ansøgning!O1336="","",Ansøgning!O1336)</f>
        <v/>
      </c>
      <c r="V1331" s="20"/>
      <c r="W1331" s="102" t="str">
        <f>IF(Ansøgning!P1336="","",Ansøgning!P1336)</f>
        <v/>
      </c>
      <c r="X1331" s="20"/>
      <c r="Y1331" s="31" t="str">
        <f>IF(Ansøgning!Q1336="","",Ansøgning!Q1336)</f>
        <v/>
      </c>
      <c r="Z1331" s="46" t="str">
        <f>IFERROR(MAX(IF(OR(V1331="",X1331=""),"",IF(AND(AND(MONTH(F1331)&gt;=7,MONTH(F1331)&lt;8),AND(MONTH(H1331)&gt;=7,MONTH(H1331)&lt;8)),(NETWORKDAYS(F1331,H1331,Lister!$D$7:$D$13)-V1331)*T1331/NETWORKDAYS(Lister!$D$19,Lister!$E$19,Lister!$D$7:$D$13),IF(AND(AND(MONTH(F1331)&gt;=7,MONTH(F1331)&lt;8),MONTH(H1331)&gt;7),(NETWORKDAYS(F1331,Lister!$E$19,Lister!$D$7:$D$13)-V1331)*T1331/NETWORKDAYS(Lister!$D$19,Lister!$E$19,Lister!$D$7:$D$13),IF(MONTH(F1331)&gt;7,0)))),0),"")</f>
        <v/>
      </c>
      <c r="AA1331" s="31" t="str">
        <f>IF(Ansøgning!R1336="","",Ansøgning!R1336)</f>
        <v/>
      </c>
      <c r="AB1331" s="46" t="str">
        <f>IFERROR(MAX(IF(OR(V1331="",X1331=""),"",IF(AND(AND(MONTH(F1331)&gt;=8,MONTH(F1331)&lt;9),AND(MONTH(H1331)&gt;=8,MONTH(H1331)&lt;9)),(NETWORKDAYS(F1331,H1331,Lister!$D$7:$D$13)-X1331)*T1331/NETWORKDAYS(Lister!$D$20,Lister!$E$20,Lister!$D$7:$D$13),IF(AND(MONTH(F1331)=7,MONTH(H1331)=8),(NETWORKDAYS(Lister!$D$20,H1331,Lister!$D$7:$D$13)-X1331)*T1331/NETWORKDAYS(Lister!$D$20,Lister!$E$20,Lister!$D$7:$D$13),IF(AND(MONTH(F1331)=7,MONTH(H1331)=7),0)))),0),"")</f>
        <v/>
      </c>
      <c r="AC1331" s="15" t="str">
        <f>IF(Ansøgning!U1336="","",Ansøgning!U1336)</f>
        <v/>
      </c>
      <c r="AD1331" s="31" t="str">
        <f t="shared" si="143"/>
        <v/>
      </c>
      <c r="AE1331" s="31" t="str">
        <f t="shared" si="144"/>
        <v/>
      </c>
      <c r="AF1331" s="51" t="str">
        <f t="shared" si="145"/>
        <v/>
      </c>
      <c r="AG1331" s="15" t="str">
        <f t="shared" si="146"/>
        <v/>
      </c>
    </row>
    <row r="1332" spans="1:33" x14ac:dyDescent="0.25">
      <c r="A1332" s="13" t="str">
        <f>IF(Ansøgning!A1337="","",Ansøgning!A1337)</f>
        <v/>
      </c>
      <c r="B1332" s="13" t="str">
        <f>IF(Ansøgning!B1337="","",Ansøgning!B1337)</f>
        <v/>
      </c>
      <c r="C1332" s="13" t="str">
        <f>IF(Ansøgning!C1337="","",Ansøgning!C1337)</f>
        <v/>
      </c>
      <c r="D1332" s="13" t="str">
        <f>IF(Ansøgning!D1337="","",Ansøgning!D1337)</f>
        <v/>
      </c>
      <c r="E1332" s="14" t="str">
        <f>IF(Ansøgning!E1337="","",Ansøgning!E1337)</f>
        <v/>
      </c>
      <c r="F1332" s="16"/>
      <c r="G1332" s="14" t="str">
        <f>IF(Ansøgning!F1337="","",Ansøgning!F1337)</f>
        <v/>
      </c>
      <c r="H1332" s="16"/>
      <c r="I1332" s="72" t="str">
        <f>IF(OR(F1332="",H1332=""),"",NETWORKDAYS(F1332,H1332,Lister!$D$7:$D$13))</f>
        <v/>
      </c>
      <c r="J1332" s="53" t="str">
        <f>IF(Ansøgning!H1337="","",Ansøgning!H1337)</f>
        <v/>
      </c>
      <c r="K1332" s="32" t="str">
        <f t="shared" si="140"/>
        <v/>
      </c>
      <c r="L1332" s="31" t="str">
        <f>IF(Ansøgning!J1337="","",Ansøgning!J1337)</f>
        <v/>
      </c>
      <c r="M1332" s="18"/>
      <c r="N1332" s="31" t="str">
        <f>IF(Ansøgning!K1337="","",Ansøgning!K1337)</f>
        <v/>
      </c>
      <c r="O1332" s="18"/>
      <c r="P1332" s="15" t="str">
        <f>IF(Ansøgning!L1337="","",Ansøgning!L1337)</f>
        <v/>
      </c>
      <c r="Q1332" s="46" t="str">
        <f t="shared" si="141"/>
        <v/>
      </c>
      <c r="R1332" s="46"/>
      <c r="S1332" s="101" t="str">
        <f>IF(Ansøgning!M1337="","",Ansøgning!M1337)</f>
        <v/>
      </c>
      <c r="T1332" s="31" t="str">
        <f t="shared" si="142"/>
        <v/>
      </c>
      <c r="U1332" s="102" t="str">
        <f>IF(Ansøgning!O1337="","",Ansøgning!O1337)</f>
        <v/>
      </c>
      <c r="V1332" s="20"/>
      <c r="W1332" s="102" t="str">
        <f>IF(Ansøgning!P1337="","",Ansøgning!P1337)</f>
        <v/>
      </c>
      <c r="X1332" s="20"/>
      <c r="Y1332" s="31" t="str">
        <f>IF(Ansøgning!Q1337="","",Ansøgning!Q1337)</f>
        <v/>
      </c>
      <c r="Z1332" s="46" t="str">
        <f>IFERROR(MAX(IF(OR(V1332="",X1332=""),"",IF(AND(AND(MONTH(F1332)&gt;=7,MONTH(F1332)&lt;8),AND(MONTH(H1332)&gt;=7,MONTH(H1332)&lt;8)),(NETWORKDAYS(F1332,H1332,Lister!$D$7:$D$13)-V1332)*T1332/NETWORKDAYS(Lister!$D$19,Lister!$E$19,Lister!$D$7:$D$13),IF(AND(AND(MONTH(F1332)&gt;=7,MONTH(F1332)&lt;8),MONTH(H1332)&gt;7),(NETWORKDAYS(F1332,Lister!$E$19,Lister!$D$7:$D$13)-V1332)*T1332/NETWORKDAYS(Lister!$D$19,Lister!$E$19,Lister!$D$7:$D$13),IF(MONTH(F1332)&gt;7,0)))),0),"")</f>
        <v/>
      </c>
      <c r="AA1332" s="31" t="str">
        <f>IF(Ansøgning!R1337="","",Ansøgning!R1337)</f>
        <v/>
      </c>
      <c r="AB1332" s="46" t="str">
        <f>IFERROR(MAX(IF(OR(V1332="",X1332=""),"",IF(AND(AND(MONTH(F1332)&gt;=8,MONTH(F1332)&lt;9),AND(MONTH(H1332)&gt;=8,MONTH(H1332)&lt;9)),(NETWORKDAYS(F1332,H1332,Lister!$D$7:$D$13)-X1332)*T1332/NETWORKDAYS(Lister!$D$20,Lister!$E$20,Lister!$D$7:$D$13),IF(AND(MONTH(F1332)=7,MONTH(H1332)=8),(NETWORKDAYS(Lister!$D$20,H1332,Lister!$D$7:$D$13)-X1332)*T1332/NETWORKDAYS(Lister!$D$20,Lister!$E$20,Lister!$D$7:$D$13),IF(AND(MONTH(F1332)=7,MONTH(H1332)=7),0)))),0),"")</f>
        <v/>
      </c>
      <c r="AC1332" s="15" t="str">
        <f>IF(Ansøgning!U1337="","",Ansøgning!U1337)</f>
        <v/>
      </c>
      <c r="AD1332" s="31" t="str">
        <f t="shared" si="143"/>
        <v/>
      </c>
      <c r="AE1332" s="31" t="str">
        <f t="shared" si="144"/>
        <v/>
      </c>
      <c r="AF1332" s="51" t="str">
        <f t="shared" si="145"/>
        <v/>
      </c>
      <c r="AG1332" s="15" t="str">
        <f t="shared" si="146"/>
        <v/>
      </c>
    </row>
    <row r="1333" spans="1:33" x14ac:dyDescent="0.25">
      <c r="A1333" s="13" t="str">
        <f>IF(Ansøgning!A1338="","",Ansøgning!A1338)</f>
        <v/>
      </c>
      <c r="B1333" s="13" t="str">
        <f>IF(Ansøgning!B1338="","",Ansøgning!B1338)</f>
        <v/>
      </c>
      <c r="C1333" s="13" t="str">
        <f>IF(Ansøgning!C1338="","",Ansøgning!C1338)</f>
        <v/>
      </c>
      <c r="D1333" s="13" t="str">
        <f>IF(Ansøgning!D1338="","",Ansøgning!D1338)</f>
        <v/>
      </c>
      <c r="E1333" s="14" t="str">
        <f>IF(Ansøgning!E1338="","",Ansøgning!E1338)</f>
        <v/>
      </c>
      <c r="F1333" s="16"/>
      <c r="G1333" s="14" t="str">
        <f>IF(Ansøgning!F1338="","",Ansøgning!F1338)</f>
        <v/>
      </c>
      <c r="H1333" s="16"/>
      <c r="I1333" s="72" t="str">
        <f>IF(OR(F1333="",H1333=""),"",NETWORKDAYS(F1333,H1333,Lister!$D$7:$D$13))</f>
        <v/>
      </c>
      <c r="J1333" s="53" t="str">
        <f>IF(Ansøgning!H1338="","",Ansøgning!H1338)</f>
        <v/>
      </c>
      <c r="K1333" s="32" t="str">
        <f t="shared" si="140"/>
        <v/>
      </c>
      <c r="L1333" s="31" t="str">
        <f>IF(Ansøgning!J1338="","",Ansøgning!J1338)</f>
        <v/>
      </c>
      <c r="M1333" s="18"/>
      <c r="N1333" s="31" t="str">
        <f>IF(Ansøgning!K1338="","",Ansøgning!K1338)</f>
        <v/>
      </c>
      <c r="O1333" s="18"/>
      <c r="P1333" s="15" t="str">
        <f>IF(Ansøgning!L1338="","",Ansøgning!L1338)</f>
        <v/>
      </c>
      <c r="Q1333" s="46" t="str">
        <f t="shared" si="141"/>
        <v/>
      </c>
      <c r="R1333" s="46"/>
      <c r="S1333" s="101" t="str">
        <f>IF(Ansøgning!M1338="","",Ansøgning!M1338)</f>
        <v/>
      </c>
      <c r="T1333" s="31" t="str">
        <f t="shared" si="142"/>
        <v/>
      </c>
      <c r="U1333" s="102" t="str">
        <f>IF(Ansøgning!O1338="","",Ansøgning!O1338)</f>
        <v/>
      </c>
      <c r="V1333" s="20"/>
      <c r="W1333" s="102" t="str">
        <f>IF(Ansøgning!P1338="","",Ansøgning!P1338)</f>
        <v/>
      </c>
      <c r="X1333" s="20"/>
      <c r="Y1333" s="31" t="str">
        <f>IF(Ansøgning!Q1338="","",Ansøgning!Q1338)</f>
        <v/>
      </c>
      <c r="Z1333" s="46" t="str">
        <f>IFERROR(MAX(IF(OR(V1333="",X1333=""),"",IF(AND(AND(MONTH(F1333)&gt;=7,MONTH(F1333)&lt;8),AND(MONTH(H1333)&gt;=7,MONTH(H1333)&lt;8)),(NETWORKDAYS(F1333,H1333,Lister!$D$7:$D$13)-V1333)*T1333/NETWORKDAYS(Lister!$D$19,Lister!$E$19,Lister!$D$7:$D$13),IF(AND(AND(MONTH(F1333)&gt;=7,MONTH(F1333)&lt;8),MONTH(H1333)&gt;7),(NETWORKDAYS(F1333,Lister!$E$19,Lister!$D$7:$D$13)-V1333)*T1333/NETWORKDAYS(Lister!$D$19,Lister!$E$19,Lister!$D$7:$D$13),IF(MONTH(F1333)&gt;7,0)))),0),"")</f>
        <v/>
      </c>
      <c r="AA1333" s="31" t="str">
        <f>IF(Ansøgning!R1338="","",Ansøgning!R1338)</f>
        <v/>
      </c>
      <c r="AB1333" s="46" t="str">
        <f>IFERROR(MAX(IF(OR(V1333="",X1333=""),"",IF(AND(AND(MONTH(F1333)&gt;=8,MONTH(F1333)&lt;9),AND(MONTH(H1333)&gt;=8,MONTH(H1333)&lt;9)),(NETWORKDAYS(F1333,H1333,Lister!$D$7:$D$13)-X1333)*T1333/NETWORKDAYS(Lister!$D$20,Lister!$E$20,Lister!$D$7:$D$13),IF(AND(MONTH(F1333)=7,MONTH(H1333)=8),(NETWORKDAYS(Lister!$D$20,H1333,Lister!$D$7:$D$13)-X1333)*T1333/NETWORKDAYS(Lister!$D$20,Lister!$E$20,Lister!$D$7:$D$13),IF(AND(MONTH(F1333)=7,MONTH(H1333)=7),0)))),0),"")</f>
        <v/>
      </c>
      <c r="AC1333" s="15" t="str">
        <f>IF(Ansøgning!U1338="","",Ansøgning!U1338)</f>
        <v/>
      </c>
      <c r="AD1333" s="31" t="str">
        <f t="shared" si="143"/>
        <v/>
      </c>
      <c r="AE1333" s="31" t="str">
        <f t="shared" si="144"/>
        <v/>
      </c>
      <c r="AF1333" s="51" t="str">
        <f t="shared" si="145"/>
        <v/>
      </c>
      <c r="AG1333" s="15" t="str">
        <f t="shared" si="146"/>
        <v/>
      </c>
    </row>
    <row r="1334" spans="1:33" x14ac:dyDescent="0.25">
      <c r="A1334" s="13" t="str">
        <f>IF(Ansøgning!A1339="","",Ansøgning!A1339)</f>
        <v/>
      </c>
      <c r="B1334" s="13" t="str">
        <f>IF(Ansøgning!B1339="","",Ansøgning!B1339)</f>
        <v/>
      </c>
      <c r="C1334" s="13" t="str">
        <f>IF(Ansøgning!C1339="","",Ansøgning!C1339)</f>
        <v/>
      </c>
      <c r="D1334" s="13" t="str">
        <f>IF(Ansøgning!D1339="","",Ansøgning!D1339)</f>
        <v/>
      </c>
      <c r="E1334" s="14" t="str">
        <f>IF(Ansøgning!E1339="","",Ansøgning!E1339)</f>
        <v/>
      </c>
      <c r="F1334" s="16"/>
      <c r="G1334" s="14" t="str">
        <f>IF(Ansøgning!F1339="","",Ansøgning!F1339)</f>
        <v/>
      </c>
      <c r="H1334" s="16"/>
      <c r="I1334" s="72" t="str">
        <f>IF(OR(F1334="",H1334=""),"",NETWORKDAYS(F1334,H1334,Lister!$D$7:$D$13))</f>
        <v/>
      </c>
      <c r="J1334" s="53" t="str">
        <f>IF(Ansøgning!H1339="","",Ansøgning!H1339)</f>
        <v/>
      </c>
      <c r="K1334" s="32" t="str">
        <f t="shared" si="140"/>
        <v/>
      </c>
      <c r="L1334" s="31" t="str">
        <f>IF(Ansøgning!J1339="","",Ansøgning!J1339)</f>
        <v/>
      </c>
      <c r="M1334" s="18"/>
      <c r="N1334" s="31" t="str">
        <f>IF(Ansøgning!K1339="","",Ansøgning!K1339)</f>
        <v/>
      </c>
      <c r="O1334" s="18"/>
      <c r="P1334" s="15" t="str">
        <f>IF(Ansøgning!L1339="","",Ansøgning!L1339)</f>
        <v/>
      </c>
      <c r="Q1334" s="46" t="str">
        <f t="shared" si="141"/>
        <v/>
      </c>
      <c r="R1334" s="46"/>
      <c r="S1334" s="101" t="str">
        <f>IF(Ansøgning!M1339="","",Ansøgning!M1339)</f>
        <v/>
      </c>
      <c r="T1334" s="31" t="str">
        <f t="shared" si="142"/>
        <v/>
      </c>
      <c r="U1334" s="102" t="str">
        <f>IF(Ansøgning!O1339="","",Ansøgning!O1339)</f>
        <v/>
      </c>
      <c r="V1334" s="20"/>
      <c r="W1334" s="102" t="str">
        <f>IF(Ansøgning!P1339="","",Ansøgning!P1339)</f>
        <v/>
      </c>
      <c r="X1334" s="20"/>
      <c r="Y1334" s="31" t="str">
        <f>IF(Ansøgning!Q1339="","",Ansøgning!Q1339)</f>
        <v/>
      </c>
      <c r="Z1334" s="46" t="str">
        <f>IFERROR(MAX(IF(OR(V1334="",X1334=""),"",IF(AND(AND(MONTH(F1334)&gt;=7,MONTH(F1334)&lt;8),AND(MONTH(H1334)&gt;=7,MONTH(H1334)&lt;8)),(NETWORKDAYS(F1334,H1334,Lister!$D$7:$D$13)-V1334)*T1334/NETWORKDAYS(Lister!$D$19,Lister!$E$19,Lister!$D$7:$D$13),IF(AND(AND(MONTH(F1334)&gt;=7,MONTH(F1334)&lt;8),MONTH(H1334)&gt;7),(NETWORKDAYS(F1334,Lister!$E$19,Lister!$D$7:$D$13)-V1334)*T1334/NETWORKDAYS(Lister!$D$19,Lister!$E$19,Lister!$D$7:$D$13),IF(MONTH(F1334)&gt;7,0)))),0),"")</f>
        <v/>
      </c>
      <c r="AA1334" s="31" t="str">
        <f>IF(Ansøgning!R1339="","",Ansøgning!R1339)</f>
        <v/>
      </c>
      <c r="AB1334" s="46" t="str">
        <f>IFERROR(MAX(IF(OR(V1334="",X1334=""),"",IF(AND(AND(MONTH(F1334)&gt;=8,MONTH(F1334)&lt;9),AND(MONTH(H1334)&gt;=8,MONTH(H1334)&lt;9)),(NETWORKDAYS(F1334,H1334,Lister!$D$7:$D$13)-X1334)*T1334/NETWORKDAYS(Lister!$D$20,Lister!$E$20,Lister!$D$7:$D$13),IF(AND(MONTH(F1334)=7,MONTH(H1334)=8),(NETWORKDAYS(Lister!$D$20,H1334,Lister!$D$7:$D$13)-X1334)*T1334/NETWORKDAYS(Lister!$D$20,Lister!$E$20,Lister!$D$7:$D$13),IF(AND(MONTH(F1334)=7,MONTH(H1334)=7),0)))),0),"")</f>
        <v/>
      </c>
      <c r="AC1334" s="15" t="str">
        <f>IF(Ansøgning!U1339="","",Ansøgning!U1339)</f>
        <v/>
      </c>
      <c r="AD1334" s="31" t="str">
        <f t="shared" si="143"/>
        <v/>
      </c>
      <c r="AE1334" s="31" t="str">
        <f t="shared" si="144"/>
        <v/>
      </c>
      <c r="AF1334" s="51" t="str">
        <f t="shared" si="145"/>
        <v/>
      </c>
      <c r="AG1334" s="15" t="str">
        <f t="shared" si="146"/>
        <v/>
      </c>
    </row>
    <row r="1335" spans="1:33" x14ac:dyDescent="0.25">
      <c r="A1335" s="13" t="str">
        <f>IF(Ansøgning!A1340="","",Ansøgning!A1340)</f>
        <v/>
      </c>
      <c r="B1335" s="13" t="str">
        <f>IF(Ansøgning!B1340="","",Ansøgning!B1340)</f>
        <v/>
      </c>
      <c r="C1335" s="13" t="str">
        <f>IF(Ansøgning!C1340="","",Ansøgning!C1340)</f>
        <v/>
      </c>
      <c r="D1335" s="13" t="str">
        <f>IF(Ansøgning!D1340="","",Ansøgning!D1340)</f>
        <v/>
      </c>
      <c r="E1335" s="14" t="str">
        <f>IF(Ansøgning!E1340="","",Ansøgning!E1340)</f>
        <v/>
      </c>
      <c r="F1335" s="16"/>
      <c r="G1335" s="14" t="str">
        <f>IF(Ansøgning!F1340="","",Ansøgning!F1340)</f>
        <v/>
      </c>
      <c r="H1335" s="16"/>
      <c r="I1335" s="72" t="str">
        <f>IF(OR(F1335="",H1335=""),"",NETWORKDAYS(F1335,H1335,Lister!$D$7:$D$13))</f>
        <v/>
      </c>
      <c r="J1335" s="53" t="str">
        <f>IF(Ansøgning!H1340="","",Ansøgning!H1340)</f>
        <v/>
      </c>
      <c r="K1335" s="32" t="str">
        <f t="shared" si="140"/>
        <v/>
      </c>
      <c r="L1335" s="31" t="str">
        <f>IF(Ansøgning!J1340="","",Ansøgning!J1340)</f>
        <v/>
      </c>
      <c r="M1335" s="18"/>
      <c r="N1335" s="31" t="str">
        <f>IF(Ansøgning!K1340="","",Ansøgning!K1340)</f>
        <v/>
      </c>
      <c r="O1335" s="18"/>
      <c r="P1335" s="15" t="str">
        <f>IF(Ansøgning!L1340="","",Ansøgning!L1340)</f>
        <v/>
      </c>
      <c r="Q1335" s="46" t="str">
        <f t="shared" si="141"/>
        <v/>
      </c>
      <c r="R1335" s="46"/>
      <c r="S1335" s="101" t="str">
        <f>IF(Ansøgning!M1340="","",Ansøgning!M1340)</f>
        <v/>
      </c>
      <c r="T1335" s="31" t="str">
        <f t="shared" si="142"/>
        <v/>
      </c>
      <c r="U1335" s="102" t="str">
        <f>IF(Ansøgning!O1340="","",Ansøgning!O1340)</f>
        <v/>
      </c>
      <c r="V1335" s="20"/>
      <c r="W1335" s="102" t="str">
        <f>IF(Ansøgning!P1340="","",Ansøgning!P1340)</f>
        <v/>
      </c>
      <c r="X1335" s="20"/>
      <c r="Y1335" s="31" t="str">
        <f>IF(Ansøgning!Q1340="","",Ansøgning!Q1340)</f>
        <v/>
      </c>
      <c r="Z1335" s="46" t="str">
        <f>IFERROR(MAX(IF(OR(V1335="",X1335=""),"",IF(AND(AND(MONTH(F1335)&gt;=7,MONTH(F1335)&lt;8),AND(MONTH(H1335)&gt;=7,MONTH(H1335)&lt;8)),(NETWORKDAYS(F1335,H1335,Lister!$D$7:$D$13)-V1335)*T1335/NETWORKDAYS(Lister!$D$19,Lister!$E$19,Lister!$D$7:$D$13),IF(AND(AND(MONTH(F1335)&gt;=7,MONTH(F1335)&lt;8),MONTH(H1335)&gt;7),(NETWORKDAYS(F1335,Lister!$E$19,Lister!$D$7:$D$13)-V1335)*T1335/NETWORKDAYS(Lister!$D$19,Lister!$E$19,Lister!$D$7:$D$13),IF(MONTH(F1335)&gt;7,0)))),0),"")</f>
        <v/>
      </c>
      <c r="AA1335" s="31" t="str">
        <f>IF(Ansøgning!R1340="","",Ansøgning!R1340)</f>
        <v/>
      </c>
      <c r="AB1335" s="46" t="str">
        <f>IFERROR(MAX(IF(OR(V1335="",X1335=""),"",IF(AND(AND(MONTH(F1335)&gt;=8,MONTH(F1335)&lt;9),AND(MONTH(H1335)&gt;=8,MONTH(H1335)&lt;9)),(NETWORKDAYS(F1335,H1335,Lister!$D$7:$D$13)-X1335)*T1335/NETWORKDAYS(Lister!$D$20,Lister!$E$20,Lister!$D$7:$D$13),IF(AND(MONTH(F1335)=7,MONTH(H1335)=8),(NETWORKDAYS(Lister!$D$20,H1335,Lister!$D$7:$D$13)-X1335)*T1335/NETWORKDAYS(Lister!$D$20,Lister!$E$20,Lister!$D$7:$D$13),IF(AND(MONTH(F1335)=7,MONTH(H1335)=7),0)))),0),"")</f>
        <v/>
      </c>
      <c r="AC1335" s="15" t="str">
        <f>IF(Ansøgning!U1340="","",Ansøgning!U1340)</f>
        <v/>
      </c>
      <c r="AD1335" s="31" t="str">
        <f t="shared" si="143"/>
        <v/>
      </c>
      <c r="AE1335" s="31" t="str">
        <f t="shared" si="144"/>
        <v/>
      </c>
      <c r="AF1335" s="51" t="str">
        <f t="shared" si="145"/>
        <v/>
      </c>
      <c r="AG1335" s="15" t="str">
        <f t="shared" si="146"/>
        <v/>
      </c>
    </row>
    <row r="1336" spans="1:33" x14ac:dyDescent="0.25">
      <c r="A1336" s="13" t="str">
        <f>IF(Ansøgning!A1341="","",Ansøgning!A1341)</f>
        <v/>
      </c>
      <c r="B1336" s="13" t="str">
        <f>IF(Ansøgning!B1341="","",Ansøgning!B1341)</f>
        <v/>
      </c>
      <c r="C1336" s="13" t="str">
        <f>IF(Ansøgning!C1341="","",Ansøgning!C1341)</f>
        <v/>
      </c>
      <c r="D1336" s="13" t="str">
        <f>IF(Ansøgning!D1341="","",Ansøgning!D1341)</f>
        <v/>
      </c>
      <c r="E1336" s="14" t="str">
        <f>IF(Ansøgning!E1341="","",Ansøgning!E1341)</f>
        <v/>
      </c>
      <c r="F1336" s="16"/>
      <c r="G1336" s="14" t="str">
        <f>IF(Ansøgning!F1341="","",Ansøgning!F1341)</f>
        <v/>
      </c>
      <c r="H1336" s="16"/>
      <c r="I1336" s="72" t="str">
        <f>IF(OR(F1336="",H1336=""),"",NETWORKDAYS(F1336,H1336,Lister!$D$7:$D$13))</f>
        <v/>
      </c>
      <c r="J1336" s="53" t="str">
        <f>IF(Ansøgning!H1341="","",Ansøgning!H1341)</f>
        <v/>
      </c>
      <c r="K1336" s="32" t="str">
        <f t="shared" si="140"/>
        <v/>
      </c>
      <c r="L1336" s="31" t="str">
        <f>IF(Ansøgning!J1341="","",Ansøgning!J1341)</f>
        <v/>
      </c>
      <c r="M1336" s="18"/>
      <c r="N1336" s="31" t="str">
        <f>IF(Ansøgning!K1341="","",Ansøgning!K1341)</f>
        <v/>
      </c>
      <c r="O1336" s="18"/>
      <c r="P1336" s="15" t="str">
        <f>IF(Ansøgning!L1341="","",Ansøgning!L1341)</f>
        <v/>
      </c>
      <c r="Q1336" s="46" t="str">
        <f t="shared" si="141"/>
        <v/>
      </c>
      <c r="R1336" s="46"/>
      <c r="S1336" s="101" t="str">
        <f>IF(Ansøgning!M1341="","",Ansøgning!M1341)</f>
        <v/>
      </c>
      <c r="T1336" s="31" t="str">
        <f t="shared" si="142"/>
        <v/>
      </c>
      <c r="U1336" s="102" t="str">
        <f>IF(Ansøgning!O1341="","",Ansøgning!O1341)</f>
        <v/>
      </c>
      <c r="V1336" s="20"/>
      <c r="W1336" s="102" t="str">
        <f>IF(Ansøgning!P1341="","",Ansøgning!P1341)</f>
        <v/>
      </c>
      <c r="X1336" s="20"/>
      <c r="Y1336" s="31" t="str">
        <f>IF(Ansøgning!Q1341="","",Ansøgning!Q1341)</f>
        <v/>
      </c>
      <c r="Z1336" s="46" t="str">
        <f>IFERROR(MAX(IF(OR(V1336="",X1336=""),"",IF(AND(AND(MONTH(F1336)&gt;=7,MONTH(F1336)&lt;8),AND(MONTH(H1336)&gt;=7,MONTH(H1336)&lt;8)),(NETWORKDAYS(F1336,H1336,Lister!$D$7:$D$13)-V1336)*T1336/NETWORKDAYS(Lister!$D$19,Lister!$E$19,Lister!$D$7:$D$13),IF(AND(AND(MONTH(F1336)&gt;=7,MONTH(F1336)&lt;8),MONTH(H1336)&gt;7),(NETWORKDAYS(F1336,Lister!$E$19,Lister!$D$7:$D$13)-V1336)*T1336/NETWORKDAYS(Lister!$D$19,Lister!$E$19,Lister!$D$7:$D$13),IF(MONTH(F1336)&gt;7,0)))),0),"")</f>
        <v/>
      </c>
      <c r="AA1336" s="31" t="str">
        <f>IF(Ansøgning!R1341="","",Ansøgning!R1341)</f>
        <v/>
      </c>
      <c r="AB1336" s="46" t="str">
        <f>IFERROR(MAX(IF(OR(V1336="",X1336=""),"",IF(AND(AND(MONTH(F1336)&gt;=8,MONTH(F1336)&lt;9),AND(MONTH(H1336)&gt;=8,MONTH(H1336)&lt;9)),(NETWORKDAYS(F1336,H1336,Lister!$D$7:$D$13)-X1336)*T1336/NETWORKDAYS(Lister!$D$20,Lister!$E$20,Lister!$D$7:$D$13),IF(AND(MONTH(F1336)=7,MONTH(H1336)=8),(NETWORKDAYS(Lister!$D$20,H1336,Lister!$D$7:$D$13)-X1336)*T1336/NETWORKDAYS(Lister!$D$20,Lister!$E$20,Lister!$D$7:$D$13),IF(AND(MONTH(F1336)=7,MONTH(H1336)=7),0)))),0),"")</f>
        <v/>
      </c>
      <c r="AC1336" s="15" t="str">
        <f>IF(Ansøgning!U1341="","",Ansøgning!U1341)</f>
        <v/>
      </c>
      <c r="AD1336" s="31" t="str">
        <f t="shared" si="143"/>
        <v/>
      </c>
      <c r="AE1336" s="31" t="str">
        <f t="shared" si="144"/>
        <v/>
      </c>
      <c r="AF1336" s="51" t="str">
        <f t="shared" si="145"/>
        <v/>
      </c>
      <c r="AG1336" s="15" t="str">
        <f t="shared" si="146"/>
        <v/>
      </c>
    </row>
    <row r="1337" spans="1:33" x14ac:dyDescent="0.25">
      <c r="A1337" s="13" t="str">
        <f>IF(Ansøgning!A1342="","",Ansøgning!A1342)</f>
        <v/>
      </c>
      <c r="B1337" s="13" t="str">
        <f>IF(Ansøgning!B1342="","",Ansøgning!B1342)</f>
        <v/>
      </c>
      <c r="C1337" s="13" t="str">
        <f>IF(Ansøgning!C1342="","",Ansøgning!C1342)</f>
        <v/>
      </c>
      <c r="D1337" s="13" t="str">
        <f>IF(Ansøgning!D1342="","",Ansøgning!D1342)</f>
        <v/>
      </c>
      <c r="E1337" s="14" t="str">
        <f>IF(Ansøgning!E1342="","",Ansøgning!E1342)</f>
        <v/>
      </c>
      <c r="F1337" s="16"/>
      <c r="G1337" s="14" t="str">
        <f>IF(Ansøgning!F1342="","",Ansøgning!F1342)</f>
        <v/>
      </c>
      <c r="H1337" s="16"/>
      <c r="I1337" s="72" t="str">
        <f>IF(OR(F1337="",H1337=""),"",NETWORKDAYS(F1337,H1337,Lister!$D$7:$D$13))</f>
        <v/>
      </c>
      <c r="J1337" s="53" t="str">
        <f>IF(Ansøgning!H1342="","",Ansøgning!H1342)</f>
        <v/>
      </c>
      <c r="K1337" s="32" t="str">
        <f t="shared" si="140"/>
        <v/>
      </c>
      <c r="L1337" s="31" t="str">
        <f>IF(Ansøgning!J1342="","",Ansøgning!J1342)</f>
        <v/>
      </c>
      <c r="M1337" s="18"/>
      <c r="N1337" s="31" t="str">
        <f>IF(Ansøgning!K1342="","",Ansøgning!K1342)</f>
        <v/>
      </c>
      <c r="O1337" s="18"/>
      <c r="P1337" s="15" t="str">
        <f>IF(Ansøgning!L1342="","",Ansøgning!L1342)</f>
        <v/>
      </c>
      <c r="Q1337" s="46" t="str">
        <f t="shared" si="141"/>
        <v/>
      </c>
      <c r="R1337" s="46"/>
      <c r="S1337" s="101" t="str">
        <f>IF(Ansøgning!M1342="","",Ansøgning!M1342)</f>
        <v/>
      </c>
      <c r="T1337" s="31" t="str">
        <f t="shared" si="142"/>
        <v/>
      </c>
      <c r="U1337" s="102" t="str">
        <f>IF(Ansøgning!O1342="","",Ansøgning!O1342)</f>
        <v/>
      </c>
      <c r="V1337" s="20"/>
      <c r="W1337" s="102" t="str">
        <f>IF(Ansøgning!P1342="","",Ansøgning!P1342)</f>
        <v/>
      </c>
      <c r="X1337" s="20"/>
      <c r="Y1337" s="31" t="str">
        <f>IF(Ansøgning!Q1342="","",Ansøgning!Q1342)</f>
        <v/>
      </c>
      <c r="Z1337" s="46" t="str">
        <f>IFERROR(MAX(IF(OR(V1337="",X1337=""),"",IF(AND(AND(MONTH(F1337)&gt;=7,MONTH(F1337)&lt;8),AND(MONTH(H1337)&gt;=7,MONTH(H1337)&lt;8)),(NETWORKDAYS(F1337,H1337,Lister!$D$7:$D$13)-V1337)*T1337/NETWORKDAYS(Lister!$D$19,Lister!$E$19,Lister!$D$7:$D$13),IF(AND(AND(MONTH(F1337)&gt;=7,MONTH(F1337)&lt;8),MONTH(H1337)&gt;7),(NETWORKDAYS(F1337,Lister!$E$19,Lister!$D$7:$D$13)-V1337)*T1337/NETWORKDAYS(Lister!$D$19,Lister!$E$19,Lister!$D$7:$D$13),IF(MONTH(F1337)&gt;7,0)))),0),"")</f>
        <v/>
      </c>
      <c r="AA1337" s="31" t="str">
        <f>IF(Ansøgning!R1342="","",Ansøgning!R1342)</f>
        <v/>
      </c>
      <c r="AB1337" s="46" t="str">
        <f>IFERROR(MAX(IF(OR(V1337="",X1337=""),"",IF(AND(AND(MONTH(F1337)&gt;=8,MONTH(F1337)&lt;9),AND(MONTH(H1337)&gt;=8,MONTH(H1337)&lt;9)),(NETWORKDAYS(F1337,H1337,Lister!$D$7:$D$13)-X1337)*T1337/NETWORKDAYS(Lister!$D$20,Lister!$E$20,Lister!$D$7:$D$13),IF(AND(MONTH(F1337)=7,MONTH(H1337)=8),(NETWORKDAYS(Lister!$D$20,H1337,Lister!$D$7:$D$13)-X1337)*T1337/NETWORKDAYS(Lister!$D$20,Lister!$E$20,Lister!$D$7:$D$13),IF(AND(MONTH(F1337)=7,MONTH(H1337)=7),0)))),0),"")</f>
        <v/>
      </c>
      <c r="AC1337" s="15" t="str">
        <f>IF(Ansøgning!U1342="","",Ansøgning!U1342)</f>
        <v/>
      </c>
      <c r="AD1337" s="31" t="str">
        <f t="shared" si="143"/>
        <v/>
      </c>
      <c r="AE1337" s="31" t="str">
        <f t="shared" si="144"/>
        <v/>
      </c>
      <c r="AF1337" s="51" t="str">
        <f t="shared" si="145"/>
        <v/>
      </c>
      <c r="AG1337" s="15" t="str">
        <f t="shared" si="146"/>
        <v/>
      </c>
    </row>
    <row r="1338" spans="1:33" x14ac:dyDescent="0.25">
      <c r="A1338" s="13" t="str">
        <f>IF(Ansøgning!A1343="","",Ansøgning!A1343)</f>
        <v/>
      </c>
      <c r="B1338" s="13" t="str">
        <f>IF(Ansøgning!B1343="","",Ansøgning!B1343)</f>
        <v/>
      </c>
      <c r="C1338" s="13" t="str">
        <f>IF(Ansøgning!C1343="","",Ansøgning!C1343)</f>
        <v/>
      </c>
      <c r="D1338" s="13" t="str">
        <f>IF(Ansøgning!D1343="","",Ansøgning!D1343)</f>
        <v/>
      </c>
      <c r="E1338" s="14" t="str">
        <f>IF(Ansøgning!E1343="","",Ansøgning!E1343)</f>
        <v/>
      </c>
      <c r="F1338" s="16"/>
      <c r="G1338" s="14" t="str">
        <f>IF(Ansøgning!F1343="","",Ansøgning!F1343)</f>
        <v/>
      </c>
      <c r="H1338" s="16"/>
      <c r="I1338" s="72" t="str">
        <f>IF(OR(F1338="",H1338=""),"",NETWORKDAYS(F1338,H1338,Lister!$D$7:$D$13))</f>
        <v/>
      </c>
      <c r="J1338" s="53" t="str">
        <f>IF(Ansøgning!H1343="","",Ansøgning!H1343)</f>
        <v/>
      </c>
      <c r="K1338" s="32" t="str">
        <f t="shared" si="140"/>
        <v/>
      </c>
      <c r="L1338" s="31" t="str">
        <f>IF(Ansøgning!J1343="","",Ansøgning!J1343)</f>
        <v/>
      </c>
      <c r="M1338" s="18"/>
      <c r="N1338" s="31" t="str">
        <f>IF(Ansøgning!K1343="","",Ansøgning!K1343)</f>
        <v/>
      </c>
      <c r="O1338" s="18"/>
      <c r="P1338" s="15" t="str">
        <f>IF(Ansøgning!L1343="","",Ansøgning!L1343)</f>
        <v/>
      </c>
      <c r="Q1338" s="46" t="str">
        <f t="shared" si="141"/>
        <v/>
      </c>
      <c r="R1338" s="46"/>
      <c r="S1338" s="101" t="str">
        <f>IF(Ansøgning!M1343="","",Ansøgning!M1343)</f>
        <v/>
      </c>
      <c r="T1338" s="31" t="str">
        <f t="shared" si="142"/>
        <v/>
      </c>
      <c r="U1338" s="102" t="str">
        <f>IF(Ansøgning!O1343="","",Ansøgning!O1343)</f>
        <v/>
      </c>
      <c r="V1338" s="20"/>
      <c r="W1338" s="102" t="str">
        <f>IF(Ansøgning!P1343="","",Ansøgning!P1343)</f>
        <v/>
      </c>
      <c r="X1338" s="20"/>
      <c r="Y1338" s="31" t="str">
        <f>IF(Ansøgning!Q1343="","",Ansøgning!Q1343)</f>
        <v/>
      </c>
      <c r="Z1338" s="46" t="str">
        <f>IFERROR(MAX(IF(OR(V1338="",X1338=""),"",IF(AND(AND(MONTH(F1338)&gt;=7,MONTH(F1338)&lt;8),AND(MONTH(H1338)&gt;=7,MONTH(H1338)&lt;8)),(NETWORKDAYS(F1338,H1338,Lister!$D$7:$D$13)-V1338)*T1338/NETWORKDAYS(Lister!$D$19,Lister!$E$19,Lister!$D$7:$D$13),IF(AND(AND(MONTH(F1338)&gt;=7,MONTH(F1338)&lt;8),MONTH(H1338)&gt;7),(NETWORKDAYS(F1338,Lister!$E$19,Lister!$D$7:$D$13)-V1338)*T1338/NETWORKDAYS(Lister!$D$19,Lister!$E$19,Lister!$D$7:$D$13),IF(MONTH(F1338)&gt;7,0)))),0),"")</f>
        <v/>
      </c>
      <c r="AA1338" s="31" t="str">
        <f>IF(Ansøgning!R1343="","",Ansøgning!R1343)</f>
        <v/>
      </c>
      <c r="AB1338" s="46" t="str">
        <f>IFERROR(MAX(IF(OR(V1338="",X1338=""),"",IF(AND(AND(MONTH(F1338)&gt;=8,MONTH(F1338)&lt;9),AND(MONTH(H1338)&gt;=8,MONTH(H1338)&lt;9)),(NETWORKDAYS(F1338,H1338,Lister!$D$7:$D$13)-X1338)*T1338/NETWORKDAYS(Lister!$D$20,Lister!$E$20,Lister!$D$7:$D$13),IF(AND(MONTH(F1338)=7,MONTH(H1338)=8),(NETWORKDAYS(Lister!$D$20,H1338,Lister!$D$7:$D$13)-X1338)*T1338/NETWORKDAYS(Lister!$D$20,Lister!$E$20,Lister!$D$7:$D$13),IF(AND(MONTH(F1338)=7,MONTH(H1338)=7),0)))),0),"")</f>
        <v/>
      </c>
      <c r="AC1338" s="15" t="str">
        <f>IF(Ansøgning!U1343="","",Ansøgning!U1343)</f>
        <v/>
      </c>
      <c r="AD1338" s="31" t="str">
        <f t="shared" si="143"/>
        <v/>
      </c>
      <c r="AE1338" s="31" t="str">
        <f t="shared" si="144"/>
        <v/>
      </c>
      <c r="AF1338" s="51" t="str">
        <f t="shared" si="145"/>
        <v/>
      </c>
      <c r="AG1338" s="15" t="str">
        <f t="shared" si="146"/>
        <v/>
      </c>
    </row>
    <row r="1339" spans="1:33" x14ac:dyDescent="0.25">
      <c r="A1339" s="13" t="str">
        <f>IF(Ansøgning!A1344="","",Ansøgning!A1344)</f>
        <v/>
      </c>
      <c r="B1339" s="13" t="str">
        <f>IF(Ansøgning!B1344="","",Ansøgning!B1344)</f>
        <v/>
      </c>
      <c r="C1339" s="13" t="str">
        <f>IF(Ansøgning!C1344="","",Ansøgning!C1344)</f>
        <v/>
      </c>
      <c r="D1339" s="13" t="str">
        <f>IF(Ansøgning!D1344="","",Ansøgning!D1344)</f>
        <v/>
      </c>
      <c r="E1339" s="14" t="str">
        <f>IF(Ansøgning!E1344="","",Ansøgning!E1344)</f>
        <v/>
      </c>
      <c r="F1339" s="16"/>
      <c r="G1339" s="14" t="str">
        <f>IF(Ansøgning!F1344="","",Ansøgning!F1344)</f>
        <v/>
      </c>
      <c r="H1339" s="16"/>
      <c r="I1339" s="72" t="str">
        <f>IF(OR(F1339="",H1339=""),"",NETWORKDAYS(F1339,H1339,Lister!$D$7:$D$13))</f>
        <v/>
      </c>
      <c r="J1339" s="53" t="str">
        <f>IF(Ansøgning!H1344="","",Ansøgning!H1344)</f>
        <v/>
      </c>
      <c r="K1339" s="32" t="str">
        <f t="shared" si="140"/>
        <v/>
      </c>
      <c r="L1339" s="31" t="str">
        <f>IF(Ansøgning!J1344="","",Ansøgning!J1344)</f>
        <v/>
      </c>
      <c r="M1339" s="18"/>
      <c r="N1339" s="31" t="str">
        <f>IF(Ansøgning!K1344="","",Ansøgning!K1344)</f>
        <v/>
      </c>
      <c r="O1339" s="18"/>
      <c r="P1339" s="15" t="str">
        <f>IF(Ansøgning!L1344="","",Ansøgning!L1344)</f>
        <v/>
      </c>
      <c r="Q1339" s="46" t="str">
        <f t="shared" si="141"/>
        <v/>
      </c>
      <c r="R1339" s="46"/>
      <c r="S1339" s="101" t="str">
        <f>IF(Ansøgning!M1344="","",Ansøgning!M1344)</f>
        <v/>
      </c>
      <c r="T1339" s="31" t="str">
        <f t="shared" si="142"/>
        <v/>
      </c>
      <c r="U1339" s="102" t="str">
        <f>IF(Ansøgning!O1344="","",Ansøgning!O1344)</f>
        <v/>
      </c>
      <c r="V1339" s="20"/>
      <c r="W1339" s="102" t="str">
        <f>IF(Ansøgning!P1344="","",Ansøgning!P1344)</f>
        <v/>
      </c>
      <c r="X1339" s="20"/>
      <c r="Y1339" s="31" t="str">
        <f>IF(Ansøgning!Q1344="","",Ansøgning!Q1344)</f>
        <v/>
      </c>
      <c r="Z1339" s="46" t="str">
        <f>IFERROR(MAX(IF(OR(V1339="",X1339=""),"",IF(AND(AND(MONTH(F1339)&gt;=7,MONTH(F1339)&lt;8),AND(MONTH(H1339)&gt;=7,MONTH(H1339)&lt;8)),(NETWORKDAYS(F1339,H1339,Lister!$D$7:$D$13)-V1339)*T1339/NETWORKDAYS(Lister!$D$19,Lister!$E$19,Lister!$D$7:$D$13),IF(AND(AND(MONTH(F1339)&gt;=7,MONTH(F1339)&lt;8),MONTH(H1339)&gt;7),(NETWORKDAYS(F1339,Lister!$E$19,Lister!$D$7:$D$13)-V1339)*T1339/NETWORKDAYS(Lister!$D$19,Lister!$E$19,Lister!$D$7:$D$13),IF(MONTH(F1339)&gt;7,0)))),0),"")</f>
        <v/>
      </c>
      <c r="AA1339" s="31" t="str">
        <f>IF(Ansøgning!R1344="","",Ansøgning!R1344)</f>
        <v/>
      </c>
      <c r="AB1339" s="46" t="str">
        <f>IFERROR(MAX(IF(OR(V1339="",X1339=""),"",IF(AND(AND(MONTH(F1339)&gt;=8,MONTH(F1339)&lt;9),AND(MONTH(H1339)&gt;=8,MONTH(H1339)&lt;9)),(NETWORKDAYS(F1339,H1339,Lister!$D$7:$D$13)-X1339)*T1339/NETWORKDAYS(Lister!$D$20,Lister!$E$20,Lister!$D$7:$D$13),IF(AND(MONTH(F1339)=7,MONTH(H1339)=8),(NETWORKDAYS(Lister!$D$20,H1339,Lister!$D$7:$D$13)-X1339)*T1339/NETWORKDAYS(Lister!$D$20,Lister!$E$20,Lister!$D$7:$D$13),IF(AND(MONTH(F1339)=7,MONTH(H1339)=7),0)))),0),"")</f>
        <v/>
      </c>
      <c r="AC1339" s="15" t="str">
        <f>IF(Ansøgning!U1344="","",Ansøgning!U1344)</f>
        <v/>
      </c>
      <c r="AD1339" s="31" t="str">
        <f t="shared" si="143"/>
        <v/>
      </c>
      <c r="AE1339" s="31" t="str">
        <f t="shared" si="144"/>
        <v/>
      </c>
      <c r="AF1339" s="51" t="str">
        <f t="shared" si="145"/>
        <v/>
      </c>
      <c r="AG1339" s="15" t="str">
        <f t="shared" si="146"/>
        <v/>
      </c>
    </row>
    <row r="1340" spans="1:33" x14ac:dyDescent="0.25">
      <c r="A1340" s="13" t="str">
        <f>IF(Ansøgning!A1345="","",Ansøgning!A1345)</f>
        <v/>
      </c>
      <c r="B1340" s="13" t="str">
        <f>IF(Ansøgning!B1345="","",Ansøgning!B1345)</f>
        <v/>
      </c>
      <c r="C1340" s="13" t="str">
        <f>IF(Ansøgning!C1345="","",Ansøgning!C1345)</f>
        <v/>
      </c>
      <c r="D1340" s="13" t="str">
        <f>IF(Ansøgning!D1345="","",Ansøgning!D1345)</f>
        <v/>
      </c>
      <c r="E1340" s="14" t="str">
        <f>IF(Ansøgning!E1345="","",Ansøgning!E1345)</f>
        <v/>
      </c>
      <c r="F1340" s="16"/>
      <c r="G1340" s="14" t="str">
        <f>IF(Ansøgning!F1345="","",Ansøgning!F1345)</f>
        <v/>
      </c>
      <c r="H1340" s="16"/>
      <c r="I1340" s="72" t="str">
        <f>IF(OR(F1340="",H1340=""),"",NETWORKDAYS(F1340,H1340,Lister!$D$7:$D$13))</f>
        <v/>
      </c>
      <c r="J1340" s="53" t="str">
        <f>IF(Ansøgning!H1345="","",Ansøgning!H1345)</f>
        <v/>
      </c>
      <c r="K1340" s="32" t="str">
        <f t="shared" si="140"/>
        <v/>
      </c>
      <c r="L1340" s="31" t="str">
        <f>IF(Ansøgning!J1345="","",Ansøgning!J1345)</f>
        <v/>
      </c>
      <c r="M1340" s="18"/>
      <c r="N1340" s="31" t="str">
        <f>IF(Ansøgning!K1345="","",Ansøgning!K1345)</f>
        <v/>
      </c>
      <c r="O1340" s="18"/>
      <c r="P1340" s="15" t="str">
        <f>IF(Ansøgning!L1345="","",Ansøgning!L1345)</f>
        <v/>
      </c>
      <c r="Q1340" s="46" t="str">
        <f t="shared" si="141"/>
        <v/>
      </c>
      <c r="R1340" s="46"/>
      <c r="S1340" s="101" t="str">
        <f>IF(Ansøgning!M1345="","",Ansøgning!M1345)</f>
        <v/>
      </c>
      <c r="T1340" s="31" t="str">
        <f t="shared" si="142"/>
        <v/>
      </c>
      <c r="U1340" s="102" t="str">
        <f>IF(Ansøgning!O1345="","",Ansøgning!O1345)</f>
        <v/>
      </c>
      <c r="V1340" s="20"/>
      <c r="W1340" s="102" t="str">
        <f>IF(Ansøgning!P1345="","",Ansøgning!P1345)</f>
        <v/>
      </c>
      <c r="X1340" s="20"/>
      <c r="Y1340" s="31" t="str">
        <f>IF(Ansøgning!Q1345="","",Ansøgning!Q1345)</f>
        <v/>
      </c>
      <c r="Z1340" s="46" t="str">
        <f>IFERROR(MAX(IF(OR(V1340="",X1340=""),"",IF(AND(AND(MONTH(F1340)&gt;=7,MONTH(F1340)&lt;8),AND(MONTH(H1340)&gt;=7,MONTH(H1340)&lt;8)),(NETWORKDAYS(F1340,H1340,Lister!$D$7:$D$13)-V1340)*T1340/NETWORKDAYS(Lister!$D$19,Lister!$E$19,Lister!$D$7:$D$13),IF(AND(AND(MONTH(F1340)&gt;=7,MONTH(F1340)&lt;8),MONTH(H1340)&gt;7),(NETWORKDAYS(F1340,Lister!$E$19,Lister!$D$7:$D$13)-V1340)*T1340/NETWORKDAYS(Lister!$D$19,Lister!$E$19,Lister!$D$7:$D$13),IF(MONTH(F1340)&gt;7,0)))),0),"")</f>
        <v/>
      </c>
      <c r="AA1340" s="31" t="str">
        <f>IF(Ansøgning!R1345="","",Ansøgning!R1345)</f>
        <v/>
      </c>
      <c r="AB1340" s="46" t="str">
        <f>IFERROR(MAX(IF(OR(V1340="",X1340=""),"",IF(AND(AND(MONTH(F1340)&gt;=8,MONTH(F1340)&lt;9),AND(MONTH(H1340)&gt;=8,MONTH(H1340)&lt;9)),(NETWORKDAYS(F1340,H1340,Lister!$D$7:$D$13)-X1340)*T1340/NETWORKDAYS(Lister!$D$20,Lister!$E$20,Lister!$D$7:$D$13),IF(AND(MONTH(F1340)=7,MONTH(H1340)=8),(NETWORKDAYS(Lister!$D$20,H1340,Lister!$D$7:$D$13)-X1340)*T1340/NETWORKDAYS(Lister!$D$20,Lister!$E$20,Lister!$D$7:$D$13),IF(AND(MONTH(F1340)=7,MONTH(H1340)=7),0)))),0),"")</f>
        <v/>
      </c>
      <c r="AC1340" s="15" t="str">
        <f>IF(Ansøgning!U1345="","",Ansøgning!U1345)</f>
        <v/>
      </c>
      <c r="AD1340" s="31" t="str">
        <f t="shared" si="143"/>
        <v/>
      </c>
      <c r="AE1340" s="31" t="str">
        <f t="shared" si="144"/>
        <v/>
      </c>
      <c r="AF1340" s="51" t="str">
        <f t="shared" si="145"/>
        <v/>
      </c>
      <c r="AG1340" s="15" t="str">
        <f t="shared" si="146"/>
        <v/>
      </c>
    </row>
    <row r="1341" spans="1:33" x14ac:dyDescent="0.25">
      <c r="A1341" s="13" t="str">
        <f>IF(Ansøgning!A1346="","",Ansøgning!A1346)</f>
        <v/>
      </c>
      <c r="B1341" s="13" t="str">
        <f>IF(Ansøgning!B1346="","",Ansøgning!B1346)</f>
        <v/>
      </c>
      <c r="C1341" s="13" t="str">
        <f>IF(Ansøgning!C1346="","",Ansøgning!C1346)</f>
        <v/>
      </c>
      <c r="D1341" s="13" t="str">
        <f>IF(Ansøgning!D1346="","",Ansøgning!D1346)</f>
        <v/>
      </c>
      <c r="E1341" s="14" t="str">
        <f>IF(Ansøgning!E1346="","",Ansøgning!E1346)</f>
        <v/>
      </c>
      <c r="F1341" s="16"/>
      <c r="G1341" s="14" t="str">
        <f>IF(Ansøgning!F1346="","",Ansøgning!F1346)</f>
        <v/>
      </c>
      <c r="H1341" s="16"/>
      <c r="I1341" s="72" t="str">
        <f>IF(OR(F1341="",H1341=""),"",NETWORKDAYS(F1341,H1341,Lister!$D$7:$D$13))</f>
        <v/>
      </c>
      <c r="J1341" s="53" t="str">
        <f>IF(Ansøgning!H1346="","",Ansøgning!H1346)</f>
        <v/>
      </c>
      <c r="K1341" s="32" t="str">
        <f t="shared" si="140"/>
        <v/>
      </c>
      <c r="L1341" s="31" t="str">
        <f>IF(Ansøgning!J1346="","",Ansøgning!J1346)</f>
        <v/>
      </c>
      <c r="M1341" s="18"/>
      <c r="N1341" s="31" t="str">
        <f>IF(Ansøgning!K1346="","",Ansøgning!K1346)</f>
        <v/>
      </c>
      <c r="O1341" s="18"/>
      <c r="P1341" s="15" t="str">
        <f>IF(Ansøgning!L1346="","",Ansøgning!L1346)</f>
        <v/>
      </c>
      <c r="Q1341" s="46" t="str">
        <f t="shared" si="141"/>
        <v/>
      </c>
      <c r="R1341" s="46"/>
      <c r="S1341" s="101" t="str">
        <f>IF(Ansøgning!M1346="","",Ansøgning!M1346)</f>
        <v/>
      </c>
      <c r="T1341" s="31" t="str">
        <f t="shared" si="142"/>
        <v/>
      </c>
      <c r="U1341" s="102" t="str">
        <f>IF(Ansøgning!O1346="","",Ansøgning!O1346)</f>
        <v/>
      </c>
      <c r="V1341" s="20"/>
      <c r="W1341" s="102" t="str">
        <f>IF(Ansøgning!P1346="","",Ansøgning!P1346)</f>
        <v/>
      </c>
      <c r="X1341" s="20"/>
      <c r="Y1341" s="31" t="str">
        <f>IF(Ansøgning!Q1346="","",Ansøgning!Q1346)</f>
        <v/>
      </c>
      <c r="Z1341" s="46" t="str">
        <f>IFERROR(MAX(IF(OR(V1341="",X1341=""),"",IF(AND(AND(MONTH(F1341)&gt;=7,MONTH(F1341)&lt;8),AND(MONTH(H1341)&gt;=7,MONTH(H1341)&lt;8)),(NETWORKDAYS(F1341,H1341,Lister!$D$7:$D$13)-V1341)*T1341/NETWORKDAYS(Lister!$D$19,Lister!$E$19,Lister!$D$7:$D$13),IF(AND(AND(MONTH(F1341)&gt;=7,MONTH(F1341)&lt;8),MONTH(H1341)&gt;7),(NETWORKDAYS(F1341,Lister!$E$19,Lister!$D$7:$D$13)-V1341)*T1341/NETWORKDAYS(Lister!$D$19,Lister!$E$19,Lister!$D$7:$D$13),IF(MONTH(F1341)&gt;7,0)))),0),"")</f>
        <v/>
      </c>
      <c r="AA1341" s="31" t="str">
        <f>IF(Ansøgning!R1346="","",Ansøgning!R1346)</f>
        <v/>
      </c>
      <c r="AB1341" s="46" t="str">
        <f>IFERROR(MAX(IF(OR(V1341="",X1341=""),"",IF(AND(AND(MONTH(F1341)&gt;=8,MONTH(F1341)&lt;9),AND(MONTH(H1341)&gt;=8,MONTH(H1341)&lt;9)),(NETWORKDAYS(F1341,H1341,Lister!$D$7:$D$13)-X1341)*T1341/NETWORKDAYS(Lister!$D$20,Lister!$E$20,Lister!$D$7:$D$13),IF(AND(MONTH(F1341)=7,MONTH(H1341)=8),(NETWORKDAYS(Lister!$D$20,H1341,Lister!$D$7:$D$13)-X1341)*T1341/NETWORKDAYS(Lister!$D$20,Lister!$E$20,Lister!$D$7:$D$13),IF(AND(MONTH(F1341)=7,MONTH(H1341)=7),0)))),0),"")</f>
        <v/>
      </c>
      <c r="AC1341" s="15" t="str">
        <f>IF(Ansøgning!U1346="","",Ansøgning!U1346)</f>
        <v/>
      </c>
      <c r="AD1341" s="31" t="str">
        <f t="shared" si="143"/>
        <v/>
      </c>
      <c r="AE1341" s="31" t="str">
        <f t="shared" si="144"/>
        <v/>
      </c>
      <c r="AF1341" s="51" t="str">
        <f t="shared" si="145"/>
        <v/>
      </c>
      <c r="AG1341" s="15" t="str">
        <f t="shared" si="146"/>
        <v/>
      </c>
    </row>
    <row r="1342" spans="1:33" x14ac:dyDescent="0.25">
      <c r="A1342" s="13" t="str">
        <f>IF(Ansøgning!A1347="","",Ansøgning!A1347)</f>
        <v/>
      </c>
      <c r="B1342" s="13" t="str">
        <f>IF(Ansøgning!B1347="","",Ansøgning!B1347)</f>
        <v/>
      </c>
      <c r="C1342" s="13" t="str">
        <f>IF(Ansøgning!C1347="","",Ansøgning!C1347)</f>
        <v/>
      </c>
      <c r="D1342" s="13" t="str">
        <f>IF(Ansøgning!D1347="","",Ansøgning!D1347)</f>
        <v/>
      </c>
      <c r="E1342" s="14" t="str">
        <f>IF(Ansøgning!E1347="","",Ansøgning!E1347)</f>
        <v/>
      </c>
      <c r="F1342" s="16"/>
      <c r="G1342" s="14" t="str">
        <f>IF(Ansøgning!F1347="","",Ansøgning!F1347)</f>
        <v/>
      </c>
      <c r="H1342" s="16"/>
      <c r="I1342" s="72" t="str">
        <f>IF(OR(F1342="",H1342=""),"",NETWORKDAYS(F1342,H1342,Lister!$D$7:$D$13))</f>
        <v/>
      </c>
      <c r="J1342" s="53" t="str">
        <f>IF(Ansøgning!H1347="","",Ansøgning!H1347)</f>
        <v/>
      </c>
      <c r="K1342" s="32" t="str">
        <f t="shared" si="140"/>
        <v/>
      </c>
      <c r="L1342" s="31" t="str">
        <f>IF(Ansøgning!J1347="","",Ansøgning!J1347)</f>
        <v/>
      </c>
      <c r="M1342" s="18"/>
      <c r="N1342" s="31" t="str">
        <f>IF(Ansøgning!K1347="","",Ansøgning!K1347)</f>
        <v/>
      </c>
      <c r="O1342" s="18"/>
      <c r="P1342" s="15" t="str">
        <f>IF(Ansøgning!L1347="","",Ansøgning!L1347)</f>
        <v/>
      </c>
      <c r="Q1342" s="46" t="str">
        <f t="shared" si="141"/>
        <v/>
      </c>
      <c r="R1342" s="46"/>
      <c r="S1342" s="101" t="str">
        <f>IF(Ansøgning!M1347="","",Ansøgning!M1347)</f>
        <v/>
      </c>
      <c r="T1342" s="31" t="str">
        <f t="shared" si="142"/>
        <v/>
      </c>
      <c r="U1342" s="102" t="str">
        <f>IF(Ansøgning!O1347="","",Ansøgning!O1347)</f>
        <v/>
      </c>
      <c r="V1342" s="20"/>
      <c r="W1342" s="102" t="str">
        <f>IF(Ansøgning!P1347="","",Ansøgning!P1347)</f>
        <v/>
      </c>
      <c r="X1342" s="20"/>
      <c r="Y1342" s="31" t="str">
        <f>IF(Ansøgning!Q1347="","",Ansøgning!Q1347)</f>
        <v/>
      </c>
      <c r="Z1342" s="46" t="str">
        <f>IFERROR(MAX(IF(OR(V1342="",X1342=""),"",IF(AND(AND(MONTH(F1342)&gt;=7,MONTH(F1342)&lt;8),AND(MONTH(H1342)&gt;=7,MONTH(H1342)&lt;8)),(NETWORKDAYS(F1342,H1342,Lister!$D$7:$D$13)-V1342)*T1342/NETWORKDAYS(Lister!$D$19,Lister!$E$19,Lister!$D$7:$D$13),IF(AND(AND(MONTH(F1342)&gt;=7,MONTH(F1342)&lt;8),MONTH(H1342)&gt;7),(NETWORKDAYS(F1342,Lister!$E$19,Lister!$D$7:$D$13)-V1342)*T1342/NETWORKDAYS(Lister!$D$19,Lister!$E$19,Lister!$D$7:$D$13),IF(MONTH(F1342)&gt;7,0)))),0),"")</f>
        <v/>
      </c>
      <c r="AA1342" s="31" t="str">
        <f>IF(Ansøgning!R1347="","",Ansøgning!R1347)</f>
        <v/>
      </c>
      <c r="AB1342" s="46" t="str">
        <f>IFERROR(MAX(IF(OR(V1342="",X1342=""),"",IF(AND(AND(MONTH(F1342)&gt;=8,MONTH(F1342)&lt;9),AND(MONTH(H1342)&gt;=8,MONTH(H1342)&lt;9)),(NETWORKDAYS(F1342,H1342,Lister!$D$7:$D$13)-X1342)*T1342/NETWORKDAYS(Lister!$D$20,Lister!$E$20,Lister!$D$7:$D$13),IF(AND(MONTH(F1342)=7,MONTH(H1342)=8),(NETWORKDAYS(Lister!$D$20,H1342,Lister!$D$7:$D$13)-X1342)*T1342/NETWORKDAYS(Lister!$D$20,Lister!$E$20,Lister!$D$7:$D$13),IF(AND(MONTH(F1342)=7,MONTH(H1342)=7),0)))),0),"")</f>
        <v/>
      </c>
      <c r="AC1342" s="15" t="str">
        <f>IF(Ansøgning!U1347="","",Ansøgning!U1347)</f>
        <v/>
      </c>
      <c r="AD1342" s="31" t="str">
        <f t="shared" si="143"/>
        <v/>
      </c>
      <c r="AE1342" s="31" t="str">
        <f t="shared" si="144"/>
        <v/>
      </c>
      <c r="AF1342" s="51" t="str">
        <f t="shared" si="145"/>
        <v/>
      </c>
      <c r="AG1342" s="15" t="str">
        <f t="shared" si="146"/>
        <v/>
      </c>
    </row>
    <row r="1343" spans="1:33" x14ac:dyDescent="0.25">
      <c r="A1343" s="13" t="str">
        <f>IF(Ansøgning!A1348="","",Ansøgning!A1348)</f>
        <v/>
      </c>
      <c r="B1343" s="13" t="str">
        <f>IF(Ansøgning!B1348="","",Ansøgning!B1348)</f>
        <v/>
      </c>
      <c r="C1343" s="13" t="str">
        <f>IF(Ansøgning!C1348="","",Ansøgning!C1348)</f>
        <v/>
      </c>
      <c r="D1343" s="13" t="str">
        <f>IF(Ansøgning!D1348="","",Ansøgning!D1348)</f>
        <v/>
      </c>
      <c r="E1343" s="14" t="str">
        <f>IF(Ansøgning!E1348="","",Ansøgning!E1348)</f>
        <v/>
      </c>
      <c r="F1343" s="16"/>
      <c r="G1343" s="14" t="str">
        <f>IF(Ansøgning!F1348="","",Ansøgning!F1348)</f>
        <v/>
      </c>
      <c r="H1343" s="16"/>
      <c r="I1343" s="72" t="str">
        <f>IF(OR(F1343="",H1343=""),"",NETWORKDAYS(F1343,H1343,Lister!$D$7:$D$13))</f>
        <v/>
      </c>
      <c r="J1343" s="53" t="str">
        <f>IF(Ansøgning!H1348="","",Ansøgning!H1348)</f>
        <v/>
      </c>
      <c r="K1343" s="32" t="str">
        <f t="shared" si="140"/>
        <v/>
      </c>
      <c r="L1343" s="31" t="str">
        <f>IF(Ansøgning!J1348="","",Ansøgning!J1348)</f>
        <v/>
      </c>
      <c r="M1343" s="18"/>
      <c r="N1343" s="31" t="str">
        <f>IF(Ansøgning!K1348="","",Ansøgning!K1348)</f>
        <v/>
      </c>
      <c r="O1343" s="18"/>
      <c r="P1343" s="15" t="str">
        <f>IF(Ansøgning!L1348="","",Ansøgning!L1348)</f>
        <v/>
      </c>
      <c r="Q1343" s="46" t="str">
        <f t="shared" si="141"/>
        <v/>
      </c>
      <c r="R1343" s="46"/>
      <c r="S1343" s="101" t="str">
        <f>IF(Ansøgning!M1348="","",Ansøgning!M1348)</f>
        <v/>
      </c>
      <c r="T1343" s="31" t="str">
        <f t="shared" si="142"/>
        <v/>
      </c>
      <c r="U1343" s="102" t="str">
        <f>IF(Ansøgning!O1348="","",Ansøgning!O1348)</f>
        <v/>
      </c>
      <c r="V1343" s="20"/>
      <c r="W1343" s="102" t="str">
        <f>IF(Ansøgning!P1348="","",Ansøgning!P1348)</f>
        <v/>
      </c>
      <c r="X1343" s="20"/>
      <c r="Y1343" s="31" t="str">
        <f>IF(Ansøgning!Q1348="","",Ansøgning!Q1348)</f>
        <v/>
      </c>
      <c r="Z1343" s="46" t="str">
        <f>IFERROR(MAX(IF(OR(V1343="",X1343=""),"",IF(AND(AND(MONTH(F1343)&gt;=7,MONTH(F1343)&lt;8),AND(MONTH(H1343)&gt;=7,MONTH(H1343)&lt;8)),(NETWORKDAYS(F1343,H1343,Lister!$D$7:$D$13)-V1343)*T1343/NETWORKDAYS(Lister!$D$19,Lister!$E$19,Lister!$D$7:$D$13),IF(AND(AND(MONTH(F1343)&gt;=7,MONTH(F1343)&lt;8),MONTH(H1343)&gt;7),(NETWORKDAYS(F1343,Lister!$E$19,Lister!$D$7:$D$13)-V1343)*T1343/NETWORKDAYS(Lister!$D$19,Lister!$E$19,Lister!$D$7:$D$13),IF(MONTH(F1343)&gt;7,0)))),0),"")</f>
        <v/>
      </c>
      <c r="AA1343" s="31" t="str">
        <f>IF(Ansøgning!R1348="","",Ansøgning!R1348)</f>
        <v/>
      </c>
      <c r="AB1343" s="46" t="str">
        <f>IFERROR(MAX(IF(OR(V1343="",X1343=""),"",IF(AND(AND(MONTH(F1343)&gt;=8,MONTH(F1343)&lt;9),AND(MONTH(H1343)&gt;=8,MONTH(H1343)&lt;9)),(NETWORKDAYS(F1343,H1343,Lister!$D$7:$D$13)-X1343)*T1343/NETWORKDAYS(Lister!$D$20,Lister!$E$20,Lister!$D$7:$D$13),IF(AND(MONTH(F1343)=7,MONTH(H1343)=8),(NETWORKDAYS(Lister!$D$20,H1343,Lister!$D$7:$D$13)-X1343)*T1343/NETWORKDAYS(Lister!$D$20,Lister!$E$20,Lister!$D$7:$D$13),IF(AND(MONTH(F1343)=7,MONTH(H1343)=7),0)))),0),"")</f>
        <v/>
      </c>
      <c r="AC1343" s="15" t="str">
        <f>IF(Ansøgning!U1348="","",Ansøgning!U1348)</f>
        <v/>
      </c>
      <c r="AD1343" s="31" t="str">
        <f t="shared" si="143"/>
        <v/>
      </c>
      <c r="AE1343" s="31" t="str">
        <f t="shared" si="144"/>
        <v/>
      </c>
      <c r="AF1343" s="51" t="str">
        <f t="shared" si="145"/>
        <v/>
      </c>
      <c r="AG1343" s="15" t="str">
        <f t="shared" si="146"/>
        <v/>
      </c>
    </row>
    <row r="1344" spans="1:33" x14ac:dyDescent="0.25">
      <c r="A1344" s="13" t="str">
        <f>IF(Ansøgning!A1349="","",Ansøgning!A1349)</f>
        <v/>
      </c>
      <c r="B1344" s="13" t="str">
        <f>IF(Ansøgning!B1349="","",Ansøgning!B1349)</f>
        <v/>
      </c>
      <c r="C1344" s="13" t="str">
        <f>IF(Ansøgning!C1349="","",Ansøgning!C1349)</f>
        <v/>
      </c>
      <c r="D1344" s="13" t="str">
        <f>IF(Ansøgning!D1349="","",Ansøgning!D1349)</f>
        <v/>
      </c>
      <c r="E1344" s="14" t="str">
        <f>IF(Ansøgning!E1349="","",Ansøgning!E1349)</f>
        <v/>
      </c>
      <c r="F1344" s="16"/>
      <c r="G1344" s="14" t="str">
        <f>IF(Ansøgning!F1349="","",Ansøgning!F1349)</f>
        <v/>
      </c>
      <c r="H1344" s="16"/>
      <c r="I1344" s="72" t="str">
        <f>IF(OR(F1344="",H1344=""),"",NETWORKDAYS(F1344,H1344,Lister!$D$7:$D$13))</f>
        <v/>
      </c>
      <c r="J1344" s="53" t="str">
        <f>IF(Ansøgning!H1349="","",Ansøgning!H1349)</f>
        <v/>
      </c>
      <c r="K1344" s="32" t="str">
        <f t="shared" si="140"/>
        <v/>
      </c>
      <c r="L1344" s="31" t="str">
        <f>IF(Ansøgning!J1349="","",Ansøgning!J1349)</f>
        <v/>
      </c>
      <c r="M1344" s="18"/>
      <c r="N1344" s="31" t="str">
        <f>IF(Ansøgning!K1349="","",Ansøgning!K1349)</f>
        <v/>
      </c>
      <c r="O1344" s="18"/>
      <c r="P1344" s="15" t="str">
        <f>IF(Ansøgning!L1349="","",Ansøgning!L1349)</f>
        <v/>
      </c>
      <c r="Q1344" s="46" t="str">
        <f t="shared" si="141"/>
        <v/>
      </c>
      <c r="R1344" s="46"/>
      <c r="S1344" s="101" t="str">
        <f>IF(Ansøgning!M1349="","",Ansøgning!M1349)</f>
        <v/>
      </c>
      <c r="T1344" s="31" t="str">
        <f t="shared" si="142"/>
        <v/>
      </c>
      <c r="U1344" s="102" t="str">
        <f>IF(Ansøgning!O1349="","",Ansøgning!O1349)</f>
        <v/>
      </c>
      <c r="V1344" s="20"/>
      <c r="W1344" s="102" t="str">
        <f>IF(Ansøgning!P1349="","",Ansøgning!P1349)</f>
        <v/>
      </c>
      <c r="X1344" s="20"/>
      <c r="Y1344" s="31" t="str">
        <f>IF(Ansøgning!Q1349="","",Ansøgning!Q1349)</f>
        <v/>
      </c>
      <c r="Z1344" s="46" t="str">
        <f>IFERROR(MAX(IF(OR(V1344="",X1344=""),"",IF(AND(AND(MONTH(F1344)&gt;=7,MONTH(F1344)&lt;8),AND(MONTH(H1344)&gt;=7,MONTH(H1344)&lt;8)),(NETWORKDAYS(F1344,H1344,Lister!$D$7:$D$13)-V1344)*T1344/NETWORKDAYS(Lister!$D$19,Lister!$E$19,Lister!$D$7:$D$13),IF(AND(AND(MONTH(F1344)&gt;=7,MONTH(F1344)&lt;8),MONTH(H1344)&gt;7),(NETWORKDAYS(F1344,Lister!$E$19,Lister!$D$7:$D$13)-V1344)*T1344/NETWORKDAYS(Lister!$D$19,Lister!$E$19,Lister!$D$7:$D$13),IF(MONTH(F1344)&gt;7,0)))),0),"")</f>
        <v/>
      </c>
      <c r="AA1344" s="31" t="str">
        <f>IF(Ansøgning!R1349="","",Ansøgning!R1349)</f>
        <v/>
      </c>
      <c r="AB1344" s="46" t="str">
        <f>IFERROR(MAX(IF(OR(V1344="",X1344=""),"",IF(AND(AND(MONTH(F1344)&gt;=8,MONTH(F1344)&lt;9),AND(MONTH(H1344)&gt;=8,MONTH(H1344)&lt;9)),(NETWORKDAYS(F1344,H1344,Lister!$D$7:$D$13)-X1344)*T1344/NETWORKDAYS(Lister!$D$20,Lister!$E$20,Lister!$D$7:$D$13),IF(AND(MONTH(F1344)=7,MONTH(H1344)=8),(NETWORKDAYS(Lister!$D$20,H1344,Lister!$D$7:$D$13)-X1344)*T1344/NETWORKDAYS(Lister!$D$20,Lister!$E$20,Lister!$D$7:$D$13),IF(AND(MONTH(F1344)=7,MONTH(H1344)=7),0)))),0),"")</f>
        <v/>
      </c>
      <c r="AC1344" s="15" t="str">
        <f>IF(Ansøgning!U1349="","",Ansøgning!U1349)</f>
        <v/>
      </c>
      <c r="AD1344" s="31" t="str">
        <f t="shared" si="143"/>
        <v/>
      </c>
      <c r="AE1344" s="31" t="str">
        <f t="shared" si="144"/>
        <v/>
      </c>
      <c r="AF1344" s="51" t="str">
        <f t="shared" si="145"/>
        <v/>
      </c>
      <c r="AG1344" s="15" t="str">
        <f t="shared" si="146"/>
        <v/>
      </c>
    </row>
    <row r="1345" spans="1:33" x14ac:dyDescent="0.25">
      <c r="A1345" s="13" t="str">
        <f>IF(Ansøgning!A1350="","",Ansøgning!A1350)</f>
        <v/>
      </c>
      <c r="B1345" s="13" t="str">
        <f>IF(Ansøgning!B1350="","",Ansøgning!B1350)</f>
        <v/>
      </c>
      <c r="C1345" s="13" t="str">
        <f>IF(Ansøgning!C1350="","",Ansøgning!C1350)</f>
        <v/>
      </c>
      <c r="D1345" s="13" t="str">
        <f>IF(Ansøgning!D1350="","",Ansøgning!D1350)</f>
        <v/>
      </c>
      <c r="E1345" s="14" t="str">
        <f>IF(Ansøgning!E1350="","",Ansøgning!E1350)</f>
        <v/>
      </c>
      <c r="F1345" s="16"/>
      <c r="G1345" s="14" t="str">
        <f>IF(Ansøgning!F1350="","",Ansøgning!F1350)</f>
        <v/>
      </c>
      <c r="H1345" s="16"/>
      <c r="I1345" s="72" t="str">
        <f>IF(OR(F1345="",H1345=""),"",NETWORKDAYS(F1345,H1345,Lister!$D$7:$D$13))</f>
        <v/>
      </c>
      <c r="J1345" s="53" t="str">
        <f>IF(Ansøgning!H1350="","",Ansøgning!H1350)</f>
        <v/>
      </c>
      <c r="K1345" s="32" t="str">
        <f t="shared" si="140"/>
        <v/>
      </c>
      <c r="L1345" s="31" t="str">
        <f>IF(Ansøgning!J1350="","",Ansøgning!J1350)</f>
        <v/>
      </c>
      <c r="M1345" s="18"/>
      <c r="N1345" s="31" t="str">
        <f>IF(Ansøgning!K1350="","",Ansøgning!K1350)</f>
        <v/>
      </c>
      <c r="O1345" s="18"/>
      <c r="P1345" s="15" t="str">
        <f>IF(Ansøgning!L1350="","",Ansøgning!L1350)</f>
        <v/>
      </c>
      <c r="Q1345" s="46" t="str">
        <f t="shared" si="141"/>
        <v/>
      </c>
      <c r="R1345" s="46"/>
      <c r="S1345" s="101" t="str">
        <f>IF(Ansøgning!M1350="","",Ansøgning!M1350)</f>
        <v/>
      </c>
      <c r="T1345" s="31" t="str">
        <f t="shared" si="142"/>
        <v/>
      </c>
      <c r="U1345" s="102" t="str">
        <f>IF(Ansøgning!O1350="","",Ansøgning!O1350)</f>
        <v/>
      </c>
      <c r="V1345" s="20"/>
      <c r="W1345" s="102" t="str">
        <f>IF(Ansøgning!P1350="","",Ansøgning!P1350)</f>
        <v/>
      </c>
      <c r="X1345" s="20"/>
      <c r="Y1345" s="31" t="str">
        <f>IF(Ansøgning!Q1350="","",Ansøgning!Q1350)</f>
        <v/>
      </c>
      <c r="Z1345" s="46" t="str">
        <f>IFERROR(MAX(IF(OR(V1345="",X1345=""),"",IF(AND(AND(MONTH(F1345)&gt;=7,MONTH(F1345)&lt;8),AND(MONTH(H1345)&gt;=7,MONTH(H1345)&lt;8)),(NETWORKDAYS(F1345,H1345,Lister!$D$7:$D$13)-V1345)*T1345/NETWORKDAYS(Lister!$D$19,Lister!$E$19,Lister!$D$7:$D$13),IF(AND(AND(MONTH(F1345)&gt;=7,MONTH(F1345)&lt;8),MONTH(H1345)&gt;7),(NETWORKDAYS(F1345,Lister!$E$19,Lister!$D$7:$D$13)-V1345)*T1345/NETWORKDAYS(Lister!$D$19,Lister!$E$19,Lister!$D$7:$D$13),IF(MONTH(F1345)&gt;7,0)))),0),"")</f>
        <v/>
      </c>
      <c r="AA1345" s="31" t="str">
        <f>IF(Ansøgning!R1350="","",Ansøgning!R1350)</f>
        <v/>
      </c>
      <c r="AB1345" s="46" t="str">
        <f>IFERROR(MAX(IF(OR(V1345="",X1345=""),"",IF(AND(AND(MONTH(F1345)&gt;=8,MONTH(F1345)&lt;9),AND(MONTH(H1345)&gt;=8,MONTH(H1345)&lt;9)),(NETWORKDAYS(F1345,H1345,Lister!$D$7:$D$13)-X1345)*T1345/NETWORKDAYS(Lister!$D$20,Lister!$E$20,Lister!$D$7:$D$13),IF(AND(MONTH(F1345)=7,MONTH(H1345)=8),(NETWORKDAYS(Lister!$D$20,H1345,Lister!$D$7:$D$13)-X1345)*T1345/NETWORKDAYS(Lister!$D$20,Lister!$E$20,Lister!$D$7:$D$13),IF(AND(MONTH(F1345)=7,MONTH(H1345)=7),0)))),0),"")</f>
        <v/>
      </c>
      <c r="AC1345" s="15" t="str">
        <f>IF(Ansøgning!U1350="","",Ansøgning!U1350)</f>
        <v/>
      </c>
      <c r="AD1345" s="31" t="str">
        <f t="shared" si="143"/>
        <v/>
      </c>
      <c r="AE1345" s="31" t="str">
        <f t="shared" si="144"/>
        <v/>
      </c>
      <c r="AF1345" s="51" t="str">
        <f t="shared" si="145"/>
        <v/>
      </c>
      <c r="AG1345" s="15" t="str">
        <f t="shared" si="146"/>
        <v/>
      </c>
    </row>
    <row r="1346" spans="1:33" x14ac:dyDescent="0.25">
      <c r="A1346" s="13" t="str">
        <f>IF(Ansøgning!A1351="","",Ansøgning!A1351)</f>
        <v/>
      </c>
      <c r="B1346" s="13" t="str">
        <f>IF(Ansøgning!B1351="","",Ansøgning!B1351)</f>
        <v/>
      </c>
      <c r="C1346" s="13" t="str">
        <f>IF(Ansøgning!C1351="","",Ansøgning!C1351)</f>
        <v/>
      </c>
      <c r="D1346" s="13" t="str">
        <f>IF(Ansøgning!D1351="","",Ansøgning!D1351)</f>
        <v/>
      </c>
      <c r="E1346" s="14" t="str">
        <f>IF(Ansøgning!E1351="","",Ansøgning!E1351)</f>
        <v/>
      </c>
      <c r="F1346" s="16"/>
      <c r="G1346" s="14" t="str">
        <f>IF(Ansøgning!F1351="","",Ansøgning!F1351)</f>
        <v/>
      </c>
      <c r="H1346" s="16"/>
      <c r="I1346" s="72" t="str">
        <f>IF(OR(F1346="",H1346=""),"",NETWORKDAYS(F1346,H1346,Lister!$D$7:$D$13))</f>
        <v/>
      </c>
      <c r="J1346" s="53" t="str">
        <f>IF(Ansøgning!H1351="","",Ansøgning!H1351)</f>
        <v/>
      </c>
      <c r="K1346" s="32" t="str">
        <f t="shared" si="140"/>
        <v/>
      </c>
      <c r="L1346" s="31" t="str">
        <f>IF(Ansøgning!J1351="","",Ansøgning!J1351)</f>
        <v/>
      </c>
      <c r="M1346" s="18"/>
      <c r="N1346" s="31" t="str">
        <f>IF(Ansøgning!K1351="","",Ansøgning!K1351)</f>
        <v/>
      </c>
      <c r="O1346" s="18"/>
      <c r="P1346" s="15" t="str">
        <f>IF(Ansøgning!L1351="","",Ansøgning!L1351)</f>
        <v/>
      </c>
      <c r="Q1346" s="46" t="str">
        <f t="shared" si="141"/>
        <v/>
      </c>
      <c r="R1346" s="46"/>
      <c r="S1346" s="101" t="str">
        <f>IF(Ansøgning!M1351="","",Ansøgning!M1351)</f>
        <v/>
      </c>
      <c r="T1346" s="31" t="str">
        <f t="shared" si="142"/>
        <v/>
      </c>
      <c r="U1346" s="102" t="str">
        <f>IF(Ansøgning!O1351="","",Ansøgning!O1351)</f>
        <v/>
      </c>
      <c r="V1346" s="20"/>
      <c r="W1346" s="102" t="str">
        <f>IF(Ansøgning!P1351="","",Ansøgning!P1351)</f>
        <v/>
      </c>
      <c r="X1346" s="20"/>
      <c r="Y1346" s="31" t="str">
        <f>IF(Ansøgning!Q1351="","",Ansøgning!Q1351)</f>
        <v/>
      </c>
      <c r="Z1346" s="46" t="str">
        <f>IFERROR(MAX(IF(OR(V1346="",X1346=""),"",IF(AND(AND(MONTH(F1346)&gt;=7,MONTH(F1346)&lt;8),AND(MONTH(H1346)&gt;=7,MONTH(H1346)&lt;8)),(NETWORKDAYS(F1346,H1346,Lister!$D$7:$D$13)-V1346)*T1346/NETWORKDAYS(Lister!$D$19,Lister!$E$19,Lister!$D$7:$D$13),IF(AND(AND(MONTH(F1346)&gt;=7,MONTH(F1346)&lt;8),MONTH(H1346)&gt;7),(NETWORKDAYS(F1346,Lister!$E$19,Lister!$D$7:$D$13)-V1346)*T1346/NETWORKDAYS(Lister!$D$19,Lister!$E$19,Lister!$D$7:$D$13),IF(MONTH(F1346)&gt;7,0)))),0),"")</f>
        <v/>
      </c>
      <c r="AA1346" s="31" t="str">
        <f>IF(Ansøgning!R1351="","",Ansøgning!R1351)</f>
        <v/>
      </c>
      <c r="AB1346" s="46" t="str">
        <f>IFERROR(MAX(IF(OR(V1346="",X1346=""),"",IF(AND(AND(MONTH(F1346)&gt;=8,MONTH(F1346)&lt;9),AND(MONTH(H1346)&gt;=8,MONTH(H1346)&lt;9)),(NETWORKDAYS(F1346,H1346,Lister!$D$7:$D$13)-X1346)*T1346/NETWORKDAYS(Lister!$D$20,Lister!$E$20,Lister!$D$7:$D$13),IF(AND(MONTH(F1346)=7,MONTH(H1346)=8),(NETWORKDAYS(Lister!$D$20,H1346,Lister!$D$7:$D$13)-X1346)*T1346/NETWORKDAYS(Lister!$D$20,Lister!$E$20,Lister!$D$7:$D$13),IF(AND(MONTH(F1346)=7,MONTH(H1346)=7),0)))),0),"")</f>
        <v/>
      </c>
      <c r="AC1346" s="15" t="str">
        <f>IF(Ansøgning!U1351="","",Ansøgning!U1351)</f>
        <v/>
      </c>
      <c r="AD1346" s="31" t="str">
        <f t="shared" si="143"/>
        <v/>
      </c>
      <c r="AE1346" s="31" t="str">
        <f t="shared" si="144"/>
        <v/>
      </c>
      <c r="AF1346" s="51" t="str">
        <f t="shared" si="145"/>
        <v/>
      </c>
      <c r="AG1346" s="15" t="str">
        <f t="shared" si="146"/>
        <v/>
      </c>
    </row>
    <row r="1347" spans="1:33" x14ac:dyDescent="0.25">
      <c r="A1347" s="13" t="str">
        <f>IF(Ansøgning!A1352="","",Ansøgning!A1352)</f>
        <v/>
      </c>
      <c r="B1347" s="13" t="str">
        <f>IF(Ansøgning!B1352="","",Ansøgning!B1352)</f>
        <v/>
      </c>
      <c r="C1347" s="13" t="str">
        <f>IF(Ansøgning!C1352="","",Ansøgning!C1352)</f>
        <v/>
      </c>
      <c r="D1347" s="13" t="str">
        <f>IF(Ansøgning!D1352="","",Ansøgning!D1352)</f>
        <v/>
      </c>
      <c r="E1347" s="14" t="str">
        <f>IF(Ansøgning!E1352="","",Ansøgning!E1352)</f>
        <v/>
      </c>
      <c r="F1347" s="16"/>
      <c r="G1347" s="14" t="str">
        <f>IF(Ansøgning!F1352="","",Ansøgning!F1352)</f>
        <v/>
      </c>
      <c r="H1347" s="16"/>
      <c r="I1347" s="72" t="str">
        <f>IF(OR(F1347="",H1347=""),"",NETWORKDAYS(F1347,H1347,Lister!$D$7:$D$13))</f>
        <v/>
      </c>
      <c r="J1347" s="53" t="str">
        <f>IF(Ansøgning!H1352="","",Ansøgning!H1352)</f>
        <v/>
      </c>
      <c r="K1347" s="32" t="str">
        <f t="shared" si="140"/>
        <v/>
      </c>
      <c r="L1347" s="31" t="str">
        <f>IF(Ansøgning!J1352="","",Ansøgning!J1352)</f>
        <v/>
      </c>
      <c r="M1347" s="18"/>
      <c r="N1347" s="31" t="str">
        <f>IF(Ansøgning!K1352="","",Ansøgning!K1352)</f>
        <v/>
      </c>
      <c r="O1347" s="18"/>
      <c r="P1347" s="15" t="str">
        <f>IF(Ansøgning!L1352="","",Ansøgning!L1352)</f>
        <v/>
      </c>
      <c r="Q1347" s="46" t="str">
        <f t="shared" si="141"/>
        <v/>
      </c>
      <c r="R1347" s="46"/>
      <c r="S1347" s="101" t="str">
        <f>IF(Ansøgning!M1352="","",Ansøgning!M1352)</f>
        <v/>
      </c>
      <c r="T1347" s="31" t="str">
        <f t="shared" si="142"/>
        <v/>
      </c>
      <c r="U1347" s="102" t="str">
        <f>IF(Ansøgning!O1352="","",Ansøgning!O1352)</f>
        <v/>
      </c>
      <c r="V1347" s="20"/>
      <c r="W1347" s="102" t="str">
        <f>IF(Ansøgning!P1352="","",Ansøgning!P1352)</f>
        <v/>
      </c>
      <c r="X1347" s="20"/>
      <c r="Y1347" s="31" t="str">
        <f>IF(Ansøgning!Q1352="","",Ansøgning!Q1352)</f>
        <v/>
      </c>
      <c r="Z1347" s="46" t="str">
        <f>IFERROR(MAX(IF(OR(V1347="",X1347=""),"",IF(AND(AND(MONTH(F1347)&gt;=7,MONTH(F1347)&lt;8),AND(MONTH(H1347)&gt;=7,MONTH(H1347)&lt;8)),(NETWORKDAYS(F1347,H1347,Lister!$D$7:$D$13)-V1347)*T1347/NETWORKDAYS(Lister!$D$19,Lister!$E$19,Lister!$D$7:$D$13),IF(AND(AND(MONTH(F1347)&gt;=7,MONTH(F1347)&lt;8),MONTH(H1347)&gt;7),(NETWORKDAYS(F1347,Lister!$E$19,Lister!$D$7:$D$13)-V1347)*T1347/NETWORKDAYS(Lister!$D$19,Lister!$E$19,Lister!$D$7:$D$13),IF(MONTH(F1347)&gt;7,0)))),0),"")</f>
        <v/>
      </c>
      <c r="AA1347" s="31" t="str">
        <f>IF(Ansøgning!R1352="","",Ansøgning!R1352)</f>
        <v/>
      </c>
      <c r="AB1347" s="46" t="str">
        <f>IFERROR(MAX(IF(OR(V1347="",X1347=""),"",IF(AND(AND(MONTH(F1347)&gt;=8,MONTH(F1347)&lt;9),AND(MONTH(H1347)&gt;=8,MONTH(H1347)&lt;9)),(NETWORKDAYS(F1347,H1347,Lister!$D$7:$D$13)-X1347)*T1347/NETWORKDAYS(Lister!$D$20,Lister!$E$20,Lister!$D$7:$D$13),IF(AND(MONTH(F1347)=7,MONTH(H1347)=8),(NETWORKDAYS(Lister!$D$20,H1347,Lister!$D$7:$D$13)-X1347)*T1347/NETWORKDAYS(Lister!$D$20,Lister!$E$20,Lister!$D$7:$D$13),IF(AND(MONTH(F1347)=7,MONTH(H1347)=7),0)))),0),"")</f>
        <v/>
      </c>
      <c r="AC1347" s="15" t="str">
        <f>IF(Ansøgning!U1352="","",Ansøgning!U1352)</f>
        <v/>
      </c>
      <c r="AD1347" s="31" t="str">
        <f t="shared" si="143"/>
        <v/>
      </c>
      <c r="AE1347" s="31" t="str">
        <f t="shared" si="144"/>
        <v/>
      </c>
      <c r="AF1347" s="51" t="str">
        <f t="shared" si="145"/>
        <v/>
      </c>
      <c r="AG1347" s="15" t="str">
        <f t="shared" si="146"/>
        <v/>
      </c>
    </row>
    <row r="1348" spans="1:33" x14ac:dyDescent="0.25">
      <c r="A1348" s="13" t="str">
        <f>IF(Ansøgning!A1353="","",Ansøgning!A1353)</f>
        <v/>
      </c>
      <c r="B1348" s="13" t="str">
        <f>IF(Ansøgning!B1353="","",Ansøgning!B1353)</f>
        <v/>
      </c>
      <c r="C1348" s="13" t="str">
        <f>IF(Ansøgning!C1353="","",Ansøgning!C1353)</f>
        <v/>
      </c>
      <c r="D1348" s="13" t="str">
        <f>IF(Ansøgning!D1353="","",Ansøgning!D1353)</f>
        <v/>
      </c>
      <c r="E1348" s="14" t="str">
        <f>IF(Ansøgning!E1353="","",Ansøgning!E1353)</f>
        <v/>
      </c>
      <c r="F1348" s="16"/>
      <c r="G1348" s="14" t="str">
        <f>IF(Ansøgning!F1353="","",Ansøgning!F1353)</f>
        <v/>
      </c>
      <c r="H1348" s="16"/>
      <c r="I1348" s="72" t="str">
        <f>IF(OR(F1348="",H1348=""),"",NETWORKDAYS(F1348,H1348,Lister!$D$7:$D$13))</f>
        <v/>
      </c>
      <c r="J1348" s="53" t="str">
        <f>IF(Ansøgning!H1353="","",Ansøgning!H1353)</f>
        <v/>
      </c>
      <c r="K1348" s="32" t="str">
        <f t="shared" si="140"/>
        <v/>
      </c>
      <c r="L1348" s="31" t="str">
        <f>IF(Ansøgning!J1353="","",Ansøgning!J1353)</f>
        <v/>
      </c>
      <c r="M1348" s="18"/>
      <c r="N1348" s="31" t="str">
        <f>IF(Ansøgning!K1353="","",Ansøgning!K1353)</f>
        <v/>
      </c>
      <c r="O1348" s="18"/>
      <c r="P1348" s="15" t="str">
        <f>IF(Ansøgning!L1353="","",Ansøgning!L1353)</f>
        <v/>
      </c>
      <c r="Q1348" s="46" t="str">
        <f t="shared" si="141"/>
        <v/>
      </c>
      <c r="R1348" s="46"/>
      <c r="S1348" s="101" t="str">
        <f>IF(Ansøgning!M1353="","",Ansøgning!M1353)</f>
        <v/>
      </c>
      <c r="T1348" s="31" t="str">
        <f t="shared" si="142"/>
        <v/>
      </c>
      <c r="U1348" s="102" t="str">
        <f>IF(Ansøgning!O1353="","",Ansøgning!O1353)</f>
        <v/>
      </c>
      <c r="V1348" s="20"/>
      <c r="W1348" s="102" t="str">
        <f>IF(Ansøgning!P1353="","",Ansøgning!P1353)</f>
        <v/>
      </c>
      <c r="X1348" s="20"/>
      <c r="Y1348" s="31" t="str">
        <f>IF(Ansøgning!Q1353="","",Ansøgning!Q1353)</f>
        <v/>
      </c>
      <c r="Z1348" s="46" t="str">
        <f>IFERROR(MAX(IF(OR(V1348="",X1348=""),"",IF(AND(AND(MONTH(F1348)&gt;=7,MONTH(F1348)&lt;8),AND(MONTH(H1348)&gt;=7,MONTH(H1348)&lt;8)),(NETWORKDAYS(F1348,H1348,Lister!$D$7:$D$13)-V1348)*T1348/NETWORKDAYS(Lister!$D$19,Lister!$E$19,Lister!$D$7:$D$13),IF(AND(AND(MONTH(F1348)&gt;=7,MONTH(F1348)&lt;8),MONTH(H1348)&gt;7),(NETWORKDAYS(F1348,Lister!$E$19,Lister!$D$7:$D$13)-V1348)*T1348/NETWORKDAYS(Lister!$D$19,Lister!$E$19,Lister!$D$7:$D$13),IF(MONTH(F1348)&gt;7,0)))),0),"")</f>
        <v/>
      </c>
      <c r="AA1348" s="31" t="str">
        <f>IF(Ansøgning!R1353="","",Ansøgning!R1353)</f>
        <v/>
      </c>
      <c r="AB1348" s="46" t="str">
        <f>IFERROR(MAX(IF(OR(V1348="",X1348=""),"",IF(AND(AND(MONTH(F1348)&gt;=8,MONTH(F1348)&lt;9),AND(MONTH(H1348)&gt;=8,MONTH(H1348)&lt;9)),(NETWORKDAYS(F1348,H1348,Lister!$D$7:$D$13)-X1348)*T1348/NETWORKDAYS(Lister!$D$20,Lister!$E$20,Lister!$D$7:$D$13),IF(AND(MONTH(F1348)=7,MONTH(H1348)=8),(NETWORKDAYS(Lister!$D$20,H1348,Lister!$D$7:$D$13)-X1348)*T1348/NETWORKDAYS(Lister!$D$20,Lister!$E$20,Lister!$D$7:$D$13),IF(AND(MONTH(F1348)=7,MONTH(H1348)=7),0)))),0),"")</f>
        <v/>
      </c>
      <c r="AC1348" s="15" t="str">
        <f>IF(Ansøgning!U1353="","",Ansøgning!U1353)</f>
        <v/>
      </c>
      <c r="AD1348" s="31" t="str">
        <f t="shared" si="143"/>
        <v/>
      </c>
      <c r="AE1348" s="31" t="str">
        <f t="shared" si="144"/>
        <v/>
      </c>
      <c r="AF1348" s="51" t="str">
        <f t="shared" si="145"/>
        <v/>
      </c>
      <c r="AG1348" s="15" t="str">
        <f t="shared" si="146"/>
        <v/>
      </c>
    </row>
    <row r="1349" spans="1:33" x14ac:dyDescent="0.25">
      <c r="A1349" s="13" t="str">
        <f>IF(Ansøgning!A1354="","",Ansøgning!A1354)</f>
        <v/>
      </c>
      <c r="B1349" s="13" t="str">
        <f>IF(Ansøgning!B1354="","",Ansøgning!B1354)</f>
        <v/>
      </c>
      <c r="C1349" s="13" t="str">
        <f>IF(Ansøgning!C1354="","",Ansøgning!C1354)</f>
        <v/>
      </c>
      <c r="D1349" s="13" t="str">
        <f>IF(Ansøgning!D1354="","",Ansøgning!D1354)</f>
        <v/>
      </c>
      <c r="E1349" s="14" t="str">
        <f>IF(Ansøgning!E1354="","",Ansøgning!E1354)</f>
        <v/>
      </c>
      <c r="F1349" s="16"/>
      <c r="G1349" s="14" t="str">
        <f>IF(Ansøgning!F1354="","",Ansøgning!F1354)</f>
        <v/>
      </c>
      <c r="H1349" s="16"/>
      <c r="I1349" s="72" t="str">
        <f>IF(OR(F1349="",H1349=""),"",NETWORKDAYS(F1349,H1349,Lister!$D$7:$D$13))</f>
        <v/>
      </c>
      <c r="J1349" s="53" t="str">
        <f>IF(Ansøgning!H1354="","",Ansøgning!H1354)</f>
        <v/>
      </c>
      <c r="K1349" s="32" t="str">
        <f t="shared" si="140"/>
        <v/>
      </c>
      <c r="L1349" s="31" t="str">
        <f>IF(Ansøgning!J1354="","",Ansøgning!J1354)</f>
        <v/>
      </c>
      <c r="M1349" s="18"/>
      <c r="N1349" s="31" t="str">
        <f>IF(Ansøgning!K1354="","",Ansøgning!K1354)</f>
        <v/>
      </c>
      <c r="O1349" s="18"/>
      <c r="P1349" s="15" t="str">
        <f>IF(Ansøgning!L1354="","",Ansøgning!L1354)</f>
        <v/>
      </c>
      <c r="Q1349" s="46" t="str">
        <f t="shared" si="141"/>
        <v/>
      </c>
      <c r="R1349" s="46"/>
      <c r="S1349" s="101" t="str">
        <f>IF(Ansøgning!M1354="","",Ansøgning!M1354)</f>
        <v/>
      </c>
      <c r="T1349" s="31" t="str">
        <f t="shared" si="142"/>
        <v/>
      </c>
      <c r="U1349" s="102" t="str">
        <f>IF(Ansøgning!O1354="","",Ansøgning!O1354)</f>
        <v/>
      </c>
      <c r="V1349" s="20"/>
      <c r="W1349" s="102" t="str">
        <f>IF(Ansøgning!P1354="","",Ansøgning!P1354)</f>
        <v/>
      </c>
      <c r="X1349" s="20"/>
      <c r="Y1349" s="31" t="str">
        <f>IF(Ansøgning!Q1354="","",Ansøgning!Q1354)</f>
        <v/>
      </c>
      <c r="Z1349" s="46" t="str">
        <f>IFERROR(MAX(IF(OR(V1349="",X1349=""),"",IF(AND(AND(MONTH(F1349)&gt;=7,MONTH(F1349)&lt;8),AND(MONTH(H1349)&gt;=7,MONTH(H1349)&lt;8)),(NETWORKDAYS(F1349,H1349,Lister!$D$7:$D$13)-V1349)*T1349/NETWORKDAYS(Lister!$D$19,Lister!$E$19,Lister!$D$7:$D$13),IF(AND(AND(MONTH(F1349)&gt;=7,MONTH(F1349)&lt;8),MONTH(H1349)&gt;7),(NETWORKDAYS(F1349,Lister!$E$19,Lister!$D$7:$D$13)-V1349)*T1349/NETWORKDAYS(Lister!$D$19,Lister!$E$19,Lister!$D$7:$D$13),IF(MONTH(F1349)&gt;7,0)))),0),"")</f>
        <v/>
      </c>
      <c r="AA1349" s="31" t="str">
        <f>IF(Ansøgning!R1354="","",Ansøgning!R1354)</f>
        <v/>
      </c>
      <c r="AB1349" s="46" t="str">
        <f>IFERROR(MAX(IF(OR(V1349="",X1349=""),"",IF(AND(AND(MONTH(F1349)&gt;=8,MONTH(F1349)&lt;9),AND(MONTH(H1349)&gt;=8,MONTH(H1349)&lt;9)),(NETWORKDAYS(F1349,H1349,Lister!$D$7:$D$13)-X1349)*T1349/NETWORKDAYS(Lister!$D$20,Lister!$E$20,Lister!$D$7:$D$13),IF(AND(MONTH(F1349)=7,MONTH(H1349)=8),(NETWORKDAYS(Lister!$D$20,H1349,Lister!$D$7:$D$13)-X1349)*T1349/NETWORKDAYS(Lister!$D$20,Lister!$E$20,Lister!$D$7:$D$13),IF(AND(MONTH(F1349)=7,MONTH(H1349)=7),0)))),0),"")</f>
        <v/>
      </c>
      <c r="AC1349" s="15" t="str">
        <f>IF(Ansøgning!U1354="","",Ansøgning!U1354)</f>
        <v/>
      </c>
      <c r="AD1349" s="31" t="str">
        <f t="shared" si="143"/>
        <v/>
      </c>
      <c r="AE1349" s="31" t="str">
        <f t="shared" si="144"/>
        <v/>
      </c>
      <c r="AF1349" s="51" t="str">
        <f t="shared" si="145"/>
        <v/>
      </c>
      <c r="AG1349" s="15" t="str">
        <f t="shared" si="146"/>
        <v/>
      </c>
    </row>
    <row r="1350" spans="1:33" x14ac:dyDescent="0.25">
      <c r="A1350" s="13" t="str">
        <f>IF(Ansøgning!A1355="","",Ansøgning!A1355)</f>
        <v/>
      </c>
      <c r="B1350" s="13" t="str">
        <f>IF(Ansøgning!B1355="","",Ansøgning!B1355)</f>
        <v/>
      </c>
      <c r="C1350" s="13" t="str">
        <f>IF(Ansøgning!C1355="","",Ansøgning!C1355)</f>
        <v/>
      </c>
      <c r="D1350" s="13" t="str">
        <f>IF(Ansøgning!D1355="","",Ansøgning!D1355)</f>
        <v/>
      </c>
      <c r="E1350" s="14" t="str">
        <f>IF(Ansøgning!E1355="","",Ansøgning!E1355)</f>
        <v/>
      </c>
      <c r="F1350" s="16"/>
      <c r="G1350" s="14" t="str">
        <f>IF(Ansøgning!F1355="","",Ansøgning!F1355)</f>
        <v/>
      </c>
      <c r="H1350" s="16"/>
      <c r="I1350" s="72" t="str">
        <f>IF(OR(F1350="",H1350=""),"",NETWORKDAYS(F1350,H1350,Lister!$D$7:$D$13))</f>
        <v/>
      </c>
      <c r="J1350" s="53" t="str">
        <f>IF(Ansøgning!H1355="","",Ansøgning!H1355)</f>
        <v/>
      </c>
      <c r="K1350" s="32" t="str">
        <f t="shared" si="140"/>
        <v/>
      </c>
      <c r="L1350" s="31" t="str">
        <f>IF(Ansøgning!J1355="","",Ansøgning!J1355)</f>
        <v/>
      </c>
      <c r="M1350" s="18"/>
      <c r="N1350" s="31" t="str">
        <f>IF(Ansøgning!K1355="","",Ansøgning!K1355)</f>
        <v/>
      </c>
      <c r="O1350" s="18"/>
      <c r="P1350" s="15" t="str">
        <f>IF(Ansøgning!L1355="","",Ansøgning!L1355)</f>
        <v/>
      </c>
      <c r="Q1350" s="46" t="str">
        <f t="shared" si="141"/>
        <v/>
      </c>
      <c r="R1350" s="46"/>
      <c r="S1350" s="101" t="str">
        <f>IF(Ansøgning!M1355="","",Ansøgning!M1355)</f>
        <v/>
      </c>
      <c r="T1350" s="31" t="str">
        <f t="shared" si="142"/>
        <v/>
      </c>
      <c r="U1350" s="102" t="str">
        <f>IF(Ansøgning!O1355="","",Ansøgning!O1355)</f>
        <v/>
      </c>
      <c r="V1350" s="20"/>
      <c r="W1350" s="102" t="str">
        <f>IF(Ansøgning!P1355="","",Ansøgning!P1355)</f>
        <v/>
      </c>
      <c r="X1350" s="20"/>
      <c r="Y1350" s="31" t="str">
        <f>IF(Ansøgning!Q1355="","",Ansøgning!Q1355)</f>
        <v/>
      </c>
      <c r="Z1350" s="46" t="str">
        <f>IFERROR(MAX(IF(OR(V1350="",X1350=""),"",IF(AND(AND(MONTH(F1350)&gt;=7,MONTH(F1350)&lt;8),AND(MONTH(H1350)&gt;=7,MONTH(H1350)&lt;8)),(NETWORKDAYS(F1350,H1350,Lister!$D$7:$D$13)-V1350)*T1350/NETWORKDAYS(Lister!$D$19,Lister!$E$19,Lister!$D$7:$D$13),IF(AND(AND(MONTH(F1350)&gt;=7,MONTH(F1350)&lt;8),MONTH(H1350)&gt;7),(NETWORKDAYS(F1350,Lister!$E$19,Lister!$D$7:$D$13)-V1350)*T1350/NETWORKDAYS(Lister!$D$19,Lister!$E$19,Lister!$D$7:$D$13),IF(MONTH(F1350)&gt;7,0)))),0),"")</f>
        <v/>
      </c>
      <c r="AA1350" s="31" t="str">
        <f>IF(Ansøgning!R1355="","",Ansøgning!R1355)</f>
        <v/>
      </c>
      <c r="AB1350" s="46" t="str">
        <f>IFERROR(MAX(IF(OR(V1350="",X1350=""),"",IF(AND(AND(MONTH(F1350)&gt;=8,MONTH(F1350)&lt;9),AND(MONTH(H1350)&gt;=8,MONTH(H1350)&lt;9)),(NETWORKDAYS(F1350,H1350,Lister!$D$7:$D$13)-X1350)*T1350/NETWORKDAYS(Lister!$D$20,Lister!$E$20,Lister!$D$7:$D$13),IF(AND(MONTH(F1350)=7,MONTH(H1350)=8),(NETWORKDAYS(Lister!$D$20,H1350,Lister!$D$7:$D$13)-X1350)*T1350/NETWORKDAYS(Lister!$D$20,Lister!$E$20,Lister!$D$7:$D$13),IF(AND(MONTH(F1350)=7,MONTH(H1350)=7),0)))),0),"")</f>
        <v/>
      </c>
      <c r="AC1350" s="15" t="str">
        <f>IF(Ansøgning!U1355="","",Ansøgning!U1355)</f>
        <v/>
      </c>
      <c r="AD1350" s="31" t="str">
        <f t="shared" si="143"/>
        <v/>
      </c>
      <c r="AE1350" s="31" t="str">
        <f t="shared" si="144"/>
        <v/>
      </c>
      <c r="AF1350" s="51" t="str">
        <f t="shared" si="145"/>
        <v/>
      </c>
      <c r="AG1350" s="15" t="str">
        <f t="shared" si="146"/>
        <v/>
      </c>
    </row>
    <row r="1351" spans="1:33" x14ac:dyDescent="0.25">
      <c r="A1351" s="13" t="str">
        <f>IF(Ansøgning!A1356="","",Ansøgning!A1356)</f>
        <v/>
      </c>
      <c r="B1351" s="13" t="str">
        <f>IF(Ansøgning!B1356="","",Ansøgning!B1356)</f>
        <v/>
      </c>
      <c r="C1351" s="13" t="str">
        <f>IF(Ansøgning!C1356="","",Ansøgning!C1356)</f>
        <v/>
      </c>
      <c r="D1351" s="13" t="str">
        <f>IF(Ansøgning!D1356="","",Ansøgning!D1356)</f>
        <v/>
      </c>
      <c r="E1351" s="14" t="str">
        <f>IF(Ansøgning!E1356="","",Ansøgning!E1356)</f>
        <v/>
      </c>
      <c r="F1351" s="16"/>
      <c r="G1351" s="14" t="str">
        <f>IF(Ansøgning!F1356="","",Ansøgning!F1356)</f>
        <v/>
      </c>
      <c r="H1351" s="16"/>
      <c r="I1351" s="72" t="str">
        <f>IF(OR(F1351="",H1351=""),"",NETWORKDAYS(F1351,H1351,Lister!$D$7:$D$13))</f>
        <v/>
      </c>
      <c r="J1351" s="53" t="str">
        <f>IF(Ansøgning!H1356="","",Ansøgning!H1356)</f>
        <v/>
      </c>
      <c r="K1351" s="32" t="str">
        <f t="shared" si="140"/>
        <v/>
      </c>
      <c r="L1351" s="31" t="str">
        <f>IF(Ansøgning!J1356="","",Ansøgning!J1356)</f>
        <v/>
      </c>
      <c r="M1351" s="18"/>
      <c r="N1351" s="31" t="str">
        <f>IF(Ansøgning!K1356="","",Ansøgning!K1356)</f>
        <v/>
      </c>
      <c r="O1351" s="18"/>
      <c r="P1351" s="15" t="str">
        <f>IF(Ansøgning!L1356="","",Ansøgning!L1356)</f>
        <v/>
      </c>
      <c r="Q1351" s="46" t="str">
        <f t="shared" si="141"/>
        <v/>
      </c>
      <c r="R1351" s="46"/>
      <c r="S1351" s="101" t="str">
        <f>IF(Ansøgning!M1356="","",Ansøgning!M1356)</f>
        <v/>
      </c>
      <c r="T1351" s="31" t="str">
        <f t="shared" si="142"/>
        <v/>
      </c>
      <c r="U1351" s="102" t="str">
        <f>IF(Ansøgning!O1356="","",Ansøgning!O1356)</f>
        <v/>
      </c>
      <c r="V1351" s="20"/>
      <c r="W1351" s="102" t="str">
        <f>IF(Ansøgning!P1356="","",Ansøgning!P1356)</f>
        <v/>
      </c>
      <c r="X1351" s="20"/>
      <c r="Y1351" s="31" t="str">
        <f>IF(Ansøgning!Q1356="","",Ansøgning!Q1356)</f>
        <v/>
      </c>
      <c r="Z1351" s="46" t="str">
        <f>IFERROR(MAX(IF(OR(V1351="",X1351=""),"",IF(AND(AND(MONTH(F1351)&gt;=7,MONTH(F1351)&lt;8),AND(MONTH(H1351)&gt;=7,MONTH(H1351)&lt;8)),(NETWORKDAYS(F1351,H1351,Lister!$D$7:$D$13)-V1351)*T1351/NETWORKDAYS(Lister!$D$19,Lister!$E$19,Lister!$D$7:$D$13),IF(AND(AND(MONTH(F1351)&gt;=7,MONTH(F1351)&lt;8),MONTH(H1351)&gt;7),(NETWORKDAYS(F1351,Lister!$E$19,Lister!$D$7:$D$13)-V1351)*T1351/NETWORKDAYS(Lister!$D$19,Lister!$E$19,Lister!$D$7:$D$13),IF(MONTH(F1351)&gt;7,0)))),0),"")</f>
        <v/>
      </c>
      <c r="AA1351" s="31" t="str">
        <f>IF(Ansøgning!R1356="","",Ansøgning!R1356)</f>
        <v/>
      </c>
      <c r="AB1351" s="46" t="str">
        <f>IFERROR(MAX(IF(OR(V1351="",X1351=""),"",IF(AND(AND(MONTH(F1351)&gt;=8,MONTH(F1351)&lt;9),AND(MONTH(H1351)&gt;=8,MONTH(H1351)&lt;9)),(NETWORKDAYS(F1351,H1351,Lister!$D$7:$D$13)-X1351)*T1351/NETWORKDAYS(Lister!$D$20,Lister!$E$20,Lister!$D$7:$D$13),IF(AND(MONTH(F1351)=7,MONTH(H1351)=8),(NETWORKDAYS(Lister!$D$20,H1351,Lister!$D$7:$D$13)-X1351)*T1351/NETWORKDAYS(Lister!$D$20,Lister!$E$20,Lister!$D$7:$D$13),IF(AND(MONTH(F1351)=7,MONTH(H1351)=7),0)))),0),"")</f>
        <v/>
      </c>
      <c r="AC1351" s="15" t="str">
        <f>IF(Ansøgning!U1356="","",Ansøgning!U1356)</f>
        <v/>
      </c>
      <c r="AD1351" s="31" t="str">
        <f t="shared" si="143"/>
        <v/>
      </c>
      <c r="AE1351" s="31" t="str">
        <f t="shared" si="144"/>
        <v/>
      </c>
      <c r="AF1351" s="51" t="str">
        <f t="shared" si="145"/>
        <v/>
      </c>
      <c r="AG1351" s="15" t="str">
        <f t="shared" si="146"/>
        <v/>
      </c>
    </row>
    <row r="1352" spans="1:33" x14ac:dyDescent="0.25">
      <c r="A1352" s="13" t="str">
        <f>IF(Ansøgning!A1357="","",Ansøgning!A1357)</f>
        <v/>
      </c>
      <c r="B1352" s="13" t="str">
        <f>IF(Ansøgning!B1357="","",Ansøgning!B1357)</f>
        <v/>
      </c>
      <c r="C1352" s="13" t="str">
        <f>IF(Ansøgning!C1357="","",Ansøgning!C1357)</f>
        <v/>
      </c>
      <c r="D1352" s="13" t="str">
        <f>IF(Ansøgning!D1357="","",Ansøgning!D1357)</f>
        <v/>
      </c>
      <c r="E1352" s="14" t="str">
        <f>IF(Ansøgning!E1357="","",Ansøgning!E1357)</f>
        <v/>
      </c>
      <c r="F1352" s="16"/>
      <c r="G1352" s="14" t="str">
        <f>IF(Ansøgning!F1357="","",Ansøgning!F1357)</f>
        <v/>
      </c>
      <c r="H1352" s="16"/>
      <c r="I1352" s="72" t="str">
        <f>IF(OR(F1352="",H1352=""),"",NETWORKDAYS(F1352,H1352,Lister!$D$7:$D$13))</f>
        <v/>
      </c>
      <c r="J1352" s="53" t="str">
        <f>IF(Ansøgning!H1357="","",Ansøgning!H1357)</f>
        <v/>
      </c>
      <c r="K1352" s="32" t="str">
        <f t="shared" si="140"/>
        <v/>
      </c>
      <c r="L1352" s="31" t="str">
        <f>IF(Ansøgning!J1357="","",Ansøgning!J1357)</f>
        <v/>
      </c>
      <c r="M1352" s="18"/>
      <c r="N1352" s="31" t="str">
        <f>IF(Ansøgning!K1357="","",Ansøgning!K1357)</f>
        <v/>
      </c>
      <c r="O1352" s="18"/>
      <c r="P1352" s="15" t="str">
        <f>IF(Ansøgning!L1357="","",Ansøgning!L1357)</f>
        <v/>
      </c>
      <c r="Q1352" s="46" t="str">
        <f t="shared" si="141"/>
        <v/>
      </c>
      <c r="R1352" s="46"/>
      <c r="S1352" s="101" t="str">
        <f>IF(Ansøgning!M1357="","",Ansøgning!M1357)</f>
        <v/>
      </c>
      <c r="T1352" s="31" t="str">
        <f t="shared" si="142"/>
        <v/>
      </c>
      <c r="U1352" s="102" t="str">
        <f>IF(Ansøgning!O1357="","",Ansøgning!O1357)</f>
        <v/>
      </c>
      <c r="V1352" s="20"/>
      <c r="W1352" s="102" t="str">
        <f>IF(Ansøgning!P1357="","",Ansøgning!P1357)</f>
        <v/>
      </c>
      <c r="X1352" s="20"/>
      <c r="Y1352" s="31" t="str">
        <f>IF(Ansøgning!Q1357="","",Ansøgning!Q1357)</f>
        <v/>
      </c>
      <c r="Z1352" s="46" t="str">
        <f>IFERROR(MAX(IF(OR(V1352="",X1352=""),"",IF(AND(AND(MONTH(F1352)&gt;=7,MONTH(F1352)&lt;8),AND(MONTH(H1352)&gt;=7,MONTH(H1352)&lt;8)),(NETWORKDAYS(F1352,H1352,Lister!$D$7:$D$13)-V1352)*T1352/NETWORKDAYS(Lister!$D$19,Lister!$E$19,Lister!$D$7:$D$13),IF(AND(AND(MONTH(F1352)&gt;=7,MONTH(F1352)&lt;8),MONTH(H1352)&gt;7),(NETWORKDAYS(F1352,Lister!$E$19,Lister!$D$7:$D$13)-V1352)*T1352/NETWORKDAYS(Lister!$D$19,Lister!$E$19,Lister!$D$7:$D$13),IF(MONTH(F1352)&gt;7,0)))),0),"")</f>
        <v/>
      </c>
      <c r="AA1352" s="31" t="str">
        <f>IF(Ansøgning!R1357="","",Ansøgning!R1357)</f>
        <v/>
      </c>
      <c r="AB1352" s="46" t="str">
        <f>IFERROR(MAX(IF(OR(V1352="",X1352=""),"",IF(AND(AND(MONTH(F1352)&gt;=8,MONTH(F1352)&lt;9),AND(MONTH(H1352)&gt;=8,MONTH(H1352)&lt;9)),(NETWORKDAYS(F1352,H1352,Lister!$D$7:$D$13)-X1352)*T1352/NETWORKDAYS(Lister!$D$20,Lister!$E$20,Lister!$D$7:$D$13),IF(AND(MONTH(F1352)=7,MONTH(H1352)=8),(NETWORKDAYS(Lister!$D$20,H1352,Lister!$D$7:$D$13)-X1352)*T1352/NETWORKDAYS(Lister!$D$20,Lister!$E$20,Lister!$D$7:$D$13),IF(AND(MONTH(F1352)=7,MONTH(H1352)=7),0)))),0),"")</f>
        <v/>
      </c>
      <c r="AC1352" s="15" t="str">
        <f>IF(Ansøgning!U1357="","",Ansøgning!U1357)</f>
        <v/>
      </c>
      <c r="AD1352" s="31" t="str">
        <f t="shared" si="143"/>
        <v/>
      </c>
      <c r="AE1352" s="31" t="str">
        <f t="shared" si="144"/>
        <v/>
      </c>
      <c r="AF1352" s="51" t="str">
        <f t="shared" si="145"/>
        <v/>
      </c>
      <c r="AG1352" s="15" t="str">
        <f t="shared" si="146"/>
        <v/>
      </c>
    </row>
    <row r="1353" spans="1:33" x14ac:dyDescent="0.25">
      <c r="A1353" s="13" t="str">
        <f>IF(Ansøgning!A1358="","",Ansøgning!A1358)</f>
        <v/>
      </c>
      <c r="B1353" s="13" t="str">
        <f>IF(Ansøgning!B1358="","",Ansøgning!B1358)</f>
        <v/>
      </c>
      <c r="C1353" s="13" t="str">
        <f>IF(Ansøgning!C1358="","",Ansøgning!C1358)</f>
        <v/>
      </c>
      <c r="D1353" s="13" t="str">
        <f>IF(Ansøgning!D1358="","",Ansøgning!D1358)</f>
        <v/>
      </c>
      <c r="E1353" s="14" t="str">
        <f>IF(Ansøgning!E1358="","",Ansøgning!E1358)</f>
        <v/>
      </c>
      <c r="F1353" s="16"/>
      <c r="G1353" s="14" t="str">
        <f>IF(Ansøgning!F1358="","",Ansøgning!F1358)</f>
        <v/>
      </c>
      <c r="H1353" s="16"/>
      <c r="I1353" s="72" t="str">
        <f>IF(OR(F1353="",H1353=""),"",NETWORKDAYS(F1353,H1353,Lister!$D$7:$D$13))</f>
        <v/>
      </c>
      <c r="J1353" s="53" t="str">
        <f>IF(Ansøgning!H1358="","",Ansøgning!H1358)</f>
        <v/>
      </c>
      <c r="K1353" s="32" t="str">
        <f t="shared" si="140"/>
        <v/>
      </c>
      <c r="L1353" s="31" t="str">
        <f>IF(Ansøgning!J1358="","",Ansøgning!J1358)</f>
        <v/>
      </c>
      <c r="M1353" s="18"/>
      <c r="N1353" s="31" t="str">
        <f>IF(Ansøgning!K1358="","",Ansøgning!K1358)</f>
        <v/>
      </c>
      <c r="O1353" s="18"/>
      <c r="P1353" s="15" t="str">
        <f>IF(Ansøgning!L1358="","",Ansøgning!L1358)</f>
        <v/>
      </c>
      <c r="Q1353" s="46" t="str">
        <f t="shared" si="141"/>
        <v/>
      </c>
      <c r="R1353" s="46"/>
      <c r="S1353" s="101" t="str">
        <f>IF(Ansøgning!M1358="","",Ansøgning!M1358)</f>
        <v/>
      </c>
      <c r="T1353" s="31" t="str">
        <f t="shared" si="142"/>
        <v/>
      </c>
      <c r="U1353" s="102" t="str">
        <f>IF(Ansøgning!O1358="","",Ansøgning!O1358)</f>
        <v/>
      </c>
      <c r="V1353" s="20"/>
      <c r="W1353" s="102" t="str">
        <f>IF(Ansøgning!P1358="","",Ansøgning!P1358)</f>
        <v/>
      </c>
      <c r="X1353" s="20"/>
      <c r="Y1353" s="31" t="str">
        <f>IF(Ansøgning!Q1358="","",Ansøgning!Q1358)</f>
        <v/>
      </c>
      <c r="Z1353" s="46" t="str">
        <f>IFERROR(MAX(IF(OR(V1353="",X1353=""),"",IF(AND(AND(MONTH(F1353)&gt;=7,MONTH(F1353)&lt;8),AND(MONTH(H1353)&gt;=7,MONTH(H1353)&lt;8)),(NETWORKDAYS(F1353,H1353,Lister!$D$7:$D$13)-V1353)*T1353/NETWORKDAYS(Lister!$D$19,Lister!$E$19,Lister!$D$7:$D$13),IF(AND(AND(MONTH(F1353)&gt;=7,MONTH(F1353)&lt;8),MONTH(H1353)&gt;7),(NETWORKDAYS(F1353,Lister!$E$19,Lister!$D$7:$D$13)-V1353)*T1353/NETWORKDAYS(Lister!$D$19,Lister!$E$19,Lister!$D$7:$D$13),IF(MONTH(F1353)&gt;7,0)))),0),"")</f>
        <v/>
      </c>
      <c r="AA1353" s="31" t="str">
        <f>IF(Ansøgning!R1358="","",Ansøgning!R1358)</f>
        <v/>
      </c>
      <c r="AB1353" s="46" t="str">
        <f>IFERROR(MAX(IF(OR(V1353="",X1353=""),"",IF(AND(AND(MONTH(F1353)&gt;=8,MONTH(F1353)&lt;9),AND(MONTH(H1353)&gt;=8,MONTH(H1353)&lt;9)),(NETWORKDAYS(F1353,H1353,Lister!$D$7:$D$13)-X1353)*T1353/NETWORKDAYS(Lister!$D$20,Lister!$E$20,Lister!$D$7:$D$13),IF(AND(MONTH(F1353)=7,MONTH(H1353)=8),(NETWORKDAYS(Lister!$D$20,H1353,Lister!$D$7:$D$13)-X1353)*T1353/NETWORKDAYS(Lister!$D$20,Lister!$E$20,Lister!$D$7:$D$13),IF(AND(MONTH(F1353)=7,MONTH(H1353)=7),0)))),0),"")</f>
        <v/>
      </c>
      <c r="AC1353" s="15" t="str">
        <f>IF(Ansøgning!U1358="","",Ansøgning!U1358)</f>
        <v/>
      </c>
      <c r="AD1353" s="31" t="str">
        <f t="shared" si="143"/>
        <v/>
      </c>
      <c r="AE1353" s="31" t="str">
        <f t="shared" si="144"/>
        <v/>
      </c>
      <c r="AF1353" s="51" t="str">
        <f t="shared" si="145"/>
        <v/>
      </c>
      <c r="AG1353" s="15" t="str">
        <f t="shared" si="146"/>
        <v/>
      </c>
    </row>
    <row r="1354" spans="1:33" x14ac:dyDescent="0.25">
      <c r="A1354" s="13" t="str">
        <f>IF(Ansøgning!A1359="","",Ansøgning!A1359)</f>
        <v/>
      </c>
      <c r="B1354" s="13" t="str">
        <f>IF(Ansøgning!B1359="","",Ansøgning!B1359)</f>
        <v/>
      </c>
      <c r="C1354" s="13" t="str">
        <f>IF(Ansøgning!C1359="","",Ansøgning!C1359)</f>
        <v/>
      </c>
      <c r="D1354" s="13" t="str">
        <f>IF(Ansøgning!D1359="","",Ansøgning!D1359)</f>
        <v/>
      </c>
      <c r="E1354" s="14" t="str">
        <f>IF(Ansøgning!E1359="","",Ansøgning!E1359)</f>
        <v/>
      </c>
      <c r="F1354" s="16"/>
      <c r="G1354" s="14" t="str">
        <f>IF(Ansøgning!F1359="","",Ansøgning!F1359)</f>
        <v/>
      </c>
      <c r="H1354" s="16"/>
      <c r="I1354" s="72" t="str">
        <f>IF(OR(F1354="",H1354=""),"",NETWORKDAYS(F1354,H1354,Lister!$D$7:$D$13))</f>
        <v/>
      </c>
      <c r="J1354" s="53" t="str">
        <f>IF(Ansøgning!H1359="","",Ansøgning!H1359)</f>
        <v/>
      </c>
      <c r="K1354" s="32" t="str">
        <f t="shared" si="140"/>
        <v/>
      </c>
      <c r="L1354" s="31" t="str">
        <f>IF(Ansøgning!J1359="","",Ansøgning!J1359)</f>
        <v/>
      </c>
      <c r="M1354" s="18"/>
      <c r="N1354" s="31" t="str">
        <f>IF(Ansøgning!K1359="","",Ansøgning!K1359)</f>
        <v/>
      </c>
      <c r="O1354" s="18"/>
      <c r="P1354" s="15" t="str">
        <f>IF(Ansøgning!L1359="","",Ansøgning!L1359)</f>
        <v/>
      </c>
      <c r="Q1354" s="46" t="str">
        <f t="shared" si="141"/>
        <v/>
      </c>
      <c r="R1354" s="46"/>
      <c r="S1354" s="101" t="str">
        <f>IF(Ansøgning!M1359="","",Ansøgning!M1359)</f>
        <v/>
      </c>
      <c r="T1354" s="31" t="str">
        <f t="shared" si="142"/>
        <v/>
      </c>
      <c r="U1354" s="102" t="str">
        <f>IF(Ansøgning!O1359="","",Ansøgning!O1359)</f>
        <v/>
      </c>
      <c r="V1354" s="20"/>
      <c r="W1354" s="102" t="str">
        <f>IF(Ansøgning!P1359="","",Ansøgning!P1359)</f>
        <v/>
      </c>
      <c r="X1354" s="20"/>
      <c r="Y1354" s="31" t="str">
        <f>IF(Ansøgning!Q1359="","",Ansøgning!Q1359)</f>
        <v/>
      </c>
      <c r="Z1354" s="46" t="str">
        <f>IFERROR(MAX(IF(OR(V1354="",X1354=""),"",IF(AND(AND(MONTH(F1354)&gt;=7,MONTH(F1354)&lt;8),AND(MONTH(H1354)&gt;=7,MONTH(H1354)&lt;8)),(NETWORKDAYS(F1354,H1354,Lister!$D$7:$D$13)-V1354)*T1354/NETWORKDAYS(Lister!$D$19,Lister!$E$19,Lister!$D$7:$D$13),IF(AND(AND(MONTH(F1354)&gt;=7,MONTH(F1354)&lt;8),MONTH(H1354)&gt;7),(NETWORKDAYS(F1354,Lister!$E$19,Lister!$D$7:$D$13)-V1354)*T1354/NETWORKDAYS(Lister!$D$19,Lister!$E$19,Lister!$D$7:$D$13),IF(MONTH(F1354)&gt;7,0)))),0),"")</f>
        <v/>
      </c>
      <c r="AA1354" s="31" t="str">
        <f>IF(Ansøgning!R1359="","",Ansøgning!R1359)</f>
        <v/>
      </c>
      <c r="AB1354" s="46" t="str">
        <f>IFERROR(MAX(IF(OR(V1354="",X1354=""),"",IF(AND(AND(MONTH(F1354)&gt;=8,MONTH(F1354)&lt;9),AND(MONTH(H1354)&gt;=8,MONTH(H1354)&lt;9)),(NETWORKDAYS(F1354,H1354,Lister!$D$7:$D$13)-X1354)*T1354/NETWORKDAYS(Lister!$D$20,Lister!$E$20,Lister!$D$7:$D$13),IF(AND(MONTH(F1354)=7,MONTH(H1354)=8),(NETWORKDAYS(Lister!$D$20,H1354,Lister!$D$7:$D$13)-X1354)*T1354/NETWORKDAYS(Lister!$D$20,Lister!$E$20,Lister!$D$7:$D$13),IF(AND(MONTH(F1354)=7,MONTH(H1354)=7),0)))),0),"")</f>
        <v/>
      </c>
      <c r="AC1354" s="15" t="str">
        <f>IF(Ansøgning!U1359="","",Ansøgning!U1359)</f>
        <v/>
      </c>
      <c r="AD1354" s="31" t="str">
        <f t="shared" si="143"/>
        <v/>
      </c>
      <c r="AE1354" s="31" t="str">
        <f t="shared" si="144"/>
        <v/>
      </c>
      <c r="AF1354" s="51" t="str">
        <f t="shared" si="145"/>
        <v/>
      </c>
      <c r="AG1354" s="15" t="str">
        <f t="shared" si="146"/>
        <v/>
      </c>
    </row>
    <row r="1355" spans="1:33" x14ac:dyDescent="0.25">
      <c r="A1355" s="13" t="str">
        <f>IF(Ansøgning!A1360="","",Ansøgning!A1360)</f>
        <v/>
      </c>
      <c r="B1355" s="13" t="str">
        <f>IF(Ansøgning!B1360="","",Ansøgning!B1360)</f>
        <v/>
      </c>
      <c r="C1355" s="13" t="str">
        <f>IF(Ansøgning!C1360="","",Ansøgning!C1360)</f>
        <v/>
      </c>
      <c r="D1355" s="13" t="str">
        <f>IF(Ansøgning!D1360="","",Ansøgning!D1360)</f>
        <v/>
      </c>
      <c r="E1355" s="14" t="str">
        <f>IF(Ansøgning!E1360="","",Ansøgning!E1360)</f>
        <v/>
      </c>
      <c r="F1355" s="16"/>
      <c r="G1355" s="14" t="str">
        <f>IF(Ansøgning!F1360="","",Ansøgning!F1360)</f>
        <v/>
      </c>
      <c r="H1355" s="16"/>
      <c r="I1355" s="72" t="str">
        <f>IF(OR(F1355="",H1355=""),"",NETWORKDAYS(F1355,H1355,Lister!$D$7:$D$13))</f>
        <v/>
      </c>
      <c r="J1355" s="53" t="str">
        <f>IF(Ansøgning!H1360="","",Ansøgning!H1360)</f>
        <v/>
      </c>
      <c r="K1355" s="32" t="str">
        <f t="shared" si="140"/>
        <v/>
      </c>
      <c r="L1355" s="31" t="str">
        <f>IF(Ansøgning!J1360="","",Ansøgning!J1360)</f>
        <v/>
      </c>
      <c r="M1355" s="18"/>
      <c r="N1355" s="31" t="str">
        <f>IF(Ansøgning!K1360="","",Ansøgning!K1360)</f>
        <v/>
      </c>
      <c r="O1355" s="18"/>
      <c r="P1355" s="15" t="str">
        <f>IF(Ansøgning!L1360="","",Ansøgning!L1360)</f>
        <v/>
      </c>
      <c r="Q1355" s="46" t="str">
        <f t="shared" si="141"/>
        <v/>
      </c>
      <c r="R1355" s="46"/>
      <c r="S1355" s="101" t="str">
        <f>IF(Ansøgning!M1360="","",Ansøgning!M1360)</f>
        <v/>
      </c>
      <c r="T1355" s="31" t="str">
        <f t="shared" si="142"/>
        <v/>
      </c>
      <c r="U1355" s="102" t="str">
        <f>IF(Ansøgning!O1360="","",Ansøgning!O1360)</f>
        <v/>
      </c>
      <c r="V1355" s="20"/>
      <c r="W1355" s="102" t="str">
        <f>IF(Ansøgning!P1360="","",Ansøgning!P1360)</f>
        <v/>
      </c>
      <c r="X1355" s="20"/>
      <c r="Y1355" s="31" t="str">
        <f>IF(Ansøgning!Q1360="","",Ansøgning!Q1360)</f>
        <v/>
      </c>
      <c r="Z1355" s="46" t="str">
        <f>IFERROR(MAX(IF(OR(V1355="",X1355=""),"",IF(AND(AND(MONTH(F1355)&gt;=7,MONTH(F1355)&lt;8),AND(MONTH(H1355)&gt;=7,MONTH(H1355)&lt;8)),(NETWORKDAYS(F1355,H1355,Lister!$D$7:$D$13)-V1355)*T1355/NETWORKDAYS(Lister!$D$19,Lister!$E$19,Lister!$D$7:$D$13),IF(AND(AND(MONTH(F1355)&gt;=7,MONTH(F1355)&lt;8),MONTH(H1355)&gt;7),(NETWORKDAYS(F1355,Lister!$E$19,Lister!$D$7:$D$13)-V1355)*T1355/NETWORKDAYS(Lister!$D$19,Lister!$E$19,Lister!$D$7:$D$13),IF(MONTH(F1355)&gt;7,0)))),0),"")</f>
        <v/>
      </c>
      <c r="AA1355" s="31" t="str">
        <f>IF(Ansøgning!R1360="","",Ansøgning!R1360)</f>
        <v/>
      </c>
      <c r="AB1355" s="46" t="str">
        <f>IFERROR(MAX(IF(OR(V1355="",X1355=""),"",IF(AND(AND(MONTH(F1355)&gt;=8,MONTH(F1355)&lt;9),AND(MONTH(H1355)&gt;=8,MONTH(H1355)&lt;9)),(NETWORKDAYS(F1355,H1355,Lister!$D$7:$D$13)-X1355)*T1355/NETWORKDAYS(Lister!$D$20,Lister!$E$20,Lister!$D$7:$D$13),IF(AND(MONTH(F1355)=7,MONTH(H1355)=8),(NETWORKDAYS(Lister!$D$20,H1355,Lister!$D$7:$D$13)-X1355)*T1355/NETWORKDAYS(Lister!$D$20,Lister!$E$20,Lister!$D$7:$D$13),IF(AND(MONTH(F1355)=7,MONTH(H1355)=7),0)))),0),"")</f>
        <v/>
      </c>
      <c r="AC1355" s="15" t="str">
        <f>IF(Ansøgning!U1360="","",Ansøgning!U1360)</f>
        <v/>
      </c>
      <c r="AD1355" s="31" t="str">
        <f t="shared" si="143"/>
        <v/>
      </c>
      <c r="AE1355" s="31" t="str">
        <f t="shared" si="144"/>
        <v/>
      </c>
      <c r="AF1355" s="51" t="str">
        <f t="shared" si="145"/>
        <v/>
      </c>
      <c r="AG1355" s="15" t="str">
        <f t="shared" si="146"/>
        <v/>
      </c>
    </row>
    <row r="1356" spans="1:33" x14ac:dyDescent="0.25">
      <c r="A1356" s="13" t="str">
        <f>IF(Ansøgning!A1361="","",Ansøgning!A1361)</f>
        <v/>
      </c>
      <c r="B1356" s="13" t="str">
        <f>IF(Ansøgning!B1361="","",Ansøgning!B1361)</f>
        <v/>
      </c>
      <c r="C1356" s="13" t="str">
        <f>IF(Ansøgning!C1361="","",Ansøgning!C1361)</f>
        <v/>
      </c>
      <c r="D1356" s="13" t="str">
        <f>IF(Ansøgning!D1361="","",Ansøgning!D1361)</f>
        <v/>
      </c>
      <c r="E1356" s="14" t="str">
        <f>IF(Ansøgning!E1361="","",Ansøgning!E1361)</f>
        <v/>
      </c>
      <c r="F1356" s="16"/>
      <c r="G1356" s="14" t="str">
        <f>IF(Ansøgning!F1361="","",Ansøgning!F1361)</f>
        <v/>
      </c>
      <c r="H1356" s="16"/>
      <c r="I1356" s="72" t="str">
        <f>IF(OR(F1356="",H1356=""),"",NETWORKDAYS(F1356,H1356,Lister!$D$7:$D$13))</f>
        <v/>
      </c>
      <c r="J1356" s="53" t="str">
        <f>IF(Ansøgning!H1361="","",Ansøgning!H1361)</f>
        <v/>
      </c>
      <c r="K1356" s="32" t="str">
        <f t="shared" si="140"/>
        <v/>
      </c>
      <c r="L1356" s="31" t="str">
        <f>IF(Ansøgning!J1361="","",Ansøgning!J1361)</f>
        <v/>
      </c>
      <c r="M1356" s="18"/>
      <c r="N1356" s="31" t="str">
        <f>IF(Ansøgning!K1361="","",Ansøgning!K1361)</f>
        <v/>
      </c>
      <c r="O1356" s="18"/>
      <c r="P1356" s="15" t="str">
        <f>IF(Ansøgning!L1361="","",Ansøgning!L1361)</f>
        <v/>
      </c>
      <c r="Q1356" s="46" t="str">
        <f t="shared" si="141"/>
        <v/>
      </c>
      <c r="R1356" s="46"/>
      <c r="S1356" s="101" t="str">
        <f>IF(Ansøgning!M1361="","",Ansøgning!M1361)</f>
        <v/>
      </c>
      <c r="T1356" s="31" t="str">
        <f t="shared" si="142"/>
        <v/>
      </c>
      <c r="U1356" s="102" t="str">
        <f>IF(Ansøgning!O1361="","",Ansøgning!O1361)</f>
        <v/>
      </c>
      <c r="V1356" s="20"/>
      <c r="W1356" s="102" t="str">
        <f>IF(Ansøgning!P1361="","",Ansøgning!P1361)</f>
        <v/>
      </c>
      <c r="X1356" s="20"/>
      <c r="Y1356" s="31" t="str">
        <f>IF(Ansøgning!Q1361="","",Ansøgning!Q1361)</f>
        <v/>
      </c>
      <c r="Z1356" s="46" t="str">
        <f>IFERROR(MAX(IF(OR(V1356="",X1356=""),"",IF(AND(AND(MONTH(F1356)&gt;=7,MONTH(F1356)&lt;8),AND(MONTH(H1356)&gt;=7,MONTH(H1356)&lt;8)),(NETWORKDAYS(F1356,H1356,Lister!$D$7:$D$13)-V1356)*T1356/NETWORKDAYS(Lister!$D$19,Lister!$E$19,Lister!$D$7:$D$13),IF(AND(AND(MONTH(F1356)&gt;=7,MONTH(F1356)&lt;8),MONTH(H1356)&gt;7),(NETWORKDAYS(F1356,Lister!$E$19,Lister!$D$7:$D$13)-V1356)*T1356/NETWORKDAYS(Lister!$D$19,Lister!$E$19,Lister!$D$7:$D$13),IF(MONTH(F1356)&gt;7,0)))),0),"")</f>
        <v/>
      </c>
      <c r="AA1356" s="31" t="str">
        <f>IF(Ansøgning!R1361="","",Ansøgning!R1361)</f>
        <v/>
      </c>
      <c r="AB1356" s="46" t="str">
        <f>IFERROR(MAX(IF(OR(V1356="",X1356=""),"",IF(AND(AND(MONTH(F1356)&gt;=8,MONTH(F1356)&lt;9),AND(MONTH(H1356)&gt;=8,MONTH(H1356)&lt;9)),(NETWORKDAYS(F1356,H1356,Lister!$D$7:$D$13)-X1356)*T1356/NETWORKDAYS(Lister!$D$20,Lister!$E$20,Lister!$D$7:$D$13),IF(AND(MONTH(F1356)=7,MONTH(H1356)=8),(NETWORKDAYS(Lister!$D$20,H1356,Lister!$D$7:$D$13)-X1356)*T1356/NETWORKDAYS(Lister!$D$20,Lister!$E$20,Lister!$D$7:$D$13),IF(AND(MONTH(F1356)=7,MONTH(H1356)=7),0)))),0),"")</f>
        <v/>
      </c>
      <c r="AC1356" s="15" t="str">
        <f>IF(Ansøgning!U1361="","",Ansøgning!U1361)</f>
        <v/>
      </c>
      <c r="AD1356" s="31" t="str">
        <f t="shared" si="143"/>
        <v/>
      </c>
      <c r="AE1356" s="31" t="str">
        <f t="shared" si="144"/>
        <v/>
      </c>
      <c r="AF1356" s="51" t="str">
        <f t="shared" si="145"/>
        <v/>
      </c>
      <c r="AG1356" s="15" t="str">
        <f t="shared" si="146"/>
        <v/>
      </c>
    </row>
    <row r="1357" spans="1:33" x14ac:dyDescent="0.25">
      <c r="A1357" s="13" t="str">
        <f>IF(Ansøgning!A1362="","",Ansøgning!A1362)</f>
        <v/>
      </c>
      <c r="B1357" s="13" t="str">
        <f>IF(Ansøgning!B1362="","",Ansøgning!B1362)</f>
        <v/>
      </c>
      <c r="C1357" s="13" t="str">
        <f>IF(Ansøgning!C1362="","",Ansøgning!C1362)</f>
        <v/>
      </c>
      <c r="D1357" s="13" t="str">
        <f>IF(Ansøgning!D1362="","",Ansøgning!D1362)</f>
        <v/>
      </c>
      <c r="E1357" s="14" t="str">
        <f>IF(Ansøgning!E1362="","",Ansøgning!E1362)</f>
        <v/>
      </c>
      <c r="F1357" s="16"/>
      <c r="G1357" s="14" t="str">
        <f>IF(Ansøgning!F1362="","",Ansøgning!F1362)</f>
        <v/>
      </c>
      <c r="H1357" s="16"/>
      <c r="I1357" s="72" t="str">
        <f>IF(OR(F1357="",H1357=""),"",NETWORKDAYS(F1357,H1357,Lister!$D$7:$D$13))</f>
        <v/>
      </c>
      <c r="J1357" s="53" t="str">
        <f>IF(Ansøgning!H1362="","",Ansøgning!H1362)</f>
        <v/>
      </c>
      <c r="K1357" s="32" t="str">
        <f t="shared" si="140"/>
        <v/>
      </c>
      <c r="L1357" s="31" t="str">
        <f>IF(Ansøgning!J1362="","",Ansøgning!J1362)</f>
        <v/>
      </c>
      <c r="M1357" s="18"/>
      <c r="N1357" s="31" t="str">
        <f>IF(Ansøgning!K1362="","",Ansøgning!K1362)</f>
        <v/>
      </c>
      <c r="O1357" s="18"/>
      <c r="P1357" s="15" t="str">
        <f>IF(Ansøgning!L1362="","",Ansøgning!L1362)</f>
        <v/>
      </c>
      <c r="Q1357" s="46" t="str">
        <f t="shared" si="141"/>
        <v/>
      </c>
      <c r="R1357" s="46"/>
      <c r="S1357" s="101" t="str">
        <f>IF(Ansøgning!M1362="","",Ansøgning!M1362)</f>
        <v/>
      </c>
      <c r="T1357" s="31" t="str">
        <f t="shared" si="142"/>
        <v/>
      </c>
      <c r="U1357" s="102" t="str">
        <f>IF(Ansøgning!O1362="","",Ansøgning!O1362)</f>
        <v/>
      </c>
      <c r="V1357" s="20"/>
      <c r="W1357" s="102" t="str">
        <f>IF(Ansøgning!P1362="","",Ansøgning!P1362)</f>
        <v/>
      </c>
      <c r="X1357" s="20"/>
      <c r="Y1357" s="31" t="str">
        <f>IF(Ansøgning!Q1362="","",Ansøgning!Q1362)</f>
        <v/>
      </c>
      <c r="Z1357" s="46" t="str">
        <f>IFERROR(MAX(IF(OR(V1357="",X1357=""),"",IF(AND(AND(MONTH(F1357)&gt;=7,MONTH(F1357)&lt;8),AND(MONTH(H1357)&gt;=7,MONTH(H1357)&lt;8)),(NETWORKDAYS(F1357,H1357,Lister!$D$7:$D$13)-V1357)*T1357/NETWORKDAYS(Lister!$D$19,Lister!$E$19,Lister!$D$7:$D$13),IF(AND(AND(MONTH(F1357)&gt;=7,MONTH(F1357)&lt;8),MONTH(H1357)&gt;7),(NETWORKDAYS(F1357,Lister!$E$19,Lister!$D$7:$D$13)-V1357)*T1357/NETWORKDAYS(Lister!$D$19,Lister!$E$19,Lister!$D$7:$D$13),IF(MONTH(F1357)&gt;7,0)))),0),"")</f>
        <v/>
      </c>
      <c r="AA1357" s="31" t="str">
        <f>IF(Ansøgning!R1362="","",Ansøgning!R1362)</f>
        <v/>
      </c>
      <c r="AB1357" s="46" t="str">
        <f>IFERROR(MAX(IF(OR(V1357="",X1357=""),"",IF(AND(AND(MONTH(F1357)&gt;=8,MONTH(F1357)&lt;9),AND(MONTH(H1357)&gt;=8,MONTH(H1357)&lt;9)),(NETWORKDAYS(F1357,H1357,Lister!$D$7:$D$13)-X1357)*T1357/NETWORKDAYS(Lister!$D$20,Lister!$E$20,Lister!$D$7:$D$13),IF(AND(MONTH(F1357)=7,MONTH(H1357)=8),(NETWORKDAYS(Lister!$D$20,H1357,Lister!$D$7:$D$13)-X1357)*T1357/NETWORKDAYS(Lister!$D$20,Lister!$E$20,Lister!$D$7:$D$13),IF(AND(MONTH(F1357)=7,MONTH(H1357)=7),0)))),0),"")</f>
        <v/>
      </c>
      <c r="AC1357" s="15" t="str">
        <f>IF(Ansøgning!U1362="","",Ansøgning!U1362)</f>
        <v/>
      </c>
      <c r="AD1357" s="31" t="str">
        <f t="shared" si="143"/>
        <v/>
      </c>
      <c r="AE1357" s="31" t="str">
        <f t="shared" si="144"/>
        <v/>
      </c>
      <c r="AF1357" s="51" t="str">
        <f t="shared" si="145"/>
        <v/>
      </c>
      <c r="AG1357" s="15" t="str">
        <f t="shared" si="146"/>
        <v/>
      </c>
    </row>
    <row r="1358" spans="1:33" x14ac:dyDescent="0.25">
      <c r="A1358" s="13" t="str">
        <f>IF(Ansøgning!A1363="","",Ansøgning!A1363)</f>
        <v/>
      </c>
      <c r="B1358" s="13" t="str">
        <f>IF(Ansøgning!B1363="","",Ansøgning!B1363)</f>
        <v/>
      </c>
      <c r="C1358" s="13" t="str">
        <f>IF(Ansøgning!C1363="","",Ansøgning!C1363)</f>
        <v/>
      </c>
      <c r="D1358" s="13" t="str">
        <f>IF(Ansøgning!D1363="","",Ansøgning!D1363)</f>
        <v/>
      </c>
      <c r="E1358" s="14" t="str">
        <f>IF(Ansøgning!E1363="","",Ansøgning!E1363)</f>
        <v/>
      </c>
      <c r="F1358" s="16"/>
      <c r="G1358" s="14" t="str">
        <f>IF(Ansøgning!F1363="","",Ansøgning!F1363)</f>
        <v/>
      </c>
      <c r="H1358" s="16"/>
      <c r="I1358" s="72" t="str">
        <f>IF(OR(F1358="",H1358=""),"",NETWORKDAYS(F1358,H1358,Lister!$D$7:$D$13))</f>
        <v/>
      </c>
      <c r="J1358" s="53" t="str">
        <f>IF(Ansøgning!H1363="","",Ansøgning!H1363)</f>
        <v/>
      </c>
      <c r="K1358" s="32" t="str">
        <f t="shared" si="140"/>
        <v/>
      </c>
      <c r="L1358" s="31" t="str">
        <f>IF(Ansøgning!J1363="","",Ansøgning!J1363)</f>
        <v/>
      </c>
      <c r="M1358" s="18"/>
      <c r="N1358" s="31" t="str">
        <f>IF(Ansøgning!K1363="","",Ansøgning!K1363)</f>
        <v/>
      </c>
      <c r="O1358" s="18"/>
      <c r="P1358" s="15" t="str">
        <f>IF(Ansøgning!L1363="","",Ansøgning!L1363)</f>
        <v/>
      </c>
      <c r="Q1358" s="46" t="str">
        <f t="shared" si="141"/>
        <v/>
      </c>
      <c r="R1358" s="46"/>
      <c r="S1358" s="101" t="str">
        <f>IF(Ansøgning!M1363="","",Ansøgning!M1363)</f>
        <v/>
      </c>
      <c r="T1358" s="31" t="str">
        <f t="shared" si="142"/>
        <v/>
      </c>
      <c r="U1358" s="102" t="str">
        <f>IF(Ansøgning!O1363="","",Ansøgning!O1363)</f>
        <v/>
      </c>
      <c r="V1358" s="20"/>
      <c r="W1358" s="102" t="str">
        <f>IF(Ansøgning!P1363="","",Ansøgning!P1363)</f>
        <v/>
      </c>
      <c r="X1358" s="20"/>
      <c r="Y1358" s="31" t="str">
        <f>IF(Ansøgning!Q1363="","",Ansøgning!Q1363)</f>
        <v/>
      </c>
      <c r="Z1358" s="46" t="str">
        <f>IFERROR(MAX(IF(OR(V1358="",X1358=""),"",IF(AND(AND(MONTH(F1358)&gt;=7,MONTH(F1358)&lt;8),AND(MONTH(H1358)&gt;=7,MONTH(H1358)&lt;8)),(NETWORKDAYS(F1358,H1358,Lister!$D$7:$D$13)-V1358)*T1358/NETWORKDAYS(Lister!$D$19,Lister!$E$19,Lister!$D$7:$D$13),IF(AND(AND(MONTH(F1358)&gt;=7,MONTH(F1358)&lt;8),MONTH(H1358)&gt;7),(NETWORKDAYS(F1358,Lister!$E$19,Lister!$D$7:$D$13)-V1358)*T1358/NETWORKDAYS(Lister!$D$19,Lister!$E$19,Lister!$D$7:$D$13),IF(MONTH(F1358)&gt;7,0)))),0),"")</f>
        <v/>
      </c>
      <c r="AA1358" s="31" t="str">
        <f>IF(Ansøgning!R1363="","",Ansøgning!R1363)</f>
        <v/>
      </c>
      <c r="AB1358" s="46" t="str">
        <f>IFERROR(MAX(IF(OR(V1358="",X1358=""),"",IF(AND(AND(MONTH(F1358)&gt;=8,MONTH(F1358)&lt;9),AND(MONTH(H1358)&gt;=8,MONTH(H1358)&lt;9)),(NETWORKDAYS(F1358,H1358,Lister!$D$7:$D$13)-X1358)*T1358/NETWORKDAYS(Lister!$D$20,Lister!$E$20,Lister!$D$7:$D$13),IF(AND(MONTH(F1358)=7,MONTH(H1358)=8),(NETWORKDAYS(Lister!$D$20,H1358,Lister!$D$7:$D$13)-X1358)*T1358/NETWORKDAYS(Lister!$D$20,Lister!$E$20,Lister!$D$7:$D$13),IF(AND(MONTH(F1358)=7,MONTH(H1358)=7),0)))),0),"")</f>
        <v/>
      </c>
      <c r="AC1358" s="15" t="str">
        <f>IF(Ansøgning!U1363="","",Ansøgning!U1363)</f>
        <v/>
      </c>
      <c r="AD1358" s="31" t="str">
        <f t="shared" si="143"/>
        <v/>
      </c>
      <c r="AE1358" s="31" t="str">
        <f t="shared" si="144"/>
        <v/>
      </c>
      <c r="AF1358" s="51" t="str">
        <f t="shared" si="145"/>
        <v/>
      </c>
      <c r="AG1358" s="15" t="str">
        <f t="shared" si="146"/>
        <v/>
      </c>
    </row>
    <row r="1359" spans="1:33" x14ac:dyDescent="0.25">
      <c r="A1359" s="13" t="str">
        <f>IF(Ansøgning!A1364="","",Ansøgning!A1364)</f>
        <v/>
      </c>
      <c r="B1359" s="13" t="str">
        <f>IF(Ansøgning!B1364="","",Ansøgning!B1364)</f>
        <v/>
      </c>
      <c r="C1359" s="13" t="str">
        <f>IF(Ansøgning!C1364="","",Ansøgning!C1364)</f>
        <v/>
      </c>
      <c r="D1359" s="13" t="str">
        <f>IF(Ansøgning!D1364="","",Ansøgning!D1364)</f>
        <v/>
      </c>
      <c r="E1359" s="14" t="str">
        <f>IF(Ansøgning!E1364="","",Ansøgning!E1364)</f>
        <v/>
      </c>
      <c r="F1359" s="16"/>
      <c r="G1359" s="14" t="str">
        <f>IF(Ansøgning!F1364="","",Ansøgning!F1364)</f>
        <v/>
      </c>
      <c r="H1359" s="16"/>
      <c r="I1359" s="72" t="str">
        <f>IF(OR(F1359="",H1359=""),"",NETWORKDAYS(F1359,H1359,Lister!$D$7:$D$13))</f>
        <v/>
      </c>
      <c r="J1359" s="53" t="str">
        <f>IF(Ansøgning!H1364="","",Ansøgning!H1364)</f>
        <v/>
      </c>
      <c r="K1359" s="32" t="str">
        <f t="shared" si="140"/>
        <v/>
      </c>
      <c r="L1359" s="31" t="str">
        <f>IF(Ansøgning!J1364="","",Ansøgning!J1364)</f>
        <v/>
      </c>
      <c r="M1359" s="18"/>
      <c r="N1359" s="31" t="str">
        <f>IF(Ansøgning!K1364="","",Ansøgning!K1364)</f>
        <v/>
      </c>
      <c r="O1359" s="18"/>
      <c r="P1359" s="15" t="str">
        <f>IF(Ansøgning!L1364="","",Ansøgning!L1364)</f>
        <v/>
      </c>
      <c r="Q1359" s="46" t="str">
        <f t="shared" si="141"/>
        <v/>
      </c>
      <c r="R1359" s="46"/>
      <c r="S1359" s="101" t="str">
        <f>IF(Ansøgning!M1364="","",Ansøgning!M1364)</f>
        <v/>
      </c>
      <c r="T1359" s="31" t="str">
        <f t="shared" si="142"/>
        <v/>
      </c>
      <c r="U1359" s="102" t="str">
        <f>IF(Ansøgning!O1364="","",Ansøgning!O1364)</f>
        <v/>
      </c>
      <c r="V1359" s="20"/>
      <c r="W1359" s="102" t="str">
        <f>IF(Ansøgning!P1364="","",Ansøgning!P1364)</f>
        <v/>
      </c>
      <c r="X1359" s="20"/>
      <c r="Y1359" s="31" t="str">
        <f>IF(Ansøgning!Q1364="","",Ansøgning!Q1364)</f>
        <v/>
      </c>
      <c r="Z1359" s="46" t="str">
        <f>IFERROR(MAX(IF(OR(V1359="",X1359=""),"",IF(AND(AND(MONTH(F1359)&gt;=7,MONTH(F1359)&lt;8),AND(MONTH(H1359)&gt;=7,MONTH(H1359)&lt;8)),(NETWORKDAYS(F1359,H1359,Lister!$D$7:$D$13)-V1359)*T1359/NETWORKDAYS(Lister!$D$19,Lister!$E$19,Lister!$D$7:$D$13),IF(AND(AND(MONTH(F1359)&gt;=7,MONTH(F1359)&lt;8),MONTH(H1359)&gt;7),(NETWORKDAYS(F1359,Lister!$E$19,Lister!$D$7:$D$13)-V1359)*T1359/NETWORKDAYS(Lister!$D$19,Lister!$E$19,Lister!$D$7:$D$13),IF(MONTH(F1359)&gt;7,0)))),0),"")</f>
        <v/>
      </c>
      <c r="AA1359" s="31" t="str">
        <f>IF(Ansøgning!R1364="","",Ansøgning!R1364)</f>
        <v/>
      </c>
      <c r="AB1359" s="46" t="str">
        <f>IFERROR(MAX(IF(OR(V1359="",X1359=""),"",IF(AND(AND(MONTH(F1359)&gt;=8,MONTH(F1359)&lt;9),AND(MONTH(H1359)&gt;=8,MONTH(H1359)&lt;9)),(NETWORKDAYS(F1359,H1359,Lister!$D$7:$D$13)-X1359)*T1359/NETWORKDAYS(Lister!$D$20,Lister!$E$20,Lister!$D$7:$D$13),IF(AND(MONTH(F1359)=7,MONTH(H1359)=8),(NETWORKDAYS(Lister!$D$20,H1359,Lister!$D$7:$D$13)-X1359)*T1359/NETWORKDAYS(Lister!$D$20,Lister!$E$20,Lister!$D$7:$D$13),IF(AND(MONTH(F1359)=7,MONTH(H1359)=7),0)))),0),"")</f>
        <v/>
      </c>
      <c r="AC1359" s="15" t="str">
        <f>IF(Ansøgning!U1364="","",Ansøgning!U1364)</f>
        <v/>
      </c>
      <c r="AD1359" s="31" t="str">
        <f t="shared" si="143"/>
        <v/>
      </c>
      <c r="AE1359" s="31" t="str">
        <f t="shared" si="144"/>
        <v/>
      </c>
      <c r="AF1359" s="51" t="str">
        <f t="shared" si="145"/>
        <v/>
      </c>
      <c r="AG1359" s="15" t="str">
        <f t="shared" si="146"/>
        <v/>
      </c>
    </row>
    <row r="1360" spans="1:33" x14ac:dyDescent="0.25">
      <c r="A1360" s="13" t="str">
        <f>IF(Ansøgning!A1365="","",Ansøgning!A1365)</f>
        <v/>
      </c>
      <c r="B1360" s="13" t="str">
        <f>IF(Ansøgning!B1365="","",Ansøgning!B1365)</f>
        <v/>
      </c>
      <c r="C1360" s="13" t="str">
        <f>IF(Ansøgning!C1365="","",Ansøgning!C1365)</f>
        <v/>
      </c>
      <c r="D1360" s="13" t="str">
        <f>IF(Ansøgning!D1365="","",Ansøgning!D1365)</f>
        <v/>
      </c>
      <c r="E1360" s="14" t="str">
        <f>IF(Ansøgning!E1365="","",Ansøgning!E1365)</f>
        <v/>
      </c>
      <c r="F1360" s="16"/>
      <c r="G1360" s="14" t="str">
        <f>IF(Ansøgning!F1365="","",Ansøgning!F1365)</f>
        <v/>
      </c>
      <c r="H1360" s="16"/>
      <c r="I1360" s="72" t="str">
        <f>IF(OR(F1360="",H1360=""),"",NETWORKDAYS(F1360,H1360,Lister!$D$7:$D$13))</f>
        <v/>
      </c>
      <c r="J1360" s="53" t="str">
        <f>IF(Ansøgning!H1365="","",Ansøgning!H1365)</f>
        <v/>
      </c>
      <c r="K1360" s="32" t="str">
        <f t="shared" ref="K1360:K1423" si="147">IF(J1360="","",IF(J1360="Funktionær",0.75,IF(J1360="Ikke-funktionær",0.9,IF(J1360="Elev/lærling",0.9))))</f>
        <v/>
      </c>
      <c r="L1360" s="31" t="str">
        <f>IF(Ansøgning!J1365="","",Ansøgning!J1365)</f>
        <v/>
      </c>
      <c r="M1360" s="18"/>
      <c r="N1360" s="31" t="str">
        <f>IF(Ansøgning!K1365="","",Ansøgning!K1365)</f>
        <v/>
      </c>
      <c r="O1360" s="18"/>
      <c r="P1360" s="15" t="str">
        <f>IF(Ansøgning!L1365="","",Ansøgning!L1365)</f>
        <v/>
      </c>
      <c r="Q1360" s="46" t="str">
        <f t="shared" ref="Q1360:Q1423" si="148">IFERROR(MAX(IF(M1360="","",IF(ISNUMBER(R1360),IF(OR(R1360&gt;M1360*1.1,R1360&lt;M1360*0.9),R1360,M1360),M1360)-O1360),0),"")</f>
        <v/>
      </c>
      <c r="R1360" s="46"/>
      <c r="S1360" s="101" t="str">
        <f>IF(Ansøgning!M1365="","",Ansøgning!M1365)</f>
        <v/>
      </c>
      <c r="T1360" s="31" t="str">
        <f t="shared" ref="T1360:T1423" si="149">IF(B1360="","",IF(Q1360*K1360&gt;30000*IF(S1360&gt;37,37,S1360)/37,30000*IF(S1360&gt;37,37,S1360)/37,Q1360*K1360))</f>
        <v/>
      </c>
      <c r="U1360" s="102" t="str">
        <f>IF(Ansøgning!O1365="","",Ansøgning!O1365)</f>
        <v/>
      </c>
      <c r="V1360" s="20"/>
      <c r="W1360" s="102" t="str">
        <f>IF(Ansøgning!P1365="","",Ansøgning!P1365)</f>
        <v/>
      </c>
      <c r="X1360" s="20"/>
      <c r="Y1360" s="31" t="str">
        <f>IF(Ansøgning!Q1365="","",Ansøgning!Q1365)</f>
        <v/>
      </c>
      <c r="Z1360" s="46" t="str">
        <f>IFERROR(MAX(IF(OR(V1360="",X1360=""),"",IF(AND(AND(MONTH(F1360)&gt;=7,MONTH(F1360)&lt;8),AND(MONTH(H1360)&gt;=7,MONTH(H1360)&lt;8)),(NETWORKDAYS(F1360,H1360,Lister!$D$7:$D$13)-V1360)*T1360/NETWORKDAYS(Lister!$D$19,Lister!$E$19,Lister!$D$7:$D$13),IF(AND(AND(MONTH(F1360)&gt;=7,MONTH(F1360)&lt;8),MONTH(H1360)&gt;7),(NETWORKDAYS(F1360,Lister!$E$19,Lister!$D$7:$D$13)-V1360)*T1360/NETWORKDAYS(Lister!$D$19,Lister!$E$19,Lister!$D$7:$D$13),IF(MONTH(F1360)&gt;7,0)))),0),"")</f>
        <v/>
      </c>
      <c r="AA1360" s="31" t="str">
        <f>IF(Ansøgning!R1365="","",Ansøgning!R1365)</f>
        <v/>
      </c>
      <c r="AB1360" s="46" t="str">
        <f>IFERROR(MAX(IF(OR(V1360="",X1360=""),"",IF(AND(AND(MONTH(F1360)&gt;=8,MONTH(F1360)&lt;9),AND(MONTH(H1360)&gt;=8,MONTH(H1360)&lt;9)),(NETWORKDAYS(F1360,H1360,Lister!$D$7:$D$13)-X1360)*T1360/NETWORKDAYS(Lister!$D$20,Lister!$E$20,Lister!$D$7:$D$13),IF(AND(MONTH(F1360)=7,MONTH(H1360)=8),(NETWORKDAYS(Lister!$D$20,H1360,Lister!$D$7:$D$13)-X1360)*T1360/NETWORKDAYS(Lister!$D$20,Lister!$E$20,Lister!$D$7:$D$13),IF(AND(MONTH(F1360)=7,MONTH(H1360)=7),0)))),0),"")</f>
        <v/>
      </c>
      <c r="AC1360" s="15" t="str">
        <f>IF(Ansøgning!U1365="","",Ansøgning!U1365)</f>
        <v/>
      </c>
      <c r="AD1360" s="31" t="str">
        <f t="shared" ref="AD1360:AD1423" si="150">IFERROR(Z1360+AB1360,"")</f>
        <v/>
      </c>
      <c r="AE1360" s="31" t="str">
        <f t="shared" ref="AE1360:AE1423" si="151">IFERROR(21/31*T1360,"")</f>
        <v/>
      </c>
      <c r="AF1360" s="51" t="str">
        <f t="shared" ref="AF1360:AF1423" si="152">IFERROR(MAX(IF(AND(ISNUMBER(Z1360),ISNUMBER(AB1360)),IF(AD1360-AE1360&gt;T1360,T1360,AD1360-AE1360),""),0),"")</f>
        <v/>
      </c>
      <c r="AG1360" s="15" t="str">
        <f t="shared" ref="AG1360:AG1423" si="153">IF(AF1360="","",AF1360-AC1360)</f>
        <v/>
      </c>
    </row>
    <row r="1361" spans="1:33" x14ac:dyDescent="0.25">
      <c r="A1361" s="13" t="str">
        <f>IF(Ansøgning!A1366="","",Ansøgning!A1366)</f>
        <v/>
      </c>
      <c r="B1361" s="13" t="str">
        <f>IF(Ansøgning!B1366="","",Ansøgning!B1366)</f>
        <v/>
      </c>
      <c r="C1361" s="13" t="str">
        <f>IF(Ansøgning!C1366="","",Ansøgning!C1366)</f>
        <v/>
      </c>
      <c r="D1361" s="13" t="str">
        <f>IF(Ansøgning!D1366="","",Ansøgning!D1366)</f>
        <v/>
      </c>
      <c r="E1361" s="14" t="str">
        <f>IF(Ansøgning!E1366="","",Ansøgning!E1366)</f>
        <v/>
      </c>
      <c r="F1361" s="16"/>
      <c r="G1361" s="14" t="str">
        <f>IF(Ansøgning!F1366="","",Ansøgning!F1366)</f>
        <v/>
      </c>
      <c r="H1361" s="16"/>
      <c r="I1361" s="72" t="str">
        <f>IF(OR(F1361="",H1361=""),"",NETWORKDAYS(F1361,H1361,Lister!$D$7:$D$13))</f>
        <v/>
      </c>
      <c r="J1361" s="53" t="str">
        <f>IF(Ansøgning!H1366="","",Ansøgning!H1366)</f>
        <v/>
      </c>
      <c r="K1361" s="32" t="str">
        <f t="shared" si="147"/>
        <v/>
      </c>
      <c r="L1361" s="31" t="str">
        <f>IF(Ansøgning!J1366="","",Ansøgning!J1366)</f>
        <v/>
      </c>
      <c r="M1361" s="18"/>
      <c r="N1361" s="31" t="str">
        <f>IF(Ansøgning!K1366="","",Ansøgning!K1366)</f>
        <v/>
      </c>
      <c r="O1361" s="18"/>
      <c r="P1361" s="15" t="str">
        <f>IF(Ansøgning!L1366="","",Ansøgning!L1366)</f>
        <v/>
      </c>
      <c r="Q1361" s="46" t="str">
        <f t="shared" si="148"/>
        <v/>
      </c>
      <c r="R1361" s="46"/>
      <c r="S1361" s="101" t="str">
        <f>IF(Ansøgning!M1366="","",Ansøgning!M1366)</f>
        <v/>
      </c>
      <c r="T1361" s="31" t="str">
        <f t="shared" si="149"/>
        <v/>
      </c>
      <c r="U1361" s="102" t="str">
        <f>IF(Ansøgning!O1366="","",Ansøgning!O1366)</f>
        <v/>
      </c>
      <c r="V1361" s="20"/>
      <c r="W1361" s="102" t="str">
        <f>IF(Ansøgning!P1366="","",Ansøgning!P1366)</f>
        <v/>
      </c>
      <c r="X1361" s="20"/>
      <c r="Y1361" s="31" t="str">
        <f>IF(Ansøgning!Q1366="","",Ansøgning!Q1366)</f>
        <v/>
      </c>
      <c r="Z1361" s="46" t="str">
        <f>IFERROR(MAX(IF(OR(V1361="",X1361=""),"",IF(AND(AND(MONTH(F1361)&gt;=7,MONTH(F1361)&lt;8),AND(MONTH(H1361)&gt;=7,MONTH(H1361)&lt;8)),(NETWORKDAYS(F1361,H1361,Lister!$D$7:$D$13)-V1361)*T1361/NETWORKDAYS(Lister!$D$19,Lister!$E$19,Lister!$D$7:$D$13),IF(AND(AND(MONTH(F1361)&gt;=7,MONTH(F1361)&lt;8),MONTH(H1361)&gt;7),(NETWORKDAYS(F1361,Lister!$E$19,Lister!$D$7:$D$13)-V1361)*T1361/NETWORKDAYS(Lister!$D$19,Lister!$E$19,Lister!$D$7:$D$13),IF(MONTH(F1361)&gt;7,0)))),0),"")</f>
        <v/>
      </c>
      <c r="AA1361" s="31" t="str">
        <f>IF(Ansøgning!R1366="","",Ansøgning!R1366)</f>
        <v/>
      </c>
      <c r="AB1361" s="46" t="str">
        <f>IFERROR(MAX(IF(OR(V1361="",X1361=""),"",IF(AND(AND(MONTH(F1361)&gt;=8,MONTH(F1361)&lt;9),AND(MONTH(H1361)&gt;=8,MONTH(H1361)&lt;9)),(NETWORKDAYS(F1361,H1361,Lister!$D$7:$D$13)-X1361)*T1361/NETWORKDAYS(Lister!$D$20,Lister!$E$20,Lister!$D$7:$D$13),IF(AND(MONTH(F1361)=7,MONTH(H1361)=8),(NETWORKDAYS(Lister!$D$20,H1361,Lister!$D$7:$D$13)-X1361)*T1361/NETWORKDAYS(Lister!$D$20,Lister!$E$20,Lister!$D$7:$D$13),IF(AND(MONTH(F1361)=7,MONTH(H1361)=7),0)))),0),"")</f>
        <v/>
      </c>
      <c r="AC1361" s="15" t="str">
        <f>IF(Ansøgning!U1366="","",Ansøgning!U1366)</f>
        <v/>
      </c>
      <c r="AD1361" s="31" t="str">
        <f t="shared" si="150"/>
        <v/>
      </c>
      <c r="AE1361" s="31" t="str">
        <f t="shared" si="151"/>
        <v/>
      </c>
      <c r="AF1361" s="51" t="str">
        <f t="shared" si="152"/>
        <v/>
      </c>
      <c r="AG1361" s="15" t="str">
        <f t="shared" si="153"/>
        <v/>
      </c>
    </row>
    <row r="1362" spans="1:33" x14ac:dyDescent="0.25">
      <c r="A1362" s="13" t="str">
        <f>IF(Ansøgning!A1367="","",Ansøgning!A1367)</f>
        <v/>
      </c>
      <c r="B1362" s="13" t="str">
        <f>IF(Ansøgning!B1367="","",Ansøgning!B1367)</f>
        <v/>
      </c>
      <c r="C1362" s="13" t="str">
        <f>IF(Ansøgning!C1367="","",Ansøgning!C1367)</f>
        <v/>
      </c>
      <c r="D1362" s="13" t="str">
        <f>IF(Ansøgning!D1367="","",Ansøgning!D1367)</f>
        <v/>
      </c>
      <c r="E1362" s="14" t="str">
        <f>IF(Ansøgning!E1367="","",Ansøgning!E1367)</f>
        <v/>
      </c>
      <c r="F1362" s="16"/>
      <c r="G1362" s="14" t="str">
        <f>IF(Ansøgning!F1367="","",Ansøgning!F1367)</f>
        <v/>
      </c>
      <c r="H1362" s="16"/>
      <c r="I1362" s="72" t="str">
        <f>IF(OR(F1362="",H1362=""),"",NETWORKDAYS(F1362,H1362,Lister!$D$7:$D$13))</f>
        <v/>
      </c>
      <c r="J1362" s="53" t="str">
        <f>IF(Ansøgning!H1367="","",Ansøgning!H1367)</f>
        <v/>
      </c>
      <c r="K1362" s="32" t="str">
        <f t="shared" si="147"/>
        <v/>
      </c>
      <c r="L1362" s="31" t="str">
        <f>IF(Ansøgning!J1367="","",Ansøgning!J1367)</f>
        <v/>
      </c>
      <c r="M1362" s="18"/>
      <c r="N1362" s="31" t="str">
        <f>IF(Ansøgning!K1367="","",Ansøgning!K1367)</f>
        <v/>
      </c>
      <c r="O1362" s="18"/>
      <c r="P1362" s="15" t="str">
        <f>IF(Ansøgning!L1367="","",Ansøgning!L1367)</f>
        <v/>
      </c>
      <c r="Q1362" s="46" t="str">
        <f t="shared" si="148"/>
        <v/>
      </c>
      <c r="R1362" s="46"/>
      <c r="S1362" s="101" t="str">
        <f>IF(Ansøgning!M1367="","",Ansøgning!M1367)</f>
        <v/>
      </c>
      <c r="T1362" s="31" t="str">
        <f t="shared" si="149"/>
        <v/>
      </c>
      <c r="U1362" s="102" t="str">
        <f>IF(Ansøgning!O1367="","",Ansøgning!O1367)</f>
        <v/>
      </c>
      <c r="V1362" s="20"/>
      <c r="W1362" s="102" t="str">
        <f>IF(Ansøgning!P1367="","",Ansøgning!P1367)</f>
        <v/>
      </c>
      <c r="X1362" s="20"/>
      <c r="Y1362" s="31" t="str">
        <f>IF(Ansøgning!Q1367="","",Ansøgning!Q1367)</f>
        <v/>
      </c>
      <c r="Z1362" s="46" t="str">
        <f>IFERROR(MAX(IF(OR(V1362="",X1362=""),"",IF(AND(AND(MONTH(F1362)&gt;=7,MONTH(F1362)&lt;8),AND(MONTH(H1362)&gt;=7,MONTH(H1362)&lt;8)),(NETWORKDAYS(F1362,H1362,Lister!$D$7:$D$13)-V1362)*T1362/NETWORKDAYS(Lister!$D$19,Lister!$E$19,Lister!$D$7:$D$13),IF(AND(AND(MONTH(F1362)&gt;=7,MONTH(F1362)&lt;8),MONTH(H1362)&gt;7),(NETWORKDAYS(F1362,Lister!$E$19,Lister!$D$7:$D$13)-V1362)*T1362/NETWORKDAYS(Lister!$D$19,Lister!$E$19,Lister!$D$7:$D$13),IF(MONTH(F1362)&gt;7,0)))),0),"")</f>
        <v/>
      </c>
      <c r="AA1362" s="31" t="str">
        <f>IF(Ansøgning!R1367="","",Ansøgning!R1367)</f>
        <v/>
      </c>
      <c r="AB1362" s="46" t="str">
        <f>IFERROR(MAX(IF(OR(V1362="",X1362=""),"",IF(AND(AND(MONTH(F1362)&gt;=8,MONTH(F1362)&lt;9),AND(MONTH(H1362)&gt;=8,MONTH(H1362)&lt;9)),(NETWORKDAYS(F1362,H1362,Lister!$D$7:$D$13)-X1362)*T1362/NETWORKDAYS(Lister!$D$20,Lister!$E$20,Lister!$D$7:$D$13),IF(AND(MONTH(F1362)=7,MONTH(H1362)=8),(NETWORKDAYS(Lister!$D$20,H1362,Lister!$D$7:$D$13)-X1362)*T1362/NETWORKDAYS(Lister!$D$20,Lister!$E$20,Lister!$D$7:$D$13),IF(AND(MONTH(F1362)=7,MONTH(H1362)=7),0)))),0),"")</f>
        <v/>
      </c>
      <c r="AC1362" s="15" t="str">
        <f>IF(Ansøgning!U1367="","",Ansøgning!U1367)</f>
        <v/>
      </c>
      <c r="AD1362" s="31" t="str">
        <f t="shared" si="150"/>
        <v/>
      </c>
      <c r="AE1362" s="31" t="str">
        <f t="shared" si="151"/>
        <v/>
      </c>
      <c r="AF1362" s="51" t="str">
        <f t="shared" si="152"/>
        <v/>
      </c>
      <c r="AG1362" s="15" t="str">
        <f t="shared" si="153"/>
        <v/>
      </c>
    </row>
    <row r="1363" spans="1:33" x14ac:dyDescent="0.25">
      <c r="A1363" s="13" t="str">
        <f>IF(Ansøgning!A1368="","",Ansøgning!A1368)</f>
        <v/>
      </c>
      <c r="B1363" s="13" t="str">
        <f>IF(Ansøgning!B1368="","",Ansøgning!B1368)</f>
        <v/>
      </c>
      <c r="C1363" s="13" t="str">
        <f>IF(Ansøgning!C1368="","",Ansøgning!C1368)</f>
        <v/>
      </c>
      <c r="D1363" s="13" t="str">
        <f>IF(Ansøgning!D1368="","",Ansøgning!D1368)</f>
        <v/>
      </c>
      <c r="E1363" s="14" t="str">
        <f>IF(Ansøgning!E1368="","",Ansøgning!E1368)</f>
        <v/>
      </c>
      <c r="F1363" s="16"/>
      <c r="G1363" s="14" t="str">
        <f>IF(Ansøgning!F1368="","",Ansøgning!F1368)</f>
        <v/>
      </c>
      <c r="H1363" s="16"/>
      <c r="I1363" s="72" t="str">
        <f>IF(OR(F1363="",H1363=""),"",NETWORKDAYS(F1363,H1363,Lister!$D$7:$D$13))</f>
        <v/>
      </c>
      <c r="J1363" s="53" t="str">
        <f>IF(Ansøgning!H1368="","",Ansøgning!H1368)</f>
        <v/>
      </c>
      <c r="K1363" s="32" t="str">
        <f t="shared" si="147"/>
        <v/>
      </c>
      <c r="L1363" s="31" t="str">
        <f>IF(Ansøgning!J1368="","",Ansøgning!J1368)</f>
        <v/>
      </c>
      <c r="M1363" s="18"/>
      <c r="N1363" s="31" t="str">
        <f>IF(Ansøgning!K1368="","",Ansøgning!K1368)</f>
        <v/>
      </c>
      <c r="O1363" s="18"/>
      <c r="P1363" s="15" t="str">
        <f>IF(Ansøgning!L1368="","",Ansøgning!L1368)</f>
        <v/>
      </c>
      <c r="Q1363" s="46" t="str">
        <f t="shared" si="148"/>
        <v/>
      </c>
      <c r="R1363" s="46"/>
      <c r="S1363" s="101" t="str">
        <f>IF(Ansøgning!M1368="","",Ansøgning!M1368)</f>
        <v/>
      </c>
      <c r="T1363" s="31" t="str">
        <f t="shared" si="149"/>
        <v/>
      </c>
      <c r="U1363" s="102" t="str">
        <f>IF(Ansøgning!O1368="","",Ansøgning!O1368)</f>
        <v/>
      </c>
      <c r="V1363" s="20"/>
      <c r="W1363" s="102" t="str">
        <f>IF(Ansøgning!P1368="","",Ansøgning!P1368)</f>
        <v/>
      </c>
      <c r="X1363" s="20"/>
      <c r="Y1363" s="31" t="str">
        <f>IF(Ansøgning!Q1368="","",Ansøgning!Q1368)</f>
        <v/>
      </c>
      <c r="Z1363" s="46" t="str">
        <f>IFERROR(MAX(IF(OR(V1363="",X1363=""),"",IF(AND(AND(MONTH(F1363)&gt;=7,MONTH(F1363)&lt;8),AND(MONTH(H1363)&gt;=7,MONTH(H1363)&lt;8)),(NETWORKDAYS(F1363,H1363,Lister!$D$7:$D$13)-V1363)*T1363/NETWORKDAYS(Lister!$D$19,Lister!$E$19,Lister!$D$7:$D$13),IF(AND(AND(MONTH(F1363)&gt;=7,MONTH(F1363)&lt;8),MONTH(H1363)&gt;7),(NETWORKDAYS(F1363,Lister!$E$19,Lister!$D$7:$D$13)-V1363)*T1363/NETWORKDAYS(Lister!$D$19,Lister!$E$19,Lister!$D$7:$D$13),IF(MONTH(F1363)&gt;7,0)))),0),"")</f>
        <v/>
      </c>
      <c r="AA1363" s="31" t="str">
        <f>IF(Ansøgning!R1368="","",Ansøgning!R1368)</f>
        <v/>
      </c>
      <c r="AB1363" s="46" t="str">
        <f>IFERROR(MAX(IF(OR(V1363="",X1363=""),"",IF(AND(AND(MONTH(F1363)&gt;=8,MONTH(F1363)&lt;9),AND(MONTH(H1363)&gt;=8,MONTH(H1363)&lt;9)),(NETWORKDAYS(F1363,H1363,Lister!$D$7:$D$13)-X1363)*T1363/NETWORKDAYS(Lister!$D$20,Lister!$E$20,Lister!$D$7:$D$13),IF(AND(MONTH(F1363)=7,MONTH(H1363)=8),(NETWORKDAYS(Lister!$D$20,H1363,Lister!$D$7:$D$13)-X1363)*T1363/NETWORKDAYS(Lister!$D$20,Lister!$E$20,Lister!$D$7:$D$13),IF(AND(MONTH(F1363)=7,MONTH(H1363)=7),0)))),0),"")</f>
        <v/>
      </c>
      <c r="AC1363" s="15" t="str">
        <f>IF(Ansøgning!U1368="","",Ansøgning!U1368)</f>
        <v/>
      </c>
      <c r="AD1363" s="31" t="str">
        <f t="shared" si="150"/>
        <v/>
      </c>
      <c r="AE1363" s="31" t="str">
        <f t="shared" si="151"/>
        <v/>
      </c>
      <c r="AF1363" s="51" t="str">
        <f t="shared" si="152"/>
        <v/>
      </c>
      <c r="AG1363" s="15" t="str">
        <f t="shared" si="153"/>
        <v/>
      </c>
    </row>
    <row r="1364" spans="1:33" x14ac:dyDescent="0.25">
      <c r="A1364" s="13" t="str">
        <f>IF(Ansøgning!A1369="","",Ansøgning!A1369)</f>
        <v/>
      </c>
      <c r="B1364" s="13" t="str">
        <f>IF(Ansøgning!B1369="","",Ansøgning!B1369)</f>
        <v/>
      </c>
      <c r="C1364" s="13" t="str">
        <f>IF(Ansøgning!C1369="","",Ansøgning!C1369)</f>
        <v/>
      </c>
      <c r="D1364" s="13" t="str">
        <f>IF(Ansøgning!D1369="","",Ansøgning!D1369)</f>
        <v/>
      </c>
      <c r="E1364" s="14" t="str">
        <f>IF(Ansøgning!E1369="","",Ansøgning!E1369)</f>
        <v/>
      </c>
      <c r="F1364" s="16"/>
      <c r="G1364" s="14" t="str">
        <f>IF(Ansøgning!F1369="","",Ansøgning!F1369)</f>
        <v/>
      </c>
      <c r="H1364" s="16"/>
      <c r="I1364" s="72" t="str">
        <f>IF(OR(F1364="",H1364=""),"",NETWORKDAYS(F1364,H1364,Lister!$D$7:$D$13))</f>
        <v/>
      </c>
      <c r="J1364" s="53" t="str">
        <f>IF(Ansøgning!H1369="","",Ansøgning!H1369)</f>
        <v/>
      </c>
      <c r="K1364" s="32" t="str">
        <f t="shared" si="147"/>
        <v/>
      </c>
      <c r="L1364" s="31" t="str">
        <f>IF(Ansøgning!J1369="","",Ansøgning!J1369)</f>
        <v/>
      </c>
      <c r="M1364" s="18"/>
      <c r="N1364" s="31" t="str">
        <f>IF(Ansøgning!K1369="","",Ansøgning!K1369)</f>
        <v/>
      </c>
      <c r="O1364" s="18"/>
      <c r="P1364" s="15" t="str">
        <f>IF(Ansøgning!L1369="","",Ansøgning!L1369)</f>
        <v/>
      </c>
      <c r="Q1364" s="46" t="str">
        <f t="shared" si="148"/>
        <v/>
      </c>
      <c r="R1364" s="46"/>
      <c r="S1364" s="101" t="str">
        <f>IF(Ansøgning!M1369="","",Ansøgning!M1369)</f>
        <v/>
      </c>
      <c r="T1364" s="31" t="str">
        <f t="shared" si="149"/>
        <v/>
      </c>
      <c r="U1364" s="102" t="str">
        <f>IF(Ansøgning!O1369="","",Ansøgning!O1369)</f>
        <v/>
      </c>
      <c r="V1364" s="20"/>
      <c r="W1364" s="102" t="str">
        <f>IF(Ansøgning!P1369="","",Ansøgning!P1369)</f>
        <v/>
      </c>
      <c r="X1364" s="20"/>
      <c r="Y1364" s="31" t="str">
        <f>IF(Ansøgning!Q1369="","",Ansøgning!Q1369)</f>
        <v/>
      </c>
      <c r="Z1364" s="46" t="str">
        <f>IFERROR(MAX(IF(OR(V1364="",X1364=""),"",IF(AND(AND(MONTH(F1364)&gt;=7,MONTH(F1364)&lt;8),AND(MONTH(H1364)&gt;=7,MONTH(H1364)&lt;8)),(NETWORKDAYS(F1364,H1364,Lister!$D$7:$D$13)-V1364)*T1364/NETWORKDAYS(Lister!$D$19,Lister!$E$19,Lister!$D$7:$D$13),IF(AND(AND(MONTH(F1364)&gt;=7,MONTH(F1364)&lt;8),MONTH(H1364)&gt;7),(NETWORKDAYS(F1364,Lister!$E$19,Lister!$D$7:$D$13)-V1364)*T1364/NETWORKDAYS(Lister!$D$19,Lister!$E$19,Lister!$D$7:$D$13),IF(MONTH(F1364)&gt;7,0)))),0),"")</f>
        <v/>
      </c>
      <c r="AA1364" s="31" t="str">
        <f>IF(Ansøgning!R1369="","",Ansøgning!R1369)</f>
        <v/>
      </c>
      <c r="AB1364" s="46" t="str">
        <f>IFERROR(MAX(IF(OR(V1364="",X1364=""),"",IF(AND(AND(MONTH(F1364)&gt;=8,MONTH(F1364)&lt;9),AND(MONTH(H1364)&gt;=8,MONTH(H1364)&lt;9)),(NETWORKDAYS(F1364,H1364,Lister!$D$7:$D$13)-X1364)*T1364/NETWORKDAYS(Lister!$D$20,Lister!$E$20,Lister!$D$7:$D$13),IF(AND(MONTH(F1364)=7,MONTH(H1364)=8),(NETWORKDAYS(Lister!$D$20,H1364,Lister!$D$7:$D$13)-X1364)*T1364/NETWORKDAYS(Lister!$D$20,Lister!$E$20,Lister!$D$7:$D$13),IF(AND(MONTH(F1364)=7,MONTH(H1364)=7),0)))),0),"")</f>
        <v/>
      </c>
      <c r="AC1364" s="15" t="str">
        <f>IF(Ansøgning!U1369="","",Ansøgning!U1369)</f>
        <v/>
      </c>
      <c r="AD1364" s="31" t="str">
        <f t="shared" si="150"/>
        <v/>
      </c>
      <c r="AE1364" s="31" t="str">
        <f t="shared" si="151"/>
        <v/>
      </c>
      <c r="AF1364" s="51" t="str">
        <f t="shared" si="152"/>
        <v/>
      </c>
      <c r="AG1364" s="15" t="str">
        <f t="shared" si="153"/>
        <v/>
      </c>
    </row>
    <row r="1365" spans="1:33" x14ac:dyDescent="0.25">
      <c r="A1365" s="13" t="str">
        <f>IF(Ansøgning!A1370="","",Ansøgning!A1370)</f>
        <v/>
      </c>
      <c r="B1365" s="13" t="str">
        <f>IF(Ansøgning!B1370="","",Ansøgning!B1370)</f>
        <v/>
      </c>
      <c r="C1365" s="13" t="str">
        <f>IF(Ansøgning!C1370="","",Ansøgning!C1370)</f>
        <v/>
      </c>
      <c r="D1365" s="13" t="str">
        <f>IF(Ansøgning!D1370="","",Ansøgning!D1370)</f>
        <v/>
      </c>
      <c r="E1365" s="14" t="str">
        <f>IF(Ansøgning!E1370="","",Ansøgning!E1370)</f>
        <v/>
      </c>
      <c r="F1365" s="16"/>
      <c r="G1365" s="14" t="str">
        <f>IF(Ansøgning!F1370="","",Ansøgning!F1370)</f>
        <v/>
      </c>
      <c r="H1365" s="16"/>
      <c r="I1365" s="72" t="str">
        <f>IF(OR(F1365="",H1365=""),"",NETWORKDAYS(F1365,H1365,Lister!$D$7:$D$13))</f>
        <v/>
      </c>
      <c r="J1365" s="53" t="str">
        <f>IF(Ansøgning!H1370="","",Ansøgning!H1370)</f>
        <v/>
      </c>
      <c r="K1365" s="32" t="str">
        <f t="shared" si="147"/>
        <v/>
      </c>
      <c r="L1365" s="31" t="str">
        <f>IF(Ansøgning!J1370="","",Ansøgning!J1370)</f>
        <v/>
      </c>
      <c r="M1365" s="18"/>
      <c r="N1365" s="31" t="str">
        <f>IF(Ansøgning!K1370="","",Ansøgning!K1370)</f>
        <v/>
      </c>
      <c r="O1365" s="18"/>
      <c r="P1365" s="15" t="str">
        <f>IF(Ansøgning!L1370="","",Ansøgning!L1370)</f>
        <v/>
      </c>
      <c r="Q1365" s="46" t="str">
        <f t="shared" si="148"/>
        <v/>
      </c>
      <c r="R1365" s="46"/>
      <c r="S1365" s="101" t="str">
        <f>IF(Ansøgning!M1370="","",Ansøgning!M1370)</f>
        <v/>
      </c>
      <c r="T1365" s="31" t="str">
        <f t="shared" si="149"/>
        <v/>
      </c>
      <c r="U1365" s="102" t="str">
        <f>IF(Ansøgning!O1370="","",Ansøgning!O1370)</f>
        <v/>
      </c>
      <c r="V1365" s="20"/>
      <c r="W1365" s="102" t="str">
        <f>IF(Ansøgning!P1370="","",Ansøgning!P1370)</f>
        <v/>
      </c>
      <c r="X1365" s="20"/>
      <c r="Y1365" s="31" t="str">
        <f>IF(Ansøgning!Q1370="","",Ansøgning!Q1370)</f>
        <v/>
      </c>
      <c r="Z1365" s="46" t="str">
        <f>IFERROR(MAX(IF(OR(V1365="",X1365=""),"",IF(AND(AND(MONTH(F1365)&gt;=7,MONTH(F1365)&lt;8),AND(MONTH(H1365)&gt;=7,MONTH(H1365)&lt;8)),(NETWORKDAYS(F1365,H1365,Lister!$D$7:$D$13)-V1365)*T1365/NETWORKDAYS(Lister!$D$19,Lister!$E$19,Lister!$D$7:$D$13),IF(AND(AND(MONTH(F1365)&gt;=7,MONTH(F1365)&lt;8),MONTH(H1365)&gt;7),(NETWORKDAYS(F1365,Lister!$E$19,Lister!$D$7:$D$13)-V1365)*T1365/NETWORKDAYS(Lister!$D$19,Lister!$E$19,Lister!$D$7:$D$13),IF(MONTH(F1365)&gt;7,0)))),0),"")</f>
        <v/>
      </c>
      <c r="AA1365" s="31" t="str">
        <f>IF(Ansøgning!R1370="","",Ansøgning!R1370)</f>
        <v/>
      </c>
      <c r="AB1365" s="46" t="str">
        <f>IFERROR(MAX(IF(OR(V1365="",X1365=""),"",IF(AND(AND(MONTH(F1365)&gt;=8,MONTH(F1365)&lt;9),AND(MONTH(H1365)&gt;=8,MONTH(H1365)&lt;9)),(NETWORKDAYS(F1365,H1365,Lister!$D$7:$D$13)-X1365)*T1365/NETWORKDAYS(Lister!$D$20,Lister!$E$20,Lister!$D$7:$D$13),IF(AND(MONTH(F1365)=7,MONTH(H1365)=8),(NETWORKDAYS(Lister!$D$20,H1365,Lister!$D$7:$D$13)-X1365)*T1365/NETWORKDAYS(Lister!$D$20,Lister!$E$20,Lister!$D$7:$D$13),IF(AND(MONTH(F1365)=7,MONTH(H1365)=7),0)))),0),"")</f>
        <v/>
      </c>
      <c r="AC1365" s="15" t="str">
        <f>IF(Ansøgning!U1370="","",Ansøgning!U1370)</f>
        <v/>
      </c>
      <c r="AD1365" s="31" t="str">
        <f t="shared" si="150"/>
        <v/>
      </c>
      <c r="AE1365" s="31" t="str">
        <f t="shared" si="151"/>
        <v/>
      </c>
      <c r="AF1365" s="51" t="str">
        <f t="shared" si="152"/>
        <v/>
      </c>
      <c r="AG1365" s="15" t="str">
        <f t="shared" si="153"/>
        <v/>
      </c>
    </row>
    <row r="1366" spans="1:33" x14ac:dyDescent="0.25">
      <c r="A1366" s="13" t="str">
        <f>IF(Ansøgning!A1371="","",Ansøgning!A1371)</f>
        <v/>
      </c>
      <c r="B1366" s="13" t="str">
        <f>IF(Ansøgning!B1371="","",Ansøgning!B1371)</f>
        <v/>
      </c>
      <c r="C1366" s="13" t="str">
        <f>IF(Ansøgning!C1371="","",Ansøgning!C1371)</f>
        <v/>
      </c>
      <c r="D1366" s="13" t="str">
        <f>IF(Ansøgning!D1371="","",Ansøgning!D1371)</f>
        <v/>
      </c>
      <c r="E1366" s="14" t="str">
        <f>IF(Ansøgning!E1371="","",Ansøgning!E1371)</f>
        <v/>
      </c>
      <c r="F1366" s="16"/>
      <c r="G1366" s="14" t="str">
        <f>IF(Ansøgning!F1371="","",Ansøgning!F1371)</f>
        <v/>
      </c>
      <c r="H1366" s="16"/>
      <c r="I1366" s="72" t="str">
        <f>IF(OR(F1366="",H1366=""),"",NETWORKDAYS(F1366,H1366,Lister!$D$7:$D$13))</f>
        <v/>
      </c>
      <c r="J1366" s="53" t="str">
        <f>IF(Ansøgning!H1371="","",Ansøgning!H1371)</f>
        <v/>
      </c>
      <c r="K1366" s="32" t="str">
        <f t="shared" si="147"/>
        <v/>
      </c>
      <c r="L1366" s="31" t="str">
        <f>IF(Ansøgning!J1371="","",Ansøgning!J1371)</f>
        <v/>
      </c>
      <c r="M1366" s="18"/>
      <c r="N1366" s="31" t="str">
        <f>IF(Ansøgning!K1371="","",Ansøgning!K1371)</f>
        <v/>
      </c>
      <c r="O1366" s="18"/>
      <c r="P1366" s="15" t="str">
        <f>IF(Ansøgning!L1371="","",Ansøgning!L1371)</f>
        <v/>
      </c>
      <c r="Q1366" s="46" t="str">
        <f t="shared" si="148"/>
        <v/>
      </c>
      <c r="R1366" s="46"/>
      <c r="S1366" s="101" t="str">
        <f>IF(Ansøgning!M1371="","",Ansøgning!M1371)</f>
        <v/>
      </c>
      <c r="T1366" s="31" t="str">
        <f t="shared" si="149"/>
        <v/>
      </c>
      <c r="U1366" s="102" t="str">
        <f>IF(Ansøgning!O1371="","",Ansøgning!O1371)</f>
        <v/>
      </c>
      <c r="V1366" s="20"/>
      <c r="W1366" s="102" t="str">
        <f>IF(Ansøgning!P1371="","",Ansøgning!P1371)</f>
        <v/>
      </c>
      <c r="X1366" s="20"/>
      <c r="Y1366" s="31" t="str">
        <f>IF(Ansøgning!Q1371="","",Ansøgning!Q1371)</f>
        <v/>
      </c>
      <c r="Z1366" s="46" t="str">
        <f>IFERROR(MAX(IF(OR(V1366="",X1366=""),"",IF(AND(AND(MONTH(F1366)&gt;=7,MONTH(F1366)&lt;8),AND(MONTH(H1366)&gt;=7,MONTH(H1366)&lt;8)),(NETWORKDAYS(F1366,H1366,Lister!$D$7:$D$13)-V1366)*T1366/NETWORKDAYS(Lister!$D$19,Lister!$E$19,Lister!$D$7:$D$13),IF(AND(AND(MONTH(F1366)&gt;=7,MONTH(F1366)&lt;8),MONTH(H1366)&gt;7),(NETWORKDAYS(F1366,Lister!$E$19,Lister!$D$7:$D$13)-V1366)*T1366/NETWORKDAYS(Lister!$D$19,Lister!$E$19,Lister!$D$7:$D$13),IF(MONTH(F1366)&gt;7,0)))),0),"")</f>
        <v/>
      </c>
      <c r="AA1366" s="31" t="str">
        <f>IF(Ansøgning!R1371="","",Ansøgning!R1371)</f>
        <v/>
      </c>
      <c r="AB1366" s="46" t="str">
        <f>IFERROR(MAX(IF(OR(V1366="",X1366=""),"",IF(AND(AND(MONTH(F1366)&gt;=8,MONTH(F1366)&lt;9),AND(MONTH(H1366)&gt;=8,MONTH(H1366)&lt;9)),(NETWORKDAYS(F1366,H1366,Lister!$D$7:$D$13)-X1366)*T1366/NETWORKDAYS(Lister!$D$20,Lister!$E$20,Lister!$D$7:$D$13),IF(AND(MONTH(F1366)=7,MONTH(H1366)=8),(NETWORKDAYS(Lister!$D$20,H1366,Lister!$D$7:$D$13)-X1366)*T1366/NETWORKDAYS(Lister!$D$20,Lister!$E$20,Lister!$D$7:$D$13),IF(AND(MONTH(F1366)=7,MONTH(H1366)=7),0)))),0),"")</f>
        <v/>
      </c>
      <c r="AC1366" s="15" t="str">
        <f>IF(Ansøgning!U1371="","",Ansøgning!U1371)</f>
        <v/>
      </c>
      <c r="AD1366" s="31" t="str">
        <f t="shared" si="150"/>
        <v/>
      </c>
      <c r="AE1366" s="31" t="str">
        <f t="shared" si="151"/>
        <v/>
      </c>
      <c r="AF1366" s="51" t="str">
        <f t="shared" si="152"/>
        <v/>
      </c>
      <c r="AG1366" s="15" t="str">
        <f t="shared" si="153"/>
        <v/>
      </c>
    </row>
    <row r="1367" spans="1:33" x14ac:dyDescent="0.25">
      <c r="A1367" s="13" t="str">
        <f>IF(Ansøgning!A1372="","",Ansøgning!A1372)</f>
        <v/>
      </c>
      <c r="B1367" s="13" t="str">
        <f>IF(Ansøgning!B1372="","",Ansøgning!B1372)</f>
        <v/>
      </c>
      <c r="C1367" s="13" t="str">
        <f>IF(Ansøgning!C1372="","",Ansøgning!C1372)</f>
        <v/>
      </c>
      <c r="D1367" s="13" t="str">
        <f>IF(Ansøgning!D1372="","",Ansøgning!D1372)</f>
        <v/>
      </c>
      <c r="E1367" s="14" t="str">
        <f>IF(Ansøgning!E1372="","",Ansøgning!E1372)</f>
        <v/>
      </c>
      <c r="F1367" s="16"/>
      <c r="G1367" s="14" t="str">
        <f>IF(Ansøgning!F1372="","",Ansøgning!F1372)</f>
        <v/>
      </c>
      <c r="H1367" s="16"/>
      <c r="I1367" s="72" t="str">
        <f>IF(OR(F1367="",H1367=""),"",NETWORKDAYS(F1367,H1367,Lister!$D$7:$D$13))</f>
        <v/>
      </c>
      <c r="J1367" s="53" t="str">
        <f>IF(Ansøgning!H1372="","",Ansøgning!H1372)</f>
        <v/>
      </c>
      <c r="K1367" s="32" t="str">
        <f t="shared" si="147"/>
        <v/>
      </c>
      <c r="L1367" s="31" t="str">
        <f>IF(Ansøgning!J1372="","",Ansøgning!J1372)</f>
        <v/>
      </c>
      <c r="M1367" s="18"/>
      <c r="N1367" s="31" t="str">
        <f>IF(Ansøgning!K1372="","",Ansøgning!K1372)</f>
        <v/>
      </c>
      <c r="O1367" s="18"/>
      <c r="P1367" s="15" t="str">
        <f>IF(Ansøgning!L1372="","",Ansøgning!L1372)</f>
        <v/>
      </c>
      <c r="Q1367" s="46" t="str">
        <f t="shared" si="148"/>
        <v/>
      </c>
      <c r="R1367" s="46"/>
      <c r="S1367" s="101" t="str">
        <f>IF(Ansøgning!M1372="","",Ansøgning!M1372)</f>
        <v/>
      </c>
      <c r="T1367" s="31" t="str">
        <f t="shared" si="149"/>
        <v/>
      </c>
      <c r="U1367" s="102" t="str">
        <f>IF(Ansøgning!O1372="","",Ansøgning!O1372)</f>
        <v/>
      </c>
      <c r="V1367" s="20"/>
      <c r="W1367" s="102" t="str">
        <f>IF(Ansøgning!P1372="","",Ansøgning!P1372)</f>
        <v/>
      </c>
      <c r="X1367" s="20"/>
      <c r="Y1367" s="31" t="str">
        <f>IF(Ansøgning!Q1372="","",Ansøgning!Q1372)</f>
        <v/>
      </c>
      <c r="Z1367" s="46" t="str">
        <f>IFERROR(MAX(IF(OR(V1367="",X1367=""),"",IF(AND(AND(MONTH(F1367)&gt;=7,MONTH(F1367)&lt;8),AND(MONTH(H1367)&gt;=7,MONTH(H1367)&lt;8)),(NETWORKDAYS(F1367,H1367,Lister!$D$7:$D$13)-V1367)*T1367/NETWORKDAYS(Lister!$D$19,Lister!$E$19,Lister!$D$7:$D$13),IF(AND(AND(MONTH(F1367)&gt;=7,MONTH(F1367)&lt;8),MONTH(H1367)&gt;7),(NETWORKDAYS(F1367,Lister!$E$19,Lister!$D$7:$D$13)-V1367)*T1367/NETWORKDAYS(Lister!$D$19,Lister!$E$19,Lister!$D$7:$D$13),IF(MONTH(F1367)&gt;7,0)))),0),"")</f>
        <v/>
      </c>
      <c r="AA1367" s="31" t="str">
        <f>IF(Ansøgning!R1372="","",Ansøgning!R1372)</f>
        <v/>
      </c>
      <c r="AB1367" s="46" t="str">
        <f>IFERROR(MAX(IF(OR(V1367="",X1367=""),"",IF(AND(AND(MONTH(F1367)&gt;=8,MONTH(F1367)&lt;9),AND(MONTH(H1367)&gt;=8,MONTH(H1367)&lt;9)),(NETWORKDAYS(F1367,H1367,Lister!$D$7:$D$13)-X1367)*T1367/NETWORKDAYS(Lister!$D$20,Lister!$E$20,Lister!$D$7:$D$13),IF(AND(MONTH(F1367)=7,MONTH(H1367)=8),(NETWORKDAYS(Lister!$D$20,H1367,Lister!$D$7:$D$13)-X1367)*T1367/NETWORKDAYS(Lister!$D$20,Lister!$E$20,Lister!$D$7:$D$13),IF(AND(MONTH(F1367)=7,MONTH(H1367)=7),0)))),0),"")</f>
        <v/>
      </c>
      <c r="AC1367" s="15" t="str">
        <f>IF(Ansøgning!U1372="","",Ansøgning!U1372)</f>
        <v/>
      </c>
      <c r="AD1367" s="31" t="str">
        <f t="shared" si="150"/>
        <v/>
      </c>
      <c r="AE1367" s="31" t="str">
        <f t="shared" si="151"/>
        <v/>
      </c>
      <c r="AF1367" s="51" t="str">
        <f t="shared" si="152"/>
        <v/>
      </c>
      <c r="AG1367" s="15" t="str">
        <f t="shared" si="153"/>
        <v/>
      </c>
    </row>
    <row r="1368" spans="1:33" x14ac:dyDescent="0.25">
      <c r="A1368" s="13" t="str">
        <f>IF(Ansøgning!A1373="","",Ansøgning!A1373)</f>
        <v/>
      </c>
      <c r="B1368" s="13" t="str">
        <f>IF(Ansøgning!B1373="","",Ansøgning!B1373)</f>
        <v/>
      </c>
      <c r="C1368" s="13" t="str">
        <f>IF(Ansøgning!C1373="","",Ansøgning!C1373)</f>
        <v/>
      </c>
      <c r="D1368" s="13" t="str">
        <f>IF(Ansøgning!D1373="","",Ansøgning!D1373)</f>
        <v/>
      </c>
      <c r="E1368" s="14" t="str">
        <f>IF(Ansøgning!E1373="","",Ansøgning!E1373)</f>
        <v/>
      </c>
      <c r="F1368" s="16"/>
      <c r="G1368" s="14" t="str">
        <f>IF(Ansøgning!F1373="","",Ansøgning!F1373)</f>
        <v/>
      </c>
      <c r="H1368" s="16"/>
      <c r="I1368" s="72" t="str">
        <f>IF(OR(F1368="",H1368=""),"",NETWORKDAYS(F1368,H1368,Lister!$D$7:$D$13))</f>
        <v/>
      </c>
      <c r="J1368" s="53" t="str">
        <f>IF(Ansøgning!H1373="","",Ansøgning!H1373)</f>
        <v/>
      </c>
      <c r="K1368" s="32" t="str">
        <f t="shared" si="147"/>
        <v/>
      </c>
      <c r="L1368" s="31" t="str">
        <f>IF(Ansøgning!J1373="","",Ansøgning!J1373)</f>
        <v/>
      </c>
      <c r="M1368" s="18"/>
      <c r="N1368" s="31" t="str">
        <f>IF(Ansøgning!K1373="","",Ansøgning!K1373)</f>
        <v/>
      </c>
      <c r="O1368" s="18"/>
      <c r="P1368" s="15" t="str">
        <f>IF(Ansøgning!L1373="","",Ansøgning!L1373)</f>
        <v/>
      </c>
      <c r="Q1368" s="46" t="str">
        <f t="shared" si="148"/>
        <v/>
      </c>
      <c r="R1368" s="46"/>
      <c r="S1368" s="101" t="str">
        <f>IF(Ansøgning!M1373="","",Ansøgning!M1373)</f>
        <v/>
      </c>
      <c r="T1368" s="31" t="str">
        <f t="shared" si="149"/>
        <v/>
      </c>
      <c r="U1368" s="102" t="str">
        <f>IF(Ansøgning!O1373="","",Ansøgning!O1373)</f>
        <v/>
      </c>
      <c r="V1368" s="20"/>
      <c r="W1368" s="102" t="str">
        <f>IF(Ansøgning!P1373="","",Ansøgning!P1373)</f>
        <v/>
      </c>
      <c r="X1368" s="20"/>
      <c r="Y1368" s="31" t="str">
        <f>IF(Ansøgning!Q1373="","",Ansøgning!Q1373)</f>
        <v/>
      </c>
      <c r="Z1368" s="46" t="str">
        <f>IFERROR(MAX(IF(OR(V1368="",X1368=""),"",IF(AND(AND(MONTH(F1368)&gt;=7,MONTH(F1368)&lt;8),AND(MONTH(H1368)&gt;=7,MONTH(H1368)&lt;8)),(NETWORKDAYS(F1368,H1368,Lister!$D$7:$D$13)-V1368)*T1368/NETWORKDAYS(Lister!$D$19,Lister!$E$19,Lister!$D$7:$D$13),IF(AND(AND(MONTH(F1368)&gt;=7,MONTH(F1368)&lt;8),MONTH(H1368)&gt;7),(NETWORKDAYS(F1368,Lister!$E$19,Lister!$D$7:$D$13)-V1368)*T1368/NETWORKDAYS(Lister!$D$19,Lister!$E$19,Lister!$D$7:$D$13),IF(MONTH(F1368)&gt;7,0)))),0),"")</f>
        <v/>
      </c>
      <c r="AA1368" s="31" t="str">
        <f>IF(Ansøgning!R1373="","",Ansøgning!R1373)</f>
        <v/>
      </c>
      <c r="AB1368" s="46" t="str">
        <f>IFERROR(MAX(IF(OR(V1368="",X1368=""),"",IF(AND(AND(MONTH(F1368)&gt;=8,MONTH(F1368)&lt;9),AND(MONTH(H1368)&gt;=8,MONTH(H1368)&lt;9)),(NETWORKDAYS(F1368,H1368,Lister!$D$7:$D$13)-X1368)*T1368/NETWORKDAYS(Lister!$D$20,Lister!$E$20,Lister!$D$7:$D$13),IF(AND(MONTH(F1368)=7,MONTH(H1368)=8),(NETWORKDAYS(Lister!$D$20,H1368,Lister!$D$7:$D$13)-X1368)*T1368/NETWORKDAYS(Lister!$D$20,Lister!$E$20,Lister!$D$7:$D$13),IF(AND(MONTH(F1368)=7,MONTH(H1368)=7),0)))),0),"")</f>
        <v/>
      </c>
      <c r="AC1368" s="15" t="str">
        <f>IF(Ansøgning!U1373="","",Ansøgning!U1373)</f>
        <v/>
      </c>
      <c r="AD1368" s="31" t="str">
        <f t="shared" si="150"/>
        <v/>
      </c>
      <c r="AE1368" s="31" t="str">
        <f t="shared" si="151"/>
        <v/>
      </c>
      <c r="AF1368" s="51" t="str">
        <f t="shared" si="152"/>
        <v/>
      </c>
      <c r="AG1368" s="15" t="str">
        <f t="shared" si="153"/>
        <v/>
      </c>
    </row>
    <row r="1369" spans="1:33" x14ac:dyDescent="0.25">
      <c r="A1369" s="13" t="str">
        <f>IF(Ansøgning!A1374="","",Ansøgning!A1374)</f>
        <v/>
      </c>
      <c r="B1369" s="13" t="str">
        <f>IF(Ansøgning!B1374="","",Ansøgning!B1374)</f>
        <v/>
      </c>
      <c r="C1369" s="13" t="str">
        <f>IF(Ansøgning!C1374="","",Ansøgning!C1374)</f>
        <v/>
      </c>
      <c r="D1369" s="13" t="str">
        <f>IF(Ansøgning!D1374="","",Ansøgning!D1374)</f>
        <v/>
      </c>
      <c r="E1369" s="14" t="str">
        <f>IF(Ansøgning!E1374="","",Ansøgning!E1374)</f>
        <v/>
      </c>
      <c r="F1369" s="16"/>
      <c r="G1369" s="14" t="str">
        <f>IF(Ansøgning!F1374="","",Ansøgning!F1374)</f>
        <v/>
      </c>
      <c r="H1369" s="16"/>
      <c r="I1369" s="72" t="str">
        <f>IF(OR(F1369="",H1369=""),"",NETWORKDAYS(F1369,H1369,Lister!$D$7:$D$13))</f>
        <v/>
      </c>
      <c r="J1369" s="53" t="str">
        <f>IF(Ansøgning!H1374="","",Ansøgning!H1374)</f>
        <v/>
      </c>
      <c r="K1369" s="32" t="str">
        <f t="shared" si="147"/>
        <v/>
      </c>
      <c r="L1369" s="31" t="str">
        <f>IF(Ansøgning!J1374="","",Ansøgning!J1374)</f>
        <v/>
      </c>
      <c r="M1369" s="18"/>
      <c r="N1369" s="31" t="str">
        <f>IF(Ansøgning!K1374="","",Ansøgning!K1374)</f>
        <v/>
      </c>
      <c r="O1369" s="18"/>
      <c r="P1369" s="15" t="str">
        <f>IF(Ansøgning!L1374="","",Ansøgning!L1374)</f>
        <v/>
      </c>
      <c r="Q1369" s="46" t="str">
        <f t="shared" si="148"/>
        <v/>
      </c>
      <c r="R1369" s="46"/>
      <c r="S1369" s="101" t="str">
        <f>IF(Ansøgning!M1374="","",Ansøgning!M1374)</f>
        <v/>
      </c>
      <c r="T1369" s="31" t="str">
        <f t="shared" si="149"/>
        <v/>
      </c>
      <c r="U1369" s="102" t="str">
        <f>IF(Ansøgning!O1374="","",Ansøgning!O1374)</f>
        <v/>
      </c>
      <c r="V1369" s="20"/>
      <c r="W1369" s="102" t="str">
        <f>IF(Ansøgning!P1374="","",Ansøgning!P1374)</f>
        <v/>
      </c>
      <c r="X1369" s="20"/>
      <c r="Y1369" s="31" t="str">
        <f>IF(Ansøgning!Q1374="","",Ansøgning!Q1374)</f>
        <v/>
      </c>
      <c r="Z1369" s="46" t="str">
        <f>IFERROR(MAX(IF(OR(V1369="",X1369=""),"",IF(AND(AND(MONTH(F1369)&gt;=7,MONTH(F1369)&lt;8),AND(MONTH(H1369)&gt;=7,MONTH(H1369)&lt;8)),(NETWORKDAYS(F1369,H1369,Lister!$D$7:$D$13)-V1369)*T1369/NETWORKDAYS(Lister!$D$19,Lister!$E$19,Lister!$D$7:$D$13),IF(AND(AND(MONTH(F1369)&gt;=7,MONTH(F1369)&lt;8),MONTH(H1369)&gt;7),(NETWORKDAYS(F1369,Lister!$E$19,Lister!$D$7:$D$13)-V1369)*T1369/NETWORKDAYS(Lister!$D$19,Lister!$E$19,Lister!$D$7:$D$13),IF(MONTH(F1369)&gt;7,0)))),0),"")</f>
        <v/>
      </c>
      <c r="AA1369" s="31" t="str">
        <f>IF(Ansøgning!R1374="","",Ansøgning!R1374)</f>
        <v/>
      </c>
      <c r="AB1369" s="46" t="str">
        <f>IFERROR(MAX(IF(OR(V1369="",X1369=""),"",IF(AND(AND(MONTH(F1369)&gt;=8,MONTH(F1369)&lt;9),AND(MONTH(H1369)&gt;=8,MONTH(H1369)&lt;9)),(NETWORKDAYS(F1369,H1369,Lister!$D$7:$D$13)-X1369)*T1369/NETWORKDAYS(Lister!$D$20,Lister!$E$20,Lister!$D$7:$D$13),IF(AND(MONTH(F1369)=7,MONTH(H1369)=8),(NETWORKDAYS(Lister!$D$20,H1369,Lister!$D$7:$D$13)-X1369)*T1369/NETWORKDAYS(Lister!$D$20,Lister!$E$20,Lister!$D$7:$D$13),IF(AND(MONTH(F1369)=7,MONTH(H1369)=7),0)))),0),"")</f>
        <v/>
      </c>
      <c r="AC1369" s="15" t="str">
        <f>IF(Ansøgning!U1374="","",Ansøgning!U1374)</f>
        <v/>
      </c>
      <c r="AD1369" s="31" t="str">
        <f t="shared" si="150"/>
        <v/>
      </c>
      <c r="AE1369" s="31" t="str">
        <f t="shared" si="151"/>
        <v/>
      </c>
      <c r="AF1369" s="51" t="str">
        <f t="shared" si="152"/>
        <v/>
      </c>
      <c r="AG1369" s="15" t="str">
        <f t="shared" si="153"/>
        <v/>
      </c>
    </row>
    <row r="1370" spans="1:33" x14ac:dyDescent="0.25">
      <c r="A1370" s="13" t="str">
        <f>IF(Ansøgning!A1375="","",Ansøgning!A1375)</f>
        <v/>
      </c>
      <c r="B1370" s="13" t="str">
        <f>IF(Ansøgning!B1375="","",Ansøgning!B1375)</f>
        <v/>
      </c>
      <c r="C1370" s="13" t="str">
        <f>IF(Ansøgning!C1375="","",Ansøgning!C1375)</f>
        <v/>
      </c>
      <c r="D1370" s="13" t="str">
        <f>IF(Ansøgning!D1375="","",Ansøgning!D1375)</f>
        <v/>
      </c>
      <c r="E1370" s="14" t="str">
        <f>IF(Ansøgning!E1375="","",Ansøgning!E1375)</f>
        <v/>
      </c>
      <c r="F1370" s="16"/>
      <c r="G1370" s="14" t="str">
        <f>IF(Ansøgning!F1375="","",Ansøgning!F1375)</f>
        <v/>
      </c>
      <c r="H1370" s="16"/>
      <c r="I1370" s="72" t="str">
        <f>IF(OR(F1370="",H1370=""),"",NETWORKDAYS(F1370,H1370,Lister!$D$7:$D$13))</f>
        <v/>
      </c>
      <c r="J1370" s="53" t="str">
        <f>IF(Ansøgning!H1375="","",Ansøgning!H1375)</f>
        <v/>
      </c>
      <c r="K1370" s="32" t="str">
        <f t="shared" si="147"/>
        <v/>
      </c>
      <c r="L1370" s="31" t="str">
        <f>IF(Ansøgning!J1375="","",Ansøgning!J1375)</f>
        <v/>
      </c>
      <c r="M1370" s="18"/>
      <c r="N1370" s="31" t="str">
        <f>IF(Ansøgning!K1375="","",Ansøgning!K1375)</f>
        <v/>
      </c>
      <c r="O1370" s="18"/>
      <c r="P1370" s="15" t="str">
        <f>IF(Ansøgning!L1375="","",Ansøgning!L1375)</f>
        <v/>
      </c>
      <c r="Q1370" s="46" t="str">
        <f t="shared" si="148"/>
        <v/>
      </c>
      <c r="R1370" s="46"/>
      <c r="S1370" s="101" t="str">
        <f>IF(Ansøgning!M1375="","",Ansøgning!M1375)</f>
        <v/>
      </c>
      <c r="T1370" s="31" t="str">
        <f t="shared" si="149"/>
        <v/>
      </c>
      <c r="U1370" s="102" t="str">
        <f>IF(Ansøgning!O1375="","",Ansøgning!O1375)</f>
        <v/>
      </c>
      <c r="V1370" s="20"/>
      <c r="W1370" s="102" t="str">
        <f>IF(Ansøgning!P1375="","",Ansøgning!P1375)</f>
        <v/>
      </c>
      <c r="X1370" s="20"/>
      <c r="Y1370" s="31" t="str">
        <f>IF(Ansøgning!Q1375="","",Ansøgning!Q1375)</f>
        <v/>
      </c>
      <c r="Z1370" s="46" t="str">
        <f>IFERROR(MAX(IF(OR(V1370="",X1370=""),"",IF(AND(AND(MONTH(F1370)&gt;=7,MONTH(F1370)&lt;8),AND(MONTH(H1370)&gt;=7,MONTH(H1370)&lt;8)),(NETWORKDAYS(F1370,H1370,Lister!$D$7:$D$13)-V1370)*T1370/NETWORKDAYS(Lister!$D$19,Lister!$E$19,Lister!$D$7:$D$13),IF(AND(AND(MONTH(F1370)&gt;=7,MONTH(F1370)&lt;8),MONTH(H1370)&gt;7),(NETWORKDAYS(F1370,Lister!$E$19,Lister!$D$7:$D$13)-V1370)*T1370/NETWORKDAYS(Lister!$D$19,Lister!$E$19,Lister!$D$7:$D$13),IF(MONTH(F1370)&gt;7,0)))),0),"")</f>
        <v/>
      </c>
      <c r="AA1370" s="31" t="str">
        <f>IF(Ansøgning!R1375="","",Ansøgning!R1375)</f>
        <v/>
      </c>
      <c r="AB1370" s="46" t="str">
        <f>IFERROR(MAX(IF(OR(V1370="",X1370=""),"",IF(AND(AND(MONTH(F1370)&gt;=8,MONTH(F1370)&lt;9),AND(MONTH(H1370)&gt;=8,MONTH(H1370)&lt;9)),(NETWORKDAYS(F1370,H1370,Lister!$D$7:$D$13)-X1370)*T1370/NETWORKDAYS(Lister!$D$20,Lister!$E$20,Lister!$D$7:$D$13),IF(AND(MONTH(F1370)=7,MONTH(H1370)=8),(NETWORKDAYS(Lister!$D$20,H1370,Lister!$D$7:$D$13)-X1370)*T1370/NETWORKDAYS(Lister!$D$20,Lister!$E$20,Lister!$D$7:$D$13),IF(AND(MONTH(F1370)=7,MONTH(H1370)=7),0)))),0),"")</f>
        <v/>
      </c>
      <c r="AC1370" s="15" t="str">
        <f>IF(Ansøgning!U1375="","",Ansøgning!U1375)</f>
        <v/>
      </c>
      <c r="AD1370" s="31" t="str">
        <f t="shared" si="150"/>
        <v/>
      </c>
      <c r="AE1370" s="31" t="str">
        <f t="shared" si="151"/>
        <v/>
      </c>
      <c r="AF1370" s="51" t="str">
        <f t="shared" si="152"/>
        <v/>
      </c>
      <c r="AG1370" s="15" t="str">
        <f t="shared" si="153"/>
        <v/>
      </c>
    </row>
    <row r="1371" spans="1:33" x14ac:dyDescent="0.25">
      <c r="A1371" s="13" t="str">
        <f>IF(Ansøgning!A1376="","",Ansøgning!A1376)</f>
        <v/>
      </c>
      <c r="B1371" s="13" t="str">
        <f>IF(Ansøgning!B1376="","",Ansøgning!B1376)</f>
        <v/>
      </c>
      <c r="C1371" s="13" t="str">
        <f>IF(Ansøgning!C1376="","",Ansøgning!C1376)</f>
        <v/>
      </c>
      <c r="D1371" s="13" t="str">
        <f>IF(Ansøgning!D1376="","",Ansøgning!D1376)</f>
        <v/>
      </c>
      <c r="E1371" s="14" t="str">
        <f>IF(Ansøgning!E1376="","",Ansøgning!E1376)</f>
        <v/>
      </c>
      <c r="F1371" s="16"/>
      <c r="G1371" s="14" t="str">
        <f>IF(Ansøgning!F1376="","",Ansøgning!F1376)</f>
        <v/>
      </c>
      <c r="H1371" s="16"/>
      <c r="I1371" s="72" t="str">
        <f>IF(OR(F1371="",H1371=""),"",NETWORKDAYS(F1371,H1371,Lister!$D$7:$D$13))</f>
        <v/>
      </c>
      <c r="J1371" s="53" t="str">
        <f>IF(Ansøgning!H1376="","",Ansøgning!H1376)</f>
        <v/>
      </c>
      <c r="K1371" s="32" t="str">
        <f t="shared" si="147"/>
        <v/>
      </c>
      <c r="L1371" s="31" t="str">
        <f>IF(Ansøgning!J1376="","",Ansøgning!J1376)</f>
        <v/>
      </c>
      <c r="M1371" s="18"/>
      <c r="N1371" s="31" t="str">
        <f>IF(Ansøgning!K1376="","",Ansøgning!K1376)</f>
        <v/>
      </c>
      <c r="O1371" s="18"/>
      <c r="P1371" s="15" t="str">
        <f>IF(Ansøgning!L1376="","",Ansøgning!L1376)</f>
        <v/>
      </c>
      <c r="Q1371" s="46" t="str">
        <f t="shared" si="148"/>
        <v/>
      </c>
      <c r="R1371" s="46"/>
      <c r="S1371" s="101" t="str">
        <f>IF(Ansøgning!M1376="","",Ansøgning!M1376)</f>
        <v/>
      </c>
      <c r="T1371" s="31" t="str">
        <f t="shared" si="149"/>
        <v/>
      </c>
      <c r="U1371" s="102" t="str">
        <f>IF(Ansøgning!O1376="","",Ansøgning!O1376)</f>
        <v/>
      </c>
      <c r="V1371" s="20"/>
      <c r="W1371" s="102" t="str">
        <f>IF(Ansøgning!P1376="","",Ansøgning!P1376)</f>
        <v/>
      </c>
      <c r="X1371" s="20"/>
      <c r="Y1371" s="31" t="str">
        <f>IF(Ansøgning!Q1376="","",Ansøgning!Q1376)</f>
        <v/>
      </c>
      <c r="Z1371" s="46" t="str">
        <f>IFERROR(MAX(IF(OR(V1371="",X1371=""),"",IF(AND(AND(MONTH(F1371)&gt;=7,MONTH(F1371)&lt;8),AND(MONTH(H1371)&gt;=7,MONTH(H1371)&lt;8)),(NETWORKDAYS(F1371,H1371,Lister!$D$7:$D$13)-V1371)*T1371/NETWORKDAYS(Lister!$D$19,Lister!$E$19,Lister!$D$7:$D$13),IF(AND(AND(MONTH(F1371)&gt;=7,MONTH(F1371)&lt;8),MONTH(H1371)&gt;7),(NETWORKDAYS(F1371,Lister!$E$19,Lister!$D$7:$D$13)-V1371)*T1371/NETWORKDAYS(Lister!$D$19,Lister!$E$19,Lister!$D$7:$D$13),IF(MONTH(F1371)&gt;7,0)))),0),"")</f>
        <v/>
      </c>
      <c r="AA1371" s="31" t="str">
        <f>IF(Ansøgning!R1376="","",Ansøgning!R1376)</f>
        <v/>
      </c>
      <c r="AB1371" s="46" t="str">
        <f>IFERROR(MAX(IF(OR(V1371="",X1371=""),"",IF(AND(AND(MONTH(F1371)&gt;=8,MONTH(F1371)&lt;9),AND(MONTH(H1371)&gt;=8,MONTH(H1371)&lt;9)),(NETWORKDAYS(F1371,H1371,Lister!$D$7:$D$13)-X1371)*T1371/NETWORKDAYS(Lister!$D$20,Lister!$E$20,Lister!$D$7:$D$13),IF(AND(MONTH(F1371)=7,MONTH(H1371)=8),(NETWORKDAYS(Lister!$D$20,H1371,Lister!$D$7:$D$13)-X1371)*T1371/NETWORKDAYS(Lister!$D$20,Lister!$E$20,Lister!$D$7:$D$13),IF(AND(MONTH(F1371)=7,MONTH(H1371)=7),0)))),0),"")</f>
        <v/>
      </c>
      <c r="AC1371" s="15" t="str">
        <f>IF(Ansøgning!U1376="","",Ansøgning!U1376)</f>
        <v/>
      </c>
      <c r="AD1371" s="31" t="str">
        <f t="shared" si="150"/>
        <v/>
      </c>
      <c r="AE1371" s="31" t="str">
        <f t="shared" si="151"/>
        <v/>
      </c>
      <c r="AF1371" s="51" t="str">
        <f t="shared" si="152"/>
        <v/>
      </c>
      <c r="AG1371" s="15" t="str">
        <f t="shared" si="153"/>
        <v/>
      </c>
    </row>
    <row r="1372" spans="1:33" x14ac:dyDescent="0.25">
      <c r="A1372" s="13" t="str">
        <f>IF(Ansøgning!A1377="","",Ansøgning!A1377)</f>
        <v/>
      </c>
      <c r="B1372" s="13" t="str">
        <f>IF(Ansøgning!B1377="","",Ansøgning!B1377)</f>
        <v/>
      </c>
      <c r="C1372" s="13" t="str">
        <f>IF(Ansøgning!C1377="","",Ansøgning!C1377)</f>
        <v/>
      </c>
      <c r="D1372" s="13" t="str">
        <f>IF(Ansøgning!D1377="","",Ansøgning!D1377)</f>
        <v/>
      </c>
      <c r="E1372" s="14" t="str">
        <f>IF(Ansøgning!E1377="","",Ansøgning!E1377)</f>
        <v/>
      </c>
      <c r="F1372" s="16"/>
      <c r="G1372" s="14" t="str">
        <f>IF(Ansøgning!F1377="","",Ansøgning!F1377)</f>
        <v/>
      </c>
      <c r="H1372" s="16"/>
      <c r="I1372" s="72" t="str">
        <f>IF(OR(F1372="",H1372=""),"",NETWORKDAYS(F1372,H1372,Lister!$D$7:$D$13))</f>
        <v/>
      </c>
      <c r="J1372" s="53" t="str">
        <f>IF(Ansøgning!H1377="","",Ansøgning!H1377)</f>
        <v/>
      </c>
      <c r="K1372" s="32" t="str">
        <f t="shared" si="147"/>
        <v/>
      </c>
      <c r="L1372" s="31" t="str">
        <f>IF(Ansøgning!J1377="","",Ansøgning!J1377)</f>
        <v/>
      </c>
      <c r="M1372" s="18"/>
      <c r="N1372" s="31" t="str">
        <f>IF(Ansøgning!K1377="","",Ansøgning!K1377)</f>
        <v/>
      </c>
      <c r="O1372" s="18"/>
      <c r="P1372" s="15" t="str">
        <f>IF(Ansøgning!L1377="","",Ansøgning!L1377)</f>
        <v/>
      </c>
      <c r="Q1372" s="46" t="str">
        <f t="shared" si="148"/>
        <v/>
      </c>
      <c r="R1372" s="46"/>
      <c r="S1372" s="101" t="str">
        <f>IF(Ansøgning!M1377="","",Ansøgning!M1377)</f>
        <v/>
      </c>
      <c r="T1372" s="31" t="str">
        <f t="shared" si="149"/>
        <v/>
      </c>
      <c r="U1372" s="102" t="str">
        <f>IF(Ansøgning!O1377="","",Ansøgning!O1377)</f>
        <v/>
      </c>
      <c r="V1372" s="20"/>
      <c r="W1372" s="102" t="str">
        <f>IF(Ansøgning!P1377="","",Ansøgning!P1377)</f>
        <v/>
      </c>
      <c r="X1372" s="20"/>
      <c r="Y1372" s="31" t="str">
        <f>IF(Ansøgning!Q1377="","",Ansøgning!Q1377)</f>
        <v/>
      </c>
      <c r="Z1372" s="46" t="str">
        <f>IFERROR(MAX(IF(OR(V1372="",X1372=""),"",IF(AND(AND(MONTH(F1372)&gt;=7,MONTH(F1372)&lt;8),AND(MONTH(H1372)&gt;=7,MONTH(H1372)&lt;8)),(NETWORKDAYS(F1372,H1372,Lister!$D$7:$D$13)-V1372)*T1372/NETWORKDAYS(Lister!$D$19,Lister!$E$19,Lister!$D$7:$D$13),IF(AND(AND(MONTH(F1372)&gt;=7,MONTH(F1372)&lt;8),MONTH(H1372)&gt;7),(NETWORKDAYS(F1372,Lister!$E$19,Lister!$D$7:$D$13)-V1372)*T1372/NETWORKDAYS(Lister!$D$19,Lister!$E$19,Lister!$D$7:$D$13),IF(MONTH(F1372)&gt;7,0)))),0),"")</f>
        <v/>
      </c>
      <c r="AA1372" s="31" t="str">
        <f>IF(Ansøgning!R1377="","",Ansøgning!R1377)</f>
        <v/>
      </c>
      <c r="AB1372" s="46" t="str">
        <f>IFERROR(MAX(IF(OR(V1372="",X1372=""),"",IF(AND(AND(MONTH(F1372)&gt;=8,MONTH(F1372)&lt;9),AND(MONTH(H1372)&gt;=8,MONTH(H1372)&lt;9)),(NETWORKDAYS(F1372,H1372,Lister!$D$7:$D$13)-X1372)*T1372/NETWORKDAYS(Lister!$D$20,Lister!$E$20,Lister!$D$7:$D$13),IF(AND(MONTH(F1372)=7,MONTH(H1372)=8),(NETWORKDAYS(Lister!$D$20,H1372,Lister!$D$7:$D$13)-X1372)*T1372/NETWORKDAYS(Lister!$D$20,Lister!$E$20,Lister!$D$7:$D$13),IF(AND(MONTH(F1372)=7,MONTH(H1372)=7),0)))),0),"")</f>
        <v/>
      </c>
      <c r="AC1372" s="15" t="str">
        <f>IF(Ansøgning!U1377="","",Ansøgning!U1377)</f>
        <v/>
      </c>
      <c r="AD1372" s="31" t="str">
        <f t="shared" si="150"/>
        <v/>
      </c>
      <c r="AE1372" s="31" t="str">
        <f t="shared" si="151"/>
        <v/>
      </c>
      <c r="AF1372" s="51" t="str">
        <f t="shared" si="152"/>
        <v/>
      </c>
      <c r="AG1372" s="15" t="str">
        <f t="shared" si="153"/>
        <v/>
      </c>
    </row>
    <row r="1373" spans="1:33" x14ac:dyDescent="0.25">
      <c r="A1373" s="13" t="str">
        <f>IF(Ansøgning!A1378="","",Ansøgning!A1378)</f>
        <v/>
      </c>
      <c r="B1373" s="13" t="str">
        <f>IF(Ansøgning!B1378="","",Ansøgning!B1378)</f>
        <v/>
      </c>
      <c r="C1373" s="13" t="str">
        <f>IF(Ansøgning!C1378="","",Ansøgning!C1378)</f>
        <v/>
      </c>
      <c r="D1373" s="13" t="str">
        <f>IF(Ansøgning!D1378="","",Ansøgning!D1378)</f>
        <v/>
      </c>
      <c r="E1373" s="14" t="str">
        <f>IF(Ansøgning!E1378="","",Ansøgning!E1378)</f>
        <v/>
      </c>
      <c r="F1373" s="16"/>
      <c r="G1373" s="14" t="str">
        <f>IF(Ansøgning!F1378="","",Ansøgning!F1378)</f>
        <v/>
      </c>
      <c r="H1373" s="16"/>
      <c r="I1373" s="72" t="str">
        <f>IF(OR(F1373="",H1373=""),"",NETWORKDAYS(F1373,H1373,Lister!$D$7:$D$13))</f>
        <v/>
      </c>
      <c r="J1373" s="53" t="str">
        <f>IF(Ansøgning!H1378="","",Ansøgning!H1378)</f>
        <v/>
      </c>
      <c r="K1373" s="32" t="str">
        <f t="shared" si="147"/>
        <v/>
      </c>
      <c r="L1373" s="31" t="str">
        <f>IF(Ansøgning!J1378="","",Ansøgning!J1378)</f>
        <v/>
      </c>
      <c r="M1373" s="18"/>
      <c r="N1373" s="31" t="str">
        <f>IF(Ansøgning!K1378="","",Ansøgning!K1378)</f>
        <v/>
      </c>
      <c r="O1373" s="18"/>
      <c r="P1373" s="15" t="str">
        <f>IF(Ansøgning!L1378="","",Ansøgning!L1378)</f>
        <v/>
      </c>
      <c r="Q1373" s="46" t="str">
        <f t="shared" si="148"/>
        <v/>
      </c>
      <c r="R1373" s="46"/>
      <c r="S1373" s="101" t="str">
        <f>IF(Ansøgning!M1378="","",Ansøgning!M1378)</f>
        <v/>
      </c>
      <c r="T1373" s="31" t="str">
        <f t="shared" si="149"/>
        <v/>
      </c>
      <c r="U1373" s="102" t="str">
        <f>IF(Ansøgning!O1378="","",Ansøgning!O1378)</f>
        <v/>
      </c>
      <c r="V1373" s="20"/>
      <c r="W1373" s="102" t="str">
        <f>IF(Ansøgning!P1378="","",Ansøgning!P1378)</f>
        <v/>
      </c>
      <c r="X1373" s="20"/>
      <c r="Y1373" s="31" t="str">
        <f>IF(Ansøgning!Q1378="","",Ansøgning!Q1378)</f>
        <v/>
      </c>
      <c r="Z1373" s="46" t="str">
        <f>IFERROR(MAX(IF(OR(V1373="",X1373=""),"",IF(AND(AND(MONTH(F1373)&gt;=7,MONTH(F1373)&lt;8),AND(MONTH(H1373)&gt;=7,MONTH(H1373)&lt;8)),(NETWORKDAYS(F1373,H1373,Lister!$D$7:$D$13)-V1373)*T1373/NETWORKDAYS(Lister!$D$19,Lister!$E$19,Lister!$D$7:$D$13),IF(AND(AND(MONTH(F1373)&gt;=7,MONTH(F1373)&lt;8),MONTH(H1373)&gt;7),(NETWORKDAYS(F1373,Lister!$E$19,Lister!$D$7:$D$13)-V1373)*T1373/NETWORKDAYS(Lister!$D$19,Lister!$E$19,Lister!$D$7:$D$13),IF(MONTH(F1373)&gt;7,0)))),0),"")</f>
        <v/>
      </c>
      <c r="AA1373" s="31" t="str">
        <f>IF(Ansøgning!R1378="","",Ansøgning!R1378)</f>
        <v/>
      </c>
      <c r="AB1373" s="46" t="str">
        <f>IFERROR(MAX(IF(OR(V1373="",X1373=""),"",IF(AND(AND(MONTH(F1373)&gt;=8,MONTH(F1373)&lt;9),AND(MONTH(H1373)&gt;=8,MONTH(H1373)&lt;9)),(NETWORKDAYS(F1373,H1373,Lister!$D$7:$D$13)-X1373)*T1373/NETWORKDAYS(Lister!$D$20,Lister!$E$20,Lister!$D$7:$D$13),IF(AND(MONTH(F1373)=7,MONTH(H1373)=8),(NETWORKDAYS(Lister!$D$20,H1373,Lister!$D$7:$D$13)-X1373)*T1373/NETWORKDAYS(Lister!$D$20,Lister!$E$20,Lister!$D$7:$D$13),IF(AND(MONTH(F1373)=7,MONTH(H1373)=7),0)))),0),"")</f>
        <v/>
      </c>
      <c r="AC1373" s="15" t="str">
        <f>IF(Ansøgning!U1378="","",Ansøgning!U1378)</f>
        <v/>
      </c>
      <c r="AD1373" s="31" t="str">
        <f t="shared" si="150"/>
        <v/>
      </c>
      <c r="AE1373" s="31" t="str">
        <f t="shared" si="151"/>
        <v/>
      </c>
      <c r="AF1373" s="51" t="str">
        <f t="shared" si="152"/>
        <v/>
      </c>
      <c r="AG1373" s="15" t="str">
        <f t="shared" si="153"/>
        <v/>
      </c>
    </row>
    <row r="1374" spans="1:33" x14ac:dyDescent="0.25">
      <c r="A1374" s="13" t="str">
        <f>IF(Ansøgning!A1379="","",Ansøgning!A1379)</f>
        <v/>
      </c>
      <c r="B1374" s="13" t="str">
        <f>IF(Ansøgning!B1379="","",Ansøgning!B1379)</f>
        <v/>
      </c>
      <c r="C1374" s="13" t="str">
        <f>IF(Ansøgning!C1379="","",Ansøgning!C1379)</f>
        <v/>
      </c>
      <c r="D1374" s="13" t="str">
        <f>IF(Ansøgning!D1379="","",Ansøgning!D1379)</f>
        <v/>
      </c>
      <c r="E1374" s="14" t="str">
        <f>IF(Ansøgning!E1379="","",Ansøgning!E1379)</f>
        <v/>
      </c>
      <c r="F1374" s="16"/>
      <c r="G1374" s="14" t="str">
        <f>IF(Ansøgning!F1379="","",Ansøgning!F1379)</f>
        <v/>
      </c>
      <c r="H1374" s="16"/>
      <c r="I1374" s="72" t="str">
        <f>IF(OR(F1374="",H1374=""),"",NETWORKDAYS(F1374,H1374,Lister!$D$7:$D$13))</f>
        <v/>
      </c>
      <c r="J1374" s="53" t="str">
        <f>IF(Ansøgning!H1379="","",Ansøgning!H1379)</f>
        <v/>
      </c>
      <c r="K1374" s="32" t="str">
        <f t="shared" si="147"/>
        <v/>
      </c>
      <c r="L1374" s="31" t="str">
        <f>IF(Ansøgning!J1379="","",Ansøgning!J1379)</f>
        <v/>
      </c>
      <c r="M1374" s="18"/>
      <c r="N1374" s="31" t="str">
        <f>IF(Ansøgning!K1379="","",Ansøgning!K1379)</f>
        <v/>
      </c>
      <c r="O1374" s="18"/>
      <c r="P1374" s="15" t="str">
        <f>IF(Ansøgning!L1379="","",Ansøgning!L1379)</f>
        <v/>
      </c>
      <c r="Q1374" s="46" t="str">
        <f t="shared" si="148"/>
        <v/>
      </c>
      <c r="R1374" s="46"/>
      <c r="S1374" s="101" t="str">
        <f>IF(Ansøgning!M1379="","",Ansøgning!M1379)</f>
        <v/>
      </c>
      <c r="T1374" s="31" t="str">
        <f t="shared" si="149"/>
        <v/>
      </c>
      <c r="U1374" s="102" t="str">
        <f>IF(Ansøgning!O1379="","",Ansøgning!O1379)</f>
        <v/>
      </c>
      <c r="V1374" s="20"/>
      <c r="W1374" s="102" t="str">
        <f>IF(Ansøgning!P1379="","",Ansøgning!P1379)</f>
        <v/>
      </c>
      <c r="X1374" s="20"/>
      <c r="Y1374" s="31" t="str">
        <f>IF(Ansøgning!Q1379="","",Ansøgning!Q1379)</f>
        <v/>
      </c>
      <c r="Z1374" s="46" t="str">
        <f>IFERROR(MAX(IF(OR(V1374="",X1374=""),"",IF(AND(AND(MONTH(F1374)&gt;=7,MONTH(F1374)&lt;8),AND(MONTH(H1374)&gt;=7,MONTH(H1374)&lt;8)),(NETWORKDAYS(F1374,H1374,Lister!$D$7:$D$13)-V1374)*T1374/NETWORKDAYS(Lister!$D$19,Lister!$E$19,Lister!$D$7:$D$13),IF(AND(AND(MONTH(F1374)&gt;=7,MONTH(F1374)&lt;8),MONTH(H1374)&gt;7),(NETWORKDAYS(F1374,Lister!$E$19,Lister!$D$7:$D$13)-V1374)*T1374/NETWORKDAYS(Lister!$D$19,Lister!$E$19,Lister!$D$7:$D$13),IF(MONTH(F1374)&gt;7,0)))),0),"")</f>
        <v/>
      </c>
      <c r="AA1374" s="31" t="str">
        <f>IF(Ansøgning!R1379="","",Ansøgning!R1379)</f>
        <v/>
      </c>
      <c r="AB1374" s="46" t="str">
        <f>IFERROR(MAX(IF(OR(V1374="",X1374=""),"",IF(AND(AND(MONTH(F1374)&gt;=8,MONTH(F1374)&lt;9),AND(MONTH(H1374)&gt;=8,MONTH(H1374)&lt;9)),(NETWORKDAYS(F1374,H1374,Lister!$D$7:$D$13)-X1374)*T1374/NETWORKDAYS(Lister!$D$20,Lister!$E$20,Lister!$D$7:$D$13),IF(AND(MONTH(F1374)=7,MONTH(H1374)=8),(NETWORKDAYS(Lister!$D$20,H1374,Lister!$D$7:$D$13)-X1374)*T1374/NETWORKDAYS(Lister!$D$20,Lister!$E$20,Lister!$D$7:$D$13),IF(AND(MONTH(F1374)=7,MONTH(H1374)=7),0)))),0),"")</f>
        <v/>
      </c>
      <c r="AC1374" s="15" t="str">
        <f>IF(Ansøgning!U1379="","",Ansøgning!U1379)</f>
        <v/>
      </c>
      <c r="AD1374" s="31" t="str">
        <f t="shared" si="150"/>
        <v/>
      </c>
      <c r="AE1374" s="31" t="str">
        <f t="shared" si="151"/>
        <v/>
      </c>
      <c r="AF1374" s="51" t="str">
        <f t="shared" si="152"/>
        <v/>
      </c>
      <c r="AG1374" s="15" t="str">
        <f t="shared" si="153"/>
        <v/>
      </c>
    </row>
    <row r="1375" spans="1:33" x14ac:dyDescent="0.25">
      <c r="A1375" s="13" t="str">
        <f>IF(Ansøgning!A1380="","",Ansøgning!A1380)</f>
        <v/>
      </c>
      <c r="B1375" s="13" t="str">
        <f>IF(Ansøgning!B1380="","",Ansøgning!B1380)</f>
        <v/>
      </c>
      <c r="C1375" s="13" t="str">
        <f>IF(Ansøgning!C1380="","",Ansøgning!C1380)</f>
        <v/>
      </c>
      <c r="D1375" s="13" t="str">
        <f>IF(Ansøgning!D1380="","",Ansøgning!D1380)</f>
        <v/>
      </c>
      <c r="E1375" s="14" t="str">
        <f>IF(Ansøgning!E1380="","",Ansøgning!E1380)</f>
        <v/>
      </c>
      <c r="F1375" s="16"/>
      <c r="G1375" s="14" t="str">
        <f>IF(Ansøgning!F1380="","",Ansøgning!F1380)</f>
        <v/>
      </c>
      <c r="H1375" s="16"/>
      <c r="I1375" s="72" t="str">
        <f>IF(OR(F1375="",H1375=""),"",NETWORKDAYS(F1375,H1375,Lister!$D$7:$D$13))</f>
        <v/>
      </c>
      <c r="J1375" s="53" t="str">
        <f>IF(Ansøgning!H1380="","",Ansøgning!H1380)</f>
        <v/>
      </c>
      <c r="K1375" s="32" t="str">
        <f t="shared" si="147"/>
        <v/>
      </c>
      <c r="L1375" s="31" t="str">
        <f>IF(Ansøgning!J1380="","",Ansøgning!J1380)</f>
        <v/>
      </c>
      <c r="M1375" s="18"/>
      <c r="N1375" s="31" t="str">
        <f>IF(Ansøgning!K1380="","",Ansøgning!K1380)</f>
        <v/>
      </c>
      <c r="O1375" s="18"/>
      <c r="P1375" s="15" t="str">
        <f>IF(Ansøgning!L1380="","",Ansøgning!L1380)</f>
        <v/>
      </c>
      <c r="Q1375" s="46" t="str">
        <f t="shared" si="148"/>
        <v/>
      </c>
      <c r="R1375" s="46"/>
      <c r="S1375" s="101" t="str">
        <f>IF(Ansøgning!M1380="","",Ansøgning!M1380)</f>
        <v/>
      </c>
      <c r="T1375" s="31" t="str">
        <f t="shared" si="149"/>
        <v/>
      </c>
      <c r="U1375" s="102" t="str">
        <f>IF(Ansøgning!O1380="","",Ansøgning!O1380)</f>
        <v/>
      </c>
      <c r="V1375" s="20"/>
      <c r="W1375" s="102" t="str">
        <f>IF(Ansøgning!P1380="","",Ansøgning!P1380)</f>
        <v/>
      </c>
      <c r="X1375" s="20"/>
      <c r="Y1375" s="31" t="str">
        <f>IF(Ansøgning!Q1380="","",Ansøgning!Q1380)</f>
        <v/>
      </c>
      <c r="Z1375" s="46" t="str">
        <f>IFERROR(MAX(IF(OR(V1375="",X1375=""),"",IF(AND(AND(MONTH(F1375)&gt;=7,MONTH(F1375)&lt;8),AND(MONTH(H1375)&gt;=7,MONTH(H1375)&lt;8)),(NETWORKDAYS(F1375,H1375,Lister!$D$7:$D$13)-V1375)*T1375/NETWORKDAYS(Lister!$D$19,Lister!$E$19,Lister!$D$7:$D$13),IF(AND(AND(MONTH(F1375)&gt;=7,MONTH(F1375)&lt;8),MONTH(H1375)&gt;7),(NETWORKDAYS(F1375,Lister!$E$19,Lister!$D$7:$D$13)-V1375)*T1375/NETWORKDAYS(Lister!$D$19,Lister!$E$19,Lister!$D$7:$D$13),IF(MONTH(F1375)&gt;7,0)))),0),"")</f>
        <v/>
      </c>
      <c r="AA1375" s="31" t="str">
        <f>IF(Ansøgning!R1380="","",Ansøgning!R1380)</f>
        <v/>
      </c>
      <c r="AB1375" s="46" t="str">
        <f>IFERROR(MAX(IF(OR(V1375="",X1375=""),"",IF(AND(AND(MONTH(F1375)&gt;=8,MONTH(F1375)&lt;9),AND(MONTH(H1375)&gt;=8,MONTH(H1375)&lt;9)),(NETWORKDAYS(F1375,H1375,Lister!$D$7:$D$13)-X1375)*T1375/NETWORKDAYS(Lister!$D$20,Lister!$E$20,Lister!$D$7:$D$13),IF(AND(MONTH(F1375)=7,MONTH(H1375)=8),(NETWORKDAYS(Lister!$D$20,H1375,Lister!$D$7:$D$13)-X1375)*T1375/NETWORKDAYS(Lister!$D$20,Lister!$E$20,Lister!$D$7:$D$13),IF(AND(MONTH(F1375)=7,MONTH(H1375)=7),0)))),0),"")</f>
        <v/>
      </c>
      <c r="AC1375" s="15" t="str">
        <f>IF(Ansøgning!U1380="","",Ansøgning!U1380)</f>
        <v/>
      </c>
      <c r="AD1375" s="31" t="str">
        <f t="shared" si="150"/>
        <v/>
      </c>
      <c r="AE1375" s="31" t="str">
        <f t="shared" si="151"/>
        <v/>
      </c>
      <c r="AF1375" s="51" t="str">
        <f t="shared" si="152"/>
        <v/>
      </c>
      <c r="AG1375" s="15" t="str">
        <f t="shared" si="153"/>
        <v/>
      </c>
    </row>
    <row r="1376" spans="1:33" x14ac:dyDescent="0.25">
      <c r="A1376" s="13" t="str">
        <f>IF(Ansøgning!A1381="","",Ansøgning!A1381)</f>
        <v/>
      </c>
      <c r="B1376" s="13" t="str">
        <f>IF(Ansøgning!B1381="","",Ansøgning!B1381)</f>
        <v/>
      </c>
      <c r="C1376" s="13" t="str">
        <f>IF(Ansøgning!C1381="","",Ansøgning!C1381)</f>
        <v/>
      </c>
      <c r="D1376" s="13" t="str">
        <f>IF(Ansøgning!D1381="","",Ansøgning!D1381)</f>
        <v/>
      </c>
      <c r="E1376" s="14" t="str">
        <f>IF(Ansøgning!E1381="","",Ansøgning!E1381)</f>
        <v/>
      </c>
      <c r="F1376" s="16"/>
      <c r="G1376" s="14" t="str">
        <f>IF(Ansøgning!F1381="","",Ansøgning!F1381)</f>
        <v/>
      </c>
      <c r="H1376" s="16"/>
      <c r="I1376" s="72" t="str">
        <f>IF(OR(F1376="",H1376=""),"",NETWORKDAYS(F1376,H1376,Lister!$D$7:$D$13))</f>
        <v/>
      </c>
      <c r="J1376" s="53" t="str">
        <f>IF(Ansøgning!H1381="","",Ansøgning!H1381)</f>
        <v/>
      </c>
      <c r="K1376" s="32" t="str">
        <f t="shared" si="147"/>
        <v/>
      </c>
      <c r="L1376" s="31" t="str">
        <f>IF(Ansøgning!J1381="","",Ansøgning!J1381)</f>
        <v/>
      </c>
      <c r="M1376" s="18"/>
      <c r="N1376" s="31" t="str">
        <f>IF(Ansøgning!K1381="","",Ansøgning!K1381)</f>
        <v/>
      </c>
      <c r="O1376" s="18"/>
      <c r="P1376" s="15" t="str">
        <f>IF(Ansøgning!L1381="","",Ansøgning!L1381)</f>
        <v/>
      </c>
      <c r="Q1376" s="46" t="str">
        <f t="shared" si="148"/>
        <v/>
      </c>
      <c r="R1376" s="46"/>
      <c r="S1376" s="101" t="str">
        <f>IF(Ansøgning!M1381="","",Ansøgning!M1381)</f>
        <v/>
      </c>
      <c r="T1376" s="31" t="str">
        <f t="shared" si="149"/>
        <v/>
      </c>
      <c r="U1376" s="102" t="str">
        <f>IF(Ansøgning!O1381="","",Ansøgning!O1381)</f>
        <v/>
      </c>
      <c r="V1376" s="20"/>
      <c r="W1376" s="102" t="str">
        <f>IF(Ansøgning!P1381="","",Ansøgning!P1381)</f>
        <v/>
      </c>
      <c r="X1376" s="20"/>
      <c r="Y1376" s="31" t="str">
        <f>IF(Ansøgning!Q1381="","",Ansøgning!Q1381)</f>
        <v/>
      </c>
      <c r="Z1376" s="46" t="str">
        <f>IFERROR(MAX(IF(OR(V1376="",X1376=""),"",IF(AND(AND(MONTH(F1376)&gt;=7,MONTH(F1376)&lt;8),AND(MONTH(H1376)&gt;=7,MONTH(H1376)&lt;8)),(NETWORKDAYS(F1376,H1376,Lister!$D$7:$D$13)-V1376)*T1376/NETWORKDAYS(Lister!$D$19,Lister!$E$19,Lister!$D$7:$D$13),IF(AND(AND(MONTH(F1376)&gt;=7,MONTH(F1376)&lt;8),MONTH(H1376)&gt;7),(NETWORKDAYS(F1376,Lister!$E$19,Lister!$D$7:$D$13)-V1376)*T1376/NETWORKDAYS(Lister!$D$19,Lister!$E$19,Lister!$D$7:$D$13),IF(MONTH(F1376)&gt;7,0)))),0),"")</f>
        <v/>
      </c>
      <c r="AA1376" s="31" t="str">
        <f>IF(Ansøgning!R1381="","",Ansøgning!R1381)</f>
        <v/>
      </c>
      <c r="AB1376" s="46" t="str">
        <f>IFERROR(MAX(IF(OR(V1376="",X1376=""),"",IF(AND(AND(MONTH(F1376)&gt;=8,MONTH(F1376)&lt;9),AND(MONTH(H1376)&gt;=8,MONTH(H1376)&lt;9)),(NETWORKDAYS(F1376,H1376,Lister!$D$7:$D$13)-X1376)*T1376/NETWORKDAYS(Lister!$D$20,Lister!$E$20,Lister!$D$7:$D$13),IF(AND(MONTH(F1376)=7,MONTH(H1376)=8),(NETWORKDAYS(Lister!$D$20,H1376,Lister!$D$7:$D$13)-X1376)*T1376/NETWORKDAYS(Lister!$D$20,Lister!$E$20,Lister!$D$7:$D$13),IF(AND(MONTH(F1376)=7,MONTH(H1376)=7),0)))),0),"")</f>
        <v/>
      </c>
      <c r="AC1376" s="15" t="str">
        <f>IF(Ansøgning!U1381="","",Ansøgning!U1381)</f>
        <v/>
      </c>
      <c r="AD1376" s="31" t="str">
        <f t="shared" si="150"/>
        <v/>
      </c>
      <c r="AE1376" s="31" t="str">
        <f t="shared" si="151"/>
        <v/>
      </c>
      <c r="AF1376" s="51" t="str">
        <f t="shared" si="152"/>
        <v/>
      </c>
      <c r="AG1376" s="15" t="str">
        <f t="shared" si="153"/>
        <v/>
      </c>
    </row>
    <row r="1377" spans="1:33" x14ac:dyDescent="0.25">
      <c r="A1377" s="13" t="str">
        <f>IF(Ansøgning!A1382="","",Ansøgning!A1382)</f>
        <v/>
      </c>
      <c r="B1377" s="13" t="str">
        <f>IF(Ansøgning!B1382="","",Ansøgning!B1382)</f>
        <v/>
      </c>
      <c r="C1377" s="13" t="str">
        <f>IF(Ansøgning!C1382="","",Ansøgning!C1382)</f>
        <v/>
      </c>
      <c r="D1377" s="13" t="str">
        <f>IF(Ansøgning!D1382="","",Ansøgning!D1382)</f>
        <v/>
      </c>
      <c r="E1377" s="14" t="str">
        <f>IF(Ansøgning!E1382="","",Ansøgning!E1382)</f>
        <v/>
      </c>
      <c r="F1377" s="16"/>
      <c r="G1377" s="14" t="str">
        <f>IF(Ansøgning!F1382="","",Ansøgning!F1382)</f>
        <v/>
      </c>
      <c r="H1377" s="16"/>
      <c r="I1377" s="72" t="str">
        <f>IF(OR(F1377="",H1377=""),"",NETWORKDAYS(F1377,H1377,Lister!$D$7:$D$13))</f>
        <v/>
      </c>
      <c r="J1377" s="53" t="str">
        <f>IF(Ansøgning!H1382="","",Ansøgning!H1382)</f>
        <v/>
      </c>
      <c r="K1377" s="32" t="str">
        <f t="shared" si="147"/>
        <v/>
      </c>
      <c r="L1377" s="31" t="str">
        <f>IF(Ansøgning!J1382="","",Ansøgning!J1382)</f>
        <v/>
      </c>
      <c r="M1377" s="18"/>
      <c r="N1377" s="31" t="str">
        <f>IF(Ansøgning!K1382="","",Ansøgning!K1382)</f>
        <v/>
      </c>
      <c r="O1377" s="18"/>
      <c r="P1377" s="15" t="str">
        <f>IF(Ansøgning!L1382="","",Ansøgning!L1382)</f>
        <v/>
      </c>
      <c r="Q1377" s="46" t="str">
        <f t="shared" si="148"/>
        <v/>
      </c>
      <c r="R1377" s="46"/>
      <c r="S1377" s="101" t="str">
        <f>IF(Ansøgning!M1382="","",Ansøgning!M1382)</f>
        <v/>
      </c>
      <c r="T1377" s="31" t="str">
        <f t="shared" si="149"/>
        <v/>
      </c>
      <c r="U1377" s="102" t="str">
        <f>IF(Ansøgning!O1382="","",Ansøgning!O1382)</f>
        <v/>
      </c>
      <c r="V1377" s="20"/>
      <c r="W1377" s="102" t="str">
        <f>IF(Ansøgning!P1382="","",Ansøgning!P1382)</f>
        <v/>
      </c>
      <c r="X1377" s="20"/>
      <c r="Y1377" s="31" t="str">
        <f>IF(Ansøgning!Q1382="","",Ansøgning!Q1382)</f>
        <v/>
      </c>
      <c r="Z1377" s="46" t="str">
        <f>IFERROR(MAX(IF(OR(V1377="",X1377=""),"",IF(AND(AND(MONTH(F1377)&gt;=7,MONTH(F1377)&lt;8),AND(MONTH(H1377)&gt;=7,MONTH(H1377)&lt;8)),(NETWORKDAYS(F1377,H1377,Lister!$D$7:$D$13)-V1377)*T1377/NETWORKDAYS(Lister!$D$19,Lister!$E$19,Lister!$D$7:$D$13),IF(AND(AND(MONTH(F1377)&gt;=7,MONTH(F1377)&lt;8),MONTH(H1377)&gt;7),(NETWORKDAYS(F1377,Lister!$E$19,Lister!$D$7:$D$13)-V1377)*T1377/NETWORKDAYS(Lister!$D$19,Lister!$E$19,Lister!$D$7:$D$13),IF(MONTH(F1377)&gt;7,0)))),0),"")</f>
        <v/>
      </c>
      <c r="AA1377" s="31" t="str">
        <f>IF(Ansøgning!R1382="","",Ansøgning!R1382)</f>
        <v/>
      </c>
      <c r="AB1377" s="46" t="str">
        <f>IFERROR(MAX(IF(OR(V1377="",X1377=""),"",IF(AND(AND(MONTH(F1377)&gt;=8,MONTH(F1377)&lt;9),AND(MONTH(H1377)&gt;=8,MONTH(H1377)&lt;9)),(NETWORKDAYS(F1377,H1377,Lister!$D$7:$D$13)-X1377)*T1377/NETWORKDAYS(Lister!$D$20,Lister!$E$20,Lister!$D$7:$D$13),IF(AND(MONTH(F1377)=7,MONTH(H1377)=8),(NETWORKDAYS(Lister!$D$20,H1377,Lister!$D$7:$D$13)-X1377)*T1377/NETWORKDAYS(Lister!$D$20,Lister!$E$20,Lister!$D$7:$D$13),IF(AND(MONTH(F1377)=7,MONTH(H1377)=7),0)))),0),"")</f>
        <v/>
      </c>
      <c r="AC1377" s="15" t="str">
        <f>IF(Ansøgning!U1382="","",Ansøgning!U1382)</f>
        <v/>
      </c>
      <c r="AD1377" s="31" t="str">
        <f t="shared" si="150"/>
        <v/>
      </c>
      <c r="AE1377" s="31" t="str">
        <f t="shared" si="151"/>
        <v/>
      </c>
      <c r="AF1377" s="51" t="str">
        <f t="shared" si="152"/>
        <v/>
      </c>
      <c r="AG1377" s="15" t="str">
        <f t="shared" si="153"/>
        <v/>
      </c>
    </row>
    <row r="1378" spans="1:33" x14ac:dyDescent="0.25">
      <c r="A1378" s="13" t="str">
        <f>IF(Ansøgning!A1383="","",Ansøgning!A1383)</f>
        <v/>
      </c>
      <c r="B1378" s="13" t="str">
        <f>IF(Ansøgning!B1383="","",Ansøgning!B1383)</f>
        <v/>
      </c>
      <c r="C1378" s="13" t="str">
        <f>IF(Ansøgning!C1383="","",Ansøgning!C1383)</f>
        <v/>
      </c>
      <c r="D1378" s="13" t="str">
        <f>IF(Ansøgning!D1383="","",Ansøgning!D1383)</f>
        <v/>
      </c>
      <c r="E1378" s="14" t="str">
        <f>IF(Ansøgning!E1383="","",Ansøgning!E1383)</f>
        <v/>
      </c>
      <c r="F1378" s="16"/>
      <c r="G1378" s="14" t="str">
        <f>IF(Ansøgning!F1383="","",Ansøgning!F1383)</f>
        <v/>
      </c>
      <c r="H1378" s="16"/>
      <c r="I1378" s="72" t="str">
        <f>IF(OR(F1378="",H1378=""),"",NETWORKDAYS(F1378,H1378,Lister!$D$7:$D$13))</f>
        <v/>
      </c>
      <c r="J1378" s="53" t="str">
        <f>IF(Ansøgning!H1383="","",Ansøgning!H1383)</f>
        <v/>
      </c>
      <c r="K1378" s="32" t="str">
        <f t="shared" si="147"/>
        <v/>
      </c>
      <c r="L1378" s="31" t="str">
        <f>IF(Ansøgning!J1383="","",Ansøgning!J1383)</f>
        <v/>
      </c>
      <c r="M1378" s="18"/>
      <c r="N1378" s="31" t="str">
        <f>IF(Ansøgning!K1383="","",Ansøgning!K1383)</f>
        <v/>
      </c>
      <c r="O1378" s="18"/>
      <c r="P1378" s="15" t="str">
        <f>IF(Ansøgning!L1383="","",Ansøgning!L1383)</f>
        <v/>
      </c>
      <c r="Q1378" s="46" t="str">
        <f t="shared" si="148"/>
        <v/>
      </c>
      <c r="R1378" s="46"/>
      <c r="S1378" s="101" t="str">
        <f>IF(Ansøgning!M1383="","",Ansøgning!M1383)</f>
        <v/>
      </c>
      <c r="T1378" s="31" t="str">
        <f t="shared" si="149"/>
        <v/>
      </c>
      <c r="U1378" s="102" t="str">
        <f>IF(Ansøgning!O1383="","",Ansøgning!O1383)</f>
        <v/>
      </c>
      <c r="V1378" s="20"/>
      <c r="W1378" s="102" t="str">
        <f>IF(Ansøgning!P1383="","",Ansøgning!P1383)</f>
        <v/>
      </c>
      <c r="X1378" s="20"/>
      <c r="Y1378" s="31" t="str">
        <f>IF(Ansøgning!Q1383="","",Ansøgning!Q1383)</f>
        <v/>
      </c>
      <c r="Z1378" s="46" t="str">
        <f>IFERROR(MAX(IF(OR(V1378="",X1378=""),"",IF(AND(AND(MONTH(F1378)&gt;=7,MONTH(F1378)&lt;8),AND(MONTH(H1378)&gt;=7,MONTH(H1378)&lt;8)),(NETWORKDAYS(F1378,H1378,Lister!$D$7:$D$13)-V1378)*T1378/NETWORKDAYS(Lister!$D$19,Lister!$E$19,Lister!$D$7:$D$13),IF(AND(AND(MONTH(F1378)&gt;=7,MONTH(F1378)&lt;8),MONTH(H1378)&gt;7),(NETWORKDAYS(F1378,Lister!$E$19,Lister!$D$7:$D$13)-V1378)*T1378/NETWORKDAYS(Lister!$D$19,Lister!$E$19,Lister!$D$7:$D$13),IF(MONTH(F1378)&gt;7,0)))),0),"")</f>
        <v/>
      </c>
      <c r="AA1378" s="31" t="str">
        <f>IF(Ansøgning!R1383="","",Ansøgning!R1383)</f>
        <v/>
      </c>
      <c r="AB1378" s="46" t="str">
        <f>IFERROR(MAX(IF(OR(V1378="",X1378=""),"",IF(AND(AND(MONTH(F1378)&gt;=8,MONTH(F1378)&lt;9),AND(MONTH(H1378)&gt;=8,MONTH(H1378)&lt;9)),(NETWORKDAYS(F1378,H1378,Lister!$D$7:$D$13)-X1378)*T1378/NETWORKDAYS(Lister!$D$20,Lister!$E$20,Lister!$D$7:$D$13),IF(AND(MONTH(F1378)=7,MONTH(H1378)=8),(NETWORKDAYS(Lister!$D$20,H1378,Lister!$D$7:$D$13)-X1378)*T1378/NETWORKDAYS(Lister!$D$20,Lister!$E$20,Lister!$D$7:$D$13),IF(AND(MONTH(F1378)=7,MONTH(H1378)=7),0)))),0),"")</f>
        <v/>
      </c>
      <c r="AC1378" s="15" t="str">
        <f>IF(Ansøgning!U1383="","",Ansøgning!U1383)</f>
        <v/>
      </c>
      <c r="AD1378" s="31" t="str">
        <f t="shared" si="150"/>
        <v/>
      </c>
      <c r="AE1378" s="31" t="str">
        <f t="shared" si="151"/>
        <v/>
      </c>
      <c r="AF1378" s="51" t="str">
        <f t="shared" si="152"/>
        <v/>
      </c>
      <c r="AG1378" s="15" t="str">
        <f t="shared" si="153"/>
        <v/>
      </c>
    </row>
    <row r="1379" spans="1:33" x14ac:dyDescent="0.25">
      <c r="A1379" s="13" t="str">
        <f>IF(Ansøgning!A1384="","",Ansøgning!A1384)</f>
        <v/>
      </c>
      <c r="B1379" s="13" t="str">
        <f>IF(Ansøgning!B1384="","",Ansøgning!B1384)</f>
        <v/>
      </c>
      <c r="C1379" s="13" t="str">
        <f>IF(Ansøgning!C1384="","",Ansøgning!C1384)</f>
        <v/>
      </c>
      <c r="D1379" s="13" t="str">
        <f>IF(Ansøgning!D1384="","",Ansøgning!D1384)</f>
        <v/>
      </c>
      <c r="E1379" s="14" t="str">
        <f>IF(Ansøgning!E1384="","",Ansøgning!E1384)</f>
        <v/>
      </c>
      <c r="F1379" s="16"/>
      <c r="G1379" s="14" t="str">
        <f>IF(Ansøgning!F1384="","",Ansøgning!F1384)</f>
        <v/>
      </c>
      <c r="H1379" s="16"/>
      <c r="I1379" s="72" t="str">
        <f>IF(OR(F1379="",H1379=""),"",NETWORKDAYS(F1379,H1379,Lister!$D$7:$D$13))</f>
        <v/>
      </c>
      <c r="J1379" s="53" t="str">
        <f>IF(Ansøgning!H1384="","",Ansøgning!H1384)</f>
        <v/>
      </c>
      <c r="K1379" s="32" t="str">
        <f t="shared" si="147"/>
        <v/>
      </c>
      <c r="L1379" s="31" t="str">
        <f>IF(Ansøgning!J1384="","",Ansøgning!J1384)</f>
        <v/>
      </c>
      <c r="M1379" s="18"/>
      <c r="N1379" s="31" t="str">
        <f>IF(Ansøgning!K1384="","",Ansøgning!K1384)</f>
        <v/>
      </c>
      <c r="O1379" s="18"/>
      <c r="P1379" s="15" t="str">
        <f>IF(Ansøgning!L1384="","",Ansøgning!L1384)</f>
        <v/>
      </c>
      <c r="Q1379" s="46" t="str">
        <f t="shared" si="148"/>
        <v/>
      </c>
      <c r="R1379" s="46"/>
      <c r="S1379" s="101" t="str">
        <f>IF(Ansøgning!M1384="","",Ansøgning!M1384)</f>
        <v/>
      </c>
      <c r="T1379" s="31" t="str">
        <f t="shared" si="149"/>
        <v/>
      </c>
      <c r="U1379" s="102" t="str">
        <f>IF(Ansøgning!O1384="","",Ansøgning!O1384)</f>
        <v/>
      </c>
      <c r="V1379" s="20"/>
      <c r="W1379" s="102" t="str">
        <f>IF(Ansøgning!P1384="","",Ansøgning!P1384)</f>
        <v/>
      </c>
      <c r="X1379" s="20"/>
      <c r="Y1379" s="31" t="str">
        <f>IF(Ansøgning!Q1384="","",Ansøgning!Q1384)</f>
        <v/>
      </c>
      <c r="Z1379" s="46" t="str">
        <f>IFERROR(MAX(IF(OR(V1379="",X1379=""),"",IF(AND(AND(MONTH(F1379)&gt;=7,MONTH(F1379)&lt;8),AND(MONTH(H1379)&gt;=7,MONTH(H1379)&lt;8)),(NETWORKDAYS(F1379,H1379,Lister!$D$7:$D$13)-V1379)*T1379/NETWORKDAYS(Lister!$D$19,Lister!$E$19,Lister!$D$7:$D$13),IF(AND(AND(MONTH(F1379)&gt;=7,MONTH(F1379)&lt;8),MONTH(H1379)&gt;7),(NETWORKDAYS(F1379,Lister!$E$19,Lister!$D$7:$D$13)-V1379)*T1379/NETWORKDAYS(Lister!$D$19,Lister!$E$19,Lister!$D$7:$D$13),IF(MONTH(F1379)&gt;7,0)))),0),"")</f>
        <v/>
      </c>
      <c r="AA1379" s="31" t="str">
        <f>IF(Ansøgning!R1384="","",Ansøgning!R1384)</f>
        <v/>
      </c>
      <c r="AB1379" s="46" t="str">
        <f>IFERROR(MAX(IF(OR(V1379="",X1379=""),"",IF(AND(AND(MONTH(F1379)&gt;=8,MONTH(F1379)&lt;9),AND(MONTH(H1379)&gt;=8,MONTH(H1379)&lt;9)),(NETWORKDAYS(F1379,H1379,Lister!$D$7:$D$13)-X1379)*T1379/NETWORKDAYS(Lister!$D$20,Lister!$E$20,Lister!$D$7:$D$13),IF(AND(MONTH(F1379)=7,MONTH(H1379)=8),(NETWORKDAYS(Lister!$D$20,H1379,Lister!$D$7:$D$13)-X1379)*T1379/NETWORKDAYS(Lister!$D$20,Lister!$E$20,Lister!$D$7:$D$13),IF(AND(MONTH(F1379)=7,MONTH(H1379)=7),0)))),0),"")</f>
        <v/>
      </c>
      <c r="AC1379" s="15" t="str">
        <f>IF(Ansøgning!U1384="","",Ansøgning!U1384)</f>
        <v/>
      </c>
      <c r="AD1379" s="31" t="str">
        <f t="shared" si="150"/>
        <v/>
      </c>
      <c r="AE1379" s="31" t="str">
        <f t="shared" si="151"/>
        <v/>
      </c>
      <c r="AF1379" s="51" t="str">
        <f t="shared" si="152"/>
        <v/>
      </c>
      <c r="AG1379" s="15" t="str">
        <f t="shared" si="153"/>
        <v/>
      </c>
    </row>
    <row r="1380" spans="1:33" x14ac:dyDescent="0.25">
      <c r="A1380" s="13" t="str">
        <f>IF(Ansøgning!A1385="","",Ansøgning!A1385)</f>
        <v/>
      </c>
      <c r="B1380" s="13" t="str">
        <f>IF(Ansøgning!B1385="","",Ansøgning!B1385)</f>
        <v/>
      </c>
      <c r="C1380" s="13" t="str">
        <f>IF(Ansøgning!C1385="","",Ansøgning!C1385)</f>
        <v/>
      </c>
      <c r="D1380" s="13" t="str">
        <f>IF(Ansøgning!D1385="","",Ansøgning!D1385)</f>
        <v/>
      </c>
      <c r="E1380" s="14" t="str">
        <f>IF(Ansøgning!E1385="","",Ansøgning!E1385)</f>
        <v/>
      </c>
      <c r="F1380" s="16"/>
      <c r="G1380" s="14" t="str">
        <f>IF(Ansøgning!F1385="","",Ansøgning!F1385)</f>
        <v/>
      </c>
      <c r="H1380" s="16"/>
      <c r="I1380" s="72" t="str">
        <f>IF(OR(F1380="",H1380=""),"",NETWORKDAYS(F1380,H1380,Lister!$D$7:$D$13))</f>
        <v/>
      </c>
      <c r="J1380" s="53" t="str">
        <f>IF(Ansøgning!H1385="","",Ansøgning!H1385)</f>
        <v/>
      </c>
      <c r="K1380" s="32" t="str">
        <f t="shared" si="147"/>
        <v/>
      </c>
      <c r="L1380" s="31" t="str">
        <f>IF(Ansøgning!J1385="","",Ansøgning!J1385)</f>
        <v/>
      </c>
      <c r="M1380" s="18"/>
      <c r="N1380" s="31" t="str">
        <f>IF(Ansøgning!K1385="","",Ansøgning!K1385)</f>
        <v/>
      </c>
      <c r="O1380" s="18"/>
      <c r="P1380" s="15" t="str">
        <f>IF(Ansøgning!L1385="","",Ansøgning!L1385)</f>
        <v/>
      </c>
      <c r="Q1380" s="46" t="str">
        <f t="shared" si="148"/>
        <v/>
      </c>
      <c r="R1380" s="46"/>
      <c r="S1380" s="101" t="str">
        <f>IF(Ansøgning!M1385="","",Ansøgning!M1385)</f>
        <v/>
      </c>
      <c r="T1380" s="31" t="str">
        <f t="shared" si="149"/>
        <v/>
      </c>
      <c r="U1380" s="102" t="str">
        <f>IF(Ansøgning!O1385="","",Ansøgning!O1385)</f>
        <v/>
      </c>
      <c r="V1380" s="20"/>
      <c r="W1380" s="102" t="str">
        <f>IF(Ansøgning!P1385="","",Ansøgning!P1385)</f>
        <v/>
      </c>
      <c r="X1380" s="20"/>
      <c r="Y1380" s="31" t="str">
        <f>IF(Ansøgning!Q1385="","",Ansøgning!Q1385)</f>
        <v/>
      </c>
      <c r="Z1380" s="46" t="str">
        <f>IFERROR(MAX(IF(OR(V1380="",X1380=""),"",IF(AND(AND(MONTH(F1380)&gt;=7,MONTH(F1380)&lt;8),AND(MONTH(H1380)&gt;=7,MONTH(H1380)&lt;8)),(NETWORKDAYS(F1380,H1380,Lister!$D$7:$D$13)-V1380)*T1380/NETWORKDAYS(Lister!$D$19,Lister!$E$19,Lister!$D$7:$D$13),IF(AND(AND(MONTH(F1380)&gt;=7,MONTH(F1380)&lt;8),MONTH(H1380)&gt;7),(NETWORKDAYS(F1380,Lister!$E$19,Lister!$D$7:$D$13)-V1380)*T1380/NETWORKDAYS(Lister!$D$19,Lister!$E$19,Lister!$D$7:$D$13),IF(MONTH(F1380)&gt;7,0)))),0),"")</f>
        <v/>
      </c>
      <c r="AA1380" s="31" t="str">
        <f>IF(Ansøgning!R1385="","",Ansøgning!R1385)</f>
        <v/>
      </c>
      <c r="AB1380" s="46" t="str">
        <f>IFERROR(MAX(IF(OR(V1380="",X1380=""),"",IF(AND(AND(MONTH(F1380)&gt;=8,MONTH(F1380)&lt;9),AND(MONTH(H1380)&gt;=8,MONTH(H1380)&lt;9)),(NETWORKDAYS(F1380,H1380,Lister!$D$7:$D$13)-X1380)*T1380/NETWORKDAYS(Lister!$D$20,Lister!$E$20,Lister!$D$7:$D$13),IF(AND(MONTH(F1380)=7,MONTH(H1380)=8),(NETWORKDAYS(Lister!$D$20,H1380,Lister!$D$7:$D$13)-X1380)*T1380/NETWORKDAYS(Lister!$D$20,Lister!$E$20,Lister!$D$7:$D$13),IF(AND(MONTH(F1380)=7,MONTH(H1380)=7),0)))),0),"")</f>
        <v/>
      </c>
      <c r="AC1380" s="15" t="str">
        <f>IF(Ansøgning!U1385="","",Ansøgning!U1385)</f>
        <v/>
      </c>
      <c r="AD1380" s="31" t="str">
        <f t="shared" si="150"/>
        <v/>
      </c>
      <c r="AE1380" s="31" t="str">
        <f t="shared" si="151"/>
        <v/>
      </c>
      <c r="AF1380" s="51" t="str">
        <f t="shared" si="152"/>
        <v/>
      </c>
      <c r="AG1380" s="15" t="str">
        <f t="shared" si="153"/>
        <v/>
      </c>
    </row>
    <row r="1381" spans="1:33" x14ac:dyDescent="0.25">
      <c r="A1381" s="13" t="str">
        <f>IF(Ansøgning!A1386="","",Ansøgning!A1386)</f>
        <v/>
      </c>
      <c r="B1381" s="13" t="str">
        <f>IF(Ansøgning!B1386="","",Ansøgning!B1386)</f>
        <v/>
      </c>
      <c r="C1381" s="13" t="str">
        <f>IF(Ansøgning!C1386="","",Ansøgning!C1386)</f>
        <v/>
      </c>
      <c r="D1381" s="13" t="str">
        <f>IF(Ansøgning!D1386="","",Ansøgning!D1386)</f>
        <v/>
      </c>
      <c r="E1381" s="14" t="str">
        <f>IF(Ansøgning!E1386="","",Ansøgning!E1386)</f>
        <v/>
      </c>
      <c r="F1381" s="16"/>
      <c r="G1381" s="14" t="str">
        <f>IF(Ansøgning!F1386="","",Ansøgning!F1386)</f>
        <v/>
      </c>
      <c r="H1381" s="16"/>
      <c r="I1381" s="72" t="str">
        <f>IF(OR(F1381="",H1381=""),"",NETWORKDAYS(F1381,H1381,Lister!$D$7:$D$13))</f>
        <v/>
      </c>
      <c r="J1381" s="53" t="str">
        <f>IF(Ansøgning!H1386="","",Ansøgning!H1386)</f>
        <v/>
      </c>
      <c r="K1381" s="32" t="str">
        <f t="shared" si="147"/>
        <v/>
      </c>
      <c r="L1381" s="31" t="str">
        <f>IF(Ansøgning!J1386="","",Ansøgning!J1386)</f>
        <v/>
      </c>
      <c r="M1381" s="18"/>
      <c r="N1381" s="31" t="str">
        <f>IF(Ansøgning!K1386="","",Ansøgning!K1386)</f>
        <v/>
      </c>
      <c r="O1381" s="18"/>
      <c r="P1381" s="15" t="str">
        <f>IF(Ansøgning!L1386="","",Ansøgning!L1386)</f>
        <v/>
      </c>
      <c r="Q1381" s="46" t="str">
        <f t="shared" si="148"/>
        <v/>
      </c>
      <c r="R1381" s="46"/>
      <c r="S1381" s="101" t="str">
        <f>IF(Ansøgning!M1386="","",Ansøgning!M1386)</f>
        <v/>
      </c>
      <c r="T1381" s="31" t="str">
        <f t="shared" si="149"/>
        <v/>
      </c>
      <c r="U1381" s="102" t="str">
        <f>IF(Ansøgning!O1386="","",Ansøgning!O1386)</f>
        <v/>
      </c>
      <c r="V1381" s="20"/>
      <c r="W1381" s="102" t="str">
        <f>IF(Ansøgning!P1386="","",Ansøgning!P1386)</f>
        <v/>
      </c>
      <c r="X1381" s="20"/>
      <c r="Y1381" s="31" t="str">
        <f>IF(Ansøgning!Q1386="","",Ansøgning!Q1386)</f>
        <v/>
      </c>
      <c r="Z1381" s="46" t="str">
        <f>IFERROR(MAX(IF(OR(V1381="",X1381=""),"",IF(AND(AND(MONTH(F1381)&gt;=7,MONTH(F1381)&lt;8),AND(MONTH(H1381)&gt;=7,MONTH(H1381)&lt;8)),(NETWORKDAYS(F1381,H1381,Lister!$D$7:$D$13)-V1381)*T1381/NETWORKDAYS(Lister!$D$19,Lister!$E$19,Lister!$D$7:$D$13),IF(AND(AND(MONTH(F1381)&gt;=7,MONTH(F1381)&lt;8),MONTH(H1381)&gt;7),(NETWORKDAYS(F1381,Lister!$E$19,Lister!$D$7:$D$13)-V1381)*T1381/NETWORKDAYS(Lister!$D$19,Lister!$E$19,Lister!$D$7:$D$13),IF(MONTH(F1381)&gt;7,0)))),0),"")</f>
        <v/>
      </c>
      <c r="AA1381" s="31" t="str">
        <f>IF(Ansøgning!R1386="","",Ansøgning!R1386)</f>
        <v/>
      </c>
      <c r="AB1381" s="46" t="str">
        <f>IFERROR(MAX(IF(OR(V1381="",X1381=""),"",IF(AND(AND(MONTH(F1381)&gt;=8,MONTH(F1381)&lt;9),AND(MONTH(H1381)&gt;=8,MONTH(H1381)&lt;9)),(NETWORKDAYS(F1381,H1381,Lister!$D$7:$D$13)-X1381)*T1381/NETWORKDAYS(Lister!$D$20,Lister!$E$20,Lister!$D$7:$D$13),IF(AND(MONTH(F1381)=7,MONTH(H1381)=8),(NETWORKDAYS(Lister!$D$20,H1381,Lister!$D$7:$D$13)-X1381)*T1381/NETWORKDAYS(Lister!$D$20,Lister!$E$20,Lister!$D$7:$D$13),IF(AND(MONTH(F1381)=7,MONTH(H1381)=7),0)))),0),"")</f>
        <v/>
      </c>
      <c r="AC1381" s="15" t="str">
        <f>IF(Ansøgning!U1386="","",Ansøgning!U1386)</f>
        <v/>
      </c>
      <c r="AD1381" s="31" t="str">
        <f t="shared" si="150"/>
        <v/>
      </c>
      <c r="AE1381" s="31" t="str">
        <f t="shared" si="151"/>
        <v/>
      </c>
      <c r="AF1381" s="51" t="str">
        <f t="shared" si="152"/>
        <v/>
      </c>
      <c r="AG1381" s="15" t="str">
        <f t="shared" si="153"/>
        <v/>
      </c>
    </row>
    <row r="1382" spans="1:33" x14ac:dyDescent="0.25">
      <c r="A1382" s="13" t="str">
        <f>IF(Ansøgning!A1387="","",Ansøgning!A1387)</f>
        <v/>
      </c>
      <c r="B1382" s="13" t="str">
        <f>IF(Ansøgning!B1387="","",Ansøgning!B1387)</f>
        <v/>
      </c>
      <c r="C1382" s="13" t="str">
        <f>IF(Ansøgning!C1387="","",Ansøgning!C1387)</f>
        <v/>
      </c>
      <c r="D1382" s="13" t="str">
        <f>IF(Ansøgning!D1387="","",Ansøgning!D1387)</f>
        <v/>
      </c>
      <c r="E1382" s="14" t="str">
        <f>IF(Ansøgning!E1387="","",Ansøgning!E1387)</f>
        <v/>
      </c>
      <c r="F1382" s="16"/>
      <c r="G1382" s="14" t="str">
        <f>IF(Ansøgning!F1387="","",Ansøgning!F1387)</f>
        <v/>
      </c>
      <c r="H1382" s="16"/>
      <c r="I1382" s="72" t="str">
        <f>IF(OR(F1382="",H1382=""),"",NETWORKDAYS(F1382,H1382,Lister!$D$7:$D$13))</f>
        <v/>
      </c>
      <c r="J1382" s="53" t="str">
        <f>IF(Ansøgning!H1387="","",Ansøgning!H1387)</f>
        <v/>
      </c>
      <c r="K1382" s="32" t="str">
        <f t="shared" si="147"/>
        <v/>
      </c>
      <c r="L1382" s="31" t="str">
        <f>IF(Ansøgning!J1387="","",Ansøgning!J1387)</f>
        <v/>
      </c>
      <c r="M1382" s="18"/>
      <c r="N1382" s="31" t="str">
        <f>IF(Ansøgning!K1387="","",Ansøgning!K1387)</f>
        <v/>
      </c>
      <c r="O1382" s="18"/>
      <c r="P1382" s="15" t="str">
        <f>IF(Ansøgning!L1387="","",Ansøgning!L1387)</f>
        <v/>
      </c>
      <c r="Q1382" s="46" t="str">
        <f t="shared" si="148"/>
        <v/>
      </c>
      <c r="R1382" s="46"/>
      <c r="S1382" s="101" t="str">
        <f>IF(Ansøgning!M1387="","",Ansøgning!M1387)</f>
        <v/>
      </c>
      <c r="T1382" s="31" t="str">
        <f t="shared" si="149"/>
        <v/>
      </c>
      <c r="U1382" s="102" t="str">
        <f>IF(Ansøgning!O1387="","",Ansøgning!O1387)</f>
        <v/>
      </c>
      <c r="V1382" s="20"/>
      <c r="W1382" s="102" t="str">
        <f>IF(Ansøgning!P1387="","",Ansøgning!P1387)</f>
        <v/>
      </c>
      <c r="X1382" s="20"/>
      <c r="Y1382" s="31" t="str">
        <f>IF(Ansøgning!Q1387="","",Ansøgning!Q1387)</f>
        <v/>
      </c>
      <c r="Z1382" s="46" t="str">
        <f>IFERROR(MAX(IF(OR(V1382="",X1382=""),"",IF(AND(AND(MONTH(F1382)&gt;=7,MONTH(F1382)&lt;8),AND(MONTH(H1382)&gt;=7,MONTH(H1382)&lt;8)),(NETWORKDAYS(F1382,H1382,Lister!$D$7:$D$13)-V1382)*T1382/NETWORKDAYS(Lister!$D$19,Lister!$E$19,Lister!$D$7:$D$13),IF(AND(AND(MONTH(F1382)&gt;=7,MONTH(F1382)&lt;8),MONTH(H1382)&gt;7),(NETWORKDAYS(F1382,Lister!$E$19,Lister!$D$7:$D$13)-V1382)*T1382/NETWORKDAYS(Lister!$D$19,Lister!$E$19,Lister!$D$7:$D$13),IF(MONTH(F1382)&gt;7,0)))),0),"")</f>
        <v/>
      </c>
      <c r="AA1382" s="31" t="str">
        <f>IF(Ansøgning!R1387="","",Ansøgning!R1387)</f>
        <v/>
      </c>
      <c r="AB1382" s="46" t="str">
        <f>IFERROR(MAX(IF(OR(V1382="",X1382=""),"",IF(AND(AND(MONTH(F1382)&gt;=8,MONTH(F1382)&lt;9),AND(MONTH(H1382)&gt;=8,MONTH(H1382)&lt;9)),(NETWORKDAYS(F1382,H1382,Lister!$D$7:$D$13)-X1382)*T1382/NETWORKDAYS(Lister!$D$20,Lister!$E$20,Lister!$D$7:$D$13),IF(AND(MONTH(F1382)=7,MONTH(H1382)=8),(NETWORKDAYS(Lister!$D$20,H1382,Lister!$D$7:$D$13)-X1382)*T1382/NETWORKDAYS(Lister!$D$20,Lister!$E$20,Lister!$D$7:$D$13),IF(AND(MONTH(F1382)=7,MONTH(H1382)=7),0)))),0),"")</f>
        <v/>
      </c>
      <c r="AC1382" s="15" t="str">
        <f>IF(Ansøgning!U1387="","",Ansøgning!U1387)</f>
        <v/>
      </c>
      <c r="AD1382" s="31" t="str">
        <f t="shared" si="150"/>
        <v/>
      </c>
      <c r="AE1382" s="31" t="str">
        <f t="shared" si="151"/>
        <v/>
      </c>
      <c r="AF1382" s="51" t="str">
        <f t="shared" si="152"/>
        <v/>
      </c>
      <c r="AG1382" s="15" t="str">
        <f t="shared" si="153"/>
        <v/>
      </c>
    </row>
    <row r="1383" spans="1:33" x14ac:dyDescent="0.25">
      <c r="A1383" s="13" t="str">
        <f>IF(Ansøgning!A1388="","",Ansøgning!A1388)</f>
        <v/>
      </c>
      <c r="B1383" s="13" t="str">
        <f>IF(Ansøgning!B1388="","",Ansøgning!B1388)</f>
        <v/>
      </c>
      <c r="C1383" s="13" t="str">
        <f>IF(Ansøgning!C1388="","",Ansøgning!C1388)</f>
        <v/>
      </c>
      <c r="D1383" s="13" t="str">
        <f>IF(Ansøgning!D1388="","",Ansøgning!D1388)</f>
        <v/>
      </c>
      <c r="E1383" s="14" t="str">
        <f>IF(Ansøgning!E1388="","",Ansøgning!E1388)</f>
        <v/>
      </c>
      <c r="F1383" s="16"/>
      <c r="G1383" s="14" t="str">
        <f>IF(Ansøgning!F1388="","",Ansøgning!F1388)</f>
        <v/>
      </c>
      <c r="H1383" s="16"/>
      <c r="I1383" s="72" t="str">
        <f>IF(OR(F1383="",H1383=""),"",NETWORKDAYS(F1383,H1383,Lister!$D$7:$D$13))</f>
        <v/>
      </c>
      <c r="J1383" s="53" t="str">
        <f>IF(Ansøgning!H1388="","",Ansøgning!H1388)</f>
        <v/>
      </c>
      <c r="K1383" s="32" t="str">
        <f t="shared" si="147"/>
        <v/>
      </c>
      <c r="L1383" s="31" t="str">
        <f>IF(Ansøgning!J1388="","",Ansøgning!J1388)</f>
        <v/>
      </c>
      <c r="M1383" s="18"/>
      <c r="N1383" s="31" t="str">
        <f>IF(Ansøgning!K1388="","",Ansøgning!K1388)</f>
        <v/>
      </c>
      <c r="O1383" s="18"/>
      <c r="P1383" s="15" t="str">
        <f>IF(Ansøgning!L1388="","",Ansøgning!L1388)</f>
        <v/>
      </c>
      <c r="Q1383" s="46" t="str">
        <f t="shared" si="148"/>
        <v/>
      </c>
      <c r="R1383" s="46"/>
      <c r="S1383" s="101" t="str">
        <f>IF(Ansøgning!M1388="","",Ansøgning!M1388)</f>
        <v/>
      </c>
      <c r="T1383" s="31" t="str">
        <f t="shared" si="149"/>
        <v/>
      </c>
      <c r="U1383" s="102" t="str">
        <f>IF(Ansøgning!O1388="","",Ansøgning!O1388)</f>
        <v/>
      </c>
      <c r="V1383" s="20"/>
      <c r="W1383" s="102" t="str">
        <f>IF(Ansøgning!P1388="","",Ansøgning!P1388)</f>
        <v/>
      </c>
      <c r="X1383" s="20"/>
      <c r="Y1383" s="31" t="str">
        <f>IF(Ansøgning!Q1388="","",Ansøgning!Q1388)</f>
        <v/>
      </c>
      <c r="Z1383" s="46" t="str">
        <f>IFERROR(MAX(IF(OR(V1383="",X1383=""),"",IF(AND(AND(MONTH(F1383)&gt;=7,MONTH(F1383)&lt;8),AND(MONTH(H1383)&gt;=7,MONTH(H1383)&lt;8)),(NETWORKDAYS(F1383,H1383,Lister!$D$7:$D$13)-V1383)*T1383/NETWORKDAYS(Lister!$D$19,Lister!$E$19,Lister!$D$7:$D$13),IF(AND(AND(MONTH(F1383)&gt;=7,MONTH(F1383)&lt;8),MONTH(H1383)&gt;7),(NETWORKDAYS(F1383,Lister!$E$19,Lister!$D$7:$D$13)-V1383)*T1383/NETWORKDAYS(Lister!$D$19,Lister!$E$19,Lister!$D$7:$D$13),IF(MONTH(F1383)&gt;7,0)))),0),"")</f>
        <v/>
      </c>
      <c r="AA1383" s="31" t="str">
        <f>IF(Ansøgning!R1388="","",Ansøgning!R1388)</f>
        <v/>
      </c>
      <c r="AB1383" s="46" t="str">
        <f>IFERROR(MAX(IF(OR(V1383="",X1383=""),"",IF(AND(AND(MONTH(F1383)&gt;=8,MONTH(F1383)&lt;9),AND(MONTH(H1383)&gt;=8,MONTH(H1383)&lt;9)),(NETWORKDAYS(F1383,H1383,Lister!$D$7:$D$13)-X1383)*T1383/NETWORKDAYS(Lister!$D$20,Lister!$E$20,Lister!$D$7:$D$13),IF(AND(MONTH(F1383)=7,MONTH(H1383)=8),(NETWORKDAYS(Lister!$D$20,H1383,Lister!$D$7:$D$13)-X1383)*T1383/NETWORKDAYS(Lister!$D$20,Lister!$E$20,Lister!$D$7:$D$13),IF(AND(MONTH(F1383)=7,MONTH(H1383)=7),0)))),0),"")</f>
        <v/>
      </c>
      <c r="AC1383" s="15" t="str">
        <f>IF(Ansøgning!U1388="","",Ansøgning!U1388)</f>
        <v/>
      </c>
      <c r="AD1383" s="31" t="str">
        <f t="shared" si="150"/>
        <v/>
      </c>
      <c r="AE1383" s="31" t="str">
        <f t="shared" si="151"/>
        <v/>
      </c>
      <c r="AF1383" s="51" t="str">
        <f t="shared" si="152"/>
        <v/>
      </c>
      <c r="AG1383" s="15" t="str">
        <f t="shared" si="153"/>
        <v/>
      </c>
    </row>
    <row r="1384" spans="1:33" x14ac:dyDescent="0.25">
      <c r="A1384" s="13" t="str">
        <f>IF(Ansøgning!A1389="","",Ansøgning!A1389)</f>
        <v/>
      </c>
      <c r="B1384" s="13" t="str">
        <f>IF(Ansøgning!B1389="","",Ansøgning!B1389)</f>
        <v/>
      </c>
      <c r="C1384" s="13" t="str">
        <f>IF(Ansøgning!C1389="","",Ansøgning!C1389)</f>
        <v/>
      </c>
      <c r="D1384" s="13" t="str">
        <f>IF(Ansøgning!D1389="","",Ansøgning!D1389)</f>
        <v/>
      </c>
      <c r="E1384" s="14" t="str">
        <f>IF(Ansøgning!E1389="","",Ansøgning!E1389)</f>
        <v/>
      </c>
      <c r="F1384" s="16"/>
      <c r="G1384" s="14" t="str">
        <f>IF(Ansøgning!F1389="","",Ansøgning!F1389)</f>
        <v/>
      </c>
      <c r="H1384" s="16"/>
      <c r="I1384" s="72" t="str">
        <f>IF(OR(F1384="",H1384=""),"",NETWORKDAYS(F1384,H1384,Lister!$D$7:$D$13))</f>
        <v/>
      </c>
      <c r="J1384" s="53" t="str">
        <f>IF(Ansøgning!H1389="","",Ansøgning!H1389)</f>
        <v/>
      </c>
      <c r="K1384" s="32" t="str">
        <f t="shared" si="147"/>
        <v/>
      </c>
      <c r="L1384" s="31" t="str">
        <f>IF(Ansøgning!J1389="","",Ansøgning!J1389)</f>
        <v/>
      </c>
      <c r="M1384" s="18"/>
      <c r="N1384" s="31" t="str">
        <f>IF(Ansøgning!K1389="","",Ansøgning!K1389)</f>
        <v/>
      </c>
      <c r="O1384" s="18"/>
      <c r="P1384" s="15" t="str">
        <f>IF(Ansøgning!L1389="","",Ansøgning!L1389)</f>
        <v/>
      </c>
      <c r="Q1384" s="46" t="str">
        <f t="shared" si="148"/>
        <v/>
      </c>
      <c r="R1384" s="46"/>
      <c r="S1384" s="101" t="str">
        <f>IF(Ansøgning!M1389="","",Ansøgning!M1389)</f>
        <v/>
      </c>
      <c r="T1384" s="31" t="str">
        <f t="shared" si="149"/>
        <v/>
      </c>
      <c r="U1384" s="102" t="str">
        <f>IF(Ansøgning!O1389="","",Ansøgning!O1389)</f>
        <v/>
      </c>
      <c r="V1384" s="20"/>
      <c r="W1384" s="102" t="str">
        <f>IF(Ansøgning!P1389="","",Ansøgning!P1389)</f>
        <v/>
      </c>
      <c r="X1384" s="20"/>
      <c r="Y1384" s="31" t="str">
        <f>IF(Ansøgning!Q1389="","",Ansøgning!Q1389)</f>
        <v/>
      </c>
      <c r="Z1384" s="46" t="str">
        <f>IFERROR(MAX(IF(OR(V1384="",X1384=""),"",IF(AND(AND(MONTH(F1384)&gt;=7,MONTH(F1384)&lt;8),AND(MONTH(H1384)&gt;=7,MONTH(H1384)&lt;8)),(NETWORKDAYS(F1384,H1384,Lister!$D$7:$D$13)-V1384)*T1384/NETWORKDAYS(Lister!$D$19,Lister!$E$19,Lister!$D$7:$D$13),IF(AND(AND(MONTH(F1384)&gt;=7,MONTH(F1384)&lt;8),MONTH(H1384)&gt;7),(NETWORKDAYS(F1384,Lister!$E$19,Lister!$D$7:$D$13)-V1384)*T1384/NETWORKDAYS(Lister!$D$19,Lister!$E$19,Lister!$D$7:$D$13),IF(MONTH(F1384)&gt;7,0)))),0),"")</f>
        <v/>
      </c>
      <c r="AA1384" s="31" t="str">
        <f>IF(Ansøgning!R1389="","",Ansøgning!R1389)</f>
        <v/>
      </c>
      <c r="AB1384" s="46" t="str">
        <f>IFERROR(MAX(IF(OR(V1384="",X1384=""),"",IF(AND(AND(MONTH(F1384)&gt;=8,MONTH(F1384)&lt;9),AND(MONTH(H1384)&gt;=8,MONTH(H1384)&lt;9)),(NETWORKDAYS(F1384,H1384,Lister!$D$7:$D$13)-X1384)*T1384/NETWORKDAYS(Lister!$D$20,Lister!$E$20,Lister!$D$7:$D$13),IF(AND(MONTH(F1384)=7,MONTH(H1384)=8),(NETWORKDAYS(Lister!$D$20,H1384,Lister!$D$7:$D$13)-X1384)*T1384/NETWORKDAYS(Lister!$D$20,Lister!$E$20,Lister!$D$7:$D$13),IF(AND(MONTH(F1384)=7,MONTH(H1384)=7),0)))),0),"")</f>
        <v/>
      </c>
      <c r="AC1384" s="15" t="str">
        <f>IF(Ansøgning!U1389="","",Ansøgning!U1389)</f>
        <v/>
      </c>
      <c r="AD1384" s="31" t="str">
        <f t="shared" si="150"/>
        <v/>
      </c>
      <c r="AE1384" s="31" t="str">
        <f t="shared" si="151"/>
        <v/>
      </c>
      <c r="AF1384" s="51" t="str">
        <f t="shared" si="152"/>
        <v/>
      </c>
      <c r="AG1384" s="15" t="str">
        <f t="shared" si="153"/>
        <v/>
      </c>
    </row>
    <row r="1385" spans="1:33" x14ac:dyDescent="0.25">
      <c r="A1385" s="13" t="str">
        <f>IF(Ansøgning!A1390="","",Ansøgning!A1390)</f>
        <v/>
      </c>
      <c r="B1385" s="13" t="str">
        <f>IF(Ansøgning!B1390="","",Ansøgning!B1390)</f>
        <v/>
      </c>
      <c r="C1385" s="13" t="str">
        <f>IF(Ansøgning!C1390="","",Ansøgning!C1390)</f>
        <v/>
      </c>
      <c r="D1385" s="13" t="str">
        <f>IF(Ansøgning!D1390="","",Ansøgning!D1390)</f>
        <v/>
      </c>
      <c r="E1385" s="14" t="str">
        <f>IF(Ansøgning!E1390="","",Ansøgning!E1390)</f>
        <v/>
      </c>
      <c r="F1385" s="16"/>
      <c r="G1385" s="14" t="str">
        <f>IF(Ansøgning!F1390="","",Ansøgning!F1390)</f>
        <v/>
      </c>
      <c r="H1385" s="16"/>
      <c r="I1385" s="72" t="str">
        <f>IF(OR(F1385="",H1385=""),"",NETWORKDAYS(F1385,H1385,Lister!$D$7:$D$13))</f>
        <v/>
      </c>
      <c r="J1385" s="53" t="str">
        <f>IF(Ansøgning!H1390="","",Ansøgning!H1390)</f>
        <v/>
      </c>
      <c r="K1385" s="32" t="str">
        <f t="shared" si="147"/>
        <v/>
      </c>
      <c r="L1385" s="31" t="str">
        <f>IF(Ansøgning!J1390="","",Ansøgning!J1390)</f>
        <v/>
      </c>
      <c r="M1385" s="18"/>
      <c r="N1385" s="31" t="str">
        <f>IF(Ansøgning!K1390="","",Ansøgning!K1390)</f>
        <v/>
      </c>
      <c r="O1385" s="18"/>
      <c r="P1385" s="15" t="str">
        <f>IF(Ansøgning!L1390="","",Ansøgning!L1390)</f>
        <v/>
      </c>
      <c r="Q1385" s="46" t="str">
        <f t="shared" si="148"/>
        <v/>
      </c>
      <c r="R1385" s="46"/>
      <c r="S1385" s="101" t="str">
        <f>IF(Ansøgning!M1390="","",Ansøgning!M1390)</f>
        <v/>
      </c>
      <c r="T1385" s="31" t="str">
        <f t="shared" si="149"/>
        <v/>
      </c>
      <c r="U1385" s="102" t="str">
        <f>IF(Ansøgning!O1390="","",Ansøgning!O1390)</f>
        <v/>
      </c>
      <c r="V1385" s="20"/>
      <c r="W1385" s="102" t="str">
        <f>IF(Ansøgning!P1390="","",Ansøgning!P1390)</f>
        <v/>
      </c>
      <c r="X1385" s="20"/>
      <c r="Y1385" s="31" t="str">
        <f>IF(Ansøgning!Q1390="","",Ansøgning!Q1390)</f>
        <v/>
      </c>
      <c r="Z1385" s="46" t="str">
        <f>IFERROR(MAX(IF(OR(V1385="",X1385=""),"",IF(AND(AND(MONTH(F1385)&gt;=7,MONTH(F1385)&lt;8),AND(MONTH(H1385)&gt;=7,MONTH(H1385)&lt;8)),(NETWORKDAYS(F1385,H1385,Lister!$D$7:$D$13)-V1385)*T1385/NETWORKDAYS(Lister!$D$19,Lister!$E$19,Lister!$D$7:$D$13),IF(AND(AND(MONTH(F1385)&gt;=7,MONTH(F1385)&lt;8),MONTH(H1385)&gt;7),(NETWORKDAYS(F1385,Lister!$E$19,Lister!$D$7:$D$13)-V1385)*T1385/NETWORKDAYS(Lister!$D$19,Lister!$E$19,Lister!$D$7:$D$13),IF(MONTH(F1385)&gt;7,0)))),0),"")</f>
        <v/>
      </c>
      <c r="AA1385" s="31" t="str">
        <f>IF(Ansøgning!R1390="","",Ansøgning!R1390)</f>
        <v/>
      </c>
      <c r="AB1385" s="46" t="str">
        <f>IFERROR(MAX(IF(OR(V1385="",X1385=""),"",IF(AND(AND(MONTH(F1385)&gt;=8,MONTH(F1385)&lt;9),AND(MONTH(H1385)&gt;=8,MONTH(H1385)&lt;9)),(NETWORKDAYS(F1385,H1385,Lister!$D$7:$D$13)-X1385)*T1385/NETWORKDAYS(Lister!$D$20,Lister!$E$20,Lister!$D$7:$D$13),IF(AND(MONTH(F1385)=7,MONTH(H1385)=8),(NETWORKDAYS(Lister!$D$20,H1385,Lister!$D$7:$D$13)-X1385)*T1385/NETWORKDAYS(Lister!$D$20,Lister!$E$20,Lister!$D$7:$D$13),IF(AND(MONTH(F1385)=7,MONTH(H1385)=7),0)))),0),"")</f>
        <v/>
      </c>
      <c r="AC1385" s="15" t="str">
        <f>IF(Ansøgning!U1390="","",Ansøgning!U1390)</f>
        <v/>
      </c>
      <c r="AD1385" s="31" t="str">
        <f t="shared" si="150"/>
        <v/>
      </c>
      <c r="AE1385" s="31" t="str">
        <f t="shared" si="151"/>
        <v/>
      </c>
      <c r="AF1385" s="51" t="str">
        <f t="shared" si="152"/>
        <v/>
      </c>
      <c r="AG1385" s="15" t="str">
        <f t="shared" si="153"/>
        <v/>
      </c>
    </row>
    <row r="1386" spans="1:33" x14ac:dyDescent="0.25">
      <c r="A1386" s="13" t="str">
        <f>IF(Ansøgning!A1391="","",Ansøgning!A1391)</f>
        <v/>
      </c>
      <c r="B1386" s="13" t="str">
        <f>IF(Ansøgning!B1391="","",Ansøgning!B1391)</f>
        <v/>
      </c>
      <c r="C1386" s="13" t="str">
        <f>IF(Ansøgning!C1391="","",Ansøgning!C1391)</f>
        <v/>
      </c>
      <c r="D1386" s="13" t="str">
        <f>IF(Ansøgning!D1391="","",Ansøgning!D1391)</f>
        <v/>
      </c>
      <c r="E1386" s="14" t="str">
        <f>IF(Ansøgning!E1391="","",Ansøgning!E1391)</f>
        <v/>
      </c>
      <c r="F1386" s="16"/>
      <c r="G1386" s="14" t="str">
        <f>IF(Ansøgning!F1391="","",Ansøgning!F1391)</f>
        <v/>
      </c>
      <c r="H1386" s="16"/>
      <c r="I1386" s="72" t="str">
        <f>IF(OR(F1386="",H1386=""),"",NETWORKDAYS(F1386,H1386,Lister!$D$7:$D$13))</f>
        <v/>
      </c>
      <c r="J1386" s="53" t="str">
        <f>IF(Ansøgning!H1391="","",Ansøgning!H1391)</f>
        <v/>
      </c>
      <c r="K1386" s="32" t="str">
        <f t="shared" si="147"/>
        <v/>
      </c>
      <c r="L1386" s="31" t="str">
        <f>IF(Ansøgning!J1391="","",Ansøgning!J1391)</f>
        <v/>
      </c>
      <c r="M1386" s="18"/>
      <c r="N1386" s="31" t="str">
        <f>IF(Ansøgning!K1391="","",Ansøgning!K1391)</f>
        <v/>
      </c>
      <c r="O1386" s="18"/>
      <c r="P1386" s="15" t="str">
        <f>IF(Ansøgning!L1391="","",Ansøgning!L1391)</f>
        <v/>
      </c>
      <c r="Q1386" s="46" t="str">
        <f t="shared" si="148"/>
        <v/>
      </c>
      <c r="R1386" s="46"/>
      <c r="S1386" s="101" t="str">
        <f>IF(Ansøgning!M1391="","",Ansøgning!M1391)</f>
        <v/>
      </c>
      <c r="T1386" s="31" t="str">
        <f t="shared" si="149"/>
        <v/>
      </c>
      <c r="U1386" s="102" t="str">
        <f>IF(Ansøgning!O1391="","",Ansøgning!O1391)</f>
        <v/>
      </c>
      <c r="V1386" s="20"/>
      <c r="W1386" s="102" t="str">
        <f>IF(Ansøgning!P1391="","",Ansøgning!P1391)</f>
        <v/>
      </c>
      <c r="X1386" s="20"/>
      <c r="Y1386" s="31" t="str">
        <f>IF(Ansøgning!Q1391="","",Ansøgning!Q1391)</f>
        <v/>
      </c>
      <c r="Z1386" s="46" t="str">
        <f>IFERROR(MAX(IF(OR(V1386="",X1386=""),"",IF(AND(AND(MONTH(F1386)&gt;=7,MONTH(F1386)&lt;8),AND(MONTH(H1386)&gt;=7,MONTH(H1386)&lt;8)),(NETWORKDAYS(F1386,H1386,Lister!$D$7:$D$13)-V1386)*T1386/NETWORKDAYS(Lister!$D$19,Lister!$E$19,Lister!$D$7:$D$13),IF(AND(AND(MONTH(F1386)&gt;=7,MONTH(F1386)&lt;8),MONTH(H1386)&gt;7),(NETWORKDAYS(F1386,Lister!$E$19,Lister!$D$7:$D$13)-V1386)*T1386/NETWORKDAYS(Lister!$D$19,Lister!$E$19,Lister!$D$7:$D$13),IF(MONTH(F1386)&gt;7,0)))),0),"")</f>
        <v/>
      </c>
      <c r="AA1386" s="31" t="str">
        <f>IF(Ansøgning!R1391="","",Ansøgning!R1391)</f>
        <v/>
      </c>
      <c r="AB1386" s="46" t="str">
        <f>IFERROR(MAX(IF(OR(V1386="",X1386=""),"",IF(AND(AND(MONTH(F1386)&gt;=8,MONTH(F1386)&lt;9),AND(MONTH(H1386)&gt;=8,MONTH(H1386)&lt;9)),(NETWORKDAYS(F1386,H1386,Lister!$D$7:$D$13)-X1386)*T1386/NETWORKDAYS(Lister!$D$20,Lister!$E$20,Lister!$D$7:$D$13),IF(AND(MONTH(F1386)=7,MONTH(H1386)=8),(NETWORKDAYS(Lister!$D$20,H1386,Lister!$D$7:$D$13)-X1386)*T1386/NETWORKDAYS(Lister!$D$20,Lister!$E$20,Lister!$D$7:$D$13),IF(AND(MONTH(F1386)=7,MONTH(H1386)=7),0)))),0),"")</f>
        <v/>
      </c>
      <c r="AC1386" s="15" t="str">
        <f>IF(Ansøgning!U1391="","",Ansøgning!U1391)</f>
        <v/>
      </c>
      <c r="AD1386" s="31" t="str">
        <f t="shared" si="150"/>
        <v/>
      </c>
      <c r="AE1386" s="31" t="str">
        <f t="shared" si="151"/>
        <v/>
      </c>
      <c r="AF1386" s="51" t="str">
        <f t="shared" si="152"/>
        <v/>
      </c>
      <c r="AG1386" s="15" t="str">
        <f t="shared" si="153"/>
        <v/>
      </c>
    </row>
    <row r="1387" spans="1:33" x14ac:dyDescent="0.25">
      <c r="A1387" s="13" t="str">
        <f>IF(Ansøgning!A1392="","",Ansøgning!A1392)</f>
        <v/>
      </c>
      <c r="B1387" s="13" t="str">
        <f>IF(Ansøgning!B1392="","",Ansøgning!B1392)</f>
        <v/>
      </c>
      <c r="C1387" s="13" t="str">
        <f>IF(Ansøgning!C1392="","",Ansøgning!C1392)</f>
        <v/>
      </c>
      <c r="D1387" s="13" t="str">
        <f>IF(Ansøgning!D1392="","",Ansøgning!D1392)</f>
        <v/>
      </c>
      <c r="E1387" s="14" t="str">
        <f>IF(Ansøgning!E1392="","",Ansøgning!E1392)</f>
        <v/>
      </c>
      <c r="F1387" s="16"/>
      <c r="G1387" s="14" t="str">
        <f>IF(Ansøgning!F1392="","",Ansøgning!F1392)</f>
        <v/>
      </c>
      <c r="H1387" s="16"/>
      <c r="I1387" s="72" t="str">
        <f>IF(OR(F1387="",H1387=""),"",NETWORKDAYS(F1387,H1387,Lister!$D$7:$D$13))</f>
        <v/>
      </c>
      <c r="J1387" s="53" t="str">
        <f>IF(Ansøgning!H1392="","",Ansøgning!H1392)</f>
        <v/>
      </c>
      <c r="K1387" s="32" t="str">
        <f t="shared" si="147"/>
        <v/>
      </c>
      <c r="L1387" s="31" t="str">
        <f>IF(Ansøgning!J1392="","",Ansøgning!J1392)</f>
        <v/>
      </c>
      <c r="M1387" s="18"/>
      <c r="N1387" s="31" t="str">
        <f>IF(Ansøgning!K1392="","",Ansøgning!K1392)</f>
        <v/>
      </c>
      <c r="O1387" s="18"/>
      <c r="P1387" s="15" t="str">
        <f>IF(Ansøgning!L1392="","",Ansøgning!L1392)</f>
        <v/>
      </c>
      <c r="Q1387" s="46" t="str">
        <f t="shared" si="148"/>
        <v/>
      </c>
      <c r="R1387" s="46"/>
      <c r="S1387" s="101" t="str">
        <f>IF(Ansøgning!M1392="","",Ansøgning!M1392)</f>
        <v/>
      </c>
      <c r="T1387" s="31" t="str">
        <f t="shared" si="149"/>
        <v/>
      </c>
      <c r="U1387" s="102" t="str">
        <f>IF(Ansøgning!O1392="","",Ansøgning!O1392)</f>
        <v/>
      </c>
      <c r="V1387" s="20"/>
      <c r="W1387" s="102" t="str">
        <f>IF(Ansøgning!P1392="","",Ansøgning!P1392)</f>
        <v/>
      </c>
      <c r="X1387" s="20"/>
      <c r="Y1387" s="31" t="str">
        <f>IF(Ansøgning!Q1392="","",Ansøgning!Q1392)</f>
        <v/>
      </c>
      <c r="Z1387" s="46" t="str">
        <f>IFERROR(MAX(IF(OR(V1387="",X1387=""),"",IF(AND(AND(MONTH(F1387)&gt;=7,MONTH(F1387)&lt;8),AND(MONTH(H1387)&gt;=7,MONTH(H1387)&lt;8)),(NETWORKDAYS(F1387,H1387,Lister!$D$7:$D$13)-V1387)*T1387/NETWORKDAYS(Lister!$D$19,Lister!$E$19,Lister!$D$7:$D$13),IF(AND(AND(MONTH(F1387)&gt;=7,MONTH(F1387)&lt;8),MONTH(H1387)&gt;7),(NETWORKDAYS(F1387,Lister!$E$19,Lister!$D$7:$D$13)-V1387)*T1387/NETWORKDAYS(Lister!$D$19,Lister!$E$19,Lister!$D$7:$D$13),IF(MONTH(F1387)&gt;7,0)))),0),"")</f>
        <v/>
      </c>
      <c r="AA1387" s="31" t="str">
        <f>IF(Ansøgning!R1392="","",Ansøgning!R1392)</f>
        <v/>
      </c>
      <c r="AB1387" s="46" t="str">
        <f>IFERROR(MAX(IF(OR(V1387="",X1387=""),"",IF(AND(AND(MONTH(F1387)&gt;=8,MONTH(F1387)&lt;9),AND(MONTH(H1387)&gt;=8,MONTH(H1387)&lt;9)),(NETWORKDAYS(F1387,H1387,Lister!$D$7:$D$13)-X1387)*T1387/NETWORKDAYS(Lister!$D$20,Lister!$E$20,Lister!$D$7:$D$13),IF(AND(MONTH(F1387)=7,MONTH(H1387)=8),(NETWORKDAYS(Lister!$D$20,H1387,Lister!$D$7:$D$13)-X1387)*T1387/NETWORKDAYS(Lister!$D$20,Lister!$E$20,Lister!$D$7:$D$13),IF(AND(MONTH(F1387)=7,MONTH(H1387)=7),0)))),0),"")</f>
        <v/>
      </c>
      <c r="AC1387" s="15" t="str">
        <f>IF(Ansøgning!U1392="","",Ansøgning!U1392)</f>
        <v/>
      </c>
      <c r="AD1387" s="31" t="str">
        <f t="shared" si="150"/>
        <v/>
      </c>
      <c r="AE1387" s="31" t="str">
        <f t="shared" si="151"/>
        <v/>
      </c>
      <c r="AF1387" s="51" t="str">
        <f t="shared" si="152"/>
        <v/>
      </c>
      <c r="AG1387" s="15" t="str">
        <f t="shared" si="153"/>
        <v/>
      </c>
    </row>
    <row r="1388" spans="1:33" x14ac:dyDescent="0.25">
      <c r="A1388" s="13" t="str">
        <f>IF(Ansøgning!A1393="","",Ansøgning!A1393)</f>
        <v/>
      </c>
      <c r="B1388" s="13" t="str">
        <f>IF(Ansøgning!B1393="","",Ansøgning!B1393)</f>
        <v/>
      </c>
      <c r="C1388" s="13" t="str">
        <f>IF(Ansøgning!C1393="","",Ansøgning!C1393)</f>
        <v/>
      </c>
      <c r="D1388" s="13" t="str">
        <f>IF(Ansøgning!D1393="","",Ansøgning!D1393)</f>
        <v/>
      </c>
      <c r="E1388" s="14" t="str">
        <f>IF(Ansøgning!E1393="","",Ansøgning!E1393)</f>
        <v/>
      </c>
      <c r="F1388" s="16"/>
      <c r="G1388" s="14" t="str">
        <f>IF(Ansøgning!F1393="","",Ansøgning!F1393)</f>
        <v/>
      </c>
      <c r="H1388" s="16"/>
      <c r="I1388" s="72" t="str">
        <f>IF(OR(F1388="",H1388=""),"",NETWORKDAYS(F1388,H1388,Lister!$D$7:$D$13))</f>
        <v/>
      </c>
      <c r="J1388" s="53" t="str">
        <f>IF(Ansøgning!H1393="","",Ansøgning!H1393)</f>
        <v/>
      </c>
      <c r="K1388" s="32" t="str">
        <f t="shared" si="147"/>
        <v/>
      </c>
      <c r="L1388" s="31" t="str">
        <f>IF(Ansøgning!J1393="","",Ansøgning!J1393)</f>
        <v/>
      </c>
      <c r="M1388" s="18"/>
      <c r="N1388" s="31" t="str">
        <f>IF(Ansøgning!K1393="","",Ansøgning!K1393)</f>
        <v/>
      </c>
      <c r="O1388" s="18"/>
      <c r="P1388" s="15" t="str">
        <f>IF(Ansøgning!L1393="","",Ansøgning!L1393)</f>
        <v/>
      </c>
      <c r="Q1388" s="46" t="str">
        <f t="shared" si="148"/>
        <v/>
      </c>
      <c r="R1388" s="46"/>
      <c r="S1388" s="101" t="str">
        <f>IF(Ansøgning!M1393="","",Ansøgning!M1393)</f>
        <v/>
      </c>
      <c r="T1388" s="31" t="str">
        <f t="shared" si="149"/>
        <v/>
      </c>
      <c r="U1388" s="102" t="str">
        <f>IF(Ansøgning!O1393="","",Ansøgning!O1393)</f>
        <v/>
      </c>
      <c r="V1388" s="20"/>
      <c r="W1388" s="102" t="str">
        <f>IF(Ansøgning!P1393="","",Ansøgning!P1393)</f>
        <v/>
      </c>
      <c r="X1388" s="20"/>
      <c r="Y1388" s="31" t="str">
        <f>IF(Ansøgning!Q1393="","",Ansøgning!Q1393)</f>
        <v/>
      </c>
      <c r="Z1388" s="46" t="str">
        <f>IFERROR(MAX(IF(OR(V1388="",X1388=""),"",IF(AND(AND(MONTH(F1388)&gt;=7,MONTH(F1388)&lt;8),AND(MONTH(H1388)&gt;=7,MONTH(H1388)&lt;8)),(NETWORKDAYS(F1388,H1388,Lister!$D$7:$D$13)-V1388)*T1388/NETWORKDAYS(Lister!$D$19,Lister!$E$19,Lister!$D$7:$D$13),IF(AND(AND(MONTH(F1388)&gt;=7,MONTH(F1388)&lt;8),MONTH(H1388)&gt;7),(NETWORKDAYS(F1388,Lister!$E$19,Lister!$D$7:$D$13)-V1388)*T1388/NETWORKDAYS(Lister!$D$19,Lister!$E$19,Lister!$D$7:$D$13),IF(MONTH(F1388)&gt;7,0)))),0),"")</f>
        <v/>
      </c>
      <c r="AA1388" s="31" t="str">
        <f>IF(Ansøgning!R1393="","",Ansøgning!R1393)</f>
        <v/>
      </c>
      <c r="AB1388" s="46" t="str">
        <f>IFERROR(MAX(IF(OR(V1388="",X1388=""),"",IF(AND(AND(MONTH(F1388)&gt;=8,MONTH(F1388)&lt;9),AND(MONTH(H1388)&gt;=8,MONTH(H1388)&lt;9)),(NETWORKDAYS(F1388,H1388,Lister!$D$7:$D$13)-X1388)*T1388/NETWORKDAYS(Lister!$D$20,Lister!$E$20,Lister!$D$7:$D$13),IF(AND(MONTH(F1388)=7,MONTH(H1388)=8),(NETWORKDAYS(Lister!$D$20,H1388,Lister!$D$7:$D$13)-X1388)*T1388/NETWORKDAYS(Lister!$D$20,Lister!$E$20,Lister!$D$7:$D$13),IF(AND(MONTH(F1388)=7,MONTH(H1388)=7),0)))),0),"")</f>
        <v/>
      </c>
      <c r="AC1388" s="15" t="str">
        <f>IF(Ansøgning!U1393="","",Ansøgning!U1393)</f>
        <v/>
      </c>
      <c r="AD1388" s="31" t="str">
        <f t="shared" si="150"/>
        <v/>
      </c>
      <c r="AE1388" s="31" t="str">
        <f t="shared" si="151"/>
        <v/>
      </c>
      <c r="AF1388" s="51" t="str">
        <f t="shared" si="152"/>
        <v/>
      </c>
      <c r="AG1388" s="15" t="str">
        <f t="shared" si="153"/>
        <v/>
      </c>
    </row>
    <row r="1389" spans="1:33" x14ac:dyDescent="0.25">
      <c r="A1389" s="13" t="str">
        <f>IF(Ansøgning!A1394="","",Ansøgning!A1394)</f>
        <v/>
      </c>
      <c r="B1389" s="13" t="str">
        <f>IF(Ansøgning!B1394="","",Ansøgning!B1394)</f>
        <v/>
      </c>
      <c r="C1389" s="13" t="str">
        <f>IF(Ansøgning!C1394="","",Ansøgning!C1394)</f>
        <v/>
      </c>
      <c r="D1389" s="13" t="str">
        <f>IF(Ansøgning!D1394="","",Ansøgning!D1394)</f>
        <v/>
      </c>
      <c r="E1389" s="14" t="str">
        <f>IF(Ansøgning!E1394="","",Ansøgning!E1394)</f>
        <v/>
      </c>
      <c r="F1389" s="16"/>
      <c r="G1389" s="14" t="str">
        <f>IF(Ansøgning!F1394="","",Ansøgning!F1394)</f>
        <v/>
      </c>
      <c r="H1389" s="16"/>
      <c r="I1389" s="72" t="str">
        <f>IF(OR(F1389="",H1389=""),"",NETWORKDAYS(F1389,H1389,Lister!$D$7:$D$13))</f>
        <v/>
      </c>
      <c r="J1389" s="53" t="str">
        <f>IF(Ansøgning!H1394="","",Ansøgning!H1394)</f>
        <v/>
      </c>
      <c r="K1389" s="32" t="str">
        <f t="shared" si="147"/>
        <v/>
      </c>
      <c r="L1389" s="31" t="str">
        <f>IF(Ansøgning!J1394="","",Ansøgning!J1394)</f>
        <v/>
      </c>
      <c r="M1389" s="18"/>
      <c r="N1389" s="31" t="str">
        <f>IF(Ansøgning!K1394="","",Ansøgning!K1394)</f>
        <v/>
      </c>
      <c r="O1389" s="18"/>
      <c r="P1389" s="15" t="str">
        <f>IF(Ansøgning!L1394="","",Ansøgning!L1394)</f>
        <v/>
      </c>
      <c r="Q1389" s="46" t="str">
        <f t="shared" si="148"/>
        <v/>
      </c>
      <c r="R1389" s="46"/>
      <c r="S1389" s="101" t="str">
        <f>IF(Ansøgning!M1394="","",Ansøgning!M1394)</f>
        <v/>
      </c>
      <c r="T1389" s="31" t="str">
        <f t="shared" si="149"/>
        <v/>
      </c>
      <c r="U1389" s="102" t="str">
        <f>IF(Ansøgning!O1394="","",Ansøgning!O1394)</f>
        <v/>
      </c>
      <c r="V1389" s="20"/>
      <c r="W1389" s="102" t="str">
        <f>IF(Ansøgning!P1394="","",Ansøgning!P1394)</f>
        <v/>
      </c>
      <c r="X1389" s="20"/>
      <c r="Y1389" s="31" t="str">
        <f>IF(Ansøgning!Q1394="","",Ansøgning!Q1394)</f>
        <v/>
      </c>
      <c r="Z1389" s="46" t="str">
        <f>IFERROR(MAX(IF(OR(V1389="",X1389=""),"",IF(AND(AND(MONTH(F1389)&gt;=7,MONTH(F1389)&lt;8),AND(MONTH(H1389)&gt;=7,MONTH(H1389)&lt;8)),(NETWORKDAYS(F1389,H1389,Lister!$D$7:$D$13)-V1389)*T1389/NETWORKDAYS(Lister!$D$19,Lister!$E$19,Lister!$D$7:$D$13),IF(AND(AND(MONTH(F1389)&gt;=7,MONTH(F1389)&lt;8),MONTH(H1389)&gt;7),(NETWORKDAYS(F1389,Lister!$E$19,Lister!$D$7:$D$13)-V1389)*T1389/NETWORKDAYS(Lister!$D$19,Lister!$E$19,Lister!$D$7:$D$13),IF(MONTH(F1389)&gt;7,0)))),0),"")</f>
        <v/>
      </c>
      <c r="AA1389" s="31" t="str">
        <f>IF(Ansøgning!R1394="","",Ansøgning!R1394)</f>
        <v/>
      </c>
      <c r="AB1389" s="46" t="str">
        <f>IFERROR(MAX(IF(OR(V1389="",X1389=""),"",IF(AND(AND(MONTH(F1389)&gt;=8,MONTH(F1389)&lt;9),AND(MONTH(H1389)&gt;=8,MONTH(H1389)&lt;9)),(NETWORKDAYS(F1389,H1389,Lister!$D$7:$D$13)-X1389)*T1389/NETWORKDAYS(Lister!$D$20,Lister!$E$20,Lister!$D$7:$D$13),IF(AND(MONTH(F1389)=7,MONTH(H1389)=8),(NETWORKDAYS(Lister!$D$20,H1389,Lister!$D$7:$D$13)-X1389)*T1389/NETWORKDAYS(Lister!$D$20,Lister!$E$20,Lister!$D$7:$D$13),IF(AND(MONTH(F1389)=7,MONTH(H1389)=7),0)))),0),"")</f>
        <v/>
      </c>
      <c r="AC1389" s="15" t="str">
        <f>IF(Ansøgning!U1394="","",Ansøgning!U1394)</f>
        <v/>
      </c>
      <c r="AD1389" s="31" t="str">
        <f t="shared" si="150"/>
        <v/>
      </c>
      <c r="AE1389" s="31" t="str">
        <f t="shared" si="151"/>
        <v/>
      </c>
      <c r="AF1389" s="51" t="str">
        <f t="shared" si="152"/>
        <v/>
      </c>
      <c r="AG1389" s="15" t="str">
        <f t="shared" si="153"/>
        <v/>
      </c>
    </row>
    <row r="1390" spans="1:33" x14ac:dyDescent="0.25">
      <c r="A1390" s="13" t="str">
        <f>IF(Ansøgning!A1395="","",Ansøgning!A1395)</f>
        <v/>
      </c>
      <c r="B1390" s="13" t="str">
        <f>IF(Ansøgning!B1395="","",Ansøgning!B1395)</f>
        <v/>
      </c>
      <c r="C1390" s="13" t="str">
        <f>IF(Ansøgning!C1395="","",Ansøgning!C1395)</f>
        <v/>
      </c>
      <c r="D1390" s="13" t="str">
        <f>IF(Ansøgning!D1395="","",Ansøgning!D1395)</f>
        <v/>
      </c>
      <c r="E1390" s="14" t="str">
        <f>IF(Ansøgning!E1395="","",Ansøgning!E1395)</f>
        <v/>
      </c>
      <c r="F1390" s="16"/>
      <c r="G1390" s="14" t="str">
        <f>IF(Ansøgning!F1395="","",Ansøgning!F1395)</f>
        <v/>
      </c>
      <c r="H1390" s="16"/>
      <c r="I1390" s="72" t="str">
        <f>IF(OR(F1390="",H1390=""),"",NETWORKDAYS(F1390,H1390,Lister!$D$7:$D$13))</f>
        <v/>
      </c>
      <c r="J1390" s="53" t="str">
        <f>IF(Ansøgning!H1395="","",Ansøgning!H1395)</f>
        <v/>
      </c>
      <c r="K1390" s="32" t="str">
        <f t="shared" si="147"/>
        <v/>
      </c>
      <c r="L1390" s="31" t="str">
        <f>IF(Ansøgning!J1395="","",Ansøgning!J1395)</f>
        <v/>
      </c>
      <c r="M1390" s="18"/>
      <c r="N1390" s="31" t="str">
        <f>IF(Ansøgning!K1395="","",Ansøgning!K1395)</f>
        <v/>
      </c>
      <c r="O1390" s="18"/>
      <c r="P1390" s="15" t="str">
        <f>IF(Ansøgning!L1395="","",Ansøgning!L1395)</f>
        <v/>
      </c>
      <c r="Q1390" s="46" t="str">
        <f t="shared" si="148"/>
        <v/>
      </c>
      <c r="R1390" s="46"/>
      <c r="S1390" s="101" t="str">
        <f>IF(Ansøgning!M1395="","",Ansøgning!M1395)</f>
        <v/>
      </c>
      <c r="T1390" s="31" t="str">
        <f t="shared" si="149"/>
        <v/>
      </c>
      <c r="U1390" s="102" t="str">
        <f>IF(Ansøgning!O1395="","",Ansøgning!O1395)</f>
        <v/>
      </c>
      <c r="V1390" s="20"/>
      <c r="W1390" s="102" t="str">
        <f>IF(Ansøgning!P1395="","",Ansøgning!P1395)</f>
        <v/>
      </c>
      <c r="X1390" s="20"/>
      <c r="Y1390" s="31" t="str">
        <f>IF(Ansøgning!Q1395="","",Ansøgning!Q1395)</f>
        <v/>
      </c>
      <c r="Z1390" s="46" t="str">
        <f>IFERROR(MAX(IF(OR(V1390="",X1390=""),"",IF(AND(AND(MONTH(F1390)&gt;=7,MONTH(F1390)&lt;8),AND(MONTH(H1390)&gt;=7,MONTH(H1390)&lt;8)),(NETWORKDAYS(F1390,H1390,Lister!$D$7:$D$13)-V1390)*T1390/NETWORKDAYS(Lister!$D$19,Lister!$E$19,Lister!$D$7:$D$13),IF(AND(AND(MONTH(F1390)&gt;=7,MONTH(F1390)&lt;8),MONTH(H1390)&gt;7),(NETWORKDAYS(F1390,Lister!$E$19,Lister!$D$7:$D$13)-V1390)*T1390/NETWORKDAYS(Lister!$D$19,Lister!$E$19,Lister!$D$7:$D$13),IF(MONTH(F1390)&gt;7,0)))),0),"")</f>
        <v/>
      </c>
      <c r="AA1390" s="31" t="str">
        <f>IF(Ansøgning!R1395="","",Ansøgning!R1395)</f>
        <v/>
      </c>
      <c r="AB1390" s="46" t="str">
        <f>IFERROR(MAX(IF(OR(V1390="",X1390=""),"",IF(AND(AND(MONTH(F1390)&gt;=8,MONTH(F1390)&lt;9),AND(MONTH(H1390)&gt;=8,MONTH(H1390)&lt;9)),(NETWORKDAYS(F1390,H1390,Lister!$D$7:$D$13)-X1390)*T1390/NETWORKDAYS(Lister!$D$20,Lister!$E$20,Lister!$D$7:$D$13),IF(AND(MONTH(F1390)=7,MONTH(H1390)=8),(NETWORKDAYS(Lister!$D$20,H1390,Lister!$D$7:$D$13)-X1390)*T1390/NETWORKDAYS(Lister!$D$20,Lister!$E$20,Lister!$D$7:$D$13),IF(AND(MONTH(F1390)=7,MONTH(H1390)=7),0)))),0),"")</f>
        <v/>
      </c>
      <c r="AC1390" s="15" t="str">
        <f>IF(Ansøgning!U1395="","",Ansøgning!U1395)</f>
        <v/>
      </c>
      <c r="AD1390" s="31" t="str">
        <f t="shared" si="150"/>
        <v/>
      </c>
      <c r="AE1390" s="31" t="str">
        <f t="shared" si="151"/>
        <v/>
      </c>
      <c r="AF1390" s="51" t="str">
        <f t="shared" si="152"/>
        <v/>
      </c>
      <c r="AG1390" s="15" t="str">
        <f t="shared" si="153"/>
        <v/>
      </c>
    </row>
    <row r="1391" spans="1:33" x14ac:dyDescent="0.25">
      <c r="A1391" s="13" t="str">
        <f>IF(Ansøgning!A1396="","",Ansøgning!A1396)</f>
        <v/>
      </c>
      <c r="B1391" s="13" t="str">
        <f>IF(Ansøgning!B1396="","",Ansøgning!B1396)</f>
        <v/>
      </c>
      <c r="C1391" s="13" t="str">
        <f>IF(Ansøgning!C1396="","",Ansøgning!C1396)</f>
        <v/>
      </c>
      <c r="D1391" s="13" t="str">
        <f>IF(Ansøgning!D1396="","",Ansøgning!D1396)</f>
        <v/>
      </c>
      <c r="E1391" s="14" t="str">
        <f>IF(Ansøgning!E1396="","",Ansøgning!E1396)</f>
        <v/>
      </c>
      <c r="F1391" s="16"/>
      <c r="G1391" s="14" t="str">
        <f>IF(Ansøgning!F1396="","",Ansøgning!F1396)</f>
        <v/>
      </c>
      <c r="H1391" s="16"/>
      <c r="I1391" s="72" t="str">
        <f>IF(OR(F1391="",H1391=""),"",NETWORKDAYS(F1391,H1391,Lister!$D$7:$D$13))</f>
        <v/>
      </c>
      <c r="J1391" s="53" t="str">
        <f>IF(Ansøgning!H1396="","",Ansøgning!H1396)</f>
        <v/>
      </c>
      <c r="K1391" s="32" t="str">
        <f t="shared" si="147"/>
        <v/>
      </c>
      <c r="L1391" s="31" t="str">
        <f>IF(Ansøgning!J1396="","",Ansøgning!J1396)</f>
        <v/>
      </c>
      <c r="M1391" s="18"/>
      <c r="N1391" s="31" t="str">
        <f>IF(Ansøgning!K1396="","",Ansøgning!K1396)</f>
        <v/>
      </c>
      <c r="O1391" s="18"/>
      <c r="P1391" s="15" t="str">
        <f>IF(Ansøgning!L1396="","",Ansøgning!L1396)</f>
        <v/>
      </c>
      <c r="Q1391" s="46" t="str">
        <f t="shared" si="148"/>
        <v/>
      </c>
      <c r="R1391" s="46"/>
      <c r="S1391" s="101" t="str">
        <f>IF(Ansøgning!M1396="","",Ansøgning!M1396)</f>
        <v/>
      </c>
      <c r="T1391" s="31" t="str">
        <f t="shared" si="149"/>
        <v/>
      </c>
      <c r="U1391" s="102" t="str">
        <f>IF(Ansøgning!O1396="","",Ansøgning!O1396)</f>
        <v/>
      </c>
      <c r="V1391" s="20"/>
      <c r="W1391" s="102" t="str">
        <f>IF(Ansøgning!P1396="","",Ansøgning!P1396)</f>
        <v/>
      </c>
      <c r="X1391" s="20"/>
      <c r="Y1391" s="31" t="str">
        <f>IF(Ansøgning!Q1396="","",Ansøgning!Q1396)</f>
        <v/>
      </c>
      <c r="Z1391" s="46" t="str">
        <f>IFERROR(MAX(IF(OR(V1391="",X1391=""),"",IF(AND(AND(MONTH(F1391)&gt;=7,MONTH(F1391)&lt;8),AND(MONTH(H1391)&gt;=7,MONTH(H1391)&lt;8)),(NETWORKDAYS(F1391,H1391,Lister!$D$7:$D$13)-V1391)*T1391/NETWORKDAYS(Lister!$D$19,Lister!$E$19,Lister!$D$7:$D$13),IF(AND(AND(MONTH(F1391)&gt;=7,MONTH(F1391)&lt;8),MONTH(H1391)&gt;7),(NETWORKDAYS(F1391,Lister!$E$19,Lister!$D$7:$D$13)-V1391)*T1391/NETWORKDAYS(Lister!$D$19,Lister!$E$19,Lister!$D$7:$D$13),IF(MONTH(F1391)&gt;7,0)))),0),"")</f>
        <v/>
      </c>
      <c r="AA1391" s="31" t="str">
        <f>IF(Ansøgning!R1396="","",Ansøgning!R1396)</f>
        <v/>
      </c>
      <c r="AB1391" s="46" t="str">
        <f>IFERROR(MAX(IF(OR(V1391="",X1391=""),"",IF(AND(AND(MONTH(F1391)&gt;=8,MONTH(F1391)&lt;9),AND(MONTH(H1391)&gt;=8,MONTH(H1391)&lt;9)),(NETWORKDAYS(F1391,H1391,Lister!$D$7:$D$13)-X1391)*T1391/NETWORKDAYS(Lister!$D$20,Lister!$E$20,Lister!$D$7:$D$13),IF(AND(MONTH(F1391)=7,MONTH(H1391)=8),(NETWORKDAYS(Lister!$D$20,H1391,Lister!$D$7:$D$13)-X1391)*T1391/NETWORKDAYS(Lister!$D$20,Lister!$E$20,Lister!$D$7:$D$13),IF(AND(MONTH(F1391)=7,MONTH(H1391)=7),0)))),0),"")</f>
        <v/>
      </c>
      <c r="AC1391" s="15" t="str">
        <f>IF(Ansøgning!U1396="","",Ansøgning!U1396)</f>
        <v/>
      </c>
      <c r="AD1391" s="31" t="str">
        <f t="shared" si="150"/>
        <v/>
      </c>
      <c r="AE1391" s="31" t="str">
        <f t="shared" si="151"/>
        <v/>
      </c>
      <c r="AF1391" s="51" t="str">
        <f t="shared" si="152"/>
        <v/>
      </c>
      <c r="AG1391" s="15" t="str">
        <f t="shared" si="153"/>
        <v/>
      </c>
    </row>
    <row r="1392" spans="1:33" x14ac:dyDescent="0.25">
      <c r="A1392" s="13" t="str">
        <f>IF(Ansøgning!A1397="","",Ansøgning!A1397)</f>
        <v/>
      </c>
      <c r="B1392" s="13" t="str">
        <f>IF(Ansøgning!B1397="","",Ansøgning!B1397)</f>
        <v/>
      </c>
      <c r="C1392" s="13" t="str">
        <f>IF(Ansøgning!C1397="","",Ansøgning!C1397)</f>
        <v/>
      </c>
      <c r="D1392" s="13" t="str">
        <f>IF(Ansøgning!D1397="","",Ansøgning!D1397)</f>
        <v/>
      </c>
      <c r="E1392" s="14" t="str">
        <f>IF(Ansøgning!E1397="","",Ansøgning!E1397)</f>
        <v/>
      </c>
      <c r="F1392" s="16"/>
      <c r="G1392" s="14" t="str">
        <f>IF(Ansøgning!F1397="","",Ansøgning!F1397)</f>
        <v/>
      </c>
      <c r="H1392" s="16"/>
      <c r="I1392" s="72" t="str">
        <f>IF(OR(F1392="",H1392=""),"",NETWORKDAYS(F1392,H1392,Lister!$D$7:$D$13))</f>
        <v/>
      </c>
      <c r="J1392" s="53" t="str">
        <f>IF(Ansøgning!H1397="","",Ansøgning!H1397)</f>
        <v/>
      </c>
      <c r="K1392" s="32" t="str">
        <f t="shared" si="147"/>
        <v/>
      </c>
      <c r="L1392" s="31" t="str">
        <f>IF(Ansøgning!J1397="","",Ansøgning!J1397)</f>
        <v/>
      </c>
      <c r="M1392" s="18"/>
      <c r="N1392" s="31" t="str">
        <f>IF(Ansøgning!K1397="","",Ansøgning!K1397)</f>
        <v/>
      </c>
      <c r="O1392" s="18"/>
      <c r="P1392" s="15" t="str">
        <f>IF(Ansøgning!L1397="","",Ansøgning!L1397)</f>
        <v/>
      </c>
      <c r="Q1392" s="46" t="str">
        <f t="shared" si="148"/>
        <v/>
      </c>
      <c r="R1392" s="46"/>
      <c r="S1392" s="101" t="str">
        <f>IF(Ansøgning!M1397="","",Ansøgning!M1397)</f>
        <v/>
      </c>
      <c r="T1392" s="31" t="str">
        <f t="shared" si="149"/>
        <v/>
      </c>
      <c r="U1392" s="102" t="str">
        <f>IF(Ansøgning!O1397="","",Ansøgning!O1397)</f>
        <v/>
      </c>
      <c r="V1392" s="20"/>
      <c r="W1392" s="102" t="str">
        <f>IF(Ansøgning!P1397="","",Ansøgning!P1397)</f>
        <v/>
      </c>
      <c r="X1392" s="20"/>
      <c r="Y1392" s="31" t="str">
        <f>IF(Ansøgning!Q1397="","",Ansøgning!Q1397)</f>
        <v/>
      </c>
      <c r="Z1392" s="46" t="str">
        <f>IFERROR(MAX(IF(OR(V1392="",X1392=""),"",IF(AND(AND(MONTH(F1392)&gt;=7,MONTH(F1392)&lt;8),AND(MONTH(H1392)&gt;=7,MONTH(H1392)&lt;8)),(NETWORKDAYS(F1392,H1392,Lister!$D$7:$D$13)-V1392)*T1392/NETWORKDAYS(Lister!$D$19,Lister!$E$19,Lister!$D$7:$D$13),IF(AND(AND(MONTH(F1392)&gt;=7,MONTH(F1392)&lt;8),MONTH(H1392)&gt;7),(NETWORKDAYS(F1392,Lister!$E$19,Lister!$D$7:$D$13)-V1392)*T1392/NETWORKDAYS(Lister!$D$19,Lister!$E$19,Lister!$D$7:$D$13),IF(MONTH(F1392)&gt;7,0)))),0),"")</f>
        <v/>
      </c>
      <c r="AA1392" s="31" t="str">
        <f>IF(Ansøgning!R1397="","",Ansøgning!R1397)</f>
        <v/>
      </c>
      <c r="AB1392" s="46" t="str">
        <f>IFERROR(MAX(IF(OR(V1392="",X1392=""),"",IF(AND(AND(MONTH(F1392)&gt;=8,MONTH(F1392)&lt;9),AND(MONTH(H1392)&gt;=8,MONTH(H1392)&lt;9)),(NETWORKDAYS(F1392,H1392,Lister!$D$7:$D$13)-X1392)*T1392/NETWORKDAYS(Lister!$D$20,Lister!$E$20,Lister!$D$7:$D$13),IF(AND(MONTH(F1392)=7,MONTH(H1392)=8),(NETWORKDAYS(Lister!$D$20,H1392,Lister!$D$7:$D$13)-X1392)*T1392/NETWORKDAYS(Lister!$D$20,Lister!$E$20,Lister!$D$7:$D$13),IF(AND(MONTH(F1392)=7,MONTH(H1392)=7),0)))),0),"")</f>
        <v/>
      </c>
      <c r="AC1392" s="15" t="str">
        <f>IF(Ansøgning!U1397="","",Ansøgning!U1397)</f>
        <v/>
      </c>
      <c r="AD1392" s="31" t="str">
        <f t="shared" si="150"/>
        <v/>
      </c>
      <c r="AE1392" s="31" t="str">
        <f t="shared" si="151"/>
        <v/>
      </c>
      <c r="AF1392" s="51" t="str">
        <f t="shared" si="152"/>
        <v/>
      </c>
      <c r="AG1392" s="15" t="str">
        <f t="shared" si="153"/>
        <v/>
      </c>
    </row>
    <row r="1393" spans="1:33" x14ac:dyDescent="0.25">
      <c r="A1393" s="13" t="str">
        <f>IF(Ansøgning!A1398="","",Ansøgning!A1398)</f>
        <v/>
      </c>
      <c r="B1393" s="13" t="str">
        <f>IF(Ansøgning!B1398="","",Ansøgning!B1398)</f>
        <v/>
      </c>
      <c r="C1393" s="13" t="str">
        <f>IF(Ansøgning!C1398="","",Ansøgning!C1398)</f>
        <v/>
      </c>
      <c r="D1393" s="13" t="str">
        <f>IF(Ansøgning!D1398="","",Ansøgning!D1398)</f>
        <v/>
      </c>
      <c r="E1393" s="14" t="str">
        <f>IF(Ansøgning!E1398="","",Ansøgning!E1398)</f>
        <v/>
      </c>
      <c r="F1393" s="16"/>
      <c r="G1393" s="14" t="str">
        <f>IF(Ansøgning!F1398="","",Ansøgning!F1398)</f>
        <v/>
      </c>
      <c r="H1393" s="16"/>
      <c r="I1393" s="72" t="str">
        <f>IF(OR(F1393="",H1393=""),"",NETWORKDAYS(F1393,H1393,Lister!$D$7:$D$13))</f>
        <v/>
      </c>
      <c r="J1393" s="53" t="str">
        <f>IF(Ansøgning!H1398="","",Ansøgning!H1398)</f>
        <v/>
      </c>
      <c r="K1393" s="32" t="str">
        <f t="shared" si="147"/>
        <v/>
      </c>
      <c r="L1393" s="31" t="str">
        <f>IF(Ansøgning!J1398="","",Ansøgning!J1398)</f>
        <v/>
      </c>
      <c r="M1393" s="18"/>
      <c r="N1393" s="31" t="str">
        <f>IF(Ansøgning!K1398="","",Ansøgning!K1398)</f>
        <v/>
      </c>
      <c r="O1393" s="18"/>
      <c r="P1393" s="15" t="str">
        <f>IF(Ansøgning!L1398="","",Ansøgning!L1398)</f>
        <v/>
      </c>
      <c r="Q1393" s="46" t="str">
        <f t="shared" si="148"/>
        <v/>
      </c>
      <c r="R1393" s="46"/>
      <c r="S1393" s="101" t="str">
        <f>IF(Ansøgning!M1398="","",Ansøgning!M1398)</f>
        <v/>
      </c>
      <c r="T1393" s="31" t="str">
        <f t="shared" si="149"/>
        <v/>
      </c>
      <c r="U1393" s="102" t="str">
        <f>IF(Ansøgning!O1398="","",Ansøgning!O1398)</f>
        <v/>
      </c>
      <c r="V1393" s="20"/>
      <c r="W1393" s="102" t="str">
        <f>IF(Ansøgning!P1398="","",Ansøgning!P1398)</f>
        <v/>
      </c>
      <c r="X1393" s="20"/>
      <c r="Y1393" s="31" t="str">
        <f>IF(Ansøgning!Q1398="","",Ansøgning!Q1398)</f>
        <v/>
      </c>
      <c r="Z1393" s="46" t="str">
        <f>IFERROR(MAX(IF(OR(V1393="",X1393=""),"",IF(AND(AND(MONTH(F1393)&gt;=7,MONTH(F1393)&lt;8),AND(MONTH(H1393)&gt;=7,MONTH(H1393)&lt;8)),(NETWORKDAYS(F1393,H1393,Lister!$D$7:$D$13)-V1393)*T1393/NETWORKDAYS(Lister!$D$19,Lister!$E$19,Lister!$D$7:$D$13),IF(AND(AND(MONTH(F1393)&gt;=7,MONTH(F1393)&lt;8),MONTH(H1393)&gt;7),(NETWORKDAYS(F1393,Lister!$E$19,Lister!$D$7:$D$13)-V1393)*T1393/NETWORKDAYS(Lister!$D$19,Lister!$E$19,Lister!$D$7:$D$13),IF(MONTH(F1393)&gt;7,0)))),0),"")</f>
        <v/>
      </c>
      <c r="AA1393" s="31" t="str">
        <f>IF(Ansøgning!R1398="","",Ansøgning!R1398)</f>
        <v/>
      </c>
      <c r="AB1393" s="46" t="str">
        <f>IFERROR(MAX(IF(OR(V1393="",X1393=""),"",IF(AND(AND(MONTH(F1393)&gt;=8,MONTH(F1393)&lt;9),AND(MONTH(H1393)&gt;=8,MONTH(H1393)&lt;9)),(NETWORKDAYS(F1393,H1393,Lister!$D$7:$D$13)-X1393)*T1393/NETWORKDAYS(Lister!$D$20,Lister!$E$20,Lister!$D$7:$D$13),IF(AND(MONTH(F1393)=7,MONTH(H1393)=8),(NETWORKDAYS(Lister!$D$20,H1393,Lister!$D$7:$D$13)-X1393)*T1393/NETWORKDAYS(Lister!$D$20,Lister!$E$20,Lister!$D$7:$D$13),IF(AND(MONTH(F1393)=7,MONTH(H1393)=7),0)))),0),"")</f>
        <v/>
      </c>
      <c r="AC1393" s="15" t="str">
        <f>IF(Ansøgning!U1398="","",Ansøgning!U1398)</f>
        <v/>
      </c>
      <c r="AD1393" s="31" t="str">
        <f t="shared" si="150"/>
        <v/>
      </c>
      <c r="AE1393" s="31" t="str">
        <f t="shared" si="151"/>
        <v/>
      </c>
      <c r="AF1393" s="51" t="str">
        <f t="shared" si="152"/>
        <v/>
      </c>
      <c r="AG1393" s="15" t="str">
        <f t="shared" si="153"/>
        <v/>
      </c>
    </row>
    <row r="1394" spans="1:33" x14ac:dyDescent="0.25">
      <c r="A1394" s="13" t="str">
        <f>IF(Ansøgning!A1399="","",Ansøgning!A1399)</f>
        <v/>
      </c>
      <c r="B1394" s="13" t="str">
        <f>IF(Ansøgning!B1399="","",Ansøgning!B1399)</f>
        <v/>
      </c>
      <c r="C1394" s="13" t="str">
        <f>IF(Ansøgning!C1399="","",Ansøgning!C1399)</f>
        <v/>
      </c>
      <c r="D1394" s="13" t="str">
        <f>IF(Ansøgning!D1399="","",Ansøgning!D1399)</f>
        <v/>
      </c>
      <c r="E1394" s="14" t="str">
        <f>IF(Ansøgning!E1399="","",Ansøgning!E1399)</f>
        <v/>
      </c>
      <c r="F1394" s="16"/>
      <c r="G1394" s="14" t="str">
        <f>IF(Ansøgning!F1399="","",Ansøgning!F1399)</f>
        <v/>
      </c>
      <c r="H1394" s="16"/>
      <c r="I1394" s="72" t="str">
        <f>IF(OR(F1394="",H1394=""),"",NETWORKDAYS(F1394,H1394,Lister!$D$7:$D$13))</f>
        <v/>
      </c>
      <c r="J1394" s="53" t="str">
        <f>IF(Ansøgning!H1399="","",Ansøgning!H1399)</f>
        <v/>
      </c>
      <c r="K1394" s="32" t="str">
        <f t="shared" si="147"/>
        <v/>
      </c>
      <c r="L1394" s="31" t="str">
        <f>IF(Ansøgning!J1399="","",Ansøgning!J1399)</f>
        <v/>
      </c>
      <c r="M1394" s="18"/>
      <c r="N1394" s="31" t="str">
        <f>IF(Ansøgning!K1399="","",Ansøgning!K1399)</f>
        <v/>
      </c>
      <c r="O1394" s="18"/>
      <c r="P1394" s="15" t="str">
        <f>IF(Ansøgning!L1399="","",Ansøgning!L1399)</f>
        <v/>
      </c>
      <c r="Q1394" s="46" t="str">
        <f t="shared" si="148"/>
        <v/>
      </c>
      <c r="R1394" s="46"/>
      <c r="S1394" s="101" t="str">
        <f>IF(Ansøgning!M1399="","",Ansøgning!M1399)</f>
        <v/>
      </c>
      <c r="T1394" s="31" t="str">
        <f t="shared" si="149"/>
        <v/>
      </c>
      <c r="U1394" s="102" t="str">
        <f>IF(Ansøgning!O1399="","",Ansøgning!O1399)</f>
        <v/>
      </c>
      <c r="V1394" s="20"/>
      <c r="W1394" s="102" t="str">
        <f>IF(Ansøgning!P1399="","",Ansøgning!P1399)</f>
        <v/>
      </c>
      <c r="X1394" s="20"/>
      <c r="Y1394" s="31" t="str">
        <f>IF(Ansøgning!Q1399="","",Ansøgning!Q1399)</f>
        <v/>
      </c>
      <c r="Z1394" s="46" t="str">
        <f>IFERROR(MAX(IF(OR(V1394="",X1394=""),"",IF(AND(AND(MONTH(F1394)&gt;=7,MONTH(F1394)&lt;8),AND(MONTH(H1394)&gt;=7,MONTH(H1394)&lt;8)),(NETWORKDAYS(F1394,H1394,Lister!$D$7:$D$13)-V1394)*T1394/NETWORKDAYS(Lister!$D$19,Lister!$E$19,Lister!$D$7:$D$13),IF(AND(AND(MONTH(F1394)&gt;=7,MONTH(F1394)&lt;8),MONTH(H1394)&gt;7),(NETWORKDAYS(F1394,Lister!$E$19,Lister!$D$7:$D$13)-V1394)*T1394/NETWORKDAYS(Lister!$D$19,Lister!$E$19,Lister!$D$7:$D$13),IF(MONTH(F1394)&gt;7,0)))),0),"")</f>
        <v/>
      </c>
      <c r="AA1394" s="31" t="str">
        <f>IF(Ansøgning!R1399="","",Ansøgning!R1399)</f>
        <v/>
      </c>
      <c r="AB1394" s="46" t="str">
        <f>IFERROR(MAX(IF(OR(V1394="",X1394=""),"",IF(AND(AND(MONTH(F1394)&gt;=8,MONTH(F1394)&lt;9),AND(MONTH(H1394)&gt;=8,MONTH(H1394)&lt;9)),(NETWORKDAYS(F1394,H1394,Lister!$D$7:$D$13)-X1394)*T1394/NETWORKDAYS(Lister!$D$20,Lister!$E$20,Lister!$D$7:$D$13),IF(AND(MONTH(F1394)=7,MONTH(H1394)=8),(NETWORKDAYS(Lister!$D$20,H1394,Lister!$D$7:$D$13)-X1394)*T1394/NETWORKDAYS(Lister!$D$20,Lister!$E$20,Lister!$D$7:$D$13),IF(AND(MONTH(F1394)=7,MONTH(H1394)=7),0)))),0),"")</f>
        <v/>
      </c>
      <c r="AC1394" s="15" t="str">
        <f>IF(Ansøgning!U1399="","",Ansøgning!U1399)</f>
        <v/>
      </c>
      <c r="AD1394" s="31" t="str">
        <f t="shared" si="150"/>
        <v/>
      </c>
      <c r="AE1394" s="31" t="str">
        <f t="shared" si="151"/>
        <v/>
      </c>
      <c r="AF1394" s="51" t="str">
        <f t="shared" si="152"/>
        <v/>
      </c>
      <c r="AG1394" s="15" t="str">
        <f t="shared" si="153"/>
        <v/>
      </c>
    </row>
    <row r="1395" spans="1:33" x14ac:dyDescent="0.25">
      <c r="A1395" s="13" t="str">
        <f>IF(Ansøgning!A1400="","",Ansøgning!A1400)</f>
        <v/>
      </c>
      <c r="B1395" s="13" t="str">
        <f>IF(Ansøgning!B1400="","",Ansøgning!B1400)</f>
        <v/>
      </c>
      <c r="C1395" s="13" t="str">
        <f>IF(Ansøgning!C1400="","",Ansøgning!C1400)</f>
        <v/>
      </c>
      <c r="D1395" s="13" t="str">
        <f>IF(Ansøgning!D1400="","",Ansøgning!D1400)</f>
        <v/>
      </c>
      <c r="E1395" s="14" t="str">
        <f>IF(Ansøgning!E1400="","",Ansøgning!E1400)</f>
        <v/>
      </c>
      <c r="F1395" s="16"/>
      <c r="G1395" s="14" t="str">
        <f>IF(Ansøgning!F1400="","",Ansøgning!F1400)</f>
        <v/>
      </c>
      <c r="H1395" s="16"/>
      <c r="I1395" s="72" t="str">
        <f>IF(OR(F1395="",H1395=""),"",NETWORKDAYS(F1395,H1395,Lister!$D$7:$D$13))</f>
        <v/>
      </c>
      <c r="J1395" s="53" t="str">
        <f>IF(Ansøgning!H1400="","",Ansøgning!H1400)</f>
        <v/>
      </c>
      <c r="K1395" s="32" t="str">
        <f t="shared" si="147"/>
        <v/>
      </c>
      <c r="L1395" s="31" t="str">
        <f>IF(Ansøgning!J1400="","",Ansøgning!J1400)</f>
        <v/>
      </c>
      <c r="M1395" s="18"/>
      <c r="N1395" s="31" t="str">
        <f>IF(Ansøgning!K1400="","",Ansøgning!K1400)</f>
        <v/>
      </c>
      <c r="O1395" s="18"/>
      <c r="P1395" s="15" t="str">
        <f>IF(Ansøgning!L1400="","",Ansøgning!L1400)</f>
        <v/>
      </c>
      <c r="Q1395" s="46" t="str">
        <f t="shared" si="148"/>
        <v/>
      </c>
      <c r="R1395" s="46"/>
      <c r="S1395" s="101" t="str">
        <f>IF(Ansøgning!M1400="","",Ansøgning!M1400)</f>
        <v/>
      </c>
      <c r="T1395" s="31" t="str">
        <f t="shared" si="149"/>
        <v/>
      </c>
      <c r="U1395" s="102" t="str">
        <f>IF(Ansøgning!O1400="","",Ansøgning!O1400)</f>
        <v/>
      </c>
      <c r="V1395" s="20"/>
      <c r="W1395" s="102" t="str">
        <f>IF(Ansøgning!P1400="","",Ansøgning!P1400)</f>
        <v/>
      </c>
      <c r="X1395" s="20"/>
      <c r="Y1395" s="31" t="str">
        <f>IF(Ansøgning!Q1400="","",Ansøgning!Q1400)</f>
        <v/>
      </c>
      <c r="Z1395" s="46" t="str">
        <f>IFERROR(MAX(IF(OR(V1395="",X1395=""),"",IF(AND(AND(MONTH(F1395)&gt;=7,MONTH(F1395)&lt;8),AND(MONTH(H1395)&gt;=7,MONTH(H1395)&lt;8)),(NETWORKDAYS(F1395,H1395,Lister!$D$7:$D$13)-V1395)*T1395/NETWORKDAYS(Lister!$D$19,Lister!$E$19,Lister!$D$7:$D$13),IF(AND(AND(MONTH(F1395)&gt;=7,MONTH(F1395)&lt;8),MONTH(H1395)&gt;7),(NETWORKDAYS(F1395,Lister!$E$19,Lister!$D$7:$D$13)-V1395)*T1395/NETWORKDAYS(Lister!$D$19,Lister!$E$19,Lister!$D$7:$D$13),IF(MONTH(F1395)&gt;7,0)))),0),"")</f>
        <v/>
      </c>
      <c r="AA1395" s="31" t="str">
        <f>IF(Ansøgning!R1400="","",Ansøgning!R1400)</f>
        <v/>
      </c>
      <c r="AB1395" s="46" t="str">
        <f>IFERROR(MAX(IF(OR(V1395="",X1395=""),"",IF(AND(AND(MONTH(F1395)&gt;=8,MONTH(F1395)&lt;9),AND(MONTH(H1395)&gt;=8,MONTH(H1395)&lt;9)),(NETWORKDAYS(F1395,H1395,Lister!$D$7:$D$13)-X1395)*T1395/NETWORKDAYS(Lister!$D$20,Lister!$E$20,Lister!$D$7:$D$13),IF(AND(MONTH(F1395)=7,MONTH(H1395)=8),(NETWORKDAYS(Lister!$D$20,H1395,Lister!$D$7:$D$13)-X1395)*T1395/NETWORKDAYS(Lister!$D$20,Lister!$E$20,Lister!$D$7:$D$13),IF(AND(MONTH(F1395)=7,MONTH(H1395)=7),0)))),0),"")</f>
        <v/>
      </c>
      <c r="AC1395" s="15" t="str">
        <f>IF(Ansøgning!U1400="","",Ansøgning!U1400)</f>
        <v/>
      </c>
      <c r="AD1395" s="31" t="str">
        <f t="shared" si="150"/>
        <v/>
      </c>
      <c r="AE1395" s="31" t="str">
        <f t="shared" si="151"/>
        <v/>
      </c>
      <c r="AF1395" s="51" t="str">
        <f t="shared" si="152"/>
        <v/>
      </c>
      <c r="AG1395" s="15" t="str">
        <f t="shared" si="153"/>
        <v/>
      </c>
    </row>
    <row r="1396" spans="1:33" x14ac:dyDescent="0.25">
      <c r="A1396" s="13" t="str">
        <f>IF(Ansøgning!A1401="","",Ansøgning!A1401)</f>
        <v/>
      </c>
      <c r="B1396" s="13" t="str">
        <f>IF(Ansøgning!B1401="","",Ansøgning!B1401)</f>
        <v/>
      </c>
      <c r="C1396" s="13" t="str">
        <f>IF(Ansøgning!C1401="","",Ansøgning!C1401)</f>
        <v/>
      </c>
      <c r="D1396" s="13" t="str">
        <f>IF(Ansøgning!D1401="","",Ansøgning!D1401)</f>
        <v/>
      </c>
      <c r="E1396" s="14" t="str">
        <f>IF(Ansøgning!E1401="","",Ansøgning!E1401)</f>
        <v/>
      </c>
      <c r="F1396" s="16"/>
      <c r="G1396" s="14" t="str">
        <f>IF(Ansøgning!F1401="","",Ansøgning!F1401)</f>
        <v/>
      </c>
      <c r="H1396" s="16"/>
      <c r="I1396" s="72" t="str">
        <f>IF(OR(F1396="",H1396=""),"",NETWORKDAYS(F1396,H1396,Lister!$D$7:$D$13))</f>
        <v/>
      </c>
      <c r="J1396" s="53" t="str">
        <f>IF(Ansøgning!H1401="","",Ansøgning!H1401)</f>
        <v/>
      </c>
      <c r="K1396" s="32" t="str">
        <f t="shared" si="147"/>
        <v/>
      </c>
      <c r="L1396" s="31" t="str">
        <f>IF(Ansøgning!J1401="","",Ansøgning!J1401)</f>
        <v/>
      </c>
      <c r="M1396" s="18"/>
      <c r="N1396" s="31" t="str">
        <f>IF(Ansøgning!K1401="","",Ansøgning!K1401)</f>
        <v/>
      </c>
      <c r="O1396" s="18"/>
      <c r="P1396" s="15" t="str">
        <f>IF(Ansøgning!L1401="","",Ansøgning!L1401)</f>
        <v/>
      </c>
      <c r="Q1396" s="46" t="str">
        <f t="shared" si="148"/>
        <v/>
      </c>
      <c r="R1396" s="46"/>
      <c r="S1396" s="101" t="str">
        <f>IF(Ansøgning!M1401="","",Ansøgning!M1401)</f>
        <v/>
      </c>
      <c r="T1396" s="31" t="str">
        <f t="shared" si="149"/>
        <v/>
      </c>
      <c r="U1396" s="102" t="str">
        <f>IF(Ansøgning!O1401="","",Ansøgning!O1401)</f>
        <v/>
      </c>
      <c r="V1396" s="20"/>
      <c r="W1396" s="102" t="str">
        <f>IF(Ansøgning!P1401="","",Ansøgning!P1401)</f>
        <v/>
      </c>
      <c r="X1396" s="20"/>
      <c r="Y1396" s="31" t="str">
        <f>IF(Ansøgning!Q1401="","",Ansøgning!Q1401)</f>
        <v/>
      </c>
      <c r="Z1396" s="46" t="str">
        <f>IFERROR(MAX(IF(OR(V1396="",X1396=""),"",IF(AND(AND(MONTH(F1396)&gt;=7,MONTH(F1396)&lt;8),AND(MONTH(H1396)&gt;=7,MONTH(H1396)&lt;8)),(NETWORKDAYS(F1396,H1396,Lister!$D$7:$D$13)-V1396)*T1396/NETWORKDAYS(Lister!$D$19,Lister!$E$19,Lister!$D$7:$D$13),IF(AND(AND(MONTH(F1396)&gt;=7,MONTH(F1396)&lt;8),MONTH(H1396)&gt;7),(NETWORKDAYS(F1396,Lister!$E$19,Lister!$D$7:$D$13)-V1396)*T1396/NETWORKDAYS(Lister!$D$19,Lister!$E$19,Lister!$D$7:$D$13),IF(MONTH(F1396)&gt;7,0)))),0),"")</f>
        <v/>
      </c>
      <c r="AA1396" s="31" t="str">
        <f>IF(Ansøgning!R1401="","",Ansøgning!R1401)</f>
        <v/>
      </c>
      <c r="AB1396" s="46" t="str">
        <f>IFERROR(MAX(IF(OR(V1396="",X1396=""),"",IF(AND(AND(MONTH(F1396)&gt;=8,MONTH(F1396)&lt;9),AND(MONTH(H1396)&gt;=8,MONTH(H1396)&lt;9)),(NETWORKDAYS(F1396,H1396,Lister!$D$7:$D$13)-X1396)*T1396/NETWORKDAYS(Lister!$D$20,Lister!$E$20,Lister!$D$7:$D$13),IF(AND(MONTH(F1396)=7,MONTH(H1396)=8),(NETWORKDAYS(Lister!$D$20,H1396,Lister!$D$7:$D$13)-X1396)*T1396/NETWORKDAYS(Lister!$D$20,Lister!$E$20,Lister!$D$7:$D$13),IF(AND(MONTH(F1396)=7,MONTH(H1396)=7),0)))),0),"")</f>
        <v/>
      </c>
      <c r="AC1396" s="15" t="str">
        <f>IF(Ansøgning!U1401="","",Ansøgning!U1401)</f>
        <v/>
      </c>
      <c r="AD1396" s="31" t="str">
        <f t="shared" si="150"/>
        <v/>
      </c>
      <c r="AE1396" s="31" t="str">
        <f t="shared" si="151"/>
        <v/>
      </c>
      <c r="AF1396" s="51" t="str">
        <f t="shared" si="152"/>
        <v/>
      </c>
      <c r="AG1396" s="15" t="str">
        <f t="shared" si="153"/>
        <v/>
      </c>
    </row>
    <row r="1397" spans="1:33" x14ac:dyDescent="0.25">
      <c r="A1397" s="13" t="str">
        <f>IF(Ansøgning!A1402="","",Ansøgning!A1402)</f>
        <v/>
      </c>
      <c r="B1397" s="13" t="str">
        <f>IF(Ansøgning!B1402="","",Ansøgning!B1402)</f>
        <v/>
      </c>
      <c r="C1397" s="13" t="str">
        <f>IF(Ansøgning!C1402="","",Ansøgning!C1402)</f>
        <v/>
      </c>
      <c r="D1397" s="13" t="str">
        <f>IF(Ansøgning!D1402="","",Ansøgning!D1402)</f>
        <v/>
      </c>
      <c r="E1397" s="14" t="str">
        <f>IF(Ansøgning!E1402="","",Ansøgning!E1402)</f>
        <v/>
      </c>
      <c r="F1397" s="16"/>
      <c r="G1397" s="14" t="str">
        <f>IF(Ansøgning!F1402="","",Ansøgning!F1402)</f>
        <v/>
      </c>
      <c r="H1397" s="16"/>
      <c r="I1397" s="72" t="str">
        <f>IF(OR(F1397="",H1397=""),"",NETWORKDAYS(F1397,H1397,Lister!$D$7:$D$13))</f>
        <v/>
      </c>
      <c r="J1397" s="53" t="str">
        <f>IF(Ansøgning!H1402="","",Ansøgning!H1402)</f>
        <v/>
      </c>
      <c r="K1397" s="32" t="str">
        <f t="shared" si="147"/>
        <v/>
      </c>
      <c r="L1397" s="31" t="str">
        <f>IF(Ansøgning!J1402="","",Ansøgning!J1402)</f>
        <v/>
      </c>
      <c r="M1397" s="18"/>
      <c r="N1397" s="31" t="str">
        <f>IF(Ansøgning!K1402="","",Ansøgning!K1402)</f>
        <v/>
      </c>
      <c r="O1397" s="18"/>
      <c r="P1397" s="15" t="str">
        <f>IF(Ansøgning!L1402="","",Ansøgning!L1402)</f>
        <v/>
      </c>
      <c r="Q1397" s="46" t="str">
        <f t="shared" si="148"/>
        <v/>
      </c>
      <c r="R1397" s="46"/>
      <c r="S1397" s="101" t="str">
        <f>IF(Ansøgning!M1402="","",Ansøgning!M1402)</f>
        <v/>
      </c>
      <c r="T1397" s="31" t="str">
        <f t="shared" si="149"/>
        <v/>
      </c>
      <c r="U1397" s="102" t="str">
        <f>IF(Ansøgning!O1402="","",Ansøgning!O1402)</f>
        <v/>
      </c>
      <c r="V1397" s="20"/>
      <c r="W1397" s="102" t="str">
        <f>IF(Ansøgning!P1402="","",Ansøgning!P1402)</f>
        <v/>
      </c>
      <c r="X1397" s="20"/>
      <c r="Y1397" s="31" t="str">
        <f>IF(Ansøgning!Q1402="","",Ansøgning!Q1402)</f>
        <v/>
      </c>
      <c r="Z1397" s="46" t="str">
        <f>IFERROR(MAX(IF(OR(V1397="",X1397=""),"",IF(AND(AND(MONTH(F1397)&gt;=7,MONTH(F1397)&lt;8),AND(MONTH(H1397)&gt;=7,MONTH(H1397)&lt;8)),(NETWORKDAYS(F1397,H1397,Lister!$D$7:$D$13)-V1397)*T1397/NETWORKDAYS(Lister!$D$19,Lister!$E$19,Lister!$D$7:$D$13),IF(AND(AND(MONTH(F1397)&gt;=7,MONTH(F1397)&lt;8),MONTH(H1397)&gt;7),(NETWORKDAYS(F1397,Lister!$E$19,Lister!$D$7:$D$13)-V1397)*T1397/NETWORKDAYS(Lister!$D$19,Lister!$E$19,Lister!$D$7:$D$13),IF(MONTH(F1397)&gt;7,0)))),0),"")</f>
        <v/>
      </c>
      <c r="AA1397" s="31" t="str">
        <f>IF(Ansøgning!R1402="","",Ansøgning!R1402)</f>
        <v/>
      </c>
      <c r="AB1397" s="46" t="str">
        <f>IFERROR(MAX(IF(OR(V1397="",X1397=""),"",IF(AND(AND(MONTH(F1397)&gt;=8,MONTH(F1397)&lt;9),AND(MONTH(H1397)&gt;=8,MONTH(H1397)&lt;9)),(NETWORKDAYS(F1397,H1397,Lister!$D$7:$D$13)-X1397)*T1397/NETWORKDAYS(Lister!$D$20,Lister!$E$20,Lister!$D$7:$D$13),IF(AND(MONTH(F1397)=7,MONTH(H1397)=8),(NETWORKDAYS(Lister!$D$20,H1397,Lister!$D$7:$D$13)-X1397)*T1397/NETWORKDAYS(Lister!$D$20,Lister!$E$20,Lister!$D$7:$D$13),IF(AND(MONTH(F1397)=7,MONTH(H1397)=7),0)))),0),"")</f>
        <v/>
      </c>
      <c r="AC1397" s="15" t="str">
        <f>IF(Ansøgning!U1402="","",Ansøgning!U1402)</f>
        <v/>
      </c>
      <c r="AD1397" s="31" t="str">
        <f t="shared" si="150"/>
        <v/>
      </c>
      <c r="AE1397" s="31" t="str">
        <f t="shared" si="151"/>
        <v/>
      </c>
      <c r="AF1397" s="51" t="str">
        <f t="shared" si="152"/>
        <v/>
      </c>
      <c r="AG1397" s="15" t="str">
        <f t="shared" si="153"/>
        <v/>
      </c>
    </row>
    <row r="1398" spans="1:33" x14ac:dyDescent="0.25">
      <c r="A1398" s="13" t="str">
        <f>IF(Ansøgning!A1403="","",Ansøgning!A1403)</f>
        <v/>
      </c>
      <c r="B1398" s="13" t="str">
        <f>IF(Ansøgning!B1403="","",Ansøgning!B1403)</f>
        <v/>
      </c>
      <c r="C1398" s="13" t="str">
        <f>IF(Ansøgning!C1403="","",Ansøgning!C1403)</f>
        <v/>
      </c>
      <c r="D1398" s="13" t="str">
        <f>IF(Ansøgning!D1403="","",Ansøgning!D1403)</f>
        <v/>
      </c>
      <c r="E1398" s="14" t="str">
        <f>IF(Ansøgning!E1403="","",Ansøgning!E1403)</f>
        <v/>
      </c>
      <c r="F1398" s="16"/>
      <c r="G1398" s="14" t="str">
        <f>IF(Ansøgning!F1403="","",Ansøgning!F1403)</f>
        <v/>
      </c>
      <c r="H1398" s="16"/>
      <c r="I1398" s="72" t="str">
        <f>IF(OR(F1398="",H1398=""),"",NETWORKDAYS(F1398,H1398,Lister!$D$7:$D$13))</f>
        <v/>
      </c>
      <c r="J1398" s="53" t="str">
        <f>IF(Ansøgning!H1403="","",Ansøgning!H1403)</f>
        <v/>
      </c>
      <c r="K1398" s="32" t="str">
        <f t="shared" si="147"/>
        <v/>
      </c>
      <c r="L1398" s="31" t="str">
        <f>IF(Ansøgning!J1403="","",Ansøgning!J1403)</f>
        <v/>
      </c>
      <c r="M1398" s="18"/>
      <c r="N1398" s="31" t="str">
        <f>IF(Ansøgning!K1403="","",Ansøgning!K1403)</f>
        <v/>
      </c>
      <c r="O1398" s="18"/>
      <c r="P1398" s="15" t="str">
        <f>IF(Ansøgning!L1403="","",Ansøgning!L1403)</f>
        <v/>
      </c>
      <c r="Q1398" s="46" t="str">
        <f t="shared" si="148"/>
        <v/>
      </c>
      <c r="R1398" s="46"/>
      <c r="S1398" s="101" t="str">
        <f>IF(Ansøgning!M1403="","",Ansøgning!M1403)</f>
        <v/>
      </c>
      <c r="T1398" s="31" t="str">
        <f t="shared" si="149"/>
        <v/>
      </c>
      <c r="U1398" s="102" t="str">
        <f>IF(Ansøgning!O1403="","",Ansøgning!O1403)</f>
        <v/>
      </c>
      <c r="V1398" s="20"/>
      <c r="W1398" s="102" t="str">
        <f>IF(Ansøgning!P1403="","",Ansøgning!P1403)</f>
        <v/>
      </c>
      <c r="X1398" s="20"/>
      <c r="Y1398" s="31" t="str">
        <f>IF(Ansøgning!Q1403="","",Ansøgning!Q1403)</f>
        <v/>
      </c>
      <c r="Z1398" s="46" t="str">
        <f>IFERROR(MAX(IF(OR(V1398="",X1398=""),"",IF(AND(AND(MONTH(F1398)&gt;=7,MONTH(F1398)&lt;8),AND(MONTH(H1398)&gt;=7,MONTH(H1398)&lt;8)),(NETWORKDAYS(F1398,H1398,Lister!$D$7:$D$13)-V1398)*T1398/NETWORKDAYS(Lister!$D$19,Lister!$E$19,Lister!$D$7:$D$13),IF(AND(AND(MONTH(F1398)&gt;=7,MONTH(F1398)&lt;8),MONTH(H1398)&gt;7),(NETWORKDAYS(F1398,Lister!$E$19,Lister!$D$7:$D$13)-V1398)*T1398/NETWORKDAYS(Lister!$D$19,Lister!$E$19,Lister!$D$7:$D$13),IF(MONTH(F1398)&gt;7,0)))),0),"")</f>
        <v/>
      </c>
      <c r="AA1398" s="31" t="str">
        <f>IF(Ansøgning!R1403="","",Ansøgning!R1403)</f>
        <v/>
      </c>
      <c r="AB1398" s="46" t="str">
        <f>IFERROR(MAX(IF(OR(V1398="",X1398=""),"",IF(AND(AND(MONTH(F1398)&gt;=8,MONTH(F1398)&lt;9),AND(MONTH(H1398)&gt;=8,MONTH(H1398)&lt;9)),(NETWORKDAYS(F1398,H1398,Lister!$D$7:$D$13)-X1398)*T1398/NETWORKDAYS(Lister!$D$20,Lister!$E$20,Lister!$D$7:$D$13),IF(AND(MONTH(F1398)=7,MONTH(H1398)=8),(NETWORKDAYS(Lister!$D$20,H1398,Lister!$D$7:$D$13)-X1398)*T1398/NETWORKDAYS(Lister!$D$20,Lister!$E$20,Lister!$D$7:$D$13),IF(AND(MONTH(F1398)=7,MONTH(H1398)=7),0)))),0),"")</f>
        <v/>
      </c>
      <c r="AC1398" s="15" t="str">
        <f>IF(Ansøgning!U1403="","",Ansøgning!U1403)</f>
        <v/>
      </c>
      <c r="AD1398" s="31" t="str">
        <f t="shared" si="150"/>
        <v/>
      </c>
      <c r="AE1398" s="31" t="str">
        <f t="shared" si="151"/>
        <v/>
      </c>
      <c r="AF1398" s="51" t="str">
        <f t="shared" si="152"/>
        <v/>
      </c>
      <c r="AG1398" s="15" t="str">
        <f t="shared" si="153"/>
        <v/>
      </c>
    </row>
    <row r="1399" spans="1:33" x14ac:dyDescent="0.25">
      <c r="A1399" s="13" t="str">
        <f>IF(Ansøgning!A1404="","",Ansøgning!A1404)</f>
        <v/>
      </c>
      <c r="B1399" s="13" t="str">
        <f>IF(Ansøgning!B1404="","",Ansøgning!B1404)</f>
        <v/>
      </c>
      <c r="C1399" s="13" t="str">
        <f>IF(Ansøgning!C1404="","",Ansøgning!C1404)</f>
        <v/>
      </c>
      <c r="D1399" s="13" t="str">
        <f>IF(Ansøgning!D1404="","",Ansøgning!D1404)</f>
        <v/>
      </c>
      <c r="E1399" s="14" t="str">
        <f>IF(Ansøgning!E1404="","",Ansøgning!E1404)</f>
        <v/>
      </c>
      <c r="F1399" s="16"/>
      <c r="G1399" s="14" t="str">
        <f>IF(Ansøgning!F1404="","",Ansøgning!F1404)</f>
        <v/>
      </c>
      <c r="H1399" s="16"/>
      <c r="I1399" s="72" t="str">
        <f>IF(OR(F1399="",H1399=""),"",NETWORKDAYS(F1399,H1399,Lister!$D$7:$D$13))</f>
        <v/>
      </c>
      <c r="J1399" s="53" t="str">
        <f>IF(Ansøgning!H1404="","",Ansøgning!H1404)</f>
        <v/>
      </c>
      <c r="K1399" s="32" t="str">
        <f t="shared" si="147"/>
        <v/>
      </c>
      <c r="L1399" s="31" t="str">
        <f>IF(Ansøgning!J1404="","",Ansøgning!J1404)</f>
        <v/>
      </c>
      <c r="M1399" s="18"/>
      <c r="N1399" s="31" t="str">
        <f>IF(Ansøgning!K1404="","",Ansøgning!K1404)</f>
        <v/>
      </c>
      <c r="O1399" s="18"/>
      <c r="P1399" s="15" t="str">
        <f>IF(Ansøgning!L1404="","",Ansøgning!L1404)</f>
        <v/>
      </c>
      <c r="Q1399" s="46" t="str">
        <f t="shared" si="148"/>
        <v/>
      </c>
      <c r="R1399" s="46"/>
      <c r="S1399" s="101" t="str">
        <f>IF(Ansøgning!M1404="","",Ansøgning!M1404)</f>
        <v/>
      </c>
      <c r="T1399" s="31" t="str">
        <f t="shared" si="149"/>
        <v/>
      </c>
      <c r="U1399" s="102" t="str">
        <f>IF(Ansøgning!O1404="","",Ansøgning!O1404)</f>
        <v/>
      </c>
      <c r="V1399" s="20"/>
      <c r="W1399" s="102" t="str">
        <f>IF(Ansøgning!P1404="","",Ansøgning!P1404)</f>
        <v/>
      </c>
      <c r="X1399" s="20"/>
      <c r="Y1399" s="31" t="str">
        <f>IF(Ansøgning!Q1404="","",Ansøgning!Q1404)</f>
        <v/>
      </c>
      <c r="Z1399" s="46" t="str">
        <f>IFERROR(MAX(IF(OR(V1399="",X1399=""),"",IF(AND(AND(MONTH(F1399)&gt;=7,MONTH(F1399)&lt;8),AND(MONTH(H1399)&gt;=7,MONTH(H1399)&lt;8)),(NETWORKDAYS(F1399,H1399,Lister!$D$7:$D$13)-V1399)*T1399/NETWORKDAYS(Lister!$D$19,Lister!$E$19,Lister!$D$7:$D$13),IF(AND(AND(MONTH(F1399)&gt;=7,MONTH(F1399)&lt;8),MONTH(H1399)&gt;7),(NETWORKDAYS(F1399,Lister!$E$19,Lister!$D$7:$D$13)-V1399)*T1399/NETWORKDAYS(Lister!$D$19,Lister!$E$19,Lister!$D$7:$D$13),IF(MONTH(F1399)&gt;7,0)))),0),"")</f>
        <v/>
      </c>
      <c r="AA1399" s="31" t="str">
        <f>IF(Ansøgning!R1404="","",Ansøgning!R1404)</f>
        <v/>
      </c>
      <c r="AB1399" s="46" t="str">
        <f>IFERROR(MAX(IF(OR(V1399="",X1399=""),"",IF(AND(AND(MONTH(F1399)&gt;=8,MONTH(F1399)&lt;9),AND(MONTH(H1399)&gt;=8,MONTH(H1399)&lt;9)),(NETWORKDAYS(F1399,H1399,Lister!$D$7:$D$13)-X1399)*T1399/NETWORKDAYS(Lister!$D$20,Lister!$E$20,Lister!$D$7:$D$13),IF(AND(MONTH(F1399)=7,MONTH(H1399)=8),(NETWORKDAYS(Lister!$D$20,H1399,Lister!$D$7:$D$13)-X1399)*T1399/NETWORKDAYS(Lister!$D$20,Lister!$E$20,Lister!$D$7:$D$13),IF(AND(MONTH(F1399)=7,MONTH(H1399)=7),0)))),0),"")</f>
        <v/>
      </c>
      <c r="AC1399" s="15" t="str">
        <f>IF(Ansøgning!U1404="","",Ansøgning!U1404)</f>
        <v/>
      </c>
      <c r="AD1399" s="31" t="str">
        <f t="shared" si="150"/>
        <v/>
      </c>
      <c r="AE1399" s="31" t="str">
        <f t="shared" si="151"/>
        <v/>
      </c>
      <c r="AF1399" s="51" t="str">
        <f t="shared" si="152"/>
        <v/>
      </c>
      <c r="AG1399" s="15" t="str">
        <f t="shared" si="153"/>
        <v/>
      </c>
    </row>
    <row r="1400" spans="1:33" x14ac:dyDescent="0.25">
      <c r="A1400" s="13" t="str">
        <f>IF(Ansøgning!A1405="","",Ansøgning!A1405)</f>
        <v/>
      </c>
      <c r="B1400" s="13" t="str">
        <f>IF(Ansøgning!B1405="","",Ansøgning!B1405)</f>
        <v/>
      </c>
      <c r="C1400" s="13" t="str">
        <f>IF(Ansøgning!C1405="","",Ansøgning!C1405)</f>
        <v/>
      </c>
      <c r="D1400" s="13" t="str">
        <f>IF(Ansøgning!D1405="","",Ansøgning!D1405)</f>
        <v/>
      </c>
      <c r="E1400" s="14" t="str">
        <f>IF(Ansøgning!E1405="","",Ansøgning!E1405)</f>
        <v/>
      </c>
      <c r="F1400" s="16"/>
      <c r="G1400" s="14" t="str">
        <f>IF(Ansøgning!F1405="","",Ansøgning!F1405)</f>
        <v/>
      </c>
      <c r="H1400" s="16"/>
      <c r="I1400" s="72" t="str">
        <f>IF(OR(F1400="",H1400=""),"",NETWORKDAYS(F1400,H1400,Lister!$D$7:$D$13))</f>
        <v/>
      </c>
      <c r="J1400" s="53" t="str">
        <f>IF(Ansøgning!H1405="","",Ansøgning!H1405)</f>
        <v/>
      </c>
      <c r="K1400" s="32" t="str">
        <f t="shared" si="147"/>
        <v/>
      </c>
      <c r="L1400" s="31" t="str">
        <f>IF(Ansøgning!J1405="","",Ansøgning!J1405)</f>
        <v/>
      </c>
      <c r="M1400" s="18"/>
      <c r="N1400" s="31" t="str">
        <f>IF(Ansøgning!K1405="","",Ansøgning!K1405)</f>
        <v/>
      </c>
      <c r="O1400" s="18"/>
      <c r="P1400" s="15" t="str">
        <f>IF(Ansøgning!L1405="","",Ansøgning!L1405)</f>
        <v/>
      </c>
      <c r="Q1400" s="46" t="str">
        <f t="shared" si="148"/>
        <v/>
      </c>
      <c r="R1400" s="46"/>
      <c r="S1400" s="101" t="str">
        <f>IF(Ansøgning!M1405="","",Ansøgning!M1405)</f>
        <v/>
      </c>
      <c r="T1400" s="31" t="str">
        <f t="shared" si="149"/>
        <v/>
      </c>
      <c r="U1400" s="102" t="str">
        <f>IF(Ansøgning!O1405="","",Ansøgning!O1405)</f>
        <v/>
      </c>
      <c r="V1400" s="20"/>
      <c r="W1400" s="102" t="str">
        <f>IF(Ansøgning!P1405="","",Ansøgning!P1405)</f>
        <v/>
      </c>
      <c r="X1400" s="20"/>
      <c r="Y1400" s="31" t="str">
        <f>IF(Ansøgning!Q1405="","",Ansøgning!Q1405)</f>
        <v/>
      </c>
      <c r="Z1400" s="46" t="str">
        <f>IFERROR(MAX(IF(OR(V1400="",X1400=""),"",IF(AND(AND(MONTH(F1400)&gt;=7,MONTH(F1400)&lt;8),AND(MONTH(H1400)&gt;=7,MONTH(H1400)&lt;8)),(NETWORKDAYS(F1400,H1400,Lister!$D$7:$D$13)-V1400)*T1400/NETWORKDAYS(Lister!$D$19,Lister!$E$19,Lister!$D$7:$D$13),IF(AND(AND(MONTH(F1400)&gt;=7,MONTH(F1400)&lt;8),MONTH(H1400)&gt;7),(NETWORKDAYS(F1400,Lister!$E$19,Lister!$D$7:$D$13)-V1400)*T1400/NETWORKDAYS(Lister!$D$19,Lister!$E$19,Lister!$D$7:$D$13),IF(MONTH(F1400)&gt;7,0)))),0),"")</f>
        <v/>
      </c>
      <c r="AA1400" s="31" t="str">
        <f>IF(Ansøgning!R1405="","",Ansøgning!R1405)</f>
        <v/>
      </c>
      <c r="AB1400" s="46" t="str">
        <f>IFERROR(MAX(IF(OR(V1400="",X1400=""),"",IF(AND(AND(MONTH(F1400)&gt;=8,MONTH(F1400)&lt;9),AND(MONTH(H1400)&gt;=8,MONTH(H1400)&lt;9)),(NETWORKDAYS(F1400,H1400,Lister!$D$7:$D$13)-X1400)*T1400/NETWORKDAYS(Lister!$D$20,Lister!$E$20,Lister!$D$7:$D$13),IF(AND(MONTH(F1400)=7,MONTH(H1400)=8),(NETWORKDAYS(Lister!$D$20,H1400,Lister!$D$7:$D$13)-X1400)*T1400/NETWORKDAYS(Lister!$D$20,Lister!$E$20,Lister!$D$7:$D$13),IF(AND(MONTH(F1400)=7,MONTH(H1400)=7),0)))),0),"")</f>
        <v/>
      </c>
      <c r="AC1400" s="15" t="str">
        <f>IF(Ansøgning!U1405="","",Ansøgning!U1405)</f>
        <v/>
      </c>
      <c r="AD1400" s="31" t="str">
        <f t="shared" si="150"/>
        <v/>
      </c>
      <c r="AE1400" s="31" t="str">
        <f t="shared" si="151"/>
        <v/>
      </c>
      <c r="AF1400" s="51" t="str">
        <f t="shared" si="152"/>
        <v/>
      </c>
      <c r="AG1400" s="15" t="str">
        <f t="shared" si="153"/>
        <v/>
      </c>
    </row>
    <row r="1401" spans="1:33" x14ac:dyDescent="0.25">
      <c r="A1401" s="13" t="str">
        <f>IF(Ansøgning!A1406="","",Ansøgning!A1406)</f>
        <v/>
      </c>
      <c r="B1401" s="13" t="str">
        <f>IF(Ansøgning!B1406="","",Ansøgning!B1406)</f>
        <v/>
      </c>
      <c r="C1401" s="13" t="str">
        <f>IF(Ansøgning!C1406="","",Ansøgning!C1406)</f>
        <v/>
      </c>
      <c r="D1401" s="13" t="str">
        <f>IF(Ansøgning!D1406="","",Ansøgning!D1406)</f>
        <v/>
      </c>
      <c r="E1401" s="14" t="str">
        <f>IF(Ansøgning!E1406="","",Ansøgning!E1406)</f>
        <v/>
      </c>
      <c r="F1401" s="16"/>
      <c r="G1401" s="14" t="str">
        <f>IF(Ansøgning!F1406="","",Ansøgning!F1406)</f>
        <v/>
      </c>
      <c r="H1401" s="16"/>
      <c r="I1401" s="72" t="str">
        <f>IF(OR(F1401="",H1401=""),"",NETWORKDAYS(F1401,H1401,Lister!$D$7:$D$13))</f>
        <v/>
      </c>
      <c r="J1401" s="53" t="str">
        <f>IF(Ansøgning!H1406="","",Ansøgning!H1406)</f>
        <v/>
      </c>
      <c r="K1401" s="32" t="str">
        <f t="shared" si="147"/>
        <v/>
      </c>
      <c r="L1401" s="31" t="str">
        <f>IF(Ansøgning!J1406="","",Ansøgning!J1406)</f>
        <v/>
      </c>
      <c r="M1401" s="18"/>
      <c r="N1401" s="31" t="str">
        <f>IF(Ansøgning!K1406="","",Ansøgning!K1406)</f>
        <v/>
      </c>
      <c r="O1401" s="18"/>
      <c r="P1401" s="15" t="str">
        <f>IF(Ansøgning!L1406="","",Ansøgning!L1406)</f>
        <v/>
      </c>
      <c r="Q1401" s="46" t="str">
        <f t="shared" si="148"/>
        <v/>
      </c>
      <c r="R1401" s="46"/>
      <c r="S1401" s="101" t="str">
        <f>IF(Ansøgning!M1406="","",Ansøgning!M1406)</f>
        <v/>
      </c>
      <c r="T1401" s="31" t="str">
        <f t="shared" si="149"/>
        <v/>
      </c>
      <c r="U1401" s="102" t="str">
        <f>IF(Ansøgning!O1406="","",Ansøgning!O1406)</f>
        <v/>
      </c>
      <c r="V1401" s="20"/>
      <c r="W1401" s="102" t="str">
        <f>IF(Ansøgning!P1406="","",Ansøgning!P1406)</f>
        <v/>
      </c>
      <c r="X1401" s="20"/>
      <c r="Y1401" s="31" t="str">
        <f>IF(Ansøgning!Q1406="","",Ansøgning!Q1406)</f>
        <v/>
      </c>
      <c r="Z1401" s="46" t="str">
        <f>IFERROR(MAX(IF(OR(V1401="",X1401=""),"",IF(AND(AND(MONTH(F1401)&gt;=7,MONTH(F1401)&lt;8),AND(MONTH(H1401)&gt;=7,MONTH(H1401)&lt;8)),(NETWORKDAYS(F1401,H1401,Lister!$D$7:$D$13)-V1401)*T1401/NETWORKDAYS(Lister!$D$19,Lister!$E$19,Lister!$D$7:$D$13),IF(AND(AND(MONTH(F1401)&gt;=7,MONTH(F1401)&lt;8),MONTH(H1401)&gt;7),(NETWORKDAYS(F1401,Lister!$E$19,Lister!$D$7:$D$13)-V1401)*T1401/NETWORKDAYS(Lister!$D$19,Lister!$E$19,Lister!$D$7:$D$13),IF(MONTH(F1401)&gt;7,0)))),0),"")</f>
        <v/>
      </c>
      <c r="AA1401" s="31" t="str">
        <f>IF(Ansøgning!R1406="","",Ansøgning!R1406)</f>
        <v/>
      </c>
      <c r="AB1401" s="46" t="str">
        <f>IFERROR(MAX(IF(OR(V1401="",X1401=""),"",IF(AND(AND(MONTH(F1401)&gt;=8,MONTH(F1401)&lt;9),AND(MONTH(H1401)&gt;=8,MONTH(H1401)&lt;9)),(NETWORKDAYS(F1401,H1401,Lister!$D$7:$D$13)-X1401)*T1401/NETWORKDAYS(Lister!$D$20,Lister!$E$20,Lister!$D$7:$D$13),IF(AND(MONTH(F1401)=7,MONTH(H1401)=8),(NETWORKDAYS(Lister!$D$20,H1401,Lister!$D$7:$D$13)-X1401)*T1401/NETWORKDAYS(Lister!$D$20,Lister!$E$20,Lister!$D$7:$D$13),IF(AND(MONTH(F1401)=7,MONTH(H1401)=7),0)))),0),"")</f>
        <v/>
      </c>
      <c r="AC1401" s="15" t="str">
        <f>IF(Ansøgning!U1406="","",Ansøgning!U1406)</f>
        <v/>
      </c>
      <c r="AD1401" s="31" t="str">
        <f t="shared" si="150"/>
        <v/>
      </c>
      <c r="AE1401" s="31" t="str">
        <f t="shared" si="151"/>
        <v/>
      </c>
      <c r="AF1401" s="51" t="str">
        <f t="shared" si="152"/>
        <v/>
      </c>
      <c r="AG1401" s="15" t="str">
        <f t="shared" si="153"/>
        <v/>
      </c>
    </row>
    <row r="1402" spans="1:33" x14ac:dyDescent="0.25">
      <c r="A1402" s="13" t="str">
        <f>IF(Ansøgning!A1407="","",Ansøgning!A1407)</f>
        <v/>
      </c>
      <c r="B1402" s="13" t="str">
        <f>IF(Ansøgning!B1407="","",Ansøgning!B1407)</f>
        <v/>
      </c>
      <c r="C1402" s="13" t="str">
        <f>IF(Ansøgning!C1407="","",Ansøgning!C1407)</f>
        <v/>
      </c>
      <c r="D1402" s="13" t="str">
        <f>IF(Ansøgning!D1407="","",Ansøgning!D1407)</f>
        <v/>
      </c>
      <c r="E1402" s="14" t="str">
        <f>IF(Ansøgning!E1407="","",Ansøgning!E1407)</f>
        <v/>
      </c>
      <c r="F1402" s="16"/>
      <c r="G1402" s="14" t="str">
        <f>IF(Ansøgning!F1407="","",Ansøgning!F1407)</f>
        <v/>
      </c>
      <c r="H1402" s="16"/>
      <c r="I1402" s="72" t="str">
        <f>IF(OR(F1402="",H1402=""),"",NETWORKDAYS(F1402,H1402,Lister!$D$7:$D$13))</f>
        <v/>
      </c>
      <c r="J1402" s="53" t="str">
        <f>IF(Ansøgning!H1407="","",Ansøgning!H1407)</f>
        <v/>
      </c>
      <c r="K1402" s="32" t="str">
        <f t="shared" si="147"/>
        <v/>
      </c>
      <c r="L1402" s="31" t="str">
        <f>IF(Ansøgning!J1407="","",Ansøgning!J1407)</f>
        <v/>
      </c>
      <c r="M1402" s="18"/>
      <c r="N1402" s="31" t="str">
        <f>IF(Ansøgning!K1407="","",Ansøgning!K1407)</f>
        <v/>
      </c>
      <c r="O1402" s="18"/>
      <c r="P1402" s="15" t="str">
        <f>IF(Ansøgning!L1407="","",Ansøgning!L1407)</f>
        <v/>
      </c>
      <c r="Q1402" s="46" t="str">
        <f t="shared" si="148"/>
        <v/>
      </c>
      <c r="R1402" s="46"/>
      <c r="S1402" s="101" t="str">
        <f>IF(Ansøgning!M1407="","",Ansøgning!M1407)</f>
        <v/>
      </c>
      <c r="T1402" s="31" t="str">
        <f t="shared" si="149"/>
        <v/>
      </c>
      <c r="U1402" s="102" t="str">
        <f>IF(Ansøgning!O1407="","",Ansøgning!O1407)</f>
        <v/>
      </c>
      <c r="V1402" s="20"/>
      <c r="W1402" s="102" t="str">
        <f>IF(Ansøgning!P1407="","",Ansøgning!P1407)</f>
        <v/>
      </c>
      <c r="X1402" s="20"/>
      <c r="Y1402" s="31" t="str">
        <f>IF(Ansøgning!Q1407="","",Ansøgning!Q1407)</f>
        <v/>
      </c>
      <c r="Z1402" s="46" t="str">
        <f>IFERROR(MAX(IF(OR(V1402="",X1402=""),"",IF(AND(AND(MONTH(F1402)&gt;=7,MONTH(F1402)&lt;8),AND(MONTH(H1402)&gt;=7,MONTH(H1402)&lt;8)),(NETWORKDAYS(F1402,H1402,Lister!$D$7:$D$13)-V1402)*T1402/NETWORKDAYS(Lister!$D$19,Lister!$E$19,Lister!$D$7:$D$13),IF(AND(AND(MONTH(F1402)&gt;=7,MONTH(F1402)&lt;8),MONTH(H1402)&gt;7),(NETWORKDAYS(F1402,Lister!$E$19,Lister!$D$7:$D$13)-V1402)*T1402/NETWORKDAYS(Lister!$D$19,Lister!$E$19,Lister!$D$7:$D$13),IF(MONTH(F1402)&gt;7,0)))),0),"")</f>
        <v/>
      </c>
      <c r="AA1402" s="31" t="str">
        <f>IF(Ansøgning!R1407="","",Ansøgning!R1407)</f>
        <v/>
      </c>
      <c r="AB1402" s="46" t="str">
        <f>IFERROR(MAX(IF(OR(V1402="",X1402=""),"",IF(AND(AND(MONTH(F1402)&gt;=8,MONTH(F1402)&lt;9),AND(MONTH(H1402)&gt;=8,MONTH(H1402)&lt;9)),(NETWORKDAYS(F1402,H1402,Lister!$D$7:$D$13)-X1402)*T1402/NETWORKDAYS(Lister!$D$20,Lister!$E$20,Lister!$D$7:$D$13),IF(AND(MONTH(F1402)=7,MONTH(H1402)=8),(NETWORKDAYS(Lister!$D$20,H1402,Lister!$D$7:$D$13)-X1402)*T1402/NETWORKDAYS(Lister!$D$20,Lister!$E$20,Lister!$D$7:$D$13),IF(AND(MONTH(F1402)=7,MONTH(H1402)=7),0)))),0),"")</f>
        <v/>
      </c>
      <c r="AC1402" s="15" t="str">
        <f>IF(Ansøgning!U1407="","",Ansøgning!U1407)</f>
        <v/>
      </c>
      <c r="AD1402" s="31" t="str">
        <f t="shared" si="150"/>
        <v/>
      </c>
      <c r="AE1402" s="31" t="str">
        <f t="shared" si="151"/>
        <v/>
      </c>
      <c r="AF1402" s="51" t="str">
        <f t="shared" si="152"/>
        <v/>
      </c>
      <c r="AG1402" s="15" t="str">
        <f t="shared" si="153"/>
        <v/>
      </c>
    </row>
    <row r="1403" spans="1:33" x14ac:dyDescent="0.25">
      <c r="A1403" s="13" t="str">
        <f>IF(Ansøgning!A1408="","",Ansøgning!A1408)</f>
        <v/>
      </c>
      <c r="B1403" s="13" t="str">
        <f>IF(Ansøgning!B1408="","",Ansøgning!B1408)</f>
        <v/>
      </c>
      <c r="C1403" s="13" t="str">
        <f>IF(Ansøgning!C1408="","",Ansøgning!C1408)</f>
        <v/>
      </c>
      <c r="D1403" s="13" t="str">
        <f>IF(Ansøgning!D1408="","",Ansøgning!D1408)</f>
        <v/>
      </c>
      <c r="E1403" s="14" t="str">
        <f>IF(Ansøgning!E1408="","",Ansøgning!E1408)</f>
        <v/>
      </c>
      <c r="F1403" s="16"/>
      <c r="G1403" s="14" t="str">
        <f>IF(Ansøgning!F1408="","",Ansøgning!F1408)</f>
        <v/>
      </c>
      <c r="H1403" s="16"/>
      <c r="I1403" s="72" t="str">
        <f>IF(OR(F1403="",H1403=""),"",NETWORKDAYS(F1403,H1403,Lister!$D$7:$D$13))</f>
        <v/>
      </c>
      <c r="J1403" s="53" t="str">
        <f>IF(Ansøgning!H1408="","",Ansøgning!H1408)</f>
        <v/>
      </c>
      <c r="K1403" s="32" t="str">
        <f t="shared" si="147"/>
        <v/>
      </c>
      <c r="L1403" s="31" t="str">
        <f>IF(Ansøgning!J1408="","",Ansøgning!J1408)</f>
        <v/>
      </c>
      <c r="M1403" s="18"/>
      <c r="N1403" s="31" t="str">
        <f>IF(Ansøgning!K1408="","",Ansøgning!K1408)</f>
        <v/>
      </c>
      <c r="O1403" s="18"/>
      <c r="P1403" s="15" t="str">
        <f>IF(Ansøgning!L1408="","",Ansøgning!L1408)</f>
        <v/>
      </c>
      <c r="Q1403" s="46" t="str">
        <f t="shared" si="148"/>
        <v/>
      </c>
      <c r="R1403" s="46"/>
      <c r="S1403" s="101" t="str">
        <f>IF(Ansøgning!M1408="","",Ansøgning!M1408)</f>
        <v/>
      </c>
      <c r="T1403" s="31" t="str">
        <f t="shared" si="149"/>
        <v/>
      </c>
      <c r="U1403" s="102" t="str">
        <f>IF(Ansøgning!O1408="","",Ansøgning!O1408)</f>
        <v/>
      </c>
      <c r="V1403" s="20"/>
      <c r="W1403" s="102" t="str">
        <f>IF(Ansøgning!P1408="","",Ansøgning!P1408)</f>
        <v/>
      </c>
      <c r="X1403" s="20"/>
      <c r="Y1403" s="31" t="str">
        <f>IF(Ansøgning!Q1408="","",Ansøgning!Q1408)</f>
        <v/>
      </c>
      <c r="Z1403" s="46" t="str">
        <f>IFERROR(MAX(IF(OR(V1403="",X1403=""),"",IF(AND(AND(MONTH(F1403)&gt;=7,MONTH(F1403)&lt;8),AND(MONTH(H1403)&gt;=7,MONTH(H1403)&lt;8)),(NETWORKDAYS(F1403,H1403,Lister!$D$7:$D$13)-V1403)*T1403/NETWORKDAYS(Lister!$D$19,Lister!$E$19,Lister!$D$7:$D$13),IF(AND(AND(MONTH(F1403)&gt;=7,MONTH(F1403)&lt;8),MONTH(H1403)&gt;7),(NETWORKDAYS(F1403,Lister!$E$19,Lister!$D$7:$D$13)-V1403)*T1403/NETWORKDAYS(Lister!$D$19,Lister!$E$19,Lister!$D$7:$D$13),IF(MONTH(F1403)&gt;7,0)))),0),"")</f>
        <v/>
      </c>
      <c r="AA1403" s="31" t="str">
        <f>IF(Ansøgning!R1408="","",Ansøgning!R1408)</f>
        <v/>
      </c>
      <c r="AB1403" s="46" t="str">
        <f>IFERROR(MAX(IF(OR(V1403="",X1403=""),"",IF(AND(AND(MONTH(F1403)&gt;=8,MONTH(F1403)&lt;9),AND(MONTH(H1403)&gt;=8,MONTH(H1403)&lt;9)),(NETWORKDAYS(F1403,H1403,Lister!$D$7:$D$13)-X1403)*T1403/NETWORKDAYS(Lister!$D$20,Lister!$E$20,Lister!$D$7:$D$13),IF(AND(MONTH(F1403)=7,MONTH(H1403)=8),(NETWORKDAYS(Lister!$D$20,H1403,Lister!$D$7:$D$13)-X1403)*T1403/NETWORKDAYS(Lister!$D$20,Lister!$E$20,Lister!$D$7:$D$13),IF(AND(MONTH(F1403)=7,MONTH(H1403)=7),0)))),0),"")</f>
        <v/>
      </c>
      <c r="AC1403" s="15" t="str">
        <f>IF(Ansøgning!U1408="","",Ansøgning!U1408)</f>
        <v/>
      </c>
      <c r="AD1403" s="31" t="str">
        <f t="shared" si="150"/>
        <v/>
      </c>
      <c r="AE1403" s="31" t="str">
        <f t="shared" si="151"/>
        <v/>
      </c>
      <c r="AF1403" s="51" t="str">
        <f t="shared" si="152"/>
        <v/>
      </c>
      <c r="AG1403" s="15" t="str">
        <f t="shared" si="153"/>
        <v/>
      </c>
    </row>
    <row r="1404" spans="1:33" x14ac:dyDescent="0.25">
      <c r="A1404" s="13" t="str">
        <f>IF(Ansøgning!A1409="","",Ansøgning!A1409)</f>
        <v/>
      </c>
      <c r="B1404" s="13" t="str">
        <f>IF(Ansøgning!B1409="","",Ansøgning!B1409)</f>
        <v/>
      </c>
      <c r="C1404" s="13" t="str">
        <f>IF(Ansøgning!C1409="","",Ansøgning!C1409)</f>
        <v/>
      </c>
      <c r="D1404" s="13" t="str">
        <f>IF(Ansøgning!D1409="","",Ansøgning!D1409)</f>
        <v/>
      </c>
      <c r="E1404" s="14" t="str">
        <f>IF(Ansøgning!E1409="","",Ansøgning!E1409)</f>
        <v/>
      </c>
      <c r="F1404" s="16"/>
      <c r="G1404" s="14" t="str">
        <f>IF(Ansøgning!F1409="","",Ansøgning!F1409)</f>
        <v/>
      </c>
      <c r="H1404" s="16"/>
      <c r="I1404" s="72" t="str">
        <f>IF(OR(F1404="",H1404=""),"",NETWORKDAYS(F1404,H1404,Lister!$D$7:$D$13))</f>
        <v/>
      </c>
      <c r="J1404" s="53" t="str">
        <f>IF(Ansøgning!H1409="","",Ansøgning!H1409)</f>
        <v/>
      </c>
      <c r="K1404" s="32" t="str">
        <f t="shared" si="147"/>
        <v/>
      </c>
      <c r="L1404" s="31" t="str">
        <f>IF(Ansøgning!J1409="","",Ansøgning!J1409)</f>
        <v/>
      </c>
      <c r="M1404" s="18"/>
      <c r="N1404" s="31" t="str">
        <f>IF(Ansøgning!K1409="","",Ansøgning!K1409)</f>
        <v/>
      </c>
      <c r="O1404" s="18"/>
      <c r="P1404" s="15" t="str">
        <f>IF(Ansøgning!L1409="","",Ansøgning!L1409)</f>
        <v/>
      </c>
      <c r="Q1404" s="46" t="str">
        <f t="shared" si="148"/>
        <v/>
      </c>
      <c r="R1404" s="46"/>
      <c r="S1404" s="101" t="str">
        <f>IF(Ansøgning!M1409="","",Ansøgning!M1409)</f>
        <v/>
      </c>
      <c r="T1404" s="31" t="str">
        <f t="shared" si="149"/>
        <v/>
      </c>
      <c r="U1404" s="102" t="str">
        <f>IF(Ansøgning!O1409="","",Ansøgning!O1409)</f>
        <v/>
      </c>
      <c r="V1404" s="20"/>
      <c r="W1404" s="102" t="str">
        <f>IF(Ansøgning!P1409="","",Ansøgning!P1409)</f>
        <v/>
      </c>
      <c r="X1404" s="20"/>
      <c r="Y1404" s="31" t="str">
        <f>IF(Ansøgning!Q1409="","",Ansøgning!Q1409)</f>
        <v/>
      </c>
      <c r="Z1404" s="46" t="str">
        <f>IFERROR(MAX(IF(OR(V1404="",X1404=""),"",IF(AND(AND(MONTH(F1404)&gt;=7,MONTH(F1404)&lt;8),AND(MONTH(H1404)&gt;=7,MONTH(H1404)&lt;8)),(NETWORKDAYS(F1404,H1404,Lister!$D$7:$D$13)-V1404)*T1404/NETWORKDAYS(Lister!$D$19,Lister!$E$19,Lister!$D$7:$D$13),IF(AND(AND(MONTH(F1404)&gt;=7,MONTH(F1404)&lt;8),MONTH(H1404)&gt;7),(NETWORKDAYS(F1404,Lister!$E$19,Lister!$D$7:$D$13)-V1404)*T1404/NETWORKDAYS(Lister!$D$19,Lister!$E$19,Lister!$D$7:$D$13),IF(MONTH(F1404)&gt;7,0)))),0),"")</f>
        <v/>
      </c>
      <c r="AA1404" s="31" t="str">
        <f>IF(Ansøgning!R1409="","",Ansøgning!R1409)</f>
        <v/>
      </c>
      <c r="AB1404" s="46" t="str">
        <f>IFERROR(MAX(IF(OR(V1404="",X1404=""),"",IF(AND(AND(MONTH(F1404)&gt;=8,MONTH(F1404)&lt;9),AND(MONTH(H1404)&gt;=8,MONTH(H1404)&lt;9)),(NETWORKDAYS(F1404,H1404,Lister!$D$7:$D$13)-X1404)*T1404/NETWORKDAYS(Lister!$D$20,Lister!$E$20,Lister!$D$7:$D$13),IF(AND(MONTH(F1404)=7,MONTH(H1404)=8),(NETWORKDAYS(Lister!$D$20,H1404,Lister!$D$7:$D$13)-X1404)*T1404/NETWORKDAYS(Lister!$D$20,Lister!$E$20,Lister!$D$7:$D$13),IF(AND(MONTH(F1404)=7,MONTH(H1404)=7),0)))),0),"")</f>
        <v/>
      </c>
      <c r="AC1404" s="15" t="str">
        <f>IF(Ansøgning!U1409="","",Ansøgning!U1409)</f>
        <v/>
      </c>
      <c r="AD1404" s="31" t="str">
        <f t="shared" si="150"/>
        <v/>
      </c>
      <c r="AE1404" s="31" t="str">
        <f t="shared" si="151"/>
        <v/>
      </c>
      <c r="AF1404" s="51" t="str">
        <f t="shared" si="152"/>
        <v/>
      </c>
      <c r="AG1404" s="15" t="str">
        <f t="shared" si="153"/>
        <v/>
      </c>
    </row>
    <row r="1405" spans="1:33" x14ac:dyDescent="0.25">
      <c r="A1405" s="13" t="str">
        <f>IF(Ansøgning!A1410="","",Ansøgning!A1410)</f>
        <v/>
      </c>
      <c r="B1405" s="13" t="str">
        <f>IF(Ansøgning!B1410="","",Ansøgning!B1410)</f>
        <v/>
      </c>
      <c r="C1405" s="13" t="str">
        <f>IF(Ansøgning!C1410="","",Ansøgning!C1410)</f>
        <v/>
      </c>
      <c r="D1405" s="13" t="str">
        <f>IF(Ansøgning!D1410="","",Ansøgning!D1410)</f>
        <v/>
      </c>
      <c r="E1405" s="14" t="str">
        <f>IF(Ansøgning!E1410="","",Ansøgning!E1410)</f>
        <v/>
      </c>
      <c r="F1405" s="16"/>
      <c r="G1405" s="14" t="str">
        <f>IF(Ansøgning!F1410="","",Ansøgning!F1410)</f>
        <v/>
      </c>
      <c r="H1405" s="16"/>
      <c r="I1405" s="72" t="str">
        <f>IF(OR(F1405="",H1405=""),"",NETWORKDAYS(F1405,H1405,Lister!$D$7:$D$13))</f>
        <v/>
      </c>
      <c r="J1405" s="53" t="str">
        <f>IF(Ansøgning!H1410="","",Ansøgning!H1410)</f>
        <v/>
      </c>
      <c r="K1405" s="32" t="str">
        <f t="shared" si="147"/>
        <v/>
      </c>
      <c r="L1405" s="31" t="str">
        <f>IF(Ansøgning!J1410="","",Ansøgning!J1410)</f>
        <v/>
      </c>
      <c r="M1405" s="18"/>
      <c r="N1405" s="31" t="str">
        <f>IF(Ansøgning!K1410="","",Ansøgning!K1410)</f>
        <v/>
      </c>
      <c r="O1405" s="18"/>
      <c r="P1405" s="15" t="str">
        <f>IF(Ansøgning!L1410="","",Ansøgning!L1410)</f>
        <v/>
      </c>
      <c r="Q1405" s="46" t="str">
        <f t="shared" si="148"/>
        <v/>
      </c>
      <c r="R1405" s="46"/>
      <c r="S1405" s="101" t="str">
        <f>IF(Ansøgning!M1410="","",Ansøgning!M1410)</f>
        <v/>
      </c>
      <c r="T1405" s="31" t="str">
        <f t="shared" si="149"/>
        <v/>
      </c>
      <c r="U1405" s="102" t="str">
        <f>IF(Ansøgning!O1410="","",Ansøgning!O1410)</f>
        <v/>
      </c>
      <c r="V1405" s="20"/>
      <c r="W1405" s="102" t="str">
        <f>IF(Ansøgning!P1410="","",Ansøgning!P1410)</f>
        <v/>
      </c>
      <c r="X1405" s="20"/>
      <c r="Y1405" s="31" t="str">
        <f>IF(Ansøgning!Q1410="","",Ansøgning!Q1410)</f>
        <v/>
      </c>
      <c r="Z1405" s="46" t="str">
        <f>IFERROR(MAX(IF(OR(V1405="",X1405=""),"",IF(AND(AND(MONTH(F1405)&gt;=7,MONTH(F1405)&lt;8),AND(MONTH(H1405)&gt;=7,MONTH(H1405)&lt;8)),(NETWORKDAYS(F1405,H1405,Lister!$D$7:$D$13)-V1405)*T1405/NETWORKDAYS(Lister!$D$19,Lister!$E$19,Lister!$D$7:$D$13),IF(AND(AND(MONTH(F1405)&gt;=7,MONTH(F1405)&lt;8),MONTH(H1405)&gt;7),(NETWORKDAYS(F1405,Lister!$E$19,Lister!$D$7:$D$13)-V1405)*T1405/NETWORKDAYS(Lister!$D$19,Lister!$E$19,Lister!$D$7:$D$13),IF(MONTH(F1405)&gt;7,0)))),0),"")</f>
        <v/>
      </c>
      <c r="AA1405" s="31" t="str">
        <f>IF(Ansøgning!R1410="","",Ansøgning!R1410)</f>
        <v/>
      </c>
      <c r="AB1405" s="46" t="str">
        <f>IFERROR(MAX(IF(OR(V1405="",X1405=""),"",IF(AND(AND(MONTH(F1405)&gt;=8,MONTH(F1405)&lt;9),AND(MONTH(H1405)&gt;=8,MONTH(H1405)&lt;9)),(NETWORKDAYS(F1405,H1405,Lister!$D$7:$D$13)-X1405)*T1405/NETWORKDAYS(Lister!$D$20,Lister!$E$20,Lister!$D$7:$D$13),IF(AND(MONTH(F1405)=7,MONTH(H1405)=8),(NETWORKDAYS(Lister!$D$20,H1405,Lister!$D$7:$D$13)-X1405)*T1405/NETWORKDAYS(Lister!$D$20,Lister!$E$20,Lister!$D$7:$D$13),IF(AND(MONTH(F1405)=7,MONTH(H1405)=7),0)))),0),"")</f>
        <v/>
      </c>
      <c r="AC1405" s="15" t="str">
        <f>IF(Ansøgning!U1410="","",Ansøgning!U1410)</f>
        <v/>
      </c>
      <c r="AD1405" s="31" t="str">
        <f t="shared" si="150"/>
        <v/>
      </c>
      <c r="AE1405" s="31" t="str">
        <f t="shared" si="151"/>
        <v/>
      </c>
      <c r="AF1405" s="51" t="str">
        <f t="shared" si="152"/>
        <v/>
      </c>
      <c r="AG1405" s="15" t="str">
        <f t="shared" si="153"/>
        <v/>
      </c>
    </row>
    <row r="1406" spans="1:33" x14ac:dyDescent="0.25">
      <c r="A1406" s="13" t="str">
        <f>IF(Ansøgning!A1411="","",Ansøgning!A1411)</f>
        <v/>
      </c>
      <c r="B1406" s="13" t="str">
        <f>IF(Ansøgning!B1411="","",Ansøgning!B1411)</f>
        <v/>
      </c>
      <c r="C1406" s="13" t="str">
        <f>IF(Ansøgning!C1411="","",Ansøgning!C1411)</f>
        <v/>
      </c>
      <c r="D1406" s="13" t="str">
        <f>IF(Ansøgning!D1411="","",Ansøgning!D1411)</f>
        <v/>
      </c>
      <c r="E1406" s="14" t="str">
        <f>IF(Ansøgning!E1411="","",Ansøgning!E1411)</f>
        <v/>
      </c>
      <c r="F1406" s="16"/>
      <c r="G1406" s="14" t="str">
        <f>IF(Ansøgning!F1411="","",Ansøgning!F1411)</f>
        <v/>
      </c>
      <c r="H1406" s="16"/>
      <c r="I1406" s="72" t="str">
        <f>IF(OR(F1406="",H1406=""),"",NETWORKDAYS(F1406,H1406,Lister!$D$7:$D$13))</f>
        <v/>
      </c>
      <c r="J1406" s="53" t="str">
        <f>IF(Ansøgning!H1411="","",Ansøgning!H1411)</f>
        <v/>
      </c>
      <c r="K1406" s="32" t="str">
        <f t="shared" si="147"/>
        <v/>
      </c>
      <c r="L1406" s="31" t="str">
        <f>IF(Ansøgning!J1411="","",Ansøgning!J1411)</f>
        <v/>
      </c>
      <c r="M1406" s="18"/>
      <c r="N1406" s="31" t="str">
        <f>IF(Ansøgning!K1411="","",Ansøgning!K1411)</f>
        <v/>
      </c>
      <c r="O1406" s="18"/>
      <c r="P1406" s="15" t="str">
        <f>IF(Ansøgning!L1411="","",Ansøgning!L1411)</f>
        <v/>
      </c>
      <c r="Q1406" s="46" t="str">
        <f t="shared" si="148"/>
        <v/>
      </c>
      <c r="R1406" s="46"/>
      <c r="S1406" s="101" t="str">
        <f>IF(Ansøgning!M1411="","",Ansøgning!M1411)</f>
        <v/>
      </c>
      <c r="T1406" s="31" t="str">
        <f t="shared" si="149"/>
        <v/>
      </c>
      <c r="U1406" s="102" t="str">
        <f>IF(Ansøgning!O1411="","",Ansøgning!O1411)</f>
        <v/>
      </c>
      <c r="V1406" s="20"/>
      <c r="W1406" s="102" t="str">
        <f>IF(Ansøgning!P1411="","",Ansøgning!P1411)</f>
        <v/>
      </c>
      <c r="X1406" s="20"/>
      <c r="Y1406" s="31" t="str">
        <f>IF(Ansøgning!Q1411="","",Ansøgning!Q1411)</f>
        <v/>
      </c>
      <c r="Z1406" s="46" t="str">
        <f>IFERROR(MAX(IF(OR(V1406="",X1406=""),"",IF(AND(AND(MONTH(F1406)&gt;=7,MONTH(F1406)&lt;8),AND(MONTH(H1406)&gt;=7,MONTH(H1406)&lt;8)),(NETWORKDAYS(F1406,H1406,Lister!$D$7:$D$13)-V1406)*T1406/NETWORKDAYS(Lister!$D$19,Lister!$E$19,Lister!$D$7:$D$13),IF(AND(AND(MONTH(F1406)&gt;=7,MONTH(F1406)&lt;8),MONTH(H1406)&gt;7),(NETWORKDAYS(F1406,Lister!$E$19,Lister!$D$7:$D$13)-V1406)*T1406/NETWORKDAYS(Lister!$D$19,Lister!$E$19,Lister!$D$7:$D$13),IF(MONTH(F1406)&gt;7,0)))),0),"")</f>
        <v/>
      </c>
      <c r="AA1406" s="31" t="str">
        <f>IF(Ansøgning!R1411="","",Ansøgning!R1411)</f>
        <v/>
      </c>
      <c r="AB1406" s="46" t="str">
        <f>IFERROR(MAX(IF(OR(V1406="",X1406=""),"",IF(AND(AND(MONTH(F1406)&gt;=8,MONTH(F1406)&lt;9),AND(MONTH(H1406)&gt;=8,MONTH(H1406)&lt;9)),(NETWORKDAYS(F1406,H1406,Lister!$D$7:$D$13)-X1406)*T1406/NETWORKDAYS(Lister!$D$20,Lister!$E$20,Lister!$D$7:$D$13),IF(AND(MONTH(F1406)=7,MONTH(H1406)=8),(NETWORKDAYS(Lister!$D$20,H1406,Lister!$D$7:$D$13)-X1406)*T1406/NETWORKDAYS(Lister!$D$20,Lister!$E$20,Lister!$D$7:$D$13),IF(AND(MONTH(F1406)=7,MONTH(H1406)=7),0)))),0),"")</f>
        <v/>
      </c>
      <c r="AC1406" s="15" t="str">
        <f>IF(Ansøgning!U1411="","",Ansøgning!U1411)</f>
        <v/>
      </c>
      <c r="AD1406" s="31" t="str">
        <f t="shared" si="150"/>
        <v/>
      </c>
      <c r="AE1406" s="31" t="str">
        <f t="shared" si="151"/>
        <v/>
      </c>
      <c r="AF1406" s="51" t="str">
        <f t="shared" si="152"/>
        <v/>
      </c>
      <c r="AG1406" s="15" t="str">
        <f t="shared" si="153"/>
        <v/>
      </c>
    </row>
    <row r="1407" spans="1:33" x14ac:dyDescent="0.25">
      <c r="A1407" s="13" t="str">
        <f>IF(Ansøgning!A1412="","",Ansøgning!A1412)</f>
        <v/>
      </c>
      <c r="B1407" s="13" t="str">
        <f>IF(Ansøgning!B1412="","",Ansøgning!B1412)</f>
        <v/>
      </c>
      <c r="C1407" s="13" t="str">
        <f>IF(Ansøgning!C1412="","",Ansøgning!C1412)</f>
        <v/>
      </c>
      <c r="D1407" s="13" t="str">
        <f>IF(Ansøgning!D1412="","",Ansøgning!D1412)</f>
        <v/>
      </c>
      <c r="E1407" s="14" t="str">
        <f>IF(Ansøgning!E1412="","",Ansøgning!E1412)</f>
        <v/>
      </c>
      <c r="F1407" s="16"/>
      <c r="G1407" s="14" t="str">
        <f>IF(Ansøgning!F1412="","",Ansøgning!F1412)</f>
        <v/>
      </c>
      <c r="H1407" s="16"/>
      <c r="I1407" s="72" t="str">
        <f>IF(OR(F1407="",H1407=""),"",NETWORKDAYS(F1407,H1407,Lister!$D$7:$D$13))</f>
        <v/>
      </c>
      <c r="J1407" s="53" t="str">
        <f>IF(Ansøgning!H1412="","",Ansøgning!H1412)</f>
        <v/>
      </c>
      <c r="K1407" s="32" t="str">
        <f t="shared" si="147"/>
        <v/>
      </c>
      <c r="L1407" s="31" t="str">
        <f>IF(Ansøgning!J1412="","",Ansøgning!J1412)</f>
        <v/>
      </c>
      <c r="M1407" s="18"/>
      <c r="N1407" s="31" t="str">
        <f>IF(Ansøgning!K1412="","",Ansøgning!K1412)</f>
        <v/>
      </c>
      <c r="O1407" s="18"/>
      <c r="P1407" s="15" t="str">
        <f>IF(Ansøgning!L1412="","",Ansøgning!L1412)</f>
        <v/>
      </c>
      <c r="Q1407" s="46" t="str">
        <f t="shared" si="148"/>
        <v/>
      </c>
      <c r="R1407" s="46"/>
      <c r="S1407" s="101" t="str">
        <f>IF(Ansøgning!M1412="","",Ansøgning!M1412)</f>
        <v/>
      </c>
      <c r="T1407" s="31" t="str">
        <f t="shared" si="149"/>
        <v/>
      </c>
      <c r="U1407" s="102" t="str">
        <f>IF(Ansøgning!O1412="","",Ansøgning!O1412)</f>
        <v/>
      </c>
      <c r="V1407" s="20"/>
      <c r="W1407" s="102" t="str">
        <f>IF(Ansøgning!P1412="","",Ansøgning!P1412)</f>
        <v/>
      </c>
      <c r="X1407" s="20"/>
      <c r="Y1407" s="31" t="str">
        <f>IF(Ansøgning!Q1412="","",Ansøgning!Q1412)</f>
        <v/>
      </c>
      <c r="Z1407" s="46" t="str">
        <f>IFERROR(MAX(IF(OR(V1407="",X1407=""),"",IF(AND(AND(MONTH(F1407)&gt;=7,MONTH(F1407)&lt;8),AND(MONTH(H1407)&gt;=7,MONTH(H1407)&lt;8)),(NETWORKDAYS(F1407,H1407,Lister!$D$7:$D$13)-V1407)*T1407/NETWORKDAYS(Lister!$D$19,Lister!$E$19,Lister!$D$7:$D$13),IF(AND(AND(MONTH(F1407)&gt;=7,MONTH(F1407)&lt;8),MONTH(H1407)&gt;7),(NETWORKDAYS(F1407,Lister!$E$19,Lister!$D$7:$D$13)-V1407)*T1407/NETWORKDAYS(Lister!$D$19,Lister!$E$19,Lister!$D$7:$D$13),IF(MONTH(F1407)&gt;7,0)))),0),"")</f>
        <v/>
      </c>
      <c r="AA1407" s="31" t="str">
        <f>IF(Ansøgning!R1412="","",Ansøgning!R1412)</f>
        <v/>
      </c>
      <c r="AB1407" s="46" t="str">
        <f>IFERROR(MAX(IF(OR(V1407="",X1407=""),"",IF(AND(AND(MONTH(F1407)&gt;=8,MONTH(F1407)&lt;9),AND(MONTH(H1407)&gt;=8,MONTH(H1407)&lt;9)),(NETWORKDAYS(F1407,H1407,Lister!$D$7:$D$13)-X1407)*T1407/NETWORKDAYS(Lister!$D$20,Lister!$E$20,Lister!$D$7:$D$13),IF(AND(MONTH(F1407)=7,MONTH(H1407)=8),(NETWORKDAYS(Lister!$D$20,H1407,Lister!$D$7:$D$13)-X1407)*T1407/NETWORKDAYS(Lister!$D$20,Lister!$E$20,Lister!$D$7:$D$13),IF(AND(MONTH(F1407)=7,MONTH(H1407)=7),0)))),0),"")</f>
        <v/>
      </c>
      <c r="AC1407" s="15" t="str">
        <f>IF(Ansøgning!U1412="","",Ansøgning!U1412)</f>
        <v/>
      </c>
      <c r="AD1407" s="31" t="str">
        <f t="shared" si="150"/>
        <v/>
      </c>
      <c r="AE1407" s="31" t="str">
        <f t="shared" si="151"/>
        <v/>
      </c>
      <c r="AF1407" s="51" t="str">
        <f t="shared" si="152"/>
        <v/>
      </c>
      <c r="AG1407" s="15" t="str">
        <f t="shared" si="153"/>
        <v/>
      </c>
    </row>
    <row r="1408" spans="1:33" x14ac:dyDescent="0.25">
      <c r="A1408" s="13" t="str">
        <f>IF(Ansøgning!A1413="","",Ansøgning!A1413)</f>
        <v/>
      </c>
      <c r="B1408" s="13" t="str">
        <f>IF(Ansøgning!B1413="","",Ansøgning!B1413)</f>
        <v/>
      </c>
      <c r="C1408" s="13" t="str">
        <f>IF(Ansøgning!C1413="","",Ansøgning!C1413)</f>
        <v/>
      </c>
      <c r="D1408" s="13" t="str">
        <f>IF(Ansøgning!D1413="","",Ansøgning!D1413)</f>
        <v/>
      </c>
      <c r="E1408" s="14" t="str">
        <f>IF(Ansøgning!E1413="","",Ansøgning!E1413)</f>
        <v/>
      </c>
      <c r="F1408" s="16"/>
      <c r="G1408" s="14" t="str">
        <f>IF(Ansøgning!F1413="","",Ansøgning!F1413)</f>
        <v/>
      </c>
      <c r="H1408" s="16"/>
      <c r="I1408" s="72" t="str">
        <f>IF(OR(F1408="",H1408=""),"",NETWORKDAYS(F1408,H1408,Lister!$D$7:$D$13))</f>
        <v/>
      </c>
      <c r="J1408" s="53" t="str">
        <f>IF(Ansøgning!H1413="","",Ansøgning!H1413)</f>
        <v/>
      </c>
      <c r="K1408" s="32" t="str">
        <f t="shared" si="147"/>
        <v/>
      </c>
      <c r="L1408" s="31" t="str">
        <f>IF(Ansøgning!J1413="","",Ansøgning!J1413)</f>
        <v/>
      </c>
      <c r="M1408" s="18"/>
      <c r="N1408" s="31" t="str">
        <f>IF(Ansøgning!K1413="","",Ansøgning!K1413)</f>
        <v/>
      </c>
      <c r="O1408" s="18"/>
      <c r="P1408" s="15" t="str">
        <f>IF(Ansøgning!L1413="","",Ansøgning!L1413)</f>
        <v/>
      </c>
      <c r="Q1408" s="46" t="str">
        <f t="shared" si="148"/>
        <v/>
      </c>
      <c r="R1408" s="46"/>
      <c r="S1408" s="101" t="str">
        <f>IF(Ansøgning!M1413="","",Ansøgning!M1413)</f>
        <v/>
      </c>
      <c r="T1408" s="31" t="str">
        <f t="shared" si="149"/>
        <v/>
      </c>
      <c r="U1408" s="102" t="str">
        <f>IF(Ansøgning!O1413="","",Ansøgning!O1413)</f>
        <v/>
      </c>
      <c r="V1408" s="20"/>
      <c r="W1408" s="102" t="str">
        <f>IF(Ansøgning!P1413="","",Ansøgning!P1413)</f>
        <v/>
      </c>
      <c r="X1408" s="20"/>
      <c r="Y1408" s="31" t="str">
        <f>IF(Ansøgning!Q1413="","",Ansøgning!Q1413)</f>
        <v/>
      </c>
      <c r="Z1408" s="46" t="str">
        <f>IFERROR(MAX(IF(OR(V1408="",X1408=""),"",IF(AND(AND(MONTH(F1408)&gt;=7,MONTH(F1408)&lt;8),AND(MONTH(H1408)&gt;=7,MONTH(H1408)&lt;8)),(NETWORKDAYS(F1408,H1408,Lister!$D$7:$D$13)-V1408)*T1408/NETWORKDAYS(Lister!$D$19,Lister!$E$19,Lister!$D$7:$D$13),IF(AND(AND(MONTH(F1408)&gt;=7,MONTH(F1408)&lt;8),MONTH(H1408)&gt;7),(NETWORKDAYS(F1408,Lister!$E$19,Lister!$D$7:$D$13)-V1408)*T1408/NETWORKDAYS(Lister!$D$19,Lister!$E$19,Lister!$D$7:$D$13),IF(MONTH(F1408)&gt;7,0)))),0),"")</f>
        <v/>
      </c>
      <c r="AA1408" s="31" t="str">
        <f>IF(Ansøgning!R1413="","",Ansøgning!R1413)</f>
        <v/>
      </c>
      <c r="AB1408" s="46" t="str">
        <f>IFERROR(MAX(IF(OR(V1408="",X1408=""),"",IF(AND(AND(MONTH(F1408)&gt;=8,MONTH(F1408)&lt;9),AND(MONTH(H1408)&gt;=8,MONTH(H1408)&lt;9)),(NETWORKDAYS(F1408,H1408,Lister!$D$7:$D$13)-X1408)*T1408/NETWORKDAYS(Lister!$D$20,Lister!$E$20,Lister!$D$7:$D$13),IF(AND(MONTH(F1408)=7,MONTH(H1408)=8),(NETWORKDAYS(Lister!$D$20,H1408,Lister!$D$7:$D$13)-X1408)*T1408/NETWORKDAYS(Lister!$D$20,Lister!$E$20,Lister!$D$7:$D$13),IF(AND(MONTH(F1408)=7,MONTH(H1408)=7),0)))),0),"")</f>
        <v/>
      </c>
      <c r="AC1408" s="15" t="str">
        <f>IF(Ansøgning!U1413="","",Ansøgning!U1413)</f>
        <v/>
      </c>
      <c r="AD1408" s="31" t="str">
        <f t="shared" si="150"/>
        <v/>
      </c>
      <c r="AE1408" s="31" t="str">
        <f t="shared" si="151"/>
        <v/>
      </c>
      <c r="AF1408" s="51" t="str">
        <f t="shared" si="152"/>
        <v/>
      </c>
      <c r="AG1408" s="15" t="str">
        <f t="shared" si="153"/>
        <v/>
      </c>
    </row>
    <row r="1409" spans="1:33" x14ac:dyDescent="0.25">
      <c r="A1409" s="13" t="str">
        <f>IF(Ansøgning!A1414="","",Ansøgning!A1414)</f>
        <v/>
      </c>
      <c r="B1409" s="13" t="str">
        <f>IF(Ansøgning!B1414="","",Ansøgning!B1414)</f>
        <v/>
      </c>
      <c r="C1409" s="13" t="str">
        <f>IF(Ansøgning!C1414="","",Ansøgning!C1414)</f>
        <v/>
      </c>
      <c r="D1409" s="13" t="str">
        <f>IF(Ansøgning!D1414="","",Ansøgning!D1414)</f>
        <v/>
      </c>
      <c r="E1409" s="14" t="str">
        <f>IF(Ansøgning!E1414="","",Ansøgning!E1414)</f>
        <v/>
      </c>
      <c r="F1409" s="16"/>
      <c r="G1409" s="14" t="str">
        <f>IF(Ansøgning!F1414="","",Ansøgning!F1414)</f>
        <v/>
      </c>
      <c r="H1409" s="16"/>
      <c r="I1409" s="72" t="str">
        <f>IF(OR(F1409="",H1409=""),"",NETWORKDAYS(F1409,H1409,Lister!$D$7:$D$13))</f>
        <v/>
      </c>
      <c r="J1409" s="53" t="str">
        <f>IF(Ansøgning!H1414="","",Ansøgning!H1414)</f>
        <v/>
      </c>
      <c r="K1409" s="32" t="str">
        <f t="shared" si="147"/>
        <v/>
      </c>
      <c r="L1409" s="31" t="str">
        <f>IF(Ansøgning!J1414="","",Ansøgning!J1414)</f>
        <v/>
      </c>
      <c r="M1409" s="18"/>
      <c r="N1409" s="31" t="str">
        <f>IF(Ansøgning!K1414="","",Ansøgning!K1414)</f>
        <v/>
      </c>
      <c r="O1409" s="18"/>
      <c r="P1409" s="15" t="str">
        <f>IF(Ansøgning!L1414="","",Ansøgning!L1414)</f>
        <v/>
      </c>
      <c r="Q1409" s="46" t="str">
        <f t="shared" si="148"/>
        <v/>
      </c>
      <c r="R1409" s="46"/>
      <c r="S1409" s="101" t="str">
        <f>IF(Ansøgning!M1414="","",Ansøgning!M1414)</f>
        <v/>
      </c>
      <c r="T1409" s="31" t="str">
        <f t="shared" si="149"/>
        <v/>
      </c>
      <c r="U1409" s="102" t="str">
        <f>IF(Ansøgning!O1414="","",Ansøgning!O1414)</f>
        <v/>
      </c>
      <c r="V1409" s="20"/>
      <c r="W1409" s="102" t="str">
        <f>IF(Ansøgning!P1414="","",Ansøgning!P1414)</f>
        <v/>
      </c>
      <c r="X1409" s="20"/>
      <c r="Y1409" s="31" t="str">
        <f>IF(Ansøgning!Q1414="","",Ansøgning!Q1414)</f>
        <v/>
      </c>
      <c r="Z1409" s="46" t="str">
        <f>IFERROR(MAX(IF(OR(V1409="",X1409=""),"",IF(AND(AND(MONTH(F1409)&gt;=7,MONTH(F1409)&lt;8),AND(MONTH(H1409)&gt;=7,MONTH(H1409)&lt;8)),(NETWORKDAYS(F1409,H1409,Lister!$D$7:$D$13)-V1409)*T1409/NETWORKDAYS(Lister!$D$19,Lister!$E$19,Lister!$D$7:$D$13),IF(AND(AND(MONTH(F1409)&gt;=7,MONTH(F1409)&lt;8),MONTH(H1409)&gt;7),(NETWORKDAYS(F1409,Lister!$E$19,Lister!$D$7:$D$13)-V1409)*T1409/NETWORKDAYS(Lister!$D$19,Lister!$E$19,Lister!$D$7:$D$13),IF(MONTH(F1409)&gt;7,0)))),0),"")</f>
        <v/>
      </c>
      <c r="AA1409" s="31" t="str">
        <f>IF(Ansøgning!R1414="","",Ansøgning!R1414)</f>
        <v/>
      </c>
      <c r="AB1409" s="46" t="str">
        <f>IFERROR(MAX(IF(OR(V1409="",X1409=""),"",IF(AND(AND(MONTH(F1409)&gt;=8,MONTH(F1409)&lt;9),AND(MONTH(H1409)&gt;=8,MONTH(H1409)&lt;9)),(NETWORKDAYS(F1409,H1409,Lister!$D$7:$D$13)-X1409)*T1409/NETWORKDAYS(Lister!$D$20,Lister!$E$20,Lister!$D$7:$D$13),IF(AND(MONTH(F1409)=7,MONTH(H1409)=8),(NETWORKDAYS(Lister!$D$20,H1409,Lister!$D$7:$D$13)-X1409)*T1409/NETWORKDAYS(Lister!$D$20,Lister!$E$20,Lister!$D$7:$D$13),IF(AND(MONTH(F1409)=7,MONTH(H1409)=7),0)))),0),"")</f>
        <v/>
      </c>
      <c r="AC1409" s="15" t="str">
        <f>IF(Ansøgning!U1414="","",Ansøgning!U1414)</f>
        <v/>
      </c>
      <c r="AD1409" s="31" t="str">
        <f t="shared" si="150"/>
        <v/>
      </c>
      <c r="AE1409" s="31" t="str">
        <f t="shared" si="151"/>
        <v/>
      </c>
      <c r="AF1409" s="51" t="str">
        <f t="shared" si="152"/>
        <v/>
      </c>
      <c r="AG1409" s="15" t="str">
        <f t="shared" si="153"/>
        <v/>
      </c>
    </row>
    <row r="1410" spans="1:33" x14ac:dyDescent="0.25">
      <c r="A1410" s="13" t="str">
        <f>IF(Ansøgning!A1415="","",Ansøgning!A1415)</f>
        <v/>
      </c>
      <c r="B1410" s="13" t="str">
        <f>IF(Ansøgning!B1415="","",Ansøgning!B1415)</f>
        <v/>
      </c>
      <c r="C1410" s="13" t="str">
        <f>IF(Ansøgning!C1415="","",Ansøgning!C1415)</f>
        <v/>
      </c>
      <c r="D1410" s="13" t="str">
        <f>IF(Ansøgning!D1415="","",Ansøgning!D1415)</f>
        <v/>
      </c>
      <c r="E1410" s="14" t="str">
        <f>IF(Ansøgning!E1415="","",Ansøgning!E1415)</f>
        <v/>
      </c>
      <c r="F1410" s="16"/>
      <c r="G1410" s="14" t="str">
        <f>IF(Ansøgning!F1415="","",Ansøgning!F1415)</f>
        <v/>
      </c>
      <c r="H1410" s="16"/>
      <c r="I1410" s="72" t="str">
        <f>IF(OR(F1410="",H1410=""),"",NETWORKDAYS(F1410,H1410,Lister!$D$7:$D$13))</f>
        <v/>
      </c>
      <c r="J1410" s="53" t="str">
        <f>IF(Ansøgning!H1415="","",Ansøgning!H1415)</f>
        <v/>
      </c>
      <c r="K1410" s="32" t="str">
        <f t="shared" si="147"/>
        <v/>
      </c>
      <c r="L1410" s="31" t="str">
        <f>IF(Ansøgning!J1415="","",Ansøgning!J1415)</f>
        <v/>
      </c>
      <c r="M1410" s="18"/>
      <c r="N1410" s="31" t="str">
        <f>IF(Ansøgning!K1415="","",Ansøgning!K1415)</f>
        <v/>
      </c>
      <c r="O1410" s="18"/>
      <c r="P1410" s="15" t="str">
        <f>IF(Ansøgning!L1415="","",Ansøgning!L1415)</f>
        <v/>
      </c>
      <c r="Q1410" s="46" t="str">
        <f t="shared" si="148"/>
        <v/>
      </c>
      <c r="R1410" s="46"/>
      <c r="S1410" s="101" t="str">
        <f>IF(Ansøgning!M1415="","",Ansøgning!M1415)</f>
        <v/>
      </c>
      <c r="T1410" s="31" t="str">
        <f t="shared" si="149"/>
        <v/>
      </c>
      <c r="U1410" s="102" t="str">
        <f>IF(Ansøgning!O1415="","",Ansøgning!O1415)</f>
        <v/>
      </c>
      <c r="V1410" s="20"/>
      <c r="W1410" s="102" t="str">
        <f>IF(Ansøgning!P1415="","",Ansøgning!P1415)</f>
        <v/>
      </c>
      <c r="X1410" s="20"/>
      <c r="Y1410" s="31" t="str">
        <f>IF(Ansøgning!Q1415="","",Ansøgning!Q1415)</f>
        <v/>
      </c>
      <c r="Z1410" s="46" t="str">
        <f>IFERROR(MAX(IF(OR(V1410="",X1410=""),"",IF(AND(AND(MONTH(F1410)&gt;=7,MONTH(F1410)&lt;8),AND(MONTH(H1410)&gt;=7,MONTH(H1410)&lt;8)),(NETWORKDAYS(F1410,H1410,Lister!$D$7:$D$13)-V1410)*T1410/NETWORKDAYS(Lister!$D$19,Lister!$E$19,Lister!$D$7:$D$13),IF(AND(AND(MONTH(F1410)&gt;=7,MONTH(F1410)&lt;8),MONTH(H1410)&gt;7),(NETWORKDAYS(F1410,Lister!$E$19,Lister!$D$7:$D$13)-V1410)*T1410/NETWORKDAYS(Lister!$D$19,Lister!$E$19,Lister!$D$7:$D$13),IF(MONTH(F1410)&gt;7,0)))),0),"")</f>
        <v/>
      </c>
      <c r="AA1410" s="31" t="str">
        <f>IF(Ansøgning!R1415="","",Ansøgning!R1415)</f>
        <v/>
      </c>
      <c r="AB1410" s="46" t="str">
        <f>IFERROR(MAX(IF(OR(V1410="",X1410=""),"",IF(AND(AND(MONTH(F1410)&gt;=8,MONTH(F1410)&lt;9),AND(MONTH(H1410)&gt;=8,MONTH(H1410)&lt;9)),(NETWORKDAYS(F1410,H1410,Lister!$D$7:$D$13)-X1410)*T1410/NETWORKDAYS(Lister!$D$20,Lister!$E$20,Lister!$D$7:$D$13),IF(AND(MONTH(F1410)=7,MONTH(H1410)=8),(NETWORKDAYS(Lister!$D$20,H1410,Lister!$D$7:$D$13)-X1410)*T1410/NETWORKDAYS(Lister!$D$20,Lister!$E$20,Lister!$D$7:$D$13),IF(AND(MONTH(F1410)=7,MONTH(H1410)=7),0)))),0),"")</f>
        <v/>
      </c>
      <c r="AC1410" s="15" t="str">
        <f>IF(Ansøgning!U1415="","",Ansøgning!U1415)</f>
        <v/>
      </c>
      <c r="AD1410" s="31" t="str">
        <f t="shared" si="150"/>
        <v/>
      </c>
      <c r="AE1410" s="31" t="str">
        <f t="shared" si="151"/>
        <v/>
      </c>
      <c r="AF1410" s="51" t="str">
        <f t="shared" si="152"/>
        <v/>
      </c>
      <c r="AG1410" s="15" t="str">
        <f t="shared" si="153"/>
        <v/>
      </c>
    </row>
    <row r="1411" spans="1:33" x14ac:dyDescent="0.25">
      <c r="A1411" s="13" t="str">
        <f>IF(Ansøgning!A1416="","",Ansøgning!A1416)</f>
        <v/>
      </c>
      <c r="B1411" s="13" t="str">
        <f>IF(Ansøgning!B1416="","",Ansøgning!B1416)</f>
        <v/>
      </c>
      <c r="C1411" s="13" t="str">
        <f>IF(Ansøgning!C1416="","",Ansøgning!C1416)</f>
        <v/>
      </c>
      <c r="D1411" s="13" t="str">
        <f>IF(Ansøgning!D1416="","",Ansøgning!D1416)</f>
        <v/>
      </c>
      <c r="E1411" s="14" t="str">
        <f>IF(Ansøgning!E1416="","",Ansøgning!E1416)</f>
        <v/>
      </c>
      <c r="F1411" s="16"/>
      <c r="G1411" s="14" t="str">
        <f>IF(Ansøgning!F1416="","",Ansøgning!F1416)</f>
        <v/>
      </c>
      <c r="H1411" s="16"/>
      <c r="I1411" s="72" t="str">
        <f>IF(OR(F1411="",H1411=""),"",NETWORKDAYS(F1411,H1411,Lister!$D$7:$D$13))</f>
        <v/>
      </c>
      <c r="J1411" s="53" t="str">
        <f>IF(Ansøgning!H1416="","",Ansøgning!H1416)</f>
        <v/>
      </c>
      <c r="K1411" s="32" t="str">
        <f t="shared" si="147"/>
        <v/>
      </c>
      <c r="L1411" s="31" t="str">
        <f>IF(Ansøgning!J1416="","",Ansøgning!J1416)</f>
        <v/>
      </c>
      <c r="M1411" s="18"/>
      <c r="N1411" s="31" t="str">
        <f>IF(Ansøgning!K1416="","",Ansøgning!K1416)</f>
        <v/>
      </c>
      <c r="O1411" s="18"/>
      <c r="P1411" s="15" t="str">
        <f>IF(Ansøgning!L1416="","",Ansøgning!L1416)</f>
        <v/>
      </c>
      <c r="Q1411" s="46" t="str">
        <f t="shared" si="148"/>
        <v/>
      </c>
      <c r="R1411" s="46"/>
      <c r="S1411" s="101" t="str">
        <f>IF(Ansøgning!M1416="","",Ansøgning!M1416)</f>
        <v/>
      </c>
      <c r="T1411" s="31" t="str">
        <f t="shared" si="149"/>
        <v/>
      </c>
      <c r="U1411" s="102" t="str">
        <f>IF(Ansøgning!O1416="","",Ansøgning!O1416)</f>
        <v/>
      </c>
      <c r="V1411" s="20"/>
      <c r="W1411" s="102" t="str">
        <f>IF(Ansøgning!P1416="","",Ansøgning!P1416)</f>
        <v/>
      </c>
      <c r="X1411" s="20"/>
      <c r="Y1411" s="31" t="str">
        <f>IF(Ansøgning!Q1416="","",Ansøgning!Q1416)</f>
        <v/>
      </c>
      <c r="Z1411" s="46" t="str">
        <f>IFERROR(MAX(IF(OR(V1411="",X1411=""),"",IF(AND(AND(MONTH(F1411)&gt;=7,MONTH(F1411)&lt;8),AND(MONTH(H1411)&gt;=7,MONTH(H1411)&lt;8)),(NETWORKDAYS(F1411,H1411,Lister!$D$7:$D$13)-V1411)*T1411/NETWORKDAYS(Lister!$D$19,Lister!$E$19,Lister!$D$7:$D$13),IF(AND(AND(MONTH(F1411)&gt;=7,MONTH(F1411)&lt;8),MONTH(H1411)&gt;7),(NETWORKDAYS(F1411,Lister!$E$19,Lister!$D$7:$D$13)-V1411)*T1411/NETWORKDAYS(Lister!$D$19,Lister!$E$19,Lister!$D$7:$D$13),IF(MONTH(F1411)&gt;7,0)))),0),"")</f>
        <v/>
      </c>
      <c r="AA1411" s="31" t="str">
        <f>IF(Ansøgning!R1416="","",Ansøgning!R1416)</f>
        <v/>
      </c>
      <c r="AB1411" s="46" t="str">
        <f>IFERROR(MAX(IF(OR(V1411="",X1411=""),"",IF(AND(AND(MONTH(F1411)&gt;=8,MONTH(F1411)&lt;9),AND(MONTH(H1411)&gt;=8,MONTH(H1411)&lt;9)),(NETWORKDAYS(F1411,H1411,Lister!$D$7:$D$13)-X1411)*T1411/NETWORKDAYS(Lister!$D$20,Lister!$E$20,Lister!$D$7:$D$13),IF(AND(MONTH(F1411)=7,MONTH(H1411)=8),(NETWORKDAYS(Lister!$D$20,H1411,Lister!$D$7:$D$13)-X1411)*T1411/NETWORKDAYS(Lister!$D$20,Lister!$E$20,Lister!$D$7:$D$13),IF(AND(MONTH(F1411)=7,MONTH(H1411)=7),0)))),0),"")</f>
        <v/>
      </c>
      <c r="AC1411" s="15" t="str">
        <f>IF(Ansøgning!U1416="","",Ansøgning!U1416)</f>
        <v/>
      </c>
      <c r="AD1411" s="31" t="str">
        <f t="shared" si="150"/>
        <v/>
      </c>
      <c r="AE1411" s="31" t="str">
        <f t="shared" si="151"/>
        <v/>
      </c>
      <c r="AF1411" s="51" t="str">
        <f t="shared" si="152"/>
        <v/>
      </c>
      <c r="AG1411" s="15" t="str">
        <f t="shared" si="153"/>
        <v/>
      </c>
    </row>
    <row r="1412" spans="1:33" x14ac:dyDescent="0.25">
      <c r="A1412" s="13" t="str">
        <f>IF(Ansøgning!A1417="","",Ansøgning!A1417)</f>
        <v/>
      </c>
      <c r="B1412" s="13" t="str">
        <f>IF(Ansøgning!B1417="","",Ansøgning!B1417)</f>
        <v/>
      </c>
      <c r="C1412" s="13" t="str">
        <f>IF(Ansøgning!C1417="","",Ansøgning!C1417)</f>
        <v/>
      </c>
      <c r="D1412" s="13" t="str">
        <f>IF(Ansøgning!D1417="","",Ansøgning!D1417)</f>
        <v/>
      </c>
      <c r="E1412" s="14" t="str">
        <f>IF(Ansøgning!E1417="","",Ansøgning!E1417)</f>
        <v/>
      </c>
      <c r="F1412" s="16"/>
      <c r="G1412" s="14" t="str">
        <f>IF(Ansøgning!F1417="","",Ansøgning!F1417)</f>
        <v/>
      </c>
      <c r="H1412" s="16"/>
      <c r="I1412" s="72" t="str">
        <f>IF(OR(F1412="",H1412=""),"",NETWORKDAYS(F1412,H1412,Lister!$D$7:$D$13))</f>
        <v/>
      </c>
      <c r="J1412" s="53" t="str">
        <f>IF(Ansøgning!H1417="","",Ansøgning!H1417)</f>
        <v/>
      </c>
      <c r="K1412" s="32" t="str">
        <f t="shared" si="147"/>
        <v/>
      </c>
      <c r="L1412" s="31" t="str">
        <f>IF(Ansøgning!J1417="","",Ansøgning!J1417)</f>
        <v/>
      </c>
      <c r="M1412" s="18"/>
      <c r="N1412" s="31" t="str">
        <f>IF(Ansøgning!K1417="","",Ansøgning!K1417)</f>
        <v/>
      </c>
      <c r="O1412" s="18"/>
      <c r="P1412" s="15" t="str">
        <f>IF(Ansøgning!L1417="","",Ansøgning!L1417)</f>
        <v/>
      </c>
      <c r="Q1412" s="46" t="str">
        <f t="shared" si="148"/>
        <v/>
      </c>
      <c r="R1412" s="46"/>
      <c r="S1412" s="101" t="str">
        <f>IF(Ansøgning!M1417="","",Ansøgning!M1417)</f>
        <v/>
      </c>
      <c r="T1412" s="31" t="str">
        <f t="shared" si="149"/>
        <v/>
      </c>
      <c r="U1412" s="102" t="str">
        <f>IF(Ansøgning!O1417="","",Ansøgning!O1417)</f>
        <v/>
      </c>
      <c r="V1412" s="20"/>
      <c r="W1412" s="102" t="str">
        <f>IF(Ansøgning!P1417="","",Ansøgning!P1417)</f>
        <v/>
      </c>
      <c r="X1412" s="20"/>
      <c r="Y1412" s="31" t="str">
        <f>IF(Ansøgning!Q1417="","",Ansøgning!Q1417)</f>
        <v/>
      </c>
      <c r="Z1412" s="46" t="str">
        <f>IFERROR(MAX(IF(OR(V1412="",X1412=""),"",IF(AND(AND(MONTH(F1412)&gt;=7,MONTH(F1412)&lt;8),AND(MONTH(H1412)&gt;=7,MONTH(H1412)&lt;8)),(NETWORKDAYS(F1412,H1412,Lister!$D$7:$D$13)-V1412)*T1412/NETWORKDAYS(Lister!$D$19,Lister!$E$19,Lister!$D$7:$D$13),IF(AND(AND(MONTH(F1412)&gt;=7,MONTH(F1412)&lt;8),MONTH(H1412)&gt;7),(NETWORKDAYS(F1412,Lister!$E$19,Lister!$D$7:$D$13)-V1412)*T1412/NETWORKDAYS(Lister!$D$19,Lister!$E$19,Lister!$D$7:$D$13),IF(MONTH(F1412)&gt;7,0)))),0),"")</f>
        <v/>
      </c>
      <c r="AA1412" s="31" t="str">
        <f>IF(Ansøgning!R1417="","",Ansøgning!R1417)</f>
        <v/>
      </c>
      <c r="AB1412" s="46" t="str">
        <f>IFERROR(MAX(IF(OR(V1412="",X1412=""),"",IF(AND(AND(MONTH(F1412)&gt;=8,MONTH(F1412)&lt;9),AND(MONTH(H1412)&gt;=8,MONTH(H1412)&lt;9)),(NETWORKDAYS(F1412,H1412,Lister!$D$7:$D$13)-X1412)*T1412/NETWORKDAYS(Lister!$D$20,Lister!$E$20,Lister!$D$7:$D$13),IF(AND(MONTH(F1412)=7,MONTH(H1412)=8),(NETWORKDAYS(Lister!$D$20,H1412,Lister!$D$7:$D$13)-X1412)*T1412/NETWORKDAYS(Lister!$D$20,Lister!$E$20,Lister!$D$7:$D$13),IF(AND(MONTH(F1412)=7,MONTH(H1412)=7),0)))),0),"")</f>
        <v/>
      </c>
      <c r="AC1412" s="15" t="str">
        <f>IF(Ansøgning!U1417="","",Ansøgning!U1417)</f>
        <v/>
      </c>
      <c r="AD1412" s="31" t="str">
        <f t="shared" si="150"/>
        <v/>
      </c>
      <c r="AE1412" s="31" t="str">
        <f t="shared" si="151"/>
        <v/>
      </c>
      <c r="AF1412" s="51" t="str">
        <f t="shared" si="152"/>
        <v/>
      </c>
      <c r="AG1412" s="15" t="str">
        <f t="shared" si="153"/>
        <v/>
      </c>
    </row>
    <row r="1413" spans="1:33" x14ac:dyDescent="0.25">
      <c r="A1413" s="13" t="str">
        <f>IF(Ansøgning!A1418="","",Ansøgning!A1418)</f>
        <v/>
      </c>
      <c r="B1413" s="13" t="str">
        <f>IF(Ansøgning!B1418="","",Ansøgning!B1418)</f>
        <v/>
      </c>
      <c r="C1413" s="13" t="str">
        <f>IF(Ansøgning!C1418="","",Ansøgning!C1418)</f>
        <v/>
      </c>
      <c r="D1413" s="13" t="str">
        <f>IF(Ansøgning!D1418="","",Ansøgning!D1418)</f>
        <v/>
      </c>
      <c r="E1413" s="14" t="str">
        <f>IF(Ansøgning!E1418="","",Ansøgning!E1418)</f>
        <v/>
      </c>
      <c r="F1413" s="16"/>
      <c r="G1413" s="14" t="str">
        <f>IF(Ansøgning!F1418="","",Ansøgning!F1418)</f>
        <v/>
      </c>
      <c r="H1413" s="16"/>
      <c r="I1413" s="72" t="str">
        <f>IF(OR(F1413="",H1413=""),"",NETWORKDAYS(F1413,H1413,Lister!$D$7:$D$13))</f>
        <v/>
      </c>
      <c r="J1413" s="53" t="str">
        <f>IF(Ansøgning!H1418="","",Ansøgning!H1418)</f>
        <v/>
      </c>
      <c r="K1413" s="32" t="str">
        <f t="shared" si="147"/>
        <v/>
      </c>
      <c r="L1413" s="31" t="str">
        <f>IF(Ansøgning!J1418="","",Ansøgning!J1418)</f>
        <v/>
      </c>
      <c r="M1413" s="18"/>
      <c r="N1413" s="31" t="str">
        <f>IF(Ansøgning!K1418="","",Ansøgning!K1418)</f>
        <v/>
      </c>
      <c r="O1413" s="18"/>
      <c r="P1413" s="15" t="str">
        <f>IF(Ansøgning!L1418="","",Ansøgning!L1418)</f>
        <v/>
      </c>
      <c r="Q1413" s="46" t="str">
        <f t="shared" si="148"/>
        <v/>
      </c>
      <c r="R1413" s="46"/>
      <c r="S1413" s="101" t="str">
        <f>IF(Ansøgning!M1418="","",Ansøgning!M1418)</f>
        <v/>
      </c>
      <c r="T1413" s="31" t="str">
        <f t="shared" si="149"/>
        <v/>
      </c>
      <c r="U1413" s="102" t="str">
        <f>IF(Ansøgning!O1418="","",Ansøgning!O1418)</f>
        <v/>
      </c>
      <c r="V1413" s="20"/>
      <c r="W1413" s="102" t="str">
        <f>IF(Ansøgning!P1418="","",Ansøgning!P1418)</f>
        <v/>
      </c>
      <c r="X1413" s="20"/>
      <c r="Y1413" s="31" t="str">
        <f>IF(Ansøgning!Q1418="","",Ansøgning!Q1418)</f>
        <v/>
      </c>
      <c r="Z1413" s="46" t="str">
        <f>IFERROR(MAX(IF(OR(V1413="",X1413=""),"",IF(AND(AND(MONTH(F1413)&gt;=7,MONTH(F1413)&lt;8),AND(MONTH(H1413)&gt;=7,MONTH(H1413)&lt;8)),(NETWORKDAYS(F1413,H1413,Lister!$D$7:$D$13)-V1413)*T1413/NETWORKDAYS(Lister!$D$19,Lister!$E$19,Lister!$D$7:$D$13),IF(AND(AND(MONTH(F1413)&gt;=7,MONTH(F1413)&lt;8),MONTH(H1413)&gt;7),(NETWORKDAYS(F1413,Lister!$E$19,Lister!$D$7:$D$13)-V1413)*T1413/NETWORKDAYS(Lister!$D$19,Lister!$E$19,Lister!$D$7:$D$13),IF(MONTH(F1413)&gt;7,0)))),0),"")</f>
        <v/>
      </c>
      <c r="AA1413" s="31" t="str">
        <f>IF(Ansøgning!R1418="","",Ansøgning!R1418)</f>
        <v/>
      </c>
      <c r="AB1413" s="46" t="str">
        <f>IFERROR(MAX(IF(OR(V1413="",X1413=""),"",IF(AND(AND(MONTH(F1413)&gt;=8,MONTH(F1413)&lt;9),AND(MONTH(H1413)&gt;=8,MONTH(H1413)&lt;9)),(NETWORKDAYS(F1413,H1413,Lister!$D$7:$D$13)-X1413)*T1413/NETWORKDAYS(Lister!$D$20,Lister!$E$20,Lister!$D$7:$D$13),IF(AND(MONTH(F1413)=7,MONTH(H1413)=8),(NETWORKDAYS(Lister!$D$20,H1413,Lister!$D$7:$D$13)-X1413)*T1413/NETWORKDAYS(Lister!$D$20,Lister!$E$20,Lister!$D$7:$D$13),IF(AND(MONTH(F1413)=7,MONTH(H1413)=7),0)))),0),"")</f>
        <v/>
      </c>
      <c r="AC1413" s="15" t="str">
        <f>IF(Ansøgning!U1418="","",Ansøgning!U1418)</f>
        <v/>
      </c>
      <c r="AD1413" s="31" t="str">
        <f t="shared" si="150"/>
        <v/>
      </c>
      <c r="AE1413" s="31" t="str">
        <f t="shared" si="151"/>
        <v/>
      </c>
      <c r="AF1413" s="51" t="str">
        <f t="shared" si="152"/>
        <v/>
      </c>
      <c r="AG1413" s="15" t="str">
        <f t="shared" si="153"/>
        <v/>
      </c>
    </row>
    <row r="1414" spans="1:33" x14ac:dyDescent="0.25">
      <c r="A1414" s="13" t="str">
        <f>IF(Ansøgning!A1419="","",Ansøgning!A1419)</f>
        <v/>
      </c>
      <c r="B1414" s="13" t="str">
        <f>IF(Ansøgning!B1419="","",Ansøgning!B1419)</f>
        <v/>
      </c>
      <c r="C1414" s="13" t="str">
        <f>IF(Ansøgning!C1419="","",Ansøgning!C1419)</f>
        <v/>
      </c>
      <c r="D1414" s="13" t="str">
        <f>IF(Ansøgning!D1419="","",Ansøgning!D1419)</f>
        <v/>
      </c>
      <c r="E1414" s="14" t="str">
        <f>IF(Ansøgning!E1419="","",Ansøgning!E1419)</f>
        <v/>
      </c>
      <c r="F1414" s="16"/>
      <c r="G1414" s="14" t="str">
        <f>IF(Ansøgning!F1419="","",Ansøgning!F1419)</f>
        <v/>
      </c>
      <c r="H1414" s="16"/>
      <c r="I1414" s="72" t="str">
        <f>IF(OR(F1414="",H1414=""),"",NETWORKDAYS(F1414,H1414,Lister!$D$7:$D$13))</f>
        <v/>
      </c>
      <c r="J1414" s="53" t="str">
        <f>IF(Ansøgning!H1419="","",Ansøgning!H1419)</f>
        <v/>
      </c>
      <c r="K1414" s="32" t="str">
        <f t="shared" si="147"/>
        <v/>
      </c>
      <c r="L1414" s="31" t="str">
        <f>IF(Ansøgning!J1419="","",Ansøgning!J1419)</f>
        <v/>
      </c>
      <c r="M1414" s="18"/>
      <c r="N1414" s="31" t="str">
        <f>IF(Ansøgning!K1419="","",Ansøgning!K1419)</f>
        <v/>
      </c>
      <c r="O1414" s="18"/>
      <c r="P1414" s="15" t="str">
        <f>IF(Ansøgning!L1419="","",Ansøgning!L1419)</f>
        <v/>
      </c>
      <c r="Q1414" s="46" t="str">
        <f t="shared" si="148"/>
        <v/>
      </c>
      <c r="R1414" s="46"/>
      <c r="S1414" s="101" t="str">
        <f>IF(Ansøgning!M1419="","",Ansøgning!M1419)</f>
        <v/>
      </c>
      <c r="T1414" s="31" t="str">
        <f t="shared" si="149"/>
        <v/>
      </c>
      <c r="U1414" s="102" t="str">
        <f>IF(Ansøgning!O1419="","",Ansøgning!O1419)</f>
        <v/>
      </c>
      <c r="V1414" s="20"/>
      <c r="W1414" s="102" t="str">
        <f>IF(Ansøgning!P1419="","",Ansøgning!P1419)</f>
        <v/>
      </c>
      <c r="X1414" s="20"/>
      <c r="Y1414" s="31" t="str">
        <f>IF(Ansøgning!Q1419="","",Ansøgning!Q1419)</f>
        <v/>
      </c>
      <c r="Z1414" s="46" t="str">
        <f>IFERROR(MAX(IF(OR(V1414="",X1414=""),"",IF(AND(AND(MONTH(F1414)&gt;=7,MONTH(F1414)&lt;8),AND(MONTH(H1414)&gt;=7,MONTH(H1414)&lt;8)),(NETWORKDAYS(F1414,H1414,Lister!$D$7:$D$13)-V1414)*T1414/NETWORKDAYS(Lister!$D$19,Lister!$E$19,Lister!$D$7:$D$13),IF(AND(AND(MONTH(F1414)&gt;=7,MONTH(F1414)&lt;8),MONTH(H1414)&gt;7),(NETWORKDAYS(F1414,Lister!$E$19,Lister!$D$7:$D$13)-V1414)*T1414/NETWORKDAYS(Lister!$D$19,Lister!$E$19,Lister!$D$7:$D$13),IF(MONTH(F1414)&gt;7,0)))),0),"")</f>
        <v/>
      </c>
      <c r="AA1414" s="31" t="str">
        <f>IF(Ansøgning!R1419="","",Ansøgning!R1419)</f>
        <v/>
      </c>
      <c r="AB1414" s="46" t="str">
        <f>IFERROR(MAX(IF(OR(V1414="",X1414=""),"",IF(AND(AND(MONTH(F1414)&gt;=8,MONTH(F1414)&lt;9),AND(MONTH(H1414)&gt;=8,MONTH(H1414)&lt;9)),(NETWORKDAYS(F1414,H1414,Lister!$D$7:$D$13)-X1414)*T1414/NETWORKDAYS(Lister!$D$20,Lister!$E$20,Lister!$D$7:$D$13),IF(AND(MONTH(F1414)=7,MONTH(H1414)=8),(NETWORKDAYS(Lister!$D$20,H1414,Lister!$D$7:$D$13)-X1414)*T1414/NETWORKDAYS(Lister!$D$20,Lister!$E$20,Lister!$D$7:$D$13),IF(AND(MONTH(F1414)=7,MONTH(H1414)=7),0)))),0),"")</f>
        <v/>
      </c>
      <c r="AC1414" s="15" t="str">
        <f>IF(Ansøgning!U1419="","",Ansøgning!U1419)</f>
        <v/>
      </c>
      <c r="AD1414" s="31" t="str">
        <f t="shared" si="150"/>
        <v/>
      </c>
      <c r="AE1414" s="31" t="str">
        <f t="shared" si="151"/>
        <v/>
      </c>
      <c r="AF1414" s="51" t="str">
        <f t="shared" si="152"/>
        <v/>
      </c>
      <c r="AG1414" s="15" t="str">
        <f t="shared" si="153"/>
        <v/>
      </c>
    </row>
    <row r="1415" spans="1:33" x14ac:dyDescent="0.25">
      <c r="A1415" s="13" t="str">
        <f>IF(Ansøgning!A1420="","",Ansøgning!A1420)</f>
        <v/>
      </c>
      <c r="B1415" s="13" t="str">
        <f>IF(Ansøgning!B1420="","",Ansøgning!B1420)</f>
        <v/>
      </c>
      <c r="C1415" s="13" t="str">
        <f>IF(Ansøgning!C1420="","",Ansøgning!C1420)</f>
        <v/>
      </c>
      <c r="D1415" s="13" t="str">
        <f>IF(Ansøgning!D1420="","",Ansøgning!D1420)</f>
        <v/>
      </c>
      <c r="E1415" s="14" t="str">
        <f>IF(Ansøgning!E1420="","",Ansøgning!E1420)</f>
        <v/>
      </c>
      <c r="F1415" s="16"/>
      <c r="G1415" s="14" t="str">
        <f>IF(Ansøgning!F1420="","",Ansøgning!F1420)</f>
        <v/>
      </c>
      <c r="H1415" s="16"/>
      <c r="I1415" s="72" t="str">
        <f>IF(OR(F1415="",H1415=""),"",NETWORKDAYS(F1415,H1415,Lister!$D$7:$D$13))</f>
        <v/>
      </c>
      <c r="J1415" s="53" t="str">
        <f>IF(Ansøgning!H1420="","",Ansøgning!H1420)</f>
        <v/>
      </c>
      <c r="K1415" s="32" t="str">
        <f t="shared" si="147"/>
        <v/>
      </c>
      <c r="L1415" s="31" t="str">
        <f>IF(Ansøgning!J1420="","",Ansøgning!J1420)</f>
        <v/>
      </c>
      <c r="M1415" s="18"/>
      <c r="N1415" s="31" t="str">
        <f>IF(Ansøgning!K1420="","",Ansøgning!K1420)</f>
        <v/>
      </c>
      <c r="O1415" s="18"/>
      <c r="P1415" s="15" t="str">
        <f>IF(Ansøgning!L1420="","",Ansøgning!L1420)</f>
        <v/>
      </c>
      <c r="Q1415" s="46" t="str">
        <f t="shared" si="148"/>
        <v/>
      </c>
      <c r="R1415" s="46"/>
      <c r="S1415" s="101" t="str">
        <f>IF(Ansøgning!M1420="","",Ansøgning!M1420)</f>
        <v/>
      </c>
      <c r="T1415" s="31" t="str">
        <f t="shared" si="149"/>
        <v/>
      </c>
      <c r="U1415" s="102" t="str">
        <f>IF(Ansøgning!O1420="","",Ansøgning!O1420)</f>
        <v/>
      </c>
      <c r="V1415" s="20"/>
      <c r="W1415" s="102" t="str">
        <f>IF(Ansøgning!P1420="","",Ansøgning!P1420)</f>
        <v/>
      </c>
      <c r="X1415" s="20"/>
      <c r="Y1415" s="31" t="str">
        <f>IF(Ansøgning!Q1420="","",Ansøgning!Q1420)</f>
        <v/>
      </c>
      <c r="Z1415" s="46" t="str">
        <f>IFERROR(MAX(IF(OR(V1415="",X1415=""),"",IF(AND(AND(MONTH(F1415)&gt;=7,MONTH(F1415)&lt;8),AND(MONTH(H1415)&gt;=7,MONTH(H1415)&lt;8)),(NETWORKDAYS(F1415,H1415,Lister!$D$7:$D$13)-V1415)*T1415/NETWORKDAYS(Lister!$D$19,Lister!$E$19,Lister!$D$7:$D$13),IF(AND(AND(MONTH(F1415)&gt;=7,MONTH(F1415)&lt;8),MONTH(H1415)&gt;7),(NETWORKDAYS(F1415,Lister!$E$19,Lister!$D$7:$D$13)-V1415)*T1415/NETWORKDAYS(Lister!$D$19,Lister!$E$19,Lister!$D$7:$D$13),IF(MONTH(F1415)&gt;7,0)))),0),"")</f>
        <v/>
      </c>
      <c r="AA1415" s="31" t="str">
        <f>IF(Ansøgning!R1420="","",Ansøgning!R1420)</f>
        <v/>
      </c>
      <c r="AB1415" s="46" t="str">
        <f>IFERROR(MAX(IF(OR(V1415="",X1415=""),"",IF(AND(AND(MONTH(F1415)&gt;=8,MONTH(F1415)&lt;9),AND(MONTH(H1415)&gt;=8,MONTH(H1415)&lt;9)),(NETWORKDAYS(F1415,H1415,Lister!$D$7:$D$13)-X1415)*T1415/NETWORKDAYS(Lister!$D$20,Lister!$E$20,Lister!$D$7:$D$13),IF(AND(MONTH(F1415)=7,MONTH(H1415)=8),(NETWORKDAYS(Lister!$D$20,H1415,Lister!$D$7:$D$13)-X1415)*T1415/NETWORKDAYS(Lister!$D$20,Lister!$E$20,Lister!$D$7:$D$13),IF(AND(MONTH(F1415)=7,MONTH(H1415)=7),0)))),0),"")</f>
        <v/>
      </c>
      <c r="AC1415" s="15" t="str">
        <f>IF(Ansøgning!U1420="","",Ansøgning!U1420)</f>
        <v/>
      </c>
      <c r="AD1415" s="31" t="str">
        <f t="shared" si="150"/>
        <v/>
      </c>
      <c r="AE1415" s="31" t="str">
        <f t="shared" si="151"/>
        <v/>
      </c>
      <c r="AF1415" s="51" t="str">
        <f t="shared" si="152"/>
        <v/>
      </c>
      <c r="AG1415" s="15" t="str">
        <f t="shared" si="153"/>
        <v/>
      </c>
    </row>
    <row r="1416" spans="1:33" x14ac:dyDescent="0.25">
      <c r="A1416" s="13" t="str">
        <f>IF(Ansøgning!A1421="","",Ansøgning!A1421)</f>
        <v/>
      </c>
      <c r="B1416" s="13" t="str">
        <f>IF(Ansøgning!B1421="","",Ansøgning!B1421)</f>
        <v/>
      </c>
      <c r="C1416" s="13" t="str">
        <f>IF(Ansøgning!C1421="","",Ansøgning!C1421)</f>
        <v/>
      </c>
      <c r="D1416" s="13" t="str">
        <f>IF(Ansøgning!D1421="","",Ansøgning!D1421)</f>
        <v/>
      </c>
      <c r="E1416" s="14" t="str">
        <f>IF(Ansøgning!E1421="","",Ansøgning!E1421)</f>
        <v/>
      </c>
      <c r="F1416" s="16"/>
      <c r="G1416" s="14" t="str">
        <f>IF(Ansøgning!F1421="","",Ansøgning!F1421)</f>
        <v/>
      </c>
      <c r="H1416" s="16"/>
      <c r="I1416" s="72" t="str">
        <f>IF(OR(F1416="",H1416=""),"",NETWORKDAYS(F1416,H1416,Lister!$D$7:$D$13))</f>
        <v/>
      </c>
      <c r="J1416" s="53" t="str">
        <f>IF(Ansøgning!H1421="","",Ansøgning!H1421)</f>
        <v/>
      </c>
      <c r="K1416" s="32" t="str">
        <f t="shared" si="147"/>
        <v/>
      </c>
      <c r="L1416" s="31" t="str">
        <f>IF(Ansøgning!J1421="","",Ansøgning!J1421)</f>
        <v/>
      </c>
      <c r="M1416" s="18"/>
      <c r="N1416" s="31" t="str">
        <f>IF(Ansøgning!K1421="","",Ansøgning!K1421)</f>
        <v/>
      </c>
      <c r="O1416" s="18"/>
      <c r="P1416" s="15" t="str">
        <f>IF(Ansøgning!L1421="","",Ansøgning!L1421)</f>
        <v/>
      </c>
      <c r="Q1416" s="46" t="str">
        <f t="shared" si="148"/>
        <v/>
      </c>
      <c r="R1416" s="46"/>
      <c r="S1416" s="101" t="str">
        <f>IF(Ansøgning!M1421="","",Ansøgning!M1421)</f>
        <v/>
      </c>
      <c r="T1416" s="31" t="str">
        <f t="shared" si="149"/>
        <v/>
      </c>
      <c r="U1416" s="102" t="str">
        <f>IF(Ansøgning!O1421="","",Ansøgning!O1421)</f>
        <v/>
      </c>
      <c r="V1416" s="20"/>
      <c r="W1416" s="102" t="str">
        <f>IF(Ansøgning!P1421="","",Ansøgning!P1421)</f>
        <v/>
      </c>
      <c r="X1416" s="20"/>
      <c r="Y1416" s="31" t="str">
        <f>IF(Ansøgning!Q1421="","",Ansøgning!Q1421)</f>
        <v/>
      </c>
      <c r="Z1416" s="46" t="str">
        <f>IFERROR(MAX(IF(OR(V1416="",X1416=""),"",IF(AND(AND(MONTH(F1416)&gt;=7,MONTH(F1416)&lt;8),AND(MONTH(H1416)&gt;=7,MONTH(H1416)&lt;8)),(NETWORKDAYS(F1416,H1416,Lister!$D$7:$D$13)-V1416)*T1416/NETWORKDAYS(Lister!$D$19,Lister!$E$19,Lister!$D$7:$D$13),IF(AND(AND(MONTH(F1416)&gt;=7,MONTH(F1416)&lt;8),MONTH(H1416)&gt;7),(NETWORKDAYS(F1416,Lister!$E$19,Lister!$D$7:$D$13)-V1416)*T1416/NETWORKDAYS(Lister!$D$19,Lister!$E$19,Lister!$D$7:$D$13),IF(MONTH(F1416)&gt;7,0)))),0),"")</f>
        <v/>
      </c>
      <c r="AA1416" s="31" t="str">
        <f>IF(Ansøgning!R1421="","",Ansøgning!R1421)</f>
        <v/>
      </c>
      <c r="AB1416" s="46" t="str">
        <f>IFERROR(MAX(IF(OR(V1416="",X1416=""),"",IF(AND(AND(MONTH(F1416)&gt;=8,MONTH(F1416)&lt;9),AND(MONTH(H1416)&gt;=8,MONTH(H1416)&lt;9)),(NETWORKDAYS(F1416,H1416,Lister!$D$7:$D$13)-X1416)*T1416/NETWORKDAYS(Lister!$D$20,Lister!$E$20,Lister!$D$7:$D$13),IF(AND(MONTH(F1416)=7,MONTH(H1416)=8),(NETWORKDAYS(Lister!$D$20,H1416,Lister!$D$7:$D$13)-X1416)*T1416/NETWORKDAYS(Lister!$D$20,Lister!$E$20,Lister!$D$7:$D$13),IF(AND(MONTH(F1416)=7,MONTH(H1416)=7),0)))),0),"")</f>
        <v/>
      </c>
      <c r="AC1416" s="15" t="str">
        <f>IF(Ansøgning!U1421="","",Ansøgning!U1421)</f>
        <v/>
      </c>
      <c r="AD1416" s="31" t="str">
        <f t="shared" si="150"/>
        <v/>
      </c>
      <c r="AE1416" s="31" t="str">
        <f t="shared" si="151"/>
        <v/>
      </c>
      <c r="AF1416" s="51" t="str">
        <f t="shared" si="152"/>
        <v/>
      </c>
      <c r="AG1416" s="15" t="str">
        <f t="shared" si="153"/>
        <v/>
      </c>
    </row>
    <row r="1417" spans="1:33" x14ac:dyDescent="0.25">
      <c r="A1417" s="13" t="str">
        <f>IF(Ansøgning!A1422="","",Ansøgning!A1422)</f>
        <v/>
      </c>
      <c r="B1417" s="13" t="str">
        <f>IF(Ansøgning!B1422="","",Ansøgning!B1422)</f>
        <v/>
      </c>
      <c r="C1417" s="13" t="str">
        <f>IF(Ansøgning!C1422="","",Ansøgning!C1422)</f>
        <v/>
      </c>
      <c r="D1417" s="13" t="str">
        <f>IF(Ansøgning!D1422="","",Ansøgning!D1422)</f>
        <v/>
      </c>
      <c r="E1417" s="14" t="str">
        <f>IF(Ansøgning!E1422="","",Ansøgning!E1422)</f>
        <v/>
      </c>
      <c r="F1417" s="16"/>
      <c r="G1417" s="14" t="str">
        <f>IF(Ansøgning!F1422="","",Ansøgning!F1422)</f>
        <v/>
      </c>
      <c r="H1417" s="16"/>
      <c r="I1417" s="72" t="str">
        <f>IF(OR(F1417="",H1417=""),"",NETWORKDAYS(F1417,H1417,Lister!$D$7:$D$13))</f>
        <v/>
      </c>
      <c r="J1417" s="53" t="str">
        <f>IF(Ansøgning!H1422="","",Ansøgning!H1422)</f>
        <v/>
      </c>
      <c r="K1417" s="32" t="str">
        <f t="shared" si="147"/>
        <v/>
      </c>
      <c r="L1417" s="31" t="str">
        <f>IF(Ansøgning!J1422="","",Ansøgning!J1422)</f>
        <v/>
      </c>
      <c r="M1417" s="18"/>
      <c r="N1417" s="31" t="str">
        <f>IF(Ansøgning!K1422="","",Ansøgning!K1422)</f>
        <v/>
      </c>
      <c r="O1417" s="18"/>
      <c r="P1417" s="15" t="str">
        <f>IF(Ansøgning!L1422="","",Ansøgning!L1422)</f>
        <v/>
      </c>
      <c r="Q1417" s="46" t="str">
        <f t="shared" si="148"/>
        <v/>
      </c>
      <c r="R1417" s="46"/>
      <c r="S1417" s="101" t="str">
        <f>IF(Ansøgning!M1422="","",Ansøgning!M1422)</f>
        <v/>
      </c>
      <c r="T1417" s="31" t="str">
        <f t="shared" si="149"/>
        <v/>
      </c>
      <c r="U1417" s="102" t="str">
        <f>IF(Ansøgning!O1422="","",Ansøgning!O1422)</f>
        <v/>
      </c>
      <c r="V1417" s="20"/>
      <c r="W1417" s="102" t="str">
        <f>IF(Ansøgning!P1422="","",Ansøgning!P1422)</f>
        <v/>
      </c>
      <c r="X1417" s="20"/>
      <c r="Y1417" s="31" t="str">
        <f>IF(Ansøgning!Q1422="","",Ansøgning!Q1422)</f>
        <v/>
      </c>
      <c r="Z1417" s="46" t="str">
        <f>IFERROR(MAX(IF(OR(V1417="",X1417=""),"",IF(AND(AND(MONTH(F1417)&gt;=7,MONTH(F1417)&lt;8),AND(MONTH(H1417)&gt;=7,MONTH(H1417)&lt;8)),(NETWORKDAYS(F1417,H1417,Lister!$D$7:$D$13)-V1417)*T1417/NETWORKDAYS(Lister!$D$19,Lister!$E$19,Lister!$D$7:$D$13),IF(AND(AND(MONTH(F1417)&gt;=7,MONTH(F1417)&lt;8),MONTH(H1417)&gt;7),(NETWORKDAYS(F1417,Lister!$E$19,Lister!$D$7:$D$13)-V1417)*T1417/NETWORKDAYS(Lister!$D$19,Lister!$E$19,Lister!$D$7:$D$13),IF(MONTH(F1417)&gt;7,0)))),0),"")</f>
        <v/>
      </c>
      <c r="AA1417" s="31" t="str">
        <f>IF(Ansøgning!R1422="","",Ansøgning!R1422)</f>
        <v/>
      </c>
      <c r="AB1417" s="46" t="str">
        <f>IFERROR(MAX(IF(OR(V1417="",X1417=""),"",IF(AND(AND(MONTH(F1417)&gt;=8,MONTH(F1417)&lt;9),AND(MONTH(H1417)&gt;=8,MONTH(H1417)&lt;9)),(NETWORKDAYS(F1417,H1417,Lister!$D$7:$D$13)-X1417)*T1417/NETWORKDAYS(Lister!$D$20,Lister!$E$20,Lister!$D$7:$D$13),IF(AND(MONTH(F1417)=7,MONTH(H1417)=8),(NETWORKDAYS(Lister!$D$20,H1417,Lister!$D$7:$D$13)-X1417)*T1417/NETWORKDAYS(Lister!$D$20,Lister!$E$20,Lister!$D$7:$D$13),IF(AND(MONTH(F1417)=7,MONTH(H1417)=7),0)))),0),"")</f>
        <v/>
      </c>
      <c r="AC1417" s="15" t="str">
        <f>IF(Ansøgning!U1422="","",Ansøgning!U1422)</f>
        <v/>
      </c>
      <c r="AD1417" s="31" t="str">
        <f t="shared" si="150"/>
        <v/>
      </c>
      <c r="AE1417" s="31" t="str">
        <f t="shared" si="151"/>
        <v/>
      </c>
      <c r="AF1417" s="51" t="str">
        <f t="shared" si="152"/>
        <v/>
      </c>
      <c r="AG1417" s="15" t="str">
        <f t="shared" si="153"/>
        <v/>
      </c>
    </row>
    <row r="1418" spans="1:33" x14ac:dyDescent="0.25">
      <c r="A1418" s="13" t="str">
        <f>IF(Ansøgning!A1423="","",Ansøgning!A1423)</f>
        <v/>
      </c>
      <c r="B1418" s="13" t="str">
        <f>IF(Ansøgning!B1423="","",Ansøgning!B1423)</f>
        <v/>
      </c>
      <c r="C1418" s="13" t="str">
        <f>IF(Ansøgning!C1423="","",Ansøgning!C1423)</f>
        <v/>
      </c>
      <c r="D1418" s="13" t="str">
        <f>IF(Ansøgning!D1423="","",Ansøgning!D1423)</f>
        <v/>
      </c>
      <c r="E1418" s="14" t="str">
        <f>IF(Ansøgning!E1423="","",Ansøgning!E1423)</f>
        <v/>
      </c>
      <c r="F1418" s="16"/>
      <c r="G1418" s="14" t="str">
        <f>IF(Ansøgning!F1423="","",Ansøgning!F1423)</f>
        <v/>
      </c>
      <c r="H1418" s="16"/>
      <c r="I1418" s="72" t="str">
        <f>IF(OR(F1418="",H1418=""),"",NETWORKDAYS(F1418,H1418,Lister!$D$7:$D$13))</f>
        <v/>
      </c>
      <c r="J1418" s="53" t="str">
        <f>IF(Ansøgning!H1423="","",Ansøgning!H1423)</f>
        <v/>
      </c>
      <c r="K1418" s="32" t="str">
        <f t="shared" si="147"/>
        <v/>
      </c>
      <c r="L1418" s="31" t="str">
        <f>IF(Ansøgning!J1423="","",Ansøgning!J1423)</f>
        <v/>
      </c>
      <c r="M1418" s="18"/>
      <c r="N1418" s="31" t="str">
        <f>IF(Ansøgning!K1423="","",Ansøgning!K1423)</f>
        <v/>
      </c>
      <c r="O1418" s="18"/>
      <c r="P1418" s="15" t="str">
        <f>IF(Ansøgning!L1423="","",Ansøgning!L1423)</f>
        <v/>
      </c>
      <c r="Q1418" s="46" t="str">
        <f t="shared" si="148"/>
        <v/>
      </c>
      <c r="R1418" s="46"/>
      <c r="S1418" s="101" t="str">
        <f>IF(Ansøgning!M1423="","",Ansøgning!M1423)</f>
        <v/>
      </c>
      <c r="T1418" s="31" t="str">
        <f t="shared" si="149"/>
        <v/>
      </c>
      <c r="U1418" s="102" t="str">
        <f>IF(Ansøgning!O1423="","",Ansøgning!O1423)</f>
        <v/>
      </c>
      <c r="V1418" s="20"/>
      <c r="W1418" s="102" t="str">
        <f>IF(Ansøgning!P1423="","",Ansøgning!P1423)</f>
        <v/>
      </c>
      <c r="X1418" s="20"/>
      <c r="Y1418" s="31" t="str">
        <f>IF(Ansøgning!Q1423="","",Ansøgning!Q1423)</f>
        <v/>
      </c>
      <c r="Z1418" s="46" t="str">
        <f>IFERROR(MAX(IF(OR(V1418="",X1418=""),"",IF(AND(AND(MONTH(F1418)&gt;=7,MONTH(F1418)&lt;8),AND(MONTH(H1418)&gt;=7,MONTH(H1418)&lt;8)),(NETWORKDAYS(F1418,H1418,Lister!$D$7:$D$13)-V1418)*T1418/NETWORKDAYS(Lister!$D$19,Lister!$E$19,Lister!$D$7:$D$13),IF(AND(AND(MONTH(F1418)&gt;=7,MONTH(F1418)&lt;8),MONTH(H1418)&gt;7),(NETWORKDAYS(F1418,Lister!$E$19,Lister!$D$7:$D$13)-V1418)*T1418/NETWORKDAYS(Lister!$D$19,Lister!$E$19,Lister!$D$7:$D$13),IF(MONTH(F1418)&gt;7,0)))),0),"")</f>
        <v/>
      </c>
      <c r="AA1418" s="31" t="str">
        <f>IF(Ansøgning!R1423="","",Ansøgning!R1423)</f>
        <v/>
      </c>
      <c r="AB1418" s="46" t="str">
        <f>IFERROR(MAX(IF(OR(V1418="",X1418=""),"",IF(AND(AND(MONTH(F1418)&gt;=8,MONTH(F1418)&lt;9),AND(MONTH(H1418)&gt;=8,MONTH(H1418)&lt;9)),(NETWORKDAYS(F1418,H1418,Lister!$D$7:$D$13)-X1418)*T1418/NETWORKDAYS(Lister!$D$20,Lister!$E$20,Lister!$D$7:$D$13),IF(AND(MONTH(F1418)=7,MONTH(H1418)=8),(NETWORKDAYS(Lister!$D$20,H1418,Lister!$D$7:$D$13)-X1418)*T1418/NETWORKDAYS(Lister!$D$20,Lister!$E$20,Lister!$D$7:$D$13),IF(AND(MONTH(F1418)=7,MONTH(H1418)=7),0)))),0),"")</f>
        <v/>
      </c>
      <c r="AC1418" s="15" t="str">
        <f>IF(Ansøgning!U1423="","",Ansøgning!U1423)</f>
        <v/>
      </c>
      <c r="AD1418" s="31" t="str">
        <f t="shared" si="150"/>
        <v/>
      </c>
      <c r="AE1418" s="31" t="str">
        <f t="shared" si="151"/>
        <v/>
      </c>
      <c r="AF1418" s="51" t="str">
        <f t="shared" si="152"/>
        <v/>
      </c>
      <c r="AG1418" s="15" t="str">
        <f t="shared" si="153"/>
        <v/>
      </c>
    </row>
    <row r="1419" spans="1:33" x14ac:dyDescent="0.25">
      <c r="A1419" s="13" t="str">
        <f>IF(Ansøgning!A1424="","",Ansøgning!A1424)</f>
        <v/>
      </c>
      <c r="B1419" s="13" t="str">
        <f>IF(Ansøgning!B1424="","",Ansøgning!B1424)</f>
        <v/>
      </c>
      <c r="C1419" s="13" t="str">
        <f>IF(Ansøgning!C1424="","",Ansøgning!C1424)</f>
        <v/>
      </c>
      <c r="D1419" s="13" t="str">
        <f>IF(Ansøgning!D1424="","",Ansøgning!D1424)</f>
        <v/>
      </c>
      <c r="E1419" s="14" t="str">
        <f>IF(Ansøgning!E1424="","",Ansøgning!E1424)</f>
        <v/>
      </c>
      <c r="F1419" s="16"/>
      <c r="G1419" s="14" t="str">
        <f>IF(Ansøgning!F1424="","",Ansøgning!F1424)</f>
        <v/>
      </c>
      <c r="H1419" s="16"/>
      <c r="I1419" s="72" t="str">
        <f>IF(OR(F1419="",H1419=""),"",NETWORKDAYS(F1419,H1419,Lister!$D$7:$D$13))</f>
        <v/>
      </c>
      <c r="J1419" s="53" t="str">
        <f>IF(Ansøgning!H1424="","",Ansøgning!H1424)</f>
        <v/>
      </c>
      <c r="K1419" s="32" t="str">
        <f t="shared" si="147"/>
        <v/>
      </c>
      <c r="L1419" s="31" t="str">
        <f>IF(Ansøgning!J1424="","",Ansøgning!J1424)</f>
        <v/>
      </c>
      <c r="M1419" s="18"/>
      <c r="N1419" s="31" t="str">
        <f>IF(Ansøgning!K1424="","",Ansøgning!K1424)</f>
        <v/>
      </c>
      <c r="O1419" s="18"/>
      <c r="P1419" s="15" t="str">
        <f>IF(Ansøgning!L1424="","",Ansøgning!L1424)</f>
        <v/>
      </c>
      <c r="Q1419" s="46" t="str">
        <f t="shared" si="148"/>
        <v/>
      </c>
      <c r="R1419" s="46"/>
      <c r="S1419" s="101" t="str">
        <f>IF(Ansøgning!M1424="","",Ansøgning!M1424)</f>
        <v/>
      </c>
      <c r="T1419" s="31" t="str">
        <f t="shared" si="149"/>
        <v/>
      </c>
      <c r="U1419" s="102" t="str">
        <f>IF(Ansøgning!O1424="","",Ansøgning!O1424)</f>
        <v/>
      </c>
      <c r="V1419" s="20"/>
      <c r="W1419" s="102" t="str">
        <f>IF(Ansøgning!P1424="","",Ansøgning!P1424)</f>
        <v/>
      </c>
      <c r="X1419" s="20"/>
      <c r="Y1419" s="31" t="str">
        <f>IF(Ansøgning!Q1424="","",Ansøgning!Q1424)</f>
        <v/>
      </c>
      <c r="Z1419" s="46" t="str">
        <f>IFERROR(MAX(IF(OR(V1419="",X1419=""),"",IF(AND(AND(MONTH(F1419)&gt;=7,MONTH(F1419)&lt;8),AND(MONTH(H1419)&gt;=7,MONTH(H1419)&lt;8)),(NETWORKDAYS(F1419,H1419,Lister!$D$7:$D$13)-V1419)*T1419/NETWORKDAYS(Lister!$D$19,Lister!$E$19,Lister!$D$7:$D$13),IF(AND(AND(MONTH(F1419)&gt;=7,MONTH(F1419)&lt;8),MONTH(H1419)&gt;7),(NETWORKDAYS(F1419,Lister!$E$19,Lister!$D$7:$D$13)-V1419)*T1419/NETWORKDAYS(Lister!$D$19,Lister!$E$19,Lister!$D$7:$D$13),IF(MONTH(F1419)&gt;7,0)))),0),"")</f>
        <v/>
      </c>
      <c r="AA1419" s="31" t="str">
        <f>IF(Ansøgning!R1424="","",Ansøgning!R1424)</f>
        <v/>
      </c>
      <c r="AB1419" s="46" t="str">
        <f>IFERROR(MAX(IF(OR(V1419="",X1419=""),"",IF(AND(AND(MONTH(F1419)&gt;=8,MONTH(F1419)&lt;9),AND(MONTH(H1419)&gt;=8,MONTH(H1419)&lt;9)),(NETWORKDAYS(F1419,H1419,Lister!$D$7:$D$13)-X1419)*T1419/NETWORKDAYS(Lister!$D$20,Lister!$E$20,Lister!$D$7:$D$13),IF(AND(MONTH(F1419)=7,MONTH(H1419)=8),(NETWORKDAYS(Lister!$D$20,H1419,Lister!$D$7:$D$13)-X1419)*T1419/NETWORKDAYS(Lister!$D$20,Lister!$E$20,Lister!$D$7:$D$13),IF(AND(MONTH(F1419)=7,MONTH(H1419)=7),0)))),0),"")</f>
        <v/>
      </c>
      <c r="AC1419" s="15" t="str">
        <f>IF(Ansøgning!U1424="","",Ansøgning!U1424)</f>
        <v/>
      </c>
      <c r="AD1419" s="31" t="str">
        <f t="shared" si="150"/>
        <v/>
      </c>
      <c r="AE1419" s="31" t="str">
        <f t="shared" si="151"/>
        <v/>
      </c>
      <c r="AF1419" s="51" t="str">
        <f t="shared" si="152"/>
        <v/>
      </c>
      <c r="AG1419" s="15" t="str">
        <f t="shared" si="153"/>
        <v/>
      </c>
    </row>
    <row r="1420" spans="1:33" x14ac:dyDescent="0.25">
      <c r="A1420" s="13" t="str">
        <f>IF(Ansøgning!A1425="","",Ansøgning!A1425)</f>
        <v/>
      </c>
      <c r="B1420" s="13" t="str">
        <f>IF(Ansøgning!B1425="","",Ansøgning!B1425)</f>
        <v/>
      </c>
      <c r="C1420" s="13" t="str">
        <f>IF(Ansøgning!C1425="","",Ansøgning!C1425)</f>
        <v/>
      </c>
      <c r="D1420" s="13" t="str">
        <f>IF(Ansøgning!D1425="","",Ansøgning!D1425)</f>
        <v/>
      </c>
      <c r="E1420" s="14" t="str">
        <f>IF(Ansøgning!E1425="","",Ansøgning!E1425)</f>
        <v/>
      </c>
      <c r="F1420" s="16"/>
      <c r="G1420" s="14" t="str">
        <f>IF(Ansøgning!F1425="","",Ansøgning!F1425)</f>
        <v/>
      </c>
      <c r="H1420" s="16"/>
      <c r="I1420" s="72" t="str">
        <f>IF(OR(F1420="",H1420=""),"",NETWORKDAYS(F1420,H1420,Lister!$D$7:$D$13))</f>
        <v/>
      </c>
      <c r="J1420" s="53" t="str">
        <f>IF(Ansøgning!H1425="","",Ansøgning!H1425)</f>
        <v/>
      </c>
      <c r="K1420" s="32" t="str">
        <f t="shared" si="147"/>
        <v/>
      </c>
      <c r="L1420" s="31" t="str">
        <f>IF(Ansøgning!J1425="","",Ansøgning!J1425)</f>
        <v/>
      </c>
      <c r="M1420" s="18"/>
      <c r="N1420" s="31" t="str">
        <f>IF(Ansøgning!K1425="","",Ansøgning!K1425)</f>
        <v/>
      </c>
      <c r="O1420" s="18"/>
      <c r="P1420" s="15" t="str">
        <f>IF(Ansøgning!L1425="","",Ansøgning!L1425)</f>
        <v/>
      </c>
      <c r="Q1420" s="46" t="str">
        <f t="shared" si="148"/>
        <v/>
      </c>
      <c r="R1420" s="46"/>
      <c r="S1420" s="101" t="str">
        <f>IF(Ansøgning!M1425="","",Ansøgning!M1425)</f>
        <v/>
      </c>
      <c r="T1420" s="31" t="str">
        <f t="shared" si="149"/>
        <v/>
      </c>
      <c r="U1420" s="102" t="str">
        <f>IF(Ansøgning!O1425="","",Ansøgning!O1425)</f>
        <v/>
      </c>
      <c r="V1420" s="20"/>
      <c r="W1420" s="102" t="str">
        <f>IF(Ansøgning!P1425="","",Ansøgning!P1425)</f>
        <v/>
      </c>
      <c r="X1420" s="20"/>
      <c r="Y1420" s="31" t="str">
        <f>IF(Ansøgning!Q1425="","",Ansøgning!Q1425)</f>
        <v/>
      </c>
      <c r="Z1420" s="46" t="str">
        <f>IFERROR(MAX(IF(OR(V1420="",X1420=""),"",IF(AND(AND(MONTH(F1420)&gt;=7,MONTH(F1420)&lt;8),AND(MONTH(H1420)&gt;=7,MONTH(H1420)&lt;8)),(NETWORKDAYS(F1420,H1420,Lister!$D$7:$D$13)-V1420)*T1420/NETWORKDAYS(Lister!$D$19,Lister!$E$19,Lister!$D$7:$D$13),IF(AND(AND(MONTH(F1420)&gt;=7,MONTH(F1420)&lt;8),MONTH(H1420)&gt;7),(NETWORKDAYS(F1420,Lister!$E$19,Lister!$D$7:$D$13)-V1420)*T1420/NETWORKDAYS(Lister!$D$19,Lister!$E$19,Lister!$D$7:$D$13),IF(MONTH(F1420)&gt;7,0)))),0),"")</f>
        <v/>
      </c>
      <c r="AA1420" s="31" t="str">
        <f>IF(Ansøgning!R1425="","",Ansøgning!R1425)</f>
        <v/>
      </c>
      <c r="AB1420" s="46" t="str">
        <f>IFERROR(MAX(IF(OR(V1420="",X1420=""),"",IF(AND(AND(MONTH(F1420)&gt;=8,MONTH(F1420)&lt;9),AND(MONTH(H1420)&gt;=8,MONTH(H1420)&lt;9)),(NETWORKDAYS(F1420,H1420,Lister!$D$7:$D$13)-X1420)*T1420/NETWORKDAYS(Lister!$D$20,Lister!$E$20,Lister!$D$7:$D$13),IF(AND(MONTH(F1420)=7,MONTH(H1420)=8),(NETWORKDAYS(Lister!$D$20,H1420,Lister!$D$7:$D$13)-X1420)*T1420/NETWORKDAYS(Lister!$D$20,Lister!$E$20,Lister!$D$7:$D$13),IF(AND(MONTH(F1420)=7,MONTH(H1420)=7),0)))),0),"")</f>
        <v/>
      </c>
      <c r="AC1420" s="15" t="str">
        <f>IF(Ansøgning!U1425="","",Ansøgning!U1425)</f>
        <v/>
      </c>
      <c r="AD1420" s="31" t="str">
        <f t="shared" si="150"/>
        <v/>
      </c>
      <c r="AE1420" s="31" t="str">
        <f t="shared" si="151"/>
        <v/>
      </c>
      <c r="AF1420" s="51" t="str">
        <f t="shared" si="152"/>
        <v/>
      </c>
      <c r="AG1420" s="15" t="str">
        <f t="shared" si="153"/>
        <v/>
      </c>
    </row>
    <row r="1421" spans="1:33" x14ac:dyDescent="0.25">
      <c r="A1421" s="13" t="str">
        <f>IF(Ansøgning!A1426="","",Ansøgning!A1426)</f>
        <v/>
      </c>
      <c r="B1421" s="13" t="str">
        <f>IF(Ansøgning!B1426="","",Ansøgning!B1426)</f>
        <v/>
      </c>
      <c r="C1421" s="13" t="str">
        <f>IF(Ansøgning!C1426="","",Ansøgning!C1426)</f>
        <v/>
      </c>
      <c r="D1421" s="13" t="str">
        <f>IF(Ansøgning!D1426="","",Ansøgning!D1426)</f>
        <v/>
      </c>
      <c r="E1421" s="14" t="str">
        <f>IF(Ansøgning!E1426="","",Ansøgning!E1426)</f>
        <v/>
      </c>
      <c r="F1421" s="16"/>
      <c r="G1421" s="14" t="str">
        <f>IF(Ansøgning!F1426="","",Ansøgning!F1426)</f>
        <v/>
      </c>
      <c r="H1421" s="16"/>
      <c r="I1421" s="72" t="str">
        <f>IF(OR(F1421="",H1421=""),"",NETWORKDAYS(F1421,H1421,Lister!$D$7:$D$13))</f>
        <v/>
      </c>
      <c r="J1421" s="53" t="str">
        <f>IF(Ansøgning!H1426="","",Ansøgning!H1426)</f>
        <v/>
      </c>
      <c r="K1421" s="32" t="str">
        <f t="shared" si="147"/>
        <v/>
      </c>
      <c r="L1421" s="31" t="str">
        <f>IF(Ansøgning!J1426="","",Ansøgning!J1426)</f>
        <v/>
      </c>
      <c r="M1421" s="18"/>
      <c r="N1421" s="31" t="str">
        <f>IF(Ansøgning!K1426="","",Ansøgning!K1426)</f>
        <v/>
      </c>
      <c r="O1421" s="18"/>
      <c r="P1421" s="15" t="str">
        <f>IF(Ansøgning!L1426="","",Ansøgning!L1426)</f>
        <v/>
      </c>
      <c r="Q1421" s="46" t="str">
        <f t="shared" si="148"/>
        <v/>
      </c>
      <c r="R1421" s="46"/>
      <c r="S1421" s="101" t="str">
        <f>IF(Ansøgning!M1426="","",Ansøgning!M1426)</f>
        <v/>
      </c>
      <c r="T1421" s="31" t="str">
        <f t="shared" si="149"/>
        <v/>
      </c>
      <c r="U1421" s="102" t="str">
        <f>IF(Ansøgning!O1426="","",Ansøgning!O1426)</f>
        <v/>
      </c>
      <c r="V1421" s="20"/>
      <c r="W1421" s="102" t="str">
        <f>IF(Ansøgning!P1426="","",Ansøgning!P1426)</f>
        <v/>
      </c>
      <c r="X1421" s="20"/>
      <c r="Y1421" s="31" t="str">
        <f>IF(Ansøgning!Q1426="","",Ansøgning!Q1426)</f>
        <v/>
      </c>
      <c r="Z1421" s="46" t="str">
        <f>IFERROR(MAX(IF(OR(V1421="",X1421=""),"",IF(AND(AND(MONTH(F1421)&gt;=7,MONTH(F1421)&lt;8),AND(MONTH(H1421)&gt;=7,MONTH(H1421)&lt;8)),(NETWORKDAYS(F1421,H1421,Lister!$D$7:$D$13)-V1421)*T1421/NETWORKDAYS(Lister!$D$19,Lister!$E$19,Lister!$D$7:$D$13),IF(AND(AND(MONTH(F1421)&gt;=7,MONTH(F1421)&lt;8),MONTH(H1421)&gt;7),(NETWORKDAYS(F1421,Lister!$E$19,Lister!$D$7:$D$13)-V1421)*T1421/NETWORKDAYS(Lister!$D$19,Lister!$E$19,Lister!$D$7:$D$13),IF(MONTH(F1421)&gt;7,0)))),0),"")</f>
        <v/>
      </c>
      <c r="AA1421" s="31" t="str">
        <f>IF(Ansøgning!R1426="","",Ansøgning!R1426)</f>
        <v/>
      </c>
      <c r="AB1421" s="46" t="str">
        <f>IFERROR(MAX(IF(OR(V1421="",X1421=""),"",IF(AND(AND(MONTH(F1421)&gt;=8,MONTH(F1421)&lt;9),AND(MONTH(H1421)&gt;=8,MONTH(H1421)&lt;9)),(NETWORKDAYS(F1421,H1421,Lister!$D$7:$D$13)-X1421)*T1421/NETWORKDAYS(Lister!$D$20,Lister!$E$20,Lister!$D$7:$D$13),IF(AND(MONTH(F1421)=7,MONTH(H1421)=8),(NETWORKDAYS(Lister!$D$20,H1421,Lister!$D$7:$D$13)-X1421)*T1421/NETWORKDAYS(Lister!$D$20,Lister!$E$20,Lister!$D$7:$D$13),IF(AND(MONTH(F1421)=7,MONTH(H1421)=7),0)))),0),"")</f>
        <v/>
      </c>
      <c r="AC1421" s="15" t="str">
        <f>IF(Ansøgning!U1426="","",Ansøgning!U1426)</f>
        <v/>
      </c>
      <c r="AD1421" s="31" t="str">
        <f t="shared" si="150"/>
        <v/>
      </c>
      <c r="AE1421" s="31" t="str">
        <f t="shared" si="151"/>
        <v/>
      </c>
      <c r="AF1421" s="51" t="str">
        <f t="shared" si="152"/>
        <v/>
      </c>
      <c r="AG1421" s="15" t="str">
        <f t="shared" si="153"/>
        <v/>
      </c>
    </row>
    <row r="1422" spans="1:33" x14ac:dyDescent="0.25">
      <c r="A1422" s="13" t="str">
        <f>IF(Ansøgning!A1427="","",Ansøgning!A1427)</f>
        <v/>
      </c>
      <c r="B1422" s="13" t="str">
        <f>IF(Ansøgning!B1427="","",Ansøgning!B1427)</f>
        <v/>
      </c>
      <c r="C1422" s="13" t="str">
        <f>IF(Ansøgning!C1427="","",Ansøgning!C1427)</f>
        <v/>
      </c>
      <c r="D1422" s="13" t="str">
        <f>IF(Ansøgning!D1427="","",Ansøgning!D1427)</f>
        <v/>
      </c>
      <c r="E1422" s="14" t="str">
        <f>IF(Ansøgning!E1427="","",Ansøgning!E1427)</f>
        <v/>
      </c>
      <c r="F1422" s="16"/>
      <c r="G1422" s="14" t="str">
        <f>IF(Ansøgning!F1427="","",Ansøgning!F1427)</f>
        <v/>
      </c>
      <c r="H1422" s="16"/>
      <c r="I1422" s="72" t="str">
        <f>IF(OR(F1422="",H1422=""),"",NETWORKDAYS(F1422,H1422,Lister!$D$7:$D$13))</f>
        <v/>
      </c>
      <c r="J1422" s="53" t="str">
        <f>IF(Ansøgning!H1427="","",Ansøgning!H1427)</f>
        <v/>
      </c>
      <c r="K1422" s="32" t="str">
        <f t="shared" si="147"/>
        <v/>
      </c>
      <c r="L1422" s="31" t="str">
        <f>IF(Ansøgning!J1427="","",Ansøgning!J1427)</f>
        <v/>
      </c>
      <c r="M1422" s="18"/>
      <c r="N1422" s="31" t="str">
        <f>IF(Ansøgning!K1427="","",Ansøgning!K1427)</f>
        <v/>
      </c>
      <c r="O1422" s="18"/>
      <c r="P1422" s="15" t="str">
        <f>IF(Ansøgning!L1427="","",Ansøgning!L1427)</f>
        <v/>
      </c>
      <c r="Q1422" s="46" t="str">
        <f t="shared" si="148"/>
        <v/>
      </c>
      <c r="R1422" s="46"/>
      <c r="S1422" s="101" t="str">
        <f>IF(Ansøgning!M1427="","",Ansøgning!M1427)</f>
        <v/>
      </c>
      <c r="T1422" s="31" t="str">
        <f t="shared" si="149"/>
        <v/>
      </c>
      <c r="U1422" s="102" t="str">
        <f>IF(Ansøgning!O1427="","",Ansøgning!O1427)</f>
        <v/>
      </c>
      <c r="V1422" s="20"/>
      <c r="W1422" s="102" t="str">
        <f>IF(Ansøgning!P1427="","",Ansøgning!P1427)</f>
        <v/>
      </c>
      <c r="X1422" s="20"/>
      <c r="Y1422" s="31" t="str">
        <f>IF(Ansøgning!Q1427="","",Ansøgning!Q1427)</f>
        <v/>
      </c>
      <c r="Z1422" s="46" t="str">
        <f>IFERROR(MAX(IF(OR(V1422="",X1422=""),"",IF(AND(AND(MONTH(F1422)&gt;=7,MONTH(F1422)&lt;8),AND(MONTH(H1422)&gt;=7,MONTH(H1422)&lt;8)),(NETWORKDAYS(F1422,H1422,Lister!$D$7:$D$13)-V1422)*T1422/NETWORKDAYS(Lister!$D$19,Lister!$E$19,Lister!$D$7:$D$13),IF(AND(AND(MONTH(F1422)&gt;=7,MONTH(F1422)&lt;8),MONTH(H1422)&gt;7),(NETWORKDAYS(F1422,Lister!$E$19,Lister!$D$7:$D$13)-V1422)*T1422/NETWORKDAYS(Lister!$D$19,Lister!$E$19,Lister!$D$7:$D$13),IF(MONTH(F1422)&gt;7,0)))),0),"")</f>
        <v/>
      </c>
      <c r="AA1422" s="31" t="str">
        <f>IF(Ansøgning!R1427="","",Ansøgning!R1427)</f>
        <v/>
      </c>
      <c r="AB1422" s="46" t="str">
        <f>IFERROR(MAX(IF(OR(V1422="",X1422=""),"",IF(AND(AND(MONTH(F1422)&gt;=8,MONTH(F1422)&lt;9),AND(MONTH(H1422)&gt;=8,MONTH(H1422)&lt;9)),(NETWORKDAYS(F1422,H1422,Lister!$D$7:$D$13)-X1422)*T1422/NETWORKDAYS(Lister!$D$20,Lister!$E$20,Lister!$D$7:$D$13),IF(AND(MONTH(F1422)=7,MONTH(H1422)=8),(NETWORKDAYS(Lister!$D$20,H1422,Lister!$D$7:$D$13)-X1422)*T1422/NETWORKDAYS(Lister!$D$20,Lister!$E$20,Lister!$D$7:$D$13),IF(AND(MONTH(F1422)=7,MONTH(H1422)=7),0)))),0),"")</f>
        <v/>
      </c>
      <c r="AC1422" s="15" t="str">
        <f>IF(Ansøgning!U1427="","",Ansøgning!U1427)</f>
        <v/>
      </c>
      <c r="AD1422" s="31" t="str">
        <f t="shared" si="150"/>
        <v/>
      </c>
      <c r="AE1422" s="31" t="str">
        <f t="shared" si="151"/>
        <v/>
      </c>
      <c r="AF1422" s="51" t="str">
        <f t="shared" si="152"/>
        <v/>
      </c>
      <c r="AG1422" s="15" t="str">
        <f t="shared" si="153"/>
        <v/>
      </c>
    </row>
    <row r="1423" spans="1:33" x14ac:dyDescent="0.25">
      <c r="A1423" s="13" t="str">
        <f>IF(Ansøgning!A1428="","",Ansøgning!A1428)</f>
        <v/>
      </c>
      <c r="B1423" s="13" t="str">
        <f>IF(Ansøgning!B1428="","",Ansøgning!B1428)</f>
        <v/>
      </c>
      <c r="C1423" s="13" t="str">
        <f>IF(Ansøgning!C1428="","",Ansøgning!C1428)</f>
        <v/>
      </c>
      <c r="D1423" s="13" t="str">
        <f>IF(Ansøgning!D1428="","",Ansøgning!D1428)</f>
        <v/>
      </c>
      <c r="E1423" s="14" t="str">
        <f>IF(Ansøgning!E1428="","",Ansøgning!E1428)</f>
        <v/>
      </c>
      <c r="F1423" s="16"/>
      <c r="G1423" s="14" t="str">
        <f>IF(Ansøgning!F1428="","",Ansøgning!F1428)</f>
        <v/>
      </c>
      <c r="H1423" s="16"/>
      <c r="I1423" s="72" t="str">
        <f>IF(OR(F1423="",H1423=""),"",NETWORKDAYS(F1423,H1423,Lister!$D$7:$D$13))</f>
        <v/>
      </c>
      <c r="J1423" s="53" t="str">
        <f>IF(Ansøgning!H1428="","",Ansøgning!H1428)</f>
        <v/>
      </c>
      <c r="K1423" s="32" t="str">
        <f t="shared" si="147"/>
        <v/>
      </c>
      <c r="L1423" s="31" t="str">
        <f>IF(Ansøgning!J1428="","",Ansøgning!J1428)</f>
        <v/>
      </c>
      <c r="M1423" s="18"/>
      <c r="N1423" s="31" t="str">
        <f>IF(Ansøgning!K1428="","",Ansøgning!K1428)</f>
        <v/>
      </c>
      <c r="O1423" s="18"/>
      <c r="P1423" s="15" t="str">
        <f>IF(Ansøgning!L1428="","",Ansøgning!L1428)</f>
        <v/>
      </c>
      <c r="Q1423" s="46" t="str">
        <f t="shared" si="148"/>
        <v/>
      </c>
      <c r="R1423" s="46"/>
      <c r="S1423" s="101" t="str">
        <f>IF(Ansøgning!M1428="","",Ansøgning!M1428)</f>
        <v/>
      </c>
      <c r="T1423" s="31" t="str">
        <f t="shared" si="149"/>
        <v/>
      </c>
      <c r="U1423" s="102" t="str">
        <f>IF(Ansøgning!O1428="","",Ansøgning!O1428)</f>
        <v/>
      </c>
      <c r="V1423" s="20"/>
      <c r="W1423" s="102" t="str">
        <f>IF(Ansøgning!P1428="","",Ansøgning!P1428)</f>
        <v/>
      </c>
      <c r="X1423" s="20"/>
      <c r="Y1423" s="31" t="str">
        <f>IF(Ansøgning!Q1428="","",Ansøgning!Q1428)</f>
        <v/>
      </c>
      <c r="Z1423" s="46" t="str">
        <f>IFERROR(MAX(IF(OR(V1423="",X1423=""),"",IF(AND(AND(MONTH(F1423)&gt;=7,MONTH(F1423)&lt;8),AND(MONTH(H1423)&gt;=7,MONTH(H1423)&lt;8)),(NETWORKDAYS(F1423,H1423,Lister!$D$7:$D$13)-V1423)*T1423/NETWORKDAYS(Lister!$D$19,Lister!$E$19,Lister!$D$7:$D$13),IF(AND(AND(MONTH(F1423)&gt;=7,MONTH(F1423)&lt;8),MONTH(H1423)&gt;7),(NETWORKDAYS(F1423,Lister!$E$19,Lister!$D$7:$D$13)-V1423)*T1423/NETWORKDAYS(Lister!$D$19,Lister!$E$19,Lister!$D$7:$D$13),IF(MONTH(F1423)&gt;7,0)))),0),"")</f>
        <v/>
      </c>
      <c r="AA1423" s="31" t="str">
        <f>IF(Ansøgning!R1428="","",Ansøgning!R1428)</f>
        <v/>
      </c>
      <c r="AB1423" s="46" t="str">
        <f>IFERROR(MAX(IF(OR(V1423="",X1423=""),"",IF(AND(AND(MONTH(F1423)&gt;=8,MONTH(F1423)&lt;9),AND(MONTH(H1423)&gt;=8,MONTH(H1423)&lt;9)),(NETWORKDAYS(F1423,H1423,Lister!$D$7:$D$13)-X1423)*T1423/NETWORKDAYS(Lister!$D$20,Lister!$E$20,Lister!$D$7:$D$13),IF(AND(MONTH(F1423)=7,MONTH(H1423)=8),(NETWORKDAYS(Lister!$D$20,H1423,Lister!$D$7:$D$13)-X1423)*T1423/NETWORKDAYS(Lister!$D$20,Lister!$E$20,Lister!$D$7:$D$13),IF(AND(MONTH(F1423)=7,MONTH(H1423)=7),0)))),0),"")</f>
        <v/>
      </c>
      <c r="AC1423" s="15" t="str">
        <f>IF(Ansøgning!U1428="","",Ansøgning!U1428)</f>
        <v/>
      </c>
      <c r="AD1423" s="31" t="str">
        <f t="shared" si="150"/>
        <v/>
      </c>
      <c r="AE1423" s="31" t="str">
        <f t="shared" si="151"/>
        <v/>
      </c>
      <c r="AF1423" s="51" t="str">
        <f t="shared" si="152"/>
        <v/>
      </c>
      <c r="AG1423" s="15" t="str">
        <f t="shared" si="153"/>
        <v/>
      </c>
    </row>
    <row r="1424" spans="1:33" x14ac:dyDescent="0.25">
      <c r="A1424" s="13" t="str">
        <f>IF(Ansøgning!A1429="","",Ansøgning!A1429)</f>
        <v/>
      </c>
      <c r="B1424" s="13" t="str">
        <f>IF(Ansøgning!B1429="","",Ansøgning!B1429)</f>
        <v/>
      </c>
      <c r="C1424" s="13" t="str">
        <f>IF(Ansøgning!C1429="","",Ansøgning!C1429)</f>
        <v/>
      </c>
      <c r="D1424" s="13" t="str">
        <f>IF(Ansøgning!D1429="","",Ansøgning!D1429)</f>
        <v/>
      </c>
      <c r="E1424" s="14" t="str">
        <f>IF(Ansøgning!E1429="","",Ansøgning!E1429)</f>
        <v/>
      </c>
      <c r="F1424" s="16"/>
      <c r="G1424" s="14" t="str">
        <f>IF(Ansøgning!F1429="","",Ansøgning!F1429)</f>
        <v/>
      </c>
      <c r="H1424" s="16"/>
      <c r="I1424" s="72" t="str">
        <f>IF(OR(F1424="",H1424=""),"",NETWORKDAYS(F1424,H1424,Lister!$D$7:$D$13))</f>
        <v/>
      </c>
      <c r="J1424" s="53" t="str">
        <f>IF(Ansøgning!H1429="","",Ansøgning!H1429)</f>
        <v/>
      </c>
      <c r="K1424" s="32" t="str">
        <f t="shared" ref="K1424:K1487" si="154">IF(J1424="","",IF(J1424="Funktionær",0.75,IF(J1424="Ikke-funktionær",0.9,IF(J1424="Elev/lærling",0.9))))</f>
        <v/>
      </c>
      <c r="L1424" s="31" t="str">
        <f>IF(Ansøgning!J1429="","",Ansøgning!J1429)</f>
        <v/>
      </c>
      <c r="M1424" s="18"/>
      <c r="N1424" s="31" t="str">
        <f>IF(Ansøgning!K1429="","",Ansøgning!K1429)</f>
        <v/>
      </c>
      <c r="O1424" s="18"/>
      <c r="P1424" s="15" t="str">
        <f>IF(Ansøgning!L1429="","",Ansøgning!L1429)</f>
        <v/>
      </c>
      <c r="Q1424" s="46" t="str">
        <f t="shared" ref="Q1424:Q1487" si="155">IFERROR(MAX(IF(M1424="","",IF(ISNUMBER(R1424),IF(OR(R1424&gt;M1424*1.1,R1424&lt;M1424*0.9),R1424,M1424),M1424)-O1424),0),"")</f>
        <v/>
      </c>
      <c r="R1424" s="46"/>
      <c r="S1424" s="101" t="str">
        <f>IF(Ansøgning!M1429="","",Ansøgning!M1429)</f>
        <v/>
      </c>
      <c r="T1424" s="31" t="str">
        <f t="shared" ref="T1424:T1487" si="156">IF(B1424="","",IF(Q1424*K1424&gt;30000*IF(S1424&gt;37,37,S1424)/37,30000*IF(S1424&gt;37,37,S1424)/37,Q1424*K1424))</f>
        <v/>
      </c>
      <c r="U1424" s="102" t="str">
        <f>IF(Ansøgning!O1429="","",Ansøgning!O1429)</f>
        <v/>
      </c>
      <c r="V1424" s="20"/>
      <c r="W1424" s="102" t="str">
        <f>IF(Ansøgning!P1429="","",Ansøgning!P1429)</f>
        <v/>
      </c>
      <c r="X1424" s="20"/>
      <c r="Y1424" s="31" t="str">
        <f>IF(Ansøgning!Q1429="","",Ansøgning!Q1429)</f>
        <v/>
      </c>
      <c r="Z1424" s="46" t="str">
        <f>IFERROR(MAX(IF(OR(V1424="",X1424=""),"",IF(AND(AND(MONTH(F1424)&gt;=7,MONTH(F1424)&lt;8),AND(MONTH(H1424)&gt;=7,MONTH(H1424)&lt;8)),(NETWORKDAYS(F1424,H1424,Lister!$D$7:$D$13)-V1424)*T1424/NETWORKDAYS(Lister!$D$19,Lister!$E$19,Lister!$D$7:$D$13),IF(AND(AND(MONTH(F1424)&gt;=7,MONTH(F1424)&lt;8),MONTH(H1424)&gt;7),(NETWORKDAYS(F1424,Lister!$E$19,Lister!$D$7:$D$13)-V1424)*T1424/NETWORKDAYS(Lister!$D$19,Lister!$E$19,Lister!$D$7:$D$13),IF(MONTH(F1424)&gt;7,0)))),0),"")</f>
        <v/>
      </c>
      <c r="AA1424" s="31" t="str">
        <f>IF(Ansøgning!R1429="","",Ansøgning!R1429)</f>
        <v/>
      </c>
      <c r="AB1424" s="46" t="str">
        <f>IFERROR(MAX(IF(OR(V1424="",X1424=""),"",IF(AND(AND(MONTH(F1424)&gt;=8,MONTH(F1424)&lt;9),AND(MONTH(H1424)&gt;=8,MONTH(H1424)&lt;9)),(NETWORKDAYS(F1424,H1424,Lister!$D$7:$D$13)-X1424)*T1424/NETWORKDAYS(Lister!$D$20,Lister!$E$20,Lister!$D$7:$D$13),IF(AND(MONTH(F1424)=7,MONTH(H1424)=8),(NETWORKDAYS(Lister!$D$20,H1424,Lister!$D$7:$D$13)-X1424)*T1424/NETWORKDAYS(Lister!$D$20,Lister!$E$20,Lister!$D$7:$D$13),IF(AND(MONTH(F1424)=7,MONTH(H1424)=7),0)))),0),"")</f>
        <v/>
      </c>
      <c r="AC1424" s="15" t="str">
        <f>IF(Ansøgning!U1429="","",Ansøgning!U1429)</f>
        <v/>
      </c>
      <c r="AD1424" s="31" t="str">
        <f t="shared" ref="AD1424:AD1487" si="157">IFERROR(Z1424+AB1424,"")</f>
        <v/>
      </c>
      <c r="AE1424" s="31" t="str">
        <f t="shared" ref="AE1424:AE1487" si="158">IFERROR(21/31*T1424,"")</f>
        <v/>
      </c>
      <c r="AF1424" s="51" t="str">
        <f t="shared" ref="AF1424:AF1487" si="159">IFERROR(MAX(IF(AND(ISNUMBER(Z1424),ISNUMBER(AB1424)),IF(AD1424-AE1424&gt;T1424,T1424,AD1424-AE1424),""),0),"")</f>
        <v/>
      </c>
      <c r="AG1424" s="15" t="str">
        <f t="shared" ref="AG1424:AG1487" si="160">IF(AF1424="","",AF1424-AC1424)</f>
        <v/>
      </c>
    </row>
    <row r="1425" spans="1:33" x14ac:dyDescent="0.25">
      <c r="A1425" s="13" t="str">
        <f>IF(Ansøgning!A1430="","",Ansøgning!A1430)</f>
        <v/>
      </c>
      <c r="B1425" s="13" t="str">
        <f>IF(Ansøgning!B1430="","",Ansøgning!B1430)</f>
        <v/>
      </c>
      <c r="C1425" s="13" t="str">
        <f>IF(Ansøgning!C1430="","",Ansøgning!C1430)</f>
        <v/>
      </c>
      <c r="D1425" s="13" t="str">
        <f>IF(Ansøgning!D1430="","",Ansøgning!D1430)</f>
        <v/>
      </c>
      <c r="E1425" s="14" t="str">
        <f>IF(Ansøgning!E1430="","",Ansøgning!E1430)</f>
        <v/>
      </c>
      <c r="F1425" s="16"/>
      <c r="G1425" s="14" t="str">
        <f>IF(Ansøgning!F1430="","",Ansøgning!F1430)</f>
        <v/>
      </c>
      <c r="H1425" s="16"/>
      <c r="I1425" s="72" t="str">
        <f>IF(OR(F1425="",H1425=""),"",NETWORKDAYS(F1425,H1425,Lister!$D$7:$D$13))</f>
        <v/>
      </c>
      <c r="J1425" s="53" t="str">
        <f>IF(Ansøgning!H1430="","",Ansøgning!H1430)</f>
        <v/>
      </c>
      <c r="K1425" s="32" t="str">
        <f t="shared" si="154"/>
        <v/>
      </c>
      <c r="L1425" s="31" t="str">
        <f>IF(Ansøgning!J1430="","",Ansøgning!J1430)</f>
        <v/>
      </c>
      <c r="M1425" s="18"/>
      <c r="N1425" s="31" t="str">
        <f>IF(Ansøgning!K1430="","",Ansøgning!K1430)</f>
        <v/>
      </c>
      <c r="O1425" s="18"/>
      <c r="P1425" s="15" t="str">
        <f>IF(Ansøgning!L1430="","",Ansøgning!L1430)</f>
        <v/>
      </c>
      <c r="Q1425" s="46" t="str">
        <f t="shared" si="155"/>
        <v/>
      </c>
      <c r="R1425" s="46"/>
      <c r="S1425" s="101" t="str">
        <f>IF(Ansøgning!M1430="","",Ansøgning!M1430)</f>
        <v/>
      </c>
      <c r="T1425" s="31" t="str">
        <f t="shared" si="156"/>
        <v/>
      </c>
      <c r="U1425" s="102" t="str">
        <f>IF(Ansøgning!O1430="","",Ansøgning!O1430)</f>
        <v/>
      </c>
      <c r="V1425" s="20"/>
      <c r="W1425" s="102" t="str">
        <f>IF(Ansøgning!P1430="","",Ansøgning!P1430)</f>
        <v/>
      </c>
      <c r="X1425" s="20"/>
      <c r="Y1425" s="31" t="str">
        <f>IF(Ansøgning!Q1430="","",Ansøgning!Q1430)</f>
        <v/>
      </c>
      <c r="Z1425" s="46" t="str">
        <f>IFERROR(MAX(IF(OR(V1425="",X1425=""),"",IF(AND(AND(MONTH(F1425)&gt;=7,MONTH(F1425)&lt;8),AND(MONTH(H1425)&gt;=7,MONTH(H1425)&lt;8)),(NETWORKDAYS(F1425,H1425,Lister!$D$7:$D$13)-V1425)*T1425/NETWORKDAYS(Lister!$D$19,Lister!$E$19,Lister!$D$7:$D$13),IF(AND(AND(MONTH(F1425)&gt;=7,MONTH(F1425)&lt;8),MONTH(H1425)&gt;7),(NETWORKDAYS(F1425,Lister!$E$19,Lister!$D$7:$D$13)-V1425)*T1425/NETWORKDAYS(Lister!$D$19,Lister!$E$19,Lister!$D$7:$D$13),IF(MONTH(F1425)&gt;7,0)))),0),"")</f>
        <v/>
      </c>
      <c r="AA1425" s="31" t="str">
        <f>IF(Ansøgning!R1430="","",Ansøgning!R1430)</f>
        <v/>
      </c>
      <c r="AB1425" s="46" t="str">
        <f>IFERROR(MAX(IF(OR(V1425="",X1425=""),"",IF(AND(AND(MONTH(F1425)&gt;=8,MONTH(F1425)&lt;9),AND(MONTH(H1425)&gt;=8,MONTH(H1425)&lt;9)),(NETWORKDAYS(F1425,H1425,Lister!$D$7:$D$13)-X1425)*T1425/NETWORKDAYS(Lister!$D$20,Lister!$E$20,Lister!$D$7:$D$13),IF(AND(MONTH(F1425)=7,MONTH(H1425)=8),(NETWORKDAYS(Lister!$D$20,H1425,Lister!$D$7:$D$13)-X1425)*T1425/NETWORKDAYS(Lister!$D$20,Lister!$E$20,Lister!$D$7:$D$13),IF(AND(MONTH(F1425)=7,MONTH(H1425)=7),0)))),0),"")</f>
        <v/>
      </c>
      <c r="AC1425" s="15" t="str">
        <f>IF(Ansøgning!U1430="","",Ansøgning!U1430)</f>
        <v/>
      </c>
      <c r="AD1425" s="31" t="str">
        <f t="shared" si="157"/>
        <v/>
      </c>
      <c r="AE1425" s="31" t="str">
        <f t="shared" si="158"/>
        <v/>
      </c>
      <c r="AF1425" s="51" t="str">
        <f t="shared" si="159"/>
        <v/>
      </c>
      <c r="AG1425" s="15" t="str">
        <f t="shared" si="160"/>
        <v/>
      </c>
    </row>
    <row r="1426" spans="1:33" x14ac:dyDescent="0.25">
      <c r="A1426" s="13" t="str">
        <f>IF(Ansøgning!A1431="","",Ansøgning!A1431)</f>
        <v/>
      </c>
      <c r="B1426" s="13" t="str">
        <f>IF(Ansøgning!B1431="","",Ansøgning!B1431)</f>
        <v/>
      </c>
      <c r="C1426" s="13" t="str">
        <f>IF(Ansøgning!C1431="","",Ansøgning!C1431)</f>
        <v/>
      </c>
      <c r="D1426" s="13" t="str">
        <f>IF(Ansøgning!D1431="","",Ansøgning!D1431)</f>
        <v/>
      </c>
      <c r="E1426" s="14" t="str">
        <f>IF(Ansøgning!E1431="","",Ansøgning!E1431)</f>
        <v/>
      </c>
      <c r="F1426" s="16"/>
      <c r="G1426" s="14" t="str">
        <f>IF(Ansøgning!F1431="","",Ansøgning!F1431)</f>
        <v/>
      </c>
      <c r="H1426" s="16"/>
      <c r="I1426" s="72" t="str">
        <f>IF(OR(F1426="",H1426=""),"",NETWORKDAYS(F1426,H1426,Lister!$D$7:$D$13))</f>
        <v/>
      </c>
      <c r="J1426" s="53" t="str">
        <f>IF(Ansøgning!H1431="","",Ansøgning!H1431)</f>
        <v/>
      </c>
      <c r="K1426" s="32" t="str">
        <f t="shared" si="154"/>
        <v/>
      </c>
      <c r="L1426" s="31" t="str">
        <f>IF(Ansøgning!J1431="","",Ansøgning!J1431)</f>
        <v/>
      </c>
      <c r="M1426" s="18"/>
      <c r="N1426" s="31" t="str">
        <f>IF(Ansøgning!K1431="","",Ansøgning!K1431)</f>
        <v/>
      </c>
      <c r="O1426" s="18"/>
      <c r="P1426" s="15" t="str">
        <f>IF(Ansøgning!L1431="","",Ansøgning!L1431)</f>
        <v/>
      </c>
      <c r="Q1426" s="46" t="str">
        <f t="shared" si="155"/>
        <v/>
      </c>
      <c r="R1426" s="46"/>
      <c r="S1426" s="101" t="str">
        <f>IF(Ansøgning!M1431="","",Ansøgning!M1431)</f>
        <v/>
      </c>
      <c r="T1426" s="31" t="str">
        <f t="shared" si="156"/>
        <v/>
      </c>
      <c r="U1426" s="102" t="str">
        <f>IF(Ansøgning!O1431="","",Ansøgning!O1431)</f>
        <v/>
      </c>
      <c r="V1426" s="20"/>
      <c r="W1426" s="102" t="str">
        <f>IF(Ansøgning!P1431="","",Ansøgning!P1431)</f>
        <v/>
      </c>
      <c r="X1426" s="20"/>
      <c r="Y1426" s="31" t="str">
        <f>IF(Ansøgning!Q1431="","",Ansøgning!Q1431)</f>
        <v/>
      </c>
      <c r="Z1426" s="46" t="str">
        <f>IFERROR(MAX(IF(OR(V1426="",X1426=""),"",IF(AND(AND(MONTH(F1426)&gt;=7,MONTH(F1426)&lt;8),AND(MONTH(H1426)&gt;=7,MONTH(H1426)&lt;8)),(NETWORKDAYS(F1426,H1426,Lister!$D$7:$D$13)-V1426)*T1426/NETWORKDAYS(Lister!$D$19,Lister!$E$19,Lister!$D$7:$D$13),IF(AND(AND(MONTH(F1426)&gt;=7,MONTH(F1426)&lt;8),MONTH(H1426)&gt;7),(NETWORKDAYS(F1426,Lister!$E$19,Lister!$D$7:$D$13)-V1426)*T1426/NETWORKDAYS(Lister!$D$19,Lister!$E$19,Lister!$D$7:$D$13),IF(MONTH(F1426)&gt;7,0)))),0),"")</f>
        <v/>
      </c>
      <c r="AA1426" s="31" t="str">
        <f>IF(Ansøgning!R1431="","",Ansøgning!R1431)</f>
        <v/>
      </c>
      <c r="AB1426" s="46" t="str">
        <f>IFERROR(MAX(IF(OR(V1426="",X1426=""),"",IF(AND(AND(MONTH(F1426)&gt;=8,MONTH(F1426)&lt;9),AND(MONTH(H1426)&gt;=8,MONTH(H1426)&lt;9)),(NETWORKDAYS(F1426,H1426,Lister!$D$7:$D$13)-X1426)*T1426/NETWORKDAYS(Lister!$D$20,Lister!$E$20,Lister!$D$7:$D$13),IF(AND(MONTH(F1426)=7,MONTH(H1426)=8),(NETWORKDAYS(Lister!$D$20,H1426,Lister!$D$7:$D$13)-X1426)*T1426/NETWORKDAYS(Lister!$D$20,Lister!$E$20,Lister!$D$7:$D$13),IF(AND(MONTH(F1426)=7,MONTH(H1426)=7),0)))),0),"")</f>
        <v/>
      </c>
      <c r="AC1426" s="15" t="str">
        <f>IF(Ansøgning!U1431="","",Ansøgning!U1431)</f>
        <v/>
      </c>
      <c r="AD1426" s="31" t="str">
        <f t="shared" si="157"/>
        <v/>
      </c>
      <c r="AE1426" s="31" t="str">
        <f t="shared" si="158"/>
        <v/>
      </c>
      <c r="AF1426" s="51" t="str">
        <f t="shared" si="159"/>
        <v/>
      </c>
      <c r="AG1426" s="15" t="str">
        <f t="shared" si="160"/>
        <v/>
      </c>
    </row>
    <row r="1427" spans="1:33" x14ac:dyDescent="0.25">
      <c r="A1427" s="13" t="str">
        <f>IF(Ansøgning!A1432="","",Ansøgning!A1432)</f>
        <v/>
      </c>
      <c r="B1427" s="13" t="str">
        <f>IF(Ansøgning!B1432="","",Ansøgning!B1432)</f>
        <v/>
      </c>
      <c r="C1427" s="13" t="str">
        <f>IF(Ansøgning!C1432="","",Ansøgning!C1432)</f>
        <v/>
      </c>
      <c r="D1427" s="13" t="str">
        <f>IF(Ansøgning!D1432="","",Ansøgning!D1432)</f>
        <v/>
      </c>
      <c r="E1427" s="14" t="str">
        <f>IF(Ansøgning!E1432="","",Ansøgning!E1432)</f>
        <v/>
      </c>
      <c r="F1427" s="16"/>
      <c r="G1427" s="14" t="str">
        <f>IF(Ansøgning!F1432="","",Ansøgning!F1432)</f>
        <v/>
      </c>
      <c r="H1427" s="16"/>
      <c r="I1427" s="72" t="str">
        <f>IF(OR(F1427="",H1427=""),"",NETWORKDAYS(F1427,H1427,Lister!$D$7:$D$13))</f>
        <v/>
      </c>
      <c r="J1427" s="53" t="str">
        <f>IF(Ansøgning!H1432="","",Ansøgning!H1432)</f>
        <v/>
      </c>
      <c r="K1427" s="32" t="str">
        <f t="shared" si="154"/>
        <v/>
      </c>
      <c r="L1427" s="31" t="str">
        <f>IF(Ansøgning!J1432="","",Ansøgning!J1432)</f>
        <v/>
      </c>
      <c r="M1427" s="18"/>
      <c r="N1427" s="31" t="str">
        <f>IF(Ansøgning!K1432="","",Ansøgning!K1432)</f>
        <v/>
      </c>
      <c r="O1427" s="18"/>
      <c r="P1427" s="15" t="str">
        <f>IF(Ansøgning!L1432="","",Ansøgning!L1432)</f>
        <v/>
      </c>
      <c r="Q1427" s="46" t="str">
        <f t="shared" si="155"/>
        <v/>
      </c>
      <c r="R1427" s="46"/>
      <c r="S1427" s="101" t="str">
        <f>IF(Ansøgning!M1432="","",Ansøgning!M1432)</f>
        <v/>
      </c>
      <c r="T1427" s="31" t="str">
        <f t="shared" si="156"/>
        <v/>
      </c>
      <c r="U1427" s="102" t="str">
        <f>IF(Ansøgning!O1432="","",Ansøgning!O1432)</f>
        <v/>
      </c>
      <c r="V1427" s="20"/>
      <c r="W1427" s="102" t="str">
        <f>IF(Ansøgning!P1432="","",Ansøgning!P1432)</f>
        <v/>
      </c>
      <c r="X1427" s="20"/>
      <c r="Y1427" s="31" t="str">
        <f>IF(Ansøgning!Q1432="","",Ansøgning!Q1432)</f>
        <v/>
      </c>
      <c r="Z1427" s="46" t="str">
        <f>IFERROR(MAX(IF(OR(V1427="",X1427=""),"",IF(AND(AND(MONTH(F1427)&gt;=7,MONTH(F1427)&lt;8),AND(MONTH(H1427)&gt;=7,MONTH(H1427)&lt;8)),(NETWORKDAYS(F1427,H1427,Lister!$D$7:$D$13)-V1427)*T1427/NETWORKDAYS(Lister!$D$19,Lister!$E$19,Lister!$D$7:$D$13),IF(AND(AND(MONTH(F1427)&gt;=7,MONTH(F1427)&lt;8),MONTH(H1427)&gt;7),(NETWORKDAYS(F1427,Lister!$E$19,Lister!$D$7:$D$13)-V1427)*T1427/NETWORKDAYS(Lister!$D$19,Lister!$E$19,Lister!$D$7:$D$13),IF(MONTH(F1427)&gt;7,0)))),0),"")</f>
        <v/>
      </c>
      <c r="AA1427" s="31" t="str">
        <f>IF(Ansøgning!R1432="","",Ansøgning!R1432)</f>
        <v/>
      </c>
      <c r="AB1427" s="46" t="str">
        <f>IFERROR(MAX(IF(OR(V1427="",X1427=""),"",IF(AND(AND(MONTH(F1427)&gt;=8,MONTH(F1427)&lt;9),AND(MONTH(H1427)&gt;=8,MONTH(H1427)&lt;9)),(NETWORKDAYS(F1427,H1427,Lister!$D$7:$D$13)-X1427)*T1427/NETWORKDAYS(Lister!$D$20,Lister!$E$20,Lister!$D$7:$D$13),IF(AND(MONTH(F1427)=7,MONTH(H1427)=8),(NETWORKDAYS(Lister!$D$20,H1427,Lister!$D$7:$D$13)-X1427)*T1427/NETWORKDAYS(Lister!$D$20,Lister!$E$20,Lister!$D$7:$D$13),IF(AND(MONTH(F1427)=7,MONTH(H1427)=7),0)))),0),"")</f>
        <v/>
      </c>
      <c r="AC1427" s="15" t="str">
        <f>IF(Ansøgning!U1432="","",Ansøgning!U1432)</f>
        <v/>
      </c>
      <c r="AD1427" s="31" t="str">
        <f t="shared" si="157"/>
        <v/>
      </c>
      <c r="AE1427" s="31" t="str">
        <f t="shared" si="158"/>
        <v/>
      </c>
      <c r="AF1427" s="51" t="str">
        <f t="shared" si="159"/>
        <v/>
      </c>
      <c r="AG1427" s="15" t="str">
        <f t="shared" si="160"/>
        <v/>
      </c>
    </row>
    <row r="1428" spans="1:33" x14ac:dyDescent="0.25">
      <c r="A1428" s="13" t="str">
        <f>IF(Ansøgning!A1433="","",Ansøgning!A1433)</f>
        <v/>
      </c>
      <c r="B1428" s="13" t="str">
        <f>IF(Ansøgning!B1433="","",Ansøgning!B1433)</f>
        <v/>
      </c>
      <c r="C1428" s="13" t="str">
        <f>IF(Ansøgning!C1433="","",Ansøgning!C1433)</f>
        <v/>
      </c>
      <c r="D1428" s="13" t="str">
        <f>IF(Ansøgning!D1433="","",Ansøgning!D1433)</f>
        <v/>
      </c>
      <c r="E1428" s="14" t="str">
        <f>IF(Ansøgning!E1433="","",Ansøgning!E1433)</f>
        <v/>
      </c>
      <c r="F1428" s="16"/>
      <c r="G1428" s="14" t="str">
        <f>IF(Ansøgning!F1433="","",Ansøgning!F1433)</f>
        <v/>
      </c>
      <c r="H1428" s="16"/>
      <c r="I1428" s="72" t="str">
        <f>IF(OR(F1428="",H1428=""),"",NETWORKDAYS(F1428,H1428,Lister!$D$7:$D$13))</f>
        <v/>
      </c>
      <c r="J1428" s="53" t="str">
        <f>IF(Ansøgning!H1433="","",Ansøgning!H1433)</f>
        <v/>
      </c>
      <c r="K1428" s="32" t="str">
        <f t="shared" si="154"/>
        <v/>
      </c>
      <c r="L1428" s="31" t="str">
        <f>IF(Ansøgning!J1433="","",Ansøgning!J1433)</f>
        <v/>
      </c>
      <c r="M1428" s="18"/>
      <c r="N1428" s="31" t="str">
        <f>IF(Ansøgning!K1433="","",Ansøgning!K1433)</f>
        <v/>
      </c>
      <c r="O1428" s="18"/>
      <c r="P1428" s="15" t="str">
        <f>IF(Ansøgning!L1433="","",Ansøgning!L1433)</f>
        <v/>
      </c>
      <c r="Q1428" s="46" t="str">
        <f t="shared" si="155"/>
        <v/>
      </c>
      <c r="R1428" s="46"/>
      <c r="S1428" s="101" t="str">
        <f>IF(Ansøgning!M1433="","",Ansøgning!M1433)</f>
        <v/>
      </c>
      <c r="T1428" s="31" t="str">
        <f t="shared" si="156"/>
        <v/>
      </c>
      <c r="U1428" s="102" t="str">
        <f>IF(Ansøgning!O1433="","",Ansøgning!O1433)</f>
        <v/>
      </c>
      <c r="V1428" s="20"/>
      <c r="W1428" s="102" t="str">
        <f>IF(Ansøgning!P1433="","",Ansøgning!P1433)</f>
        <v/>
      </c>
      <c r="X1428" s="20"/>
      <c r="Y1428" s="31" t="str">
        <f>IF(Ansøgning!Q1433="","",Ansøgning!Q1433)</f>
        <v/>
      </c>
      <c r="Z1428" s="46" t="str">
        <f>IFERROR(MAX(IF(OR(V1428="",X1428=""),"",IF(AND(AND(MONTH(F1428)&gt;=7,MONTH(F1428)&lt;8),AND(MONTH(H1428)&gt;=7,MONTH(H1428)&lt;8)),(NETWORKDAYS(F1428,H1428,Lister!$D$7:$D$13)-V1428)*T1428/NETWORKDAYS(Lister!$D$19,Lister!$E$19,Lister!$D$7:$D$13),IF(AND(AND(MONTH(F1428)&gt;=7,MONTH(F1428)&lt;8),MONTH(H1428)&gt;7),(NETWORKDAYS(F1428,Lister!$E$19,Lister!$D$7:$D$13)-V1428)*T1428/NETWORKDAYS(Lister!$D$19,Lister!$E$19,Lister!$D$7:$D$13),IF(MONTH(F1428)&gt;7,0)))),0),"")</f>
        <v/>
      </c>
      <c r="AA1428" s="31" t="str">
        <f>IF(Ansøgning!R1433="","",Ansøgning!R1433)</f>
        <v/>
      </c>
      <c r="AB1428" s="46" t="str">
        <f>IFERROR(MAX(IF(OR(V1428="",X1428=""),"",IF(AND(AND(MONTH(F1428)&gt;=8,MONTH(F1428)&lt;9),AND(MONTH(H1428)&gt;=8,MONTH(H1428)&lt;9)),(NETWORKDAYS(F1428,H1428,Lister!$D$7:$D$13)-X1428)*T1428/NETWORKDAYS(Lister!$D$20,Lister!$E$20,Lister!$D$7:$D$13),IF(AND(MONTH(F1428)=7,MONTH(H1428)=8),(NETWORKDAYS(Lister!$D$20,H1428,Lister!$D$7:$D$13)-X1428)*T1428/NETWORKDAYS(Lister!$D$20,Lister!$E$20,Lister!$D$7:$D$13),IF(AND(MONTH(F1428)=7,MONTH(H1428)=7),0)))),0),"")</f>
        <v/>
      </c>
      <c r="AC1428" s="15" t="str">
        <f>IF(Ansøgning!U1433="","",Ansøgning!U1433)</f>
        <v/>
      </c>
      <c r="AD1428" s="31" t="str">
        <f t="shared" si="157"/>
        <v/>
      </c>
      <c r="AE1428" s="31" t="str">
        <f t="shared" si="158"/>
        <v/>
      </c>
      <c r="AF1428" s="51" t="str">
        <f t="shared" si="159"/>
        <v/>
      </c>
      <c r="AG1428" s="15" t="str">
        <f t="shared" si="160"/>
        <v/>
      </c>
    </row>
    <row r="1429" spans="1:33" x14ac:dyDescent="0.25">
      <c r="A1429" s="13" t="str">
        <f>IF(Ansøgning!A1434="","",Ansøgning!A1434)</f>
        <v/>
      </c>
      <c r="B1429" s="13" t="str">
        <f>IF(Ansøgning!B1434="","",Ansøgning!B1434)</f>
        <v/>
      </c>
      <c r="C1429" s="13" t="str">
        <f>IF(Ansøgning!C1434="","",Ansøgning!C1434)</f>
        <v/>
      </c>
      <c r="D1429" s="13" t="str">
        <f>IF(Ansøgning!D1434="","",Ansøgning!D1434)</f>
        <v/>
      </c>
      <c r="E1429" s="14" t="str">
        <f>IF(Ansøgning!E1434="","",Ansøgning!E1434)</f>
        <v/>
      </c>
      <c r="F1429" s="16"/>
      <c r="G1429" s="14" t="str">
        <f>IF(Ansøgning!F1434="","",Ansøgning!F1434)</f>
        <v/>
      </c>
      <c r="H1429" s="16"/>
      <c r="I1429" s="72" t="str">
        <f>IF(OR(F1429="",H1429=""),"",NETWORKDAYS(F1429,H1429,Lister!$D$7:$D$13))</f>
        <v/>
      </c>
      <c r="J1429" s="53" t="str">
        <f>IF(Ansøgning!H1434="","",Ansøgning!H1434)</f>
        <v/>
      </c>
      <c r="K1429" s="32" t="str">
        <f t="shared" si="154"/>
        <v/>
      </c>
      <c r="L1429" s="31" t="str">
        <f>IF(Ansøgning!J1434="","",Ansøgning!J1434)</f>
        <v/>
      </c>
      <c r="M1429" s="18"/>
      <c r="N1429" s="31" t="str">
        <f>IF(Ansøgning!K1434="","",Ansøgning!K1434)</f>
        <v/>
      </c>
      <c r="O1429" s="18"/>
      <c r="P1429" s="15" t="str">
        <f>IF(Ansøgning!L1434="","",Ansøgning!L1434)</f>
        <v/>
      </c>
      <c r="Q1429" s="46" t="str">
        <f t="shared" si="155"/>
        <v/>
      </c>
      <c r="R1429" s="46"/>
      <c r="S1429" s="101" t="str">
        <f>IF(Ansøgning!M1434="","",Ansøgning!M1434)</f>
        <v/>
      </c>
      <c r="T1429" s="31" t="str">
        <f t="shared" si="156"/>
        <v/>
      </c>
      <c r="U1429" s="102" t="str">
        <f>IF(Ansøgning!O1434="","",Ansøgning!O1434)</f>
        <v/>
      </c>
      <c r="V1429" s="20"/>
      <c r="W1429" s="102" t="str">
        <f>IF(Ansøgning!P1434="","",Ansøgning!P1434)</f>
        <v/>
      </c>
      <c r="X1429" s="20"/>
      <c r="Y1429" s="31" t="str">
        <f>IF(Ansøgning!Q1434="","",Ansøgning!Q1434)</f>
        <v/>
      </c>
      <c r="Z1429" s="46" t="str">
        <f>IFERROR(MAX(IF(OR(V1429="",X1429=""),"",IF(AND(AND(MONTH(F1429)&gt;=7,MONTH(F1429)&lt;8),AND(MONTH(H1429)&gt;=7,MONTH(H1429)&lt;8)),(NETWORKDAYS(F1429,H1429,Lister!$D$7:$D$13)-V1429)*T1429/NETWORKDAYS(Lister!$D$19,Lister!$E$19,Lister!$D$7:$D$13),IF(AND(AND(MONTH(F1429)&gt;=7,MONTH(F1429)&lt;8),MONTH(H1429)&gt;7),(NETWORKDAYS(F1429,Lister!$E$19,Lister!$D$7:$D$13)-V1429)*T1429/NETWORKDAYS(Lister!$D$19,Lister!$E$19,Lister!$D$7:$D$13),IF(MONTH(F1429)&gt;7,0)))),0),"")</f>
        <v/>
      </c>
      <c r="AA1429" s="31" t="str">
        <f>IF(Ansøgning!R1434="","",Ansøgning!R1434)</f>
        <v/>
      </c>
      <c r="AB1429" s="46" t="str">
        <f>IFERROR(MAX(IF(OR(V1429="",X1429=""),"",IF(AND(AND(MONTH(F1429)&gt;=8,MONTH(F1429)&lt;9),AND(MONTH(H1429)&gt;=8,MONTH(H1429)&lt;9)),(NETWORKDAYS(F1429,H1429,Lister!$D$7:$D$13)-X1429)*T1429/NETWORKDAYS(Lister!$D$20,Lister!$E$20,Lister!$D$7:$D$13),IF(AND(MONTH(F1429)=7,MONTH(H1429)=8),(NETWORKDAYS(Lister!$D$20,H1429,Lister!$D$7:$D$13)-X1429)*T1429/NETWORKDAYS(Lister!$D$20,Lister!$E$20,Lister!$D$7:$D$13),IF(AND(MONTH(F1429)=7,MONTH(H1429)=7),0)))),0),"")</f>
        <v/>
      </c>
      <c r="AC1429" s="15" t="str">
        <f>IF(Ansøgning!U1434="","",Ansøgning!U1434)</f>
        <v/>
      </c>
      <c r="AD1429" s="31" t="str">
        <f t="shared" si="157"/>
        <v/>
      </c>
      <c r="AE1429" s="31" t="str">
        <f t="shared" si="158"/>
        <v/>
      </c>
      <c r="AF1429" s="51" t="str">
        <f t="shared" si="159"/>
        <v/>
      </c>
      <c r="AG1429" s="15" t="str">
        <f t="shared" si="160"/>
        <v/>
      </c>
    </row>
    <row r="1430" spans="1:33" x14ac:dyDescent="0.25">
      <c r="A1430" s="13" t="str">
        <f>IF(Ansøgning!A1435="","",Ansøgning!A1435)</f>
        <v/>
      </c>
      <c r="B1430" s="13" t="str">
        <f>IF(Ansøgning!B1435="","",Ansøgning!B1435)</f>
        <v/>
      </c>
      <c r="C1430" s="13" t="str">
        <f>IF(Ansøgning!C1435="","",Ansøgning!C1435)</f>
        <v/>
      </c>
      <c r="D1430" s="13" t="str">
        <f>IF(Ansøgning!D1435="","",Ansøgning!D1435)</f>
        <v/>
      </c>
      <c r="E1430" s="14" t="str">
        <f>IF(Ansøgning!E1435="","",Ansøgning!E1435)</f>
        <v/>
      </c>
      <c r="F1430" s="16"/>
      <c r="G1430" s="14" t="str">
        <f>IF(Ansøgning!F1435="","",Ansøgning!F1435)</f>
        <v/>
      </c>
      <c r="H1430" s="16"/>
      <c r="I1430" s="72" t="str">
        <f>IF(OR(F1430="",H1430=""),"",NETWORKDAYS(F1430,H1430,Lister!$D$7:$D$13))</f>
        <v/>
      </c>
      <c r="J1430" s="53" t="str">
        <f>IF(Ansøgning!H1435="","",Ansøgning!H1435)</f>
        <v/>
      </c>
      <c r="K1430" s="32" t="str">
        <f t="shared" si="154"/>
        <v/>
      </c>
      <c r="L1430" s="31" t="str">
        <f>IF(Ansøgning!J1435="","",Ansøgning!J1435)</f>
        <v/>
      </c>
      <c r="M1430" s="18"/>
      <c r="N1430" s="31" t="str">
        <f>IF(Ansøgning!K1435="","",Ansøgning!K1435)</f>
        <v/>
      </c>
      <c r="O1430" s="18"/>
      <c r="P1430" s="15" t="str">
        <f>IF(Ansøgning!L1435="","",Ansøgning!L1435)</f>
        <v/>
      </c>
      <c r="Q1430" s="46" t="str">
        <f t="shared" si="155"/>
        <v/>
      </c>
      <c r="R1430" s="46"/>
      <c r="S1430" s="101" t="str">
        <f>IF(Ansøgning!M1435="","",Ansøgning!M1435)</f>
        <v/>
      </c>
      <c r="T1430" s="31" t="str">
        <f t="shared" si="156"/>
        <v/>
      </c>
      <c r="U1430" s="102" t="str">
        <f>IF(Ansøgning!O1435="","",Ansøgning!O1435)</f>
        <v/>
      </c>
      <c r="V1430" s="20"/>
      <c r="W1430" s="102" t="str">
        <f>IF(Ansøgning!P1435="","",Ansøgning!P1435)</f>
        <v/>
      </c>
      <c r="X1430" s="20"/>
      <c r="Y1430" s="31" t="str">
        <f>IF(Ansøgning!Q1435="","",Ansøgning!Q1435)</f>
        <v/>
      </c>
      <c r="Z1430" s="46" t="str">
        <f>IFERROR(MAX(IF(OR(V1430="",X1430=""),"",IF(AND(AND(MONTH(F1430)&gt;=7,MONTH(F1430)&lt;8),AND(MONTH(H1430)&gt;=7,MONTH(H1430)&lt;8)),(NETWORKDAYS(F1430,H1430,Lister!$D$7:$D$13)-V1430)*T1430/NETWORKDAYS(Lister!$D$19,Lister!$E$19,Lister!$D$7:$D$13),IF(AND(AND(MONTH(F1430)&gt;=7,MONTH(F1430)&lt;8),MONTH(H1430)&gt;7),(NETWORKDAYS(F1430,Lister!$E$19,Lister!$D$7:$D$13)-V1430)*T1430/NETWORKDAYS(Lister!$D$19,Lister!$E$19,Lister!$D$7:$D$13),IF(MONTH(F1430)&gt;7,0)))),0),"")</f>
        <v/>
      </c>
      <c r="AA1430" s="31" t="str">
        <f>IF(Ansøgning!R1435="","",Ansøgning!R1435)</f>
        <v/>
      </c>
      <c r="AB1430" s="46" t="str">
        <f>IFERROR(MAX(IF(OR(V1430="",X1430=""),"",IF(AND(AND(MONTH(F1430)&gt;=8,MONTH(F1430)&lt;9),AND(MONTH(H1430)&gt;=8,MONTH(H1430)&lt;9)),(NETWORKDAYS(F1430,H1430,Lister!$D$7:$D$13)-X1430)*T1430/NETWORKDAYS(Lister!$D$20,Lister!$E$20,Lister!$D$7:$D$13),IF(AND(MONTH(F1430)=7,MONTH(H1430)=8),(NETWORKDAYS(Lister!$D$20,H1430,Lister!$D$7:$D$13)-X1430)*T1430/NETWORKDAYS(Lister!$D$20,Lister!$E$20,Lister!$D$7:$D$13),IF(AND(MONTH(F1430)=7,MONTH(H1430)=7),0)))),0),"")</f>
        <v/>
      </c>
      <c r="AC1430" s="15" t="str">
        <f>IF(Ansøgning!U1435="","",Ansøgning!U1435)</f>
        <v/>
      </c>
      <c r="AD1430" s="31" t="str">
        <f t="shared" si="157"/>
        <v/>
      </c>
      <c r="AE1430" s="31" t="str">
        <f t="shared" si="158"/>
        <v/>
      </c>
      <c r="AF1430" s="51" t="str">
        <f t="shared" si="159"/>
        <v/>
      </c>
      <c r="AG1430" s="15" t="str">
        <f t="shared" si="160"/>
        <v/>
      </c>
    </row>
    <row r="1431" spans="1:33" x14ac:dyDescent="0.25">
      <c r="A1431" s="13" t="str">
        <f>IF(Ansøgning!A1436="","",Ansøgning!A1436)</f>
        <v/>
      </c>
      <c r="B1431" s="13" t="str">
        <f>IF(Ansøgning!B1436="","",Ansøgning!B1436)</f>
        <v/>
      </c>
      <c r="C1431" s="13" t="str">
        <f>IF(Ansøgning!C1436="","",Ansøgning!C1436)</f>
        <v/>
      </c>
      <c r="D1431" s="13" t="str">
        <f>IF(Ansøgning!D1436="","",Ansøgning!D1436)</f>
        <v/>
      </c>
      <c r="E1431" s="14" t="str">
        <f>IF(Ansøgning!E1436="","",Ansøgning!E1436)</f>
        <v/>
      </c>
      <c r="F1431" s="16"/>
      <c r="G1431" s="14" t="str">
        <f>IF(Ansøgning!F1436="","",Ansøgning!F1436)</f>
        <v/>
      </c>
      <c r="H1431" s="16"/>
      <c r="I1431" s="72" t="str">
        <f>IF(OR(F1431="",H1431=""),"",NETWORKDAYS(F1431,H1431,Lister!$D$7:$D$13))</f>
        <v/>
      </c>
      <c r="J1431" s="53" t="str">
        <f>IF(Ansøgning!H1436="","",Ansøgning!H1436)</f>
        <v/>
      </c>
      <c r="K1431" s="32" t="str">
        <f t="shared" si="154"/>
        <v/>
      </c>
      <c r="L1431" s="31" t="str">
        <f>IF(Ansøgning!J1436="","",Ansøgning!J1436)</f>
        <v/>
      </c>
      <c r="M1431" s="18"/>
      <c r="N1431" s="31" t="str">
        <f>IF(Ansøgning!K1436="","",Ansøgning!K1436)</f>
        <v/>
      </c>
      <c r="O1431" s="18"/>
      <c r="P1431" s="15" t="str">
        <f>IF(Ansøgning!L1436="","",Ansøgning!L1436)</f>
        <v/>
      </c>
      <c r="Q1431" s="46" t="str">
        <f t="shared" si="155"/>
        <v/>
      </c>
      <c r="R1431" s="46"/>
      <c r="S1431" s="101" t="str">
        <f>IF(Ansøgning!M1436="","",Ansøgning!M1436)</f>
        <v/>
      </c>
      <c r="T1431" s="31" t="str">
        <f t="shared" si="156"/>
        <v/>
      </c>
      <c r="U1431" s="102" t="str">
        <f>IF(Ansøgning!O1436="","",Ansøgning!O1436)</f>
        <v/>
      </c>
      <c r="V1431" s="20"/>
      <c r="W1431" s="102" t="str">
        <f>IF(Ansøgning!P1436="","",Ansøgning!P1436)</f>
        <v/>
      </c>
      <c r="X1431" s="20"/>
      <c r="Y1431" s="31" t="str">
        <f>IF(Ansøgning!Q1436="","",Ansøgning!Q1436)</f>
        <v/>
      </c>
      <c r="Z1431" s="46" t="str">
        <f>IFERROR(MAX(IF(OR(V1431="",X1431=""),"",IF(AND(AND(MONTH(F1431)&gt;=7,MONTH(F1431)&lt;8),AND(MONTH(H1431)&gt;=7,MONTH(H1431)&lt;8)),(NETWORKDAYS(F1431,H1431,Lister!$D$7:$D$13)-V1431)*T1431/NETWORKDAYS(Lister!$D$19,Lister!$E$19,Lister!$D$7:$D$13),IF(AND(AND(MONTH(F1431)&gt;=7,MONTH(F1431)&lt;8),MONTH(H1431)&gt;7),(NETWORKDAYS(F1431,Lister!$E$19,Lister!$D$7:$D$13)-V1431)*T1431/NETWORKDAYS(Lister!$D$19,Lister!$E$19,Lister!$D$7:$D$13),IF(MONTH(F1431)&gt;7,0)))),0),"")</f>
        <v/>
      </c>
      <c r="AA1431" s="31" t="str">
        <f>IF(Ansøgning!R1436="","",Ansøgning!R1436)</f>
        <v/>
      </c>
      <c r="AB1431" s="46" t="str">
        <f>IFERROR(MAX(IF(OR(V1431="",X1431=""),"",IF(AND(AND(MONTH(F1431)&gt;=8,MONTH(F1431)&lt;9),AND(MONTH(H1431)&gt;=8,MONTH(H1431)&lt;9)),(NETWORKDAYS(F1431,H1431,Lister!$D$7:$D$13)-X1431)*T1431/NETWORKDAYS(Lister!$D$20,Lister!$E$20,Lister!$D$7:$D$13),IF(AND(MONTH(F1431)=7,MONTH(H1431)=8),(NETWORKDAYS(Lister!$D$20,H1431,Lister!$D$7:$D$13)-X1431)*T1431/NETWORKDAYS(Lister!$D$20,Lister!$E$20,Lister!$D$7:$D$13),IF(AND(MONTH(F1431)=7,MONTH(H1431)=7),0)))),0),"")</f>
        <v/>
      </c>
      <c r="AC1431" s="15" t="str">
        <f>IF(Ansøgning!U1436="","",Ansøgning!U1436)</f>
        <v/>
      </c>
      <c r="AD1431" s="31" t="str">
        <f t="shared" si="157"/>
        <v/>
      </c>
      <c r="AE1431" s="31" t="str">
        <f t="shared" si="158"/>
        <v/>
      </c>
      <c r="AF1431" s="51" t="str">
        <f t="shared" si="159"/>
        <v/>
      </c>
      <c r="AG1431" s="15" t="str">
        <f t="shared" si="160"/>
        <v/>
      </c>
    </row>
    <row r="1432" spans="1:33" x14ac:dyDescent="0.25">
      <c r="A1432" s="13" t="str">
        <f>IF(Ansøgning!A1437="","",Ansøgning!A1437)</f>
        <v/>
      </c>
      <c r="B1432" s="13" t="str">
        <f>IF(Ansøgning!B1437="","",Ansøgning!B1437)</f>
        <v/>
      </c>
      <c r="C1432" s="13" t="str">
        <f>IF(Ansøgning!C1437="","",Ansøgning!C1437)</f>
        <v/>
      </c>
      <c r="D1432" s="13" t="str">
        <f>IF(Ansøgning!D1437="","",Ansøgning!D1437)</f>
        <v/>
      </c>
      <c r="E1432" s="14" t="str">
        <f>IF(Ansøgning!E1437="","",Ansøgning!E1437)</f>
        <v/>
      </c>
      <c r="F1432" s="16"/>
      <c r="G1432" s="14" t="str">
        <f>IF(Ansøgning!F1437="","",Ansøgning!F1437)</f>
        <v/>
      </c>
      <c r="H1432" s="16"/>
      <c r="I1432" s="72" t="str">
        <f>IF(OR(F1432="",H1432=""),"",NETWORKDAYS(F1432,H1432,Lister!$D$7:$D$13))</f>
        <v/>
      </c>
      <c r="J1432" s="53" t="str">
        <f>IF(Ansøgning!H1437="","",Ansøgning!H1437)</f>
        <v/>
      </c>
      <c r="K1432" s="32" t="str">
        <f t="shared" si="154"/>
        <v/>
      </c>
      <c r="L1432" s="31" t="str">
        <f>IF(Ansøgning!J1437="","",Ansøgning!J1437)</f>
        <v/>
      </c>
      <c r="M1432" s="18"/>
      <c r="N1432" s="31" t="str">
        <f>IF(Ansøgning!K1437="","",Ansøgning!K1437)</f>
        <v/>
      </c>
      <c r="O1432" s="18"/>
      <c r="P1432" s="15" t="str">
        <f>IF(Ansøgning!L1437="","",Ansøgning!L1437)</f>
        <v/>
      </c>
      <c r="Q1432" s="46" t="str">
        <f t="shared" si="155"/>
        <v/>
      </c>
      <c r="R1432" s="46"/>
      <c r="S1432" s="101" t="str">
        <f>IF(Ansøgning!M1437="","",Ansøgning!M1437)</f>
        <v/>
      </c>
      <c r="T1432" s="31" t="str">
        <f t="shared" si="156"/>
        <v/>
      </c>
      <c r="U1432" s="102" t="str">
        <f>IF(Ansøgning!O1437="","",Ansøgning!O1437)</f>
        <v/>
      </c>
      <c r="V1432" s="20"/>
      <c r="W1432" s="102" t="str">
        <f>IF(Ansøgning!P1437="","",Ansøgning!P1437)</f>
        <v/>
      </c>
      <c r="X1432" s="20"/>
      <c r="Y1432" s="31" t="str">
        <f>IF(Ansøgning!Q1437="","",Ansøgning!Q1437)</f>
        <v/>
      </c>
      <c r="Z1432" s="46" t="str">
        <f>IFERROR(MAX(IF(OR(V1432="",X1432=""),"",IF(AND(AND(MONTH(F1432)&gt;=7,MONTH(F1432)&lt;8),AND(MONTH(H1432)&gt;=7,MONTH(H1432)&lt;8)),(NETWORKDAYS(F1432,H1432,Lister!$D$7:$D$13)-V1432)*T1432/NETWORKDAYS(Lister!$D$19,Lister!$E$19,Lister!$D$7:$D$13),IF(AND(AND(MONTH(F1432)&gt;=7,MONTH(F1432)&lt;8),MONTH(H1432)&gt;7),(NETWORKDAYS(F1432,Lister!$E$19,Lister!$D$7:$D$13)-V1432)*T1432/NETWORKDAYS(Lister!$D$19,Lister!$E$19,Lister!$D$7:$D$13),IF(MONTH(F1432)&gt;7,0)))),0),"")</f>
        <v/>
      </c>
      <c r="AA1432" s="31" t="str">
        <f>IF(Ansøgning!R1437="","",Ansøgning!R1437)</f>
        <v/>
      </c>
      <c r="AB1432" s="46" t="str">
        <f>IFERROR(MAX(IF(OR(V1432="",X1432=""),"",IF(AND(AND(MONTH(F1432)&gt;=8,MONTH(F1432)&lt;9),AND(MONTH(H1432)&gt;=8,MONTH(H1432)&lt;9)),(NETWORKDAYS(F1432,H1432,Lister!$D$7:$D$13)-X1432)*T1432/NETWORKDAYS(Lister!$D$20,Lister!$E$20,Lister!$D$7:$D$13),IF(AND(MONTH(F1432)=7,MONTH(H1432)=8),(NETWORKDAYS(Lister!$D$20,H1432,Lister!$D$7:$D$13)-X1432)*T1432/NETWORKDAYS(Lister!$D$20,Lister!$E$20,Lister!$D$7:$D$13),IF(AND(MONTH(F1432)=7,MONTH(H1432)=7),0)))),0),"")</f>
        <v/>
      </c>
      <c r="AC1432" s="15" t="str">
        <f>IF(Ansøgning!U1437="","",Ansøgning!U1437)</f>
        <v/>
      </c>
      <c r="AD1432" s="31" t="str">
        <f t="shared" si="157"/>
        <v/>
      </c>
      <c r="AE1432" s="31" t="str">
        <f t="shared" si="158"/>
        <v/>
      </c>
      <c r="AF1432" s="51" t="str">
        <f t="shared" si="159"/>
        <v/>
      </c>
      <c r="AG1432" s="15" t="str">
        <f t="shared" si="160"/>
        <v/>
      </c>
    </row>
    <row r="1433" spans="1:33" x14ac:dyDescent="0.25">
      <c r="A1433" s="13" t="str">
        <f>IF(Ansøgning!A1438="","",Ansøgning!A1438)</f>
        <v/>
      </c>
      <c r="B1433" s="13" t="str">
        <f>IF(Ansøgning!B1438="","",Ansøgning!B1438)</f>
        <v/>
      </c>
      <c r="C1433" s="13" t="str">
        <f>IF(Ansøgning!C1438="","",Ansøgning!C1438)</f>
        <v/>
      </c>
      <c r="D1433" s="13" t="str">
        <f>IF(Ansøgning!D1438="","",Ansøgning!D1438)</f>
        <v/>
      </c>
      <c r="E1433" s="14" t="str">
        <f>IF(Ansøgning!E1438="","",Ansøgning!E1438)</f>
        <v/>
      </c>
      <c r="F1433" s="16"/>
      <c r="G1433" s="14" t="str">
        <f>IF(Ansøgning!F1438="","",Ansøgning!F1438)</f>
        <v/>
      </c>
      <c r="H1433" s="16"/>
      <c r="I1433" s="72" t="str">
        <f>IF(OR(F1433="",H1433=""),"",NETWORKDAYS(F1433,H1433,Lister!$D$7:$D$13))</f>
        <v/>
      </c>
      <c r="J1433" s="53" t="str">
        <f>IF(Ansøgning!H1438="","",Ansøgning!H1438)</f>
        <v/>
      </c>
      <c r="K1433" s="32" t="str">
        <f t="shared" si="154"/>
        <v/>
      </c>
      <c r="L1433" s="31" t="str">
        <f>IF(Ansøgning!J1438="","",Ansøgning!J1438)</f>
        <v/>
      </c>
      <c r="M1433" s="18"/>
      <c r="N1433" s="31" t="str">
        <f>IF(Ansøgning!K1438="","",Ansøgning!K1438)</f>
        <v/>
      </c>
      <c r="O1433" s="18"/>
      <c r="P1433" s="15" t="str">
        <f>IF(Ansøgning!L1438="","",Ansøgning!L1438)</f>
        <v/>
      </c>
      <c r="Q1433" s="46" t="str">
        <f t="shared" si="155"/>
        <v/>
      </c>
      <c r="R1433" s="46"/>
      <c r="S1433" s="101" t="str">
        <f>IF(Ansøgning!M1438="","",Ansøgning!M1438)</f>
        <v/>
      </c>
      <c r="T1433" s="31" t="str">
        <f t="shared" si="156"/>
        <v/>
      </c>
      <c r="U1433" s="102" t="str">
        <f>IF(Ansøgning!O1438="","",Ansøgning!O1438)</f>
        <v/>
      </c>
      <c r="V1433" s="20"/>
      <c r="W1433" s="102" t="str">
        <f>IF(Ansøgning!P1438="","",Ansøgning!P1438)</f>
        <v/>
      </c>
      <c r="X1433" s="20"/>
      <c r="Y1433" s="31" t="str">
        <f>IF(Ansøgning!Q1438="","",Ansøgning!Q1438)</f>
        <v/>
      </c>
      <c r="Z1433" s="46" t="str">
        <f>IFERROR(MAX(IF(OR(V1433="",X1433=""),"",IF(AND(AND(MONTH(F1433)&gt;=7,MONTH(F1433)&lt;8),AND(MONTH(H1433)&gt;=7,MONTH(H1433)&lt;8)),(NETWORKDAYS(F1433,H1433,Lister!$D$7:$D$13)-V1433)*T1433/NETWORKDAYS(Lister!$D$19,Lister!$E$19,Lister!$D$7:$D$13),IF(AND(AND(MONTH(F1433)&gt;=7,MONTH(F1433)&lt;8),MONTH(H1433)&gt;7),(NETWORKDAYS(F1433,Lister!$E$19,Lister!$D$7:$D$13)-V1433)*T1433/NETWORKDAYS(Lister!$D$19,Lister!$E$19,Lister!$D$7:$D$13),IF(MONTH(F1433)&gt;7,0)))),0),"")</f>
        <v/>
      </c>
      <c r="AA1433" s="31" t="str">
        <f>IF(Ansøgning!R1438="","",Ansøgning!R1438)</f>
        <v/>
      </c>
      <c r="AB1433" s="46" t="str">
        <f>IFERROR(MAX(IF(OR(V1433="",X1433=""),"",IF(AND(AND(MONTH(F1433)&gt;=8,MONTH(F1433)&lt;9),AND(MONTH(H1433)&gt;=8,MONTH(H1433)&lt;9)),(NETWORKDAYS(F1433,H1433,Lister!$D$7:$D$13)-X1433)*T1433/NETWORKDAYS(Lister!$D$20,Lister!$E$20,Lister!$D$7:$D$13),IF(AND(MONTH(F1433)=7,MONTH(H1433)=8),(NETWORKDAYS(Lister!$D$20,H1433,Lister!$D$7:$D$13)-X1433)*T1433/NETWORKDAYS(Lister!$D$20,Lister!$E$20,Lister!$D$7:$D$13),IF(AND(MONTH(F1433)=7,MONTH(H1433)=7),0)))),0),"")</f>
        <v/>
      </c>
      <c r="AC1433" s="15" t="str">
        <f>IF(Ansøgning!U1438="","",Ansøgning!U1438)</f>
        <v/>
      </c>
      <c r="AD1433" s="31" t="str">
        <f t="shared" si="157"/>
        <v/>
      </c>
      <c r="AE1433" s="31" t="str">
        <f t="shared" si="158"/>
        <v/>
      </c>
      <c r="AF1433" s="51" t="str">
        <f t="shared" si="159"/>
        <v/>
      </c>
      <c r="AG1433" s="15" t="str">
        <f t="shared" si="160"/>
        <v/>
      </c>
    </row>
    <row r="1434" spans="1:33" x14ac:dyDescent="0.25">
      <c r="A1434" s="13" t="str">
        <f>IF(Ansøgning!A1439="","",Ansøgning!A1439)</f>
        <v/>
      </c>
      <c r="B1434" s="13" t="str">
        <f>IF(Ansøgning!B1439="","",Ansøgning!B1439)</f>
        <v/>
      </c>
      <c r="C1434" s="13" t="str">
        <f>IF(Ansøgning!C1439="","",Ansøgning!C1439)</f>
        <v/>
      </c>
      <c r="D1434" s="13" t="str">
        <f>IF(Ansøgning!D1439="","",Ansøgning!D1439)</f>
        <v/>
      </c>
      <c r="E1434" s="14" t="str">
        <f>IF(Ansøgning!E1439="","",Ansøgning!E1439)</f>
        <v/>
      </c>
      <c r="F1434" s="16"/>
      <c r="G1434" s="14" t="str">
        <f>IF(Ansøgning!F1439="","",Ansøgning!F1439)</f>
        <v/>
      </c>
      <c r="H1434" s="16"/>
      <c r="I1434" s="72" t="str">
        <f>IF(OR(F1434="",H1434=""),"",NETWORKDAYS(F1434,H1434,Lister!$D$7:$D$13))</f>
        <v/>
      </c>
      <c r="J1434" s="53" t="str">
        <f>IF(Ansøgning!H1439="","",Ansøgning!H1439)</f>
        <v/>
      </c>
      <c r="K1434" s="32" t="str">
        <f t="shared" si="154"/>
        <v/>
      </c>
      <c r="L1434" s="31" t="str">
        <f>IF(Ansøgning!J1439="","",Ansøgning!J1439)</f>
        <v/>
      </c>
      <c r="M1434" s="18"/>
      <c r="N1434" s="31" t="str">
        <f>IF(Ansøgning!K1439="","",Ansøgning!K1439)</f>
        <v/>
      </c>
      <c r="O1434" s="18"/>
      <c r="P1434" s="15" t="str">
        <f>IF(Ansøgning!L1439="","",Ansøgning!L1439)</f>
        <v/>
      </c>
      <c r="Q1434" s="46" t="str">
        <f t="shared" si="155"/>
        <v/>
      </c>
      <c r="R1434" s="46"/>
      <c r="S1434" s="101" t="str">
        <f>IF(Ansøgning!M1439="","",Ansøgning!M1439)</f>
        <v/>
      </c>
      <c r="T1434" s="31" t="str">
        <f t="shared" si="156"/>
        <v/>
      </c>
      <c r="U1434" s="102" t="str">
        <f>IF(Ansøgning!O1439="","",Ansøgning!O1439)</f>
        <v/>
      </c>
      <c r="V1434" s="20"/>
      <c r="W1434" s="102" t="str">
        <f>IF(Ansøgning!P1439="","",Ansøgning!P1439)</f>
        <v/>
      </c>
      <c r="X1434" s="20"/>
      <c r="Y1434" s="31" t="str">
        <f>IF(Ansøgning!Q1439="","",Ansøgning!Q1439)</f>
        <v/>
      </c>
      <c r="Z1434" s="46" t="str">
        <f>IFERROR(MAX(IF(OR(V1434="",X1434=""),"",IF(AND(AND(MONTH(F1434)&gt;=7,MONTH(F1434)&lt;8),AND(MONTH(H1434)&gt;=7,MONTH(H1434)&lt;8)),(NETWORKDAYS(F1434,H1434,Lister!$D$7:$D$13)-V1434)*T1434/NETWORKDAYS(Lister!$D$19,Lister!$E$19,Lister!$D$7:$D$13),IF(AND(AND(MONTH(F1434)&gt;=7,MONTH(F1434)&lt;8),MONTH(H1434)&gt;7),(NETWORKDAYS(F1434,Lister!$E$19,Lister!$D$7:$D$13)-V1434)*T1434/NETWORKDAYS(Lister!$D$19,Lister!$E$19,Lister!$D$7:$D$13),IF(MONTH(F1434)&gt;7,0)))),0),"")</f>
        <v/>
      </c>
      <c r="AA1434" s="31" t="str">
        <f>IF(Ansøgning!R1439="","",Ansøgning!R1439)</f>
        <v/>
      </c>
      <c r="AB1434" s="46" t="str">
        <f>IFERROR(MAX(IF(OR(V1434="",X1434=""),"",IF(AND(AND(MONTH(F1434)&gt;=8,MONTH(F1434)&lt;9),AND(MONTH(H1434)&gt;=8,MONTH(H1434)&lt;9)),(NETWORKDAYS(F1434,H1434,Lister!$D$7:$D$13)-X1434)*T1434/NETWORKDAYS(Lister!$D$20,Lister!$E$20,Lister!$D$7:$D$13),IF(AND(MONTH(F1434)=7,MONTH(H1434)=8),(NETWORKDAYS(Lister!$D$20,H1434,Lister!$D$7:$D$13)-X1434)*T1434/NETWORKDAYS(Lister!$D$20,Lister!$E$20,Lister!$D$7:$D$13),IF(AND(MONTH(F1434)=7,MONTH(H1434)=7),0)))),0),"")</f>
        <v/>
      </c>
      <c r="AC1434" s="15" t="str">
        <f>IF(Ansøgning!U1439="","",Ansøgning!U1439)</f>
        <v/>
      </c>
      <c r="AD1434" s="31" t="str">
        <f t="shared" si="157"/>
        <v/>
      </c>
      <c r="AE1434" s="31" t="str">
        <f t="shared" si="158"/>
        <v/>
      </c>
      <c r="AF1434" s="51" t="str">
        <f t="shared" si="159"/>
        <v/>
      </c>
      <c r="AG1434" s="15" t="str">
        <f t="shared" si="160"/>
        <v/>
      </c>
    </row>
    <row r="1435" spans="1:33" x14ac:dyDescent="0.25">
      <c r="A1435" s="13" t="str">
        <f>IF(Ansøgning!A1440="","",Ansøgning!A1440)</f>
        <v/>
      </c>
      <c r="B1435" s="13" t="str">
        <f>IF(Ansøgning!B1440="","",Ansøgning!B1440)</f>
        <v/>
      </c>
      <c r="C1435" s="13" t="str">
        <f>IF(Ansøgning!C1440="","",Ansøgning!C1440)</f>
        <v/>
      </c>
      <c r="D1435" s="13" t="str">
        <f>IF(Ansøgning!D1440="","",Ansøgning!D1440)</f>
        <v/>
      </c>
      <c r="E1435" s="14" t="str">
        <f>IF(Ansøgning!E1440="","",Ansøgning!E1440)</f>
        <v/>
      </c>
      <c r="F1435" s="16"/>
      <c r="G1435" s="14" t="str">
        <f>IF(Ansøgning!F1440="","",Ansøgning!F1440)</f>
        <v/>
      </c>
      <c r="H1435" s="16"/>
      <c r="I1435" s="72" t="str">
        <f>IF(OR(F1435="",H1435=""),"",NETWORKDAYS(F1435,H1435,Lister!$D$7:$D$13))</f>
        <v/>
      </c>
      <c r="J1435" s="53" t="str">
        <f>IF(Ansøgning!H1440="","",Ansøgning!H1440)</f>
        <v/>
      </c>
      <c r="K1435" s="32" t="str">
        <f t="shared" si="154"/>
        <v/>
      </c>
      <c r="L1435" s="31" t="str">
        <f>IF(Ansøgning!J1440="","",Ansøgning!J1440)</f>
        <v/>
      </c>
      <c r="M1435" s="18"/>
      <c r="N1435" s="31" t="str">
        <f>IF(Ansøgning!K1440="","",Ansøgning!K1440)</f>
        <v/>
      </c>
      <c r="O1435" s="18"/>
      <c r="P1435" s="15" t="str">
        <f>IF(Ansøgning!L1440="","",Ansøgning!L1440)</f>
        <v/>
      </c>
      <c r="Q1435" s="46" t="str">
        <f t="shared" si="155"/>
        <v/>
      </c>
      <c r="R1435" s="46"/>
      <c r="S1435" s="101" t="str">
        <f>IF(Ansøgning!M1440="","",Ansøgning!M1440)</f>
        <v/>
      </c>
      <c r="T1435" s="31" t="str">
        <f t="shared" si="156"/>
        <v/>
      </c>
      <c r="U1435" s="102" t="str">
        <f>IF(Ansøgning!O1440="","",Ansøgning!O1440)</f>
        <v/>
      </c>
      <c r="V1435" s="20"/>
      <c r="W1435" s="102" t="str">
        <f>IF(Ansøgning!P1440="","",Ansøgning!P1440)</f>
        <v/>
      </c>
      <c r="X1435" s="20"/>
      <c r="Y1435" s="31" t="str">
        <f>IF(Ansøgning!Q1440="","",Ansøgning!Q1440)</f>
        <v/>
      </c>
      <c r="Z1435" s="46" t="str">
        <f>IFERROR(MAX(IF(OR(V1435="",X1435=""),"",IF(AND(AND(MONTH(F1435)&gt;=7,MONTH(F1435)&lt;8),AND(MONTH(H1435)&gt;=7,MONTH(H1435)&lt;8)),(NETWORKDAYS(F1435,H1435,Lister!$D$7:$D$13)-V1435)*T1435/NETWORKDAYS(Lister!$D$19,Lister!$E$19,Lister!$D$7:$D$13),IF(AND(AND(MONTH(F1435)&gt;=7,MONTH(F1435)&lt;8),MONTH(H1435)&gt;7),(NETWORKDAYS(F1435,Lister!$E$19,Lister!$D$7:$D$13)-V1435)*T1435/NETWORKDAYS(Lister!$D$19,Lister!$E$19,Lister!$D$7:$D$13),IF(MONTH(F1435)&gt;7,0)))),0),"")</f>
        <v/>
      </c>
      <c r="AA1435" s="31" t="str">
        <f>IF(Ansøgning!R1440="","",Ansøgning!R1440)</f>
        <v/>
      </c>
      <c r="AB1435" s="46" t="str">
        <f>IFERROR(MAX(IF(OR(V1435="",X1435=""),"",IF(AND(AND(MONTH(F1435)&gt;=8,MONTH(F1435)&lt;9),AND(MONTH(H1435)&gt;=8,MONTH(H1435)&lt;9)),(NETWORKDAYS(F1435,H1435,Lister!$D$7:$D$13)-X1435)*T1435/NETWORKDAYS(Lister!$D$20,Lister!$E$20,Lister!$D$7:$D$13),IF(AND(MONTH(F1435)=7,MONTH(H1435)=8),(NETWORKDAYS(Lister!$D$20,H1435,Lister!$D$7:$D$13)-X1435)*T1435/NETWORKDAYS(Lister!$D$20,Lister!$E$20,Lister!$D$7:$D$13),IF(AND(MONTH(F1435)=7,MONTH(H1435)=7),0)))),0),"")</f>
        <v/>
      </c>
      <c r="AC1435" s="15" t="str">
        <f>IF(Ansøgning!U1440="","",Ansøgning!U1440)</f>
        <v/>
      </c>
      <c r="AD1435" s="31" t="str">
        <f t="shared" si="157"/>
        <v/>
      </c>
      <c r="AE1435" s="31" t="str">
        <f t="shared" si="158"/>
        <v/>
      </c>
      <c r="AF1435" s="51" t="str">
        <f t="shared" si="159"/>
        <v/>
      </c>
      <c r="AG1435" s="15" t="str">
        <f t="shared" si="160"/>
        <v/>
      </c>
    </row>
    <row r="1436" spans="1:33" x14ac:dyDescent="0.25">
      <c r="A1436" s="13" t="str">
        <f>IF(Ansøgning!A1441="","",Ansøgning!A1441)</f>
        <v/>
      </c>
      <c r="B1436" s="13" t="str">
        <f>IF(Ansøgning!B1441="","",Ansøgning!B1441)</f>
        <v/>
      </c>
      <c r="C1436" s="13" t="str">
        <f>IF(Ansøgning!C1441="","",Ansøgning!C1441)</f>
        <v/>
      </c>
      <c r="D1436" s="13" t="str">
        <f>IF(Ansøgning!D1441="","",Ansøgning!D1441)</f>
        <v/>
      </c>
      <c r="E1436" s="14" t="str">
        <f>IF(Ansøgning!E1441="","",Ansøgning!E1441)</f>
        <v/>
      </c>
      <c r="F1436" s="16"/>
      <c r="G1436" s="14" t="str">
        <f>IF(Ansøgning!F1441="","",Ansøgning!F1441)</f>
        <v/>
      </c>
      <c r="H1436" s="16"/>
      <c r="I1436" s="72" t="str">
        <f>IF(OR(F1436="",H1436=""),"",NETWORKDAYS(F1436,H1436,Lister!$D$7:$D$13))</f>
        <v/>
      </c>
      <c r="J1436" s="53" t="str">
        <f>IF(Ansøgning!H1441="","",Ansøgning!H1441)</f>
        <v/>
      </c>
      <c r="K1436" s="32" t="str">
        <f t="shared" si="154"/>
        <v/>
      </c>
      <c r="L1436" s="31" t="str">
        <f>IF(Ansøgning!J1441="","",Ansøgning!J1441)</f>
        <v/>
      </c>
      <c r="M1436" s="18"/>
      <c r="N1436" s="31" t="str">
        <f>IF(Ansøgning!K1441="","",Ansøgning!K1441)</f>
        <v/>
      </c>
      <c r="O1436" s="18"/>
      <c r="P1436" s="15" t="str">
        <f>IF(Ansøgning!L1441="","",Ansøgning!L1441)</f>
        <v/>
      </c>
      <c r="Q1436" s="46" t="str">
        <f t="shared" si="155"/>
        <v/>
      </c>
      <c r="R1436" s="46"/>
      <c r="S1436" s="101" t="str">
        <f>IF(Ansøgning!M1441="","",Ansøgning!M1441)</f>
        <v/>
      </c>
      <c r="T1436" s="31" t="str">
        <f t="shared" si="156"/>
        <v/>
      </c>
      <c r="U1436" s="102" t="str">
        <f>IF(Ansøgning!O1441="","",Ansøgning!O1441)</f>
        <v/>
      </c>
      <c r="V1436" s="20"/>
      <c r="W1436" s="102" t="str">
        <f>IF(Ansøgning!P1441="","",Ansøgning!P1441)</f>
        <v/>
      </c>
      <c r="X1436" s="20"/>
      <c r="Y1436" s="31" t="str">
        <f>IF(Ansøgning!Q1441="","",Ansøgning!Q1441)</f>
        <v/>
      </c>
      <c r="Z1436" s="46" t="str">
        <f>IFERROR(MAX(IF(OR(V1436="",X1436=""),"",IF(AND(AND(MONTH(F1436)&gt;=7,MONTH(F1436)&lt;8),AND(MONTH(H1436)&gt;=7,MONTH(H1436)&lt;8)),(NETWORKDAYS(F1436,H1436,Lister!$D$7:$D$13)-V1436)*T1436/NETWORKDAYS(Lister!$D$19,Lister!$E$19,Lister!$D$7:$D$13),IF(AND(AND(MONTH(F1436)&gt;=7,MONTH(F1436)&lt;8),MONTH(H1436)&gt;7),(NETWORKDAYS(F1436,Lister!$E$19,Lister!$D$7:$D$13)-V1436)*T1436/NETWORKDAYS(Lister!$D$19,Lister!$E$19,Lister!$D$7:$D$13),IF(MONTH(F1436)&gt;7,0)))),0),"")</f>
        <v/>
      </c>
      <c r="AA1436" s="31" t="str">
        <f>IF(Ansøgning!R1441="","",Ansøgning!R1441)</f>
        <v/>
      </c>
      <c r="AB1436" s="46" t="str">
        <f>IFERROR(MAX(IF(OR(V1436="",X1436=""),"",IF(AND(AND(MONTH(F1436)&gt;=8,MONTH(F1436)&lt;9),AND(MONTH(H1436)&gt;=8,MONTH(H1436)&lt;9)),(NETWORKDAYS(F1436,H1436,Lister!$D$7:$D$13)-X1436)*T1436/NETWORKDAYS(Lister!$D$20,Lister!$E$20,Lister!$D$7:$D$13),IF(AND(MONTH(F1436)=7,MONTH(H1436)=8),(NETWORKDAYS(Lister!$D$20,H1436,Lister!$D$7:$D$13)-X1436)*T1436/NETWORKDAYS(Lister!$D$20,Lister!$E$20,Lister!$D$7:$D$13),IF(AND(MONTH(F1436)=7,MONTH(H1436)=7),0)))),0),"")</f>
        <v/>
      </c>
      <c r="AC1436" s="15" t="str">
        <f>IF(Ansøgning!U1441="","",Ansøgning!U1441)</f>
        <v/>
      </c>
      <c r="AD1436" s="31" t="str">
        <f t="shared" si="157"/>
        <v/>
      </c>
      <c r="AE1436" s="31" t="str">
        <f t="shared" si="158"/>
        <v/>
      </c>
      <c r="AF1436" s="51" t="str">
        <f t="shared" si="159"/>
        <v/>
      </c>
      <c r="AG1436" s="15" t="str">
        <f t="shared" si="160"/>
        <v/>
      </c>
    </row>
    <row r="1437" spans="1:33" x14ac:dyDescent="0.25">
      <c r="A1437" s="13" t="str">
        <f>IF(Ansøgning!A1442="","",Ansøgning!A1442)</f>
        <v/>
      </c>
      <c r="B1437" s="13" t="str">
        <f>IF(Ansøgning!B1442="","",Ansøgning!B1442)</f>
        <v/>
      </c>
      <c r="C1437" s="13" t="str">
        <f>IF(Ansøgning!C1442="","",Ansøgning!C1442)</f>
        <v/>
      </c>
      <c r="D1437" s="13" t="str">
        <f>IF(Ansøgning!D1442="","",Ansøgning!D1442)</f>
        <v/>
      </c>
      <c r="E1437" s="14" t="str">
        <f>IF(Ansøgning!E1442="","",Ansøgning!E1442)</f>
        <v/>
      </c>
      <c r="F1437" s="16"/>
      <c r="G1437" s="14" t="str">
        <f>IF(Ansøgning!F1442="","",Ansøgning!F1442)</f>
        <v/>
      </c>
      <c r="H1437" s="16"/>
      <c r="I1437" s="72" t="str">
        <f>IF(OR(F1437="",H1437=""),"",NETWORKDAYS(F1437,H1437,Lister!$D$7:$D$13))</f>
        <v/>
      </c>
      <c r="J1437" s="53" t="str">
        <f>IF(Ansøgning!H1442="","",Ansøgning!H1442)</f>
        <v/>
      </c>
      <c r="K1437" s="32" t="str">
        <f t="shared" si="154"/>
        <v/>
      </c>
      <c r="L1437" s="31" t="str">
        <f>IF(Ansøgning!J1442="","",Ansøgning!J1442)</f>
        <v/>
      </c>
      <c r="M1437" s="18"/>
      <c r="N1437" s="31" t="str">
        <f>IF(Ansøgning!K1442="","",Ansøgning!K1442)</f>
        <v/>
      </c>
      <c r="O1437" s="18"/>
      <c r="P1437" s="15" t="str">
        <f>IF(Ansøgning!L1442="","",Ansøgning!L1442)</f>
        <v/>
      </c>
      <c r="Q1437" s="46" t="str">
        <f t="shared" si="155"/>
        <v/>
      </c>
      <c r="R1437" s="46"/>
      <c r="S1437" s="101" t="str">
        <f>IF(Ansøgning!M1442="","",Ansøgning!M1442)</f>
        <v/>
      </c>
      <c r="T1437" s="31" t="str">
        <f t="shared" si="156"/>
        <v/>
      </c>
      <c r="U1437" s="102" t="str">
        <f>IF(Ansøgning!O1442="","",Ansøgning!O1442)</f>
        <v/>
      </c>
      <c r="V1437" s="20"/>
      <c r="W1437" s="102" t="str">
        <f>IF(Ansøgning!P1442="","",Ansøgning!P1442)</f>
        <v/>
      </c>
      <c r="X1437" s="20"/>
      <c r="Y1437" s="31" t="str">
        <f>IF(Ansøgning!Q1442="","",Ansøgning!Q1442)</f>
        <v/>
      </c>
      <c r="Z1437" s="46" t="str">
        <f>IFERROR(MAX(IF(OR(V1437="",X1437=""),"",IF(AND(AND(MONTH(F1437)&gt;=7,MONTH(F1437)&lt;8),AND(MONTH(H1437)&gt;=7,MONTH(H1437)&lt;8)),(NETWORKDAYS(F1437,H1437,Lister!$D$7:$D$13)-V1437)*T1437/NETWORKDAYS(Lister!$D$19,Lister!$E$19,Lister!$D$7:$D$13),IF(AND(AND(MONTH(F1437)&gt;=7,MONTH(F1437)&lt;8),MONTH(H1437)&gt;7),(NETWORKDAYS(F1437,Lister!$E$19,Lister!$D$7:$D$13)-V1437)*T1437/NETWORKDAYS(Lister!$D$19,Lister!$E$19,Lister!$D$7:$D$13),IF(MONTH(F1437)&gt;7,0)))),0),"")</f>
        <v/>
      </c>
      <c r="AA1437" s="31" t="str">
        <f>IF(Ansøgning!R1442="","",Ansøgning!R1442)</f>
        <v/>
      </c>
      <c r="AB1437" s="46" t="str">
        <f>IFERROR(MAX(IF(OR(V1437="",X1437=""),"",IF(AND(AND(MONTH(F1437)&gt;=8,MONTH(F1437)&lt;9),AND(MONTH(H1437)&gt;=8,MONTH(H1437)&lt;9)),(NETWORKDAYS(F1437,H1437,Lister!$D$7:$D$13)-X1437)*T1437/NETWORKDAYS(Lister!$D$20,Lister!$E$20,Lister!$D$7:$D$13),IF(AND(MONTH(F1437)=7,MONTH(H1437)=8),(NETWORKDAYS(Lister!$D$20,H1437,Lister!$D$7:$D$13)-X1437)*T1437/NETWORKDAYS(Lister!$D$20,Lister!$E$20,Lister!$D$7:$D$13),IF(AND(MONTH(F1437)=7,MONTH(H1437)=7),0)))),0),"")</f>
        <v/>
      </c>
      <c r="AC1437" s="15" t="str">
        <f>IF(Ansøgning!U1442="","",Ansøgning!U1442)</f>
        <v/>
      </c>
      <c r="AD1437" s="31" t="str">
        <f t="shared" si="157"/>
        <v/>
      </c>
      <c r="AE1437" s="31" t="str">
        <f t="shared" si="158"/>
        <v/>
      </c>
      <c r="AF1437" s="51" t="str">
        <f t="shared" si="159"/>
        <v/>
      </c>
      <c r="AG1437" s="15" t="str">
        <f t="shared" si="160"/>
        <v/>
      </c>
    </row>
    <row r="1438" spans="1:33" x14ac:dyDescent="0.25">
      <c r="A1438" s="13" t="str">
        <f>IF(Ansøgning!A1443="","",Ansøgning!A1443)</f>
        <v/>
      </c>
      <c r="B1438" s="13" t="str">
        <f>IF(Ansøgning!B1443="","",Ansøgning!B1443)</f>
        <v/>
      </c>
      <c r="C1438" s="13" t="str">
        <f>IF(Ansøgning!C1443="","",Ansøgning!C1443)</f>
        <v/>
      </c>
      <c r="D1438" s="13" t="str">
        <f>IF(Ansøgning!D1443="","",Ansøgning!D1443)</f>
        <v/>
      </c>
      <c r="E1438" s="14" t="str">
        <f>IF(Ansøgning!E1443="","",Ansøgning!E1443)</f>
        <v/>
      </c>
      <c r="F1438" s="16"/>
      <c r="G1438" s="14" t="str">
        <f>IF(Ansøgning!F1443="","",Ansøgning!F1443)</f>
        <v/>
      </c>
      <c r="H1438" s="16"/>
      <c r="I1438" s="72" t="str">
        <f>IF(OR(F1438="",H1438=""),"",NETWORKDAYS(F1438,H1438,Lister!$D$7:$D$13))</f>
        <v/>
      </c>
      <c r="J1438" s="53" t="str">
        <f>IF(Ansøgning!H1443="","",Ansøgning!H1443)</f>
        <v/>
      </c>
      <c r="K1438" s="32" t="str">
        <f t="shared" si="154"/>
        <v/>
      </c>
      <c r="L1438" s="31" t="str">
        <f>IF(Ansøgning!J1443="","",Ansøgning!J1443)</f>
        <v/>
      </c>
      <c r="M1438" s="18"/>
      <c r="N1438" s="31" t="str">
        <f>IF(Ansøgning!K1443="","",Ansøgning!K1443)</f>
        <v/>
      </c>
      <c r="O1438" s="18"/>
      <c r="P1438" s="15" t="str">
        <f>IF(Ansøgning!L1443="","",Ansøgning!L1443)</f>
        <v/>
      </c>
      <c r="Q1438" s="46" t="str">
        <f t="shared" si="155"/>
        <v/>
      </c>
      <c r="R1438" s="46"/>
      <c r="S1438" s="101" t="str">
        <f>IF(Ansøgning!M1443="","",Ansøgning!M1443)</f>
        <v/>
      </c>
      <c r="T1438" s="31" t="str">
        <f t="shared" si="156"/>
        <v/>
      </c>
      <c r="U1438" s="102" t="str">
        <f>IF(Ansøgning!O1443="","",Ansøgning!O1443)</f>
        <v/>
      </c>
      <c r="V1438" s="20"/>
      <c r="W1438" s="102" t="str">
        <f>IF(Ansøgning!P1443="","",Ansøgning!P1443)</f>
        <v/>
      </c>
      <c r="X1438" s="20"/>
      <c r="Y1438" s="31" t="str">
        <f>IF(Ansøgning!Q1443="","",Ansøgning!Q1443)</f>
        <v/>
      </c>
      <c r="Z1438" s="46" t="str">
        <f>IFERROR(MAX(IF(OR(V1438="",X1438=""),"",IF(AND(AND(MONTH(F1438)&gt;=7,MONTH(F1438)&lt;8),AND(MONTH(H1438)&gt;=7,MONTH(H1438)&lt;8)),(NETWORKDAYS(F1438,H1438,Lister!$D$7:$D$13)-V1438)*T1438/NETWORKDAYS(Lister!$D$19,Lister!$E$19,Lister!$D$7:$D$13),IF(AND(AND(MONTH(F1438)&gt;=7,MONTH(F1438)&lt;8),MONTH(H1438)&gt;7),(NETWORKDAYS(F1438,Lister!$E$19,Lister!$D$7:$D$13)-V1438)*T1438/NETWORKDAYS(Lister!$D$19,Lister!$E$19,Lister!$D$7:$D$13),IF(MONTH(F1438)&gt;7,0)))),0),"")</f>
        <v/>
      </c>
      <c r="AA1438" s="31" t="str">
        <f>IF(Ansøgning!R1443="","",Ansøgning!R1443)</f>
        <v/>
      </c>
      <c r="AB1438" s="46" t="str">
        <f>IFERROR(MAX(IF(OR(V1438="",X1438=""),"",IF(AND(AND(MONTH(F1438)&gt;=8,MONTH(F1438)&lt;9),AND(MONTH(H1438)&gt;=8,MONTH(H1438)&lt;9)),(NETWORKDAYS(F1438,H1438,Lister!$D$7:$D$13)-X1438)*T1438/NETWORKDAYS(Lister!$D$20,Lister!$E$20,Lister!$D$7:$D$13),IF(AND(MONTH(F1438)=7,MONTH(H1438)=8),(NETWORKDAYS(Lister!$D$20,H1438,Lister!$D$7:$D$13)-X1438)*T1438/NETWORKDAYS(Lister!$D$20,Lister!$E$20,Lister!$D$7:$D$13),IF(AND(MONTH(F1438)=7,MONTH(H1438)=7),0)))),0),"")</f>
        <v/>
      </c>
      <c r="AC1438" s="15" t="str">
        <f>IF(Ansøgning!U1443="","",Ansøgning!U1443)</f>
        <v/>
      </c>
      <c r="AD1438" s="31" t="str">
        <f t="shared" si="157"/>
        <v/>
      </c>
      <c r="AE1438" s="31" t="str">
        <f t="shared" si="158"/>
        <v/>
      </c>
      <c r="AF1438" s="51" t="str">
        <f t="shared" si="159"/>
        <v/>
      </c>
      <c r="AG1438" s="15" t="str">
        <f t="shared" si="160"/>
        <v/>
      </c>
    </row>
    <row r="1439" spans="1:33" x14ac:dyDescent="0.25">
      <c r="A1439" s="13" t="str">
        <f>IF(Ansøgning!A1444="","",Ansøgning!A1444)</f>
        <v/>
      </c>
      <c r="B1439" s="13" t="str">
        <f>IF(Ansøgning!B1444="","",Ansøgning!B1444)</f>
        <v/>
      </c>
      <c r="C1439" s="13" t="str">
        <f>IF(Ansøgning!C1444="","",Ansøgning!C1444)</f>
        <v/>
      </c>
      <c r="D1439" s="13" t="str">
        <f>IF(Ansøgning!D1444="","",Ansøgning!D1444)</f>
        <v/>
      </c>
      <c r="E1439" s="14" t="str">
        <f>IF(Ansøgning!E1444="","",Ansøgning!E1444)</f>
        <v/>
      </c>
      <c r="F1439" s="16"/>
      <c r="G1439" s="14" t="str">
        <f>IF(Ansøgning!F1444="","",Ansøgning!F1444)</f>
        <v/>
      </c>
      <c r="H1439" s="16"/>
      <c r="I1439" s="72" t="str">
        <f>IF(OR(F1439="",H1439=""),"",NETWORKDAYS(F1439,H1439,Lister!$D$7:$D$13))</f>
        <v/>
      </c>
      <c r="J1439" s="53" t="str">
        <f>IF(Ansøgning!H1444="","",Ansøgning!H1444)</f>
        <v/>
      </c>
      <c r="K1439" s="32" t="str">
        <f t="shared" si="154"/>
        <v/>
      </c>
      <c r="L1439" s="31" t="str">
        <f>IF(Ansøgning!J1444="","",Ansøgning!J1444)</f>
        <v/>
      </c>
      <c r="M1439" s="18"/>
      <c r="N1439" s="31" t="str">
        <f>IF(Ansøgning!K1444="","",Ansøgning!K1444)</f>
        <v/>
      </c>
      <c r="O1439" s="18"/>
      <c r="P1439" s="15" t="str">
        <f>IF(Ansøgning!L1444="","",Ansøgning!L1444)</f>
        <v/>
      </c>
      <c r="Q1439" s="46" t="str">
        <f t="shared" si="155"/>
        <v/>
      </c>
      <c r="R1439" s="46"/>
      <c r="S1439" s="101" t="str">
        <f>IF(Ansøgning!M1444="","",Ansøgning!M1444)</f>
        <v/>
      </c>
      <c r="T1439" s="31" t="str">
        <f t="shared" si="156"/>
        <v/>
      </c>
      <c r="U1439" s="102" t="str">
        <f>IF(Ansøgning!O1444="","",Ansøgning!O1444)</f>
        <v/>
      </c>
      <c r="V1439" s="20"/>
      <c r="W1439" s="102" t="str">
        <f>IF(Ansøgning!P1444="","",Ansøgning!P1444)</f>
        <v/>
      </c>
      <c r="X1439" s="20"/>
      <c r="Y1439" s="31" t="str">
        <f>IF(Ansøgning!Q1444="","",Ansøgning!Q1444)</f>
        <v/>
      </c>
      <c r="Z1439" s="46" t="str">
        <f>IFERROR(MAX(IF(OR(V1439="",X1439=""),"",IF(AND(AND(MONTH(F1439)&gt;=7,MONTH(F1439)&lt;8),AND(MONTH(H1439)&gt;=7,MONTH(H1439)&lt;8)),(NETWORKDAYS(F1439,H1439,Lister!$D$7:$D$13)-V1439)*T1439/NETWORKDAYS(Lister!$D$19,Lister!$E$19,Lister!$D$7:$D$13),IF(AND(AND(MONTH(F1439)&gt;=7,MONTH(F1439)&lt;8),MONTH(H1439)&gt;7),(NETWORKDAYS(F1439,Lister!$E$19,Lister!$D$7:$D$13)-V1439)*T1439/NETWORKDAYS(Lister!$D$19,Lister!$E$19,Lister!$D$7:$D$13),IF(MONTH(F1439)&gt;7,0)))),0),"")</f>
        <v/>
      </c>
      <c r="AA1439" s="31" t="str">
        <f>IF(Ansøgning!R1444="","",Ansøgning!R1444)</f>
        <v/>
      </c>
      <c r="AB1439" s="46" t="str">
        <f>IFERROR(MAX(IF(OR(V1439="",X1439=""),"",IF(AND(AND(MONTH(F1439)&gt;=8,MONTH(F1439)&lt;9),AND(MONTH(H1439)&gt;=8,MONTH(H1439)&lt;9)),(NETWORKDAYS(F1439,H1439,Lister!$D$7:$D$13)-X1439)*T1439/NETWORKDAYS(Lister!$D$20,Lister!$E$20,Lister!$D$7:$D$13),IF(AND(MONTH(F1439)=7,MONTH(H1439)=8),(NETWORKDAYS(Lister!$D$20,H1439,Lister!$D$7:$D$13)-X1439)*T1439/NETWORKDAYS(Lister!$D$20,Lister!$E$20,Lister!$D$7:$D$13),IF(AND(MONTH(F1439)=7,MONTH(H1439)=7),0)))),0),"")</f>
        <v/>
      </c>
      <c r="AC1439" s="15" t="str">
        <f>IF(Ansøgning!U1444="","",Ansøgning!U1444)</f>
        <v/>
      </c>
      <c r="AD1439" s="31" t="str">
        <f t="shared" si="157"/>
        <v/>
      </c>
      <c r="AE1439" s="31" t="str">
        <f t="shared" si="158"/>
        <v/>
      </c>
      <c r="AF1439" s="51" t="str">
        <f t="shared" si="159"/>
        <v/>
      </c>
      <c r="AG1439" s="15" t="str">
        <f t="shared" si="160"/>
        <v/>
      </c>
    </row>
    <row r="1440" spans="1:33" x14ac:dyDescent="0.25">
      <c r="A1440" s="13" t="str">
        <f>IF(Ansøgning!A1445="","",Ansøgning!A1445)</f>
        <v/>
      </c>
      <c r="B1440" s="13" t="str">
        <f>IF(Ansøgning!B1445="","",Ansøgning!B1445)</f>
        <v/>
      </c>
      <c r="C1440" s="13" t="str">
        <f>IF(Ansøgning!C1445="","",Ansøgning!C1445)</f>
        <v/>
      </c>
      <c r="D1440" s="13" t="str">
        <f>IF(Ansøgning!D1445="","",Ansøgning!D1445)</f>
        <v/>
      </c>
      <c r="E1440" s="14" t="str">
        <f>IF(Ansøgning!E1445="","",Ansøgning!E1445)</f>
        <v/>
      </c>
      <c r="F1440" s="16"/>
      <c r="G1440" s="14" t="str">
        <f>IF(Ansøgning!F1445="","",Ansøgning!F1445)</f>
        <v/>
      </c>
      <c r="H1440" s="16"/>
      <c r="I1440" s="72" t="str">
        <f>IF(OR(F1440="",H1440=""),"",NETWORKDAYS(F1440,H1440,Lister!$D$7:$D$13))</f>
        <v/>
      </c>
      <c r="J1440" s="53" t="str">
        <f>IF(Ansøgning!H1445="","",Ansøgning!H1445)</f>
        <v/>
      </c>
      <c r="K1440" s="32" t="str">
        <f t="shared" si="154"/>
        <v/>
      </c>
      <c r="L1440" s="31" t="str">
        <f>IF(Ansøgning!J1445="","",Ansøgning!J1445)</f>
        <v/>
      </c>
      <c r="M1440" s="18"/>
      <c r="N1440" s="31" t="str">
        <f>IF(Ansøgning!K1445="","",Ansøgning!K1445)</f>
        <v/>
      </c>
      <c r="O1440" s="18"/>
      <c r="P1440" s="15" t="str">
        <f>IF(Ansøgning!L1445="","",Ansøgning!L1445)</f>
        <v/>
      </c>
      <c r="Q1440" s="46" t="str">
        <f t="shared" si="155"/>
        <v/>
      </c>
      <c r="R1440" s="46"/>
      <c r="S1440" s="101" t="str">
        <f>IF(Ansøgning!M1445="","",Ansøgning!M1445)</f>
        <v/>
      </c>
      <c r="T1440" s="31" t="str">
        <f t="shared" si="156"/>
        <v/>
      </c>
      <c r="U1440" s="102" t="str">
        <f>IF(Ansøgning!O1445="","",Ansøgning!O1445)</f>
        <v/>
      </c>
      <c r="V1440" s="20"/>
      <c r="W1440" s="102" t="str">
        <f>IF(Ansøgning!P1445="","",Ansøgning!P1445)</f>
        <v/>
      </c>
      <c r="X1440" s="20"/>
      <c r="Y1440" s="31" t="str">
        <f>IF(Ansøgning!Q1445="","",Ansøgning!Q1445)</f>
        <v/>
      </c>
      <c r="Z1440" s="46" t="str">
        <f>IFERROR(MAX(IF(OR(V1440="",X1440=""),"",IF(AND(AND(MONTH(F1440)&gt;=7,MONTH(F1440)&lt;8),AND(MONTH(H1440)&gt;=7,MONTH(H1440)&lt;8)),(NETWORKDAYS(F1440,H1440,Lister!$D$7:$D$13)-V1440)*T1440/NETWORKDAYS(Lister!$D$19,Lister!$E$19,Lister!$D$7:$D$13),IF(AND(AND(MONTH(F1440)&gt;=7,MONTH(F1440)&lt;8),MONTH(H1440)&gt;7),(NETWORKDAYS(F1440,Lister!$E$19,Lister!$D$7:$D$13)-V1440)*T1440/NETWORKDAYS(Lister!$D$19,Lister!$E$19,Lister!$D$7:$D$13),IF(MONTH(F1440)&gt;7,0)))),0),"")</f>
        <v/>
      </c>
      <c r="AA1440" s="31" t="str">
        <f>IF(Ansøgning!R1445="","",Ansøgning!R1445)</f>
        <v/>
      </c>
      <c r="AB1440" s="46" t="str">
        <f>IFERROR(MAX(IF(OR(V1440="",X1440=""),"",IF(AND(AND(MONTH(F1440)&gt;=8,MONTH(F1440)&lt;9),AND(MONTH(H1440)&gt;=8,MONTH(H1440)&lt;9)),(NETWORKDAYS(F1440,H1440,Lister!$D$7:$D$13)-X1440)*T1440/NETWORKDAYS(Lister!$D$20,Lister!$E$20,Lister!$D$7:$D$13),IF(AND(MONTH(F1440)=7,MONTH(H1440)=8),(NETWORKDAYS(Lister!$D$20,H1440,Lister!$D$7:$D$13)-X1440)*T1440/NETWORKDAYS(Lister!$D$20,Lister!$E$20,Lister!$D$7:$D$13),IF(AND(MONTH(F1440)=7,MONTH(H1440)=7),0)))),0),"")</f>
        <v/>
      </c>
      <c r="AC1440" s="15" t="str">
        <f>IF(Ansøgning!U1445="","",Ansøgning!U1445)</f>
        <v/>
      </c>
      <c r="AD1440" s="31" t="str">
        <f t="shared" si="157"/>
        <v/>
      </c>
      <c r="AE1440" s="31" t="str">
        <f t="shared" si="158"/>
        <v/>
      </c>
      <c r="AF1440" s="51" t="str">
        <f t="shared" si="159"/>
        <v/>
      </c>
      <c r="AG1440" s="15" t="str">
        <f t="shared" si="160"/>
        <v/>
      </c>
    </row>
    <row r="1441" spans="1:33" x14ac:dyDescent="0.25">
      <c r="A1441" s="13" t="str">
        <f>IF(Ansøgning!A1446="","",Ansøgning!A1446)</f>
        <v/>
      </c>
      <c r="B1441" s="13" t="str">
        <f>IF(Ansøgning!B1446="","",Ansøgning!B1446)</f>
        <v/>
      </c>
      <c r="C1441" s="13" t="str">
        <f>IF(Ansøgning!C1446="","",Ansøgning!C1446)</f>
        <v/>
      </c>
      <c r="D1441" s="13" t="str">
        <f>IF(Ansøgning!D1446="","",Ansøgning!D1446)</f>
        <v/>
      </c>
      <c r="E1441" s="14" t="str">
        <f>IF(Ansøgning!E1446="","",Ansøgning!E1446)</f>
        <v/>
      </c>
      <c r="F1441" s="16"/>
      <c r="G1441" s="14" t="str">
        <f>IF(Ansøgning!F1446="","",Ansøgning!F1446)</f>
        <v/>
      </c>
      <c r="H1441" s="16"/>
      <c r="I1441" s="72" t="str">
        <f>IF(OR(F1441="",H1441=""),"",NETWORKDAYS(F1441,H1441,Lister!$D$7:$D$13))</f>
        <v/>
      </c>
      <c r="J1441" s="53" t="str">
        <f>IF(Ansøgning!H1446="","",Ansøgning!H1446)</f>
        <v/>
      </c>
      <c r="K1441" s="32" t="str">
        <f t="shared" si="154"/>
        <v/>
      </c>
      <c r="L1441" s="31" t="str">
        <f>IF(Ansøgning!J1446="","",Ansøgning!J1446)</f>
        <v/>
      </c>
      <c r="M1441" s="18"/>
      <c r="N1441" s="31" t="str">
        <f>IF(Ansøgning!K1446="","",Ansøgning!K1446)</f>
        <v/>
      </c>
      <c r="O1441" s="18"/>
      <c r="P1441" s="15" t="str">
        <f>IF(Ansøgning!L1446="","",Ansøgning!L1446)</f>
        <v/>
      </c>
      <c r="Q1441" s="46" t="str">
        <f t="shared" si="155"/>
        <v/>
      </c>
      <c r="R1441" s="46"/>
      <c r="S1441" s="101" t="str">
        <f>IF(Ansøgning!M1446="","",Ansøgning!M1446)</f>
        <v/>
      </c>
      <c r="T1441" s="31" t="str">
        <f t="shared" si="156"/>
        <v/>
      </c>
      <c r="U1441" s="102" t="str">
        <f>IF(Ansøgning!O1446="","",Ansøgning!O1446)</f>
        <v/>
      </c>
      <c r="V1441" s="20"/>
      <c r="W1441" s="102" t="str">
        <f>IF(Ansøgning!P1446="","",Ansøgning!P1446)</f>
        <v/>
      </c>
      <c r="X1441" s="20"/>
      <c r="Y1441" s="31" t="str">
        <f>IF(Ansøgning!Q1446="","",Ansøgning!Q1446)</f>
        <v/>
      </c>
      <c r="Z1441" s="46" t="str">
        <f>IFERROR(MAX(IF(OR(V1441="",X1441=""),"",IF(AND(AND(MONTH(F1441)&gt;=7,MONTH(F1441)&lt;8),AND(MONTH(H1441)&gt;=7,MONTH(H1441)&lt;8)),(NETWORKDAYS(F1441,H1441,Lister!$D$7:$D$13)-V1441)*T1441/NETWORKDAYS(Lister!$D$19,Lister!$E$19,Lister!$D$7:$D$13),IF(AND(AND(MONTH(F1441)&gt;=7,MONTH(F1441)&lt;8),MONTH(H1441)&gt;7),(NETWORKDAYS(F1441,Lister!$E$19,Lister!$D$7:$D$13)-V1441)*T1441/NETWORKDAYS(Lister!$D$19,Lister!$E$19,Lister!$D$7:$D$13),IF(MONTH(F1441)&gt;7,0)))),0),"")</f>
        <v/>
      </c>
      <c r="AA1441" s="31" t="str">
        <f>IF(Ansøgning!R1446="","",Ansøgning!R1446)</f>
        <v/>
      </c>
      <c r="AB1441" s="46" t="str">
        <f>IFERROR(MAX(IF(OR(V1441="",X1441=""),"",IF(AND(AND(MONTH(F1441)&gt;=8,MONTH(F1441)&lt;9),AND(MONTH(H1441)&gt;=8,MONTH(H1441)&lt;9)),(NETWORKDAYS(F1441,H1441,Lister!$D$7:$D$13)-X1441)*T1441/NETWORKDAYS(Lister!$D$20,Lister!$E$20,Lister!$D$7:$D$13),IF(AND(MONTH(F1441)=7,MONTH(H1441)=8),(NETWORKDAYS(Lister!$D$20,H1441,Lister!$D$7:$D$13)-X1441)*T1441/NETWORKDAYS(Lister!$D$20,Lister!$E$20,Lister!$D$7:$D$13),IF(AND(MONTH(F1441)=7,MONTH(H1441)=7),0)))),0),"")</f>
        <v/>
      </c>
      <c r="AC1441" s="15" t="str">
        <f>IF(Ansøgning!U1446="","",Ansøgning!U1446)</f>
        <v/>
      </c>
      <c r="AD1441" s="31" t="str">
        <f t="shared" si="157"/>
        <v/>
      </c>
      <c r="AE1441" s="31" t="str">
        <f t="shared" si="158"/>
        <v/>
      </c>
      <c r="AF1441" s="51" t="str">
        <f t="shared" si="159"/>
        <v/>
      </c>
      <c r="AG1441" s="15" t="str">
        <f t="shared" si="160"/>
        <v/>
      </c>
    </row>
    <row r="1442" spans="1:33" x14ac:dyDescent="0.25">
      <c r="A1442" s="13" t="str">
        <f>IF(Ansøgning!A1447="","",Ansøgning!A1447)</f>
        <v/>
      </c>
      <c r="B1442" s="13" t="str">
        <f>IF(Ansøgning!B1447="","",Ansøgning!B1447)</f>
        <v/>
      </c>
      <c r="C1442" s="13" t="str">
        <f>IF(Ansøgning!C1447="","",Ansøgning!C1447)</f>
        <v/>
      </c>
      <c r="D1442" s="13" t="str">
        <f>IF(Ansøgning!D1447="","",Ansøgning!D1447)</f>
        <v/>
      </c>
      <c r="E1442" s="14" t="str">
        <f>IF(Ansøgning!E1447="","",Ansøgning!E1447)</f>
        <v/>
      </c>
      <c r="F1442" s="16"/>
      <c r="G1442" s="14" t="str">
        <f>IF(Ansøgning!F1447="","",Ansøgning!F1447)</f>
        <v/>
      </c>
      <c r="H1442" s="16"/>
      <c r="I1442" s="72" t="str">
        <f>IF(OR(F1442="",H1442=""),"",NETWORKDAYS(F1442,H1442,Lister!$D$7:$D$13))</f>
        <v/>
      </c>
      <c r="J1442" s="53" t="str">
        <f>IF(Ansøgning!H1447="","",Ansøgning!H1447)</f>
        <v/>
      </c>
      <c r="K1442" s="32" t="str">
        <f t="shared" si="154"/>
        <v/>
      </c>
      <c r="L1442" s="31" t="str">
        <f>IF(Ansøgning!J1447="","",Ansøgning!J1447)</f>
        <v/>
      </c>
      <c r="M1442" s="18"/>
      <c r="N1442" s="31" t="str">
        <f>IF(Ansøgning!K1447="","",Ansøgning!K1447)</f>
        <v/>
      </c>
      <c r="O1442" s="18"/>
      <c r="P1442" s="15" t="str">
        <f>IF(Ansøgning!L1447="","",Ansøgning!L1447)</f>
        <v/>
      </c>
      <c r="Q1442" s="46" t="str">
        <f t="shared" si="155"/>
        <v/>
      </c>
      <c r="R1442" s="46"/>
      <c r="S1442" s="101" t="str">
        <f>IF(Ansøgning!M1447="","",Ansøgning!M1447)</f>
        <v/>
      </c>
      <c r="T1442" s="31" t="str">
        <f t="shared" si="156"/>
        <v/>
      </c>
      <c r="U1442" s="102" t="str">
        <f>IF(Ansøgning!O1447="","",Ansøgning!O1447)</f>
        <v/>
      </c>
      <c r="V1442" s="20"/>
      <c r="W1442" s="102" t="str">
        <f>IF(Ansøgning!P1447="","",Ansøgning!P1447)</f>
        <v/>
      </c>
      <c r="X1442" s="20"/>
      <c r="Y1442" s="31" t="str">
        <f>IF(Ansøgning!Q1447="","",Ansøgning!Q1447)</f>
        <v/>
      </c>
      <c r="Z1442" s="46" t="str">
        <f>IFERROR(MAX(IF(OR(V1442="",X1442=""),"",IF(AND(AND(MONTH(F1442)&gt;=7,MONTH(F1442)&lt;8),AND(MONTH(H1442)&gt;=7,MONTH(H1442)&lt;8)),(NETWORKDAYS(F1442,H1442,Lister!$D$7:$D$13)-V1442)*T1442/NETWORKDAYS(Lister!$D$19,Lister!$E$19,Lister!$D$7:$D$13),IF(AND(AND(MONTH(F1442)&gt;=7,MONTH(F1442)&lt;8),MONTH(H1442)&gt;7),(NETWORKDAYS(F1442,Lister!$E$19,Lister!$D$7:$D$13)-V1442)*T1442/NETWORKDAYS(Lister!$D$19,Lister!$E$19,Lister!$D$7:$D$13),IF(MONTH(F1442)&gt;7,0)))),0),"")</f>
        <v/>
      </c>
      <c r="AA1442" s="31" t="str">
        <f>IF(Ansøgning!R1447="","",Ansøgning!R1447)</f>
        <v/>
      </c>
      <c r="AB1442" s="46" t="str">
        <f>IFERROR(MAX(IF(OR(V1442="",X1442=""),"",IF(AND(AND(MONTH(F1442)&gt;=8,MONTH(F1442)&lt;9),AND(MONTH(H1442)&gt;=8,MONTH(H1442)&lt;9)),(NETWORKDAYS(F1442,H1442,Lister!$D$7:$D$13)-X1442)*T1442/NETWORKDAYS(Lister!$D$20,Lister!$E$20,Lister!$D$7:$D$13),IF(AND(MONTH(F1442)=7,MONTH(H1442)=8),(NETWORKDAYS(Lister!$D$20,H1442,Lister!$D$7:$D$13)-X1442)*T1442/NETWORKDAYS(Lister!$D$20,Lister!$E$20,Lister!$D$7:$D$13),IF(AND(MONTH(F1442)=7,MONTH(H1442)=7),0)))),0),"")</f>
        <v/>
      </c>
      <c r="AC1442" s="15" t="str">
        <f>IF(Ansøgning!U1447="","",Ansøgning!U1447)</f>
        <v/>
      </c>
      <c r="AD1442" s="31" t="str">
        <f t="shared" si="157"/>
        <v/>
      </c>
      <c r="AE1442" s="31" t="str">
        <f t="shared" si="158"/>
        <v/>
      </c>
      <c r="AF1442" s="51" t="str">
        <f t="shared" si="159"/>
        <v/>
      </c>
      <c r="AG1442" s="15" t="str">
        <f t="shared" si="160"/>
        <v/>
      </c>
    </row>
    <row r="1443" spans="1:33" x14ac:dyDescent="0.25">
      <c r="A1443" s="13" t="str">
        <f>IF(Ansøgning!A1448="","",Ansøgning!A1448)</f>
        <v/>
      </c>
      <c r="B1443" s="13" t="str">
        <f>IF(Ansøgning!B1448="","",Ansøgning!B1448)</f>
        <v/>
      </c>
      <c r="C1443" s="13" t="str">
        <f>IF(Ansøgning!C1448="","",Ansøgning!C1448)</f>
        <v/>
      </c>
      <c r="D1443" s="13" t="str">
        <f>IF(Ansøgning!D1448="","",Ansøgning!D1448)</f>
        <v/>
      </c>
      <c r="E1443" s="14" t="str">
        <f>IF(Ansøgning!E1448="","",Ansøgning!E1448)</f>
        <v/>
      </c>
      <c r="F1443" s="16"/>
      <c r="G1443" s="14" t="str">
        <f>IF(Ansøgning!F1448="","",Ansøgning!F1448)</f>
        <v/>
      </c>
      <c r="H1443" s="16"/>
      <c r="I1443" s="72" t="str">
        <f>IF(OR(F1443="",H1443=""),"",NETWORKDAYS(F1443,H1443,Lister!$D$7:$D$13))</f>
        <v/>
      </c>
      <c r="J1443" s="53" t="str">
        <f>IF(Ansøgning!H1448="","",Ansøgning!H1448)</f>
        <v/>
      </c>
      <c r="K1443" s="32" t="str">
        <f t="shared" si="154"/>
        <v/>
      </c>
      <c r="L1443" s="31" t="str">
        <f>IF(Ansøgning!J1448="","",Ansøgning!J1448)</f>
        <v/>
      </c>
      <c r="M1443" s="18"/>
      <c r="N1443" s="31" t="str">
        <f>IF(Ansøgning!K1448="","",Ansøgning!K1448)</f>
        <v/>
      </c>
      <c r="O1443" s="18"/>
      <c r="P1443" s="15" t="str">
        <f>IF(Ansøgning!L1448="","",Ansøgning!L1448)</f>
        <v/>
      </c>
      <c r="Q1443" s="46" t="str">
        <f t="shared" si="155"/>
        <v/>
      </c>
      <c r="R1443" s="46"/>
      <c r="S1443" s="101" t="str">
        <f>IF(Ansøgning!M1448="","",Ansøgning!M1448)</f>
        <v/>
      </c>
      <c r="T1443" s="31" t="str">
        <f t="shared" si="156"/>
        <v/>
      </c>
      <c r="U1443" s="102" t="str">
        <f>IF(Ansøgning!O1448="","",Ansøgning!O1448)</f>
        <v/>
      </c>
      <c r="V1443" s="20"/>
      <c r="W1443" s="102" t="str">
        <f>IF(Ansøgning!P1448="","",Ansøgning!P1448)</f>
        <v/>
      </c>
      <c r="X1443" s="20"/>
      <c r="Y1443" s="31" t="str">
        <f>IF(Ansøgning!Q1448="","",Ansøgning!Q1448)</f>
        <v/>
      </c>
      <c r="Z1443" s="46" t="str">
        <f>IFERROR(MAX(IF(OR(V1443="",X1443=""),"",IF(AND(AND(MONTH(F1443)&gt;=7,MONTH(F1443)&lt;8),AND(MONTH(H1443)&gt;=7,MONTH(H1443)&lt;8)),(NETWORKDAYS(F1443,H1443,Lister!$D$7:$D$13)-V1443)*T1443/NETWORKDAYS(Lister!$D$19,Lister!$E$19,Lister!$D$7:$D$13),IF(AND(AND(MONTH(F1443)&gt;=7,MONTH(F1443)&lt;8),MONTH(H1443)&gt;7),(NETWORKDAYS(F1443,Lister!$E$19,Lister!$D$7:$D$13)-V1443)*T1443/NETWORKDAYS(Lister!$D$19,Lister!$E$19,Lister!$D$7:$D$13),IF(MONTH(F1443)&gt;7,0)))),0),"")</f>
        <v/>
      </c>
      <c r="AA1443" s="31" t="str">
        <f>IF(Ansøgning!R1448="","",Ansøgning!R1448)</f>
        <v/>
      </c>
      <c r="AB1443" s="46" t="str">
        <f>IFERROR(MAX(IF(OR(V1443="",X1443=""),"",IF(AND(AND(MONTH(F1443)&gt;=8,MONTH(F1443)&lt;9),AND(MONTH(H1443)&gt;=8,MONTH(H1443)&lt;9)),(NETWORKDAYS(F1443,H1443,Lister!$D$7:$D$13)-X1443)*T1443/NETWORKDAYS(Lister!$D$20,Lister!$E$20,Lister!$D$7:$D$13),IF(AND(MONTH(F1443)=7,MONTH(H1443)=8),(NETWORKDAYS(Lister!$D$20,H1443,Lister!$D$7:$D$13)-X1443)*T1443/NETWORKDAYS(Lister!$D$20,Lister!$E$20,Lister!$D$7:$D$13),IF(AND(MONTH(F1443)=7,MONTH(H1443)=7),0)))),0),"")</f>
        <v/>
      </c>
      <c r="AC1443" s="15" t="str">
        <f>IF(Ansøgning!U1448="","",Ansøgning!U1448)</f>
        <v/>
      </c>
      <c r="AD1443" s="31" t="str">
        <f t="shared" si="157"/>
        <v/>
      </c>
      <c r="AE1443" s="31" t="str">
        <f t="shared" si="158"/>
        <v/>
      </c>
      <c r="AF1443" s="51" t="str">
        <f t="shared" si="159"/>
        <v/>
      </c>
      <c r="AG1443" s="15" t="str">
        <f t="shared" si="160"/>
        <v/>
      </c>
    </row>
    <row r="1444" spans="1:33" x14ac:dyDescent="0.25">
      <c r="A1444" s="13" t="str">
        <f>IF(Ansøgning!A1449="","",Ansøgning!A1449)</f>
        <v/>
      </c>
      <c r="B1444" s="13" t="str">
        <f>IF(Ansøgning!B1449="","",Ansøgning!B1449)</f>
        <v/>
      </c>
      <c r="C1444" s="13" t="str">
        <f>IF(Ansøgning!C1449="","",Ansøgning!C1449)</f>
        <v/>
      </c>
      <c r="D1444" s="13" t="str">
        <f>IF(Ansøgning!D1449="","",Ansøgning!D1449)</f>
        <v/>
      </c>
      <c r="E1444" s="14" t="str">
        <f>IF(Ansøgning!E1449="","",Ansøgning!E1449)</f>
        <v/>
      </c>
      <c r="F1444" s="16"/>
      <c r="G1444" s="14" t="str">
        <f>IF(Ansøgning!F1449="","",Ansøgning!F1449)</f>
        <v/>
      </c>
      <c r="H1444" s="16"/>
      <c r="I1444" s="72" t="str">
        <f>IF(OR(F1444="",H1444=""),"",NETWORKDAYS(F1444,H1444,Lister!$D$7:$D$13))</f>
        <v/>
      </c>
      <c r="J1444" s="53" t="str">
        <f>IF(Ansøgning!H1449="","",Ansøgning!H1449)</f>
        <v/>
      </c>
      <c r="K1444" s="32" t="str">
        <f t="shared" si="154"/>
        <v/>
      </c>
      <c r="L1444" s="31" t="str">
        <f>IF(Ansøgning!J1449="","",Ansøgning!J1449)</f>
        <v/>
      </c>
      <c r="M1444" s="18"/>
      <c r="N1444" s="31" t="str">
        <f>IF(Ansøgning!K1449="","",Ansøgning!K1449)</f>
        <v/>
      </c>
      <c r="O1444" s="18"/>
      <c r="P1444" s="15" t="str">
        <f>IF(Ansøgning!L1449="","",Ansøgning!L1449)</f>
        <v/>
      </c>
      <c r="Q1444" s="46" t="str">
        <f t="shared" si="155"/>
        <v/>
      </c>
      <c r="R1444" s="46"/>
      <c r="S1444" s="101" t="str">
        <f>IF(Ansøgning!M1449="","",Ansøgning!M1449)</f>
        <v/>
      </c>
      <c r="T1444" s="31" t="str">
        <f t="shared" si="156"/>
        <v/>
      </c>
      <c r="U1444" s="102" t="str">
        <f>IF(Ansøgning!O1449="","",Ansøgning!O1449)</f>
        <v/>
      </c>
      <c r="V1444" s="20"/>
      <c r="W1444" s="102" t="str">
        <f>IF(Ansøgning!P1449="","",Ansøgning!P1449)</f>
        <v/>
      </c>
      <c r="X1444" s="20"/>
      <c r="Y1444" s="31" t="str">
        <f>IF(Ansøgning!Q1449="","",Ansøgning!Q1449)</f>
        <v/>
      </c>
      <c r="Z1444" s="46" t="str">
        <f>IFERROR(MAX(IF(OR(V1444="",X1444=""),"",IF(AND(AND(MONTH(F1444)&gt;=7,MONTH(F1444)&lt;8),AND(MONTH(H1444)&gt;=7,MONTH(H1444)&lt;8)),(NETWORKDAYS(F1444,H1444,Lister!$D$7:$D$13)-V1444)*T1444/NETWORKDAYS(Lister!$D$19,Lister!$E$19,Lister!$D$7:$D$13),IF(AND(AND(MONTH(F1444)&gt;=7,MONTH(F1444)&lt;8),MONTH(H1444)&gt;7),(NETWORKDAYS(F1444,Lister!$E$19,Lister!$D$7:$D$13)-V1444)*T1444/NETWORKDAYS(Lister!$D$19,Lister!$E$19,Lister!$D$7:$D$13),IF(MONTH(F1444)&gt;7,0)))),0),"")</f>
        <v/>
      </c>
      <c r="AA1444" s="31" t="str">
        <f>IF(Ansøgning!R1449="","",Ansøgning!R1449)</f>
        <v/>
      </c>
      <c r="AB1444" s="46" t="str">
        <f>IFERROR(MAX(IF(OR(V1444="",X1444=""),"",IF(AND(AND(MONTH(F1444)&gt;=8,MONTH(F1444)&lt;9),AND(MONTH(H1444)&gt;=8,MONTH(H1444)&lt;9)),(NETWORKDAYS(F1444,H1444,Lister!$D$7:$D$13)-X1444)*T1444/NETWORKDAYS(Lister!$D$20,Lister!$E$20,Lister!$D$7:$D$13),IF(AND(MONTH(F1444)=7,MONTH(H1444)=8),(NETWORKDAYS(Lister!$D$20,H1444,Lister!$D$7:$D$13)-X1444)*T1444/NETWORKDAYS(Lister!$D$20,Lister!$E$20,Lister!$D$7:$D$13),IF(AND(MONTH(F1444)=7,MONTH(H1444)=7),0)))),0),"")</f>
        <v/>
      </c>
      <c r="AC1444" s="15" t="str">
        <f>IF(Ansøgning!U1449="","",Ansøgning!U1449)</f>
        <v/>
      </c>
      <c r="AD1444" s="31" t="str">
        <f t="shared" si="157"/>
        <v/>
      </c>
      <c r="AE1444" s="31" t="str">
        <f t="shared" si="158"/>
        <v/>
      </c>
      <c r="AF1444" s="51" t="str">
        <f t="shared" si="159"/>
        <v/>
      </c>
      <c r="AG1444" s="15" t="str">
        <f t="shared" si="160"/>
        <v/>
      </c>
    </row>
    <row r="1445" spans="1:33" x14ac:dyDescent="0.25">
      <c r="A1445" s="13" t="str">
        <f>IF(Ansøgning!A1450="","",Ansøgning!A1450)</f>
        <v/>
      </c>
      <c r="B1445" s="13" t="str">
        <f>IF(Ansøgning!B1450="","",Ansøgning!B1450)</f>
        <v/>
      </c>
      <c r="C1445" s="13" t="str">
        <f>IF(Ansøgning!C1450="","",Ansøgning!C1450)</f>
        <v/>
      </c>
      <c r="D1445" s="13" t="str">
        <f>IF(Ansøgning!D1450="","",Ansøgning!D1450)</f>
        <v/>
      </c>
      <c r="E1445" s="14" t="str">
        <f>IF(Ansøgning!E1450="","",Ansøgning!E1450)</f>
        <v/>
      </c>
      <c r="F1445" s="16"/>
      <c r="G1445" s="14" t="str">
        <f>IF(Ansøgning!F1450="","",Ansøgning!F1450)</f>
        <v/>
      </c>
      <c r="H1445" s="16"/>
      <c r="I1445" s="72" t="str">
        <f>IF(OR(F1445="",H1445=""),"",NETWORKDAYS(F1445,H1445,Lister!$D$7:$D$13))</f>
        <v/>
      </c>
      <c r="J1445" s="53" t="str">
        <f>IF(Ansøgning!H1450="","",Ansøgning!H1450)</f>
        <v/>
      </c>
      <c r="K1445" s="32" t="str">
        <f t="shared" si="154"/>
        <v/>
      </c>
      <c r="L1445" s="31" t="str">
        <f>IF(Ansøgning!J1450="","",Ansøgning!J1450)</f>
        <v/>
      </c>
      <c r="M1445" s="18"/>
      <c r="N1445" s="31" t="str">
        <f>IF(Ansøgning!K1450="","",Ansøgning!K1450)</f>
        <v/>
      </c>
      <c r="O1445" s="18"/>
      <c r="P1445" s="15" t="str">
        <f>IF(Ansøgning!L1450="","",Ansøgning!L1450)</f>
        <v/>
      </c>
      <c r="Q1445" s="46" t="str">
        <f t="shared" si="155"/>
        <v/>
      </c>
      <c r="R1445" s="46"/>
      <c r="S1445" s="101" t="str">
        <f>IF(Ansøgning!M1450="","",Ansøgning!M1450)</f>
        <v/>
      </c>
      <c r="T1445" s="31" t="str">
        <f t="shared" si="156"/>
        <v/>
      </c>
      <c r="U1445" s="102" t="str">
        <f>IF(Ansøgning!O1450="","",Ansøgning!O1450)</f>
        <v/>
      </c>
      <c r="V1445" s="20"/>
      <c r="W1445" s="102" t="str">
        <f>IF(Ansøgning!P1450="","",Ansøgning!P1450)</f>
        <v/>
      </c>
      <c r="X1445" s="20"/>
      <c r="Y1445" s="31" t="str">
        <f>IF(Ansøgning!Q1450="","",Ansøgning!Q1450)</f>
        <v/>
      </c>
      <c r="Z1445" s="46" t="str">
        <f>IFERROR(MAX(IF(OR(V1445="",X1445=""),"",IF(AND(AND(MONTH(F1445)&gt;=7,MONTH(F1445)&lt;8),AND(MONTH(H1445)&gt;=7,MONTH(H1445)&lt;8)),(NETWORKDAYS(F1445,H1445,Lister!$D$7:$D$13)-V1445)*T1445/NETWORKDAYS(Lister!$D$19,Lister!$E$19,Lister!$D$7:$D$13),IF(AND(AND(MONTH(F1445)&gt;=7,MONTH(F1445)&lt;8),MONTH(H1445)&gt;7),(NETWORKDAYS(F1445,Lister!$E$19,Lister!$D$7:$D$13)-V1445)*T1445/NETWORKDAYS(Lister!$D$19,Lister!$E$19,Lister!$D$7:$D$13),IF(MONTH(F1445)&gt;7,0)))),0),"")</f>
        <v/>
      </c>
      <c r="AA1445" s="31" t="str">
        <f>IF(Ansøgning!R1450="","",Ansøgning!R1450)</f>
        <v/>
      </c>
      <c r="AB1445" s="46" t="str">
        <f>IFERROR(MAX(IF(OR(V1445="",X1445=""),"",IF(AND(AND(MONTH(F1445)&gt;=8,MONTH(F1445)&lt;9),AND(MONTH(H1445)&gt;=8,MONTH(H1445)&lt;9)),(NETWORKDAYS(F1445,H1445,Lister!$D$7:$D$13)-X1445)*T1445/NETWORKDAYS(Lister!$D$20,Lister!$E$20,Lister!$D$7:$D$13),IF(AND(MONTH(F1445)=7,MONTH(H1445)=8),(NETWORKDAYS(Lister!$D$20,H1445,Lister!$D$7:$D$13)-X1445)*T1445/NETWORKDAYS(Lister!$D$20,Lister!$E$20,Lister!$D$7:$D$13),IF(AND(MONTH(F1445)=7,MONTH(H1445)=7),0)))),0),"")</f>
        <v/>
      </c>
      <c r="AC1445" s="15" t="str">
        <f>IF(Ansøgning!U1450="","",Ansøgning!U1450)</f>
        <v/>
      </c>
      <c r="AD1445" s="31" t="str">
        <f t="shared" si="157"/>
        <v/>
      </c>
      <c r="AE1445" s="31" t="str">
        <f t="shared" si="158"/>
        <v/>
      </c>
      <c r="AF1445" s="51" t="str">
        <f t="shared" si="159"/>
        <v/>
      </c>
      <c r="AG1445" s="15" t="str">
        <f t="shared" si="160"/>
        <v/>
      </c>
    </row>
    <row r="1446" spans="1:33" x14ac:dyDescent="0.25">
      <c r="A1446" s="13" t="str">
        <f>IF(Ansøgning!A1451="","",Ansøgning!A1451)</f>
        <v/>
      </c>
      <c r="B1446" s="13" t="str">
        <f>IF(Ansøgning!B1451="","",Ansøgning!B1451)</f>
        <v/>
      </c>
      <c r="C1446" s="13" t="str">
        <f>IF(Ansøgning!C1451="","",Ansøgning!C1451)</f>
        <v/>
      </c>
      <c r="D1446" s="13" t="str">
        <f>IF(Ansøgning!D1451="","",Ansøgning!D1451)</f>
        <v/>
      </c>
      <c r="E1446" s="14" t="str">
        <f>IF(Ansøgning!E1451="","",Ansøgning!E1451)</f>
        <v/>
      </c>
      <c r="F1446" s="16"/>
      <c r="G1446" s="14" t="str">
        <f>IF(Ansøgning!F1451="","",Ansøgning!F1451)</f>
        <v/>
      </c>
      <c r="H1446" s="16"/>
      <c r="I1446" s="72" t="str">
        <f>IF(OR(F1446="",H1446=""),"",NETWORKDAYS(F1446,H1446,Lister!$D$7:$D$13))</f>
        <v/>
      </c>
      <c r="J1446" s="53" t="str">
        <f>IF(Ansøgning!H1451="","",Ansøgning!H1451)</f>
        <v/>
      </c>
      <c r="K1446" s="32" t="str">
        <f t="shared" si="154"/>
        <v/>
      </c>
      <c r="L1446" s="31" t="str">
        <f>IF(Ansøgning!J1451="","",Ansøgning!J1451)</f>
        <v/>
      </c>
      <c r="M1446" s="18"/>
      <c r="N1446" s="31" t="str">
        <f>IF(Ansøgning!K1451="","",Ansøgning!K1451)</f>
        <v/>
      </c>
      <c r="O1446" s="18"/>
      <c r="P1446" s="15" t="str">
        <f>IF(Ansøgning!L1451="","",Ansøgning!L1451)</f>
        <v/>
      </c>
      <c r="Q1446" s="46" t="str">
        <f t="shared" si="155"/>
        <v/>
      </c>
      <c r="R1446" s="46"/>
      <c r="S1446" s="101" t="str">
        <f>IF(Ansøgning!M1451="","",Ansøgning!M1451)</f>
        <v/>
      </c>
      <c r="T1446" s="31" t="str">
        <f t="shared" si="156"/>
        <v/>
      </c>
      <c r="U1446" s="102" t="str">
        <f>IF(Ansøgning!O1451="","",Ansøgning!O1451)</f>
        <v/>
      </c>
      <c r="V1446" s="20"/>
      <c r="W1446" s="102" t="str">
        <f>IF(Ansøgning!P1451="","",Ansøgning!P1451)</f>
        <v/>
      </c>
      <c r="X1446" s="20"/>
      <c r="Y1446" s="31" t="str">
        <f>IF(Ansøgning!Q1451="","",Ansøgning!Q1451)</f>
        <v/>
      </c>
      <c r="Z1446" s="46" t="str">
        <f>IFERROR(MAX(IF(OR(V1446="",X1446=""),"",IF(AND(AND(MONTH(F1446)&gt;=7,MONTH(F1446)&lt;8),AND(MONTH(H1446)&gt;=7,MONTH(H1446)&lt;8)),(NETWORKDAYS(F1446,H1446,Lister!$D$7:$D$13)-V1446)*T1446/NETWORKDAYS(Lister!$D$19,Lister!$E$19,Lister!$D$7:$D$13),IF(AND(AND(MONTH(F1446)&gt;=7,MONTH(F1446)&lt;8),MONTH(H1446)&gt;7),(NETWORKDAYS(F1446,Lister!$E$19,Lister!$D$7:$D$13)-V1446)*T1446/NETWORKDAYS(Lister!$D$19,Lister!$E$19,Lister!$D$7:$D$13),IF(MONTH(F1446)&gt;7,0)))),0),"")</f>
        <v/>
      </c>
      <c r="AA1446" s="31" t="str">
        <f>IF(Ansøgning!R1451="","",Ansøgning!R1451)</f>
        <v/>
      </c>
      <c r="AB1446" s="46" t="str">
        <f>IFERROR(MAX(IF(OR(V1446="",X1446=""),"",IF(AND(AND(MONTH(F1446)&gt;=8,MONTH(F1446)&lt;9),AND(MONTH(H1446)&gt;=8,MONTH(H1446)&lt;9)),(NETWORKDAYS(F1446,H1446,Lister!$D$7:$D$13)-X1446)*T1446/NETWORKDAYS(Lister!$D$20,Lister!$E$20,Lister!$D$7:$D$13),IF(AND(MONTH(F1446)=7,MONTH(H1446)=8),(NETWORKDAYS(Lister!$D$20,H1446,Lister!$D$7:$D$13)-X1446)*T1446/NETWORKDAYS(Lister!$D$20,Lister!$E$20,Lister!$D$7:$D$13),IF(AND(MONTH(F1446)=7,MONTH(H1446)=7),0)))),0),"")</f>
        <v/>
      </c>
      <c r="AC1446" s="15" t="str">
        <f>IF(Ansøgning!U1451="","",Ansøgning!U1451)</f>
        <v/>
      </c>
      <c r="AD1446" s="31" t="str">
        <f t="shared" si="157"/>
        <v/>
      </c>
      <c r="AE1446" s="31" t="str">
        <f t="shared" si="158"/>
        <v/>
      </c>
      <c r="AF1446" s="51" t="str">
        <f t="shared" si="159"/>
        <v/>
      </c>
      <c r="AG1446" s="15" t="str">
        <f t="shared" si="160"/>
        <v/>
      </c>
    </row>
    <row r="1447" spans="1:33" x14ac:dyDescent="0.25">
      <c r="A1447" s="13" t="str">
        <f>IF(Ansøgning!A1452="","",Ansøgning!A1452)</f>
        <v/>
      </c>
      <c r="B1447" s="13" t="str">
        <f>IF(Ansøgning!B1452="","",Ansøgning!B1452)</f>
        <v/>
      </c>
      <c r="C1447" s="13" t="str">
        <f>IF(Ansøgning!C1452="","",Ansøgning!C1452)</f>
        <v/>
      </c>
      <c r="D1447" s="13" t="str">
        <f>IF(Ansøgning!D1452="","",Ansøgning!D1452)</f>
        <v/>
      </c>
      <c r="E1447" s="14" t="str">
        <f>IF(Ansøgning!E1452="","",Ansøgning!E1452)</f>
        <v/>
      </c>
      <c r="F1447" s="16"/>
      <c r="G1447" s="14" t="str">
        <f>IF(Ansøgning!F1452="","",Ansøgning!F1452)</f>
        <v/>
      </c>
      <c r="H1447" s="16"/>
      <c r="I1447" s="72" t="str">
        <f>IF(OR(F1447="",H1447=""),"",NETWORKDAYS(F1447,H1447,Lister!$D$7:$D$13))</f>
        <v/>
      </c>
      <c r="J1447" s="53" t="str">
        <f>IF(Ansøgning!H1452="","",Ansøgning!H1452)</f>
        <v/>
      </c>
      <c r="K1447" s="32" t="str">
        <f t="shared" si="154"/>
        <v/>
      </c>
      <c r="L1447" s="31" t="str">
        <f>IF(Ansøgning!J1452="","",Ansøgning!J1452)</f>
        <v/>
      </c>
      <c r="M1447" s="18"/>
      <c r="N1447" s="31" t="str">
        <f>IF(Ansøgning!K1452="","",Ansøgning!K1452)</f>
        <v/>
      </c>
      <c r="O1447" s="18"/>
      <c r="P1447" s="15" t="str">
        <f>IF(Ansøgning!L1452="","",Ansøgning!L1452)</f>
        <v/>
      </c>
      <c r="Q1447" s="46" t="str">
        <f t="shared" si="155"/>
        <v/>
      </c>
      <c r="R1447" s="46"/>
      <c r="S1447" s="101" t="str">
        <f>IF(Ansøgning!M1452="","",Ansøgning!M1452)</f>
        <v/>
      </c>
      <c r="T1447" s="31" t="str">
        <f t="shared" si="156"/>
        <v/>
      </c>
      <c r="U1447" s="102" t="str">
        <f>IF(Ansøgning!O1452="","",Ansøgning!O1452)</f>
        <v/>
      </c>
      <c r="V1447" s="20"/>
      <c r="W1447" s="102" t="str">
        <f>IF(Ansøgning!P1452="","",Ansøgning!P1452)</f>
        <v/>
      </c>
      <c r="X1447" s="20"/>
      <c r="Y1447" s="31" t="str">
        <f>IF(Ansøgning!Q1452="","",Ansøgning!Q1452)</f>
        <v/>
      </c>
      <c r="Z1447" s="46" t="str">
        <f>IFERROR(MAX(IF(OR(V1447="",X1447=""),"",IF(AND(AND(MONTH(F1447)&gt;=7,MONTH(F1447)&lt;8),AND(MONTH(H1447)&gt;=7,MONTH(H1447)&lt;8)),(NETWORKDAYS(F1447,H1447,Lister!$D$7:$D$13)-V1447)*T1447/NETWORKDAYS(Lister!$D$19,Lister!$E$19,Lister!$D$7:$D$13),IF(AND(AND(MONTH(F1447)&gt;=7,MONTH(F1447)&lt;8),MONTH(H1447)&gt;7),(NETWORKDAYS(F1447,Lister!$E$19,Lister!$D$7:$D$13)-V1447)*T1447/NETWORKDAYS(Lister!$D$19,Lister!$E$19,Lister!$D$7:$D$13),IF(MONTH(F1447)&gt;7,0)))),0),"")</f>
        <v/>
      </c>
      <c r="AA1447" s="31" t="str">
        <f>IF(Ansøgning!R1452="","",Ansøgning!R1452)</f>
        <v/>
      </c>
      <c r="AB1447" s="46" t="str">
        <f>IFERROR(MAX(IF(OR(V1447="",X1447=""),"",IF(AND(AND(MONTH(F1447)&gt;=8,MONTH(F1447)&lt;9),AND(MONTH(H1447)&gt;=8,MONTH(H1447)&lt;9)),(NETWORKDAYS(F1447,H1447,Lister!$D$7:$D$13)-X1447)*T1447/NETWORKDAYS(Lister!$D$20,Lister!$E$20,Lister!$D$7:$D$13),IF(AND(MONTH(F1447)=7,MONTH(H1447)=8),(NETWORKDAYS(Lister!$D$20,H1447,Lister!$D$7:$D$13)-X1447)*T1447/NETWORKDAYS(Lister!$D$20,Lister!$E$20,Lister!$D$7:$D$13),IF(AND(MONTH(F1447)=7,MONTH(H1447)=7),0)))),0),"")</f>
        <v/>
      </c>
      <c r="AC1447" s="15" t="str">
        <f>IF(Ansøgning!U1452="","",Ansøgning!U1452)</f>
        <v/>
      </c>
      <c r="AD1447" s="31" t="str">
        <f t="shared" si="157"/>
        <v/>
      </c>
      <c r="AE1447" s="31" t="str">
        <f t="shared" si="158"/>
        <v/>
      </c>
      <c r="AF1447" s="51" t="str">
        <f t="shared" si="159"/>
        <v/>
      </c>
      <c r="AG1447" s="15" t="str">
        <f t="shared" si="160"/>
        <v/>
      </c>
    </row>
    <row r="1448" spans="1:33" x14ac:dyDescent="0.25">
      <c r="A1448" s="13" t="str">
        <f>IF(Ansøgning!A1453="","",Ansøgning!A1453)</f>
        <v/>
      </c>
      <c r="B1448" s="13" t="str">
        <f>IF(Ansøgning!B1453="","",Ansøgning!B1453)</f>
        <v/>
      </c>
      <c r="C1448" s="13" t="str">
        <f>IF(Ansøgning!C1453="","",Ansøgning!C1453)</f>
        <v/>
      </c>
      <c r="D1448" s="13" t="str">
        <f>IF(Ansøgning!D1453="","",Ansøgning!D1453)</f>
        <v/>
      </c>
      <c r="E1448" s="14" t="str">
        <f>IF(Ansøgning!E1453="","",Ansøgning!E1453)</f>
        <v/>
      </c>
      <c r="F1448" s="16"/>
      <c r="G1448" s="14" t="str">
        <f>IF(Ansøgning!F1453="","",Ansøgning!F1453)</f>
        <v/>
      </c>
      <c r="H1448" s="16"/>
      <c r="I1448" s="72" t="str">
        <f>IF(OR(F1448="",H1448=""),"",NETWORKDAYS(F1448,H1448,Lister!$D$7:$D$13))</f>
        <v/>
      </c>
      <c r="J1448" s="53" t="str">
        <f>IF(Ansøgning!H1453="","",Ansøgning!H1453)</f>
        <v/>
      </c>
      <c r="K1448" s="32" t="str">
        <f t="shared" si="154"/>
        <v/>
      </c>
      <c r="L1448" s="31" t="str">
        <f>IF(Ansøgning!J1453="","",Ansøgning!J1453)</f>
        <v/>
      </c>
      <c r="M1448" s="18"/>
      <c r="N1448" s="31" t="str">
        <f>IF(Ansøgning!K1453="","",Ansøgning!K1453)</f>
        <v/>
      </c>
      <c r="O1448" s="18"/>
      <c r="P1448" s="15" t="str">
        <f>IF(Ansøgning!L1453="","",Ansøgning!L1453)</f>
        <v/>
      </c>
      <c r="Q1448" s="46" t="str">
        <f t="shared" si="155"/>
        <v/>
      </c>
      <c r="R1448" s="46"/>
      <c r="S1448" s="101" t="str">
        <f>IF(Ansøgning!M1453="","",Ansøgning!M1453)</f>
        <v/>
      </c>
      <c r="T1448" s="31" t="str">
        <f t="shared" si="156"/>
        <v/>
      </c>
      <c r="U1448" s="102" t="str">
        <f>IF(Ansøgning!O1453="","",Ansøgning!O1453)</f>
        <v/>
      </c>
      <c r="V1448" s="20"/>
      <c r="W1448" s="102" t="str">
        <f>IF(Ansøgning!P1453="","",Ansøgning!P1453)</f>
        <v/>
      </c>
      <c r="X1448" s="20"/>
      <c r="Y1448" s="31" t="str">
        <f>IF(Ansøgning!Q1453="","",Ansøgning!Q1453)</f>
        <v/>
      </c>
      <c r="Z1448" s="46" t="str">
        <f>IFERROR(MAX(IF(OR(V1448="",X1448=""),"",IF(AND(AND(MONTH(F1448)&gt;=7,MONTH(F1448)&lt;8),AND(MONTH(H1448)&gt;=7,MONTH(H1448)&lt;8)),(NETWORKDAYS(F1448,H1448,Lister!$D$7:$D$13)-V1448)*T1448/NETWORKDAYS(Lister!$D$19,Lister!$E$19,Lister!$D$7:$D$13),IF(AND(AND(MONTH(F1448)&gt;=7,MONTH(F1448)&lt;8),MONTH(H1448)&gt;7),(NETWORKDAYS(F1448,Lister!$E$19,Lister!$D$7:$D$13)-V1448)*T1448/NETWORKDAYS(Lister!$D$19,Lister!$E$19,Lister!$D$7:$D$13),IF(MONTH(F1448)&gt;7,0)))),0),"")</f>
        <v/>
      </c>
      <c r="AA1448" s="31" t="str">
        <f>IF(Ansøgning!R1453="","",Ansøgning!R1453)</f>
        <v/>
      </c>
      <c r="AB1448" s="46" t="str">
        <f>IFERROR(MAX(IF(OR(V1448="",X1448=""),"",IF(AND(AND(MONTH(F1448)&gt;=8,MONTH(F1448)&lt;9),AND(MONTH(H1448)&gt;=8,MONTH(H1448)&lt;9)),(NETWORKDAYS(F1448,H1448,Lister!$D$7:$D$13)-X1448)*T1448/NETWORKDAYS(Lister!$D$20,Lister!$E$20,Lister!$D$7:$D$13),IF(AND(MONTH(F1448)=7,MONTH(H1448)=8),(NETWORKDAYS(Lister!$D$20,H1448,Lister!$D$7:$D$13)-X1448)*T1448/NETWORKDAYS(Lister!$D$20,Lister!$E$20,Lister!$D$7:$D$13),IF(AND(MONTH(F1448)=7,MONTH(H1448)=7),0)))),0),"")</f>
        <v/>
      </c>
      <c r="AC1448" s="15" t="str">
        <f>IF(Ansøgning!U1453="","",Ansøgning!U1453)</f>
        <v/>
      </c>
      <c r="AD1448" s="31" t="str">
        <f t="shared" si="157"/>
        <v/>
      </c>
      <c r="AE1448" s="31" t="str">
        <f t="shared" si="158"/>
        <v/>
      </c>
      <c r="AF1448" s="51" t="str">
        <f t="shared" si="159"/>
        <v/>
      </c>
      <c r="AG1448" s="15" t="str">
        <f t="shared" si="160"/>
        <v/>
      </c>
    </row>
    <row r="1449" spans="1:33" x14ac:dyDescent="0.25">
      <c r="A1449" s="13" t="str">
        <f>IF(Ansøgning!A1454="","",Ansøgning!A1454)</f>
        <v/>
      </c>
      <c r="B1449" s="13" t="str">
        <f>IF(Ansøgning!B1454="","",Ansøgning!B1454)</f>
        <v/>
      </c>
      <c r="C1449" s="13" t="str">
        <f>IF(Ansøgning!C1454="","",Ansøgning!C1454)</f>
        <v/>
      </c>
      <c r="D1449" s="13" t="str">
        <f>IF(Ansøgning!D1454="","",Ansøgning!D1454)</f>
        <v/>
      </c>
      <c r="E1449" s="14" t="str">
        <f>IF(Ansøgning!E1454="","",Ansøgning!E1454)</f>
        <v/>
      </c>
      <c r="F1449" s="16"/>
      <c r="G1449" s="14" t="str">
        <f>IF(Ansøgning!F1454="","",Ansøgning!F1454)</f>
        <v/>
      </c>
      <c r="H1449" s="16"/>
      <c r="I1449" s="72" t="str">
        <f>IF(OR(F1449="",H1449=""),"",NETWORKDAYS(F1449,H1449,Lister!$D$7:$D$13))</f>
        <v/>
      </c>
      <c r="J1449" s="53" t="str">
        <f>IF(Ansøgning!H1454="","",Ansøgning!H1454)</f>
        <v/>
      </c>
      <c r="K1449" s="32" t="str">
        <f t="shared" si="154"/>
        <v/>
      </c>
      <c r="L1449" s="31" t="str">
        <f>IF(Ansøgning!J1454="","",Ansøgning!J1454)</f>
        <v/>
      </c>
      <c r="M1449" s="18"/>
      <c r="N1449" s="31" t="str">
        <f>IF(Ansøgning!K1454="","",Ansøgning!K1454)</f>
        <v/>
      </c>
      <c r="O1449" s="18"/>
      <c r="P1449" s="15" t="str">
        <f>IF(Ansøgning!L1454="","",Ansøgning!L1454)</f>
        <v/>
      </c>
      <c r="Q1449" s="46" t="str">
        <f t="shared" si="155"/>
        <v/>
      </c>
      <c r="R1449" s="46"/>
      <c r="S1449" s="101" t="str">
        <f>IF(Ansøgning!M1454="","",Ansøgning!M1454)</f>
        <v/>
      </c>
      <c r="T1449" s="31" t="str">
        <f t="shared" si="156"/>
        <v/>
      </c>
      <c r="U1449" s="102" t="str">
        <f>IF(Ansøgning!O1454="","",Ansøgning!O1454)</f>
        <v/>
      </c>
      <c r="V1449" s="20"/>
      <c r="W1449" s="102" t="str">
        <f>IF(Ansøgning!P1454="","",Ansøgning!P1454)</f>
        <v/>
      </c>
      <c r="X1449" s="20"/>
      <c r="Y1449" s="31" t="str">
        <f>IF(Ansøgning!Q1454="","",Ansøgning!Q1454)</f>
        <v/>
      </c>
      <c r="Z1449" s="46" t="str">
        <f>IFERROR(MAX(IF(OR(V1449="",X1449=""),"",IF(AND(AND(MONTH(F1449)&gt;=7,MONTH(F1449)&lt;8),AND(MONTH(H1449)&gt;=7,MONTH(H1449)&lt;8)),(NETWORKDAYS(F1449,H1449,Lister!$D$7:$D$13)-V1449)*T1449/NETWORKDAYS(Lister!$D$19,Lister!$E$19,Lister!$D$7:$D$13),IF(AND(AND(MONTH(F1449)&gt;=7,MONTH(F1449)&lt;8),MONTH(H1449)&gt;7),(NETWORKDAYS(F1449,Lister!$E$19,Lister!$D$7:$D$13)-V1449)*T1449/NETWORKDAYS(Lister!$D$19,Lister!$E$19,Lister!$D$7:$D$13),IF(MONTH(F1449)&gt;7,0)))),0),"")</f>
        <v/>
      </c>
      <c r="AA1449" s="31" t="str">
        <f>IF(Ansøgning!R1454="","",Ansøgning!R1454)</f>
        <v/>
      </c>
      <c r="AB1449" s="46" t="str">
        <f>IFERROR(MAX(IF(OR(V1449="",X1449=""),"",IF(AND(AND(MONTH(F1449)&gt;=8,MONTH(F1449)&lt;9),AND(MONTH(H1449)&gt;=8,MONTH(H1449)&lt;9)),(NETWORKDAYS(F1449,H1449,Lister!$D$7:$D$13)-X1449)*T1449/NETWORKDAYS(Lister!$D$20,Lister!$E$20,Lister!$D$7:$D$13),IF(AND(MONTH(F1449)=7,MONTH(H1449)=8),(NETWORKDAYS(Lister!$D$20,H1449,Lister!$D$7:$D$13)-X1449)*T1449/NETWORKDAYS(Lister!$D$20,Lister!$E$20,Lister!$D$7:$D$13),IF(AND(MONTH(F1449)=7,MONTH(H1449)=7),0)))),0),"")</f>
        <v/>
      </c>
      <c r="AC1449" s="15" t="str">
        <f>IF(Ansøgning!U1454="","",Ansøgning!U1454)</f>
        <v/>
      </c>
      <c r="AD1449" s="31" t="str">
        <f t="shared" si="157"/>
        <v/>
      </c>
      <c r="AE1449" s="31" t="str">
        <f t="shared" si="158"/>
        <v/>
      </c>
      <c r="AF1449" s="51" t="str">
        <f t="shared" si="159"/>
        <v/>
      </c>
      <c r="AG1449" s="15" t="str">
        <f t="shared" si="160"/>
        <v/>
      </c>
    </row>
    <row r="1450" spans="1:33" x14ac:dyDescent="0.25">
      <c r="A1450" s="13" t="str">
        <f>IF(Ansøgning!A1455="","",Ansøgning!A1455)</f>
        <v/>
      </c>
      <c r="B1450" s="13" t="str">
        <f>IF(Ansøgning!B1455="","",Ansøgning!B1455)</f>
        <v/>
      </c>
      <c r="C1450" s="13" t="str">
        <f>IF(Ansøgning!C1455="","",Ansøgning!C1455)</f>
        <v/>
      </c>
      <c r="D1450" s="13" t="str">
        <f>IF(Ansøgning!D1455="","",Ansøgning!D1455)</f>
        <v/>
      </c>
      <c r="E1450" s="14" t="str">
        <f>IF(Ansøgning!E1455="","",Ansøgning!E1455)</f>
        <v/>
      </c>
      <c r="F1450" s="16"/>
      <c r="G1450" s="14" t="str">
        <f>IF(Ansøgning!F1455="","",Ansøgning!F1455)</f>
        <v/>
      </c>
      <c r="H1450" s="16"/>
      <c r="I1450" s="72" t="str">
        <f>IF(OR(F1450="",H1450=""),"",NETWORKDAYS(F1450,H1450,Lister!$D$7:$D$13))</f>
        <v/>
      </c>
      <c r="J1450" s="53" t="str">
        <f>IF(Ansøgning!H1455="","",Ansøgning!H1455)</f>
        <v/>
      </c>
      <c r="K1450" s="32" t="str">
        <f t="shared" si="154"/>
        <v/>
      </c>
      <c r="L1450" s="31" t="str">
        <f>IF(Ansøgning!J1455="","",Ansøgning!J1455)</f>
        <v/>
      </c>
      <c r="M1450" s="18"/>
      <c r="N1450" s="31" t="str">
        <f>IF(Ansøgning!K1455="","",Ansøgning!K1455)</f>
        <v/>
      </c>
      <c r="O1450" s="18"/>
      <c r="P1450" s="15" t="str">
        <f>IF(Ansøgning!L1455="","",Ansøgning!L1455)</f>
        <v/>
      </c>
      <c r="Q1450" s="46" t="str">
        <f t="shared" si="155"/>
        <v/>
      </c>
      <c r="R1450" s="46"/>
      <c r="S1450" s="101" t="str">
        <f>IF(Ansøgning!M1455="","",Ansøgning!M1455)</f>
        <v/>
      </c>
      <c r="T1450" s="31" t="str">
        <f t="shared" si="156"/>
        <v/>
      </c>
      <c r="U1450" s="102" t="str">
        <f>IF(Ansøgning!O1455="","",Ansøgning!O1455)</f>
        <v/>
      </c>
      <c r="V1450" s="20"/>
      <c r="W1450" s="102" t="str">
        <f>IF(Ansøgning!P1455="","",Ansøgning!P1455)</f>
        <v/>
      </c>
      <c r="X1450" s="20"/>
      <c r="Y1450" s="31" t="str">
        <f>IF(Ansøgning!Q1455="","",Ansøgning!Q1455)</f>
        <v/>
      </c>
      <c r="Z1450" s="46" t="str">
        <f>IFERROR(MAX(IF(OR(V1450="",X1450=""),"",IF(AND(AND(MONTH(F1450)&gt;=7,MONTH(F1450)&lt;8),AND(MONTH(H1450)&gt;=7,MONTH(H1450)&lt;8)),(NETWORKDAYS(F1450,H1450,Lister!$D$7:$D$13)-V1450)*T1450/NETWORKDAYS(Lister!$D$19,Lister!$E$19,Lister!$D$7:$D$13),IF(AND(AND(MONTH(F1450)&gt;=7,MONTH(F1450)&lt;8),MONTH(H1450)&gt;7),(NETWORKDAYS(F1450,Lister!$E$19,Lister!$D$7:$D$13)-V1450)*T1450/NETWORKDAYS(Lister!$D$19,Lister!$E$19,Lister!$D$7:$D$13),IF(MONTH(F1450)&gt;7,0)))),0),"")</f>
        <v/>
      </c>
      <c r="AA1450" s="31" t="str">
        <f>IF(Ansøgning!R1455="","",Ansøgning!R1455)</f>
        <v/>
      </c>
      <c r="AB1450" s="46" t="str">
        <f>IFERROR(MAX(IF(OR(V1450="",X1450=""),"",IF(AND(AND(MONTH(F1450)&gt;=8,MONTH(F1450)&lt;9),AND(MONTH(H1450)&gt;=8,MONTH(H1450)&lt;9)),(NETWORKDAYS(F1450,H1450,Lister!$D$7:$D$13)-X1450)*T1450/NETWORKDAYS(Lister!$D$20,Lister!$E$20,Lister!$D$7:$D$13),IF(AND(MONTH(F1450)=7,MONTH(H1450)=8),(NETWORKDAYS(Lister!$D$20,H1450,Lister!$D$7:$D$13)-X1450)*T1450/NETWORKDAYS(Lister!$D$20,Lister!$E$20,Lister!$D$7:$D$13),IF(AND(MONTH(F1450)=7,MONTH(H1450)=7),0)))),0),"")</f>
        <v/>
      </c>
      <c r="AC1450" s="15" t="str">
        <f>IF(Ansøgning!U1455="","",Ansøgning!U1455)</f>
        <v/>
      </c>
      <c r="AD1450" s="31" t="str">
        <f t="shared" si="157"/>
        <v/>
      </c>
      <c r="AE1450" s="31" t="str">
        <f t="shared" si="158"/>
        <v/>
      </c>
      <c r="AF1450" s="51" t="str">
        <f t="shared" si="159"/>
        <v/>
      </c>
      <c r="AG1450" s="15" t="str">
        <f t="shared" si="160"/>
        <v/>
      </c>
    </row>
    <row r="1451" spans="1:33" x14ac:dyDescent="0.25">
      <c r="A1451" s="13" t="str">
        <f>IF(Ansøgning!A1456="","",Ansøgning!A1456)</f>
        <v/>
      </c>
      <c r="B1451" s="13" t="str">
        <f>IF(Ansøgning!B1456="","",Ansøgning!B1456)</f>
        <v/>
      </c>
      <c r="C1451" s="13" t="str">
        <f>IF(Ansøgning!C1456="","",Ansøgning!C1456)</f>
        <v/>
      </c>
      <c r="D1451" s="13" t="str">
        <f>IF(Ansøgning!D1456="","",Ansøgning!D1456)</f>
        <v/>
      </c>
      <c r="E1451" s="14" t="str">
        <f>IF(Ansøgning!E1456="","",Ansøgning!E1456)</f>
        <v/>
      </c>
      <c r="F1451" s="16"/>
      <c r="G1451" s="14" t="str">
        <f>IF(Ansøgning!F1456="","",Ansøgning!F1456)</f>
        <v/>
      </c>
      <c r="H1451" s="16"/>
      <c r="I1451" s="72" t="str">
        <f>IF(OR(F1451="",H1451=""),"",NETWORKDAYS(F1451,H1451,Lister!$D$7:$D$13))</f>
        <v/>
      </c>
      <c r="J1451" s="53" t="str">
        <f>IF(Ansøgning!H1456="","",Ansøgning!H1456)</f>
        <v/>
      </c>
      <c r="K1451" s="32" t="str">
        <f t="shared" si="154"/>
        <v/>
      </c>
      <c r="L1451" s="31" t="str">
        <f>IF(Ansøgning!J1456="","",Ansøgning!J1456)</f>
        <v/>
      </c>
      <c r="M1451" s="18"/>
      <c r="N1451" s="31" t="str">
        <f>IF(Ansøgning!K1456="","",Ansøgning!K1456)</f>
        <v/>
      </c>
      <c r="O1451" s="18"/>
      <c r="P1451" s="15" t="str">
        <f>IF(Ansøgning!L1456="","",Ansøgning!L1456)</f>
        <v/>
      </c>
      <c r="Q1451" s="46" t="str">
        <f t="shared" si="155"/>
        <v/>
      </c>
      <c r="R1451" s="46"/>
      <c r="S1451" s="101" t="str">
        <f>IF(Ansøgning!M1456="","",Ansøgning!M1456)</f>
        <v/>
      </c>
      <c r="T1451" s="31" t="str">
        <f t="shared" si="156"/>
        <v/>
      </c>
      <c r="U1451" s="102" t="str">
        <f>IF(Ansøgning!O1456="","",Ansøgning!O1456)</f>
        <v/>
      </c>
      <c r="V1451" s="20"/>
      <c r="W1451" s="102" t="str">
        <f>IF(Ansøgning!P1456="","",Ansøgning!P1456)</f>
        <v/>
      </c>
      <c r="X1451" s="20"/>
      <c r="Y1451" s="31" t="str">
        <f>IF(Ansøgning!Q1456="","",Ansøgning!Q1456)</f>
        <v/>
      </c>
      <c r="Z1451" s="46" t="str">
        <f>IFERROR(MAX(IF(OR(V1451="",X1451=""),"",IF(AND(AND(MONTH(F1451)&gt;=7,MONTH(F1451)&lt;8),AND(MONTH(H1451)&gt;=7,MONTH(H1451)&lt;8)),(NETWORKDAYS(F1451,H1451,Lister!$D$7:$D$13)-V1451)*T1451/NETWORKDAYS(Lister!$D$19,Lister!$E$19,Lister!$D$7:$D$13),IF(AND(AND(MONTH(F1451)&gt;=7,MONTH(F1451)&lt;8),MONTH(H1451)&gt;7),(NETWORKDAYS(F1451,Lister!$E$19,Lister!$D$7:$D$13)-V1451)*T1451/NETWORKDAYS(Lister!$D$19,Lister!$E$19,Lister!$D$7:$D$13),IF(MONTH(F1451)&gt;7,0)))),0),"")</f>
        <v/>
      </c>
      <c r="AA1451" s="31" t="str">
        <f>IF(Ansøgning!R1456="","",Ansøgning!R1456)</f>
        <v/>
      </c>
      <c r="AB1451" s="46" t="str">
        <f>IFERROR(MAX(IF(OR(V1451="",X1451=""),"",IF(AND(AND(MONTH(F1451)&gt;=8,MONTH(F1451)&lt;9),AND(MONTH(H1451)&gt;=8,MONTH(H1451)&lt;9)),(NETWORKDAYS(F1451,H1451,Lister!$D$7:$D$13)-X1451)*T1451/NETWORKDAYS(Lister!$D$20,Lister!$E$20,Lister!$D$7:$D$13),IF(AND(MONTH(F1451)=7,MONTH(H1451)=8),(NETWORKDAYS(Lister!$D$20,H1451,Lister!$D$7:$D$13)-X1451)*T1451/NETWORKDAYS(Lister!$D$20,Lister!$E$20,Lister!$D$7:$D$13),IF(AND(MONTH(F1451)=7,MONTH(H1451)=7),0)))),0),"")</f>
        <v/>
      </c>
      <c r="AC1451" s="15" t="str">
        <f>IF(Ansøgning!U1456="","",Ansøgning!U1456)</f>
        <v/>
      </c>
      <c r="AD1451" s="31" t="str">
        <f t="shared" si="157"/>
        <v/>
      </c>
      <c r="AE1451" s="31" t="str">
        <f t="shared" si="158"/>
        <v/>
      </c>
      <c r="AF1451" s="51" t="str">
        <f t="shared" si="159"/>
        <v/>
      </c>
      <c r="AG1451" s="15" t="str">
        <f t="shared" si="160"/>
        <v/>
      </c>
    </row>
    <row r="1452" spans="1:33" x14ac:dyDescent="0.25">
      <c r="A1452" s="13" t="str">
        <f>IF(Ansøgning!A1457="","",Ansøgning!A1457)</f>
        <v/>
      </c>
      <c r="B1452" s="13" t="str">
        <f>IF(Ansøgning!B1457="","",Ansøgning!B1457)</f>
        <v/>
      </c>
      <c r="C1452" s="13" t="str">
        <f>IF(Ansøgning!C1457="","",Ansøgning!C1457)</f>
        <v/>
      </c>
      <c r="D1452" s="13" t="str">
        <f>IF(Ansøgning!D1457="","",Ansøgning!D1457)</f>
        <v/>
      </c>
      <c r="E1452" s="14" t="str">
        <f>IF(Ansøgning!E1457="","",Ansøgning!E1457)</f>
        <v/>
      </c>
      <c r="F1452" s="16"/>
      <c r="G1452" s="14" t="str">
        <f>IF(Ansøgning!F1457="","",Ansøgning!F1457)</f>
        <v/>
      </c>
      <c r="H1452" s="16"/>
      <c r="I1452" s="72" t="str">
        <f>IF(OR(F1452="",H1452=""),"",NETWORKDAYS(F1452,H1452,Lister!$D$7:$D$13))</f>
        <v/>
      </c>
      <c r="J1452" s="53" t="str">
        <f>IF(Ansøgning!H1457="","",Ansøgning!H1457)</f>
        <v/>
      </c>
      <c r="K1452" s="32" t="str">
        <f t="shared" si="154"/>
        <v/>
      </c>
      <c r="L1452" s="31" t="str">
        <f>IF(Ansøgning!J1457="","",Ansøgning!J1457)</f>
        <v/>
      </c>
      <c r="M1452" s="18"/>
      <c r="N1452" s="31" t="str">
        <f>IF(Ansøgning!K1457="","",Ansøgning!K1457)</f>
        <v/>
      </c>
      <c r="O1452" s="18"/>
      <c r="P1452" s="15" t="str">
        <f>IF(Ansøgning!L1457="","",Ansøgning!L1457)</f>
        <v/>
      </c>
      <c r="Q1452" s="46" t="str">
        <f t="shared" si="155"/>
        <v/>
      </c>
      <c r="R1452" s="46"/>
      <c r="S1452" s="101" t="str">
        <f>IF(Ansøgning!M1457="","",Ansøgning!M1457)</f>
        <v/>
      </c>
      <c r="T1452" s="31" t="str">
        <f t="shared" si="156"/>
        <v/>
      </c>
      <c r="U1452" s="102" t="str">
        <f>IF(Ansøgning!O1457="","",Ansøgning!O1457)</f>
        <v/>
      </c>
      <c r="V1452" s="20"/>
      <c r="W1452" s="102" t="str">
        <f>IF(Ansøgning!P1457="","",Ansøgning!P1457)</f>
        <v/>
      </c>
      <c r="X1452" s="20"/>
      <c r="Y1452" s="31" t="str">
        <f>IF(Ansøgning!Q1457="","",Ansøgning!Q1457)</f>
        <v/>
      </c>
      <c r="Z1452" s="46" t="str">
        <f>IFERROR(MAX(IF(OR(V1452="",X1452=""),"",IF(AND(AND(MONTH(F1452)&gt;=7,MONTH(F1452)&lt;8),AND(MONTH(H1452)&gt;=7,MONTH(H1452)&lt;8)),(NETWORKDAYS(F1452,H1452,Lister!$D$7:$D$13)-V1452)*T1452/NETWORKDAYS(Lister!$D$19,Lister!$E$19,Lister!$D$7:$D$13),IF(AND(AND(MONTH(F1452)&gt;=7,MONTH(F1452)&lt;8),MONTH(H1452)&gt;7),(NETWORKDAYS(F1452,Lister!$E$19,Lister!$D$7:$D$13)-V1452)*T1452/NETWORKDAYS(Lister!$D$19,Lister!$E$19,Lister!$D$7:$D$13),IF(MONTH(F1452)&gt;7,0)))),0),"")</f>
        <v/>
      </c>
      <c r="AA1452" s="31" t="str">
        <f>IF(Ansøgning!R1457="","",Ansøgning!R1457)</f>
        <v/>
      </c>
      <c r="AB1452" s="46" t="str">
        <f>IFERROR(MAX(IF(OR(V1452="",X1452=""),"",IF(AND(AND(MONTH(F1452)&gt;=8,MONTH(F1452)&lt;9),AND(MONTH(H1452)&gt;=8,MONTH(H1452)&lt;9)),(NETWORKDAYS(F1452,H1452,Lister!$D$7:$D$13)-X1452)*T1452/NETWORKDAYS(Lister!$D$20,Lister!$E$20,Lister!$D$7:$D$13),IF(AND(MONTH(F1452)=7,MONTH(H1452)=8),(NETWORKDAYS(Lister!$D$20,H1452,Lister!$D$7:$D$13)-X1452)*T1452/NETWORKDAYS(Lister!$D$20,Lister!$E$20,Lister!$D$7:$D$13),IF(AND(MONTH(F1452)=7,MONTH(H1452)=7),0)))),0),"")</f>
        <v/>
      </c>
      <c r="AC1452" s="15" t="str">
        <f>IF(Ansøgning!U1457="","",Ansøgning!U1457)</f>
        <v/>
      </c>
      <c r="AD1452" s="31" t="str">
        <f t="shared" si="157"/>
        <v/>
      </c>
      <c r="AE1452" s="31" t="str">
        <f t="shared" si="158"/>
        <v/>
      </c>
      <c r="AF1452" s="51" t="str">
        <f t="shared" si="159"/>
        <v/>
      </c>
      <c r="AG1452" s="15" t="str">
        <f t="shared" si="160"/>
        <v/>
      </c>
    </row>
    <row r="1453" spans="1:33" x14ac:dyDescent="0.25">
      <c r="A1453" s="13" t="str">
        <f>IF(Ansøgning!A1458="","",Ansøgning!A1458)</f>
        <v/>
      </c>
      <c r="B1453" s="13" t="str">
        <f>IF(Ansøgning!B1458="","",Ansøgning!B1458)</f>
        <v/>
      </c>
      <c r="C1453" s="13" t="str">
        <f>IF(Ansøgning!C1458="","",Ansøgning!C1458)</f>
        <v/>
      </c>
      <c r="D1453" s="13" t="str">
        <f>IF(Ansøgning!D1458="","",Ansøgning!D1458)</f>
        <v/>
      </c>
      <c r="E1453" s="14" t="str">
        <f>IF(Ansøgning!E1458="","",Ansøgning!E1458)</f>
        <v/>
      </c>
      <c r="F1453" s="16"/>
      <c r="G1453" s="14" t="str">
        <f>IF(Ansøgning!F1458="","",Ansøgning!F1458)</f>
        <v/>
      </c>
      <c r="H1453" s="16"/>
      <c r="I1453" s="72" t="str">
        <f>IF(OR(F1453="",H1453=""),"",NETWORKDAYS(F1453,H1453,Lister!$D$7:$D$13))</f>
        <v/>
      </c>
      <c r="J1453" s="53" t="str">
        <f>IF(Ansøgning!H1458="","",Ansøgning!H1458)</f>
        <v/>
      </c>
      <c r="K1453" s="32" t="str">
        <f t="shared" si="154"/>
        <v/>
      </c>
      <c r="L1453" s="31" t="str">
        <f>IF(Ansøgning!J1458="","",Ansøgning!J1458)</f>
        <v/>
      </c>
      <c r="M1453" s="18"/>
      <c r="N1453" s="31" t="str">
        <f>IF(Ansøgning!K1458="","",Ansøgning!K1458)</f>
        <v/>
      </c>
      <c r="O1453" s="18"/>
      <c r="P1453" s="15" t="str">
        <f>IF(Ansøgning!L1458="","",Ansøgning!L1458)</f>
        <v/>
      </c>
      <c r="Q1453" s="46" t="str">
        <f t="shared" si="155"/>
        <v/>
      </c>
      <c r="R1453" s="46"/>
      <c r="S1453" s="101" t="str">
        <f>IF(Ansøgning!M1458="","",Ansøgning!M1458)</f>
        <v/>
      </c>
      <c r="T1453" s="31" t="str">
        <f t="shared" si="156"/>
        <v/>
      </c>
      <c r="U1453" s="102" t="str">
        <f>IF(Ansøgning!O1458="","",Ansøgning!O1458)</f>
        <v/>
      </c>
      <c r="V1453" s="20"/>
      <c r="W1453" s="102" t="str">
        <f>IF(Ansøgning!P1458="","",Ansøgning!P1458)</f>
        <v/>
      </c>
      <c r="X1453" s="20"/>
      <c r="Y1453" s="31" t="str">
        <f>IF(Ansøgning!Q1458="","",Ansøgning!Q1458)</f>
        <v/>
      </c>
      <c r="Z1453" s="46" t="str">
        <f>IFERROR(MAX(IF(OR(V1453="",X1453=""),"",IF(AND(AND(MONTH(F1453)&gt;=7,MONTH(F1453)&lt;8),AND(MONTH(H1453)&gt;=7,MONTH(H1453)&lt;8)),(NETWORKDAYS(F1453,H1453,Lister!$D$7:$D$13)-V1453)*T1453/NETWORKDAYS(Lister!$D$19,Lister!$E$19,Lister!$D$7:$D$13),IF(AND(AND(MONTH(F1453)&gt;=7,MONTH(F1453)&lt;8),MONTH(H1453)&gt;7),(NETWORKDAYS(F1453,Lister!$E$19,Lister!$D$7:$D$13)-V1453)*T1453/NETWORKDAYS(Lister!$D$19,Lister!$E$19,Lister!$D$7:$D$13),IF(MONTH(F1453)&gt;7,0)))),0),"")</f>
        <v/>
      </c>
      <c r="AA1453" s="31" t="str">
        <f>IF(Ansøgning!R1458="","",Ansøgning!R1458)</f>
        <v/>
      </c>
      <c r="AB1453" s="46" t="str">
        <f>IFERROR(MAX(IF(OR(V1453="",X1453=""),"",IF(AND(AND(MONTH(F1453)&gt;=8,MONTH(F1453)&lt;9),AND(MONTH(H1453)&gt;=8,MONTH(H1453)&lt;9)),(NETWORKDAYS(F1453,H1453,Lister!$D$7:$D$13)-X1453)*T1453/NETWORKDAYS(Lister!$D$20,Lister!$E$20,Lister!$D$7:$D$13),IF(AND(MONTH(F1453)=7,MONTH(H1453)=8),(NETWORKDAYS(Lister!$D$20,H1453,Lister!$D$7:$D$13)-X1453)*T1453/NETWORKDAYS(Lister!$D$20,Lister!$E$20,Lister!$D$7:$D$13),IF(AND(MONTH(F1453)=7,MONTH(H1453)=7),0)))),0),"")</f>
        <v/>
      </c>
      <c r="AC1453" s="15" t="str">
        <f>IF(Ansøgning!U1458="","",Ansøgning!U1458)</f>
        <v/>
      </c>
      <c r="AD1453" s="31" t="str">
        <f t="shared" si="157"/>
        <v/>
      </c>
      <c r="AE1453" s="31" t="str">
        <f t="shared" si="158"/>
        <v/>
      </c>
      <c r="AF1453" s="51" t="str">
        <f t="shared" si="159"/>
        <v/>
      </c>
      <c r="AG1453" s="15" t="str">
        <f t="shared" si="160"/>
        <v/>
      </c>
    </row>
    <row r="1454" spans="1:33" x14ac:dyDescent="0.25">
      <c r="A1454" s="13" t="str">
        <f>IF(Ansøgning!A1459="","",Ansøgning!A1459)</f>
        <v/>
      </c>
      <c r="B1454" s="13" t="str">
        <f>IF(Ansøgning!B1459="","",Ansøgning!B1459)</f>
        <v/>
      </c>
      <c r="C1454" s="13" t="str">
        <f>IF(Ansøgning!C1459="","",Ansøgning!C1459)</f>
        <v/>
      </c>
      <c r="D1454" s="13" t="str">
        <f>IF(Ansøgning!D1459="","",Ansøgning!D1459)</f>
        <v/>
      </c>
      <c r="E1454" s="14" t="str">
        <f>IF(Ansøgning!E1459="","",Ansøgning!E1459)</f>
        <v/>
      </c>
      <c r="F1454" s="16"/>
      <c r="G1454" s="14" t="str">
        <f>IF(Ansøgning!F1459="","",Ansøgning!F1459)</f>
        <v/>
      </c>
      <c r="H1454" s="16"/>
      <c r="I1454" s="72" t="str">
        <f>IF(OR(F1454="",H1454=""),"",NETWORKDAYS(F1454,H1454,Lister!$D$7:$D$13))</f>
        <v/>
      </c>
      <c r="J1454" s="53" t="str">
        <f>IF(Ansøgning!H1459="","",Ansøgning!H1459)</f>
        <v/>
      </c>
      <c r="K1454" s="32" t="str">
        <f t="shared" si="154"/>
        <v/>
      </c>
      <c r="L1454" s="31" t="str">
        <f>IF(Ansøgning!J1459="","",Ansøgning!J1459)</f>
        <v/>
      </c>
      <c r="M1454" s="18"/>
      <c r="N1454" s="31" t="str">
        <f>IF(Ansøgning!K1459="","",Ansøgning!K1459)</f>
        <v/>
      </c>
      <c r="O1454" s="18"/>
      <c r="P1454" s="15" t="str">
        <f>IF(Ansøgning!L1459="","",Ansøgning!L1459)</f>
        <v/>
      </c>
      <c r="Q1454" s="46" t="str">
        <f t="shared" si="155"/>
        <v/>
      </c>
      <c r="R1454" s="46"/>
      <c r="S1454" s="101" t="str">
        <f>IF(Ansøgning!M1459="","",Ansøgning!M1459)</f>
        <v/>
      </c>
      <c r="T1454" s="31" t="str">
        <f t="shared" si="156"/>
        <v/>
      </c>
      <c r="U1454" s="102" t="str">
        <f>IF(Ansøgning!O1459="","",Ansøgning!O1459)</f>
        <v/>
      </c>
      <c r="V1454" s="20"/>
      <c r="W1454" s="102" t="str">
        <f>IF(Ansøgning!P1459="","",Ansøgning!P1459)</f>
        <v/>
      </c>
      <c r="X1454" s="20"/>
      <c r="Y1454" s="31" t="str">
        <f>IF(Ansøgning!Q1459="","",Ansøgning!Q1459)</f>
        <v/>
      </c>
      <c r="Z1454" s="46" t="str">
        <f>IFERROR(MAX(IF(OR(V1454="",X1454=""),"",IF(AND(AND(MONTH(F1454)&gt;=7,MONTH(F1454)&lt;8),AND(MONTH(H1454)&gt;=7,MONTH(H1454)&lt;8)),(NETWORKDAYS(F1454,H1454,Lister!$D$7:$D$13)-V1454)*T1454/NETWORKDAYS(Lister!$D$19,Lister!$E$19,Lister!$D$7:$D$13),IF(AND(AND(MONTH(F1454)&gt;=7,MONTH(F1454)&lt;8),MONTH(H1454)&gt;7),(NETWORKDAYS(F1454,Lister!$E$19,Lister!$D$7:$D$13)-V1454)*T1454/NETWORKDAYS(Lister!$D$19,Lister!$E$19,Lister!$D$7:$D$13),IF(MONTH(F1454)&gt;7,0)))),0),"")</f>
        <v/>
      </c>
      <c r="AA1454" s="31" t="str">
        <f>IF(Ansøgning!R1459="","",Ansøgning!R1459)</f>
        <v/>
      </c>
      <c r="AB1454" s="46" t="str">
        <f>IFERROR(MAX(IF(OR(V1454="",X1454=""),"",IF(AND(AND(MONTH(F1454)&gt;=8,MONTH(F1454)&lt;9),AND(MONTH(H1454)&gt;=8,MONTH(H1454)&lt;9)),(NETWORKDAYS(F1454,H1454,Lister!$D$7:$D$13)-X1454)*T1454/NETWORKDAYS(Lister!$D$20,Lister!$E$20,Lister!$D$7:$D$13),IF(AND(MONTH(F1454)=7,MONTH(H1454)=8),(NETWORKDAYS(Lister!$D$20,H1454,Lister!$D$7:$D$13)-X1454)*T1454/NETWORKDAYS(Lister!$D$20,Lister!$E$20,Lister!$D$7:$D$13),IF(AND(MONTH(F1454)=7,MONTH(H1454)=7),0)))),0),"")</f>
        <v/>
      </c>
      <c r="AC1454" s="15" t="str">
        <f>IF(Ansøgning!U1459="","",Ansøgning!U1459)</f>
        <v/>
      </c>
      <c r="AD1454" s="31" t="str">
        <f t="shared" si="157"/>
        <v/>
      </c>
      <c r="AE1454" s="31" t="str">
        <f t="shared" si="158"/>
        <v/>
      </c>
      <c r="AF1454" s="51" t="str">
        <f t="shared" si="159"/>
        <v/>
      </c>
      <c r="AG1454" s="15" t="str">
        <f t="shared" si="160"/>
        <v/>
      </c>
    </row>
    <row r="1455" spans="1:33" x14ac:dyDescent="0.25">
      <c r="A1455" s="13" t="str">
        <f>IF(Ansøgning!A1460="","",Ansøgning!A1460)</f>
        <v/>
      </c>
      <c r="B1455" s="13" t="str">
        <f>IF(Ansøgning!B1460="","",Ansøgning!B1460)</f>
        <v/>
      </c>
      <c r="C1455" s="13" t="str">
        <f>IF(Ansøgning!C1460="","",Ansøgning!C1460)</f>
        <v/>
      </c>
      <c r="D1455" s="13" t="str">
        <f>IF(Ansøgning!D1460="","",Ansøgning!D1460)</f>
        <v/>
      </c>
      <c r="E1455" s="14" t="str">
        <f>IF(Ansøgning!E1460="","",Ansøgning!E1460)</f>
        <v/>
      </c>
      <c r="F1455" s="16"/>
      <c r="G1455" s="14" t="str">
        <f>IF(Ansøgning!F1460="","",Ansøgning!F1460)</f>
        <v/>
      </c>
      <c r="H1455" s="16"/>
      <c r="I1455" s="72" t="str">
        <f>IF(OR(F1455="",H1455=""),"",NETWORKDAYS(F1455,H1455,Lister!$D$7:$D$13))</f>
        <v/>
      </c>
      <c r="J1455" s="53" t="str">
        <f>IF(Ansøgning!H1460="","",Ansøgning!H1460)</f>
        <v/>
      </c>
      <c r="K1455" s="32" t="str">
        <f t="shared" si="154"/>
        <v/>
      </c>
      <c r="L1455" s="31" t="str">
        <f>IF(Ansøgning!J1460="","",Ansøgning!J1460)</f>
        <v/>
      </c>
      <c r="M1455" s="18"/>
      <c r="N1455" s="31" t="str">
        <f>IF(Ansøgning!K1460="","",Ansøgning!K1460)</f>
        <v/>
      </c>
      <c r="O1455" s="18"/>
      <c r="P1455" s="15" t="str">
        <f>IF(Ansøgning!L1460="","",Ansøgning!L1460)</f>
        <v/>
      </c>
      <c r="Q1455" s="46" t="str">
        <f t="shared" si="155"/>
        <v/>
      </c>
      <c r="R1455" s="46"/>
      <c r="S1455" s="101" t="str">
        <f>IF(Ansøgning!M1460="","",Ansøgning!M1460)</f>
        <v/>
      </c>
      <c r="T1455" s="31" t="str">
        <f t="shared" si="156"/>
        <v/>
      </c>
      <c r="U1455" s="102" t="str">
        <f>IF(Ansøgning!O1460="","",Ansøgning!O1460)</f>
        <v/>
      </c>
      <c r="V1455" s="20"/>
      <c r="W1455" s="102" t="str">
        <f>IF(Ansøgning!P1460="","",Ansøgning!P1460)</f>
        <v/>
      </c>
      <c r="X1455" s="20"/>
      <c r="Y1455" s="31" t="str">
        <f>IF(Ansøgning!Q1460="","",Ansøgning!Q1460)</f>
        <v/>
      </c>
      <c r="Z1455" s="46" t="str">
        <f>IFERROR(MAX(IF(OR(V1455="",X1455=""),"",IF(AND(AND(MONTH(F1455)&gt;=7,MONTH(F1455)&lt;8),AND(MONTH(H1455)&gt;=7,MONTH(H1455)&lt;8)),(NETWORKDAYS(F1455,H1455,Lister!$D$7:$D$13)-V1455)*T1455/NETWORKDAYS(Lister!$D$19,Lister!$E$19,Lister!$D$7:$D$13),IF(AND(AND(MONTH(F1455)&gt;=7,MONTH(F1455)&lt;8),MONTH(H1455)&gt;7),(NETWORKDAYS(F1455,Lister!$E$19,Lister!$D$7:$D$13)-V1455)*T1455/NETWORKDAYS(Lister!$D$19,Lister!$E$19,Lister!$D$7:$D$13),IF(MONTH(F1455)&gt;7,0)))),0),"")</f>
        <v/>
      </c>
      <c r="AA1455" s="31" t="str">
        <f>IF(Ansøgning!R1460="","",Ansøgning!R1460)</f>
        <v/>
      </c>
      <c r="AB1455" s="46" t="str">
        <f>IFERROR(MAX(IF(OR(V1455="",X1455=""),"",IF(AND(AND(MONTH(F1455)&gt;=8,MONTH(F1455)&lt;9),AND(MONTH(H1455)&gt;=8,MONTH(H1455)&lt;9)),(NETWORKDAYS(F1455,H1455,Lister!$D$7:$D$13)-X1455)*T1455/NETWORKDAYS(Lister!$D$20,Lister!$E$20,Lister!$D$7:$D$13),IF(AND(MONTH(F1455)=7,MONTH(H1455)=8),(NETWORKDAYS(Lister!$D$20,H1455,Lister!$D$7:$D$13)-X1455)*T1455/NETWORKDAYS(Lister!$D$20,Lister!$E$20,Lister!$D$7:$D$13),IF(AND(MONTH(F1455)=7,MONTH(H1455)=7),0)))),0),"")</f>
        <v/>
      </c>
      <c r="AC1455" s="15" t="str">
        <f>IF(Ansøgning!U1460="","",Ansøgning!U1460)</f>
        <v/>
      </c>
      <c r="AD1455" s="31" t="str">
        <f t="shared" si="157"/>
        <v/>
      </c>
      <c r="AE1455" s="31" t="str">
        <f t="shared" si="158"/>
        <v/>
      </c>
      <c r="AF1455" s="51" t="str">
        <f t="shared" si="159"/>
        <v/>
      </c>
      <c r="AG1455" s="15" t="str">
        <f t="shared" si="160"/>
        <v/>
      </c>
    </row>
    <row r="1456" spans="1:33" x14ac:dyDescent="0.25">
      <c r="A1456" s="13" t="str">
        <f>IF(Ansøgning!A1461="","",Ansøgning!A1461)</f>
        <v/>
      </c>
      <c r="B1456" s="13" t="str">
        <f>IF(Ansøgning!B1461="","",Ansøgning!B1461)</f>
        <v/>
      </c>
      <c r="C1456" s="13" t="str">
        <f>IF(Ansøgning!C1461="","",Ansøgning!C1461)</f>
        <v/>
      </c>
      <c r="D1456" s="13" t="str">
        <f>IF(Ansøgning!D1461="","",Ansøgning!D1461)</f>
        <v/>
      </c>
      <c r="E1456" s="14" t="str">
        <f>IF(Ansøgning!E1461="","",Ansøgning!E1461)</f>
        <v/>
      </c>
      <c r="F1456" s="16"/>
      <c r="G1456" s="14" t="str">
        <f>IF(Ansøgning!F1461="","",Ansøgning!F1461)</f>
        <v/>
      </c>
      <c r="H1456" s="16"/>
      <c r="I1456" s="72" t="str">
        <f>IF(OR(F1456="",H1456=""),"",NETWORKDAYS(F1456,H1456,Lister!$D$7:$D$13))</f>
        <v/>
      </c>
      <c r="J1456" s="53" t="str">
        <f>IF(Ansøgning!H1461="","",Ansøgning!H1461)</f>
        <v/>
      </c>
      <c r="K1456" s="32" t="str">
        <f t="shared" si="154"/>
        <v/>
      </c>
      <c r="L1456" s="31" t="str">
        <f>IF(Ansøgning!J1461="","",Ansøgning!J1461)</f>
        <v/>
      </c>
      <c r="M1456" s="18"/>
      <c r="N1456" s="31" t="str">
        <f>IF(Ansøgning!K1461="","",Ansøgning!K1461)</f>
        <v/>
      </c>
      <c r="O1456" s="18"/>
      <c r="P1456" s="15" t="str">
        <f>IF(Ansøgning!L1461="","",Ansøgning!L1461)</f>
        <v/>
      </c>
      <c r="Q1456" s="46" t="str">
        <f t="shared" si="155"/>
        <v/>
      </c>
      <c r="R1456" s="46"/>
      <c r="S1456" s="101" t="str">
        <f>IF(Ansøgning!M1461="","",Ansøgning!M1461)</f>
        <v/>
      </c>
      <c r="T1456" s="31" t="str">
        <f t="shared" si="156"/>
        <v/>
      </c>
      <c r="U1456" s="102" t="str">
        <f>IF(Ansøgning!O1461="","",Ansøgning!O1461)</f>
        <v/>
      </c>
      <c r="V1456" s="20"/>
      <c r="W1456" s="102" t="str">
        <f>IF(Ansøgning!P1461="","",Ansøgning!P1461)</f>
        <v/>
      </c>
      <c r="X1456" s="20"/>
      <c r="Y1456" s="31" t="str">
        <f>IF(Ansøgning!Q1461="","",Ansøgning!Q1461)</f>
        <v/>
      </c>
      <c r="Z1456" s="46" t="str">
        <f>IFERROR(MAX(IF(OR(V1456="",X1456=""),"",IF(AND(AND(MONTH(F1456)&gt;=7,MONTH(F1456)&lt;8),AND(MONTH(H1456)&gt;=7,MONTH(H1456)&lt;8)),(NETWORKDAYS(F1456,H1456,Lister!$D$7:$D$13)-V1456)*T1456/NETWORKDAYS(Lister!$D$19,Lister!$E$19,Lister!$D$7:$D$13),IF(AND(AND(MONTH(F1456)&gt;=7,MONTH(F1456)&lt;8),MONTH(H1456)&gt;7),(NETWORKDAYS(F1456,Lister!$E$19,Lister!$D$7:$D$13)-V1456)*T1456/NETWORKDAYS(Lister!$D$19,Lister!$E$19,Lister!$D$7:$D$13),IF(MONTH(F1456)&gt;7,0)))),0),"")</f>
        <v/>
      </c>
      <c r="AA1456" s="31" t="str">
        <f>IF(Ansøgning!R1461="","",Ansøgning!R1461)</f>
        <v/>
      </c>
      <c r="AB1456" s="46" t="str">
        <f>IFERROR(MAX(IF(OR(V1456="",X1456=""),"",IF(AND(AND(MONTH(F1456)&gt;=8,MONTH(F1456)&lt;9),AND(MONTH(H1456)&gt;=8,MONTH(H1456)&lt;9)),(NETWORKDAYS(F1456,H1456,Lister!$D$7:$D$13)-X1456)*T1456/NETWORKDAYS(Lister!$D$20,Lister!$E$20,Lister!$D$7:$D$13),IF(AND(MONTH(F1456)=7,MONTH(H1456)=8),(NETWORKDAYS(Lister!$D$20,H1456,Lister!$D$7:$D$13)-X1456)*T1456/NETWORKDAYS(Lister!$D$20,Lister!$E$20,Lister!$D$7:$D$13),IF(AND(MONTH(F1456)=7,MONTH(H1456)=7),0)))),0),"")</f>
        <v/>
      </c>
      <c r="AC1456" s="15" t="str">
        <f>IF(Ansøgning!U1461="","",Ansøgning!U1461)</f>
        <v/>
      </c>
      <c r="AD1456" s="31" t="str">
        <f t="shared" si="157"/>
        <v/>
      </c>
      <c r="AE1456" s="31" t="str">
        <f t="shared" si="158"/>
        <v/>
      </c>
      <c r="AF1456" s="51" t="str">
        <f t="shared" si="159"/>
        <v/>
      </c>
      <c r="AG1456" s="15" t="str">
        <f t="shared" si="160"/>
        <v/>
      </c>
    </row>
    <row r="1457" spans="1:33" x14ac:dyDescent="0.25">
      <c r="A1457" s="13" t="str">
        <f>IF(Ansøgning!A1462="","",Ansøgning!A1462)</f>
        <v/>
      </c>
      <c r="B1457" s="13" t="str">
        <f>IF(Ansøgning!B1462="","",Ansøgning!B1462)</f>
        <v/>
      </c>
      <c r="C1457" s="13" t="str">
        <f>IF(Ansøgning!C1462="","",Ansøgning!C1462)</f>
        <v/>
      </c>
      <c r="D1457" s="13" t="str">
        <f>IF(Ansøgning!D1462="","",Ansøgning!D1462)</f>
        <v/>
      </c>
      <c r="E1457" s="14" t="str">
        <f>IF(Ansøgning!E1462="","",Ansøgning!E1462)</f>
        <v/>
      </c>
      <c r="F1457" s="16"/>
      <c r="G1457" s="14" t="str">
        <f>IF(Ansøgning!F1462="","",Ansøgning!F1462)</f>
        <v/>
      </c>
      <c r="H1457" s="16"/>
      <c r="I1457" s="72" t="str">
        <f>IF(OR(F1457="",H1457=""),"",NETWORKDAYS(F1457,H1457,Lister!$D$7:$D$13))</f>
        <v/>
      </c>
      <c r="J1457" s="53" t="str">
        <f>IF(Ansøgning!H1462="","",Ansøgning!H1462)</f>
        <v/>
      </c>
      <c r="K1457" s="32" t="str">
        <f t="shared" si="154"/>
        <v/>
      </c>
      <c r="L1457" s="31" t="str">
        <f>IF(Ansøgning!J1462="","",Ansøgning!J1462)</f>
        <v/>
      </c>
      <c r="M1457" s="18"/>
      <c r="N1457" s="31" t="str">
        <f>IF(Ansøgning!K1462="","",Ansøgning!K1462)</f>
        <v/>
      </c>
      <c r="O1457" s="18"/>
      <c r="P1457" s="15" t="str">
        <f>IF(Ansøgning!L1462="","",Ansøgning!L1462)</f>
        <v/>
      </c>
      <c r="Q1457" s="46" t="str">
        <f t="shared" si="155"/>
        <v/>
      </c>
      <c r="R1457" s="46"/>
      <c r="S1457" s="101" t="str">
        <f>IF(Ansøgning!M1462="","",Ansøgning!M1462)</f>
        <v/>
      </c>
      <c r="T1457" s="31" t="str">
        <f t="shared" si="156"/>
        <v/>
      </c>
      <c r="U1457" s="102" t="str">
        <f>IF(Ansøgning!O1462="","",Ansøgning!O1462)</f>
        <v/>
      </c>
      <c r="V1457" s="20"/>
      <c r="W1457" s="102" t="str">
        <f>IF(Ansøgning!P1462="","",Ansøgning!P1462)</f>
        <v/>
      </c>
      <c r="X1457" s="20"/>
      <c r="Y1457" s="31" t="str">
        <f>IF(Ansøgning!Q1462="","",Ansøgning!Q1462)</f>
        <v/>
      </c>
      <c r="Z1457" s="46" t="str">
        <f>IFERROR(MAX(IF(OR(V1457="",X1457=""),"",IF(AND(AND(MONTH(F1457)&gt;=7,MONTH(F1457)&lt;8),AND(MONTH(H1457)&gt;=7,MONTH(H1457)&lt;8)),(NETWORKDAYS(F1457,H1457,Lister!$D$7:$D$13)-V1457)*T1457/NETWORKDAYS(Lister!$D$19,Lister!$E$19,Lister!$D$7:$D$13),IF(AND(AND(MONTH(F1457)&gt;=7,MONTH(F1457)&lt;8),MONTH(H1457)&gt;7),(NETWORKDAYS(F1457,Lister!$E$19,Lister!$D$7:$D$13)-V1457)*T1457/NETWORKDAYS(Lister!$D$19,Lister!$E$19,Lister!$D$7:$D$13),IF(MONTH(F1457)&gt;7,0)))),0),"")</f>
        <v/>
      </c>
      <c r="AA1457" s="31" t="str">
        <f>IF(Ansøgning!R1462="","",Ansøgning!R1462)</f>
        <v/>
      </c>
      <c r="AB1457" s="46" t="str">
        <f>IFERROR(MAX(IF(OR(V1457="",X1457=""),"",IF(AND(AND(MONTH(F1457)&gt;=8,MONTH(F1457)&lt;9),AND(MONTH(H1457)&gt;=8,MONTH(H1457)&lt;9)),(NETWORKDAYS(F1457,H1457,Lister!$D$7:$D$13)-X1457)*T1457/NETWORKDAYS(Lister!$D$20,Lister!$E$20,Lister!$D$7:$D$13),IF(AND(MONTH(F1457)=7,MONTH(H1457)=8),(NETWORKDAYS(Lister!$D$20,H1457,Lister!$D$7:$D$13)-X1457)*T1457/NETWORKDAYS(Lister!$D$20,Lister!$E$20,Lister!$D$7:$D$13),IF(AND(MONTH(F1457)=7,MONTH(H1457)=7),0)))),0),"")</f>
        <v/>
      </c>
      <c r="AC1457" s="15" t="str">
        <f>IF(Ansøgning!U1462="","",Ansøgning!U1462)</f>
        <v/>
      </c>
      <c r="AD1457" s="31" t="str">
        <f t="shared" si="157"/>
        <v/>
      </c>
      <c r="AE1457" s="31" t="str">
        <f t="shared" si="158"/>
        <v/>
      </c>
      <c r="AF1457" s="51" t="str">
        <f t="shared" si="159"/>
        <v/>
      </c>
      <c r="AG1457" s="15" t="str">
        <f t="shared" si="160"/>
        <v/>
      </c>
    </row>
    <row r="1458" spans="1:33" x14ac:dyDescent="0.25">
      <c r="A1458" s="13" t="str">
        <f>IF(Ansøgning!A1463="","",Ansøgning!A1463)</f>
        <v/>
      </c>
      <c r="B1458" s="13" t="str">
        <f>IF(Ansøgning!B1463="","",Ansøgning!B1463)</f>
        <v/>
      </c>
      <c r="C1458" s="13" t="str">
        <f>IF(Ansøgning!C1463="","",Ansøgning!C1463)</f>
        <v/>
      </c>
      <c r="D1458" s="13" t="str">
        <f>IF(Ansøgning!D1463="","",Ansøgning!D1463)</f>
        <v/>
      </c>
      <c r="E1458" s="14" t="str">
        <f>IF(Ansøgning!E1463="","",Ansøgning!E1463)</f>
        <v/>
      </c>
      <c r="F1458" s="16"/>
      <c r="G1458" s="14" t="str">
        <f>IF(Ansøgning!F1463="","",Ansøgning!F1463)</f>
        <v/>
      </c>
      <c r="H1458" s="16"/>
      <c r="I1458" s="72" t="str">
        <f>IF(OR(F1458="",H1458=""),"",NETWORKDAYS(F1458,H1458,Lister!$D$7:$D$13))</f>
        <v/>
      </c>
      <c r="J1458" s="53" t="str">
        <f>IF(Ansøgning!H1463="","",Ansøgning!H1463)</f>
        <v/>
      </c>
      <c r="K1458" s="32" t="str">
        <f t="shared" si="154"/>
        <v/>
      </c>
      <c r="L1458" s="31" t="str">
        <f>IF(Ansøgning!J1463="","",Ansøgning!J1463)</f>
        <v/>
      </c>
      <c r="M1458" s="18"/>
      <c r="N1458" s="31" t="str">
        <f>IF(Ansøgning!K1463="","",Ansøgning!K1463)</f>
        <v/>
      </c>
      <c r="O1458" s="18"/>
      <c r="P1458" s="15" t="str">
        <f>IF(Ansøgning!L1463="","",Ansøgning!L1463)</f>
        <v/>
      </c>
      <c r="Q1458" s="46" t="str">
        <f t="shared" si="155"/>
        <v/>
      </c>
      <c r="R1458" s="46"/>
      <c r="S1458" s="101" t="str">
        <f>IF(Ansøgning!M1463="","",Ansøgning!M1463)</f>
        <v/>
      </c>
      <c r="T1458" s="31" t="str">
        <f t="shared" si="156"/>
        <v/>
      </c>
      <c r="U1458" s="102" t="str">
        <f>IF(Ansøgning!O1463="","",Ansøgning!O1463)</f>
        <v/>
      </c>
      <c r="V1458" s="20"/>
      <c r="W1458" s="102" t="str">
        <f>IF(Ansøgning!P1463="","",Ansøgning!P1463)</f>
        <v/>
      </c>
      <c r="X1458" s="20"/>
      <c r="Y1458" s="31" t="str">
        <f>IF(Ansøgning!Q1463="","",Ansøgning!Q1463)</f>
        <v/>
      </c>
      <c r="Z1458" s="46" t="str">
        <f>IFERROR(MAX(IF(OR(V1458="",X1458=""),"",IF(AND(AND(MONTH(F1458)&gt;=7,MONTH(F1458)&lt;8),AND(MONTH(H1458)&gt;=7,MONTH(H1458)&lt;8)),(NETWORKDAYS(F1458,H1458,Lister!$D$7:$D$13)-V1458)*T1458/NETWORKDAYS(Lister!$D$19,Lister!$E$19,Lister!$D$7:$D$13),IF(AND(AND(MONTH(F1458)&gt;=7,MONTH(F1458)&lt;8),MONTH(H1458)&gt;7),(NETWORKDAYS(F1458,Lister!$E$19,Lister!$D$7:$D$13)-V1458)*T1458/NETWORKDAYS(Lister!$D$19,Lister!$E$19,Lister!$D$7:$D$13),IF(MONTH(F1458)&gt;7,0)))),0),"")</f>
        <v/>
      </c>
      <c r="AA1458" s="31" t="str">
        <f>IF(Ansøgning!R1463="","",Ansøgning!R1463)</f>
        <v/>
      </c>
      <c r="AB1458" s="46" t="str">
        <f>IFERROR(MAX(IF(OR(V1458="",X1458=""),"",IF(AND(AND(MONTH(F1458)&gt;=8,MONTH(F1458)&lt;9),AND(MONTH(H1458)&gt;=8,MONTH(H1458)&lt;9)),(NETWORKDAYS(F1458,H1458,Lister!$D$7:$D$13)-X1458)*T1458/NETWORKDAYS(Lister!$D$20,Lister!$E$20,Lister!$D$7:$D$13),IF(AND(MONTH(F1458)=7,MONTH(H1458)=8),(NETWORKDAYS(Lister!$D$20,H1458,Lister!$D$7:$D$13)-X1458)*T1458/NETWORKDAYS(Lister!$D$20,Lister!$E$20,Lister!$D$7:$D$13),IF(AND(MONTH(F1458)=7,MONTH(H1458)=7),0)))),0),"")</f>
        <v/>
      </c>
      <c r="AC1458" s="15" t="str">
        <f>IF(Ansøgning!U1463="","",Ansøgning!U1463)</f>
        <v/>
      </c>
      <c r="AD1458" s="31" t="str">
        <f t="shared" si="157"/>
        <v/>
      </c>
      <c r="AE1458" s="31" t="str">
        <f t="shared" si="158"/>
        <v/>
      </c>
      <c r="AF1458" s="51" t="str">
        <f t="shared" si="159"/>
        <v/>
      </c>
      <c r="AG1458" s="15" t="str">
        <f t="shared" si="160"/>
        <v/>
      </c>
    </row>
    <row r="1459" spans="1:33" x14ac:dyDescent="0.25">
      <c r="A1459" s="13" t="str">
        <f>IF(Ansøgning!A1464="","",Ansøgning!A1464)</f>
        <v/>
      </c>
      <c r="B1459" s="13" t="str">
        <f>IF(Ansøgning!B1464="","",Ansøgning!B1464)</f>
        <v/>
      </c>
      <c r="C1459" s="13" t="str">
        <f>IF(Ansøgning!C1464="","",Ansøgning!C1464)</f>
        <v/>
      </c>
      <c r="D1459" s="13" t="str">
        <f>IF(Ansøgning!D1464="","",Ansøgning!D1464)</f>
        <v/>
      </c>
      <c r="E1459" s="14" t="str">
        <f>IF(Ansøgning!E1464="","",Ansøgning!E1464)</f>
        <v/>
      </c>
      <c r="F1459" s="16"/>
      <c r="G1459" s="14" t="str">
        <f>IF(Ansøgning!F1464="","",Ansøgning!F1464)</f>
        <v/>
      </c>
      <c r="H1459" s="16"/>
      <c r="I1459" s="72" t="str">
        <f>IF(OR(F1459="",H1459=""),"",NETWORKDAYS(F1459,H1459,Lister!$D$7:$D$13))</f>
        <v/>
      </c>
      <c r="J1459" s="53" t="str">
        <f>IF(Ansøgning!H1464="","",Ansøgning!H1464)</f>
        <v/>
      </c>
      <c r="K1459" s="32" t="str">
        <f t="shared" si="154"/>
        <v/>
      </c>
      <c r="L1459" s="31" t="str">
        <f>IF(Ansøgning!J1464="","",Ansøgning!J1464)</f>
        <v/>
      </c>
      <c r="M1459" s="18"/>
      <c r="N1459" s="31" t="str">
        <f>IF(Ansøgning!K1464="","",Ansøgning!K1464)</f>
        <v/>
      </c>
      <c r="O1459" s="18"/>
      <c r="P1459" s="15" t="str">
        <f>IF(Ansøgning!L1464="","",Ansøgning!L1464)</f>
        <v/>
      </c>
      <c r="Q1459" s="46" t="str">
        <f t="shared" si="155"/>
        <v/>
      </c>
      <c r="R1459" s="46"/>
      <c r="S1459" s="101" t="str">
        <f>IF(Ansøgning!M1464="","",Ansøgning!M1464)</f>
        <v/>
      </c>
      <c r="T1459" s="31" t="str">
        <f t="shared" si="156"/>
        <v/>
      </c>
      <c r="U1459" s="102" t="str">
        <f>IF(Ansøgning!O1464="","",Ansøgning!O1464)</f>
        <v/>
      </c>
      <c r="V1459" s="20"/>
      <c r="W1459" s="102" t="str">
        <f>IF(Ansøgning!P1464="","",Ansøgning!P1464)</f>
        <v/>
      </c>
      <c r="X1459" s="20"/>
      <c r="Y1459" s="31" t="str">
        <f>IF(Ansøgning!Q1464="","",Ansøgning!Q1464)</f>
        <v/>
      </c>
      <c r="Z1459" s="46" t="str">
        <f>IFERROR(MAX(IF(OR(V1459="",X1459=""),"",IF(AND(AND(MONTH(F1459)&gt;=7,MONTH(F1459)&lt;8),AND(MONTH(H1459)&gt;=7,MONTH(H1459)&lt;8)),(NETWORKDAYS(F1459,H1459,Lister!$D$7:$D$13)-V1459)*T1459/NETWORKDAYS(Lister!$D$19,Lister!$E$19,Lister!$D$7:$D$13),IF(AND(AND(MONTH(F1459)&gt;=7,MONTH(F1459)&lt;8),MONTH(H1459)&gt;7),(NETWORKDAYS(F1459,Lister!$E$19,Lister!$D$7:$D$13)-V1459)*T1459/NETWORKDAYS(Lister!$D$19,Lister!$E$19,Lister!$D$7:$D$13),IF(MONTH(F1459)&gt;7,0)))),0),"")</f>
        <v/>
      </c>
      <c r="AA1459" s="31" t="str">
        <f>IF(Ansøgning!R1464="","",Ansøgning!R1464)</f>
        <v/>
      </c>
      <c r="AB1459" s="46" t="str">
        <f>IFERROR(MAX(IF(OR(V1459="",X1459=""),"",IF(AND(AND(MONTH(F1459)&gt;=8,MONTH(F1459)&lt;9),AND(MONTH(H1459)&gt;=8,MONTH(H1459)&lt;9)),(NETWORKDAYS(F1459,H1459,Lister!$D$7:$D$13)-X1459)*T1459/NETWORKDAYS(Lister!$D$20,Lister!$E$20,Lister!$D$7:$D$13),IF(AND(MONTH(F1459)=7,MONTH(H1459)=8),(NETWORKDAYS(Lister!$D$20,H1459,Lister!$D$7:$D$13)-X1459)*T1459/NETWORKDAYS(Lister!$D$20,Lister!$E$20,Lister!$D$7:$D$13),IF(AND(MONTH(F1459)=7,MONTH(H1459)=7),0)))),0),"")</f>
        <v/>
      </c>
      <c r="AC1459" s="15" t="str">
        <f>IF(Ansøgning!U1464="","",Ansøgning!U1464)</f>
        <v/>
      </c>
      <c r="AD1459" s="31" t="str">
        <f t="shared" si="157"/>
        <v/>
      </c>
      <c r="AE1459" s="31" t="str">
        <f t="shared" si="158"/>
        <v/>
      </c>
      <c r="AF1459" s="51" t="str">
        <f t="shared" si="159"/>
        <v/>
      </c>
      <c r="AG1459" s="15" t="str">
        <f t="shared" si="160"/>
        <v/>
      </c>
    </row>
    <row r="1460" spans="1:33" x14ac:dyDescent="0.25">
      <c r="A1460" s="13" t="str">
        <f>IF(Ansøgning!A1465="","",Ansøgning!A1465)</f>
        <v/>
      </c>
      <c r="B1460" s="13" t="str">
        <f>IF(Ansøgning!B1465="","",Ansøgning!B1465)</f>
        <v/>
      </c>
      <c r="C1460" s="13" t="str">
        <f>IF(Ansøgning!C1465="","",Ansøgning!C1465)</f>
        <v/>
      </c>
      <c r="D1460" s="13" t="str">
        <f>IF(Ansøgning!D1465="","",Ansøgning!D1465)</f>
        <v/>
      </c>
      <c r="E1460" s="14" t="str">
        <f>IF(Ansøgning!E1465="","",Ansøgning!E1465)</f>
        <v/>
      </c>
      <c r="F1460" s="16"/>
      <c r="G1460" s="14" t="str">
        <f>IF(Ansøgning!F1465="","",Ansøgning!F1465)</f>
        <v/>
      </c>
      <c r="H1460" s="16"/>
      <c r="I1460" s="72" t="str">
        <f>IF(OR(F1460="",H1460=""),"",NETWORKDAYS(F1460,H1460,Lister!$D$7:$D$13))</f>
        <v/>
      </c>
      <c r="J1460" s="53" t="str">
        <f>IF(Ansøgning!H1465="","",Ansøgning!H1465)</f>
        <v/>
      </c>
      <c r="K1460" s="32" t="str">
        <f t="shared" si="154"/>
        <v/>
      </c>
      <c r="L1460" s="31" t="str">
        <f>IF(Ansøgning!J1465="","",Ansøgning!J1465)</f>
        <v/>
      </c>
      <c r="M1460" s="18"/>
      <c r="N1460" s="31" t="str">
        <f>IF(Ansøgning!K1465="","",Ansøgning!K1465)</f>
        <v/>
      </c>
      <c r="O1460" s="18"/>
      <c r="P1460" s="15" t="str">
        <f>IF(Ansøgning!L1465="","",Ansøgning!L1465)</f>
        <v/>
      </c>
      <c r="Q1460" s="46" t="str">
        <f t="shared" si="155"/>
        <v/>
      </c>
      <c r="R1460" s="46"/>
      <c r="S1460" s="101" t="str">
        <f>IF(Ansøgning!M1465="","",Ansøgning!M1465)</f>
        <v/>
      </c>
      <c r="T1460" s="31" t="str">
        <f t="shared" si="156"/>
        <v/>
      </c>
      <c r="U1460" s="102" t="str">
        <f>IF(Ansøgning!O1465="","",Ansøgning!O1465)</f>
        <v/>
      </c>
      <c r="V1460" s="20"/>
      <c r="W1460" s="102" t="str">
        <f>IF(Ansøgning!P1465="","",Ansøgning!P1465)</f>
        <v/>
      </c>
      <c r="X1460" s="20"/>
      <c r="Y1460" s="31" t="str">
        <f>IF(Ansøgning!Q1465="","",Ansøgning!Q1465)</f>
        <v/>
      </c>
      <c r="Z1460" s="46" t="str">
        <f>IFERROR(MAX(IF(OR(V1460="",X1460=""),"",IF(AND(AND(MONTH(F1460)&gt;=7,MONTH(F1460)&lt;8),AND(MONTH(H1460)&gt;=7,MONTH(H1460)&lt;8)),(NETWORKDAYS(F1460,H1460,Lister!$D$7:$D$13)-V1460)*T1460/NETWORKDAYS(Lister!$D$19,Lister!$E$19,Lister!$D$7:$D$13),IF(AND(AND(MONTH(F1460)&gt;=7,MONTH(F1460)&lt;8),MONTH(H1460)&gt;7),(NETWORKDAYS(F1460,Lister!$E$19,Lister!$D$7:$D$13)-V1460)*T1460/NETWORKDAYS(Lister!$D$19,Lister!$E$19,Lister!$D$7:$D$13),IF(MONTH(F1460)&gt;7,0)))),0),"")</f>
        <v/>
      </c>
      <c r="AA1460" s="31" t="str">
        <f>IF(Ansøgning!R1465="","",Ansøgning!R1465)</f>
        <v/>
      </c>
      <c r="AB1460" s="46" t="str">
        <f>IFERROR(MAX(IF(OR(V1460="",X1460=""),"",IF(AND(AND(MONTH(F1460)&gt;=8,MONTH(F1460)&lt;9),AND(MONTH(H1460)&gt;=8,MONTH(H1460)&lt;9)),(NETWORKDAYS(F1460,H1460,Lister!$D$7:$D$13)-X1460)*T1460/NETWORKDAYS(Lister!$D$20,Lister!$E$20,Lister!$D$7:$D$13),IF(AND(MONTH(F1460)=7,MONTH(H1460)=8),(NETWORKDAYS(Lister!$D$20,H1460,Lister!$D$7:$D$13)-X1460)*T1460/NETWORKDAYS(Lister!$D$20,Lister!$E$20,Lister!$D$7:$D$13),IF(AND(MONTH(F1460)=7,MONTH(H1460)=7),0)))),0),"")</f>
        <v/>
      </c>
      <c r="AC1460" s="15" t="str">
        <f>IF(Ansøgning!U1465="","",Ansøgning!U1465)</f>
        <v/>
      </c>
      <c r="AD1460" s="31" t="str">
        <f t="shared" si="157"/>
        <v/>
      </c>
      <c r="AE1460" s="31" t="str">
        <f t="shared" si="158"/>
        <v/>
      </c>
      <c r="AF1460" s="51" t="str">
        <f t="shared" si="159"/>
        <v/>
      </c>
      <c r="AG1460" s="15" t="str">
        <f t="shared" si="160"/>
        <v/>
      </c>
    </row>
    <row r="1461" spans="1:33" x14ac:dyDescent="0.25">
      <c r="A1461" s="13" t="str">
        <f>IF(Ansøgning!A1466="","",Ansøgning!A1466)</f>
        <v/>
      </c>
      <c r="B1461" s="13" t="str">
        <f>IF(Ansøgning!B1466="","",Ansøgning!B1466)</f>
        <v/>
      </c>
      <c r="C1461" s="13" t="str">
        <f>IF(Ansøgning!C1466="","",Ansøgning!C1466)</f>
        <v/>
      </c>
      <c r="D1461" s="13" t="str">
        <f>IF(Ansøgning!D1466="","",Ansøgning!D1466)</f>
        <v/>
      </c>
      <c r="E1461" s="14" t="str">
        <f>IF(Ansøgning!E1466="","",Ansøgning!E1466)</f>
        <v/>
      </c>
      <c r="F1461" s="16"/>
      <c r="G1461" s="14" t="str">
        <f>IF(Ansøgning!F1466="","",Ansøgning!F1466)</f>
        <v/>
      </c>
      <c r="H1461" s="16"/>
      <c r="I1461" s="72" t="str">
        <f>IF(OR(F1461="",H1461=""),"",NETWORKDAYS(F1461,H1461,Lister!$D$7:$D$13))</f>
        <v/>
      </c>
      <c r="J1461" s="53" t="str">
        <f>IF(Ansøgning!H1466="","",Ansøgning!H1466)</f>
        <v/>
      </c>
      <c r="K1461" s="32" t="str">
        <f t="shared" si="154"/>
        <v/>
      </c>
      <c r="L1461" s="31" t="str">
        <f>IF(Ansøgning!J1466="","",Ansøgning!J1466)</f>
        <v/>
      </c>
      <c r="M1461" s="18"/>
      <c r="N1461" s="31" t="str">
        <f>IF(Ansøgning!K1466="","",Ansøgning!K1466)</f>
        <v/>
      </c>
      <c r="O1461" s="18"/>
      <c r="P1461" s="15" t="str">
        <f>IF(Ansøgning!L1466="","",Ansøgning!L1466)</f>
        <v/>
      </c>
      <c r="Q1461" s="46" t="str">
        <f t="shared" si="155"/>
        <v/>
      </c>
      <c r="R1461" s="46"/>
      <c r="S1461" s="101" t="str">
        <f>IF(Ansøgning!M1466="","",Ansøgning!M1466)</f>
        <v/>
      </c>
      <c r="T1461" s="31" t="str">
        <f t="shared" si="156"/>
        <v/>
      </c>
      <c r="U1461" s="102" t="str">
        <f>IF(Ansøgning!O1466="","",Ansøgning!O1466)</f>
        <v/>
      </c>
      <c r="V1461" s="20"/>
      <c r="W1461" s="102" t="str">
        <f>IF(Ansøgning!P1466="","",Ansøgning!P1466)</f>
        <v/>
      </c>
      <c r="X1461" s="20"/>
      <c r="Y1461" s="31" t="str">
        <f>IF(Ansøgning!Q1466="","",Ansøgning!Q1466)</f>
        <v/>
      </c>
      <c r="Z1461" s="46" t="str">
        <f>IFERROR(MAX(IF(OR(V1461="",X1461=""),"",IF(AND(AND(MONTH(F1461)&gt;=7,MONTH(F1461)&lt;8),AND(MONTH(H1461)&gt;=7,MONTH(H1461)&lt;8)),(NETWORKDAYS(F1461,H1461,Lister!$D$7:$D$13)-V1461)*T1461/NETWORKDAYS(Lister!$D$19,Lister!$E$19,Lister!$D$7:$D$13),IF(AND(AND(MONTH(F1461)&gt;=7,MONTH(F1461)&lt;8),MONTH(H1461)&gt;7),(NETWORKDAYS(F1461,Lister!$E$19,Lister!$D$7:$D$13)-V1461)*T1461/NETWORKDAYS(Lister!$D$19,Lister!$E$19,Lister!$D$7:$D$13),IF(MONTH(F1461)&gt;7,0)))),0),"")</f>
        <v/>
      </c>
      <c r="AA1461" s="31" t="str">
        <f>IF(Ansøgning!R1466="","",Ansøgning!R1466)</f>
        <v/>
      </c>
      <c r="AB1461" s="46" t="str">
        <f>IFERROR(MAX(IF(OR(V1461="",X1461=""),"",IF(AND(AND(MONTH(F1461)&gt;=8,MONTH(F1461)&lt;9),AND(MONTH(H1461)&gt;=8,MONTH(H1461)&lt;9)),(NETWORKDAYS(F1461,H1461,Lister!$D$7:$D$13)-X1461)*T1461/NETWORKDAYS(Lister!$D$20,Lister!$E$20,Lister!$D$7:$D$13),IF(AND(MONTH(F1461)=7,MONTH(H1461)=8),(NETWORKDAYS(Lister!$D$20,H1461,Lister!$D$7:$D$13)-X1461)*T1461/NETWORKDAYS(Lister!$D$20,Lister!$E$20,Lister!$D$7:$D$13),IF(AND(MONTH(F1461)=7,MONTH(H1461)=7),0)))),0),"")</f>
        <v/>
      </c>
      <c r="AC1461" s="15" t="str">
        <f>IF(Ansøgning!U1466="","",Ansøgning!U1466)</f>
        <v/>
      </c>
      <c r="AD1461" s="31" t="str">
        <f t="shared" si="157"/>
        <v/>
      </c>
      <c r="AE1461" s="31" t="str">
        <f t="shared" si="158"/>
        <v/>
      </c>
      <c r="AF1461" s="51" t="str">
        <f t="shared" si="159"/>
        <v/>
      </c>
      <c r="AG1461" s="15" t="str">
        <f t="shared" si="160"/>
        <v/>
      </c>
    </row>
    <row r="1462" spans="1:33" x14ac:dyDescent="0.25">
      <c r="A1462" s="13" t="str">
        <f>IF(Ansøgning!A1467="","",Ansøgning!A1467)</f>
        <v/>
      </c>
      <c r="B1462" s="13" t="str">
        <f>IF(Ansøgning!B1467="","",Ansøgning!B1467)</f>
        <v/>
      </c>
      <c r="C1462" s="13" t="str">
        <f>IF(Ansøgning!C1467="","",Ansøgning!C1467)</f>
        <v/>
      </c>
      <c r="D1462" s="13" t="str">
        <f>IF(Ansøgning!D1467="","",Ansøgning!D1467)</f>
        <v/>
      </c>
      <c r="E1462" s="14" t="str">
        <f>IF(Ansøgning!E1467="","",Ansøgning!E1467)</f>
        <v/>
      </c>
      <c r="F1462" s="16"/>
      <c r="G1462" s="14" t="str">
        <f>IF(Ansøgning!F1467="","",Ansøgning!F1467)</f>
        <v/>
      </c>
      <c r="H1462" s="16"/>
      <c r="I1462" s="72" t="str">
        <f>IF(OR(F1462="",H1462=""),"",NETWORKDAYS(F1462,H1462,Lister!$D$7:$D$13))</f>
        <v/>
      </c>
      <c r="J1462" s="53" t="str">
        <f>IF(Ansøgning!H1467="","",Ansøgning!H1467)</f>
        <v/>
      </c>
      <c r="K1462" s="32" t="str">
        <f t="shared" si="154"/>
        <v/>
      </c>
      <c r="L1462" s="31" t="str">
        <f>IF(Ansøgning!J1467="","",Ansøgning!J1467)</f>
        <v/>
      </c>
      <c r="M1462" s="18"/>
      <c r="N1462" s="31" t="str">
        <f>IF(Ansøgning!K1467="","",Ansøgning!K1467)</f>
        <v/>
      </c>
      <c r="O1462" s="18"/>
      <c r="P1462" s="15" t="str">
        <f>IF(Ansøgning!L1467="","",Ansøgning!L1467)</f>
        <v/>
      </c>
      <c r="Q1462" s="46" t="str">
        <f t="shared" si="155"/>
        <v/>
      </c>
      <c r="R1462" s="46"/>
      <c r="S1462" s="101" t="str">
        <f>IF(Ansøgning!M1467="","",Ansøgning!M1467)</f>
        <v/>
      </c>
      <c r="T1462" s="31" t="str">
        <f t="shared" si="156"/>
        <v/>
      </c>
      <c r="U1462" s="102" t="str">
        <f>IF(Ansøgning!O1467="","",Ansøgning!O1467)</f>
        <v/>
      </c>
      <c r="V1462" s="20"/>
      <c r="W1462" s="102" t="str">
        <f>IF(Ansøgning!P1467="","",Ansøgning!P1467)</f>
        <v/>
      </c>
      <c r="X1462" s="20"/>
      <c r="Y1462" s="31" t="str">
        <f>IF(Ansøgning!Q1467="","",Ansøgning!Q1467)</f>
        <v/>
      </c>
      <c r="Z1462" s="46" t="str">
        <f>IFERROR(MAX(IF(OR(V1462="",X1462=""),"",IF(AND(AND(MONTH(F1462)&gt;=7,MONTH(F1462)&lt;8),AND(MONTH(H1462)&gt;=7,MONTH(H1462)&lt;8)),(NETWORKDAYS(F1462,H1462,Lister!$D$7:$D$13)-V1462)*T1462/NETWORKDAYS(Lister!$D$19,Lister!$E$19,Lister!$D$7:$D$13),IF(AND(AND(MONTH(F1462)&gt;=7,MONTH(F1462)&lt;8),MONTH(H1462)&gt;7),(NETWORKDAYS(F1462,Lister!$E$19,Lister!$D$7:$D$13)-V1462)*T1462/NETWORKDAYS(Lister!$D$19,Lister!$E$19,Lister!$D$7:$D$13),IF(MONTH(F1462)&gt;7,0)))),0),"")</f>
        <v/>
      </c>
      <c r="AA1462" s="31" t="str">
        <f>IF(Ansøgning!R1467="","",Ansøgning!R1467)</f>
        <v/>
      </c>
      <c r="AB1462" s="46" t="str">
        <f>IFERROR(MAX(IF(OR(V1462="",X1462=""),"",IF(AND(AND(MONTH(F1462)&gt;=8,MONTH(F1462)&lt;9),AND(MONTH(H1462)&gt;=8,MONTH(H1462)&lt;9)),(NETWORKDAYS(F1462,H1462,Lister!$D$7:$D$13)-X1462)*T1462/NETWORKDAYS(Lister!$D$20,Lister!$E$20,Lister!$D$7:$D$13),IF(AND(MONTH(F1462)=7,MONTH(H1462)=8),(NETWORKDAYS(Lister!$D$20,H1462,Lister!$D$7:$D$13)-X1462)*T1462/NETWORKDAYS(Lister!$D$20,Lister!$E$20,Lister!$D$7:$D$13),IF(AND(MONTH(F1462)=7,MONTH(H1462)=7),0)))),0),"")</f>
        <v/>
      </c>
      <c r="AC1462" s="15" t="str">
        <f>IF(Ansøgning!U1467="","",Ansøgning!U1467)</f>
        <v/>
      </c>
      <c r="AD1462" s="31" t="str">
        <f t="shared" si="157"/>
        <v/>
      </c>
      <c r="AE1462" s="31" t="str">
        <f t="shared" si="158"/>
        <v/>
      </c>
      <c r="AF1462" s="51" t="str">
        <f t="shared" si="159"/>
        <v/>
      </c>
      <c r="AG1462" s="15" t="str">
        <f t="shared" si="160"/>
        <v/>
      </c>
    </row>
    <row r="1463" spans="1:33" x14ac:dyDescent="0.25">
      <c r="A1463" s="13" t="str">
        <f>IF(Ansøgning!A1468="","",Ansøgning!A1468)</f>
        <v/>
      </c>
      <c r="B1463" s="13" t="str">
        <f>IF(Ansøgning!B1468="","",Ansøgning!B1468)</f>
        <v/>
      </c>
      <c r="C1463" s="13" t="str">
        <f>IF(Ansøgning!C1468="","",Ansøgning!C1468)</f>
        <v/>
      </c>
      <c r="D1463" s="13" t="str">
        <f>IF(Ansøgning!D1468="","",Ansøgning!D1468)</f>
        <v/>
      </c>
      <c r="E1463" s="14" t="str">
        <f>IF(Ansøgning!E1468="","",Ansøgning!E1468)</f>
        <v/>
      </c>
      <c r="F1463" s="16"/>
      <c r="G1463" s="14" t="str">
        <f>IF(Ansøgning!F1468="","",Ansøgning!F1468)</f>
        <v/>
      </c>
      <c r="H1463" s="16"/>
      <c r="I1463" s="72" t="str">
        <f>IF(OR(F1463="",H1463=""),"",NETWORKDAYS(F1463,H1463,Lister!$D$7:$D$13))</f>
        <v/>
      </c>
      <c r="J1463" s="53" t="str">
        <f>IF(Ansøgning!H1468="","",Ansøgning!H1468)</f>
        <v/>
      </c>
      <c r="K1463" s="32" t="str">
        <f t="shared" si="154"/>
        <v/>
      </c>
      <c r="L1463" s="31" t="str">
        <f>IF(Ansøgning!J1468="","",Ansøgning!J1468)</f>
        <v/>
      </c>
      <c r="M1463" s="18"/>
      <c r="N1463" s="31" t="str">
        <f>IF(Ansøgning!K1468="","",Ansøgning!K1468)</f>
        <v/>
      </c>
      <c r="O1463" s="18"/>
      <c r="P1463" s="15" t="str">
        <f>IF(Ansøgning!L1468="","",Ansøgning!L1468)</f>
        <v/>
      </c>
      <c r="Q1463" s="46" t="str">
        <f t="shared" si="155"/>
        <v/>
      </c>
      <c r="R1463" s="46"/>
      <c r="S1463" s="101" t="str">
        <f>IF(Ansøgning!M1468="","",Ansøgning!M1468)</f>
        <v/>
      </c>
      <c r="T1463" s="31" t="str">
        <f t="shared" si="156"/>
        <v/>
      </c>
      <c r="U1463" s="102" t="str">
        <f>IF(Ansøgning!O1468="","",Ansøgning!O1468)</f>
        <v/>
      </c>
      <c r="V1463" s="20"/>
      <c r="W1463" s="102" t="str">
        <f>IF(Ansøgning!P1468="","",Ansøgning!P1468)</f>
        <v/>
      </c>
      <c r="X1463" s="20"/>
      <c r="Y1463" s="31" t="str">
        <f>IF(Ansøgning!Q1468="","",Ansøgning!Q1468)</f>
        <v/>
      </c>
      <c r="Z1463" s="46" t="str">
        <f>IFERROR(MAX(IF(OR(V1463="",X1463=""),"",IF(AND(AND(MONTH(F1463)&gt;=7,MONTH(F1463)&lt;8),AND(MONTH(H1463)&gt;=7,MONTH(H1463)&lt;8)),(NETWORKDAYS(F1463,H1463,Lister!$D$7:$D$13)-V1463)*T1463/NETWORKDAYS(Lister!$D$19,Lister!$E$19,Lister!$D$7:$D$13),IF(AND(AND(MONTH(F1463)&gt;=7,MONTH(F1463)&lt;8),MONTH(H1463)&gt;7),(NETWORKDAYS(F1463,Lister!$E$19,Lister!$D$7:$D$13)-V1463)*T1463/NETWORKDAYS(Lister!$D$19,Lister!$E$19,Lister!$D$7:$D$13),IF(MONTH(F1463)&gt;7,0)))),0),"")</f>
        <v/>
      </c>
      <c r="AA1463" s="31" t="str">
        <f>IF(Ansøgning!R1468="","",Ansøgning!R1468)</f>
        <v/>
      </c>
      <c r="AB1463" s="46" t="str">
        <f>IFERROR(MAX(IF(OR(V1463="",X1463=""),"",IF(AND(AND(MONTH(F1463)&gt;=8,MONTH(F1463)&lt;9),AND(MONTH(H1463)&gt;=8,MONTH(H1463)&lt;9)),(NETWORKDAYS(F1463,H1463,Lister!$D$7:$D$13)-X1463)*T1463/NETWORKDAYS(Lister!$D$20,Lister!$E$20,Lister!$D$7:$D$13),IF(AND(MONTH(F1463)=7,MONTH(H1463)=8),(NETWORKDAYS(Lister!$D$20,H1463,Lister!$D$7:$D$13)-X1463)*T1463/NETWORKDAYS(Lister!$D$20,Lister!$E$20,Lister!$D$7:$D$13),IF(AND(MONTH(F1463)=7,MONTH(H1463)=7),0)))),0),"")</f>
        <v/>
      </c>
      <c r="AC1463" s="15" t="str">
        <f>IF(Ansøgning!U1468="","",Ansøgning!U1468)</f>
        <v/>
      </c>
      <c r="AD1463" s="31" t="str">
        <f t="shared" si="157"/>
        <v/>
      </c>
      <c r="AE1463" s="31" t="str">
        <f t="shared" si="158"/>
        <v/>
      </c>
      <c r="AF1463" s="51" t="str">
        <f t="shared" si="159"/>
        <v/>
      </c>
      <c r="AG1463" s="15" t="str">
        <f t="shared" si="160"/>
        <v/>
      </c>
    </row>
    <row r="1464" spans="1:33" x14ac:dyDescent="0.25">
      <c r="A1464" s="13" t="str">
        <f>IF(Ansøgning!A1469="","",Ansøgning!A1469)</f>
        <v/>
      </c>
      <c r="B1464" s="13" t="str">
        <f>IF(Ansøgning!B1469="","",Ansøgning!B1469)</f>
        <v/>
      </c>
      <c r="C1464" s="13" t="str">
        <f>IF(Ansøgning!C1469="","",Ansøgning!C1469)</f>
        <v/>
      </c>
      <c r="D1464" s="13" t="str">
        <f>IF(Ansøgning!D1469="","",Ansøgning!D1469)</f>
        <v/>
      </c>
      <c r="E1464" s="14" t="str">
        <f>IF(Ansøgning!E1469="","",Ansøgning!E1469)</f>
        <v/>
      </c>
      <c r="F1464" s="16"/>
      <c r="G1464" s="14" t="str">
        <f>IF(Ansøgning!F1469="","",Ansøgning!F1469)</f>
        <v/>
      </c>
      <c r="H1464" s="16"/>
      <c r="I1464" s="72" t="str">
        <f>IF(OR(F1464="",H1464=""),"",NETWORKDAYS(F1464,H1464,Lister!$D$7:$D$13))</f>
        <v/>
      </c>
      <c r="J1464" s="53" t="str">
        <f>IF(Ansøgning!H1469="","",Ansøgning!H1469)</f>
        <v/>
      </c>
      <c r="K1464" s="32" t="str">
        <f t="shared" si="154"/>
        <v/>
      </c>
      <c r="L1464" s="31" t="str">
        <f>IF(Ansøgning!J1469="","",Ansøgning!J1469)</f>
        <v/>
      </c>
      <c r="M1464" s="18"/>
      <c r="N1464" s="31" t="str">
        <f>IF(Ansøgning!K1469="","",Ansøgning!K1469)</f>
        <v/>
      </c>
      <c r="O1464" s="18"/>
      <c r="P1464" s="15" t="str">
        <f>IF(Ansøgning!L1469="","",Ansøgning!L1469)</f>
        <v/>
      </c>
      <c r="Q1464" s="46" t="str">
        <f t="shared" si="155"/>
        <v/>
      </c>
      <c r="R1464" s="46"/>
      <c r="S1464" s="101" t="str">
        <f>IF(Ansøgning!M1469="","",Ansøgning!M1469)</f>
        <v/>
      </c>
      <c r="T1464" s="31" t="str">
        <f t="shared" si="156"/>
        <v/>
      </c>
      <c r="U1464" s="102" t="str">
        <f>IF(Ansøgning!O1469="","",Ansøgning!O1469)</f>
        <v/>
      </c>
      <c r="V1464" s="20"/>
      <c r="W1464" s="102" t="str">
        <f>IF(Ansøgning!P1469="","",Ansøgning!P1469)</f>
        <v/>
      </c>
      <c r="X1464" s="20"/>
      <c r="Y1464" s="31" t="str">
        <f>IF(Ansøgning!Q1469="","",Ansøgning!Q1469)</f>
        <v/>
      </c>
      <c r="Z1464" s="46" t="str">
        <f>IFERROR(MAX(IF(OR(V1464="",X1464=""),"",IF(AND(AND(MONTH(F1464)&gt;=7,MONTH(F1464)&lt;8),AND(MONTH(H1464)&gt;=7,MONTH(H1464)&lt;8)),(NETWORKDAYS(F1464,H1464,Lister!$D$7:$D$13)-V1464)*T1464/NETWORKDAYS(Lister!$D$19,Lister!$E$19,Lister!$D$7:$D$13),IF(AND(AND(MONTH(F1464)&gt;=7,MONTH(F1464)&lt;8),MONTH(H1464)&gt;7),(NETWORKDAYS(F1464,Lister!$E$19,Lister!$D$7:$D$13)-V1464)*T1464/NETWORKDAYS(Lister!$D$19,Lister!$E$19,Lister!$D$7:$D$13),IF(MONTH(F1464)&gt;7,0)))),0),"")</f>
        <v/>
      </c>
      <c r="AA1464" s="31" t="str">
        <f>IF(Ansøgning!R1469="","",Ansøgning!R1469)</f>
        <v/>
      </c>
      <c r="AB1464" s="46" t="str">
        <f>IFERROR(MAX(IF(OR(V1464="",X1464=""),"",IF(AND(AND(MONTH(F1464)&gt;=8,MONTH(F1464)&lt;9),AND(MONTH(H1464)&gt;=8,MONTH(H1464)&lt;9)),(NETWORKDAYS(F1464,H1464,Lister!$D$7:$D$13)-X1464)*T1464/NETWORKDAYS(Lister!$D$20,Lister!$E$20,Lister!$D$7:$D$13),IF(AND(MONTH(F1464)=7,MONTH(H1464)=8),(NETWORKDAYS(Lister!$D$20,H1464,Lister!$D$7:$D$13)-X1464)*T1464/NETWORKDAYS(Lister!$D$20,Lister!$E$20,Lister!$D$7:$D$13),IF(AND(MONTH(F1464)=7,MONTH(H1464)=7),0)))),0),"")</f>
        <v/>
      </c>
      <c r="AC1464" s="15" t="str">
        <f>IF(Ansøgning!U1469="","",Ansøgning!U1469)</f>
        <v/>
      </c>
      <c r="AD1464" s="31" t="str">
        <f t="shared" si="157"/>
        <v/>
      </c>
      <c r="AE1464" s="31" t="str">
        <f t="shared" si="158"/>
        <v/>
      </c>
      <c r="AF1464" s="51" t="str">
        <f t="shared" si="159"/>
        <v/>
      </c>
      <c r="AG1464" s="15" t="str">
        <f t="shared" si="160"/>
        <v/>
      </c>
    </row>
    <row r="1465" spans="1:33" x14ac:dyDescent="0.25">
      <c r="A1465" s="13" t="str">
        <f>IF(Ansøgning!A1470="","",Ansøgning!A1470)</f>
        <v/>
      </c>
      <c r="B1465" s="13" t="str">
        <f>IF(Ansøgning!B1470="","",Ansøgning!B1470)</f>
        <v/>
      </c>
      <c r="C1465" s="13" t="str">
        <f>IF(Ansøgning!C1470="","",Ansøgning!C1470)</f>
        <v/>
      </c>
      <c r="D1465" s="13" t="str">
        <f>IF(Ansøgning!D1470="","",Ansøgning!D1470)</f>
        <v/>
      </c>
      <c r="E1465" s="14" t="str">
        <f>IF(Ansøgning!E1470="","",Ansøgning!E1470)</f>
        <v/>
      </c>
      <c r="F1465" s="16"/>
      <c r="G1465" s="14" t="str">
        <f>IF(Ansøgning!F1470="","",Ansøgning!F1470)</f>
        <v/>
      </c>
      <c r="H1465" s="16"/>
      <c r="I1465" s="72" t="str">
        <f>IF(OR(F1465="",H1465=""),"",NETWORKDAYS(F1465,H1465,Lister!$D$7:$D$13))</f>
        <v/>
      </c>
      <c r="J1465" s="53" t="str">
        <f>IF(Ansøgning!H1470="","",Ansøgning!H1470)</f>
        <v/>
      </c>
      <c r="K1465" s="32" t="str">
        <f t="shared" si="154"/>
        <v/>
      </c>
      <c r="L1465" s="31" t="str">
        <f>IF(Ansøgning!J1470="","",Ansøgning!J1470)</f>
        <v/>
      </c>
      <c r="M1465" s="18"/>
      <c r="N1465" s="31" t="str">
        <f>IF(Ansøgning!K1470="","",Ansøgning!K1470)</f>
        <v/>
      </c>
      <c r="O1465" s="18"/>
      <c r="P1465" s="15" t="str">
        <f>IF(Ansøgning!L1470="","",Ansøgning!L1470)</f>
        <v/>
      </c>
      <c r="Q1465" s="46" t="str">
        <f t="shared" si="155"/>
        <v/>
      </c>
      <c r="R1465" s="46"/>
      <c r="S1465" s="101" t="str">
        <f>IF(Ansøgning!M1470="","",Ansøgning!M1470)</f>
        <v/>
      </c>
      <c r="T1465" s="31" t="str">
        <f t="shared" si="156"/>
        <v/>
      </c>
      <c r="U1465" s="102" t="str">
        <f>IF(Ansøgning!O1470="","",Ansøgning!O1470)</f>
        <v/>
      </c>
      <c r="V1465" s="20"/>
      <c r="W1465" s="102" t="str">
        <f>IF(Ansøgning!P1470="","",Ansøgning!P1470)</f>
        <v/>
      </c>
      <c r="X1465" s="20"/>
      <c r="Y1465" s="31" t="str">
        <f>IF(Ansøgning!Q1470="","",Ansøgning!Q1470)</f>
        <v/>
      </c>
      <c r="Z1465" s="46" t="str">
        <f>IFERROR(MAX(IF(OR(V1465="",X1465=""),"",IF(AND(AND(MONTH(F1465)&gt;=7,MONTH(F1465)&lt;8),AND(MONTH(H1465)&gt;=7,MONTH(H1465)&lt;8)),(NETWORKDAYS(F1465,H1465,Lister!$D$7:$D$13)-V1465)*T1465/NETWORKDAYS(Lister!$D$19,Lister!$E$19,Lister!$D$7:$D$13),IF(AND(AND(MONTH(F1465)&gt;=7,MONTH(F1465)&lt;8),MONTH(H1465)&gt;7),(NETWORKDAYS(F1465,Lister!$E$19,Lister!$D$7:$D$13)-V1465)*T1465/NETWORKDAYS(Lister!$D$19,Lister!$E$19,Lister!$D$7:$D$13),IF(MONTH(F1465)&gt;7,0)))),0),"")</f>
        <v/>
      </c>
      <c r="AA1465" s="31" t="str">
        <f>IF(Ansøgning!R1470="","",Ansøgning!R1470)</f>
        <v/>
      </c>
      <c r="AB1465" s="46" t="str">
        <f>IFERROR(MAX(IF(OR(V1465="",X1465=""),"",IF(AND(AND(MONTH(F1465)&gt;=8,MONTH(F1465)&lt;9),AND(MONTH(H1465)&gt;=8,MONTH(H1465)&lt;9)),(NETWORKDAYS(F1465,H1465,Lister!$D$7:$D$13)-X1465)*T1465/NETWORKDAYS(Lister!$D$20,Lister!$E$20,Lister!$D$7:$D$13),IF(AND(MONTH(F1465)=7,MONTH(H1465)=8),(NETWORKDAYS(Lister!$D$20,H1465,Lister!$D$7:$D$13)-X1465)*T1465/NETWORKDAYS(Lister!$D$20,Lister!$E$20,Lister!$D$7:$D$13),IF(AND(MONTH(F1465)=7,MONTH(H1465)=7),0)))),0),"")</f>
        <v/>
      </c>
      <c r="AC1465" s="15" t="str">
        <f>IF(Ansøgning!U1470="","",Ansøgning!U1470)</f>
        <v/>
      </c>
      <c r="AD1465" s="31" t="str">
        <f t="shared" si="157"/>
        <v/>
      </c>
      <c r="AE1465" s="31" t="str">
        <f t="shared" si="158"/>
        <v/>
      </c>
      <c r="AF1465" s="51" t="str">
        <f t="shared" si="159"/>
        <v/>
      </c>
      <c r="AG1465" s="15" t="str">
        <f t="shared" si="160"/>
        <v/>
      </c>
    </row>
    <row r="1466" spans="1:33" x14ac:dyDescent="0.25">
      <c r="A1466" s="13" t="str">
        <f>IF(Ansøgning!A1471="","",Ansøgning!A1471)</f>
        <v/>
      </c>
      <c r="B1466" s="13" t="str">
        <f>IF(Ansøgning!B1471="","",Ansøgning!B1471)</f>
        <v/>
      </c>
      <c r="C1466" s="13" t="str">
        <f>IF(Ansøgning!C1471="","",Ansøgning!C1471)</f>
        <v/>
      </c>
      <c r="D1466" s="13" t="str">
        <f>IF(Ansøgning!D1471="","",Ansøgning!D1471)</f>
        <v/>
      </c>
      <c r="E1466" s="14" t="str">
        <f>IF(Ansøgning!E1471="","",Ansøgning!E1471)</f>
        <v/>
      </c>
      <c r="F1466" s="16"/>
      <c r="G1466" s="14" t="str">
        <f>IF(Ansøgning!F1471="","",Ansøgning!F1471)</f>
        <v/>
      </c>
      <c r="H1466" s="16"/>
      <c r="I1466" s="72" t="str">
        <f>IF(OR(F1466="",H1466=""),"",NETWORKDAYS(F1466,H1466,Lister!$D$7:$D$13))</f>
        <v/>
      </c>
      <c r="J1466" s="53" t="str">
        <f>IF(Ansøgning!H1471="","",Ansøgning!H1471)</f>
        <v/>
      </c>
      <c r="K1466" s="32" t="str">
        <f t="shared" si="154"/>
        <v/>
      </c>
      <c r="L1466" s="31" t="str">
        <f>IF(Ansøgning!J1471="","",Ansøgning!J1471)</f>
        <v/>
      </c>
      <c r="M1466" s="18"/>
      <c r="N1466" s="31" t="str">
        <f>IF(Ansøgning!K1471="","",Ansøgning!K1471)</f>
        <v/>
      </c>
      <c r="O1466" s="18"/>
      <c r="P1466" s="15" t="str">
        <f>IF(Ansøgning!L1471="","",Ansøgning!L1471)</f>
        <v/>
      </c>
      <c r="Q1466" s="46" t="str">
        <f t="shared" si="155"/>
        <v/>
      </c>
      <c r="R1466" s="46"/>
      <c r="S1466" s="101" t="str">
        <f>IF(Ansøgning!M1471="","",Ansøgning!M1471)</f>
        <v/>
      </c>
      <c r="T1466" s="31" t="str">
        <f t="shared" si="156"/>
        <v/>
      </c>
      <c r="U1466" s="102" t="str">
        <f>IF(Ansøgning!O1471="","",Ansøgning!O1471)</f>
        <v/>
      </c>
      <c r="V1466" s="20"/>
      <c r="W1466" s="102" t="str">
        <f>IF(Ansøgning!P1471="","",Ansøgning!P1471)</f>
        <v/>
      </c>
      <c r="X1466" s="20"/>
      <c r="Y1466" s="31" t="str">
        <f>IF(Ansøgning!Q1471="","",Ansøgning!Q1471)</f>
        <v/>
      </c>
      <c r="Z1466" s="46" t="str">
        <f>IFERROR(MAX(IF(OR(V1466="",X1466=""),"",IF(AND(AND(MONTH(F1466)&gt;=7,MONTH(F1466)&lt;8),AND(MONTH(H1466)&gt;=7,MONTH(H1466)&lt;8)),(NETWORKDAYS(F1466,H1466,Lister!$D$7:$D$13)-V1466)*T1466/NETWORKDAYS(Lister!$D$19,Lister!$E$19,Lister!$D$7:$D$13),IF(AND(AND(MONTH(F1466)&gt;=7,MONTH(F1466)&lt;8),MONTH(H1466)&gt;7),(NETWORKDAYS(F1466,Lister!$E$19,Lister!$D$7:$D$13)-V1466)*T1466/NETWORKDAYS(Lister!$D$19,Lister!$E$19,Lister!$D$7:$D$13),IF(MONTH(F1466)&gt;7,0)))),0),"")</f>
        <v/>
      </c>
      <c r="AA1466" s="31" t="str">
        <f>IF(Ansøgning!R1471="","",Ansøgning!R1471)</f>
        <v/>
      </c>
      <c r="AB1466" s="46" t="str">
        <f>IFERROR(MAX(IF(OR(V1466="",X1466=""),"",IF(AND(AND(MONTH(F1466)&gt;=8,MONTH(F1466)&lt;9),AND(MONTH(H1466)&gt;=8,MONTH(H1466)&lt;9)),(NETWORKDAYS(F1466,H1466,Lister!$D$7:$D$13)-X1466)*T1466/NETWORKDAYS(Lister!$D$20,Lister!$E$20,Lister!$D$7:$D$13),IF(AND(MONTH(F1466)=7,MONTH(H1466)=8),(NETWORKDAYS(Lister!$D$20,H1466,Lister!$D$7:$D$13)-X1466)*T1466/NETWORKDAYS(Lister!$D$20,Lister!$E$20,Lister!$D$7:$D$13),IF(AND(MONTH(F1466)=7,MONTH(H1466)=7),0)))),0),"")</f>
        <v/>
      </c>
      <c r="AC1466" s="15" t="str">
        <f>IF(Ansøgning!U1471="","",Ansøgning!U1471)</f>
        <v/>
      </c>
      <c r="AD1466" s="31" t="str">
        <f t="shared" si="157"/>
        <v/>
      </c>
      <c r="AE1466" s="31" t="str">
        <f t="shared" si="158"/>
        <v/>
      </c>
      <c r="AF1466" s="51" t="str">
        <f t="shared" si="159"/>
        <v/>
      </c>
      <c r="AG1466" s="15" t="str">
        <f t="shared" si="160"/>
        <v/>
      </c>
    </row>
    <row r="1467" spans="1:33" x14ac:dyDescent="0.25">
      <c r="A1467" s="13" t="str">
        <f>IF(Ansøgning!A1472="","",Ansøgning!A1472)</f>
        <v/>
      </c>
      <c r="B1467" s="13" t="str">
        <f>IF(Ansøgning!B1472="","",Ansøgning!B1472)</f>
        <v/>
      </c>
      <c r="C1467" s="13" t="str">
        <f>IF(Ansøgning!C1472="","",Ansøgning!C1472)</f>
        <v/>
      </c>
      <c r="D1467" s="13" t="str">
        <f>IF(Ansøgning!D1472="","",Ansøgning!D1472)</f>
        <v/>
      </c>
      <c r="E1467" s="14" t="str">
        <f>IF(Ansøgning!E1472="","",Ansøgning!E1472)</f>
        <v/>
      </c>
      <c r="F1467" s="16"/>
      <c r="G1467" s="14" t="str">
        <f>IF(Ansøgning!F1472="","",Ansøgning!F1472)</f>
        <v/>
      </c>
      <c r="H1467" s="16"/>
      <c r="I1467" s="72" t="str">
        <f>IF(OR(F1467="",H1467=""),"",NETWORKDAYS(F1467,H1467,Lister!$D$7:$D$13))</f>
        <v/>
      </c>
      <c r="J1467" s="53" t="str">
        <f>IF(Ansøgning!H1472="","",Ansøgning!H1472)</f>
        <v/>
      </c>
      <c r="K1467" s="32" t="str">
        <f t="shared" si="154"/>
        <v/>
      </c>
      <c r="L1467" s="31" t="str">
        <f>IF(Ansøgning!J1472="","",Ansøgning!J1472)</f>
        <v/>
      </c>
      <c r="M1467" s="18"/>
      <c r="N1467" s="31" t="str">
        <f>IF(Ansøgning!K1472="","",Ansøgning!K1472)</f>
        <v/>
      </c>
      <c r="O1467" s="18"/>
      <c r="P1467" s="15" t="str">
        <f>IF(Ansøgning!L1472="","",Ansøgning!L1472)</f>
        <v/>
      </c>
      <c r="Q1467" s="46" t="str">
        <f t="shared" si="155"/>
        <v/>
      </c>
      <c r="R1467" s="46"/>
      <c r="S1467" s="101" t="str">
        <f>IF(Ansøgning!M1472="","",Ansøgning!M1472)</f>
        <v/>
      </c>
      <c r="T1467" s="31" t="str">
        <f t="shared" si="156"/>
        <v/>
      </c>
      <c r="U1467" s="102" t="str">
        <f>IF(Ansøgning!O1472="","",Ansøgning!O1472)</f>
        <v/>
      </c>
      <c r="V1467" s="20"/>
      <c r="W1467" s="102" t="str">
        <f>IF(Ansøgning!P1472="","",Ansøgning!P1472)</f>
        <v/>
      </c>
      <c r="X1467" s="20"/>
      <c r="Y1467" s="31" t="str">
        <f>IF(Ansøgning!Q1472="","",Ansøgning!Q1472)</f>
        <v/>
      </c>
      <c r="Z1467" s="46" t="str">
        <f>IFERROR(MAX(IF(OR(V1467="",X1467=""),"",IF(AND(AND(MONTH(F1467)&gt;=7,MONTH(F1467)&lt;8),AND(MONTH(H1467)&gt;=7,MONTH(H1467)&lt;8)),(NETWORKDAYS(F1467,H1467,Lister!$D$7:$D$13)-V1467)*T1467/NETWORKDAYS(Lister!$D$19,Lister!$E$19,Lister!$D$7:$D$13),IF(AND(AND(MONTH(F1467)&gt;=7,MONTH(F1467)&lt;8),MONTH(H1467)&gt;7),(NETWORKDAYS(F1467,Lister!$E$19,Lister!$D$7:$D$13)-V1467)*T1467/NETWORKDAYS(Lister!$D$19,Lister!$E$19,Lister!$D$7:$D$13),IF(MONTH(F1467)&gt;7,0)))),0),"")</f>
        <v/>
      </c>
      <c r="AA1467" s="31" t="str">
        <f>IF(Ansøgning!R1472="","",Ansøgning!R1472)</f>
        <v/>
      </c>
      <c r="AB1467" s="46" t="str">
        <f>IFERROR(MAX(IF(OR(V1467="",X1467=""),"",IF(AND(AND(MONTH(F1467)&gt;=8,MONTH(F1467)&lt;9),AND(MONTH(H1467)&gt;=8,MONTH(H1467)&lt;9)),(NETWORKDAYS(F1467,H1467,Lister!$D$7:$D$13)-X1467)*T1467/NETWORKDAYS(Lister!$D$20,Lister!$E$20,Lister!$D$7:$D$13),IF(AND(MONTH(F1467)=7,MONTH(H1467)=8),(NETWORKDAYS(Lister!$D$20,H1467,Lister!$D$7:$D$13)-X1467)*T1467/NETWORKDAYS(Lister!$D$20,Lister!$E$20,Lister!$D$7:$D$13),IF(AND(MONTH(F1467)=7,MONTH(H1467)=7),0)))),0),"")</f>
        <v/>
      </c>
      <c r="AC1467" s="15" t="str">
        <f>IF(Ansøgning!U1472="","",Ansøgning!U1472)</f>
        <v/>
      </c>
      <c r="AD1467" s="31" t="str">
        <f t="shared" si="157"/>
        <v/>
      </c>
      <c r="AE1467" s="31" t="str">
        <f t="shared" si="158"/>
        <v/>
      </c>
      <c r="AF1467" s="51" t="str">
        <f t="shared" si="159"/>
        <v/>
      </c>
      <c r="AG1467" s="15" t="str">
        <f t="shared" si="160"/>
        <v/>
      </c>
    </row>
    <row r="1468" spans="1:33" x14ac:dyDescent="0.25">
      <c r="A1468" s="13" t="str">
        <f>IF(Ansøgning!A1473="","",Ansøgning!A1473)</f>
        <v/>
      </c>
      <c r="B1468" s="13" t="str">
        <f>IF(Ansøgning!B1473="","",Ansøgning!B1473)</f>
        <v/>
      </c>
      <c r="C1468" s="13" t="str">
        <f>IF(Ansøgning!C1473="","",Ansøgning!C1473)</f>
        <v/>
      </c>
      <c r="D1468" s="13" t="str">
        <f>IF(Ansøgning!D1473="","",Ansøgning!D1473)</f>
        <v/>
      </c>
      <c r="E1468" s="14" t="str">
        <f>IF(Ansøgning!E1473="","",Ansøgning!E1473)</f>
        <v/>
      </c>
      <c r="F1468" s="16"/>
      <c r="G1468" s="14" t="str">
        <f>IF(Ansøgning!F1473="","",Ansøgning!F1473)</f>
        <v/>
      </c>
      <c r="H1468" s="16"/>
      <c r="I1468" s="72" t="str">
        <f>IF(OR(F1468="",H1468=""),"",NETWORKDAYS(F1468,H1468,Lister!$D$7:$D$13))</f>
        <v/>
      </c>
      <c r="J1468" s="53" t="str">
        <f>IF(Ansøgning!H1473="","",Ansøgning!H1473)</f>
        <v/>
      </c>
      <c r="K1468" s="32" t="str">
        <f t="shared" si="154"/>
        <v/>
      </c>
      <c r="L1468" s="31" t="str">
        <f>IF(Ansøgning!J1473="","",Ansøgning!J1473)</f>
        <v/>
      </c>
      <c r="M1468" s="18"/>
      <c r="N1468" s="31" t="str">
        <f>IF(Ansøgning!K1473="","",Ansøgning!K1473)</f>
        <v/>
      </c>
      <c r="O1468" s="18"/>
      <c r="P1468" s="15" t="str">
        <f>IF(Ansøgning!L1473="","",Ansøgning!L1473)</f>
        <v/>
      </c>
      <c r="Q1468" s="46" t="str">
        <f t="shared" si="155"/>
        <v/>
      </c>
      <c r="R1468" s="46"/>
      <c r="S1468" s="101" t="str">
        <f>IF(Ansøgning!M1473="","",Ansøgning!M1473)</f>
        <v/>
      </c>
      <c r="T1468" s="31" t="str">
        <f t="shared" si="156"/>
        <v/>
      </c>
      <c r="U1468" s="102" t="str">
        <f>IF(Ansøgning!O1473="","",Ansøgning!O1473)</f>
        <v/>
      </c>
      <c r="V1468" s="20"/>
      <c r="W1468" s="102" t="str">
        <f>IF(Ansøgning!P1473="","",Ansøgning!P1473)</f>
        <v/>
      </c>
      <c r="X1468" s="20"/>
      <c r="Y1468" s="31" t="str">
        <f>IF(Ansøgning!Q1473="","",Ansøgning!Q1473)</f>
        <v/>
      </c>
      <c r="Z1468" s="46" t="str">
        <f>IFERROR(MAX(IF(OR(V1468="",X1468=""),"",IF(AND(AND(MONTH(F1468)&gt;=7,MONTH(F1468)&lt;8),AND(MONTH(H1468)&gt;=7,MONTH(H1468)&lt;8)),(NETWORKDAYS(F1468,H1468,Lister!$D$7:$D$13)-V1468)*T1468/NETWORKDAYS(Lister!$D$19,Lister!$E$19,Lister!$D$7:$D$13),IF(AND(AND(MONTH(F1468)&gt;=7,MONTH(F1468)&lt;8),MONTH(H1468)&gt;7),(NETWORKDAYS(F1468,Lister!$E$19,Lister!$D$7:$D$13)-V1468)*T1468/NETWORKDAYS(Lister!$D$19,Lister!$E$19,Lister!$D$7:$D$13),IF(MONTH(F1468)&gt;7,0)))),0),"")</f>
        <v/>
      </c>
      <c r="AA1468" s="31" t="str">
        <f>IF(Ansøgning!R1473="","",Ansøgning!R1473)</f>
        <v/>
      </c>
      <c r="AB1468" s="46" t="str">
        <f>IFERROR(MAX(IF(OR(V1468="",X1468=""),"",IF(AND(AND(MONTH(F1468)&gt;=8,MONTH(F1468)&lt;9),AND(MONTH(H1468)&gt;=8,MONTH(H1468)&lt;9)),(NETWORKDAYS(F1468,H1468,Lister!$D$7:$D$13)-X1468)*T1468/NETWORKDAYS(Lister!$D$20,Lister!$E$20,Lister!$D$7:$D$13),IF(AND(MONTH(F1468)=7,MONTH(H1468)=8),(NETWORKDAYS(Lister!$D$20,H1468,Lister!$D$7:$D$13)-X1468)*T1468/NETWORKDAYS(Lister!$D$20,Lister!$E$20,Lister!$D$7:$D$13),IF(AND(MONTH(F1468)=7,MONTH(H1468)=7),0)))),0),"")</f>
        <v/>
      </c>
      <c r="AC1468" s="15" t="str">
        <f>IF(Ansøgning!U1473="","",Ansøgning!U1473)</f>
        <v/>
      </c>
      <c r="AD1468" s="31" t="str">
        <f t="shared" si="157"/>
        <v/>
      </c>
      <c r="AE1468" s="31" t="str">
        <f t="shared" si="158"/>
        <v/>
      </c>
      <c r="AF1468" s="51" t="str">
        <f t="shared" si="159"/>
        <v/>
      </c>
      <c r="AG1468" s="15" t="str">
        <f t="shared" si="160"/>
        <v/>
      </c>
    </row>
    <row r="1469" spans="1:33" x14ac:dyDescent="0.25">
      <c r="A1469" s="13" t="str">
        <f>IF(Ansøgning!A1474="","",Ansøgning!A1474)</f>
        <v/>
      </c>
      <c r="B1469" s="13" t="str">
        <f>IF(Ansøgning!B1474="","",Ansøgning!B1474)</f>
        <v/>
      </c>
      <c r="C1469" s="13" t="str">
        <f>IF(Ansøgning!C1474="","",Ansøgning!C1474)</f>
        <v/>
      </c>
      <c r="D1469" s="13" t="str">
        <f>IF(Ansøgning!D1474="","",Ansøgning!D1474)</f>
        <v/>
      </c>
      <c r="E1469" s="14" t="str">
        <f>IF(Ansøgning!E1474="","",Ansøgning!E1474)</f>
        <v/>
      </c>
      <c r="F1469" s="16"/>
      <c r="G1469" s="14" t="str">
        <f>IF(Ansøgning!F1474="","",Ansøgning!F1474)</f>
        <v/>
      </c>
      <c r="H1469" s="16"/>
      <c r="I1469" s="72" t="str">
        <f>IF(OR(F1469="",H1469=""),"",NETWORKDAYS(F1469,H1469,Lister!$D$7:$D$13))</f>
        <v/>
      </c>
      <c r="J1469" s="53" t="str">
        <f>IF(Ansøgning!H1474="","",Ansøgning!H1474)</f>
        <v/>
      </c>
      <c r="K1469" s="32" t="str">
        <f t="shared" si="154"/>
        <v/>
      </c>
      <c r="L1469" s="31" t="str">
        <f>IF(Ansøgning!J1474="","",Ansøgning!J1474)</f>
        <v/>
      </c>
      <c r="M1469" s="18"/>
      <c r="N1469" s="31" t="str">
        <f>IF(Ansøgning!K1474="","",Ansøgning!K1474)</f>
        <v/>
      </c>
      <c r="O1469" s="18"/>
      <c r="P1469" s="15" t="str">
        <f>IF(Ansøgning!L1474="","",Ansøgning!L1474)</f>
        <v/>
      </c>
      <c r="Q1469" s="46" t="str">
        <f t="shared" si="155"/>
        <v/>
      </c>
      <c r="R1469" s="46"/>
      <c r="S1469" s="101" t="str">
        <f>IF(Ansøgning!M1474="","",Ansøgning!M1474)</f>
        <v/>
      </c>
      <c r="T1469" s="31" t="str">
        <f t="shared" si="156"/>
        <v/>
      </c>
      <c r="U1469" s="102" t="str">
        <f>IF(Ansøgning!O1474="","",Ansøgning!O1474)</f>
        <v/>
      </c>
      <c r="V1469" s="20"/>
      <c r="W1469" s="102" t="str">
        <f>IF(Ansøgning!P1474="","",Ansøgning!P1474)</f>
        <v/>
      </c>
      <c r="X1469" s="20"/>
      <c r="Y1469" s="31" t="str">
        <f>IF(Ansøgning!Q1474="","",Ansøgning!Q1474)</f>
        <v/>
      </c>
      <c r="Z1469" s="46" t="str">
        <f>IFERROR(MAX(IF(OR(V1469="",X1469=""),"",IF(AND(AND(MONTH(F1469)&gt;=7,MONTH(F1469)&lt;8),AND(MONTH(H1469)&gt;=7,MONTH(H1469)&lt;8)),(NETWORKDAYS(F1469,H1469,Lister!$D$7:$D$13)-V1469)*T1469/NETWORKDAYS(Lister!$D$19,Lister!$E$19,Lister!$D$7:$D$13),IF(AND(AND(MONTH(F1469)&gt;=7,MONTH(F1469)&lt;8),MONTH(H1469)&gt;7),(NETWORKDAYS(F1469,Lister!$E$19,Lister!$D$7:$D$13)-V1469)*T1469/NETWORKDAYS(Lister!$D$19,Lister!$E$19,Lister!$D$7:$D$13),IF(MONTH(F1469)&gt;7,0)))),0),"")</f>
        <v/>
      </c>
      <c r="AA1469" s="31" t="str">
        <f>IF(Ansøgning!R1474="","",Ansøgning!R1474)</f>
        <v/>
      </c>
      <c r="AB1469" s="46" t="str">
        <f>IFERROR(MAX(IF(OR(V1469="",X1469=""),"",IF(AND(AND(MONTH(F1469)&gt;=8,MONTH(F1469)&lt;9),AND(MONTH(H1469)&gt;=8,MONTH(H1469)&lt;9)),(NETWORKDAYS(F1469,H1469,Lister!$D$7:$D$13)-X1469)*T1469/NETWORKDAYS(Lister!$D$20,Lister!$E$20,Lister!$D$7:$D$13),IF(AND(MONTH(F1469)=7,MONTH(H1469)=8),(NETWORKDAYS(Lister!$D$20,H1469,Lister!$D$7:$D$13)-X1469)*T1469/NETWORKDAYS(Lister!$D$20,Lister!$E$20,Lister!$D$7:$D$13),IF(AND(MONTH(F1469)=7,MONTH(H1469)=7),0)))),0),"")</f>
        <v/>
      </c>
      <c r="AC1469" s="15" t="str">
        <f>IF(Ansøgning!U1474="","",Ansøgning!U1474)</f>
        <v/>
      </c>
      <c r="AD1469" s="31" t="str">
        <f t="shared" si="157"/>
        <v/>
      </c>
      <c r="AE1469" s="31" t="str">
        <f t="shared" si="158"/>
        <v/>
      </c>
      <c r="AF1469" s="51" t="str">
        <f t="shared" si="159"/>
        <v/>
      </c>
      <c r="AG1469" s="15" t="str">
        <f t="shared" si="160"/>
        <v/>
      </c>
    </row>
    <row r="1470" spans="1:33" x14ac:dyDescent="0.25">
      <c r="A1470" s="13" t="str">
        <f>IF(Ansøgning!A1475="","",Ansøgning!A1475)</f>
        <v/>
      </c>
      <c r="B1470" s="13" t="str">
        <f>IF(Ansøgning!B1475="","",Ansøgning!B1475)</f>
        <v/>
      </c>
      <c r="C1470" s="13" t="str">
        <f>IF(Ansøgning!C1475="","",Ansøgning!C1475)</f>
        <v/>
      </c>
      <c r="D1470" s="13" t="str">
        <f>IF(Ansøgning!D1475="","",Ansøgning!D1475)</f>
        <v/>
      </c>
      <c r="E1470" s="14" t="str">
        <f>IF(Ansøgning!E1475="","",Ansøgning!E1475)</f>
        <v/>
      </c>
      <c r="F1470" s="16"/>
      <c r="G1470" s="14" t="str">
        <f>IF(Ansøgning!F1475="","",Ansøgning!F1475)</f>
        <v/>
      </c>
      <c r="H1470" s="16"/>
      <c r="I1470" s="72" t="str">
        <f>IF(OR(F1470="",H1470=""),"",NETWORKDAYS(F1470,H1470,Lister!$D$7:$D$13))</f>
        <v/>
      </c>
      <c r="J1470" s="53" t="str">
        <f>IF(Ansøgning!H1475="","",Ansøgning!H1475)</f>
        <v/>
      </c>
      <c r="K1470" s="32" t="str">
        <f t="shared" si="154"/>
        <v/>
      </c>
      <c r="L1470" s="31" t="str">
        <f>IF(Ansøgning!J1475="","",Ansøgning!J1475)</f>
        <v/>
      </c>
      <c r="M1470" s="18"/>
      <c r="N1470" s="31" t="str">
        <f>IF(Ansøgning!K1475="","",Ansøgning!K1475)</f>
        <v/>
      </c>
      <c r="O1470" s="18"/>
      <c r="P1470" s="15" t="str">
        <f>IF(Ansøgning!L1475="","",Ansøgning!L1475)</f>
        <v/>
      </c>
      <c r="Q1470" s="46" t="str">
        <f t="shared" si="155"/>
        <v/>
      </c>
      <c r="R1470" s="46"/>
      <c r="S1470" s="101" t="str">
        <f>IF(Ansøgning!M1475="","",Ansøgning!M1475)</f>
        <v/>
      </c>
      <c r="T1470" s="31" t="str">
        <f t="shared" si="156"/>
        <v/>
      </c>
      <c r="U1470" s="102" t="str">
        <f>IF(Ansøgning!O1475="","",Ansøgning!O1475)</f>
        <v/>
      </c>
      <c r="V1470" s="20"/>
      <c r="W1470" s="102" t="str">
        <f>IF(Ansøgning!P1475="","",Ansøgning!P1475)</f>
        <v/>
      </c>
      <c r="X1470" s="20"/>
      <c r="Y1470" s="31" t="str">
        <f>IF(Ansøgning!Q1475="","",Ansøgning!Q1475)</f>
        <v/>
      </c>
      <c r="Z1470" s="46" t="str">
        <f>IFERROR(MAX(IF(OR(V1470="",X1470=""),"",IF(AND(AND(MONTH(F1470)&gt;=7,MONTH(F1470)&lt;8),AND(MONTH(H1470)&gt;=7,MONTH(H1470)&lt;8)),(NETWORKDAYS(F1470,H1470,Lister!$D$7:$D$13)-V1470)*T1470/NETWORKDAYS(Lister!$D$19,Lister!$E$19,Lister!$D$7:$D$13),IF(AND(AND(MONTH(F1470)&gt;=7,MONTH(F1470)&lt;8),MONTH(H1470)&gt;7),(NETWORKDAYS(F1470,Lister!$E$19,Lister!$D$7:$D$13)-V1470)*T1470/NETWORKDAYS(Lister!$D$19,Lister!$E$19,Lister!$D$7:$D$13),IF(MONTH(F1470)&gt;7,0)))),0),"")</f>
        <v/>
      </c>
      <c r="AA1470" s="31" t="str">
        <f>IF(Ansøgning!R1475="","",Ansøgning!R1475)</f>
        <v/>
      </c>
      <c r="AB1470" s="46" t="str">
        <f>IFERROR(MAX(IF(OR(V1470="",X1470=""),"",IF(AND(AND(MONTH(F1470)&gt;=8,MONTH(F1470)&lt;9),AND(MONTH(H1470)&gt;=8,MONTH(H1470)&lt;9)),(NETWORKDAYS(F1470,H1470,Lister!$D$7:$D$13)-X1470)*T1470/NETWORKDAYS(Lister!$D$20,Lister!$E$20,Lister!$D$7:$D$13),IF(AND(MONTH(F1470)=7,MONTH(H1470)=8),(NETWORKDAYS(Lister!$D$20,H1470,Lister!$D$7:$D$13)-X1470)*T1470/NETWORKDAYS(Lister!$D$20,Lister!$E$20,Lister!$D$7:$D$13),IF(AND(MONTH(F1470)=7,MONTH(H1470)=7),0)))),0),"")</f>
        <v/>
      </c>
      <c r="AC1470" s="15" t="str">
        <f>IF(Ansøgning!U1475="","",Ansøgning!U1475)</f>
        <v/>
      </c>
      <c r="AD1470" s="31" t="str">
        <f t="shared" si="157"/>
        <v/>
      </c>
      <c r="AE1470" s="31" t="str">
        <f t="shared" si="158"/>
        <v/>
      </c>
      <c r="AF1470" s="51" t="str">
        <f t="shared" si="159"/>
        <v/>
      </c>
      <c r="AG1470" s="15" t="str">
        <f t="shared" si="160"/>
        <v/>
      </c>
    </row>
    <row r="1471" spans="1:33" x14ac:dyDescent="0.25">
      <c r="A1471" s="13" t="str">
        <f>IF(Ansøgning!A1476="","",Ansøgning!A1476)</f>
        <v/>
      </c>
      <c r="B1471" s="13" t="str">
        <f>IF(Ansøgning!B1476="","",Ansøgning!B1476)</f>
        <v/>
      </c>
      <c r="C1471" s="13" t="str">
        <f>IF(Ansøgning!C1476="","",Ansøgning!C1476)</f>
        <v/>
      </c>
      <c r="D1471" s="13" t="str">
        <f>IF(Ansøgning!D1476="","",Ansøgning!D1476)</f>
        <v/>
      </c>
      <c r="E1471" s="14" t="str">
        <f>IF(Ansøgning!E1476="","",Ansøgning!E1476)</f>
        <v/>
      </c>
      <c r="F1471" s="16"/>
      <c r="G1471" s="14" t="str">
        <f>IF(Ansøgning!F1476="","",Ansøgning!F1476)</f>
        <v/>
      </c>
      <c r="H1471" s="16"/>
      <c r="I1471" s="72" t="str">
        <f>IF(OR(F1471="",H1471=""),"",NETWORKDAYS(F1471,H1471,Lister!$D$7:$D$13))</f>
        <v/>
      </c>
      <c r="J1471" s="53" t="str">
        <f>IF(Ansøgning!H1476="","",Ansøgning!H1476)</f>
        <v/>
      </c>
      <c r="K1471" s="32" t="str">
        <f t="shared" si="154"/>
        <v/>
      </c>
      <c r="L1471" s="31" t="str">
        <f>IF(Ansøgning!J1476="","",Ansøgning!J1476)</f>
        <v/>
      </c>
      <c r="M1471" s="18"/>
      <c r="N1471" s="31" t="str">
        <f>IF(Ansøgning!K1476="","",Ansøgning!K1476)</f>
        <v/>
      </c>
      <c r="O1471" s="18"/>
      <c r="P1471" s="15" t="str">
        <f>IF(Ansøgning!L1476="","",Ansøgning!L1476)</f>
        <v/>
      </c>
      <c r="Q1471" s="46" t="str">
        <f t="shared" si="155"/>
        <v/>
      </c>
      <c r="R1471" s="46"/>
      <c r="S1471" s="101" t="str">
        <f>IF(Ansøgning!M1476="","",Ansøgning!M1476)</f>
        <v/>
      </c>
      <c r="T1471" s="31" t="str">
        <f t="shared" si="156"/>
        <v/>
      </c>
      <c r="U1471" s="102" t="str">
        <f>IF(Ansøgning!O1476="","",Ansøgning!O1476)</f>
        <v/>
      </c>
      <c r="V1471" s="20"/>
      <c r="W1471" s="102" t="str">
        <f>IF(Ansøgning!P1476="","",Ansøgning!P1476)</f>
        <v/>
      </c>
      <c r="X1471" s="20"/>
      <c r="Y1471" s="31" t="str">
        <f>IF(Ansøgning!Q1476="","",Ansøgning!Q1476)</f>
        <v/>
      </c>
      <c r="Z1471" s="46" t="str">
        <f>IFERROR(MAX(IF(OR(V1471="",X1471=""),"",IF(AND(AND(MONTH(F1471)&gt;=7,MONTH(F1471)&lt;8),AND(MONTH(H1471)&gt;=7,MONTH(H1471)&lt;8)),(NETWORKDAYS(F1471,H1471,Lister!$D$7:$D$13)-V1471)*T1471/NETWORKDAYS(Lister!$D$19,Lister!$E$19,Lister!$D$7:$D$13),IF(AND(AND(MONTH(F1471)&gt;=7,MONTH(F1471)&lt;8),MONTH(H1471)&gt;7),(NETWORKDAYS(F1471,Lister!$E$19,Lister!$D$7:$D$13)-V1471)*T1471/NETWORKDAYS(Lister!$D$19,Lister!$E$19,Lister!$D$7:$D$13),IF(MONTH(F1471)&gt;7,0)))),0),"")</f>
        <v/>
      </c>
      <c r="AA1471" s="31" t="str">
        <f>IF(Ansøgning!R1476="","",Ansøgning!R1476)</f>
        <v/>
      </c>
      <c r="AB1471" s="46" t="str">
        <f>IFERROR(MAX(IF(OR(V1471="",X1471=""),"",IF(AND(AND(MONTH(F1471)&gt;=8,MONTH(F1471)&lt;9),AND(MONTH(H1471)&gt;=8,MONTH(H1471)&lt;9)),(NETWORKDAYS(F1471,H1471,Lister!$D$7:$D$13)-X1471)*T1471/NETWORKDAYS(Lister!$D$20,Lister!$E$20,Lister!$D$7:$D$13),IF(AND(MONTH(F1471)=7,MONTH(H1471)=8),(NETWORKDAYS(Lister!$D$20,H1471,Lister!$D$7:$D$13)-X1471)*T1471/NETWORKDAYS(Lister!$D$20,Lister!$E$20,Lister!$D$7:$D$13),IF(AND(MONTH(F1471)=7,MONTH(H1471)=7),0)))),0),"")</f>
        <v/>
      </c>
      <c r="AC1471" s="15" t="str">
        <f>IF(Ansøgning!U1476="","",Ansøgning!U1476)</f>
        <v/>
      </c>
      <c r="AD1471" s="31" t="str">
        <f t="shared" si="157"/>
        <v/>
      </c>
      <c r="AE1471" s="31" t="str">
        <f t="shared" si="158"/>
        <v/>
      </c>
      <c r="AF1471" s="51" t="str">
        <f t="shared" si="159"/>
        <v/>
      </c>
      <c r="AG1471" s="15" t="str">
        <f t="shared" si="160"/>
        <v/>
      </c>
    </row>
    <row r="1472" spans="1:33" x14ac:dyDescent="0.25">
      <c r="A1472" s="13" t="str">
        <f>IF(Ansøgning!A1477="","",Ansøgning!A1477)</f>
        <v/>
      </c>
      <c r="B1472" s="13" t="str">
        <f>IF(Ansøgning!B1477="","",Ansøgning!B1477)</f>
        <v/>
      </c>
      <c r="C1472" s="13" t="str">
        <f>IF(Ansøgning!C1477="","",Ansøgning!C1477)</f>
        <v/>
      </c>
      <c r="D1472" s="13" t="str">
        <f>IF(Ansøgning!D1477="","",Ansøgning!D1477)</f>
        <v/>
      </c>
      <c r="E1472" s="14" t="str">
        <f>IF(Ansøgning!E1477="","",Ansøgning!E1477)</f>
        <v/>
      </c>
      <c r="F1472" s="16"/>
      <c r="G1472" s="14" t="str">
        <f>IF(Ansøgning!F1477="","",Ansøgning!F1477)</f>
        <v/>
      </c>
      <c r="H1472" s="16"/>
      <c r="I1472" s="72" t="str">
        <f>IF(OR(F1472="",H1472=""),"",NETWORKDAYS(F1472,H1472,Lister!$D$7:$D$13))</f>
        <v/>
      </c>
      <c r="J1472" s="53" t="str">
        <f>IF(Ansøgning!H1477="","",Ansøgning!H1477)</f>
        <v/>
      </c>
      <c r="K1472" s="32" t="str">
        <f t="shared" si="154"/>
        <v/>
      </c>
      <c r="L1472" s="31" t="str">
        <f>IF(Ansøgning!J1477="","",Ansøgning!J1477)</f>
        <v/>
      </c>
      <c r="M1472" s="18"/>
      <c r="N1472" s="31" t="str">
        <f>IF(Ansøgning!K1477="","",Ansøgning!K1477)</f>
        <v/>
      </c>
      <c r="O1472" s="18"/>
      <c r="P1472" s="15" t="str">
        <f>IF(Ansøgning!L1477="","",Ansøgning!L1477)</f>
        <v/>
      </c>
      <c r="Q1472" s="46" t="str">
        <f t="shared" si="155"/>
        <v/>
      </c>
      <c r="R1472" s="46"/>
      <c r="S1472" s="101" t="str">
        <f>IF(Ansøgning!M1477="","",Ansøgning!M1477)</f>
        <v/>
      </c>
      <c r="T1472" s="31" t="str">
        <f t="shared" si="156"/>
        <v/>
      </c>
      <c r="U1472" s="102" t="str">
        <f>IF(Ansøgning!O1477="","",Ansøgning!O1477)</f>
        <v/>
      </c>
      <c r="V1472" s="20"/>
      <c r="W1472" s="102" t="str">
        <f>IF(Ansøgning!P1477="","",Ansøgning!P1477)</f>
        <v/>
      </c>
      <c r="X1472" s="20"/>
      <c r="Y1472" s="31" t="str">
        <f>IF(Ansøgning!Q1477="","",Ansøgning!Q1477)</f>
        <v/>
      </c>
      <c r="Z1472" s="46" t="str">
        <f>IFERROR(MAX(IF(OR(V1472="",X1472=""),"",IF(AND(AND(MONTH(F1472)&gt;=7,MONTH(F1472)&lt;8),AND(MONTH(H1472)&gt;=7,MONTH(H1472)&lt;8)),(NETWORKDAYS(F1472,H1472,Lister!$D$7:$D$13)-V1472)*T1472/NETWORKDAYS(Lister!$D$19,Lister!$E$19,Lister!$D$7:$D$13),IF(AND(AND(MONTH(F1472)&gt;=7,MONTH(F1472)&lt;8),MONTH(H1472)&gt;7),(NETWORKDAYS(F1472,Lister!$E$19,Lister!$D$7:$D$13)-V1472)*T1472/NETWORKDAYS(Lister!$D$19,Lister!$E$19,Lister!$D$7:$D$13),IF(MONTH(F1472)&gt;7,0)))),0),"")</f>
        <v/>
      </c>
      <c r="AA1472" s="31" t="str">
        <f>IF(Ansøgning!R1477="","",Ansøgning!R1477)</f>
        <v/>
      </c>
      <c r="AB1472" s="46" t="str">
        <f>IFERROR(MAX(IF(OR(V1472="",X1472=""),"",IF(AND(AND(MONTH(F1472)&gt;=8,MONTH(F1472)&lt;9),AND(MONTH(H1472)&gt;=8,MONTH(H1472)&lt;9)),(NETWORKDAYS(F1472,H1472,Lister!$D$7:$D$13)-X1472)*T1472/NETWORKDAYS(Lister!$D$20,Lister!$E$20,Lister!$D$7:$D$13),IF(AND(MONTH(F1472)=7,MONTH(H1472)=8),(NETWORKDAYS(Lister!$D$20,H1472,Lister!$D$7:$D$13)-X1472)*T1472/NETWORKDAYS(Lister!$D$20,Lister!$E$20,Lister!$D$7:$D$13),IF(AND(MONTH(F1472)=7,MONTH(H1472)=7),0)))),0),"")</f>
        <v/>
      </c>
      <c r="AC1472" s="15" t="str">
        <f>IF(Ansøgning!U1477="","",Ansøgning!U1477)</f>
        <v/>
      </c>
      <c r="AD1472" s="31" t="str">
        <f t="shared" si="157"/>
        <v/>
      </c>
      <c r="AE1472" s="31" t="str">
        <f t="shared" si="158"/>
        <v/>
      </c>
      <c r="AF1472" s="51" t="str">
        <f t="shared" si="159"/>
        <v/>
      </c>
      <c r="AG1472" s="15" t="str">
        <f t="shared" si="160"/>
        <v/>
      </c>
    </row>
    <row r="1473" spans="1:33" x14ac:dyDescent="0.25">
      <c r="A1473" s="13" t="str">
        <f>IF(Ansøgning!A1478="","",Ansøgning!A1478)</f>
        <v/>
      </c>
      <c r="B1473" s="13" t="str">
        <f>IF(Ansøgning!B1478="","",Ansøgning!B1478)</f>
        <v/>
      </c>
      <c r="C1473" s="13" t="str">
        <f>IF(Ansøgning!C1478="","",Ansøgning!C1478)</f>
        <v/>
      </c>
      <c r="D1473" s="13" t="str">
        <f>IF(Ansøgning!D1478="","",Ansøgning!D1478)</f>
        <v/>
      </c>
      <c r="E1473" s="14" t="str">
        <f>IF(Ansøgning!E1478="","",Ansøgning!E1478)</f>
        <v/>
      </c>
      <c r="F1473" s="16"/>
      <c r="G1473" s="14" t="str">
        <f>IF(Ansøgning!F1478="","",Ansøgning!F1478)</f>
        <v/>
      </c>
      <c r="H1473" s="16"/>
      <c r="I1473" s="72" t="str">
        <f>IF(OR(F1473="",H1473=""),"",NETWORKDAYS(F1473,H1473,Lister!$D$7:$D$13))</f>
        <v/>
      </c>
      <c r="J1473" s="53" t="str">
        <f>IF(Ansøgning!H1478="","",Ansøgning!H1478)</f>
        <v/>
      </c>
      <c r="K1473" s="32" t="str">
        <f t="shared" si="154"/>
        <v/>
      </c>
      <c r="L1473" s="31" t="str">
        <f>IF(Ansøgning!J1478="","",Ansøgning!J1478)</f>
        <v/>
      </c>
      <c r="M1473" s="18"/>
      <c r="N1473" s="31" t="str">
        <f>IF(Ansøgning!K1478="","",Ansøgning!K1478)</f>
        <v/>
      </c>
      <c r="O1473" s="18"/>
      <c r="P1473" s="15" t="str">
        <f>IF(Ansøgning!L1478="","",Ansøgning!L1478)</f>
        <v/>
      </c>
      <c r="Q1473" s="46" t="str">
        <f t="shared" si="155"/>
        <v/>
      </c>
      <c r="R1473" s="46"/>
      <c r="S1473" s="101" t="str">
        <f>IF(Ansøgning!M1478="","",Ansøgning!M1478)</f>
        <v/>
      </c>
      <c r="T1473" s="31" t="str">
        <f t="shared" si="156"/>
        <v/>
      </c>
      <c r="U1473" s="102" t="str">
        <f>IF(Ansøgning!O1478="","",Ansøgning!O1478)</f>
        <v/>
      </c>
      <c r="V1473" s="20"/>
      <c r="W1473" s="102" t="str">
        <f>IF(Ansøgning!P1478="","",Ansøgning!P1478)</f>
        <v/>
      </c>
      <c r="X1473" s="20"/>
      <c r="Y1473" s="31" t="str">
        <f>IF(Ansøgning!Q1478="","",Ansøgning!Q1478)</f>
        <v/>
      </c>
      <c r="Z1473" s="46" t="str">
        <f>IFERROR(MAX(IF(OR(V1473="",X1473=""),"",IF(AND(AND(MONTH(F1473)&gt;=7,MONTH(F1473)&lt;8),AND(MONTH(H1473)&gt;=7,MONTH(H1473)&lt;8)),(NETWORKDAYS(F1473,H1473,Lister!$D$7:$D$13)-V1473)*T1473/NETWORKDAYS(Lister!$D$19,Lister!$E$19,Lister!$D$7:$D$13),IF(AND(AND(MONTH(F1473)&gt;=7,MONTH(F1473)&lt;8),MONTH(H1473)&gt;7),(NETWORKDAYS(F1473,Lister!$E$19,Lister!$D$7:$D$13)-V1473)*T1473/NETWORKDAYS(Lister!$D$19,Lister!$E$19,Lister!$D$7:$D$13),IF(MONTH(F1473)&gt;7,0)))),0),"")</f>
        <v/>
      </c>
      <c r="AA1473" s="31" t="str">
        <f>IF(Ansøgning!R1478="","",Ansøgning!R1478)</f>
        <v/>
      </c>
      <c r="AB1473" s="46" t="str">
        <f>IFERROR(MAX(IF(OR(V1473="",X1473=""),"",IF(AND(AND(MONTH(F1473)&gt;=8,MONTH(F1473)&lt;9),AND(MONTH(H1473)&gt;=8,MONTH(H1473)&lt;9)),(NETWORKDAYS(F1473,H1473,Lister!$D$7:$D$13)-X1473)*T1473/NETWORKDAYS(Lister!$D$20,Lister!$E$20,Lister!$D$7:$D$13),IF(AND(MONTH(F1473)=7,MONTH(H1473)=8),(NETWORKDAYS(Lister!$D$20,H1473,Lister!$D$7:$D$13)-X1473)*T1473/NETWORKDAYS(Lister!$D$20,Lister!$E$20,Lister!$D$7:$D$13),IF(AND(MONTH(F1473)=7,MONTH(H1473)=7),0)))),0),"")</f>
        <v/>
      </c>
      <c r="AC1473" s="15" t="str">
        <f>IF(Ansøgning!U1478="","",Ansøgning!U1478)</f>
        <v/>
      </c>
      <c r="AD1473" s="31" t="str">
        <f t="shared" si="157"/>
        <v/>
      </c>
      <c r="AE1473" s="31" t="str">
        <f t="shared" si="158"/>
        <v/>
      </c>
      <c r="AF1473" s="51" t="str">
        <f t="shared" si="159"/>
        <v/>
      </c>
      <c r="AG1473" s="15" t="str">
        <f t="shared" si="160"/>
        <v/>
      </c>
    </row>
    <row r="1474" spans="1:33" x14ac:dyDescent="0.25">
      <c r="A1474" s="13" t="str">
        <f>IF(Ansøgning!A1479="","",Ansøgning!A1479)</f>
        <v/>
      </c>
      <c r="B1474" s="13" t="str">
        <f>IF(Ansøgning!B1479="","",Ansøgning!B1479)</f>
        <v/>
      </c>
      <c r="C1474" s="13" t="str">
        <f>IF(Ansøgning!C1479="","",Ansøgning!C1479)</f>
        <v/>
      </c>
      <c r="D1474" s="13" t="str">
        <f>IF(Ansøgning!D1479="","",Ansøgning!D1479)</f>
        <v/>
      </c>
      <c r="E1474" s="14" t="str">
        <f>IF(Ansøgning!E1479="","",Ansøgning!E1479)</f>
        <v/>
      </c>
      <c r="F1474" s="16"/>
      <c r="G1474" s="14" t="str">
        <f>IF(Ansøgning!F1479="","",Ansøgning!F1479)</f>
        <v/>
      </c>
      <c r="H1474" s="16"/>
      <c r="I1474" s="72" t="str">
        <f>IF(OR(F1474="",H1474=""),"",NETWORKDAYS(F1474,H1474,Lister!$D$7:$D$13))</f>
        <v/>
      </c>
      <c r="J1474" s="53" t="str">
        <f>IF(Ansøgning!H1479="","",Ansøgning!H1479)</f>
        <v/>
      </c>
      <c r="K1474" s="32" t="str">
        <f t="shared" si="154"/>
        <v/>
      </c>
      <c r="L1474" s="31" t="str">
        <f>IF(Ansøgning!J1479="","",Ansøgning!J1479)</f>
        <v/>
      </c>
      <c r="M1474" s="18"/>
      <c r="N1474" s="31" t="str">
        <f>IF(Ansøgning!K1479="","",Ansøgning!K1479)</f>
        <v/>
      </c>
      <c r="O1474" s="18"/>
      <c r="P1474" s="15" t="str">
        <f>IF(Ansøgning!L1479="","",Ansøgning!L1479)</f>
        <v/>
      </c>
      <c r="Q1474" s="46" t="str">
        <f t="shared" si="155"/>
        <v/>
      </c>
      <c r="R1474" s="46"/>
      <c r="S1474" s="101" t="str">
        <f>IF(Ansøgning!M1479="","",Ansøgning!M1479)</f>
        <v/>
      </c>
      <c r="T1474" s="31" t="str">
        <f t="shared" si="156"/>
        <v/>
      </c>
      <c r="U1474" s="102" t="str">
        <f>IF(Ansøgning!O1479="","",Ansøgning!O1479)</f>
        <v/>
      </c>
      <c r="V1474" s="20"/>
      <c r="W1474" s="102" t="str">
        <f>IF(Ansøgning!P1479="","",Ansøgning!P1479)</f>
        <v/>
      </c>
      <c r="X1474" s="20"/>
      <c r="Y1474" s="31" t="str">
        <f>IF(Ansøgning!Q1479="","",Ansøgning!Q1479)</f>
        <v/>
      </c>
      <c r="Z1474" s="46" t="str">
        <f>IFERROR(MAX(IF(OR(V1474="",X1474=""),"",IF(AND(AND(MONTH(F1474)&gt;=7,MONTH(F1474)&lt;8),AND(MONTH(H1474)&gt;=7,MONTH(H1474)&lt;8)),(NETWORKDAYS(F1474,H1474,Lister!$D$7:$D$13)-V1474)*T1474/NETWORKDAYS(Lister!$D$19,Lister!$E$19,Lister!$D$7:$D$13),IF(AND(AND(MONTH(F1474)&gt;=7,MONTH(F1474)&lt;8),MONTH(H1474)&gt;7),(NETWORKDAYS(F1474,Lister!$E$19,Lister!$D$7:$D$13)-V1474)*T1474/NETWORKDAYS(Lister!$D$19,Lister!$E$19,Lister!$D$7:$D$13),IF(MONTH(F1474)&gt;7,0)))),0),"")</f>
        <v/>
      </c>
      <c r="AA1474" s="31" t="str">
        <f>IF(Ansøgning!R1479="","",Ansøgning!R1479)</f>
        <v/>
      </c>
      <c r="AB1474" s="46" t="str">
        <f>IFERROR(MAX(IF(OR(V1474="",X1474=""),"",IF(AND(AND(MONTH(F1474)&gt;=8,MONTH(F1474)&lt;9),AND(MONTH(H1474)&gt;=8,MONTH(H1474)&lt;9)),(NETWORKDAYS(F1474,H1474,Lister!$D$7:$D$13)-X1474)*T1474/NETWORKDAYS(Lister!$D$20,Lister!$E$20,Lister!$D$7:$D$13),IF(AND(MONTH(F1474)=7,MONTH(H1474)=8),(NETWORKDAYS(Lister!$D$20,H1474,Lister!$D$7:$D$13)-X1474)*T1474/NETWORKDAYS(Lister!$D$20,Lister!$E$20,Lister!$D$7:$D$13),IF(AND(MONTH(F1474)=7,MONTH(H1474)=7),0)))),0),"")</f>
        <v/>
      </c>
      <c r="AC1474" s="15" t="str">
        <f>IF(Ansøgning!U1479="","",Ansøgning!U1479)</f>
        <v/>
      </c>
      <c r="AD1474" s="31" t="str">
        <f t="shared" si="157"/>
        <v/>
      </c>
      <c r="AE1474" s="31" t="str">
        <f t="shared" si="158"/>
        <v/>
      </c>
      <c r="AF1474" s="51" t="str">
        <f t="shared" si="159"/>
        <v/>
      </c>
      <c r="AG1474" s="15" t="str">
        <f t="shared" si="160"/>
        <v/>
      </c>
    </row>
    <row r="1475" spans="1:33" x14ac:dyDescent="0.25">
      <c r="A1475" s="13" t="str">
        <f>IF(Ansøgning!A1480="","",Ansøgning!A1480)</f>
        <v/>
      </c>
      <c r="B1475" s="13" t="str">
        <f>IF(Ansøgning!B1480="","",Ansøgning!B1480)</f>
        <v/>
      </c>
      <c r="C1475" s="13" t="str">
        <f>IF(Ansøgning!C1480="","",Ansøgning!C1480)</f>
        <v/>
      </c>
      <c r="D1475" s="13" t="str">
        <f>IF(Ansøgning!D1480="","",Ansøgning!D1480)</f>
        <v/>
      </c>
      <c r="E1475" s="14" t="str">
        <f>IF(Ansøgning!E1480="","",Ansøgning!E1480)</f>
        <v/>
      </c>
      <c r="F1475" s="16"/>
      <c r="G1475" s="14" t="str">
        <f>IF(Ansøgning!F1480="","",Ansøgning!F1480)</f>
        <v/>
      </c>
      <c r="H1475" s="16"/>
      <c r="I1475" s="72" t="str">
        <f>IF(OR(F1475="",H1475=""),"",NETWORKDAYS(F1475,H1475,Lister!$D$7:$D$13))</f>
        <v/>
      </c>
      <c r="J1475" s="53" t="str">
        <f>IF(Ansøgning!H1480="","",Ansøgning!H1480)</f>
        <v/>
      </c>
      <c r="K1475" s="32" t="str">
        <f t="shared" si="154"/>
        <v/>
      </c>
      <c r="L1475" s="31" t="str">
        <f>IF(Ansøgning!J1480="","",Ansøgning!J1480)</f>
        <v/>
      </c>
      <c r="M1475" s="18"/>
      <c r="N1475" s="31" t="str">
        <f>IF(Ansøgning!K1480="","",Ansøgning!K1480)</f>
        <v/>
      </c>
      <c r="O1475" s="18"/>
      <c r="P1475" s="15" t="str">
        <f>IF(Ansøgning!L1480="","",Ansøgning!L1480)</f>
        <v/>
      </c>
      <c r="Q1475" s="46" t="str">
        <f t="shared" si="155"/>
        <v/>
      </c>
      <c r="R1475" s="46"/>
      <c r="S1475" s="101" t="str">
        <f>IF(Ansøgning!M1480="","",Ansøgning!M1480)</f>
        <v/>
      </c>
      <c r="T1475" s="31" t="str">
        <f t="shared" si="156"/>
        <v/>
      </c>
      <c r="U1475" s="102" t="str">
        <f>IF(Ansøgning!O1480="","",Ansøgning!O1480)</f>
        <v/>
      </c>
      <c r="V1475" s="20"/>
      <c r="W1475" s="102" t="str">
        <f>IF(Ansøgning!P1480="","",Ansøgning!P1480)</f>
        <v/>
      </c>
      <c r="X1475" s="20"/>
      <c r="Y1475" s="31" t="str">
        <f>IF(Ansøgning!Q1480="","",Ansøgning!Q1480)</f>
        <v/>
      </c>
      <c r="Z1475" s="46" t="str">
        <f>IFERROR(MAX(IF(OR(V1475="",X1475=""),"",IF(AND(AND(MONTH(F1475)&gt;=7,MONTH(F1475)&lt;8),AND(MONTH(H1475)&gt;=7,MONTH(H1475)&lt;8)),(NETWORKDAYS(F1475,H1475,Lister!$D$7:$D$13)-V1475)*T1475/NETWORKDAYS(Lister!$D$19,Lister!$E$19,Lister!$D$7:$D$13),IF(AND(AND(MONTH(F1475)&gt;=7,MONTH(F1475)&lt;8),MONTH(H1475)&gt;7),(NETWORKDAYS(F1475,Lister!$E$19,Lister!$D$7:$D$13)-V1475)*T1475/NETWORKDAYS(Lister!$D$19,Lister!$E$19,Lister!$D$7:$D$13),IF(MONTH(F1475)&gt;7,0)))),0),"")</f>
        <v/>
      </c>
      <c r="AA1475" s="31" t="str">
        <f>IF(Ansøgning!R1480="","",Ansøgning!R1480)</f>
        <v/>
      </c>
      <c r="AB1475" s="46" t="str">
        <f>IFERROR(MAX(IF(OR(V1475="",X1475=""),"",IF(AND(AND(MONTH(F1475)&gt;=8,MONTH(F1475)&lt;9),AND(MONTH(H1475)&gt;=8,MONTH(H1475)&lt;9)),(NETWORKDAYS(F1475,H1475,Lister!$D$7:$D$13)-X1475)*T1475/NETWORKDAYS(Lister!$D$20,Lister!$E$20,Lister!$D$7:$D$13),IF(AND(MONTH(F1475)=7,MONTH(H1475)=8),(NETWORKDAYS(Lister!$D$20,H1475,Lister!$D$7:$D$13)-X1475)*T1475/NETWORKDAYS(Lister!$D$20,Lister!$E$20,Lister!$D$7:$D$13),IF(AND(MONTH(F1475)=7,MONTH(H1475)=7),0)))),0),"")</f>
        <v/>
      </c>
      <c r="AC1475" s="15" t="str">
        <f>IF(Ansøgning!U1480="","",Ansøgning!U1480)</f>
        <v/>
      </c>
      <c r="AD1475" s="31" t="str">
        <f t="shared" si="157"/>
        <v/>
      </c>
      <c r="AE1475" s="31" t="str">
        <f t="shared" si="158"/>
        <v/>
      </c>
      <c r="AF1475" s="51" t="str">
        <f t="shared" si="159"/>
        <v/>
      </c>
      <c r="AG1475" s="15" t="str">
        <f t="shared" si="160"/>
        <v/>
      </c>
    </row>
    <row r="1476" spans="1:33" x14ac:dyDescent="0.25">
      <c r="A1476" s="13" t="str">
        <f>IF(Ansøgning!A1481="","",Ansøgning!A1481)</f>
        <v/>
      </c>
      <c r="B1476" s="13" t="str">
        <f>IF(Ansøgning!B1481="","",Ansøgning!B1481)</f>
        <v/>
      </c>
      <c r="C1476" s="13" t="str">
        <f>IF(Ansøgning!C1481="","",Ansøgning!C1481)</f>
        <v/>
      </c>
      <c r="D1476" s="13" t="str">
        <f>IF(Ansøgning!D1481="","",Ansøgning!D1481)</f>
        <v/>
      </c>
      <c r="E1476" s="14" t="str">
        <f>IF(Ansøgning!E1481="","",Ansøgning!E1481)</f>
        <v/>
      </c>
      <c r="F1476" s="16"/>
      <c r="G1476" s="14" t="str">
        <f>IF(Ansøgning!F1481="","",Ansøgning!F1481)</f>
        <v/>
      </c>
      <c r="H1476" s="16"/>
      <c r="I1476" s="72" t="str">
        <f>IF(OR(F1476="",H1476=""),"",NETWORKDAYS(F1476,H1476,Lister!$D$7:$D$13))</f>
        <v/>
      </c>
      <c r="J1476" s="53" t="str">
        <f>IF(Ansøgning!H1481="","",Ansøgning!H1481)</f>
        <v/>
      </c>
      <c r="K1476" s="32" t="str">
        <f t="shared" si="154"/>
        <v/>
      </c>
      <c r="L1476" s="31" t="str">
        <f>IF(Ansøgning!J1481="","",Ansøgning!J1481)</f>
        <v/>
      </c>
      <c r="M1476" s="18"/>
      <c r="N1476" s="31" t="str">
        <f>IF(Ansøgning!K1481="","",Ansøgning!K1481)</f>
        <v/>
      </c>
      <c r="O1476" s="18"/>
      <c r="P1476" s="15" t="str">
        <f>IF(Ansøgning!L1481="","",Ansøgning!L1481)</f>
        <v/>
      </c>
      <c r="Q1476" s="46" t="str">
        <f t="shared" si="155"/>
        <v/>
      </c>
      <c r="R1476" s="46"/>
      <c r="S1476" s="101" t="str">
        <f>IF(Ansøgning!M1481="","",Ansøgning!M1481)</f>
        <v/>
      </c>
      <c r="T1476" s="31" t="str">
        <f t="shared" si="156"/>
        <v/>
      </c>
      <c r="U1476" s="102" t="str">
        <f>IF(Ansøgning!O1481="","",Ansøgning!O1481)</f>
        <v/>
      </c>
      <c r="V1476" s="20"/>
      <c r="W1476" s="102" t="str">
        <f>IF(Ansøgning!P1481="","",Ansøgning!P1481)</f>
        <v/>
      </c>
      <c r="X1476" s="20"/>
      <c r="Y1476" s="31" t="str">
        <f>IF(Ansøgning!Q1481="","",Ansøgning!Q1481)</f>
        <v/>
      </c>
      <c r="Z1476" s="46" t="str">
        <f>IFERROR(MAX(IF(OR(V1476="",X1476=""),"",IF(AND(AND(MONTH(F1476)&gt;=7,MONTH(F1476)&lt;8),AND(MONTH(H1476)&gt;=7,MONTH(H1476)&lt;8)),(NETWORKDAYS(F1476,H1476,Lister!$D$7:$D$13)-V1476)*T1476/NETWORKDAYS(Lister!$D$19,Lister!$E$19,Lister!$D$7:$D$13),IF(AND(AND(MONTH(F1476)&gt;=7,MONTH(F1476)&lt;8),MONTH(H1476)&gt;7),(NETWORKDAYS(F1476,Lister!$E$19,Lister!$D$7:$D$13)-V1476)*T1476/NETWORKDAYS(Lister!$D$19,Lister!$E$19,Lister!$D$7:$D$13),IF(MONTH(F1476)&gt;7,0)))),0),"")</f>
        <v/>
      </c>
      <c r="AA1476" s="31" t="str">
        <f>IF(Ansøgning!R1481="","",Ansøgning!R1481)</f>
        <v/>
      </c>
      <c r="AB1476" s="46" t="str">
        <f>IFERROR(MAX(IF(OR(V1476="",X1476=""),"",IF(AND(AND(MONTH(F1476)&gt;=8,MONTH(F1476)&lt;9),AND(MONTH(H1476)&gt;=8,MONTH(H1476)&lt;9)),(NETWORKDAYS(F1476,H1476,Lister!$D$7:$D$13)-X1476)*T1476/NETWORKDAYS(Lister!$D$20,Lister!$E$20,Lister!$D$7:$D$13),IF(AND(MONTH(F1476)=7,MONTH(H1476)=8),(NETWORKDAYS(Lister!$D$20,H1476,Lister!$D$7:$D$13)-X1476)*T1476/NETWORKDAYS(Lister!$D$20,Lister!$E$20,Lister!$D$7:$D$13),IF(AND(MONTH(F1476)=7,MONTH(H1476)=7),0)))),0),"")</f>
        <v/>
      </c>
      <c r="AC1476" s="15" t="str">
        <f>IF(Ansøgning!U1481="","",Ansøgning!U1481)</f>
        <v/>
      </c>
      <c r="AD1476" s="31" t="str">
        <f t="shared" si="157"/>
        <v/>
      </c>
      <c r="AE1476" s="31" t="str">
        <f t="shared" si="158"/>
        <v/>
      </c>
      <c r="AF1476" s="51" t="str">
        <f t="shared" si="159"/>
        <v/>
      </c>
      <c r="AG1476" s="15" t="str">
        <f t="shared" si="160"/>
        <v/>
      </c>
    </row>
    <row r="1477" spans="1:33" x14ac:dyDescent="0.25">
      <c r="A1477" s="13" t="str">
        <f>IF(Ansøgning!A1482="","",Ansøgning!A1482)</f>
        <v/>
      </c>
      <c r="B1477" s="13" t="str">
        <f>IF(Ansøgning!B1482="","",Ansøgning!B1482)</f>
        <v/>
      </c>
      <c r="C1477" s="13" t="str">
        <f>IF(Ansøgning!C1482="","",Ansøgning!C1482)</f>
        <v/>
      </c>
      <c r="D1477" s="13" t="str">
        <f>IF(Ansøgning!D1482="","",Ansøgning!D1482)</f>
        <v/>
      </c>
      <c r="E1477" s="14" t="str">
        <f>IF(Ansøgning!E1482="","",Ansøgning!E1482)</f>
        <v/>
      </c>
      <c r="F1477" s="16"/>
      <c r="G1477" s="14" t="str">
        <f>IF(Ansøgning!F1482="","",Ansøgning!F1482)</f>
        <v/>
      </c>
      <c r="H1477" s="16"/>
      <c r="I1477" s="72" t="str">
        <f>IF(OR(F1477="",H1477=""),"",NETWORKDAYS(F1477,H1477,Lister!$D$7:$D$13))</f>
        <v/>
      </c>
      <c r="J1477" s="53" t="str">
        <f>IF(Ansøgning!H1482="","",Ansøgning!H1482)</f>
        <v/>
      </c>
      <c r="K1477" s="32" t="str">
        <f t="shared" si="154"/>
        <v/>
      </c>
      <c r="L1477" s="31" t="str">
        <f>IF(Ansøgning!J1482="","",Ansøgning!J1482)</f>
        <v/>
      </c>
      <c r="M1477" s="18"/>
      <c r="N1477" s="31" t="str">
        <f>IF(Ansøgning!K1482="","",Ansøgning!K1482)</f>
        <v/>
      </c>
      <c r="O1477" s="18"/>
      <c r="P1477" s="15" t="str">
        <f>IF(Ansøgning!L1482="","",Ansøgning!L1482)</f>
        <v/>
      </c>
      <c r="Q1477" s="46" t="str">
        <f t="shared" si="155"/>
        <v/>
      </c>
      <c r="R1477" s="46"/>
      <c r="S1477" s="101" t="str">
        <f>IF(Ansøgning!M1482="","",Ansøgning!M1482)</f>
        <v/>
      </c>
      <c r="T1477" s="31" t="str">
        <f t="shared" si="156"/>
        <v/>
      </c>
      <c r="U1477" s="102" t="str">
        <f>IF(Ansøgning!O1482="","",Ansøgning!O1482)</f>
        <v/>
      </c>
      <c r="V1477" s="20"/>
      <c r="W1477" s="102" t="str">
        <f>IF(Ansøgning!P1482="","",Ansøgning!P1482)</f>
        <v/>
      </c>
      <c r="X1477" s="20"/>
      <c r="Y1477" s="31" t="str">
        <f>IF(Ansøgning!Q1482="","",Ansøgning!Q1482)</f>
        <v/>
      </c>
      <c r="Z1477" s="46" t="str">
        <f>IFERROR(MAX(IF(OR(V1477="",X1477=""),"",IF(AND(AND(MONTH(F1477)&gt;=7,MONTH(F1477)&lt;8),AND(MONTH(H1477)&gt;=7,MONTH(H1477)&lt;8)),(NETWORKDAYS(F1477,H1477,Lister!$D$7:$D$13)-V1477)*T1477/NETWORKDAYS(Lister!$D$19,Lister!$E$19,Lister!$D$7:$D$13),IF(AND(AND(MONTH(F1477)&gt;=7,MONTH(F1477)&lt;8),MONTH(H1477)&gt;7),(NETWORKDAYS(F1477,Lister!$E$19,Lister!$D$7:$D$13)-V1477)*T1477/NETWORKDAYS(Lister!$D$19,Lister!$E$19,Lister!$D$7:$D$13),IF(MONTH(F1477)&gt;7,0)))),0),"")</f>
        <v/>
      </c>
      <c r="AA1477" s="31" t="str">
        <f>IF(Ansøgning!R1482="","",Ansøgning!R1482)</f>
        <v/>
      </c>
      <c r="AB1477" s="46" t="str">
        <f>IFERROR(MAX(IF(OR(V1477="",X1477=""),"",IF(AND(AND(MONTH(F1477)&gt;=8,MONTH(F1477)&lt;9),AND(MONTH(H1477)&gt;=8,MONTH(H1477)&lt;9)),(NETWORKDAYS(F1477,H1477,Lister!$D$7:$D$13)-X1477)*T1477/NETWORKDAYS(Lister!$D$20,Lister!$E$20,Lister!$D$7:$D$13),IF(AND(MONTH(F1477)=7,MONTH(H1477)=8),(NETWORKDAYS(Lister!$D$20,H1477,Lister!$D$7:$D$13)-X1477)*T1477/NETWORKDAYS(Lister!$D$20,Lister!$E$20,Lister!$D$7:$D$13),IF(AND(MONTH(F1477)=7,MONTH(H1477)=7),0)))),0),"")</f>
        <v/>
      </c>
      <c r="AC1477" s="15" t="str">
        <f>IF(Ansøgning!U1482="","",Ansøgning!U1482)</f>
        <v/>
      </c>
      <c r="AD1477" s="31" t="str">
        <f t="shared" si="157"/>
        <v/>
      </c>
      <c r="AE1477" s="31" t="str">
        <f t="shared" si="158"/>
        <v/>
      </c>
      <c r="AF1477" s="51" t="str">
        <f t="shared" si="159"/>
        <v/>
      </c>
      <c r="AG1477" s="15" t="str">
        <f t="shared" si="160"/>
        <v/>
      </c>
    </row>
    <row r="1478" spans="1:33" x14ac:dyDescent="0.25">
      <c r="A1478" s="13" t="str">
        <f>IF(Ansøgning!A1483="","",Ansøgning!A1483)</f>
        <v/>
      </c>
      <c r="B1478" s="13" t="str">
        <f>IF(Ansøgning!B1483="","",Ansøgning!B1483)</f>
        <v/>
      </c>
      <c r="C1478" s="13" t="str">
        <f>IF(Ansøgning!C1483="","",Ansøgning!C1483)</f>
        <v/>
      </c>
      <c r="D1478" s="13" t="str">
        <f>IF(Ansøgning!D1483="","",Ansøgning!D1483)</f>
        <v/>
      </c>
      <c r="E1478" s="14" t="str">
        <f>IF(Ansøgning!E1483="","",Ansøgning!E1483)</f>
        <v/>
      </c>
      <c r="F1478" s="16"/>
      <c r="G1478" s="14" t="str">
        <f>IF(Ansøgning!F1483="","",Ansøgning!F1483)</f>
        <v/>
      </c>
      <c r="H1478" s="16"/>
      <c r="I1478" s="72" t="str">
        <f>IF(OR(F1478="",H1478=""),"",NETWORKDAYS(F1478,H1478,Lister!$D$7:$D$13))</f>
        <v/>
      </c>
      <c r="J1478" s="53" t="str">
        <f>IF(Ansøgning!H1483="","",Ansøgning!H1483)</f>
        <v/>
      </c>
      <c r="K1478" s="32" t="str">
        <f t="shared" si="154"/>
        <v/>
      </c>
      <c r="L1478" s="31" t="str">
        <f>IF(Ansøgning!J1483="","",Ansøgning!J1483)</f>
        <v/>
      </c>
      <c r="M1478" s="18"/>
      <c r="N1478" s="31" t="str">
        <f>IF(Ansøgning!K1483="","",Ansøgning!K1483)</f>
        <v/>
      </c>
      <c r="O1478" s="18"/>
      <c r="P1478" s="15" t="str">
        <f>IF(Ansøgning!L1483="","",Ansøgning!L1483)</f>
        <v/>
      </c>
      <c r="Q1478" s="46" t="str">
        <f t="shared" si="155"/>
        <v/>
      </c>
      <c r="R1478" s="46"/>
      <c r="S1478" s="101" t="str">
        <f>IF(Ansøgning!M1483="","",Ansøgning!M1483)</f>
        <v/>
      </c>
      <c r="T1478" s="31" t="str">
        <f t="shared" si="156"/>
        <v/>
      </c>
      <c r="U1478" s="102" t="str">
        <f>IF(Ansøgning!O1483="","",Ansøgning!O1483)</f>
        <v/>
      </c>
      <c r="V1478" s="20"/>
      <c r="W1478" s="102" t="str">
        <f>IF(Ansøgning!P1483="","",Ansøgning!P1483)</f>
        <v/>
      </c>
      <c r="X1478" s="20"/>
      <c r="Y1478" s="31" t="str">
        <f>IF(Ansøgning!Q1483="","",Ansøgning!Q1483)</f>
        <v/>
      </c>
      <c r="Z1478" s="46" t="str">
        <f>IFERROR(MAX(IF(OR(V1478="",X1478=""),"",IF(AND(AND(MONTH(F1478)&gt;=7,MONTH(F1478)&lt;8),AND(MONTH(H1478)&gt;=7,MONTH(H1478)&lt;8)),(NETWORKDAYS(F1478,H1478,Lister!$D$7:$D$13)-V1478)*T1478/NETWORKDAYS(Lister!$D$19,Lister!$E$19,Lister!$D$7:$D$13),IF(AND(AND(MONTH(F1478)&gt;=7,MONTH(F1478)&lt;8),MONTH(H1478)&gt;7),(NETWORKDAYS(F1478,Lister!$E$19,Lister!$D$7:$D$13)-V1478)*T1478/NETWORKDAYS(Lister!$D$19,Lister!$E$19,Lister!$D$7:$D$13),IF(MONTH(F1478)&gt;7,0)))),0),"")</f>
        <v/>
      </c>
      <c r="AA1478" s="31" t="str">
        <f>IF(Ansøgning!R1483="","",Ansøgning!R1483)</f>
        <v/>
      </c>
      <c r="AB1478" s="46" t="str">
        <f>IFERROR(MAX(IF(OR(V1478="",X1478=""),"",IF(AND(AND(MONTH(F1478)&gt;=8,MONTH(F1478)&lt;9),AND(MONTH(H1478)&gt;=8,MONTH(H1478)&lt;9)),(NETWORKDAYS(F1478,H1478,Lister!$D$7:$D$13)-X1478)*T1478/NETWORKDAYS(Lister!$D$20,Lister!$E$20,Lister!$D$7:$D$13),IF(AND(MONTH(F1478)=7,MONTH(H1478)=8),(NETWORKDAYS(Lister!$D$20,H1478,Lister!$D$7:$D$13)-X1478)*T1478/NETWORKDAYS(Lister!$D$20,Lister!$E$20,Lister!$D$7:$D$13),IF(AND(MONTH(F1478)=7,MONTH(H1478)=7),0)))),0),"")</f>
        <v/>
      </c>
      <c r="AC1478" s="15" t="str">
        <f>IF(Ansøgning!U1483="","",Ansøgning!U1483)</f>
        <v/>
      </c>
      <c r="AD1478" s="31" t="str">
        <f t="shared" si="157"/>
        <v/>
      </c>
      <c r="AE1478" s="31" t="str">
        <f t="shared" si="158"/>
        <v/>
      </c>
      <c r="AF1478" s="51" t="str">
        <f t="shared" si="159"/>
        <v/>
      </c>
      <c r="AG1478" s="15" t="str">
        <f t="shared" si="160"/>
        <v/>
      </c>
    </row>
    <row r="1479" spans="1:33" x14ac:dyDescent="0.25">
      <c r="A1479" s="13" t="str">
        <f>IF(Ansøgning!A1484="","",Ansøgning!A1484)</f>
        <v/>
      </c>
      <c r="B1479" s="13" t="str">
        <f>IF(Ansøgning!B1484="","",Ansøgning!B1484)</f>
        <v/>
      </c>
      <c r="C1479" s="13" t="str">
        <f>IF(Ansøgning!C1484="","",Ansøgning!C1484)</f>
        <v/>
      </c>
      <c r="D1479" s="13" t="str">
        <f>IF(Ansøgning!D1484="","",Ansøgning!D1484)</f>
        <v/>
      </c>
      <c r="E1479" s="14" t="str">
        <f>IF(Ansøgning!E1484="","",Ansøgning!E1484)</f>
        <v/>
      </c>
      <c r="F1479" s="16"/>
      <c r="G1479" s="14" t="str">
        <f>IF(Ansøgning!F1484="","",Ansøgning!F1484)</f>
        <v/>
      </c>
      <c r="H1479" s="16"/>
      <c r="I1479" s="72" t="str">
        <f>IF(OR(F1479="",H1479=""),"",NETWORKDAYS(F1479,H1479,Lister!$D$7:$D$13))</f>
        <v/>
      </c>
      <c r="J1479" s="53" t="str">
        <f>IF(Ansøgning!H1484="","",Ansøgning!H1484)</f>
        <v/>
      </c>
      <c r="K1479" s="32" t="str">
        <f t="shared" si="154"/>
        <v/>
      </c>
      <c r="L1479" s="31" t="str">
        <f>IF(Ansøgning!J1484="","",Ansøgning!J1484)</f>
        <v/>
      </c>
      <c r="M1479" s="18"/>
      <c r="N1479" s="31" t="str">
        <f>IF(Ansøgning!K1484="","",Ansøgning!K1484)</f>
        <v/>
      </c>
      <c r="O1479" s="18"/>
      <c r="P1479" s="15" t="str">
        <f>IF(Ansøgning!L1484="","",Ansøgning!L1484)</f>
        <v/>
      </c>
      <c r="Q1479" s="46" t="str">
        <f t="shared" si="155"/>
        <v/>
      </c>
      <c r="R1479" s="46"/>
      <c r="S1479" s="101" t="str">
        <f>IF(Ansøgning!M1484="","",Ansøgning!M1484)</f>
        <v/>
      </c>
      <c r="T1479" s="31" t="str">
        <f t="shared" si="156"/>
        <v/>
      </c>
      <c r="U1479" s="102" t="str">
        <f>IF(Ansøgning!O1484="","",Ansøgning!O1484)</f>
        <v/>
      </c>
      <c r="V1479" s="20"/>
      <c r="W1479" s="102" t="str">
        <f>IF(Ansøgning!P1484="","",Ansøgning!P1484)</f>
        <v/>
      </c>
      <c r="X1479" s="20"/>
      <c r="Y1479" s="31" t="str">
        <f>IF(Ansøgning!Q1484="","",Ansøgning!Q1484)</f>
        <v/>
      </c>
      <c r="Z1479" s="46" t="str">
        <f>IFERROR(MAX(IF(OR(V1479="",X1479=""),"",IF(AND(AND(MONTH(F1479)&gt;=7,MONTH(F1479)&lt;8),AND(MONTH(H1479)&gt;=7,MONTH(H1479)&lt;8)),(NETWORKDAYS(F1479,H1479,Lister!$D$7:$D$13)-V1479)*T1479/NETWORKDAYS(Lister!$D$19,Lister!$E$19,Lister!$D$7:$D$13),IF(AND(AND(MONTH(F1479)&gt;=7,MONTH(F1479)&lt;8),MONTH(H1479)&gt;7),(NETWORKDAYS(F1479,Lister!$E$19,Lister!$D$7:$D$13)-V1479)*T1479/NETWORKDAYS(Lister!$D$19,Lister!$E$19,Lister!$D$7:$D$13),IF(MONTH(F1479)&gt;7,0)))),0),"")</f>
        <v/>
      </c>
      <c r="AA1479" s="31" t="str">
        <f>IF(Ansøgning!R1484="","",Ansøgning!R1484)</f>
        <v/>
      </c>
      <c r="AB1479" s="46" t="str">
        <f>IFERROR(MAX(IF(OR(V1479="",X1479=""),"",IF(AND(AND(MONTH(F1479)&gt;=8,MONTH(F1479)&lt;9),AND(MONTH(H1479)&gt;=8,MONTH(H1479)&lt;9)),(NETWORKDAYS(F1479,H1479,Lister!$D$7:$D$13)-X1479)*T1479/NETWORKDAYS(Lister!$D$20,Lister!$E$20,Lister!$D$7:$D$13),IF(AND(MONTH(F1479)=7,MONTH(H1479)=8),(NETWORKDAYS(Lister!$D$20,H1479,Lister!$D$7:$D$13)-X1479)*T1479/NETWORKDAYS(Lister!$D$20,Lister!$E$20,Lister!$D$7:$D$13),IF(AND(MONTH(F1479)=7,MONTH(H1479)=7),0)))),0),"")</f>
        <v/>
      </c>
      <c r="AC1479" s="15" t="str">
        <f>IF(Ansøgning!U1484="","",Ansøgning!U1484)</f>
        <v/>
      </c>
      <c r="AD1479" s="31" t="str">
        <f t="shared" si="157"/>
        <v/>
      </c>
      <c r="AE1479" s="31" t="str">
        <f t="shared" si="158"/>
        <v/>
      </c>
      <c r="AF1479" s="51" t="str">
        <f t="shared" si="159"/>
        <v/>
      </c>
      <c r="AG1479" s="15" t="str">
        <f t="shared" si="160"/>
        <v/>
      </c>
    </row>
    <row r="1480" spans="1:33" x14ac:dyDescent="0.25">
      <c r="A1480" s="13" t="str">
        <f>IF(Ansøgning!A1485="","",Ansøgning!A1485)</f>
        <v/>
      </c>
      <c r="B1480" s="13" t="str">
        <f>IF(Ansøgning!B1485="","",Ansøgning!B1485)</f>
        <v/>
      </c>
      <c r="C1480" s="13" t="str">
        <f>IF(Ansøgning!C1485="","",Ansøgning!C1485)</f>
        <v/>
      </c>
      <c r="D1480" s="13" t="str">
        <f>IF(Ansøgning!D1485="","",Ansøgning!D1485)</f>
        <v/>
      </c>
      <c r="E1480" s="14" t="str">
        <f>IF(Ansøgning!E1485="","",Ansøgning!E1485)</f>
        <v/>
      </c>
      <c r="F1480" s="16"/>
      <c r="G1480" s="14" t="str">
        <f>IF(Ansøgning!F1485="","",Ansøgning!F1485)</f>
        <v/>
      </c>
      <c r="H1480" s="16"/>
      <c r="I1480" s="72" t="str">
        <f>IF(OR(F1480="",H1480=""),"",NETWORKDAYS(F1480,H1480,Lister!$D$7:$D$13))</f>
        <v/>
      </c>
      <c r="J1480" s="53" t="str">
        <f>IF(Ansøgning!H1485="","",Ansøgning!H1485)</f>
        <v/>
      </c>
      <c r="K1480" s="32" t="str">
        <f t="shared" si="154"/>
        <v/>
      </c>
      <c r="L1480" s="31" t="str">
        <f>IF(Ansøgning!J1485="","",Ansøgning!J1485)</f>
        <v/>
      </c>
      <c r="M1480" s="18"/>
      <c r="N1480" s="31" t="str">
        <f>IF(Ansøgning!K1485="","",Ansøgning!K1485)</f>
        <v/>
      </c>
      <c r="O1480" s="18"/>
      <c r="P1480" s="15" t="str">
        <f>IF(Ansøgning!L1485="","",Ansøgning!L1485)</f>
        <v/>
      </c>
      <c r="Q1480" s="46" t="str">
        <f t="shared" si="155"/>
        <v/>
      </c>
      <c r="R1480" s="46"/>
      <c r="S1480" s="101" t="str">
        <f>IF(Ansøgning!M1485="","",Ansøgning!M1485)</f>
        <v/>
      </c>
      <c r="T1480" s="31" t="str">
        <f t="shared" si="156"/>
        <v/>
      </c>
      <c r="U1480" s="102" t="str">
        <f>IF(Ansøgning!O1485="","",Ansøgning!O1485)</f>
        <v/>
      </c>
      <c r="V1480" s="20"/>
      <c r="W1480" s="102" t="str">
        <f>IF(Ansøgning!P1485="","",Ansøgning!P1485)</f>
        <v/>
      </c>
      <c r="X1480" s="20"/>
      <c r="Y1480" s="31" t="str">
        <f>IF(Ansøgning!Q1485="","",Ansøgning!Q1485)</f>
        <v/>
      </c>
      <c r="Z1480" s="46" t="str">
        <f>IFERROR(MAX(IF(OR(V1480="",X1480=""),"",IF(AND(AND(MONTH(F1480)&gt;=7,MONTH(F1480)&lt;8),AND(MONTH(H1480)&gt;=7,MONTH(H1480)&lt;8)),(NETWORKDAYS(F1480,H1480,Lister!$D$7:$D$13)-V1480)*T1480/NETWORKDAYS(Lister!$D$19,Lister!$E$19,Lister!$D$7:$D$13),IF(AND(AND(MONTH(F1480)&gt;=7,MONTH(F1480)&lt;8),MONTH(H1480)&gt;7),(NETWORKDAYS(F1480,Lister!$E$19,Lister!$D$7:$D$13)-V1480)*T1480/NETWORKDAYS(Lister!$D$19,Lister!$E$19,Lister!$D$7:$D$13),IF(MONTH(F1480)&gt;7,0)))),0),"")</f>
        <v/>
      </c>
      <c r="AA1480" s="31" t="str">
        <f>IF(Ansøgning!R1485="","",Ansøgning!R1485)</f>
        <v/>
      </c>
      <c r="AB1480" s="46" t="str">
        <f>IFERROR(MAX(IF(OR(V1480="",X1480=""),"",IF(AND(AND(MONTH(F1480)&gt;=8,MONTH(F1480)&lt;9),AND(MONTH(H1480)&gt;=8,MONTH(H1480)&lt;9)),(NETWORKDAYS(F1480,H1480,Lister!$D$7:$D$13)-X1480)*T1480/NETWORKDAYS(Lister!$D$20,Lister!$E$20,Lister!$D$7:$D$13),IF(AND(MONTH(F1480)=7,MONTH(H1480)=8),(NETWORKDAYS(Lister!$D$20,H1480,Lister!$D$7:$D$13)-X1480)*T1480/NETWORKDAYS(Lister!$D$20,Lister!$E$20,Lister!$D$7:$D$13),IF(AND(MONTH(F1480)=7,MONTH(H1480)=7),0)))),0),"")</f>
        <v/>
      </c>
      <c r="AC1480" s="15" t="str">
        <f>IF(Ansøgning!U1485="","",Ansøgning!U1485)</f>
        <v/>
      </c>
      <c r="AD1480" s="31" t="str">
        <f t="shared" si="157"/>
        <v/>
      </c>
      <c r="AE1480" s="31" t="str">
        <f t="shared" si="158"/>
        <v/>
      </c>
      <c r="AF1480" s="51" t="str">
        <f t="shared" si="159"/>
        <v/>
      </c>
      <c r="AG1480" s="15" t="str">
        <f t="shared" si="160"/>
        <v/>
      </c>
    </row>
    <row r="1481" spans="1:33" x14ac:dyDescent="0.25">
      <c r="A1481" s="13" t="str">
        <f>IF(Ansøgning!A1486="","",Ansøgning!A1486)</f>
        <v/>
      </c>
      <c r="B1481" s="13" t="str">
        <f>IF(Ansøgning!B1486="","",Ansøgning!B1486)</f>
        <v/>
      </c>
      <c r="C1481" s="13" t="str">
        <f>IF(Ansøgning!C1486="","",Ansøgning!C1486)</f>
        <v/>
      </c>
      <c r="D1481" s="13" t="str">
        <f>IF(Ansøgning!D1486="","",Ansøgning!D1486)</f>
        <v/>
      </c>
      <c r="E1481" s="14" t="str">
        <f>IF(Ansøgning!E1486="","",Ansøgning!E1486)</f>
        <v/>
      </c>
      <c r="F1481" s="16"/>
      <c r="G1481" s="14" t="str">
        <f>IF(Ansøgning!F1486="","",Ansøgning!F1486)</f>
        <v/>
      </c>
      <c r="H1481" s="16"/>
      <c r="I1481" s="72" t="str">
        <f>IF(OR(F1481="",H1481=""),"",NETWORKDAYS(F1481,H1481,Lister!$D$7:$D$13))</f>
        <v/>
      </c>
      <c r="J1481" s="53" t="str">
        <f>IF(Ansøgning!H1486="","",Ansøgning!H1486)</f>
        <v/>
      </c>
      <c r="K1481" s="32" t="str">
        <f t="shared" si="154"/>
        <v/>
      </c>
      <c r="L1481" s="31" t="str">
        <f>IF(Ansøgning!J1486="","",Ansøgning!J1486)</f>
        <v/>
      </c>
      <c r="M1481" s="18"/>
      <c r="N1481" s="31" t="str">
        <f>IF(Ansøgning!K1486="","",Ansøgning!K1486)</f>
        <v/>
      </c>
      <c r="O1481" s="18"/>
      <c r="P1481" s="15" t="str">
        <f>IF(Ansøgning!L1486="","",Ansøgning!L1486)</f>
        <v/>
      </c>
      <c r="Q1481" s="46" t="str">
        <f t="shared" si="155"/>
        <v/>
      </c>
      <c r="R1481" s="46"/>
      <c r="S1481" s="101" t="str">
        <f>IF(Ansøgning!M1486="","",Ansøgning!M1486)</f>
        <v/>
      </c>
      <c r="T1481" s="31" t="str">
        <f t="shared" si="156"/>
        <v/>
      </c>
      <c r="U1481" s="102" t="str">
        <f>IF(Ansøgning!O1486="","",Ansøgning!O1486)</f>
        <v/>
      </c>
      <c r="V1481" s="20"/>
      <c r="W1481" s="102" t="str">
        <f>IF(Ansøgning!P1486="","",Ansøgning!P1486)</f>
        <v/>
      </c>
      <c r="X1481" s="20"/>
      <c r="Y1481" s="31" t="str">
        <f>IF(Ansøgning!Q1486="","",Ansøgning!Q1486)</f>
        <v/>
      </c>
      <c r="Z1481" s="46" t="str">
        <f>IFERROR(MAX(IF(OR(V1481="",X1481=""),"",IF(AND(AND(MONTH(F1481)&gt;=7,MONTH(F1481)&lt;8),AND(MONTH(H1481)&gt;=7,MONTH(H1481)&lt;8)),(NETWORKDAYS(F1481,H1481,Lister!$D$7:$D$13)-V1481)*T1481/NETWORKDAYS(Lister!$D$19,Lister!$E$19,Lister!$D$7:$D$13),IF(AND(AND(MONTH(F1481)&gt;=7,MONTH(F1481)&lt;8),MONTH(H1481)&gt;7),(NETWORKDAYS(F1481,Lister!$E$19,Lister!$D$7:$D$13)-V1481)*T1481/NETWORKDAYS(Lister!$D$19,Lister!$E$19,Lister!$D$7:$D$13),IF(MONTH(F1481)&gt;7,0)))),0),"")</f>
        <v/>
      </c>
      <c r="AA1481" s="31" t="str">
        <f>IF(Ansøgning!R1486="","",Ansøgning!R1486)</f>
        <v/>
      </c>
      <c r="AB1481" s="46" t="str">
        <f>IFERROR(MAX(IF(OR(V1481="",X1481=""),"",IF(AND(AND(MONTH(F1481)&gt;=8,MONTH(F1481)&lt;9),AND(MONTH(H1481)&gt;=8,MONTH(H1481)&lt;9)),(NETWORKDAYS(F1481,H1481,Lister!$D$7:$D$13)-X1481)*T1481/NETWORKDAYS(Lister!$D$20,Lister!$E$20,Lister!$D$7:$D$13),IF(AND(MONTH(F1481)=7,MONTH(H1481)=8),(NETWORKDAYS(Lister!$D$20,H1481,Lister!$D$7:$D$13)-X1481)*T1481/NETWORKDAYS(Lister!$D$20,Lister!$E$20,Lister!$D$7:$D$13),IF(AND(MONTH(F1481)=7,MONTH(H1481)=7),0)))),0),"")</f>
        <v/>
      </c>
      <c r="AC1481" s="15" t="str">
        <f>IF(Ansøgning!U1486="","",Ansøgning!U1486)</f>
        <v/>
      </c>
      <c r="AD1481" s="31" t="str">
        <f t="shared" si="157"/>
        <v/>
      </c>
      <c r="AE1481" s="31" t="str">
        <f t="shared" si="158"/>
        <v/>
      </c>
      <c r="AF1481" s="51" t="str">
        <f t="shared" si="159"/>
        <v/>
      </c>
      <c r="AG1481" s="15" t="str">
        <f t="shared" si="160"/>
        <v/>
      </c>
    </row>
    <row r="1482" spans="1:33" x14ac:dyDescent="0.25">
      <c r="A1482" s="13" t="str">
        <f>IF(Ansøgning!A1487="","",Ansøgning!A1487)</f>
        <v/>
      </c>
      <c r="B1482" s="13" t="str">
        <f>IF(Ansøgning!B1487="","",Ansøgning!B1487)</f>
        <v/>
      </c>
      <c r="C1482" s="13" t="str">
        <f>IF(Ansøgning!C1487="","",Ansøgning!C1487)</f>
        <v/>
      </c>
      <c r="D1482" s="13" t="str">
        <f>IF(Ansøgning!D1487="","",Ansøgning!D1487)</f>
        <v/>
      </c>
      <c r="E1482" s="14" t="str">
        <f>IF(Ansøgning!E1487="","",Ansøgning!E1487)</f>
        <v/>
      </c>
      <c r="F1482" s="16"/>
      <c r="G1482" s="14" t="str">
        <f>IF(Ansøgning!F1487="","",Ansøgning!F1487)</f>
        <v/>
      </c>
      <c r="H1482" s="16"/>
      <c r="I1482" s="72" t="str">
        <f>IF(OR(F1482="",H1482=""),"",NETWORKDAYS(F1482,H1482,Lister!$D$7:$D$13))</f>
        <v/>
      </c>
      <c r="J1482" s="53" t="str">
        <f>IF(Ansøgning!H1487="","",Ansøgning!H1487)</f>
        <v/>
      </c>
      <c r="K1482" s="32" t="str">
        <f t="shared" si="154"/>
        <v/>
      </c>
      <c r="L1482" s="31" t="str">
        <f>IF(Ansøgning!J1487="","",Ansøgning!J1487)</f>
        <v/>
      </c>
      <c r="M1482" s="18"/>
      <c r="N1482" s="31" t="str">
        <f>IF(Ansøgning!K1487="","",Ansøgning!K1487)</f>
        <v/>
      </c>
      <c r="O1482" s="18"/>
      <c r="P1482" s="15" t="str">
        <f>IF(Ansøgning!L1487="","",Ansøgning!L1487)</f>
        <v/>
      </c>
      <c r="Q1482" s="46" t="str">
        <f t="shared" si="155"/>
        <v/>
      </c>
      <c r="R1482" s="46"/>
      <c r="S1482" s="101" t="str">
        <f>IF(Ansøgning!M1487="","",Ansøgning!M1487)</f>
        <v/>
      </c>
      <c r="T1482" s="31" t="str">
        <f t="shared" si="156"/>
        <v/>
      </c>
      <c r="U1482" s="102" t="str">
        <f>IF(Ansøgning!O1487="","",Ansøgning!O1487)</f>
        <v/>
      </c>
      <c r="V1482" s="20"/>
      <c r="W1482" s="102" t="str">
        <f>IF(Ansøgning!P1487="","",Ansøgning!P1487)</f>
        <v/>
      </c>
      <c r="X1482" s="20"/>
      <c r="Y1482" s="31" t="str">
        <f>IF(Ansøgning!Q1487="","",Ansøgning!Q1487)</f>
        <v/>
      </c>
      <c r="Z1482" s="46" t="str">
        <f>IFERROR(MAX(IF(OR(V1482="",X1482=""),"",IF(AND(AND(MONTH(F1482)&gt;=7,MONTH(F1482)&lt;8),AND(MONTH(H1482)&gt;=7,MONTH(H1482)&lt;8)),(NETWORKDAYS(F1482,H1482,Lister!$D$7:$D$13)-V1482)*T1482/NETWORKDAYS(Lister!$D$19,Lister!$E$19,Lister!$D$7:$D$13),IF(AND(AND(MONTH(F1482)&gt;=7,MONTH(F1482)&lt;8),MONTH(H1482)&gt;7),(NETWORKDAYS(F1482,Lister!$E$19,Lister!$D$7:$D$13)-V1482)*T1482/NETWORKDAYS(Lister!$D$19,Lister!$E$19,Lister!$D$7:$D$13),IF(MONTH(F1482)&gt;7,0)))),0),"")</f>
        <v/>
      </c>
      <c r="AA1482" s="31" t="str">
        <f>IF(Ansøgning!R1487="","",Ansøgning!R1487)</f>
        <v/>
      </c>
      <c r="AB1482" s="46" t="str">
        <f>IFERROR(MAX(IF(OR(V1482="",X1482=""),"",IF(AND(AND(MONTH(F1482)&gt;=8,MONTH(F1482)&lt;9),AND(MONTH(H1482)&gt;=8,MONTH(H1482)&lt;9)),(NETWORKDAYS(F1482,H1482,Lister!$D$7:$D$13)-X1482)*T1482/NETWORKDAYS(Lister!$D$20,Lister!$E$20,Lister!$D$7:$D$13),IF(AND(MONTH(F1482)=7,MONTH(H1482)=8),(NETWORKDAYS(Lister!$D$20,H1482,Lister!$D$7:$D$13)-X1482)*T1482/NETWORKDAYS(Lister!$D$20,Lister!$E$20,Lister!$D$7:$D$13),IF(AND(MONTH(F1482)=7,MONTH(H1482)=7),0)))),0),"")</f>
        <v/>
      </c>
      <c r="AC1482" s="15" t="str">
        <f>IF(Ansøgning!U1487="","",Ansøgning!U1487)</f>
        <v/>
      </c>
      <c r="AD1482" s="31" t="str">
        <f t="shared" si="157"/>
        <v/>
      </c>
      <c r="AE1482" s="31" t="str">
        <f t="shared" si="158"/>
        <v/>
      </c>
      <c r="AF1482" s="51" t="str">
        <f t="shared" si="159"/>
        <v/>
      </c>
      <c r="AG1482" s="15" t="str">
        <f t="shared" si="160"/>
        <v/>
      </c>
    </row>
    <row r="1483" spans="1:33" x14ac:dyDescent="0.25">
      <c r="A1483" s="13" t="str">
        <f>IF(Ansøgning!A1488="","",Ansøgning!A1488)</f>
        <v/>
      </c>
      <c r="B1483" s="13" t="str">
        <f>IF(Ansøgning!B1488="","",Ansøgning!B1488)</f>
        <v/>
      </c>
      <c r="C1483" s="13" t="str">
        <f>IF(Ansøgning!C1488="","",Ansøgning!C1488)</f>
        <v/>
      </c>
      <c r="D1483" s="13" t="str">
        <f>IF(Ansøgning!D1488="","",Ansøgning!D1488)</f>
        <v/>
      </c>
      <c r="E1483" s="14" t="str">
        <f>IF(Ansøgning!E1488="","",Ansøgning!E1488)</f>
        <v/>
      </c>
      <c r="F1483" s="16"/>
      <c r="G1483" s="14" t="str">
        <f>IF(Ansøgning!F1488="","",Ansøgning!F1488)</f>
        <v/>
      </c>
      <c r="H1483" s="16"/>
      <c r="I1483" s="72" t="str">
        <f>IF(OR(F1483="",H1483=""),"",NETWORKDAYS(F1483,H1483,Lister!$D$7:$D$13))</f>
        <v/>
      </c>
      <c r="J1483" s="53" t="str">
        <f>IF(Ansøgning!H1488="","",Ansøgning!H1488)</f>
        <v/>
      </c>
      <c r="K1483" s="32" t="str">
        <f t="shared" si="154"/>
        <v/>
      </c>
      <c r="L1483" s="31" t="str">
        <f>IF(Ansøgning!J1488="","",Ansøgning!J1488)</f>
        <v/>
      </c>
      <c r="M1483" s="18"/>
      <c r="N1483" s="31" t="str">
        <f>IF(Ansøgning!K1488="","",Ansøgning!K1488)</f>
        <v/>
      </c>
      <c r="O1483" s="18"/>
      <c r="P1483" s="15" t="str">
        <f>IF(Ansøgning!L1488="","",Ansøgning!L1488)</f>
        <v/>
      </c>
      <c r="Q1483" s="46" t="str">
        <f t="shared" si="155"/>
        <v/>
      </c>
      <c r="R1483" s="46"/>
      <c r="S1483" s="101" t="str">
        <f>IF(Ansøgning!M1488="","",Ansøgning!M1488)</f>
        <v/>
      </c>
      <c r="T1483" s="31" t="str">
        <f t="shared" si="156"/>
        <v/>
      </c>
      <c r="U1483" s="102" t="str">
        <f>IF(Ansøgning!O1488="","",Ansøgning!O1488)</f>
        <v/>
      </c>
      <c r="V1483" s="20"/>
      <c r="W1483" s="102" t="str">
        <f>IF(Ansøgning!P1488="","",Ansøgning!P1488)</f>
        <v/>
      </c>
      <c r="X1483" s="20"/>
      <c r="Y1483" s="31" t="str">
        <f>IF(Ansøgning!Q1488="","",Ansøgning!Q1488)</f>
        <v/>
      </c>
      <c r="Z1483" s="46" t="str">
        <f>IFERROR(MAX(IF(OR(V1483="",X1483=""),"",IF(AND(AND(MONTH(F1483)&gt;=7,MONTH(F1483)&lt;8),AND(MONTH(H1483)&gt;=7,MONTH(H1483)&lt;8)),(NETWORKDAYS(F1483,H1483,Lister!$D$7:$D$13)-V1483)*T1483/NETWORKDAYS(Lister!$D$19,Lister!$E$19,Lister!$D$7:$D$13),IF(AND(AND(MONTH(F1483)&gt;=7,MONTH(F1483)&lt;8),MONTH(H1483)&gt;7),(NETWORKDAYS(F1483,Lister!$E$19,Lister!$D$7:$D$13)-V1483)*T1483/NETWORKDAYS(Lister!$D$19,Lister!$E$19,Lister!$D$7:$D$13),IF(MONTH(F1483)&gt;7,0)))),0),"")</f>
        <v/>
      </c>
      <c r="AA1483" s="31" t="str">
        <f>IF(Ansøgning!R1488="","",Ansøgning!R1488)</f>
        <v/>
      </c>
      <c r="AB1483" s="46" t="str">
        <f>IFERROR(MAX(IF(OR(V1483="",X1483=""),"",IF(AND(AND(MONTH(F1483)&gt;=8,MONTH(F1483)&lt;9),AND(MONTH(H1483)&gt;=8,MONTH(H1483)&lt;9)),(NETWORKDAYS(F1483,H1483,Lister!$D$7:$D$13)-X1483)*T1483/NETWORKDAYS(Lister!$D$20,Lister!$E$20,Lister!$D$7:$D$13),IF(AND(MONTH(F1483)=7,MONTH(H1483)=8),(NETWORKDAYS(Lister!$D$20,H1483,Lister!$D$7:$D$13)-X1483)*T1483/NETWORKDAYS(Lister!$D$20,Lister!$E$20,Lister!$D$7:$D$13),IF(AND(MONTH(F1483)=7,MONTH(H1483)=7),0)))),0),"")</f>
        <v/>
      </c>
      <c r="AC1483" s="15" t="str">
        <f>IF(Ansøgning!U1488="","",Ansøgning!U1488)</f>
        <v/>
      </c>
      <c r="AD1483" s="31" t="str">
        <f t="shared" si="157"/>
        <v/>
      </c>
      <c r="AE1483" s="31" t="str">
        <f t="shared" si="158"/>
        <v/>
      </c>
      <c r="AF1483" s="51" t="str">
        <f t="shared" si="159"/>
        <v/>
      </c>
      <c r="AG1483" s="15" t="str">
        <f t="shared" si="160"/>
        <v/>
      </c>
    </row>
    <row r="1484" spans="1:33" x14ac:dyDescent="0.25">
      <c r="A1484" s="13" t="str">
        <f>IF(Ansøgning!A1489="","",Ansøgning!A1489)</f>
        <v/>
      </c>
      <c r="B1484" s="13" t="str">
        <f>IF(Ansøgning!B1489="","",Ansøgning!B1489)</f>
        <v/>
      </c>
      <c r="C1484" s="13" t="str">
        <f>IF(Ansøgning!C1489="","",Ansøgning!C1489)</f>
        <v/>
      </c>
      <c r="D1484" s="13" t="str">
        <f>IF(Ansøgning!D1489="","",Ansøgning!D1489)</f>
        <v/>
      </c>
      <c r="E1484" s="14" t="str">
        <f>IF(Ansøgning!E1489="","",Ansøgning!E1489)</f>
        <v/>
      </c>
      <c r="F1484" s="16"/>
      <c r="G1484" s="14" t="str">
        <f>IF(Ansøgning!F1489="","",Ansøgning!F1489)</f>
        <v/>
      </c>
      <c r="H1484" s="16"/>
      <c r="I1484" s="72" t="str">
        <f>IF(OR(F1484="",H1484=""),"",NETWORKDAYS(F1484,H1484,Lister!$D$7:$D$13))</f>
        <v/>
      </c>
      <c r="J1484" s="53" t="str">
        <f>IF(Ansøgning!H1489="","",Ansøgning!H1489)</f>
        <v/>
      </c>
      <c r="K1484" s="32" t="str">
        <f t="shared" si="154"/>
        <v/>
      </c>
      <c r="L1484" s="31" t="str">
        <f>IF(Ansøgning!J1489="","",Ansøgning!J1489)</f>
        <v/>
      </c>
      <c r="M1484" s="18"/>
      <c r="N1484" s="31" t="str">
        <f>IF(Ansøgning!K1489="","",Ansøgning!K1489)</f>
        <v/>
      </c>
      <c r="O1484" s="18"/>
      <c r="P1484" s="15" t="str">
        <f>IF(Ansøgning!L1489="","",Ansøgning!L1489)</f>
        <v/>
      </c>
      <c r="Q1484" s="46" t="str">
        <f t="shared" si="155"/>
        <v/>
      </c>
      <c r="R1484" s="46"/>
      <c r="S1484" s="101" t="str">
        <f>IF(Ansøgning!M1489="","",Ansøgning!M1489)</f>
        <v/>
      </c>
      <c r="T1484" s="31" t="str">
        <f t="shared" si="156"/>
        <v/>
      </c>
      <c r="U1484" s="102" t="str">
        <f>IF(Ansøgning!O1489="","",Ansøgning!O1489)</f>
        <v/>
      </c>
      <c r="V1484" s="20"/>
      <c r="W1484" s="102" t="str">
        <f>IF(Ansøgning!P1489="","",Ansøgning!P1489)</f>
        <v/>
      </c>
      <c r="X1484" s="20"/>
      <c r="Y1484" s="31" t="str">
        <f>IF(Ansøgning!Q1489="","",Ansøgning!Q1489)</f>
        <v/>
      </c>
      <c r="Z1484" s="46" t="str">
        <f>IFERROR(MAX(IF(OR(V1484="",X1484=""),"",IF(AND(AND(MONTH(F1484)&gt;=7,MONTH(F1484)&lt;8),AND(MONTH(H1484)&gt;=7,MONTH(H1484)&lt;8)),(NETWORKDAYS(F1484,H1484,Lister!$D$7:$D$13)-V1484)*T1484/NETWORKDAYS(Lister!$D$19,Lister!$E$19,Lister!$D$7:$D$13),IF(AND(AND(MONTH(F1484)&gt;=7,MONTH(F1484)&lt;8),MONTH(H1484)&gt;7),(NETWORKDAYS(F1484,Lister!$E$19,Lister!$D$7:$D$13)-V1484)*T1484/NETWORKDAYS(Lister!$D$19,Lister!$E$19,Lister!$D$7:$D$13),IF(MONTH(F1484)&gt;7,0)))),0),"")</f>
        <v/>
      </c>
      <c r="AA1484" s="31" t="str">
        <f>IF(Ansøgning!R1489="","",Ansøgning!R1489)</f>
        <v/>
      </c>
      <c r="AB1484" s="46" t="str">
        <f>IFERROR(MAX(IF(OR(V1484="",X1484=""),"",IF(AND(AND(MONTH(F1484)&gt;=8,MONTH(F1484)&lt;9),AND(MONTH(H1484)&gt;=8,MONTH(H1484)&lt;9)),(NETWORKDAYS(F1484,H1484,Lister!$D$7:$D$13)-X1484)*T1484/NETWORKDAYS(Lister!$D$20,Lister!$E$20,Lister!$D$7:$D$13),IF(AND(MONTH(F1484)=7,MONTH(H1484)=8),(NETWORKDAYS(Lister!$D$20,H1484,Lister!$D$7:$D$13)-X1484)*T1484/NETWORKDAYS(Lister!$D$20,Lister!$E$20,Lister!$D$7:$D$13),IF(AND(MONTH(F1484)=7,MONTH(H1484)=7),0)))),0),"")</f>
        <v/>
      </c>
      <c r="AC1484" s="15" t="str">
        <f>IF(Ansøgning!U1489="","",Ansøgning!U1489)</f>
        <v/>
      </c>
      <c r="AD1484" s="31" t="str">
        <f t="shared" si="157"/>
        <v/>
      </c>
      <c r="AE1484" s="31" t="str">
        <f t="shared" si="158"/>
        <v/>
      </c>
      <c r="AF1484" s="51" t="str">
        <f t="shared" si="159"/>
        <v/>
      </c>
      <c r="AG1484" s="15" t="str">
        <f t="shared" si="160"/>
        <v/>
      </c>
    </row>
    <row r="1485" spans="1:33" x14ac:dyDescent="0.25">
      <c r="A1485" s="13" t="str">
        <f>IF(Ansøgning!A1490="","",Ansøgning!A1490)</f>
        <v/>
      </c>
      <c r="B1485" s="13" t="str">
        <f>IF(Ansøgning!B1490="","",Ansøgning!B1490)</f>
        <v/>
      </c>
      <c r="C1485" s="13" t="str">
        <f>IF(Ansøgning!C1490="","",Ansøgning!C1490)</f>
        <v/>
      </c>
      <c r="D1485" s="13" t="str">
        <f>IF(Ansøgning!D1490="","",Ansøgning!D1490)</f>
        <v/>
      </c>
      <c r="E1485" s="14" t="str">
        <f>IF(Ansøgning!E1490="","",Ansøgning!E1490)</f>
        <v/>
      </c>
      <c r="F1485" s="16"/>
      <c r="G1485" s="14" t="str">
        <f>IF(Ansøgning!F1490="","",Ansøgning!F1490)</f>
        <v/>
      </c>
      <c r="H1485" s="16"/>
      <c r="I1485" s="72" t="str">
        <f>IF(OR(F1485="",H1485=""),"",NETWORKDAYS(F1485,H1485,Lister!$D$7:$D$13))</f>
        <v/>
      </c>
      <c r="J1485" s="53" t="str">
        <f>IF(Ansøgning!H1490="","",Ansøgning!H1490)</f>
        <v/>
      </c>
      <c r="K1485" s="32" t="str">
        <f t="shared" si="154"/>
        <v/>
      </c>
      <c r="L1485" s="31" t="str">
        <f>IF(Ansøgning!J1490="","",Ansøgning!J1490)</f>
        <v/>
      </c>
      <c r="M1485" s="18"/>
      <c r="N1485" s="31" t="str">
        <f>IF(Ansøgning!K1490="","",Ansøgning!K1490)</f>
        <v/>
      </c>
      <c r="O1485" s="18"/>
      <c r="P1485" s="15" t="str">
        <f>IF(Ansøgning!L1490="","",Ansøgning!L1490)</f>
        <v/>
      </c>
      <c r="Q1485" s="46" t="str">
        <f t="shared" si="155"/>
        <v/>
      </c>
      <c r="R1485" s="46"/>
      <c r="S1485" s="101" t="str">
        <f>IF(Ansøgning!M1490="","",Ansøgning!M1490)</f>
        <v/>
      </c>
      <c r="T1485" s="31" t="str">
        <f t="shared" si="156"/>
        <v/>
      </c>
      <c r="U1485" s="102" t="str">
        <f>IF(Ansøgning!O1490="","",Ansøgning!O1490)</f>
        <v/>
      </c>
      <c r="V1485" s="20"/>
      <c r="W1485" s="102" t="str">
        <f>IF(Ansøgning!P1490="","",Ansøgning!P1490)</f>
        <v/>
      </c>
      <c r="X1485" s="20"/>
      <c r="Y1485" s="31" t="str">
        <f>IF(Ansøgning!Q1490="","",Ansøgning!Q1490)</f>
        <v/>
      </c>
      <c r="Z1485" s="46" t="str">
        <f>IFERROR(MAX(IF(OR(V1485="",X1485=""),"",IF(AND(AND(MONTH(F1485)&gt;=7,MONTH(F1485)&lt;8),AND(MONTH(H1485)&gt;=7,MONTH(H1485)&lt;8)),(NETWORKDAYS(F1485,H1485,Lister!$D$7:$D$13)-V1485)*T1485/NETWORKDAYS(Lister!$D$19,Lister!$E$19,Lister!$D$7:$D$13),IF(AND(AND(MONTH(F1485)&gt;=7,MONTH(F1485)&lt;8),MONTH(H1485)&gt;7),(NETWORKDAYS(F1485,Lister!$E$19,Lister!$D$7:$D$13)-V1485)*T1485/NETWORKDAYS(Lister!$D$19,Lister!$E$19,Lister!$D$7:$D$13),IF(MONTH(F1485)&gt;7,0)))),0),"")</f>
        <v/>
      </c>
      <c r="AA1485" s="31" t="str">
        <f>IF(Ansøgning!R1490="","",Ansøgning!R1490)</f>
        <v/>
      </c>
      <c r="AB1485" s="46" t="str">
        <f>IFERROR(MAX(IF(OR(V1485="",X1485=""),"",IF(AND(AND(MONTH(F1485)&gt;=8,MONTH(F1485)&lt;9),AND(MONTH(H1485)&gt;=8,MONTH(H1485)&lt;9)),(NETWORKDAYS(F1485,H1485,Lister!$D$7:$D$13)-X1485)*T1485/NETWORKDAYS(Lister!$D$20,Lister!$E$20,Lister!$D$7:$D$13),IF(AND(MONTH(F1485)=7,MONTH(H1485)=8),(NETWORKDAYS(Lister!$D$20,H1485,Lister!$D$7:$D$13)-X1485)*T1485/NETWORKDAYS(Lister!$D$20,Lister!$E$20,Lister!$D$7:$D$13),IF(AND(MONTH(F1485)=7,MONTH(H1485)=7),0)))),0),"")</f>
        <v/>
      </c>
      <c r="AC1485" s="15" t="str">
        <f>IF(Ansøgning!U1490="","",Ansøgning!U1490)</f>
        <v/>
      </c>
      <c r="AD1485" s="31" t="str">
        <f t="shared" si="157"/>
        <v/>
      </c>
      <c r="AE1485" s="31" t="str">
        <f t="shared" si="158"/>
        <v/>
      </c>
      <c r="AF1485" s="51" t="str">
        <f t="shared" si="159"/>
        <v/>
      </c>
      <c r="AG1485" s="15" t="str">
        <f t="shared" si="160"/>
        <v/>
      </c>
    </row>
    <row r="1486" spans="1:33" x14ac:dyDescent="0.25">
      <c r="A1486" s="13" t="str">
        <f>IF(Ansøgning!A1491="","",Ansøgning!A1491)</f>
        <v/>
      </c>
      <c r="B1486" s="13" t="str">
        <f>IF(Ansøgning!B1491="","",Ansøgning!B1491)</f>
        <v/>
      </c>
      <c r="C1486" s="13" t="str">
        <f>IF(Ansøgning!C1491="","",Ansøgning!C1491)</f>
        <v/>
      </c>
      <c r="D1486" s="13" t="str">
        <f>IF(Ansøgning!D1491="","",Ansøgning!D1491)</f>
        <v/>
      </c>
      <c r="E1486" s="14" t="str">
        <f>IF(Ansøgning!E1491="","",Ansøgning!E1491)</f>
        <v/>
      </c>
      <c r="F1486" s="16"/>
      <c r="G1486" s="14" t="str">
        <f>IF(Ansøgning!F1491="","",Ansøgning!F1491)</f>
        <v/>
      </c>
      <c r="H1486" s="16"/>
      <c r="I1486" s="72" t="str">
        <f>IF(OR(F1486="",H1486=""),"",NETWORKDAYS(F1486,H1486,Lister!$D$7:$D$13))</f>
        <v/>
      </c>
      <c r="J1486" s="53" t="str">
        <f>IF(Ansøgning!H1491="","",Ansøgning!H1491)</f>
        <v/>
      </c>
      <c r="K1486" s="32" t="str">
        <f t="shared" si="154"/>
        <v/>
      </c>
      <c r="L1486" s="31" t="str">
        <f>IF(Ansøgning!J1491="","",Ansøgning!J1491)</f>
        <v/>
      </c>
      <c r="M1486" s="18"/>
      <c r="N1486" s="31" t="str">
        <f>IF(Ansøgning!K1491="","",Ansøgning!K1491)</f>
        <v/>
      </c>
      <c r="O1486" s="18"/>
      <c r="P1486" s="15" t="str">
        <f>IF(Ansøgning!L1491="","",Ansøgning!L1491)</f>
        <v/>
      </c>
      <c r="Q1486" s="46" t="str">
        <f t="shared" si="155"/>
        <v/>
      </c>
      <c r="R1486" s="46"/>
      <c r="S1486" s="101" t="str">
        <f>IF(Ansøgning!M1491="","",Ansøgning!M1491)</f>
        <v/>
      </c>
      <c r="T1486" s="31" t="str">
        <f t="shared" si="156"/>
        <v/>
      </c>
      <c r="U1486" s="102" t="str">
        <f>IF(Ansøgning!O1491="","",Ansøgning!O1491)</f>
        <v/>
      </c>
      <c r="V1486" s="20"/>
      <c r="W1486" s="102" t="str">
        <f>IF(Ansøgning!P1491="","",Ansøgning!P1491)</f>
        <v/>
      </c>
      <c r="X1486" s="20"/>
      <c r="Y1486" s="31" t="str">
        <f>IF(Ansøgning!Q1491="","",Ansøgning!Q1491)</f>
        <v/>
      </c>
      <c r="Z1486" s="46" t="str">
        <f>IFERROR(MAX(IF(OR(V1486="",X1486=""),"",IF(AND(AND(MONTH(F1486)&gt;=7,MONTH(F1486)&lt;8),AND(MONTH(H1486)&gt;=7,MONTH(H1486)&lt;8)),(NETWORKDAYS(F1486,H1486,Lister!$D$7:$D$13)-V1486)*T1486/NETWORKDAYS(Lister!$D$19,Lister!$E$19,Lister!$D$7:$D$13),IF(AND(AND(MONTH(F1486)&gt;=7,MONTH(F1486)&lt;8),MONTH(H1486)&gt;7),(NETWORKDAYS(F1486,Lister!$E$19,Lister!$D$7:$D$13)-V1486)*T1486/NETWORKDAYS(Lister!$D$19,Lister!$E$19,Lister!$D$7:$D$13),IF(MONTH(F1486)&gt;7,0)))),0),"")</f>
        <v/>
      </c>
      <c r="AA1486" s="31" t="str">
        <f>IF(Ansøgning!R1491="","",Ansøgning!R1491)</f>
        <v/>
      </c>
      <c r="AB1486" s="46" t="str">
        <f>IFERROR(MAX(IF(OR(V1486="",X1486=""),"",IF(AND(AND(MONTH(F1486)&gt;=8,MONTH(F1486)&lt;9),AND(MONTH(H1486)&gt;=8,MONTH(H1486)&lt;9)),(NETWORKDAYS(F1486,H1486,Lister!$D$7:$D$13)-X1486)*T1486/NETWORKDAYS(Lister!$D$20,Lister!$E$20,Lister!$D$7:$D$13),IF(AND(MONTH(F1486)=7,MONTH(H1486)=8),(NETWORKDAYS(Lister!$D$20,H1486,Lister!$D$7:$D$13)-X1486)*T1486/NETWORKDAYS(Lister!$D$20,Lister!$E$20,Lister!$D$7:$D$13),IF(AND(MONTH(F1486)=7,MONTH(H1486)=7),0)))),0),"")</f>
        <v/>
      </c>
      <c r="AC1486" s="15" t="str">
        <f>IF(Ansøgning!U1491="","",Ansøgning!U1491)</f>
        <v/>
      </c>
      <c r="AD1486" s="31" t="str">
        <f t="shared" si="157"/>
        <v/>
      </c>
      <c r="AE1486" s="31" t="str">
        <f t="shared" si="158"/>
        <v/>
      </c>
      <c r="AF1486" s="51" t="str">
        <f t="shared" si="159"/>
        <v/>
      </c>
      <c r="AG1486" s="15" t="str">
        <f t="shared" si="160"/>
        <v/>
      </c>
    </row>
    <row r="1487" spans="1:33" x14ac:dyDescent="0.25">
      <c r="A1487" s="13" t="str">
        <f>IF(Ansøgning!A1492="","",Ansøgning!A1492)</f>
        <v/>
      </c>
      <c r="B1487" s="13" t="str">
        <f>IF(Ansøgning!B1492="","",Ansøgning!B1492)</f>
        <v/>
      </c>
      <c r="C1487" s="13" t="str">
        <f>IF(Ansøgning!C1492="","",Ansøgning!C1492)</f>
        <v/>
      </c>
      <c r="D1487" s="13" t="str">
        <f>IF(Ansøgning!D1492="","",Ansøgning!D1492)</f>
        <v/>
      </c>
      <c r="E1487" s="14" t="str">
        <f>IF(Ansøgning!E1492="","",Ansøgning!E1492)</f>
        <v/>
      </c>
      <c r="F1487" s="16"/>
      <c r="G1487" s="14" t="str">
        <f>IF(Ansøgning!F1492="","",Ansøgning!F1492)</f>
        <v/>
      </c>
      <c r="H1487" s="16"/>
      <c r="I1487" s="72" t="str">
        <f>IF(OR(F1487="",H1487=""),"",NETWORKDAYS(F1487,H1487,Lister!$D$7:$D$13))</f>
        <v/>
      </c>
      <c r="J1487" s="53" t="str">
        <f>IF(Ansøgning!H1492="","",Ansøgning!H1492)</f>
        <v/>
      </c>
      <c r="K1487" s="32" t="str">
        <f t="shared" si="154"/>
        <v/>
      </c>
      <c r="L1487" s="31" t="str">
        <f>IF(Ansøgning!J1492="","",Ansøgning!J1492)</f>
        <v/>
      </c>
      <c r="M1487" s="18"/>
      <c r="N1487" s="31" t="str">
        <f>IF(Ansøgning!K1492="","",Ansøgning!K1492)</f>
        <v/>
      </c>
      <c r="O1487" s="18"/>
      <c r="P1487" s="15" t="str">
        <f>IF(Ansøgning!L1492="","",Ansøgning!L1492)</f>
        <v/>
      </c>
      <c r="Q1487" s="46" t="str">
        <f t="shared" si="155"/>
        <v/>
      </c>
      <c r="R1487" s="46"/>
      <c r="S1487" s="101" t="str">
        <f>IF(Ansøgning!M1492="","",Ansøgning!M1492)</f>
        <v/>
      </c>
      <c r="T1487" s="31" t="str">
        <f t="shared" si="156"/>
        <v/>
      </c>
      <c r="U1487" s="102" t="str">
        <f>IF(Ansøgning!O1492="","",Ansøgning!O1492)</f>
        <v/>
      </c>
      <c r="V1487" s="20"/>
      <c r="W1487" s="102" t="str">
        <f>IF(Ansøgning!P1492="","",Ansøgning!P1492)</f>
        <v/>
      </c>
      <c r="X1487" s="20"/>
      <c r="Y1487" s="31" t="str">
        <f>IF(Ansøgning!Q1492="","",Ansøgning!Q1492)</f>
        <v/>
      </c>
      <c r="Z1487" s="46" t="str">
        <f>IFERROR(MAX(IF(OR(V1487="",X1487=""),"",IF(AND(AND(MONTH(F1487)&gt;=7,MONTH(F1487)&lt;8),AND(MONTH(H1487)&gt;=7,MONTH(H1487)&lt;8)),(NETWORKDAYS(F1487,H1487,Lister!$D$7:$D$13)-V1487)*T1487/NETWORKDAYS(Lister!$D$19,Lister!$E$19,Lister!$D$7:$D$13),IF(AND(AND(MONTH(F1487)&gt;=7,MONTH(F1487)&lt;8),MONTH(H1487)&gt;7),(NETWORKDAYS(F1487,Lister!$E$19,Lister!$D$7:$D$13)-V1487)*T1487/NETWORKDAYS(Lister!$D$19,Lister!$E$19,Lister!$D$7:$D$13),IF(MONTH(F1487)&gt;7,0)))),0),"")</f>
        <v/>
      </c>
      <c r="AA1487" s="31" t="str">
        <f>IF(Ansøgning!R1492="","",Ansøgning!R1492)</f>
        <v/>
      </c>
      <c r="AB1487" s="46" t="str">
        <f>IFERROR(MAX(IF(OR(V1487="",X1487=""),"",IF(AND(AND(MONTH(F1487)&gt;=8,MONTH(F1487)&lt;9),AND(MONTH(H1487)&gt;=8,MONTH(H1487)&lt;9)),(NETWORKDAYS(F1487,H1487,Lister!$D$7:$D$13)-X1487)*T1487/NETWORKDAYS(Lister!$D$20,Lister!$E$20,Lister!$D$7:$D$13),IF(AND(MONTH(F1487)=7,MONTH(H1487)=8),(NETWORKDAYS(Lister!$D$20,H1487,Lister!$D$7:$D$13)-X1487)*T1487/NETWORKDAYS(Lister!$D$20,Lister!$E$20,Lister!$D$7:$D$13),IF(AND(MONTH(F1487)=7,MONTH(H1487)=7),0)))),0),"")</f>
        <v/>
      </c>
      <c r="AC1487" s="15" t="str">
        <f>IF(Ansøgning!U1492="","",Ansøgning!U1492)</f>
        <v/>
      </c>
      <c r="AD1487" s="31" t="str">
        <f t="shared" si="157"/>
        <v/>
      </c>
      <c r="AE1487" s="31" t="str">
        <f t="shared" si="158"/>
        <v/>
      </c>
      <c r="AF1487" s="51" t="str">
        <f t="shared" si="159"/>
        <v/>
      </c>
      <c r="AG1487" s="15" t="str">
        <f t="shared" si="160"/>
        <v/>
      </c>
    </row>
    <row r="1488" spans="1:33" x14ac:dyDescent="0.25">
      <c r="A1488" s="13" t="str">
        <f>IF(Ansøgning!A1493="","",Ansøgning!A1493)</f>
        <v/>
      </c>
      <c r="B1488" s="13" t="str">
        <f>IF(Ansøgning!B1493="","",Ansøgning!B1493)</f>
        <v/>
      </c>
      <c r="C1488" s="13" t="str">
        <f>IF(Ansøgning!C1493="","",Ansøgning!C1493)</f>
        <v/>
      </c>
      <c r="D1488" s="13" t="str">
        <f>IF(Ansøgning!D1493="","",Ansøgning!D1493)</f>
        <v/>
      </c>
      <c r="E1488" s="14" t="str">
        <f>IF(Ansøgning!E1493="","",Ansøgning!E1493)</f>
        <v/>
      </c>
      <c r="F1488" s="16"/>
      <c r="G1488" s="14" t="str">
        <f>IF(Ansøgning!F1493="","",Ansøgning!F1493)</f>
        <v/>
      </c>
      <c r="H1488" s="16"/>
      <c r="I1488" s="72" t="str">
        <f>IF(OR(F1488="",H1488=""),"",NETWORKDAYS(F1488,H1488,Lister!$D$7:$D$13))</f>
        <v/>
      </c>
      <c r="J1488" s="53" t="str">
        <f>IF(Ansøgning!H1493="","",Ansøgning!H1493)</f>
        <v/>
      </c>
      <c r="K1488" s="32" t="str">
        <f t="shared" ref="K1488:K1514" si="161">IF(J1488="","",IF(J1488="Funktionær",0.75,IF(J1488="Ikke-funktionær",0.9,IF(J1488="Elev/lærling",0.9))))</f>
        <v/>
      </c>
      <c r="L1488" s="31" t="str">
        <f>IF(Ansøgning!J1493="","",Ansøgning!J1493)</f>
        <v/>
      </c>
      <c r="M1488" s="18"/>
      <c r="N1488" s="31" t="str">
        <f>IF(Ansøgning!K1493="","",Ansøgning!K1493)</f>
        <v/>
      </c>
      <c r="O1488" s="18"/>
      <c r="P1488" s="15" t="str">
        <f>IF(Ansøgning!L1493="","",Ansøgning!L1493)</f>
        <v/>
      </c>
      <c r="Q1488" s="46" t="str">
        <f t="shared" ref="Q1488:Q1514" si="162">IFERROR(MAX(IF(M1488="","",IF(ISNUMBER(R1488),IF(OR(R1488&gt;M1488*1.1,R1488&lt;M1488*0.9),R1488,M1488),M1488)-O1488),0),"")</f>
        <v/>
      </c>
      <c r="R1488" s="46"/>
      <c r="S1488" s="101" t="str">
        <f>IF(Ansøgning!M1493="","",Ansøgning!M1493)</f>
        <v/>
      </c>
      <c r="T1488" s="31" t="str">
        <f t="shared" ref="T1488:T1514" si="163">IF(B1488="","",IF(Q1488*K1488&gt;30000*IF(S1488&gt;37,37,S1488)/37,30000*IF(S1488&gt;37,37,S1488)/37,Q1488*K1488))</f>
        <v/>
      </c>
      <c r="U1488" s="102" t="str">
        <f>IF(Ansøgning!O1493="","",Ansøgning!O1493)</f>
        <v/>
      </c>
      <c r="V1488" s="20"/>
      <c r="W1488" s="102" t="str">
        <f>IF(Ansøgning!P1493="","",Ansøgning!P1493)</f>
        <v/>
      </c>
      <c r="X1488" s="20"/>
      <c r="Y1488" s="31" t="str">
        <f>IF(Ansøgning!Q1493="","",Ansøgning!Q1493)</f>
        <v/>
      </c>
      <c r="Z1488" s="46" t="str">
        <f>IFERROR(MAX(IF(OR(V1488="",X1488=""),"",IF(AND(AND(MONTH(F1488)&gt;=7,MONTH(F1488)&lt;8),AND(MONTH(H1488)&gt;=7,MONTH(H1488)&lt;8)),(NETWORKDAYS(F1488,H1488,Lister!$D$7:$D$13)-V1488)*T1488/NETWORKDAYS(Lister!$D$19,Lister!$E$19,Lister!$D$7:$D$13),IF(AND(AND(MONTH(F1488)&gt;=7,MONTH(F1488)&lt;8),MONTH(H1488)&gt;7),(NETWORKDAYS(F1488,Lister!$E$19,Lister!$D$7:$D$13)-V1488)*T1488/NETWORKDAYS(Lister!$D$19,Lister!$E$19,Lister!$D$7:$D$13),IF(MONTH(F1488)&gt;7,0)))),0),"")</f>
        <v/>
      </c>
      <c r="AA1488" s="31" t="str">
        <f>IF(Ansøgning!R1493="","",Ansøgning!R1493)</f>
        <v/>
      </c>
      <c r="AB1488" s="46" t="str">
        <f>IFERROR(MAX(IF(OR(V1488="",X1488=""),"",IF(AND(AND(MONTH(F1488)&gt;=8,MONTH(F1488)&lt;9),AND(MONTH(H1488)&gt;=8,MONTH(H1488)&lt;9)),(NETWORKDAYS(F1488,H1488,Lister!$D$7:$D$13)-X1488)*T1488/NETWORKDAYS(Lister!$D$20,Lister!$E$20,Lister!$D$7:$D$13),IF(AND(MONTH(F1488)=7,MONTH(H1488)=8),(NETWORKDAYS(Lister!$D$20,H1488,Lister!$D$7:$D$13)-X1488)*T1488/NETWORKDAYS(Lister!$D$20,Lister!$E$20,Lister!$D$7:$D$13),IF(AND(MONTH(F1488)=7,MONTH(H1488)=7),0)))),0),"")</f>
        <v/>
      </c>
      <c r="AC1488" s="15" t="str">
        <f>IF(Ansøgning!U1493="","",Ansøgning!U1493)</f>
        <v/>
      </c>
      <c r="AD1488" s="31" t="str">
        <f t="shared" ref="AD1488:AD1514" si="164">IFERROR(Z1488+AB1488,"")</f>
        <v/>
      </c>
      <c r="AE1488" s="31" t="str">
        <f t="shared" ref="AE1488:AE1514" si="165">IFERROR(21/31*T1488,"")</f>
        <v/>
      </c>
      <c r="AF1488" s="51" t="str">
        <f t="shared" ref="AF1488:AF1514" si="166">IFERROR(MAX(IF(AND(ISNUMBER(Z1488),ISNUMBER(AB1488)),IF(AD1488-AE1488&gt;T1488,T1488,AD1488-AE1488),""),0),"")</f>
        <v/>
      </c>
      <c r="AG1488" s="15" t="str">
        <f t="shared" ref="AG1488:AG1514" si="167">IF(AF1488="","",AF1488-AC1488)</f>
        <v/>
      </c>
    </row>
    <row r="1489" spans="1:33" x14ac:dyDescent="0.25">
      <c r="A1489" s="13" t="str">
        <f>IF(Ansøgning!A1494="","",Ansøgning!A1494)</f>
        <v/>
      </c>
      <c r="B1489" s="13" t="str">
        <f>IF(Ansøgning!B1494="","",Ansøgning!B1494)</f>
        <v/>
      </c>
      <c r="C1489" s="13" t="str">
        <f>IF(Ansøgning!C1494="","",Ansøgning!C1494)</f>
        <v/>
      </c>
      <c r="D1489" s="13" t="str">
        <f>IF(Ansøgning!D1494="","",Ansøgning!D1494)</f>
        <v/>
      </c>
      <c r="E1489" s="14" t="str">
        <f>IF(Ansøgning!E1494="","",Ansøgning!E1494)</f>
        <v/>
      </c>
      <c r="F1489" s="16"/>
      <c r="G1489" s="14" t="str">
        <f>IF(Ansøgning!F1494="","",Ansøgning!F1494)</f>
        <v/>
      </c>
      <c r="H1489" s="16"/>
      <c r="I1489" s="72" t="str">
        <f>IF(OR(F1489="",H1489=""),"",NETWORKDAYS(F1489,H1489,Lister!$D$7:$D$13))</f>
        <v/>
      </c>
      <c r="J1489" s="53" t="str">
        <f>IF(Ansøgning!H1494="","",Ansøgning!H1494)</f>
        <v/>
      </c>
      <c r="K1489" s="32" t="str">
        <f t="shared" si="161"/>
        <v/>
      </c>
      <c r="L1489" s="31" t="str">
        <f>IF(Ansøgning!J1494="","",Ansøgning!J1494)</f>
        <v/>
      </c>
      <c r="M1489" s="18"/>
      <c r="N1489" s="31" t="str">
        <f>IF(Ansøgning!K1494="","",Ansøgning!K1494)</f>
        <v/>
      </c>
      <c r="O1489" s="18"/>
      <c r="P1489" s="15" t="str">
        <f>IF(Ansøgning!L1494="","",Ansøgning!L1494)</f>
        <v/>
      </c>
      <c r="Q1489" s="46" t="str">
        <f t="shared" si="162"/>
        <v/>
      </c>
      <c r="R1489" s="46"/>
      <c r="S1489" s="101" t="str">
        <f>IF(Ansøgning!M1494="","",Ansøgning!M1494)</f>
        <v/>
      </c>
      <c r="T1489" s="31" t="str">
        <f t="shared" si="163"/>
        <v/>
      </c>
      <c r="U1489" s="102" t="str">
        <f>IF(Ansøgning!O1494="","",Ansøgning!O1494)</f>
        <v/>
      </c>
      <c r="V1489" s="20"/>
      <c r="W1489" s="102" t="str">
        <f>IF(Ansøgning!P1494="","",Ansøgning!P1494)</f>
        <v/>
      </c>
      <c r="X1489" s="20"/>
      <c r="Y1489" s="31" t="str">
        <f>IF(Ansøgning!Q1494="","",Ansøgning!Q1494)</f>
        <v/>
      </c>
      <c r="Z1489" s="46" t="str">
        <f>IFERROR(MAX(IF(OR(V1489="",X1489=""),"",IF(AND(AND(MONTH(F1489)&gt;=7,MONTH(F1489)&lt;8),AND(MONTH(H1489)&gt;=7,MONTH(H1489)&lt;8)),(NETWORKDAYS(F1489,H1489,Lister!$D$7:$D$13)-V1489)*T1489/NETWORKDAYS(Lister!$D$19,Lister!$E$19,Lister!$D$7:$D$13),IF(AND(AND(MONTH(F1489)&gt;=7,MONTH(F1489)&lt;8),MONTH(H1489)&gt;7),(NETWORKDAYS(F1489,Lister!$E$19,Lister!$D$7:$D$13)-V1489)*T1489/NETWORKDAYS(Lister!$D$19,Lister!$E$19,Lister!$D$7:$D$13),IF(MONTH(F1489)&gt;7,0)))),0),"")</f>
        <v/>
      </c>
      <c r="AA1489" s="31" t="str">
        <f>IF(Ansøgning!R1494="","",Ansøgning!R1494)</f>
        <v/>
      </c>
      <c r="AB1489" s="46" t="str">
        <f>IFERROR(MAX(IF(OR(V1489="",X1489=""),"",IF(AND(AND(MONTH(F1489)&gt;=8,MONTH(F1489)&lt;9),AND(MONTH(H1489)&gt;=8,MONTH(H1489)&lt;9)),(NETWORKDAYS(F1489,H1489,Lister!$D$7:$D$13)-X1489)*T1489/NETWORKDAYS(Lister!$D$20,Lister!$E$20,Lister!$D$7:$D$13),IF(AND(MONTH(F1489)=7,MONTH(H1489)=8),(NETWORKDAYS(Lister!$D$20,H1489,Lister!$D$7:$D$13)-X1489)*T1489/NETWORKDAYS(Lister!$D$20,Lister!$E$20,Lister!$D$7:$D$13),IF(AND(MONTH(F1489)=7,MONTH(H1489)=7),0)))),0),"")</f>
        <v/>
      </c>
      <c r="AC1489" s="15" t="str">
        <f>IF(Ansøgning!U1494="","",Ansøgning!U1494)</f>
        <v/>
      </c>
      <c r="AD1489" s="31" t="str">
        <f t="shared" si="164"/>
        <v/>
      </c>
      <c r="AE1489" s="31" t="str">
        <f t="shared" si="165"/>
        <v/>
      </c>
      <c r="AF1489" s="51" t="str">
        <f t="shared" si="166"/>
        <v/>
      </c>
      <c r="AG1489" s="15" t="str">
        <f t="shared" si="167"/>
        <v/>
      </c>
    </row>
    <row r="1490" spans="1:33" x14ac:dyDescent="0.25">
      <c r="A1490" s="13" t="str">
        <f>IF(Ansøgning!A1495="","",Ansøgning!A1495)</f>
        <v/>
      </c>
      <c r="B1490" s="13" t="str">
        <f>IF(Ansøgning!B1495="","",Ansøgning!B1495)</f>
        <v/>
      </c>
      <c r="C1490" s="13" t="str">
        <f>IF(Ansøgning!C1495="","",Ansøgning!C1495)</f>
        <v/>
      </c>
      <c r="D1490" s="13" t="str">
        <f>IF(Ansøgning!D1495="","",Ansøgning!D1495)</f>
        <v/>
      </c>
      <c r="E1490" s="14" t="str">
        <f>IF(Ansøgning!E1495="","",Ansøgning!E1495)</f>
        <v/>
      </c>
      <c r="F1490" s="16"/>
      <c r="G1490" s="14" t="str">
        <f>IF(Ansøgning!F1495="","",Ansøgning!F1495)</f>
        <v/>
      </c>
      <c r="H1490" s="16"/>
      <c r="I1490" s="72" t="str">
        <f>IF(OR(F1490="",H1490=""),"",NETWORKDAYS(F1490,H1490,Lister!$D$7:$D$13))</f>
        <v/>
      </c>
      <c r="J1490" s="53" t="str">
        <f>IF(Ansøgning!H1495="","",Ansøgning!H1495)</f>
        <v/>
      </c>
      <c r="K1490" s="32" t="str">
        <f t="shared" si="161"/>
        <v/>
      </c>
      <c r="L1490" s="31" t="str">
        <f>IF(Ansøgning!J1495="","",Ansøgning!J1495)</f>
        <v/>
      </c>
      <c r="M1490" s="18"/>
      <c r="N1490" s="31" t="str">
        <f>IF(Ansøgning!K1495="","",Ansøgning!K1495)</f>
        <v/>
      </c>
      <c r="O1490" s="18"/>
      <c r="P1490" s="15" t="str">
        <f>IF(Ansøgning!L1495="","",Ansøgning!L1495)</f>
        <v/>
      </c>
      <c r="Q1490" s="46" t="str">
        <f t="shared" si="162"/>
        <v/>
      </c>
      <c r="R1490" s="46"/>
      <c r="S1490" s="101" t="str">
        <f>IF(Ansøgning!M1495="","",Ansøgning!M1495)</f>
        <v/>
      </c>
      <c r="T1490" s="31" t="str">
        <f t="shared" si="163"/>
        <v/>
      </c>
      <c r="U1490" s="102" t="str">
        <f>IF(Ansøgning!O1495="","",Ansøgning!O1495)</f>
        <v/>
      </c>
      <c r="V1490" s="20"/>
      <c r="W1490" s="102" t="str">
        <f>IF(Ansøgning!P1495="","",Ansøgning!P1495)</f>
        <v/>
      </c>
      <c r="X1490" s="20"/>
      <c r="Y1490" s="31" t="str">
        <f>IF(Ansøgning!Q1495="","",Ansøgning!Q1495)</f>
        <v/>
      </c>
      <c r="Z1490" s="46" t="str">
        <f>IFERROR(MAX(IF(OR(V1490="",X1490=""),"",IF(AND(AND(MONTH(F1490)&gt;=7,MONTH(F1490)&lt;8),AND(MONTH(H1490)&gt;=7,MONTH(H1490)&lt;8)),(NETWORKDAYS(F1490,H1490,Lister!$D$7:$D$13)-V1490)*T1490/NETWORKDAYS(Lister!$D$19,Lister!$E$19,Lister!$D$7:$D$13),IF(AND(AND(MONTH(F1490)&gt;=7,MONTH(F1490)&lt;8),MONTH(H1490)&gt;7),(NETWORKDAYS(F1490,Lister!$E$19,Lister!$D$7:$D$13)-V1490)*T1490/NETWORKDAYS(Lister!$D$19,Lister!$E$19,Lister!$D$7:$D$13),IF(MONTH(F1490)&gt;7,0)))),0),"")</f>
        <v/>
      </c>
      <c r="AA1490" s="31" t="str">
        <f>IF(Ansøgning!R1495="","",Ansøgning!R1495)</f>
        <v/>
      </c>
      <c r="AB1490" s="46" t="str">
        <f>IFERROR(MAX(IF(OR(V1490="",X1490=""),"",IF(AND(AND(MONTH(F1490)&gt;=8,MONTH(F1490)&lt;9),AND(MONTH(H1490)&gt;=8,MONTH(H1490)&lt;9)),(NETWORKDAYS(F1490,H1490,Lister!$D$7:$D$13)-X1490)*T1490/NETWORKDAYS(Lister!$D$20,Lister!$E$20,Lister!$D$7:$D$13),IF(AND(MONTH(F1490)=7,MONTH(H1490)=8),(NETWORKDAYS(Lister!$D$20,H1490,Lister!$D$7:$D$13)-X1490)*T1490/NETWORKDAYS(Lister!$D$20,Lister!$E$20,Lister!$D$7:$D$13),IF(AND(MONTH(F1490)=7,MONTH(H1490)=7),0)))),0),"")</f>
        <v/>
      </c>
      <c r="AC1490" s="15" t="str">
        <f>IF(Ansøgning!U1495="","",Ansøgning!U1495)</f>
        <v/>
      </c>
      <c r="AD1490" s="31" t="str">
        <f t="shared" si="164"/>
        <v/>
      </c>
      <c r="AE1490" s="31" t="str">
        <f t="shared" si="165"/>
        <v/>
      </c>
      <c r="AF1490" s="51" t="str">
        <f t="shared" si="166"/>
        <v/>
      </c>
      <c r="AG1490" s="15" t="str">
        <f t="shared" si="167"/>
        <v/>
      </c>
    </row>
    <row r="1491" spans="1:33" x14ac:dyDescent="0.25">
      <c r="A1491" s="13" t="str">
        <f>IF(Ansøgning!A1496="","",Ansøgning!A1496)</f>
        <v/>
      </c>
      <c r="B1491" s="13" t="str">
        <f>IF(Ansøgning!B1496="","",Ansøgning!B1496)</f>
        <v/>
      </c>
      <c r="C1491" s="13" t="str">
        <f>IF(Ansøgning!C1496="","",Ansøgning!C1496)</f>
        <v/>
      </c>
      <c r="D1491" s="13" t="str">
        <f>IF(Ansøgning!D1496="","",Ansøgning!D1496)</f>
        <v/>
      </c>
      <c r="E1491" s="14" t="str">
        <f>IF(Ansøgning!E1496="","",Ansøgning!E1496)</f>
        <v/>
      </c>
      <c r="F1491" s="16"/>
      <c r="G1491" s="14" t="str">
        <f>IF(Ansøgning!F1496="","",Ansøgning!F1496)</f>
        <v/>
      </c>
      <c r="H1491" s="16"/>
      <c r="I1491" s="72" t="str">
        <f>IF(OR(F1491="",H1491=""),"",NETWORKDAYS(F1491,H1491,Lister!$D$7:$D$13))</f>
        <v/>
      </c>
      <c r="J1491" s="53" t="str">
        <f>IF(Ansøgning!H1496="","",Ansøgning!H1496)</f>
        <v/>
      </c>
      <c r="K1491" s="32" t="str">
        <f t="shared" si="161"/>
        <v/>
      </c>
      <c r="L1491" s="31" t="str">
        <f>IF(Ansøgning!J1496="","",Ansøgning!J1496)</f>
        <v/>
      </c>
      <c r="M1491" s="18"/>
      <c r="N1491" s="31" t="str">
        <f>IF(Ansøgning!K1496="","",Ansøgning!K1496)</f>
        <v/>
      </c>
      <c r="O1491" s="18"/>
      <c r="P1491" s="15" t="str">
        <f>IF(Ansøgning!L1496="","",Ansøgning!L1496)</f>
        <v/>
      </c>
      <c r="Q1491" s="46" t="str">
        <f t="shared" si="162"/>
        <v/>
      </c>
      <c r="R1491" s="46"/>
      <c r="S1491" s="101" t="str">
        <f>IF(Ansøgning!M1496="","",Ansøgning!M1496)</f>
        <v/>
      </c>
      <c r="T1491" s="31" t="str">
        <f t="shared" si="163"/>
        <v/>
      </c>
      <c r="U1491" s="102" t="str">
        <f>IF(Ansøgning!O1496="","",Ansøgning!O1496)</f>
        <v/>
      </c>
      <c r="V1491" s="20"/>
      <c r="W1491" s="102" t="str">
        <f>IF(Ansøgning!P1496="","",Ansøgning!P1496)</f>
        <v/>
      </c>
      <c r="X1491" s="20"/>
      <c r="Y1491" s="31" t="str">
        <f>IF(Ansøgning!Q1496="","",Ansøgning!Q1496)</f>
        <v/>
      </c>
      <c r="Z1491" s="46" t="str">
        <f>IFERROR(MAX(IF(OR(V1491="",X1491=""),"",IF(AND(AND(MONTH(F1491)&gt;=7,MONTH(F1491)&lt;8),AND(MONTH(H1491)&gt;=7,MONTH(H1491)&lt;8)),(NETWORKDAYS(F1491,H1491,Lister!$D$7:$D$13)-V1491)*T1491/NETWORKDAYS(Lister!$D$19,Lister!$E$19,Lister!$D$7:$D$13),IF(AND(AND(MONTH(F1491)&gt;=7,MONTH(F1491)&lt;8),MONTH(H1491)&gt;7),(NETWORKDAYS(F1491,Lister!$E$19,Lister!$D$7:$D$13)-V1491)*T1491/NETWORKDAYS(Lister!$D$19,Lister!$E$19,Lister!$D$7:$D$13),IF(MONTH(F1491)&gt;7,0)))),0),"")</f>
        <v/>
      </c>
      <c r="AA1491" s="31" t="str">
        <f>IF(Ansøgning!R1496="","",Ansøgning!R1496)</f>
        <v/>
      </c>
      <c r="AB1491" s="46" t="str">
        <f>IFERROR(MAX(IF(OR(V1491="",X1491=""),"",IF(AND(AND(MONTH(F1491)&gt;=8,MONTH(F1491)&lt;9),AND(MONTH(H1491)&gt;=8,MONTH(H1491)&lt;9)),(NETWORKDAYS(F1491,H1491,Lister!$D$7:$D$13)-X1491)*T1491/NETWORKDAYS(Lister!$D$20,Lister!$E$20,Lister!$D$7:$D$13),IF(AND(MONTH(F1491)=7,MONTH(H1491)=8),(NETWORKDAYS(Lister!$D$20,H1491,Lister!$D$7:$D$13)-X1491)*T1491/NETWORKDAYS(Lister!$D$20,Lister!$E$20,Lister!$D$7:$D$13),IF(AND(MONTH(F1491)=7,MONTH(H1491)=7),0)))),0),"")</f>
        <v/>
      </c>
      <c r="AC1491" s="15" t="str">
        <f>IF(Ansøgning!U1496="","",Ansøgning!U1496)</f>
        <v/>
      </c>
      <c r="AD1491" s="31" t="str">
        <f t="shared" si="164"/>
        <v/>
      </c>
      <c r="AE1491" s="31" t="str">
        <f t="shared" si="165"/>
        <v/>
      </c>
      <c r="AF1491" s="51" t="str">
        <f t="shared" si="166"/>
        <v/>
      </c>
      <c r="AG1491" s="15" t="str">
        <f t="shared" si="167"/>
        <v/>
      </c>
    </row>
    <row r="1492" spans="1:33" x14ac:dyDescent="0.25">
      <c r="A1492" s="13" t="str">
        <f>IF(Ansøgning!A1497="","",Ansøgning!A1497)</f>
        <v/>
      </c>
      <c r="B1492" s="13" t="str">
        <f>IF(Ansøgning!B1497="","",Ansøgning!B1497)</f>
        <v/>
      </c>
      <c r="C1492" s="13" t="str">
        <f>IF(Ansøgning!C1497="","",Ansøgning!C1497)</f>
        <v/>
      </c>
      <c r="D1492" s="13" t="str">
        <f>IF(Ansøgning!D1497="","",Ansøgning!D1497)</f>
        <v/>
      </c>
      <c r="E1492" s="14" t="str">
        <f>IF(Ansøgning!E1497="","",Ansøgning!E1497)</f>
        <v/>
      </c>
      <c r="F1492" s="16"/>
      <c r="G1492" s="14" t="str">
        <f>IF(Ansøgning!F1497="","",Ansøgning!F1497)</f>
        <v/>
      </c>
      <c r="H1492" s="16"/>
      <c r="I1492" s="72" t="str">
        <f>IF(OR(F1492="",H1492=""),"",NETWORKDAYS(F1492,H1492,Lister!$D$7:$D$13))</f>
        <v/>
      </c>
      <c r="J1492" s="53" t="str">
        <f>IF(Ansøgning!H1497="","",Ansøgning!H1497)</f>
        <v/>
      </c>
      <c r="K1492" s="32" t="str">
        <f t="shared" si="161"/>
        <v/>
      </c>
      <c r="L1492" s="31" t="str">
        <f>IF(Ansøgning!J1497="","",Ansøgning!J1497)</f>
        <v/>
      </c>
      <c r="M1492" s="18"/>
      <c r="N1492" s="31" t="str">
        <f>IF(Ansøgning!K1497="","",Ansøgning!K1497)</f>
        <v/>
      </c>
      <c r="O1492" s="18"/>
      <c r="P1492" s="15" t="str">
        <f>IF(Ansøgning!L1497="","",Ansøgning!L1497)</f>
        <v/>
      </c>
      <c r="Q1492" s="46" t="str">
        <f t="shared" si="162"/>
        <v/>
      </c>
      <c r="R1492" s="46"/>
      <c r="S1492" s="101" t="str">
        <f>IF(Ansøgning!M1497="","",Ansøgning!M1497)</f>
        <v/>
      </c>
      <c r="T1492" s="31" t="str">
        <f t="shared" si="163"/>
        <v/>
      </c>
      <c r="U1492" s="102" t="str">
        <f>IF(Ansøgning!O1497="","",Ansøgning!O1497)</f>
        <v/>
      </c>
      <c r="V1492" s="20"/>
      <c r="W1492" s="102" t="str">
        <f>IF(Ansøgning!P1497="","",Ansøgning!P1497)</f>
        <v/>
      </c>
      <c r="X1492" s="20"/>
      <c r="Y1492" s="31" t="str">
        <f>IF(Ansøgning!Q1497="","",Ansøgning!Q1497)</f>
        <v/>
      </c>
      <c r="Z1492" s="46" t="str">
        <f>IFERROR(MAX(IF(OR(V1492="",X1492=""),"",IF(AND(AND(MONTH(F1492)&gt;=7,MONTH(F1492)&lt;8),AND(MONTH(H1492)&gt;=7,MONTH(H1492)&lt;8)),(NETWORKDAYS(F1492,H1492,Lister!$D$7:$D$13)-V1492)*T1492/NETWORKDAYS(Lister!$D$19,Lister!$E$19,Lister!$D$7:$D$13),IF(AND(AND(MONTH(F1492)&gt;=7,MONTH(F1492)&lt;8),MONTH(H1492)&gt;7),(NETWORKDAYS(F1492,Lister!$E$19,Lister!$D$7:$D$13)-V1492)*T1492/NETWORKDAYS(Lister!$D$19,Lister!$E$19,Lister!$D$7:$D$13),IF(MONTH(F1492)&gt;7,0)))),0),"")</f>
        <v/>
      </c>
      <c r="AA1492" s="31" t="str">
        <f>IF(Ansøgning!R1497="","",Ansøgning!R1497)</f>
        <v/>
      </c>
      <c r="AB1492" s="46" t="str">
        <f>IFERROR(MAX(IF(OR(V1492="",X1492=""),"",IF(AND(AND(MONTH(F1492)&gt;=8,MONTH(F1492)&lt;9),AND(MONTH(H1492)&gt;=8,MONTH(H1492)&lt;9)),(NETWORKDAYS(F1492,H1492,Lister!$D$7:$D$13)-X1492)*T1492/NETWORKDAYS(Lister!$D$20,Lister!$E$20,Lister!$D$7:$D$13),IF(AND(MONTH(F1492)=7,MONTH(H1492)=8),(NETWORKDAYS(Lister!$D$20,H1492,Lister!$D$7:$D$13)-X1492)*T1492/NETWORKDAYS(Lister!$D$20,Lister!$E$20,Lister!$D$7:$D$13),IF(AND(MONTH(F1492)=7,MONTH(H1492)=7),0)))),0),"")</f>
        <v/>
      </c>
      <c r="AC1492" s="15" t="str">
        <f>IF(Ansøgning!U1497="","",Ansøgning!U1497)</f>
        <v/>
      </c>
      <c r="AD1492" s="31" t="str">
        <f t="shared" si="164"/>
        <v/>
      </c>
      <c r="AE1492" s="31" t="str">
        <f t="shared" si="165"/>
        <v/>
      </c>
      <c r="AF1492" s="51" t="str">
        <f t="shared" si="166"/>
        <v/>
      </c>
      <c r="AG1492" s="15" t="str">
        <f t="shared" si="167"/>
        <v/>
      </c>
    </row>
    <row r="1493" spans="1:33" x14ac:dyDescent="0.25">
      <c r="A1493" s="13" t="str">
        <f>IF(Ansøgning!A1498="","",Ansøgning!A1498)</f>
        <v/>
      </c>
      <c r="B1493" s="13" t="str">
        <f>IF(Ansøgning!B1498="","",Ansøgning!B1498)</f>
        <v/>
      </c>
      <c r="C1493" s="13" t="str">
        <f>IF(Ansøgning!C1498="","",Ansøgning!C1498)</f>
        <v/>
      </c>
      <c r="D1493" s="13" t="str">
        <f>IF(Ansøgning!D1498="","",Ansøgning!D1498)</f>
        <v/>
      </c>
      <c r="E1493" s="14" t="str">
        <f>IF(Ansøgning!E1498="","",Ansøgning!E1498)</f>
        <v/>
      </c>
      <c r="F1493" s="16"/>
      <c r="G1493" s="14" t="str">
        <f>IF(Ansøgning!F1498="","",Ansøgning!F1498)</f>
        <v/>
      </c>
      <c r="H1493" s="16"/>
      <c r="I1493" s="72" t="str">
        <f>IF(OR(F1493="",H1493=""),"",NETWORKDAYS(F1493,H1493,Lister!$D$7:$D$13))</f>
        <v/>
      </c>
      <c r="J1493" s="53" t="str">
        <f>IF(Ansøgning!H1498="","",Ansøgning!H1498)</f>
        <v/>
      </c>
      <c r="K1493" s="32" t="str">
        <f t="shared" si="161"/>
        <v/>
      </c>
      <c r="L1493" s="31" t="str">
        <f>IF(Ansøgning!J1498="","",Ansøgning!J1498)</f>
        <v/>
      </c>
      <c r="M1493" s="18"/>
      <c r="N1493" s="31" t="str">
        <f>IF(Ansøgning!K1498="","",Ansøgning!K1498)</f>
        <v/>
      </c>
      <c r="O1493" s="18"/>
      <c r="P1493" s="15" t="str">
        <f>IF(Ansøgning!L1498="","",Ansøgning!L1498)</f>
        <v/>
      </c>
      <c r="Q1493" s="46" t="str">
        <f t="shared" si="162"/>
        <v/>
      </c>
      <c r="R1493" s="46"/>
      <c r="S1493" s="101" t="str">
        <f>IF(Ansøgning!M1498="","",Ansøgning!M1498)</f>
        <v/>
      </c>
      <c r="T1493" s="31" t="str">
        <f t="shared" si="163"/>
        <v/>
      </c>
      <c r="U1493" s="102" t="str">
        <f>IF(Ansøgning!O1498="","",Ansøgning!O1498)</f>
        <v/>
      </c>
      <c r="V1493" s="20"/>
      <c r="W1493" s="102" t="str">
        <f>IF(Ansøgning!P1498="","",Ansøgning!P1498)</f>
        <v/>
      </c>
      <c r="X1493" s="20"/>
      <c r="Y1493" s="31" t="str">
        <f>IF(Ansøgning!Q1498="","",Ansøgning!Q1498)</f>
        <v/>
      </c>
      <c r="Z1493" s="46" t="str">
        <f>IFERROR(MAX(IF(OR(V1493="",X1493=""),"",IF(AND(AND(MONTH(F1493)&gt;=7,MONTH(F1493)&lt;8),AND(MONTH(H1493)&gt;=7,MONTH(H1493)&lt;8)),(NETWORKDAYS(F1493,H1493,Lister!$D$7:$D$13)-V1493)*T1493/NETWORKDAYS(Lister!$D$19,Lister!$E$19,Lister!$D$7:$D$13),IF(AND(AND(MONTH(F1493)&gt;=7,MONTH(F1493)&lt;8),MONTH(H1493)&gt;7),(NETWORKDAYS(F1493,Lister!$E$19,Lister!$D$7:$D$13)-V1493)*T1493/NETWORKDAYS(Lister!$D$19,Lister!$E$19,Lister!$D$7:$D$13),IF(MONTH(F1493)&gt;7,0)))),0),"")</f>
        <v/>
      </c>
      <c r="AA1493" s="31" t="str">
        <f>IF(Ansøgning!R1498="","",Ansøgning!R1498)</f>
        <v/>
      </c>
      <c r="AB1493" s="46" t="str">
        <f>IFERROR(MAX(IF(OR(V1493="",X1493=""),"",IF(AND(AND(MONTH(F1493)&gt;=8,MONTH(F1493)&lt;9),AND(MONTH(H1493)&gt;=8,MONTH(H1493)&lt;9)),(NETWORKDAYS(F1493,H1493,Lister!$D$7:$D$13)-X1493)*T1493/NETWORKDAYS(Lister!$D$20,Lister!$E$20,Lister!$D$7:$D$13),IF(AND(MONTH(F1493)=7,MONTH(H1493)=8),(NETWORKDAYS(Lister!$D$20,H1493,Lister!$D$7:$D$13)-X1493)*T1493/NETWORKDAYS(Lister!$D$20,Lister!$E$20,Lister!$D$7:$D$13),IF(AND(MONTH(F1493)=7,MONTH(H1493)=7),0)))),0),"")</f>
        <v/>
      </c>
      <c r="AC1493" s="15" t="str">
        <f>IF(Ansøgning!U1498="","",Ansøgning!U1498)</f>
        <v/>
      </c>
      <c r="AD1493" s="31" t="str">
        <f t="shared" si="164"/>
        <v/>
      </c>
      <c r="AE1493" s="31" t="str">
        <f t="shared" si="165"/>
        <v/>
      </c>
      <c r="AF1493" s="51" t="str">
        <f t="shared" si="166"/>
        <v/>
      </c>
      <c r="AG1493" s="15" t="str">
        <f t="shared" si="167"/>
        <v/>
      </c>
    </row>
    <row r="1494" spans="1:33" x14ac:dyDescent="0.25">
      <c r="A1494" s="13" t="str">
        <f>IF(Ansøgning!A1499="","",Ansøgning!A1499)</f>
        <v/>
      </c>
      <c r="B1494" s="13" t="str">
        <f>IF(Ansøgning!B1499="","",Ansøgning!B1499)</f>
        <v/>
      </c>
      <c r="C1494" s="13" t="str">
        <f>IF(Ansøgning!C1499="","",Ansøgning!C1499)</f>
        <v/>
      </c>
      <c r="D1494" s="13" t="str">
        <f>IF(Ansøgning!D1499="","",Ansøgning!D1499)</f>
        <v/>
      </c>
      <c r="E1494" s="14" t="str">
        <f>IF(Ansøgning!E1499="","",Ansøgning!E1499)</f>
        <v/>
      </c>
      <c r="F1494" s="16"/>
      <c r="G1494" s="14" t="str">
        <f>IF(Ansøgning!F1499="","",Ansøgning!F1499)</f>
        <v/>
      </c>
      <c r="H1494" s="16"/>
      <c r="I1494" s="72" t="str">
        <f>IF(OR(F1494="",H1494=""),"",NETWORKDAYS(F1494,H1494,Lister!$D$7:$D$13))</f>
        <v/>
      </c>
      <c r="J1494" s="53" t="str">
        <f>IF(Ansøgning!H1499="","",Ansøgning!H1499)</f>
        <v/>
      </c>
      <c r="K1494" s="32" t="str">
        <f t="shared" si="161"/>
        <v/>
      </c>
      <c r="L1494" s="31" t="str">
        <f>IF(Ansøgning!J1499="","",Ansøgning!J1499)</f>
        <v/>
      </c>
      <c r="M1494" s="18"/>
      <c r="N1494" s="31" t="str">
        <f>IF(Ansøgning!K1499="","",Ansøgning!K1499)</f>
        <v/>
      </c>
      <c r="O1494" s="18"/>
      <c r="P1494" s="15" t="str">
        <f>IF(Ansøgning!L1499="","",Ansøgning!L1499)</f>
        <v/>
      </c>
      <c r="Q1494" s="46" t="str">
        <f t="shared" si="162"/>
        <v/>
      </c>
      <c r="R1494" s="46"/>
      <c r="S1494" s="101" t="str">
        <f>IF(Ansøgning!M1499="","",Ansøgning!M1499)</f>
        <v/>
      </c>
      <c r="T1494" s="31" t="str">
        <f t="shared" si="163"/>
        <v/>
      </c>
      <c r="U1494" s="102" t="str">
        <f>IF(Ansøgning!O1499="","",Ansøgning!O1499)</f>
        <v/>
      </c>
      <c r="V1494" s="20"/>
      <c r="W1494" s="102" t="str">
        <f>IF(Ansøgning!P1499="","",Ansøgning!P1499)</f>
        <v/>
      </c>
      <c r="X1494" s="20"/>
      <c r="Y1494" s="31" t="str">
        <f>IF(Ansøgning!Q1499="","",Ansøgning!Q1499)</f>
        <v/>
      </c>
      <c r="Z1494" s="46" t="str">
        <f>IFERROR(MAX(IF(OR(V1494="",X1494=""),"",IF(AND(AND(MONTH(F1494)&gt;=7,MONTH(F1494)&lt;8),AND(MONTH(H1494)&gt;=7,MONTH(H1494)&lt;8)),(NETWORKDAYS(F1494,H1494,Lister!$D$7:$D$13)-V1494)*T1494/NETWORKDAYS(Lister!$D$19,Lister!$E$19,Lister!$D$7:$D$13),IF(AND(AND(MONTH(F1494)&gt;=7,MONTH(F1494)&lt;8),MONTH(H1494)&gt;7),(NETWORKDAYS(F1494,Lister!$E$19,Lister!$D$7:$D$13)-V1494)*T1494/NETWORKDAYS(Lister!$D$19,Lister!$E$19,Lister!$D$7:$D$13),IF(MONTH(F1494)&gt;7,0)))),0),"")</f>
        <v/>
      </c>
      <c r="AA1494" s="31" t="str">
        <f>IF(Ansøgning!R1499="","",Ansøgning!R1499)</f>
        <v/>
      </c>
      <c r="AB1494" s="46" t="str">
        <f>IFERROR(MAX(IF(OR(V1494="",X1494=""),"",IF(AND(AND(MONTH(F1494)&gt;=8,MONTH(F1494)&lt;9),AND(MONTH(H1494)&gt;=8,MONTH(H1494)&lt;9)),(NETWORKDAYS(F1494,H1494,Lister!$D$7:$D$13)-X1494)*T1494/NETWORKDAYS(Lister!$D$20,Lister!$E$20,Lister!$D$7:$D$13),IF(AND(MONTH(F1494)=7,MONTH(H1494)=8),(NETWORKDAYS(Lister!$D$20,H1494,Lister!$D$7:$D$13)-X1494)*T1494/NETWORKDAYS(Lister!$D$20,Lister!$E$20,Lister!$D$7:$D$13),IF(AND(MONTH(F1494)=7,MONTH(H1494)=7),0)))),0),"")</f>
        <v/>
      </c>
      <c r="AC1494" s="15" t="str">
        <f>IF(Ansøgning!U1499="","",Ansøgning!U1499)</f>
        <v/>
      </c>
      <c r="AD1494" s="31" t="str">
        <f t="shared" si="164"/>
        <v/>
      </c>
      <c r="AE1494" s="31" t="str">
        <f t="shared" si="165"/>
        <v/>
      </c>
      <c r="AF1494" s="51" t="str">
        <f t="shared" si="166"/>
        <v/>
      </c>
      <c r="AG1494" s="15" t="str">
        <f t="shared" si="167"/>
        <v/>
      </c>
    </row>
    <row r="1495" spans="1:33" x14ac:dyDescent="0.25">
      <c r="A1495" s="13" t="str">
        <f>IF(Ansøgning!A1500="","",Ansøgning!A1500)</f>
        <v/>
      </c>
      <c r="B1495" s="13" t="str">
        <f>IF(Ansøgning!B1500="","",Ansøgning!B1500)</f>
        <v/>
      </c>
      <c r="C1495" s="13" t="str">
        <f>IF(Ansøgning!C1500="","",Ansøgning!C1500)</f>
        <v/>
      </c>
      <c r="D1495" s="13" t="str">
        <f>IF(Ansøgning!D1500="","",Ansøgning!D1500)</f>
        <v/>
      </c>
      <c r="E1495" s="14" t="str">
        <f>IF(Ansøgning!E1500="","",Ansøgning!E1500)</f>
        <v/>
      </c>
      <c r="F1495" s="16"/>
      <c r="G1495" s="14" t="str">
        <f>IF(Ansøgning!F1500="","",Ansøgning!F1500)</f>
        <v/>
      </c>
      <c r="H1495" s="16"/>
      <c r="I1495" s="72" t="str">
        <f>IF(OR(F1495="",H1495=""),"",NETWORKDAYS(F1495,H1495,Lister!$D$7:$D$13))</f>
        <v/>
      </c>
      <c r="J1495" s="53" t="str">
        <f>IF(Ansøgning!H1500="","",Ansøgning!H1500)</f>
        <v/>
      </c>
      <c r="K1495" s="32" t="str">
        <f t="shared" si="161"/>
        <v/>
      </c>
      <c r="L1495" s="31" t="str">
        <f>IF(Ansøgning!J1500="","",Ansøgning!J1500)</f>
        <v/>
      </c>
      <c r="M1495" s="18"/>
      <c r="N1495" s="31" t="str">
        <f>IF(Ansøgning!K1500="","",Ansøgning!K1500)</f>
        <v/>
      </c>
      <c r="O1495" s="18"/>
      <c r="P1495" s="15" t="str">
        <f>IF(Ansøgning!L1500="","",Ansøgning!L1500)</f>
        <v/>
      </c>
      <c r="Q1495" s="46" t="str">
        <f t="shared" si="162"/>
        <v/>
      </c>
      <c r="R1495" s="46"/>
      <c r="S1495" s="101" t="str">
        <f>IF(Ansøgning!M1500="","",Ansøgning!M1500)</f>
        <v/>
      </c>
      <c r="T1495" s="31" t="str">
        <f t="shared" si="163"/>
        <v/>
      </c>
      <c r="U1495" s="102" t="str">
        <f>IF(Ansøgning!O1500="","",Ansøgning!O1500)</f>
        <v/>
      </c>
      <c r="V1495" s="20"/>
      <c r="W1495" s="102" t="str">
        <f>IF(Ansøgning!P1500="","",Ansøgning!P1500)</f>
        <v/>
      </c>
      <c r="X1495" s="20"/>
      <c r="Y1495" s="31" t="str">
        <f>IF(Ansøgning!Q1500="","",Ansøgning!Q1500)</f>
        <v/>
      </c>
      <c r="Z1495" s="46" t="str">
        <f>IFERROR(MAX(IF(OR(V1495="",X1495=""),"",IF(AND(AND(MONTH(F1495)&gt;=7,MONTH(F1495)&lt;8),AND(MONTH(H1495)&gt;=7,MONTH(H1495)&lt;8)),(NETWORKDAYS(F1495,H1495,Lister!$D$7:$D$13)-V1495)*T1495/NETWORKDAYS(Lister!$D$19,Lister!$E$19,Lister!$D$7:$D$13),IF(AND(AND(MONTH(F1495)&gt;=7,MONTH(F1495)&lt;8),MONTH(H1495)&gt;7),(NETWORKDAYS(F1495,Lister!$E$19,Lister!$D$7:$D$13)-V1495)*T1495/NETWORKDAYS(Lister!$D$19,Lister!$E$19,Lister!$D$7:$D$13),IF(MONTH(F1495)&gt;7,0)))),0),"")</f>
        <v/>
      </c>
      <c r="AA1495" s="31" t="str">
        <f>IF(Ansøgning!R1500="","",Ansøgning!R1500)</f>
        <v/>
      </c>
      <c r="AB1495" s="46" t="str">
        <f>IFERROR(MAX(IF(OR(V1495="",X1495=""),"",IF(AND(AND(MONTH(F1495)&gt;=8,MONTH(F1495)&lt;9),AND(MONTH(H1495)&gt;=8,MONTH(H1495)&lt;9)),(NETWORKDAYS(F1495,H1495,Lister!$D$7:$D$13)-X1495)*T1495/NETWORKDAYS(Lister!$D$20,Lister!$E$20,Lister!$D$7:$D$13),IF(AND(MONTH(F1495)=7,MONTH(H1495)=8),(NETWORKDAYS(Lister!$D$20,H1495,Lister!$D$7:$D$13)-X1495)*T1495/NETWORKDAYS(Lister!$D$20,Lister!$E$20,Lister!$D$7:$D$13),IF(AND(MONTH(F1495)=7,MONTH(H1495)=7),0)))),0),"")</f>
        <v/>
      </c>
      <c r="AC1495" s="15" t="str">
        <f>IF(Ansøgning!U1500="","",Ansøgning!U1500)</f>
        <v/>
      </c>
      <c r="AD1495" s="31" t="str">
        <f t="shared" si="164"/>
        <v/>
      </c>
      <c r="AE1495" s="31" t="str">
        <f t="shared" si="165"/>
        <v/>
      </c>
      <c r="AF1495" s="51" t="str">
        <f t="shared" si="166"/>
        <v/>
      </c>
      <c r="AG1495" s="15" t="str">
        <f t="shared" si="167"/>
        <v/>
      </c>
    </row>
    <row r="1496" spans="1:33" x14ac:dyDescent="0.25">
      <c r="A1496" s="13" t="str">
        <f>IF(Ansøgning!A1501="","",Ansøgning!A1501)</f>
        <v/>
      </c>
      <c r="B1496" s="13" t="str">
        <f>IF(Ansøgning!B1501="","",Ansøgning!B1501)</f>
        <v/>
      </c>
      <c r="C1496" s="13" t="str">
        <f>IF(Ansøgning!C1501="","",Ansøgning!C1501)</f>
        <v/>
      </c>
      <c r="D1496" s="13" t="str">
        <f>IF(Ansøgning!D1501="","",Ansøgning!D1501)</f>
        <v/>
      </c>
      <c r="E1496" s="14" t="str">
        <f>IF(Ansøgning!E1501="","",Ansøgning!E1501)</f>
        <v/>
      </c>
      <c r="F1496" s="16"/>
      <c r="G1496" s="14" t="str">
        <f>IF(Ansøgning!F1501="","",Ansøgning!F1501)</f>
        <v/>
      </c>
      <c r="H1496" s="16"/>
      <c r="I1496" s="72" t="str">
        <f>IF(OR(F1496="",H1496=""),"",NETWORKDAYS(F1496,H1496,Lister!$D$7:$D$13))</f>
        <v/>
      </c>
      <c r="J1496" s="53" t="str">
        <f>IF(Ansøgning!H1501="","",Ansøgning!H1501)</f>
        <v/>
      </c>
      <c r="K1496" s="32" t="str">
        <f t="shared" si="161"/>
        <v/>
      </c>
      <c r="L1496" s="31" t="str">
        <f>IF(Ansøgning!J1501="","",Ansøgning!J1501)</f>
        <v/>
      </c>
      <c r="M1496" s="18"/>
      <c r="N1496" s="31" t="str">
        <f>IF(Ansøgning!K1501="","",Ansøgning!K1501)</f>
        <v/>
      </c>
      <c r="O1496" s="18"/>
      <c r="P1496" s="15" t="str">
        <f>IF(Ansøgning!L1501="","",Ansøgning!L1501)</f>
        <v/>
      </c>
      <c r="Q1496" s="46" t="str">
        <f t="shared" si="162"/>
        <v/>
      </c>
      <c r="R1496" s="46"/>
      <c r="S1496" s="101" t="str">
        <f>IF(Ansøgning!M1501="","",Ansøgning!M1501)</f>
        <v/>
      </c>
      <c r="T1496" s="31" t="str">
        <f t="shared" si="163"/>
        <v/>
      </c>
      <c r="U1496" s="102" t="str">
        <f>IF(Ansøgning!O1501="","",Ansøgning!O1501)</f>
        <v/>
      </c>
      <c r="V1496" s="20"/>
      <c r="W1496" s="102" t="str">
        <f>IF(Ansøgning!P1501="","",Ansøgning!P1501)</f>
        <v/>
      </c>
      <c r="X1496" s="20"/>
      <c r="Y1496" s="31" t="str">
        <f>IF(Ansøgning!Q1501="","",Ansøgning!Q1501)</f>
        <v/>
      </c>
      <c r="Z1496" s="46" t="str">
        <f>IFERROR(MAX(IF(OR(V1496="",X1496=""),"",IF(AND(AND(MONTH(F1496)&gt;=7,MONTH(F1496)&lt;8),AND(MONTH(H1496)&gt;=7,MONTH(H1496)&lt;8)),(NETWORKDAYS(F1496,H1496,Lister!$D$7:$D$13)-V1496)*T1496/NETWORKDAYS(Lister!$D$19,Lister!$E$19,Lister!$D$7:$D$13),IF(AND(AND(MONTH(F1496)&gt;=7,MONTH(F1496)&lt;8),MONTH(H1496)&gt;7),(NETWORKDAYS(F1496,Lister!$E$19,Lister!$D$7:$D$13)-V1496)*T1496/NETWORKDAYS(Lister!$D$19,Lister!$E$19,Lister!$D$7:$D$13),IF(MONTH(F1496)&gt;7,0)))),0),"")</f>
        <v/>
      </c>
      <c r="AA1496" s="31" t="str">
        <f>IF(Ansøgning!R1501="","",Ansøgning!R1501)</f>
        <v/>
      </c>
      <c r="AB1496" s="46" t="str">
        <f>IFERROR(MAX(IF(OR(V1496="",X1496=""),"",IF(AND(AND(MONTH(F1496)&gt;=8,MONTH(F1496)&lt;9),AND(MONTH(H1496)&gt;=8,MONTH(H1496)&lt;9)),(NETWORKDAYS(F1496,H1496,Lister!$D$7:$D$13)-X1496)*T1496/NETWORKDAYS(Lister!$D$20,Lister!$E$20,Lister!$D$7:$D$13),IF(AND(MONTH(F1496)=7,MONTH(H1496)=8),(NETWORKDAYS(Lister!$D$20,H1496,Lister!$D$7:$D$13)-X1496)*T1496/NETWORKDAYS(Lister!$D$20,Lister!$E$20,Lister!$D$7:$D$13),IF(AND(MONTH(F1496)=7,MONTH(H1496)=7),0)))),0),"")</f>
        <v/>
      </c>
      <c r="AC1496" s="15" t="str">
        <f>IF(Ansøgning!U1501="","",Ansøgning!U1501)</f>
        <v/>
      </c>
      <c r="AD1496" s="31" t="str">
        <f t="shared" si="164"/>
        <v/>
      </c>
      <c r="AE1496" s="31" t="str">
        <f t="shared" si="165"/>
        <v/>
      </c>
      <c r="AF1496" s="51" t="str">
        <f t="shared" si="166"/>
        <v/>
      </c>
      <c r="AG1496" s="15" t="str">
        <f t="shared" si="167"/>
        <v/>
      </c>
    </row>
    <row r="1497" spans="1:33" x14ac:dyDescent="0.25">
      <c r="A1497" s="13" t="str">
        <f>IF(Ansøgning!A1502="","",Ansøgning!A1502)</f>
        <v/>
      </c>
      <c r="B1497" s="13" t="str">
        <f>IF(Ansøgning!B1502="","",Ansøgning!B1502)</f>
        <v/>
      </c>
      <c r="C1497" s="13" t="str">
        <f>IF(Ansøgning!C1502="","",Ansøgning!C1502)</f>
        <v/>
      </c>
      <c r="D1497" s="13" t="str">
        <f>IF(Ansøgning!D1502="","",Ansøgning!D1502)</f>
        <v/>
      </c>
      <c r="E1497" s="14" t="str">
        <f>IF(Ansøgning!E1502="","",Ansøgning!E1502)</f>
        <v/>
      </c>
      <c r="F1497" s="16"/>
      <c r="G1497" s="14" t="str">
        <f>IF(Ansøgning!F1502="","",Ansøgning!F1502)</f>
        <v/>
      </c>
      <c r="H1497" s="16"/>
      <c r="I1497" s="72" t="str">
        <f>IF(OR(F1497="",H1497=""),"",NETWORKDAYS(F1497,H1497,Lister!$D$7:$D$13))</f>
        <v/>
      </c>
      <c r="J1497" s="53" t="str">
        <f>IF(Ansøgning!H1502="","",Ansøgning!H1502)</f>
        <v/>
      </c>
      <c r="K1497" s="32" t="str">
        <f t="shared" si="161"/>
        <v/>
      </c>
      <c r="L1497" s="31" t="str">
        <f>IF(Ansøgning!J1502="","",Ansøgning!J1502)</f>
        <v/>
      </c>
      <c r="M1497" s="18"/>
      <c r="N1497" s="31" t="str">
        <f>IF(Ansøgning!K1502="","",Ansøgning!K1502)</f>
        <v/>
      </c>
      <c r="O1497" s="18"/>
      <c r="P1497" s="15" t="str">
        <f>IF(Ansøgning!L1502="","",Ansøgning!L1502)</f>
        <v/>
      </c>
      <c r="Q1497" s="46" t="str">
        <f t="shared" si="162"/>
        <v/>
      </c>
      <c r="R1497" s="46"/>
      <c r="S1497" s="101" t="str">
        <f>IF(Ansøgning!M1502="","",Ansøgning!M1502)</f>
        <v/>
      </c>
      <c r="T1497" s="31" t="str">
        <f t="shared" si="163"/>
        <v/>
      </c>
      <c r="U1497" s="102" t="str">
        <f>IF(Ansøgning!O1502="","",Ansøgning!O1502)</f>
        <v/>
      </c>
      <c r="V1497" s="20"/>
      <c r="W1497" s="102" t="str">
        <f>IF(Ansøgning!P1502="","",Ansøgning!P1502)</f>
        <v/>
      </c>
      <c r="X1497" s="20"/>
      <c r="Y1497" s="31" t="str">
        <f>IF(Ansøgning!Q1502="","",Ansøgning!Q1502)</f>
        <v/>
      </c>
      <c r="Z1497" s="46" t="str">
        <f>IFERROR(MAX(IF(OR(V1497="",X1497=""),"",IF(AND(AND(MONTH(F1497)&gt;=7,MONTH(F1497)&lt;8),AND(MONTH(H1497)&gt;=7,MONTH(H1497)&lt;8)),(NETWORKDAYS(F1497,H1497,Lister!$D$7:$D$13)-V1497)*T1497/NETWORKDAYS(Lister!$D$19,Lister!$E$19,Lister!$D$7:$D$13),IF(AND(AND(MONTH(F1497)&gt;=7,MONTH(F1497)&lt;8),MONTH(H1497)&gt;7),(NETWORKDAYS(F1497,Lister!$E$19,Lister!$D$7:$D$13)-V1497)*T1497/NETWORKDAYS(Lister!$D$19,Lister!$E$19,Lister!$D$7:$D$13),IF(MONTH(F1497)&gt;7,0)))),0),"")</f>
        <v/>
      </c>
      <c r="AA1497" s="31" t="str">
        <f>IF(Ansøgning!R1502="","",Ansøgning!R1502)</f>
        <v/>
      </c>
      <c r="AB1497" s="46" t="str">
        <f>IFERROR(MAX(IF(OR(V1497="",X1497=""),"",IF(AND(AND(MONTH(F1497)&gt;=8,MONTH(F1497)&lt;9),AND(MONTH(H1497)&gt;=8,MONTH(H1497)&lt;9)),(NETWORKDAYS(F1497,H1497,Lister!$D$7:$D$13)-X1497)*T1497/NETWORKDAYS(Lister!$D$20,Lister!$E$20,Lister!$D$7:$D$13),IF(AND(MONTH(F1497)=7,MONTH(H1497)=8),(NETWORKDAYS(Lister!$D$20,H1497,Lister!$D$7:$D$13)-X1497)*T1497/NETWORKDAYS(Lister!$D$20,Lister!$E$20,Lister!$D$7:$D$13),IF(AND(MONTH(F1497)=7,MONTH(H1497)=7),0)))),0),"")</f>
        <v/>
      </c>
      <c r="AC1497" s="15" t="str">
        <f>IF(Ansøgning!U1502="","",Ansøgning!U1502)</f>
        <v/>
      </c>
      <c r="AD1497" s="31" t="str">
        <f t="shared" si="164"/>
        <v/>
      </c>
      <c r="AE1497" s="31" t="str">
        <f t="shared" si="165"/>
        <v/>
      </c>
      <c r="AF1497" s="51" t="str">
        <f t="shared" si="166"/>
        <v/>
      </c>
      <c r="AG1497" s="15" t="str">
        <f t="shared" si="167"/>
        <v/>
      </c>
    </row>
    <row r="1498" spans="1:33" x14ac:dyDescent="0.25">
      <c r="A1498" s="13" t="str">
        <f>IF(Ansøgning!A1503="","",Ansøgning!A1503)</f>
        <v/>
      </c>
      <c r="B1498" s="13" t="str">
        <f>IF(Ansøgning!B1503="","",Ansøgning!B1503)</f>
        <v/>
      </c>
      <c r="C1498" s="13" t="str">
        <f>IF(Ansøgning!C1503="","",Ansøgning!C1503)</f>
        <v/>
      </c>
      <c r="D1498" s="13" t="str">
        <f>IF(Ansøgning!D1503="","",Ansøgning!D1503)</f>
        <v/>
      </c>
      <c r="E1498" s="14" t="str">
        <f>IF(Ansøgning!E1503="","",Ansøgning!E1503)</f>
        <v/>
      </c>
      <c r="F1498" s="16"/>
      <c r="G1498" s="14" t="str">
        <f>IF(Ansøgning!F1503="","",Ansøgning!F1503)</f>
        <v/>
      </c>
      <c r="H1498" s="16"/>
      <c r="I1498" s="72" t="str">
        <f>IF(OR(F1498="",H1498=""),"",NETWORKDAYS(F1498,H1498,Lister!$D$7:$D$13))</f>
        <v/>
      </c>
      <c r="J1498" s="53" t="str">
        <f>IF(Ansøgning!H1503="","",Ansøgning!H1503)</f>
        <v/>
      </c>
      <c r="K1498" s="32" t="str">
        <f t="shared" si="161"/>
        <v/>
      </c>
      <c r="L1498" s="31" t="str">
        <f>IF(Ansøgning!J1503="","",Ansøgning!J1503)</f>
        <v/>
      </c>
      <c r="M1498" s="18"/>
      <c r="N1498" s="31" t="str">
        <f>IF(Ansøgning!K1503="","",Ansøgning!K1503)</f>
        <v/>
      </c>
      <c r="O1498" s="18"/>
      <c r="P1498" s="15" t="str">
        <f>IF(Ansøgning!L1503="","",Ansøgning!L1503)</f>
        <v/>
      </c>
      <c r="Q1498" s="46" t="str">
        <f t="shared" si="162"/>
        <v/>
      </c>
      <c r="R1498" s="46"/>
      <c r="S1498" s="101" t="str">
        <f>IF(Ansøgning!M1503="","",Ansøgning!M1503)</f>
        <v/>
      </c>
      <c r="T1498" s="31" t="str">
        <f t="shared" si="163"/>
        <v/>
      </c>
      <c r="U1498" s="102" t="str">
        <f>IF(Ansøgning!O1503="","",Ansøgning!O1503)</f>
        <v/>
      </c>
      <c r="V1498" s="20"/>
      <c r="W1498" s="102" t="str">
        <f>IF(Ansøgning!P1503="","",Ansøgning!P1503)</f>
        <v/>
      </c>
      <c r="X1498" s="20"/>
      <c r="Y1498" s="31" t="str">
        <f>IF(Ansøgning!Q1503="","",Ansøgning!Q1503)</f>
        <v/>
      </c>
      <c r="Z1498" s="46" t="str">
        <f>IFERROR(MAX(IF(OR(V1498="",X1498=""),"",IF(AND(AND(MONTH(F1498)&gt;=7,MONTH(F1498)&lt;8),AND(MONTH(H1498)&gt;=7,MONTH(H1498)&lt;8)),(NETWORKDAYS(F1498,H1498,Lister!$D$7:$D$13)-V1498)*T1498/NETWORKDAYS(Lister!$D$19,Lister!$E$19,Lister!$D$7:$D$13),IF(AND(AND(MONTH(F1498)&gt;=7,MONTH(F1498)&lt;8),MONTH(H1498)&gt;7),(NETWORKDAYS(F1498,Lister!$E$19,Lister!$D$7:$D$13)-V1498)*T1498/NETWORKDAYS(Lister!$D$19,Lister!$E$19,Lister!$D$7:$D$13),IF(MONTH(F1498)&gt;7,0)))),0),"")</f>
        <v/>
      </c>
      <c r="AA1498" s="31" t="str">
        <f>IF(Ansøgning!R1503="","",Ansøgning!R1503)</f>
        <v/>
      </c>
      <c r="AB1498" s="46" t="str">
        <f>IFERROR(MAX(IF(OR(V1498="",X1498=""),"",IF(AND(AND(MONTH(F1498)&gt;=8,MONTH(F1498)&lt;9),AND(MONTH(H1498)&gt;=8,MONTH(H1498)&lt;9)),(NETWORKDAYS(F1498,H1498,Lister!$D$7:$D$13)-X1498)*T1498/NETWORKDAYS(Lister!$D$20,Lister!$E$20,Lister!$D$7:$D$13),IF(AND(MONTH(F1498)=7,MONTH(H1498)=8),(NETWORKDAYS(Lister!$D$20,H1498,Lister!$D$7:$D$13)-X1498)*T1498/NETWORKDAYS(Lister!$D$20,Lister!$E$20,Lister!$D$7:$D$13),IF(AND(MONTH(F1498)=7,MONTH(H1498)=7),0)))),0),"")</f>
        <v/>
      </c>
      <c r="AC1498" s="15" t="str">
        <f>IF(Ansøgning!U1503="","",Ansøgning!U1503)</f>
        <v/>
      </c>
      <c r="AD1498" s="31" t="str">
        <f t="shared" si="164"/>
        <v/>
      </c>
      <c r="AE1498" s="31" t="str">
        <f t="shared" si="165"/>
        <v/>
      </c>
      <c r="AF1498" s="51" t="str">
        <f t="shared" si="166"/>
        <v/>
      </c>
      <c r="AG1498" s="15" t="str">
        <f t="shared" si="167"/>
        <v/>
      </c>
    </row>
    <row r="1499" spans="1:33" x14ac:dyDescent="0.25">
      <c r="A1499" s="13" t="str">
        <f>IF(Ansøgning!A1504="","",Ansøgning!A1504)</f>
        <v/>
      </c>
      <c r="B1499" s="13" t="str">
        <f>IF(Ansøgning!B1504="","",Ansøgning!B1504)</f>
        <v/>
      </c>
      <c r="C1499" s="13" t="str">
        <f>IF(Ansøgning!C1504="","",Ansøgning!C1504)</f>
        <v/>
      </c>
      <c r="D1499" s="13" t="str">
        <f>IF(Ansøgning!D1504="","",Ansøgning!D1504)</f>
        <v/>
      </c>
      <c r="E1499" s="14" t="str">
        <f>IF(Ansøgning!E1504="","",Ansøgning!E1504)</f>
        <v/>
      </c>
      <c r="F1499" s="16"/>
      <c r="G1499" s="14" t="str">
        <f>IF(Ansøgning!F1504="","",Ansøgning!F1504)</f>
        <v/>
      </c>
      <c r="H1499" s="16"/>
      <c r="I1499" s="72" t="str">
        <f>IF(OR(F1499="",H1499=""),"",NETWORKDAYS(F1499,H1499,Lister!$D$7:$D$13))</f>
        <v/>
      </c>
      <c r="J1499" s="53" t="str">
        <f>IF(Ansøgning!H1504="","",Ansøgning!H1504)</f>
        <v/>
      </c>
      <c r="K1499" s="32" t="str">
        <f t="shared" si="161"/>
        <v/>
      </c>
      <c r="L1499" s="31" t="str">
        <f>IF(Ansøgning!J1504="","",Ansøgning!J1504)</f>
        <v/>
      </c>
      <c r="M1499" s="18"/>
      <c r="N1499" s="31" t="str">
        <f>IF(Ansøgning!K1504="","",Ansøgning!K1504)</f>
        <v/>
      </c>
      <c r="O1499" s="18"/>
      <c r="P1499" s="15" t="str">
        <f>IF(Ansøgning!L1504="","",Ansøgning!L1504)</f>
        <v/>
      </c>
      <c r="Q1499" s="46" t="str">
        <f t="shared" si="162"/>
        <v/>
      </c>
      <c r="R1499" s="46"/>
      <c r="S1499" s="101" t="str">
        <f>IF(Ansøgning!M1504="","",Ansøgning!M1504)</f>
        <v/>
      </c>
      <c r="T1499" s="31" t="str">
        <f t="shared" si="163"/>
        <v/>
      </c>
      <c r="U1499" s="102" t="str">
        <f>IF(Ansøgning!O1504="","",Ansøgning!O1504)</f>
        <v/>
      </c>
      <c r="V1499" s="20"/>
      <c r="W1499" s="102" t="str">
        <f>IF(Ansøgning!P1504="","",Ansøgning!P1504)</f>
        <v/>
      </c>
      <c r="X1499" s="20"/>
      <c r="Y1499" s="31" t="str">
        <f>IF(Ansøgning!Q1504="","",Ansøgning!Q1504)</f>
        <v/>
      </c>
      <c r="Z1499" s="46" t="str">
        <f>IFERROR(MAX(IF(OR(V1499="",X1499=""),"",IF(AND(AND(MONTH(F1499)&gt;=7,MONTH(F1499)&lt;8),AND(MONTH(H1499)&gt;=7,MONTH(H1499)&lt;8)),(NETWORKDAYS(F1499,H1499,Lister!$D$7:$D$13)-V1499)*T1499/NETWORKDAYS(Lister!$D$19,Lister!$E$19,Lister!$D$7:$D$13),IF(AND(AND(MONTH(F1499)&gt;=7,MONTH(F1499)&lt;8),MONTH(H1499)&gt;7),(NETWORKDAYS(F1499,Lister!$E$19,Lister!$D$7:$D$13)-V1499)*T1499/NETWORKDAYS(Lister!$D$19,Lister!$E$19,Lister!$D$7:$D$13),IF(MONTH(F1499)&gt;7,0)))),0),"")</f>
        <v/>
      </c>
      <c r="AA1499" s="31" t="str">
        <f>IF(Ansøgning!R1504="","",Ansøgning!R1504)</f>
        <v/>
      </c>
      <c r="AB1499" s="46" t="str">
        <f>IFERROR(MAX(IF(OR(V1499="",X1499=""),"",IF(AND(AND(MONTH(F1499)&gt;=8,MONTH(F1499)&lt;9),AND(MONTH(H1499)&gt;=8,MONTH(H1499)&lt;9)),(NETWORKDAYS(F1499,H1499,Lister!$D$7:$D$13)-X1499)*T1499/NETWORKDAYS(Lister!$D$20,Lister!$E$20,Lister!$D$7:$D$13),IF(AND(MONTH(F1499)=7,MONTH(H1499)=8),(NETWORKDAYS(Lister!$D$20,H1499,Lister!$D$7:$D$13)-X1499)*T1499/NETWORKDAYS(Lister!$D$20,Lister!$E$20,Lister!$D$7:$D$13),IF(AND(MONTH(F1499)=7,MONTH(H1499)=7),0)))),0),"")</f>
        <v/>
      </c>
      <c r="AC1499" s="15" t="str">
        <f>IF(Ansøgning!U1504="","",Ansøgning!U1504)</f>
        <v/>
      </c>
      <c r="AD1499" s="31" t="str">
        <f t="shared" si="164"/>
        <v/>
      </c>
      <c r="AE1499" s="31" t="str">
        <f t="shared" si="165"/>
        <v/>
      </c>
      <c r="AF1499" s="51" t="str">
        <f t="shared" si="166"/>
        <v/>
      </c>
      <c r="AG1499" s="15" t="str">
        <f t="shared" si="167"/>
        <v/>
      </c>
    </row>
    <row r="1500" spans="1:33" x14ac:dyDescent="0.25">
      <c r="A1500" s="13" t="str">
        <f>IF(Ansøgning!A1505="","",Ansøgning!A1505)</f>
        <v/>
      </c>
      <c r="B1500" s="13" t="str">
        <f>IF(Ansøgning!B1505="","",Ansøgning!B1505)</f>
        <v/>
      </c>
      <c r="C1500" s="13" t="str">
        <f>IF(Ansøgning!C1505="","",Ansøgning!C1505)</f>
        <v/>
      </c>
      <c r="D1500" s="13" t="str">
        <f>IF(Ansøgning!D1505="","",Ansøgning!D1505)</f>
        <v/>
      </c>
      <c r="E1500" s="14" t="str">
        <f>IF(Ansøgning!E1505="","",Ansøgning!E1505)</f>
        <v/>
      </c>
      <c r="F1500" s="16"/>
      <c r="G1500" s="14" t="str">
        <f>IF(Ansøgning!F1505="","",Ansøgning!F1505)</f>
        <v/>
      </c>
      <c r="H1500" s="16"/>
      <c r="I1500" s="72" t="str">
        <f>IF(OR(F1500="",H1500=""),"",NETWORKDAYS(F1500,H1500,Lister!$D$7:$D$13))</f>
        <v/>
      </c>
      <c r="J1500" s="53" t="str">
        <f>IF(Ansøgning!H1505="","",Ansøgning!H1505)</f>
        <v/>
      </c>
      <c r="K1500" s="32" t="str">
        <f t="shared" si="161"/>
        <v/>
      </c>
      <c r="L1500" s="31" t="str">
        <f>IF(Ansøgning!J1505="","",Ansøgning!J1505)</f>
        <v/>
      </c>
      <c r="M1500" s="18"/>
      <c r="N1500" s="31" t="str">
        <f>IF(Ansøgning!K1505="","",Ansøgning!K1505)</f>
        <v/>
      </c>
      <c r="O1500" s="18"/>
      <c r="P1500" s="15" t="str">
        <f>IF(Ansøgning!L1505="","",Ansøgning!L1505)</f>
        <v/>
      </c>
      <c r="Q1500" s="46" t="str">
        <f t="shared" si="162"/>
        <v/>
      </c>
      <c r="R1500" s="46"/>
      <c r="S1500" s="101" t="str">
        <f>IF(Ansøgning!M1505="","",Ansøgning!M1505)</f>
        <v/>
      </c>
      <c r="T1500" s="31" t="str">
        <f t="shared" si="163"/>
        <v/>
      </c>
      <c r="U1500" s="102" t="str">
        <f>IF(Ansøgning!O1505="","",Ansøgning!O1505)</f>
        <v/>
      </c>
      <c r="V1500" s="20"/>
      <c r="W1500" s="102" t="str">
        <f>IF(Ansøgning!P1505="","",Ansøgning!P1505)</f>
        <v/>
      </c>
      <c r="X1500" s="20"/>
      <c r="Y1500" s="31" t="str">
        <f>IF(Ansøgning!Q1505="","",Ansøgning!Q1505)</f>
        <v/>
      </c>
      <c r="Z1500" s="46" t="str">
        <f>IFERROR(MAX(IF(OR(V1500="",X1500=""),"",IF(AND(AND(MONTH(F1500)&gt;=7,MONTH(F1500)&lt;8),AND(MONTH(H1500)&gt;=7,MONTH(H1500)&lt;8)),(NETWORKDAYS(F1500,H1500,Lister!$D$7:$D$13)-V1500)*T1500/NETWORKDAYS(Lister!$D$19,Lister!$E$19,Lister!$D$7:$D$13),IF(AND(AND(MONTH(F1500)&gt;=7,MONTH(F1500)&lt;8),MONTH(H1500)&gt;7),(NETWORKDAYS(F1500,Lister!$E$19,Lister!$D$7:$D$13)-V1500)*T1500/NETWORKDAYS(Lister!$D$19,Lister!$E$19,Lister!$D$7:$D$13),IF(MONTH(F1500)&gt;7,0)))),0),"")</f>
        <v/>
      </c>
      <c r="AA1500" s="31" t="str">
        <f>IF(Ansøgning!R1505="","",Ansøgning!R1505)</f>
        <v/>
      </c>
      <c r="AB1500" s="46" t="str">
        <f>IFERROR(MAX(IF(OR(V1500="",X1500=""),"",IF(AND(AND(MONTH(F1500)&gt;=8,MONTH(F1500)&lt;9),AND(MONTH(H1500)&gt;=8,MONTH(H1500)&lt;9)),(NETWORKDAYS(F1500,H1500,Lister!$D$7:$D$13)-X1500)*T1500/NETWORKDAYS(Lister!$D$20,Lister!$E$20,Lister!$D$7:$D$13),IF(AND(MONTH(F1500)=7,MONTH(H1500)=8),(NETWORKDAYS(Lister!$D$20,H1500,Lister!$D$7:$D$13)-X1500)*T1500/NETWORKDAYS(Lister!$D$20,Lister!$E$20,Lister!$D$7:$D$13),IF(AND(MONTH(F1500)=7,MONTH(H1500)=7),0)))),0),"")</f>
        <v/>
      </c>
      <c r="AC1500" s="15" t="str">
        <f>IF(Ansøgning!U1505="","",Ansøgning!U1505)</f>
        <v/>
      </c>
      <c r="AD1500" s="31" t="str">
        <f t="shared" si="164"/>
        <v/>
      </c>
      <c r="AE1500" s="31" t="str">
        <f t="shared" si="165"/>
        <v/>
      </c>
      <c r="AF1500" s="51" t="str">
        <f t="shared" si="166"/>
        <v/>
      </c>
      <c r="AG1500" s="15" t="str">
        <f t="shared" si="167"/>
        <v/>
      </c>
    </row>
    <row r="1501" spans="1:33" x14ac:dyDescent="0.25">
      <c r="A1501" s="13" t="str">
        <f>IF(Ansøgning!A1506="","",Ansøgning!A1506)</f>
        <v/>
      </c>
      <c r="B1501" s="13" t="str">
        <f>IF(Ansøgning!B1506="","",Ansøgning!B1506)</f>
        <v/>
      </c>
      <c r="C1501" s="13" t="str">
        <f>IF(Ansøgning!C1506="","",Ansøgning!C1506)</f>
        <v/>
      </c>
      <c r="D1501" s="13" t="str">
        <f>IF(Ansøgning!D1506="","",Ansøgning!D1506)</f>
        <v/>
      </c>
      <c r="E1501" s="14" t="str">
        <f>IF(Ansøgning!E1506="","",Ansøgning!E1506)</f>
        <v/>
      </c>
      <c r="F1501" s="16"/>
      <c r="G1501" s="14" t="str">
        <f>IF(Ansøgning!F1506="","",Ansøgning!F1506)</f>
        <v/>
      </c>
      <c r="H1501" s="16"/>
      <c r="I1501" s="72" t="str">
        <f>IF(OR(F1501="",H1501=""),"",NETWORKDAYS(F1501,H1501,Lister!$D$7:$D$13))</f>
        <v/>
      </c>
      <c r="J1501" s="53" t="str">
        <f>IF(Ansøgning!H1506="","",Ansøgning!H1506)</f>
        <v/>
      </c>
      <c r="K1501" s="32" t="str">
        <f t="shared" si="161"/>
        <v/>
      </c>
      <c r="L1501" s="31" t="str">
        <f>IF(Ansøgning!J1506="","",Ansøgning!J1506)</f>
        <v/>
      </c>
      <c r="M1501" s="18"/>
      <c r="N1501" s="31" t="str">
        <f>IF(Ansøgning!K1506="","",Ansøgning!K1506)</f>
        <v/>
      </c>
      <c r="O1501" s="18"/>
      <c r="P1501" s="15" t="str">
        <f>IF(Ansøgning!L1506="","",Ansøgning!L1506)</f>
        <v/>
      </c>
      <c r="Q1501" s="46" t="str">
        <f t="shared" si="162"/>
        <v/>
      </c>
      <c r="R1501" s="46"/>
      <c r="S1501" s="101" t="str">
        <f>IF(Ansøgning!M1506="","",Ansøgning!M1506)</f>
        <v/>
      </c>
      <c r="T1501" s="31" t="str">
        <f t="shared" si="163"/>
        <v/>
      </c>
      <c r="U1501" s="102" t="str">
        <f>IF(Ansøgning!O1506="","",Ansøgning!O1506)</f>
        <v/>
      </c>
      <c r="V1501" s="20"/>
      <c r="W1501" s="102" t="str">
        <f>IF(Ansøgning!P1506="","",Ansøgning!P1506)</f>
        <v/>
      </c>
      <c r="X1501" s="20"/>
      <c r="Y1501" s="31" t="str">
        <f>IF(Ansøgning!Q1506="","",Ansøgning!Q1506)</f>
        <v/>
      </c>
      <c r="Z1501" s="46" t="str">
        <f>IFERROR(MAX(IF(OR(V1501="",X1501=""),"",IF(AND(AND(MONTH(F1501)&gt;=7,MONTH(F1501)&lt;8),AND(MONTH(H1501)&gt;=7,MONTH(H1501)&lt;8)),(NETWORKDAYS(F1501,H1501,Lister!$D$7:$D$13)-V1501)*T1501/NETWORKDAYS(Lister!$D$19,Lister!$E$19,Lister!$D$7:$D$13),IF(AND(AND(MONTH(F1501)&gt;=7,MONTH(F1501)&lt;8),MONTH(H1501)&gt;7),(NETWORKDAYS(F1501,Lister!$E$19,Lister!$D$7:$D$13)-V1501)*T1501/NETWORKDAYS(Lister!$D$19,Lister!$E$19,Lister!$D$7:$D$13),IF(MONTH(F1501)&gt;7,0)))),0),"")</f>
        <v/>
      </c>
      <c r="AA1501" s="31" t="str">
        <f>IF(Ansøgning!R1506="","",Ansøgning!R1506)</f>
        <v/>
      </c>
      <c r="AB1501" s="46" t="str">
        <f>IFERROR(MAX(IF(OR(V1501="",X1501=""),"",IF(AND(AND(MONTH(F1501)&gt;=8,MONTH(F1501)&lt;9),AND(MONTH(H1501)&gt;=8,MONTH(H1501)&lt;9)),(NETWORKDAYS(F1501,H1501,Lister!$D$7:$D$13)-X1501)*T1501/NETWORKDAYS(Lister!$D$20,Lister!$E$20,Lister!$D$7:$D$13),IF(AND(MONTH(F1501)=7,MONTH(H1501)=8),(NETWORKDAYS(Lister!$D$20,H1501,Lister!$D$7:$D$13)-X1501)*T1501/NETWORKDAYS(Lister!$D$20,Lister!$E$20,Lister!$D$7:$D$13),IF(AND(MONTH(F1501)=7,MONTH(H1501)=7),0)))),0),"")</f>
        <v/>
      </c>
      <c r="AC1501" s="15" t="str">
        <f>IF(Ansøgning!U1506="","",Ansøgning!U1506)</f>
        <v/>
      </c>
      <c r="AD1501" s="31" t="str">
        <f t="shared" si="164"/>
        <v/>
      </c>
      <c r="AE1501" s="31" t="str">
        <f t="shared" si="165"/>
        <v/>
      </c>
      <c r="AF1501" s="51" t="str">
        <f t="shared" si="166"/>
        <v/>
      </c>
      <c r="AG1501" s="15" t="str">
        <f t="shared" si="167"/>
        <v/>
      </c>
    </row>
    <row r="1502" spans="1:33" x14ac:dyDescent="0.25">
      <c r="A1502" s="13" t="str">
        <f>IF(Ansøgning!A1507="","",Ansøgning!A1507)</f>
        <v/>
      </c>
      <c r="B1502" s="13" t="str">
        <f>IF(Ansøgning!B1507="","",Ansøgning!B1507)</f>
        <v/>
      </c>
      <c r="C1502" s="13" t="str">
        <f>IF(Ansøgning!C1507="","",Ansøgning!C1507)</f>
        <v/>
      </c>
      <c r="D1502" s="13" t="str">
        <f>IF(Ansøgning!D1507="","",Ansøgning!D1507)</f>
        <v/>
      </c>
      <c r="E1502" s="14" t="str">
        <f>IF(Ansøgning!E1507="","",Ansøgning!E1507)</f>
        <v/>
      </c>
      <c r="F1502" s="16"/>
      <c r="G1502" s="14" t="str">
        <f>IF(Ansøgning!F1507="","",Ansøgning!F1507)</f>
        <v/>
      </c>
      <c r="H1502" s="16"/>
      <c r="I1502" s="72" t="str">
        <f>IF(OR(F1502="",H1502=""),"",NETWORKDAYS(F1502,H1502,Lister!$D$7:$D$13))</f>
        <v/>
      </c>
      <c r="J1502" s="53" t="str">
        <f>IF(Ansøgning!H1507="","",Ansøgning!H1507)</f>
        <v/>
      </c>
      <c r="K1502" s="32" t="str">
        <f t="shared" si="161"/>
        <v/>
      </c>
      <c r="L1502" s="31" t="str">
        <f>IF(Ansøgning!J1507="","",Ansøgning!J1507)</f>
        <v/>
      </c>
      <c r="M1502" s="18"/>
      <c r="N1502" s="31" t="str">
        <f>IF(Ansøgning!K1507="","",Ansøgning!K1507)</f>
        <v/>
      </c>
      <c r="O1502" s="18"/>
      <c r="P1502" s="15" t="str">
        <f>IF(Ansøgning!L1507="","",Ansøgning!L1507)</f>
        <v/>
      </c>
      <c r="Q1502" s="46" t="str">
        <f t="shared" si="162"/>
        <v/>
      </c>
      <c r="R1502" s="46"/>
      <c r="S1502" s="101" t="str">
        <f>IF(Ansøgning!M1507="","",Ansøgning!M1507)</f>
        <v/>
      </c>
      <c r="T1502" s="31" t="str">
        <f t="shared" si="163"/>
        <v/>
      </c>
      <c r="U1502" s="102" t="str">
        <f>IF(Ansøgning!O1507="","",Ansøgning!O1507)</f>
        <v/>
      </c>
      <c r="V1502" s="20"/>
      <c r="W1502" s="102" t="str">
        <f>IF(Ansøgning!P1507="","",Ansøgning!P1507)</f>
        <v/>
      </c>
      <c r="X1502" s="20"/>
      <c r="Y1502" s="31" t="str">
        <f>IF(Ansøgning!Q1507="","",Ansøgning!Q1507)</f>
        <v/>
      </c>
      <c r="Z1502" s="46" t="str">
        <f>IFERROR(MAX(IF(OR(V1502="",X1502=""),"",IF(AND(AND(MONTH(F1502)&gt;=7,MONTH(F1502)&lt;8),AND(MONTH(H1502)&gt;=7,MONTH(H1502)&lt;8)),(NETWORKDAYS(F1502,H1502,Lister!$D$7:$D$13)-V1502)*T1502/NETWORKDAYS(Lister!$D$19,Lister!$E$19,Lister!$D$7:$D$13),IF(AND(AND(MONTH(F1502)&gt;=7,MONTH(F1502)&lt;8),MONTH(H1502)&gt;7),(NETWORKDAYS(F1502,Lister!$E$19,Lister!$D$7:$D$13)-V1502)*T1502/NETWORKDAYS(Lister!$D$19,Lister!$E$19,Lister!$D$7:$D$13),IF(MONTH(F1502)&gt;7,0)))),0),"")</f>
        <v/>
      </c>
      <c r="AA1502" s="31" t="str">
        <f>IF(Ansøgning!R1507="","",Ansøgning!R1507)</f>
        <v/>
      </c>
      <c r="AB1502" s="46" t="str">
        <f>IFERROR(MAX(IF(OR(V1502="",X1502=""),"",IF(AND(AND(MONTH(F1502)&gt;=8,MONTH(F1502)&lt;9),AND(MONTH(H1502)&gt;=8,MONTH(H1502)&lt;9)),(NETWORKDAYS(F1502,H1502,Lister!$D$7:$D$13)-X1502)*T1502/NETWORKDAYS(Lister!$D$20,Lister!$E$20,Lister!$D$7:$D$13),IF(AND(MONTH(F1502)=7,MONTH(H1502)=8),(NETWORKDAYS(Lister!$D$20,H1502,Lister!$D$7:$D$13)-X1502)*T1502/NETWORKDAYS(Lister!$D$20,Lister!$E$20,Lister!$D$7:$D$13),IF(AND(MONTH(F1502)=7,MONTH(H1502)=7),0)))),0),"")</f>
        <v/>
      </c>
      <c r="AC1502" s="15" t="str">
        <f>IF(Ansøgning!U1507="","",Ansøgning!U1507)</f>
        <v/>
      </c>
      <c r="AD1502" s="31" t="str">
        <f t="shared" si="164"/>
        <v/>
      </c>
      <c r="AE1502" s="31" t="str">
        <f t="shared" si="165"/>
        <v/>
      </c>
      <c r="AF1502" s="51" t="str">
        <f t="shared" si="166"/>
        <v/>
      </c>
      <c r="AG1502" s="15" t="str">
        <f t="shared" si="167"/>
        <v/>
      </c>
    </row>
    <row r="1503" spans="1:33" x14ac:dyDescent="0.25">
      <c r="A1503" s="13" t="str">
        <f>IF(Ansøgning!A1508="","",Ansøgning!A1508)</f>
        <v/>
      </c>
      <c r="B1503" s="13" t="str">
        <f>IF(Ansøgning!B1508="","",Ansøgning!B1508)</f>
        <v/>
      </c>
      <c r="C1503" s="13" t="str">
        <f>IF(Ansøgning!C1508="","",Ansøgning!C1508)</f>
        <v/>
      </c>
      <c r="D1503" s="13" t="str">
        <f>IF(Ansøgning!D1508="","",Ansøgning!D1508)</f>
        <v/>
      </c>
      <c r="E1503" s="14" t="str">
        <f>IF(Ansøgning!E1508="","",Ansøgning!E1508)</f>
        <v/>
      </c>
      <c r="F1503" s="16"/>
      <c r="G1503" s="14" t="str">
        <f>IF(Ansøgning!F1508="","",Ansøgning!F1508)</f>
        <v/>
      </c>
      <c r="H1503" s="16"/>
      <c r="I1503" s="72" t="str">
        <f>IF(OR(F1503="",H1503=""),"",NETWORKDAYS(F1503,H1503,Lister!$D$7:$D$13))</f>
        <v/>
      </c>
      <c r="J1503" s="53" t="str">
        <f>IF(Ansøgning!H1508="","",Ansøgning!H1508)</f>
        <v/>
      </c>
      <c r="K1503" s="32" t="str">
        <f t="shared" si="161"/>
        <v/>
      </c>
      <c r="L1503" s="31" t="str">
        <f>IF(Ansøgning!J1508="","",Ansøgning!J1508)</f>
        <v/>
      </c>
      <c r="M1503" s="18"/>
      <c r="N1503" s="31" t="str">
        <f>IF(Ansøgning!K1508="","",Ansøgning!K1508)</f>
        <v/>
      </c>
      <c r="O1503" s="18"/>
      <c r="P1503" s="15" t="str">
        <f>IF(Ansøgning!L1508="","",Ansøgning!L1508)</f>
        <v/>
      </c>
      <c r="Q1503" s="46" t="str">
        <f t="shared" si="162"/>
        <v/>
      </c>
      <c r="R1503" s="46"/>
      <c r="S1503" s="101" t="str">
        <f>IF(Ansøgning!M1508="","",Ansøgning!M1508)</f>
        <v/>
      </c>
      <c r="T1503" s="31" t="str">
        <f t="shared" si="163"/>
        <v/>
      </c>
      <c r="U1503" s="102" t="str">
        <f>IF(Ansøgning!O1508="","",Ansøgning!O1508)</f>
        <v/>
      </c>
      <c r="V1503" s="20"/>
      <c r="W1503" s="102" t="str">
        <f>IF(Ansøgning!P1508="","",Ansøgning!P1508)</f>
        <v/>
      </c>
      <c r="X1503" s="20"/>
      <c r="Y1503" s="31" t="str">
        <f>IF(Ansøgning!Q1508="","",Ansøgning!Q1508)</f>
        <v/>
      </c>
      <c r="Z1503" s="46" t="str">
        <f>IFERROR(MAX(IF(OR(V1503="",X1503=""),"",IF(AND(AND(MONTH(F1503)&gt;=7,MONTH(F1503)&lt;8),AND(MONTH(H1503)&gt;=7,MONTH(H1503)&lt;8)),(NETWORKDAYS(F1503,H1503,Lister!$D$7:$D$13)-V1503)*T1503/NETWORKDAYS(Lister!$D$19,Lister!$E$19,Lister!$D$7:$D$13),IF(AND(AND(MONTH(F1503)&gt;=7,MONTH(F1503)&lt;8),MONTH(H1503)&gt;7),(NETWORKDAYS(F1503,Lister!$E$19,Lister!$D$7:$D$13)-V1503)*T1503/NETWORKDAYS(Lister!$D$19,Lister!$E$19,Lister!$D$7:$D$13),IF(MONTH(F1503)&gt;7,0)))),0),"")</f>
        <v/>
      </c>
      <c r="AA1503" s="31" t="str">
        <f>IF(Ansøgning!R1508="","",Ansøgning!R1508)</f>
        <v/>
      </c>
      <c r="AB1503" s="46" t="str">
        <f>IFERROR(MAX(IF(OR(V1503="",X1503=""),"",IF(AND(AND(MONTH(F1503)&gt;=8,MONTH(F1503)&lt;9),AND(MONTH(H1503)&gt;=8,MONTH(H1503)&lt;9)),(NETWORKDAYS(F1503,H1503,Lister!$D$7:$D$13)-X1503)*T1503/NETWORKDAYS(Lister!$D$20,Lister!$E$20,Lister!$D$7:$D$13),IF(AND(MONTH(F1503)=7,MONTH(H1503)=8),(NETWORKDAYS(Lister!$D$20,H1503,Lister!$D$7:$D$13)-X1503)*T1503/NETWORKDAYS(Lister!$D$20,Lister!$E$20,Lister!$D$7:$D$13),IF(AND(MONTH(F1503)=7,MONTH(H1503)=7),0)))),0),"")</f>
        <v/>
      </c>
      <c r="AC1503" s="15" t="str">
        <f>IF(Ansøgning!U1508="","",Ansøgning!U1508)</f>
        <v/>
      </c>
      <c r="AD1503" s="31" t="str">
        <f t="shared" si="164"/>
        <v/>
      </c>
      <c r="AE1503" s="31" t="str">
        <f t="shared" si="165"/>
        <v/>
      </c>
      <c r="AF1503" s="51" t="str">
        <f t="shared" si="166"/>
        <v/>
      </c>
      <c r="AG1503" s="15" t="str">
        <f t="shared" si="167"/>
        <v/>
      </c>
    </row>
    <row r="1504" spans="1:33" x14ac:dyDescent="0.25">
      <c r="A1504" s="13" t="str">
        <f>IF(Ansøgning!A1509="","",Ansøgning!A1509)</f>
        <v/>
      </c>
      <c r="B1504" s="13" t="str">
        <f>IF(Ansøgning!B1509="","",Ansøgning!B1509)</f>
        <v/>
      </c>
      <c r="C1504" s="13" t="str">
        <f>IF(Ansøgning!C1509="","",Ansøgning!C1509)</f>
        <v/>
      </c>
      <c r="D1504" s="13" t="str">
        <f>IF(Ansøgning!D1509="","",Ansøgning!D1509)</f>
        <v/>
      </c>
      <c r="E1504" s="14" t="str">
        <f>IF(Ansøgning!E1509="","",Ansøgning!E1509)</f>
        <v/>
      </c>
      <c r="F1504" s="16"/>
      <c r="G1504" s="14" t="str">
        <f>IF(Ansøgning!F1509="","",Ansøgning!F1509)</f>
        <v/>
      </c>
      <c r="H1504" s="16"/>
      <c r="I1504" s="72" t="str">
        <f>IF(OR(F1504="",H1504=""),"",NETWORKDAYS(F1504,H1504,Lister!$D$7:$D$13))</f>
        <v/>
      </c>
      <c r="J1504" s="53" t="str">
        <f>IF(Ansøgning!H1509="","",Ansøgning!H1509)</f>
        <v/>
      </c>
      <c r="K1504" s="32" t="str">
        <f t="shared" si="161"/>
        <v/>
      </c>
      <c r="L1504" s="31" t="str">
        <f>IF(Ansøgning!J1509="","",Ansøgning!J1509)</f>
        <v/>
      </c>
      <c r="M1504" s="18"/>
      <c r="N1504" s="31" t="str">
        <f>IF(Ansøgning!K1509="","",Ansøgning!K1509)</f>
        <v/>
      </c>
      <c r="O1504" s="18"/>
      <c r="P1504" s="15" t="str">
        <f>IF(Ansøgning!L1509="","",Ansøgning!L1509)</f>
        <v/>
      </c>
      <c r="Q1504" s="46" t="str">
        <f t="shared" si="162"/>
        <v/>
      </c>
      <c r="R1504" s="46"/>
      <c r="S1504" s="101" t="str">
        <f>IF(Ansøgning!M1509="","",Ansøgning!M1509)</f>
        <v/>
      </c>
      <c r="T1504" s="31" t="str">
        <f t="shared" si="163"/>
        <v/>
      </c>
      <c r="U1504" s="102" t="str">
        <f>IF(Ansøgning!O1509="","",Ansøgning!O1509)</f>
        <v/>
      </c>
      <c r="V1504" s="20"/>
      <c r="W1504" s="102" t="str">
        <f>IF(Ansøgning!P1509="","",Ansøgning!P1509)</f>
        <v/>
      </c>
      <c r="X1504" s="20"/>
      <c r="Y1504" s="31" t="str">
        <f>IF(Ansøgning!Q1509="","",Ansøgning!Q1509)</f>
        <v/>
      </c>
      <c r="Z1504" s="46" t="str">
        <f>IFERROR(MAX(IF(OR(V1504="",X1504=""),"",IF(AND(AND(MONTH(F1504)&gt;=7,MONTH(F1504)&lt;8),AND(MONTH(H1504)&gt;=7,MONTH(H1504)&lt;8)),(NETWORKDAYS(F1504,H1504,Lister!$D$7:$D$13)-V1504)*T1504/NETWORKDAYS(Lister!$D$19,Lister!$E$19,Lister!$D$7:$D$13),IF(AND(AND(MONTH(F1504)&gt;=7,MONTH(F1504)&lt;8),MONTH(H1504)&gt;7),(NETWORKDAYS(F1504,Lister!$E$19,Lister!$D$7:$D$13)-V1504)*T1504/NETWORKDAYS(Lister!$D$19,Lister!$E$19,Lister!$D$7:$D$13),IF(MONTH(F1504)&gt;7,0)))),0),"")</f>
        <v/>
      </c>
      <c r="AA1504" s="31" t="str">
        <f>IF(Ansøgning!R1509="","",Ansøgning!R1509)</f>
        <v/>
      </c>
      <c r="AB1504" s="46" t="str">
        <f>IFERROR(MAX(IF(OR(V1504="",X1504=""),"",IF(AND(AND(MONTH(F1504)&gt;=8,MONTH(F1504)&lt;9),AND(MONTH(H1504)&gt;=8,MONTH(H1504)&lt;9)),(NETWORKDAYS(F1504,H1504,Lister!$D$7:$D$13)-X1504)*T1504/NETWORKDAYS(Lister!$D$20,Lister!$E$20,Lister!$D$7:$D$13),IF(AND(MONTH(F1504)=7,MONTH(H1504)=8),(NETWORKDAYS(Lister!$D$20,H1504,Lister!$D$7:$D$13)-X1504)*T1504/NETWORKDAYS(Lister!$D$20,Lister!$E$20,Lister!$D$7:$D$13),IF(AND(MONTH(F1504)=7,MONTH(H1504)=7),0)))),0),"")</f>
        <v/>
      </c>
      <c r="AC1504" s="15" t="str">
        <f>IF(Ansøgning!U1509="","",Ansøgning!U1509)</f>
        <v/>
      </c>
      <c r="AD1504" s="31" t="str">
        <f t="shared" si="164"/>
        <v/>
      </c>
      <c r="AE1504" s="31" t="str">
        <f t="shared" si="165"/>
        <v/>
      </c>
      <c r="AF1504" s="51" t="str">
        <f t="shared" si="166"/>
        <v/>
      </c>
      <c r="AG1504" s="15" t="str">
        <f t="shared" si="167"/>
        <v/>
      </c>
    </row>
    <row r="1505" spans="1:33" x14ac:dyDescent="0.25">
      <c r="A1505" s="13" t="str">
        <f>IF(Ansøgning!A1510="","",Ansøgning!A1510)</f>
        <v/>
      </c>
      <c r="B1505" s="13" t="str">
        <f>IF(Ansøgning!B1510="","",Ansøgning!B1510)</f>
        <v/>
      </c>
      <c r="C1505" s="13" t="str">
        <f>IF(Ansøgning!C1510="","",Ansøgning!C1510)</f>
        <v/>
      </c>
      <c r="D1505" s="13" t="str">
        <f>IF(Ansøgning!D1510="","",Ansøgning!D1510)</f>
        <v/>
      </c>
      <c r="E1505" s="14" t="str">
        <f>IF(Ansøgning!E1510="","",Ansøgning!E1510)</f>
        <v/>
      </c>
      <c r="F1505" s="16"/>
      <c r="G1505" s="14" t="str">
        <f>IF(Ansøgning!F1510="","",Ansøgning!F1510)</f>
        <v/>
      </c>
      <c r="H1505" s="16"/>
      <c r="I1505" s="72" t="str">
        <f>IF(OR(F1505="",H1505=""),"",NETWORKDAYS(F1505,H1505,Lister!$D$7:$D$13))</f>
        <v/>
      </c>
      <c r="J1505" s="53" t="str">
        <f>IF(Ansøgning!H1510="","",Ansøgning!H1510)</f>
        <v/>
      </c>
      <c r="K1505" s="32" t="str">
        <f t="shared" si="161"/>
        <v/>
      </c>
      <c r="L1505" s="31" t="str">
        <f>IF(Ansøgning!J1510="","",Ansøgning!J1510)</f>
        <v/>
      </c>
      <c r="M1505" s="18"/>
      <c r="N1505" s="31" t="str">
        <f>IF(Ansøgning!K1510="","",Ansøgning!K1510)</f>
        <v/>
      </c>
      <c r="O1505" s="18"/>
      <c r="P1505" s="15" t="str">
        <f>IF(Ansøgning!L1510="","",Ansøgning!L1510)</f>
        <v/>
      </c>
      <c r="Q1505" s="46" t="str">
        <f t="shared" si="162"/>
        <v/>
      </c>
      <c r="R1505" s="46"/>
      <c r="S1505" s="101" t="str">
        <f>IF(Ansøgning!M1510="","",Ansøgning!M1510)</f>
        <v/>
      </c>
      <c r="T1505" s="31" t="str">
        <f t="shared" si="163"/>
        <v/>
      </c>
      <c r="U1505" s="102" t="str">
        <f>IF(Ansøgning!O1510="","",Ansøgning!O1510)</f>
        <v/>
      </c>
      <c r="V1505" s="20"/>
      <c r="W1505" s="102" t="str">
        <f>IF(Ansøgning!P1510="","",Ansøgning!P1510)</f>
        <v/>
      </c>
      <c r="X1505" s="20"/>
      <c r="Y1505" s="31" t="str">
        <f>IF(Ansøgning!Q1510="","",Ansøgning!Q1510)</f>
        <v/>
      </c>
      <c r="Z1505" s="46" t="str">
        <f>IFERROR(MAX(IF(OR(V1505="",X1505=""),"",IF(AND(AND(MONTH(F1505)&gt;=7,MONTH(F1505)&lt;8),AND(MONTH(H1505)&gt;=7,MONTH(H1505)&lt;8)),(NETWORKDAYS(F1505,H1505,Lister!$D$7:$D$13)-V1505)*T1505/NETWORKDAYS(Lister!$D$19,Lister!$E$19,Lister!$D$7:$D$13),IF(AND(AND(MONTH(F1505)&gt;=7,MONTH(F1505)&lt;8),MONTH(H1505)&gt;7),(NETWORKDAYS(F1505,Lister!$E$19,Lister!$D$7:$D$13)-V1505)*T1505/NETWORKDAYS(Lister!$D$19,Lister!$E$19,Lister!$D$7:$D$13),IF(MONTH(F1505)&gt;7,0)))),0),"")</f>
        <v/>
      </c>
      <c r="AA1505" s="31" t="str">
        <f>IF(Ansøgning!R1510="","",Ansøgning!R1510)</f>
        <v/>
      </c>
      <c r="AB1505" s="46" t="str">
        <f>IFERROR(MAX(IF(OR(V1505="",X1505=""),"",IF(AND(AND(MONTH(F1505)&gt;=8,MONTH(F1505)&lt;9),AND(MONTH(H1505)&gt;=8,MONTH(H1505)&lt;9)),(NETWORKDAYS(F1505,H1505,Lister!$D$7:$D$13)-X1505)*T1505/NETWORKDAYS(Lister!$D$20,Lister!$E$20,Lister!$D$7:$D$13),IF(AND(MONTH(F1505)=7,MONTH(H1505)=8),(NETWORKDAYS(Lister!$D$20,H1505,Lister!$D$7:$D$13)-X1505)*T1505/NETWORKDAYS(Lister!$D$20,Lister!$E$20,Lister!$D$7:$D$13),IF(AND(MONTH(F1505)=7,MONTH(H1505)=7),0)))),0),"")</f>
        <v/>
      </c>
      <c r="AC1505" s="15" t="str">
        <f>IF(Ansøgning!U1510="","",Ansøgning!U1510)</f>
        <v/>
      </c>
      <c r="AD1505" s="31" t="str">
        <f t="shared" si="164"/>
        <v/>
      </c>
      <c r="AE1505" s="31" t="str">
        <f t="shared" si="165"/>
        <v/>
      </c>
      <c r="AF1505" s="51" t="str">
        <f t="shared" si="166"/>
        <v/>
      </c>
      <c r="AG1505" s="15" t="str">
        <f t="shared" si="167"/>
        <v/>
      </c>
    </row>
    <row r="1506" spans="1:33" x14ac:dyDescent="0.25">
      <c r="A1506" s="13" t="str">
        <f>IF(Ansøgning!A1511="","",Ansøgning!A1511)</f>
        <v/>
      </c>
      <c r="B1506" s="13" t="str">
        <f>IF(Ansøgning!B1511="","",Ansøgning!B1511)</f>
        <v/>
      </c>
      <c r="C1506" s="13" t="str">
        <f>IF(Ansøgning!C1511="","",Ansøgning!C1511)</f>
        <v/>
      </c>
      <c r="D1506" s="13" t="str">
        <f>IF(Ansøgning!D1511="","",Ansøgning!D1511)</f>
        <v/>
      </c>
      <c r="E1506" s="14" t="str">
        <f>IF(Ansøgning!E1511="","",Ansøgning!E1511)</f>
        <v/>
      </c>
      <c r="F1506" s="16"/>
      <c r="G1506" s="14" t="str">
        <f>IF(Ansøgning!F1511="","",Ansøgning!F1511)</f>
        <v/>
      </c>
      <c r="H1506" s="16"/>
      <c r="I1506" s="72" t="str">
        <f>IF(OR(F1506="",H1506=""),"",NETWORKDAYS(F1506,H1506,Lister!$D$7:$D$13))</f>
        <v/>
      </c>
      <c r="J1506" s="53" t="str">
        <f>IF(Ansøgning!H1511="","",Ansøgning!H1511)</f>
        <v/>
      </c>
      <c r="K1506" s="32" t="str">
        <f t="shared" si="161"/>
        <v/>
      </c>
      <c r="L1506" s="31" t="str">
        <f>IF(Ansøgning!J1511="","",Ansøgning!J1511)</f>
        <v/>
      </c>
      <c r="M1506" s="18"/>
      <c r="N1506" s="31" t="str">
        <f>IF(Ansøgning!K1511="","",Ansøgning!K1511)</f>
        <v/>
      </c>
      <c r="O1506" s="18"/>
      <c r="P1506" s="15" t="str">
        <f>IF(Ansøgning!L1511="","",Ansøgning!L1511)</f>
        <v/>
      </c>
      <c r="Q1506" s="46" t="str">
        <f t="shared" si="162"/>
        <v/>
      </c>
      <c r="R1506" s="46"/>
      <c r="S1506" s="101" t="str">
        <f>IF(Ansøgning!M1511="","",Ansøgning!M1511)</f>
        <v/>
      </c>
      <c r="T1506" s="31" t="str">
        <f t="shared" si="163"/>
        <v/>
      </c>
      <c r="U1506" s="102" t="str">
        <f>IF(Ansøgning!O1511="","",Ansøgning!O1511)</f>
        <v/>
      </c>
      <c r="V1506" s="20"/>
      <c r="W1506" s="102" t="str">
        <f>IF(Ansøgning!P1511="","",Ansøgning!P1511)</f>
        <v/>
      </c>
      <c r="X1506" s="20"/>
      <c r="Y1506" s="31" t="str">
        <f>IF(Ansøgning!Q1511="","",Ansøgning!Q1511)</f>
        <v/>
      </c>
      <c r="Z1506" s="46" t="str">
        <f>IFERROR(MAX(IF(OR(V1506="",X1506=""),"",IF(AND(AND(MONTH(F1506)&gt;=7,MONTH(F1506)&lt;8),AND(MONTH(H1506)&gt;=7,MONTH(H1506)&lt;8)),(NETWORKDAYS(F1506,H1506,Lister!$D$7:$D$13)-V1506)*T1506/NETWORKDAYS(Lister!$D$19,Lister!$E$19,Lister!$D$7:$D$13),IF(AND(AND(MONTH(F1506)&gt;=7,MONTH(F1506)&lt;8),MONTH(H1506)&gt;7),(NETWORKDAYS(F1506,Lister!$E$19,Lister!$D$7:$D$13)-V1506)*T1506/NETWORKDAYS(Lister!$D$19,Lister!$E$19,Lister!$D$7:$D$13),IF(MONTH(F1506)&gt;7,0)))),0),"")</f>
        <v/>
      </c>
      <c r="AA1506" s="31" t="str">
        <f>IF(Ansøgning!R1511="","",Ansøgning!R1511)</f>
        <v/>
      </c>
      <c r="AB1506" s="46" t="str">
        <f>IFERROR(MAX(IF(OR(V1506="",X1506=""),"",IF(AND(AND(MONTH(F1506)&gt;=8,MONTH(F1506)&lt;9),AND(MONTH(H1506)&gt;=8,MONTH(H1506)&lt;9)),(NETWORKDAYS(F1506,H1506,Lister!$D$7:$D$13)-X1506)*T1506/NETWORKDAYS(Lister!$D$20,Lister!$E$20,Lister!$D$7:$D$13),IF(AND(MONTH(F1506)=7,MONTH(H1506)=8),(NETWORKDAYS(Lister!$D$20,H1506,Lister!$D$7:$D$13)-X1506)*T1506/NETWORKDAYS(Lister!$D$20,Lister!$E$20,Lister!$D$7:$D$13),IF(AND(MONTH(F1506)=7,MONTH(H1506)=7),0)))),0),"")</f>
        <v/>
      </c>
      <c r="AC1506" s="15" t="str">
        <f>IF(Ansøgning!U1511="","",Ansøgning!U1511)</f>
        <v/>
      </c>
      <c r="AD1506" s="31" t="str">
        <f t="shared" si="164"/>
        <v/>
      </c>
      <c r="AE1506" s="31" t="str">
        <f t="shared" si="165"/>
        <v/>
      </c>
      <c r="AF1506" s="51" t="str">
        <f t="shared" si="166"/>
        <v/>
      </c>
      <c r="AG1506" s="15" t="str">
        <f t="shared" si="167"/>
        <v/>
      </c>
    </row>
    <row r="1507" spans="1:33" x14ac:dyDescent="0.25">
      <c r="A1507" s="13" t="str">
        <f>IF(Ansøgning!A1512="","",Ansøgning!A1512)</f>
        <v/>
      </c>
      <c r="B1507" s="13" t="str">
        <f>IF(Ansøgning!B1512="","",Ansøgning!B1512)</f>
        <v/>
      </c>
      <c r="C1507" s="13" t="str">
        <f>IF(Ansøgning!C1512="","",Ansøgning!C1512)</f>
        <v/>
      </c>
      <c r="D1507" s="13" t="str">
        <f>IF(Ansøgning!D1512="","",Ansøgning!D1512)</f>
        <v/>
      </c>
      <c r="E1507" s="14" t="str">
        <f>IF(Ansøgning!E1512="","",Ansøgning!E1512)</f>
        <v/>
      </c>
      <c r="F1507" s="16"/>
      <c r="G1507" s="14" t="str">
        <f>IF(Ansøgning!F1512="","",Ansøgning!F1512)</f>
        <v/>
      </c>
      <c r="H1507" s="16"/>
      <c r="I1507" s="72" t="str">
        <f>IF(OR(F1507="",H1507=""),"",NETWORKDAYS(F1507,H1507,Lister!$D$7:$D$13))</f>
        <v/>
      </c>
      <c r="J1507" s="53" t="str">
        <f>IF(Ansøgning!H1512="","",Ansøgning!H1512)</f>
        <v/>
      </c>
      <c r="K1507" s="32" t="str">
        <f t="shared" si="161"/>
        <v/>
      </c>
      <c r="L1507" s="31" t="str">
        <f>IF(Ansøgning!J1512="","",Ansøgning!J1512)</f>
        <v/>
      </c>
      <c r="M1507" s="18"/>
      <c r="N1507" s="31" t="str">
        <f>IF(Ansøgning!K1512="","",Ansøgning!K1512)</f>
        <v/>
      </c>
      <c r="O1507" s="18"/>
      <c r="P1507" s="15" t="str">
        <f>IF(Ansøgning!L1512="","",Ansøgning!L1512)</f>
        <v/>
      </c>
      <c r="Q1507" s="46" t="str">
        <f t="shared" si="162"/>
        <v/>
      </c>
      <c r="R1507" s="46"/>
      <c r="S1507" s="101" t="str">
        <f>IF(Ansøgning!M1512="","",Ansøgning!M1512)</f>
        <v/>
      </c>
      <c r="T1507" s="31" t="str">
        <f t="shared" si="163"/>
        <v/>
      </c>
      <c r="U1507" s="102" t="str">
        <f>IF(Ansøgning!O1512="","",Ansøgning!O1512)</f>
        <v/>
      </c>
      <c r="V1507" s="20"/>
      <c r="W1507" s="102" t="str">
        <f>IF(Ansøgning!P1512="","",Ansøgning!P1512)</f>
        <v/>
      </c>
      <c r="X1507" s="20"/>
      <c r="Y1507" s="31" t="str">
        <f>IF(Ansøgning!Q1512="","",Ansøgning!Q1512)</f>
        <v/>
      </c>
      <c r="Z1507" s="46" t="str">
        <f>IFERROR(MAX(IF(OR(V1507="",X1507=""),"",IF(AND(AND(MONTH(F1507)&gt;=7,MONTH(F1507)&lt;8),AND(MONTH(H1507)&gt;=7,MONTH(H1507)&lt;8)),(NETWORKDAYS(F1507,H1507,Lister!$D$7:$D$13)-V1507)*T1507/NETWORKDAYS(Lister!$D$19,Lister!$E$19,Lister!$D$7:$D$13),IF(AND(AND(MONTH(F1507)&gt;=7,MONTH(F1507)&lt;8),MONTH(H1507)&gt;7),(NETWORKDAYS(F1507,Lister!$E$19,Lister!$D$7:$D$13)-V1507)*T1507/NETWORKDAYS(Lister!$D$19,Lister!$E$19,Lister!$D$7:$D$13),IF(MONTH(F1507)&gt;7,0)))),0),"")</f>
        <v/>
      </c>
      <c r="AA1507" s="31" t="str">
        <f>IF(Ansøgning!R1512="","",Ansøgning!R1512)</f>
        <v/>
      </c>
      <c r="AB1507" s="46" t="str">
        <f>IFERROR(MAX(IF(OR(V1507="",X1507=""),"",IF(AND(AND(MONTH(F1507)&gt;=8,MONTH(F1507)&lt;9),AND(MONTH(H1507)&gt;=8,MONTH(H1507)&lt;9)),(NETWORKDAYS(F1507,H1507,Lister!$D$7:$D$13)-X1507)*T1507/NETWORKDAYS(Lister!$D$20,Lister!$E$20,Lister!$D$7:$D$13),IF(AND(MONTH(F1507)=7,MONTH(H1507)=8),(NETWORKDAYS(Lister!$D$20,H1507,Lister!$D$7:$D$13)-X1507)*T1507/NETWORKDAYS(Lister!$D$20,Lister!$E$20,Lister!$D$7:$D$13),IF(AND(MONTH(F1507)=7,MONTH(H1507)=7),0)))),0),"")</f>
        <v/>
      </c>
      <c r="AC1507" s="15" t="str">
        <f>IF(Ansøgning!U1512="","",Ansøgning!U1512)</f>
        <v/>
      </c>
      <c r="AD1507" s="31" t="str">
        <f t="shared" si="164"/>
        <v/>
      </c>
      <c r="AE1507" s="31" t="str">
        <f t="shared" si="165"/>
        <v/>
      </c>
      <c r="AF1507" s="51" t="str">
        <f t="shared" si="166"/>
        <v/>
      </c>
      <c r="AG1507" s="15" t="str">
        <f t="shared" si="167"/>
        <v/>
      </c>
    </row>
    <row r="1508" spans="1:33" x14ac:dyDescent="0.25">
      <c r="A1508" s="13" t="str">
        <f>IF(Ansøgning!A1513="","",Ansøgning!A1513)</f>
        <v/>
      </c>
      <c r="B1508" s="13" t="str">
        <f>IF(Ansøgning!B1513="","",Ansøgning!B1513)</f>
        <v/>
      </c>
      <c r="C1508" s="13" t="str">
        <f>IF(Ansøgning!C1513="","",Ansøgning!C1513)</f>
        <v/>
      </c>
      <c r="D1508" s="13" t="str">
        <f>IF(Ansøgning!D1513="","",Ansøgning!D1513)</f>
        <v/>
      </c>
      <c r="E1508" s="14" t="str">
        <f>IF(Ansøgning!E1513="","",Ansøgning!E1513)</f>
        <v/>
      </c>
      <c r="F1508" s="16"/>
      <c r="G1508" s="14" t="str">
        <f>IF(Ansøgning!F1513="","",Ansøgning!F1513)</f>
        <v/>
      </c>
      <c r="H1508" s="16"/>
      <c r="I1508" s="72" t="str">
        <f>IF(OR(F1508="",H1508=""),"",NETWORKDAYS(F1508,H1508,Lister!$D$7:$D$13))</f>
        <v/>
      </c>
      <c r="J1508" s="53" t="str">
        <f>IF(Ansøgning!H1513="","",Ansøgning!H1513)</f>
        <v/>
      </c>
      <c r="K1508" s="32" t="str">
        <f t="shared" si="161"/>
        <v/>
      </c>
      <c r="L1508" s="31" t="str">
        <f>IF(Ansøgning!J1513="","",Ansøgning!J1513)</f>
        <v/>
      </c>
      <c r="M1508" s="18"/>
      <c r="N1508" s="31" t="str">
        <f>IF(Ansøgning!K1513="","",Ansøgning!K1513)</f>
        <v/>
      </c>
      <c r="O1508" s="18"/>
      <c r="P1508" s="15" t="str">
        <f>IF(Ansøgning!L1513="","",Ansøgning!L1513)</f>
        <v/>
      </c>
      <c r="Q1508" s="46" t="str">
        <f t="shared" si="162"/>
        <v/>
      </c>
      <c r="R1508" s="46"/>
      <c r="S1508" s="101" t="str">
        <f>IF(Ansøgning!M1513="","",Ansøgning!M1513)</f>
        <v/>
      </c>
      <c r="T1508" s="31" t="str">
        <f t="shared" si="163"/>
        <v/>
      </c>
      <c r="U1508" s="102" t="str">
        <f>IF(Ansøgning!O1513="","",Ansøgning!O1513)</f>
        <v/>
      </c>
      <c r="V1508" s="20"/>
      <c r="W1508" s="102" t="str">
        <f>IF(Ansøgning!P1513="","",Ansøgning!P1513)</f>
        <v/>
      </c>
      <c r="X1508" s="20"/>
      <c r="Y1508" s="31" t="str">
        <f>IF(Ansøgning!Q1513="","",Ansøgning!Q1513)</f>
        <v/>
      </c>
      <c r="Z1508" s="46" t="str">
        <f>IFERROR(MAX(IF(OR(V1508="",X1508=""),"",IF(AND(AND(MONTH(F1508)&gt;=7,MONTH(F1508)&lt;8),AND(MONTH(H1508)&gt;=7,MONTH(H1508)&lt;8)),(NETWORKDAYS(F1508,H1508,Lister!$D$7:$D$13)-V1508)*T1508/NETWORKDAYS(Lister!$D$19,Lister!$E$19,Lister!$D$7:$D$13),IF(AND(AND(MONTH(F1508)&gt;=7,MONTH(F1508)&lt;8),MONTH(H1508)&gt;7),(NETWORKDAYS(F1508,Lister!$E$19,Lister!$D$7:$D$13)-V1508)*T1508/NETWORKDAYS(Lister!$D$19,Lister!$E$19,Lister!$D$7:$D$13),IF(MONTH(F1508)&gt;7,0)))),0),"")</f>
        <v/>
      </c>
      <c r="AA1508" s="31" t="str">
        <f>IF(Ansøgning!R1513="","",Ansøgning!R1513)</f>
        <v/>
      </c>
      <c r="AB1508" s="46" t="str">
        <f>IFERROR(MAX(IF(OR(V1508="",X1508=""),"",IF(AND(AND(MONTH(F1508)&gt;=8,MONTH(F1508)&lt;9),AND(MONTH(H1508)&gt;=8,MONTH(H1508)&lt;9)),(NETWORKDAYS(F1508,H1508,Lister!$D$7:$D$13)-X1508)*T1508/NETWORKDAYS(Lister!$D$20,Lister!$E$20,Lister!$D$7:$D$13),IF(AND(MONTH(F1508)=7,MONTH(H1508)=8),(NETWORKDAYS(Lister!$D$20,H1508,Lister!$D$7:$D$13)-X1508)*T1508/NETWORKDAYS(Lister!$D$20,Lister!$E$20,Lister!$D$7:$D$13),IF(AND(MONTH(F1508)=7,MONTH(H1508)=7),0)))),0),"")</f>
        <v/>
      </c>
      <c r="AC1508" s="15" t="str">
        <f>IF(Ansøgning!U1513="","",Ansøgning!U1513)</f>
        <v/>
      </c>
      <c r="AD1508" s="31" t="str">
        <f t="shared" si="164"/>
        <v/>
      </c>
      <c r="AE1508" s="31" t="str">
        <f t="shared" si="165"/>
        <v/>
      </c>
      <c r="AF1508" s="51" t="str">
        <f t="shared" si="166"/>
        <v/>
      </c>
      <c r="AG1508" s="15" t="str">
        <f t="shared" si="167"/>
        <v/>
      </c>
    </row>
    <row r="1509" spans="1:33" x14ac:dyDescent="0.25">
      <c r="A1509" s="13" t="str">
        <f>IF(Ansøgning!A1514="","",Ansøgning!A1514)</f>
        <v/>
      </c>
      <c r="B1509" s="13" t="str">
        <f>IF(Ansøgning!B1514="","",Ansøgning!B1514)</f>
        <v/>
      </c>
      <c r="C1509" s="13" t="str">
        <f>IF(Ansøgning!C1514="","",Ansøgning!C1514)</f>
        <v/>
      </c>
      <c r="D1509" s="13" t="str">
        <f>IF(Ansøgning!D1514="","",Ansøgning!D1514)</f>
        <v/>
      </c>
      <c r="E1509" s="14" t="str">
        <f>IF(Ansøgning!E1514="","",Ansøgning!E1514)</f>
        <v/>
      </c>
      <c r="F1509" s="16"/>
      <c r="G1509" s="14" t="str">
        <f>IF(Ansøgning!F1514="","",Ansøgning!F1514)</f>
        <v/>
      </c>
      <c r="H1509" s="16"/>
      <c r="I1509" s="72" t="str">
        <f>IF(OR(F1509="",H1509=""),"",NETWORKDAYS(F1509,H1509,Lister!$D$7:$D$13))</f>
        <v/>
      </c>
      <c r="J1509" s="53" t="str">
        <f>IF(Ansøgning!H1514="","",Ansøgning!H1514)</f>
        <v/>
      </c>
      <c r="K1509" s="32" t="str">
        <f t="shared" si="161"/>
        <v/>
      </c>
      <c r="L1509" s="31" t="str">
        <f>IF(Ansøgning!J1514="","",Ansøgning!J1514)</f>
        <v/>
      </c>
      <c r="M1509" s="18"/>
      <c r="N1509" s="31" t="str">
        <f>IF(Ansøgning!K1514="","",Ansøgning!K1514)</f>
        <v/>
      </c>
      <c r="O1509" s="18"/>
      <c r="P1509" s="15" t="str">
        <f>IF(Ansøgning!L1514="","",Ansøgning!L1514)</f>
        <v/>
      </c>
      <c r="Q1509" s="46" t="str">
        <f t="shared" si="162"/>
        <v/>
      </c>
      <c r="R1509" s="46"/>
      <c r="S1509" s="101" t="str">
        <f>IF(Ansøgning!M1514="","",Ansøgning!M1514)</f>
        <v/>
      </c>
      <c r="T1509" s="31" t="str">
        <f t="shared" si="163"/>
        <v/>
      </c>
      <c r="U1509" s="102" t="str">
        <f>IF(Ansøgning!O1514="","",Ansøgning!O1514)</f>
        <v/>
      </c>
      <c r="V1509" s="20"/>
      <c r="W1509" s="102" t="str">
        <f>IF(Ansøgning!P1514="","",Ansøgning!P1514)</f>
        <v/>
      </c>
      <c r="X1509" s="20"/>
      <c r="Y1509" s="31" t="str">
        <f>IF(Ansøgning!Q1514="","",Ansøgning!Q1514)</f>
        <v/>
      </c>
      <c r="Z1509" s="46" t="str">
        <f>IFERROR(MAX(IF(OR(V1509="",X1509=""),"",IF(AND(AND(MONTH(F1509)&gt;=7,MONTH(F1509)&lt;8),AND(MONTH(H1509)&gt;=7,MONTH(H1509)&lt;8)),(NETWORKDAYS(F1509,H1509,Lister!$D$7:$D$13)-V1509)*T1509/NETWORKDAYS(Lister!$D$19,Lister!$E$19,Lister!$D$7:$D$13),IF(AND(AND(MONTH(F1509)&gt;=7,MONTH(F1509)&lt;8),MONTH(H1509)&gt;7),(NETWORKDAYS(F1509,Lister!$E$19,Lister!$D$7:$D$13)-V1509)*T1509/NETWORKDAYS(Lister!$D$19,Lister!$E$19,Lister!$D$7:$D$13),IF(MONTH(F1509)&gt;7,0)))),0),"")</f>
        <v/>
      </c>
      <c r="AA1509" s="31" t="str">
        <f>IF(Ansøgning!R1514="","",Ansøgning!R1514)</f>
        <v/>
      </c>
      <c r="AB1509" s="46" t="str">
        <f>IFERROR(MAX(IF(OR(V1509="",X1509=""),"",IF(AND(AND(MONTH(F1509)&gt;=8,MONTH(F1509)&lt;9),AND(MONTH(H1509)&gt;=8,MONTH(H1509)&lt;9)),(NETWORKDAYS(F1509,H1509,Lister!$D$7:$D$13)-X1509)*T1509/NETWORKDAYS(Lister!$D$20,Lister!$E$20,Lister!$D$7:$D$13),IF(AND(MONTH(F1509)=7,MONTH(H1509)=8),(NETWORKDAYS(Lister!$D$20,H1509,Lister!$D$7:$D$13)-X1509)*T1509/NETWORKDAYS(Lister!$D$20,Lister!$E$20,Lister!$D$7:$D$13),IF(AND(MONTH(F1509)=7,MONTH(H1509)=7),0)))),0),"")</f>
        <v/>
      </c>
      <c r="AC1509" s="15" t="str">
        <f>IF(Ansøgning!U1514="","",Ansøgning!U1514)</f>
        <v/>
      </c>
      <c r="AD1509" s="31" t="str">
        <f t="shared" si="164"/>
        <v/>
      </c>
      <c r="AE1509" s="31" t="str">
        <f t="shared" si="165"/>
        <v/>
      </c>
      <c r="AF1509" s="51" t="str">
        <f t="shared" si="166"/>
        <v/>
      </c>
      <c r="AG1509" s="15" t="str">
        <f t="shared" si="167"/>
        <v/>
      </c>
    </row>
    <row r="1510" spans="1:33" x14ac:dyDescent="0.25">
      <c r="A1510" s="13" t="str">
        <f>IF(Ansøgning!A1515="","",Ansøgning!A1515)</f>
        <v/>
      </c>
      <c r="B1510" s="13" t="str">
        <f>IF(Ansøgning!B1515="","",Ansøgning!B1515)</f>
        <v/>
      </c>
      <c r="C1510" s="13" t="str">
        <f>IF(Ansøgning!C1515="","",Ansøgning!C1515)</f>
        <v/>
      </c>
      <c r="D1510" s="13" t="str">
        <f>IF(Ansøgning!D1515="","",Ansøgning!D1515)</f>
        <v/>
      </c>
      <c r="E1510" s="14" t="str">
        <f>IF(Ansøgning!E1515="","",Ansøgning!E1515)</f>
        <v/>
      </c>
      <c r="F1510" s="16"/>
      <c r="G1510" s="14" t="str">
        <f>IF(Ansøgning!F1515="","",Ansøgning!F1515)</f>
        <v/>
      </c>
      <c r="H1510" s="16"/>
      <c r="I1510" s="72" t="str">
        <f>IF(OR(F1510="",H1510=""),"",NETWORKDAYS(F1510,H1510,Lister!$D$7:$D$13))</f>
        <v/>
      </c>
      <c r="J1510" s="53" t="str">
        <f>IF(Ansøgning!H1515="","",Ansøgning!H1515)</f>
        <v/>
      </c>
      <c r="K1510" s="32" t="str">
        <f t="shared" si="161"/>
        <v/>
      </c>
      <c r="L1510" s="31" t="str">
        <f>IF(Ansøgning!J1515="","",Ansøgning!J1515)</f>
        <v/>
      </c>
      <c r="M1510" s="18"/>
      <c r="N1510" s="31" t="str">
        <f>IF(Ansøgning!K1515="","",Ansøgning!K1515)</f>
        <v/>
      </c>
      <c r="O1510" s="18"/>
      <c r="P1510" s="15" t="str">
        <f>IF(Ansøgning!L1515="","",Ansøgning!L1515)</f>
        <v/>
      </c>
      <c r="Q1510" s="46" t="str">
        <f t="shared" si="162"/>
        <v/>
      </c>
      <c r="R1510" s="46"/>
      <c r="S1510" s="101" t="str">
        <f>IF(Ansøgning!M1515="","",Ansøgning!M1515)</f>
        <v/>
      </c>
      <c r="T1510" s="31" t="str">
        <f t="shared" si="163"/>
        <v/>
      </c>
      <c r="U1510" s="102" t="str">
        <f>IF(Ansøgning!O1515="","",Ansøgning!O1515)</f>
        <v/>
      </c>
      <c r="V1510" s="20"/>
      <c r="W1510" s="102" t="str">
        <f>IF(Ansøgning!P1515="","",Ansøgning!P1515)</f>
        <v/>
      </c>
      <c r="X1510" s="20"/>
      <c r="Y1510" s="31" t="str">
        <f>IF(Ansøgning!Q1515="","",Ansøgning!Q1515)</f>
        <v/>
      </c>
      <c r="Z1510" s="46" t="str">
        <f>IFERROR(MAX(IF(OR(V1510="",X1510=""),"",IF(AND(AND(MONTH(F1510)&gt;=7,MONTH(F1510)&lt;8),AND(MONTH(H1510)&gt;=7,MONTH(H1510)&lt;8)),(NETWORKDAYS(F1510,H1510,Lister!$D$7:$D$13)-V1510)*T1510/NETWORKDAYS(Lister!$D$19,Lister!$E$19,Lister!$D$7:$D$13),IF(AND(AND(MONTH(F1510)&gt;=7,MONTH(F1510)&lt;8),MONTH(H1510)&gt;7),(NETWORKDAYS(F1510,Lister!$E$19,Lister!$D$7:$D$13)-V1510)*T1510/NETWORKDAYS(Lister!$D$19,Lister!$E$19,Lister!$D$7:$D$13),IF(MONTH(F1510)&gt;7,0)))),0),"")</f>
        <v/>
      </c>
      <c r="AA1510" s="31" t="str">
        <f>IF(Ansøgning!R1515="","",Ansøgning!R1515)</f>
        <v/>
      </c>
      <c r="AB1510" s="46" t="str">
        <f>IFERROR(MAX(IF(OR(V1510="",X1510=""),"",IF(AND(AND(MONTH(F1510)&gt;=8,MONTH(F1510)&lt;9),AND(MONTH(H1510)&gt;=8,MONTH(H1510)&lt;9)),(NETWORKDAYS(F1510,H1510,Lister!$D$7:$D$13)-X1510)*T1510/NETWORKDAYS(Lister!$D$20,Lister!$E$20,Lister!$D$7:$D$13),IF(AND(MONTH(F1510)=7,MONTH(H1510)=8),(NETWORKDAYS(Lister!$D$20,H1510,Lister!$D$7:$D$13)-X1510)*T1510/NETWORKDAYS(Lister!$D$20,Lister!$E$20,Lister!$D$7:$D$13),IF(AND(MONTH(F1510)=7,MONTH(H1510)=7),0)))),0),"")</f>
        <v/>
      </c>
      <c r="AC1510" s="15" t="str">
        <f>IF(Ansøgning!U1515="","",Ansøgning!U1515)</f>
        <v/>
      </c>
      <c r="AD1510" s="31" t="str">
        <f t="shared" si="164"/>
        <v/>
      </c>
      <c r="AE1510" s="31" t="str">
        <f t="shared" si="165"/>
        <v/>
      </c>
      <c r="AF1510" s="51" t="str">
        <f t="shared" si="166"/>
        <v/>
      </c>
      <c r="AG1510" s="15" t="str">
        <f t="shared" si="167"/>
        <v/>
      </c>
    </row>
    <row r="1511" spans="1:33" x14ac:dyDescent="0.25">
      <c r="A1511" s="13" t="str">
        <f>IF(Ansøgning!A1516="","",Ansøgning!A1516)</f>
        <v/>
      </c>
      <c r="B1511" s="13" t="str">
        <f>IF(Ansøgning!B1516="","",Ansøgning!B1516)</f>
        <v/>
      </c>
      <c r="C1511" s="13" t="str">
        <f>IF(Ansøgning!C1516="","",Ansøgning!C1516)</f>
        <v/>
      </c>
      <c r="D1511" s="13" t="str">
        <f>IF(Ansøgning!D1516="","",Ansøgning!D1516)</f>
        <v/>
      </c>
      <c r="E1511" s="14" t="str">
        <f>IF(Ansøgning!E1516="","",Ansøgning!E1516)</f>
        <v/>
      </c>
      <c r="F1511" s="16"/>
      <c r="G1511" s="14" t="str">
        <f>IF(Ansøgning!F1516="","",Ansøgning!F1516)</f>
        <v/>
      </c>
      <c r="H1511" s="16"/>
      <c r="I1511" s="72" t="str">
        <f>IF(OR(F1511="",H1511=""),"",NETWORKDAYS(F1511,H1511,Lister!$D$7:$D$13))</f>
        <v/>
      </c>
      <c r="J1511" s="53" t="str">
        <f>IF(Ansøgning!H1516="","",Ansøgning!H1516)</f>
        <v/>
      </c>
      <c r="K1511" s="32" t="str">
        <f t="shared" si="161"/>
        <v/>
      </c>
      <c r="L1511" s="31" t="str">
        <f>IF(Ansøgning!J1516="","",Ansøgning!J1516)</f>
        <v/>
      </c>
      <c r="M1511" s="18"/>
      <c r="N1511" s="31" t="str">
        <f>IF(Ansøgning!K1516="","",Ansøgning!K1516)</f>
        <v/>
      </c>
      <c r="O1511" s="18"/>
      <c r="P1511" s="15" t="str">
        <f>IF(Ansøgning!L1516="","",Ansøgning!L1516)</f>
        <v/>
      </c>
      <c r="Q1511" s="46" t="str">
        <f t="shared" si="162"/>
        <v/>
      </c>
      <c r="R1511" s="46"/>
      <c r="S1511" s="101" t="str">
        <f>IF(Ansøgning!M1516="","",Ansøgning!M1516)</f>
        <v/>
      </c>
      <c r="T1511" s="31" t="str">
        <f t="shared" si="163"/>
        <v/>
      </c>
      <c r="U1511" s="102" t="str">
        <f>IF(Ansøgning!O1516="","",Ansøgning!O1516)</f>
        <v/>
      </c>
      <c r="V1511" s="20"/>
      <c r="W1511" s="102" t="str">
        <f>IF(Ansøgning!P1516="","",Ansøgning!P1516)</f>
        <v/>
      </c>
      <c r="X1511" s="20"/>
      <c r="Y1511" s="31" t="str">
        <f>IF(Ansøgning!Q1516="","",Ansøgning!Q1516)</f>
        <v/>
      </c>
      <c r="Z1511" s="46" t="str">
        <f>IFERROR(MAX(IF(OR(V1511="",X1511=""),"",IF(AND(AND(MONTH(F1511)&gt;=7,MONTH(F1511)&lt;8),AND(MONTH(H1511)&gt;=7,MONTH(H1511)&lt;8)),(NETWORKDAYS(F1511,H1511,Lister!$D$7:$D$13)-V1511)*T1511/NETWORKDAYS(Lister!$D$19,Lister!$E$19,Lister!$D$7:$D$13),IF(AND(AND(MONTH(F1511)&gt;=7,MONTH(F1511)&lt;8),MONTH(H1511)&gt;7),(NETWORKDAYS(F1511,Lister!$E$19,Lister!$D$7:$D$13)-V1511)*T1511/NETWORKDAYS(Lister!$D$19,Lister!$E$19,Lister!$D$7:$D$13),IF(MONTH(F1511)&gt;7,0)))),0),"")</f>
        <v/>
      </c>
      <c r="AA1511" s="31" t="str">
        <f>IF(Ansøgning!R1516="","",Ansøgning!R1516)</f>
        <v/>
      </c>
      <c r="AB1511" s="46" t="str">
        <f>IFERROR(MAX(IF(OR(V1511="",X1511=""),"",IF(AND(AND(MONTH(F1511)&gt;=8,MONTH(F1511)&lt;9),AND(MONTH(H1511)&gt;=8,MONTH(H1511)&lt;9)),(NETWORKDAYS(F1511,H1511,Lister!$D$7:$D$13)-X1511)*T1511/NETWORKDAYS(Lister!$D$20,Lister!$E$20,Lister!$D$7:$D$13),IF(AND(MONTH(F1511)=7,MONTH(H1511)=8),(NETWORKDAYS(Lister!$D$20,H1511,Lister!$D$7:$D$13)-X1511)*T1511/NETWORKDAYS(Lister!$D$20,Lister!$E$20,Lister!$D$7:$D$13),IF(AND(MONTH(F1511)=7,MONTH(H1511)=7),0)))),0),"")</f>
        <v/>
      </c>
      <c r="AC1511" s="15" t="str">
        <f>IF(Ansøgning!U1516="","",Ansøgning!U1516)</f>
        <v/>
      </c>
      <c r="AD1511" s="31" t="str">
        <f t="shared" si="164"/>
        <v/>
      </c>
      <c r="AE1511" s="31" t="str">
        <f t="shared" si="165"/>
        <v/>
      </c>
      <c r="AF1511" s="51" t="str">
        <f t="shared" si="166"/>
        <v/>
      </c>
      <c r="AG1511" s="15" t="str">
        <f t="shared" si="167"/>
        <v/>
      </c>
    </row>
    <row r="1512" spans="1:33" x14ac:dyDescent="0.25">
      <c r="A1512" s="13" t="str">
        <f>IF(Ansøgning!A1517="","",Ansøgning!A1517)</f>
        <v/>
      </c>
      <c r="B1512" s="13" t="str">
        <f>IF(Ansøgning!B1517="","",Ansøgning!B1517)</f>
        <v/>
      </c>
      <c r="C1512" s="13" t="str">
        <f>IF(Ansøgning!C1517="","",Ansøgning!C1517)</f>
        <v/>
      </c>
      <c r="D1512" s="13" t="str">
        <f>IF(Ansøgning!D1517="","",Ansøgning!D1517)</f>
        <v/>
      </c>
      <c r="E1512" s="14" t="str">
        <f>IF(Ansøgning!E1517="","",Ansøgning!E1517)</f>
        <v/>
      </c>
      <c r="F1512" s="16"/>
      <c r="G1512" s="14" t="str">
        <f>IF(Ansøgning!F1517="","",Ansøgning!F1517)</f>
        <v/>
      </c>
      <c r="H1512" s="16"/>
      <c r="I1512" s="72" t="str">
        <f>IF(OR(F1512="",H1512=""),"",NETWORKDAYS(F1512,H1512,Lister!$D$7:$D$13))</f>
        <v/>
      </c>
      <c r="J1512" s="53" t="str">
        <f>IF(Ansøgning!H1517="","",Ansøgning!H1517)</f>
        <v/>
      </c>
      <c r="K1512" s="32" t="str">
        <f t="shared" si="161"/>
        <v/>
      </c>
      <c r="L1512" s="31" t="str">
        <f>IF(Ansøgning!J1517="","",Ansøgning!J1517)</f>
        <v/>
      </c>
      <c r="M1512" s="18"/>
      <c r="N1512" s="31" t="str">
        <f>IF(Ansøgning!K1517="","",Ansøgning!K1517)</f>
        <v/>
      </c>
      <c r="O1512" s="18"/>
      <c r="P1512" s="15" t="str">
        <f>IF(Ansøgning!L1517="","",Ansøgning!L1517)</f>
        <v/>
      </c>
      <c r="Q1512" s="46" t="str">
        <f t="shared" si="162"/>
        <v/>
      </c>
      <c r="R1512" s="46"/>
      <c r="S1512" s="101" t="str">
        <f>IF(Ansøgning!M1517="","",Ansøgning!M1517)</f>
        <v/>
      </c>
      <c r="T1512" s="31" t="str">
        <f t="shared" si="163"/>
        <v/>
      </c>
      <c r="U1512" s="102" t="str">
        <f>IF(Ansøgning!O1517="","",Ansøgning!O1517)</f>
        <v/>
      </c>
      <c r="V1512" s="20"/>
      <c r="W1512" s="102" t="str">
        <f>IF(Ansøgning!P1517="","",Ansøgning!P1517)</f>
        <v/>
      </c>
      <c r="X1512" s="20"/>
      <c r="Y1512" s="31" t="str">
        <f>IF(Ansøgning!Q1517="","",Ansøgning!Q1517)</f>
        <v/>
      </c>
      <c r="Z1512" s="46" t="str">
        <f>IFERROR(MAX(IF(OR(V1512="",X1512=""),"",IF(AND(AND(MONTH(F1512)&gt;=7,MONTH(F1512)&lt;8),AND(MONTH(H1512)&gt;=7,MONTH(H1512)&lt;8)),(NETWORKDAYS(F1512,H1512,Lister!$D$7:$D$13)-V1512)*T1512/NETWORKDAYS(Lister!$D$19,Lister!$E$19,Lister!$D$7:$D$13),IF(AND(AND(MONTH(F1512)&gt;=7,MONTH(F1512)&lt;8),MONTH(H1512)&gt;7),(NETWORKDAYS(F1512,Lister!$E$19,Lister!$D$7:$D$13)-V1512)*T1512/NETWORKDAYS(Lister!$D$19,Lister!$E$19,Lister!$D$7:$D$13),IF(MONTH(F1512)&gt;7,0)))),0),"")</f>
        <v/>
      </c>
      <c r="AA1512" s="31" t="str">
        <f>IF(Ansøgning!R1517="","",Ansøgning!R1517)</f>
        <v/>
      </c>
      <c r="AB1512" s="46" t="str">
        <f>IFERROR(MAX(IF(OR(V1512="",X1512=""),"",IF(AND(AND(MONTH(F1512)&gt;=8,MONTH(F1512)&lt;9),AND(MONTH(H1512)&gt;=8,MONTH(H1512)&lt;9)),(NETWORKDAYS(F1512,H1512,Lister!$D$7:$D$13)-X1512)*T1512/NETWORKDAYS(Lister!$D$20,Lister!$E$20,Lister!$D$7:$D$13),IF(AND(MONTH(F1512)=7,MONTH(H1512)=8),(NETWORKDAYS(Lister!$D$20,H1512,Lister!$D$7:$D$13)-X1512)*T1512/NETWORKDAYS(Lister!$D$20,Lister!$E$20,Lister!$D$7:$D$13),IF(AND(MONTH(F1512)=7,MONTH(H1512)=7),0)))),0),"")</f>
        <v/>
      </c>
      <c r="AC1512" s="15" t="str">
        <f>IF(Ansøgning!U1517="","",Ansøgning!U1517)</f>
        <v/>
      </c>
      <c r="AD1512" s="31" t="str">
        <f t="shared" si="164"/>
        <v/>
      </c>
      <c r="AE1512" s="31" t="str">
        <f t="shared" si="165"/>
        <v/>
      </c>
      <c r="AF1512" s="51" t="str">
        <f t="shared" si="166"/>
        <v/>
      </c>
      <c r="AG1512" s="15" t="str">
        <f t="shared" si="167"/>
        <v/>
      </c>
    </row>
    <row r="1513" spans="1:33" x14ac:dyDescent="0.25">
      <c r="A1513" s="13" t="str">
        <f>IF(Ansøgning!A1518="","",Ansøgning!A1518)</f>
        <v/>
      </c>
      <c r="B1513" s="13" t="str">
        <f>IF(Ansøgning!B1518="","",Ansøgning!B1518)</f>
        <v/>
      </c>
      <c r="C1513" s="13" t="str">
        <f>IF(Ansøgning!C1518="","",Ansøgning!C1518)</f>
        <v/>
      </c>
      <c r="D1513" s="13" t="str">
        <f>IF(Ansøgning!D1518="","",Ansøgning!D1518)</f>
        <v/>
      </c>
      <c r="E1513" s="14" t="str">
        <f>IF(Ansøgning!E1518="","",Ansøgning!E1518)</f>
        <v/>
      </c>
      <c r="F1513" s="16"/>
      <c r="G1513" s="14" t="str">
        <f>IF(Ansøgning!F1518="","",Ansøgning!F1518)</f>
        <v/>
      </c>
      <c r="H1513" s="16"/>
      <c r="I1513" s="72" t="str">
        <f>IF(OR(F1513="",H1513=""),"",NETWORKDAYS(F1513,H1513,Lister!$D$7:$D$13))</f>
        <v/>
      </c>
      <c r="J1513" s="53" t="str">
        <f>IF(Ansøgning!H1518="","",Ansøgning!H1518)</f>
        <v/>
      </c>
      <c r="K1513" s="32" t="str">
        <f t="shared" si="161"/>
        <v/>
      </c>
      <c r="L1513" s="31" t="str">
        <f>IF(Ansøgning!J1518="","",Ansøgning!J1518)</f>
        <v/>
      </c>
      <c r="M1513" s="18"/>
      <c r="N1513" s="31" t="str">
        <f>IF(Ansøgning!K1518="","",Ansøgning!K1518)</f>
        <v/>
      </c>
      <c r="O1513" s="18"/>
      <c r="P1513" s="15" t="str">
        <f>IF(Ansøgning!L1518="","",Ansøgning!L1518)</f>
        <v/>
      </c>
      <c r="Q1513" s="46" t="str">
        <f t="shared" si="162"/>
        <v/>
      </c>
      <c r="R1513" s="46"/>
      <c r="S1513" s="101" t="str">
        <f>IF(Ansøgning!M1518="","",Ansøgning!M1518)</f>
        <v/>
      </c>
      <c r="T1513" s="31" t="str">
        <f t="shared" si="163"/>
        <v/>
      </c>
      <c r="U1513" s="102" t="str">
        <f>IF(Ansøgning!O1518="","",Ansøgning!O1518)</f>
        <v/>
      </c>
      <c r="V1513" s="20"/>
      <c r="W1513" s="102" t="str">
        <f>IF(Ansøgning!P1518="","",Ansøgning!P1518)</f>
        <v/>
      </c>
      <c r="X1513" s="20"/>
      <c r="Y1513" s="31" t="str">
        <f>IF(Ansøgning!Q1518="","",Ansøgning!Q1518)</f>
        <v/>
      </c>
      <c r="Z1513" s="46" t="str">
        <f>IFERROR(MAX(IF(OR(V1513="",X1513=""),"",IF(AND(AND(MONTH(F1513)&gt;=7,MONTH(F1513)&lt;8),AND(MONTH(H1513)&gt;=7,MONTH(H1513)&lt;8)),(NETWORKDAYS(F1513,H1513,Lister!$D$7:$D$13)-V1513)*T1513/NETWORKDAYS(Lister!$D$19,Lister!$E$19,Lister!$D$7:$D$13),IF(AND(AND(MONTH(F1513)&gt;=7,MONTH(F1513)&lt;8),MONTH(H1513)&gt;7),(NETWORKDAYS(F1513,Lister!$E$19,Lister!$D$7:$D$13)-V1513)*T1513/NETWORKDAYS(Lister!$D$19,Lister!$E$19,Lister!$D$7:$D$13),IF(MONTH(F1513)&gt;7,0)))),0),"")</f>
        <v/>
      </c>
      <c r="AA1513" s="31" t="str">
        <f>IF(Ansøgning!R1518="","",Ansøgning!R1518)</f>
        <v/>
      </c>
      <c r="AB1513" s="46" t="str">
        <f>IFERROR(MAX(IF(OR(V1513="",X1513=""),"",IF(AND(AND(MONTH(F1513)&gt;=8,MONTH(F1513)&lt;9),AND(MONTH(H1513)&gt;=8,MONTH(H1513)&lt;9)),(NETWORKDAYS(F1513,H1513,Lister!$D$7:$D$13)-X1513)*T1513/NETWORKDAYS(Lister!$D$20,Lister!$E$20,Lister!$D$7:$D$13),IF(AND(MONTH(F1513)=7,MONTH(H1513)=8),(NETWORKDAYS(Lister!$D$20,H1513,Lister!$D$7:$D$13)-X1513)*T1513/NETWORKDAYS(Lister!$D$20,Lister!$E$20,Lister!$D$7:$D$13),IF(AND(MONTH(F1513)=7,MONTH(H1513)=7),0)))),0),"")</f>
        <v/>
      </c>
      <c r="AC1513" s="15" t="str">
        <f>IF(Ansøgning!U1518="","",Ansøgning!U1518)</f>
        <v/>
      </c>
      <c r="AD1513" s="31" t="str">
        <f t="shared" si="164"/>
        <v/>
      </c>
      <c r="AE1513" s="31" t="str">
        <f t="shared" si="165"/>
        <v/>
      </c>
      <c r="AF1513" s="51" t="str">
        <f t="shared" si="166"/>
        <v/>
      </c>
      <c r="AG1513" s="15" t="str">
        <f t="shared" si="167"/>
        <v/>
      </c>
    </row>
    <row r="1514" spans="1:33" x14ac:dyDescent="0.25">
      <c r="A1514" s="13" t="str">
        <f>IF(Ansøgning!A1519="","",Ansøgning!A1519)</f>
        <v/>
      </c>
      <c r="B1514" s="13" t="str">
        <f>IF(Ansøgning!B1519="","",Ansøgning!B1519)</f>
        <v/>
      </c>
      <c r="C1514" s="13" t="str">
        <f>IF(Ansøgning!C1519="","",Ansøgning!C1519)</f>
        <v/>
      </c>
      <c r="D1514" s="13" t="str">
        <f>IF(Ansøgning!D1519="","",Ansøgning!D1519)</f>
        <v/>
      </c>
      <c r="E1514" s="14" t="str">
        <f>IF(Ansøgning!E1519="","",Ansøgning!E1519)</f>
        <v/>
      </c>
      <c r="F1514" s="16"/>
      <c r="G1514" s="14" t="str">
        <f>IF(Ansøgning!F1519="","",Ansøgning!F1519)</f>
        <v/>
      </c>
      <c r="H1514" s="16"/>
      <c r="I1514" s="72" t="str">
        <f>IF(OR(F1514="",H1514=""),"",NETWORKDAYS(F1514,H1514,Lister!$D$7:$D$13))</f>
        <v/>
      </c>
      <c r="J1514" s="53" t="str">
        <f>IF(Ansøgning!H1519="","",Ansøgning!H1519)</f>
        <v/>
      </c>
      <c r="K1514" s="32" t="str">
        <f t="shared" si="161"/>
        <v/>
      </c>
      <c r="L1514" s="31" t="str">
        <f>IF(Ansøgning!J1519="","",Ansøgning!J1519)</f>
        <v/>
      </c>
      <c r="M1514" s="18"/>
      <c r="N1514" s="31" t="str">
        <f>IF(Ansøgning!K1519="","",Ansøgning!K1519)</f>
        <v/>
      </c>
      <c r="O1514" s="18"/>
      <c r="P1514" s="15" t="str">
        <f>IF(Ansøgning!L1519="","",Ansøgning!L1519)</f>
        <v/>
      </c>
      <c r="Q1514" s="46" t="str">
        <f t="shared" si="162"/>
        <v/>
      </c>
      <c r="R1514" s="46"/>
      <c r="S1514" s="101" t="str">
        <f>IF(Ansøgning!M1519="","",Ansøgning!M1519)</f>
        <v/>
      </c>
      <c r="T1514" s="31" t="str">
        <f t="shared" si="163"/>
        <v/>
      </c>
      <c r="U1514" s="102" t="str">
        <f>IF(Ansøgning!O1519="","",Ansøgning!O1519)</f>
        <v/>
      </c>
      <c r="V1514" s="20"/>
      <c r="W1514" s="102" t="str">
        <f>IF(Ansøgning!P1519="","",Ansøgning!P1519)</f>
        <v/>
      </c>
      <c r="X1514" s="20"/>
      <c r="Y1514" s="31" t="str">
        <f>IF(Ansøgning!Q1519="","",Ansøgning!Q1519)</f>
        <v/>
      </c>
      <c r="Z1514" s="46" t="str">
        <f>IFERROR(MAX(IF(OR(V1514="",X1514=""),"",IF(AND(AND(MONTH(F1514)&gt;=7,MONTH(F1514)&lt;8),AND(MONTH(H1514)&gt;=7,MONTH(H1514)&lt;8)),(NETWORKDAYS(F1514,H1514,Lister!$D$7:$D$13)-V1514)*T1514/NETWORKDAYS(Lister!$D$19,Lister!$E$19,Lister!$D$7:$D$13),IF(AND(AND(MONTH(F1514)&gt;=7,MONTH(F1514)&lt;8),MONTH(H1514)&gt;7),(NETWORKDAYS(F1514,Lister!$E$19,Lister!$D$7:$D$13)-V1514)*T1514/NETWORKDAYS(Lister!$D$19,Lister!$E$19,Lister!$D$7:$D$13),IF(MONTH(F1514)&gt;7,0)))),0),"")</f>
        <v/>
      </c>
      <c r="AA1514" s="31" t="str">
        <f>IF(Ansøgning!R1519="","",Ansøgning!R1519)</f>
        <v/>
      </c>
      <c r="AB1514" s="46" t="str">
        <f>IFERROR(MAX(IF(OR(V1514="",X1514=""),"",IF(AND(AND(MONTH(F1514)&gt;=8,MONTH(F1514)&lt;9),AND(MONTH(H1514)&gt;=8,MONTH(H1514)&lt;9)),(NETWORKDAYS(F1514,H1514,Lister!$D$7:$D$13)-X1514)*T1514/NETWORKDAYS(Lister!$D$20,Lister!$E$20,Lister!$D$7:$D$13),IF(AND(MONTH(F1514)=7,MONTH(H1514)=8),(NETWORKDAYS(Lister!$D$20,H1514,Lister!$D$7:$D$13)-X1514)*T1514/NETWORKDAYS(Lister!$D$20,Lister!$E$20,Lister!$D$7:$D$13),IF(AND(MONTH(F1514)=7,MONTH(H1514)=7),0)))),0),"")</f>
        <v/>
      </c>
      <c r="AC1514" s="15" t="str">
        <f>IF(Ansøgning!U1519="","",Ansøgning!U1519)</f>
        <v/>
      </c>
      <c r="AD1514" s="31" t="str">
        <f t="shared" si="164"/>
        <v/>
      </c>
      <c r="AE1514" s="31" t="str">
        <f t="shared" si="165"/>
        <v/>
      </c>
      <c r="AF1514" s="51" t="str">
        <f t="shared" si="166"/>
        <v/>
      </c>
      <c r="AG1514" s="15" t="str">
        <f t="shared" si="167"/>
        <v/>
      </c>
    </row>
  </sheetData>
  <sheetProtection formatColumns="0"/>
  <mergeCells count="2">
    <mergeCell ref="U13:V13"/>
    <mergeCell ref="W13:X13"/>
  </mergeCells>
  <conditionalFormatting sqref="AF1:AF1048576">
    <cfRule type="cellIs" dxfId="8" priority="2" operator="equal">
      <formula>0</formula>
    </cfRule>
  </conditionalFormatting>
  <conditionalFormatting sqref="D8:S8">
    <cfRule type="expression" dxfId="7" priority="1">
      <formula>AND($C$7&lt;50,$C$8&lt;0.3)</formula>
    </cfRule>
  </conditionalFormatting>
  <dataValidations count="3">
    <dataValidation type="list" showInputMessage="1" showErrorMessage="1" errorTitle="Ugyldig dato" error="Der er forsøgt indtastet en ugyldig dato. Der skal indtastes en dato i perioden 9. marts 2020 - 8. juli 2020._x000a__x000a_Alternativt kan rullemenuen anvendes." sqref="F15:F1514 H15:H1514">
      <formula1>Kompensationsperiode</formula1>
    </dataValidation>
    <dataValidation type="decimal" operator="greaterThanOrEqual" allowBlank="1" showInputMessage="1" showErrorMessage="1" errorTitle="Ugyldig værdi" error="Der kan ikke indtastes negative beløb." sqref="M15:M1514 O15:O1514">
      <formula1>0</formula1>
    </dataValidation>
    <dataValidation type="decimal" operator="greaterThanOrEqual" allowBlank="1" showInputMessage="1" showErrorMessage="1" errorTitle="Ugyldig værdi" error="Der kan ikke indtastes negative værdier." sqref="V15:V1514 X15:X1514">
      <formula1>0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Z1537"/>
  <sheetViews>
    <sheetView topLeftCell="A16" workbookViewId="0">
      <selection activeCell="C25" sqref="C25"/>
    </sheetView>
  </sheetViews>
  <sheetFormatPr defaultRowHeight="15" x14ac:dyDescent="0.25"/>
  <cols>
    <col min="1" max="1" width="8.42578125" customWidth="1"/>
    <col min="2" max="2" width="39.42578125" customWidth="1"/>
    <col min="3" max="3" width="23" bestFit="1" customWidth="1"/>
    <col min="4" max="4" width="13.5703125" customWidth="1"/>
    <col min="5" max="5" width="10.42578125" bestFit="1" customWidth="1"/>
    <col min="6" max="7" width="14.140625" customWidth="1"/>
    <col min="8" max="8" width="17.85546875" customWidth="1"/>
    <col min="9" max="9" width="9.140625" customWidth="1"/>
    <col min="10" max="10" width="10.85546875" customWidth="1"/>
    <col min="11" max="12" width="14.140625" customWidth="1"/>
    <col min="13" max="13" width="17.140625" customWidth="1"/>
    <col min="14" max="14" width="14.140625" customWidth="1"/>
    <col min="15" max="15" width="19.140625" customWidth="1"/>
    <col min="16" max="22" width="14.140625" customWidth="1"/>
    <col min="23" max="23" width="16.140625" customWidth="1"/>
    <col min="24" max="25" width="10.42578125" bestFit="1" customWidth="1"/>
  </cols>
  <sheetData>
    <row r="2" spans="1:5" ht="15.75" thickBot="1" x14ac:dyDescent="0.3"/>
    <row r="3" spans="1:5" ht="60.75" thickBot="1" x14ac:dyDescent="0.3">
      <c r="A3" s="79" t="s">
        <v>74</v>
      </c>
      <c r="B3" s="80" t="s">
        <v>75</v>
      </c>
      <c r="C3" s="81" t="s">
        <v>76</v>
      </c>
      <c r="D3" s="81" t="s">
        <v>77</v>
      </c>
      <c r="E3" s="82" t="s">
        <v>78</v>
      </c>
    </row>
    <row r="4" spans="1:5" x14ac:dyDescent="0.25">
      <c r="A4" s="83"/>
      <c r="B4" s="84" t="s">
        <v>79</v>
      </c>
      <c r="C4" s="84" t="str">
        <f>C23</f>
        <v>Indtast CVR-nr.</v>
      </c>
      <c r="D4" s="84"/>
      <c r="E4" s="85" t="str">
        <f>+IF(D4=C4,"OK","Fejl")</f>
        <v>Fejl</v>
      </c>
    </row>
    <row r="5" spans="1:5" x14ac:dyDescent="0.25">
      <c r="A5" s="83"/>
      <c r="B5" s="84" t="s">
        <v>80</v>
      </c>
      <c r="C5" s="99" t="str">
        <f>+C24</f>
        <v/>
      </c>
      <c r="D5" s="84"/>
      <c r="E5" s="85" t="str">
        <f t="shared" ref="E5:E7" si="0">+IF(D5=C5,"OK","Fejl")</f>
        <v>OK</v>
      </c>
    </row>
    <row r="6" spans="1:5" x14ac:dyDescent="0.25">
      <c r="A6" s="83"/>
      <c r="B6" s="86" t="s">
        <v>81</v>
      </c>
      <c r="C6" s="100" t="str">
        <f>C26</f>
        <v/>
      </c>
      <c r="D6" s="84"/>
      <c r="E6" s="85" t="str">
        <f t="shared" si="0"/>
        <v>OK</v>
      </c>
    </row>
    <row r="7" spans="1:5" x14ac:dyDescent="0.25">
      <c r="A7" s="83"/>
      <c r="B7" s="86" t="s">
        <v>82</v>
      </c>
      <c r="C7" s="121" t="str">
        <f>+U36</f>
        <v/>
      </c>
      <c r="D7" s="84"/>
      <c r="E7" s="85" t="str">
        <f t="shared" si="0"/>
        <v>OK</v>
      </c>
    </row>
    <row r="8" spans="1:5" ht="30" x14ac:dyDescent="0.25">
      <c r="A8" s="83">
        <v>1</v>
      </c>
      <c r="B8" s="86" t="s">
        <v>89</v>
      </c>
      <c r="C8" s="87"/>
      <c r="D8" s="84" t="s">
        <v>83</v>
      </c>
      <c r="E8" s="85" t="str">
        <f>+IF(D8="Ja","OK",IF(D8="Vælg","","Fejl"))</f>
        <v/>
      </c>
    </row>
    <row r="9" spans="1:5" ht="30" x14ac:dyDescent="0.25">
      <c r="A9" s="83" t="s">
        <v>84</v>
      </c>
      <c r="B9" s="86" t="s">
        <v>85</v>
      </c>
      <c r="C9" s="87"/>
      <c r="D9" s="84" t="s">
        <v>83</v>
      </c>
      <c r="E9" s="85" t="str">
        <f t="shared" ref="E9:E10" si="1">+IF(D9="Ja","OK",IF(D9="Vælg","","Fejl"))</f>
        <v/>
      </c>
    </row>
    <row r="10" spans="1:5" x14ac:dyDescent="0.25">
      <c r="A10" s="83">
        <v>4</v>
      </c>
      <c r="B10" s="86" t="s">
        <v>86</v>
      </c>
      <c r="C10" s="87"/>
      <c r="D10" s="84" t="s">
        <v>83</v>
      </c>
      <c r="E10" s="85" t="str">
        <f t="shared" si="1"/>
        <v/>
      </c>
    </row>
    <row r="11" spans="1:5" x14ac:dyDescent="0.25">
      <c r="A11" s="83">
        <v>5</v>
      </c>
      <c r="B11" s="86" t="s">
        <v>91</v>
      </c>
      <c r="C11" s="88" t="str">
        <f>C27</f>
        <v/>
      </c>
      <c r="D11" s="88"/>
      <c r="E11" s="85" t="str">
        <f t="shared" ref="E11" si="2">+IF(D11=C11,"OK","Fejl")</f>
        <v>OK</v>
      </c>
    </row>
    <row r="12" spans="1:5" x14ac:dyDescent="0.25">
      <c r="A12" s="83"/>
      <c r="B12" s="86"/>
      <c r="C12" s="88"/>
      <c r="D12" s="88"/>
      <c r="E12" s="85"/>
    </row>
    <row r="13" spans="1:5" x14ac:dyDescent="0.25">
      <c r="A13" s="89" t="s">
        <v>87</v>
      </c>
      <c r="B13" s="86" t="s">
        <v>88</v>
      </c>
      <c r="C13" s="90"/>
      <c r="D13" s="84" t="s">
        <v>83</v>
      </c>
      <c r="E13" s="85" t="str">
        <f t="shared" ref="E13" si="3">+IF(D13="Ja","OK",IF(D13="Vælg","","Fejl"))</f>
        <v/>
      </c>
    </row>
    <row r="14" spans="1:5" ht="15.75" thickBot="1" x14ac:dyDescent="0.3">
      <c r="A14" s="91" t="str">
        <f>+IF(D13="Ja", "Har det betydning for sagsbehandling af ansøsningen?","")</f>
        <v/>
      </c>
      <c r="B14" s="92"/>
      <c r="C14" s="93"/>
      <c r="D14" s="94"/>
      <c r="E14" s="95"/>
    </row>
    <row r="20" spans="1:24" x14ac:dyDescent="0.25">
      <c r="A20" s="8" t="s">
        <v>73</v>
      </c>
      <c r="H20" s="4"/>
      <c r="I20" s="4"/>
      <c r="J20" s="4"/>
      <c r="K20" s="4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</row>
    <row r="21" spans="1:24" x14ac:dyDescent="0.25">
      <c r="A21" s="10" t="s">
        <v>70</v>
      </c>
      <c r="B21" s="6"/>
      <c r="C21" s="6"/>
      <c r="D21" s="6"/>
      <c r="E21" s="6"/>
      <c r="F21" s="6"/>
      <c r="H21" s="4"/>
      <c r="I21" s="4"/>
      <c r="J21" s="4"/>
      <c r="K21" s="4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7"/>
    </row>
    <row r="22" spans="1:24" x14ac:dyDescent="0.25">
      <c r="A22" s="45"/>
      <c r="B22" s="2" t="s">
        <v>49</v>
      </c>
      <c r="C22" s="74" t="str">
        <f>IF(Ansøgning!C3="","",Ansøgning!C3)</f>
        <v>Indtast navn</v>
      </c>
      <c r="D22" s="2"/>
      <c r="E22" s="2"/>
      <c r="H22" s="4"/>
      <c r="I22" s="4"/>
      <c r="J22" s="4"/>
      <c r="K22" s="4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7"/>
    </row>
    <row r="23" spans="1:24" x14ac:dyDescent="0.25">
      <c r="A23" s="45"/>
      <c r="B23" s="2" t="s">
        <v>50</v>
      </c>
      <c r="C23" s="74" t="str">
        <f>IF(Ansøgning!C4="","",Ansøgning!C4)</f>
        <v>Indtast CVR-nr.</v>
      </c>
      <c r="D23" s="2"/>
      <c r="E23" s="2"/>
      <c r="H23" s="4"/>
      <c r="I23" s="4"/>
      <c r="J23" s="4"/>
      <c r="K23" s="4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7"/>
    </row>
    <row r="24" spans="1:24" x14ac:dyDescent="0.25">
      <c r="A24" s="45"/>
      <c r="B24" s="6" t="s">
        <v>10</v>
      </c>
      <c r="C24" s="52" t="str">
        <f>IF(AND(E38="",F38=""),"",TEXT(MIN(E38,E1537),"dd-mm-åååå")&amp;" til "&amp;TEXT(MAX(F38:F1537),"dd-mm-åååå"))</f>
        <v/>
      </c>
      <c r="D24" s="2"/>
      <c r="E24" s="2"/>
      <c r="H24" s="4"/>
      <c r="I24" s="4"/>
      <c r="J24" s="4"/>
      <c r="K24" s="4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7"/>
    </row>
    <row r="25" spans="1:24" x14ac:dyDescent="0.25">
      <c r="B25" s="9" t="s">
        <v>26</v>
      </c>
      <c r="C25" s="142" t="str">
        <f>IF(Ansøgning!C6="","",Ansøgning!C6)</f>
        <v>Indtast antal ansatte</v>
      </c>
      <c r="H25" s="4"/>
      <c r="I25" s="4"/>
      <c r="J25" s="4"/>
      <c r="K25" s="4"/>
      <c r="L25" s="2"/>
      <c r="M25" s="2"/>
      <c r="N25" s="2"/>
      <c r="O25" s="2"/>
      <c r="P25" s="2"/>
      <c r="Q25" s="2"/>
      <c r="R25" s="2"/>
      <c r="S25" s="41"/>
      <c r="T25" s="2"/>
      <c r="U25" s="41"/>
      <c r="V25" s="41"/>
      <c r="W25" s="7"/>
    </row>
    <row r="26" spans="1:24" x14ac:dyDescent="0.25">
      <c r="B26" s="6" t="s">
        <v>71</v>
      </c>
      <c r="C26" s="72" t="str">
        <f>IFERROR((SUMPRODUCT((B38:B1537&lt;&gt;"")/COUNTIF(B38:B1537,B38:B1537&amp;""),G38:G1537)-(SUMPRODUCT((B38:B1537&lt;&gt;"")/COUNTIF(B38:B1537,B38:B1537&amp;""),O38:O1537)+SUMPRODUCT((B38:B1537&lt;&gt;"")/COUNTIF(B38:B1537,B38:B1537&amp;""),P38:P1537)))/NETWORKDAYS(MIN(E38:E1537),MAX(F38:F1537),Lister!D7:D13),"")</f>
        <v/>
      </c>
      <c r="D26" s="73"/>
      <c r="H26" s="4"/>
      <c r="I26" s="4"/>
      <c r="J26" s="4"/>
      <c r="K26" s="4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7"/>
    </row>
    <row r="27" spans="1:24" x14ac:dyDescent="0.25">
      <c r="B27" s="6" t="s">
        <v>72</v>
      </c>
      <c r="C27" s="11" t="str">
        <f>IFERROR(IF(OR(C25="",ISTEXT(C25)),"",C26/C25),"")</f>
        <v/>
      </c>
      <c r="D27" s="28" t="str">
        <f>IF(C26=0,"",IF(OR(AND(C27&gt;=0.3,C26&lt;=50),C26&gt;50),"","Da der hjemsendt færre end 50 personer og/eller færre end 30 pct. af det samlede antal ansatte, kan der ikke opnås lønkompensation."))</f>
        <v/>
      </c>
      <c r="H27" s="4"/>
      <c r="I27" s="4"/>
      <c r="J27" s="4"/>
      <c r="K27" s="4"/>
      <c r="L27" s="2"/>
      <c r="M27" s="2"/>
      <c r="O27" s="2"/>
      <c r="P27" s="2"/>
      <c r="Q27" s="2"/>
      <c r="R27" s="2"/>
      <c r="S27" s="2"/>
      <c r="T27" s="2"/>
      <c r="U27" s="2"/>
      <c r="V27" s="2"/>
      <c r="W27" s="2"/>
      <c r="X27" s="42"/>
    </row>
    <row r="28" spans="1:24" x14ac:dyDescent="0.25">
      <c r="B28" s="2"/>
      <c r="C28" s="62"/>
      <c r="D28" s="28"/>
      <c r="H28" s="4"/>
      <c r="I28" s="4"/>
      <c r="J28" s="4"/>
      <c r="K28" s="4"/>
      <c r="L28" s="2"/>
      <c r="M28" s="2"/>
      <c r="O28" s="2"/>
      <c r="P28" s="2"/>
      <c r="Q28" s="2"/>
      <c r="R28" s="2"/>
      <c r="S28" s="2"/>
      <c r="T28" s="2"/>
      <c r="U28" s="2"/>
      <c r="V28" s="2"/>
      <c r="W28" s="2"/>
      <c r="X28" s="42"/>
    </row>
    <row r="29" spans="1:24" x14ac:dyDescent="0.25">
      <c r="B29" t="s">
        <v>64</v>
      </c>
      <c r="C29" s="62"/>
      <c r="D29" s="28"/>
      <c r="H29" s="4"/>
      <c r="I29" s="4"/>
      <c r="J29" s="4"/>
      <c r="K29" s="4"/>
      <c r="L29" s="2"/>
      <c r="M29" s="2"/>
      <c r="O29" s="2"/>
      <c r="P29" s="2"/>
      <c r="Q29" s="2"/>
      <c r="R29" s="2"/>
      <c r="S29" s="2"/>
      <c r="T29" s="2"/>
      <c r="U29" s="2"/>
      <c r="V29" s="2"/>
      <c r="W29" s="2"/>
      <c r="X29" s="42"/>
    </row>
    <row r="30" spans="1:24" x14ac:dyDescent="0.25">
      <c r="B30" t="s">
        <v>65</v>
      </c>
      <c r="C30" s="62"/>
      <c r="D30" s="28"/>
      <c r="H30" s="4"/>
      <c r="I30" s="4"/>
      <c r="J30" s="4"/>
      <c r="K30" s="4"/>
      <c r="L30" s="2"/>
      <c r="M30" s="2"/>
      <c r="O30" s="2"/>
      <c r="P30" s="2"/>
      <c r="Q30" s="2"/>
      <c r="R30" s="2"/>
      <c r="S30" s="2"/>
      <c r="T30" s="2"/>
      <c r="U30" s="2"/>
      <c r="V30" s="2"/>
      <c r="W30" s="2"/>
      <c r="X30" s="42"/>
    </row>
    <row r="31" spans="1:24" x14ac:dyDescent="0.25">
      <c r="C31" s="62"/>
      <c r="D31" s="28"/>
      <c r="H31" s="4"/>
      <c r="I31" s="4"/>
      <c r="J31" s="4"/>
      <c r="K31" s="4"/>
      <c r="L31" s="2"/>
      <c r="M31" s="2"/>
      <c r="O31" s="2"/>
      <c r="P31" s="2"/>
      <c r="Q31" s="2"/>
      <c r="R31" s="2"/>
      <c r="S31" s="2"/>
      <c r="T31" s="2"/>
      <c r="U31" s="2"/>
      <c r="V31" s="2"/>
      <c r="W31" s="2"/>
      <c r="X31" s="42"/>
    </row>
    <row r="32" spans="1:24" x14ac:dyDescent="0.25">
      <c r="B32" s="63" t="s">
        <v>66</v>
      </c>
      <c r="C32" s="75">
        <f>IF(Ansøgning!C13="","",Ansøgning!C13)</f>
        <v>0</v>
      </c>
      <c r="D32" s="28"/>
      <c r="H32" s="4"/>
      <c r="I32" s="4"/>
      <c r="J32" s="4"/>
      <c r="K32" s="4"/>
      <c r="L32" s="2"/>
      <c r="M32" s="2"/>
      <c r="O32" s="2"/>
      <c r="P32" s="2"/>
      <c r="Q32" s="2"/>
      <c r="R32" s="2"/>
      <c r="S32" s="2"/>
      <c r="T32" s="2"/>
      <c r="U32" s="2"/>
      <c r="V32" s="2"/>
      <c r="W32" s="2"/>
      <c r="X32" s="42"/>
    </row>
    <row r="33" spans="1:26" x14ac:dyDescent="0.25">
      <c r="B33" s="61" t="s">
        <v>67</v>
      </c>
      <c r="C33" s="64">
        <f>IF(OR(ISTEXT(C32),W36=""),0,IF(IF(ISNUMBER(C32),C32,0)*0.8&gt;16000,16000,IF(ISNUMBER(C32),C32,0)*0.8))</f>
        <v>0</v>
      </c>
      <c r="D33" s="28"/>
      <c r="H33" s="4"/>
      <c r="I33" s="4"/>
      <c r="J33" s="4"/>
      <c r="K33" s="4"/>
      <c r="L33" s="2"/>
      <c r="M33" s="2"/>
      <c r="O33" s="2"/>
      <c r="P33" s="2"/>
      <c r="Q33" s="2"/>
      <c r="R33" s="2"/>
      <c r="S33" s="2"/>
      <c r="T33" s="2"/>
      <c r="U33" s="2"/>
      <c r="V33" s="2"/>
      <c r="W33" s="2"/>
      <c r="X33" s="42"/>
    </row>
    <row r="34" spans="1:26" x14ac:dyDescent="0.25">
      <c r="B34" s="66"/>
      <c r="C34" s="67"/>
      <c r="D34" s="28"/>
      <c r="H34" s="4"/>
      <c r="I34" s="4"/>
      <c r="J34" s="4"/>
      <c r="K34" s="4"/>
      <c r="L34" s="2"/>
      <c r="M34" s="2"/>
      <c r="O34" s="2"/>
      <c r="P34" s="2"/>
      <c r="Q34" s="2"/>
      <c r="R34" s="2"/>
      <c r="S34" s="2"/>
      <c r="T34" s="2"/>
      <c r="U34" s="2"/>
      <c r="V34" s="2"/>
      <c r="W34" s="2"/>
      <c r="X34" s="42"/>
    </row>
    <row r="35" spans="1:26" ht="30" x14ac:dyDescent="0.25">
      <c r="B35" s="69" t="s">
        <v>68</v>
      </c>
      <c r="C35" s="65">
        <f>IF(AND(ISNUMBER(C33),W36&lt;&gt;""),C33+SUM(W38:W1537),0)</f>
        <v>0</v>
      </c>
      <c r="D35" s="28"/>
      <c r="H35" s="4"/>
      <c r="I35" s="4"/>
      <c r="J35" s="4"/>
      <c r="K35" s="4"/>
      <c r="L35" s="2"/>
      <c r="M35" s="2"/>
      <c r="O35" s="2"/>
      <c r="P35" s="2"/>
      <c r="Q35" s="2"/>
      <c r="R35" s="2"/>
      <c r="S35" s="2"/>
      <c r="T35" s="2"/>
      <c r="U35" s="2"/>
      <c r="V35" s="2"/>
      <c r="W35" s="2"/>
      <c r="X35" s="42"/>
    </row>
    <row r="36" spans="1:26" ht="37.5" customHeight="1" x14ac:dyDescent="0.25">
      <c r="B36" s="1"/>
      <c r="H36" s="4"/>
      <c r="I36" s="4"/>
      <c r="J36" s="4"/>
      <c r="K36" s="4"/>
      <c r="L36" s="2"/>
      <c r="M36" s="2"/>
      <c r="N36" s="2"/>
      <c r="O36" s="118" t="str">
        <f>IF(Ansøgning!O18="","",Ansøgning!O18)</f>
        <v>Juli måned (fra den 9. juli)</v>
      </c>
      <c r="P36" s="118" t="str">
        <f>IF(Ansøgning!P18="","",Ansøgning!P18)</f>
        <v>August måned</v>
      </c>
      <c r="Q36" s="118" t="str">
        <f>IF(Ansøgning!Q18="","",Ansøgning!Q18)</f>
        <v/>
      </c>
      <c r="R36" s="118" t="str">
        <f>IF(Ansøgning!R18="","",Ansøgning!R18)</f>
        <v/>
      </c>
      <c r="S36" s="43"/>
      <c r="T36" s="43"/>
      <c r="U36" s="78" t="str">
        <f>IF(Ansøgning!U18="","",Ansøgning!U18)</f>
        <v/>
      </c>
      <c r="V36" s="78"/>
      <c r="W36" s="44" t="str">
        <f>IF(W38="","",IF(D27="Da der hjemsendt færre end 50 personer og/eller færre end 30 pct. af det samlede antal ansatte, kan der ikke opnås lønkompensation.","Der er hjemsendt for få ansatte til at kunne opnå kompensation.","I alt "&amp;TEXT(SUM(W38:W1537),"#.##,00")))</f>
        <v/>
      </c>
      <c r="X36" s="42">
        <f>+SUM(X38:X1537)</f>
        <v>0</v>
      </c>
    </row>
    <row r="37" spans="1:26" ht="63.95" customHeight="1" x14ac:dyDescent="0.25">
      <c r="A37" s="39" t="s">
        <v>25</v>
      </c>
      <c r="B37" s="34" t="s">
        <v>0</v>
      </c>
      <c r="C37" s="34" t="s">
        <v>4</v>
      </c>
      <c r="D37" s="34" t="s">
        <v>22</v>
      </c>
      <c r="E37" s="34" t="s">
        <v>5</v>
      </c>
      <c r="F37" s="34" t="s">
        <v>3</v>
      </c>
      <c r="G37" s="35" t="s">
        <v>47</v>
      </c>
      <c r="H37" s="34" t="s">
        <v>6</v>
      </c>
      <c r="I37" s="36" t="s">
        <v>44</v>
      </c>
      <c r="J37" s="34" t="s">
        <v>7</v>
      </c>
      <c r="K37" s="34" t="s">
        <v>48</v>
      </c>
      <c r="L37" s="56" t="s">
        <v>23</v>
      </c>
      <c r="M37" s="34" t="s">
        <v>1</v>
      </c>
      <c r="N37" s="36" t="s">
        <v>41</v>
      </c>
      <c r="O37" s="118" t="str">
        <f>IF(Ansøgning!O19="","",Ansøgning!O19)</f>
        <v>Antal ubetalte fridage og dage på arbejde (ekskl. feriedage)</v>
      </c>
      <c r="P37" s="118" t="str">
        <f>IF(Ansøgning!P19="","",Ansøgning!P19)</f>
        <v>Antal ubetalte fridage og dage på arbejde (ekskl. feriedage)</v>
      </c>
      <c r="Q37" s="118" t="str">
        <f>IF(Ansøgning!Q19="","",Ansøgning!Q19)</f>
        <v>Kompensation i juli (fra den 9. juli)</v>
      </c>
      <c r="R37" s="118" t="str">
        <f>IF(Ansøgning!R19="","",Ansøgning!R19)</f>
        <v>Kompensation i august</v>
      </c>
      <c r="S37" s="38" t="s">
        <v>60</v>
      </c>
      <c r="T37" s="38" t="s">
        <v>61</v>
      </c>
      <c r="U37" s="38" t="s">
        <v>45</v>
      </c>
      <c r="V37" s="38" t="s">
        <v>118</v>
      </c>
      <c r="W37" s="38" t="s">
        <v>62</v>
      </c>
      <c r="X37" s="59" t="s">
        <v>63</v>
      </c>
      <c r="Y37" s="37"/>
      <c r="Z37" s="37"/>
    </row>
    <row r="38" spans="1:26" x14ac:dyDescent="0.25">
      <c r="A38" s="13" t="str">
        <f>IF(B38="","",1)</f>
        <v/>
      </c>
      <c r="B38" s="75" t="str">
        <f>IF(Ansøgning!B20="","",Ansøgning!B20)</f>
        <v/>
      </c>
      <c r="C38" s="75" t="str">
        <f>IF(Ansøgning!C20="","",Ansøgning!C20)</f>
        <v/>
      </c>
      <c r="D38" s="75" t="str">
        <f>IF(Ansøgning!D20="","",Ansøgning!D20)</f>
        <v/>
      </c>
      <c r="E38" s="76" t="str">
        <f>IF(Ansøgning!E20="","",Ansøgning!E20)</f>
        <v/>
      </c>
      <c r="F38" s="76" t="str">
        <f>IF(Ansøgning!F20="","",Ansøgning!F20)</f>
        <v/>
      </c>
      <c r="G38" s="33" t="str">
        <f>IF(OR(E38="",F38=""),"",NETWORKDAYS(E38,F38,Lister!$D$7:$D$13))</f>
        <v/>
      </c>
      <c r="H38" s="76" t="str">
        <f>IF(Ansøgning!H20="","",Ansøgning!H20)</f>
        <v/>
      </c>
      <c r="I38" s="32" t="str">
        <f>IF(H38="","",IF(H38="Funktionær",0.75,IF(H38="Ikke-funktionær",0.9,IF(H38="Elev/lærling",0.9))))</f>
        <v/>
      </c>
      <c r="J38" s="77" t="str">
        <f>IF(Ansøgning!J20="","",Ansøgning!J20)</f>
        <v/>
      </c>
      <c r="K38" s="77" t="str">
        <f>IF(Ansøgning!K20="","",Ansøgning!K20)</f>
        <v/>
      </c>
      <c r="L38" s="46" t="str">
        <f>IF(J38="","",J38-K38)</f>
        <v/>
      </c>
      <c r="M38" s="78" t="str">
        <f>IF(Ansøgning!M20="","",Ansøgning!M20)</f>
        <v/>
      </c>
      <c r="N38" s="31" t="str">
        <f>IF(B38="","",IF(L38*I38&gt;30000*IF(M38&gt;37,37,M38)/37,30000*IF(M38&gt;37,37,M38)/37,L38*I38))</f>
        <v/>
      </c>
      <c r="O38" s="78" t="str">
        <f>IF(Ansøgning!O20="","",Ansøgning!O20)</f>
        <v/>
      </c>
      <c r="P38" s="78" t="str">
        <f>IF(Ansøgning!P20="","",Ansøgning!P20)</f>
        <v/>
      </c>
      <c r="Q38" s="78" t="str">
        <f>IF(Ansøgning!Q20="","",Ansøgning!Q20)</f>
        <v/>
      </c>
      <c r="R38" s="78" t="str">
        <f>IF(Ansøgning!R20="","",Ansøgning!R20)</f>
        <v/>
      </c>
      <c r="S38" s="46" t="str">
        <f>IFERROR(MAX(IF(OR(O38="",P38=""),"",IF(AND(AND(MONTH(E38)&gt;=7,MONTH(E38)&lt;8),AND(MONTH(F38)&gt;=7,MONTH(F38)&lt;8)),(NETWORKDAYS(E38,F38,Lister!$D$7:$D$13)-O38)*N38/NETWORKDAYS(Lister!$D$19,Lister!$E$19,Lister!$D$7:$D$13),IF(AND(AND(MONTH(E38)&gt;=7,MONTH(E38)&lt;8),MONTH(F38)&gt;7),(NETWORKDAYS(E38,Lister!$E$19,Lister!$D$7:$D$13)-O38)*N38/NETWORKDAYS(Lister!$D$19,Lister!$E$19,Lister!$D$7:$D$13),IF(MONTH(E38)&gt;7,0)))),0),"")</f>
        <v/>
      </c>
      <c r="T38" s="46" t="str">
        <f>IFERROR(MAX(IF(OR(O38="",P38=""),"",IF(AND(AND(MONTH(E38)&gt;=8,MONTH(E38)&lt;9),AND(MONTH(F38)&gt;=8,MONTH(F38)&lt;9)),(NETWORKDAYS(E38,F38,Lister!$D$7:$D$13)-P38)*N38/NETWORKDAYS(Lister!$D$20,Lister!$E$20,Lister!$D$7:$D$13),IF(AND(MONTH(E38)=7,MONTH(F38)=8),(NETWORKDAYS(Lister!$D$20,F38,Lister!$D$7:$D$13)-P38)*N38/NETWORKDAYS(Lister!$D$20,Lister!$E$20,Lister!$D$7:$D$13),IF(AND(MONTH(E38)=7,MONTH(F38)=7),0)))),0),"")</f>
        <v/>
      </c>
      <c r="U38" s="78" t="str">
        <f>IF(Ansøgning!U20="","",Ansøgning!U20)</f>
        <v/>
      </c>
      <c r="V38" s="119" t="str">
        <f>IFERROR(21/31*N38,"")</f>
        <v/>
      </c>
      <c r="W38" s="120" t="str">
        <f>IFERROR(MAX(IF(AND(ISNUMBER(Q38),ISNUMBER(R38)),IF(S38+T38-V38&gt;N38,N38,S38-T38),""),0),"")</f>
        <v/>
      </c>
      <c r="X38" s="42" t="str">
        <f>IF(W38="","",W38-U38)</f>
        <v/>
      </c>
      <c r="Y38" s="3"/>
    </row>
    <row r="39" spans="1:26" x14ac:dyDescent="0.25">
      <c r="A39" s="13" t="str">
        <f>IF(B39="","",A38+1)</f>
        <v/>
      </c>
      <c r="B39" s="75" t="str">
        <f>IF(Ansøgning!B21="","",Ansøgning!B21)</f>
        <v/>
      </c>
      <c r="C39" s="75" t="str">
        <f>IF(Ansøgning!C21="","",Ansøgning!C21)</f>
        <v/>
      </c>
      <c r="D39" s="75" t="str">
        <f>IF(Ansøgning!D21="","",Ansøgning!D21)</f>
        <v/>
      </c>
      <c r="E39" s="76" t="str">
        <f>IF(Ansøgning!E21="","",Ansøgning!E21)</f>
        <v/>
      </c>
      <c r="F39" s="76" t="str">
        <f>IF(Ansøgning!F21="","",Ansøgning!F21)</f>
        <v/>
      </c>
      <c r="G39" s="33" t="str">
        <f>IF(OR(E39="",F39=""),"",NETWORKDAYS(E39,F39,Lister!$D$7:$D$13))</f>
        <v/>
      </c>
      <c r="H39" s="76" t="str">
        <f>IF(Ansøgning!H21="","",Ansøgning!H21)</f>
        <v/>
      </c>
      <c r="I39" s="32" t="str">
        <f t="shared" ref="I39:I102" si="4">IF(H39="","",IF(H39="Funktionær",0.75,IF(H39="Ikke-funktionær",0.9,IF(H39="Elev/lærling",0.9))))</f>
        <v/>
      </c>
      <c r="J39" s="77" t="str">
        <f>IF(Ansøgning!J21="","",Ansøgning!J21)</f>
        <v/>
      </c>
      <c r="K39" s="77" t="str">
        <f>IF(Ansøgning!K21="","",Ansøgning!K21)</f>
        <v/>
      </c>
      <c r="L39" s="46" t="str">
        <f t="shared" ref="L39:L102" si="5">IF(J39="","",J39-K39)</f>
        <v/>
      </c>
      <c r="M39" s="78" t="str">
        <f>IF(Ansøgning!M21="","",Ansøgning!M21)</f>
        <v/>
      </c>
      <c r="N39" s="31" t="str">
        <f t="shared" ref="N39:N102" si="6">IF(B39="","",IF(L39*I39&gt;30000*IF(M39&gt;37,37,M39)/37,30000*IF(M39&gt;37,37,M39)/37,L39*I39))</f>
        <v/>
      </c>
      <c r="O39" s="78" t="str">
        <f>IF(Ansøgning!O21="","",Ansøgning!O21)</f>
        <v/>
      </c>
      <c r="P39" s="78" t="str">
        <f>IF(Ansøgning!P21="","",Ansøgning!P21)</f>
        <v/>
      </c>
      <c r="Q39" s="78" t="str">
        <f>IF(Ansøgning!Q21="","",Ansøgning!Q21)</f>
        <v/>
      </c>
      <c r="R39" s="78" t="str">
        <f>IF(Ansøgning!R21="","",Ansøgning!R21)</f>
        <v/>
      </c>
      <c r="S39" s="46" t="str">
        <f>IFERROR(MAX(IF(OR(O39="",P39=""),"",IF(AND(AND(MONTH(E39)&gt;=7,MONTH(E39)&lt;8),AND(MONTH(F39)&gt;=7,MONTH(F39)&lt;8)),(NETWORKDAYS(E39,F39,Lister!$D$7:$D$13)-O39)*N39/NETWORKDAYS(Lister!$D$19,Lister!$E$19,Lister!$D$7:$D$13),IF(AND(AND(MONTH(E39)&gt;=7,MONTH(E39)&lt;8),MONTH(F39)&gt;7),(NETWORKDAYS(E39,Lister!$E$19,Lister!$D$7:$D$13)-O39)*N39/NETWORKDAYS(Lister!$D$19,Lister!$E$19,Lister!$D$7:$D$13),IF(MONTH(E39)&gt;7,0)))),0),"")</f>
        <v/>
      </c>
      <c r="T39" s="46" t="str">
        <f>IFERROR(MAX(IF(OR(O39="",P39=""),"",IF(AND(AND(MONTH(E39)&gt;=8,MONTH(E39)&lt;9),AND(MONTH(F39)&gt;=8,MONTH(F39)&lt;9)),(NETWORKDAYS(E39,F39,Lister!$D$7:$D$13)-P39)*N39/NETWORKDAYS(Lister!$D$20,Lister!$E$20,Lister!$D$7:$D$13),IF(AND(MONTH(E39)=7,MONTH(F39)=8),(NETWORKDAYS(Lister!$D$20,F39,Lister!$D$7:$D$13)-P39)*N39/NETWORKDAYS(Lister!$D$20,Lister!$E$20,Lister!$D$7:$D$13),IF(AND(MONTH(E39)=7,MONTH(F39)=7),0)))),0),"")</f>
        <v/>
      </c>
      <c r="U39" s="78" t="str">
        <f>IF(Ansøgning!U21="","",Ansøgning!U21)</f>
        <v/>
      </c>
      <c r="V39" s="119" t="str">
        <f t="shared" ref="V39:V102" si="7">IFERROR(21/31*N39,"")</f>
        <v/>
      </c>
      <c r="W39" s="120" t="str">
        <f t="shared" ref="W39:W102" si="8">IFERROR(MAX(IF(AND(ISNUMBER(Q39),ISNUMBER(R39)),IF(S39+T39-V39&gt;N39,N39,S39-T39),""),0),"")</f>
        <v/>
      </c>
      <c r="X39" s="42" t="str">
        <f t="shared" ref="X39:X102" si="9">IF(W39="","",W39-U39)</f>
        <v/>
      </c>
      <c r="Y39" s="3"/>
      <c r="Z39" s="2"/>
    </row>
    <row r="40" spans="1:26" x14ac:dyDescent="0.25">
      <c r="A40" s="13" t="str">
        <f t="shared" ref="A40:A103" si="10">IF(B40="","",A39+1)</f>
        <v/>
      </c>
      <c r="B40" s="75" t="str">
        <f>IF(Ansøgning!B22="","",Ansøgning!B22)</f>
        <v/>
      </c>
      <c r="C40" s="75" t="str">
        <f>IF(Ansøgning!C22="","",Ansøgning!C22)</f>
        <v/>
      </c>
      <c r="D40" s="75" t="str">
        <f>IF(Ansøgning!D22="","",Ansøgning!D22)</f>
        <v/>
      </c>
      <c r="E40" s="76" t="str">
        <f>IF(Ansøgning!E22="","",Ansøgning!E22)</f>
        <v/>
      </c>
      <c r="F40" s="76" t="str">
        <f>IF(Ansøgning!F22="","",Ansøgning!F22)</f>
        <v/>
      </c>
      <c r="G40" s="33" t="str">
        <f>IF(OR(E40="",F40=""),"",NETWORKDAYS(E40,F40,Lister!$D$7:$D$13))</f>
        <v/>
      </c>
      <c r="H40" s="76" t="str">
        <f>IF(Ansøgning!H22="","",Ansøgning!H22)</f>
        <v/>
      </c>
      <c r="I40" s="32" t="str">
        <f t="shared" si="4"/>
        <v/>
      </c>
      <c r="J40" s="77" t="str">
        <f>IF(Ansøgning!J22="","",Ansøgning!J22)</f>
        <v/>
      </c>
      <c r="K40" s="77" t="str">
        <f>IF(Ansøgning!K22="","",Ansøgning!K22)</f>
        <v/>
      </c>
      <c r="L40" s="46" t="str">
        <f t="shared" si="5"/>
        <v/>
      </c>
      <c r="M40" s="78" t="str">
        <f>IF(Ansøgning!M22="","",Ansøgning!M22)</f>
        <v/>
      </c>
      <c r="N40" s="31" t="str">
        <f t="shared" si="6"/>
        <v/>
      </c>
      <c r="O40" s="78" t="str">
        <f>IF(Ansøgning!O22="","",Ansøgning!O22)</f>
        <v/>
      </c>
      <c r="P40" s="78" t="str">
        <f>IF(Ansøgning!P22="","",Ansøgning!P22)</f>
        <v/>
      </c>
      <c r="Q40" s="78" t="str">
        <f>IF(Ansøgning!Q22="","",Ansøgning!Q22)</f>
        <v/>
      </c>
      <c r="R40" s="78" t="str">
        <f>IF(Ansøgning!R22="","",Ansøgning!R22)</f>
        <v/>
      </c>
      <c r="S40" s="46" t="str">
        <f>IFERROR(MAX(IF(OR(O40="",P40=""),"",IF(AND(AND(MONTH(E40)&gt;=7,MONTH(E40)&lt;8),AND(MONTH(F40)&gt;=7,MONTH(F40)&lt;8)),(NETWORKDAYS(E40,F40,Lister!$D$7:$D$13)-O40)*N40/NETWORKDAYS(Lister!$D$19,Lister!$E$19,Lister!$D$7:$D$13),IF(AND(AND(MONTH(E40)&gt;=7,MONTH(E40)&lt;8),MONTH(F40)&gt;7),(NETWORKDAYS(E40,Lister!$E$19,Lister!$D$7:$D$13)-O40)*N40/NETWORKDAYS(Lister!$D$19,Lister!$E$19,Lister!$D$7:$D$13),IF(MONTH(E40)&gt;7,0)))),0),"")</f>
        <v/>
      </c>
      <c r="T40" s="46" t="str">
        <f>IFERROR(MAX(IF(OR(O40="",P40=""),"",IF(AND(AND(MONTH(E40)&gt;=8,MONTH(E40)&lt;9),AND(MONTH(F40)&gt;=8,MONTH(F40)&lt;9)),(NETWORKDAYS(E40,F40,Lister!$D$7:$D$13)-P40)*N40/NETWORKDAYS(Lister!$D$20,Lister!$E$20,Lister!$D$7:$D$13),IF(AND(MONTH(E40)=7,MONTH(F40)=8),(NETWORKDAYS(Lister!$D$20,F40,Lister!$D$7:$D$13)-P40)*N40/NETWORKDAYS(Lister!$D$20,Lister!$E$20,Lister!$D$7:$D$13),IF(AND(MONTH(E40)=7,MONTH(F40)=7),0)))),0),"")</f>
        <v/>
      </c>
      <c r="U40" s="78" t="str">
        <f>IF(Ansøgning!U22="","",Ansøgning!U22)</f>
        <v/>
      </c>
      <c r="V40" s="119" t="str">
        <f t="shared" si="7"/>
        <v/>
      </c>
      <c r="W40" s="120" t="str">
        <f t="shared" si="8"/>
        <v/>
      </c>
      <c r="X40" s="42" t="str">
        <f t="shared" si="9"/>
        <v/>
      </c>
      <c r="Y40" s="3"/>
    </row>
    <row r="41" spans="1:26" x14ac:dyDescent="0.25">
      <c r="A41" s="13" t="str">
        <f t="shared" si="10"/>
        <v/>
      </c>
      <c r="B41" s="75" t="str">
        <f>IF(Ansøgning!B23="","",Ansøgning!B23)</f>
        <v/>
      </c>
      <c r="C41" s="75" t="str">
        <f>IF(Ansøgning!C23="","",Ansøgning!C23)</f>
        <v/>
      </c>
      <c r="D41" s="75" t="str">
        <f>IF(Ansøgning!D23="","",Ansøgning!D23)</f>
        <v/>
      </c>
      <c r="E41" s="76" t="str">
        <f>IF(Ansøgning!E23="","",Ansøgning!E23)</f>
        <v/>
      </c>
      <c r="F41" s="76" t="str">
        <f>IF(Ansøgning!F23="","",Ansøgning!F23)</f>
        <v/>
      </c>
      <c r="G41" s="33" t="str">
        <f>IF(OR(E41="",F41=""),"",NETWORKDAYS(E41,F41,Lister!$D$7:$D$13))</f>
        <v/>
      </c>
      <c r="H41" s="76" t="str">
        <f>IF(Ansøgning!H23="","",Ansøgning!H23)</f>
        <v/>
      </c>
      <c r="I41" s="32" t="str">
        <f t="shared" si="4"/>
        <v/>
      </c>
      <c r="J41" s="77" t="str">
        <f>IF(Ansøgning!J23="","",Ansøgning!J23)</f>
        <v/>
      </c>
      <c r="K41" s="77" t="str">
        <f>IF(Ansøgning!K23="","",Ansøgning!K23)</f>
        <v/>
      </c>
      <c r="L41" s="46" t="str">
        <f t="shared" si="5"/>
        <v/>
      </c>
      <c r="M41" s="78" t="str">
        <f>IF(Ansøgning!M23="","",Ansøgning!M23)</f>
        <v/>
      </c>
      <c r="N41" s="31" t="str">
        <f t="shared" si="6"/>
        <v/>
      </c>
      <c r="O41" s="78" t="str">
        <f>IF(Ansøgning!O23="","",Ansøgning!O23)</f>
        <v/>
      </c>
      <c r="P41" s="78" t="str">
        <f>IF(Ansøgning!P23="","",Ansøgning!P23)</f>
        <v/>
      </c>
      <c r="Q41" s="78" t="str">
        <f>IF(Ansøgning!Q23="","",Ansøgning!Q23)</f>
        <v/>
      </c>
      <c r="R41" s="78" t="str">
        <f>IF(Ansøgning!R23="","",Ansøgning!R23)</f>
        <v/>
      </c>
      <c r="S41" s="46" t="str">
        <f>IFERROR(MAX(IF(OR(O41="",P41=""),"",IF(AND(AND(MONTH(E41)&gt;=7,MONTH(E41)&lt;8),AND(MONTH(F41)&gt;=7,MONTH(F41)&lt;8)),(NETWORKDAYS(E41,F41,Lister!$D$7:$D$13)-O41)*N41/NETWORKDAYS(Lister!$D$19,Lister!$E$19,Lister!$D$7:$D$13),IF(AND(AND(MONTH(E41)&gt;=7,MONTH(E41)&lt;8),MONTH(F41)&gt;7),(NETWORKDAYS(E41,Lister!$E$19,Lister!$D$7:$D$13)-O41)*N41/NETWORKDAYS(Lister!$D$19,Lister!$E$19,Lister!$D$7:$D$13),IF(MONTH(E41)&gt;7,0)))),0),"")</f>
        <v/>
      </c>
      <c r="T41" s="46" t="str">
        <f>IFERROR(MAX(IF(OR(O41="",P41=""),"",IF(AND(AND(MONTH(E41)&gt;=8,MONTH(E41)&lt;9),AND(MONTH(F41)&gt;=8,MONTH(F41)&lt;9)),(NETWORKDAYS(E41,F41,Lister!$D$7:$D$13)-P41)*N41/NETWORKDAYS(Lister!$D$20,Lister!$E$20,Lister!$D$7:$D$13),IF(AND(MONTH(E41)=7,MONTH(F41)=8),(NETWORKDAYS(Lister!$D$20,F41,Lister!$D$7:$D$13)-P41)*N41/NETWORKDAYS(Lister!$D$20,Lister!$E$20,Lister!$D$7:$D$13),IF(AND(MONTH(E41)=7,MONTH(F41)=7),0)))),0),"")</f>
        <v/>
      </c>
      <c r="U41" s="78" t="str">
        <f>IF(Ansøgning!U23="","",Ansøgning!U23)</f>
        <v/>
      </c>
      <c r="V41" s="119" t="str">
        <f t="shared" si="7"/>
        <v/>
      </c>
      <c r="W41" s="120" t="str">
        <f t="shared" si="8"/>
        <v/>
      </c>
      <c r="X41" s="42" t="str">
        <f t="shared" si="9"/>
        <v/>
      </c>
      <c r="Y41" s="3"/>
    </row>
    <row r="42" spans="1:26" x14ac:dyDescent="0.25">
      <c r="A42" s="13" t="str">
        <f t="shared" si="10"/>
        <v/>
      </c>
      <c r="B42" s="75" t="str">
        <f>IF(Ansøgning!B24="","",Ansøgning!B24)</f>
        <v/>
      </c>
      <c r="C42" s="75" t="str">
        <f>IF(Ansøgning!C24="","",Ansøgning!C24)</f>
        <v/>
      </c>
      <c r="D42" s="75" t="str">
        <f>IF(Ansøgning!D24="","",Ansøgning!D24)</f>
        <v/>
      </c>
      <c r="E42" s="76" t="str">
        <f>IF(Ansøgning!E24="","",Ansøgning!E24)</f>
        <v/>
      </c>
      <c r="F42" s="76" t="str">
        <f>IF(Ansøgning!F24="","",Ansøgning!F24)</f>
        <v/>
      </c>
      <c r="G42" s="33" t="str">
        <f>IF(OR(E42="",F42=""),"",NETWORKDAYS(E42,F42,Lister!$D$7:$D$13))</f>
        <v/>
      </c>
      <c r="H42" s="76" t="str">
        <f>IF(Ansøgning!H24="","",Ansøgning!H24)</f>
        <v/>
      </c>
      <c r="I42" s="32" t="str">
        <f t="shared" si="4"/>
        <v/>
      </c>
      <c r="J42" s="77" t="str">
        <f>IF(Ansøgning!J24="","",Ansøgning!J24)</f>
        <v/>
      </c>
      <c r="K42" s="77" t="str">
        <f>IF(Ansøgning!K24="","",Ansøgning!K24)</f>
        <v/>
      </c>
      <c r="L42" s="46" t="str">
        <f t="shared" si="5"/>
        <v/>
      </c>
      <c r="M42" s="78" t="str">
        <f>IF(Ansøgning!M24="","",Ansøgning!M24)</f>
        <v/>
      </c>
      <c r="N42" s="31" t="str">
        <f t="shared" si="6"/>
        <v/>
      </c>
      <c r="O42" s="78" t="str">
        <f>IF(Ansøgning!O24="","",Ansøgning!O24)</f>
        <v/>
      </c>
      <c r="P42" s="78" t="str">
        <f>IF(Ansøgning!P24="","",Ansøgning!P24)</f>
        <v/>
      </c>
      <c r="Q42" s="78" t="str">
        <f>IF(Ansøgning!Q24="","",Ansøgning!Q24)</f>
        <v/>
      </c>
      <c r="R42" s="78" t="str">
        <f>IF(Ansøgning!R24="","",Ansøgning!R24)</f>
        <v/>
      </c>
      <c r="S42" s="46" t="str">
        <f>IFERROR(MAX(IF(OR(O42="",P42=""),"",IF(AND(AND(MONTH(E42)&gt;=7,MONTH(E42)&lt;8),AND(MONTH(F42)&gt;=7,MONTH(F42)&lt;8)),(NETWORKDAYS(E42,F42,Lister!$D$7:$D$13)-O42)*N42/NETWORKDAYS(Lister!$D$19,Lister!$E$19,Lister!$D$7:$D$13),IF(AND(AND(MONTH(E42)&gt;=7,MONTH(E42)&lt;8),MONTH(F42)&gt;7),(NETWORKDAYS(E42,Lister!$E$19,Lister!$D$7:$D$13)-O42)*N42/NETWORKDAYS(Lister!$D$19,Lister!$E$19,Lister!$D$7:$D$13),IF(MONTH(E42)&gt;7,0)))),0),"")</f>
        <v/>
      </c>
      <c r="T42" s="46" t="str">
        <f>IFERROR(MAX(IF(OR(O42="",P42=""),"",IF(AND(AND(MONTH(E42)&gt;=8,MONTH(E42)&lt;9),AND(MONTH(F42)&gt;=8,MONTH(F42)&lt;9)),(NETWORKDAYS(E42,F42,Lister!$D$7:$D$13)-P42)*N42/NETWORKDAYS(Lister!$D$20,Lister!$E$20,Lister!$D$7:$D$13),IF(AND(MONTH(E42)=7,MONTH(F42)=8),(NETWORKDAYS(Lister!$D$20,F42,Lister!$D$7:$D$13)-P42)*N42/NETWORKDAYS(Lister!$D$20,Lister!$E$20,Lister!$D$7:$D$13),IF(AND(MONTH(E42)=7,MONTH(F42)=7),0)))),0),"")</f>
        <v/>
      </c>
      <c r="U42" s="78" t="str">
        <f>IF(Ansøgning!U24="","",Ansøgning!U24)</f>
        <v/>
      </c>
      <c r="V42" s="119" t="str">
        <f t="shared" si="7"/>
        <v/>
      </c>
      <c r="W42" s="120" t="str">
        <f t="shared" si="8"/>
        <v/>
      </c>
      <c r="X42" s="42" t="str">
        <f t="shared" si="9"/>
        <v/>
      </c>
      <c r="Y42" s="3"/>
    </row>
    <row r="43" spans="1:26" x14ac:dyDescent="0.25">
      <c r="A43" s="13" t="str">
        <f t="shared" si="10"/>
        <v/>
      </c>
      <c r="B43" s="75" t="str">
        <f>IF(Ansøgning!B25="","",Ansøgning!B25)</f>
        <v/>
      </c>
      <c r="C43" s="75" t="str">
        <f>IF(Ansøgning!C25="","",Ansøgning!C25)</f>
        <v/>
      </c>
      <c r="D43" s="75" t="str">
        <f>IF(Ansøgning!D25="","",Ansøgning!D25)</f>
        <v/>
      </c>
      <c r="E43" s="76" t="str">
        <f>IF(Ansøgning!E25="","",Ansøgning!E25)</f>
        <v/>
      </c>
      <c r="F43" s="76" t="str">
        <f>IF(Ansøgning!F25="","",Ansøgning!F25)</f>
        <v/>
      </c>
      <c r="G43" s="33" t="str">
        <f>IF(OR(E43="",F43=""),"",NETWORKDAYS(E43,F43,Lister!$D$7:$D$13))</f>
        <v/>
      </c>
      <c r="H43" s="76" t="str">
        <f>IF(Ansøgning!H25="","",Ansøgning!H25)</f>
        <v/>
      </c>
      <c r="I43" s="32" t="str">
        <f t="shared" si="4"/>
        <v/>
      </c>
      <c r="J43" s="77" t="str">
        <f>IF(Ansøgning!J25="","",Ansøgning!J25)</f>
        <v/>
      </c>
      <c r="K43" s="77" t="str">
        <f>IF(Ansøgning!K25="","",Ansøgning!K25)</f>
        <v/>
      </c>
      <c r="L43" s="46" t="str">
        <f t="shared" si="5"/>
        <v/>
      </c>
      <c r="M43" s="78" t="str">
        <f>IF(Ansøgning!M25="","",Ansøgning!M25)</f>
        <v/>
      </c>
      <c r="N43" s="31" t="str">
        <f t="shared" si="6"/>
        <v/>
      </c>
      <c r="O43" s="78" t="str">
        <f>IF(Ansøgning!O25="","",Ansøgning!O25)</f>
        <v/>
      </c>
      <c r="P43" s="78" t="str">
        <f>IF(Ansøgning!P25="","",Ansøgning!P25)</f>
        <v/>
      </c>
      <c r="Q43" s="78" t="str">
        <f>IF(Ansøgning!Q25="","",Ansøgning!Q25)</f>
        <v/>
      </c>
      <c r="R43" s="78" t="str">
        <f>IF(Ansøgning!R25="","",Ansøgning!R25)</f>
        <v/>
      </c>
      <c r="S43" s="46" t="str">
        <f>IFERROR(MAX(IF(OR(O43="",P43=""),"",IF(AND(AND(MONTH(E43)&gt;=7,MONTH(E43)&lt;8),AND(MONTH(F43)&gt;=7,MONTH(F43)&lt;8)),(NETWORKDAYS(E43,F43,Lister!$D$7:$D$13)-O43)*N43/NETWORKDAYS(Lister!$D$19,Lister!$E$19,Lister!$D$7:$D$13),IF(AND(AND(MONTH(E43)&gt;=7,MONTH(E43)&lt;8),MONTH(F43)&gt;7),(NETWORKDAYS(E43,Lister!$E$19,Lister!$D$7:$D$13)-O43)*N43/NETWORKDAYS(Lister!$D$19,Lister!$E$19,Lister!$D$7:$D$13),IF(MONTH(E43)&gt;7,0)))),0),"")</f>
        <v/>
      </c>
      <c r="T43" s="46" t="str">
        <f>IFERROR(MAX(IF(OR(O43="",P43=""),"",IF(AND(AND(MONTH(E43)&gt;=8,MONTH(E43)&lt;9),AND(MONTH(F43)&gt;=8,MONTH(F43)&lt;9)),(NETWORKDAYS(E43,F43,Lister!$D$7:$D$13)-P43)*N43/NETWORKDAYS(Lister!$D$20,Lister!$E$20,Lister!$D$7:$D$13),IF(AND(MONTH(E43)=7,MONTH(F43)=8),(NETWORKDAYS(Lister!$D$20,F43,Lister!$D$7:$D$13)-P43)*N43/NETWORKDAYS(Lister!$D$20,Lister!$E$20,Lister!$D$7:$D$13),IF(AND(MONTH(E43)=7,MONTH(F43)=7),0)))),0),"")</f>
        <v/>
      </c>
      <c r="U43" s="78" t="str">
        <f>IF(Ansøgning!U25="","",Ansøgning!U25)</f>
        <v/>
      </c>
      <c r="V43" s="119" t="str">
        <f t="shared" si="7"/>
        <v/>
      </c>
      <c r="W43" s="120" t="str">
        <f t="shared" si="8"/>
        <v/>
      </c>
      <c r="X43" s="42" t="str">
        <f t="shared" si="9"/>
        <v/>
      </c>
      <c r="Y43" s="3"/>
    </row>
    <row r="44" spans="1:26" x14ac:dyDescent="0.25">
      <c r="A44" s="13" t="str">
        <f t="shared" si="10"/>
        <v/>
      </c>
      <c r="B44" s="75" t="str">
        <f>IF(Ansøgning!B26="","",Ansøgning!B26)</f>
        <v/>
      </c>
      <c r="C44" s="75" t="str">
        <f>IF(Ansøgning!C26="","",Ansøgning!C26)</f>
        <v/>
      </c>
      <c r="D44" s="75" t="str">
        <f>IF(Ansøgning!D26="","",Ansøgning!D26)</f>
        <v/>
      </c>
      <c r="E44" s="76" t="str">
        <f>IF(Ansøgning!E26="","",Ansøgning!E26)</f>
        <v/>
      </c>
      <c r="F44" s="76" t="str">
        <f>IF(Ansøgning!F26="","",Ansøgning!F26)</f>
        <v/>
      </c>
      <c r="G44" s="33" t="str">
        <f>IF(OR(E44="",F44=""),"",NETWORKDAYS(E44,F44,Lister!$D$7:$D$13))</f>
        <v/>
      </c>
      <c r="H44" s="76" t="str">
        <f>IF(Ansøgning!H26="","",Ansøgning!H26)</f>
        <v/>
      </c>
      <c r="I44" s="32" t="str">
        <f t="shared" si="4"/>
        <v/>
      </c>
      <c r="J44" s="77" t="str">
        <f>IF(Ansøgning!J26="","",Ansøgning!J26)</f>
        <v/>
      </c>
      <c r="K44" s="77" t="str">
        <f>IF(Ansøgning!K26="","",Ansøgning!K26)</f>
        <v/>
      </c>
      <c r="L44" s="46" t="str">
        <f t="shared" si="5"/>
        <v/>
      </c>
      <c r="M44" s="78" t="str">
        <f>IF(Ansøgning!M26="","",Ansøgning!M26)</f>
        <v/>
      </c>
      <c r="N44" s="31" t="str">
        <f t="shared" si="6"/>
        <v/>
      </c>
      <c r="O44" s="78" t="str">
        <f>IF(Ansøgning!O26="","",Ansøgning!O26)</f>
        <v/>
      </c>
      <c r="P44" s="78" t="str">
        <f>IF(Ansøgning!P26="","",Ansøgning!P26)</f>
        <v/>
      </c>
      <c r="Q44" s="78" t="str">
        <f>IF(Ansøgning!Q26="","",Ansøgning!Q26)</f>
        <v/>
      </c>
      <c r="R44" s="78" t="str">
        <f>IF(Ansøgning!R26="","",Ansøgning!R26)</f>
        <v/>
      </c>
      <c r="S44" s="46" t="str">
        <f>IFERROR(MAX(IF(OR(O44="",P44=""),"",IF(AND(AND(MONTH(E44)&gt;=7,MONTH(E44)&lt;8),AND(MONTH(F44)&gt;=7,MONTH(F44)&lt;8)),(NETWORKDAYS(E44,F44,Lister!$D$7:$D$13)-O44)*N44/NETWORKDAYS(Lister!$D$19,Lister!$E$19,Lister!$D$7:$D$13),IF(AND(AND(MONTH(E44)&gt;=7,MONTH(E44)&lt;8),MONTH(F44)&gt;7),(NETWORKDAYS(E44,Lister!$E$19,Lister!$D$7:$D$13)-O44)*N44/NETWORKDAYS(Lister!$D$19,Lister!$E$19,Lister!$D$7:$D$13),IF(MONTH(E44)&gt;7,0)))),0),"")</f>
        <v/>
      </c>
      <c r="T44" s="46" t="str">
        <f>IFERROR(MAX(IF(OR(O44="",P44=""),"",IF(AND(AND(MONTH(E44)&gt;=8,MONTH(E44)&lt;9),AND(MONTH(F44)&gt;=8,MONTH(F44)&lt;9)),(NETWORKDAYS(E44,F44,Lister!$D$7:$D$13)-P44)*N44/NETWORKDAYS(Lister!$D$20,Lister!$E$20,Lister!$D$7:$D$13),IF(AND(MONTH(E44)=7,MONTH(F44)=8),(NETWORKDAYS(Lister!$D$20,F44,Lister!$D$7:$D$13)-P44)*N44/NETWORKDAYS(Lister!$D$20,Lister!$E$20,Lister!$D$7:$D$13),IF(AND(MONTH(E44)=7,MONTH(F44)=7),0)))),0),"")</f>
        <v/>
      </c>
      <c r="U44" s="78" t="str">
        <f>IF(Ansøgning!U26="","",Ansøgning!U26)</f>
        <v/>
      </c>
      <c r="V44" s="119" t="str">
        <f t="shared" si="7"/>
        <v/>
      </c>
      <c r="W44" s="120" t="str">
        <f t="shared" si="8"/>
        <v/>
      </c>
      <c r="X44" s="42" t="str">
        <f t="shared" si="9"/>
        <v/>
      </c>
    </row>
    <row r="45" spans="1:26" x14ac:dyDescent="0.25">
      <c r="A45" s="13" t="str">
        <f t="shared" si="10"/>
        <v/>
      </c>
      <c r="B45" s="75" t="str">
        <f>IF(Ansøgning!B27="","",Ansøgning!B27)</f>
        <v/>
      </c>
      <c r="C45" s="75" t="str">
        <f>IF(Ansøgning!C27="","",Ansøgning!C27)</f>
        <v/>
      </c>
      <c r="D45" s="75" t="str">
        <f>IF(Ansøgning!D27="","",Ansøgning!D27)</f>
        <v/>
      </c>
      <c r="E45" s="76" t="str">
        <f>IF(Ansøgning!E27="","",Ansøgning!E27)</f>
        <v/>
      </c>
      <c r="F45" s="76" t="str">
        <f>IF(Ansøgning!F27="","",Ansøgning!F27)</f>
        <v/>
      </c>
      <c r="G45" s="33" t="str">
        <f>IF(OR(E45="",F45=""),"",NETWORKDAYS(E45,F45,Lister!$D$7:$D$13))</f>
        <v/>
      </c>
      <c r="H45" s="76" t="str">
        <f>IF(Ansøgning!H27="","",Ansøgning!H27)</f>
        <v/>
      </c>
      <c r="I45" s="32" t="str">
        <f t="shared" si="4"/>
        <v/>
      </c>
      <c r="J45" s="77" t="str">
        <f>IF(Ansøgning!J27="","",Ansøgning!J27)</f>
        <v/>
      </c>
      <c r="K45" s="77" t="str">
        <f>IF(Ansøgning!K27="","",Ansøgning!K27)</f>
        <v/>
      </c>
      <c r="L45" s="46" t="str">
        <f t="shared" si="5"/>
        <v/>
      </c>
      <c r="M45" s="78" t="str">
        <f>IF(Ansøgning!M27="","",Ansøgning!M27)</f>
        <v/>
      </c>
      <c r="N45" s="31" t="str">
        <f t="shared" si="6"/>
        <v/>
      </c>
      <c r="O45" s="78" t="str">
        <f>IF(Ansøgning!O27="","",Ansøgning!O27)</f>
        <v/>
      </c>
      <c r="P45" s="78" t="str">
        <f>IF(Ansøgning!P27="","",Ansøgning!P27)</f>
        <v/>
      </c>
      <c r="Q45" s="78" t="str">
        <f>IF(Ansøgning!Q27="","",Ansøgning!Q27)</f>
        <v/>
      </c>
      <c r="R45" s="78" t="str">
        <f>IF(Ansøgning!R27="","",Ansøgning!R27)</f>
        <v/>
      </c>
      <c r="S45" s="46" t="str">
        <f>IFERROR(MAX(IF(OR(O45="",P45=""),"",IF(AND(AND(MONTH(E45)&gt;=7,MONTH(E45)&lt;8),AND(MONTH(F45)&gt;=7,MONTH(F45)&lt;8)),(NETWORKDAYS(E45,F45,Lister!$D$7:$D$13)-O45)*N45/NETWORKDAYS(Lister!$D$19,Lister!$E$19,Lister!$D$7:$D$13),IF(AND(AND(MONTH(E45)&gt;=7,MONTH(E45)&lt;8),MONTH(F45)&gt;7),(NETWORKDAYS(E45,Lister!$E$19,Lister!$D$7:$D$13)-O45)*N45/NETWORKDAYS(Lister!$D$19,Lister!$E$19,Lister!$D$7:$D$13),IF(MONTH(E45)&gt;7,0)))),0),"")</f>
        <v/>
      </c>
      <c r="T45" s="46" t="str">
        <f>IFERROR(MAX(IF(OR(O45="",P45=""),"",IF(AND(AND(MONTH(E45)&gt;=8,MONTH(E45)&lt;9),AND(MONTH(F45)&gt;=8,MONTH(F45)&lt;9)),(NETWORKDAYS(E45,F45,Lister!$D$7:$D$13)-P45)*N45/NETWORKDAYS(Lister!$D$20,Lister!$E$20,Lister!$D$7:$D$13),IF(AND(MONTH(E45)=7,MONTH(F45)=8),(NETWORKDAYS(Lister!$D$20,F45,Lister!$D$7:$D$13)-P45)*N45/NETWORKDAYS(Lister!$D$20,Lister!$E$20,Lister!$D$7:$D$13),IF(AND(MONTH(E45)=7,MONTH(F45)=7),0)))),0),"")</f>
        <v/>
      </c>
      <c r="U45" s="78" t="str">
        <f>IF(Ansøgning!U27="","",Ansøgning!U27)</f>
        <v/>
      </c>
      <c r="V45" s="119" t="str">
        <f t="shared" si="7"/>
        <v/>
      </c>
      <c r="W45" s="120" t="str">
        <f t="shared" si="8"/>
        <v/>
      </c>
      <c r="X45" s="42" t="str">
        <f t="shared" si="9"/>
        <v/>
      </c>
    </row>
    <row r="46" spans="1:26" x14ac:dyDescent="0.25">
      <c r="A46" s="13" t="str">
        <f t="shared" si="10"/>
        <v/>
      </c>
      <c r="B46" s="75" t="str">
        <f>IF(Ansøgning!B28="","",Ansøgning!B28)</f>
        <v/>
      </c>
      <c r="C46" s="75" t="str">
        <f>IF(Ansøgning!C28="","",Ansøgning!C28)</f>
        <v/>
      </c>
      <c r="D46" s="75" t="str">
        <f>IF(Ansøgning!D28="","",Ansøgning!D28)</f>
        <v/>
      </c>
      <c r="E46" s="76" t="str">
        <f>IF(Ansøgning!E28="","",Ansøgning!E28)</f>
        <v/>
      </c>
      <c r="F46" s="76" t="str">
        <f>IF(Ansøgning!F28="","",Ansøgning!F28)</f>
        <v/>
      </c>
      <c r="G46" s="33" t="str">
        <f>IF(OR(E46="",F46=""),"",NETWORKDAYS(E46,F46,Lister!$D$7:$D$13))</f>
        <v/>
      </c>
      <c r="H46" s="76" t="str">
        <f>IF(Ansøgning!H28="","",Ansøgning!H28)</f>
        <v/>
      </c>
      <c r="I46" s="32" t="str">
        <f t="shared" si="4"/>
        <v/>
      </c>
      <c r="J46" s="77" t="str">
        <f>IF(Ansøgning!J28="","",Ansøgning!J28)</f>
        <v/>
      </c>
      <c r="K46" s="77" t="str">
        <f>IF(Ansøgning!K28="","",Ansøgning!K28)</f>
        <v/>
      </c>
      <c r="L46" s="46" t="str">
        <f t="shared" si="5"/>
        <v/>
      </c>
      <c r="M46" s="78" t="str">
        <f>IF(Ansøgning!M28="","",Ansøgning!M28)</f>
        <v/>
      </c>
      <c r="N46" s="31" t="str">
        <f t="shared" si="6"/>
        <v/>
      </c>
      <c r="O46" s="78" t="str">
        <f>IF(Ansøgning!O28="","",Ansøgning!O28)</f>
        <v/>
      </c>
      <c r="P46" s="78" t="str">
        <f>IF(Ansøgning!P28="","",Ansøgning!P28)</f>
        <v/>
      </c>
      <c r="Q46" s="78" t="str">
        <f>IF(Ansøgning!Q28="","",Ansøgning!Q28)</f>
        <v/>
      </c>
      <c r="R46" s="78" t="str">
        <f>IF(Ansøgning!R28="","",Ansøgning!R28)</f>
        <v/>
      </c>
      <c r="S46" s="46" t="str">
        <f>IFERROR(MAX(IF(OR(O46="",P46=""),"",IF(AND(AND(MONTH(E46)&gt;=7,MONTH(E46)&lt;8),AND(MONTH(F46)&gt;=7,MONTH(F46)&lt;8)),(NETWORKDAYS(E46,F46,Lister!$D$7:$D$13)-O46)*N46/NETWORKDAYS(Lister!$D$19,Lister!$E$19,Lister!$D$7:$D$13),IF(AND(AND(MONTH(E46)&gt;=7,MONTH(E46)&lt;8),MONTH(F46)&gt;7),(NETWORKDAYS(E46,Lister!$E$19,Lister!$D$7:$D$13)-O46)*N46/NETWORKDAYS(Lister!$D$19,Lister!$E$19,Lister!$D$7:$D$13),IF(MONTH(E46)&gt;7,0)))),0),"")</f>
        <v/>
      </c>
      <c r="T46" s="46" t="str">
        <f>IFERROR(MAX(IF(OR(O46="",P46=""),"",IF(AND(AND(MONTH(E46)&gt;=8,MONTH(E46)&lt;9),AND(MONTH(F46)&gt;=8,MONTH(F46)&lt;9)),(NETWORKDAYS(E46,F46,Lister!$D$7:$D$13)-P46)*N46/NETWORKDAYS(Lister!$D$20,Lister!$E$20,Lister!$D$7:$D$13),IF(AND(MONTH(E46)=7,MONTH(F46)=8),(NETWORKDAYS(Lister!$D$20,F46,Lister!$D$7:$D$13)-P46)*N46/NETWORKDAYS(Lister!$D$20,Lister!$E$20,Lister!$D$7:$D$13),IF(AND(MONTH(E46)=7,MONTH(F46)=7),0)))),0),"")</f>
        <v/>
      </c>
      <c r="U46" s="78" t="str">
        <f>IF(Ansøgning!U28="","",Ansøgning!U28)</f>
        <v/>
      </c>
      <c r="V46" s="119" t="str">
        <f t="shared" si="7"/>
        <v/>
      </c>
      <c r="W46" s="120" t="str">
        <f t="shared" si="8"/>
        <v/>
      </c>
      <c r="X46" s="42" t="str">
        <f t="shared" si="9"/>
        <v/>
      </c>
    </row>
    <row r="47" spans="1:26" x14ac:dyDescent="0.25">
      <c r="A47" s="13" t="str">
        <f t="shared" si="10"/>
        <v/>
      </c>
      <c r="B47" s="75" t="str">
        <f>IF(Ansøgning!B29="","",Ansøgning!B29)</f>
        <v/>
      </c>
      <c r="C47" s="75" t="str">
        <f>IF(Ansøgning!C29="","",Ansøgning!C29)</f>
        <v/>
      </c>
      <c r="D47" s="75" t="str">
        <f>IF(Ansøgning!D29="","",Ansøgning!D29)</f>
        <v/>
      </c>
      <c r="E47" s="76" t="str">
        <f>IF(Ansøgning!E29="","",Ansøgning!E29)</f>
        <v/>
      </c>
      <c r="F47" s="76" t="str">
        <f>IF(Ansøgning!F29="","",Ansøgning!F29)</f>
        <v/>
      </c>
      <c r="G47" s="33" t="str">
        <f>IF(OR(E47="",F47=""),"",NETWORKDAYS(E47,F47,Lister!$D$7:$D$13))</f>
        <v/>
      </c>
      <c r="H47" s="76" t="str">
        <f>IF(Ansøgning!H29="","",Ansøgning!H29)</f>
        <v/>
      </c>
      <c r="I47" s="32" t="str">
        <f t="shared" si="4"/>
        <v/>
      </c>
      <c r="J47" s="77" t="str">
        <f>IF(Ansøgning!J29="","",Ansøgning!J29)</f>
        <v/>
      </c>
      <c r="K47" s="77" t="str">
        <f>IF(Ansøgning!K29="","",Ansøgning!K29)</f>
        <v/>
      </c>
      <c r="L47" s="46" t="str">
        <f t="shared" si="5"/>
        <v/>
      </c>
      <c r="M47" s="78" t="str">
        <f>IF(Ansøgning!M29="","",Ansøgning!M29)</f>
        <v/>
      </c>
      <c r="N47" s="31" t="str">
        <f t="shared" si="6"/>
        <v/>
      </c>
      <c r="O47" s="78" t="str">
        <f>IF(Ansøgning!O29="","",Ansøgning!O29)</f>
        <v/>
      </c>
      <c r="P47" s="78" t="str">
        <f>IF(Ansøgning!P29="","",Ansøgning!P29)</f>
        <v/>
      </c>
      <c r="Q47" s="78" t="str">
        <f>IF(Ansøgning!Q29="","",Ansøgning!Q29)</f>
        <v/>
      </c>
      <c r="R47" s="78" t="str">
        <f>IF(Ansøgning!R29="","",Ansøgning!R29)</f>
        <v/>
      </c>
      <c r="S47" s="46" t="str">
        <f>IFERROR(MAX(IF(OR(O47="",P47=""),"",IF(AND(AND(MONTH(E47)&gt;=7,MONTH(E47)&lt;8),AND(MONTH(F47)&gt;=7,MONTH(F47)&lt;8)),(NETWORKDAYS(E47,F47,Lister!$D$7:$D$13)-O47)*N47/NETWORKDAYS(Lister!$D$19,Lister!$E$19,Lister!$D$7:$D$13),IF(AND(AND(MONTH(E47)&gt;=7,MONTH(E47)&lt;8),MONTH(F47)&gt;7),(NETWORKDAYS(E47,Lister!$E$19,Lister!$D$7:$D$13)-O47)*N47/NETWORKDAYS(Lister!$D$19,Lister!$E$19,Lister!$D$7:$D$13),IF(MONTH(E47)&gt;7,0)))),0),"")</f>
        <v/>
      </c>
      <c r="T47" s="46" t="str">
        <f>IFERROR(MAX(IF(OR(O47="",P47=""),"",IF(AND(AND(MONTH(E47)&gt;=8,MONTH(E47)&lt;9),AND(MONTH(F47)&gt;=8,MONTH(F47)&lt;9)),(NETWORKDAYS(E47,F47,Lister!$D$7:$D$13)-P47)*N47/NETWORKDAYS(Lister!$D$20,Lister!$E$20,Lister!$D$7:$D$13),IF(AND(MONTH(E47)=7,MONTH(F47)=8),(NETWORKDAYS(Lister!$D$20,F47,Lister!$D$7:$D$13)-P47)*N47/NETWORKDAYS(Lister!$D$20,Lister!$E$20,Lister!$D$7:$D$13),IF(AND(MONTH(E47)=7,MONTH(F47)=7),0)))),0),"")</f>
        <v/>
      </c>
      <c r="U47" s="78" t="str">
        <f>IF(Ansøgning!U29="","",Ansøgning!U29)</f>
        <v/>
      </c>
      <c r="V47" s="119" t="str">
        <f t="shared" si="7"/>
        <v/>
      </c>
      <c r="W47" s="120" t="str">
        <f t="shared" si="8"/>
        <v/>
      </c>
      <c r="X47" s="42" t="str">
        <f t="shared" si="9"/>
        <v/>
      </c>
    </row>
    <row r="48" spans="1:26" x14ac:dyDescent="0.25">
      <c r="A48" s="13" t="str">
        <f t="shared" si="10"/>
        <v/>
      </c>
      <c r="B48" s="75" t="str">
        <f>IF(Ansøgning!B30="","",Ansøgning!B30)</f>
        <v/>
      </c>
      <c r="C48" s="75" t="str">
        <f>IF(Ansøgning!C30="","",Ansøgning!C30)</f>
        <v/>
      </c>
      <c r="D48" s="75" t="str">
        <f>IF(Ansøgning!D30="","",Ansøgning!D30)</f>
        <v/>
      </c>
      <c r="E48" s="76" t="str">
        <f>IF(Ansøgning!E30="","",Ansøgning!E30)</f>
        <v/>
      </c>
      <c r="F48" s="76" t="str">
        <f>IF(Ansøgning!F30="","",Ansøgning!F30)</f>
        <v/>
      </c>
      <c r="G48" s="33" t="str">
        <f>IF(OR(E48="",F48=""),"",NETWORKDAYS(E48,F48,Lister!$D$7:$D$13))</f>
        <v/>
      </c>
      <c r="H48" s="76" t="str">
        <f>IF(Ansøgning!H30="","",Ansøgning!H30)</f>
        <v/>
      </c>
      <c r="I48" s="32" t="str">
        <f t="shared" si="4"/>
        <v/>
      </c>
      <c r="J48" s="77" t="str">
        <f>IF(Ansøgning!J30="","",Ansøgning!J30)</f>
        <v/>
      </c>
      <c r="K48" s="77" t="str">
        <f>IF(Ansøgning!K30="","",Ansøgning!K30)</f>
        <v/>
      </c>
      <c r="L48" s="46" t="str">
        <f t="shared" si="5"/>
        <v/>
      </c>
      <c r="M48" s="78" t="str">
        <f>IF(Ansøgning!M30="","",Ansøgning!M30)</f>
        <v/>
      </c>
      <c r="N48" s="31" t="str">
        <f t="shared" si="6"/>
        <v/>
      </c>
      <c r="O48" s="78" t="str">
        <f>IF(Ansøgning!O30="","",Ansøgning!O30)</f>
        <v/>
      </c>
      <c r="P48" s="78" t="str">
        <f>IF(Ansøgning!P30="","",Ansøgning!P30)</f>
        <v/>
      </c>
      <c r="Q48" s="78" t="str">
        <f>IF(Ansøgning!Q30="","",Ansøgning!Q30)</f>
        <v/>
      </c>
      <c r="R48" s="78" t="str">
        <f>IF(Ansøgning!R30="","",Ansøgning!R30)</f>
        <v/>
      </c>
      <c r="S48" s="46" t="str">
        <f>IFERROR(MAX(IF(OR(O48="",P48=""),"",IF(AND(AND(MONTH(E48)&gt;=7,MONTH(E48)&lt;8),AND(MONTH(F48)&gt;=7,MONTH(F48)&lt;8)),(NETWORKDAYS(E48,F48,Lister!$D$7:$D$13)-O48)*N48/NETWORKDAYS(Lister!$D$19,Lister!$E$19,Lister!$D$7:$D$13),IF(AND(AND(MONTH(E48)&gt;=7,MONTH(E48)&lt;8),MONTH(F48)&gt;7),(NETWORKDAYS(E48,Lister!$E$19,Lister!$D$7:$D$13)-O48)*N48/NETWORKDAYS(Lister!$D$19,Lister!$E$19,Lister!$D$7:$D$13),IF(MONTH(E48)&gt;7,0)))),0),"")</f>
        <v/>
      </c>
      <c r="T48" s="46" t="str">
        <f>IFERROR(MAX(IF(OR(O48="",P48=""),"",IF(AND(AND(MONTH(E48)&gt;=8,MONTH(E48)&lt;9),AND(MONTH(F48)&gt;=8,MONTH(F48)&lt;9)),(NETWORKDAYS(E48,F48,Lister!$D$7:$D$13)-P48)*N48/NETWORKDAYS(Lister!$D$20,Lister!$E$20,Lister!$D$7:$D$13),IF(AND(MONTH(E48)=7,MONTH(F48)=8),(NETWORKDAYS(Lister!$D$20,F48,Lister!$D$7:$D$13)-P48)*N48/NETWORKDAYS(Lister!$D$20,Lister!$E$20,Lister!$D$7:$D$13),IF(AND(MONTH(E48)=7,MONTH(F48)=7),0)))),0),"")</f>
        <v/>
      </c>
      <c r="U48" s="78" t="str">
        <f>IF(Ansøgning!U30="","",Ansøgning!U30)</f>
        <v/>
      </c>
      <c r="V48" s="119" t="str">
        <f t="shared" si="7"/>
        <v/>
      </c>
      <c r="W48" s="120" t="str">
        <f t="shared" si="8"/>
        <v/>
      </c>
      <c r="X48" s="42" t="str">
        <f t="shared" si="9"/>
        <v/>
      </c>
    </row>
    <row r="49" spans="1:24" x14ac:dyDescent="0.25">
      <c r="A49" s="13" t="str">
        <f t="shared" si="10"/>
        <v/>
      </c>
      <c r="B49" s="75" t="str">
        <f>IF(Ansøgning!B31="","",Ansøgning!B31)</f>
        <v/>
      </c>
      <c r="C49" s="75" t="str">
        <f>IF(Ansøgning!C31="","",Ansøgning!C31)</f>
        <v/>
      </c>
      <c r="D49" s="75" t="str">
        <f>IF(Ansøgning!D31="","",Ansøgning!D31)</f>
        <v/>
      </c>
      <c r="E49" s="76" t="str">
        <f>IF(Ansøgning!E31="","",Ansøgning!E31)</f>
        <v/>
      </c>
      <c r="F49" s="76" t="str">
        <f>IF(Ansøgning!F31="","",Ansøgning!F31)</f>
        <v/>
      </c>
      <c r="G49" s="33" t="str">
        <f>IF(OR(E49="",F49=""),"",NETWORKDAYS(E49,F49,Lister!$D$7:$D$13))</f>
        <v/>
      </c>
      <c r="H49" s="76" t="str">
        <f>IF(Ansøgning!H31="","",Ansøgning!H31)</f>
        <v/>
      </c>
      <c r="I49" s="32" t="str">
        <f t="shared" si="4"/>
        <v/>
      </c>
      <c r="J49" s="77" t="str">
        <f>IF(Ansøgning!J31="","",Ansøgning!J31)</f>
        <v/>
      </c>
      <c r="K49" s="77" t="str">
        <f>IF(Ansøgning!K31="","",Ansøgning!K31)</f>
        <v/>
      </c>
      <c r="L49" s="46" t="str">
        <f t="shared" si="5"/>
        <v/>
      </c>
      <c r="M49" s="78" t="str">
        <f>IF(Ansøgning!M31="","",Ansøgning!M31)</f>
        <v/>
      </c>
      <c r="N49" s="31" t="str">
        <f t="shared" si="6"/>
        <v/>
      </c>
      <c r="O49" s="78" t="str">
        <f>IF(Ansøgning!O31="","",Ansøgning!O31)</f>
        <v/>
      </c>
      <c r="P49" s="78" t="str">
        <f>IF(Ansøgning!P31="","",Ansøgning!P31)</f>
        <v/>
      </c>
      <c r="Q49" s="78" t="str">
        <f>IF(Ansøgning!Q31="","",Ansøgning!Q31)</f>
        <v/>
      </c>
      <c r="R49" s="78" t="str">
        <f>IF(Ansøgning!R31="","",Ansøgning!R31)</f>
        <v/>
      </c>
      <c r="S49" s="46" t="str">
        <f>IFERROR(MAX(IF(OR(O49="",P49=""),"",IF(AND(AND(MONTH(E49)&gt;=7,MONTH(E49)&lt;8),AND(MONTH(F49)&gt;=7,MONTH(F49)&lt;8)),(NETWORKDAYS(E49,F49,Lister!$D$7:$D$13)-O49)*N49/NETWORKDAYS(Lister!$D$19,Lister!$E$19,Lister!$D$7:$D$13),IF(AND(AND(MONTH(E49)&gt;=7,MONTH(E49)&lt;8),MONTH(F49)&gt;7),(NETWORKDAYS(E49,Lister!$E$19,Lister!$D$7:$D$13)-O49)*N49/NETWORKDAYS(Lister!$D$19,Lister!$E$19,Lister!$D$7:$D$13),IF(MONTH(E49)&gt;7,0)))),0),"")</f>
        <v/>
      </c>
      <c r="T49" s="46" t="str">
        <f>IFERROR(MAX(IF(OR(O49="",P49=""),"",IF(AND(AND(MONTH(E49)&gt;=8,MONTH(E49)&lt;9),AND(MONTH(F49)&gt;=8,MONTH(F49)&lt;9)),(NETWORKDAYS(E49,F49,Lister!$D$7:$D$13)-P49)*N49/NETWORKDAYS(Lister!$D$20,Lister!$E$20,Lister!$D$7:$D$13),IF(AND(MONTH(E49)=7,MONTH(F49)=8),(NETWORKDAYS(Lister!$D$20,F49,Lister!$D$7:$D$13)-P49)*N49/NETWORKDAYS(Lister!$D$20,Lister!$E$20,Lister!$D$7:$D$13),IF(AND(MONTH(E49)=7,MONTH(F49)=7),0)))),0),"")</f>
        <v/>
      </c>
      <c r="U49" s="78" t="str">
        <f>IF(Ansøgning!U31="","",Ansøgning!U31)</f>
        <v/>
      </c>
      <c r="V49" s="119" t="str">
        <f t="shared" si="7"/>
        <v/>
      </c>
      <c r="W49" s="120" t="str">
        <f t="shared" si="8"/>
        <v/>
      </c>
      <c r="X49" s="42" t="str">
        <f t="shared" si="9"/>
        <v/>
      </c>
    </row>
    <row r="50" spans="1:24" x14ac:dyDescent="0.25">
      <c r="A50" s="13" t="str">
        <f t="shared" si="10"/>
        <v/>
      </c>
      <c r="B50" s="75" t="str">
        <f>IF(Ansøgning!B32="","",Ansøgning!B32)</f>
        <v/>
      </c>
      <c r="C50" s="75" t="str">
        <f>IF(Ansøgning!C32="","",Ansøgning!C32)</f>
        <v/>
      </c>
      <c r="D50" s="75" t="str">
        <f>IF(Ansøgning!D32="","",Ansøgning!D32)</f>
        <v/>
      </c>
      <c r="E50" s="76" t="str">
        <f>IF(Ansøgning!E32="","",Ansøgning!E32)</f>
        <v/>
      </c>
      <c r="F50" s="76" t="str">
        <f>IF(Ansøgning!F32="","",Ansøgning!F32)</f>
        <v/>
      </c>
      <c r="G50" s="33" t="str">
        <f>IF(OR(E50="",F50=""),"",NETWORKDAYS(E50,F50,Lister!$D$7:$D$13))</f>
        <v/>
      </c>
      <c r="H50" s="76" t="str">
        <f>IF(Ansøgning!H32="","",Ansøgning!H32)</f>
        <v/>
      </c>
      <c r="I50" s="32" t="str">
        <f t="shared" si="4"/>
        <v/>
      </c>
      <c r="J50" s="77" t="str">
        <f>IF(Ansøgning!J32="","",Ansøgning!J32)</f>
        <v/>
      </c>
      <c r="K50" s="77" t="str">
        <f>IF(Ansøgning!K32="","",Ansøgning!K32)</f>
        <v/>
      </c>
      <c r="L50" s="46" t="str">
        <f t="shared" si="5"/>
        <v/>
      </c>
      <c r="M50" s="78" t="str">
        <f>IF(Ansøgning!M32="","",Ansøgning!M32)</f>
        <v/>
      </c>
      <c r="N50" s="31" t="str">
        <f t="shared" si="6"/>
        <v/>
      </c>
      <c r="O50" s="78" t="str">
        <f>IF(Ansøgning!O32="","",Ansøgning!O32)</f>
        <v/>
      </c>
      <c r="P50" s="78" t="str">
        <f>IF(Ansøgning!P32="","",Ansøgning!P32)</f>
        <v/>
      </c>
      <c r="Q50" s="78" t="str">
        <f>IF(Ansøgning!Q32="","",Ansøgning!Q32)</f>
        <v/>
      </c>
      <c r="R50" s="78" t="str">
        <f>IF(Ansøgning!R32="","",Ansøgning!R32)</f>
        <v/>
      </c>
      <c r="S50" s="46" t="str">
        <f>IFERROR(MAX(IF(OR(O50="",P50=""),"",IF(AND(AND(MONTH(E50)&gt;=7,MONTH(E50)&lt;8),AND(MONTH(F50)&gt;=7,MONTH(F50)&lt;8)),(NETWORKDAYS(E50,F50,Lister!$D$7:$D$13)-O50)*N50/NETWORKDAYS(Lister!$D$19,Lister!$E$19,Lister!$D$7:$D$13),IF(AND(AND(MONTH(E50)&gt;=7,MONTH(E50)&lt;8),MONTH(F50)&gt;7),(NETWORKDAYS(E50,Lister!$E$19,Lister!$D$7:$D$13)-O50)*N50/NETWORKDAYS(Lister!$D$19,Lister!$E$19,Lister!$D$7:$D$13),IF(MONTH(E50)&gt;7,0)))),0),"")</f>
        <v/>
      </c>
      <c r="T50" s="46" t="str">
        <f>IFERROR(MAX(IF(OR(O50="",P50=""),"",IF(AND(AND(MONTH(E50)&gt;=8,MONTH(E50)&lt;9),AND(MONTH(F50)&gt;=8,MONTH(F50)&lt;9)),(NETWORKDAYS(E50,F50,Lister!$D$7:$D$13)-P50)*N50/NETWORKDAYS(Lister!$D$20,Lister!$E$20,Lister!$D$7:$D$13),IF(AND(MONTH(E50)=7,MONTH(F50)=8),(NETWORKDAYS(Lister!$D$20,F50,Lister!$D$7:$D$13)-P50)*N50/NETWORKDAYS(Lister!$D$20,Lister!$E$20,Lister!$D$7:$D$13),IF(AND(MONTH(E50)=7,MONTH(F50)=7),0)))),0),"")</f>
        <v/>
      </c>
      <c r="U50" s="78" t="str">
        <f>IF(Ansøgning!U32="","",Ansøgning!U32)</f>
        <v/>
      </c>
      <c r="V50" s="119" t="str">
        <f t="shared" si="7"/>
        <v/>
      </c>
      <c r="W50" s="120" t="str">
        <f t="shared" si="8"/>
        <v/>
      </c>
      <c r="X50" s="42" t="str">
        <f t="shared" si="9"/>
        <v/>
      </c>
    </row>
    <row r="51" spans="1:24" x14ac:dyDescent="0.25">
      <c r="A51" s="13" t="str">
        <f t="shared" si="10"/>
        <v/>
      </c>
      <c r="B51" s="75" t="str">
        <f>IF(Ansøgning!B33="","",Ansøgning!B33)</f>
        <v/>
      </c>
      <c r="C51" s="75" t="str">
        <f>IF(Ansøgning!C33="","",Ansøgning!C33)</f>
        <v/>
      </c>
      <c r="D51" s="75" t="str">
        <f>IF(Ansøgning!D33="","",Ansøgning!D33)</f>
        <v/>
      </c>
      <c r="E51" s="76" t="str">
        <f>IF(Ansøgning!E33="","",Ansøgning!E33)</f>
        <v/>
      </c>
      <c r="F51" s="76" t="str">
        <f>IF(Ansøgning!F33="","",Ansøgning!F33)</f>
        <v/>
      </c>
      <c r="G51" s="33" t="str">
        <f>IF(OR(E51="",F51=""),"",NETWORKDAYS(E51,F51,Lister!$D$7:$D$13))</f>
        <v/>
      </c>
      <c r="H51" s="76" t="str">
        <f>IF(Ansøgning!H33="","",Ansøgning!H33)</f>
        <v/>
      </c>
      <c r="I51" s="32" t="str">
        <f t="shared" si="4"/>
        <v/>
      </c>
      <c r="J51" s="77" t="str">
        <f>IF(Ansøgning!J33="","",Ansøgning!J33)</f>
        <v/>
      </c>
      <c r="K51" s="77" t="str">
        <f>IF(Ansøgning!K33="","",Ansøgning!K33)</f>
        <v/>
      </c>
      <c r="L51" s="46" t="str">
        <f t="shared" si="5"/>
        <v/>
      </c>
      <c r="M51" s="78" t="str">
        <f>IF(Ansøgning!M33="","",Ansøgning!M33)</f>
        <v/>
      </c>
      <c r="N51" s="31" t="str">
        <f t="shared" si="6"/>
        <v/>
      </c>
      <c r="O51" s="78" t="str">
        <f>IF(Ansøgning!O33="","",Ansøgning!O33)</f>
        <v/>
      </c>
      <c r="P51" s="78" t="str">
        <f>IF(Ansøgning!P33="","",Ansøgning!P33)</f>
        <v/>
      </c>
      <c r="Q51" s="78" t="str">
        <f>IF(Ansøgning!Q33="","",Ansøgning!Q33)</f>
        <v/>
      </c>
      <c r="R51" s="78" t="str">
        <f>IF(Ansøgning!R33="","",Ansøgning!R33)</f>
        <v/>
      </c>
      <c r="S51" s="46" t="str">
        <f>IFERROR(MAX(IF(OR(O51="",P51=""),"",IF(AND(AND(MONTH(E51)&gt;=7,MONTH(E51)&lt;8),AND(MONTH(F51)&gt;=7,MONTH(F51)&lt;8)),(NETWORKDAYS(E51,F51,Lister!$D$7:$D$13)-O51)*N51/NETWORKDAYS(Lister!$D$19,Lister!$E$19,Lister!$D$7:$D$13),IF(AND(AND(MONTH(E51)&gt;=7,MONTH(E51)&lt;8),MONTH(F51)&gt;7),(NETWORKDAYS(E51,Lister!$E$19,Lister!$D$7:$D$13)-O51)*N51/NETWORKDAYS(Lister!$D$19,Lister!$E$19,Lister!$D$7:$D$13),IF(MONTH(E51)&gt;7,0)))),0),"")</f>
        <v/>
      </c>
      <c r="T51" s="46" t="str">
        <f>IFERROR(MAX(IF(OR(O51="",P51=""),"",IF(AND(AND(MONTH(E51)&gt;=8,MONTH(E51)&lt;9),AND(MONTH(F51)&gt;=8,MONTH(F51)&lt;9)),(NETWORKDAYS(E51,F51,Lister!$D$7:$D$13)-P51)*N51/NETWORKDAYS(Lister!$D$20,Lister!$E$20,Lister!$D$7:$D$13),IF(AND(MONTH(E51)=7,MONTH(F51)=8),(NETWORKDAYS(Lister!$D$20,F51,Lister!$D$7:$D$13)-P51)*N51/NETWORKDAYS(Lister!$D$20,Lister!$E$20,Lister!$D$7:$D$13),IF(AND(MONTH(E51)=7,MONTH(F51)=7),0)))),0),"")</f>
        <v/>
      </c>
      <c r="U51" s="78" t="str">
        <f>IF(Ansøgning!U33="","",Ansøgning!U33)</f>
        <v/>
      </c>
      <c r="V51" s="119" t="str">
        <f t="shared" si="7"/>
        <v/>
      </c>
      <c r="W51" s="120" t="str">
        <f t="shared" si="8"/>
        <v/>
      </c>
      <c r="X51" s="42" t="str">
        <f t="shared" si="9"/>
        <v/>
      </c>
    </row>
    <row r="52" spans="1:24" x14ac:dyDescent="0.25">
      <c r="A52" s="13" t="str">
        <f t="shared" si="10"/>
        <v/>
      </c>
      <c r="B52" s="75" t="str">
        <f>IF(Ansøgning!B34="","",Ansøgning!B34)</f>
        <v/>
      </c>
      <c r="C52" s="75" t="str">
        <f>IF(Ansøgning!C34="","",Ansøgning!C34)</f>
        <v/>
      </c>
      <c r="D52" s="75" t="str">
        <f>IF(Ansøgning!D34="","",Ansøgning!D34)</f>
        <v/>
      </c>
      <c r="E52" s="76" t="str">
        <f>IF(Ansøgning!E34="","",Ansøgning!E34)</f>
        <v/>
      </c>
      <c r="F52" s="76" t="str">
        <f>IF(Ansøgning!F34="","",Ansøgning!F34)</f>
        <v/>
      </c>
      <c r="G52" s="33" t="str">
        <f>IF(OR(E52="",F52=""),"",NETWORKDAYS(E52,F52,Lister!$D$7:$D$13))</f>
        <v/>
      </c>
      <c r="H52" s="76" t="str">
        <f>IF(Ansøgning!H34="","",Ansøgning!H34)</f>
        <v/>
      </c>
      <c r="I52" s="32" t="str">
        <f t="shared" si="4"/>
        <v/>
      </c>
      <c r="J52" s="77" t="str">
        <f>IF(Ansøgning!J34="","",Ansøgning!J34)</f>
        <v/>
      </c>
      <c r="K52" s="77" t="str">
        <f>IF(Ansøgning!K34="","",Ansøgning!K34)</f>
        <v/>
      </c>
      <c r="L52" s="46" t="str">
        <f t="shared" si="5"/>
        <v/>
      </c>
      <c r="M52" s="78" t="str">
        <f>IF(Ansøgning!M34="","",Ansøgning!M34)</f>
        <v/>
      </c>
      <c r="N52" s="31" t="str">
        <f t="shared" si="6"/>
        <v/>
      </c>
      <c r="O52" s="78" t="str">
        <f>IF(Ansøgning!O34="","",Ansøgning!O34)</f>
        <v/>
      </c>
      <c r="P52" s="78" t="str">
        <f>IF(Ansøgning!P34="","",Ansøgning!P34)</f>
        <v/>
      </c>
      <c r="Q52" s="78" t="str">
        <f>IF(Ansøgning!Q34="","",Ansøgning!Q34)</f>
        <v/>
      </c>
      <c r="R52" s="78" t="str">
        <f>IF(Ansøgning!R34="","",Ansøgning!R34)</f>
        <v/>
      </c>
      <c r="S52" s="46" t="str">
        <f>IFERROR(MAX(IF(OR(O52="",P52=""),"",IF(AND(AND(MONTH(E52)&gt;=7,MONTH(E52)&lt;8),AND(MONTH(F52)&gt;=7,MONTH(F52)&lt;8)),(NETWORKDAYS(E52,F52,Lister!$D$7:$D$13)-O52)*N52/NETWORKDAYS(Lister!$D$19,Lister!$E$19,Lister!$D$7:$D$13),IF(AND(AND(MONTH(E52)&gt;=7,MONTH(E52)&lt;8),MONTH(F52)&gt;7),(NETWORKDAYS(E52,Lister!$E$19,Lister!$D$7:$D$13)-O52)*N52/NETWORKDAYS(Lister!$D$19,Lister!$E$19,Lister!$D$7:$D$13),IF(MONTH(E52)&gt;7,0)))),0),"")</f>
        <v/>
      </c>
      <c r="T52" s="46" t="str">
        <f>IFERROR(MAX(IF(OR(O52="",P52=""),"",IF(AND(AND(MONTH(E52)&gt;=8,MONTH(E52)&lt;9),AND(MONTH(F52)&gt;=8,MONTH(F52)&lt;9)),(NETWORKDAYS(E52,F52,Lister!$D$7:$D$13)-P52)*N52/NETWORKDAYS(Lister!$D$20,Lister!$E$20,Lister!$D$7:$D$13),IF(AND(MONTH(E52)=7,MONTH(F52)=8),(NETWORKDAYS(Lister!$D$20,F52,Lister!$D$7:$D$13)-P52)*N52/NETWORKDAYS(Lister!$D$20,Lister!$E$20,Lister!$D$7:$D$13),IF(AND(MONTH(E52)=7,MONTH(F52)=7),0)))),0),"")</f>
        <v/>
      </c>
      <c r="U52" s="78" t="str">
        <f>IF(Ansøgning!U34="","",Ansøgning!U34)</f>
        <v/>
      </c>
      <c r="V52" s="119" t="str">
        <f t="shared" si="7"/>
        <v/>
      </c>
      <c r="W52" s="120" t="str">
        <f t="shared" si="8"/>
        <v/>
      </c>
      <c r="X52" s="42" t="str">
        <f t="shared" si="9"/>
        <v/>
      </c>
    </row>
    <row r="53" spans="1:24" x14ac:dyDescent="0.25">
      <c r="A53" s="13" t="str">
        <f t="shared" si="10"/>
        <v/>
      </c>
      <c r="B53" s="75" t="str">
        <f>IF(Ansøgning!B35="","",Ansøgning!B35)</f>
        <v/>
      </c>
      <c r="C53" s="75" t="str">
        <f>IF(Ansøgning!C35="","",Ansøgning!C35)</f>
        <v/>
      </c>
      <c r="D53" s="75" t="str">
        <f>IF(Ansøgning!D35="","",Ansøgning!D35)</f>
        <v/>
      </c>
      <c r="E53" s="76" t="str">
        <f>IF(Ansøgning!E35="","",Ansøgning!E35)</f>
        <v/>
      </c>
      <c r="F53" s="76" t="str">
        <f>IF(Ansøgning!F35="","",Ansøgning!F35)</f>
        <v/>
      </c>
      <c r="G53" s="33" t="str">
        <f>IF(OR(E53="",F53=""),"",NETWORKDAYS(E53,F53,Lister!$D$7:$D$13))</f>
        <v/>
      </c>
      <c r="H53" s="76" t="str">
        <f>IF(Ansøgning!H35="","",Ansøgning!H35)</f>
        <v/>
      </c>
      <c r="I53" s="32" t="str">
        <f t="shared" si="4"/>
        <v/>
      </c>
      <c r="J53" s="77" t="str">
        <f>IF(Ansøgning!J35="","",Ansøgning!J35)</f>
        <v/>
      </c>
      <c r="K53" s="77" t="str">
        <f>IF(Ansøgning!K35="","",Ansøgning!K35)</f>
        <v/>
      </c>
      <c r="L53" s="46" t="str">
        <f t="shared" si="5"/>
        <v/>
      </c>
      <c r="M53" s="78" t="str">
        <f>IF(Ansøgning!M35="","",Ansøgning!M35)</f>
        <v/>
      </c>
      <c r="N53" s="31" t="str">
        <f t="shared" si="6"/>
        <v/>
      </c>
      <c r="O53" s="78" t="str">
        <f>IF(Ansøgning!O35="","",Ansøgning!O35)</f>
        <v/>
      </c>
      <c r="P53" s="78" t="str">
        <f>IF(Ansøgning!P35="","",Ansøgning!P35)</f>
        <v/>
      </c>
      <c r="Q53" s="78" t="str">
        <f>IF(Ansøgning!Q35="","",Ansøgning!Q35)</f>
        <v/>
      </c>
      <c r="R53" s="78" t="str">
        <f>IF(Ansøgning!R35="","",Ansøgning!R35)</f>
        <v/>
      </c>
      <c r="S53" s="46" t="str">
        <f>IFERROR(MAX(IF(OR(O53="",P53=""),"",IF(AND(AND(MONTH(E53)&gt;=7,MONTH(E53)&lt;8),AND(MONTH(F53)&gt;=7,MONTH(F53)&lt;8)),(NETWORKDAYS(E53,F53,Lister!$D$7:$D$13)-O53)*N53/NETWORKDAYS(Lister!$D$19,Lister!$E$19,Lister!$D$7:$D$13),IF(AND(AND(MONTH(E53)&gt;=7,MONTH(E53)&lt;8),MONTH(F53)&gt;7),(NETWORKDAYS(E53,Lister!$E$19,Lister!$D$7:$D$13)-O53)*N53/NETWORKDAYS(Lister!$D$19,Lister!$E$19,Lister!$D$7:$D$13),IF(MONTH(E53)&gt;7,0)))),0),"")</f>
        <v/>
      </c>
      <c r="T53" s="46" t="str">
        <f>IFERROR(MAX(IF(OR(O53="",P53=""),"",IF(AND(AND(MONTH(E53)&gt;=8,MONTH(E53)&lt;9),AND(MONTH(F53)&gt;=8,MONTH(F53)&lt;9)),(NETWORKDAYS(E53,F53,Lister!$D$7:$D$13)-P53)*N53/NETWORKDAYS(Lister!$D$20,Lister!$E$20,Lister!$D$7:$D$13),IF(AND(MONTH(E53)=7,MONTH(F53)=8),(NETWORKDAYS(Lister!$D$20,F53,Lister!$D$7:$D$13)-P53)*N53/NETWORKDAYS(Lister!$D$20,Lister!$E$20,Lister!$D$7:$D$13),IF(AND(MONTH(E53)=7,MONTH(F53)=7),0)))),0),"")</f>
        <v/>
      </c>
      <c r="U53" s="78" t="str">
        <f>IF(Ansøgning!U35="","",Ansøgning!U35)</f>
        <v/>
      </c>
      <c r="V53" s="119" t="str">
        <f t="shared" si="7"/>
        <v/>
      </c>
      <c r="W53" s="120" t="str">
        <f t="shared" si="8"/>
        <v/>
      </c>
      <c r="X53" s="42" t="str">
        <f t="shared" si="9"/>
        <v/>
      </c>
    </row>
    <row r="54" spans="1:24" x14ac:dyDescent="0.25">
      <c r="A54" s="13" t="str">
        <f t="shared" si="10"/>
        <v/>
      </c>
      <c r="B54" s="75" t="str">
        <f>IF(Ansøgning!B36="","",Ansøgning!B36)</f>
        <v/>
      </c>
      <c r="C54" s="75" t="str">
        <f>IF(Ansøgning!C36="","",Ansøgning!C36)</f>
        <v/>
      </c>
      <c r="D54" s="75" t="str">
        <f>IF(Ansøgning!D36="","",Ansøgning!D36)</f>
        <v/>
      </c>
      <c r="E54" s="76" t="str">
        <f>IF(Ansøgning!E36="","",Ansøgning!E36)</f>
        <v/>
      </c>
      <c r="F54" s="76" t="str">
        <f>IF(Ansøgning!F36="","",Ansøgning!F36)</f>
        <v/>
      </c>
      <c r="G54" s="33" t="str">
        <f>IF(OR(E54="",F54=""),"",NETWORKDAYS(E54,F54,Lister!$D$7:$D$13))</f>
        <v/>
      </c>
      <c r="H54" s="76" t="str">
        <f>IF(Ansøgning!H36="","",Ansøgning!H36)</f>
        <v/>
      </c>
      <c r="I54" s="32" t="str">
        <f t="shared" si="4"/>
        <v/>
      </c>
      <c r="J54" s="77" t="str">
        <f>IF(Ansøgning!J36="","",Ansøgning!J36)</f>
        <v/>
      </c>
      <c r="K54" s="77" t="str">
        <f>IF(Ansøgning!K36="","",Ansøgning!K36)</f>
        <v/>
      </c>
      <c r="L54" s="46" t="str">
        <f t="shared" si="5"/>
        <v/>
      </c>
      <c r="M54" s="78" t="str">
        <f>IF(Ansøgning!M36="","",Ansøgning!M36)</f>
        <v/>
      </c>
      <c r="N54" s="31" t="str">
        <f t="shared" si="6"/>
        <v/>
      </c>
      <c r="O54" s="78" t="str">
        <f>IF(Ansøgning!O36="","",Ansøgning!O36)</f>
        <v/>
      </c>
      <c r="P54" s="78" t="str">
        <f>IF(Ansøgning!P36="","",Ansøgning!P36)</f>
        <v/>
      </c>
      <c r="Q54" s="78" t="str">
        <f>IF(Ansøgning!Q36="","",Ansøgning!Q36)</f>
        <v/>
      </c>
      <c r="R54" s="78" t="str">
        <f>IF(Ansøgning!R36="","",Ansøgning!R36)</f>
        <v/>
      </c>
      <c r="S54" s="46" t="str">
        <f>IFERROR(MAX(IF(OR(O54="",P54=""),"",IF(AND(AND(MONTH(E54)&gt;=7,MONTH(E54)&lt;8),AND(MONTH(F54)&gt;=7,MONTH(F54)&lt;8)),(NETWORKDAYS(E54,F54,Lister!$D$7:$D$13)-O54)*N54/NETWORKDAYS(Lister!$D$19,Lister!$E$19,Lister!$D$7:$D$13),IF(AND(AND(MONTH(E54)&gt;=7,MONTH(E54)&lt;8),MONTH(F54)&gt;7),(NETWORKDAYS(E54,Lister!$E$19,Lister!$D$7:$D$13)-O54)*N54/NETWORKDAYS(Lister!$D$19,Lister!$E$19,Lister!$D$7:$D$13),IF(MONTH(E54)&gt;7,0)))),0),"")</f>
        <v/>
      </c>
      <c r="T54" s="46" t="str">
        <f>IFERROR(MAX(IF(OR(O54="",P54=""),"",IF(AND(AND(MONTH(E54)&gt;=8,MONTH(E54)&lt;9),AND(MONTH(F54)&gt;=8,MONTH(F54)&lt;9)),(NETWORKDAYS(E54,F54,Lister!$D$7:$D$13)-P54)*N54/NETWORKDAYS(Lister!$D$20,Lister!$E$20,Lister!$D$7:$D$13),IF(AND(MONTH(E54)=7,MONTH(F54)=8),(NETWORKDAYS(Lister!$D$20,F54,Lister!$D$7:$D$13)-P54)*N54/NETWORKDAYS(Lister!$D$20,Lister!$E$20,Lister!$D$7:$D$13),IF(AND(MONTH(E54)=7,MONTH(F54)=7),0)))),0),"")</f>
        <v/>
      </c>
      <c r="U54" s="78" t="str">
        <f>IF(Ansøgning!U36="","",Ansøgning!U36)</f>
        <v/>
      </c>
      <c r="V54" s="119" t="str">
        <f t="shared" si="7"/>
        <v/>
      </c>
      <c r="W54" s="120" t="str">
        <f t="shared" si="8"/>
        <v/>
      </c>
      <c r="X54" s="42" t="str">
        <f t="shared" si="9"/>
        <v/>
      </c>
    </row>
    <row r="55" spans="1:24" x14ac:dyDescent="0.25">
      <c r="A55" s="13" t="str">
        <f t="shared" si="10"/>
        <v/>
      </c>
      <c r="B55" s="75" t="str">
        <f>IF(Ansøgning!B37="","",Ansøgning!B37)</f>
        <v/>
      </c>
      <c r="C55" s="75" t="str">
        <f>IF(Ansøgning!C37="","",Ansøgning!C37)</f>
        <v/>
      </c>
      <c r="D55" s="75" t="str">
        <f>IF(Ansøgning!D37="","",Ansøgning!D37)</f>
        <v/>
      </c>
      <c r="E55" s="76" t="str">
        <f>IF(Ansøgning!E37="","",Ansøgning!E37)</f>
        <v/>
      </c>
      <c r="F55" s="76" t="str">
        <f>IF(Ansøgning!F37="","",Ansøgning!F37)</f>
        <v/>
      </c>
      <c r="G55" s="33" t="str">
        <f>IF(OR(E55="",F55=""),"",NETWORKDAYS(E55,F55,Lister!$D$7:$D$13))</f>
        <v/>
      </c>
      <c r="H55" s="76" t="str">
        <f>IF(Ansøgning!H37="","",Ansøgning!H37)</f>
        <v/>
      </c>
      <c r="I55" s="32" t="str">
        <f t="shared" si="4"/>
        <v/>
      </c>
      <c r="J55" s="77" t="str">
        <f>IF(Ansøgning!J37="","",Ansøgning!J37)</f>
        <v/>
      </c>
      <c r="K55" s="77" t="str">
        <f>IF(Ansøgning!K37="","",Ansøgning!K37)</f>
        <v/>
      </c>
      <c r="L55" s="46" t="str">
        <f t="shared" si="5"/>
        <v/>
      </c>
      <c r="M55" s="78" t="str">
        <f>IF(Ansøgning!M37="","",Ansøgning!M37)</f>
        <v/>
      </c>
      <c r="N55" s="31" t="str">
        <f t="shared" si="6"/>
        <v/>
      </c>
      <c r="O55" s="78" t="str">
        <f>IF(Ansøgning!O37="","",Ansøgning!O37)</f>
        <v/>
      </c>
      <c r="P55" s="78" t="str">
        <f>IF(Ansøgning!P37="","",Ansøgning!P37)</f>
        <v/>
      </c>
      <c r="Q55" s="78" t="str">
        <f>IF(Ansøgning!Q37="","",Ansøgning!Q37)</f>
        <v/>
      </c>
      <c r="R55" s="78" t="str">
        <f>IF(Ansøgning!R37="","",Ansøgning!R37)</f>
        <v/>
      </c>
      <c r="S55" s="46" t="str">
        <f>IFERROR(MAX(IF(OR(O55="",P55=""),"",IF(AND(AND(MONTH(E55)&gt;=7,MONTH(E55)&lt;8),AND(MONTH(F55)&gt;=7,MONTH(F55)&lt;8)),(NETWORKDAYS(E55,F55,Lister!$D$7:$D$13)-O55)*N55/NETWORKDAYS(Lister!$D$19,Lister!$E$19,Lister!$D$7:$D$13),IF(AND(AND(MONTH(E55)&gt;=7,MONTH(E55)&lt;8),MONTH(F55)&gt;7),(NETWORKDAYS(E55,Lister!$E$19,Lister!$D$7:$D$13)-O55)*N55/NETWORKDAYS(Lister!$D$19,Lister!$E$19,Lister!$D$7:$D$13),IF(MONTH(E55)&gt;7,0)))),0),"")</f>
        <v/>
      </c>
      <c r="T55" s="46" t="str">
        <f>IFERROR(MAX(IF(OR(O55="",P55=""),"",IF(AND(AND(MONTH(E55)&gt;=8,MONTH(E55)&lt;9),AND(MONTH(F55)&gt;=8,MONTH(F55)&lt;9)),(NETWORKDAYS(E55,F55,Lister!$D$7:$D$13)-P55)*N55/NETWORKDAYS(Lister!$D$20,Lister!$E$20,Lister!$D$7:$D$13),IF(AND(MONTH(E55)=7,MONTH(F55)=8),(NETWORKDAYS(Lister!$D$20,F55,Lister!$D$7:$D$13)-P55)*N55/NETWORKDAYS(Lister!$D$20,Lister!$E$20,Lister!$D$7:$D$13),IF(AND(MONTH(E55)=7,MONTH(F55)=7),0)))),0),"")</f>
        <v/>
      </c>
      <c r="U55" s="78" t="str">
        <f>IF(Ansøgning!U37="","",Ansøgning!U37)</f>
        <v/>
      </c>
      <c r="V55" s="119" t="str">
        <f t="shared" si="7"/>
        <v/>
      </c>
      <c r="W55" s="120" t="str">
        <f t="shared" si="8"/>
        <v/>
      </c>
      <c r="X55" s="42" t="str">
        <f t="shared" si="9"/>
        <v/>
      </c>
    </row>
    <row r="56" spans="1:24" x14ac:dyDescent="0.25">
      <c r="A56" s="13" t="str">
        <f t="shared" si="10"/>
        <v/>
      </c>
      <c r="B56" s="75" t="str">
        <f>IF(Ansøgning!B38="","",Ansøgning!B38)</f>
        <v/>
      </c>
      <c r="C56" s="75" t="str">
        <f>IF(Ansøgning!C38="","",Ansøgning!C38)</f>
        <v/>
      </c>
      <c r="D56" s="75" t="str">
        <f>IF(Ansøgning!D38="","",Ansøgning!D38)</f>
        <v/>
      </c>
      <c r="E56" s="76" t="str">
        <f>IF(Ansøgning!E38="","",Ansøgning!E38)</f>
        <v/>
      </c>
      <c r="F56" s="76" t="str">
        <f>IF(Ansøgning!F38="","",Ansøgning!F38)</f>
        <v/>
      </c>
      <c r="G56" s="33" t="str">
        <f>IF(OR(E56="",F56=""),"",NETWORKDAYS(E56,F56,Lister!$D$7:$D$13))</f>
        <v/>
      </c>
      <c r="H56" s="76" t="str">
        <f>IF(Ansøgning!H38="","",Ansøgning!H38)</f>
        <v/>
      </c>
      <c r="I56" s="32" t="str">
        <f t="shared" si="4"/>
        <v/>
      </c>
      <c r="J56" s="77" t="str">
        <f>IF(Ansøgning!J38="","",Ansøgning!J38)</f>
        <v/>
      </c>
      <c r="K56" s="77" t="str">
        <f>IF(Ansøgning!K38="","",Ansøgning!K38)</f>
        <v/>
      </c>
      <c r="L56" s="46" t="str">
        <f t="shared" si="5"/>
        <v/>
      </c>
      <c r="M56" s="78" t="str">
        <f>IF(Ansøgning!M38="","",Ansøgning!M38)</f>
        <v/>
      </c>
      <c r="N56" s="31" t="str">
        <f t="shared" si="6"/>
        <v/>
      </c>
      <c r="O56" s="78" t="str">
        <f>IF(Ansøgning!O38="","",Ansøgning!O38)</f>
        <v/>
      </c>
      <c r="P56" s="78" t="str">
        <f>IF(Ansøgning!P38="","",Ansøgning!P38)</f>
        <v/>
      </c>
      <c r="Q56" s="78" t="str">
        <f>IF(Ansøgning!Q38="","",Ansøgning!Q38)</f>
        <v/>
      </c>
      <c r="R56" s="78" t="str">
        <f>IF(Ansøgning!R38="","",Ansøgning!R38)</f>
        <v/>
      </c>
      <c r="S56" s="46" t="str">
        <f>IFERROR(MAX(IF(OR(O56="",P56=""),"",IF(AND(AND(MONTH(E56)&gt;=7,MONTH(E56)&lt;8),AND(MONTH(F56)&gt;=7,MONTH(F56)&lt;8)),(NETWORKDAYS(E56,F56,Lister!$D$7:$D$13)-O56)*N56/NETWORKDAYS(Lister!$D$19,Lister!$E$19,Lister!$D$7:$D$13),IF(AND(AND(MONTH(E56)&gt;=7,MONTH(E56)&lt;8),MONTH(F56)&gt;7),(NETWORKDAYS(E56,Lister!$E$19,Lister!$D$7:$D$13)-O56)*N56/NETWORKDAYS(Lister!$D$19,Lister!$E$19,Lister!$D$7:$D$13),IF(MONTH(E56)&gt;7,0)))),0),"")</f>
        <v/>
      </c>
      <c r="T56" s="46" t="str">
        <f>IFERROR(MAX(IF(OR(O56="",P56=""),"",IF(AND(AND(MONTH(E56)&gt;=8,MONTH(E56)&lt;9),AND(MONTH(F56)&gt;=8,MONTH(F56)&lt;9)),(NETWORKDAYS(E56,F56,Lister!$D$7:$D$13)-P56)*N56/NETWORKDAYS(Lister!$D$20,Lister!$E$20,Lister!$D$7:$D$13),IF(AND(MONTH(E56)=7,MONTH(F56)=8),(NETWORKDAYS(Lister!$D$20,F56,Lister!$D$7:$D$13)-P56)*N56/NETWORKDAYS(Lister!$D$20,Lister!$E$20,Lister!$D$7:$D$13),IF(AND(MONTH(E56)=7,MONTH(F56)=7),0)))),0),"")</f>
        <v/>
      </c>
      <c r="U56" s="78" t="str">
        <f>IF(Ansøgning!U38="","",Ansøgning!U38)</f>
        <v/>
      </c>
      <c r="V56" s="119" t="str">
        <f t="shared" si="7"/>
        <v/>
      </c>
      <c r="W56" s="120" t="str">
        <f t="shared" si="8"/>
        <v/>
      </c>
      <c r="X56" s="42" t="str">
        <f t="shared" si="9"/>
        <v/>
      </c>
    </row>
    <row r="57" spans="1:24" x14ac:dyDescent="0.25">
      <c r="A57" s="13" t="str">
        <f t="shared" si="10"/>
        <v/>
      </c>
      <c r="B57" s="75" t="str">
        <f>IF(Ansøgning!B39="","",Ansøgning!B39)</f>
        <v/>
      </c>
      <c r="C57" s="75" t="str">
        <f>IF(Ansøgning!C39="","",Ansøgning!C39)</f>
        <v/>
      </c>
      <c r="D57" s="75" t="str">
        <f>IF(Ansøgning!D39="","",Ansøgning!D39)</f>
        <v/>
      </c>
      <c r="E57" s="76" t="str">
        <f>IF(Ansøgning!E39="","",Ansøgning!E39)</f>
        <v/>
      </c>
      <c r="F57" s="76" t="str">
        <f>IF(Ansøgning!F39="","",Ansøgning!F39)</f>
        <v/>
      </c>
      <c r="G57" s="33" t="str">
        <f>IF(OR(E57="",F57=""),"",NETWORKDAYS(E57,F57,Lister!$D$7:$D$13))</f>
        <v/>
      </c>
      <c r="H57" s="76" t="str">
        <f>IF(Ansøgning!H39="","",Ansøgning!H39)</f>
        <v/>
      </c>
      <c r="I57" s="32" t="str">
        <f t="shared" si="4"/>
        <v/>
      </c>
      <c r="J57" s="77" t="str">
        <f>IF(Ansøgning!J39="","",Ansøgning!J39)</f>
        <v/>
      </c>
      <c r="K57" s="77" t="str">
        <f>IF(Ansøgning!K39="","",Ansøgning!K39)</f>
        <v/>
      </c>
      <c r="L57" s="46" t="str">
        <f t="shared" si="5"/>
        <v/>
      </c>
      <c r="M57" s="78" t="str">
        <f>IF(Ansøgning!M39="","",Ansøgning!M39)</f>
        <v/>
      </c>
      <c r="N57" s="31" t="str">
        <f t="shared" si="6"/>
        <v/>
      </c>
      <c r="O57" s="78" t="str">
        <f>IF(Ansøgning!O39="","",Ansøgning!O39)</f>
        <v/>
      </c>
      <c r="P57" s="78" t="str">
        <f>IF(Ansøgning!P39="","",Ansøgning!P39)</f>
        <v/>
      </c>
      <c r="Q57" s="78" t="str">
        <f>IF(Ansøgning!Q39="","",Ansøgning!Q39)</f>
        <v/>
      </c>
      <c r="R57" s="78" t="str">
        <f>IF(Ansøgning!R39="","",Ansøgning!R39)</f>
        <v/>
      </c>
      <c r="S57" s="46" t="str">
        <f>IFERROR(MAX(IF(OR(O57="",P57=""),"",IF(AND(AND(MONTH(E57)&gt;=7,MONTH(E57)&lt;8),AND(MONTH(F57)&gt;=7,MONTH(F57)&lt;8)),(NETWORKDAYS(E57,F57,Lister!$D$7:$D$13)-O57)*N57/NETWORKDAYS(Lister!$D$19,Lister!$E$19,Lister!$D$7:$D$13),IF(AND(AND(MONTH(E57)&gt;=7,MONTH(E57)&lt;8),MONTH(F57)&gt;7),(NETWORKDAYS(E57,Lister!$E$19,Lister!$D$7:$D$13)-O57)*N57/NETWORKDAYS(Lister!$D$19,Lister!$E$19,Lister!$D$7:$D$13),IF(MONTH(E57)&gt;7,0)))),0),"")</f>
        <v/>
      </c>
      <c r="T57" s="46" t="str">
        <f>IFERROR(MAX(IF(OR(O57="",P57=""),"",IF(AND(AND(MONTH(E57)&gt;=8,MONTH(E57)&lt;9),AND(MONTH(F57)&gt;=8,MONTH(F57)&lt;9)),(NETWORKDAYS(E57,F57,Lister!$D$7:$D$13)-P57)*N57/NETWORKDAYS(Lister!$D$20,Lister!$E$20,Lister!$D$7:$D$13),IF(AND(MONTH(E57)=7,MONTH(F57)=8),(NETWORKDAYS(Lister!$D$20,F57,Lister!$D$7:$D$13)-P57)*N57/NETWORKDAYS(Lister!$D$20,Lister!$E$20,Lister!$D$7:$D$13),IF(AND(MONTH(E57)=7,MONTH(F57)=7),0)))),0),"")</f>
        <v/>
      </c>
      <c r="U57" s="78" t="str">
        <f>IF(Ansøgning!U39="","",Ansøgning!U39)</f>
        <v/>
      </c>
      <c r="V57" s="119" t="str">
        <f t="shared" si="7"/>
        <v/>
      </c>
      <c r="W57" s="120" t="str">
        <f t="shared" si="8"/>
        <v/>
      </c>
      <c r="X57" s="42" t="str">
        <f t="shared" si="9"/>
        <v/>
      </c>
    </row>
    <row r="58" spans="1:24" x14ac:dyDescent="0.25">
      <c r="A58" s="13" t="str">
        <f t="shared" si="10"/>
        <v/>
      </c>
      <c r="B58" s="75" t="str">
        <f>IF(Ansøgning!B40="","",Ansøgning!B40)</f>
        <v/>
      </c>
      <c r="C58" s="75" t="str">
        <f>IF(Ansøgning!C40="","",Ansøgning!C40)</f>
        <v/>
      </c>
      <c r="D58" s="75" t="str">
        <f>IF(Ansøgning!D40="","",Ansøgning!D40)</f>
        <v/>
      </c>
      <c r="E58" s="76" t="str">
        <f>IF(Ansøgning!E40="","",Ansøgning!E40)</f>
        <v/>
      </c>
      <c r="F58" s="76" t="str">
        <f>IF(Ansøgning!F40="","",Ansøgning!F40)</f>
        <v/>
      </c>
      <c r="G58" s="33" t="str">
        <f>IF(OR(E58="",F58=""),"",NETWORKDAYS(E58,F58,Lister!$D$7:$D$13))</f>
        <v/>
      </c>
      <c r="H58" s="76" t="str">
        <f>IF(Ansøgning!H40="","",Ansøgning!H40)</f>
        <v/>
      </c>
      <c r="I58" s="32" t="str">
        <f t="shared" si="4"/>
        <v/>
      </c>
      <c r="J58" s="77" t="str">
        <f>IF(Ansøgning!J40="","",Ansøgning!J40)</f>
        <v/>
      </c>
      <c r="K58" s="77" t="str">
        <f>IF(Ansøgning!K40="","",Ansøgning!K40)</f>
        <v/>
      </c>
      <c r="L58" s="46" t="str">
        <f t="shared" si="5"/>
        <v/>
      </c>
      <c r="M58" s="78" t="str">
        <f>IF(Ansøgning!M40="","",Ansøgning!M40)</f>
        <v/>
      </c>
      <c r="N58" s="31" t="str">
        <f t="shared" si="6"/>
        <v/>
      </c>
      <c r="O58" s="78" t="str">
        <f>IF(Ansøgning!O40="","",Ansøgning!O40)</f>
        <v/>
      </c>
      <c r="P58" s="78" t="str">
        <f>IF(Ansøgning!P40="","",Ansøgning!P40)</f>
        <v/>
      </c>
      <c r="Q58" s="78" t="str">
        <f>IF(Ansøgning!Q40="","",Ansøgning!Q40)</f>
        <v/>
      </c>
      <c r="R58" s="78" t="str">
        <f>IF(Ansøgning!R40="","",Ansøgning!R40)</f>
        <v/>
      </c>
      <c r="S58" s="46" t="str">
        <f>IFERROR(MAX(IF(OR(O58="",P58=""),"",IF(AND(AND(MONTH(E58)&gt;=7,MONTH(E58)&lt;8),AND(MONTH(F58)&gt;=7,MONTH(F58)&lt;8)),(NETWORKDAYS(E58,F58,Lister!$D$7:$D$13)-O58)*N58/NETWORKDAYS(Lister!$D$19,Lister!$E$19,Lister!$D$7:$D$13),IF(AND(AND(MONTH(E58)&gt;=7,MONTH(E58)&lt;8),MONTH(F58)&gt;7),(NETWORKDAYS(E58,Lister!$E$19,Lister!$D$7:$D$13)-O58)*N58/NETWORKDAYS(Lister!$D$19,Lister!$E$19,Lister!$D$7:$D$13),IF(MONTH(E58)&gt;7,0)))),0),"")</f>
        <v/>
      </c>
      <c r="T58" s="46" t="str">
        <f>IFERROR(MAX(IF(OR(O58="",P58=""),"",IF(AND(AND(MONTH(E58)&gt;=8,MONTH(E58)&lt;9),AND(MONTH(F58)&gt;=8,MONTH(F58)&lt;9)),(NETWORKDAYS(E58,F58,Lister!$D$7:$D$13)-P58)*N58/NETWORKDAYS(Lister!$D$20,Lister!$E$20,Lister!$D$7:$D$13),IF(AND(MONTH(E58)=7,MONTH(F58)=8),(NETWORKDAYS(Lister!$D$20,F58,Lister!$D$7:$D$13)-P58)*N58/NETWORKDAYS(Lister!$D$20,Lister!$E$20,Lister!$D$7:$D$13),IF(AND(MONTH(E58)=7,MONTH(F58)=7),0)))),0),"")</f>
        <v/>
      </c>
      <c r="U58" s="78" t="str">
        <f>IF(Ansøgning!U40="","",Ansøgning!U40)</f>
        <v/>
      </c>
      <c r="V58" s="119" t="str">
        <f t="shared" si="7"/>
        <v/>
      </c>
      <c r="W58" s="120" t="str">
        <f t="shared" si="8"/>
        <v/>
      </c>
      <c r="X58" s="42" t="str">
        <f t="shared" si="9"/>
        <v/>
      </c>
    </row>
    <row r="59" spans="1:24" x14ac:dyDescent="0.25">
      <c r="A59" s="13" t="str">
        <f t="shared" si="10"/>
        <v/>
      </c>
      <c r="B59" s="75" t="str">
        <f>IF(Ansøgning!B41="","",Ansøgning!B41)</f>
        <v/>
      </c>
      <c r="C59" s="75" t="str">
        <f>IF(Ansøgning!C41="","",Ansøgning!C41)</f>
        <v/>
      </c>
      <c r="D59" s="75" t="str">
        <f>IF(Ansøgning!D41="","",Ansøgning!D41)</f>
        <v/>
      </c>
      <c r="E59" s="76" t="str">
        <f>IF(Ansøgning!E41="","",Ansøgning!E41)</f>
        <v/>
      </c>
      <c r="F59" s="76" t="str">
        <f>IF(Ansøgning!F41="","",Ansøgning!F41)</f>
        <v/>
      </c>
      <c r="G59" s="33" t="str">
        <f>IF(OR(E59="",F59=""),"",NETWORKDAYS(E59,F59,Lister!$D$7:$D$13))</f>
        <v/>
      </c>
      <c r="H59" s="76" t="str">
        <f>IF(Ansøgning!H41="","",Ansøgning!H41)</f>
        <v/>
      </c>
      <c r="I59" s="32" t="str">
        <f t="shared" si="4"/>
        <v/>
      </c>
      <c r="J59" s="77" t="str">
        <f>IF(Ansøgning!J41="","",Ansøgning!J41)</f>
        <v/>
      </c>
      <c r="K59" s="77" t="str">
        <f>IF(Ansøgning!K41="","",Ansøgning!K41)</f>
        <v/>
      </c>
      <c r="L59" s="46" t="str">
        <f t="shared" si="5"/>
        <v/>
      </c>
      <c r="M59" s="78" t="str">
        <f>IF(Ansøgning!M41="","",Ansøgning!M41)</f>
        <v/>
      </c>
      <c r="N59" s="31" t="str">
        <f t="shared" si="6"/>
        <v/>
      </c>
      <c r="O59" s="78" t="str">
        <f>IF(Ansøgning!O41="","",Ansøgning!O41)</f>
        <v/>
      </c>
      <c r="P59" s="78" t="str">
        <f>IF(Ansøgning!P41="","",Ansøgning!P41)</f>
        <v/>
      </c>
      <c r="Q59" s="78" t="str">
        <f>IF(Ansøgning!Q41="","",Ansøgning!Q41)</f>
        <v/>
      </c>
      <c r="R59" s="78" t="str">
        <f>IF(Ansøgning!R41="","",Ansøgning!R41)</f>
        <v/>
      </c>
      <c r="S59" s="46" t="str">
        <f>IFERROR(MAX(IF(OR(O59="",P59=""),"",IF(AND(AND(MONTH(E59)&gt;=7,MONTH(E59)&lt;8),AND(MONTH(F59)&gt;=7,MONTH(F59)&lt;8)),(NETWORKDAYS(E59,F59,Lister!$D$7:$D$13)-O59)*N59/NETWORKDAYS(Lister!$D$19,Lister!$E$19,Lister!$D$7:$D$13),IF(AND(AND(MONTH(E59)&gt;=7,MONTH(E59)&lt;8),MONTH(F59)&gt;7),(NETWORKDAYS(E59,Lister!$E$19,Lister!$D$7:$D$13)-O59)*N59/NETWORKDAYS(Lister!$D$19,Lister!$E$19,Lister!$D$7:$D$13),IF(MONTH(E59)&gt;7,0)))),0),"")</f>
        <v/>
      </c>
      <c r="T59" s="46" t="str">
        <f>IFERROR(MAX(IF(OR(O59="",P59=""),"",IF(AND(AND(MONTH(E59)&gt;=8,MONTH(E59)&lt;9),AND(MONTH(F59)&gt;=8,MONTH(F59)&lt;9)),(NETWORKDAYS(E59,F59,Lister!$D$7:$D$13)-P59)*N59/NETWORKDAYS(Lister!$D$20,Lister!$E$20,Lister!$D$7:$D$13),IF(AND(MONTH(E59)=7,MONTH(F59)=8),(NETWORKDAYS(Lister!$D$20,F59,Lister!$D$7:$D$13)-P59)*N59/NETWORKDAYS(Lister!$D$20,Lister!$E$20,Lister!$D$7:$D$13),IF(AND(MONTH(E59)=7,MONTH(F59)=7),0)))),0),"")</f>
        <v/>
      </c>
      <c r="U59" s="78" t="str">
        <f>IF(Ansøgning!U41="","",Ansøgning!U41)</f>
        <v/>
      </c>
      <c r="V59" s="119" t="str">
        <f t="shared" si="7"/>
        <v/>
      </c>
      <c r="W59" s="120" t="str">
        <f t="shared" si="8"/>
        <v/>
      </c>
      <c r="X59" s="42" t="str">
        <f t="shared" si="9"/>
        <v/>
      </c>
    </row>
    <row r="60" spans="1:24" x14ac:dyDescent="0.25">
      <c r="A60" s="13" t="str">
        <f t="shared" si="10"/>
        <v/>
      </c>
      <c r="B60" s="75" t="str">
        <f>IF(Ansøgning!B42="","",Ansøgning!B42)</f>
        <v/>
      </c>
      <c r="C60" s="75" t="str">
        <f>IF(Ansøgning!C42="","",Ansøgning!C42)</f>
        <v/>
      </c>
      <c r="D60" s="75" t="str">
        <f>IF(Ansøgning!D42="","",Ansøgning!D42)</f>
        <v/>
      </c>
      <c r="E60" s="76" t="str">
        <f>IF(Ansøgning!E42="","",Ansøgning!E42)</f>
        <v/>
      </c>
      <c r="F60" s="76" t="str">
        <f>IF(Ansøgning!F42="","",Ansøgning!F42)</f>
        <v/>
      </c>
      <c r="G60" s="33" t="str">
        <f>IF(OR(E60="",F60=""),"",NETWORKDAYS(E60,F60,Lister!$D$7:$D$13))</f>
        <v/>
      </c>
      <c r="H60" s="76" t="str">
        <f>IF(Ansøgning!H42="","",Ansøgning!H42)</f>
        <v/>
      </c>
      <c r="I60" s="32" t="str">
        <f t="shared" si="4"/>
        <v/>
      </c>
      <c r="J60" s="77" t="str">
        <f>IF(Ansøgning!J42="","",Ansøgning!J42)</f>
        <v/>
      </c>
      <c r="K60" s="77" t="str">
        <f>IF(Ansøgning!K42="","",Ansøgning!K42)</f>
        <v/>
      </c>
      <c r="L60" s="46" t="str">
        <f t="shared" si="5"/>
        <v/>
      </c>
      <c r="M60" s="78" t="str">
        <f>IF(Ansøgning!M42="","",Ansøgning!M42)</f>
        <v/>
      </c>
      <c r="N60" s="31" t="str">
        <f t="shared" si="6"/>
        <v/>
      </c>
      <c r="O60" s="78" t="str">
        <f>IF(Ansøgning!O42="","",Ansøgning!O42)</f>
        <v/>
      </c>
      <c r="P60" s="78" t="str">
        <f>IF(Ansøgning!P42="","",Ansøgning!P42)</f>
        <v/>
      </c>
      <c r="Q60" s="78" t="str">
        <f>IF(Ansøgning!Q42="","",Ansøgning!Q42)</f>
        <v/>
      </c>
      <c r="R60" s="78" t="str">
        <f>IF(Ansøgning!R42="","",Ansøgning!R42)</f>
        <v/>
      </c>
      <c r="S60" s="46" t="str">
        <f>IFERROR(MAX(IF(OR(O60="",P60=""),"",IF(AND(AND(MONTH(E60)&gt;=7,MONTH(E60)&lt;8),AND(MONTH(F60)&gt;=7,MONTH(F60)&lt;8)),(NETWORKDAYS(E60,F60,Lister!$D$7:$D$13)-O60)*N60/NETWORKDAYS(Lister!$D$19,Lister!$E$19,Lister!$D$7:$D$13),IF(AND(AND(MONTH(E60)&gt;=7,MONTH(E60)&lt;8),MONTH(F60)&gt;7),(NETWORKDAYS(E60,Lister!$E$19,Lister!$D$7:$D$13)-O60)*N60/NETWORKDAYS(Lister!$D$19,Lister!$E$19,Lister!$D$7:$D$13),IF(MONTH(E60)&gt;7,0)))),0),"")</f>
        <v/>
      </c>
      <c r="T60" s="46" t="str">
        <f>IFERROR(MAX(IF(OR(O60="",P60=""),"",IF(AND(AND(MONTH(E60)&gt;=8,MONTH(E60)&lt;9),AND(MONTH(F60)&gt;=8,MONTH(F60)&lt;9)),(NETWORKDAYS(E60,F60,Lister!$D$7:$D$13)-P60)*N60/NETWORKDAYS(Lister!$D$20,Lister!$E$20,Lister!$D$7:$D$13),IF(AND(MONTH(E60)=7,MONTH(F60)=8),(NETWORKDAYS(Lister!$D$20,F60,Lister!$D$7:$D$13)-P60)*N60/NETWORKDAYS(Lister!$D$20,Lister!$E$20,Lister!$D$7:$D$13),IF(AND(MONTH(E60)=7,MONTH(F60)=7),0)))),0),"")</f>
        <v/>
      </c>
      <c r="U60" s="78" t="str">
        <f>IF(Ansøgning!U42="","",Ansøgning!U42)</f>
        <v/>
      </c>
      <c r="V60" s="119" t="str">
        <f t="shared" si="7"/>
        <v/>
      </c>
      <c r="W60" s="120" t="str">
        <f t="shared" si="8"/>
        <v/>
      </c>
      <c r="X60" s="42" t="str">
        <f t="shared" si="9"/>
        <v/>
      </c>
    </row>
    <row r="61" spans="1:24" x14ac:dyDescent="0.25">
      <c r="A61" s="13" t="str">
        <f t="shared" si="10"/>
        <v/>
      </c>
      <c r="B61" s="75" t="str">
        <f>IF(Ansøgning!B43="","",Ansøgning!B43)</f>
        <v/>
      </c>
      <c r="C61" s="75" t="str">
        <f>IF(Ansøgning!C43="","",Ansøgning!C43)</f>
        <v/>
      </c>
      <c r="D61" s="75" t="str">
        <f>IF(Ansøgning!D43="","",Ansøgning!D43)</f>
        <v/>
      </c>
      <c r="E61" s="76" t="str">
        <f>IF(Ansøgning!E43="","",Ansøgning!E43)</f>
        <v/>
      </c>
      <c r="F61" s="76" t="str">
        <f>IF(Ansøgning!F43="","",Ansøgning!F43)</f>
        <v/>
      </c>
      <c r="G61" s="33" t="str">
        <f>IF(OR(E61="",F61=""),"",NETWORKDAYS(E61,F61,Lister!$D$7:$D$13))</f>
        <v/>
      </c>
      <c r="H61" s="76" t="str">
        <f>IF(Ansøgning!H43="","",Ansøgning!H43)</f>
        <v/>
      </c>
      <c r="I61" s="32" t="str">
        <f t="shared" si="4"/>
        <v/>
      </c>
      <c r="J61" s="77" t="str">
        <f>IF(Ansøgning!J43="","",Ansøgning!J43)</f>
        <v/>
      </c>
      <c r="K61" s="77" t="str">
        <f>IF(Ansøgning!K43="","",Ansøgning!K43)</f>
        <v/>
      </c>
      <c r="L61" s="46" t="str">
        <f t="shared" si="5"/>
        <v/>
      </c>
      <c r="M61" s="78" t="str">
        <f>IF(Ansøgning!M43="","",Ansøgning!M43)</f>
        <v/>
      </c>
      <c r="N61" s="31" t="str">
        <f t="shared" si="6"/>
        <v/>
      </c>
      <c r="O61" s="78" t="str">
        <f>IF(Ansøgning!O43="","",Ansøgning!O43)</f>
        <v/>
      </c>
      <c r="P61" s="78" t="str">
        <f>IF(Ansøgning!P43="","",Ansøgning!P43)</f>
        <v/>
      </c>
      <c r="Q61" s="78" t="str">
        <f>IF(Ansøgning!Q43="","",Ansøgning!Q43)</f>
        <v/>
      </c>
      <c r="R61" s="78" t="str">
        <f>IF(Ansøgning!R43="","",Ansøgning!R43)</f>
        <v/>
      </c>
      <c r="S61" s="46" t="str">
        <f>IFERROR(MAX(IF(OR(O61="",P61=""),"",IF(AND(AND(MONTH(E61)&gt;=7,MONTH(E61)&lt;8),AND(MONTH(F61)&gt;=7,MONTH(F61)&lt;8)),(NETWORKDAYS(E61,F61,Lister!$D$7:$D$13)-O61)*N61/NETWORKDAYS(Lister!$D$19,Lister!$E$19,Lister!$D$7:$D$13),IF(AND(AND(MONTH(E61)&gt;=7,MONTH(E61)&lt;8),MONTH(F61)&gt;7),(NETWORKDAYS(E61,Lister!$E$19,Lister!$D$7:$D$13)-O61)*N61/NETWORKDAYS(Lister!$D$19,Lister!$E$19,Lister!$D$7:$D$13),IF(MONTH(E61)&gt;7,0)))),0),"")</f>
        <v/>
      </c>
      <c r="T61" s="46" t="str">
        <f>IFERROR(MAX(IF(OR(O61="",P61=""),"",IF(AND(AND(MONTH(E61)&gt;=8,MONTH(E61)&lt;9),AND(MONTH(F61)&gt;=8,MONTH(F61)&lt;9)),(NETWORKDAYS(E61,F61,Lister!$D$7:$D$13)-P61)*N61/NETWORKDAYS(Lister!$D$20,Lister!$E$20,Lister!$D$7:$D$13),IF(AND(MONTH(E61)=7,MONTH(F61)=8),(NETWORKDAYS(Lister!$D$20,F61,Lister!$D$7:$D$13)-P61)*N61/NETWORKDAYS(Lister!$D$20,Lister!$E$20,Lister!$D$7:$D$13),IF(AND(MONTH(E61)=7,MONTH(F61)=7),0)))),0),"")</f>
        <v/>
      </c>
      <c r="U61" s="78" t="str">
        <f>IF(Ansøgning!U43="","",Ansøgning!U43)</f>
        <v/>
      </c>
      <c r="V61" s="119" t="str">
        <f t="shared" si="7"/>
        <v/>
      </c>
      <c r="W61" s="120" t="str">
        <f t="shared" si="8"/>
        <v/>
      </c>
      <c r="X61" s="42" t="str">
        <f t="shared" si="9"/>
        <v/>
      </c>
    </row>
    <row r="62" spans="1:24" x14ac:dyDescent="0.25">
      <c r="A62" s="13" t="str">
        <f t="shared" si="10"/>
        <v/>
      </c>
      <c r="B62" s="75" t="str">
        <f>IF(Ansøgning!B44="","",Ansøgning!B44)</f>
        <v/>
      </c>
      <c r="C62" s="75" t="str">
        <f>IF(Ansøgning!C44="","",Ansøgning!C44)</f>
        <v/>
      </c>
      <c r="D62" s="75" t="str">
        <f>IF(Ansøgning!D44="","",Ansøgning!D44)</f>
        <v/>
      </c>
      <c r="E62" s="76" t="str">
        <f>IF(Ansøgning!E44="","",Ansøgning!E44)</f>
        <v/>
      </c>
      <c r="F62" s="76" t="str">
        <f>IF(Ansøgning!F44="","",Ansøgning!F44)</f>
        <v/>
      </c>
      <c r="G62" s="33" t="str">
        <f>IF(OR(E62="",F62=""),"",NETWORKDAYS(E62,F62,Lister!$D$7:$D$13))</f>
        <v/>
      </c>
      <c r="H62" s="76" t="str">
        <f>IF(Ansøgning!H44="","",Ansøgning!H44)</f>
        <v/>
      </c>
      <c r="I62" s="32" t="str">
        <f t="shared" si="4"/>
        <v/>
      </c>
      <c r="J62" s="77" t="str">
        <f>IF(Ansøgning!J44="","",Ansøgning!J44)</f>
        <v/>
      </c>
      <c r="K62" s="77" t="str">
        <f>IF(Ansøgning!K44="","",Ansøgning!K44)</f>
        <v/>
      </c>
      <c r="L62" s="46" t="str">
        <f t="shared" si="5"/>
        <v/>
      </c>
      <c r="M62" s="78" t="str">
        <f>IF(Ansøgning!M44="","",Ansøgning!M44)</f>
        <v/>
      </c>
      <c r="N62" s="31" t="str">
        <f t="shared" si="6"/>
        <v/>
      </c>
      <c r="O62" s="78" t="str">
        <f>IF(Ansøgning!O44="","",Ansøgning!O44)</f>
        <v/>
      </c>
      <c r="P62" s="78" t="str">
        <f>IF(Ansøgning!P44="","",Ansøgning!P44)</f>
        <v/>
      </c>
      <c r="Q62" s="78" t="str">
        <f>IF(Ansøgning!Q44="","",Ansøgning!Q44)</f>
        <v/>
      </c>
      <c r="R62" s="78" t="str">
        <f>IF(Ansøgning!R44="","",Ansøgning!R44)</f>
        <v/>
      </c>
      <c r="S62" s="46" t="str">
        <f>IFERROR(MAX(IF(OR(O62="",P62=""),"",IF(AND(AND(MONTH(E62)&gt;=7,MONTH(E62)&lt;8),AND(MONTH(F62)&gt;=7,MONTH(F62)&lt;8)),(NETWORKDAYS(E62,F62,Lister!$D$7:$D$13)-O62)*N62/NETWORKDAYS(Lister!$D$19,Lister!$E$19,Lister!$D$7:$D$13),IF(AND(AND(MONTH(E62)&gt;=7,MONTH(E62)&lt;8),MONTH(F62)&gt;7),(NETWORKDAYS(E62,Lister!$E$19,Lister!$D$7:$D$13)-O62)*N62/NETWORKDAYS(Lister!$D$19,Lister!$E$19,Lister!$D$7:$D$13),IF(MONTH(E62)&gt;7,0)))),0),"")</f>
        <v/>
      </c>
      <c r="T62" s="46" t="str">
        <f>IFERROR(MAX(IF(OR(O62="",P62=""),"",IF(AND(AND(MONTH(E62)&gt;=8,MONTH(E62)&lt;9),AND(MONTH(F62)&gt;=8,MONTH(F62)&lt;9)),(NETWORKDAYS(E62,F62,Lister!$D$7:$D$13)-P62)*N62/NETWORKDAYS(Lister!$D$20,Lister!$E$20,Lister!$D$7:$D$13),IF(AND(MONTH(E62)=7,MONTH(F62)=8),(NETWORKDAYS(Lister!$D$20,F62,Lister!$D$7:$D$13)-P62)*N62/NETWORKDAYS(Lister!$D$20,Lister!$E$20,Lister!$D$7:$D$13),IF(AND(MONTH(E62)=7,MONTH(F62)=7),0)))),0),"")</f>
        <v/>
      </c>
      <c r="U62" s="78" t="str">
        <f>IF(Ansøgning!U44="","",Ansøgning!U44)</f>
        <v/>
      </c>
      <c r="V62" s="119" t="str">
        <f t="shared" si="7"/>
        <v/>
      </c>
      <c r="W62" s="120" t="str">
        <f t="shared" si="8"/>
        <v/>
      </c>
      <c r="X62" s="42" t="str">
        <f t="shared" si="9"/>
        <v/>
      </c>
    </row>
    <row r="63" spans="1:24" x14ac:dyDescent="0.25">
      <c r="A63" s="13" t="str">
        <f t="shared" si="10"/>
        <v/>
      </c>
      <c r="B63" s="75" t="str">
        <f>IF(Ansøgning!B45="","",Ansøgning!B45)</f>
        <v/>
      </c>
      <c r="C63" s="75" t="str">
        <f>IF(Ansøgning!C45="","",Ansøgning!C45)</f>
        <v/>
      </c>
      <c r="D63" s="75" t="str">
        <f>IF(Ansøgning!D45="","",Ansøgning!D45)</f>
        <v/>
      </c>
      <c r="E63" s="76" t="str">
        <f>IF(Ansøgning!E45="","",Ansøgning!E45)</f>
        <v/>
      </c>
      <c r="F63" s="76" t="str">
        <f>IF(Ansøgning!F45="","",Ansøgning!F45)</f>
        <v/>
      </c>
      <c r="G63" s="33" t="str">
        <f>IF(OR(E63="",F63=""),"",NETWORKDAYS(E63,F63,Lister!$D$7:$D$13))</f>
        <v/>
      </c>
      <c r="H63" s="76" t="str">
        <f>IF(Ansøgning!H45="","",Ansøgning!H45)</f>
        <v/>
      </c>
      <c r="I63" s="32" t="str">
        <f t="shared" si="4"/>
        <v/>
      </c>
      <c r="J63" s="77" t="str">
        <f>IF(Ansøgning!J45="","",Ansøgning!J45)</f>
        <v/>
      </c>
      <c r="K63" s="77" t="str">
        <f>IF(Ansøgning!K45="","",Ansøgning!K45)</f>
        <v/>
      </c>
      <c r="L63" s="46" t="str">
        <f t="shared" si="5"/>
        <v/>
      </c>
      <c r="M63" s="78" t="str">
        <f>IF(Ansøgning!M45="","",Ansøgning!M45)</f>
        <v/>
      </c>
      <c r="N63" s="31" t="str">
        <f t="shared" si="6"/>
        <v/>
      </c>
      <c r="O63" s="78" t="str">
        <f>IF(Ansøgning!O45="","",Ansøgning!O45)</f>
        <v/>
      </c>
      <c r="P63" s="78" t="str">
        <f>IF(Ansøgning!P45="","",Ansøgning!P45)</f>
        <v/>
      </c>
      <c r="Q63" s="78" t="str">
        <f>IF(Ansøgning!Q45="","",Ansøgning!Q45)</f>
        <v/>
      </c>
      <c r="R63" s="78" t="str">
        <f>IF(Ansøgning!R45="","",Ansøgning!R45)</f>
        <v/>
      </c>
      <c r="S63" s="46" t="str">
        <f>IFERROR(MAX(IF(OR(O63="",P63=""),"",IF(AND(AND(MONTH(E63)&gt;=7,MONTH(E63)&lt;8),AND(MONTH(F63)&gt;=7,MONTH(F63)&lt;8)),(NETWORKDAYS(E63,F63,Lister!$D$7:$D$13)-O63)*N63/NETWORKDAYS(Lister!$D$19,Lister!$E$19,Lister!$D$7:$D$13),IF(AND(AND(MONTH(E63)&gt;=7,MONTH(E63)&lt;8),MONTH(F63)&gt;7),(NETWORKDAYS(E63,Lister!$E$19,Lister!$D$7:$D$13)-O63)*N63/NETWORKDAYS(Lister!$D$19,Lister!$E$19,Lister!$D$7:$D$13),IF(MONTH(E63)&gt;7,0)))),0),"")</f>
        <v/>
      </c>
      <c r="T63" s="46" t="str">
        <f>IFERROR(MAX(IF(OR(O63="",P63=""),"",IF(AND(AND(MONTH(E63)&gt;=8,MONTH(E63)&lt;9),AND(MONTH(F63)&gt;=8,MONTH(F63)&lt;9)),(NETWORKDAYS(E63,F63,Lister!$D$7:$D$13)-P63)*N63/NETWORKDAYS(Lister!$D$20,Lister!$E$20,Lister!$D$7:$D$13),IF(AND(MONTH(E63)=7,MONTH(F63)=8),(NETWORKDAYS(Lister!$D$20,F63,Lister!$D$7:$D$13)-P63)*N63/NETWORKDAYS(Lister!$D$20,Lister!$E$20,Lister!$D$7:$D$13),IF(AND(MONTH(E63)=7,MONTH(F63)=7),0)))),0),"")</f>
        <v/>
      </c>
      <c r="U63" s="78" t="str">
        <f>IF(Ansøgning!U45="","",Ansøgning!U45)</f>
        <v/>
      </c>
      <c r="V63" s="119" t="str">
        <f t="shared" si="7"/>
        <v/>
      </c>
      <c r="W63" s="120" t="str">
        <f t="shared" si="8"/>
        <v/>
      </c>
      <c r="X63" s="42" t="str">
        <f t="shared" si="9"/>
        <v/>
      </c>
    </row>
    <row r="64" spans="1:24" x14ac:dyDescent="0.25">
      <c r="A64" s="13" t="str">
        <f t="shared" si="10"/>
        <v/>
      </c>
      <c r="B64" s="75" t="str">
        <f>IF(Ansøgning!B46="","",Ansøgning!B46)</f>
        <v/>
      </c>
      <c r="C64" s="75" t="str">
        <f>IF(Ansøgning!C46="","",Ansøgning!C46)</f>
        <v/>
      </c>
      <c r="D64" s="75" t="str">
        <f>IF(Ansøgning!D46="","",Ansøgning!D46)</f>
        <v/>
      </c>
      <c r="E64" s="76" t="str">
        <f>IF(Ansøgning!E46="","",Ansøgning!E46)</f>
        <v/>
      </c>
      <c r="F64" s="76" t="str">
        <f>IF(Ansøgning!F46="","",Ansøgning!F46)</f>
        <v/>
      </c>
      <c r="G64" s="33" t="str">
        <f>IF(OR(E64="",F64=""),"",NETWORKDAYS(E64,F64,Lister!$D$7:$D$13))</f>
        <v/>
      </c>
      <c r="H64" s="76" t="str">
        <f>IF(Ansøgning!H46="","",Ansøgning!H46)</f>
        <v/>
      </c>
      <c r="I64" s="32" t="str">
        <f t="shared" si="4"/>
        <v/>
      </c>
      <c r="J64" s="77" t="str">
        <f>IF(Ansøgning!J46="","",Ansøgning!J46)</f>
        <v/>
      </c>
      <c r="K64" s="77" t="str">
        <f>IF(Ansøgning!K46="","",Ansøgning!K46)</f>
        <v/>
      </c>
      <c r="L64" s="46" t="str">
        <f t="shared" si="5"/>
        <v/>
      </c>
      <c r="M64" s="78" t="str">
        <f>IF(Ansøgning!M46="","",Ansøgning!M46)</f>
        <v/>
      </c>
      <c r="N64" s="31" t="str">
        <f t="shared" si="6"/>
        <v/>
      </c>
      <c r="O64" s="78" t="str">
        <f>IF(Ansøgning!O46="","",Ansøgning!O46)</f>
        <v/>
      </c>
      <c r="P64" s="78" t="str">
        <f>IF(Ansøgning!P46="","",Ansøgning!P46)</f>
        <v/>
      </c>
      <c r="Q64" s="78" t="str">
        <f>IF(Ansøgning!Q46="","",Ansøgning!Q46)</f>
        <v/>
      </c>
      <c r="R64" s="78" t="str">
        <f>IF(Ansøgning!R46="","",Ansøgning!R46)</f>
        <v/>
      </c>
      <c r="S64" s="46" t="str">
        <f>IFERROR(MAX(IF(OR(O64="",P64=""),"",IF(AND(AND(MONTH(E64)&gt;=7,MONTH(E64)&lt;8),AND(MONTH(F64)&gt;=7,MONTH(F64)&lt;8)),(NETWORKDAYS(E64,F64,Lister!$D$7:$D$13)-O64)*N64/NETWORKDAYS(Lister!$D$19,Lister!$E$19,Lister!$D$7:$D$13),IF(AND(AND(MONTH(E64)&gt;=7,MONTH(E64)&lt;8),MONTH(F64)&gt;7),(NETWORKDAYS(E64,Lister!$E$19,Lister!$D$7:$D$13)-O64)*N64/NETWORKDAYS(Lister!$D$19,Lister!$E$19,Lister!$D$7:$D$13),IF(MONTH(E64)&gt;7,0)))),0),"")</f>
        <v/>
      </c>
      <c r="T64" s="46" t="str">
        <f>IFERROR(MAX(IF(OR(O64="",P64=""),"",IF(AND(AND(MONTH(E64)&gt;=8,MONTH(E64)&lt;9),AND(MONTH(F64)&gt;=8,MONTH(F64)&lt;9)),(NETWORKDAYS(E64,F64,Lister!$D$7:$D$13)-P64)*N64/NETWORKDAYS(Lister!$D$20,Lister!$E$20,Lister!$D$7:$D$13),IF(AND(MONTH(E64)=7,MONTH(F64)=8),(NETWORKDAYS(Lister!$D$20,F64,Lister!$D$7:$D$13)-P64)*N64/NETWORKDAYS(Lister!$D$20,Lister!$E$20,Lister!$D$7:$D$13),IF(AND(MONTH(E64)=7,MONTH(F64)=7),0)))),0),"")</f>
        <v/>
      </c>
      <c r="U64" s="78" t="str">
        <f>IF(Ansøgning!U46="","",Ansøgning!U46)</f>
        <v/>
      </c>
      <c r="V64" s="119" t="str">
        <f t="shared" si="7"/>
        <v/>
      </c>
      <c r="W64" s="120" t="str">
        <f t="shared" si="8"/>
        <v/>
      </c>
      <c r="X64" s="42" t="str">
        <f t="shared" si="9"/>
        <v/>
      </c>
    </row>
    <row r="65" spans="1:24" x14ac:dyDescent="0.25">
      <c r="A65" s="13" t="str">
        <f t="shared" si="10"/>
        <v/>
      </c>
      <c r="B65" s="75" t="str">
        <f>IF(Ansøgning!B47="","",Ansøgning!B47)</f>
        <v/>
      </c>
      <c r="C65" s="75" t="str">
        <f>IF(Ansøgning!C47="","",Ansøgning!C47)</f>
        <v/>
      </c>
      <c r="D65" s="75" t="str">
        <f>IF(Ansøgning!D47="","",Ansøgning!D47)</f>
        <v/>
      </c>
      <c r="E65" s="76" t="str">
        <f>IF(Ansøgning!E47="","",Ansøgning!E47)</f>
        <v/>
      </c>
      <c r="F65" s="76" t="str">
        <f>IF(Ansøgning!F47="","",Ansøgning!F47)</f>
        <v/>
      </c>
      <c r="G65" s="33" t="str">
        <f>IF(OR(E65="",F65=""),"",NETWORKDAYS(E65,F65,Lister!$D$7:$D$13))</f>
        <v/>
      </c>
      <c r="H65" s="76" t="str">
        <f>IF(Ansøgning!H47="","",Ansøgning!H47)</f>
        <v/>
      </c>
      <c r="I65" s="32" t="str">
        <f t="shared" si="4"/>
        <v/>
      </c>
      <c r="J65" s="77" t="str">
        <f>IF(Ansøgning!J47="","",Ansøgning!J47)</f>
        <v/>
      </c>
      <c r="K65" s="77" t="str">
        <f>IF(Ansøgning!K47="","",Ansøgning!K47)</f>
        <v/>
      </c>
      <c r="L65" s="46" t="str">
        <f t="shared" si="5"/>
        <v/>
      </c>
      <c r="M65" s="78" t="str">
        <f>IF(Ansøgning!M47="","",Ansøgning!M47)</f>
        <v/>
      </c>
      <c r="N65" s="31" t="str">
        <f t="shared" si="6"/>
        <v/>
      </c>
      <c r="O65" s="78" t="str">
        <f>IF(Ansøgning!O47="","",Ansøgning!O47)</f>
        <v/>
      </c>
      <c r="P65" s="78" t="str">
        <f>IF(Ansøgning!P47="","",Ansøgning!P47)</f>
        <v/>
      </c>
      <c r="Q65" s="78" t="str">
        <f>IF(Ansøgning!Q47="","",Ansøgning!Q47)</f>
        <v/>
      </c>
      <c r="R65" s="78" t="str">
        <f>IF(Ansøgning!R47="","",Ansøgning!R47)</f>
        <v/>
      </c>
      <c r="S65" s="46" t="str">
        <f>IFERROR(MAX(IF(OR(O65="",P65=""),"",IF(AND(AND(MONTH(E65)&gt;=7,MONTH(E65)&lt;8),AND(MONTH(F65)&gt;=7,MONTH(F65)&lt;8)),(NETWORKDAYS(E65,F65,Lister!$D$7:$D$13)-O65)*N65/NETWORKDAYS(Lister!$D$19,Lister!$E$19,Lister!$D$7:$D$13),IF(AND(AND(MONTH(E65)&gt;=7,MONTH(E65)&lt;8),MONTH(F65)&gt;7),(NETWORKDAYS(E65,Lister!$E$19,Lister!$D$7:$D$13)-O65)*N65/NETWORKDAYS(Lister!$D$19,Lister!$E$19,Lister!$D$7:$D$13),IF(MONTH(E65)&gt;7,0)))),0),"")</f>
        <v/>
      </c>
      <c r="T65" s="46" t="str">
        <f>IFERROR(MAX(IF(OR(O65="",P65=""),"",IF(AND(AND(MONTH(E65)&gt;=8,MONTH(E65)&lt;9),AND(MONTH(F65)&gt;=8,MONTH(F65)&lt;9)),(NETWORKDAYS(E65,F65,Lister!$D$7:$D$13)-P65)*N65/NETWORKDAYS(Lister!$D$20,Lister!$E$20,Lister!$D$7:$D$13),IF(AND(MONTH(E65)=7,MONTH(F65)=8),(NETWORKDAYS(Lister!$D$20,F65,Lister!$D$7:$D$13)-P65)*N65/NETWORKDAYS(Lister!$D$20,Lister!$E$20,Lister!$D$7:$D$13),IF(AND(MONTH(E65)=7,MONTH(F65)=7),0)))),0),"")</f>
        <v/>
      </c>
      <c r="U65" s="78" t="str">
        <f>IF(Ansøgning!U47="","",Ansøgning!U47)</f>
        <v/>
      </c>
      <c r="V65" s="119" t="str">
        <f t="shared" si="7"/>
        <v/>
      </c>
      <c r="W65" s="120" t="str">
        <f t="shared" si="8"/>
        <v/>
      </c>
      <c r="X65" s="42" t="str">
        <f t="shared" si="9"/>
        <v/>
      </c>
    </row>
    <row r="66" spans="1:24" x14ac:dyDescent="0.25">
      <c r="A66" s="13" t="str">
        <f t="shared" si="10"/>
        <v/>
      </c>
      <c r="B66" s="75" t="str">
        <f>IF(Ansøgning!B48="","",Ansøgning!B48)</f>
        <v/>
      </c>
      <c r="C66" s="75" t="str">
        <f>IF(Ansøgning!C48="","",Ansøgning!C48)</f>
        <v/>
      </c>
      <c r="D66" s="75" t="str">
        <f>IF(Ansøgning!D48="","",Ansøgning!D48)</f>
        <v/>
      </c>
      <c r="E66" s="76" t="str">
        <f>IF(Ansøgning!E48="","",Ansøgning!E48)</f>
        <v/>
      </c>
      <c r="F66" s="76" t="str">
        <f>IF(Ansøgning!F48="","",Ansøgning!F48)</f>
        <v/>
      </c>
      <c r="G66" s="33" t="str">
        <f>IF(OR(E66="",F66=""),"",NETWORKDAYS(E66,F66,Lister!$D$7:$D$13))</f>
        <v/>
      </c>
      <c r="H66" s="76" t="str">
        <f>IF(Ansøgning!H48="","",Ansøgning!H48)</f>
        <v/>
      </c>
      <c r="I66" s="32" t="str">
        <f t="shared" si="4"/>
        <v/>
      </c>
      <c r="J66" s="77" t="str">
        <f>IF(Ansøgning!J48="","",Ansøgning!J48)</f>
        <v/>
      </c>
      <c r="K66" s="77" t="str">
        <f>IF(Ansøgning!K48="","",Ansøgning!K48)</f>
        <v/>
      </c>
      <c r="L66" s="46" t="str">
        <f t="shared" si="5"/>
        <v/>
      </c>
      <c r="M66" s="78" t="str">
        <f>IF(Ansøgning!M48="","",Ansøgning!M48)</f>
        <v/>
      </c>
      <c r="N66" s="31" t="str">
        <f t="shared" si="6"/>
        <v/>
      </c>
      <c r="O66" s="78" t="str">
        <f>IF(Ansøgning!O48="","",Ansøgning!O48)</f>
        <v/>
      </c>
      <c r="P66" s="78" t="str">
        <f>IF(Ansøgning!P48="","",Ansøgning!P48)</f>
        <v/>
      </c>
      <c r="Q66" s="78" t="str">
        <f>IF(Ansøgning!Q48="","",Ansøgning!Q48)</f>
        <v/>
      </c>
      <c r="R66" s="78" t="str">
        <f>IF(Ansøgning!R48="","",Ansøgning!R48)</f>
        <v/>
      </c>
      <c r="S66" s="46" t="str">
        <f>IFERROR(MAX(IF(OR(O66="",P66=""),"",IF(AND(AND(MONTH(E66)&gt;=7,MONTH(E66)&lt;8),AND(MONTH(F66)&gt;=7,MONTH(F66)&lt;8)),(NETWORKDAYS(E66,F66,Lister!$D$7:$D$13)-O66)*N66/NETWORKDAYS(Lister!$D$19,Lister!$E$19,Lister!$D$7:$D$13),IF(AND(AND(MONTH(E66)&gt;=7,MONTH(E66)&lt;8),MONTH(F66)&gt;7),(NETWORKDAYS(E66,Lister!$E$19,Lister!$D$7:$D$13)-O66)*N66/NETWORKDAYS(Lister!$D$19,Lister!$E$19,Lister!$D$7:$D$13),IF(MONTH(E66)&gt;7,0)))),0),"")</f>
        <v/>
      </c>
      <c r="T66" s="46" t="str">
        <f>IFERROR(MAX(IF(OR(O66="",P66=""),"",IF(AND(AND(MONTH(E66)&gt;=8,MONTH(E66)&lt;9),AND(MONTH(F66)&gt;=8,MONTH(F66)&lt;9)),(NETWORKDAYS(E66,F66,Lister!$D$7:$D$13)-P66)*N66/NETWORKDAYS(Lister!$D$20,Lister!$E$20,Lister!$D$7:$D$13),IF(AND(MONTH(E66)=7,MONTH(F66)=8),(NETWORKDAYS(Lister!$D$20,F66,Lister!$D$7:$D$13)-P66)*N66/NETWORKDAYS(Lister!$D$20,Lister!$E$20,Lister!$D$7:$D$13),IF(AND(MONTH(E66)=7,MONTH(F66)=7),0)))),0),"")</f>
        <v/>
      </c>
      <c r="U66" s="78" t="str">
        <f>IF(Ansøgning!U48="","",Ansøgning!U48)</f>
        <v/>
      </c>
      <c r="V66" s="119" t="str">
        <f t="shared" si="7"/>
        <v/>
      </c>
      <c r="W66" s="120" t="str">
        <f t="shared" si="8"/>
        <v/>
      </c>
      <c r="X66" s="42" t="str">
        <f t="shared" si="9"/>
        <v/>
      </c>
    </row>
    <row r="67" spans="1:24" x14ac:dyDescent="0.25">
      <c r="A67" s="13" t="str">
        <f t="shared" si="10"/>
        <v/>
      </c>
      <c r="B67" s="75" t="str">
        <f>IF(Ansøgning!B49="","",Ansøgning!B49)</f>
        <v/>
      </c>
      <c r="C67" s="75" t="str">
        <f>IF(Ansøgning!C49="","",Ansøgning!C49)</f>
        <v/>
      </c>
      <c r="D67" s="75" t="str">
        <f>IF(Ansøgning!D49="","",Ansøgning!D49)</f>
        <v/>
      </c>
      <c r="E67" s="76" t="str">
        <f>IF(Ansøgning!E49="","",Ansøgning!E49)</f>
        <v/>
      </c>
      <c r="F67" s="76" t="str">
        <f>IF(Ansøgning!F49="","",Ansøgning!F49)</f>
        <v/>
      </c>
      <c r="G67" s="33" t="str">
        <f>IF(OR(E67="",F67=""),"",NETWORKDAYS(E67,F67,Lister!$D$7:$D$13))</f>
        <v/>
      </c>
      <c r="H67" s="76" t="str">
        <f>IF(Ansøgning!H49="","",Ansøgning!H49)</f>
        <v/>
      </c>
      <c r="I67" s="32" t="str">
        <f t="shared" si="4"/>
        <v/>
      </c>
      <c r="J67" s="77" t="str">
        <f>IF(Ansøgning!J49="","",Ansøgning!J49)</f>
        <v/>
      </c>
      <c r="K67" s="77" t="str">
        <f>IF(Ansøgning!K49="","",Ansøgning!K49)</f>
        <v/>
      </c>
      <c r="L67" s="46" t="str">
        <f t="shared" si="5"/>
        <v/>
      </c>
      <c r="M67" s="78" t="str">
        <f>IF(Ansøgning!M49="","",Ansøgning!M49)</f>
        <v/>
      </c>
      <c r="N67" s="31" t="str">
        <f t="shared" si="6"/>
        <v/>
      </c>
      <c r="O67" s="78" t="str">
        <f>IF(Ansøgning!O49="","",Ansøgning!O49)</f>
        <v/>
      </c>
      <c r="P67" s="78" t="str">
        <f>IF(Ansøgning!P49="","",Ansøgning!P49)</f>
        <v/>
      </c>
      <c r="Q67" s="78" t="str">
        <f>IF(Ansøgning!Q49="","",Ansøgning!Q49)</f>
        <v/>
      </c>
      <c r="R67" s="78" t="str">
        <f>IF(Ansøgning!R49="","",Ansøgning!R49)</f>
        <v/>
      </c>
      <c r="S67" s="46" t="str">
        <f>IFERROR(MAX(IF(OR(O67="",P67=""),"",IF(AND(AND(MONTH(E67)&gt;=7,MONTH(E67)&lt;8),AND(MONTH(F67)&gt;=7,MONTH(F67)&lt;8)),(NETWORKDAYS(E67,F67,Lister!$D$7:$D$13)-O67)*N67/NETWORKDAYS(Lister!$D$19,Lister!$E$19,Lister!$D$7:$D$13),IF(AND(AND(MONTH(E67)&gt;=7,MONTH(E67)&lt;8),MONTH(F67)&gt;7),(NETWORKDAYS(E67,Lister!$E$19,Lister!$D$7:$D$13)-O67)*N67/NETWORKDAYS(Lister!$D$19,Lister!$E$19,Lister!$D$7:$D$13),IF(MONTH(E67)&gt;7,0)))),0),"")</f>
        <v/>
      </c>
      <c r="T67" s="46" t="str">
        <f>IFERROR(MAX(IF(OR(O67="",P67=""),"",IF(AND(AND(MONTH(E67)&gt;=8,MONTH(E67)&lt;9),AND(MONTH(F67)&gt;=8,MONTH(F67)&lt;9)),(NETWORKDAYS(E67,F67,Lister!$D$7:$D$13)-P67)*N67/NETWORKDAYS(Lister!$D$20,Lister!$E$20,Lister!$D$7:$D$13),IF(AND(MONTH(E67)=7,MONTH(F67)=8),(NETWORKDAYS(Lister!$D$20,F67,Lister!$D$7:$D$13)-P67)*N67/NETWORKDAYS(Lister!$D$20,Lister!$E$20,Lister!$D$7:$D$13),IF(AND(MONTH(E67)=7,MONTH(F67)=7),0)))),0),"")</f>
        <v/>
      </c>
      <c r="U67" s="78" t="str">
        <f>IF(Ansøgning!U49="","",Ansøgning!U49)</f>
        <v/>
      </c>
      <c r="V67" s="119" t="str">
        <f t="shared" si="7"/>
        <v/>
      </c>
      <c r="W67" s="120" t="str">
        <f t="shared" si="8"/>
        <v/>
      </c>
      <c r="X67" s="42" t="str">
        <f t="shared" si="9"/>
        <v/>
      </c>
    </row>
    <row r="68" spans="1:24" x14ac:dyDescent="0.25">
      <c r="A68" s="13" t="str">
        <f t="shared" si="10"/>
        <v/>
      </c>
      <c r="B68" s="75" t="str">
        <f>IF(Ansøgning!B50="","",Ansøgning!B50)</f>
        <v/>
      </c>
      <c r="C68" s="75" t="str">
        <f>IF(Ansøgning!C50="","",Ansøgning!C50)</f>
        <v/>
      </c>
      <c r="D68" s="75" t="str">
        <f>IF(Ansøgning!D50="","",Ansøgning!D50)</f>
        <v/>
      </c>
      <c r="E68" s="76" t="str">
        <f>IF(Ansøgning!E50="","",Ansøgning!E50)</f>
        <v/>
      </c>
      <c r="F68" s="76" t="str">
        <f>IF(Ansøgning!F50="","",Ansøgning!F50)</f>
        <v/>
      </c>
      <c r="G68" s="33" t="str">
        <f>IF(OR(E68="",F68=""),"",NETWORKDAYS(E68,F68,Lister!$D$7:$D$13))</f>
        <v/>
      </c>
      <c r="H68" s="76" t="str">
        <f>IF(Ansøgning!H50="","",Ansøgning!H50)</f>
        <v/>
      </c>
      <c r="I68" s="32" t="str">
        <f t="shared" si="4"/>
        <v/>
      </c>
      <c r="J68" s="77" t="str">
        <f>IF(Ansøgning!J50="","",Ansøgning!J50)</f>
        <v/>
      </c>
      <c r="K68" s="77" t="str">
        <f>IF(Ansøgning!K50="","",Ansøgning!K50)</f>
        <v/>
      </c>
      <c r="L68" s="46" t="str">
        <f t="shared" si="5"/>
        <v/>
      </c>
      <c r="M68" s="78" t="str">
        <f>IF(Ansøgning!M50="","",Ansøgning!M50)</f>
        <v/>
      </c>
      <c r="N68" s="31" t="str">
        <f t="shared" si="6"/>
        <v/>
      </c>
      <c r="O68" s="78" t="str">
        <f>IF(Ansøgning!O50="","",Ansøgning!O50)</f>
        <v/>
      </c>
      <c r="P68" s="78" t="str">
        <f>IF(Ansøgning!P50="","",Ansøgning!P50)</f>
        <v/>
      </c>
      <c r="Q68" s="78" t="str">
        <f>IF(Ansøgning!Q50="","",Ansøgning!Q50)</f>
        <v/>
      </c>
      <c r="R68" s="78" t="str">
        <f>IF(Ansøgning!R50="","",Ansøgning!R50)</f>
        <v/>
      </c>
      <c r="S68" s="46" t="str">
        <f>IFERROR(MAX(IF(OR(O68="",P68=""),"",IF(AND(AND(MONTH(E68)&gt;=7,MONTH(E68)&lt;8),AND(MONTH(F68)&gt;=7,MONTH(F68)&lt;8)),(NETWORKDAYS(E68,F68,Lister!$D$7:$D$13)-O68)*N68/NETWORKDAYS(Lister!$D$19,Lister!$E$19,Lister!$D$7:$D$13),IF(AND(AND(MONTH(E68)&gt;=7,MONTH(E68)&lt;8),MONTH(F68)&gt;7),(NETWORKDAYS(E68,Lister!$E$19,Lister!$D$7:$D$13)-O68)*N68/NETWORKDAYS(Lister!$D$19,Lister!$E$19,Lister!$D$7:$D$13),IF(MONTH(E68)&gt;7,0)))),0),"")</f>
        <v/>
      </c>
      <c r="T68" s="46" t="str">
        <f>IFERROR(MAX(IF(OR(O68="",P68=""),"",IF(AND(AND(MONTH(E68)&gt;=8,MONTH(E68)&lt;9),AND(MONTH(F68)&gt;=8,MONTH(F68)&lt;9)),(NETWORKDAYS(E68,F68,Lister!$D$7:$D$13)-P68)*N68/NETWORKDAYS(Lister!$D$20,Lister!$E$20,Lister!$D$7:$D$13),IF(AND(MONTH(E68)=7,MONTH(F68)=8),(NETWORKDAYS(Lister!$D$20,F68,Lister!$D$7:$D$13)-P68)*N68/NETWORKDAYS(Lister!$D$20,Lister!$E$20,Lister!$D$7:$D$13),IF(AND(MONTH(E68)=7,MONTH(F68)=7),0)))),0),"")</f>
        <v/>
      </c>
      <c r="U68" s="78" t="str">
        <f>IF(Ansøgning!U50="","",Ansøgning!U50)</f>
        <v/>
      </c>
      <c r="V68" s="119" t="str">
        <f t="shared" si="7"/>
        <v/>
      </c>
      <c r="W68" s="120" t="str">
        <f t="shared" si="8"/>
        <v/>
      </c>
      <c r="X68" s="42" t="str">
        <f t="shared" si="9"/>
        <v/>
      </c>
    </row>
    <row r="69" spans="1:24" x14ac:dyDescent="0.25">
      <c r="A69" s="13" t="str">
        <f t="shared" si="10"/>
        <v/>
      </c>
      <c r="B69" s="75" t="str">
        <f>IF(Ansøgning!B51="","",Ansøgning!B51)</f>
        <v/>
      </c>
      <c r="C69" s="75" t="str">
        <f>IF(Ansøgning!C51="","",Ansøgning!C51)</f>
        <v/>
      </c>
      <c r="D69" s="75" t="str">
        <f>IF(Ansøgning!D51="","",Ansøgning!D51)</f>
        <v/>
      </c>
      <c r="E69" s="76" t="str">
        <f>IF(Ansøgning!E51="","",Ansøgning!E51)</f>
        <v/>
      </c>
      <c r="F69" s="76" t="str">
        <f>IF(Ansøgning!F51="","",Ansøgning!F51)</f>
        <v/>
      </c>
      <c r="G69" s="33" t="str">
        <f>IF(OR(E69="",F69=""),"",NETWORKDAYS(E69,F69,Lister!$D$7:$D$13))</f>
        <v/>
      </c>
      <c r="H69" s="76" t="str">
        <f>IF(Ansøgning!H51="","",Ansøgning!H51)</f>
        <v/>
      </c>
      <c r="I69" s="32" t="str">
        <f t="shared" si="4"/>
        <v/>
      </c>
      <c r="J69" s="77" t="str">
        <f>IF(Ansøgning!J51="","",Ansøgning!J51)</f>
        <v/>
      </c>
      <c r="K69" s="77" t="str">
        <f>IF(Ansøgning!K51="","",Ansøgning!K51)</f>
        <v/>
      </c>
      <c r="L69" s="46" t="str">
        <f t="shared" si="5"/>
        <v/>
      </c>
      <c r="M69" s="78" t="str">
        <f>IF(Ansøgning!M51="","",Ansøgning!M51)</f>
        <v/>
      </c>
      <c r="N69" s="31" t="str">
        <f t="shared" si="6"/>
        <v/>
      </c>
      <c r="O69" s="78" t="str">
        <f>IF(Ansøgning!O51="","",Ansøgning!O51)</f>
        <v/>
      </c>
      <c r="P69" s="78" t="str">
        <f>IF(Ansøgning!P51="","",Ansøgning!P51)</f>
        <v/>
      </c>
      <c r="Q69" s="78" t="str">
        <f>IF(Ansøgning!Q51="","",Ansøgning!Q51)</f>
        <v/>
      </c>
      <c r="R69" s="78" t="str">
        <f>IF(Ansøgning!R51="","",Ansøgning!R51)</f>
        <v/>
      </c>
      <c r="S69" s="46" t="str">
        <f>IFERROR(MAX(IF(OR(O69="",P69=""),"",IF(AND(AND(MONTH(E69)&gt;=7,MONTH(E69)&lt;8),AND(MONTH(F69)&gt;=7,MONTH(F69)&lt;8)),(NETWORKDAYS(E69,F69,Lister!$D$7:$D$13)-O69)*N69/NETWORKDAYS(Lister!$D$19,Lister!$E$19,Lister!$D$7:$D$13),IF(AND(AND(MONTH(E69)&gt;=7,MONTH(E69)&lt;8),MONTH(F69)&gt;7),(NETWORKDAYS(E69,Lister!$E$19,Lister!$D$7:$D$13)-O69)*N69/NETWORKDAYS(Lister!$D$19,Lister!$E$19,Lister!$D$7:$D$13),IF(MONTH(E69)&gt;7,0)))),0),"")</f>
        <v/>
      </c>
      <c r="T69" s="46" t="str">
        <f>IFERROR(MAX(IF(OR(O69="",P69=""),"",IF(AND(AND(MONTH(E69)&gt;=8,MONTH(E69)&lt;9),AND(MONTH(F69)&gt;=8,MONTH(F69)&lt;9)),(NETWORKDAYS(E69,F69,Lister!$D$7:$D$13)-P69)*N69/NETWORKDAYS(Lister!$D$20,Lister!$E$20,Lister!$D$7:$D$13),IF(AND(MONTH(E69)=7,MONTH(F69)=8),(NETWORKDAYS(Lister!$D$20,F69,Lister!$D$7:$D$13)-P69)*N69/NETWORKDAYS(Lister!$D$20,Lister!$E$20,Lister!$D$7:$D$13),IF(AND(MONTH(E69)=7,MONTH(F69)=7),0)))),0),"")</f>
        <v/>
      </c>
      <c r="U69" s="78" t="str">
        <f>IF(Ansøgning!U51="","",Ansøgning!U51)</f>
        <v/>
      </c>
      <c r="V69" s="119" t="str">
        <f t="shared" si="7"/>
        <v/>
      </c>
      <c r="W69" s="120" t="str">
        <f t="shared" si="8"/>
        <v/>
      </c>
      <c r="X69" s="42" t="str">
        <f t="shared" si="9"/>
        <v/>
      </c>
    </row>
    <row r="70" spans="1:24" x14ac:dyDescent="0.25">
      <c r="A70" s="13" t="str">
        <f t="shared" si="10"/>
        <v/>
      </c>
      <c r="B70" s="75" t="str">
        <f>IF(Ansøgning!B52="","",Ansøgning!B52)</f>
        <v/>
      </c>
      <c r="C70" s="75" t="str">
        <f>IF(Ansøgning!C52="","",Ansøgning!C52)</f>
        <v/>
      </c>
      <c r="D70" s="75" t="str">
        <f>IF(Ansøgning!D52="","",Ansøgning!D52)</f>
        <v/>
      </c>
      <c r="E70" s="76" t="str">
        <f>IF(Ansøgning!E52="","",Ansøgning!E52)</f>
        <v/>
      </c>
      <c r="F70" s="76" t="str">
        <f>IF(Ansøgning!F52="","",Ansøgning!F52)</f>
        <v/>
      </c>
      <c r="G70" s="33" t="str">
        <f>IF(OR(E70="",F70=""),"",NETWORKDAYS(E70,F70,Lister!$D$7:$D$13))</f>
        <v/>
      </c>
      <c r="H70" s="76" t="str">
        <f>IF(Ansøgning!H52="","",Ansøgning!H52)</f>
        <v/>
      </c>
      <c r="I70" s="32" t="str">
        <f t="shared" si="4"/>
        <v/>
      </c>
      <c r="J70" s="77" t="str">
        <f>IF(Ansøgning!J52="","",Ansøgning!J52)</f>
        <v/>
      </c>
      <c r="K70" s="77" t="str">
        <f>IF(Ansøgning!K52="","",Ansøgning!K52)</f>
        <v/>
      </c>
      <c r="L70" s="46" t="str">
        <f t="shared" si="5"/>
        <v/>
      </c>
      <c r="M70" s="78" t="str">
        <f>IF(Ansøgning!M52="","",Ansøgning!M52)</f>
        <v/>
      </c>
      <c r="N70" s="31" t="str">
        <f t="shared" si="6"/>
        <v/>
      </c>
      <c r="O70" s="78" t="str">
        <f>IF(Ansøgning!O52="","",Ansøgning!O52)</f>
        <v/>
      </c>
      <c r="P70" s="78" t="str">
        <f>IF(Ansøgning!P52="","",Ansøgning!P52)</f>
        <v/>
      </c>
      <c r="Q70" s="78" t="str">
        <f>IF(Ansøgning!Q52="","",Ansøgning!Q52)</f>
        <v/>
      </c>
      <c r="R70" s="78" t="str">
        <f>IF(Ansøgning!R52="","",Ansøgning!R52)</f>
        <v/>
      </c>
      <c r="S70" s="46" t="str">
        <f>IFERROR(MAX(IF(OR(O70="",P70=""),"",IF(AND(AND(MONTH(E70)&gt;=7,MONTH(E70)&lt;8),AND(MONTH(F70)&gt;=7,MONTH(F70)&lt;8)),(NETWORKDAYS(E70,F70,Lister!$D$7:$D$13)-O70)*N70/NETWORKDAYS(Lister!$D$19,Lister!$E$19,Lister!$D$7:$D$13),IF(AND(AND(MONTH(E70)&gt;=7,MONTH(E70)&lt;8),MONTH(F70)&gt;7),(NETWORKDAYS(E70,Lister!$E$19,Lister!$D$7:$D$13)-O70)*N70/NETWORKDAYS(Lister!$D$19,Lister!$E$19,Lister!$D$7:$D$13),IF(MONTH(E70)&gt;7,0)))),0),"")</f>
        <v/>
      </c>
      <c r="T70" s="46" t="str">
        <f>IFERROR(MAX(IF(OR(O70="",P70=""),"",IF(AND(AND(MONTH(E70)&gt;=8,MONTH(E70)&lt;9),AND(MONTH(F70)&gt;=8,MONTH(F70)&lt;9)),(NETWORKDAYS(E70,F70,Lister!$D$7:$D$13)-P70)*N70/NETWORKDAYS(Lister!$D$20,Lister!$E$20,Lister!$D$7:$D$13),IF(AND(MONTH(E70)=7,MONTH(F70)=8),(NETWORKDAYS(Lister!$D$20,F70,Lister!$D$7:$D$13)-P70)*N70/NETWORKDAYS(Lister!$D$20,Lister!$E$20,Lister!$D$7:$D$13),IF(AND(MONTH(E70)=7,MONTH(F70)=7),0)))),0),"")</f>
        <v/>
      </c>
      <c r="U70" s="78" t="str">
        <f>IF(Ansøgning!U52="","",Ansøgning!U52)</f>
        <v/>
      </c>
      <c r="V70" s="119" t="str">
        <f t="shared" si="7"/>
        <v/>
      </c>
      <c r="W70" s="120" t="str">
        <f t="shared" si="8"/>
        <v/>
      </c>
      <c r="X70" s="42" t="str">
        <f t="shared" si="9"/>
        <v/>
      </c>
    </row>
    <row r="71" spans="1:24" x14ac:dyDescent="0.25">
      <c r="A71" s="13" t="str">
        <f t="shared" si="10"/>
        <v/>
      </c>
      <c r="B71" s="75" t="str">
        <f>IF(Ansøgning!B53="","",Ansøgning!B53)</f>
        <v/>
      </c>
      <c r="C71" s="75" t="str">
        <f>IF(Ansøgning!C53="","",Ansøgning!C53)</f>
        <v/>
      </c>
      <c r="D71" s="75" t="str">
        <f>IF(Ansøgning!D53="","",Ansøgning!D53)</f>
        <v/>
      </c>
      <c r="E71" s="76" t="str">
        <f>IF(Ansøgning!E53="","",Ansøgning!E53)</f>
        <v/>
      </c>
      <c r="F71" s="76" t="str">
        <f>IF(Ansøgning!F53="","",Ansøgning!F53)</f>
        <v/>
      </c>
      <c r="G71" s="33" t="str">
        <f>IF(OR(E71="",F71=""),"",NETWORKDAYS(E71,F71,Lister!$D$7:$D$13))</f>
        <v/>
      </c>
      <c r="H71" s="76" t="str">
        <f>IF(Ansøgning!H53="","",Ansøgning!H53)</f>
        <v/>
      </c>
      <c r="I71" s="32" t="str">
        <f t="shared" si="4"/>
        <v/>
      </c>
      <c r="J71" s="77" t="str">
        <f>IF(Ansøgning!J53="","",Ansøgning!J53)</f>
        <v/>
      </c>
      <c r="K71" s="77" t="str">
        <f>IF(Ansøgning!K53="","",Ansøgning!K53)</f>
        <v/>
      </c>
      <c r="L71" s="46" t="str">
        <f t="shared" si="5"/>
        <v/>
      </c>
      <c r="M71" s="78" t="str">
        <f>IF(Ansøgning!M53="","",Ansøgning!M53)</f>
        <v/>
      </c>
      <c r="N71" s="31" t="str">
        <f t="shared" si="6"/>
        <v/>
      </c>
      <c r="O71" s="78" t="str">
        <f>IF(Ansøgning!O53="","",Ansøgning!O53)</f>
        <v/>
      </c>
      <c r="P71" s="78" t="str">
        <f>IF(Ansøgning!P53="","",Ansøgning!P53)</f>
        <v/>
      </c>
      <c r="Q71" s="78" t="str">
        <f>IF(Ansøgning!Q53="","",Ansøgning!Q53)</f>
        <v/>
      </c>
      <c r="R71" s="78" t="str">
        <f>IF(Ansøgning!R53="","",Ansøgning!R53)</f>
        <v/>
      </c>
      <c r="S71" s="46" t="str">
        <f>IFERROR(MAX(IF(OR(O71="",P71=""),"",IF(AND(AND(MONTH(E71)&gt;=7,MONTH(E71)&lt;8),AND(MONTH(F71)&gt;=7,MONTH(F71)&lt;8)),(NETWORKDAYS(E71,F71,Lister!$D$7:$D$13)-O71)*N71/NETWORKDAYS(Lister!$D$19,Lister!$E$19,Lister!$D$7:$D$13),IF(AND(AND(MONTH(E71)&gt;=7,MONTH(E71)&lt;8),MONTH(F71)&gt;7),(NETWORKDAYS(E71,Lister!$E$19,Lister!$D$7:$D$13)-O71)*N71/NETWORKDAYS(Lister!$D$19,Lister!$E$19,Lister!$D$7:$D$13),IF(MONTH(E71)&gt;7,0)))),0),"")</f>
        <v/>
      </c>
      <c r="T71" s="46" t="str">
        <f>IFERROR(MAX(IF(OR(O71="",P71=""),"",IF(AND(AND(MONTH(E71)&gt;=8,MONTH(E71)&lt;9),AND(MONTH(F71)&gt;=8,MONTH(F71)&lt;9)),(NETWORKDAYS(E71,F71,Lister!$D$7:$D$13)-P71)*N71/NETWORKDAYS(Lister!$D$20,Lister!$E$20,Lister!$D$7:$D$13),IF(AND(MONTH(E71)=7,MONTH(F71)=8),(NETWORKDAYS(Lister!$D$20,F71,Lister!$D$7:$D$13)-P71)*N71/NETWORKDAYS(Lister!$D$20,Lister!$E$20,Lister!$D$7:$D$13),IF(AND(MONTH(E71)=7,MONTH(F71)=7),0)))),0),"")</f>
        <v/>
      </c>
      <c r="U71" s="78" t="str">
        <f>IF(Ansøgning!U53="","",Ansøgning!U53)</f>
        <v/>
      </c>
      <c r="V71" s="119" t="str">
        <f t="shared" si="7"/>
        <v/>
      </c>
      <c r="W71" s="120" t="str">
        <f t="shared" si="8"/>
        <v/>
      </c>
      <c r="X71" s="42" t="str">
        <f t="shared" si="9"/>
        <v/>
      </c>
    </row>
    <row r="72" spans="1:24" x14ac:dyDescent="0.25">
      <c r="A72" s="13" t="str">
        <f t="shared" si="10"/>
        <v/>
      </c>
      <c r="B72" s="75" t="str">
        <f>IF(Ansøgning!B54="","",Ansøgning!B54)</f>
        <v/>
      </c>
      <c r="C72" s="75" t="str">
        <f>IF(Ansøgning!C54="","",Ansøgning!C54)</f>
        <v/>
      </c>
      <c r="D72" s="75" t="str">
        <f>IF(Ansøgning!D54="","",Ansøgning!D54)</f>
        <v/>
      </c>
      <c r="E72" s="76" t="str">
        <f>IF(Ansøgning!E54="","",Ansøgning!E54)</f>
        <v/>
      </c>
      <c r="F72" s="76" t="str">
        <f>IF(Ansøgning!F54="","",Ansøgning!F54)</f>
        <v/>
      </c>
      <c r="G72" s="33" t="str">
        <f>IF(OR(E72="",F72=""),"",NETWORKDAYS(E72,F72,Lister!$D$7:$D$13))</f>
        <v/>
      </c>
      <c r="H72" s="76" t="str">
        <f>IF(Ansøgning!H54="","",Ansøgning!H54)</f>
        <v/>
      </c>
      <c r="I72" s="32" t="str">
        <f t="shared" si="4"/>
        <v/>
      </c>
      <c r="J72" s="77" t="str">
        <f>IF(Ansøgning!J54="","",Ansøgning!J54)</f>
        <v/>
      </c>
      <c r="K72" s="77" t="str">
        <f>IF(Ansøgning!K54="","",Ansøgning!K54)</f>
        <v/>
      </c>
      <c r="L72" s="46" t="str">
        <f t="shared" si="5"/>
        <v/>
      </c>
      <c r="M72" s="78" t="str">
        <f>IF(Ansøgning!M54="","",Ansøgning!M54)</f>
        <v/>
      </c>
      <c r="N72" s="31" t="str">
        <f t="shared" si="6"/>
        <v/>
      </c>
      <c r="O72" s="78" t="str">
        <f>IF(Ansøgning!O54="","",Ansøgning!O54)</f>
        <v/>
      </c>
      <c r="P72" s="78" t="str">
        <f>IF(Ansøgning!P54="","",Ansøgning!P54)</f>
        <v/>
      </c>
      <c r="Q72" s="78" t="str">
        <f>IF(Ansøgning!Q54="","",Ansøgning!Q54)</f>
        <v/>
      </c>
      <c r="R72" s="78" t="str">
        <f>IF(Ansøgning!R54="","",Ansøgning!R54)</f>
        <v/>
      </c>
      <c r="S72" s="46" t="str">
        <f>IFERROR(MAX(IF(OR(O72="",P72=""),"",IF(AND(AND(MONTH(E72)&gt;=7,MONTH(E72)&lt;8),AND(MONTH(F72)&gt;=7,MONTH(F72)&lt;8)),(NETWORKDAYS(E72,F72,Lister!$D$7:$D$13)-O72)*N72/NETWORKDAYS(Lister!$D$19,Lister!$E$19,Lister!$D$7:$D$13),IF(AND(AND(MONTH(E72)&gt;=7,MONTH(E72)&lt;8),MONTH(F72)&gt;7),(NETWORKDAYS(E72,Lister!$E$19,Lister!$D$7:$D$13)-O72)*N72/NETWORKDAYS(Lister!$D$19,Lister!$E$19,Lister!$D$7:$D$13),IF(MONTH(E72)&gt;7,0)))),0),"")</f>
        <v/>
      </c>
      <c r="T72" s="46" t="str">
        <f>IFERROR(MAX(IF(OR(O72="",P72=""),"",IF(AND(AND(MONTH(E72)&gt;=8,MONTH(E72)&lt;9),AND(MONTH(F72)&gt;=8,MONTH(F72)&lt;9)),(NETWORKDAYS(E72,F72,Lister!$D$7:$D$13)-P72)*N72/NETWORKDAYS(Lister!$D$20,Lister!$E$20,Lister!$D$7:$D$13),IF(AND(MONTH(E72)=7,MONTH(F72)=8),(NETWORKDAYS(Lister!$D$20,F72,Lister!$D$7:$D$13)-P72)*N72/NETWORKDAYS(Lister!$D$20,Lister!$E$20,Lister!$D$7:$D$13),IF(AND(MONTH(E72)=7,MONTH(F72)=7),0)))),0),"")</f>
        <v/>
      </c>
      <c r="U72" s="78" t="str">
        <f>IF(Ansøgning!U54="","",Ansøgning!U54)</f>
        <v/>
      </c>
      <c r="V72" s="119" t="str">
        <f t="shared" si="7"/>
        <v/>
      </c>
      <c r="W72" s="120" t="str">
        <f t="shared" si="8"/>
        <v/>
      </c>
      <c r="X72" s="42" t="str">
        <f t="shared" si="9"/>
        <v/>
      </c>
    </row>
    <row r="73" spans="1:24" x14ac:dyDescent="0.25">
      <c r="A73" s="13" t="str">
        <f t="shared" si="10"/>
        <v/>
      </c>
      <c r="B73" s="75" t="str">
        <f>IF(Ansøgning!B55="","",Ansøgning!B55)</f>
        <v/>
      </c>
      <c r="C73" s="75" t="str">
        <f>IF(Ansøgning!C55="","",Ansøgning!C55)</f>
        <v/>
      </c>
      <c r="D73" s="75" t="str">
        <f>IF(Ansøgning!D55="","",Ansøgning!D55)</f>
        <v/>
      </c>
      <c r="E73" s="76" t="str">
        <f>IF(Ansøgning!E55="","",Ansøgning!E55)</f>
        <v/>
      </c>
      <c r="F73" s="76" t="str">
        <f>IF(Ansøgning!F55="","",Ansøgning!F55)</f>
        <v/>
      </c>
      <c r="G73" s="33" t="str">
        <f>IF(OR(E73="",F73=""),"",NETWORKDAYS(E73,F73,Lister!$D$7:$D$13))</f>
        <v/>
      </c>
      <c r="H73" s="76" t="str">
        <f>IF(Ansøgning!H55="","",Ansøgning!H55)</f>
        <v/>
      </c>
      <c r="I73" s="32" t="str">
        <f t="shared" si="4"/>
        <v/>
      </c>
      <c r="J73" s="77" t="str">
        <f>IF(Ansøgning!J55="","",Ansøgning!J55)</f>
        <v/>
      </c>
      <c r="K73" s="77" t="str">
        <f>IF(Ansøgning!K55="","",Ansøgning!K55)</f>
        <v/>
      </c>
      <c r="L73" s="46" t="str">
        <f t="shared" si="5"/>
        <v/>
      </c>
      <c r="M73" s="78" t="str">
        <f>IF(Ansøgning!M55="","",Ansøgning!M55)</f>
        <v/>
      </c>
      <c r="N73" s="31" t="str">
        <f t="shared" si="6"/>
        <v/>
      </c>
      <c r="O73" s="78" t="str">
        <f>IF(Ansøgning!O55="","",Ansøgning!O55)</f>
        <v/>
      </c>
      <c r="P73" s="78" t="str">
        <f>IF(Ansøgning!P55="","",Ansøgning!P55)</f>
        <v/>
      </c>
      <c r="Q73" s="78" t="str">
        <f>IF(Ansøgning!Q55="","",Ansøgning!Q55)</f>
        <v/>
      </c>
      <c r="R73" s="78" t="str">
        <f>IF(Ansøgning!R55="","",Ansøgning!R55)</f>
        <v/>
      </c>
      <c r="S73" s="46" t="str">
        <f>IFERROR(MAX(IF(OR(O73="",P73=""),"",IF(AND(AND(MONTH(E73)&gt;=7,MONTH(E73)&lt;8),AND(MONTH(F73)&gt;=7,MONTH(F73)&lt;8)),(NETWORKDAYS(E73,F73,Lister!$D$7:$D$13)-O73)*N73/NETWORKDAYS(Lister!$D$19,Lister!$E$19,Lister!$D$7:$D$13),IF(AND(AND(MONTH(E73)&gt;=7,MONTH(E73)&lt;8),MONTH(F73)&gt;7),(NETWORKDAYS(E73,Lister!$E$19,Lister!$D$7:$D$13)-O73)*N73/NETWORKDAYS(Lister!$D$19,Lister!$E$19,Lister!$D$7:$D$13),IF(MONTH(E73)&gt;7,0)))),0),"")</f>
        <v/>
      </c>
      <c r="T73" s="46" t="str">
        <f>IFERROR(MAX(IF(OR(O73="",P73=""),"",IF(AND(AND(MONTH(E73)&gt;=8,MONTH(E73)&lt;9),AND(MONTH(F73)&gt;=8,MONTH(F73)&lt;9)),(NETWORKDAYS(E73,F73,Lister!$D$7:$D$13)-P73)*N73/NETWORKDAYS(Lister!$D$20,Lister!$E$20,Lister!$D$7:$D$13),IF(AND(MONTH(E73)=7,MONTH(F73)=8),(NETWORKDAYS(Lister!$D$20,F73,Lister!$D$7:$D$13)-P73)*N73/NETWORKDAYS(Lister!$D$20,Lister!$E$20,Lister!$D$7:$D$13),IF(AND(MONTH(E73)=7,MONTH(F73)=7),0)))),0),"")</f>
        <v/>
      </c>
      <c r="U73" s="78" t="str">
        <f>IF(Ansøgning!U55="","",Ansøgning!U55)</f>
        <v/>
      </c>
      <c r="V73" s="119" t="str">
        <f t="shared" si="7"/>
        <v/>
      </c>
      <c r="W73" s="120" t="str">
        <f t="shared" si="8"/>
        <v/>
      </c>
      <c r="X73" s="42" t="str">
        <f t="shared" si="9"/>
        <v/>
      </c>
    </row>
    <row r="74" spans="1:24" x14ac:dyDescent="0.25">
      <c r="A74" s="13" t="str">
        <f t="shared" si="10"/>
        <v/>
      </c>
      <c r="B74" s="75" t="str">
        <f>IF(Ansøgning!B56="","",Ansøgning!B56)</f>
        <v/>
      </c>
      <c r="C74" s="75" t="str">
        <f>IF(Ansøgning!C56="","",Ansøgning!C56)</f>
        <v/>
      </c>
      <c r="D74" s="75" t="str">
        <f>IF(Ansøgning!D56="","",Ansøgning!D56)</f>
        <v/>
      </c>
      <c r="E74" s="76" t="str">
        <f>IF(Ansøgning!E56="","",Ansøgning!E56)</f>
        <v/>
      </c>
      <c r="F74" s="76" t="str">
        <f>IF(Ansøgning!F56="","",Ansøgning!F56)</f>
        <v/>
      </c>
      <c r="G74" s="33" t="str">
        <f>IF(OR(E74="",F74=""),"",NETWORKDAYS(E74,F74,Lister!$D$7:$D$13))</f>
        <v/>
      </c>
      <c r="H74" s="76" t="str">
        <f>IF(Ansøgning!H56="","",Ansøgning!H56)</f>
        <v/>
      </c>
      <c r="I74" s="32" t="str">
        <f t="shared" si="4"/>
        <v/>
      </c>
      <c r="J74" s="77" t="str">
        <f>IF(Ansøgning!J56="","",Ansøgning!J56)</f>
        <v/>
      </c>
      <c r="K74" s="77" t="str">
        <f>IF(Ansøgning!K56="","",Ansøgning!K56)</f>
        <v/>
      </c>
      <c r="L74" s="46" t="str">
        <f t="shared" si="5"/>
        <v/>
      </c>
      <c r="M74" s="78" t="str">
        <f>IF(Ansøgning!M56="","",Ansøgning!M56)</f>
        <v/>
      </c>
      <c r="N74" s="31" t="str">
        <f t="shared" si="6"/>
        <v/>
      </c>
      <c r="O74" s="78" t="str">
        <f>IF(Ansøgning!O56="","",Ansøgning!O56)</f>
        <v/>
      </c>
      <c r="P74" s="78" t="str">
        <f>IF(Ansøgning!P56="","",Ansøgning!P56)</f>
        <v/>
      </c>
      <c r="Q74" s="78" t="str">
        <f>IF(Ansøgning!Q56="","",Ansøgning!Q56)</f>
        <v/>
      </c>
      <c r="R74" s="78" t="str">
        <f>IF(Ansøgning!R56="","",Ansøgning!R56)</f>
        <v/>
      </c>
      <c r="S74" s="46" t="str">
        <f>IFERROR(MAX(IF(OR(O74="",P74=""),"",IF(AND(AND(MONTH(E74)&gt;=7,MONTH(E74)&lt;8),AND(MONTH(F74)&gt;=7,MONTH(F74)&lt;8)),(NETWORKDAYS(E74,F74,Lister!$D$7:$D$13)-O74)*N74/NETWORKDAYS(Lister!$D$19,Lister!$E$19,Lister!$D$7:$D$13),IF(AND(AND(MONTH(E74)&gt;=7,MONTH(E74)&lt;8),MONTH(F74)&gt;7),(NETWORKDAYS(E74,Lister!$E$19,Lister!$D$7:$D$13)-O74)*N74/NETWORKDAYS(Lister!$D$19,Lister!$E$19,Lister!$D$7:$D$13),IF(MONTH(E74)&gt;7,0)))),0),"")</f>
        <v/>
      </c>
      <c r="T74" s="46" t="str">
        <f>IFERROR(MAX(IF(OR(O74="",P74=""),"",IF(AND(AND(MONTH(E74)&gt;=8,MONTH(E74)&lt;9),AND(MONTH(F74)&gt;=8,MONTH(F74)&lt;9)),(NETWORKDAYS(E74,F74,Lister!$D$7:$D$13)-P74)*N74/NETWORKDAYS(Lister!$D$20,Lister!$E$20,Lister!$D$7:$D$13),IF(AND(MONTH(E74)=7,MONTH(F74)=8),(NETWORKDAYS(Lister!$D$20,F74,Lister!$D$7:$D$13)-P74)*N74/NETWORKDAYS(Lister!$D$20,Lister!$E$20,Lister!$D$7:$D$13),IF(AND(MONTH(E74)=7,MONTH(F74)=7),0)))),0),"")</f>
        <v/>
      </c>
      <c r="U74" s="78" t="str">
        <f>IF(Ansøgning!U56="","",Ansøgning!U56)</f>
        <v/>
      </c>
      <c r="V74" s="119" t="str">
        <f t="shared" si="7"/>
        <v/>
      </c>
      <c r="W74" s="120" t="str">
        <f t="shared" si="8"/>
        <v/>
      </c>
      <c r="X74" s="42" t="str">
        <f t="shared" si="9"/>
        <v/>
      </c>
    </row>
    <row r="75" spans="1:24" x14ac:dyDescent="0.25">
      <c r="A75" s="13" t="str">
        <f t="shared" si="10"/>
        <v/>
      </c>
      <c r="B75" s="75" t="str">
        <f>IF(Ansøgning!B57="","",Ansøgning!B57)</f>
        <v/>
      </c>
      <c r="C75" s="75" t="str">
        <f>IF(Ansøgning!C57="","",Ansøgning!C57)</f>
        <v/>
      </c>
      <c r="D75" s="75" t="str">
        <f>IF(Ansøgning!D57="","",Ansøgning!D57)</f>
        <v/>
      </c>
      <c r="E75" s="76" t="str">
        <f>IF(Ansøgning!E57="","",Ansøgning!E57)</f>
        <v/>
      </c>
      <c r="F75" s="76" t="str">
        <f>IF(Ansøgning!F57="","",Ansøgning!F57)</f>
        <v/>
      </c>
      <c r="G75" s="33" t="str">
        <f>IF(OR(E75="",F75=""),"",NETWORKDAYS(E75,F75,Lister!$D$7:$D$13))</f>
        <v/>
      </c>
      <c r="H75" s="76" t="str">
        <f>IF(Ansøgning!H57="","",Ansøgning!H57)</f>
        <v/>
      </c>
      <c r="I75" s="32" t="str">
        <f t="shared" si="4"/>
        <v/>
      </c>
      <c r="J75" s="77" t="str">
        <f>IF(Ansøgning!J57="","",Ansøgning!J57)</f>
        <v/>
      </c>
      <c r="K75" s="77" t="str">
        <f>IF(Ansøgning!K57="","",Ansøgning!K57)</f>
        <v/>
      </c>
      <c r="L75" s="46" t="str">
        <f t="shared" si="5"/>
        <v/>
      </c>
      <c r="M75" s="78" t="str">
        <f>IF(Ansøgning!M57="","",Ansøgning!M57)</f>
        <v/>
      </c>
      <c r="N75" s="31" t="str">
        <f t="shared" si="6"/>
        <v/>
      </c>
      <c r="O75" s="78" t="str">
        <f>IF(Ansøgning!O57="","",Ansøgning!O57)</f>
        <v/>
      </c>
      <c r="P75" s="78" t="str">
        <f>IF(Ansøgning!P57="","",Ansøgning!P57)</f>
        <v/>
      </c>
      <c r="Q75" s="78" t="str">
        <f>IF(Ansøgning!Q57="","",Ansøgning!Q57)</f>
        <v/>
      </c>
      <c r="R75" s="78" t="str">
        <f>IF(Ansøgning!R57="","",Ansøgning!R57)</f>
        <v/>
      </c>
      <c r="S75" s="46" t="str">
        <f>IFERROR(MAX(IF(OR(O75="",P75=""),"",IF(AND(AND(MONTH(E75)&gt;=7,MONTH(E75)&lt;8),AND(MONTH(F75)&gt;=7,MONTH(F75)&lt;8)),(NETWORKDAYS(E75,F75,Lister!$D$7:$D$13)-O75)*N75/NETWORKDAYS(Lister!$D$19,Lister!$E$19,Lister!$D$7:$D$13),IF(AND(AND(MONTH(E75)&gt;=7,MONTH(E75)&lt;8),MONTH(F75)&gt;7),(NETWORKDAYS(E75,Lister!$E$19,Lister!$D$7:$D$13)-O75)*N75/NETWORKDAYS(Lister!$D$19,Lister!$E$19,Lister!$D$7:$D$13),IF(MONTH(E75)&gt;7,0)))),0),"")</f>
        <v/>
      </c>
      <c r="T75" s="46" t="str">
        <f>IFERROR(MAX(IF(OR(O75="",P75=""),"",IF(AND(AND(MONTH(E75)&gt;=8,MONTH(E75)&lt;9),AND(MONTH(F75)&gt;=8,MONTH(F75)&lt;9)),(NETWORKDAYS(E75,F75,Lister!$D$7:$D$13)-P75)*N75/NETWORKDAYS(Lister!$D$20,Lister!$E$20,Lister!$D$7:$D$13),IF(AND(MONTH(E75)=7,MONTH(F75)=8),(NETWORKDAYS(Lister!$D$20,F75,Lister!$D$7:$D$13)-P75)*N75/NETWORKDAYS(Lister!$D$20,Lister!$E$20,Lister!$D$7:$D$13),IF(AND(MONTH(E75)=7,MONTH(F75)=7),0)))),0),"")</f>
        <v/>
      </c>
      <c r="U75" s="78" t="str">
        <f>IF(Ansøgning!U57="","",Ansøgning!U57)</f>
        <v/>
      </c>
      <c r="V75" s="119" t="str">
        <f t="shared" si="7"/>
        <v/>
      </c>
      <c r="W75" s="120" t="str">
        <f t="shared" si="8"/>
        <v/>
      </c>
      <c r="X75" s="42" t="str">
        <f t="shared" si="9"/>
        <v/>
      </c>
    </row>
    <row r="76" spans="1:24" x14ac:dyDescent="0.25">
      <c r="A76" s="13" t="str">
        <f t="shared" si="10"/>
        <v/>
      </c>
      <c r="B76" s="75" t="str">
        <f>IF(Ansøgning!B58="","",Ansøgning!B58)</f>
        <v/>
      </c>
      <c r="C76" s="75" t="str">
        <f>IF(Ansøgning!C58="","",Ansøgning!C58)</f>
        <v/>
      </c>
      <c r="D76" s="75" t="str">
        <f>IF(Ansøgning!D58="","",Ansøgning!D58)</f>
        <v/>
      </c>
      <c r="E76" s="76" t="str">
        <f>IF(Ansøgning!E58="","",Ansøgning!E58)</f>
        <v/>
      </c>
      <c r="F76" s="76" t="str">
        <f>IF(Ansøgning!F58="","",Ansøgning!F58)</f>
        <v/>
      </c>
      <c r="G76" s="33" t="str">
        <f>IF(OR(E76="",F76=""),"",NETWORKDAYS(E76,F76,Lister!$D$7:$D$13))</f>
        <v/>
      </c>
      <c r="H76" s="76" t="str">
        <f>IF(Ansøgning!H58="","",Ansøgning!H58)</f>
        <v/>
      </c>
      <c r="I76" s="32" t="str">
        <f t="shared" si="4"/>
        <v/>
      </c>
      <c r="J76" s="77" t="str">
        <f>IF(Ansøgning!J58="","",Ansøgning!J58)</f>
        <v/>
      </c>
      <c r="K76" s="77" t="str">
        <f>IF(Ansøgning!K58="","",Ansøgning!K58)</f>
        <v/>
      </c>
      <c r="L76" s="46" t="str">
        <f t="shared" si="5"/>
        <v/>
      </c>
      <c r="M76" s="78" t="str">
        <f>IF(Ansøgning!M58="","",Ansøgning!M58)</f>
        <v/>
      </c>
      <c r="N76" s="31" t="str">
        <f t="shared" si="6"/>
        <v/>
      </c>
      <c r="O76" s="78" t="str">
        <f>IF(Ansøgning!O58="","",Ansøgning!O58)</f>
        <v/>
      </c>
      <c r="P76" s="78" t="str">
        <f>IF(Ansøgning!P58="","",Ansøgning!P58)</f>
        <v/>
      </c>
      <c r="Q76" s="78" t="str">
        <f>IF(Ansøgning!Q58="","",Ansøgning!Q58)</f>
        <v/>
      </c>
      <c r="R76" s="78" t="str">
        <f>IF(Ansøgning!R58="","",Ansøgning!R58)</f>
        <v/>
      </c>
      <c r="S76" s="46" t="str">
        <f>IFERROR(MAX(IF(OR(O76="",P76=""),"",IF(AND(AND(MONTH(E76)&gt;=7,MONTH(E76)&lt;8),AND(MONTH(F76)&gt;=7,MONTH(F76)&lt;8)),(NETWORKDAYS(E76,F76,Lister!$D$7:$D$13)-O76)*N76/NETWORKDAYS(Lister!$D$19,Lister!$E$19,Lister!$D$7:$D$13),IF(AND(AND(MONTH(E76)&gt;=7,MONTH(E76)&lt;8),MONTH(F76)&gt;7),(NETWORKDAYS(E76,Lister!$E$19,Lister!$D$7:$D$13)-O76)*N76/NETWORKDAYS(Lister!$D$19,Lister!$E$19,Lister!$D$7:$D$13),IF(MONTH(E76)&gt;7,0)))),0),"")</f>
        <v/>
      </c>
      <c r="T76" s="46" t="str">
        <f>IFERROR(MAX(IF(OR(O76="",P76=""),"",IF(AND(AND(MONTH(E76)&gt;=8,MONTH(E76)&lt;9),AND(MONTH(F76)&gt;=8,MONTH(F76)&lt;9)),(NETWORKDAYS(E76,F76,Lister!$D$7:$D$13)-P76)*N76/NETWORKDAYS(Lister!$D$20,Lister!$E$20,Lister!$D$7:$D$13),IF(AND(MONTH(E76)=7,MONTH(F76)=8),(NETWORKDAYS(Lister!$D$20,F76,Lister!$D$7:$D$13)-P76)*N76/NETWORKDAYS(Lister!$D$20,Lister!$E$20,Lister!$D$7:$D$13),IF(AND(MONTH(E76)=7,MONTH(F76)=7),0)))),0),"")</f>
        <v/>
      </c>
      <c r="U76" s="78" t="str">
        <f>IF(Ansøgning!U58="","",Ansøgning!U58)</f>
        <v/>
      </c>
      <c r="V76" s="119" t="str">
        <f t="shared" si="7"/>
        <v/>
      </c>
      <c r="W76" s="120" t="str">
        <f t="shared" si="8"/>
        <v/>
      </c>
      <c r="X76" s="42" t="str">
        <f t="shared" si="9"/>
        <v/>
      </c>
    </row>
    <row r="77" spans="1:24" x14ac:dyDescent="0.25">
      <c r="A77" s="13" t="str">
        <f t="shared" si="10"/>
        <v/>
      </c>
      <c r="B77" s="75" t="str">
        <f>IF(Ansøgning!B59="","",Ansøgning!B59)</f>
        <v/>
      </c>
      <c r="C77" s="75" t="str">
        <f>IF(Ansøgning!C59="","",Ansøgning!C59)</f>
        <v/>
      </c>
      <c r="D77" s="75" t="str">
        <f>IF(Ansøgning!D59="","",Ansøgning!D59)</f>
        <v/>
      </c>
      <c r="E77" s="76" t="str">
        <f>IF(Ansøgning!E59="","",Ansøgning!E59)</f>
        <v/>
      </c>
      <c r="F77" s="76" t="str">
        <f>IF(Ansøgning!F59="","",Ansøgning!F59)</f>
        <v/>
      </c>
      <c r="G77" s="33" t="str">
        <f>IF(OR(E77="",F77=""),"",NETWORKDAYS(E77,F77,Lister!$D$7:$D$13))</f>
        <v/>
      </c>
      <c r="H77" s="76" t="str">
        <f>IF(Ansøgning!H59="","",Ansøgning!H59)</f>
        <v/>
      </c>
      <c r="I77" s="32" t="str">
        <f t="shared" si="4"/>
        <v/>
      </c>
      <c r="J77" s="77" t="str">
        <f>IF(Ansøgning!J59="","",Ansøgning!J59)</f>
        <v/>
      </c>
      <c r="K77" s="77" t="str">
        <f>IF(Ansøgning!K59="","",Ansøgning!K59)</f>
        <v/>
      </c>
      <c r="L77" s="46" t="str">
        <f t="shared" si="5"/>
        <v/>
      </c>
      <c r="M77" s="78" t="str">
        <f>IF(Ansøgning!M59="","",Ansøgning!M59)</f>
        <v/>
      </c>
      <c r="N77" s="31" t="str">
        <f t="shared" si="6"/>
        <v/>
      </c>
      <c r="O77" s="78" t="str">
        <f>IF(Ansøgning!O59="","",Ansøgning!O59)</f>
        <v/>
      </c>
      <c r="P77" s="78" t="str">
        <f>IF(Ansøgning!P59="","",Ansøgning!P59)</f>
        <v/>
      </c>
      <c r="Q77" s="78" t="str">
        <f>IF(Ansøgning!Q59="","",Ansøgning!Q59)</f>
        <v/>
      </c>
      <c r="R77" s="78" t="str">
        <f>IF(Ansøgning!R59="","",Ansøgning!R59)</f>
        <v/>
      </c>
      <c r="S77" s="46" t="str">
        <f>IFERROR(MAX(IF(OR(O77="",P77=""),"",IF(AND(AND(MONTH(E77)&gt;=7,MONTH(E77)&lt;8),AND(MONTH(F77)&gt;=7,MONTH(F77)&lt;8)),(NETWORKDAYS(E77,F77,Lister!$D$7:$D$13)-O77)*N77/NETWORKDAYS(Lister!$D$19,Lister!$E$19,Lister!$D$7:$D$13),IF(AND(AND(MONTH(E77)&gt;=7,MONTH(E77)&lt;8),MONTH(F77)&gt;7),(NETWORKDAYS(E77,Lister!$E$19,Lister!$D$7:$D$13)-O77)*N77/NETWORKDAYS(Lister!$D$19,Lister!$E$19,Lister!$D$7:$D$13),IF(MONTH(E77)&gt;7,0)))),0),"")</f>
        <v/>
      </c>
      <c r="T77" s="46" t="str">
        <f>IFERROR(MAX(IF(OR(O77="",P77=""),"",IF(AND(AND(MONTH(E77)&gt;=8,MONTH(E77)&lt;9),AND(MONTH(F77)&gt;=8,MONTH(F77)&lt;9)),(NETWORKDAYS(E77,F77,Lister!$D$7:$D$13)-P77)*N77/NETWORKDAYS(Lister!$D$20,Lister!$E$20,Lister!$D$7:$D$13),IF(AND(MONTH(E77)=7,MONTH(F77)=8),(NETWORKDAYS(Lister!$D$20,F77,Lister!$D$7:$D$13)-P77)*N77/NETWORKDAYS(Lister!$D$20,Lister!$E$20,Lister!$D$7:$D$13),IF(AND(MONTH(E77)=7,MONTH(F77)=7),0)))),0),"")</f>
        <v/>
      </c>
      <c r="U77" s="78" t="str">
        <f>IF(Ansøgning!U59="","",Ansøgning!U59)</f>
        <v/>
      </c>
      <c r="V77" s="119" t="str">
        <f t="shared" si="7"/>
        <v/>
      </c>
      <c r="W77" s="120" t="str">
        <f t="shared" si="8"/>
        <v/>
      </c>
      <c r="X77" s="42" t="str">
        <f t="shared" si="9"/>
        <v/>
      </c>
    </row>
    <row r="78" spans="1:24" x14ac:dyDescent="0.25">
      <c r="A78" s="13" t="str">
        <f t="shared" si="10"/>
        <v/>
      </c>
      <c r="B78" s="75" t="str">
        <f>IF(Ansøgning!B60="","",Ansøgning!B60)</f>
        <v/>
      </c>
      <c r="C78" s="75" t="str">
        <f>IF(Ansøgning!C60="","",Ansøgning!C60)</f>
        <v/>
      </c>
      <c r="D78" s="75" t="str">
        <f>IF(Ansøgning!D60="","",Ansøgning!D60)</f>
        <v/>
      </c>
      <c r="E78" s="76" t="str">
        <f>IF(Ansøgning!E60="","",Ansøgning!E60)</f>
        <v/>
      </c>
      <c r="F78" s="76" t="str">
        <f>IF(Ansøgning!F60="","",Ansøgning!F60)</f>
        <v/>
      </c>
      <c r="G78" s="33" t="str">
        <f>IF(OR(E78="",F78=""),"",NETWORKDAYS(E78,F78,Lister!$D$7:$D$13))</f>
        <v/>
      </c>
      <c r="H78" s="76" t="str">
        <f>IF(Ansøgning!H60="","",Ansøgning!H60)</f>
        <v/>
      </c>
      <c r="I78" s="32" t="str">
        <f t="shared" si="4"/>
        <v/>
      </c>
      <c r="J78" s="77" t="str">
        <f>IF(Ansøgning!J60="","",Ansøgning!J60)</f>
        <v/>
      </c>
      <c r="K78" s="77" t="str">
        <f>IF(Ansøgning!K60="","",Ansøgning!K60)</f>
        <v/>
      </c>
      <c r="L78" s="46" t="str">
        <f t="shared" si="5"/>
        <v/>
      </c>
      <c r="M78" s="78" t="str">
        <f>IF(Ansøgning!M60="","",Ansøgning!M60)</f>
        <v/>
      </c>
      <c r="N78" s="31" t="str">
        <f t="shared" si="6"/>
        <v/>
      </c>
      <c r="O78" s="78" t="str">
        <f>IF(Ansøgning!O60="","",Ansøgning!O60)</f>
        <v/>
      </c>
      <c r="P78" s="78" t="str">
        <f>IF(Ansøgning!P60="","",Ansøgning!P60)</f>
        <v/>
      </c>
      <c r="Q78" s="78" t="str">
        <f>IF(Ansøgning!Q60="","",Ansøgning!Q60)</f>
        <v/>
      </c>
      <c r="R78" s="78" t="str">
        <f>IF(Ansøgning!R60="","",Ansøgning!R60)</f>
        <v/>
      </c>
      <c r="S78" s="46" t="str">
        <f>IFERROR(MAX(IF(OR(O78="",P78=""),"",IF(AND(AND(MONTH(E78)&gt;=7,MONTH(E78)&lt;8),AND(MONTH(F78)&gt;=7,MONTH(F78)&lt;8)),(NETWORKDAYS(E78,F78,Lister!$D$7:$D$13)-O78)*N78/NETWORKDAYS(Lister!$D$19,Lister!$E$19,Lister!$D$7:$D$13),IF(AND(AND(MONTH(E78)&gt;=7,MONTH(E78)&lt;8),MONTH(F78)&gt;7),(NETWORKDAYS(E78,Lister!$E$19,Lister!$D$7:$D$13)-O78)*N78/NETWORKDAYS(Lister!$D$19,Lister!$E$19,Lister!$D$7:$D$13),IF(MONTH(E78)&gt;7,0)))),0),"")</f>
        <v/>
      </c>
      <c r="T78" s="46" t="str">
        <f>IFERROR(MAX(IF(OR(O78="",P78=""),"",IF(AND(AND(MONTH(E78)&gt;=8,MONTH(E78)&lt;9),AND(MONTH(F78)&gt;=8,MONTH(F78)&lt;9)),(NETWORKDAYS(E78,F78,Lister!$D$7:$D$13)-P78)*N78/NETWORKDAYS(Lister!$D$20,Lister!$E$20,Lister!$D$7:$D$13),IF(AND(MONTH(E78)=7,MONTH(F78)=8),(NETWORKDAYS(Lister!$D$20,F78,Lister!$D$7:$D$13)-P78)*N78/NETWORKDAYS(Lister!$D$20,Lister!$E$20,Lister!$D$7:$D$13),IF(AND(MONTH(E78)=7,MONTH(F78)=7),0)))),0),"")</f>
        <v/>
      </c>
      <c r="U78" s="78" t="str">
        <f>IF(Ansøgning!U60="","",Ansøgning!U60)</f>
        <v/>
      </c>
      <c r="V78" s="119" t="str">
        <f t="shared" si="7"/>
        <v/>
      </c>
      <c r="W78" s="120" t="str">
        <f t="shared" si="8"/>
        <v/>
      </c>
      <c r="X78" s="42" t="str">
        <f t="shared" si="9"/>
        <v/>
      </c>
    </row>
    <row r="79" spans="1:24" x14ac:dyDescent="0.25">
      <c r="A79" s="13" t="str">
        <f t="shared" si="10"/>
        <v/>
      </c>
      <c r="B79" s="75" t="str">
        <f>IF(Ansøgning!B61="","",Ansøgning!B61)</f>
        <v/>
      </c>
      <c r="C79" s="75" t="str">
        <f>IF(Ansøgning!C61="","",Ansøgning!C61)</f>
        <v/>
      </c>
      <c r="D79" s="75" t="str">
        <f>IF(Ansøgning!D61="","",Ansøgning!D61)</f>
        <v/>
      </c>
      <c r="E79" s="76" t="str">
        <f>IF(Ansøgning!E61="","",Ansøgning!E61)</f>
        <v/>
      </c>
      <c r="F79" s="76" t="str">
        <f>IF(Ansøgning!F61="","",Ansøgning!F61)</f>
        <v/>
      </c>
      <c r="G79" s="33" t="str">
        <f>IF(OR(E79="",F79=""),"",NETWORKDAYS(E79,F79,Lister!$D$7:$D$13))</f>
        <v/>
      </c>
      <c r="H79" s="76" t="str">
        <f>IF(Ansøgning!H61="","",Ansøgning!H61)</f>
        <v/>
      </c>
      <c r="I79" s="32" t="str">
        <f t="shared" si="4"/>
        <v/>
      </c>
      <c r="J79" s="77" t="str">
        <f>IF(Ansøgning!J61="","",Ansøgning!J61)</f>
        <v/>
      </c>
      <c r="K79" s="77" t="str">
        <f>IF(Ansøgning!K61="","",Ansøgning!K61)</f>
        <v/>
      </c>
      <c r="L79" s="46" t="str">
        <f t="shared" si="5"/>
        <v/>
      </c>
      <c r="M79" s="78" t="str">
        <f>IF(Ansøgning!M61="","",Ansøgning!M61)</f>
        <v/>
      </c>
      <c r="N79" s="31" t="str">
        <f t="shared" si="6"/>
        <v/>
      </c>
      <c r="O79" s="78" t="str">
        <f>IF(Ansøgning!O61="","",Ansøgning!O61)</f>
        <v/>
      </c>
      <c r="P79" s="78" t="str">
        <f>IF(Ansøgning!P61="","",Ansøgning!P61)</f>
        <v/>
      </c>
      <c r="Q79" s="78" t="str">
        <f>IF(Ansøgning!Q61="","",Ansøgning!Q61)</f>
        <v/>
      </c>
      <c r="R79" s="78" t="str">
        <f>IF(Ansøgning!R61="","",Ansøgning!R61)</f>
        <v/>
      </c>
      <c r="S79" s="46" t="str">
        <f>IFERROR(MAX(IF(OR(O79="",P79=""),"",IF(AND(AND(MONTH(E79)&gt;=7,MONTH(E79)&lt;8),AND(MONTH(F79)&gt;=7,MONTH(F79)&lt;8)),(NETWORKDAYS(E79,F79,Lister!$D$7:$D$13)-O79)*N79/NETWORKDAYS(Lister!$D$19,Lister!$E$19,Lister!$D$7:$D$13),IF(AND(AND(MONTH(E79)&gt;=7,MONTH(E79)&lt;8),MONTH(F79)&gt;7),(NETWORKDAYS(E79,Lister!$E$19,Lister!$D$7:$D$13)-O79)*N79/NETWORKDAYS(Lister!$D$19,Lister!$E$19,Lister!$D$7:$D$13),IF(MONTH(E79)&gt;7,0)))),0),"")</f>
        <v/>
      </c>
      <c r="T79" s="46" t="str">
        <f>IFERROR(MAX(IF(OR(O79="",P79=""),"",IF(AND(AND(MONTH(E79)&gt;=8,MONTH(E79)&lt;9),AND(MONTH(F79)&gt;=8,MONTH(F79)&lt;9)),(NETWORKDAYS(E79,F79,Lister!$D$7:$D$13)-P79)*N79/NETWORKDAYS(Lister!$D$20,Lister!$E$20,Lister!$D$7:$D$13),IF(AND(MONTH(E79)=7,MONTH(F79)=8),(NETWORKDAYS(Lister!$D$20,F79,Lister!$D$7:$D$13)-P79)*N79/NETWORKDAYS(Lister!$D$20,Lister!$E$20,Lister!$D$7:$D$13),IF(AND(MONTH(E79)=7,MONTH(F79)=7),0)))),0),"")</f>
        <v/>
      </c>
      <c r="U79" s="78" t="str">
        <f>IF(Ansøgning!U61="","",Ansøgning!U61)</f>
        <v/>
      </c>
      <c r="V79" s="119" t="str">
        <f t="shared" si="7"/>
        <v/>
      </c>
      <c r="W79" s="120" t="str">
        <f t="shared" si="8"/>
        <v/>
      </c>
      <c r="X79" s="42" t="str">
        <f t="shared" si="9"/>
        <v/>
      </c>
    </row>
    <row r="80" spans="1:24" x14ac:dyDescent="0.25">
      <c r="A80" s="13" t="str">
        <f t="shared" si="10"/>
        <v/>
      </c>
      <c r="B80" s="75" t="str">
        <f>IF(Ansøgning!B62="","",Ansøgning!B62)</f>
        <v/>
      </c>
      <c r="C80" s="75" t="str">
        <f>IF(Ansøgning!C62="","",Ansøgning!C62)</f>
        <v/>
      </c>
      <c r="D80" s="75" t="str">
        <f>IF(Ansøgning!D62="","",Ansøgning!D62)</f>
        <v/>
      </c>
      <c r="E80" s="76" t="str">
        <f>IF(Ansøgning!E62="","",Ansøgning!E62)</f>
        <v/>
      </c>
      <c r="F80" s="76" t="str">
        <f>IF(Ansøgning!F62="","",Ansøgning!F62)</f>
        <v/>
      </c>
      <c r="G80" s="33" t="str">
        <f>IF(OR(E80="",F80=""),"",NETWORKDAYS(E80,F80,Lister!$D$7:$D$13))</f>
        <v/>
      </c>
      <c r="H80" s="76" t="str">
        <f>IF(Ansøgning!H62="","",Ansøgning!H62)</f>
        <v/>
      </c>
      <c r="I80" s="32" t="str">
        <f t="shared" si="4"/>
        <v/>
      </c>
      <c r="J80" s="77" t="str">
        <f>IF(Ansøgning!J62="","",Ansøgning!J62)</f>
        <v/>
      </c>
      <c r="K80" s="77" t="str">
        <f>IF(Ansøgning!K62="","",Ansøgning!K62)</f>
        <v/>
      </c>
      <c r="L80" s="46" t="str">
        <f t="shared" si="5"/>
        <v/>
      </c>
      <c r="M80" s="78" t="str">
        <f>IF(Ansøgning!M62="","",Ansøgning!M62)</f>
        <v/>
      </c>
      <c r="N80" s="31" t="str">
        <f t="shared" si="6"/>
        <v/>
      </c>
      <c r="O80" s="78" t="str">
        <f>IF(Ansøgning!O62="","",Ansøgning!O62)</f>
        <v/>
      </c>
      <c r="P80" s="78" t="str">
        <f>IF(Ansøgning!P62="","",Ansøgning!P62)</f>
        <v/>
      </c>
      <c r="Q80" s="78" t="str">
        <f>IF(Ansøgning!Q62="","",Ansøgning!Q62)</f>
        <v/>
      </c>
      <c r="R80" s="78" t="str">
        <f>IF(Ansøgning!R62="","",Ansøgning!R62)</f>
        <v/>
      </c>
      <c r="S80" s="46" t="str">
        <f>IFERROR(MAX(IF(OR(O80="",P80=""),"",IF(AND(AND(MONTH(E80)&gt;=7,MONTH(E80)&lt;8),AND(MONTH(F80)&gt;=7,MONTH(F80)&lt;8)),(NETWORKDAYS(E80,F80,Lister!$D$7:$D$13)-O80)*N80/NETWORKDAYS(Lister!$D$19,Lister!$E$19,Lister!$D$7:$D$13),IF(AND(AND(MONTH(E80)&gt;=7,MONTH(E80)&lt;8),MONTH(F80)&gt;7),(NETWORKDAYS(E80,Lister!$E$19,Lister!$D$7:$D$13)-O80)*N80/NETWORKDAYS(Lister!$D$19,Lister!$E$19,Lister!$D$7:$D$13),IF(MONTH(E80)&gt;7,0)))),0),"")</f>
        <v/>
      </c>
      <c r="T80" s="46" t="str">
        <f>IFERROR(MAX(IF(OR(O80="",P80=""),"",IF(AND(AND(MONTH(E80)&gt;=8,MONTH(E80)&lt;9),AND(MONTH(F80)&gt;=8,MONTH(F80)&lt;9)),(NETWORKDAYS(E80,F80,Lister!$D$7:$D$13)-P80)*N80/NETWORKDAYS(Lister!$D$20,Lister!$E$20,Lister!$D$7:$D$13),IF(AND(MONTH(E80)=7,MONTH(F80)=8),(NETWORKDAYS(Lister!$D$20,F80,Lister!$D$7:$D$13)-P80)*N80/NETWORKDAYS(Lister!$D$20,Lister!$E$20,Lister!$D$7:$D$13),IF(AND(MONTH(E80)=7,MONTH(F80)=7),0)))),0),"")</f>
        <v/>
      </c>
      <c r="U80" s="78" t="str">
        <f>IF(Ansøgning!U62="","",Ansøgning!U62)</f>
        <v/>
      </c>
      <c r="V80" s="119" t="str">
        <f t="shared" si="7"/>
        <v/>
      </c>
      <c r="W80" s="120" t="str">
        <f t="shared" si="8"/>
        <v/>
      </c>
      <c r="X80" s="42" t="str">
        <f t="shared" si="9"/>
        <v/>
      </c>
    </row>
    <row r="81" spans="1:24" x14ac:dyDescent="0.25">
      <c r="A81" s="13" t="str">
        <f t="shared" si="10"/>
        <v/>
      </c>
      <c r="B81" s="75" t="str">
        <f>IF(Ansøgning!B63="","",Ansøgning!B63)</f>
        <v/>
      </c>
      <c r="C81" s="75" t="str">
        <f>IF(Ansøgning!C63="","",Ansøgning!C63)</f>
        <v/>
      </c>
      <c r="D81" s="75" t="str">
        <f>IF(Ansøgning!D63="","",Ansøgning!D63)</f>
        <v/>
      </c>
      <c r="E81" s="76" t="str">
        <f>IF(Ansøgning!E63="","",Ansøgning!E63)</f>
        <v/>
      </c>
      <c r="F81" s="76" t="str">
        <f>IF(Ansøgning!F63="","",Ansøgning!F63)</f>
        <v/>
      </c>
      <c r="G81" s="33" t="str">
        <f>IF(OR(E81="",F81=""),"",NETWORKDAYS(E81,F81,Lister!$D$7:$D$13))</f>
        <v/>
      </c>
      <c r="H81" s="76" t="str">
        <f>IF(Ansøgning!H63="","",Ansøgning!H63)</f>
        <v/>
      </c>
      <c r="I81" s="32" t="str">
        <f t="shared" si="4"/>
        <v/>
      </c>
      <c r="J81" s="77" t="str">
        <f>IF(Ansøgning!J63="","",Ansøgning!J63)</f>
        <v/>
      </c>
      <c r="K81" s="77" t="str">
        <f>IF(Ansøgning!K63="","",Ansøgning!K63)</f>
        <v/>
      </c>
      <c r="L81" s="46" t="str">
        <f t="shared" si="5"/>
        <v/>
      </c>
      <c r="M81" s="78" t="str">
        <f>IF(Ansøgning!M63="","",Ansøgning!M63)</f>
        <v/>
      </c>
      <c r="N81" s="31" t="str">
        <f t="shared" si="6"/>
        <v/>
      </c>
      <c r="O81" s="78" t="str">
        <f>IF(Ansøgning!O63="","",Ansøgning!O63)</f>
        <v/>
      </c>
      <c r="P81" s="78" t="str">
        <f>IF(Ansøgning!P63="","",Ansøgning!P63)</f>
        <v/>
      </c>
      <c r="Q81" s="78" t="str">
        <f>IF(Ansøgning!Q63="","",Ansøgning!Q63)</f>
        <v/>
      </c>
      <c r="R81" s="78" t="str">
        <f>IF(Ansøgning!R63="","",Ansøgning!R63)</f>
        <v/>
      </c>
      <c r="S81" s="46" t="str">
        <f>IFERROR(MAX(IF(OR(O81="",P81=""),"",IF(AND(AND(MONTH(E81)&gt;=7,MONTH(E81)&lt;8),AND(MONTH(F81)&gt;=7,MONTH(F81)&lt;8)),(NETWORKDAYS(E81,F81,Lister!$D$7:$D$13)-O81)*N81/NETWORKDAYS(Lister!$D$19,Lister!$E$19,Lister!$D$7:$D$13),IF(AND(AND(MONTH(E81)&gt;=7,MONTH(E81)&lt;8),MONTH(F81)&gt;7),(NETWORKDAYS(E81,Lister!$E$19,Lister!$D$7:$D$13)-O81)*N81/NETWORKDAYS(Lister!$D$19,Lister!$E$19,Lister!$D$7:$D$13),IF(MONTH(E81)&gt;7,0)))),0),"")</f>
        <v/>
      </c>
      <c r="T81" s="46" t="str">
        <f>IFERROR(MAX(IF(OR(O81="",P81=""),"",IF(AND(AND(MONTH(E81)&gt;=8,MONTH(E81)&lt;9),AND(MONTH(F81)&gt;=8,MONTH(F81)&lt;9)),(NETWORKDAYS(E81,F81,Lister!$D$7:$D$13)-P81)*N81/NETWORKDAYS(Lister!$D$20,Lister!$E$20,Lister!$D$7:$D$13),IF(AND(MONTH(E81)=7,MONTH(F81)=8),(NETWORKDAYS(Lister!$D$20,F81,Lister!$D$7:$D$13)-P81)*N81/NETWORKDAYS(Lister!$D$20,Lister!$E$20,Lister!$D$7:$D$13),IF(AND(MONTH(E81)=7,MONTH(F81)=7),0)))),0),"")</f>
        <v/>
      </c>
      <c r="U81" s="78" t="str">
        <f>IF(Ansøgning!U63="","",Ansøgning!U63)</f>
        <v/>
      </c>
      <c r="V81" s="119" t="str">
        <f t="shared" si="7"/>
        <v/>
      </c>
      <c r="W81" s="120" t="str">
        <f t="shared" si="8"/>
        <v/>
      </c>
      <c r="X81" s="42" t="str">
        <f t="shared" si="9"/>
        <v/>
      </c>
    </row>
    <row r="82" spans="1:24" x14ac:dyDescent="0.25">
      <c r="A82" s="13" t="str">
        <f t="shared" si="10"/>
        <v/>
      </c>
      <c r="B82" s="75" t="str">
        <f>IF(Ansøgning!B64="","",Ansøgning!B64)</f>
        <v/>
      </c>
      <c r="C82" s="75" t="str">
        <f>IF(Ansøgning!C64="","",Ansøgning!C64)</f>
        <v/>
      </c>
      <c r="D82" s="75" t="str">
        <f>IF(Ansøgning!D64="","",Ansøgning!D64)</f>
        <v/>
      </c>
      <c r="E82" s="76" t="str">
        <f>IF(Ansøgning!E64="","",Ansøgning!E64)</f>
        <v/>
      </c>
      <c r="F82" s="76" t="str">
        <f>IF(Ansøgning!F64="","",Ansøgning!F64)</f>
        <v/>
      </c>
      <c r="G82" s="33" t="str">
        <f>IF(OR(E82="",F82=""),"",NETWORKDAYS(E82,F82,Lister!$D$7:$D$13))</f>
        <v/>
      </c>
      <c r="H82" s="76" t="str">
        <f>IF(Ansøgning!H64="","",Ansøgning!H64)</f>
        <v/>
      </c>
      <c r="I82" s="32" t="str">
        <f t="shared" si="4"/>
        <v/>
      </c>
      <c r="J82" s="77" t="str">
        <f>IF(Ansøgning!J64="","",Ansøgning!J64)</f>
        <v/>
      </c>
      <c r="K82" s="77" t="str">
        <f>IF(Ansøgning!K64="","",Ansøgning!K64)</f>
        <v/>
      </c>
      <c r="L82" s="46" t="str">
        <f t="shared" si="5"/>
        <v/>
      </c>
      <c r="M82" s="78" t="str">
        <f>IF(Ansøgning!M64="","",Ansøgning!M64)</f>
        <v/>
      </c>
      <c r="N82" s="31" t="str">
        <f t="shared" si="6"/>
        <v/>
      </c>
      <c r="O82" s="78" t="str">
        <f>IF(Ansøgning!O64="","",Ansøgning!O64)</f>
        <v/>
      </c>
      <c r="P82" s="78" t="str">
        <f>IF(Ansøgning!P64="","",Ansøgning!P64)</f>
        <v/>
      </c>
      <c r="Q82" s="78" t="str">
        <f>IF(Ansøgning!Q64="","",Ansøgning!Q64)</f>
        <v/>
      </c>
      <c r="R82" s="78" t="str">
        <f>IF(Ansøgning!R64="","",Ansøgning!R64)</f>
        <v/>
      </c>
      <c r="S82" s="46" t="str">
        <f>IFERROR(MAX(IF(OR(O82="",P82=""),"",IF(AND(AND(MONTH(E82)&gt;=7,MONTH(E82)&lt;8),AND(MONTH(F82)&gt;=7,MONTH(F82)&lt;8)),(NETWORKDAYS(E82,F82,Lister!$D$7:$D$13)-O82)*N82/NETWORKDAYS(Lister!$D$19,Lister!$E$19,Lister!$D$7:$D$13),IF(AND(AND(MONTH(E82)&gt;=7,MONTH(E82)&lt;8),MONTH(F82)&gt;7),(NETWORKDAYS(E82,Lister!$E$19,Lister!$D$7:$D$13)-O82)*N82/NETWORKDAYS(Lister!$D$19,Lister!$E$19,Lister!$D$7:$D$13),IF(MONTH(E82)&gt;7,0)))),0),"")</f>
        <v/>
      </c>
      <c r="T82" s="46" t="str">
        <f>IFERROR(MAX(IF(OR(O82="",P82=""),"",IF(AND(AND(MONTH(E82)&gt;=8,MONTH(E82)&lt;9),AND(MONTH(F82)&gt;=8,MONTH(F82)&lt;9)),(NETWORKDAYS(E82,F82,Lister!$D$7:$D$13)-P82)*N82/NETWORKDAYS(Lister!$D$20,Lister!$E$20,Lister!$D$7:$D$13),IF(AND(MONTH(E82)=7,MONTH(F82)=8),(NETWORKDAYS(Lister!$D$20,F82,Lister!$D$7:$D$13)-P82)*N82/NETWORKDAYS(Lister!$D$20,Lister!$E$20,Lister!$D$7:$D$13),IF(AND(MONTH(E82)=7,MONTH(F82)=7),0)))),0),"")</f>
        <v/>
      </c>
      <c r="U82" s="78" t="str">
        <f>IF(Ansøgning!U64="","",Ansøgning!U64)</f>
        <v/>
      </c>
      <c r="V82" s="119" t="str">
        <f t="shared" si="7"/>
        <v/>
      </c>
      <c r="W82" s="120" t="str">
        <f t="shared" si="8"/>
        <v/>
      </c>
      <c r="X82" s="42" t="str">
        <f t="shared" si="9"/>
        <v/>
      </c>
    </row>
    <row r="83" spans="1:24" x14ac:dyDescent="0.25">
      <c r="A83" s="13" t="str">
        <f t="shared" si="10"/>
        <v/>
      </c>
      <c r="B83" s="75" t="str">
        <f>IF(Ansøgning!B65="","",Ansøgning!B65)</f>
        <v/>
      </c>
      <c r="C83" s="75" t="str">
        <f>IF(Ansøgning!C65="","",Ansøgning!C65)</f>
        <v/>
      </c>
      <c r="D83" s="75" t="str">
        <f>IF(Ansøgning!D65="","",Ansøgning!D65)</f>
        <v/>
      </c>
      <c r="E83" s="76" t="str">
        <f>IF(Ansøgning!E65="","",Ansøgning!E65)</f>
        <v/>
      </c>
      <c r="F83" s="76" t="str">
        <f>IF(Ansøgning!F65="","",Ansøgning!F65)</f>
        <v/>
      </c>
      <c r="G83" s="33" t="str">
        <f>IF(OR(E83="",F83=""),"",NETWORKDAYS(E83,F83,Lister!$D$7:$D$13))</f>
        <v/>
      </c>
      <c r="H83" s="76" t="str">
        <f>IF(Ansøgning!H65="","",Ansøgning!H65)</f>
        <v/>
      </c>
      <c r="I83" s="32" t="str">
        <f t="shared" si="4"/>
        <v/>
      </c>
      <c r="J83" s="77" t="str">
        <f>IF(Ansøgning!J65="","",Ansøgning!J65)</f>
        <v/>
      </c>
      <c r="K83" s="77" t="str">
        <f>IF(Ansøgning!K65="","",Ansøgning!K65)</f>
        <v/>
      </c>
      <c r="L83" s="46" t="str">
        <f t="shared" si="5"/>
        <v/>
      </c>
      <c r="M83" s="78" t="str">
        <f>IF(Ansøgning!M65="","",Ansøgning!M65)</f>
        <v/>
      </c>
      <c r="N83" s="31" t="str">
        <f t="shared" si="6"/>
        <v/>
      </c>
      <c r="O83" s="78" t="str">
        <f>IF(Ansøgning!O65="","",Ansøgning!O65)</f>
        <v/>
      </c>
      <c r="P83" s="78" t="str">
        <f>IF(Ansøgning!P65="","",Ansøgning!P65)</f>
        <v/>
      </c>
      <c r="Q83" s="78" t="str">
        <f>IF(Ansøgning!Q65="","",Ansøgning!Q65)</f>
        <v/>
      </c>
      <c r="R83" s="78" t="str">
        <f>IF(Ansøgning!R65="","",Ansøgning!R65)</f>
        <v/>
      </c>
      <c r="S83" s="46" t="str">
        <f>IFERROR(MAX(IF(OR(O83="",P83=""),"",IF(AND(AND(MONTH(E83)&gt;=7,MONTH(E83)&lt;8),AND(MONTH(F83)&gt;=7,MONTH(F83)&lt;8)),(NETWORKDAYS(E83,F83,Lister!$D$7:$D$13)-O83)*N83/NETWORKDAYS(Lister!$D$19,Lister!$E$19,Lister!$D$7:$D$13),IF(AND(AND(MONTH(E83)&gt;=7,MONTH(E83)&lt;8),MONTH(F83)&gt;7),(NETWORKDAYS(E83,Lister!$E$19,Lister!$D$7:$D$13)-O83)*N83/NETWORKDAYS(Lister!$D$19,Lister!$E$19,Lister!$D$7:$D$13),IF(MONTH(E83)&gt;7,0)))),0),"")</f>
        <v/>
      </c>
      <c r="T83" s="46" t="str">
        <f>IFERROR(MAX(IF(OR(O83="",P83=""),"",IF(AND(AND(MONTH(E83)&gt;=8,MONTH(E83)&lt;9),AND(MONTH(F83)&gt;=8,MONTH(F83)&lt;9)),(NETWORKDAYS(E83,F83,Lister!$D$7:$D$13)-P83)*N83/NETWORKDAYS(Lister!$D$20,Lister!$E$20,Lister!$D$7:$D$13),IF(AND(MONTH(E83)=7,MONTH(F83)=8),(NETWORKDAYS(Lister!$D$20,F83,Lister!$D$7:$D$13)-P83)*N83/NETWORKDAYS(Lister!$D$20,Lister!$E$20,Lister!$D$7:$D$13),IF(AND(MONTH(E83)=7,MONTH(F83)=7),0)))),0),"")</f>
        <v/>
      </c>
      <c r="U83" s="78" t="str">
        <f>IF(Ansøgning!U65="","",Ansøgning!U65)</f>
        <v/>
      </c>
      <c r="V83" s="119" t="str">
        <f t="shared" si="7"/>
        <v/>
      </c>
      <c r="W83" s="120" t="str">
        <f t="shared" si="8"/>
        <v/>
      </c>
      <c r="X83" s="42" t="str">
        <f t="shared" si="9"/>
        <v/>
      </c>
    </row>
    <row r="84" spans="1:24" x14ac:dyDescent="0.25">
      <c r="A84" s="13" t="str">
        <f t="shared" si="10"/>
        <v/>
      </c>
      <c r="B84" s="75" t="str">
        <f>IF(Ansøgning!B66="","",Ansøgning!B66)</f>
        <v/>
      </c>
      <c r="C84" s="75" t="str">
        <f>IF(Ansøgning!C66="","",Ansøgning!C66)</f>
        <v/>
      </c>
      <c r="D84" s="75" t="str">
        <f>IF(Ansøgning!D66="","",Ansøgning!D66)</f>
        <v/>
      </c>
      <c r="E84" s="76" t="str">
        <f>IF(Ansøgning!E66="","",Ansøgning!E66)</f>
        <v/>
      </c>
      <c r="F84" s="76" t="str">
        <f>IF(Ansøgning!F66="","",Ansøgning!F66)</f>
        <v/>
      </c>
      <c r="G84" s="33" t="str">
        <f>IF(OR(E84="",F84=""),"",NETWORKDAYS(E84,F84,Lister!$D$7:$D$13))</f>
        <v/>
      </c>
      <c r="H84" s="76" t="str">
        <f>IF(Ansøgning!H66="","",Ansøgning!H66)</f>
        <v/>
      </c>
      <c r="I84" s="32" t="str">
        <f t="shared" si="4"/>
        <v/>
      </c>
      <c r="J84" s="77" t="str">
        <f>IF(Ansøgning!J66="","",Ansøgning!J66)</f>
        <v/>
      </c>
      <c r="K84" s="77" t="str">
        <f>IF(Ansøgning!K66="","",Ansøgning!K66)</f>
        <v/>
      </c>
      <c r="L84" s="46" t="str">
        <f t="shared" si="5"/>
        <v/>
      </c>
      <c r="M84" s="78" t="str">
        <f>IF(Ansøgning!M66="","",Ansøgning!M66)</f>
        <v/>
      </c>
      <c r="N84" s="31" t="str">
        <f t="shared" si="6"/>
        <v/>
      </c>
      <c r="O84" s="78" t="str">
        <f>IF(Ansøgning!O66="","",Ansøgning!O66)</f>
        <v/>
      </c>
      <c r="P84" s="78" t="str">
        <f>IF(Ansøgning!P66="","",Ansøgning!P66)</f>
        <v/>
      </c>
      <c r="Q84" s="78" t="str">
        <f>IF(Ansøgning!Q66="","",Ansøgning!Q66)</f>
        <v/>
      </c>
      <c r="R84" s="78" t="str">
        <f>IF(Ansøgning!R66="","",Ansøgning!R66)</f>
        <v/>
      </c>
      <c r="S84" s="46" t="str">
        <f>IFERROR(MAX(IF(OR(O84="",P84=""),"",IF(AND(AND(MONTH(E84)&gt;=7,MONTH(E84)&lt;8),AND(MONTH(F84)&gt;=7,MONTH(F84)&lt;8)),(NETWORKDAYS(E84,F84,Lister!$D$7:$D$13)-O84)*N84/NETWORKDAYS(Lister!$D$19,Lister!$E$19,Lister!$D$7:$D$13),IF(AND(AND(MONTH(E84)&gt;=7,MONTH(E84)&lt;8),MONTH(F84)&gt;7),(NETWORKDAYS(E84,Lister!$E$19,Lister!$D$7:$D$13)-O84)*N84/NETWORKDAYS(Lister!$D$19,Lister!$E$19,Lister!$D$7:$D$13),IF(MONTH(E84)&gt;7,0)))),0),"")</f>
        <v/>
      </c>
      <c r="T84" s="46" t="str">
        <f>IFERROR(MAX(IF(OR(O84="",P84=""),"",IF(AND(AND(MONTH(E84)&gt;=8,MONTH(E84)&lt;9),AND(MONTH(F84)&gt;=8,MONTH(F84)&lt;9)),(NETWORKDAYS(E84,F84,Lister!$D$7:$D$13)-P84)*N84/NETWORKDAYS(Lister!$D$20,Lister!$E$20,Lister!$D$7:$D$13),IF(AND(MONTH(E84)=7,MONTH(F84)=8),(NETWORKDAYS(Lister!$D$20,F84,Lister!$D$7:$D$13)-P84)*N84/NETWORKDAYS(Lister!$D$20,Lister!$E$20,Lister!$D$7:$D$13),IF(AND(MONTH(E84)=7,MONTH(F84)=7),0)))),0),"")</f>
        <v/>
      </c>
      <c r="U84" s="78" t="str">
        <f>IF(Ansøgning!U66="","",Ansøgning!U66)</f>
        <v/>
      </c>
      <c r="V84" s="119" t="str">
        <f t="shared" si="7"/>
        <v/>
      </c>
      <c r="W84" s="120" t="str">
        <f t="shared" si="8"/>
        <v/>
      </c>
      <c r="X84" s="42" t="str">
        <f t="shared" si="9"/>
        <v/>
      </c>
    </row>
    <row r="85" spans="1:24" x14ac:dyDescent="0.25">
      <c r="A85" s="13" t="str">
        <f t="shared" si="10"/>
        <v/>
      </c>
      <c r="B85" s="75" t="str">
        <f>IF(Ansøgning!B67="","",Ansøgning!B67)</f>
        <v/>
      </c>
      <c r="C85" s="75" t="str">
        <f>IF(Ansøgning!C67="","",Ansøgning!C67)</f>
        <v/>
      </c>
      <c r="D85" s="75" t="str">
        <f>IF(Ansøgning!D67="","",Ansøgning!D67)</f>
        <v/>
      </c>
      <c r="E85" s="76" t="str">
        <f>IF(Ansøgning!E67="","",Ansøgning!E67)</f>
        <v/>
      </c>
      <c r="F85" s="76" t="str">
        <f>IF(Ansøgning!F67="","",Ansøgning!F67)</f>
        <v/>
      </c>
      <c r="G85" s="33" t="str">
        <f>IF(OR(E85="",F85=""),"",NETWORKDAYS(E85,F85,Lister!$D$7:$D$13))</f>
        <v/>
      </c>
      <c r="H85" s="76" t="str">
        <f>IF(Ansøgning!H67="","",Ansøgning!H67)</f>
        <v/>
      </c>
      <c r="I85" s="32" t="str">
        <f t="shared" si="4"/>
        <v/>
      </c>
      <c r="J85" s="77" t="str">
        <f>IF(Ansøgning!J67="","",Ansøgning!J67)</f>
        <v/>
      </c>
      <c r="K85" s="77" t="str">
        <f>IF(Ansøgning!K67="","",Ansøgning!K67)</f>
        <v/>
      </c>
      <c r="L85" s="46" t="str">
        <f t="shared" si="5"/>
        <v/>
      </c>
      <c r="M85" s="78" t="str">
        <f>IF(Ansøgning!M67="","",Ansøgning!M67)</f>
        <v/>
      </c>
      <c r="N85" s="31" t="str">
        <f t="shared" si="6"/>
        <v/>
      </c>
      <c r="O85" s="78" t="str">
        <f>IF(Ansøgning!O67="","",Ansøgning!O67)</f>
        <v/>
      </c>
      <c r="P85" s="78" t="str">
        <f>IF(Ansøgning!P67="","",Ansøgning!P67)</f>
        <v/>
      </c>
      <c r="Q85" s="78" t="str">
        <f>IF(Ansøgning!Q67="","",Ansøgning!Q67)</f>
        <v/>
      </c>
      <c r="R85" s="78" t="str">
        <f>IF(Ansøgning!R67="","",Ansøgning!R67)</f>
        <v/>
      </c>
      <c r="S85" s="46" t="str">
        <f>IFERROR(MAX(IF(OR(O85="",P85=""),"",IF(AND(AND(MONTH(E85)&gt;=7,MONTH(E85)&lt;8),AND(MONTH(F85)&gt;=7,MONTH(F85)&lt;8)),(NETWORKDAYS(E85,F85,Lister!$D$7:$D$13)-O85)*N85/NETWORKDAYS(Lister!$D$19,Lister!$E$19,Lister!$D$7:$D$13),IF(AND(AND(MONTH(E85)&gt;=7,MONTH(E85)&lt;8),MONTH(F85)&gt;7),(NETWORKDAYS(E85,Lister!$E$19,Lister!$D$7:$D$13)-O85)*N85/NETWORKDAYS(Lister!$D$19,Lister!$E$19,Lister!$D$7:$D$13),IF(MONTH(E85)&gt;7,0)))),0),"")</f>
        <v/>
      </c>
      <c r="T85" s="46" t="str">
        <f>IFERROR(MAX(IF(OR(O85="",P85=""),"",IF(AND(AND(MONTH(E85)&gt;=8,MONTH(E85)&lt;9),AND(MONTH(F85)&gt;=8,MONTH(F85)&lt;9)),(NETWORKDAYS(E85,F85,Lister!$D$7:$D$13)-P85)*N85/NETWORKDAYS(Lister!$D$20,Lister!$E$20,Lister!$D$7:$D$13),IF(AND(MONTH(E85)=7,MONTH(F85)=8),(NETWORKDAYS(Lister!$D$20,F85,Lister!$D$7:$D$13)-P85)*N85/NETWORKDAYS(Lister!$D$20,Lister!$E$20,Lister!$D$7:$D$13),IF(AND(MONTH(E85)=7,MONTH(F85)=7),0)))),0),"")</f>
        <v/>
      </c>
      <c r="U85" s="78" t="str">
        <f>IF(Ansøgning!U67="","",Ansøgning!U67)</f>
        <v/>
      </c>
      <c r="V85" s="119" t="str">
        <f t="shared" si="7"/>
        <v/>
      </c>
      <c r="W85" s="120" t="str">
        <f t="shared" si="8"/>
        <v/>
      </c>
      <c r="X85" s="42" t="str">
        <f t="shared" si="9"/>
        <v/>
      </c>
    </row>
    <row r="86" spans="1:24" x14ac:dyDescent="0.25">
      <c r="A86" s="13" t="str">
        <f t="shared" si="10"/>
        <v/>
      </c>
      <c r="B86" s="75" t="str">
        <f>IF(Ansøgning!B68="","",Ansøgning!B68)</f>
        <v/>
      </c>
      <c r="C86" s="75" t="str">
        <f>IF(Ansøgning!C68="","",Ansøgning!C68)</f>
        <v/>
      </c>
      <c r="D86" s="75" t="str">
        <f>IF(Ansøgning!D68="","",Ansøgning!D68)</f>
        <v/>
      </c>
      <c r="E86" s="76" t="str">
        <f>IF(Ansøgning!E68="","",Ansøgning!E68)</f>
        <v/>
      </c>
      <c r="F86" s="76" t="str">
        <f>IF(Ansøgning!F68="","",Ansøgning!F68)</f>
        <v/>
      </c>
      <c r="G86" s="33" t="str">
        <f>IF(OR(E86="",F86=""),"",NETWORKDAYS(E86,F86,Lister!$D$7:$D$13))</f>
        <v/>
      </c>
      <c r="H86" s="76" t="str">
        <f>IF(Ansøgning!H68="","",Ansøgning!H68)</f>
        <v/>
      </c>
      <c r="I86" s="32" t="str">
        <f t="shared" si="4"/>
        <v/>
      </c>
      <c r="J86" s="77" t="str">
        <f>IF(Ansøgning!J68="","",Ansøgning!J68)</f>
        <v/>
      </c>
      <c r="K86" s="77" t="str">
        <f>IF(Ansøgning!K68="","",Ansøgning!K68)</f>
        <v/>
      </c>
      <c r="L86" s="46" t="str">
        <f t="shared" si="5"/>
        <v/>
      </c>
      <c r="M86" s="78" t="str">
        <f>IF(Ansøgning!M68="","",Ansøgning!M68)</f>
        <v/>
      </c>
      <c r="N86" s="31" t="str">
        <f t="shared" si="6"/>
        <v/>
      </c>
      <c r="O86" s="78" t="str">
        <f>IF(Ansøgning!O68="","",Ansøgning!O68)</f>
        <v/>
      </c>
      <c r="P86" s="78" t="str">
        <f>IF(Ansøgning!P68="","",Ansøgning!P68)</f>
        <v/>
      </c>
      <c r="Q86" s="78" t="str">
        <f>IF(Ansøgning!Q68="","",Ansøgning!Q68)</f>
        <v/>
      </c>
      <c r="R86" s="78" t="str">
        <f>IF(Ansøgning!R68="","",Ansøgning!R68)</f>
        <v/>
      </c>
      <c r="S86" s="46" t="str">
        <f>IFERROR(MAX(IF(OR(O86="",P86=""),"",IF(AND(AND(MONTH(E86)&gt;=7,MONTH(E86)&lt;8),AND(MONTH(F86)&gt;=7,MONTH(F86)&lt;8)),(NETWORKDAYS(E86,F86,Lister!$D$7:$D$13)-O86)*N86/NETWORKDAYS(Lister!$D$19,Lister!$E$19,Lister!$D$7:$D$13),IF(AND(AND(MONTH(E86)&gt;=7,MONTH(E86)&lt;8),MONTH(F86)&gt;7),(NETWORKDAYS(E86,Lister!$E$19,Lister!$D$7:$D$13)-O86)*N86/NETWORKDAYS(Lister!$D$19,Lister!$E$19,Lister!$D$7:$D$13),IF(MONTH(E86)&gt;7,0)))),0),"")</f>
        <v/>
      </c>
      <c r="T86" s="46" t="str">
        <f>IFERROR(MAX(IF(OR(O86="",P86=""),"",IF(AND(AND(MONTH(E86)&gt;=8,MONTH(E86)&lt;9),AND(MONTH(F86)&gt;=8,MONTH(F86)&lt;9)),(NETWORKDAYS(E86,F86,Lister!$D$7:$D$13)-P86)*N86/NETWORKDAYS(Lister!$D$20,Lister!$E$20,Lister!$D$7:$D$13),IF(AND(MONTH(E86)=7,MONTH(F86)=8),(NETWORKDAYS(Lister!$D$20,F86,Lister!$D$7:$D$13)-P86)*N86/NETWORKDAYS(Lister!$D$20,Lister!$E$20,Lister!$D$7:$D$13),IF(AND(MONTH(E86)=7,MONTH(F86)=7),0)))),0),"")</f>
        <v/>
      </c>
      <c r="U86" s="78" t="str">
        <f>IF(Ansøgning!U68="","",Ansøgning!U68)</f>
        <v/>
      </c>
      <c r="V86" s="119" t="str">
        <f t="shared" si="7"/>
        <v/>
      </c>
      <c r="W86" s="120" t="str">
        <f t="shared" si="8"/>
        <v/>
      </c>
      <c r="X86" s="42" t="str">
        <f t="shared" si="9"/>
        <v/>
      </c>
    </row>
    <row r="87" spans="1:24" x14ac:dyDescent="0.25">
      <c r="A87" s="13" t="str">
        <f t="shared" si="10"/>
        <v/>
      </c>
      <c r="B87" s="75" t="str">
        <f>IF(Ansøgning!B69="","",Ansøgning!B69)</f>
        <v/>
      </c>
      <c r="C87" s="75" t="str">
        <f>IF(Ansøgning!C69="","",Ansøgning!C69)</f>
        <v/>
      </c>
      <c r="D87" s="75" t="str">
        <f>IF(Ansøgning!D69="","",Ansøgning!D69)</f>
        <v/>
      </c>
      <c r="E87" s="76" t="str">
        <f>IF(Ansøgning!E69="","",Ansøgning!E69)</f>
        <v/>
      </c>
      <c r="F87" s="76" t="str">
        <f>IF(Ansøgning!F69="","",Ansøgning!F69)</f>
        <v/>
      </c>
      <c r="G87" s="33" t="str">
        <f>IF(OR(E87="",F87=""),"",NETWORKDAYS(E87,F87,Lister!$D$7:$D$13))</f>
        <v/>
      </c>
      <c r="H87" s="76" t="str">
        <f>IF(Ansøgning!H69="","",Ansøgning!H69)</f>
        <v/>
      </c>
      <c r="I87" s="32" t="str">
        <f t="shared" si="4"/>
        <v/>
      </c>
      <c r="J87" s="77" t="str">
        <f>IF(Ansøgning!J69="","",Ansøgning!J69)</f>
        <v/>
      </c>
      <c r="K87" s="77" t="str">
        <f>IF(Ansøgning!K69="","",Ansøgning!K69)</f>
        <v/>
      </c>
      <c r="L87" s="46" t="str">
        <f t="shared" si="5"/>
        <v/>
      </c>
      <c r="M87" s="78" t="str">
        <f>IF(Ansøgning!M69="","",Ansøgning!M69)</f>
        <v/>
      </c>
      <c r="N87" s="31" t="str">
        <f t="shared" si="6"/>
        <v/>
      </c>
      <c r="O87" s="78" t="str">
        <f>IF(Ansøgning!O69="","",Ansøgning!O69)</f>
        <v/>
      </c>
      <c r="P87" s="78" t="str">
        <f>IF(Ansøgning!P69="","",Ansøgning!P69)</f>
        <v/>
      </c>
      <c r="Q87" s="78" t="str">
        <f>IF(Ansøgning!Q69="","",Ansøgning!Q69)</f>
        <v/>
      </c>
      <c r="R87" s="78" t="str">
        <f>IF(Ansøgning!R69="","",Ansøgning!R69)</f>
        <v/>
      </c>
      <c r="S87" s="46" t="str">
        <f>IFERROR(MAX(IF(OR(O87="",P87=""),"",IF(AND(AND(MONTH(E87)&gt;=7,MONTH(E87)&lt;8),AND(MONTH(F87)&gt;=7,MONTH(F87)&lt;8)),(NETWORKDAYS(E87,F87,Lister!$D$7:$D$13)-O87)*N87/NETWORKDAYS(Lister!$D$19,Lister!$E$19,Lister!$D$7:$D$13),IF(AND(AND(MONTH(E87)&gt;=7,MONTH(E87)&lt;8),MONTH(F87)&gt;7),(NETWORKDAYS(E87,Lister!$E$19,Lister!$D$7:$D$13)-O87)*N87/NETWORKDAYS(Lister!$D$19,Lister!$E$19,Lister!$D$7:$D$13),IF(MONTH(E87)&gt;7,0)))),0),"")</f>
        <v/>
      </c>
      <c r="T87" s="46" t="str">
        <f>IFERROR(MAX(IF(OR(O87="",P87=""),"",IF(AND(AND(MONTH(E87)&gt;=8,MONTH(E87)&lt;9),AND(MONTH(F87)&gt;=8,MONTH(F87)&lt;9)),(NETWORKDAYS(E87,F87,Lister!$D$7:$D$13)-P87)*N87/NETWORKDAYS(Lister!$D$20,Lister!$E$20,Lister!$D$7:$D$13),IF(AND(MONTH(E87)=7,MONTH(F87)=8),(NETWORKDAYS(Lister!$D$20,F87,Lister!$D$7:$D$13)-P87)*N87/NETWORKDAYS(Lister!$D$20,Lister!$E$20,Lister!$D$7:$D$13),IF(AND(MONTH(E87)=7,MONTH(F87)=7),0)))),0),"")</f>
        <v/>
      </c>
      <c r="U87" s="78" t="str">
        <f>IF(Ansøgning!U69="","",Ansøgning!U69)</f>
        <v/>
      </c>
      <c r="V87" s="119" t="str">
        <f t="shared" si="7"/>
        <v/>
      </c>
      <c r="W87" s="120" t="str">
        <f t="shared" si="8"/>
        <v/>
      </c>
      <c r="X87" s="42" t="str">
        <f t="shared" si="9"/>
        <v/>
      </c>
    </row>
    <row r="88" spans="1:24" x14ac:dyDescent="0.25">
      <c r="A88" s="13" t="str">
        <f t="shared" si="10"/>
        <v/>
      </c>
      <c r="B88" s="75" t="str">
        <f>IF(Ansøgning!B70="","",Ansøgning!B70)</f>
        <v/>
      </c>
      <c r="C88" s="75" t="str">
        <f>IF(Ansøgning!C70="","",Ansøgning!C70)</f>
        <v/>
      </c>
      <c r="D88" s="75" t="str">
        <f>IF(Ansøgning!D70="","",Ansøgning!D70)</f>
        <v/>
      </c>
      <c r="E88" s="76" t="str">
        <f>IF(Ansøgning!E70="","",Ansøgning!E70)</f>
        <v/>
      </c>
      <c r="F88" s="76" t="str">
        <f>IF(Ansøgning!F70="","",Ansøgning!F70)</f>
        <v/>
      </c>
      <c r="G88" s="33" t="str">
        <f>IF(OR(E88="",F88=""),"",NETWORKDAYS(E88,F88,Lister!$D$7:$D$13))</f>
        <v/>
      </c>
      <c r="H88" s="76" t="str">
        <f>IF(Ansøgning!H70="","",Ansøgning!H70)</f>
        <v/>
      </c>
      <c r="I88" s="32" t="str">
        <f t="shared" si="4"/>
        <v/>
      </c>
      <c r="J88" s="77" t="str">
        <f>IF(Ansøgning!J70="","",Ansøgning!J70)</f>
        <v/>
      </c>
      <c r="K88" s="77" t="str">
        <f>IF(Ansøgning!K70="","",Ansøgning!K70)</f>
        <v/>
      </c>
      <c r="L88" s="46" t="str">
        <f t="shared" si="5"/>
        <v/>
      </c>
      <c r="M88" s="78" t="str">
        <f>IF(Ansøgning!M70="","",Ansøgning!M70)</f>
        <v/>
      </c>
      <c r="N88" s="31" t="str">
        <f t="shared" si="6"/>
        <v/>
      </c>
      <c r="O88" s="78" t="str">
        <f>IF(Ansøgning!O70="","",Ansøgning!O70)</f>
        <v/>
      </c>
      <c r="P88" s="78" t="str">
        <f>IF(Ansøgning!P70="","",Ansøgning!P70)</f>
        <v/>
      </c>
      <c r="Q88" s="78" t="str">
        <f>IF(Ansøgning!Q70="","",Ansøgning!Q70)</f>
        <v/>
      </c>
      <c r="R88" s="78" t="str">
        <f>IF(Ansøgning!R70="","",Ansøgning!R70)</f>
        <v/>
      </c>
      <c r="S88" s="46" t="str">
        <f>IFERROR(MAX(IF(OR(O88="",P88=""),"",IF(AND(AND(MONTH(E88)&gt;=7,MONTH(E88)&lt;8),AND(MONTH(F88)&gt;=7,MONTH(F88)&lt;8)),(NETWORKDAYS(E88,F88,Lister!$D$7:$D$13)-O88)*N88/NETWORKDAYS(Lister!$D$19,Lister!$E$19,Lister!$D$7:$D$13),IF(AND(AND(MONTH(E88)&gt;=7,MONTH(E88)&lt;8),MONTH(F88)&gt;7),(NETWORKDAYS(E88,Lister!$E$19,Lister!$D$7:$D$13)-O88)*N88/NETWORKDAYS(Lister!$D$19,Lister!$E$19,Lister!$D$7:$D$13),IF(MONTH(E88)&gt;7,0)))),0),"")</f>
        <v/>
      </c>
      <c r="T88" s="46" t="str">
        <f>IFERROR(MAX(IF(OR(O88="",P88=""),"",IF(AND(AND(MONTH(E88)&gt;=8,MONTH(E88)&lt;9),AND(MONTH(F88)&gt;=8,MONTH(F88)&lt;9)),(NETWORKDAYS(E88,F88,Lister!$D$7:$D$13)-P88)*N88/NETWORKDAYS(Lister!$D$20,Lister!$E$20,Lister!$D$7:$D$13),IF(AND(MONTH(E88)=7,MONTH(F88)=8),(NETWORKDAYS(Lister!$D$20,F88,Lister!$D$7:$D$13)-P88)*N88/NETWORKDAYS(Lister!$D$20,Lister!$E$20,Lister!$D$7:$D$13),IF(AND(MONTH(E88)=7,MONTH(F88)=7),0)))),0),"")</f>
        <v/>
      </c>
      <c r="U88" s="78" t="str">
        <f>IF(Ansøgning!U70="","",Ansøgning!U70)</f>
        <v/>
      </c>
      <c r="V88" s="119" t="str">
        <f t="shared" si="7"/>
        <v/>
      </c>
      <c r="W88" s="120" t="str">
        <f t="shared" si="8"/>
        <v/>
      </c>
      <c r="X88" s="42" t="str">
        <f t="shared" si="9"/>
        <v/>
      </c>
    </row>
    <row r="89" spans="1:24" x14ac:dyDescent="0.25">
      <c r="A89" s="13" t="str">
        <f t="shared" si="10"/>
        <v/>
      </c>
      <c r="B89" s="75" t="str">
        <f>IF(Ansøgning!B71="","",Ansøgning!B71)</f>
        <v/>
      </c>
      <c r="C89" s="75" t="str">
        <f>IF(Ansøgning!C71="","",Ansøgning!C71)</f>
        <v/>
      </c>
      <c r="D89" s="75" t="str">
        <f>IF(Ansøgning!D71="","",Ansøgning!D71)</f>
        <v/>
      </c>
      <c r="E89" s="76" t="str">
        <f>IF(Ansøgning!E71="","",Ansøgning!E71)</f>
        <v/>
      </c>
      <c r="F89" s="76" t="str">
        <f>IF(Ansøgning!F71="","",Ansøgning!F71)</f>
        <v/>
      </c>
      <c r="G89" s="33" t="str">
        <f>IF(OR(E89="",F89=""),"",NETWORKDAYS(E89,F89,Lister!$D$7:$D$13))</f>
        <v/>
      </c>
      <c r="H89" s="76" t="str">
        <f>IF(Ansøgning!H71="","",Ansøgning!H71)</f>
        <v/>
      </c>
      <c r="I89" s="32" t="str">
        <f t="shared" si="4"/>
        <v/>
      </c>
      <c r="J89" s="77" t="str">
        <f>IF(Ansøgning!J71="","",Ansøgning!J71)</f>
        <v/>
      </c>
      <c r="K89" s="77" t="str">
        <f>IF(Ansøgning!K71="","",Ansøgning!K71)</f>
        <v/>
      </c>
      <c r="L89" s="46" t="str">
        <f t="shared" si="5"/>
        <v/>
      </c>
      <c r="M89" s="78" t="str">
        <f>IF(Ansøgning!M71="","",Ansøgning!M71)</f>
        <v/>
      </c>
      <c r="N89" s="31" t="str">
        <f t="shared" si="6"/>
        <v/>
      </c>
      <c r="O89" s="78" t="str">
        <f>IF(Ansøgning!O71="","",Ansøgning!O71)</f>
        <v/>
      </c>
      <c r="P89" s="78" t="str">
        <f>IF(Ansøgning!P71="","",Ansøgning!P71)</f>
        <v/>
      </c>
      <c r="Q89" s="78" t="str">
        <f>IF(Ansøgning!Q71="","",Ansøgning!Q71)</f>
        <v/>
      </c>
      <c r="R89" s="78" t="str">
        <f>IF(Ansøgning!R71="","",Ansøgning!R71)</f>
        <v/>
      </c>
      <c r="S89" s="46" t="str">
        <f>IFERROR(MAX(IF(OR(O89="",P89=""),"",IF(AND(AND(MONTH(E89)&gt;=7,MONTH(E89)&lt;8),AND(MONTH(F89)&gt;=7,MONTH(F89)&lt;8)),(NETWORKDAYS(E89,F89,Lister!$D$7:$D$13)-O89)*N89/NETWORKDAYS(Lister!$D$19,Lister!$E$19,Lister!$D$7:$D$13),IF(AND(AND(MONTH(E89)&gt;=7,MONTH(E89)&lt;8),MONTH(F89)&gt;7),(NETWORKDAYS(E89,Lister!$E$19,Lister!$D$7:$D$13)-O89)*N89/NETWORKDAYS(Lister!$D$19,Lister!$E$19,Lister!$D$7:$D$13),IF(MONTH(E89)&gt;7,0)))),0),"")</f>
        <v/>
      </c>
      <c r="T89" s="46" t="str">
        <f>IFERROR(MAX(IF(OR(O89="",P89=""),"",IF(AND(AND(MONTH(E89)&gt;=8,MONTH(E89)&lt;9),AND(MONTH(F89)&gt;=8,MONTH(F89)&lt;9)),(NETWORKDAYS(E89,F89,Lister!$D$7:$D$13)-P89)*N89/NETWORKDAYS(Lister!$D$20,Lister!$E$20,Lister!$D$7:$D$13),IF(AND(MONTH(E89)=7,MONTH(F89)=8),(NETWORKDAYS(Lister!$D$20,F89,Lister!$D$7:$D$13)-P89)*N89/NETWORKDAYS(Lister!$D$20,Lister!$E$20,Lister!$D$7:$D$13),IF(AND(MONTH(E89)=7,MONTH(F89)=7),0)))),0),"")</f>
        <v/>
      </c>
      <c r="U89" s="78" t="str">
        <f>IF(Ansøgning!U71="","",Ansøgning!U71)</f>
        <v/>
      </c>
      <c r="V89" s="119" t="str">
        <f t="shared" si="7"/>
        <v/>
      </c>
      <c r="W89" s="120" t="str">
        <f t="shared" si="8"/>
        <v/>
      </c>
      <c r="X89" s="42" t="str">
        <f t="shared" si="9"/>
        <v/>
      </c>
    </row>
    <row r="90" spans="1:24" x14ac:dyDescent="0.25">
      <c r="A90" s="13" t="str">
        <f t="shared" si="10"/>
        <v/>
      </c>
      <c r="B90" s="75" t="str">
        <f>IF(Ansøgning!B72="","",Ansøgning!B72)</f>
        <v/>
      </c>
      <c r="C90" s="75" t="str">
        <f>IF(Ansøgning!C72="","",Ansøgning!C72)</f>
        <v/>
      </c>
      <c r="D90" s="75" t="str">
        <f>IF(Ansøgning!D72="","",Ansøgning!D72)</f>
        <v/>
      </c>
      <c r="E90" s="76" t="str">
        <f>IF(Ansøgning!E72="","",Ansøgning!E72)</f>
        <v/>
      </c>
      <c r="F90" s="76" t="str">
        <f>IF(Ansøgning!F72="","",Ansøgning!F72)</f>
        <v/>
      </c>
      <c r="G90" s="33" t="str">
        <f>IF(OR(E90="",F90=""),"",NETWORKDAYS(E90,F90,Lister!$D$7:$D$13))</f>
        <v/>
      </c>
      <c r="H90" s="76" t="str">
        <f>IF(Ansøgning!H72="","",Ansøgning!H72)</f>
        <v/>
      </c>
      <c r="I90" s="32" t="str">
        <f t="shared" si="4"/>
        <v/>
      </c>
      <c r="J90" s="77" t="str">
        <f>IF(Ansøgning!J72="","",Ansøgning!J72)</f>
        <v/>
      </c>
      <c r="K90" s="77" t="str">
        <f>IF(Ansøgning!K72="","",Ansøgning!K72)</f>
        <v/>
      </c>
      <c r="L90" s="46" t="str">
        <f t="shared" si="5"/>
        <v/>
      </c>
      <c r="M90" s="78" t="str">
        <f>IF(Ansøgning!M72="","",Ansøgning!M72)</f>
        <v/>
      </c>
      <c r="N90" s="31" t="str">
        <f t="shared" si="6"/>
        <v/>
      </c>
      <c r="O90" s="78" t="str">
        <f>IF(Ansøgning!O72="","",Ansøgning!O72)</f>
        <v/>
      </c>
      <c r="P90" s="78" t="str">
        <f>IF(Ansøgning!P72="","",Ansøgning!P72)</f>
        <v/>
      </c>
      <c r="Q90" s="78" t="str">
        <f>IF(Ansøgning!Q72="","",Ansøgning!Q72)</f>
        <v/>
      </c>
      <c r="R90" s="78" t="str">
        <f>IF(Ansøgning!R72="","",Ansøgning!R72)</f>
        <v/>
      </c>
      <c r="S90" s="46" t="str">
        <f>IFERROR(MAX(IF(OR(O90="",P90=""),"",IF(AND(AND(MONTH(E90)&gt;=7,MONTH(E90)&lt;8),AND(MONTH(F90)&gt;=7,MONTH(F90)&lt;8)),(NETWORKDAYS(E90,F90,Lister!$D$7:$D$13)-O90)*N90/NETWORKDAYS(Lister!$D$19,Lister!$E$19,Lister!$D$7:$D$13),IF(AND(AND(MONTH(E90)&gt;=7,MONTH(E90)&lt;8),MONTH(F90)&gt;7),(NETWORKDAYS(E90,Lister!$E$19,Lister!$D$7:$D$13)-O90)*N90/NETWORKDAYS(Lister!$D$19,Lister!$E$19,Lister!$D$7:$D$13),IF(MONTH(E90)&gt;7,0)))),0),"")</f>
        <v/>
      </c>
      <c r="T90" s="46" t="str">
        <f>IFERROR(MAX(IF(OR(O90="",P90=""),"",IF(AND(AND(MONTH(E90)&gt;=8,MONTH(E90)&lt;9),AND(MONTH(F90)&gt;=8,MONTH(F90)&lt;9)),(NETWORKDAYS(E90,F90,Lister!$D$7:$D$13)-P90)*N90/NETWORKDAYS(Lister!$D$20,Lister!$E$20,Lister!$D$7:$D$13),IF(AND(MONTH(E90)=7,MONTH(F90)=8),(NETWORKDAYS(Lister!$D$20,F90,Lister!$D$7:$D$13)-P90)*N90/NETWORKDAYS(Lister!$D$20,Lister!$E$20,Lister!$D$7:$D$13),IF(AND(MONTH(E90)=7,MONTH(F90)=7),0)))),0),"")</f>
        <v/>
      </c>
      <c r="U90" s="78" t="str">
        <f>IF(Ansøgning!U72="","",Ansøgning!U72)</f>
        <v/>
      </c>
      <c r="V90" s="119" t="str">
        <f t="shared" si="7"/>
        <v/>
      </c>
      <c r="W90" s="120" t="str">
        <f t="shared" si="8"/>
        <v/>
      </c>
      <c r="X90" s="42" t="str">
        <f t="shared" si="9"/>
        <v/>
      </c>
    </row>
    <row r="91" spans="1:24" x14ac:dyDescent="0.25">
      <c r="A91" s="13" t="str">
        <f t="shared" si="10"/>
        <v/>
      </c>
      <c r="B91" s="75" t="str">
        <f>IF(Ansøgning!B73="","",Ansøgning!B73)</f>
        <v/>
      </c>
      <c r="C91" s="75" t="str">
        <f>IF(Ansøgning!C73="","",Ansøgning!C73)</f>
        <v/>
      </c>
      <c r="D91" s="75" t="str">
        <f>IF(Ansøgning!D73="","",Ansøgning!D73)</f>
        <v/>
      </c>
      <c r="E91" s="76" t="str">
        <f>IF(Ansøgning!E73="","",Ansøgning!E73)</f>
        <v/>
      </c>
      <c r="F91" s="76" t="str">
        <f>IF(Ansøgning!F73="","",Ansøgning!F73)</f>
        <v/>
      </c>
      <c r="G91" s="33" t="str">
        <f>IF(OR(E91="",F91=""),"",NETWORKDAYS(E91,F91,Lister!$D$7:$D$13))</f>
        <v/>
      </c>
      <c r="H91" s="76" t="str">
        <f>IF(Ansøgning!H73="","",Ansøgning!H73)</f>
        <v/>
      </c>
      <c r="I91" s="32" t="str">
        <f t="shared" si="4"/>
        <v/>
      </c>
      <c r="J91" s="77" t="str">
        <f>IF(Ansøgning!J73="","",Ansøgning!J73)</f>
        <v/>
      </c>
      <c r="K91" s="77" t="str">
        <f>IF(Ansøgning!K73="","",Ansøgning!K73)</f>
        <v/>
      </c>
      <c r="L91" s="46" t="str">
        <f t="shared" si="5"/>
        <v/>
      </c>
      <c r="M91" s="78" t="str">
        <f>IF(Ansøgning!M73="","",Ansøgning!M73)</f>
        <v/>
      </c>
      <c r="N91" s="31" t="str">
        <f t="shared" si="6"/>
        <v/>
      </c>
      <c r="O91" s="78" t="str">
        <f>IF(Ansøgning!O73="","",Ansøgning!O73)</f>
        <v/>
      </c>
      <c r="P91" s="78" t="str">
        <f>IF(Ansøgning!P73="","",Ansøgning!P73)</f>
        <v/>
      </c>
      <c r="Q91" s="78" t="str">
        <f>IF(Ansøgning!Q73="","",Ansøgning!Q73)</f>
        <v/>
      </c>
      <c r="R91" s="78" t="str">
        <f>IF(Ansøgning!R73="","",Ansøgning!R73)</f>
        <v/>
      </c>
      <c r="S91" s="46" t="str">
        <f>IFERROR(MAX(IF(OR(O91="",P91=""),"",IF(AND(AND(MONTH(E91)&gt;=7,MONTH(E91)&lt;8),AND(MONTH(F91)&gt;=7,MONTH(F91)&lt;8)),(NETWORKDAYS(E91,F91,Lister!$D$7:$D$13)-O91)*N91/NETWORKDAYS(Lister!$D$19,Lister!$E$19,Lister!$D$7:$D$13),IF(AND(AND(MONTH(E91)&gt;=7,MONTH(E91)&lt;8),MONTH(F91)&gt;7),(NETWORKDAYS(E91,Lister!$E$19,Lister!$D$7:$D$13)-O91)*N91/NETWORKDAYS(Lister!$D$19,Lister!$E$19,Lister!$D$7:$D$13),IF(MONTH(E91)&gt;7,0)))),0),"")</f>
        <v/>
      </c>
      <c r="T91" s="46" t="str">
        <f>IFERROR(MAX(IF(OR(O91="",P91=""),"",IF(AND(AND(MONTH(E91)&gt;=8,MONTH(E91)&lt;9),AND(MONTH(F91)&gt;=8,MONTH(F91)&lt;9)),(NETWORKDAYS(E91,F91,Lister!$D$7:$D$13)-P91)*N91/NETWORKDAYS(Lister!$D$20,Lister!$E$20,Lister!$D$7:$D$13),IF(AND(MONTH(E91)=7,MONTH(F91)=8),(NETWORKDAYS(Lister!$D$20,F91,Lister!$D$7:$D$13)-P91)*N91/NETWORKDAYS(Lister!$D$20,Lister!$E$20,Lister!$D$7:$D$13),IF(AND(MONTH(E91)=7,MONTH(F91)=7),0)))),0),"")</f>
        <v/>
      </c>
      <c r="U91" s="78" t="str">
        <f>IF(Ansøgning!U73="","",Ansøgning!U73)</f>
        <v/>
      </c>
      <c r="V91" s="119" t="str">
        <f t="shared" si="7"/>
        <v/>
      </c>
      <c r="W91" s="120" t="str">
        <f t="shared" si="8"/>
        <v/>
      </c>
      <c r="X91" s="42" t="str">
        <f t="shared" si="9"/>
        <v/>
      </c>
    </row>
    <row r="92" spans="1:24" x14ac:dyDescent="0.25">
      <c r="A92" s="13" t="str">
        <f t="shared" si="10"/>
        <v/>
      </c>
      <c r="B92" s="75" t="str">
        <f>IF(Ansøgning!B74="","",Ansøgning!B74)</f>
        <v/>
      </c>
      <c r="C92" s="75" t="str">
        <f>IF(Ansøgning!C74="","",Ansøgning!C74)</f>
        <v/>
      </c>
      <c r="D92" s="75" t="str">
        <f>IF(Ansøgning!D74="","",Ansøgning!D74)</f>
        <v/>
      </c>
      <c r="E92" s="76" t="str">
        <f>IF(Ansøgning!E74="","",Ansøgning!E74)</f>
        <v/>
      </c>
      <c r="F92" s="76" t="str">
        <f>IF(Ansøgning!F74="","",Ansøgning!F74)</f>
        <v/>
      </c>
      <c r="G92" s="33" t="str">
        <f>IF(OR(E92="",F92=""),"",NETWORKDAYS(E92,F92,Lister!$D$7:$D$13))</f>
        <v/>
      </c>
      <c r="H92" s="76" t="str">
        <f>IF(Ansøgning!H74="","",Ansøgning!H74)</f>
        <v/>
      </c>
      <c r="I92" s="32" t="str">
        <f t="shared" si="4"/>
        <v/>
      </c>
      <c r="J92" s="77" t="str">
        <f>IF(Ansøgning!J74="","",Ansøgning!J74)</f>
        <v/>
      </c>
      <c r="K92" s="77" t="str">
        <f>IF(Ansøgning!K74="","",Ansøgning!K74)</f>
        <v/>
      </c>
      <c r="L92" s="46" t="str">
        <f t="shared" si="5"/>
        <v/>
      </c>
      <c r="M92" s="78" t="str">
        <f>IF(Ansøgning!M74="","",Ansøgning!M74)</f>
        <v/>
      </c>
      <c r="N92" s="31" t="str">
        <f t="shared" si="6"/>
        <v/>
      </c>
      <c r="O92" s="78" t="str">
        <f>IF(Ansøgning!O74="","",Ansøgning!O74)</f>
        <v/>
      </c>
      <c r="P92" s="78" t="str">
        <f>IF(Ansøgning!P74="","",Ansøgning!P74)</f>
        <v/>
      </c>
      <c r="Q92" s="78" t="str">
        <f>IF(Ansøgning!Q74="","",Ansøgning!Q74)</f>
        <v/>
      </c>
      <c r="R92" s="78" t="str">
        <f>IF(Ansøgning!R74="","",Ansøgning!R74)</f>
        <v/>
      </c>
      <c r="S92" s="46" t="str">
        <f>IFERROR(MAX(IF(OR(O92="",P92=""),"",IF(AND(AND(MONTH(E92)&gt;=7,MONTH(E92)&lt;8),AND(MONTH(F92)&gt;=7,MONTH(F92)&lt;8)),(NETWORKDAYS(E92,F92,Lister!$D$7:$D$13)-O92)*N92/NETWORKDAYS(Lister!$D$19,Lister!$E$19,Lister!$D$7:$D$13),IF(AND(AND(MONTH(E92)&gt;=7,MONTH(E92)&lt;8),MONTH(F92)&gt;7),(NETWORKDAYS(E92,Lister!$E$19,Lister!$D$7:$D$13)-O92)*N92/NETWORKDAYS(Lister!$D$19,Lister!$E$19,Lister!$D$7:$D$13),IF(MONTH(E92)&gt;7,0)))),0),"")</f>
        <v/>
      </c>
      <c r="T92" s="46" t="str">
        <f>IFERROR(MAX(IF(OR(O92="",P92=""),"",IF(AND(AND(MONTH(E92)&gt;=8,MONTH(E92)&lt;9),AND(MONTH(F92)&gt;=8,MONTH(F92)&lt;9)),(NETWORKDAYS(E92,F92,Lister!$D$7:$D$13)-P92)*N92/NETWORKDAYS(Lister!$D$20,Lister!$E$20,Lister!$D$7:$D$13),IF(AND(MONTH(E92)=7,MONTH(F92)=8),(NETWORKDAYS(Lister!$D$20,F92,Lister!$D$7:$D$13)-P92)*N92/NETWORKDAYS(Lister!$D$20,Lister!$E$20,Lister!$D$7:$D$13),IF(AND(MONTH(E92)=7,MONTH(F92)=7),0)))),0),"")</f>
        <v/>
      </c>
      <c r="U92" s="78" t="str">
        <f>IF(Ansøgning!U74="","",Ansøgning!U74)</f>
        <v/>
      </c>
      <c r="V92" s="119" t="str">
        <f t="shared" si="7"/>
        <v/>
      </c>
      <c r="W92" s="120" t="str">
        <f t="shared" si="8"/>
        <v/>
      </c>
      <c r="X92" s="42" t="str">
        <f t="shared" si="9"/>
        <v/>
      </c>
    </row>
    <row r="93" spans="1:24" x14ac:dyDescent="0.25">
      <c r="A93" s="13" t="str">
        <f t="shared" si="10"/>
        <v/>
      </c>
      <c r="B93" s="75" t="str">
        <f>IF(Ansøgning!B75="","",Ansøgning!B75)</f>
        <v/>
      </c>
      <c r="C93" s="75" t="str">
        <f>IF(Ansøgning!C75="","",Ansøgning!C75)</f>
        <v/>
      </c>
      <c r="D93" s="75" t="str">
        <f>IF(Ansøgning!D75="","",Ansøgning!D75)</f>
        <v/>
      </c>
      <c r="E93" s="76" t="str">
        <f>IF(Ansøgning!E75="","",Ansøgning!E75)</f>
        <v/>
      </c>
      <c r="F93" s="76" t="str">
        <f>IF(Ansøgning!F75="","",Ansøgning!F75)</f>
        <v/>
      </c>
      <c r="G93" s="33" t="str">
        <f>IF(OR(E93="",F93=""),"",NETWORKDAYS(E93,F93,Lister!$D$7:$D$13))</f>
        <v/>
      </c>
      <c r="H93" s="76" t="str">
        <f>IF(Ansøgning!H75="","",Ansøgning!H75)</f>
        <v/>
      </c>
      <c r="I93" s="32" t="str">
        <f t="shared" si="4"/>
        <v/>
      </c>
      <c r="J93" s="77" t="str">
        <f>IF(Ansøgning!J75="","",Ansøgning!J75)</f>
        <v/>
      </c>
      <c r="K93" s="77" t="str">
        <f>IF(Ansøgning!K75="","",Ansøgning!K75)</f>
        <v/>
      </c>
      <c r="L93" s="46" t="str">
        <f t="shared" si="5"/>
        <v/>
      </c>
      <c r="M93" s="78" t="str">
        <f>IF(Ansøgning!M75="","",Ansøgning!M75)</f>
        <v/>
      </c>
      <c r="N93" s="31" t="str">
        <f t="shared" si="6"/>
        <v/>
      </c>
      <c r="O93" s="78" t="str">
        <f>IF(Ansøgning!O75="","",Ansøgning!O75)</f>
        <v/>
      </c>
      <c r="P93" s="78" t="str">
        <f>IF(Ansøgning!P75="","",Ansøgning!P75)</f>
        <v/>
      </c>
      <c r="Q93" s="78" t="str">
        <f>IF(Ansøgning!Q75="","",Ansøgning!Q75)</f>
        <v/>
      </c>
      <c r="R93" s="78" t="str">
        <f>IF(Ansøgning!R75="","",Ansøgning!R75)</f>
        <v/>
      </c>
      <c r="S93" s="46" t="str">
        <f>IFERROR(MAX(IF(OR(O93="",P93=""),"",IF(AND(AND(MONTH(E93)&gt;=7,MONTH(E93)&lt;8),AND(MONTH(F93)&gt;=7,MONTH(F93)&lt;8)),(NETWORKDAYS(E93,F93,Lister!$D$7:$D$13)-O93)*N93/NETWORKDAYS(Lister!$D$19,Lister!$E$19,Lister!$D$7:$D$13),IF(AND(AND(MONTH(E93)&gt;=7,MONTH(E93)&lt;8),MONTH(F93)&gt;7),(NETWORKDAYS(E93,Lister!$E$19,Lister!$D$7:$D$13)-O93)*N93/NETWORKDAYS(Lister!$D$19,Lister!$E$19,Lister!$D$7:$D$13),IF(MONTH(E93)&gt;7,0)))),0),"")</f>
        <v/>
      </c>
      <c r="T93" s="46" t="str">
        <f>IFERROR(MAX(IF(OR(O93="",P93=""),"",IF(AND(AND(MONTH(E93)&gt;=8,MONTH(E93)&lt;9),AND(MONTH(F93)&gt;=8,MONTH(F93)&lt;9)),(NETWORKDAYS(E93,F93,Lister!$D$7:$D$13)-P93)*N93/NETWORKDAYS(Lister!$D$20,Lister!$E$20,Lister!$D$7:$D$13),IF(AND(MONTH(E93)=7,MONTH(F93)=8),(NETWORKDAYS(Lister!$D$20,F93,Lister!$D$7:$D$13)-P93)*N93/NETWORKDAYS(Lister!$D$20,Lister!$E$20,Lister!$D$7:$D$13),IF(AND(MONTH(E93)=7,MONTH(F93)=7),0)))),0),"")</f>
        <v/>
      </c>
      <c r="U93" s="78" t="str">
        <f>IF(Ansøgning!U75="","",Ansøgning!U75)</f>
        <v/>
      </c>
      <c r="V93" s="119" t="str">
        <f t="shared" si="7"/>
        <v/>
      </c>
      <c r="W93" s="120" t="str">
        <f t="shared" si="8"/>
        <v/>
      </c>
      <c r="X93" s="42" t="str">
        <f t="shared" si="9"/>
        <v/>
      </c>
    </row>
    <row r="94" spans="1:24" x14ac:dyDescent="0.25">
      <c r="A94" s="13" t="str">
        <f t="shared" si="10"/>
        <v/>
      </c>
      <c r="B94" s="75" t="str">
        <f>IF(Ansøgning!B76="","",Ansøgning!B76)</f>
        <v/>
      </c>
      <c r="C94" s="75" t="str">
        <f>IF(Ansøgning!C76="","",Ansøgning!C76)</f>
        <v/>
      </c>
      <c r="D94" s="75" t="str">
        <f>IF(Ansøgning!D76="","",Ansøgning!D76)</f>
        <v/>
      </c>
      <c r="E94" s="76" t="str">
        <f>IF(Ansøgning!E76="","",Ansøgning!E76)</f>
        <v/>
      </c>
      <c r="F94" s="76" t="str">
        <f>IF(Ansøgning!F76="","",Ansøgning!F76)</f>
        <v/>
      </c>
      <c r="G94" s="33" t="str">
        <f>IF(OR(E94="",F94=""),"",NETWORKDAYS(E94,F94,Lister!$D$7:$D$13))</f>
        <v/>
      </c>
      <c r="H94" s="76" t="str">
        <f>IF(Ansøgning!H76="","",Ansøgning!H76)</f>
        <v/>
      </c>
      <c r="I94" s="32" t="str">
        <f t="shared" si="4"/>
        <v/>
      </c>
      <c r="J94" s="77" t="str">
        <f>IF(Ansøgning!J76="","",Ansøgning!J76)</f>
        <v/>
      </c>
      <c r="K94" s="77" t="str">
        <f>IF(Ansøgning!K76="","",Ansøgning!K76)</f>
        <v/>
      </c>
      <c r="L94" s="46" t="str">
        <f t="shared" si="5"/>
        <v/>
      </c>
      <c r="M94" s="78" t="str">
        <f>IF(Ansøgning!M76="","",Ansøgning!M76)</f>
        <v/>
      </c>
      <c r="N94" s="31" t="str">
        <f t="shared" si="6"/>
        <v/>
      </c>
      <c r="O94" s="78" t="str">
        <f>IF(Ansøgning!O76="","",Ansøgning!O76)</f>
        <v/>
      </c>
      <c r="P94" s="78" t="str">
        <f>IF(Ansøgning!P76="","",Ansøgning!P76)</f>
        <v/>
      </c>
      <c r="Q94" s="78" t="str">
        <f>IF(Ansøgning!Q76="","",Ansøgning!Q76)</f>
        <v/>
      </c>
      <c r="R94" s="78" t="str">
        <f>IF(Ansøgning!R76="","",Ansøgning!R76)</f>
        <v/>
      </c>
      <c r="S94" s="46" t="str">
        <f>IFERROR(MAX(IF(OR(O94="",P94=""),"",IF(AND(AND(MONTH(E94)&gt;=7,MONTH(E94)&lt;8),AND(MONTH(F94)&gt;=7,MONTH(F94)&lt;8)),(NETWORKDAYS(E94,F94,Lister!$D$7:$D$13)-O94)*N94/NETWORKDAYS(Lister!$D$19,Lister!$E$19,Lister!$D$7:$D$13),IF(AND(AND(MONTH(E94)&gt;=7,MONTH(E94)&lt;8),MONTH(F94)&gt;7),(NETWORKDAYS(E94,Lister!$E$19,Lister!$D$7:$D$13)-O94)*N94/NETWORKDAYS(Lister!$D$19,Lister!$E$19,Lister!$D$7:$D$13),IF(MONTH(E94)&gt;7,0)))),0),"")</f>
        <v/>
      </c>
      <c r="T94" s="46" t="str">
        <f>IFERROR(MAX(IF(OR(O94="",P94=""),"",IF(AND(AND(MONTH(E94)&gt;=8,MONTH(E94)&lt;9),AND(MONTH(F94)&gt;=8,MONTH(F94)&lt;9)),(NETWORKDAYS(E94,F94,Lister!$D$7:$D$13)-P94)*N94/NETWORKDAYS(Lister!$D$20,Lister!$E$20,Lister!$D$7:$D$13),IF(AND(MONTH(E94)=7,MONTH(F94)=8),(NETWORKDAYS(Lister!$D$20,F94,Lister!$D$7:$D$13)-P94)*N94/NETWORKDAYS(Lister!$D$20,Lister!$E$20,Lister!$D$7:$D$13),IF(AND(MONTH(E94)=7,MONTH(F94)=7),0)))),0),"")</f>
        <v/>
      </c>
      <c r="U94" s="78" t="str">
        <f>IF(Ansøgning!U76="","",Ansøgning!U76)</f>
        <v/>
      </c>
      <c r="V94" s="119" t="str">
        <f t="shared" si="7"/>
        <v/>
      </c>
      <c r="W94" s="120" t="str">
        <f t="shared" si="8"/>
        <v/>
      </c>
      <c r="X94" s="42" t="str">
        <f t="shared" si="9"/>
        <v/>
      </c>
    </row>
    <row r="95" spans="1:24" x14ac:dyDescent="0.25">
      <c r="A95" s="13" t="str">
        <f t="shared" si="10"/>
        <v/>
      </c>
      <c r="B95" s="75" t="str">
        <f>IF(Ansøgning!B77="","",Ansøgning!B77)</f>
        <v/>
      </c>
      <c r="C95" s="75" t="str">
        <f>IF(Ansøgning!C77="","",Ansøgning!C77)</f>
        <v/>
      </c>
      <c r="D95" s="75" t="str">
        <f>IF(Ansøgning!D77="","",Ansøgning!D77)</f>
        <v/>
      </c>
      <c r="E95" s="76" t="str">
        <f>IF(Ansøgning!E77="","",Ansøgning!E77)</f>
        <v/>
      </c>
      <c r="F95" s="76" t="str">
        <f>IF(Ansøgning!F77="","",Ansøgning!F77)</f>
        <v/>
      </c>
      <c r="G95" s="33" t="str">
        <f>IF(OR(E95="",F95=""),"",NETWORKDAYS(E95,F95,Lister!$D$7:$D$13))</f>
        <v/>
      </c>
      <c r="H95" s="76" t="str">
        <f>IF(Ansøgning!H77="","",Ansøgning!H77)</f>
        <v/>
      </c>
      <c r="I95" s="32" t="str">
        <f t="shared" si="4"/>
        <v/>
      </c>
      <c r="J95" s="77" t="str">
        <f>IF(Ansøgning!J77="","",Ansøgning!J77)</f>
        <v/>
      </c>
      <c r="K95" s="77" t="str">
        <f>IF(Ansøgning!K77="","",Ansøgning!K77)</f>
        <v/>
      </c>
      <c r="L95" s="46" t="str">
        <f t="shared" si="5"/>
        <v/>
      </c>
      <c r="M95" s="78" t="str">
        <f>IF(Ansøgning!M77="","",Ansøgning!M77)</f>
        <v/>
      </c>
      <c r="N95" s="31" t="str">
        <f t="shared" si="6"/>
        <v/>
      </c>
      <c r="O95" s="78" t="str">
        <f>IF(Ansøgning!O77="","",Ansøgning!O77)</f>
        <v/>
      </c>
      <c r="P95" s="78" t="str">
        <f>IF(Ansøgning!P77="","",Ansøgning!P77)</f>
        <v/>
      </c>
      <c r="Q95" s="78" t="str">
        <f>IF(Ansøgning!Q77="","",Ansøgning!Q77)</f>
        <v/>
      </c>
      <c r="R95" s="78" t="str">
        <f>IF(Ansøgning!R77="","",Ansøgning!R77)</f>
        <v/>
      </c>
      <c r="S95" s="46" t="str">
        <f>IFERROR(MAX(IF(OR(O95="",P95=""),"",IF(AND(AND(MONTH(E95)&gt;=7,MONTH(E95)&lt;8),AND(MONTH(F95)&gt;=7,MONTH(F95)&lt;8)),(NETWORKDAYS(E95,F95,Lister!$D$7:$D$13)-O95)*N95/NETWORKDAYS(Lister!$D$19,Lister!$E$19,Lister!$D$7:$D$13),IF(AND(AND(MONTH(E95)&gt;=7,MONTH(E95)&lt;8),MONTH(F95)&gt;7),(NETWORKDAYS(E95,Lister!$E$19,Lister!$D$7:$D$13)-O95)*N95/NETWORKDAYS(Lister!$D$19,Lister!$E$19,Lister!$D$7:$D$13),IF(MONTH(E95)&gt;7,0)))),0),"")</f>
        <v/>
      </c>
      <c r="T95" s="46" t="str">
        <f>IFERROR(MAX(IF(OR(O95="",P95=""),"",IF(AND(AND(MONTH(E95)&gt;=8,MONTH(E95)&lt;9),AND(MONTH(F95)&gt;=8,MONTH(F95)&lt;9)),(NETWORKDAYS(E95,F95,Lister!$D$7:$D$13)-P95)*N95/NETWORKDAYS(Lister!$D$20,Lister!$E$20,Lister!$D$7:$D$13),IF(AND(MONTH(E95)=7,MONTH(F95)=8),(NETWORKDAYS(Lister!$D$20,F95,Lister!$D$7:$D$13)-P95)*N95/NETWORKDAYS(Lister!$D$20,Lister!$E$20,Lister!$D$7:$D$13),IF(AND(MONTH(E95)=7,MONTH(F95)=7),0)))),0),"")</f>
        <v/>
      </c>
      <c r="U95" s="78" t="str">
        <f>IF(Ansøgning!U77="","",Ansøgning!U77)</f>
        <v/>
      </c>
      <c r="V95" s="119" t="str">
        <f t="shared" si="7"/>
        <v/>
      </c>
      <c r="W95" s="120" t="str">
        <f t="shared" si="8"/>
        <v/>
      </c>
      <c r="X95" s="42" t="str">
        <f t="shared" si="9"/>
        <v/>
      </c>
    </row>
    <row r="96" spans="1:24" x14ac:dyDescent="0.25">
      <c r="A96" s="13" t="str">
        <f t="shared" si="10"/>
        <v/>
      </c>
      <c r="B96" s="75" t="str">
        <f>IF(Ansøgning!B78="","",Ansøgning!B78)</f>
        <v/>
      </c>
      <c r="C96" s="75" t="str">
        <f>IF(Ansøgning!C78="","",Ansøgning!C78)</f>
        <v/>
      </c>
      <c r="D96" s="75" t="str">
        <f>IF(Ansøgning!D78="","",Ansøgning!D78)</f>
        <v/>
      </c>
      <c r="E96" s="76" t="str">
        <f>IF(Ansøgning!E78="","",Ansøgning!E78)</f>
        <v/>
      </c>
      <c r="F96" s="76" t="str">
        <f>IF(Ansøgning!F78="","",Ansøgning!F78)</f>
        <v/>
      </c>
      <c r="G96" s="33" t="str">
        <f>IF(OR(E96="",F96=""),"",NETWORKDAYS(E96,F96,Lister!$D$7:$D$13))</f>
        <v/>
      </c>
      <c r="H96" s="76" t="str">
        <f>IF(Ansøgning!H78="","",Ansøgning!H78)</f>
        <v/>
      </c>
      <c r="I96" s="32" t="str">
        <f t="shared" si="4"/>
        <v/>
      </c>
      <c r="J96" s="77" t="str">
        <f>IF(Ansøgning!J78="","",Ansøgning!J78)</f>
        <v/>
      </c>
      <c r="K96" s="77" t="str">
        <f>IF(Ansøgning!K78="","",Ansøgning!K78)</f>
        <v/>
      </c>
      <c r="L96" s="46" t="str">
        <f t="shared" si="5"/>
        <v/>
      </c>
      <c r="M96" s="78" t="str">
        <f>IF(Ansøgning!M78="","",Ansøgning!M78)</f>
        <v/>
      </c>
      <c r="N96" s="31" t="str">
        <f t="shared" si="6"/>
        <v/>
      </c>
      <c r="O96" s="78" t="str">
        <f>IF(Ansøgning!O78="","",Ansøgning!O78)</f>
        <v/>
      </c>
      <c r="P96" s="78" t="str">
        <f>IF(Ansøgning!P78="","",Ansøgning!P78)</f>
        <v/>
      </c>
      <c r="Q96" s="78" t="str">
        <f>IF(Ansøgning!Q78="","",Ansøgning!Q78)</f>
        <v/>
      </c>
      <c r="R96" s="78" t="str">
        <f>IF(Ansøgning!R78="","",Ansøgning!R78)</f>
        <v/>
      </c>
      <c r="S96" s="46" t="str">
        <f>IFERROR(MAX(IF(OR(O96="",P96=""),"",IF(AND(AND(MONTH(E96)&gt;=7,MONTH(E96)&lt;8),AND(MONTH(F96)&gt;=7,MONTH(F96)&lt;8)),(NETWORKDAYS(E96,F96,Lister!$D$7:$D$13)-O96)*N96/NETWORKDAYS(Lister!$D$19,Lister!$E$19,Lister!$D$7:$D$13),IF(AND(AND(MONTH(E96)&gt;=7,MONTH(E96)&lt;8),MONTH(F96)&gt;7),(NETWORKDAYS(E96,Lister!$E$19,Lister!$D$7:$D$13)-O96)*N96/NETWORKDAYS(Lister!$D$19,Lister!$E$19,Lister!$D$7:$D$13),IF(MONTH(E96)&gt;7,0)))),0),"")</f>
        <v/>
      </c>
      <c r="T96" s="46" t="str">
        <f>IFERROR(MAX(IF(OR(O96="",P96=""),"",IF(AND(AND(MONTH(E96)&gt;=8,MONTH(E96)&lt;9),AND(MONTH(F96)&gt;=8,MONTH(F96)&lt;9)),(NETWORKDAYS(E96,F96,Lister!$D$7:$D$13)-P96)*N96/NETWORKDAYS(Lister!$D$20,Lister!$E$20,Lister!$D$7:$D$13),IF(AND(MONTH(E96)=7,MONTH(F96)=8),(NETWORKDAYS(Lister!$D$20,F96,Lister!$D$7:$D$13)-P96)*N96/NETWORKDAYS(Lister!$D$20,Lister!$E$20,Lister!$D$7:$D$13),IF(AND(MONTH(E96)=7,MONTH(F96)=7),0)))),0),"")</f>
        <v/>
      </c>
      <c r="U96" s="78" t="str">
        <f>IF(Ansøgning!U78="","",Ansøgning!U78)</f>
        <v/>
      </c>
      <c r="V96" s="119" t="str">
        <f t="shared" si="7"/>
        <v/>
      </c>
      <c r="W96" s="120" t="str">
        <f t="shared" si="8"/>
        <v/>
      </c>
      <c r="X96" s="42" t="str">
        <f t="shared" si="9"/>
        <v/>
      </c>
    </row>
    <row r="97" spans="1:24" x14ac:dyDescent="0.25">
      <c r="A97" s="13" t="str">
        <f t="shared" si="10"/>
        <v/>
      </c>
      <c r="B97" s="75" t="str">
        <f>IF(Ansøgning!B79="","",Ansøgning!B79)</f>
        <v/>
      </c>
      <c r="C97" s="75" t="str">
        <f>IF(Ansøgning!C79="","",Ansøgning!C79)</f>
        <v/>
      </c>
      <c r="D97" s="75" t="str">
        <f>IF(Ansøgning!D79="","",Ansøgning!D79)</f>
        <v/>
      </c>
      <c r="E97" s="76" t="str">
        <f>IF(Ansøgning!E79="","",Ansøgning!E79)</f>
        <v/>
      </c>
      <c r="F97" s="76" t="str">
        <f>IF(Ansøgning!F79="","",Ansøgning!F79)</f>
        <v/>
      </c>
      <c r="G97" s="33" t="str">
        <f>IF(OR(E97="",F97=""),"",NETWORKDAYS(E97,F97,Lister!$D$7:$D$13))</f>
        <v/>
      </c>
      <c r="H97" s="76" t="str">
        <f>IF(Ansøgning!H79="","",Ansøgning!H79)</f>
        <v/>
      </c>
      <c r="I97" s="32" t="str">
        <f t="shared" si="4"/>
        <v/>
      </c>
      <c r="J97" s="77" t="str">
        <f>IF(Ansøgning!J79="","",Ansøgning!J79)</f>
        <v/>
      </c>
      <c r="K97" s="77" t="str">
        <f>IF(Ansøgning!K79="","",Ansøgning!K79)</f>
        <v/>
      </c>
      <c r="L97" s="46" t="str">
        <f t="shared" si="5"/>
        <v/>
      </c>
      <c r="M97" s="78" t="str">
        <f>IF(Ansøgning!M79="","",Ansøgning!M79)</f>
        <v/>
      </c>
      <c r="N97" s="31" t="str">
        <f t="shared" si="6"/>
        <v/>
      </c>
      <c r="O97" s="78" t="str">
        <f>IF(Ansøgning!O79="","",Ansøgning!O79)</f>
        <v/>
      </c>
      <c r="P97" s="78" t="str">
        <f>IF(Ansøgning!P79="","",Ansøgning!P79)</f>
        <v/>
      </c>
      <c r="Q97" s="78" t="str">
        <f>IF(Ansøgning!Q79="","",Ansøgning!Q79)</f>
        <v/>
      </c>
      <c r="R97" s="78" t="str">
        <f>IF(Ansøgning!R79="","",Ansøgning!R79)</f>
        <v/>
      </c>
      <c r="S97" s="46" t="str">
        <f>IFERROR(MAX(IF(OR(O97="",P97=""),"",IF(AND(AND(MONTH(E97)&gt;=7,MONTH(E97)&lt;8),AND(MONTH(F97)&gt;=7,MONTH(F97)&lt;8)),(NETWORKDAYS(E97,F97,Lister!$D$7:$D$13)-O97)*N97/NETWORKDAYS(Lister!$D$19,Lister!$E$19,Lister!$D$7:$D$13),IF(AND(AND(MONTH(E97)&gt;=7,MONTH(E97)&lt;8),MONTH(F97)&gt;7),(NETWORKDAYS(E97,Lister!$E$19,Lister!$D$7:$D$13)-O97)*N97/NETWORKDAYS(Lister!$D$19,Lister!$E$19,Lister!$D$7:$D$13),IF(MONTH(E97)&gt;7,0)))),0),"")</f>
        <v/>
      </c>
      <c r="T97" s="46" t="str">
        <f>IFERROR(MAX(IF(OR(O97="",P97=""),"",IF(AND(AND(MONTH(E97)&gt;=8,MONTH(E97)&lt;9),AND(MONTH(F97)&gt;=8,MONTH(F97)&lt;9)),(NETWORKDAYS(E97,F97,Lister!$D$7:$D$13)-P97)*N97/NETWORKDAYS(Lister!$D$20,Lister!$E$20,Lister!$D$7:$D$13),IF(AND(MONTH(E97)=7,MONTH(F97)=8),(NETWORKDAYS(Lister!$D$20,F97,Lister!$D$7:$D$13)-P97)*N97/NETWORKDAYS(Lister!$D$20,Lister!$E$20,Lister!$D$7:$D$13),IF(AND(MONTH(E97)=7,MONTH(F97)=7),0)))),0),"")</f>
        <v/>
      </c>
      <c r="U97" s="78" t="str">
        <f>IF(Ansøgning!U79="","",Ansøgning!U79)</f>
        <v/>
      </c>
      <c r="V97" s="119" t="str">
        <f t="shared" si="7"/>
        <v/>
      </c>
      <c r="W97" s="120" t="str">
        <f t="shared" si="8"/>
        <v/>
      </c>
      <c r="X97" s="42" t="str">
        <f t="shared" si="9"/>
        <v/>
      </c>
    </row>
    <row r="98" spans="1:24" x14ac:dyDescent="0.25">
      <c r="A98" s="13" t="str">
        <f t="shared" si="10"/>
        <v/>
      </c>
      <c r="B98" s="75" t="str">
        <f>IF(Ansøgning!B80="","",Ansøgning!B80)</f>
        <v/>
      </c>
      <c r="C98" s="75" t="str">
        <f>IF(Ansøgning!C80="","",Ansøgning!C80)</f>
        <v/>
      </c>
      <c r="D98" s="75" t="str">
        <f>IF(Ansøgning!D80="","",Ansøgning!D80)</f>
        <v/>
      </c>
      <c r="E98" s="76" t="str">
        <f>IF(Ansøgning!E80="","",Ansøgning!E80)</f>
        <v/>
      </c>
      <c r="F98" s="76" t="str">
        <f>IF(Ansøgning!F80="","",Ansøgning!F80)</f>
        <v/>
      </c>
      <c r="G98" s="33" t="str">
        <f>IF(OR(E98="",F98=""),"",NETWORKDAYS(E98,F98,Lister!$D$7:$D$13))</f>
        <v/>
      </c>
      <c r="H98" s="76" t="str">
        <f>IF(Ansøgning!H80="","",Ansøgning!H80)</f>
        <v/>
      </c>
      <c r="I98" s="32" t="str">
        <f t="shared" si="4"/>
        <v/>
      </c>
      <c r="J98" s="77" t="str">
        <f>IF(Ansøgning!J80="","",Ansøgning!J80)</f>
        <v/>
      </c>
      <c r="K98" s="77" t="str">
        <f>IF(Ansøgning!K80="","",Ansøgning!K80)</f>
        <v/>
      </c>
      <c r="L98" s="46" t="str">
        <f t="shared" si="5"/>
        <v/>
      </c>
      <c r="M98" s="78" t="str">
        <f>IF(Ansøgning!M80="","",Ansøgning!M80)</f>
        <v/>
      </c>
      <c r="N98" s="31" t="str">
        <f t="shared" si="6"/>
        <v/>
      </c>
      <c r="O98" s="78" t="str">
        <f>IF(Ansøgning!O80="","",Ansøgning!O80)</f>
        <v/>
      </c>
      <c r="P98" s="78" t="str">
        <f>IF(Ansøgning!P80="","",Ansøgning!P80)</f>
        <v/>
      </c>
      <c r="Q98" s="78" t="str">
        <f>IF(Ansøgning!Q80="","",Ansøgning!Q80)</f>
        <v/>
      </c>
      <c r="R98" s="78" t="str">
        <f>IF(Ansøgning!R80="","",Ansøgning!R80)</f>
        <v/>
      </c>
      <c r="S98" s="46" t="str">
        <f>IFERROR(MAX(IF(OR(O98="",P98=""),"",IF(AND(AND(MONTH(E98)&gt;=7,MONTH(E98)&lt;8),AND(MONTH(F98)&gt;=7,MONTH(F98)&lt;8)),(NETWORKDAYS(E98,F98,Lister!$D$7:$D$13)-O98)*N98/NETWORKDAYS(Lister!$D$19,Lister!$E$19,Lister!$D$7:$D$13),IF(AND(AND(MONTH(E98)&gt;=7,MONTH(E98)&lt;8),MONTH(F98)&gt;7),(NETWORKDAYS(E98,Lister!$E$19,Lister!$D$7:$D$13)-O98)*N98/NETWORKDAYS(Lister!$D$19,Lister!$E$19,Lister!$D$7:$D$13),IF(MONTH(E98)&gt;7,0)))),0),"")</f>
        <v/>
      </c>
      <c r="T98" s="46" t="str">
        <f>IFERROR(MAX(IF(OR(O98="",P98=""),"",IF(AND(AND(MONTH(E98)&gt;=8,MONTH(E98)&lt;9),AND(MONTH(F98)&gt;=8,MONTH(F98)&lt;9)),(NETWORKDAYS(E98,F98,Lister!$D$7:$D$13)-P98)*N98/NETWORKDAYS(Lister!$D$20,Lister!$E$20,Lister!$D$7:$D$13),IF(AND(MONTH(E98)=7,MONTH(F98)=8),(NETWORKDAYS(Lister!$D$20,F98,Lister!$D$7:$D$13)-P98)*N98/NETWORKDAYS(Lister!$D$20,Lister!$E$20,Lister!$D$7:$D$13),IF(AND(MONTH(E98)=7,MONTH(F98)=7),0)))),0),"")</f>
        <v/>
      </c>
      <c r="U98" s="78" t="str">
        <f>IF(Ansøgning!U80="","",Ansøgning!U80)</f>
        <v/>
      </c>
      <c r="V98" s="119" t="str">
        <f t="shared" si="7"/>
        <v/>
      </c>
      <c r="W98" s="120" t="str">
        <f t="shared" si="8"/>
        <v/>
      </c>
      <c r="X98" s="42" t="str">
        <f t="shared" si="9"/>
        <v/>
      </c>
    </row>
    <row r="99" spans="1:24" x14ac:dyDescent="0.25">
      <c r="A99" s="13" t="str">
        <f t="shared" si="10"/>
        <v/>
      </c>
      <c r="B99" s="75" t="str">
        <f>IF(Ansøgning!B81="","",Ansøgning!B81)</f>
        <v/>
      </c>
      <c r="C99" s="75" t="str">
        <f>IF(Ansøgning!C81="","",Ansøgning!C81)</f>
        <v/>
      </c>
      <c r="D99" s="75" t="str">
        <f>IF(Ansøgning!D81="","",Ansøgning!D81)</f>
        <v/>
      </c>
      <c r="E99" s="76" t="str">
        <f>IF(Ansøgning!E81="","",Ansøgning!E81)</f>
        <v/>
      </c>
      <c r="F99" s="76" t="str">
        <f>IF(Ansøgning!F81="","",Ansøgning!F81)</f>
        <v/>
      </c>
      <c r="G99" s="33" t="str">
        <f>IF(OR(E99="",F99=""),"",NETWORKDAYS(E99,F99,Lister!$D$7:$D$13))</f>
        <v/>
      </c>
      <c r="H99" s="76" t="str">
        <f>IF(Ansøgning!H81="","",Ansøgning!H81)</f>
        <v/>
      </c>
      <c r="I99" s="32" t="str">
        <f t="shared" si="4"/>
        <v/>
      </c>
      <c r="J99" s="77" t="str">
        <f>IF(Ansøgning!J81="","",Ansøgning!J81)</f>
        <v/>
      </c>
      <c r="K99" s="77" t="str">
        <f>IF(Ansøgning!K81="","",Ansøgning!K81)</f>
        <v/>
      </c>
      <c r="L99" s="46" t="str">
        <f t="shared" si="5"/>
        <v/>
      </c>
      <c r="M99" s="78" t="str">
        <f>IF(Ansøgning!M81="","",Ansøgning!M81)</f>
        <v/>
      </c>
      <c r="N99" s="31" t="str">
        <f t="shared" si="6"/>
        <v/>
      </c>
      <c r="O99" s="78" t="str">
        <f>IF(Ansøgning!O81="","",Ansøgning!O81)</f>
        <v/>
      </c>
      <c r="P99" s="78" t="str">
        <f>IF(Ansøgning!P81="","",Ansøgning!P81)</f>
        <v/>
      </c>
      <c r="Q99" s="78" t="str">
        <f>IF(Ansøgning!Q81="","",Ansøgning!Q81)</f>
        <v/>
      </c>
      <c r="R99" s="78" t="str">
        <f>IF(Ansøgning!R81="","",Ansøgning!R81)</f>
        <v/>
      </c>
      <c r="S99" s="46" t="str">
        <f>IFERROR(MAX(IF(OR(O99="",P99=""),"",IF(AND(AND(MONTH(E99)&gt;=7,MONTH(E99)&lt;8),AND(MONTH(F99)&gt;=7,MONTH(F99)&lt;8)),(NETWORKDAYS(E99,F99,Lister!$D$7:$D$13)-O99)*N99/NETWORKDAYS(Lister!$D$19,Lister!$E$19,Lister!$D$7:$D$13),IF(AND(AND(MONTH(E99)&gt;=7,MONTH(E99)&lt;8),MONTH(F99)&gt;7),(NETWORKDAYS(E99,Lister!$E$19,Lister!$D$7:$D$13)-O99)*N99/NETWORKDAYS(Lister!$D$19,Lister!$E$19,Lister!$D$7:$D$13),IF(MONTH(E99)&gt;7,0)))),0),"")</f>
        <v/>
      </c>
      <c r="T99" s="46" t="str">
        <f>IFERROR(MAX(IF(OR(O99="",P99=""),"",IF(AND(AND(MONTH(E99)&gt;=8,MONTH(E99)&lt;9),AND(MONTH(F99)&gt;=8,MONTH(F99)&lt;9)),(NETWORKDAYS(E99,F99,Lister!$D$7:$D$13)-P99)*N99/NETWORKDAYS(Lister!$D$20,Lister!$E$20,Lister!$D$7:$D$13),IF(AND(MONTH(E99)=7,MONTH(F99)=8),(NETWORKDAYS(Lister!$D$20,F99,Lister!$D$7:$D$13)-P99)*N99/NETWORKDAYS(Lister!$D$20,Lister!$E$20,Lister!$D$7:$D$13),IF(AND(MONTH(E99)=7,MONTH(F99)=7),0)))),0),"")</f>
        <v/>
      </c>
      <c r="U99" s="78" t="str">
        <f>IF(Ansøgning!U81="","",Ansøgning!U81)</f>
        <v/>
      </c>
      <c r="V99" s="119" t="str">
        <f t="shared" si="7"/>
        <v/>
      </c>
      <c r="W99" s="120" t="str">
        <f t="shared" si="8"/>
        <v/>
      </c>
      <c r="X99" s="42" t="str">
        <f t="shared" si="9"/>
        <v/>
      </c>
    </row>
    <row r="100" spans="1:24" x14ac:dyDescent="0.25">
      <c r="A100" s="13" t="str">
        <f t="shared" si="10"/>
        <v/>
      </c>
      <c r="B100" s="75" t="str">
        <f>IF(Ansøgning!B82="","",Ansøgning!B82)</f>
        <v/>
      </c>
      <c r="C100" s="75" t="str">
        <f>IF(Ansøgning!C82="","",Ansøgning!C82)</f>
        <v/>
      </c>
      <c r="D100" s="75" t="str">
        <f>IF(Ansøgning!D82="","",Ansøgning!D82)</f>
        <v/>
      </c>
      <c r="E100" s="76" t="str">
        <f>IF(Ansøgning!E82="","",Ansøgning!E82)</f>
        <v/>
      </c>
      <c r="F100" s="76" t="str">
        <f>IF(Ansøgning!F82="","",Ansøgning!F82)</f>
        <v/>
      </c>
      <c r="G100" s="33" t="str">
        <f>IF(OR(E100="",F100=""),"",NETWORKDAYS(E100,F100,Lister!$D$7:$D$13))</f>
        <v/>
      </c>
      <c r="H100" s="76" t="str">
        <f>IF(Ansøgning!H82="","",Ansøgning!H82)</f>
        <v/>
      </c>
      <c r="I100" s="32" t="str">
        <f t="shared" si="4"/>
        <v/>
      </c>
      <c r="J100" s="77" t="str">
        <f>IF(Ansøgning!J82="","",Ansøgning!J82)</f>
        <v/>
      </c>
      <c r="K100" s="77" t="str">
        <f>IF(Ansøgning!K82="","",Ansøgning!K82)</f>
        <v/>
      </c>
      <c r="L100" s="46" t="str">
        <f t="shared" si="5"/>
        <v/>
      </c>
      <c r="M100" s="78" t="str">
        <f>IF(Ansøgning!M82="","",Ansøgning!M82)</f>
        <v/>
      </c>
      <c r="N100" s="31" t="str">
        <f t="shared" si="6"/>
        <v/>
      </c>
      <c r="O100" s="78" t="str">
        <f>IF(Ansøgning!O82="","",Ansøgning!O82)</f>
        <v/>
      </c>
      <c r="P100" s="78" t="str">
        <f>IF(Ansøgning!P82="","",Ansøgning!P82)</f>
        <v/>
      </c>
      <c r="Q100" s="78" t="str">
        <f>IF(Ansøgning!Q82="","",Ansøgning!Q82)</f>
        <v/>
      </c>
      <c r="R100" s="78" t="str">
        <f>IF(Ansøgning!R82="","",Ansøgning!R82)</f>
        <v/>
      </c>
      <c r="S100" s="46" t="str">
        <f>IFERROR(MAX(IF(OR(O100="",P100=""),"",IF(AND(AND(MONTH(E100)&gt;=7,MONTH(E100)&lt;8),AND(MONTH(F100)&gt;=7,MONTH(F100)&lt;8)),(NETWORKDAYS(E100,F100,Lister!$D$7:$D$13)-O100)*N100/NETWORKDAYS(Lister!$D$19,Lister!$E$19,Lister!$D$7:$D$13),IF(AND(AND(MONTH(E100)&gt;=7,MONTH(E100)&lt;8),MONTH(F100)&gt;7),(NETWORKDAYS(E100,Lister!$E$19,Lister!$D$7:$D$13)-O100)*N100/NETWORKDAYS(Lister!$D$19,Lister!$E$19,Lister!$D$7:$D$13),IF(MONTH(E100)&gt;7,0)))),0),"")</f>
        <v/>
      </c>
      <c r="T100" s="46" t="str">
        <f>IFERROR(MAX(IF(OR(O100="",P100=""),"",IF(AND(AND(MONTH(E100)&gt;=8,MONTH(E100)&lt;9),AND(MONTH(F100)&gt;=8,MONTH(F100)&lt;9)),(NETWORKDAYS(E100,F100,Lister!$D$7:$D$13)-P100)*N100/NETWORKDAYS(Lister!$D$20,Lister!$E$20,Lister!$D$7:$D$13),IF(AND(MONTH(E100)=7,MONTH(F100)=8),(NETWORKDAYS(Lister!$D$20,F100,Lister!$D$7:$D$13)-P100)*N100/NETWORKDAYS(Lister!$D$20,Lister!$E$20,Lister!$D$7:$D$13),IF(AND(MONTH(E100)=7,MONTH(F100)=7),0)))),0),"")</f>
        <v/>
      </c>
      <c r="U100" s="78" t="str">
        <f>IF(Ansøgning!U82="","",Ansøgning!U82)</f>
        <v/>
      </c>
      <c r="V100" s="119" t="str">
        <f t="shared" si="7"/>
        <v/>
      </c>
      <c r="W100" s="120" t="str">
        <f t="shared" si="8"/>
        <v/>
      </c>
      <c r="X100" s="42" t="str">
        <f t="shared" si="9"/>
        <v/>
      </c>
    </row>
    <row r="101" spans="1:24" x14ac:dyDescent="0.25">
      <c r="A101" s="13" t="str">
        <f t="shared" si="10"/>
        <v/>
      </c>
      <c r="B101" s="75" t="str">
        <f>IF(Ansøgning!B83="","",Ansøgning!B83)</f>
        <v/>
      </c>
      <c r="C101" s="75" t="str">
        <f>IF(Ansøgning!C83="","",Ansøgning!C83)</f>
        <v/>
      </c>
      <c r="D101" s="75" t="str">
        <f>IF(Ansøgning!D83="","",Ansøgning!D83)</f>
        <v/>
      </c>
      <c r="E101" s="76" t="str">
        <f>IF(Ansøgning!E83="","",Ansøgning!E83)</f>
        <v/>
      </c>
      <c r="F101" s="76" t="str">
        <f>IF(Ansøgning!F83="","",Ansøgning!F83)</f>
        <v/>
      </c>
      <c r="G101" s="33" t="str">
        <f>IF(OR(E101="",F101=""),"",NETWORKDAYS(E101,F101,Lister!$D$7:$D$13))</f>
        <v/>
      </c>
      <c r="H101" s="76" t="str">
        <f>IF(Ansøgning!H83="","",Ansøgning!H83)</f>
        <v/>
      </c>
      <c r="I101" s="32" t="str">
        <f t="shared" si="4"/>
        <v/>
      </c>
      <c r="J101" s="77" t="str">
        <f>IF(Ansøgning!J83="","",Ansøgning!J83)</f>
        <v/>
      </c>
      <c r="K101" s="77" t="str">
        <f>IF(Ansøgning!K83="","",Ansøgning!K83)</f>
        <v/>
      </c>
      <c r="L101" s="46" t="str">
        <f t="shared" si="5"/>
        <v/>
      </c>
      <c r="M101" s="78" t="str">
        <f>IF(Ansøgning!M83="","",Ansøgning!M83)</f>
        <v/>
      </c>
      <c r="N101" s="31" t="str">
        <f t="shared" si="6"/>
        <v/>
      </c>
      <c r="O101" s="78" t="str">
        <f>IF(Ansøgning!O83="","",Ansøgning!O83)</f>
        <v/>
      </c>
      <c r="P101" s="78" t="str">
        <f>IF(Ansøgning!P83="","",Ansøgning!P83)</f>
        <v/>
      </c>
      <c r="Q101" s="78" t="str">
        <f>IF(Ansøgning!Q83="","",Ansøgning!Q83)</f>
        <v/>
      </c>
      <c r="R101" s="78" t="str">
        <f>IF(Ansøgning!R83="","",Ansøgning!R83)</f>
        <v/>
      </c>
      <c r="S101" s="46" t="str">
        <f>IFERROR(MAX(IF(OR(O101="",P101=""),"",IF(AND(AND(MONTH(E101)&gt;=7,MONTH(E101)&lt;8),AND(MONTH(F101)&gt;=7,MONTH(F101)&lt;8)),(NETWORKDAYS(E101,F101,Lister!$D$7:$D$13)-O101)*N101/NETWORKDAYS(Lister!$D$19,Lister!$E$19,Lister!$D$7:$D$13),IF(AND(AND(MONTH(E101)&gt;=7,MONTH(E101)&lt;8),MONTH(F101)&gt;7),(NETWORKDAYS(E101,Lister!$E$19,Lister!$D$7:$D$13)-O101)*N101/NETWORKDAYS(Lister!$D$19,Lister!$E$19,Lister!$D$7:$D$13),IF(MONTH(E101)&gt;7,0)))),0),"")</f>
        <v/>
      </c>
      <c r="T101" s="46" t="str">
        <f>IFERROR(MAX(IF(OR(O101="",P101=""),"",IF(AND(AND(MONTH(E101)&gt;=8,MONTH(E101)&lt;9),AND(MONTH(F101)&gt;=8,MONTH(F101)&lt;9)),(NETWORKDAYS(E101,F101,Lister!$D$7:$D$13)-P101)*N101/NETWORKDAYS(Lister!$D$20,Lister!$E$20,Lister!$D$7:$D$13),IF(AND(MONTH(E101)=7,MONTH(F101)=8),(NETWORKDAYS(Lister!$D$20,F101,Lister!$D$7:$D$13)-P101)*N101/NETWORKDAYS(Lister!$D$20,Lister!$E$20,Lister!$D$7:$D$13),IF(AND(MONTH(E101)=7,MONTH(F101)=7),0)))),0),"")</f>
        <v/>
      </c>
      <c r="U101" s="78" t="str">
        <f>IF(Ansøgning!U83="","",Ansøgning!U83)</f>
        <v/>
      </c>
      <c r="V101" s="119" t="str">
        <f t="shared" si="7"/>
        <v/>
      </c>
      <c r="W101" s="120" t="str">
        <f t="shared" si="8"/>
        <v/>
      </c>
      <c r="X101" s="42" t="str">
        <f t="shared" si="9"/>
        <v/>
      </c>
    </row>
    <row r="102" spans="1:24" x14ac:dyDescent="0.25">
      <c r="A102" s="13" t="str">
        <f t="shared" si="10"/>
        <v/>
      </c>
      <c r="B102" s="75" t="str">
        <f>IF(Ansøgning!B84="","",Ansøgning!B84)</f>
        <v/>
      </c>
      <c r="C102" s="75" t="str">
        <f>IF(Ansøgning!C84="","",Ansøgning!C84)</f>
        <v/>
      </c>
      <c r="D102" s="75" t="str">
        <f>IF(Ansøgning!D84="","",Ansøgning!D84)</f>
        <v/>
      </c>
      <c r="E102" s="76" t="str">
        <f>IF(Ansøgning!E84="","",Ansøgning!E84)</f>
        <v/>
      </c>
      <c r="F102" s="76" t="str">
        <f>IF(Ansøgning!F84="","",Ansøgning!F84)</f>
        <v/>
      </c>
      <c r="G102" s="33" t="str">
        <f>IF(OR(E102="",F102=""),"",NETWORKDAYS(E102,F102,Lister!$D$7:$D$13))</f>
        <v/>
      </c>
      <c r="H102" s="76" t="str">
        <f>IF(Ansøgning!H84="","",Ansøgning!H84)</f>
        <v/>
      </c>
      <c r="I102" s="32" t="str">
        <f t="shared" si="4"/>
        <v/>
      </c>
      <c r="J102" s="77" t="str">
        <f>IF(Ansøgning!J84="","",Ansøgning!J84)</f>
        <v/>
      </c>
      <c r="K102" s="77" t="str">
        <f>IF(Ansøgning!K84="","",Ansøgning!K84)</f>
        <v/>
      </c>
      <c r="L102" s="46" t="str">
        <f t="shared" si="5"/>
        <v/>
      </c>
      <c r="M102" s="78" t="str">
        <f>IF(Ansøgning!M84="","",Ansøgning!M84)</f>
        <v/>
      </c>
      <c r="N102" s="31" t="str">
        <f t="shared" si="6"/>
        <v/>
      </c>
      <c r="O102" s="78" t="str">
        <f>IF(Ansøgning!O84="","",Ansøgning!O84)</f>
        <v/>
      </c>
      <c r="P102" s="78" t="str">
        <f>IF(Ansøgning!P84="","",Ansøgning!P84)</f>
        <v/>
      </c>
      <c r="Q102" s="78" t="str">
        <f>IF(Ansøgning!Q84="","",Ansøgning!Q84)</f>
        <v/>
      </c>
      <c r="R102" s="78" t="str">
        <f>IF(Ansøgning!R84="","",Ansøgning!R84)</f>
        <v/>
      </c>
      <c r="S102" s="46" t="str">
        <f>IFERROR(MAX(IF(OR(O102="",P102=""),"",IF(AND(AND(MONTH(E102)&gt;=7,MONTH(E102)&lt;8),AND(MONTH(F102)&gt;=7,MONTH(F102)&lt;8)),(NETWORKDAYS(E102,F102,Lister!$D$7:$D$13)-O102)*N102/NETWORKDAYS(Lister!$D$19,Lister!$E$19,Lister!$D$7:$D$13),IF(AND(AND(MONTH(E102)&gt;=7,MONTH(E102)&lt;8),MONTH(F102)&gt;7),(NETWORKDAYS(E102,Lister!$E$19,Lister!$D$7:$D$13)-O102)*N102/NETWORKDAYS(Lister!$D$19,Lister!$E$19,Lister!$D$7:$D$13),IF(MONTH(E102)&gt;7,0)))),0),"")</f>
        <v/>
      </c>
      <c r="T102" s="46" t="str">
        <f>IFERROR(MAX(IF(OR(O102="",P102=""),"",IF(AND(AND(MONTH(E102)&gt;=8,MONTH(E102)&lt;9),AND(MONTH(F102)&gt;=8,MONTH(F102)&lt;9)),(NETWORKDAYS(E102,F102,Lister!$D$7:$D$13)-P102)*N102/NETWORKDAYS(Lister!$D$20,Lister!$E$20,Lister!$D$7:$D$13),IF(AND(MONTH(E102)=7,MONTH(F102)=8),(NETWORKDAYS(Lister!$D$20,F102,Lister!$D$7:$D$13)-P102)*N102/NETWORKDAYS(Lister!$D$20,Lister!$E$20,Lister!$D$7:$D$13),IF(AND(MONTH(E102)=7,MONTH(F102)=7),0)))),0),"")</f>
        <v/>
      </c>
      <c r="U102" s="78" t="str">
        <f>IF(Ansøgning!U84="","",Ansøgning!U84)</f>
        <v/>
      </c>
      <c r="V102" s="119" t="str">
        <f t="shared" si="7"/>
        <v/>
      </c>
      <c r="W102" s="120" t="str">
        <f t="shared" si="8"/>
        <v/>
      </c>
      <c r="X102" s="42" t="str">
        <f t="shared" si="9"/>
        <v/>
      </c>
    </row>
    <row r="103" spans="1:24" x14ac:dyDescent="0.25">
      <c r="A103" s="13" t="str">
        <f t="shared" si="10"/>
        <v/>
      </c>
      <c r="B103" s="75" t="str">
        <f>IF(Ansøgning!B85="","",Ansøgning!B85)</f>
        <v/>
      </c>
      <c r="C103" s="75" t="str">
        <f>IF(Ansøgning!C85="","",Ansøgning!C85)</f>
        <v/>
      </c>
      <c r="D103" s="75" t="str">
        <f>IF(Ansøgning!D85="","",Ansøgning!D85)</f>
        <v/>
      </c>
      <c r="E103" s="76" t="str">
        <f>IF(Ansøgning!E85="","",Ansøgning!E85)</f>
        <v/>
      </c>
      <c r="F103" s="76" t="str">
        <f>IF(Ansøgning!F85="","",Ansøgning!F85)</f>
        <v/>
      </c>
      <c r="G103" s="33" t="str">
        <f>IF(OR(E103="",F103=""),"",NETWORKDAYS(E103,F103,Lister!$D$7:$D$13))</f>
        <v/>
      </c>
      <c r="H103" s="76" t="str">
        <f>IF(Ansøgning!H85="","",Ansøgning!H85)</f>
        <v/>
      </c>
      <c r="I103" s="32" t="str">
        <f t="shared" ref="I103:I166" si="11">IF(H103="","",IF(H103="Funktionær",0.75,IF(H103="Ikke-funktionær",0.9,IF(H103="Elev/lærling",0.9))))</f>
        <v/>
      </c>
      <c r="J103" s="77" t="str">
        <f>IF(Ansøgning!J85="","",Ansøgning!J85)</f>
        <v/>
      </c>
      <c r="K103" s="77" t="str">
        <f>IF(Ansøgning!K85="","",Ansøgning!K85)</f>
        <v/>
      </c>
      <c r="L103" s="46" t="str">
        <f t="shared" ref="L103:L166" si="12">IF(J103="","",J103-K103)</f>
        <v/>
      </c>
      <c r="M103" s="78" t="str">
        <f>IF(Ansøgning!M85="","",Ansøgning!M85)</f>
        <v/>
      </c>
      <c r="N103" s="31" t="str">
        <f t="shared" ref="N103:N166" si="13">IF(B103="","",IF(L103*I103&gt;30000*IF(M103&gt;37,37,M103)/37,30000*IF(M103&gt;37,37,M103)/37,L103*I103))</f>
        <v/>
      </c>
      <c r="O103" s="78" t="str">
        <f>IF(Ansøgning!O85="","",Ansøgning!O85)</f>
        <v/>
      </c>
      <c r="P103" s="78" t="str">
        <f>IF(Ansøgning!P85="","",Ansøgning!P85)</f>
        <v/>
      </c>
      <c r="Q103" s="78" t="str">
        <f>IF(Ansøgning!Q85="","",Ansøgning!Q85)</f>
        <v/>
      </c>
      <c r="R103" s="78" t="str">
        <f>IF(Ansøgning!R85="","",Ansøgning!R85)</f>
        <v/>
      </c>
      <c r="S103" s="46" t="str">
        <f>IFERROR(MAX(IF(OR(O103="",P103=""),"",IF(AND(AND(MONTH(E103)&gt;=7,MONTH(E103)&lt;8),AND(MONTH(F103)&gt;=7,MONTH(F103)&lt;8)),(NETWORKDAYS(E103,F103,Lister!$D$7:$D$13)-O103)*N103/NETWORKDAYS(Lister!$D$19,Lister!$E$19,Lister!$D$7:$D$13),IF(AND(AND(MONTH(E103)&gt;=7,MONTH(E103)&lt;8),MONTH(F103)&gt;7),(NETWORKDAYS(E103,Lister!$E$19,Lister!$D$7:$D$13)-O103)*N103/NETWORKDAYS(Lister!$D$19,Lister!$E$19,Lister!$D$7:$D$13),IF(MONTH(E103)&gt;7,0)))),0),"")</f>
        <v/>
      </c>
      <c r="T103" s="46" t="str">
        <f>IFERROR(MAX(IF(OR(O103="",P103=""),"",IF(AND(AND(MONTH(E103)&gt;=8,MONTH(E103)&lt;9),AND(MONTH(F103)&gt;=8,MONTH(F103)&lt;9)),(NETWORKDAYS(E103,F103,Lister!$D$7:$D$13)-P103)*N103/NETWORKDAYS(Lister!$D$20,Lister!$E$20,Lister!$D$7:$D$13),IF(AND(MONTH(E103)=7,MONTH(F103)=8),(NETWORKDAYS(Lister!$D$20,F103,Lister!$D$7:$D$13)-P103)*N103/NETWORKDAYS(Lister!$D$20,Lister!$E$20,Lister!$D$7:$D$13),IF(AND(MONTH(E103)=7,MONTH(F103)=7),0)))),0),"")</f>
        <v/>
      </c>
      <c r="U103" s="78" t="str">
        <f>IF(Ansøgning!U85="","",Ansøgning!U85)</f>
        <v/>
      </c>
      <c r="V103" s="119" t="str">
        <f t="shared" ref="V103:V166" si="14">IFERROR(21/31*N103,"")</f>
        <v/>
      </c>
      <c r="W103" s="120" t="str">
        <f t="shared" ref="W103:W166" si="15">IFERROR(MAX(IF(AND(ISNUMBER(Q103),ISNUMBER(R103)),IF(S103+T103-V103&gt;N103,N103,S103-T103),""),0),"")</f>
        <v/>
      </c>
      <c r="X103" s="42" t="str">
        <f t="shared" ref="X103:X166" si="16">IF(W103="","",W103-U103)</f>
        <v/>
      </c>
    </row>
    <row r="104" spans="1:24" x14ac:dyDescent="0.25">
      <c r="A104" s="13" t="str">
        <f t="shared" ref="A104:A167" si="17">IF(B104="","",A103+1)</f>
        <v/>
      </c>
      <c r="B104" s="75" t="str">
        <f>IF(Ansøgning!B86="","",Ansøgning!B86)</f>
        <v/>
      </c>
      <c r="C104" s="75" t="str">
        <f>IF(Ansøgning!C86="","",Ansøgning!C86)</f>
        <v/>
      </c>
      <c r="D104" s="75" t="str">
        <f>IF(Ansøgning!D86="","",Ansøgning!D86)</f>
        <v/>
      </c>
      <c r="E104" s="76" t="str">
        <f>IF(Ansøgning!E86="","",Ansøgning!E86)</f>
        <v/>
      </c>
      <c r="F104" s="76" t="str">
        <f>IF(Ansøgning!F86="","",Ansøgning!F86)</f>
        <v/>
      </c>
      <c r="G104" s="33" t="str">
        <f>IF(OR(E104="",F104=""),"",NETWORKDAYS(E104,F104,Lister!$D$7:$D$13))</f>
        <v/>
      </c>
      <c r="H104" s="76" t="str">
        <f>IF(Ansøgning!H86="","",Ansøgning!H86)</f>
        <v/>
      </c>
      <c r="I104" s="32" t="str">
        <f t="shared" si="11"/>
        <v/>
      </c>
      <c r="J104" s="77" t="str">
        <f>IF(Ansøgning!J86="","",Ansøgning!J86)</f>
        <v/>
      </c>
      <c r="K104" s="77" t="str">
        <f>IF(Ansøgning!K86="","",Ansøgning!K86)</f>
        <v/>
      </c>
      <c r="L104" s="46" t="str">
        <f t="shared" si="12"/>
        <v/>
      </c>
      <c r="M104" s="78" t="str">
        <f>IF(Ansøgning!M86="","",Ansøgning!M86)</f>
        <v/>
      </c>
      <c r="N104" s="31" t="str">
        <f t="shared" si="13"/>
        <v/>
      </c>
      <c r="O104" s="78" t="str">
        <f>IF(Ansøgning!O86="","",Ansøgning!O86)</f>
        <v/>
      </c>
      <c r="P104" s="78" t="str">
        <f>IF(Ansøgning!P86="","",Ansøgning!P86)</f>
        <v/>
      </c>
      <c r="Q104" s="78" t="str">
        <f>IF(Ansøgning!Q86="","",Ansøgning!Q86)</f>
        <v/>
      </c>
      <c r="R104" s="78" t="str">
        <f>IF(Ansøgning!R86="","",Ansøgning!R86)</f>
        <v/>
      </c>
      <c r="S104" s="46" t="str">
        <f>IFERROR(MAX(IF(OR(O104="",P104=""),"",IF(AND(AND(MONTH(E104)&gt;=7,MONTH(E104)&lt;8),AND(MONTH(F104)&gt;=7,MONTH(F104)&lt;8)),(NETWORKDAYS(E104,F104,Lister!$D$7:$D$13)-O104)*N104/NETWORKDAYS(Lister!$D$19,Lister!$E$19,Lister!$D$7:$D$13),IF(AND(AND(MONTH(E104)&gt;=7,MONTH(E104)&lt;8),MONTH(F104)&gt;7),(NETWORKDAYS(E104,Lister!$E$19,Lister!$D$7:$D$13)-O104)*N104/NETWORKDAYS(Lister!$D$19,Lister!$E$19,Lister!$D$7:$D$13),IF(MONTH(E104)&gt;7,0)))),0),"")</f>
        <v/>
      </c>
      <c r="T104" s="46" t="str">
        <f>IFERROR(MAX(IF(OR(O104="",P104=""),"",IF(AND(AND(MONTH(E104)&gt;=8,MONTH(E104)&lt;9),AND(MONTH(F104)&gt;=8,MONTH(F104)&lt;9)),(NETWORKDAYS(E104,F104,Lister!$D$7:$D$13)-P104)*N104/NETWORKDAYS(Lister!$D$20,Lister!$E$20,Lister!$D$7:$D$13),IF(AND(MONTH(E104)=7,MONTH(F104)=8),(NETWORKDAYS(Lister!$D$20,F104,Lister!$D$7:$D$13)-P104)*N104/NETWORKDAYS(Lister!$D$20,Lister!$E$20,Lister!$D$7:$D$13),IF(AND(MONTH(E104)=7,MONTH(F104)=7),0)))),0),"")</f>
        <v/>
      </c>
      <c r="U104" s="78" t="str">
        <f>IF(Ansøgning!U86="","",Ansøgning!U86)</f>
        <v/>
      </c>
      <c r="V104" s="119" t="str">
        <f t="shared" si="14"/>
        <v/>
      </c>
      <c r="W104" s="120" t="str">
        <f t="shared" si="15"/>
        <v/>
      </c>
      <c r="X104" s="42" t="str">
        <f t="shared" si="16"/>
        <v/>
      </c>
    </row>
    <row r="105" spans="1:24" x14ac:dyDescent="0.25">
      <c r="A105" s="13" t="str">
        <f t="shared" si="17"/>
        <v/>
      </c>
      <c r="B105" s="75" t="str">
        <f>IF(Ansøgning!B87="","",Ansøgning!B87)</f>
        <v/>
      </c>
      <c r="C105" s="75" t="str">
        <f>IF(Ansøgning!C87="","",Ansøgning!C87)</f>
        <v/>
      </c>
      <c r="D105" s="75" t="str">
        <f>IF(Ansøgning!D87="","",Ansøgning!D87)</f>
        <v/>
      </c>
      <c r="E105" s="76" t="str">
        <f>IF(Ansøgning!E87="","",Ansøgning!E87)</f>
        <v/>
      </c>
      <c r="F105" s="76" t="str">
        <f>IF(Ansøgning!F87="","",Ansøgning!F87)</f>
        <v/>
      </c>
      <c r="G105" s="33" t="str">
        <f>IF(OR(E105="",F105=""),"",NETWORKDAYS(E105,F105,Lister!$D$7:$D$13))</f>
        <v/>
      </c>
      <c r="H105" s="76" t="str">
        <f>IF(Ansøgning!H87="","",Ansøgning!H87)</f>
        <v/>
      </c>
      <c r="I105" s="32" t="str">
        <f t="shared" si="11"/>
        <v/>
      </c>
      <c r="J105" s="77" t="str">
        <f>IF(Ansøgning!J87="","",Ansøgning!J87)</f>
        <v/>
      </c>
      <c r="K105" s="77" t="str">
        <f>IF(Ansøgning!K87="","",Ansøgning!K87)</f>
        <v/>
      </c>
      <c r="L105" s="46" t="str">
        <f t="shared" si="12"/>
        <v/>
      </c>
      <c r="M105" s="78" t="str">
        <f>IF(Ansøgning!M87="","",Ansøgning!M87)</f>
        <v/>
      </c>
      <c r="N105" s="31" t="str">
        <f t="shared" si="13"/>
        <v/>
      </c>
      <c r="O105" s="78" t="str">
        <f>IF(Ansøgning!O87="","",Ansøgning!O87)</f>
        <v/>
      </c>
      <c r="P105" s="78" t="str">
        <f>IF(Ansøgning!P87="","",Ansøgning!P87)</f>
        <v/>
      </c>
      <c r="Q105" s="78" t="str">
        <f>IF(Ansøgning!Q87="","",Ansøgning!Q87)</f>
        <v/>
      </c>
      <c r="R105" s="78" t="str">
        <f>IF(Ansøgning!R87="","",Ansøgning!R87)</f>
        <v/>
      </c>
      <c r="S105" s="46" t="str">
        <f>IFERROR(MAX(IF(OR(O105="",P105=""),"",IF(AND(AND(MONTH(E105)&gt;=7,MONTH(E105)&lt;8),AND(MONTH(F105)&gt;=7,MONTH(F105)&lt;8)),(NETWORKDAYS(E105,F105,Lister!$D$7:$D$13)-O105)*N105/NETWORKDAYS(Lister!$D$19,Lister!$E$19,Lister!$D$7:$D$13),IF(AND(AND(MONTH(E105)&gt;=7,MONTH(E105)&lt;8),MONTH(F105)&gt;7),(NETWORKDAYS(E105,Lister!$E$19,Lister!$D$7:$D$13)-O105)*N105/NETWORKDAYS(Lister!$D$19,Lister!$E$19,Lister!$D$7:$D$13),IF(MONTH(E105)&gt;7,0)))),0),"")</f>
        <v/>
      </c>
      <c r="T105" s="46" t="str">
        <f>IFERROR(MAX(IF(OR(O105="",P105=""),"",IF(AND(AND(MONTH(E105)&gt;=8,MONTH(E105)&lt;9),AND(MONTH(F105)&gt;=8,MONTH(F105)&lt;9)),(NETWORKDAYS(E105,F105,Lister!$D$7:$D$13)-P105)*N105/NETWORKDAYS(Lister!$D$20,Lister!$E$20,Lister!$D$7:$D$13),IF(AND(MONTH(E105)=7,MONTH(F105)=8),(NETWORKDAYS(Lister!$D$20,F105,Lister!$D$7:$D$13)-P105)*N105/NETWORKDAYS(Lister!$D$20,Lister!$E$20,Lister!$D$7:$D$13),IF(AND(MONTH(E105)=7,MONTH(F105)=7),0)))),0),"")</f>
        <v/>
      </c>
      <c r="U105" s="78" t="str">
        <f>IF(Ansøgning!U87="","",Ansøgning!U87)</f>
        <v/>
      </c>
      <c r="V105" s="119" t="str">
        <f t="shared" si="14"/>
        <v/>
      </c>
      <c r="W105" s="120" t="str">
        <f t="shared" si="15"/>
        <v/>
      </c>
      <c r="X105" s="42" t="str">
        <f t="shared" si="16"/>
        <v/>
      </c>
    </row>
    <row r="106" spans="1:24" x14ac:dyDescent="0.25">
      <c r="A106" s="13" t="str">
        <f t="shared" si="17"/>
        <v/>
      </c>
      <c r="B106" s="75" t="str">
        <f>IF(Ansøgning!B88="","",Ansøgning!B88)</f>
        <v/>
      </c>
      <c r="C106" s="75" t="str">
        <f>IF(Ansøgning!C88="","",Ansøgning!C88)</f>
        <v/>
      </c>
      <c r="D106" s="75" t="str">
        <f>IF(Ansøgning!D88="","",Ansøgning!D88)</f>
        <v/>
      </c>
      <c r="E106" s="76" t="str">
        <f>IF(Ansøgning!E88="","",Ansøgning!E88)</f>
        <v/>
      </c>
      <c r="F106" s="76" t="str">
        <f>IF(Ansøgning!F88="","",Ansøgning!F88)</f>
        <v/>
      </c>
      <c r="G106" s="33" t="str">
        <f>IF(OR(E106="",F106=""),"",NETWORKDAYS(E106,F106,Lister!$D$7:$D$13))</f>
        <v/>
      </c>
      <c r="H106" s="76" t="str">
        <f>IF(Ansøgning!H88="","",Ansøgning!H88)</f>
        <v/>
      </c>
      <c r="I106" s="32" t="str">
        <f t="shared" si="11"/>
        <v/>
      </c>
      <c r="J106" s="77" t="str">
        <f>IF(Ansøgning!J88="","",Ansøgning!J88)</f>
        <v/>
      </c>
      <c r="K106" s="77" t="str">
        <f>IF(Ansøgning!K88="","",Ansøgning!K88)</f>
        <v/>
      </c>
      <c r="L106" s="46" t="str">
        <f t="shared" si="12"/>
        <v/>
      </c>
      <c r="M106" s="78" t="str">
        <f>IF(Ansøgning!M88="","",Ansøgning!M88)</f>
        <v/>
      </c>
      <c r="N106" s="31" t="str">
        <f t="shared" si="13"/>
        <v/>
      </c>
      <c r="O106" s="78" t="str">
        <f>IF(Ansøgning!O88="","",Ansøgning!O88)</f>
        <v/>
      </c>
      <c r="P106" s="78" t="str">
        <f>IF(Ansøgning!P88="","",Ansøgning!P88)</f>
        <v/>
      </c>
      <c r="Q106" s="78" t="str">
        <f>IF(Ansøgning!Q88="","",Ansøgning!Q88)</f>
        <v/>
      </c>
      <c r="R106" s="78" t="str">
        <f>IF(Ansøgning!R88="","",Ansøgning!R88)</f>
        <v/>
      </c>
      <c r="S106" s="46" t="str">
        <f>IFERROR(MAX(IF(OR(O106="",P106=""),"",IF(AND(AND(MONTH(E106)&gt;=7,MONTH(E106)&lt;8),AND(MONTH(F106)&gt;=7,MONTH(F106)&lt;8)),(NETWORKDAYS(E106,F106,Lister!$D$7:$D$13)-O106)*N106/NETWORKDAYS(Lister!$D$19,Lister!$E$19,Lister!$D$7:$D$13),IF(AND(AND(MONTH(E106)&gt;=7,MONTH(E106)&lt;8),MONTH(F106)&gt;7),(NETWORKDAYS(E106,Lister!$E$19,Lister!$D$7:$D$13)-O106)*N106/NETWORKDAYS(Lister!$D$19,Lister!$E$19,Lister!$D$7:$D$13),IF(MONTH(E106)&gt;7,0)))),0),"")</f>
        <v/>
      </c>
      <c r="T106" s="46" t="str">
        <f>IFERROR(MAX(IF(OR(O106="",P106=""),"",IF(AND(AND(MONTH(E106)&gt;=8,MONTH(E106)&lt;9),AND(MONTH(F106)&gt;=8,MONTH(F106)&lt;9)),(NETWORKDAYS(E106,F106,Lister!$D$7:$D$13)-P106)*N106/NETWORKDAYS(Lister!$D$20,Lister!$E$20,Lister!$D$7:$D$13),IF(AND(MONTH(E106)=7,MONTH(F106)=8),(NETWORKDAYS(Lister!$D$20,F106,Lister!$D$7:$D$13)-P106)*N106/NETWORKDAYS(Lister!$D$20,Lister!$E$20,Lister!$D$7:$D$13),IF(AND(MONTH(E106)=7,MONTH(F106)=7),0)))),0),"")</f>
        <v/>
      </c>
      <c r="U106" s="78" t="str">
        <f>IF(Ansøgning!U88="","",Ansøgning!U88)</f>
        <v/>
      </c>
      <c r="V106" s="119" t="str">
        <f t="shared" si="14"/>
        <v/>
      </c>
      <c r="W106" s="120" t="str">
        <f t="shared" si="15"/>
        <v/>
      </c>
      <c r="X106" s="42" t="str">
        <f t="shared" si="16"/>
        <v/>
      </c>
    </row>
    <row r="107" spans="1:24" x14ac:dyDescent="0.25">
      <c r="A107" s="13" t="str">
        <f t="shared" si="17"/>
        <v/>
      </c>
      <c r="B107" s="75" t="str">
        <f>IF(Ansøgning!B89="","",Ansøgning!B89)</f>
        <v/>
      </c>
      <c r="C107" s="75" t="str">
        <f>IF(Ansøgning!C89="","",Ansøgning!C89)</f>
        <v/>
      </c>
      <c r="D107" s="75" t="str">
        <f>IF(Ansøgning!D89="","",Ansøgning!D89)</f>
        <v/>
      </c>
      <c r="E107" s="76" t="str">
        <f>IF(Ansøgning!E89="","",Ansøgning!E89)</f>
        <v/>
      </c>
      <c r="F107" s="76" t="str">
        <f>IF(Ansøgning!F89="","",Ansøgning!F89)</f>
        <v/>
      </c>
      <c r="G107" s="33" t="str">
        <f>IF(OR(E107="",F107=""),"",NETWORKDAYS(E107,F107,Lister!$D$7:$D$13))</f>
        <v/>
      </c>
      <c r="H107" s="76" t="str">
        <f>IF(Ansøgning!H89="","",Ansøgning!H89)</f>
        <v/>
      </c>
      <c r="I107" s="32" t="str">
        <f t="shared" si="11"/>
        <v/>
      </c>
      <c r="J107" s="77" t="str">
        <f>IF(Ansøgning!J89="","",Ansøgning!J89)</f>
        <v/>
      </c>
      <c r="K107" s="77" t="str">
        <f>IF(Ansøgning!K89="","",Ansøgning!K89)</f>
        <v/>
      </c>
      <c r="L107" s="46" t="str">
        <f t="shared" si="12"/>
        <v/>
      </c>
      <c r="M107" s="78" t="str">
        <f>IF(Ansøgning!M89="","",Ansøgning!M89)</f>
        <v/>
      </c>
      <c r="N107" s="31" t="str">
        <f t="shared" si="13"/>
        <v/>
      </c>
      <c r="O107" s="78" t="str">
        <f>IF(Ansøgning!O89="","",Ansøgning!O89)</f>
        <v/>
      </c>
      <c r="P107" s="78" t="str">
        <f>IF(Ansøgning!P89="","",Ansøgning!P89)</f>
        <v/>
      </c>
      <c r="Q107" s="78" t="str">
        <f>IF(Ansøgning!Q89="","",Ansøgning!Q89)</f>
        <v/>
      </c>
      <c r="R107" s="78" t="str">
        <f>IF(Ansøgning!R89="","",Ansøgning!R89)</f>
        <v/>
      </c>
      <c r="S107" s="46" t="str">
        <f>IFERROR(MAX(IF(OR(O107="",P107=""),"",IF(AND(AND(MONTH(E107)&gt;=7,MONTH(E107)&lt;8),AND(MONTH(F107)&gt;=7,MONTH(F107)&lt;8)),(NETWORKDAYS(E107,F107,Lister!$D$7:$D$13)-O107)*N107/NETWORKDAYS(Lister!$D$19,Lister!$E$19,Lister!$D$7:$D$13),IF(AND(AND(MONTH(E107)&gt;=7,MONTH(E107)&lt;8),MONTH(F107)&gt;7),(NETWORKDAYS(E107,Lister!$E$19,Lister!$D$7:$D$13)-O107)*N107/NETWORKDAYS(Lister!$D$19,Lister!$E$19,Lister!$D$7:$D$13),IF(MONTH(E107)&gt;7,0)))),0),"")</f>
        <v/>
      </c>
      <c r="T107" s="46" t="str">
        <f>IFERROR(MAX(IF(OR(O107="",P107=""),"",IF(AND(AND(MONTH(E107)&gt;=8,MONTH(E107)&lt;9),AND(MONTH(F107)&gt;=8,MONTH(F107)&lt;9)),(NETWORKDAYS(E107,F107,Lister!$D$7:$D$13)-P107)*N107/NETWORKDAYS(Lister!$D$20,Lister!$E$20,Lister!$D$7:$D$13),IF(AND(MONTH(E107)=7,MONTH(F107)=8),(NETWORKDAYS(Lister!$D$20,F107,Lister!$D$7:$D$13)-P107)*N107/NETWORKDAYS(Lister!$D$20,Lister!$E$20,Lister!$D$7:$D$13),IF(AND(MONTH(E107)=7,MONTH(F107)=7),0)))),0),"")</f>
        <v/>
      </c>
      <c r="U107" s="78" t="str">
        <f>IF(Ansøgning!U89="","",Ansøgning!U89)</f>
        <v/>
      </c>
      <c r="V107" s="119" t="str">
        <f t="shared" si="14"/>
        <v/>
      </c>
      <c r="W107" s="120" t="str">
        <f t="shared" si="15"/>
        <v/>
      </c>
      <c r="X107" s="42" t="str">
        <f t="shared" si="16"/>
        <v/>
      </c>
    </row>
    <row r="108" spans="1:24" x14ac:dyDescent="0.25">
      <c r="A108" s="13" t="str">
        <f t="shared" si="17"/>
        <v/>
      </c>
      <c r="B108" s="75" t="str">
        <f>IF(Ansøgning!B90="","",Ansøgning!B90)</f>
        <v/>
      </c>
      <c r="C108" s="75" t="str">
        <f>IF(Ansøgning!C90="","",Ansøgning!C90)</f>
        <v/>
      </c>
      <c r="D108" s="75" t="str">
        <f>IF(Ansøgning!D90="","",Ansøgning!D90)</f>
        <v/>
      </c>
      <c r="E108" s="76" t="str">
        <f>IF(Ansøgning!E90="","",Ansøgning!E90)</f>
        <v/>
      </c>
      <c r="F108" s="76" t="str">
        <f>IF(Ansøgning!F90="","",Ansøgning!F90)</f>
        <v/>
      </c>
      <c r="G108" s="33" t="str">
        <f>IF(OR(E108="",F108=""),"",NETWORKDAYS(E108,F108,Lister!$D$7:$D$13))</f>
        <v/>
      </c>
      <c r="H108" s="76" t="str">
        <f>IF(Ansøgning!H90="","",Ansøgning!H90)</f>
        <v/>
      </c>
      <c r="I108" s="32" t="str">
        <f t="shared" si="11"/>
        <v/>
      </c>
      <c r="J108" s="77" t="str">
        <f>IF(Ansøgning!J90="","",Ansøgning!J90)</f>
        <v/>
      </c>
      <c r="K108" s="77" t="str">
        <f>IF(Ansøgning!K90="","",Ansøgning!K90)</f>
        <v/>
      </c>
      <c r="L108" s="46" t="str">
        <f t="shared" si="12"/>
        <v/>
      </c>
      <c r="M108" s="78" t="str">
        <f>IF(Ansøgning!M90="","",Ansøgning!M90)</f>
        <v/>
      </c>
      <c r="N108" s="31" t="str">
        <f t="shared" si="13"/>
        <v/>
      </c>
      <c r="O108" s="78" t="str">
        <f>IF(Ansøgning!O90="","",Ansøgning!O90)</f>
        <v/>
      </c>
      <c r="P108" s="78" t="str">
        <f>IF(Ansøgning!P90="","",Ansøgning!P90)</f>
        <v/>
      </c>
      <c r="Q108" s="78" t="str">
        <f>IF(Ansøgning!Q90="","",Ansøgning!Q90)</f>
        <v/>
      </c>
      <c r="R108" s="78" t="str">
        <f>IF(Ansøgning!R90="","",Ansøgning!R90)</f>
        <v/>
      </c>
      <c r="S108" s="46" t="str">
        <f>IFERROR(MAX(IF(OR(O108="",P108=""),"",IF(AND(AND(MONTH(E108)&gt;=7,MONTH(E108)&lt;8),AND(MONTH(F108)&gt;=7,MONTH(F108)&lt;8)),(NETWORKDAYS(E108,F108,Lister!$D$7:$D$13)-O108)*N108/NETWORKDAYS(Lister!$D$19,Lister!$E$19,Lister!$D$7:$D$13),IF(AND(AND(MONTH(E108)&gt;=7,MONTH(E108)&lt;8),MONTH(F108)&gt;7),(NETWORKDAYS(E108,Lister!$E$19,Lister!$D$7:$D$13)-O108)*N108/NETWORKDAYS(Lister!$D$19,Lister!$E$19,Lister!$D$7:$D$13),IF(MONTH(E108)&gt;7,0)))),0),"")</f>
        <v/>
      </c>
      <c r="T108" s="46" t="str">
        <f>IFERROR(MAX(IF(OR(O108="",P108=""),"",IF(AND(AND(MONTH(E108)&gt;=8,MONTH(E108)&lt;9),AND(MONTH(F108)&gt;=8,MONTH(F108)&lt;9)),(NETWORKDAYS(E108,F108,Lister!$D$7:$D$13)-P108)*N108/NETWORKDAYS(Lister!$D$20,Lister!$E$20,Lister!$D$7:$D$13),IF(AND(MONTH(E108)=7,MONTH(F108)=8),(NETWORKDAYS(Lister!$D$20,F108,Lister!$D$7:$D$13)-P108)*N108/NETWORKDAYS(Lister!$D$20,Lister!$E$20,Lister!$D$7:$D$13),IF(AND(MONTH(E108)=7,MONTH(F108)=7),0)))),0),"")</f>
        <v/>
      </c>
      <c r="U108" s="78" t="str">
        <f>IF(Ansøgning!U90="","",Ansøgning!U90)</f>
        <v/>
      </c>
      <c r="V108" s="119" t="str">
        <f t="shared" si="14"/>
        <v/>
      </c>
      <c r="W108" s="120" t="str">
        <f t="shared" si="15"/>
        <v/>
      </c>
      <c r="X108" s="42" t="str">
        <f t="shared" si="16"/>
        <v/>
      </c>
    </row>
    <row r="109" spans="1:24" x14ac:dyDescent="0.25">
      <c r="A109" s="13" t="str">
        <f t="shared" si="17"/>
        <v/>
      </c>
      <c r="B109" s="75" t="str">
        <f>IF(Ansøgning!B91="","",Ansøgning!B91)</f>
        <v/>
      </c>
      <c r="C109" s="75" t="str">
        <f>IF(Ansøgning!C91="","",Ansøgning!C91)</f>
        <v/>
      </c>
      <c r="D109" s="75" t="str">
        <f>IF(Ansøgning!D91="","",Ansøgning!D91)</f>
        <v/>
      </c>
      <c r="E109" s="76" t="str">
        <f>IF(Ansøgning!E91="","",Ansøgning!E91)</f>
        <v/>
      </c>
      <c r="F109" s="76" t="str">
        <f>IF(Ansøgning!F91="","",Ansøgning!F91)</f>
        <v/>
      </c>
      <c r="G109" s="33" t="str">
        <f>IF(OR(E109="",F109=""),"",NETWORKDAYS(E109,F109,Lister!$D$7:$D$13))</f>
        <v/>
      </c>
      <c r="H109" s="76" t="str">
        <f>IF(Ansøgning!H91="","",Ansøgning!H91)</f>
        <v/>
      </c>
      <c r="I109" s="32" t="str">
        <f t="shared" si="11"/>
        <v/>
      </c>
      <c r="J109" s="77" t="str">
        <f>IF(Ansøgning!J91="","",Ansøgning!J91)</f>
        <v/>
      </c>
      <c r="K109" s="77" t="str">
        <f>IF(Ansøgning!K91="","",Ansøgning!K91)</f>
        <v/>
      </c>
      <c r="L109" s="46" t="str">
        <f t="shared" si="12"/>
        <v/>
      </c>
      <c r="M109" s="78" t="str">
        <f>IF(Ansøgning!M91="","",Ansøgning!M91)</f>
        <v/>
      </c>
      <c r="N109" s="31" t="str">
        <f t="shared" si="13"/>
        <v/>
      </c>
      <c r="O109" s="78" t="str">
        <f>IF(Ansøgning!O91="","",Ansøgning!O91)</f>
        <v/>
      </c>
      <c r="P109" s="78" t="str">
        <f>IF(Ansøgning!P91="","",Ansøgning!P91)</f>
        <v/>
      </c>
      <c r="Q109" s="78" t="str">
        <f>IF(Ansøgning!Q91="","",Ansøgning!Q91)</f>
        <v/>
      </c>
      <c r="R109" s="78" t="str">
        <f>IF(Ansøgning!R91="","",Ansøgning!R91)</f>
        <v/>
      </c>
      <c r="S109" s="46" t="str">
        <f>IFERROR(MAX(IF(OR(O109="",P109=""),"",IF(AND(AND(MONTH(E109)&gt;=7,MONTH(E109)&lt;8),AND(MONTH(F109)&gt;=7,MONTH(F109)&lt;8)),(NETWORKDAYS(E109,F109,Lister!$D$7:$D$13)-O109)*N109/NETWORKDAYS(Lister!$D$19,Lister!$E$19,Lister!$D$7:$D$13),IF(AND(AND(MONTH(E109)&gt;=7,MONTH(E109)&lt;8),MONTH(F109)&gt;7),(NETWORKDAYS(E109,Lister!$E$19,Lister!$D$7:$D$13)-O109)*N109/NETWORKDAYS(Lister!$D$19,Lister!$E$19,Lister!$D$7:$D$13),IF(MONTH(E109)&gt;7,0)))),0),"")</f>
        <v/>
      </c>
      <c r="T109" s="46" t="str">
        <f>IFERROR(MAX(IF(OR(O109="",P109=""),"",IF(AND(AND(MONTH(E109)&gt;=8,MONTH(E109)&lt;9),AND(MONTH(F109)&gt;=8,MONTH(F109)&lt;9)),(NETWORKDAYS(E109,F109,Lister!$D$7:$D$13)-P109)*N109/NETWORKDAYS(Lister!$D$20,Lister!$E$20,Lister!$D$7:$D$13),IF(AND(MONTH(E109)=7,MONTH(F109)=8),(NETWORKDAYS(Lister!$D$20,F109,Lister!$D$7:$D$13)-P109)*N109/NETWORKDAYS(Lister!$D$20,Lister!$E$20,Lister!$D$7:$D$13),IF(AND(MONTH(E109)=7,MONTH(F109)=7),0)))),0),"")</f>
        <v/>
      </c>
      <c r="U109" s="78" t="str">
        <f>IF(Ansøgning!U91="","",Ansøgning!U91)</f>
        <v/>
      </c>
      <c r="V109" s="119" t="str">
        <f t="shared" si="14"/>
        <v/>
      </c>
      <c r="W109" s="120" t="str">
        <f t="shared" si="15"/>
        <v/>
      </c>
      <c r="X109" s="42" t="str">
        <f t="shared" si="16"/>
        <v/>
      </c>
    </row>
    <row r="110" spans="1:24" x14ac:dyDescent="0.25">
      <c r="A110" s="13" t="str">
        <f t="shared" si="17"/>
        <v/>
      </c>
      <c r="B110" s="75" t="str">
        <f>IF(Ansøgning!B92="","",Ansøgning!B92)</f>
        <v/>
      </c>
      <c r="C110" s="75" t="str">
        <f>IF(Ansøgning!C92="","",Ansøgning!C92)</f>
        <v/>
      </c>
      <c r="D110" s="75" t="str">
        <f>IF(Ansøgning!D92="","",Ansøgning!D92)</f>
        <v/>
      </c>
      <c r="E110" s="76" t="str">
        <f>IF(Ansøgning!E92="","",Ansøgning!E92)</f>
        <v/>
      </c>
      <c r="F110" s="76" t="str">
        <f>IF(Ansøgning!F92="","",Ansøgning!F92)</f>
        <v/>
      </c>
      <c r="G110" s="33" t="str">
        <f>IF(OR(E110="",F110=""),"",NETWORKDAYS(E110,F110,Lister!$D$7:$D$13))</f>
        <v/>
      </c>
      <c r="H110" s="76" t="str">
        <f>IF(Ansøgning!H92="","",Ansøgning!H92)</f>
        <v/>
      </c>
      <c r="I110" s="32" t="str">
        <f t="shared" si="11"/>
        <v/>
      </c>
      <c r="J110" s="77" t="str">
        <f>IF(Ansøgning!J92="","",Ansøgning!J92)</f>
        <v/>
      </c>
      <c r="K110" s="77" t="str">
        <f>IF(Ansøgning!K92="","",Ansøgning!K92)</f>
        <v/>
      </c>
      <c r="L110" s="46" t="str">
        <f t="shared" si="12"/>
        <v/>
      </c>
      <c r="M110" s="78" t="str">
        <f>IF(Ansøgning!M92="","",Ansøgning!M92)</f>
        <v/>
      </c>
      <c r="N110" s="31" t="str">
        <f t="shared" si="13"/>
        <v/>
      </c>
      <c r="O110" s="78" t="str">
        <f>IF(Ansøgning!O92="","",Ansøgning!O92)</f>
        <v/>
      </c>
      <c r="P110" s="78" t="str">
        <f>IF(Ansøgning!P92="","",Ansøgning!P92)</f>
        <v/>
      </c>
      <c r="Q110" s="78" t="str">
        <f>IF(Ansøgning!Q92="","",Ansøgning!Q92)</f>
        <v/>
      </c>
      <c r="R110" s="78" t="str">
        <f>IF(Ansøgning!R92="","",Ansøgning!R92)</f>
        <v/>
      </c>
      <c r="S110" s="46" t="str">
        <f>IFERROR(MAX(IF(OR(O110="",P110=""),"",IF(AND(AND(MONTH(E110)&gt;=7,MONTH(E110)&lt;8),AND(MONTH(F110)&gt;=7,MONTH(F110)&lt;8)),(NETWORKDAYS(E110,F110,Lister!$D$7:$D$13)-O110)*N110/NETWORKDAYS(Lister!$D$19,Lister!$E$19,Lister!$D$7:$D$13),IF(AND(AND(MONTH(E110)&gt;=7,MONTH(E110)&lt;8),MONTH(F110)&gt;7),(NETWORKDAYS(E110,Lister!$E$19,Lister!$D$7:$D$13)-O110)*N110/NETWORKDAYS(Lister!$D$19,Lister!$E$19,Lister!$D$7:$D$13),IF(MONTH(E110)&gt;7,0)))),0),"")</f>
        <v/>
      </c>
      <c r="T110" s="46" t="str">
        <f>IFERROR(MAX(IF(OR(O110="",P110=""),"",IF(AND(AND(MONTH(E110)&gt;=8,MONTH(E110)&lt;9),AND(MONTH(F110)&gt;=8,MONTH(F110)&lt;9)),(NETWORKDAYS(E110,F110,Lister!$D$7:$D$13)-P110)*N110/NETWORKDAYS(Lister!$D$20,Lister!$E$20,Lister!$D$7:$D$13),IF(AND(MONTH(E110)=7,MONTH(F110)=8),(NETWORKDAYS(Lister!$D$20,F110,Lister!$D$7:$D$13)-P110)*N110/NETWORKDAYS(Lister!$D$20,Lister!$E$20,Lister!$D$7:$D$13),IF(AND(MONTH(E110)=7,MONTH(F110)=7),0)))),0),"")</f>
        <v/>
      </c>
      <c r="U110" s="78" t="str">
        <f>IF(Ansøgning!U92="","",Ansøgning!U92)</f>
        <v/>
      </c>
      <c r="V110" s="119" t="str">
        <f t="shared" si="14"/>
        <v/>
      </c>
      <c r="W110" s="120" t="str">
        <f t="shared" si="15"/>
        <v/>
      </c>
      <c r="X110" s="42" t="str">
        <f t="shared" si="16"/>
        <v/>
      </c>
    </row>
    <row r="111" spans="1:24" x14ac:dyDescent="0.25">
      <c r="A111" s="13" t="str">
        <f t="shared" si="17"/>
        <v/>
      </c>
      <c r="B111" s="75" t="str">
        <f>IF(Ansøgning!B93="","",Ansøgning!B93)</f>
        <v/>
      </c>
      <c r="C111" s="75" t="str">
        <f>IF(Ansøgning!C93="","",Ansøgning!C93)</f>
        <v/>
      </c>
      <c r="D111" s="75" t="str">
        <f>IF(Ansøgning!D93="","",Ansøgning!D93)</f>
        <v/>
      </c>
      <c r="E111" s="76" t="str">
        <f>IF(Ansøgning!E93="","",Ansøgning!E93)</f>
        <v/>
      </c>
      <c r="F111" s="76" t="str">
        <f>IF(Ansøgning!F93="","",Ansøgning!F93)</f>
        <v/>
      </c>
      <c r="G111" s="33" t="str">
        <f>IF(OR(E111="",F111=""),"",NETWORKDAYS(E111,F111,Lister!$D$7:$D$13))</f>
        <v/>
      </c>
      <c r="H111" s="76" t="str">
        <f>IF(Ansøgning!H93="","",Ansøgning!H93)</f>
        <v/>
      </c>
      <c r="I111" s="32" t="str">
        <f t="shared" si="11"/>
        <v/>
      </c>
      <c r="J111" s="77" t="str">
        <f>IF(Ansøgning!J93="","",Ansøgning!J93)</f>
        <v/>
      </c>
      <c r="K111" s="77" t="str">
        <f>IF(Ansøgning!K93="","",Ansøgning!K93)</f>
        <v/>
      </c>
      <c r="L111" s="46" t="str">
        <f t="shared" si="12"/>
        <v/>
      </c>
      <c r="M111" s="78" t="str">
        <f>IF(Ansøgning!M93="","",Ansøgning!M93)</f>
        <v/>
      </c>
      <c r="N111" s="31" t="str">
        <f t="shared" si="13"/>
        <v/>
      </c>
      <c r="O111" s="78" t="str">
        <f>IF(Ansøgning!O93="","",Ansøgning!O93)</f>
        <v/>
      </c>
      <c r="P111" s="78" t="str">
        <f>IF(Ansøgning!P93="","",Ansøgning!P93)</f>
        <v/>
      </c>
      <c r="Q111" s="78" t="str">
        <f>IF(Ansøgning!Q93="","",Ansøgning!Q93)</f>
        <v/>
      </c>
      <c r="R111" s="78" t="str">
        <f>IF(Ansøgning!R93="","",Ansøgning!R93)</f>
        <v/>
      </c>
      <c r="S111" s="46" t="str">
        <f>IFERROR(MAX(IF(OR(O111="",P111=""),"",IF(AND(AND(MONTH(E111)&gt;=7,MONTH(E111)&lt;8),AND(MONTH(F111)&gt;=7,MONTH(F111)&lt;8)),(NETWORKDAYS(E111,F111,Lister!$D$7:$D$13)-O111)*N111/NETWORKDAYS(Lister!$D$19,Lister!$E$19,Lister!$D$7:$D$13),IF(AND(AND(MONTH(E111)&gt;=7,MONTH(E111)&lt;8),MONTH(F111)&gt;7),(NETWORKDAYS(E111,Lister!$E$19,Lister!$D$7:$D$13)-O111)*N111/NETWORKDAYS(Lister!$D$19,Lister!$E$19,Lister!$D$7:$D$13),IF(MONTH(E111)&gt;7,0)))),0),"")</f>
        <v/>
      </c>
      <c r="T111" s="46" t="str">
        <f>IFERROR(MAX(IF(OR(O111="",P111=""),"",IF(AND(AND(MONTH(E111)&gt;=8,MONTH(E111)&lt;9),AND(MONTH(F111)&gt;=8,MONTH(F111)&lt;9)),(NETWORKDAYS(E111,F111,Lister!$D$7:$D$13)-P111)*N111/NETWORKDAYS(Lister!$D$20,Lister!$E$20,Lister!$D$7:$D$13),IF(AND(MONTH(E111)=7,MONTH(F111)=8),(NETWORKDAYS(Lister!$D$20,F111,Lister!$D$7:$D$13)-P111)*N111/NETWORKDAYS(Lister!$D$20,Lister!$E$20,Lister!$D$7:$D$13),IF(AND(MONTH(E111)=7,MONTH(F111)=7),0)))),0),"")</f>
        <v/>
      </c>
      <c r="U111" s="78" t="str">
        <f>IF(Ansøgning!U93="","",Ansøgning!U93)</f>
        <v/>
      </c>
      <c r="V111" s="119" t="str">
        <f t="shared" si="14"/>
        <v/>
      </c>
      <c r="W111" s="120" t="str">
        <f t="shared" si="15"/>
        <v/>
      </c>
      <c r="X111" s="42" t="str">
        <f t="shared" si="16"/>
        <v/>
      </c>
    </row>
    <row r="112" spans="1:24" x14ac:dyDescent="0.25">
      <c r="A112" s="13" t="str">
        <f t="shared" si="17"/>
        <v/>
      </c>
      <c r="B112" s="75" t="str">
        <f>IF(Ansøgning!B94="","",Ansøgning!B94)</f>
        <v/>
      </c>
      <c r="C112" s="75" t="str">
        <f>IF(Ansøgning!C94="","",Ansøgning!C94)</f>
        <v/>
      </c>
      <c r="D112" s="75" t="str">
        <f>IF(Ansøgning!D94="","",Ansøgning!D94)</f>
        <v/>
      </c>
      <c r="E112" s="76" t="str">
        <f>IF(Ansøgning!E94="","",Ansøgning!E94)</f>
        <v/>
      </c>
      <c r="F112" s="76" t="str">
        <f>IF(Ansøgning!F94="","",Ansøgning!F94)</f>
        <v/>
      </c>
      <c r="G112" s="33" t="str">
        <f>IF(OR(E112="",F112=""),"",NETWORKDAYS(E112,F112,Lister!$D$7:$D$13))</f>
        <v/>
      </c>
      <c r="H112" s="76" t="str">
        <f>IF(Ansøgning!H94="","",Ansøgning!H94)</f>
        <v/>
      </c>
      <c r="I112" s="32" t="str">
        <f t="shared" si="11"/>
        <v/>
      </c>
      <c r="J112" s="77" t="str">
        <f>IF(Ansøgning!J94="","",Ansøgning!J94)</f>
        <v/>
      </c>
      <c r="K112" s="77" t="str">
        <f>IF(Ansøgning!K94="","",Ansøgning!K94)</f>
        <v/>
      </c>
      <c r="L112" s="46" t="str">
        <f t="shared" si="12"/>
        <v/>
      </c>
      <c r="M112" s="78" t="str">
        <f>IF(Ansøgning!M94="","",Ansøgning!M94)</f>
        <v/>
      </c>
      <c r="N112" s="31" t="str">
        <f t="shared" si="13"/>
        <v/>
      </c>
      <c r="O112" s="78" t="str">
        <f>IF(Ansøgning!O94="","",Ansøgning!O94)</f>
        <v/>
      </c>
      <c r="P112" s="78" t="str">
        <f>IF(Ansøgning!P94="","",Ansøgning!P94)</f>
        <v/>
      </c>
      <c r="Q112" s="78" t="str">
        <f>IF(Ansøgning!Q94="","",Ansøgning!Q94)</f>
        <v/>
      </c>
      <c r="R112" s="78" t="str">
        <f>IF(Ansøgning!R94="","",Ansøgning!R94)</f>
        <v/>
      </c>
      <c r="S112" s="46" t="str">
        <f>IFERROR(MAX(IF(OR(O112="",P112=""),"",IF(AND(AND(MONTH(E112)&gt;=7,MONTH(E112)&lt;8),AND(MONTH(F112)&gt;=7,MONTH(F112)&lt;8)),(NETWORKDAYS(E112,F112,Lister!$D$7:$D$13)-O112)*N112/NETWORKDAYS(Lister!$D$19,Lister!$E$19,Lister!$D$7:$D$13),IF(AND(AND(MONTH(E112)&gt;=7,MONTH(E112)&lt;8),MONTH(F112)&gt;7),(NETWORKDAYS(E112,Lister!$E$19,Lister!$D$7:$D$13)-O112)*N112/NETWORKDAYS(Lister!$D$19,Lister!$E$19,Lister!$D$7:$D$13),IF(MONTH(E112)&gt;7,0)))),0),"")</f>
        <v/>
      </c>
      <c r="T112" s="46" t="str">
        <f>IFERROR(MAX(IF(OR(O112="",P112=""),"",IF(AND(AND(MONTH(E112)&gt;=8,MONTH(E112)&lt;9),AND(MONTH(F112)&gt;=8,MONTH(F112)&lt;9)),(NETWORKDAYS(E112,F112,Lister!$D$7:$D$13)-P112)*N112/NETWORKDAYS(Lister!$D$20,Lister!$E$20,Lister!$D$7:$D$13),IF(AND(MONTH(E112)=7,MONTH(F112)=8),(NETWORKDAYS(Lister!$D$20,F112,Lister!$D$7:$D$13)-P112)*N112/NETWORKDAYS(Lister!$D$20,Lister!$E$20,Lister!$D$7:$D$13),IF(AND(MONTH(E112)=7,MONTH(F112)=7),0)))),0),"")</f>
        <v/>
      </c>
      <c r="U112" s="78" t="str">
        <f>IF(Ansøgning!U94="","",Ansøgning!U94)</f>
        <v/>
      </c>
      <c r="V112" s="119" t="str">
        <f t="shared" si="14"/>
        <v/>
      </c>
      <c r="W112" s="120" t="str">
        <f t="shared" si="15"/>
        <v/>
      </c>
      <c r="X112" s="42" t="str">
        <f t="shared" si="16"/>
        <v/>
      </c>
    </row>
    <row r="113" spans="1:24" x14ac:dyDescent="0.25">
      <c r="A113" s="13" t="str">
        <f t="shared" si="17"/>
        <v/>
      </c>
      <c r="B113" s="75" t="str">
        <f>IF(Ansøgning!B95="","",Ansøgning!B95)</f>
        <v/>
      </c>
      <c r="C113" s="75" t="str">
        <f>IF(Ansøgning!C95="","",Ansøgning!C95)</f>
        <v/>
      </c>
      <c r="D113" s="75" t="str">
        <f>IF(Ansøgning!D95="","",Ansøgning!D95)</f>
        <v/>
      </c>
      <c r="E113" s="76" t="str">
        <f>IF(Ansøgning!E95="","",Ansøgning!E95)</f>
        <v/>
      </c>
      <c r="F113" s="76" t="str">
        <f>IF(Ansøgning!F95="","",Ansøgning!F95)</f>
        <v/>
      </c>
      <c r="G113" s="33" t="str">
        <f>IF(OR(E113="",F113=""),"",NETWORKDAYS(E113,F113,Lister!$D$7:$D$13))</f>
        <v/>
      </c>
      <c r="H113" s="76" t="str">
        <f>IF(Ansøgning!H95="","",Ansøgning!H95)</f>
        <v/>
      </c>
      <c r="I113" s="32" t="str">
        <f t="shared" si="11"/>
        <v/>
      </c>
      <c r="J113" s="77" t="str">
        <f>IF(Ansøgning!J95="","",Ansøgning!J95)</f>
        <v/>
      </c>
      <c r="K113" s="77" t="str">
        <f>IF(Ansøgning!K95="","",Ansøgning!K95)</f>
        <v/>
      </c>
      <c r="L113" s="46" t="str">
        <f t="shared" si="12"/>
        <v/>
      </c>
      <c r="M113" s="78" t="str">
        <f>IF(Ansøgning!M95="","",Ansøgning!M95)</f>
        <v/>
      </c>
      <c r="N113" s="31" t="str">
        <f t="shared" si="13"/>
        <v/>
      </c>
      <c r="O113" s="78" t="str">
        <f>IF(Ansøgning!O95="","",Ansøgning!O95)</f>
        <v/>
      </c>
      <c r="P113" s="78" t="str">
        <f>IF(Ansøgning!P95="","",Ansøgning!P95)</f>
        <v/>
      </c>
      <c r="Q113" s="78" t="str">
        <f>IF(Ansøgning!Q95="","",Ansøgning!Q95)</f>
        <v/>
      </c>
      <c r="R113" s="78" t="str">
        <f>IF(Ansøgning!R95="","",Ansøgning!R95)</f>
        <v/>
      </c>
      <c r="S113" s="46" t="str">
        <f>IFERROR(MAX(IF(OR(O113="",P113=""),"",IF(AND(AND(MONTH(E113)&gt;=7,MONTH(E113)&lt;8),AND(MONTH(F113)&gt;=7,MONTH(F113)&lt;8)),(NETWORKDAYS(E113,F113,Lister!$D$7:$D$13)-O113)*N113/NETWORKDAYS(Lister!$D$19,Lister!$E$19,Lister!$D$7:$D$13),IF(AND(AND(MONTH(E113)&gt;=7,MONTH(E113)&lt;8),MONTH(F113)&gt;7),(NETWORKDAYS(E113,Lister!$E$19,Lister!$D$7:$D$13)-O113)*N113/NETWORKDAYS(Lister!$D$19,Lister!$E$19,Lister!$D$7:$D$13),IF(MONTH(E113)&gt;7,0)))),0),"")</f>
        <v/>
      </c>
      <c r="T113" s="46" t="str">
        <f>IFERROR(MAX(IF(OR(O113="",P113=""),"",IF(AND(AND(MONTH(E113)&gt;=8,MONTH(E113)&lt;9),AND(MONTH(F113)&gt;=8,MONTH(F113)&lt;9)),(NETWORKDAYS(E113,F113,Lister!$D$7:$D$13)-P113)*N113/NETWORKDAYS(Lister!$D$20,Lister!$E$20,Lister!$D$7:$D$13),IF(AND(MONTH(E113)=7,MONTH(F113)=8),(NETWORKDAYS(Lister!$D$20,F113,Lister!$D$7:$D$13)-P113)*N113/NETWORKDAYS(Lister!$D$20,Lister!$E$20,Lister!$D$7:$D$13),IF(AND(MONTH(E113)=7,MONTH(F113)=7),0)))),0),"")</f>
        <v/>
      </c>
      <c r="U113" s="78" t="str">
        <f>IF(Ansøgning!U95="","",Ansøgning!U95)</f>
        <v/>
      </c>
      <c r="V113" s="119" t="str">
        <f t="shared" si="14"/>
        <v/>
      </c>
      <c r="W113" s="120" t="str">
        <f t="shared" si="15"/>
        <v/>
      </c>
      <c r="X113" s="42" t="str">
        <f t="shared" si="16"/>
        <v/>
      </c>
    </row>
    <row r="114" spans="1:24" x14ac:dyDescent="0.25">
      <c r="A114" s="13" t="str">
        <f t="shared" si="17"/>
        <v/>
      </c>
      <c r="B114" s="75" t="str">
        <f>IF(Ansøgning!B96="","",Ansøgning!B96)</f>
        <v/>
      </c>
      <c r="C114" s="75" t="str">
        <f>IF(Ansøgning!C96="","",Ansøgning!C96)</f>
        <v/>
      </c>
      <c r="D114" s="75" t="str">
        <f>IF(Ansøgning!D96="","",Ansøgning!D96)</f>
        <v/>
      </c>
      <c r="E114" s="76" t="str">
        <f>IF(Ansøgning!E96="","",Ansøgning!E96)</f>
        <v/>
      </c>
      <c r="F114" s="76" t="str">
        <f>IF(Ansøgning!F96="","",Ansøgning!F96)</f>
        <v/>
      </c>
      <c r="G114" s="33" t="str">
        <f>IF(OR(E114="",F114=""),"",NETWORKDAYS(E114,F114,Lister!$D$7:$D$13))</f>
        <v/>
      </c>
      <c r="H114" s="76" t="str">
        <f>IF(Ansøgning!H96="","",Ansøgning!H96)</f>
        <v/>
      </c>
      <c r="I114" s="32" t="str">
        <f t="shared" si="11"/>
        <v/>
      </c>
      <c r="J114" s="77" t="str">
        <f>IF(Ansøgning!J96="","",Ansøgning!J96)</f>
        <v/>
      </c>
      <c r="K114" s="77" t="str">
        <f>IF(Ansøgning!K96="","",Ansøgning!K96)</f>
        <v/>
      </c>
      <c r="L114" s="46" t="str">
        <f t="shared" si="12"/>
        <v/>
      </c>
      <c r="M114" s="78" t="str">
        <f>IF(Ansøgning!M96="","",Ansøgning!M96)</f>
        <v/>
      </c>
      <c r="N114" s="31" t="str">
        <f t="shared" si="13"/>
        <v/>
      </c>
      <c r="O114" s="78" t="str">
        <f>IF(Ansøgning!O96="","",Ansøgning!O96)</f>
        <v/>
      </c>
      <c r="P114" s="78" t="str">
        <f>IF(Ansøgning!P96="","",Ansøgning!P96)</f>
        <v/>
      </c>
      <c r="Q114" s="78" t="str">
        <f>IF(Ansøgning!Q96="","",Ansøgning!Q96)</f>
        <v/>
      </c>
      <c r="R114" s="78" t="str">
        <f>IF(Ansøgning!R96="","",Ansøgning!R96)</f>
        <v/>
      </c>
      <c r="S114" s="46" t="str">
        <f>IFERROR(MAX(IF(OR(O114="",P114=""),"",IF(AND(AND(MONTH(E114)&gt;=7,MONTH(E114)&lt;8),AND(MONTH(F114)&gt;=7,MONTH(F114)&lt;8)),(NETWORKDAYS(E114,F114,Lister!$D$7:$D$13)-O114)*N114/NETWORKDAYS(Lister!$D$19,Lister!$E$19,Lister!$D$7:$D$13),IF(AND(AND(MONTH(E114)&gt;=7,MONTH(E114)&lt;8),MONTH(F114)&gt;7),(NETWORKDAYS(E114,Lister!$E$19,Lister!$D$7:$D$13)-O114)*N114/NETWORKDAYS(Lister!$D$19,Lister!$E$19,Lister!$D$7:$D$13),IF(MONTH(E114)&gt;7,0)))),0),"")</f>
        <v/>
      </c>
      <c r="T114" s="46" t="str">
        <f>IFERROR(MAX(IF(OR(O114="",P114=""),"",IF(AND(AND(MONTH(E114)&gt;=8,MONTH(E114)&lt;9),AND(MONTH(F114)&gt;=8,MONTH(F114)&lt;9)),(NETWORKDAYS(E114,F114,Lister!$D$7:$D$13)-P114)*N114/NETWORKDAYS(Lister!$D$20,Lister!$E$20,Lister!$D$7:$D$13),IF(AND(MONTH(E114)=7,MONTH(F114)=8),(NETWORKDAYS(Lister!$D$20,F114,Lister!$D$7:$D$13)-P114)*N114/NETWORKDAYS(Lister!$D$20,Lister!$E$20,Lister!$D$7:$D$13),IF(AND(MONTH(E114)=7,MONTH(F114)=7),0)))),0),"")</f>
        <v/>
      </c>
      <c r="U114" s="78" t="str">
        <f>IF(Ansøgning!U96="","",Ansøgning!U96)</f>
        <v/>
      </c>
      <c r="V114" s="119" t="str">
        <f t="shared" si="14"/>
        <v/>
      </c>
      <c r="W114" s="120" t="str">
        <f t="shared" si="15"/>
        <v/>
      </c>
      <c r="X114" s="42" t="str">
        <f t="shared" si="16"/>
        <v/>
      </c>
    </row>
    <row r="115" spans="1:24" x14ac:dyDescent="0.25">
      <c r="A115" s="13" t="str">
        <f t="shared" si="17"/>
        <v/>
      </c>
      <c r="B115" s="75" t="str">
        <f>IF(Ansøgning!B97="","",Ansøgning!B97)</f>
        <v/>
      </c>
      <c r="C115" s="75" t="str">
        <f>IF(Ansøgning!C97="","",Ansøgning!C97)</f>
        <v/>
      </c>
      <c r="D115" s="75" t="str">
        <f>IF(Ansøgning!D97="","",Ansøgning!D97)</f>
        <v/>
      </c>
      <c r="E115" s="76" t="str">
        <f>IF(Ansøgning!E97="","",Ansøgning!E97)</f>
        <v/>
      </c>
      <c r="F115" s="76" t="str">
        <f>IF(Ansøgning!F97="","",Ansøgning!F97)</f>
        <v/>
      </c>
      <c r="G115" s="33" t="str">
        <f>IF(OR(E115="",F115=""),"",NETWORKDAYS(E115,F115,Lister!$D$7:$D$13))</f>
        <v/>
      </c>
      <c r="H115" s="76" t="str">
        <f>IF(Ansøgning!H97="","",Ansøgning!H97)</f>
        <v/>
      </c>
      <c r="I115" s="32" t="str">
        <f t="shared" si="11"/>
        <v/>
      </c>
      <c r="J115" s="77" t="str">
        <f>IF(Ansøgning!J97="","",Ansøgning!J97)</f>
        <v/>
      </c>
      <c r="K115" s="77" t="str">
        <f>IF(Ansøgning!K97="","",Ansøgning!K97)</f>
        <v/>
      </c>
      <c r="L115" s="46" t="str">
        <f t="shared" si="12"/>
        <v/>
      </c>
      <c r="M115" s="78" t="str">
        <f>IF(Ansøgning!M97="","",Ansøgning!M97)</f>
        <v/>
      </c>
      <c r="N115" s="31" t="str">
        <f t="shared" si="13"/>
        <v/>
      </c>
      <c r="O115" s="78" t="str">
        <f>IF(Ansøgning!O97="","",Ansøgning!O97)</f>
        <v/>
      </c>
      <c r="P115" s="78" t="str">
        <f>IF(Ansøgning!P97="","",Ansøgning!P97)</f>
        <v/>
      </c>
      <c r="Q115" s="78" t="str">
        <f>IF(Ansøgning!Q97="","",Ansøgning!Q97)</f>
        <v/>
      </c>
      <c r="R115" s="78" t="str">
        <f>IF(Ansøgning!R97="","",Ansøgning!R97)</f>
        <v/>
      </c>
      <c r="S115" s="46" t="str">
        <f>IFERROR(MAX(IF(OR(O115="",P115=""),"",IF(AND(AND(MONTH(E115)&gt;=7,MONTH(E115)&lt;8),AND(MONTH(F115)&gt;=7,MONTH(F115)&lt;8)),(NETWORKDAYS(E115,F115,Lister!$D$7:$D$13)-O115)*N115/NETWORKDAYS(Lister!$D$19,Lister!$E$19,Lister!$D$7:$D$13),IF(AND(AND(MONTH(E115)&gt;=7,MONTH(E115)&lt;8),MONTH(F115)&gt;7),(NETWORKDAYS(E115,Lister!$E$19,Lister!$D$7:$D$13)-O115)*N115/NETWORKDAYS(Lister!$D$19,Lister!$E$19,Lister!$D$7:$D$13),IF(MONTH(E115)&gt;7,0)))),0),"")</f>
        <v/>
      </c>
      <c r="T115" s="46" t="str">
        <f>IFERROR(MAX(IF(OR(O115="",P115=""),"",IF(AND(AND(MONTH(E115)&gt;=8,MONTH(E115)&lt;9),AND(MONTH(F115)&gt;=8,MONTH(F115)&lt;9)),(NETWORKDAYS(E115,F115,Lister!$D$7:$D$13)-P115)*N115/NETWORKDAYS(Lister!$D$20,Lister!$E$20,Lister!$D$7:$D$13),IF(AND(MONTH(E115)=7,MONTH(F115)=8),(NETWORKDAYS(Lister!$D$20,F115,Lister!$D$7:$D$13)-P115)*N115/NETWORKDAYS(Lister!$D$20,Lister!$E$20,Lister!$D$7:$D$13),IF(AND(MONTH(E115)=7,MONTH(F115)=7),0)))),0),"")</f>
        <v/>
      </c>
      <c r="U115" s="78" t="str">
        <f>IF(Ansøgning!U97="","",Ansøgning!U97)</f>
        <v/>
      </c>
      <c r="V115" s="119" t="str">
        <f t="shared" si="14"/>
        <v/>
      </c>
      <c r="W115" s="120" t="str">
        <f t="shared" si="15"/>
        <v/>
      </c>
      <c r="X115" s="42" t="str">
        <f t="shared" si="16"/>
        <v/>
      </c>
    </row>
    <row r="116" spans="1:24" x14ac:dyDescent="0.25">
      <c r="A116" s="13" t="str">
        <f t="shared" si="17"/>
        <v/>
      </c>
      <c r="B116" s="75" t="str">
        <f>IF(Ansøgning!B98="","",Ansøgning!B98)</f>
        <v/>
      </c>
      <c r="C116" s="75" t="str">
        <f>IF(Ansøgning!C98="","",Ansøgning!C98)</f>
        <v/>
      </c>
      <c r="D116" s="75" t="str">
        <f>IF(Ansøgning!D98="","",Ansøgning!D98)</f>
        <v/>
      </c>
      <c r="E116" s="76" t="str">
        <f>IF(Ansøgning!E98="","",Ansøgning!E98)</f>
        <v/>
      </c>
      <c r="F116" s="76" t="str">
        <f>IF(Ansøgning!F98="","",Ansøgning!F98)</f>
        <v/>
      </c>
      <c r="G116" s="33" t="str">
        <f>IF(OR(E116="",F116=""),"",NETWORKDAYS(E116,F116,Lister!$D$7:$D$13))</f>
        <v/>
      </c>
      <c r="H116" s="76" t="str">
        <f>IF(Ansøgning!H98="","",Ansøgning!H98)</f>
        <v/>
      </c>
      <c r="I116" s="32" t="str">
        <f t="shared" si="11"/>
        <v/>
      </c>
      <c r="J116" s="77" t="str">
        <f>IF(Ansøgning!J98="","",Ansøgning!J98)</f>
        <v/>
      </c>
      <c r="K116" s="77" t="str">
        <f>IF(Ansøgning!K98="","",Ansøgning!K98)</f>
        <v/>
      </c>
      <c r="L116" s="46" t="str">
        <f t="shared" si="12"/>
        <v/>
      </c>
      <c r="M116" s="78" t="str">
        <f>IF(Ansøgning!M98="","",Ansøgning!M98)</f>
        <v/>
      </c>
      <c r="N116" s="31" t="str">
        <f t="shared" si="13"/>
        <v/>
      </c>
      <c r="O116" s="78" t="str">
        <f>IF(Ansøgning!O98="","",Ansøgning!O98)</f>
        <v/>
      </c>
      <c r="P116" s="78" t="str">
        <f>IF(Ansøgning!P98="","",Ansøgning!P98)</f>
        <v/>
      </c>
      <c r="Q116" s="78" t="str">
        <f>IF(Ansøgning!Q98="","",Ansøgning!Q98)</f>
        <v/>
      </c>
      <c r="R116" s="78" t="str">
        <f>IF(Ansøgning!R98="","",Ansøgning!R98)</f>
        <v/>
      </c>
      <c r="S116" s="46" t="str">
        <f>IFERROR(MAX(IF(OR(O116="",P116=""),"",IF(AND(AND(MONTH(E116)&gt;=7,MONTH(E116)&lt;8),AND(MONTH(F116)&gt;=7,MONTH(F116)&lt;8)),(NETWORKDAYS(E116,F116,Lister!$D$7:$D$13)-O116)*N116/NETWORKDAYS(Lister!$D$19,Lister!$E$19,Lister!$D$7:$D$13),IF(AND(AND(MONTH(E116)&gt;=7,MONTH(E116)&lt;8),MONTH(F116)&gt;7),(NETWORKDAYS(E116,Lister!$E$19,Lister!$D$7:$D$13)-O116)*N116/NETWORKDAYS(Lister!$D$19,Lister!$E$19,Lister!$D$7:$D$13),IF(MONTH(E116)&gt;7,0)))),0),"")</f>
        <v/>
      </c>
      <c r="T116" s="46" t="str">
        <f>IFERROR(MAX(IF(OR(O116="",P116=""),"",IF(AND(AND(MONTH(E116)&gt;=8,MONTH(E116)&lt;9),AND(MONTH(F116)&gt;=8,MONTH(F116)&lt;9)),(NETWORKDAYS(E116,F116,Lister!$D$7:$D$13)-P116)*N116/NETWORKDAYS(Lister!$D$20,Lister!$E$20,Lister!$D$7:$D$13),IF(AND(MONTH(E116)=7,MONTH(F116)=8),(NETWORKDAYS(Lister!$D$20,F116,Lister!$D$7:$D$13)-P116)*N116/NETWORKDAYS(Lister!$D$20,Lister!$E$20,Lister!$D$7:$D$13),IF(AND(MONTH(E116)=7,MONTH(F116)=7),0)))),0),"")</f>
        <v/>
      </c>
      <c r="U116" s="78" t="str">
        <f>IF(Ansøgning!U98="","",Ansøgning!U98)</f>
        <v/>
      </c>
      <c r="V116" s="119" t="str">
        <f t="shared" si="14"/>
        <v/>
      </c>
      <c r="W116" s="120" t="str">
        <f t="shared" si="15"/>
        <v/>
      </c>
      <c r="X116" s="42" t="str">
        <f t="shared" si="16"/>
        <v/>
      </c>
    </row>
    <row r="117" spans="1:24" x14ac:dyDescent="0.25">
      <c r="A117" s="13" t="str">
        <f t="shared" si="17"/>
        <v/>
      </c>
      <c r="B117" s="75" t="str">
        <f>IF(Ansøgning!B99="","",Ansøgning!B99)</f>
        <v/>
      </c>
      <c r="C117" s="75" t="str">
        <f>IF(Ansøgning!C99="","",Ansøgning!C99)</f>
        <v/>
      </c>
      <c r="D117" s="75" t="str">
        <f>IF(Ansøgning!D99="","",Ansøgning!D99)</f>
        <v/>
      </c>
      <c r="E117" s="76" t="str">
        <f>IF(Ansøgning!E99="","",Ansøgning!E99)</f>
        <v/>
      </c>
      <c r="F117" s="76" t="str">
        <f>IF(Ansøgning!F99="","",Ansøgning!F99)</f>
        <v/>
      </c>
      <c r="G117" s="33" t="str">
        <f>IF(OR(E117="",F117=""),"",NETWORKDAYS(E117,F117,Lister!$D$7:$D$13))</f>
        <v/>
      </c>
      <c r="H117" s="76" t="str">
        <f>IF(Ansøgning!H99="","",Ansøgning!H99)</f>
        <v/>
      </c>
      <c r="I117" s="32" t="str">
        <f t="shared" si="11"/>
        <v/>
      </c>
      <c r="J117" s="77" t="str">
        <f>IF(Ansøgning!J99="","",Ansøgning!J99)</f>
        <v/>
      </c>
      <c r="K117" s="77" t="str">
        <f>IF(Ansøgning!K99="","",Ansøgning!K99)</f>
        <v/>
      </c>
      <c r="L117" s="46" t="str">
        <f t="shared" si="12"/>
        <v/>
      </c>
      <c r="M117" s="78" t="str">
        <f>IF(Ansøgning!M99="","",Ansøgning!M99)</f>
        <v/>
      </c>
      <c r="N117" s="31" t="str">
        <f t="shared" si="13"/>
        <v/>
      </c>
      <c r="O117" s="78" t="str">
        <f>IF(Ansøgning!O99="","",Ansøgning!O99)</f>
        <v/>
      </c>
      <c r="P117" s="78" t="str">
        <f>IF(Ansøgning!P99="","",Ansøgning!P99)</f>
        <v/>
      </c>
      <c r="Q117" s="78" t="str">
        <f>IF(Ansøgning!Q99="","",Ansøgning!Q99)</f>
        <v/>
      </c>
      <c r="R117" s="78" t="str">
        <f>IF(Ansøgning!R99="","",Ansøgning!R99)</f>
        <v/>
      </c>
      <c r="S117" s="46" t="str">
        <f>IFERROR(MAX(IF(OR(O117="",P117=""),"",IF(AND(AND(MONTH(E117)&gt;=7,MONTH(E117)&lt;8),AND(MONTH(F117)&gt;=7,MONTH(F117)&lt;8)),(NETWORKDAYS(E117,F117,Lister!$D$7:$D$13)-O117)*N117/NETWORKDAYS(Lister!$D$19,Lister!$E$19,Lister!$D$7:$D$13),IF(AND(AND(MONTH(E117)&gt;=7,MONTH(E117)&lt;8),MONTH(F117)&gt;7),(NETWORKDAYS(E117,Lister!$E$19,Lister!$D$7:$D$13)-O117)*N117/NETWORKDAYS(Lister!$D$19,Lister!$E$19,Lister!$D$7:$D$13),IF(MONTH(E117)&gt;7,0)))),0),"")</f>
        <v/>
      </c>
      <c r="T117" s="46" t="str">
        <f>IFERROR(MAX(IF(OR(O117="",P117=""),"",IF(AND(AND(MONTH(E117)&gt;=8,MONTH(E117)&lt;9),AND(MONTH(F117)&gt;=8,MONTH(F117)&lt;9)),(NETWORKDAYS(E117,F117,Lister!$D$7:$D$13)-P117)*N117/NETWORKDAYS(Lister!$D$20,Lister!$E$20,Lister!$D$7:$D$13),IF(AND(MONTH(E117)=7,MONTH(F117)=8),(NETWORKDAYS(Lister!$D$20,F117,Lister!$D$7:$D$13)-P117)*N117/NETWORKDAYS(Lister!$D$20,Lister!$E$20,Lister!$D$7:$D$13),IF(AND(MONTH(E117)=7,MONTH(F117)=7),0)))),0),"")</f>
        <v/>
      </c>
      <c r="U117" s="78" t="str">
        <f>IF(Ansøgning!U99="","",Ansøgning!U99)</f>
        <v/>
      </c>
      <c r="V117" s="119" t="str">
        <f t="shared" si="14"/>
        <v/>
      </c>
      <c r="W117" s="120" t="str">
        <f t="shared" si="15"/>
        <v/>
      </c>
      <c r="X117" s="42" t="str">
        <f t="shared" si="16"/>
        <v/>
      </c>
    </row>
    <row r="118" spans="1:24" x14ac:dyDescent="0.25">
      <c r="A118" s="13" t="str">
        <f t="shared" si="17"/>
        <v/>
      </c>
      <c r="B118" s="75" t="str">
        <f>IF(Ansøgning!B100="","",Ansøgning!B100)</f>
        <v/>
      </c>
      <c r="C118" s="75" t="str">
        <f>IF(Ansøgning!C100="","",Ansøgning!C100)</f>
        <v/>
      </c>
      <c r="D118" s="75" t="str">
        <f>IF(Ansøgning!D100="","",Ansøgning!D100)</f>
        <v/>
      </c>
      <c r="E118" s="76" t="str">
        <f>IF(Ansøgning!E100="","",Ansøgning!E100)</f>
        <v/>
      </c>
      <c r="F118" s="76" t="str">
        <f>IF(Ansøgning!F100="","",Ansøgning!F100)</f>
        <v/>
      </c>
      <c r="G118" s="33" t="str">
        <f>IF(OR(E118="",F118=""),"",NETWORKDAYS(E118,F118,Lister!$D$7:$D$13))</f>
        <v/>
      </c>
      <c r="H118" s="76" t="str">
        <f>IF(Ansøgning!H100="","",Ansøgning!H100)</f>
        <v/>
      </c>
      <c r="I118" s="32" t="str">
        <f t="shared" si="11"/>
        <v/>
      </c>
      <c r="J118" s="77" t="str">
        <f>IF(Ansøgning!J100="","",Ansøgning!J100)</f>
        <v/>
      </c>
      <c r="K118" s="77" t="str">
        <f>IF(Ansøgning!K100="","",Ansøgning!K100)</f>
        <v/>
      </c>
      <c r="L118" s="46" t="str">
        <f t="shared" si="12"/>
        <v/>
      </c>
      <c r="M118" s="78" t="str">
        <f>IF(Ansøgning!M100="","",Ansøgning!M100)</f>
        <v/>
      </c>
      <c r="N118" s="31" t="str">
        <f t="shared" si="13"/>
        <v/>
      </c>
      <c r="O118" s="78" t="str">
        <f>IF(Ansøgning!O100="","",Ansøgning!O100)</f>
        <v/>
      </c>
      <c r="P118" s="78" t="str">
        <f>IF(Ansøgning!P100="","",Ansøgning!P100)</f>
        <v/>
      </c>
      <c r="Q118" s="78" t="str">
        <f>IF(Ansøgning!Q100="","",Ansøgning!Q100)</f>
        <v/>
      </c>
      <c r="R118" s="78" t="str">
        <f>IF(Ansøgning!R100="","",Ansøgning!R100)</f>
        <v/>
      </c>
      <c r="S118" s="46" t="str">
        <f>IFERROR(MAX(IF(OR(O118="",P118=""),"",IF(AND(AND(MONTH(E118)&gt;=7,MONTH(E118)&lt;8),AND(MONTH(F118)&gt;=7,MONTH(F118)&lt;8)),(NETWORKDAYS(E118,F118,Lister!$D$7:$D$13)-O118)*N118/NETWORKDAYS(Lister!$D$19,Lister!$E$19,Lister!$D$7:$D$13),IF(AND(AND(MONTH(E118)&gt;=7,MONTH(E118)&lt;8),MONTH(F118)&gt;7),(NETWORKDAYS(E118,Lister!$E$19,Lister!$D$7:$D$13)-O118)*N118/NETWORKDAYS(Lister!$D$19,Lister!$E$19,Lister!$D$7:$D$13),IF(MONTH(E118)&gt;7,0)))),0),"")</f>
        <v/>
      </c>
      <c r="T118" s="46" t="str">
        <f>IFERROR(MAX(IF(OR(O118="",P118=""),"",IF(AND(AND(MONTH(E118)&gt;=8,MONTH(E118)&lt;9),AND(MONTH(F118)&gt;=8,MONTH(F118)&lt;9)),(NETWORKDAYS(E118,F118,Lister!$D$7:$D$13)-P118)*N118/NETWORKDAYS(Lister!$D$20,Lister!$E$20,Lister!$D$7:$D$13),IF(AND(MONTH(E118)=7,MONTH(F118)=8),(NETWORKDAYS(Lister!$D$20,F118,Lister!$D$7:$D$13)-P118)*N118/NETWORKDAYS(Lister!$D$20,Lister!$E$20,Lister!$D$7:$D$13),IF(AND(MONTH(E118)=7,MONTH(F118)=7),0)))),0),"")</f>
        <v/>
      </c>
      <c r="U118" s="78" t="str">
        <f>IF(Ansøgning!U100="","",Ansøgning!U100)</f>
        <v/>
      </c>
      <c r="V118" s="119" t="str">
        <f t="shared" si="14"/>
        <v/>
      </c>
      <c r="W118" s="120" t="str">
        <f t="shared" si="15"/>
        <v/>
      </c>
      <c r="X118" s="42" t="str">
        <f t="shared" si="16"/>
        <v/>
      </c>
    </row>
    <row r="119" spans="1:24" x14ac:dyDescent="0.25">
      <c r="A119" s="13" t="str">
        <f t="shared" si="17"/>
        <v/>
      </c>
      <c r="B119" s="75" t="str">
        <f>IF(Ansøgning!B101="","",Ansøgning!B101)</f>
        <v/>
      </c>
      <c r="C119" s="75" t="str">
        <f>IF(Ansøgning!C101="","",Ansøgning!C101)</f>
        <v/>
      </c>
      <c r="D119" s="75" t="str">
        <f>IF(Ansøgning!D101="","",Ansøgning!D101)</f>
        <v/>
      </c>
      <c r="E119" s="76" t="str">
        <f>IF(Ansøgning!E101="","",Ansøgning!E101)</f>
        <v/>
      </c>
      <c r="F119" s="76" t="str">
        <f>IF(Ansøgning!F101="","",Ansøgning!F101)</f>
        <v/>
      </c>
      <c r="G119" s="33" t="str">
        <f>IF(OR(E119="",F119=""),"",NETWORKDAYS(E119,F119,Lister!$D$7:$D$13))</f>
        <v/>
      </c>
      <c r="H119" s="76" t="str">
        <f>IF(Ansøgning!H101="","",Ansøgning!H101)</f>
        <v/>
      </c>
      <c r="I119" s="32" t="str">
        <f t="shared" si="11"/>
        <v/>
      </c>
      <c r="J119" s="77" t="str">
        <f>IF(Ansøgning!J101="","",Ansøgning!J101)</f>
        <v/>
      </c>
      <c r="K119" s="77" t="str">
        <f>IF(Ansøgning!K101="","",Ansøgning!K101)</f>
        <v/>
      </c>
      <c r="L119" s="46" t="str">
        <f t="shared" si="12"/>
        <v/>
      </c>
      <c r="M119" s="78" t="str">
        <f>IF(Ansøgning!M101="","",Ansøgning!M101)</f>
        <v/>
      </c>
      <c r="N119" s="31" t="str">
        <f t="shared" si="13"/>
        <v/>
      </c>
      <c r="O119" s="78" t="str">
        <f>IF(Ansøgning!O101="","",Ansøgning!O101)</f>
        <v/>
      </c>
      <c r="P119" s="78" t="str">
        <f>IF(Ansøgning!P101="","",Ansøgning!P101)</f>
        <v/>
      </c>
      <c r="Q119" s="78" t="str">
        <f>IF(Ansøgning!Q101="","",Ansøgning!Q101)</f>
        <v/>
      </c>
      <c r="R119" s="78" t="str">
        <f>IF(Ansøgning!R101="","",Ansøgning!R101)</f>
        <v/>
      </c>
      <c r="S119" s="46" t="str">
        <f>IFERROR(MAX(IF(OR(O119="",P119=""),"",IF(AND(AND(MONTH(E119)&gt;=7,MONTH(E119)&lt;8),AND(MONTH(F119)&gt;=7,MONTH(F119)&lt;8)),(NETWORKDAYS(E119,F119,Lister!$D$7:$D$13)-O119)*N119/NETWORKDAYS(Lister!$D$19,Lister!$E$19,Lister!$D$7:$D$13),IF(AND(AND(MONTH(E119)&gt;=7,MONTH(E119)&lt;8),MONTH(F119)&gt;7),(NETWORKDAYS(E119,Lister!$E$19,Lister!$D$7:$D$13)-O119)*N119/NETWORKDAYS(Lister!$D$19,Lister!$E$19,Lister!$D$7:$D$13),IF(MONTH(E119)&gt;7,0)))),0),"")</f>
        <v/>
      </c>
      <c r="T119" s="46" t="str">
        <f>IFERROR(MAX(IF(OR(O119="",P119=""),"",IF(AND(AND(MONTH(E119)&gt;=8,MONTH(E119)&lt;9),AND(MONTH(F119)&gt;=8,MONTH(F119)&lt;9)),(NETWORKDAYS(E119,F119,Lister!$D$7:$D$13)-P119)*N119/NETWORKDAYS(Lister!$D$20,Lister!$E$20,Lister!$D$7:$D$13),IF(AND(MONTH(E119)=7,MONTH(F119)=8),(NETWORKDAYS(Lister!$D$20,F119,Lister!$D$7:$D$13)-P119)*N119/NETWORKDAYS(Lister!$D$20,Lister!$E$20,Lister!$D$7:$D$13),IF(AND(MONTH(E119)=7,MONTH(F119)=7),0)))),0),"")</f>
        <v/>
      </c>
      <c r="U119" s="78" t="str">
        <f>IF(Ansøgning!U101="","",Ansøgning!U101)</f>
        <v/>
      </c>
      <c r="V119" s="119" t="str">
        <f t="shared" si="14"/>
        <v/>
      </c>
      <c r="W119" s="120" t="str">
        <f t="shared" si="15"/>
        <v/>
      </c>
      <c r="X119" s="42" t="str">
        <f t="shared" si="16"/>
        <v/>
      </c>
    </row>
    <row r="120" spans="1:24" x14ac:dyDescent="0.25">
      <c r="A120" s="13" t="str">
        <f t="shared" si="17"/>
        <v/>
      </c>
      <c r="B120" s="75" t="str">
        <f>IF(Ansøgning!B102="","",Ansøgning!B102)</f>
        <v/>
      </c>
      <c r="C120" s="75" t="str">
        <f>IF(Ansøgning!C102="","",Ansøgning!C102)</f>
        <v/>
      </c>
      <c r="D120" s="75" t="str">
        <f>IF(Ansøgning!D102="","",Ansøgning!D102)</f>
        <v/>
      </c>
      <c r="E120" s="76" t="str">
        <f>IF(Ansøgning!E102="","",Ansøgning!E102)</f>
        <v/>
      </c>
      <c r="F120" s="76" t="str">
        <f>IF(Ansøgning!F102="","",Ansøgning!F102)</f>
        <v/>
      </c>
      <c r="G120" s="33" t="str">
        <f>IF(OR(E120="",F120=""),"",NETWORKDAYS(E120,F120,Lister!$D$7:$D$13))</f>
        <v/>
      </c>
      <c r="H120" s="76" t="str">
        <f>IF(Ansøgning!H102="","",Ansøgning!H102)</f>
        <v/>
      </c>
      <c r="I120" s="32" t="str">
        <f t="shared" si="11"/>
        <v/>
      </c>
      <c r="J120" s="77" t="str">
        <f>IF(Ansøgning!J102="","",Ansøgning!J102)</f>
        <v/>
      </c>
      <c r="K120" s="77" t="str">
        <f>IF(Ansøgning!K102="","",Ansøgning!K102)</f>
        <v/>
      </c>
      <c r="L120" s="46" t="str">
        <f t="shared" si="12"/>
        <v/>
      </c>
      <c r="M120" s="78" t="str">
        <f>IF(Ansøgning!M102="","",Ansøgning!M102)</f>
        <v/>
      </c>
      <c r="N120" s="31" t="str">
        <f t="shared" si="13"/>
        <v/>
      </c>
      <c r="O120" s="78" t="str">
        <f>IF(Ansøgning!O102="","",Ansøgning!O102)</f>
        <v/>
      </c>
      <c r="P120" s="78" t="str">
        <f>IF(Ansøgning!P102="","",Ansøgning!P102)</f>
        <v/>
      </c>
      <c r="Q120" s="78" t="str">
        <f>IF(Ansøgning!Q102="","",Ansøgning!Q102)</f>
        <v/>
      </c>
      <c r="R120" s="78" t="str">
        <f>IF(Ansøgning!R102="","",Ansøgning!R102)</f>
        <v/>
      </c>
      <c r="S120" s="46" t="str">
        <f>IFERROR(MAX(IF(OR(O120="",P120=""),"",IF(AND(AND(MONTH(E120)&gt;=7,MONTH(E120)&lt;8),AND(MONTH(F120)&gt;=7,MONTH(F120)&lt;8)),(NETWORKDAYS(E120,F120,Lister!$D$7:$D$13)-O120)*N120/NETWORKDAYS(Lister!$D$19,Lister!$E$19,Lister!$D$7:$D$13),IF(AND(AND(MONTH(E120)&gt;=7,MONTH(E120)&lt;8),MONTH(F120)&gt;7),(NETWORKDAYS(E120,Lister!$E$19,Lister!$D$7:$D$13)-O120)*N120/NETWORKDAYS(Lister!$D$19,Lister!$E$19,Lister!$D$7:$D$13),IF(MONTH(E120)&gt;7,0)))),0),"")</f>
        <v/>
      </c>
      <c r="T120" s="46" t="str">
        <f>IFERROR(MAX(IF(OR(O120="",P120=""),"",IF(AND(AND(MONTH(E120)&gt;=8,MONTH(E120)&lt;9),AND(MONTH(F120)&gt;=8,MONTH(F120)&lt;9)),(NETWORKDAYS(E120,F120,Lister!$D$7:$D$13)-P120)*N120/NETWORKDAYS(Lister!$D$20,Lister!$E$20,Lister!$D$7:$D$13),IF(AND(MONTH(E120)=7,MONTH(F120)=8),(NETWORKDAYS(Lister!$D$20,F120,Lister!$D$7:$D$13)-P120)*N120/NETWORKDAYS(Lister!$D$20,Lister!$E$20,Lister!$D$7:$D$13),IF(AND(MONTH(E120)=7,MONTH(F120)=7),0)))),0),"")</f>
        <v/>
      </c>
      <c r="U120" s="78" t="str">
        <f>IF(Ansøgning!U102="","",Ansøgning!U102)</f>
        <v/>
      </c>
      <c r="V120" s="119" t="str">
        <f t="shared" si="14"/>
        <v/>
      </c>
      <c r="W120" s="120" t="str">
        <f t="shared" si="15"/>
        <v/>
      </c>
      <c r="X120" s="42" t="str">
        <f t="shared" si="16"/>
        <v/>
      </c>
    </row>
    <row r="121" spans="1:24" x14ac:dyDescent="0.25">
      <c r="A121" s="13" t="str">
        <f t="shared" si="17"/>
        <v/>
      </c>
      <c r="B121" s="75" t="str">
        <f>IF(Ansøgning!B103="","",Ansøgning!B103)</f>
        <v/>
      </c>
      <c r="C121" s="75" t="str">
        <f>IF(Ansøgning!C103="","",Ansøgning!C103)</f>
        <v/>
      </c>
      <c r="D121" s="75" t="str">
        <f>IF(Ansøgning!D103="","",Ansøgning!D103)</f>
        <v/>
      </c>
      <c r="E121" s="76" t="str">
        <f>IF(Ansøgning!E103="","",Ansøgning!E103)</f>
        <v/>
      </c>
      <c r="F121" s="76" t="str">
        <f>IF(Ansøgning!F103="","",Ansøgning!F103)</f>
        <v/>
      </c>
      <c r="G121" s="33" t="str">
        <f>IF(OR(E121="",F121=""),"",NETWORKDAYS(E121,F121,Lister!$D$7:$D$13))</f>
        <v/>
      </c>
      <c r="H121" s="76" t="str">
        <f>IF(Ansøgning!H103="","",Ansøgning!H103)</f>
        <v/>
      </c>
      <c r="I121" s="32" t="str">
        <f t="shared" si="11"/>
        <v/>
      </c>
      <c r="J121" s="77" t="str">
        <f>IF(Ansøgning!J103="","",Ansøgning!J103)</f>
        <v/>
      </c>
      <c r="K121" s="77" t="str">
        <f>IF(Ansøgning!K103="","",Ansøgning!K103)</f>
        <v/>
      </c>
      <c r="L121" s="46" t="str">
        <f t="shared" si="12"/>
        <v/>
      </c>
      <c r="M121" s="78" t="str">
        <f>IF(Ansøgning!M103="","",Ansøgning!M103)</f>
        <v/>
      </c>
      <c r="N121" s="31" t="str">
        <f t="shared" si="13"/>
        <v/>
      </c>
      <c r="O121" s="78" t="str">
        <f>IF(Ansøgning!O103="","",Ansøgning!O103)</f>
        <v/>
      </c>
      <c r="P121" s="78" t="str">
        <f>IF(Ansøgning!P103="","",Ansøgning!P103)</f>
        <v/>
      </c>
      <c r="Q121" s="78" t="str">
        <f>IF(Ansøgning!Q103="","",Ansøgning!Q103)</f>
        <v/>
      </c>
      <c r="R121" s="78" t="str">
        <f>IF(Ansøgning!R103="","",Ansøgning!R103)</f>
        <v/>
      </c>
      <c r="S121" s="46" t="str">
        <f>IFERROR(MAX(IF(OR(O121="",P121=""),"",IF(AND(AND(MONTH(E121)&gt;=7,MONTH(E121)&lt;8),AND(MONTH(F121)&gt;=7,MONTH(F121)&lt;8)),(NETWORKDAYS(E121,F121,Lister!$D$7:$D$13)-O121)*N121/NETWORKDAYS(Lister!$D$19,Lister!$E$19,Lister!$D$7:$D$13),IF(AND(AND(MONTH(E121)&gt;=7,MONTH(E121)&lt;8),MONTH(F121)&gt;7),(NETWORKDAYS(E121,Lister!$E$19,Lister!$D$7:$D$13)-O121)*N121/NETWORKDAYS(Lister!$D$19,Lister!$E$19,Lister!$D$7:$D$13),IF(MONTH(E121)&gt;7,0)))),0),"")</f>
        <v/>
      </c>
      <c r="T121" s="46" t="str">
        <f>IFERROR(MAX(IF(OR(O121="",P121=""),"",IF(AND(AND(MONTH(E121)&gt;=8,MONTH(E121)&lt;9),AND(MONTH(F121)&gt;=8,MONTH(F121)&lt;9)),(NETWORKDAYS(E121,F121,Lister!$D$7:$D$13)-P121)*N121/NETWORKDAYS(Lister!$D$20,Lister!$E$20,Lister!$D$7:$D$13),IF(AND(MONTH(E121)=7,MONTH(F121)=8),(NETWORKDAYS(Lister!$D$20,F121,Lister!$D$7:$D$13)-P121)*N121/NETWORKDAYS(Lister!$D$20,Lister!$E$20,Lister!$D$7:$D$13),IF(AND(MONTH(E121)=7,MONTH(F121)=7),0)))),0),"")</f>
        <v/>
      </c>
      <c r="U121" s="78" t="str">
        <f>IF(Ansøgning!U103="","",Ansøgning!U103)</f>
        <v/>
      </c>
      <c r="V121" s="119" t="str">
        <f t="shared" si="14"/>
        <v/>
      </c>
      <c r="W121" s="120" t="str">
        <f t="shared" si="15"/>
        <v/>
      </c>
      <c r="X121" s="42" t="str">
        <f t="shared" si="16"/>
        <v/>
      </c>
    </row>
    <row r="122" spans="1:24" x14ac:dyDescent="0.25">
      <c r="A122" s="13" t="str">
        <f t="shared" si="17"/>
        <v/>
      </c>
      <c r="B122" s="75" t="str">
        <f>IF(Ansøgning!B104="","",Ansøgning!B104)</f>
        <v/>
      </c>
      <c r="C122" s="75" t="str">
        <f>IF(Ansøgning!C104="","",Ansøgning!C104)</f>
        <v/>
      </c>
      <c r="D122" s="75" t="str">
        <f>IF(Ansøgning!D104="","",Ansøgning!D104)</f>
        <v/>
      </c>
      <c r="E122" s="76" t="str">
        <f>IF(Ansøgning!E104="","",Ansøgning!E104)</f>
        <v/>
      </c>
      <c r="F122" s="76" t="str">
        <f>IF(Ansøgning!F104="","",Ansøgning!F104)</f>
        <v/>
      </c>
      <c r="G122" s="33" t="str">
        <f>IF(OR(E122="",F122=""),"",NETWORKDAYS(E122,F122,Lister!$D$7:$D$13))</f>
        <v/>
      </c>
      <c r="H122" s="76" t="str">
        <f>IF(Ansøgning!H104="","",Ansøgning!H104)</f>
        <v/>
      </c>
      <c r="I122" s="32" t="str">
        <f t="shared" si="11"/>
        <v/>
      </c>
      <c r="J122" s="77" t="str">
        <f>IF(Ansøgning!J104="","",Ansøgning!J104)</f>
        <v/>
      </c>
      <c r="K122" s="77" t="str">
        <f>IF(Ansøgning!K104="","",Ansøgning!K104)</f>
        <v/>
      </c>
      <c r="L122" s="46" t="str">
        <f t="shared" si="12"/>
        <v/>
      </c>
      <c r="M122" s="78" t="str">
        <f>IF(Ansøgning!M104="","",Ansøgning!M104)</f>
        <v/>
      </c>
      <c r="N122" s="31" t="str">
        <f t="shared" si="13"/>
        <v/>
      </c>
      <c r="O122" s="78" t="str">
        <f>IF(Ansøgning!O104="","",Ansøgning!O104)</f>
        <v/>
      </c>
      <c r="P122" s="78" t="str">
        <f>IF(Ansøgning!P104="","",Ansøgning!P104)</f>
        <v/>
      </c>
      <c r="Q122" s="78" t="str">
        <f>IF(Ansøgning!Q104="","",Ansøgning!Q104)</f>
        <v/>
      </c>
      <c r="R122" s="78" t="str">
        <f>IF(Ansøgning!R104="","",Ansøgning!R104)</f>
        <v/>
      </c>
      <c r="S122" s="46" t="str">
        <f>IFERROR(MAX(IF(OR(O122="",P122=""),"",IF(AND(AND(MONTH(E122)&gt;=7,MONTH(E122)&lt;8),AND(MONTH(F122)&gt;=7,MONTH(F122)&lt;8)),(NETWORKDAYS(E122,F122,Lister!$D$7:$D$13)-O122)*N122/NETWORKDAYS(Lister!$D$19,Lister!$E$19,Lister!$D$7:$D$13),IF(AND(AND(MONTH(E122)&gt;=7,MONTH(E122)&lt;8),MONTH(F122)&gt;7),(NETWORKDAYS(E122,Lister!$E$19,Lister!$D$7:$D$13)-O122)*N122/NETWORKDAYS(Lister!$D$19,Lister!$E$19,Lister!$D$7:$D$13),IF(MONTH(E122)&gt;7,0)))),0),"")</f>
        <v/>
      </c>
      <c r="T122" s="46" t="str">
        <f>IFERROR(MAX(IF(OR(O122="",P122=""),"",IF(AND(AND(MONTH(E122)&gt;=8,MONTH(E122)&lt;9),AND(MONTH(F122)&gt;=8,MONTH(F122)&lt;9)),(NETWORKDAYS(E122,F122,Lister!$D$7:$D$13)-P122)*N122/NETWORKDAYS(Lister!$D$20,Lister!$E$20,Lister!$D$7:$D$13),IF(AND(MONTH(E122)=7,MONTH(F122)=8),(NETWORKDAYS(Lister!$D$20,F122,Lister!$D$7:$D$13)-P122)*N122/NETWORKDAYS(Lister!$D$20,Lister!$E$20,Lister!$D$7:$D$13),IF(AND(MONTH(E122)=7,MONTH(F122)=7),0)))),0),"")</f>
        <v/>
      </c>
      <c r="U122" s="78" t="str">
        <f>IF(Ansøgning!U104="","",Ansøgning!U104)</f>
        <v/>
      </c>
      <c r="V122" s="119" t="str">
        <f t="shared" si="14"/>
        <v/>
      </c>
      <c r="W122" s="120" t="str">
        <f t="shared" si="15"/>
        <v/>
      </c>
      <c r="X122" s="42" t="str">
        <f t="shared" si="16"/>
        <v/>
      </c>
    </row>
    <row r="123" spans="1:24" x14ac:dyDescent="0.25">
      <c r="A123" s="13" t="str">
        <f t="shared" si="17"/>
        <v/>
      </c>
      <c r="B123" s="75" t="str">
        <f>IF(Ansøgning!B105="","",Ansøgning!B105)</f>
        <v/>
      </c>
      <c r="C123" s="75" t="str">
        <f>IF(Ansøgning!C105="","",Ansøgning!C105)</f>
        <v/>
      </c>
      <c r="D123" s="75" t="str">
        <f>IF(Ansøgning!D105="","",Ansøgning!D105)</f>
        <v/>
      </c>
      <c r="E123" s="76" t="str">
        <f>IF(Ansøgning!E105="","",Ansøgning!E105)</f>
        <v/>
      </c>
      <c r="F123" s="76" t="str">
        <f>IF(Ansøgning!F105="","",Ansøgning!F105)</f>
        <v/>
      </c>
      <c r="G123" s="33" t="str">
        <f>IF(OR(E123="",F123=""),"",NETWORKDAYS(E123,F123,Lister!$D$7:$D$13))</f>
        <v/>
      </c>
      <c r="H123" s="76" t="str">
        <f>IF(Ansøgning!H105="","",Ansøgning!H105)</f>
        <v/>
      </c>
      <c r="I123" s="32" t="str">
        <f t="shared" si="11"/>
        <v/>
      </c>
      <c r="J123" s="77" t="str">
        <f>IF(Ansøgning!J105="","",Ansøgning!J105)</f>
        <v/>
      </c>
      <c r="K123" s="77" t="str">
        <f>IF(Ansøgning!K105="","",Ansøgning!K105)</f>
        <v/>
      </c>
      <c r="L123" s="46" t="str">
        <f t="shared" si="12"/>
        <v/>
      </c>
      <c r="M123" s="78" t="str">
        <f>IF(Ansøgning!M105="","",Ansøgning!M105)</f>
        <v/>
      </c>
      <c r="N123" s="31" t="str">
        <f t="shared" si="13"/>
        <v/>
      </c>
      <c r="O123" s="78" t="str">
        <f>IF(Ansøgning!O105="","",Ansøgning!O105)</f>
        <v/>
      </c>
      <c r="P123" s="78" t="str">
        <f>IF(Ansøgning!P105="","",Ansøgning!P105)</f>
        <v/>
      </c>
      <c r="Q123" s="78" t="str">
        <f>IF(Ansøgning!Q105="","",Ansøgning!Q105)</f>
        <v/>
      </c>
      <c r="R123" s="78" t="str">
        <f>IF(Ansøgning!R105="","",Ansøgning!R105)</f>
        <v/>
      </c>
      <c r="S123" s="46" t="str">
        <f>IFERROR(MAX(IF(OR(O123="",P123=""),"",IF(AND(AND(MONTH(E123)&gt;=7,MONTH(E123)&lt;8),AND(MONTH(F123)&gt;=7,MONTH(F123)&lt;8)),(NETWORKDAYS(E123,F123,Lister!$D$7:$D$13)-O123)*N123/NETWORKDAYS(Lister!$D$19,Lister!$E$19,Lister!$D$7:$D$13),IF(AND(AND(MONTH(E123)&gt;=7,MONTH(E123)&lt;8),MONTH(F123)&gt;7),(NETWORKDAYS(E123,Lister!$E$19,Lister!$D$7:$D$13)-O123)*N123/NETWORKDAYS(Lister!$D$19,Lister!$E$19,Lister!$D$7:$D$13),IF(MONTH(E123)&gt;7,0)))),0),"")</f>
        <v/>
      </c>
      <c r="T123" s="46" t="str">
        <f>IFERROR(MAX(IF(OR(O123="",P123=""),"",IF(AND(AND(MONTH(E123)&gt;=8,MONTH(E123)&lt;9),AND(MONTH(F123)&gt;=8,MONTH(F123)&lt;9)),(NETWORKDAYS(E123,F123,Lister!$D$7:$D$13)-P123)*N123/NETWORKDAYS(Lister!$D$20,Lister!$E$20,Lister!$D$7:$D$13),IF(AND(MONTH(E123)=7,MONTH(F123)=8),(NETWORKDAYS(Lister!$D$20,F123,Lister!$D$7:$D$13)-P123)*N123/NETWORKDAYS(Lister!$D$20,Lister!$E$20,Lister!$D$7:$D$13),IF(AND(MONTH(E123)=7,MONTH(F123)=7),0)))),0),"")</f>
        <v/>
      </c>
      <c r="U123" s="78" t="str">
        <f>IF(Ansøgning!U105="","",Ansøgning!U105)</f>
        <v/>
      </c>
      <c r="V123" s="119" t="str">
        <f t="shared" si="14"/>
        <v/>
      </c>
      <c r="W123" s="120" t="str">
        <f t="shared" si="15"/>
        <v/>
      </c>
      <c r="X123" s="42" t="str">
        <f t="shared" si="16"/>
        <v/>
      </c>
    </row>
    <row r="124" spans="1:24" x14ac:dyDescent="0.25">
      <c r="A124" s="13" t="str">
        <f t="shared" si="17"/>
        <v/>
      </c>
      <c r="B124" s="75" t="str">
        <f>IF(Ansøgning!B106="","",Ansøgning!B106)</f>
        <v/>
      </c>
      <c r="C124" s="75" t="str">
        <f>IF(Ansøgning!C106="","",Ansøgning!C106)</f>
        <v/>
      </c>
      <c r="D124" s="75" t="str">
        <f>IF(Ansøgning!D106="","",Ansøgning!D106)</f>
        <v/>
      </c>
      <c r="E124" s="76" t="str">
        <f>IF(Ansøgning!E106="","",Ansøgning!E106)</f>
        <v/>
      </c>
      <c r="F124" s="76" t="str">
        <f>IF(Ansøgning!F106="","",Ansøgning!F106)</f>
        <v/>
      </c>
      <c r="G124" s="33" t="str">
        <f>IF(OR(E124="",F124=""),"",NETWORKDAYS(E124,F124,Lister!$D$7:$D$13))</f>
        <v/>
      </c>
      <c r="H124" s="76" t="str">
        <f>IF(Ansøgning!H106="","",Ansøgning!H106)</f>
        <v/>
      </c>
      <c r="I124" s="32" t="str">
        <f t="shared" si="11"/>
        <v/>
      </c>
      <c r="J124" s="77" t="str">
        <f>IF(Ansøgning!J106="","",Ansøgning!J106)</f>
        <v/>
      </c>
      <c r="K124" s="77" t="str">
        <f>IF(Ansøgning!K106="","",Ansøgning!K106)</f>
        <v/>
      </c>
      <c r="L124" s="46" t="str">
        <f t="shared" si="12"/>
        <v/>
      </c>
      <c r="M124" s="78" t="str">
        <f>IF(Ansøgning!M106="","",Ansøgning!M106)</f>
        <v/>
      </c>
      <c r="N124" s="31" t="str">
        <f t="shared" si="13"/>
        <v/>
      </c>
      <c r="O124" s="78" t="str">
        <f>IF(Ansøgning!O106="","",Ansøgning!O106)</f>
        <v/>
      </c>
      <c r="P124" s="78" t="str">
        <f>IF(Ansøgning!P106="","",Ansøgning!P106)</f>
        <v/>
      </c>
      <c r="Q124" s="78" t="str">
        <f>IF(Ansøgning!Q106="","",Ansøgning!Q106)</f>
        <v/>
      </c>
      <c r="R124" s="78" t="str">
        <f>IF(Ansøgning!R106="","",Ansøgning!R106)</f>
        <v/>
      </c>
      <c r="S124" s="46" t="str">
        <f>IFERROR(MAX(IF(OR(O124="",P124=""),"",IF(AND(AND(MONTH(E124)&gt;=7,MONTH(E124)&lt;8),AND(MONTH(F124)&gt;=7,MONTH(F124)&lt;8)),(NETWORKDAYS(E124,F124,Lister!$D$7:$D$13)-O124)*N124/NETWORKDAYS(Lister!$D$19,Lister!$E$19,Lister!$D$7:$D$13),IF(AND(AND(MONTH(E124)&gt;=7,MONTH(E124)&lt;8),MONTH(F124)&gt;7),(NETWORKDAYS(E124,Lister!$E$19,Lister!$D$7:$D$13)-O124)*N124/NETWORKDAYS(Lister!$D$19,Lister!$E$19,Lister!$D$7:$D$13),IF(MONTH(E124)&gt;7,0)))),0),"")</f>
        <v/>
      </c>
      <c r="T124" s="46" t="str">
        <f>IFERROR(MAX(IF(OR(O124="",P124=""),"",IF(AND(AND(MONTH(E124)&gt;=8,MONTH(E124)&lt;9),AND(MONTH(F124)&gt;=8,MONTH(F124)&lt;9)),(NETWORKDAYS(E124,F124,Lister!$D$7:$D$13)-P124)*N124/NETWORKDAYS(Lister!$D$20,Lister!$E$20,Lister!$D$7:$D$13),IF(AND(MONTH(E124)=7,MONTH(F124)=8),(NETWORKDAYS(Lister!$D$20,F124,Lister!$D$7:$D$13)-P124)*N124/NETWORKDAYS(Lister!$D$20,Lister!$E$20,Lister!$D$7:$D$13),IF(AND(MONTH(E124)=7,MONTH(F124)=7),0)))),0),"")</f>
        <v/>
      </c>
      <c r="U124" s="78" t="str">
        <f>IF(Ansøgning!U106="","",Ansøgning!U106)</f>
        <v/>
      </c>
      <c r="V124" s="119" t="str">
        <f t="shared" si="14"/>
        <v/>
      </c>
      <c r="W124" s="120" t="str">
        <f t="shared" si="15"/>
        <v/>
      </c>
      <c r="X124" s="42" t="str">
        <f t="shared" si="16"/>
        <v/>
      </c>
    </row>
    <row r="125" spans="1:24" x14ac:dyDescent="0.25">
      <c r="A125" s="13" t="str">
        <f t="shared" si="17"/>
        <v/>
      </c>
      <c r="B125" s="75" t="str">
        <f>IF(Ansøgning!B107="","",Ansøgning!B107)</f>
        <v/>
      </c>
      <c r="C125" s="75" t="str">
        <f>IF(Ansøgning!C107="","",Ansøgning!C107)</f>
        <v/>
      </c>
      <c r="D125" s="75" t="str">
        <f>IF(Ansøgning!D107="","",Ansøgning!D107)</f>
        <v/>
      </c>
      <c r="E125" s="76" t="str">
        <f>IF(Ansøgning!E107="","",Ansøgning!E107)</f>
        <v/>
      </c>
      <c r="F125" s="76" t="str">
        <f>IF(Ansøgning!F107="","",Ansøgning!F107)</f>
        <v/>
      </c>
      <c r="G125" s="33" t="str">
        <f>IF(OR(E125="",F125=""),"",NETWORKDAYS(E125,F125,Lister!$D$7:$D$13))</f>
        <v/>
      </c>
      <c r="H125" s="76" t="str">
        <f>IF(Ansøgning!H107="","",Ansøgning!H107)</f>
        <v/>
      </c>
      <c r="I125" s="32" t="str">
        <f t="shared" si="11"/>
        <v/>
      </c>
      <c r="J125" s="77" t="str">
        <f>IF(Ansøgning!J107="","",Ansøgning!J107)</f>
        <v/>
      </c>
      <c r="K125" s="77" t="str">
        <f>IF(Ansøgning!K107="","",Ansøgning!K107)</f>
        <v/>
      </c>
      <c r="L125" s="46" t="str">
        <f t="shared" si="12"/>
        <v/>
      </c>
      <c r="M125" s="78" t="str">
        <f>IF(Ansøgning!M107="","",Ansøgning!M107)</f>
        <v/>
      </c>
      <c r="N125" s="31" t="str">
        <f t="shared" si="13"/>
        <v/>
      </c>
      <c r="O125" s="78" t="str">
        <f>IF(Ansøgning!O107="","",Ansøgning!O107)</f>
        <v/>
      </c>
      <c r="P125" s="78" t="str">
        <f>IF(Ansøgning!P107="","",Ansøgning!P107)</f>
        <v/>
      </c>
      <c r="Q125" s="78" t="str">
        <f>IF(Ansøgning!Q107="","",Ansøgning!Q107)</f>
        <v/>
      </c>
      <c r="R125" s="78" t="str">
        <f>IF(Ansøgning!R107="","",Ansøgning!R107)</f>
        <v/>
      </c>
      <c r="S125" s="46" t="str">
        <f>IFERROR(MAX(IF(OR(O125="",P125=""),"",IF(AND(AND(MONTH(E125)&gt;=7,MONTH(E125)&lt;8),AND(MONTH(F125)&gt;=7,MONTH(F125)&lt;8)),(NETWORKDAYS(E125,F125,Lister!$D$7:$D$13)-O125)*N125/NETWORKDAYS(Lister!$D$19,Lister!$E$19,Lister!$D$7:$D$13),IF(AND(AND(MONTH(E125)&gt;=7,MONTH(E125)&lt;8),MONTH(F125)&gt;7),(NETWORKDAYS(E125,Lister!$E$19,Lister!$D$7:$D$13)-O125)*N125/NETWORKDAYS(Lister!$D$19,Lister!$E$19,Lister!$D$7:$D$13),IF(MONTH(E125)&gt;7,0)))),0),"")</f>
        <v/>
      </c>
      <c r="T125" s="46" t="str">
        <f>IFERROR(MAX(IF(OR(O125="",P125=""),"",IF(AND(AND(MONTH(E125)&gt;=8,MONTH(E125)&lt;9),AND(MONTH(F125)&gt;=8,MONTH(F125)&lt;9)),(NETWORKDAYS(E125,F125,Lister!$D$7:$D$13)-P125)*N125/NETWORKDAYS(Lister!$D$20,Lister!$E$20,Lister!$D$7:$D$13),IF(AND(MONTH(E125)=7,MONTH(F125)=8),(NETWORKDAYS(Lister!$D$20,F125,Lister!$D$7:$D$13)-P125)*N125/NETWORKDAYS(Lister!$D$20,Lister!$E$20,Lister!$D$7:$D$13),IF(AND(MONTH(E125)=7,MONTH(F125)=7),0)))),0),"")</f>
        <v/>
      </c>
      <c r="U125" s="78" t="str">
        <f>IF(Ansøgning!U107="","",Ansøgning!U107)</f>
        <v/>
      </c>
      <c r="V125" s="119" t="str">
        <f t="shared" si="14"/>
        <v/>
      </c>
      <c r="W125" s="120" t="str">
        <f t="shared" si="15"/>
        <v/>
      </c>
      <c r="X125" s="42" t="str">
        <f t="shared" si="16"/>
        <v/>
      </c>
    </row>
    <row r="126" spans="1:24" x14ac:dyDescent="0.25">
      <c r="A126" s="13" t="str">
        <f t="shared" si="17"/>
        <v/>
      </c>
      <c r="B126" s="75" t="str">
        <f>IF(Ansøgning!B108="","",Ansøgning!B108)</f>
        <v/>
      </c>
      <c r="C126" s="75" t="str">
        <f>IF(Ansøgning!C108="","",Ansøgning!C108)</f>
        <v/>
      </c>
      <c r="D126" s="75" t="str">
        <f>IF(Ansøgning!D108="","",Ansøgning!D108)</f>
        <v/>
      </c>
      <c r="E126" s="76" t="str">
        <f>IF(Ansøgning!E108="","",Ansøgning!E108)</f>
        <v/>
      </c>
      <c r="F126" s="76" t="str">
        <f>IF(Ansøgning!F108="","",Ansøgning!F108)</f>
        <v/>
      </c>
      <c r="G126" s="33" t="str">
        <f>IF(OR(E126="",F126=""),"",NETWORKDAYS(E126,F126,Lister!$D$7:$D$13))</f>
        <v/>
      </c>
      <c r="H126" s="76" t="str">
        <f>IF(Ansøgning!H108="","",Ansøgning!H108)</f>
        <v/>
      </c>
      <c r="I126" s="32" t="str">
        <f t="shared" si="11"/>
        <v/>
      </c>
      <c r="J126" s="77" t="str">
        <f>IF(Ansøgning!J108="","",Ansøgning!J108)</f>
        <v/>
      </c>
      <c r="K126" s="77" t="str">
        <f>IF(Ansøgning!K108="","",Ansøgning!K108)</f>
        <v/>
      </c>
      <c r="L126" s="46" t="str">
        <f t="shared" si="12"/>
        <v/>
      </c>
      <c r="M126" s="78" t="str">
        <f>IF(Ansøgning!M108="","",Ansøgning!M108)</f>
        <v/>
      </c>
      <c r="N126" s="31" t="str">
        <f t="shared" si="13"/>
        <v/>
      </c>
      <c r="O126" s="78" t="str">
        <f>IF(Ansøgning!O108="","",Ansøgning!O108)</f>
        <v/>
      </c>
      <c r="P126" s="78" t="str">
        <f>IF(Ansøgning!P108="","",Ansøgning!P108)</f>
        <v/>
      </c>
      <c r="Q126" s="78" t="str">
        <f>IF(Ansøgning!Q108="","",Ansøgning!Q108)</f>
        <v/>
      </c>
      <c r="R126" s="78" t="str">
        <f>IF(Ansøgning!R108="","",Ansøgning!R108)</f>
        <v/>
      </c>
      <c r="S126" s="46" t="str">
        <f>IFERROR(MAX(IF(OR(O126="",P126=""),"",IF(AND(AND(MONTH(E126)&gt;=7,MONTH(E126)&lt;8),AND(MONTH(F126)&gt;=7,MONTH(F126)&lt;8)),(NETWORKDAYS(E126,F126,Lister!$D$7:$D$13)-O126)*N126/NETWORKDAYS(Lister!$D$19,Lister!$E$19,Lister!$D$7:$D$13),IF(AND(AND(MONTH(E126)&gt;=7,MONTH(E126)&lt;8),MONTH(F126)&gt;7),(NETWORKDAYS(E126,Lister!$E$19,Lister!$D$7:$D$13)-O126)*N126/NETWORKDAYS(Lister!$D$19,Lister!$E$19,Lister!$D$7:$D$13),IF(MONTH(E126)&gt;7,0)))),0),"")</f>
        <v/>
      </c>
      <c r="T126" s="46" t="str">
        <f>IFERROR(MAX(IF(OR(O126="",P126=""),"",IF(AND(AND(MONTH(E126)&gt;=8,MONTH(E126)&lt;9),AND(MONTH(F126)&gt;=8,MONTH(F126)&lt;9)),(NETWORKDAYS(E126,F126,Lister!$D$7:$D$13)-P126)*N126/NETWORKDAYS(Lister!$D$20,Lister!$E$20,Lister!$D$7:$D$13),IF(AND(MONTH(E126)=7,MONTH(F126)=8),(NETWORKDAYS(Lister!$D$20,F126,Lister!$D$7:$D$13)-P126)*N126/NETWORKDAYS(Lister!$D$20,Lister!$E$20,Lister!$D$7:$D$13),IF(AND(MONTH(E126)=7,MONTH(F126)=7),0)))),0),"")</f>
        <v/>
      </c>
      <c r="U126" s="78" t="str">
        <f>IF(Ansøgning!U108="","",Ansøgning!U108)</f>
        <v/>
      </c>
      <c r="V126" s="119" t="str">
        <f t="shared" si="14"/>
        <v/>
      </c>
      <c r="W126" s="120" t="str">
        <f t="shared" si="15"/>
        <v/>
      </c>
      <c r="X126" s="42" t="str">
        <f t="shared" si="16"/>
        <v/>
      </c>
    </row>
    <row r="127" spans="1:24" x14ac:dyDescent="0.25">
      <c r="A127" s="13" t="str">
        <f t="shared" si="17"/>
        <v/>
      </c>
      <c r="B127" s="75" t="str">
        <f>IF(Ansøgning!B109="","",Ansøgning!B109)</f>
        <v/>
      </c>
      <c r="C127" s="75" t="str">
        <f>IF(Ansøgning!C109="","",Ansøgning!C109)</f>
        <v/>
      </c>
      <c r="D127" s="75" t="str">
        <f>IF(Ansøgning!D109="","",Ansøgning!D109)</f>
        <v/>
      </c>
      <c r="E127" s="76" t="str">
        <f>IF(Ansøgning!E109="","",Ansøgning!E109)</f>
        <v/>
      </c>
      <c r="F127" s="76" t="str">
        <f>IF(Ansøgning!F109="","",Ansøgning!F109)</f>
        <v/>
      </c>
      <c r="G127" s="33" t="str">
        <f>IF(OR(E127="",F127=""),"",NETWORKDAYS(E127,F127,Lister!$D$7:$D$13))</f>
        <v/>
      </c>
      <c r="H127" s="76" t="str">
        <f>IF(Ansøgning!H109="","",Ansøgning!H109)</f>
        <v/>
      </c>
      <c r="I127" s="32" t="str">
        <f t="shared" si="11"/>
        <v/>
      </c>
      <c r="J127" s="77" t="str">
        <f>IF(Ansøgning!J109="","",Ansøgning!J109)</f>
        <v/>
      </c>
      <c r="K127" s="77" t="str">
        <f>IF(Ansøgning!K109="","",Ansøgning!K109)</f>
        <v/>
      </c>
      <c r="L127" s="46" t="str">
        <f t="shared" si="12"/>
        <v/>
      </c>
      <c r="M127" s="78" t="str">
        <f>IF(Ansøgning!M109="","",Ansøgning!M109)</f>
        <v/>
      </c>
      <c r="N127" s="31" t="str">
        <f t="shared" si="13"/>
        <v/>
      </c>
      <c r="O127" s="78" t="str">
        <f>IF(Ansøgning!O109="","",Ansøgning!O109)</f>
        <v/>
      </c>
      <c r="P127" s="78" t="str">
        <f>IF(Ansøgning!P109="","",Ansøgning!P109)</f>
        <v/>
      </c>
      <c r="Q127" s="78" t="str">
        <f>IF(Ansøgning!Q109="","",Ansøgning!Q109)</f>
        <v/>
      </c>
      <c r="R127" s="78" t="str">
        <f>IF(Ansøgning!R109="","",Ansøgning!R109)</f>
        <v/>
      </c>
      <c r="S127" s="46" t="str">
        <f>IFERROR(MAX(IF(OR(O127="",P127=""),"",IF(AND(AND(MONTH(E127)&gt;=7,MONTH(E127)&lt;8),AND(MONTH(F127)&gt;=7,MONTH(F127)&lt;8)),(NETWORKDAYS(E127,F127,Lister!$D$7:$D$13)-O127)*N127/NETWORKDAYS(Lister!$D$19,Lister!$E$19,Lister!$D$7:$D$13),IF(AND(AND(MONTH(E127)&gt;=7,MONTH(E127)&lt;8),MONTH(F127)&gt;7),(NETWORKDAYS(E127,Lister!$E$19,Lister!$D$7:$D$13)-O127)*N127/NETWORKDAYS(Lister!$D$19,Lister!$E$19,Lister!$D$7:$D$13),IF(MONTH(E127)&gt;7,0)))),0),"")</f>
        <v/>
      </c>
      <c r="T127" s="46" t="str">
        <f>IFERROR(MAX(IF(OR(O127="",P127=""),"",IF(AND(AND(MONTH(E127)&gt;=8,MONTH(E127)&lt;9),AND(MONTH(F127)&gt;=8,MONTH(F127)&lt;9)),(NETWORKDAYS(E127,F127,Lister!$D$7:$D$13)-P127)*N127/NETWORKDAYS(Lister!$D$20,Lister!$E$20,Lister!$D$7:$D$13),IF(AND(MONTH(E127)=7,MONTH(F127)=8),(NETWORKDAYS(Lister!$D$20,F127,Lister!$D$7:$D$13)-P127)*N127/NETWORKDAYS(Lister!$D$20,Lister!$E$20,Lister!$D$7:$D$13),IF(AND(MONTH(E127)=7,MONTH(F127)=7),0)))),0),"")</f>
        <v/>
      </c>
      <c r="U127" s="78" t="str">
        <f>IF(Ansøgning!U109="","",Ansøgning!U109)</f>
        <v/>
      </c>
      <c r="V127" s="119" t="str">
        <f t="shared" si="14"/>
        <v/>
      </c>
      <c r="W127" s="120" t="str">
        <f t="shared" si="15"/>
        <v/>
      </c>
      <c r="X127" s="42" t="str">
        <f t="shared" si="16"/>
        <v/>
      </c>
    </row>
    <row r="128" spans="1:24" x14ac:dyDescent="0.25">
      <c r="A128" s="13" t="str">
        <f t="shared" si="17"/>
        <v/>
      </c>
      <c r="B128" s="75" t="str">
        <f>IF(Ansøgning!B110="","",Ansøgning!B110)</f>
        <v/>
      </c>
      <c r="C128" s="75" t="str">
        <f>IF(Ansøgning!C110="","",Ansøgning!C110)</f>
        <v/>
      </c>
      <c r="D128" s="75" t="str">
        <f>IF(Ansøgning!D110="","",Ansøgning!D110)</f>
        <v/>
      </c>
      <c r="E128" s="76" t="str">
        <f>IF(Ansøgning!E110="","",Ansøgning!E110)</f>
        <v/>
      </c>
      <c r="F128" s="76" t="str">
        <f>IF(Ansøgning!F110="","",Ansøgning!F110)</f>
        <v/>
      </c>
      <c r="G128" s="33" t="str">
        <f>IF(OR(E128="",F128=""),"",NETWORKDAYS(E128,F128,Lister!$D$7:$D$13))</f>
        <v/>
      </c>
      <c r="H128" s="76" t="str">
        <f>IF(Ansøgning!H110="","",Ansøgning!H110)</f>
        <v/>
      </c>
      <c r="I128" s="32" t="str">
        <f t="shared" si="11"/>
        <v/>
      </c>
      <c r="J128" s="77" t="str">
        <f>IF(Ansøgning!J110="","",Ansøgning!J110)</f>
        <v/>
      </c>
      <c r="K128" s="77" t="str">
        <f>IF(Ansøgning!K110="","",Ansøgning!K110)</f>
        <v/>
      </c>
      <c r="L128" s="46" t="str">
        <f t="shared" si="12"/>
        <v/>
      </c>
      <c r="M128" s="78" t="str">
        <f>IF(Ansøgning!M110="","",Ansøgning!M110)</f>
        <v/>
      </c>
      <c r="N128" s="31" t="str">
        <f t="shared" si="13"/>
        <v/>
      </c>
      <c r="O128" s="78" t="str">
        <f>IF(Ansøgning!O110="","",Ansøgning!O110)</f>
        <v/>
      </c>
      <c r="P128" s="78" t="str">
        <f>IF(Ansøgning!P110="","",Ansøgning!P110)</f>
        <v/>
      </c>
      <c r="Q128" s="78" t="str">
        <f>IF(Ansøgning!Q110="","",Ansøgning!Q110)</f>
        <v/>
      </c>
      <c r="R128" s="78" t="str">
        <f>IF(Ansøgning!R110="","",Ansøgning!R110)</f>
        <v/>
      </c>
      <c r="S128" s="46" t="str">
        <f>IFERROR(MAX(IF(OR(O128="",P128=""),"",IF(AND(AND(MONTH(E128)&gt;=7,MONTH(E128)&lt;8),AND(MONTH(F128)&gt;=7,MONTH(F128)&lt;8)),(NETWORKDAYS(E128,F128,Lister!$D$7:$D$13)-O128)*N128/NETWORKDAYS(Lister!$D$19,Lister!$E$19,Lister!$D$7:$D$13),IF(AND(AND(MONTH(E128)&gt;=7,MONTH(E128)&lt;8),MONTH(F128)&gt;7),(NETWORKDAYS(E128,Lister!$E$19,Lister!$D$7:$D$13)-O128)*N128/NETWORKDAYS(Lister!$D$19,Lister!$E$19,Lister!$D$7:$D$13),IF(MONTH(E128)&gt;7,0)))),0),"")</f>
        <v/>
      </c>
      <c r="T128" s="46" t="str">
        <f>IFERROR(MAX(IF(OR(O128="",P128=""),"",IF(AND(AND(MONTH(E128)&gt;=8,MONTH(E128)&lt;9),AND(MONTH(F128)&gt;=8,MONTH(F128)&lt;9)),(NETWORKDAYS(E128,F128,Lister!$D$7:$D$13)-P128)*N128/NETWORKDAYS(Lister!$D$20,Lister!$E$20,Lister!$D$7:$D$13),IF(AND(MONTH(E128)=7,MONTH(F128)=8),(NETWORKDAYS(Lister!$D$20,F128,Lister!$D$7:$D$13)-P128)*N128/NETWORKDAYS(Lister!$D$20,Lister!$E$20,Lister!$D$7:$D$13),IF(AND(MONTH(E128)=7,MONTH(F128)=7),0)))),0),"")</f>
        <v/>
      </c>
      <c r="U128" s="78" t="str">
        <f>IF(Ansøgning!U110="","",Ansøgning!U110)</f>
        <v/>
      </c>
      <c r="V128" s="119" t="str">
        <f t="shared" si="14"/>
        <v/>
      </c>
      <c r="W128" s="120" t="str">
        <f t="shared" si="15"/>
        <v/>
      </c>
      <c r="X128" s="42" t="str">
        <f t="shared" si="16"/>
        <v/>
      </c>
    </row>
    <row r="129" spans="1:24" x14ac:dyDescent="0.25">
      <c r="A129" s="13" t="str">
        <f t="shared" si="17"/>
        <v/>
      </c>
      <c r="B129" s="75" t="str">
        <f>IF(Ansøgning!B111="","",Ansøgning!B111)</f>
        <v/>
      </c>
      <c r="C129" s="75" t="str">
        <f>IF(Ansøgning!C111="","",Ansøgning!C111)</f>
        <v/>
      </c>
      <c r="D129" s="75" t="str">
        <f>IF(Ansøgning!D111="","",Ansøgning!D111)</f>
        <v/>
      </c>
      <c r="E129" s="76" t="str">
        <f>IF(Ansøgning!E111="","",Ansøgning!E111)</f>
        <v/>
      </c>
      <c r="F129" s="76" t="str">
        <f>IF(Ansøgning!F111="","",Ansøgning!F111)</f>
        <v/>
      </c>
      <c r="G129" s="33" t="str">
        <f>IF(OR(E129="",F129=""),"",NETWORKDAYS(E129,F129,Lister!$D$7:$D$13))</f>
        <v/>
      </c>
      <c r="H129" s="76" t="str">
        <f>IF(Ansøgning!H111="","",Ansøgning!H111)</f>
        <v/>
      </c>
      <c r="I129" s="32" t="str">
        <f t="shared" si="11"/>
        <v/>
      </c>
      <c r="J129" s="77" t="str">
        <f>IF(Ansøgning!J111="","",Ansøgning!J111)</f>
        <v/>
      </c>
      <c r="K129" s="77" t="str">
        <f>IF(Ansøgning!K111="","",Ansøgning!K111)</f>
        <v/>
      </c>
      <c r="L129" s="46" t="str">
        <f t="shared" si="12"/>
        <v/>
      </c>
      <c r="M129" s="78" t="str">
        <f>IF(Ansøgning!M111="","",Ansøgning!M111)</f>
        <v/>
      </c>
      <c r="N129" s="31" t="str">
        <f t="shared" si="13"/>
        <v/>
      </c>
      <c r="O129" s="78" t="str">
        <f>IF(Ansøgning!O111="","",Ansøgning!O111)</f>
        <v/>
      </c>
      <c r="P129" s="78" t="str">
        <f>IF(Ansøgning!P111="","",Ansøgning!P111)</f>
        <v/>
      </c>
      <c r="Q129" s="78" t="str">
        <f>IF(Ansøgning!Q111="","",Ansøgning!Q111)</f>
        <v/>
      </c>
      <c r="R129" s="78" t="str">
        <f>IF(Ansøgning!R111="","",Ansøgning!R111)</f>
        <v/>
      </c>
      <c r="S129" s="46" t="str">
        <f>IFERROR(MAX(IF(OR(O129="",P129=""),"",IF(AND(AND(MONTH(E129)&gt;=7,MONTH(E129)&lt;8),AND(MONTH(F129)&gt;=7,MONTH(F129)&lt;8)),(NETWORKDAYS(E129,F129,Lister!$D$7:$D$13)-O129)*N129/NETWORKDAYS(Lister!$D$19,Lister!$E$19,Lister!$D$7:$D$13),IF(AND(AND(MONTH(E129)&gt;=7,MONTH(E129)&lt;8),MONTH(F129)&gt;7),(NETWORKDAYS(E129,Lister!$E$19,Lister!$D$7:$D$13)-O129)*N129/NETWORKDAYS(Lister!$D$19,Lister!$E$19,Lister!$D$7:$D$13),IF(MONTH(E129)&gt;7,0)))),0),"")</f>
        <v/>
      </c>
      <c r="T129" s="46" t="str">
        <f>IFERROR(MAX(IF(OR(O129="",P129=""),"",IF(AND(AND(MONTH(E129)&gt;=8,MONTH(E129)&lt;9),AND(MONTH(F129)&gt;=8,MONTH(F129)&lt;9)),(NETWORKDAYS(E129,F129,Lister!$D$7:$D$13)-P129)*N129/NETWORKDAYS(Lister!$D$20,Lister!$E$20,Lister!$D$7:$D$13),IF(AND(MONTH(E129)=7,MONTH(F129)=8),(NETWORKDAYS(Lister!$D$20,F129,Lister!$D$7:$D$13)-P129)*N129/NETWORKDAYS(Lister!$D$20,Lister!$E$20,Lister!$D$7:$D$13),IF(AND(MONTH(E129)=7,MONTH(F129)=7),0)))),0),"")</f>
        <v/>
      </c>
      <c r="U129" s="78" t="str">
        <f>IF(Ansøgning!U111="","",Ansøgning!U111)</f>
        <v/>
      </c>
      <c r="V129" s="119" t="str">
        <f t="shared" si="14"/>
        <v/>
      </c>
      <c r="W129" s="120" t="str">
        <f t="shared" si="15"/>
        <v/>
      </c>
      <c r="X129" s="42" t="str">
        <f t="shared" si="16"/>
        <v/>
      </c>
    </row>
    <row r="130" spans="1:24" x14ac:dyDescent="0.25">
      <c r="A130" s="13" t="str">
        <f t="shared" si="17"/>
        <v/>
      </c>
      <c r="B130" s="75" t="str">
        <f>IF(Ansøgning!B112="","",Ansøgning!B112)</f>
        <v/>
      </c>
      <c r="C130" s="75" t="str">
        <f>IF(Ansøgning!C112="","",Ansøgning!C112)</f>
        <v/>
      </c>
      <c r="D130" s="75" t="str">
        <f>IF(Ansøgning!D112="","",Ansøgning!D112)</f>
        <v/>
      </c>
      <c r="E130" s="76" t="str">
        <f>IF(Ansøgning!E112="","",Ansøgning!E112)</f>
        <v/>
      </c>
      <c r="F130" s="76" t="str">
        <f>IF(Ansøgning!F112="","",Ansøgning!F112)</f>
        <v/>
      </c>
      <c r="G130" s="33" t="str">
        <f>IF(OR(E130="",F130=""),"",NETWORKDAYS(E130,F130,Lister!$D$7:$D$13))</f>
        <v/>
      </c>
      <c r="H130" s="76" t="str">
        <f>IF(Ansøgning!H112="","",Ansøgning!H112)</f>
        <v/>
      </c>
      <c r="I130" s="32" t="str">
        <f t="shared" si="11"/>
        <v/>
      </c>
      <c r="J130" s="77" t="str">
        <f>IF(Ansøgning!J112="","",Ansøgning!J112)</f>
        <v/>
      </c>
      <c r="K130" s="77" t="str">
        <f>IF(Ansøgning!K112="","",Ansøgning!K112)</f>
        <v/>
      </c>
      <c r="L130" s="46" t="str">
        <f t="shared" si="12"/>
        <v/>
      </c>
      <c r="M130" s="78" t="str">
        <f>IF(Ansøgning!M112="","",Ansøgning!M112)</f>
        <v/>
      </c>
      <c r="N130" s="31" t="str">
        <f t="shared" si="13"/>
        <v/>
      </c>
      <c r="O130" s="78" t="str">
        <f>IF(Ansøgning!O112="","",Ansøgning!O112)</f>
        <v/>
      </c>
      <c r="P130" s="78" t="str">
        <f>IF(Ansøgning!P112="","",Ansøgning!P112)</f>
        <v/>
      </c>
      <c r="Q130" s="78" t="str">
        <f>IF(Ansøgning!Q112="","",Ansøgning!Q112)</f>
        <v/>
      </c>
      <c r="R130" s="78" t="str">
        <f>IF(Ansøgning!R112="","",Ansøgning!R112)</f>
        <v/>
      </c>
      <c r="S130" s="46" t="str">
        <f>IFERROR(MAX(IF(OR(O130="",P130=""),"",IF(AND(AND(MONTH(E130)&gt;=7,MONTH(E130)&lt;8),AND(MONTH(F130)&gt;=7,MONTH(F130)&lt;8)),(NETWORKDAYS(E130,F130,Lister!$D$7:$D$13)-O130)*N130/NETWORKDAYS(Lister!$D$19,Lister!$E$19,Lister!$D$7:$D$13),IF(AND(AND(MONTH(E130)&gt;=7,MONTH(E130)&lt;8),MONTH(F130)&gt;7),(NETWORKDAYS(E130,Lister!$E$19,Lister!$D$7:$D$13)-O130)*N130/NETWORKDAYS(Lister!$D$19,Lister!$E$19,Lister!$D$7:$D$13),IF(MONTH(E130)&gt;7,0)))),0),"")</f>
        <v/>
      </c>
      <c r="T130" s="46" t="str">
        <f>IFERROR(MAX(IF(OR(O130="",P130=""),"",IF(AND(AND(MONTH(E130)&gt;=8,MONTH(E130)&lt;9),AND(MONTH(F130)&gt;=8,MONTH(F130)&lt;9)),(NETWORKDAYS(E130,F130,Lister!$D$7:$D$13)-P130)*N130/NETWORKDAYS(Lister!$D$20,Lister!$E$20,Lister!$D$7:$D$13),IF(AND(MONTH(E130)=7,MONTH(F130)=8),(NETWORKDAYS(Lister!$D$20,F130,Lister!$D$7:$D$13)-P130)*N130/NETWORKDAYS(Lister!$D$20,Lister!$E$20,Lister!$D$7:$D$13),IF(AND(MONTH(E130)=7,MONTH(F130)=7),0)))),0),"")</f>
        <v/>
      </c>
      <c r="U130" s="78" t="str">
        <f>IF(Ansøgning!U112="","",Ansøgning!U112)</f>
        <v/>
      </c>
      <c r="V130" s="119" t="str">
        <f t="shared" si="14"/>
        <v/>
      </c>
      <c r="W130" s="120" t="str">
        <f t="shared" si="15"/>
        <v/>
      </c>
      <c r="X130" s="42" t="str">
        <f t="shared" si="16"/>
        <v/>
      </c>
    </row>
    <row r="131" spans="1:24" x14ac:dyDescent="0.25">
      <c r="A131" s="13" t="str">
        <f t="shared" si="17"/>
        <v/>
      </c>
      <c r="B131" s="75" t="str">
        <f>IF(Ansøgning!B113="","",Ansøgning!B113)</f>
        <v/>
      </c>
      <c r="C131" s="75" t="str">
        <f>IF(Ansøgning!C113="","",Ansøgning!C113)</f>
        <v/>
      </c>
      <c r="D131" s="75" t="str">
        <f>IF(Ansøgning!D113="","",Ansøgning!D113)</f>
        <v/>
      </c>
      <c r="E131" s="76" t="str">
        <f>IF(Ansøgning!E113="","",Ansøgning!E113)</f>
        <v/>
      </c>
      <c r="F131" s="76" t="str">
        <f>IF(Ansøgning!F113="","",Ansøgning!F113)</f>
        <v/>
      </c>
      <c r="G131" s="33" t="str">
        <f>IF(OR(E131="",F131=""),"",NETWORKDAYS(E131,F131,Lister!$D$7:$D$13))</f>
        <v/>
      </c>
      <c r="H131" s="76" t="str">
        <f>IF(Ansøgning!H113="","",Ansøgning!H113)</f>
        <v/>
      </c>
      <c r="I131" s="32" t="str">
        <f t="shared" si="11"/>
        <v/>
      </c>
      <c r="J131" s="77" t="str">
        <f>IF(Ansøgning!J113="","",Ansøgning!J113)</f>
        <v/>
      </c>
      <c r="K131" s="77" t="str">
        <f>IF(Ansøgning!K113="","",Ansøgning!K113)</f>
        <v/>
      </c>
      <c r="L131" s="46" t="str">
        <f t="shared" si="12"/>
        <v/>
      </c>
      <c r="M131" s="78" t="str">
        <f>IF(Ansøgning!M113="","",Ansøgning!M113)</f>
        <v/>
      </c>
      <c r="N131" s="31" t="str">
        <f t="shared" si="13"/>
        <v/>
      </c>
      <c r="O131" s="78" t="str">
        <f>IF(Ansøgning!O113="","",Ansøgning!O113)</f>
        <v/>
      </c>
      <c r="P131" s="78" t="str">
        <f>IF(Ansøgning!P113="","",Ansøgning!P113)</f>
        <v/>
      </c>
      <c r="Q131" s="78" t="str">
        <f>IF(Ansøgning!Q113="","",Ansøgning!Q113)</f>
        <v/>
      </c>
      <c r="R131" s="78" t="str">
        <f>IF(Ansøgning!R113="","",Ansøgning!R113)</f>
        <v/>
      </c>
      <c r="S131" s="46" t="str">
        <f>IFERROR(MAX(IF(OR(O131="",P131=""),"",IF(AND(AND(MONTH(E131)&gt;=7,MONTH(E131)&lt;8),AND(MONTH(F131)&gt;=7,MONTH(F131)&lt;8)),(NETWORKDAYS(E131,F131,Lister!$D$7:$D$13)-O131)*N131/NETWORKDAYS(Lister!$D$19,Lister!$E$19,Lister!$D$7:$D$13),IF(AND(AND(MONTH(E131)&gt;=7,MONTH(E131)&lt;8),MONTH(F131)&gt;7),(NETWORKDAYS(E131,Lister!$E$19,Lister!$D$7:$D$13)-O131)*N131/NETWORKDAYS(Lister!$D$19,Lister!$E$19,Lister!$D$7:$D$13),IF(MONTH(E131)&gt;7,0)))),0),"")</f>
        <v/>
      </c>
      <c r="T131" s="46" t="str">
        <f>IFERROR(MAX(IF(OR(O131="",P131=""),"",IF(AND(AND(MONTH(E131)&gt;=8,MONTH(E131)&lt;9),AND(MONTH(F131)&gt;=8,MONTH(F131)&lt;9)),(NETWORKDAYS(E131,F131,Lister!$D$7:$D$13)-P131)*N131/NETWORKDAYS(Lister!$D$20,Lister!$E$20,Lister!$D$7:$D$13),IF(AND(MONTH(E131)=7,MONTH(F131)=8),(NETWORKDAYS(Lister!$D$20,F131,Lister!$D$7:$D$13)-P131)*N131/NETWORKDAYS(Lister!$D$20,Lister!$E$20,Lister!$D$7:$D$13),IF(AND(MONTH(E131)=7,MONTH(F131)=7),0)))),0),"")</f>
        <v/>
      </c>
      <c r="U131" s="78" t="str">
        <f>IF(Ansøgning!U113="","",Ansøgning!U113)</f>
        <v/>
      </c>
      <c r="V131" s="119" t="str">
        <f t="shared" si="14"/>
        <v/>
      </c>
      <c r="W131" s="120" t="str">
        <f t="shared" si="15"/>
        <v/>
      </c>
      <c r="X131" s="42" t="str">
        <f t="shared" si="16"/>
        <v/>
      </c>
    </row>
    <row r="132" spans="1:24" x14ac:dyDescent="0.25">
      <c r="A132" s="13" t="str">
        <f t="shared" si="17"/>
        <v/>
      </c>
      <c r="B132" s="75" t="str">
        <f>IF(Ansøgning!B114="","",Ansøgning!B114)</f>
        <v/>
      </c>
      <c r="C132" s="75" t="str">
        <f>IF(Ansøgning!C114="","",Ansøgning!C114)</f>
        <v/>
      </c>
      <c r="D132" s="75" t="str">
        <f>IF(Ansøgning!D114="","",Ansøgning!D114)</f>
        <v/>
      </c>
      <c r="E132" s="76" t="str">
        <f>IF(Ansøgning!E114="","",Ansøgning!E114)</f>
        <v/>
      </c>
      <c r="F132" s="76" t="str">
        <f>IF(Ansøgning!F114="","",Ansøgning!F114)</f>
        <v/>
      </c>
      <c r="G132" s="33" t="str">
        <f>IF(OR(E132="",F132=""),"",NETWORKDAYS(E132,F132,Lister!$D$7:$D$13))</f>
        <v/>
      </c>
      <c r="H132" s="76" t="str">
        <f>IF(Ansøgning!H114="","",Ansøgning!H114)</f>
        <v/>
      </c>
      <c r="I132" s="32" t="str">
        <f t="shared" si="11"/>
        <v/>
      </c>
      <c r="J132" s="77" t="str">
        <f>IF(Ansøgning!J114="","",Ansøgning!J114)</f>
        <v/>
      </c>
      <c r="K132" s="77" t="str">
        <f>IF(Ansøgning!K114="","",Ansøgning!K114)</f>
        <v/>
      </c>
      <c r="L132" s="46" t="str">
        <f t="shared" si="12"/>
        <v/>
      </c>
      <c r="M132" s="78" t="str">
        <f>IF(Ansøgning!M114="","",Ansøgning!M114)</f>
        <v/>
      </c>
      <c r="N132" s="31" t="str">
        <f t="shared" si="13"/>
        <v/>
      </c>
      <c r="O132" s="78" t="str">
        <f>IF(Ansøgning!O114="","",Ansøgning!O114)</f>
        <v/>
      </c>
      <c r="P132" s="78" t="str">
        <f>IF(Ansøgning!P114="","",Ansøgning!P114)</f>
        <v/>
      </c>
      <c r="Q132" s="78" t="str">
        <f>IF(Ansøgning!Q114="","",Ansøgning!Q114)</f>
        <v/>
      </c>
      <c r="R132" s="78" t="str">
        <f>IF(Ansøgning!R114="","",Ansøgning!R114)</f>
        <v/>
      </c>
      <c r="S132" s="46" t="str">
        <f>IFERROR(MAX(IF(OR(O132="",P132=""),"",IF(AND(AND(MONTH(E132)&gt;=7,MONTH(E132)&lt;8),AND(MONTH(F132)&gt;=7,MONTH(F132)&lt;8)),(NETWORKDAYS(E132,F132,Lister!$D$7:$D$13)-O132)*N132/NETWORKDAYS(Lister!$D$19,Lister!$E$19,Lister!$D$7:$D$13),IF(AND(AND(MONTH(E132)&gt;=7,MONTH(E132)&lt;8),MONTH(F132)&gt;7),(NETWORKDAYS(E132,Lister!$E$19,Lister!$D$7:$D$13)-O132)*N132/NETWORKDAYS(Lister!$D$19,Lister!$E$19,Lister!$D$7:$D$13),IF(MONTH(E132)&gt;7,0)))),0),"")</f>
        <v/>
      </c>
      <c r="T132" s="46" t="str">
        <f>IFERROR(MAX(IF(OR(O132="",P132=""),"",IF(AND(AND(MONTH(E132)&gt;=8,MONTH(E132)&lt;9),AND(MONTH(F132)&gt;=8,MONTH(F132)&lt;9)),(NETWORKDAYS(E132,F132,Lister!$D$7:$D$13)-P132)*N132/NETWORKDAYS(Lister!$D$20,Lister!$E$20,Lister!$D$7:$D$13),IF(AND(MONTH(E132)=7,MONTH(F132)=8),(NETWORKDAYS(Lister!$D$20,F132,Lister!$D$7:$D$13)-P132)*N132/NETWORKDAYS(Lister!$D$20,Lister!$E$20,Lister!$D$7:$D$13),IF(AND(MONTH(E132)=7,MONTH(F132)=7),0)))),0),"")</f>
        <v/>
      </c>
      <c r="U132" s="78" t="str">
        <f>IF(Ansøgning!U114="","",Ansøgning!U114)</f>
        <v/>
      </c>
      <c r="V132" s="119" t="str">
        <f t="shared" si="14"/>
        <v/>
      </c>
      <c r="W132" s="120" t="str">
        <f t="shared" si="15"/>
        <v/>
      </c>
      <c r="X132" s="42" t="str">
        <f t="shared" si="16"/>
        <v/>
      </c>
    </row>
    <row r="133" spans="1:24" x14ac:dyDescent="0.25">
      <c r="A133" s="13" t="str">
        <f t="shared" si="17"/>
        <v/>
      </c>
      <c r="B133" s="75" t="str">
        <f>IF(Ansøgning!B115="","",Ansøgning!B115)</f>
        <v/>
      </c>
      <c r="C133" s="75" t="str">
        <f>IF(Ansøgning!C115="","",Ansøgning!C115)</f>
        <v/>
      </c>
      <c r="D133" s="75" t="str">
        <f>IF(Ansøgning!D115="","",Ansøgning!D115)</f>
        <v/>
      </c>
      <c r="E133" s="76" t="str">
        <f>IF(Ansøgning!E115="","",Ansøgning!E115)</f>
        <v/>
      </c>
      <c r="F133" s="76" t="str">
        <f>IF(Ansøgning!F115="","",Ansøgning!F115)</f>
        <v/>
      </c>
      <c r="G133" s="33" t="str">
        <f>IF(OR(E133="",F133=""),"",NETWORKDAYS(E133,F133,Lister!$D$7:$D$13))</f>
        <v/>
      </c>
      <c r="H133" s="76" t="str">
        <f>IF(Ansøgning!H115="","",Ansøgning!H115)</f>
        <v/>
      </c>
      <c r="I133" s="32" t="str">
        <f t="shared" si="11"/>
        <v/>
      </c>
      <c r="J133" s="77" t="str">
        <f>IF(Ansøgning!J115="","",Ansøgning!J115)</f>
        <v/>
      </c>
      <c r="K133" s="77" t="str">
        <f>IF(Ansøgning!K115="","",Ansøgning!K115)</f>
        <v/>
      </c>
      <c r="L133" s="46" t="str">
        <f t="shared" si="12"/>
        <v/>
      </c>
      <c r="M133" s="78" t="str">
        <f>IF(Ansøgning!M115="","",Ansøgning!M115)</f>
        <v/>
      </c>
      <c r="N133" s="31" t="str">
        <f t="shared" si="13"/>
        <v/>
      </c>
      <c r="O133" s="78" t="str">
        <f>IF(Ansøgning!O115="","",Ansøgning!O115)</f>
        <v/>
      </c>
      <c r="P133" s="78" t="str">
        <f>IF(Ansøgning!P115="","",Ansøgning!P115)</f>
        <v/>
      </c>
      <c r="Q133" s="78" t="str">
        <f>IF(Ansøgning!Q115="","",Ansøgning!Q115)</f>
        <v/>
      </c>
      <c r="R133" s="78" t="str">
        <f>IF(Ansøgning!R115="","",Ansøgning!R115)</f>
        <v/>
      </c>
      <c r="S133" s="46" t="str">
        <f>IFERROR(MAX(IF(OR(O133="",P133=""),"",IF(AND(AND(MONTH(E133)&gt;=7,MONTH(E133)&lt;8),AND(MONTH(F133)&gt;=7,MONTH(F133)&lt;8)),(NETWORKDAYS(E133,F133,Lister!$D$7:$D$13)-O133)*N133/NETWORKDAYS(Lister!$D$19,Lister!$E$19,Lister!$D$7:$D$13),IF(AND(AND(MONTH(E133)&gt;=7,MONTH(E133)&lt;8),MONTH(F133)&gt;7),(NETWORKDAYS(E133,Lister!$E$19,Lister!$D$7:$D$13)-O133)*N133/NETWORKDAYS(Lister!$D$19,Lister!$E$19,Lister!$D$7:$D$13),IF(MONTH(E133)&gt;7,0)))),0),"")</f>
        <v/>
      </c>
      <c r="T133" s="46" t="str">
        <f>IFERROR(MAX(IF(OR(O133="",P133=""),"",IF(AND(AND(MONTH(E133)&gt;=8,MONTH(E133)&lt;9),AND(MONTH(F133)&gt;=8,MONTH(F133)&lt;9)),(NETWORKDAYS(E133,F133,Lister!$D$7:$D$13)-P133)*N133/NETWORKDAYS(Lister!$D$20,Lister!$E$20,Lister!$D$7:$D$13),IF(AND(MONTH(E133)=7,MONTH(F133)=8),(NETWORKDAYS(Lister!$D$20,F133,Lister!$D$7:$D$13)-P133)*N133/NETWORKDAYS(Lister!$D$20,Lister!$E$20,Lister!$D$7:$D$13),IF(AND(MONTH(E133)=7,MONTH(F133)=7),0)))),0),"")</f>
        <v/>
      </c>
      <c r="U133" s="78" t="str">
        <f>IF(Ansøgning!U115="","",Ansøgning!U115)</f>
        <v/>
      </c>
      <c r="V133" s="119" t="str">
        <f t="shared" si="14"/>
        <v/>
      </c>
      <c r="W133" s="120" t="str">
        <f t="shared" si="15"/>
        <v/>
      </c>
      <c r="X133" s="42" t="str">
        <f t="shared" si="16"/>
        <v/>
      </c>
    </row>
    <row r="134" spans="1:24" x14ac:dyDescent="0.25">
      <c r="A134" s="13" t="str">
        <f t="shared" si="17"/>
        <v/>
      </c>
      <c r="B134" s="75" t="str">
        <f>IF(Ansøgning!B116="","",Ansøgning!B116)</f>
        <v/>
      </c>
      <c r="C134" s="75" t="str">
        <f>IF(Ansøgning!C116="","",Ansøgning!C116)</f>
        <v/>
      </c>
      <c r="D134" s="75" t="str">
        <f>IF(Ansøgning!D116="","",Ansøgning!D116)</f>
        <v/>
      </c>
      <c r="E134" s="76" t="str">
        <f>IF(Ansøgning!E116="","",Ansøgning!E116)</f>
        <v/>
      </c>
      <c r="F134" s="76" t="str">
        <f>IF(Ansøgning!F116="","",Ansøgning!F116)</f>
        <v/>
      </c>
      <c r="G134" s="33" t="str">
        <f>IF(OR(E134="",F134=""),"",NETWORKDAYS(E134,F134,Lister!$D$7:$D$13))</f>
        <v/>
      </c>
      <c r="H134" s="76" t="str">
        <f>IF(Ansøgning!H116="","",Ansøgning!H116)</f>
        <v/>
      </c>
      <c r="I134" s="32" t="str">
        <f t="shared" si="11"/>
        <v/>
      </c>
      <c r="J134" s="77" t="str">
        <f>IF(Ansøgning!J116="","",Ansøgning!J116)</f>
        <v/>
      </c>
      <c r="K134" s="77" t="str">
        <f>IF(Ansøgning!K116="","",Ansøgning!K116)</f>
        <v/>
      </c>
      <c r="L134" s="46" t="str">
        <f t="shared" si="12"/>
        <v/>
      </c>
      <c r="M134" s="78" t="str">
        <f>IF(Ansøgning!M116="","",Ansøgning!M116)</f>
        <v/>
      </c>
      <c r="N134" s="31" t="str">
        <f t="shared" si="13"/>
        <v/>
      </c>
      <c r="O134" s="78" t="str">
        <f>IF(Ansøgning!O116="","",Ansøgning!O116)</f>
        <v/>
      </c>
      <c r="P134" s="78" t="str">
        <f>IF(Ansøgning!P116="","",Ansøgning!P116)</f>
        <v/>
      </c>
      <c r="Q134" s="78" t="str">
        <f>IF(Ansøgning!Q116="","",Ansøgning!Q116)</f>
        <v/>
      </c>
      <c r="R134" s="78" t="str">
        <f>IF(Ansøgning!R116="","",Ansøgning!R116)</f>
        <v/>
      </c>
      <c r="S134" s="46" t="str">
        <f>IFERROR(MAX(IF(OR(O134="",P134=""),"",IF(AND(AND(MONTH(E134)&gt;=7,MONTH(E134)&lt;8),AND(MONTH(F134)&gt;=7,MONTH(F134)&lt;8)),(NETWORKDAYS(E134,F134,Lister!$D$7:$D$13)-O134)*N134/NETWORKDAYS(Lister!$D$19,Lister!$E$19,Lister!$D$7:$D$13),IF(AND(AND(MONTH(E134)&gt;=7,MONTH(E134)&lt;8),MONTH(F134)&gt;7),(NETWORKDAYS(E134,Lister!$E$19,Lister!$D$7:$D$13)-O134)*N134/NETWORKDAYS(Lister!$D$19,Lister!$E$19,Lister!$D$7:$D$13),IF(MONTH(E134)&gt;7,0)))),0),"")</f>
        <v/>
      </c>
      <c r="T134" s="46" t="str">
        <f>IFERROR(MAX(IF(OR(O134="",P134=""),"",IF(AND(AND(MONTH(E134)&gt;=8,MONTH(E134)&lt;9),AND(MONTH(F134)&gt;=8,MONTH(F134)&lt;9)),(NETWORKDAYS(E134,F134,Lister!$D$7:$D$13)-P134)*N134/NETWORKDAYS(Lister!$D$20,Lister!$E$20,Lister!$D$7:$D$13),IF(AND(MONTH(E134)=7,MONTH(F134)=8),(NETWORKDAYS(Lister!$D$20,F134,Lister!$D$7:$D$13)-P134)*N134/NETWORKDAYS(Lister!$D$20,Lister!$E$20,Lister!$D$7:$D$13),IF(AND(MONTH(E134)=7,MONTH(F134)=7),0)))),0),"")</f>
        <v/>
      </c>
      <c r="U134" s="78" t="str">
        <f>IF(Ansøgning!U116="","",Ansøgning!U116)</f>
        <v/>
      </c>
      <c r="V134" s="119" t="str">
        <f t="shared" si="14"/>
        <v/>
      </c>
      <c r="W134" s="120" t="str">
        <f t="shared" si="15"/>
        <v/>
      </c>
      <c r="X134" s="42" t="str">
        <f t="shared" si="16"/>
        <v/>
      </c>
    </row>
    <row r="135" spans="1:24" x14ac:dyDescent="0.25">
      <c r="A135" s="13" t="str">
        <f t="shared" si="17"/>
        <v/>
      </c>
      <c r="B135" s="75" t="str">
        <f>IF(Ansøgning!B117="","",Ansøgning!B117)</f>
        <v/>
      </c>
      <c r="C135" s="75" t="str">
        <f>IF(Ansøgning!C117="","",Ansøgning!C117)</f>
        <v/>
      </c>
      <c r="D135" s="75" t="str">
        <f>IF(Ansøgning!D117="","",Ansøgning!D117)</f>
        <v/>
      </c>
      <c r="E135" s="76" t="str">
        <f>IF(Ansøgning!E117="","",Ansøgning!E117)</f>
        <v/>
      </c>
      <c r="F135" s="76" t="str">
        <f>IF(Ansøgning!F117="","",Ansøgning!F117)</f>
        <v/>
      </c>
      <c r="G135" s="33" t="str">
        <f>IF(OR(E135="",F135=""),"",NETWORKDAYS(E135,F135,Lister!$D$7:$D$13))</f>
        <v/>
      </c>
      <c r="H135" s="76" t="str">
        <f>IF(Ansøgning!H117="","",Ansøgning!H117)</f>
        <v/>
      </c>
      <c r="I135" s="32" t="str">
        <f t="shared" si="11"/>
        <v/>
      </c>
      <c r="J135" s="77" t="str">
        <f>IF(Ansøgning!J117="","",Ansøgning!J117)</f>
        <v/>
      </c>
      <c r="K135" s="77" t="str">
        <f>IF(Ansøgning!K117="","",Ansøgning!K117)</f>
        <v/>
      </c>
      <c r="L135" s="46" t="str">
        <f t="shared" si="12"/>
        <v/>
      </c>
      <c r="M135" s="78" t="str">
        <f>IF(Ansøgning!M117="","",Ansøgning!M117)</f>
        <v/>
      </c>
      <c r="N135" s="31" t="str">
        <f t="shared" si="13"/>
        <v/>
      </c>
      <c r="O135" s="78" t="str">
        <f>IF(Ansøgning!O117="","",Ansøgning!O117)</f>
        <v/>
      </c>
      <c r="P135" s="78" t="str">
        <f>IF(Ansøgning!P117="","",Ansøgning!P117)</f>
        <v/>
      </c>
      <c r="Q135" s="78" t="str">
        <f>IF(Ansøgning!Q117="","",Ansøgning!Q117)</f>
        <v/>
      </c>
      <c r="R135" s="78" t="str">
        <f>IF(Ansøgning!R117="","",Ansøgning!R117)</f>
        <v/>
      </c>
      <c r="S135" s="46" t="str">
        <f>IFERROR(MAX(IF(OR(O135="",P135=""),"",IF(AND(AND(MONTH(E135)&gt;=7,MONTH(E135)&lt;8),AND(MONTH(F135)&gt;=7,MONTH(F135)&lt;8)),(NETWORKDAYS(E135,F135,Lister!$D$7:$D$13)-O135)*N135/NETWORKDAYS(Lister!$D$19,Lister!$E$19,Lister!$D$7:$D$13),IF(AND(AND(MONTH(E135)&gt;=7,MONTH(E135)&lt;8),MONTH(F135)&gt;7),(NETWORKDAYS(E135,Lister!$E$19,Lister!$D$7:$D$13)-O135)*N135/NETWORKDAYS(Lister!$D$19,Lister!$E$19,Lister!$D$7:$D$13),IF(MONTH(E135)&gt;7,0)))),0),"")</f>
        <v/>
      </c>
      <c r="T135" s="46" t="str">
        <f>IFERROR(MAX(IF(OR(O135="",P135=""),"",IF(AND(AND(MONTH(E135)&gt;=8,MONTH(E135)&lt;9),AND(MONTH(F135)&gt;=8,MONTH(F135)&lt;9)),(NETWORKDAYS(E135,F135,Lister!$D$7:$D$13)-P135)*N135/NETWORKDAYS(Lister!$D$20,Lister!$E$20,Lister!$D$7:$D$13),IF(AND(MONTH(E135)=7,MONTH(F135)=8),(NETWORKDAYS(Lister!$D$20,F135,Lister!$D$7:$D$13)-P135)*N135/NETWORKDAYS(Lister!$D$20,Lister!$E$20,Lister!$D$7:$D$13),IF(AND(MONTH(E135)=7,MONTH(F135)=7),0)))),0),"")</f>
        <v/>
      </c>
      <c r="U135" s="78" t="str">
        <f>IF(Ansøgning!U117="","",Ansøgning!U117)</f>
        <v/>
      </c>
      <c r="V135" s="119" t="str">
        <f t="shared" si="14"/>
        <v/>
      </c>
      <c r="W135" s="120" t="str">
        <f t="shared" si="15"/>
        <v/>
      </c>
      <c r="X135" s="42" t="str">
        <f t="shared" si="16"/>
        <v/>
      </c>
    </row>
    <row r="136" spans="1:24" x14ac:dyDescent="0.25">
      <c r="A136" s="13" t="str">
        <f t="shared" si="17"/>
        <v/>
      </c>
      <c r="B136" s="75" t="str">
        <f>IF(Ansøgning!B118="","",Ansøgning!B118)</f>
        <v/>
      </c>
      <c r="C136" s="75" t="str">
        <f>IF(Ansøgning!C118="","",Ansøgning!C118)</f>
        <v/>
      </c>
      <c r="D136" s="75" t="str">
        <f>IF(Ansøgning!D118="","",Ansøgning!D118)</f>
        <v/>
      </c>
      <c r="E136" s="76" t="str">
        <f>IF(Ansøgning!E118="","",Ansøgning!E118)</f>
        <v/>
      </c>
      <c r="F136" s="76" t="str">
        <f>IF(Ansøgning!F118="","",Ansøgning!F118)</f>
        <v/>
      </c>
      <c r="G136" s="33" t="str">
        <f>IF(OR(E136="",F136=""),"",NETWORKDAYS(E136,F136,Lister!$D$7:$D$13))</f>
        <v/>
      </c>
      <c r="H136" s="76" t="str">
        <f>IF(Ansøgning!H118="","",Ansøgning!H118)</f>
        <v/>
      </c>
      <c r="I136" s="32" t="str">
        <f t="shared" si="11"/>
        <v/>
      </c>
      <c r="J136" s="77" t="str">
        <f>IF(Ansøgning!J118="","",Ansøgning!J118)</f>
        <v/>
      </c>
      <c r="K136" s="77" t="str">
        <f>IF(Ansøgning!K118="","",Ansøgning!K118)</f>
        <v/>
      </c>
      <c r="L136" s="46" t="str">
        <f t="shared" si="12"/>
        <v/>
      </c>
      <c r="M136" s="78" t="str">
        <f>IF(Ansøgning!M118="","",Ansøgning!M118)</f>
        <v/>
      </c>
      <c r="N136" s="31" t="str">
        <f t="shared" si="13"/>
        <v/>
      </c>
      <c r="O136" s="78" t="str">
        <f>IF(Ansøgning!O118="","",Ansøgning!O118)</f>
        <v/>
      </c>
      <c r="P136" s="78" t="str">
        <f>IF(Ansøgning!P118="","",Ansøgning!P118)</f>
        <v/>
      </c>
      <c r="Q136" s="78" t="str">
        <f>IF(Ansøgning!Q118="","",Ansøgning!Q118)</f>
        <v/>
      </c>
      <c r="R136" s="78" t="str">
        <f>IF(Ansøgning!R118="","",Ansøgning!R118)</f>
        <v/>
      </c>
      <c r="S136" s="46" t="str">
        <f>IFERROR(MAX(IF(OR(O136="",P136=""),"",IF(AND(AND(MONTH(E136)&gt;=7,MONTH(E136)&lt;8),AND(MONTH(F136)&gt;=7,MONTH(F136)&lt;8)),(NETWORKDAYS(E136,F136,Lister!$D$7:$D$13)-O136)*N136/NETWORKDAYS(Lister!$D$19,Lister!$E$19,Lister!$D$7:$D$13),IF(AND(AND(MONTH(E136)&gt;=7,MONTH(E136)&lt;8),MONTH(F136)&gt;7),(NETWORKDAYS(E136,Lister!$E$19,Lister!$D$7:$D$13)-O136)*N136/NETWORKDAYS(Lister!$D$19,Lister!$E$19,Lister!$D$7:$D$13),IF(MONTH(E136)&gt;7,0)))),0),"")</f>
        <v/>
      </c>
      <c r="T136" s="46" t="str">
        <f>IFERROR(MAX(IF(OR(O136="",P136=""),"",IF(AND(AND(MONTH(E136)&gt;=8,MONTH(E136)&lt;9),AND(MONTH(F136)&gt;=8,MONTH(F136)&lt;9)),(NETWORKDAYS(E136,F136,Lister!$D$7:$D$13)-P136)*N136/NETWORKDAYS(Lister!$D$20,Lister!$E$20,Lister!$D$7:$D$13),IF(AND(MONTH(E136)=7,MONTH(F136)=8),(NETWORKDAYS(Lister!$D$20,F136,Lister!$D$7:$D$13)-P136)*N136/NETWORKDAYS(Lister!$D$20,Lister!$E$20,Lister!$D$7:$D$13),IF(AND(MONTH(E136)=7,MONTH(F136)=7),0)))),0),"")</f>
        <v/>
      </c>
      <c r="U136" s="78" t="str">
        <f>IF(Ansøgning!U118="","",Ansøgning!U118)</f>
        <v/>
      </c>
      <c r="V136" s="119" t="str">
        <f t="shared" si="14"/>
        <v/>
      </c>
      <c r="W136" s="120" t="str">
        <f t="shared" si="15"/>
        <v/>
      </c>
      <c r="X136" s="42" t="str">
        <f t="shared" si="16"/>
        <v/>
      </c>
    </row>
    <row r="137" spans="1:24" x14ac:dyDescent="0.25">
      <c r="A137" s="13" t="str">
        <f t="shared" si="17"/>
        <v/>
      </c>
      <c r="B137" s="75" t="str">
        <f>IF(Ansøgning!B119="","",Ansøgning!B119)</f>
        <v/>
      </c>
      <c r="C137" s="75" t="str">
        <f>IF(Ansøgning!C119="","",Ansøgning!C119)</f>
        <v/>
      </c>
      <c r="D137" s="75" t="str">
        <f>IF(Ansøgning!D119="","",Ansøgning!D119)</f>
        <v/>
      </c>
      <c r="E137" s="76" t="str">
        <f>IF(Ansøgning!E119="","",Ansøgning!E119)</f>
        <v/>
      </c>
      <c r="F137" s="76" t="str">
        <f>IF(Ansøgning!F119="","",Ansøgning!F119)</f>
        <v/>
      </c>
      <c r="G137" s="33" t="str">
        <f>IF(OR(E137="",F137=""),"",NETWORKDAYS(E137,F137,Lister!$D$7:$D$13))</f>
        <v/>
      </c>
      <c r="H137" s="76" t="str">
        <f>IF(Ansøgning!H119="","",Ansøgning!H119)</f>
        <v/>
      </c>
      <c r="I137" s="32" t="str">
        <f t="shared" si="11"/>
        <v/>
      </c>
      <c r="J137" s="77" t="str">
        <f>IF(Ansøgning!J119="","",Ansøgning!J119)</f>
        <v/>
      </c>
      <c r="K137" s="77" t="str">
        <f>IF(Ansøgning!K119="","",Ansøgning!K119)</f>
        <v/>
      </c>
      <c r="L137" s="46" t="str">
        <f t="shared" si="12"/>
        <v/>
      </c>
      <c r="M137" s="78" t="str">
        <f>IF(Ansøgning!M119="","",Ansøgning!M119)</f>
        <v/>
      </c>
      <c r="N137" s="31" t="str">
        <f t="shared" si="13"/>
        <v/>
      </c>
      <c r="O137" s="78" t="str">
        <f>IF(Ansøgning!O119="","",Ansøgning!O119)</f>
        <v/>
      </c>
      <c r="P137" s="78" t="str">
        <f>IF(Ansøgning!P119="","",Ansøgning!P119)</f>
        <v/>
      </c>
      <c r="Q137" s="78" t="str">
        <f>IF(Ansøgning!Q119="","",Ansøgning!Q119)</f>
        <v/>
      </c>
      <c r="R137" s="78" t="str">
        <f>IF(Ansøgning!R119="","",Ansøgning!R119)</f>
        <v/>
      </c>
      <c r="S137" s="46" t="str">
        <f>IFERROR(MAX(IF(OR(O137="",P137=""),"",IF(AND(AND(MONTH(E137)&gt;=7,MONTH(E137)&lt;8),AND(MONTH(F137)&gt;=7,MONTH(F137)&lt;8)),(NETWORKDAYS(E137,F137,Lister!$D$7:$D$13)-O137)*N137/NETWORKDAYS(Lister!$D$19,Lister!$E$19,Lister!$D$7:$D$13),IF(AND(AND(MONTH(E137)&gt;=7,MONTH(E137)&lt;8),MONTH(F137)&gt;7),(NETWORKDAYS(E137,Lister!$E$19,Lister!$D$7:$D$13)-O137)*N137/NETWORKDAYS(Lister!$D$19,Lister!$E$19,Lister!$D$7:$D$13),IF(MONTH(E137)&gt;7,0)))),0),"")</f>
        <v/>
      </c>
      <c r="T137" s="46" t="str">
        <f>IFERROR(MAX(IF(OR(O137="",P137=""),"",IF(AND(AND(MONTH(E137)&gt;=8,MONTH(E137)&lt;9),AND(MONTH(F137)&gt;=8,MONTH(F137)&lt;9)),(NETWORKDAYS(E137,F137,Lister!$D$7:$D$13)-P137)*N137/NETWORKDAYS(Lister!$D$20,Lister!$E$20,Lister!$D$7:$D$13),IF(AND(MONTH(E137)=7,MONTH(F137)=8),(NETWORKDAYS(Lister!$D$20,F137,Lister!$D$7:$D$13)-P137)*N137/NETWORKDAYS(Lister!$D$20,Lister!$E$20,Lister!$D$7:$D$13),IF(AND(MONTH(E137)=7,MONTH(F137)=7),0)))),0),"")</f>
        <v/>
      </c>
      <c r="U137" s="78" t="str">
        <f>IF(Ansøgning!U119="","",Ansøgning!U119)</f>
        <v/>
      </c>
      <c r="V137" s="119" t="str">
        <f t="shared" si="14"/>
        <v/>
      </c>
      <c r="W137" s="120" t="str">
        <f t="shared" si="15"/>
        <v/>
      </c>
      <c r="X137" s="42" t="str">
        <f t="shared" si="16"/>
        <v/>
      </c>
    </row>
    <row r="138" spans="1:24" x14ac:dyDescent="0.25">
      <c r="A138" s="13" t="str">
        <f t="shared" si="17"/>
        <v/>
      </c>
      <c r="B138" s="75" t="str">
        <f>IF(Ansøgning!B120="","",Ansøgning!B120)</f>
        <v/>
      </c>
      <c r="C138" s="75" t="str">
        <f>IF(Ansøgning!C120="","",Ansøgning!C120)</f>
        <v/>
      </c>
      <c r="D138" s="75" t="str">
        <f>IF(Ansøgning!D120="","",Ansøgning!D120)</f>
        <v/>
      </c>
      <c r="E138" s="76" t="str">
        <f>IF(Ansøgning!E120="","",Ansøgning!E120)</f>
        <v/>
      </c>
      <c r="F138" s="76" t="str">
        <f>IF(Ansøgning!F120="","",Ansøgning!F120)</f>
        <v/>
      </c>
      <c r="G138" s="33" t="str">
        <f>IF(OR(E138="",F138=""),"",NETWORKDAYS(E138,F138,Lister!$D$7:$D$13))</f>
        <v/>
      </c>
      <c r="H138" s="76" t="str">
        <f>IF(Ansøgning!H120="","",Ansøgning!H120)</f>
        <v/>
      </c>
      <c r="I138" s="32" t="str">
        <f t="shared" si="11"/>
        <v/>
      </c>
      <c r="J138" s="77" t="str">
        <f>IF(Ansøgning!J120="","",Ansøgning!J120)</f>
        <v/>
      </c>
      <c r="K138" s="77" t="str">
        <f>IF(Ansøgning!K120="","",Ansøgning!K120)</f>
        <v/>
      </c>
      <c r="L138" s="46" t="str">
        <f t="shared" si="12"/>
        <v/>
      </c>
      <c r="M138" s="78" t="str">
        <f>IF(Ansøgning!M120="","",Ansøgning!M120)</f>
        <v/>
      </c>
      <c r="N138" s="31" t="str">
        <f t="shared" si="13"/>
        <v/>
      </c>
      <c r="O138" s="78" t="str">
        <f>IF(Ansøgning!O120="","",Ansøgning!O120)</f>
        <v/>
      </c>
      <c r="P138" s="78" t="str">
        <f>IF(Ansøgning!P120="","",Ansøgning!P120)</f>
        <v/>
      </c>
      <c r="Q138" s="78" t="str">
        <f>IF(Ansøgning!Q120="","",Ansøgning!Q120)</f>
        <v/>
      </c>
      <c r="R138" s="78" t="str">
        <f>IF(Ansøgning!R120="","",Ansøgning!R120)</f>
        <v/>
      </c>
      <c r="S138" s="46" t="str">
        <f>IFERROR(MAX(IF(OR(O138="",P138=""),"",IF(AND(AND(MONTH(E138)&gt;=7,MONTH(E138)&lt;8),AND(MONTH(F138)&gt;=7,MONTH(F138)&lt;8)),(NETWORKDAYS(E138,F138,Lister!$D$7:$D$13)-O138)*N138/NETWORKDAYS(Lister!$D$19,Lister!$E$19,Lister!$D$7:$D$13),IF(AND(AND(MONTH(E138)&gt;=7,MONTH(E138)&lt;8),MONTH(F138)&gt;7),(NETWORKDAYS(E138,Lister!$E$19,Lister!$D$7:$D$13)-O138)*N138/NETWORKDAYS(Lister!$D$19,Lister!$E$19,Lister!$D$7:$D$13),IF(MONTH(E138)&gt;7,0)))),0),"")</f>
        <v/>
      </c>
      <c r="T138" s="46" t="str">
        <f>IFERROR(MAX(IF(OR(O138="",P138=""),"",IF(AND(AND(MONTH(E138)&gt;=8,MONTH(E138)&lt;9),AND(MONTH(F138)&gt;=8,MONTH(F138)&lt;9)),(NETWORKDAYS(E138,F138,Lister!$D$7:$D$13)-P138)*N138/NETWORKDAYS(Lister!$D$20,Lister!$E$20,Lister!$D$7:$D$13),IF(AND(MONTH(E138)=7,MONTH(F138)=8),(NETWORKDAYS(Lister!$D$20,F138,Lister!$D$7:$D$13)-P138)*N138/NETWORKDAYS(Lister!$D$20,Lister!$E$20,Lister!$D$7:$D$13),IF(AND(MONTH(E138)=7,MONTH(F138)=7),0)))),0),"")</f>
        <v/>
      </c>
      <c r="U138" s="78" t="str">
        <f>IF(Ansøgning!U120="","",Ansøgning!U120)</f>
        <v/>
      </c>
      <c r="V138" s="119" t="str">
        <f t="shared" si="14"/>
        <v/>
      </c>
      <c r="W138" s="120" t="str">
        <f t="shared" si="15"/>
        <v/>
      </c>
      <c r="X138" s="42" t="str">
        <f t="shared" si="16"/>
        <v/>
      </c>
    </row>
    <row r="139" spans="1:24" x14ac:dyDescent="0.25">
      <c r="A139" s="13" t="str">
        <f t="shared" si="17"/>
        <v/>
      </c>
      <c r="B139" s="75" t="str">
        <f>IF(Ansøgning!B121="","",Ansøgning!B121)</f>
        <v/>
      </c>
      <c r="C139" s="75" t="str">
        <f>IF(Ansøgning!C121="","",Ansøgning!C121)</f>
        <v/>
      </c>
      <c r="D139" s="75" t="str">
        <f>IF(Ansøgning!D121="","",Ansøgning!D121)</f>
        <v/>
      </c>
      <c r="E139" s="76" t="str">
        <f>IF(Ansøgning!E121="","",Ansøgning!E121)</f>
        <v/>
      </c>
      <c r="F139" s="76" t="str">
        <f>IF(Ansøgning!F121="","",Ansøgning!F121)</f>
        <v/>
      </c>
      <c r="G139" s="33" t="str">
        <f>IF(OR(E139="",F139=""),"",NETWORKDAYS(E139,F139,Lister!$D$7:$D$13))</f>
        <v/>
      </c>
      <c r="H139" s="76" t="str">
        <f>IF(Ansøgning!H121="","",Ansøgning!H121)</f>
        <v/>
      </c>
      <c r="I139" s="32" t="str">
        <f t="shared" si="11"/>
        <v/>
      </c>
      <c r="J139" s="77" t="str">
        <f>IF(Ansøgning!J121="","",Ansøgning!J121)</f>
        <v/>
      </c>
      <c r="K139" s="77" t="str">
        <f>IF(Ansøgning!K121="","",Ansøgning!K121)</f>
        <v/>
      </c>
      <c r="L139" s="46" t="str">
        <f t="shared" si="12"/>
        <v/>
      </c>
      <c r="M139" s="78" t="str">
        <f>IF(Ansøgning!M121="","",Ansøgning!M121)</f>
        <v/>
      </c>
      <c r="N139" s="31" t="str">
        <f t="shared" si="13"/>
        <v/>
      </c>
      <c r="O139" s="78" t="str">
        <f>IF(Ansøgning!O121="","",Ansøgning!O121)</f>
        <v/>
      </c>
      <c r="P139" s="78" t="str">
        <f>IF(Ansøgning!P121="","",Ansøgning!P121)</f>
        <v/>
      </c>
      <c r="Q139" s="78" t="str">
        <f>IF(Ansøgning!Q121="","",Ansøgning!Q121)</f>
        <v/>
      </c>
      <c r="R139" s="78" t="str">
        <f>IF(Ansøgning!R121="","",Ansøgning!R121)</f>
        <v/>
      </c>
      <c r="S139" s="46" t="str">
        <f>IFERROR(MAX(IF(OR(O139="",P139=""),"",IF(AND(AND(MONTH(E139)&gt;=7,MONTH(E139)&lt;8),AND(MONTH(F139)&gt;=7,MONTH(F139)&lt;8)),(NETWORKDAYS(E139,F139,Lister!$D$7:$D$13)-O139)*N139/NETWORKDAYS(Lister!$D$19,Lister!$E$19,Lister!$D$7:$D$13),IF(AND(AND(MONTH(E139)&gt;=7,MONTH(E139)&lt;8),MONTH(F139)&gt;7),(NETWORKDAYS(E139,Lister!$E$19,Lister!$D$7:$D$13)-O139)*N139/NETWORKDAYS(Lister!$D$19,Lister!$E$19,Lister!$D$7:$D$13),IF(MONTH(E139)&gt;7,0)))),0),"")</f>
        <v/>
      </c>
      <c r="T139" s="46" t="str">
        <f>IFERROR(MAX(IF(OR(O139="",P139=""),"",IF(AND(AND(MONTH(E139)&gt;=8,MONTH(E139)&lt;9),AND(MONTH(F139)&gt;=8,MONTH(F139)&lt;9)),(NETWORKDAYS(E139,F139,Lister!$D$7:$D$13)-P139)*N139/NETWORKDAYS(Lister!$D$20,Lister!$E$20,Lister!$D$7:$D$13),IF(AND(MONTH(E139)=7,MONTH(F139)=8),(NETWORKDAYS(Lister!$D$20,F139,Lister!$D$7:$D$13)-P139)*N139/NETWORKDAYS(Lister!$D$20,Lister!$E$20,Lister!$D$7:$D$13),IF(AND(MONTH(E139)=7,MONTH(F139)=7),0)))),0),"")</f>
        <v/>
      </c>
      <c r="U139" s="78" t="str">
        <f>IF(Ansøgning!U121="","",Ansøgning!U121)</f>
        <v/>
      </c>
      <c r="V139" s="119" t="str">
        <f t="shared" si="14"/>
        <v/>
      </c>
      <c r="W139" s="120" t="str">
        <f t="shared" si="15"/>
        <v/>
      </c>
      <c r="X139" s="42" t="str">
        <f t="shared" si="16"/>
        <v/>
      </c>
    </row>
    <row r="140" spans="1:24" x14ac:dyDescent="0.25">
      <c r="A140" s="13" t="str">
        <f t="shared" si="17"/>
        <v/>
      </c>
      <c r="B140" s="75" t="str">
        <f>IF(Ansøgning!B122="","",Ansøgning!B122)</f>
        <v/>
      </c>
      <c r="C140" s="75" t="str">
        <f>IF(Ansøgning!C122="","",Ansøgning!C122)</f>
        <v/>
      </c>
      <c r="D140" s="75" t="str">
        <f>IF(Ansøgning!D122="","",Ansøgning!D122)</f>
        <v/>
      </c>
      <c r="E140" s="76" t="str">
        <f>IF(Ansøgning!E122="","",Ansøgning!E122)</f>
        <v/>
      </c>
      <c r="F140" s="76" t="str">
        <f>IF(Ansøgning!F122="","",Ansøgning!F122)</f>
        <v/>
      </c>
      <c r="G140" s="33" t="str">
        <f>IF(OR(E140="",F140=""),"",NETWORKDAYS(E140,F140,Lister!$D$7:$D$13))</f>
        <v/>
      </c>
      <c r="H140" s="76" t="str">
        <f>IF(Ansøgning!H122="","",Ansøgning!H122)</f>
        <v/>
      </c>
      <c r="I140" s="32" t="str">
        <f t="shared" si="11"/>
        <v/>
      </c>
      <c r="J140" s="77" t="str">
        <f>IF(Ansøgning!J122="","",Ansøgning!J122)</f>
        <v/>
      </c>
      <c r="K140" s="77" t="str">
        <f>IF(Ansøgning!K122="","",Ansøgning!K122)</f>
        <v/>
      </c>
      <c r="L140" s="46" t="str">
        <f t="shared" si="12"/>
        <v/>
      </c>
      <c r="M140" s="78" t="str">
        <f>IF(Ansøgning!M122="","",Ansøgning!M122)</f>
        <v/>
      </c>
      <c r="N140" s="31" t="str">
        <f t="shared" si="13"/>
        <v/>
      </c>
      <c r="O140" s="78" t="str">
        <f>IF(Ansøgning!O122="","",Ansøgning!O122)</f>
        <v/>
      </c>
      <c r="P140" s="78" t="str">
        <f>IF(Ansøgning!P122="","",Ansøgning!P122)</f>
        <v/>
      </c>
      <c r="Q140" s="78" t="str">
        <f>IF(Ansøgning!Q122="","",Ansøgning!Q122)</f>
        <v/>
      </c>
      <c r="R140" s="78" t="str">
        <f>IF(Ansøgning!R122="","",Ansøgning!R122)</f>
        <v/>
      </c>
      <c r="S140" s="46" t="str">
        <f>IFERROR(MAX(IF(OR(O140="",P140=""),"",IF(AND(AND(MONTH(E140)&gt;=7,MONTH(E140)&lt;8),AND(MONTH(F140)&gt;=7,MONTH(F140)&lt;8)),(NETWORKDAYS(E140,F140,Lister!$D$7:$D$13)-O140)*N140/NETWORKDAYS(Lister!$D$19,Lister!$E$19,Lister!$D$7:$D$13),IF(AND(AND(MONTH(E140)&gt;=7,MONTH(E140)&lt;8),MONTH(F140)&gt;7),(NETWORKDAYS(E140,Lister!$E$19,Lister!$D$7:$D$13)-O140)*N140/NETWORKDAYS(Lister!$D$19,Lister!$E$19,Lister!$D$7:$D$13),IF(MONTH(E140)&gt;7,0)))),0),"")</f>
        <v/>
      </c>
      <c r="T140" s="46" t="str">
        <f>IFERROR(MAX(IF(OR(O140="",P140=""),"",IF(AND(AND(MONTH(E140)&gt;=8,MONTH(E140)&lt;9),AND(MONTH(F140)&gt;=8,MONTH(F140)&lt;9)),(NETWORKDAYS(E140,F140,Lister!$D$7:$D$13)-P140)*N140/NETWORKDAYS(Lister!$D$20,Lister!$E$20,Lister!$D$7:$D$13),IF(AND(MONTH(E140)=7,MONTH(F140)=8),(NETWORKDAYS(Lister!$D$20,F140,Lister!$D$7:$D$13)-P140)*N140/NETWORKDAYS(Lister!$D$20,Lister!$E$20,Lister!$D$7:$D$13),IF(AND(MONTH(E140)=7,MONTH(F140)=7),0)))),0),"")</f>
        <v/>
      </c>
      <c r="U140" s="78" t="str">
        <f>IF(Ansøgning!U122="","",Ansøgning!U122)</f>
        <v/>
      </c>
      <c r="V140" s="119" t="str">
        <f t="shared" si="14"/>
        <v/>
      </c>
      <c r="W140" s="120" t="str">
        <f t="shared" si="15"/>
        <v/>
      </c>
      <c r="X140" s="42" t="str">
        <f t="shared" si="16"/>
        <v/>
      </c>
    </row>
    <row r="141" spans="1:24" x14ac:dyDescent="0.25">
      <c r="A141" s="13" t="str">
        <f t="shared" si="17"/>
        <v/>
      </c>
      <c r="B141" s="75" t="str">
        <f>IF(Ansøgning!B123="","",Ansøgning!B123)</f>
        <v/>
      </c>
      <c r="C141" s="75" t="str">
        <f>IF(Ansøgning!C123="","",Ansøgning!C123)</f>
        <v/>
      </c>
      <c r="D141" s="75" t="str">
        <f>IF(Ansøgning!D123="","",Ansøgning!D123)</f>
        <v/>
      </c>
      <c r="E141" s="76" t="str">
        <f>IF(Ansøgning!E123="","",Ansøgning!E123)</f>
        <v/>
      </c>
      <c r="F141" s="76" t="str">
        <f>IF(Ansøgning!F123="","",Ansøgning!F123)</f>
        <v/>
      </c>
      <c r="G141" s="33" t="str">
        <f>IF(OR(E141="",F141=""),"",NETWORKDAYS(E141,F141,Lister!$D$7:$D$13))</f>
        <v/>
      </c>
      <c r="H141" s="76" t="str">
        <f>IF(Ansøgning!H123="","",Ansøgning!H123)</f>
        <v/>
      </c>
      <c r="I141" s="32" t="str">
        <f t="shared" si="11"/>
        <v/>
      </c>
      <c r="J141" s="77" t="str">
        <f>IF(Ansøgning!J123="","",Ansøgning!J123)</f>
        <v/>
      </c>
      <c r="K141" s="77" t="str">
        <f>IF(Ansøgning!K123="","",Ansøgning!K123)</f>
        <v/>
      </c>
      <c r="L141" s="46" t="str">
        <f t="shared" si="12"/>
        <v/>
      </c>
      <c r="M141" s="78" t="str">
        <f>IF(Ansøgning!M123="","",Ansøgning!M123)</f>
        <v/>
      </c>
      <c r="N141" s="31" t="str">
        <f t="shared" si="13"/>
        <v/>
      </c>
      <c r="O141" s="78" t="str">
        <f>IF(Ansøgning!O123="","",Ansøgning!O123)</f>
        <v/>
      </c>
      <c r="P141" s="78" t="str">
        <f>IF(Ansøgning!P123="","",Ansøgning!P123)</f>
        <v/>
      </c>
      <c r="Q141" s="78" t="str">
        <f>IF(Ansøgning!Q123="","",Ansøgning!Q123)</f>
        <v/>
      </c>
      <c r="R141" s="78" t="str">
        <f>IF(Ansøgning!R123="","",Ansøgning!R123)</f>
        <v/>
      </c>
      <c r="S141" s="46" t="str">
        <f>IFERROR(MAX(IF(OR(O141="",P141=""),"",IF(AND(AND(MONTH(E141)&gt;=7,MONTH(E141)&lt;8),AND(MONTH(F141)&gt;=7,MONTH(F141)&lt;8)),(NETWORKDAYS(E141,F141,Lister!$D$7:$D$13)-O141)*N141/NETWORKDAYS(Lister!$D$19,Lister!$E$19,Lister!$D$7:$D$13),IF(AND(AND(MONTH(E141)&gt;=7,MONTH(E141)&lt;8),MONTH(F141)&gt;7),(NETWORKDAYS(E141,Lister!$E$19,Lister!$D$7:$D$13)-O141)*N141/NETWORKDAYS(Lister!$D$19,Lister!$E$19,Lister!$D$7:$D$13),IF(MONTH(E141)&gt;7,0)))),0),"")</f>
        <v/>
      </c>
      <c r="T141" s="46" t="str">
        <f>IFERROR(MAX(IF(OR(O141="",P141=""),"",IF(AND(AND(MONTH(E141)&gt;=8,MONTH(E141)&lt;9),AND(MONTH(F141)&gt;=8,MONTH(F141)&lt;9)),(NETWORKDAYS(E141,F141,Lister!$D$7:$D$13)-P141)*N141/NETWORKDAYS(Lister!$D$20,Lister!$E$20,Lister!$D$7:$D$13),IF(AND(MONTH(E141)=7,MONTH(F141)=8),(NETWORKDAYS(Lister!$D$20,F141,Lister!$D$7:$D$13)-P141)*N141/NETWORKDAYS(Lister!$D$20,Lister!$E$20,Lister!$D$7:$D$13),IF(AND(MONTH(E141)=7,MONTH(F141)=7),0)))),0),"")</f>
        <v/>
      </c>
      <c r="U141" s="78" t="str">
        <f>IF(Ansøgning!U123="","",Ansøgning!U123)</f>
        <v/>
      </c>
      <c r="V141" s="119" t="str">
        <f t="shared" si="14"/>
        <v/>
      </c>
      <c r="W141" s="120" t="str">
        <f t="shared" si="15"/>
        <v/>
      </c>
      <c r="X141" s="42" t="str">
        <f t="shared" si="16"/>
        <v/>
      </c>
    </row>
    <row r="142" spans="1:24" x14ac:dyDescent="0.25">
      <c r="A142" s="13" t="str">
        <f t="shared" si="17"/>
        <v/>
      </c>
      <c r="B142" s="75" t="str">
        <f>IF(Ansøgning!B124="","",Ansøgning!B124)</f>
        <v/>
      </c>
      <c r="C142" s="75" t="str">
        <f>IF(Ansøgning!C124="","",Ansøgning!C124)</f>
        <v/>
      </c>
      <c r="D142" s="75" t="str">
        <f>IF(Ansøgning!D124="","",Ansøgning!D124)</f>
        <v/>
      </c>
      <c r="E142" s="76" t="str">
        <f>IF(Ansøgning!E124="","",Ansøgning!E124)</f>
        <v/>
      </c>
      <c r="F142" s="76" t="str">
        <f>IF(Ansøgning!F124="","",Ansøgning!F124)</f>
        <v/>
      </c>
      <c r="G142" s="33" t="str">
        <f>IF(OR(E142="",F142=""),"",NETWORKDAYS(E142,F142,Lister!$D$7:$D$13))</f>
        <v/>
      </c>
      <c r="H142" s="76" t="str">
        <f>IF(Ansøgning!H124="","",Ansøgning!H124)</f>
        <v/>
      </c>
      <c r="I142" s="32" t="str">
        <f t="shared" si="11"/>
        <v/>
      </c>
      <c r="J142" s="77" t="str">
        <f>IF(Ansøgning!J124="","",Ansøgning!J124)</f>
        <v/>
      </c>
      <c r="K142" s="77" t="str">
        <f>IF(Ansøgning!K124="","",Ansøgning!K124)</f>
        <v/>
      </c>
      <c r="L142" s="46" t="str">
        <f t="shared" si="12"/>
        <v/>
      </c>
      <c r="M142" s="78" t="str">
        <f>IF(Ansøgning!M124="","",Ansøgning!M124)</f>
        <v/>
      </c>
      <c r="N142" s="31" t="str">
        <f t="shared" si="13"/>
        <v/>
      </c>
      <c r="O142" s="78" t="str">
        <f>IF(Ansøgning!O124="","",Ansøgning!O124)</f>
        <v/>
      </c>
      <c r="P142" s="78" t="str">
        <f>IF(Ansøgning!P124="","",Ansøgning!P124)</f>
        <v/>
      </c>
      <c r="Q142" s="78" t="str">
        <f>IF(Ansøgning!Q124="","",Ansøgning!Q124)</f>
        <v/>
      </c>
      <c r="R142" s="78" t="str">
        <f>IF(Ansøgning!R124="","",Ansøgning!R124)</f>
        <v/>
      </c>
      <c r="S142" s="46" t="str">
        <f>IFERROR(MAX(IF(OR(O142="",P142=""),"",IF(AND(AND(MONTH(E142)&gt;=7,MONTH(E142)&lt;8),AND(MONTH(F142)&gt;=7,MONTH(F142)&lt;8)),(NETWORKDAYS(E142,F142,Lister!$D$7:$D$13)-O142)*N142/NETWORKDAYS(Lister!$D$19,Lister!$E$19,Lister!$D$7:$D$13),IF(AND(AND(MONTH(E142)&gt;=7,MONTH(E142)&lt;8),MONTH(F142)&gt;7),(NETWORKDAYS(E142,Lister!$E$19,Lister!$D$7:$D$13)-O142)*N142/NETWORKDAYS(Lister!$D$19,Lister!$E$19,Lister!$D$7:$D$13),IF(MONTH(E142)&gt;7,0)))),0),"")</f>
        <v/>
      </c>
      <c r="T142" s="46" t="str">
        <f>IFERROR(MAX(IF(OR(O142="",P142=""),"",IF(AND(AND(MONTH(E142)&gt;=8,MONTH(E142)&lt;9),AND(MONTH(F142)&gt;=8,MONTH(F142)&lt;9)),(NETWORKDAYS(E142,F142,Lister!$D$7:$D$13)-P142)*N142/NETWORKDAYS(Lister!$D$20,Lister!$E$20,Lister!$D$7:$D$13),IF(AND(MONTH(E142)=7,MONTH(F142)=8),(NETWORKDAYS(Lister!$D$20,F142,Lister!$D$7:$D$13)-P142)*N142/NETWORKDAYS(Lister!$D$20,Lister!$E$20,Lister!$D$7:$D$13),IF(AND(MONTH(E142)=7,MONTH(F142)=7),0)))),0),"")</f>
        <v/>
      </c>
      <c r="U142" s="78" t="str">
        <f>IF(Ansøgning!U124="","",Ansøgning!U124)</f>
        <v/>
      </c>
      <c r="V142" s="119" t="str">
        <f t="shared" si="14"/>
        <v/>
      </c>
      <c r="W142" s="120" t="str">
        <f t="shared" si="15"/>
        <v/>
      </c>
      <c r="X142" s="42" t="str">
        <f t="shared" si="16"/>
        <v/>
      </c>
    </row>
    <row r="143" spans="1:24" x14ac:dyDescent="0.25">
      <c r="A143" s="13" t="str">
        <f t="shared" si="17"/>
        <v/>
      </c>
      <c r="B143" s="75" t="str">
        <f>IF(Ansøgning!B125="","",Ansøgning!B125)</f>
        <v/>
      </c>
      <c r="C143" s="75" t="str">
        <f>IF(Ansøgning!C125="","",Ansøgning!C125)</f>
        <v/>
      </c>
      <c r="D143" s="75" t="str">
        <f>IF(Ansøgning!D125="","",Ansøgning!D125)</f>
        <v/>
      </c>
      <c r="E143" s="76" t="str">
        <f>IF(Ansøgning!E125="","",Ansøgning!E125)</f>
        <v/>
      </c>
      <c r="F143" s="76" t="str">
        <f>IF(Ansøgning!F125="","",Ansøgning!F125)</f>
        <v/>
      </c>
      <c r="G143" s="33" t="str">
        <f>IF(OR(E143="",F143=""),"",NETWORKDAYS(E143,F143,Lister!$D$7:$D$13))</f>
        <v/>
      </c>
      <c r="H143" s="76" t="str">
        <f>IF(Ansøgning!H125="","",Ansøgning!H125)</f>
        <v/>
      </c>
      <c r="I143" s="32" t="str">
        <f t="shared" si="11"/>
        <v/>
      </c>
      <c r="J143" s="77" t="str">
        <f>IF(Ansøgning!J125="","",Ansøgning!J125)</f>
        <v/>
      </c>
      <c r="K143" s="77" t="str">
        <f>IF(Ansøgning!K125="","",Ansøgning!K125)</f>
        <v/>
      </c>
      <c r="L143" s="46" t="str">
        <f t="shared" si="12"/>
        <v/>
      </c>
      <c r="M143" s="78" t="str">
        <f>IF(Ansøgning!M125="","",Ansøgning!M125)</f>
        <v/>
      </c>
      <c r="N143" s="31" t="str">
        <f t="shared" si="13"/>
        <v/>
      </c>
      <c r="O143" s="78" t="str">
        <f>IF(Ansøgning!O125="","",Ansøgning!O125)</f>
        <v/>
      </c>
      <c r="P143" s="78" t="str">
        <f>IF(Ansøgning!P125="","",Ansøgning!P125)</f>
        <v/>
      </c>
      <c r="Q143" s="78" t="str">
        <f>IF(Ansøgning!Q125="","",Ansøgning!Q125)</f>
        <v/>
      </c>
      <c r="R143" s="78" t="str">
        <f>IF(Ansøgning!R125="","",Ansøgning!R125)</f>
        <v/>
      </c>
      <c r="S143" s="46" t="str">
        <f>IFERROR(MAX(IF(OR(O143="",P143=""),"",IF(AND(AND(MONTH(E143)&gt;=7,MONTH(E143)&lt;8),AND(MONTH(F143)&gt;=7,MONTH(F143)&lt;8)),(NETWORKDAYS(E143,F143,Lister!$D$7:$D$13)-O143)*N143/NETWORKDAYS(Lister!$D$19,Lister!$E$19,Lister!$D$7:$D$13),IF(AND(AND(MONTH(E143)&gt;=7,MONTH(E143)&lt;8),MONTH(F143)&gt;7),(NETWORKDAYS(E143,Lister!$E$19,Lister!$D$7:$D$13)-O143)*N143/NETWORKDAYS(Lister!$D$19,Lister!$E$19,Lister!$D$7:$D$13),IF(MONTH(E143)&gt;7,0)))),0),"")</f>
        <v/>
      </c>
      <c r="T143" s="46" t="str">
        <f>IFERROR(MAX(IF(OR(O143="",P143=""),"",IF(AND(AND(MONTH(E143)&gt;=8,MONTH(E143)&lt;9),AND(MONTH(F143)&gt;=8,MONTH(F143)&lt;9)),(NETWORKDAYS(E143,F143,Lister!$D$7:$D$13)-P143)*N143/NETWORKDAYS(Lister!$D$20,Lister!$E$20,Lister!$D$7:$D$13),IF(AND(MONTH(E143)=7,MONTH(F143)=8),(NETWORKDAYS(Lister!$D$20,F143,Lister!$D$7:$D$13)-P143)*N143/NETWORKDAYS(Lister!$D$20,Lister!$E$20,Lister!$D$7:$D$13),IF(AND(MONTH(E143)=7,MONTH(F143)=7),0)))),0),"")</f>
        <v/>
      </c>
      <c r="U143" s="78" t="str">
        <f>IF(Ansøgning!U125="","",Ansøgning!U125)</f>
        <v/>
      </c>
      <c r="V143" s="119" t="str">
        <f t="shared" si="14"/>
        <v/>
      </c>
      <c r="W143" s="120" t="str">
        <f t="shared" si="15"/>
        <v/>
      </c>
      <c r="X143" s="42" t="str">
        <f t="shared" si="16"/>
        <v/>
      </c>
    </row>
    <row r="144" spans="1:24" x14ac:dyDescent="0.25">
      <c r="A144" s="13" t="str">
        <f t="shared" si="17"/>
        <v/>
      </c>
      <c r="B144" s="75" t="str">
        <f>IF(Ansøgning!B126="","",Ansøgning!B126)</f>
        <v/>
      </c>
      <c r="C144" s="75" t="str">
        <f>IF(Ansøgning!C126="","",Ansøgning!C126)</f>
        <v/>
      </c>
      <c r="D144" s="75" t="str">
        <f>IF(Ansøgning!D126="","",Ansøgning!D126)</f>
        <v/>
      </c>
      <c r="E144" s="76" t="str">
        <f>IF(Ansøgning!E126="","",Ansøgning!E126)</f>
        <v/>
      </c>
      <c r="F144" s="76" t="str">
        <f>IF(Ansøgning!F126="","",Ansøgning!F126)</f>
        <v/>
      </c>
      <c r="G144" s="33" t="str">
        <f>IF(OR(E144="",F144=""),"",NETWORKDAYS(E144,F144,Lister!$D$7:$D$13))</f>
        <v/>
      </c>
      <c r="H144" s="76" t="str">
        <f>IF(Ansøgning!H126="","",Ansøgning!H126)</f>
        <v/>
      </c>
      <c r="I144" s="32" t="str">
        <f t="shared" si="11"/>
        <v/>
      </c>
      <c r="J144" s="77" t="str">
        <f>IF(Ansøgning!J126="","",Ansøgning!J126)</f>
        <v/>
      </c>
      <c r="K144" s="77" t="str">
        <f>IF(Ansøgning!K126="","",Ansøgning!K126)</f>
        <v/>
      </c>
      <c r="L144" s="46" t="str">
        <f t="shared" si="12"/>
        <v/>
      </c>
      <c r="M144" s="78" t="str">
        <f>IF(Ansøgning!M126="","",Ansøgning!M126)</f>
        <v/>
      </c>
      <c r="N144" s="31" t="str">
        <f t="shared" si="13"/>
        <v/>
      </c>
      <c r="O144" s="78" t="str">
        <f>IF(Ansøgning!O126="","",Ansøgning!O126)</f>
        <v/>
      </c>
      <c r="P144" s="78" t="str">
        <f>IF(Ansøgning!P126="","",Ansøgning!P126)</f>
        <v/>
      </c>
      <c r="Q144" s="78" t="str">
        <f>IF(Ansøgning!Q126="","",Ansøgning!Q126)</f>
        <v/>
      </c>
      <c r="R144" s="78" t="str">
        <f>IF(Ansøgning!R126="","",Ansøgning!R126)</f>
        <v/>
      </c>
      <c r="S144" s="46" t="str">
        <f>IFERROR(MAX(IF(OR(O144="",P144=""),"",IF(AND(AND(MONTH(E144)&gt;=7,MONTH(E144)&lt;8),AND(MONTH(F144)&gt;=7,MONTH(F144)&lt;8)),(NETWORKDAYS(E144,F144,Lister!$D$7:$D$13)-O144)*N144/NETWORKDAYS(Lister!$D$19,Lister!$E$19,Lister!$D$7:$D$13),IF(AND(AND(MONTH(E144)&gt;=7,MONTH(E144)&lt;8),MONTH(F144)&gt;7),(NETWORKDAYS(E144,Lister!$E$19,Lister!$D$7:$D$13)-O144)*N144/NETWORKDAYS(Lister!$D$19,Lister!$E$19,Lister!$D$7:$D$13),IF(MONTH(E144)&gt;7,0)))),0),"")</f>
        <v/>
      </c>
      <c r="T144" s="46" t="str">
        <f>IFERROR(MAX(IF(OR(O144="",P144=""),"",IF(AND(AND(MONTH(E144)&gt;=8,MONTH(E144)&lt;9),AND(MONTH(F144)&gt;=8,MONTH(F144)&lt;9)),(NETWORKDAYS(E144,F144,Lister!$D$7:$D$13)-P144)*N144/NETWORKDAYS(Lister!$D$20,Lister!$E$20,Lister!$D$7:$D$13),IF(AND(MONTH(E144)=7,MONTH(F144)=8),(NETWORKDAYS(Lister!$D$20,F144,Lister!$D$7:$D$13)-P144)*N144/NETWORKDAYS(Lister!$D$20,Lister!$E$20,Lister!$D$7:$D$13),IF(AND(MONTH(E144)=7,MONTH(F144)=7),0)))),0),"")</f>
        <v/>
      </c>
      <c r="U144" s="78" t="str">
        <f>IF(Ansøgning!U126="","",Ansøgning!U126)</f>
        <v/>
      </c>
      <c r="V144" s="119" t="str">
        <f t="shared" si="14"/>
        <v/>
      </c>
      <c r="W144" s="120" t="str">
        <f t="shared" si="15"/>
        <v/>
      </c>
      <c r="X144" s="42" t="str">
        <f t="shared" si="16"/>
        <v/>
      </c>
    </row>
    <row r="145" spans="1:24" x14ac:dyDescent="0.25">
      <c r="A145" s="13" t="str">
        <f t="shared" si="17"/>
        <v/>
      </c>
      <c r="B145" s="75" t="str">
        <f>IF(Ansøgning!B127="","",Ansøgning!B127)</f>
        <v/>
      </c>
      <c r="C145" s="75" t="str">
        <f>IF(Ansøgning!C127="","",Ansøgning!C127)</f>
        <v/>
      </c>
      <c r="D145" s="75" t="str">
        <f>IF(Ansøgning!D127="","",Ansøgning!D127)</f>
        <v/>
      </c>
      <c r="E145" s="76" t="str">
        <f>IF(Ansøgning!E127="","",Ansøgning!E127)</f>
        <v/>
      </c>
      <c r="F145" s="76" t="str">
        <f>IF(Ansøgning!F127="","",Ansøgning!F127)</f>
        <v/>
      </c>
      <c r="G145" s="33" t="str">
        <f>IF(OR(E145="",F145=""),"",NETWORKDAYS(E145,F145,Lister!$D$7:$D$13))</f>
        <v/>
      </c>
      <c r="H145" s="76" t="str">
        <f>IF(Ansøgning!H127="","",Ansøgning!H127)</f>
        <v/>
      </c>
      <c r="I145" s="32" t="str">
        <f t="shared" si="11"/>
        <v/>
      </c>
      <c r="J145" s="77" t="str">
        <f>IF(Ansøgning!J127="","",Ansøgning!J127)</f>
        <v/>
      </c>
      <c r="K145" s="77" t="str">
        <f>IF(Ansøgning!K127="","",Ansøgning!K127)</f>
        <v/>
      </c>
      <c r="L145" s="46" t="str">
        <f t="shared" si="12"/>
        <v/>
      </c>
      <c r="M145" s="78" t="str">
        <f>IF(Ansøgning!M127="","",Ansøgning!M127)</f>
        <v/>
      </c>
      <c r="N145" s="31" t="str">
        <f t="shared" si="13"/>
        <v/>
      </c>
      <c r="O145" s="78" t="str">
        <f>IF(Ansøgning!O127="","",Ansøgning!O127)</f>
        <v/>
      </c>
      <c r="P145" s="78" t="str">
        <f>IF(Ansøgning!P127="","",Ansøgning!P127)</f>
        <v/>
      </c>
      <c r="Q145" s="78" t="str">
        <f>IF(Ansøgning!Q127="","",Ansøgning!Q127)</f>
        <v/>
      </c>
      <c r="R145" s="78" t="str">
        <f>IF(Ansøgning!R127="","",Ansøgning!R127)</f>
        <v/>
      </c>
      <c r="S145" s="46" t="str">
        <f>IFERROR(MAX(IF(OR(O145="",P145=""),"",IF(AND(AND(MONTH(E145)&gt;=7,MONTH(E145)&lt;8),AND(MONTH(F145)&gt;=7,MONTH(F145)&lt;8)),(NETWORKDAYS(E145,F145,Lister!$D$7:$D$13)-O145)*N145/NETWORKDAYS(Lister!$D$19,Lister!$E$19,Lister!$D$7:$D$13),IF(AND(AND(MONTH(E145)&gt;=7,MONTH(E145)&lt;8),MONTH(F145)&gt;7),(NETWORKDAYS(E145,Lister!$E$19,Lister!$D$7:$D$13)-O145)*N145/NETWORKDAYS(Lister!$D$19,Lister!$E$19,Lister!$D$7:$D$13),IF(MONTH(E145)&gt;7,0)))),0),"")</f>
        <v/>
      </c>
      <c r="T145" s="46" t="str">
        <f>IFERROR(MAX(IF(OR(O145="",P145=""),"",IF(AND(AND(MONTH(E145)&gt;=8,MONTH(E145)&lt;9),AND(MONTH(F145)&gt;=8,MONTH(F145)&lt;9)),(NETWORKDAYS(E145,F145,Lister!$D$7:$D$13)-P145)*N145/NETWORKDAYS(Lister!$D$20,Lister!$E$20,Lister!$D$7:$D$13),IF(AND(MONTH(E145)=7,MONTH(F145)=8),(NETWORKDAYS(Lister!$D$20,F145,Lister!$D$7:$D$13)-P145)*N145/NETWORKDAYS(Lister!$D$20,Lister!$E$20,Lister!$D$7:$D$13),IF(AND(MONTH(E145)=7,MONTH(F145)=7),0)))),0),"")</f>
        <v/>
      </c>
      <c r="U145" s="78" t="str">
        <f>IF(Ansøgning!U127="","",Ansøgning!U127)</f>
        <v/>
      </c>
      <c r="V145" s="119" t="str">
        <f t="shared" si="14"/>
        <v/>
      </c>
      <c r="W145" s="120" t="str">
        <f t="shared" si="15"/>
        <v/>
      </c>
      <c r="X145" s="42" t="str">
        <f t="shared" si="16"/>
        <v/>
      </c>
    </row>
    <row r="146" spans="1:24" x14ac:dyDescent="0.25">
      <c r="A146" s="13" t="str">
        <f t="shared" si="17"/>
        <v/>
      </c>
      <c r="B146" s="75" t="str">
        <f>IF(Ansøgning!B128="","",Ansøgning!B128)</f>
        <v/>
      </c>
      <c r="C146" s="75" t="str">
        <f>IF(Ansøgning!C128="","",Ansøgning!C128)</f>
        <v/>
      </c>
      <c r="D146" s="75" t="str">
        <f>IF(Ansøgning!D128="","",Ansøgning!D128)</f>
        <v/>
      </c>
      <c r="E146" s="76" t="str">
        <f>IF(Ansøgning!E128="","",Ansøgning!E128)</f>
        <v/>
      </c>
      <c r="F146" s="76" t="str">
        <f>IF(Ansøgning!F128="","",Ansøgning!F128)</f>
        <v/>
      </c>
      <c r="G146" s="33" t="str">
        <f>IF(OR(E146="",F146=""),"",NETWORKDAYS(E146,F146,Lister!$D$7:$D$13))</f>
        <v/>
      </c>
      <c r="H146" s="76" t="str">
        <f>IF(Ansøgning!H128="","",Ansøgning!H128)</f>
        <v/>
      </c>
      <c r="I146" s="32" t="str">
        <f t="shared" si="11"/>
        <v/>
      </c>
      <c r="J146" s="77" t="str">
        <f>IF(Ansøgning!J128="","",Ansøgning!J128)</f>
        <v/>
      </c>
      <c r="K146" s="77" t="str">
        <f>IF(Ansøgning!K128="","",Ansøgning!K128)</f>
        <v/>
      </c>
      <c r="L146" s="46" t="str">
        <f t="shared" si="12"/>
        <v/>
      </c>
      <c r="M146" s="78" t="str">
        <f>IF(Ansøgning!M128="","",Ansøgning!M128)</f>
        <v/>
      </c>
      <c r="N146" s="31" t="str">
        <f t="shared" si="13"/>
        <v/>
      </c>
      <c r="O146" s="78" t="str">
        <f>IF(Ansøgning!O128="","",Ansøgning!O128)</f>
        <v/>
      </c>
      <c r="P146" s="78" t="str">
        <f>IF(Ansøgning!P128="","",Ansøgning!P128)</f>
        <v/>
      </c>
      <c r="Q146" s="78" t="str">
        <f>IF(Ansøgning!Q128="","",Ansøgning!Q128)</f>
        <v/>
      </c>
      <c r="R146" s="78" t="str">
        <f>IF(Ansøgning!R128="","",Ansøgning!R128)</f>
        <v/>
      </c>
      <c r="S146" s="46" t="str">
        <f>IFERROR(MAX(IF(OR(O146="",P146=""),"",IF(AND(AND(MONTH(E146)&gt;=7,MONTH(E146)&lt;8),AND(MONTH(F146)&gt;=7,MONTH(F146)&lt;8)),(NETWORKDAYS(E146,F146,Lister!$D$7:$D$13)-O146)*N146/NETWORKDAYS(Lister!$D$19,Lister!$E$19,Lister!$D$7:$D$13),IF(AND(AND(MONTH(E146)&gt;=7,MONTH(E146)&lt;8),MONTH(F146)&gt;7),(NETWORKDAYS(E146,Lister!$E$19,Lister!$D$7:$D$13)-O146)*N146/NETWORKDAYS(Lister!$D$19,Lister!$E$19,Lister!$D$7:$D$13),IF(MONTH(E146)&gt;7,0)))),0),"")</f>
        <v/>
      </c>
      <c r="T146" s="46" t="str">
        <f>IFERROR(MAX(IF(OR(O146="",P146=""),"",IF(AND(AND(MONTH(E146)&gt;=8,MONTH(E146)&lt;9),AND(MONTH(F146)&gt;=8,MONTH(F146)&lt;9)),(NETWORKDAYS(E146,F146,Lister!$D$7:$D$13)-P146)*N146/NETWORKDAYS(Lister!$D$20,Lister!$E$20,Lister!$D$7:$D$13),IF(AND(MONTH(E146)=7,MONTH(F146)=8),(NETWORKDAYS(Lister!$D$20,F146,Lister!$D$7:$D$13)-P146)*N146/NETWORKDAYS(Lister!$D$20,Lister!$E$20,Lister!$D$7:$D$13),IF(AND(MONTH(E146)=7,MONTH(F146)=7),0)))),0),"")</f>
        <v/>
      </c>
      <c r="U146" s="78" t="str">
        <f>IF(Ansøgning!U128="","",Ansøgning!U128)</f>
        <v/>
      </c>
      <c r="V146" s="119" t="str">
        <f t="shared" si="14"/>
        <v/>
      </c>
      <c r="W146" s="120" t="str">
        <f t="shared" si="15"/>
        <v/>
      </c>
      <c r="X146" s="42" t="str">
        <f t="shared" si="16"/>
        <v/>
      </c>
    </row>
    <row r="147" spans="1:24" x14ac:dyDescent="0.25">
      <c r="A147" s="13" t="str">
        <f t="shared" si="17"/>
        <v/>
      </c>
      <c r="B147" s="75" t="str">
        <f>IF(Ansøgning!B129="","",Ansøgning!B129)</f>
        <v/>
      </c>
      <c r="C147" s="75" t="str">
        <f>IF(Ansøgning!C129="","",Ansøgning!C129)</f>
        <v/>
      </c>
      <c r="D147" s="75" t="str">
        <f>IF(Ansøgning!D129="","",Ansøgning!D129)</f>
        <v/>
      </c>
      <c r="E147" s="76" t="str">
        <f>IF(Ansøgning!E129="","",Ansøgning!E129)</f>
        <v/>
      </c>
      <c r="F147" s="76" t="str">
        <f>IF(Ansøgning!F129="","",Ansøgning!F129)</f>
        <v/>
      </c>
      <c r="G147" s="33" t="str">
        <f>IF(OR(E147="",F147=""),"",NETWORKDAYS(E147,F147,Lister!$D$7:$D$13))</f>
        <v/>
      </c>
      <c r="H147" s="76" t="str">
        <f>IF(Ansøgning!H129="","",Ansøgning!H129)</f>
        <v/>
      </c>
      <c r="I147" s="32" t="str">
        <f t="shared" si="11"/>
        <v/>
      </c>
      <c r="J147" s="77" t="str">
        <f>IF(Ansøgning!J129="","",Ansøgning!J129)</f>
        <v/>
      </c>
      <c r="K147" s="77" t="str">
        <f>IF(Ansøgning!K129="","",Ansøgning!K129)</f>
        <v/>
      </c>
      <c r="L147" s="46" t="str">
        <f t="shared" si="12"/>
        <v/>
      </c>
      <c r="M147" s="78" t="str">
        <f>IF(Ansøgning!M129="","",Ansøgning!M129)</f>
        <v/>
      </c>
      <c r="N147" s="31" t="str">
        <f t="shared" si="13"/>
        <v/>
      </c>
      <c r="O147" s="78" t="str">
        <f>IF(Ansøgning!O129="","",Ansøgning!O129)</f>
        <v/>
      </c>
      <c r="P147" s="78" t="str">
        <f>IF(Ansøgning!P129="","",Ansøgning!P129)</f>
        <v/>
      </c>
      <c r="Q147" s="78" t="str">
        <f>IF(Ansøgning!Q129="","",Ansøgning!Q129)</f>
        <v/>
      </c>
      <c r="R147" s="78" t="str">
        <f>IF(Ansøgning!R129="","",Ansøgning!R129)</f>
        <v/>
      </c>
      <c r="S147" s="46" t="str">
        <f>IFERROR(MAX(IF(OR(O147="",P147=""),"",IF(AND(AND(MONTH(E147)&gt;=7,MONTH(E147)&lt;8),AND(MONTH(F147)&gt;=7,MONTH(F147)&lt;8)),(NETWORKDAYS(E147,F147,Lister!$D$7:$D$13)-O147)*N147/NETWORKDAYS(Lister!$D$19,Lister!$E$19,Lister!$D$7:$D$13),IF(AND(AND(MONTH(E147)&gt;=7,MONTH(E147)&lt;8),MONTH(F147)&gt;7),(NETWORKDAYS(E147,Lister!$E$19,Lister!$D$7:$D$13)-O147)*N147/NETWORKDAYS(Lister!$D$19,Lister!$E$19,Lister!$D$7:$D$13),IF(MONTH(E147)&gt;7,0)))),0),"")</f>
        <v/>
      </c>
      <c r="T147" s="46" t="str">
        <f>IFERROR(MAX(IF(OR(O147="",P147=""),"",IF(AND(AND(MONTH(E147)&gt;=8,MONTH(E147)&lt;9),AND(MONTH(F147)&gt;=8,MONTH(F147)&lt;9)),(NETWORKDAYS(E147,F147,Lister!$D$7:$D$13)-P147)*N147/NETWORKDAYS(Lister!$D$20,Lister!$E$20,Lister!$D$7:$D$13),IF(AND(MONTH(E147)=7,MONTH(F147)=8),(NETWORKDAYS(Lister!$D$20,F147,Lister!$D$7:$D$13)-P147)*N147/NETWORKDAYS(Lister!$D$20,Lister!$E$20,Lister!$D$7:$D$13),IF(AND(MONTH(E147)=7,MONTH(F147)=7),0)))),0),"")</f>
        <v/>
      </c>
      <c r="U147" s="78" t="str">
        <f>IF(Ansøgning!U129="","",Ansøgning!U129)</f>
        <v/>
      </c>
      <c r="V147" s="119" t="str">
        <f t="shared" si="14"/>
        <v/>
      </c>
      <c r="W147" s="120" t="str">
        <f t="shared" si="15"/>
        <v/>
      </c>
      <c r="X147" s="42" t="str">
        <f t="shared" si="16"/>
        <v/>
      </c>
    </row>
    <row r="148" spans="1:24" x14ac:dyDescent="0.25">
      <c r="A148" s="13" t="str">
        <f t="shared" si="17"/>
        <v/>
      </c>
      <c r="B148" s="75" t="str">
        <f>IF(Ansøgning!B130="","",Ansøgning!B130)</f>
        <v/>
      </c>
      <c r="C148" s="75" t="str">
        <f>IF(Ansøgning!C130="","",Ansøgning!C130)</f>
        <v/>
      </c>
      <c r="D148" s="75" t="str">
        <f>IF(Ansøgning!D130="","",Ansøgning!D130)</f>
        <v/>
      </c>
      <c r="E148" s="76" t="str">
        <f>IF(Ansøgning!E130="","",Ansøgning!E130)</f>
        <v/>
      </c>
      <c r="F148" s="76" t="str">
        <f>IF(Ansøgning!F130="","",Ansøgning!F130)</f>
        <v/>
      </c>
      <c r="G148" s="33" t="str">
        <f>IF(OR(E148="",F148=""),"",NETWORKDAYS(E148,F148,Lister!$D$7:$D$13))</f>
        <v/>
      </c>
      <c r="H148" s="76" t="str">
        <f>IF(Ansøgning!H130="","",Ansøgning!H130)</f>
        <v/>
      </c>
      <c r="I148" s="32" t="str">
        <f t="shared" si="11"/>
        <v/>
      </c>
      <c r="J148" s="77" t="str">
        <f>IF(Ansøgning!J130="","",Ansøgning!J130)</f>
        <v/>
      </c>
      <c r="K148" s="77" t="str">
        <f>IF(Ansøgning!K130="","",Ansøgning!K130)</f>
        <v/>
      </c>
      <c r="L148" s="46" t="str">
        <f t="shared" si="12"/>
        <v/>
      </c>
      <c r="M148" s="78" t="str">
        <f>IF(Ansøgning!M130="","",Ansøgning!M130)</f>
        <v/>
      </c>
      <c r="N148" s="31" t="str">
        <f t="shared" si="13"/>
        <v/>
      </c>
      <c r="O148" s="78" t="str">
        <f>IF(Ansøgning!O130="","",Ansøgning!O130)</f>
        <v/>
      </c>
      <c r="P148" s="78" t="str">
        <f>IF(Ansøgning!P130="","",Ansøgning!P130)</f>
        <v/>
      </c>
      <c r="Q148" s="78" t="str">
        <f>IF(Ansøgning!Q130="","",Ansøgning!Q130)</f>
        <v/>
      </c>
      <c r="R148" s="78" t="str">
        <f>IF(Ansøgning!R130="","",Ansøgning!R130)</f>
        <v/>
      </c>
      <c r="S148" s="46" t="str">
        <f>IFERROR(MAX(IF(OR(O148="",P148=""),"",IF(AND(AND(MONTH(E148)&gt;=7,MONTH(E148)&lt;8),AND(MONTH(F148)&gt;=7,MONTH(F148)&lt;8)),(NETWORKDAYS(E148,F148,Lister!$D$7:$D$13)-O148)*N148/NETWORKDAYS(Lister!$D$19,Lister!$E$19,Lister!$D$7:$D$13),IF(AND(AND(MONTH(E148)&gt;=7,MONTH(E148)&lt;8),MONTH(F148)&gt;7),(NETWORKDAYS(E148,Lister!$E$19,Lister!$D$7:$D$13)-O148)*N148/NETWORKDAYS(Lister!$D$19,Lister!$E$19,Lister!$D$7:$D$13),IF(MONTH(E148)&gt;7,0)))),0),"")</f>
        <v/>
      </c>
      <c r="T148" s="46" t="str">
        <f>IFERROR(MAX(IF(OR(O148="",P148=""),"",IF(AND(AND(MONTH(E148)&gt;=8,MONTH(E148)&lt;9),AND(MONTH(F148)&gt;=8,MONTH(F148)&lt;9)),(NETWORKDAYS(E148,F148,Lister!$D$7:$D$13)-P148)*N148/NETWORKDAYS(Lister!$D$20,Lister!$E$20,Lister!$D$7:$D$13),IF(AND(MONTH(E148)=7,MONTH(F148)=8),(NETWORKDAYS(Lister!$D$20,F148,Lister!$D$7:$D$13)-P148)*N148/NETWORKDAYS(Lister!$D$20,Lister!$E$20,Lister!$D$7:$D$13),IF(AND(MONTH(E148)=7,MONTH(F148)=7),0)))),0),"")</f>
        <v/>
      </c>
      <c r="U148" s="78" t="str">
        <f>IF(Ansøgning!U130="","",Ansøgning!U130)</f>
        <v/>
      </c>
      <c r="V148" s="119" t="str">
        <f t="shared" si="14"/>
        <v/>
      </c>
      <c r="W148" s="120" t="str">
        <f t="shared" si="15"/>
        <v/>
      </c>
      <c r="X148" s="42" t="str">
        <f t="shared" si="16"/>
        <v/>
      </c>
    </row>
    <row r="149" spans="1:24" x14ac:dyDescent="0.25">
      <c r="A149" s="13" t="str">
        <f t="shared" si="17"/>
        <v/>
      </c>
      <c r="B149" s="75" t="str">
        <f>IF(Ansøgning!B131="","",Ansøgning!B131)</f>
        <v/>
      </c>
      <c r="C149" s="75" t="str">
        <f>IF(Ansøgning!C131="","",Ansøgning!C131)</f>
        <v/>
      </c>
      <c r="D149" s="75" t="str">
        <f>IF(Ansøgning!D131="","",Ansøgning!D131)</f>
        <v/>
      </c>
      <c r="E149" s="76" t="str">
        <f>IF(Ansøgning!E131="","",Ansøgning!E131)</f>
        <v/>
      </c>
      <c r="F149" s="76" t="str">
        <f>IF(Ansøgning!F131="","",Ansøgning!F131)</f>
        <v/>
      </c>
      <c r="G149" s="33" t="str">
        <f>IF(OR(E149="",F149=""),"",NETWORKDAYS(E149,F149,Lister!$D$7:$D$13))</f>
        <v/>
      </c>
      <c r="H149" s="76" t="str">
        <f>IF(Ansøgning!H131="","",Ansøgning!H131)</f>
        <v/>
      </c>
      <c r="I149" s="32" t="str">
        <f t="shared" si="11"/>
        <v/>
      </c>
      <c r="J149" s="77" t="str">
        <f>IF(Ansøgning!J131="","",Ansøgning!J131)</f>
        <v/>
      </c>
      <c r="K149" s="77" t="str">
        <f>IF(Ansøgning!K131="","",Ansøgning!K131)</f>
        <v/>
      </c>
      <c r="L149" s="46" t="str">
        <f t="shared" si="12"/>
        <v/>
      </c>
      <c r="M149" s="78" t="str">
        <f>IF(Ansøgning!M131="","",Ansøgning!M131)</f>
        <v/>
      </c>
      <c r="N149" s="31" t="str">
        <f t="shared" si="13"/>
        <v/>
      </c>
      <c r="O149" s="78" t="str">
        <f>IF(Ansøgning!O131="","",Ansøgning!O131)</f>
        <v/>
      </c>
      <c r="P149" s="78" t="str">
        <f>IF(Ansøgning!P131="","",Ansøgning!P131)</f>
        <v/>
      </c>
      <c r="Q149" s="78" t="str">
        <f>IF(Ansøgning!Q131="","",Ansøgning!Q131)</f>
        <v/>
      </c>
      <c r="R149" s="78" t="str">
        <f>IF(Ansøgning!R131="","",Ansøgning!R131)</f>
        <v/>
      </c>
      <c r="S149" s="46" t="str">
        <f>IFERROR(MAX(IF(OR(O149="",P149=""),"",IF(AND(AND(MONTH(E149)&gt;=7,MONTH(E149)&lt;8),AND(MONTH(F149)&gt;=7,MONTH(F149)&lt;8)),(NETWORKDAYS(E149,F149,Lister!$D$7:$D$13)-O149)*N149/NETWORKDAYS(Lister!$D$19,Lister!$E$19,Lister!$D$7:$D$13),IF(AND(AND(MONTH(E149)&gt;=7,MONTH(E149)&lt;8),MONTH(F149)&gt;7),(NETWORKDAYS(E149,Lister!$E$19,Lister!$D$7:$D$13)-O149)*N149/NETWORKDAYS(Lister!$D$19,Lister!$E$19,Lister!$D$7:$D$13),IF(MONTH(E149)&gt;7,0)))),0),"")</f>
        <v/>
      </c>
      <c r="T149" s="46" t="str">
        <f>IFERROR(MAX(IF(OR(O149="",P149=""),"",IF(AND(AND(MONTH(E149)&gt;=8,MONTH(E149)&lt;9),AND(MONTH(F149)&gt;=8,MONTH(F149)&lt;9)),(NETWORKDAYS(E149,F149,Lister!$D$7:$D$13)-P149)*N149/NETWORKDAYS(Lister!$D$20,Lister!$E$20,Lister!$D$7:$D$13),IF(AND(MONTH(E149)=7,MONTH(F149)=8),(NETWORKDAYS(Lister!$D$20,F149,Lister!$D$7:$D$13)-P149)*N149/NETWORKDAYS(Lister!$D$20,Lister!$E$20,Lister!$D$7:$D$13),IF(AND(MONTH(E149)=7,MONTH(F149)=7),0)))),0),"")</f>
        <v/>
      </c>
      <c r="U149" s="78" t="str">
        <f>IF(Ansøgning!U131="","",Ansøgning!U131)</f>
        <v/>
      </c>
      <c r="V149" s="119" t="str">
        <f t="shared" si="14"/>
        <v/>
      </c>
      <c r="W149" s="120" t="str">
        <f t="shared" si="15"/>
        <v/>
      </c>
      <c r="X149" s="42" t="str">
        <f t="shared" si="16"/>
        <v/>
      </c>
    </row>
    <row r="150" spans="1:24" x14ac:dyDescent="0.25">
      <c r="A150" s="13" t="str">
        <f t="shared" si="17"/>
        <v/>
      </c>
      <c r="B150" s="75" t="str">
        <f>IF(Ansøgning!B132="","",Ansøgning!B132)</f>
        <v/>
      </c>
      <c r="C150" s="75" t="str">
        <f>IF(Ansøgning!C132="","",Ansøgning!C132)</f>
        <v/>
      </c>
      <c r="D150" s="75" t="str">
        <f>IF(Ansøgning!D132="","",Ansøgning!D132)</f>
        <v/>
      </c>
      <c r="E150" s="76" t="str">
        <f>IF(Ansøgning!E132="","",Ansøgning!E132)</f>
        <v/>
      </c>
      <c r="F150" s="76" t="str">
        <f>IF(Ansøgning!F132="","",Ansøgning!F132)</f>
        <v/>
      </c>
      <c r="G150" s="33" t="str">
        <f>IF(OR(E150="",F150=""),"",NETWORKDAYS(E150,F150,Lister!$D$7:$D$13))</f>
        <v/>
      </c>
      <c r="H150" s="76" t="str">
        <f>IF(Ansøgning!H132="","",Ansøgning!H132)</f>
        <v/>
      </c>
      <c r="I150" s="32" t="str">
        <f t="shared" si="11"/>
        <v/>
      </c>
      <c r="J150" s="77" t="str">
        <f>IF(Ansøgning!J132="","",Ansøgning!J132)</f>
        <v/>
      </c>
      <c r="K150" s="77" t="str">
        <f>IF(Ansøgning!K132="","",Ansøgning!K132)</f>
        <v/>
      </c>
      <c r="L150" s="46" t="str">
        <f t="shared" si="12"/>
        <v/>
      </c>
      <c r="M150" s="78" t="str">
        <f>IF(Ansøgning!M132="","",Ansøgning!M132)</f>
        <v/>
      </c>
      <c r="N150" s="31" t="str">
        <f t="shared" si="13"/>
        <v/>
      </c>
      <c r="O150" s="78" t="str">
        <f>IF(Ansøgning!O132="","",Ansøgning!O132)</f>
        <v/>
      </c>
      <c r="P150" s="78" t="str">
        <f>IF(Ansøgning!P132="","",Ansøgning!P132)</f>
        <v/>
      </c>
      <c r="Q150" s="78" t="str">
        <f>IF(Ansøgning!Q132="","",Ansøgning!Q132)</f>
        <v/>
      </c>
      <c r="R150" s="78" t="str">
        <f>IF(Ansøgning!R132="","",Ansøgning!R132)</f>
        <v/>
      </c>
      <c r="S150" s="46" t="str">
        <f>IFERROR(MAX(IF(OR(O150="",P150=""),"",IF(AND(AND(MONTH(E150)&gt;=7,MONTH(E150)&lt;8),AND(MONTH(F150)&gt;=7,MONTH(F150)&lt;8)),(NETWORKDAYS(E150,F150,Lister!$D$7:$D$13)-O150)*N150/NETWORKDAYS(Lister!$D$19,Lister!$E$19,Lister!$D$7:$D$13),IF(AND(AND(MONTH(E150)&gt;=7,MONTH(E150)&lt;8),MONTH(F150)&gt;7),(NETWORKDAYS(E150,Lister!$E$19,Lister!$D$7:$D$13)-O150)*N150/NETWORKDAYS(Lister!$D$19,Lister!$E$19,Lister!$D$7:$D$13),IF(MONTH(E150)&gt;7,0)))),0),"")</f>
        <v/>
      </c>
      <c r="T150" s="46" t="str">
        <f>IFERROR(MAX(IF(OR(O150="",P150=""),"",IF(AND(AND(MONTH(E150)&gt;=8,MONTH(E150)&lt;9),AND(MONTH(F150)&gt;=8,MONTH(F150)&lt;9)),(NETWORKDAYS(E150,F150,Lister!$D$7:$D$13)-P150)*N150/NETWORKDAYS(Lister!$D$20,Lister!$E$20,Lister!$D$7:$D$13),IF(AND(MONTH(E150)=7,MONTH(F150)=8),(NETWORKDAYS(Lister!$D$20,F150,Lister!$D$7:$D$13)-P150)*N150/NETWORKDAYS(Lister!$D$20,Lister!$E$20,Lister!$D$7:$D$13),IF(AND(MONTH(E150)=7,MONTH(F150)=7),0)))),0),"")</f>
        <v/>
      </c>
      <c r="U150" s="78" t="str">
        <f>IF(Ansøgning!U132="","",Ansøgning!U132)</f>
        <v/>
      </c>
      <c r="V150" s="119" t="str">
        <f t="shared" si="14"/>
        <v/>
      </c>
      <c r="W150" s="120" t="str">
        <f t="shared" si="15"/>
        <v/>
      </c>
      <c r="X150" s="42" t="str">
        <f t="shared" si="16"/>
        <v/>
      </c>
    </row>
    <row r="151" spans="1:24" x14ac:dyDescent="0.25">
      <c r="A151" s="13" t="str">
        <f t="shared" si="17"/>
        <v/>
      </c>
      <c r="B151" s="75" t="str">
        <f>IF(Ansøgning!B133="","",Ansøgning!B133)</f>
        <v/>
      </c>
      <c r="C151" s="75" t="str">
        <f>IF(Ansøgning!C133="","",Ansøgning!C133)</f>
        <v/>
      </c>
      <c r="D151" s="75" t="str">
        <f>IF(Ansøgning!D133="","",Ansøgning!D133)</f>
        <v/>
      </c>
      <c r="E151" s="76" t="str">
        <f>IF(Ansøgning!E133="","",Ansøgning!E133)</f>
        <v/>
      </c>
      <c r="F151" s="76" t="str">
        <f>IF(Ansøgning!F133="","",Ansøgning!F133)</f>
        <v/>
      </c>
      <c r="G151" s="33" t="str">
        <f>IF(OR(E151="",F151=""),"",NETWORKDAYS(E151,F151,Lister!$D$7:$D$13))</f>
        <v/>
      </c>
      <c r="H151" s="76" t="str">
        <f>IF(Ansøgning!H133="","",Ansøgning!H133)</f>
        <v/>
      </c>
      <c r="I151" s="32" t="str">
        <f t="shared" si="11"/>
        <v/>
      </c>
      <c r="J151" s="77" t="str">
        <f>IF(Ansøgning!J133="","",Ansøgning!J133)</f>
        <v/>
      </c>
      <c r="K151" s="77" t="str">
        <f>IF(Ansøgning!K133="","",Ansøgning!K133)</f>
        <v/>
      </c>
      <c r="L151" s="46" t="str">
        <f t="shared" si="12"/>
        <v/>
      </c>
      <c r="M151" s="78" t="str">
        <f>IF(Ansøgning!M133="","",Ansøgning!M133)</f>
        <v/>
      </c>
      <c r="N151" s="31" t="str">
        <f t="shared" si="13"/>
        <v/>
      </c>
      <c r="O151" s="78" t="str">
        <f>IF(Ansøgning!O133="","",Ansøgning!O133)</f>
        <v/>
      </c>
      <c r="P151" s="78" t="str">
        <f>IF(Ansøgning!P133="","",Ansøgning!P133)</f>
        <v/>
      </c>
      <c r="Q151" s="78" t="str">
        <f>IF(Ansøgning!Q133="","",Ansøgning!Q133)</f>
        <v/>
      </c>
      <c r="R151" s="78" t="str">
        <f>IF(Ansøgning!R133="","",Ansøgning!R133)</f>
        <v/>
      </c>
      <c r="S151" s="46" t="str">
        <f>IFERROR(MAX(IF(OR(O151="",P151=""),"",IF(AND(AND(MONTH(E151)&gt;=7,MONTH(E151)&lt;8),AND(MONTH(F151)&gt;=7,MONTH(F151)&lt;8)),(NETWORKDAYS(E151,F151,Lister!$D$7:$D$13)-O151)*N151/NETWORKDAYS(Lister!$D$19,Lister!$E$19,Lister!$D$7:$D$13),IF(AND(AND(MONTH(E151)&gt;=7,MONTH(E151)&lt;8),MONTH(F151)&gt;7),(NETWORKDAYS(E151,Lister!$E$19,Lister!$D$7:$D$13)-O151)*N151/NETWORKDAYS(Lister!$D$19,Lister!$E$19,Lister!$D$7:$D$13),IF(MONTH(E151)&gt;7,0)))),0),"")</f>
        <v/>
      </c>
      <c r="T151" s="46" t="str">
        <f>IFERROR(MAX(IF(OR(O151="",P151=""),"",IF(AND(AND(MONTH(E151)&gt;=8,MONTH(E151)&lt;9),AND(MONTH(F151)&gt;=8,MONTH(F151)&lt;9)),(NETWORKDAYS(E151,F151,Lister!$D$7:$D$13)-P151)*N151/NETWORKDAYS(Lister!$D$20,Lister!$E$20,Lister!$D$7:$D$13),IF(AND(MONTH(E151)=7,MONTH(F151)=8),(NETWORKDAYS(Lister!$D$20,F151,Lister!$D$7:$D$13)-P151)*N151/NETWORKDAYS(Lister!$D$20,Lister!$E$20,Lister!$D$7:$D$13),IF(AND(MONTH(E151)=7,MONTH(F151)=7),0)))),0),"")</f>
        <v/>
      </c>
      <c r="U151" s="78" t="str">
        <f>IF(Ansøgning!U133="","",Ansøgning!U133)</f>
        <v/>
      </c>
      <c r="V151" s="119" t="str">
        <f t="shared" si="14"/>
        <v/>
      </c>
      <c r="W151" s="120" t="str">
        <f t="shared" si="15"/>
        <v/>
      </c>
      <c r="X151" s="42" t="str">
        <f t="shared" si="16"/>
        <v/>
      </c>
    </row>
    <row r="152" spans="1:24" x14ac:dyDescent="0.25">
      <c r="A152" s="13" t="str">
        <f t="shared" si="17"/>
        <v/>
      </c>
      <c r="B152" s="75" t="str">
        <f>IF(Ansøgning!B134="","",Ansøgning!B134)</f>
        <v/>
      </c>
      <c r="C152" s="75" t="str">
        <f>IF(Ansøgning!C134="","",Ansøgning!C134)</f>
        <v/>
      </c>
      <c r="D152" s="75" t="str">
        <f>IF(Ansøgning!D134="","",Ansøgning!D134)</f>
        <v/>
      </c>
      <c r="E152" s="76" t="str">
        <f>IF(Ansøgning!E134="","",Ansøgning!E134)</f>
        <v/>
      </c>
      <c r="F152" s="76" t="str">
        <f>IF(Ansøgning!F134="","",Ansøgning!F134)</f>
        <v/>
      </c>
      <c r="G152" s="33" t="str">
        <f>IF(OR(E152="",F152=""),"",NETWORKDAYS(E152,F152,Lister!$D$7:$D$13))</f>
        <v/>
      </c>
      <c r="H152" s="76" t="str">
        <f>IF(Ansøgning!H134="","",Ansøgning!H134)</f>
        <v/>
      </c>
      <c r="I152" s="32" t="str">
        <f t="shared" si="11"/>
        <v/>
      </c>
      <c r="J152" s="77" t="str">
        <f>IF(Ansøgning!J134="","",Ansøgning!J134)</f>
        <v/>
      </c>
      <c r="K152" s="77" t="str">
        <f>IF(Ansøgning!K134="","",Ansøgning!K134)</f>
        <v/>
      </c>
      <c r="L152" s="46" t="str">
        <f t="shared" si="12"/>
        <v/>
      </c>
      <c r="M152" s="78" t="str">
        <f>IF(Ansøgning!M134="","",Ansøgning!M134)</f>
        <v/>
      </c>
      <c r="N152" s="31" t="str">
        <f t="shared" si="13"/>
        <v/>
      </c>
      <c r="O152" s="78" t="str">
        <f>IF(Ansøgning!O134="","",Ansøgning!O134)</f>
        <v/>
      </c>
      <c r="P152" s="78" t="str">
        <f>IF(Ansøgning!P134="","",Ansøgning!P134)</f>
        <v/>
      </c>
      <c r="Q152" s="78" t="str">
        <f>IF(Ansøgning!Q134="","",Ansøgning!Q134)</f>
        <v/>
      </c>
      <c r="R152" s="78" t="str">
        <f>IF(Ansøgning!R134="","",Ansøgning!R134)</f>
        <v/>
      </c>
      <c r="S152" s="46" t="str">
        <f>IFERROR(MAX(IF(OR(O152="",P152=""),"",IF(AND(AND(MONTH(E152)&gt;=7,MONTH(E152)&lt;8),AND(MONTH(F152)&gt;=7,MONTH(F152)&lt;8)),(NETWORKDAYS(E152,F152,Lister!$D$7:$D$13)-O152)*N152/NETWORKDAYS(Lister!$D$19,Lister!$E$19,Lister!$D$7:$D$13),IF(AND(AND(MONTH(E152)&gt;=7,MONTH(E152)&lt;8),MONTH(F152)&gt;7),(NETWORKDAYS(E152,Lister!$E$19,Lister!$D$7:$D$13)-O152)*N152/NETWORKDAYS(Lister!$D$19,Lister!$E$19,Lister!$D$7:$D$13),IF(MONTH(E152)&gt;7,0)))),0),"")</f>
        <v/>
      </c>
      <c r="T152" s="46" t="str">
        <f>IFERROR(MAX(IF(OR(O152="",P152=""),"",IF(AND(AND(MONTH(E152)&gt;=8,MONTH(E152)&lt;9),AND(MONTH(F152)&gt;=8,MONTH(F152)&lt;9)),(NETWORKDAYS(E152,F152,Lister!$D$7:$D$13)-P152)*N152/NETWORKDAYS(Lister!$D$20,Lister!$E$20,Lister!$D$7:$D$13),IF(AND(MONTH(E152)=7,MONTH(F152)=8),(NETWORKDAYS(Lister!$D$20,F152,Lister!$D$7:$D$13)-P152)*N152/NETWORKDAYS(Lister!$D$20,Lister!$E$20,Lister!$D$7:$D$13),IF(AND(MONTH(E152)=7,MONTH(F152)=7),0)))),0),"")</f>
        <v/>
      </c>
      <c r="U152" s="78" t="str">
        <f>IF(Ansøgning!U134="","",Ansøgning!U134)</f>
        <v/>
      </c>
      <c r="V152" s="119" t="str">
        <f t="shared" si="14"/>
        <v/>
      </c>
      <c r="W152" s="120" t="str">
        <f t="shared" si="15"/>
        <v/>
      </c>
      <c r="X152" s="42" t="str">
        <f t="shared" si="16"/>
        <v/>
      </c>
    </row>
    <row r="153" spans="1:24" x14ac:dyDescent="0.25">
      <c r="A153" s="13" t="str">
        <f t="shared" si="17"/>
        <v/>
      </c>
      <c r="B153" s="75" t="str">
        <f>IF(Ansøgning!B135="","",Ansøgning!B135)</f>
        <v/>
      </c>
      <c r="C153" s="75" t="str">
        <f>IF(Ansøgning!C135="","",Ansøgning!C135)</f>
        <v/>
      </c>
      <c r="D153" s="75" t="str">
        <f>IF(Ansøgning!D135="","",Ansøgning!D135)</f>
        <v/>
      </c>
      <c r="E153" s="76" t="str">
        <f>IF(Ansøgning!E135="","",Ansøgning!E135)</f>
        <v/>
      </c>
      <c r="F153" s="76" t="str">
        <f>IF(Ansøgning!F135="","",Ansøgning!F135)</f>
        <v/>
      </c>
      <c r="G153" s="33" t="str">
        <f>IF(OR(E153="",F153=""),"",NETWORKDAYS(E153,F153,Lister!$D$7:$D$13))</f>
        <v/>
      </c>
      <c r="H153" s="76" t="str">
        <f>IF(Ansøgning!H135="","",Ansøgning!H135)</f>
        <v/>
      </c>
      <c r="I153" s="32" t="str">
        <f t="shared" si="11"/>
        <v/>
      </c>
      <c r="J153" s="77" t="str">
        <f>IF(Ansøgning!J135="","",Ansøgning!J135)</f>
        <v/>
      </c>
      <c r="K153" s="77" t="str">
        <f>IF(Ansøgning!K135="","",Ansøgning!K135)</f>
        <v/>
      </c>
      <c r="L153" s="46" t="str">
        <f t="shared" si="12"/>
        <v/>
      </c>
      <c r="M153" s="78" t="str">
        <f>IF(Ansøgning!M135="","",Ansøgning!M135)</f>
        <v/>
      </c>
      <c r="N153" s="31" t="str">
        <f t="shared" si="13"/>
        <v/>
      </c>
      <c r="O153" s="78" t="str">
        <f>IF(Ansøgning!O135="","",Ansøgning!O135)</f>
        <v/>
      </c>
      <c r="P153" s="78" t="str">
        <f>IF(Ansøgning!P135="","",Ansøgning!P135)</f>
        <v/>
      </c>
      <c r="Q153" s="78" t="str">
        <f>IF(Ansøgning!Q135="","",Ansøgning!Q135)</f>
        <v/>
      </c>
      <c r="R153" s="78" t="str">
        <f>IF(Ansøgning!R135="","",Ansøgning!R135)</f>
        <v/>
      </c>
      <c r="S153" s="46" t="str">
        <f>IFERROR(MAX(IF(OR(O153="",P153=""),"",IF(AND(AND(MONTH(E153)&gt;=7,MONTH(E153)&lt;8),AND(MONTH(F153)&gt;=7,MONTH(F153)&lt;8)),(NETWORKDAYS(E153,F153,Lister!$D$7:$D$13)-O153)*N153/NETWORKDAYS(Lister!$D$19,Lister!$E$19,Lister!$D$7:$D$13),IF(AND(AND(MONTH(E153)&gt;=7,MONTH(E153)&lt;8),MONTH(F153)&gt;7),(NETWORKDAYS(E153,Lister!$E$19,Lister!$D$7:$D$13)-O153)*N153/NETWORKDAYS(Lister!$D$19,Lister!$E$19,Lister!$D$7:$D$13),IF(MONTH(E153)&gt;7,0)))),0),"")</f>
        <v/>
      </c>
      <c r="T153" s="46" t="str">
        <f>IFERROR(MAX(IF(OR(O153="",P153=""),"",IF(AND(AND(MONTH(E153)&gt;=8,MONTH(E153)&lt;9),AND(MONTH(F153)&gt;=8,MONTH(F153)&lt;9)),(NETWORKDAYS(E153,F153,Lister!$D$7:$D$13)-P153)*N153/NETWORKDAYS(Lister!$D$20,Lister!$E$20,Lister!$D$7:$D$13),IF(AND(MONTH(E153)=7,MONTH(F153)=8),(NETWORKDAYS(Lister!$D$20,F153,Lister!$D$7:$D$13)-P153)*N153/NETWORKDAYS(Lister!$D$20,Lister!$E$20,Lister!$D$7:$D$13),IF(AND(MONTH(E153)=7,MONTH(F153)=7),0)))),0),"")</f>
        <v/>
      </c>
      <c r="U153" s="78" t="str">
        <f>IF(Ansøgning!U135="","",Ansøgning!U135)</f>
        <v/>
      </c>
      <c r="V153" s="119" t="str">
        <f t="shared" si="14"/>
        <v/>
      </c>
      <c r="W153" s="120" t="str">
        <f t="shared" si="15"/>
        <v/>
      </c>
      <c r="X153" s="42" t="str">
        <f t="shared" si="16"/>
        <v/>
      </c>
    </row>
    <row r="154" spans="1:24" x14ac:dyDescent="0.25">
      <c r="A154" s="13" t="str">
        <f t="shared" si="17"/>
        <v/>
      </c>
      <c r="B154" s="75" t="str">
        <f>IF(Ansøgning!B136="","",Ansøgning!B136)</f>
        <v/>
      </c>
      <c r="C154" s="75" t="str">
        <f>IF(Ansøgning!C136="","",Ansøgning!C136)</f>
        <v/>
      </c>
      <c r="D154" s="75" t="str">
        <f>IF(Ansøgning!D136="","",Ansøgning!D136)</f>
        <v/>
      </c>
      <c r="E154" s="76" t="str">
        <f>IF(Ansøgning!E136="","",Ansøgning!E136)</f>
        <v/>
      </c>
      <c r="F154" s="76" t="str">
        <f>IF(Ansøgning!F136="","",Ansøgning!F136)</f>
        <v/>
      </c>
      <c r="G154" s="33" t="str">
        <f>IF(OR(E154="",F154=""),"",NETWORKDAYS(E154,F154,Lister!$D$7:$D$13))</f>
        <v/>
      </c>
      <c r="H154" s="76" t="str">
        <f>IF(Ansøgning!H136="","",Ansøgning!H136)</f>
        <v/>
      </c>
      <c r="I154" s="32" t="str">
        <f t="shared" si="11"/>
        <v/>
      </c>
      <c r="J154" s="77" t="str">
        <f>IF(Ansøgning!J136="","",Ansøgning!J136)</f>
        <v/>
      </c>
      <c r="K154" s="77" t="str">
        <f>IF(Ansøgning!K136="","",Ansøgning!K136)</f>
        <v/>
      </c>
      <c r="L154" s="46" t="str">
        <f t="shared" si="12"/>
        <v/>
      </c>
      <c r="M154" s="78" t="str">
        <f>IF(Ansøgning!M136="","",Ansøgning!M136)</f>
        <v/>
      </c>
      <c r="N154" s="31" t="str">
        <f t="shared" si="13"/>
        <v/>
      </c>
      <c r="O154" s="78" t="str">
        <f>IF(Ansøgning!O136="","",Ansøgning!O136)</f>
        <v/>
      </c>
      <c r="P154" s="78" t="str">
        <f>IF(Ansøgning!P136="","",Ansøgning!P136)</f>
        <v/>
      </c>
      <c r="Q154" s="78" t="str">
        <f>IF(Ansøgning!Q136="","",Ansøgning!Q136)</f>
        <v/>
      </c>
      <c r="R154" s="78" t="str">
        <f>IF(Ansøgning!R136="","",Ansøgning!R136)</f>
        <v/>
      </c>
      <c r="S154" s="46" t="str">
        <f>IFERROR(MAX(IF(OR(O154="",P154=""),"",IF(AND(AND(MONTH(E154)&gt;=7,MONTH(E154)&lt;8),AND(MONTH(F154)&gt;=7,MONTH(F154)&lt;8)),(NETWORKDAYS(E154,F154,Lister!$D$7:$D$13)-O154)*N154/NETWORKDAYS(Lister!$D$19,Lister!$E$19,Lister!$D$7:$D$13),IF(AND(AND(MONTH(E154)&gt;=7,MONTH(E154)&lt;8),MONTH(F154)&gt;7),(NETWORKDAYS(E154,Lister!$E$19,Lister!$D$7:$D$13)-O154)*N154/NETWORKDAYS(Lister!$D$19,Lister!$E$19,Lister!$D$7:$D$13),IF(MONTH(E154)&gt;7,0)))),0),"")</f>
        <v/>
      </c>
      <c r="T154" s="46" t="str">
        <f>IFERROR(MAX(IF(OR(O154="",P154=""),"",IF(AND(AND(MONTH(E154)&gt;=8,MONTH(E154)&lt;9),AND(MONTH(F154)&gt;=8,MONTH(F154)&lt;9)),(NETWORKDAYS(E154,F154,Lister!$D$7:$D$13)-P154)*N154/NETWORKDAYS(Lister!$D$20,Lister!$E$20,Lister!$D$7:$D$13),IF(AND(MONTH(E154)=7,MONTH(F154)=8),(NETWORKDAYS(Lister!$D$20,F154,Lister!$D$7:$D$13)-P154)*N154/NETWORKDAYS(Lister!$D$20,Lister!$E$20,Lister!$D$7:$D$13),IF(AND(MONTH(E154)=7,MONTH(F154)=7),0)))),0),"")</f>
        <v/>
      </c>
      <c r="U154" s="78" t="str">
        <f>IF(Ansøgning!U136="","",Ansøgning!U136)</f>
        <v/>
      </c>
      <c r="V154" s="119" t="str">
        <f t="shared" si="14"/>
        <v/>
      </c>
      <c r="W154" s="120" t="str">
        <f t="shared" si="15"/>
        <v/>
      </c>
      <c r="X154" s="42" t="str">
        <f t="shared" si="16"/>
        <v/>
      </c>
    </row>
    <row r="155" spans="1:24" x14ac:dyDescent="0.25">
      <c r="A155" s="13" t="str">
        <f t="shared" si="17"/>
        <v/>
      </c>
      <c r="B155" s="75" t="str">
        <f>IF(Ansøgning!B137="","",Ansøgning!B137)</f>
        <v/>
      </c>
      <c r="C155" s="75" t="str">
        <f>IF(Ansøgning!C137="","",Ansøgning!C137)</f>
        <v/>
      </c>
      <c r="D155" s="75" t="str">
        <f>IF(Ansøgning!D137="","",Ansøgning!D137)</f>
        <v/>
      </c>
      <c r="E155" s="76" t="str">
        <f>IF(Ansøgning!E137="","",Ansøgning!E137)</f>
        <v/>
      </c>
      <c r="F155" s="76" t="str">
        <f>IF(Ansøgning!F137="","",Ansøgning!F137)</f>
        <v/>
      </c>
      <c r="G155" s="33" t="str">
        <f>IF(OR(E155="",F155=""),"",NETWORKDAYS(E155,F155,Lister!$D$7:$D$13))</f>
        <v/>
      </c>
      <c r="H155" s="76" t="str">
        <f>IF(Ansøgning!H137="","",Ansøgning!H137)</f>
        <v/>
      </c>
      <c r="I155" s="32" t="str">
        <f t="shared" si="11"/>
        <v/>
      </c>
      <c r="J155" s="77" t="str">
        <f>IF(Ansøgning!J137="","",Ansøgning!J137)</f>
        <v/>
      </c>
      <c r="K155" s="77" t="str">
        <f>IF(Ansøgning!K137="","",Ansøgning!K137)</f>
        <v/>
      </c>
      <c r="L155" s="46" t="str">
        <f t="shared" si="12"/>
        <v/>
      </c>
      <c r="M155" s="78" t="str">
        <f>IF(Ansøgning!M137="","",Ansøgning!M137)</f>
        <v/>
      </c>
      <c r="N155" s="31" t="str">
        <f t="shared" si="13"/>
        <v/>
      </c>
      <c r="O155" s="78" t="str">
        <f>IF(Ansøgning!O137="","",Ansøgning!O137)</f>
        <v/>
      </c>
      <c r="P155" s="78" t="str">
        <f>IF(Ansøgning!P137="","",Ansøgning!P137)</f>
        <v/>
      </c>
      <c r="Q155" s="78" t="str">
        <f>IF(Ansøgning!Q137="","",Ansøgning!Q137)</f>
        <v/>
      </c>
      <c r="R155" s="78" t="str">
        <f>IF(Ansøgning!R137="","",Ansøgning!R137)</f>
        <v/>
      </c>
      <c r="S155" s="46" t="str">
        <f>IFERROR(MAX(IF(OR(O155="",P155=""),"",IF(AND(AND(MONTH(E155)&gt;=7,MONTH(E155)&lt;8),AND(MONTH(F155)&gt;=7,MONTH(F155)&lt;8)),(NETWORKDAYS(E155,F155,Lister!$D$7:$D$13)-O155)*N155/NETWORKDAYS(Lister!$D$19,Lister!$E$19,Lister!$D$7:$D$13),IF(AND(AND(MONTH(E155)&gt;=7,MONTH(E155)&lt;8),MONTH(F155)&gt;7),(NETWORKDAYS(E155,Lister!$E$19,Lister!$D$7:$D$13)-O155)*N155/NETWORKDAYS(Lister!$D$19,Lister!$E$19,Lister!$D$7:$D$13),IF(MONTH(E155)&gt;7,0)))),0),"")</f>
        <v/>
      </c>
      <c r="T155" s="46" t="str">
        <f>IFERROR(MAX(IF(OR(O155="",P155=""),"",IF(AND(AND(MONTH(E155)&gt;=8,MONTH(E155)&lt;9),AND(MONTH(F155)&gt;=8,MONTH(F155)&lt;9)),(NETWORKDAYS(E155,F155,Lister!$D$7:$D$13)-P155)*N155/NETWORKDAYS(Lister!$D$20,Lister!$E$20,Lister!$D$7:$D$13),IF(AND(MONTH(E155)=7,MONTH(F155)=8),(NETWORKDAYS(Lister!$D$20,F155,Lister!$D$7:$D$13)-P155)*N155/NETWORKDAYS(Lister!$D$20,Lister!$E$20,Lister!$D$7:$D$13),IF(AND(MONTH(E155)=7,MONTH(F155)=7),0)))),0),"")</f>
        <v/>
      </c>
      <c r="U155" s="78" t="str">
        <f>IF(Ansøgning!U137="","",Ansøgning!U137)</f>
        <v/>
      </c>
      <c r="V155" s="119" t="str">
        <f t="shared" si="14"/>
        <v/>
      </c>
      <c r="W155" s="120" t="str">
        <f t="shared" si="15"/>
        <v/>
      </c>
      <c r="X155" s="42" t="str">
        <f t="shared" si="16"/>
        <v/>
      </c>
    </row>
    <row r="156" spans="1:24" x14ac:dyDescent="0.25">
      <c r="A156" s="13" t="str">
        <f t="shared" si="17"/>
        <v/>
      </c>
      <c r="B156" s="75" t="str">
        <f>IF(Ansøgning!B138="","",Ansøgning!B138)</f>
        <v/>
      </c>
      <c r="C156" s="75" t="str">
        <f>IF(Ansøgning!C138="","",Ansøgning!C138)</f>
        <v/>
      </c>
      <c r="D156" s="75" t="str">
        <f>IF(Ansøgning!D138="","",Ansøgning!D138)</f>
        <v/>
      </c>
      <c r="E156" s="76" t="str">
        <f>IF(Ansøgning!E138="","",Ansøgning!E138)</f>
        <v/>
      </c>
      <c r="F156" s="76" t="str">
        <f>IF(Ansøgning!F138="","",Ansøgning!F138)</f>
        <v/>
      </c>
      <c r="G156" s="33" t="str">
        <f>IF(OR(E156="",F156=""),"",NETWORKDAYS(E156,F156,Lister!$D$7:$D$13))</f>
        <v/>
      </c>
      <c r="H156" s="76" t="str">
        <f>IF(Ansøgning!H138="","",Ansøgning!H138)</f>
        <v/>
      </c>
      <c r="I156" s="32" t="str">
        <f t="shared" si="11"/>
        <v/>
      </c>
      <c r="J156" s="77" t="str">
        <f>IF(Ansøgning!J138="","",Ansøgning!J138)</f>
        <v/>
      </c>
      <c r="K156" s="77" t="str">
        <f>IF(Ansøgning!K138="","",Ansøgning!K138)</f>
        <v/>
      </c>
      <c r="L156" s="46" t="str">
        <f t="shared" si="12"/>
        <v/>
      </c>
      <c r="M156" s="78" t="str">
        <f>IF(Ansøgning!M138="","",Ansøgning!M138)</f>
        <v/>
      </c>
      <c r="N156" s="31" t="str">
        <f t="shared" si="13"/>
        <v/>
      </c>
      <c r="O156" s="78" t="str">
        <f>IF(Ansøgning!O138="","",Ansøgning!O138)</f>
        <v/>
      </c>
      <c r="P156" s="78" t="str">
        <f>IF(Ansøgning!P138="","",Ansøgning!P138)</f>
        <v/>
      </c>
      <c r="Q156" s="78" t="str">
        <f>IF(Ansøgning!Q138="","",Ansøgning!Q138)</f>
        <v/>
      </c>
      <c r="R156" s="78" t="str">
        <f>IF(Ansøgning!R138="","",Ansøgning!R138)</f>
        <v/>
      </c>
      <c r="S156" s="46" t="str">
        <f>IFERROR(MAX(IF(OR(O156="",P156=""),"",IF(AND(AND(MONTH(E156)&gt;=7,MONTH(E156)&lt;8),AND(MONTH(F156)&gt;=7,MONTH(F156)&lt;8)),(NETWORKDAYS(E156,F156,Lister!$D$7:$D$13)-O156)*N156/NETWORKDAYS(Lister!$D$19,Lister!$E$19,Lister!$D$7:$D$13),IF(AND(AND(MONTH(E156)&gt;=7,MONTH(E156)&lt;8),MONTH(F156)&gt;7),(NETWORKDAYS(E156,Lister!$E$19,Lister!$D$7:$D$13)-O156)*N156/NETWORKDAYS(Lister!$D$19,Lister!$E$19,Lister!$D$7:$D$13),IF(MONTH(E156)&gt;7,0)))),0),"")</f>
        <v/>
      </c>
      <c r="T156" s="46" t="str">
        <f>IFERROR(MAX(IF(OR(O156="",P156=""),"",IF(AND(AND(MONTH(E156)&gt;=8,MONTH(E156)&lt;9),AND(MONTH(F156)&gt;=8,MONTH(F156)&lt;9)),(NETWORKDAYS(E156,F156,Lister!$D$7:$D$13)-P156)*N156/NETWORKDAYS(Lister!$D$20,Lister!$E$20,Lister!$D$7:$D$13),IF(AND(MONTH(E156)=7,MONTH(F156)=8),(NETWORKDAYS(Lister!$D$20,F156,Lister!$D$7:$D$13)-P156)*N156/NETWORKDAYS(Lister!$D$20,Lister!$E$20,Lister!$D$7:$D$13),IF(AND(MONTH(E156)=7,MONTH(F156)=7),0)))),0),"")</f>
        <v/>
      </c>
      <c r="U156" s="78" t="str">
        <f>IF(Ansøgning!U138="","",Ansøgning!U138)</f>
        <v/>
      </c>
      <c r="V156" s="119" t="str">
        <f t="shared" si="14"/>
        <v/>
      </c>
      <c r="W156" s="120" t="str">
        <f t="shared" si="15"/>
        <v/>
      </c>
      <c r="X156" s="42" t="str">
        <f t="shared" si="16"/>
        <v/>
      </c>
    </row>
    <row r="157" spans="1:24" x14ac:dyDescent="0.25">
      <c r="A157" s="13" t="str">
        <f t="shared" si="17"/>
        <v/>
      </c>
      <c r="B157" s="75" t="str">
        <f>IF(Ansøgning!B139="","",Ansøgning!B139)</f>
        <v/>
      </c>
      <c r="C157" s="75" t="str">
        <f>IF(Ansøgning!C139="","",Ansøgning!C139)</f>
        <v/>
      </c>
      <c r="D157" s="75" t="str">
        <f>IF(Ansøgning!D139="","",Ansøgning!D139)</f>
        <v/>
      </c>
      <c r="E157" s="76" t="str">
        <f>IF(Ansøgning!E139="","",Ansøgning!E139)</f>
        <v/>
      </c>
      <c r="F157" s="76" t="str">
        <f>IF(Ansøgning!F139="","",Ansøgning!F139)</f>
        <v/>
      </c>
      <c r="G157" s="33" t="str">
        <f>IF(OR(E157="",F157=""),"",NETWORKDAYS(E157,F157,Lister!$D$7:$D$13))</f>
        <v/>
      </c>
      <c r="H157" s="76" t="str">
        <f>IF(Ansøgning!H139="","",Ansøgning!H139)</f>
        <v/>
      </c>
      <c r="I157" s="32" t="str">
        <f t="shared" si="11"/>
        <v/>
      </c>
      <c r="J157" s="77" t="str">
        <f>IF(Ansøgning!J139="","",Ansøgning!J139)</f>
        <v/>
      </c>
      <c r="K157" s="77" t="str">
        <f>IF(Ansøgning!K139="","",Ansøgning!K139)</f>
        <v/>
      </c>
      <c r="L157" s="46" t="str">
        <f t="shared" si="12"/>
        <v/>
      </c>
      <c r="M157" s="78" t="str">
        <f>IF(Ansøgning!M139="","",Ansøgning!M139)</f>
        <v/>
      </c>
      <c r="N157" s="31" t="str">
        <f t="shared" si="13"/>
        <v/>
      </c>
      <c r="O157" s="78" t="str">
        <f>IF(Ansøgning!O139="","",Ansøgning!O139)</f>
        <v/>
      </c>
      <c r="P157" s="78" t="str">
        <f>IF(Ansøgning!P139="","",Ansøgning!P139)</f>
        <v/>
      </c>
      <c r="Q157" s="78" t="str">
        <f>IF(Ansøgning!Q139="","",Ansøgning!Q139)</f>
        <v/>
      </c>
      <c r="R157" s="78" t="str">
        <f>IF(Ansøgning!R139="","",Ansøgning!R139)</f>
        <v/>
      </c>
      <c r="S157" s="46" t="str">
        <f>IFERROR(MAX(IF(OR(O157="",P157=""),"",IF(AND(AND(MONTH(E157)&gt;=7,MONTH(E157)&lt;8),AND(MONTH(F157)&gt;=7,MONTH(F157)&lt;8)),(NETWORKDAYS(E157,F157,Lister!$D$7:$D$13)-O157)*N157/NETWORKDAYS(Lister!$D$19,Lister!$E$19,Lister!$D$7:$D$13),IF(AND(AND(MONTH(E157)&gt;=7,MONTH(E157)&lt;8),MONTH(F157)&gt;7),(NETWORKDAYS(E157,Lister!$E$19,Lister!$D$7:$D$13)-O157)*N157/NETWORKDAYS(Lister!$D$19,Lister!$E$19,Lister!$D$7:$D$13),IF(MONTH(E157)&gt;7,0)))),0),"")</f>
        <v/>
      </c>
      <c r="T157" s="46" t="str">
        <f>IFERROR(MAX(IF(OR(O157="",P157=""),"",IF(AND(AND(MONTH(E157)&gt;=8,MONTH(E157)&lt;9),AND(MONTH(F157)&gt;=8,MONTH(F157)&lt;9)),(NETWORKDAYS(E157,F157,Lister!$D$7:$D$13)-P157)*N157/NETWORKDAYS(Lister!$D$20,Lister!$E$20,Lister!$D$7:$D$13),IF(AND(MONTH(E157)=7,MONTH(F157)=8),(NETWORKDAYS(Lister!$D$20,F157,Lister!$D$7:$D$13)-P157)*N157/NETWORKDAYS(Lister!$D$20,Lister!$E$20,Lister!$D$7:$D$13),IF(AND(MONTH(E157)=7,MONTH(F157)=7),0)))),0),"")</f>
        <v/>
      </c>
      <c r="U157" s="78" t="str">
        <f>IF(Ansøgning!U139="","",Ansøgning!U139)</f>
        <v/>
      </c>
      <c r="V157" s="119" t="str">
        <f t="shared" si="14"/>
        <v/>
      </c>
      <c r="W157" s="120" t="str">
        <f t="shared" si="15"/>
        <v/>
      </c>
      <c r="X157" s="42" t="str">
        <f t="shared" si="16"/>
        <v/>
      </c>
    </row>
    <row r="158" spans="1:24" x14ac:dyDescent="0.25">
      <c r="A158" s="13" t="str">
        <f t="shared" si="17"/>
        <v/>
      </c>
      <c r="B158" s="75" t="str">
        <f>IF(Ansøgning!B140="","",Ansøgning!B140)</f>
        <v/>
      </c>
      <c r="C158" s="75" t="str">
        <f>IF(Ansøgning!C140="","",Ansøgning!C140)</f>
        <v/>
      </c>
      <c r="D158" s="75" t="str">
        <f>IF(Ansøgning!D140="","",Ansøgning!D140)</f>
        <v/>
      </c>
      <c r="E158" s="76" t="str">
        <f>IF(Ansøgning!E140="","",Ansøgning!E140)</f>
        <v/>
      </c>
      <c r="F158" s="76" t="str">
        <f>IF(Ansøgning!F140="","",Ansøgning!F140)</f>
        <v/>
      </c>
      <c r="G158" s="33" t="str">
        <f>IF(OR(E158="",F158=""),"",NETWORKDAYS(E158,F158,Lister!$D$7:$D$13))</f>
        <v/>
      </c>
      <c r="H158" s="76" t="str">
        <f>IF(Ansøgning!H140="","",Ansøgning!H140)</f>
        <v/>
      </c>
      <c r="I158" s="32" t="str">
        <f t="shared" si="11"/>
        <v/>
      </c>
      <c r="J158" s="77" t="str">
        <f>IF(Ansøgning!J140="","",Ansøgning!J140)</f>
        <v/>
      </c>
      <c r="K158" s="77" t="str">
        <f>IF(Ansøgning!K140="","",Ansøgning!K140)</f>
        <v/>
      </c>
      <c r="L158" s="46" t="str">
        <f t="shared" si="12"/>
        <v/>
      </c>
      <c r="M158" s="78" t="str">
        <f>IF(Ansøgning!M140="","",Ansøgning!M140)</f>
        <v/>
      </c>
      <c r="N158" s="31" t="str">
        <f t="shared" si="13"/>
        <v/>
      </c>
      <c r="O158" s="78" t="str">
        <f>IF(Ansøgning!O140="","",Ansøgning!O140)</f>
        <v/>
      </c>
      <c r="P158" s="78" t="str">
        <f>IF(Ansøgning!P140="","",Ansøgning!P140)</f>
        <v/>
      </c>
      <c r="Q158" s="78" t="str">
        <f>IF(Ansøgning!Q140="","",Ansøgning!Q140)</f>
        <v/>
      </c>
      <c r="R158" s="78" t="str">
        <f>IF(Ansøgning!R140="","",Ansøgning!R140)</f>
        <v/>
      </c>
      <c r="S158" s="46" t="str">
        <f>IFERROR(MAX(IF(OR(O158="",P158=""),"",IF(AND(AND(MONTH(E158)&gt;=7,MONTH(E158)&lt;8),AND(MONTH(F158)&gt;=7,MONTH(F158)&lt;8)),(NETWORKDAYS(E158,F158,Lister!$D$7:$D$13)-O158)*N158/NETWORKDAYS(Lister!$D$19,Lister!$E$19,Lister!$D$7:$D$13),IF(AND(AND(MONTH(E158)&gt;=7,MONTH(E158)&lt;8),MONTH(F158)&gt;7),(NETWORKDAYS(E158,Lister!$E$19,Lister!$D$7:$D$13)-O158)*N158/NETWORKDAYS(Lister!$D$19,Lister!$E$19,Lister!$D$7:$D$13),IF(MONTH(E158)&gt;7,0)))),0),"")</f>
        <v/>
      </c>
      <c r="T158" s="46" t="str">
        <f>IFERROR(MAX(IF(OR(O158="",P158=""),"",IF(AND(AND(MONTH(E158)&gt;=8,MONTH(E158)&lt;9),AND(MONTH(F158)&gt;=8,MONTH(F158)&lt;9)),(NETWORKDAYS(E158,F158,Lister!$D$7:$D$13)-P158)*N158/NETWORKDAYS(Lister!$D$20,Lister!$E$20,Lister!$D$7:$D$13),IF(AND(MONTH(E158)=7,MONTH(F158)=8),(NETWORKDAYS(Lister!$D$20,F158,Lister!$D$7:$D$13)-P158)*N158/NETWORKDAYS(Lister!$D$20,Lister!$E$20,Lister!$D$7:$D$13),IF(AND(MONTH(E158)=7,MONTH(F158)=7),0)))),0),"")</f>
        <v/>
      </c>
      <c r="U158" s="78" t="str">
        <f>IF(Ansøgning!U140="","",Ansøgning!U140)</f>
        <v/>
      </c>
      <c r="V158" s="119" t="str">
        <f t="shared" si="14"/>
        <v/>
      </c>
      <c r="W158" s="120" t="str">
        <f t="shared" si="15"/>
        <v/>
      </c>
      <c r="X158" s="42" t="str">
        <f t="shared" si="16"/>
        <v/>
      </c>
    </row>
    <row r="159" spans="1:24" x14ac:dyDescent="0.25">
      <c r="A159" s="13" t="str">
        <f t="shared" si="17"/>
        <v/>
      </c>
      <c r="B159" s="75" t="str">
        <f>IF(Ansøgning!B141="","",Ansøgning!B141)</f>
        <v/>
      </c>
      <c r="C159" s="75" t="str">
        <f>IF(Ansøgning!C141="","",Ansøgning!C141)</f>
        <v/>
      </c>
      <c r="D159" s="75" t="str">
        <f>IF(Ansøgning!D141="","",Ansøgning!D141)</f>
        <v/>
      </c>
      <c r="E159" s="76" t="str">
        <f>IF(Ansøgning!E141="","",Ansøgning!E141)</f>
        <v/>
      </c>
      <c r="F159" s="76" t="str">
        <f>IF(Ansøgning!F141="","",Ansøgning!F141)</f>
        <v/>
      </c>
      <c r="G159" s="33" t="str">
        <f>IF(OR(E159="",F159=""),"",NETWORKDAYS(E159,F159,Lister!$D$7:$D$13))</f>
        <v/>
      </c>
      <c r="H159" s="76" t="str">
        <f>IF(Ansøgning!H141="","",Ansøgning!H141)</f>
        <v/>
      </c>
      <c r="I159" s="32" t="str">
        <f t="shared" si="11"/>
        <v/>
      </c>
      <c r="J159" s="77" t="str">
        <f>IF(Ansøgning!J141="","",Ansøgning!J141)</f>
        <v/>
      </c>
      <c r="K159" s="77" t="str">
        <f>IF(Ansøgning!K141="","",Ansøgning!K141)</f>
        <v/>
      </c>
      <c r="L159" s="46" t="str">
        <f t="shared" si="12"/>
        <v/>
      </c>
      <c r="M159" s="78" t="str">
        <f>IF(Ansøgning!M141="","",Ansøgning!M141)</f>
        <v/>
      </c>
      <c r="N159" s="31" t="str">
        <f t="shared" si="13"/>
        <v/>
      </c>
      <c r="O159" s="78" t="str">
        <f>IF(Ansøgning!O141="","",Ansøgning!O141)</f>
        <v/>
      </c>
      <c r="P159" s="78" t="str">
        <f>IF(Ansøgning!P141="","",Ansøgning!P141)</f>
        <v/>
      </c>
      <c r="Q159" s="78" t="str">
        <f>IF(Ansøgning!Q141="","",Ansøgning!Q141)</f>
        <v/>
      </c>
      <c r="R159" s="78" t="str">
        <f>IF(Ansøgning!R141="","",Ansøgning!R141)</f>
        <v/>
      </c>
      <c r="S159" s="46" t="str">
        <f>IFERROR(MAX(IF(OR(O159="",P159=""),"",IF(AND(AND(MONTH(E159)&gt;=7,MONTH(E159)&lt;8),AND(MONTH(F159)&gt;=7,MONTH(F159)&lt;8)),(NETWORKDAYS(E159,F159,Lister!$D$7:$D$13)-O159)*N159/NETWORKDAYS(Lister!$D$19,Lister!$E$19,Lister!$D$7:$D$13),IF(AND(AND(MONTH(E159)&gt;=7,MONTH(E159)&lt;8),MONTH(F159)&gt;7),(NETWORKDAYS(E159,Lister!$E$19,Lister!$D$7:$D$13)-O159)*N159/NETWORKDAYS(Lister!$D$19,Lister!$E$19,Lister!$D$7:$D$13),IF(MONTH(E159)&gt;7,0)))),0),"")</f>
        <v/>
      </c>
      <c r="T159" s="46" t="str">
        <f>IFERROR(MAX(IF(OR(O159="",P159=""),"",IF(AND(AND(MONTH(E159)&gt;=8,MONTH(E159)&lt;9),AND(MONTH(F159)&gt;=8,MONTH(F159)&lt;9)),(NETWORKDAYS(E159,F159,Lister!$D$7:$D$13)-P159)*N159/NETWORKDAYS(Lister!$D$20,Lister!$E$20,Lister!$D$7:$D$13),IF(AND(MONTH(E159)=7,MONTH(F159)=8),(NETWORKDAYS(Lister!$D$20,F159,Lister!$D$7:$D$13)-P159)*N159/NETWORKDAYS(Lister!$D$20,Lister!$E$20,Lister!$D$7:$D$13),IF(AND(MONTH(E159)=7,MONTH(F159)=7),0)))),0),"")</f>
        <v/>
      </c>
      <c r="U159" s="78" t="str">
        <f>IF(Ansøgning!U141="","",Ansøgning!U141)</f>
        <v/>
      </c>
      <c r="V159" s="119" t="str">
        <f t="shared" si="14"/>
        <v/>
      </c>
      <c r="W159" s="120" t="str">
        <f t="shared" si="15"/>
        <v/>
      </c>
      <c r="X159" s="42" t="str">
        <f t="shared" si="16"/>
        <v/>
      </c>
    </row>
    <row r="160" spans="1:24" x14ac:dyDescent="0.25">
      <c r="A160" s="13" t="str">
        <f t="shared" si="17"/>
        <v/>
      </c>
      <c r="B160" s="75" t="str">
        <f>IF(Ansøgning!B142="","",Ansøgning!B142)</f>
        <v/>
      </c>
      <c r="C160" s="75" t="str">
        <f>IF(Ansøgning!C142="","",Ansøgning!C142)</f>
        <v/>
      </c>
      <c r="D160" s="75" t="str">
        <f>IF(Ansøgning!D142="","",Ansøgning!D142)</f>
        <v/>
      </c>
      <c r="E160" s="76" t="str">
        <f>IF(Ansøgning!E142="","",Ansøgning!E142)</f>
        <v/>
      </c>
      <c r="F160" s="76" t="str">
        <f>IF(Ansøgning!F142="","",Ansøgning!F142)</f>
        <v/>
      </c>
      <c r="G160" s="33" t="str">
        <f>IF(OR(E160="",F160=""),"",NETWORKDAYS(E160,F160,Lister!$D$7:$D$13))</f>
        <v/>
      </c>
      <c r="H160" s="76" t="str">
        <f>IF(Ansøgning!H142="","",Ansøgning!H142)</f>
        <v/>
      </c>
      <c r="I160" s="32" t="str">
        <f t="shared" si="11"/>
        <v/>
      </c>
      <c r="J160" s="77" t="str">
        <f>IF(Ansøgning!J142="","",Ansøgning!J142)</f>
        <v/>
      </c>
      <c r="K160" s="77" t="str">
        <f>IF(Ansøgning!K142="","",Ansøgning!K142)</f>
        <v/>
      </c>
      <c r="L160" s="46" t="str">
        <f t="shared" si="12"/>
        <v/>
      </c>
      <c r="M160" s="78" t="str">
        <f>IF(Ansøgning!M142="","",Ansøgning!M142)</f>
        <v/>
      </c>
      <c r="N160" s="31" t="str">
        <f t="shared" si="13"/>
        <v/>
      </c>
      <c r="O160" s="78" t="str">
        <f>IF(Ansøgning!O142="","",Ansøgning!O142)</f>
        <v/>
      </c>
      <c r="P160" s="78" t="str">
        <f>IF(Ansøgning!P142="","",Ansøgning!P142)</f>
        <v/>
      </c>
      <c r="Q160" s="78" t="str">
        <f>IF(Ansøgning!Q142="","",Ansøgning!Q142)</f>
        <v/>
      </c>
      <c r="R160" s="78" t="str">
        <f>IF(Ansøgning!R142="","",Ansøgning!R142)</f>
        <v/>
      </c>
      <c r="S160" s="46" t="str">
        <f>IFERROR(MAX(IF(OR(O160="",P160=""),"",IF(AND(AND(MONTH(E160)&gt;=7,MONTH(E160)&lt;8),AND(MONTH(F160)&gt;=7,MONTH(F160)&lt;8)),(NETWORKDAYS(E160,F160,Lister!$D$7:$D$13)-O160)*N160/NETWORKDAYS(Lister!$D$19,Lister!$E$19,Lister!$D$7:$D$13),IF(AND(AND(MONTH(E160)&gt;=7,MONTH(E160)&lt;8),MONTH(F160)&gt;7),(NETWORKDAYS(E160,Lister!$E$19,Lister!$D$7:$D$13)-O160)*N160/NETWORKDAYS(Lister!$D$19,Lister!$E$19,Lister!$D$7:$D$13),IF(MONTH(E160)&gt;7,0)))),0),"")</f>
        <v/>
      </c>
      <c r="T160" s="46" t="str">
        <f>IFERROR(MAX(IF(OR(O160="",P160=""),"",IF(AND(AND(MONTH(E160)&gt;=8,MONTH(E160)&lt;9),AND(MONTH(F160)&gt;=8,MONTH(F160)&lt;9)),(NETWORKDAYS(E160,F160,Lister!$D$7:$D$13)-P160)*N160/NETWORKDAYS(Lister!$D$20,Lister!$E$20,Lister!$D$7:$D$13),IF(AND(MONTH(E160)=7,MONTH(F160)=8),(NETWORKDAYS(Lister!$D$20,F160,Lister!$D$7:$D$13)-P160)*N160/NETWORKDAYS(Lister!$D$20,Lister!$E$20,Lister!$D$7:$D$13),IF(AND(MONTH(E160)=7,MONTH(F160)=7),0)))),0),"")</f>
        <v/>
      </c>
      <c r="U160" s="78" t="str">
        <f>IF(Ansøgning!U142="","",Ansøgning!U142)</f>
        <v/>
      </c>
      <c r="V160" s="119" t="str">
        <f t="shared" si="14"/>
        <v/>
      </c>
      <c r="W160" s="120" t="str">
        <f t="shared" si="15"/>
        <v/>
      </c>
      <c r="X160" s="42" t="str">
        <f t="shared" si="16"/>
        <v/>
      </c>
    </row>
    <row r="161" spans="1:24" x14ac:dyDescent="0.25">
      <c r="A161" s="13" t="str">
        <f t="shared" si="17"/>
        <v/>
      </c>
      <c r="B161" s="75" t="str">
        <f>IF(Ansøgning!B143="","",Ansøgning!B143)</f>
        <v/>
      </c>
      <c r="C161" s="75" t="str">
        <f>IF(Ansøgning!C143="","",Ansøgning!C143)</f>
        <v/>
      </c>
      <c r="D161" s="75" t="str">
        <f>IF(Ansøgning!D143="","",Ansøgning!D143)</f>
        <v/>
      </c>
      <c r="E161" s="76" t="str">
        <f>IF(Ansøgning!E143="","",Ansøgning!E143)</f>
        <v/>
      </c>
      <c r="F161" s="76" t="str">
        <f>IF(Ansøgning!F143="","",Ansøgning!F143)</f>
        <v/>
      </c>
      <c r="G161" s="33" t="str">
        <f>IF(OR(E161="",F161=""),"",NETWORKDAYS(E161,F161,Lister!$D$7:$D$13))</f>
        <v/>
      </c>
      <c r="H161" s="76" t="str">
        <f>IF(Ansøgning!H143="","",Ansøgning!H143)</f>
        <v/>
      </c>
      <c r="I161" s="32" t="str">
        <f t="shared" si="11"/>
        <v/>
      </c>
      <c r="J161" s="77" t="str">
        <f>IF(Ansøgning!J143="","",Ansøgning!J143)</f>
        <v/>
      </c>
      <c r="K161" s="77" t="str">
        <f>IF(Ansøgning!K143="","",Ansøgning!K143)</f>
        <v/>
      </c>
      <c r="L161" s="46" t="str">
        <f t="shared" si="12"/>
        <v/>
      </c>
      <c r="M161" s="78" t="str">
        <f>IF(Ansøgning!M143="","",Ansøgning!M143)</f>
        <v/>
      </c>
      <c r="N161" s="31" t="str">
        <f t="shared" si="13"/>
        <v/>
      </c>
      <c r="O161" s="78" t="str">
        <f>IF(Ansøgning!O143="","",Ansøgning!O143)</f>
        <v/>
      </c>
      <c r="P161" s="78" t="str">
        <f>IF(Ansøgning!P143="","",Ansøgning!P143)</f>
        <v/>
      </c>
      <c r="Q161" s="78" t="str">
        <f>IF(Ansøgning!Q143="","",Ansøgning!Q143)</f>
        <v/>
      </c>
      <c r="R161" s="78" t="str">
        <f>IF(Ansøgning!R143="","",Ansøgning!R143)</f>
        <v/>
      </c>
      <c r="S161" s="46" t="str">
        <f>IFERROR(MAX(IF(OR(O161="",P161=""),"",IF(AND(AND(MONTH(E161)&gt;=7,MONTH(E161)&lt;8),AND(MONTH(F161)&gt;=7,MONTH(F161)&lt;8)),(NETWORKDAYS(E161,F161,Lister!$D$7:$D$13)-O161)*N161/NETWORKDAYS(Lister!$D$19,Lister!$E$19,Lister!$D$7:$D$13),IF(AND(AND(MONTH(E161)&gt;=7,MONTH(E161)&lt;8),MONTH(F161)&gt;7),(NETWORKDAYS(E161,Lister!$E$19,Lister!$D$7:$D$13)-O161)*N161/NETWORKDAYS(Lister!$D$19,Lister!$E$19,Lister!$D$7:$D$13),IF(MONTH(E161)&gt;7,0)))),0),"")</f>
        <v/>
      </c>
      <c r="T161" s="46" t="str">
        <f>IFERROR(MAX(IF(OR(O161="",P161=""),"",IF(AND(AND(MONTH(E161)&gt;=8,MONTH(E161)&lt;9),AND(MONTH(F161)&gt;=8,MONTH(F161)&lt;9)),(NETWORKDAYS(E161,F161,Lister!$D$7:$D$13)-P161)*N161/NETWORKDAYS(Lister!$D$20,Lister!$E$20,Lister!$D$7:$D$13),IF(AND(MONTH(E161)=7,MONTH(F161)=8),(NETWORKDAYS(Lister!$D$20,F161,Lister!$D$7:$D$13)-P161)*N161/NETWORKDAYS(Lister!$D$20,Lister!$E$20,Lister!$D$7:$D$13),IF(AND(MONTH(E161)=7,MONTH(F161)=7),0)))),0),"")</f>
        <v/>
      </c>
      <c r="U161" s="78" t="str">
        <f>IF(Ansøgning!U143="","",Ansøgning!U143)</f>
        <v/>
      </c>
      <c r="V161" s="119" t="str">
        <f t="shared" si="14"/>
        <v/>
      </c>
      <c r="W161" s="120" t="str">
        <f t="shared" si="15"/>
        <v/>
      </c>
      <c r="X161" s="42" t="str">
        <f t="shared" si="16"/>
        <v/>
      </c>
    </row>
    <row r="162" spans="1:24" x14ac:dyDescent="0.25">
      <c r="A162" s="13" t="str">
        <f t="shared" si="17"/>
        <v/>
      </c>
      <c r="B162" s="75" t="str">
        <f>IF(Ansøgning!B144="","",Ansøgning!B144)</f>
        <v/>
      </c>
      <c r="C162" s="75" t="str">
        <f>IF(Ansøgning!C144="","",Ansøgning!C144)</f>
        <v/>
      </c>
      <c r="D162" s="75" t="str">
        <f>IF(Ansøgning!D144="","",Ansøgning!D144)</f>
        <v/>
      </c>
      <c r="E162" s="76" t="str">
        <f>IF(Ansøgning!E144="","",Ansøgning!E144)</f>
        <v/>
      </c>
      <c r="F162" s="76" t="str">
        <f>IF(Ansøgning!F144="","",Ansøgning!F144)</f>
        <v/>
      </c>
      <c r="G162" s="33" t="str">
        <f>IF(OR(E162="",F162=""),"",NETWORKDAYS(E162,F162,Lister!$D$7:$D$13))</f>
        <v/>
      </c>
      <c r="H162" s="76" t="str">
        <f>IF(Ansøgning!H144="","",Ansøgning!H144)</f>
        <v/>
      </c>
      <c r="I162" s="32" t="str">
        <f t="shared" si="11"/>
        <v/>
      </c>
      <c r="J162" s="77" t="str">
        <f>IF(Ansøgning!J144="","",Ansøgning!J144)</f>
        <v/>
      </c>
      <c r="K162" s="77" t="str">
        <f>IF(Ansøgning!K144="","",Ansøgning!K144)</f>
        <v/>
      </c>
      <c r="L162" s="46" t="str">
        <f t="shared" si="12"/>
        <v/>
      </c>
      <c r="M162" s="78" t="str">
        <f>IF(Ansøgning!M144="","",Ansøgning!M144)</f>
        <v/>
      </c>
      <c r="N162" s="31" t="str">
        <f t="shared" si="13"/>
        <v/>
      </c>
      <c r="O162" s="78" t="str">
        <f>IF(Ansøgning!O144="","",Ansøgning!O144)</f>
        <v/>
      </c>
      <c r="P162" s="78" t="str">
        <f>IF(Ansøgning!P144="","",Ansøgning!P144)</f>
        <v/>
      </c>
      <c r="Q162" s="78" t="str">
        <f>IF(Ansøgning!Q144="","",Ansøgning!Q144)</f>
        <v/>
      </c>
      <c r="R162" s="78" t="str">
        <f>IF(Ansøgning!R144="","",Ansøgning!R144)</f>
        <v/>
      </c>
      <c r="S162" s="46" t="str">
        <f>IFERROR(MAX(IF(OR(O162="",P162=""),"",IF(AND(AND(MONTH(E162)&gt;=7,MONTH(E162)&lt;8),AND(MONTH(F162)&gt;=7,MONTH(F162)&lt;8)),(NETWORKDAYS(E162,F162,Lister!$D$7:$D$13)-O162)*N162/NETWORKDAYS(Lister!$D$19,Lister!$E$19,Lister!$D$7:$D$13),IF(AND(AND(MONTH(E162)&gt;=7,MONTH(E162)&lt;8),MONTH(F162)&gt;7),(NETWORKDAYS(E162,Lister!$E$19,Lister!$D$7:$D$13)-O162)*N162/NETWORKDAYS(Lister!$D$19,Lister!$E$19,Lister!$D$7:$D$13),IF(MONTH(E162)&gt;7,0)))),0),"")</f>
        <v/>
      </c>
      <c r="T162" s="46" t="str">
        <f>IFERROR(MAX(IF(OR(O162="",P162=""),"",IF(AND(AND(MONTH(E162)&gt;=8,MONTH(E162)&lt;9),AND(MONTH(F162)&gt;=8,MONTH(F162)&lt;9)),(NETWORKDAYS(E162,F162,Lister!$D$7:$D$13)-P162)*N162/NETWORKDAYS(Lister!$D$20,Lister!$E$20,Lister!$D$7:$D$13),IF(AND(MONTH(E162)=7,MONTH(F162)=8),(NETWORKDAYS(Lister!$D$20,F162,Lister!$D$7:$D$13)-P162)*N162/NETWORKDAYS(Lister!$D$20,Lister!$E$20,Lister!$D$7:$D$13),IF(AND(MONTH(E162)=7,MONTH(F162)=7),0)))),0),"")</f>
        <v/>
      </c>
      <c r="U162" s="78" t="str">
        <f>IF(Ansøgning!U144="","",Ansøgning!U144)</f>
        <v/>
      </c>
      <c r="V162" s="119" t="str">
        <f t="shared" si="14"/>
        <v/>
      </c>
      <c r="W162" s="120" t="str">
        <f t="shared" si="15"/>
        <v/>
      </c>
      <c r="X162" s="42" t="str">
        <f t="shared" si="16"/>
        <v/>
      </c>
    </row>
    <row r="163" spans="1:24" x14ac:dyDescent="0.25">
      <c r="A163" s="13" t="str">
        <f t="shared" si="17"/>
        <v/>
      </c>
      <c r="B163" s="75" t="str">
        <f>IF(Ansøgning!B145="","",Ansøgning!B145)</f>
        <v/>
      </c>
      <c r="C163" s="75" t="str">
        <f>IF(Ansøgning!C145="","",Ansøgning!C145)</f>
        <v/>
      </c>
      <c r="D163" s="75" t="str">
        <f>IF(Ansøgning!D145="","",Ansøgning!D145)</f>
        <v/>
      </c>
      <c r="E163" s="76" t="str">
        <f>IF(Ansøgning!E145="","",Ansøgning!E145)</f>
        <v/>
      </c>
      <c r="F163" s="76" t="str">
        <f>IF(Ansøgning!F145="","",Ansøgning!F145)</f>
        <v/>
      </c>
      <c r="G163" s="33" t="str">
        <f>IF(OR(E163="",F163=""),"",NETWORKDAYS(E163,F163,Lister!$D$7:$D$13))</f>
        <v/>
      </c>
      <c r="H163" s="76" t="str">
        <f>IF(Ansøgning!H145="","",Ansøgning!H145)</f>
        <v/>
      </c>
      <c r="I163" s="32" t="str">
        <f t="shared" si="11"/>
        <v/>
      </c>
      <c r="J163" s="77" t="str">
        <f>IF(Ansøgning!J145="","",Ansøgning!J145)</f>
        <v/>
      </c>
      <c r="K163" s="77" t="str">
        <f>IF(Ansøgning!K145="","",Ansøgning!K145)</f>
        <v/>
      </c>
      <c r="L163" s="46" t="str">
        <f t="shared" si="12"/>
        <v/>
      </c>
      <c r="M163" s="78" t="str">
        <f>IF(Ansøgning!M145="","",Ansøgning!M145)</f>
        <v/>
      </c>
      <c r="N163" s="31" t="str">
        <f t="shared" si="13"/>
        <v/>
      </c>
      <c r="O163" s="78" t="str">
        <f>IF(Ansøgning!O145="","",Ansøgning!O145)</f>
        <v/>
      </c>
      <c r="P163" s="78" t="str">
        <f>IF(Ansøgning!P145="","",Ansøgning!P145)</f>
        <v/>
      </c>
      <c r="Q163" s="78" t="str">
        <f>IF(Ansøgning!Q145="","",Ansøgning!Q145)</f>
        <v/>
      </c>
      <c r="R163" s="78" t="str">
        <f>IF(Ansøgning!R145="","",Ansøgning!R145)</f>
        <v/>
      </c>
      <c r="S163" s="46" t="str">
        <f>IFERROR(MAX(IF(OR(O163="",P163=""),"",IF(AND(AND(MONTH(E163)&gt;=7,MONTH(E163)&lt;8),AND(MONTH(F163)&gt;=7,MONTH(F163)&lt;8)),(NETWORKDAYS(E163,F163,Lister!$D$7:$D$13)-O163)*N163/NETWORKDAYS(Lister!$D$19,Lister!$E$19,Lister!$D$7:$D$13),IF(AND(AND(MONTH(E163)&gt;=7,MONTH(E163)&lt;8),MONTH(F163)&gt;7),(NETWORKDAYS(E163,Lister!$E$19,Lister!$D$7:$D$13)-O163)*N163/NETWORKDAYS(Lister!$D$19,Lister!$E$19,Lister!$D$7:$D$13),IF(MONTH(E163)&gt;7,0)))),0),"")</f>
        <v/>
      </c>
      <c r="T163" s="46" t="str">
        <f>IFERROR(MAX(IF(OR(O163="",P163=""),"",IF(AND(AND(MONTH(E163)&gt;=8,MONTH(E163)&lt;9),AND(MONTH(F163)&gt;=8,MONTH(F163)&lt;9)),(NETWORKDAYS(E163,F163,Lister!$D$7:$D$13)-P163)*N163/NETWORKDAYS(Lister!$D$20,Lister!$E$20,Lister!$D$7:$D$13),IF(AND(MONTH(E163)=7,MONTH(F163)=8),(NETWORKDAYS(Lister!$D$20,F163,Lister!$D$7:$D$13)-P163)*N163/NETWORKDAYS(Lister!$D$20,Lister!$E$20,Lister!$D$7:$D$13),IF(AND(MONTH(E163)=7,MONTH(F163)=7),0)))),0),"")</f>
        <v/>
      </c>
      <c r="U163" s="78" t="str">
        <f>IF(Ansøgning!U145="","",Ansøgning!U145)</f>
        <v/>
      </c>
      <c r="V163" s="119" t="str">
        <f t="shared" si="14"/>
        <v/>
      </c>
      <c r="W163" s="120" t="str">
        <f t="shared" si="15"/>
        <v/>
      </c>
      <c r="X163" s="42" t="str">
        <f t="shared" si="16"/>
        <v/>
      </c>
    </row>
    <row r="164" spans="1:24" x14ac:dyDescent="0.25">
      <c r="A164" s="13" t="str">
        <f t="shared" si="17"/>
        <v/>
      </c>
      <c r="B164" s="75" t="str">
        <f>IF(Ansøgning!B146="","",Ansøgning!B146)</f>
        <v/>
      </c>
      <c r="C164" s="75" t="str">
        <f>IF(Ansøgning!C146="","",Ansøgning!C146)</f>
        <v/>
      </c>
      <c r="D164" s="75" t="str">
        <f>IF(Ansøgning!D146="","",Ansøgning!D146)</f>
        <v/>
      </c>
      <c r="E164" s="76" t="str">
        <f>IF(Ansøgning!E146="","",Ansøgning!E146)</f>
        <v/>
      </c>
      <c r="F164" s="76" t="str">
        <f>IF(Ansøgning!F146="","",Ansøgning!F146)</f>
        <v/>
      </c>
      <c r="G164" s="33" t="str">
        <f>IF(OR(E164="",F164=""),"",NETWORKDAYS(E164,F164,Lister!$D$7:$D$13))</f>
        <v/>
      </c>
      <c r="H164" s="76" t="str">
        <f>IF(Ansøgning!H146="","",Ansøgning!H146)</f>
        <v/>
      </c>
      <c r="I164" s="32" t="str">
        <f t="shared" si="11"/>
        <v/>
      </c>
      <c r="J164" s="77" t="str">
        <f>IF(Ansøgning!J146="","",Ansøgning!J146)</f>
        <v/>
      </c>
      <c r="K164" s="77" t="str">
        <f>IF(Ansøgning!K146="","",Ansøgning!K146)</f>
        <v/>
      </c>
      <c r="L164" s="46" t="str">
        <f t="shared" si="12"/>
        <v/>
      </c>
      <c r="M164" s="78" t="str">
        <f>IF(Ansøgning!M146="","",Ansøgning!M146)</f>
        <v/>
      </c>
      <c r="N164" s="31" t="str">
        <f t="shared" si="13"/>
        <v/>
      </c>
      <c r="O164" s="78" t="str">
        <f>IF(Ansøgning!O146="","",Ansøgning!O146)</f>
        <v/>
      </c>
      <c r="P164" s="78" t="str">
        <f>IF(Ansøgning!P146="","",Ansøgning!P146)</f>
        <v/>
      </c>
      <c r="Q164" s="78" t="str">
        <f>IF(Ansøgning!Q146="","",Ansøgning!Q146)</f>
        <v/>
      </c>
      <c r="R164" s="78" t="str">
        <f>IF(Ansøgning!R146="","",Ansøgning!R146)</f>
        <v/>
      </c>
      <c r="S164" s="46" t="str">
        <f>IFERROR(MAX(IF(OR(O164="",P164=""),"",IF(AND(AND(MONTH(E164)&gt;=7,MONTH(E164)&lt;8),AND(MONTH(F164)&gt;=7,MONTH(F164)&lt;8)),(NETWORKDAYS(E164,F164,Lister!$D$7:$D$13)-O164)*N164/NETWORKDAYS(Lister!$D$19,Lister!$E$19,Lister!$D$7:$D$13),IF(AND(AND(MONTH(E164)&gt;=7,MONTH(E164)&lt;8),MONTH(F164)&gt;7),(NETWORKDAYS(E164,Lister!$E$19,Lister!$D$7:$D$13)-O164)*N164/NETWORKDAYS(Lister!$D$19,Lister!$E$19,Lister!$D$7:$D$13),IF(MONTH(E164)&gt;7,0)))),0),"")</f>
        <v/>
      </c>
      <c r="T164" s="46" t="str">
        <f>IFERROR(MAX(IF(OR(O164="",P164=""),"",IF(AND(AND(MONTH(E164)&gt;=8,MONTH(E164)&lt;9),AND(MONTH(F164)&gt;=8,MONTH(F164)&lt;9)),(NETWORKDAYS(E164,F164,Lister!$D$7:$D$13)-P164)*N164/NETWORKDAYS(Lister!$D$20,Lister!$E$20,Lister!$D$7:$D$13),IF(AND(MONTH(E164)=7,MONTH(F164)=8),(NETWORKDAYS(Lister!$D$20,F164,Lister!$D$7:$D$13)-P164)*N164/NETWORKDAYS(Lister!$D$20,Lister!$E$20,Lister!$D$7:$D$13),IF(AND(MONTH(E164)=7,MONTH(F164)=7),0)))),0),"")</f>
        <v/>
      </c>
      <c r="U164" s="78" t="str">
        <f>IF(Ansøgning!U146="","",Ansøgning!U146)</f>
        <v/>
      </c>
      <c r="V164" s="119" t="str">
        <f t="shared" si="14"/>
        <v/>
      </c>
      <c r="W164" s="120" t="str">
        <f t="shared" si="15"/>
        <v/>
      </c>
      <c r="X164" s="42" t="str">
        <f t="shared" si="16"/>
        <v/>
      </c>
    </row>
    <row r="165" spans="1:24" x14ac:dyDescent="0.25">
      <c r="A165" s="13" t="str">
        <f t="shared" si="17"/>
        <v/>
      </c>
      <c r="B165" s="75" t="str">
        <f>IF(Ansøgning!B147="","",Ansøgning!B147)</f>
        <v/>
      </c>
      <c r="C165" s="75" t="str">
        <f>IF(Ansøgning!C147="","",Ansøgning!C147)</f>
        <v/>
      </c>
      <c r="D165" s="75" t="str">
        <f>IF(Ansøgning!D147="","",Ansøgning!D147)</f>
        <v/>
      </c>
      <c r="E165" s="76" t="str">
        <f>IF(Ansøgning!E147="","",Ansøgning!E147)</f>
        <v/>
      </c>
      <c r="F165" s="76" t="str">
        <f>IF(Ansøgning!F147="","",Ansøgning!F147)</f>
        <v/>
      </c>
      <c r="G165" s="33" t="str">
        <f>IF(OR(E165="",F165=""),"",NETWORKDAYS(E165,F165,Lister!$D$7:$D$13))</f>
        <v/>
      </c>
      <c r="H165" s="76" t="str">
        <f>IF(Ansøgning!H147="","",Ansøgning!H147)</f>
        <v/>
      </c>
      <c r="I165" s="32" t="str">
        <f t="shared" si="11"/>
        <v/>
      </c>
      <c r="J165" s="77" t="str">
        <f>IF(Ansøgning!J147="","",Ansøgning!J147)</f>
        <v/>
      </c>
      <c r="K165" s="77" t="str">
        <f>IF(Ansøgning!K147="","",Ansøgning!K147)</f>
        <v/>
      </c>
      <c r="L165" s="46" t="str">
        <f t="shared" si="12"/>
        <v/>
      </c>
      <c r="M165" s="78" t="str">
        <f>IF(Ansøgning!M147="","",Ansøgning!M147)</f>
        <v/>
      </c>
      <c r="N165" s="31" t="str">
        <f t="shared" si="13"/>
        <v/>
      </c>
      <c r="O165" s="78" t="str">
        <f>IF(Ansøgning!O147="","",Ansøgning!O147)</f>
        <v/>
      </c>
      <c r="P165" s="78" t="str">
        <f>IF(Ansøgning!P147="","",Ansøgning!P147)</f>
        <v/>
      </c>
      <c r="Q165" s="78" t="str">
        <f>IF(Ansøgning!Q147="","",Ansøgning!Q147)</f>
        <v/>
      </c>
      <c r="R165" s="78" t="str">
        <f>IF(Ansøgning!R147="","",Ansøgning!R147)</f>
        <v/>
      </c>
      <c r="S165" s="46" t="str">
        <f>IFERROR(MAX(IF(OR(O165="",P165=""),"",IF(AND(AND(MONTH(E165)&gt;=7,MONTH(E165)&lt;8),AND(MONTH(F165)&gt;=7,MONTH(F165)&lt;8)),(NETWORKDAYS(E165,F165,Lister!$D$7:$D$13)-O165)*N165/NETWORKDAYS(Lister!$D$19,Lister!$E$19,Lister!$D$7:$D$13),IF(AND(AND(MONTH(E165)&gt;=7,MONTH(E165)&lt;8),MONTH(F165)&gt;7),(NETWORKDAYS(E165,Lister!$E$19,Lister!$D$7:$D$13)-O165)*N165/NETWORKDAYS(Lister!$D$19,Lister!$E$19,Lister!$D$7:$D$13),IF(MONTH(E165)&gt;7,0)))),0),"")</f>
        <v/>
      </c>
      <c r="T165" s="46" t="str">
        <f>IFERROR(MAX(IF(OR(O165="",P165=""),"",IF(AND(AND(MONTH(E165)&gt;=8,MONTH(E165)&lt;9),AND(MONTH(F165)&gt;=8,MONTH(F165)&lt;9)),(NETWORKDAYS(E165,F165,Lister!$D$7:$D$13)-P165)*N165/NETWORKDAYS(Lister!$D$20,Lister!$E$20,Lister!$D$7:$D$13),IF(AND(MONTH(E165)=7,MONTH(F165)=8),(NETWORKDAYS(Lister!$D$20,F165,Lister!$D$7:$D$13)-P165)*N165/NETWORKDAYS(Lister!$D$20,Lister!$E$20,Lister!$D$7:$D$13),IF(AND(MONTH(E165)=7,MONTH(F165)=7),0)))),0),"")</f>
        <v/>
      </c>
      <c r="U165" s="78" t="str">
        <f>IF(Ansøgning!U147="","",Ansøgning!U147)</f>
        <v/>
      </c>
      <c r="V165" s="119" t="str">
        <f t="shared" si="14"/>
        <v/>
      </c>
      <c r="W165" s="120" t="str">
        <f t="shared" si="15"/>
        <v/>
      </c>
      <c r="X165" s="42" t="str">
        <f t="shared" si="16"/>
        <v/>
      </c>
    </row>
    <row r="166" spans="1:24" x14ac:dyDescent="0.25">
      <c r="A166" s="13" t="str">
        <f t="shared" si="17"/>
        <v/>
      </c>
      <c r="B166" s="75" t="str">
        <f>IF(Ansøgning!B148="","",Ansøgning!B148)</f>
        <v/>
      </c>
      <c r="C166" s="75" t="str">
        <f>IF(Ansøgning!C148="","",Ansøgning!C148)</f>
        <v/>
      </c>
      <c r="D166" s="75" t="str">
        <f>IF(Ansøgning!D148="","",Ansøgning!D148)</f>
        <v/>
      </c>
      <c r="E166" s="76" t="str">
        <f>IF(Ansøgning!E148="","",Ansøgning!E148)</f>
        <v/>
      </c>
      <c r="F166" s="76" t="str">
        <f>IF(Ansøgning!F148="","",Ansøgning!F148)</f>
        <v/>
      </c>
      <c r="G166" s="33" t="str">
        <f>IF(OR(E166="",F166=""),"",NETWORKDAYS(E166,F166,Lister!$D$7:$D$13))</f>
        <v/>
      </c>
      <c r="H166" s="76" t="str">
        <f>IF(Ansøgning!H148="","",Ansøgning!H148)</f>
        <v/>
      </c>
      <c r="I166" s="32" t="str">
        <f t="shared" si="11"/>
        <v/>
      </c>
      <c r="J166" s="77" t="str">
        <f>IF(Ansøgning!J148="","",Ansøgning!J148)</f>
        <v/>
      </c>
      <c r="K166" s="77" t="str">
        <f>IF(Ansøgning!K148="","",Ansøgning!K148)</f>
        <v/>
      </c>
      <c r="L166" s="46" t="str">
        <f t="shared" si="12"/>
        <v/>
      </c>
      <c r="M166" s="78" t="str">
        <f>IF(Ansøgning!M148="","",Ansøgning!M148)</f>
        <v/>
      </c>
      <c r="N166" s="31" t="str">
        <f t="shared" si="13"/>
        <v/>
      </c>
      <c r="O166" s="78" t="str">
        <f>IF(Ansøgning!O148="","",Ansøgning!O148)</f>
        <v/>
      </c>
      <c r="P166" s="78" t="str">
        <f>IF(Ansøgning!P148="","",Ansøgning!P148)</f>
        <v/>
      </c>
      <c r="Q166" s="78" t="str">
        <f>IF(Ansøgning!Q148="","",Ansøgning!Q148)</f>
        <v/>
      </c>
      <c r="R166" s="78" t="str">
        <f>IF(Ansøgning!R148="","",Ansøgning!R148)</f>
        <v/>
      </c>
      <c r="S166" s="46" t="str">
        <f>IFERROR(MAX(IF(OR(O166="",P166=""),"",IF(AND(AND(MONTH(E166)&gt;=7,MONTH(E166)&lt;8),AND(MONTH(F166)&gt;=7,MONTH(F166)&lt;8)),(NETWORKDAYS(E166,F166,Lister!$D$7:$D$13)-O166)*N166/NETWORKDAYS(Lister!$D$19,Lister!$E$19,Lister!$D$7:$D$13),IF(AND(AND(MONTH(E166)&gt;=7,MONTH(E166)&lt;8),MONTH(F166)&gt;7),(NETWORKDAYS(E166,Lister!$E$19,Lister!$D$7:$D$13)-O166)*N166/NETWORKDAYS(Lister!$D$19,Lister!$E$19,Lister!$D$7:$D$13),IF(MONTH(E166)&gt;7,0)))),0),"")</f>
        <v/>
      </c>
      <c r="T166" s="46" t="str">
        <f>IFERROR(MAX(IF(OR(O166="",P166=""),"",IF(AND(AND(MONTH(E166)&gt;=8,MONTH(E166)&lt;9),AND(MONTH(F166)&gt;=8,MONTH(F166)&lt;9)),(NETWORKDAYS(E166,F166,Lister!$D$7:$D$13)-P166)*N166/NETWORKDAYS(Lister!$D$20,Lister!$E$20,Lister!$D$7:$D$13),IF(AND(MONTH(E166)=7,MONTH(F166)=8),(NETWORKDAYS(Lister!$D$20,F166,Lister!$D$7:$D$13)-P166)*N166/NETWORKDAYS(Lister!$D$20,Lister!$E$20,Lister!$D$7:$D$13),IF(AND(MONTH(E166)=7,MONTH(F166)=7),0)))),0),"")</f>
        <v/>
      </c>
      <c r="U166" s="78" t="str">
        <f>IF(Ansøgning!U148="","",Ansøgning!U148)</f>
        <v/>
      </c>
      <c r="V166" s="119" t="str">
        <f t="shared" si="14"/>
        <v/>
      </c>
      <c r="W166" s="120" t="str">
        <f t="shared" si="15"/>
        <v/>
      </c>
      <c r="X166" s="42" t="str">
        <f t="shared" si="16"/>
        <v/>
      </c>
    </row>
    <row r="167" spans="1:24" x14ac:dyDescent="0.25">
      <c r="A167" s="13" t="str">
        <f t="shared" si="17"/>
        <v/>
      </c>
      <c r="B167" s="75" t="str">
        <f>IF(Ansøgning!B149="","",Ansøgning!B149)</f>
        <v/>
      </c>
      <c r="C167" s="75" t="str">
        <f>IF(Ansøgning!C149="","",Ansøgning!C149)</f>
        <v/>
      </c>
      <c r="D167" s="75" t="str">
        <f>IF(Ansøgning!D149="","",Ansøgning!D149)</f>
        <v/>
      </c>
      <c r="E167" s="76" t="str">
        <f>IF(Ansøgning!E149="","",Ansøgning!E149)</f>
        <v/>
      </c>
      <c r="F167" s="76" t="str">
        <f>IF(Ansøgning!F149="","",Ansøgning!F149)</f>
        <v/>
      </c>
      <c r="G167" s="33" t="str">
        <f>IF(OR(E167="",F167=""),"",NETWORKDAYS(E167,F167,Lister!$D$7:$D$13))</f>
        <v/>
      </c>
      <c r="H167" s="76" t="str">
        <f>IF(Ansøgning!H149="","",Ansøgning!H149)</f>
        <v/>
      </c>
      <c r="I167" s="32" t="str">
        <f t="shared" ref="I167:I230" si="18">IF(H167="","",IF(H167="Funktionær",0.75,IF(H167="Ikke-funktionær",0.9,IF(H167="Elev/lærling",0.9))))</f>
        <v/>
      </c>
      <c r="J167" s="77" t="str">
        <f>IF(Ansøgning!J149="","",Ansøgning!J149)</f>
        <v/>
      </c>
      <c r="K167" s="77" t="str">
        <f>IF(Ansøgning!K149="","",Ansøgning!K149)</f>
        <v/>
      </c>
      <c r="L167" s="46" t="str">
        <f t="shared" ref="L167:L230" si="19">IF(J167="","",J167-K167)</f>
        <v/>
      </c>
      <c r="M167" s="78" t="str">
        <f>IF(Ansøgning!M149="","",Ansøgning!M149)</f>
        <v/>
      </c>
      <c r="N167" s="31" t="str">
        <f t="shared" ref="N167:N230" si="20">IF(B167="","",IF(L167*I167&gt;30000*IF(M167&gt;37,37,M167)/37,30000*IF(M167&gt;37,37,M167)/37,L167*I167))</f>
        <v/>
      </c>
      <c r="O167" s="78" t="str">
        <f>IF(Ansøgning!O149="","",Ansøgning!O149)</f>
        <v/>
      </c>
      <c r="P167" s="78" t="str">
        <f>IF(Ansøgning!P149="","",Ansøgning!P149)</f>
        <v/>
      </c>
      <c r="Q167" s="78" t="str">
        <f>IF(Ansøgning!Q149="","",Ansøgning!Q149)</f>
        <v/>
      </c>
      <c r="R167" s="78" t="str">
        <f>IF(Ansøgning!R149="","",Ansøgning!R149)</f>
        <v/>
      </c>
      <c r="S167" s="46" t="str">
        <f>IFERROR(MAX(IF(OR(O167="",P167=""),"",IF(AND(AND(MONTH(E167)&gt;=7,MONTH(E167)&lt;8),AND(MONTH(F167)&gt;=7,MONTH(F167)&lt;8)),(NETWORKDAYS(E167,F167,Lister!$D$7:$D$13)-O167)*N167/NETWORKDAYS(Lister!$D$19,Lister!$E$19,Lister!$D$7:$D$13),IF(AND(AND(MONTH(E167)&gt;=7,MONTH(E167)&lt;8),MONTH(F167)&gt;7),(NETWORKDAYS(E167,Lister!$E$19,Lister!$D$7:$D$13)-O167)*N167/NETWORKDAYS(Lister!$D$19,Lister!$E$19,Lister!$D$7:$D$13),IF(MONTH(E167)&gt;7,0)))),0),"")</f>
        <v/>
      </c>
      <c r="T167" s="46" t="str">
        <f>IFERROR(MAX(IF(OR(O167="",P167=""),"",IF(AND(AND(MONTH(E167)&gt;=8,MONTH(E167)&lt;9),AND(MONTH(F167)&gt;=8,MONTH(F167)&lt;9)),(NETWORKDAYS(E167,F167,Lister!$D$7:$D$13)-P167)*N167/NETWORKDAYS(Lister!$D$20,Lister!$E$20,Lister!$D$7:$D$13),IF(AND(MONTH(E167)=7,MONTH(F167)=8),(NETWORKDAYS(Lister!$D$20,F167,Lister!$D$7:$D$13)-P167)*N167/NETWORKDAYS(Lister!$D$20,Lister!$E$20,Lister!$D$7:$D$13),IF(AND(MONTH(E167)=7,MONTH(F167)=7),0)))),0),"")</f>
        <v/>
      </c>
      <c r="U167" s="78" t="str">
        <f>IF(Ansøgning!U149="","",Ansøgning!U149)</f>
        <v/>
      </c>
      <c r="V167" s="119" t="str">
        <f t="shared" ref="V167:V230" si="21">IFERROR(21/31*N167,"")</f>
        <v/>
      </c>
      <c r="W167" s="120" t="str">
        <f t="shared" ref="W167:W230" si="22">IFERROR(MAX(IF(AND(ISNUMBER(Q167),ISNUMBER(R167)),IF(S167+T167-V167&gt;N167,N167,S167-T167),""),0),"")</f>
        <v/>
      </c>
      <c r="X167" s="42" t="str">
        <f t="shared" ref="X167:X230" si="23">IF(W167="","",W167-U167)</f>
        <v/>
      </c>
    </row>
    <row r="168" spans="1:24" x14ac:dyDescent="0.25">
      <c r="A168" s="13" t="str">
        <f t="shared" ref="A168:A231" si="24">IF(B168="","",A167+1)</f>
        <v/>
      </c>
      <c r="B168" s="75" t="str">
        <f>IF(Ansøgning!B150="","",Ansøgning!B150)</f>
        <v/>
      </c>
      <c r="C168" s="75" t="str">
        <f>IF(Ansøgning!C150="","",Ansøgning!C150)</f>
        <v/>
      </c>
      <c r="D168" s="75" t="str">
        <f>IF(Ansøgning!D150="","",Ansøgning!D150)</f>
        <v/>
      </c>
      <c r="E168" s="76" t="str">
        <f>IF(Ansøgning!E150="","",Ansøgning!E150)</f>
        <v/>
      </c>
      <c r="F168" s="76" t="str">
        <f>IF(Ansøgning!F150="","",Ansøgning!F150)</f>
        <v/>
      </c>
      <c r="G168" s="33" t="str">
        <f>IF(OR(E168="",F168=""),"",NETWORKDAYS(E168,F168,Lister!$D$7:$D$13))</f>
        <v/>
      </c>
      <c r="H168" s="76" t="str">
        <f>IF(Ansøgning!H150="","",Ansøgning!H150)</f>
        <v/>
      </c>
      <c r="I168" s="32" t="str">
        <f t="shared" si="18"/>
        <v/>
      </c>
      <c r="J168" s="77" t="str">
        <f>IF(Ansøgning!J150="","",Ansøgning!J150)</f>
        <v/>
      </c>
      <c r="K168" s="77" t="str">
        <f>IF(Ansøgning!K150="","",Ansøgning!K150)</f>
        <v/>
      </c>
      <c r="L168" s="46" t="str">
        <f t="shared" si="19"/>
        <v/>
      </c>
      <c r="M168" s="78" t="str">
        <f>IF(Ansøgning!M150="","",Ansøgning!M150)</f>
        <v/>
      </c>
      <c r="N168" s="31" t="str">
        <f t="shared" si="20"/>
        <v/>
      </c>
      <c r="O168" s="78" t="str">
        <f>IF(Ansøgning!O150="","",Ansøgning!O150)</f>
        <v/>
      </c>
      <c r="P168" s="78" t="str">
        <f>IF(Ansøgning!P150="","",Ansøgning!P150)</f>
        <v/>
      </c>
      <c r="Q168" s="78" t="str">
        <f>IF(Ansøgning!Q150="","",Ansøgning!Q150)</f>
        <v/>
      </c>
      <c r="R168" s="78" t="str">
        <f>IF(Ansøgning!R150="","",Ansøgning!R150)</f>
        <v/>
      </c>
      <c r="S168" s="46" t="str">
        <f>IFERROR(MAX(IF(OR(O168="",P168=""),"",IF(AND(AND(MONTH(E168)&gt;=7,MONTH(E168)&lt;8),AND(MONTH(F168)&gt;=7,MONTH(F168)&lt;8)),(NETWORKDAYS(E168,F168,Lister!$D$7:$D$13)-O168)*N168/NETWORKDAYS(Lister!$D$19,Lister!$E$19,Lister!$D$7:$D$13),IF(AND(AND(MONTH(E168)&gt;=7,MONTH(E168)&lt;8),MONTH(F168)&gt;7),(NETWORKDAYS(E168,Lister!$E$19,Lister!$D$7:$D$13)-O168)*N168/NETWORKDAYS(Lister!$D$19,Lister!$E$19,Lister!$D$7:$D$13),IF(MONTH(E168)&gt;7,0)))),0),"")</f>
        <v/>
      </c>
      <c r="T168" s="46" t="str">
        <f>IFERROR(MAX(IF(OR(O168="",P168=""),"",IF(AND(AND(MONTH(E168)&gt;=8,MONTH(E168)&lt;9),AND(MONTH(F168)&gt;=8,MONTH(F168)&lt;9)),(NETWORKDAYS(E168,F168,Lister!$D$7:$D$13)-P168)*N168/NETWORKDAYS(Lister!$D$20,Lister!$E$20,Lister!$D$7:$D$13),IF(AND(MONTH(E168)=7,MONTH(F168)=8),(NETWORKDAYS(Lister!$D$20,F168,Lister!$D$7:$D$13)-P168)*N168/NETWORKDAYS(Lister!$D$20,Lister!$E$20,Lister!$D$7:$D$13),IF(AND(MONTH(E168)=7,MONTH(F168)=7),0)))),0),"")</f>
        <v/>
      </c>
      <c r="U168" s="78" t="str">
        <f>IF(Ansøgning!U150="","",Ansøgning!U150)</f>
        <v/>
      </c>
      <c r="V168" s="119" t="str">
        <f t="shared" si="21"/>
        <v/>
      </c>
      <c r="W168" s="120" t="str">
        <f t="shared" si="22"/>
        <v/>
      </c>
      <c r="X168" s="42" t="str">
        <f t="shared" si="23"/>
        <v/>
      </c>
    </row>
    <row r="169" spans="1:24" x14ac:dyDescent="0.25">
      <c r="A169" s="13" t="str">
        <f t="shared" si="24"/>
        <v/>
      </c>
      <c r="B169" s="75" t="str">
        <f>IF(Ansøgning!B151="","",Ansøgning!B151)</f>
        <v/>
      </c>
      <c r="C169" s="75" t="str">
        <f>IF(Ansøgning!C151="","",Ansøgning!C151)</f>
        <v/>
      </c>
      <c r="D169" s="75" t="str">
        <f>IF(Ansøgning!D151="","",Ansøgning!D151)</f>
        <v/>
      </c>
      <c r="E169" s="76" t="str">
        <f>IF(Ansøgning!E151="","",Ansøgning!E151)</f>
        <v/>
      </c>
      <c r="F169" s="76" t="str">
        <f>IF(Ansøgning!F151="","",Ansøgning!F151)</f>
        <v/>
      </c>
      <c r="G169" s="33" t="str">
        <f>IF(OR(E169="",F169=""),"",NETWORKDAYS(E169,F169,Lister!$D$7:$D$13))</f>
        <v/>
      </c>
      <c r="H169" s="76" t="str">
        <f>IF(Ansøgning!H151="","",Ansøgning!H151)</f>
        <v/>
      </c>
      <c r="I169" s="32" t="str">
        <f t="shared" si="18"/>
        <v/>
      </c>
      <c r="J169" s="77" t="str">
        <f>IF(Ansøgning!J151="","",Ansøgning!J151)</f>
        <v/>
      </c>
      <c r="K169" s="77" t="str">
        <f>IF(Ansøgning!K151="","",Ansøgning!K151)</f>
        <v/>
      </c>
      <c r="L169" s="46" t="str">
        <f t="shared" si="19"/>
        <v/>
      </c>
      <c r="M169" s="78" t="str">
        <f>IF(Ansøgning!M151="","",Ansøgning!M151)</f>
        <v/>
      </c>
      <c r="N169" s="31" t="str">
        <f t="shared" si="20"/>
        <v/>
      </c>
      <c r="O169" s="78" t="str">
        <f>IF(Ansøgning!O151="","",Ansøgning!O151)</f>
        <v/>
      </c>
      <c r="P169" s="78" t="str">
        <f>IF(Ansøgning!P151="","",Ansøgning!P151)</f>
        <v/>
      </c>
      <c r="Q169" s="78" t="str">
        <f>IF(Ansøgning!Q151="","",Ansøgning!Q151)</f>
        <v/>
      </c>
      <c r="R169" s="78" t="str">
        <f>IF(Ansøgning!R151="","",Ansøgning!R151)</f>
        <v/>
      </c>
      <c r="S169" s="46" t="str">
        <f>IFERROR(MAX(IF(OR(O169="",P169=""),"",IF(AND(AND(MONTH(E169)&gt;=7,MONTH(E169)&lt;8),AND(MONTH(F169)&gt;=7,MONTH(F169)&lt;8)),(NETWORKDAYS(E169,F169,Lister!$D$7:$D$13)-O169)*N169/NETWORKDAYS(Lister!$D$19,Lister!$E$19,Lister!$D$7:$D$13),IF(AND(AND(MONTH(E169)&gt;=7,MONTH(E169)&lt;8),MONTH(F169)&gt;7),(NETWORKDAYS(E169,Lister!$E$19,Lister!$D$7:$D$13)-O169)*N169/NETWORKDAYS(Lister!$D$19,Lister!$E$19,Lister!$D$7:$D$13),IF(MONTH(E169)&gt;7,0)))),0),"")</f>
        <v/>
      </c>
      <c r="T169" s="46" t="str">
        <f>IFERROR(MAX(IF(OR(O169="",P169=""),"",IF(AND(AND(MONTH(E169)&gt;=8,MONTH(E169)&lt;9),AND(MONTH(F169)&gt;=8,MONTH(F169)&lt;9)),(NETWORKDAYS(E169,F169,Lister!$D$7:$D$13)-P169)*N169/NETWORKDAYS(Lister!$D$20,Lister!$E$20,Lister!$D$7:$D$13),IF(AND(MONTH(E169)=7,MONTH(F169)=8),(NETWORKDAYS(Lister!$D$20,F169,Lister!$D$7:$D$13)-P169)*N169/NETWORKDAYS(Lister!$D$20,Lister!$E$20,Lister!$D$7:$D$13),IF(AND(MONTH(E169)=7,MONTH(F169)=7),0)))),0),"")</f>
        <v/>
      </c>
      <c r="U169" s="78" t="str">
        <f>IF(Ansøgning!U151="","",Ansøgning!U151)</f>
        <v/>
      </c>
      <c r="V169" s="119" t="str">
        <f t="shared" si="21"/>
        <v/>
      </c>
      <c r="W169" s="120" t="str">
        <f t="shared" si="22"/>
        <v/>
      </c>
      <c r="X169" s="42" t="str">
        <f t="shared" si="23"/>
        <v/>
      </c>
    </row>
    <row r="170" spans="1:24" x14ac:dyDescent="0.25">
      <c r="A170" s="13" t="str">
        <f t="shared" si="24"/>
        <v/>
      </c>
      <c r="B170" s="75" t="str">
        <f>IF(Ansøgning!B152="","",Ansøgning!B152)</f>
        <v/>
      </c>
      <c r="C170" s="75" t="str">
        <f>IF(Ansøgning!C152="","",Ansøgning!C152)</f>
        <v/>
      </c>
      <c r="D170" s="75" t="str">
        <f>IF(Ansøgning!D152="","",Ansøgning!D152)</f>
        <v/>
      </c>
      <c r="E170" s="76" t="str">
        <f>IF(Ansøgning!E152="","",Ansøgning!E152)</f>
        <v/>
      </c>
      <c r="F170" s="76" t="str">
        <f>IF(Ansøgning!F152="","",Ansøgning!F152)</f>
        <v/>
      </c>
      <c r="G170" s="33" t="str">
        <f>IF(OR(E170="",F170=""),"",NETWORKDAYS(E170,F170,Lister!$D$7:$D$13))</f>
        <v/>
      </c>
      <c r="H170" s="76" t="str">
        <f>IF(Ansøgning!H152="","",Ansøgning!H152)</f>
        <v/>
      </c>
      <c r="I170" s="32" t="str">
        <f t="shared" si="18"/>
        <v/>
      </c>
      <c r="J170" s="77" t="str">
        <f>IF(Ansøgning!J152="","",Ansøgning!J152)</f>
        <v/>
      </c>
      <c r="K170" s="77" t="str">
        <f>IF(Ansøgning!K152="","",Ansøgning!K152)</f>
        <v/>
      </c>
      <c r="L170" s="46" t="str">
        <f t="shared" si="19"/>
        <v/>
      </c>
      <c r="M170" s="78" t="str">
        <f>IF(Ansøgning!M152="","",Ansøgning!M152)</f>
        <v/>
      </c>
      <c r="N170" s="31" t="str">
        <f t="shared" si="20"/>
        <v/>
      </c>
      <c r="O170" s="78" t="str">
        <f>IF(Ansøgning!O152="","",Ansøgning!O152)</f>
        <v/>
      </c>
      <c r="P170" s="78" t="str">
        <f>IF(Ansøgning!P152="","",Ansøgning!P152)</f>
        <v/>
      </c>
      <c r="Q170" s="78" t="str">
        <f>IF(Ansøgning!Q152="","",Ansøgning!Q152)</f>
        <v/>
      </c>
      <c r="R170" s="78" t="str">
        <f>IF(Ansøgning!R152="","",Ansøgning!R152)</f>
        <v/>
      </c>
      <c r="S170" s="46" t="str">
        <f>IFERROR(MAX(IF(OR(O170="",P170=""),"",IF(AND(AND(MONTH(E170)&gt;=7,MONTH(E170)&lt;8),AND(MONTH(F170)&gt;=7,MONTH(F170)&lt;8)),(NETWORKDAYS(E170,F170,Lister!$D$7:$D$13)-O170)*N170/NETWORKDAYS(Lister!$D$19,Lister!$E$19,Lister!$D$7:$D$13),IF(AND(AND(MONTH(E170)&gt;=7,MONTH(E170)&lt;8),MONTH(F170)&gt;7),(NETWORKDAYS(E170,Lister!$E$19,Lister!$D$7:$D$13)-O170)*N170/NETWORKDAYS(Lister!$D$19,Lister!$E$19,Lister!$D$7:$D$13),IF(MONTH(E170)&gt;7,0)))),0),"")</f>
        <v/>
      </c>
      <c r="T170" s="46" t="str">
        <f>IFERROR(MAX(IF(OR(O170="",P170=""),"",IF(AND(AND(MONTH(E170)&gt;=8,MONTH(E170)&lt;9),AND(MONTH(F170)&gt;=8,MONTH(F170)&lt;9)),(NETWORKDAYS(E170,F170,Lister!$D$7:$D$13)-P170)*N170/NETWORKDAYS(Lister!$D$20,Lister!$E$20,Lister!$D$7:$D$13),IF(AND(MONTH(E170)=7,MONTH(F170)=8),(NETWORKDAYS(Lister!$D$20,F170,Lister!$D$7:$D$13)-P170)*N170/NETWORKDAYS(Lister!$D$20,Lister!$E$20,Lister!$D$7:$D$13),IF(AND(MONTH(E170)=7,MONTH(F170)=7),0)))),0),"")</f>
        <v/>
      </c>
      <c r="U170" s="78" t="str">
        <f>IF(Ansøgning!U152="","",Ansøgning!U152)</f>
        <v/>
      </c>
      <c r="V170" s="119" t="str">
        <f t="shared" si="21"/>
        <v/>
      </c>
      <c r="W170" s="120" t="str">
        <f t="shared" si="22"/>
        <v/>
      </c>
      <c r="X170" s="42" t="str">
        <f t="shared" si="23"/>
        <v/>
      </c>
    </row>
    <row r="171" spans="1:24" x14ac:dyDescent="0.25">
      <c r="A171" s="13" t="str">
        <f t="shared" si="24"/>
        <v/>
      </c>
      <c r="B171" s="75" t="str">
        <f>IF(Ansøgning!B153="","",Ansøgning!B153)</f>
        <v/>
      </c>
      <c r="C171" s="75" t="str">
        <f>IF(Ansøgning!C153="","",Ansøgning!C153)</f>
        <v/>
      </c>
      <c r="D171" s="75" t="str">
        <f>IF(Ansøgning!D153="","",Ansøgning!D153)</f>
        <v/>
      </c>
      <c r="E171" s="76" t="str">
        <f>IF(Ansøgning!E153="","",Ansøgning!E153)</f>
        <v/>
      </c>
      <c r="F171" s="76" t="str">
        <f>IF(Ansøgning!F153="","",Ansøgning!F153)</f>
        <v/>
      </c>
      <c r="G171" s="33" t="str">
        <f>IF(OR(E171="",F171=""),"",NETWORKDAYS(E171,F171,Lister!$D$7:$D$13))</f>
        <v/>
      </c>
      <c r="H171" s="76" t="str">
        <f>IF(Ansøgning!H153="","",Ansøgning!H153)</f>
        <v/>
      </c>
      <c r="I171" s="32" t="str">
        <f t="shared" si="18"/>
        <v/>
      </c>
      <c r="J171" s="77" t="str">
        <f>IF(Ansøgning!J153="","",Ansøgning!J153)</f>
        <v/>
      </c>
      <c r="K171" s="77" t="str">
        <f>IF(Ansøgning!K153="","",Ansøgning!K153)</f>
        <v/>
      </c>
      <c r="L171" s="46" t="str">
        <f t="shared" si="19"/>
        <v/>
      </c>
      <c r="M171" s="78" t="str">
        <f>IF(Ansøgning!M153="","",Ansøgning!M153)</f>
        <v/>
      </c>
      <c r="N171" s="31" t="str">
        <f t="shared" si="20"/>
        <v/>
      </c>
      <c r="O171" s="78" t="str">
        <f>IF(Ansøgning!O153="","",Ansøgning!O153)</f>
        <v/>
      </c>
      <c r="P171" s="78" t="str">
        <f>IF(Ansøgning!P153="","",Ansøgning!P153)</f>
        <v/>
      </c>
      <c r="Q171" s="78" t="str">
        <f>IF(Ansøgning!Q153="","",Ansøgning!Q153)</f>
        <v/>
      </c>
      <c r="R171" s="78" t="str">
        <f>IF(Ansøgning!R153="","",Ansøgning!R153)</f>
        <v/>
      </c>
      <c r="S171" s="46" t="str">
        <f>IFERROR(MAX(IF(OR(O171="",P171=""),"",IF(AND(AND(MONTH(E171)&gt;=7,MONTH(E171)&lt;8),AND(MONTH(F171)&gt;=7,MONTH(F171)&lt;8)),(NETWORKDAYS(E171,F171,Lister!$D$7:$D$13)-O171)*N171/NETWORKDAYS(Lister!$D$19,Lister!$E$19,Lister!$D$7:$D$13),IF(AND(AND(MONTH(E171)&gt;=7,MONTH(E171)&lt;8),MONTH(F171)&gt;7),(NETWORKDAYS(E171,Lister!$E$19,Lister!$D$7:$D$13)-O171)*N171/NETWORKDAYS(Lister!$D$19,Lister!$E$19,Lister!$D$7:$D$13),IF(MONTH(E171)&gt;7,0)))),0),"")</f>
        <v/>
      </c>
      <c r="T171" s="46" t="str">
        <f>IFERROR(MAX(IF(OR(O171="",P171=""),"",IF(AND(AND(MONTH(E171)&gt;=8,MONTH(E171)&lt;9),AND(MONTH(F171)&gt;=8,MONTH(F171)&lt;9)),(NETWORKDAYS(E171,F171,Lister!$D$7:$D$13)-P171)*N171/NETWORKDAYS(Lister!$D$20,Lister!$E$20,Lister!$D$7:$D$13),IF(AND(MONTH(E171)=7,MONTH(F171)=8),(NETWORKDAYS(Lister!$D$20,F171,Lister!$D$7:$D$13)-P171)*N171/NETWORKDAYS(Lister!$D$20,Lister!$E$20,Lister!$D$7:$D$13),IF(AND(MONTH(E171)=7,MONTH(F171)=7),0)))),0),"")</f>
        <v/>
      </c>
      <c r="U171" s="78" t="str">
        <f>IF(Ansøgning!U153="","",Ansøgning!U153)</f>
        <v/>
      </c>
      <c r="V171" s="119" t="str">
        <f t="shared" si="21"/>
        <v/>
      </c>
      <c r="W171" s="120" t="str">
        <f t="shared" si="22"/>
        <v/>
      </c>
      <c r="X171" s="42" t="str">
        <f t="shared" si="23"/>
        <v/>
      </c>
    </row>
    <row r="172" spans="1:24" x14ac:dyDescent="0.25">
      <c r="A172" s="13" t="str">
        <f t="shared" si="24"/>
        <v/>
      </c>
      <c r="B172" s="75" t="str">
        <f>IF(Ansøgning!B154="","",Ansøgning!B154)</f>
        <v/>
      </c>
      <c r="C172" s="75" t="str">
        <f>IF(Ansøgning!C154="","",Ansøgning!C154)</f>
        <v/>
      </c>
      <c r="D172" s="75" t="str">
        <f>IF(Ansøgning!D154="","",Ansøgning!D154)</f>
        <v/>
      </c>
      <c r="E172" s="76" t="str">
        <f>IF(Ansøgning!E154="","",Ansøgning!E154)</f>
        <v/>
      </c>
      <c r="F172" s="76" t="str">
        <f>IF(Ansøgning!F154="","",Ansøgning!F154)</f>
        <v/>
      </c>
      <c r="G172" s="33" t="str">
        <f>IF(OR(E172="",F172=""),"",NETWORKDAYS(E172,F172,Lister!$D$7:$D$13))</f>
        <v/>
      </c>
      <c r="H172" s="76" t="str">
        <f>IF(Ansøgning!H154="","",Ansøgning!H154)</f>
        <v/>
      </c>
      <c r="I172" s="32" t="str">
        <f t="shared" si="18"/>
        <v/>
      </c>
      <c r="J172" s="77" t="str">
        <f>IF(Ansøgning!J154="","",Ansøgning!J154)</f>
        <v/>
      </c>
      <c r="K172" s="77" t="str">
        <f>IF(Ansøgning!K154="","",Ansøgning!K154)</f>
        <v/>
      </c>
      <c r="L172" s="46" t="str">
        <f t="shared" si="19"/>
        <v/>
      </c>
      <c r="M172" s="78" t="str">
        <f>IF(Ansøgning!M154="","",Ansøgning!M154)</f>
        <v/>
      </c>
      <c r="N172" s="31" t="str">
        <f t="shared" si="20"/>
        <v/>
      </c>
      <c r="O172" s="78" t="str">
        <f>IF(Ansøgning!O154="","",Ansøgning!O154)</f>
        <v/>
      </c>
      <c r="P172" s="78" t="str">
        <f>IF(Ansøgning!P154="","",Ansøgning!P154)</f>
        <v/>
      </c>
      <c r="Q172" s="78" t="str">
        <f>IF(Ansøgning!Q154="","",Ansøgning!Q154)</f>
        <v/>
      </c>
      <c r="R172" s="78" t="str">
        <f>IF(Ansøgning!R154="","",Ansøgning!R154)</f>
        <v/>
      </c>
      <c r="S172" s="46" t="str">
        <f>IFERROR(MAX(IF(OR(O172="",P172=""),"",IF(AND(AND(MONTH(E172)&gt;=7,MONTH(E172)&lt;8),AND(MONTH(F172)&gt;=7,MONTH(F172)&lt;8)),(NETWORKDAYS(E172,F172,Lister!$D$7:$D$13)-O172)*N172/NETWORKDAYS(Lister!$D$19,Lister!$E$19,Lister!$D$7:$D$13),IF(AND(AND(MONTH(E172)&gt;=7,MONTH(E172)&lt;8),MONTH(F172)&gt;7),(NETWORKDAYS(E172,Lister!$E$19,Lister!$D$7:$D$13)-O172)*N172/NETWORKDAYS(Lister!$D$19,Lister!$E$19,Lister!$D$7:$D$13),IF(MONTH(E172)&gt;7,0)))),0),"")</f>
        <v/>
      </c>
      <c r="T172" s="46" t="str">
        <f>IFERROR(MAX(IF(OR(O172="",P172=""),"",IF(AND(AND(MONTH(E172)&gt;=8,MONTH(E172)&lt;9),AND(MONTH(F172)&gt;=8,MONTH(F172)&lt;9)),(NETWORKDAYS(E172,F172,Lister!$D$7:$D$13)-P172)*N172/NETWORKDAYS(Lister!$D$20,Lister!$E$20,Lister!$D$7:$D$13),IF(AND(MONTH(E172)=7,MONTH(F172)=8),(NETWORKDAYS(Lister!$D$20,F172,Lister!$D$7:$D$13)-P172)*N172/NETWORKDAYS(Lister!$D$20,Lister!$E$20,Lister!$D$7:$D$13),IF(AND(MONTH(E172)=7,MONTH(F172)=7),0)))),0),"")</f>
        <v/>
      </c>
      <c r="U172" s="78" t="str">
        <f>IF(Ansøgning!U154="","",Ansøgning!U154)</f>
        <v/>
      </c>
      <c r="V172" s="119" t="str">
        <f t="shared" si="21"/>
        <v/>
      </c>
      <c r="W172" s="120" t="str">
        <f t="shared" si="22"/>
        <v/>
      </c>
      <c r="X172" s="42" t="str">
        <f t="shared" si="23"/>
        <v/>
      </c>
    </row>
    <row r="173" spans="1:24" x14ac:dyDescent="0.25">
      <c r="A173" s="13" t="str">
        <f t="shared" si="24"/>
        <v/>
      </c>
      <c r="B173" s="75" t="str">
        <f>IF(Ansøgning!B155="","",Ansøgning!B155)</f>
        <v/>
      </c>
      <c r="C173" s="75" t="str">
        <f>IF(Ansøgning!C155="","",Ansøgning!C155)</f>
        <v/>
      </c>
      <c r="D173" s="75" t="str">
        <f>IF(Ansøgning!D155="","",Ansøgning!D155)</f>
        <v/>
      </c>
      <c r="E173" s="76" t="str">
        <f>IF(Ansøgning!E155="","",Ansøgning!E155)</f>
        <v/>
      </c>
      <c r="F173" s="76" t="str">
        <f>IF(Ansøgning!F155="","",Ansøgning!F155)</f>
        <v/>
      </c>
      <c r="G173" s="33" t="str">
        <f>IF(OR(E173="",F173=""),"",NETWORKDAYS(E173,F173,Lister!$D$7:$D$13))</f>
        <v/>
      </c>
      <c r="H173" s="76" t="str">
        <f>IF(Ansøgning!H155="","",Ansøgning!H155)</f>
        <v/>
      </c>
      <c r="I173" s="32" t="str">
        <f t="shared" si="18"/>
        <v/>
      </c>
      <c r="J173" s="77" t="str">
        <f>IF(Ansøgning!J155="","",Ansøgning!J155)</f>
        <v/>
      </c>
      <c r="K173" s="77" t="str">
        <f>IF(Ansøgning!K155="","",Ansøgning!K155)</f>
        <v/>
      </c>
      <c r="L173" s="46" t="str">
        <f t="shared" si="19"/>
        <v/>
      </c>
      <c r="M173" s="78" t="str">
        <f>IF(Ansøgning!M155="","",Ansøgning!M155)</f>
        <v/>
      </c>
      <c r="N173" s="31" t="str">
        <f t="shared" si="20"/>
        <v/>
      </c>
      <c r="O173" s="78" t="str">
        <f>IF(Ansøgning!O155="","",Ansøgning!O155)</f>
        <v/>
      </c>
      <c r="P173" s="78" t="str">
        <f>IF(Ansøgning!P155="","",Ansøgning!P155)</f>
        <v/>
      </c>
      <c r="Q173" s="78" t="str">
        <f>IF(Ansøgning!Q155="","",Ansøgning!Q155)</f>
        <v/>
      </c>
      <c r="R173" s="78" t="str">
        <f>IF(Ansøgning!R155="","",Ansøgning!R155)</f>
        <v/>
      </c>
      <c r="S173" s="46" t="str">
        <f>IFERROR(MAX(IF(OR(O173="",P173=""),"",IF(AND(AND(MONTH(E173)&gt;=7,MONTH(E173)&lt;8),AND(MONTH(F173)&gt;=7,MONTH(F173)&lt;8)),(NETWORKDAYS(E173,F173,Lister!$D$7:$D$13)-O173)*N173/NETWORKDAYS(Lister!$D$19,Lister!$E$19,Lister!$D$7:$D$13),IF(AND(AND(MONTH(E173)&gt;=7,MONTH(E173)&lt;8),MONTH(F173)&gt;7),(NETWORKDAYS(E173,Lister!$E$19,Lister!$D$7:$D$13)-O173)*N173/NETWORKDAYS(Lister!$D$19,Lister!$E$19,Lister!$D$7:$D$13),IF(MONTH(E173)&gt;7,0)))),0),"")</f>
        <v/>
      </c>
      <c r="T173" s="46" t="str">
        <f>IFERROR(MAX(IF(OR(O173="",P173=""),"",IF(AND(AND(MONTH(E173)&gt;=8,MONTH(E173)&lt;9),AND(MONTH(F173)&gt;=8,MONTH(F173)&lt;9)),(NETWORKDAYS(E173,F173,Lister!$D$7:$D$13)-P173)*N173/NETWORKDAYS(Lister!$D$20,Lister!$E$20,Lister!$D$7:$D$13),IF(AND(MONTH(E173)=7,MONTH(F173)=8),(NETWORKDAYS(Lister!$D$20,F173,Lister!$D$7:$D$13)-P173)*N173/NETWORKDAYS(Lister!$D$20,Lister!$E$20,Lister!$D$7:$D$13),IF(AND(MONTH(E173)=7,MONTH(F173)=7),0)))),0),"")</f>
        <v/>
      </c>
      <c r="U173" s="78" t="str">
        <f>IF(Ansøgning!U155="","",Ansøgning!U155)</f>
        <v/>
      </c>
      <c r="V173" s="119" t="str">
        <f t="shared" si="21"/>
        <v/>
      </c>
      <c r="W173" s="120" t="str">
        <f t="shared" si="22"/>
        <v/>
      </c>
      <c r="X173" s="42" t="str">
        <f t="shared" si="23"/>
        <v/>
      </c>
    </row>
    <row r="174" spans="1:24" x14ac:dyDescent="0.25">
      <c r="A174" s="13" t="str">
        <f t="shared" si="24"/>
        <v/>
      </c>
      <c r="B174" s="75" t="str">
        <f>IF(Ansøgning!B156="","",Ansøgning!B156)</f>
        <v/>
      </c>
      <c r="C174" s="75" t="str">
        <f>IF(Ansøgning!C156="","",Ansøgning!C156)</f>
        <v/>
      </c>
      <c r="D174" s="75" t="str">
        <f>IF(Ansøgning!D156="","",Ansøgning!D156)</f>
        <v/>
      </c>
      <c r="E174" s="76" t="str">
        <f>IF(Ansøgning!E156="","",Ansøgning!E156)</f>
        <v/>
      </c>
      <c r="F174" s="76" t="str">
        <f>IF(Ansøgning!F156="","",Ansøgning!F156)</f>
        <v/>
      </c>
      <c r="G174" s="33" t="str">
        <f>IF(OR(E174="",F174=""),"",NETWORKDAYS(E174,F174,Lister!$D$7:$D$13))</f>
        <v/>
      </c>
      <c r="H174" s="76" t="str">
        <f>IF(Ansøgning!H156="","",Ansøgning!H156)</f>
        <v/>
      </c>
      <c r="I174" s="32" t="str">
        <f t="shared" si="18"/>
        <v/>
      </c>
      <c r="J174" s="77" t="str">
        <f>IF(Ansøgning!J156="","",Ansøgning!J156)</f>
        <v/>
      </c>
      <c r="K174" s="77" t="str">
        <f>IF(Ansøgning!K156="","",Ansøgning!K156)</f>
        <v/>
      </c>
      <c r="L174" s="46" t="str">
        <f t="shared" si="19"/>
        <v/>
      </c>
      <c r="M174" s="78" t="str">
        <f>IF(Ansøgning!M156="","",Ansøgning!M156)</f>
        <v/>
      </c>
      <c r="N174" s="31" t="str">
        <f t="shared" si="20"/>
        <v/>
      </c>
      <c r="O174" s="78" t="str">
        <f>IF(Ansøgning!O156="","",Ansøgning!O156)</f>
        <v/>
      </c>
      <c r="P174" s="78" t="str">
        <f>IF(Ansøgning!P156="","",Ansøgning!P156)</f>
        <v/>
      </c>
      <c r="Q174" s="78" t="str">
        <f>IF(Ansøgning!Q156="","",Ansøgning!Q156)</f>
        <v/>
      </c>
      <c r="R174" s="78" t="str">
        <f>IF(Ansøgning!R156="","",Ansøgning!R156)</f>
        <v/>
      </c>
      <c r="S174" s="46" t="str">
        <f>IFERROR(MAX(IF(OR(O174="",P174=""),"",IF(AND(AND(MONTH(E174)&gt;=7,MONTH(E174)&lt;8),AND(MONTH(F174)&gt;=7,MONTH(F174)&lt;8)),(NETWORKDAYS(E174,F174,Lister!$D$7:$D$13)-O174)*N174/NETWORKDAYS(Lister!$D$19,Lister!$E$19,Lister!$D$7:$D$13),IF(AND(AND(MONTH(E174)&gt;=7,MONTH(E174)&lt;8),MONTH(F174)&gt;7),(NETWORKDAYS(E174,Lister!$E$19,Lister!$D$7:$D$13)-O174)*N174/NETWORKDAYS(Lister!$D$19,Lister!$E$19,Lister!$D$7:$D$13),IF(MONTH(E174)&gt;7,0)))),0),"")</f>
        <v/>
      </c>
      <c r="T174" s="46" t="str">
        <f>IFERROR(MAX(IF(OR(O174="",P174=""),"",IF(AND(AND(MONTH(E174)&gt;=8,MONTH(E174)&lt;9),AND(MONTH(F174)&gt;=8,MONTH(F174)&lt;9)),(NETWORKDAYS(E174,F174,Lister!$D$7:$D$13)-P174)*N174/NETWORKDAYS(Lister!$D$20,Lister!$E$20,Lister!$D$7:$D$13),IF(AND(MONTH(E174)=7,MONTH(F174)=8),(NETWORKDAYS(Lister!$D$20,F174,Lister!$D$7:$D$13)-P174)*N174/NETWORKDAYS(Lister!$D$20,Lister!$E$20,Lister!$D$7:$D$13),IF(AND(MONTH(E174)=7,MONTH(F174)=7),0)))),0),"")</f>
        <v/>
      </c>
      <c r="U174" s="78" t="str">
        <f>IF(Ansøgning!U156="","",Ansøgning!U156)</f>
        <v/>
      </c>
      <c r="V174" s="119" t="str">
        <f t="shared" si="21"/>
        <v/>
      </c>
      <c r="W174" s="120" t="str">
        <f t="shared" si="22"/>
        <v/>
      </c>
      <c r="X174" s="42" t="str">
        <f t="shared" si="23"/>
        <v/>
      </c>
    </row>
    <row r="175" spans="1:24" x14ac:dyDescent="0.25">
      <c r="A175" s="13" t="str">
        <f t="shared" si="24"/>
        <v/>
      </c>
      <c r="B175" s="75" t="str">
        <f>IF(Ansøgning!B157="","",Ansøgning!B157)</f>
        <v/>
      </c>
      <c r="C175" s="75" t="str">
        <f>IF(Ansøgning!C157="","",Ansøgning!C157)</f>
        <v/>
      </c>
      <c r="D175" s="75" t="str">
        <f>IF(Ansøgning!D157="","",Ansøgning!D157)</f>
        <v/>
      </c>
      <c r="E175" s="76" t="str">
        <f>IF(Ansøgning!E157="","",Ansøgning!E157)</f>
        <v/>
      </c>
      <c r="F175" s="76" t="str">
        <f>IF(Ansøgning!F157="","",Ansøgning!F157)</f>
        <v/>
      </c>
      <c r="G175" s="33" t="str">
        <f>IF(OR(E175="",F175=""),"",NETWORKDAYS(E175,F175,Lister!$D$7:$D$13))</f>
        <v/>
      </c>
      <c r="H175" s="76" t="str">
        <f>IF(Ansøgning!H157="","",Ansøgning!H157)</f>
        <v/>
      </c>
      <c r="I175" s="32" t="str">
        <f t="shared" si="18"/>
        <v/>
      </c>
      <c r="J175" s="77" t="str">
        <f>IF(Ansøgning!J157="","",Ansøgning!J157)</f>
        <v/>
      </c>
      <c r="K175" s="77" t="str">
        <f>IF(Ansøgning!K157="","",Ansøgning!K157)</f>
        <v/>
      </c>
      <c r="L175" s="46" t="str">
        <f t="shared" si="19"/>
        <v/>
      </c>
      <c r="M175" s="78" t="str">
        <f>IF(Ansøgning!M157="","",Ansøgning!M157)</f>
        <v/>
      </c>
      <c r="N175" s="31" t="str">
        <f t="shared" si="20"/>
        <v/>
      </c>
      <c r="O175" s="78" t="str">
        <f>IF(Ansøgning!O157="","",Ansøgning!O157)</f>
        <v/>
      </c>
      <c r="P175" s="78" t="str">
        <f>IF(Ansøgning!P157="","",Ansøgning!P157)</f>
        <v/>
      </c>
      <c r="Q175" s="78" t="str">
        <f>IF(Ansøgning!Q157="","",Ansøgning!Q157)</f>
        <v/>
      </c>
      <c r="R175" s="78" t="str">
        <f>IF(Ansøgning!R157="","",Ansøgning!R157)</f>
        <v/>
      </c>
      <c r="S175" s="46" t="str">
        <f>IFERROR(MAX(IF(OR(O175="",P175=""),"",IF(AND(AND(MONTH(E175)&gt;=7,MONTH(E175)&lt;8),AND(MONTH(F175)&gt;=7,MONTH(F175)&lt;8)),(NETWORKDAYS(E175,F175,Lister!$D$7:$D$13)-O175)*N175/NETWORKDAYS(Lister!$D$19,Lister!$E$19,Lister!$D$7:$D$13),IF(AND(AND(MONTH(E175)&gt;=7,MONTH(E175)&lt;8),MONTH(F175)&gt;7),(NETWORKDAYS(E175,Lister!$E$19,Lister!$D$7:$D$13)-O175)*N175/NETWORKDAYS(Lister!$D$19,Lister!$E$19,Lister!$D$7:$D$13),IF(MONTH(E175)&gt;7,0)))),0),"")</f>
        <v/>
      </c>
      <c r="T175" s="46" t="str">
        <f>IFERROR(MAX(IF(OR(O175="",P175=""),"",IF(AND(AND(MONTH(E175)&gt;=8,MONTH(E175)&lt;9),AND(MONTH(F175)&gt;=8,MONTH(F175)&lt;9)),(NETWORKDAYS(E175,F175,Lister!$D$7:$D$13)-P175)*N175/NETWORKDAYS(Lister!$D$20,Lister!$E$20,Lister!$D$7:$D$13),IF(AND(MONTH(E175)=7,MONTH(F175)=8),(NETWORKDAYS(Lister!$D$20,F175,Lister!$D$7:$D$13)-P175)*N175/NETWORKDAYS(Lister!$D$20,Lister!$E$20,Lister!$D$7:$D$13),IF(AND(MONTH(E175)=7,MONTH(F175)=7),0)))),0),"")</f>
        <v/>
      </c>
      <c r="U175" s="78" t="str">
        <f>IF(Ansøgning!U157="","",Ansøgning!U157)</f>
        <v/>
      </c>
      <c r="V175" s="119" t="str">
        <f t="shared" si="21"/>
        <v/>
      </c>
      <c r="W175" s="120" t="str">
        <f t="shared" si="22"/>
        <v/>
      </c>
      <c r="X175" s="42" t="str">
        <f t="shared" si="23"/>
        <v/>
      </c>
    </row>
    <row r="176" spans="1:24" x14ac:dyDescent="0.25">
      <c r="A176" s="13" t="str">
        <f t="shared" si="24"/>
        <v/>
      </c>
      <c r="B176" s="75" t="str">
        <f>IF(Ansøgning!B158="","",Ansøgning!B158)</f>
        <v/>
      </c>
      <c r="C176" s="75" t="str">
        <f>IF(Ansøgning!C158="","",Ansøgning!C158)</f>
        <v/>
      </c>
      <c r="D176" s="75" t="str">
        <f>IF(Ansøgning!D158="","",Ansøgning!D158)</f>
        <v/>
      </c>
      <c r="E176" s="76" t="str">
        <f>IF(Ansøgning!E158="","",Ansøgning!E158)</f>
        <v/>
      </c>
      <c r="F176" s="76" t="str">
        <f>IF(Ansøgning!F158="","",Ansøgning!F158)</f>
        <v/>
      </c>
      <c r="G176" s="33" t="str">
        <f>IF(OR(E176="",F176=""),"",NETWORKDAYS(E176,F176,Lister!$D$7:$D$13))</f>
        <v/>
      </c>
      <c r="H176" s="76" t="str">
        <f>IF(Ansøgning!H158="","",Ansøgning!H158)</f>
        <v/>
      </c>
      <c r="I176" s="32" t="str">
        <f t="shared" si="18"/>
        <v/>
      </c>
      <c r="J176" s="77" t="str">
        <f>IF(Ansøgning!J158="","",Ansøgning!J158)</f>
        <v/>
      </c>
      <c r="K176" s="77" t="str">
        <f>IF(Ansøgning!K158="","",Ansøgning!K158)</f>
        <v/>
      </c>
      <c r="L176" s="46" t="str">
        <f t="shared" si="19"/>
        <v/>
      </c>
      <c r="M176" s="78" t="str">
        <f>IF(Ansøgning!M158="","",Ansøgning!M158)</f>
        <v/>
      </c>
      <c r="N176" s="31" t="str">
        <f t="shared" si="20"/>
        <v/>
      </c>
      <c r="O176" s="78" t="str">
        <f>IF(Ansøgning!O158="","",Ansøgning!O158)</f>
        <v/>
      </c>
      <c r="P176" s="78" t="str">
        <f>IF(Ansøgning!P158="","",Ansøgning!P158)</f>
        <v/>
      </c>
      <c r="Q176" s="78" t="str">
        <f>IF(Ansøgning!Q158="","",Ansøgning!Q158)</f>
        <v/>
      </c>
      <c r="R176" s="78" t="str">
        <f>IF(Ansøgning!R158="","",Ansøgning!R158)</f>
        <v/>
      </c>
      <c r="S176" s="46" t="str">
        <f>IFERROR(MAX(IF(OR(O176="",P176=""),"",IF(AND(AND(MONTH(E176)&gt;=7,MONTH(E176)&lt;8),AND(MONTH(F176)&gt;=7,MONTH(F176)&lt;8)),(NETWORKDAYS(E176,F176,Lister!$D$7:$D$13)-O176)*N176/NETWORKDAYS(Lister!$D$19,Lister!$E$19,Lister!$D$7:$D$13),IF(AND(AND(MONTH(E176)&gt;=7,MONTH(E176)&lt;8),MONTH(F176)&gt;7),(NETWORKDAYS(E176,Lister!$E$19,Lister!$D$7:$D$13)-O176)*N176/NETWORKDAYS(Lister!$D$19,Lister!$E$19,Lister!$D$7:$D$13),IF(MONTH(E176)&gt;7,0)))),0),"")</f>
        <v/>
      </c>
      <c r="T176" s="46" t="str">
        <f>IFERROR(MAX(IF(OR(O176="",P176=""),"",IF(AND(AND(MONTH(E176)&gt;=8,MONTH(E176)&lt;9),AND(MONTH(F176)&gt;=8,MONTH(F176)&lt;9)),(NETWORKDAYS(E176,F176,Lister!$D$7:$D$13)-P176)*N176/NETWORKDAYS(Lister!$D$20,Lister!$E$20,Lister!$D$7:$D$13),IF(AND(MONTH(E176)=7,MONTH(F176)=8),(NETWORKDAYS(Lister!$D$20,F176,Lister!$D$7:$D$13)-P176)*N176/NETWORKDAYS(Lister!$D$20,Lister!$E$20,Lister!$D$7:$D$13),IF(AND(MONTH(E176)=7,MONTH(F176)=7),0)))),0),"")</f>
        <v/>
      </c>
      <c r="U176" s="78" t="str">
        <f>IF(Ansøgning!U158="","",Ansøgning!U158)</f>
        <v/>
      </c>
      <c r="V176" s="119" t="str">
        <f t="shared" si="21"/>
        <v/>
      </c>
      <c r="W176" s="120" t="str">
        <f t="shared" si="22"/>
        <v/>
      </c>
      <c r="X176" s="42" t="str">
        <f t="shared" si="23"/>
        <v/>
      </c>
    </row>
    <row r="177" spans="1:24" x14ac:dyDescent="0.25">
      <c r="A177" s="13" t="str">
        <f t="shared" si="24"/>
        <v/>
      </c>
      <c r="B177" s="75" t="str">
        <f>IF(Ansøgning!B159="","",Ansøgning!B159)</f>
        <v/>
      </c>
      <c r="C177" s="75" t="str">
        <f>IF(Ansøgning!C159="","",Ansøgning!C159)</f>
        <v/>
      </c>
      <c r="D177" s="75" t="str">
        <f>IF(Ansøgning!D159="","",Ansøgning!D159)</f>
        <v/>
      </c>
      <c r="E177" s="76" t="str">
        <f>IF(Ansøgning!E159="","",Ansøgning!E159)</f>
        <v/>
      </c>
      <c r="F177" s="76" t="str">
        <f>IF(Ansøgning!F159="","",Ansøgning!F159)</f>
        <v/>
      </c>
      <c r="G177" s="33" t="str">
        <f>IF(OR(E177="",F177=""),"",NETWORKDAYS(E177,F177,Lister!$D$7:$D$13))</f>
        <v/>
      </c>
      <c r="H177" s="76" t="str">
        <f>IF(Ansøgning!H159="","",Ansøgning!H159)</f>
        <v/>
      </c>
      <c r="I177" s="32" t="str">
        <f t="shared" si="18"/>
        <v/>
      </c>
      <c r="J177" s="77" t="str">
        <f>IF(Ansøgning!J159="","",Ansøgning!J159)</f>
        <v/>
      </c>
      <c r="K177" s="77" t="str">
        <f>IF(Ansøgning!K159="","",Ansøgning!K159)</f>
        <v/>
      </c>
      <c r="L177" s="46" t="str">
        <f t="shared" si="19"/>
        <v/>
      </c>
      <c r="M177" s="78" t="str">
        <f>IF(Ansøgning!M159="","",Ansøgning!M159)</f>
        <v/>
      </c>
      <c r="N177" s="31" t="str">
        <f t="shared" si="20"/>
        <v/>
      </c>
      <c r="O177" s="78" t="str">
        <f>IF(Ansøgning!O159="","",Ansøgning!O159)</f>
        <v/>
      </c>
      <c r="P177" s="78" t="str">
        <f>IF(Ansøgning!P159="","",Ansøgning!P159)</f>
        <v/>
      </c>
      <c r="Q177" s="78" t="str">
        <f>IF(Ansøgning!Q159="","",Ansøgning!Q159)</f>
        <v/>
      </c>
      <c r="R177" s="78" t="str">
        <f>IF(Ansøgning!R159="","",Ansøgning!R159)</f>
        <v/>
      </c>
      <c r="S177" s="46" t="str">
        <f>IFERROR(MAX(IF(OR(O177="",P177=""),"",IF(AND(AND(MONTH(E177)&gt;=7,MONTH(E177)&lt;8),AND(MONTH(F177)&gt;=7,MONTH(F177)&lt;8)),(NETWORKDAYS(E177,F177,Lister!$D$7:$D$13)-O177)*N177/NETWORKDAYS(Lister!$D$19,Lister!$E$19,Lister!$D$7:$D$13),IF(AND(AND(MONTH(E177)&gt;=7,MONTH(E177)&lt;8),MONTH(F177)&gt;7),(NETWORKDAYS(E177,Lister!$E$19,Lister!$D$7:$D$13)-O177)*N177/NETWORKDAYS(Lister!$D$19,Lister!$E$19,Lister!$D$7:$D$13),IF(MONTH(E177)&gt;7,0)))),0),"")</f>
        <v/>
      </c>
      <c r="T177" s="46" t="str">
        <f>IFERROR(MAX(IF(OR(O177="",P177=""),"",IF(AND(AND(MONTH(E177)&gt;=8,MONTH(E177)&lt;9),AND(MONTH(F177)&gt;=8,MONTH(F177)&lt;9)),(NETWORKDAYS(E177,F177,Lister!$D$7:$D$13)-P177)*N177/NETWORKDAYS(Lister!$D$20,Lister!$E$20,Lister!$D$7:$D$13),IF(AND(MONTH(E177)=7,MONTH(F177)=8),(NETWORKDAYS(Lister!$D$20,F177,Lister!$D$7:$D$13)-P177)*N177/NETWORKDAYS(Lister!$D$20,Lister!$E$20,Lister!$D$7:$D$13),IF(AND(MONTH(E177)=7,MONTH(F177)=7),0)))),0),"")</f>
        <v/>
      </c>
      <c r="U177" s="78" t="str">
        <f>IF(Ansøgning!U159="","",Ansøgning!U159)</f>
        <v/>
      </c>
      <c r="V177" s="119" t="str">
        <f t="shared" si="21"/>
        <v/>
      </c>
      <c r="W177" s="120" t="str">
        <f t="shared" si="22"/>
        <v/>
      </c>
      <c r="X177" s="42" t="str">
        <f t="shared" si="23"/>
        <v/>
      </c>
    </row>
    <row r="178" spans="1:24" x14ac:dyDescent="0.25">
      <c r="A178" s="13" t="str">
        <f t="shared" si="24"/>
        <v/>
      </c>
      <c r="B178" s="75" t="str">
        <f>IF(Ansøgning!B160="","",Ansøgning!B160)</f>
        <v/>
      </c>
      <c r="C178" s="75" t="str">
        <f>IF(Ansøgning!C160="","",Ansøgning!C160)</f>
        <v/>
      </c>
      <c r="D178" s="75" t="str">
        <f>IF(Ansøgning!D160="","",Ansøgning!D160)</f>
        <v/>
      </c>
      <c r="E178" s="76" t="str">
        <f>IF(Ansøgning!E160="","",Ansøgning!E160)</f>
        <v/>
      </c>
      <c r="F178" s="76" t="str">
        <f>IF(Ansøgning!F160="","",Ansøgning!F160)</f>
        <v/>
      </c>
      <c r="G178" s="33" t="str">
        <f>IF(OR(E178="",F178=""),"",NETWORKDAYS(E178,F178,Lister!$D$7:$D$13))</f>
        <v/>
      </c>
      <c r="H178" s="76" t="str">
        <f>IF(Ansøgning!H160="","",Ansøgning!H160)</f>
        <v/>
      </c>
      <c r="I178" s="32" t="str">
        <f t="shared" si="18"/>
        <v/>
      </c>
      <c r="J178" s="77" t="str">
        <f>IF(Ansøgning!J160="","",Ansøgning!J160)</f>
        <v/>
      </c>
      <c r="K178" s="77" t="str">
        <f>IF(Ansøgning!K160="","",Ansøgning!K160)</f>
        <v/>
      </c>
      <c r="L178" s="46" t="str">
        <f t="shared" si="19"/>
        <v/>
      </c>
      <c r="M178" s="78" t="str">
        <f>IF(Ansøgning!M160="","",Ansøgning!M160)</f>
        <v/>
      </c>
      <c r="N178" s="31" t="str">
        <f t="shared" si="20"/>
        <v/>
      </c>
      <c r="O178" s="78" t="str">
        <f>IF(Ansøgning!O160="","",Ansøgning!O160)</f>
        <v/>
      </c>
      <c r="P178" s="78" t="str">
        <f>IF(Ansøgning!P160="","",Ansøgning!P160)</f>
        <v/>
      </c>
      <c r="Q178" s="78" t="str">
        <f>IF(Ansøgning!Q160="","",Ansøgning!Q160)</f>
        <v/>
      </c>
      <c r="R178" s="78" t="str">
        <f>IF(Ansøgning!R160="","",Ansøgning!R160)</f>
        <v/>
      </c>
      <c r="S178" s="46" t="str">
        <f>IFERROR(MAX(IF(OR(O178="",P178=""),"",IF(AND(AND(MONTH(E178)&gt;=7,MONTH(E178)&lt;8),AND(MONTH(F178)&gt;=7,MONTH(F178)&lt;8)),(NETWORKDAYS(E178,F178,Lister!$D$7:$D$13)-O178)*N178/NETWORKDAYS(Lister!$D$19,Lister!$E$19,Lister!$D$7:$D$13),IF(AND(AND(MONTH(E178)&gt;=7,MONTH(E178)&lt;8),MONTH(F178)&gt;7),(NETWORKDAYS(E178,Lister!$E$19,Lister!$D$7:$D$13)-O178)*N178/NETWORKDAYS(Lister!$D$19,Lister!$E$19,Lister!$D$7:$D$13),IF(MONTH(E178)&gt;7,0)))),0),"")</f>
        <v/>
      </c>
      <c r="T178" s="46" t="str">
        <f>IFERROR(MAX(IF(OR(O178="",P178=""),"",IF(AND(AND(MONTH(E178)&gt;=8,MONTH(E178)&lt;9),AND(MONTH(F178)&gt;=8,MONTH(F178)&lt;9)),(NETWORKDAYS(E178,F178,Lister!$D$7:$D$13)-P178)*N178/NETWORKDAYS(Lister!$D$20,Lister!$E$20,Lister!$D$7:$D$13),IF(AND(MONTH(E178)=7,MONTH(F178)=8),(NETWORKDAYS(Lister!$D$20,F178,Lister!$D$7:$D$13)-P178)*N178/NETWORKDAYS(Lister!$D$20,Lister!$E$20,Lister!$D$7:$D$13),IF(AND(MONTH(E178)=7,MONTH(F178)=7),0)))),0),"")</f>
        <v/>
      </c>
      <c r="U178" s="78" t="str">
        <f>IF(Ansøgning!U160="","",Ansøgning!U160)</f>
        <v/>
      </c>
      <c r="V178" s="119" t="str">
        <f t="shared" si="21"/>
        <v/>
      </c>
      <c r="W178" s="120" t="str">
        <f t="shared" si="22"/>
        <v/>
      </c>
      <c r="X178" s="42" t="str">
        <f t="shared" si="23"/>
        <v/>
      </c>
    </row>
    <row r="179" spans="1:24" x14ac:dyDescent="0.25">
      <c r="A179" s="13" t="str">
        <f t="shared" si="24"/>
        <v/>
      </c>
      <c r="B179" s="75" t="str">
        <f>IF(Ansøgning!B161="","",Ansøgning!B161)</f>
        <v/>
      </c>
      <c r="C179" s="75" t="str">
        <f>IF(Ansøgning!C161="","",Ansøgning!C161)</f>
        <v/>
      </c>
      <c r="D179" s="75" t="str">
        <f>IF(Ansøgning!D161="","",Ansøgning!D161)</f>
        <v/>
      </c>
      <c r="E179" s="76" t="str">
        <f>IF(Ansøgning!E161="","",Ansøgning!E161)</f>
        <v/>
      </c>
      <c r="F179" s="76" t="str">
        <f>IF(Ansøgning!F161="","",Ansøgning!F161)</f>
        <v/>
      </c>
      <c r="G179" s="33" t="str">
        <f>IF(OR(E179="",F179=""),"",NETWORKDAYS(E179,F179,Lister!$D$7:$D$13))</f>
        <v/>
      </c>
      <c r="H179" s="76" t="str">
        <f>IF(Ansøgning!H161="","",Ansøgning!H161)</f>
        <v/>
      </c>
      <c r="I179" s="32" t="str">
        <f t="shared" si="18"/>
        <v/>
      </c>
      <c r="J179" s="77" t="str">
        <f>IF(Ansøgning!J161="","",Ansøgning!J161)</f>
        <v/>
      </c>
      <c r="K179" s="77" t="str">
        <f>IF(Ansøgning!K161="","",Ansøgning!K161)</f>
        <v/>
      </c>
      <c r="L179" s="46" t="str">
        <f t="shared" si="19"/>
        <v/>
      </c>
      <c r="M179" s="78" t="str">
        <f>IF(Ansøgning!M161="","",Ansøgning!M161)</f>
        <v/>
      </c>
      <c r="N179" s="31" t="str">
        <f t="shared" si="20"/>
        <v/>
      </c>
      <c r="O179" s="78" t="str">
        <f>IF(Ansøgning!O161="","",Ansøgning!O161)</f>
        <v/>
      </c>
      <c r="P179" s="78" t="str">
        <f>IF(Ansøgning!P161="","",Ansøgning!P161)</f>
        <v/>
      </c>
      <c r="Q179" s="78" t="str">
        <f>IF(Ansøgning!Q161="","",Ansøgning!Q161)</f>
        <v/>
      </c>
      <c r="R179" s="78" t="str">
        <f>IF(Ansøgning!R161="","",Ansøgning!R161)</f>
        <v/>
      </c>
      <c r="S179" s="46" t="str">
        <f>IFERROR(MAX(IF(OR(O179="",P179=""),"",IF(AND(AND(MONTH(E179)&gt;=7,MONTH(E179)&lt;8),AND(MONTH(F179)&gt;=7,MONTH(F179)&lt;8)),(NETWORKDAYS(E179,F179,Lister!$D$7:$D$13)-O179)*N179/NETWORKDAYS(Lister!$D$19,Lister!$E$19,Lister!$D$7:$D$13),IF(AND(AND(MONTH(E179)&gt;=7,MONTH(E179)&lt;8),MONTH(F179)&gt;7),(NETWORKDAYS(E179,Lister!$E$19,Lister!$D$7:$D$13)-O179)*N179/NETWORKDAYS(Lister!$D$19,Lister!$E$19,Lister!$D$7:$D$13),IF(MONTH(E179)&gt;7,0)))),0),"")</f>
        <v/>
      </c>
      <c r="T179" s="46" t="str">
        <f>IFERROR(MAX(IF(OR(O179="",P179=""),"",IF(AND(AND(MONTH(E179)&gt;=8,MONTH(E179)&lt;9),AND(MONTH(F179)&gt;=8,MONTH(F179)&lt;9)),(NETWORKDAYS(E179,F179,Lister!$D$7:$D$13)-P179)*N179/NETWORKDAYS(Lister!$D$20,Lister!$E$20,Lister!$D$7:$D$13),IF(AND(MONTH(E179)=7,MONTH(F179)=8),(NETWORKDAYS(Lister!$D$20,F179,Lister!$D$7:$D$13)-P179)*N179/NETWORKDAYS(Lister!$D$20,Lister!$E$20,Lister!$D$7:$D$13),IF(AND(MONTH(E179)=7,MONTH(F179)=7),0)))),0),"")</f>
        <v/>
      </c>
      <c r="U179" s="78" t="str">
        <f>IF(Ansøgning!U161="","",Ansøgning!U161)</f>
        <v/>
      </c>
      <c r="V179" s="119" t="str">
        <f t="shared" si="21"/>
        <v/>
      </c>
      <c r="W179" s="120" t="str">
        <f t="shared" si="22"/>
        <v/>
      </c>
      <c r="X179" s="42" t="str">
        <f t="shared" si="23"/>
        <v/>
      </c>
    </row>
    <row r="180" spans="1:24" x14ac:dyDescent="0.25">
      <c r="A180" s="13" t="str">
        <f t="shared" si="24"/>
        <v/>
      </c>
      <c r="B180" s="75" t="str">
        <f>IF(Ansøgning!B162="","",Ansøgning!B162)</f>
        <v/>
      </c>
      <c r="C180" s="75" t="str">
        <f>IF(Ansøgning!C162="","",Ansøgning!C162)</f>
        <v/>
      </c>
      <c r="D180" s="75" t="str">
        <f>IF(Ansøgning!D162="","",Ansøgning!D162)</f>
        <v/>
      </c>
      <c r="E180" s="76" t="str">
        <f>IF(Ansøgning!E162="","",Ansøgning!E162)</f>
        <v/>
      </c>
      <c r="F180" s="76" t="str">
        <f>IF(Ansøgning!F162="","",Ansøgning!F162)</f>
        <v/>
      </c>
      <c r="G180" s="33" t="str">
        <f>IF(OR(E180="",F180=""),"",NETWORKDAYS(E180,F180,Lister!$D$7:$D$13))</f>
        <v/>
      </c>
      <c r="H180" s="76" t="str">
        <f>IF(Ansøgning!H162="","",Ansøgning!H162)</f>
        <v/>
      </c>
      <c r="I180" s="32" t="str">
        <f t="shared" si="18"/>
        <v/>
      </c>
      <c r="J180" s="77" t="str">
        <f>IF(Ansøgning!J162="","",Ansøgning!J162)</f>
        <v/>
      </c>
      <c r="K180" s="77" t="str">
        <f>IF(Ansøgning!K162="","",Ansøgning!K162)</f>
        <v/>
      </c>
      <c r="L180" s="46" t="str">
        <f t="shared" si="19"/>
        <v/>
      </c>
      <c r="M180" s="78" t="str">
        <f>IF(Ansøgning!M162="","",Ansøgning!M162)</f>
        <v/>
      </c>
      <c r="N180" s="31" t="str">
        <f t="shared" si="20"/>
        <v/>
      </c>
      <c r="O180" s="78" t="str">
        <f>IF(Ansøgning!O162="","",Ansøgning!O162)</f>
        <v/>
      </c>
      <c r="P180" s="78" t="str">
        <f>IF(Ansøgning!P162="","",Ansøgning!P162)</f>
        <v/>
      </c>
      <c r="Q180" s="78" t="str">
        <f>IF(Ansøgning!Q162="","",Ansøgning!Q162)</f>
        <v/>
      </c>
      <c r="R180" s="78" t="str">
        <f>IF(Ansøgning!R162="","",Ansøgning!R162)</f>
        <v/>
      </c>
      <c r="S180" s="46" t="str">
        <f>IFERROR(MAX(IF(OR(O180="",P180=""),"",IF(AND(AND(MONTH(E180)&gt;=7,MONTH(E180)&lt;8),AND(MONTH(F180)&gt;=7,MONTH(F180)&lt;8)),(NETWORKDAYS(E180,F180,Lister!$D$7:$D$13)-O180)*N180/NETWORKDAYS(Lister!$D$19,Lister!$E$19,Lister!$D$7:$D$13),IF(AND(AND(MONTH(E180)&gt;=7,MONTH(E180)&lt;8),MONTH(F180)&gt;7),(NETWORKDAYS(E180,Lister!$E$19,Lister!$D$7:$D$13)-O180)*N180/NETWORKDAYS(Lister!$D$19,Lister!$E$19,Lister!$D$7:$D$13),IF(MONTH(E180)&gt;7,0)))),0),"")</f>
        <v/>
      </c>
      <c r="T180" s="46" t="str">
        <f>IFERROR(MAX(IF(OR(O180="",P180=""),"",IF(AND(AND(MONTH(E180)&gt;=8,MONTH(E180)&lt;9),AND(MONTH(F180)&gt;=8,MONTH(F180)&lt;9)),(NETWORKDAYS(E180,F180,Lister!$D$7:$D$13)-P180)*N180/NETWORKDAYS(Lister!$D$20,Lister!$E$20,Lister!$D$7:$D$13),IF(AND(MONTH(E180)=7,MONTH(F180)=8),(NETWORKDAYS(Lister!$D$20,F180,Lister!$D$7:$D$13)-P180)*N180/NETWORKDAYS(Lister!$D$20,Lister!$E$20,Lister!$D$7:$D$13),IF(AND(MONTH(E180)=7,MONTH(F180)=7),0)))),0),"")</f>
        <v/>
      </c>
      <c r="U180" s="78" t="str">
        <f>IF(Ansøgning!U162="","",Ansøgning!U162)</f>
        <v/>
      </c>
      <c r="V180" s="119" t="str">
        <f t="shared" si="21"/>
        <v/>
      </c>
      <c r="W180" s="120" t="str">
        <f t="shared" si="22"/>
        <v/>
      </c>
      <c r="X180" s="42" t="str">
        <f t="shared" si="23"/>
        <v/>
      </c>
    </row>
    <row r="181" spans="1:24" x14ac:dyDescent="0.25">
      <c r="A181" s="13" t="str">
        <f t="shared" si="24"/>
        <v/>
      </c>
      <c r="B181" s="75" t="str">
        <f>IF(Ansøgning!B163="","",Ansøgning!B163)</f>
        <v/>
      </c>
      <c r="C181" s="75" t="str">
        <f>IF(Ansøgning!C163="","",Ansøgning!C163)</f>
        <v/>
      </c>
      <c r="D181" s="75" t="str">
        <f>IF(Ansøgning!D163="","",Ansøgning!D163)</f>
        <v/>
      </c>
      <c r="E181" s="76" t="str">
        <f>IF(Ansøgning!E163="","",Ansøgning!E163)</f>
        <v/>
      </c>
      <c r="F181" s="76" t="str">
        <f>IF(Ansøgning!F163="","",Ansøgning!F163)</f>
        <v/>
      </c>
      <c r="G181" s="33" t="str">
        <f>IF(OR(E181="",F181=""),"",NETWORKDAYS(E181,F181,Lister!$D$7:$D$13))</f>
        <v/>
      </c>
      <c r="H181" s="76" t="str">
        <f>IF(Ansøgning!H163="","",Ansøgning!H163)</f>
        <v/>
      </c>
      <c r="I181" s="32" t="str">
        <f t="shared" si="18"/>
        <v/>
      </c>
      <c r="J181" s="77" t="str">
        <f>IF(Ansøgning!J163="","",Ansøgning!J163)</f>
        <v/>
      </c>
      <c r="K181" s="77" t="str">
        <f>IF(Ansøgning!K163="","",Ansøgning!K163)</f>
        <v/>
      </c>
      <c r="L181" s="46" t="str">
        <f t="shared" si="19"/>
        <v/>
      </c>
      <c r="M181" s="78" t="str">
        <f>IF(Ansøgning!M163="","",Ansøgning!M163)</f>
        <v/>
      </c>
      <c r="N181" s="31" t="str">
        <f t="shared" si="20"/>
        <v/>
      </c>
      <c r="O181" s="78" t="str">
        <f>IF(Ansøgning!O163="","",Ansøgning!O163)</f>
        <v/>
      </c>
      <c r="P181" s="78" t="str">
        <f>IF(Ansøgning!P163="","",Ansøgning!P163)</f>
        <v/>
      </c>
      <c r="Q181" s="78" t="str">
        <f>IF(Ansøgning!Q163="","",Ansøgning!Q163)</f>
        <v/>
      </c>
      <c r="R181" s="78" t="str">
        <f>IF(Ansøgning!R163="","",Ansøgning!R163)</f>
        <v/>
      </c>
      <c r="S181" s="46" t="str">
        <f>IFERROR(MAX(IF(OR(O181="",P181=""),"",IF(AND(AND(MONTH(E181)&gt;=7,MONTH(E181)&lt;8),AND(MONTH(F181)&gt;=7,MONTH(F181)&lt;8)),(NETWORKDAYS(E181,F181,Lister!$D$7:$D$13)-O181)*N181/NETWORKDAYS(Lister!$D$19,Lister!$E$19,Lister!$D$7:$D$13),IF(AND(AND(MONTH(E181)&gt;=7,MONTH(E181)&lt;8),MONTH(F181)&gt;7),(NETWORKDAYS(E181,Lister!$E$19,Lister!$D$7:$D$13)-O181)*N181/NETWORKDAYS(Lister!$D$19,Lister!$E$19,Lister!$D$7:$D$13),IF(MONTH(E181)&gt;7,0)))),0),"")</f>
        <v/>
      </c>
      <c r="T181" s="46" t="str">
        <f>IFERROR(MAX(IF(OR(O181="",P181=""),"",IF(AND(AND(MONTH(E181)&gt;=8,MONTH(E181)&lt;9),AND(MONTH(F181)&gt;=8,MONTH(F181)&lt;9)),(NETWORKDAYS(E181,F181,Lister!$D$7:$D$13)-P181)*N181/NETWORKDAYS(Lister!$D$20,Lister!$E$20,Lister!$D$7:$D$13),IF(AND(MONTH(E181)=7,MONTH(F181)=8),(NETWORKDAYS(Lister!$D$20,F181,Lister!$D$7:$D$13)-P181)*N181/NETWORKDAYS(Lister!$D$20,Lister!$E$20,Lister!$D$7:$D$13),IF(AND(MONTH(E181)=7,MONTH(F181)=7),0)))),0),"")</f>
        <v/>
      </c>
      <c r="U181" s="78" t="str">
        <f>IF(Ansøgning!U163="","",Ansøgning!U163)</f>
        <v/>
      </c>
      <c r="V181" s="119" t="str">
        <f t="shared" si="21"/>
        <v/>
      </c>
      <c r="W181" s="120" t="str">
        <f t="shared" si="22"/>
        <v/>
      </c>
      <c r="X181" s="42" t="str">
        <f t="shared" si="23"/>
        <v/>
      </c>
    </row>
    <row r="182" spans="1:24" x14ac:dyDescent="0.25">
      <c r="A182" s="13" t="str">
        <f t="shared" si="24"/>
        <v/>
      </c>
      <c r="B182" s="75" t="str">
        <f>IF(Ansøgning!B164="","",Ansøgning!B164)</f>
        <v/>
      </c>
      <c r="C182" s="75" t="str">
        <f>IF(Ansøgning!C164="","",Ansøgning!C164)</f>
        <v/>
      </c>
      <c r="D182" s="75" t="str">
        <f>IF(Ansøgning!D164="","",Ansøgning!D164)</f>
        <v/>
      </c>
      <c r="E182" s="76" t="str">
        <f>IF(Ansøgning!E164="","",Ansøgning!E164)</f>
        <v/>
      </c>
      <c r="F182" s="76" t="str">
        <f>IF(Ansøgning!F164="","",Ansøgning!F164)</f>
        <v/>
      </c>
      <c r="G182" s="33" t="str">
        <f>IF(OR(E182="",F182=""),"",NETWORKDAYS(E182,F182,Lister!$D$7:$D$13))</f>
        <v/>
      </c>
      <c r="H182" s="76" t="str">
        <f>IF(Ansøgning!H164="","",Ansøgning!H164)</f>
        <v/>
      </c>
      <c r="I182" s="32" t="str">
        <f t="shared" si="18"/>
        <v/>
      </c>
      <c r="J182" s="77" t="str">
        <f>IF(Ansøgning!J164="","",Ansøgning!J164)</f>
        <v/>
      </c>
      <c r="K182" s="77" t="str">
        <f>IF(Ansøgning!K164="","",Ansøgning!K164)</f>
        <v/>
      </c>
      <c r="L182" s="46" t="str">
        <f t="shared" si="19"/>
        <v/>
      </c>
      <c r="M182" s="78" t="str">
        <f>IF(Ansøgning!M164="","",Ansøgning!M164)</f>
        <v/>
      </c>
      <c r="N182" s="31" t="str">
        <f t="shared" si="20"/>
        <v/>
      </c>
      <c r="O182" s="78" t="str">
        <f>IF(Ansøgning!O164="","",Ansøgning!O164)</f>
        <v/>
      </c>
      <c r="P182" s="78" t="str">
        <f>IF(Ansøgning!P164="","",Ansøgning!P164)</f>
        <v/>
      </c>
      <c r="Q182" s="78" t="str">
        <f>IF(Ansøgning!Q164="","",Ansøgning!Q164)</f>
        <v/>
      </c>
      <c r="R182" s="78" t="str">
        <f>IF(Ansøgning!R164="","",Ansøgning!R164)</f>
        <v/>
      </c>
      <c r="S182" s="46" t="str">
        <f>IFERROR(MAX(IF(OR(O182="",P182=""),"",IF(AND(AND(MONTH(E182)&gt;=7,MONTH(E182)&lt;8),AND(MONTH(F182)&gt;=7,MONTH(F182)&lt;8)),(NETWORKDAYS(E182,F182,Lister!$D$7:$D$13)-O182)*N182/NETWORKDAYS(Lister!$D$19,Lister!$E$19,Lister!$D$7:$D$13),IF(AND(AND(MONTH(E182)&gt;=7,MONTH(E182)&lt;8),MONTH(F182)&gt;7),(NETWORKDAYS(E182,Lister!$E$19,Lister!$D$7:$D$13)-O182)*N182/NETWORKDAYS(Lister!$D$19,Lister!$E$19,Lister!$D$7:$D$13),IF(MONTH(E182)&gt;7,0)))),0),"")</f>
        <v/>
      </c>
      <c r="T182" s="46" t="str">
        <f>IFERROR(MAX(IF(OR(O182="",P182=""),"",IF(AND(AND(MONTH(E182)&gt;=8,MONTH(E182)&lt;9),AND(MONTH(F182)&gt;=8,MONTH(F182)&lt;9)),(NETWORKDAYS(E182,F182,Lister!$D$7:$D$13)-P182)*N182/NETWORKDAYS(Lister!$D$20,Lister!$E$20,Lister!$D$7:$D$13),IF(AND(MONTH(E182)=7,MONTH(F182)=8),(NETWORKDAYS(Lister!$D$20,F182,Lister!$D$7:$D$13)-P182)*N182/NETWORKDAYS(Lister!$D$20,Lister!$E$20,Lister!$D$7:$D$13),IF(AND(MONTH(E182)=7,MONTH(F182)=7),0)))),0),"")</f>
        <v/>
      </c>
      <c r="U182" s="78" t="str">
        <f>IF(Ansøgning!U164="","",Ansøgning!U164)</f>
        <v/>
      </c>
      <c r="V182" s="119" t="str">
        <f t="shared" si="21"/>
        <v/>
      </c>
      <c r="W182" s="120" t="str">
        <f t="shared" si="22"/>
        <v/>
      </c>
      <c r="X182" s="42" t="str">
        <f t="shared" si="23"/>
        <v/>
      </c>
    </row>
    <row r="183" spans="1:24" x14ac:dyDescent="0.25">
      <c r="A183" s="13" t="str">
        <f t="shared" si="24"/>
        <v/>
      </c>
      <c r="B183" s="75" t="str">
        <f>IF(Ansøgning!B165="","",Ansøgning!B165)</f>
        <v/>
      </c>
      <c r="C183" s="75" t="str">
        <f>IF(Ansøgning!C165="","",Ansøgning!C165)</f>
        <v/>
      </c>
      <c r="D183" s="75" t="str">
        <f>IF(Ansøgning!D165="","",Ansøgning!D165)</f>
        <v/>
      </c>
      <c r="E183" s="76" t="str">
        <f>IF(Ansøgning!E165="","",Ansøgning!E165)</f>
        <v/>
      </c>
      <c r="F183" s="76" t="str">
        <f>IF(Ansøgning!F165="","",Ansøgning!F165)</f>
        <v/>
      </c>
      <c r="G183" s="33" t="str">
        <f>IF(OR(E183="",F183=""),"",NETWORKDAYS(E183,F183,Lister!$D$7:$D$13))</f>
        <v/>
      </c>
      <c r="H183" s="76" t="str">
        <f>IF(Ansøgning!H165="","",Ansøgning!H165)</f>
        <v/>
      </c>
      <c r="I183" s="32" t="str">
        <f t="shared" si="18"/>
        <v/>
      </c>
      <c r="J183" s="77" t="str">
        <f>IF(Ansøgning!J165="","",Ansøgning!J165)</f>
        <v/>
      </c>
      <c r="K183" s="77" t="str">
        <f>IF(Ansøgning!K165="","",Ansøgning!K165)</f>
        <v/>
      </c>
      <c r="L183" s="46" t="str">
        <f t="shared" si="19"/>
        <v/>
      </c>
      <c r="M183" s="78" t="str">
        <f>IF(Ansøgning!M165="","",Ansøgning!M165)</f>
        <v/>
      </c>
      <c r="N183" s="31" t="str">
        <f t="shared" si="20"/>
        <v/>
      </c>
      <c r="O183" s="78" t="str">
        <f>IF(Ansøgning!O165="","",Ansøgning!O165)</f>
        <v/>
      </c>
      <c r="P183" s="78" t="str">
        <f>IF(Ansøgning!P165="","",Ansøgning!P165)</f>
        <v/>
      </c>
      <c r="Q183" s="78" t="str">
        <f>IF(Ansøgning!Q165="","",Ansøgning!Q165)</f>
        <v/>
      </c>
      <c r="R183" s="78" t="str">
        <f>IF(Ansøgning!R165="","",Ansøgning!R165)</f>
        <v/>
      </c>
      <c r="S183" s="46" t="str">
        <f>IFERROR(MAX(IF(OR(O183="",P183=""),"",IF(AND(AND(MONTH(E183)&gt;=7,MONTH(E183)&lt;8),AND(MONTH(F183)&gt;=7,MONTH(F183)&lt;8)),(NETWORKDAYS(E183,F183,Lister!$D$7:$D$13)-O183)*N183/NETWORKDAYS(Lister!$D$19,Lister!$E$19,Lister!$D$7:$D$13),IF(AND(AND(MONTH(E183)&gt;=7,MONTH(E183)&lt;8),MONTH(F183)&gt;7),(NETWORKDAYS(E183,Lister!$E$19,Lister!$D$7:$D$13)-O183)*N183/NETWORKDAYS(Lister!$D$19,Lister!$E$19,Lister!$D$7:$D$13),IF(MONTH(E183)&gt;7,0)))),0),"")</f>
        <v/>
      </c>
      <c r="T183" s="46" t="str">
        <f>IFERROR(MAX(IF(OR(O183="",P183=""),"",IF(AND(AND(MONTH(E183)&gt;=8,MONTH(E183)&lt;9),AND(MONTH(F183)&gt;=8,MONTH(F183)&lt;9)),(NETWORKDAYS(E183,F183,Lister!$D$7:$D$13)-P183)*N183/NETWORKDAYS(Lister!$D$20,Lister!$E$20,Lister!$D$7:$D$13),IF(AND(MONTH(E183)=7,MONTH(F183)=8),(NETWORKDAYS(Lister!$D$20,F183,Lister!$D$7:$D$13)-P183)*N183/NETWORKDAYS(Lister!$D$20,Lister!$E$20,Lister!$D$7:$D$13),IF(AND(MONTH(E183)=7,MONTH(F183)=7),0)))),0),"")</f>
        <v/>
      </c>
      <c r="U183" s="78" t="str">
        <f>IF(Ansøgning!U165="","",Ansøgning!U165)</f>
        <v/>
      </c>
      <c r="V183" s="119" t="str">
        <f t="shared" si="21"/>
        <v/>
      </c>
      <c r="W183" s="120" t="str">
        <f t="shared" si="22"/>
        <v/>
      </c>
      <c r="X183" s="42" t="str">
        <f t="shared" si="23"/>
        <v/>
      </c>
    </row>
    <row r="184" spans="1:24" x14ac:dyDescent="0.25">
      <c r="A184" s="13" t="str">
        <f t="shared" si="24"/>
        <v/>
      </c>
      <c r="B184" s="75" t="str">
        <f>IF(Ansøgning!B166="","",Ansøgning!B166)</f>
        <v/>
      </c>
      <c r="C184" s="75" t="str">
        <f>IF(Ansøgning!C166="","",Ansøgning!C166)</f>
        <v/>
      </c>
      <c r="D184" s="75" t="str">
        <f>IF(Ansøgning!D166="","",Ansøgning!D166)</f>
        <v/>
      </c>
      <c r="E184" s="76" t="str">
        <f>IF(Ansøgning!E166="","",Ansøgning!E166)</f>
        <v/>
      </c>
      <c r="F184" s="76" t="str">
        <f>IF(Ansøgning!F166="","",Ansøgning!F166)</f>
        <v/>
      </c>
      <c r="G184" s="33" t="str">
        <f>IF(OR(E184="",F184=""),"",NETWORKDAYS(E184,F184,Lister!$D$7:$D$13))</f>
        <v/>
      </c>
      <c r="H184" s="76" t="str">
        <f>IF(Ansøgning!H166="","",Ansøgning!H166)</f>
        <v/>
      </c>
      <c r="I184" s="32" t="str">
        <f t="shared" si="18"/>
        <v/>
      </c>
      <c r="J184" s="77" t="str">
        <f>IF(Ansøgning!J166="","",Ansøgning!J166)</f>
        <v/>
      </c>
      <c r="K184" s="77" t="str">
        <f>IF(Ansøgning!K166="","",Ansøgning!K166)</f>
        <v/>
      </c>
      <c r="L184" s="46" t="str">
        <f t="shared" si="19"/>
        <v/>
      </c>
      <c r="M184" s="78" t="str">
        <f>IF(Ansøgning!M166="","",Ansøgning!M166)</f>
        <v/>
      </c>
      <c r="N184" s="31" t="str">
        <f t="shared" si="20"/>
        <v/>
      </c>
      <c r="O184" s="78" t="str">
        <f>IF(Ansøgning!O166="","",Ansøgning!O166)</f>
        <v/>
      </c>
      <c r="P184" s="78" t="str">
        <f>IF(Ansøgning!P166="","",Ansøgning!P166)</f>
        <v/>
      </c>
      <c r="Q184" s="78" t="str">
        <f>IF(Ansøgning!Q166="","",Ansøgning!Q166)</f>
        <v/>
      </c>
      <c r="R184" s="78" t="str">
        <f>IF(Ansøgning!R166="","",Ansøgning!R166)</f>
        <v/>
      </c>
      <c r="S184" s="46" t="str">
        <f>IFERROR(MAX(IF(OR(O184="",P184=""),"",IF(AND(AND(MONTH(E184)&gt;=7,MONTH(E184)&lt;8),AND(MONTH(F184)&gt;=7,MONTH(F184)&lt;8)),(NETWORKDAYS(E184,F184,Lister!$D$7:$D$13)-O184)*N184/NETWORKDAYS(Lister!$D$19,Lister!$E$19,Lister!$D$7:$D$13),IF(AND(AND(MONTH(E184)&gt;=7,MONTH(E184)&lt;8),MONTH(F184)&gt;7),(NETWORKDAYS(E184,Lister!$E$19,Lister!$D$7:$D$13)-O184)*N184/NETWORKDAYS(Lister!$D$19,Lister!$E$19,Lister!$D$7:$D$13),IF(MONTH(E184)&gt;7,0)))),0),"")</f>
        <v/>
      </c>
      <c r="T184" s="46" t="str">
        <f>IFERROR(MAX(IF(OR(O184="",P184=""),"",IF(AND(AND(MONTH(E184)&gt;=8,MONTH(E184)&lt;9),AND(MONTH(F184)&gt;=8,MONTH(F184)&lt;9)),(NETWORKDAYS(E184,F184,Lister!$D$7:$D$13)-P184)*N184/NETWORKDAYS(Lister!$D$20,Lister!$E$20,Lister!$D$7:$D$13),IF(AND(MONTH(E184)=7,MONTH(F184)=8),(NETWORKDAYS(Lister!$D$20,F184,Lister!$D$7:$D$13)-P184)*N184/NETWORKDAYS(Lister!$D$20,Lister!$E$20,Lister!$D$7:$D$13),IF(AND(MONTH(E184)=7,MONTH(F184)=7),0)))),0),"")</f>
        <v/>
      </c>
      <c r="U184" s="78" t="str">
        <f>IF(Ansøgning!U166="","",Ansøgning!U166)</f>
        <v/>
      </c>
      <c r="V184" s="119" t="str">
        <f t="shared" si="21"/>
        <v/>
      </c>
      <c r="W184" s="120" t="str">
        <f t="shared" si="22"/>
        <v/>
      </c>
      <c r="X184" s="42" t="str">
        <f t="shared" si="23"/>
        <v/>
      </c>
    </row>
    <row r="185" spans="1:24" x14ac:dyDescent="0.25">
      <c r="A185" s="13" t="str">
        <f t="shared" si="24"/>
        <v/>
      </c>
      <c r="B185" s="75" t="str">
        <f>IF(Ansøgning!B167="","",Ansøgning!B167)</f>
        <v/>
      </c>
      <c r="C185" s="75" t="str">
        <f>IF(Ansøgning!C167="","",Ansøgning!C167)</f>
        <v/>
      </c>
      <c r="D185" s="75" t="str">
        <f>IF(Ansøgning!D167="","",Ansøgning!D167)</f>
        <v/>
      </c>
      <c r="E185" s="76" t="str">
        <f>IF(Ansøgning!E167="","",Ansøgning!E167)</f>
        <v/>
      </c>
      <c r="F185" s="76" t="str">
        <f>IF(Ansøgning!F167="","",Ansøgning!F167)</f>
        <v/>
      </c>
      <c r="G185" s="33" t="str">
        <f>IF(OR(E185="",F185=""),"",NETWORKDAYS(E185,F185,Lister!$D$7:$D$13))</f>
        <v/>
      </c>
      <c r="H185" s="76" t="str">
        <f>IF(Ansøgning!H167="","",Ansøgning!H167)</f>
        <v/>
      </c>
      <c r="I185" s="32" t="str">
        <f t="shared" si="18"/>
        <v/>
      </c>
      <c r="J185" s="77" t="str">
        <f>IF(Ansøgning!J167="","",Ansøgning!J167)</f>
        <v/>
      </c>
      <c r="K185" s="77" t="str">
        <f>IF(Ansøgning!K167="","",Ansøgning!K167)</f>
        <v/>
      </c>
      <c r="L185" s="46" t="str">
        <f t="shared" si="19"/>
        <v/>
      </c>
      <c r="M185" s="78" t="str">
        <f>IF(Ansøgning!M167="","",Ansøgning!M167)</f>
        <v/>
      </c>
      <c r="N185" s="31" t="str">
        <f t="shared" si="20"/>
        <v/>
      </c>
      <c r="O185" s="78" t="str">
        <f>IF(Ansøgning!O167="","",Ansøgning!O167)</f>
        <v/>
      </c>
      <c r="P185" s="78" t="str">
        <f>IF(Ansøgning!P167="","",Ansøgning!P167)</f>
        <v/>
      </c>
      <c r="Q185" s="78" t="str">
        <f>IF(Ansøgning!Q167="","",Ansøgning!Q167)</f>
        <v/>
      </c>
      <c r="R185" s="78" t="str">
        <f>IF(Ansøgning!R167="","",Ansøgning!R167)</f>
        <v/>
      </c>
      <c r="S185" s="46" t="str">
        <f>IFERROR(MAX(IF(OR(O185="",P185=""),"",IF(AND(AND(MONTH(E185)&gt;=7,MONTH(E185)&lt;8),AND(MONTH(F185)&gt;=7,MONTH(F185)&lt;8)),(NETWORKDAYS(E185,F185,Lister!$D$7:$D$13)-O185)*N185/NETWORKDAYS(Lister!$D$19,Lister!$E$19,Lister!$D$7:$D$13),IF(AND(AND(MONTH(E185)&gt;=7,MONTH(E185)&lt;8),MONTH(F185)&gt;7),(NETWORKDAYS(E185,Lister!$E$19,Lister!$D$7:$D$13)-O185)*N185/NETWORKDAYS(Lister!$D$19,Lister!$E$19,Lister!$D$7:$D$13),IF(MONTH(E185)&gt;7,0)))),0),"")</f>
        <v/>
      </c>
      <c r="T185" s="46" t="str">
        <f>IFERROR(MAX(IF(OR(O185="",P185=""),"",IF(AND(AND(MONTH(E185)&gt;=8,MONTH(E185)&lt;9),AND(MONTH(F185)&gt;=8,MONTH(F185)&lt;9)),(NETWORKDAYS(E185,F185,Lister!$D$7:$D$13)-P185)*N185/NETWORKDAYS(Lister!$D$20,Lister!$E$20,Lister!$D$7:$D$13),IF(AND(MONTH(E185)=7,MONTH(F185)=8),(NETWORKDAYS(Lister!$D$20,F185,Lister!$D$7:$D$13)-P185)*N185/NETWORKDAYS(Lister!$D$20,Lister!$E$20,Lister!$D$7:$D$13),IF(AND(MONTH(E185)=7,MONTH(F185)=7),0)))),0),"")</f>
        <v/>
      </c>
      <c r="U185" s="78" t="str">
        <f>IF(Ansøgning!U167="","",Ansøgning!U167)</f>
        <v/>
      </c>
      <c r="V185" s="119" t="str">
        <f t="shared" si="21"/>
        <v/>
      </c>
      <c r="W185" s="120" t="str">
        <f t="shared" si="22"/>
        <v/>
      </c>
      <c r="X185" s="42" t="str">
        <f t="shared" si="23"/>
        <v/>
      </c>
    </row>
    <row r="186" spans="1:24" x14ac:dyDescent="0.25">
      <c r="A186" s="13" t="str">
        <f t="shared" si="24"/>
        <v/>
      </c>
      <c r="B186" s="75" t="str">
        <f>IF(Ansøgning!B168="","",Ansøgning!B168)</f>
        <v/>
      </c>
      <c r="C186" s="75" t="str">
        <f>IF(Ansøgning!C168="","",Ansøgning!C168)</f>
        <v/>
      </c>
      <c r="D186" s="75" t="str">
        <f>IF(Ansøgning!D168="","",Ansøgning!D168)</f>
        <v/>
      </c>
      <c r="E186" s="76" t="str">
        <f>IF(Ansøgning!E168="","",Ansøgning!E168)</f>
        <v/>
      </c>
      <c r="F186" s="76" t="str">
        <f>IF(Ansøgning!F168="","",Ansøgning!F168)</f>
        <v/>
      </c>
      <c r="G186" s="33" t="str">
        <f>IF(OR(E186="",F186=""),"",NETWORKDAYS(E186,F186,Lister!$D$7:$D$13))</f>
        <v/>
      </c>
      <c r="H186" s="76" t="str">
        <f>IF(Ansøgning!H168="","",Ansøgning!H168)</f>
        <v/>
      </c>
      <c r="I186" s="32" t="str">
        <f t="shared" si="18"/>
        <v/>
      </c>
      <c r="J186" s="77" t="str">
        <f>IF(Ansøgning!J168="","",Ansøgning!J168)</f>
        <v/>
      </c>
      <c r="K186" s="77" t="str">
        <f>IF(Ansøgning!K168="","",Ansøgning!K168)</f>
        <v/>
      </c>
      <c r="L186" s="46" t="str">
        <f t="shared" si="19"/>
        <v/>
      </c>
      <c r="M186" s="78" t="str">
        <f>IF(Ansøgning!M168="","",Ansøgning!M168)</f>
        <v/>
      </c>
      <c r="N186" s="31" t="str">
        <f t="shared" si="20"/>
        <v/>
      </c>
      <c r="O186" s="78" t="str">
        <f>IF(Ansøgning!O168="","",Ansøgning!O168)</f>
        <v/>
      </c>
      <c r="P186" s="78" t="str">
        <f>IF(Ansøgning!P168="","",Ansøgning!P168)</f>
        <v/>
      </c>
      <c r="Q186" s="78" t="str">
        <f>IF(Ansøgning!Q168="","",Ansøgning!Q168)</f>
        <v/>
      </c>
      <c r="R186" s="78" t="str">
        <f>IF(Ansøgning!R168="","",Ansøgning!R168)</f>
        <v/>
      </c>
      <c r="S186" s="46" t="str">
        <f>IFERROR(MAX(IF(OR(O186="",P186=""),"",IF(AND(AND(MONTH(E186)&gt;=7,MONTH(E186)&lt;8),AND(MONTH(F186)&gt;=7,MONTH(F186)&lt;8)),(NETWORKDAYS(E186,F186,Lister!$D$7:$D$13)-O186)*N186/NETWORKDAYS(Lister!$D$19,Lister!$E$19,Lister!$D$7:$D$13),IF(AND(AND(MONTH(E186)&gt;=7,MONTH(E186)&lt;8),MONTH(F186)&gt;7),(NETWORKDAYS(E186,Lister!$E$19,Lister!$D$7:$D$13)-O186)*N186/NETWORKDAYS(Lister!$D$19,Lister!$E$19,Lister!$D$7:$D$13),IF(MONTH(E186)&gt;7,0)))),0),"")</f>
        <v/>
      </c>
      <c r="T186" s="46" t="str">
        <f>IFERROR(MAX(IF(OR(O186="",P186=""),"",IF(AND(AND(MONTH(E186)&gt;=8,MONTH(E186)&lt;9),AND(MONTH(F186)&gt;=8,MONTH(F186)&lt;9)),(NETWORKDAYS(E186,F186,Lister!$D$7:$D$13)-P186)*N186/NETWORKDAYS(Lister!$D$20,Lister!$E$20,Lister!$D$7:$D$13),IF(AND(MONTH(E186)=7,MONTH(F186)=8),(NETWORKDAYS(Lister!$D$20,F186,Lister!$D$7:$D$13)-P186)*N186/NETWORKDAYS(Lister!$D$20,Lister!$E$20,Lister!$D$7:$D$13),IF(AND(MONTH(E186)=7,MONTH(F186)=7),0)))),0),"")</f>
        <v/>
      </c>
      <c r="U186" s="78" t="str">
        <f>IF(Ansøgning!U168="","",Ansøgning!U168)</f>
        <v/>
      </c>
      <c r="V186" s="119" t="str">
        <f t="shared" si="21"/>
        <v/>
      </c>
      <c r="W186" s="120" t="str">
        <f t="shared" si="22"/>
        <v/>
      </c>
      <c r="X186" s="42" t="str">
        <f t="shared" si="23"/>
        <v/>
      </c>
    </row>
    <row r="187" spans="1:24" x14ac:dyDescent="0.25">
      <c r="A187" s="13" t="str">
        <f t="shared" si="24"/>
        <v/>
      </c>
      <c r="B187" s="75" t="str">
        <f>IF(Ansøgning!B169="","",Ansøgning!B169)</f>
        <v/>
      </c>
      <c r="C187" s="75" t="str">
        <f>IF(Ansøgning!C169="","",Ansøgning!C169)</f>
        <v/>
      </c>
      <c r="D187" s="75" t="str">
        <f>IF(Ansøgning!D169="","",Ansøgning!D169)</f>
        <v/>
      </c>
      <c r="E187" s="76" t="str">
        <f>IF(Ansøgning!E169="","",Ansøgning!E169)</f>
        <v/>
      </c>
      <c r="F187" s="76" t="str">
        <f>IF(Ansøgning!F169="","",Ansøgning!F169)</f>
        <v/>
      </c>
      <c r="G187" s="33" t="str">
        <f>IF(OR(E187="",F187=""),"",NETWORKDAYS(E187,F187,Lister!$D$7:$D$13))</f>
        <v/>
      </c>
      <c r="H187" s="76" t="str">
        <f>IF(Ansøgning!H169="","",Ansøgning!H169)</f>
        <v/>
      </c>
      <c r="I187" s="32" t="str">
        <f t="shared" si="18"/>
        <v/>
      </c>
      <c r="J187" s="77" t="str">
        <f>IF(Ansøgning!J169="","",Ansøgning!J169)</f>
        <v/>
      </c>
      <c r="K187" s="77" t="str">
        <f>IF(Ansøgning!K169="","",Ansøgning!K169)</f>
        <v/>
      </c>
      <c r="L187" s="46" t="str">
        <f t="shared" si="19"/>
        <v/>
      </c>
      <c r="M187" s="78" t="str">
        <f>IF(Ansøgning!M169="","",Ansøgning!M169)</f>
        <v/>
      </c>
      <c r="N187" s="31" t="str">
        <f t="shared" si="20"/>
        <v/>
      </c>
      <c r="O187" s="78" t="str">
        <f>IF(Ansøgning!O169="","",Ansøgning!O169)</f>
        <v/>
      </c>
      <c r="P187" s="78" t="str">
        <f>IF(Ansøgning!P169="","",Ansøgning!P169)</f>
        <v/>
      </c>
      <c r="Q187" s="78" t="str">
        <f>IF(Ansøgning!Q169="","",Ansøgning!Q169)</f>
        <v/>
      </c>
      <c r="R187" s="78" t="str">
        <f>IF(Ansøgning!R169="","",Ansøgning!R169)</f>
        <v/>
      </c>
      <c r="S187" s="46" t="str">
        <f>IFERROR(MAX(IF(OR(O187="",P187=""),"",IF(AND(AND(MONTH(E187)&gt;=7,MONTH(E187)&lt;8),AND(MONTH(F187)&gt;=7,MONTH(F187)&lt;8)),(NETWORKDAYS(E187,F187,Lister!$D$7:$D$13)-O187)*N187/NETWORKDAYS(Lister!$D$19,Lister!$E$19,Lister!$D$7:$D$13),IF(AND(AND(MONTH(E187)&gt;=7,MONTH(E187)&lt;8),MONTH(F187)&gt;7),(NETWORKDAYS(E187,Lister!$E$19,Lister!$D$7:$D$13)-O187)*N187/NETWORKDAYS(Lister!$D$19,Lister!$E$19,Lister!$D$7:$D$13),IF(MONTH(E187)&gt;7,0)))),0),"")</f>
        <v/>
      </c>
      <c r="T187" s="46" t="str">
        <f>IFERROR(MAX(IF(OR(O187="",P187=""),"",IF(AND(AND(MONTH(E187)&gt;=8,MONTH(E187)&lt;9),AND(MONTH(F187)&gt;=8,MONTH(F187)&lt;9)),(NETWORKDAYS(E187,F187,Lister!$D$7:$D$13)-P187)*N187/NETWORKDAYS(Lister!$D$20,Lister!$E$20,Lister!$D$7:$D$13),IF(AND(MONTH(E187)=7,MONTH(F187)=8),(NETWORKDAYS(Lister!$D$20,F187,Lister!$D$7:$D$13)-P187)*N187/NETWORKDAYS(Lister!$D$20,Lister!$E$20,Lister!$D$7:$D$13),IF(AND(MONTH(E187)=7,MONTH(F187)=7),0)))),0),"")</f>
        <v/>
      </c>
      <c r="U187" s="78" t="str">
        <f>IF(Ansøgning!U169="","",Ansøgning!U169)</f>
        <v/>
      </c>
      <c r="V187" s="119" t="str">
        <f t="shared" si="21"/>
        <v/>
      </c>
      <c r="W187" s="120" t="str">
        <f t="shared" si="22"/>
        <v/>
      </c>
      <c r="X187" s="42" t="str">
        <f t="shared" si="23"/>
        <v/>
      </c>
    </row>
    <row r="188" spans="1:24" x14ac:dyDescent="0.25">
      <c r="A188" s="13" t="str">
        <f t="shared" si="24"/>
        <v/>
      </c>
      <c r="B188" s="75" t="str">
        <f>IF(Ansøgning!B170="","",Ansøgning!B170)</f>
        <v/>
      </c>
      <c r="C188" s="75" t="str">
        <f>IF(Ansøgning!C170="","",Ansøgning!C170)</f>
        <v/>
      </c>
      <c r="D188" s="75" t="str">
        <f>IF(Ansøgning!D170="","",Ansøgning!D170)</f>
        <v/>
      </c>
      <c r="E188" s="76" t="str">
        <f>IF(Ansøgning!E170="","",Ansøgning!E170)</f>
        <v/>
      </c>
      <c r="F188" s="76" t="str">
        <f>IF(Ansøgning!F170="","",Ansøgning!F170)</f>
        <v/>
      </c>
      <c r="G188" s="33" t="str">
        <f>IF(OR(E188="",F188=""),"",NETWORKDAYS(E188,F188,Lister!$D$7:$D$13))</f>
        <v/>
      </c>
      <c r="H188" s="76" t="str">
        <f>IF(Ansøgning!H170="","",Ansøgning!H170)</f>
        <v/>
      </c>
      <c r="I188" s="32" t="str">
        <f t="shared" si="18"/>
        <v/>
      </c>
      <c r="J188" s="77" t="str">
        <f>IF(Ansøgning!J170="","",Ansøgning!J170)</f>
        <v/>
      </c>
      <c r="K188" s="77" t="str">
        <f>IF(Ansøgning!K170="","",Ansøgning!K170)</f>
        <v/>
      </c>
      <c r="L188" s="46" t="str">
        <f t="shared" si="19"/>
        <v/>
      </c>
      <c r="M188" s="78" t="str">
        <f>IF(Ansøgning!M170="","",Ansøgning!M170)</f>
        <v/>
      </c>
      <c r="N188" s="31" t="str">
        <f t="shared" si="20"/>
        <v/>
      </c>
      <c r="O188" s="78" t="str">
        <f>IF(Ansøgning!O170="","",Ansøgning!O170)</f>
        <v/>
      </c>
      <c r="P188" s="78" t="str">
        <f>IF(Ansøgning!P170="","",Ansøgning!P170)</f>
        <v/>
      </c>
      <c r="Q188" s="78" t="str">
        <f>IF(Ansøgning!Q170="","",Ansøgning!Q170)</f>
        <v/>
      </c>
      <c r="R188" s="78" t="str">
        <f>IF(Ansøgning!R170="","",Ansøgning!R170)</f>
        <v/>
      </c>
      <c r="S188" s="46" t="str">
        <f>IFERROR(MAX(IF(OR(O188="",P188=""),"",IF(AND(AND(MONTH(E188)&gt;=7,MONTH(E188)&lt;8),AND(MONTH(F188)&gt;=7,MONTH(F188)&lt;8)),(NETWORKDAYS(E188,F188,Lister!$D$7:$D$13)-O188)*N188/NETWORKDAYS(Lister!$D$19,Lister!$E$19,Lister!$D$7:$D$13),IF(AND(AND(MONTH(E188)&gt;=7,MONTH(E188)&lt;8),MONTH(F188)&gt;7),(NETWORKDAYS(E188,Lister!$E$19,Lister!$D$7:$D$13)-O188)*N188/NETWORKDAYS(Lister!$D$19,Lister!$E$19,Lister!$D$7:$D$13),IF(MONTH(E188)&gt;7,0)))),0),"")</f>
        <v/>
      </c>
      <c r="T188" s="46" t="str">
        <f>IFERROR(MAX(IF(OR(O188="",P188=""),"",IF(AND(AND(MONTH(E188)&gt;=8,MONTH(E188)&lt;9),AND(MONTH(F188)&gt;=8,MONTH(F188)&lt;9)),(NETWORKDAYS(E188,F188,Lister!$D$7:$D$13)-P188)*N188/NETWORKDAYS(Lister!$D$20,Lister!$E$20,Lister!$D$7:$D$13),IF(AND(MONTH(E188)=7,MONTH(F188)=8),(NETWORKDAYS(Lister!$D$20,F188,Lister!$D$7:$D$13)-P188)*N188/NETWORKDAYS(Lister!$D$20,Lister!$E$20,Lister!$D$7:$D$13),IF(AND(MONTH(E188)=7,MONTH(F188)=7),0)))),0),"")</f>
        <v/>
      </c>
      <c r="U188" s="78" t="str">
        <f>IF(Ansøgning!U170="","",Ansøgning!U170)</f>
        <v/>
      </c>
      <c r="V188" s="119" t="str">
        <f t="shared" si="21"/>
        <v/>
      </c>
      <c r="W188" s="120" t="str">
        <f t="shared" si="22"/>
        <v/>
      </c>
      <c r="X188" s="42" t="str">
        <f t="shared" si="23"/>
        <v/>
      </c>
    </row>
    <row r="189" spans="1:24" x14ac:dyDescent="0.25">
      <c r="A189" s="13" t="str">
        <f t="shared" si="24"/>
        <v/>
      </c>
      <c r="B189" s="75" t="str">
        <f>IF(Ansøgning!B171="","",Ansøgning!B171)</f>
        <v/>
      </c>
      <c r="C189" s="75" t="str">
        <f>IF(Ansøgning!C171="","",Ansøgning!C171)</f>
        <v/>
      </c>
      <c r="D189" s="75" t="str">
        <f>IF(Ansøgning!D171="","",Ansøgning!D171)</f>
        <v/>
      </c>
      <c r="E189" s="76" t="str">
        <f>IF(Ansøgning!E171="","",Ansøgning!E171)</f>
        <v/>
      </c>
      <c r="F189" s="76" t="str">
        <f>IF(Ansøgning!F171="","",Ansøgning!F171)</f>
        <v/>
      </c>
      <c r="G189" s="33" t="str">
        <f>IF(OR(E189="",F189=""),"",NETWORKDAYS(E189,F189,Lister!$D$7:$D$13))</f>
        <v/>
      </c>
      <c r="H189" s="76" t="str">
        <f>IF(Ansøgning!H171="","",Ansøgning!H171)</f>
        <v/>
      </c>
      <c r="I189" s="32" t="str">
        <f t="shared" si="18"/>
        <v/>
      </c>
      <c r="J189" s="77" t="str">
        <f>IF(Ansøgning!J171="","",Ansøgning!J171)</f>
        <v/>
      </c>
      <c r="K189" s="77" t="str">
        <f>IF(Ansøgning!K171="","",Ansøgning!K171)</f>
        <v/>
      </c>
      <c r="L189" s="46" t="str">
        <f t="shared" si="19"/>
        <v/>
      </c>
      <c r="M189" s="78" t="str">
        <f>IF(Ansøgning!M171="","",Ansøgning!M171)</f>
        <v/>
      </c>
      <c r="N189" s="31" t="str">
        <f t="shared" si="20"/>
        <v/>
      </c>
      <c r="O189" s="78" t="str">
        <f>IF(Ansøgning!O171="","",Ansøgning!O171)</f>
        <v/>
      </c>
      <c r="P189" s="78" t="str">
        <f>IF(Ansøgning!P171="","",Ansøgning!P171)</f>
        <v/>
      </c>
      <c r="Q189" s="78" t="str">
        <f>IF(Ansøgning!Q171="","",Ansøgning!Q171)</f>
        <v/>
      </c>
      <c r="R189" s="78" t="str">
        <f>IF(Ansøgning!R171="","",Ansøgning!R171)</f>
        <v/>
      </c>
      <c r="S189" s="46" t="str">
        <f>IFERROR(MAX(IF(OR(O189="",P189=""),"",IF(AND(AND(MONTH(E189)&gt;=7,MONTH(E189)&lt;8),AND(MONTH(F189)&gt;=7,MONTH(F189)&lt;8)),(NETWORKDAYS(E189,F189,Lister!$D$7:$D$13)-O189)*N189/NETWORKDAYS(Lister!$D$19,Lister!$E$19,Lister!$D$7:$D$13),IF(AND(AND(MONTH(E189)&gt;=7,MONTH(E189)&lt;8),MONTH(F189)&gt;7),(NETWORKDAYS(E189,Lister!$E$19,Lister!$D$7:$D$13)-O189)*N189/NETWORKDAYS(Lister!$D$19,Lister!$E$19,Lister!$D$7:$D$13),IF(MONTH(E189)&gt;7,0)))),0),"")</f>
        <v/>
      </c>
      <c r="T189" s="46" t="str">
        <f>IFERROR(MAX(IF(OR(O189="",P189=""),"",IF(AND(AND(MONTH(E189)&gt;=8,MONTH(E189)&lt;9),AND(MONTH(F189)&gt;=8,MONTH(F189)&lt;9)),(NETWORKDAYS(E189,F189,Lister!$D$7:$D$13)-P189)*N189/NETWORKDAYS(Lister!$D$20,Lister!$E$20,Lister!$D$7:$D$13),IF(AND(MONTH(E189)=7,MONTH(F189)=8),(NETWORKDAYS(Lister!$D$20,F189,Lister!$D$7:$D$13)-P189)*N189/NETWORKDAYS(Lister!$D$20,Lister!$E$20,Lister!$D$7:$D$13),IF(AND(MONTH(E189)=7,MONTH(F189)=7),0)))),0),"")</f>
        <v/>
      </c>
      <c r="U189" s="78" t="str">
        <f>IF(Ansøgning!U171="","",Ansøgning!U171)</f>
        <v/>
      </c>
      <c r="V189" s="119" t="str">
        <f t="shared" si="21"/>
        <v/>
      </c>
      <c r="W189" s="120" t="str">
        <f t="shared" si="22"/>
        <v/>
      </c>
      <c r="X189" s="42" t="str">
        <f t="shared" si="23"/>
        <v/>
      </c>
    </row>
    <row r="190" spans="1:24" x14ac:dyDescent="0.25">
      <c r="A190" s="13" t="str">
        <f t="shared" si="24"/>
        <v/>
      </c>
      <c r="B190" s="75" t="str">
        <f>IF(Ansøgning!B172="","",Ansøgning!B172)</f>
        <v/>
      </c>
      <c r="C190" s="75" t="str">
        <f>IF(Ansøgning!C172="","",Ansøgning!C172)</f>
        <v/>
      </c>
      <c r="D190" s="75" t="str">
        <f>IF(Ansøgning!D172="","",Ansøgning!D172)</f>
        <v/>
      </c>
      <c r="E190" s="76" t="str">
        <f>IF(Ansøgning!E172="","",Ansøgning!E172)</f>
        <v/>
      </c>
      <c r="F190" s="76" t="str">
        <f>IF(Ansøgning!F172="","",Ansøgning!F172)</f>
        <v/>
      </c>
      <c r="G190" s="33" t="str">
        <f>IF(OR(E190="",F190=""),"",NETWORKDAYS(E190,F190,Lister!$D$7:$D$13))</f>
        <v/>
      </c>
      <c r="H190" s="76" t="str">
        <f>IF(Ansøgning!H172="","",Ansøgning!H172)</f>
        <v/>
      </c>
      <c r="I190" s="32" t="str">
        <f t="shared" si="18"/>
        <v/>
      </c>
      <c r="J190" s="77" t="str">
        <f>IF(Ansøgning!J172="","",Ansøgning!J172)</f>
        <v/>
      </c>
      <c r="K190" s="77" t="str">
        <f>IF(Ansøgning!K172="","",Ansøgning!K172)</f>
        <v/>
      </c>
      <c r="L190" s="46" t="str">
        <f t="shared" si="19"/>
        <v/>
      </c>
      <c r="M190" s="78" t="str">
        <f>IF(Ansøgning!M172="","",Ansøgning!M172)</f>
        <v/>
      </c>
      <c r="N190" s="31" t="str">
        <f t="shared" si="20"/>
        <v/>
      </c>
      <c r="O190" s="78" t="str">
        <f>IF(Ansøgning!O172="","",Ansøgning!O172)</f>
        <v/>
      </c>
      <c r="P190" s="78" t="str">
        <f>IF(Ansøgning!P172="","",Ansøgning!P172)</f>
        <v/>
      </c>
      <c r="Q190" s="78" t="str">
        <f>IF(Ansøgning!Q172="","",Ansøgning!Q172)</f>
        <v/>
      </c>
      <c r="R190" s="78" t="str">
        <f>IF(Ansøgning!R172="","",Ansøgning!R172)</f>
        <v/>
      </c>
      <c r="S190" s="46" t="str">
        <f>IFERROR(MAX(IF(OR(O190="",P190=""),"",IF(AND(AND(MONTH(E190)&gt;=7,MONTH(E190)&lt;8),AND(MONTH(F190)&gt;=7,MONTH(F190)&lt;8)),(NETWORKDAYS(E190,F190,Lister!$D$7:$D$13)-O190)*N190/NETWORKDAYS(Lister!$D$19,Lister!$E$19,Lister!$D$7:$D$13),IF(AND(AND(MONTH(E190)&gt;=7,MONTH(E190)&lt;8),MONTH(F190)&gt;7),(NETWORKDAYS(E190,Lister!$E$19,Lister!$D$7:$D$13)-O190)*N190/NETWORKDAYS(Lister!$D$19,Lister!$E$19,Lister!$D$7:$D$13),IF(MONTH(E190)&gt;7,0)))),0),"")</f>
        <v/>
      </c>
      <c r="T190" s="46" t="str">
        <f>IFERROR(MAX(IF(OR(O190="",P190=""),"",IF(AND(AND(MONTH(E190)&gt;=8,MONTH(E190)&lt;9),AND(MONTH(F190)&gt;=8,MONTH(F190)&lt;9)),(NETWORKDAYS(E190,F190,Lister!$D$7:$D$13)-P190)*N190/NETWORKDAYS(Lister!$D$20,Lister!$E$20,Lister!$D$7:$D$13),IF(AND(MONTH(E190)=7,MONTH(F190)=8),(NETWORKDAYS(Lister!$D$20,F190,Lister!$D$7:$D$13)-P190)*N190/NETWORKDAYS(Lister!$D$20,Lister!$E$20,Lister!$D$7:$D$13),IF(AND(MONTH(E190)=7,MONTH(F190)=7),0)))),0),"")</f>
        <v/>
      </c>
      <c r="U190" s="78" t="str">
        <f>IF(Ansøgning!U172="","",Ansøgning!U172)</f>
        <v/>
      </c>
      <c r="V190" s="119" t="str">
        <f t="shared" si="21"/>
        <v/>
      </c>
      <c r="W190" s="120" t="str">
        <f t="shared" si="22"/>
        <v/>
      </c>
      <c r="X190" s="42" t="str">
        <f t="shared" si="23"/>
        <v/>
      </c>
    </row>
    <row r="191" spans="1:24" x14ac:dyDescent="0.25">
      <c r="A191" s="13" t="str">
        <f t="shared" si="24"/>
        <v/>
      </c>
      <c r="B191" s="75" t="str">
        <f>IF(Ansøgning!B173="","",Ansøgning!B173)</f>
        <v/>
      </c>
      <c r="C191" s="75" t="str">
        <f>IF(Ansøgning!C173="","",Ansøgning!C173)</f>
        <v/>
      </c>
      <c r="D191" s="75" t="str">
        <f>IF(Ansøgning!D173="","",Ansøgning!D173)</f>
        <v/>
      </c>
      <c r="E191" s="76" t="str">
        <f>IF(Ansøgning!E173="","",Ansøgning!E173)</f>
        <v/>
      </c>
      <c r="F191" s="76" t="str">
        <f>IF(Ansøgning!F173="","",Ansøgning!F173)</f>
        <v/>
      </c>
      <c r="G191" s="33" t="str">
        <f>IF(OR(E191="",F191=""),"",NETWORKDAYS(E191,F191,Lister!$D$7:$D$13))</f>
        <v/>
      </c>
      <c r="H191" s="76" t="str">
        <f>IF(Ansøgning!H173="","",Ansøgning!H173)</f>
        <v/>
      </c>
      <c r="I191" s="32" t="str">
        <f t="shared" si="18"/>
        <v/>
      </c>
      <c r="J191" s="77" t="str">
        <f>IF(Ansøgning!J173="","",Ansøgning!J173)</f>
        <v/>
      </c>
      <c r="K191" s="77" t="str">
        <f>IF(Ansøgning!K173="","",Ansøgning!K173)</f>
        <v/>
      </c>
      <c r="L191" s="46" t="str">
        <f t="shared" si="19"/>
        <v/>
      </c>
      <c r="M191" s="78" t="str">
        <f>IF(Ansøgning!M173="","",Ansøgning!M173)</f>
        <v/>
      </c>
      <c r="N191" s="31" t="str">
        <f t="shared" si="20"/>
        <v/>
      </c>
      <c r="O191" s="78" t="str">
        <f>IF(Ansøgning!O173="","",Ansøgning!O173)</f>
        <v/>
      </c>
      <c r="P191" s="78" t="str">
        <f>IF(Ansøgning!P173="","",Ansøgning!P173)</f>
        <v/>
      </c>
      <c r="Q191" s="78" t="str">
        <f>IF(Ansøgning!Q173="","",Ansøgning!Q173)</f>
        <v/>
      </c>
      <c r="R191" s="78" t="str">
        <f>IF(Ansøgning!R173="","",Ansøgning!R173)</f>
        <v/>
      </c>
      <c r="S191" s="46" t="str">
        <f>IFERROR(MAX(IF(OR(O191="",P191=""),"",IF(AND(AND(MONTH(E191)&gt;=7,MONTH(E191)&lt;8),AND(MONTH(F191)&gt;=7,MONTH(F191)&lt;8)),(NETWORKDAYS(E191,F191,Lister!$D$7:$D$13)-O191)*N191/NETWORKDAYS(Lister!$D$19,Lister!$E$19,Lister!$D$7:$D$13),IF(AND(AND(MONTH(E191)&gt;=7,MONTH(E191)&lt;8),MONTH(F191)&gt;7),(NETWORKDAYS(E191,Lister!$E$19,Lister!$D$7:$D$13)-O191)*N191/NETWORKDAYS(Lister!$D$19,Lister!$E$19,Lister!$D$7:$D$13),IF(MONTH(E191)&gt;7,0)))),0),"")</f>
        <v/>
      </c>
      <c r="T191" s="46" t="str">
        <f>IFERROR(MAX(IF(OR(O191="",P191=""),"",IF(AND(AND(MONTH(E191)&gt;=8,MONTH(E191)&lt;9),AND(MONTH(F191)&gt;=8,MONTH(F191)&lt;9)),(NETWORKDAYS(E191,F191,Lister!$D$7:$D$13)-P191)*N191/NETWORKDAYS(Lister!$D$20,Lister!$E$20,Lister!$D$7:$D$13),IF(AND(MONTH(E191)=7,MONTH(F191)=8),(NETWORKDAYS(Lister!$D$20,F191,Lister!$D$7:$D$13)-P191)*N191/NETWORKDAYS(Lister!$D$20,Lister!$E$20,Lister!$D$7:$D$13),IF(AND(MONTH(E191)=7,MONTH(F191)=7),0)))),0),"")</f>
        <v/>
      </c>
      <c r="U191" s="78" t="str">
        <f>IF(Ansøgning!U173="","",Ansøgning!U173)</f>
        <v/>
      </c>
      <c r="V191" s="119" t="str">
        <f t="shared" si="21"/>
        <v/>
      </c>
      <c r="W191" s="120" t="str">
        <f t="shared" si="22"/>
        <v/>
      </c>
      <c r="X191" s="42" t="str">
        <f t="shared" si="23"/>
        <v/>
      </c>
    </row>
    <row r="192" spans="1:24" x14ac:dyDescent="0.25">
      <c r="A192" s="13" t="str">
        <f t="shared" si="24"/>
        <v/>
      </c>
      <c r="B192" s="75" t="str">
        <f>IF(Ansøgning!B174="","",Ansøgning!B174)</f>
        <v/>
      </c>
      <c r="C192" s="75" t="str">
        <f>IF(Ansøgning!C174="","",Ansøgning!C174)</f>
        <v/>
      </c>
      <c r="D192" s="75" t="str">
        <f>IF(Ansøgning!D174="","",Ansøgning!D174)</f>
        <v/>
      </c>
      <c r="E192" s="76" t="str">
        <f>IF(Ansøgning!E174="","",Ansøgning!E174)</f>
        <v/>
      </c>
      <c r="F192" s="76" t="str">
        <f>IF(Ansøgning!F174="","",Ansøgning!F174)</f>
        <v/>
      </c>
      <c r="G192" s="33" t="str">
        <f>IF(OR(E192="",F192=""),"",NETWORKDAYS(E192,F192,Lister!$D$7:$D$13))</f>
        <v/>
      </c>
      <c r="H192" s="76" t="str">
        <f>IF(Ansøgning!H174="","",Ansøgning!H174)</f>
        <v/>
      </c>
      <c r="I192" s="32" t="str">
        <f t="shared" si="18"/>
        <v/>
      </c>
      <c r="J192" s="77" t="str">
        <f>IF(Ansøgning!J174="","",Ansøgning!J174)</f>
        <v/>
      </c>
      <c r="K192" s="77" t="str">
        <f>IF(Ansøgning!K174="","",Ansøgning!K174)</f>
        <v/>
      </c>
      <c r="L192" s="46" t="str">
        <f t="shared" si="19"/>
        <v/>
      </c>
      <c r="M192" s="78" t="str">
        <f>IF(Ansøgning!M174="","",Ansøgning!M174)</f>
        <v/>
      </c>
      <c r="N192" s="31" t="str">
        <f t="shared" si="20"/>
        <v/>
      </c>
      <c r="O192" s="78" t="str">
        <f>IF(Ansøgning!O174="","",Ansøgning!O174)</f>
        <v/>
      </c>
      <c r="P192" s="78" t="str">
        <f>IF(Ansøgning!P174="","",Ansøgning!P174)</f>
        <v/>
      </c>
      <c r="Q192" s="78" t="str">
        <f>IF(Ansøgning!Q174="","",Ansøgning!Q174)</f>
        <v/>
      </c>
      <c r="R192" s="78" t="str">
        <f>IF(Ansøgning!R174="","",Ansøgning!R174)</f>
        <v/>
      </c>
      <c r="S192" s="46" t="str">
        <f>IFERROR(MAX(IF(OR(O192="",P192=""),"",IF(AND(AND(MONTH(E192)&gt;=7,MONTH(E192)&lt;8),AND(MONTH(F192)&gt;=7,MONTH(F192)&lt;8)),(NETWORKDAYS(E192,F192,Lister!$D$7:$D$13)-O192)*N192/NETWORKDAYS(Lister!$D$19,Lister!$E$19,Lister!$D$7:$D$13),IF(AND(AND(MONTH(E192)&gt;=7,MONTH(E192)&lt;8),MONTH(F192)&gt;7),(NETWORKDAYS(E192,Lister!$E$19,Lister!$D$7:$D$13)-O192)*N192/NETWORKDAYS(Lister!$D$19,Lister!$E$19,Lister!$D$7:$D$13),IF(MONTH(E192)&gt;7,0)))),0),"")</f>
        <v/>
      </c>
      <c r="T192" s="46" t="str">
        <f>IFERROR(MAX(IF(OR(O192="",P192=""),"",IF(AND(AND(MONTH(E192)&gt;=8,MONTH(E192)&lt;9),AND(MONTH(F192)&gt;=8,MONTH(F192)&lt;9)),(NETWORKDAYS(E192,F192,Lister!$D$7:$D$13)-P192)*N192/NETWORKDAYS(Lister!$D$20,Lister!$E$20,Lister!$D$7:$D$13),IF(AND(MONTH(E192)=7,MONTH(F192)=8),(NETWORKDAYS(Lister!$D$20,F192,Lister!$D$7:$D$13)-P192)*N192/NETWORKDAYS(Lister!$D$20,Lister!$E$20,Lister!$D$7:$D$13),IF(AND(MONTH(E192)=7,MONTH(F192)=7),0)))),0),"")</f>
        <v/>
      </c>
      <c r="U192" s="78" t="str">
        <f>IF(Ansøgning!U174="","",Ansøgning!U174)</f>
        <v/>
      </c>
      <c r="V192" s="119" t="str">
        <f t="shared" si="21"/>
        <v/>
      </c>
      <c r="W192" s="120" t="str">
        <f t="shared" si="22"/>
        <v/>
      </c>
      <c r="X192" s="42" t="str">
        <f t="shared" si="23"/>
        <v/>
      </c>
    </row>
    <row r="193" spans="1:24" x14ac:dyDescent="0.25">
      <c r="A193" s="13" t="str">
        <f t="shared" si="24"/>
        <v/>
      </c>
      <c r="B193" s="75" t="str">
        <f>IF(Ansøgning!B175="","",Ansøgning!B175)</f>
        <v/>
      </c>
      <c r="C193" s="75" t="str">
        <f>IF(Ansøgning!C175="","",Ansøgning!C175)</f>
        <v/>
      </c>
      <c r="D193" s="75" t="str">
        <f>IF(Ansøgning!D175="","",Ansøgning!D175)</f>
        <v/>
      </c>
      <c r="E193" s="76" t="str">
        <f>IF(Ansøgning!E175="","",Ansøgning!E175)</f>
        <v/>
      </c>
      <c r="F193" s="76" t="str">
        <f>IF(Ansøgning!F175="","",Ansøgning!F175)</f>
        <v/>
      </c>
      <c r="G193" s="33" t="str">
        <f>IF(OR(E193="",F193=""),"",NETWORKDAYS(E193,F193,Lister!$D$7:$D$13))</f>
        <v/>
      </c>
      <c r="H193" s="76" t="str">
        <f>IF(Ansøgning!H175="","",Ansøgning!H175)</f>
        <v/>
      </c>
      <c r="I193" s="32" t="str">
        <f t="shared" si="18"/>
        <v/>
      </c>
      <c r="J193" s="77" t="str">
        <f>IF(Ansøgning!J175="","",Ansøgning!J175)</f>
        <v/>
      </c>
      <c r="K193" s="77" t="str">
        <f>IF(Ansøgning!K175="","",Ansøgning!K175)</f>
        <v/>
      </c>
      <c r="L193" s="46" t="str">
        <f t="shared" si="19"/>
        <v/>
      </c>
      <c r="M193" s="78" t="str">
        <f>IF(Ansøgning!M175="","",Ansøgning!M175)</f>
        <v/>
      </c>
      <c r="N193" s="31" t="str">
        <f t="shared" si="20"/>
        <v/>
      </c>
      <c r="O193" s="78" t="str">
        <f>IF(Ansøgning!O175="","",Ansøgning!O175)</f>
        <v/>
      </c>
      <c r="P193" s="78" t="str">
        <f>IF(Ansøgning!P175="","",Ansøgning!P175)</f>
        <v/>
      </c>
      <c r="Q193" s="78" t="str">
        <f>IF(Ansøgning!Q175="","",Ansøgning!Q175)</f>
        <v/>
      </c>
      <c r="R193" s="78" t="str">
        <f>IF(Ansøgning!R175="","",Ansøgning!R175)</f>
        <v/>
      </c>
      <c r="S193" s="46" t="str">
        <f>IFERROR(MAX(IF(OR(O193="",P193=""),"",IF(AND(AND(MONTH(E193)&gt;=7,MONTH(E193)&lt;8),AND(MONTH(F193)&gt;=7,MONTH(F193)&lt;8)),(NETWORKDAYS(E193,F193,Lister!$D$7:$D$13)-O193)*N193/NETWORKDAYS(Lister!$D$19,Lister!$E$19,Lister!$D$7:$D$13),IF(AND(AND(MONTH(E193)&gt;=7,MONTH(E193)&lt;8),MONTH(F193)&gt;7),(NETWORKDAYS(E193,Lister!$E$19,Lister!$D$7:$D$13)-O193)*N193/NETWORKDAYS(Lister!$D$19,Lister!$E$19,Lister!$D$7:$D$13),IF(MONTH(E193)&gt;7,0)))),0),"")</f>
        <v/>
      </c>
      <c r="T193" s="46" t="str">
        <f>IFERROR(MAX(IF(OR(O193="",P193=""),"",IF(AND(AND(MONTH(E193)&gt;=8,MONTH(E193)&lt;9),AND(MONTH(F193)&gt;=8,MONTH(F193)&lt;9)),(NETWORKDAYS(E193,F193,Lister!$D$7:$D$13)-P193)*N193/NETWORKDAYS(Lister!$D$20,Lister!$E$20,Lister!$D$7:$D$13),IF(AND(MONTH(E193)=7,MONTH(F193)=8),(NETWORKDAYS(Lister!$D$20,F193,Lister!$D$7:$D$13)-P193)*N193/NETWORKDAYS(Lister!$D$20,Lister!$E$20,Lister!$D$7:$D$13),IF(AND(MONTH(E193)=7,MONTH(F193)=7),0)))),0),"")</f>
        <v/>
      </c>
      <c r="U193" s="78" t="str">
        <f>IF(Ansøgning!U175="","",Ansøgning!U175)</f>
        <v/>
      </c>
      <c r="V193" s="119" t="str">
        <f t="shared" si="21"/>
        <v/>
      </c>
      <c r="W193" s="120" t="str">
        <f t="shared" si="22"/>
        <v/>
      </c>
      <c r="X193" s="42" t="str">
        <f t="shared" si="23"/>
        <v/>
      </c>
    </row>
    <row r="194" spans="1:24" x14ac:dyDescent="0.25">
      <c r="A194" s="13" t="str">
        <f t="shared" si="24"/>
        <v/>
      </c>
      <c r="B194" s="75" t="str">
        <f>IF(Ansøgning!B176="","",Ansøgning!B176)</f>
        <v/>
      </c>
      <c r="C194" s="75" t="str">
        <f>IF(Ansøgning!C176="","",Ansøgning!C176)</f>
        <v/>
      </c>
      <c r="D194" s="75" t="str">
        <f>IF(Ansøgning!D176="","",Ansøgning!D176)</f>
        <v/>
      </c>
      <c r="E194" s="76" t="str">
        <f>IF(Ansøgning!E176="","",Ansøgning!E176)</f>
        <v/>
      </c>
      <c r="F194" s="76" t="str">
        <f>IF(Ansøgning!F176="","",Ansøgning!F176)</f>
        <v/>
      </c>
      <c r="G194" s="33" t="str">
        <f>IF(OR(E194="",F194=""),"",NETWORKDAYS(E194,F194,Lister!$D$7:$D$13))</f>
        <v/>
      </c>
      <c r="H194" s="76" t="str">
        <f>IF(Ansøgning!H176="","",Ansøgning!H176)</f>
        <v/>
      </c>
      <c r="I194" s="32" t="str">
        <f t="shared" si="18"/>
        <v/>
      </c>
      <c r="J194" s="77" t="str">
        <f>IF(Ansøgning!J176="","",Ansøgning!J176)</f>
        <v/>
      </c>
      <c r="K194" s="77" t="str">
        <f>IF(Ansøgning!K176="","",Ansøgning!K176)</f>
        <v/>
      </c>
      <c r="L194" s="46" t="str">
        <f t="shared" si="19"/>
        <v/>
      </c>
      <c r="M194" s="78" t="str">
        <f>IF(Ansøgning!M176="","",Ansøgning!M176)</f>
        <v/>
      </c>
      <c r="N194" s="31" t="str">
        <f t="shared" si="20"/>
        <v/>
      </c>
      <c r="O194" s="78" t="str">
        <f>IF(Ansøgning!O176="","",Ansøgning!O176)</f>
        <v/>
      </c>
      <c r="P194" s="78" t="str">
        <f>IF(Ansøgning!P176="","",Ansøgning!P176)</f>
        <v/>
      </c>
      <c r="Q194" s="78" t="str">
        <f>IF(Ansøgning!Q176="","",Ansøgning!Q176)</f>
        <v/>
      </c>
      <c r="R194" s="78" t="str">
        <f>IF(Ansøgning!R176="","",Ansøgning!R176)</f>
        <v/>
      </c>
      <c r="S194" s="46" t="str">
        <f>IFERROR(MAX(IF(OR(O194="",P194=""),"",IF(AND(AND(MONTH(E194)&gt;=7,MONTH(E194)&lt;8),AND(MONTH(F194)&gt;=7,MONTH(F194)&lt;8)),(NETWORKDAYS(E194,F194,Lister!$D$7:$D$13)-O194)*N194/NETWORKDAYS(Lister!$D$19,Lister!$E$19,Lister!$D$7:$D$13),IF(AND(AND(MONTH(E194)&gt;=7,MONTH(E194)&lt;8),MONTH(F194)&gt;7),(NETWORKDAYS(E194,Lister!$E$19,Lister!$D$7:$D$13)-O194)*N194/NETWORKDAYS(Lister!$D$19,Lister!$E$19,Lister!$D$7:$D$13),IF(MONTH(E194)&gt;7,0)))),0),"")</f>
        <v/>
      </c>
      <c r="T194" s="46" t="str">
        <f>IFERROR(MAX(IF(OR(O194="",P194=""),"",IF(AND(AND(MONTH(E194)&gt;=8,MONTH(E194)&lt;9),AND(MONTH(F194)&gt;=8,MONTH(F194)&lt;9)),(NETWORKDAYS(E194,F194,Lister!$D$7:$D$13)-P194)*N194/NETWORKDAYS(Lister!$D$20,Lister!$E$20,Lister!$D$7:$D$13),IF(AND(MONTH(E194)=7,MONTH(F194)=8),(NETWORKDAYS(Lister!$D$20,F194,Lister!$D$7:$D$13)-P194)*N194/NETWORKDAYS(Lister!$D$20,Lister!$E$20,Lister!$D$7:$D$13),IF(AND(MONTH(E194)=7,MONTH(F194)=7),0)))),0),"")</f>
        <v/>
      </c>
      <c r="U194" s="78" t="str">
        <f>IF(Ansøgning!U176="","",Ansøgning!U176)</f>
        <v/>
      </c>
      <c r="V194" s="119" t="str">
        <f t="shared" si="21"/>
        <v/>
      </c>
      <c r="W194" s="120" t="str">
        <f t="shared" si="22"/>
        <v/>
      </c>
      <c r="X194" s="42" t="str">
        <f t="shared" si="23"/>
        <v/>
      </c>
    </row>
    <row r="195" spans="1:24" x14ac:dyDescent="0.25">
      <c r="A195" s="13" t="str">
        <f t="shared" si="24"/>
        <v/>
      </c>
      <c r="B195" s="75" t="str">
        <f>IF(Ansøgning!B177="","",Ansøgning!B177)</f>
        <v/>
      </c>
      <c r="C195" s="75" t="str">
        <f>IF(Ansøgning!C177="","",Ansøgning!C177)</f>
        <v/>
      </c>
      <c r="D195" s="75" t="str">
        <f>IF(Ansøgning!D177="","",Ansøgning!D177)</f>
        <v/>
      </c>
      <c r="E195" s="76" t="str">
        <f>IF(Ansøgning!E177="","",Ansøgning!E177)</f>
        <v/>
      </c>
      <c r="F195" s="76" t="str">
        <f>IF(Ansøgning!F177="","",Ansøgning!F177)</f>
        <v/>
      </c>
      <c r="G195" s="33" t="str">
        <f>IF(OR(E195="",F195=""),"",NETWORKDAYS(E195,F195,Lister!$D$7:$D$13))</f>
        <v/>
      </c>
      <c r="H195" s="76" t="str">
        <f>IF(Ansøgning!H177="","",Ansøgning!H177)</f>
        <v/>
      </c>
      <c r="I195" s="32" t="str">
        <f t="shared" si="18"/>
        <v/>
      </c>
      <c r="J195" s="77" t="str">
        <f>IF(Ansøgning!J177="","",Ansøgning!J177)</f>
        <v/>
      </c>
      <c r="K195" s="77" t="str">
        <f>IF(Ansøgning!K177="","",Ansøgning!K177)</f>
        <v/>
      </c>
      <c r="L195" s="46" t="str">
        <f t="shared" si="19"/>
        <v/>
      </c>
      <c r="M195" s="78" t="str">
        <f>IF(Ansøgning!M177="","",Ansøgning!M177)</f>
        <v/>
      </c>
      <c r="N195" s="31" t="str">
        <f t="shared" si="20"/>
        <v/>
      </c>
      <c r="O195" s="78" t="str">
        <f>IF(Ansøgning!O177="","",Ansøgning!O177)</f>
        <v/>
      </c>
      <c r="P195" s="78" t="str">
        <f>IF(Ansøgning!P177="","",Ansøgning!P177)</f>
        <v/>
      </c>
      <c r="Q195" s="78" t="str">
        <f>IF(Ansøgning!Q177="","",Ansøgning!Q177)</f>
        <v/>
      </c>
      <c r="R195" s="78" t="str">
        <f>IF(Ansøgning!R177="","",Ansøgning!R177)</f>
        <v/>
      </c>
      <c r="S195" s="46" t="str">
        <f>IFERROR(MAX(IF(OR(O195="",P195=""),"",IF(AND(AND(MONTH(E195)&gt;=7,MONTH(E195)&lt;8),AND(MONTH(F195)&gt;=7,MONTH(F195)&lt;8)),(NETWORKDAYS(E195,F195,Lister!$D$7:$D$13)-O195)*N195/NETWORKDAYS(Lister!$D$19,Lister!$E$19,Lister!$D$7:$D$13),IF(AND(AND(MONTH(E195)&gt;=7,MONTH(E195)&lt;8),MONTH(F195)&gt;7),(NETWORKDAYS(E195,Lister!$E$19,Lister!$D$7:$D$13)-O195)*N195/NETWORKDAYS(Lister!$D$19,Lister!$E$19,Lister!$D$7:$D$13),IF(MONTH(E195)&gt;7,0)))),0),"")</f>
        <v/>
      </c>
      <c r="T195" s="46" t="str">
        <f>IFERROR(MAX(IF(OR(O195="",P195=""),"",IF(AND(AND(MONTH(E195)&gt;=8,MONTH(E195)&lt;9),AND(MONTH(F195)&gt;=8,MONTH(F195)&lt;9)),(NETWORKDAYS(E195,F195,Lister!$D$7:$D$13)-P195)*N195/NETWORKDAYS(Lister!$D$20,Lister!$E$20,Lister!$D$7:$D$13),IF(AND(MONTH(E195)=7,MONTH(F195)=8),(NETWORKDAYS(Lister!$D$20,F195,Lister!$D$7:$D$13)-P195)*N195/NETWORKDAYS(Lister!$D$20,Lister!$E$20,Lister!$D$7:$D$13),IF(AND(MONTH(E195)=7,MONTH(F195)=7),0)))),0),"")</f>
        <v/>
      </c>
      <c r="U195" s="78" t="str">
        <f>IF(Ansøgning!U177="","",Ansøgning!U177)</f>
        <v/>
      </c>
      <c r="V195" s="119" t="str">
        <f t="shared" si="21"/>
        <v/>
      </c>
      <c r="W195" s="120" t="str">
        <f t="shared" si="22"/>
        <v/>
      </c>
      <c r="X195" s="42" t="str">
        <f t="shared" si="23"/>
        <v/>
      </c>
    </row>
    <row r="196" spans="1:24" x14ac:dyDescent="0.25">
      <c r="A196" s="13" t="str">
        <f t="shared" si="24"/>
        <v/>
      </c>
      <c r="B196" s="75" t="str">
        <f>IF(Ansøgning!B178="","",Ansøgning!B178)</f>
        <v/>
      </c>
      <c r="C196" s="75" t="str">
        <f>IF(Ansøgning!C178="","",Ansøgning!C178)</f>
        <v/>
      </c>
      <c r="D196" s="75" t="str">
        <f>IF(Ansøgning!D178="","",Ansøgning!D178)</f>
        <v/>
      </c>
      <c r="E196" s="76" t="str">
        <f>IF(Ansøgning!E178="","",Ansøgning!E178)</f>
        <v/>
      </c>
      <c r="F196" s="76" t="str">
        <f>IF(Ansøgning!F178="","",Ansøgning!F178)</f>
        <v/>
      </c>
      <c r="G196" s="33" t="str">
        <f>IF(OR(E196="",F196=""),"",NETWORKDAYS(E196,F196,Lister!$D$7:$D$13))</f>
        <v/>
      </c>
      <c r="H196" s="76" t="str">
        <f>IF(Ansøgning!H178="","",Ansøgning!H178)</f>
        <v/>
      </c>
      <c r="I196" s="32" t="str">
        <f t="shared" si="18"/>
        <v/>
      </c>
      <c r="J196" s="77" t="str">
        <f>IF(Ansøgning!J178="","",Ansøgning!J178)</f>
        <v/>
      </c>
      <c r="K196" s="77" t="str">
        <f>IF(Ansøgning!K178="","",Ansøgning!K178)</f>
        <v/>
      </c>
      <c r="L196" s="46" t="str">
        <f t="shared" si="19"/>
        <v/>
      </c>
      <c r="M196" s="78" t="str">
        <f>IF(Ansøgning!M178="","",Ansøgning!M178)</f>
        <v/>
      </c>
      <c r="N196" s="31" t="str">
        <f t="shared" si="20"/>
        <v/>
      </c>
      <c r="O196" s="78" t="str">
        <f>IF(Ansøgning!O178="","",Ansøgning!O178)</f>
        <v/>
      </c>
      <c r="P196" s="78" t="str">
        <f>IF(Ansøgning!P178="","",Ansøgning!P178)</f>
        <v/>
      </c>
      <c r="Q196" s="78" t="str">
        <f>IF(Ansøgning!Q178="","",Ansøgning!Q178)</f>
        <v/>
      </c>
      <c r="R196" s="78" t="str">
        <f>IF(Ansøgning!R178="","",Ansøgning!R178)</f>
        <v/>
      </c>
      <c r="S196" s="46" t="str">
        <f>IFERROR(MAX(IF(OR(O196="",P196=""),"",IF(AND(AND(MONTH(E196)&gt;=7,MONTH(E196)&lt;8),AND(MONTH(F196)&gt;=7,MONTH(F196)&lt;8)),(NETWORKDAYS(E196,F196,Lister!$D$7:$D$13)-O196)*N196/NETWORKDAYS(Lister!$D$19,Lister!$E$19,Lister!$D$7:$D$13),IF(AND(AND(MONTH(E196)&gt;=7,MONTH(E196)&lt;8),MONTH(F196)&gt;7),(NETWORKDAYS(E196,Lister!$E$19,Lister!$D$7:$D$13)-O196)*N196/NETWORKDAYS(Lister!$D$19,Lister!$E$19,Lister!$D$7:$D$13),IF(MONTH(E196)&gt;7,0)))),0),"")</f>
        <v/>
      </c>
      <c r="T196" s="46" t="str">
        <f>IFERROR(MAX(IF(OR(O196="",P196=""),"",IF(AND(AND(MONTH(E196)&gt;=8,MONTH(E196)&lt;9),AND(MONTH(F196)&gt;=8,MONTH(F196)&lt;9)),(NETWORKDAYS(E196,F196,Lister!$D$7:$D$13)-P196)*N196/NETWORKDAYS(Lister!$D$20,Lister!$E$20,Lister!$D$7:$D$13),IF(AND(MONTH(E196)=7,MONTH(F196)=8),(NETWORKDAYS(Lister!$D$20,F196,Lister!$D$7:$D$13)-P196)*N196/NETWORKDAYS(Lister!$D$20,Lister!$E$20,Lister!$D$7:$D$13),IF(AND(MONTH(E196)=7,MONTH(F196)=7),0)))),0),"")</f>
        <v/>
      </c>
      <c r="U196" s="78" t="str">
        <f>IF(Ansøgning!U178="","",Ansøgning!U178)</f>
        <v/>
      </c>
      <c r="V196" s="119" t="str">
        <f t="shared" si="21"/>
        <v/>
      </c>
      <c r="W196" s="120" t="str">
        <f t="shared" si="22"/>
        <v/>
      </c>
      <c r="X196" s="42" t="str">
        <f t="shared" si="23"/>
        <v/>
      </c>
    </row>
    <row r="197" spans="1:24" x14ac:dyDescent="0.25">
      <c r="A197" s="13" t="str">
        <f t="shared" si="24"/>
        <v/>
      </c>
      <c r="B197" s="75" t="str">
        <f>IF(Ansøgning!B179="","",Ansøgning!B179)</f>
        <v/>
      </c>
      <c r="C197" s="75" t="str">
        <f>IF(Ansøgning!C179="","",Ansøgning!C179)</f>
        <v/>
      </c>
      <c r="D197" s="75" t="str">
        <f>IF(Ansøgning!D179="","",Ansøgning!D179)</f>
        <v/>
      </c>
      <c r="E197" s="76" t="str">
        <f>IF(Ansøgning!E179="","",Ansøgning!E179)</f>
        <v/>
      </c>
      <c r="F197" s="76" t="str">
        <f>IF(Ansøgning!F179="","",Ansøgning!F179)</f>
        <v/>
      </c>
      <c r="G197" s="33" t="str">
        <f>IF(OR(E197="",F197=""),"",NETWORKDAYS(E197,F197,Lister!$D$7:$D$13))</f>
        <v/>
      </c>
      <c r="H197" s="76" t="str">
        <f>IF(Ansøgning!H179="","",Ansøgning!H179)</f>
        <v/>
      </c>
      <c r="I197" s="32" t="str">
        <f t="shared" si="18"/>
        <v/>
      </c>
      <c r="J197" s="77" t="str">
        <f>IF(Ansøgning!J179="","",Ansøgning!J179)</f>
        <v/>
      </c>
      <c r="K197" s="77" t="str">
        <f>IF(Ansøgning!K179="","",Ansøgning!K179)</f>
        <v/>
      </c>
      <c r="L197" s="46" t="str">
        <f t="shared" si="19"/>
        <v/>
      </c>
      <c r="M197" s="78" t="str">
        <f>IF(Ansøgning!M179="","",Ansøgning!M179)</f>
        <v/>
      </c>
      <c r="N197" s="31" t="str">
        <f t="shared" si="20"/>
        <v/>
      </c>
      <c r="O197" s="78" t="str">
        <f>IF(Ansøgning!O179="","",Ansøgning!O179)</f>
        <v/>
      </c>
      <c r="P197" s="78" t="str">
        <f>IF(Ansøgning!P179="","",Ansøgning!P179)</f>
        <v/>
      </c>
      <c r="Q197" s="78" t="str">
        <f>IF(Ansøgning!Q179="","",Ansøgning!Q179)</f>
        <v/>
      </c>
      <c r="R197" s="78" t="str">
        <f>IF(Ansøgning!R179="","",Ansøgning!R179)</f>
        <v/>
      </c>
      <c r="S197" s="46" t="str">
        <f>IFERROR(MAX(IF(OR(O197="",P197=""),"",IF(AND(AND(MONTH(E197)&gt;=7,MONTH(E197)&lt;8),AND(MONTH(F197)&gt;=7,MONTH(F197)&lt;8)),(NETWORKDAYS(E197,F197,Lister!$D$7:$D$13)-O197)*N197/NETWORKDAYS(Lister!$D$19,Lister!$E$19,Lister!$D$7:$D$13),IF(AND(AND(MONTH(E197)&gt;=7,MONTH(E197)&lt;8),MONTH(F197)&gt;7),(NETWORKDAYS(E197,Lister!$E$19,Lister!$D$7:$D$13)-O197)*N197/NETWORKDAYS(Lister!$D$19,Lister!$E$19,Lister!$D$7:$D$13),IF(MONTH(E197)&gt;7,0)))),0),"")</f>
        <v/>
      </c>
      <c r="T197" s="46" t="str">
        <f>IFERROR(MAX(IF(OR(O197="",P197=""),"",IF(AND(AND(MONTH(E197)&gt;=8,MONTH(E197)&lt;9),AND(MONTH(F197)&gt;=8,MONTH(F197)&lt;9)),(NETWORKDAYS(E197,F197,Lister!$D$7:$D$13)-P197)*N197/NETWORKDAYS(Lister!$D$20,Lister!$E$20,Lister!$D$7:$D$13),IF(AND(MONTH(E197)=7,MONTH(F197)=8),(NETWORKDAYS(Lister!$D$20,F197,Lister!$D$7:$D$13)-P197)*N197/NETWORKDAYS(Lister!$D$20,Lister!$E$20,Lister!$D$7:$D$13),IF(AND(MONTH(E197)=7,MONTH(F197)=7),0)))),0),"")</f>
        <v/>
      </c>
      <c r="U197" s="78" t="str">
        <f>IF(Ansøgning!U179="","",Ansøgning!U179)</f>
        <v/>
      </c>
      <c r="V197" s="119" t="str">
        <f t="shared" si="21"/>
        <v/>
      </c>
      <c r="W197" s="120" t="str">
        <f t="shared" si="22"/>
        <v/>
      </c>
      <c r="X197" s="42" t="str">
        <f t="shared" si="23"/>
        <v/>
      </c>
    </row>
    <row r="198" spans="1:24" x14ac:dyDescent="0.25">
      <c r="A198" s="13" t="str">
        <f t="shared" si="24"/>
        <v/>
      </c>
      <c r="B198" s="75" t="str">
        <f>IF(Ansøgning!B180="","",Ansøgning!B180)</f>
        <v/>
      </c>
      <c r="C198" s="75" t="str">
        <f>IF(Ansøgning!C180="","",Ansøgning!C180)</f>
        <v/>
      </c>
      <c r="D198" s="75" t="str">
        <f>IF(Ansøgning!D180="","",Ansøgning!D180)</f>
        <v/>
      </c>
      <c r="E198" s="76" t="str">
        <f>IF(Ansøgning!E180="","",Ansøgning!E180)</f>
        <v/>
      </c>
      <c r="F198" s="76" t="str">
        <f>IF(Ansøgning!F180="","",Ansøgning!F180)</f>
        <v/>
      </c>
      <c r="G198" s="33" t="str">
        <f>IF(OR(E198="",F198=""),"",NETWORKDAYS(E198,F198,Lister!$D$7:$D$13))</f>
        <v/>
      </c>
      <c r="H198" s="76" t="str">
        <f>IF(Ansøgning!H180="","",Ansøgning!H180)</f>
        <v/>
      </c>
      <c r="I198" s="32" t="str">
        <f t="shared" si="18"/>
        <v/>
      </c>
      <c r="J198" s="77" t="str">
        <f>IF(Ansøgning!J180="","",Ansøgning!J180)</f>
        <v/>
      </c>
      <c r="K198" s="77" t="str">
        <f>IF(Ansøgning!K180="","",Ansøgning!K180)</f>
        <v/>
      </c>
      <c r="L198" s="46" t="str">
        <f t="shared" si="19"/>
        <v/>
      </c>
      <c r="M198" s="78" t="str">
        <f>IF(Ansøgning!M180="","",Ansøgning!M180)</f>
        <v/>
      </c>
      <c r="N198" s="31" t="str">
        <f t="shared" si="20"/>
        <v/>
      </c>
      <c r="O198" s="78" t="str">
        <f>IF(Ansøgning!O180="","",Ansøgning!O180)</f>
        <v/>
      </c>
      <c r="P198" s="78" t="str">
        <f>IF(Ansøgning!P180="","",Ansøgning!P180)</f>
        <v/>
      </c>
      <c r="Q198" s="78" t="str">
        <f>IF(Ansøgning!Q180="","",Ansøgning!Q180)</f>
        <v/>
      </c>
      <c r="R198" s="78" t="str">
        <f>IF(Ansøgning!R180="","",Ansøgning!R180)</f>
        <v/>
      </c>
      <c r="S198" s="46" t="str">
        <f>IFERROR(MAX(IF(OR(O198="",P198=""),"",IF(AND(AND(MONTH(E198)&gt;=7,MONTH(E198)&lt;8),AND(MONTH(F198)&gt;=7,MONTH(F198)&lt;8)),(NETWORKDAYS(E198,F198,Lister!$D$7:$D$13)-O198)*N198/NETWORKDAYS(Lister!$D$19,Lister!$E$19,Lister!$D$7:$D$13),IF(AND(AND(MONTH(E198)&gt;=7,MONTH(E198)&lt;8),MONTH(F198)&gt;7),(NETWORKDAYS(E198,Lister!$E$19,Lister!$D$7:$D$13)-O198)*N198/NETWORKDAYS(Lister!$D$19,Lister!$E$19,Lister!$D$7:$D$13),IF(MONTH(E198)&gt;7,0)))),0),"")</f>
        <v/>
      </c>
      <c r="T198" s="46" t="str">
        <f>IFERROR(MAX(IF(OR(O198="",P198=""),"",IF(AND(AND(MONTH(E198)&gt;=8,MONTH(E198)&lt;9),AND(MONTH(F198)&gt;=8,MONTH(F198)&lt;9)),(NETWORKDAYS(E198,F198,Lister!$D$7:$D$13)-P198)*N198/NETWORKDAYS(Lister!$D$20,Lister!$E$20,Lister!$D$7:$D$13),IF(AND(MONTH(E198)=7,MONTH(F198)=8),(NETWORKDAYS(Lister!$D$20,F198,Lister!$D$7:$D$13)-P198)*N198/NETWORKDAYS(Lister!$D$20,Lister!$E$20,Lister!$D$7:$D$13),IF(AND(MONTH(E198)=7,MONTH(F198)=7),0)))),0),"")</f>
        <v/>
      </c>
      <c r="U198" s="78" t="str">
        <f>IF(Ansøgning!U180="","",Ansøgning!U180)</f>
        <v/>
      </c>
      <c r="V198" s="119" t="str">
        <f t="shared" si="21"/>
        <v/>
      </c>
      <c r="W198" s="120" t="str">
        <f t="shared" si="22"/>
        <v/>
      </c>
      <c r="X198" s="42" t="str">
        <f t="shared" si="23"/>
        <v/>
      </c>
    </row>
    <row r="199" spans="1:24" x14ac:dyDescent="0.25">
      <c r="A199" s="13" t="str">
        <f t="shared" si="24"/>
        <v/>
      </c>
      <c r="B199" s="75" t="str">
        <f>IF(Ansøgning!B181="","",Ansøgning!B181)</f>
        <v/>
      </c>
      <c r="C199" s="75" t="str">
        <f>IF(Ansøgning!C181="","",Ansøgning!C181)</f>
        <v/>
      </c>
      <c r="D199" s="75" t="str">
        <f>IF(Ansøgning!D181="","",Ansøgning!D181)</f>
        <v/>
      </c>
      <c r="E199" s="76" t="str">
        <f>IF(Ansøgning!E181="","",Ansøgning!E181)</f>
        <v/>
      </c>
      <c r="F199" s="76" t="str">
        <f>IF(Ansøgning!F181="","",Ansøgning!F181)</f>
        <v/>
      </c>
      <c r="G199" s="33" t="str">
        <f>IF(OR(E199="",F199=""),"",NETWORKDAYS(E199,F199,Lister!$D$7:$D$13))</f>
        <v/>
      </c>
      <c r="H199" s="76" t="str">
        <f>IF(Ansøgning!H181="","",Ansøgning!H181)</f>
        <v/>
      </c>
      <c r="I199" s="32" t="str">
        <f t="shared" si="18"/>
        <v/>
      </c>
      <c r="J199" s="77" t="str">
        <f>IF(Ansøgning!J181="","",Ansøgning!J181)</f>
        <v/>
      </c>
      <c r="K199" s="77" t="str">
        <f>IF(Ansøgning!K181="","",Ansøgning!K181)</f>
        <v/>
      </c>
      <c r="L199" s="46" t="str">
        <f t="shared" si="19"/>
        <v/>
      </c>
      <c r="M199" s="78" t="str">
        <f>IF(Ansøgning!M181="","",Ansøgning!M181)</f>
        <v/>
      </c>
      <c r="N199" s="31" t="str">
        <f t="shared" si="20"/>
        <v/>
      </c>
      <c r="O199" s="78" t="str">
        <f>IF(Ansøgning!O181="","",Ansøgning!O181)</f>
        <v/>
      </c>
      <c r="P199" s="78" t="str">
        <f>IF(Ansøgning!P181="","",Ansøgning!P181)</f>
        <v/>
      </c>
      <c r="Q199" s="78" t="str">
        <f>IF(Ansøgning!Q181="","",Ansøgning!Q181)</f>
        <v/>
      </c>
      <c r="R199" s="78" t="str">
        <f>IF(Ansøgning!R181="","",Ansøgning!R181)</f>
        <v/>
      </c>
      <c r="S199" s="46" t="str">
        <f>IFERROR(MAX(IF(OR(O199="",P199=""),"",IF(AND(AND(MONTH(E199)&gt;=7,MONTH(E199)&lt;8),AND(MONTH(F199)&gt;=7,MONTH(F199)&lt;8)),(NETWORKDAYS(E199,F199,Lister!$D$7:$D$13)-O199)*N199/NETWORKDAYS(Lister!$D$19,Lister!$E$19,Lister!$D$7:$D$13),IF(AND(AND(MONTH(E199)&gt;=7,MONTH(E199)&lt;8),MONTH(F199)&gt;7),(NETWORKDAYS(E199,Lister!$E$19,Lister!$D$7:$D$13)-O199)*N199/NETWORKDAYS(Lister!$D$19,Lister!$E$19,Lister!$D$7:$D$13),IF(MONTH(E199)&gt;7,0)))),0),"")</f>
        <v/>
      </c>
      <c r="T199" s="46" t="str">
        <f>IFERROR(MAX(IF(OR(O199="",P199=""),"",IF(AND(AND(MONTH(E199)&gt;=8,MONTH(E199)&lt;9),AND(MONTH(F199)&gt;=8,MONTH(F199)&lt;9)),(NETWORKDAYS(E199,F199,Lister!$D$7:$D$13)-P199)*N199/NETWORKDAYS(Lister!$D$20,Lister!$E$20,Lister!$D$7:$D$13),IF(AND(MONTH(E199)=7,MONTH(F199)=8),(NETWORKDAYS(Lister!$D$20,F199,Lister!$D$7:$D$13)-P199)*N199/NETWORKDAYS(Lister!$D$20,Lister!$E$20,Lister!$D$7:$D$13),IF(AND(MONTH(E199)=7,MONTH(F199)=7),0)))),0),"")</f>
        <v/>
      </c>
      <c r="U199" s="78" t="str">
        <f>IF(Ansøgning!U181="","",Ansøgning!U181)</f>
        <v/>
      </c>
      <c r="V199" s="119" t="str">
        <f t="shared" si="21"/>
        <v/>
      </c>
      <c r="W199" s="120" t="str">
        <f t="shared" si="22"/>
        <v/>
      </c>
      <c r="X199" s="42" t="str">
        <f t="shared" si="23"/>
        <v/>
      </c>
    </row>
    <row r="200" spans="1:24" x14ac:dyDescent="0.25">
      <c r="A200" s="13" t="str">
        <f t="shared" si="24"/>
        <v/>
      </c>
      <c r="B200" s="75" t="str">
        <f>IF(Ansøgning!B182="","",Ansøgning!B182)</f>
        <v/>
      </c>
      <c r="C200" s="75" t="str">
        <f>IF(Ansøgning!C182="","",Ansøgning!C182)</f>
        <v/>
      </c>
      <c r="D200" s="75" t="str">
        <f>IF(Ansøgning!D182="","",Ansøgning!D182)</f>
        <v/>
      </c>
      <c r="E200" s="76" t="str">
        <f>IF(Ansøgning!E182="","",Ansøgning!E182)</f>
        <v/>
      </c>
      <c r="F200" s="76" t="str">
        <f>IF(Ansøgning!F182="","",Ansøgning!F182)</f>
        <v/>
      </c>
      <c r="G200" s="33" t="str">
        <f>IF(OR(E200="",F200=""),"",NETWORKDAYS(E200,F200,Lister!$D$7:$D$13))</f>
        <v/>
      </c>
      <c r="H200" s="76" t="str">
        <f>IF(Ansøgning!H182="","",Ansøgning!H182)</f>
        <v/>
      </c>
      <c r="I200" s="32" t="str">
        <f t="shared" si="18"/>
        <v/>
      </c>
      <c r="J200" s="77" t="str">
        <f>IF(Ansøgning!J182="","",Ansøgning!J182)</f>
        <v/>
      </c>
      <c r="K200" s="77" t="str">
        <f>IF(Ansøgning!K182="","",Ansøgning!K182)</f>
        <v/>
      </c>
      <c r="L200" s="46" t="str">
        <f t="shared" si="19"/>
        <v/>
      </c>
      <c r="M200" s="78" t="str">
        <f>IF(Ansøgning!M182="","",Ansøgning!M182)</f>
        <v/>
      </c>
      <c r="N200" s="31" t="str">
        <f t="shared" si="20"/>
        <v/>
      </c>
      <c r="O200" s="78" t="str">
        <f>IF(Ansøgning!O182="","",Ansøgning!O182)</f>
        <v/>
      </c>
      <c r="P200" s="78" t="str">
        <f>IF(Ansøgning!P182="","",Ansøgning!P182)</f>
        <v/>
      </c>
      <c r="Q200" s="78" t="str">
        <f>IF(Ansøgning!Q182="","",Ansøgning!Q182)</f>
        <v/>
      </c>
      <c r="R200" s="78" t="str">
        <f>IF(Ansøgning!R182="","",Ansøgning!R182)</f>
        <v/>
      </c>
      <c r="S200" s="46" t="str">
        <f>IFERROR(MAX(IF(OR(O200="",P200=""),"",IF(AND(AND(MONTH(E200)&gt;=7,MONTH(E200)&lt;8),AND(MONTH(F200)&gt;=7,MONTH(F200)&lt;8)),(NETWORKDAYS(E200,F200,Lister!$D$7:$D$13)-O200)*N200/NETWORKDAYS(Lister!$D$19,Lister!$E$19,Lister!$D$7:$D$13),IF(AND(AND(MONTH(E200)&gt;=7,MONTH(E200)&lt;8),MONTH(F200)&gt;7),(NETWORKDAYS(E200,Lister!$E$19,Lister!$D$7:$D$13)-O200)*N200/NETWORKDAYS(Lister!$D$19,Lister!$E$19,Lister!$D$7:$D$13),IF(MONTH(E200)&gt;7,0)))),0),"")</f>
        <v/>
      </c>
      <c r="T200" s="46" t="str">
        <f>IFERROR(MAX(IF(OR(O200="",P200=""),"",IF(AND(AND(MONTH(E200)&gt;=8,MONTH(E200)&lt;9),AND(MONTH(F200)&gt;=8,MONTH(F200)&lt;9)),(NETWORKDAYS(E200,F200,Lister!$D$7:$D$13)-P200)*N200/NETWORKDAYS(Lister!$D$20,Lister!$E$20,Lister!$D$7:$D$13),IF(AND(MONTH(E200)=7,MONTH(F200)=8),(NETWORKDAYS(Lister!$D$20,F200,Lister!$D$7:$D$13)-P200)*N200/NETWORKDAYS(Lister!$D$20,Lister!$E$20,Lister!$D$7:$D$13),IF(AND(MONTH(E200)=7,MONTH(F200)=7),0)))),0),"")</f>
        <v/>
      </c>
      <c r="U200" s="78" t="str">
        <f>IF(Ansøgning!U182="","",Ansøgning!U182)</f>
        <v/>
      </c>
      <c r="V200" s="119" t="str">
        <f t="shared" si="21"/>
        <v/>
      </c>
      <c r="W200" s="120" t="str">
        <f t="shared" si="22"/>
        <v/>
      </c>
      <c r="X200" s="42" t="str">
        <f t="shared" si="23"/>
        <v/>
      </c>
    </row>
    <row r="201" spans="1:24" x14ac:dyDescent="0.25">
      <c r="A201" s="13" t="str">
        <f t="shared" si="24"/>
        <v/>
      </c>
      <c r="B201" s="75" t="str">
        <f>IF(Ansøgning!B183="","",Ansøgning!B183)</f>
        <v/>
      </c>
      <c r="C201" s="75" t="str">
        <f>IF(Ansøgning!C183="","",Ansøgning!C183)</f>
        <v/>
      </c>
      <c r="D201" s="75" t="str">
        <f>IF(Ansøgning!D183="","",Ansøgning!D183)</f>
        <v/>
      </c>
      <c r="E201" s="76" t="str">
        <f>IF(Ansøgning!E183="","",Ansøgning!E183)</f>
        <v/>
      </c>
      <c r="F201" s="76" t="str">
        <f>IF(Ansøgning!F183="","",Ansøgning!F183)</f>
        <v/>
      </c>
      <c r="G201" s="33" t="str">
        <f>IF(OR(E201="",F201=""),"",NETWORKDAYS(E201,F201,Lister!$D$7:$D$13))</f>
        <v/>
      </c>
      <c r="H201" s="76" t="str">
        <f>IF(Ansøgning!H183="","",Ansøgning!H183)</f>
        <v/>
      </c>
      <c r="I201" s="32" t="str">
        <f t="shared" si="18"/>
        <v/>
      </c>
      <c r="J201" s="77" t="str">
        <f>IF(Ansøgning!J183="","",Ansøgning!J183)</f>
        <v/>
      </c>
      <c r="K201" s="77" t="str">
        <f>IF(Ansøgning!K183="","",Ansøgning!K183)</f>
        <v/>
      </c>
      <c r="L201" s="46" t="str">
        <f t="shared" si="19"/>
        <v/>
      </c>
      <c r="M201" s="78" t="str">
        <f>IF(Ansøgning!M183="","",Ansøgning!M183)</f>
        <v/>
      </c>
      <c r="N201" s="31" t="str">
        <f t="shared" si="20"/>
        <v/>
      </c>
      <c r="O201" s="78" t="str">
        <f>IF(Ansøgning!O183="","",Ansøgning!O183)</f>
        <v/>
      </c>
      <c r="P201" s="78" t="str">
        <f>IF(Ansøgning!P183="","",Ansøgning!P183)</f>
        <v/>
      </c>
      <c r="Q201" s="78" t="str">
        <f>IF(Ansøgning!Q183="","",Ansøgning!Q183)</f>
        <v/>
      </c>
      <c r="R201" s="78" t="str">
        <f>IF(Ansøgning!R183="","",Ansøgning!R183)</f>
        <v/>
      </c>
      <c r="S201" s="46" t="str">
        <f>IFERROR(MAX(IF(OR(O201="",P201=""),"",IF(AND(AND(MONTH(E201)&gt;=7,MONTH(E201)&lt;8),AND(MONTH(F201)&gt;=7,MONTH(F201)&lt;8)),(NETWORKDAYS(E201,F201,Lister!$D$7:$D$13)-O201)*N201/NETWORKDAYS(Lister!$D$19,Lister!$E$19,Lister!$D$7:$D$13),IF(AND(AND(MONTH(E201)&gt;=7,MONTH(E201)&lt;8),MONTH(F201)&gt;7),(NETWORKDAYS(E201,Lister!$E$19,Lister!$D$7:$D$13)-O201)*N201/NETWORKDAYS(Lister!$D$19,Lister!$E$19,Lister!$D$7:$D$13),IF(MONTH(E201)&gt;7,0)))),0),"")</f>
        <v/>
      </c>
      <c r="T201" s="46" t="str">
        <f>IFERROR(MAX(IF(OR(O201="",P201=""),"",IF(AND(AND(MONTH(E201)&gt;=8,MONTH(E201)&lt;9),AND(MONTH(F201)&gt;=8,MONTH(F201)&lt;9)),(NETWORKDAYS(E201,F201,Lister!$D$7:$D$13)-P201)*N201/NETWORKDAYS(Lister!$D$20,Lister!$E$20,Lister!$D$7:$D$13),IF(AND(MONTH(E201)=7,MONTH(F201)=8),(NETWORKDAYS(Lister!$D$20,F201,Lister!$D$7:$D$13)-P201)*N201/NETWORKDAYS(Lister!$D$20,Lister!$E$20,Lister!$D$7:$D$13),IF(AND(MONTH(E201)=7,MONTH(F201)=7),0)))),0),"")</f>
        <v/>
      </c>
      <c r="U201" s="78" t="str">
        <f>IF(Ansøgning!U183="","",Ansøgning!U183)</f>
        <v/>
      </c>
      <c r="V201" s="119" t="str">
        <f t="shared" si="21"/>
        <v/>
      </c>
      <c r="W201" s="120" t="str">
        <f t="shared" si="22"/>
        <v/>
      </c>
      <c r="X201" s="42" t="str">
        <f t="shared" si="23"/>
        <v/>
      </c>
    </row>
    <row r="202" spans="1:24" x14ac:dyDescent="0.25">
      <c r="A202" s="13" t="str">
        <f t="shared" si="24"/>
        <v/>
      </c>
      <c r="B202" s="75" t="str">
        <f>IF(Ansøgning!B184="","",Ansøgning!B184)</f>
        <v/>
      </c>
      <c r="C202" s="75" t="str">
        <f>IF(Ansøgning!C184="","",Ansøgning!C184)</f>
        <v/>
      </c>
      <c r="D202" s="75" t="str">
        <f>IF(Ansøgning!D184="","",Ansøgning!D184)</f>
        <v/>
      </c>
      <c r="E202" s="76" t="str">
        <f>IF(Ansøgning!E184="","",Ansøgning!E184)</f>
        <v/>
      </c>
      <c r="F202" s="76" t="str">
        <f>IF(Ansøgning!F184="","",Ansøgning!F184)</f>
        <v/>
      </c>
      <c r="G202" s="33" t="str">
        <f>IF(OR(E202="",F202=""),"",NETWORKDAYS(E202,F202,Lister!$D$7:$D$13))</f>
        <v/>
      </c>
      <c r="H202" s="76" t="str">
        <f>IF(Ansøgning!H184="","",Ansøgning!H184)</f>
        <v/>
      </c>
      <c r="I202" s="32" t="str">
        <f t="shared" si="18"/>
        <v/>
      </c>
      <c r="J202" s="77" t="str">
        <f>IF(Ansøgning!J184="","",Ansøgning!J184)</f>
        <v/>
      </c>
      <c r="K202" s="77" t="str">
        <f>IF(Ansøgning!K184="","",Ansøgning!K184)</f>
        <v/>
      </c>
      <c r="L202" s="46" t="str">
        <f t="shared" si="19"/>
        <v/>
      </c>
      <c r="M202" s="78" t="str">
        <f>IF(Ansøgning!M184="","",Ansøgning!M184)</f>
        <v/>
      </c>
      <c r="N202" s="31" t="str">
        <f t="shared" si="20"/>
        <v/>
      </c>
      <c r="O202" s="78" t="str">
        <f>IF(Ansøgning!O184="","",Ansøgning!O184)</f>
        <v/>
      </c>
      <c r="P202" s="78" t="str">
        <f>IF(Ansøgning!P184="","",Ansøgning!P184)</f>
        <v/>
      </c>
      <c r="Q202" s="78" t="str">
        <f>IF(Ansøgning!Q184="","",Ansøgning!Q184)</f>
        <v/>
      </c>
      <c r="R202" s="78" t="str">
        <f>IF(Ansøgning!R184="","",Ansøgning!R184)</f>
        <v/>
      </c>
      <c r="S202" s="46" t="str">
        <f>IFERROR(MAX(IF(OR(O202="",P202=""),"",IF(AND(AND(MONTH(E202)&gt;=7,MONTH(E202)&lt;8),AND(MONTH(F202)&gt;=7,MONTH(F202)&lt;8)),(NETWORKDAYS(E202,F202,Lister!$D$7:$D$13)-O202)*N202/NETWORKDAYS(Lister!$D$19,Lister!$E$19,Lister!$D$7:$D$13),IF(AND(AND(MONTH(E202)&gt;=7,MONTH(E202)&lt;8),MONTH(F202)&gt;7),(NETWORKDAYS(E202,Lister!$E$19,Lister!$D$7:$D$13)-O202)*N202/NETWORKDAYS(Lister!$D$19,Lister!$E$19,Lister!$D$7:$D$13),IF(MONTH(E202)&gt;7,0)))),0),"")</f>
        <v/>
      </c>
      <c r="T202" s="46" t="str">
        <f>IFERROR(MAX(IF(OR(O202="",P202=""),"",IF(AND(AND(MONTH(E202)&gt;=8,MONTH(E202)&lt;9),AND(MONTH(F202)&gt;=8,MONTH(F202)&lt;9)),(NETWORKDAYS(E202,F202,Lister!$D$7:$D$13)-P202)*N202/NETWORKDAYS(Lister!$D$20,Lister!$E$20,Lister!$D$7:$D$13),IF(AND(MONTH(E202)=7,MONTH(F202)=8),(NETWORKDAYS(Lister!$D$20,F202,Lister!$D$7:$D$13)-P202)*N202/NETWORKDAYS(Lister!$D$20,Lister!$E$20,Lister!$D$7:$D$13),IF(AND(MONTH(E202)=7,MONTH(F202)=7),0)))),0),"")</f>
        <v/>
      </c>
      <c r="U202" s="78" t="str">
        <f>IF(Ansøgning!U184="","",Ansøgning!U184)</f>
        <v/>
      </c>
      <c r="V202" s="119" t="str">
        <f t="shared" si="21"/>
        <v/>
      </c>
      <c r="W202" s="120" t="str">
        <f t="shared" si="22"/>
        <v/>
      </c>
      <c r="X202" s="42" t="str">
        <f t="shared" si="23"/>
        <v/>
      </c>
    </row>
    <row r="203" spans="1:24" x14ac:dyDescent="0.25">
      <c r="A203" s="13" t="str">
        <f t="shared" si="24"/>
        <v/>
      </c>
      <c r="B203" s="75" t="str">
        <f>IF(Ansøgning!B185="","",Ansøgning!B185)</f>
        <v/>
      </c>
      <c r="C203" s="75" t="str">
        <f>IF(Ansøgning!C185="","",Ansøgning!C185)</f>
        <v/>
      </c>
      <c r="D203" s="75" t="str">
        <f>IF(Ansøgning!D185="","",Ansøgning!D185)</f>
        <v/>
      </c>
      <c r="E203" s="76" t="str">
        <f>IF(Ansøgning!E185="","",Ansøgning!E185)</f>
        <v/>
      </c>
      <c r="F203" s="76" t="str">
        <f>IF(Ansøgning!F185="","",Ansøgning!F185)</f>
        <v/>
      </c>
      <c r="G203" s="33" t="str">
        <f>IF(OR(E203="",F203=""),"",NETWORKDAYS(E203,F203,Lister!$D$7:$D$13))</f>
        <v/>
      </c>
      <c r="H203" s="76" t="str">
        <f>IF(Ansøgning!H185="","",Ansøgning!H185)</f>
        <v/>
      </c>
      <c r="I203" s="32" t="str">
        <f t="shared" si="18"/>
        <v/>
      </c>
      <c r="J203" s="77" t="str">
        <f>IF(Ansøgning!J185="","",Ansøgning!J185)</f>
        <v/>
      </c>
      <c r="K203" s="77" t="str">
        <f>IF(Ansøgning!K185="","",Ansøgning!K185)</f>
        <v/>
      </c>
      <c r="L203" s="46" t="str">
        <f t="shared" si="19"/>
        <v/>
      </c>
      <c r="M203" s="78" t="str">
        <f>IF(Ansøgning!M185="","",Ansøgning!M185)</f>
        <v/>
      </c>
      <c r="N203" s="31" t="str">
        <f t="shared" si="20"/>
        <v/>
      </c>
      <c r="O203" s="78" t="str">
        <f>IF(Ansøgning!O185="","",Ansøgning!O185)</f>
        <v/>
      </c>
      <c r="P203" s="78" t="str">
        <f>IF(Ansøgning!P185="","",Ansøgning!P185)</f>
        <v/>
      </c>
      <c r="Q203" s="78" t="str">
        <f>IF(Ansøgning!Q185="","",Ansøgning!Q185)</f>
        <v/>
      </c>
      <c r="R203" s="78" t="str">
        <f>IF(Ansøgning!R185="","",Ansøgning!R185)</f>
        <v/>
      </c>
      <c r="S203" s="46" t="str">
        <f>IFERROR(MAX(IF(OR(O203="",P203=""),"",IF(AND(AND(MONTH(E203)&gt;=7,MONTH(E203)&lt;8),AND(MONTH(F203)&gt;=7,MONTH(F203)&lt;8)),(NETWORKDAYS(E203,F203,Lister!$D$7:$D$13)-O203)*N203/NETWORKDAYS(Lister!$D$19,Lister!$E$19,Lister!$D$7:$D$13),IF(AND(AND(MONTH(E203)&gt;=7,MONTH(E203)&lt;8),MONTH(F203)&gt;7),(NETWORKDAYS(E203,Lister!$E$19,Lister!$D$7:$D$13)-O203)*N203/NETWORKDAYS(Lister!$D$19,Lister!$E$19,Lister!$D$7:$D$13),IF(MONTH(E203)&gt;7,0)))),0),"")</f>
        <v/>
      </c>
      <c r="T203" s="46" t="str">
        <f>IFERROR(MAX(IF(OR(O203="",P203=""),"",IF(AND(AND(MONTH(E203)&gt;=8,MONTH(E203)&lt;9),AND(MONTH(F203)&gt;=8,MONTH(F203)&lt;9)),(NETWORKDAYS(E203,F203,Lister!$D$7:$D$13)-P203)*N203/NETWORKDAYS(Lister!$D$20,Lister!$E$20,Lister!$D$7:$D$13),IF(AND(MONTH(E203)=7,MONTH(F203)=8),(NETWORKDAYS(Lister!$D$20,F203,Lister!$D$7:$D$13)-P203)*N203/NETWORKDAYS(Lister!$D$20,Lister!$E$20,Lister!$D$7:$D$13),IF(AND(MONTH(E203)=7,MONTH(F203)=7),0)))),0),"")</f>
        <v/>
      </c>
      <c r="U203" s="78" t="str">
        <f>IF(Ansøgning!U185="","",Ansøgning!U185)</f>
        <v/>
      </c>
      <c r="V203" s="119" t="str">
        <f t="shared" si="21"/>
        <v/>
      </c>
      <c r="W203" s="120" t="str">
        <f t="shared" si="22"/>
        <v/>
      </c>
      <c r="X203" s="42" t="str">
        <f t="shared" si="23"/>
        <v/>
      </c>
    </row>
    <row r="204" spans="1:24" x14ac:dyDescent="0.25">
      <c r="A204" s="13" t="str">
        <f t="shared" si="24"/>
        <v/>
      </c>
      <c r="B204" s="75" t="str">
        <f>IF(Ansøgning!B186="","",Ansøgning!B186)</f>
        <v/>
      </c>
      <c r="C204" s="75" t="str">
        <f>IF(Ansøgning!C186="","",Ansøgning!C186)</f>
        <v/>
      </c>
      <c r="D204" s="75" t="str">
        <f>IF(Ansøgning!D186="","",Ansøgning!D186)</f>
        <v/>
      </c>
      <c r="E204" s="76" t="str">
        <f>IF(Ansøgning!E186="","",Ansøgning!E186)</f>
        <v/>
      </c>
      <c r="F204" s="76" t="str">
        <f>IF(Ansøgning!F186="","",Ansøgning!F186)</f>
        <v/>
      </c>
      <c r="G204" s="33" t="str">
        <f>IF(OR(E204="",F204=""),"",NETWORKDAYS(E204,F204,Lister!$D$7:$D$13))</f>
        <v/>
      </c>
      <c r="H204" s="76" t="str">
        <f>IF(Ansøgning!H186="","",Ansøgning!H186)</f>
        <v/>
      </c>
      <c r="I204" s="32" t="str">
        <f t="shared" si="18"/>
        <v/>
      </c>
      <c r="J204" s="77" t="str">
        <f>IF(Ansøgning!J186="","",Ansøgning!J186)</f>
        <v/>
      </c>
      <c r="K204" s="77" t="str">
        <f>IF(Ansøgning!K186="","",Ansøgning!K186)</f>
        <v/>
      </c>
      <c r="L204" s="46" t="str">
        <f t="shared" si="19"/>
        <v/>
      </c>
      <c r="M204" s="78" t="str">
        <f>IF(Ansøgning!M186="","",Ansøgning!M186)</f>
        <v/>
      </c>
      <c r="N204" s="31" t="str">
        <f t="shared" si="20"/>
        <v/>
      </c>
      <c r="O204" s="78" t="str">
        <f>IF(Ansøgning!O186="","",Ansøgning!O186)</f>
        <v/>
      </c>
      <c r="P204" s="78" t="str">
        <f>IF(Ansøgning!P186="","",Ansøgning!P186)</f>
        <v/>
      </c>
      <c r="Q204" s="78" t="str">
        <f>IF(Ansøgning!Q186="","",Ansøgning!Q186)</f>
        <v/>
      </c>
      <c r="R204" s="78" t="str">
        <f>IF(Ansøgning!R186="","",Ansøgning!R186)</f>
        <v/>
      </c>
      <c r="S204" s="46" t="str">
        <f>IFERROR(MAX(IF(OR(O204="",P204=""),"",IF(AND(AND(MONTH(E204)&gt;=7,MONTH(E204)&lt;8),AND(MONTH(F204)&gt;=7,MONTH(F204)&lt;8)),(NETWORKDAYS(E204,F204,Lister!$D$7:$D$13)-O204)*N204/NETWORKDAYS(Lister!$D$19,Lister!$E$19,Lister!$D$7:$D$13),IF(AND(AND(MONTH(E204)&gt;=7,MONTH(E204)&lt;8),MONTH(F204)&gt;7),(NETWORKDAYS(E204,Lister!$E$19,Lister!$D$7:$D$13)-O204)*N204/NETWORKDAYS(Lister!$D$19,Lister!$E$19,Lister!$D$7:$D$13),IF(MONTH(E204)&gt;7,0)))),0),"")</f>
        <v/>
      </c>
      <c r="T204" s="46" t="str">
        <f>IFERROR(MAX(IF(OR(O204="",P204=""),"",IF(AND(AND(MONTH(E204)&gt;=8,MONTH(E204)&lt;9),AND(MONTH(F204)&gt;=8,MONTH(F204)&lt;9)),(NETWORKDAYS(E204,F204,Lister!$D$7:$D$13)-P204)*N204/NETWORKDAYS(Lister!$D$20,Lister!$E$20,Lister!$D$7:$D$13),IF(AND(MONTH(E204)=7,MONTH(F204)=8),(NETWORKDAYS(Lister!$D$20,F204,Lister!$D$7:$D$13)-P204)*N204/NETWORKDAYS(Lister!$D$20,Lister!$E$20,Lister!$D$7:$D$13),IF(AND(MONTH(E204)=7,MONTH(F204)=7),0)))),0),"")</f>
        <v/>
      </c>
      <c r="U204" s="78" t="str">
        <f>IF(Ansøgning!U186="","",Ansøgning!U186)</f>
        <v/>
      </c>
      <c r="V204" s="119" t="str">
        <f t="shared" si="21"/>
        <v/>
      </c>
      <c r="W204" s="120" t="str">
        <f t="shared" si="22"/>
        <v/>
      </c>
      <c r="X204" s="42" t="str">
        <f t="shared" si="23"/>
        <v/>
      </c>
    </row>
    <row r="205" spans="1:24" x14ac:dyDescent="0.25">
      <c r="A205" s="13" t="str">
        <f t="shared" si="24"/>
        <v/>
      </c>
      <c r="B205" s="75" t="str">
        <f>IF(Ansøgning!B187="","",Ansøgning!B187)</f>
        <v/>
      </c>
      <c r="C205" s="75" t="str">
        <f>IF(Ansøgning!C187="","",Ansøgning!C187)</f>
        <v/>
      </c>
      <c r="D205" s="75" t="str">
        <f>IF(Ansøgning!D187="","",Ansøgning!D187)</f>
        <v/>
      </c>
      <c r="E205" s="76" t="str">
        <f>IF(Ansøgning!E187="","",Ansøgning!E187)</f>
        <v/>
      </c>
      <c r="F205" s="76" t="str">
        <f>IF(Ansøgning!F187="","",Ansøgning!F187)</f>
        <v/>
      </c>
      <c r="G205" s="33" t="str">
        <f>IF(OR(E205="",F205=""),"",NETWORKDAYS(E205,F205,Lister!$D$7:$D$13))</f>
        <v/>
      </c>
      <c r="H205" s="76" t="str">
        <f>IF(Ansøgning!H187="","",Ansøgning!H187)</f>
        <v/>
      </c>
      <c r="I205" s="32" t="str">
        <f t="shared" si="18"/>
        <v/>
      </c>
      <c r="J205" s="77" t="str">
        <f>IF(Ansøgning!J187="","",Ansøgning!J187)</f>
        <v/>
      </c>
      <c r="K205" s="77" t="str">
        <f>IF(Ansøgning!K187="","",Ansøgning!K187)</f>
        <v/>
      </c>
      <c r="L205" s="46" t="str">
        <f t="shared" si="19"/>
        <v/>
      </c>
      <c r="M205" s="78" t="str">
        <f>IF(Ansøgning!M187="","",Ansøgning!M187)</f>
        <v/>
      </c>
      <c r="N205" s="31" t="str">
        <f t="shared" si="20"/>
        <v/>
      </c>
      <c r="O205" s="78" t="str">
        <f>IF(Ansøgning!O187="","",Ansøgning!O187)</f>
        <v/>
      </c>
      <c r="P205" s="78" t="str">
        <f>IF(Ansøgning!P187="","",Ansøgning!P187)</f>
        <v/>
      </c>
      <c r="Q205" s="78" t="str">
        <f>IF(Ansøgning!Q187="","",Ansøgning!Q187)</f>
        <v/>
      </c>
      <c r="R205" s="78" t="str">
        <f>IF(Ansøgning!R187="","",Ansøgning!R187)</f>
        <v/>
      </c>
      <c r="S205" s="46" t="str">
        <f>IFERROR(MAX(IF(OR(O205="",P205=""),"",IF(AND(AND(MONTH(E205)&gt;=7,MONTH(E205)&lt;8),AND(MONTH(F205)&gt;=7,MONTH(F205)&lt;8)),(NETWORKDAYS(E205,F205,Lister!$D$7:$D$13)-O205)*N205/NETWORKDAYS(Lister!$D$19,Lister!$E$19,Lister!$D$7:$D$13),IF(AND(AND(MONTH(E205)&gt;=7,MONTH(E205)&lt;8),MONTH(F205)&gt;7),(NETWORKDAYS(E205,Lister!$E$19,Lister!$D$7:$D$13)-O205)*N205/NETWORKDAYS(Lister!$D$19,Lister!$E$19,Lister!$D$7:$D$13),IF(MONTH(E205)&gt;7,0)))),0),"")</f>
        <v/>
      </c>
      <c r="T205" s="46" t="str">
        <f>IFERROR(MAX(IF(OR(O205="",P205=""),"",IF(AND(AND(MONTH(E205)&gt;=8,MONTH(E205)&lt;9),AND(MONTH(F205)&gt;=8,MONTH(F205)&lt;9)),(NETWORKDAYS(E205,F205,Lister!$D$7:$D$13)-P205)*N205/NETWORKDAYS(Lister!$D$20,Lister!$E$20,Lister!$D$7:$D$13),IF(AND(MONTH(E205)=7,MONTH(F205)=8),(NETWORKDAYS(Lister!$D$20,F205,Lister!$D$7:$D$13)-P205)*N205/NETWORKDAYS(Lister!$D$20,Lister!$E$20,Lister!$D$7:$D$13),IF(AND(MONTH(E205)=7,MONTH(F205)=7),0)))),0),"")</f>
        <v/>
      </c>
      <c r="U205" s="78" t="str">
        <f>IF(Ansøgning!U187="","",Ansøgning!U187)</f>
        <v/>
      </c>
      <c r="V205" s="119" t="str">
        <f t="shared" si="21"/>
        <v/>
      </c>
      <c r="W205" s="120" t="str">
        <f t="shared" si="22"/>
        <v/>
      </c>
      <c r="X205" s="42" t="str">
        <f t="shared" si="23"/>
        <v/>
      </c>
    </row>
    <row r="206" spans="1:24" x14ac:dyDescent="0.25">
      <c r="A206" s="13" t="str">
        <f t="shared" si="24"/>
        <v/>
      </c>
      <c r="B206" s="75" t="str">
        <f>IF(Ansøgning!B188="","",Ansøgning!B188)</f>
        <v/>
      </c>
      <c r="C206" s="75" t="str">
        <f>IF(Ansøgning!C188="","",Ansøgning!C188)</f>
        <v/>
      </c>
      <c r="D206" s="75" t="str">
        <f>IF(Ansøgning!D188="","",Ansøgning!D188)</f>
        <v/>
      </c>
      <c r="E206" s="76" t="str">
        <f>IF(Ansøgning!E188="","",Ansøgning!E188)</f>
        <v/>
      </c>
      <c r="F206" s="76" t="str">
        <f>IF(Ansøgning!F188="","",Ansøgning!F188)</f>
        <v/>
      </c>
      <c r="G206" s="33" t="str">
        <f>IF(OR(E206="",F206=""),"",NETWORKDAYS(E206,F206,Lister!$D$7:$D$13))</f>
        <v/>
      </c>
      <c r="H206" s="76" t="str">
        <f>IF(Ansøgning!H188="","",Ansøgning!H188)</f>
        <v/>
      </c>
      <c r="I206" s="32" t="str">
        <f t="shared" si="18"/>
        <v/>
      </c>
      <c r="J206" s="77" t="str">
        <f>IF(Ansøgning!J188="","",Ansøgning!J188)</f>
        <v/>
      </c>
      <c r="K206" s="77" t="str">
        <f>IF(Ansøgning!K188="","",Ansøgning!K188)</f>
        <v/>
      </c>
      <c r="L206" s="46" t="str">
        <f t="shared" si="19"/>
        <v/>
      </c>
      <c r="M206" s="78" t="str">
        <f>IF(Ansøgning!M188="","",Ansøgning!M188)</f>
        <v/>
      </c>
      <c r="N206" s="31" t="str">
        <f t="shared" si="20"/>
        <v/>
      </c>
      <c r="O206" s="78" t="str">
        <f>IF(Ansøgning!O188="","",Ansøgning!O188)</f>
        <v/>
      </c>
      <c r="P206" s="78" t="str">
        <f>IF(Ansøgning!P188="","",Ansøgning!P188)</f>
        <v/>
      </c>
      <c r="Q206" s="78" t="str">
        <f>IF(Ansøgning!Q188="","",Ansøgning!Q188)</f>
        <v/>
      </c>
      <c r="R206" s="78" t="str">
        <f>IF(Ansøgning!R188="","",Ansøgning!R188)</f>
        <v/>
      </c>
      <c r="S206" s="46" t="str">
        <f>IFERROR(MAX(IF(OR(O206="",P206=""),"",IF(AND(AND(MONTH(E206)&gt;=7,MONTH(E206)&lt;8),AND(MONTH(F206)&gt;=7,MONTH(F206)&lt;8)),(NETWORKDAYS(E206,F206,Lister!$D$7:$D$13)-O206)*N206/NETWORKDAYS(Lister!$D$19,Lister!$E$19,Lister!$D$7:$D$13),IF(AND(AND(MONTH(E206)&gt;=7,MONTH(E206)&lt;8),MONTH(F206)&gt;7),(NETWORKDAYS(E206,Lister!$E$19,Lister!$D$7:$D$13)-O206)*N206/NETWORKDAYS(Lister!$D$19,Lister!$E$19,Lister!$D$7:$D$13),IF(MONTH(E206)&gt;7,0)))),0),"")</f>
        <v/>
      </c>
      <c r="T206" s="46" t="str">
        <f>IFERROR(MAX(IF(OR(O206="",P206=""),"",IF(AND(AND(MONTH(E206)&gt;=8,MONTH(E206)&lt;9),AND(MONTH(F206)&gt;=8,MONTH(F206)&lt;9)),(NETWORKDAYS(E206,F206,Lister!$D$7:$D$13)-P206)*N206/NETWORKDAYS(Lister!$D$20,Lister!$E$20,Lister!$D$7:$D$13),IF(AND(MONTH(E206)=7,MONTH(F206)=8),(NETWORKDAYS(Lister!$D$20,F206,Lister!$D$7:$D$13)-P206)*N206/NETWORKDAYS(Lister!$D$20,Lister!$E$20,Lister!$D$7:$D$13),IF(AND(MONTH(E206)=7,MONTH(F206)=7),0)))),0),"")</f>
        <v/>
      </c>
      <c r="U206" s="78" t="str">
        <f>IF(Ansøgning!U188="","",Ansøgning!U188)</f>
        <v/>
      </c>
      <c r="V206" s="119" t="str">
        <f t="shared" si="21"/>
        <v/>
      </c>
      <c r="W206" s="120" t="str">
        <f t="shared" si="22"/>
        <v/>
      </c>
      <c r="X206" s="42" t="str">
        <f t="shared" si="23"/>
        <v/>
      </c>
    </row>
    <row r="207" spans="1:24" x14ac:dyDescent="0.25">
      <c r="A207" s="13" t="str">
        <f t="shared" si="24"/>
        <v/>
      </c>
      <c r="B207" s="75" t="str">
        <f>IF(Ansøgning!B189="","",Ansøgning!B189)</f>
        <v/>
      </c>
      <c r="C207" s="75" t="str">
        <f>IF(Ansøgning!C189="","",Ansøgning!C189)</f>
        <v/>
      </c>
      <c r="D207" s="75" t="str">
        <f>IF(Ansøgning!D189="","",Ansøgning!D189)</f>
        <v/>
      </c>
      <c r="E207" s="76" t="str">
        <f>IF(Ansøgning!E189="","",Ansøgning!E189)</f>
        <v/>
      </c>
      <c r="F207" s="76" t="str">
        <f>IF(Ansøgning!F189="","",Ansøgning!F189)</f>
        <v/>
      </c>
      <c r="G207" s="33" t="str">
        <f>IF(OR(E207="",F207=""),"",NETWORKDAYS(E207,F207,Lister!$D$7:$D$13))</f>
        <v/>
      </c>
      <c r="H207" s="76" t="str">
        <f>IF(Ansøgning!H189="","",Ansøgning!H189)</f>
        <v/>
      </c>
      <c r="I207" s="32" t="str">
        <f t="shared" si="18"/>
        <v/>
      </c>
      <c r="J207" s="77" t="str">
        <f>IF(Ansøgning!J189="","",Ansøgning!J189)</f>
        <v/>
      </c>
      <c r="K207" s="77" t="str">
        <f>IF(Ansøgning!K189="","",Ansøgning!K189)</f>
        <v/>
      </c>
      <c r="L207" s="46" t="str">
        <f t="shared" si="19"/>
        <v/>
      </c>
      <c r="M207" s="78" t="str">
        <f>IF(Ansøgning!M189="","",Ansøgning!M189)</f>
        <v/>
      </c>
      <c r="N207" s="31" t="str">
        <f t="shared" si="20"/>
        <v/>
      </c>
      <c r="O207" s="78" t="str">
        <f>IF(Ansøgning!O189="","",Ansøgning!O189)</f>
        <v/>
      </c>
      <c r="P207" s="78" t="str">
        <f>IF(Ansøgning!P189="","",Ansøgning!P189)</f>
        <v/>
      </c>
      <c r="Q207" s="78" t="str">
        <f>IF(Ansøgning!Q189="","",Ansøgning!Q189)</f>
        <v/>
      </c>
      <c r="R207" s="78" t="str">
        <f>IF(Ansøgning!R189="","",Ansøgning!R189)</f>
        <v/>
      </c>
      <c r="S207" s="46" t="str">
        <f>IFERROR(MAX(IF(OR(O207="",P207=""),"",IF(AND(AND(MONTH(E207)&gt;=7,MONTH(E207)&lt;8),AND(MONTH(F207)&gt;=7,MONTH(F207)&lt;8)),(NETWORKDAYS(E207,F207,Lister!$D$7:$D$13)-O207)*N207/NETWORKDAYS(Lister!$D$19,Lister!$E$19,Lister!$D$7:$D$13),IF(AND(AND(MONTH(E207)&gt;=7,MONTH(E207)&lt;8),MONTH(F207)&gt;7),(NETWORKDAYS(E207,Lister!$E$19,Lister!$D$7:$D$13)-O207)*N207/NETWORKDAYS(Lister!$D$19,Lister!$E$19,Lister!$D$7:$D$13),IF(MONTH(E207)&gt;7,0)))),0),"")</f>
        <v/>
      </c>
      <c r="T207" s="46" t="str">
        <f>IFERROR(MAX(IF(OR(O207="",P207=""),"",IF(AND(AND(MONTH(E207)&gt;=8,MONTH(E207)&lt;9),AND(MONTH(F207)&gt;=8,MONTH(F207)&lt;9)),(NETWORKDAYS(E207,F207,Lister!$D$7:$D$13)-P207)*N207/NETWORKDAYS(Lister!$D$20,Lister!$E$20,Lister!$D$7:$D$13),IF(AND(MONTH(E207)=7,MONTH(F207)=8),(NETWORKDAYS(Lister!$D$20,F207,Lister!$D$7:$D$13)-P207)*N207/NETWORKDAYS(Lister!$D$20,Lister!$E$20,Lister!$D$7:$D$13),IF(AND(MONTH(E207)=7,MONTH(F207)=7),0)))),0),"")</f>
        <v/>
      </c>
      <c r="U207" s="78" t="str">
        <f>IF(Ansøgning!U189="","",Ansøgning!U189)</f>
        <v/>
      </c>
      <c r="V207" s="119" t="str">
        <f t="shared" si="21"/>
        <v/>
      </c>
      <c r="W207" s="120" t="str">
        <f t="shared" si="22"/>
        <v/>
      </c>
      <c r="X207" s="42" t="str">
        <f t="shared" si="23"/>
        <v/>
      </c>
    </row>
    <row r="208" spans="1:24" x14ac:dyDescent="0.25">
      <c r="A208" s="13" t="str">
        <f t="shared" si="24"/>
        <v/>
      </c>
      <c r="B208" s="75" t="str">
        <f>IF(Ansøgning!B190="","",Ansøgning!B190)</f>
        <v/>
      </c>
      <c r="C208" s="75" t="str">
        <f>IF(Ansøgning!C190="","",Ansøgning!C190)</f>
        <v/>
      </c>
      <c r="D208" s="75" t="str">
        <f>IF(Ansøgning!D190="","",Ansøgning!D190)</f>
        <v/>
      </c>
      <c r="E208" s="76" t="str">
        <f>IF(Ansøgning!E190="","",Ansøgning!E190)</f>
        <v/>
      </c>
      <c r="F208" s="76" t="str">
        <f>IF(Ansøgning!F190="","",Ansøgning!F190)</f>
        <v/>
      </c>
      <c r="G208" s="33" t="str">
        <f>IF(OR(E208="",F208=""),"",NETWORKDAYS(E208,F208,Lister!$D$7:$D$13))</f>
        <v/>
      </c>
      <c r="H208" s="76" t="str">
        <f>IF(Ansøgning!H190="","",Ansøgning!H190)</f>
        <v/>
      </c>
      <c r="I208" s="32" t="str">
        <f t="shared" si="18"/>
        <v/>
      </c>
      <c r="J208" s="77" t="str">
        <f>IF(Ansøgning!J190="","",Ansøgning!J190)</f>
        <v/>
      </c>
      <c r="K208" s="77" t="str">
        <f>IF(Ansøgning!K190="","",Ansøgning!K190)</f>
        <v/>
      </c>
      <c r="L208" s="46" t="str">
        <f t="shared" si="19"/>
        <v/>
      </c>
      <c r="M208" s="78" t="str">
        <f>IF(Ansøgning!M190="","",Ansøgning!M190)</f>
        <v/>
      </c>
      <c r="N208" s="31" t="str">
        <f t="shared" si="20"/>
        <v/>
      </c>
      <c r="O208" s="78" t="str">
        <f>IF(Ansøgning!O190="","",Ansøgning!O190)</f>
        <v/>
      </c>
      <c r="P208" s="78" t="str">
        <f>IF(Ansøgning!P190="","",Ansøgning!P190)</f>
        <v/>
      </c>
      <c r="Q208" s="78" t="str">
        <f>IF(Ansøgning!Q190="","",Ansøgning!Q190)</f>
        <v/>
      </c>
      <c r="R208" s="78" t="str">
        <f>IF(Ansøgning!R190="","",Ansøgning!R190)</f>
        <v/>
      </c>
      <c r="S208" s="46" t="str">
        <f>IFERROR(MAX(IF(OR(O208="",P208=""),"",IF(AND(AND(MONTH(E208)&gt;=7,MONTH(E208)&lt;8),AND(MONTH(F208)&gt;=7,MONTH(F208)&lt;8)),(NETWORKDAYS(E208,F208,Lister!$D$7:$D$13)-O208)*N208/NETWORKDAYS(Lister!$D$19,Lister!$E$19,Lister!$D$7:$D$13),IF(AND(AND(MONTH(E208)&gt;=7,MONTH(E208)&lt;8),MONTH(F208)&gt;7),(NETWORKDAYS(E208,Lister!$E$19,Lister!$D$7:$D$13)-O208)*N208/NETWORKDAYS(Lister!$D$19,Lister!$E$19,Lister!$D$7:$D$13),IF(MONTH(E208)&gt;7,0)))),0),"")</f>
        <v/>
      </c>
      <c r="T208" s="46" t="str">
        <f>IFERROR(MAX(IF(OR(O208="",P208=""),"",IF(AND(AND(MONTH(E208)&gt;=8,MONTH(E208)&lt;9),AND(MONTH(F208)&gt;=8,MONTH(F208)&lt;9)),(NETWORKDAYS(E208,F208,Lister!$D$7:$D$13)-P208)*N208/NETWORKDAYS(Lister!$D$20,Lister!$E$20,Lister!$D$7:$D$13),IF(AND(MONTH(E208)=7,MONTH(F208)=8),(NETWORKDAYS(Lister!$D$20,F208,Lister!$D$7:$D$13)-P208)*N208/NETWORKDAYS(Lister!$D$20,Lister!$E$20,Lister!$D$7:$D$13),IF(AND(MONTH(E208)=7,MONTH(F208)=7),0)))),0),"")</f>
        <v/>
      </c>
      <c r="U208" s="78" t="str">
        <f>IF(Ansøgning!U190="","",Ansøgning!U190)</f>
        <v/>
      </c>
      <c r="V208" s="119" t="str">
        <f t="shared" si="21"/>
        <v/>
      </c>
      <c r="W208" s="120" t="str">
        <f t="shared" si="22"/>
        <v/>
      </c>
      <c r="X208" s="42" t="str">
        <f t="shared" si="23"/>
        <v/>
      </c>
    </row>
    <row r="209" spans="1:24" x14ac:dyDescent="0.25">
      <c r="A209" s="13" t="str">
        <f t="shared" si="24"/>
        <v/>
      </c>
      <c r="B209" s="75" t="str">
        <f>IF(Ansøgning!B191="","",Ansøgning!B191)</f>
        <v/>
      </c>
      <c r="C209" s="75" t="str">
        <f>IF(Ansøgning!C191="","",Ansøgning!C191)</f>
        <v/>
      </c>
      <c r="D209" s="75" t="str">
        <f>IF(Ansøgning!D191="","",Ansøgning!D191)</f>
        <v/>
      </c>
      <c r="E209" s="76" t="str">
        <f>IF(Ansøgning!E191="","",Ansøgning!E191)</f>
        <v/>
      </c>
      <c r="F209" s="76" t="str">
        <f>IF(Ansøgning!F191="","",Ansøgning!F191)</f>
        <v/>
      </c>
      <c r="G209" s="33" t="str">
        <f>IF(OR(E209="",F209=""),"",NETWORKDAYS(E209,F209,Lister!$D$7:$D$13))</f>
        <v/>
      </c>
      <c r="H209" s="76" t="str">
        <f>IF(Ansøgning!H191="","",Ansøgning!H191)</f>
        <v/>
      </c>
      <c r="I209" s="32" t="str">
        <f t="shared" si="18"/>
        <v/>
      </c>
      <c r="J209" s="77" t="str">
        <f>IF(Ansøgning!J191="","",Ansøgning!J191)</f>
        <v/>
      </c>
      <c r="K209" s="77" t="str">
        <f>IF(Ansøgning!K191="","",Ansøgning!K191)</f>
        <v/>
      </c>
      <c r="L209" s="46" t="str">
        <f t="shared" si="19"/>
        <v/>
      </c>
      <c r="M209" s="78" t="str">
        <f>IF(Ansøgning!M191="","",Ansøgning!M191)</f>
        <v/>
      </c>
      <c r="N209" s="31" t="str">
        <f t="shared" si="20"/>
        <v/>
      </c>
      <c r="O209" s="78" t="str">
        <f>IF(Ansøgning!O191="","",Ansøgning!O191)</f>
        <v/>
      </c>
      <c r="P209" s="78" t="str">
        <f>IF(Ansøgning!P191="","",Ansøgning!P191)</f>
        <v/>
      </c>
      <c r="Q209" s="78" t="str">
        <f>IF(Ansøgning!Q191="","",Ansøgning!Q191)</f>
        <v/>
      </c>
      <c r="R209" s="78" t="str">
        <f>IF(Ansøgning!R191="","",Ansøgning!R191)</f>
        <v/>
      </c>
      <c r="S209" s="46" t="str">
        <f>IFERROR(MAX(IF(OR(O209="",P209=""),"",IF(AND(AND(MONTH(E209)&gt;=7,MONTH(E209)&lt;8),AND(MONTH(F209)&gt;=7,MONTH(F209)&lt;8)),(NETWORKDAYS(E209,F209,Lister!$D$7:$D$13)-O209)*N209/NETWORKDAYS(Lister!$D$19,Lister!$E$19,Lister!$D$7:$D$13),IF(AND(AND(MONTH(E209)&gt;=7,MONTH(E209)&lt;8),MONTH(F209)&gt;7),(NETWORKDAYS(E209,Lister!$E$19,Lister!$D$7:$D$13)-O209)*N209/NETWORKDAYS(Lister!$D$19,Lister!$E$19,Lister!$D$7:$D$13),IF(MONTH(E209)&gt;7,0)))),0),"")</f>
        <v/>
      </c>
      <c r="T209" s="46" t="str">
        <f>IFERROR(MAX(IF(OR(O209="",P209=""),"",IF(AND(AND(MONTH(E209)&gt;=8,MONTH(E209)&lt;9),AND(MONTH(F209)&gt;=8,MONTH(F209)&lt;9)),(NETWORKDAYS(E209,F209,Lister!$D$7:$D$13)-P209)*N209/NETWORKDAYS(Lister!$D$20,Lister!$E$20,Lister!$D$7:$D$13),IF(AND(MONTH(E209)=7,MONTH(F209)=8),(NETWORKDAYS(Lister!$D$20,F209,Lister!$D$7:$D$13)-P209)*N209/NETWORKDAYS(Lister!$D$20,Lister!$E$20,Lister!$D$7:$D$13),IF(AND(MONTH(E209)=7,MONTH(F209)=7),0)))),0),"")</f>
        <v/>
      </c>
      <c r="U209" s="78" t="str">
        <f>IF(Ansøgning!U191="","",Ansøgning!U191)</f>
        <v/>
      </c>
      <c r="V209" s="119" t="str">
        <f t="shared" si="21"/>
        <v/>
      </c>
      <c r="W209" s="120" t="str">
        <f t="shared" si="22"/>
        <v/>
      </c>
      <c r="X209" s="42" t="str">
        <f t="shared" si="23"/>
        <v/>
      </c>
    </row>
    <row r="210" spans="1:24" x14ac:dyDescent="0.25">
      <c r="A210" s="13" t="str">
        <f t="shared" si="24"/>
        <v/>
      </c>
      <c r="B210" s="75" t="str">
        <f>IF(Ansøgning!B192="","",Ansøgning!B192)</f>
        <v/>
      </c>
      <c r="C210" s="75" t="str">
        <f>IF(Ansøgning!C192="","",Ansøgning!C192)</f>
        <v/>
      </c>
      <c r="D210" s="75" t="str">
        <f>IF(Ansøgning!D192="","",Ansøgning!D192)</f>
        <v/>
      </c>
      <c r="E210" s="76" t="str">
        <f>IF(Ansøgning!E192="","",Ansøgning!E192)</f>
        <v/>
      </c>
      <c r="F210" s="76" t="str">
        <f>IF(Ansøgning!F192="","",Ansøgning!F192)</f>
        <v/>
      </c>
      <c r="G210" s="33" t="str">
        <f>IF(OR(E210="",F210=""),"",NETWORKDAYS(E210,F210,Lister!$D$7:$D$13))</f>
        <v/>
      </c>
      <c r="H210" s="76" t="str">
        <f>IF(Ansøgning!H192="","",Ansøgning!H192)</f>
        <v/>
      </c>
      <c r="I210" s="32" t="str">
        <f t="shared" si="18"/>
        <v/>
      </c>
      <c r="J210" s="77" t="str">
        <f>IF(Ansøgning!J192="","",Ansøgning!J192)</f>
        <v/>
      </c>
      <c r="K210" s="77" t="str">
        <f>IF(Ansøgning!K192="","",Ansøgning!K192)</f>
        <v/>
      </c>
      <c r="L210" s="46" t="str">
        <f t="shared" si="19"/>
        <v/>
      </c>
      <c r="M210" s="78" t="str">
        <f>IF(Ansøgning!M192="","",Ansøgning!M192)</f>
        <v/>
      </c>
      <c r="N210" s="31" t="str">
        <f t="shared" si="20"/>
        <v/>
      </c>
      <c r="O210" s="78" t="str">
        <f>IF(Ansøgning!O192="","",Ansøgning!O192)</f>
        <v/>
      </c>
      <c r="P210" s="78" t="str">
        <f>IF(Ansøgning!P192="","",Ansøgning!P192)</f>
        <v/>
      </c>
      <c r="Q210" s="78" t="str">
        <f>IF(Ansøgning!Q192="","",Ansøgning!Q192)</f>
        <v/>
      </c>
      <c r="R210" s="78" t="str">
        <f>IF(Ansøgning!R192="","",Ansøgning!R192)</f>
        <v/>
      </c>
      <c r="S210" s="46" t="str">
        <f>IFERROR(MAX(IF(OR(O210="",P210=""),"",IF(AND(AND(MONTH(E210)&gt;=7,MONTH(E210)&lt;8),AND(MONTH(F210)&gt;=7,MONTH(F210)&lt;8)),(NETWORKDAYS(E210,F210,Lister!$D$7:$D$13)-O210)*N210/NETWORKDAYS(Lister!$D$19,Lister!$E$19,Lister!$D$7:$D$13),IF(AND(AND(MONTH(E210)&gt;=7,MONTH(E210)&lt;8),MONTH(F210)&gt;7),(NETWORKDAYS(E210,Lister!$E$19,Lister!$D$7:$D$13)-O210)*N210/NETWORKDAYS(Lister!$D$19,Lister!$E$19,Lister!$D$7:$D$13),IF(MONTH(E210)&gt;7,0)))),0),"")</f>
        <v/>
      </c>
      <c r="T210" s="46" t="str">
        <f>IFERROR(MAX(IF(OR(O210="",P210=""),"",IF(AND(AND(MONTH(E210)&gt;=8,MONTH(E210)&lt;9),AND(MONTH(F210)&gt;=8,MONTH(F210)&lt;9)),(NETWORKDAYS(E210,F210,Lister!$D$7:$D$13)-P210)*N210/NETWORKDAYS(Lister!$D$20,Lister!$E$20,Lister!$D$7:$D$13),IF(AND(MONTH(E210)=7,MONTH(F210)=8),(NETWORKDAYS(Lister!$D$20,F210,Lister!$D$7:$D$13)-P210)*N210/NETWORKDAYS(Lister!$D$20,Lister!$E$20,Lister!$D$7:$D$13),IF(AND(MONTH(E210)=7,MONTH(F210)=7),0)))),0),"")</f>
        <v/>
      </c>
      <c r="U210" s="78" t="str">
        <f>IF(Ansøgning!U192="","",Ansøgning!U192)</f>
        <v/>
      </c>
      <c r="V210" s="119" t="str">
        <f t="shared" si="21"/>
        <v/>
      </c>
      <c r="W210" s="120" t="str">
        <f t="shared" si="22"/>
        <v/>
      </c>
      <c r="X210" s="42" t="str">
        <f t="shared" si="23"/>
        <v/>
      </c>
    </row>
    <row r="211" spans="1:24" x14ac:dyDescent="0.25">
      <c r="A211" s="13" t="str">
        <f t="shared" si="24"/>
        <v/>
      </c>
      <c r="B211" s="75" t="str">
        <f>IF(Ansøgning!B193="","",Ansøgning!B193)</f>
        <v/>
      </c>
      <c r="C211" s="75" t="str">
        <f>IF(Ansøgning!C193="","",Ansøgning!C193)</f>
        <v/>
      </c>
      <c r="D211" s="75" t="str">
        <f>IF(Ansøgning!D193="","",Ansøgning!D193)</f>
        <v/>
      </c>
      <c r="E211" s="76" t="str">
        <f>IF(Ansøgning!E193="","",Ansøgning!E193)</f>
        <v/>
      </c>
      <c r="F211" s="76" t="str">
        <f>IF(Ansøgning!F193="","",Ansøgning!F193)</f>
        <v/>
      </c>
      <c r="G211" s="33" t="str">
        <f>IF(OR(E211="",F211=""),"",NETWORKDAYS(E211,F211,Lister!$D$7:$D$13))</f>
        <v/>
      </c>
      <c r="H211" s="76" t="str">
        <f>IF(Ansøgning!H193="","",Ansøgning!H193)</f>
        <v/>
      </c>
      <c r="I211" s="32" t="str">
        <f t="shared" si="18"/>
        <v/>
      </c>
      <c r="J211" s="77" t="str">
        <f>IF(Ansøgning!J193="","",Ansøgning!J193)</f>
        <v/>
      </c>
      <c r="K211" s="77" t="str">
        <f>IF(Ansøgning!K193="","",Ansøgning!K193)</f>
        <v/>
      </c>
      <c r="L211" s="46" t="str">
        <f t="shared" si="19"/>
        <v/>
      </c>
      <c r="M211" s="78" t="str">
        <f>IF(Ansøgning!M193="","",Ansøgning!M193)</f>
        <v/>
      </c>
      <c r="N211" s="31" t="str">
        <f t="shared" si="20"/>
        <v/>
      </c>
      <c r="O211" s="78" t="str">
        <f>IF(Ansøgning!O193="","",Ansøgning!O193)</f>
        <v/>
      </c>
      <c r="P211" s="78" t="str">
        <f>IF(Ansøgning!P193="","",Ansøgning!P193)</f>
        <v/>
      </c>
      <c r="Q211" s="78" t="str">
        <f>IF(Ansøgning!Q193="","",Ansøgning!Q193)</f>
        <v/>
      </c>
      <c r="R211" s="78" t="str">
        <f>IF(Ansøgning!R193="","",Ansøgning!R193)</f>
        <v/>
      </c>
      <c r="S211" s="46" t="str">
        <f>IFERROR(MAX(IF(OR(O211="",P211=""),"",IF(AND(AND(MONTH(E211)&gt;=7,MONTH(E211)&lt;8),AND(MONTH(F211)&gt;=7,MONTH(F211)&lt;8)),(NETWORKDAYS(E211,F211,Lister!$D$7:$D$13)-O211)*N211/NETWORKDAYS(Lister!$D$19,Lister!$E$19,Lister!$D$7:$D$13),IF(AND(AND(MONTH(E211)&gt;=7,MONTH(E211)&lt;8),MONTH(F211)&gt;7),(NETWORKDAYS(E211,Lister!$E$19,Lister!$D$7:$D$13)-O211)*N211/NETWORKDAYS(Lister!$D$19,Lister!$E$19,Lister!$D$7:$D$13),IF(MONTH(E211)&gt;7,0)))),0),"")</f>
        <v/>
      </c>
      <c r="T211" s="46" t="str">
        <f>IFERROR(MAX(IF(OR(O211="",P211=""),"",IF(AND(AND(MONTH(E211)&gt;=8,MONTH(E211)&lt;9),AND(MONTH(F211)&gt;=8,MONTH(F211)&lt;9)),(NETWORKDAYS(E211,F211,Lister!$D$7:$D$13)-P211)*N211/NETWORKDAYS(Lister!$D$20,Lister!$E$20,Lister!$D$7:$D$13),IF(AND(MONTH(E211)=7,MONTH(F211)=8),(NETWORKDAYS(Lister!$D$20,F211,Lister!$D$7:$D$13)-P211)*N211/NETWORKDAYS(Lister!$D$20,Lister!$E$20,Lister!$D$7:$D$13),IF(AND(MONTH(E211)=7,MONTH(F211)=7),0)))),0),"")</f>
        <v/>
      </c>
      <c r="U211" s="78" t="str">
        <f>IF(Ansøgning!U193="","",Ansøgning!U193)</f>
        <v/>
      </c>
      <c r="V211" s="119" t="str">
        <f t="shared" si="21"/>
        <v/>
      </c>
      <c r="W211" s="120" t="str">
        <f t="shared" si="22"/>
        <v/>
      </c>
      <c r="X211" s="42" t="str">
        <f t="shared" si="23"/>
        <v/>
      </c>
    </row>
    <row r="212" spans="1:24" x14ac:dyDescent="0.25">
      <c r="A212" s="13" t="str">
        <f t="shared" si="24"/>
        <v/>
      </c>
      <c r="B212" s="75" t="str">
        <f>IF(Ansøgning!B194="","",Ansøgning!B194)</f>
        <v/>
      </c>
      <c r="C212" s="75" t="str">
        <f>IF(Ansøgning!C194="","",Ansøgning!C194)</f>
        <v/>
      </c>
      <c r="D212" s="75" t="str">
        <f>IF(Ansøgning!D194="","",Ansøgning!D194)</f>
        <v/>
      </c>
      <c r="E212" s="76" t="str">
        <f>IF(Ansøgning!E194="","",Ansøgning!E194)</f>
        <v/>
      </c>
      <c r="F212" s="76" t="str">
        <f>IF(Ansøgning!F194="","",Ansøgning!F194)</f>
        <v/>
      </c>
      <c r="G212" s="33" t="str">
        <f>IF(OR(E212="",F212=""),"",NETWORKDAYS(E212,F212,Lister!$D$7:$D$13))</f>
        <v/>
      </c>
      <c r="H212" s="76" t="str">
        <f>IF(Ansøgning!H194="","",Ansøgning!H194)</f>
        <v/>
      </c>
      <c r="I212" s="32" t="str">
        <f t="shared" si="18"/>
        <v/>
      </c>
      <c r="J212" s="77" t="str">
        <f>IF(Ansøgning!J194="","",Ansøgning!J194)</f>
        <v/>
      </c>
      <c r="K212" s="77" t="str">
        <f>IF(Ansøgning!K194="","",Ansøgning!K194)</f>
        <v/>
      </c>
      <c r="L212" s="46" t="str">
        <f t="shared" si="19"/>
        <v/>
      </c>
      <c r="M212" s="78" t="str">
        <f>IF(Ansøgning!M194="","",Ansøgning!M194)</f>
        <v/>
      </c>
      <c r="N212" s="31" t="str">
        <f t="shared" si="20"/>
        <v/>
      </c>
      <c r="O212" s="78" t="str">
        <f>IF(Ansøgning!O194="","",Ansøgning!O194)</f>
        <v/>
      </c>
      <c r="P212" s="78" t="str">
        <f>IF(Ansøgning!P194="","",Ansøgning!P194)</f>
        <v/>
      </c>
      <c r="Q212" s="78" t="str">
        <f>IF(Ansøgning!Q194="","",Ansøgning!Q194)</f>
        <v/>
      </c>
      <c r="R212" s="78" t="str">
        <f>IF(Ansøgning!R194="","",Ansøgning!R194)</f>
        <v/>
      </c>
      <c r="S212" s="46" t="str">
        <f>IFERROR(MAX(IF(OR(O212="",P212=""),"",IF(AND(AND(MONTH(E212)&gt;=7,MONTH(E212)&lt;8),AND(MONTH(F212)&gt;=7,MONTH(F212)&lt;8)),(NETWORKDAYS(E212,F212,Lister!$D$7:$D$13)-O212)*N212/NETWORKDAYS(Lister!$D$19,Lister!$E$19,Lister!$D$7:$D$13),IF(AND(AND(MONTH(E212)&gt;=7,MONTH(E212)&lt;8),MONTH(F212)&gt;7),(NETWORKDAYS(E212,Lister!$E$19,Lister!$D$7:$D$13)-O212)*N212/NETWORKDAYS(Lister!$D$19,Lister!$E$19,Lister!$D$7:$D$13),IF(MONTH(E212)&gt;7,0)))),0),"")</f>
        <v/>
      </c>
      <c r="T212" s="46" t="str">
        <f>IFERROR(MAX(IF(OR(O212="",P212=""),"",IF(AND(AND(MONTH(E212)&gt;=8,MONTH(E212)&lt;9),AND(MONTH(F212)&gt;=8,MONTH(F212)&lt;9)),(NETWORKDAYS(E212,F212,Lister!$D$7:$D$13)-P212)*N212/NETWORKDAYS(Lister!$D$20,Lister!$E$20,Lister!$D$7:$D$13),IF(AND(MONTH(E212)=7,MONTH(F212)=8),(NETWORKDAYS(Lister!$D$20,F212,Lister!$D$7:$D$13)-P212)*N212/NETWORKDAYS(Lister!$D$20,Lister!$E$20,Lister!$D$7:$D$13),IF(AND(MONTH(E212)=7,MONTH(F212)=7),0)))),0),"")</f>
        <v/>
      </c>
      <c r="U212" s="78" t="str">
        <f>IF(Ansøgning!U194="","",Ansøgning!U194)</f>
        <v/>
      </c>
      <c r="V212" s="119" t="str">
        <f t="shared" si="21"/>
        <v/>
      </c>
      <c r="W212" s="120" t="str">
        <f t="shared" si="22"/>
        <v/>
      </c>
      <c r="X212" s="42" t="str">
        <f t="shared" si="23"/>
        <v/>
      </c>
    </row>
    <row r="213" spans="1:24" x14ac:dyDescent="0.25">
      <c r="A213" s="13" t="str">
        <f t="shared" si="24"/>
        <v/>
      </c>
      <c r="B213" s="75" t="str">
        <f>IF(Ansøgning!B195="","",Ansøgning!B195)</f>
        <v/>
      </c>
      <c r="C213" s="75" t="str">
        <f>IF(Ansøgning!C195="","",Ansøgning!C195)</f>
        <v/>
      </c>
      <c r="D213" s="75" t="str">
        <f>IF(Ansøgning!D195="","",Ansøgning!D195)</f>
        <v/>
      </c>
      <c r="E213" s="76" t="str">
        <f>IF(Ansøgning!E195="","",Ansøgning!E195)</f>
        <v/>
      </c>
      <c r="F213" s="76" t="str">
        <f>IF(Ansøgning!F195="","",Ansøgning!F195)</f>
        <v/>
      </c>
      <c r="G213" s="33" t="str">
        <f>IF(OR(E213="",F213=""),"",NETWORKDAYS(E213,F213,Lister!$D$7:$D$13))</f>
        <v/>
      </c>
      <c r="H213" s="76" t="str">
        <f>IF(Ansøgning!H195="","",Ansøgning!H195)</f>
        <v/>
      </c>
      <c r="I213" s="32" t="str">
        <f t="shared" si="18"/>
        <v/>
      </c>
      <c r="J213" s="77" t="str">
        <f>IF(Ansøgning!J195="","",Ansøgning!J195)</f>
        <v/>
      </c>
      <c r="K213" s="77" t="str">
        <f>IF(Ansøgning!K195="","",Ansøgning!K195)</f>
        <v/>
      </c>
      <c r="L213" s="46" t="str">
        <f t="shared" si="19"/>
        <v/>
      </c>
      <c r="M213" s="78" t="str">
        <f>IF(Ansøgning!M195="","",Ansøgning!M195)</f>
        <v/>
      </c>
      <c r="N213" s="31" t="str">
        <f t="shared" si="20"/>
        <v/>
      </c>
      <c r="O213" s="78" t="str">
        <f>IF(Ansøgning!O195="","",Ansøgning!O195)</f>
        <v/>
      </c>
      <c r="P213" s="78" t="str">
        <f>IF(Ansøgning!P195="","",Ansøgning!P195)</f>
        <v/>
      </c>
      <c r="Q213" s="78" t="str">
        <f>IF(Ansøgning!Q195="","",Ansøgning!Q195)</f>
        <v/>
      </c>
      <c r="R213" s="78" t="str">
        <f>IF(Ansøgning!R195="","",Ansøgning!R195)</f>
        <v/>
      </c>
      <c r="S213" s="46" t="str">
        <f>IFERROR(MAX(IF(OR(O213="",P213=""),"",IF(AND(AND(MONTH(E213)&gt;=7,MONTH(E213)&lt;8),AND(MONTH(F213)&gt;=7,MONTH(F213)&lt;8)),(NETWORKDAYS(E213,F213,Lister!$D$7:$D$13)-O213)*N213/NETWORKDAYS(Lister!$D$19,Lister!$E$19,Lister!$D$7:$D$13),IF(AND(AND(MONTH(E213)&gt;=7,MONTH(E213)&lt;8),MONTH(F213)&gt;7),(NETWORKDAYS(E213,Lister!$E$19,Lister!$D$7:$D$13)-O213)*N213/NETWORKDAYS(Lister!$D$19,Lister!$E$19,Lister!$D$7:$D$13),IF(MONTH(E213)&gt;7,0)))),0),"")</f>
        <v/>
      </c>
      <c r="T213" s="46" t="str">
        <f>IFERROR(MAX(IF(OR(O213="",P213=""),"",IF(AND(AND(MONTH(E213)&gt;=8,MONTH(E213)&lt;9),AND(MONTH(F213)&gt;=8,MONTH(F213)&lt;9)),(NETWORKDAYS(E213,F213,Lister!$D$7:$D$13)-P213)*N213/NETWORKDAYS(Lister!$D$20,Lister!$E$20,Lister!$D$7:$D$13),IF(AND(MONTH(E213)=7,MONTH(F213)=8),(NETWORKDAYS(Lister!$D$20,F213,Lister!$D$7:$D$13)-P213)*N213/NETWORKDAYS(Lister!$D$20,Lister!$E$20,Lister!$D$7:$D$13),IF(AND(MONTH(E213)=7,MONTH(F213)=7),0)))),0),"")</f>
        <v/>
      </c>
      <c r="U213" s="78" t="str">
        <f>IF(Ansøgning!U195="","",Ansøgning!U195)</f>
        <v/>
      </c>
      <c r="V213" s="119" t="str">
        <f t="shared" si="21"/>
        <v/>
      </c>
      <c r="W213" s="120" t="str">
        <f t="shared" si="22"/>
        <v/>
      </c>
      <c r="X213" s="42" t="str">
        <f t="shared" si="23"/>
        <v/>
      </c>
    </row>
    <row r="214" spans="1:24" x14ac:dyDescent="0.25">
      <c r="A214" s="13" t="str">
        <f t="shared" si="24"/>
        <v/>
      </c>
      <c r="B214" s="75" t="str">
        <f>IF(Ansøgning!B196="","",Ansøgning!B196)</f>
        <v/>
      </c>
      <c r="C214" s="75" t="str">
        <f>IF(Ansøgning!C196="","",Ansøgning!C196)</f>
        <v/>
      </c>
      <c r="D214" s="75" t="str">
        <f>IF(Ansøgning!D196="","",Ansøgning!D196)</f>
        <v/>
      </c>
      <c r="E214" s="76" t="str">
        <f>IF(Ansøgning!E196="","",Ansøgning!E196)</f>
        <v/>
      </c>
      <c r="F214" s="76" t="str">
        <f>IF(Ansøgning!F196="","",Ansøgning!F196)</f>
        <v/>
      </c>
      <c r="G214" s="33" t="str">
        <f>IF(OR(E214="",F214=""),"",NETWORKDAYS(E214,F214,Lister!$D$7:$D$13))</f>
        <v/>
      </c>
      <c r="H214" s="76" t="str">
        <f>IF(Ansøgning!H196="","",Ansøgning!H196)</f>
        <v/>
      </c>
      <c r="I214" s="32" t="str">
        <f t="shared" si="18"/>
        <v/>
      </c>
      <c r="J214" s="77" t="str">
        <f>IF(Ansøgning!J196="","",Ansøgning!J196)</f>
        <v/>
      </c>
      <c r="K214" s="77" t="str">
        <f>IF(Ansøgning!K196="","",Ansøgning!K196)</f>
        <v/>
      </c>
      <c r="L214" s="46" t="str">
        <f t="shared" si="19"/>
        <v/>
      </c>
      <c r="M214" s="78" t="str">
        <f>IF(Ansøgning!M196="","",Ansøgning!M196)</f>
        <v/>
      </c>
      <c r="N214" s="31" t="str">
        <f t="shared" si="20"/>
        <v/>
      </c>
      <c r="O214" s="78" t="str">
        <f>IF(Ansøgning!O196="","",Ansøgning!O196)</f>
        <v/>
      </c>
      <c r="P214" s="78" t="str">
        <f>IF(Ansøgning!P196="","",Ansøgning!P196)</f>
        <v/>
      </c>
      <c r="Q214" s="78" t="str">
        <f>IF(Ansøgning!Q196="","",Ansøgning!Q196)</f>
        <v/>
      </c>
      <c r="R214" s="78" t="str">
        <f>IF(Ansøgning!R196="","",Ansøgning!R196)</f>
        <v/>
      </c>
      <c r="S214" s="46" t="str">
        <f>IFERROR(MAX(IF(OR(O214="",P214=""),"",IF(AND(AND(MONTH(E214)&gt;=7,MONTH(E214)&lt;8),AND(MONTH(F214)&gt;=7,MONTH(F214)&lt;8)),(NETWORKDAYS(E214,F214,Lister!$D$7:$D$13)-O214)*N214/NETWORKDAYS(Lister!$D$19,Lister!$E$19,Lister!$D$7:$D$13),IF(AND(AND(MONTH(E214)&gt;=7,MONTH(E214)&lt;8),MONTH(F214)&gt;7),(NETWORKDAYS(E214,Lister!$E$19,Lister!$D$7:$D$13)-O214)*N214/NETWORKDAYS(Lister!$D$19,Lister!$E$19,Lister!$D$7:$D$13),IF(MONTH(E214)&gt;7,0)))),0),"")</f>
        <v/>
      </c>
      <c r="T214" s="46" t="str">
        <f>IFERROR(MAX(IF(OR(O214="",P214=""),"",IF(AND(AND(MONTH(E214)&gt;=8,MONTH(E214)&lt;9),AND(MONTH(F214)&gt;=8,MONTH(F214)&lt;9)),(NETWORKDAYS(E214,F214,Lister!$D$7:$D$13)-P214)*N214/NETWORKDAYS(Lister!$D$20,Lister!$E$20,Lister!$D$7:$D$13),IF(AND(MONTH(E214)=7,MONTH(F214)=8),(NETWORKDAYS(Lister!$D$20,F214,Lister!$D$7:$D$13)-P214)*N214/NETWORKDAYS(Lister!$D$20,Lister!$E$20,Lister!$D$7:$D$13),IF(AND(MONTH(E214)=7,MONTH(F214)=7),0)))),0),"")</f>
        <v/>
      </c>
      <c r="U214" s="78" t="str">
        <f>IF(Ansøgning!U196="","",Ansøgning!U196)</f>
        <v/>
      </c>
      <c r="V214" s="119" t="str">
        <f t="shared" si="21"/>
        <v/>
      </c>
      <c r="W214" s="120" t="str">
        <f t="shared" si="22"/>
        <v/>
      </c>
      <c r="X214" s="42" t="str">
        <f t="shared" si="23"/>
        <v/>
      </c>
    </row>
    <row r="215" spans="1:24" x14ac:dyDescent="0.25">
      <c r="A215" s="13" t="str">
        <f t="shared" si="24"/>
        <v/>
      </c>
      <c r="B215" s="75" t="str">
        <f>IF(Ansøgning!B197="","",Ansøgning!B197)</f>
        <v/>
      </c>
      <c r="C215" s="75" t="str">
        <f>IF(Ansøgning!C197="","",Ansøgning!C197)</f>
        <v/>
      </c>
      <c r="D215" s="75" t="str">
        <f>IF(Ansøgning!D197="","",Ansøgning!D197)</f>
        <v/>
      </c>
      <c r="E215" s="76" t="str">
        <f>IF(Ansøgning!E197="","",Ansøgning!E197)</f>
        <v/>
      </c>
      <c r="F215" s="76" t="str">
        <f>IF(Ansøgning!F197="","",Ansøgning!F197)</f>
        <v/>
      </c>
      <c r="G215" s="33" t="str">
        <f>IF(OR(E215="",F215=""),"",NETWORKDAYS(E215,F215,Lister!$D$7:$D$13))</f>
        <v/>
      </c>
      <c r="H215" s="76" t="str">
        <f>IF(Ansøgning!H197="","",Ansøgning!H197)</f>
        <v/>
      </c>
      <c r="I215" s="32" t="str">
        <f t="shared" si="18"/>
        <v/>
      </c>
      <c r="J215" s="77" t="str">
        <f>IF(Ansøgning!J197="","",Ansøgning!J197)</f>
        <v/>
      </c>
      <c r="K215" s="77" t="str">
        <f>IF(Ansøgning!K197="","",Ansøgning!K197)</f>
        <v/>
      </c>
      <c r="L215" s="46" t="str">
        <f t="shared" si="19"/>
        <v/>
      </c>
      <c r="M215" s="78" t="str">
        <f>IF(Ansøgning!M197="","",Ansøgning!M197)</f>
        <v/>
      </c>
      <c r="N215" s="31" t="str">
        <f t="shared" si="20"/>
        <v/>
      </c>
      <c r="O215" s="78" t="str">
        <f>IF(Ansøgning!O197="","",Ansøgning!O197)</f>
        <v/>
      </c>
      <c r="P215" s="78" t="str">
        <f>IF(Ansøgning!P197="","",Ansøgning!P197)</f>
        <v/>
      </c>
      <c r="Q215" s="78" t="str">
        <f>IF(Ansøgning!Q197="","",Ansøgning!Q197)</f>
        <v/>
      </c>
      <c r="R215" s="78" t="str">
        <f>IF(Ansøgning!R197="","",Ansøgning!R197)</f>
        <v/>
      </c>
      <c r="S215" s="46" t="str">
        <f>IFERROR(MAX(IF(OR(O215="",P215=""),"",IF(AND(AND(MONTH(E215)&gt;=7,MONTH(E215)&lt;8),AND(MONTH(F215)&gt;=7,MONTH(F215)&lt;8)),(NETWORKDAYS(E215,F215,Lister!$D$7:$D$13)-O215)*N215/NETWORKDAYS(Lister!$D$19,Lister!$E$19,Lister!$D$7:$D$13),IF(AND(AND(MONTH(E215)&gt;=7,MONTH(E215)&lt;8),MONTH(F215)&gt;7),(NETWORKDAYS(E215,Lister!$E$19,Lister!$D$7:$D$13)-O215)*N215/NETWORKDAYS(Lister!$D$19,Lister!$E$19,Lister!$D$7:$D$13),IF(MONTH(E215)&gt;7,0)))),0),"")</f>
        <v/>
      </c>
      <c r="T215" s="46" t="str">
        <f>IFERROR(MAX(IF(OR(O215="",P215=""),"",IF(AND(AND(MONTH(E215)&gt;=8,MONTH(E215)&lt;9),AND(MONTH(F215)&gt;=8,MONTH(F215)&lt;9)),(NETWORKDAYS(E215,F215,Lister!$D$7:$D$13)-P215)*N215/NETWORKDAYS(Lister!$D$20,Lister!$E$20,Lister!$D$7:$D$13),IF(AND(MONTH(E215)=7,MONTH(F215)=8),(NETWORKDAYS(Lister!$D$20,F215,Lister!$D$7:$D$13)-P215)*N215/NETWORKDAYS(Lister!$D$20,Lister!$E$20,Lister!$D$7:$D$13),IF(AND(MONTH(E215)=7,MONTH(F215)=7),0)))),0),"")</f>
        <v/>
      </c>
      <c r="U215" s="78" t="str">
        <f>IF(Ansøgning!U197="","",Ansøgning!U197)</f>
        <v/>
      </c>
      <c r="V215" s="119" t="str">
        <f t="shared" si="21"/>
        <v/>
      </c>
      <c r="W215" s="120" t="str">
        <f t="shared" si="22"/>
        <v/>
      </c>
      <c r="X215" s="42" t="str">
        <f t="shared" si="23"/>
        <v/>
      </c>
    </row>
    <row r="216" spans="1:24" x14ac:dyDescent="0.25">
      <c r="A216" s="13" t="str">
        <f t="shared" si="24"/>
        <v/>
      </c>
      <c r="B216" s="75" t="str">
        <f>IF(Ansøgning!B198="","",Ansøgning!B198)</f>
        <v/>
      </c>
      <c r="C216" s="75" t="str">
        <f>IF(Ansøgning!C198="","",Ansøgning!C198)</f>
        <v/>
      </c>
      <c r="D216" s="75" t="str">
        <f>IF(Ansøgning!D198="","",Ansøgning!D198)</f>
        <v/>
      </c>
      <c r="E216" s="76" t="str">
        <f>IF(Ansøgning!E198="","",Ansøgning!E198)</f>
        <v/>
      </c>
      <c r="F216" s="76" t="str">
        <f>IF(Ansøgning!F198="","",Ansøgning!F198)</f>
        <v/>
      </c>
      <c r="G216" s="33" t="str">
        <f>IF(OR(E216="",F216=""),"",NETWORKDAYS(E216,F216,Lister!$D$7:$D$13))</f>
        <v/>
      </c>
      <c r="H216" s="76" t="str">
        <f>IF(Ansøgning!H198="","",Ansøgning!H198)</f>
        <v/>
      </c>
      <c r="I216" s="32" t="str">
        <f t="shared" si="18"/>
        <v/>
      </c>
      <c r="J216" s="77" t="str">
        <f>IF(Ansøgning!J198="","",Ansøgning!J198)</f>
        <v/>
      </c>
      <c r="K216" s="77" t="str">
        <f>IF(Ansøgning!K198="","",Ansøgning!K198)</f>
        <v/>
      </c>
      <c r="L216" s="46" t="str">
        <f t="shared" si="19"/>
        <v/>
      </c>
      <c r="M216" s="78" t="str">
        <f>IF(Ansøgning!M198="","",Ansøgning!M198)</f>
        <v/>
      </c>
      <c r="N216" s="31" t="str">
        <f t="shared" si="20"/>
        <v/>
      </c>
      <c r="O216" s="78" t="str">
        <f>IF(Ansøgning!O198="","",Ansøgning!O198)</f>
        <v/>
      </c>
      <c r="P216" s="78" t="str">
        <f>IF(Ansøgning!P198="","",Ansøgning!P198)</f>
        <v/>
      </c>
      <c r="Q216" s="78" t="str">
        <f>IF(Ansøgning!Q198="","",Ansøgning!Q198)</f>
        <v/>
      </c>
      <c r="R216" s="78" t="str">
        <f>IF(Ansøgning!R198="","",Ansøgning!R198)</f>
        <v/>
      </c>
      <c r="S216" s="46" t="str">
        <f>IFERROR(MAX(IF(OR(O216="",P216=""),"",IF(AND(AND(MONTH(E216)&gt;=7,MONTH(E216)&lt;8),AND(MONTH(F216)&gt;=7,MONTH(F216)&lt;8)),(NETWORKDAYS(E216,F216,Lister!$D$7:$D$13)-O216)*N216/NETWORKDAYS(Lister!$D$19,Lister!$E$19,Lister!$D$7:$D$13),IF(AND(AND(MONTH(E216)&gt;=7,MONTH(E216)&lt;8),MONTH(F216)&gt;7),(NETWORKDAYS(E216,Lister!$E$19,Lister!$D$7:$D$13)-O216)*N216/NETWORKDAYS(Lister!$D$19,Lister!$E$19,Lister!$D$7:$D$13),IF(MONTH(E216)&gt;7,0)))),0),"")</f>
        <v/>
      </c>
      <c r="T216" s="46" t="str">
        <f>IFERROR(MAX(IF(OR(O216="",P216=""),"",IF(AND(AND(MONTH(E216)&gt;=8,MONTH(E216)&lt;9),AND(MONTH(F216)&gt;=8,MONTH(F216)&lt;9)),(NETWORKDAYS(E216,F216,Lister!$D$7:$D$13)-P216)*N216/NETWORKDAYS(Lister!$D$20,Lister!$E$20,Lister!$D$7:$D$13),IF(AND(MONTH(E216)=7,MONTH(F216)=8),(NETWORKDAYS(Lister!$D$20,F216,Lister!$D$7:$D$13)-P216)*N216/NETWORKDAYS(Lister!$D$20,Lister!$E$20,Lister!$D$7:$D$13),IF(AND(MONTH(E216)=7,MONTH(F216)=7),0)))),0),"")</f>
        <v/>
      </c>
      <c r="U216" s="78" t="str">
        <f>IF(Ansøgning!U198="","",Ansøgning!U198)</f>
        <v/>
      </c>
      <c r="V216" s="119" t="str">
        <f t="shared" si="21"/>
        <v/>
      </c>
      <c r="W216" s="120" t="str">
        <f t="shared" si="22"/>
        <v/>
      </c>
      <c r="X216" s="42" t="str">
        <f t="shared" si="23"/>
        <v/>
      </c>
    </row>
    <row r="217" spans="1:24" x14ac:dyDescent="0.25">
      <c r="A217" s="13" t="str">
        <f t="shared" si="24"/>
        <v/>
      </c>
      <c r="B217" s="75" t="str">
        <f>IF(Ansøgning!B199="","",Ansøgning!B199)</f>
        <v/>
      </c>
      <c r="C217" s="75" t="str">
        <f>IF(Ansøgning!C199="","",Ansøgning!C199)</f>
        <v/>
      </c>
      <c r="D217" s="75" t="str">
        <f>IF(Ansøgning!D199="","",Ansøgning!D199)</f>
        <v/>
      </c>
      <c r="E217" s="76" t="str">
        <f>IF(Ansøgning!E199="","",Ansøgning!E199)</f>
        <v/>
      </c>
      <c r="F217" s="76" t="str">
        <f>IF(Ansøgning!F199="","",Ansøgning!F199)</f>
        <v/>
      </c>
      <c r="G217" s="33" t="str">
        <f>IF(OR(E217="",F217=""),"",NETWORKDAYS(E217,F217,Lister!$D$7:$D$13))</f>
        <v/>
      </c>
      <c r="H217" s="76" t="str">
        <f>IF(Ansøgning!H199="","",Ansøgning!H199)</f>
        <v/>
      </c>
      <c r="I217" s="32" t="str">
        <f t="shared" si="18"/>
        <v/>
      </c>
      <c r="J217" s="77" t="str">
        <f>IF(Ansøgning!J199="","",Ansøgning!J199)</f>
        <v/>
      </c>
      <c r="K217" s="77" t="str">
        <f>IF(Ansøgning!K199="","",Ansøgning!K199)</f>
        <v/>
      </c>
      <c r="L217" s="46" t="str">
        <f t="shared" si="19"/>
        <v/>
      </c>
      <c r="M217" s="78" t="str">
        <f>IF(Ansøgning!M199="","",Ansøgning!M199)</f>
        <v/>
      </c>
      <c r="N217" s="31" t="str">
        <f t="shared" si="20"/>
        <v/>
      </c>
      <c r="O217" s="78" t="str">
        <f>IF(Ansøgning!O199="","",Ansøgning!O199)</f>
        <v/>
      </c>
      <c r="P217" s="78" t="str">
        <f>IF(Ansøgning!P199="","",Ansøgning!P199)</f>
        <v/>
      </c>
      <c r="Q217" s="78" t="str">
        <f>IF(Ansøgning!Q199="","",Ansøgning!Q199)</f>
        <v/>
      </c>
      <c r="R217" s="78" t="str">
        <f>IF(Ansøgning!R199="","",Ansøgning!R199)</f>
        <v/>
      </c>
      <c r="S217" s="46" t="str">
        <f>IFERROR(MAX(IF(OR(O217="",P217=""),"",IF(AND(AND(MONTH(E217)&gt;=7,MONTH(E217)&lt;8),AND(MONTH(F217)&gt;=7,MONTH(F217)&lt;8)),(NETWORKDAYS(E217,F217,Lister!$D$7:$D$13)-O217)*N217/NETWORKDAYS(Lister!$D$19,Lister!$E$19,Lister!$D$7:$D$13),IF(AND(AND(MONTH(E217)&gt;=7,MONTH(E217)&lt;8),MONTH(F217)&gt;7),(NETWORKDAYS(E217,Lister!$E$19,Lister!$D$7:$D$13)-O217)*N217/NETWORKDAYS(Lister!$D$19,Lister!$E$19,Lister!$D$7:$D$13),IF(MONTH(E217)&gt;7,0)))),0),"")</f>
        <v/>
      </c>
      <c r="T217" s="46" t="str">
        <f>IFERROR(MAX(IF(OR(O217="",P217=""),"",IF(AND(AND(MONTH(E217)&gt;=8,MONTH(E217)&lt;9),AND(MONTH(F217)&gt;=8,MONTH(F217)&lt;9)),(NETWORKDAYS(E217,F217,Lister!$D$7:$D$13)-P217)*N217/NETWORKDAYS(Lister!$D$20,Lister!$E$20,Lister!$D$7:$D$13),IF(AND(MONTH(E217)=7,MONTH(F217)=8),(NETWORKDAYS(Lister!$D$20,F217,Lister!$D$7:$D$13)-P217)*N217/NETWORKDAYS(Lister!$D$20,Lister!$E$20,Lister!$D$7:$D$13),IF(AND(MONTH(E217)=7,MONTH(F217)=7),0)))),0),"")</f>
        <v/>
      </c>
      <c r="U217" s="78" t="str">
        <f>IF(Ansøgning!U199="","",Ansøgning!U199)</f>
        <v/>
      </c>
      <c r="V217" s="119" t="str">
        <f t="shared" si="21"/>
        <v/>
      </c>
      <c r="W217" s="120" t="str">
        <f t="shared" si="22"/>
        <v/>
      </c>
      <c r="X217" s="42" t="str">
        <f t="shared" si="23"/>
        <v/>
      </c>
    </row>
    <row r="218" spans="1:24" x14ac:dyDescent="0.25">
      <c r="A218" s="13" t="str">
        <f t="shared" si="24"/>
        <v/>
      </c>
      <c r="B218" s="75" t="str">
        <f>IF(Ansøgning!B200="","",Ansøgning!B200)</f>
        <v/>
      </c>
      <c r="C218" s="75" t="str">
        <f>IF(Ansøgning!C200="","",Ansøgning!C200)</f>
        <v/>
      </c>
      <c r="D218" s="75" t="str">
        <f>IF(Ansøgning!D200="","",Ansøgning!D200)</f>
        <v/>
      </c>
      <c r="E218" s="76" t="str">
        <f>IF(Ansøgning!E200="","",Ansøgning!E200)</f>
        <v/>
      </c>
      <c r="F218" s="76" t="str">
        <f>IF(Ansøgning!F200="","",Ansøgning!F200)</f>
        <v/>
      </c>
      <c r="G218" s="33" t="str">
        <f>IF(OR(E218="",F218=""),"",NETWORKDAYS(E218,F218,Lister!$D$7:$D$13))</f>
        <v/>
      </c>
      <c r="H218" s="76" t="str">
        <f>IF(Ansøgning!H200="","",Ansøgning!H200)</f>
        <v/>
      </c>
      <c r="I218" s="32" t="str">
        <f t="shared" si="18"/>
        <v/>
      </c>
      <c r="J218" s="77" t="str">
        <f>IF(Ansøgning!J200="","",Ansøgning!J200)</f>
        <v/>
      </c>
      <c r="K218" s="77" t="str">
        <f>IF(Ansøgning!K200="","",Ansøgning!K200)</f>
        <v/>
      </c>
      <c r="L218" s="46" t="str">
        <f t="shared" si="19"/>
        <v/>
      </c>
      <c r="M218" s="78" t="str">
        <f>IF(Ansøgning!M200="","",Ansøgning!M200)</f>
        <v/>
      </c>
      <c r="N218" s="31" t="str">
        <f t="shared" si="20"/>
        <v/>
      </c>
      <c r="O218" s="78" t="str">
        <f>IF(Ansøgning!O200="","",Ansøgning!O200)</f>
        <v/>
      </c>
      <c r="P218" s="78" t="str">
        <f>IF(Ansøgning!P200="","",Ansøgning!P200)</f>
        <v/>
      </c>
      <c r="Q218" s="78" t="str">
        <f>IF(Ansøgning!Q200="","",Ansøgning!Q200)</f>
        <v/>
      </c>
      <c r="R218" s="78" t="str">
        <f>IF(Ansøgning!R200="","",Ansøgning!R200)</f>
        <v/>
      </c>
      <c r="S218" s="46" t="str">
        <f>IFERROR(MAX(IF(OR(O218="",P218=""),"",IF(AND(AND(MONTH(E218)&gt;=7,MONTH(E218)&lt;8),AND(MONTH(F218)&gt;=7,MONTH(F218)&lt;8)),(NETWORKDAYS(E218,F218,Lister!$D$7:$D$13)-O218)*N218/NETWORKDAYS(Lister!$D$19,Lister!$E$19,Lister!$D$7:$D$13),IF(AND(AND(MONTH(E218)&gt;=7,MONTH(E218)&lt;8),MONTH(F218)&gt;7),(NETWORKDAYS(E218,Lister!$E$19,Lister!$D$7:$D$13)-O218)*N218/NETWORKDAYS(Lister!$D$19,Lister!$E$19,Lister!$D$7:$D$13),IF(MONTH(E218)&gt;7,0)))),0),"")</f>
        <v/>
      </c>
      <c r="T218" s="46" t="str">
        <f>IFERROR(MAX(IF(OR(O218="",P218=""),"",IF(AND(AND(MONTH(E218)&gt;=8,MONTH(E218)&lt;9),AND(MONTH(F218)&gt;=8,MONTH(F218)&lt;9)),(NETWORKDAYS(E218,F218,Lister!$D$7:$D$13)-P218)*N218/NETWORKDAYS(Lister!$D$20,Lister!$E$20,Lister!$D$7:$D$13),IF(AND(MONTH(E218)=7,MONTH(F218)=8),(NETWORKDAYS(Lister!$D$20,F218,Lister!$D$7:$D$13)-P218)*N218/NETWORKDAYS(Lister!$D$20,Lister!$E$20,Lister!$D$7:$D$13),IF(AND(MONTH(E218)=7,MONTH(F218)=7),0)))),0),"")</f>
        <v/>
      </c>
      <c r="U218" s="78" t="str">
        <f>IF(Ansøgning!U200="","",Ansøgning!U200)</f>
        <v/>
      </c>
      <c r="V218" s="119" t="str">
        <f t="shared" si="21"/>
        <v/>
      </c>
      <c r="W218" s="120" t="str">
        <f t="shared" si="22"/>
        <v/>
      </c>
      <c r="X218" s="42" t="str">
        <f t="shared" si="23"/>
        <v/>
      </c>
    </row>
    <row r="219" spans="1:24" x14ac:dyDescent="0.25">
      <c r="A219" s="13" t="str">
        <f t="shared" si="24"/>
        <v/>
      </c>
      <c r="B219" s="75" t="str">
        <f>IF(Ansøgning!B201="","",Ansøgning!B201)</f>
        <v/>
      </c>
      <c r="C219" s="75" t="str">
        <f>IF(Ansøgning!C201="","",Ansøgning!C201)</f>
        <v/>
      </c>
      <c r="D219" s="75" t="str">
        <f>IF(Ansøgning!D201="","",Ansøgning!D201)</f>
        <v/>
      </c>
      <c r="E219" s="76" t="str">
        <f>IF(Ansøgning!E201="","",Ansøgning!E201)</f>
        <v/>
      </c>
      <c r="F219" s="76" t="str">
        <f>IF(Ansøgning!F201="","",Ansøgning!F201)</f>
        <v/>
      </c>
      <c r="G219" s="33" t="str">
        <f>IF(OR(E219="",F219=""),"",NETWORKDAYS(E219,F219,Lister!$D$7:$D$13))</f>
        <v/>
      </c>
      <c r="H219" s="76" t="str">
        <f>IF(Ansøgning!H201="","",Ansøgning!H201)</f>
        <v/>
      </c>
      <c r="I219" s="32" t="str">
        <f t="shared" si="18"/>
        <v/>
      </c>
      <c r="J219" s="77" t="str">
        <f>IF(Ansøgning!J201="","",Ansøgning!J201)</f>
        <v/>
      </c>
      <c r="K219" s="77" t="str">
        <f>IF(Ansøgning!K201="","",Ansøgning!K201)</f>
        <v/>
      </c>
      <c r="L219" s="46" t="str">
        <f t="shared" si="19"/>
        <v/>
      </c>
      <c r="M219" s="78" t="str">
        <f>IF(Ansøgning!M201="","",Ansøgning!M201)</f>
        <v/>
      </c>
      <c r="N219" s="31" t="str">
        <f t="shared" si="20"/>
        <v/>
      </c>
      <c r="O219" s="78" t="str">
        <f>IF(Ansøgning!O201="","",Ansøgning!O201)</f>
        <v/>
      </c>
      <c r="P219" s="78" t="str">
        <f>IF(Ansøgning!P201="","",Ansøgning!P201)</f>
        <v/>
      </c>
      <c r="Q219" s="78" t="str">
        <f>IF(Ansøgning!Q201="","",Ansøgning!Q201)</f>
        <v/>
      </c>
      <c r="R219" s="78" t="str">
        <f>IF(Ansøgning!R201="","",Ansøgning!R201)</f>
        <v/>
      </c>
      <c r="S219" s="46" t="str">
        <f>IFERROR(MAX(IF(OR(O219="",P219=""),"",IF(AND(AND(MONTH(E219)&gt;=7,MONTH(E219)&lt;8),AND(MONTH(F219)&gt;=7,MONTH(F219)&lt;8)),(NETWORKDAYS(E219,F219,Lister!$D$7:$D$13)-O219)*N219/NETWORKDAYS(Lister!$D$19,Lister!$E$19,Lister!$D$7:$D$13),IF(AND(AND(MONTH(E219)&gt;=7,MONTH(E219)&lt;8),MONTH(F219)&gt;7),(NETWORKDAYS(E219,Lister!$E$19,Lister!$D$7:$D$13)-O219)*N219/NETWORKDAYS(Lister!$D$19,Lister!$E$19,Lister!$D$7:$D$13),IF(MONTH(E219)&gt;7,0)))),0),"")</f>
        <v/>
      </c>
      <c r="T219" s="46" t="str">
        <f>IFERROR(MAX(IF(OR(O219="",P219=""),"",IF(AND(AND(MONTH(E219)&gt;=8,MONTH(E219)&lt;9),AND(MONTH(F219)&gt;=8,MONTH(F219)&lt;9)),(NETWORKDAYS(E219,F219,Lister!$D$7:$D$13)-P219)*N219/NETWORKDAYS(Lister!$D$20,Lister!$E$20,Lister!$D$7:$D$13),IF(AND(MONTH(E219)=7,MONTH(F219)=8),(NETWORKDAYS(Lister!$D$20,F219,Lister!$D$7:$D$13)-P219)*N219/NETWORKDAYS(Lister!$D$20,Lister!$E$20,Lister!$D$7:$D$13),IF(AND(MONTH(E219)=7,MONTH(F219)=7),0)))),0),"")</f>
        <v/>
      </c>
      <c r="U219" s="78" t="str">
        <f>IF(Ansøgning!U201="","",Ansøgning!U201)</f>
        <v/>
      </c>
      <c r="V219" s="119" t="str">
        <f t="shared" si="21"/>
        <v/>
      </c>
      <c r="W219" s="120" t="str">
        <f t="shared" si="22"/>
        <v/>
      </c>
      <c r="X219" s="42" t="str">
        <f t="shared" si="23"/>
        <v/>
      </c>
    </row>
    <row r="220" spans="1:24" x14ac:dyDescent="0.25">
      <c r="A220" s="13" t="str">
        <f t="shared" si="24"/>
        <v/>
      </c>
      <c r="B220" s="75" t="str">
        <f>IF(Ansøgning!B202="","",Ansøgning!B202)</f>
        <v/>
      </c>
      <c r="C220" s="75" t="str">
        <f>IF(Ansøgning!C202="","",Ansøgning!C202)</f>
        <v/>
      </c>
      <c r="D220" s="75" t="str">
        <f>IF(Ansøgning!D202="","",Ansøgning!D202)</f>
        <v/>
      </c>
      <c r="E220" s="76" t="str">
        <f>IF(Ansøgning!E202="","",Ansøgning!E202)</f>
        <v/>
      </c>
      <c r="F220" s="76" t="str">
        <f>IF(Ansøgning!F202="","",Ansøgning!F202)</f>
        <v/>
      </c>
      <c r="G220" s="33" t="str">
        <f>IF(OR(E220="",F220=""),"",NETWORKDAYS(E220,F220,Lister!$D$7:$D$13))</f>
        <v/>
      </c>
      <c r="H220" s="76" t="str">
        <f>IF(Ansøgning!H202="","",Ansøgning!H202)</f>
        <v/>
      </c>
      <c r="I220" s="32" t="str">
        <f t="shared" si="18"/>
        <v/>
      </c>
      <c r="J220" s="77" t="str">
        <f>IF(Ansøgning!J202="","",Ansøgning!J202)</f>
        <v/>
      </c>
      <c r="K220" s="77" t="str">
        <f>IF(Ansøgning!K202="","",Ansøgning!K202)</f>
        <v/>
      </c>
      <c r="L220" s="46" t="str">
        <f t="shared" si="19"/>
        <v/>
      </c>
      <c r="M220" s="78" t="str">
        <f>IF(Ansøgning!M202="","",Ansøgning!M202)</f>
        <v/>
      </c>
      <c r="N220" s="31" t="str">
        <f t="shared" si="20"/>
        <v/>
      </c>
      <c r="O220" s="78" t="str">
        <f>IF(Ansøgning!O202="","",Ansøgning!O202)</f>
        <v/>
      </c>
      <c r="P220" s="78" t="str">
        <f>IF(Ansøgning!P202="","",Ansøgning!P202)</f>
        <v/>
      </c>
      <c r="Q220" s="78" t="str">
        <f>IF(Ansøgning!Q202="","",Ansøgning!Q202)</f>
        <v/>
      </c>
      <c r="R220" s="78" t="str">
        <f>IF(Ansøgning!R202="","",Ansøgning!R202)</f>
        <v/>
      </c>
      <c r="S220" s="46" t="str">
        <f>IFERROR(MAX(IF(OR(O220="",P220=""),"",IF(AND(AND(MONTH(E220)&gt;=7,MONTH(E220)&lt;8),AND(MONTH(F220)&gt;=7,MONTH(F220)&lt;8)),(NETWORKDAYS(E220,F220,Lister!$D$7:$D$13)-O220)*N220/NETWORKDAYS(Lister!$D$19,Lister!$E$19,Lister!$D$7:$D$13),IF(AND(AND(MONTH(E220)&gt;=7,MONTH(E220)&lt;8),MONTH(F220)&gt;7),(NETWORKDAYS(E220,Lister!$E$19,Lister!$D$7:$D$13)-O220)*N220/NETWORKDAYS(Lister!$D$19,Lister!$E$19,Lister!$D$7:$D$13),IF(MONTH(E220)&gt;7,0)))),0),"")</f>
        <v/>
      </c>
      <c r="T220" s="46" t="str">
        <f>IFERROR(MAX(IF(OR(O220="",P220=""),"",IF(AND(AND(MONTH(E220)&gt;=8,MONTH(E220)&lt;9),AND(MONTH(F220)&gt;=8,MONTH(F220)&lt;9)),(NETWORKDAYS(E220,F220,Lister!$D$7:$D$13)-P220)*N220/NETWORKDAYS(Lister!$D$20,Lister!$E$20,Lister!$D$7:$D$13),IF(AND(MONTH(E220)=7,MONTH(F220)=8),(NETWORKDAYS(Lister!$D$20,F220,Lister!$D$7:$D$13)-P220)*N220/NETWORKDAYS(Lister!$D$20,Lister!$E$20,Lister!$D$7:$D$13),IF(AND(MONTH(E220)=7,MONTH(F220)=7),0)))),0),"")</f>
        <v/>
      </c>
      <c r="U220" s="78" t="str">
        <f>IF(Ansøgning!U202="","",Ansøgning!U202)</f>
        <v/>
      </c>
      <c r="V220" s="119" t="str">
        <f t="shared" si="21"/>
        <v/>
      </c>
      <c r="W220" s="120" t="str">
        <f t="shared" si="22"/>
        <v/>
      </c>
      <c r="X220" s="42" t="str">
        <f t="shared" si="23"/>
        <v/>
      </c>
    </row>
    <row r="221" spans="1:24" x14ac:dyDescent="0.25">
      <c r="A221" s="13" t="str">
        <f t="shared" si="24"/>
        <v/>
      </c>
      <c r="B221" s="75" t="str">
        <f>IF(Ansøgning!B203="","",Ansøgning!B203)</f>
        <v/>
      </c>
      <c r="C221" s="75" t="str">
        <f>IF(Ansøgning!C203="","",Ansøgning!C203)</f>
        <v/>
      </c>
      <c r="D221" s="75" t="str">
        <f>IF(Ansøgning!D203="","",Ansøgning!D203)</f>
        <v/>
      </c>
      <c r="E221" s="76" t="str">
        <f>IF(Ansøgning!E203="","",Ansøgning!E203)</f>
        <v/>
      </c>
      <c r="F221" s="76" t="str">
        <f>IF(Ansøgning!F203="","",Ansøgning!F203)</f>
        <v/>
      </c>
      <c r="G221" s="33" t="str">
        <f>IF(OR(E221="",F221=""),"",NETWORKDAYS(E221,F221,Lister!$D$7:$D$13))</f>
        <v/>
      </c>
      <c r="H221" s="76" t="str">
        <f>IF(Ansøgning!H203="","",Ansøgning!H203)</f>
        <v/>
      </c>
      <c r="I221" s="32" t="str">
        <f t="shared" si="18"/>
        <v/>
      </c>
      <c r="J221" s="77" t="str">
        <f>IF(Ansøgning!J203="","",Ansøgning!J203)</f>
        <v/>
      </c>
      <c r="K221" s="77" t="str">
        <f>IF(Ansøgning!K203="","",Ansøgning!K203)</f>
        <v/>
      </c>
      <c r="L221" s="46" t="str">
        <f t="shared" si="19"/>
        <v/>
      </c>
      <c r="M221" s="78" t="str">
        <f>IF(Ansøgning!M203="","",Ansøgning!M203)</f>
        <v/>
      </c>
      <c r="N221" s="31" t="str">
        <f t="shared" si="20"/>
        <v/>
      </c>
      <c r="O221" s="78" t="str">
        <f>IF(Ansøgning!O203="","",Ansøgning!O203)</f>
        <v/>
      </c>
      <c r="P221" s="78" t="str">
        <f>IF(Ansøgning!P203="","",Ansøgning!P203)</f>
        <v/>
      </c>
      <c r="Q221" s="78" t="str">
        <f>IF(Ansøgning!Q203="","",Ansøgning!Q203)</f>
        <v/>
      </c>
      <c r="R221" s="78" t="str">
        <f>IF(Ansøgning!R203="","",Ansøgning!R203)</f>
        <v/>
      </c>
      <c r="S221" s="46" t="str">
        <f>IFERROR(MAX(IF(OR(O221="",P221=""),"",IF(AND(AND(MONTH(E221)&gt;=7,MONTH(E221)&lt;8),AND(MONTH(F221)&gt;=7,MONTH(F221)&lt;8)),(NETWORKDAYS(E221,F221,Lister!$D$7:$D$13)-O221)*N221/NETWORKDAYS(Lister!$D$19,Lister!$E$19,Lister!$D$7:$D$13),IF(AND(AND(MONTH(E221)&gt;=7,MONTH(E221)&lt;8),MONTH(F221)&gt;7),(NETWORKDAYS(E221,Lister!$E$19,Lister!$D$7:$D$13)-O221)*N221/NETWORKDAYS(Lister!$D$19,Lister!$E$19,Lister!$D$7:$D$13),IF(MONTH(E221)&gt;7,0)))),0),"")</f>
        <v/>
      </c>
      <c r="T221" s="46" t="str">
        <f>IFERROR(MAX(IF(OR(O221="",P221=""),"",IF(AND(AND(MONTH(E221)&gt;=8,MONTH(E221)&lt;9),AND(MONTH(F221)&gt;=8,MONTH(F221)&lt;9)),(NETWORKDAYS(E221,F221,Lister!$D$7:$D$13)-P221)*N221/NETWORKDAYS(Lister!$D$20,Lister!$E$20,Lister!$D$7:$D$13),IF(AND(MONTH(E221)=7,MONTH(F221)=8),(NETWORKDAYS(Lister!$D$20,F221,Lister!$D$7:$D$13)-P221)*N221/NETWORKDAYS(Lister!$D$20,Lister!$E$20,Lister!$D$7:$D$13),IF(AND(MONTH(E221)=7,MONTH(F221)=7),0)))),0),"")</f>
        <v/>
      </c>
      <c r="U221" s="78" t="str">
        <f>IF(Ansøgning!U203="","",Ansøgning!U203)</f>
        <v/>
      </c>
      <c r="V221" s="119" t="str">
        <f t="shared" si="21"/>
        <v/>
      </c>
      <c r="W221" s="120" t="str">
        <f t="shared" si="22"/>
        <v/>
      </c>
      <c r="X221" s="42" t="str">
        <f t="shared" si="23"/>
        <v/>
      </c>
    </row>
    <row r="222" spans="1:24" x14ac:dyDescent="0.25">
      <c r="A222" s="13" t="str">
        <f t="shared" si="24"/>
        <v/>
      </c>
      <c r="B222" s="75" t="str">
        <f>IF(Ansøgning!B204="","",Ansøgning!B204)</f>
        <v/>
      </c>
      <c r="C222" s="75" t="str">
        <f>IF(Ansøgning!C204="","",Ansøgning!C204)</f>
        <v/>
      </c>
      <c r="D222" s="75" t="str">
        <f>IF(Ansøgning!D204="","",Ansøgning!D204)</f>
        <v/>
      </c>
      <c r="E222" s="76" t="str">
        <f>IF(Ansøgning!E204="","",Ansøgning!E204)</f>
        <v/>
      </c>
      <c r="F222" s="76" t="str">
        <f>IF(Ansøgning!F204="","",Ansøgning!F204)</f>
        <v/>
      </c>
      <c r="G222" s="33" t="str">
        <f>IF(OR(E222="",F222=""),"",NETWORKDAYS(E222,F222,Lister!$D$7:$D$13))</f>
        <v/>
      </c>
      <c r="H222" s="76" t="str">
        <f>IF(Ansøgning!H204="","",Ansøgning!H204)</f>
        <v/>
      </c>
      <c r="I222" s="32" t="str">
        <f t="shared" si="18"/>
        <v/>
      </c>
      <c r="J222" s="77" t="str">
        <f>IF(Ansøgning!J204="","",Ansøgning!J204)</f>
        <v/>
      </c>
      <c r="K222" s="77" t="str">
        <f>IF(Ansøgning!K204="","",Ansøgning!K204)</f>
        <v/>
      </c>
      <c r="L222" s="46" t="str">
        <f t="shared" si="19"/>
        <v/>
      </c>
      <c r="M222" s="78" t="str">
        <f>IF(Ansøgning!M204="","",Ansøgning!M204)</f>
        <v/>
      </c>
      <c r="N222" s="31" t="str">
        <f t="shared" si="20"/>
        <v/>
      </c>
      <c r="O222" s="78" t="str">
        <f>IF(Ansøgning!O204="","",Ansøgning!O204)</f>
        <v/>
      </c>
      <c r="P222" s="78" t="str">
        <f>IF(Ansøgning!P204="","",Ansøgning!P204)</f>
        <v/>
      </c>
      <c r="Q222" s="78" t="str">
        <f>IF(Ansøgning!Q204="","",Ansøgning!Q204)</f>
        <v/>
      </c>
      <c r="R222" s="78" t="str">
        <f>IF(Ansøgning!R204="","",Ansøgning!R204)</f>
        <v/>
      </c>
      <c r="S222" s="46" t="str">
        <f>IFERROR(MAX(IF(OR(O222="",P222=""),"",IF(AND(AND(MONTH(E222)&gt;=7,MONTH(E222)&lt;8),AND(MONTH(F222)&gt;=7,MONTH(F222)&lt;8)),(NETWORKDAYS(E222,F222,Lister!$D$7:$D$13)-O222)*N222/NETWORKDAYS(Lister!$D$19,Lister!$E$19,Lister!$D$7:$D$13),IF(AND(AND(MONTH(E222)&gt;=7,MONTH(E222)&lt;8),MONTH(F222)&gt;7),(NETWORKDAYS(E222,Lister!$E$19,Lister!$D$7:$D$13)-O222)*N222/NETWORKDAYS(Lister!$D$19,Lister!$E$19,Lister!$D$7:$D$13),IF(MONTH(E222)&gt;7,0)))),0),"")</f>
        <v/>
      </c>
      <c r="T222" s="46" t="str">
        <f>IFERROR(MAX(IF(OR(O222="",P222=""),"",IF(AND(AND(MONTH(E222)&gt;=8,MONTH(E222)&lt;9),AND(MONTH(F222)&gt;=8,MONTH(F222)&lt;9)),(NETWORKDAYS(E222,F222,Lister!$D$7:$D$13)-P222)*N222/NETWORKDAYS(Lister!$D$20,Lister!$E$20,Lister!$D$7:$D$13),IF(AND(MONTH(E222)=7,MONTH(F222)=8),(NETWORKDAYS(Lister!$D$20,F222,Lister!$D$7:$D$13)-P222)*N222/NETWORKDAYS(Lister!$D$20,Lister!$E$20,Lister!$D$7:$D$13),IF(AND(MONTH(E222)=7,MONTH(F222)=7),0)))),0),"")</f>
        <v/>
      </c>
      <c r="U222" s="78" t="str">
        <f>IF(Ansøgning!U204="","",Ansøgning!U204)</f>
        <v/>
      </c>
      <c r="V222" s="119" t="str">
        <f t="shared" si="21"/>
        <v/>
      </c>
      <c r="W222" s="120" t="str">
        <f t="shared" si="22"/>
        <v/>
      </c>
      <c r="X222" s="42" t="str">
        <f t="shared" si="23"/>
        <v/>
      </c>
    </row>
    <row r="223" spans="1:24" x14ac:dyDescent="0.25">
      <c r="A223" s="13" t="str">
        <f t="shared" si="24"/>
        <v/>
      </c>
      <c r="B223" s="75" t="str">
        <f>IF(Ansøgning!B205="","",Ansøgning!B205)</f>
        <v/>
      </c>
      <c r="C223" s="75" t="str">
        <f>IF(Ansøgning!C205="","",Ansøgning!C205)</f>
        <v/>
      </c>
      <c r="D223" s="75" t="str">
        <f>IF(Ansøgning!D205="","",Ansøgning!D205)</f>
        <v/>
      </c>
      <c r="E223" s="76" t="str">
        <f>IF(Ansøgning!E205="","",Ansøgning!E205)</f>
        <v/>
      </c>
      <c r="F223" s="76" t="str">
        <f>IF(Ansøgning!F205="","",Ansøgning!F205)</f>
        <v/>
      </c>
      <c r="G223" s="33" t="str">
        <f>IF(OR(E223="",F223=""),"",NETWORKDAYS(E223,F223,Lister!$D$7:$D$13))</f>
        <v/>
      </c>
      <c r="H223" s="76" t="str">
        <f>IF(Ansøgning!H205="","",Ansøgning!H205)</f>
        <v/>
      </c>
      <c r="I223" s="32" t="str">
        <f t="shared" si="18"/>
        <v/>
      </c>
      <c r="J223" s="77" t="str">
        <f>IF(Ansøgning!J205="","",Ansøgning!J205)</f>
        <v/>
      </c>
      <c r="K223" s="77" t="str">
        <f>IF(Ansøgning!K205="","",Ansøgning!K205)</f>
        <v/>
      </c>
      <c r="L223" s="46" t="str">
        <f t="shared" si="19"/>
        <v/>
      </c>
      <c r="M223" s="78" t="str">
        <f>IF(Ansøgning!M205="","",Ansøgning!M205)</f>
        <v/>
      </c>
      <c r="N223" s="31" t="str">
        <f t="shared" si="20"/>
        <v/>
      </c>
      <c r="O223" s="78" t="str">
        <f>IF(Ansøgning!O205="","",Ansøgning!O205)</f>
        <v/>
      </c>
      <c r="P223" s="78" t="str">
        <f>IF(Ansøgning!P205="","",Ansøgning!P205)</f>
        <v/>
      </c>
      <c r="Q223" s="78" t="str">
        <f>IF(Ansøgning!Q205="","",Ansøgning!Q205)</f>
        <v/>
      </c>
      <c r="R223" s="78" t="str">
        <f>IF(Ansøgning!R205="","",Ansøgning!R205)</f>
        <v/>
      </c>
      <c r="S223" s="46" t="str">
        <f>IFERROR(MAX(IF(OR(O223="",P223=""),"",IF(AND(AND(MONTH(E223)&gt;=7,MONTH(E223)&lt;8),AND(MONTH(F223)&gt;=7,MONTH(F223)&lt;8)),(NETWORKDAYS(E223,F223,Lister!$D$7:$D$13)-O223)*N223/NETWORKDAYS(Lister!$D$19,Lister!$E$19,Lister!$D$7:$D$13),IF(AND(AND(MONTH(E223)&gt;=7,MONTH(E223)&lt;8),MONTH(F223)&gt;7),(NETWORKDAYS(E223,Lister!$E$19,Lister!$D$7:$D$13)-O223)*N223/NETWORKDAYS(Lister!$D$19,Lister!$E$19,Lister!$D$7:$D$13),IF(MONTH(E223)&gt;7,0)))),0),"")</f>
        <v/>
      </c>
      <c r="T223" s="46" t="str">
        <f>IFERROR(MAX(IF(OR(O223="",P223=""),"",IF(AND(AND(MONTH(E223)&gt;=8,MONTH(E223)&lt;9),AND(MONTH(F223)&gt;=8,MONTH(F223)&lt;9)),(NETWORKDAYS(E223,F223,Lister!$D$7:$D$13)-P223)*N223/NETWORKDAYS(Lister!$D$20,Lister!$E$20,Lister!$D$7:$D$13),IF(AND(MONTH(E223)=7,MONTH(F223)=8),(NETWORKDAYS(Lister!$D$20,F223,Lister!$D$7:$D$13)-P223)*N223/NETWORKDAYS(Lister!$D$20,Lister!$E$20,Lister!$D$7:$D$13),IF(AND(MONTH(E223)=7,MONTH(F223)=7),0)))),0),"")</f>
        <v/>
      </c>
      <c r="U223" s="78" t="str">
        <f>IF(Ansøgning!U205="","",Ansøgning!U205)</f>
        <v/>
      </c>
      <c r="V223" s="119" t="str">
        <f t="shared" si="21"/>
        <v/>
      </c>
      <c r="W223" s="120" t="str">
        <f t="shared" si="22"/>
        <v/>
      </c>
      <c r="X223" s="42" t="str">
        <f t="shared" si="23"/>
        <v/>
      </c>
    </row>
    <row r="224" spans="1:24" x14ac:dyDescent="0.25">
      <c r="A224" s="13" t="str">
        <f t="shared" si="24"/>
        <v/>
      </c>
      <c r="B224" s="75" t="str">
        <f>IF(Ansøgning!B206="","",Ansøgning!B206)</f>
        <v/>
      </c>
      <c r="C224" s="75" t="str">
        <f>IF(Ansøgning!C206="","",Ansøgning!C206)</f>
        <v/>
      </c>
      <c r="D224" s="75" t="str">
        <f>IF(Ansøgning!D206="","",Ansøgning!D206)</f>
        <v/>
      </c>
      <c r="E224" s="76" t="str">
        <f>IF(Ansøgning!E206="","",Ansøgning!E206)</f>
        <v/>
      </c>
      <c r="F224" s="76" t="str">
        <f>IF(Ansøgning!F206="","",Ansøgning!F206)</f>
        <v/>
      </c>
      <c r="G224" s="33" t="str">
        <f>IF(OR(E224="",F224=""),"",NETWORKDAYS(E224,F224,Lister!$D$7:$D$13))</f>
        <v/>
      </c>
      <c r="H224" s="76" t="str">
        <f>IF(Ansøgning!H206="","",Ansøgning!H206)</f>
        <v/>
      </c>
      <c r="I224" s="32" t="str">
        <f t="shared" si="18"/>
        <v/>
      </c>
      <c r="J224" s="77" t="str">
        <f>IF(Ansøgning!J206="","",Ansøgning!J206)</f>
        <v/>
      </c>
      <c r="K224" s="77" t="str">
        <f>IF(Ansøgning!K206="","",Ansøgning!K206)</f>
        <v/>
      </c>
      <c r="L224" s="46" t="str">
        <f t="shared" si="19"/>
        <v/>
      </c>
      <c r="M224" s="78" t="str">
        <f>IF(Ansøgning!M206="","",Ansøgning!M206)</f>
        <v/>
      </c>
      <c r="N224" s="31" t="str">
        <f t="shared" si="20"/>
        <v/>
      </c>
      <c r="O224" s="78" t="str">
        <f>IF(Ansøgning!O206="","",Ansøgning!O206)</f>
        <v/>
      </c>
      <c r="P224" s="78" t="str">
        <f>IF(Ansøgning!P206="","",Ansøgning!P206)</f>
        <v/>
      </c>
      <c r="Q224" s="78" t="str">
        <f>IF(Ansøgning!Q206="","",Ansøgning!Q206)</f>
        <v/>
      </c>
      <c r="R224" s="78" t="str">
        <f>IF(Ansøgning!R206="","",Ansøgning!R206)</f>
        <v/>
      </c>
      <c r="S224" s="46" t="str">
        <f>IFERROR(MAX(IF(OR(O224="",P224=""),"",IF(AND(AND(MONTH(E224)&gt;=7,MONTH(E224)&lt;8),AND(MONTH(F224)&gt;=7,MONTH(F224)&lt;8)),(NETWORKDAYS(E224,F224,Lister!$D$7:$D$13)-O224)*N224/NETWORKDAYS(Lister!$D$19,Lister!$E$19,Lister!$D$7:$D$13),IF(AND(AND(MONTH(E224)&gt;=7,MONTH(E224)&lt;8),MONTH(F224)&gt;7),(NETWORKDAYS(E224,Lister!$E$19,Lister!$D$7:$D$13)-O224)*N224/NETWORKDAYS(Lister!$D$19,Lister!$E$19,Lister!$D$7:$D$13),IF(MONTH(E224)&gt;7,0)))),0),"")</f>
        <v/>
      </c>
      <c r="T224" s="46" t="str">
        <f>IFERROR(MAX(IF(OR(O224="",P224=""),"",IF(AND(AND(MONTH(E224)&gt;=8,MONTH(E224)&lt;9),AND(MONTH(F224)&gt;=8,MONTH(F224)&lt;9)),(NETWORKDAYS(E224,F224,Lister!$D$7:$D$13)-P224)*N224/NETWORKDAYS(Lister!$D$20,Lister!$E$20,Lister!$D$7:$D$13),IF(AND(MONTH(E224)=7,MONTH(F224)=8),(NETWORKDAYS(Lister!$D$20,F224,Lister!$D$7:$D$13)-P224)*N224/NETWORKDAYS(Lister!$D$20,Lister!$E$20,Lister!$D$7:$D$13),IF(AND(MONTH(E224)=7,MONTH(F224)=7),0)))),0),"")</f>
        <v/>
      </c>
      <c r="U224" s="78" t="str">
        <f>IF(Ansøgning!U206="","",Ansøgning!U206)</f>
        <v/>
      </c>
      <c r="V224" s="119" t="str">
        <f t="shared" si="21"/>
        <v/>
      </c>
      <c r="W224" s="120" t="str">
        <f t="shared" si="22"/>
        <v/>
      </c>
      <c r="X224" s="42" t="str">
        <f t="shared" si="23"/>
        <v/>
      </c>
    </row>
    <row r="225" spans="1:24" x14ac:dyDescent="0.25">
      <c r="A225" s="13" t="str">
        <f t="shared" si="24"/>
        <v/>
      </c>
      <c r="B225" s="75" t="str">
        <f>IF(Ansøgning!B207="","",Ansøgning!B207)</f>
        <v/>
      </c>
      <c r="C225" s="75" t="str">
        <f>IF(Ansøgning!C207="","",Ansøgning!C207)</f>
        <v/>
      </c>
      <c r="D225" s="75" t="str">
        <f>IF(Ansøgning!D207="","",Ansøgning!D207)</f>
        <v/>
      </c>
      <c r="E225" s="76" t="str">
        <f>IF(Ansøgning!E207="","",Ansøgning!E207)</f>
        <v/>
      </c>
      <c r="F225" s="76" t="str">
        <f>IF(Ansøgning!F207="","",Ansøgning!F207)</f>
        <v/>
      </c>
      <c r="G225" s="33" t="str">
        <f>IF(OR(E225="",F225=""),"",NETWORKDAYS(E225,F225,Lister!$D$7:$D$13))</f>
        <v/>
      </c>
      <c r="H225" s="76" t="str">
        <f>IF(Ansøgning!H207="","",Ansøgning!H207)</f>
        <v/>
      </c>
      <c r="I225" s="32" t="str">
        <f t="shared" si="18"/>
        <v/>
      </c>
      <c r="J225" s="77" t="str">
        <f>IF(Ansøgning!J207="","",Ansøgning!J207)</f>
        <v/>
      </c>
      <c r="K225" s="77" t="str">
        <f>IF(Ansøgning!K207="","",Ansøgning!K207)</f>
        <v/>
      </c>
      <c r="L225" s="46" t="str">
        <f t="shared" si="19"/>
        <v/>
      </c>
      <c r="M225" s="78" t="str">
        <f>IF(Ansøgning!M207="","",Ansøgning!M207)</f>
        <v/>
      </c>
      <c r="N225" s="31" t="str">
        <f t="shared" si="20"/>
        <v/>
      </c>
      <c r="O225" s="78" t="str">
        <f>IF(Ansøgning!O207="","",Ansøgning!O207)</f>
        <v/>
      </c>
      <c r="P225" s="78" t="str">
        <f>IF(Ansøgning!P207="","",Ansøgning!P207)</f>
        <v/>
      </c>
      <c r="Q225" s="78" t="str">
        <f>IF(Ansøgning!Q207="","",Ansøgning!Q207)</f>
        <v/>
      </c>
      <c r="R225" s="78" t="str">
        <f>IF(Ansøgning!R207="","",Ansøgning!R207)</f>
        <v/>
      </c>
      <c r="S225" s="46" t="str">
        <f>IFERROR(MAX(IF(OR(O225="",P225=""),"",IF(AND(AND(MONTH(E225)&gt;=7,MONTH(E225)&lt;8),AND(MONTH(F225)&gt;=7,MONTH(F225)&lt;8)),(NETWORKDAYS(E225,F225,Lister!$D$7:$D$13)-O225)*N225/NETWORKDAYS(Lister!$D$19,Lister!$E$19,Lister!$D$7:$D$13),IF(AND(AND(MONTH(E225)&gt;=7,MONTH(E225)&lt;8),MONTH(F225)&gt;7),(NETWORKDAYS(E225,Lister!$E$19,Lister!$D$7:$D$13)-O225)*N225/NETWORKDAYS(Lister!$D$19,Lister!$E$19,Lister!$D$7:$D$13),IF(MONTH(E225)&gt;7,0)))),0),"")</f>
        <v/>
      </c>
      <c r="T225" s="46" t="str">
        <f>IFERROR(MAX(IF(OR(O225="",P225=""),"",IF(AND(AND(MONTH(E225)&gt;=8,MONTH(E225)&lt;9),AND(MONTH(F225)&gt;=8,MONTH(F225)&lt;9)),(NETWORKDAYS(E225,F225,Lister!$D$7:$D$13)-P225)*N225/NETWORKDAYS(Lister!$D$20,Lister!$E$20,Lister!$D$7:$D$13),IF(AND(MONTH(E225)=7,MONTH(F225)=8),(NETWORKDAYS(Lister!$D$20,F225,Lister!$D$7:$D$13)-P225)*N225/NETWORKDAYS(Lister!$D$20,Lister!$E$20,Lister!$D$7:$D$13),IF(AND(MONTH(E225)=7,MONTH(F225)=7),0)))),0),"")</f>
        <v/>
      </c>
      <c r="U225" s="78" t="str">
        <f>IF(Ansøgning!U207="","",Ansøgning!U207)</f>
        <v/>
      </c>
      <c r="V225" s="119" t="str">
        <f t="shared" si="21"/>
        <v/>
      </c>
      <c r="W225" s="120" t="str">
        <f t="shared" si="22"/>
        <v/>
      </c>
      <c r="X225" s="42" t="str">
        <f t="shared" si="23"/>
        <v/>
      </c>
    </row>
    <row r="226" spans="1:24" x14ac:dyDescent="0.25">
      <c r="A226" s="13" t="str">
        <f t="shared" si="24"/>
        <v/>
      </c>
      <c r="B226" s="75" t="str">
        <f>IF(Ansøgning!B208="","",Ansøgning!B208)</f>
        <v/>
      </c>
      <c r="C226" s="75" t="str">
        <f>IF(Ansøgning!C208="","",Ansøgning!C208)</f>
        <v/>
      </c>
      <c r="D226" s="75" t="str">
        <f>IF(Ansøgning!D208="","",Ansøgning!D208)</f>
        <v/>
      </c>
      <c r="E226" s="76" t="str">
        <f>IF(Ansøgning!E208="","",Ansøgning!E208)</f>
        <v/>
      </c>
      <c r="F226" s="76" t="str">
        <f>IF(Ansøgning!F208="","",Ansøgning!F208)</f>
        <v/>
      </c>
      <c r="G226" s="33" t="str">
        <f>IF(OR(E226="",F226=""),"",NETWORKDAYS(E226,F226,Lister!$D$7:$D$13))</f>
        <v/>
      </c>
      <c r="H226" s="76" t="str">
        <f>IF(Ansøgning!H208="","",Ansøgning!H208)</f>
        <v/>
      </c>
      <c r="I226" s="32" t="str">
        <f t="shared" si="18"/>
        <v/>
      </c>
      <c r="J226" s="77" t="str">
        <f>IF(Ansøgning!J208="","",Ansøgning!J208)</f>
        <v/>
      </c>
      <c r="K226" s="77" t="str">
        <f>IF(Ansøgning!K208="","",Ansøgning!K208)</f>
        <v/>
      </c>
      <c r="L226" s="46" t="str">
        <f t="shared" si="19"/>
        <v/>
      </c>
      <c r="M226" s="78" t="str">
        <f>IF(Ansøgning!M208="","",Ansøgning!M208)</f>
        <v/>
      </c>
      <c r="N226" s="31" t="str">
        <f t="shared" si="20"/>
        <v/>
      </c>
      <c r="O226" s="78" t="str">
        <f>IF(Ansøgning!O208="","",Ansøgning!O208)</f>
        <v/>
      </c>
      <c r="P226" s="78" t="str">
        <f>IF(Ansøgning!P208="","",Ansøgning!P208)</f>
        <v/>
      </c>
      <c r="Q226" s="78" t="str">
        <f>IF(Ansøgning!Q208="","",Ansøgning!Q208)</f>
        <v/>
      </c>
      <c r="R226" s="78" t="str">
        <f>IF(Ansøgning!R208="","",Ansøgning!R208)</f>
        <v/>
      </c>
      <c r="S226" s="46" t="str">
        <f>IFERROR(MAX(IF(OR(O226="",P226=""),"",IF(AND(AND(MONTH(E226)&gt;=7,MONTH(E226)&lt;8),AND(MONTH(F226)&gt;=7,MONTH(F226)&lt;8)),(NETWORKDAYS(E226,F226,Lister!$D$7:$D$13)-O226)*N226/NETWORKDAYS(Lister!$D$19,Lister!$E$19,Lister!$D$7:$D$13),IF(AND(AND(MONTH(E226)&gt;=7,MONTH(E226)&lt;8),MONTH(F226)&gt;7),(NETWORKDAYS(E226,Lister!$E$19,Lister!$D$7:$D$13)-O226)*N226/NETWORKDAYS(Lister!$D$19,Lister!$E$19,Lister!$D$7:$D$13),IF(MONTH(E226)&gt;7,0)))),0),"")</f>
        <v/>
      </c>
      <c r="T226" s="46" t="str">
        <f>IFERROR(MAX(IF(OR(O226="",P226=""),"",IF(AND(AND(MONTH(E226)&gt;=8,MONTH(E226)&lt;9),AND(MONTH(F226)&gt;=8,MONTH(F226)&lt;9)),(NETWORKDAYS(E226,F226,Lister!$D$7:$D$13)-P226)*N226/NETWORKDAYS(Lister!$D$20,Lister!$E$20,Lister!$D$7:$D$13),IF(AND(MONTH(E226)=7,MONTH(F226)=8),(NETWORKDAYS(Lister!$D$20,F226,Lister!$D$7:$D$13)-P226)*N226/NETWORKDAYS(Lister!$D$20,Lister!$E$20,Lister!$D$7:$D$13),IF(AND(MONTH(E226)=7,MONTH(F226)=7),0)))),0),"")</f>
        <v/>
      </c>
      <c r="U226" s="78" t="str">
        <f>IF(Ansøgning!U208="","",Ansøgning!U208)</f>
        <v/>
      </c>
      <c r="V226" s="119" t="str">
        <f t="shared" si="21"/>
        <v/>
      </c>
      <c r="W226" s="120" t="str">
        <f t="shared" si="22"/>
        <v/>
      </c>
      <c r="X226" s="42" t="str">
        <f t="shared" si="23"/>
        <v/>
      </c>
    </row>
    <row r="227" spans="1:24" x14ac:dyDescent="0.25">
      <c r="A227" s="13" t="str">
        <f t="shared" si="24"/>
        <v/>
      </c>
      <c r="B227" s="75" t="str">
        <f>IF(Ansøgning!B209="","",Ansøgning!B209)</f>
        <v/>
      </c>
      <c r="C227" s="75" t="str">
        <f>IF(Ansøgning!C209="","",Ansøgning!C209)</f>
        <v/>
      </c>
      <c r="D227" s="75" t="str">
        <f>IF(Ansøgning!D209="","",Ansøgning!D209)</f>
        <v/>
      </c>
      <c r="E227" s="76" t="str">
        <f>IF(Ansøgning!E209="","",Ansøgning!E209)</f>
        <v/>
      </c>
      <c r="F227" s="76" t="str">
        <f>IF(Ansøgning!F209="","",Ansøgning!F209)</f>
        <v/>
      </c>
      <c r="G227" s="33" t="str">
        <f>IF(OR(E227="",F227=""),"",NETWORKDAYS(E227,F227,Lister!$D$7:$D$13))</f>
        <v/>
      </c>
      <c r="H227" s="76" t="str">
        <f>IF(Ansøgning!H209="","",Ansøgning!H209)</f>
        <v/>
      </c>
      <c r="I227" s="32" t="str">
        <f t="shared" si="18"/>
        <v/>
      </c>
      <c r="J227" s="77" t="str">
        <f>IF(Ansøgning!J209="","",Ansøgning!J209)</f>
        <v/>
      </c>
      <c r="K227" s="77" t="str">
        <f>IF(Ansøgning!K209="","",Ansøgning!K209)</f>
        <v/>
      </c>
      <c r="L227" s="46" t="str">
        <f t="shared" si="19"/>
        <v/>
      </c>
      <c r="M227" s="78" t="str">
        <f>IF(Ansøgning!M209="","",Ansøgning!M209)</f>
        <v/>
      </c>
      <c r="N227" s="31" t="str">
        <f t="shared" si="20"/>
        <v/>
      </c>
      <c r="O227" s="78" t="str">
        <f>IF(Ansøgning!O209="","",Ansøgning!O209)</f>
        <v/>
      </c>
      <c r="P227" s="78" t="str">
        <f>IF(Ansøgning!P209="","",Ansøgning!P209)</f>
        <v/>
      </c>
      <c r="Q227" s="78" t="str">
        <f>IF(Ansøgning!Q209="","",Ansøgning!Q209)</f>
        <v/>
      </c>
      <c r="R227" s="78" t="str">
        <f>IF(Ansøgning!R209="","",Ansøgning!R209)</f>
        <v/>
      </c>
      <c r="S227" s="46" t="str">
        <f>IFERROR(MAX(IF(OR(O227="",P227=""),"",IF(AND(AND(MONTH(E227)&gt;=7,MONTH(E227)&lt;8),AND(MONTH(F227)&gt;=7,MONTH(F227)&lt;8)),(NETWORKDAYS(E227,F227,Lister!$D$7:$D$13)-O227)*N227/NETWORKDAYS(Lister!$D$19,Lister!$E$19,Lister!$D$7:$D$13),IF(AND(AND(MONTH(E227)&gt;=7,MONTH(E227)&lt;8),MONTH(F227)&gt;7),(NETWORKDAYS(E227,Lister!$E$19,Lister!$D$7:$D$13)-O227)*N227/NETWORKDAYS(Lister!$D$19,Lister!$E$19,Lister!$D$7:$D$13),IF(MONTH(E227)&gt;7,0)))),0),"")</f>
        <v/>
      </c>
      <c r="T227" s="46" t="str">
        <f>IFERROR(MAX(IF(OR(O227="",P227=""),"",IF(AND(AND(MONTH(E227)&gt;=8,MONTH(E227)&lt;9),AND(MONTH(F227)&gt;=8,MONTH(F227)&lt;9)),(NETWORKDAYS(E227,F227,Lister!$D$7:$D$13)-P227)*N227/NETWORKDAYS(Lister!$D$20,Lister!$E$20,Lister!$D$7:$D$13),IF(AND(MONTH(E227)=7,MONTH(F227)=8),(NETWORKDAYS(Lister!$D$20,F227,Lister!$D$7:$D$13)-P227)*N227/NETWORKDAYS(Lister!$D$20,Lister!$E$20,Lister!$D$7:$D$13),IF(AND(MONTH(E227)=7,MONTH(F227)=7),0)))),0),"")</f>
        <v/>
      </c>
      <c r="U227" s="78" t="str">
        <f>IF(Ansøgning!U209="","",Ansøgning!U209)</f>
        <v/>
      </c>
      <c r="V227" s="119" t="str">
        <f t="shared" si="21"/>
        <v/>
      </c>
      <c r="W227" s="120" t="str">
        <f t="shared" si="22"/>
        <v/>
      </c>
      <c r="X227" s="42" t="str">
        <f t="shared" si="23"/>
        <v/>
      </c>
    </row>
    <row r="228" spans="1:24" x14ac:dyDescent="0.25">
      <c r="A228" s="13" t="str">
        <f t="shared" si="24"/>
        <v/>
      </c>
      <c r="B228" s="75" t="str">
        <f>IF(Ansøgning!B210="","",Ansøgning!B210)</f>
        <v/>
      </c>
      <c r="C228" s="75" t="str">
        <f>IF(Ansøgning!C210="","",Ansøgning!C210)</f>
        <v/>
      </c>
      <c r="D228" s="75" t="str">
        <f>IF(Ansøgning!D210="","",Ansøgning!D210)</f>
        <v/>
      </c>
      <c r="E228" s="76" t="str">
        <f>IF(Ansøgning!E210="","",Ansøgning!E210)</f>
        <v/>
      </c>
      <c r="F228" s="76" t="str">
        <f>IF(Ansøgning!F210="","",Ansøgning!F210)</f>
        <v/>
      </c>
      <c r="G228" s="33" t="str">
        <f>IF(OR(E228="",F228=""),"",NETWORKDAYS(E228,F228,Lister!$D$7:$D$13))</f>
        <v/>
      </c>
      <c r="H228" s="76" t="str">
        <f>IF(Ansøgning!H210="","",Ansøgning!H210)</f>
        <v/>
      </c>
      <c r="I228" s="32" t="str">
        <f t="shared" si="18"/>
        <v/>
      </c>
      <c r="J228" s="77" t="str">
        <f>IF(Ansøgning!J210="","",Ansøgning!J210)</f>
        <v/>
      </c>
      <c r="K228" s="77" t="str">
        <f>IF(Ansøgning!K210="","",Ansøgning!K210)</f>
        <v/>
      </c>
      <c r="L228" s="46" t="str">
        <f t="shared" si="19"/>
        <v/>
      </c>
      <c r="M228" s="78" t="str">
        <f>IF(Ansøgning!M210="","",Ansøgning!M210)</f>
        <v/>
      </c>
      <c r="N228" s="31" t="str">
        <f t="shared" si="20"/>
        <v/>
      </c>
      <c r="O228" s="78" t="str">
        <f>IF(Ansøgning!O210="","",Ansøgning!O210)</f>
        <v/>
      </c>
      <c r="P228" s="78" t="str">
        <f>IF(Ansøgning!P210="","",Ansøgning!P210)</f>
        <v/>
      </c>
      <c r="Q228" s="78" t="str">
        <f>IF(Ansøgning!Q210="","",Ansøgning!Q210)</f>
        <v/>
      </c>
      <c r="R228" s="78" t="str">
        <f>IF(Ansøgning!R210="","",Ansøgning!R210)</f>
        <v/>
      </c>
      <c r="S228" s="46" t="str">
        <f>IFERROR(MAX(IF(OR(O228="",P228=""),"",IF(AND(AND(MONTH(E228)&gt;=7,MONTH(E228)&lt;8),AND(MONTH(F228)&gt;=7,MONTH(F228)&lt;8)),(NETWORKDAYS(E228,F228,Lister!$D$7:$D$13)-O228)*N228/NETWORKDAYS(Lister!$D$19,Lister!$E$19,Lister!$D$7:$D$13),IF(AND(AND(MONTH(E228)&gt;=7,MONTH(E228)&lt;8),MONTH(F228)&gt;7),(NETWORKDAYS(E228,Lister!$E$19,Lister!$D$7:$D$13)-O228)*N228/NETWORKDAYS(Lister!$D$19,Lister!$E$19,Lister!$D$7:$D$13),IF(MONTH(E228)&gt;7,0)))),0),"")</f>
        <v/>
      </c>
      <c r="T228" s="46" t="str">
        <f>IFERROR(MAX(IF(OR(O228="",P228=""),"",IF(AND(AND(MONTH(E228)&gt;=8,MONTH(E228)&lt;9),AND(MONTH(F228)&gt;=8,MONTH(F228)&lt;9)),(NETWORKDAYS(E228,F228,Lister!$D$7:$D$13)-P228)*N228/NETWORKDAYS(Lister!$D$20,Lister!$E$20,Lister!$D$7:$D$13),IF(AND(MONTH(E228)=7,MONTH(F228)=8),(NETWORKDAYS(Lister!$D$20,F228,Lister!$D$7:$D$13)-P228)*N228/NETWORKDAYS(Lister!$D$20,Lister!$E$20,Lister!$D$7:$D$13),IF(AND(MONTH(E228)=7,MONTH(F228)=7),0)))),0),"")</f>
        <v/>
      </c>
      <c r="U228" s="78" t="str">
        <f>IF(Ansøgning!U210="","",Ansøgning!U210)</f>
        <v/>
      </c>
      <c r="V228" s="119" t="str">
        <f t="shared" si="21"/>
        <v/>
      </c>
      <c r="W228" s="120" t="str">
        <f t="shared" si="22"/>
        <v/>
      </c>
      <c r="X228" s="42" t="str">
        <f t="shared" si="23"/>
        <v/>
      </c>
    </row>
    <row r="229" spans="1:24" x14ac:dyDescent="0.25">
      <c r="A229" s="13" t="str">
        <f t="shared" si="24"/>
        <v/>
      </c>
      <c r="B229" s="75" t="str">
        <f>IF(Ansøgning!B211="","",Ansøgning!B211)</f>
        <v/>
      </c>
      <c r="C229" s="75" t="str">
        <f>IF(Ansøgning!C211="","",Ansøgning!C211)</f>
        <v/>
      </c>
      <c r="D229" s="75" t="str">
        <f>IF(Ansøgning!D211="","",Ansøgning!D211)</f>
        <v/>
      </c>
      <c r="E229" s="76" t="str">
        <f>IF(Ansøgning!E211="","",Ansøgning!E211)</f>
        <v/>
      </c>
      <c r="F229" s="76" t="str">
        <f>IF(Ansøgning!F211="","",Ansøgning!F211)</f>
        <v/>
      </c>
      <c r="G229" s="33" t="str">
        <f>IF(OR(E229="",F229=""),"",NETWORKDAYS(E229,F229,Lister!$D$7:$D$13))</f>
        <v/>
      </c>
      <c r="H229" s="76" t="str">
        <f>IF(Ansøgning!H211="","",Ansøgning!H211)</f>
        <v/>
      </c>
      <c r="I229" s="32" t="str">
        <f t="shared" si="18"/>
        <v/>
      </c>
      <c r="J229" s="77" t="str">
        <f>IF(Ansøgning!J211="","",Ansøgning!J211)</f>
        <v/>
      </c>
      <c r="K229" s="77" t="str">
        <f>IF(Ansøgning!K211="","",Ansøgning!K211)</f>
        <v/>
      </c>
      <c r="L229" s="46" t="str">
        <f t="shared" si="19"/>
        <v/>
      </c>
      <c r="M229" s="78" t="str">
        <f>IF(Ansøgning!M211="","",Ansøgning!M211)</f>
        <v/>
      </c>
      <c r="N229" s="31" t="str">
        <f t="shared" si="20"/>
        <v/>
      </c>
      <c r="O229" s="78" t="str">
        <f>IF(Ansøgning!O211="","",Ansøgning!O211)</f>
        <v/>
      </c>
      <c r="P229" s="78" t="str">
        <f>IF(Ansøgning!P211="","",Ansøgning!P211)</f>
        <v/>
      </c>
      <c r="Q229" s="78" t="str">
        <f>IF(Ansøgning!Q211="","",Ansøgning!Q211)</f>
        <v/>
      </c>
      <c r="R229" s="78" t="str">
        <f>IF(Ansøgning!R211="","",Ansøgning!R211)</f>
        <v/>
      </c>
      <c r="S229" s="46" t="str">
        <f>IFERROR(MAX(IF(OR(O229="",P229=""),"",IF(AND(AND(MONTH(E229)&gt;=7,MONTH(E229)&lt;8),AND(MONTH(F229)&gt;=7,MONTH(F229)&lt;8)),(NETWORKDAYS(E229,F229,Lister!$D$7:$D$13)-O229)*N229/NETWORKDAYS(Lister!$D$19,Lister!$E$19,Lister!$D$7:$D$13),IF(AND(AND(MONTH(E229)&gt;=7,MONTH(E229)&lt;8),MONTH(F229)&gt;7),(NETWORKDAYS(E229,Lister!$E$19,Lister!$D$7:$D$13)-O229)*N229/NETWORKDAYS(Lister!$D$19,Lister!$E$19,Lister!$D$7:$D$13),IF(MONTH(E229)&gt;7,0)))),0),"")</f>
        <v/>
      </c>
      <c r="T229" s="46" t="str">
        <f>IFERROR(MAX(IF(OR(O229="",P229=""),"",IF(AND(AND(MONTH(E229)&gt;=8,MONTH(E229)&lt;9),AND(MONTH(F229)&gt;=8,MONTH(F229)&lt;9)),(NETWORKDAYS(E229,F229,Lister!$D$7:$D$13)-P229)*N229/NETWORKDAYS(Lister!$D$20,Lister!$E$20,Lister!$D$7:$D$13),IF(AND(MONTH(E229)=7,MONTH(F229)=8),(NETWORKDAYS(Lister!$D$20,F229,Lister!$D$7:$D$13)-P229)*N229/NETWORKDAYS(Lister!$D$20,Lister!$E$20,Lister!$D$7:$D$13),IF(AND(MONTH(E229)=7,MONTH(F229)=7),0)))),0),"")</f>
        <v/>
      </c>
      <c r="U229" s="78" t="str">
        <f>IF(Ansøgning!U211="","",Ansøgning!U211)</f>
        <v/>
      </c>
      <c r="V229" s="119" t="str">
        <f t="shared" si="21"/>
        <v/>
      </c>
      <c r="W229" s="120" t="str">
        <f t="shared" si="22"/>
        <v/>
      </c>
      <c r="X229" s="42" t="str">
        <f t="shared" si="23"/>
        <v/>
      </c>
    </row>
    <row r="230" spans="1:24" x14ac:dyDescent="0.25">
      <c r="A230" s="13" t="str">
        <f t="shared" si="24"/>
        <v/>
      </c>
      <c r="B230" s="75" t="str">
        <f>IF(Ansøgning!B212="","",Ansøgning!B212)</f>
        <v/>
      </c>
      <c r="C230" s="75" t="str">
        <f>IF(Ansøgning!C212="","",Ansøgning!C212)</f>
        <v/>
      </c>
      <c r="D230" s="75" t="str">
        <f>IF(Ansøgning!D212="","",Ansøgning!D212)</f>
        <v/>
      </c>
      <c r="E230" s="76" t="str">
        <f>IF(Ansøgning!E212="","",Ansøgning!E212)</f>
        <v/>
      </c>
      <c r="F230" s="76" t="str">
        <f>IF(Ansøgning!F212="","",Ansøgning!F212)</f>
        <v/>
      </c>
      <c r="G230" s="33" t="str">
        <f>IF(OR(E230="",F230=""),"",NETWORKDAYS(E230,F230,Lister!$D$7:$D$13))</f>
        <v/>
      </c>
      <c r="H230" s="76" t="str">
        <f>IF(Ansøgning!H212="","",Ansøgning!H212)</f>
        <v/>
      </c>
      <c r="I230" s="32" t="str">
        <f t="shared" si="18"/>
        <v/>
      </c>
      <c r="J230" s="77" t="str">
        <f>IF(Ansøgning!J212="","",Ansøgning!J212)</f>
        <v/>
      </c>
      <c r="K230" s="77" t="str">
        <f>IF(Ansøgning!K212="","",Ansøgning!K212)</f>
        <v/>
      </c>
      <c r="L230" s="46" t="str">
        <f t="shared" si="19"/>
        <v/>
      </c>
      <c r="M230" s="78" t="str">
        <f>IF(Ansøgning!M212="","",Ansøgning!M212)</f>
        <v/>
      </c>
      <c r="N230" s="31" t="str">
        <f t="shared" si="20"/>
        <v/>
      </c>
      <c r="O230" s="78" t="str">
        <f>IF(Ansøgning!O212="","",Ansøgning!O212)</f>
        <v/>
      </c>
      <c r="P230" s="78" t="str">
        <f>IF(Ansøgning!P212="","",Ansøgning!P212)</f>
        <v/>
      </c>
      <c r="Q230" s="78" t="str">
        <f>IF(Ansøgning!Q212="","",Ansøgning!Q212)</f>
        <v/>
      </c>
      <c r="R230" s="78" t="str">
        <f>IF(Ansøgning!R212="","",Ansøgning!R212)</f>
        <v/>
      </c>
      <c r="S230" s="46" t="str">
        <f>IFERROR(MAX(IF(OR(O230="",P230=""),"",IF(AND(AND(MONTH(E230)&gt;=7,MONTH(E230)&lt;8),AND(MONTH(F230)&gt;=7,MONTH(F230)&lt;8)),(NETWORKDAYS(E230,F230,Lister!$D$7:$D$13)-O230)*N230/NETWORKDAYS(Lister!$D$19,Lister!$E$19,Lister!$D$7:$D$13),IF(AND(AND(MONTH(E230)&gt;=7,MONTH(E230)&lt;8),MONTH(F230)&gt;7),(NETWORKDAYS(E230,Lister!$E$19,Lister!$D$7:$D$13)-O230)*N230/NETWORKDAYS(Lister!$D$19,Lister!$E$19,Lister!$D$7:$D$13),IF(MONTH(E230)&gt;7,0)))),0),"")</f>
        <v/>
      </c>
      <c r="T230" s="46" t="str">
        <f>IFERROR(MAX(IF(OR(O230="",P230=""),"",IF(AND(AND(MONTH(E230)&gt;=8,MONTH(E230)&lt;9),AND(MONTH(F230)&gt;=8,MONTH(F230)&lt;9)),(NETWORKDAYS(E230,F230,Lister!$D$7:$D$13)-P230)*N230/NETWORKDAYS(Lister!$D$20,Lister!$E$20,Lister!$D$7:$D$13),IF(AND(MONTH(E230)=7,MONTH(F230)=8),(NETWORKDAYS(Lister!$D$20,F230,Lister!$D$7:$D$13)-P230)*N230/NETWORKDAYS(Lister!$D$20,Lister!$E$20,Lister!$D$7:$D$13),IF(AND(MONTH(E230)=7,MONTH(F230)=7),0)))),0),"")</f>
        <v/>
      </c>
      <c r="U230" s="78" t="str">
        <f>IF(Ansøgning!U212="","",Ansøgning!U212)</f>
        <v/>
      </c>
      <c r="V230" s="119" t="str">
        <f t="shared" si="21"/>
        <v/>
      </c>
      <c r="W230" s="120" t="str">
        <f t="shared" si="22"/>
        <v/>
      </c>
      <c r="X230" s="42" t="str">
        <f t="shared" si="23"/>
        <v/>
      </c>
    </row>
    <row r="231" spans="1:24" x14ac:dyDescent="0.25">
      <c r="A231" s="13" t="str">
        <f t="shared" si="24"/>
        <v/>
      </c>
      <c r="B231" s="75" t="str">
        <f>IF(Ansøgning!B213="","",Ansøgning!B213)</f>
        <v/>
      </c>
      <c r="C231" s="75" t="str">
        <f>IF(Ansøgning!C213="","",Ansøgning!C213)</f>
        <v/>
      </c>
      <c r="D231" s="75" t="str">
        <f>IF(Ansøgning!D213="","",Ansøgning!D213)</f>
        <v/>
      </c>
      <c r="E231" s="76" t="str">
        <f>IF(Ansøgning!E213="","",Ansøgning!E213)</f>
        <v/>
      </c>
      <c r="F231" s="76" t="str">
        <f>IF(Ansøgning!F213="","",Ansøgning!F213)</f>
        <v/>
      </c>
      <c r="G231" s="33" t="str">
        <f>IF(OR(E231="",F231=""),"",NETWORKDAYS(E231,F231,Lister!$D$7:$D$13))</f>
        <v/>
      </c>
      <c r="H231" s="76" t="str">
        <f>IF(Ansøgning!H213="","",Ansøgning!H213)</f>
        <v/>
      </c>
      <c r="I231" s="32" t="str">
        <f t="shared" ref="I231:I294" si="25">IF(H231="","",IF(H231="Funktionær",0.75,IF(H231="Ikke-funktionær",0.9,IF(H231="Elev/lærling",0.9))))</f>
        <v/>
      </c>
      <c r="J231" s="77" t="str">
        <f>IF(Ansøgning!J213="","",Ansøgning!J213)</f>
        <v/>
      </c>
      <c r="K231" s="77" t="str">
        <f>IF(Ansøgning!K213="","",Ansøgning!K213)</f>
        <v/>
      </c>
      <c r="L231" s="46" t="str">
        <f t="shared" ref="L231:L294" si="26">IF(J231="","",J231-K231)</f>
        <v/>
      </c>
      <c r="M231" s="78" t="str">
        <f>IF(Ansøgning!M213="","",Ansøgning!M213)</f>
        <v/>
      </c>
      <c r="N231" s="31" t="str">
        <f t="shared" ref="N231:N294" si="27">IF(B231="","",IF(L231*I231&gt;30000*IF(M231&gt;37,37,M231)/37,30000*IF(M231&gt;37,37,M231)/37,L231*I231))</f>
        <v/>
      </c>
      <c r="O231" s="78" t="str">
        <f>IF(Ansøgning!O213="","",Ansøgning!O213)</f>
        <v/>
      </c>
      <c r="P231" s="78" t="str">
        <f>IF(Ansøgning!P213="","",Ansøgning!P213)</f>
        <v/>
      </c>
      <c r="Q231" s="78" t="str">
        <f>IF(Ansøgning!Q213="","",Ansøgning!Q213)</f>
        <v/>
      </c>
      <c r="R231" s="78" t="str">
        <f>IF(Ansøgning!R213="","",Ansøgning!R213)</f>
        <v/>
      </c>
      <c r="S231" s="46" t="str">
        <f>IFERROR(MAX(IF(OR(O231="",P231=""),"",IF(AND(AND(MONTH(E231)&gt;=7,MONTH(E231)&lt;8),AND(MONTH(F231)&gt;=7,MONTH(F231)&lt;8)),(NETWORKDAYS(E231,F231,Lister!$D$7:$D$13)-O231)*N231/NETWORKDAYS(Lister!$D$19,Lister!$E$19,Lister!$D$7:$D$13),IF(AND(AND(MONTH(E231)&gt;=7,MONTH(E231)&lt;8),MONTH(F231)&gt;7),(NETWORKDAYS(E231,Lister!$E$19,Lister!$D$7:$D$13)-O231)*N231/NETWORKDAYS(Lister!$D$19,Lister!$E$19,Lister!$D$7:$D$13),IF(MONTH(E231)&gt;7,0)))),0),"")</f>
        <v/>
      </c>
      <c r="T231" s="46" t="str">
        <f>IFERROR(MAX(IF(OR(O231="",P231=""),"",IF(AND(AND(MONTH(E231)&gt;=8,MONTH(E231)&lt;9),AND(MONTH(F231)&gt;=8,MONTH(F231)&lt;9)),(NETWORKDAYS(E231,F231,Lister!$D$7:$D$13)-P231)*N231/NETWORKDAYS(Lister!$D$20,Lister!$E$20,Lister!$D$7:$D$13),IF(AND(MONTH(E231)=7,MONTH(F231)=8),(NETWORKDAYS(Lister!$D$20,F231,Lister!$D$7:$D$13)-P231)*N231/NETWORKDAYS(Lister!$D$20,Lister!$E$20,Lister!$D$7:$D$13),IF(AND(MONTH(E231)=7,MONTH(F231)=7),0)))),0),"")</f>
        <v/>
      </c>
      <c r="U231" s="78" t="str">
        <f>IF(Ansøgning!U213="","",Ansøgning!U213)</f>
        <v/>
      </c>
      <c r="V231" s="119" t="str">
        <f t="shared" ref="V231:V294" si="28">IFERROR(21/31*N231,"")</f>
        <v/>
      </c>
      <c r="W231" s="120" t="str">
        <f t="shared" ref="W231:W294" si="29">IFERROR(MAX(IF(AND(ISNUMBER(Q231),ISNUMBER(R231)),IF(S231+T231-V231&gt;N231,N231,S231-T231),""),0),"")</f>
        <v/>
      </c>
      <c r="X231" s="42" t="str">
        <f t="shared" ref="X231:X294" si="30">IF(W231="","",W231-U231)</f>
        <v/>
      </c>
    </row>
    <row r="232" spans="1:24" x14ac:dyDescent="0.25">
      <c r="A232" s="13" t="str">
        <f t="shared" ref="A232:A295" si="31">IF(B232="","",A231+1)</f>
        <v/>
      </c>
      <c r="B232" s="75" t="str">
        <f>IF(Ansøgning!B214="","",Ansøgning!B214)</f>
        <v/>
      </c>
      <c r="C232" s="75" t="str">
        <f>IF(Ansøgning!C214="","",Ansøgning!C214)</f>
        <v/>
      </c>
      <c r="D232" s="75" t="str">
        <f>IF(Ansøgning!D214="","",Ansøgning!D214)</f>
        <v/>
      </c>
      <c r="E232" s="76" t="str">
        <f>IF(Ansøgning!E214="","",Ansøgning!E214)</f>
        <v/>
      </c>
      <c r="F232" s="76" t="str">
        <f>IF(Ansøgning!F214="","",Ansøgning!F214)</f>
        <v/>
      </c>
      <c r="G232" s="33" t="str">
        <f>IF(OR(E232="",F232=""),"",NETWORKDAYS(E232,F232,Lister!$D$7:$D$13))</f>
        <v/>
      </c>
      <c r="H232" s="76" t="str">
        <f>IF(Ansøgning!H214="","",Ansøgning!H214)</f>
        <v/>
      </c>
      <c r="I232" s="32" t="str">
        <f t="shared" si="25"/>
        <v/>
      </c>
      <c r="J232" s="77" t="str">
        <f>IF(Ansøgning!J214="","",Ansøgning!J214)</f>
        <v/>
      </c>
      <c r="K232" s="77" t="str">
        <f>IF(Ansøgning!K214="","",Ansøgning!K214)</f>
        <v/>
      </c>
      <c r="L232" s="46" t="str">
        <f t="shared" si="26"/>
        <v/>
      </c>
      <c r="M232" s="78" t="str">
        <f>IF(Ansøgning!M214="","",Ansøgning!M214)</f>
        <v/>
      </c>
      <c r="N232" s="31" t="str">
        <f t="shared" si="27"/>
        <v/>
      </c>
      <c r="O232" s="78" t="str">
        <f>IF(Ansøgning!O214="","",Ansøgning!O214)</f>
        <v/>
      </c>
      <c r="P232" s="78" t="str">
        <f>IF(Ansøgning!P214="","",Ansøgning!P214)</f>
        <v/>
      </c>
      <c r="Q232" s="78" t="str">
        <f>IF(Ansøgning!Q214="","",Ansøgning!Q214)</f>
        <v/>
      </c>
      <c r="R232" s="78" t="str">
        <f>IF(Ansøgning!R214="","",Ansøgning!R214)</f>
        <v/>
      </c>
      <c r="S232" s="46" t="str">
        <f>IFERROR(MAX(IF(OR(O232="",P232=""),"",IF(AND(AND(MONTH(E232)&gt;=7,MONTH(E232)&lt;8),AND(MONTH(F232)&gt;=7,MONTH(F232)&lt;8)),(NETWORKDAYS(E232,F232,Lister!$D$7:$D$13)-O232)*N232/NETWORKDAYS(Lister!$D$19,Lister!$E$19,Lister!$D$7:$D$13),IF(AND(AND(MONTH(E232)&gt;=7,MONTH(E232)&lt;8),MONTH(F232)&gt;7),(NETWORKDAYS(E232,Lister!$E$19,Lister!$D$7:$D$13)-O232)*N232/NETWORKDAYS(Lister!$D$19,Lister!$E$19,Lister!$D$7:$D$13),IF(MONTH(E232)&gt;7,0)))),0),"")</f>
        <v/>
      </c>
      <c r="T232" s="46" t="str">
        <f>IFERROR(MAX(IF(OR(O232="",P232=""),"",IF(AND(AND(MONTH(E232)&gt;=8,MONTH(E232)&lt;9),AND(MONTH(F232)&gt;=8,MONTH(F232)&lt;9)),(NETWORKDAYS(E232,F232,Lister!$D$7:$D$13)-P232)*N232/NETWORKDAYS(Lister!$D$20,Lister!$E$20,Lister!$D$7:$D$13),IF(AND(MONTH(E232)=7,MONTH(F232)=8),(NETWORKDAYS(Lister!$D$20,F232,Lister!$D$7:$D$13)-P232)*N232/NETWORKDAYS(Lister!$D$20,Lister!$E$20,Lister!$D$7:$D$13),IF(AND(MONTH(E232)=7,MONTH(F232)=7),0)))),0),"")</f>
        <v/>
      </c>
      <c r="U232" s="78" t="str">
        <f>IF(Ansøgning!U214="","",Ansøgning!U214)</f>
        <v/>
      </c>
      <c r="V232" s="119" t="str">
        <f t="shared" si="28"/>
        <v/>
      </c>
      <c r="W232" s="120" t="str">
        <f t="shared" si="29"/>
        <v/>
      </c>
      <c r="X232" s="42" t="str">
        <f t="shared" si="30"/>
        <v/>
      </c>
    </row>
    <row r="233" spans="1:24" x14ac:dyDescent="0.25">
      <c r="A233" s="13" t="str">
        <f t="shared" si="31"/>
        <v/>
      </c>
      <c r="B233" s="75" t="str">
        <f>IF(Ansøgning!B215="","",Ansøgning!B215)</f>
        <v/>
      </c>
      <c r="C233" s="75" t="str">
        <f>IF(Ansøgning!C215="","",Ansøgning!C215)</f>
        <v/>
      </c>
      <c r="D233" s="75" t="str">
        <f>IF(Ansøgning!D215="","",Ansøgning!D215)</f>
        <v/>
      </c>
      <c r="E233" s="76" t="str">
        <f>IF(Ansøgning!E215="","",Ansøgning!E215)</f>
        <v/>
      </c>
      <c r="F233" s="76" t="str">
        <f>IF(Ansøgning!F215="","",Ansøgning!F215)</f>
        <v/>
      </c>
      <c r="G233" s="33" t="str">
        <f>IF(OR(E233="",F233=""),"",NETWORKDAYS(E233,F233,Lister!$D$7:$D$13))</f>
        <v/>
      </c>
      <c r="H233" s="76" t="str">
        <f>IF(Ansøgning!H215="","",Ansøgning!H215)</f>
        <v/>
      </c>
      <c r="I233" s="32" t="str">
        <f t="shared" si="25"/>
        <v/>
      </c>
      <c r="J233" s="77" t="str">
        <f>IF(Ansøgning!J215="","",Ansøgning!J215)</f>
        <v/>
      </c>
      <c r="K233" s="77" t="str">
        <f>IF(Ansøgning!K215="","",Ansøgning!K215)</f>
        <v/>
      </c>
      <c r="L233" s="46" t="str">
        <f t="shared" si="26"/>
        <v/>
      </c>
      <c r="M233" s="78" t="str">
        <f>IF(Ansøgning!M215="","",Ansøgning!M215)</f>
        <v/>
      </c>
      <c r="N233" s="31" t="str">
        <f t="shared" si="27"/>
        <v/>
      </c>
      <c r="O233" s="78" t="str">
        <f>IF(Ansøgning!O215="","",Ansøgning!O215)</f>
        <v/>
      </c>
      <c r="P233" s="78" t="str">
        <f>IF(Ansøgning!P215="","",Ansøgning!P215)</f>
        <v/>
      </c>
      <c r="Q233" s="78" t="str">
        <f>IF(Ansøgning!Q215="","",Ansøgning!Q215)</f>
        <v/>
      </c>
      <c r="R233" s="78" t="str">
        <f>IF(Ansøgning!R215="","",Ansøgning!R215)</f>
        <v/>
      </c>
      <c r="S233" s="46" t="str">
        <f>IFERROR(MAX(IF(OR(O233="",P233=""),"",IF(AND(AND(MONTH(E233)&gt;=7,MONTH(E233)&lt;8),AND(MONTH(F233)&gt;=7,MONTH(F233)&lt;8)),(NETWORKDAYS(E233,F233,Lister!$D$7:$D$13)-O233)*N233/NETWORKDAYS(Lister!$D$19,Lister!$E$19,Lister!$D$7:$D$13),IF(AND(AND(MONTH(E233)&gt;=7,MONTH(E233)&lt;8),MONTH(F233)&gt;7),(NETWORKDAYS(E233,Lister!$E$19,Lister!$D$7:$D$13)-O233)*N233/NETWORKDAYS(Lister!$D$19,Lister!$E$19,Lister!$D$7:$D$13),IF(MONTH(E233)&gt;7,0)))),0),"")</f>
        <v/>
      </c>
      <c r="T233" s="46" t="str">
        <f>IFERROR(MAX(IF(OR(O233="",P233=""),"",IF(AND(AND(MONTH(E233)&gt;=8,MONTH(E233)&lt;9),AND(MONTH(F233)&gt;=8,MONTH(F233)&lt;9)),(NETWORKDAYS(E233,F233,Lister!$D$7:$D$13)-P233)*N233/NETWORKDAYS(Lister!$D$20,Lister!$E$20,Lister!$D$7:$D$13),IF(AND(MONTH(E233)=7,MONTH(F233)=8),(NETWORKDAYS(Lister!$D$20,F233,Lister!$D$7:$D$13)-P233)*N233/NETWORKDAYS(Lister!$D$20,Lister!$E$20,Lister!$D$7:$D$13),IF(AND(MONTH(E233)=7,MONTH(F233)=7),0)))),0),"")</f>
        <v/>
      </c>
      <c r="U233" s="78" t="str">
        <f>IF(Ansøgning!U215="","",Ansøgning!U215)</f>
        <v/>
      </c>
      <c r="V233" s="119" t="str">
        <f t="shared" si="28"/>
        <v/>
      </c>
      <c r="W233" s="120" t="str">
        <f t="shared" si="29"/>
        <v/>
      </c>
      <c r="X233" s="42" t="str">
        <f t="shared" si="30"/>
        <v/>
      </c>
    </row>
    <row r="234" spans="1:24" x14ac:dyDescent="0.25">
      <c r="A234" s="13" t="str">
        <f t="shared" si="31"/>
        <v/>
      </c>
      <c r="B234" s="75" t="str">
        <f>IF(Ansøgning!B216="","",Ansøgning!B216)</f>
        <v/>
      </c>
      <c r="C234" s="75" t="str">
        <f>IF(Ansøgning!C216="","",Ansøgning!C216)</f>
        <v/>
      </c>
      <c r="D234" s="75" t="str">
        <f>IF(Ansøgning!D216="","",Ansøgning!D216)</f>
        <v/>
      </c>
      <c r="E234" s="76" t="str">
        <f>IF(Ansøgning!E216="","",Ansøgning!E216)</f>
        <v/>
      </c>
      <c r="F234" s="76" t="str">
        <f>IF(Ansøgning!F216="","",Ansøgning!F216)</f>
        <v/>
      </c>
      <c r="G234" s="33" t="str">
        <f>IF(OR(E234="",F234=""),"",NETWORKDAYS(E234,F234,Lister!$D$7:$D$13))</f>
        <v/>
      </c>
      <c r="H234" s="76" t="str">
        <f>IF(Ansøgning!H216="","",Ansøgning!H216)</f>
        <v/>
      </c>
      <c r="I234" s="32" t="str">
        <f t="shared" si="25"/>
        <v/>
      </c>
      <c r="J234" s="77" t="str">
        <f>IF(Ansøgning!J216="","",Ansøgning!J216)</f>
        <v/>
      </c>
      <c r="K234" s="77" t="str">
        <f>IF(Ansøgning!K216="","",Ansøgning!K216)</f>
        <v/>
      </c>
      <c r="L234" s="46" t="str">
        <f t="shared" si="26"/>
        <v/>
      </c>
      <c r="M234" s="78" t="str">
        <f>IF(Ansøgning!M216="","",Ansøgning!M216)</f>
        <v/>
      </c>
      <c r="N234" s="31" t="str">
        <f t="shared" si="27"/>
        <v/>
      </c>
      <c r="O234" s="78" t="str">
        <f>IF(Ansøgning!O216="","",Ansøgning!O216)</f>
        <v/>
      </c>
      <c r="P234" s="78" t="str">
        <f>IF(Ansøgning!P216="","",Ansøgning!P216)</f>
        <v/>
      </c>
      <c r="Q234" s="78" t="str">
        <f>IF(Ansøgning!Q216="","",Ansøgning!Q216)</f>
        <v/>
      </c>
      <c r="R234" s="78" t="str">
        <f>IF(Ansøgning!R216="","",Ansøgning!R216)</f>
        <v/>
      </c>
      <c r="S234" s="46" t="str">
        <f>IFERROR(MAX(IF(OR(O234="",P234=""),"",IF(AND(AND(MONTH(E234)&gt;=7,MONTH(E234)&lt;8),AND(MONTH(F234)&gt;=7,MONTH(F234)&lt;8)),(NETWORKDAYS(E234,F234,Lister!$D$7:$D$13)-O234)*N234/NETWORKDAYS(Lister!$D$19,Lister!$E$19,Lister!$D$7:$D$13),IF(AND(AND(MONTH(E234)&gt;=7,MONTH(E234)&lt;8),MONTH(F234)&gt;7),(NETWORKDAYS(E234,Lister!$E$19,Lister!$D$7:$D$13)-O234)*N234/NETWORKDAYS(Lister!$D$19,Lister!$E$19,Lister!$D$7:$D$13),IF(MONTH(E234)&gt;7,0)))),0),"")</f>
        <v/>
      </c>
      <c r="T234" s="46" t="str">
        <f>IFERROR(MAX(IF(OR(O234="",P234=""),"",IF(AND(AND(MONTH(E234)&gt;=8,MONTH(E234)&lt;9),AND(MONTH(F234)&gt;=8,MONTH(F234)&lt;9)),(NETWORKDAYS(E234,F234,Lister!$D$7:$D$13)-P234)*N234/NETWORKDAYS(Lister!$D$20,Lister!$E$20,Lister!$D$7:$D$13),IF(AND(MONTH(E234)=7,MONTH(F234)=8),(NETWORKDAYS(Lister!$D$20,F234,Lister!$D$7:$D$13)-P234)*N234/NETWORKDAYS(Lister!$D$20,Lister!$E$20,Lister!$D$7:$D$13),IF(AND(MONTH(E234)=7,MONTH(F234)=7),0)))),0),"")</f>
        <v/>
      </c>
      <c r="U234" s="78" t="str">
        <f>IF(Ansøgning!U216="","",Ansøgning!U216)</f>
        <v/>
      </c>
      <c r="V234" s="119" t="str">
        <f t="shared" si="28"/>
        <v/>
      </c>
      <c r="W234" s="120" t="str">
        <f t="shared" si="29"/>
        <v/>
      </c>
      <c r="X234" s="42" t="str">
        <f t="shared" si="30"/>
        <v/>
      </c>
    </row>
    <row r="235" spans="1:24" x14ac:dyDescent="0.25">
      <c r="A235" s="13" t="str">
        <f t="shared" si="31"/>
        <v/>
      </c>
      <c r="B235" s="75" t="str">
        <f>IF(Ansøgning!B217="","",Ansøgning!B217)</f>
        <v/>
      </c>
      <c r="C235" s="75" t="str">
        <f>IF(Ansøgning!C217="","",Ansøgning!C217)</f>
        <v/>
      </c>
      <c r="D235" s="75" t="str">
        <f>IF(Ansøgning!D217="","",Ansøgning!D217)</f>
        <v/>
      </c>
      <c r="E235" s="76" t="str">
        <f>IF(Ansøgning!E217="","",Ansøgning!E217)</f>
        <v/>
      </c>
      <c r="F235" s="76" t="str">
        <f>IF(Ansøgning!F217="","",Ansøgning!F217)</f>
        <v/>
      </c>
      <c r="G235" s="33" t="str">
        <f>IF(OR(E235="",F235=""),"",NETWORKDAYS(E235,F235,Lister!$D$7:$D$13))</f>
        <v/>
      </c>
      <c r="H235" s="76" t="str">
        <f>IF(Ansøgning!H217="","",Ansøgning!H217)</f>
        <v/>
      </c>
      <c r="I235" s="32" t="str">
        <f t="shared" si="25"/>
        <v/>
      </c>
      <c r="J235" s="77" t="str">
        <f>IF(Ansøgning!J217="","",Ansøgning!J217)</f>
        <v/>
      </c>
      <c r="K235" s="77" t="str">
        <f>IF(Ansøgning!K217="","",Ansøgning!K217)</f>
        <v/>
      </c>
      <c r="L235" s="46" t="str">
        <f t="shared" si="26"/>
        <v/>
      </c>
      <c r="M235" s="78" t="str">
        <f>IF(Ansøgning!M217="","",Ansøgning!M217)</f>
        <v/>
      </c>
      <c r="N235" s="31" t="str">
        <f t="shared" si="27"/>
        <v/>
      </c>
      <c r="O235" s="78" t="str">
        <f>IF(Ansøgning!O217="","",Ansøgning!O217)</f>
        <v/>
      </c>
      <c r="P235" s="78" t="str">
        <f>IF(Ansøgning!P217="","",Ansøgning!P217)</f>
        <v/>
      </c>
      <c r="Q235" s="78" t="str">
        <f>IF(Ansøgning!Q217="","",Ansøgning!Q217)</f>
        <v/>
      </c>
      <c r="R235" s="78" t="str">
        <f>IF(Ansøgning!R217="","",Ansøgning!R217)</f>
        <v/>
      </c>
      <c r="S235" s="46" t="str">
        <f>IFERROR(MAX(IF(OR(O235="",P235=""),"",IF(AND(AND(MONTH(E235)&gt;=7,MONTH(E235)&lt;8),AND(MONTH(F235)&gt;=7,MONTH(F235)&lt;8)),(NETWORKDAYS(E235,F235,Lister!$D$7:$D$13)-O235)*N235/NETWORKDAYS(Lister!$D$19,Lister!$E$19,Lister!$D$7:$D$13),IF(AND(AND(MONTH(E235)&gt;=7,MONTH(E235)&lt;8),MONTH(F235)&gt;7),(NETWORKDAYS(E235,Lister!$E$19,Lister!$D$7:$D$13)-O235)*N235/NETWORKDAYS(Lister!$D$19,Lister!$E$19,Lister!$D$7:$D$13),IF(MONTH(E235)&gt;7,0)))),0),"")</f>
        <v/>
      </c>
      <c r="T235" s="46" t="str">
        <f>IFERROR(MAX(IF(OR(O235="",P235=""),"",IF(AND(AND(MONTH(E235)&gt;=8,MONTH(E235)&lt;9),AND(MONTH(F235)&gt;=8,MONTH(F235)&lt;9)),(NETWORKDAYS(E235,F235,Lister!$D$7:$D$13)-P235)*N235/NETWORKDAYS(Lister!$D$20,Lister!$E$20,Lister!$D$7:$D$13),IF(AND(MONTH(E235)=7,MONTH(F235)=8),(NETWORKDAYS(Lister!$D$20,F235,Lister!$D$7:$D$13)-P235)*N235/NETWORKDAYS(Lister!$D$20,Lister!$E$20,Lister!$D$7:$D$13),IF(AND(MONTH(E235)=7,MONTH(F235)=7),0)))),0),"")</f>
        <v/>
      </c>
      <c r="U235" s="78" t="str">
        <f>IF(Ansøgning!U217="","",Ansøgning!U217)</f>
        <v/>
      </c>
      <c r="V235" s="119" t="str">
        <f t="shared" si="28"/>
        <v/>
      </c>
      <c r="W235" s="120" t="str">
        <f t="shared" si="29"/>
        <v/>
      </c>
      <c r="X235" s="42" t="str">
        <f t="shared" si="30"/>
        <v/>
      </c>
    </row>
    <row r="236" spans="1:24" x14ac:dyDescent="0.25">
      <c r="A236" s="13" t="str">
        <f t="shared" si="31"/>
        <v/>
      </c>
      <c r="B236" s="75" t="str">
        <f>IF(Ansøgning!B218="","",Ansøgning!B218)</f>
        <v/>
      </c>
      <c r="C236" s="75" t="str">
        <f>IF(Ansøgning!C218="","",Ansøgning!C218)</f>
        <v/>
      </c>
      <c r="D236" s="75" t="str">
        <f>IF(Ansøgning!D218="","",Ansøgning!D218)</f>
        <v/>
      </c>
      <c r="E236" s="76" t="str">
        <f>IF(Ansøgning!E218="","",Ansøgning!E218)</f>
        <v/>
      </c>
      <c r="F236" s="76" t="str">
        <f>IF(Ansøgning!F218="","",Ansøgning!F218)</f>
        <v/>
      </c>
      <c r="G236" s="33" t="str">
        <f>IF(OR(E236="",F236=""),"",NETWORKDAYS(E236,F236,Lister!$D$7:$D$13))</f>
        <v/>
      </c>
      <c r="H236" s="76" t="str">
        <f>IF(Ansøgning!H218="","",Ansøgning!H218)</f>
        <v/>
      </c>
      <c r="I236" s="32" t="str">
        <f t="shared" si="25"/>
        <v/>
      </c>
      <c r="J236" s="77" t="str">
        <f>IF(Ansøgning!J218="","",Ansøgning!J218)</f>
        <v/>
      </c>
      <c r="K236" s="77" t="str">
        <f>IF(Ansøgning!K218="","",Ansøgning!K218)</f>
        <v/>
      </c>
      <c r="L236" s="46" t="str">
        <f t="shared" si="26"/>
        <v/>
      </c>
      <c r="M236" s="78" t="str">
        <f>IF(Ansøgning!M218="","",Ansøgning!M218)</f>
        <v/>
      </c>
      <c r="N236" s="31" t="str">
        <f t="shared" si="27"/>
        <v/>
      </c>
      <c r="O236" s="78" t="str">
        <f>IF(Ansøgning!O218="","",Ansøgning!O218)</f>
        <v/>
      </c>
      <c r="P236" s="78" t="str">
        <f>IF(Ansøgning!P218="","",Ansøgning!P218)</f>
        <v/>
      </c>
      <c r="Q236" s="78" t="str">
        <f>IF(Ansøgning!Q218="","",Ansøgning!Q218)</f>
        <v/>
      </c>
      <c r="R236" s="78" t="str">
        <f>IF(Ansøgning!R218="","",Ansøgning!R218)</f>
        <v/>
      </c>
      <c r="S236" s="46" t="str">
        <f>IFERROR(MAX(IF(OR(O236="",P236=""),"",IF(AND(AND(MONTH(E236)&gt;=7,MONTH(E236)&lt;8),AND(MONTH(F236)&gt;=7,MONTH(F236)&lt;8)),(NETWORKDAYS(E236,F236,Lister!$D$7:$D$13)-O236)*N236/NETWORKDAYS(Lister!$D$19,Lister!$E$19,Lister!$D$7:$D$13),IF(AND(AND(MONTH(E236)&gt;=7,MONTH(E236)&lt;8),MONTH(F236)&gt;7),(NETWORKDAYS(E236,Lister!$E$19,Lister!$D$7:$D$13)-O236)*N236/NETWORKDAYS(Lister!$D$19,Lister!$E$19,Lister!$D$7:$D$13),IF(MONTH(E236)&gt;7,0)))),0),"")</f>
        <v/>
      </c>
      <c r="T236" s="46" t="str">
        <f>IFERROR(MAX(IF(OR(O236="",P236=""),"",IF(AND(AND(MONTH(E236)&gt;=8,MONTH(E236)&lt;9),AND(MONTH(F236)&gt;=8,MONTH(F236)&lt;9)),(NETWORKDAYS(E236,F236,Lister!$D$7:$D$13)-P236)*N236/NETWORKDAYS(Lister!$D$20,Lister!$E$20,Lister!$D$7:$D$13),IF(AND(MONTH(E236)=7,MONTH(F236)=8),(NETWORKDAYS(Lister!$D$20,F236,Lister!$D$7:$D$13)-P236)*N236/NETWORKDAYS(Lister!$D$20,Lister!$E$20,Lister!$D$7:$D$13),IF(AND(MONTH(E236)=7,MONTH(F236)=7),0)))),0),"")</f>
        <v/>
      </c>
      <c r="U236" s="78" t="str">
        <f>IF(Ansøgning!U218="","",Ansøgning!U218)</f>
        <v/>
      </c>
      <c r="V236" s="119" t="str">
        <f t="shared" si="28"/>
        <v/>
      </c>
      <c r="W236" s="120" t="str">
        <f t="shared" si="29"/>
        <v/>
      </c>
      <c r="X236" s="42" t="str">
        <f t="shared" si="30"/>
        <v/>
      </c>
    </row>
    <row r="237" spans="1:24" x14ac:dyDescent="0.25">
      <c r="A237" s="13" t="str">
        <f t="shared" si="31"/>
        <v/>
      </c>
      <c r="B237" s="75" t="str">
        <f>IF(Ansøgning!B219="","",Ansøgning!B219)</f>
        <v/>
      </c>
      <c r="C237" s="75" t="str">
        <f>IF(Ansøgning!C219="","",Ansøgning!C219)</f>
        <v/>
      </c>
      <c r="D237" s="75" t="str">
        <f>IF(Ansøgning!D219="","",Ansøgning!D219)</f>
        <v/>
      </c>
      <c r="E237" s="76" t="str">
        <f>IF(Ansøgning!E219="","",Ansøgning!E219)</f>
        <v/>
      </c>
      <c r="F237" s="76" t="str">
        <f>IF(Ansøgning!F219="","",Ansøgning!F219)</f>
        <v/>
      </c>
      <c r="G237" s="33" t="str">
        <f>IF(OR(E237="",F237=""),"",NETWORKDAYS(E237,F237,Lister!$D$7:$D$13))</f>
        <v/>
      </c>
      <c r="H237" s="76" t="str">
        <f>IF(Ansøgning!H219="","",Ansøgning!H219)</f>
        <v/>
      </c>
      <c r="I237" s="32" t="str">
        <f t="shared" si="25"/>
        <v/>
      </c>
      <c r="J237" s="77" t="str">
        <f>IF(Ansøgning!J219="","",Ansøgning!J219)</f>
        <v/>
      </c>
      <c r="K237" s="77" t="str">
        <f>IF(Ansøgning!K219="","",Ansøgning!K219)</f>
        <v/>
      </c>
      <c r="L237" s="46" t="str">
        <f t="shared" si="26"/>
        <v/>
      </c>
      <c r="M237" s="78" t="str">
        <f>IF(Ansøgning!M219="","",Ansøgning!M219)</f>
        <v/>
      </c>
      <c r="N237" s="31" t="str">
        <f t="shared" si="27"/>
        <v/>
      </c>
      <c r="O237" s="78" t="str">
        <f>IF(Ansøgning!O219="","",Ansøgning!O219)</f>
        <v/>
      </c>
      <c r="P237" s="78" t="str">
        <f>IF(Ansøgning!P219="","",Ansøgning!P219)</f>
        <v/>
      </c>
      <c r="Q237" s="78" t="str">
        <f>IF(Ansøgning!Q219="","",Ansøgning!Q219)</f>
        <v/>
      </c>
      <c r="R237" s="78" t="str">
        <f>IF(Ansøgning!R219="","",Ansøgning!R219)</f>
        <v/>
      </c>
      <c r="S237" s="46" t="str">
        <f>IFERROR(MAX(IF(OR(O237="",P237=""),"",IF(AND(AND(MONTH(E237)&gt;=7,MONTH(E237)&lt;8),AND(MONTH(F237)&gt;=7,MONTH(F237)&lt;8)),(NETWORKDAYS(E237,F237,Lister!$D$7:$D$13)-O237)*N237/NETWORKDAYS(Lister!$D$19,Lister!$E$19,Lister!$D$7:$D$13),IF(AND(AND(MONTH(E237)&gt;=7,MONTH(E237)&lt;8),MONTH(F237)&gt;7),(NETWORKDAYS(E237,Lister!$E$19,Lister!$D$7:$D$13)-O237)*N237/NETWORKDAYS(Lister!$D$19,Lister!$E$19,Lister!$D$7:$D$13),IF(MONTH(E237)&gt;7,0)))),0),"")</f>
        <v/>
      </c>
      <c r="T237" s="46" t="str">
        <f>IFERROR(MAX(IF(OR(O237="",P237=""),"",IF(AND(AND(MONTH(E237)&gt;=8,MONTH(E237)&lt;9),AND(MONTH(F237)&gt;=8,MONTH(F237)&lt;9)),(NETWORKDAYS(E237,F237,Lister!$D$7:$D$13)-P237)*N237/NETWORKDAYS(Lister!$D$20,Lister!$E$20,Lister!$D$7:$D$13),IF(AND(MONTH(E237)=7,MONTH(F237)=8),(NETWORKDAYS(Lister!$D$20,F237,Lister!$D$7:$D$13)-P237)*N237/NETWORKDAYS(Lister!$D$20,Lister!$E$20,Lister!$D$7:$D$13),IF(AND(MONTH(E237)=7,MONTH(F237)=7),0)))),0),"")</f>
        <v/>
      </c>
      <c r="U237" s="78" t="str">
        <f>IF(Ansøgning!U219="","",Ansøgning!U219)</f>
        <v/>
      </c>
      <c r="V237" s="119" t="str">
        <f t="shared" si="28"/>
        <v/>
      </c>
      <c r="W237" s="120" t="str">
        <f t="shared" si="29"/>
        <v/>
      </c>
      <c r="X237" s="42" t="str">
        <f t="shared" si="30"/>
        <v/>
      </c>
    </row>
    <row r="238" spans="1:24" x14ac:dyDescent="0.25">
      <c r="A238" s="13" t="str">
        <f t="shared" si="31"/>
        <v/>
      </c>
      <c r="B238" s="75" t="str">
        <f>IF(Ansøgning!B220="","",Ansøgning!B220)</f>
        <v/>
      </c>
      <c r="C238" s="75" t="str">
        <f>IF(Ansøgning!C220="","",Ansøgning!C220)</f>
        <v/>
      </c>
      <c r="D238" s="75" t="str">
        <f>IF(Ansøgning!D220="","",Ansøgning!D220)</f>
        <v/>
      </c>
      <c r="E238" s="76" t="str">
        <f>IF(Ansøgning!E220="","",Ansøgning!E220)</f>
        <v/>
      </c>
      <c r="F238" s="76" t="str">
        <f>IF(Ansøgning!F220="","",Ansøgning!F220)</f>
        <v/>
      </c>
      <c r="G238" s="33" t="str">
        <f>IF(OR(E238="",F238=""),"",NETWORKDAYS(E238,F238,Lister!$D$7:$D$13))</f>
        <v/>
      </c>
      <c r="H238" s="76" t="str">
        <f>IF(Ansøgning!H220="","",Ansøgning!H220)</f>
        <v/>
      </c>
      <c r="I238" s="32" t="str">
        <f t="shared" si="25"/>
        <v/>
      </c>
      <c r="J238" s="77" t="str">
        <f>IF(Ansøgning!J220="","",Ansøgning!J220)</f>
        <v/>
      </c>
      <c r="K238" s="77" t="str">
        <f>IF(Ansøgning!K220="","",Ansøgning!K220)</f>
        <v/>
      </c>
      <c r="L238" s="46" t="str">
        <f t="shared" si="26"/>
        <v/>
      </c>
      <c r="M238" s="78" t="str">
        <f>IF(Ansøgning!M220="","",Ansøgning!M220)</f>
        <v/>
      </c>
      <c r="N238" s="31" t="str">
        <f t="shared" si="27"/>
        <v/>
      </c>
      <c r="O238" s="78" t="str">
        <f>IF(Ansøgning!O220="","",Ansøgning!O220)</f>
        <v/>
      </c>
      <c r="P238" s="78" t="str">
        <f>IF(Ansøgning!P220="","",Ansøgning!P220)</f>
        <v/>
      </c>
      <c r="Q238" s="78" t="str">
        <f>IF(Ansøgning!Q220="","",Ansøgning!Q220)</f>
        <v/>
      </c>
      <c r="R238" s="78" t="str">
        <f>IF(Ansøgning!R220="","",Ansøgning!R220)</f>
        <v/>
      </c>
      <c r="S238" s="46" t="str">
        <f>IFERROR(MAX(IF(OR(O238="",P238=""),"",IF(AND(AND(MONTH(E238)&gt;=7,MONTH(E238)&lt;8),AND(MONTH(F238)&gt;=7,MONTH(F238)&lt;8)),(NETWORKDAYS(E238,F238,Lister!$D$7:$D$13)-O238)*N238/NETWORKDAYS(Lister!$D$19,Lister!$E$19,Lister!$D$7:$D$13),IF(AND(AND(MONTH(E238)&gt;=7,MONTH(E238)&lt;8),MONTH(F238)&gt;7),(NETWORKDAYS(E238,Lister!$E$19,Lister!$D$7:$D$13)-O238)*N238/NETWORKDAYS(Lister!$D$19,Lister!$E$19,Lister!$D$7:$D$13),IF(MONTH(E238)&gt;7,0)))),0),"")</f>
        <v/>
      </c>
      <c r="T238" s="46" t="str">
        <f>IFERROR(MAX(IF(OR(O238="",P238=""),"",IF(AND(AND(MONTH(E238)&gt;=8,MONTH(E238)&lt;9),AND(MONTH(F238)&gt;=8,MONTH(F238)&lt;9)),(NETWORKDAYS(E238,F238,Lister!$D$7:$D$13)-P238)*N238/NETWORKDAYS(Lister!$D$20,Lister!$E$20,Lister!$D$7:$D$13),IF(AND(MONTH(E238)=7,MONTH(F238)=8),(NETWORKDAYS(Lister!$D$20,F238,Lister!$D$7:$D$13)-P238)*N238/NETWORKDAYS(Lister!$D$20,Lister!$E$20,Lister!$D$7:$D$13),IF(AND(MONTH(E238)=7,MONTH(F238)=7),0)))),0),"")</f>
        <v/>
      </c>
      <c r="U238" s="78" t="str">
        <f>IF(Ansøgning!U220="","",Ansøgning!U220)</f>
        <v/>
      </c>
      <c r="V238" s="119" t="str">
        <f t="shared" si="28"/>
        <v/>
      </c>
      <c r="W238" s="120" t="str">
        <f t="shared" si="29"/>
        <v/>
      </c>
      <c r="X238" s="42" t="str">
        <f t="shared" si="30"/>
        <v/>
      </c>
    </row>
    <row r="239" spans="1:24" x14ac:dyDescent="0.25">
      <c r="A239" s="13" t="str">
        <f t="shared" si="31"/>
        <v/>
      </c>
      <c r="B239" s="75" t="str">
        <f>IF(Ansøgning!B221="","",Ansøgning!B221)</f>
        <v/>
      </c>
      <c r="C239" s="75" t="str">
        <f>IF(Ansøgning!C221="","",Ansøgning!C221)</f>
        <v/>
      </c>
      <c r="D239" s="75" t="str">
        <f>IF(Ansøgning!D221="","",Ansøgning!D221)</f>
        <v/>
      </c>
      <c r="E239" s="76" t="str">
        <f>IF(Ansøgning!E221="","",Ansøgning!E221)</f>
        <v/>
      </c>
      <c r="F239" s="76" t="str">
        <f>IF(Ansøgning!F221="","",Ansøgning!F221)</f>
        <v/>
      </c>
      <c r="G239" s="33" t="str">
        <f>IF(OR(E239="",F239=""),"",NETWORKDAYS(E239,F239,Lister!$D$7:$D$13))</f>
        <v/>
      </c>
      <c r="H239" s="76" t="str">
        <f>IF(Ansøgning!H221="","",Ansøgning!H221)</f>
        <v/>
      </c>
      <c r="I239" s="32" t="str">
        <f t="shared" si="25"/>
        <v/>
      </c>
      <c r="J239" s="77" t="str">
        <f>IF(Ansøgning!J221="","",Ansøgning!J221)</f>
        <v/>
      </c>
      <c r="K239" s="77" t="str">
        <f>IF(Ansøgning!K221="","",Ansøgning!K221)</f>
        <v/>
      </c>
      <c r="L239" s="46" t="str">
        <f t="shared" si="26"/>
        <v/>
      </c>
      <c r="M239" s="78" t="str">
        <f>IF(Ansøgning!M221="","",Ansøgning!M221)</f>
        <v/>
      </c>
      <c r="N239" s="31" t="str">
        <f t="shared" si="27"/>
        <v/>
      </c>
      <c r="O239" s="78" t="str">
        <f>IF(Ansøgning!O221="","",Ansøgning!O221)</f>
        <v/>
      </c>
      <c r="P239" s="78" t="str">
        <f>IF(Ansøgning!P221="","",Ansøgning!P221)</f>
        <v/>
      </c>
      <c r="Q239" s="78" t="str">
        <f>IF(Ansøgning!Q221="","",Ansøgning!Q221)</f>
        <v/>
      </c>
      <c r="R239" s="78" t="str">
        <f>IF(Ansøgning!R221="","",Ansøgning!R221)</f>
        <v/>
      </c>
      <c r="S239" s="46" t="str">
        <f>IFERROR(MAX(IF(OR(O239="",P239=""),"",IF(AND(AND(MONTH(E239)&gt;=7,MONTH(E239)&lt;8),AND(MONTH(F239)&gt;=7,MONTH(F239)&lt;8)),(NETWORKDAYS(E239,F239,Lister!$D$7:$D$13)-O239)*N239/NETWORKDAYS(Lister!$D$19,Lister!$E$19,Lister!$D$7:$D$13),IF(AND(AND(MONTH(E239)&gt;=7,MONTH(E239)&lt;8),MONTH(F239)&gt;7),(NETWORKDAYS(E239,Lister!$E$19,Lister!$D$7:$D$13)-O239)*N239/NETWORKDAYS(Lister!$D$19,Lister!$E$19,Lister!$D$7:$D$13),IF(MONTH(E239)&gt;7,0)))),0),"")</f>
        <v/>
      </c>
      <c r="T239" s="46" t="str">
        <f>IFERROR(MAX(IF(OR(O239="",P239=""),"",IF(AND(AND(MONTH(E239)&gt;=8,MONTH(E239)&lt;9),AND(MONTH(F239)&gt;=8,MONTH(F239)&lt;9)),(NETWORKDAYS(E239,F239,Lister!$D$7:$D$13)-P239)*N239/NETWORKDAYS(Lister!$D$20,Lister!$E$20,Lister!$D$7:$D$13),IF(AND(MONTH(E239)=7,MONTH(F239)=8),(NETWORKDAYS(Lister!$D$20,F239,Lister!$D$7:$D$13)-P239)*N239/NETWORKDAYS(Lister!$D$20,Lister!$E$20,Lister!$D$7:$D$13),IF(AND(MONTH(E239)=7,MONTH(F239)=7),0)))),0),"")</f>
        <v/>
      </c>
      <c r="U239" s="78" t="str">
        <f>IF(Ansøgning!U221="","",Ansøgning!U221)</f>
        <v/>
      </c>
      <c r="V239" s="119" t="str">
        <f t="shared" si="28"/>
        <v/>
      </c>
      <c r="W239" s="120" t="str">
        <f t="shared" si="29"/>
        <v/>
      </c>
      <c r="X239" s="42" t="str">
        <f t="shared" si="30"/>
        <v/>
      </c>
    </row>
    <row r="240" spans="1:24" x14ac:dyDescent="0.25">
      <c r="A240" s="13" t="str">
        <f t="shared" si="31"/>
        <v/>
      </c>
      <c r="B240" s="75" t="str">
        <f>IF(Ansøgning!B222="","",Ansøgning!B222)</f>
        <v/>
      </c>
      <c r="C240" s="75" t="str">
        <f>IF(Ansøgning!C222="","",Ansøgning!C222)</f>
        <v/>
      </c>
      <c r="D240" s="75" t="str">
        <f>IF(Ansøgning!D222="","",Ansøgning!D222)</f>
        <v/>
      </c>
      <c r="E240" s="76" t="str">
        <f>IF(Ansøgning!E222="","",Ansøgning!E222)</f>
        <v/>
      </c>
      <c r="F240" s="76" t="str">
        <f>IF(Ansøgning!F222="","",Ansøgning!F222)</f>
        <v/>
      </c>
      <c r="G240" s="33" t="str">
        <f>IF(OR(E240="",F240=""),"",NETWORKDAYS(E240,F240,Lister!$D$7:$D$13))</f>
        <v/>
      </c>
      <c r="H240" s="76" t="str">
        <f>IF(Ansøgning!H222="","",Ansøgning!H222)</f>
        <v/>
      </c>
      <c r="I240" s="32" t="str">
        <f t="shared" si="25"/>
        <v/>
      </c>
      <c r="J240" s="77" t="str">
        <f>IF(Ansøgning!J222="","",Ansøgning!J222)</f>
        <v/>
      </c>
      <c r="K240" s="77" t="str">
        <f>IF(Ansøgning!K222="","",Ansøgning!K222)</f>
        <v/>
      </c>
      <c r="L240" s="46" t="str">
        <f t="shared" si="26"/>
        <v/>
      </c>
      <c r="M240" s="78" t="str">
        <f>IF(Ansøgning!M222="","",Ansøgning!M222)</f>
        <v/>
      </c>
      <c r="N240" s="31" t="str">
        <f t="shared" si="27"/>
        <v/>
      </c>
      <c r="O240" s="78" t="str">
        <f>IF(Ansøgning!O222="","",Ansøgning!O222)</f>
        <v/>
      </c>
      <c r="P240" s="78" t="str">
        <f>IF(Ansøgning!P222="","",Ansøgning!P222)</f>
        <v/>
      </c>
      <c r="Q240" s="78" t="str">
        <f>IF(Ansøgning!Q222="","",Ansøgning!Q222)</f>
        <v/>
      </c>
      <c r="R240" s="78" t="str">
        <f>IF(Ansøgning!R222="","",Ansøgning!R222)</f>
        <v/>
      </c>
      <c r="S240" s="46" t="str">
        <f>IFERROR(MAX(IF(OR(O240="",P240=""),"",IF(AND(AND(MONTH(E240)&gt;=7,MONTH(E240)&lt;8),AND(MONTH(F240)&gt;=7,MONTH(F240)&lt;8)),(NETWORKDAYS(E240,F240,Lister!$D$7:$D$13)-O240)*N240/NETWORKDAYS(Lister!$D$19,Lister!$E$19,Lister!$D$7:$D$13),IF(AND(AND(MONTH(E240)&gt;=7,MONTH(E240)&lt;8),MONTH(F240)&gt;7),(NETWORKDAYS(E240,Lister!$E$19,Lister!$D$7:$D$13)-O240)*N240/NETWORKDAYS(Lister!$D$19,Lister!$E$19,Lister!$D$7:$D$13),IF(MONTH(E240)&gt;7,0)))),0),"")</f>
        <v/>
      </c>
      <c r="T240" s="46" t="str">
        <f>IFERROR(MAX(IF(OR(O240="",P240=""),"",IF(AND(AND(MONTH(E240)&gt;=8,MONTH(E240)&lt;9),AND(MONTH(F240)&gt;=8,MONTH(F240)&lt;9)),(NETWORKDAYS(E240,F240,Lister!$D$7:$D$13)-P240)*N240/NETWORKDAYS(Lister!$D$20,Lister!$E$20,Lister!$D$7:$D$13),IF(AND(MONTH(E240)=7,MONTH(F240)=8),(NETWORKDAYS(Lister!$D$20,F240,Lister!$D$7:$D$13)-P240)*N240/NETWORKDAYS(Lister!$D$20,Lister!$E$20,Lister!$D$7:$D$13),IF(AND(MONTH(E240)=7,MONTH(F240)=7),0)))),0),"")</f>
        <v/>
      </c>
      <c r="U240" s="78" t="str">
        <f>IF(Ansøgning!U222="","",Ansøgning!U222)</f>
        <v/>
      </c>
      <c r="V240" s="119" t="str">
        <f t="shared" si="28"/>
        <v/>
      </c>
      <c r="W240" s="120" t="str">
        <f t="shared" si="29"/>
        <v/>
      </c>
      <c r="X240" s="42" t="str">
        <f t="shared" si="30"/>
        <v/>
      </c>
    </row>
    <row r="241" spans="1:24" x14ac:dyDescent="0.25">
      <c r="A241" s="13" t="str">
        <f t="shared" si="31"/>
        <v/>
      </c>
      <c r="B241" s="75" t="str">
        <f>IF(Ansøgning!B223="","",Ansøgning!B223)</f>
        <v/>
      </c>
      <c r="C241" s="75" t="str">
        <f>IF(Ansøgning!C223="","",Ansøgning!C223)</f>
        <v/>
      </c>
      <c r="D241" s="75" t="str">
        <f>IF(Ansøgning!D223="","",Ansøgning!D223)</f>
        <v/>
      </c>
      <c r="E241" s="76" t="str">
        <f>IF(Ansøgning!E223="","",Ansøgning!E223)</f>
        <v/>
      </c>
      <c r="F241" s="76" t="str">
        <f>IF(Ansøgning!F223="","",Ansøgning!F223)</f>
        <v/>
      </c>
      <c r="G241" s="33" t="str">
        <f>IF(OR(E241="",F241=""),"",NETWORKDAYS(E241,F241,Lister!$D$7:$D$13))</f>
        <v/>
      </c>
      <c r="H241" s="76" t="str">
        <f>IF(Ansøgning!H223="","",Ansøgning!H223)</f>
        <v/>
      </c>
      <c r="I241" s="32" t="str">
        <f t="shared" si="25"/>
        <v/>
      </c>
      <c r="J241" s="77" t="str">
        <f>IF(Ansøgning!J223="","",Ansøgning!J223)</f>
        <v/>
      </c>
      <c r="K241" s="77" t="str">
        <f>IF(Ansøgning!K223="","",Ansøgning!K223)</f>
        <v/>
      </c>
      <c r="L241" s="46" t="str">
        <f t="shared" si="26"/>
        <v/>
      </c>
      <c r="M241" s="78" t="str">
        <f>IF(Ansøgning!M223="","",Ansøgning!M223)</f>
        <v/>
      </c>
      <c r="N241" s="31" t="str">
        <f t="shared" si="27"/>
        <v/>
      </c>
      <c r="O241" s="78" t="str">
        <f>IF(Ansøgning!O223="","",Ansøgning!O223)</f>
        <v/>
      </c>
      <c r="P241" s="78" t="str">
        <f>IF(Ansøgning!P223="","",Ansøgning!P223)</f>
        <v/>
      </c>
      <c r="Q241" s="78" t="str">
        <f>IF(Ansøgning!Q223="","",Ansøgning!Q223)</f>
        <v/>
      </c>
      <c r="R241" s="78" t="str">
        <f>IF(Ansøgning!R223="","",Ansøgning!R223)</f>
        <v/>
      </c>
      <c r="S241" s="46" t="str">
        <f>IFERROR(MAX(IF(OR(O241="",P241=""),"",IF(AND(AND(MONTH(E241)&gt;=7,MONTH(E241)&lt;8),AND(MONTH(F241)&gt;=7,MONTH(F241)&lt;8)),(NETWORKDAYS(E241,F241,Lister!$D$7:$D$13)-O241)*N241/NETWORKDAYS(Lister!$D$19,Lister!$E$19,Lister!$D$7:$D$13),IF(AND(AND(MONTH(E241)&gt;=7,MONTH(E241)&lt;8),MONTH(F241)&gt;7),(NETWORKDAYS(E241,Lister!$E$19,Lister!$D$7:$D$13)-O241)*N241/NETWORKDAYS(Lister!$D$19,Lister!$E$19,Lister!$D$7:$D$13),IF(MONTH(E241)&gt;7,0)))),0),"")</f>
        <v/>
      </c>
      <c r="T241" s="46" t="str">
        <f>IFERROR(MAX(IF(OR(O241="",P241=""),"",IF(AND(AND(MONTH(E241)&gt;=8,MONTH(E241)&lt;9),AND(MONTH(F241)&gt;=8,MONTH(F241)&lt;9)),(NETWORKDAYS(E241,F241,Lister!$D$7:$D$13)-P241)*N241/NETWORKDAYS(Lister!$D$20,Lister!$E$20,Lister!$D$7:$D$13),IF(AND(MONTH(E241)=7,MONTH(F241)=8),(NETWORKDAYS(Lister!$D$20,F241,Lister!$D$7:$D$13)-P241)*N241/NETWORKDAYS(Lister!$D$20,Lister!$E$20,Lister!$D$7:$D$13),IF(AND(MONTH(E241)=7,MONTH(F241)=7),0)))),0),"")</f>
        <v/>
      </c>
      <c r="U241" s="78" t="str">
        <f>IF(Ansøgning!U223="","",Ansøgning!U223)</f>
        <v/>
      </c>
      <c r="V241" s="119" t="str">
        <f t="shared" si="28"/>
        <v/>
      </c>
      <c r="W241" s="120" t="str">
        <f t="shared" si="29"/>
        <v/>
      </c>
      <c r="X241" s="42" t="str">
        <f t="shared" si="30"/>
        <v/>
      </c>
    </row>
    <row r="242" spans="1:24" x14ac:dyDescent="0.25">
      <c r="A242" s="13" t="str">
        <f t="shared" si="31"/>
        <v/>
      </c>
      <c r="B242" s="75" t="str">
        <f>IF(Ansøgning!B224="","",Ansøgning!B224)</f>
        <v/>
      </c>
      <c r="C242" s="75" t="str">
        <f>IF(Ansøgning!C224="","",Ansøgning!C224)</f>
        <v/>
      </c>
      <c r="D242" s="75" t="str">
        <f>IF(Ansøgning!D224="","",Ansøgning!D224)</f>
        <v/>
      </c>
      <c r="E242" s="76" t="str">
        <f>IF(Ansøgning!E224="","",Ansøgning!E224)</f>
        <v/>
      </c>
      <c r="F242" s="76" t="str">
        <f>IF(Ansøgning!F224="","",Ansøgning!F224)</f>
        <v/>
      </c>
      <c r="G242" s="33" t="str">
        <f>IF(OR(E242="",F242=""),"",NETWORKDAYS(E242,F242,Lister!$D$7:$D$13))</f>
        <v/>
      </c>
      <c r="H242" s="76" t="str">
        <f>IF(Ansøgning!H224="","",Ansøgning!H224)</f>
        <v/>
      </c>
      <c r="I242" s="32" t="str">
        <f t="shared" si="25"/>
        <v/>
      </c>
      <c r="J242" s="77" t="str">
        <f>IF(Ansøgning!J224="","",Ansøgning!J224)</f>
        <v/>
      </c>
      <c r="K242" s="77" t="str">
        <f>IF(Ansøgning!K224="","",Ansøgning!K224)</f>
        <v/>
      </c>
      <c r="L242" s="46" t="str">
        <f t="shared" si="26"/>
        <v/>
      </c>
      <c r="M242" s="78" t="str">
        <f>IF(Ansøgning!M224="","",Ansøgning!M224)</f>
        <v/>
      </c>
      <c r="N242" s="31" t="str">
        <f t="shared" si="27"/>
        <v/>
      </c>
      <c r="O242" s="78" t="str">
        <f>IF(Ansøgning!O224="","",Ansøgning!O224)</f>
        <v/>
      </c>
      <c r="P242" s="78" t="str">
        <f>IF(Ansøgning!P224="","",Ansøgning!P224)</f>
        <v/>
      </c>
      <c r="Q242" s="78" t="str">
        <f>IF(Ansøgning!Q224="","",Ansøgning!Q224)</f>
        <v/>
      </c>
      <c r="R242" s="78" t="str">
        <f>IF(Ansøgning!R224="","",Ansøgning!R224)</f>
        <v/>
      </c>
      <c r="S242" s="46" t="str">
        <f>IFERROR(MAX(IF(OR(O242="",P242=""),"",IF(AND(AND(MONTH(E242)&gt;=7,MONTH(E242)&lt;8),AND(MONTH(F242)&gt;=7,MONTH(F242)&lt;8)),(NETWORKDAYS(E242,F242,Lister!$D$7:$D$13)-O242)*N242/NETWORKDAYS(Lister!$D$19,Lister!$E$19,Lister!$D$7:$D$13),IF(AND(AND(MONTH(E242)&gt;=7,MONTH(E242)&lt;8),MONTH(F242)&gt;7),(NETWORKDAYS(E242,Lister!$E$19,Lister!$D$7:$D$13)-O242)*N242/NETWORKDAYS(Lister!$D$19,Lister!$E$19,Lister!$D$7:$D$13),IF(MONTH(E242)&gt;7,0)))),0),"")</f>
        <v/>
      </c>
      <c r="T242" s="46" t="str">
        <f>IFERROR(MAX(IF(OR(O242="",P242=""),"",IF(AND(AND(MONTH(E242)&gt;=8,MONTH(E242)&lt;9),AND(MONTH(F242)&gt;=8,MONTH(F242)&lt;9)),(NETWORKDAYS(E242,F242,Lister!$D$7:$D$13)-P242)*N242/NETWORKDAYS(Lister!$D$20,Lister!$E$20,Lister!$D$7:$D$13),IF(AND(MONTH(E242)=7,MONTH(F242)=8),(NETWORKDAYS(Lister!$D$20,F242,Lister!$D$7:$D$13)-P242)*N242/NETWORKDAYS(Lister!$D$20,Lister!$E$20,Lister!$D$7:$D$13),IF(AND(MONTH(E242)=7,MONTH(F242)=7),0)))),0),"")</f>
        <v/>
      </c>
      <c r="U242" s="78" t="str">
        <f>IF(Ansøgning!U224="","",Ansøgning!U224)</f>
        <v/>
      </c>
      <c r="V242" s="119" t="str">
        <f t="shared" si="28"/>
        <v/>
      </c>
      <c r="W242" s="120" t="str">
        <f t="shared" si="29"/>
        <v/>
      </c>
      <c r="X242" s="42" t="str">
        <f t="shared" si="30"/>
        <v/>
      </c>
    </row>
    <row r="243" spans="1:24" x14ac:dyDescent="0.25">
      <c r="A243" s="13" t="str">
        <f t="shared" si="31"/>
        <v/>
      </c>
      <c r="B243" s="75" t="str">
        <f>IF(Ansøgning!B225="","",Ansøgning!B225)</f>
        <v/>
      </c>
      <c r="C243" s="75" t="str">
        <f>IF(Ansøgning!C225="","",Ansøgning!C225)</f>
        <v/>
      </c>
      <c r="D243" s="75" t="str">
        <f>IF(Ansøgning!D225="","",Ansøgning!D225)</f>
        <v/>
      </c>
      <c r="E243" s="76" t="str">
        <f>IF(Ansøgning!E225="","",Ansøgning!E225)</f>
        <v/>
      </c>
      <c r="F243" s="76" t="str">
        <f>IF(Ansøgning!F225="","",Ansøgning!F225)</f>
        <v/>
      </c>
      <c r="G243" s="33" t="str">
        <f>IF(OR(E243="",F243=""),"",NETWORKDAYS(E243,F243,Lister!$D$7:$D$13))</f>
        <v/>
      </c>
      <c r="H243" s="76" t="str">
        <f>IF(Ansøgning!H225="","",Ansøgning!H225)</f>
        <v/>
      </c>
      <c r="I243" s="32" t="str">
        <f t="shared" si="25"/>
        <v/>
      </c>
      <c r="J243" s="77" t="str">
        <f>IF(Ansøgning!J225="","",Ansøgning!J225)</f>
        <v/>
      </c>
      <c r="K243" s="77" t="str">
        <f>IF(Ansøgning!K225="","",Ansøgning!K225)</f>
        <v/>
      </c>
      <c r="L243" s="46" t="str">
        <f t="shared" si="26"/>
        <v/>
      </c>
      <c r="M243" s="78" t="str">
        <f>IF(Ansøgning!M225="","",Ansøgning!M225)</f>
        <v/>
      </c>
      <c r="N243" s="31" t="str">
        <f t="shared" si="27"/>
        <v/>
      </c>
      <c r="O243" s="78" t="str">
        <f>IF(Ansøgning!O225="","",Ansøgning!O225)</f>
        <v/>
      </c>
      <c r="P243" s="78" t="str">
        <f>IF(Ansøgning!P225="","",Ansøgning!P225)</f>
        <v/>
      </c>
      <c r="Q243" s="78" t="str">
        <f>IF(Ansøgning!Q225="","",Ansøgning!Q225)</f>
        <v/>
      </c>
      <c r="R243" s="78" t="str">
        <f>IF(Ansøgning!R225="","",Ansøgning!R225)</f>
        <v/>
      </c>
      <c r="S243" s="46" t="str">
        <f>IFERROR(MAX(IF(OR(O243="",P243=""),"",IF(AND(AND(MONTH(E243)&gt;=7,MONTH(E243)&lt;8),AND(MONTH(F243)&gt;=7,MONTH(F243)&lt;8)),(NETWORKDAYS(E243,F243,Lister!$D$7:$D$13)-O243)*N243/NETWORKDAYS(Lister!$D$19,Lister!$E$19,Lister!$D$7:$D$13),IF(AND(AND(MONTH(E243)&gt;=7,MONTH(E243)&lt;8),MONTH(F243)&gt;7),(NETWORKDAYS(E243,Lister!$E$19,Lister!$D$7:$D$13)-O243)*N243/NETWORKDAYS(Lister!$D$19,Lister!$E$19,Lister!$D$7:$D$13),IF(MONTH(E243)&gt;7,0)))),0),"")</f>
        <v/>
      </c>
      <c r="T243" s="46" t="str">
        <f>IFERROR(MAX(IF(OR(O243="",P243=""),"",IF(AND(AND(MONTH(E243)&gt;=8,MONTH(E243)&lt;9),AND(MONTH(F243)&gt;=8,MONTH(F243)&lt;9)),(NETWORKDAYS(E243,F243,Lister!$D$7:$D$13)-P243)*N243/NETWORKDAYS(Lister!$D$20,Lister!$E$20,Lister!$D$7:$D$13),IF(AND(MONTH(E243)=7,MONTH(F243)=8),(NETWORKDAYS(Lister!$D$20,F243,Lister!$D$7:$D$13)-P243)*N243/NETWORKDAYS(Lister!$D$20,Lister!$E$20,Lister!$D$7:$D$13),IF(AND(MONTH(E243)=7,MONTH(F243)=7),0)))),0),"")</f>
        <v/>
      </c>
      <c r="U243" s="78" t="str">
        <f>IF(Ansøgning!U225="","",Ansøgning!U225)</f>
        <v/>
      </c>
      <c r="V243" s="119" t="str">
        <f t="shared" si="28"/>
        <v/>
      </c>
      <c r="W243" s="120" t="str">
        <f t="shared" si="29"/>
        <v/>
      </c>
      <c r="X243" s="42" t="str">
        <f t="shared" si="30"/>
        <v/>
      </c>
    </row>
    <row r="244" spans="1:24" x14ac:dyDescent="0.25">
      <c r="A244" s="13" t="str">
        <f t="shared" si="31"/>
        <v/>
      </c>
      <c r="B244" s="75" t="str">
        <f>IF(Ansøgning!B226="","",Ansøgning!B226)</f>
        <v/>
      </c>
      <c r="C244" s="75" t="str">
        <f>IF(Ansøgning!C226="","",Ansøgning!C226)</f>
        <v/>
      </c>
      <c r="D244" s="75" t="str">
        <f>IF(Ansøgning!D226="","",Ansøgning!D226)</f>
        <v/>
      </c>
      <c r="E244" s="76" t="str">
        <f>IF(Ansøgning!E226="","",Ansøgning!E226)</f>
        <v/>
      </c>
      <c r="F244" s="76" t="str">
        <f>IF(Ansøgning!F226="","",Ansøgning!F226)</f>
        <v/>
      </c>
      <c r="G244" s="33" t="str">
        <f>IF(OR(E244="",F244=""),"",NETWORKDAYS(E244,F244,Lister!$D$7:$D$13))</f>
        <v/>
      </c>
      <c r="H244" s="76" t="str">
        <f>IF(Ansøgning!H226="","",Ansøgning!H226)</f>
        <v/>
      </c>
      <c r="I244" s="32" t="str">
        <f t="shared" si="25"/>
        <v/>
      </c>
      <c r="J244" s="77" t="str">
        <f>IF(Ansøgning!J226="","",Ansøgning!J226)</f>
        <v/>
      </c>
      <c r="K244" s="77" t="str">
        <f>IF(Ansøgning!K226="","",Ansøgning!K226)</f>
        <v/>
      </c>
      <c r="L244" s="46" t="str">
        <f t="shared" si="26"/>
        <v/>
      </c>
      <c r="M244" s="78" t="str">
        <f>IF(Ansøgning!M226="","",Ansøgning!M226)</f>
        <v/>
      </c>
      <c r="N244" s="31" t="str">
        <f t="shared" si="27"/>
        <v/>
      </c>
      <c r="O244" s="78" t="str">
        <f>IF(Ansøgning!O226="","",Ansøgning!O226)</f>
        <v/>
      </c>
      <c r="P244" s="78" t="str">
        <f>IF(Ansøgning!P226="","",Ansøgning!P226)</f>
        <v/>
      </c>
      <c r="Q244" s="78" t="str">
        <f>IF(Ansøgning!Q226="","",Ansøgning!Q226)</f>
        <v/>
      </c>
      <c r="R244" s="78" t="str">
        <f>IF(Ansøgning!R226="","",Ansøgning!R226)</f>
        <v/>
      </c>
      <c r="S244" s="46" t="str">
        <f>IFERROR(MAX(IF(OR(O244="",P244=""),"",IF(AND(AND(MONTH(E244)&gt;=7,MONTH(E244)&lt;8),AND(MONTH(F244)&gt;=7,MONTH(F244)&lt;8)),(NETWORKDAYS(E244,F244,Lister!$D$7:$D$13)-O244)*N244/NETWORKDAYS(Lister!$D$19,Lister!$E$19,Lister!$D$7:$D$13),IF(AND(AND(MONTH(E244)&gt;=7,MONTH(E244)&lt;8),MONTH(F244)&gt;7),(NETWORKDAYS(E244,Lister!$E$19,Lister!$D$7:$D$13)-O244)*N244/NETWORKDAYS(Lister!$D$19,Lister!$E$19,Lister!$D$7:$D$13),IF(MONTH(E244)&gt;7,0)))),0),"")</f>
        <v/>
      </c>
      <c r="T244" s="46" t="str">
        <f>IFERROR(MAX(IF(OR(O244="",P244=""),"",IF(AND(AND(MONTH(E244)&gt;=8,MONTH(E244)&lt;9),AND(MONTH(F244)&gt;=8,MONTH(F244)&lt;9)),(NETWORKDAYS(E244,F244,Lister!$D$7:$D$13)-P244)*N244/NETWORKDAYS(Lister!$D$20,Lister!$E$20,Lister!$D$7:$D$13),IF(AND(MONTH(E244)=7,MONTH(F244)=8),(NETWORKDAYS(Lister!$D$20,F244,Lister!$D$7:$D$13)-P244)*N244/NETWORKDAYS(Lister!$D$20,Lister!$E$20,Lister!$D$7:$D$13),IF(AND(MONTH(E244)=7,MONTH(F244)=7),0)))),0),"")</f>
        <v/>
      </c>
      <c r="U244" s="78" t="str">
        <f>IF(Ansøgning!U226="","",Ansøgning!U226)</f>
        <v/>
      </c>
      <c r="V244" s="119" t="str">
        <f t="shared" si="28"/>
        <v/>
      </c>
      <c r="W244" s="120" t="str">
        <f t="shared" si="29"/>
        <v/>
      </c>
      <c r="X244" s="42" t="str">
        <f t="shared" si="30"/>
        <v/>
      </c>
    </row>
    <row r="245" spans="1:24" x14ac:dyDescent="0.25">
      <c r="A245" s="13" t="str">
        <f t="shared" si="31"/>
        <v/>
      </c>
      <c r="B245" s="75" t="str">
        <f>IF(Ansøgning!B227="","",Ansøgning!B227)</f>
        <v/>
      </c>
      <c r="C245" s="75" t="str">
        <f>IF(Ansøgning!C227="","",Ansøgning!C227)</f>
        <v/>
      </c>
      <c r="D245" s="75" t="str">
        <f>IF(Ansøgning!D227="","",Ansøgning!D227)</f>
        <v/>
      </c>
      <c r="E245" s="76" t="str">
        <f>IF(Ansøgning!E227="","",Ansøgning!E227)</f>
        <v/>
      </c>
      <c r="F245" s="76" t="str">
        <f>IF(Ansøgning!F227="","",Ansøgning!F227)</f>
        <v/>
      </c>
      <c r="G245" s="33" t="str">
        <f>IF(OR(E245="",F245=""),"",NETWORKDAYS(E245,F245,Lister!$D$7:$D$13))</f>
        <v/>
      </c>
      <c r="H245" s="76" t="str">
        <f>IF(Ansøgning!H227="","",Ansøgning!H227)</f>
        <v/>
      </c>
      <c r="I245" s="32" t="str">
        <f t="shared" si="25"/>
        <v/>
      </c>
      <c r="J245" s="77" t="str">
        <f>IF(Ansøgning!J227="","",Ansøgning!J227)</f>
        <v/>
      </c>
      <c r="K245" s="77" t="str">
        <f>IF(Ansøgning!K227="","",Ansøgning!K227)</f>
        <v/>
      </c>
      <c r="L245" s="46" t="str">
        <f t="shared" si="26"/>
        <v/>
      </c>
      <c r="M245" s="78" t="str">
        <f>IF(Ansøgning!M227="","",Ansøgning!M227)</f>
        <v/>
      </c>
      <c r="N245" s="31" t="str">
        <f t="shared" si="27"/>
        <v/>
      </c>
      <c r="O245" s="78" t="str">
        <f>IF(Ansøgning!O227="","",Ansøgning!O227)</f>
        <v/>
      </c>
      <c r="P245" s="78" t="str">
        <f>IF(Ansøgning!P227="","",Ansøgning!P227)</f>
        <v/>
      </c>
      <c r="Q245" s="78" t="str">
        <f>IF(Ansøgning!Q227="","",Ansøgning!Q227)</f>
        <v/>
      </c>
      <c r="R245" s="78" t="str">
        <f>IF(Ansøgning!R227="","",Ansøgning!R227)</f>
        <v/>
      </c>
      <c r="S245" s="46" t="str">
        <f>IFERROR(MAX(IF(OR(O245="",P245=""),"",IF(AND(AND(MONTH(E245)&gt;=7,MONTH(E245)&lt;8),AND(MONTH(F245)&gt;=7,MONTH(F245)&lt;8)),(NETWORKDAYS(E245,F245,Lister!$D$7:$D$13)-O245)*N245/NETWORKDAYS(Lister!$D$19,Lister!$E$19,Lister!$D$7:$D$13),IF(AND(AND(MONTH(E245)&gt;=7,MONTH(E245)&lt;8),MONTH(F245)&gt;7),(NETWORKDAYS(E245,Lister!$E$19,Lister!$D$7:$D$13)-O245)*N245/NETWORKDAYS(Lister!$D$19,Lister!$E$19,Lister!$D$7:$D$13),IF(MONTH(E245)&gt;7,0)))),0),"")</f>
        <v/>
      </c>
      <c r="T245" s="46" t="str">
        <f>IFERROR(MAX(IF(OR(O245="",P245=""),"",IF(AND(AND(MONTH(E245)&gt;=8,MONTH(E245)&lt;9),AND(MONTH(F245)&gt;=8,MONTH(F245)&lt;9)),(NETWORKDAYS(E245,F245,Lister!$D$7:$D$13)-P245)*N245/NETWORKDAYS(Lister!$D$20,Lister!$E$20,Lister!$D$7:$D$13),IF(AND(MONTH(E245)=7,MONTH(F245)=8),(NETWORKDAYS(Lister!$D$20,F245,Lister!$D$7:$D$13)-P245)*N245/NETWORKDAYS(Lister!$D$20,Lister!$E$20,Lister!$D$7:$D$13),IF(AND(MONTH(E245)=7,MONTH(F245)=7),0)))),0),"")</f>
        <v/>
      </c>
      <c r="U245" s="78" t="str">
        <f>IF(Ansøgning!U227="","",Ansøgning!U227)</f>
        <v/>
      </c>
      <c r="V245" s="119" t="str">
        <f t="shared" si="28"/>
        <v/>
      </c>
      <c r="W245" s="120" t="str">
        <f t="shared" si="29"/>
        <v/>
      </c>
      <c r="X245" s="42" t="str">
        <f t="shared" si="30"/>
        <v/>
      </c>
    </row>
    <row r="246" spans="1:24" x14ac:dyDescent="0.25">
      <c r="A246" s="13" t="str">
        <f t="shared" si="31"/>
        <v/>
      </c>
      <c r="B246" s="75" t="str">
        <f>IF(Ansøgning!B228="","",Ansøgning!B228)</f>
        <v/>
      </c>
      <c r="C246" s="75" t="str">
        <f>IF(Ansøgning!C228="","",Ansøgning!C228)</f>
        <v/>
      </c>
      <c r="D246" s="75" t="str">
        <f>IF(Ansøgning!D228="","",Ansøgning!D228)</f>
        <v/>
      </c>
      <c r="E246" s="76" t="str">
        <f>IF(Ansøgning!E228="","",Ansøgning!E228)</f>
        <v/>
      </c>
      <c r="F246" s="76" t="str">
        <f>IF(Ansøgning!F228="","",Ansøgning!F228)</f>
        <v/>
      </c>
      <c r="G246" s="33" t="str">
        <f>IF(OR(E246="",F246=""),"",NETWORKDAYS(E246,F246,Lister!$D$7:$D$13))</f>
        <v/>
      </c>
      <c r="H246" s="76" t="str">
        <f>IF(Ansøgning!H228="","",Ansøgning!H228)</f>
        <v/>
      </c>
      <c r="I246" s="32" t="str">
        <f t="shared" si="25"/>
        <v/>
      </c>
      <c r="J246" s="77" t="str">
        <f>IF(Ansøgning!J228="","",Ansøgning!J228)</f>
        <v/>
      </c>
      <c r="K246" s="77" t="str">
        <f>IF(Ansøgning!K228="","",Ansøgning!K228)</f>
        <v/>
      </c>
      <c r="L246" s="46" t="str">
        <f t="shared" si="26"/>
        <v/>
      </c>
      <c r="M246" s="78" t="str">
        <f>IF(Ansøgning!M228="","",Ansøgning!M228)</f>
        <v/>
      </c>
      <c r="N246" s="31" t="str">
        <f t="shared" si="27"/>
        <v/>
      </c>
      <c r="O246" s="78" t="str">
        <f>IF(Ansøgning!O228="","",Ansøgning!O228)</f>
        <v/>
      </c>
      <c r="P246" s="78" t="str">
        <f>IF(Ansøgning!P228="","",Ansøgning!P228)</f>
        <v/>
      </c>
      <c r="Q246" s="78" t="str">
        <f>IF(Ansøgning!Q228="","",Ansøgning!Q228)</f>
        <v/>
      </c>
      <c r="R246" s="78" t="str">
        <f>IF(Ansøgning!R228="","",Ansøgning!R228)</f>
        <v/>
      </c>
      <c r="S246" s="46" t="str">
        <f>IFERROR(MAX(IF(OR(O246="",P246=""),"",IF(AND(AND(MONTH(E246)&gt;=7,MONTH(E246)&lt;8),AND(MONTH(F246)&gt;=7,MONTH(F246)&lt;8)),(NETWORKDAYS(E246,F246,Lister!$D$7:$D$13)-O246)*N246/NETWORKDAYS(Lister!$D$19,Lister!$E$19,Lister!$D$7:$D$13),IF(AND(AND(MONTH(E246)&gt;=7,MONTH(E246)&lt;8),MONTH(F246)&gt;7),(NETWORKDAYS(E246,Lister!$E$19,Lister!$D$7:$D$13)-O246)*N246/NETWORKDAYS(Lister!$D$19,Lister!$E$19,Lister!$D$7:$D$13),IF(MONTH(E246)&gt;7,0)))),0),"")</f>
        <v/>
      </c>
      <c r="T246" s="46" t="str">
        <f>IFERROR(MAX(IF(OR(O246="",P246=""),"",IF(AND(AND(MONTH(E246)&gt;=8,MONTH(E246)&lt;9),AND(MONTH(F246)&gt;=8,MONTH(F246)&lt;9)),(NETWORKDAYS(E246,F246,Lister!$D$7:$D$13)-P246)*N246/NETWORKDAYS(Lister!$D$20,Lister!$E$20,Lister!$D$7:$D$13),IF(AND(MONTH(E246)=7,MONTH(F246)=8),(NETWORKDAYS(Lister!$D$20,F246,Lister!$D$7:$D$13)-P246)*N246/NETWORKDAYS(Lister!$D$20,Lister!$E$20,Lister!$D$7:$D$13),IF(AND(MONTH(E246)=7,MONTH(F246)=7),0)))),0),"")</f>
        <v/>
      </c>
      <c r="U246" s="78" t="str">
        <f>IF(Ansøgning!U228="","",Ansøgning!U228)</f>
        <v/>
      </c>
      <c r="V246" s="119" t="str">
        <f t="shared" si="28"/>
        <v/>
      </c>
      <c r="W246" s="120" t="str">
        <f t="shared" si="29"/>
        <v/>
      </c>
      <c r="X246" s="42" t="str">
        <f t="shared" si="30"/>
        <v/>
      </c>
    </row>
    <row r="247" spans="1:24" x14ac:dyDescent="0.25">
      <c r="A247" s="13" t="str">
        <f t="shared" si="31"/>
        <v/>
      </c>
      <c r="B247" s="75" t="str">
        <f>IF(Ansøgning!B229="","",Ansøgning!B229)</f>
        <v/>
      </c>
      <c r="C247" s="75" t="str">
        <f>IF(Ansøgning!C229="","",Ansøgning!C229)</f>
        <v/>
      </c>
      <c r="D247" s="75" t="str">
        <f>IF(Ansøgning!D229="","",Ansøgning!D229)</f>
        <v/>
      </c>
      <c r="E247" s="76" t="str">
        <f>IF(Ansøgning!E229="","",Ansøgning!E229)</f>
        <v/>
      </c>
      <c r="F247" s="76" t="str">
        <f>IF(Ansøgning!F229="","",Ansøgning!F229)</f>
        <v/>
      </c>
      <c r="G247" s="33" t="str">
        <f>IF(OR(E247="",F247=""),"",NETWORKDAYS(E247,F247,Lister!$D$7:$D$13))</f>
        <v/>
      </c>
      <c r="H247" s="76" t="str">
        <f>IF(Ansøgning!H229="","",Ansøgning!H229)</f>
        <v/>
      </c>
      <c r="I247" s="32" t="str">
        <f t="shared" si="25"/>
        <v/>
      </c>
      <c r="J247" s="77" t="str">
        <f>IF(Ansøgning!J229="","",Ansøgning!J229)</f>
        <v/>
      </c>
      <c r="K247" s="77" t="str">
        <f>IF(Ansøgning!K229="","",Ansøgning!K229)</f>
        <v/>
      </c>
      <c r="L247" s="46" t="str">
        <f t="shared" si="26"/>
        <v/>
      </c>
      <c r="M247" s="78" t="str">
        <f>IF(Ansøgning!M229="","",Ansøgning!M229)</f>
        <v/>
      </c>
      <c r="N247" s="31" t="str">
        <f t="shared" si="27"/>
        <v/>
      </c>
      <c r="O247" s="78" t="str">
        <f>IF(Ansøgning!O229="","",Ansøgning!O229)</f>
        <v/>
      </c>
      <c r="P247" s="78" t="str">
        <f>IF(Ansøgning!P229="","",Ansøgning!P229)</f>
        <v/>
      </c>
      <c r="Q247" s="78" t="str">
        <f>IF(Ansøgning!Q229="","",Ansøgning!Q229)</f>
        <v/>
      </c>
      <c r="R247" s="78" t="str">
        <f>IF(Ansøgning!R229="","",Ansøgning!R229)</f>
        <v/>
      </c>
      <c r="S247" s="46" t="str">
        <f>IFERROR(MAX(IF(OR(O247="",P247=""),"",IF(AND(AND(MONTH(E247)&gt;=7,MONTH(E247)&lt;8),AND(MONTH(F247)&gt;=7,MONTH(F247)&lt;8)),(NETWORKDAYS(E247,F247,Lister!$D$7:$D$13)-O247)*N247/NETWORKDAYS(Lister!$D$19,Lister!$E$19,Lister!$D$7:$D$13),IF(AND(AND(MONTH(E247)&gt;=7,MONTH(E247)&lt;8),MONTH(F247)&gt;7),(NETWORKDAYS(E247,Lister!$E$19,Lister!$D$7:$D$13)-O247)*N247/NETWORKDAYS(Lister!$D$19,Lister!$E$19,Lister!$D$7:$D$13),IF(MONTH(E247)&gt;7,0)))),0),"")</f>
        <v/>
      </c>
      <c r="T247" s="46" t="str">
        <f>IFERROR(MAX(IF(OR(O247="",P247=""),"",IF(AND(AND(MONTH(E247)&gt;=8,MONTH(E247)&lt;9),AND(MONTH(F247)&gt;=8,MONTH(F247)&lt;9)),(NETWORKDAYS(E247,F247,Lister!$D$7:$D$13)-P247)*N247/NETWORKDAYS(Lister!$D$20,Lister!$E$20,Lister!$D$7:$D$13),IF(AND(MONTH(E247)=7,MONTH(F247)=8),(NETWORKDAYS(Lister!$D$20,F247,Lister!$D$7:$D$13)-P247)*N247/NETWORKDAYS(Lister!$D$20,Lister!$E$20,Lister!$D$7:$D$13),IF(AND(MONTH(E247)=7,MONTH(F247)=7),0)))),0),"")</f>
        <v/>
      </c>
      <c r="U247" s="78" t="str">
        <f>IF(Ansøgning!U229="","",Ansøgning!U229)</f>
        <v/>
      </c>
      <c r="V247" s="119" t="str">
        <f t="shared" si="28"/>
        <v/>
      </c>
      <c r="W247" s="120" t="str">
        <f t="shared" si="29"/>
        <v/>
      </c>
      <c r="X247" s="42" t="str">
        <f t="shared" si="30"/>
        <v/>
      </c>
    </row>
    <row r="248" spans="1:24" x14ac:dyDescent="0.25">
      <c r="A248" s="13" t="str">
        <f t="shared" si="31"/>
        <v/>
      </c>
      <c r="B248" s="75" t="str">
        <f>IF(Ansøgning!B230="","",Ansøgning!B230)</f>
        <v/>
      </c>
      <c r="C248" s="75" t="str">
        <f>IF(Ansøgning!C230="","",Ansøgning!C230)</f>
        <v/>
      </c>
      <c r="D248" s="75" t="str">
        <f>IF(Ansøgning!D230="","",Ansøgning!D230)</f>
        <v/>
      </c>
      <c r="E248" s="76" t="str">
        <f>IF(Ansøgning!E230="","",Ansøgning!E230)</f>
        <v/>
      </c>
      <c r="F248" s="76" t="str">
        <f>IF(Ansøgning!F230="","",Ansøgning!F230)</f>
        <v/>
      </c>
      <c r="G248" s="33" t="str">
        <f>IF(OR(E248="",F248=""),"",NETWORKDAYS(E248,F248,Lister!$D$7:$D$13))</f>
        <v/>
      </c>
      <c r="H248" s="76" t="str">
        <f>IF(Ansøgning!H230="","",Ansøgning!H230)</f>
        <v/>
      </c>
      <c r="I248" s="32" t="str">
        <f t="shared" si="25"/>
        <v/>
      </c>
      <c r="J248" s="77" t="str">
        <f>IF(Ansøgning!J230="","",Ansøgning!J230)</f>
        <v/>
      </c>
      <c r="K248" s="77" t="str">
        <f>IF(Ansøgning!K230="","",Ansøgning!K230)</f>
        <v/>
      </c>
      <c r="L248" s="46" t="str">
        <f t="shared" si="26"/>
        <v/>
      </c>
      <c r="M248" s="78" t="str">
        <f>IF(Ansøgning!M230="","",Ansøgning!M230)</f>
        <v/>
      </c>
      <c r="N248" s="31" t="str">
        <f t="shared" si="27"/>
        <v/>
      </c>
      <c r="O248" s="78" t="str">
        <f>IF(Ansøgning!O230="","",Ansøgning!O230)</f>
        <v/>
      </c>
      <c r="P248" s="78" t="str">
        <f>IF(Ansøgning!P230="","",Ansøgning!P230)</f>
        <v/>
      </c>
      <c r="Q248" s="78" t="str">
        <f>IF(Ansøgning!Q230="","",Ansøgning!Q230)</f>
        <v/>
      </c>
      <c r="R248" s="78" t="str">
        <f>IF(Ansøgning!R230="","",Ansøgning!R230)</f>
        <v/>
      </c>
      <c r="S248" s="46" t="str">
        <f>IFERROR(MAX(IF(OR(O248="",P248=""),"",IF(AND(AND(MONTH(E248)&gt;=7,MONTH(E248)&lt;8),AND(MONTH(F248)&gt;=7,MONTH(F248)&lt;8)),(NETWORKDAYS(E248,F248,Lister!$D$7:$D$13)-O248)*N248/NETWORKDAYS(Lister!$D$19,Lister!$E$19,Lister!$D$7:$D$13),IF(AND(AND(MONTH(E248)&gt;=7,MONTH(E248)&lt;8),MONTH(F248)&gt;7),(NETWORKDAYS(E248,Lister!$E$19,Lister!$D$7:$D$13)-O248)*N248/NETWORKDAYS(Lister!$D$19,Lister!$E$19,Lister!$D$7:$D$13),IF(MONTH(E248)&gt;7,0)))),0),"")</f>
        <v/>
      </c>
      <c r="T248" s="46" t="str">
        <f>IFERROR(MAX(IF(OR(O248="",P248=""),"",IF(AND(AND(MONTH(E248)&gt;=8,MONTH(E248)&lt;9),AND(MONTH(F248)&gt;=8,MONTH(F248)&lt;9)),(NETWORKDAYS(E248,F248,Lister!$D$7:$D$13)-P248)*N248/NETWORKDAYS(Lister!$D$20,Lister!$E$20,Lister!$D$7:$D$13),IF(AND(MONTH(E248)=7,MONTH(F248)=8),(NETWORKDAYS(Lister!$D$20,F248,Lister!$D$7:$D$13)-P248)*N248/NETWORKDAYS(Lister!$D$20,Lister!$E$20,Lister!$D$7:$D$13),IF(AND(MONTH(E248)=7,MONTH(F248)=7),0)))),0),"")</f>
        <v/>
      </c>
      <c r="U248" s="78" t="str">
        <f>IF(Ansøgning!U230="","",Ansøgning!U230)</f>
        <v/>
      </c>
      <c r="V248" s="119" t="str">
        <f t="shared" si="28"/>
        <v/>
      </c>
      <c r="W248" s="120" t="str">
        <f t="shared" si="29"/>
        <v/>
      </c>
      <c r="X248" s="42" t="str">
        <f t="shared" si="30"/>
        <v/>
      </c>
    </row>
    <row r="249" spans="1:24" x14ac:dyDescent="0.25">
      <c r="A249" s="13" t="str">
        <f t="shared" si="31"/>
        <v/>
      </c>
      <c r="B249" s="75" t="str">
        <f>IF(Ansøgning!B231="","",Ansøgning!B231)</f>
        <v/>
      </c>
      <c r="C249" s="75" t="str">
        <f>IF(Ansøgning!C231="","",Ansøgning!C231)</f>
        <v/>
      </c>
      <c r="D249" s="75" t="str">
        <f>IF(Ansøgning!D231="","",Ansøgning!D231)</f>
        <v/>
      </c>
      <c r="E249" s="76" t="str">
        <f>IF(Ansøgning!E231="","",Ansøgning!E231)</f>
        <v/>
      </c>
      <c r="F249" s="76" t="str">
        <f>IF(Ansøgning!F231="","",Ansøgning!F231)</f>
        <v/>
      </c>
      <c r="G249" s="33" t="str">
        <f>IF(OR(E249="",F249=""),"",NETWORKDAYS(E249,F249,Lister!$D$7:$D$13))</f>
        <v/>
      </c>
      <c r="H249" s="76" t="str">
        <f>IF(Ansøgning!H231="","",Ansøgning!H231)</f>
        <v/>
      </c>
      <c r="I249" s="32" t="str">
        <f t="shared" si="25"/>
        <v/>
      </c>
      <c r="J249" s="77" t="str">
        <f>IF(Ansøgning!J231="","",Ansøgning!J231)</f>
        <v/>
      </c>
      <c r="K249" s="77" t="str">
        <f>IF(Ansøgning!K231="","",Ansøgning!K231)</f>
        <v/>
      </c>
      <c r="L249" s="46" t="str">
        <f t="shared" si="26"/>
        <v/>
      </c>
      <c r="M249" s="78" t="str">
        <f>IF(Ansøgning!M231="","",Ansøgning!M231)</f>
        <v/>
      </c>
      <c r="N249" s="31" t="str">
        <f t="shared" si="27"/>
        <v/>
      </c>
      <c r="O249" s="78" t="str">
        <f>IF(Ansøgning!O231="","",Ansøgning!O231)</f>
        <v/>
      </c>
      <c r="P249" s="78" t="str">
        <f>IF(Ansøgning!P231="","",Ansøgning!P231)</f>
        <v/>
      </c>
      <c r="Q249" s="78" t="str">
        <f>IF(Ansøgning!Q231="","",Ansøgning!Q231)</f>
        <v/>
      </c>
      <c r="R249" s="78" t="str">
        <f>IF(Ansøgning!R231="","",Ansøgning!R231)</f>
        <v/>
      </c>
      <c r="S249" s="46" t="str">
        <f>IFERROR(MAX(IF(OR(O249="",P249=""),"",IF(AND(AND(MONTH(E249)&gt;=7,MONTH(E249)&lt;8),AND(MONTH(F249)&gt;=7,MONTH(F249)&lt;8)),(NETWORKDAYS(E249,F249,Lister!$D$7:$D$13)-O249)*N249/NETWORKDAYS(Lister!$D$19,Lister!$E$19,Lister!$D$7:$D$13),IF(AND(AND(MONTH(E249)&gt;=7,MONTH(E249)&lt;8),MONTH(F249)&gt;7),(NETWORKDAYS(E249,Lister!$E$19,Lister!$D$7:$D$13)-O249)*N249/NETWORKDAYS(Lister!$D$19,Lister!$E$19,Lister!$D$7:$D$13),IF(MONTH(E249)&gt;7,0)))),0),"")</f>
        <v/>
      </c>
      <c r="T249" s="46" t="str">
        <f>IFERROR(MAX(IF(OR(O249="",P249=""),"",IF(AND(AND(MONTH(E249)&gt;=8,MONTH(E249)&lt;9),AND(MONTH(F249)&gt;=8,MONTH(F249)&lt;9)),(NETWORKDAYS(E249,F249,Lister!$D$7:$D$13)-P249)*N249/NETWORKDAYS(Lister!$D$20,Lister!$E$20,Lister!$D$7:$D$13),IF(AND(MONTH(E249)=7,MONTH(F249)=8),(NETWORKDAYS(Lister!$D$20,F249,Lister!$D$7:$D$13)-P249)*N249/NETWORKDAYS(Lister!$D$20,Lister!$E$20,Lister!$D$7:$D$13),IF(AND(MONTH(E249)=7,MONTH(F249)=7),0)))),0),"")</f>
        <v/>
      </c>
      <c r="U249" s="78" t="str">
        <f>IF(Ansøgning!U231="","",Ansøgning!U231)</f>
        <v/>
      </c>
      <c r="V249" s="119" t="str">
        <f t="shared" si="28"/>
        <v/>
      </c>
      <c r="W249" s="120" t="str">
        <f t="shared" si="29"/>
        <v/>
      </c>
      <c r="X249" s="42" t="str">
        <f t="shared" si="30"/>
        <v/>
      </c>
    </row>
    <row r="250" spans="1:24" x14ac:dyDescent="0.25">
      <c r="A250" s="13" t="str">
        <f t="shared" si="31"/>
        <v/>
      </c>
      <c r="B250" s="75" t="str">
        <f>IF(Ansøgning!B232="","",Ansøgning!B232)</f>
        <v/>
      </c>
      <c r="C250" s="75" t="str">
        <f>IF(Ansøgning!C232="","",Ansøgning!C232)</f>
        <v/>
      </c>
      <c r="D250" s="75" t="str">
        <f>IF(Ansøgning!D232="","",Ansøgning!D232)</f>
        <v/>
      </c>
      <c r="E250" s="76" t="str">
        <f>IF(Ansøgning!E232="","",Ansøgning!E232)</f>
        <v/>
      </c>
      <c r="F250" s="76" t="str">
        <f>IF(Ansøgning!F232="","",Ansøgning!F232)</f>
        <v/>
      </c>
      <c r="G250" s="33" t="str">
        <f>IF(OR(E250="",F250=""),"",NETWORKDAYS(E250,F250,Lister!$D$7:$D$13))</f>
        <v/>
      </c>
      <c r="H250" s="76" t="str">
        <f>IF(Ansøgning!H232="","",Ansøgning!H232)</f>
        <v/>
      </c>
      <c r="I250" s="32" t="str">
        <f t="shared" si="25"/>
        <v/>
      </c>
      <c r="J250" s="77" t="str">
        <f>IF(Ansøgning!J232="","",Ansøgning!J232)</f>
        <v/>
      </c>
      <c r="K250" s="77" t="str">
        <f>IF(Ansøgning!K232="","",Ansøgning!K232)</f>
        <v/>
      </c>
      <c r="L250" s="46" t="str">
        <f t="shared" si="26"/>
        <v/>
      </c>
      <c r="M250" s="78" t="str">
        <f>IF(Ansøgning!M232="","",Ansøgning!M232)</f>
        <v/>
      </c>
      <c r="N250" s="31" t="str">
        <f t="shared" si="27"/>
        <v/>
      </c>
      <c r="O250" s="78" t="str">
        <f>IF(Ansøgning!O232="","",Ansøgning!O232)</f>
        <v/>
      </c>
      <c r="P250" s="78" t="str">
        <f>IF(Ansøgning!P232="","",Ansøgning!P232)</f>
        <v/>
      </c>
      <c r="Q250" s="78" t="str">
        <f>IF(Ansøgning!Q232="","",Ansøgning!Q232)</f>
        <v/>
      </c>
      <c r="R250" s="78" t="str">
        <f>IF(Ansøgning!R232="","",Ansøgning!R232)</f>
        <v/>
      </c>
      <c r="S250" s="46" t="str">
        <f>IFERROR(MAX(IF(OR(O250="",P250=""),"",IF(AND(AND(MONTH(E250)&gt;=7,MONTH(E250)&lt;8),AND(MONTH(F250)&gt;=7,MONTH(F250)&lt;8)),(NETWORKDAYS(E250,F250,Lister!$D$7:$D$13)-O250)*N250/NETWORKDAYS(Lister!$D$19,Lister!$E$19,Lister!$D$7:$D$13),IF(AND(AND(MONTH(E250)&gt;=7,MONTH(E250)&lt;8),MONTH(F250)&gt;7),(NETWORKDAYS(E250,Lister!$E$19,Lister!$D$7:$D$13)-O250)*N250/NETWORKDAYS(Lister!$D$19,Lister!$E$19,Lister!$D$7:$D$13),IF(MONTH(E250)&gt;7,0)))),0),"")</f>
        <v/>
      </c>
      <c r="T250" s="46" t="str">
        <f>IFERROR(MAX(IF(OR(O250="",P250=""),"",IF(AND(AND(MONTH(E250)&gt;=8,MONTH(E250)&lt;9),AND(MONTH(F250)&gt;=8,MONTH(F250)&lt;9)),(NETWORKDAYS(E250,F250,Lister!$D$7:$D$13)-P250)*N250/NETWORKDAYS(Lister!$D$20,Lister!$E$20,Lister!$D$7:$D$13),IF(AND(MONTH(E250)=7,MONTH(F250)=8),(NETWORKDAYS(Lister!$D$20,F250,Lister!$D$7:$D$13)-P250)*N250/NETWORKDAYS(Lister!$D$20,Lister!$E$20,Lister!$D$7:$D$13),IF(AND(MONTH(E250)=7,MONTH(F250)=7),0)))),0),"")</f>
        <v/>
      </c>
      <c r="U250" s="78" t="str">
        <f>IF(Ansøgning!U232="","",Ansøgning!U232)</f>
        <v/>
      </c>
      <c r="V250" s="119" t="str">
        <f t="shared" si="28"/>
        <v/>
      </c>
      <c r="W250" s="120" t="str">
        <f t="shared" si="29"/>
        <v/>
      </c>
      <c r="X250" s="42" t="str">
        <f t="shared" si="30"/>
        <v/>
      </c>
    </row>
    <row r="251" spans="1:24" x14ac:dyDescent="0.25">
      <c r="A251" s="13" t="str">
        <f t="shared" si="31"/>
        <v/>
      </c>
      <c r="B251" s="75" t="str">
        <f>IF(Ansøgning!B233="","",Ansøgning!B233)</f>
        <v/>
      </c>
      <c r="C251" s="75" t="str">
        <f>IF(Ansøgning!C233="","",Ansøgning!C233)</f>
        <v/>
      </c>
      <c r="D251" s="75" t="str">
        <f>IF(Ansøgning!D233="","",Ansøgning!D233)</f>
        <v/>
      </c>
      <c r="E251" s="76" t="str">
        <f>IF(Ansøgning!E233="","",Ansøgning!E233)</f>
        <v/>
      </c>
      <c r="F251" s="76" t="str">
        <f>IF(Ansøgning!F233="","",Ansøgning!F233)</f>
        <v/>
      </c>
      <c r="G251" s="33" t="str">
        <f>IF(OR(E251="",F251=""),"",NETWORKDAYS(E251,F251,Lister!$D$7:$D$13))</f>
        <v/>
      </c>
      <c r="H251" s="76" t="str">
        <f>IF(Ansøgning!H233="","",Ansøgning!H233)</f>
        <v/>
      </c>
      <c r="I251" s="32" t="str">
        <f t="shared" si="25"/>
        <v/>
      </c>
      <c r="J251" s="77" t="str">
        <f>IF(Ansøgning!J233="","",Ansøgning!J233)</f>
        <v/>
      </c>
      <c r="K251" s="77" t="str">
        <f>IF(Ansøgning!K233="","",Ansøgning!K233)</f>
        <v/>
      </c>
      <c r="L251" s="46" t="str">
        <f t="shared" si="26"/>
        <v/>
      </c>
      <c r="M251" s="78" t="str">
        <f>IF(Ansøgning!M233="","",Ansøgning!M233)</f>
        <v/>
      </c>
      <c r="N251" s="31" t="str">
        <f t="shared" si="27"/>
        <v/>
      </c>
      <c r="O251" s="78" t="str">
        <f>IF(Ansøgning!O233="","",Ansøgning!O233)</f>
        <v/>
      </c>
      <c r="P251" s="78" t="str">
        <f>IF(Ansøgning!P233="","",Ansøgning!P233)</f>
        <v/>
      </c>
      <c r="Q251" s="78" t="str">
        <f>IF(Ansøgning!Q233="","",Ansøgning!Q233)</f>
        <v/>
      </c>
      <c r="R251" s="78" t="str">
        <f>IF(Ansøgning!R233="","",Ansøgning!R233)</f>
        <v/>
      </c>
      <c r="S251" s="46" t="str">
        <f>IFERROR(MAX(IF(OR(O251="",P251=""),"",IF(AND(AND(MONTH(E251)&gt;=7,MONTH(E251)&lt;8),AND(MONTH(F251)&gt;=7,MONTH(F251)&lt;8)),(NETWORKDAYS(E251,F251,Lister!$D$7:$D$13)-O251)*N251/NETWORKDAYS(Lister!$D$19,Lister!$E$19,Lister!$D$7:$D$13),IF(AND(AND(MONTH(E251)&gt;=7,MONTH(E251)&lt;8),MONTH(F251)&gt;7),(NETWORKDAYS(E251,Lister!$E$19,Lister!$D$7:$D$13)-O251)*N251/NETWORKDAYS(Lister!$D$19,Lister!$E$19,Lister!$D$7:$D$13),IF(MONTH(E251)&gt;7,0)))),0),"")</f>
        <v/>
      </c>
      <c r="T251" s="46" t="str">
        <f>IFERROR(MAX(IF(OR(O251="",P251=""),"",IF(AND(AND(MONTH(E251)&gt;=8,MONTH(E251)&lt;9),AND(MONTH(F251)&gt;=8,MONTH(F251)&lt;9)),(NETWORKDAYS(E251,F251,Lister!$D$7:$D$13)-P251)*N251/NETWORKDAYS(Lister!$D$20,Lister!$E$20,Lister!$D$7:$D$13),IF(AND(MONTH(E251)=7,MONTH(F251)=8),(NETWORKDAYS(Lister!$D$20,F251,Lister!$D$7:$D$13)-P251)*N251/NETWORKDAYS(Lister!$D$20,Lister!$E$20,Lister!$D$7:$D$13),IF(AND(MONTH(E251)=7,MONTH(F251)=7),0)))),0),"")</f>
        <v/>
      </c>
      <c r="U251" s="78" t="str">
        <f>IF(Ansøgning!U233="","",Ansøgning!U233)</f>
        <v/>
      </c>
      <c r="V251" s="119" t="str">
        <f t="shared" si="28"/>
        <v/>
      </c>
      <c r="W251" s="120" t="str">
        <f t="shared" si="29"/>
        <v/>
      </c>
      <c r="X251" s="42" t="str">
        <f t="shared" si="30"/>
        <v/>
      </c>
    </row>
    <row r="252" spans="1:24" x14ac:dyDescent="0.25">
      <c r="A252" s="13" t="str">
        <f t="shared" si="31"/>
        <v/>
      </c>
      <c r="B252" s="75" t="str">
        <f>IF(Ansøgning!B234="","",Ansøgning!B234)</f>
        <v/>
      </c>
      <c r="C252" s="75" t="str">
        <f>IF(Ansøgning!C234="","",Ansøgning!C234)</f>
        <v/>
      </c>
      <c r="D252" s="75" t="str">
        <f>IF(Ansøgning!D234="","",Ansøgning!D234)</f>
        <v/>
      </c>
      <c r="E252" s="76" t="str">
        <f>IF(Ansøgning!E234="","",Ansøgning!E234)</f>
        <v/>
      </c>
      <c r="F252" s="76" t="str">
        <f>IF(Ansøgning!F234="","",Ansøgning!F234)</f>
        <v/>
      </c>
      <c r="G252" s="33" t="str">
        <f>IF(OR(E252="",F252=""),"",NETWORKDAYS(E252,F252,Lister!$D$7:$D$13))</f>
        <v/>
      </c>
      <c r="H252" s="76" t="str">
        <f>IF(Ansøgning!H234="","",Ansøgning!H234)</f>
        <v/>
      </c>
      <c r="I252" s="32" t="str">
        <f t="shared" si="25"/>
        <v/>
      </c>
      <c r="J252" s="77" t="str">
        <f>IF(Ansøgning!J234="","",Ansøgning!J234)</f>
        <v/>
      </c>
      <c r="K252" s="77" t="str">
        <f>IF(Ansøgning!K234="","",Ansøgning!K234)</f>
        <v/>
      </c>
      <c r="L252" s="46" t="str">
        <f t="shared" si="26"/>
        <v/>
      </c>
      <c r="M252" s="78" t="str">
        <f>IF(Ansøgning!M234="","",Ansøgning!M234)</f>
        <v/>
      </c>
      <c r="N252" s="31" t="str">
        <f t="shared" si="27"/>
        <v/>
      </c>
      <c r="O252" s="78" t="str">
        <f>IF(Ansøgning!O234="","",Ansøgning!O234)</f>
        <v/>
      </c>
      <c r="P252" s="78" t="str">
        <f>IF(Ansøgning!P234="","",Ansøgning!P234)</f>
        <v/>
      </c>
      <c r="Q252" s="78" t="str">
        <f>IF(Ansøgning!Q234="","",Ansøgning!Q234)</f>
        <v/>
      </c>
      <c r="R252" s="78" t="str">
        <f>IF(Ansøgning!R234="","",Ansøgning!R234)</f>
        <v/>
      </c>
      <c r="S252" s="46" t="str">
        <f>IFERROR(MAX(IF(OR(O252="",P252=""),"",IF(AND(AND(MONTH(E252)&gt;=7,MONTH(E252)&lt;8),AND(MONTH(F252)&gt;=7,MONTH(F252)&lt;8)),(NETWORKDAYS(E252,F252,Lister!$D$7:$D$13)-O252)*N252/NETWORKDAYS(Lister!$D$19,Lister!$E$19,Lister!$D$7:$D$13),IF(AND(AND(MONTH(E252)&gt;=7,MONTH(E252)&lt;8),MONTH(F252)&gt;7),(NETWORKDAYS(E252,Lister!$E$19,Lister!$D$7:$D$13)-O252)*N252/NETWORKDAYS(Lister!$D$19,Lister!$E$19,Lister!$D$7:$D$13),IF(MONTH(E252)&gt;7,0)))),0),"")</f>
        <v/>
      </c>
      <c r="T252" s="46" t="str">
        <f>IFERROR(MAX(IF(OR(O252="",P252=""),"",IF(AND(AND(MONTH(E252)&gt;=8,MONTH(E252)&lt;9),AND(MONTH(F252)&gt;=8,MONTH(F252)&lt;9)),(NETWORKDAYS(E252,F252,Lister!$D$7:$D$13)-P252)*N252/NETWORKDAYS(Lister!$D$20,Lister!$E$20,Lister!$D$7:$D$13),IF(AND(MONTH(E252)=7,MONTH(F252)=8),(NETWORKDAYS(Lister!$D$20,F252,Lister!$D$7:$D$13)-P252)*N252/NETWORKDAYS(Lister!$D$20,Lister!$E$20,Lister!$D$7:$D$13),IF(AND(MONTH(E252)=7,MONTH(F252)=7),0)))),0),"")</f>
        <v/>
      </c>
      <c r="U252" s="78" t="str">
        <f>IF(Ansøgning!U234="","",Ansøgning!U234)</f>
        <v/>
      </c>
      <c r="V252" s="119" t="str">
        <f t="shared" si="28"/>
        <v/>
      </c>
      <c r="W252" s="120" t="str">
        <f t="shared" si="29"/>
        <v/>
      </c>
      <c r="X252" s="42" t="str">
        <f t="shared" si="30"/>
        <v/>
      </c>
    </row>
    <row r="253" spans="1:24" x14ac:dyDescent="0.25">
      <c r="A253" s="13" t="str">
        <f t="shared" si="31"/>
        <v/>
      </c>
      <c r="B253" s="75" t="str">
        <f>IF(Ansøgning!B235="","",Ansøgning!B235)</f>
        <v/>
      </c>
      <c r="C253" s="75" t="str">
        <f>IF(Ansøgning!C235="","",Ansøgning!C235)</f>
        <v/>
      </c>
      <c r="D253" s="75" t="str">
        <f>IF(Ansøgning!D235="","",Ansøgning!D235)</f>
        <v/>
      </c>
      <c r="E253" s="76" t="str">
        <f>IF(Ansøgning!E235="","",Ansøgning!E235)</f>
        <v/>
      </c>
      <c r="F253" s="76" t="str">
        <f>IF(Ansøgning!F235="","",Ansøgning!F235)</f>
        <v/>
      </c>
      <c r="G253" s="33" t="str">
        <f>IF(OR(E253="",F253=""),"",NETWORKDAYS(E253,F253,Lister!$D$7:$D$13))</f>
        <v/>
      </c>
      <c r="H253" s="76" t="str">
        <f>IF(Ansøgning!H235="","",Ansøgning!H235)</f>
        <v/>
      </c>
      <c r="I253" s="32" t="str">
        <f t="shared" si="25"/>
        <v/>
      </c>
      <c r="J253" s="77" t="str">
        <f>IF(Ansøgning!J235="","",Ansøgning!J235)</f>
        <v/>
      </c>
      <c r="K253" s="77" t="str">
        <f>IF(Ansøgning!K235="","",Ansøgning!K235)</f>
        <v/>
      </c>
      <c r="L253" s="46" t="str">
        <f t="shared" si="26"/>
        <v/>
      </c>
      <c r="M253" s="78" t="str">
        <f>IF(Ansøgning!M235="","",Ansøgning!M235)</f>
        <v/>
      </c>
      <c r="N253" s="31" t="str">
        <f t="shared" si="27"/>
        <v/>
      </c>
      <c r="O253" s="78" t="str">
        <f>IF(Ansøgning!O235="","",Ansøgning!O235)</f>
        <v/>
      </c>
      <c r="P253" s="78" t="str">
        <f>IF(Ansøgning!P235="","",Ansøgning!P235)</f>
        <v/>
      </c>
      <c r="Q253" s="78" t="str">
        <f>IF(Ansøgning!Q235="","",Ansøgning!Q235)</f>
        <v/>
      </c>
      <c r="R253" s="78" t="str">
        <f>IF(Ansøgning!R235="","",Ansøgning!R235)</f>
        <v/>
      </c>
      <c r="S253" s="46" t="str">
        <f>IFERROR(MAX(IF(OR(O253="",P253=""),"",IF(AND(AND(MONTH(E253)&gt;=7,MONTH(E253)&lt;8),AND(MONTH(F253)&gt;=7,MONTH(F253)&lt;8)),(NETWORKDAYS(E253,F253,Lister!$D$7:$D$13)-O253)*N253/NETWORKDAYS(Lister!$D$19,Lister!$E$19,Lister!$D$7:$D$13),IF(AND(AND(MONTH(E253)&gt;=7,MONTH(E253)&lt;8),MONTH(F253)&gt;7),(NETWORKDAYS(E253,Lister!$E$19,Lister!$D$7:$D$13)-O253)*N253/NETWORKDAYS(Lister!$D$19,Lister!$E$19,Lister!$D$7:$D$13),IF(MONTH(E253)&gt;7,0)))),0),"")</f>
        <v/>
      </c>
      <c r="T253" s="46" t="str">
        <f>IFERROR(MAX(IF(OR(O253="",P253=""),"",IF(AND(AND(MONTH(E253)&gt;=8,MONTH(E253)&lt;9),AND(MONTH(F253)&gt;=8,MONTH(F253)&lt;9)),(NETWORKDAYS(E253,F253,Lister!$D$7:$D$13)-P253)*N253/NETWORKDAYS(Lister!$D$20,Lister!$E$20,Lister!$D$7:$D$13),IF(AND(MONTH(E253)=7,MONTH(F253)=8),(NETWORKDAYS(Lister!$D$20,F253,Lister!$D$7:$D$13)-P253)*N253/NETWORKDAYS(Lister!$D$20,Lister!$E$20,Lister!$D$7:$D$13),IF(AND(MONTH(E253)=7,MONTH(F253)=7),0)))),0),"")</f>
        <v/>
      </c>
      <c r="U253" s="78" t="str">
        <f>IF(Ansøgning!U235="","",Ansøgning!U235)</f>
        <v/>
      </c>
      <c r="V253" s="119" t="str">
        <f t="shared" si="28"/>
        <v/>
      </c>
      <c r="W253" s="120" t="str">
        <f t="shared" si="29"/>
        <v/>
      </c>
      <c r="X253" s="42" t="str">
        <f t="shared" si="30"/>
        <v/>
      </c>
    </row>
    <row r="254" spans="1:24" x14ac:dyDescent="0.25">
      <c r="A254" s="13" t="str">
        <f t="shared" si="31"/>
        <v/>
      </c>
      <c r="B254" s="75" t="str">
        <f>IF(Ansøgning!B236="","",Ansøgning!B236)</f>
        <v/>
      </c>
      <c r="C254" s="75" t="str">
        <f>IF(Ansøgning!C236="","",Ansøgning!C236)</f>
        <v/>
      </c>
      <c r="D254" s="75" t="str">
        <f>IF(Ansøgning!D236="","",Ansøgning!D236)</f>
        <v/>
      </c>
      <c r="E254" s="76" t="str">
        <f>IF(Ansøgning!E236="","",Ansøgning!E236)</f>
        <v/>
      </c>
      <c r="F254" s="76" t="str">
        <f>IF(Ansøgning!F236="","",Ansøgning!F236)</f>
        <v/>
      </c>
      <c r="G254" s="33" t="str">
        <f>IF(OR(E254="",F254=""),"",NETWORKDAYS(E254,F254,Lister!$D$7:$D$13))</f>
        <v/>
      </c>
      <c r="H254" s="76" t="str">
        <f>IF(Ansøgning!H236="","",Ansøgning!H236)</f>
        <v/>
      </c>
      <c r="I254" s="32" t="str">
        <f t="shared" si="25"/>
        <v/>
      </c>
      <c r="J254" s="77" t="str">
        <f>IF(Ansøgning!J236="","",Ansøgning!J236)</f>
        <v/>
      </c>
      <c r="K254" s="77" t="str">
        <f>IF(Ansøgning!K236="","",Ansøgning!K236)</f>
        <v/>
      </c>
      <c r="L254" s="46" t="str">
        <f t="shared" si="26"/>
        <v/>
      </c>
      <c r="M254" s="78" t="str">
        <f>IF(Ansøgning!M236="","",Ansøgning!M236)</f>
        <v/>
      </c>
      <c r="N254" s="31" t="str">
        <f t="shared" si="27"/>
        <v/>
      </c>
      <c r="O254" s="78" t="str">
        <f>IF(Ansøgning!O236="","",Ansøgning!O236)</f>
        <v/>
      </c>
      <c r="P254" s="78" t="str">
        <f>IF(Ansøgning!P236="","",Ansøgning!P236)</f>
        <v/>
      </c>
      <c r="Q254" s="78" t="str">
        <f>IF(Ansøgning!Q236="","",Ansøgning!Q236)</f>
        <v/>
      </c>
      <c r="R254" s="78" t="str">
        <f>IF(Ansøgning!R236="","",Ansøgning!R236)</f>
        <v/>
      </c>
      <c r="S254" s="46" t="str">
        <f>IFERROR(MAX(IF(OR(O254="",P254=""),"",IF(AND(AND(MONTH(E254)&gt;=7,MONTH(E254)&lt;8),AND(MONTH(F254)&gt;=7,MONTH(F254)&lt;8)),(NETWORKDAYS(E254,F254,Lister!$D$7:$D$13)-O254)*N254/NETWORKDAYS(Lister!$D$19,Lister!$E$19,Lister!$D$7:$D$13),IF(AND(AND(MONTH(E254)&gt;=7,MONTH(E254)&lt;8),MONTH(F254)&gt;7),(NETWORKDAYS(E254,Lister!$E$19,Lister!$D$7:$D$13)-O254)*N254/NETWORKDAYS(Lister!$D$19,Lister!$E$19,Lister!$D$7:$D$13),IF(MONTH(E254)&gt;7,0)))),0),"")</f>
        <v/>
      </c>
      <c r="T254" s="46" t="str">
        <f>IFERROR(MAX(IF(OR(O254="",P254=""),"",IF(AND(AND(MONTH(E254)&gt;=8,MONTH(E254)&lt;9),AND(MONTH(F254)&gt;=8,MONTH(F254)&lt;9)),(NETWORKDAYS(E254,F254,Lister!$D$7:$D$13)-P254)*N254/NETWORKDAYS(Lister!$D$20,Lister!$E$20,Lister!$D$7:$D$13),IF(AND(MONTH(E254)=7,MONTH(F254)=8),(NETWORKDAYS(Lister!$D$20,F254,Lister!$D$7:$D$13)-P254)*N254/NETWORKDAYS(Lister!$D$20,Lister!$E$20,Lister!$D$7:$D$13),IF(AND(MONTH(E254)=7,MONTH(F254)=7),0)))),0),"")</f>
        <v/>
      </c>
      <c r="U254" s="78" t="str">
        <f>IF(Ansøgning!U236="","",Ansøgning!U236)</f>
        <v/>
      </c>
      <c r="V254" s="119" t="str">
        <f t="shared" si="28"/>
        <v/>
      </c>
      <c r="W254" s="120" t="str">
        <f t="shared" si="29"/>
        <v/>
      </c>
      <c r="X254" s="42" t="str">
        <f t="shared" si="30"/>
        <v/>
      </c>
    </row>
    <row r="255" spans="1:24" x14ac:dyDescent="0.25">
      <c r="A255" s="13" t="str">
        <f t="shared" si="31"/>
        <v/>
      </c>
      <c r="B255" s="75" t="str">
        <f>IF(Ansøgning!B237="","",Ansøgning!B237)</f>
        <v/>
      </c>
      <c r="C255" s="75" t="str">
        <f>IF(Ansøgning!C237="","",Ansøgning!C237)</f>
        <v/>
      </c>
      <c r="D255" s="75" t="str">
        <f>IF(Ansøgning!D237="","",Ansøgning!D237)</f>
        <v/>
      </c>
      <c r="E255" s="76" t="str">
        <f>IF(Ansøgning!E237="","",Ansøgning!E237)</f>
        <v/>
      </c>
      <c r="F255" s="76" t="str">
        <f>IF(Ansøgning!F237="","",Ansøgning!F237)</f>
        <v/>
      </c>
      <c r="G255" s="33" t="str">
        <f>IF(OR(E255="",F255=""),"",NETWORKDAYS(E255,F255,Lister!$D$7:$D$13))</f>
        <v/>
      </c>
      <c r="H255" s="76" t="str">
        <f>IF(Ansøgning!H237="","",Ansøgning!H237)</f>
        <v/>
      </c>
      <c r="I255" s="32" t="str">
        <f t="shared" si="25"/>
        <v/>
      </c>
      <c r="J255" s="77" t="str">
        <f>IF(Ansøgning!J237="","",Ansøgning!J237)</f>
        <v/>
      </c>
      <c r="K255" s="77" t="str">
        <f>IF(Ansøgning!K237="","",Ansøgning!K237)</f>
        <v/>
      </c>
      <c r="L255" s="46" t="str">
        <f t="shared" si="26"/>
        <v/>
      </c>
      <c r="M255" s="78" t="str">
        <f>IF(Ansøgning!M237="","",Ansøgning!M237)</f>
        <v/>
      </c>
      <c r="N255" s="31" t="str">
        <f t="shared" si="27"/>
        <v/>
      </c>
      <c r="O255" s="78" t="str">
        <f>IF(Ansøgning!O237="","",Ansøgning!O237)</f>
        <v/>
      </c>
      <c r="P255" s="78" t="str">
        <f>IF(Ansøgning!P237="","",Ansøgning!P237)</f>
        <v/>
      </c>
      <c r="Q255" s="78" t="str">
        <f>IF(Ansøgning!Q237="","",Ansøgning!Q237)</f>
        <v/>
      </c>
      <c r="R255" s="78" t="str">
        <f>IF(Ansøgning!R237="","",Ansøgning!R237)</f>
        <v/>
      </c>
      <c r="S255" s="46" t="str">
        <f>IFERROR(MAX(IF(OR(O255="",P255=""),"",IF(AND(AND(MONTH(E255)&gt;=7,MONTH(E255)&lt;8),AND(MONTH(F255)&gt;=7,MONTH(F255)&lt;8)),(NETWORKDAYS(E255,F255,Lister!$D$7:$D$13)-O255)*N255/NETWORKDAYS(Lister!$D$19,Lister!$E$19,Lister!$D$7:$D$13),IF(AND(AND(MONTH(E255)&gt;=7,MONTH(E255)&lt;8),MONTH(F255)&gt;7),(NETWORKDAYS(E255,Lister!$E$19,Lister!$D$7:$D$13)-O255)*N255/NETWORKDAYS(Lister!$D$19,Lister!$E$19,Lister!$D$7:$D$13),IF(MONTH(E255)&gt;7,0)))),0),"")</f>
        <v/>
      </c>
      <c r="T255" s="46" t="str">
        <f>IFERROR(MAX(IF(OR(O255="",P255=""),"",IF(AND(AND(MONTH(E255)&gt;=8,MONTH(E255)&lt;9),AND(MONTH(F255)&gt;=8,MONTH(F255)&lt;9)),(NETWORKDAYS(E255,F255,Lister!$D$7:$D$13)-P255)*N255/NETWORKDAYS(Lister!$D$20,Lister!$E$20,Lister!$D$7:$D$13),IF(AND(MONTH(E255)=7,MONTH(F255)=8),(NETWORKDAYS(Lister!$D$20,F255,Lister!$D$7:$D$13)-P255)*N255/NETWORKDAYS(Lister!$D$20,Lister!$E$20,Lister!$D$7:$D$13),IF(AND(MONTH(E255)=7,MONTH(F255)=7),0)))),0),"")</f>
        <v/>
      </c>
      <c r="U255" s="78" t="str">
        <f>IF(Ansøgning!U237="","",Ansøgning!U237)</f>
        <v/>
      </c>
      <c r="V255" s="119" t="str">
        <f t="shared" si="28"/>
        <v/>
      </c>
      <c r="W255" s="120" t="str">
        <f t="shared" si="29"/>
        <v/>
      </c>
      <c r="X255" s="42" t="str">
        <f t="shared" si="30"/>
        <v/>
      </c>
    </row>
    <row r="256" spans="1:24" x14ac:dyDescent="0.25">
      <c r="A256" s="13" t="str">
        <f t="shared" si="31"/>
        <v/>
      </c>
      <c r="B256" s="75" t="str">
        <f>IF(Ansøgning!B238="","",Ansøgning!B238)</f>
        <v/>
      </c>
      <c r="C256" s="75" t="str">
        <f>IF(Ansøgning!C238="","",Ansøgning!C238)</f>
        <v/>
      </c>
      <c r="D256" s="75" t="str">
        <f>IF(Ansøgning!D238="","",Ansøgning!D238)</f>
        <v/>
      </c>
      <c r="E256" s="76" t="str">
        <f>IF(Ansøgning!E238="","",Ansøgning!E238)</f>
        <v/>
      </c>
      <c r="F256" s="76" t="str">
        <f>IF(Ansøgning!F238="","",Ansøgning!F238)</f>
        <v/>
      </c>
      <c r="G256" s="33" t="str">
        <f>IF(OR(E256="",F256=""),"",NETWORKDAYS(E256,F256,Lister!$D$7:$D$13))</f>
        <v/>
      </c>
      <c r="H256" s="76" t="str">
        <f>IF(Ansøgning!H238="","",Ansøgning!H238)</f>
        <v/>
      </c>
      <c r="I256" s="32" t="str">
        <f t="shared" si="25"/>
        <v/>
      </c>
      <c r="J256" s="77" t="str">
        <f>IF(Ansøgning!J238="","",Ansøgning!J238)</f>
        <v/>
      </c>
      <c r="K256" s="77" t="str">
        <f>IF(Ansøgning!K238="","",Ansøgning!K238)</f>
        <v/>
      </c>
      <c r="L256" s="46" t="str">
        <f t="shared" si="26"/>
        <v/>
      </c>
      <c r="M256" s="78" t="str">
        <f>IF(Ansøgning!M238="","",Ansøgning!M238)</f>
        <v/>
      </c>
      <c r="N256" s="31" t="str">
        <f t="shared" si="27"/>
        <v/>
      </c>
      <c r="O256" s="78" t="str">
        <f>IF(Ansøgning!O238="","",Ansøgning!O238)</f>
        <v/>
      </c>
      <c r="P256" s="78" t="str">
        <f>IF(Ansøgning!P238="","",Ansøgning!P238)</f>
        <v/>
      </c>
      <c r="Q256" s="78" t="str">
        <f>IF(Ansøgning!Q238="","",Ansøgning!Q238)</f>
        <v/>
      </c>
      <c r="R256" s="78" t="str">
        <f>IF(Ansøgning!R238="","",Ansøgning!R238)</f>
        <v/>
      </c>
      <c r="S256" s="46" t="str">
        <f>IFERROR(MAX(IF(OR(O256="",P256=""),"",IF(AND(AND(MONTH(E256)&gt;=7,MONTH(E256)&lt;8),AND(MONTH(F256)&gt;=7,MONTH(F256)&lt;8)),(NETWORKDAYS(E256,F256,Lister!$D$7:$D$13)-O256)*N256/NETWORKDAYS(Lister!$D$19,Lister!$E$19,Lister!$D$7:$D$13),IF(AND(AND(MONTH(E256)&gt;=7,MONTH(E256)&lt;8),MONTH(F256)&gt;7),(NETWORKDAYS(E256,Lister!$E$19,Lister!$D$7:$D$13)-O256)*N256/NETWORKDAYS(Lister!$D$19,Lister!$E$19,Lister!$D$7:$D$13),IF(MONTH(E256)&gt;7,0)))),0),"")</f>
        <v/>
      </c>
      <c r="T256" s="46" t="str">
        <f>IFERROR(MAX(IF(OR(O256="",P256=""),"",IF(AND(AND(MONTH(E256)&gt;=8,MONTH(E256)&lt;9),AND(MONTH(F256)&gt;=8,MONTH(F256)&lt;9)),(NETWORKDAYS(E256,F256,Lister!$D$7:$D$13)-P256)*N256/NETWORKDAYS(Lister!$D$20,Lister!$E$20,Lister!$D$7:$D$13),IF(AND(MONTH(E256)=7,MONTH(F256)=8),(NETWORKDAYS(Lister!$D$20,F256,Lister!$D$7:$D$13)-P256)*N256/NETWORKDAYS(Lister!$D$20,Lister!$E$20,Lister!$D$7:$D$13),IF(AND(MONTH(E256)=7,MONTH(F256)=7),0)))),0),"")</f>
        <v/>
      </c>
      <c r="U256" s="78" t="str">
        <f>IF(Ansøgning!U238="","",Ansøgning!U238)</f>
        <v/>
      </c>
      <c r="V256" s="119" t="str">
        <f t="shared" si="28"/>
        <v/>
      </c>
      <c r="W256" s="120" t="str">
        <f t="shared" si="29"/>
        <v/>
      </c>
      <c r="X256" s="42" t="str">
        <f t="shared" si="30"/>
        <v/>
      </c>
    </row>
    <row r="257" spans="1:24" x14ac:dyDescent="0.25">
      <c r="A257" s="13" t="str">
        <f t="shared" si="31"/>
        <v/>
      </c>
      <c r="B257" s="75" t="str">
        <f>IF(Ansøgning!B239="","",Ansøgning!B239)</f>
        <v/>
      </c>
      <c r="C257" s="75" t="str">
        <f>IF(Ansøgning!C239="","",Ansøgning!C239)</f>
        <v/>
      </c>
      <c r="D257" s="75" t="str">
        <f>IF(Ansøgning!D239="","",Ansøgning!D239)</f>
        <v/>
      </c>
      <c r="E257" s="76" t="str">
        <f>IF(Ansøgning!E239="","",Ansøgning!E239)</f>
        <v/>
      </c>
      <c r="F257" s="76" t="str">
        <f>IF(Ansøgning!F239="","",Ansøgning!F239)</f>
        <v/>
      </c>
      <c r="G257" s="33" t="str">
        <f>IF(OR(E257="",F257=""),"",NETWORKDAYS(E257,F257,Lister!$D$7:$D$13))</f>
        <v/>
      </c>
      <c r="H257" s="76" t="str">
        <f>IF(Ansøgning!H239="","",Ansøgning!H239)</f>
        <v/>
      </c>
      <c r="I257" s="32" t="str">
        <f t="shared" si="25"/>
        <v/>
      </c>
      <c r="J257" s="77" t="str">
        <f>IF(Ansøgning!J239="","",Ansøgning!J239)</f>
        <v/>
      </c>
      <c r="K257" s="77" t="str">
        <f>IF(Ansøgning!K239="","",Ansøgning!K239)</f>
        <v/>
      </c>
      <c r="L257" s="46" t="str">
        <f t="shared" si="26"/>
        <v/>
      </c>
      <c r="M257" s="78" t="str">
        <f>IF(Ansøgning!M239="","",Ansøgning!M239)</f>
        <v/>
      </c>
      <c r="N257" s="31" t="str">
        <f t="shared" si="27"/>
        <v/>
      </c>
      <c r="O257" s="78" t="str">
        <f>IF(Ansøgning!O239="","",Ansøgning!O239)</f>
        <v/>
      </c>
      <c r="P257" s="78" t="str">
        <f>IF(Ansøgning!P239="","",Ansøgning!P239)</f>
        <v/>
      </c>
      <c r="Q257" s="78" t="str">
        <f>IF(Ansøgning!Q239="","",Ansøgning!Q239)</f>
        <v/>
      </c>
      <c r="R257" s="78" t="str">
        <f>IF(Ansøgning!R239="","",Ansøgning!R239)</f>
        <v/>
      </c>
      <c r="S257" s="46" t="str">
        <f>IFERROR(MAX(IF(OR(O257="",P257=""),"",IF(AND(AND(MONTH(E257)&gt;=7,MONTH(E257)&lt;8),AND(MONTH(F257)&gt;=7,MONTH(F257)&lt;8)),(NETWORKDAYS(E257,F257,Lister!$D$7:$D$13)-O257)*N257/NETWORKDAYS(Lister!$D$19,Lister!$E$19,Lister!$D$7:$D$13),IF(AND(AND(MONTH(E257)&gt;=7,MONTH(E257)&lt;8),MONTH(F257)&gt;7),(NETWORKDAYS(E257,Lister!$E$19,Lister!$D$7:$D$13)-O257)*N257/NETWORKDAYS(Lister!$D$19,Lister!$E$19,Lister!$D$7:$D$13),IF(MONTH(E257)&gt;7,0)))),0),"")</f>
        <v/>
      </c>
      <c r="T257" s="46" t="str">
        <f>IFERROR(MAX(IF(OR(O257="",P257=""),"",IF(AND(AND(MONTH(E257)&gt;=8,MONTH(E257)&lt;9),AND(MONTH(F257)&gt;=8,MONTH(F257)&lt;9)),(NETWORKDAYS(E257,F257,Lister!$D$7:$D$13)-P257)*N257/NETWORKDAYS(Lister!$D$20,Lister!$E$20,Lister!$D$7:$D$13),IF(AND(MONTH(E257)=7,MONTH(F257)=8),(NETWORKDAYS(Lister!$D$20,F257,Lister!$D$7:$D$13)-P257)*N257/NETWORKDAYS(Lister!$D$20,Lister!$E$20,Lister!$D$7:$D$13),IF(AND(MONTH(E257)=7,MONTH(F257)=7),0)))),0),"")</f>
        <v/>
      </c>
      <c r="U257" s="78" t="str">
        <f>IF(Ansøgning!U239="","",Ansøgning!U239)</f>
        <v/>
      </c>
      <c r="V257" s="119" t="str">
        <f t="shared" si="28"/>
        <v/>
      </c>
      <c r="W257" s="120" t="str">
        <f t="shared" si="29"/>
        <v/>
      </c>
      <c r="X257" s="42" t="str">
        <f t="shared" si="30"/>
        <v/>
      </c>
    </row>
    <row r="258" spans="1:24" x14ac:dyDescent="0.25">
      <c r="A258" s="13" t="str">
        <f t="shared" si="31"/>
        <v/>
      </c>
      <c r="B258" s="75" t="str">
        <f>IF(Ansøgning!B240="","",Ansøgning!B240)</f>
        <v/>
      </c>
      <c r="C258" s="75" t="str">
        <f>IF(Ansøgning!C240="","",Ansøgning!C240)</f>
        <v/>
      </c>
      <c r="D258" s="75" t="str">
        <f>IF(Ansøgning!D240="","",Ansøgning!D240)</f>
        <v/>
      </c>
      <c r="E258" s="76" t="str">
        <f>IF(Ansøgning!E240="","",Ansøgning!E240)</f>
        <v/>
      </c>
      <c r="F258" s="76" t="str">
        <f>IF(Ansøgning!F240="","",Ansøgning!F240)</f>
        <v/>
      </c>
      <c r="G258" s="33" t="str">
        <f>IF(OR(E258="",F258=""),"",NETWORKDAYS(E258,F258,Lister!$D$7:$D$13))</f>
        <v/>
      </c>
      <c r="H258" s="76" t="str">
        <f>IF(Ansøgning!H240="","",Ansøgning!H240)</f>
        <v/>
      </c>
      <c r="I258" s="32" t="str">
        <f t="shared" si="25"/>
        <v/>
      </c>
      <c r="J258" s="77" t="str">
        <f>IF(Ansøgning!J240="","",Ansøgning!J240)</f>
        <v/>
      </c>
      <c r="K258" s="77" t="str">
        <f>IF(Ansøgning!K240="","",Ansøgning!K240)</f>
        <v/>
      </c>
      <c r="L258" s="46" t="str">
        <f t="shared" si="26"/>
        <v/>
      </c>
      <c r="M258" s="78" t="str">
        <f>IF(Ansøgning!M240="","",Ansøgning!M240)</f>
        <v/>
      </c>
      <c r="N258" s="31" t="str">
        <f t="shared" si="27"/>
        <v/>
      </c>
      <c r="O258" s="78" t="str">
        <f>IF(Ansøgning!O240="","",Ansøgning!O240)</f>
        <v/>
      </c>
      <c r="P258" s="78" t="str">
        <f>IF(Ansøgning!P240="","",Ansøgning!P240)</f>
        <v/>
      </c>
      <c r="Q258" s="78" t="str">
        <f>IF(Ansøgning!Q240="","",Ansøgning!Q240)</f>
        <v/>
      </c>
      <c r="R258" s="78" t="str">
        <f>IF(Ansøgning!R240="","",Ansøgning!R240)</f>
        <v/>
      </c>
      <c r="S258" s="46" t="str">
        <f>IFERROR(MAX(IF(OR(O258="",P258=""),"",IF(AND(AND(MONTH(E258)&gt;=7,MONTH(E258)&lt;8),AND(MONTH(F258)&gt;=7,MONTH(F258)&lt;8)),(NETWORKDAYS(E258,F258,Lister!$D$7:$D$13)-O258)*N258/NETWORKDAYS(Lister!$D$19,Lister!$E$19,Lister!$D$7:$D$13),IF(AND(AND(MONTH(E258)&gt;=7,MONTH(E258)&lt;8),MONTH(F258)&gt;7),(NETWORKDAYS(E258,Lister!$E$19,Lister!$D$7:$D$13)-O258)*N258/NETWORKDAYS(Lister!$D$19,Lister!$E$19,Lister!$D$7:$D$13),IF(MONTH(E258)&gt;7,0)))),0),"")</f>
        <v/>
      </c>
      <c r="T258" s="46" t="str">
        <f>IFERROR(MAX(IF(OR(O258="",P258=""),"",IF(AND(AND(MONTH(E258)&gt;=8,MONTH(E258)&lt;9),AND(MONTH(F258)&gt;=8,MONTH(F258)&lt;9)),(NETWORKDAYS(E258,F258,Lister!$D$7:$D$13)-P258)*N258/NETWORKDAYS(Lister!$D$20,Lister!$E$20,Lister!$D$7:$D$13),IF(AND(MONTH(E258)=7,MONTH(F258)=8),(NETWORKDAYS(Lister!$D$20,F258,Lister!$D$7:$D$13)-P258)*N258/NETWORKDAYS(Lister!$D$20,Lister!$E$20,Lister!$D$7:$D$13),IF(AND(MONTH(E258)=7,MONTH(F258)=7),0)))),0),"")</f>
        <v/>
      </c>
      <c r="U258" s="78" t="str">
        <f>IF(Ansøgning!U240="","",Ansøgning!U240)</f>
        <v/>
      </c>
      <c r="V258" s="119" t="str">
        <f t="shared" si="28"/>
        <v/>
      </c>
      <c r="W258" s="120" t="str">
        <f t="shared" si="29"/>
        <v/>
      </c>
      <c r="X258" s="42" t="str">
        <f t="shared" si="30"/>
        <v/>
      </c>
    </row>
    <row r="259" spans="1:24" x14ac:dyDescent="0.25">
      <c r="A259" s="13" t="str">
        <f t="shared" si="31"/>
        <v/>
      </c>
      <c r="B259" s="75" t="str">
        <f>IF(Ansøgning!B241="","",Ansøgning!B241)</f>
        <v/>
      </c>
      <c r="C259" s="75" t="str">
        <f>IF(Ansøgning!C241="","",Ansøgning!C241)</f>
        <v/>
      </c>
      <c r="D259" s="75" t="str">
        <f>IF(Ansøgning!D241="","",Ansøgning!D241)</f>
        <v/>
      </c>
      <c r="E259" s="76" t="str">
        <f>IF(Ansøgning!E241="","",Ansøgning!E241)</f>
        <v/>
      </c>
      <c r="F259" s="76" t="str">
        <f>IF(Ansøgning!F241="","",Ansøgning!F241)</f>
        <v/>
      </c>
      <c r="G259" s="33" t="str">
        <f>IF(OR(E259="",F259=""),"",NETWORKDAYS(E259,F259,Lister!$D$7:$D$13))</f>
        <v/>
      </c>
      <c r="H259" s="76" t="str">
        <f>IF(Ansøgning!H241="","",Ansøgning!H241)</f>
        <v/>
      </c>
      <c r="I259" s="32" t="str">
        <f t="shared" si="25"/>
        <v/>
      </c>
      <c r="J259" s="77" t="str">
        <f>IF(Ansøgning!J241="","",Ansøgning!J241)</f>
        <v/>
      </c>
      <c r="K259" s="77" t="str">
        <f>IF(Ansøgning!K241="","",Ansøgning!K241)</f>
        <v/>
      </c>
      <c r="L259" s="46" t="str">
        <f t="shared" si="26"/>
        <v/>
      </c>
      <c r="M259" s="78" t="str">
        <f>IF(Ansøgning!M241="","",Ansøgning!M241)</f>
        <v/>
      </c>
      <c r="N259" s="31" t="str">
        <f t="shared" si="27"/>
        <v/>
      </c>
      <c r="O259" s="78" t="str">
        <f>IF(Ansøgning!O241="","",Ansøgning!O241)</f>
        <v/>
      </c>
      <c r="P259" s="78" t="str">
        <f>IF(Ansøgning!P241="","",Ansøgning!P241)</f>
        <v/>
      </c>
      <c r="Q259" s="78" t="str">
        <f>IF(Ansøgning!Q241="","",Ansøgning!Q241)</f>
        <v/>
      </c>
      <c r="R259" s="78" t="str">
        <f>IF(Ansøgning!R241="","",Ansøgning!R241)</f>
        <v/>
      </c>
      <c r="S259" s="46" t="str">
        <f>IFERROR(MAX(IF(OR(O259="",P259=""),"",IF(AND(AND(MONTH(E259)&gt;=7,MONTH(E259)&lt;8),AND(MONTH(F259)&gt;=7,MONTH(F259)&lt;8)),(NETWORKDAYS(E259,F259,Lister!$D$7:$D$13)-O259)*N259/NETWORKDAYS(Lister!$D$19,Lister!$E$19,Lister!$D$7:$D$13),IF(AND(AND(MONTH(E259)&gt;=7,MONTH(E259)&lt;8),MONTH(F259)&gt;7),(NETWORKDAYS(E259,Lister!$E$19,Lister!$D$7:$D$13)-O259)*N259/NETWORKDAYS(Lister!$D$19,Lister!$E$19,Lister!$D$7:$D$13),IF(MONTH(E259)&gt;7,0)))),0),"")</f>
        <v/>
      </c>
      <c r="T259" s="46" t="str">
        <f>IFERROR(MAX(IF(OR(O259="",P259=""),"",IF(AND(AND(MONTH(E259)&gt;=8,MONTH(E259)&lt;9),AND(MONTH(F259)&gt;=8,MONTH(F259)&lt;9)),(NETWORKDAYS(E259,F259,Lister!$D$7:$D$13)-P259)*N259/NETWORKDAYS(Lister!$D$20,Lister!$E$20,Lister!$D$7:$D$13),IF(AND(MONTH(E259)=7,MONTH(F259)=8),(NETWORKDAYS(Lister!$D$20,F259,Lister!$D$7:$D$13)-P259)*N259/NETWORKDAYS(Lister!$D$20,Lister!$E$20,Lister!$D$7:$D$13),IF(AND(MONTH(E259)=7,MONTH(F259)=7),0)))),0),"")</f>
        <v/>
      </c>
      <c r="U259" s="78" t="str">
        <f>IF(Ansøgning!U241="","",Ansøgning!U241)</f>
        <v/>
      </c>
      <c r="V259" s="119" t="str">
        <f t="shared" si="28"/>
        <v/>
      </c>
      <c r="W259" s="120" t="str">
        <f t="shared" si="29"/>
        <v/>
      </c>
      <c r="X259" s="42" t="str">
        <f t="shared" si="30"/>
        <v/>
      </c>
    </row>
    <row r="260" spans="1:24" x14ac:dyDescent="0.25">
      <c r="A260" s="13" t="str">
        <f t="shared" si="31"/>
        <v/>
      </c>
      <c r="B260" s="75" t="str">
        <f>IF(Ansøgning!B242="","",Ansøgning!B242)</f>
        <v/>
      </c>
      <c r="C260" s="75" t="str">
        <f>IF(Ansøgning!C242="","",Ansøgning!C242)</f>
        <v/>
      </c>
      <c r="D260" s="75" t="str">
        <f>IF(Ansøgning!D242="","",Ansøgning!D242)</f>
        <v/>
      </c>
      <c r="E260" s="76" t="str">
        <f>IF(Ansøgning!E242="","",Ansøgning!E242)</f>
        <v/>
      </c>
      <c r="F260" s="76" t="str">
        <f>IF(Ansøgning!F242="","",Ansøgning!F242)</f>
        <v/>
      </c>
      <c r="G260" s="33" t="str">
        <f>IF(OR(E260="",F260=""),"",NETWORKDAYS(E260,F260,Lister!$D$7:$D$13))</f>
        <v/>
      </c>
      <c r="H260" s="76" t="str">
        <f>IF(Ansøgning!H242="","",Ansøgning!H242)</f>
        <v/>
      </c>
      <c r="I260" s="32" t="str">
        <f t="shared" si="25"/>
        <v/>
      </c>
      <c r="J260" s="77" t="str">
        <f>IF(Ansøgning!J242="","",Ansøgning!J242)</f>
        <v/>
      </c>
      <c r="K260" s="77" t="str">
        <f>IF(Ansøgning!K242="","",Ansøgning!K242)</f>
        <v/>
      </c>
      <c r="L260" s="46" t="str">
        <f t="shared" si="26"/>
        <v/>
      </c>
      <c r="M260" s="78" t="str">
        <f>IF(Ansøgning!M242="","",Ansøgning!M242)</f>
        <v/>
      </c>
      <c r="N260" s="31" t="str">
        <f t="shared" si="27"/>
        <v/>
      </c>
      <c r="O260" s="78" t="str">
        <f>IF(Ansøgning!O242="","",Ansøgning!O242)</f>
        <v/>
      </c>
      <c r="P260" s="78" t="str">
        <f>IF(Ansøgning!P242="","",Ansøgning!P242)</f>
        <v/>
      </c>
      <c r="Q260" s="78" t="str">
        <f>IF(Ansøgning!Q242="","",Ansøgning!Q242)</f>
        <v/>
      </c>
      <c r="R260" s="78" t="str">
        <f>IF(Ansøgning!R242="","",Ansøgning!R242)</f>
        <v/>
      </c>
      <c r="S260" s="46" t="str">
        <f>IFERROR(MAX(IF(OR(O260="",P260=""),"",IF(AND(AND(MONTH(E260)&gt;=7,MONTH(E260)&lt;8),AND(MONTH(F260)&gt;=7,MONTH(F260)&lt;8)),(NETWORKDAYS(E260,F260,Lister!$D$7:$D$13)-O260)*N260/NETWORKDAYS(Lister!$D$19,Lister!$E$19,Lister!$D$7:$D$13),IF(AND(AND(MONTH(E260)&gt;=7,MONTH(E260)&lt;8),MONTH(F260)&gt;7),(NETWORKDAYS(E260,Lister!$E$19,Lister!$D$7:$D$13)-O260)*N260/NETWORKDAYS(Lister!$D$19,Lister!$E$19,Lister!$D$7:$D$13),IF(MONTH(E260)&gt;7,0)))),0),"")</f>
        <v/>
      </c>
      <c r="T260" s="46" t="str">
        <f>IFERROR(MAX(IF(OR(O260="",P260=""),"",IF(AND(AND(MONTH(E260)&gt;=8,MONTH(E260)&lt;9),AND(MONTH(F260)&gt;=8,MONTH(F260)&lt;9)),(NETWORKDAYS(E260,F260,Lister!$D$7:$D$13)-P260)*N260/NETWORKDAYS(Lister!$D$20,Lister!$E$20,Lister!$D$7:$D$13),IF(AND(MONTH(E260)=7,MONTH(F260)=8),(NETWORKDAYS(Lister!$D$20,F260,Lister!$D$7:$D$13)-P260)*N260/NETWORKDAYS(Lister!$D$20,Lister!$E$20,Lister!$D$7:$D$13),IF(AND(MONTH(E260)=7,MONTH(F260)=7),0)))),0),"")</f>
        <v/>
      </c>
      <c r="U260" s="78" t="str">
        <f>IF(Ansøgning!U242="","",Ansøgning!U242)</f>
        <v/>
      </c>
      <c r="V260" s="119" t="str">
        <f t="shared" si="28"/>
        <v/>
      </c>
      <c r="W260" s="120" t="str">
        <f t="shared" si="29"/>
        <v/>
      </c>
      <c r="X260" s="42" t="str">
        <f t="shared" si="30"/>
        <v/>
      </c>
    </row>
    <row r="261" spans="1:24" x14ac:dyDescent="0.25">
      <c r="A261" s="13" t="str">
        <f t="shared" si="31"/>
        <v/>
      </c>
      <c r="B261" s="75" t="str">
        <f>IF(Ansøgning!B243="","",Ansøgning!B243)</f>
        <v/>
      </c>
      <c r="C261" s="75" t="str">
        <f>IF(Ansøgning!C243="","",Ansøgning!C243)</f>
        <v/>
      </c>
      <c r="D261" s="75" t="str">
        <f>IF(Ansøgning!D243="","",Ansøgning!D243)</f>
        <v/>
      </c>
      <c r="E261" s="76" t="str">
        <f>IF(Ansøgning!E243="","",Ansøgning!E243)</f>
        <v/>
      </c>
      <c r="F261" s="76" t="str">
        <f>IF(Ansøgning!F243="","",Ansøgning!F243)</f>
        <v/>
      </c>
      <c r="G261" s="33" t="str">
        <f>IF(OR(E261="",F261=""),"",NETWORKDAYS(E261,F261,Lister!$D$7:$D$13))</f>
        <v/>
      </c>
      <c r="H261" s="76" t="str">
        <f>IF(Ansøgning!H243="","",Ansøgning!H243)</f>
        <v/>
      </c>
      <c r="I261" s="32" t="str">
        <f t="shared" si="25"/>
        <v/>
      </c>
      <c r="J261" s="77" t="str">
        <f>IF(Ansøgning!J243="","",Ansøgning!J243)</f>
        <v/>
      </c>
      <c r="K261" s="77" t="str">
        <f>IF(Ansøgning!K243="","",Ansøgning!K243)</f>
        <v/>
      </c>
      <c r="L261" s="46" t="str">
        <f t="shared" si="26"/>
        <v/>
      </c>
      <c r="M261" s="78" t="str">
        <f>IF(Ansøgning!M243="","",Ansøgning!M243)</f>
        <v/>
      </c>
      <c r="N261" s="31" t="str">
        <f t="shared" si="27"/>
        <v/>
      </c>
      <c r="O261" s="78" t="str">
        <f>IF(Ansøgning!O243="","",Ansøgning!O243)</f>
        <v/>
      </c>
      <c r="P261" s="78" t="str">
        <f>IF(Ansøgning!P243="","",Ansøgning!P243)</f>
        <v/>
      </c>
      <c r="Q261" s="78" t="str">
        <f>IF(Ansøgning!Q243="","",Ansøgning!Q243)</f>
        <v/>
      </c>
      <c r="R261" s="78" t="str">
        <f>IF(Ansøgning!R243="","",Ansøgning!R243)</f>
        <v/>
      </c>
      <c r="S261" s="46" t="str">
        <f>IFERROR(MAX(IF(OR(O261="",P261=""),"",IF(AND(AND(MONTH(E261)&gt;=7,MONTH(E261)&lt;8),AND(MONTH(F261)&gt;=7,MONTH(F261)&lt;8)),(NETWORKDAYS(E261,F261,Lister!$D$7:$D$13)-O261)*N261/NETWORKDAYS(Lister!$D$19,Lister!$E$19,Lister!$D$7:$D$13),IF(AND(AND(MONTH(E261)&gt;=7,MONTH(E261)&lt;8),MONTH(F261)&gt;7),(NETWORKDAYS(E261,Lister!$E$19,Lister!$D$7:$D$13)-O261)*N261/NETWORKDAYS(Lister!$D$19,Lister!$E$19,Lister!$D$7:$D$13),IF(MONTH(E261)&gt;7,0)))),0),"")</f>
        <v/>
      </c>
      <c r="T261" s="46" t="str">
        <f>IFERROR(MAX(IF(OR(O261="",P261=""),"",IF(AND(AND(MONTH(E261)&gt;=8,MONTH(E261)&lt;9),AND(MONTH(F261)&gt;=8,MONTH(F261)&lt;9)),(NETWORKDAYS(E261,F261,Lister!$D$7:$D$13)-P261)*N261/NETWORKDAYS(Lister!$D$20,Lister!$E$20,Lister!$D$7:$D$13),IF(AND(MONTH(E261)=7,MONTH(F261)=8),(NETWORKDAYS(Lister!$D$20,F261,Lister!$D$7:$D$13)-P261)*N261/NETWORKDAYS(Lister!$D$20,Lister!$E$20,Lister!$D$7:$D$13),IF(AND(MONTH(E261)=7,MONTH(F261)=7),0)))),0),"")</f>
        <v/>
      </c>
      <c r="U261" s="78" t="str">
        <f>IF(Ansøgning!U243="","",Ansøgning!U243)</f>
        <v/>
      </c>
      <c r="V261" s="119" t="str">
        <f t="shared" si="28"/>
        <v/>
      </c>
      <c r="W261" s="120" t="str">
        <f t="shared" si="29"/>
        <v/>
      </c>
      <c r="X261" s="42" t="str">
        <f t="shared" si="30"/>
        <v/>
      </c>
    </row>
    <row r="262" spans="1:24" x14ac:dyDescent="0.25">
      <c r="A262" s="13" t="str">
        <f t="shared" si="31"/>
        <v/>
      </c>
      <c r="B262" s="75" t="str">
        <f>IF(Ansøgning!B244="","",Ansøgning!B244)</f>
        <v/>
      </c>
      <c r="C262" s="75" t="str">
        <f>IF(Ansøgning!C244="","",Ansøgning!C244)</f>
        <v/>
      </c>
      <c r="D262" s="75" t="str">
        <f>IF(Ansøgning!D244="","",Ansøgning!D244)</f>
        <v/>
      </c>
      <c r="E262" s="76" t="str">
        <f>IF(Ansøgning!E244="","",Ansøgning!E244)</f>
        <v/>
      </c>
      <c r="F262" s="76" t="str">
        <f>IF(Ansøgning!F244="","",Ansøgning!F244)</f>
        <v/>
      </c>
      <c r="G262" s="33" t="str">
        <f>IF(OR(E262="",F262=""),"",NETWORKDAYS(E262,F262,Lister!$D$7:$D$13))</f>
        <v/>
      </c>
      <c r="H262" s="76" t="str">
        <f>IF(Ansøgning!H244="","",Ansøgning!H244)</f>
        <v/>
      </c>
      <c r="I262" s="32" t="str">
        <f t="shared" si="25"/>
        <v/>
      </c>
      <c r="J262" s="77" t="str">
        <f>IF(Ansøgning!J244="","",Ansøgning!J244)</f>
        <v/>
      </c>
      <c r="K262" s="77" t="str">
        <f>IF(Ansøgning!K244="","",Ansøgning!K244)</f>
        <v/>
      </c>
      <c r="L262" s="46" t="str">
        <f t="shared" si="26"/>
        <v/>
      </c>
      <c r="M262" s="78" t="str">
        <f>IF(Ansøgning!M244="","",Ansøgning!M244)</f>
        <v/>
      </c>
      <c r="N262" s="31" t="str">
        <f t="shared" si="27"/>
        <v/>
      </c>
      <c r="O262" s="78" t="str">
        <f>IF(Ansøgning!O244="","",Ansøgning!O244)</f>
        <v/>
      </c>
      <c r="P262" s="78" t="str">
        <f>IF(Ansøgning!P244="","",Ansøgning!P244)</f>
        <v/>
      </c>
      <c r="Q262" s="78" t="str">
        <f>IF(Ansøgning!Q244="","",Ansøgning!Q244)</f>
        <v/>
      </c>
      <c r="R262" s="78" t="str">
        <f>IF(Ansøgning!R244="","",Ansøgning!R244)</f>
        <v/>
      </c>
      <c r="S262" s="46" t="str">
        <f>IFERROR(MAX(IF(OR(O262="",P262=""),"",IF(AND(AND(MONTH(E262)&gt;=7,MONTH(E262)&lt;8),AND(MONTH(F262)&gt;=7,MONTH(F262)&lt;8)),(NETWORKDAYS(E262,F262,Lister!$D$7:$D$13)-O262)*N262/NETWORKDAYS(Lister!$D$19,Lister!$E$19,Lister!$D$7:$D$13),IF(AND(AND(MONTH(E262)&gt;=7,MONTH(E262)&lt;8),MONTH(F262)&gt;7),(NETWORKDAYS(E262,Lister!$E$19,Lister!$D$7:$D$13)-O262)*N262/NETWORKDAYS(Lister!$D$19,Lister!$E$19,Lister!$D$7:$D$13),IF(MONTH(E262)&gt;7,0)))),0),"")</f>
        <v/>
      </c>
      <c r="T262" s="46" t="str">
        <f>IFERROR(MAX(IF(OR(O262="",P262=""),"",IF(AND(AND(MONTH(E262)&gt;=8,MONTH(E262)&lt;9),AND(MONTH(F262)&gt;=8,MONTH(F262)&lt;9)),(NETWORKDAYS(E262,F262,Lister!$D$7:$D$13)-P262)*N262/NETWORKDAYS(Lister!$D$20,Lister!$E$20,Lister!$D$7:$D$13),IF(AND(MONTH(E262)=7,MONTH(F262)=8),(NETWORKDAYS(Lister!$D$20,F262,Lister!$D$7:$D$13)-P262)*N262/NETWORKDAYS(Lister!$D$20,Lister!$E$20,Lister!$D$7:$D$13),IF(AND(MONTH(E262)=7,MONTH(F262)=7),0)))),0),"")</f>
        <v/>
      </c>
      <c r="U262" s="78" t="str">
        <f>IF(Ansøgning!U244="","",Ansøgning!U244)</f>
        <v/>
      </c>
      <c r="V262" s="119" t="str">
        <f t="shared" si="28"/>
        <v/>
      </c>
      <c r="W262" s="120" t="str">
        <f t="shared" si="29"/>
        <v/>
      </c>
      <c r="X262" s="42" t="str">
        <f t="shared" si="30"/>
        <v/>
      </c>
    </row>
    <row r="263" spans="1:24" x14ac:dyDescent="0.25">
      <c r="A263" s="13" t="str">
        <f t="shared" si="31"/>
        <v/>
      </c>
      <c r="B263" s="75" t="str">
        <f>IF(Ansøgning!B245="","",Ansøgning!B245)</f>
        <v/>
      </c>
      <c r="C263" s="75" t="str">
        <f>IF(Ansøgning!C245="","",Ansøgning!C245)</f>
        <v/>
      </c>
      <c r="D263" s="75" t="str">
        <f>IF(Ansøgning!D245="","",Ansøgning!D245)</f>
        <v/>
      </c>
      <c r="E263" s="76" t="str">
        <f>IF(Ansøgning!E245="","",Ansøgning!E245)</f>
        <v/>
      </c>
      <c r="F263" s="76" t="str">
        <f>IF(Ansøgning!F245="","",Ansøgning!F245)</f>
        <v/>
      </c>
      <c r="G263" s="33" t="str">
        <f>IF(OR(E263="",F263=""),"",NETWORKDAYS(E263,F263,Lister!$D$7:$D$13))</f>
        <v/>
      </c>
      <c r="H263" s="76" t="str">
        <f>IF(Ansøgning!H245="","",Ansøgning!H245)</f>
        <v/>
      </c>
      <c r="I263" s="32" t="str">
        <f t="shared" si="25"/>
        <v/>
      </c>
      <c r="J263" s="77" t="str">
        <f>IF(Ansøgning!J245="","",Ansøgning!J245)</f>
        <v/>
      </c>
      <c r="K263" s="77" t="str">
        <f>IF(Ansøgning!K245="","",Ansøgning!K245)</f>
        <v/>
      </c>
      <c r="L263" s="46" t="str">
        <f t="shared" si="26"/>
        <v/>
      </c>
      <c r="M263" s="78" t="str">
        <f>IF(Ansøgning!M245="","",Ansøgning!M245)</f>
        <v/>
      </c>
      <c r="N263" s="31" t="str">
        <f t="shared" si="27"/>
        <v/>
      </c>
      <c r="O263" s="78" t="str">
        <f>IF(Ansøgning!O245="","",Ansøgning!O245)</f>
        <v/>
      </c>
      <c r="P263" s="78" t="str">
        <f>IF(Ansøgning!P245="","",Ansøgning!P245)</f>
        <v/>
      </c>
      <c r="Q263" s="78" t="str">
        <f>IF(Ansøgning!Q245="","",Ansøgning!Q245)</f>
        <v/>
      </c>
      <c r="R263" s="78" t="str">
        <f>IF(Ansøgning!R245="","",Ansøgning!R245)</f>
        <v/>
      </c>
      <c r="S263" s="46" t="str">
        <f>IFERROR(MAX(IF(OR(O263="",P263=""),"",IF(AND(AND(MONTH(E263)&gt;=7,MONTH(E263)&lt;8),AND(MONTH(F263)&gt;=7,MONTH(F263)&lt;8)),(NETWORKDAYS(E263,F263,Lister!$D$7:$D$13)-O263)*N263/NETWORKDAYS(Lister!$D$19,Lister!$E$19,Lister!$D$7:$D$13),IF(AND(AND(MONTH(E263)&gt;=7,MONTH(E263)&lt;8),MONTH(F263)&gt;7),(NETWORKDAYS(E263,Lister!$E$19,Lister!$D$7:$D$13)-O263)*N263/NETWORKDAYS(Lister!$D$19,Lister!$E$19,Lister!$D$7:$D$13),IF(MONTH(E263)&gt;7,0)))),0),"")</f>
        <v/>
      </c>
      <c r="T263" s="46" t="str">
        <f>IFERROR(MAX(IF(OR(O263="",P263=""),"",IF(AND(AND(MONTH(E263)&gt;=8,MONTH(E263)&lt;9),AND(MONTH(F263)&gt;=8,MONTH(F263)&lt;9)),(NETWORKDAYS(E263,F263,Lister!$D$7:$D$13)-P263)*N263/NETWORKDAYS(Lister!$D$20,Lister!$E$20,Lister!$D$7:$D$13),IF(AND(MONTH(E263)=7,MONTH(F263)=8),(NETWORKDAYS(Lister!$D$20,F263,Lister!$D$7:$D$13)-P263)*N263/NETWORKDAYS(Lister!$D$20,Lister!$E$20,Lister!$D$7:$D$13),IF(AND(MONTH(E263)=7,MONTH(F263)=7),0)))),0),"")</f>
        <v/>
      </c>
      <c r="U263" s="78" t="str">
        <f>IF(Ansøgning!U245="","",Ansøgning!U245)</f>
        <v/>
      </c>
      <c r="V263" s="119" t="str">
        <f t="shared" si="28"/>
        <v/>
      </c>
      <c r="W263" s="120" t="str">
        <f t="shared" si="29"/>
        <v/>
      </c>
      <c r="X263" s="42" t="str">
        <f t="shared" si="30"/>
        <v/>
      </c>
    </row>
    <row r="264" spans="1:24" x14ac:dyDescent="0.25">
      <c r="A264" s="13" t="str">
        <f t="shared" si="31"/>
        <v/>
      </c>
      <c r="B264" s="75" t="str">
        <f>IF(Ansøgning!B246="","",Ansøgning!B246)</f>
        <v/>
      </c>
      <c r="C264" s="75" t="str">
        <f>IF(Ansøgning!C246="","",Ansøgning!C246)</f>
        <v/>
      </c>
      <c r="D264" s="75" t="str">
        <f>IF(Ansøgning!D246="","",Ansøgning!D246)</f>
        <v/>
      </c>
      <c r="E264" s="76" t="str">
        <f>IF(Ansøgning!E246="","",Ansøgning!E246)</f>
        <v/>
      </c>
      <c r="F264" s="76" t="str">
        <f>IF(Ansøgning!F246="","",Ansøgning!F246)</f>
        <v/>
      </c>
      <c r="G264" s="33" t="str">
        <f>IF(OR(E264="",F264=""),"",NETWORKDAYS(E264,F264,Lister!$D$7:$D$13))</f>
        <v/>
      </c>
      <c r="H264" s="76" t="str">
        <f>IF(Ansøgning!H246="","",Ansøgning!H246)</f>
        <v/>
      </c>
      <c r="I264" s="32" t="str">
        <f t="shared" si="25"/>
        <v/>
      </c>
      <c r="J264" s="77" t="str">
        <f>IF(Ansøgning!J246="","",Ansøgning!J246)</f>
        <v/>
      </c>
      <c r="K264" s="77" t="str">
        <f>IF(Ansøgning!K246="","",Ansøgning!K246)</f>
        <v/>
      </c>
      <c r="L264" s="46" t="str">
        <f t="shared" si="26"/>
        <v/>
      </c>
      <c r="M264" s="78" t="str">
        <f>IF(Ansøgning!M246="","",Ansøgning!M246)</f>
        <v/>
      </c>
      <c r="N264" s="31" t="str">
        <f t="shared" si="27"/>
        <v/>
      </c>
      <c r="O264" s="78" t="str">
        <f>IF(Ansøgning!O246="","",Ansøgning!O246)</f>
        <v/>
      </c>
      <c r="P264" s="78" t="str">
        <f>IF(Ansøgning!P246="","",Ansøgning!P246)</f>
        <v/>
      </c>
      <c r="Q264" s="78" t="str">
        <f>IF(Ansøgning!Q246="","",Ansøgning!Q246)</f>
        <v/>
      </c>
      <c r="R264" s="78" t="str">
        <f>IF(Ansøgning!R246="","",Ansøgning!R246)</f>
        <v/>
      </c>
      <c r="S264" s="46" t="str">
        <f>IFERROR(MAX(IF(OR(O264="",P264=""),"",IF(AND(AND(MONTH(E264)&gt;=7,MONTH(E264)&lt;8),AND(MONTH(F264)&gt;=7,MONTH(F264)&lt;8)),(NETWORKDAYS(E264,F264,Lister!$D$7:$D$13)-O264)*N264/NETWORKDAYS(Lister!$D$19,Lister!$E$19,Lister!$D$7:$D$13),IF(AND(AND(MONTH(E264)&gt;=7,MONTH(E264)&lt;8),MONTH(F264)&gt;7),(NETWORKDAYS(E264,Lister!$E$19,Lister!$D$7:$D$13)-O264)*N264/NETWORKDAYS(Lister!$D$19,Lister!$E$19,Lister!$D$7:$D$13),IF(MONTH(E264)&gt;7,0)))),0),"")</f>
        <v/>
      </c>
      <c r="T264" s="46" t="str">
        <f>IFERROR(MAX(IF(OR(O264="",P264=""),"",IF(AND(AND(MONTH(E264)&gt;=8,MONTH(E264)&lt;9),AND(MONTH(F264)&gt;=8,MONTH(F264)&lt;9)),(NETWORKDAYS(E264,F264,Lister!$D$7:$D$13)-P264)*N264/NETWORKDAYS(Lister!$D$20,Lister!$E$20,Lister!$D$7:$D$13),IF(AND(MONTH(E264)=7,MONTH(F264)=8),(NETWORKDAYS(Lister!$D$20,F264,Lister!$D$7:$D$13)-P264)*N264/NETWORKDAYS(Lister!$D$20,Lister!$E$20,Lister!$D$7:$D$13),IF(AND(MONTH(E264)=7,MONTH(F264)=7),0)))),0),"")</f>
        <v/>
      </c>
      <c r="U264" s="78" t="str">
        <f>IF(Ansøgning!U246="","",Ansøgning!U246)</f>
        <v/>
      </c>
      <c r="V264" s="119" t="str">
        <f t="shared" si="28"/>
        <v/>
      </c>
      <c r="W264" s="120" t="str">
        <f t="shared" si="29"/>
        <v/>
      </c>
      <c r="X264" s="42" t="str">
        <f t="shared" si="30"/>
        <v/>
      </c>
    </row>
    <row r="265" spans="1:24" x14ac:dyDescent="0.25">
      <c r="A265" s="13" t="str">
        <f t="shared" si="31"/>
        <v/>
      </c>
      <c r="B265" s="75" t="str">
        <f>IF(Ansøgning!B247="","",Ansøgning!B247)</f>
        <v/>
      </c>
      <c r="C265" s="75" t="str">
        <f>IF(Ansøgning!C247="","",Ansøgning!C247)</f>
        <v/>
      </c>
      <c r="D265" s="75" t="str">
        <f>IF(Ansøgning!D247="","",Ansøgning!D247)</f>
        <v/>
      </c>
      <c r="E265" s="76" t="str">
        <f>IF(Ansøgning!E247="","",Ansøgning!E247)</f>
        <v/>
      </c>
      <c r="F265" s="76" t="str">
        <f>IF(Ansøgning!F247="","",Ansøgning!F247)</f>
        <v/>
      </c>
      <c r="G265" s="33" t="str">
        <f>IF(OR(E265="",F265=""),"",NETWORKDAYS(E265,F265,Lister!$D$7:$D$13))</f>
        <v/>
      </c>
      <c r="H265" s="76" t="str">
        <f>IF(Ansøgning!H247="","",Ansøgning!H247)</f>
        <v/>
      </c>
      <c r="I265" s="32" t="str">
        <f t="shared" si="25"/>
        <v/>
      </c>
      <c r="J265" s="77" t="str">
        <f>IF(Ansøgning!J247="","",Ansøgning!J247)</f>
        <v/>
      </c>
      <c r="K265" s="77" t="str">
        <f>IF(Ansøgning!K247="","",Ansøgning!K247)</f>
        <v/>
      </c>
      <c r="L265" s="46" t="str">
        <f t="shared" si="26"/>
        <v/>
      </c>
      <c r="M265" s="78" t="str">
        <f>IF(Ansøgning!M247="","",Ansøgning!M247)</f>
        <v/>
      </c>
      <c r="N265" s="31" t="str">
        <f t="shared" si="27"/>
        <v/>
      </c>
      <c r="O265" s="78" t="str">
        <f>IF(Ansøgning!O247="","",Ansøgning!O247)</f>
        <v/>
      </c>
      <c r="P265" s="78" t="str">
        <f>IF(Ansøgning!P247="","",Ansøgning!P247)</f>
        <v/>
      </c>
      <c r="Q265" s="78" t="str">
        <f>IF(Ansøgning!Q247="","",Ansøgning!Q247)</f>
        <v/>
      </c>
      <c r="R265" s="78" t="str">
        <f>IF(Ansøgning!R247="","",Ansøgning!R247)</f>
        <v/>
      </c>
      <c r="S265" s="46" t="str">
        <f>IFERROR(MAX(IF(OR(O265="",P265=""),"",IF(AND(AND(MONTH(E265)&gt;=7,MONTH(E265)&lt;8),AND(MONTH(F265)&gt;=7,MONTH(F265)&lt;8)),(NETWORKDAYS(E265,F265,Lister!$D$7:$D$13)-O265)*N265/NETWORKDAYS(Lister!$D$19,Lister!$E$19,Lister!$D$7:$D$13),IF(AND(AND(MONTH(E265)&gt;=7,MONTH(E265)&lt;8),MONTH(F265)&gt;7),(NETWORKDAYS(E265,Lister!$E$19,Lister!$D$7:$D$13)-O265)*N265/NETWORKDAYS(Lister!$D$19,Lister!$E$19,Lister!$D$7:$D$13),IF(MONTH(E265)&gt;7,0)))),0),"")</f>
        <v/>
      </c>
      <c r="T265" s="46" t="str">
        <f>IFERROR(MAX(IF(OR(O265="",P265=""),"",IF(AND(AND(MONTH(E265)&gt;=8,MONTH(E265)&lt;9),AND(MONTH(F265)&gt;=8,MONTH(F265)&lt;9)),(NETWORKDAYS(E265,F265,Lister!$D$7:$D$13)-P265)*N265/NETWORKDAYS(Lister!$D$20,Lister!$E$20,Lister!$D$7:$D$13),IF(AND(MONTH(E265)=7,MONTH(F265)=8),(NETWORKDAYS(Lister!$D$20,F265,Lister!$D$7:$D$13)-P265)*N265/NETWORKDAYS(Lister!$D$20,Lister!$E$20,Lister!$D$7:$D$13),IF(AND(MONTH(E265)=7,MONTH(F265)=7),0)))),0),"")</f>
        <v/>
      </c>
      <c r="U265" s="78" t="str">
        <f>IF(Ansøgning!U247="","",Ansøgning!U247)</f>
        <v/>
      </c>
      <c r="V265" s="119" t="str">
        <f t="shared" si="28"/>
        <v/>
      </c>
      <c r="W265" s="120" t="str">
        <f t="shared" si="29"/>
        <v/>
      </c>
      <c r="X265" s="42" t="str">
        <f t="shared" si="30"/>
        <v/>
      </c>
    </row>
    <row r="266" spans="1:24" x14ac:dyDescent="0.25">
      <c r="A266" s="13" t="str">
        <f t="shared" si="31"/>
        <v/>
      </c>
      <c r="B266" s="75" t="str">
        <f>IF(Ansøgning!B248="","",Ansøgning!B248)</f>
        <v/>
      </c>
      <c r="C266" s="75" t="str">
        <f>IF(Ansøgning!C248="","",Ansøgning!C248)</f>
        <v/>
      </c>
      <c r="D266" s="75" t="str">
        <f>IF(Ansøgning!D248="","",Ansøgning!D248)</f>
        <v/>
      </c>
      <c r="E266" s="76" t="str">
        <f>IF(Ansøgning!E248="","",Ansøgning!E248)</f>
        <v/>
      </c>
      <c r="F266" s="76" t="str">
        <f>IF(Ansøgning!F248="","",Ansøgning!F248)</f>
        <v/>
      </c>
      <c r="G266" s="33" t="str">
        <f>IF(OR(E266="",F266=""),"",NETWORKDAYS(E266,F266,Lister!$D$7:$D$13))</f>
        <v/>
      </c>
      <c r="H266" s="76" t="str">
        <f>IF(Ansøgning!H248="","",Ansøgning!H248)</f>
        <v/>
      </c>
      <c r="I266" s="32" t="str">
        <f t="shared" si="25"/>
        <v/>
      </c>
      <c r="J266" s="77" t="str">
        <f>IF(Ansøgning!J248="","",Ansøgning!J248)</f>
        <v/>
      </c>
      <c r="K266" s="77" t="str">
        <f>IF(Ansøgning!K248="","",Ansøgning!K248)</f>
        <v/>
      </c>
      <c r="L266" s="46" t="str">
        <f t="shared" si="26"/>
        <v/>
      </c>
      <c r="M266" s="78" t="str">
        <f>IF(Ansøgning!M248="","",Ansøgning!M248)</f>
        <v/>
      </c>
      <c r="N266" s="31" t="str">
        <f t="shared" si="27"/>
        <v/>
      </c>
      <c r="O266" s="78" t="str">
        <f>IF(Ansøgning!O248="","",Ansøgning!O248)</f>
        <v/>
      </c>
      <c r="P266" s="78" t="str">
        <f>IF(Ansøgning!P248="","",Ansøgning!P248)</f>
        <v/>
      </c>
      <c r="Q266" s="78" t="str">
        <f>IF(Ansøgning!Q248="","",Ansøgning!Q248)</f>
        <v/>
      </c>
      <c r="R266" s="78" t="str">
        <f>IF(Ansøgning!R248="","",Ansøgning!R248)</f>
        <v/>
      </c>
      <c r="S266" s="46" t="str">
        <f>IFERROR(MAX(IF(OR(O266="",P266=""),"",IF(AND(AND(MONTH(E266)&gt;=7,MONTH(E266)&lt;8),AND(MONTH(F266)&gt;=7,MONTH(F266)&lt;8)),(NETWORKDAYS(E266,F266,Lister!$D$7:$D$13)-O266)*N266/NETWORKDAYS(Lister!$D$19,Lister!$E$19,Lister!$D$7:$D$13),IF(AND(AND(MONTH(E266)&gt;=7,MONTH(E266)&lt;8),MONTH(F266)&gt;7),(NETWORKDAYS(E266,Lister!$E$19,Lister!$D$7:$D$13)-O266)*N266/NETWORKDAYS(Lister!$D$19,Lister!$E$19,Lister!$D$7:$D$13),IF(MONTH(E266)&gt;7,0)))),0),"")</f>
        <v/>
      </c>
      <c r="T266" s="46" t="str">
        <f>IFERROR(MAX(IF(OR(O266="",P266=""),"",IF(AND(AND(MONTH(E266)&gt;=8,MONTH(E266)&lt;9),AND(MONTH(F266)&gt;=8,MONTH(F266)&lt;9)),(NETWORKDAYS(E266,F266,Lister!$D$7:$D$13)-P266)*N266/NETWORKDAYS(Lister!$D$20,Lister!$E$20,Lister!$D$7:$D$13),IF(AND(MONTH(E266)=7,MONTH(F266)=8),(NETWORKDAYS(Lister!$D$20,F266,Lister!$D$7:$D$13)-P266)*N266/NETWORKDAYS(Lister!$D$20,Lister!$E$20,Lister!$D$7:$D$13),IF(AND(MONTH(E266)=7,MONTH(F266)=7),0)))),0),"")</f>
        <v/>
      </c>
      <c r="U266" s="78" t="str">
        <f>IF(Ansøgning!U248="","",Ansøgning!U248)</f>
        <v/>
      </c>
      <c r="V266" s="119" t="str">
        <f t="shared" si="28"/>
        <v/>
      </c>
      <c r="W266" s="120" t="str">
        <f t="shared" si="29"/>
        <v/>
      </c>
      <c r="X266" s="42" t="str">
        <f t="shared" si="30"/>
        <v/>
      </c>
    </row>
    <row r="267" spans="1:24" x14ac:dyDescent="0.25">
      <c r="A267" s="13" t="str">
        <f t="shared" si="31"/>
        <v/>
      </c>
      <c r="B267" s="75" t="str">
        <f>IF(Ansøgning!B249="","",Ansøgning!B249)</f>
        <v/>
      </c>
      <c r="C267" s="75" t="str">
        <f>IF(Ansøgning!C249="","",Ansøgning!C249)</f>
        <v/>
      </c>
      <c r="D267" s="75" t="str">
        <f>IF(Ansøgning!D249="","",Ansøgning!D249)</f>
        <v/>
      </c>
      <c r="E267" s="76" t="str">
        <f>IF(Ansøgning!E249="","",Ansøgning!E249)</f>
        <v/>
      </c>
      <c r="F267" s="76" t="str">
        <f>IF(Ansøgning!F249="","",Ansøgning!F249)</f>
        <v/>
      </c>
      <c r="G267" s="33" t="str">
        <f>IF(OR(E267="",F267=""),"",NETWORKDAYS(E267,F267,Lister!$D$7:$D$13))</f>
        <v/>
      </c>
      <c r="H267" s="76" t="str">
        <f>IF(Ansøgning!H249="","",Ansøgning!H249)</f>
        <v/>
      </c>
      <c r="I267" s="32" t="str">
        <f t="shared" si="25"/>
        <v/>
      </c>
      <c r="J267" s="77" t="str">
        <f>IF(Ansøgning!J249="","",Ansøgning!J249)</f>
        <v/>
      </c>
      <c r="K267" s="77" t="str">
        <f>IF(Ansøgning!K249="","",Ansøgning!K249)</f>
        <v/>
      </c>
      <c r="L267" s="46" t="str">
        <f t="shared" si="26"/>
        <v/>
      </c>
      <c r="M267" s="78" t="str">
        <f>IF(Ansøgning!M249="","",Ansøgning!M249)</f>
        <v/>
      </c>
      <c r="N267" s="31" t="str">
        <f t="shared" si="27"/>
        <v/>
      </c>
      <c r="O267" s="78" t="str">
        <f>IF(Ansøgning!O249="","",Ansøgning!O249)</f>
        <v/>
      </c>
      <c r="P267" s="78" t="str">
        <f>IF(Ansøgning!P249="","",Ansøgning!P249)</f>
        <v/>
      </c>
      <c r="Q267" s="78" t="str">
        <f>IF(Ansøgning!Q249="","",Ansøgning!Q249)</f>
        <v/>
      </c>
      <c r="R267" s="78" t="str">
        <f>IF(Ansøgning!R249="","",Ansøgning!R249)</f>
        <v/>
      </c>
      <c r="S267" s="46" t="str">
        <f>IFERROR(MAX(IF(OR(O267="",P267=""),"",IF(AND(AND(MONTH(E267)&gt;=7,MONTH(E267)&lt;8),AND(MONTH(F267)&gt;=7,MONTH(F267)&lt;8)),(NETWORKDAYS(E267,F267,Lister!$D$7:$D$13)-O267)*N267/NETWORKDAYS(Lister!$D$19,Lister!$E$19,Lister!$D$7:$D$13),IF(AND(AND(MONTH(E267)&gt;=7,MONTH(E267)&lt;8),MONTH(F267)&gt;7),(NETWORKDAYS(E267,Lister!$E$19,Lister!$D$7:$D$13)-O267)*N267/NETWORKDAYS(Lister!$D$19,Lister!$E$19,Lister!$D$7:$D$13),IF(MONTH(E267)&gt;7,0)))),0),"")</f>
        <v/>
      </c>
      <c r="T267" s="46" t="str">
        <f>IFERROR(MAX(IF(OR(O267="",P267=""),"",IF(AND(AND(MONTH(E267)&gt;=8,MONTH(E267)&lt;9),AND(MONTH(F267)&gt;=8,MONTH(F267)&lt;9)),(NETWORKDAYS(E267,F267,Lister!$D$7:$D$13)-P267)*N267/NETWORKDAYS(Lister!$D$20,Lister!$E$20,Lister!$D$7:$D$13),IF(AND(MONTH(E267)=7,MONTH(F267)=8),(NETWORKDAYS(Lister!$D$20,F267,Lister!$D$7:$D$13)-P267)*N267/NETWORKDAYS(Lister!$D$20,Lister!$E$20,Lister!$D$7:$D$13),IF(AND(MONTH(E267)=7,MONTH(F267)=7),0)))),0),"")</f>
        <v/>
      </c>
      <c r="U267" s="78" t="str">
        <f>IF(Ansøgning!U249="","",Ansøgning!U249)</f>
        <v/>
      </c>
      <c r="V267" s="119" t="str">
        <f t="shared" si="28"/>
        <v/>
      </c>
      <c r="W267" s="120" t="str">
        <f t="shared" si="29"/>
        <v/>
      </c>
      <c r="X267" s="42" t="str">
        <f t="shared" si="30"/>
        <v/>
      </c>
    </row>
    <row r="268" spans="1:24" x14ac:dyDescent="0.25">
      <c r="A268" s="13" t="str">
        <f t="shared" si="31"/>
        <v/>
      </c>
      <c r="B268" s="75" t="str">
        <f>IF(Ansøgning!B250="","",Ansøgning!B250)</f>
        <v/>
      </c>
      <c r="C268" s="75" t="str">
        <f>IF(Ansøgning!C250="","",Ansøgning!C250)</f>
        <v/>
      </c>
      <c r="D268" s="75" t="str">
        <f>IF(Ansøgning!D250="","",Ansøgning!D250)</f>
        <v/>
      </c>
      <c r="E268" s="76" t="str">
        <f>IF(Ansøgning!E250="","",Ansøgning!E250)</f>
        <v/>
      </c>
      <c r="F268" s="76" t="str">
        <f>IF(Ansøgning!F250="","",Ansøgning!F250)</f>
        <v/>
      </c>
      <c r="G268" s="33" t="str">
        <f>IF(OR(E268="",F268=""),"",NETWORKDAYS(E268,F268,Lister!$D$7:$D$13))</f>
        <v/>
      </c>
      <c r="H268" s="76" t="str">
        <f>IF(Ansøgning!H250="","",Ansøgning!H250)</f>
        <v/>
      </c>
      <c r="I268" s="32" t="str">
        <f t="shared" si="25"/>
        <v/>
      </c>
      <c r="J268" s="77" t="str">
        <f>IF(Ansøgning!J250="","",Ansøgning!J250)</f>
        <v/>
      </c>
      <c r="K268" s="77" t="str">
        <f>IF(Ansøgning!K250="","",Ansøgning!K250)</f>
        <v/>
      </c>
      <c r="L268" s="46" t="str">
        <f t="shared" si="26"/>
        <v/>
      </c>
      <c r="M268" s="78" t="str">
        <f>IF(Ansøgning!M250="","",Ansøgning!M250)</f>
        <v/>
      </c>
      <c r="N268" s="31" t="str">
        <f t="shared" si="27"/>
        <v/>
      </c>
      <c r="O268" s="78" t="str">
        <f>IF(Ansøgning!O250="","",Ansøgning!O250)</f>
        <v/>
      </c>
      <c r="P268" s="78" t="str">
        <f>IF(Ansøgning!P250="","",Ansøgning!P250)</f>
        <v/>
      </c>
      <c r="Q268" s="78" t="str">
        <f>IF(Ansøgning!Q250="","",Ansøgning!Q250)</f>
        <v/>
      </c>
      <c r="R268" s="78" t="str">
        <f>IF(Ansøgning!R250="","",Ansøgning!R250)</f>
        <v/>
      </c>
      <c r="S268" s="46" t="str">
        <f>IFERROR(MAX(IF(OR(O268="",P268=""),"",IF(AND(AND(MONTH(E268)&gt;=7,MONTH(E268)&lt;8),AND(MONTH(F268)&gt;=7,MONTH(F268)&lt;8)),(NETWORKDAYS(E268,F268,Lister!$D$7:$D$13)-O268)*N268/NETWORKDAYS(Lister!$D$19,Lister!$E$19,Lister!$D$7:$D$13),IF(AND(AND(MONTH(E268)&gt;=7,MONTH(E268)&lt;8),MONTH(F268)&gt;7),(NETWORKDAYS(E268,Lister!$E$19,Lister!$D$7:$D$13)-O268)*N268/NETWORKDAYS(Lister!$D$19,Lister!$E$19,Lister!$D$7:$D$13),IF(MONTH(E268)&gt;7,0)))),0),"")</f>
        <v/>
      </c>
      <c r="T268" s="46" t="str">
        <f>IFERROR(MAX(IF(OR(O268="",P268=""),"",IF(AND(AND(MONTH(E268)&gt;=8,MONTH(E268)&lt;9),AND(MONTH(F268)&gt;=8,MONTH(F268)&lt;9)),(NETWORKDAYS(E268,F268,Lister!$D$7:$D$13)-P268)*N268/NETWORKDAYS(Lister!$D$20,Lister!$E$20,Lister!$D$7:$D$13),IF(AND(MONTH(E268)=7,MONTH(F268)=8),(NETWORKDAYS(Lister!$D$20,F268,Lister!$D$7:$D$13)-P268)*N268/NETWORKDAYS(Lister!$D$20,Lister!$E$20,Lister!$D$7:$D$13),IF(AND(MONTH(E268)=7,MONTH(F268)=7),0)))),0),"")</f>
        <v/>
      </c>
      <c r="U268" s="78" t="str">
        <f>IF(Ansøgning!U250="","",Ansøgning!U250)</f>
        <v/>
      </c>
      <c r="V268" s="119" t="str">
        <f t="shared" si="28"/>
        <v/>
      </c>
      <c r="W268" s="120" t="str">
        <f t="shared" si="29"/>
        <v/>
      </c>
      <c r="X268" s="42" t="str">
        <f t="shared" si="30"/>
        <v/>
      </c>
    </row>
    <row r="269" spans="1:24" x14ac:dyDescent="0.25">
      <c r="A269" s="13" t="str">
        <f t="shared" si="31"/>
        <v/>
      </c>
      <c r="B269" s="75" t="str">
        <f>IF(Ansøgning!B251="","",Ansøgning!B251)</f>
        <v/>
      </c>
      <c r="C269" s="75" t="str">
        <f>IF(Ansøgning!C251="","",Ansøgning!C251)</f>
        <v/>
      </c>
      <c r="D269" s="75" t="str">
        <f>IF(Ansøgning!D251="","",Ansøgning!D251)</f>
        <v/>
      </c>
      <c r="E269" s="76" t="str">
        <f>IF(Ansøgning!E251="","",Ansøgning!E251)</f>
        <v/>
      </c>
      <c r="F269" s="76" t="str">
        <f>IF(Ansøgning!F251="","",Ansøgning!F251)</f>
        <v/>
      </c>
      <c r="G269" s="33" t="str">
        <f>IF(OR(E269="",F269=""),"",NETWORKDAYS(E269,F269,Lister!$D$7:$D$13))</f>
        <v/>
      </c>
      <c r="H269" s="76" t="str">
        <f>IF(Ansøgning!H251="","",Ansøgning!H251)</f>
        <v/>
      </c>
      <c r="I269" s="32" t="str">
        <f t="shared" si="25"/>
        <v/>
      </c>
      <c r="J269" s="77" t="str">
        <f>IF(Ansøgning!J251="","",Ansøgning!J251)</f>
        <v/>
      </c>
      <c r="K269" s="77" t="str">
        <f>IF(Ansøgning!K251="","",Ansøgning!K251)</f>
        <v/>
      </c>
      <c r="L269" s="46" t="str">
        <f t="shared" si="26"/>
        <v/>
      </c>
      <c r="M269" s="78" t="str">
        <f>IF(Ansøgning!M251="","",Ansøgning!M251)</f>
        <v/>
      </c>
      <c r="N269" s="31" t="str">
        <f t="shared" si="27"/>
        <v/>
      </c>
      <c r="O269" s="78" t="str">
        <f>IF(Ansøgning!O251="","",Ansøgning!O251)</f>
        <v/>
      </c>
      <c r="P269" s="78" t="str">
        <f>IF(Ansøgning!P251="","",Ansøgning!P251)</f>
        <v/>
      </c>
      <c r="Q269" s="78" t="str">
        <f>IF(Ansøgning!Q251="","",Ansøgning!Q251)</f>
        <v/>
      </c>
      <c r="R269" s="78" t="str">
        <f>IF(Ansøgning!R251="","",Ansøgning!R251)</f>
        <v/>
      </c>
      <c r="S269" s="46" t="str">
        <f>IFERROR(MAX(IF(OR(O269="",P269=""),"",IF(AND(AND(MONTH(E269)&gt;=7,MONTH(E269)&lt;8),AND(MONTH(F269)&gt;=7,MONTH(F269)&lt;8)),(NETWORKDAYS(E269,F269,Lister!$D$7:$D$13)-O269)*N269/NETWORKDAYS(Lister!$D$19,Lister!$E$19,Lister!$D$7:$D$13),IF(AND(AND(MONTH(E269)&gt;=7,MONTH(E269)&lt;8),MONTH(F269)&gt;7),(NETWORKDAYS(E269,Lister!$E$19,Lister!$D$7:$D$13)-O269)*N269/NETWORKDAYS(Lister!$D$19,Lister!$E$19,Lister!$D$7:$D$13),IF(MONTH(E269)&gt;7,0)))),0),"")</f>
        <v/>
      </c>
      <c r="T269" s="46" t="str">
        <f>IFERROR(MAX(IF(OR(O269="",P269=""),"",IF(AND(AND(MONTH(E269)&gt;=8,MONTH(E269)&lt;9),AND(MONTH(F269)&gt;=8,MONTH(F269)&lt;9)),(NETWORKDAYS(E269,F269,Lister!$D$7:$D$13)-P269)*N269/NETWORKDAYS(Lister!$D$20,Lister!$E$20,Lister!$D$7:$D$13),IF(AND(MONTH(E269)=7,MONTH(F269)=8),(NETWORKDAYS(Lister!$D$20,F269,Lister!$D$7:$D$13)-P269)*N269/NETWORKDAYS(Lister!$D$20,Lister!$E$20,Lister!$D$7:$D$13),IF(AND(MONTH(E269)=7,MONTH(F269)=7),0)))),0),"")</f>
        <v/>
      </c>
      <c r="U269" s="78" t="str">
        <f>IF(Ansøgning!U251="","",Ansøgning!U251)</f>
        <v/>
      </c>
      <c r="V269" s="119" t="str">
        <f t="shared" si="28"/>
        <v/>
      </c>
      <c r="W269" s="120" t="str">
        <f t="shared" si="29"/>
        <v/>
      </c>
      <c r="X269" s="42" t="str">
        <f t="shared" si="30"/>
        <v/>
      </c>
    </row>
    <row r="270" spans="1:24" x14ac:dyDescent="0.25">
      <c r="A270" s="13" t="str">
        <f t="shared" si="31"/>
        <v/>
      </c>
      <c r="B270" s="75" t="str">
        <f>IF(Ansøgning!B252="","",Ansøgning!B252)</f>
        <v/>
      </c>
      <c r="C270" s="75" t="str">
        <f>IF(Ansøgning!C252="","",Ansøgning!C252)</f>
        <v/>
      </c>
      <c r="D270" s="75" t="str">
        <f>IF(Ansøgning!D252="","",Ansøgning!D252)</f>
        <v/>
      </c>
      <c r="E270" s="76" t="str">
        <f>IF(Ansøgning!E252="","",Ansøgning!E252)</f>
        <v/>
      </c>
      <c r="F270" s="76" t="str">
        <f>IF(Ansøgning!F252="","",Ansøgning!F252)</f>
        <v/>
      </c>
      <c r="G270" s="33" t="str">
        <f>IF(OR(E270="",F270=""),"",NETWORKDAYS(E270,F270,Lister!$D$7:$D$13))</f>
        <v/>
      </c>
      <c r="H270" s="76" t="str">
        <f>IF(Ansøgning!H252="","",Ansøgning!H252)</f>
        <v/>
      </c>
      <c r="I270" s="32" t="str">
        <f t="shared" si="25"/>
        <v/>
      </c>
      <c r="J270" s="77" t="str">
        <f>IF(Ansøgning!J252="","",Ansøgning!J252)</f>
        <v/>
      </c>
      <c r="K270" s="77" t="str">
        <f>IF(Ansøgning!K252="","",Ansøgning!K252)</f>
        <v/>
      </c>
      <c r="L270" s="46" t="str">
        <f t="shared" si="26"/>
        <v/>
      </c>
      <c r="M270" s="78" t="str">
        <f>IF(Ansøgning!M252="","",Ansøgning!M252)</f>
        <v/>
      </c>
      <c r="N270" s="31" t="str">
        <f t="shared" si="27"/>
        <v/>
      </c>
      <c r="O270" s="78" t="str">
        <f>IF(Ansøgning!O252="","",Ansøgning!O252)</f>
        <v/>
      </c>
      <c r="P270" s="78" t="str">
        <f>IF(Ansøgning!P252="","",Ansøgning!P252)</f>
        <v/>
      </c>
      <c r="Q270" s="78" t="str">
        <f>IF(Ansøgning!Q252="","",Ansøgning!Q252)</f>
        <v/>
      </c>
      <c r="R270" s="78" t="str">
        <f>IF(Ansøgning!R252="","",Ansøgning!R252)</f>
        <v/>
      </c>
      <c r="S270" s="46" t="str">
        <f>IFERROR(MAX(IF(OR(O270="",P270=""),"",IF(AND(AND(MONTH(E270)&gt;=7,MONTH(E270)&lt;8),AND(MONTH(F270)&gt;=7,MONTH(F270)&lt;8)),(NETWORKDAYS(E270,F270,Lister!$D$7:$D$13)-O270)*N270/NETWORKDAYS(Lister!$D$19,Lister!$E$19,Lister!$D$7:$D$13),IF(AND(AND(MONTH(E270)&gt;=7,MONTH(E270)&lt;8),MONTH(F270)&gt;7),(NETWORKDAYS(E270,Lister!$E$19,Lister!$D$7:$D$13)-O270)*N270/NETWORKDAYS(Lister!$D$19,Lister!$E$19,Lister!$D$7:$D$13),IF(MONTH(E270)&gt;7,0)))),0),"")</f>
        <v/>
      </c>
      <c r="T270" s="46" t="str">
        <f>IFERROR(MAX(IF(OR(O270="",P270=""),"",IF(AND(AND(MONTH(E270)&gt;=8,MONTH(E270)&lt;9),AND(MONTH(F270)&gt;=8,MONTH(F270)&lt;9)),(NETWORKDAYS(E270,F270,Lister!$D$7:$D$13)-P270)*N270/NETWORKDAYS(Lister!$D$20,Lister!$E$20,Lister!$D$7:$D$13),IF(AND(MONTH(E270)=7,MONTH(F270)=8),(NETWORKDAYS(Lister!$D$20,F270,Lister!$D$7:$D$13)-P270)*N270/NETWORKDAYS(Lister!$D$20,Lister!$E$20,Lister!$D$7:$D$13),IF(AND(MONTH(E270)=7,MONTH(F270)=7),0)))),0),"")</f>
        <v/>
      </c>
      <c r="U270" s="78" t="str">
        <f>IF(Ansøgning!U252="","",Ansøgning!U252)</f>
        <v/>
      </c>
      <c r="V270" s="119" t="str">
        <f t="shared" si="28"/>
        <v/>
      </c>
      <c r="W270" s="120" t="str">
        <f t="shared" si="29"/>
        <v/>
      </c>
      <c r="X270" s="42" t="str">
        <f t="shared" si="30"/>
        <v/>
      </c>
    </row>
    <row r="271" spans="1:24" x14ac:dyDescent="0.25">
      <c r="A271" s="13" t="str">
        <f t="shared" si="31"/>
        <v/>
      </c>
      <c r="B271" s="75" t="str">
        <f>IF(Ansøgning!B253="","",Ansøgning!B253)</f>
        <v/>
      </c>
      <c r="C271" s="75" t="str">
        <f>IF(Ansøgning!C253="","",Ansøgning!C253)</f>
        <v/>
      </c>
      <c r="D271" s="75" t="str">
        <f>IF(Ansøgning!D253="","",Ansøgning!D253)</f>
        <v/>
      </c>
      <c r="E271" s="76" t="str">
        <f>IF(Ansøgning!E253="","",Ansøgning!E253)</f>
        <v/>
      </c>
      <c r="F271" s="76" t="str">
        <f>IF(Ansøgning!F253="","",Ansøgning!F253)</f>
        <v/>
      </c>
      <c r="G271" s="33" t="str">
        <f>IF(OR(E271="",F271=""),"",NETWORKDAYS(E271,F271,Lister!$D$7:$D$13))</f>
        <v/>
      </c>
      <c r="H271" s="76" t="str">
        <f>IF(Ansøgning!H253="","",Ansøgning!H253)</f>
        <v/>
      </c>
      <c r="I271" s="32" t="str">
        <f t="shared" si="25"/>
        <v/>
      </c>
      <c r="J271" s="77" t="str">
        <f>IF(Ansøgning!J253="","",Ansøgning!J253)</f>
        <v/>
      </c>
      <c r="K271" s="77" t="str">
        <f>IF(Ansøgning!K253="","",Ansøgning!K253)</f>
        <v/>
      </c>
      <c r="L271" s="46" t="str">
        <f t="shared" si="26"/>
        <v/>
      </c>
      <c r="M271" s="78" t="str">
        <f>IF(Ansøgning!M253="","",Ansøgning!M253)</f>
        <v/>
      </c>
      <c r="N271" s="31" t="str">
        <f t="shared" si="27"/>
        <v/>
      </c>
      <c r="O271" s="78" t="str">
        <f>IF(Ansøgning!O253="","",Ansøgning!O253)</f>
        <v/>
      </c>
      <c r="P271" s="78" t="str">
        <f>IF(Ansøgning!P253="","",Ansøgning!P253)</f>
        <v/>
      </c>
      <c r="Q271" s="78" t="str">
        <f>IF(Ansøgning!Q253="","",Ansøgning!Q253)</f>
        <v/>
      </c>
      <c r="R271" s="78" t="str">
        <f>IF(Ansøgning!R253="","",Ansøgning!R253)</f>
        <v/>
      </c>
      <c r="S271" s="46" t="str">
        <f>IFERROR(MAX(IF(OR(O271="",P271=""),"",IF(AND(AND(MONTH(E271)&gt;=7,MONTH(E271)&lt;8),AND(MONTH(F271)&gt;=7,MONTH(F271)&lt;8)),(NETWORKDAYS(E271,F271,Lister!$D$7:$D$13)-O271)*N271/NETWORKDAYS(Lister!$D$19,Lister!$E$19,Lister!$D$7:$D$13),IF(AND(AND(MONTH(E271)&gt;=7,MONTH(E271)&lt;8),MONTH(F271)&gt;7),(NETWORKDAYS(E271,Lister!$E$19,Lister!$D$7:$D$13)-O271)*N271/NETWORKDAYS(Lister!$D$19,Lister!$E$19,Lister!$D$7:$D$13),IF(MONTH(E271)&gt;7,0)))),0),"")</f>
        <v/>
      </c>
      <c r="T271" s="46" t="str">
        <f>IFERROR(MAX(IF(OR(O271="",P271=""),"",IF(AND(AND(MONTH(E271)&gt;=8,MONTH(E271)&lt;9),AND(MONTH(F271)&gt;=8,MONTH(F271)&lt;9)),(NETWORKDAYS(E271,F271,Lister!$D$7:$D$13)-P271)*N271/NETWORKDAYS(Lister!$D$20,Lister!$E$20,Lister!$D$7:$D$13),IF(AND(MONTH(E271)=7,MONTH(F271)=8),(NETWORKDAYS(Lister!$D$20,F271,Lister!$D$7:$D$13)-P271)*N271/NETWORKDAYS(Lister!$D$20,Lister!$E$20,Lister!$D$7:$D$13),IF(AND(MONTH(E271)=7,MONTH(F271)=7),0)))),0),"")</f>
        <v/>
      </c>
      <c r="U271" s="78" t="str">
        <f>IF(Ansøgning!U253="","",Ansøgning!U253)</f>
        <v/>
      </c>
      <c r="V271" s="119" t="str">
        <f t="shared" si="28"/>
        <v/>
      </c>
      <c r="W271" s="120" t="str">
        <f t="shared" si="29"/>
        <v/>
      </c>
      <c r="X271" s="42" t="str">
        <f t="shared" si="30"/>
        <v/>
      </c>
    </row>
    <row r="272" spans="1:24" x14ac:dyDescent="0.25">
      <c r="A272" s="13" t="str">
        <f t="shared" si="31"/>
        <v/>
      </c>
      <c r="B272" s="75" t="str">
        <f>IF(Ansøgning!B254="","",Ansøgning!B254)</f>
        <v/>
      </c>
      <c r="C272" s="75" t="str">
        <f>IF(Ansøgning!C254="","",Ansøgning!C254)</f>
        <v/>
      </c>
      <c r="D272" s="75" t="str">
        <f>IF(Ansøgning!D254="","",Ansøgning!D254)</f>
        <v/>
      </c>
      <c r="E272" s="76" t="str">
        <f>IF(Ansøgning!E254="","",Ansøgning!E254)</f>
        <v/>
      </c>
      <c r="F272" s="76" t="str">
        <f>IF(Ansøgning!F254="","",Ansøgning!F254)</f>
        <v/>
      </c>
      <c r="G272" s="33" t="str">
        <f>IF(OR(E272="",F272=""),"",NETWORKDAYS(E272,F272,Lister!$D$7:$D$13))</f>
        <v/>
      </c>
      <c r="H272" s="76" t="str">
        <f>IF(Ansøgning!H254="","",Ansøgning!H254)</f>
        <v/>
      </c>
      <c r="I272" s="32" t="str">
        <f t="shared" si="25"/>
        <v/>
      </c>
      <c r="J272" s="77" t="str">
        <f>IF(Ansøgning!J254="","",Ansøgning!J254)</f>
        <v/>
      </c>
      <c r="K272" s="77" t="str">
        <f>IF(Ansøgning!K254="","",Ansøgning!K254)</f>
        <v/>
      </c>
      <c r="L272" s="46" t="str">
        <f t="shared" si="26"/>
        <v/>
      </c>
      <c r="M272" s="78" t="str">
        <f>IF(Ansøgning!M254="","",Ansøgning!M254)</f>
        <v/>
      </c>
      <c r="N272" s="31" t="str">
        <f t="shared" si="27"/>
        <v/>
      </c>
      <c r="O272" s="78" t="str">
        <f>IF(Ansøgning!O254="","",Ansøgning!O254)</f>
        <v/>
      </c>
      <c r="P272" s="78" t="str">
        <f>IF(Ansøgning!P254="","",Ansøgning!P254)</f>
        <v/>
      </c>
      <c r="Q272" s="78" t="str">
        <f>IF(Ansøgning!Q254="","",Ansøgning!Q254)</f>
        <v/>
      </c>
      <c r="R272" s="78" t="str">
        <f>IF(Ansøgning!R254="","",Ansøgning!R254)</f>
        <v/>
      </c>
      <c r="S272" s="46" t="str">
        <f>IFERROR(MAX(IF(OR(O272="",P272=""),"",IF(AND(AND(MONTH(E272)&gt;=7,MONTH(E272)&lt;8),AND(MONTH(F272)&gt;=7,MONTH(F272)&lt;8)),(NETWORKDAYS(E272,F272,Lister!$D$7:$D$13)-O272)*N272/NETWORKDAYS(Lister!$D$19,Lister!$E$19,Lister!$D$7:$D$13),IF(AND(AND(MONTH(E272)&gt;=7,MONTH(E272)&lt;8),MONTH(F272)&gt;7),(NETWORKDAYS(E272,Lister!$E$19,Lister!$D$7:$D$13)-O272)*N272/NETWORKDAYS(Lister!$D$19,Lister!$E$19,Lister!$D$7:$D$13),IF(MONTH(E272)&gt;7,0)))),0),"")</f>
        <v/>
      </c>
      <c r="T272" s="46" t="str">
        <f>IFERROR(MAX(IF(OR(O272="",P272=""),"",IF(AND(AND(MONTH(E272)&gt;=8,MONTH(E272)&lt;9),AND(MONTH(F272)&gt;=8,MONTH(F272)&lt;9)),(NETWORKDAYS(E272,F272,Lister!$D$7:$D$13)-P272)*N272/NETWORKDAYS(Lister!$D$20,Lister!$E$20,Lister!$D$7:$D$13),IF(AND(MONTH(E272)=7,MONTH(F272)=8),(NETWORKDAYS(Lister!$D$20,F272,Lister!$D$7:$D$13)-P272)*N272/NETWORKDAYS(Lister!$D$20,Lister!$E$20,Lister!$D$7:$D$13),IF(AND(MONTH(E272)=7,MONTH(F272)=7),0)))),0),"")</f>
        <v/>
      </c>
      <c r="U272" s="78" t="str">
        <f>IF(Ansøgning!U254="","",Ansøgning!U254)</f>
        <v/>
      </c>
      <c r="V272" s="119" t="str">
        <f t="shared" si="28"/>
        <v/>
      </c>
      <c r="W272" s="120" t="str">
        <f t="shared" si="29"/>
        <v/>
      </c>
      <c r="X272" s="42" t="str">
        <f t="shared" si="30"/>
        <v/>
      </c>
    </row>
    <row r="273" spans="1:24" x14ac:dyDescent="0.25">
      <c r="A273" s="13" t="str">
        <f t="shared" si="31"/>
        <v/>
      </c>
      <c r="B273" s="75" t="str">
        <f>IF(Ansøgning!B255="","",Ansøgning!B255)</f>
        <v/>
      </c>
      <c r="C273" s="75" t="str">
        <f>IF(Ansøgning!C255="","",Ansøgning!C255)</f>
        <v/>
      </c>
      <c r="D273" s="75" t="str">
        <f>IF(Ansøgning!D255="","",Ansøgning!D255)</f>
        <v/>
      </c>
      <c r="E273" s="76" t="str">
        <f>IF(Ansøgning!E255="","",Ansøgning!E255)</f>
        <v/>
      </c>
      <c r="F273" s="76" t="str">
        <f>IF(Ansøgning!F255="","",Ansøgning!F255)</f>
        <v/>
      </c>
      <c r="G273" s="33" t="str">
        <f>IF(OR(E273="",F273=""),"",NETWORKDAYS(E273,F273,Lister!$D$7:$D$13))</f>
        <v/>
      </c>
      <c r="H273" s="76" t="str">
        <f>IF(Ansøgning!H255="","",Ansøgning!H255)</f>
        <v/>
      </c>
      <c r="I273" s="32" t="str">
        <f t="shared" si="25"/>
        <v/>
      </c>
      <c r="J273" s="77" t="str">
        <f>IF(Ansøgning!J255="","",Ansøgning!J255)</f>
        <v/>
      </c>
      <c r="K273" s="77" t="str">
        <f>IF(Ansøgning!K255="","",Ansøgning!K255)</f>
        <v/>
      </c>
      <c r="L273" s="46" t="str">
        <f t="shared" si="26"/>
        <v/>
      </c>
      <c r="M273" s="78" t="str">
        <f>IF(Ansøgning!M255="","",Ansøgning!M255)</f>
        <v/>
      </c>
      <c r="N273" s="31" t="str">
        <f t="shared" si="27"/>
        <v/>
      </c>
      <c r="O273" s="78" t="str">
        <f>IF(Ansøgning!O255="","",Ansøgning!O255)</f>
        <v/>
      </c>
      <c r="P273" s="78" t="str">
        <f>IF(Ansøgning!P255="","",Ansøgning!P255)</f>
        <v/>
      </c>
      <c r="Q273" s="78" t="str">
        <f>IF(Ansøgning!Q255="","",Ansøgning!Q255)</f>
        <v/>
      </c>
      <c r="R273" s="78" t="str">
        <f>IF(Ansøgning!R255="","",Ansøgning!R255)</f>
        <v/>
      </c>
      <c r="S273" s="46" t="str">
        <f>IFERROR(MAX(IF(OR(O273="",P273=""),"",IF(AND(AND(MONTH(E273)&gt;=7,MONTH(E273)&lt;8),AND(MONTH(F273)&gt;=7,MONTH(F273)&lt;8)),(NETWORKDAYS(E273,F273,Lister!$D$7:$D$13)-O273)*N273/NETWORKDAYS(Lister!$D$19,Lister!$E$19,Lister!$D$7:$D$13),IF(AND(AND(MONTH(E273)&gt;=7,MONTH(E273)&lt;8),MONTH(F273)&gt;7),(NETWORKDAYS(E273,Lister!$E$19,Lister!$D$7:$D$13)-O273)*N273/NETWORKDAYS(Lister!$D$19,Lister!$E$19,Lister!$D$7:$D$13),IF(MONTH(E273)&gt;7,0)))),0),"")</f>
        <v/>
      </c>
      <c r="T273" s="46" t="str">
        <f>IFERROR(MAX(IF(OR(O273="",P273=""),"",IF(AND(AND(MONTH(E273)&gt;=8,MONTH(E273)&lt;9),AND(MONTH(F273)&gt;=8,MONTH(F273)&lt;9)),(NETWORKDAYS(E273,F273,Lister!$D$7:$D$13)-P273)*N273/NETWORKDAYS(Lister!$D$20,Lister!$E$20,Lister!$D$7:$D$13),IF(AND(MONTH(E273)=7,MONTH(F273)=8),(NETWORKDAYS(Lister!$D$20,F273,Lister!$D$7:$D$13)-P273)*N273/NETWORKDAYS(Lister!$D$20,Lister!$E$20,Lister!$D$7:$D$13),IF(AND(MONTH(E273)=7,MONTH(F273)=7),0)))),0),"")</f>
        <v/>
      </c>
      <c r="U273" s="78" t="str">
        <f>IF(Ansøgning!U255="","",Ansøgning!U255)</f>
        <v/>
      </c>
      <c r="V273" s="119" t="str">
        <f t="shared" si="28"/>
        <v/>
      </c>
      <c r="W273" s="120" t="str">
        <f t="shared" si="29"/>
        <v/>
      </c>
      <c r="X273" s="42" t="str">
        <f t="shared" si="30"/>
        <v/>
      </c>
    </row>
    <row r="274" spans="1:24" x14ac:dyDescent="0.25">
      <c r="A274" s="13" t="str">
        <f t="shared" si="31"/>
        <v/>
      </c>
      <c r="B274" s="75" t="str">
        <f>IF(Ansøgning!B256="","",Ansøgning!B256)</f>
        <v/>
      </c>
      <c r="C274" s="75" t="str">
        <f>IF(Ansøgning!C256="","",Ansøgning!C256)</f>
        <v/>
      </c>
      <c r="D274" s="75" t="str">
        <f>IF(Ansøgning!D256="","",Ansøgning!D256)</f>
        <v/>
      </c>
      <c r="E274" s="76" t="str">
        <f>IF(Ansøgning!E256="","",Ansøgning!E256)</f>
        <v/>
      </c>
      <c r="F274" s="76" t="str">
        <f>IF(Ansøgning!F256="","",Ansøgning!F256)</f>
        <v/>
      </c>
      <c r="G274" s="33" t="str">
        <f>IF(OR(E274="",F274=""),"",NETWORKDAYS(E274,F274,Lister!$D$7:$D$13))</f>
        <v/>
      </c>
      <c r="H274" s="76" t="str">
        <f>IF(Ansøgning!H256="","",Ansøgning!H256)</f>
        <v/>
      </c>
      <c r="I274" s="32" t="str">
        <f t="shared" si="25"/>
        <v/>
      </c>
      <c r="J274" s="77" t="str">
        <f>IF(Ansøgning!J256="","",Ansøgning!J256)</f>
        <v/>
      </c>
      <c r="K274" s="77" t="str">
        <f>IF(Ansøgning!K256="","",Ansøgning!K256)</f>
        <v/>
      </c>
      <c r="L274" s="46" t="str">
        <f t="shared" si="26"/>
        <v/>
      </c>
      <c r="M274" s="78" t="str">
        <f>IF(Ansøgning!M256="","",Ansøgning!M256)</f>
        <v/>
      </c>
      <c r="N274" s="31" t="str">
        <f t="shared" si="27"/>
        <v/>
      </c>
      <c r="O274" s="78" t="str">
        <f>IF(Ansøgning!O256="","",Ansøgning!O256)</f>
        <v/>
      </c>
      <c r="P274" s="78" t="str">
        <f>IF(Ansøgning!P256="","",Ansøgning!P256)</f>
        <v/>
      </c>
      <c r="Q274" s="78" t="str">
        <f>IF(Ansøgning!Q256="","",Ansøgning!Q256)</f>
        <v/>
      </c>
      <c r="R274" s="78" t="str">
        <f>IF(Ansøgning!R256="","",Ansøgning!R256)</f>
        <v/>
      </c>
      <c r="S274" s="46" t="str">
        <f>IFERROR(MAX(IF(OR(O274="",P274=""),"",IF(AND(AND(MONTH(E274)&gt;=7,MONTH(E274)&lt;8),AND(MONTH(F274)&gt;=7,MONTH(F274)&lt;8)),(NETWORKDAYS(E274,F274,Lister!$D$7:$D$13)-O274)*N274/NETWORKDAYS(Lister!$D$19,Lister!$E$19,Lister!$D$7:$D$13),IF(AND(AND(MONTH(E274)&gt;=7,MONTH(E274)&lt;8),MONTH(F274)&gt;7),(NETWORKDAYS(E274,Lister!$E$19,Lister!$D$7:$D$13)-O274)*N274/NETWORKDAYS(Lister!$D$19,Lister!$E$19,Lister!$D$7:$D$13),IF(MONTH(E274)&gt;7,0)))),0),"")</f>
        <v/>
      </c>
      <c r="T274" s="46" t="str">
        <f>IFERROR(MAX(IF(OR(O274="",P274=""),"",IF(AND(AND(MONTH(E274)&gt;=8,MONTH(E274)&lt;9),AND(MONTH(F274)&gt;=8,MONTH(F274)&lt;9)),(NETWORKDAYS(E274,F274,Lister!$D$7:$D$13)-P274)*N274/NETWORKDAYS(Lister!$D$20,Lister!$E$20,Lister!$D$7:$D$13),IF(AND(MONTH(E274)=7,MONTH(F274)=8),(NETWORKDAYS(Lister!$D$20,F274,Lister!$D$7:$D$13)-P274)*N274/NETWORKDAYS(Lister!$D$20,Lister!$E$20,Lister!$D$7:$D$13),IF(AND(MONTH(E274)=7,MONTH(F274)=7),0)))),0),"")</f>
        <v/>
      </c>
      <c r="U274" s="78" t="str">
        <f>IF(Ansøgning!U256="","",Ansøgning!U256)</f>
        <v/>
      </c>
      <c r="V274" s="119" t="str">
        <f t="shared" si="28"/>
        <v/>
      </c>
      <c r="W274" s="120" t="str">
        <f t="shared" si="29"/>
        <v/>
      </c>
      <c r="X274" s="42" t="str">
        <f t="shared" si="30"/>
        <v/>
      </c>
    </row>
    <row r="275" spans="1:24" x14ac:dyDescent="0.25">
      <c r="A275" s="13" t="str">
        <f t="shared" si="31"/>
        <v/>
      </c>
      <c r="B275" s="75" t="str">
        <f>IF(Ansøgning!B257="","",Ansøgning!B257)</f>
        <v/>
      </c>
      <c r="C275" s="75" t="str">
        <f>IF(Ansøgning!C257="","",Ansøgning!C257)</f>
        <v/>
      </c>
      <c r="D275" s="75" t="str">
        <f>IF(Ansøgning!D257="","",Ansøgning!D257)</f>
        <v/>
      </c>
      <c r="E275" s="76" t="str">
        <f>IF(Ansøgning!E257="","",Ansøgning!E257)</f>
        <v/>
      </c>
      <c r="F275" s="76" t="str">
        <f>IF(Ansøgning!F257="","",Ansøgning!F257)</f>
        <v/>
      </c>
      <c r="G275" s="33" t="str">
        <f>IF(OR(E275="",F275=""),"",NETWORKDAYS(E275,F275,Lister!$D$7:$D$13))</f>
        <v/>
      </c>
      <c r="H275" s="76" t="str">
        <f>IF(Ansøgning!H257="","",Ansøgning!H257)</f>
        <v/>
      </c>
      <c r="I275" s="32" t="str">
        <f t="shared" si="25"/>
        <v/>
      </c>
      <c r="J275" s="77" t="str">
        <f>IF(Ansøgning!J257="","",Ansøgning!J257)</f>
        <v/>
      </c>
      <c r="K275" s="77" t="str">
        <f>IF(Ansøgning!K257="","",Ansøgning!K257)</f>
        <v/>
      </c>
      <c r="L275" s="46" t="str">
        <f t="shared" si="26"/>
        <v/>
      </c>
      <c r="M275" s="78" t="str">
        <f>IF(Ansøgning!M257="","",Ansøgning!M257)</f>
        <v/>
      </c>
      <c r="N275" s="31" t="str">
        <f t="shared" si="27"/>
        <v/>
      </c>
      <c r="O275" s="78" t="str">
        <f>IF(Ansøgning!O257="","",Ansøgning!O257)</f>
        <v/>
      </c>
      <c r="P275" s="78" t="str">
        <f>IF(Ansøgning!P257="","",Ansøgning!P257)</f>
        <v/>
      </c>
      <c r="Q275" s="78" t="str">
        <f>IF(Ansøgning!Q257="","",Ansøgning!Q257)</f>
        <v/>
      </c>
      <c r="R275" s="78" t="str">
        <f>IF(Ansøgning!R257="","",Ansøgning!R257)</f>
        <v/>
      </c>
      <c r="S275" s="46" t="str">
        <f>IFERROR(MAX(IF(OR(O275="",P275=""),"",IF(AND(AND(MONTH(E275)&gt;=7,MONTH(E275)&lt;8),AND(MONTH(F275)&gt;=7,MONTH(F275)&lt;8)),(NETWORKDAYS(E275,F275,Lister!$D$7:$D$13)-O275)*N275/NETWORKDAYS(Lister!$D$19,Lister!$E$19,Lister!$D$7:$D$13),IF(AND(AND(MONTH(E275)&gt;=7,MONTH(E275)&lt;8),MONTH(F275)&gt;7),(NETWORKDAYS(E275,Lister!$E$19,Lister!$D$7:$D$13)-O275)*N275/NETWORKDAYS(Lister!$D$19,Lister!$E$19,Lister!$D$7:$D$13),IF(MONTH(E275)&gt;7,0)))),0),"")</f>
        <v/>
      </c>
      <c r="T275" s="46" t="str">
        <f>IFERROR(MAX(IF(OR(O275="",P275=""),"",IF(AND(AND(MONTH(E275)&gt;=8,MONTH(E275)&lt;9),AND(MONTH(F275)&gt;=8,MONTH(F275)&lt;9)),(NETWORKDAYS(E275,F275,Lister!$D$7:$D$13)-P275)*N275/NETWORKDAYS(Lister!$D$20,Lister!$E$20,Lister!$D$7:$D$13),IF(AND(MONTH(E275)=7,MONTH(F275)=8),(NETWORKDAYS(Lister!$D$20,F275,Lister!$D$7:$D$13)-P275)*N275/NETWORKDAYS(Lister!$D$20,Lister!$E$20,Lister!$D$7:$D$13),IF(AND(MONTH(E275)=7,MONTH(F275)=7),0)))),0),"")</f>
        <v/>
      </c>
      <c r="U275" s="78" t="str">
        <f>IF(Ansøgning!U257="","",Ansøgning!U257)</f>
        <v/>
      </c>
      <c r="V275" s="119" t="str">
        <f t="shared" si="28"/>
        <v/>
      </c>
      <c r="W275" s="120" t="str">
        <f t="shared" si="29"/>
        <v/>
      </c>
      <c r="X275" s="42" t="str">
        <f t="shared" si="30"/>
        <v/>
      </c>
    </row>
    <row r="276" spans="1:24" x14ac:dyDescent="0.25">
      <c r="A276" s="13" t="str">
        <f t="shared" si="31"/>
        <v/>
      </c>
      <c r="B276" s="75" t="str">
        <f>IF(Ansøgning!B258="","",Ansøgning!B258)</f>
        <v/>
      </c>
      <c r="C276" s="75" t="str">
        <f>IF(Ansøgning!C258="","",Ansøgning!C258)</f>
        <v/>
      </c>
      <c r="D276" s="75" t="str">
        <f>IF(Ansøgning!D258="","",Ansøgning!D258)</f>
        <v/>
      </c>
      <c r="E276" s="76" t="str">
        <f>IF(Ansøgning!E258="","",Ansøgning!E258)</f>
        <v/>
      </c>
      <c r="F276" s="76" t="str">
        <f>IF(Ansøgning!F258="","",Ansøgning!F258)</f>
        <v/>
      </c>
      <c r="G276" s="33" t="str">
        <f>IF(OR(E276="",F276=""),"",NETWORKDAYS(E276,F276,Lister!$D$7:$D$13))</f>
        <v/>
      </c>
      <c r="H276" s="76" t="str">
        <f>IF(Ansøgning!H258="","",Ansøgning!H258)</f>
        <v/>
      </c>
      <c r="I276" s="32" t="str">
        <f t="shared" si="25"/>
        <v/>
      </c>
      <c r="J276" s="77" t="str">
        <f>IF(Ansøgning!J258="","",Ansøgning!J258)</f>
        <v/>
      </c>
      <c r="K276" s="77" t="str">
        <f>IF(Ansøgning!K258="","",Ansøgning!K258)</f>
        <v/>
      </c>
      <c r="L276" s="46" t="str">
        <f t="shared" si="26"/>
        <v/>
      </c>
      <c r="M276" s="78" t="str">
        <f>IF(Ansøgning!M258="","",Ansøgning!M258)</f>
        <v/>
      </c>
      <c r="N276" s="31" t="str">
        <f t="shared" si="27"/>
        <v/>
      </c>
      <c r="O276" s="78" t="str">
        <f>IF(Ansøgning!O258="","",Ansøgning!O258)</f>
        <v/>
      </c>
      <c r="P276" s="78" t="str">
        <f>IF(Ansøgning!P258="","",Ansøgning!P258)</f>
        <v/>
      </c>
      <c r="Q276" s="78" t="str">
        <f>IF(Ansøgning!Q258="","",Ansøgning!Q258)</f>
        <v/>
      </c>
      <c r="R276" s="78" t="str">
        <f>IF(Ansøgning!R258="","",Ansøgning!R258)</f>
        <v/>
      </c>
      <c r="S276" s="46" t="str">
        <f>IFERROR(MAX(IF(OR(O276="",P276=""),"",IF(AND(AND(MONTH(E276)&gt;=7,MONTH(E276)&lt;8),AND(MONTH(F276)&gt;=7,MONTH(F276)&lt;8)),(NETWORKDAYS(E276,F276,Lister!$D$7:$D$13)-O276)*N276/NETWORKDAYS(Lister!$D$19,Lister!$E$19,Lister!$D$7:$D$13),IF(AND(AND(MONTH(E276)&gt;=7,MONTH(E276)&lt;8),MONTH(F276)&gt;7),(NETWORKDAYS(E276,Lister!$E$19,Lister!$D$7:$D$13)-O276)*N276/NETWORKDAYS(Lister!$D$19,Lister!$E$19,Lister!$D$7:$D$13),IF(MONTH(E276)&gt;7,0)))),0),"")</f>
        <v/>
      </c>
      <c r="T276" s="46" t="str">
        <f>IFERROR(MAX(IF(OR(O276="",P276=""),"",IF(AND(AND(MONTH(E276)&gt;=8,MONTH(E276)&lt;9),AND(MONTH(F276)&gt;=8,MONTH(F276)&lt;9)),(NETWORKDAYS(E276,F276,Lister!$D$7:$D$13)-P276)*N276/NETWORKDAYS(Lister!$D$20,Lister!$E$20,Lister!$D$7:$D$13),IF(AND(MONTH(E276)=7,MONTH(F276)=8),(NETWORKDAYS(Lister!$D$20,F276,Lister!$D$7:$D$13)-P276)*N276/NETWORKDAYS(Lister!$D$20,Lister!$E$20,Lister!$D$7:$D$13),IF(AND(MONTH(E276)=7,MONTH(F276)=7),0)))),0),"")</f>
        <v/>
      </c>
      <c r="U276" s="78" t="str">
        <f>IF(Ansøgning!U258="","",Ansøgning!U258)</f>
        <v/>
      </c>
      <c r="V276" s="119" t="str">
        <f t="shared" si="28"/>
        <v/>
      </c>
      <c r="W276" s="120" t="str">
        <f t="shared" si="29"/>
        <v/>
      </c>
      <c r="X276" s="42" t="str">
        <f t="shared" si="30"/>
        <v/>
      </c>
    </row>
    <row r="277" spans="1:24" x14ac:dyDescent="0.25">
      <c r="A277" s="13" t="str">
        <f t="shared" si="31"/>
        <v/>
      </c>
      <c r="B277" s="75" t="str">
        <f>IF(Ansøgning!B259="","",Ansøgning!B259)</f>
        <v/>
      </c>
      <c r="C277" s="75" t="str">
        <f>IF(Ansøgning!C259="","",Ansøgning!C259)</f>
        <v/>
      </c>
      <c r="D277" s="75" t="str">
        <f>IF(Ansøgning!D259="","",Ansøgning!D259)</f>
        <v/>
      </c>
      <c r="E277" s="76" t="str">
        <f>IF(Ansøgning!E259="","",Ansøgning!E259)</f>
        <v/>
      </c>
      <c r="F277" s="76" t="str">
        <f>IF(Ansøgning!F259="","",Ansøgning!F259)</f>
        <v/>
      </c>
      <c r="G277" s="33" t="str">
        <f>IF(OR(E277="",F277=""),"",NETWORKDAYS(E277,F277,Lister!$D$7:$D$13))</f>
        <v/>
      </c>
      <c r="H277" s="76" t="str">
        <f>IF(Ansøgning!H259="","",Ansøgning!H259)</f>
        <v/>
      </c>
      <c r="I277" s="32" t="str">
        <f t="shared" si="25"/>
        <v/>
      </c>
      <c r="J277" s="77" t="str">
        <f>IF(Ansøgning!J259="","",Ansøgning!J259)</f>
        <v/>
      </c>
      <c r="K277" s="77" t="str">
        <f>IF(Ansøgning!K259="","",Ansøgning!K259)</f>
        <v/>
      </c>
      <c r="L277" s="46" t="str">
        <f t="shared" si="26"/>
        <v/>
      </c>
      <c r="M277" s="78" t="str">
        <f>IF(Ansøgning!M259="","",Ansøgning!M259)</f>
        <v/>
      </c>
      <c r="N277" s="31" t="str">
        <f t="shared" si="27"/>
        <v/>
      </c>
      <c r="O277" s="78" t="str">
        <f>IF(Ansøgning!O259="","",Ansøgning!O259)</f>
        <v/>
      </c>
      <c r="P277" s="78" t="str">
        <f>IF(Ansøgning!P259="","",Ansøgning!P259)</f>
        <v/>
      </c>
      <c r="Q277" s="78" t="str">
        <f>IF(Ansøgning!Q259="","",Ansøgning!Q259)</f>
        <v/>
      </c>
      <c r="R277" s="78" t="str">
        <f>IF(Ansøgning!R259="","",Ansøgning!R259)</f>
        <v/>
      </c>
      <c r="S277" s="46" t="str">
        <f>IFERROR(MAX(IF(OR(O277="",P277=""),"",IF(AND(AND(MONTH(E277)&gt;=7,MONTH(E277)&lt;8),AND(MONTH(F277)&gt;=7,MONTH(F277)&lt;8)),(NETWORKDAYS(E277,F277,Lister!$D$7:$D$13)-O277)*N277/NETWORKDAYS(Lister!$D$19,Lister!$E$19,Lister!$D$7:$D$13),IF(AND(AND(MONTH(E277)&gt;=7,MONTH(E277)&lt;8),MONTH(F277)&gt;7),(NETWORKDAYS(E277,Lister!$E$19,Lister!$D$7:$D$13)-O277)*N277/NETWORKDAYS(Lister!$D$19,Lister!$E$19,Lister!$D$7:$D$13),IF(MONTH(E277)&gt;7,0)))),0),"")</f>
        <v/>
      </c>
      <c r="T277" s="46" t="str">
        <f>IFERROR(MAX(IF(OR(O277="",P277=""),"",IF(AND(AND(MONTH(E277)&gt;=8,MONTH(E277)&lt;9),AND(MONTH(F277)&gt;=8,MONTH(F277)&lt;9)),(NETWORKDAYS(E277,F277,Lister!$D$7:$D$13)-P277)*N277/NETWORKDAYS(Lister!$D$20,Lister!$E$20,Lister!$D$7:$D$13),IF(AND(MONTH(E277)=7,MONTH(F277)=8),(NETWORKDAYS(Lister!$D$20,F277,Lister!$D$7:$D$13)-P277)*N277/NETWORKDAYS(Lister!$D$20,Lister!$E$20,Lister!$D$7:$D$13),IF(AND(MONTH(E277)=7,MONTH(F277)=7),0)))),0),"")</f>
        <v/>
      </c>
      <c r="U277" s="78" t="str">
        <f>IF(Ansøgning!U259="","",Ansøgning!U259)</f>
        <v/>
      </c>
      <c r="V277" s="119" t="str">
        <f t="shared" si="28"/>
        <v/>
      </c>
      <c r="W277" s="120" t="str">
        <f t="shared" si="29"/>
        <v/>
      </c>
      <c r="X277" s="42" t="str">
        <f t="shared" si="30"/>
        <v/>
      </c>
    </row>
    <row r="278" spans="1:24" x14ac:dyDescent="0.25">
      <c r="A278" s="13" t="str">
        <f t="shared" si="31"/>
        <v/>
      </c>
      <c r="B278" s="75" t="str">
        <f>IF(Ansøgning!B260="","",Ansøgning!B260)</f>
        <v/>
      </c>
      <c r="C278" s="75" t="str">
        <f>IF(Ansøgning!C260="","",Ansøgning!C260)</f>
        <v/>
      </c>
      <c r="D278" s="75" t="str">
        <f>IF(Ansøgning!D260="","",Ansøgning!D260)</f>
        <v/>
      </c>
      <c r="E278" s="76" t="str">
        <f>IF(Ansøgning!E260="","",Ansøgning!E260)</f>
        <v/>
      </c>
      <c r="F278" s="76" t="str">
        <f>IF(Ansøgning!F260="","",Ansøgning!F260)</f>
        <v/>
      </c>
      <c r="G278" s="33" t="str">
        <f>IF(OR(E278="",F278=""),"",NETWORKDAYS(E278,F278,Lister!$D$7:$D$13))</f>
        <v/>
      </c>
      <c r="H278" s="76" t="str">
        <f>IF(Ansøgning!H260="","",Ansøgning!H260)</f>
        <v/>
      </c>
      <c r="I278" s="32" t="str">
        <f t="shared" si="25"/>
        <v/>
      </c>
      <c r="J278" s="77" t="str">
        <f>IF(Ansøgning!J260="","",Ansøgning!J260)</f>
        <v/>
      </c>
      <c r="K278" s="77" t="str">
        <f>IF(Ansøgning!K260="","",Ansøgning!K260)</f>
        <v/>
      </c>
      <c r="L278" s="46" t="str">
        <f t="shared" si="26"/>
        <v/>
      </c>
      <c r="M278" s="78" t="str">
        <f>IF(Ansøgning!M260="","",Ansøgning!M260)</f>
        <v/>
      </c>
      <c r="N278" s="31" t="str">
        <f t="shared" si="27"/>
        <v/>
      </c>
      <c r="O278" s="78" t="str">
        <f>IF(Ansøgning!O260="","",Ansøgning!O260)</f>
        <v/>
      </c>
      <c r="P278" s="78" t="str">
        <f>IF(Ansøgning!P260="","",Ansøgning!P260)</f>
        <v/>
      </c>
      <c r="Q278" s="78" t="str">
        <f>IF(Ansøgning!Q260="","",Ansøgning!Q260)</f>
        <v/>
      </c>
      <c r="R278" s="78" t="str">
        <f>IF(Ansøgning!R260="","",Ansøgning!R260)</f>
        <v/>
      </c>
      <c r="S278" s="46" t="str">
        <f>IFERROR(MAX(IF(OR(O278="",P278=""),"",IF(AND(AND(MONTH(E278)&gt;=7,MONTH(E278)&lt;8),AND(MONTH(F278)&gt;=7,MONTH(F278)&lt;8)),(NETWORKDAYS(E278,F278,Lister!$D$7:$D$13)-O278)*N278/NETWORKDAYS(Lister!$D$19,Lister!$E$19,Lister!$D$7:$D$13),IF(AND(AND(MONTH(E278)&gt;=7,MONTH(E278)&lt;8),MONTH(F278)&gt;7),(NETWORKDAYS(E278,Lister!$E$19,Lister!$D$7:$D$13)-O278)*N278/NETWORKDAYS(Lister!$D$19,Lister!$E$19,Lister!$D$7:$D$13),IF(MONTH(E278)&gt;7,0)))),0),"")</f>
        <v/>
      </c>
      <c r="T278" s="46" t="str">
        <f>IFERROR(MAX(IF(OR(O278="",P278=""),"",IF(AND(AND(MONTH(E278)&gt;=8,MONTH(E278)&lt;9),AND(MONTH(F278)&gt;=8,MONTH(F278)&lt;9)),(NETWORKDAYS(E278,F278,Lister!$D$7:$D$13)-P278)*N278/NETWORKDAYS(Lister!$D$20,Lister!$E$20,Lister!$D$7:$D$13),IF(AND(MONTH(E278)=7,MONTH(F278)=8),(NETWORKDAYS(Lister!$D$20,F278,Lister!$D$7:$D$13)-P278)*N278/NETWORKDAYS(Lister!$D$20,Lister!$E$20,Lister!$D$7:$D$13),IF(AND(MONTH(E278)=7,MONTH(F278)=7),0)))),0),"")</f>
        <v/>
      </c>
      <c r="U278" s="78" t="str">
        <f>IF(Ansøgning!U260="","",Ansøgning!U260)</f>
        <v/>
      </c>
      <c r="V278" s="119" t="str">
        <f t="shared" si="28"/>
        <v/>
      </c>
      <c r="W278" s="120" t="str">
        <f t="shared" si="29"/>
        <v/>
      </c>
      <c r="X278" s="42" t="str">
        <f t="shared" si="30"/>
        <v/>
      </c>
    </row>
    <row r="279" spans="1:24" x14ac:dyDescent="0.25">
      <c r="A279" s="13" t="str">
        <f t="shared" si="31"/>
        <v/>
      </c>
      <c r="B279" s="75" t="str">
        <f>IF(Ansøgning!B261="","",Ansøgning!B261)</f>
        <v/>
      </c>
      <c r="C279" s="75" t="str">
        <f>IF(Ansøgning!C261="","",Ansøgning!C261)</f>
        <v/>
      </c>
      <c r="D279" s="75" t="str">
        <f>IF(Ansøgning!D261="","",Ansøgning!D261)</f>
        <v/>
      </c>
      <c r="E279" s="76" t="str">
        <f>IF(Ansøgning!E261="","",Ansøgning!E261)</f>
        <v/>
      </c>
      <c r="F279" s="76" t="str">
        <f>IF(Ansøgning!F261="","",Ansøgning!F261)</f>
        <v/>
      </c>
      <c r="G279" s="33" t="str">
        <f>IF(OR(E279="",F279=""),"",NETWORKDAYS(E279,F279,Lister!$D$7:$D$13))</f>
        <v/>
      </c>
      <c r="H279" s="76" t="str">
        <f>IF(Ansøgning!H261="","",Ansøgning!H261)</f>
        <v/>
      </c>
      <c r="I279" s="32" t="str">
        <f t="shared" si="25"/>
        <v/>
      </c>
      <c r="J279" s="77" t="str">
        <f>IF(Ansøgning!J261="","",Ansøgning!J261)</f>
        <v/>
      </c>
      <c r="K279" s="77" t="str">
        <f>IF(Ansøgning!K261="","",Ansøgning!K261)</f>
        <v/>
      </c>
      <c r="L279" s="46" t="str">
        <f t="shared" si="26"/>
        <v/>
      </c>
      <c r="M279" s="78" t="str">
        <f>IF(Ansøgning!M261="","",Ansøgning!M261)</f>
        <v/>
      </c>
      <c r="N279" s="31" t="str">
        <f t="shared" si="27"/>
        <v/>
      </c>
      <c r="O279" s="78" t="str">
        <f>IF(Ansøgning!O261="","",Ansøgning!O261)</f>
        <v/>
      </c>
      <c r="P279" s="78" t="str">
        <f>IF(Ansøgning!P261="","",Ansøgning!P261)</f>
        <v/>
      </c>
      <c r="Q279" s="78" t="str">
        <f>IF(Ansøgning!Q261="","",Ansøgning!Q261)</f>
        <v/>
      </c>
      <c r="R279" s="78" t="str">
        <f>IF(Ansøgning!R261="","",Ansøgning!R261)</f>
        <v/>
      </c>
      <c r="S279" s="46" t="str">
        <f>IFERROR(MAX(IF(OR(O279="",P279=""),"",IF(AND(AND(MONTH(E279)&gt;=7,MONTH(E279)&lt;8),AND(MONTH(F279)&gt;=7,MONTH(F279)&lt;8)),(NETWORKDAYS(E279,F279,Lister!$D$7:$D$13)-O279)*N279/NETWORKDAYS(Lister!$D$19,Lister!$E$19,Lister!$D$7:$D$13),IF(AND(AND(MONTH(E279)&gt;=7,MONTH(E279)&lt;8),MONTH(F279)&gt;7),(NETWORKDAYS(E279,Lister!$E$19,Lister!$D$7:$D$13)-O279)*N279/NETWORKDAYS(Lister!$D$19,Lister!$E$19,Lister!$D$7:$D$13),IF(MONTH(E279)&gt;7,0)))),0),"")</f>
        <v/>
      </c>
      <c r="T279" s="46" t="str">
        <f>IFERROR(MAX(IF(OR(O279="",P279=""),"",IF(AND(AND(MONTH(E279)&gt;=8,MONTH(E279)&lt;9),AND(MONTH(F279)&gt;=8,MONTH(F279)&lt;9)),(NETWORKDAYS(E279,F279,Lister!$D$7:$D$13)-P279)*N279/NETWORKDAYS(Lister!$D$20,Lister!$E$20,Lister!$D$7:$D$13),IF(AND(MONTH(E279)=7,MONTH(F279)=8),(NETWORKDAYS(Lister!$D$20,F279,Lister!$D$7:$D$13)-P279)*N279/NETWORKDAYS(Lister!$D$20,Lister!$E$20,Lister!$D$7:$D$13),IF(AND(MONTH(E279)=7,MONTH(F279)=7),0)))),0),"")</f>
        <v/>
      </c>
      <c r="U279" s="78" t="str">
        <f>IF(Ansøgning!U261="","",Ansøgning!U261)</f>
        <v/>
      </c>
      <c r="V279" s="119" t="str">
        <f t="shared" si="28"/>
        <v/>
      </c>
      <c r="W279" s="120" t="str">
        <f t="shared" si="29"/>
        <v/>
      </c>
      <c r="X279" s="42" t="str">
        <f t="shared" si="30"/>
        <v/>
      </c>
    </row>
    <row r="280" spans="1:24" x14ac:dyDescent="0.25">
      <c r="A280" s="13" t="str">
        <f t="shared" si="31"/>
        <v/>
      </c>
      <c r="B280" s="75" t="str">
        <f>IF(Ansøgning!B262="","",Ansøgning!B262)</f>
        <v/>
      </c>
      <c r="C280" s="75" t="str">
        <f>IF(Ansøgning!C262="","",Ansøgning!C262)</f>
        <v/>
      </c>
      <c r="D280" s="75" t="str">
        <f>IF(Ansøgning!D262="","",Ansøgning!D262)</f>
        <v/>
      </c>
      <c r="E280" s="76" t="str">
        <f>IF(Ansøgning!E262="","",Ansøgning!E262)</f>
        <v/>
      </c>
      <c r="F280" s="76" t="str">
        <f>IF(Ansøgning!F262="","",Ansøgning!F262)</f>
        <v/>
      </c>
      <c r="G280" s="33" t="str">
        <f>IF(OR(E280="",F280=""),"",NETWORKDAYS(E280,F280,Lister!$D$7:$D$13))</f>
        <v/>
      </c>
      <c r="H280" s="76" t="str">
        <f>IF(Ansøgning!H262="","",Ansøgning!H262)</f>
        <v/>
      </c>
      <c r="I280" s="32" t="str">
        <f t="shared" si="25"/>
        <v/>
      </c>
      <c r="J280" s="77" t="str">
        <f>IF(Ansøgning!J262="","",Ansøgning!J262)</f>
        <v/>
      </c>
      <c r="K280" s="77" t="str">
        <f>IF(Ansøgning!K262="","",Ansøgning!K262)</f>
        <v/>
      </c>
      <c r="L280" s="46" t="str">
        <f t="shared" si="26"/>
        <v/>
      </c>
      <c r="M280" s="78" t="str">
        <f>IF(Ansøgning!M262="","",Ansøgning!M262)</f>
        <v/>
      </c>
      <c r="N280" s="31" t="str">
        <f t="shared" si="27"/>
        <v/>
      </c>
      <c r="O280" s="78" t="str">
        <f>IF(Ansøgning!O262="","",Ansøgning!O262)</f>
        <v/>
      </c>
      <c r="P280" s="78" t="str">
        <f>IF(Ansøgning!P262="","",Ansøgning!P262)</f>
        <v/>
      </c>
      <c r="Q280" s="78" t="str">
        <f>IF(Ansøgning!Q262="","",Ansøgning!Q262)</f>
        <v/>
      </c>
      <c r="R280" s="78" t="str">
        <f>IF(Ansøgning!R262="","",Ansøgning!R262)</f>
        <v/>
      </c>
      <c r="S280" s="46" t="str">
        <f>IFERROR(MAX(IF(OR(O280="",P280=""),"",IF(AND(AND(MONTH(E280)&gt;=7,MONTH(E280)&lt;8),AND(MONTH(F280)&gt;=7,MONTH(F280)&lt;8)),(NETWORKDAYS(E280,F280,Lister!$D$7:$D$13)-O280)*N280/NETWORKDAYS(Lister!$D$19,Lister!$E$19,Lister!$D$7:$D$13),IF(AND(AND(MONTH(E280)&gt;=7,MONTH(E280)&lt;8),MONTH(F280)&gt;7),(NETWORKDAYS(E280,Lister!$E$19,Lister!$D$7:$D$13)-O280)*N280/NETWORKDAYS(Lister!$D$19,Lister!$E$19,Lister!$D$7:$D$13),IF(MONTH(E280)&gt;7,0)))),0),"")</f>
        <v/>
      </c>
      <c r="T280" s="46" t="str">
        <f>IFERROR(MAX(IF(OR(O280="",P280=""),"",IF(AND(AND(MONTH(E280)&gt;=8,MONTH(E280)&lt;9),AND(MONTH(F280)&gt;=8,MONTH(F280)&lt;9)),(NETWORKDAYS(E280,F280,Lister!$D$7:$D$13)-P280)*N280/NETWORKDAYS(Lister!$D$20,Lister!$E$20,Lister!$D$7:$D$13),IF(AND(MONTH(E280)=7,MONTH(F280)=8),(NETWORKDAYS(Lister!$D$20,F280,Lister!$D$7:$D$13)-P280)*N280/NETWORKDAYS(Lister!$D$20,Lister!$E$20,Lister!$D$7:$D$13),IF(AND(MONTH(E280)=7,MONTH(F280)=7),0)))),0),"")</f>
        <v/>
      </c>
      <c r="U280" s="78" t="str">
        <f>IF(Ansøgning!U262="","",Ansøgning!U262)</f>
        <v/>
      </c>
      <c r="V280" s="119" t="str">
        <f t="shared" si="28"/>
        <v/>
      </c>
      <c r="W280" s="120" t="str">
        <f t="shared" si="29"/>
        <v/>
      </c>
      <c r="X280" s="42" t="str">
        <f t="shared" si="30"/>
        <v/>
      </c>
    </row>
    <row r="281" spans="1:24" x14ac:dyDescent="0.25">
      <c r="A281" s="13" t="str">
        <f t="shared" si="31"/>
        <v/>
      </c>
      <c r="B281" s="75" t="str">
        <f>IF(Ansøgning!B263="","",Ansøgning!B263)</f>
        <v/>
      </c>
      <c r="C281" s="75" t="str">
        <f>IF(Ansøgning!C263="","",Ansøgning!C263)</f>
        <v/>
      </c>
      <c r="D281" s="75" t="str">
        <f>IF(Ansøgning!D263="","",Ansøgning!D263)</f>
        <v/>
      </c>
      <c r="E281" s="76" t="str">
        <f>IF(Ansøgning!E263="","",Ansøgning!E263)</f>
        <v/>
      </c>
      <c r="F281" s="76" t="str">
        <f>IF(Ansøgning!F263="","",Ansøgning!F263)</f>
        <v/>
      </c>
      <c r="G281" s="33" t="str">
        <f>IF(OR(E281="",F281=""),"",NETWORKDAYS(E281,F281,Lister!$D$7:$D$13))</f>
        <v/>
      </c>
      <c r="H281" s="76" t="str">
        <f>IF(Ansøgning!H263="","",Ansøgning!H263)</f>
        <v/>
      </c>
      <c r="I281" s="32" t="str">
        <f t="shared" si="25"/>
        <v/>
      </c>
      <c r="J281" s="77" t="str">
        <f>IF(Ansøgning!J263="","",Ansøgning!J263)</f>
        <v/>
      </c>
      <c r="K281" s="77" t="str">
        <f>IF(Ansøgning!K263="","",Ansøgning!K263)</f>
        <v/>
      </c>
      <c r="L281" s="46" t="str">
        <f t="shared" si="26"/>
        <v/>
      </c>
      <c r="M281" s="78" t="str">
        <f>IF(Ansøgning!M263="","",Ansøgning!M263)</f>
        <v/>
      </c>
      <c r="N281" s="31" t="str">
        <f t="shared" si="27"/>
        <v/>
      </c>
      <c r="O281" s="78" t="str">
        <f>IF(Ansøgning!O263="","",Ansøgning!O263)</f>
        <v/>
      </c>
      <c r="P281" s="78" t="str">
        <f>IF(Ansøgning!P263="","",Ansøgning!P263)</f>
        <v/>
      </c>
      <c r="Q281" s="78" t="str">
        <f>IF(Ansøgning!Q263="","",Ansøgning!Q263)</f>
        <v/>
      </c>
      <c r="R281" s="78" t="str">
        <f>IF(Ansøgning!R263="","",Ansøgning!R263)</f>
        <v/>
      </c>
      <c r="S281" s="46" t="str">
        <f>IFERROR(MAX(IF(OR(O281="",P281=""),"",IF(AND(AND(MONTH(E281)&gt;=7,MONTH(E281)&lt;8),AND(MONTH(F281)&gt;=7,MONTH(F281)&lt;8)),(NETWORKDAYS(E281,F281,Lister!$D$7:$D$13)-O281)*N281/NETWORKDAYS(Lister!$D$19,Lister!$E$19,Lister!$D$7:$D$13),IF(AND(AND(MONTH(E281)&gt;=7,MONTH(E281)&lt;8),MONTH(F281)&gt;7),(NETWORKDAYS(E281,Lister!$E$19,Lister!$D$7:$D$13)-O281)*N281/NETWORKDAYS(Lister!$D$19,Lister!$E$19,Lister!$D$7:$D$13),IF(MONTH(E281)&gt;7,0)))),0),"")</f>
        <v/>
      </c>
      <c r="T281" s="46" t="str">
        <f>IFERROR(MAX(IF(OR(O281="",P281=""),"",IF(AND(AND(MONTH(E281)&gt;=8,MONTH(E281)&lt;9),AND(MONTH(F281)&gt;=8,MONTH(F281)&lt;9)),(NETWORKDAYS(E281,F281,Lister!$D$7:$D$13)-P281)*N281/NETWORKDAYS(Lister!$D$20,Lister!$E$20,Lister!$D$7:$D$13),IF(AND(MONTH(E281)=7,MONTH(F281)=8),(NETWORKDAYS(Lister!$D$20,F281,Lister!$D$7:$D$13)-P281)*N281/NETWORKDAYS(Lister!$D$20,Lister!$E$20,Lister!$D$7:$D$13),IF(AND(MONTH(E281)=7,MONTH(F281)=7),0)))),0),"")</f>
        <v/>
      </c>
      <c r="U281" s="78" t="str">
        <f>IF(Ansøgning!U263="","",Ansøgning!U263)</f>
        <v/>
      </c>
      <c r="V281" s="119" t="str">
        <f t="shared" si="28"/>
        <v/>
      </c>
      <c r="W281" s="120" t="str">
        <f t="shared" si="29"/>
        <v/>
      </c>
      <c r="X281" s="42" t="str">
        <f t="shared" si="30"/>
        <v/>
      </c>
    </row>
    <row r="282" spans="1:24" x14ac:dyDescent="0.25">
      <c r="A282" s="13" t="str">
        <f t="shared" si="31"/>
        <v/>
      </c>
      <c r="B282" s="75" t="str">
        <f>IF(Ansøgning!B264="","",Ansøgning!B264)</f>
        <v/>
      </c>
      <c r="C282" s="75" t="str">
        <f>IF(Ansøgning!C264="","",Ansøgning!C264)</f>
        <v/>
      </c>
      <c r="D282" s="75" t="str">
        <f>IF(Ansøgning!D264="","",Ansøgning!D264)</f>
        <v/>
      </c>
      <c r="E282" s="76" t="str">
        <f>IF(Ansøgning!E264="","",Ansøgning!E264)</f>
        <v/>
      </c>
      <c r="F282" s="76" t="str">
        <f>IF(Ansøgning!F264="","",Ansøgning!F264)</f>
        <v/>
      </c>
      <c r="G282" s="33" t="str">
        <f>IF(OR(E282="",F282=""),"",NETWORKDAYS(E282,F282,Lister!$D$7:$D$13))</f>
        <v/>
      </c>
      <c r="H282" s="76" t="str">
        <f>IF(Ansøgning!H264="","",Ansøgning!H264)</f>
        <v/>
      </c>
      <c r="I282" s="32" t="str">
        <f t="shared" si="25"/>
        <v/>
      </c>
      <c r="J282" s="77" t="str">
        <f>IF(Ansøgning!J264="","",Ansøgning!J264)</f>
        <v/>
      </c>
      <c r="K282" s="77" t="str">
        <f>IF(Ansøgning!K264="","",Ansøgning!K264)</f>
        <v/>
      </c>
      <c r="L282" s="46" t="str">
        <f t="shared" si="26"/>
        <v/>
      </c>
      <c r="M282" s="78" t="str">
        <f>IF(Ansøgning!M264="","",Ansøgning!M264)</f>
        <v/>
      </c>
      <c r="N282" s="31" t="str">
        <f t="shared" si="27"/>
        <v/>
      </c>
      <c r="O282" s="78" t="str">
        <f>IF(Ansøgning!O264="","",Ansøgning!O264)</f>
        <v/>
      </c>
      <c r="P282" s="78" t="str">
        <f>IF(Ansøgning!P264="","",Ansøgning!P264)</f>
        <v/>
      </c>
      <c r="Q282" s="78" t="str">
        <f>IF(Ansøgning!Q264="","",Ansøgning!Q264)</f>
        <v/>
      </c>
      <c r="R282" s="78" t="str">
        <f>IF(Ansøgning!R264="","",Ansøgning!R264)</f>
        <v/>
      </c>
      <c r="S282" s="46" t="str">
        <f>IFERROR(MAX(IF(OR(O282="",P282=""),"",IF(AND(AND(MONTH(E282)&gt;=7,MONTH(E282)&lt;8),AND(MONTH(F282)&gt;=7,MONTH(F282)&lt;8)),(NETWORKDAYS(E282,F282,Lister!$D$7:$D$13)-O282)*N282/NETWORKDAYS(Lister!$D$19,Lister!$E$19,Lister!$D$7:$D$13),IF(AND(AND(MONTH(E282)&gt;=7,MONTH(E282)&lt;8),MONTH(F282)&gt;7),(NETWORKDAYS(E282,Lister!$E$19,Lister!$D$7:$D$13)-O282)*N282/NETWORKDAYS(Lister!$D$19,Lister!$E$19,Lister!$D$7:$D$13),IF(MONTH(E282)&gt;7,0)))),0),"")</f>
        <v/>
      </c>
      <c r="T282" s="46" t="str">
        <f>IFERROR(MAX(IF(OR(O282="",P282=""),"",IF(AND(AND(MONTH(E282)&gt;=8,MONTH(E282)&lt;9),AND(MONTH(F282)&gt;=8,MONTH(F282)&lt;9)),(NETWORKDAYS(E282,F282,Lister!$D$7:$D$13)-P282)*N282/NETWORKDAYS(Lister!$D$20,Lister!$E$20,Lister!$D$7:$D$13),IF(AND(MONTH(E282)=7,MONTH(F282)=8),(NETWORKDAYS(Lister!$D$20,F282,Lister!$D$7:$D$13)-P282)*N282/NETWORKDAYS(Lister!$D$20,Lister!$E$20,Lister!$D$7:$D$13),IF(AND(MONTH(E282)=7,MONTH(F282)=7),0)))),0),"")</f>
        <v/>
      </c>
      <c r="U282" s="78" t="str">
        <f>IF(Ansøgning!U264="","",Ansøgning!U264)</f>
        <v/>
      </c>
      <c r="V282" s="119" t="str">
        <f t="shared" si="28"/>
        <v/>
      </c>
      <c r="W282" s="120" t="str">
        <f t="shared" si="29"/>
        <v/>
      </c>
      <c r="X282" s="42" t="str">
        <f t="shared" si="30"/>
        <v/>
      </c>
    </row>
    <row r="283" spans="1:24" x14ac:dyDescent="0.25">
      <c r="A283" s="13" t="str">
        <f t="shared" si="31"/>
        <v/>
      </c>
      <c r="B283" s="75" t="str">
        <f>IF(Ansøgning!B265="","",Ansøgning!B265)</f>
        <v/>
      </c>
      <c r="C283" s="75" t="str">
        <f>IF(Ansøgning!C265="","",Ansøgning!C265)</f>
        <v/>
      </c>
      <c r="D283" s="75" t="str">
        <f>IF(Ansøgning!D265="","",Ansøgning!D265)</f>
        <v/>
      </c>
      <c r="E283" s="76" t="str">
        <f>IF(Ansøgning!E265="","",Ansøgning!E265)</f>
        <v/>
      </c>
      <c r="F283" s="76" t="str">
        <f>IF(Ansøgning!F265="","",Ansøgning!F265)</f>
        <v/>
      </c>
      <c r="G283" s="33" t="str">
        <f>IF(OR(E283="",F283=""),"",NETWORKDAYS(E283,F283,Lister!$D$7:$D$13))</f>
        <v/>
      </c>
      <c r="H283" s="76" t="str">
        <f>IF(Ansøgning!H265="","",Ansøgning!H265)</f>
        <v/>
      </c>
      <c r="I283" s="32" t="str">
        <f t="shared" si="25"/>
        <v/>
      </c>
      <c r="J283" s="77" t="str">
        <f>IF(Ansøgning!J265="","",Ansøgning!J265)</f>
        <v/>
      </c>
      <c r="K283" s="77" t="str">
        <f>IF(Ansøgning!K265="","",Ansøgning!K265)</f>
        <v/>
      </c>
      <c r="L283" s="46" t="str">
        <f t="shared" si="26"/>
        <v/>
      </c>
      <c r="M283" s="78" t="str">
        <f>IF(Ansøgning!M265="","",Ansøgning!M265)</f>
        <v/>
      </c>
      <c r="N283" s="31" t="str">
        <f t="shared" si="27"/>
        <v/>
      </c>
      <c r="O283" s="78" t="str">
        <f>IF(Ansøgning!O265="","",Ansøgning!O265)</f>
        <v/>
      </c>
      <c r="P283" s="78" t="str">
        <f>IF(Ansøgning!P265="","",Ansøgning!P265)</f>
        <v/>
      </c>
      <c r="Q283" s="78" t="str">
        <f>IF(Ansøgning!Q265="","",Ansøgning!Q265)</f>
        <v/>
      </c>
      <c r="R283" s="78" t="str">
        <f>IF(Ansøgning!R265="","",Ansøgning!R265)</f>
        <v/>
      </c>
      <c r="S283" s="46" t="str">
        <f>IFERROR(MAX(IF(OR(O283="",P283=""),"",IF(AND(AND(MONTH(E283)&gt;=7,MONTH(E283)&lt;8),AND(MONTH(F283)&gt;=7,MONTH(F283)&lt;8)),(NETWORKDAYS(E283,F283,Lister!$D$7:$D$13)-O283)*N283/NETWORKDAYS(Lister!$D$19,Lister!$E$19,Lister!$D$7:$D$13),IF(AND(AND(MONTH(E283)&gt;=7,MONTH(E283)&lt;8),MONTH(F283)&gt;7),(NETWORKDAYS(E283,Lister!$E$19,Lister!$D$7:$D$13)-O283)*N283/NETWORKDAYS(Lister!$D$19,Lister!$E$19,Lister!$D$7:$D$13),IF(MONTH(E283)&gt;7,0)))),0),"")</f>
        <v/>
      </c>
      <c r="T283" s="46" t="str">
        <f>IFERROR(MAX(IF(OR(O283="",P283=""),"",IF(AND(AND(MONTH(E283)&gt;=8,MONTH(E283)&lt;9),AND(MONTH(F283)&gt;=8,MONTH(F283)&lt;9)),(NETWORKDAYS(E283,F283,Lister!$D$7:$D$13)-P283)*N283/NETWORKDAYS(Lister!$D$20,Lister!$E$20,Lister!$D$7:$D$13),IF(AND(MONTH(E283)=7,MONTH(F283)=8),(NETWORKDAYS(Lister!$D$20,F283,Lister!$D$7:$D$13)-P283)*N283/NETWORKDAYS(Lister!$D$20,Lister!$E$20,Lister!$D$7:$D$13),IF(AND(MONTH(E283)=7,MONTH(F283)=7),0)))),0),"")</f>
        <v/>
      </c>
      <c r="U283" s="78" t="str">
        <f>IF(Ansøgning!U265="","",Ansøgning!U265)</f>
        <v/>
      </c>
      <c r="V283" s="119" t="str">
        <f t="shared" si="28"/>
        <v/>
      </c>
      <c r="W283" s="120" t="str">
        <f t="shared" si="29"/>
        <v/>
      </c>
      <c r="X283" s="42" t="str">
        <f t="shared" si="30"/>
        <v/>
      </c>
    </row>
    <row r="284" spans="1:24" x14ac:dyDescent="0.25">
      <c r="A284" s="13" t="str">
        <f t="shared" si="31"/>
        <v/>
      </c>
      <c r="B284" s="75" t="str">
        <f>IF(Ansøgning!B266="","",Ansøgning!B266)</f>
        <v/>
      </c>
      <c r="C284" s="75" t="str">
        <f>IF(Ansøgning!C266="","",Ansøgning!C266)</f>
        <v/>
      </c>
      <c r="D284" s="75" t="str">
        <f>IF(Ansøgning!D266="","",Ansøgning!D266)</f>
        <v/>
      </c>
      <c r="E284" s="76" t="str">
        <f>IF(Ansøgning!E266="","",Ansøgning!E266)</f>
        <v/>
      </c>
      <c r="F284" s="76" t="str">
        <f>IF(Ansøgning!F266="","",Ansøgning!F266)</f>
        <v/>
      </c>
      <c r="G284" s="33" t="str">
        <f>IF(OR(E284="",F284=""),"",NETWORKDAYS(E284,F284,Lister!$D$7:$D$13))</f>
        <v/>
      </c>
      <c r="H284" s="76" t="str">
        <f>IF(Ansøgning!H266="","",Ansøgning!H266)</f>
        <v/>
      </c>
      <c r="I284" s="32" t="str">
        <f t="shared" si="25"/>
        <v/>
      </c>
      <c r="J284" s="77" t="str">
        <f>IF(Ansøgning!J266="","",Ansøgning!J266)</f>
        <v/>
      </c>
      <c r="K284" s="77" t="str">
        <f>IF(Ansøgning!K266="","",Ansøgning!K266)</f>
        <v/>
      </c>
      <c r="L284" s="46" t="str">
        <f t="shared" si="26"/>
        <v/>
      </c>
      <c r="M284" s="78" t="str">
        <f>IF(Ansøgning!M266="","",Ansøgning!M266)</f>
        <v/>
      </c>
      <c r="N284" s="31" t="str">
        <f t="shared" si="27"/>
        <v/>
      </c>
      <c r="O284" s="78" t="str">
        <f>IF(Ansøgning!O266="","",Ansøgning!O266)</f>
        <v/>
      </c>
      <c r="P284" s="78" t="str">
        <f>IF(Ansøgning!P266="","",Ansøgning!P266)</f>
        <v/>
      </c>
      <c r="Q284" s="78" t="str">
        <f>IF(Ansøgning!Q266="","",Ansøgning!Q266)</f>
        <v/>
      </c>
      <c r="R284" s="78" t="str">
        <f>IF(Ansøgning!R266="","",Ansøgning!R266)</f>
        <v/>
      </c>
      <c r="S284" s="46" t="str">
        <f>IFERROR(MAX(IF(OR(O284="",P284=""),"",IF(AND(AND(MONTH(E284)&gt;=7,MONTH(E284)&lt;8),AND(MONTH(F284)&gt;=7,MONTH(F284)&lt;8)),(NETWORKDAYS(E284,F284,Lister!$D$7:$D$13)-O284)*N284/NETWORKDAYS(Lister!$D$19,Lister!$E$19,Lister!$D$7:$D$13),IF(AND(AND(MONTH(E284)&gt;=7,MONTH(E284)&lt;8),MONTH(F284)&gt;7),(NETWORKDAYS(E284,Lister!$E$19,Lister!$D$7:$D$13)-O284)*N284/NETWORKDAYS(Lister!$D$19,Lister!$E$19,Lister!$D$7:$D$13),IF(MONTH(E284)&gt;7,0)))),0),"")</f>
        <v/>
      </c>
      <c r="T284" s="46" t="str">
        <f>IFERROR(MAX(IF(OR(O284="",P284=""),"",IF(AND(AND(MONTH(E284)&gt;=8,MONTH(E284)&lt;9),AND(MONTH(F284)&gt;=8,MONTH(F284)&lt;9)),(NETWORKDAYS(E284,F284,Lister!$D$7:$D$13)-P284)*N284/NETWORKDAYS(Lister!$D$20,Lister!$E$20,Lister!$D$7:$D$13),IF(AND(MONTH(E284)=7,MONTH(F284)=8),(NETWORKDAYS(Lister!$D$20,F284,Lister!$D$7:$D$13)-P284)*N284/NETWORKDAYS(Lister!$D$20,Lister!$E$20,Lister!$D$7:$D$13),IF(AND(MONTH(E284)=7,MONTH(F284)=7),0)))),0),"")</f>
        <v/>
      </c>
      <c r="U284" s="78" t="str">
        <f>IF(Ansøgning!U266="","",Ansøgning!U266)</f>
        <v/>
      </c>
      <c r="V284" s="119" t="str">
        <f t="shared" si="28"/>
        <v/>
      </c>
      <c r="W284" s="120" t="str">
        <f t="shared" si="29"/>
        <v/>
      </c>
      <c r="X284" s="42" t="str">
        <f t="shared" si="30"/>
        <v/>
      </c>
    </row>
    <row r="285" spans="1:24" x14ac:dyDescent="0.25">
      <c r="A285" s="13" t="str">
        <f t="shared" si="31"/>
        <v/>
      </c>
      <c r="B285" s="75" t="str">
        <f>IF(Ansøgning!B267="","",Ansøgning!B267)</f>
        <v/>
      </c>
      <c r="C285" s="75" t="str">
        <f>IF(Ansøgning!C267="","",Ansøgning!C267)</f>
        <v/>
      </c>
      <c r="D285" s="75" t="str">
        <f>IF(Ansøgning!D267="","",Ansøgning!D267)</f>
        <v/>
      </c>
      <c r="E285" s="76" t="str">
        <f>IF(Ansøgning!E267="","",Ansøgning!E267)</f>
        <v/>
      </c>
      <c r="F285" s="76" t="str">
        <f>IF(Ansøgning!F267="","",Ansøgning!F267)</f>
        <v/>
      </c>
      <c r="G285" s="33" t="str">
        <f>IF(OR(E285="",F285=""),"",NETWORKDAYS(E285,F285,Lister!$D$7:$D$13))</f>
        <v/>
      </c>
      <c r="H285" s="76" t="str">
        <f>IF(Ansøgning!H267="","",Ansøgning!H267)</f>
        <v/>
      </c>
      <c r="I285" s="32" t="str">
        <f t="shared" si="25"/>
        <v/>
      </c>
      <c r="J285" s="77" t="str">
        <f>IF(Ansøgning!J267="","",Ansøgning!J267)</f>
        <v/>
      </c>
      <c r="K285" s="77" t="str">
        <f>IF(Ansøgning!K267="","",Ansøgning!K267)</f>
        <v/>
      </c>
      <c r="L285" s="46" t="str">
        <f t="shared" si="26"/>
        <v/>
      </c>
      <c r="M285" s="78" t="str">
        <f>IF(Ansøgning!M267="","",Ansøgning!M267)</f>
        <v/>
      </c>
      <c r="N285" s="31" t="str">
        <f t="shared" si="27"/>
        <v/>
      </c>
      <c r="O285" s="78" t="str">
        <f>IF(Ansøgning!O267="","",Ansøgning!O267)</f>
        <v/>
      </c>
      <c r="P285" s="78" t="str">
        <f>IF(Ansøgning!P267="","",Ansøgning!P267)</f>
        <v/>
      </c>
      <c r="Q285" s="78" t="str">
        <f>IF(Ansøgning!Q267="","",Ansøgning!Q267)</f>
        <v/>
      </c>
      <c r="R285" s="78" t="str">
        <f>IF(Ansøgning!R267="","",Ansøgning!R267)</f>
        <v/>
      </c>
      <c r="S285" s="46" t="str">
        <f>IFERROR(MAX(IF(OR(O285="",P285=""),"",IF(AND(AND(MONTH(E285)&gt;=7,MONTH(E285)&lt;8),AND(MONTH(F285)&gt;=7,MONTH(F285)&lt;8)),(NETWORKDAYS(E285,F285,Lister!$D$7:$D$13)-O285)*N285/NETWORKDAYS(Lister!$D$19,Lister!$E$19,Lister!$D$7:$D$13),IF(AND(AND(MONTH(E285)&gt;=7,MONTH(E285)&lt;8),MONTH(F285)&gt;7),(NETWORKDAYS(E285,Lister!$E$19,Lister!$D$7:$D$13)-O285)*N285/NETWORKDAYS(Lister!$D$19,Lister!$E$19,Lister!$D$7:$D$13),IF(MONTH(E285)&gt;7,0)))),0),"")</f>
        <v/>
      </c>
      <c r="T285" s="46" t="str">
        <f>IFERROR(MAX(IF(OR(O285="",P285=""),"",IF(AND(AND(MONTH(E285)&gt;=8,MONTH(E285)&lt;9),AND(MONTH(F285)&gt;=8,MONTH(F285)&lt;9)),(NETWORKDAYS(E285,F285,Lister!$D$7:$D$13)-P285)*N285/NETWORKDAYS(Lister!$D$20,Lister!$E$20,Lister!$D$7:$D$13),IF(AND(MONTH(E285)=7,MONTH(F285)=8),(NETWORKDAYS(Lister!$D$20,F285,Lister!$D$7:$D$13)-P285)*N285/NETWORKDAYS(Lister!$D$20,Lister!$E$20,Lister!$D$7:$D$13),IF(AND(MONTH(E285)=7,MONTH(F285)=7),0)))),0),"")</f>
        <v/>
      </c>
      <c r="U285" s="78" t="str">
        <f>IF(Ansøgning!U267="","",Ansøgning!U267)</f>
        <v/>
      </c>
      <c r="V285" s="119" t="str">
        <f t="shared" si="28"/>
        <v/>
      </c>
      <c r="W285" s="120" t="str">
        <f t="shared" si="29"/>
        <v/>
      </c>
      <c r="X285" s="42" t="str">
        <f t="shared" si="30"/>
        <v/>
      </c>
    </row>
    <row r="286" spans="1:24" x14ac:dyDescent="0.25">
      <c r="A286" s="13" t="str">
        <f t="shared" si="31"/>
        <v/>
      </c>
      <c r="B286" s="75" t="str">
        <f>IF(Ansøgning!B268="","",Ansøgning!B268)</f>
        <v/>
      </c>
      <c r="C286" s="75" t="str">
        <f>IF(Ansøgning!C268="","",Ansøgning!C268)</f>
        <v/>
      </c>
      <c r="D286" s="75" t="str">
        <f>IF(Ansøgning!D268="","",Ansøgning!D268)</f>
        <v/>
      </c>
      <c r="E286" s="76" t="str">
        <f>IF(Ansøgning!E268="","",Ansøgning!E268)</f>
        <v/>
      </c>
      <c r="F286" s="76" t="str">
        <f>IF(Ansøgning!F268="","",Ansøgning!F268)</f>
        <v/>
      </c>
      <c r="G286" s="33" t="str">
        <f>IF(OR(E286="",F286=""),"",NETWORKDAYS(E286,F286,Lister!$D$7:$D$13))</f>
        <v/>
      </c>
      <c r="H286" s="76" t="str">
        <f>IF(Ansøgning!H268="","",Ansøgning!H268)</f>
        <v/>
      </c>
      <c r="I286" s="32" t="str">
        <f t="shared" si="25"/>
        <v/>
      </c>
      <c r="J286" s="77" t="str">
        <f>IF(Ansøgning!J268="","",Ansøgning!J268)</f>
        <v/>
      </c>
      <c r="K286" s="77" t="str">
        <f>IF(Ansøgning!K268="","",Ansøgning!K268)</f>
        <v/>
      </c>
      <c r="L286" s="46" t="str">
        <f t="shared" si="26"/>
        <v/>
      </c>
      <c r="M286" s="78" t="str">
        <f>IF(Ansøgning!M268="","",Ansøgning!M268)</f>
        <v/>
      </c>
      <c r="N286" s="31" t="str">
        <f t="shared" si="27"/>
        <v/>
      </c>
      <c r="O286" s="78" t="str">
        <f>IF(Ansøgning!O268="","",Ansøgning!O268)</f>
        <v/>
      </c>
      <c r="P286" s="78" t="str">
        <f>IF(Ansøgning!P268="","",Ansøgning!P268)</f>
        <v/>
      </c>
      <c r="Q286" s="78" t="str">
        <f>IF(Ansøgning!Q268="","",Ansøgning!Q268)</f>
        <v/>
      </c>
      <c r="R286" s="78" t="str">
        <f>IF(Ansøgning!R268="","",Ansøgning!R268)</f>
        <v/>
      </c>
      <c r="S286" s="46" t="str">
        <f>IFERROR(MAX(IF(OR(O286="",P286=""),"",IF(AND(AND(MONTH(E286)&gt;=7,MONTH(E286)&lt;8),AND(MONTH(F286)&gt;=7,MONTH(F286)&lt;8)),(NETWORKDAYS(E286,F286,Lister!$D$7:$D$13)-O286)*N286/NETWORKDAYS(Lister!$D$19,Lister!$E$19,Lister!$D$7:$D$13),IF(AND(AND(MONTH(E286)&gt;=7,MONTH(E286)&lt;8),MONTH(F286)&gt;7),(NETWORKDAYS(E286,Lister!$E$19,Lister!$D$7:$D$13)-O286)*N286/NETWORKDAYS(Lister!$D$19,Lister!$E$19,Lister!$D$7:$D$13),IF(MONTH(E286)&gt;7,0)))),0),"")</f>
        <v/>
      </c>
      <c r="T286" s="46" t="str">
        <f>IFERROR(MAX(IF(OR(O286="",P286=""),"",IF(AND(AND(MONTH(E286)&gt;=8,MONTH(E286)&lt;9),AND(MONTH(F286)&gt;=8,MONTH(F286)&lt;9)),(NETWORKDAYS(E286,F286,Lister!$D$7:$D$13)-P286)*N286/NETWORKDAYS(Lister!$D$20,Lister!$E$20,Lister!$D$7:$D$13),IF(AND(MONTH(E286)=7,MONTH(F286)=8),(NETWORKDAYS(Lister!$D$20,F286,Lister!$D$7:$D$13)-P286)*N286/NETWORKDAYS(Lister!$D$20,Lister!$E$20,Lister!$D$7:$D$13),IF(AND(MONTH(E286)=7,MONTH(F286)=7),0)))),0),"")</f>
        <v/>
      </c>
      <c r="U286" s="78" t="str">
        <f>IF(Ansøgning!U268="","",Ansøgning!U268)</f>
        <v/>
      </c>
      <c r="V286" s="119" t="str">
        <f t="shared" si="28"/>
        <v/>
      </c>
      <c r="W286" s="120" t="str">
        <f t="shared" si="29"/>
        <v/>
      </c>
      <c r="X286" s="42" t="str">
        <f t="shared" si="30"/>
        <v/>
      </c>
    </row>
    <row r="287" spans="1:24" x14ac:dyDescent="0.25">
      <c r="A287" s="13" t="str">
        <f t="shared" si="31"/>
        <v/>
      </c>
      <c r="B287" s="75" t="str">
        <f>IF(Ansøgning!B269="","",Ansøgning!B269)</f>
        <v/>
      </c>
      <c r="C287" s="75" t="str">
        <f>IF(Ansøgning!C269="","",Ansøgning!C269)</f>
        <v/>
      </c>
      <c r="D287" s="75" t="str">
        <f>IF(Ansøgning!D269="","",Ansøgning!D269)</f>
        <v/>
      </c>
      <c r="E287" s="76" t="str">
        <f>IF(Ansøgning!E269="","",Ansøgning!E269)</f>
        <v/>
      </c>
      <c r="F287" s="76" t="str">
        <f>IF(Ansøgning!F269="","",Ansøgning!F269)</f>
        <v/>
      </c>
      <c r="G287" s="33" t="str">
        <f>IF(OR(E287="",F287=""),"",NETWORKDAYS(E287,F287,Lister!$D$7:$D$13))</f>
        <v/>
      </c>
      <c r="H287" s="76" t="str">
        <f>IF(Ansøgning!H269="","",Ansøgning!H269)</f>
        <v/>
      </c>
      <c r="I287" s="32" t="str">
        <f t="shared" si="25"/>
        <v/>
      </c>
      <c r="J287" s="77" t="str">
        <f>IF(Ansøgning!J269="","",Ansøgning!J269)</f>
        <v/>
      </c>
      <c r="K287" s="77" t="str">
        <f>IF(Ansøgning!K269="","",Ansøgning!K269)</f>
        <v/>
      </c>
      <c r="L287" s="46" t="str">
        <f t="shared" si="26"/>
        <v/>
      </c>
      <c r="M287" s="78" t="str">
        <f>IF(Ansøgning!M269="","",Ansøgning!M269)</f>
        <v/>
      </c>
      <c r="N287" s="31" t="str">
        <f t="shared" si="27"/>
        <v/>
      </c>
      <c r="O287" s="78" t="str">
        <f>IF(Ansøgning!O269="","",Ansøgning!O269)</f>
        <v/>
      </c>
      <c r="P287" s="78" t="str">
        <f>IF(Ansøgning!P269="","",Ansøgning!P269)</f>
        <v/>
      </c>
      <c r="Q287" s="78" t="str">
        <f>IF(Ansøgning!Q269="","",Ansøgning!Q269)</f>
        <v/>
      </c>
      <c r="R287" s="78" t="str">
        <f>IF(Ansøgning!R269="","",Ansøgning!R269)</f>
        <v/>
      </c>
      <c r="S287" s="46" t="str">
        <f>IFERROR(MAX(IF(OR(O287="",P287=""),"",IF(AND(AND(MONTH(E287)&gt;=7,MONTH(E287)&lt;8),AND(MONTH(F287)&gt;=7,MONTH(F287)&lt;8)),(NETWORKDAYS(E287,F287,Lister!$D$7:$D$13)-O287)*N287/NETWORKDAYS(Lister!$D$19,Lister!$E$19,Lister!$D$7:$D$13),IF(AND(AND(MONTH(E287)&gt;=7,MONTH(E287)&lt;8),MONTH(F287)&gt;7),(NETWORKDAYS(E287,Lister!$E$19,Lister!$D$7:$D$13)-O287)*N287/NETWORKDAYS(Lister!$D$19,Lister!$E$19,Lister!$D$7:$D$13),IF(MONTH(E287)&gt;7,0)))),0),"")</f>
        <v/>
      </c>
      <c r="T287" s="46" t="str">
        <f>IFERROR(MAX(IF(OR(O287="",P287=""),"",IF(AND(AND(MONTH(E287)&gt;=8,MONTH(E287)&lt;9),AND(MONTH(F287)&gt;=8,MONTH(F287)&lt;9)),(NETWORKDAYS(E287,F287,Lister!$D$7:$D$13)-P287)*N287/NETWORKDAYS(Lister!$D$20,Lister!$E$20,Lister!$D$7:$D$13),IF(AND(MONTH(E287)=7,MONTH(F287)=8),(NETWORKDAYS(Lister!$D$20,F287,Lister!$D$7:$D$13)-P287)*N287/NETWORKDAYS(Lister!$D$20,Lister!$E$20,Lister!$D$7:$D$13),IF(AND(MONTH(E287)=7,MONTH(F287)=7),0)))),0),"")</f>
        <v/>
      </c>
      <c r="U287" s="78" t="str">
        <f>IF(Ansøgning!U269="","",Ansøgning!U269)</f>
        <v/>
      </c>
      <c r="V287" s="119" t="str">
        <f t="shared" si="28"/>
        <v/>
      </c>
      <c r="W287" s="120" t="str">
        <f t="shared" si="29"/>
        <v/>
      </c>
      <c r="X287" s="42" t="str">
        <f t="shared" si="30"/>
        <v/>
      </c>
    </row>
    <row r="288" spans="1:24" x14ac:dyDescent="0.25">
      <c r="A288" s="13" t="str">
        <f t="shared" si="31"/>
        <v/>
      </c>
      <c r="B288" s="75" t="str">
        <f>IF(Ansøgning!B270="","",Ansøgning!B270)</f>
        <v/>
      </c>
      <c r="C288" s="75" t="str">
        <f>IF(Ansøgning!C270="","",Ansøgning!C270)</f>
        <v/>
      </c>
      <c r="D288" s="75" t="str">
        <f>IF(Ansøgning!D270="","",Ansøgning!D270)</f>
        <v/>
      </c>
      <c r="E288" s="76" t="str">
        <f>IF(Ansøgning!E270="","",Ansøgning!E270)</f>
        <v/>
      </c>
      <c r="F288" s="76" t="str">
        <f>IF(Ansøgning!F270="","",Ansøgning!F270)</f>
        <v/>
      </c>
      <c r="G288" s="33" t="str">
        <f>IF(OR(E288="",F288=""),"",NETWORKDAYS(E288,F288,Lister!$D$7:$D$13))</f>
        <v/>
      </c>
      <c r="H288" s="76" t="str">
        <f>IF(Ansøgning!H270="","",Ansøgning!H270)</f>
        <v/>
      </c>
      <c r="I288" s="32" t="str">
        <f t="shared" si="25"/>
        <v/>
      </c>
      <c r="J288" s="77" t="str">
        <f>IF(Ansøgning!J270="","",Ansøgning!J270)</f>
        <v/>
      </c>
      <c r="K288" s="77" t="str">
        <f>IF(Ansøgning!K270="","",Ansøgning!K270)</f>
        <v/>
      </c>
      <c r="L288" s="46" t="str">
        <f t="shared" si="26"/>
        <v/>
      </c>
      <c r="M288" s="78" t="str">
        <f>IF(Ansøgning!M270="","",Ansøgning!M270)</f>
        <v/>
      </c>
      <c r="N288" s="31" t="str">
        <f t="shared" si="27"/>
        <v/>
      </c>
      <c r="O288" s="78" t="str">
        <f>IF(Ansøgning!O270="","",Ansøgning!O270)</f>
        <v/>
      </c>
      <c r="P288" s="78" t="str">
        <f>IF(Ansøgning!P270="","",Ansøgning!P270)</f>
        <v/>
      </c>
      <c r="Q288" s="78" t="str">
        <f>IF(Ansøgning!Q270="","",Ansøgning!Q270)</f>
        <v/>
      </c>
      <c r="R288" s="78" t="str">
        <f>IF(Ansøgning!R270="","",Ansøgning!R270)</f>
        <v/>
      </c>
      <c r="S288" s="46" t="str">
        <f>IFERROR(MAX(IF(OR(O288="",P288=""),"",IF(AND(AND(MONTH(E288)&gt;=7,MONTH(E288)&lt;8),AND(MONTH(F288)&gt;=7,MONTH(F288)&lt;8)),(NETWORKDAYS(E288,F288,Lister!$D$7:$D$13)-O288)*N288/NETWORKDAYS(Lister!$D$19,Lister!$E$19,Lister!$D$7:$D$13),IF(AND(AND(MONTH(E288)&gt;=7,MONTH(E288)&lt;8),MONTH(F288)&gt;7),(NETWORKDAYS(E288,Lister!$E$19,Lister!$D$7:$D$13)-O288)*N288/NETWORKDAYS(Lister!$D$19,Lister!$E$19,Lister!$D$7:$D$13),IF(MONTH(E288)&gt;7,0)))),0),"")</f>
        <v/>
      </c>
      <c r="T288" s="46" t="str">
        <f>IFERROR(MAX(IF(OR(O288="",P288=""),"",IF(AND(AND(MONTH(E288)&gt;=8,MONTH(E288)&lt;9),AND(MONTH(F288)&gt;=8,MONTH(F288)&lt;9)),(NETWORKDAYS(E288,F288,Lister!$D$7:$D$13)-P288)*N288/NETWORKDAYS(Lister!$D$20,Lister!$E$20,Lister!$D$7:$D$13),IF(AND(MONTH(E288)=7,MONTH(F288)=8),(NETWORKDAYS(Lister!$D$20,F288,Lister!$D$7:$D$13)-P288)*N288/NETWORKDAYS(Lister!$D$20,Lister!$E$20,Lister!$D$7:$D$13),IF(AND(MONTH(E288)=7,MONTH(F288)=7),0)))),0),"")</f>
        <v/>
      </c>
      <c r="U288" s="78" t="str">
        <f>IF(Ansøgning!U270="","",Ansøgning!U270)</f>
        <v/>
      </c>
      <c r="V288" s="119" t="str">
        <f t="shared" si="28"/>
        <v/>
      </c>
      <c r="W288" s="120" t="str">
        <f t="shared" si="29"/>
        <v/>
      </c>
      <c r="X288" s="42" t="str">
        <f t="shared" si="30"/>
        <v/>
      </c>
    </row>
    <row r="289" spans="1:24" x14ac:dyDescent="0.25">
      <c r="A289" s="13" t="str">
        <f t="shared" si="31"/>
        <v/>
      </c>
      <c r="B289" s="75" t="str">
        <f>IF(Ansøgning!B271="","",Ansøgning!B271)</f>
        <v/>
      </c>
      <c r="C289" s="75" t="str">
        <f>IF(Ansøgning!C271="","",Ansøgning!C271)</f>
        <v/>
      </c>
      <c r="D289" s="75" t="str">
        <f>IF(Ansøgning!D271="","",Ansøgning!D271)</f>
        <v/>
      </c>
      <c r="E289" s="76" t="str">
        <f>IF(Ansøgning!E271="","",Ansøgning!E271)</f>
        <v/>
      </c>
      <c r="F289" s="76" t="str">
        <f>IF(Ansøgning!F271="","",Ansøgning!F271)</f>
        <v/>
      </c>
      <c r="G289" s="33" t="str">
        <f>IF(OR(E289="",F289=""),"",NETWORKDAYS(E289,F289,Lister!$D$7:$D$13))</f>
        <v/>
      </c>
      <c r="H289" s="76" t="str">
        <f>IF(Ansøgning!H271="","",Ansøgning!H271)</f>
        <v/>
      </c>
      <c r="I289" s="32" t="str">
        <f t="shared" si="25"/>
        <v/>
      </c>
      <c r="J289" s="77" t="str">
        <f>IF(Ansøgning!J271="","",Ansøgning!J271)</f>
        <v/>
      </c>
      <c r="K289" s="77" t="str">
        <f>IF(Ansøgning!K271="","",Ansøgning!K271)</f>
        <v/>
      </c>
      <c r="L289" s="46" t="str">
        <f t="shared" si="26"/>
        <v/>
      </c>
      <c r="M289" s="78" t="str">
        <f>IF(Ansøgning!M271="","",Ansøgning!M271)</f>
        <v/>
      </c>
      <c r="N289" s="31" t="str">
        <f t="shared" si="27"/>
        <v/>
      </c>
      <c r="O289" s="78" t="str">
        <f>IF(Ansøgning!O271="","",Ansøgning!O271)</f>
        <v/>
      </c>
      <c r="P289" s="78" t="str">
        <f>IF(Ansøgning!P271="","",Ansøgning!P271)</f>
        <v/>
      </c>
      <c r="Q289" s="78" t="str">
        <f>IF(Ansøgning!Q271="","",Ansøgning!Q271)</f>
        <v/>
      </c>
      <c r="R289" s="78" t="str">
        <f>IF(Ansøgning!R271="","",Ansøgning!R271)</f>
        <v/>
      </c>
      <c r="S289" s="46" t="str">
        <f>IFERROR(MAX(IF(OR(O289="",P289=""),"",IF(AND(AND(MONTH(E289)&gt;=7,MONTH(E289)&lt;8),AND(MONTH(F289)&gt;=7,MONTH(F289)&lt;8)),(NETWORKDAYS(E289,F289,Lister!$D$7:$D$13)-O289)*N289/NETWORKDAYS(Lister!$D$19,Lister!$E$19,Lister!$D$7:$D$13),IF(AND(AND(MONTH(E289)&gt;=7,MONTH(E289)&lt;8),MONTH(F289)&gt;7),(NETWORKDAYS(E289,Lister!$E$19,Lister!$D$7:$D$13)-O289)*N289/NETWORKDAYS(Lister!$D$19,Lister!$E$19,Lister!$D$7:$D$13),IF(MONTH(E289)&gt;7,0)))),0),"")</f>
        <v/>
      </c>
      <c r="T289" s="46" t="str">
        <f>IFERROR(MAX(IF(OR(O289="",P289=""),"",IF(AND(AND(MONTH(E289)&gt;=8,MONTH(E289)&lt;9),AND(MONTH(F289)&gt;=8,MONTH(F289)&lt;9)),(NETWORKDAYS(E289,F289,Lister!$D$7:$D$13)-P289)*N289/NETWORKDAYS(Lister!$D$20,Lister!$E$20,Lister!$D$7:$D$13),IF(AND(MONTH(E289)=7,MONTH(F289)=8),(NETWORKDAYS(Lister!$D$20,F289,Lister!$D$7:$D$13)-P289)*N289/NETWORKDAYS(Lister!$D$20,Lister!$E$20,Lister!$D$7:$D$13),IF(AND(MONTH(E289)=7,MONTH(F289)=7),0)))),0),"")</f>
        <v/>
      </c>
      <c r="U289" s="78" t="str">
        <f>IF(Ansøgning!U271="","",Ansøgning!U271)</f>
        <v/>
      </c>
      <c r="V289" s="119" t="str">
        <f t="shared" si="28"/>
        <v/>
      </c>
      <c r="W289" s="120" t="str">
        <f t="shared" si="29"/>
        <v/>
      </c>
      <c r="X289" s="42" t="str">
        <f t="shared" si="30"/>
        <v/>
      </c>
    </row>
    <row r="290" spans="1:24" x14ac:dyDescent="0.25">
      <c r="A290" s="13" t="str">
        <f t="shared" si="31"/>
        <v/>
      </c>
      <c r="B290" s="75" t="str">
        <f>IF(Ansøgning!B272="","",Ansøgning!B272)</f>
        <v/>
      </c>
      <c r="C290" s="75" t="str">
        <f>IF(Ansøgning!C272="","",Ansøgning!C272)</f>
        <v/>
      </c>
      <c r="D290" s="75" t="str">
        <f>IF(Ansøgning!D272="","",Ansøgning!D272)</f>
        <v/>
      </c>
      <c r="E290" s="76" t="str">
        <f>IF(Ansøgning!E272="","",Ansøgning!E272)</f>
        <v/>
      </c>
      <c r="F290" s="76" t="str">
        <f>IF(Ansøgning!F272="","",Ansøgning!F272)</f>
        <v/>
      </c>
      <c r="G290" s="33" t="str">
        <f>IF(OR(E290="",F290=""),"",NETWORKDAYS(E290,F290,Lister!$D$7:$D$13))</f>
        <v/>
      </c>
      <c r="H290" s="76" t="str">
        <f>IF(Ansøgning!H272="","",Ansøgning!H272)</f>
        <v/>
      </c>
      <c r="I290" s="32" t="str">
        <f t="shared" si="25"/>
        <v/>
      </c>
      <c r="J290" s="77" t="str">
        <f>IF(Ansøgning!J272="","",Ansøgning!J272)</f>
        <v/>
      </c>
      <c r="K290" s="77" t="str">
        <f>IF(Ansøgning!K272="","",Ansøgning!K272)</f>
        <v/>
      </c>
      <c r="L290" s="46" t="str">
        <f t="shared" si="26"/>
        <v/>
      </c>
      <c r="M290" s="78" t="str">
        <f>IF(Ansøgning!M272="","",Ansøgning!M272)</f>
        <v/>
      </c>
      <c r="N290" s="31" t="str">
        <f t="shared" si="27"/>
        <v/>
      </c>
      <c r="O290" s="78" t="str">
        <f>IF(Ansøgning!O272="","",Ansøgning!O272)</f>
        <v/>
      </c>
      <c r="P290" s="78" t="str">
        <f>IF(Ansøgning!P272="","",Ansøgning!P272)</f>
        <v/>
      </c>
      <c r="Q290" s="78" t="str">
        <f>IF(Ansøgning!Q272="","",Ansøgning!Q272)</f>
        <v/>
      </c>
      <c r="R290" s="78" t="str">
        <f>IF(Ansøgning!R272="","",Ansøgning!R272)</f>
        <v/>
      </c>
      <c r="S290" s="46" t="str">
        <f>IFERROR(MAX(IF(OR(O290="",P290=""),"",IF(AND(AND(MONTH(E290)&gt;=7,MONTH(E290)&lt;8),AND(MONTH(F290)&gt;=7,MONTH(F290)&lt;8)),(NETWORKDAYS(E290,F290,Lister!$D$7:$D$13)-O290)*N290/NETWORKDAYS(Lister!$D$19,Lister!$E$19,Lister!$D$7:$D$13),IF(AND(AND(MONTH(E290)&gt;=7,MONTH(E290)&lt;8),MONTH(F290)&gt;7),(NETWORKDAYS(E290,Lister!$E$19,Lister!$D$7:$D$13)-O290)*N290/NETWORKDAYS(Lister!$D$19,Lister!$E$19,Lister!$D$7:$D$13),IF(MONTH(E290)&gt;7,0)))),0),"")</f>
        <v/>
      </c>
      <c r="T290" s="46" t="str">
        <f>IFERROR(MAX(IF(OR(O290="",P290=""),"",IF(AND(AND(MONTH(E290)&gt;=8,MONTH(E290)&lt;9),AND(MONTH(F290)&gt;=8,MONTH(F290)&lt;9)),(NETWORKDAYS(E290,F290,Lister!$D$7:$D$13)-P290)*N290/NETWORKDAYS(Lister!$D$20,Lister!$E$20,Lister!$D$7:$D$13),IF(AND(MONTH(E290)=7,MONTH(F290)=8),(NETWORKDAYS(Lister!$D$20,F290,Lister!$D$7:$D$13)-P290)*N290/NETWORKDAYS(Lister!$D$20,Lister!$E$20,Lister!$D$7:$D$13),IF(AND(MONTH(E290)=7,MONTH(F290)=7),0)))),0),"")</f>
        <v/>
      </c>
      <c r="U290" s="78" t="str">
        <f>IF(Ansøgning!U272="","",Ansøgning!U272)</f>
        <v/>
      </c>
      <c r="V290" s="119" t="str">
        <f t="shared" si="28"/>
        <v/>
      </c>
      <c r="W290" s="120" t="str">
        <f t="shared" si="29"/>
        <v/>
      </c>
      <c r="X290" s="42" t="str">
        <f t="shared" si="30"/>
        <v/>
      </c>
    </row>
    <row r="291" spans="1:24" x14ac:dyDescent="0.25">
      <c r="A291" s="13" t="str">
        <f t="shared" si="31"/>
        <v/>
      </c>
      <c r="B291" s="75" t="str">
        <f>IF(Ansøgning!B273="","",Ansøgning!B273)</f>
        <v/>
      </c>
      <c r="C291" s="75" t="str">
        <f>IF(Ansøgning!C273="","",Ansøgning!C273)</f>
        <v/>
      </c>
      <c r="D291" s="75" t="str">
        <f>IF(Ansøgning!D273="","",Ansøgning!D273)</f>
        <v/>
      </c>
      <c r="E291" s="76" t="str">
        <f>IF(Ansøgning!E273="","",Ansøgning!E273)</f>
        <v/>
      </c>
      <c r="F291" s="76" t="str">
        <f>IF(Ansøgning!F273="","",Ansøgning!F273)</f>
        <v/>
      </c>
      <c r="G291" s="33" t="str">
        <f>IF(OR(E291="",F291=""),"",NETWORKDAYS(E291,F291,Lister!$D$7:$D$13))</f>
        <v/>
      </c>
      <c r="H291" s="76" t="str">
        <f>IF(Ansøgning!H273="","",Ansøgning!H273)</f>
        <v/>
      </c>
      <c r="I291" s="32" t="str">
        <f t="shared" si="25"/>
        <v/>
      </c>
      <c r="J291" s="77" t="str">
        <f>IF(Ansøgning!J273="","",Ansøgning!J273)</f>
        <v/>
      </c>
      <c r="K291" s="77" t="str">
        <f>IF(Ansøgning!K273="","",Ansøgning!K273)</f>
        <v/>
      </c>
      <c r="L291" s="46" t="str">
        <f t="shared" si="26"/>
        <v/>
      </c>
      <c r="M291" s="78" t="str">
        <f>IF(Ansøgning!M273="","",Ansøgning!M273)</f>
        <v/>
      </c>
      <c r="N291" s="31" t="str">
        <f t="shared" si="27"/>
        <v/>
      </c>
      <c r="O291" s="78" t="str">
        <f>IF(Ansøgning!O273="","",Ansøgning!O273)</f>
        <v/>
      </c>
      <c r="P291" s="78" t="str">
        <f>IF(Ansøgning!P273="","",Ansøgning!P273)</f>
        <v/>
      </c>
      <c r="Q291" s="78" t="str">
        <f>IF(Ansøgning!Q273="","",Ansøgning!Q273)</f>
        <v/>
      </c>
      <c r="R291" s="78" t="str">
        <f>IF(Ansøgning!R273="","",Ansøgning!R273)</f>
        <v/>
      </c>
      <c r="S291" s="46" t="str">
        <f>IFERROR(MAX(IF(OR(O291="",P291=""),"",IF(AND(AND(MONTH(E291)&gt;=7,MONTH(E291)&lt;8),AND(MONTH(F291)&gt;=7,MONTH(F291)&lt;8)),(NETWORKDAYS(E291,F291,Lister!$D$7:$D$13)-O291)*N291/NETWORKDAYS(Lister!$D$19,Lister!$E$19,Lister!$D$7:$D$13),IF(AND(AND(MONTH(E291)&gt;=7,MONTH(E291)&lt;8),MONTH(F291)&gt;7),(NETWORKDAYS(E291,Lister!$E$19,Lister!$D$7:$D$13)-O291)*N291/NETWORKDAYS(Lister!$D$19,Lister!$E$19,Lister!$D$7:$D$13),IF(MONTH(E291)&gt;7,0)))),0),"")</f>
        <v/>
      </c>
      <c r="T291" s="46" t="str">
        <f>IFERROR(MAX(IF(OR(O291="",P291=""),"",IF(AND(AND(MONTH(E291)&gt;=8,MONTH(E291)&lt;9),AND(MONTH(F291)&gt;=8,MONTH(F291)&lt;9)),(NETWORKDAYS(E291,F291,Lister!$D$7:$D$13)-P291)*N291/NETWORKDAYS(Lister!$D$20,Lister!$E$20,Lister!$D$7:$D$13),IF(AND(MONTH(E291)=7,MONTH(F291)=8),(NETWORKDAYS(Lister!$D$20,F291,Lister!$D$7:$D$13)-P291)*N291/NETWORKDAYS(Lister!$D$20,Lister!$E$20,Lister!$D$7:$D$13),IF(AND(MONTH(E291)=7,MONTH(F291)=7),0)))),0),"")</f>
        <v/>
      </c>
      <c r="U291" s="78" t="str">
        <f>IF(Ansøgning!U273="","",Ansøgning!U273)</f>
        <v/>
      </c>
      <c r="V291" s="119" t="str">
        <f t="shared" si="28"/>
        <v/>
      </c>
      <c r="W291" s="120" t="str">
        <f t="shared" si="29"/>
        <v/>
      </c>
      <c r="X291" s="42" t="str">
        <f t="shared" si="30"/>
        <v/>
      </c>
    </row>
    <row r="292" spans="1:24" x14ac:dyDescent="0.25">
      <c r="A292" s="13" t="str">
        <f t="shared" si="31"/>
        <v/>
      </c>
      <c r="B292" s="75" t="str">
        <f>IF(Ansøgning!B274="","",Ansøgning!B274)</f>
        <v/>
      </c>
      <c r="C292" s="75" t="str">
        <f>IF(Ansøgning!C274="","",Ansøgning!C274)</f>
        <v/>
      </c>
      <c r="D292" s="75" t="str">
        <f>IF(Ansøgning!D274="","",Ansøgning!D274)</f>
        <v/>
      </c>
      <c r="E292" s="76" t="str">
        <f>IF(Ansøgning!E274="","",Ansøgning!E274)</f>
        <v/>
      </c>
      <c r="F292" s="76" t="str">
        <f>IF(Ansøgning!F274="","",Ansøgning!F274)</f>
        <v/>
      </c>
      <c r="G292" s="33" t="str">
        <f>IF(OR(E292="",F292=""),"",NETWORKDAYS(E292,F292,Lister!$D$7:$D$13))</f>
        <v/>
      </c>
      <c r="H292" s="76" t="str">
        <f>IF(Ansøgning!H274="","",Ansøgning!H274)</f>
        <v/>
      </c>
      <c r="I292" s="32" t="str">
        <f t="shared" si="25"/>
        <v/>
      </c>
      <c r="J292" s="77" t="str">
        <f>IF(Ansøgning!J274="","",Ansøgning!J274)</f>
        <v/>
      </c>
      <c r="K292" s="77" t="str">
        <f>IF(Ansøgning!K274="","",Ansøgning!K274)</f>
        <v/>
      </c>
      <c r="L292" s="46" t="str">
        <f t="shared" si="26"/>
        <v/>
      </c>
      <c r="M292" s="78" t="str">
        <f>IF(Ansøgning!M274="","",Ansøgning!M274)</f>
        <v/>
      </c>
      <c r="N292" s="31" t="str">
        <f t="shared" si="27"/>
        <v/>
      </c>
      <c r="O292" s="78" t="str">
        <f>IF(Ansøgning!O274="","",Ansøgning!O274)</f>
        <v/>
      </c>
      <c r="P292" s="78" t="str">
        <f>IF(Ansøgning!P274="","",Ansøgning!P274)</f>
        <v/>
      </c>
      <c r="Q292" s="78" t="str">
        <f>IF(Ansøgning!Q274="","",Ansøgning!Q274)</f>
        <v/>
      </c>
      <c r="R292" s="78" t="str">
        <f>IF(Ansøgning!R274="","",Ansøgning!R274)</f>
        <v/>
      </c>
      <c r="S292" s="46" t="str">
        <f>IFERROR(MAX(IF(OR(O292="",P292=""),"",IF(AND(AND(MONTH(E292)&gt;=7,MONTH(E292)&lt;8),AND(MONTH(F292)&gt;=7,MONTH(F292)&lt;8)),(NETWORKDAYS(E292,F292,Lister!$D$7:$D$13)-O292)*N292/NETWORKDAYS(Lister!$D$19,Lister!$E$19,Lister!$D$7:$D$13),IF(AND(AND(MONTH(E292)&gt;=7,MONTH(E292)&lt;8),MONTH(F292)&gt;7),(NETWORKDAYS(E292,Lister!$E$19,Lister!$D$7:$D$13)-O292)*N292/NETWORKDAYS(Lister!$D$19,Lister!$E$19,Lister!$D$7:$D$13),IF(MONTH(E292)&gt;7,0)))),0),"")</f>
        <v/>
      </c>
      <c r="T292" s="46" t="str">
        <f>IFERROR(MAX(IF(OR(O292="",P292=""),"",IF(AND(AND(MONTH(E292)&gt;=8,MONTH(E292)&lt;9),AND(MONTH(F292)&gt;=8,MONTH(F292)&lt;9)),(NETWORKDAYS(E292,F292,Lister!$D$7:$D$13)-P292)*N292/NETWORKDAYS(Lister!$D$20,Lister!$E$20,Lister!$D$7:$D$13),IF(AND(MONTH(E292)=7,MONTH(F292)=8),(NETWORKDAYS(Lister!$D$20,F292,Lister!$D$7:$D$13)-P292)*N292/NETWORKDAYS(Lister!$D$20,Lister!$E$20,Lister!$D$7:$D$13),IF(AND(MONTH(E292)=7,MONTH(F292)=7),0)))),0),"")</f>
        <v/>
      </c>
      <c r="U292" s="78" t="str">
        <f>IF(Ansøgning!U274="","",Ansøgning!U274)</f>
        <v/>
      </c>
      <c r="V292" s="119" t="str">
        <f t="shared" si="28"/>
        <v/>
      </c>
      <c r="W292" s="120" t="str">
        <f t="shared" si="29"/>
        <v/>
      </c>
      <c r="X292" s="42" t="str">
        <f t="shared" si="30"/>
        <v/>
      </c>
    </row>
    <row r="293" spans="1:24" x14ac:dyDescent="0.25">
      <c r="A293" s="13" t="str">
        <f t="shared" si="31"/>
        <v/>
      </c>
      <c r="B293" s="75" t="str">
        <f>IF(Ansøgning!B275="","",Ansøgning!B275)</f>
        <v/>
      </c>
      <c r="C293" s="75" t="str">
        <f>IF(Ansøgning!C275="","",Ansøgning!C275)</f>
        <v/>
      </c>
      <c r="D293" s="75" t="str">
        <f>IF(Ansøgning!D275="","",Ansøgning!D275)</f>
        <v/>
      </c>
      <c r="E293" s="76" t="str">
        <f>IF(Ansøgning!E275="","",Ansøgning!E275)</f>
        <v/>
      </c>
      <c r="F293" s="76" t="str">
        <f>IF(Ansøgning!F275="","",Ansøgning!F275)</f>
        <v/>
      </c>
      <c r="G293" s="33" t="str">
        <f>IF(OR(E293="",F293=""),"",NETWORKDAYS(E293,F293,Lister!$D$7:$D$13))</f>
        <v/>
      </c>
      <c r="H293" s="76" t="str">
        <f>IF(Ansøgning!H275="","",Ansøgning!H275)</f>
        <v/>
      </c>
      <c r="I293" s="32" t="str">
        <f t="shared" si="25"/>
        <v/>
      </c>
      <c r="J293" s="77" t="str">
        <f>IF(Ansøgning!J275="","",Ansøgning!J275)</f>
        <v/>
      </c>
      <c r="K293" s="77" t="str">
        <f>IF(Ansøgning!K275="","",Ansøgning!K275)</f>
        <v/>
      </c>
      <c r="L293" s="46" t="str">
        <f t="shared" si="26"/>
        <v/>
      </c>
      <c r="M293" s="78" t="str">
        <f>IF(Ansøgning!M275="","",Ansøgning!M275)</f>
        <v/>
      </c>
      <c r="N293" s="31" t="str">
        <f t="shared" si="27"/>
        <v/>
      </c>
      <c r="O293" s="78" t="str">
        <f>IF(Ansøgning!O275="","",Ansøgning!O275)</f>
        <v/>
      </c>
      <c r="P293" s="78" t="str">
        <f>IF(Ansøgning!P275="","",Ansøgning!P275)</f>
        <v/>
      </c>
      <c r="Q293" s="78" t="str">
        <f>IF(Ansøgning!Q275="","",Ansøgning!Q275)</f>
        <v/>
      </c>
      <c r="R293" s="78" t="str">
        <f>IF(Ansøgning!R275="","",Ansøgning!R275)</f>
        <v/>
      </c>
      <c r="S293" s="46" t="str">
        <f>IFERROR(MAX(IF(OR(O293="",P293=""),"",IF(AND(AND(MONTH(E293)&gt;=7,MONTH(E293)&lt;8),AND(MONTH(F293)&gt;=7,MONTH(F293)&lt;8)),(NETWORKDAYS(E293,F293,Lister!$D$7:$D$13)-O293)*N293/NETWORKDAYS(Lister!$D$19,Lister!$E$19,Lister!$D$7:$D$13),IF(AND(AND(MONTH(E293)&gt;=7,MONTH(E293)&lt;8),MONTH(F293)&gt;7),(NETWORKDAYS(E293,Lister!$E$19,Lister!$D$7:$D$13)-O293)*N293/NETWORKDAYS(Lister!$D$19,Lister!$E$19,Lister!$D$7:$D$13),IF(MONTH(E293)&gt;7,0)))),0),"")</f>
        <v/>
      </c>
      <c r="T293" s="46" t="str">
        <f>IFERROR(MAX(IF(OR(O293="",P293=""),"",IF(AND(AND(MONTH(E293)&gt;=8,MONTH(E293)&lt;9),AND(MONTH(F293)&gt;=8,MONTH(F293)&lt;9)),(NETWORKDAYS(E293,F293,Lister!$D$7:$D$13)-P293)*N293/NETWORKDAYS(Lister!$D$20,Lister!$E$20,Lister!$D$7:$D$13),IF(AND(MONTH(E293)=7,MONTH(F293)=8),(NETWORKDAYS(Lister!$D$20,F293,Lister!$D$7:$D$13)-P293)*N293/NETWORKDAYS(Lister!$D$20,Lister!$E$20,Lister!$D$7:$D$13),IF(AND(MONTH(E293)=7,MONTH(F293)=7),0)))),0),"")</f>
        <v/>
      </c>
      <c r="U293" s="78" t="str">
        <f>IF(Ansøgning!U275="","",Ansøgning!U275)</f>
        <v/>
      </c>
      <c r="V293" s="119" t="str">
        <f t="shared" si="28"/>
        <v/>
      </c>
      <c r="W293" s="120" t="str">
        <f t="shared" si="29"/>
        <v/>
      </c>
      <c r="X293" s="42" t="str">
        <f t="shared" si="30"/>
        <v/>
      </c>
    </row>
    <row r="294" spans="1:24" x14ac:dyDescent="0.25">
      <c r="A294" s="13" t="str">
        <f t="shared" si="31"/>
        <v/>
      </c>
      <c r="B294" s="75" t="str">
        <f>IF(Ansøgning!B276="","",Ansøgning!B276)</f>
        <v/>
      </c>
      <c r="C294" s="75" t="str">
        <f>IF(Ansøgning!C276="","",Ansøgning!C276)</f>
        <v/>
      </c>
      <c r="D294" s="75" t="str">
        <f>IF(Ansøgning!D276="","",Ansøgning!D276)</f>
        <v/>
      </c>
      <c r="E294" s="76" t="str">
        <f>IF(Ansøgning!E276="","",Ansøgning!E276)</f>
        <v/>
      </c>
      <c r="F294" s="76" t="str">
        <f>IF(Ansøgning!F276="","",Ansøgning!F276)</f>
        <v/>
      </c>
      <c r="G294" s="33" t="str">
        <f>IF(OR(E294="",F294=""),"",NETWORKDAYS(E294,F294,Lister!$D$7:$D$13))</f>
        <v/>
      </c>
      <c r="H294" s="76" t="str">
        <f>IF(Ansøgning!H276="","",Ansøgning!H276)</f>
        <v/>
      </c>
      <c r="I294" s="32" t="str">
        <f t="shared" si="25"/>
        <v/>
      </c>
      <c r="J294" s="77" t="str">
        <f>IF(Ansøgning!J276="","",Ansøgning!J276)</f>
        <v/>
      </c>
      <c r="K294" s="77" t="str">
        <f>IF(Ansøgning!K276="","",Ansøgning!K276)</f>
        <v/>
      </c>
      <c r="L294" s="46" t="str">
        <f t="shared" si="26"/>
        <v/>
      </c>
      <c r="M294" s="78" t="str">
        <f>IF(Ansøgning!M276="","",Ansøgning!M276)</f>
        <v/>
      </c>
      <c r="N294" s="31" t="str">
        <f t="shared" si="27"/>
        <v/>
      </c>
      <c r="O294" s="78" t="str">
        <f>IF(Ansøgning!O276="","",Ansøgning!O276)</f>
        <v/>
      </c>
      <c r="P294" s="78" t="str">
        <f>IF(Ansøgning!P276="","",Ansøgning!P276)</f>
        <v/>
      </c>
      <c r="Q294" s="78" t="str">
        <f>IF(Ansøgning!Q276="","",Ansøgning!Q276)</f>
        <v/>
      </c>
      <c r="R294" s="78" t="str">
        <f>IF(Ansøgning!R276="","",Ansøgning!R276)</f>
        <v/>
      </c>
      <c r="S294" s="46" t="str">
        <f>IFERROR(MAX(IF(OR(O294="",P294=""),"",IF(AND(AND(MONTH(E294)&gt;=7,MONTH(E294)&lt;8),AND(MONTH(F294)&gt;=7,MONTH(F294)&lt;8)),(NETWORKDAYS(E294,F294,Lister!$D$7:$D$13)-O294)*N294/NETWORKDAYS(Lister!$D$19,Lister!$E$19,Lister!$D$7:$D$13),IF(AND(AND(MONTH(E294)&gt;=7,MONTH(E294)&lt;8),MONTH(F294)&gt;7),(NETWORKDAYS(E294,Lister!$E$19,Lister!$D$7:$D$13)-O294)*N294/NETWORKDAYS(Lister!$D$19,Lister!$E$19,Lister!$D$7:$D$13),IF(MONTH(E294)&gt;7,0)))),0),"")</f>
        <v/>
      </c>
      <c r="T294" s="46" t="str">
        <f>IFERROR(MAX(IF(OR(O294="",P294=""),"",IF(AND(AND(MONTH(E294)&gt;=8,MONTH(E294)&lt;9),AND(MONTH(F294)&gt;=8,MONTH(F294)&lt;9)),(NETWORKDAYS(E294,F294,Lister!$D$7:$D$13)-P294)*N294/NETWORKDAYS(Lister!$D$20,Lister!$E$20,Lister!$D$7:$D$13),IF(AND(MONTH(E294)=7,MONTH(F294)=8),(NETWORKDAYS(Lister!$D$20,F294,Lister!$D$7:$D$13)-P294)*N294/NETWORKDAYS(Lister!$D$20,Lister!$E$20,Lister!$D$7:$D$13),IF(AND(MONTH(E294)=7,MONTH(F294)=7),0)))),0),"")</f>
        <v/>
      </c>
      <c r="U294" s="78" t="str">
        <f>IF(Ansøgning!U276="","",Ansøgning!U276)</f>
        <v/>
      </c>
      <c r="V294" s="119" t="str">
        <f t="shared" si="28"/>
        <v/>
      </c>
      <c r="W294" s="120" t="str">
        <f t="shared" si="29"/>
        <v/>
      </c>
      <c r="X294" s="42" t="str">
        <f t="shared" si="30"/>
        <v/>
      </c>
    </row>
    <row r="295" spans="1:24" x14ac:dyDescent="0.25">
      <c r="A295" s="13" t="str">
        <f t="shared" si="31"/>
        <v/>
      </c>
      <c r="B295" s="75" t="str">
        <f>IF(Ansøgning!B277="","",Ansøgning!B277)</f>
        <v/>
      </c>
      <c r="C295" s="75" t="str">
        <f>IF(Ansøgning!C277="","",Ansøgning!C277)</f>
        <v/>
      </c>
      <c r="D295" s="75" t="str">
        <f>IF(Ansøgning!D277="","",Ansøgning!D277)</f>
        <v/>
      </c>
      <c r="E295" s="76" t="str">
        <f>IF(Ansøgning!E277="","",Ansøgning!E277)</f>
        <v/>
      </c>
      <c r="F295" s="76" t="str">
        <f>IF(Ansøgning!F277="","",Ansøgning!F277)</f>
        <v/>
      </c>
      <c r="G295" s="33" t="str">
        <f>IF(OR(E295="",F295=""),"",NETWORKDAYS(E295,F295,Lister!$D$7:$D$13))</f>
        <v/>
      </c>
      <c r="H295" s="76" t="str">
        <f>IF(Ansøgning!H277="","",Ansøgning!H277)</f>
        <v/>
      </c>
      <c r="I295" s="32" t="str">
        <f t="shared" ref="I295:I358" si="32">IF(H295="","",IF(H295="Funktionær",0.75,IF(H295="Ikke-funktionær",0.9,IF(H295="Elev/lærling",0.9))))</f>
        <v/>
      </c>
      <c r="J295" s="77" t="str">
        <f>IF(Ansøgning!J277="","",Ansøgning!J277)</f>
        <v/>
      </c>
      <c r="K295" s="77" t="str">
        <f>IF(Ansøgning!K277="","",Ansøgning!K277)</f>
        <v/>
      </c>
      <c r="L295" s="46" t="str">
        <f t="shared" ref="L295:L358" si="33">IF(J295="","",J295-K295)</f>
        <v/>
      </c>
      <c r="M295" s="78" t="str">
        <f>IF(Ansøgning!M277="","",Ansøgning!M277)</f>
        <v/>
      </c>
      <c r="N295" s="31" t="str">
        <f t="shared" ref="N295:N358" si="34">IF(B295="","",IF(L295*I295&gt;30000*IF(M295&gt;37,37,M295)/37,30000*IF(M295&gt;37,37,M295)/37,L295*I295))</f>
        <v/>
      </c>
      <c r="O295" s="78" t="str">
        <f>IF(Ansøgning!O277="","",Ansøgning!O277)</f>
        <v/>
      </c>
      <c r="P295" s="78" t="str">
        <f>IF(Ansøgning!P277="","",Ansøgning!P277)</f>
        <v/>
      </c>
      <c r="Q295" s="78" t="str">
        <f>IF(Ansøgning!Q277="","",Ansøgning!Q277)</f>
        <v/>
      </c>
      <c r="R295" s="78" t="str">
        <f>IF(Ansøgning!R277="","",Ansøgning!R277)</f>
        <v/>
      </c>
      <c r="S295" s="46" t="str">
        <f>IFERROR(MAX(IF(OR(O295="",P295=""),"",IF(AND(AND(MONTH(E295)&gt;=7,MONTH(E295)&lt;8),AND(MONTH(F295)&gt;=7,MONTH(F295)&lt;8)),(NETWORKDAYS(E295,F295,Lister!$D$7:$D$13)-O295)*N295/NETWORKDAYS(Lister!$D$19,Lister!$E$19,Lister!$D$7:$D$13),IF(AND(AND(MONTH(E295)&gt;=7,MONTH(E295)&lt;8),MONTH(F295)&gt;7),(NETWORKDAYS(E295,Lister!$E$19,Lister!$D$7:$D$13)-O295)*N295/NETWORKDAYS(Lister!$D$19,Lister!$E$19,Lister!$D$7:$D$13),IF(MONTH(E295)&gt;7,0)))),0),"")</f>
        <v/>
      </c>
      <c r="T295" s="46" t="str">
        <f>IFERROR(MAX(IF(OR(O295="",P295=""),"",IF(AND(AND(MONTH(E295)&gt;=8,MONTH(E295)&lt;9),AND(MONTH(F295)&gt;=8,MONTH(F295)&lt;9)),(NETWORKDAYS(E295,F295,Lister!$D$7:$D$13)-P295)*N295/NETWORKDAYS(Lister!$D$20,Lister!$E$20,Lister!$D$7:$D$13),IF(AND(MONTH(E295)=7,MONTH(F295)=8),(NETWORKDAYS(Lister!$D$20,F295,Lister!$D$7:$D$13)-P295)*N295/NETWORKDAYS(Lister!$D$20,Lister!$E$20,Lister!$D$7:$D$13),IF(AND(MONTH(E295)=7,MONTH(F295)=7),0)))),0),"")</f>
        <v/>
      </c>
      <c r="U295" s="78" t="str">
        <f>IF(Ansøgning!U277="","",Ansøgning!U277)</f>
        <v/>
      </c>
      <c r="V295" s="119" t="str">
        <f t="shared" ref="V295:V358" si="35">IFERROR(21/31*N295,"")</f>
        <v/>
      </c>
      <c r="W295" s="120" t="str">
        <f t="shared" ref="W295:W358" si="36">IFERROR(MAX(IF(AND(ISNUMBER(Q295),ISNUMBER(R295)),IF(S295+T295-V295&gt;N295,N295,S295-T295),""),0),"")</f>
        <v/>
      </c>
      <c r="X295" s="42" t="str">
        <f t="shared" ref="X295:X358" si="37">IF(W295="","",W295-U295)</f>
        <v/>
      </c>
    </row>
    <row r="296" spans="1:24" x14ac:dyDescent="0.25">
      <c r="A296" s="13" t="str">
        <f t="shared" ref="A296:A359" si="38">IF(B296="","",A295+1)</f>
        <v/>
      </c>
      <c r="B296" s="75" t="str">
        <f>IF(Ansøgning!B278="","",Ansøgning!B278)</f>
        <v/>
      </c>
      <c r="C296" s="75" t="str">
        <f>IF(Ansøgning!C278="","",Ansøgning!C278)</f>
        <v/>
      </c>
      <c r="D296" s="75" t="str">
        <f>IF(Ansøgning!D278="","",Ansøgning!D278)</f>
        <v/>
      </c>
      <c r="E296" s="76" t="str">
        <f>IF(Ansøgning!E278="","",Ansøgning!E278)</f>
        <v/>
      </c>
      <c r="F296" s="76" t="str">
        <f>IF(Ansøgning!F278="","",Ansøgning!F278)</f>
        <v/>
      </c>
      <c r="G296" s="33" t="str">
        <f>IF(OR(E296="",F296=""),"",NETWORKDAYS(E296,F296,Lister!$D$7:$D$13))</f>
        <v/>
      </c>
      <c r="H296" s="76" t="str">
        <f>IF(Ansøgning!H278="","",Ansøgning!H278)</f>
        <v/>
      </c>
      <c r="I296" s="32" t="str">
        <f t="shared" si="32"/>
        <v/>
      </c>
      <c r="J296" s="77" t="str">
        <f>IF(Ansøgning!J278="","",Ansøgning!J278)</f>
        <v/>
      </c>
      <c r="K296" s="77" t="str">
        <f>IF(Ansøgning!K278="","",Ansøgning!K278)</f>
        <v/>
      </c>
      <c r="L296" s="46" t="str">
        <f t="shared" si="33"/>
        <v/>
      </c>
      <c r="M296" s="78" t="str">
        <f>IF(Ansøgning!M278="","",Ansøgning!M278)</f>
        <v/>
      </c>
      <c r="N296" s="31" t="str">
        <f t="shared" si="34"/>
        <v/>
      </c>
      <c r="O296" s="78" t="str">
        <f>IF(Ansøgning!O278="","",Ansøgning!O278)</f>
        <v/>
      </c>
      <c r="P296" s="78" t="str">
        <f>IF(Ansøgning!P278="","",Ansøgning!P278)</f>
        <v/>
      </c>
      <c r="Q296" s="78" t="str">
        <f>IF(Ansøgning!Q278="","",Ansøgning!Q278)</f>
        <v/>
      </c>
      <c r="R296" s="78" t="str">
        <f>IF(Ansøgning!R278="","",Ansøgning!R278)</f>
        <v/>
      </c>
      <c r="S296" s="46" t="str">
        <f>IFERROR(MAX(IF(OR(O296="",P296=""),"",IF(AND(AND(MONTH(E296)&gt;=7,MONTH(E296)&lt;8),AND(MONTH(F296)&gt;=7,MONTH(F296)&lt;8)),(NETWORKDAYS(E296,F296,Lister!$D$7:$D$13)-O296)*N296/NETWORKDAYS(Lister!$D$19,Lister!$E$19,Lister!$D$7:$D$13),IF(AND(AND(MONTH(E296)&gt;=7,MONTH(E296)&lt;8),MONTH(F296)&gt;7),(NETWORKDAYS(E296,Lister!$E$19,Lister!$D$7:$D$13)-O296)*N296/NETWORKDAYS(Lister!$D$19,Lister!$E$19,Lister!$D$7:$D$13),IF(MONTH(E296)&gt;7,0)))),0),"")</f>
        <v/>
      </c>
      <c r="T296" s="46" t="str">
        <f>IFERROR(MAX(IF(OR(O296="",P296=""),"",IF(AND(AND(MONTH(E296)&gt;=8,MONTH(E296)&lt;9),AND(MONTH(F296)&gt;=8,MONTH(F296)&lt;9)),(NETWORKDAYS(E296,F296,Lister!$D$7:$D$13)-P296)*N296/NETWORKDAYS(Lister!$D$20,Lister!$E$20,Lister!$D$7:$D$13),IF(AND(MONTH(E296)=7,MONTH(F296)=8),(NETWORKDAYS(Lister!$D$20,F296,Lister!$D$7:$D$13)-P296)*N296/NETWORKDAYS(Lister!$D$20,Lister!$E$20,Lister!$D$7:$D$13),IF(AND(MONTH(E296)=7,MONTH(F296)=7),0)))),0),"")</f>
        <v/>
      </c>
      <c r="U296" s="78" t="str">
        <f>IF(Ansøgning!U278="","",Ansøgning!U278)</f>
        <v/>
      </c>
      <c r="V296" s="119" t="str">
        <f t="shared" si="35"/>
        <v/>
      </c>
      <c r="W296" s="120" t="str">
        <f t="shared" si="36"/>
        <v/>
      </c>
      <c r="X296" s="42" t="str">
        <f t="shared" si="37"/>
        <v/>
      </c>
    </row>
    <row r="297" spans="1:24" x14ac:dyDescent="0.25">
      <c r="A297" s="13" t="str">
        <f t="shared" si="38"/>
        <v/>
      </c>
      <c r="B297" s="75" t="str">
        <f>IF(Ansøgning!B279="","",Ansøgning!B279)</f>
        <v/>
      </c>
      <c r="C297" s="75" t="str">
        <f>IF(Ansøgning!C279="","",Ansøgning!C279)</f>
        <v/>
      </c>
      <c r="D297" s="75" t="str">
        <f>IF(Ansøgning!D279="","",Ansøgning!D279)</f>
        <v/>
      </c>
      <c r="E297" s="76" t="str">
        <f>IF(Ansøgning!E279="","",Ansøgning!E279)</f>
        <v/>
      </c>
      <c r="F297" s="76" t="str">
        <f>IF(Ansøgning!F279="","",Ansøgning!F279)</f>
        <v/>
      </c>
      <c r="G297" s="33" t="str">
        <f>IF(OR(E297="",F297=""),"",NETWORKDAYS(E297,F297,Lister!$D$7:$D$13))</f>
        <v/>
      </c>
      <c r="H297" s="76" t="str">
        <f>IF(Ansøgning!H279="","",Ansøgning!H279)</f>
        <v/>
      </c>
      <c r="I297" s="32" t="str">
        <f t="shared" si="32"/>
        <v/>
      </c>
      <c r="J297" s="77" t="str">
        <f>IF(Ansøgning!J279="","",Ansøgning!J279)</f>
        <v/>
      </c>
      <c r="K297" s="77" t="str">
        <f>IF(Ansøgning!K279="","",Ansøgning!K279)</f>
        <v/>
      </c>
      <c r="L297" s="46" t="str">
        <f t="shared" si="33"/>
        <v/>
      </c>
      <c r="M297" s="78" t="str">
        <f>IF(Ansøgning!M279="","",Ansøgning!M279)</f>
        <v/>
      </c>
      <c r="N297" s="31" t="str">
        <f t="shared" si="34"/>
        <v/>
      </c>
      <c r="O297" s="78" t="str">
        <f>IF(Ansøgning!O279="","",Ansøgning!O279)</f>
        <v/>
      </c>
      <c r="P297" s="78" t="str">
        <f>IF(Ansøgning!P279="","",Ansøgning!P279)</f>
        <v/>
      </c>
      <c r="Q297" s="78" t="str">
        <f>IF(Ansøgning!Q279="","",Ansøgning!Q279)</f>
        <v/>
      </c>
      <c r="R297" s="78" t="str">
        <f>IF(Ansøgning!R279="","",Ansøgning!R279)</f>
        <v/>
      </c>
      <c r="S297" s="46" t="str">
        <f>IFERROR(MAX(IF(OR(O297="",P297=""),"",IF(AND(AND(MONTH(E297)&gt;=7,MONTH(E297)&lt;8),AND(MONTH(F297)&gt;=7,MONTH(F297)&lt;8)),(NETWORKDAYS(E297,F297,Lister!$D$7:$D$13)-O297)*N297/NETWORKDAYS(Lister!$D$19,Lister!$E$19,Lister!$D$7:$D$13),IF(AND(AND(MONTH(E297)&gt;=7,MONTH(E297)&lt;8),MONTH(F297)&gt;7),(NETWORKDAYS(E297,Lister!$E$19,Lister!$D$7:$D$13)-O297)*N297/NETWORKDAYS(Lister!$D$19,Lister!$E$19,Lister!$D$7:$D$13),IF(MONTH(E297)&gt;7,0)))),0),"")</f>
        <v/>
      </c>
      <c r="T297" s="46" t="str">
        <f>IFERROR(MAX(IF(OR(O297="",P297=""),"",IF(AND(AND(MONTH(E297)&gt;=8,MONTH(E297)&lt;9),AND(MONTH(F297)&gt;=8,MONTH(F297)&lt;9)),(NETWORKDAYS(E297,F297,Lister!$D$7:$D$13)-P297)*N297/NETWORKDAYS(Lister!$D$20,Lister!$E$20,Lister!$D$7:$D$13),IF(AND(MONTH(E297)=7,MONTH(F297)=8),(NETWORKDAYS(Lister!$D$20,F297,Lister!$D$7:$D$13)-P297)*N297/NETWORKDAYS(Lister!$D$20,Lister!$E$20,Lister!$D$7:$D$13),IF(AND(MONTH(E297)=7,MONTH(F297)=7),0)))),0),"")</f>
        <v/>
      </c>
      <c r="U297" s="78" t="str">
        <f>IF(Ansøgning!U279="","",Ansøgning!U279)</f>
        <v/>
      </c>
      <c r="V297" s="119" t="str">
        <f t="shared" si="35"/>
        <v/>
      </c>
      <c r="W297" s="120" t="str">
        <f t="shared" si="36"/>
        <v/>
      </c>
      <c r="X297" s="42" t="str">
        <f t="shared" si="37"/>
        <v/>
      </c>
    </row>
    <row r="298" spans="1:24" x14ac:dyDescent="0.25">
      <c r="A298" s="13" t="str">
        <f t="shared" si="38"/>
        <v/>
      </c>
      <c r="B298" s="75" t="str">
        <f>IF(Ansøgning!B280="","",Ansøgning!B280)</f>
        <v/>
      </c>
      <c r="C298" s="75" t="str">
        <f>IF(Ansøgning!C280="","",Ansøgning!C280)</f>
        <v/>
      </c>
      <c r="D298" s="75" t="str">
        <f>IF(Ansøgning!D280="","",Ansøgning!D280)</f>
        <v/>
      </c>
      <c r="E298" s="76" t="str">
        <f>IF(Ansøgning!E280="","",Ansøgning!E280)</f>
        <v/>
      </c>
      <c r="F298" s="76" t="str">
        <f>IF(Ansøgning!F280="","",Ansøgning!F280)</f>
        <v/>
      </c>
      <c r="G298" s="33" t="str">
        <f>IF(OR(E298="",F298=""),"",NETWORKDAYS(E298,F298,Lister!$D$7:$D$13))</f>
        <v/>
      </c>
      <c r="H298" s="76" t="str">
        <f>IF(Ansøgning!H280="","",Ansøgning!H280)</f>
        <v/>
      </c>
      <c r="I298" s="32" t="str">
        <f t="shared" si="32"/>
        <v/>
      </c>
      <c r="J298" s="77" t="str">
        <f>IF(Ansøgning!J280="","",Ansøgning!J280)</f>
        <v/>
      </c>
      <c r="K298" s="77" t="str">
        <f>IF(Ansøgning!K280="","",Ansøgning!K280)</f>
        <v/>
      </c>
      <c r="L298" s="46" t="str">
        <f t="shared" si="33"/>
        <v/>
      </c>
      <c r="M298" s="78" t="str">
        <f>IF(Ansøgning!M280="","",Ansøgning!M280)</f>
        <v/>
      </c>
      <c r="N298" s="31" t="str">
        <f t="shared" si="34"/>
        <v/>
      </c>
      <c r="O298" s="78" t="str">
        <f>IF(Ansøgning!O280="","",Ansøgning!O280)</f>
        <v/>
      </c>
      <c r="P298" s="78" t="str">
        <f>IF(Ansøgning!P280="","",Ansøgning!P280)</f>
        <v/>
      </c>
      <c r="Q298" s="78" t="str">
        <f>IF(Ansøgning!Q280="","",Ansøgning!Q280)</f>
        <v/>
      </c>
      <c r="R298" s="78" t="str">
        <f>IF(Ansøgning!R280="","",Ansøgning!R280)</f>
        <v/>
      </c>
      <c r="S298" s="46" t="str">
        <f>IFERROR(MAX(IF(OR(O298="",P298=""),"",IF(AND(AND(MONTH(E298)&gt;=7,MONTH(E298)&lt;8),AND(MONTH(F298)&gt;=7,MONTH(F298)&lt;8)),(NETWORKDAYS(E298,F298,Lister!$D$7:$D$13)-O298)*N298/NETWORKDAYS(Lister!$D$19,Lister!$E$19,Lister!$D$7:$D$13),IF(AND(AND(MONTH(E298)&gt;=7,MONTH(E298)&lt;8),MONTH(F298)&gt;7),(NETWORKDAYS(E298,Lister!$E$19,Lister!$D$7:$D$13)-O298)*N298/NETWORKDAYS(Lister!$D$19,Lister!$E$19,Lister!$D$7:$D$13),IF(MONTH(E298)&gt;7,0)))),0),"")</f>
        <v/>
      </c>
      <c r="T298" s="46" t="str">
        <f>IFERROR(MAX(IF(OR(O298="",P298=""),"",IF(AND(AND(MONTH(E298)&gt;=8,MONTH(E298)&lt;9),AND(MONTH(F298)&gt;=8,MONTH(F298)&lt;9)),(NETWORKDAYS(E298,F298,Lister!$D$7:$D$13)-P298)*N298/NETWORKDAYS(Lister!$D$20,Lister!$E$20,Lister!$D$7:$D$13),IF(AND(MONTH(E298)=7,MONTH(F298)=8),(NETWORKDAYS(Lister!$D$20,F298,Lister!$D$7:$D$13)-P298)*N298/NETWORKDAYS(Lister!$D$20,Lister!$E$20,Lister!$D$7:$D$13),IF(AND(MONTH(E298)=7,MONTH(F298)=7),0)))),0),"")</f>
        <v/>
      </c>
      <c r="U298" s="78" t="str">
        <f>IF(Ansøgning!U280="","",Ansøgning!U280)</f>
        <v/>
      </c>
      <c r="V298" s="119" t="str">
        <f t="shared" si="35"/>
        <v/>
      </c>
      <c r="W298" s="120" t="str">
        <f t="shared" si="36"/>
        <v/>
      </c>
      <c r="X298" s="42" t="str">
        <f t="shared" si="37"/>
        <v/>
      </c>
    </row>
    <row r="299" spans="1:24" x14ac:dyDescent="0.25">
      <c r="A299" s="13" t="str">
        <f t="shared" si="38"/>
        <v/>
      </c>
      <c r="B299" s="75" t="str">
        <f>IF(Ansøgning!B281="","",Ansøgning!B281)</f>
        <v/>
      </c>
      <c r="C299" s="75" t="str">
        <f>IF(Ansøgning!C281="","",Ansøgning!C281)</f>
        <v/>
      </c>
      <c r="D299" s="75" t="str">
        <f>IF(Ansøgning!D281="","",Ansøgning!D281)</f>
        <v/>
      </c>
      <c r="E299" s="76" t="str">
        <f>IF(Ansøgning!E281="","",Ansøgning!E281)</f>
        <v/>
      </c>
      <c r="F299" s="76" t="str">
        <f>IF(Ansøgning!F281="","",Ansøgning!F281)</f>
        <v/>
      </c>
      <c r="G299" s="33" t="str">
        <f>IF(OR(E299="",F299=""),"",NETWORKDAYS(E299,F299,Lister!$D$7:$D$13))</f>
        <v/>
      </c>
      <c r="H299" s="76" t="str">
        <f>IF(Ansøgning!H281="","",Ansøgning!H281)</f>
        <v/>
      </c>
      <c r="I299" s="32" t="str">
        <f t="shared" si="32"/>
        <v/>
      </c>
      <c r="J299" s="77" t="str">
        <f>IF(Ansøgning!J281="","",Ansøgning!J281)</f>
        <v/>
      </c>
      <c r="K299" s="77" t="str">
        <f>IF(Ansøgning!K281="","",Ansøgning!K281)</f>
        <v/>
      </c>
      <c r="L299" s="46" t="str">
        <f t="shared" si="33"/>
        <v/>
      </c>
      <c r="M299" s="78" t="str">
        <f>IF(Ansøgning!M281="","",Ansøgning!M281)</f>
        <v/>
      </c>
      <c r="N299" s="31" t="str">
        <f t="shared" si="34"/>
        <v/>
      </c>
      <c r="O299" s="78" t="str">
        <f>IF(Ansøgning!O281="","",Ansøgning!O281)</f>
        <v/>
      </c>
      <c r="P299" s="78" t="str">
        <f>IF(Ansøgning!P281="","",Ansøgning!P281)</f>
        <v/>
      </c>
      <c r="Q299" s="78" t="str">
        <f>IF(Ansøgning!Q281="","",Ansøgning!Q281)</f>
        <v/>
      </c>
      <c r="R299" s="78" t="str">
        <f>IF(Ansøgning!R281="","",Ansøgning!R281)</f>
        <v/>
      </c>
      <c r="S299" s="46" t="str">
        <f>IFERROR(MAX(IF(OR(O299="",P299=""),"",IF(AND(AND(MONTH(E299)&gt;=7,MONTH(E299)&lt;8),AND(MONTH(F299)&gt;=7,MONTH(F299)&lt;8)),(NETWORKDAYS(E299,F299,Lister!$D$7:$D$13)-O299)*N299/NETWORKDAYS(Lister!$D$19,Lister!$E$19,Lister!$D$7:$D$13),IF(AND(AND(MONTH(E299)&gt;=7,MONTH(E299)&lt;8),MONTH(F299)&gt;7),(NETWORKDAYS(E299,Lister!$E$19,Lister!$D$7:$D$13)-O299)*N299/NETWORKDAYS(Lister!$D$19,Lister!$E$19,Lister!$D$7:$D$13),IF(MONTH(E299)&gt;7,0)))),0),"")</f>
        <v/>
      </c>
      <c r="T299" s="46" t="str">
        <f>IFERROR(MAX(IF(OR(O299="",P299=""),"",IF(AND(AND(MONTH(E299)&gt;=8,MONTH(E299)&lt;9),AND(MONTH(F299)&gt;=8,MONTH(F299)&lt;9)),(NETWORKDAYS(E299,F299,Lister!$D$7:$D$13)-P299)*N299/NETWORKDAYS(Lister!$D$20,Lister!$E$20,Lister!$D$7:$D$13),IF(AND(MONTH(E299)=7,MONTH(F299)=8),(NETWORKDAYS(Lister!$D$20,F299,Lister!$D$7:$D$13)-P299)*N299/NETWORKDAYS(Lister!$D$20,Lister!$E$20,Lister!$D$7:$D$13),IF(AND(MONTH(E299)=7,MONTH(F299)=7),0)))),0),"")</f>
        <v/>
      </c>
      <c r="U299" s="78" t="str">
        <f>IF(Ansøgning!U281="","",Ansøgning!U281)</f>
        <v/>
      </c>
      <c r="V299" s="119" t="str">
        <f t="shared" si="35"/>
        <v/>
      </c>
      <c r="W299" s="120" t="str">
        <f t="shared" si="36"/>
        <v/>
      </c>
      <c r="X299" s="42" t="str">
        <f t="shared" si="37"/>
        <v/>
      </c>
    </row>
    <row r="300" spans="1:24" x14ac:dyDescent="0.25">
      <c r="A300" s="13" t="str">
        <f t="shared" si="38"/>
        <v/>
      </c>
      <c r="B300" s="75" t="str">
        <f>IF(Ansøgning!B282="","",Ansøgning!B282)</f>
        <v/>
      </c>
      <c r="C300" s="75" t="str">
        <f>IF(Ansøgning!C282="","",Ansøgning!C282)</f>
        <v/>
      </c>
      <c r="D300" s="75" t="str">
        <f>IF(Ansøgning!D282="","",Ansøgning!D282)</f>
        <v/>
      </c>
      <c r="E300" s="76" t="str">
        <f>IF(Ansøgning!E282="","",Ansøgning!E282)</f>
        <v/>
      </c>
      <c r="F300" s="76" t="str">
        <f>IF(Ansøgning!F282="","",Ansøgning!F282)</f>
        <v/>
      </c>
      <c r="G300" s="33" t="str">
        <f>IF(OR(E300="",F300=""),"",NETWORKDAYS(E300,F300,Lister!$D$7:$D$13))</f>
        <v/>
      </c>
      <c r="H300" s="76" t="str">
        <f>IF(Ansøgning!H282="","",Ansøgning!H282)</f>
        <v/>
      </c>
      <c r="I300" s="32" t="str">
        <f t="shared" si="32"/>
        <v/>
      </c>
      <c r="J300" s="77" t="str">
        <f>IF(Ansøgning!J282="","",Ansøgning!J282)</f>
        <v/>
      </c>
      <c r="K300" s="77" t="str">
        <f>IF(Ansøgning!K282="","",Ansøgning!K282)</f>
        <v/>
      </c>
      <c r="L300" s="46" t="str">
        <f t="shared" si="33"/>
        <v/>
      </c>
      <c r="M300" s="78" t="str">
        <f>IF(Ansøgning!M282="","",Ansøgning!M282)</f>
        <v/>
      </c>
      <c r="N300" s="31" t="str">
        <f t="shared" si="34"/>
        <v/>
      </c>
      <c r="O300" s="78" t="str">
        <f>IF(Ansøgning!O282="","",Ansøgning!O282)</f>
        <v/>
      </c>
      <c r="P300" s="78" t="str">
        <f>IF(Ansøgning!P282="","",Ansøgning!P282)</f>
        <v/>
      </c>
      <c r="Q300" s="78" t="str">
        <f>IF(Ansøgning!Q282="","",Ansøgning!Q282)</f>
        <v/>
      </c>
      <c r="R300" s="78" t="str">
        <f>IF(Ansøgning!R282="","",Ansøgning!R282)</f>
        <v/>
      </c>
      <c r="S300" s="46" t="str">
        <f>IFERROR(MAX(IF(OR(O300="",P300=""),"",IF(AND(AND(MONTH(E300)&gt;=7,MONTH(E300)&lt;8),AND(MONTH(F300)&gt;=7,MONTH(F300)&lt;8)),(NETWORKDAYS(E300,F300,Lister!$D$7:$D$13)-O300)*N300/NETWORKDAYS(Lister!$D$19,Lister!$E$19,Lister!$D$7:$D$13),IF(AND(AND(MONTH(E300)&gt;=7,MONTH(E300)&lt;8),MONTH(F300)&gt;7),(NETWORKDAYS(E300,Lister!$E$19,Lister!$D$7:$D$13)-O300)*N300/NETWORKDAYS(Lister!$D$19,Lister!$E$19,Lister!$D$7:$D$13),IF(MONTH(E300)&gt;7,0)))),0),"")</f>
        <v/>
      </c>
      <c r="T300" s="46" t="str">
        <f>IFERROR(MAX(IF(OR(O300="",P300=""),"",IF(AND(AND(MONTH(E300)&gt;=8,MONTH(E300)&lt;9),AND(MONTH(F300)&gt;=8,MONTH(F300)&lt;9)),(NETWORKDAYS(E300,F300,Lister!$D$7:$D$13)-P300)*N300/NETWORKDAYS(Lister!$D$20,Lister!$E$20,Lister!$D$7:$D$13),IF(AND(MONTH(E300)=7,MONTH(F300)=8),(NETWORKDAYS(Lister!$D$20,F300,Lister!$D$7:$D$13)-P300)*N300/NETWORKDAYS(Lister!$D$20,Lister!$E$20,Lister!$D$7:$D$13),IF(AND(MONTH(E300)=7,MONTH(F300)=7),0)))),0),"")</f>
        <v/>
      </c>
      <c r="U300" s="78" t="str">
        <f>IF(Ansøgning!U282="","",Ansøgning!U282)</f>
        <v/>
      </c>
      <c r="V300" s="119" t="str">
        <f t="shared" si="35"/>
        <v/>
      </c>
      <c r="W300" s="120" t="str">
        <f t="shared" si="36"/>
        <v/>
      </c>
      <c r="X300" s="42" t="str">
        <f t="shared" si="37"/>
        <v/>
      </c>
    </row>
    <row r="301" spans="1:24" x14ac:dyDescent="0.25">
      <c r="A301" s="13" t="str">
        <f t="shared" si="38"/>
        <v/>
      </c>
      <c r="B301" s="75" t="str">
        <f>IF(Ansøgning!B283="","",Ansøgning!B283)</f>
        <v/>
      </c>
      <c r="C301" s="75" t="str">
        <f>IF(Ansøgning!C283="","",Ansøgning!C283)</f>
        <v/>
      </c>
      <c r="D301" s="75" t="str">
        <f>IF(Ansøgning!D283="","",Ansøgning!D283)</f>
        <v/>
      </c>
      <c r="E301" s="76" t="str">
        <f>IF(Ansøgning!E283="","",Ansøgning!E283)</f>
        <v/>
      </c>
      <c r="F301" s="76" t="str">
        <f>IF(Ansøgning!F283="","",Ansøgning!F283)</f>
        <v/>
      </c>
      <c r="G301" s="33" t="str">
        <f>IF(OR(E301="",F301=""),"",NETWORKDAYS(E301,F301,Lister!$D$7:$D$13))</f>
        <v/>
      </c>
      <c r="H301" s="76" t="str">
        <f>IF(Ansøgning!H283="","",Ansøgning!H283)</f>
        <v/>
      </c>
      <c r="I301" s="32" t="str">
        <f t="shared" si="32"/>
        <v/>
      </c>
      <c r="J301" s="77" t="str">
        <f>IF(Ansøgning!J283="","",Ansøgning!J283)</f>
        <v/>
      </c>
      <c r="K301" s="77" t="str">
        <f>IF(Ansøgning!K283="","",Ansøgning!K283)</f>
        <v/>
      </c>
      <c r="L301" s="46" t="str">
        <f t="shared" si="33"/>
        <v/>
      </c>
      <c r="M301" s="78" t="str">
        <f>IF(Ansøgning!M283="","",Ansøgning!M283)</f>
        <v/>
      </c>
      <c r="N301" s="31" t="str">
        <f t="shared" si="34"/>
        <v/>
      </c>
      <c r="O301" s="78" t="str">
        <f>IF(Ansøgning!O283="","",Ansøgning!O283)</f>
        <v/>
      </c>
      <c r="P301" s="78" t="str">
        <f>IF(Ansøgning!P283="","",Ansøgning!P283)</f>
        <v/>
      </c>
      <c r="Q301" s="78" t="str">
        <f>IF(Ansøgning!Q283="","",Ansøgning!Q283)</f>
        <v/>
      </c>
      <c r="R301" s="78" t="str">
        <f>IF(Ansøgning!R283="","",Ansøgning!R283)</f>
        <v/>
      </c>
      <c r="S301" s="46" t="str">
        <f>IFERROR(MAX(IF(OR(O301="",P301=""),"",IF(AND(AND(MONTH(E301)&gt;=7,MONTH(E301)&lt;8),AND(MONTH(F301)&gt;=7,MONTH(F301)&lt;8)),(NETWORKDAYS(E301,F301,Lister!$D$7:$D$13)-O301)*N301/NETWORKDAYS(Lister!$D$19,Lister!$E$19,Lister!$D$7:$D$13),IF(AND(AND(MONTH(E301)&gt;=7,MONTH(E301)&lt;8),MONTH(F301)&gt;7),(NETWORKDAYS(E301,Lister!$E$19,Lister!$D$7:$D$13)-O301)*N301/NETWORKDAYS(Lister!$D$19,Lister!$E$19,Lister!$D$7:$D$13),IF(MONTH(E301)&gt;7,0)))),0),"")</f>
        <v/>
      </c>
      <c r="T301" s="46" t="str">
        <f>IFERROR(MAX(IF(OR(O301="",P301=""),"",IF(AND(AND(MONTH(E301)&gt;=8,MONTH(E301)&lt;9),AND(MONTH(F301)&gt;=8,MONTH(F301)&lt;9)),(NETWORKDAYS(E301,F301,Lister!$D$7:$D$13)-P301)*N301/NETWORKDAYS(Lister!$D$20,Lister!$E$20,Lister!$D$7:$D$13),IF(AND(MONTH(E301)=7,MONTH(F301)=8),(NETWORKDAYS(Lister!$D$20,F301,Lister!$D$7:$D$13)-P301)*N301/NETWORKDAYS(Lister!$D$20,Lister!$E$20,Lister!$D$7:$D$13),IF(AND(MONTH(E301)=7,MONTH(F301)=7),0)))),0),"")</f>
        <v/>
      </c>
      <c r="U301" s="78" t="str">
        <f>IF(Ansøgning!U283="","",Ansøgning!U283)</f>
        <v/>
      </c>
      <c r="V301" s="119" t="str">
        <f t="shared" si="35"/>
        <v/>
      </c>
      <c r="W301" s="120" t="str">
        <f t="shared" si="36"/>
        <v/>
      </c>
      <c r="X301" s="42" t="str">
        <f t="shared" si="37"/>
        <v/>
      </c>
    </row>
    <row r="302" spans="1:24" x14ac:dyDescent="0.25">
      <c r="A302" s="13" t="str">
        <f t="shared" si="38"/>
        <v/>
      </c>
      <c r="B302" s="75" t="str">
        <f>IF(Ansøgning!B284="","",Ansøgning!B284)</f>
        <v/>
      </c>
      <c r="C302" s="75" t="str">
        <f>IF(Ansøgning!C284="","",Ansøgning!C284)</f>
        <v/>
      </c>
      <c r="D302" s="75" t="str">
        <f>IF(Ansøgning!D284="","",Ansøgning!D284)</f>
        <v/>
      </c>
      <c r="E302" s="76" t="str">
        <f>IF(Ansøgning!E284="","",Ansøgning!E284)</f>
        <v/>
      </c>
      <c r="F302" s="76" t="str">
        <f>IF(Ansøgning!F284="","",Ansøgning!F284)</f>
        <v/>
      </c>
      <c r="G302" s="33" t="str">
        <f>IF(OR(E302="",F302=""),"",NETWORKDAYS(E302,F302,Lister!$D$7:$D$13))</f>
        <v/>
      </c>
      <c r="H302" s="76" t="str">
        <f>IF(Ansøgning!H284="","",Ansøgning!H284)</f>
        <v/>
      </c>
      <c r="I302" s="32" t="str">
        <f t="shared" si="32"/>
        <v/>
      </c>
      <c r="J302" s="77" t="str">
        <f>IF(Ansøgning!J284="","",Ansøgning!J284)</f>
        <v/>
      </c>
      <c r="K302" s="77" t="str">
        <f>IF(Ansøgning!K284="","",Ansøgning!K284)</f>
        <v/>
      </c>
      <c r="L302" s="46" t="str">
        <f t="shared" si="33"/>
        <v/>
      </c>
      <c r="M302" s="78" t="str">
        <f>IF(Ansøgning!M284="","",Ansøgning!M284)</f>
        <v/>
      </c>
      <c r="N302" s="31" t="str">
        <f t="shared" si="34"/>
        <v/>
      </c>
      <c r="O302" s="78" t="str">
        <f>IF(Ansøgning!O284="","",Ansøgning!O284)</f>
        <v/>
      </c>
      <c r="P302" s="78" t="str">
        <f>IF(Ansøgning!P284="","",Ansøgning!P284)</f>
        <v/>
      </c>
      <c r="Q302" s="78" t="str">
        <f>IF(Ansøgning!Q284="","",Ansøgning!Q284)</f>
        <v/>
      </c>
      <c r="R302" s="78" t="str">
        <f>IF(Ansøgning!R284="","",Ansøgning!R284)</f>
        <v/>
      </c>
      <c r="S302" s="46" t="str">
        <f>IFERROR(MAX(IF(OR(O302="",P302=""),"",IF(AND(AND(MONTH(E302)&gt;=7,MONTH(E302)&lt;8),AND(MONTH(F302)&gt;=7,MONTH(F302)&lt;8)),(NETWORKDAYS(E302,F302,Lister!$D$7:$D$13)-O302)*N302/NETWORKDAYS(Lister!$D$19,Lister!$E$19,Lister!$D$7:$D$13),IF(AND(AND(MONTH(E302)&gt;=7,MONTH(E302)&lt;8),MONTH(F302)&gt;7),(NETWORKDAYS(E302,Lister!$E$19,Lister!$D$7:$D$13)-O302)*N302/NETWORKDAYS(Lister!$D$19,Lister!$E$19,Lister!$D$7:$D$13),IF(MONTH(E302)&gt;7,0)))),0),"")</f>
        <v/>
      </c>
      <c r="T302" s="46" t="str">
        <f>IFERROR(MAX(IF(OR(O302="",P302=""),"",IF(AND(AND(MONTH(E302)&gt;=8,MONTH(E302)&lt;9),AND(MONTH(F302)&gt;=8,MONTH(F302)&lt;9)),(NETWORKDAYS(E302,F302,Lister!$D$7:$D$13)-P302)*N302/NETWORKDAYS(Lister!$D$20,Lister!$E$20,Lister!$D$7:$D$13),IF(AND(MONTH(E302)=7,MONTH(F302)=8),(NETWORKDAYS(Lister!$D$20,F302,Lister!$D$7:$D$13)-P302)*N302/NETWORKDAYS(Lister!$D$20,Lister!$E$20,Lister!$D$7:$D$13),IF(AND(MONTH(E302)=7,MONTH(F302)=7),0)))),0),"")</f>
        <v/>
      </c>
      <c r="U302" s="78" t="str">
        <f>IF(Ansøgning!U284="","",Ansøgning!U284)</f>
        <v/>
      </c>
      <c r="V302" s="119" t="str">
        <f t="shared" si="35"/>
        <v/>
      </c>
      <c r="W302" s="120" t="str">
        <f t="shared" si="36"/>
        <v/>
      </c>
      <c r="X302" s="42" t="str">
        <f t="shared" si="37"/>
        <v/>
      </c>
    </row>
    <row r="303" spans="1:24" x14ac:dyDescent="0.25">
      <c r="A303" s="13" t="str">
        <f t="shared" si="38"/>
        <v/>
      </c>
      <c r="B303" s="75" t="str">
        <f>IF(Ansøgning!B285="","",Ansøgning!B285)</f>
        <v/>
      </c>
      <c r="C303" s="75" t="str">
        <f>IF(Ansøgning!C285="","",Ansøgning!C285)</f>
        <v/>
      </c>
      <c r="D303" s="75" t="str">
        <f>IF(Ansøgning!D285="","",Ansøgning!D285)</f>
        <v/>
      </c>
      <c r="E303" s="76" t="str">
        <f>IF(Ansøgning!E285="","",Ansøgning!E285)</f>
        <v/>
      </c>
      <c r="F303" s="76" t="str">
        <f>IF(Ansøgning!F285="","",Ansøgning!F285)</f>
        <v/>
      </c>
      <c r="G303" s="33" t="str">
        <f>IF(OR(E303="",F303=""),"",NETWORKDAYS(E303,F303,Lister!$D$7:$D$13))</f>
        <v/>
      </c>
      <c r="H303" s="76" t="str">
        <f>IF(Ansøgning!H285="","",Ansøgning!H285)</f>
        <v/>
      </c>
      <c r="I303" s="32" t="str">
        <f t="shared" si="32"/>
        <v/>
      </c>
      <c r="J303" s="77" t="str">
        <f>IF(Ansøgning!J285="","",Ansøgning!J285)</f>
        <v/>
      </c>
      <c r="K303" s="77" t="str">
        <f>IF(Ansøgning!K285="","",Ansøgning!K285)</f>
        <v/>
      </c>
      <c r="L303" s="46" t="str">
        <f t="shared" si="33"/>
        <v/>
      </c>
      <c r="M303" s="78" t="str">
        <f>IF(Ansøgning!M285="","",Ansøgning!M285)</f>
        <v/>
      </c>
      <c r="N303" s="31" t="str">
        <f t="shared" si="34"/>
        <v/>
      </c>
      <c r="O303" s="78" t="str">
        <f>IF(Ansøgning!O285="","",Ansøgning!O285)</f>
        <v/>
      </c>
      <c r="P303" s="78" t="str">
        <f>IF(Ansøgning!P285="","",Ansøgning!P285)</f>
        <v/>
      </c>
      <c r="Q303" s="78" t="str">
        <f>IF(Ansøgning!Q285="","",Ansøgning!Q285)</f>
        <v/>
      </c>
      <c r="R303" s="78" t="str">
        <f>IF(Ansøgning!R285="","",Ansøgning!R285)</f>
        <v/>
      </c>
      <c r="S303" s="46" t="str">
        <f>IFERROR(MAX(IF(OR(O303="",P303=""),"",IF(AND(AND(MONTH(E303)&gt;=7,MONTH(E303)&lt;8),AND(MONTH(F303)&gt;=7,MONTH(F303)&lt;8)),(NETWORKDAYS(E303,F303,Lister!$D$7:$D$13)-O303)*N303/NETWORKDAYS(Lister!$D$19,Lister!$E$19,Lister!$D$7:$D$13),IF(AND(AND(MONTH(E303)&gt;=7,MONTH(E303)&lt;8),MONTH(F303)&gt;7),(NETWORKDAYS(E303,Lister!$E$19,Lister!$D$7:$D$13)-O303)*N303/NETWORKDAYS(Lister!$D$19,Lister!$E$19,Lister!$D$7:$D$13),IF(MONTH(E303)&gt;7,0)))),0),"")</f>
        <v/>
      </c>
      <c r="T303" s="46" t="str">
        <f>IFERROR(MAX(IF(OR(O303="",P303=""),"",IF(AND(AND(MONTH(E303)&gt;=8,MONTH(E303)&lt;9),AND(MONTH(F303)&gt;=8,MONTH(F303)&lt;9)),(NETWORKDAYS(E303,F303,Lister!$D$7:$D$13)-P303)*N303/NETWORKDAYS(Lister!$D$20,Lister!$E$20,Lister!$D$7:$D$13),IF(AND(MONTH(E303)=7,MONTH(F303)=8),(NETWORKDAYS(Lister!$D$20,F303,Lister!$D$7:$D$13)-P303)*N303/NETWORKDAYS(Lister!$D$20,Lister!$E$20,Lister!$D$7:$D$13),IF(AND(MONTH(E303)=7,MONTH(F303)=7),0)))),0),"")</f>
        <v/>
      </c>
      <c r="U303" s="78" t="str">
        <f>IF(Ansøgning!U285="","",Ansøgning!U285)</f>
        <v/>
      </c>
      <c r="V303" s="119" t="str">
        <f t="shared" si="35"/>
        <v/>
      </c>
      <c r="W303" s="120" t="str">
        <f t="shared" si="36"/>
        <v/>
      </c>
      <c r="X303" s="42" t="str">
        <f t="shared" si="37"/>
        <v/>
      </c>
    </row>
    <row r="304" spans="1:24" x14ac:dyDescent="0.25">
      <c r="A304" s="13" t="str">
        <f t="shared" si="38"/>
        <v/>
      </c>
      <c r="B304" s="75" t="str">
        <f>IF(Ansøgning!B286="","",Ansøgning!B286)</f>
        <v/>
      </c>
      <c r="C304" s="75" t="str">
        <f>IF(Ansøgning!C286="","",Ansøgning!C286)</f>
        <v/>
      </c>
      <c r="D304" s="75" t="str">
        <f>IF(Ansøgning!D286="","",Ansøgning!D286)</f>
        <v/>
      </c>
      <c r="E304" s="76" t="str">
        <f>IF(Ansøgning!E286="","",Ansøgning!E286)</f>
        <v/>
      </c>
      <c r="F304" s="76" t="str">
        <f>IF(Ansøgning!F286="","",Ansøgning!F286)</f>
        <v/>
      </c>
      <c r="G304" s="33" t="str">
        <f>IF(OR(E304="",F304=""),"",NETWORKDAYS(E304,F304,Lister!$D$7:$D$13))</f>
        <v/>
      </c>
      <c r="H304" s="76" t="str">
        <f>IF(Ansøgning!H286="","",Ansøgning!H286)</f>
        <v/>
      </c>
      <c r="I304" s="32" t="str">
        <f t="shared" si="32"/>
        <v/>
      </c>
      <c r="J304" s="77" t="str">
        <f>IF(Ansøgning!J286="","",Ansøgning!J286)</f>
        <v/>
      </c>
      <c r="K304" s="77" t="str">
        <f>IF(Ansøgning!K286="","",Ansøgning!K286)</f>
        <v/>
      </c>
      <c r="L304" s="46" t="str">
        <f t="shared" si="33"/>
        <v/>
      </c>
      <c r="M304" s="78" t="str">
        <f>IF(Ansøgning!M286="","",Ansøgning!M286)</f>
        <v/>
      </c>
      <c r="N304" s="31" t="str">
        <f t="shared" si="34"/>
        <v/>
      </c>
      <c r="O304" s="78" t="str">
        <f>IF(Ansøgning!O286="","",Ansøgning!O286)</f>
        <v/>
      </c>
      <c r="P304" s="78" t="str">
        <f>IF(Ansøgning!P286="","",Ansøgning!P286)</f>
        <v/>
      </c>
      <c r="Q304" s="78" t="str">
        <f>IF(Ansøgning!Q286="","",Ansøgning!Q286)</f>
        <v/>
      </c>
      <c r="R304" s="78" t="str">
        <f>IF(Ansøgning!R286="","",Ansøgning!R286)</f>
        <v/>
      </c>
      <c r="S304" s="46" t="str">
        <f>IFERROR(MAX(IF(OR(O304="",P304=""),"",IF(AND(AND(MONTH(E304)&gt;=7,MONTH(E304)&lt;8),AND(MONTH(F304)&gt;=7,MONTH(F304)&lt;8)),(NETWORKDAYS(E304,F304,Lister!$D$7:$D$13)-O304)*N304/NETWORKDAYS(Lister!$D$19,Lister!$E$19,Lister!$D$7:$D$13),IF(AND(AND(MONTH(E304)&gt;=7,MONTH(E304)&lt;8),MONTH(F304)&gt;7),(NETWORKDAYS(E304,Lister!$E$19,Lister!$D$7:$D$13)-O304)*N304/NETWORKDAYS(Lister!$D$19,Lister!$E$19,Lister!$D$7:$D$13),IF(MONTH(E304)&gt;7,0)))),0),"")</f>
        <v/>
      </c>
      <c r="T304" s="46" t="str">
        <f>IFERROR(MAX(IF(OR(O304="",P304=""),"",IF(AND(AND(MONTH(E304)&gt;=8,MONTH(E304)&lt;9),AND(MONTH(F304)&gt;=8,MONTH(F304)&lt;9)),(NETWORKDAYS(E304,F304,Lister!$D$7:$D$13)-P304)*N304/NETWORKDAYS(Lister!$D$20,Lister!$E$20,Lister!$D$7:$D$13),IF(AND(MONTH(E304)=7,MONTH(F304)=8),(NETWORKDAYS(Lister!$D$20,F304,Lister!$D$7:$D$13)-P304)*N304/NETWORKDAYS(Lister!$D$20,Lister!$E$20,Lister!$D$7:$D$13),IF(AND(MONTH(E304)=7,MONTH(F304)=7),0)))),0),"")</f>
        <v/>
      </c>
      <c r="U304" s="78" t="str">
        <f>IF(Ansøgning!U286="","",Ansøgning!U286)</f>
        <v/>
      </c>
      <c r="V304" s="119" t="str">
        <f t="shared" si="35"/>
        <v/>
      </c>
      <c r="W304" s="120" t="str">
        <f t="shared" si="36"/>
        <v/>
      </c>
      <c r="X304" s="42" t="str">
        <f t="shared" si="37"/>
        <v/>
      </c>
    </row>
    <row r="305" spans="1:24" x14ac:dyDescent="0.25">
      <c r="A305" s="13" t="str">
        <f t="shared" si="38"/>
        <v/>
      </c>
      <c r="B305" s="75" t="str">
        <f>IF(Ansøgning!B287="","",Ansøgning!B287)</f>
        <v/>
      </c>
      <c r="C305" s="75" t="str">
        <f>IF(Ansøgning!C287="","",Ansøgning!C287)</f>
        <v/>
      </c>
      <c r="D305" s="75" t="str">
        <f>IF(Ansøgning!D287="","",Ansøgning!D287)</f>
        <v/>
      </c>
      <c r="E305" s="76" t="str">
        <f>IF(Ansøgning!E287="","",Ansøgning!E287)</f>
        <v/>
      </c>
      <c r="F305" s="76" t="str">
        <f>IF(Ansøgning!F287="","",Ansøgning!F287)</f>
        <v/>
      </c>
      <c r="G305" s="33" t="str">
        <f>IF(OR(E305="",F305=""),"",NETWORKDAYS(E305,F305,Lister!$D$7:$D$13))</f>
        <v/>
      </c>
      <c r="H305" s="76" t="str">
        <f>IF(Ansøgning!H287="","",Ansøgning!H287)</f>
        <v/>
      </c>
      <c r="I305" s="32" t="str">
        <f t="shared" si="32"/>
        <v/>
      </c>
      <c r="J305" s="77" t="str">
        <f>IF(Ansøgning!J287="","",Ansøgning!J287)</f>
        <v/>
      </c>
      <c r="K305" s="77" t="str">
        <f>IF(Ansøgning!K287="","",Ansøgning!K287)</f>
        <v/>
      </c>
      <c r="L305" s="46" t="str">
        <f t="shared" si="33"/>
        <v/>
      </c>
      <c r="M305" s="78" t="str">
        <f>IF(Ansøgning!M287="","",Ansøgning!M287)</f>
        <v/>
      </c>
      <c r="N305" s="31" t="str">
        <f t="shared" si="34"/>
        <v/>
      </c>
      <c r="O305" s="78" t="str">
        <f>IF(Ansøgning!O287="","",Ansøgning!O287)</f>
        <v/>
      </c>
      <c r="P305" s="78" t="str">
        <f>IF(Ansøgning!P287="","",Ansøgning!P287)</f>
        <v/>
      </c>
      <c r="Q305" s="78" t="str">
        <f>IF(Ansøgning!Q287="","",Ansøgning!Q287)</f>
        <v/>
      </c>
      <c r="R305" s="78" t="str">
        <f>IF(Ansøgning!R287="","",Ansøgning!R287)</f>
        <v/>
      </c>
      <c r="S305" s="46" t="str">
        <f>IFERROR(MAX(IF(OR(O305="",P305=""),"",IF(AND(AND(MONTH(E305)&gt;=7,MONTH(E305)&lt;8),AND(MONTH(F305)&gt;=7,MONTH(F305)&lt;8)),(NETWORKDAYS(E305,F305,Lister!$D$7:$D$13)-O305)*N305/NETWORKDAYS(Lister!$D$19,Lister!$E$19,Lister!$D$7:$D$13),IF(AND(AND(MONTH(E305)&gt;=7,MONTH(E305)&lt;8),MONTH(F305)&gt;7),(NETWORKDAYS(E305,Lister!$E$19,Lister!$D$7:$D$13)-O305)*N305/NETWORKDAYS(Lister!$D$19,Lister!$E$19,Lister!$D$7:$D$13),IF(MONTH(E305)&gt;7,0)))),0),"")</f>
        <v/>
      </c>
      <c r="T305" s="46" t="str">
        <f>IFERROR(MAX(IF(OR(O305="",P305=""),"",IF(AND(AND(MONTH(E305)&gt;=8,MONTH(E305)&lt;9),AND(MONTH(F305)&gt;=8,MONTH(F305)&lt;9)),(NETWORKDAYS(E305,F305,Lister!$D$7:$D$13)-P305)*N305/NETWORKDAYS(Lister!$D$20,Lister!$E$20,Lister!$D$7:$D$13),IF(AND(MONTH(E305)=7,MONTH(F305)=8),(NETWORKDAYS(Lister!$D$20,F305,Lister!$D$7:$D$13)-P305)*N305/NETWORKDAYS(Lister!$D$20,Lister!$E$20,Lister!$D$7:$D$13),IF(AND(MONTH(E305)=7,MONTH(F305)=7),0)))),0),"")</f>
        <v/>
      </c>
      <c r="U305" s="78" t="str">
        <f>IF(Ansøgning!U287="","",Ansøgning!U287)</f>
        <v/>
      </c>
      <c r="V305" s="119" t="str">
        <f t="shared" si="35"/>
        <v/>
      </c>
      <c r="W305" s="120" t="str">
        <f t="shared" si="36"/>
        <v/>
      </c>
      <c r="X305" s="42" t="str">
        <f t="shared" si="37"/>
        <v/>
      </c>
    </row>
    <row r="306" spans="1:24" x14ac:dyDescent="0.25">
      <c r="A306" s="13" t="str">
        <f t="shared" si="38"/>
        <v/>
      </c>
      <c r="B306" s="75" t="str">
        <f>IF(Ansøgning!B288="","",Ansøgning!B288)</f>
        <v/>
      </c>
      <c r="C306" s="75" t="str">
        <f>IF(Ansøgning!C288="","",Ansøgning!C288)</f>
        <v/>
      </c>
      <c r="D306" s="75" t="str">
        <f>IF(Ansøgning!D288="","",Ansøgning!D288)</f>
        <v/>
      </c>
      <c r="E306" s="76" t="str">
        <f>IF(Ansøgning!E288="","",Ansøgning!E288)</f>
        <v/>
      </c>
      <c r="F306" s="76" t="str">
        <f>IF(Ansøgning!F288="","",Ansøgning!F288)</f>
        <v/>
      </c>
      <c r="G306" s="33" t="str">
        <f>IF(OR(E306="",F306=""),"",NETWORKDAYS(E306,F306,Lister!$D$7:$D$13))</f>
        <v/>
      </c>
      <c r="H306" s="76" t="str">
        <f>IF(Ansøgning!H288="","",Ansøgning!H288)</f>
        <v/>
      </c>
      <c r="I306" s="32" t="str">
        <f t="shared" si="32"/>
        <v/>
      </c>
      <c r="J306" s="77" t="str">
        <f>IF(Ansøgning!J288="","",Ansøgning!J288)</f>
        <v/>
      </c>
      <c r="K306" s="77" t="str">
        <f>IF(Ansøgning!K288="","",Ansøgning!K288)</f>
        <v/>
      </c>
      <c r="L306" s="46" t="str">
        <f t="shared" si="33"/>
        <v/>
      </c>
      <c r="M306" s="78" t="str">
        <f>IF(Ansøgning!M288="","",Ansøgning!M288)</f>
        <v/>
      </c>
      <c r="N306" s="31" t="str">
        <f t="shared" si="34"/>
        <v/>
      </c>
      <c r="O306" s="78" t="str">
        <f>IF(Ansøgning!O288="","",Ansøgning!O288)</f>
        <v/>
      </c>
      <c r="P306" s="78" t="str">
        <f>IF(Ansøgning!P288="","",Ansøgning!P288)</f>
        <v/>
      </c>
      <c r="Q306" s="78" t="str">
        <f>IF(Ansøgning!Q288="","",Ansøgning!Q288)</f>
        <v/>
      </c>
      <c r="R306" s="78" t="str">
        <f>IF(Ansøgning!R288="","",Ansøgning!R288)</f>
        <v/>
      </c>
      <c r="S306" s="46" t="str">
        <f>IFERROR(MAX(IF(OR(O306="",P306=""),"",IF(AND(AND(MONTH(E306)&gt;=7,MONTH(E306)&lt;8),AND(MONTH(F306)&gt;=7,MONTH(F306)&lt;8)),(NETWORKDAYS(E306,F306,Lister!$D$7:$D$13)-O306)*N306/NETWORKDAYS(Lister!$D$19,Lister!$E$19,Lister!$D$7:$D$13),IF(AND(AND(MONTH(E306)&gt;=7,MONTH(E306)&lt;8),MONTH(F306)&gt;7),(NETWORKDAYS(E306,Lister!$E$19,Lister!$D$7:$D$13)-O306)*N306/NETWORKDAYS(Lister!$D$19,Lister!$E$19,Lister!$D$7:$D$13),IF(MONTH(E306)&gt;7,0)))),0),"")</f>
        <v/>
      </c>
      <c r="T306" s="46" t="str">
        <f>IFERROR(MAX(IF(OR(O306="",P306=""),"",IF(AND(AND(MONTH(E306)&gt;=8,MONTH(E306)&lt;9),AND(MONTH(F306)&gt;=8,MONTH(F306)&lt;9)),(NETWORKDAYS(E306,F306,Lister!$D$7:$D$13)-P306)*N306/NETWORKDAYS(Lister!$D$20,Lister!$E$20,Lister!$D$7:$D$13),IF(AND(MONTH(E306)=7,MONTH(F306)=8),(NETWORKDAYS(Lister!$D$20,F306,Lister!$D$7:$D$13)-P306)*N306/NETWORKDAYS(Lister!$D$20,Lister!$E$20,Lister!$D$7:$D$13),IF(AND(MONTH(E306)=7,MONTH(F306)=7),0)))),0),"")</f>
        <v/>
      </c>
      <c r="U306" s="78" t="str">
        <f>IF(Ansøgning!U288="","",Ansøgning!U288)</f>
        <v/>
      </c>
      <c r="V306" s="119" t="str">
        <f t="shared" si="35"/>
        <v/>
      </c>
      <c r="W306" s="120" t="str">
        <f t="shared" si="36"/>
        <v/>
      </c>
      <c r="X306" s="42" t="str">
        <f t="shared" si="37"/>
        <v/>
      </c>
    </row>
    <row r="307" spans="1:24" x14ac:dyDescent="0.25">
      <c r="A307" s="13" t="str">
        <f t="shared" si="38"/>
        <v/>
      </c>
      <c r="B307" s="75" t="str">
        <f>IF(Ansøgning!B289="","",Ansøgning!B289)</f>
        <v/>
      </c>
      <c r="C307" s="75" t="str">
        <f>IF(Ansøgning!C289="","",Ansøgning!C289)</f>
        <v/>
      </c>
      <c r="D307" s="75" t="str">
        <f>IF(Ansøgning!D289="","",Ansøgning!D289)</f>
        <v/>
      </c>
      <c r="E307" s="76" t="str">
        <f>IF(Ansøgning!E289="","",Ansøgning!E289)</f>
        <v/>
      </c>
      <c r="F307" s="76" t="str">
        <f>IF(Ansøgning!F289="","",Ansøgning!F289)</f>
        <v/>
      </c>
      <c r="G307" s="33" t="str">
        <f>IF(OR(E307="",F307=""),"",NETWORKDAYS(E307,F307,Lister!$D$7:$D$13))</f>
        <v/>
      </c>
      <c r="H307" s="76" t="str">
        <f>IF(Ansøgning!H289="","",Ansøgning!H289)</f>
        <v/>
      </c>
      <c r="I307" s="32" t="str">
        <f t="shared" si="32"/>
        <v/>
      </c>
      <c r="J307" s="77" t="str">
        <f>IF(Ansøgning!J289="","",Ansøgning!J289)</f>
        <v/>
      </c>
      <c r="K307" s="77" t="str">
        <f>IF(Ansøgning!K289="","",Ansøgning!K289)</f>
        <v/>
      </c>
      <c r="L307" s="46" t="str">
        <f t="shared" si="33"/>
        <v/>
      </c>
      <c r="M307" s="78" t="str">
        <f>IF(Ansøgning!M289="","",Ansøgning!M289)</f>
        <v/>
      </c>
      <c r="N307" s="31" t="str">
        <f t="shared" si="34"/>
        <v/>
      </c>
      <c r="O307" s="78" t="str">
        <f>IF(Ansøgning!O289="","",Ansøgning!O289)</f>
        <v/>
      </c>
      <c r="P307" s="78" t="str">
        <f>IF(Ansøgning!P289="","",Ansøgning!P289)</f>
        <v/>
      </c>
      <c r="Q307" s="78" t="str">
        <f>IF(Ansøgning!Q289="","",Ansøgning!Q289)</f>
        <v/>
      </c>
      <c r="R307" s="78" t="str">
        <f>IF(Ansøgning!R289="","",Ansøgning!R289)</f>
        <v/>
      </c>
      <c r="S307" s="46" t="str">
        <f>IFERROR(MAX(IF(OR(O307="",P307=""),"",IF(AND(AND(MONTH(E307)&gt;=7,MONTH(E307)&lt;8),AND(MONTH(F307)&gt;=7,MONTH(F307)&lt;8)),(NETWORKDAYS(E307,F307,Lister!$D$7:$D$13)-O307)*N307/NETWORKDAYS(Lister!$D$19,Lister!$E$19,Lister!$D$7:$D$13),IF(AND(AND(MONTH(E307)&gt;=7,MONTH(E307)&lt;8),MONTH(F307)&gt;7),(NETWORKDAYS(E307,Lister!$E$19,Lister!$D$7:$D$13)-O307)*N307/NETWORKDAYS(Lister!$D$19,Lister!$E$19,Lister!$D$7:$D$13),IF(MONTH(E307)&gt;7,0)))),0),"")</f>
        <v/>
      </c>
      <c r="T307" s="46" t="str">
        <f>IFERROR(MAX(IF(OR(O307="",P307=""),"",IF(AND(AND(MONTH(E307)&gt;=8,MONTH(E307)&lt;9),AND(MONTH(F307)&gt;=8,MONTH(F307)&lt;9)),(NETWORKDAYS(E307,F307,Lister!$D$7:$D$13)-P307)*N307/NETWORKDAYS(Lister!$D$20,Lister!$E$20,Lister!$D$7:$D$13),IF(AND(MONTH(E307)=7,MONTH(F307)=8),(NETWORKDAYS(Lister!$D$20,F307,Lister!$D$7:$D$13)-P307)*N307/NETWORKDAYS(Lister!$D$20,Lister!$E$20,Lister!$D$7:$D$13),IF(AND(MONTH(E307)=7,MONTH(F307)=7),0)))),0),"")</f>
        <v/>
      </c>
      <c r="U307" s="78" t="str">
        <f>IF(Ansøgning!U289="","",Ansøgning!U289)</f>
        <v/>
      </c>
      <c r="V307" s="119" t="str">
        <f t="shared" si="35"/>
        <v/>
      </c>
      <c r="W307" s="120" t="str">
        <f t="shared" si="36"/>
        <v/>
      </c>
      <c r="X307" s="42" t="str">
        <f t="shared" si="37"/>
        <v/>
      </c>
    </row>
    <row r="308" spans="1:24" x14ac:dyDescent="0.25">
      <c r="A308" s="13" t="str">
        <f t="shared" si="38"/>
        <v/>
      </c>
      <c r="B308" s="75" t="str">
        <f>IF(Ansøgning!B290="","",Ansøgning!B290)</f>
        <v/>
      </c>
      <c r="C308" s="75" t="str">
        <f>IF(Ansøgning!C290="","",Ansøgning!C290)</f>
        <v/>
      </c>
      <c r="D308" s="75" t="str">
        <f>IF(Ansøgning!D290="","",Ansøgning!D290)</f>
        <v/>
      </c>
      <c r="E308" s="76" t="str">
        <f>IF(Ansøgning!E290="","",Ansøgning!E290)</f>
        <v/>
      </c>
      <c r="F308" s="76" t="str">
        <f>IF(Ansøgning!F290="","",Ansøgning!F290)</f>
        <v/>
      </c>
      <c r="G308" s="33" t="str">
        <f>IF(OR(E308="",F308=""),"",NETWORKDAYS(E308,F308,Lister!$D$7:$D$13))</f>
        <v/>
      </c>
      <c r="H308" s="76" t="str">
        <f>IF(Ansøgning!H290="","",Ansøgning!H290)</f>
        <v/>
      </c>
      <c r="I308" s="32" t="str">
        <f t="shared" si="32"/>
        <v/>
      </c>
      <c r="J308" s="77" t="str">
        <f>IF(Ansøgning!J290="","",Ansøgning!J290)</f>
        <v/>
      </c>
      <c r="K308" s="77" t="str">
        <f>IF(Ansøgning!K290="","",Ansøgning!K290)</f>
        <v/>
      </c>
      <c r="L308" s="46" t="str">
        <f t="shared" si="33"/>
        <v/>
      </c>
      <c r="M308" s="78" t="str">
        <f>IF(Ansøgning!M290="","",Ansøgning!M290)</f>
        <v/>
      </c>
      <c r="N308" s="31" t="str">
        <f t="shared" si="34"/>
        <v/>
      </c>
      <c r="O308" s="78" t="str">
        <f>IF(Ansøgning!O290="","",Ansøgning!O290)</f>
        <v/>
      </c>
      <c r="P308" s="78" t="str">
        <f>IF(Ansøgning!P290="","",Ansøgning!P290)</f>
        <v/>
      </c>
      <c r="Q308" s="78" t="str">
        <f>IF(Ansøgning!Q290="","",Ansøgning!Q290)</f>
        <v/>
      </c>
      <c r="R308" s="78" t="str">
        <f>IF(Ansøgning!R290="","",Ansøgning!R290)</f>
        <v/>
      </c>
      <c r="S308" s="46" t="str">
        <f>IFERROR(MAX(IF(OR(O308="",P308=""),"",IF(AND(AND(MONTH(E308)&gt;=7,MONTH(E308)&lt;8),AND(MONTH(F308)&gt;=7,MONTH(F308)&lt;8)),(NETWORKDAYS(E308,F308,Lister!$D$7:$D$13)-O308)*N308/NETWORKDAYS(Lister!$D$19,Lister!$E$19,Lister!$D$7:$D$13),IF(AND(AND(MONTH(E308)&gt;=7,MONTH(E308)&lt;8),MONTH(F308)&gt;7),(NETWORKDAYS(E308,Lister!$E$19,Lister!$D$7:$D$13)-O308)*N308/NETWORKDAYS(Lister!$D$19,Lister!$E$19,Lister!$D$7:$D$13),IF(MONTH(E308)&gt;7,0)))),0),"")</f>
        <v/>
      </c>
      <c r="T308" s="46" t="str">
        <f>IFERROR(MAX(IF(OR(O308="",P308=""),"",IF(AND(AND(MONTH(E308)&gt;=8,MONTH(E308)&lt;9),AND(MONTH(F308)&gt;=8,MONTH(F308)&lt;9)),(NETWORKDAYS(E308,F308,Lister!$D$7:$D$13)-P308)*N308/NETWORKDAYS(Lister!$D$20,Lister!$E$20,Lister!$D$7:$D$13),IF(AND(MONTH(E308)=7,MONTH(F308)=8),(NETWORKDAYS(Lister!$D$20,F308,Lister!$D$7:$D$13)-P308)*N308/NETWORKDAYS(Lister!$D$20,Lister!$E$20,Lister!$D$7:$D$13),IF(AND(MONTH(E308)=7,MONTH(F308)=7),0)))),0),"")</f>
        <v/>
      </c>
      <c r="U308" s="78" t="str">
        <f>IF(Ansøgning!U290="","",Ansøgning!U290)</f>
        <v/>
      </c>
      <c r="V308" s="119" t="str">
        <f t="shared" si="35"/>
        <v/>
      </c>
      <c r="W308" s="120" t="str">
        <f t="shared" si="36"/>
        <v/>
      </c>
      <c r="X308" s="42" t="str">
        <f t="shared" si="37"/>
        <v/>
      </c>
    </row>
    <row r="309" spans="1:24" x14ac:dyDescent="0.25">
      <c r="A309" s="13" t="str">
        <f t="shared" si="38"/>
        <v/>
      </c>
      <c r="B309" s="75" t="str">
        <f>IF(Ansøgning!B291="","",Ansøgning!B291)</f>
        <v/>
      </c>
      <c r="C309" s="75" t="str">
        <f>IF(Ansøgning!C291="","",Ansøgning!C291)</f>
        <v/>
      </c>
      <c r="D309" s="75" t="str">
        <f>IF(Ansøgning!D291="","",Ansøgning!D291)</f>
        <v/>
      </c>
      <c r="E309" s="76" t="str">
        <f>IF(Ansøgning!E291="","",Ansøgning!E291)</f>
        <v/>
      </c>
      <c r="F309" s="76" t="str">
        <f>IF(Ansøgning!F291="","",Ansøgning!F291)</f>
        <v/>
      </c>
      <c r="G309" s="33" t="str">
        <f>IF(OR(E309="",F309=""),"",NETWORKDAYS(E309,F309,Lister!$D$7:$D$13))</f>
        <v/>
      </c>
      <c r="H309" s="76" t="str">
        <f>IF(Ansøgning!H291="","",Ansøgning!H291)</f>
        <v/>
      </c>
      <c r="I309" s="32" t="str">
        <f t="shared" si="32"/>
        <v/>
      </c>
      <c r="J309" s="77" t="str">
        <f>IF(Ansøgning!J291="","",Ansøgning!J291)</f>
        <v/>
      </c>
      <c r="K309" s="77" t="str">
        <f>IF(Ansøgning!K291="","",Ansøgning!K291)</f>
        <v/>
      </c>
      <c r="L309" s="46" t="str">
        <f t="shared" si="33"/>
        <v/>
      </c>
      <c r="M309" s="78" t="str">
        <f>IF(Ansøgning!M291="","",Ansøgning!M291)</f>
        <v/>
      </c>
      <c r="N309" s="31" t="str">
        <f t="shared" si="34"/>
        <v/>
      </c>
      <c r="O309" s="78" t="str">
        <f>IF(Ansøgning!O291="","",Ansøgning!O291)</f>
        <v/>
      </c>
      <c r="P309" s="78" t="str">
        <f>IF(Ansøgning!P291="","",Ansøgning!P291)</f>
        <v/>
      </c>
      <c r="Q309" s="78" t="str">
        <f>IF(Ansøgning!Q291="","",Ansøgning!Q291)</f>
        <v/>
      </c>
      <c r="R309" s="78" t="str">
        <f>IF(Ansøgning!R291="","",Ansøgning!R291)</f>
        <v/>
      </c>
      <c r="S309" s="46" t="str">
        <f>IFERROR(MAX(IF(OR(O309="",P309=""),"",IF(AND(AND(MONTH(E309)&gt;=7,MONTH(E309)&lt;8),AND(MONTH(F309)&gt;=7,MONTH(F309)&lt;8)),(NETWORKDAYS(E309,F309,Lister!$D$7:$D$13)-O309)*N309/NETWORKDAYS(Lister!$D$19,Lister!$E$19,Lister!$D$7:$D$13),IF(AND(AND(MONTH(E309)&gt;=7,MONTH(E309)&lt;8),MONTH(F309)&gt;7),(NETWORKDAYS(E309,Lister!$E$19,Lister!$D$7:$D$13)-O309)*N309/NETWORKDAYS(Lister!$D$19,Lister!$E$19,Lister!$D$7:$D$13),IF(MONTH(E309)&gt;7,0)))),0),"")</f>
        <v/>
      </c>
      <c r="T309" s="46" t="str">
        <f>IFERROR(MAX(IF(OR(O309="",P309=""),"",IF(AND(AND(MONTH(E309)&gt;=8,MONTH(E309)&lt;9),AND(MONTH(F309)&gt;=8,MONTH(F309)&lt;9)),(NETWORKDAYS(E309,F309,Lister!$D$7:$D$13)-P309)*N309/NETWORKDAYS(Lister!$D$20,Lister!$E$20,Lister!$D$7:$D$13),IF(AND(MONTH(E309)=7,MONTH(F309)=8),(NETWORKDAYS(Lister!$D$20,F309,Lister!$D$7:$D$13)-P309)*N309/NETWORKDAYS(Lister!$D$20,Lister!$E$20,Lister!$D$7:$D$13),IF(AND(MONTH(E309)=7,MONTH(F309)=7),0)))),0),"")</f>
        <v/>
      </c>
      <c r="U309" s="78" t="str">
        <f>IF(Ansøgning!U291="","",Ansøgning!U291)</f>
        <v/>
      </c>
      <c r="V309" s="119" t="str">
        <f t="shared" si="35"/>
        <v/>
      </c>
      <c r="W309" s="120" t="str">
        <f t="shared" si="36"/>
        <v/>
      </c>
      <c r="X309" s="42" t="str">
        <f t="shared" si="37"/>
        <v/>
      </c>
    </row>
    <row r="310" spans="1:24" x14ac:dyDescent="0.25">
      <c r="A310" s="13" t="str">
        <f t="shared" si="38"/>
        <v/>
      </c>
      <c r="B310" s="75" t="str">
        <f>IF(Ansøgning!B292="","",Ansøgning!B292)</f>
        <v/>
      </c>
      <c r="C310" s="75" t="str">
        <f>IF(Ansøgning!C292="","",Ansøgning!C292)</f>
        <v/>
      </c>
      <c r="D310" s="75" t="str">
        <f>IF(Ansøgning!D292="","",Ansøgning!D292)</f>
        <v/>
      </c>
      <c r="E310" s="76" t="str">
        <f>IF(Ansøgning!E292="","",Ansøgning!E292)</f>
        <v/>
      </c>
      <c r="F310" s="76" t="str">
        <f>IF(Ansøgning!F292="","",Ansøgning!F292)</f>
        <v/>
      </c>
      <c r="G310" s="33" t="str">
        <f>IF(OR(E310="",F310=""),"",NETWORKDAYS(E310,F310,Lister!$D$7:$D$13))</f>
        <v/>
      </c>
      <c r="H310" s="76" t="str">
        <f>IF(Ansøgning!H292="","",Ansøgning!H292)</f>
        <v/>
      </c>
      <c r="I310" s="32" t="str">
        <f t="shared" si="32"/>
        <v/>
      </c>
      <c r="J310" s="77" t="str">
        <f>IF(Ansøgning!J292="","",Ansøgning!J292)</f>
        <v/>
      </c>
      <c r="K310" s="77" t="str">
        <f>IF(Ansøgning!K292="","",Ansøgning!K292)</f>
        <v/>
      </c>
      <c r="L310" s="46" t="str">
        <f t="shared" si="33"/>
        <v/>
      </c>
      <c r="M310" s="78" t="str">
        <f>IF(Ansøgning!M292="","",Ansøgning!M292)</f>
        <v/>
      </c>
      <c r="N310" s="31" t="str">
        <f t="shared" si="34"/>
        <v/>
      </c>
      <c r="O310" s="78" t="str">
        <f>IF(Ansøgning!O292="","",Ansøgning!O292)</f>
        <v/>
      </c>
      <c r="P310" s="78" t="str">
        <f>IF(Ansøgning!P292="","",Ansøgning!P292)</f>
        <v/>
      </c>
      <c r="Q310" s="78" t="str">
        <f>IF(Ansøgning!Q292="","",Ansøgning!Q292)</f>
        <v/>
      </c>
      <c r="R310" s="78" t="str">
        <f>IF(Ansøgning!R292="","",Ansøgning!R292)</f>
        <v/>
      </c>
      <c r="S310" s="46" t="str">
        <f>IFERROR(MAX(IF(OR(O310="",P310=""),"",IF(AND(AND(MONTH(E310)&gt;=7,MONTH(E310)&lt;8),AND(MONTH(F310)&gt;=7,MONTH(F310)&lt;8)),(NETWORKDAYS(E310,F310,Lister!$D$7:$D$13)-O310)*N310/NETWORKDAYS(Lister!$D$19,Lister!$E$19,Lister!$D$7:$D$13),IF(AND(AND(MONTH(E310)&gt;=7,MONTH(E310)&lt;8),MONTH(F310)&gt;7),(NETWORKDAYS(E310,Lister!$E$19,Lister!$D$7:$D$13)-O310)*N310/NETWORKDAYS(Lister!$D$19,Lister!$E$19,Lister!$D$7:$D$13),IF(MONTH(E310)&gt;7,0)))),0),"")</f>
        <v/>
      </c>
      <c r="T310" s="46" t="str">
        <f>IFERROR(MAX(IF(OR(O310="",P310=""),"",IF(AND(AND(MONTH(E310)&gt;=8,MONTH(E310)&lt;9),AND(MONTH(F310)&gt;=8,MONTH(F310)&lt;9)),(NETWORKDAYS(E310,F310,Lister!$D$7:$D$13)-P310)*N310/NETWORKDAYS(Lister!$D$20,Lister!$E$20,Lister!$D$7:$D$13),IF(AND(MONTH(E310)=7,MONTH(F310)=8),(NETWORKDAYS(Lister!$D$20,F310,Lister!$D$7:$D$13)-P310)*N310/NETWORKDAYS(Lister!$D$20,Lister!$E$20,Lister!$D$7:$D$13),IF(AND(MONTH(E310)=7,MONTH(F310)=7),0)))),0),"")</f>
        <v/>
      </c>
      <c r="U310" s="78" t="str">
        <f>IF(Ansøgning!U292="","",Ansøgning!U292)</f>
        <v/>
      </c>
      <c r="V310" s="119" t="str">
        <f t="shared" si="35"/>
        <v/>
      </c>
      <c r="W310" s="120" t="str">
        <f t="shared" si="36"/>
        <v/>
      </c>
      <c r="X310" s="42" t="str">
        <f t="shared" si="37"/>
        <v/>
      </c>
    </row>
    <row r="311" spans="1:24" x14ac:dyDescent="0.25">
      <c r="A311" s="13" t="str">
        <f t="shared" si="38"/>
        <v/>
      </c>
      <c r="B311" s="75" t="str">
        <f>IF(Ansøgning!B293="","",Ansøgning!B293)</f>
        <v/>
      </c>
      <c r="C311" s="75" t="str">
        <f>IF(Ansøgning!C293="","",Ansøgning!C293)</f>
        <v/>
      </c>
      <c r="D311" s="75" t="str">
        <f>IF(Ansøgning!D293="","",Ansøgning!D293)</f>
        <v/>
      </c>
      <c r="E311" s="76" t="str">
        <f>IF(Ansøgning!E293="","",Ansøgning!E293)</f>
        <v/>
      </c>
      <c r="F311" s="76" t="str">
        <f>IF(Ansøgning!F293="","",Ansøgning!F293)</f>
        <v/>
      </c>
      <c r="G311" s="33" t="str">
        <f>IF(OR(E311="",F311=""),"",NETWORKDAYS(E311,F311,Lister!$D$7:$D$13))</f>
        <v/>
      </c>
      <c r="H311" s="76" t="str">
        <f>IF(Ansøgning!H293="","",Ansøgning!H293)</f>
        <v/>
      </c>
      <c r="I311" s="32" t="str">
        <f t="shared" si="32"/>
        <v/>
      </c>
      <c r="J311" s="77" t="str">
        <f>IF(Ansøgning!J293="","",Ansøgning!J293)</f>
        <v/>
      </c>
      <c r="K311" s="77" t="str">
        <f>IF(Ansøgning!K293="","",Ansøgning!K293)</f>
        <v/>
      </c>
      <c r="L311" s="46" t="str">
        <f t="shared" si="33"/>
        <v/>
      </c>
      <c r="M311" s="78" t="str">
        <f>IF(Ansøgning!M293="","",Ansøgning!M293)</f>
        <v/>
      </c>
      <c r="N311" s="31" t="str">
        <f t="shared" si="34"/>
        <v/>
      </c>
      <c r="O311" s="78" t="str">
        <f>IF(Ansøgning!O293="","",Ansøgning!O293)</f>
        <v/>
      </c>
      <c r="P311" s="78" t="str">
        <f>IF(Ansøgning!P293="","",Ansøgning!P293)</f>
        <v/>
      </c>
      <c r="Q311" s="78" t="str">
        <f>IF(Ansøgning!Q293="","",Ansøgning!Q293)</f>
        <v/>
      </c>
      <c r="R311" s="78" t="str">
        <f>IF(Ansøgning!R293="","",Ansøgning!R293)</f>
        <v/>
      </c>
      <c r="S311" s="46" t="str">
        <f>IFERROR(MAX(IF(OR(O311="",P311=""),"",IF(AND(AND(MONTH(E311)&gt;=7,MONTH(E311)&lt;8),AND(MONTH(F311)&gt;=7,MONTH(F311)&lt;8)),(NETWORKDAYS(E311,F311,Lister!$D$7:$D$13)-O311)*N311/NETWORKDAYS(Lister!$D$19,Lister!$E$19,Lister!$D$7:$D$13),IF(AND(AND(MONTH(E311)&gt;=7,MONTH(E311)&lt;8),MONTH(F311)&gt;7),(NETWORKDAYS(E311,Lister!$E$19,Lister!$D$7:$D$13)-O311)*N311/NETWORKDAYS(Lister!$D$19,Lister!$E$19,Lister!$D$7:$D$13),IF(MONTH(E311)&gt;7,0)))),0),"")</f>
        <v/>
      </c>
      <c r="T311" s="46" t="str">
        <f>IFERROR(MAX(IF(OR(O311="",P311=""),"",IF(AND(AND(MONTH(E311)&gt;=8,MONTH(E311)&lt;9),AND(MONTH(F311)&gt;=8,MONTH(F311)&lt;9)),(NETWORKDAYS(E311,F311,Lister!$D$7:$D$13)-P311)*N311/NETWORKDAYS(Lister!$D$20,Lister!$E$20,Lister!$D$7:$D$13),IF(AND(MONTH(E311)=7,MONTH(F311)=8),(NETWORKDAYS(Lister!$D$20,F311,Lister!$D$7:$D$13)-P311)*N311/NETWORKDAYS(Lister!$D$20,Lister!$E$20,Lister!$D$7:$D$13),IF(AND(MONTH(E311)=7,MONTH(F311)=7),0)))),0),"")</f>
        <v/>
      </c>
      <c r="U311" s="78" t="str">
        <f>IF(Ansøgning!U293="","",Ansøgning!U293)</f>
        <v/>
      </c>
      <c r="V311" s="119" t="str">
        <f t="shared" si="35"/>
        <v/>
      </c>
      <c r="W311" s="120" t="str">
        <f t="shared" si="36"/>
        <v/>
      </c>
      <c r="X311" s="42" t="str">
        <f t="shared" si="37"/>
        <v/>
      </c>
    </row>
    <row r="312" spans="1:24" x14ac:dyDescent="0.25">
      <c r="A312" s="13" t="str">
        <f t="shared" si="38"/>
        <v/>
      </c>
      <c r="B312" s="75" t="str">
        <f>IF(Ansøgning!B294="","",Ansøgning!B294)</f>
        <v/>
      </c>
      <c r="C312" s="75" t="str">
        <f>IF(Ansøgning!C294="","",Ansøgning!C294)</f>
        <v/>
      </c>
      <c r="D312" s="75" t="str">
        <f>IF(Ansøgning!D294="","",Ansøgning!D294)</f>
        <v/>
      </c>
      <c r="E312" s="76" t="str">
        <f>IF(Ansøgning!E294="","",Ansøgning!E294)</f>
        <v/>
      </c>
      <c r="F312" s="76" t="str">
        <f>IF(Ansøgning!F294="","",Ansøgning!F294)</f>
        <v/>
      </c>
      <c r="G312" s="33" t="str">
        <f>IF(OR(E312="",F312=""),"",NETWORKDAYS(E312,F312,Lister!$D$7:$D$13))</f>
        <v/>
      </c>
      <c r="H312" s="76" t="str">
        <f>IF(Ansøgning!H294="","",Ansøgning!H294)</f>
        <v/>
      </c>
      <c r="I312" s="32" t="str">
        <f t="shared" si="32"/>
        <v/>
      </c>
      <c r="J312" s="77" t="str">
        <f>IF(Ansøgning!J294="","",Ansøgning!J294)</f>
        <v/>
      </c>
      <c r="K312" s="77" t="str">
        <f>IF(Ansøgning!K294="","",Ansøgning!K294)</f>
        <v/>
      </c>
      <c r="L312" s="46" t="str">
        <f t="shared" si="33"/>
        <v/>
      </c>
      <c r="M312" s="78" t="str">
        <f>IF(Ansøgning!M294="","",Ansøgning!M294)</f>
        <v/>
      </c>
      <c r="N312" s="31" t="str">
        <f t="shared" si="34"/>
        <v/>
      </c>
      <c r="O312" s="78" t="str">
        <f>IF(Ansøgning!O294="","",Ansøgning!O294)</f>
        <v/>
      </c>
      <c r="P312" s="78" t="str">
        <f>IF(Ansøgning!P294="","",Ansøgning!P294)</f>
        <v/>
      </c>
      <c r="Q312" s="78" t="str">
        <f>IF(Ansøgning!Q294="","",Ansøgning!Q294)</f>
        <v/>
      </c>
      <c r="R312" s="78" t="str">
        <f>IF(Ansøgning!R294="","",Ansøgning!R294)</f>
        <v/>
      </c>
      <c r="S312" s="46" t="str">
        <f>IFERROR(MAX(IF(OR(O312="",P312=""),"",IF(AND(AND(MONTH(E312)&gt;=7,MONTH(E312)&lt;8),AND(MONTH(F312)&gt;=7,MONTH(F312)&lt;8)),(NETWORKDAYS(E312,F312,Lister!$D$7:$D$13)-O312)*N312/NETWORKDAYS(Lister!$D$19,Lister!$E$19,Lister!$D$7:$D$13),IF(AND(AND(MONTH(E312)&gt;=7,MONTH(E312)&lt;8),MONTH(F312)&gt;7),(NETWORKDAYS(E312,Lister!$E$19,Lister!$D$7:$D$13)-O312)*N312/NETWORKDAYS(Lister!$D$19,Lister!$E$19,Lister!$D$7:$D$13),IF(MONTH(E312)&gt;7,0)))),0),"")</f>
        <v/>
      </c>
      <c r="T312" s="46" t="str">
        <f>IFERROR(MAX(IF(OR(O312="",P312=""),"",IF(AND(AND(MONTH(E312)&gt;=8,MONTH(E312)&lt;9),AND(MONTH(F312)&gt;=8,MONTH(F312)&lt;9)),(NETWORKDAYS(E312,F312,Lister!$D$7:$D$13)-P312)*N312/NETWORKDAYS(Lister!$D$20,Lister!$E$20,Lister!$D$7:$D$13),IF(AND(MONTH(E312)=7,MONTH(F312)=8),(NETWORKDAYS(Lister!$D$20,F312,Lister!$D$7:$D$13)-P312)*N312/NETWORKDAYS(Lister!$D$20,Lister!$E$20,Lister!$D$7:$D$13),IF(AND(MONTH(E312)=7,MONTH(F312)=7),0)))),0),"")</f>
        <v/>
      </c>
      <c r="U312" s="78" t="str">
        <f>IF(Ansøgning!U294="","",Ansøgning!U294)</f>
        <v/>
      </c>
      <c r="V312" s="119" t="str">
        <f t="shared" si="35"/>
        <v/>
      </c>
      <c r="W312" s="120" t="str">
        <f t="shared" si="36"/>
        <v/>
      </c>
      <c r="X312" s="42" t="str">
        <f t="shared" si="37"/>
        <v/>
      </c>
    </row>
    <row r="313" spans="1:24" x14ac:dyDescent="0.25">
      <c r="A313" s="13" t="str">
        <f t="shared" si="38"/>
        <v/>
      </c>
      <c r="B313" s="75" t="str">
        <f>IF(Ansøgning!B295="","",Ansøgning!B295)</f>
        <v/>
      </c>
      <c r="C313" s="75" t="str">
        <f>IF(Ansøgning!C295="","",Ansøgning!C295)</f>
        <v/>
      </c>
      <c r="D313" s="75" t="str">
        <f>IF(Ansøgning!D295="","",Ansøgning!D295)</f>
        <v/>
      </c>
      <c r="E313" s="76" t="str">
        <f>IF(Ansøgning!E295="","",Ansøgning!E295)</f>
        <v/>
      </c>
      <c r="F313" s="76" t="str">
        <f>IF(Ansøgning!F295="","",Ansøgning!F295)</f>
        <v/>
      </c>
      <c r="G313" s="33" t="str">
        <f>IF(OR(E313="",F313=""),"",NETWORKDAYS(E313,F313,Lister!$D$7:$D$13))</f>
        <v/>
      </c>
      <c r="H313" s="76" t="str">
        <f>IF(Ansøgning!H295="","",Ansøgning!H295)</f>
        <v/>
      </c>
      <c r="I313" s="32" t="str">
        <f t="shared" si="32"/>
        <v/>
      </c>
      <c r="J313" s="77" t="str">
        <f>IF(Ansøgning!J295="","",Ansøgning!J295)</f>
        <v/>
      </c>
      <c r="K313" s="77" t="str">
        <f>IF(Ansøgning!K295="","",Ansøgning!K295)</f>
        <v/>
      </c>
      <c r="L313" s="46" t="str">
        <f t="shared" si="33"/>
        <v/>
      </c>
      <c r="M313" s="78" t="str">
        <f>IF(Ansøgning!M295="","",Ansøgning!M295)</f>
        <v/>
      </c>
      <c r="N313" s="31" t="str">
        <f t="shared" si="34"/>
        <v/>
      </c>
      <c r="O313" s="78" t="str">
        <f>IF(Ansøgning!O295="","",Ansøgning!O295)</f>
        <v/>
      </c>
      <c r="P313" s="78" t="str">
        <f>IF(Ansøgning!P295="","",Ansøgning!P295)</f>
        <v/>
      </c>
      <c r="Q313" s="78" t="str">
        <f>IF(Ansøgning!Q295="","",Ansøgning!Q295)</f>
        <v/>
      </c>
      <c r="R313" s="78" t="str">
        <f>IF(Ansøgning!R295="","",Ansøgning!R295)</f>
        <v/>
      </c>
      <c r="S313" s="46" t="str">
        <f>IFERROR(MAX(IF(OR(O313="",P313=""),"",IF(AND(AND(MONTH(E313)&gt;=7,MONTH(E313)&lt;8),AND(MONTH(F313)&gt;=7,MONTH(F313)&lt;8)),(NETWORKDAYS(E313,F313,Lister!$D$7:$D$13)-O313)*N313/NETWORKDAYS(Lister!$D$19,Lister!$E$19,Lister!$D$7:$D$13),IF(AND(AND(MONTH(E313)&gt;=7,MONTH(E313)&lt;8),MONTH(F313)&gt;7),(NETWORKDAYS(E313,Lister!$E$19,Lister!$D$7:$D$13)-O313)*N313/NETWORKDAYS(Lister!$D$19,Lister!$E$19,Lister!$D$7:$D$13),IF(MONTH(E313)&gt;7,0)))),0),"")</f>
        <v/>
      </c>
      <c r="T313" s="46" t="str">
        <f>IFERROR(MAX(IF(OR(O313="",P313=""),"",IF(AND(AND(MONTH(E313)&gt;=8,MONTH(E313)&lt;9),AND(MONTH(F313)&gt;=8,MONTH(F313)&lt;9)),(NETWORKDAYS(E313,F313,Lister!$D$7:$D$13)-P313)*N313/NETWORKDAYS(Lister!$D$20,Lister!$E$20,Lister!$D$7:$D$13),IF(AND(MONTH(E313)=7,MONTH(F313)=8),(NETWORKDAYS(Lister!$D$20,F313,Lister!$D$7:$D$13)-P313)*N313/NETWORKDAYS(Lister!$D$20,Lister!$E$20,Lister!$D$7:$D$13),IF(AND(MONTH(E313)=7,MONTH(F313)=7),0)))),0),"")</f>
        <v/>
      </c>
      <c r="U313" s="78" t="str">
        <f>IF(Ansøgning!U295="","",Ansøgning!U295)</f>
        <v/>
      </c>
      <c r="V313" s="119" t="str">
        <f t="shared" si="35"/>
        <v/>
      </c>
      <c r="W313" s="120" t="str">
        <f t="shared" si="36"/>
        <v/>
      </c>
      <c r="X313" s="42" t="str">
        <f t="shared" si="37"/>
        <v/>
      </c>
    </row>
    <row r="314" spans="1:24" x14ac:dyDescent="0.25">
      <c r="A314" s="13" t="str">
        <f t="shared" si="38"/>
        <v/>
      </c>
      <c r="B314" s="75" t="str">
        <f>IF(Ansøgning!B296="","",Ansøgning!B296)</f>
        <v/>
      </c>
      <c r="C314" s="75" t="str">
        <f>IF(Ansøgning!C296="","",Ansøgning!C296)</f>
        <v/>
      </c>
      <c r="D314" s="75" t="str">
        <f>IF(Ansøgning!D296="","",Ansøgning!D296)</f>
        <v/>
      </c>
      <c r="E314" s="76" t="str">
        <f>IF(Ansøgning!E296="","",Ansøgning!E296)</f>
        <v/>
      </c>
      <c r="F314" s="76" t="str">
        <f>IF(Ansøgning!F296="","",Ansøgning!F296)</f>
        <v/>
      </c>
      <c r="G314" s="33" t="str">
        <f>IF(OR(E314="",F314=""),"",NETWORKDAYS(E314,F314,Lister!$D$7:$D$13))</f>
        <v/>
      </c>
      <c r="H314" s="76" t="str">
        <f>IF(Ansøgning!H296="","",Ansøgning!H296)</f>
        <v/>
      </c>
      <c r="I314" s="32" t="str">
        <f t="shared" si="32"/>
        <v/>
      </c>
      <c r="J314" s="77" t="str">
        <f>IF(Ansøgning!J296="","",Ansøgning!J296)</f>
        <v/>
      </c>
      <c r="K314" s="77" t="str">
        <f>IF(Ansøgning!K296="","",Ansøgning!K296)</f>
        <v/>
      </c>
      <c r="L314" s="46" t="str">
        <f t="shared" si="33"/>
        <v/>
      </c>
      <c r="M314" s="78" t="str">
        <f>IF(Ansøgning!M296="","",Ansøgning!M296)</f>
        <v/>
      </c>
      <c r="N314" s="31" t="str">
        <f t="shared" si="34"/>
        <v/>
      </c>
      <c r="O314" s="78" t="str">
        <f>IF(Ansøgning!O296="","",Ansøgning!O296)</f>
        <v/>
      </c>
      <c r="P314" s="78" t="str">
        <f>IF(Ansøgning!P296="","",Ansøgning!P296)</f>
        <v/>
      </c>
      <c r="Q314" s="78" t="str">
        <f>IF(Ansøgning!Q296="","",Ansøgning!Q296)</f>
        <v/>
      </c>
      <c r="R314" s="78" t="str">
        <f>IF(Ansøgning!R296="","",Ansøgning!R296)</f>
        <v/>
      </c>
      <c r="S314" s="46" t="str">
        <f>IFERROR(MAX(IF(OR(O314="",P314=""),"",IF(AND(AND(MONTH(E314)&gt;=7,MONTH(E314)&lt;8),AND(MONTH(F314)&gt;=7,MONTH(F314)&lt;8)),(NETWORKDAYS(E314,F314,Lister!$D$7:$D$13)-O314)*N314/NETWORKDAYS(Lister!$D$19,Lister!$E$19,Lister!$D$7:$D$13),IF(AND(AND(MONTH(E314)&gt;=7,MONTH(E314)&lt;8),MONTH(F314)&gt;7),(NETWORKDAYS(E314,Lister!$E$19,Lister!$D$7:$D$13)-O314)*N314/NETWORKDAYS(Lister!$D$19,Lister!$E$19,Lister!$D$7:$D$13),IF(MONTH(E314)&gt;7,0)))),0),"")</f>
        <v/>
      </c>
      <c r="T314" s="46" t="str">
        <f>IFERROR(MAX(IF(OR(O314="",P314=""),"",IF(AND(AND(MONTH(E314)&gt;=8,MONTH(E314)&lt;9),AND(MONTH(F314)&gt;=8,MONTH(F314)&lt;9)),(NETWORKDAYS(E314,F314,Lister!$D$7:$D$13)-P314)*N314/NETWORKDAYS(Lister!$D$20,Lister!$E$20,Lister!$D$7:$D$13),IF(AND(MONTH(E314)=7,MONTH(F314)=8),(NETWORKDAYS(Lister!$D$20,F314,Lister!$D$7:$D$13)-P314)*N314/NETWORKDAYS(Lister!$D$20,Lister!$E$20,Lister!$D$7:$D$13),IF(AND(MONTH(E314)=7,MONTH(F314)=7),0)))),0),"")</f>
        <v/>
      </c>
      <c r="U314" s="78" t="str">
        <f>IF(Ansøgning!U296="","",Ansøgning!U296)</f>
        <v/>
      </c>
      <c r="V314" s="119" t="str">
        <f t="shared" si="35"/>
        <v/>
      </c>
      <c r="W314" s="120" t="str">
        <f t="shared" si="36"/>
        <v/>
      </c>
      <c r="X314" s="42" t="str">
        <f t="shared" si="37"/>
        <v/>
      </c>
    </row>
    <row r="315" spans="1:24" x14ac:dyDescent="0.25">
      <c r="A315" s="13" t="str">
        <f t="shared" si="38"/>
        <v/>
      </c>
      <c r="B315" s="75" t="str">
        <f>IF(Ansøgning!B297="","",Ansøgning!B297)</f>
        <v/>
      </c>
      <c r="C315" s="75" t="str">
        <f>IF(Ansøgning!C297="","",Ansøgning!C297)</f>
        <v/>
      </c>
      <c r="D315" s="75" t="str">
        <f>IF(Ansøgning!D297="","",Ansøgning!D297)</f>
        <v/>
      </c>
      <c r="E315" s="76" t="str">
        <f>IF(Ansøgning!E297="","",Ansøgning!E297)</f>
        <v/>
      </c>
      <c r="F315" s="76" t="str">
        <f>IF(Ansøgning!F297="","",Ansøgning!F297)</f>
        <v/>
      </c>
      <c r="G315" s="33" t="str">
        <f>IF(OR(E315="",F315=""),"",NETWORKDAYS(E315,F315,Lister!$D$7:$D$13))</f>
        <v/>
      </c>
      <c r="H315" s="76" t="str">
        <f>IF(Ansøgning!H297="","",Ansøgning!H297)</f>
        <v/>
      </c>
      <c r="I315" s="32" t="str">
        <f t="shared" si="32"/>
        <v/>
      </c>
      <c r="J315" s="77" t="str">
        <f>IF(Ansøgning!J297="","",Ansøgning!J297)</f>
        <v/>
      </c>
      <c r="K315" s="77" t="str">
        <f>IF(Ansøgning!K297="","",Ansøgning!K297)</f>
        <v/>
      </c>
      <c r="L315" s="46" t="str">
        <f t="shared" si="33"/>
        <v/>
      </c>
      <c r="M315" s="78" t="str">
        <f>IF(Ansøgning!M297="","",Ansøgning!M297)</f>
        <v/>
      </c>
      <c r="N315" s="31" t="str">
        <f t="shared" si="34"/>
        <v/>
      </c>
      <c r="O315" s="78" t="str">
        <f>IF(Ansøgning!O297="","",Ansøgning!O297)</f>
        <v/>
      </c>
      <c r="P315" s="78" t="str">
        <f>IF(Ansøgning!P297="","",Ansøgning!P297)</f>
        <v/>
      </c>
      <c r="Q315" s="78" t="str">
        <f>IF(Ansøgning!Q297="","",Ansøgning!Q297)</f>
        <v/>
      </c>
      <c r="R315" s="78" t="str">
        <f>IF(Ansøgning!R297="","",Ansøgning!R297)</f>
        <v/>
      </c>
      <c r="S315" s="46" t="str">
        <f>IFERROR(MAX(IF(OR(O315="",P315=""),"",IF(AND(AND(MONTH(E315)&gt;=7,MONTH(E315)&lt;8),AND(MONTH(F315)&gt;=7,MONTH(F315)&lt;8)),(NETWORKDAYS(E315,F315,Lister!$D$7:$D$13)-O315)*N315/NETWORKDAYS(Lister!$D$19,Lister!$E$19,Lister!$D$7:$D$13),IF(AND(AND(MONTH(E315)&gt;=7,MONTH(E315)&lt;8),MONTH(F315)&gt;7),(NETWORKDAYS(E315,Lister!$E$19,Lister!$D$7:$D$13)-O315)*N315/NETWORKDAYS(Lister!$D$19,Lister!$E$19,Lister!$D$7:$D$13),IF(MONTH(E315)&gt;7,0)))),0),"")</f>
        <v/>
      </c>
      <c r="T315" s="46" t="str">
        <f>IFERROR(MAX(IF(OR(O315="",P315=""),"",IF(AND(AND(MONTH(E315)&gt;=8,MONTH(E315)&lt;9),AND(MONTH(F315)&gt;=8,MONTH(F315)&lt;9)),(NETWORKDAYS(E315,F315,Lister!$D$7:$D$13)-P315)*N315/NETWORKDAYS(Lister!$D$20,Lister!$E$20,Lister!$D$7:$D$13),IF(AND(MONTH(E315)=7,MONTH(F315)=8),(NETWORKDAYS(Lister!$D$20,F315,Lister!$D$7:$D$13)-P315)*N315/NETWORKDAYS(Lister!$D$20,Lister!$E$20,Lister!$D$7:$D$13),IF(AND(MONTH(E315)=7,MONTH(F315)=7),0)))),0),"")</f>
        <v/>
      </c>
      <c r="U315" s="78" t="str">
        <f>IF(Ansøgning!U297="","",Ansøgning!U297)</f>
        <v/>
      </c>
      <c r="V315" s="119" t="str">
        <f t="shared" si="35"/>
        <v/>
      </c>
      <c r="W315" s="120" t="str">
        <f t="shared" si="36"/>
        <v/>
      </c>
      <c r="X315" s="42" t="str">
        <f t="shared" si="37"/>
        <v/>
      </c>
    </row>
    <row r="316" spans="1:24" x14ac:dyDescent="0.25">
      <c r="A316" s="13" t="str">
        <f t="shared" si="38"/>
        <v/>
      </c>
      <c r="B316" s="75" t="str">
        <f>IF(Ansøgning!B298="","",Ansøgning!B298)</f>
        <v/>
      </c>
      <c r="C316" s="75" t="str">
        <f>IF(Ansøgning!C298="","",Ansøgning!C298)</f>
        <v/>
      </c>
      <c r="D316" s="75" t="str">
        <f>IF(Ansøgning!D298="","",Ansøgning!D298)</f>
        <v/>
      </c>
      <c r="E316" s="76" t="str">
        <f>IF(Ansøgning!E298="","",Ansøgning!E298)</f>
        <v/>
      </c>
      <c r="F316" s="76" t="str">
        <f>IF(Ansøgning!F298="","",Ansøgning!F298)</f>
        <v/>
      </c>
      <c r="G316" s="33" t="str">
        <f>IF(OR(E316="",F316=""),"",NETWORKDAYS(E316,F316,Lister!$D$7:$D$13))</f>
        <v/>
      </c>
      <c r="H316" s="76" t="str">
        <f>IF(Ansøgning!H298="","",Ansøgning!H298)</f>
        <v/>
      </c>
      <c r="I316" s="32" t="str">
        <f t="shared" si="32"/>
        <v/>
      </c>
      <c r="J316" s="77" t="str">
        <f>IF(Ansøgning!J298="","",Ansøgning!J298)</f>
        <v/>
      </c>
      <c r="K316" s="77" t="str">
        <f>IF(Ansøgning!K298="","",Ansøgning!K298)</f>
        <v/>
      </c>
      <c r="L316" s="46" t="str">
        <f t="shared" si="33"/>
        <v/>
      </c>
      <c r="M316" s="78" t="str">
        <f>IF(Ansøgning!M298="","",Ansøgning!M298)</f>
        <v/>
      </c>
      <c r="N316" s="31" t="str">
        <f t="shared" si="34"/>
        <v/>
      </c>
      <c r="O316" s="78" t="str">
        <f>IF(Ansøgning!O298="","",Ansøgning!O298)</f>
        <v/>
      </c>
      <c r="P316" s="78" t="str">
        <f>IF(Ansøgning!P298="","",Ansøgning!P298)</f>
        <v/>
      </c>
      <c r="Q316" s="78" t="str">
        <f>IF(Ansøgning!Q298="","",Ansøgning!Q298)</f>
        <v/>
      </c>
      <c r="R316" s="78" t="str">
        <f>IF(Ansøgning!R298="","",Ansøgning!R298)</f>
        <v/>
      </c>
      <c r="S316" s="46" t="str">
        <f>IFERROR(MAX(IF(OR(O316="",P316=""),"",IF(AND(AND(MONTH(E316)&gt;=7,MONTH(E316)&lt;8),AND(MONTH(F316)&gt;=7,MONTH(F316)&lt;8)),(NETWORKDAYS(E316,F316,Lister!$D$7:$D$13)-O316)*N316/NETWORKDAYS(Lister!$D$19,Lister!$E$19,Lister!$D$7:$D$13),IF(AND(AND(MONTH(E316)&gt;=7,MONTH(E316)&lt;8),MONTH(F316)&gt;7),(NETWORKDAYS(E316,Lister!$E$19,Lister!$D$7:$D$13)-O316)*N316/NETWORKDAYS(Lister!$D$19,Lister!$E$19,Lister!$D$7:$D$13),IF(MONTH(E316)&gt;7,0)))),0),"")</f>
        <v/>
      </c>
      <c r="T316" s="46" t="str">
        <f>IFERROR(MAX(IF(OR(O316="",P316=""),"",IF(AND(AND(MONTH(E316)&gt;=8,MONTH(E316)&lt;9),AND(MONTH(F316)&gt;=8,MONTH(F316)&lt;9)),(NETWORKDAYS(E316,F316,Lister!$D$7:$D$13)-P316)*N316/NETWORKDAYS(Lister!$D$20,Lister!$E$20,Lister!$D$7:$D$13),IF(AND(MONTH(E316)=7,MONTH(F316)=8),(NETWORKDAYS(Lister!$D$20,F316,Lister!$D$7:$D$13)-P316)*N316/NETWORKDAYS(Lister!$D$20,Lister!$E$20,Lister!$D$7:$D$13),IF(AND(MONTH(E316)=7,MONTH(F316)=7),0)))),0),"")</f>
        <v/>
      </c>
      <c r="U316" s="78" t="str">
        <f>IF(Ansøgning!U298="","",Ansøgning!U298)</f>
        <v/>
      </c>
      <c r="V316" s="119" t="str">
        <f t="shared" si="35"/>
        <v/>
      </c>
      <c r="W316" s="120" t="str">
        <f t="shared" si="36"/>
        <v/>
      </c>
      <c r="X316" s="42" t="str">
        <f t="shared" si="37"/>
        <v/>
      </c>
    </row>
    <row r="317" spans="1:24" x14ac:dyDescent="0.25">
      <c r="A317" s="13" t="str">
        <f t="shared" si="38"/>
        <v/>
      </c>
      <c r="B317" s="75" t="str">
        <f>IF(Ansøgning!B299="","",Ansøgning!B299)</f>
        <v/>
      </c>
      <c r="C317" s="75" t="str">
        <f>IF(Ansøgning!C299="","",Ansøgning!C299)</f>
        <v/>
      </c>
      <c r="D317" s="75" t="str">
        <f>IF(Ansøgning!D299="","",Ansøgning!D299)</f>
        <v/>
      </c>
      <c r="E317" s="76" t="str">
        <f>IF(Ansøgning!E299="","",Ansøgning!E299)</f>
        <v/>
      </c>
      <c r="F317" s="76" t="str">
        <f>IF(Ansøgning!F299="","",Ansøgning!F299)</f>
        <v/>
      </c>
      <c r="G317" s="33" t="str">
        <f>IF(OR(E317="",F317=""),"",NETWORKDAYS(E317,F317,Lister!$D$7:$D$13))</f>
        <v/>
      </c>
      <c r="H317" s="76" t="str">
        <f>IF(Ansøgning!H299="","",Ansøgning!H299)</f>
        <v/>
      </c>
      <c r="I317" s="32" t="str">
        <f t="shared" si="32"/>
        <v/>
      </c>
      <c r="J317" s="77" t="str">
        <f>IF(Ansøgning!J299="","",Ansøgning!J299)</f>
        <v/>
      </c>
      <c r="K317" s="77" t="str">
        <f>IF(Ansøgning!K299="","",Ansøgning!K299)</f>
        <v/>
      </c>
      <c r="L317" s="46" t="str">
        <f t="shared" si="33"/>
        <v/>
      </c>
      <c r="M317" s="78" t="str">
        <f>IF(Ansøgning!M299="","",Ansøgning!M299)</f>
        <v/>
      </c>
      <c r="N317" s="31" t="str">
        <f t="shared" si="34"/>
        <v/>
      </c>
      <c r="O317" s="78" t="str">
        <f>IF(Ansøgning!O299="","",Ansøgning!O299)</f>
        <v/>
      </c>
      <c r="P317" s="78" t="str">
        <f>IF(Ansøgning!P299="","",Ansøgning!P299)</f>
        <v/>
      </c>
      <c r="Q317" s="78" t="str">
        <f>IF(Ansøgning!Q299="","",Ansøgning!Q299)</f>
        <v/>
      </c>
      <c r="R317" s="78" t="str">
        <f>IF(Ansøgning!R299="","",Ansøgning!R299)</f>
        <v/>
      </c>
      <c r="S317" s="46" t="str">
        <f>IFERROR(MAX(IF(OR(O317="",P317=""),"",IF(AND(AND(MONTH(E317)&gt;=7,MONTH(E317)&lt;8),AND(MONTH(F317)&gt;=7,MONTH(F317)&lt;8)),(NETWORKDAYS(E317,F317,Lister!$D$7:$D$13)-O317)*N317/NETWORKDAYS(Lister!$D$19,Lister!$E$19,Lister!$D$7:$D$13),IF(AND(AND(MONTH(E317)&gt;=7,MONTH(E317)&lt;8),MONTH(F317)&gt;7),(NETWORKDAYS(E317,Lister!$E$19,Lister!$D$7:$D$13)-O317)*N317/NETWORKDAYS(Lister!$D$19,Lister!$E$19,Lister!$D$7:$D$13),IF(MONTH(E317)&gt;7,0)))),0),"")</f>
        <v/>
      </c>
      <c r="T317" s="46" t="str">
        <f>IFERROR(MAX(IF(OR(O317="",P317=""),"",IF(AND(AND(MONTH(E317)&gt;=8,MONTH(E317)&lt;9),AND(MONTH(F317)&gt;=8,MONTH(F317)&lt;9)),(NETWORKDAYS(E317,F317,Lister!$D$7:$D$13)-P317)*N317/NETWORKDAYS(Lister!$D$20,Lister!$E$20,Lister!$D$7:$D$13),IF(AND(MONTH(E317)=7,MONTH(F317)=8),(NETWORKDAYS(Lister!$D$20,F317,Lister!$D$7:$D$13)-P317)*N317/NETWORKDAYS(Lister!$D$20,Lister!$E$20,Lister!$D$7:$D$13),IF(AND(MONTH(E317)=7,MONTH(F317)=7),0)))),0),"")</f>
        <v/>
      </c>
      <c r="U317" s="78" t="str">
        <f>IF(Ansøgning!U299="","",Ansøgning!U299)</f>
        <v/>
      </c>
      <c r="V317" s="119" t="str">
        <f t="shared" si="35"/>
        <v/>
      </c>
      <c r="W317" s="120" t="str">
        <f t="shared" si="36"/>
        <v/>
      </c>
      <c r="X317" s="42" t="str">
        <f t="shared" si="37"/>
        <v/>
      </c>
    </row>
    <row r="318" spans="1:24" x14ac:dyDescent="0.25">
      <c r="A318" s="13" t="str">
        <f t="shared" si="38"/>
        <v/>
      </c>
      <c r="B318" s="75" t="str">
        <f>IF(Ansøgning!B300="","",Ansøgning!B300)</f>
        <v/>
      </c>
      <c r="C318" s="75" t="str">
        <f>IF(Ansøgning!C300="","",Ansøgning!C300)</f>
        <v/>
      </c>
      <c r="D318" s="75" t="str">
        <f>IF(Ansøgning!D300="","",Ansøgning!D300)</f>
        <v/>
      </c>
      <c r="E318" s="76" t="str">
        <f>IF(Ansøgning!E300="","",Ansøgning!E300)</f>
        <v/>
      </c>
      <c r="F318" s="76" t="str">
        <f>IF(Ansøgning!F300="","",Ansøgning!F300)</f>
        <v/>
      </c>
      <c r="G318" s="33" t="str">
        <f>IF(OR(E318="",F318=""),"",NETWORKDAYS(E318,F318,Lister!$D$7:$D$13))</f>
        <v/>
      </c>
      <c r="H318" s="76" t="str">
        <f>IF(Ansøgning!H300="","",Ansøgning!H300)</f>
        <v/>
      </c>
      <c r="I318" s="32" t="str">
        <f t="shared" si="32"/>
        <v/>
      </c>
      <c r="J318" s="77" t="str">
        <f>IF(Ansøgning!J300="","",Ansøgning!J300)</f>
        <v/>
      </c>
      <c r="K318" s="77" t="str">
        <f>IF(Ansøgning!K300="","",Ansøgning!K300)</f>
        <v/>
      </c>
      <c r="L318" s="46" t="str">
        <f t="shared" si="33"/>
        <v/>
      </c>
      <c r="M318" s="78" t="str">
        <f>IF(Ansøgning!M300="","",Ansøgning!M300)</f>
        <v/>
      </c>
      <c r="N318" s="31" t="str">
        <f t="shared" si="34"/>
        <v/>
      </c>
      <c r="O318" s="78" t="str">
        <f>IF(Ansøgning!O300="","",Ansøgning!O300)</f>
        <v/>
      </c>
      <c r="P318" s="78" t="str">
        <f>IF(Ansøgning!P300="","",Ansøgning!P300)</f>
        <v/>
      </c>
      <c r="Q318" s="78" t="str">
        <f>IF(Ansøgning!Q300="","",Ansøgning!Q300)</f>
        <v/>
      </c>
      <c r="R318" s="78" t="str">
        <f>IF(Ansøgning!R300="","",Ansøgning!R300)</f>
        <v/>
      </c>
      <c r="S318" s="46" t="str">
        <f>IFERROR(MAX(IF(OR(O318="",P318=""),"",IF(AND(AND(MONTH(E318)&gt;=7,MONTH(E318)&lt;8),AND(MONTH(F318)&gt;=7,MONTH(F318)&lt;8)),(NETWORKDAYS(E318,F318,Lister!$D$7:$D$13)-O318)*N318/NETWORKDAYS(Lister!$D$19,Lister!$E$19,Lister!$D$7:$D$13),IF(AND(AND(MONTH(E318)&gt;=7,MONTH(E318)&lt;8),MONTH(F318)&gt;7),(NETWORKDAYS(E318,Lister!$E$19,Lister!$D$7:$D$13)-O318)*N318/NETWORKDAYS(Lister!$D$19,Lister!$E$19,Lister!$D$7:$D$13),IF(MONTH(E318)&gt;7,0)))),0),"")</f>
        <v/>
      </c>
      <c r="T318" s="46" t="str">
        <f>IFERROR(MAX(IF(OR(O318="",P318=""),"",IF(AND(AND(MONTH(E318)&gt;=8,MONTH(E318)&lt;9),AND(MONTH(F318)&gt;=8,MONTH(F318)&lt;9)),(NETWORKDAYS(E318,F318,Lister!$D$7:$D$13)-P318)*N318/NETWORKDAYS(Lister!$D$20,Lister!$E$20,Lister!$D$7:$D$13),IF(AND(MONTH(E318)=7,MONTH(F318)=8),(NETWORKDAYS(Lister!$D$20,F318,Lister!$D$7:$D$13)-P318)*N318/NETWORKDAYS(Lister!$D$20,Lister!$E$20,Lister!$D$7:$D$13),IF(AND(MONTH(E318)=7,MONTH(F318)=7),0)))),0),"")</f>
        <v/>
      </c>
      <c r="U318" s="78" t="str">
        <f>IF(Ansøgning!U300="","",Ansøgning!U300)</f>
        <v/>
      </c>
      <c r="V318" s="119" t="str">
        <f t="shared" si="35"/>
        <v/>
      </c>
      <c r="W318" s="120" t="str">
        <f t="shared" si="36"/>
        <v/>
      </c>
      <c r="X318" s="42" t="str">
        <f t="shared" si="37"/>
        <v/>
      </c>
    </row>
    <row r="319" spans="1:24" x14ac:dyDescent="0.25">
      <c r="A319" s="13" t="str">
        <f t="shared" si="38"/>
        <v/>
      </c>
      <c r="B319" s="75" t="str">
        <f>IF(Ansøgning!B301="","",Ansøgning!B301)</f>
        <v/>
      </c>
      <c r="C319" s="75" t="str">
        <f>IF(Ansøgning!C301="","",Ansøgning!C301)</f>
        <v/>
      </c>
      <c r="D319" s="75" t="str">
        <f>IF(Ansøgning!D301="","",Ansøgning!D301)</f>
        <v/>
      </c>
      <c r="E319" s="76" t="str">
        <f>IF(Ansøgning!E301="","",Ansøgning!E301)</f>
        <v/>
      </c>
      <c r="F319" s="76" t="str">
        <f>IF(Ansøgning!F301="","",Ansøgning!F301)</f>
        <v/>
      </c>
      <c r="G319" s="33" t="str">
        <f>IF(OR(E319="",F319=""),"",NETWORKDAYS(E319,F319,Lister!$D$7:$D$13))</f>
        <v/>
      </c>
      <c r="H319" s="76" t="str">
        <f>IF(Ansøgning!H301="","",Ansøgning!H301)</f>
        <v/>
      </c>
      <c r="I319" s="32" t="str">
        <f t="shared" si="32"/>
        <v/>
      </c>
      <c r="J319" s="77" t="str">
        <f>IF(Ansøgning!J301="","",Ansøgning!J301)</f>
        <v/>
      </c>
      <c r="K319" s="77" t="str">
        <f>IF(Ansøgning!K301="","",Ansøgning!K301)</f>
        <v/>
      </c>
      <c r="L319" s="46" t="str">
        <f t="shared" si="33"/>
        <v/>
      </c>
      <c r="M319" s="78" t="str">
        <f>IF(Ansøgning!M301="","",Ansøgning!M301)</f>
        <v/>
      </c>
      <c r="N319" s="31" t="str">
        <f t="shared" si="34"/>
        <v/>
      </c>
      <c r="O319" s="78" t="str">
        <f>IF(Ansøgning!O301="","",Ansøgning!O301)</f>
        <v/>
      </c>
      <c r="P319" s="78" t="str">
        <f>IF(Ansøgning!P301="","",Ansøgning!P301)</f>
        <v/>
      </c>
      <c r="Q319" s="78" t="str">
        <f>IF(Ansøgning!Q301="","",Ansøgning!Q301)</f>
        <v/>
      </c>
      <c r="R319" s="78" t="str">
        <f>IF(Ansøgning!R301="","",Ansøgning!R301)</f>
        <v/>
      </c>
      <c r="S319" s="46" t="str">
        <f>IFERROR(MAX(IF(OR(O319="",P319=""),"",IF(AND(AND(MONTH(E319)&gt;=7,MONTH(E319)&lt;8),AND(MONTH(F319)&gt;=7,MONTH(F319)&lt;8)),(NETWORKDAYS(E319,F319,Lister!$D$7:$D$13)-O319)*N319/NETWORKDAYS(Lister!$D$19,Lister!$E$19,Lister!$D$7:$D$13),IF(AND(AND(MONTH(E319)&gt;=7,MONTH(E319)&lt;8),MONTH(F319)&gt;7),(NETWORKDAYS(E319,Lister!$E$19,Lister!$D$7:$D$13)-O319)*N319/NETWORKDAYS(Lister!$D$19,Lister!$E$19,Lister!$D$7:$D$13),IF(MONTH(E319)&gt;7,0)))),0),"")</f>
        <v/>
      </c>
      <c r="T319" s="46" t="str">
        <f>IFERROR(MAX(IF(OR(O319="",P319=""),"",IF(AND(AND(MONTH(E319)&gt;=8,MONTH(E319)&lt;9),AND(MONTH(F319)&gt;=8,MONTH(F319)&lt;9)),(NETWORKDAYS(E319,F319,Lister!$D$7:$D$13)-P319)*N319/NETWORKDAYS(Lister!$D$20,Lister!$E$20,Lister!$D$7:$D$13),IF(AND(MONTH(E319)=7,MONTH(F319)=8),(NETWORKDAYS(Lister!$D$20,F319,Lister!$D$7:$D$13)-P319)*N319/NETWORKDAYS(Lister!$D$20,Lister!$E$20,Lister!$D$7:$D$13),IF(AND(MONTH(E319)=7,MONTH(F319)=7),0)))),0),"")</f>
        <v/>
      </c>
      <c r="U319" s="78" t="str">
        <f>IF(Ansøgning!U301="","",Ansøgning!U301)</f>
        <v/>
      </c>
      <c r="V319" s="119" t="str">
        <f t="shared" si="35"/>
        <v/>
      </c>
      <c r="W319" s="120" t="str">
        <f t="shared" si="36"/>
        <v/>
      </c>
      <c r="X319" s="42" t="str">
        <f t="shared" si="37"/>
        <v/>
      </c>
    </row>
    <row r="320" spans="1:24" x14ac:dyDescent="0.25">
      <c r="A320" s="13" t="str">
        <f t="shared" si="38"/>
        <v/>
      </c>
      <c r="B320" s="75" t="str">
        <f>IF(Ansøgning!B302="","",Ansøgning!B302)</f>
        <v/>
      </c>
      <c r="C320" s="75" t="str">
        <f>IF(Ansøgning!C302="","",Ansøgning!C302)</f>
        <v/>
      </c>
      <c r="D320" s="75" t="str">
        <f>IF(Ansøgning!D302="","",Ansøgning!D302)</f>
        <v/>
      </c>
      <c r="E320" s="76" t="str">
        <f>IF(Ansøgning!E302="","",Ansøgning!E302)</f>
        <v/>
      </c>
      <c r="F320" s="76" t="str">
        <f>IF(Ansøgning!F302="","",Ansøgning!F302)</f>
        <v/>
      </c>
      <c r="G320" s="33" t="str">
        <f>IF(OR(E320="",F320=""),"",NETWORKDAYS(E320,F320,Lister!$D$7:$D$13))</f>
        <v/>
      </c>
      <c r="H320" s="76" t="str">
        <f>IF(Ansøgning!H302="","",Ansøgning!H302)</f>
        <v/>
      </c>
      <c r="I320" s="32" t="str">
        <f t="shared" si="32"/>
        <v/>
      </c>
      <c r="J320" s="77" t="str">
        <f>IF(Ansøgning!J302="","",Ansøgning!J302)</f>
        <v/>
      </c>
      <c r="K320" s="77" t="str">
        <f>IF(Ansøgning!K302="","",Ansøgning!K302)</f>
        <v/>
      </c>
      <c r="L320" s="46" t="str">
        <f t="shared" si="33"/>
        <v/>
      </c>
      <c r="M320" s="78" t="str">
        <f>IF(Ansøgning!M302="","",Ansøgning!M302)</f>
        <v/>
      </c>
      <c r="N320" s="31" t="str">
        <f t="shared" si="34"/>
        <v/>
      </c>
      <c r="O320" s="78" t="str">
        <f>IF(Ansøgning!O302="","",Ansøgning!O302)</f>
        <v/>
      </c>
      <c r="P320" s="78" t="str">
        <f>IF(Ansøgning!P302="","",Ansøgning!P302)</f>
        <v/>
      </c>
      <c r="Q320" s="78" t="str">
        <f>IF(Ansøgning!Q302="","",Ansøgning!Q302)</f>
        <v/>
      </c>
      <c r="R320" s="78" t="str">
        <f>IF(Ansøgning!R302="","",Ansøgning!R302)</f>
        <v/>
      </c>
      <c r="S320" s="46" t="str">
        <f>IFERROR(MAX(IF(OR(O320="",P320=""),"",IF(AND(AND(MONTH(E320)&gt;=7,MONTH(E320)&lt;8),AND(MONTH(F320)&gt;=7,MONTH(F320)&lt;8)),(NETWORKDAYS(E320,F320,Lister!$D$7:$D$13)-O320)*N320/NETWORKDAYS(Lister!$D$19,Lister!$E$19,Lister!$D$7:$D$13),IF(AND(AND(MONTH(E320)&gt;=7,MONTH(E320)&lt;8),MONTH(F320)&gt;7),(NETWORKDAYS(E320,Lister!$E$19,Lister!$D$7:$D$13)-O320)*N320/NETWORKDAYS(Lister!$D$19,Lister!$E$19,Lister!$D$7:$D$13),IF(MONTH(E320)&gt;7,0)))),0),"")</f>
        <v/>
      </c>
      <c r="T320" s="46" t="str">
        <f>IFERROR(MAX(IF(OR(O320="",P320=""),"",IF(AND(AND(MONTH(E320)&gt;=8,MONTH(E320)&lt;9),AND(MONTH(F320)&gt;=8,MONTH(F320)&lt;9)),(NETWORKDAYS(E320,F320,Lister!$D$7:$D$13)-P320)*N320/NETWORKDAYS(Lister!$D$20,Lister!$E$20,Lister!$D$7:$D$13),IF(AND(MONTH(E320)=7,MONTH(F320)=8),(NETWORKDAYS(Lister!$D$20,F320,Lister!$D$7:$D$13)-P320)*N320/NETWORKDAYS(Lister!$D$20,Lister!$E$20,Lister!$D$7:$D$13),IF(AND(MONTH(E320)=7,MONTH(F320)=7),0)))),0),"")</f>
        <v/>
      </c>
      <c r="U320" s="78" t="str">
        <f>IF(Ansøgning!U302="","",Ansøgning!U302)</f>
        <v/>
      </c>
      <c r="V320" s="119" t="str">
        <f t="shared" si="35"/>
        <v/>
      </c>
      <c r="W320" s="120" t="str">
        <f t="shared" si="36"/>
        <v/>
      </c>
      <c r="X320" s="42" t="str">
        <f t="shared" si="37"/>
        <v/>
      </c>
    </row>
    <row r="321" spans="1:24" x14ac:dyDescent="0.25">
      <c r="A321" s="13" t="str">
        <f t="shared" si="38"/>
        <v/>
      </c>
      <c r="B321" s="75" t="str">
        <f>IF(Ansøgning!B303="","",Ansøgning!B303)</f>
        <v/>
      </c>
      <c r="C321" s="75" t="str">
        <f>IF(Ansøgning!C303="","",Ansøgning!C303)</f>
        <v/>
      </c>
      <c r="D321" s="75" t="str">
        <f>IF(Ansøgning!D303="","",Ansøgning!D303)</f>
        <v/>
      </c>
      <c r="E321" s="76" t="str">
        <f>IF(Ansøgning!E303="","",Ansøgning!E303)</f>
        <v/>
      </c>
      <c r="F321" s="76" t="str">
        <f>IF(Ansøgning!F303="","",Ansøgning!F303)</f>
        <v/>
      </c>
      <c r="G321" s="33" t="str">
        <f>IF(OR(E321="",F321=""),"",NETWORKDAYS(E321,F321,Lister!$D$7:$D$13))</f>
        <v/>
      </c>
      <c r="H321" s="76" t="str">
        <f>IF(Ansøgning!H303="","",Ansøgning!H303)</f>
        <v/>
      </c>
      <c r="I321" s="32" t="str">
        <f t="shared" si="32"/>
        <v/>
      </c>
      <c r="J321" s="77" t="str">
        <f>IF(Ansøgning!J303="","",Ansøgning!J303)</f>
        <v/>
      </c>
      <c r="K321" s="77" t="str">
        <f>IF(Ansøgning!K303="","",Ansøgning!K303)</f>
        <v/>
      </c>
      <c r="L321" s="46" t="str">
        <f t="shared" si="33"/>
        <v/>
      </c>
      <c r="M321" s="78" t="str">
        <f>IF(Ansøgning!M303="","",Ansøgning!M303)</f>
        <v/>
      </c>
      <c r="N321" s="31" t="str">
        <f t="shared" si="34"/>
        <v/>
      </c>
      <c r="O321" s="78" t="str">
        <f>IF(Ansøgning!O303="","",Ansøgning!O303)</f>
        <v/>
      </c>
      <c r="P321" s="78" t="str">
        <f>IF(Ansøgning!P303="","",Ansøgning!P303)</f>
        <v/>
      </c>
      <c r="Q321" s="78" t="str">
        <f>IF(Ansøgning!Q303="","",Ansøgning!Q303)</f>
        <v/>
      </c>
      <c r="R321" s="78" t="str">
        <f>IF(Ansøgning!R303="","",Ansøgning!R303)</f>
        <v/>
      </c>
      <c r="S321" s="46" t="str">
        <f>IFERROR(MAX(IF(OR(O321="",P321=""),"",IF(AND(AND(MONTH(E321)&gt;=7,MONTH(E321)&lt;8),AND(MONTH(F321)&gt;=7,MONTH(F321)&lt;8)),(NETWORKDAYS(E321,F321,Lister!$D$7:$D$13)-O321)*N321/NETWORKDAYS(Lister!$D$19,Lister!$E$19,Lister!$D$7:$D$13),IF(AND(AND(MONTH(E321)&gt;=7,MONTH(E321)&lt;8),MONTH(F321)&gt;7),(NETWORKDAYS(E321,Lister!$E$19,Lister!$D$7:$D$13)-O321)*N321/NETWORKDAYS(Lister!$D$19,Lister!$E$19,Lister!$D$7:$D$13),IF(MONTH(E321)&gt;7,0)))),0),"")</f>
        <v/>
      </c>
      <c r="T321" s="46" t="str">
        <f>IFERROR(MAX(IF(OR(O321="",P321=""),"",IF(AND(AND(MONTH(E321)&gt;=8,MONTH(E321)&lt;9),AND(MONTH(F321)&gt;=8,MONTH(F321)&lt;9)),(NETWORKDAYS(E321,F321,Lister!$D$7:$D$13)-P321)*N321/NETWORKDAYS(Lister!$D$20,Lister!$E$20,Lister!$D$7:$D$13),IF(AND(MONTH(E321)=7,MONTH(F321)=8),(NETWORKDAYS(Lister!$D$20,F321,Lister!$D$7:$D$13)-P321)*N321/NETWORKDAYS(Lister!$D$20,Lister!$E$20,Lister!$D$7:$D$13),IF(AND(MONTH(E321)=7,MONTH(F321)=7),0)))),0),"")</f>
        <v/>
      </c>
      <c r="U321" s="78" t="str">
        <f>IF(Ansøgning!U303="","",Ansøgning!U303)</f>
        <v/>
      </c>
      <c r="V321" s="119" t="str">
        <f t="shared" si="35"/>
        <v/>
      </c>
      <c r="W321" s="120" t="str">
        <f t="shared" si="36"/>
        <v/>
      </c>
      <c r="X321" s="42" t="str">
        <f t="shared" si="37"/>
        <v/>
      </c>
    </row>
    <row r="322" spans="1:24" x14ac:dyDescent="0.25">
      <c r="A322" s="13" t="str">
        <f t="shared" si="38"/>
        <v/>
      </c>
      <c r="B322" s="75" t="str">
        <f>IF(Ansøgning!B304="","",Ansøgning!B304)</f>
        <v/>
      </c>
      <c r="C322" s="75" t="str">
        <f>IF(Ansøgning!C304="","",Ansøgning!C304)</f>
        <v/>
      </c>
      <c r="D322" s="75" t="str">
        <f>IF(Ansøgning!D304="","",Ansøgning!D304)</f>
        <v/>
      </c>
      <c r="E322" s="76" t="str">
        <f>IF(Ansøgning!E304="","",Ansøgning!E304)</f>
        <v/>
      </c>
      <c r="F322" s="76" t="str">
        <f>IF(Ansøgning!F304="","",Ansøgning!F304)</f>
        <v/>
      </c>
      <c r="G322" s="33" t="str">
        <f>IF(OR(E322="",F322=""),"",NETWORKDAYS(E322,F322,Lister!$D$7:$D$13))</f>
        <v/>
      </c>
      <c r="H322" s="76" t="str">
        <f>IF(Ansøgning!H304="","",Ansøgning!H304)</f>
        <v/>
      </c>
      <c r="I322" s="32" t="str">
        <f t="shared" si="32"/>
        <v/>
      </c>
      <c r="J322" s="77" t="str">
        <f>IF(Ansøgning!J304="","",Ansøgning!J304)</f>
        <v/>
      </c>
      <c r="K322" s="77" t="str">
        <f>IF(Ansøgning!K304="","",Ansøgning!K304)</f>
        <v/>
      </c>
      <c r="L322" s="46" t="str">
        <f t="shared" si="33"/>
        <v/>
      </c>
      <c r="M322" s="78" t="str">
        <f>IF(Ansøgning!M304="","",Ansøgning!M304)</f>
        <v/>
      </c>
      <c r="N322" s="31" t="str">
        <f t="shared" si="34"/>
        <v/>
      </c>
      <c r="O322" s="78" t="str">
        <f>IF(Ansøgning!O304="","",Ansøgning!O304)</f>
        <v/>
      </c>
      <c r="P322" s="78" t="str">
        <f>IF(Ansøgning!P304="","",Ansøgning!P304)</f>
        <v/>
      </c>
      <c r="Q322" s="78" t="str">
        <f>IF(Ansøgning!Q304="","",Ansøgning!Q304)</f>
        <v/>
      </c>
      <c r="R322" s="78" t="str">
        <f>IF(Ansøgning!R304="","",Ansøgning!R304)</f>
        <v/>
      </c>
      <c r="S322" s="46" t="str">
        <f>IFERROR(MAX(IF(OR(O322="",P322=""),"",IF(AND(AND(MONTH(E322)&gt;=7,MONTH(E322)&lt;8),AND(MONTH(F322)&gt;=7,MONTH(F322)&lt;8)),(NETWORKDAYS(E322,F322,Lister!$D$7:$D$13)-O322)*N322/NETWORKDAYS(Lister!$D$19,Lister!$E$19,Lister!$D$7:$D$13),IF(AND(AND(MONTH(E322)&gt;=7,MONTH(E322)&lt;8),MONTH(F322)&gt;7),(NETWORKDAYS(E322,Lister!$E$19,Lister!$D$7:$D$13)-O322)*N322/NETWORKDAYS(Lister!$D$19,Lister!$E$19,Lister!$D$7:$D$13),IF(MONTH(E322)&gt;7,0)))),0),"")</f>
        <v/>
      </c>
      <c r="T322" s="46" t="str">
        <f>IFERROR(MAX(IF(OR(O322="",P322=""),"",IF(AND(AND(MONTH(E322)&gt;=8,MONTH(E322)&lt;9),AND(MONTH(F322)&gt;=8,MONTH(F322)&lt;9)),(NETWORKDAYS(E322,F322,Lister!$D$7:$D$13)-P322)*N322/NETWORKDAYS(Lister!$D$20,Lister!$E$20,Lister!$D$7:$D$13),IF(AND(MONTH(E322)=7,MONTH(F322)=8),(NETWORKDAYS(Lister!$D$20,F322,Lister!$D$7:$D$13)-P322)*N322/NETWORKDAYS(Lister!$D$20,Lister!$E$20,Lister!$D$7:$D$13),IF(AND(MONTH(E322)=7,MONTH(F322)=7),0)))),0),"")</f>
        <v/>
      </c>
      <c r="U322" s="78" t="str">
        <f>IF(Ansøgning!U304="","",Ansøgning!U304)</f>
        <v/>
      </c>
      <c r="V322" s="119" t="str">
        <f t="shared" si="35"/>
        <v/>
      </c>
      <c r="W322" s="120" t="str">
        <f t="shared" si="36"/>
        <v/>
      </c>
      <c r="X322" s="42" t="str">
        <f t="shared" si="37"/>
        <v/>
      </c>
    </row>
    <row r="323" spans="1:24" x14ac:dyDescent="0.25">
      <c r="A323" s="13" t="str">
        <f t="shared" si="38"/>
        <v/>
      </c>
      <c r="B323" s="75" t="str">
        <f>IF(Ansøgning!B305="","",Ansøgning!B305)</f>
        <v/>
      </c>
      <c r="C323" s="75" t="str">
        <f>IF(Ansøgning!C305="","",Ansøgning!C305)</f>
        <v/>
      </c>
      <c r="D323" s="75" t="str">
        <f>IF(Ansøgning!D305="","",Ansøgning!D305)</f>
        <v/>
      </c>
      <c r="E323" s="76" t="str">
        <f>IF(Ansøgning!E305="","",Ansøgning!E305)</f>
        <v/>
      </c>
      <c r="F323" s="76" t="str">
        <f>IF(Ansøgning!F305="","",Ansøgning!F305)</f>
        <v/>
      </c>
      <c r="G323" s="33" t="str">
        <f>IF(OR(E323="",F323=""),"",NETWORKDAYS(E323,F323,Lister!$D$7:$D$13))</f>
        <v/>
      </c>
      <c r="H323" s="76" t="str">
        <f>IF(Ansøgning!H305="","",Ansøgning!H305)</f>
        <v/>
      </c>
      <c r="I323" s="32" t="str">
        <f t="shared" si="32"/>
        <v/>
      </c>
      <c r="J323" s="77" t="str">
        <f>IF(Ansøgning!J305="","",Ansøgning!J305)</f>
        <v/>
      </c>
      <c r="K323" s="77" t="str">
        <f>IF(Ansøgning!K305="","",Ansøgning!K305)</f>
        <v/>
      </c>
      <c r="L323" s="46" t="str">
        <f t="shared" si="33"/>
        <v/>
      </c>
      <c r="M323" s="78" t="str">
        <f>IF(Ansøgning!M305="","",Ansøgning!M305)</f>
        <v/>
      </c>
      <c r="N323" s="31" t="str">
        <f t="shared" si="34"/>
        <v/>
      </c>
      <c r="O323" s="78" t="str">
        <f>IF(Ansøgning!O305="","",Ansøgning!O305)</f>
        <v/>
      </c>
      <c r="P323" s="78" t="str">
        <f>IF(Ansøgning!P305="","",Ansøgning!P305)</f>
        <v/>
      </c>
      <c r="Q323" s="78" t="str">
        <f>IF(Ansøgning!Q305="","",Ansøgning!Q305)</f>
        <v/>
      </c>
      <c r="R323" s="78" t="str">
        <f>IF(Ansøgning!R305="","",Ansøgning!R305)</f>
        <v/>
      </c>
      <c r="S323" s="46" t="str">
        <f>IFERROR(MAX(IF(OR(O323="",P323=""),"",IF(AND(AND(MONTH(E323)&gt;=7,MONTH(E323)&lt;8),AND(MONTH(F323)&gt;=7,MONTH(F323)&lt;8)),(NETWORKDAYS(E323,F323,Lister!$D$7:$D$13)-O323)*N323/NETWORKDAYS(Lister!$D$19,Lister!$E$19,Lister!$D$7:$D$13),IF(AND(AND(MONTH(E323)&gt;=7,MONTH(E323)&lt;8),MONTH(F323)&gt;7),(NETWORKDAYS(E323,Lister!$E$19,Lister!$D$7:$D$13)-O323)*N323/NETWORKDAYS(Lister!$D$19,Lister!$E$19,Lister!$D$7:$D$13),IF(MONTH(E323)&gt;7,0)))),0),"")</f>
        <v/>
      </c>
      <c r="T323" s="46" t="str">
        <f>IFERROR(MAX(IF(OR(O323="",P323=""),"",IF(AND(AND(MONTH(E323)&gt;=8,MONTH(E323)&lt;9),AND(MONTH(F323)&gt;=8,MONTH(F323)&lt;9)),(NETWORKDAYS(E323,F323,Lister!$D$7:$D$13)-P323)*N323/NETWORKDAYS(Lister!$D$20,Lister!$E$20,Lister!$D$7:$D$13),IF(AND(MONTH(E323)=7,MONTH(F323)=8),(NETWORKDAYS(Lister!$D$20,F323,Lister!$D$7:$D$13)-P323)*N323/NETWORKDAYS(Lister!$D$20,Lister!$E$20,Lister!$D$7:$D$13),IF(AND(MONTH(E323)=7,MONTH(F323)=7),0)))),0),"")</f>
        <v/>
      </c>
      <c r="U323" s="78" t="str">
        <f>IF(Ansøgning!U305="","",Ansøgning!U305)</f>
        <v/>
      </c>
      <c r="V323" s="119" t="str">
        <f t="shared" si="35"/>
        <v/>
      </c>
      <c r="W323" s="120" t="str">
        <f t="shared" si="36"/>
        <v/>
      </c>
      <c r="X323" s="42" t="str">
        <f t="shared" si="37"/>
        <v/>
      </c>
    </row>
    <row r="324" spans="1:24" x14ac:dyDescent="0.25">
      <c r="A324" s="13" t="str">
        <f t="shared" si="38"/>
        <v/>
      </c>
      <c r="B324" s="75" t="str">
        <f>IF(Ansøgning!B306="","",Ansøgning!B306)</f>
        <v/>
      </c>
      <c r="C324" s="75" t="str">
        <f>IF(Ansøgning!C306="","",Ansøgning!C306)</f>
        <v/>
      </c>
      <c r="D324" s="75" t="str">
        <f>IF(Ansøgning!D306="","",Ansøgning!D306)</f>
        <v/>
      </c>
      <c r="E324" s="76" t="str">
        <f>IF(Ansøgning!E306="","",Ansøgning!E306)</f>
        <v/>
      </c>
      <c r="F324" s="76" t="str">
        <f>IF(Ansøgning!F306="","",Ansøgning!F306)</f>
        <v/>
      </c>
      <c r="G324" s="33" t="str">
        <f>IF(OR(E324="",F324=""),"",NETWORKDAYS(E324,F324,Lister!$D$7:$D$13))</f>
        <v/>
      </c>
      <c r="H324" s="76" t="str">
        <f>IF(Ansøgning!H306="","",Ansøgning!H306)</f>
        <v/>
      </c>
      <c r="I324" s="32" t="str">
        <f t="shared" si="32"/>
        <v/>
      </c>
      <c r="J324" s="77" t="str">
        <f>IF(Ansøgning!J306="","",Ansøgning!J306)</f>
        <v/>
      </c>
      <c r="K324" s="77" t="str">
        <f>IF(Ansøgning!K306="","",Ansøgning!K306)</f>
        <v/>
      </c>
      <c r="L324" s="46" t="str">
        <f t="shared" si="33"/>
        <v/>
      </c>
      <c r="M324" s="78" t="str">
        <f>IF(Ansøgning!M306="","",Ansøgning!M306)</f>
        <v/>
      </c>
      <c r="N324" s="31" t="str">
        <f t="shared" si="34"/>
        <v/>
      </c>
      <c r="O324" s="78" t="str">
        <f>IF(Ansøgning!O306="","",Ansøgning!O306)</f>
        <v/>
      </c>
      <c r="P324" s="78" t="str">
        <f>IF(Ansøgning!P306="","",Ansøgning!P306)</f>
        <v/>
      </c>
      <c r="Q324" s="78" t="str">
        <f>IF(Ansøgning!Q306="","",Ansøgning!Q306)</f>
        <v/>
      </c>
      <c r="R324" s="78" t="str">
        <f>IF(Ansøgning!R306="","",Ansøgning!R306)</f>
        <v/>
      </c>
      <c r="S324" s="46" t="str">
        <f>IFERROR(MAX(IF(OR(O324="",P324=""),"",IF(AND(AND(MONTH(E324)&gt;=7,MONTH(E324)&lt;8),AND(MONTH(F324)&gt;=7,MONTH(F324)&lt;8)),(NETWORKDAYS(E324,F324,Lister!$D$7:$D$13)-O324)*N324/NETWORKDAYS(Lister!$D$19,Lister!$E$19,Lister!$D$7:$D$13),IF(AND(AND(MONTH(E324)&gt;=7,MONTH(E324)&lt;8),MONTH(F324)&gt;7),(NETWORKDAYS(E324,Lister!$E$19,Lister!$D$7:$D$13)-O324)*N324/NETWORKDAYS(Lister!$D$19,Lister!$E$19,Lister!$D$7:$D$13),IF(MONTH(E324)&gt;7,0)))),0),"")</f>
        <v/>
      </c>
      <c r="T324" s="46" t="str">
        <f>IFERROR(MAX(IF(OR(O324="",P324=""),"",IF(AND(AND(MONTH(E324)&gt;=8,MONTH(E324)&lt;9),AND(MONTH(F324)&gt;=8,MONTH(F324)&lt;9)),(NETWORKDAYS(E324,F324,Lister!$D$7:$D$13)-P324)*N324/NETWORKDAYS(Lister!$D$20,Lister!$E$20,Lister!$D$7:$D$13),IF(AND(MONTH(E324)=7,MONTH(F324)=8),(NETWORKDAYS(Lister!$D$20,F324,Lister!$D$7:$D$13)-P324)*N324/NETWORKDAYS(Lister!$D$20,Lister!$E$20,Lister!$D$7:$D$13),IF(AND(MONTH(E324)=7,MONTH(F324)=7),0)))),0),"")</f>
        <v/>
      </c>
      <c r="U324" s="78" t="str">
        <f>IF(Ansøgning!U306="","",Ansøgning!U306)</f>
        <v/>
      </c>
      <c r="V324" s="119" t="str">
        <f t="shared" si="35"/>
        <v/>
      </c>
      <c r="W324" s="120" t="str">
        <f t="shared" si="36"/>
        <v/>
      </c>
      <c r="X324" s="42" t="str">
        <f t="shared" si="37"/>
        <v/>
      </c>
    </row>
    <row r="325" spans="1:24" x14ac:dyDescent="0.25">
      <c r="A325" s="13" t="str">
        <f t="shared" si="38"/>
        <v/>
      </c>
      <c r="B325" s="75" t="str">
        <f>IF(Ansøgning!B307="","",Ansøgning!B307)</f>
        <v/>
      </c>
      <c r="C325" s="75" t="str">
        <f>IF(Ansøgning!C307="","",Ansøgning!C307)</f>
        <v/>
      </c>
      <c r="D325" s="75" t="str">
        <f>IF(Ansøgning!D307="","",Ansøgning!D307)</f>
        <v/>
      </c>
      <c r="E325" s="76" t="str">
        <f>IF(Ansøgning!E307="","",Ansøgning!E307)</f>
        <v/>
      </c>
      <c r="F325" s="76" t="str">
        <f>IF(Ansøgning!F307="","",Ansøgning!F307)</f>
        <v/>
      </c>
      <c r="G325" s="33" t="str">
        <f>IF(OR(E325="",F325=""),"",NETWORKDAYS(E325,F325,Lister!$D$7:$D$13))</f>
        <v/>
      </c>
      <c r="H325" s="76" t="str">
        <f>IF(Ansøgning!H307="","",Ansøgning!H307)</f>
        <v/>
      </c>
      <c r="I325" s="32" t="str">
        <f t="shared" si="32"/>
        <v/>
      </c>
      <c r="J325" s="77" t="str">
        <f>IF(Ansøgning!J307="","",Ansøgning!J307)</f>
        <v/>
      </c>
      <c r="K325" s="77" t="str">
        <f>IF(Ansøgning!K307="","",Ansøgning!K307)</f>
        <v/>
      </c>
      <c r="L325" s="46" t="str">
        <f t="shared" si="33"/>
        <v/>
      </c>
      <c r="M325" s="78" t="str">
        <f>IF(Ansøgning!M307="","",Ansøgning!M307)</f>
        <v/>
      </c>
      <c r="N325" s="31" t="str">
        <f t="shared" si="34"/>
        <v/>
      </c>
      <c r="O325" s="78" t="str">
        <f>IF(Ansøgning!O307="","",Ansøgning!O307)</f>
        <v/>
      </c>
      <c r="P325" s="78" t="str">
        <f>IF(Ansøgning!P307="","",Ansøgning!P307)</f>
        <v/>
      </c>
      <c r="Q325" s="78" t="str">
        <f>IF(Ansøgning!Q307="","",Ansøgning!Q307)</f>
        <v/>
      </c>
      <c r="R325" s="78" t="str">
        <f>IF(Ansøgning!R307="","",Ansøgning!R307)</f>
        <v/>
      </c>
      <c r="S325" s="46" t="str">
        <f>IFERROR(MAX(IF(OR(O325="",P325=""),"",IF(AND(AND(MONTH(E325)&gt;=7,MONTH(E325)&lt;8),AND(MONTH(F325)&gt;=7,MONTH(F325)&lt;8)),(NETWORKDAYS(E325,F325,Lister!$D$7:$D$13)-O325)*N325/NETWORKDAYS(Lister!$D$19,Lister!$E$19,Lister!$D$7:$D$13),IF(AND(AND(MONTH(E325)&gt;=7,MONTH(E325)&lt;8),MONTH(F325)&gt;7),(NETWORKDAYS(E325,Lister!$E$19,Lister!$D$7:$D$13)-O325)*N325/NETWORKDAYS(Lister!$D$19,Lister!$E$19,Lister!$D$7:$D$13),IF(MONTH(E325)&gt;7,0)))),0),"")</f>
        <v/>
      </c>
      <c r="T325" s="46" t="str">
        <f>IFERROR(MAX(IF(OR(O325="",P325=""),"",IF(AND(AND(MONTH(E325)&gt;=8,MONTH(E325)&lt;9),AND(MONTH(F325)&gt;=8,MONTH(F325)&lt;9)),(NETWORKDAYS(E325,F325,Lister!$D$7:$D$13)-P325)*N325/NETWORKDAYS(Lister!$D$20,Lister!$E$20,Lister!$D$7:$D$13),IF(AND(MONTH(E325)=7,MONTH(F325)=8),(NETWORKDAYS(Lister!$D$20,F325,Lister!$D$7:$D$13)-P325)*N325/NETWORKDAYS(Lister!$D$20,Lister!$E$20,Lister!$D$7:$D$13),IF(AND(MONTH(E325)=7,MONTH(F325)=7),0)))),0),"")</f>
        <v/>
      </c>
      <c r="U325" s="78" t="str">
        <f>IF(Ansøgning!U307="","",Ansøgning!U307)</f>
        <v/>
      </c>
      <c r="V325" s="119" t="str">
        <f t="shared" si="35"/>
        <v/>
      </c>
      <c r="W325" s="120" t="str">
        <f t="shared" si="36"/>
        <v/>
      </c>
      <c r="X325" s="42" t="str">
        <f t="shared" si="37"/>
        <v/>
      </c>
    </row>
    <row r="326" spans="1:24" x14ac:dyDescent="0.25">
      <c r="A326" s="13" t="str">
        <f t="shared" si="38"/>
        <v/>
      </c>
      <c r="B326" s="75" t="str">
        <f>IF(Ansøgning!B308="","",Ansøgning!B308)</f>
        <v/>
      </c>
      <c r="C326" s="75" t="str">
        <f>IF(Ansøgning!C308="","",Ansøgning!C308)</f>
        <v/>
      </c>
      <c r="D326" s="75" t="str">
        <f>IF(Ansøgning!D308="","",Ansøgning!D308)</f>
        <v/>
      </c>
      <c r="E326" s="76" t="str">
        <f>IF(Ansøgning!E308="","",Ansøgning!E308)</f>
        <v/>
      </c>
      <c r="F326" s="76" t="str">
        <f>IF(Ansøgning!F308="","",Ansøgning!F308)</f>
        <v/>
      </c>
      <c r="G326" s="33" t="str">
        <f>IF(OR(E326="",F326=""),"",NETWORKDAYS(E326,F326,Lister!$D$7:$D$13))</f>
        <v/>
      </c>
      <c r="H326" s="76" t="str">
        <f>IF(Ansøgning!H308="","",Ansøgning!H308)</f>
        <v/>
      </c>
      <c r="I326" s="32" t="str">
        <f t="shared" si="32"/>
        <v/>
      </c>
      <c r="J326" s="77" t="str">
        <f>IF(Ansøgning!J308="","",Ansøgning!J308)</f>
        <v/>
      </c>
      <c r="K326" s="77" t="str">
        <f>IF(Ansøgning!K308="","",Ansøgning!K308)</f>
        <v/>
      </c>
      <c r="L326" s="46" t="str">
        <f t="shared" si="33"/>
        <v/>
      </c>
      <c r="M326" s="78" t="str">
        <f>IF(Ansøgning!M308="","",Ansøgning!M308)</f>
        <v/>
      </c>
      <c r="N326" s="31" t="str">
        <f t="shared" si="34"/>
        <v/>
      </c>
      <c r="O326" s="78" t="str">
        <f>IF(Ansøgning!O308="","",Ansøgning!O308)</f>
        <v/>
      </c>
      <c r="P326" s="78" t="str">
        <f>IF(Ansøgning!P308="","",Ansøgning!P308)</f>
        <v/>
      </c>
      <c r="Q326" s="78" t="str">
        <f>IF(Ansøgning!Q308="","",Ansøgning!Q308)</f>
        <v/>
      </c>
      <c r="R326" s="78" t="str">
        <f>IF(Ansøgning!R308="","",Ansøgning!R308)</f>
        <v/>
      </c>
      <c r="S326" s="46" t="str">
        <f>IFERROR(MAX(IF(OR(O326="",P326=""),"",IF(AND(AND(MONTH(E326)&gt;=7,MONTH(E326)&lt;8),AND(MONTH(F326)&gt;=7,MONTH(F326)&lt;8)),(NETWORKDAYS(E326,F326,Lister!$D$7:$D$13)-O326)*N326/NETWORKDAYS(Lister!$D$19,Lister!$E$19,Lister!$D$7:$D$13),IF(AND(AND(MONTH(E326)&gt;=7,MONTH(E326)&lt;8),MONTH(F326)&gt;7),(NETWORKDAYS(E326,Lister!$E$19,Lister!$D$7:$D$13)-O326)*N326/NETWORKDAYS(Lister!$D$19,Lister!$E$19,Lister!$D$7:$D$13),IF(MONTH(E326)&gt;7,0)))),0),"")</f>
        <v/>
      </c>
      <c r="T326" s="46" t="str">
        <f>IFERROR(MAX(IF(OR(O326="",P326=""),"",IF(AND(AND(MONTH(E326)&gt;=8,MONTH(E326)&lt;9),AND(MONTH(F326)&gt;=8,MONTH(F326)&lt;9)),(NETWORKDAYS(E326,F326,Lister!$D$7:$D$13)-P326)*N326/NETWORKDAYS(Lister!$D$20,Lister!$E$20,Lister!$D$7:$D$13),IF(AND(MONTH(E326)=7,MONTH(F326)=8),(NETWORKDAYS(Lister!$D$20,F326,Lister!$D$7:$D$13)-P326)*N326/NETWORKDAYS(Lister!$D$20,Lister!$E$20,Lister!$D$7:$D$13),IF(AND(MONTH(E326)=7,MONTH(F326)=7),0)))),0),"")</f>
        <v/>
      </c>
      <c r="U326" s="78" t="str">
        <f>IF(Ansøgning!U308="","",Ansøgning!U308)</f>
        <v/>
      </c>
      <c r="V326" s="119" t="str">
        <f t="shared" si="35"/>
        <v/>
      </c>
      <c r="W326" s="120" t="str">
        <f t="shared" si="36"/>
        <v/>
      </c>
      <c r="X326" s="42" t="str">
        <f t="shared" si="37"/>
        <v/>
      </c>
    </row>
    <row r="327" spans="1:24" x14ac:dyDescent="0.25">
      <c r="A327" s="13" t="str">
        <f t="shared" si="38"/>
        <v/>
      </c>
      <c r="B327" s="75" t="str">
        <f>IF(Ansøgning!B309="","",Ansøgning!B309)</f>
        <v/>
      </c>
      <c r="C327" s="75" t="str">
        <f>IF(Ansøgning!C309="","",Ansøgning!C309)</f>
        <v/>
      </c>
      <c r="D327" s="75" t="str">
        <f>IF(Ansøgning!D309="","",Ansøgning!D309)</f>
        <v/>
      </c>
      <c r="E327" s="76" t="str">
        <f>IF(Ansøgning!E309="","",Ansøgning!E309)</f>
        <v/>
      </c>
      <c r="F327" s="76" t="str">
        <f>IF(Ansøgning!F309="","",Ansøgning!F309)</f>
        <v/>
      </c>
      <c r="G327" s="33" t="str">
        <f>IF(OR(E327="",F327=""),"",NETWORKDAYS(E327,F327,Lister!$D$7:$D$13))</f>
        <v/>
      </c>
      <c r="H327" s="76" t="str">
        <f>IF(Ansøgning!H309="","",Ansøgning!H309)</f>
        <v/>
      </c>
      <c r="I327" s="32" t="str">
        <f t="shared" si="32"/>
        <v/>
      </c>
      <c r="J327" s="77" t="str">
        <f>IF(Ansøgning!J309="","",Ansøgning!J309)</f>
        <v/>
      </c>
      <c r="K327" s="77" t="str">
        <f>IF(Ansøgning!K309="","",Ansøgning!K309)</f>
        <v/>
      </c>
      <c r="L327" s="46" t="str">
        <f t="shared" si="33"/>
        <v/>
      </c>
      <c r="M327" s="78" t="str">
        <f>IF(Ansøgning!M309="","",Ansøgning!M309)</f>
        <v/>
      </c>
      <c r="N327" s="31" t="str">
        <f t="shared" si="34"/>
        <v/>
      </c>
      <c r="O327" s="78" t="str">
        <f>IF(Ansøgning!O309="","",Ansøgning!O309)</f>
        <v/>
      </c>
      <c r="P327" s="78" t="str">
        <f>IF(Ansøgning!P309="","",Ansøgning!P309)</f>
        <v/>
      </c>
      <c r="Q327" s="78" t="str">
        <f>IF(Ansøgning!Q309="","",Ansøgning!Q309)</f>
        <v/>
      </c>
      <c r="R327" s="78" t="str">
        <f>IF(Ansøgning!R309="","",Ansøgning!R309)</f>
        <v/>
      </c>
      <c r="S327" s="46" t="str">
        <f>IFERROR(MAX(IF(OR(O327="",P327=""),"",IF(AND(AND(MONTH(E327)&gt;=7,MONTH(E327)&lt;8),AND(MONTH(F327)&gt;=7,MONTH(F327)&lt;8)),(NETWORKDAYS(E327,F327,Lister!$D$7:$D$13)-O327)*N327/NETWORKDAYS(Lister!$D$19,Lister!$E$19,Lister!$D$7:$D$13),IF(AND(AND(MONTH(E327)&gt;=7,MONTH(E327)&lt;8),MONTH(F327)&gt;7),(NETWORKDAYS(E327,Lister!$E$19,Lister!$D$7:$D$13)-O327)*N327/NETWORKDAYS(Lister!$D$19,Lister!$E$19,Lister!$D$7:$D$13),IF(MONTH(E327)&gt;7,0)))),0),"")</f>
        <v/>
      </c>
      <c r="T327" s="46" t="str">
        <f>IFERROR(MAX(IF(OR(O327="",P327=""),"",IF(AND(AND(MONTH(E327)&gt;=8,MONTH(E327)&lt;9),AND(MONTH(F327)&gt;=8,MONTH(F327)&lt;9)),(NETWORKDAYS(E327,F327,Lister!$D$7:$D$13)-P327)*N327/NETWORKDAYS(Lister!$D$20,Lister!$E$20,Lister!$D$7:$D$13),IF(AND(MONTH(E327)=7,MONTH(F327)=8),(NETWORKDAYS(Lister!$D$20,F327,Lister!$D$7:$D$13)-P327)*N327/NETWORKDAYS(Lister!$D$20,Lister!$E$20,Lister!$D$7:$D$13),IF(AND(MONTH(E327)=7,MONTH(F327)=7),0)))),0),"")</f>
        <v/>
      </c>
      <c r="U327" s="78" t="str">
        <f>IF(Ansøgning!U309="","",Ansøgning!U309)</f>
        <v/>
      </c>
      <c r="V327" s="119" t="str">
        <f t="shared" si="35"/>
        <v/>
      </c>
      <c r="W327" s="120" t="str">
        <f t="shared" si="36"/>
        <v/>
      </c>
      <c r="X327" s="42" t="str">
        <f t="shared" si="37"/>
        <v/>
      </c>
    </row>
    <row r="328" spans="1:24" x14ac:dyDescent="0.25">
      <c r="A328" s="13" t="str">
        <f t="shared" si="38"/>
        <v/>
      </c>
      <c r="B328" s="75" t="str">
        <f>IF(Ansøgning!B310="","",Ansøgning!B310)</f>
        <v/>
      </c>
      <c r="C328" s="75" t="str">
        <f>IF(Ansøgning!C310="","",Ansøgning!C310)</f>
        <v/>
      </c>
      <c r="D328" s="75" t="str">
        <f>IF(Ansøgning!D310="","",Ansøgning!D310)</f>
        <v/>
      </c>
      <c r="E328" s="76" t="str">
        <f>IF(Ansøgning!E310="","",Ansøgning!E310)</f>
        <v/>
      </c>
      <c r="F328" s="76" t="str">
        <f>IF(Ansøgning!F310="","",Ansøgning!F310)</f>
        <v/>
      </c>
      <c r="G328" s="33" t="str">
        <f>IF(OR(E328="",F328=""),"",NETWORKDAYS(E328,F328,Lister!$D$7:$D$13))</f>
        <v/>
      </c>
      <c r="H328" s="76" t="str">
        <f>IF(Ansøgning!H310="","",Ansøgning!H310)</f>
        <v/>
      </c>
      <c r="I328" s="32" t="str">
        <f t="shared" si="32"/>
        <v/>
      </c>
      <c r="J328" s="77" t="str">
        <f>IF(Ansøgning!J310="","",Ansøgning!J310)</f>
        <v/>
      </c>
      <c r="K328" s="77" t="str">
        <f>IF(Ansøgning!K310="","",Ansøgning!K310)</f>
        <v/>
      </c>
      <c r="L328" s="46" t="str">
        <f t="shared" si="33"/>
        <v/>
      </c>
      <c r="M328" s="78" t="str">
        <f>IF(Ansøgning!M310="","",Ansøgning!M310)</f>
        <v/>
      </c>
      <c r="N328" s="31" t="str">
        <f t="shared" si="34"/>
        <v/>
      </c>
      <c r="O328" s="78" t="str">
        <f>IF(Ansøgning!O310="","",Ansøgning!O310)</f>
        <v/>
      </c>
      <c r="P328" s="78" t="str">
        <f>IF(Ansøgning!P310="","",Ansøgning!P310)</f>
        <v/>
      </c>
      <c r="Q328" s="78" t="str">
        <f>IF(Ansøgning!Q310="","",Ansøgning!Q310)</f>
        <v/>
      </c>
      <c r="R328" s="78" t="str">
        <f>IF(Ansøgning!R310="","",Ansøgning!R310)</f>
        <v/>
      </c>
      <c r="S328" s="46" t="str">
        <f>IFERROR(MAX(IF(OR(O328="",P328=""),"",IF(AND(AND(MONTH(E328)&gt;=7,MONTH(E328)&lt;8),AND(MONTH(F328)&gt;=7,MONTH(F328)&lt;8)),(NETWORKDAYS(E328,F328,Lister!$D$7:$D$13)-O328)*N328/NETWORKDAYS(Lister!$D$19,Lister!$E$19,Lister!$D$7:$D$13),IF(AND(AND(MONTH(E328)&gt;=7,MONTH(E328)&lt;8),MONTH(F328)&gt;7),(NETWORKDAYS(E328,Lister!$E$19,Lister!$D$7:$D$13)-O328)*N328/NETWORKDAYS(Lister!$D$19,Lister!$E$19,Lister!$D$7:$D$13),IF(MONTH(E328)&gt;7,0)))),0),"")</f>
        <v/>
      </c>
      <c r="T328" s="46" t="str">
        <f>IFERROR(MAX(IF(OR(O328="",P328=""),"",IF(AND(AND(MONTH(E328)&gt;=8,MONTH(E328)&lt;9),AND(MONTH(F328)&gt;=8,MONTH(F328)&lt;9)),(NETWORKDAYS(E328,F328,Lister!$D$7:$D$13)-P328)*N328/NETWORKDAYS(Lister!$D$20,Lister!$E$20,Lister!$D$7:$D$13),IF(AND(MONTH(E328)=7,MONTH(F328)=8),(NETWORKDAYS(Lister!$D$20,F328,Lister!$D$7:$D$13)-P328)*N328/NETWORKDAYS(Lister!$D$20,Lister!$E$20,Lister!$D$7:$D$13),IF(AND(MONTH(E328)=7,MONTH(F328)=7),0)))),0),"")</f>
        <v/>
      </c>
      <c r="U328" s="78" t="str">
        <f>IF(Ansøgning!U310="","",Ansøgning!U310)</f>
        <v/>
      </c>
      <c r="V328" s="119" t="str">
        <f t="shared" si="35"/>
        <v/>
      </c>
      <c r="W328" s="120" t="str">
        <f t="shared" si="36"/>
        <v/>
      </c>
      <c r="X328" s="42" t="str">
        <f t="shared" si="37"/>
        <v/>
      </c>
    </row>
    <row r="329" spans="1:24" x14ac:dyDescent="0.25">
      <c r="A329" s="13" t="str">
        <f t="shared" si="38"/>
        <v/>
      </c>
      <c r="B329" s="75" t="str">
        <f>IF(Ansøgning!B311="","",Ansøgning!B311)</f>
        <v/>
      </c>
      <c r="C329" s="75" t="str">
        <f>IF(Ansøgning!C311="","",Ansøgning!C311)</f>
        <v/>
      </c>
      <c r="D329" s="75" t="str">
        <f>IF(Ansøgning!D311="","",Ansøgning!D311)</f>
        <v/>
      </c>
      <c r="E329" s="76" t="str">
        <f>IF(Ansøgning!E311="","",Ansøgning!E311)</f>
        <v/>
      </c>
      <c r="F329" s="76" t="str">
        <f>IF(Ansøgning!F311="","",Ansøgning!F311)</f>
        <v/>
      </c>
      <c r="G329" s="33" t="str">
        <f>IF(OR(E329="",F329=""),"",NETWORKDAYS(E329,F329,Lister!$D$7:$D$13))</f>
        <v/>
      </c>
      <c r="H329" s="76" t="str">
        <f>IF(Ansøgning!H311="","",Ansøgning!H311)</f>
        <v/>
      </c>
      <c r="I329" s="32" t="str">
        <f t="shared" si="32"/>
        <v/>
      </c>
      <c r="J329" s="77" t="str">
        <f>IF(Ansøgning!J311="","",Ansøgning!J311)</f>
        <v/>
      </c>
      <c r="K329" s="77" t="str">
        <f>IF(Ansøgning!K311="","",Ansøgning!K311)</f>
        <v/>
      </c>
      <c r="L329" s="46" t="str">
        <f t="shared" si="33"/>
        <v/>
      </c>
      <c r="M329" s="78" t="str">
        <f>IF(Ansøgning!M311="","",Ansøgning!M311)</f>
        <v/>
      </c>
      <c r="N329" s="31" t="str">
        <f t="shared" si="34"/>
        <v/>
      </c>
      <c r="O329" s="78" t="str">
        <f>IF(Ansøgning!O311="","",Ansøgning!O311)</f>
        <v/>
      </c>
      <c r="P329" s="78" t="str">
        <f>IF(Ansøgning!P311="","",Ansøgning!P311)</f>
        <v/>
      </c>
      <c r="Q329" s="78" t="str">
        <f>IF(Ansøgning!Q311="","",Ansøgning!Q311)</f>
        <v/>
      </c>
      <c r="R329" s="78" t="str">
        <f>IF(Ansøgning!R311="","",Ansøgning!R311)</f>
        <v/>
      </c>
      <c r="S329" s="46" t="str">
        <f>IFERROR(MAX(IF(OR(O329="",P329=""),"",IF(AND(AND(MONTH(E329)&gt;=7,MONTH(E329)&lt;8),AND(MONTH(F329)&gt;=7,MONTH(F329)&lt;8)),(NETWORKDAYS(E329,F329,Lister!$D$7:$D$13)-O329)*N329/NETWORKDAYS(Lister!$D$19,Lister!$E$19,Lister!$D$7:$D$13),IF(AND(AND(MONTH(E329)&gt;=7,MONTH(E329)&lt;8),MONTH(F329)&gt;7),(NETWORKDAYS(E329,Lister!$E$19,Lister!$D$7:$D$13)-O329)*N329/NETWORKDAYS(Lister!$D$19,Lister!$E$19,Lister!$D$7:$D$13),IF(MONTH(E329)&gt;7,0)))),0),"")</f>
        <v/>
      </c>
      <c r="T329" s="46" t="str">
        <f>IFERROR(MAX(IF(OR(O329="",P329=""),"",IF(AND(AND(MONTH(E329)&gt;=8,MONTH(E329)&lt;9),AND(MONTH(F329)&gt;=8,MONTH(F329)&lt;9)),(NETWORKDAYS(E329,F329,Lister!$D$7:$D$13)-P329)*N329/NETWORKDAYS(Lister!$D$20,Lister!$E$20,Lister!$D$7:$D$13),IF(AND(MONTH(E329)=7,MONTH(F329)=8),(NETWORKDAYS(Lister!$D$20,F329,Lister!$D$7:$D$13)-P329)*N329/NETWORKDAYS(Lister!$D$20,Lister!$E$20,Lister!$D$7:$D$13),IF(AND(MONTH(E329)=7,MONTH(F329)=7),0)))),0),"")</f>
        <v/>
      </c>
      <c r="U329" s="78" t="str">
        <f>IF(Ansøgning!U311="","",Ansøgning!U311)</f>
        <v/>
      </c>
      <c r="V329" s="119" t="str">
        <f t="shared" si="35"/>
        <v/>
      </c>
      <c r="W329" s="120" t="str">
        <f t="shared" si="36"/>
        <v/>
      </c>
      <c r="X329" s="42" t="str">
        <f t="shared" si="37"/>
        <v/>
      </c>
    </row>
    <row r="330" spans="1:24" x14ac:dyDescent="0.25">
      <c r="A330" s="13" t="str">
        <f t="shared" si="38"/>
        <v/>
      </c>
      <c r="B330" s="75" t="str">
        <f>IF(Ansøgning!B312="","",Ansøgning!B312)</f>
        <v/>
      </c>
      <c r="C330" s="75" t="str">
        <f>IF(Ansøgning!C312="","",Ansøgning!C312)</f>
        <v/>
      </c>
      <c r="D330" s="75" t="str">
        <f>IF(Ansøgning!D312="","",Ansøgning!D312)</f>
        <v/>
      </c>
      <c r="E330" s="76" t="str">
        <f>IF(Ansøgning!E312="","",Ansøgning!E312)</f>
        <v/>
      </c>
      <c r="F330" s="76" t="str">
        <f>IF(Ansøgning!F312="","",Ansøgning!F312)</f>
        <v/>
      </c>
      <c r="G330" s="33" t="str">
        <f>IF(OR(E330="",F330=""),"",NETWORKDAYS(E330,F330,Lister!$D$7:$D$13))</f>
        <v/>
      </c>
      <c r="H330" s="76" t="str">
        <f>IF(Ansøgning!H312="","",Ansøgning!H312)</f>
        <v/>
      </c>
      <c r="I330" s="32" t="str">
        <f t="shared" si="32"/>
        <v/>
      </c>
      <c r="J330" s="77" t="str">
        <f>IF(Ansøgning!J312="","",Ansøgning!J312)</f>
        <v/>
      </c>
      <c r="K330" s="77" t="str">
        <f>IF(Ansøgning!K312="","",Ansøgning!K312)</f>
        <v/>
      </c>
      <c r="L330" s="46" t="str">
        <f t="shared" si="33"/>
        <v/>
      </c>
      <c r="M330" s="78" t="str">
        <f>IF(Ansøgning!M312="","",Ansøgning!M312)</f>
        <v/>
      </c>
      <c r="N330" s="31" t="str">
        <f t="shared" si="34"/>
        <v/>
      </c>
      <c r="O330" s="78" t="str">
        <f>IF(Ansøgning!O312="","",Ansøgning!O312)</f>
        <v/>
      </c>
      <c r="P330" s="78" t="str">
        <f>IF(Ansøgning!P312="","",Ansøgning!P312)</f>
        <v/>
      </c>
      <c r="Q330" s="78" t="str">
        <f>IF(Ansøgning!Q312="","",Ansøgning!Q312)</f>
        <v/>
      </c>
      <c r="R330" s="78" t="str">
        <f>IF(Ansøgning!R312="","",Ansøgning!R312)</f>
        <v/>
      </c>
      <c r="S330" s="46" t="str">
        <f>IFERROR(MAX(IF(OR(O330="",P330=""),"",IF(AND(AND(MONTH(E330)&gt;=7,MONTH(E330)&lt;8),AND(MONTH(F330)&gt;=7,MONTH(F330)&lt;8)),(NETWORKDAYS(E330,F330,Lister!$D$7:$D$13)-O330)*N330/NETWORKDAYS(Lister!$D$19,Lister!$E$19,Lister!$D$7:$D$13),IF(AND(AND(MONTH(E330)&gt;=7,MONTH(E330)&lt;8),MONTH(F330)&gt;7),(NETWORKDAYS(E330,Lister!$E$19,Lister!$D$7:$D$13)-O330)*N330/NETWORKDAYS(Lister!$D$19,Lister!$E$19,Lister!$D$7:$D$13),IF(MONTH(E330)&gt;7,0)))),0),"")</f>
        <v/>
      </c>
      <c r="T330" s="46" t="str">
        <f>IFERROR(MAX(IF(OR(O330="",P330=""),"",IF(AND(AND(MONTH(E330)&gt;=8,MONTH(E330)&lt;9),AND(MONTH(F330)&gt;=8,MONTH(F330)&lt;9)),(NETWORKDAYS(E330,F330,Lister!$D$7:$D$13)-P330)*N330/NETWORKDAYS(Lister!$D$20,Lister!$E$20,Lister!$D$7:$D$13),IF(AND(MONTH(E330)=7,MONTH(F330)=8),(NETWORKDAYS(Lister!$D$20,F330,Lister!$D$7:$D$13)-P330)*N330/NETWORKDAYS(Lister!$D$20,Lister!$E$20,Lister!$D$7:$D$13),IF(AND(MONTH(E330)=7,MONTH(F330)=7),0)))),0),"")</f>
        <v/>
      </c>
      <c r="U330" s="78" t="str">
        <f>IF(Ansøgning!U312="","",Ansøgning!U312)</f>
        <v/>
      </c>
      <c r="V330" s="119" t="str">
        <f t="shared" si="35"/>
        <v/>
      </c>
      <c r="W330" s="120" t="str">
        <f t="shared" si="36"/>
        <v/>
      </c>
      <c r="X330" s="42" t="str">
        <f t="shared" si="37"/>
        <v/>
      </c>
    </row>
    <row r="331" spans="1:24" x14ac:dyDescent="0.25">
      <c r="A331" s="13" t="str">
        <f t="shared" si="38"/>
        <v/>
      </c>
      <c r="B331" s="75" t="str">
        <f>IF(Ansøgning!B313="","",Ansøgning!B313)</f>
        <v/>
      </c>
      <c r="C331" s="75" t="str">
        <f>IF(Ansøgning!C313="","",Ansøgning!C313)</f>
        <v/>
      </c>
      <c r="D331" s="75" t="str">
        <f>IF(Ansøgning!D313="","",Ansøgning!D313)</f>
        <v/>
      </c>
      <c r="E331" s="76" t="str">
        <f>IF(Ansøgning!E313="","",Ansøgning!E313)</f>
        <v/>
      </c>
      <c r="F331" s="76" t="str">
        <f>IF(Ansøgning!F313="","",Ansøgning!F313)</f>
        <v/>
      </c>
      <c r="G331" s="33" t="str">
        <f>IF(OR(E331="",F331=""),"",NETWORKDAYS(E331,F331,Lister!$D$7:$D$13))</f>
        <v/>
      </c>
      <c r="H331" s="76" t="str">
        <f>IF(Ansøgning!H313="","",Ansøgning!H313)</f>
        <v/>
      </c>
      <c r="I331" s="32" t="str">
        <f t="shared" si="32"/>
        <v/>
      </c>
      <c r="J331" s="77" t="str">
        <f>IF(Ansøgning!J313="","",Ansøgning!J313)</f>
        <v/>
      </c>
      <c r="K331" s="77" t="str">
        <f>IF(Ansøgning!K313="","",Ansøgning!K313)</f>
        <v/>
      </c>
      <c r="L331" s="46" t="str">
        <f t="shared" si="33"/>
        <v/>
      </c>
      <c r="M331" s="78" t="str">
        <f>IF(Ansøgning!M313="","",Ansøgning!M313)</f>
        <v/>
      </c>
      <c r="N331" s="31" t="str">
        <f t="shared" si="34"/>
        <v/>
      </c>
      <c r="O331" s="78" t="str">
        <f>IF(Ansøgning!O313="","",Ansøgning!O313)</f>
        <v/>
      </c>
      <c r="P331" s="78" t="str">
        <f>IF(Ansøgning!P313="","",Ansøgning!P313)</f>
        <v/>
      </c>
      <c r="Q331" s="78" t="str">
        <f>IF(Ansøgning!Q313="","",Ansøgning!Q313)</f>
        <v/>
      </c>
      <c r="R331" s="78" t="str">
        <f>IF(Ansøgning!R313="","",Ansøgning!R313)</f>
        <v/>
      </c>
      <c r="S331" s="46" t="str">
        <f>IFERROR(MAX(IF(OR(O331="",P331=""),"",IF(AND(AND(MONTH(E331)&gt;=7,MONTH(E331)&lt;8),AND(MONTH(F331)&gt;=7,MONTH(F331)&lt;8)),(NETWORKDAYS(E331,F331,Lister!$D$7:$D$13)-O331)*N331/NETWORKDAYS(Lister!$D$19,Lister!$E$19,Lister!$D$7:$D$13),IF(AND(AND(MONTH(E331)&gt;=7,MONTH(E331)&lt;8),MONTH(F331)&gt;7),(NETWORKDAYS(E331,Lister!$E$19,Lister!$D$7:$D$13)-O331)*N331/NETWORKDAYS(Lister!$D$19,Lister!$E$19,Lister!$D$7:$D$13),IF(MONTH(E331)&gt;7,0)))),0),"")</f>
        <v/>
      </c>
      <c r="T331" s="46" t="str">
        <f>IFERROR(MAX(IF(OR(O331="",P331=""),"",IF(AND(AND(MONTH(E331)&gt;=8,MONTH(E331)&lt;9),AND(MONTH(F331)&gt;=8,MONTH(F331)&lt;9)),(NETWORKDAYS(E331,F331,Lister!$D$7:$D$13)-P331)*N331/NETWORKDAYS(Lister!$D$20,Lister!$E$20,Lister!$D$7:$D$13),IF(AND(MONTH(E331)=7,MONTH(F331)=8),(NETWORKDAYS(Lister!$D$20,F331,Lister!$D$7:$D$13)-P331)*N331/NETWORKDAYS(Lister!$D$20,Lister!$E$20,Lister!$D$7:$D$13),IF(AND(MONTH(E331)=7,MONTH(F331)=7),0)))),0),"")</f>
        <v/>
      </c>
      <c r="U331" s="78" t="str">
        <f>IF(Ansøgning!U313="","",Ansøgning!U313)</f>
        <v/>
      </c>
      <c r="V331" s="119" t="str">
        <f t="shared" si="35"/>
        <v/>
      </c>
      <c r="W331" s="120" t="str">
        <f t="shared" si="36"/>
        <v/>
      </c>
      <c r="X331" s="42" t="str">
        <f t="shared" si="37"/>
        <v/>
      </c>
    </row>
    <row r="332" spans="1:24" x14ac:dyDescent="0.25">
      <c r="A332" s="13" t="str">
        <f t="shared" si="38"/>
        <v/>
      </c>
      <c r="B332" s="75" t="str">
        <f>IF(Ansøgning!B314="","",Ansøgning!B314)</f>
        <v/>
      </c>
      <c r="C332" s="75" t="str">
        <f>IF(Ansøgning!C314="","",Ansøgning!C314)</f>
        <v/>
      </c>
      <c r="D332" s="75" t="str">
        <f>IF(Ansøgning!D314="","",Ansøgning!D314)</f>
        <v/>
      </c>
      <c r="E332" s="76" t="str">
        <f>IF(Ansøgning!E314="","",Ansøgning!E314)</f>
        <v/>
      </c>
      <c r="F332" s="76" t="str">
        <f>IF(Ansøgning!F314="","",Ansøgning!F314)</f>
        <v/>
      </c>
      <c r="G332" s="33" t="str">
        <f>IF(OR(E332="",F332=""),"",NETWORKDAYS(E332,F332,Lister!$D$7:$D$13))</f>
        <v/>
      </c>
      <c r="H332" s="76" t="str">
        <f>IF(Ansøgning!H314="","",Ansøgning!H314)</f>
        <v/>
      </c>
      <c r="I332" s="32" t="str">
        <f t="shared" si="32"/>
        <v/>
      </c>
      <c r="J332" s="77" t="str">
        <f>IF(Ansøgning!J314="","",Ansøgning!J314)</f>
        <v/>
      </c>
      <c r="K332" s="77" t="str">
        <f>IF(Ansøgning!K314="","",Ansøgning!K314)</f>
        <v/>
      </c>
      <c r="L332" s="46" t="str">
        <f t="shared" si="33"/>
        <v/>
      </c>
      <c r="M332" s="78" t="str">
        <f>IF(Ansøgning!M314="","",Ansøgning!M314)</f>
        <v/>
      </c>
      <c r="N332" s="31" t="str">
        <f t="shared" si="34"/>
        <v/>
      </c>
      <c r="O332" s="78" t="str">
        <f>IF(Ansøgning!O314="","",Ansøgning!O314)</f>
        <v/>
      </c>
      <c r="P332" s="78" t="str">
        <f>IF(Ansøgning!P314="","",Ansøgning!P314)</f>
        <v/>
      </c>
      <c r="Q332" s="78" t="str">
        <f>IF(Ansøgning!Q314="","",Ansøgning!Q314)</f>
        <v/>
      </c>
      <c r="R332" s="78" t="str">
        <f>IF(Ansøgning!R314="","",Ansøgning!R314)</f>
        <v/>
      </c>
      <c r="S332" s="46" t="str">
        <f>IFERROR(MAX(IF(OR(O332="",P332=""),"",IF(AND(AND(MONTH(E332)&gt;=7,MONTH(E332)&lt;8),AND(MONTH(F332)&gt;=7,MONTH(F332)&lt;8)),(NETWORKDAYS(E332,F332,Lister!$D$7:$D$13)-O332)*N332/NETWORKDAYS(Lister!$D$19,Lister!$E$19,Lister!$D$7:$D$13),IF(AND(AND(MONTH(E332)&gt;=7,MONTH(E332)&lt;8),MONTH(F332)&gt;7),(NETWORKDAYS(E332,Lister!$E$19,Lister!$D$7:$D$13)-O332)*N332/NETWORKDAYS(Lister!$D$19,Lister!$E$19,Lister!$D$7:$D$13),IF(MONTH(E332)&gt;7,0)))),0),"")</f>
        <v/>
      </c>
      <c r="T332" s="46" t="str">
        <f>IFERROR(MAX(IF(OR(O332="",P332=""),"",IF(AND(AND(MONTH(E332)&gt;=8,MONTH(E332)&lt;9),AND(MONTH(F332)&gt;=8,MONTH(F332)&lt;9)),(NETWORKDAYS(E332,F332,Lister!$D$7:$D$13)-P332)*N332/NETWORKDAYS(Lister!$D$20,Lister!$E$20,Lister!$D$7:$D$13),IF(AND(MONTH(E332)=7,MONTH(F332)=8),(NETWORKDAYS(Lister!$D$20,F332,Lister!$D$7:$D$13)-P332)*N332/NETWORKDAYS(Lister!$D$20,Lister!$E$20,Lister!$D$7:$D$13),IF(AND(MONTH(E332)=7,MONTH(F332)=7),0)))),0),"")</f>
        <v/>
      </c>
      <c r="U332" s="78" t="str">
        <f>IF(Ansøgning!U314="","",Ansøgning!U314)</f>
        <v/>
      </c>
      <c r="V332" s="119" t="str">
        <f t="shared" si="35"/>
        <v/>
      </c>
      <c r="W332" s="120" t="str">
        <f t="shared" si="36"/>
        <v/>
      </c>
      <c r="X332" s="42" t="str">
        <f t="shared" si="37"/>
        <v/>
      </c>
    </row>
    <row r="333" spans="1:24" x14ac:dyDescent="0.25">
      <c r="A333" s="13" t="str">
        <f t="shared" si="38"/>
        <v/>
      </c>
      <c r="B333" s="75" t="str">
        <f>IF(Ansøgning!B315="","",Ansøgning!B315)</f>
        <v/>
      </c>
      <c r="C333" s="75" t="str">
        <f>IF(Ansøgning!C315="","",Ansøgning!C315)</f>
        <v/>
      </c>
      <c r="D333" s="75" t="str">
        <f>IF(Ansøgning!D315="","",Ansøgning!D315)</f>
        <v/>
      </c>
      <c r="E333" s="76" t="str">
        <f>IF(Ansøgning!E315="","",Ansøgning!E315)</f>
        <v/>
      </c>
      <c r="F333" s="76" t="str">
        <f>IF(Ansøgning!F315="","",Ansøgning!F315)</f>
        <v/>
      </c>
      <c r="G333" s="33" t="str">
        <f>IF(OR(E333="",F333=""),"",NETWORKDAYS(E333,F333,Lister!$D$7:$D$13))</f>
        <v/>
      </c>
      <c r="H333" s="76" t="str">
        <f>IF(Ansøgning!H315="","",Ansøgning!H315)</f>
        <v/>
      </c>
      <c r="I333" s="32" t="str">
        <f t="shared" si="32"/>
        <v/>
      </c>
      <c r="J333" s="77" t="str">
        <f>IF(Ansøgning!J315="","",Ansøgning!J315)</f>
        <v/>
      </c>
      <c r="K333" s="77" t="str">
        <f>IF(Ansøgning!K315="","",Ansøgning!K315)</f>
        <v/>
      </c>
      <c r="L333" s="46" t="str">
        <f t="shared" si="33"/>
        <v/>
      </c>
      <c r="M333" s="78" t="str">
        <f>IF(Ansøgning!M315="","",Ansøgning!M315)</f>
        <v/>
      </c>
      <c r="N333" s="31" t="str">
        <f t="shared" si="34"/>
        <v/>
      </c>
      <c r="O333" s="78" t="str">
        <f>IF(Ansøgning!O315="","",Ansøgning!O315)</f>
        <v/>
      </c>
      <c r="P333" s="78" t="str">
        <f>IF(Ansøgning!P315="","",Ansøgning!P315)</f>
        <v/>
      </c>
      <c r="Q333" s="78" t="str">
        <f>IF(Ansøgning!Q315="","",Ansøgning!Q315)</f>
        <v/>
      </c>
      <c r="R333" s="78" t="str">
        <f>IF(Ansøgning!R315="","",Ansøgning!R315)</f>
        <v/>
      </c>
      <c r="S333" s="46" t="str">
        <f>IFERROR(MAX(IF(OR(O333="",P333=""),"",IF(AND(AND(MONTH(E333)&gt;=7,MONTH(E333)&lt;8),AND(MONTH(F333)&gt;=7,MONTH(F333)&lt;8)),(NETWORKDAYS(E333,F333,Lister!$D$7:$D$13)-O333)*N333/NETWORKDAYS(Lister!$D$19,Lister!$E$19,Lister!$D$7:$D$13),IF(AND(AND(MONTH(E333)&gt;=7,MONTH(E333)&lt;8),MONTH(F333)&gt;7),(NETWORKDAYS(E333,Lister!$E$19,Lister!$D$7:$D$13)-O333)*N333/NETWORKDAYS(Lister!$D$19,Lister!$E$19,Lister!$D$7:$D$13),IF(MONTH(E333)&gt;7,0)))),0),"")</f>
        <v/>
      </c>
      <c r="T333" s="46" t="str">
        <f>IFERROR(MAX(IF(OR(O333="",P333=""),"",IF(AND(AND(MONTH(E333)&gt;=8,MONTH(E333)&lt;9),AND(MONTH(F333)&gt;=8,MONTH(F333)&lt;9)),(NETWORKDAYS(E333,F333,Lister!$D$7:$D$13)-P333)*N333/NETWORKDAYS(Lister!$D$20,Lister!$E$20,Lister!$D$7:$D$13),IF(AND(MONTH(E333)=7,MONTH(F333)=8),(NETWORKDAYS(Lister!$D$20,F333,Lister!$D$7:$D$13)-P333)*N333/NETWORKDAYS(Lister!$D$20,Lister!$E$20,Lister!$D$7:$D$13),IF(AND(MONTH(E333)=7,MONTH(F333)=7),0)))),0),"")</f>
        <v/>
      </c>
      <c r="U333" s="78" t="str">
        <f>IF(Ansøgning!U315="","",Ansøgning!U315)</f>
        <v/>
      </c>
      <c r="V333" s="119" t="str">
        <f t="shared" si="35"/>
        <v/>
      </c>
      <c r="W333" s="120" t="str">
        <f t="shared" si="36"/>
        <v/>
      </c>
      <c r="X333" s="42" t="str">
        <f t="shared" si="37"/>
        <v/>
      </c>
    </row>
    <row r="334" spans="1:24" x14ac:dyDescent="0.25">
      <c r="A334" s="13" t="str">
        <f t="shared" si="38"/>
        <v/>
      </c>
      <c r="B334" s="75" t="str">
        <f>IF(Ansøgning!B316="","",Ansøgning!B316)</f>
        <v/>
      </c>
      <c r="C334" s="75" t="str">
        <f>IF(Ansøgning!C316="","",Ansøgning!C316)</f>
        <v/>
      </c>
      <c r="D334" s="75" t="str">
        <f>IF(Ansøgning!D316="","",Ansøgning!D316)</f>
        <v/>
      </c>
      <c r="E334" s="76" t="str">
        <f>IF(Ansøgning!E316="","",Ansøgning!E316)</f>
        <v/>
      </c>
      <c r="F334" s="76" t="str">
        <f>IF(Ansøgning!F316="","",Ansøgning!F316)</f>
        <v/>
      </c>
      <c r="G334" s="33" t="str">
        <f>IF(OR(E334="",F334=""),"",NETWORKDAYS(E334,F334,Lister!$D$7:$D$13))</f>
        <v/>
      </c>
      <c r="H334" s="76" t="str">
        <f>IF(Ansøgning!H316="","",Ansøgning!H316)</f>
        <v/>
      </c>
      <c r="I334" s="32" t="str">
        <f t="shared" si="32"/>
        <v/>
      </c>
      <c r="J334" s="77" t="str">
        <f>IF(Ansøgning!J316="","",Ansøgning!J316)</f>
        <v/>
      </c>
      <c r="K334" s="77" t="str">
        <f>IF(Ansøgning!K316="","",Ansøgning!K316)</f>
        <v/>
      </c>
      <c r="L334" s="46" t="str">
        <f t="shared" si="33"/>
        <v/>
      </c>
      <c r="M334" s="78" t="str">
        <f>IF(Ansøgning!M316="","",Ansøgning!M316)</f>
        <v/>
      </c>
      <c r="N334" s="31" t="str">
        <f t="shared" si="34"/>
        <v/>
      </c>
      <c r="O334" s="78" t="str">
        <f>IF(Ansøgning!O316="","",Ansøgning!O316)</f>
        <v/>
      </c>
      <c r="P334" s="78" t="str">
        <f>IF(Ansøgning!P316="","",Ansøgning!P316)</f>
        <v/>
      </c>
      <c r="Q334" s="78" t="str">
        <f>IF(Ansøgning!Q316="","",Ansøgning!Q316)</f>
        <v/>
      </c>
      <c r="R334" s="78" t="str">
        <f>IF(Ansøgning!R316="","",Ansøgning!R316)</f>
        <v/>
      </c>
      <c r="S334" s="46" t="str">
        <f>IFERROR(MAX(IF(OR(O334="",P334=""),"",IF(AND(AND(MONTH(E334)&gt;=7,MONTH(E334)&lt;8),AND(MONTH(F334)&gt;=7,MONTH(F334)&lt;8)),(NETWORKDAYS(E334,F334,Lister!$D$7:$D$13)-O334)*N334/NETWORKDAYS(Lister!$D$19,Lister!$E$19,Lister!$D$7:$D$13),IF(AND(AND(MONTH(E334)&gt;=7,MONTH(E334)&lt;8),MONTH(F334)&gt;7),(NETWORKDAYS(E334,Lister!$E$19,Lister!$D$7:$D$13)-O334)*N334/NETWORKDAYS(Lister!$D$19,Lister!$E$19,Lister!$D$7:$D$13),IF(MONTH(E334)&gt;7,0)))),0),"")</f>
        <v/>
      </c>
      <c r="T334" s="46" t="str">
        <f>IFERROR(MAX(IF(OR(O334="",P334=""),"",IF(AND(AND(MONTH(E334)&gt;=8,MONTH(E334)&lt;9),AND(MONTH(F334)&gt;=8,MONTH(F334)&lt;9)),(NETWORKDAYS(E334,F334,Lister!$D$7:$D$13)-P334)*N334/NETWORKDAYS(Lister!$D$20,Lister!$E$20,Lister!$D$7:$D$13),IF(AND(MONTH(E334)=7,MONTH(F334)=8),(NETWORKDAYS(Lister!$D$20,F334,Lister!$D$7:$D$13)-P334)*N334/NETWORKDAYS(Lister!$D$20,Lister!$E$20,Lister!$D$7:$D$13),IF(AND(MONTH(E334)=7,MONTH(F334)=7),0)))),0),"")</f>
        <v/>
      </c>
      <c r="U334" s="78" t="str">
        <f>IF(Ansøgning!U316="","",Ansøgning!U316)</f>
        <v/>
      </c>
      <c r="V334" s="119" t="str">
        <f t="shared" si="35"/>
        <v/>
      </c>
      <c r="W334" s="120" t="str">
        <f t="shared" si="36"/>
        <v/>
      </c>
      <c r="X334" s="42" t="str">
        <f t="shared" si="37"/>
        <v/>
      </c>
    </row>
    <row r="335" spans="1:24" x14ac:dyDescent="0.25">
      <c r="A335" s="13" t="str">
        <f t="shared" si="38"/>
        <v/>
      </c>
      <c r="B335" s="75" t="str">
        <f>IF(Ansøgning!B317="","",Ansøgning!B317)</f>
        <v/>
      </c>
      <c r="C335" s="75" t="str">
        <f>IF(Ansøgning!C317="","",Ansøgning!C317)</f>
        <v/>
      </c>
      <c r="D335" s="75" t="str">
        <f>IF(Ansøgning!D317="","",Ansøgning!D317)</f>
        <v/>
      </c>
      <c r="E335" s="76" t="str">
        <f>IF(Ansøgning!E317="","",Ansøgning!E317)</f>
        <v/>
      </c>
      <c r="F335" s="76" t="str">
        <f>IF(Ansøgning!F317="","",Ansøgning!F317)</f>
        <v/>
      </c>
      <c r="G335" s="33" t="str">
        <f>IF(OR(E335="",F335=""),"",NETWORKDAYS(E335,F335,Lister!$D$7:$D$13))</f>
        <v/>
      </c>
      <c r="H335" s="76" t="str">
        <f>IF(Ansøgning!H317="","",Ansøgning!H317)</f>
        <v/>
      </c>
      <c r="I335" s="32" t="str">
        <f t="shared" si="32"/>
        <v/>
      </c>
      <c r="J335" s="77" t="str">
        <f>IF(Ansøgning!J317="","",Ansøgning!J317)</f>
        <v/>
      </c>
      <c r="K335" s="77" t="str">
        <f>IF(Ansøgning!K317="","",Ansøgning!K317)</f>
        <v/>
      </c>
      <c r="L335" s="46" t="str">
        <f t="shared" si="33"/>
        <v/>
      </c>
      <c r="M335" s="78" t="str">
        <f>IF(Ansøgning!M317="","",Ansøgning!M317)</f>
        <v/>
      </c>
      <c r="N335" s="31" t="str">
        <f t="shared" si="34"/>
        <v/>
      </c>
      <c r="O335" s="78" t="str">
        <f>IF(Ansøgning!O317="","",Ansøgning!O317)</f>
        <v/>
      </c>
      <c r="P335" s="78" t="str">
        <f>IF(Ansøgning!P317="","",Ansøgning!P317)</f>
        <v/>
      </c>
      <c r="Q335" s="78" t="str">
        <f>IF(Ansøgning!Q317="","",Ansøgning!Q317)</f>
        <v/>
      </c>
      <c r="R335" s="78" t="str">
        <f>IF(Ansøgning!R317="","",Ansøgning!R317)</f>
        <v/>
      </c>
      <c r="S335" s="46" t="str">
        <f>IFERROR(MAX(IF(OR(O335="",P335=""),"",IF(AND(AND(MONTH(E335)&gt;=7,MONTH(E335)&lt;8),AND(MONTH(F335)&gt;=7,MONTH(F335)&lt;8)),(NETWORKDAYS(E335,F335,Lister!$D$7:$D$13)-O335)*N335/NETWORKDAYS(Lister!$D$19,Lister!$E$19,Lister!$D$7:$D$13),IF(AND(AND(MONTH(E335)&gt;=7,MONTH(E335)&lt;8),MONTH(F335)&gt;7),(NETWORKDAYS(E335,Lister!$E$19,Lister!$D$7:$D$13)-O335)*N335/NETWORKDAYS(Lister!$D$19,Lister!$E$19,Lister!$D$7:$D$13),IF(MONTH(E335)&gt;7,0)))),0),"")</f>
        <v/>
      </c>
      <c r="T335" s="46" t="str">
        <f>IFERROR(MAX(IF(OR(O335="",P335=""),"",IF(AND(AND(MONTH(E335)&gt;=8,MONTH(E335)&lt;9),AND(MONTH(F335)&gt;=8,MONTH(F335)&lt;9)),(NETWORKDAYS(E335,F335,Lister!$D$7:$D$13)-P335)*N335/NETWORKDAYS(Lister!$D$20,Lister!$E$20,Lister!$D$7:$D$13),IF(AND(MONTH(E335)=7,MONTH(F335)=8),(NETWORKDAYS(Lister!$D$20,F335,Lister!$D$7:$D$13)-P335)*N335/NETWORKDAYS(Lister!$D$20,Lister!$E$20,Lister!$D$7:$D$13),IF(AND(MONTH(E335)=7,MONTH(F335)=7),0)))),0),"")</f>
        <v/>
      </c>
      <c r="U335" s="78" t="str">
        <f>IF(Ansøgning!U317="","",Ansøgning!U317)</f>
        <v/>
      </c>
      <c r="V335" s="119" t="str">
        <f t="shared" si="35"/>
        <v/>
      </c>
      <c r="W335" s="120" t="str">
        <f t="shared" si="36"/>
        <v/>
      </c>
      <c r="X335" s="42" t="str">
        <f t="shared" si="37"/>
        <v/>
      </c>
    </row>
    <row r="336" spans="1:24" x14ac:dyDescent="0.25">
      <c r="A336" s="13" t="str">
        <f t="shared" si="38"/>
        <v/>
      </c>
      <c r="B336" s="75" t="str">
        <f>IF(Ansøgning!B318="","",Ansøgning!B318)</f>
        <v/>
      </c>
      <c r="C336" s="75" t="str">
        <f>IF(Ansøgning!C318="","",Ansøgning!C318)</f>
        <v/>
      </c>
      <c r="D336" s="75" t="str">
        <f>IF(Ansøgning!D318="","",Ansøgning!D318)</f>
        <v/>
      </c>
      <c r="E336" s="76" t="str">
        <f>IF(Ansøgning!E318="","",Ansøgning!E318)</f>
        <v/>
      </c>
      <c r="F336" s="76" t="str">
        <f>IF(Ansøgning!F318="","",Ansøgning!F318)</f>
        <v/>
      </c>
      <c r="G336" s="33" t="str">
        <f>IF(OR(E336="",F336=""),"",NETWORKDAYS(E336,F336,Lister!$D$7:$D$13))</f>
        <v/>
      </c>
      <c r="H336" s="76" t="str">
        <f>IF(Ansøgning!H318="","",Ansøgning!H318)</f>
        <v/>
      </c>
      <c r="I336" s="32" t="str">
        <f t="shared" si="32"/>
        <v/>
      </c>
      <c r="J336" s="77" t="str">
        <f>IF(Ansøgning!J318="","",Ansøgning!J318)</f>
        <v/>
      </c>
      <c r="K336" s="77" t="str">
        <f>IF(Ansøgning!K318="","",Ansøgning!K318)</f>
        <v/>
      </c>
      <c r="L336" s="46" t="str">
        <f t="shared" si="33"/>
        <v/>
      </c>
      <c r="M336" s="78" t="str">
        <f>IF(Ansøgning!M318="","",Ansøgning!M318)</f>
        <v/>
      </c>
      <c r="N336" s="31" t="str">
        <f t="shared" si="34"/>
        <v/>
      </c>
      <c r="O336" s="78" t="str">
        <f>IF(Ansøgning!O318="","",Ansøgning!O318)</f>
        <v/>
      </c>
      <c r="P336" s="78" t="str">
        <f>IF(Ansøgning!P318="","",Ansøgning!P318)</f>
        <v/>
      </c>
      <c r="Q336" s="78" t="str">
        <f>IF(Ansøgning!Q318="","",Ansøgning!Q318)</f>
        <v/>
      </c>
      <c r="R336" s="78" t="str">
        <f>IF(Ansøgning!R318="","",Ansøgning!R318)</f>
        <v/>
      </c>
      <c r="S336" s="46" t="str">
        <f>IFERROR(MAX(IF(OR(O336="",P336=""),"",IF(AND(AND(MONTH(E336)&gt;=7,MONTH(E336)&lt;8),AND(MONTH(F336)&gt;=7,MONTH(F336)&lt;8)),(NETWORKDAYS(E336,F336,Lister!$D$7:$D$13)-O336)*N336/NETWORKDAYS(Lister!$D$19,Lister!$E$19,Lister!$D$7:$D$13),IF(AND(AND(MONTH(E336)&gt;=7,MONTH(E336)&lt;8),MONTH(F336)&gt;7),(NETWORKDAYS(E336,Lister!$E$19,Lister!$D$7:$D$13)-O336)*N336/NETWORKDAYS(Lister!$D$19,Lister!$E$19,Lister!$D$7:$D$13),IF(MONTH(E336)&gt;7,0)))),0),"")</f>
        <v/>
      </c>
      <c r="T336" s="46" t="str">
        <f>IFERROR(MAX(IF(OR(O336="",P336=""),"",IF(AND(AND(MONTH(E336)&gt;=8,MONTH(E336)&lt;9),AND(MONTH(F336)&gt;=8,MONTH(F336)&lt;9)),(NETWORKDAYS(E336,F336,Lister!$D$7:$D$13)-P336)*N336/NETWORKDAYS(Lister!$D$20,Lister!$E$20,Lister!$D$7:$D$13),IF(AND(MONTH(E336)=7,MONTH(F336)=8),(NETWORKDAYS(Lister!$D$20,F336,Lister!$D$7:$D$13)-P336)*N336/NETWORKDAYS(Lister!$D$20,Lister!$E$20,Lister!$D$7:$D$13),IF(AND(MONTH(E336)=7,MONTH(F336)=7),0)))),0),"")</f>
        <v/>
      </c>
      <c r="U336" s="78" t="str">
        <f>IF(Ansøgning!U318="","",Ansøgning!U318)</f>
        <v/>
      </c>
      <c r="V336" s="119" t="str">
        <f t="shared" si="35"/>
        <v/>
      </c>
      <c r="W336" s="120" t="str">
        <f t="shared" si="36"/>
        <v/>
      </c>
      <c r="X336" s="42" t="str">
        <f t="shared" si="37"/>
        <v/>
      </c>
    </row>
    <row r="337" spans="1:24" x14ac:dyDescent="0.25">
      <c r="A337" s="13" t="str">
        <f t="shared" si="38"/>
        <v/>
      </c>
      <c r="B337" s="75" t="str">
        <f>IF(Ansøgning!B319="","",Ansøgning!B319)</f>
        <v/>
      </c>
      <c r="C337" s="75" t="str">
        <f>IF(Ansøgning!C319="","",Ansøgning!C319)</f>
        <v/>
      </c>
      <c r="D337" s="75" t="str">
        <f>IF(Ansøgning!D319="","",Ansøgning!D319)</f>
        <v/>
      </c>
      <c r="E337" s="76" t="str">
        <f>IF(Ansøgning!E319="","",Ansøgning!E319)</f>
        <v/>
      </c>
      <c r="F337" s="76" t="str">
        <f>IF(Ansøgning!F319="","",Ansøgning!F319)</f>
        <v/>
      </c>
      <c r="G337" s="33" t="str">
        <f>IF(OR(E337="",F337=""),"",NETWORKDAYS(E337,F337,Lister!$D$7:$D$13))</f>
        <v/>
      </c>
      <c r="H337" s="76" t="str">
        <f>IF(Ansøgning!H319="","",Ansøgning!H319)</f>
        <v/>
      </c>
      <c r="I337" s="32" t="str">
        <f t="shared" si="32"/>
        <v/>
      </c>
      <c r="J337" s="77" t="str">
        <f>IF(Ansøgning!J319="","",Ansøgning!J319)</f>
        <v/>
      </c>
      <c r="K337" s="77" t="str">
        <f>IF(Ansøgning!K319="","",Ansøgning!K319)</f>
        <v/>
      </c>
      <c r="L337" s="46" t="str">
        <f t="shared" si="33"/>
        <v/>
      </c>
      <c r="M337" s="78" t="str">
        <f>IF(Ansøgning!M319="","",Ansøgning!M319)</f>
        <v/>
      </c>
      <c r="N337" s="31" t="str">
        <f t="shared" si="34"/>
        <v/>
      </c>
      <c r="O337" s="78" t="str">
        <f>IF(Ansøgning!O319="","",Ansøgning!O319)</f>
        <v/>
      </c>
      <c r="P337" s="78" t="str">
        <f>IF(Ansøgning!P319="","",Ansøgning!P319)</f>
        <v/>
      </c>
      <c r="Q337" s="78" t="str">
        <f>IF(Ansøgning!Q319="","",Ansøgning!Q319)</f>
        <v/>
      </c>
      <c r="R337" s="78" t="str">
        <f>IF(Ansøgning!R319="","",Ansøgning!R319)</f>
        <v/>
      </c>
      <c r="S337" s="46" t="str">
        <f>IFERROR(MAX(IF(OR(O337="",P337=""),"",IF(AND(AND(MONTH(E337)&gt;=7,MONTH(E337)&lt;8),AND(MONTH(F337)&gt;=7,MONTH(F337)&lt;8)),(NETWORKDAYS(E337,F337,Lister!$D$7:$D$13)-O337)*N337/NETWORKDAYS(Lister!$D$19,Lister!$E$19,Lister!$D$7:$D$13),IF(AND(AND(MONTH(E337)&gt;=7,MONTH(E337)&lt;8),MONTH(F337)&gt;7),(NETWORKDAYS(E337,Lister!$E$19,Lister!$D$7:$D$13)-O337)*N337/NETWORKDAYS(Lister!$D$19,Lister!$E$19,Lister!$D$7:$D$13),IF(MONTH(E337)&gt;7,0)))),0),"")</f>
        <v/>
      </c>
      <c r="T337" s="46" t="str">
        <f>IFERROR(MAX(IF(OR(O337="",P337=""),"",IF(AND(AND(MONTH(E337)&gt;=8,MONTH(E337)&lt;9),AND(MONTH(F337)&gt;=8,MONTH(F337)&lt;9)),(NETWORKDAYS(E337,F337,Lister!$D$7:$D$13)-P337)*N337/NETWORKDAYS(Lister!$D$20,Lister!$E$20,Lister!$D$7:$D$13),IF(AND(MONTH(E337)=7,MONTH(F337)=8),(NETWORKDAYS(Lister!$D$20,F337,Lister!$D$7:$D$13)-P337)*N337/NETWORKDAYS(Lister!$D$20,Lister!$E$20,Lister!$D$7:$D$13),IF(AND(MONTH(E337)=7,MONTH(F337)=7),0)))),0),"")</f>
        <v/>
      </c>
      <c r="U337" s="78" t="str">
        <f>IF(Ansøgning!U319="","",Ansøgning!U319)</f>
        <v/>
      </c>
      <c r="V337" s="119" t="str">
        <f t="shared" si="35"/>
        <v/>
      </c>
      <c r="W337" s="120" t="str">
        <f t="shared" si="36"/>
        <v/>
      </c>
      <c r="X337" s="42" t="str">
        <f t="shared" si="37"/>
        <v/>
      </c>
    </row>
    <row r="338" spans="1:24" x14ac:dyDescent="0.25">
      <c r="A338" s="13" t="str">
        <f t="shared" si="38"/>
        <v/>
      </c>
      <c r="B338" s="75" t="str">
        <f>IF(Ansøgning!B320="","",Ansøgning!B320)</f>
        <v/>
      </c>
      <c r="C338" s="75" t="str">
        <f>IF(Ansøgning!C320="","",Ansøgning!C320)</f>
        <v/>
      </c>
      <c r="D338" s="75" t="str">
        <f>IF(Ansøgning!D320="","",Ansøgning!D320)</f>
        <v/>
      </c>
      <c r="E338" s="76" t="str">
        <f>IF(Ansøgning!E320="","",Ansøgning!E320)</f>
        <v/>
      </c>
      <c r="F338" s="76" t="str">
        <f>IF(Ansøgning!F320="","",Ansøgning!F320)</f>
        <v/>
      </c>
      <c r="G338" s="33" t="str">
        <f>IF(OR(E338="",F338=""),"",NETWORKDAYS(E338,F338,Lister!$D$7:$D$13))</f>
        <v/>
      </c>
      <c r="H338" s="76" t="str">
        <f>IF(Ansøgning!H320="","",Ansøgning!H320)</f>
        <v/>
      </c>
      <c r="I338" s="32" t="str">
        <f t="shared" si="32"/>
        <v/>
      </c>
      <c r="J338" s="77" t="str">
        <f>IF(Ansøgning!J320="","",Ansøgning!J320)</f>
        <v/>
      </c>
      <c r="K338" s="77" t="str">
        <f>IF(Ansøgning!K320="","",Ansøgning!K320)</f>
        <v/>
      </c>
      <c r="L338" s="46" t="str">
        <f t="shared" si="33"/>
        <v/>
      </c>
      <c r="M338" s="78" t="str">
        <f>IF(Ansøgning!M320="","",Ansøgning!M320)</f>
        <v/>
      </c>
      <c r="N338" s="31" t="str">
        <f t="shared" si="34"/>
        <v/>
      </c>
      <c r="O338" s="78" t="str">
        <f>IF(Ansøgning!O320="","",Ansøgning!O320)</f>
        <v/>
      </c>
      <c r="P338" s="78" t="str">
        <f>IF(Ansøgning!P320="","",Ansøgning!P320)</f>
        <v/>
      </c>
      <c r="Q338" s="78" t="str">
        <f>IF(Ansøgning!Q320="","",Ansøgning!Q320)</f>
        <v/>
      </c>
      <c r="R338" s="78" t="str">
        <f>IF(Ansøgning!R320="","",Ansøgning!R320)</f>
        <v/>
      </c>
      <c r="S338" s="46" t="str">
        <f>IFERROR(MAX(IF(OR(O338="",P338=""),"",IF(AND(AND(MONTH(E338)&gt;=7,MONTH(E338)&lt;8),AND(MONTH(F338)&gt;=7,MONTH(F338)&lt;8)),(NETWORKDAYS(E338,F338,Lister!$D$7:$D$13)-O338)*N338/NETWORKDAYS(Lister!$D$19,Lister!$E$19,Lister!$D$7:$D$13),IF(AND(AND(MONTH(E338)&gt;=7,MONTH(E338)&lt;8),MONTH(F338)&gt;7),(NETWORKDAYS(E338,Lister!$E$19,Lister!$D$7:$D$13)-O338)*N338/NETWORKDAYS(Lister!$D$19,Lister!$E$19,Lister!$D$7:$D$13),IF(MONTH(E338)&gt;7,0)))),0),"")</f>
        <v/>
      </c>
      <c r="T338" s="46" t="str">
        <f>IFERROR(MAX(IF(OR(O338="",P338=""),"",IF(AND(AND(MONTH(E338)&gt;=8,MONTH(E338)&lt;9),AND(MONTH(F338)&gt;=8,MONTH(F338)&lt;9)),(NETWORKDAYS(E338,F338,Lister!$D$7:$D$13)-P338)*N338/NETWORKDAYS(Lister!$D$20,Lister!$E$20,Lister!$D$7:$D$13),IF(AND(MONTH(E338)=7,MONTH(F338)=8),(NETWORKDAYS(Lister!$D$20,F338,Lister!$D$7:$D$13)-P338)*N338/NETWORKDAYS(Lister!$D$20,Lister!$E$20,Lister!$D$7:$D$13),IF(AND(MONTH(E338)=7,MONTH(F338)=7),0)))),0),"")</f>
        <v/>
      </c>
      <c r="U338" s="78" t="str">
        <f>IF(Ansøgning!U320="","",Ansøgning!U320)</f>
        <v/>
      </c>
      <c r="V338" s="119" t="str">
        <f t="shared" si="35"/>
        <v/>
      </c>
      <c r="W338" s="120" t="str">
        <f t="shared" si="36"/>
        <v/>
      </c>
      <c r="X338" s="42" t="str">
        <f t="shared" si="37"/>
        <v/>
      </c>
    </row>
    <row r="339" spans="1:24" x14ac:dyDescent="0.25">
      <c r="A339" s="13" t="str">
        <f t="shared" si="38"/>
        <v/>
      </c>
      <c r="B339" s="75" t="str">
        <f>IF(Ansøgning!B321="","",Ansøgning!B321)</f>
        <v/>
      </c>
      <c r="C339" s="75" t="str">
        <f>IF(Ansøgning!C321="","",Ansøgning!C321)</f>
        <v/>
      </c>
      <c r="D339" s="75" t="str">
        <f>IF(Ansøgning!D321="","",Ansøgning!D321)</f>
        <v/>
      </c>
      <c r="E339" s="76" t="str">
        <f>IF(Ansøgning!E321="","",Ansøgning!E321)</f>
        <v/>
      </c>
      <c r="F339" s="76" t="str">
        <f>IF(Ansøgning!F321="","",Ansøgning!F321)</f>
        <v/>
      </c>
      <c r="G339" s="33" t="str">
        <f>IF(OR(E339="",F339=""),"",NETWORKDAYS(E339,F339,Lister!$D$7:$D$13))</f>
        <v/>
      </c>
      <c r="H339" s="76" t="str">
        <f>IF(Ansøgning!H321="","",Ansøgning!H321)</f>
        <v/>
      </c>
      <c r="I339" s="32" t="str">
        <f t="shared" si="32"/>
        <v/>
      </c>
      <c r="J339" s="77" t="str">
        <f>IF(Ansøgning!J321="","",Ansøgning!J321)</f>
        <v/>
      </c>
      <c r="K339" s="77" t="str">
        <f>IF(Ansøgning!K321="","",Ansøgning!K321)</f>
        <v/>
      </c>
      <c r="L339" s="46" t="str">
        <f t="shared" si="33"/>
        <v/>
      </c>
      <c r="M339" s="78" t="str">
        <f>IF(Ansøgning!M321="","",Ansøgning!M321)</f>
        <v/>
      </c>
      <c r="N339" s="31" t="str">
        <f t="shared" si="34"/>
        <v/>
      </c>
      <c r="O339" s="78" t="str">
        <f>IF(Ansøgning!O321="","",Ansøgning!O321)</f>
        <v/>
      </c>
      <c r="P339" s="78" t="str">
        <f>IF(Ansøgning!P321="","",Ansøgning!P321)</f>
        <v/>
      </c>
      <c r="Q339" s="78" t="str">
        <f>IF(Ansøgning!Q321="","",Ansøgning!Q321)</f>
        <v/>
      </c>
      <c r="R339" s="78" t="str">
        <f>IF(Ansøgning!R321="","",Ansøgning!R321)</f>
        <v/>
      </c>
      <c r="S339" s="46" t="str">
        <f>IFERROR(MAX(IF(OR(O339="",P339=""),"",IF(AND(AND(MONTH(E339)&gt;=7,MONTH(E339)&lt;8),AND(MONTH(F339)&gt;=7,MONTH(F339)&lt;8)),(NETWORKDAYS(E339,F339,Lister!$D$7:$D$13)-O339)*N339/NETWORKDAYS(Lister!$D$19,Lister!$E$19,Lister!$D$7:$D$13),IF(AND(AND(MONTH(E339)&gt;=7,MONTH(E339)&lt;8),MONTH(F339)&gt;7),(NETWORKDAYS(E339,Lister!$E$19,Lister!$D$7:$D$13)-O339)*N339/NETWORKDAYS(Lister!$D$19,Lister!$E$19,Lister!$D$7:$D$13),IF(MONTH(E339)&gt;7,0)))),0),"")</f>
        <v/>
      </c>
      <c r="T339" s="46" t="str">
        <f>IFERROR(MAX(IF(OR(O339="",P339=""),"",IF(AND(AND(MONTH(E339)&gt;=8,MONTH(E339)&lt;9),AND(MONTH(F339)&gt;=8,MONTH(F339)&lt;9)),(NETWORKDAYS(E339,F339,Lister!$D$7:$D$13)-P339)*N339/NETWORKDAYS(Lister!$D$20,Lister!$E$20,Lister!$D$7:$D$13),IF(AND(MONTH(E339)=7,MONTH(F339)=8),(NETWORKDAYS(Lister!$D$20,F339,Lister!$D$7:$D$13)-P339)*N339/NETWORKDAYS(Lister!$D$20,Lister!$E$20,Lister!$D$7:$D$13),IF(AND(MONTH(E339)=7,MONTH(F339)=7),0)))),0),"")</f>
        <v/>
      </c>
      <c r="U339" s="78" t="str">
        <f>IF(Ansøgning!U321="","",Ansøgning!U321)</f>
        <v/>
      </c>
      <c r="V339" s="119" t="str">
        <f t="shared" si="35"/>
        <v/>
      </c>
      <c r="W339" s="120" t="str">
        <f t="shared" si="36"/>
        <v/>
      </c>
      <c r="X339" s="42" t="str">
        <f t="shared" si="37"/>
        <v/>
      </c>
    </row>
    <row r="340" spans="1:24" x14ac:dyDescent="0.25">
      <c r="A340" s="13" t="str">
        <f t="shared" si="38"/>
        <v/>
      </c>
      <c r="B340" s="75" t="str">
        <f>IF(Ansøgning!B322="","",Ansøgning!B322)</f>
        <v/>
      </c>
      <c r="C340" s="75" t="str">
        <f>IF(Ansøgning!C322="","",Ansøgning!C322)</f>
        <v/>
      </c>
      <c r="D340" s="75" t="str">
        <f>IF(Ansøgning!D322="","",Ansøgning!D322)</f>
        <v/>
      </c>
      <c r="E340" s="76" t="str">
        <f>IF(Ansøgning!E322="","",Ansøgning!E322)</f>
        <v/>
      </c>
      <c r="F340" s="76" t="str">
        <f>IF(Ansøgning!F322="","",Ansøgning!F322)</f>
        <v/>
      </c>
      <c r="G340" s="33" t="str">
        <f>IF(OR(E340="",F340=""),"",NETWORKDAYS(E340,F340,Lister!$D$7:$D$13))</f>
        <v/>
      </c>
      <c r="H340" s="76" t="str">
        <f>IF(Ansøgning!H322="","",Ansøgning!H322)</f>
        <v/>
      </c>
      <c r="I340" s="32" t="str">
        <f t="shared" si="32"/>
        <v/>
      </c>
      <c r="J340" s="77" t="str">
        <f>IF(Ansøgning!J322="","",Ansøgning!J322)</f>
        <v/>
      </c>
      <c r="K340" s="77" t="str">
        <f>IF(Ansøgning!K322="","",Ansøgning!K322)</f>
        <v/>
      </c>
      <c r="L340" s="46" t="str">
        <f t="shared" si="33"/>
        <v/>
      </c>
      <c r="M340" s="78" t="str">
        <f>IF(Ansøgning!M322="","",Ansøgning!M322)</f>
        <v/>
      </c>
      <c r="N340" s="31" t="str">
        <f t="shared" si="34"/>
        <v/>
      </c>
      <c r="O340" s="78" t="str">
        <f>IF(Ansøgning!O322="","",Ansøgning!O322)</f>
        <v/>
      </c>
      <c r="P340" s="78" t="str">
        <f>IF(Ansøgning!P322="","",Ansøgning!P322)</f>
        <v/>
      </c>
      <c r="Q340" s="78" t="str">
        <f>IF(Ansøgning!Q322="","",Ansøgning!Q322)</f>
        <v/>
      </c>
      <c r="R340" s="78" t="str">
        <f>IF(Ansøgning!R322="","",Ansøgning!R322)</f>
        <v/>
      </c>
      <c r="S340" s="46" t="str">
        <f>IFERROR(MAX(IF(OR(O340="",P340=""),"",IF(AND(AND(MONTH(E340)&gt;=7,MONTH(E340)&lt;8),AND(MONTH(F340)&gt;=7,MONTH(F340)&lt;8)),(NETWORKDAYS(E340,F340,Lister!$D$7:$D$13)-O340)*N340/NETWORKDAYS(Lister!$D$19,Lister!$E$19,Lister!$D$7:$D$13),IF(AND(AND(MONTH(E340)&gt;=7,MONTH(E340)&lt;8),MONTH(F340)&gt;7),(NETWORKDAYS(E340,Lister!$E$19,Lister!$D$7:$D$13)-O340)*N340/NETWORKDAYS(Lister!$D$19,Lister!$E$19,Lister!$D$7:$D$13),IF(MONTH(E340)&gt;7,0)))),0),"")</f>
        <v/>
      </c>
      <c r="T340" s="46" t="str">
        <f>IFERROR(MAX(IF(OR(O340="",P340=""),"",IF(AND(AND(MONTH(E340)&gt;=8,MONTH(E340)&lt;9),AND(MONTH(F340)&gt;=8,MONTH(F340)&lt;9)),(NETWORKDAYS(E340,F340,Lister!$D$7:$D$13)-P340)*N340/NETWORKDAYS(Lister!$D$20,Lister!$E$20,Lister!$D$7:$D$13),IF(AND(MONTH(E340)=7,MONTH(F340)=8),(NETWORKDAYS(Lister!$D$20,F340,Lister!$D$7:$D$13)-P340)*N340/NETWORKDAYS(Lister!$D$20,Lister!$E$20,Lister!$D$7:$D$13),IF(AND(MONTH(E340)=7,MONTH(F340)=7),0)))),0),"")</f>
        <v/>
      </c>
      <c r="U340" s="78" t="str">
        <f>IF(Ansøgning!U322="","",Ansøgning!U322)</f>
        <v/>
      </c>
      <c r="V340" s="119" t="str">
        <f t="shared" si="35"/>
        <v/>
      </c>
      <c r="W340" s="120" t="str">
        <f t="shared" si="36"/>
        <v/>
      </c>
      <c r="X340" s="42" t="str">
        <f t="shared" si="37"/>
        <v/>
      </c>
    </row>
    <row r="341" spans="1:24" x14ac:dyDescent="0.25">
      <c r="A341" s="13" t="str">
        <f t="shared" si="38"/>
        <v/>
      </c>
      <c r="B341" s="75" t="str">
        <f>IF(Ansøgning!B323="","",Ansøgning!B323)</f>
        <v/>
      </c>
      <c r="C341" s="75" t="str">
        <f>IF(Ansøgning!C323="","",Ansøgning!C323)</f>
        <v/>
      </c>
      <c r="D341" s="75" t="str">
        <f>IF(Ansøgning!D323="","",Ansøgning!D323)</f>
        <v/>
      </c>
      <c r="E341" s="76" t="str">
        <f>IF(Ansøgning!E323="","",Ansøgning!E323)</f>
        <v/>
      </c>
      <c r="F341" s="76" t="str">
        <f>IF(Ansøgning!F323="","",Ansøgning!F323)</f>
        <v/>
      </c>
      <c r="G341" s="33" t="str">
        <f>IF(OR(E341="",F341=""),"",NETWORKDAYS(E341,F341,Lister!$D$7:$D$13))</f>
        <v/>
      </c>
      <c r="H341" s="76" t="str">
        <f>IF(Ansøgning!H323="","",Ansøgning!H323)</f>
        <v/>
      </c>
      <c r="I341" s="32" t="str">
        <f t="shared" si="32"/>
        <v/>
      </c>
      <c r="J341" s="77" t="str">
        <f>IF(Ansøgning!J323="","",Ansøgning!J323)</f>
        <v/>
      </c>
      <c r="K341" s="77" t="str">
        <f>IF(Ansøgning!K323="","",Ansøgning!K323)</f>
        <v/>
      </c>
      <c r="L341" s="46" t="str">
        <f t="shared" si="33"/>
        <v/>
      </c>
      <c r="M341" s="78" t="str">
        <f>IF(Ansøgning!M323="","",Ansøgning!M323)</f>
        <v/>
      </c>
      <c r="N341" s="31" t="str">
        <f t="shared" si="34"/>
        <v/>
      </c>
      <c r="O341" s="78" t="str">
        <f>IF(Ansøgning!O323="","",Ansøgning!O323)</f>
        <v/>
      </c>
      <c r="P341" s="78" t="str">
        <f>IF(Ansøgning!P323="","",Ansøgning!P323)</f>
        <v/>
      </c>
      <c r="Q341" s="78" t="str">
        <f>IF(Ansøgning!Q323="","",Ansøgning!Q323)</f>
        <v/>
      </c>
      <c r="R341" s="78" t="str">
        <f>IF(Ansøgning!R323="","",Ansøgning!R323)</f>
        <v/>
      </c>
      <c r="S341" s="46" t="str">
        <f>IFERROR(MAX(IF(OR(O341="",P341=""),"",IF(AND(AND(MONTH(E341)&gt;=7,MONTH(E341)&lt;8),AND(MONTH(F341)&gt;=7,MONTH(F341)&lt;8)),(NETWORKDAYS(E341,F341,Lister!$D$7:$D$13)-O341)*N341/NETWORKDAYS(Lister!$D$19,Lister!$E$19,Lister!$D$7:$D$13),IF(AND(AND(MONTH(E341)&gt;=7,MONTH(E341)&lt;8),MONTH(F341)&gt;7),(NETWORKDAYS(E341,Lister!$E$19,Lister!$D$7:$D$13)-O341)*N341/NETWORKDAYS(Lister!$D$19,Lister!$E$19,Lister!$D$7:$D$13),IF(MONTH(E341)&gt;7,0)))),0),"")</f>
        <v/>
      </c>
      <c r="T341" s="46" t="str">
        <f>IFERROR(MAX(IF(OR(O341="",P341=""),"",IF(AND(AND(MONTH(E341)&gt;=8,MONTH(E341)&lt;9),AND(MONTH(F341)&gt;=8,MONTH(F341)&lt;9)),(NETWORKDAYS(E341,F341,Lister!$D$7:$D$13)-P341)*N341/NETWORKDAYS(Lister!$D$20,Lister!$E$20,Lister!$D$7:$D$13),IF(AND(MONTH(E341)=7,MONTH(F341)=8),(NETWORKDAYS(Lister!$D$20,F341,Lister!$D$7:$D$13)-P341)*N341/NETWORKDAYS(Lister!$D$20,Lister!$E$20,Lister!$D$7:$D$13),IF(AND(MONTH(E341)=7,MONTH(F341)=7),0)))),0),"")</f>
        <v/>
      </c>
      <c r="U341" s="78" t="str">
        <f>IF(Ansøgning!U323="","",Ansøgning!U323)</f>
        <v/>
      </c>
      <c r="V341" s="119" t="str">
        <f t="shared" si="35"/>
        <v/>
      </c>
      <c r="W341" s="120" t="str">
        <f t="shared" si="36"/>
        <v/>
      </c>
      <c r="X341" s="42" t="str">
        <f t="shared" si="37"/>
        <v/>
      </c>
    </row>
    <row r="342" spans="1:24" x14ac:dyDescent="0.25">
      <c r="A342" s="13" t="str">
        <f t="shared" si="38"/>
        <v/>
      </c>
      <c r="B342" s="75" t="str">
        <f>IF(Ansøgning!B324="","",Ansøgning!B324)</f>
        <v/>
      </c>
      <c r="C342" s="75" t="str">
        <f>IF(Ansøgning!C324="","",Ansøgning!C324)</f>
        <v/>
      </c>
      <c r="D342" s="75" t="str">
        <f>IF(Ansøgning!D324="","",Ansøgning!D324)</f>
        <v/>
      </c>
      <c r="E342" s="76" t="str">
        <f>IF(Ansøgning!E324="","",Ansøgning!E324)</f>
        <v/>
      </c>
      <c r="F342" s="76" t="str">
        <f>IF(Ansøgning!F324="","",Ansøgning!F324)</f>
        <v/>
      </c>
      <c r="G342" s="33" t="str">
        <f>IF(OR(E342="",F342=""),"",NETWORKDAYS(E342,F342,Lister!$D$7:$D$13))</f>
        <v/>
      </c>
      <c r="H342" s="76" t="str">
        <f>IF(Ansøgning!H324="","",Ansøgning!H324)</f>
        <v/>
      </c>
      <c r="I342" s="32" t="str">
        <f t="shared" si="32"/>
        <v/>
      </c>
      <c r="J342" s="77" t="str">
        <f>IF(Ansøgning!J324="","",Ansøgning!J324)</f>
        <v/>
      </c>
      <c r="K342" s="77" t="str">
        <f>IF(Ansøgning!K324="","",Ansøgning!K324)</f>
        <v/>
      </c>
      <c r="L342" s="46" t="str">
        <f t="shared" si="33"/>
        <v/>
      </c>
      <c r="M342" s="78" t="str">
        <f>IF(Ansøgning!M324="","",Ansøgning!M324)</f>
        <v/>
      </c>
      <c r="N342" s="31" t="str">
        <f t="shared" si="34"/>
        <v/>
      </c>
      <c r="O342" s="78" t="str">
        <f>IF(Ansøgning!O324="","",Ansøgning!O324)</f>
        <v/>
      </c>
      <c r="P342" s="78" t="str">
        <f>IF(Ansøgning!P324="","",Ansøgning!P324)</f>
        <v/>
      </c>
      <c r="Q342" s="78" t="str">
        <f>IF(Ansøgning!Q324="","",Ansøgning!Q324)</f>
        <v/>
      </c>
      <c r="R342" s="78" t="str">
        <f>IF(Ansøgning!R324="","",Ansøgning!R324)</f>
        <v/>
      </c>
      <c r="S342" s="46" t="str">
        <f>IFERROR(MAX(IF(OR(O342="",P342=""),"",IF(AND(AND(MONTH(E342)&gt;=7,MONTH(E342)&lt;8),AND(MONTH(F342)&gt;=7,MONTH(F342)&lt;8)),(NETWORKDAYS(E342,F342,Lister!$D$7:$D$13)-O342)*N342/NETWORKDAYS(Lister!$D$19,Lister!$E$19,Lister!$D$7:$D$13),IF(AND(AND(MONTH(E342)&gt;=7,MONTH(E342)&lt;8),MONTH(F342)&gt;7),(NETWORKDAYS(E342,Lister!$E$19,Lister!$D$7:$D$13)-O342)*N342/NETWORKDAYS(Lister!$D$19,Lister!$E$19,Lister!$D$7:$D$13),IF(MONTH(E342)&gt;7,0)))),0),"")</f>
        <v/>
      </c>
      <c r="T342" s="46" t="str">
        <f>IFERROR(MAX(IF(OR(O342="",P342=""),"",IF(AND(AND(MONTH(E342)&gt;=8,MONTH(E342)&lt;9),AND(MONTH(F342)&gt;=8,MONTH(F342)&lt;9)),(NETWORKDAYS(E342,F342,Lister!$D$7:$D$13)-P342)*N342/NETWORKDAYS(Lister!$D$20,Lister!$E$20,Lister!$D$7:$D$13),IF(AND(MONTH(E342)=7,MONTH(F342)=8),(NETWORKDAYS(Lister!$D$20,F342,Lister!$D$7:$D$13)-P342)*N342/NETWORKDAYS(Lister!$D$20,Lister!$E$20,Lister!$D$7:$D$13),IF(AND(MONTH(E342)=7,MONTH(F342)=7),0)))),0),"")</f>
        <v/>
      </c>
      <c r="U342" s="78" t="str">
        <f>IF(Ansøgning!U324="","",Ansøgning!U324)</f>
        <v/>
      </c>
      <c r="V342" s="119" t="str">
        <f t="shared" si="35"/>
        <v/>
      </c>
      <c r="W342" s="120" t="str">
        <f t="shared" si="36"/>
        <v/>
      </c>
      <c r="X342" s="42" t="str">
        <f t="shared" si="37"/>
        <v/>
      </c>
    </row>
    <row r="343" spans="1:24" x14ac:dyDescent="0.25">
      <c r="A343" s="13" t="str">
        <f t="shared" si="38"/>
        <v/>
      </c>
      <c r="B343" s="75" t="str">
        <f>IF(Ansøgning!B325="","",Ansøgning!B325)</f>
        <v/>
      </c>
      <c r="C343" s="75" t="str">
        <f>IF(Ansøgning!C325="","",Ansøgning!C325)</f>
        <v/>
      </c>
      <c r="D343" s="75" t="str">
        <f>IF(Ansøgning!D325="","",Ansøgning!D325)</f>
        <v/>
      </c>
      <c r="E343" s="76" t="str">
        <f>IF(Ansøgning!E325="","",Ansøgning!E325)</f>
        <v/>
      </c>
      <c r="F343" s="76" t="str">
        <f>IF(Ansøgning!F325="","",Ansøgning!F325)</f>
        <v/>
      </c>
      <c r="G343" s="33" t="str">
        <f>IF(OR(E343="",F343=""),"",NETWORKDAYS(E343,F343,Lister!$D$7:$D$13))</f>
        <v/>
      </c>
      <c r="H343" s="76" t="str">
        <f>IF(Ansøgning!H325="","",Ansøgning!H325)</f>
        <v/>
      </c>
      <c r="I343" s="32" t="str">
        <f t="shared" si="32"/>
        <v/>
      </c>
      <c r="J343" s="77" t="str">
        <f>IF(Ansøgning!J325="","",Ansøgning!J325)</f>
        <v/>
      </c>
      <c r="K343" s="77" t="str">
        <f>IF(Ansøgning!K325="","",Ansøgning!K325)</f>
        <v/>
      </c>
      <c r="L343" s="46" t="str">
        <f t="shared" si="33"/>
        <v/>
      </c>
      <c r="M343" s="78" t="str">
        <f>IF(Ansøgning!M325="","",Ansøgning!M325)</f>
        <v/>
      </c>
      <c r="N343" s="31" t="str">
        <f t="shared" si="34"/>
        <v/>
      </c>
      <c r="O343" s="78" t="str">
        <f>IF(Ansøgning!O325="","",Ansøgning!O325)</f>
        <v/>
      </c>
      <c r="P343" s="78" t="str">
        <f>IF(Ansøgning!P325="","",Ansøgning!P325)</f>
        <v/>
      </c>
      <c r="Q343" s="78" t="str">
        <f>IF(Ansøgning!Q325="","",Ansøgning!Q325)</f>
        <v/>
      </c>
      <c r="R343" s="78" t="str">
        <f>IF(Ansøgning!R325="","",Ansøgning!R325)</f>
        <v/>
      </c>
      <c r="S343" s="46" t="str">
        <f>IFERROR(MAX(IF(OR(O343="",P343=""),"",IF(AND(AND(MONTH(E343)&gt;=7,MONTH(E343)&lt;8),AND(MONTH(F343)&gt;=7,MONTH(F343)&lt;8)),(NETWORKDAYS(E343,F343,Lister!$D$7:$D$13)-O343)*N343/NETWORKDAYS(Lister!$D$19,Lister!$E$19,Lister!$D$7:$D$13),IF(AND(AND(MONTH(E343)&gt;=7,MONTH(E343)&lt;8),MONTH(F343)&gt;7),(NETWORKDAYS(E343,Lister!$E$19,Lister!$D$7:$D$13)-O343)*N343/NETWORKDAYS(Lister!$D$19,Lister!$E$19,Lister!$D$7:$D$13),IF(MONTH(E343)&gt;7,0)))),0),"")</f>
        <v/>
      </c>
      <c r="T343" s="46" t="str">
        <f>IFERROR(MAX(IF(OR(O343="",P343=""),"",IF(AND(AND(MONTH(E343)&gt;=8,MONTH(E343)&lt;9),AND(MONTH(F343)&gt;=8,MONTH(F343)&lt;9)),(NETWORKDAYS(E343,F343,Lister!$D$7:$D$13)-P343)*N343/NETWORKDAYS(Lister!$D$20,Lister!$E$20,Lister!$D$7:$D$13),IF(AND(MONTH(E343)=7,MONTH(F343)=8),(NETWORKDAYS(Lister!$D$20,F343,Lister!$D$7:$D$13)-P343)*N343/NETWORKDAYS(Lister!$D$20,Lister!$E$20,Lister!$D$7:$D$13),IF(AND(MONTH(E343)=7,MONTH(F343)=7),0)))),0),"")</f>
        <v/>
      </c>
      <c r="U343" s="78" t="str">
        <f>IF(Ansøgning!U325="","",Ansøgning!U325)</f>
        <v/>
      </c>
      <c r="V343" s="119" t="str">
        <f t="shared" si="35"/>
        <v/>
      </c>
      <c r="W343" s="120" t="str">
        <f t="shared" si="36"/>
        <v/>
      </c>
      <c r="X343" s="42" t="str">
        <f t="shared" si="37"/>
        <v/>
      </c>
    </row>
    <row r="344" spans="1:24" x14ac:dyDescent="0.25">
      <c r="A344" s="13" t="str">
        <f t="shared" si="38"/>
        <v/>
      </c>
      <c r="B344" s="75" t="str">
        <f>IF(Ansøgning!B326="","",Ansøgning!B326)</f>
        <v/>
      </c>
      <c r="C344" s="75" t="str">
        <f>IF(Ansøgning!C326="","",Ansøgning!C326)</f>
        <v/>
      </c>
      <c r="D344" s="75" t="str">
        <f>IF(Ansøgning!D326="","",Ansøgning!D326)</f>
        <v/>
      </c>
      <c r="E344" s="76" t="str">
        <f>IF(Ansøgning!E326="","",Ansøgning!E326)</f>
        <v/>
      </c>
      <c r="F344" s="76" t="str">
        <f>IF(Ansøgning!F326="","",Ansøgning!F326)</f>
        <v/>
      </c>
      <c r="G344" s="33" t="str">
        <f>IF(OR(E344="",F344=""),"",NETWORKDAYS(E344,F344,Lister!$D$7:$D$13))</f>
        <v/>
      </c>
      <c r="H344" s="76" t="str">
        <f>IF(Ansøgning!H326="","",Ansøgning!H326)</f>
        <v/>
      </c>
      <c r="I344" s="32" t="str">
        <f t="shared" si="32"/>
        <v/>
      </c>
      <c r="J344" s="77" t="str">
        <f>IF(Ansøgning!J326="","",Ansøgning!J326)</f>
        <v/>
      </c>
      <c r="K344" s="77" t="str">
        <f>IF(Ansøgning!K326="","",Ansøgning!K326)</f>
        <v/>
      </c>
      <c r="L344" s="46" t="str">
        <f t="shared" si="33"/>
        <v/>
      </c>
      <c r="M344" s="78" t="str">
        <f>IF(Ansøgning!M326="","",Ansøgning!M326)</f>
        <v/>
      </c>
      <c r="N344" s="31" t="str">
        <f t="shared" si="34"/>
        <v/>
      </c>
      <c r="O344" s="78" t="str">
        <f>IF(Ansøgning!O326="","",Ansøgning!O326)</f>
        <v/>
      </c>
      <c r="P344" s="78" t="str">
        <f>IF(Ansøgning!P326="","",Ansøgning!P326)</f>
        <v/>
      </c>
      <c r="Q344" s="78" t="str">
        <f>IF(Ansøgning!Q326="","",Ansøgning!Q326)</f>
        <v/>
      </c>
      <c r="R344" s="78" t="str">
        <f>IF(Ansøgning!R326="","",Ansøgning!R326)</f>
        <v/>
      </c>
      <c r="S344" s="46" t="str">
        <f>IFERROR(MAX(IF(OR(O344="",P344=""),"",IF(AND(AND(MONTH(E344)&gt;=7,MONTH(E344)&lt;8),AND(MONTH(F344)&gt;=7,MONTH(F344)&lt;8)),(NETWORKDAYS(E344,F344,Lister!$D$7:$D$13)-O344)*N344/NETWORKDAYS(Lister!$D$19,Lister!$E$19,Lister!$D$7:$D$13),IF(AND(AND(MONTH(E344)&gt;=7,MONTH(E344)&lt;8),MONTH(F344)&gt;7),(NETWORKDAYS(E344,Lister!$E$19,Lister!$D$7:$D$13)-O344)*N344/NETWORKDAYS(Lister!$D$19,Lister!$E$19,Lister!$D$7:$D$13),IF(MONTH(E344)&gt;7,0)))),0),"")</f>
        <v/>
      </c>
      <c r="T344" s="46" t="str">
        <f>IFERROR(MAX(IF(OR(O344="",P344=""),"",IF(AND(AND(MONTH(E344)&gt;=8,MONTH(E344)&lt;9),AND(MONTH(F344)&gt;=8,MONTH(F344)&lt;9)),(NETWORKDAYS(E344,F344,Lister!$D$7:$D$13)-P344)*N344/NETWORKDAYS(Lister!$D$20,Lister!$E$20,Lister!$D$7:$D$13),IF(AND(MONTH(E344)=7,MONTH(F344)=8),(NETWORKDAYS(Lister!$D$20,F344,Lister!$D$7:$D$13)-P344)*N344/NETWORKDAYS(Lister!$D$20,Lister!$E$20,Lister!$D$7:$D$13),IF(AND(MONTH(E344)=7,MONTH(F344)=7),0)))),0),"")</f>
        <v/>
      </c>
      <c r="U344" s="78" t="str">
        <f>IF(Ansøgning!U326="","",Ansøgning!U326)</f>
        <v/>
      </c>
      <c r="V344" s="119" t="str">
        <f t="shared" si="35"/>
        <v/>
      </c>
      <c r="W344" s="120" t="str">
        <f t="shared" si="36"/>
        <v/>
      </c>
      <c r="X344" s="42" t="str">
        <f t="shared" si="37"/>
        <v/>
      </c>
    </row>
    <row r="345" spans="1:24" x14ac:dyDescent="0.25">
      <c r="A345" s="13" t="str">
        <f t="shared" si="38"/>
        <v/>
      </c>
      <c r="B345" s="75" t="str">
        <f>IF(Ansøgning!B327="","",Ansøgning!B327)</f>
        <v/>
      </c>
      <c r="C345" s="75" t="str">
        <f>IF(Ansøgning!C327="","",Ansøgning!C327)</f>
        <v/>
      </c>
      <c r="D345" s="75" t="str">
        <f>IF(Ansøgning!D327="","",Ansøgning!D327)</f>
        <v/>
      </c>
      <c r="E345" s="76" t="str">
        <f>IF(Ansøgning!E327="","",Ansøgning!E327)</f>
        <v/>
      </c>
      <c r="F345" s="76" t="str">
        <f>IF(Ansøgning!F327="","",Ansøgning!F327)</f>
        <v/>
      </c>
      <c r="G345" s="33" t="str">
        <f>IF(OR(E345="",F345=""),"",NETWORKDAYS(E345,F345,Lister!$D$7:$D$13))</f>
        <v/>
      </c>
      <c r="H345" s="76" t="str">
        <f>IF(Ansøgning!H327="","",Ansøgning!H327)</f>
        <v/>
      </c>
      <c r="I345" s="32" t="str">
        <f t="shared" si="32"/>
        <v/>
      </c>
      <c r="J345" s="77" t="str">
        <f>IF(Ansøgning!J327="","",Ansøgning!J327)</f>
        <v/>
      </c>
      <c r="K345" s="77" t="str">
        <f>IF(Ansøgning!K327="","",Ansøgning!K327)</f>
        <v/>
      </c>
      <c r="L345" s="46" t="str">
        <f t="shared" si="33"/>
        <v/>
      </c>
      <c r="M345" s="78" t="str">
        <f>IF(Ansøgning!M327="","",Ansøgning!M327)</f>
        <v/>
      </c>
      <c r="N345" s="31" t="str">
        <f t="shared" si="34"/>
        <v/>
      </c>
      <c r="O345" s="78" t="str">
        <f>IF(Ansøgning!O327="","",Ansøgning!O327)</f>
        <v/>
      </c>
      <c r="P345" s="78" t="str">
        <f>IF(Ansøgning!P327="","",Ansøgning!P327)</f>
        <v/>
      </c>
      <c r="Q345" s="78" t="str">
        <f>IF(Ansøgning!Q327="","",Ansøgning!Q327)</f>
        <v/>
      </c>
      <c r="R345" s="78" t="str">
        <f>IF(Ansøgning!R327="","",Ansøgning!R327)</f>
        <v/>
      </c>
      <c r="S345" s="46" t="str">
        <f>IFERROR(MAX(IF(OR(O345="",P345=""),"",IF(AND(AND(MONTH(E345)&gt;=7,MONTH(E345)&lt;8),AND(MONTH(F345)&gt;=7,MONTH(F345)&lt;8)),(NETWORKDAYS(E345,F345,Lister!$D$7:$D$13)-O345)*N345/NETWORKDAYS(Lister!$D$19,Lister!$E$19,Lister!$D$7:$D$13),IF(AND(AND(MONTH(E345)&gt;=7,MONTH(E345)&lt;8),MONTH(F345)&gt;7),(NETWORKDAYS(E345,Lister!$E$19,Lister!$D$7:$D$13)-O345)*N345/NETWORKDAYS(Lister!$D$19,Lister!$E$19,Lister!$D$7:$D$13),IF(MONTH(E345)&gt;7,0)))),0),"")</f>
        <v/>
      </c>
      <c r="T345" s="46" t="str">
        <f>IFERROR(MAX(IF(OR(O345="",P345=""),"",IF(AND(AND(MONTH(E345)&gt;=8,MONTH(E345)&lt;9),AND(MONTH(F345)&gt;=8,MONTH(F345)&lt;9)),(NETWORKDAYS(E345,F345,Lister!$D$7:$D$13)-P345)*N345/NETWORKDAYS(Lister!$D$20,Lister!$E$20,Lister!$D$7:$D$13),IF(AND(MONTH(E345)=7,MONTH(F345)=8),(NETWORKDAYS(Lister!$D$20,F345,Lister!$D$7:$D$13)-P345)*N345/NETWORKDAYS(Lister!$D$20,Lister!$E$20,Lister!$D$7:$D$13),IF(AND(MONTH(E345)=7,MONTH(F345)=7),0)))),0),"")</f>
        <v/>
      </c>
      <c r="U345" s="78" t="str">
        <f>IF(Ansøgning!U327="","",Ansøgning!U327)</f>
        <v/>
      </c>
      <c r="V345" s="119" t="str">
        <f t="shared" si="35"/>
        <v/>
      </c>
      <c r="W345" s="120" t="str">
        <f t="shared" si="36"/>
        <v/>
      </c>
      <c r="X345" s="42" t="str">
        <f t="shared" si="37"/>
        <v/>
      </c>
    </row>
    <row r="346" spans="1:24" x14ac:dyDescent="0.25">
      <c r="A346" s="13" t="str">
        <f t="shared" si="38"/>
        <v/>
      </c>
      <c r="B346" s="75" t="str">
        <f>IF(Ansøgning!B328="","",Ansøgning!B328)</f>
        <v/>
      </c>
      <c r="C346" s="75" t="str">
        <f>IF(Ansøgning!C328="","",Ansøgning!C328)</f>
        <v/>
      </c>
      <c r="D346" s="75" t="str">
        <f>IF(Ansøgning!D328="","",Ansøgning!D328)</f>
        <v/>
      </c>
      <c r="E346" s="76" t="str">
        <f>IF(Ansøgning!E328="","",Ansøgning!E328)</f>
        <v/>
      </c>
      <c r="F346" s="76" t="str">
        <f>IF(Ansøgning!F328="","",Ansøgning!F328)</f>
        <v/>
      </c>
      <c r="G346" s="33" t="str">
        <f>IF(OR(E346="",F346=""),"",NETWORKDAYS(E346,F346,Lister!$D$7:$D$13))</f>
        <v/>
      </c>
      <c r="H346" s="76" t="str">
        <f>IF(Ansøgning!H328="","",Ansøgning!H328)</f>
        <v/>
      </c>
      <c r="I346" s="32" t="str">
        <f t="shared" si="32"/>
        <v/>
      </c>
      <c r="J346" s="77" t="str">
        <f>IF(Ansøgning!J328="","",Ansøgning!J328)</f>
        <v/>
      </c>
      <c r="K346" s="77" t="str">
        <f>IF(Ansøgning!K328="","",Ansøgning!K328)</f>
        <v/>
      </c>
      <c r="L346" s="46" t="str">
        <f t="shared" si="33"/>
        <v/>
      </c>
      <c r="M346" s="78" t="str">
        <f>IF(Ansøgning!M328="","",Ansøgning!M328)</f>
        <v/>
      </c>
      <c r="N346" s="31" t="str">
        <f t="shared" si="34"/>
        <v/>
      </c>
      <c r="O346" s="78" t="str">
        <f>IF(Ansøgning!O328="","",Ansøgning!O328)</f>
        <v/>
      </c>
      <c r="P346" s="78" t="str">
        <f>IF(Ansøgning!P328="","",Ansøgning!P328)</f>
        <v/>
      </c>
      <c r="Q346" s="78" t="str">
        <f>IF(Ansøgning!Q328="","",Ansøgning!Q328)</f>
        <v/>
      </c>
      <c r="R346" s="78" t="str">
        <f>IF(Ansøgning!R328="","",Ansøgning!R328)</f>
        <v/>
      </c>
      <c r="S346" s="46" t="str">
        <f>IFERROR(MAX(IF(OR(O346="",P346=""),"",IF(AND(AND(MONTH(E346)&gt;=7,MONTH(E346)&lt;8),AND(MONTH(F346)&gt;=7,MONTH(F346)&lt;8)),(NETWORKDAYS(E346,F346,Lister!$D$7:$D$13)-O346)*N346/NETWORKDAYS(Lister!$D$19,Lister!$E$19,Lister!$D$7:$D$13),IF(AND(AND(MONTH(E346)&gt;=7,MONTH(E346)&lt;8),MONTH(F346)&gt;7),(NETWORKDAYS(E346,Lister!$E$19,Lister!$D$7:$D$13)-O346)*N346/NETWORKDAYS(Lister!$D$19,Lister!$E$19,Lister!$D$7:$D$13),IF(MONTH(E346)&gt;7,0)))),0),"")</f>
        <v/>
      </c>
      <c r="T346" s="46" t="str">
        <f>IFERROR(MAX(IF(OR(O346="",P346=""),"",IF(AND(AND(MONTH(E346)&gt;=8,MONTH(E346)&lt;9),AND(MONTH(F346)&gt;=8,MONTH(F346)&lt;9)),(NETWORKDAYS(E346,F346,Lister!$D$7:$D$13)-P346)*N346/NETWORKDAYS(Lister!$D$20,Lister!$E$20,Lister!$D$7:$D$13),IF(AND(MONTH(E346)=7,MONTH(F346)=8),(NETWORKDAYS(Lister!$D$20,F346,Lister!$D$7:$D$13)-P346)*N346/NETWORKDAYS(Lister!$D$20,Lister!$E$20,Lister!$D$7:$D$13),IF(AND(MONTH(E346)=7,MONTH(F346)=7),0)))),0),"")</f>
        <v/>
      </c>
      <c r="U346" s="78" t="str">
        <f>IF(Ansøgning!U328="","",Ansøgning!U328)</f>
        <v/>
      </c>
      <c r="V346" s="119" t="str">
        <f t="shared" si="35"/>
        <v/>
      </c>
      <c r="W346" s="120" t="str">
        <f t="shared" si="36"/>
        <v/>
      </c>
      <c r="X346" s="42" t="str">
        <f t="shared" si="37"/>
        <v/>
      </c>
    </row>
    <row r="347" spans="1:24" x14ac:dyDescent="0.25">
      <c r="A347" s="13" t="str">
        <f t="shared" si="38"/>
        <v/>
      </c>
      <c r="B347" s="75" t="str">
        <f>IF(Ansøgning!B329="","",Ansøgning!B329)</f>
        <v/>
      </c>
      <c r="C347" s="75" t="str">
        <f>IF(Ansøgning!C329="","",Ansøgning!C329)</f>
        <v/>
      </c>
      <c r="D347" s="75" t="str">
        <f>IF(Ansøgning!D329="","",Ansøgning!D329)</f>
        <v/>
      </c>
      <c r="E347" s="76" t="str">
        <f>IF(Ansøgning!E329="","",Ansøgning!E329)</f>
        <v/>
      </c>
      <c r="F347" s="76" t="str">
        <f>IF(Ansøgning!F329="","",Ansøgning!F329)</f>
        <v/>
      </c>
      <c r="G347" s="33" t="str">
        <f>IF(OR(E347="",F347=""),"",NETWORKDAYS(E347,F347,Lister!$D$7:$D$13))</f>
        <v/>
      </c>
      <c r="H347" s="76" t="str">
        <f>IF(Ansøgning!H329="","",Ansøgning!H329)</f>
        <v/>
      </c>
      <c r="I347" s="32" t="str">
        <f t="shared" si="32"/>
        <v/>
      </c>
      <c r="J347" s="77" t="str">
        <f>IF(Ansøgning!J329="","",Ansøgning!J329)</f>
        <v/>
      </c>
      <c r="K347" s="77" t="str">
        <f>IF(Ansøgning!K329="","",Ansøgning!K329)</f>
        <v/>
      </c>
      <c r="L347" s="46" t="str">
        <f t="shared" si="33"/>
        <v/>
      </c>
      <c r="M347" s="78" t="str">
        <f>IF(Ansøgning!M329="","",Ansøgning!M329)</f>
        <v/>
      </c>
      <c r="N347" s="31" t="str">
        <f t="shared" si="34"/>
        <v/>
      </c>
      <c r="O347" s="78" t="str">
        <f>IF(Ansøgning!O329="","",Ansøgning!O329)</f>
        <v/>
      </c>
      <c r="P347" s="78" t="str">
        <f>IF(Ansøgning!P329="","",Ansøgning!P329)</f>
        <v/>
      </c>
      <c r="Q347" s="78" t="str">
        <f>IF(Ansøgning!Q329="","",Ansøgning!Q329)</f>
        <v/>
      </c>
      <c r="R347" s="78" t="str">
        <f>IF(Ansøgning!R329="","",Ansøgning!R329)</f>
        <v/>
      </c>
      <c r="S347" s="46" t="str">
        <f>IFERROR(MAX(IF(OR(O347="",P347=""),"",IF(AND(AND(MONTH(E347)&gt;=7,MONTH(E347)&lt;8),AND(MONTH(F347)&gt;=7,MONTH(F347)&lt;8)),(NETWORKDAYS(E347,F347,Lister!$D$7:$D$13)-O347)*N347/NETWORKDAYS(Lister!$D$19,Lister!$E$19,Lister!$D$7:$D$13),IF(AND(AND(MONTH(E347)&gt;=7,MONTH(E347)&lt;8),MONTH(F347)&gt;7),(NETWORKDAYS(E347,Lister!$E$19,Lister!$D$7:$D$13)-O347)*N347/NETWORKDAYS(Lister!$D$19,Lister!$E$19,Lister!$D$7:$D$13),IF(MONTH(E347)&gt;7,0)))),0),"")</f>
        <v/>
      </c>
      <c r="T347" s="46" t="str">
        <f>IFERROR(MAX(IF(OR(O347="",P347=""),"",IF(AND(AND(MONTH(E347)&gt;=8,MONTH(E347)&lt;9),AND(MONTH(F347)&gt;=8,MONTH(F347)&lt;9)),(NETWORKDAYS(E347,F347,Lister!$D$7:$D$13)-P347)*N347/NETWORKDAYS(Lister!$D$20,Lister!$E$20,Lister!$D$7:$D$13),IF(AND(MONTH(E347)=7,MONTH(F347)=8),(NETWORKDAYS(Lister!$D$20,F347,Lister!$D$7:$D$13)-P347)*N347/NETWORKDAYS(Lister!$D$20,Lister!$E$20,Lister!$D$7:$D$13),IF(AND(MONTH(E347)=7,MONTH(F347)=7),0)))),0),"")</f>
        <v/>
      </c>
      <c r="U347" s="78" t="str">
        <f>IF(Ansøgning!U329="","",Ansøgning!U329)</f>
        <v/>
      </c>
      <c r="V347" s="119" t="str">
        <f t="shared" si="35"/>
        <v/>
      </c>
      <c r="W347" s="120" t="str">
        <f t="shared" si="36"/>
        <v/>
      </c>
      <c r="X347" s="42" t="str">
        <f t="shared" si="37"/>
        <v/>
      </c>
    </row>
    <row r="348" spans="1:24" x14ac:dyDescent="0.25">
      <c r="A348" s="13" t="str">
        <f t="shared" si="38"/>
        <v/>
      </c>
      <c r="B348" s="75" t="str">
        <f>IF(Ansøgning!B330="","",Ansøgning!B330)</f>
        <v/>
      </c>
      <c r="C348" s="75" t="str">
        <f>IF(Ansøgning!C330="","",Ansøgning!C330)</f>
        <v/>
      </c>
      <c r="D348" s="75" t="str">
        <f>IF(Ansøgning!D330="","",Ansøgning!D330)</f>
        <v/>
      </c>
      <c r="E348" s="76" t="str">
        <f>IF(Ansøgning!E330="","",Ansøgning!E330)</f>
        <v/>
      </c>
      <c r="F348" s="76" t="str">
        <f>IF(Ansøgning!F330="","",Ansøgning!F330)</f>
        <v/>
      </c>
      <c r="G348" s="33" t="str">
        <f>IF(OR(E348="",F348=""),"",NETWORKDAYS(E348,F348,Lister!$D$7:$D$13))</f>
        <v/>
      </c>
      <c r="H348" s="76" t="str">
        <f>IF(Ansøgning!H330="","",Ansøgning!H330)</f>
        <v/>
      </c>
      <c r="I348" s="32" t="str">
        <f t="shared" si="32"/>
        <v/>
      </c>
      <c r="J348" s="77" t="str">
        <f>IF(Ansøgning!J330="","",Ansøgning!J330)</f>
        <v/>
      </c>
      <c r="K348" s="77" t="str">
        <f>IF(Ansøgning!K330="","",Ansøgning!K330)</f>
        <v/>
      </c>
      <c r="L348" s="46" t="str">
        <f t="shared" si="33"/>
        <v/>
      </c>
      <c r="M348" s="78" t="str">
        <f>IF(Ansøgning!M330="","",Ansøgning!M330)</f>
        <v/>
      </c>
      <c r="N348" s="31" t="str">
        <f t="shared" si="34"/>
        <v/>
      </c>
      <c r="O348" s="78" t="str">
        <f>IF(Ansøgning!O330="","",Ansøgning!O330)</f>
        <v/>
      </c>
      <c r="P348" s="78" t="str">
        <f>IF(Ansøgning!P330="","",Ansøgning!P330)</f>
        <v/>
      </c>
      <c r="Q348" s="78" t="str">
        <f>IF(Ansøgning!Q330="","",Ansøgning!Q330)</f>
        <v/>
      </c>
      <c r="R348" s="78" t="str">
        <f>IF(Ansøgning!R330="","",Ansøgning!R330)</f>
        <v/>
      </c>
      <c r="S348" s="46" t="str">
        <f>IFERROR(MAX(IF(OR(O348="",P348=""),"",IF(AND(AND(MONTH(E348)&gt;=7,MONTH(E348)&lt;8),AND(MONTH(F348)&gt;=7,MONTH(F348)&lt;8)),(NETWORKDAYS(E348,F348,Lister!$D$7:$D$13)-O348)*N348/NETWORKDAYS(Lister!$D$19,Lister!$E$19,Lister!$D$7:$D$13),IF(AND(AND(MONTH(E348)&gt;=7,MONTH(E348)&lt;8),MONTH(F348)&gt;7),(NETWORKDAYS(E348,Lister!$E$19,Lister!$D$7:$D$13)-O348)*N348/NETWORKDAYS(Lister!$D$19,Lister!$E$19,Lister!$D$7:$D$13),IF(MONTH(E348)&gt;7,0)))),0),"")</f>
        <v/>
      </c>
      <c r="T348" s="46" t="str">
        <f>IFERROR(MAX(IF(OR(O348="",P348=""),"",IF(AND(AND(MONTH(E348)&gt;=8,MONTH(E348)&lt;9),AND(MONTH(F348)&gt;=8,MONTH(F348)&lt;9)),(NETWORKDAYS(E348,F348,Lister!$D$7:$D$13)-P348)*N348/NETWORKDAYS(Lister!$D$20,Lister!$E$20,Lister!$D$7:$D$13),IF(AND(MONTH(E348)=7,MONTH(F348)=8),(NETWORKDAYS(Lister!$D$20,F348,Lister!$D$7:$D$13)-P348)*N348/NETWORKDAYS(Lister!$D$20,Lister!$E$20,Lister!$D$7:$D$13),IF(AND(MONTH(E348)=7,MONTH(F348)=7),0)))),0),"")</f>
        <v/>
      </c>
      <c r="U348" s="78" t="str">
        <f>IF(Ansøgning!U330="","",Ansøgning!U330)</f>
        <v/>
      </c>
      <c r="V348" s="119" t="str">
        <f t="shared" si="35"/>
        <v/>
      </c>
      <c r="W348" s="120" t="str">
        <f t="shared" si="36"/>
        <v/>
      </c>
      <c r="X348" s="42" t="str">
        <f t="shared" si="37"/>
        <v/>
      </c>
    </row>
    <row r="349" spans="1:24" x14ac:dyDescent="0.25">
      <c r="A349" s="13" t="str">
        <f t="shared" si="38"/>
        <v/>
      </c>
      <c r="B349" s="75" t="str">
        <f>IF(Ansøgning!B331="","",Ansøgning!B331)</f>
        <v/>
      </c>
      <c r="C349" s="75" t="str">
        <f>IF(Ansøgning!C331="","",Ansøgning!C331)</f>
        <v/>
      </c>
      <c r="D349" s="75" t="str">
        <f>IF(Ansøgning!D331="","",Ansøgning!D331)</f>
        <v/>
      </c>
      <c r="E349" s="76" t="str">
        <f>IF(Ansøgning!E331="","",Ansøgning!E331)</f>
        <v/>
      </c>
      <c r="F349" s="76" t="str">
        <f>IF(Ansøgning!F331="","",Ansøgning!F331)</f>
        <v/>
      </c>
      <c r="G349" s="33" t="str">
        <f>IF(OR(E349="",F349=""),"",NETWORKDAYS(E349,F349,Lister!$D$7:$D$13))</f>
        <v/>
      </c>
      <c r="H349" s="76" t="str">
        <f>IF(Ansøgning!H331="","",Ansøgning!H331)</f>
        <v/>
      </c>
      <c r="I349" s="32" t="str">
        <f t="shared" si="32"/>
        <v/>
      </c>
      <c r="J349" s="77" t="str">
        <f>IF(Ansøgning!J331="","",Ansøgning!J331)</f>
        <v/>
      </c>
      <c r="K349" s="77" t="str">
        <f>IF(Ansøgning!K331="","",Ansøgning!K331)</f>
        <v/>
      </c>
      <c r="L349" s="46" t="str">
        <f t="shared" si="33"/>
        <v/>
      </c>
      <c r="M349" s="78" t="str">
        <f>IF(Ansøgning!M331="","",Ansøgning!M331)</f>
        <v/>
      </c>
      <c r="N349" s="31" t="str">
        <f t="shared" si="34"/>
        <v/>
      </c>
      <c r="O349" s="78" t="str">
        <f>IF(Ansøgning!O331="","",Ansøgning!O331)</f>
        <v/>
      </c>
      <c r="P349" s="78" t="str">
        <f>IF(Ansøgning!P331="","",Ansøgning!P331)</f>
        <v/>
      </c>
      <c r="Q349" s="78" t="str">
        <f>IF(Ansøgning!Q331="","",Ansøgning!Q331)</f>
        <v/>
      </c>
      <c r="R349" s="78" t="str">
        <f>IF(Ansøgning!R331="","",Ansøgning!R331)</f>
        <v/>
      </c>
      <c r="S349" s="46" t="str">
        <f>IFERROR(MAX(IF(OR(O349="",P349=""),"",IF(AND(AND(MONTH(E349)&gt;=7,MONTH(E349)&lt;8),AND(MONTH(F349)&gt;=7,MONTH(F349)&lt;8)),(NETWORKDAYS(E349,F349,Lister!$D$7:$D$13)-O349)*N349/NETWORKDAYS(Lister!$D$19,Lister!$E$19,Lister!$D$7:$D$13),IF(AND(AND(MONTH(E349)&gt;=7,MONTH(E349)&lt;8),MONTH(F349)&gt;7),(NETWORKDAYS(E349,Lister!$E$19,Lister!$D$7:$D$13)-O349)*N349/NETWORKDAYS(Lister!$D$19,Lister!$E$19,Lister!$D$7:$D$13),IF(MONTH(E349)&gt;7,0)))),0),"")</f>
        <v/>
      </c>
      <c r="T349" s="46" t="str">
        <f>IFERROR(MAX(IF(OR(O349="",P349=""),"",IF(AND(AND(MONTH(E349)&gt;=8,MONTH(E349)&lt;9),AND(MONTH(F349)&gt;=8,MONTH(F349)&lt;9)),(NETWORKDAYS(E349,F349,Lister!$D$7:$D$13)-P349)*N349/NETWORKDAYS(Lister!$D$20,Lister!$E$20,Lister!$D$7:$D$13),IF(AND(MONTH(E349)=7,MONTH(F349)=8),(NETWORKDAYS(Lister!$D$20,F349,Lister!$D$7:$D$13)-P349)*N349/NETWORKDAYS(Lister!$D$20,Lister!$E$20,Lister!$D$7:$D$13),IF(AND(MONTH(E349)=7,MONTH(F349)=7),0)))),0),"")</f>
        <v/>
      </c>
      <c r="U349" s="78" t="str">
        <f>IF(Ansøgning!U331="","",Ansøgning!U331)</f>
        <v/>
      </c>
      <c r="V349" s="119" t="str">
        <f t="shared" si="35"/>
        <v/>
      </c>
      <c r="W349" s="120" t="str">
        <f t="shared" si="36"/>
        <v/>
      </c>
      <c r="X349" s="42" t="str">
        <f t="shared" si="37"/>
        <v/>
      </c>
    </row>
    <row r="350" spans="1:24" x14ac:dyDescent="0.25">
      <c r="A350" s="13" t="str">
        <f t="shared" si="38"/>
        <v/>
      </c>
      <c r="B350" s="75" t="str">
        <f>IF(Ansøgning!B332="","",Ansøgning!B332)</f>
        <v/>
      </c>
      <c r="C350" s="75" t="str">
        <f>IF(Ansøgning!C332="","",Ansøgning!C332)</f>
        <v/>
      </c>
      <c r="D350" s="75" t="str">
        <f>IF(Ansøgning!D332="","",Ansøgning!D332)</f>
        <v/>
      </c>
      <c r="E350" s="76" t="str">
        <f>IF(Ansøgning!E332="","",Ansøgning!E332)</f>
        <v/>
      </c>
      <c r="F350" s="76" t="str">
        <f>IF(Ansøgning!F332="","",Ansøgning!F332)</f>
        <v/>
      </c>
      <c r="G350" s="33" t="str">
        <f>IF(OR(E350="",F350=""),"",NETWORKDAYS(E350,F350,Lister!$D$7:$D$13))</f>
        <v/>
      </c>
      <c r="H350" s="76" t="str">
        <f>IF(Ansøgning!H332="","",Ansøgning!H332)</f>
        <v/>
      </c>
      <c r="I350" s="32" t="str">
        <f t="shared" si="32"/>
        <v/>
      </c>
      <c r="J350" s="77" t="str">
        <f>IF(Ansøgning!J332="","",Ansøgning!J332)</f>
        <v/>
      </c>
      <c r="K350" s="77" t="str">
        <f>IF(Ansøgning!K332="","",Ansøgning!K332)</f>
        <v/>
      </c>
      <c r="L350" s="46" t="str">
        <f t="shared" si="33"/>
        <v/>
      </c>
      <c r="M350" s="78" t="str">
        <f>IF(Ansøgning!M332="","",Ansøgning!M332)</f>
        <v/>
      </c>
      <c r="N350" s="31" t="str">
        <f t="shared" si="34"/>
        <v/>
      </c>
      <c r="O350" s="78" t="str">
        <f>IF(Ansøgning!O332="","",Ansøgning!O332)</f>
        <v/>
      </c>
      <c r="P350" s="78" t="str">
        <f>IF(Ansøgning!P332="","",Ansøgning!P332)</f>
        <v/>
      </c>
      <c r="Q350" s="78" t="str">
        <f>IF(Ansøgning!Q332="","",Ansøgning!Q332)</f>
        <v/>
      </c>
      <c r="R350" s="78" t="str">
        <f>IF(Ansøgning!R332="","",Ansøgning!R332)</f>
        <v/>
      </c>
      <c r="S350" s="46" t="str">
        <f>IFERROR(MAX(IF(OR(O350="",P350=""),"",IF(AND(AND(MONTH(E350)&gt;=7,MONTH(E350)&lt;8),AND(MONTH(F350)&gt;=7,MONTH(F350)&lt;8)),(NETWORKDAYS(E350,F350,Lister!$D$7:$D$13)-O350)*N350/NETWORKDAYS(Lister!$D$19,Lister!$E$19,Lister!$D$7:$D$13),IF(AND(AND(MONTH(E350)&gt;=7,MONTH(E350)&lt;8),MONTH(F350)&gt;7),(NETWORKDAYS(E350,Lister!$E$19,Lister!$D$7:$D$13)-O350)*N350/NETWORKDAYS(Lister!$D$19,Lister!$E$19,Lister!$D$7:$D$13),IF(MONTH(E350)&gt;7,0)))),0),"")</f>
        <v/>
      </c>
      <c r="T350" s="46" t="str">
        <f>IFERROR(MAX(IF(OR(O350="",P350=""),"",IF(AND(AND(MONTH(E350)&gt;=8,MONTH(E350)&lt;9),AND(MONTH(F350)&gt;=8,MONTH(F350)&lt;9)),(NETWORKDAYS(E350,F350,Lister!$D$7:$D$13)-P350)*N350/NETWORKDAYS(Lister!$D$20,Lister!$E$20,Lister!$D$7:$D$13),IF(AND(MONTH(E350)=7,MONTH(F350)=8),(NETWORKDAYS(Lister!$D$20,F350,Lister!$D$7:$D$13)-P350)*N350/NETWORKDAYS(Lister!$D$20,Lister!$E$20,Lister!$D$7:$D$13),IF(AND(MONTH(E350)=7,MONTH(F350)=7),0)))),0),"")</f>
        <v/>
      </c>
      <c r="U350" s="78" t="str">
        <f>IF(Ansøgning!U332="","",Ansøgning!U332)</f>
        <v/>
      </c>
      <c r="V350" s="119" t="str">
        <f t="shared" si="35"/>
        <v/>
      </c>
      <c r="W350" s="120" t="str">
        <f t="shared" si="36"/>
        <v/>
      </c>
      <c r="X350" s="42" t="str">
        <f t="shared" si="37"/>
        <v/>
      </c>
    </row>
    <row r="351" spans="1:24" x14ac:dyDescent="0.25">
      <c r="A351" s="13" t="str">
        <f t="shared" si="38"/>
        <v/>
      </c>
      <c r="B351" s="75" t="str">
        <f>IF(Ansøgning!B333="","",Ansøgning!B333)</f>
        <v/>
      </c>
      <c r="C351" s="75" t="str">
        <f>IF(Ansøgning!C333="","",Ansøgning!C333)</f>
        <v/>
      </c>
      <c r="D351" s="75" t="str">
        <f>IF(Ansøgning!D333="","",Ansøgning!D333)</f>
        <v/>
      </c>
      <c r="E351" s="76" t="str">
        <f>IF(Ansøgning!E333="","",Ansøgning!E333)</f>
        <v/>
      </c>
      <c r="F351" s="76" t="str">
        <f>IF(Ansøgning!F333="","",Ansøgning!F333)</f>
        <v/>
      </c>
      <c r="G351" s="33" t="str">
        <f>IF(OR(E351="",F351=""),"",NETWORKDAYS(E351,F351,Lister!$D$7:$D$13))</f>
        <v/>
      </c>
      <c r="H351" s="76" t="str">
        <f>IF(Ansøgning!H333="","",Ansøgning!H333)</f>
        <v/>
      </c>
      <c r="I351" s="32" t="str">
        <f t="shared" si="32"/>
        <v/>
      </c>
      <c r="J351" s="77" t="str">
        <f>IF(Ansøgning!J333="","",Ansøgning!J333)</f>
        <v/>
      </c>
      <c r="K351" s="77" t="str">
        <f>IF(Ansøgning!K333="","",Ansøgning!K333)</f>
        <v/>
      </c>
      <c r="L351" s="46" t="str">
        <f t="shared" si="33"/>
        <v/>
      </c>
      <c r="M351" s="78" t="str">
        <f>IF(Ansøgning!M333="","",Ansøgning!M333)</f>
        <v/>
      </c>
      <c r="N351" s="31" t="str">
        <f t="shared" si="34"/>
        <v/>
      </c>
      <c r="O351" s="78" t="str">
        <f>IF(Ansøgning!O333="","",Ansøgning!O333)</f>
        <v/>
      </c>
      <c r="P351" s="78" t="str">
        <f>IF(Ansøgning!P333="","",Ansøgning!P333)</f>
        <v/>
      </c>
      <c r="Q351" s="78" t="str">
        <f>IF(Ansøgning!Q333="","",Ansøgning!Q333)</f>
        <v/>
      </c>
      <c r="R351" s="78" t="str">
        <f>IF(Ansøgning!R333="","",Ansøgning!R333)</f>
        <v/>
      </c>
      <c r="S351" s="46" t="str">
        <f>IFERROR(MAX(IF(OR(O351="",P351=""),"",IF(AND(AND(MONTH(E351)&gt;=7,MONTH(E351)&lt;8),AND(MONTH(F351)&gt;=7,MONTH(F351)&lt;8)),(NETWORKDAYS(E351,F351,Lister!$D$7:$D$13)-O351)*N351/NETWORKDAYS(Lister!$D$19,Lister!$E$19,Lister!$D$7:$D$13),IF(AND(AND(MONTH(E351)&gt;=7,MONTH(E351)&lt;8),MONTH(F351)&gt;7),(NETWORKDAYS(E351,Lister!$E$19,Lister!$D$7:$D$13)-O351)*N351/NETWORKDAYS(Lister!$D$19,Lister!$E$19,Lister!$D$7:$D$13),IF(MONTH(E351)&gt;7,0)))),0),"")</f>
        <v/>
      </c>
      <c r="T351" s="46" t="str">
        <f>IFERROR(MAX(IF(OR(O351="",P351=""),"",IF(AND(AND(MONTH(E351)&gt;=8,MONTH(E351)&lt;9),AND(MONTH(F351)&gt;=8,MONTH(F351)&lt;9)),(NETWORKDAYS(E351,F351,Lister!$D$7:$D$13)-P351)*N351/NETWORKDAYS(Lister!$D$20,Lister!$E$20,Lister!$D$7:$D$13),IF(AND(MONTH(E351)=7,MONTH(F351)=8),(NETWORKDAYS(Lister!$D$20,F351,Lister!$D$7:$D$13)-P351)*N351/NETWORKDAYS(Lister!$D$20,Lister!$E$20,Lister!$D$7:$D$13),IF(AND(MONTH(E351)=7,MONTH(F351)=7),0)))),0),"")</f>
        <v/>
      </c>
      <c r="U351" s="78" t="str">
        <f>IF(Ansøgning!U333="","",Ansøgning!U333)</f>
        <v/>
      </c>
      <c r="V351" s="119" t="str">
        <f t="shared" si="35"/>
        <v/>
      </c>
      <c r="W351" s="120" t="str">
        <f t="shared" si="36"/>
        <v/>
      </c>
      <c r="X351" s="42" t="str">
        <f t="shared" si="37"/>
        <v/>
      </c>
    </row>
    <row r="352" spans="1:24" x14ac:dyDescent="0.25">
      <c r="A352" s="13" t="str">
        <f t="shared" si="38"/>
        <v/>
      </c>
      <c r="B352" s="75" t="str">
        <f>IF(Ansøgning!B334="","",Ansøgning!B334)</f>
        <v/>
      </c>
      <c r="C352" s="75" t="str">
        <f>IF(Ansøgning!C334="","",Ansøgning!C334)</f>
        <v/>
      </c>
      <c r="D352" s="75" t="str">
        <f>IF(Ansøgning!D334="","",Ansøgning!D334)</f>
        <v/>
      </c>
      <c r="E352" s="76" t="str">
        <f>IF(Ansøgning!E334="","",Ansøgning!E334)</f>
        <v/>
      </c>
      <c r="F352" s="76" t="str">
        <f>IF(Ansøgning!F334="","",Ansøgning!F334)</f>
        <v/>
      </c>
      <c r="G352" s="33" t="str">
        <f>IF(OR(E352="",F352=""),"",NETWORKDAYS(E352,F352,Lister!$D$7:$D$13))</f>
        <v/>
      </c>
      <c r="H352" s="76" t="str">
        <f>IF(Ansøgning!H334="","",Ansøgning!H334)</f>
        <v/>
      </c>
      <c r="I352" s="32" t="str">
        <f t="shared" si="32"/>
        <v/>
      </c>
      <c r="J352" s="77" t="str">
        <f>IF(Ansøgning!J334="","",Ansøgning!J334)</f>
        <v/>
      </c>
      <c r="K352" s="77" t="str">
        <f>IF(Ansøgning!K334="","",Ansøgning!K334)</f>
        <v/>
      </c>
      <c r="L352" s="46" t="str">
        <f t="shared" si="33"/>
        <v/>
      </c>
      <c r="M352" s="78" t="str">
        <f>IF(Ansøgning!M334="","",Ansøgning!M334)</f>
        <v/>
      </c>
      <c r="N352" s="31" t="str">
        <f t="shared" si="34"/>
        <v/>
      </c>
      <c r="O352" s="78" t="str">
        <f>IF(Ansøgning!O334="","",Ansøgning!O334)</f>
        <v/>
      </c>
      <c r="P352" s="78" t="str">
        <f>IF(Ansøgning!P334="","",Ansøgning!P334)</f>
        <v/>
      </c>
      <c r="Q352" s="78" t="str">
        <f>IF(Ansøgning!Q334="","",Ansøgning!Q334)</f>
        <v/>
      </c>
      <c r="R352" s="78" t="str">
        <f>IF(Ansøgning!R334="","",Ansøgning!R334)</f>
        <v/>
      </c>
      <c r="S352" s="46" t="str">
        <f>IFERROR(MAX(IF(OR(O352="",P352=""),"",IF(AND(AND(MONTH(E352)&gt;=7,MONTH(E352)&lt;8),AND(MONTH(F352)&gt;=7,MONTH(F352)&lt;8)),(NETWORKDAYS(E352,F352,Lister!$D$7:$D$13)-O352)*N352/NETWORKDAYS(Lister!$D$19,Lister!$E$19,Lister!$D$7:$D$13),IF(AND(AND(MONTH(E352)&gt;=7,MONTH(E352)&lt;8),MONTH(F352)&gt;7),(NETWORKDAYS(E352,Lister!$E$19,Lister!$D$7:$D$13)-O352)*N352/NETWORKDAYS(Lister!$D$19,Lister!$E$19,Lister!$D$7:$D$13),IF(MONTH(E352)&gt;7,0)))),0),"")</f>
        <v/>
      </c>
      <c r="T352" s="46" t="str">
        <f>IFERROR(MAX(IF(OR(O352="",P352=""),"",IF(AND(AND(MONTH(E352)&gt;=8,MONTH(E352)&lt;9),AND(MONTH(F352)&gt;=8,MONTH(F352)&lt;9)),(NETWORKDAYS(E352,F352,Lister!$D$7:$D$13)-P352)*N352/NETWORKDAYS(Lister!$D$20,Lister!$E$20,Lister!$D$7:$D$13),IF(AND(MONTH(E352)=7,MONTH(F352)=8),(NETWORKDAYS(Lister!$D$20,F352,Lister!$D$7:$D$13)-P352)*N352/NETWORKDAYS(Lister!$D$20,Lister!$E$20,Lister!$D$7:$D$13),IF(AND(MONTH(E352)=7,MONTH(F352)=7),0)))),0),"")</f>
        <v/>
      </c>
      <c r="U352" s="78" t="str">
        <f>IF(Ansøgning!U334="","",Ansøgning!U334)</f>
        <v/>
      </c>
      <c r="V352" s="119" t="str">
        <f t="shared" si="35"/>
        <v/>
      </c>
      <c r="W352" s="120" t="str">
        <f t="shared" si="36"/>
        <v/>
      </c>
      <c r="X352" s="42" t="str">
        <f t="shared" si="37"/>
        <v/>
      </c>
    </row>
    <row r="353" spans="1:24" x14ac:dyDescent="0.25">
      <c r="A353" s="13" t="str">
        <f t="shared" si="38"/>
        <v/>
      </c>
      <c r="B353" s="75" t="str">
        <f>IF(Ansøgning!B335="","",Ansøgning!B335)</f>
        <v/>
      </c>
      <c r="C353" s="75" t="str">
        <f>IF(Ansøgning!C335="","",Ansøgning!C335)</f>
        <v/>
      </c>
      <c r="D353" s="75" t="str">
        <f>IF(Ansøgning!D335="","",Ansøgning!D335)</f>
        <v/>
      </c>
      <c r="E353" s="76" t="str">
        <f>IF(Ansøgning!E335="","",Ansøgning!E335)</f>
        <v/>
      </c>
      <c r="F353" s="76" t="str">
        <f>IF(Ansøgning!F335="","",Ansøgning!F335)</f>
        <v/>
      </c>
      <c r="G353" s="33" t="str">
        <f>IF(OR(E353="",F353=""),"",NETWORKDAYS(E353,F353,Lister!$D$7:$D$13))</f>
        <v/>
      </c>
      <c r="H353" s="76" t="str">
        <f>IF(Ansøgning!H335="","",Ansøgning!H335)</f>
        <v/>
      </c>
      <c r="I353" s="32" t="str">
        <f t="shared" si="32"/>
        <v/>
      </c>
      <c r="J353" s="77" t="str">
        <f>IF(Ansøgning!J335="","",Ansøgning!J335)</f>
        <v/>
      </c>
      <c r="K353" s="77" t="str">
        <f>IF(Ansøgning!K335="","",Ansøgning!K335)</f>
        <v/>
      </c>
      <c r="L353" s="46" t="str">
        <f t="shared" si="33"/>
        <v/>
      </c>
      <c r="M353" s="78" t="str">
        <f>IF(Ansøgning!M335="","",Ansøgning!M335)</f>
        <v/>
      </c>
      <c r="N353" s="31" t="str">
        <f t="shared" si="34"/>
        <v/>
      </c>
      <c r="O353" s="78" t="str">
        <f>IF(Ansøgning!O335="","",Ansøgning!O335)</f>
        <v/>
      </c>
      <c r="P353" s="78" t="str">
        <f>IF(Ansøgning!P335="","",Ansøgning!P335)</f>
        <v/>
      </c>
      <c r="Q353" s="78" t="str">
        <f>IF(Ansøgning!Q335="","",Ansøgning!Q335)</f>
        <v/>
      </c>
      <c r="R353" s="78" t="str">
        <f>IF(Ansøgning!R335="","",Ansøgning!R335)</f>
        <v/>
      </c>
      <c r="S353" s="46" t="str">
        <f>IFERROR(MAX(IF(OR(O353="",P353=""),"",IF(AND(AND(MONTH(E353)&gt;=7,MONTH(E353)&lt;8),AND(MONTH(F353)&gt;=7,MONTH(F353)&lt;8)),(NETWORKDAYS(E353,F353,Lister!$D$7:$D$13)-O353)*N353/NETWORKDAYS(Lister!$D$19,Lister!$E$19,Lister!$D$7:$D$13),IF(AND(AND(MONTH(E353)&gt;=7,MONTH(E353)&lt;8),MONTH(F353)&gt;7),(NETWORKDAYS(E353,Lister!$E$19,Lister!$D$7:$D$13)-O353)*N353/NETWORKDAYS(Lister!$D$19,Lister!$E$19,Lister!$D$7:$D$13),IF(MONTH(E353)&gt;7,0)))),0),"")</f>
        <v/>
      </c>
      <c r="T353" s="46" t="str">
        <f>IFERROR(MAX(IF(OR(O353="",P353=""),"",IF(AND(AND(MONTH(E353)&gt;=8,MONTH(E353)&lt;9),AND(MONTH(F353)&gt;=8,MONTH(F353)&lt;9)),(NETWORKDAYS(E353,F353,Lister!$D$7:$D$13)-P353)*N353/NETWORKDAYS(Lister!$D$20,Lister!$E$20,Lister!$D$7:$D$13),IF(AND(MONTH(E353)=7,MONTH(F353)=8),(NETWORKDAYS(Lister!$D$20,F353,Lister!$D$7:$D$13)-P353)*N353/NETWORKDAYS(Lister!$D$20,Lister!$E$20,Lister!$D$7:$D$13),IF(AND(MONTH(E353)=7,MONTH(F353)=7),0)))),0),"")</f>
        <v/>
      </c>
      <c r="U353" s="78" t="str">
        <f>IF(Ansøgning!U335="","",Ansøgning!U335)</f>
        <v/>
      </c>
      <c r="V353" s="119" t="str">
        <f t="shared" si="35"/>
        <v/>
      </c>
      <c r="W353" s="120" t="str">
        <f t="shared" si="36"/>
        <v/>
      </c>
      <c r="X353" s="42" t="str">
        <f t="shared" si="37"/>
        <v/>
      </c>
    </row>
    <row r="354" spans="1:24" x14ac:dyDescent="0.25">
      <c r="A354" s="13" t="str">
        <f t="shared" si="38"/>
        <v/>
      </c>
      <c r="B354" s="75" t="str">
        <f>IF(Ansøgning!B336="","",Ansøgning!B336)</f>
        <v/>
      </c>
      <c r="C354" s="75" t="str">
        <f>IF(Ansøgning!C336="","",Ansøgning!C336)</f>
        <v/>
      </c>
      <c r="D354" s="75" t="str">
        <f>IF(Ansøgning!D336="","",Ansøgning!D336)</f>
        <v/>
      </c>
      <c r="E354" s="76" t="str">
        <f>IF(Ansøgning!E336="","",Ansøgning!E336)</f>
        <v/>
      </c>
      <c r="F354" s="76" t="str">
        <f>IF(Ansøgning!F336="","",Ansøgning!F336)</f>
        <v/>
      </c>
      <c r="G354" s="33" t="str">
        <f>IF(OR(E354="",F354=""),"",NETWORKDAYS(E354,F354,Lister!$D$7:$D$13))</f>
        <v/>
      </c>
      <c r="H354" s="76" t="str">
        <f>IF(Ansøgning!H336="","",Ansøgning!H336)</f>
        <v/>
      </c>
      <c r="I354" s="32" t="str">
        <f t="shared" si="32"/>
        <v/>
      </c>
      <c r="J354" s="77" t="str">
        <f>IF(Ansøgning!J336="","",Ansøgning!J336)</f>
        <v/>
      </c>
      <c r="K354" s="77" t="str">
        <f>IF(Ansøgning!K336="","",Ansøgning!K336)</f>
        <v/>
      </c>
      <c r="L354" s="46" t="str">
        <f t="shared" si="33"/>
        <v/>
      </c>
      <c r="M354" s="78" t="str">
        <f>IF(Ansøgning!M336="","",Ansøgning!M336)</f>
        <v/>
      </c>
      <c r="N354" s="31" t="str">
        <f t="shared" si="34"/>
        <v/>
      </c>
      <c r="O354" s="78" t="str">
        <f>IF(Ansøgning!O336="","",Ansøgning!O336)</f>
        <v/>
      </c>
      <c r="P354" s="78" t="str">
        <f>IF(Ansøgning!P336="","",Ansøgning!P336)</f>
        <v/>
      </c>
      <c r="Q354" s="78" t="str">
        <f>IF(Ansøgning!Q336="","",Ansøgning!Q336)</f>
        <v/>
      </c>
      <c r="R354" s="78" t="str">
        <f>IF(Ansøgning!R336="","",Ansøgning!R336)</f>
        <v/>
      </c>
      <c r="S354" s="46" t="str">
        <f>IFERROR(MAX(IF(OR(O354="",P354=""),"",IF(AND(AND(MONTH(E354)&gt;=7,MONTH(E354)&lt;8),AND(MONTH(F354)&gt;=7,MONTH(F354)&lt;8)),(NETWORKDAYS(E354,F354,Lister!$D$7:$D$13)-O354)*N354/NETWORKDAYS(Lister!$D$19,Lister!$E$19,Lister!$D$7:$D$13),IF(AND(AND(MONTH(E354)&gt;=7,MONTH(E354)&lt;8),MONTH(F354)&gt;7),(NETWORKDAYS(E354,Lister!$E$19,Lister!$D$7:$D$13)-O354)*N354/NETWORKDAYS(Lister!$D$19,Lister!$E$19,Lister!$D$7:$D$13),IF(MONTH(E354)&gt;7,0)))),0),"")</f>
        <v/>
      </c>
      <c r="T354" s="46" t="str">
        <f>IFERROR(MAX(IF(OR(O354="",P354=""),"",IF(AND(AND(MONTH(E354)&gt;=8,MONTH(E354)&lt;9),AND(MONTH(F354)&gt;=8,MONTH(F354)&lt;9)),(NETWORKDAYS(E354,F354,Lister!$D$7:$D$13)-P354)*N354/NETWORKDAYS(Lister!$D$20,Lister!$E$20,Lister!$D$7:$D$13),IF(AND(MONTH(E354)=7,MONTH(F354)=8),(NETWORKDAYS(Lister!$D$20,F354,Lister!$D$7:$D$13)-P354)*N354/NETWORKDAYS(Lister!$D$20,Lister!$E$20,Lister!$D$7:$D$13),IF(AND(MONTH(E354)=7,MONTH(F354)=7),0)))),0),"")</f>
        <v/>
      </c>
      <c r="U354" s="78" t="str">
        <f>IF(Ansøgning!U336="","",Ansøgning!U336)</f>
        <v/>
      </c>
      <c r="V354" s="119" t="str">
        <f t="shared" si="35"/>
        <v/>
      </c>
      <c r="W354" s="120" t="str">
        <f t="shared" si="36"/>
        <v/>
      </c>
      <c r="X354" s="42" t="str">
        <f t="shared" si="37"/>
        <v/>
      </c>
    </row>
    <row r="355" spans="1:24" x14ac:dyDescent="0.25">
      <c r="A355" s="13" t="str">
        <f t="shared" si="38"/>
        <v/>
      </c>
      <c r="B355" s="75" t="str">
        <f>IF(Ansøgning!B337="","",Ansøgning!B337)</f>
        <v/>
      </c>
      <c r="C355" s="75" t="str">
        <f>IF(Ansøgning!C337="","",Ansøgning!C337)</f>
        <v/>
      </c>
      <c r="D355" s="75" t="str">
        <f>IF(Ansøgning!D337="","",Ansøgning!D337)</f>
        <v/>
      </c>
      <c r="E355" s="76" t="str">
        <f>IF(Ansøgning!E337="","",Ansøgning!E337)</f>
        <v/>
      </c>
      <c r="F355" s="76" t="str">
        <f>IF(Ansøgning!F337="","",Ansøgning!F337)</f>
        <v/>
      </c>
      <c r="G355" s="33" t="str">
        <f>IF(OR(E355="",F355=""),"",NETWORKDAYS(E355,F355,Lister!$D$7:$D$13))</f>
        <v/>
      </c>
      <c r="H355" s="76" t="str">
        <f>IF(Ansøgning!H337="","",Ansøgning!H337)</f>
        <v/>
      </c>
      <c r="I355" s="32" t="str">
        <f t="shared" si="32"/>
        <v/>
      </c>
      <c r="J355" s="77" t="str">
        <f>IF(Ansøgning!J337="","",Ansøgning!J337)</f>
        <v/>
      </c>
      <c r="K355" s="77" t="str">
        <f>IF(Ansøgning!K337="","",Ansøgning!K337)</f>
        <v/>
      </c>
      <c r="L355" s="46" t="str">
        <f t="shared" si="33"/>
        <v/>
      </c>
      <c r="M355" s="78" t="str">
        <f>IF(Ansøgning!M337="","",Ansøgning!M337)</f>
        <v/>
      </c>
      <c r="N355" s="31" t="str">
        <f t="shared" si="34"/>
        <v/>
      </c>
      <c r="O355" s="78" t="str">
        <f>IF(Ansøgning!O337="","",Ansøgning!O337)</f>
        <v/>
      </c>
      <c r="P355" s="78" t="str">
        <f>IF(Ansøgning!P337="","",Ansøgning!P337)</f>
        <v/>
      </c>
      <c r="Q355" s="78" t="str">
        <f>IF(Ansøgning!Q337="","",Ansøgning!Q337)</f>
        <v/>
      </c>
      <c r="R355" s="78" t="str">
        <f>IF(Ansøgning!R337="","",Ansøgning!R337)</f>
        <v/>
      </c>
      <c r="S355" s="46" t="str">
        <f>IFERROR(MAX(IF(OR(O355="",P355=""),"",IF(AND(AND(MONTH(E355)&gt;=7,MONTH(E355)&lt;8),AND(MONTH(F355)&gt;=7,MONTH(F355)&lt;8)),(NETWORKDAYS(E355,F355,Lister!$D$7:$D$13)-O355)*N355/NETWORKDAYS(Lister!$D$19,Lister!$E$19,Lister!$D$7:$D$13),IF(AND(AND(MONTH(E355)&gt;=7,MONTH(E355)&lt;8),MONTH(F355)&gt;7),(NETWORKDAYS(E355,Lister!$E$19,Lister!$D$7:$D$13)-O355)*N355/NETWORKDAYS(Lister!$D$19,Lister!$E$19,Lister!$D$7:$D$13),IF(MONTH(E355)&gt;7,0)))),0),"")</f>
        <v/>
      </c>
      <c r="T355" s="46" t="str">
        <f>IFERROR(MAX(IF(OR(O355="",P355=""),"",IF(AND(AND(MONTH(E355)&gt;=8,MONTH(E355)&lt;9),AND(MONTH(F355)&gt;=8,MONTH(F355)&lt;9)),(NETWORKDAYS(E355,F355,Lister!$D$7:$D$13)-P355)*N355/NETWORKDAYS(Lister!$D$20,Lister!$E$20,Lister!$D$7:$D$13),IF(AND(MONTH(E355)=7,MONTH(F355)=8),(NETWORKDAYS(Lister!$D$20,F355,Lister!$D$7:$D$13)-P355)*N355/NETWORKDAYS(Lister!$D$20,Lister!$E$20,Lister!$D$7:$D$13),IF(AND(MONTH(E355)=7,MONTH(F355)=7),0)))),0),"")</f>
        <v/>
      </c>
      <c r="U355" s="78" t="str">
        <f>IF(Ansøgning!U337="","",Ansøgning!U337)</f>
        <v/>
      </c>
      <c r="V355" s="119" t="str">
        <f t="shared" si="35"/>
        <v/>
      </c>
      <c r="W355" s="120" t="str">
        <f t="shared" si="36"/>
        <v/>
      </c>
      <c r="X355" s="42" t="str">
        <f t="shared" si="37"/>
        <v/>
      </c>
    </row>
    <row r="356" spans="1:24" x14ac:dyDescent="0.25">
      <c r="A356" s="13" t="str">
        <f t="shared" si="38"/>
        <v/>
      </c>
      <c r="B356" s="75" t="str">
        <f>IF(Ansøgning!B338="","",Ansøgning!B338)</f>
        <v/>
      </c>
      <c r="C356" s="75" t="str">
        <f>IF(Ansøgning!C338="","",Ansøgning!C338)</f>
        <v/>
      </c>
      <c r="D356" s="75" t="str">
        <f>IF(Ansøgning!D338="","",Ansøgning!D338)</f>
        <v/>
      </c>
      <c r="E356" s="76" t="str">
        <f>IF(Ansøgning!E338="","",Ansøgning!E338)</f>
        <v/>
      </c>
      <c r="F356" s="76" t="str">
        <f>IF(Ansøgning!F338="","",Ansøgning!F338)</f>
        <v/>
      </c>
      <c r="G356" s="33" t="str">
        <f>IF(OR(E356="",F356=""),"",NETWORKDAYS(E356,F356,Lister!$D$7:$D$13))</f>
        <v/>
      </c>
      <c r="H356" s="76" t="str">
        <f>IF(Ansøgning!H338="","",Ansøgning!H338)</f>
        <v/>
      </c>
      <c r="I356" s="32" t="str">
        <f t="shared" si="32"/>
        <v/>
      </c>
      <c r="J356" s="77" t="str">
        <f>IF(Ansøgning!J338="","",Ansøgning!J338)</f>
        <v/>
      </c>
      <c r="K356" s="77" t="str">
        <f>IF(Ansøgning!K338="","",Ansøgning!K338)</f>
        <v/>
      </c>
      <c r="L356" s="46" t="str">
        <f t="shared" si="33"/>
        <v/>
      </c>
      <c r="M356" s="78" t="str">
        <f>IF(Ansøgning!M338="","",Ansøgning!M338)</f>
        <v/>
      </c>
      <c r="N356" s="31" t="str">
        <f t="shared" si="34"/>
        <v/>
      </c>
      <c r="O356" s="78" t="str">
        <f>IF(Ansøgning!O338="","",Ansøgning!O338)</f>
        <v/>
      </c>
      <c r="P356" s="78" t="str">
        <f>IF(Ansøgning!P338="","",Ansøgning!P338)</f>
        <v/>
      </c>
      <c r="Q356" s="78" t="str">
        <f>IF(Ansøgning!Q338="","",Ansøgning!Q338)</f>
        <v/>
      </c>
      <c r="R356" s="78" t="str">
        <f>IF(Ansøgning!R338="","",Ansøgning!R338)</f>
        <v/>
      </c>
      <c r="S356" s="46" t="str">
        <f>IFERROR(MAX(IF(OR(O356="",P356=""),"",IF(AND(AND(MONTH(E356)&gt;=7,MONTH(E356)&lt;8),AND(MONTH(F356)&gt;=7,MONTH(F356)&lt;8)),(NETWORKDAYS(E356,F356,Lister!$D$7:$D$13)-O356)*N356/NETWORKDAYS(Lister!$D$19,Lister!$E$19,Lister!$D$7:$D$13),IF(AND(AND(MONTH(E356)&gt;=7,MONTH(E356)&lt;8),MONTH(F356)&gt;7),(NETWORKDAYS(E356,Lister!$E$19,Lister!$D$7:$D$13)-O356)*N356/NETWORKDAYS(Lister!$D$19,Lister!$E$19,Lister!$D$7:$D$13),IF(MONTH(E356)&gt;7,0)))),0),"")</f>
        <v/>
      </c>
      <c r="T356" s="46" t="str">
        <f>IFERROR(MAX(IF(OR(O356="",P356=""),"",IF(AND(AND(MONTH(E356)&gt;=8,MONTH(E356)&lt;9),AND(MONTH(F356)&gt;=8,MONTH(F356)&lt;9)),(NETWORKDAYS(E356,F356,Lister!$D$7:$D$13)-P356)*N356/NETWORKDAYS(Lister!$D$20,Lister!$E$20,Lister!$D$7:$D$13),IF(AND(MONTH(E356)=7,MONTH(F356)=8),(NETWORKDAYS(Lister!$D$20,F356,Lister!$D$7:$D$13)-P356)*N356/NETWORKDAYS(Lister!$D$20,Lister!$E$20,Lister!$D$7:$D$13),IF(AND(MONTH(E356)=7,MONTH(F356)=7),0)))),0),"")</f>
        <v/>
      </c>
      <c r="U356" s="78" t="str">
        <f>IF(Ansøgning!U338="","",Ansøgning!U338)</f>
        <v/>
      </c>
      <c r="V356" s="119" t="str">
        <f t="shared" si="35"/>
        <v/>
      </c>
      <c r="W356" s="120" t="str">
        <f t="shared" si="36"/>
        <v/>
      </c>
      <c r="X356" s="42" t="str">
        <f t="shared" si="37"/>
        <v/>
      </c>
    </row>
    <row r="357" spans="1:24" x14ac:dyDescent="0.25">
      <c r="A357" s="13" t="str">
        <f t="shared" si="38"/>
        <v/>
      </c>
      <c r="B357" s="75" t="str">
        <f>IF(Ansøgning!B339="","",Ansøgning!B339)</f>
        <v/>
      </c>
      <c r="C357" s="75" t="str">
        <f>IF(Ansøgning!C339="","",Ansøgning!C339)</f>
        <v/>
      </c>
      <c r="D357" s="75" t="str">
        <f>IF(Ansøgning!D339="","",Ansøgning!D339)</f>
        <v/>
      </c>
      <c r="E357" s="76" t="str">
        <f>IF(Ansøgning!E339="","",Ansøgning!E339)</f>
        <v/>
      </c>
      <c r="F357" s="76" t="str">
        <f>IF(Ansøgning!F339="","",Ansøgning!F339)</f>
        <v/>
      </c>
      <c r="G357" s="33" t="str">
        <f>IF(OR(E357="",F357=""),"",NETWORKDAYS(E357,F357,Lister!$D$7:$D$13))</f>
        <v/>
      </c>
      <c r="H357" s="76" t="str">
        <f>IF(Ansøgning!H339="","",Ansøgning!H339)</f>
        <v/>
      </c>
      <c r="I357" s="32" t="str">
        <f t="shared" si="32"/>
        <v/>
      </c>
      <c r="J357" s="77" t="str">
        <f>IF(Ansøgning!J339="","",Ansøgning!J339)</f>
        <v/>
      </c>
      <c r="K357" s="77" t="str">
        <f>IF(Ansøgning!K339="","",Ansøgning!K339)</f>
        <v/>
      </c>
      <c r="L357" s="46" t="str">
        <f t="shared" si="33"/>
        <v/>
      </c>
      <c r="M357" s="78" t="str">
        <f>IF(Ansøgning!M339="","",Ansøgning!M339)</f>
        <v/>
      </c>
      <c r="N357" s="31" t="str">
        <f t="shared" si="34"/>
        <v/>
      </c>
      <c r="O357" s="78" t="str">
        <f>IF(Ansøgning!O339="","",Ansøgning!O339)</f>
        <v/>
      </c>
      <c r="P357" s="78" t="str">
        <f>IF(Ansøgning!P339="","",Ansøgning!P339)</f>
        <v/>
      </c>
      <c r="Q357" s="78" t="str">
        <f>IF(Ansøgning!Q339="","",Ansøgning!Q339)</f>
        <v/>
      </c>
      <c r="R357" s="78" t="str">
        <f>IF(Ansøgning!R339="","",Ansøgning!R339)</f>
        <v/>
      </c>
      <c r="S357" s="46" t="str">
        <f>IFERROR(MAX(IF(OR(O357="",P357=""),"",IF(AND(AND(MONTH(E357)&gt;=7,MONTH(E357)&lt;8),AND(MONTH(F357)&gt;=7,MONTH(F357)&lt;8)),(NETWORKDAYS(E357,F357,Lister!$D$7:$D$13)-O357)*N357/NETWORKDAYS(Lister!$D$19,Lister!$E$19,Lister!$D$7:$D$13),IF(AND(AND(MONTH(E357)&gt;=7,MONTH(E357)&lt;8),MONTH(F357)&gt;7),(NETWORKDAYS(E357,Lister!$E$19,Lister!$D$7:$D$13)-O357)*N357/NETWORKDAYS(Lister!$D$19,Lister!$E$19,Lister!$D$7:$D$13),IF(MONTH(E357)&gt;7,0)))),0),"")</f>
        <v/>
      </c>
      <c r="T357" s="46" t="str">
        <f>IFERROR(MAX(IF(OR(O357="",P357=""),"",IF(AND(AND(MONTH(E357)&gt;=8,MONTH(E357)&lt;9),AND(MONTH(F357)&gt;=8,MONTH(F357)&lt;9)),(NETWORKDAYS(E357,F357,Lister!$D$7:$D$13)-P357)*N357/NETWORKDAYS(Lister!$D$20,Lister!$E$20,Lister!$D$7:$D$13),IF(AND(MONTH(E357)=7,MONTH(F357)=8),(NETWORKDAYS(Lister!$D$20,F357,Lister!$D$7:$D$13)-P357)*N357/NETWORKDAYS(Lister!$D$20,Lister!$E$20,Lister!$D$7:$D$13),IF(AND(MONTH(E357)=7,MONTH(F357)=7),0)))),0),"")</f>
        <v/>
      </c>
      <c r="U357" s="78" t="str">
        <f>IF(Ansøgning!U339="","",Ansøgning!U339)</f>
        <v/>
      </c>
      <c r="V357" s="119" t="str">
        <f t="shared" si="35"/>
        <v/>
      </c>
      <c r="W357" s="120" t="str">
        <f t="shared" si="36"/>
        <v/>
      </c>
      <c r="X357" s="42" t="str">
        <f t="shared" si="37"/>
        <v/>
      </c>
    </row>
    <row r="358" spans="1:24" x14ac:dyDescent="0.25">
      <c r="A358" s="13" t="str">
        <f t="shared" si="38"/>
        <v/>
      </c>
      <c r="B358" s="75" t="str">
        <f>IF(Ansøgning!B340="","",Ansøgning!B340)</f>
        <v/>
      </c>
      <c r="C358" s="75" t="str">
        <f>IF(Ansøgning!C340="","",Ansøgning!C340)</f>
        <v/>
      </c>
      <c r="D358" s="75" t="str">
        <f>IF(Ansøgning!D340="","",Ansøgning!D340)</f>
        <v/>
      </c>
      <c r="E358" s="76" t="str">
        <f>IF(Ansøgning!E340="","",Ansøgning!E340)</f>
        <v/>
      </c>
      <c r="F358" s="76" t="str">
        <f>IF(Ansøgning!F340="","",Ansøgning!F340)</f>
        <v/>
      </c>
      <c r="G358" s="33" t="str">
        <f>IF(OR(E358="",F358=""),"",NETWORKDAYS(E358,F358,Lister!$D$7:$D$13))</f>
        <v/>
      </c>
      <c r="H358" s="76" t="str">
        <f>IF(Ansøgning!H340="","",Ansøgning!H340)</f>
        <v/>
      </c>
      <c r="I358" s="32" t="str">
        <f t="shared" si="32"/>
        <v/>
      </c>
      <c r="J358" s="77" t="str">
        <f>IF(Ansøgning!J340="","",Ansøgning!J340)</f>
        <v/>
      </c>
      <c r="K358" s="77" t="str">
        <f>IF(Ansøgning!K340="","",Ansøgning!K340)</f>
        <v/>
      </c>
      <c r="L358" s="46" t="str">
        <f t="shared" si="33"/>
        <v/>
      </c>
      <c r="M358" s="78" t="str">
        <f>IF(Ansøgning!M340="","",Ansøgning!M340)</f>
        <v/>
      </c>
      <c r="N358" s="31" t="str">
        <f t="shared" si="34"/>
        <v/>
      </c>
      <c r="O358" s="78" t="str">
        <f>IF(Ansøgning!O340="","",Ansøgning!O340)</f>
        <v/>
      </c>
      <c r="P358" s="78" t="str">
        <f>IF(Ansøgning!P340="","",Ansøgning!P340)</f>
        <v/>
      </c>
      <c r="Q358" s="78" t="str">
        <f>IF(Ansøgning!Q340="","",Ansøgning!Q340)</f>
        <v/>
      </c>
      <c r="R358" s="78" t="str">
        <f>IF(Ansøgning!R340="","",Ansøgning!R340)</f>
        <v/>
      </c>
      <c r="S358" s="46" t="str">
        <f>IFERROR(MAX(IF(OR(O358="",P358=""),"",IF(AND(AND(MONTH(E358)&gt;=7,MONTH(E358)&lt;8),AND(MONTH(F358)&gt;=7,MONTH(F358)&lt;8)),(NETWORKDAYS(E358,F358,Lister!$D$7:$D$13)-O358)*N358/NETWORKDAYS(Lister!$D$19,Lister!$E$19,Lister!$D$7:$D$13),IF(AND(AND(MONTH(E358)&gt;=7,MONTH(E358)&lt;8),MONTH(F358)&gt;7),(NETWORKDAYS(E358,Lister!$E$19,Lister!$D$7:$D$13)-O358)*N358/NETWORKDAYS(Lister!$D$19,Lister!$E$19,Lister!$D$7:$D$13),IF(MONTH(E358)&gt;7,0)))),0),"")</f>
        <v/>
      </c>
      <c r="T358" s="46" t="str">
        <f>IFERROR(MAX(IF(OR(O358="",P358=""),"",IF(AND(AND(MONTH(E358)&gt;=8,MONTH(E358)&lt;9),AND(MONTH(F358)&gt;=8,MONTH(F358)&lt;9)),(NETWORKDAYS(E358,F358,Lister!$D$7:$D$13)-P358)*N358/NETWORKDAYS(Lister!$D$20,Lister!$E$20,Lister!$D$7:$D$13),IF(AND(MONTH(E358)=7,MONTH(F358)=8),(NETWORKDAYS(Lister!$D$20,F358,Lister!$D$7:$D$13)-P358)*N358/NETWORKDAYS(Lister!$D$20,Lister!$E$20,Lister!$D$7:$D$13),IF(AND(MONTH(E358)=7,MONTH(F358)=7),0)))),0),"")</f>
        <v/>
      </c>
      <c r="U358" s="78" t="str">
        <f>IF(Ansøgning!U340="","",Ansøgning!U340)</f>
        <v/>
      </c>
      <c r="V358" s="119" t="str">
        <f t="shared" si="35"/>
        <v/>
      </c>
      <c r="W358" s="120" t="str">
        <f t="shared" si="36"/>
        <v/>
      </c>
      <c r="X358" s="42" t="str">
        <f t="shared" si="37"/>
        <v/>
      </c>
    </row>
    <row r="359" spans="1:24" x14ac:dyDescent="0.25">
      <c r="A359" s="13" t="str">
        <f t="shared" si="38"/>
        <v/>
      </c>
      <c r="B359" s="75" t="str">
        <f>IF(Ansøgning!B341="","",Ansøgning!B341)</f>
        <v/>
      </c>
      <c r="C359" s="75" t="str">
        <f>IF(Ansøgning!C341="","",Ansøgning!C341)</f>
        <v/>
      </c>
      <c r="D359" s="75" t="str">
        <f>IF(Ansøgning!D341="","",Ansøgning!D341)</f>
        <v/>
      </c>
      <c r="E359" s="76" t="str">
        <f>IF(Ansøgning!E341="","",Ansøgning!E341)</f>
        <v/>
      </c>
      <c r="F359" s="76" t="str">
        <f>IF(Ansøgning!F341="","",Ansøgning!F341)</f>
        <v/>
      </c>
      <c r="G359" s="33" t="str">
        <f>IF(OR(E359="",F359=""),"",NETWORKDAYS(E359,F359,Lister!$D$7:$D$13))</f>
        <v/>
      </c>
      <c r="H359" s="76" t="str">
        <f>IF(Ansøgning!H341="","",Ansøgning!H341)</f>
        <v/>
      </c>
      <c r="I359" s="32" t="str">
        <f t="shared" ref="I359:I422" si="39">IF(H359="","",IF(H359="Funktionær",0.75,IF(H359="Ikke-funktionær",0.9,IF(H359="Elev/lærling",0.9))))</f>
        <v/>
      </c>
      <c r="J359" s="77" t="str">
        <f>IF(Ansøgning!J341="","",Ansøgning!J341)</f>
        <v/>
      </c>
      <c r="K359" s="77" t="str">
        <f>IF(Ansøgning!K341="","",Ansøgning!K341)</f>
        <v/>
      </c>
      <c r="L359" s="46" t="str">
        <f t="shared" ref="L359:L422" si="40">IF(J359="","",J359-K359)</f>
        <v/>
      </c>
      <c r="M359" s="78" t="str">
        <f>IF(Ansøgning!M341="","",Ansøgning!M341)</f>
        <v/>
      </c>
      <c r="N359" s="31" t="str">
        <f t="shared" ref="N359:N422" si="41">IF(B359="","",IF(L359*I359&gt;30000*IF(M359&gt;37,37,M359)/37,30000*IF(M359&gt;37,37,M359)/37,L359*I359))</f>
        <v/>
      </c>
      <c r="O359" s="78" t="str">
        <f>IF(Ansøgning!O341="","",Ansøgning!O341)</f>
        <v/>
      </c>
      <c r="P359" s="78" t="str">
        <f>IF(Ansøgning!P341="","",Ansøgning!P341)</f>
        <v/>
      </c>
      <c r="Q359" s="78" t="str">
        <f>IF(Ansøgning!Q341="","",Ansøgning!Q341)</f>
        <v/>
      </c>
      <c r="R359" s="78" t="str">
        <f>IF(Ansøgning!R341="","",Ansøgning!R341)</f>
        <v/>
      </c>
      <c r="S359" s="46" t="str">
        <f>IFERROR(MAX(IF(OR(O359="",P359=""),"",IF(AND(AND(MONTH(E359)&gt;=7,MONTH(E359)&lt;8),AND(MONTH(F359)&gt;=7,MONTH(F359)&lt;8)),(NETWORKDAYS(E359,F359,Lister!$D$7:$D$13)-O359)*N359/NETWORKDAYS(Lister!$D$19,Lister!$E$19,Lister!$D$7:$D$13),IF(AND(AND(MONTH(E359)&gt;=7,MONTH(E359)&lt;8),MONTH(F359)&gt;7),(NETWORKDAYS(E359,Lister!$E$19,Lister!$D$7:$D$13)-O359)*N359/NETWORKDAYS(Lister!$D$19,Lister!$E$19,Lister!$D$7:$D$13),IF(MONTH(E359)&gt;7,0)))),0),"")</f>
        <v/>
      </c>
      <c r="T359" s="46" t="str">
        <f>IFERROR(MAX(IF(OR(O359="",P359=""),"",IF(AND(AND(MONTH(E359)&gt;=8,MONTH(E359)&lt;9),AND(MONTH(F359)&gt;=8,MONTH(F359)&lt;9)),(NETWORKDAYS(E359,F359,Lister!$D$7:$D$13)-P359)*N359/NETWORKDAYS(Lister!$D$20,Lister!$E$20,Lister!$D$7:$D$13),IF(AND(MONTH(E359)=7,MONTH(F359)=8),(NETWORKDAYS(Lister!$D$20,F359,Lister!$D$7:$D$13)-P359)*N359/NETWORKDAYS(Lister!$D$20,Lister!$E$20,Lister!$D$7:$D$13),IF(AND(MONTH(E359)=7,MONTH(F359)=7),0)))),0),"")</f>
        <v/>
      </c>
      <c r="U359" s="78" t="str">
        <f>IF(Ansøgning!U341="","",Ansøgning!U341)</f>
        <v/>
      </c>
      <c r="V359" s="119" t="str">
        <f t="shared" ref="V359:V422" si="42">IFERROR(21/31*N359,"")</f>
        <v/>
      </c>
      <c r="W359" s="120" t="str">
        <f t="shared" ref="W359:W422" si="43">IFERROR(MAX(IF(AND(ISNUMBER(Q359),ISNUMBER(R359)),IF(S359+T359-V359&gt;N359,N359,S359-T359),""),0),"")</f>
        <v/>
      </c>
      <c r="X359" s="42" t="str">
        <f t="shared" ref="X359:X422" si="44">IF(W359="","",W359-U359)</f>
        <v/>
      </c>
    </row>
    <row r="360" spans="1:24" x14ac:dyDescent="0.25">
      <c r="A360" s="13" t="str">
        <f t="shared" ref="A360:A423" si="45">IF(B360="","",A359+1)</f>
        <v/>
      </c>
      <c r="B360" s="75" t="str">
        <f>IF(Ansøgning!B342="","",Ansøgning!B342)</f>
        <v/>
      </c>
      <c r="C360" s="75" t="str">
        <f>IF(Ansøgning!C342="","",Ansøgning!C342)</f>
        <v/>
      </c>
      <c r="D360" s="75" t="str">
        <f>IF(Ansøgning!D342="","",Ansøgning!D342)</f>
        <v/>
      </c>
      <c r="E360" s="76" t="str">
        <f>IF(Ansøgning!E342="","",Ansøgning!E342)</f>
        <v/>
      </c>
      <c r="F360" s="76" t="str">
        <f>IF(Ansøgning!F342="","",Ansøgning!F342)</f>
        <v/>
      </c>
      <c r="G360" s="33" t="str">
        <f>IF(OR(E360="",F360=""),"",NETWORKDAYS(E360,F360,Lister!$D$7:$D$13))</f>
        <v/>
      </c>
      <c r="H360" s="76" t="str">
        <f>IF(Ansøgning!H342="","",Ansøgning!H342)</f>
        <v/>
      </c>
      <c r="I360" s="32" t="str">
        <f t="shared" si="39"/>
        <v/>
      </c>
      <c r="J360" s="77" t="str">
        <f>IF(Ansøgning!J342="","",Ansøgning!J342)</f>
        <v/>
      </c>
      <c r="K360" s="77" t="str">
        <f>IF(Ansøgning!K342="","",Ansøgning!K342)</f>
        <v/>
      </c>
      <c r="L360" s="46" t="str">
        <f t="shared" si="40"/>
        <v/>
      </c>
      <c r="M360" s="78" t="str">
        <f>IF(Ansøgning!M342="","",Ansøgning!M342)</f>
        <v/>
      </c>
      <c r="N360" s="31" t="str">
        <f t="shared" si="41"/>
        <v/>
      </c>
      <c r="O360" s="78" t="str">
        <f>IF(Ansøgning!O342="","",Ansøgning!O342)</f>
        <v/>
      </c>
      <c r="P360" s="78" t="str">
        <f>IF(Ansøgning!P342="","",Ansøgning!P342)</f>
        <v/>
      </c>
      <c r="Q360" s="78" t="str">
        <f>IF(Ansøgning!Q342="","",Ansøgning!Q342)</f>
        <v/>
      </c>
      <c r="R360" s="78" t="str">
        <f>IF(Ansøgning!R342="","",Ansøgning!R342)</f>
        <v/>
      </c>
      <c r="S360" s="46" t="str">
        <f>IFERROR(MAX(IF(OR(O360="",P360=""),"",IF(AND(AND(MONTH(E360)&gt;=7,MONTH(E360)&lt;8),AND(MONTH(F360)&gt;=7,MONTH(F360)&lt;8)),(NETWORKDAYS(E360,F360,Lister!$D$7:$D$13)-O360)*N360/NETWORKDAYS(Lister!$D$19,Lister!$E$19,Lister!$D$7:$D$13),IF(AND(AND(MONTH(E360)&gt;=7,MONTH(E360)&lt;8),MONTH(F360)&gt;7),(NETWORKDAYS(E360,Lister!$E$19,Lister!$D$7:$D$13)-O360)*N360/NETWORKDAYS(Lister!$D$19,Lister!$E$19,Lister!$D$7:$D$13),IF(MONTH(E360)&gt;7,0)))),0),"")</f>
        <v/>
      </c>
      <c r="T360" s="46" t="str">
        <f>IFERROR(MAX(IF(OR(O360="",P360=""),"",IF(AND(AND(MONTH(E360)&gt;=8,MONTH(E360)&lt;9),AND(MONTH(F360)&gt;=8,MONTH(F360)&lt;9)),(NETWORKDAYS(E360,F360,Lister!$D$7:$D$13)-P360)*N360/NETWORKDAYS(Lister!$D$20,Lister!$E$20,Lister!$D$7:$D$13),IF(AND(MONTH(E360)=7,MONTH(F360)=8),(NETWORKDAYS(Lister!$D$20,F360,Lister!$D$7:$D$13)-P360)*N360/NETWORKDAYS(Lister!$D$20,Lister!$E$20,Lister!$D$7:$D$13),IF(AND(MONTH(E360)=7,MONTH(F360)=7),0)))),0),"")</f>
        <v/>
      </c>
      <c r="U360" s="78" t="str">
        <f>IF(Ansøgning!U342="","",Ansøgning!U342)</f>
        <v/>
      </c>
      <c r="V360" s="119" t="str">
        <f t="shared" si="42"/>
        <v/>
      </c>
      <c r="W360" s="120" t="str">
        <f t="shared" si="43"/>
        <v/>
      </c>
      <c r="X360" s="42" t="str">
        <f t="shared" si="44"/>
        <v/>
      </c>
    </row>
    <row r="361" spans="1:24" x14ac:dyDescent="0.25">
      <c r="A361" s="13" t="str">
        <f t="shared" si="45"/>
        <v/>
      </c>
      <c r="B361" s="75" t="str">
        <f>IF(Ansøgning!B343="","",Ansøgning!B343)</f>
        <v/>
      </c>
      <c r="C361" s="75" t="str">
        <f>IF(Ansøgning!C343="","",Ansøgning!C343)</f>
        <v/>
      </c>
      <c r="D361" s="75" t="str">
        <f>IF(Ansøgning!D343="","",Ansøgning!D343)</f>
        <v/>
      </c>
      <c r="E361" s="76" t="str">
        <f>IF(Ansøgning!E343="","",Ansøgning!E343)</f>
        <v/>
      </c>
      <c r="F361" s="76" t="str">
        <f>IF(Ansøgning!F343="","",Ansøgning!F343)</f>
        <v/>
      </c>
      <c r="G361" s="33" t="str">
        <f>IF(OR(E361="",F361=""),"",NETWORKDAYS(E361,F361,Lister!$D$7:$D$13))</f>
        <v/>
      </c>
      <c r="H361" s="76" t="str">
        <f>IF(Ansøgning!H343="","",Ansøgning!H343)</f>
        <v/>
      </c>
      <c r="I361" s="32" t="str">
        <f t="shared" si="39"/>
        <v/>
      </c>
      <c r="J361" s="77" t="str">
        <f>IF(Ansøgning!J343="","",Ansøgning!J343)</f>
        <v/>
      </c>
      <c r="K361" s="77" t="str">
        <f>IF(Ansøgning!K343="","",Ansøgning!K343)</f>
        <v/>
      </c>
      <c r="L361" s="46" t="str">
        <f t="shared" si="40"/>
        <v/>
      </c>
      <c r="M361" s="78" t="str">
        <f>IF(Ansøgning!M343="","",Ansøgning!M343)</f>
        <v/>
      </c>
      <c r="N361" s="31" t="str">
        <f t="shared" si="41"/>
        <v/>
      </c>
      <c r="O361" s="78" t="str">
        <f>IF(Ansøgning!O343="","",Ansøgning!O343)</f>
        <v/>
      </c>
      <c r="P361" s="78" t="str">
        <f>IF(Ansøgning!P343="","",Ansøgning!P343)</f>
        <v/>
      </c>
      <c r="Q361" s="78" t="str">
        <f>IF(Ansøgning!Q343="","",Ansøgning!Q343)</f>
        <v/>
      </c>
      <c r="R361" s="78" t="str">
        <f>IF(Ansøgning!R343="","",Ansøgning!R343)</f>
        <v/>
      </c>
      <c r="S361" s="46" t="str">
        <f>IFERROR(MAX(IF(OR(O361="",P361=""),"",IF(AND(AND(MONTH(E361)&gt;=7,MONTH(E361)&lt;8),AND(MONTH(F361)&gt;=7,MONTH(F361)&lt;8)),(NETWORKDAYS(E361,F361,Lister!$D$7:$D$13)-O361)*N361/NETWORKDAYS(Lister!$D$19,Lister!$E$19,Lister!$D$7:$D$13),IF(AND(AND(MONTH(E361)&gt;=7,MONTH(E361)&lt;8),MONTH(F361)&gt;7),(NETWORKDAYS(E361,Lister!$E$19,Lister!$D$7:$D$13)-O361)*N361/NETWORKDAYS(Lister!$D$19,Lister!$E$19,Lister!$D$7:$D$13),IF(MONTH(E361)&gt;7,0)))),0),"")</f>
        <v/>
      </c>
      <c r="T361" s="46" t="str">
        <f>IFERROR(MAX(IF(OR(O361="",P361=""),"",IF(AND(AND(MONTH(E361)&gt;=8,MONTH(E361)&lt;9),AND(MONTH(F361)&gt;=8,MONTH(F361)&lt;9)),(NETWORKDAYS(E361,F361,Lister!$D$7:$D$13)-P361)*N361/NETWORKDAYS(Lister!$D$20,Lister!$E$20,Lister!$D$7:$D$13),IF(AND(MONTH(E361)=7,MONTH(F361)=8),(NETWORKDAYS(Lister!$D$20,F361,Lister!$D$7:$D$13)-P361)*N361/NETWORKDAYS(Lister!$D$20,Lister!$E$20,Lister!$D$7:$D$13),IF(AND(MONTH(E361)=7,MONTH(F361)=7),0)))),0),"")</f>
        <v/>
      </c>
      <c r="U361" s="78" t="str">
        <f>IF(Ansøgning!U343="","",Ansøgning!U343)</f>
        <v/>
      </c>
      <c r="V361" s="119" t="str">
        <f t="shared" si="42"/>
        <v/>
      </c>
      <c r="W361" s="120" t="str">
        <f t="shared" si="43"/>
        <v/>
      </c>
      <c r="X361" s="42" t="str">
        <f t="shared" si="44"/>
        <v/>
      </c>
    </row>
    <row r="362" spans="1:24" x14ac:dyDescent="0.25">
      <c r="A362" s="13" t="str">
        <f t="shared" si="45"/>
        <v/>
      </c>
      <c r="B362" s="75" t="str">
        <f>IF(Ansøgning!B344="","",Ansøgning!B344)</f>
        <v/>
      </c>
      <c r="C362" s="75" t="str">
        <f>IF(Ansøgning!C344="","",Ansøgning!C344)</f>
        <v/>
      </c>
      <c r="D362" s="75" t="str">
        <f>IF(Ansøgning!D344="","",Ansøgning!D344)</f>
        <v/>
      </c>
      <c r="E362" s="76" t="str">
        <f>IF(Ansøgning!E344="","",Ansøgning!E344)</f>
        <v/>
      </c>
      <c r="F362" s="76" t="str">
        <f>IF(Ansøgning!F344="","",Ansøgning!F344)</f>
        <v/>
      </c>
      <c r="G362" s="33" t="str">
        <f>IF(OR(E362="",F362=""),"",NETWORKDAYS(E362,F362,Lister!$D$7:$D$13))</f>
        <v/>
      </c>
      <c r="H362" s="76" t="str">
        <f>IF(Ansøgning!H344="","",Ansøgning!H344)</f>
        <v/>
      </c>
      <c r="I362" s="32" t="str">
        <f t="shared" si="39"/>
        <v/>
      </c>
      <c r="J362" s="77" t="str">
        <f>IF(Ansøgning!J344="","",Ansøgning!J344)</f>
        <v/>
      </c>
      <c r="K362" s="77" t="str">
        <f>IF(Ansøgning!K344="","",Ansøgning!K344)</f>
        <v/>
      </c>
      <c r="L362" s="46" t="str">
        <f t="shared" si="40"/>
        <v/>
      </c>
      <c r="M362" s="78" t="str">
        <f>IF(Ansøgning!M344="","",Ansøgning!M344)</f>
        <v/>
      </c>
      <c r="N362" s="31" t="str">
        <f t="shared" si="41"/>
        <v/>
      </c>
      <c r="O362" s="78" t="str">
        <f>IF(Ansøgning!O344="","",Ansøgning!O344)</f>
        <v/>
      </c>
      <c r="P362" s="78" t="str">
        <f>IF(Ansøgning!P344="","",Ansøgning!P344)</f>
        <v/>
      </c>
      <c r="Q362" s="78" t="str">
        <f>IF(Ansøgning!Q344="","",Ansøgning!Q344)</f>
        <v/>
      </c>
      <c r="R362" s="78" t="str">
        <f>IF(Ansøgning!R344="","",Ansøgning!R344)</f>
        <v/>
      </c>
      <c r="S362" s="46" t="str">
        <f>IFERROR(MAX(IF(OR(O362="",P362=""),"",IF(AND(AND(MONTH(E362)&gt;=7,MONTH(E362)&lt;8),AND(MONTH(F362)&gt;=7,MONTH(F362)&lt;8)),(NETWORKDAYS(E362,F362,Lister!$D$7:$D$13)-O362)*N362/NETWORKDAYS(Lister!$D$19,Lister!$E$19,Lister!$D$7:$D$13),IF(AND(AND(MONTH(E362)&gt;=7,MONTH(E362)&lt;8),MONTH(F362)&gt;7),(NETWORKDAYS(E362,Lister!$E$19,Lister!$D$7:$D$13)-O362)*N362/NETWORKDAYS(Lister!$D$19,Lister!$E$19,Lister!$D$7:$D$13),IF(MONTH(E362)&gt;7,0)))),0),"")</f>
        <v/>
      </c>
      <c r="T362" s="46" t="str">
        <f>IFERROR(MAX(IF(OR(O362="",P362=""),"",IF(AND(AND(MONTH(E362)&gt;=8,MONTH(E362)&lt;9),AND(MONTH(F362)&gt;=8,MONTH(F362)&lt;9)),(NETWORKDAYS(E362,F362,Lister!$D$7:$D$13)-P362)*N362/NETWORKDAYS(Lister!$D$20,Lister!$E$20,Lister!$D$7:$D$13),IF(AND(MONTH(E362)=7,MONTH(F362)=8),(NETWORKDAYS(Lister!$D$20,F362,Lister!$D$7:$D$13)-P362)*N362/NETWORKDAYS(Lister!$D$20,Lister!$E$20,Lister!$D$7:$D$13),IF(AND(MONTH(E362)=7,MONTH(F362)=7),0)))),0),"")</f>
        <v/>
      </c>
      <c r="U362" s="78" t="str">
        <f>IF(Ansøgning!U344="","",Ansøgning!U344)</f>
        <v/>
      </c>
      <c r="V362" s="119" t="str">
        <f t="shared" si="42"/>
        <v/>
      </c>
      <c r="W362" s="120" t="str">
        <f t="shared" si="43"/>
        <v/>
      </c>
      <c r="X362" s="42" t="str">
        <f t="shared" si="44"/>
        <v/>
      </c>
    </row>
    <row r="363" spans="1:24" x14ac:dyDescent="0.25">
      <c r="A363" s="13" t="str">
        <f t="shared" si="45"/>
        <v/>
      </c>
      <c r="B363" s="75" t="str">
        <f>IF(Ansøgning!B345="","",Ansøgning!B345)</f>
        <v/>
      </c>
      <c r="C363" s="75" t="str">
        <f>IF(Ansøgning!C345="","",Ansøgning!C345)</f>
        <v/>
      </c>
      <c r="D363" s="75" t="str">
        <f>IF(Ansøgning!D345="","",Ansøgning!D345)</f>
        <v/>
      </c>
      <c r="E363" s="76" t="str">
        <f>IF(Ansøgning!E345="","",Ansøgning!E345)</f>
        <v/>
      </c>
      <c r="F363" s="76" t="str">
        <f>IF(Ansøgning!F345="","",Ansøgning!F345)</f>
        <v/>
      </c>
      <c r="G363" s="33" t="str">
        <f>IF(OR(E363="",F363=""),"",NETWORKDAYS(E363,F363,Lister!$D$7:$D$13))</f>
        <v/>
      </c>
      <c r="H363" s="76" t="str">
        <f>IF(Ansøgning!H345="","",Ansøgning!H345)</f>
        <v/>
      </c>
      <c r="I363" s="32" t="str">
        <f t="shared" si="39"/>
        <v/>
      </c>
      <c r="J363" s="77" t="str">
        <f>IF(Ansøgning!J345="","",Ansøgning!J345)</f>
        <v/>
      </c>
      <c r="K363" s="77" t="str">
        <f>IF(Ansøgning!K345="","",Ansøgning!K345)</f>
        <v/>
      </c>
      <c r="L363" s="46" t="str">
        <f t="shared" si="40"/>
        <v/>
      </c>
      <c r="M363" s="78" t="str">
        <f>IF(Ansøgning!M345="","",Ansøgning!M345)</f>
        <v/>
      </c>
      <c r="N363" s="31" t="str">
        <f t="shared" si="41"/>
        <v/>
      </c>
      <c r="O363" s="78" t="str">
        <f>IF(Ansøgning!O345="","",Ansøgning!O345)</f>
        <v/>
      </c>
      <c r="P363" s="78" t="str">
        <f>IF(Ansøgning!P345="","",Ansøgning!P345)</f>
        <v/>
      </c>
      <c r="Q363" s="78" t="str">
        <f>IF(Ansøgning!Q345="","",Ansøgning!Q345)</f>
        <v/>
      </c>
      <c r="R363" s="78" t="str">
        <f>IF(Ansøgning!R345="","",Ansøgning!R345)</f>
        <v/>
      </c>
      <c r="S363" s="46" t="str">
        <f>IFERROR(MAX(IF(OR(O363="",P363=""),"",IF(AND(AND(MONTH(E363)&gt;=7,MONTH(E363)&lt;8),AND(MONTH(F363)&gt;=7,MONTH(F363)&lt;8)),(NETWORKDAYS(E363,F363,Lister!$D$7:$D$13)-O363)*N363/NETWORKDAYS(Lister!$D$19,Lister!$E$19,Lister!$D$7:$D$13),IF(AND(AND(MONTH(E363)&gt;=7,MONTH(E363)&lt;8),MONTH(F363)&gt;7),(NETWORKDAYS(E363,Lister!$E$19,Lister!$D$7:$D$13)-O363)*N363/NETWORKDAYS(Lister!$D$19,Lister!$E$19,Lister!$D$7:$D$13),IF(MONTH(E363)&gt;7,0)))),0),"")</f>
        <v/>
      </c>
      <c r="T363" s="46" t="str">
        <f>IFERROR(MAX(IF(OR(O363="",P363=""),"",IF(AND(AND(MONTH(E363)&gt;=8,MONTH(E363)&lt;9),AND(MONTH(F363)&gt;=8,MONTH(F363)&lt;9)),(NETWORKDAYS(E363,F363,Lister!$D$7:$D$13)-P363)*N363/NETWORKDAYS(Lister!$D$20,Lister!$E$20,Lister!$D$7:$D$13),IF(AND(MONTH(E363)=7,MONTH(F363)=8),(NETWORKDAYS(Lister!$D$20,F363,Lister!$D$7:$D$13)-P363)*N363/NETWORKDAYS(Lister!$D$20,Lister!$E$20,Lister!$D$7:$D$13),IF(AND(MONTH(E363)=7,MONTH(F363)=7),0)))),0),"")</f>
        <v/>
      </c>
      <c r="U363" s="78" t="str">
        <f>IF(Ansøgning!U345="","",Ansøgning!U345)</f>
        <v/>
      </c>
      <c r="V363" s="119" t="str">
        <f t="shared" si="42"/>
        <v/>
      </c>
      <c r="W363" s="120" t="str">
        <f t="shared" si="43"/>
        <v/>
      </c>
      <c r="X363" s="42" t="str">
        <f t="shared" si="44"/>
        <v/>
      </c>
    </row>
    <row r="364" spans="1:24" x14ac:dyDescent="0.25">
      <c r="A364" s="13" t="str">
        <f t="shared" si="45"/>
        <v/>
      </c>
      <c r="B364" s="75" t="str">
        <f>IF(Ansøgning!B346="","",Ansøgning!B346)</f>
        <v/>
      </c>
      <c r="C364" s="75" t="str">
        <f>IF(Ansøgning!C346="","",Ansøgning!C346)</f>
        <v/>
      </c>
      <c r="D364" s="75" t="str">
        <f>IF(Ansøgning!D346="","",Ansøgning!D346)</f>
        <v/>
      </c>
      <c r="E364" s="76" t="str">
        <f>IF(Ansøgning!E346="","",Ansøgning!E346)</f>
        <v/>
      </c>
      <c r="F364" s="76" t="str">
        <f>IF(Ansøgning!F346="","",Ansøgning!F346)</f>
        <v/>
      </c>
      <c r="G364" s="33" t="str">
        <f>IF(OR(E364="",F364=""),"",NETWORKDAYS(E364,F364,Lister!$D$7:$D$13))</f>
        <v/>
      </c>
      <c r="H364" s="76" t="str">
        <f>IF(Ansøgning!H346="","",Ansøgning!H346)</f>
        <v/>
      </c>
      <c r="I364" s="32" t="str">
        <f t="shared" si="39"/>
        <v/>
      </c>
      <c r="J364" s="77" t="str">
        <f>IF(Ansøgning!J346="","",Ansøgning!J346)</f>
        <v/>
      </c>
      <c r="K364" s="77" t="str">
        <f>IF(Ansøgning!K346="","",Ansøgning!K346)</f>
        <v/>
      </c>
      <c r="L364" s="46" t="str">
        <f t="shared" si="40"/>
        <v/>
      </c>
      <c r="M364" s="78" t="str">
        <f>IF(Ansøgning!M346="","",Ansøgning!M346)</f>
        <v/>
      </c>
      <c r="N364" s="31" t="str">
        <f t="shared" si="41"/>
        <v/>
      </c>
      <c r="O364" s="78" t="str">
        <f>IF(Ansøgning!O346="","",Ansøgning!O346)</f>
        <v/>
      </c>
      <c r="P364" s="78" t="str">
        <f>IF(Ansøgning!P346="","",Ansøgning!P346)</f>
        <v/>
      </c>
      <c r="Q364" s="78" t="str">
        <f>IF(Ansøgning!Q346="","",Ansøgning!Q346)</f>
        <v/>
      </c>
      <c r="R364" s="78" t="str">
        <f>IF(Ansøgning!R346="","",Ansøgning!R346)</f>
        <v/>
      </c>
      <c r="S364" s="46" t="str">
        <f>IFERROR(MAX(IF(OR(O364="",P364=""),"",IF(AND(AND(MONTH(E364)&gt;=7,MONTH(E364)&lt;8),AND(MONTH(F364)&gt;=7,MONTH(F364)&lt;8)),(NETWORKDAYS(E364,F364,Lister!$D$7:$D$13)-O364)*N364/NETWORKDAYS(Lister!$D$19,Lister!$E$19,Lister!$D$7:$D$13),IF(AND(AND(MONTH(E364)&gt;=7,MONTH(E364)&lt;8),MONTH(F364)&gt;7),(NETWORKDAYS(E364,Lister!$E$19,Lister!$D$7:$D$13)-O364)*N364/NETWORKDAYS(Lister!$D$19,Lister!$E$19,Lister!$D$7:$D$13),IF(MONTH(E364)&gt;7,0)))),0),"")</f>
        <v/>
      </c>
      <c r="T364" s="46" t="str">
        <f>IFERROR(MAX(IF(OR(O364="",P364=""),"",IF(AND(AND(MONTH(E364)&gt;=8,MONTH(E364)&lt;9),AND(MONTH(F364)&gt;=8,MONTH(F364)&lt;9)),(NETWORKDAYS(E364,F364,Lister!$D$7:$D$13)-P364)*N364/NETWORKDAYS(Lister!$D$20,Lister!$E$20,Lister!$D$7:$D$13),IF(AND(MONTH(E364)=7,MONTH(F364)=8),(NETWORKDAYS(Lister!$D$20,F364,Lister!$D$7:$D$13)-P364)*N364/NETWORKDAYS(Lister!$D$20,Lister!$E$20,Lister!$D$7:$D$13),IF(AND(MONTH(E364)=7,MONTH(F364)=7),0)))),0),"")</f>
        <v/>
      </c>
      <c r="U364" s="78" t="str">
        <f>IF(Ansøgning!U346="","",Ansøgning!U346)</f>
        <v/>
      </c>
      <c r="V364" s="119" t="str">
        <f t="shared" si="42"/>
        <v/>
      </c>
      <c r="W364" s="120" t="str">
        <f t="shared" si="43"/>
        <v/>
      </c>
      <c r="X364" s="42" t="str">
        <f t="shared" si="44"/>
        <v/>
      </c>
    </row>
    <row r="365" spans="1:24" x14ac:dyDescent="0.25">
      <c r="A365" s="13" t="str">
        <f t="shared" si="45"/>
        <v/>
      </c>
      <c r="B365" s="75" t="str">
        <f>IF(Ansøgning!B347="","",Ansøgning!B347)</f>
        <v/>
      </c>
      <c r="C365" s="75" t="str">
        <f>IF(Ansøgning!C347="","",Ansøgning!C347)</f>
        <v/>
      </c>
      <c r="D365" s="75" t="str">
        <f>IF(Ansøgning!D347="","",Ansøgning!D347)</f>
        <v/>
      </c>
      <c r="E365" s="76" t="str">
        <f>IF(Ansøgning!E347="","",Ansøgning!E347)</f>
        <v/>
      </c>
      <c r="F365" s="76" t="str">
        <f>IF(Ansøgning!F347="","",Ansøgning!F347)</f>
        <v/>
      </c>
      <c r="G365" s="33" t="str">
        <f>IF(OR(E365="",F365=""),"",NETWORKDAYS(E365,F365,Lister!$D$7:$D$13))</f>
        <v/>
      </c>
      <c r="H365" s="76" t="str">
        <f>IF(Ansøgning!H347="","",Ansøgning!H347)</f>
        <v/>
      </c>
      <c r="I365" s="32" t="str">
        <f t="shared" si="39"/>
        <v/>
      </c>
      <c r="J365" s="77" t="str">
        <f>IF(Ansøgning!J347="","",Ansøgning!J347)</f>
        <v/>
      </c>
      <c r="K365" s="77" t="str">
        <f>IF(Ansøgning!K347="","",Ansøgning!K347)</f>
        <v/>
      </c>
      <c r="L365" s="46" t="str">
        <f t="shared" si="40"/>
        <v/>
      </c>
      <c r="M365" s="78" t="str">
        <f>IF(Ansøgning!M347="","",Ansøgning!M347)</f>
        <v/>
      </c>
      <c r="N365" s="31" t="str">
        <f t="shared" si="41"/>
        <v/>
      </c>
      <c r="O365" s="78" t="str">
        <f>IF(Ansøgning!O347="","",Ansøgning!O347)</f>
        <v/>
      </c>
      <c r="P365" s="78" t="str">
        <f>IF(Ansøgning!P347="","",Ansøgning!P347)</f>
        <v/>
      </c>
      <c r="Q365" s="78" t="str">
        <f>IF(Ansøgning!Q347="","",Ansøgning!Q347)</f>
        <v/>
      </c>
      <c r="R365" s="78" t="str">
        <f>IF(Ansøgning!R347="","",Ansøgning!R347)</f>
        <v/>
      </c>
      <c r="S365" s="46" t="str">
        <f>IFERROR(MAX(IF(OR(O365="",P365=""),"",IF(AND(AND(MONTH(E365)&gt;=7,MONTH(E365)&lt;8),AND(MONTH(F365)&gt;=7,MONTH(F365)&lt;8)),(NETWORKDAYS(E365,F365,Lister!$D$7:$D$13)-O365)*N365/NETWORKDAYS(Lister!$D$19,Lister!$E$19,Lister!$D$7:$D$13),IF(AND(AND(MONTH(E365)&gt;=7,MONTH(E365)&lt;8),MONTH(F365)&gt;7),(NETWORKDAYS(E365,Lister!$E$19,Lister!$D$7:$D$13)-O365)*N365/NETWORKDAYS(Lister!$D$19,Lister!$E$19,Lister!$D$7:$D$13),IF(MONTH(E365)&gt;7,0)))),0),"")</f>
        <v/>
      </c>
      <c r="T365" s="46" t="str">
        <f>IFERROR(MAX(IF(OR(O365="",P365=""),"",IF(AND(AND(MONTH(E365)&gt;=8,MONTH(E365)&lt;9),AND(MONTH(F365)&gt;=8,MONTH(F365)&lt;9)),(NETWORKDAYS(E365,F365,Lister!$D$7:$D$13)-P365)*N365/NETWORKDAYS(Lister!$D$20,Lister!$E$20,Lister!$D$7:$D$13),IF(AND(MONTH(E365)=7,MONTH(F365)=8),(NETWORKDAYS(Lister!$D$20,F365,Lister!$D$7:$D$13)-P365)*N365/NETWORKDAYS(Lister!$D$20,Lister!$E$20,Lister!$D$7:$D$13),IF(AND(MONTH(E365)=7,MONTH(F365)=7),0)))),0),"")</f>
        <v/>
      </c>
      <c r="U365" s="78" t="str">
        <f>IF(Ansøgning!U347="","",Ansøgning!U347)</f>
        <v/>
      </c>
      <c r="V365" s="119" t="str">
        <f t="shared" si="42"/>
        <v/>
      </c>
      <c r="W365" s="120" t="str">
        <f t="shared" si="43"/>
        <v/>
      </c>
      <c r="X365" s="42" t="str">
        <f t="shared" si="44"/>
        <v/>
      </c>
    </row>
    <row r="366" spans="1:24" x14ac:dyDescent="0.25">
      <c r="A366" s="13" t="str">
        <f t="shared" si="45"/>
        <v/>
      </c>
      <c r="B366" s="75" t="str">
        <f>IF(Ansøgning!B348="","",Ansøgning!B348)</f>
        <v/>
      </c>
      <c r="C366" s="75" t="str">
        <f>IF(Ansøgning!C348="","",Ansøgning!C348)</f>
        <v/>
      </c>
      <c r="D366" s="75" t="str">
        <f>IF(Ansøgning!D348="","",Ansøgning!D348)</f>
        <v/>
      </c>
      <c r="E366" s="76" t="str">
        <f>IF(Ansøgning!E348="","",Ansøgning!E348)</f>
        <v/>
      </c>
      <c r="F366" s="76" t="str">
        <f>IF(Ansøgning!F348="","",Ansøgning!F348)</f>
        <v/>
      </c>
      <c r="G366" s="33" t="str">
        <f>IF(OR(E366="",F366=""),"",NETWORKDAYS(E366,F366,Lister!$D$7:$D$13))</f>
        <v/>
      </c>
      <c r="H366" s="76" t="str">
        <f>IF(Ansøgning!H348="","",Ansøgning!H348)</f>
        <v/>
      </c>
      <c r="I366" s="32" t="str">
        <f t="shared" si="39"/>
        <v/>
      </c>
      <c r="J366" s="77" t="str">
        <f>IF(Ansøgning!J348="","",Ansøgning!J348)</f>
        <v/>
      </c>
      <c r="K366" s="77" t="str">
        <f>IF(Ansøgning!K348="","",Ansøgning!K348)</f>
        <v/>
      </c>
      <c r="L366" s="46" t="str">
        <f t="shared" si="40"/>
        <v/>
      </c>
      <c r="M366" s="78" t="str">
        <f>IF(Ansøgning!M348="","",Ansøgning!M348)</f>
        <v/>
      </c>
      <c r="N366" s="31" t="str">
        <f t="shared" si="41"/>
        <v/>
      </c>
      <c r="O366" s="78" t="str">
        <f>IF(Ansøgning!O348="","",Ansøgning!O348)</f>
        <v/>
      </c>
      <c r="P366" s="78" t="str">
        <f>IF(Ansøgning!P348="","",Ansøgning!P348)</f>
        <v/>
      </c>
      <c r="Q366" s="78" t="str">
        <f>IF(Ansøgning!Q348="","",Ansøgning!Q348)</f>
        <v/>
      </c>
      <c r="R366" s="78" t="str">
        <f>IF(Ansøgning!R348="","",Ansøgning!R348)</f>
        <v/>
      </c>
      <c r="S366" s="46" t="str">
        <f>IFERROR(MAX(IF(OR(O366="",P366=""),"",IF(AND(AND(MONTH(E366)&gt;=7,MONTH(E366)&lt;8),AND(MONTH(F366)&gt;=7,MONTH(F366)&lt;8)),(NETWORKDAYS(E366,F366,Lister!$D$7:$D$13)-O366)*N366/NETWORKDAYS(Lister!$D$19,Lister!$E$19,Lister!$D$7:$D$13),IF(AND(AND(MONTH(E366)&gt;=7,MONTH(E366)&lt;8),MONTH(F366)&gt;7),(NETWORKDAYS(E366,Lister!$E$19,Lister!$D$7:$D$13)-O366)*N366/NETWORKDAYS(Lister!$D$19,Lister!$E$19,Lister!$D$7:$D$13),IF(MONTH(E366)&gt;7,0)))),0),"")</f>
        <v/>
      </c>
      <c r="T366" s="46" t="str">
        <f>IFERROR(MAX(IF(OR(O366="",P366=""),"",IF(AND(AND(MONTH(E366)&gt;=8,MONTH(E366)&lt;9),AND(MONTH(F366)&gt;=8,MONTH(F366)&lt;9)),(NETWORKDAYS(E366,F366,Lister!$D$7:$D$13)-P366)*N366/NETWORKDAYS(Lister!$D$20,Lister!$E$20,Lister!$D$7:$D$13),IF(AND(MONTH(E366)=7,MONTH(F366)=8),(NETWORKDAYS(Lister!$D$20,F366,Lister!$D$7:$D$13)-P366)*N366/NETWORKDAYS(Lister!$D$20,Lister!$E$20,Lister!$D$7:$D$13),IF(AND(MONTH(E366)=7,MONTH(F366)=7),0)))),0),"")</f>
        <v/>
      </c>
      <c r="U366" s="78" t="str">
        <f>IF(Ansøgning!U348="","",Ansøgning!U348)</f>
        <v/>
      </c>
      <c r="V366" s="119" t="str">
        <f t="shared" si="42"/>
        <v/>
      </c>
      <c r="W366" s="120" t="str">
        <f t="shared" si="43"/>
        <v/>
      </c>
      <c r="X366" s="42" t="str">
        <f t="shared" si="44"/>
        <v/>
      </c>
    </row>
    <row r="367" spans="1:24" x14ac:dyDescent="0.25">
      <c r="A367" s="13" t="str">
        <f t="shared" si="45"/>
        <v/>
      </c>
      <c r="B367" s="75" t="str">
        <f>IF(Ansøgning!B349="","",Ansøgning!B349)</f>
        <v/>
      </c>
      <c r="C367" s="75" t="str">
        <f>IF(Ansøgning!C349="","",Ansøgning!C349)</f>
        <v/>
      </c>
      <c r="D367" s="75" t="str">
        <f>IF(Ansøgning!D349="","",Ansøgning!D349)</f>
        <v/>
      </c>
      <c r="E367" s="76" t="str">
        <f>IF(Ansøgning!E349="","",Ansøgning!E349)</f>
        <v/>
      </c>
      <c r="F367" s="76" t="str">
        <f>IF(Ansøgning!F349="","",Ansøgning!F349)</f>
        <v/>
      </c>
      <c r="G367" s="33" t="str">
        <f>IF(OR(E367="",F367=""),"",NETWORKDAYS(E367,F367,Lister!$D$7:$D$13))</f>
        <v/>
      </c>
      <c r="H367" s="76" t="str">
        <f>IF(Ansøgning!H349="","",Ansøgning!H349)</f>
        <v/>
      </c>
      <c r="I367" s="32" t="str">
        <f t="shared" si="39"/>
        <v/>
      </c>
      <c r="J367" s="77" t="str">
        <f>IF(Ansøgning!J349="","",Ansøgning!J349)</f>
        <v/>
      </c>
      <c r="K367" s="77" t="str">
        <f>IF(Ansøgning!K349="","",Ansøgning!K349)</f>
        <v/>
      </c>
      <c r="L367" s="46" t="str">
        <f t="shared" si="40"/>
        <v/>
      </c>
      <c r="M367" s="78" t="str">
        <f>IF(Ansøgning!M349="","",Ansøgning!M349)</f>
        <v/>
      </c>
      <c r="N367" s="31" t="str">
        <f t="shared" si="41"/>
        <v/>
      </c>
      <c r="O367" s="78" t="str">
        <f>IF(Ansøgning!O349="","",Ansøgning!O349)</f>
        <v/>
      </c>
      <c r="P367" s="78" t="str">
        <f>IF(Ansøgning!P349="","",Ansøgning!P349)</f>
        <v/>
      </c>
      <c r="Q367" s="78" t="str">
        <f>IF(Ansøgning!Q349="","",Ansøgning!Q349)</f>
        <v/>
      </c>
      <c r="R367" s="78" t="str">
        <f>IF(Ansøgning!R349="","",Ansøgning!R349)</f>
        <v/>
      </c>
      <c r="S367" s="46" t="str">
        <f>IFERROR(MAX(IF(OR(O367="",P367=""),"",IF(AND(AND(MONTH(E367)&gt;=7,MONTH(E367)&lt;8),AND(MONTH(F367)&gt;=7,MONTH(F367)&lt;8)),(NETWORKDAYS(E367,F367,Lister!$D$7:$D$13)-O367)*N367/NETWORKDAYS(Lister!$D$19,Lister!$E$19,Lister!$D$7:$D$13),IF(AND(AND(MONTH(E367)&gt;=7,MONTH(E367)&lt;8),MONTH(F367)&gt;7),(NETWORKDAYS(E367,Lister!$E$19,Lister!$D$7:$D$13)-O367)*N367/NETWORKDAYS(Lister!$D$19,Lister!$E$19,Lister!$D$7:$D$13),IF(MONTH(E367)&gt;7,0)))),0),"")</f>
        <v/>
      </c>
      <c r="T367" s="46" t="str">
        <f>IFERROR(MAX(IF(OR(O367="",P367=""),"",IF(AND(AND(MONTH(E367)&gt;=8,MONTH(E367)&lt;9),AND(MONTH(F367)&gt;=8,MONTH(F367)&lt;9)),(NETWORKDAYS(E367,F367,Lister!$D$7:$D$13)-P367)*N367/NETWORKDAYS(Lister!$D$20,Lister!$E$20,Lister!$D$7:$D$13),IF(AND(MONTH(E367)=7,MONTH(F367)=8),(NETWORKDAYS(Lister!$D$20,F367,Lister!$D$7:$D$13)-P367)*N367/NETWORKDAYS(Lister!$D$20,Lister!$E$20,Lister!$D$7:$D$13),IF(AND(MONTH(E367)=7,MONTH(F367)=7),0)))),0),"")</f>
        <v/>
      </c>
      <c r="U367" s="78" t="str">
        <f>IF(Ansøgning!U349="","",Ansøgning!U349)</f>
        <v/>
      </c>
      <c r="V367" s="119" t="str">
        <f t="shared" si="42"/>
        <v/>
      </c>
      <c r="W367" s="120" t="str">
        <f t="shared" si="43"/>
        <v/>
      </c>
      <c r="X367" s="42" t="str">
        <f t="shared" si="44"/>
        <v/>
      </c>
    </row>
    <row r="368" spans="1:24" x14ac:dyDescent="0.25">
      <c r="A368" s="13" t="str">
        <f t="shared" si="45"/>
        <v/>
      </c>
      <c r="B368" s="75" t="str">
        <f>IF(Ansøgning!B350="","",Ansøgning!B350)</f>
        <v/>
      </c>
      <c r="C368" s="75" t="str">
        <f>IF(Ansøgning!C350="","",Ansøgning!C350)</f>
        <v/>
      </c>
      <c r="D368" s="75" t="str">
        <f>IF(Ansøgning!D350="","",Ansøgning!D350)</f>
        <v/>
      </c>
      <c r="E368" s="76" t="str">
        <f>IF(Ansøgning!E350="","",Ansøgning!E350)</f>
        <v/>
      </c>
      <c r="F368" s="76" t="str">
        <f>IF(Ansøgning!F350="","",Ansøgning!F350)</f>
        <v/>
      </c>
      <c r="G368" s="33" t="str">
        <f>IF(OR(E368="",F368=""),"",NETWORKDAYS(E368,F368,Lister!$D$7:$D$13))</f>
        <v/>
      </c>
      <c r="H368" s="76" t="str">
        <f>IF(Ansøgning!H350="","",Ansøgning!H350)</f>
        <v/>
      </c>
      <c r="I368" s="32" t="str">
        <f t="shared" si="39"/>
        <v/>
      </c>
      <c r="J368" s="77" t="str">
        <f>IF(Ansøgning!J350="","",Ansøgning!J350)</f>
        <v/>
      </c>
      <c r="K368" s="77" t="str">
        <f>IF(Ansøgning!K350="","",Ansøgning!K350)</f>
        <v/>
      </c>
      <c r="L368" s="46" t="str">
        <f t="shared" si="40"/>
        <v/>
      </c>
      <c r="M368" s="78" t="str">
        <f>IF(Ansøgning!M350="","",Ansøgning!M350)</f>
        <v/>
      </c>
      <c r="N368" s="31" t="str">
        <f t="shared" si="41"/>
        <v/>
      </c>
      <c r="O368" s="78" t="str">
        <f>IF(Ansøgning!O350="","",Ansøgning!O350)</f>
        <v/>
      </c>
      <c r="P368" s="78" t="str">
        <f>IF(Ansøgning!P350="","",Ansøgning!P350)</f>
        <v/>
      </c>
      <c r="Q368" s="78" t="str">
        <f>IF(Ansøgning!Q350="","",Ansøgning!Q350)</f>
        <v/>
      </c>
      <c r="R368" s="78" t="str">
        <f>IF(Ansøgning!R350="","",Ansøgning!R350)</f>
        <v/>
      </c>
      <c r="S368" s="46" t="str">
        <f>IFERROR(MAX(IF(OR(O368="",P368=""),"",IF(AND(AND(MONTH(E368)&gt;=7,MONTH(E368)&lt;8),AND(MONTH(F368)&gt;=7,MONTH(F368)&lt;8)),(NETWORKDAYS(E368,F368,Lister!$D$7:$D$13)-O368)*N368/NETWORKDAYS(Lister!$D$19,Lister!$E$19,Lister!$D$7:$D$13),IF(AND(AND(MONTH(E368)&gt;=7,MONTH(E368)&lt;8),MONTH(F368)&gt;7),(NETWORKDAYS(E368,Lister!$E$19,Lister!$D$7:$D$13)-O368)*N368/NETWORKDAYS(Lister!$D$19,Lister!$E$19,Lister!$D$7:$D$13),IF(MONTH(E368)&gt;7,0)))),0),"")</f>
        <v/>
      </c>
      <c r="T368" s="46" t="str">
        <f>IFERROR(MAX(IF(OR(O368="",P368=""),"",IF(AND(AND(MONTH(E368)&gt;=8,MONTH(E368)&lt;9),AND(MONTH(F368)&gt;=8,MONTH(F368)&lt;9)),(NETWORKDAYS(E368,F368,Lister!$D$7:$D$13)-P368)*N368/NETWORKDAYS(Lister!$D$20,Lister!$E$20,Lister!$D$7:$D$13),IF(AND(MONTH(E368)=7,MONTH(F368)=8),(NETWORKDAYS(Lister!$D$20,F368,Lister!$D$7:$D$13)-P368)*N368/NETWORKDAYS(Lister!$D$20,Lister!$E$20,Lister!$D$7:$D$13),IF(AND(MONTH(E368)=7,MONTH(F368)=7),0)))),0),"")</f>
        <v/>
      </c>
      <c r="U368" s="78" t="str">
        <f>IF(Ansøgning!U350="","",Ansøgning!U350)</f>
        <v/>
      </c>
      <c r="V368" s="119" t="str">
        <f t="shared" si="42"/>
        <v/>
      </c>
      <c r="W368" s="120" t="str">
        <f t="shared" si="43"/>
        <v/>
      </c>
      <c r="X368" s="42" t="str">
        <f t="shared" si="44"/>
        <v/>
      </c>
    </row>
    <row r="369" spans="1:24" x14ac:dyDescent="0.25">
      <c r="A369" s="13" t="str">
        <f t="shared" si="45"/>
        <v/>
      </c>
      <c r="B369" s="75" t="str">
        <f>IF(Ansøgning!B351="","",Ansøgning!B351)</f>
        <v/>
      </c>
      <c r="C369" s="75" t="str">
        <f>IF(Ansøgning!C351="","",Ansøgning!C351)</f>
        <v/>
      </c>
      <c r="D369" s="75" t="str">
        <f>IF(Ansøgning!D351="","",Ansøgning!D351)</f>
        <v/>
      </c>
      <c r="E369" s="76" t="str">
        <f>IF(Ansøgning!E351="","",Ansøgning!E351)</f>
        <v/>
      </c>
      <c r="F369" s="76" t="str">
        <f>IF(Ansøgning!F351="","",Ansøgning!F351)</f>
        <v/>
      </c>
      <c r="G369" s="33" t="str">
        <f>IF(OR(E369="",F369=""),"",NETWORKDAYS(E369,F369,Lister!$D$7:$D$13))</f>
        <v/>
      </c>
      <c r="H369" s="76" t="str">
        <f>IF(Ansøgning!H351="","",Ansøgning!H351)</f>
        <v/>
      </c>
      <c r="I369" s="32" t="str">
        <f t="shared" si="39"/>
        <v/>
      </c>
      <c r="J369" s="77" t="str">
        <f>IF(Ansøgning!J351="","",Ansøgning!J351)</f>
        <v/>
      </c>
      <c r="K369" s="77" t="str">
        <f>IF(Ansøgning!K351="","",Ansøgning!K351)</f>
        <v/>
      </c>
      <c r="L369" s="46" t="str">
        <f t="shared" si="40"/>
        <v/>
      </c>
      <c r="M369" s="78" t="str">
        <f>IF(Ansøgning!M351="","",Ansøgning!M351)</f>
        <v/>
      </c>
      <c r="N369" s="31" t="str">
        <f t="shared" si="41"/>
        <v/>
      </c>
      <c r="O369" s="78" t="str">
        <f>IF(Ansøgning!O351="","",Ansøgning!O351)</f>
        <v/>
      </c>
      <c r="P369" s="78" t="str">
        <f>IF(Ansøgning!P351="","",Ansøgning!P351)</f>
        <v/>
      </c>
      <c r="Q369" s="78" t="str">
        <f>IF(Ansøgning!Q351="","",Ansøgning!Q351)</f>
        <v/>
      </c>
      <c r="R369" s="78" t="str">
        <f>IF(Ansøgning!R351="","",Ansøgning!R351)</f>
        <v/>
      </c>
      <c r="S369" s="46" t="str">
        <f>IFERROR(MAX(IF(OR(O369="",P369=""),"",IF(AND(AND(MONTH(E369)&gt;=7,MONTH(E369)&lt;8),AND(MONTH(F369)&gt;=7,MONTH(F369)&lt;8)),(NETWORKDAYS(E369,F369,Lister!$D$7:$D$13)-O369)*N369/NETWORKDAYS(Lister!$D$19,Lister!$E$19,Lister!$D$7:$D$13),IF(AND(AND(MONTH(E369)&gt;=7,MONTH(E369)&lt;8),MONTH(F369)&gt;7),(NETWORKDAYS(E369,Lister!$E$19,Lister!$D$7:$D$13)-O369)*N369/NETWORKDAYS(Lister!$D$19,Lister!$E$19,Lister!$D$7:$D$13),IF(MONTH(E369)&gt;7,0)))),0),"")</f>
        <v/>
      </c>
      <c r="T369" s="46" t="str">
        <f>IFERROR(MAX(IF(OR(O369="",P369=""),"",IF(AND(AND(MONTH(E369)&gt;=8,MONTH(E369)&lt;9),AND(MONTH(F369)&gt;=8,MONTH(F369)&lt;9)),(NETWORKDAYS(E369,F369,Lister!$D$7:$D$13)-P369)*N369/NETWORKDAYS(Lister!$D$20,Lister!$E$20,Lister!$D$7:$D$13),IF(AND(MONTH(E369)=7,MONTH(F369)=8),(NETWORKDAYS(Lister!$D$20,F369,Lister!$D$7:$D$13)-P369)*N369/NETWORKDAYS(Lister!$D$20,Lister!$E$20,Lister!$D$7:$D$13),IF(AND(MONTH(E369)=7,MONTH(F369)=7),0)))),0),"")</f>
        <v/>
      </c>
      <c r="U369" s="78" t="str">
        <f>IF(Ansøgning!U351="","",Ansøgning!U351)</f>
        <v/>
      </c>
      <c r="V369" s="119" t="str">
        <f t="shared" si="42"/>
        <v/>
      </c>
      <c r="W369" s="120" t="str">
        <f t="shared" si="43"/>
        <v/>
      </c>
      <c r="X369" s="42" t="str">
        <f t="shared" si="44"/>
        <v/>
      </c>
    </row>
    <row r="370" spans="1:24" x14ac:dyDescent="0.25">
      <c r="A370" s="13" t="str">
        <f t="shared" si="45"/>
        <v/>
      </c>
      <c r="B370" s="75" t="str">
        <f>IF(Ansøgning!B352="","",Ansøgning!B352)</f>
        <v/>
      </c>
      <c r="C370" s="75" t="str">
        <f>IF(Ansøgning!C352="","",Ansøgning!C352)</f>
        <v/>
      </c>
      <c r="D370" s="75" t="str">
        <f>IF(Ansøgning!D352="","",Ansøgning!D352)</f>
        <v/>
      </c>
      <c r="E370" s="76" t="str">
        <f>IF(Ansøgning!E352="","",Ansøgning!E352)</f>
        <v/>
      </c>
      <c r="F370" s="76" t="str">
        <f>IF(Ansøgning!F352="","",Ansøgning!F352)</f>
        <v/>
      </c>
      <c r="G370" s="33" t="str">
        <f>IF(OR(E370="",F370=""),"",NETWORKDAYS(E370,F370,Lister!$D$7:$D$13))</f>
        <v/>
      </c>
      <c r="H370" s="76" t="str">
        <f>IF(Ansøgning!H352="","",Ansøgning!H352)</f>
        <v/>
      </c>
      <c r="I370" s="32" t="str">
        <f t="shared" si="39"/>
        <v/>
      </c>
      <c r="J370" s="77" t="str">
        <f>IF(Ansøgning!J352="","",Ansøgning!J352)</f>
        <v/>
      </c>
      <c r="K370" s="77" t="str">
        <f>IF(Ansøgning!K352="","",Ansøgning!K352)</f>
        <v/>
      </c>
      <c r="L370" s="46" t="str">
        <f t="shared" si="40"/>
        <v/>
      </c>
      <c r="M370" s="78" t="str">
        <f>IF(Ansøgning!M352="","",Ansøgning!M352)</f>
        <v/>
      </c>
      <c r="N370" s="31" t="str">
        <f t="shared" si="41"/>
        <v/>
      </c>
      <c r="O370" s="78" t="str">
        <f>IF(Ansøgning!O352="","",Ansøgning!O352)</f>
        <v/>
      </c>
      <c r="P370" s="78" t="str">
        <f>IF(Ansøgning!P352="","",Ansøgning!P352)</f>
        <v/>
      </c>
      <c r="Q370" s="78" t="str">
        <f>IF(Ansøgning!Q352="","",Ansøgning!Q352)</f>
        <v/>
      </c>
      <c r="R370" s="78" t="str">
        <f>IF(Ansøgning!R352="","",Ansøgning!R352)</f>
        <v/>
      </c>
      <c r="S370" s="46" t="str">
        <f>IFERROR(MAX(IF(OR(O370="",P370=""),"",IF(AND(AND(MONTH(E370)&gt;=7,MONTH(E370)&lt;8),AND(MONTH(F370)&gt;=7,MONTH(F370)&lt;8)),(NETWORKDAYS(E370,F370,Lister!$D$7:$D$13)-O370)*N370/NETWORKDAYS(Lister!$D$19,Lister!$E$19,Lister!$D$7:$D$13),IF(AND(AND(MONTH(E370)&gt;=7,MONTH(E370)&lt;8),MONTH(F370)&gt;7),(NETWORKDAYS(E370,Lister!$E$19,Lister!$D$7:$D$13)-O370)*N370/NETWORKDAYS(Lister!$D$19,Lister!$E$19,Lister!$D$7:$D$13),IF(MONTH(E370)&gt;7,0)))),0),"")</f>
        <v/>
      </c>
      <c r="T370" s="46" t="str">
        <f>IFERROR(MAX(IF(OR(O370="",P370=""),"",IF(AND(AND(MONTH(E370)&gt;=8,MONTH(E370)&lt;9),AND(MONTH(F370)&gt;=8,MONTH(F370)&lt;9)),(NETWORKDAYS(E370,F370,Lister!$D$7:$D$13)-P370)*N370/NETWORKDAYS(Lister!$D$20,Lister!$E$20,Lister!$D$7:$D$13),IF(AND(MONTH(E370)=7,MONTH(F370)=8),(NETWORKDAYS(Lister!$D$20,F370,Lister!$D$7:$D$13)-P370)*N370/NETWORKDAYS(Lister!$D$20,Lister!$E$20,Lister!$D$7:$D$13),IF(AND(MONTH(E370)=7,MONTH(F370)=7),0)))),0),"")</f>
        <v/>
      </c>
      <c r="U370" s="78" t="str">
        <f>IF(Ansøgning!U352="","",Ansøgning!U352)</f>
        <v/>
      </c>
      <c r="V370" s="119" t="str">
        <f t="shared" si="42"/>
        <v/>
      </c>
      <c r="W370" s="120" t="str">
        <f t="shared" si="43"/>
        <v/>
      </c>
      <c r="X370" s="42" t="str">
        <f t="shared" si="44"/>
        <v/>
      </c>
    </row>
    <row r="371" spans="1:24" x14ac:dyDescent="0.25">
      <c r="A371" s="13" t="str">
        <f t="shared" si="45"/>
        <v/>
      </c>
      <c r="B371" s="75" t="str">
        <f>IF(Ansøgning!B353="","",Ansøgning!B353)</f>
        <v/>
      </c>
      <c r="C371" s="75" t="str">
        <f>IF(Ansøgning!C353="","",Ansøgning!C353)</f>
        <v/>
      </c>
      <c r="D371" s="75" t="str">
        <f>IF(Ansøgning!D353="","",Ansøgning!D353)</f>
        <v/>
      </c>
      <c r="E371" s="76" t="str">
        <f>IF(Ansøgning!E353="","",Ansøgning!E353)</f>
        <v/>
      </c>
      <c r="F371" s="76" t="str">
        <f>IF(Ansøgning!F353="","",Ansøgning!F353)</f>
        <v/>
      </c>
      <c r="G371" s="33" t="str">
        <f>IF(OR(E371="",F371=""),"",NETWORKDAYS(E371,F371,Lister!$D$7:$D$13))</f>
        <v/>
      </c>
      <c r="H371" s="76" t="str">
        <f>IF(Ansøgning!H353="","",Ansøgning!H353)</f>
        <v/>
      </c>
      <c r="I371" s="32" t="str">
        <f t="shared" si="39"/>
        <v/>
      </c>
      <c r="J371" s="77" t="str">
        <f>IF(Ansøgning!J353="","",Ansøgning!J353)</f>
        <v/>
      </c>
      <c r="K371" s="77" t="str">
        <f>IF(Ansøgning!K353="","",Ansøgning!K353)</f>
        <v/>
      </c>
      <c r="L371" s="46" t="str">
        <f t="shared" si="40"/>
        <v/>
      </c>
      <c r="M371" s="78" t="str">
        <f>IF(Ansøgning!M353="","",Ansøgning!M353)</f>
        <v/>
      </c>
      <c r="N371" s="31" t="str">
        <f t="shared" si="41"/>
        <v/>
      </c>
      <c r="O371" s="78" t="str">
        <f>IF(Ansøgning!O353="","",Ansøgning!O353)</f>
        <v/>
      </c>
      <c r="P371" s="78" t="str">
        <f>IF(Ansøgning!P353="","",Ansøgning!P353)</f>
        <v/>
      </c>
      <c r="Q371" s="78" t="str">
        <f>IF(Ansøgning!Q353="","",Ansøgning!Q353)</f>
        <v/>
      </c>
      <c r="R371" s="78" t="str">
        <f>IF(Ansøgning!R353="","",Ansøgning!R353)</f>
        <v/>
      </c>
      <c r="S371" s="46" t="str">
        <f>IFERROR(MAX(IF(OR(O371="",P371=""),"",IF(AND(AND(MONTH(E371)&gt;=7,MONTH(E371)&lt;8),AND(MONTH(F371)&gt;=7,MONTH(F371)&lt;8)),(NETWORKDAYS(E371,F371,Lister!$D$7:$D$13)-O371)*N371/NETWORKDAYS(Lister!$D$19,Lister!$E$19,Lister!$D$7:$D$13),IF(AND(AND(MONTH(E371)&gt;=7,MONTH(E371)&lt;8),MONTH(F371)&gt;7),(NETWORKDAYS(E371,Lister!$E$19,Lister!$D$7:$D$13)-O371)*N371/NETWORKDAYS(Lister!$D$19,Lister!$E$19,Lister!$D$7:$D$13),IF(MONTH(E371)&gt;7,0)))),0),"")</f>
        <v/>
      </c>
      <c r="T371" s="46" t="str">
        <f>IFERROR(MAX(IF(OR(O371="",P371=""),"",IF(AND(AND(MONTH(E371)&gt;=8,MONTH(E371)&lt;9),AND(MONTH(F371)&gt;=8,MONTH(F371)&lt;9)),(NETWORKDAYS(E371,F371,Lister!$D$7:$D$13)-P371)*N371/NETWORKDAYS(Lister!$D$20,Lister!$E$20,Lister!$D$7:$D$13),IF(AND(MONTH(E371)=7,MONTH(F371)=8),(NETWORKDAYS(Lister!$D$20,F371,Lister!$D$7:$D$13)-P371)*N371/NETWORKDAYS(Lister!$D$20,Lister!$E$20,Lister!$D$7:$D$13),IF(AND(MONTH(E371)=7,MONTH(F371)=7),0)))),0),"")</f>
        <v/>
      </c>
      <c r="U371" s="78" t="str">
        <f>IF(Ansøgning!U353="","",Ansøgning!U353)</f>
        <v/>
      </c>
      <c r="V371" s="119" t="str">
        <f t="shared" si="42"/>
        <v/>
      </c>
      <c r="W371" s="120" t="str">
        <f t="shared" si="43"/>
        <v/>
      </c>
      <c r="X371" s="42" t="str">
        <f t="shared" si="44"/>
        <v/>
      </c>
    </row>
    <row r="372" spans="1:24" x14ac:dyDescent="0.25">
      <c r="A372" s="13" t="str">
        <f t="shared" si="45"/>
        <v/>
      </c>
      <c r="B372" s="75" t="str">
        <f>IF(Ansøgning!B354="","",Ansøgning!B354)</f>
        <v/>
      </c>
      <c r="C372" s="75" t="str">
        <f>IF(Ansøgning!C354="","",Ansøgning!C354)</f>
        <v/>
      </c>
      <c r="D372" s="75" t="str">
        <f>IF(Ansøgning!D354="","",Ansøgning!D354)</f>
        <v/>
      </c>
      <c r="E372" s="76" t="str">
        <f>IF(Ansøgning!E354="","",Ansøgning!E354)</f>
        <v/>
      </c>
      <c r="F372" s="76" t="str">
        <f>IF(Ansøgning!F354="","",Ansøgning!F354)</f>
        <v/>
      </c>
      <c r="G372" s="33" t="str">
        <f>IF(OR(E372="",F372=""),"",NETWORKDAYS(E372,F372,Lister!$D$7:$D$13))</f>
        <v/>
      </c>
      <c r="H372" s="76" t="str">
        <f>IF(Ansøgning!H354="","",Ansøgning!H354)</f>
        <v/>
      </c>
      <c r="I372" s="32" t="str">
        <f t="shared" si="39"/>
        <v/>
      </c>
      <c r="J372" s="77" t="str">
        <f>IF(Ansøgning!J354="","",Ansøgning!J354)</f>
        <v/>
      </c>
      <c r="K372" s="77" t="str">
        <f>IF(Ansøgning!K354="","",Ansøgning!K354)</f>
        <v/>
      </c>
      <c r="L372" s="46" t="str">
        <f t="shared" si="40"/>
        <v/>
      </c>
      <c r="M372" s="78" t="str">
        <f>IF(Ansøgning!M354="","",Ansøgning!M354)</f>
        <v/>
      </c>
      <c r="N372" s="31" t="str">
        <f t="shared" si="41"/>
        <v/>
      </c>
      <c r="O372" s="78" t="str">
        <f>IF(Ansøgning!O354="","",Ansøgning!O354)</f>
        <v/>
      </c>
      <c r="P372" s="78" t="str">
        <f>IF(Ansøgning!P354="","",Ansøgning!P354)</f>
        <v/>
      </c>
      <c r="Q372" s="78" t="str">
        <f>IF(Ansøgning!Q354="","",Ansøgning!Q354)</f>
        <v/>
      </c>
      <c r="R372" s="78" t="str">
        <f>IF(Ansøgning!R354="","",Ansøgning!R354)</f>
        <v/>
      </c>
      <c r="S372" s="46" t="str">
        <f>IFERROR(MAX(IF(OR(O372="",P372=""),"",IF(AND(AND(MONTH(E372)&gt;=7,MONTH(E372)&lt;8),AND(MONTH(F372)&gt;=7,MONTH(F372)&lt;8)),(NETWORKDAYS(E372,F372,Lister!$D$7:$D$13)-O372)*N372/NETWORKDAYS(Lister!$D$19,Lister!$E$19,Lister!$D$7:$D$13),IF(AND(AND(MONTH(E372)&gt;=7,MONTH(E372)&lt;8),MONTH(F372)&gt;7),(NETWORKDAYS(E372,Lister!$E$19,Lister!$D$7:$D$13)-O372)*N372/NETWORKDAYS(Lister!$D$19,Lister!$E$19,Lister!$D$7:$D$13),IF(MONTH(E372)&gt;7,0)))),0),"")</f>
        <v/>
      </c>
      <c r="T372" s="46" t="str">
        <f>IFERROR(MAX(IF(OR(O372="",P372=""),"",IF(AND(AND(MONTH(E372)&gt;=8,MONTH(E372)&lt;9),AND(MONTH(F372)&gt;=8,MONTH(F372)&lt;9)),(NETWORKDAYS(E372,F372,Lister!$D$7:$D$13)-P372)*N372/NETWORKDAYS(Lister!$D$20,Lister!$E$20,Lister!$D$7:$D$13),IF(AND(MONTH(E372)=7,MONTH(F372)=8),(NETWORKDAYS(Lister!$D$20,F372,Lister!$D$7:$D$13)-P372)*N372/NETWORKDAYS(Lister!$D$20,Lister!$E$20,Lister!$D$7:$D$13),IF(AND(MONTH(E372)=7,MONTH(F372)=7),0)))),0),"")</f>
        <v/>
      </c>
      <c r="U372" s="78" t="str">
        <f>IF(Ansøgning!U354="","",Ansøgning!U354)</f>
        <v/>
      </c>
      <c r="V372" s="119" t="str">
        <f t="shared" si="42"/>
        <v/>
      </c>
      <c r="W372" s="120" t="str">
        <f t="shared" si="43"/>
        <v/>
      </c>
      <c r="X372" s="42" t="str">
        <f t="shared" si="44"/>
        <v/>
      </c>
    </row>
    <row r="373" spans="1:24" x14ac:dyDescent="0.25">
      <c r="A373" s="13" t="str">
        <f t="shared" si="45"/>
        <v/>
      </c>
      <c r="B373" s="75" t="str">
        <f>IF(Ansøgning!B355="","",Ansøgning!B355)</f>
        <v/>
      </c>
      <c r="C373" s="75" t="str">
        <f>IF(Ansøgning!C355="","",Ansøgning!C355)</f>
        <v/>
      </c>
      <c r="D373" s="75" t="str">
        <f>IF(Ansøgning!D355="","",Ansøgning!D355)</f>
        <v/>
      </c>
      <c r="E373" s="76" t="str">
        <f>IF(Ansøgning!E355="","",Ansøgning!E355)</f>
        <v/>
      </c>
      <c r="F373" s="76" t="str">
        <f>IF(Ansøgning!F355="","",Ansøgning!F355)</f>
        <v/>
      </c>
      <c r="G373" s="33" t="str">
        <f>IF(OR(E373="",F373=""),"",NETWORKDAYS(E373,F373,Lister!$D$7:$D$13))</f>
        <v/>
      </c>
      <c r="H373" s="76" t="str">
        <f>IF(Ansøgning!H355="","",Ansøgning!H355)</f>
        <v/>
      </c>
      <c r="I373" s="32" t="str">
        <f t="shared" si="39"/>
        <v/>
      </c>
      <c r="J373" s="77" t="str">
        <f>IF(Ansøgning!J355="","",Ansøgning!J355)</f>
        <v/>
      </c>
      <c r="K373" s="77" t="str">
        <f>IF(Ansøgning!K355="","",Ansøgning!K355)</f>
        <v/>
      </c>
      <c r="L373" s="46" t="str">
        <f t="shared" si="40"/>
        <v/>
      </c>
      <c r="M373" s="78" t="str">
        <f>IF(Ansøgning!M355="","",Ansøgning!M355)</f>
        <v/>
      </c>
      <c r="N373" s="31" t="str">
        <f t="shared" si="41"/>
        <v/>
      </c>
      <c r="O373" s="78" t="str">
        <f>IF(Ansøgning!O355="","",Ansøgning!O355)</f>
        <v/>
      </c>
      <c r="P373" s="78" t="str">
        <f>IF(Ansøgning!P355="","",Ansøgning!P355)</f>
        <v/>
      </c>
      <c r="Q373" s="78" t="str">
        <f>IF(Ansøgning!Q355="","",Ansøgning!Q355)</f>
        <v/>
      </c>
      <c r="R373" s="78" t="str">
        <f>IF(Ansøgning!R355="","",Ansøgning!R355)</f>
        <v/>
      </c>
      <c r="S373" s="46" t="str">
        <f>IFERROR(MAX(IF(OR(O373="",P373=""),"",IF(AND(AND(MONTH(E373)&gt;=7,MONTH(E373)&lt;8),AND(MONTH(F373)&gt;=7,MONTH(F373)&lt;8)),(NETWORKDAYS(E373,F373,Lister!$D$7:$D$13)-O373)*N373/NETWORKDAYS(Lister!$D$19,Lister!$E$19,Lister!$D$7:$D$13),IF(AND(AND(MONTH(E373)&gt;=7,MONTH(E373)&lt;8),MONTH(F373)&gt;7),(NETWORKDAYS(E373,Lister!$E$19,Lister!$D$7:$D$13)-O373)*N373/NETWORKDAYS(Lister!$D$19,Lister!$E$19,Lister!$D$7:$D$13),IF(MONTH(E373)&gt;7,0)))),0),"")</f>
        <v/>
      </c>
      <c r="T373" s="46" t="str">
        <f>IFERROR(MAX(IF(OR(O373="",P373=""),"",IF(AND(AND(MONTH(E373)&gt;=8,MONTH(E373)&lt;9),AND(MONTH(F373)&gt;=8,MONTH(F373)&lt;9)),(NETWORKDAYS(E373,F373,Lister!$D$7:$D$13)-P373)*N373/NETWORKDAYS(Lister!$D$20,Lister!$E$20,Lister!$D$7:$D$13),IF(AND(MONTH(E373)=7,MONTH(F373)=8),(NETWORKDAYS(Lister!$D$20,F373,Lister!$D$7:$D$13)-P373)*N373/NETWORKDAYS(Lister!$D$20,Lister!$E$20,Lister!$D$7:$D$13),IF(AND(MONTH(E373)=7,MONTH(F373)=7),0)))),0),"")</f>
        <v/>
      </c>
      <c r="U373" s="78" t="str">
        <f>IF(Ansøgning!U355="","",Ansøgning!U355)</f>
        <v/>
      </c>
      <c r="V373" s="119" t="str">
        <f t="shared" si="42"/>
        <v/>
      </c>
      <c r="W373" s="120" t="str">
        <f t="shared" si="43"/>
        <v/>
      </c>
      <c r="X373" s="42" t="str">
        <f t="shared" si="44"/>
        <v/>
      </c>
    </row>
    <row r="374" spans="1:24" x14ac:dyDescent="0.25">
      <c r="A374" s="13" t="str">
        <f t="shared" si="45"/>
        <v/>
      </c>
      <c r="B374" s="75" t="str">
        <f>IF(Ansøgning!B356="","",Ansøgning!B356)</f>
        <v/>
      </c>
      <c r="C374" s="75" t="str">
        <f>IF(Ansøgning!C356="","",Ansøgning!C356)</f>
        <v/>
      </c>
      <c r="D374" s="75" t="str">
        <f>IF(Ansøgning!D356="","",Ansøgning!D356)</f>
        <v/>
      </c>
      <c r="E374" s="76" t="str">
        <f>IF(Ansøgning!E356="","",Ansøgning!E356)</f>
        <v/>
      </c>
      <c r="F374" s="76" t="str">
        <f>IF(Ansøgning!F356="","",Ansøgning!F356)</f>
        <v/>
      </c>
      <c r="G374" s="33" t="str">
        <f>IF(OR(E374="",F374=""),"",NETWORKDAYS(E374,F374,Lister!$D$7:$D$13))</f>
        <v/>
      </c>
      <c r="H374" s="76" t="str">
        <f>IF(Ansøgning!H356="","",Ansøgning!H356)</f>
        <v/>
      </c>
      <c r="I374" s="32" t="str">
        <f t="shared" si="39"/>
        <v/>
      </c>
      <c r="J374" s="77" t="str">
        <f>IF(Ansøgning!J356="","",Ansøgning!J356)</f>
        <v/>
      </c>
      <c r="K374" s="77" t="str">
        <f>IF(Ansøgning!K356="","",Ansøgning!K356)</f>
        <v/>
      </c>
      <c r="L374" s="46" t="str">
        <f t="shared" si="40"/>
        <v/>
      </c>
      <c r="M374" s="78" t="str">
        <f>IF(Ansøgning!M356="","",Ansøgning!M356)</f>
        <v/>
      </c>
      <c r="N374" s="31" t="str">
        <f t="shared" si="41"/>
        <v/>
      </c>
      <c r="O374" s="78" t="str">
        <f>IF(Ansøgning!O356="","",Ansøgning!O356)</f>
        <v/>
      </c>
      <c r="P374" s="78" t="str">
        <f>IF(Ansøgning!P356="","",Ansøgning!P356)</f>
        <v/>
      </c>
      <c r="Q374" s="78" t="str">
        <f>IF(Ansøgning!Q356="","",Ansøgning!Q356)</f>
        <v/>
      </c>
      <c r="R374" s="78" t="str">
        <f>IF(Ansøgning!R356="","",Ansøgning!R356)</f>
        <v/>
      </c>
      <c r="S374" s="46" t="str">
        <f>IFERROR(MAX(IF(OR(O374="",P374=""),"",IF(AND(AND(MONTH(E374)&gt;=7,MONTH(E374)&lt;8),AND(MONTH(F374)&gt;=7,MONTH(F374)&lt;8)),(NETWORKDAYS(E374,F374,Lister!$D$7:$D$13)-O374)*N374/NETWORKDAYS(Lister!$D$19,Lister!$E$19,Lister!$D$7:$D$13),IF(AND(AND(MONTH(E374)&gt;=7,MONTH(E374)&lt;8),MONTH(F374)&gt;7),(NETWORKDAYS(E374,Lister!$E$19,Lister!$D$7:$D$13)-O374)*N374/NETWORKDAYS(Lister!$D$19,Lister!$E$19,Lister!$D$7:$D$13),IF(MONTH(E374)&gt;7,0)))),0),"")</f>
        <v/>
      </c>
      <c r="T374" s="46" t="str">
        <f>IFERROR(MAX(IF(OR(O374="",P374=""),"",IF(AND(AND(MONTH(E374)&gt;=8,MONTH(E374)&lt;9),AND(MONTH(F374)&gt;=8,MONTH(F374)&lt;9)),(NETWORKDAYS(E374,F374,Lister!$D$7:$D$13)-P374)*N374/NETWORKDAYS(Lister!$D$20,Lister!$E$20,Lister!$D$7:$D$13),IF(AND(MONTH(E374)=7,MONTH(F374)=8),(NETWORKDAYS(Lister!$D$20,F374,Lister!$D$7:$D$13)-P374)*N374/NETWORKDAYS(Lister!$D$20,Lister!$E$20,Lister!$D$7:$D$13),IF(AND(MONTH(E374)=7,MONTH(F374)=7),0)))),0),"")</f>
        <v/>
      </c>
      <c r="U374" s="78" t="str">
        <f>IF(Ansøgning!U356="","",Ansøgning!U356)</f>
        <v/>
      </c>
      <c r="V374" s="119" t="str">
        <f t="shared" si="42"/>
        <v/>
      </c>
      <c r="W374" s="120" t="str">
        <f t="shared" si="43"/>
        <v/>
      </c>
      <c r="X374" s="42" t="str">
        <f t="shared" si="44"/>
        <v/>
      </c>
    </row>
    <row r="375" spans="1:24" x14ac:dyDescent="0.25">
      <c r="A375" s="13" t="str">
        <f t="shared" si="45"/>
        <v/>
      </c>
      <c r="B375" s="75" t="str">
        <f>IF(Ansøgning!B357="","",Ansøgning!B357)</f>
        <v/>
      </c>
      <c r="C375" s="75" t="str">
        <f>IF(Ansøgning!C357="","",Ansøgning!C357)</f>
        <v/>
      </c>
      <c r="D375" s="75" t="str">
        <f>IF(Ansøgning!D357="","",Ansøgning!D357)</f>
        <v/>
      </c>
      <c r="E375" s="76" t="str">
        <f>IF(Ansøgning!E357="","",Ansøgning!E357)</f>
        <v/>
      </c>
      <c r="F375" s="76" t="str">
        <f>IF(Ansøgning!F357="","",Ansøgning!F357)</f>
        <v/>
      </c>
      <c r="G375" s="33" t="str">
        <f>IF(OR(E375="",F375=""),"",NETWORKDAYS(E375,F375,Lister!$D$7:$D$13))</f>
        <v/>
      </c>
      <c r="H375" s="76" t="str">
        <f>IF(Ansøgning!H357="","",Ansøgning!H357)</f>
        <v/>
      </c>
      <c r="I375" s="32" t="str">
        <f t="shared" si="39"/>
        <v/>
      </c>
      <c r="J375" s="77" t="str">
        <f>IF(Ansøgning!J357="","",Ansøgning!J357)</f>
        <v/>
      </c>
      <c r="K375" s="77" t="str">
        <f>IF(Ansøgning!K357="","",Ansøgning!K357)</f>
        <v/>
      </c>
      <c r="L375" s="46" t="str">
        <f t="shared" si="40"/>
        <v/>
      </c>
      <c r="M375" s="78" t="str">
        <f>IF(Ansøgning!M357="","",Ansøgning!M357)</f>
        <v/>
      </c>
      <c r="N375" s="31" t="str">
        <f t="shared" si="41"/>
        <v/>
      </c>
      <c r="O375" s="78" t="str">
        <f>IF(Ansøgning!O357="","",Ansøgning!O357)</f>
        <v/>
      </c>
      <c r="P375" s="78" t="str">
        <f>IF(Ansøgning!P357="","",Ansøgning!P357)</f>
        <v/>
      </c>
      <c r="Q375" s="78" t="str">
        <f>IF(Ansøgning!Q357="","",Ansøgning!Q357)</f>
        <v/>
      </c>
      <c r="R375" s="78" t="str">
        <f>IF(Ansøgning!R357="","",Ansøgning!R357)</f>
        <v/>
      </c>
      <c r="S375" s="46" t="str">
        <f>IFERROR(MAX(IF(OR(O375="",P375=""),"",IF(AND(AND(MONTH(E375)&gt;=7,MONTH(E375)&lt;8),AND(MONTH(F375)&gt;=7,MONTH(F375)&lt;8)),(NETWORKDAYS(E375,F375,Lister!$D$7:$D$13)-O375)*N375/NETWORKDAYS(Lister!$D$19,Lister!$E$19,Lister!$D$7:$D$13),IF(AND(AND(MONTH(E375)&gt;=7,MONTH(E375)&lt;8),MONTH(F375)&gt;7),(NETWORKDAYS(E375,Lister!$E$19,Lister!$D$7:$D$13)-O375)*N375/NETWORKDAYS(Lister!$D$19,Lister!$E$19,Lister!$D$7:$D$13),IF(MONTH(E375)&gt;7,0)))),0),"")</f>
        <v/>
      </c>
      <c r="T375" s="46" t="str">
        <f>IFERROR(MAX(IF(OR(O375="",P375=""),"",IF(AND(AND(MONTH(E375)&gt;=8,MONTH(E375)&lt;9),AND(MONTH(F375)&gt;=8,MONTH(F375)&lt;9)),(NETWORKDAYS(E375,F375,Lister!$D$7:$D$13)-P375)*N375/NETWORKDAYS(Lister!$D$20,Lister!$E$20,Lister!$D$7:$D$13),IF(AND(MONTH(E375)=7,MONTH(F375)=8),(NETWORKDAYS(Lister!$D$20,F375,Lister!$D$7:$D$13)-P375)*N375/NETWORKDAYS(Lister!$D$20,Lister!$E$20,Lister!$D$7:$D$13),IF(AND(MONTH(E375)=7,MONTH(F375)=7),0)))),0),"")</f>
        <v/>
      </c>
      <c r="U375" s="78" t="str">
        <f>IF(Ansøgning!U357="","",Ansøgning!U357)</f>
        <v/>
      </c>
      <c r="V375" s="119" t="str">
        <f t="shared" si="42"/>
        <v/>
      </c>
      <c r="W375" s="120" t="str">
        <f t="shared" si="43"/>
        <v/>
      </c>
      <c r="X375" s="42" t="str">
        <f t="shared" si="44"/>
        <v/>
      </c>
    </row>
    <row r="376" spans="1:24" x14ac:dyDescent="0.25">
      <c r="A376" s="13" t="str">
        <f t="shared" si="45"/>
        <v/>
      </c>
      <c r="B376" s="75" t="str">
        <f>IF(Ansøgning!B358="","",Ansøgning!B358)</f>
        <v/>
      </c>
      <c r="C376" s="75" t="str">
        <f>IF(Ansøgning!C358="","",Ansøgning!C358)</f>
        <v/>
      </c>
      <c r="D376" s="75" t="str">
        <f>IF(Ansøgning!D358="","",Ansøgning!D358)</f>
        <v/>
      </c>
      <c r="E376" s="76" t="str">
        <f>IF(Ansøgning!E358="","",Ansøgning!E358)</f>
        <v/>
      </c>
      <c r="F376" s="76" t="str">
        <f>IF(Ansøgning!F358="","",Ansøgning!F358)</f>
        <v/>
      </c>
      <c r="G376" s="33" t="str">
        <f>IF(OR(E376="",F376=""),"",NETWORKDAYS(E376,F376,Lister!$D$7:$D$13))</f>
        <v/>
      </c>
      <c r="H376" s="76" t="str">
        <f>IF(Ansøgning!H358="","",Ansøgning!H358)</f>
        <v/>
      </c>
      <c r="I376" s="32" t="str">
        <f t="shared" si="39"/>
        <v/>
      </c>
      <c r="J376" s="77" t="str">
        <f>IF(Ansøgning!J358="","",Ansøgning!J358)</f>
        <v/>
      </c>
      <c r="K376" s="77" t="str">
        <f>IF(Ansøgning!K358="","",Ansøgning!K358)</f>
        <v/>
      </c>
      <c r="L376" s="46" t="str">
        <f t="shared" si="40"/>
        <v/>
      </c>
      <c r="M376" s="78" t="str">
        <f>IF(Ansøgning!M358="","",Ansøgning!M358)</f>
        <v/>
      </c>
      <c r="N376" s="31" t="str">
        <f t="shared" si="41"/>
        <v/>
      </c>
      <c r="O376" s="78" t="str">
        <f>IF(Ansøgning!O358="","",Ansøgning!O358)</f>
        <v/>
      </c>
      <c r="P376" s="78" t="str">
        <f>IF(Ansøgning!P358="","",Ansøgning!P358)</f>
        <v/>
      </c>
      <c r="Q376" s="78" t="str">
        <f>IF(Ansøgning!Q358="","",Ansøgning!Q358)</f>
        <v/>
      </c>
      <c r="R376" s="78" t="str">
        <f>IF(Ansøgning!R358="","",Ansøgning!R358)</f>
        <v/>
      </c>
      <c r="S376" s="46" t="str">
        <f>IFERROR(MAX(IF(OR(O376="",P376=""),"",IF(AND(AND(MONTH(E376)&gt;=7,MONTH(E376)&lt;8),AND(MONTH(F376)&gt;=7,MONTH(F376)&lt;8)),(NETWORKDAYS(E376,F376,Lister!$D$7:$D$13)-O376)*N376/NETWORKDAYS(Lister!$D$19,Lister!$E$19,Lister!$D$7:$D$13),IF(AND(AND(MONTH(E376)&gt;=7,MONTH(E376)&lt;8),MONTH(F376)&gt;7),(NETWORKDAYS(E376,Lister!$E$19,Lister!$D$7:$D$13)-O376)*N376/NETWORKDAYS(Lister!$D$19,Lister!$E$19,Lister!$D$7:$D$13),IF(MONTH(E376)&gt;7,0)))),0),"")</f>
        <v/>
      </c>
      <c r="T376" s="46" t="str">
        <f>IFERROR(MAX(IF(OR(O376="",P376=""),"",IF(AND(AND(MONTH(E376)&gt;=8,MONTH(E376)&lt;9),AND(MONTH(F376)&gt;=8,MONTH(F376)&lt;9)),(NETWORKDAYS(E376,F376,Lister!$D$7:$D$13)-P376)*N376/NETWORKDAYS(Lister!$D$20,Lister!$E$20,Lister!$D$7:$D$13),IF(AND(MONTH(E376)=7,MONTH(F376)=8),(NETWORKDAYS(Lister!$D$20,F376,Lister!$D$7:$D$13)-P376)*N376/NETWORKDAYS(Lister!$D$20,Lister!$E$20,Lister!$D$7:$D$13),IF(AND(MONTH(E376)=7,MONTH(F376)=7),0)))),0),"")</f>
        <v/>
      </c>
      <c r="U376" s="78" t="str">
        <f>IF(Ansøgning!U358="","",Ansøgning!U358)</f>
        <v/>
      </c>
      <c r="V376" s="119" t="str">
        <f t="shared" si="42"/>
        <v/>
      </c>
      <c r="W376" s="120" t="str">
        <f t="shared" si="43"/>
        <v/>
      </c>
      <c r="X376" s="42" t="str">
        <f t="shared" si="44"/>
        <v/>
      </c>
    </row>
    <row r="377" spans="1:24" x14ac:dyDescent="0.25">
      <c r="A377" s="13" t="str">
        <f t="shared" si="45"/>
        <v/>
      </c>
      <c r="B377" s="75" t="str">
        <f>IF(Ansøgning!B359="","",Ansøgning!B359)</f>
        <v/>
      </c>
      <c r="C377" s="75" t="str">
        <f>IF(Ansøgning!C359="","",Ansøgning!C359)</f>
        <v/>
      </c>
      <c r="D377" s="75" t="str">
        <f>IF(Ansøgning!D359="","",Ansøgning!D359)</f>
        <v/>
      </c>
      <c r="E377" s="76" t="str">
        <f>IF(Ansøgning!E359="","",Ansøgning!E359)</f>
        <v/>
      </c>
      <c r="F377" s="76" t="str">
        <f>IF(Ansøgning!F359="","",Ansøgning!F359)</f>
        <v/>
      </c>
      <c r="G377" s="33" t="str">
        <f>IF(OR(E377="",F377=""),"",NETWORKDAYS(E377,F377,Lister!$D$7:$D$13))</f>
        <v/>
      </c>
      <c r="H377" s="76" t="str">
        <f>IF(Ansøgning!H359="","",Ansøgning!H359)</f>
        <v/>
      </c>
      <c r="I377" s="32" t="str">
        <f t="shared" si="39"/>
        <v/>
      </c>
      <c r="J377" s="77" t="str">
        <f>IF(Ansøgning!J359="","",Ansøgning!J359)</f>
        <v/>
      </c>
      <c r="K377" s="77" t="str">
        <f>IF(Ansøgning!K359="","",Ansøgning!K359)</f>
        <v/>
      </c>
      <c r="L377" s="46" t="str">
        <f t="shared" si="40"/>
        <v/>
      </c>
      <c r="M377" s="78" t="str">
        <f>IF(Ansøgning!M359="","",Ansøgning!M359)</f>
        <v/>
      </c>
      <c r="N377" s="31" t="str">
        <f t="shared" si="41"/>
        <v/>
      </c>
      <c r="O377" s="78" t="str">
        <f>IF(Ansøgning!O359="","",Ansøgning!O359)</f>
        <v/>
      </c>
      <c r="P377" s="78" t="str">
        <f>IF(Ansøgning!P359="","",Ansøgning!P359)</f>
        <v/>
      </c>
      <c r="Q377" s="78" t="str">
        <f>IF(Ansøgning!Q359="","",Ansøgning!Q359)</f>
        <v/>
      </c>
      <c r="R377" s="78" t="str">
        <f>IF(Ansøgning!R359="","",Ansøgning!R359)</f>
        <v/>
      </c>
      <c r="S377" s="46" t="str">
        <f>IFERROR(MAX(IF(OR(O377="",P377=""),"",IF(AND(AND(MONTH(E377)&gt;=7,MONTH(E377)&lt;8),AND(MONTH(F377)&gt;=7,MONTH(F377)&lt;8)),(NETWORKDAYS(E377,F377,Lister!$D$7:$D$13)-O377)*N377/NETWORKDAYS(Lister!$D$19,Lister!$E$19,Lister!$D$7:$D$13),IF(AND(AND(MONTH(E377)&gt;=7,MONTH(E377)&lt;8),MONTH(F377)&gt;7),(NETWORKDAYS(E377,Lister!$E$19,Lister!$D$7:$D$13)-O377)*N377/NETWORKDAYS(Lister!$D$19,Lister!$E$19,Lister!$D$7:$D$13),IF(MONTH(E377)&gt;7,0)))),0),"")</f>
        <v/>
      </c>
      <c r="T377" s="46" t="str">
        <f>IFERROR(MAX(IF(OR(O377="",P377=""),"",IF(AND(AND(MONTH(E377)&gt;=8,MONTH(E377)&lt;9),AND(MONTH(F377)&gt;=8,MONTH(F377)&lt;9)),(NETWORKDAYS(E377,F377,Lister!$D$7:$D$13)-P377)*N377/NETWORKDAYS(Lister!$D$20,Lister!$E$20,Lister!$D$7:$D$13),IF(AND(MONTH(E377)=7,MONTH(F377)=8),(NETWORKDAYS(Lister!$D$20,F377,Lister!$D$7:$D$13)-P377)*N377/NETWORKDAYS(Lister!$D$20,Lister!$E$20,Lister!$D$7:$D$13),IF(AND(MONTH(E377)=7,MONTH(F377)=7),0)))),0),"")</f>
        <v/>
      </c>
      <c r="U377" s="78" t="str">
        <f>IF(Ansøgning!U359="","",Ansøgning!U359)</f>
        <v/>
      </c>
      <c r="V377" s="119" t="str">
        <f t="shared" si="42"/>
        <v/>
      </c>
      <c r="W377" s="120" t="str">
        <f t="shared" si="43"/>
        <v/>
      </c>
      <c r="X377" s="42" t="str">
        <f t="shared" si="44"/>
        <v/>
      </c>
    </row>
    <row r="378" spans="1:24" x14ac:dyDescent="0.25">
      <c r="A378" s="13" t="str">
        <f t="shared" si="45"/>
        <v/>
      </c>
      <c r="B378" s="75" t="str">
        <f>IF(Ansøgning!B360="","",Ansøgning!B360)</f>
        <v/>
      </c>
      <c r="C378" s="75" t="str">
        <f>IF(Ansøgning!C360="","",Ansøgning!C360)</f>
        <v/>
      </c>
      <c r="D378" s="75" t="str">
        <f>IF(Ansøgning!D360="","",Ansøgning!D360)</f>
        <v/>
      </c>
      <c r="E378" s="76" t="str">
        <f>IF(Ansøgning!E360="","",Ansøgning!E360)</f>
        <v/>
      </c>
      <c r="F378" s="76" t="str">
        <f>IF(Ansøgning!F360="","",Ansøgning!F360)</f>
        <v/>
      </c>
      <c r="G378" s="33" t="str">
        <f>IF(OR(E378="",F378=""),"",NETWORKDAYS(E378,F378,Lister!$D$7:$D$13))</f>
        <v/>
      </c>
      <c r="H378" s="76" t="str">
        <f>IF(Ansøgning!H360="","",Ansøgning!H360)</f>
        <v/>
      </c>
      <c r="I378" s="32" t="str">
        <f t="shared" si="39"/>
        <v/>
      </c>
      <c r="J378" s="77" t="str">
        <f>IF(Ansøgning!J360="","",Ansøgning!J360)</f>
        <v/>
      </c>
      <c r="K378" s="77" t="str">
        <f>IF(Ansøgning!K360="","",Ansøgning!K360)</f>
        <v/>
      </c>
      <c r="L378" s="46" t="str">
        <f t="shared" si="40"/>
        <v/>
      </c>
      <c r="M378" s="78" t="str">
        <f>IF(Ansøgning!M360="","",Ansøgning!M360)</f>
        <v/>
      </c>
      <c r="N378" s="31" t="str">
        <f t="shared" si="41"/>
        <v/>
      </c>
      <c r="O378" s="78" t="str">
        <f>IF(Ansøgning!O360="","",Ansøgning!O360)</f>
        <v/>
      </c>
      <c r="P378" s="78" t="str">
        <f>IF(Ansøgning!P360="","",Ansøgning!P360)</f>
        <v/>
      </c>
      <c r="Q378" s="78" t="str">
        <f>IF(Ansøgning!Q360="","",Ansøgning!Q360)</f>
        <v/>
      </c>
      <c r="R378" s="78" t="str">
        <f>IF(Ansøgning!R360="","",Ansøgning!R360)</f>
        <v/>
      </c>
      <c r="S378" s="46" t="str">
        <f>IFERROR(MAX(IF(OR(O378="",P378=""),"",IF(AND(AND(MONTH(E378)&gt;=7,MONTH(E378)&lt;8),AND(MONTH(F378)&gt;=7,MONTH(F378)&lt;8)),(NETWORKDAYS(E378,F378,Lister!$D$7:$D$13)-O378)*N378/NETWORKDAYS(Lister!$D$19,Lister!$E$19,Lister!$D$7:$D$13),IF(AND(AND(MONTH(E378)&gt;=7,MONTH(E378)&lt;8),MONTH(F378)&gt;7),(NETWORKDAYS(E378,Lister!$E$19,Lister!$D$7:$D$13)-O378)*N378/NETWORKDAYS(Lister!$D$19,Lister!$E$19,Lister!$D$7:$D$13),IF(MONTH(E378)&gt;7,0)))),0),"")</f>
        <v/>
      </c>
      <c r="T378" s="46" t="str">
        <f>IFERROR(MAX(IF(OR(O378="",P378=""),"",IF(AND(AND(MONTH(E378)&gt;=8,MONTH(E378)&lt;9),AND(MONTH(F378)&gt;=8,MONTH(F378)&lt;9)),(NETWORKDAYS(E378,F378,Lister!$D$7:$D$13)-P378)*N378/NETWORKDAYS(Lister!$D$20,Lister!$E$20,Lister!$D$7:$D$13),IF(AND(MONTH(E378)=7,MONTH(F378)=8),(NETWORKDAYS(Lister!$D$20,F378,Lister!$D$7:$D$13)-P378)*N378/NETWORKDAYS(Lister!$D$20,Lister!$E$20,Lister!$D$7:$D$13),IF(AND(MONTH(E378)=7,MONTH(F378)=7),0)))),0),"")</f>
        <v/>
      </c>
      <c r="U378" s="78" t="str">
        <f>IF(Ansøgning!U360="","",Ansøgning!U360)</f>
        <v/>
      </c>
      <c r="V378" s="119" t="str">
        <f t="shared" si="42"/>
        <v/>
      </c>
      <c r="W378" s="120" t="str">
        <f t="shared" si="43"/>
        <v/>
      </c>
      <c r="X378" s="42" t="str">
        <f t="shared" si="44"/>
        <v/>
      </c>
    </row>
    <row r="379" spans="1:24" x14ac:dyDescent="0.25">
      <c r="A379" s="13" t="str">
        <f t="shared" si="45"/>
        <v/>
      </c>
      <c r="B379" s="75" t="str">
        <f>IF(Ansøgning!B361="","",Ansøgning!B361)</f>
        <v/>
      </c>
      <c r="C379" s="75" t="str">
        <f>IF(Ansøgning!C361="","",Ansøgning!C361)</f>
        <v/>
      </c>
      <c r="D379" s="75" t="str">
        <f>IF(Ansøgning!D361="","",Ansøgning!D361)</f>
        <v/>
      </c>
      <c r="E379" s="76" t="str">
        <f>IF(Ansøgning!E361="","",Ansøgning!E361)</f>
        <v/>
      </c>
      <c r="F379" s="76" t="str">
        <f>IF(Ansøgning!F361="","",Ansøgning!F361)</f>
        <v/>
      </c>
      <c r="G379" s="33" t="str">
        <f>IF(OR(E379="",F379=""),"",NETWORKDAYS(E379,F379,Lister!$D$7:$D$13))</f>
        <v/>
      </c>
      <c r="H379" s="76" t="str">
        <f>IF(Ansøgning!H361="","",Ansøgning!H361)</f>
        <v/>
      </c>
      <c r="I379" s="32" t="str">
        <f t="shared" si="39"/>
        <v/>
      </c>
      <c r="J379" s="77" t="str">
        <f>IF(Ansøgning!J361="","",Ansøgning!J361)</f>
        <v/>
      </c>
      <c r="K379" s="77" t="str">
        <f>IF(Ansøgning!K361="","",Ansøgning!K361)</f>
        <v/>
      </c>
      <c r="L379" s="46" t="str">
        <f t="shared" si="40"/>
        <v/>
      </c>
      <c r="M379" s="78" t="str">
        <f>IF(Ansøgning!M361="","",Ansøgning!M361)</f>
        <v/>
      </c>
      <c r="N379" s="31" t="str">
        <f t="shared" si="41"/>
        <v/>
      </c>
      <c r="O379" s="78" t="str">
        <f>IF(Ansøgning!O361="","",Ansøgning!O361)</f>
        <v/>
      </c>
      <c r="P379" s="78" t="str">
        <f>IF(Ansøgning!P361="","",Ansøgning!P361)</f>
        <v/>
      </c>
      <c r="Q379" s="78" t="str">
        <f>IF(Ansøgning!Q361="","",Ansøgning!Q361)</f>
        <v/>
      </c>
      <c r="R379" s="78" t="str">
        <f>IF(Ansøgning!R361="","",Ansøgning!R361)</f>
        <v/>
      </c>
      <c r="S379" s="46" t="str">
        <f>IFERROR(MAX(IF(OR(O379="",P379=""),"",IF(AND(AND(MONTH(E379)&gt;=7,MONTH(E379)&lt;8),AND(MONTH(F379)&gt;=7,MONTH(F379)&lt;8)),(NETWORKDAYS(E379,F379,Lister!$D$7:$D$13)-O379)*N379/NETWORKDAYS(Lister!$D$19,Lister!$E$19,Lister!$D$7:$D$13),IF(AND(AND(MONTH(E379)&gt;=7,MONTH(E379)&lt;8),MONTH(F379)&gt;7),(NETWORKDAYS(E379,Lister!$E$19,Lister!$D$7:$D$13)-O379)*N379/NETWORKDAYS(Lister!$D$19,Lister!$E$19,Lister!$D$7:$D$13),IF(MONTH(E379)&gt;7,0)))),0),"")</f>
        <v/>
      </c>
      <c r="T379" s="46" t="str">
        <f>IFERROR(MAX(IF(OR(O379="",P379=""),"",IF(AND(AND(MONTH(E379)&gt;=8,MONTH(E379)&lt;9),AND(MONTH(F379)&gt;=8,MONTH(F379)&lt;9)),(NETWORKDAYS(E379,F379,Lister!$D$7:$D$13)-P379)*N379/NETWORKDAYS(Lister!$D$20,Lister!$E$20,Lister!$D$7:$D$13),IF(AND(MONTH(E379)=7,MONTH(F379)=8),(NETWORKDAYS(Lister!$D$20,F379,Lister!$D$7:$D$13)-P379)*N379/NETWORKDAYS(Lister!$D$20,Lister!$E$20,Lister!$D$7:$D$13),IF(AND(MONTH(E379)=7,MONTH(F379)=7),0)))),0),"")</f>
        <v/>
      </c>
      <c r="U379" s="78" t="str">
        <f>IF(Ansøgning!U361="","",Ansøgning!U361)</f>
        <v/>
      </c>
      <c r="V379" s="119" t="str">
        <f t="shared" si="42"/>
        <v/>
      </c>
      <c r="W379" s="120" t="str">
        <f t="shared" si="43"/>
        <v/>
      </c>
      <c r="X379" s="42" t="str">
        <f t="shared" si="44"/>
        <v/>
      </c>
    </row>
    <row r="380" spans="1:24" x14ac:dyDescent="0.25">
      <c r="A380" s="13" t="str">
        <f t="shared" si="45"/>
        <v/>
      </c>
      <c r="B380" s="75" t="str">
        <f>IF(Ansøgning!B362="","",Ansøgning!B362)</f>
        <v/>
      </c>
      <c r="C380" s="75" t="str">
        <f>IF(Ansøgning!C362="","",Ansøgning!C362)</f>
        <v/>
      </c>
      <c r="D380" s="75" t="str">
        <f>IF(Ansøgning!D362="","",Ansøgning!D362)</f>
        <v/>
      </c>
      <c r="E380" s="76" t="str">
        <f>IF(Ansøgning!E362="","",Ansøgning!E362)</f>
        <v/>
      </c>
      <c r="F380" s="76" t="str">
        <f>IF(Ansøgning!F362="","",Ansøgning!F362)</f>
        <v/>
      </c>
      <c r="G380" s="33" t="str">
        <f>IF(OR(E380="",F380=""),"",NETWORKDAYS(E380,F380,Lister!$D$7:$D$13))</f>
        <v/>
      </c>
      <c r="H380" s="76" t="str">
        <f>IF(Ansøgning!H362="","",Ansøgning!H362)</f>
        <v/>
      </c>
      <c r="I380" s="32" t="str">
        <f t="shared" si="39"/>
        <v/>
      </c>
      <c r="J380" s="77" t="str">
        <f>IF(Ansøgning!J362="","",Ansøgning!J362)</f>
        <v/>
      </c>
      <c r="K380" s="77" t="str">
        <f>IF(Ansøgning!K362="","",Ansøgning!K362)</f>
        <v/>
      </c>
      <c r="L380" s="46" t="str">
        <f t="shared" si="40"/>
        <v/>
      </c>
      <c r="M380" s="78" t="str">
        <f>IF(Ansøgning!M362="","",Ansøgning!M362)</f>
        <v/>
      </c>
      <c r="N380" s="31" t="str">
        <f t="shared" si="41"/>
        <v/>
      </c>
      <c r="O380" s="78" t="str">
        <f>IF(Ansøgning!O362="","",Ansøgning!O362)</f>
        <v/>
      </c>
      <c r="P380" s="78" t="str">
        <f>IF(Ansøgning!P362="","",Ansøgning!P362)</f>
        <v/>
      </c>
      <c r="Q380" s="78" t="str">
        <f>IF(Ansøgning!Q362="","",Ansøgning!Q362)</f>
        <v/>
      </c>
      <c r="R380" s="78" t="str">
        <f>IF(Ansøgning!R362="","",Ansøgning!R362)</f>
        <v/>
      </c>
      <c r="S380" s="46" t="str">
        <f>IFERROR(MAX(IF(OR(O380="",P380=""),"",IF(AND(AND(MONTH(E380)&gt;=7,MONTH(E380)&lt;8),AND(MONTH(F380)&gt;=7,MONTH(F380)&lt;8)),(NETWORKDAYS(E380,F380,Lister!$D$7:$D$13)-O380)*N380/NETWORKDAYS(Lister!$D$19,Lister!$E$19,Lister!$D$7:$D$13),IF(AND(AND(MONTH(E380)&gt;=7,MONTH(E380)&lt;8),MONTH(F380)&gt;7),(NETWORKDAYS(E380,Lister!$E$19,Lister!$D$7:$D$13)-O380)*N380/NETWORKDAYS(Lister!$D$19,Lister!$E$19,Lister!$D$7:$D$13),IF(MONTH(E380)&gt;7,0)))),0),"")</f>
        <v/>
      </c>
      <c r="T380" s="46" t="str">
        <f>IFERROR(MAX(IF(OR(O380="",P380=""),"",IF(AND(AND(MONTH(E380)&gt;=8,MONTH(E380)&lt;9),AND(MONTH(F380)&gt;=8,MONTH(F380)&lt;9)),(NETWORKDAYS(E380,F380,Lister!$D$7:$D$13)-P380)*N380/NETWORKDAYS(Lister!$D$20,Lister!$E$20,Lister!$D$7:$D$13),IF(AND(MONTH(E380)=7,MONTH(F380)=8),(NETWORKDAYS(Lister!$D$20,F380,Lister!$D$7:$D$13)-P380)*N380/NETWORKDAYS(Lister!$D$20,Lister!$E$20,Lister!$D$7:$D$13),IF(AND(MONTH(E380)=7,MONTH(F380)=7),0)))),0),"")</f>
        <v/>
      </c>
      <c r="U380" s="78" t="str">
        <f>IF(Ansøgning!U362="","",Ansøgning!U362)</f>
        <v/>
      </c>
      <c r="V380" s="119" t="str">
        <f t="shared" si="42"/>
        <v/>
      </c>
      <c r="W380" s="120" t="str">
        <f t="shared" si="43"/>
        <v/>
      </c>
      <c r="X380" s="42" t="str">
        <f t="shared" si="44"/>
        <v/>
      </c>
    </row>
    <row r="381" spans="1:24" x14ac:dyDescent="0.25">
      <c r="A381" s="13" t="str">
        <f t="shared" si="45"/>
        <v/>
      </c>
      <c r="B381" s="75" t="str">
        <f>IF(Ansøgning!B363="","",Ansøgning!B363)</f>
        <v/>
      </c>
      <c r="C381" s="75" t="str">
        <f>IF(Ansøgning!C363="","",Ansøgning!C363)</f>
        <v/>
      </c>
      <c r="D381" s="75" t="str">
        <f>IF(Ansøgning!D363="","",Ansøgning!D363)</f>
        <v/>
      </c>
      <c r="E381" s="76" t="str">
        <f>IF(Ansøgning!E363="","",Ansøgning!E363)</f>
        <v/>
      </c>
      <c r="F381" s="76" t="str">
        <f>IF(Ansøgning!F363="","",Ansøgning!F363)</f>
        <v/>
      </c>
      <c r="G381" s="33" t="str">
        <f>IF(OR(E381="",F381=""),"",NETWORKDAYS(E381,F381,Lister!$D$7:$D$13))</f>
        <v/>
      </c>
      <c r="H381" s="76" t="str">
        <f>IF(Ansøgning!H363="","",Ansøgning!H363)</f>
        <v/>
      </c>
      <c r="I381" s="32" t="str">
        <f t="shared" si="39"/>
        <v/>
      </c>
      <c r="J381" s="77" t="str">
        <f>IF(Ansøgning!J363="","",Ansøgning!J363)</f>
        <v/>
      </c>
      <c r="K381" s="77" t="str">
        <f>IF(Ansøgning!K363="","",Ansøgning!K363)</f>
        <v/>
      </c>
      <c r="L381" s="46" t="str">
        <f t="shared" si="40"/>
        <v/>
      </c>
      <c r="M381" s="78" t="str">
        <f>IF(Ansøgning!M363="","",Ansøgning!M363)</f>
        <v/>
      </c>
      <c r="N381" s="31" t="str">
        <f t="shared" si="41"/>
        <v/>
      </c>
      <c r="O381" s="78" t="str">
        <f>IF(Ansøgning!O363="","",Ansøgning!O363)</f>
        <v/>
      </c>
      <c r="P381" s="78" t="str">
        <f>IF(Ansøgning!P363="","",Ansøgning!P363)</f>
        <v/>
      </c>
      <c r="Q381" s="78" t="str">
        <f>IF(Ansøgning!Q363="","",Ansøgning!Q363)</f>
        <v/>
      </c>
      <c r="R381" s="78" t="str">
        <f>IF(Ansøgning!R363="","",Ansøgning!R363)</f>
        <v/>
      </c>
      <c r="S381" s="46" t="str">
        <f>IFERROR(MAX(IF(OR(O381="",P381=""),"",IF(AND(AND(MONTH(E381)&gt;=7,MONTH(E381)&lt;8),AND(MONTH(F381)&gt;=7,MONTH(F381)&lt;8)),(NETWORKDAYS(E381,F381,Lister!$D$7:$D$13)-O381)*N381/NETWORKDAYS(Lister!$D$19,Lister!$E$19,Lister!$D$7:$D$13),IF(AND(AND(MONTH(E381)&gt;=7,MONTH(E381)&lt;8),MONTH(F381)&gt;7),(NETWORKDAYS(E381,Lister!$E$19,Lister!$D$7:$D$13)-O381)*N381/NETWORKDAYS(Lister!$D$19,Lister!$E$19,Lister!$D$7:$D$13),IF(MONTH(E381)&gt;7,0)))),0),"")</f>
        <v/>
      </c>
      <c r="T381" s="46" t="str">
        <f>IFERROR(MAX(IF(OR(O381="",P381=""),"",IF(AND(AND(MONTH(E381)&gt;=8,MONTH(E381)&lt;9),AND(MONTH(F381)&gt;=8,MONTH(F381)&lt;9)),(NETWORKDAYS(E381,F381,Lister!$D$7:$D$13)-P381)*N381/NETWORKDAYS(Lister!$D$20,Lister!$E$20,Lister!$D$7:$D$13),IF(AND(MONTH(E381)=7,MONTH(F381)=8),(NETWORKDAYS(Lister!$D$20,F381,Lister!$D$7:$D$13)-P381)*N381/NETWORKDAYS(Lister!$D$20,Lister!$E$20,Lister!$D$7:$D$13),IF(AND(MONTH(E381)=7,MONTH(F381)=7),0)))),0),"")</f>
        <v/>
      </c>
      <c r="U381" s="78" t="str">
        <f>IF(Ansøgning!U363="","",Ansøgning!U363)</f>
        <v/>
      </c>
      <c r="V381" s="119" t="str">
        <f t="shared" si="42"/>
        <v/>
      </c>
      <c r="W381" s="120" t="str">
        <f t="shared" si="43"/>
        <v/>
      </c>
      <c r="X381" s="42" t="str">
        <f t="shared" si="44"/>
        <v/>
      </c>
    </row>
    <row r="382" spans="1:24" x14ac:dyDescent="0.25">
      <c r="A382" s="13" t="str">
        <f t="shared" si="45"/>
        <v/>
      </c>
      <c r="B382" s="75" t="str">
        <f>IF(Ansøgning!B364="","",Ansøgning!B364)</f>
        <v/>
      </c>
      <c r="C382" s="75" t="str">
        <f>IF(Ansøgning!C364="","",Ansøgning!C364)</f>
        <v/>
      </c>
      <c r="D382" s="75" t="str">
        <f>IF(Ansøgning!D364="","",Ansøgning!D364)</f>
        <v/>
      </c>
      <c r="E382" s="76" t="str">
        <f>IF(Ansøgning!E364="","",Ansøgning!E364)</f>
        <v/>
      </c>
      <c r="F382" s="76" t="str">
        <f>IF(Ansøgning!F364="","",Ansøgning!F364)</f>
        <v/>
      </c>
      <c r="G382" s="33" t="str">
        <f>IF(OR(E382="",F382=""),"",NETWORKDAYS(E382,F382,Lister!$D$7:$D$13))</f>
        <v/>
      </c>
      <c r="H382" s="76" t="str">
        <f>IF(Ansøgning!H364="","",Ansøgning!H364)</f>
        <v/>
      </c>
      <c r="I382" s="32" t="str">
        <f t="shared" si="39"/>
        <v/>
      </c>
      <c r="J382" s="77" t="str">
        <f>IF(Ansøgning!J364="","",Ansøgning!J364)</f>
        <v/>
      </c>
      <c r="K382" s="77" t="str">
        <f>IF(Ansøgning!K364="","",Ansøgning!K364)</f>
        <v/>
      </c>
      <c r="L382" s="46" t="str">
        <f t="shared" si="40"/>
        <v/>
      </c>
      <c r="M382" s="78" t="str">
        <f>IF(Ansøgning!M364="","",Ansøgning!M364)</f>
        <v/>
      </c>
      <c r="N382" s="31" t="str">
        <f t="shared" si="41"/>
        <v/>
      </c>
      <c r="O382" s="78" t="str">
        <f>IF(Ansøgning!O364="","",Ansøgning!O364)</f>
        <v/>
      </c>
      <c r="P382" s="78" t="str">
        <f>IF(Ansøgning!P364="","",Ansøgning!P364)</f>
        <v/>
      </c>
      <c r="Q382" s="78" t="str">
        <f>IF(Ansøgning!Q364="","",Ansøgning!Q364)</f>
        <v/>
      </c>
      <c r="R382" s="78" t="str">
        <f>IF(Ansøgning!R364="","",Ansøgning!R364)</f>
        <v/>
      </c>
      <c r="S382" s="46" t="str">
        <f>IFERROR(MAX(IF(OR(O382="",P382=""),"",IF(AND(AND(MONTH(E382)&gt;=7,MONTH(E382)&lt;8),AND(MONTH(F382)&gt;=7,MONTH(F382)&lt;8)),(NETWORKDAYS(E382,F382,Lister!$D$7:$D$13)-O382)*N382/NETWORKDAYS(Lister!$D$19,Lister!$E$19,Lister!$D$7:$D$13),IF(AND(AND(MONTH(E382)&gt;=7,MONTH(E382)&lt;8),MONTH(F382)&gt;7),(NETWORKDAYS(E382,Lister!$E$19,Lister!$D$7:$D$13)-O382)*N382/NETWORKDAYS(Lister!$D$19,Lister!$E$19,Lister!$D$7:$D$13),IF(MONTH(E382)&gt;7,0)))),0),"")</f>
        <v/>
      </c>
      <c r="T382" s="46" t="str">
        <f>IFERROR(MAX(IF(OR(O382="",P382=""),"",IF(AND(AND(MONTH(E382)&gt;=8,MONTH(E382)&lt;9),AND(MONTH(F382)&gt;=8,MONTH(F382)&lt;9)),(NETWORKDAYS(E382,F382,Lister!$D$7:$D$13)-P382)*N382/NETWORKDAYS(Lister!$D$20,Lister!$E$20,Lister!$D$7:$D$13),IF(AND(MONTH(E382)=7,MONTH(F382)=8),(NETWORKDAYS(Lister!$D$20,F382,Lister!$D$7:$D$13)-P382)*N382/NETWORKDAYS(Lister!$D$20,Lister!$E$20,Lister!$D$7:$D$13),IF(AND(MONTH(E382)=7,MONTH(F382)=7),0)))),0),"")</f>
        <v/>
      </c>
      <c r="U382" s="78" t="str">
        <f>IF(Ansøgning!U364="","",Ansøgning!U364)</f>
        <v/>
      </c>
      <c r="V382" s="119" t="str">
        <f t="shared" si="42"/>
        <v/>
      </c>
      <c r="W382" s="120" t="str">
        <f t="shared" si="43"/>
        <v/>
      </c>
      <c r="X382" s="42" t="str">
        <f t="shared" si="44"/>
        <v/>
      </c>
    </row>
    <row r="383" spans="1:24" x14ac:dyDescent="0.25">
      <c r="A383" s="13" t="str">
        <f t="shared" si="45"/>
        <v/>
      </c>
      <c r="B383" s="75" t="str">
        <f>IF(Ansøgning!B365="","",Ansøgning!B365)</f>
        <v/>
      </c>
      <c r="C383" s="75" t="str">
        <f>IF(Ansøgning!C365="","",Ansøgning!C365)</f>
        <v/>
      </c>
      <c r="D383" s="75" t="str">
        <f>IF(Ansøgning!D365="","",Ansøgning!D365)</f>
        <v/>
      </c>
      <c r="E383" s="76" t="str">
        <f>IF(Ansøgning!E365="","",Ansøgning!E365)</f>
        <v/>
      </c>
      <c r="F383" s="76" t="str">
        <f>IF(Ansøgning!F365="","",Ansøgning!F365)</f>
        <v/>
      </c>
      <c r="G383" s="33" t="str">
        <f>IF(OR(E383="",F383=""),"",NETWORKDAYS(E383,F383,Lister!$D$7:$D$13))</f>
        <v/>
      </c>
      <c r="H383" s="76" t="str">
        <f>IF(Ansøgning!H365="","",Ansøgning!H365)</f>
        <v/>
      </c>
      <c r="I383" s="32" t="str">
        <f t="shared" si="39"/>
        <v/>
      </c>
      <c r="J383" s="77" t="str">
        <f>IF(Ansøgning!J365="","",Ansøgning!J365)</f>
        <v/>
      </c>
      <c r="K383" s="77" t="str">
        <f>IF(Ansøgning!K365="","",Ansøgning!K365)</f>
        <v/>
      </c>
      <c r="L383" s="46" t="str">
        <f t="shared" si="40"/>
        <v/>
      </c>
      <c r="M383" s="78" t="str">
        <f>IF(Ansøgning!M365="","",Ansøgning!M365)</f>
        <v/>
      </c>
      <c r="N383" s="31" t="str">
        <f t="shared" si="41"/>
        <v/>
      </c>
      <c r="O383" s="78" t="str">
        <f>IF(Ansøgning!O365="","",Ansøgning!O365)</f>
        <v/>
      </c>
      <c r="P383" s="78" t="str">
        <f>IF(Ansøgning!P365="","",Ansøgning!P365)</f>
        <v/>
      </c>
      <c r="Q383" s="78" t="str">
        <f>IF(Ansøgning!Q365="","",Ansøgning!Q365)</f>
        <v/>
      </c>
      <c r="R383" s="78" t="str">
        <f>IF(Ansøgning!R365="","",Ansøgning!R365)</f>
        <v/>
      </c>
      <c r="S383" s="46" t="str">
        <f>IFERROR(MAX(IF(OR(O383="",P383=""),"",IF(AND(AND(MONTH(E383)&gt;=7,MONTH(E383)&lt;8),AND(MONTH(F383)&gt;=7,MONTH(F383)&lt;8)),(NETWORKDAYS(E383,F383,Lister!$D$7:$D$13)-O383)*N383/NETWORKDAYS(Lister!$D$19,Lister!$E$19,Lister!$D$7:$D$13),IF(AND(AND(MONTH(E383)&gt;=7,MONTH(E383)&lt;8),MONTH(F383)&gt;7),(NETWORKDAYS(E383,Lister!$E$19,Lister!$D$7:$D$13)-O383)*N383/NETWORKDAYS(Lister!$D$19,Lister!$E$19,Lister!$D$7:$D$13),IF(MONTH(E383)&gt;7,0)))),0),"")</f>
        <v/>
      </c>
      <c r="T383" s="46" t="str">
        <f>IFERROR(MAX(IF(OR(O383="",P383=""),"",IF(AND(AND(MONTH(E383)&gt;=8,MONTH(E383)&lt;9),AND(MONTH(F383)&gt;=8,MONTH(F383)&lt;9)),(NETWORKDAYS(E383,F383,Lister!$D$7:$D$13)-P383)*N383/NETWORKDAYS(Lister!$D$20,Lister!$E$20,Lister!$D$7:$D$13),IF(AND(MONTH(E383)=7,MONTH(F383)=8),(NETWORKDAYS(Lister!$D$20,F383,Lister!$D$7:$D$13)-P383)*N383/NETWORKDAYS(Lister!$D$20,Lister!$E$20,Lister!$D$7:$D$13),IF(AND(MONTH(E383)=7,MONTH(F383)=7),0)))),0),"")</f>
        <v/>
      </c>
      <c r="U383" s="78" t="str">
        <f>IF(Ansøgning!U365="","",Ansøgning!U365)</f>
        <v/>
      </c>
      <c r="V383" s="119" t="str">
        <f t="shared" si="42"/>
        <v/>
      </c>
      <c r="W383" s="120" t="str">
        <f t="shared" si="43"/>
        <v/>
      </c>
      <c r="X383" s="42" t="str">
        <f t="shared" si="44"/>
        <v/>
      </c>
    </row>
    <row r="384" spans="1:24" x14ac:dyDescent="0.25">
      <c r="A384" s="13" t="str">
        <f t="shared" si="45"/>
        <v/>
      </c>
      <c r="B384" s="75" t="str">
        <f>IF(Ansøgning!B366="","",Ansøgning!B366)</f>
        <v/>
      </c>
      <c r="C384" s="75" t="str">
        <f>IF(Ansøgning!C366="","",Ansøgning!C366)</f>
        <v/>
      </c>
      <c r="D384" s="75" t="str">
        <f>IF(Ansøgning!D366="","",Ansøgning!D366)</f>
        <v/>
      </c>
      <c r="E384" s="76" t="str">
        <f>IF(Ansøgning!E366="","",Ansøgning!E366)</f>
        <v/>
      </c>
      <c r="F384" s="76" t="str">
        <f>IF(Ansøgning!F366="","",Ansøgning!F366)</f>
        <v/>
      </c>
      <c r="G384" s="33" t="str">
        <f>IF(OR(E384="",F384=""),"",NETWORKDAYS(E384,F384,Lister!$D$7:$D$13))</f>
        <v/>
      </c>
      <c r="H384" s="76" t="str">
        <f>IF(Ansøgning!H366="","",Ansøgning!H366)</f>
        <v/>
      </c>
      <c r="I384" s="32" t="str">
        <f t="shared" si="39"/>
        <v/>
      </c>
      <c r="J384" s="77" t="str">
        <f>IF(Ansøgning!J366="","",Ansøgning!J366)</f>
        <v/>
      </c>
      <c r="K384" s="77" t="str">
        <f>IF(Ansøgning!K366="","",Ansøgning!K366)</f>
        <v/>
      </c>
      <c r="L384" s="46" t="str">
        <f t="shared" si="40"/>
        <v/>
      </c>
      <c r="M384" s="78" t="str">
        <f>IF(Ansøgning!M366="","",Ansøgning!M366)</f>
        <v/>
      </c>
      <c r="N384" s="31" t="str">
        <f t="shared" si="41"/>
        <v/>
      </c>
      <c r="O384" s="78" t="str">
        <f>IF(Ansøgning!O366="","",Ansøgning!O366)</f>
        <v/>
      </c>
      <c r="P384" s="78" t="str">
        <f>IF(Ansøgning!P366="","",Ansøgning!P366)</f>
        <v/>
      </c>
      <c r="Q384" s="78" t="str">
        <f>IF(Ansøgning!Q366="","",Ansøgning!Q366)</f>
        <v/>
      </c>
      <c r="R384" s="78" t="str">
        <f>IF(Ansøgning!R366="","",Ansøgning!R366)</f>
        <v/>
      </c>
      <c r="S384" s="46" t="str">
        <f>IFERROR(MAX(IF(OR(O384="",P384=""),"",IF(AND(AND(MONTH(E384)&gt;=7,MONTH(E384)&lt;8),AND(MONTH(F384)&gt;=7,MONTH(F384)&lt;8)),(NETWORKDAYS(E384,F384,Lister!$D$7:$D$13)-O384)*N384/NETWORKDAYS(Lister!$D$19,Lister!$E$19,Lister!$D$7:$D$13),IF(AND(AND(MONTH(E384)&gt;=7,MONTH(E384)&lt;8),MONTH(F384)&gt;7),(NETWORKDAYS(E384,Lister!$E$19,Lister!$D$7:$D$13)-O384)*N384/NETWORKDAYS(Lister!$D$19,Lister!$E$19,Lister!$D$7:$D$13),IF(MONTH(E384)&gt;7,0)))),0),"")</f>
        <v/>
      </c>
      <c r="T384" s="46" t="str">
        <f>IFERROR(MAX(IF(OR(O384="",P384=""),"",IF(AND(AND(MONTH(E384)&gt;=8,MONTH(E384)&lt;9),AND(MONTH(F384)&gt;=8,MONTH(F384)&lt;9)),(NETWORKDAYS(E384,F384,Lister!$D$7:$D$13)-P384)*N384/NETWORKDAYS(Lister!$D$20,Lister!$E$20,Lister!$D$7:$D$13),IF(AND(MONTH(E384)=7,MONTH(F384)=8),(NETWORKDAYS(Lister!$D$20,F384,Lister!$D$7:$D$13)-P384)*N384/NETWORKDAYS(Lister!$D$20,Lister!$E$20,Lister!$D$7:$D$13),IF(AND(MONTH(E384)=7,MONTH(F384)=7),0)))),0),"")</f>
        <v/>
      </c>
      <c r="U384" s="78" t="str">
        <f>IF(Ansøgning!U366="","",Ansøgning!U366)</f>
        <v/>
      </c>
      <c r="V384" s="119" t="str">
        <f t="shared" si="42"/>
        <v/>
      </c>
      <c r="W384" s="120" t="str">
        <f t="shared" si="43"/>
        <v/>
      </c>
      <c r="X384" s="42" t="str">
        <f t="shared" si="44"/>
        <v/>
      </c>
    </row>
    <row r="385" spans="1:24" x14ac:dyDescent="0.25">
      <c r="A385" s="13" t="str">
        <f t="shared" si="45"/>
        <v/>
      </c>
      <c r="B385" s="75" t="str">
        <f>IF(Ansøgning!B367="","",Ansøgning!B367)</f>
        <v/>
      </c>
      <c r="C385" s="75" t="str">
        <f>IF(Ansøgning!C367="","",Ansøgning!C367)</f>
        <v/>
      </c>
      <c r="D385" s="75" t="str">
        <f>IF(Ansøgning!D367="","",Ansøgning!D367)</f>
        <v/>
      </c>
      <c r="E385" s="76" t="str">
        <f>IF(Ansøgning!E367="","",Ansøgning!E367)</f>
        <v/>
      </c>
      <c r="F385" s="76" t="str">
        <f>IF(Ansøgning!F367="","",Ansøgning!F367)</f>
        <v/>
      </c>
      <c r="G385" s="33" t="str">
        <f>IF(OR(E385="",F385=""),"",NETWORKDAYS(E385,F385,Lister!$D$7:$D$13))</f>
        <v/>
      </c>
      <c r="H385" s="76" t="str">
        <f>IF(Ansøgning!H367="","",Ansøgning!H367)</f>
        <v/>
      </c>
      <c r="I385" s="32" t="str">
        <f t="shared" si="39"/>
        <v/>
      </c>
      <c r="J385" s="77" t="str">
        <f>IF(Ansøgning!J367="","",Ansøgning!J367)</f>
        <v/>
      </c>
      <c r="K385" s="77" t="str">
        <f>IF(Ansøgning!K367="","",Ansøgning!K367)</f>
        <v/>
      </c>
      <c r="L385" s="46" t="str">
        <f t="shared" si="40"/>
        <v/>
      </c>
      <c r="M385" s="78" t="str">
        <f>IF(Ansøgning!M367="","",Ansøgning!M367)</f>
        <v/>
      </c>
      <c r="N385" s="31" t="str">
        <f t="shared" si="41"/>
        <v/>
      </c>
      <c r="O385" s="78" t="str">
        <f>IF(Ansøgning!O367="","",Ansøgning!O367)</f>
        <v/>
      </c>
      <c r="P385" s="78" t="str">
        <f>IF(Ansøgning!P367="","",Ansøgning!P367)</f>
        <v/>
      </c>
      <c r="Q385" s="78" t="str">
        <f>IF(Ansøgning!Q367="","",Ansøgning!Q367)</f>
        <v/>
      </c>
      <c r="R385" s="78" t="str">
        <f>IF(Ansøgning!R367="","",Ansøgning!R367)</f>
        <v/>
      </c>
      <c r="S385" s="46" t="str">
        <f>IFERROR(MAX(IF(OR(O385="",P385=""),"",IF(AND(AND(MONTH(E385)&gt;=7,MONTH(E385)&lt;8),AND(MONTH(F385)&gt;=7,MONTH(F385)&lt;8)),(NETWORKDAYS(E385,F385,Lister!$D$7:$D$13)-O385)*N385/NETWORKDAYS(Lister!$D$19,Lister!$E$19,Lister!$D$7:$D$13),IF(AND(AND(MONTH(E385)&gt;=7,MONTH(E385)&lt;8),MONTH(F385)&gt;7),(NETWORKDAYS(E385,Lister!$E$19,Lister!$D$7:$D$13)-O385)*N385/NETWORKDAYS(Lister!$D$19,Lister!$E$19,Lister!$D$7:$D$13),IF(MONTH(E385)&gt;7,0)))),0),"")</f>
        <v/>
      </c>
      <c r="T385" s="46" t="str">
        <f>IFERROR(MAX(IF(OR(O385="",P385=""),"",IF(AND(AND(MONTH(E385)&gt;=8,MONTH(E385)&lt;9),AND(MONTH(F385)&gt;=8,MONTH(F385)&lt;9)),(NETWORKDAYS(E385,F385,Lister!$D$7:$D$13)-P385)*N385/NETWORKDAYS(Lister!$D$20,Lister!$E$20,Lister!$D$7:$D$13),IF(AND(MONTH(E385)=7,MONTH(F385)=8),(NETWORKDAYS(Lister!$D$20,F385,Lister!$D$7:$D$13)-P385)*N385/NETWORKDAYS(Lister!$D$20,Lister!$E$20,Lister!$D$7:$D$13),IF(AND(MONTH(E385)=7,MONTH(F385)=7),0)))),0),"")</f>
        <v/>
      </c>
      <c r="U385" s="78" t="str">
        <f>IF(Ansøgning!U367="","",Ansøgning!U367)</f>
        <v/>
      </c>
      <c r="V385" s="119" t="str">
        <f t="shared" si="42"/>
        <v/>
      </c>
      <c r="W385" s="120" t="str">
        <f t="shared" si="43"/>
        <v/>
      </c>
      <c r="X385" s="42" t="str">
        <f t="shared" si="44"/>
        <v/>
      </c>
    </row>
    <row r="386" spans="1:24" x14ac:dyDescent="0.25">
      <c r="A386" s="13" t="str">
        <f t="shared" si="45"/>
        <v/>
      </c>
      <c r="B386" s="75" t="str">
        <f>IF(Ansøgning!B368="","",Ansøgning!B368)</f>
        <v/>
      </c>
      <c r="C386" s="75" t="str">
        <f>IF(Ansøgning!C368="","",Ansøgning!C368)</f>
        <v/>
      </c>
      <c r="D386" s="75" t="str">
        <f>IF(Ansøgning!D368="","",Ansøgning!D368)</f>
        <v/>
      </c>
      <c r="E386" s="76" t="str">
        <f>IF(Ansøgning!E368="","",Ansøgning!E368)</f>
        <v/>
      </c>
      <c r="F386" s="76" t="str">
        <f>IF(Ansøgning!F368="","",Ansøgning!F368)</f>
        <v/>
      </c>
      <c r="G386" s="33" t="str">
        <f>IF(OR(E386="",F386=""),"",NETWORKDAYS(E386,F386,Lister!$D$7:$D$13))</f>
        <v/>
      </c>
      <c r="H386" s="76" t="str">
        <f>IF(Ansøgning!H368="","",Ansøgning!H368)</f>
        <v/>
      </c>
      <c r="I386" s="32" t="str">
        <f t="shared" si="39"/>
        <v/>
      </c>
      <c r="J386" s="77" t="str">
        <f>IF(Ansøgning!J368="","",Ansøgning!J368)</f>
        <v/>
      </c>
      <c r="K386" s="77" t="str">
        <f>IF(Ansøgning!K368="","",Ansøgning!K368)</f>
        <v/>
      </c>
      <c r="L386" s="46" t="str">
        <f t="shared" si="40"/>
        <v/>
      </c>
      <c r="M386" s="78" t="str">
        <f>IF(Ansøgning!M368="","",Ansøgning!M368)</f>
        <v/>
      </c>
      <c r="N386" s="31" t="str">
        <f t="shared" si="41"/>
        <v/>
      </c>
      <c r="O386" s="78" t="str">
        <f>IF(Ansøgning!O368="","",Ansøgning!O368)</f>
        <v/>
      </c>
      <c r="P386" s="78" t="str">
        <f>IF(Ansøgning!P368="","",Ansøgning!P368)</f>
        <v/>
      </c>
      <c r="Q386" s="78" t="str">
        <f>IF(Ansøgning!Q368="","",Ansøgning!Q368)</f>
        <v/>
      </c>
      <c r="R386" s="78" t="str">
        <f>IF(Ansøgning!R368="","",Ansøgning!R368)</f>
        <v/>
      </c>
      <c r="S386" s="46" t="str">
        <f>IFERROR(MAX(IF(OR(O386="",P386=""),"",IF(AND(AND(MONTH(E386)&gt;=7,MONTH(E386)&lt;8),AND(MONTH(F386)&gt;=7,MONTH(F386)&lt;8)),(NETWORKDAYS(E386,F386,Lister!$D$7:$D$13)-O386)*N386/NETWORKDAYS(Lister!$D$19,Lister!$E$19,Lister!$D$7:$D$13),IF(AND(AND(MONTH(E386)&gt;=7,MONTH(E386)&lt;8),MONTH(F386)&gt;7),(NETWORKDAYS(E386,Lister!$E$19,Lister!$D$7:$D$13)-O386)*N386/NETWORKDAYS(Lister!$D$19,Lister!$E$19,Lister!$D$7:$D$13),IF(MONTH(E386)&gt;7,0)))),0),"")</f>
        <v/>
      </c>
      <c r="T386" s="46" t="str">
        <f>IFERROR(MAX(IF(OR(O386="",P386=""),"",IF(AND(AND(MONTH(E386)&gt;=8,MONTH(E386)&lt;9),AND(MONTH(F386)&gt;=8,MONTH(F386)&lt;9)),(NETWORKDAYS(E386,F386,Lister!$D$7:$D$13)-P386)*N386/NETWORKDAYS(Lister!$D$20,Lister!$E$20,Lister!$D$7:$D$13),IF(AND(MONTH(E386)=7,MONTH(F386)=8),(NETWORKDAYS(Lister!$D$20,F386,Lister!$D$7:$D$13)-P386)*N386/NETWORKDAYS(Lister!$D$20,Lister!$E$20,Lister!$D$7:$D$13),IF(AND(MONTH(E386)=7,MONTH(F386)=7),0)))),0),"")</f>
        <v/>
      </c>
      <c r="U386" s="78" t="str">
        <f>IF(Ansøgning!U368="","",Ansøgning!U368)</f>
        <v/>
      </c>
      <c r="V386" s="119" t="str">
        <f t="shared" si="42"/>
        <v/>
      </c>
      <c r="W386" s="120" t="str">
        <f t="shared" si="43"/>
        <v/>
      </c>
      <c r="X386" s="42" t="str">
        <f t="shared" si="44"/>
        <v/>
      </c>
    </row>
    <row r="387" spans="1:24" x14ac:dyDescent="0.25">
      <c r="A387" s="13" t="str">
        <f t="shared" si="45"/>
        <v/>
      </c>
      <c r="B387" s="75" t="str">
        <f>IF(Ansøgning!B369="","",Ansøgning!B369)</f>
        <v/>
      </c>
      <c r="C387" s="75" t="str">
        <f>IF(Ansøgning!C369="","",Ansøgning!C369)</f>
        <v/>
      </c>
      <c r="D387" s="75" t="str">
        <f>IF(Ansøgning!D369="","",Ansøgning!D369)</f>
        <v/>
      </c>
      <c r="E387" s="76" t="str">
        <f>IF(Ansøgning!E369="","",Ansøgning!E369)</f>
        <v/>
      </c>
      <c r="F387" s="76" t="str">
        <f>IF(Ansøgning!F369="","",Ansøgning!F369)</f>
        <v/>
      </c>
      <c r="G387" s="33" t="str">
        <f>IF(OR(E387="",F387=""),"",NETWORKDAYS(E387,F387,Lister!$D$7:$D$13))</f>
        <v/>
      </c>
      <c r="H387" s="76" t="str">
        <f>IF(Ansøgning!H369="","",Ansøgning!H369)</f>
        <v/>
      </c>
      <c r="I387" s="32" t="str">
        <f t="shared" si="39"/>
        <v/>
      </c>
      <c r="J387" s="77" t="str">
        <f>IF(Ansøgning!J369="","",Ansøgning!J369)</f>
        <v/>
      </c>
      <c r="K387" s="77" t="str">
        <f>IF(Ansøgning!K369="","",Ansøgning!K369)</f>
        <v/>
      </c>
      <c r="L387" s="46" t="str">
        <f t="shared" si="40"/>
        <v/>
      </c>
      <c r="M387" s="78" t="str">
        <f>IF(Ansøgning!M369="","",Ansøgning!M369)</f>
        <v/>
      </c>
      <c r="N387" s="31" t="str">
        <f t="shared" si="41"/>
        <v/>
      </c>
      <c r="O387" s="78" t="str">
        <f>IF(Ansøgning!O369="","",Ansøgning!O369)</f>
        <v/>
      </c>
      <c r="P387" s="78" t="str">
        <f>IF(Ansøgning!P369="","",Ansøgning!P369)</f>
        <v/>
      </c>
      <c r="Q387" s="78" t="str">
        <f>IF(Ansøgning!Q369="","",Ansøgning!Q369)</f>
        <v/>
      </c>
      <c r="R387" s="78" t="str">
        <f>IF(Ansøgning!R369="","",Ansøgning!R369)</f>
        <v/>
      </c>
      <c r="S387" s="46" t="str">
        <f>IFERROR(MAX(IF(OR(O387="",P387=""),"",IF(AND(AND(MONTH(E387)&gt;=7,MONTH(E387)&lt;8),AND(MONTH(F387)&gt;=7,MONTH(F387)&lt;8)),(NETWORKDAYS(E387,F387,Lister!$D$7:$D$13)-O387)*N387/NETWORKDAYS(Lister!$D$19,Lister!$E$19,Lister!$D$7:$D$13),IF(AND(AND(MONTH(E387)&gt;=7,MONTH(E387)&lt;8),MONTH(F387)&gt;7),(NETWORKDAYS(E387,Lister!$E$19,Lister!$D$7:$D$13)-O387)*N387/NETWORKDAYS(Lister!$D$19,Lister!$E$19,Lister!$D$7:$D$13),IF(MONTH(E387)&gt;7,0)))),0),"")</f>
        <v/>
      </c>
      <c r="T387" s="46" t="str">
        <f>IFERROR(MAX(IF(OR(O387="",P387=""),"",IF(AND(AND(MONTH(E387)&gt;=8,MONTH(E387)&lt;9),AND(MONTH(F387)&gt;=8,MONTH(F387)&lt;9)),(NETWORKDAYS(E387,F387,Lister!$D$7:$D$13)-P387)*N387/NETWORKDAYS(Lister!$D$20,Lister!$E$20,Lister!$D$7:$D$13),IF(AND(MONTH(E387)=7,MONTH(F387)=8),(NETWORKDAYS(Lister!$D$20,F387,Lister!$D$7:$D$13)-P387)*N387/NETWORKDAYS(Lister!$D$20,Lister!$E$20,Lister!$D$7:$D$13),IF(AND(MONTH(E387)=7,MONTH(F387)=7),0)))),0),"")</f>
        <v/>
      </c>
      <c r="U387" s="78" t="str">
        <f>IF(Ansøgning!U369="","",Ansøgning!U369)</f>
        <v/>
      </c>
      <c r="V387" s="119" t="str">
        <f t="shared" si="42"/>
        <v/>
      </c>
      <c r="W387" s="120" t="str">
        <f t="shared" si="43"/>
        <v/>
      </c>
      <c r="X387" s="42" t="str">
        <f t="shared" si="44"/>
        <v/>
      </c>
    </row>
    <row r="388" spans="1:24" x14ac:dyDescent="0.25">
      <c r="A388" s="13" t="str">
        <f t="shared" si="45"/>
        <v/>
      </c>
      <c r="B388" s="75" t="str">
        <f>IF(Ansøgning!B370="","",Ansøgning!B370)</f>
        <v/>
      </c>
      <c r="C388" s="75" t="str">
        <f>IF(Ansøgning!C370="","",Ansøgning!C370)</f>
        <v/>
      </c>
      <c r="D388" s="75" t="str">
        <f>IF(Ansøgning!D370="","",Ansøgning!D370)</f>
        <v/>
      </c>
      <c r="E388" s="76" t="str">
        <f>IF(Ansøgning!E370="","",Ansøgning!E370)</f>
        <v/>
      </c>
      <c r="F388" s="76" t="str">
        <f>IF(Ansøgning!F370="","",Ansøgning!F370)</f>
        <v/>
      </c>
      <c r="G388" s="33" t="str">
        <f>IF(OR(E388="",F388=""),"",NETWORKDAYS(E388,F388,Lister!$D$7:$D$13))</f>
        <v/>
      </c>
      <c r="H388" s="76" t="str">
        <f>IF(Ansøgning!H370="","",Ansøgning!H370)</f>
        <v/>
      </c>
      <c r="I388" s="32" t="str">
        <f t="shared" si="39"/>
        <v/>
      </c>
      <c r="J388" s="77" t="str">
        <f>IF(Ansøgning!J370="","",Ansøgning!J370)</f>
        <v/>
      </c>
      <c r="K388" s="77" t="str">
        <f>IF(Ansøgning!K370="","",Ansøgning!K370)</f>
        <v/>
      </c>
      <c r="L388" s="46" t="str">
        <f t="shared" si="40"/>
        <v/>
      </c>
      <c r="M388" s="78" t="str">
        <f>IF(Ansøgning!M370="","",Ansøgning!M370)</f>
        <v/>
      </c>
      <c r="N388" s="31" t="str">
        <f t="shared" si="41"/>
        <v/>
      </c>
      <c r="O388" s="78" t="str">
        <f>IF(Ansøgning!O370="","",Ansøgning!O370)</f>
        <v/>
      </c>
      <c r="P388" s="78" t="str">
        <f>IF(Ansøgning!P370="","",Ansøgning!P370)</f>
        <v/>
      </c>
      <c r="Q388" s="78" t="str">
        <f>IF(Ansøgning!Q370="","",Ansøgning!Q370)</f>
        <v/>
      </c>
      <c r="R388" s="78" t="str">
        <f>IF(Ansøgning!R370="","",Ansøgning!R370)</f>
        <v/>
      </c>
      <c r="S388" s="46" t="str">
        <f>IFERROR(MAX(IF(OR(O388="",P388=""),"",IF(AND(AND(MONTH(E388)&gt;=7,MONTH(E388)&lt;8),AND(MONTH(F388)&gt;=7,MONTH(F388)&lt;8)),(NETWORKDAYS(E388,F388,Lister!$D$7:$D$13)-O388)*N388/NETWORKDAYS(Lister!$D$19,Lister!$E$19,Lister!$D$7:$D$13),IF(AND(AND(MONTH(E388)&gt;=7,MONTH(E388)&lt;8),MONTH(F388)&gt;7),(NETWORKDAYS(E388,Lister!$E$19,Lister!$D$7:$D$13)-O388)*N388/NETWORKDAYS(Lister!$D$19,Lister!$E$19,Lister!$D$7:$D$13),IF(MONTH(E388)&gt;7,0)))),0),"")</f>
        <v/>
      </c>
      <c r="T388" s="46" t="str">
        <f>IFERROR(MAX(IF(OR(O388="",P388=""),"",IF(AND(AND(MONTH(E388)&gt;=8,MONTH(E388)&lt;9),AND(MONTH(F388)&gt;=8,MONTH(F388)&lt;9)),(NETWORKDAYS(E388,F388,Lister!$D$7:$D$13)-P388)*N388/NETWORKDAYS(Lister!$D$20,Lister!$E$20,Lister!$D$7:$D$13),IF(AND(MONTH(E388)=7,MONTH(F388)=8),(NETWORKDAYS(Lister!$D$20,F388,Lister!$D$7:$D$13)-P388)*N388/NETWORKDAYS(Lister!$D$20,Lister!$E$20,Lister!$D$7:$D$13),IF(AND(MONTH(E388)=7,MONTH(F388)=7),0)))),0),"")</f>
        <v/>
      </c>
      <c r="U388" s="78" t="str">
        <f>IF(Ansøgning!U370="","",Ansøgning!U370)</f>
        <v/>
      </c>
      <c r="V388" s="119" t="str">
        <f t="shared" si="42"/>
        <v/>
      </c>
      <c r="W388" s="120" t="str">
        <f t="shared" si="43"/>
        <v/>
      </c>
      <c r="X388" s="42" t="str">
        <f t="shared" si="44"/>
        <v/>
      </c>
    </row>
    <row r="389" spans="1:24" x14ac:dyDescent="0.25">
      <c r="A389" s="13" t="str">
        <f t="shared" si="45"/>
        <v/>
      </c>
      <c r="B389" s="75" t="str">
        <f>IF(Ansøgning!B371="","",Ansøgning!B371)</f>
        <v/>
      </c>
      <c r="C389" s="75" t="str">
        <f>IF(Ansøgning!C371="","",Ansøgning!C371)</f>
        <v/>
      </c>
      <c r="D389" s="75" t="str">
        <f>IF(Ansøgning!D371="","",Ansøgning!D371)</f>
        <v/>
      </c>
      <c r="E389" s="76" t="str">
        <f>IF(Ansøgning!E371="","",Ansøgning!E371)</f>
        <v/>
      </c>
      <c r="F389" s="76" t="str">
        <f>IF(Ansøgning!F371="","",Ansøgning!F371)</f>
        <v/>
      </c>
      <c r="G389" s="33" t="str">
        <f>IF(OR(E389="",F389=""),"",NETWORKDAYS(E389,F389,Lister!$D$7:$D$13))</f>
        <v/>
      </c>
      <c r="H389" s="76" t="str">
        <f>IF(Ansøgning!H371="","",Ansøgning!H371)</f>
        <v/>
      </c>
      <c r="I389" s="32" t="str">
        <f t="shared" si="39"/>
        <v/>
      </c>
      <c r="J389" s="77" t="str">
        <f>IF(Ansøgning!J371="","",Ansøgning!J371)</f>
        <v/>
      </c>
      <c r="K389" s="77" t="str">
        <f>IF(Ansøgning!K371="","",Ansøgning!K371)</f>
        <v/>
      </c>
      <c r="L389" s="46" t="str">
        <f t="shared" si="40"/>
        <v/>
      </c>
      <c r="M389" s="78" t="str">
        <f>IF(Ansøgning!M371="","",Ansøgning!M371)</f>
        <v/>
      </c>
      <c r="N389" s="31" t="str">
        <f t="shared" si="41"/>
        <v/>
      </c>
      <c r="O389" s="78" t="str">
        <f>IF(Ansøgning!O371="","",Ansøgning!O371)</f>
        <v/>
      </c>
      <c r="P389" s="78" t="str">
        <f>IF(Ansøgning!P371="","",Ansøgning!P371)</f>
        <v/>
      </c>
      <c r="Q389" s="78" t="str">
        <f>IF(Ansøgning!Q371="","",Ansøgning!Q371)</f>
        <v/>
      </c>
      <c r="R389" s="78" t="str">
        <f>IF(Ansøgning!R371="","",Ansøgning!R371)</f>
        <v/>
      </c>
      <c r="S389" s="46" t="str">
        <f>IFERROR(MAX(IF(OR(O389="",P389=""),"",IF(AND(AND(MONTH(E389)&gt;=7,MONTH(E389)&lt;8),AND(MONTH(F389)&gt;=7,MONTH(F389)&lt;8)),(NETWORKDAYS(E389,F389,Lister!$D$7:$D$13)-O389)*N389/NETWORKDAYS(Lister!$D$19,Lister!$E$19,Lister!$D$7:$D$13),IF(AND(AND(MONTH(E389)&gt;=7,MONTH(E389)&lt;8),MONTH(F389)&gt;7),(NETWORKDAYS(E389,Lister!$E$19,Lister!$D$7:$D$13)-O389)*N389/NETWORKDAYS(Lister!$D$19,Lister!$E$19,Lister!$D$7:$D$13),IF(MONTH(E389)&gt;7,0)))),0),"")</f>
        <v/>
      </c>
      <c r="T389" s="46" t="str">
        <f>IFERROR(MAX(IF(OR(O389="",P389=""),"",IF(AND(AND(MONTH(E389)&gt;=8,MONTH(E389)&lt;9),AND(MONTH(F389)&gt;=8,MONTH(F389)&lt;9)),(NETWORKDAYS(E389,F389,Lister!$D$7:$D$13)-P389)*N389/NETWORKDAYS(Lister!$D$20,Lister!$E$20,Lister!$D$7:$D$13),IF(AND(MONTH(E389)=7,MONTH(F389)=8),(NETWORKDAYS(Lister!$D$20,F389,Lister!$D$7:$D$13)-P389)*N389/NETWORKDAYS(Lister!$D$20,Lister!$E$20,Lister!$D$7:$D$13),IF(AND(MONTH(E389)=7,MONTH(F389)=7),0)))),0),"")</f>
        <v/>
      </c>
      <c r="U389" s="78" t="str">
        <f>IF(Ansøgning!U371="","",Ansøgning!U371)</f>
        <v/>
      </c>
      <c r="V389" s="119" t="str">
        <f t="shared" si="42"/>
        <v/>
      </c>
      <c r="W389" s="120" t="str">
        <f t="shared" si="43"/>
        <v/>
      </c>
      <c r="X389" s="42" t="str">
        <f t="shared" si="44"/>
        <v/>
      </c>
    </row>
    <row r="390" spans="1:24" x14ac:dyDescent="0.25">
      <c r="A390" s="13" t="str">
        <f t="shared" si="45"/>
        <v/>
      </c>
      <c r="B390" s="75" t="str">
        <f>IF(Ansøgning!B372="","",Ansøgning!B372)</f>
        <v/>
      </c>
      <c r="C390" s="75" t="str">
        <f>IF(Ansøgning!C372="","",Ansøgning!C372)</f>
        <v/>
      </c>
      <c r="D390" s="75" t="str">
        <f>IF(Ansøgning!D372="","",Ansøgning!D372)</f>
        <v/>
      </c>
      <c r="E390" s="76" t="str">
        <f>IF(Ansøgning!E372="","",Ansøgning!E372)</f>
        <v/>
      </c>
      <c r="F390" s="76" t="str">
        <f>IF(Ansøgning!F372="","",Ansøgning!F372)</f>
        <v/>
      </c>
      <c r="G390" s="33" t="str">
        <f>IF(OR(E390="",F390=""),"",NETWORKDAYS(E390,F390,Lister!$D$7:$D$13))</f>
        <v/>
      </c>
      <c r="H390" s="76" t="str">
        <f>IF(Ansøgning!H372="","",Ansøgning!H372)</f>
        <v/>
      </c>
      <c r="I390" s="32" t="str">
        <f t="shared" si="39"/>
        <v/>
      </c>
      <c r="J390" s="77" t="str">
        <f>IF(Ansøgning!J372="","",Ansøgning!J372)</f>
        <v/>
      </c>
      <c r="K390" s="77" t="str">
        <f>IF(Ansøgning!K372="","",Ansøgning!K372)</f>
        <v/>
      </c>
      <c r="L390" s="46" t="str">
        <f t="shared" si="40"/>
        <v/>
      </c>
      <c r="M390" s="78" t="str">
        <f>IF(Ansøgning!M372="","",Ansøgning!M372)</f>
        <v/>
      </c>
      <c r="N390" s="31" t="str">
        <f t="shared" si="41"/>
        <v/>
      </c>
      <c r="O390" s="78" t="str">
        <f>IF(Ansøgning!O372="","",Ansøgning!O372)</f>
        <v/>
      </c>
      <c r="P390" s="78" t="str">
        <f>IF(Ansøgning!P372="","",Ansøgning!P372)</f>
        <v/>
      </c>
      <c r="Q390" s="78" t="str">
        <f>IF(Ansøgning!Q372="","",Ansøgning!Q372)</f>
        <v/>
      </c>
      <c r="R390" s="78" t="str">
        <f>IF(Ansøgning!R372="","",Ansøgning!R372)</f>
        <v/>
      </c>
      <c r="S390" s="46" t="str">
        <f>IFERROR(MAX(IF(OR(O390="",P390=""),"",IF(AND(AND(MONTH(E390)&gt;=7,MONTH(E390)&lt;8),AND(MONTH(F390)&gt;=7,MONTH(F390)&lt;8)),(NETWORKDAYS(E390,F390,Lister!$D$7:$D$13)-O390)*N390/NETWORKDAYS(Lister!$D$19,Lister!$E$19,Lister!$D$7:$D$13),IF(AND(AND(MONTH(E390)&gt;=7,MONTH(E390)&lt;8),MONTH(F390)&gt;7),(NETWORKDAYS(E390,Lister!$E$19,Lister!$D$7:$D$13)-O390)*N390/NETWORKDAYS(Lister!$D$19,Lister!$E$19,Lister!$D$7:$D$13),IF(MONTH(E390)&gt;7,0)))),0),"")</f>
        <v/>
      </c>
      <c r="T390" s="46" t="str">
        <f>IFERROR(MAX(IF(OR(O390="",P390=""),"",IF(AND(AND(MONTH(E390)&gt;=8,MONTH(E390)&lt;9),AND(MONTH(F390)&gt;=8,MONTH(F390)&lt;9)),(NETWORKDAYS(E390,F390,Lister!$D$7:$D$13)-P390)*N390/NETWORKDAYS(Lister!$D$20,Lister!$E$20,Lister!$D$7:$D$13),IF(AND(MONTH(E390)=7,MONTH(F390)=8),(NETWORKDAYS(Lister!$D$20,F390,Lister!$D$7:$D$13)-P390)*N390/NETWORKDAYS(Lister!$D$20,Lister!$E$20,Lister!$D$7:$D$13),IF(AND(MONTH(E390)=7,MONTH(F390)=7),0)))),0),"")</f>
        <v/>
      </c>
      <c r="U390" s="78" t="str">
        <f>IF(Ansøgning!U372="","",Ansøgning!U372)</f>
        <v/>
      </c>
      <c r="V390" s="119" t="str">
        <f t="shared" si="42"/>
        <v/>
      </c>
      <c r="W390" s="120" t="str">
        <f t="shared" si="43"/>
        <v/>
      </c>
      <c r="X390" s="42" t="str">
        <f t="shared" si="44"/>
        <v/>
      </c>
    </row>
    <row r="391" spans="1:24" x14ac:dyDescent="0.25">
      <c r="A391" s="13" t="str">
        <f t="shared" si="45"/>
        <v/>
      </c>
      <c r="B391" s="75" t="str">
        <f>IF(Ansøgning!B373="","",Ansøgning!B373)</f>
        <v/>
      </c>
      <c r="C391" s="75" t="str">
        <f>IF(Ansøgning!C373="","",Ansøgning!C373)</f>
        <v/>
      </c>
      <c r="D391" s="75" t="str">
        <f>IF(Ansøgning!D373="","",Ansøgning!D373)</f>
        <v/>
      </c>
      <c r="E391" s="76" t="str">
        <f>IF(Ansøgning!E373="","",Ansøgning!E373)</f>
        <v/>
      </c>
      <c r="F391" s="76" t="str">
        <f>IF(Ansøgning!F373="","",Ansøgning!F373)</f>
        <v/>
      </c>
      <c r="G391" s="33" t="str">
        <f>IF(OR(E391="",F391=""),"",NETWORKDAYS(E391,F391,Lister!$D$7:$D$13))</f>
        <v/>
      </c>
      <c r="H391" s="76" t="str">
        <f>IF(Ansøgning!H373="","",Ansøgning!H373)</f>
        <v/>
      </c>
      <c r="I391" s="32" t="str">
        <f t="shared" si="39"/>
        <v/>
      </c>
      <c r="J391" s="77" t="str">
        <f>IF(Ansøgning!J373="","",Ansøgning!J373)</f>
        <v/>
      </c>
      <c r="K391" s="77" t="str">
        <f>IF(Ansøgning!K373="","",Ansøgning!K373)</f>
        <v/>
      </c>
      <c r="L391" s="46" t="str">
        <f t="shared" si="40"/>
        <v/>
      </c>
      <c r="M391" s="78" t="str">
        <f>IF(Ansøgning!M373="","",Ansøgning!M373)</f>
        <v/>
      </c>
      <c r="N391" s="31" t="str">
        <f t="shared" si="41"/>
        <v/>
      </c>
      <c r="O391" s="78" t="str">
        <f>IF(Ansøgning!O373="","",Ansøgning!O373)</f>
        <v/>
      </c>
      <c r="P391" s="78" t="str">
        <f>IF(Ansøgning!P373="","",Ansøgning!P373)</f>
        <v/>
      </c>
      <c r="Q391" s="78" t="str">
        <f>IF(Ansøgning!Q373="","",Ansøgning!Q373)</f>
        <v/>
      </c>
      <c r="R391" s="78" t="str">
        <f>IF(Ansøgning!R373="","",Ansøgning!R373)</f>
        <v/>
      </c>
      <c r="S391" s="46" t="str">
        <f>IFERROR(MAX(IF(OR(O391="",P391=""),"",IF(AND(AND(MONTH(E391)&gt;=7,MONTH(E391)&lt;8),AND(MONTH(F391)&gt;=7,MONTH(F391)&lt;8)),(NETWORKDAYS(E391,F391,Lister!$D$7:$D$13)-O391)*N391/NETWORKDAYS(Lister!$D$19,Lister!$E$19,Lister!$D$7:$D$13),IF(AND(AND(MONTH(E391)&gt;=7,MONTH(E391)&lt;8),MONTH(F391)&gt;7),(NETWORKDAYS(E391,Lister!$E$19,Lister!$D$7:$D$13)-O391)*N391/NETWORKDAYS(Lister!$D$19,Lister!$E$19,Lister!$D$7:$D$13),IF(MONTH(E391)&gt;7,0)))),0),"")</f>
        <v/>
      </c>
      <c r="T391" s="46" t="str">
        <f>IFERROR(MAX(IF(OR(O391="",P391=""),"",IF(AND(AND(MONTH(E391)&gt;=8,MONTH(E391)&lt;9),AND(MONTH(F391)&gt;=8,MONTH(F391)&lt;9)),(NETWORKDAYS(E391,F391,Lister!$D$7:$D$13)-P391)*N391/NETWORKDAYS(Lister!$D$20,Lister!$E$20,Lister!$D$7:$D$13),IF(AND(MONTH(E391)=7,MONTH(F391)=8),(NETWORKDAYS(Lister!$D$20,F391,Lister!$D$7:$D$13)-P391)*N391/NETWORKDAYS(Lister!$D$20,Lister!$E$20,Lister!$D$7:$D$13),IF(AND(MONTH(E391)=7,MONTH(F391)=7),0)))),0),"")</f>
        <v/>
      </c>
      <c r="U391" s="78" t="str">
        <f>IF(Ansøgning!U373="","",Ansøgning!U373)</f>
        <v/>
      </c>
      <c r="V391" s="119" t="str">
        <f t="shared" si="42"/>
        <v/>
      </c>
      <c r="W391" s="120" t="str">
        <f t="shared" si="43"/>
        <v/>
      </c>
      <c r="X391" s="42" t="str">
        <f t="shared" si="44"/>
        <v/>
      </c>
    </row>
    <row r="392" spans="1:24" x14ac:dyDescent="0.25">
      <c r="A392" s="13" t="str">
        <f t="shared" si="45"/>
        <v/>
      </c>
      <c r="B392" s="75" t="str">
        <f>IF(Ansøgning!B374="","",Ansøgning!B374)</f>
        <v/>
      </c>
      <c r="C392" s="75" t="str">
        <f>IF(Ansøgning!C374="","",Ansøgning!C374)</f>
        <v/>
      </c>
      <c r="D392" s="75" t="str">
        <f>IF(Ansøgning!D374="","",Ansøgning!D374)</f>
        <v/>
      </c>
      <c r="E392" s="76" t="str">
        <f>IF(Ansøgning!E374="","",Ansøgning!E374)</f>
        <v/>
      </c>
      <c r="F392" s="76" t="str">
        <f>IF(Ansøgning!F374="","",Ansøgning!F374)</f>
        <v/>
      </c>
      <c r="G392" s="33" t="str">
        <f>IF(OR(E392="",F392=""),"",NETWORKDAYS(E392,F392,Lister!$D$7:$D$13))</f>
        <v/>
      </c>
      <c r="H392" s="76" t="str">
        <f>IF(Ansøgning!H374="","",Ansøgning!H374)</f>
        <v/>
      </c>
      <c r="I392" s="32" t="str">
        <f t="shared" si="39"/>
        <v/>
      </c>
      <c r="J392" s="77" t="str">
        <f>IF(Ansøgning!J374="","",Ansøgning!J374)</f>
        <v/>
      </c>
      <c r="K392" s="77" t="str">
        <f>IF(Ansøgning!K374="","",Ansøgning!K374)</f>
        <v/>
      </c>
      <c r="L392" s="46" t="str">
        <f t="shared" si="40"/>
        <v/>
      </c>
      <c r="M392" s="78" t="str">
        <f>IF(Ansøgning!M374="","",Ansøgning!M374)</f>
        <v/>
      </c>
      <c r="N392" s="31" t="str">
        <f t="shared" si="41"/>
        <v/>
      </c>
      <c r="O392" s="78" t="str">
        <f>IF(Ansøgning!O374="","",Ansøgning!O374)</f>
        <v/>
      </c>
      <c r="P392" s="78" t="str">
        <f>IF(Ansøgning!P374="","",Ansøgning!P374)</f>
        <v/>
      </c>
      <c r="Q392" s="78" t="str">
        <f>IF(Ansøgning!Q374="","",Ansøgning!Q374)</f>
        <v/>
      </c>
      <c r="R392" s="78" t="str">
        <f>IF(Ansøgning!R374="","",Ansøgning!R374)</f>
        <v/>
      </c>
      <c r="S392" s="46" t="str">
        <f>IFERROR(MAX(IF(OR(O392="",P392=""),"",IF(AND(AND(MONTH(E392)&gt;=7,MONTH(E392)&lt;8),AND(MONTH(F392)&gt;=7,MONTH(F392)&lt;8)),(NETWORKDAYS(E392,F392,Lister!$D$7:$D$13)-O392)*N392/NETWORKDAYS(Lister!$D$19,Lister!$E$19,Lister!$D$7:$D$13),IF(AND(AND(MONTH(E392)&gt;=7,MONTH(E392)&lt;8),MONTH(F392)&gt;7),(NETWORKDAYS(E392,Lister!$E$19,Lister!$D$7:$D$13)-O392)*N392/NETWORKDAYS(Lister!$D$19,Lister!$E$19,Lister!$D$7:$D$13),IF(MONTH(E392)&gt;7,0)))),0),"")</f>
        <v/>
      </c>
      <c r="T392" s="46" t="str">
        <f>IFERROR(MAX(IF(OR(O392="",P392=""),"",IF(AND(AND(MONTH(E392)&gt;=8,MONTH(E392)&lt;9),AND(MONTH(F392)&gt;=8,MONTH(F392)&lt;9)),(NETWORKDAYS(E392,F392,Lister!$D$7:$D$13)-P392)*N392/NETWORKDAYS(Lister!$D$20,Lister!$E$20,Lister!$D$7:$D$13),IF(AND(MONTH(E392)=7,MONTH(F392)=8),(NETWORKDAYS(Lister!$D$20,F392,Lister!$D$7:$D$13)-P392)*N392/NETWORKDAYS(Lister!$D$20,Lister!$E$20,Lister!$D$7:$D$13),IF(AND(MONTH(E392)=7,MONTH(F392)=7),0)))),0),"")</f>
        <v/>
      </c>
      <c r="U392" s="78" t="str">
        <f>IF(Ansøgning!U374="","",Ansøgning!U374)</f>
        <v/>
      </c>
      <c r="V392" s="119" t="str">
        <f t="shared" si="42"/>
        <v/>
      </c>
      <c r="W392" s="120" t="str">
        <f t="shared" si="43"/>
        <v/>
      </c>
      <c r="X392" s="42" t="str">
        <f t="shared" si="44"/>
        <v/>
      </c>
    </row>
    <row r="393" spans="1:24" x14ac:dyDescent="0.25">
      <c r="A393" s="13" t="str">
        <f t="shared" si="45"/>
        <v/>
      </c>
      <c r="B393" s="75" t="str">
        <f>IF(Ansøgning!B375="","",Ansøgning!B375)</f>
        <v/>
      </c>
      <c r="C393" s="75" t="str">
        <f>IF(Ansøgning!C375="","",Ansøgning!C375)</f>
        <v/>
      </c>
      <c r="D393" s="75" t="str">
        <f>IF(Ansøgning!D375="","",Ansøgning!D375)</f>
        <v/>
      </c>
      <c r="E393" s="76" t="str">
        <f>IF(Ansøgning!E375="","",Ansøgning!E375)</f>
        <v/>
      </c>
      <c r="F393" s="76" t="str">
        <f>IF(Ansøgning!F375="","",Ansøgning!F375)</f>
        <v/>
      </c>
      <c r="G393" s="33" t="str">
        <f>IF(OR(E393="",F393=""),"",NETWORKDAYS(E393,F393,Lister!$D$7:$D$13))</f>
        <v/>
      </c>
      <c r="H393" s="76" t="str">
        <f>IF(Ansøgning!H375="","",Ansøgning!H375)</f>
        <v/>
      </c>
      <c r="I393" s="32" t="str">
        <f t="shared" si="39"/>
        <v/>
      </c>
      <c r="J393" s="77" t="str">
        <f>IF(Ansøgning!J375="","",Ansøgning!J375)</f>
        <v/>
      </c>
      <c r="K393" s="77" t="str">
        <f>IF(Ansøgning!K375="","",Ansøgning!K375)</f>
        <v/>
      </c>
      <c r="L393" s="46" t="str">
        <f t="shared" si="40"/>
        <v/>
      </c>
      <c r="M393" s="78" t="str">
        <f>IF(Ansøgning!M375="","",Ansøgning!M375)</f>
        <v/>
      </c>
      <c r="N393" s="31" t="str">
        <f t="shared" si="41"/>
        <v/>
      </c>
      <c r="O393" s="78" t="str">
        <f>IF(Ansøgning!O375="","",Ansøgning!O375)</f>
        <v/>
      </c>
      <c r="P393" s="78" t="str">
        <f>IF(Ansøgning!P375="","",Ansøgning!P375)</f>
        <v/>
      </c>
      <c r="Q393" s="78" t="str">
        <f>IF(Ansøgning!Q375="","",Ansøgning!Q375)</f>
        <v/>
      </c>
      <c r="R393" s="78" t="str">
        <f>IF(Ansøgning!R375="","",Ansøgning!R375)</f>
        <v/>
      </c>
      <c r="S393" s="46" t="str">
        <f>IFERROR(MAX(IF(OR(O393="",P393=""),"",IF(AND(AND(MONTH(E393)&gt;=7,MONTH(E393)&lt;8),AND(MONTH(F393)&gt;=7,MONTH(F393)&lt;8)),(NETWORKDAYS(E393,F393,Lister!$D$7:$D$13)-O393)*N393/NETWORKDAYS(Lister!$D$19,Lister!$E$19,Lister!$D$7:$D$13),IF(AND(AND(MONTH(E393)&gt;=7,MONTH(E393)&lt;8),MONTH(F393)&gt;7),(NETWORKDAYS(E393,Lister!$E$19,Lister!$D$7:$D$13)-O393)*N393/NETWORKDAYS(Lister!$D$19,Lister!$E$19,Lister!$D$7:$D$13),IF(MONTH(E393)&gt;7,0)))),0),"")</f>
        <v/>
      </c>
      <c r="T393" s="46" t="str">
        <f>IFERROR(MAX(IF(OR(O393="",P393=""),"",IF(AND(AND(MONTH(E393)&gt;=8,MONTH(E393)&lt;9),AND(MONTH(F393)&gt;=8,MONTH(F393)&lt;9)),(NETWORKDAYS(E393,F393,Lister!$D$7:$D$13)-P393)*N393/NETWORKDAYS(Lister!$D$20,Lister!$E$20,Lister!$D$7:$D$13),IF(AND(MONTH(E393)=7,MONTH(F393)=8),(NETWORKDAYS(Lister!$D$20,F393,Lister!$D$7:$D$13)-P393)*N393/NETWORKDAYS(Lister!$D$20,Lister!$E$20,Lister!$D$7:$D$13),IF(AND(MONTH(E393)=7,MONTH(F393)=7),0)))),0),"")</f>
        <v/>
      </c>
      <c r="U393" s="78" t="str">
        <f>IF(Ansøgning!U375="","",Ansøgning!U375)</f>
        <v/>
      </c>
      <c r="V393" s="119" t="str">
        <f t="shared" si="42"/>
        <v/>
      </c>
      <c r="W393" s="120" t="str">
        <f t="shared" si="43"/>
        <v/>
      </c>
      <c r="X393" s="42" t="str">
        <f t="shared" si="44"/>
        <v/>
      </c>
    </row>
    <row r="394" spans="1:24" x14ac:dyDescent="0.25">
      <c r="A394" s="13" t="str">
        <f t="shared" si="45"/>
        <v/>
      </c>
      <c r="B394" s="75" t="str">
        <f>IF(Ansøgning!B376="","",Ansøgning!B376)</f>
        <v/>
      </c>
      <c r="C394" s="75" t="str">
        <f>IF(Ansøgning!C376="","",Ansøgning!C376)</f>
        <v/>
      </c>
      <c r="D394" s="75" t="str">
        <f>IF(Ansøgning!D376="","",Ansøgning!D376)</f>
        <v/>
      </c>
      <c r="E394" s="76" t="str">
        <f>IF(Ansøgning!E376="","",Ansøgning!E376)</f>
        <v/>
      </c>
      <c r="F394" s="76" t="str">
        <f>IF(Ansøgning!F376="","",Ansøgning!F376)</f>
        <v/>
      </c>
      <c r="G394" s="33" t="str">
        <f>IF(OR(E394="",F394=""),"",NETWORKDAYS(E394,F394,Lister!$D$7:$D$13))</f>
        <v/>
      </c>
      <c r="H394" s="76" t="str">
        <f>IF(Ansøgning!H376="","",Ansøgning!H376)</f>
        <v/>
      </c>
      <c r="I394" s="32" t="str">
        <f t="shared" si="39"/>
        <v/>
      </c>
      <c r="J394" s="77" t="str">
        <f>IF(Ansøgning!J376="","",Ansøgning!J376)</f>
        <v/>
      </c>
      <c r="K394" s="77" t="str">
        <f>IF(Ansøgning!K376="","",Ansøgning!K376)</f>
        <v/>
      </c>
      <c r="L394" s="46" t="str">
        <f t="shared" si="40"/>
        <v/>
      </c>
      <c r="M394" s="78" t="str">
        <f>IF(Ansøgning!M376="","",Ansøgning!M376)</f>
        <v/>
      </c>
      <c r="N394" s="31" t="str">
        <f t="shared" si="41"/>
        <v/>
      </c>
      <c r="O394" s="78" t="str">
        <f>IF(Ansøgning!O376="","",Ansøgning!O376)</f>
        <v/>
      </c>
      <c r="P394" s="78" t="str">
        <f>IF(Ansøgning!P376="","",Ansøgning!P376)</f>
        <v/>
      </c>
      <c r="Q394" s="78" t="str">
        <f>IF(Ansøgning!Q376="","",Ansøgning!Q376)</f>
        <v/>
      </c>
      <c r="R394" s="78" t="str">
        <f>IF(Ansøgning!R376="","",Ansøgning!R376)</f>
        <v/>
      </c>
      <c r="S394" s="46" t="str">
        <f>IFERROR(MAX(IF(OR(O394="",P394=""),"",IF(AND(AND(MONTH(E394)&gt;=7,MONTH(E394)&lt;8),AND(MONTH(F394)&gt;=7,MONTH(F394)&lt;8)),(NETWORKDAYS(E394,F394,Lister!$D$7:$D$13)-O394)*N394/NETWORKDAYS(Lister!$D$19,Lister!$E$19,Lister!$D$7:$D$13),IF(AND(AND(MONTH(E394)&gt;=7,MONTH(E394)&lt;8),MONTH(F394)&gt;7),(NETWORKDAYS(E394,Lister!$E$19,Lister!$D$7:$D$13)-O394)*N394/NETWORKDAYS(Lister!$D$19,Lister!$E$19,Lister!$D$7:$D$13),IF(MONTH(E394)&gt;7,0)))),0),"")</f>
        <v/>
      </c>
      <c r="T394" s="46" t="str">
        <f>IFERROR(MAX(IF(OR(O394="",P394=""),"",IF(AND(AND(MONTH(E394)&gt;=8,MONTH(E394)&lt;9),AND(MONTH(F394)&gt;=8,MONTH(F394)&lt;9)),(NETWORKDAYS(E394,F394,Lister!$D$7:$D$13)-P394)*N394/NETWORKDAYS(Lister!$D$20,Lister!$E$20,Lister!$D$7:$D$13),IF(AND(MONTH(E394)=7,MONTH(F394)=8),(NETWORKDAYS(Lister!$D$20,F394,Lister!$D$7:$D$13)-P394)*N394/NETWORKDAYS(Lister!$D$20,Lister!$E$20,Lister!$D$7:$D$13),IF(AND(MONTH(E394)=7,MONTH(F394)=7),0)))),0),"")</f>
        <v/>
      </c>
      <c r="U394" s="78" t="str">
        <f>IF(Ansøgning!U376="","",Ansøgning!U376)</f>
        <v/>
      </c>
      <c r="V394" s="119" t="str">
        <f t="shared" si="42"/>
        <v/>
      </c>
      <c r="W394" s="120" t="str">
        <f t="shared" si="43"/>
        <v/>
      </c>
      <c r="X394" s="42" t="str">
        <f t="shared" si="44"/>
        <v/>
      </c>
    </row>
    <row r="395" spans="1:24" x14ac:dyDescent="0.25">
      <c r="A395" s="13" t="str">
        <f t="shared" si="45"/>
        <v/>
      </c>
      <c r="B395" s="75" t="str">
        <f>IF(Ansøgning!B377="","",Ansøgning!B377)</f>
        <v/>
      </c>
      <c r="C395" s="75" t="str">
        <f>IF(Ansøgning!C377="","",Ansøgning!C377)</f>
        <v/>
      </c>
      <c r="D395" s="75" t="str">
        <f>IF(Ansøgning!D377="","",Ansøgning!D377)</f>
        <v/>
      </c>
      <c r="E395" s="76" t="str">
        <f>IF(Ansøgning!E377="","",Ansøgning!E377)</f>
        <v/>
      </c>
      <c r="F395" s="76" t="str">
        <f>IF(Ansøgning!F377="","",Ansøgning!F377)</f>
        <v/>
      </c>
      <c r="G395" s="33" t="str">
        <f>IF(OR(E395="",F395=""),"",NETWORKDAYS(E395,F395,Lister!$D$7:$D$13))</f>
        <v/>
      </c>
      <c r="H395" s="76" t="str">
        <f>IF(Ansøgning!H377="","",Ansøgning!H377)</f>
        <v/>
      </c>
      <c r="I395" s="32" t="str">
        <f t="shared" si="39"/>
        <v/>
      </c>
      <c r="J395" s="77" t="str">
        <f>IF(Ansøgning!J377="","",Ansøgning!J377)</f>
        <v/>
      </c>
      <c r="K395" s="77" t="str">
        <f>IF(Ansøgning!K377="","",Ansøgning!K377)</f>
        <v/>
      </c>
      <c r="L395" s="46" t="str">
        <f t="shared" si="40"/>
        <v/>
      </c>
      <c r="M395" s="78" t="str">
        <f>IF(Ansøgning!M377="","",Ansøgning!M377)</f>
        <v/>
      </c>
      <c r="N395" s="31" t="str">
        <f t="shared" si="41"/>
        <v/>
      </c>
      <c r="O395" s="78" t="str">
        <f>IF(Ansøgning!O377="","",Ansøgning!O377)</f>
        <v/>
      </c>
      <c r="P395" s="78" t="str">
        <f>IF(Ansøgning!P377="","",Ansøgning!P377)</f>
        <v/>
      </c>
      <c r="Q395" s="78" t="str">
        <f>IF(Ansøgning!Q377="","",Ansøgning!Q377)</f>
        <v/>
      </c>
      <c r="R395" s="78" t="str">
        <f>IF(Ansøgning!R377="","",Ansøgning!R377)</f>
        <v/>
      </c>
      <c r="S395" s="46" t="str">
        <f>IFERROR(MAX(IF(OR(O395="",P395=""),"",IF(AND(AND(MONTH(E395)&gt;=7,MONTH(E395)&lt;8),AND(MONTH(F395)&gt;=7,MONTH(F395)&lt;8)),(NETWORKDAYS(E395,F395,Lister!$D$7:$D$13)-O395)*N395/NETWORKDAYS(Lister!$D$19,Lister!$E$19,Lister!$D$7:$D$13),IF(AND(AND(MONTH(E395)&gt;=7,MONTH(E395)&lt;8),MONTH(F395)&gt;7),(NETWORKDAYS(E395,Lister!$E$19,Lister!$D$7:$D$13)-O395)*N395/NETWORKDAYS(Lister!$D$19,Lister!$E$19,Lister!$D$7:$D$13),IF(MONTH(E395)&gt;7,0)))),0),"")</f>
        <v/>
      </c>
      <c r="T395" s="46" t="str">
        <f>IFERROR(MAX(IF(OR(O395="",P395=""),"",IF(AND(AND(MONTH(E395)&gt;=8,MONTH(E395)&lt;9),AND(MONTH(F395)&gt;=8,MONTH(F395)&lt;9)),(NETWORKDAYS(E395,F395,Lister!$D$7:$D$13)-P395)*N395/NETWORKDAYS(Lister!$D$20,Lister!$E$20,Lister!$D$7:$D$13),IF(AND(MONTH(E395)=7,MONTH(F395)=8),(NETWORKDAYS(Lister!$D$20,F395,Lister!$D$7:$D$13)-P395)*N395/NETWORKDAYS(Lister!$D$20,Lister!$E$20,Lister!$D$7:$D$13),IF(AND(MONTH(E395)=7,MONTH(F395)=7),0)))),0),"")</f>
        <v/>
      </c>
      <c r="U395" s="78" t="str">
        <f>IF(Ansøgning!U377="","",Ansøgning!U377)</f>
        <v/>
      </c>
      <c r="V395" s="119" t="str">
        <f t="shared" si="42"/>
        <v/>
      </c>
      <c r="W395" s="120" t="str">
        <f t="shared" si="43"/>
        <v/>
      </c>
      <c r="X395" s="42" t="str">
        <f t="shared" si="44"/>
        <v/>
      </c>
    </row>
    <row r="396" spans="1:24" x14ac:dyDescent="0.25">
      <c r="A396" s="13" t="str">
        <f t="shared" si="45"/>
        <v/>
      </c>
      <c r="B396" s="75" t="str">
        <f>IF(Ansøgning!B378="","",Ansøgning!B378)</f>
        <v/>
      </c>
      <c r="C396" s="75" t="str">
        <f>IF(Ansøgning!C378="","",Ansøgning!C378)</f>
        <v/>
      </c>
      <c r="D396" s="75" t="str">
        <f>IF(Ansøgning!D378="","",Ansøgning!D378)</f>
        <v/>
      </c>
      <c r="E396" s="76" t="str">
        <f>IF(Ansøgning!E378="","",Ansøgning!E378)</f>
        <v/>
      </c>
      <c r="F396" s="76" t="str">
        <f>IF(Ansøgning!F378="","",Ansøgning!F378)</f>
        <v/>
      </c>
      <c r="G396" s="33" t="str">
        <f>IF(OR(E396="",F396=""),"",NETWORKDAYS(E396,F396,Lister!$D$7:$D$13))</f>
        <v/>
      </c>
      <c r="H396" s="76" t="str">
        <f>IF(Ansøgning!H378="","",Ansøgning!H378)</f>
        <v/>
      </c>
      <c r="I396" s="32" t="str">
        <f t="shared" si="39"/>
        <v/>
      </c>
      <c r="J396" s="77" t="str">
        <f>IF(Ansøgning!J378="","",Ansøgning!J378)</f>
        <v/>
      </c>
      <c r="K396" s="77" t="str">
        <f>IF(Ansøgning!K378="","",Ansøgning!K378)</f>
        <v/>
      </c>
      <c r="L396" s="46" t="str">
        <f t="shared" si="40"/>
        <v/>
      </c>
      <c r="M396" s="78" t="str">
        <f>IF(Ansøgning!M378="","",Ansøgning!M378)</f>
        <v/>
      </c>
      <c r="N396" s="31" t="str">
        <f t="shared" si="41"/>
        <v/>
      </c>
      <c r="O396" s="78" t="str">
        <f>IF(Ansøgning!O378="","",Ansøgning!O378)</f>
        <v/>
      </c>
      <c r="P396" s="78" t="str">
        <f>IF(Ansøgning!P378="","",Ansøgning!P378)</f>
        <v/>
      </c>
      <c r="Q396" s="78" t="str">
        <f>IF(Ansøgning!Q378="","",Ansøgning!Q378)</f>
        <v/>
      </c>
      <c r="R396" s="78" t="str">
        <f>IF(Ansøgning!R378="","",Ansøgning!R378)</f>
        <v/>
      </c>
      <c r="S396" s="46" t="str">
        <f>IFERROR(MAX(IF(OR(O396="",P396=""),"",IF(AND(AND(MONTH(E396)&gt;=7,MONTH(E396)&lt;8),AND(MONTH(F396)&gt;=7,MONTH(F396)&lt;8)),(NETWORKDAYS(E396,F396,Lister!$D$7:$D$13)-O396)*N396/NETWORKDAYS(Lister!$D$19,Lister!$E$19,Lister!$D$7:$D$13),IF(AND(AND(MONTH(E396)&gt;=7,MONTH(E396)&lt;8),MONTH(F396)&gt;7),(NETWORKDAYS(E396,Lister!$E$19,Lister!$D$7:$D$13)-O396)*N396/NETWORKDAYS(Lister!$D$19,Lister!$E$19,Lister!$D$7:$D$13),IF(MONTH(E396)&gt;7,0)))),0),"")</f>
        <v/>
      </c>
      <c r="T396" s="46" t="str">
        <f>IFERROR(MAX(IF(OR(O396="",P396=""),"",IF(AND(AND(MONTH(E396)&gt;=8,MONTH(E396)&lt;9),AND(MONTH(F396)&gt;=8,MONTH(F396)&lt;9)),(NETWORKDAYS(E396,F396,Lister!$D$7:$D$13)-P396)*N396/NETWORKDAYS(Lister!$D$20,Lister!$E$20,Lister!$D$7:$D$13),IF(AND(MONTH(E396)=7,MONTH(F396)=8),(NETWORKDAYS(Lister!$D$20,F396,Lister!$D$7:$D$13)-P396)*N396/NETWORKDAYS(Lister!$D$20,Lister!$E$20,Lister!$D$7:$D$13),IF(AND(MONTH(E396)=7,MONTH(F396)=7),0)))),0),"")</f>
        <v/>
      </c>
      <c r="U396" s="78" t="str">
        <f>IF(Ansøgning!U378="","",Ansøgning!U378)</f>
        <v/>
      </c>
      <c r="V396" s="119" t="str">
        <f t="shared" si="42"/>
        <v/>
      </c>
      <c r="W396" s="120" t="str">
        <f t="shared" si="43"/>
        <v/>
      </c>
      <c r="X396" s="42" t="str">
        <f t="shared" si="44"/>
        <v/>
      </c>
    </row>
    <row r="397" spans="1:24" x14ac:dyDescent="0.25">
      <c r="A397" s="13" t="str">
        <f t="shared" si="45"/>
        <v/>
      </c>
      <c r="B397" s="75" t="str">
        <f>IF(Ansøgning!B379="","",Ansøgning!B379)</f>
        <v/>
      </c>
      <c r="C397" s="75" t="str">
        <f>IF(Ansøgning!C379="","",Ansøgning!C379)</f>
        <v/>
      </c>
      <c r="D397" s="75" t="str">
        <f>IF(Ansøgning!D379="","",Ansøgning!D379)</f>
        <v/>
      </c>
      <c r="E397" s="76" t="str">
        <f>IF(Ansøgning!E379="","",Ansøgning!E379)</f>
        <v/>
      </c>
      <c r="F397" s="76" t="str">
        <f>IF(Ansøgning!F379="","",Ansøgning!F379)</f>
        <v/>
      </c>
      <c r="G397" s="33" t="str">
        <f>IF(OR(E397="",F397=""),"",NETWORKDAYS(E397,F397,Lister!$D$7:$D$13))</f>
        <v/>
      </c>
      <c r="H397" s="76" t="str">
        <f>IF(Ansøgning!H379="","",Ansøgning!H379)</f>
        <v/>
      </c>
      <c r="I397" s="32" t="str">
        <f t="shared" si="39"/>
        <v/>
      </c>
      <c r="J397" s="77" t="str">
        <f>IF(Ansøgning!J379="","",Ansøgning!J379)</f>
        <v/>
      </c>
      <c r="K397" s="77" t="str">
        <f>IF(Ansøgning!K379="","",Ansøgning!K379)</f>
        <v/>
      </c>
      <c r="L397" s="46" t="str">
        <f t="shared" si="40"/>
        <v/>
      </c>
      <c r="M397" s="78" t="str">
        <f>IF(Ansøgning!M379="","",Ansøgning!M379)</f>
        <v/>
      </c>
      <c r="N397" s="31" t="str">
        <f t="shared" si="41"/>
        <v/>
      </c>
      <c r="O397" s="78" t="str">
        <f>IF(Ansøgning!O379="","",Ansøgning!O379)</f>
        <v/>
      </c>
      <c r="P397" s="78" t="str">
        <f>IF(Ansøgning!P379="","",Ansøgning!P379)</f>
        <v/>
      </c>
      <c r="Q397" s="78" t="str">
        <f>IF(Ansøgning!Q379="","",Ansøgning!Q379)</f>
        <v/>
      </c>
      <c r="R397" s="78" t="str">
        <f>IF(Ansøgning!R379="","",Ansøgning!R379)</f>
        <v/>
      </c>
      <c r="S397" s="46" t="str">
        <f>IFERROR(MAX(IF(OR(O397="",P397=""),"",IF(AND(AND(MONTH(E397)&gt;=7,MONTH(E397)&lt;8),AND(MONTH(F397)&gt;=7,MONTH(F397)&lt;8)),(NETWORKDAYS(E397,F397,Lister!$D$7:$D$13)-O397)*N397/NETWORKDAYS(Lister!$D$19,Lister!$E$19,Lister!$D$7:$D$13),IF(AND(AND(MONTH(E397)&gt;=7,MONTH(E397)&lt;8),MONTH(F397)&gt;7),(NETWORKDAYS(E397,Lister!$E$19,Lister!$D$7:$D$13)-O397)*N397/NETWORKDAYS(Lister!$D$19,Lister!$E$19,Lister!$D$7:$D$13),IF(MONTH(E397)&gt;7,0)))),0),"")</f>
        <v/>
      </c>
      <c r="T397" s="46" t="str">
        <f>IFERROR(MAX(IF(OR(O397="",P397=""),"",IF(AND(AND(MONTH(E397)&gt;=8,MONTH(E397)&lt;9),AND(MONTH(F397)&gt;=8,MONTH(F397)&lt;9)),(NETWORKDAYS(E397,F397,Lister!$D$7:$D$13)-P397)*N397/NETWORKDAYS(Lister!$D$20,Lister!$E$20,Lister!$D$7:$D$13),IF(AND(MONTH(E397)=7,MONTH(F397)=8),(NETWORKDAYS(Lister!$D$20,F397,Lister!$D$7:$D$13)-P397)*N397/NETWORKDAYS(Lister!$D$20,Lister!$E$20,Lister!$D$7:$D$13),IF(AND(MONTH(E397)=7,MONTH(F397)=7),0)))),0),"")</f>
        <v/>
      </c>
      <c r="U397" s="78" t="str">
        <f>IF(Ansøgning!U379="","",Ansøgning!U379)</f>
        <v/>
      </c>
      <c r="V397" s="119" t="str">
        <f t="shared" si="42"/>
        <v/>
      </c>
      <c r="W397" s="120" t="str">
        <f t="shared" si="43"/>
        <v/>
      </c>
      <c r="X397" s="42" t="str">
        <f t="shared" si="44"/>
        <v/>
      </c>
    </row>
    <row r="398" spans="1:24" x14ac:dyDescent="0.25">
      <c r="A398" s="13" t="str">
        <f t="shared" si="45"/>
        <v/>
      </c>
      <c r="B398" s="75" t="str">
        <f>IF(Ansøgning!B380="","",Ansøgning!B380)</f>
        <v/>
      </c>
      <c r="C398" s="75" t="str">
        <f>IF(Ansøgning!C380="","",Ansøgning!C380)</f>
        <v/>
      </c>
      <c r="D398" s="75" t="str">
        <f>IF(Ansøgning!D380="","",Ansøgning!D380)</f>
        <v/>
      </c>
      <c r="E398" s="76" t="str">
        <f>IF(Ansøgning!E380="","",Ansøgning!E380)</f>
        <v/>
      </c>
      <c r="F398" s="76" t="str">
        <f>IF(Ansøgning!F380="","",Ansøgning!F380)</f>
        <v/>
      </c>
      <c r="G398" s="33" t="str">
        <f>IF(OR(E398="",F398=""),"",NETWORKDAYS(E398,F398,Lister!$D$7:$D$13))</f>
        <v/>
      </c>
      <c r="H398" s="76" t="str">
        <f>IF(Ansøgning!H380="","",Ansøgning!H380)</f>
        <v/>
      </c>
      <c r="I398" s="32" t="str">
        <f t="shared" si="39"/>
        <v/>
      </c>
      <c r="J398" s="77" t="str">
        <f>IF(Ansøgning!J380="","",Ansøgning!J380)</f>
        <v/>
      </c>
      <c r="K398" s="77" t="str">
        <f>IF(Ansøgning!K380="","",Ansøgning!K380)</f>
        <v/>
      </c>
      <c r="L398" s="46" t="str">
        <f t="shared" si="40"/>
        <v/>
      </c>
      <c r="M398" s="78" t="str">
        <f>IF(Ansøgning!M380="","",Ansøgning!M380)</f>
        <v/>
      </c>
      <c r="N398" s="31" t="str">
        <f t="shared" si="41"/>
        <v/>
      </c>
      <c r="O398" s="78" t="str">
        <f>IF(Ansøgning!O380="","",Ansøgning!O380)</f>
        <v/>
      </c>
      <c r="P398" s="78" t="str">
        <f>IF(Ansøgning!P380="","",Ansøgning!P380)</f>
        <v/>
      </c>
      <c r="Q398" s="78" t="str">
        <f>IF(Ansøgning!Q380="","",Ansøgning!Q380)</f>
        <v/>
      </c>
      <c r="R398" s="78" t="str">
        <f>IF(Ansøgning!R380="","",Ansøgning!R380)</f>
        <v/>
      </c>
      <c r="S398" s="46" t="str">
        <f>IFERROR(MAX(IF(OR(O398="",P398=""),"",IF(AND(AND(MONTH(E398)&gt;=7,MONTH(E398)&lt;8),AND(MONTH(F398)&gt;=7,MONTH(F398)&lt;8)),(NETWORKDAYS(E398,F398,Lister!$D$7:$D$13)-O398)*N398/NETWORKDAYS(Lister!$D$19,Lister!$E$19,Lister!$D$7:$D$13),IF(AND(AND(MONTH(E398)&gt;=7,MONTH(E398)&lt;8),MONTH(F398)&gt;7),(NETWORKDAYS(E398,Lister!$E$19,Lister!$D$7:$D$13)-O398)*N398/NETWORKDAYS(Lister!$D$19,Lister!$E$19,Lister!$D$7:$D$13),IF(MONTH(E398)&gt;7,0)))),0),"")</f>
        <v/>
      </c>
      <c r="T398" s="46" t="str">
        <f>IFERROR(MAX(IF(OR(O398="",P398=""),"",IF(AND(AND(MONTH(E398)&gt;=8,MONTH(E398)&lt;9),AND(MONTH(F398)&gt;=8,MONTH(F398)&lt;9)),(NETWORKDAYS(E398,F398,Lister!$D$7:$D$13)-P398)*N398/NETWORKDAYS(Lister!$D$20,Lister!$E$20,Lister!$D$7:$D$13),IF(AND(MONTH(E398)=7,MONTH(F398)=8),(NETWORKDAYS(Lister!$D$20,F398,Lister!$D$7:$D$13)-P398)*N398/NETWORKDAYS(Lister!$D$20,Lister!$E$20,Lister!$D$7:$D$13),IF(AND(MONTH(E398)=7,MONTH(F398)=7),0)))),0),"")</f>
        <v/>
      </c>
      <c r="U398" s="78" t="str">
        <f>IF(Ansøgning!U380="","",Ansøgning!U380)</f>
        <v/>
      </c>
      <c r="V398" s="119" t="str">
        <f t="shared" si="42"/>
        <v/>
      </c>
      <c r="W398" s="120" t="str">
        <f t="shared" si="43"/>
        <v/>
      </c>
      <c r="X398" s="42" t="str">
        <f t="shared" si="44"/>
        <v/>
      </c>
    </row>
    <row r="399" spans="1:24" x14ac:dyDescent="0.25">
      <c r="A399" s="13" t="str">
        <f t="shared" si="45"/>
        <v/>
      </c>
      <c r="B399" s="75" t="str">
        <f>IF(Ansøgning!B381="","",Ansøgning!B381)</f>
        <v/>
      </c>
      <c r="C399" s="75" t="str">
        <f>IF(Ansøgning!C381="","",Ansøgning!C381)</f>
        <v/>
      </c>
      <c r="D399" s="75" t="str">
        <f>IF(Ansøgning!D381="","",Ansøgning!D381)</f>
        <v/>
      </c>
      <c r="E399" s="76" t="str">
        <f>IF(Ansøgning!E381="","",Ansøgning!E381)</f>
        <v/>
      </c>
      <c r="F399" s="76" t="str">
        <f>IF(Ansøgning!F381="","",Ansøgning!F381)</f>
        <v/>
      </c>
      <c r="G399" s="33" t="str">
        <f>IF(OR(E399="",F399=""),"",NETWORKDAYS(E399,F399,Lister!$D$7:$D$13))</f>
        <v/>
      </c>
      <c r="H399" s="76" t="str">
        <f>IF(Ansøgning!H381="","",Ansøgning!H381)</f>
        <v/>
      </c>
      <c r="I399" s="32" t="str">
        <f t="shared" si="39"/>
        <v/>
      </c>
      <c r="J399" s="77" t="str">
        <f>IF(Ansøgning!J381="","",Ansøgning!J381)</f>
        <v/>
      </c>
      <c r="K399" s="77" t="str">
        <f>IF(Ansøgning!K381="","",Ansøgning!K381)</f>
        <v/>
      </c>
      <c r="L399" s="46" t="str">
        <f t="shared" si="40"/>
        <v/>
      </c>
      <c r="M399" s="78" t="str">
        <f>IF(Ansøgning!M381="","",Ansøgning!M381)</f>
        <v/>
      </c>
      <c r="N399" s="31" t="str">
        <f t="shared" si="41"/>
        <v/>
      </c>
      <c r="O399" s="78" t="str">
        <f>IF(Ansøgning!O381="","",Ansøgning!O381)</f>
        <v/>
      </c>
      <c r="P399" s="78" t="str">
        <f>IF(Ansøgning!P381="","",Ansøgning!P381)</f>
        <v/>
      </c>
      <c r="Q399" s="78" t="str">
        <f>IF(Ansøgning!Q381="","",Ansøgning!Q381)</f>
        <v/>
      </c>
      <c r="R399" s="78" t="str">
        <f>IF(Ansøgning!R381="","",Ansøgning!R381)</f>
        <v/>
      </c>
      <c r="S399" s="46" t="str">
        <f>IFERROR(MAX(IF(OR(O399="",P399=""),"",IF(AND(AND(MONTH(E399)&gt;=7,MONTH(E399)&lt;8),AND(MONTH(F399)&gt;=7,MONTH(F399)&lt;8)),(NETWORKDAYS(E399,F399,Lister!$D$7:$D$13)-O399)*N399/NETWORKDAYS(Lister!$D$19,Lister!$E$19,Lister!$D$7:$D$13),IF(AND(AND(MONTH(E399)&gt;=7,MONTH(E399)&lt;8),MONTH(F399)&gt;7),(NETWORKDAYS(E399,Lister!$E$19,Lister!$D$7:$D$13)-O399)*N399/NETWORKDAYS(Lister!$D$19,Lister!$E$19,Lister!$D$7:$D$13),IF(MONTH(E399)&gt;7,0)))),0),"")</f>
        <v/>
      </c>
      <c r="T399" s="46" t="str">
        <f>IFERROR(MAX(IF(OR(O399="",P399=""),"",IF(AND(AND(MONTH(E399)&gt;=8,MONTH(E399)&lt;9),AND(MONTH(F399)&gt;=8,MONTH(F399)&lt;9)),(NETWORKDAYS(E399,F399,Lister!$D$7:$D$13)-P399)*N399/NETWORKDAYS(Lister!$D$20,Lister!$E$20,Lister!$D$7:$D$13),IF(AND(MONTH(E399)=7,MONTH(F399)=8),(NETWORKDAYS(Lister!$D$20,F399,Lister!$D$7:$D$13)-P399)*N399/NETWORKDAYS(Lister!$D$20,Lister!$E$20,Lister!$D$7:$D$13),IF(AND(MONTH(E399)=7,MONTH(F399)=7),0)))),0),"")</f>
        <v/>
      </c>
      <c r="U399" s="78" t="str">
        <f>IF(Ansøgning!U381="","",Ansøgning!U381)</f>
        <v/>
      </c>
      <c r="V399" s="119" t="str">
        <f t="shared" si="42"/>
        <v/>
      </c>
      <c r="W399" s="120" t="str">
        <f t="shared" si="43"/>
        <v/>
      </c>
      <c r="X399" s="42" t="str">
        <f t="shared" si="44"/>
        <v/>
      </c>
    </row>
    <row r="400" spans="1:24" x14ac:dyDescent="0.25">
      <c r="A400" s="13" t="str">
        <f t="shared" si="45"/>
        <v/>
      </c>
      <c r="B400" s="75" t="str">
        <f>IF(Ansøgning!B382="","",Ansøgning!B382)</f>
        <v/>
      </c>
      <c r="C400" s="75" t="str">
        <f>IF(Ansøgning!C382="","",Ansøgning!C382)</f>
        <v/>
      </c>
      <c r="D400" s="75" t="str">
        <f>IF(Ansøgning!D382="","",Ansøgning!D382)</f>
        <v/>
      </c>
      <c r="E400" s="76" t="str">
        <f>IF(Ansøgning!E382="","",Ansøgning!E382)</f>
        <v/>
      </c>
      <c r="F400" s="76" t="str">
        <f>IF(Ansøgning!F382="","",Ansøgning!F382)</f>
        <v/>
      </c>
      <c r="G400" s="33" t="str">
        <f>IF(OR(E400="",F400=""),"",NETWORKDAYS(E400,F400,Lister!$D$7:$D$13))</f>
        <v/>
      </c>
      <c r="H400" s="76" t="str">
        <f>IF(Ansøgning!H382="","",Ansøgning!H382)</f>
        <v/>
      </c>
      <c r="I400" s="32" t="str">
        <f t="shared" si="39"/>
        <v/>
      </c>
      <c r="J400" s="77" t="str">
        <f>IF(Ansøgning!J382="","",Ansøgning!J382)</f>
        <v/>
      </c>
      <c r="K400" s="77" t="str">
        <f>IF(Ansøgning!K382="","",Ansøgning!K382)</f>
        <v/>
      </c>
      <c r="L400" s="46" t="str">
        <f t="shared" si="40"/>
        <v/>
      </c>
      <c r="M400" s="78" t="str">
        <f>IF(Ansøgning!M382="","",Ansøgning!M382)</f>
        <v/>
      </c>
      <c r="N400" s="31" t="str">
        <f t="shared" si="41"/>
        <v/>
      </c>
      <c r="O400" s="78" t="str">
        <f>IF(Ansøgning!O382="","",Ansøgning!O382)</f>
        <v/>
      </c>
      <c r="P400" s="78" t="str">
        <f>IF(Ansøgning!P382="","",Ansøgning!P382)</f>
        <v/>
      </c>
      <c r="Q400" s="78" t="str">
        <f>IF(Ansøgning!Q382="","",Ansøgning!Q382)</f>
        <v/>
      </c>
      <c r="R400" s="78" t="str">
        <f>IF(Ansøgning!R382="","",Ansøgning!R382)</f>
        <v/>
      </c>
      <c r="S400" s="46" t="str">
        <f>IFERROR(MAX(IF(OR(O400="",P400=""),"",IF(AND(AND(MONTH(E400)&gt;=7,MONTH(E400)&lt;8),AND(MONTH(F400)&gt;=7,MONTH(F400)&lt;8)),(NETWORKDAYS(E400,F400,Lister!$D$7:$D$13)-O400)*N400/NETWORKDAYS(Lister!$D$19,Lister!$E$19,Lister!$D$7:$D$13),IF(AND(AND(MONTH(E400)&gt;=7,MONTH(E400)&lt;8),MONTH(F400)&gt;7),(NETWORKDAYS(E400,Lister!$E$19,Lister!$D$7:$D$13)-O400)*N400/NETWORKDAYS(Lister!$D$19,Lister!$E$19,Lister!$D$7:$D$13),IF(MONTH(E400)&gt;7,0)))),0),"")</f>
        <v/>
      </c>
      <c r="T400" s="46" t="str">
        <f>IFERROR(MAX(IF(OR(O400="",P400=""),"",IF(AND(AND(MONTH(E400)&gt;=8,MONTH(E400)&lt;9),AND(MONTH(F400)&gt;=8,MONTH(F400)&lt;9)),(NETWORKDAYS(E400,F400,Lister!$D$7:$D$13)-P400)*N400/NETWORKDAYS(Lister!$D$20,Lister!$E$20,Lister!$D$7:$D$13),IF(AND(MONTH(E400)=7,MONTH(F400)=8),(NETWORKDAYS(Lister!$D$20,F400,Lister!$D$7:$D$13)-P400)*N400/NETWORKDAYS(Lister!$D$20,Lister!$E$20,Lister!$D$7:$D$13),IF(AND(MONTH(E400)=7,MONTH(F400)=7),0)))),0),"")</f>
        <v/>
      </c>
      <c r="U400" s="78" t="str">
        <f>IF(Ansøgning!U382="","",Ansøgning!U382)</f>
        <v/>
      </c>
      <c r="V400" s="119" t="str">
        <f t="shared" si="42"/>
        <v/>
      </c>
      <c r="W400" s="120" t="str">
        <f t="shared" si="43"/>
        <v/>
      </c>
      <c r="X400" s="42" t="str">
        <f t="shared" si="44"/>
        <v/>
      </c>
    </row>
    <row r="401" spans="1:24" x14ac:dyDescent="0.25">
      <c r="A401" s="13" t="str">
        <f t="shared" si="45"/>
        <v/>
      </c>
      <c r="B401" s="75" t="str">
        <f>IF(Ansøgning!B383="","",Ansøgning!B383)</f>
        <v/>
      </c>
      <c r="C401" s="75" t="str">
        <f>IF(Ansøgning!C383="","",Ansøgning!C383)</f>
        <v/>
      </c>
      <c r="D401" s="75" t="str">
        <f>IF(Ansøgning!D383="","",Ansøgning!D383)</f>
        <v/>
      </c>
      <c r="E401" s="76" t="str">
        <f>IF(Ansøgning!E383="","",Ansøgning!E383)</f>
        <v/>
      </c>
      <c r="F401" s="76" t="str">
        <f>IF(Ansøgning!F383="","",Ansøgning!F383)</f>
        <v/>
      </c>
      <c r="G401" s="33" t="str">
        <f>IF(OR(E401="",F401=""),"",NETWORKDAYS(E401,F401,Lister!$D$7:$D$13))</f>
        <v/>
      </c>
      <c r="H401" s="76" t="str">
        <f>IF(Ansøgning!H383="","",Ansøgning!H383)</f>
        <v/>
      </c>
      <c r="I401" s="32" t="str">
        <f t="shared" si="39"/>
        <v/>
      </c>
      <c r="J401" s="77" t="str">
        <f>IF(Ansøgning!J383="","",Ansøgning!J383)</f>
        <v/>
      </c>
      <c r="K401" s="77" t="str">
        <f>IF(Ansøgning!K383="","",Ansøgning!K383)</f>
        <v/>
      </c>
      <c r="L401" s="46" t="str">
        <f t="shared" si="40"/>
        <v/>
      </c>
      <c r="M401" s="78" t="str">
        <f>IF(Ansøgning!M383="","",Ansøgning!M383)</f>
        <v/>
      </c>
      <c r="N401" s="31" t="str">
        <f t="shared" si="41"/>
        <v/>
      </c>
      <c r="O401" s="78" t="str">
        <f>IF(Ansøgning!O383="","",Ansøgning!O383)</f>
        <v/>
      </c>
      <c r="P401" s="78" t="str">
        <f>IF(Ansøgning!P383="","",Ansøgning!P383)</f>
        <v/>
      </c>
      <c r="Q401" s="78" t="str">
        <f>IF(Ansøgning!Q383="","",Ansøgning!Q383)</f>
        <v/>
      </c>
      <c r="R401" s="78" t="str">
        <f>IF(Ansøgning!R383="","",Ansøgning!R383)</f>
        <v/>
      </c>
      <c r="S401" s="46" t="str">
        <f>IFERROR(MAX(IF(OR(O401="",P401=""),"",IF(AND(AND(MONTH(E401)&gt;=7,MONTH(E401)&lt;8),AND(MONTH(F401)&gt;=7,MONTH(F401)&lt;8)),(NETWORKDAYS(E401,F401,Lister!$D$7:$D$13)-O401)*N401/NETWORKDAYS(Lister!$D$19,Lister!$E$19,Lister!$D$7:$D$13),IF(AND(AND(MONTH(E401)&gt;=7,MONTH(E401)&lt;8),MONTH(F401)&gt;7),(NETWORKDAYS(E401,Lister!$E$19,Lister!$D$7:$D$13)-O401)*N401/NETWORKDAYS(Lister!$D$19,Lister!$E$19,Lister!$D$7:$D$13),IF(MONTH(E401)&gt;7,0)))),0),"")</f>
        <v/>
      </c>
      <c r="T401" s="46" t="str">
        <f>IFERROR(MAX(IF(OR(O401="",P401=""),"",IF(AND(AND(MONTH(E401)&gt;=8,MONTH(E401)&lt;9),AND(MONTH(F401)&gt;=8,MONTH(F401)&lt;9)),(NETWORKDAYS(E401,F401,Lister!$D$7:$D$13)-P401)*N401/NETWORKDAYS(Lister!$D$20,Lister!$E$20,Lister!$D$7:$D$13),IF(AND(MONTH(E401)=7,MONTH(F401)=8),(NETWORKDAYS(Lister!$D$20,F401,Lister!$D$7:$D$13)-P401)*N401/NETWORKDAYS(Lister!$D$20,Lister!$E$20,Lister!$D$7:$D$13),IF(AND(MONTH(E401)=7,MONTH(F401)=7),0)))),0),"")</f>
        <v/>
      </c>
      <c r="U401" s="78" t="str">
        <f>IF(Ansøgning!U383="","",Ansøgning!U383)</f>
        <v/>
      </c>
      <c r="V401" s="119" t="str">
        <f t="shared" si="42"/>
        <v/>
      </c>
      <c r="W401" s="120" t="str">
        <f t="shared" si="43"/>
        <v/>
      </c>
      <c r="X401" s="42" t="str">
        <f t="shared" si="44"/>
        <v/>
      </c>
    </row>
    <row r="402" spans="1:24" x14ac:dyDescent="0.25">
      <c r="A402" s="13" t="str">
        <f t="shared" si="45"/>
        <v/>
      </c>
      <c r="B402" s="75" t="str">
        <f>IF(Ansøgning!B384="","",Ansøgning!B384)</f>
        <v/>
      </c>
      <c r="C402" s="75" t="str">
        <f>IF(Ansøgning!C384="","",Ansøgning!C384)</f>
        <v/>
      </c>
      <c r="D402" s="75" t="str">
        <f>IF(Ansøgning!D384="","",Ansøgning!D384)</f>
        <v/>
      </c>
      <c r="E402" s="76" t="str">
        <f>IF(Ansøgning!E384="","",Ansøgning!E384)</f>
        <v/>
      </c>
      <c r="F402" s="76" t="str">
        <f>IF(Ansøgning!F384="","",Ansøgning!F384)</f>
        <v/>
      </c>
      <c r="G402" s="33" t="str">
        <f>IF(OR(E402="",F402=""),"",NETWORKDAYS(E402,F402,Lister!$D$7:$D$13))</f>
        <v/>
      </c>
      <c r="H402" s="76" t="str">
        <f>IF(Ansøgning!H384="","",Ansøgning!H384)</f>
        <v/>
      </c>
      <c r="I402" s="32" t="str">
        <f t="shared" si="39"/>
        <v/>
      </c>
      <c r="J402" s="77" t="str">
        <f>IF(Ansøgning!J384="","",Ansøgning!J384)</f>
        <v/>
      </c>
      <c r="K402" s="77" t="str">
        <f>IF(Ansøgning!K384="","",Ansøgning!K384)</f>
        <v/>
      </c>
      <c r="L402" s="46" t="str">
        <f t="shared" si="40"/>
        <v/>
      </c>
      <c r="M402" s="78" t="str">
        <f>IF(Ansøgning!M384="","",Ansøgning!M384)</f>
        <v/>
      </c>
      <c r="N402" s="31" t="str">
        <f t="shared" si="41"/>
        <v/>
      </c>
      <c r="O402" s="78" t="str">
        <f>IF(Ansøgning!O384="","",Ansøgning!O384)</f>
        <v/>
      </c>
      <c r="P402" s="78" t="str">
        <f>IF(Ansøgning!P384="","",Ansøgning!P384)</f>
        <v/>
      </c>
      <c r="Q402" s="78" t="str">
        <f>IF(Ansøgning!Q384="","",Ansøgning!Q384)</f>
        <v/>
      </c>
      <c r="R402" s="78" t="str">
        <f>IF(Ansøgning!R384="","",Ansøgning!R384)</f>
        <v/>
      </c>
      <c r="S402" s="46" t="str">
        <f>IFERROR(MAX(IF(OR(O402="",P402=""),"",IF(AND(AND(MONTH(E402)&gt;=7,MONTH(E402)&lt;8),AND(MONTH(F402)&gt;=7,MONTH(F402)&lt;8)),(NETWORKDAYS(E402,F402,Lister!$D$7:$D$13)-O402)*N402/NETWORKDAYS(Lister!$D$19,Lister!$E$19,Lister!$D$7:$D$13),IF(AND(AND(MONTH(E402)&gt;=7,MONTH(E402)&lt;8),MONTH(F402)&gt;7),(NETWORKDAYS(E402,Lister!$E$19,Lister!$D$7:$D$13)-O402)*N402/NETWORKDAYS(Lister!$D$19,Lister!$E$19,Lister!$D$7:$D$13),IF(MONTH(E402)&gt;7,0)))),0),"")</f>
        <v/>
      </c>
      <c r="T402" s="46" t="str">
        <f>IFERROR(MAX(IF(OR(O402="",P402=""),"",IF(AND(AND(MONTH(E402)&gt;=8,MONTH(E402)&lt;9),AND(MONTH(F402)&gt;=8,MONTH(F402)&lt;9)),(NETWORKDAYS(E402,F402,Lister!$D$7:$D$13)-P402)*N402/NETWORKDAYS(Lister!$D$20,Lister!$E$20,Lister!$D$7:$D$13),IF(AND(MONTH(E402)=7,MONTH(F402)=8),(NETWORKDAYS(Lister!$D$20,F402,Lister!$D$7:$D$13)-P402)*N402/NETWORKDAYS(Lister!$D$20,Lister!$E$20,Lister!$D$7:$D$13),IF(AND(MONTH(E402)=7,MONTH(F402)=7),0)))),0),"")</f>
        <v/>
      </c>
      <c r="U402" s="78" t="str">
        <f>IF(Ansøgning!U384="","",Ansøgning!U384)</f>
        <v/>
      </c>
      <c r="V402" s="119" t="str">
        <f t="shared" si="42"/>
        <v/>
      </c>
      <c r="W402" s="120" t="str">
        <f t="shared" si="43"/>
        <v/>
      </c>
      <c r="X402" s="42" t="str">
        <f t="shared" si="44"/>
        <v/>
      </c>
    </row>
    <row r="403" spans="1:24" x14ac:dyDescent="0.25">
      <c r="A403" s="13" t="str">
        <f t="shared" si="45"/>
        <v/>
      </c>
      <c r="B403" s="75" t="str">
        <f>IF(Ansøgning!B385="","",Ansøgning!B385)</f>
        <v/>
      </c>
      <c r="C403" s="75" t="str">
        <f>IF(Ansøgning!C385="","",Ansøgning!C385)</f>
        <v/>
      </c>
      <c r="D403" s="75" t="str">
        <f>IF(Ansøgning!D385="","",Ansøgning!D385)</f>
        <v/>
      </c>
      <c r="E403" s="76" t="str">
        <f>IF(Ansøgning!E385="","",Ansøgning!E385)</f>
        <v/>
      </c>
      <c r="F403" s="76" t="str">
        <f>IF(Ansøgning!F385="","",Ansøgning!F385)</f>
        <v/>
      </c>
      <c r="G403" s="33" t="str">
        <f>IF(OR(E403="",F403=""),"",NETWORKDAYS(E403,F403,Lister!$D$7:$D$13))</f>
        <v/>
      </c>
      <c r="H403" s="76" t="str">
        <f>IF(Ansøgning!H385="","",Ansøgning!H385)</f>
        <v/>
      </c>
      <c r="I403" s="32" t="str">
        <f t="shared" si="39"/>
        <v/>
      </c>
      <c r="J403" s="77" t="str">
        <f>IF(Ansøgning!J385="","",Ansøgning!J385)</f>
        <v/>
      </c>
      <c r="K403" s="77" t="str">
        <f>IF(Ansøgning!K385="","",Ansøgning!K385)</f>
        <v/>
      </c>
      <c r="L403" s="46" t="str">
        <f t="shared" si="40"/>
        <v/>
      </c>
      <c r="M403" s="78" t="str">
        <f>IF(Ansøgning!M385="","",Ansøgning!M385)</f>
        <v/>
      </c>
      <c r="N403" s="31" t="str">
        <f t="shared" si="41"/>
        <v/>
      </c>
      <c r="O403" s="78" t="str">
        <f>IF(Ansøgning!O385="","",Ansøgning!O385)</f>
        <v/>
      </c>
      <c r="P403" s="78" t="str">
        <f>IF(Ansøgning!P385="","",Ansøgning!P385)</f>
        <v/>
      </c>
      <c r="Q403" s="78" t="str">
        <f>IF(Ansøgning!Q385="","",Ansøgning!Q385)</f>
        <v/>
      </c>
      <c r="R403" s="78" t="str">
        <f>IF(Ansøgning!R385="","",Ansøgning!R385)</f>
        <v/>
      </c>
      <c r="S403" s="46" t="str">
        <f>IFERROR(MAX(IF(OR(O403="",P403=""),"",IF(AND(AND(MONTH(E403)&gt;=7,MONTH(E403)&lt;8),AND(MONTH(F403)&gt;=7,MONTH(F403)&lt;8)),(NETWORKDAYS(E403,F403,Lister!$D$7:$D$13)-O403)*N403/NETWORKDAYS(Lister!$D$19,Lister!$E$19,Lister!$D$7:$D$13),IF(AND(AND(MONTH(E403)&gt;=7,MONTH(E403)&lt;8),MONTH(F403)&gt;7),(NETWORKDAYS(E403,Lister!$E$19,Lister!$D$7:$D$13)-O403)*N403/NETWORKDAYS(Lister!$D$19,Lister!$E$19,Lister!$D$7:$D$13),IF(MONTH(E403)&gt;7,0)))),0),"")</f>
        <v/>
      </c>
      <c r="T403" s="46" t="str">
        <f>IFERROR(MAX(IF(OR(O403="",P403=""),"",IF(AND(AND(MONTH(E403)&gt;=8,MONTH(E403)&lt;9),AND(MONTH(F403)&gt;=8,MONTH(F403)&lt;9)),(NETWORKDAYS(E403,F403,Lister!$D$7:$D$13)-P403)*N403/NETWORKDAYS(Lister!$D$20,Lister!$E$20,Lister!$D$7:$D$13),IF(AND(MONTH(E403)=7,MONTH(F403)=8),(NETWORKDAYS(Lister!$D$20,F403,Lister!$D$7:$D$13)-P403)*N403/NETWORKDAYS(Lister!$D$20,Lister!$E$20,Lister!$D$7:$D$13),IF(AND(MONTH(E403)=7,MONTH(F403)=7),0)))),0),"")</f>
        <v/>
      </c>
      <c r="U403" s="78" t="str">
        <f>IF(Ansøgning!U385="","",Ansøgning!U385)</f>
        <v/>
      </c>
      <c r="V403" s="119" t="str">
        <f t="shared" si="42"/>
        <v/>
      </c>
      <c r="W403" s="120" t="str">
        <f t="shared" si="43"/>
        <v/>
      </c>
      <c r="X403" s="42" t="str">
        <f t="shared" si="44"/>
        <v/>
      </c>
    </row>
    <row r="404" spans="1:24" x14ac:dyDescent="0.25">
      <c r="A404" s="13" t="str">
        <f t="shared" si="45"/>
        <v/>
      </c>
      <c r="B404" s="75" t="str">
        <f>IF(Ansøgning!B386="","",Ansøgning!B386)</f>
        <v/>
      </c>
      <c r="C404" s="75" t="str">
        <f>IF(Ansøgning!C386="","",Ansøgning!C386)</f>
        <v/>
      </c>
      <c r="D404" s="75" t="str">
        <f>IF(Ansøgning!D386="","",Ansøgning!D386)</f>
        <v/>
      </c>
      <c r="E404" s="76" t="str">
        <f>IF(Ansøgning!E386="","",Ansøgning!E386)</f>
        <v/>
      </c>
      <c r="F404" s="76" t="str">
        <f>IF(Ansøgning!F386="","",Ansøgning!F386)</f>
        <v/>
      </c>
      <c r="G404" s="33" t="str">
        <f>IF(OR(E404="",F404=""),"",NETWORKDAYS(E404,F404,Lister!$D$7:$D$13))</f>
        <v/>
      </c>
      <c r="H404" s="76" t="str">
        <f>IF(Ansøgning!H386="","",Ansøgning!H386)</f>
        <v/>
      </c>
      <c r="I404" s="32" t="str">
        <f t="shared" si="39"/>
        <v/>
      </c>
      <c r="J404" s="77" t="str">
        <f>IF(Ansøgning!J386="","",Ansøgning!J386)</f>
        <v/>
      </c>
      <c r="K404" s="77" t="str">
        <f>IF(Ansøgning!K386="","",Ansøgning!K386)</f>
        <v/>
      </c>
      <c r="L404" s="46" t="str">
        <f t="shared" si="40"/>
        <v/>
      </c>
      <c r="M404" s="78" t="str">
        <f>IF(Ansøgning!M386="","",Ansøgning!M386)</f>
        <v/>
      </c>
      <c r="N404" s="31" t="str">
        <f t="shared" si="41"/>
        <v/>
      </c>
      <c r="O404" s="78" t="str">
        <f>IF(Ansøgning!O386="","",Ansøgning!O386)</f>
        <v/>
      </c>
      <c r="P404" s="78" t="str">
        <f>IF(Ansøgning!P386="","",Ansøgning!P386)</f>
        <v/>
      </c>
      <c r="Q404" s="78" t="str">
        <f>IF(Ansøgning!Q386="","",Ansøgning!Q386)</f>
        <v/>
      </c>
      <c r="R404" s="78" t="str">
        <f>IF(Ansøgning!R386="","",Ansøgning!R386)</f>
        <v/>
      </c>
      <c r="S404" s="46" t="str">
        <f>IFERROR(MAX(IF(OR(O404="",P404=""),"",IF(AND(AND(MONTH(E404)&gt;=7,MONTH(E404)&lt;8),AND(MONTH(F404)&gt;=7,MONTH(F404)&lt;8)),(NETWORKDAYS(E404,F404,Lister!$D$7:$D$13)-O404)*N404/NETWORKDAYS(Lister!$D$19,Lister!$E$19,Lister!$D$7:$D$13),IF(AND(AND(MONTH(E404)&gt;=7,MONTH(E404)&lt;8),MONTH(F404)&gt;7),(NETWORKDAYS(E404,Lister!$E$19,Lister!$D$7:$D$13)-O404)*N404/NETWORKDAYS(Lister!$D$19,Lister!$E$19,Lister!$D$7:$D$13),IF(MONTH(E404)&gt;7,0)))),0),"")</f>
        <v/>
      </c>
      <c r="T404" s="46" t="str">
        <f>IFERROR(MAX(IF(OR(O404="",P404=""),"",IF(AND(AND(MONTH(E404)&gt;=8,MONTH(E404)&lt;9),AND(MONTH(F404)&gt;=8,MONTH(F404)&lt;9)),(NETWORKDAYS(E404,F404,Lister!$D$7:$D$13)-P404)*N404/NETWORKDAYS(Lister!$D$20,Lister!$E$20,Lister!$D$7:$D$13),IF(AND(MONTH(E404)=7,MONTH(F404)=8),(NETWORKDAYS(Lister!$D$20,F404,Lister!$D$7:$D$13)-P404)*N404/NETWORKDAYS(Lister!$D$20,Lister!$E$20,Lister!$D$7:$D$13),IF(AND(MONTH(E404)=7,MONTH(F404)=7),0)))),0),"")</f>
        <v/>
      </c>
      <c r="U404" s="78" t="str">
        <f>IF(Ansøgning!U386="","",Ansøgning!U386)</f>
        <v/>
      </c>
      <c r="V404" s="119" t="str">
        <f t="shared" si="42"/>
        <v/>
      </c>
      <c r="W404" s="120" t="str">
        <f t="shared" si="43"/>
        <v/>
      </c>
      <c r="X404" s="42" t="str">
        <f t="shared" si="44"/>
        <v/>
      </c>
    </row>
    <row r="405" spans="1:24" x14ac:dyDescent="0.25">
      <c r="A405" s="13" t="str">
        <f t="shared" si="45"/>
        <v/>
      </c>
      <c r="B405" s="75" t="str">
        <f>IF(Ansøgning!B387="","",Ansøgning!B387)</f>
        <v/>
      </c>
      <c r="C405" s="75" t="str">
        <f>IF(Ansøgning!C387="","",Ansøgning!C387)</f>
        <v/>
      </c>
      <c r="D405" s="75" t="str">
        <f>IF(Ansøgning!D387="","",Ansøgning!D387)</f>
        <v/>
      </c>
      <c r="E405" s="76" t="str">
        <f>IF(Ansøgning!E387="","",Ansøgning!E387)</f>
        <v/>
      </c>
      <c r="F405" s="76" t="str">
        <f>IF(Ansøgning!F387="","",Ansøgning!F387)</f>
        <v/>
      </c>
      <c r="G405" s="33" t="str">
        <f>IF(OR(E405="",F405=""),"",NETWORKDAYS(E405,F405,Lister!$D$7:$D$13))</f>
        <v/>
      </c>
      <c r="H405" s="76" t="str">
        <f>IF(Ansøgning!H387="","",Ansøgning!H387)</f>
        <v/>
      </c>
      <c r="I405" s="32" t="str">
        <f t="shared" si="39"/>
        <v/>
      </c>
      <c r="J405" s="77" t="str">
        <f>IF(Ansøgning!J387="","",Ansøgning!J387)</f>
        <v/>
      </c>
      <c r="K405" s="77" t="str">
        <f>IF(Ansøgning!K387="","",Ansøgning!K387)</f>
        <v/>
      </c>
      <c r="L405" s="46" t="str">
        <f t="shared" si="40"/>
        <v/>
      </c>
      <c r="M405" s="78" t="str">
        <f>IF(Ansøgning!M387="","",Ansøgning!M387)</f>
        <v/>
      </c>
      <c r="N405" s="31" t="str">
        <f t="shared" si="41"/>
        <v/>
      </c>
      <c r="O405" s="78" t="str">
        <f>IF(Ansøgning!O387="","",Ansøgning!O387)</f>
        <v/>
      </c>
      <c r="P405" s="78" t="str">
        <f>IF(Ansøgning!P387="","",Ansøgning!P387)</f>
        <v/>
      </c>
      <c r="Q405" s="78" t="str">
        <f>IF(Ansøgning!Q387="","",Ansøgning!Q387)</f>
        <v/>
      </c>
      <c r="R405" s="78" t="str">
        <f>IF(Ansøgning!R387="","",Ansøgning!R387)</f>
        <v/>
      </c>
      <c r="S405" s="46" t="str">
        <f>IFERROR(MAX(IF(OR(O405="",P405=""),"",IF(AND(AND(MONTH(E405)&gt;=7,MONTH(E405)&lt;8),AND(MONTH(F405)&gt;=7,MONTH(F405)&lt;8)),(NETWORKDAYS(E405,F405,Lister!$D$7:$D$13)-O405)*N405/NETWORKDAYS(Lister!$D$19,Lister!$E$19,Lister!$D$7:$D$13),IF(AND(AND(MONTH(E405)&gt;=7,MONTH(E405)&lt;8),MONTH(F405)&gt;7),(NETWORKDAYS(E405,Lister!$E$19,Lister!$D$7:$D$13)-O405)*N405/NETWORKDAYS(Lister!$D$19,Lister!$E$19,Lister!$D$7:$D$13),IF(MONTH(E405)&gt;7,0)))),0),"")</f>
        <v/>
      </c>
      <c r="T405" s="46" t="str">
        <f>IFERROR(MAX(IF(OR(O405="",P405=""),"",IF(AND(AND(MONTH(E405)&gt;=8,MONTH(E405)&lt;9),AND(MONTH(F405)&gt;=8,MONTH(F405)&lt;9)),(NETWORKDAYS(E405,F405,Lister!$D$7:$D$13)-P405)*N405/NETWORKDAYS(Lister!$D$20,Lister!$E$20,Lister!$D$7:$D$13),IF(AND(MONTH(E405)=7,MONTH(F405)=8),(NETWORKDAYS(Lister!$D$20,F405,Lister!$D$7:$D$13)-P405)*N405/NETWORKDAYS(Lister!$D$20,Lister!$E$20,Lister!$D$7:$D$13),IF(AND(MONTH(E405)=7,MONTH(F405)=7),0)))),0),"")</f>
        <v/>
      </c>
      <c r="U405" s="78" t="str">
        <f>IF(Ansøgning!U387="","",Ansøgning!U387)</f>
        <v/>
      </c>
      <c r="V405" s="119" t="str">
        <f t="shared" si="42"/>
        <v/>
      </c>
      <c r="W405" s="120" t="str">
        <f t="shared" si="43"/>
        <v/>
      </c>
      <c r="X405" s="42" t="str">
        <f t="shared" si="44"/>
        <v/>
      </c>
    </row>
    <row r="406" spans="1:24" x14ac:dyDescent="0.25">
      <c r="A406" s="13" t="str">
        <f t="shared" si="45"/>
        <v/>
      </c>
      <c r="B406" s="75" t="str">
        <f>IF(Ansøgning!B388="","",Ansøgning!B388)</f>
        <v/>
      </c>
      <c r="C406" s="75" t="str">
        <f>IF(Ansøgning!C388="","",Ansøgning!C388)</f>
        <v/>
      </c>
      <c r="D406" s="75" t="str">
        <f>IF(Ansøgning!D388="","",Ansøgning!D388)</f>
        <v/>
      </c>
      <c r="E406" s="76" t="str">
        <f>IF(Ansøgning!E388="","",Ansøgning!E388)</f>
        <v/>
      </c>
      <c r="F406" s="76" t="str">
        <f>IF(Ansøgning!F388="","",Ansøgning!F388)</f>
        <v/>
      </c>
      <c r="G406" s="33" t="str">
        <f>IF(OR(E406="",F406=""),"",NETWORKDAYS(E406,F406,Lister!$D$7:$D$13))</f>
        <v/>
      </c>
      <c r="H406" s="76" t="str">
        <f>IF(Ansøgning!H388="","",Ansøgning!H388)</f>
        <v/>
      </c>
      <c r="I406" s="32" t="str">
        <f t="shared" si="39"/>
        <v/>
      </c>
      <c r="J406" s="77" t="str">
        <f>IF(Ansøgning!J388="","",Ansøgning!J388)</f>
        <v/>
      </c>
      <c r="K406" s="77" t="str">
        <f>IF(Ansøgning!K388="","",Ansøgning!K388)</f>
        <v/>
      </c>
      <c r="L406" s="46" t="str">
        <f t="shared" si="40"/>
        <v/>
      </c>
      <c r="M406" s="78" t="str">
        <f>IF(Ansøgning!M388="","",Ansøgning!M388)</f>
        <v/>
      </c>
      <c r="N406" s="31" t="str">
        <f t="shared" si="41"/>
        <v/>
      </c>
      <c r="O406" s="78" t="str">
        <f>IF(Ansøgning!O388="","",Ansøgning!O388)</f>
        <v/>
      </c>
      <c r="P406" s="78" t="str">
        <f>IF(Ansøgning!P388="","",Ansøgning!P388)</f>
        <v/>
      </c>
      <c r="Q406" s="78" t="str">
        <f>IF(Ansøgning!Q388="","",Ansøgning!Q388)</f>
        <v/>
      </c>
      <c r="R406" s="78" t="str">
        <f>IF(Ansøgning!R388="","",Ansøgning!R388)</f>
        <v/>
      </c>
      <c r="S406" s="46" t="str">
        <f>IFERROR(MAX(IF(OR(O406="",P406=""),"",IF(AND(AND(MONTH(E406)&gt;=7,MONTH(E406)&lt;8),AND(MONTH(F406)&gt;=7,MONTH(F406)&lt;8)),(NETWORKDAYS(E406,F406,Lister!$D$7:$D$13)-O406)*N406/NETWORKDAYS(Lister!$D$19,Lister!$E$19,Lister!$D$7:$D$13),IF(AND(AND(MONTH(E406)&gt;=7,MONTH(E406)&lt;8),MONTH(F406)&gt;7),(NETWORKDAYS(E406,Lister!$E$19,Lister!$D$7:$D$13)-O406)*N406/NETWORKDAYS(Lister!$D$19,Lister!$E$19,Lister!$D$7:$D$13),IF(MONTH(E406)&gt;7,0)))),0),"")</f>
        <v/>
      </c>
      <c r="T406" s="46" t="str">
        <f>IFERROR(MAX(IF(OR(O406="",P406=""),"",IF(AND(AND(MONTH(E406)&gt;=8,MONTH(E406)&lt;9),AND(MONTH(F406)&gt;=8,MONTH(F406)&lt;9)),(NETWORKDAYS(E406,F406,Lister!$D$7:$D$13)-P406)*N406/NETWORKDAYS(Lister!$D$20,Lister!$E$20,Lister!$D$7:$D$13),IF(AND(MONTH(E406)=7,MONTH(F406)=8),(NETWORKDAYS(Lister!$D$20,F406,Lister!$D$7:$D$13)-P406)*N406/NETWORKDAYS(Lister!$D$20,Lister!$E$20,Lister!$D$7:$D$13),IF(AND(MONTH(E406)=7,MONTH(F406)=7),0)))),0),"")</f>
        <v/>
      </c>
      <c r="U406" s="78" t="str">
        <f>IF(Ansøgning!U388="","",Ansøgning!U388)</f>
        <v/>
      </c>
      <c r="V406" s="119" t="str">
        <f t="shared" si="42"/>
        <v/>
      </c>
      <c r="W406" s="120" t="str">
        <f t="shared" si="43"/>
        <v/>
      </c>
      <c r="X406" s="42" t="str">
        <f t="shared" si="44"/>
        <v/>
      </c>
    </row>
    <row r="407" spans="1:24" x14ac:dyDescent="0.25">
      <c r="A407" s="13" t="str">
        <f t="shared" si="45"/>
        <v/>
      </c>
      <c r="B407" s="75" t="str">
        <f>IF(Ansøgning!B389="","",Ansøgning!B389)</f>
        <v/>
      </c>
      <c r="C407" s="75" t="str">
        <f>IF(Ansøgning!C389="","",Ansøgning!C389)</f>
        <v/>
      </c>
      <c r="D407" s="75" t="str">
        <f>IF(Ansøgning!D389="","",Ansøgning!D389)</f>
        <v/>
      </c>
      <c r="E407" s="76" t="str">
        <f>IF(Ansøgning!E389="","",Ansøgning!E389)</f>
        <v/>
      </c>
      <c r="F407" s="76" t="str">
        <f>IF(Ansøgning!F389="","",Ansøgning!F389)</f>
        <v/>
      </c>
      <c r="G407" s="33" t="str">
        <f>IF(OR(E407="",F407=""),"",NETWORKDAYS(E407,F407,Lister!$D$7:$D$13))</f>
        <v/>
      </c>
      <c r="H407" s="76" t="str">
        <f>IF(Ansøgning!H389="","",Ansøgning!H389)</f>
        <v/>
      </c>
      <c r="I407" s="32" t="str">
        <f t="shared" si="39"/>
        <v/>
      </c>
      <c r="J407" s="77" t="str">
        <f>IF(Ansøgning!J389="","",Ansøgning!J389)</f>
        <v/>
      </c>
      <c r="K407" s="77" t="str">
        <f>IF(Ansøgning!K389="","",Ansøgning!K389)</f>
        <v/>
      </c>
      <c r="L407" s="46" t="str">
        <f t="shared" si="40"/>
        <v/>
      </c>
      <c r="M407" s="78" t="str">
        <f>IF(Ansøgning!M389="","",Ansøgning!M389)</f>
        <v/>
      </c>
      <c r="N407" s="31" t="str">
        <f t="shared" si="41"/>
        <v/>
      </c>
      <c r="O407" s="78" t="str">
        <f>IF(Ansøgning!O389="","",Ansøgning!O389)</f>
        <v/>
      </c>
      <c r="P407" s="78" t="str">
        <f>IF(Ansøgning!P389="","",Ansøgning!P389)</f>
        <v/>
      </c>
      <c r="Q407" s="78" t="str">
        <f>IF(Ansøgning!Q389="","",Ansøgning!Q389)</f>
        <v/>
      </c>
      <c r="R407" s="78" t="str">
        <f>IF(Ansøgning!R389="","",Ansøgning!R389)</f>
        <v/>
      </c>
      <c r="S407" s="46" t="str">
        <f>IFERROR(MAX(IF(OR(O407="",P407=""),"",IF(AND(AND(MONTH(E407)&gt;=7,MONTH(E407)&lt;8),AND(MONTH(F407)&gt;=7,MONTH(F407)&lt;8)),(NETWORKDAYS(E407,F407,Lister!$D$7:$D$13)-O407)*N407/NETWORKDAYS(Lister!$D$19,Lister!$E$19,Lister!$D$7:$D$13),IF(AND(AND(MONTH(E407)&gt;=7,MONTH(E407)&lt;8),MONTH(F407)&gt;7),(NETWORKDAYS(E407,Lister!$E$19,Lister!$D$7:$D$13)-O407)*N407/NETWORKDAYS(Lister!$D$19,Lister!$E$19,Lister!$D$7:$D$13),IF(MONTH(E407)&gt;7,0)))),0),"")</f>
        <v/>
      </c>
      <c r="T407" s="46" t="str">
        <f>IFERROR(MAX(IF(OR(O407="",P407=""),"",IF(AND(AND(MONTH(E407)&gt;=8,MONTH(E407)&lt;9),AND(MONTH(F407)&gt;=8,MONTH(F407)&lt;9)),(NETWORKDAYS(E407,F407,Lister!$D$7:$D$13)-P407)*N407/NETWORKDAYS(Lister!$D$20,Lister!$E$20,Lister!$D$7:$D$13),IF(AND(MONTH(E407)=7,MONTH(F407)=8),(NETWORKDAYS(Lister!$D$20,F407,Lister!$D$7:$D$13)-P407)*N407/NETWORKDAYS(Lister!$D$20,Lister!$E$20,Lister!$D$7:$D$13),IF(AND(MONTH(E407)=7,MONTH(F407)=7),0)))),0),"")</f>
        <v/>
      </c>
      <c r="U407" s="78" t="str">
        <f>IF(Ansøgning!U389="","",Ansøgning!U389)</f>
        <v/>
      </c>
      <c r="V407" s="119" t="str">
        <f t="shared" si="42"/>
        <v/>
      </c>
      <c r="W407" s="120" t="str">
        <f t="shared" si="43"/>
        <v/>
      </c>
      <c r="X407" s="42" t="str">
        <f t="shared" si="44"/>
        <v/>
      </c>
    </row>
    <row r="408" spans="1:24" x14ac:dyDescent="0.25">
      <c r="A408" s="13" t="str">
        <f t="shared" si="45"/>
        <v/>
      </c>
      <c r="B408" s="75" t="str">
        <f>IF(Ansøgning!B390="","",Ansøgning!B390)</f>
        <v/>
      </c>
      <c r="C408" s="75" t="str">
        <f>IF(Ansøgning!C390="","",Ansøgning!C390)</f>
        <v/>
      </c>
      <c r="D408" s="75" t="str">
        <f>IF(Ansøgning!D390="","",Ansøgning!D390)</f>
        <v/>
      </c>
      <c r="E408" s="76" t="str">
        <f>IF(Ansøgning!E390="","",Ansøgning!E390)</f>
        <v/>
      </c>
      <c r="F408" s="76" t="str">
        <f>IF(Ansøgning!F390="","",Ansøgning!F390)</f>
        <v/>
      </c>
      <c r="G408" s="33" t="str">
        <f>IF(OR(E408="",F408=""),"",NETWORKDAYS(E408,F408,Lister!$D$7:$D$13))</f>
        <v/>
      </c>
      <c r="H408" s="76" t="str">
        <f>IF(Ansøgning!H390="","",Ansøgning!H390)</f>
        <v/>
      </c>
      <c r="I408" s="32" t="str">
        <f t="shared" si="39"/>
        <v/>
      </c>
      <c r="J408" s="77" t="str">
        <f>IF(Ansøgning!J390="","",Ansøgning!J390)</f>
        <v/>
      </c>
      <c r="K408" s="77" t="str">
        <f>IF(Ansøgning!K390="","",Ansøgning!K390)</f>
        <v/>
      </c>
      <c r="L408" s="46" t="str">
        <f t="shared" si="40"/>
        <v/>
      </c>
      <c r="M408" s="78" t="str">
        <f>IF(Ansøgning!M390="","",Ansøgning!M390)</f>
        <v/>
      </c>
      <c r="N408" s="31" t="str">
        <f t="shared" si="41"/>
        <v/>
      </c>
      <c r="O408" s="78" t="str">
        <f>IF(Ansøgning!O390="","",Ansøgning!O390)</f>
        <v/>
      </c>
      <c r="P408" s="78" t="str">
        <f>IF(Ansøgning!P390="","",Ansøgning!P390)</f>
        <v/>
      </c>
      <c r="Q408" s="78" t="str">
        <f>IF(Ansøgning!Q390="","",Ansøgning!Q390)</f>
        <v/>
      </c>
      <c r="R408" s="78" t="str">
        <f>IF(Ansøgning!R390="","",Ansøgning!R390)</f>
        <v/>
      </c>
      <c r="S408" s="46" t="str">
        <f>IFERROR(MAX(IF(OR(O408="",P408=""),"",IF(AND(AND(MONTH(E408)&gt;=7,MONTH(E408)&lt;8),AND(MONTH(F408)&gt;=7,MONTH(F408)&lt;8)),(NETWORKDAYS(E408,F408,Lister!$D$7:$D$13)-O408)*N408/NETWORKDAYS(Lister!$D$19,Lister!$E$19,Lister!$D$7:$D$13),IF(AND(AND(MONTH(E408)&gt;=7,MONTH(E408)&lt;8),MONTH(F408)&gt;7),(NETWORKDAYS(E408,Lister!$E$19,Lister!$D$7:$D$13)-O408)*N408/NETWORKDAYS(Lister!$D$19,Lister!$E$19,Lister!$D$7:$D$13),IF(MONTH(E408)&gt;7,0)))),0),"")</f>
        <v/>
      </c>
      <c r="T408" s="46" t="str">
        <f>IFERROR(MAX(IF(OR(O408="",P408=""),"",IF(AND(AND(MONTH(E408)&gt;=8,MONTH(E408)&lt;9),AND(MONTH(F408)&gt;=8,MONTH(F408)&lt;9)),(NETWORKDAYS(E408,F408,Lister!$D$7:$D$13)-P408)*N408/NETWORKDAYS(Lister!$D$20,Lister!$E$20,Lister!$D$7:$D$13),IF(AND(MONTH(E408)=7,MONTH(F408)=8),(NETWORKDAYS(Lister!$D$20,F408,Lister!$D$7:$D$13)-P408)*N408/NETWORKDAYS(Lister!$D$20,Lister!$E$20,Lister!$D$7:$D$13),IF(AND(MONTH(E408)=7,MONTH(F408)=7),0)))),0),"")</f>
        <v/>
      </c>
      <c r="U408" s="78" t="str">
        <f>IF(Ansøgning!U390="","",Ansøgning!U390)</f>
        <v/>
      </c>
      <c r="V408" s="119" t="str">
        <f t="shared" si="42"/>
        <v/>
      </c>
      <c r="W408" s="120" t="str">
        <f t="shared" si="43"/>
        <v/>
      </c>
      <c r="X408" s="42" t="str">
        <f t="shared" si="44"/>
        <v/>
      </c>
    </row>
    <row r="409" spans="1:24" x14ac:dyDescent="0.25">
      <c r="A409" s="13" t="str">
        <f t="shared" si="45"/>
        <v/>
      </c>
      <c r="B409" s="75" t="str">
        <f>IF(Ansøgning!B391="","",Ansøgning!B391)</f>
        <v/>
      </c>
      <c r="C409" s="75" t="str">
        <f>IF(Ansøgning!C391="","",Ansøgning!C391)</f>
        <v/>
      </c>
      <c r="D409" s="75" t="str">
        <f>IF(Ansøgning!D391="","",Ansøgning!D391)</f>
        <v/>
      </c>
      <c r="E409" s="76" t="str">
        <f>IF(Ansøgning!E391="","",Ansøgning!E391)</f>
        <v/>
      </c>
      <c r="F409" s="76" t="str">
        <f>IF(Ansøgning!F391="","",Ansøgning!F391)</f>
        <v/>
      </c>
      <c r="G409" s="33" t="str">
        <f>IF(OR(E409="",F409=""),"",NETWORKDAYS(E409,F409,Lister!$D$7:$D$13))</f>
        <v/>
      </c>
      <c r="H409" s="76" t="str">
        <f>IF(Ansøgning!H391="","",Ansøgning!H391)</f>
        <v/>
      </c>
      <c r="I409" s="32" t="str">
        <f t="shared" si="39"/>
        <v/>
      </c>
      <c r="J409" s="77" t="str">
        <f>IF(Ansøgning!J391="","",Ansøgning!J391)</f>
        <v/>
      </c>
      <c r="K409" s="77" t="str">
        <f>IF(Ansøgning!K391="","",Ansøgning!K391)</f>
        <v/>
      </c>
      <c r="L409" s="46" t="str">
        <f t="shared" si="40"/>
        <v/>
      </c>
      <c r="M409" s="78" t="str">
        <f>IF(Ansøgning!M391="","",Ansøgning!M391)</f>
        <v/>
      </c>
      <c r="N409" s="31" t="str">
        <f t="shared" si="41"/>
        <v/>
      </c>
      <c r="O409" s="78" t="str">
        <f>IF(Ansøgning!O391="","",Ansøgning!O391)</f>
        <v/>
      </c>
      <c r="P409" s="78" t="str">
        <f>IF(Ansøgning!P391="","",Ansøgning!P391)</f>
        <v/>
      </c>
      <c r="Q409" s="78" t="str">
        <f>IF(Ansøgning!Q391="","",Ansøgning!Q391)</f>
        <v/>
      </c>
      <c r="R409" s="78" t="str">
        <f>IF(Ansøgning!R391="","",Ansøgning!R391)</f>
        <v/>
      </c>
      <c r="S409" s="46" t="str">
        <f>IFERROR(MAX(IF(OR(O409="",P409=""),"",IF(AND(AND(MONTH(E409)&gt;=7,MONTH(E409)&lt;8),AND(MONTH(F409)&gt;=7,MONTH(F409)&lt;8)),(NETWORKDAYS(E409,F409,Lister!$D$7:$D$13)-O409)*N409/NETWORKDAYS(Lister!$D$19,Lister!$E$19,Lister!$D$7:$D$13),IF(AND(AND(MONTH(E409)&gt;=7,MONTH(E409)&lt;8),MONTH(F409)&gt;7),(NETWORKDAYS(E409,Lister!$E$19,Lister!$D$7:$D$13)-O409)*N409/NETWORKDAYS(Lister!$D$19,Lister!$E$19,Lister!$D$7:$D$13),IF(MONTH(E409)&gt;7,0)))),0),"")</f>
        <v/>
      </c>
      <c r="T409" s="46" t="str">
        <f>IFERROR(MAX(IF(OR(O409="",P409=""),"",IF(AND(AND(MONTH(E409)&gt;=8,MONTH(E409)&lt;9),AND(MONTH(F409)&gt;=8,MONTH(F409)&lt;9)),(NETWORKDAYS(E409,F409,Lister!$D$7:$D$13)-P409)*N409/NETWORKDAYS(Lister!$D$20,Lister!$E$20,Lister!$D$7:$D$13),IF(AND(MONTH(E409)=7,MONTH(F409)=8),(NETWORKDAYS(Lister!$D$20,F409,Lister!$D$7:$D$13)-P409)*N409/NETWORKDAYS(Lister!$D$20,Lister!$E$20,Lister!$D$7:$D$13),IF(AND(MONTH(E409)=7,MONTH(F409)=7),0)))),0),"")</f>
        <v/>
      </c>
      <c r="U409" s="78" t="str">
        <f>IF(Ansøgning!U391="","",Ansøgning!U391)</f>
        <v/>
      </c>
      <c r="V409" s="119" t="str">
        <f t="shared" si="42"/>
        <v/>
      </c>
      <c r="W409" s="120" t="str">
        <f t="shared" si="43"/>
        <v/>
      </c>
      <c r="X409" s="42" t="str">
        <f t="shared" si="44"/>
        <v/>
      </c>
    </row>
    <row r="410" spans="1:24" x14ac:dyDescent="0.25">
      <c r="A410" s="13" t="str">
        <f t="shared" si="45"/>
        <v/>
      </c>
      <c r="B410" s="75" t="str">
        <f>IF(Ansøgning!B392="","",Ansøgning!B392)</f>
        <v/>
      </c>
      <c r="C410" s="75" t="str">
        <f>IF(Ansøgning!C392="","",Ansøgning!C392)</f>
        <v/>
      </c>
      <c r="D410" s="75" t="str">
        <f>IF(Ansøgning!D392="","",Ansøgning!D392)</f>
        <v/>
      </c>
      <c r="E410" s="76" t="str">
        <f>IF(Ansøgning!E392="","",Ansøgning!E392)</f>
        <v/>
      </c>
      <c r="F410" s="76" t="str">
        <f>IF(Ansøgning!F392="","",Ansøgning!F392)</f>
        <v/>
      </c>
      <c r="G410" s="33" t="str">
        <f>IF(OR(E410="",F410=""),"",NETWORKDAYS(E410,F410,Lister!$D$7:$D$13))</f>
        <v/>
      </c>
      <c r="H410" s="76" t="str">
        <f>IF(Ansøgning!H392="","",Ansøgning!H392)</f>
        <v/>
      </c>
      <c r="I410" s="32" t="str">
        <f t="shared" si="39"/>
        <v/>
      </c>
      <c r="J410" s="77" t="str">
        <f>IF(Ansøgning!J392="","",Ansøgning!J392)</f>
        <v/>
      </c>
      <c r="K410" s="77" t="str">
        <f>IF(Ansøgning!K392="","",Ansøgning!K392)</f>
        <v/>
      </c>
      <c r="L410" s="46" t="str">
        <f t="shared" si="40"/>
        <v/>
      </c>
      <c r="M410" s="78" t="str">
        <f>IF(Ansøgning!M392="","",Ansøgning!M392)</f>
        <v/>
      </c>
      <c r="N410" s="31" t="str">
        <f t="shared" si="41"/>
        <v/>
      </c>
      <c r="O410" s="78" t="str">
        <f>IF(Ansøgning!O392="","",Ansøgning!O392)</f>
        <v/>
      </c>
      <c r="P410" s="78" t="str">
        <f>IF(Ansøgning!P392="","",Ansøgning!P392)</f>
        <v/>
      </c>
      <c r="Q410" s="78" t="str">
        <f>IF(Ansøgning!Q392="","",Ansøgning!Q392)</f>
        <v/>
      </c>
      <c r="R410" s="78" t="str">
        <f>IF(Ansøgning!R392="","",Ansøgning!R392)</f>
        <v/>
      </c>
      <c r="S410" s="46" t="str">
        <f>IFERROR(MAX(IF(OR(O410="",P410=""),"",IF(AND(AND(MONTH(E410)&gt;=7,MONTH(E410)&lt;8),AND(MONTH(F410)&gt;=7,MONTH(F410)&lt;8)),(NETWORKDAYS(E410,F410,Lister!$D$7:$D$13)-O410)*N410/NETWORKDAYS(Lister!$D$19,Lister!$E$19,Lister!$D$7:$D$13),IF(AND(AND(MONTH(E410)&gt;=7,MONTH(E410)&lt;8),MONTH(F410)&gt;7),(NETWORKDAYS(E410,Lister!$E$19,Lister!$D$7:$D$13)-O410)*N410/NETWORKDAYS(Lister!$D$19,Lister!$E$19,Lister!$D$7:$D$13),IF(MONTH(E410)&gt;7,0)))),0),"")</f>
        <v/>
      </c>
      <c r="T410" s="46" t="str">
        <f>IFERROR(MAX(IF(OR(O410="",P410=""),"",IF(AND(AND(MONTH(E410)&gt;=8,MONTH(E410)&lt;9),AND(MONTH(F410)&gt;=8,MONTH(F410)&lt;9)),(NETWORKDAYS(E410,F410,Lister!$D$7:$D$13)-P410)*N410/NETWORKDAYS(Lister!$D$20,Lister!$E$20,Lister!$D$7:$D$13),IF(AND(MONTH(E410)=7,MONTH(F410)=8),(NETWORKDAYS(Lister!$D$20,F410,Lister!$D$7:$D$13)-P410)*N410/NETWORKDAYS(Lister!$D$20,Lister!$E$20,Lister!$D$7:$D$13),IF(AND(MONTH(E410)=7,MONTH(F410)=7),0)))),0),"")</f>
        <v/>
      </c>
      <c r="U410" s="78" t="str">
        <f>IF(Ansøgning!U392="","",Ansøgning!U392)</f>
        <v/>
      </c>
      <c r="V410" s="119" t="str">
        <f t="shared" si="42"/>
        <v/>
      </c>
      <c r="W410" s="120" t="str">
        <f t="shared" si="43"/>
        <v/>
      </c>
      <c r="X410" s="42" t="str">
        <f t="shared" si="44"/>
        <v/>
      </c>
    </row>
    <row r="411" spans="1:24" x14ac:dyDescent="0.25">
      <c r="A411" s="13" t="str">
        <f t="shared" si="45"/>
        <v/>
      </c>
      <c r="B411" s="75" t="str">
        <f>IF(Ansøgning!B393="","",Ansøgning!B393)</f>
        <v/>
      </c>
      <c r="C411" s="75" t="str">
        <f>IF(Ansøgning!C393="","",Ansøgning!C393)</f>
        <v/>
      </c>
      <c r="D411" s="75" t="str">
        <f>IF(Ansøgning!D393="","",Ansøgning!D393)</f>
        <v/>
      </c>
      <c r="E411" s="76" t="str">
        <f>IF(Ansøgning!E393="","",Ansøgning!E393)</f>
        <v/>
      </c>
      <c r="F411" s="76" t="str">
        <f>IF(Ansøgning!F393="","",Ansøgning!F393)</f>
        <v/>
      </c>
      <c r="G411" s="33" t="str">
        <f>IF(OR(E411="",F411=""),"",NETWORKDAYS(E411,F411,Lister!$D$7:$D$13))</f>
        <v/>
      </c>
      <c r="H411" s="76" t="str">
        <f>IF(Ansøgning!H393="","",Ansøgning!H393)</f>
        <v/>
      </c>
      <c r="I411" s="32" t="str">
        <f t="shared" si="39"/>
        <v/>
      </c>
      <c r="J411" s="77" t="str">
        <f>IF(Ansøgning!J393="","",Ansøgning!J393)</f>
        <v/>
      </c>
      <c r="K411" s="77" t="str">
        <f>IF(Ansøgning!K393="","",Ansøgning!K393)</f>
        <v/>
      </c>
      <c r="L411" s="46" t="str">
        <f t="shared" si="40"/>
        <v/>
      </c>
      <c r="M411" s="78" t="str">
        <f>IF(Ansøgning!M393="","",Ansøgning!M393)</f>
        <v/>
      </c>
      <c r="N411" s="31" t="str">
        <f t="shared" si="41"/>
        <v/>
      </c>
      <c r="O411" s="78" t="str">
        <f>IF(Ansøgning!O393="","",Ansøgning!O393)</f>
        <v/>
      </c>
      <c r="P411" s="78" t="str">
        <f>IF(Ansøgning!P393="","",Ansøgning!P393)</f>
        <v/>
      </c>
      <c r="Q411" s="78" t="str">
        <f>IF(Ansøgning!Q393="","",Ansøgning!Q393)</f>
        <v/>
      </c>
      <c r="R411" s="78" t="str">
        <f>IF(Ansøgning!R393="","",Ansøgning!R393)</f>
        <v/>
      </c>
      <c r="S411" s="46" t="str">
        <f>IFERROR(MAX(IF(OR(O411="",P411=""),"",IF(AND(AND(MONTH(E411)&gt;=7,MONTH(E411)&lt;8),AND(MONTH(F411)&gt;=7,MONTH(F411)&lt;8)),(NETWORKDAYS(E411,F411,Lister!$D$7:$D$13)-O411)*N411/NETWORKDAYS(Lister!$D$19,Lister!$E$19,Lister!$D$7:$D$13),IF(AND(AND(MONTH(E411)&gt;=7,MONTH(E411)&lt;8),MONTH(F411)&gt;7),(NETWORKDAYS(E411,Lister!$E$19,Lister!$D$7:$D$13)-O411)*N411/NETWORKDAYS(Lister!$D$19,Lister!$E$19,Lister!$D$7:$D$13),IF(MONTH(E411)&gt;7,0)))),0),"")</f>
        <v/>
      </c>
      <c r="T411" s="46" t="str">
        <f>IFERROR(MAX(IF(OR(O411="",P411=""),"",IF(AND(AND(MONTH(E411)&gt;=8,MONTH(E411)&lt;9),AND(MONTH(F411)&gt;=8,MONTH(F411)&lt;9)),(NETWORKDAYS(E411,F411,Lister!$D$7:$D$13)-P411)*N411/NETWORKDAYS(Lister!$D$20,Lister!$E$20,Lister!$D$7:$D$13),IF(AND(MONTH(E411)=7,MONTH(F411)=8),(NETWORKDAYS(Lister!$D$20,F411,Lister!$D$7:$D$13)-P411)*N411/NETWORKDAYS(Lister!$D$20,Lister!$E$20,Lister!$D$7:$D$13),IF(AND(MONTH(E411)=7,MONTH(F411)=7),0)))),0),"")</f>
        <v/>
      </c>
      <c r="U411" s="78" t="str">
        <f>IF(Ansøgning!U393="","",Ansøgning!U393)</f>
        <v/>
      </c>
      <c r="V411" s="119" t="str">
        <f t="shared" si="42"/>
        <v/>
      </c>
      <c r="W411" s="120" t="str">
        <f t="shared" si="43"/>
        <v/>
      </c>
      <c r="X411" s="42" t="str">
        <f t="shared" si="44"/>
        <v/>
      </c>
    </row>
    <row r="412" spans="1:24" x14ac:dyDescent="0.25">
      <c r="A412" s="13" t="str">
        <f t="shared" si="45"/>
        <v/>
      </c>
      <c r="B412" s="75" t="str">
        <f>IF(Ansøgning!B394="","",Ansøgning!B394)</f>
        <v/>
      </c>
      <c r="C412" s="75" t="str">
        <f>IF(Ansøgning!C394="","",Ansøgning!C394)</f>
        <v/>
      </c>
      <c r="D412" s="75" t="str">
        <f>IF(Ansøgning!D394="","",Ansøgning!D394)</f>
        <v/>
      </c>
      <c r="E412" s="76" t="str">
        <f>IF(Ansøgning!E394="","",Ansøgning!E394)</f>
        <v/>
      </c>
      <c r="F412" s="76" t="str">
        <f>IF(Ansøgning!F394="","",Ansøgning!F394)</f>
        <v/>
      </c>
      <c r="G412" s="33" t="str">
        <f>IF(OR(E412="",F412=""),"",NETWORKDAYS(E412,F412,Lister!$D$7:$D$13))</f>
        <v/>
      </c>
      <c r="H412" s="76" t="str">
        <f>IF(Ansøgning!H394="","",Ansøgning!H394)</f>
        <v/>
      </c>
      <c r="I412" s="32" t="str">
        <f t="shared" si="39"/>
        <v/>
      </c>
      <c r="J412" s="77" t="str">
        <f>IF(Ansøgning!J394="","",Ansøgning!J394)</f>
        <v/>
      </c>
      <c r="K412" s="77" t="str">
        <f>IF(Ansøgning!K394="","",Ansøgning!K394)</f>
        <v/>
      </c>
      <c r="L412" s="46" t="str">
        <f t="shared" si="40"/>
        <v/>
      </c>
      <c r="M412" s="78" t="str">
        <f>IF(Ansøgning!M394="","",Ansøgning!M394)</f>
        <v/>
      </c>
      <c r="N412" s="31" t="str">
        <f t="shared" si="41"/>
        <v/>
      </c>
      <c r="O412" s="78" t="str">
        <f>IF(Ansøgning!O394="","",Ansøgning!O394)</f>
        <v/>
      </c>
      <c r="P412" s="78" t="str">
        <f>IF(Ansøgning!P394="","",Ansøgning!P394)</f>
        <v/>
      </c>
      <c r="Q412" s="78" t="str">
        <f>IF(Ansøgning!Q394="","",Ansøgning!Q394)</f>
        <v/>
      </c>
      <c r="R412" s="78" t="str">
        <f>IF(Ansøgning!R394="","",Ansøgning!R394)</f>
        <v/>
      </c>
      <c r="S412" s="46" t="str">
        <f>IFERROR(MAX(IF(OR(O412="",P412=""),"",IF(AND(AND(MONTH(E412)&gt;=7,MONTH(E412)&lt;8),AND(MONTH(F412)&gt;=7,MONTH(F412)&lt;8)),(NETWORKDAYS(E412,F412,Lister!$D$7:$D$13)-O412)*N412/NETWORKDAYS(Lister!$D$19,Lister!$E$19,Lister!$D$7:$D$13),IF(AND(AND(MONTH(E412)&gt;=7,MONTH(E412)&lt;8),MONTH(F412)&gt;7),(NETWORKDAYS(E412,Lister!$E$19,Lister!$D$7:$D$13)-O412)*N412/NETWORKDAYS(Lister!$D$19,Lister!$E$19,Lister!$D$7:$D$13),IF(MONTH(E412)&gt;7,0)))),0),"")</f>
        <v/>
      </c>
      <c r="T412" s="46" t="str">
        <f>IFERROR(MAX(IF(OR(O412="",P412=""),"",IF(AND(AND(MONTH(E412)&gt;=8,MONTH(E412)&lt;9),AND(MONTH(F412)&gt;=8,MONTH(F412)&lt;9)),(NETWORKDAYS(E412,F412,Lister!$D$7:$D$13)-P412)*N412/NETWORKDAYS(Lister!$D$20,Lister!$E$20,Lister!$D$7:$D$13),IF(AND(MONTH(E412)=7,MONTH(F412)=8),(NETWORKDAYS(Lister!$D$20,F412,Lister!$D$7:$D$13)-P412)*N412/NETWORKDAYS(Lister!$D$20,Lister!$E$20,Lister!$D$7:$D$13),IF(AND(MONTH(E412)=7,MONTH(F412)=7),0)))),0),"")</f>
        <v/>
      </c>
      <c r="U412" s="78" t="str">
        <f>IF(Ansøgning!U394="","",Ansøgning!U394)</f>
        <v/>
      </c>
      <c r="V412" s="119" t="str">
        <f t="shared" si="42"/>
        <v/>
      </c>
      <c r="W412" s="120" t="str">
        <f t="shared" si="43"/>
        <v/>
      </c>
      <c r="X412" s="42" t="str">
        <f t="shared" si="44"/>
        <v/>
      </c>
    </row>
    <row r="413" spans="1:24" x14ac:dyDescent="0.25">
      <c r="A413" s="13" t="str">
        <f t="shared" si="45"/>
        <v/>
      </c>
      <c r="B413" s="75" t="str">
        <f>IF(Ansøgning!B395="","",Ansøgning!B395)</f>
        <v/>
      </c>
      <c r="C413" s="75" t="str">
        <f>IF(Ansøgning!C395="","",Ansøgning!C395)</f>
        <v/>
      </c>
      <c r="D413" s="75" t="str">
        <f>IF(Ansøgning!D395="","",Ansøgning!D395)</f>
        <v/>
      </c>
      <c r="E413" s="76" t="str">
        <f>IF(Ansøgning!E395="","",Ansøgning!E395)</f>
        <v/>
      </c>
      <c r="F413" s="76" t="str">
        <f>IF(Ansøgning!F395="","",Ansøgning!F395)</f>
        <v/>
      </c>
      <c r="G413" s="33" t="str">
        <f>IF(OR(E413="",F413=""),"",NETWORKDAYS(E413,F413,Lister!$D$7:$D$13))</f>
        <v/>
      </c>
      <c r="H413" s="76" t="str">
        <f>IF(Ansøgning!H395="","",Ansøgning!H395)</f>
        <v/>
      </c>
      <c r="I413" s="32" t="str">
        <f t="shared" si="39"/>
        <v/>
      </c>
      <c r="J413" s="77" t="str">
        <f>IF(Ansøgning!J395="","",Ansøgning!J395)</f>
        <v/>
      </c>
      <c r="K413" s="77" t="str">
        <f>IF(Ansøgning!K395="","",Ansøgning!K395)</f>
        <v/>
      </c>
      <c r="L413" s="46" t="str">
        <f t="shared" si="40"/>
        <v/>
      </c>
      <c r="M413" s="78" t="str">
        <f>IF(Ansøgning!M395="","",Ansøgning!M395)</f>
        <v/>
      </c>
      <c r="N413" s="31" t="str">
        <f t="shared" si="41"/>
        <v/>
      </c>
      <c r="O413" s="78" t="str">
        <f>IF(Ansøgning!O395="","",Ansøgning!O395)</f>
        <v/>
      </c>
      <c r="P413" s="78" t="str">
        <f>IF(Ansøgning!P395="","",Ansøgning!P395)</f>
        <v/>
      </c>
      <c r="Q413" s="78" t="str">
        <f>IF(Ansøgning!Q395="","",Ansøgning!Q395)</f>
        <v/>
      </c>
      <c r="R413" s="78" t="str">
        <f>IF(Ansøgning!R395="","",Ansøgning!R395)</f>
        <v/>
      </c>
      <c r="S413" s="46" t="str">
        <f>IFERROR(MAX(IF(OR(O413="",P413=""),"",IF(AND(AND(MONTH(E413)&gt;=7,MONTH(E413)&lt;8),AND(MONTH(F413)&gt;=7,MONTH(F413)&lt;8)),(NETWORKDAYS(E413,F413,Lister!$D$7:$D$13)-O413)*N413/NETWORKDAYS(Lister!$D$19,Lister!$E$19,Lister!$D$7:$D$13),IF(AND(AND(MONTH(E413)&gt;=7,MONTH(E413)&lt;8),MONTH(F413)&gt;7),(NETWORKDAYS(E413,Lister!$E$19,Lister!$D$7:$D$13)-O413)*N413/NETWORKDAYS(Lister!$D$19,Lister!$E$19,Lister!$D$7:$D$13),IF(MONTH(E413)&gt;7,0)))),0),"")</f>
        <v/>
      </c>
      <c r="T413" s="46" t="str">
        <f>IFERROR(MAX(IF(OR(O413="",P413=""),"",IF(AND(AND(MONTH(E413)&gt;=8,MONTH(E413)&lt;9),AND(MONTH(F413)&gt;=8,MONTH(F413)&lt;9)),(NETWORKDAYS(E413,F413,Lister!$D$7:$D$13)-P413)*N413/NETWORKDAYS(Lister!$D$20,Lister!$E$20,Lister!$D$7:$D$13),IF(AND(MONTH(E413)=7,MONTH(F413)=8),(NETWORKDAYS(Lister!$D$20,F413,Lister!$D$7:$D$13)-P413)*N413/NETWORKDAYS(Lister!$D$20,Lister!$E$20,Lister!$D$7:$D$13),IF(AND(MONTH(E413)=7,MONTH(F413)=7),0)))),0),"")</f>
        <v/>
      </c>
      <c r="U413" s="78" t="str">
        <f>IF(Ansøgning!U395="","",Ansøgning!U395)</f>
        <v/>
      </c>
      <c r="V413" s="119" t="str">
        <f t="shared" si="42"/>
        <v/>
      </c>
      <c r="W413" s="120" t="str">
        <f t="shared" si="43"/>
        <v/>
      </c>
      <c r="X413" s="42" t="str">
        <f t="shared" si="44"/>
        <v/>
      </c>
    </row>
    <row r="414" spans="1:24" x14ac:dyDescent="0.25">
      <c r="A414" s="13" t="str">
        <f t="shared" si="45"/>
        <v/>
      </c>
      <c r="B414" s="75" t="str">
        <f>IF(Ansøgning!B396="","",Ansøgning!B396)</f>
        <v/>
      </c>
      <c r="C414" s="75" t="str">
        <f>IF(Ansøgning!C396="","",Ansøgning!C396)</f>
        <v/>
      </c>
      <c r="D414" s="75" t="str">
        <f>IF(Ansøgning!D396="","",Ansøgning!D396)</f>
        <v/>
      </c>
      <c r="E414" s="76" t="str">
        <f>IF(Ansøgning!E396="","",Ansøgning!E396)</f>
        <v/>
      </c>
      <c r="F414" s="76" t="str">
        <f>IF(Ansøgning!F396="","",Ansøgning!F396)</f>
        <v/>
      </c>
      <c r="G414" s="33" t="str">
        <f>IF(OR(E414="",F414=""),"",NETWORKDAYS(E414,F414,Lister!$D$7:$D$13))</f>
        <v/>
      </c>
      <c r="H414" s="76" t="str">
        <f>IF(Ansøgning!H396="","",Ansøgning!H396)</f>
        <v/>
      </c>
      <c r="I414" s="32" t="str">
        <f t="shared" si="39"/>
        <v/>
      </c>
      <c r="J414" s="77" t="str">
        <f>IF(Ansøgning!J396="","",Ansøgning!J396)</f>
        <v/>
      </c>
      <c r="K414" s="77" t="str">
        <f>IF(Ansøgning!K396="","",Ansøgning!K396)</f>
        <v/>
      </c>
      <c r="L414" s="46" t="str">
        <f t="shared" si="40"/>
        <v/>
      </c>
      <c r="M414" s="78" t="str">
        <f>IF(Ansøgning!M396="","",Ansøgning!M396)</f>
        <v/>
      </c>
      <c r="N414" s="31" t="str">
        <f t="shared" si="41"/>
        <v/>
      </c>
      <c r="O414" s="78" t="str">
        <f>IF(Ansøgning!O396="","",Ansøgning!O396)</f>
        <v/>
      </c>
      <c r="P414" s="78" t="str">
        <f>IF(Ansøgning!P396="","",Ansøgning!P396)</f>
        <v/>
      </c>
      <c r="Q414" s="78" t="str">
        <f>IF(Ansøgning!Q396="","",Ansøgning!Q396)</f>
        <v/>
      </c>
      <c r="R414" s="78" t="str">
        <f>IF(Ansøgning!R396="","",Ansøgning!R396)</f>
        <v/>
      </c>
      <c r="S414" s="46" t="str">
        <f>IFERROR(MAX(IF(OR(O414="",P414=""),"",IF(AND(AND(MONTH(E414)&gt;=7,MONTH(E414)&lt;8),AND(MONTH(F414)&gt;=7,MONTH(F414)&lt;8)),(NETWORKDAYS(E414,F414,Lister!$D$7:$D$13)-O414)*N414/NETWORKDAYS(Lister!$D$19,Lister!$E$19,Lister!$D$7:$D$13),IF(AND(AND(MONTH(E414)&gt;=7,MONTH(E414)&lt;8),MONTH(F414)&gt;7),(NETWORKDAYS(E414,Lister!$E$19,Lister!$D$7:$D$13)-O414)*N414/NETWORKDAYS(Lister!$D$19,Lister!$E$19,Lister!$D$7:$D$13),IF(MONTH(E414)&gt;7,0)))),0),"")</f>
        <v/>
      </c>
      <c r="T414" s="46" t="str">
        <f>IFERROR(MAX(IF(OR(O414="",P414=""),"",IF(AND(AND(MONTH(E414)&gt;=8,MONTH(E414)&lt;9),AND(MONTH(F414)&gt;=8,MONTH(F414)&lt;9)),(NETWORKDAYS(E414,F414,Lister!$D$7:$D$13)-P414)*N414/NETWORKDAYS(Lister!$D$20,Lister!$E$20,Lister!$D$7:$D$13),IF(AND(MONTH(E414)=7,MONTH(F414)=8),(NETWORKDAYS(Lister!$D$20,F414,Lister!$D$7:$D$13)-P414)*N414/NETWORKDAYS(Lister!$D$20,Lister!$E$20,Lister!$D$7:$D$13),IF(AND(MONTH(E414)=7,MONTH(F414)=7),0)))),0),"")</f>
        <v/>
      </c>
      <c r="U414" s="78" t="str">
        <f>IF(Ansøgning!U396="","",Ansøgning!U396)</f>
        <v/>
      </c>
      <c r="V414" s="119" t="str">
        <f t="shared" si="42"/>
        <v/>
      </c>
      <c r="W414" s="120" t="str">
        <f t="shared" si="43"/>
        <v/>
      </c>
      <c r="X414" s="42" t="str">
        <f t="shared" si="44"/>
        <v/>
      </c>
    </row>
    <row r="415" spans="1:24" x14ac:dyDescent="0.25">
      <c r="A415" s="13" t="str">
        <f t="shared" si="45"/>
        <v/>
      </c>
      <c r="B415" s="75" t="str">
        <f>IF(Ansøgning!B397="","",Ansøgning!B397)</f>
        <v/>
      </c>
      <c r="C415" s="75" t="str">
        <f>IF(Ansøgning!C397="","",Ansøgning!C397)</f>
        <v/>
      </c>
      <c r="D415" s="75" t="str">
        <f>IF(Ansøgning!D397="","",Ansøgning!D397)</f>
        <v/>
      </c>
      <c r="E415" s="76" t="str">
        <f>IF(Ansøgning!E397="","",Ansøgning!E397)</f>
        <v/>
      </c>
      <c r="F415" s="76" t="str">
        <f>IF(Ansøgning!F397="","",Ansøgning!F397)</f>
        <v/>
      </c>
      <c r="G415" s="33" t="str">
        <f>IF(OR(E415="",F415=""),"",NETWORKDAYS(E415,F415,Lister!$D$7:$D$13))</f>
        <v/>
      </c>
      <c r="H415" s="76" t="str">
        <f>IF(Ansøgning!H397="","",Ansøgning!H397)</f>
        <v/>
      </c>
      <c r="I415" s="32" t="str">
        <f t="shared" si="39"/>
        <v/>
      </c>
      <c r="J415" s="77" t="str">
        <f>IF(Ansøgning!J397="","",Ansøgning!J397)</f>
        <v/>
      </c>
      <c r="K415" s="77" t="str">
        <f>IF(Ansøgning!K397="","",Ansøgning!K397)</f>
        <v/>
      </c>
      <c r="L415" s="46" t="str">
        <f t="shared" si="40"/>
        <v/>
      </c>
      <c r="M415" s="78" t="str">
        <f>IF(Ansøgning!M397="","",Ansøgning!M397)</f>
        <v/>
      </c>
      <c r="N415" s="31" t="str">
        <f t="shared" si="41"/>
        <v/>
      </c>
      <c r="O415" s="78" t="str">
        <f>IF(Ansøgning!O397="","",Ansøgning!O397)</f>
        <v/>
      </c>
      <c r="P415" s="78" t="str">
        <f>IF(Ansøgning!P397="","",Ansøgning!P397)</f>
        <v/>
      </c>
      <c r="Q415" s="78" t="str">
        <f>IF(Ansøgning!Q397="","",Ansøgning!Q397)</f>
        <v/>
      </c>
      <c r="R415" s="78" t="str">
        <f>IF(Ansøgning!R397="","",Ansøgning!R397)</f>
        <v/>
      </c>
      <c r="S415" s="46" t="str">
        <f>IFERROR(MAX(IF(OR(O415="",P415=""),"",IF(AND(AND(MONTH(E415)&gt;=7,MONTH(E415)&lt;8),AND(MONTH(F415)&gt;=7,MONTH(F415)&lt;8)),(NETWORKDAYS(E415,F415,Lister!$D$7:$D$13)-O415)*N415/NETWORKDAYS(Lister!$D$19,Lister!$E$19,Lister!$D$7:$D$13),IF(AND(AND(MONTH(E415)&gt;=7,MONTH(E415)&lt;8),MONTH(F415)&gt;7),(NETWORKDAYS(E415,Lister!$E$19,Lister!$D$7:$D$13)-O415)*N415/NETWORKDAYS(Lister!$D$19,Lister!$E$19,Lister!$D$7:$D$13),IF(MONTH(E415)&gt;7,0)))),0),"")</f>
        <v/>
      </c>
      <c r="T415" s="46" t="str">
        <f>IFERROR(MAX(IF(OR(O415="",P415=""),"",IF(AND(AND(MONTH(E415)&gt;=8,MONTH(E415)&lt;9),AND(MONTH(F415)&gt;=8,MONTH(F415)&lt;9)),(NETWORKDAYS(E415,F415,Lister!$D$7:$D$13)-P415)*N415/NETWORKDAYS(Lister!$D$20,Lister!$E$20,Lister!$D$7:$D$13),IF(AND(MONTH(E415)=7,MONTH(F415)=8),(NETWORKDAYS(Lister!$D$20,F415,Lister!$D$7:$D$13)-P415)*N415/NETWORKDAYS(Lister!$D$20,Lister!$E$20,Lister!$D$7:$D$13),IF(AND(MONTH(E415)=7,MONTH(F415)=7),0)))),0),"")</f>
        <v/>
      </c>
      <c r="U415" s="78" t="str">
        <f>IF(Ansøgning!U397="","",Ansøgning!U397)</f>
        <v/>
      </c>
      <c r="V415" s="119" t="str">
        <f t="shared" si="42"/>
        <v/>
      </c>
      <c r="W415" s="120" t="str">
        <f t="shared" si="43"/>
        <v/>
      </c>
      <c r="X415" s="42" t="str">
        <f t="shared" si="44"/>
        <v/>
      </c>
    </row>
    <row r="416" spans="1:24" x14ac:dyDescent="0.25">
      <c r="A416" s="13" t="str">
        <f t="shared" si="45"/>
        <v/>
      </c>
      <c r="B416" s="75" t="str">
        <f>IF(Ansøgning!B398="","",Ansøgning!B398)</f>
        <v/>
      </c>
      <c r="C416" s="75" t="str">
        <f>IF(Ansøgning!C398="","",Ansøgning!C398)</f>
        <v/>
      </c>
      <c r="D416" s="75" t="str">
        <f>IF(Ansøgning!D398="","",Ansøgning!D398)</f>
        <v/>
      </c>
      <c r="E416" s="76" t="str">
        <f>IF(Ansøgning!E398="","",Ansøgning!E398)</f>
        <v/>
      </c>
      <c r="F416" s="76" t="str">
        <f>IF(Ansøgning!F398="","",Ansøgning!F398)</f>
        <v/>
      </c>
      <c r="G416" s="33" t="str">
        <f>IF(OR(E416="",F416=""),"",NETWORKDAYS(E416,F416,Lister!$D$7:$D$13))</f>
        <v/>
      </c>
      <c r="H416" s="76" t="str">
        <f>IF(Ansøgning!H398="","",Ansøgning!H398)</f>
        <v/>
      </c>
      <c r="I416" s="32" t="str">
        <f t="shared" si="39"/>
        <v/>
      </c>
      <c r="J416" s="77" t="str">
        <f>IF(Ansøgning!J398="","",Ansøgning!J398)</f>
        <v/>
      </c>
      <c r="K416" s="77" t="str">
        <f>IF(Ansøgning!K398="","",Ansøgning!K398)</f>
        <v/>
      </c>
      <c r="L416" s="46" t="str">
        <f t="shared" si="40"/>
        <v/>
      </c>
      <c r="M416" s="78" t="str">
        <f>IF(Ansøgning!M398="","",Ansøgning!M398)</f>
        <v/>
      </c>
      <c r="N416" s="31" t="str">
        <f t="shared" si="41"/>
        <v/>
      </c>
      <c r="O416" s="78" t="str">
        <f>IF(Ansøgning!O398="","",Ansøgning!O398)</f>
        <v/>
      </c>
      <c r="P416" s="78" t="str">
        <f>IF(Ansøgning!P398="","",Ansøgning!P398)</f>
        <v/>
      </c>
      <c r="Q416" s="78" t="str">
        <f>IF(Ansøgning!Q398="","",Ansøgning!Q398)</f>
        <v/>
      </c>
      <c r="R416" s="78" t="str">
        <f>IF(Ansøgning!R398="","",Ansøgning!R398)</f>
        <v/>
      </c>
      <c r="S416" s="46" t="str">
        <f>IFERROR(MAX(IF(OR(O416="",P416=""),"",IF(AND(AND(MONTH(E416)&gt;=7,MONTH(E416)&lt;8),AND(MONTH(F416)&gt;=7,MONTH(F416)&lt;8)),(NETWORKDAYS(E416,F416,Lister!$D$7:$D$13)-O416)*N416/NETWORKDAYS(Lister!$D$19,Lister!$E$19,Lister!$D$7:$D$13),IF(AND(AND(MONTH(E416)&gt;=7,MONTH(E416)&lt;8),MONTH(F416)&gt;7),(NETWORKDAYS(E416,Lister!$E$19,Lister!$D$7:$D$13)-O416)*N416/NETWORKDAYS(Lister!$D$19,Lister!$E$19,Lister!$D$7:$D$13),IF(MONTH(E416)&gt;7,0)))),0),"")</f>
        <v/>
      </c>
      <c r="T416" s="46" t="str">
        <f>IFERROR(MAX(IF(OR(O416="",P416=""),"",IF(AND(AND(MONTH(E416)&gt;=8,MONTH(E416)&lt;9),AND(MONTH(F416)&gt;=8,MONTH(F416)&lt;9)),(NETWORKDAYS(E416,F416,Lister!$D$7:$D$13)-P416)*N416/NETWORKDAYS(Lister!$D$20,Lister!$E$20,Lister!$D$7:$D$13),IF(AND(MONTH(E416)=7,MONTH(F416)=8),(NETWORKDAYS(Lister!$D$20,F416,Lister!$D$7:$D$13)-P416)*N416/NETWORKDAYS(Lister!$D$20,Lister!$E$20,Lister!$D$7:$D$13),IF(AND(MONTH(E416)=7,MONTH(F416)=7),0)))),0),"")</f>
        <v/>
      </c>
      <c r="U416" s="78" t="str">
        <f>IF(Ansøgning!U398="","",Ansøgning!U398)</f>
        <v/>
      </c>
      <c r="V416" s="119" t="str">
        <f t="shared" si="42"/>
        <v/>
      </c>
      <c r="W416" s="120" t="str">
        <f t="shared" si="43"/>
        <v/>
      </c>
      <c r="X416" s="42" t="str">
        <f t="shared" si="44"/>
        <v/>
      </c>
    </row>
    <row r="417" spans="1:24" x14ac:dyDescent="0.25">
      <c r="A417" s="13" t="str">
        <f t="shared" si="45"/>
        <v/>
      </c>
      <c r="B417" s="75" t="str">
        <f>IF(Ansøgning!B399="","",Ansøgning!B399)</f>
        <v/>
      </c>
      <c r="C417" s="75" t="str">
        <f>IF(Ansøgning!C399="","",Ansøgning!C399)</f>
        <v/>
      </c>
      <c r="D417" s="75" t="str">
        <f>IF(Ansøgning!D399="","",Ansøgning!D399)</f>
        <v/>
      </c>
      <c r="E417" s="76" t="str">
        <f>IF(Ansøgning!E399="","",Ansøgning!E399)</f>
        <v/>
      </c>
      <c r="F417" s="76" t="str">
        <f>IF(Ansøgning!F399="","",Ansøgning!F399)</f>
        <v/>
      </c>
      <c r="G417" s="33" t="str">
        <f>IF(OR(E417="",F417=""),"",NETWORKDAYS(E417,F417,Lister!$D$7:$D$13))</f>
        <v/>
      </c>
      <c r="H417" s="76" t="str">
        <f>IF(Ansøgning!H399="","",Ansøgning!H399)</f>
        <v/>
      </c>
      <c r="I417" s="32" t="str">
        <f t="shared" si="39"/>
        <v/>
      </c>
      <c r="J417" s="77" t="str">
        <f>IF(Ansøgning!J399="","",Ansøgning!J399)</f>
        <v/>
      </c>
      <c r="K417" s="77" t="str">
        <f>IF(Ansøgning!K399="","",Ansøgning!K399)</f>
        <v/>
      </c>
      <c r="L417" s="46" t="str">
        <f t="shared" si="40"/>
        <v/>
      </c>
      <c r="M417" s="78" t="str">
        <f>IF(Ansøgning!M399="","",Ansøgning!M399)</f>
        <v/>
      </c>
      <c r="N417" s="31" t="str">
        <f t="shared" si="41"/>
        <v/>
      </c>
      <c r="O417" s="78" t="str">
        <f>IF(Ansøgning!O399="","",Ansøgning!O399)</f>
        <v/>
      </c>
      <c r="P417" s="78" t="str">
        <f>IF(Ansøgning!P399="","",Ansøgning!P399)</f>
        <v/>
      </c>
      <c r="Q417" s="78" t="str">
        <f>IF(Ansøgning!Q399="","",Ansøgning!Q399)</f>
        <v/>
      </c>
      <c r="R417" s="78" t="str">
        <f>IF(Ansøgning!R399="","",Ansøgning!R399)</f>
        <v/>
      </c>
      <c r="S417" s="46" t="str">
        <f>IFERROR(MAX(IF(OR(O417="",P417=""),"",IF(AND(AND(MONTH(E417)&gt;=7,MONTH(E417)&lt;8),AND(MONTH(F417)&gt;=7,MONTH(F417)&lt;8)),(NETWORKDAYS(E417,F417,Lister!$D$7:$D$13)-O417)*N417/NETWORKDAYS(Lister!$D$19,Lister!$E$19,Lister!$D$7:$D$13),IF(AND(AND(MONTH(E417)&gt;=7,MONTH(E417)&lt;8),MONTH(F417)&gt;7),(NETWORKDAYS(E417,Lister!$E$19,Lister!$D$7:$D$13)-O417)*N417/NETWORKDAYS(Lister!$D$19,Lister!$E$19,Lister!$D$7:$D$13),IF(MONTH(E417)&gt;7,0)))),0),"")</f>
        <v/>
      </c>
      <c r="T417" s="46" t="str">
        <f>IFERROR(MAX(IF(OR(O417="",P417=""),"",IF(AND(AND(MONTH(E417)&gt;=8,MONTH(E417)&lt;9),AND(MONTH(F417)&gt;=8,MONTH(F417)&lt;9)),(NETWORKDAYS(E417,F417,Lister!$D$7:$D$13)-P417)*N417/NETWORKDAYS(Lister!$D$20,Lister!$E$20,Lister!$D$7:$D$13),IF(AND(MONTH(E417)=7,MONTH(F417)=8),(NETWORKDAYS(Lister!$D$20,F417,Lister!$D$7:$D$13)-P417)*N417/NETWORKDAYS(Lister!$D$20,Lister!$E$20,Lister!$D$7:$D$13),IF(AND(MONTH(E417)=7,MONTH(F417)=7),0)))),0),"")</f>
        <v/>
      </c>
      <c r="U417" s="78" t="str">
        <f>IF(Ansøgning!U399="","",Ansøgning!U399)</f>
        <v/>
      </c>
      <c r="V417" s="119" t="str">
        <f t="shared" si="42"/>
        <v/>
      </c>
      <c r="W417" s="120" t="str">
        <f t="shared" si="43"/>
        <v/>
      </c>
      <c r="X417" s="42" t="str">
        <f t="shared" si="44"/>
        <v/>
      </c>
    </row>
    <row r="418" spans="1:24" x14ac:dyDescent="0.25">
      <c r="A418" s="13" t="str">
        <f t="shared" si="45"/>
        <v/>
      </c>
      <c r="B418" s="75" t="str">
        <f>IF(Ansøgning!B400="","",Ansøgning!B400)</f>
        <v/>
      </c>
      <c r="C418" s="75" t="str">
        <f>IF(Ansøgning!C400="","",Ansøgning!C400)</f>
        <v/>
      </c>
      <c r="D418" s="75" t="str">
        <f>IF(Ansøgning!D400="","",Ansøgning!D400)</f>
        <v/>
      </c>
      <c r="E418" s="76" t="str">
        <f>IF(Ansøgning!E400="","",Ansøgning!E400)</f>
        <v/>
      </c>
      <c r="F418" s="76" t="str">
        <f>IF(Ansøgning!F400="","",Ansøgning!F400)</f>
        <v/>
      </c>
      <c r="G418" s="33" t="str">
        <f>IF(OR(E418="",F418=""),"",NETWORKDAYS(E418,F418,Lister!$D$7:$D$13))</f>
        <v/>
      </c>
      <c r="H418" s="76" t="str">
        <f>IF(Ansøgning!H400="","",Ansøgning!H400)</f>
        <v/>
      </c>
      <c r="I418" s="32" t="str">
        <f t="shared" si="39"/>
        <v/>
      </c>
      <c r="J418" s="77" t="str">
        <f>IF(Ansøgning!J400="","",Ansøgning!J400)</f>
        <v/>
      </c>
      <c r="K418" s="77" t="str">
        <f>IF(Ansøgning!K400="","",Ansøgning!K400)</f>
        <v/>
      </c>
      <c r="L418" s="46" t="str">
        <f t="shared" si="40"/>
        <v/>
      </c>
      <c r="M418" s="78" t="str">
        <f>IF(Ansøgning!M400="","",Ansøgning!M400)</f>
        <v/>
      </c>
      <c r="N418" s="31" t="str">
        <f t="shared" si="41"/>
        <v/>
      </c>
      <c r="O418" s="78" t="str">
        <f>IF(Ansøgning!O400="","",Ansøgning!O400)</f>
        <v/>
      </c>
      <c r="P418" s="78" t="str">
        <f>IF(Ansøgning!P400="","",Ansøgning!P400)</f>
        <v/>
      </c>
      <c r="Q418" s="78" t="str">
        <f>IF(Ansøgning!Q400="","",Ansøgning!Q400)</f>
        <v/>
      </c>
      <c r="R418" s="78" t="str">
        <f>IF(Ansøgning!R400="","",Ansøgning!R400)</f>
        <v/>
      </c>
      <c r="S418" s="46" t="str">
        <f>IFERROR(MAX(IF(OR(O418="",P418=""),"",IF(AND(AND(MONTH(E418)&gt;=7,MONTH(E418)&lt;8),AND(MONTH(F418)&gt;=7,MONTH(F418)&lt;8)),(NETWORKDAYS(E418,F418,Lister!$D$7:$D$13)-O418)*N418/NETWORKDAYS(Lister!$D$19,Lister!$E$19,Lister!$D$7:$D$13),IF(AND(AND(MONTH(E418)&gt;=7,MONTH(E418)&lt;8),MONTH(F418)&gt;7),(NETWORKDAYS(E418,Lister!$E$19,Lister!$D$7:$D$13)-O418)*N418/NETWORKDAYS(Lister!$D$19,Lister!$E$19,Lister!$D$7:$D$13),IF(MONTH(E418)&gt;7,0)))),0),"")</f>
        <v/>
      </c>
      <c r="T418" s="46" t="str">
        <f>IFERROR(MAX(IF(OR(O418="",P418=""),"",IF(AND(AND(MONTH(E418)&gt;=8,MONTH(E418)&lt;9),AND(MONTH(F418)&gt;=8,MONTH(F418)&lt;9)),(NETWORKDAYS(E418,F418,Lister!$D$7:$D$13)-P418)*N418/NETWORKDAYS(Lister!$D$20,Lister!$E$20,Lister!$D$7:$D$13),IF(AND(MONTH(E418)=7,MONTH(F418)=8),(NETWORKDAYS(Lister!$D$20,F418,Lister!$D$7:$D$13)-P418)*N418/NETWORKDAYS(Lister!$D$20,Lister!$E$20,Lister!$D$7:$D$13),IF(AND(MONTH(E418)=7,MONTH(F418)=7),0)))),0),"")</f>
        <v/>
      </c>
      <c r="U418" s="78" t="str">
        <f>IF(Ansøgning!U400="","",Ansøgning!U400)</f>
        <v/>
      </c>
      <c r="V418" s="119" t="str">
        <f t="shared" si="42"/>
        <v/>
      </c>
      <c r="W418" s="120" t="str">
        <f t="shared" si="43"/>
        <v/>
      </c>
      <c r="X418" s="42" t="str">
        <f t="shared" si="44"/>
        <v/>
      </c>
    </row>
    <row r="419" spans="1:24" x14ac:dyDescent="0.25">
      <c r="A419" s="13" t="str">
        <f t="shared" si="45"/>
        <v/>
      </c>
      <c r="B419" s="75" t="str">
        <f>IF(Ansøgning!B401="","",Ansøgning!B401)</f>
        <v/>
      </c>
      <c r="C419" s="75" t="str">
        <f>IF(Ansøgning!C401="","",Ansøgning!C401)</f>
        <v/>
      </c>
      <c r="D419" s="75" t="str">
        <f>IF(Ansøgning!D401="","",Ansøgning!D401)</f>
        <v/>
      </c>
      <c r="E419" s="76" t="str">
        <f>IF(Ansøgning!E401="","",Ansøgning!E401)</f>
        <v/>
      </c>
      <c r="F419" s="76" t="str">
        <f>IF(Ansøgning!F401="","",Ansøgning!F401)</f>
        <v/>
      </c>
      <c r="G419" s="33" t="str">
        <f>IF(OR(E419="",F419=""),"",NETWORKDAYS(E419,F419,Lister!$D$7:$D$13))</f>
        <v/>
      </c>
      <c r="H419" s="76" t="str">
        <f>IF(Ansøgning!H401="","",Ansøgning!H401)</f>
        <v/>
      </c>
      <c r="I419" s="32" t="str">
        <f t="shared" si="39"/>
        <v/>
      </c>
      <c r="J419" s="77" t="str">
        <f>IF(Ansøgning!J401="","",Ansøgning!J401)</f>
        <v/>
      </c>
      <c r="K419" s="77" t="str">
        <f>IF(Ansøgning!K401="","",Ansøgning!K401)</f>
        <v/>
      </c>
      <c r="L419" s="46" t="str">
        <f t="shared" si="40"/>
        <v/>
      </c>
      <c r="M419" s="78" t="str">
        <f>IF(Ansøgning!M401="","",Ansøgning!M401)</f>
        <v/>
      </c>
      <c r="N419" s="31" t="str">
        <f t="shared" si="41"/>
        <v/>
      </c>
      <c r="O419" s="78" t="str">
        <f>IF(Ansøgning!O401="","",Ansøgning!O401)</f>
        <v/>
      </c>
      <c r="P419" s="78" t="str">
        <f>IF(Ansøgning!P401="","",Ansøgning!P401)</f>
        <v/>
      </c>
      <c r="Q419" s="78" t="str">
        <f>IF(Ansøgning!Q401="","",Ansøgning!Q401)</f>
        <v/>
      </c>
      <c r="R419" s="78" t="str">
        <f>IF(Ansøgning!R401="","",Ansøgning!R401)</f>
        <v/>
      </c>
      <c r="S419" s="46" t="str">
        <f>IFERROR(MAX(IF(OR(O419="",P419=""),"",IF(AND(AND(MONTH(E419)&gt;=7,MONTH(E419)&lt;8),AND(MONTH(F419)&gt;=7,MONTH(F419)&lt;8)),(NETWORKDAYS(E419,F419,Lister!$D$7:$D$13)-O419)*N419/NETWORKDAYS(Lister!$D$19,Lister!$E$19,Lister!$D$7:$D$13),IF(AND(AND(MONTH(E419)&gt;=7,MONTH(E419)&lt;8),MONTH(F419)&gt;7),(NETWORKDAYS(E419,Lister!$E$19,Lister!$D$7:$D$13)-O419)*N419/NETWORKDAYS(Lister!$D$19,Lister!$E$19,Lister!$D$7:$D$13),IF(MONTH(E419)&gt;7,0)))),0),"")</f>
        <v/>
      </c>
      <c r="T419" s="46" t="str">
        <f>IFERROR(MAX(IF(OR(O419="",P419=""),"",IF(AND(AND(MONTH(E419)&gt;=8,MONTH(E419)&lt;9),AND(MONTH(F419)&gt;=8,MONTH(F419)&lt;9)),(NETWORKDAYS(E419,F419,Lister!$D$7:$D$13)-P419)*N419/NETWORKDAYS(Lister!$D$20,Lister!$E$20,Lister!$D$7:$D$13),IF(AND(MONTH(E419)=7,MONTH(F419)=8),(NETWORKDAYS(Lister!$D$20,F419,Lister!$D$7:$D$13)-P419)*N419/NETWORKDAYS(Lister!$D$20,Lister!$E$20,Lister!$D$7:$D$13),IF(AND(MONTH(E419)=7,MONTH(F419)=7),0)))),0),"")</f>
        <v/>
      </c>
      <c r="U419" s="78" t="str">
        <f>IF(Ansøgning!U401="","",Ansøgning!U401)</f>
        <v/>
      </c>
      <c r="V419" s="119" t="str">
        <f t="shared" si="42"/>
        <v/>
      </c>
      <c r="W419" s="120" t="str">
        <f t="shared" si="43"/>
        <v/>
      </c>
      <c r="X419" s="42" t="str">
        <f t="shared" si="44"/>
        <v/>
      </c>
    </row>
    <row r="420" spans="1:24" x14ac:dyDescent="0.25">
      <c r="A420" s="13" t="str">
        <f t="shared" si="45"/>
        <v/>
      </c>
      <c r="B420" s="75" t="str">
        <f>IF(Ansøgning!B402="","",Ansøgning!B402)</f>
        <v/>
      </c>
      <c r="C420" s="75" t="str">
        <f>IF(Ansøgning!C402="","",Ansøgning!C402)</f>
        <v/>
      </c>
      <c r="D420" s="75" t="str">
        <f>IF(Ansøgning!D402="","",Ansøgning!D402)</f>
        <v/>
      </c>
      <c r="E420" s="76" t="str">
        <f>IF(Ansøgning!E402="","",Ansøgning!E402)</f>
        <v/>
      </c>
      <c r="F420" s="76" t="str">
        <f>IF(Ansøgning!F402="","",Ansøgning!F402)</f>
        <v/>
      </c>
      <c r="G420" s="33" t="str">
        <f>IF(OR(E420="",F420=""),"",NETWORKDAYS(E420,F420,Lister!$D$7:$D$13))</f>
        <v/>
      </c>
      <c r="H420" s="76" t="str">
        <f>IF(Ansøgning!H402="","",Ansøgning!H402)</f>
        <v/>
      </c>
      <c r="I420" s="32" t="str">
        <f t="shared" si="39"/>
        <v/>
      </c>
      <c r="J420" s="77" t="str">
        <f>IF(Ansøgning!J402="","",Ansøgning!J402)</f>
        <v/>
      </c>
      <c r="K420" s="77" t="str">
        <f>IF(Ansøgning!K402="","",Ansøgning!K402)</f>
        <v/>
      </c>
      <c r="L420" s="46" t="str">
        <f t="shared" si="40"/>
        <v/>
      </c>
      <c r="M420" s="78" t="str">
        <f>IF(Ansøgning!M402="","",Ansøgning!M402)</f>
        <v/>
      </c>
      <c r="N420" s="31" t="str">
        <f t="shared" si="41"/>
        <v/>
      </c>
      <c r="O420" s="78" t="str">
        <f>IF(Ansøgning!O402="","",Ansøgning!O402)</f>
        <v/>
      </c>
      <c r="P420" s="78" t="str">
        <f>IF(Ansøgning!P402="","",Ansøgning!P402)</f>
        <v/>
      </c>
      <c r="Q420" s="78" t="str">
        <f>IF(Ansøgning!Q402="","",Ansøgning!Q402)</f>
        <v/>
      </c>
      <c r="R420" s="78" t="str">
        <f>IF(Ansøgning!R402="","",Ansøgning!R402)</f>
        <v/>
      </c>
      <c r="S420" s="46" t="str">
        <f>IFERROR(MAX(IF(OR(O420="",P420=""),"",IF(AND(AND(MONTH(E420)&gt;=7,MONTH(E420)&lt;8),AND(MONTH(F420)&gt;=7,MONTH(F420)&lt;8)),(NETWORKDAYS(E420,F420,Lister!$D$7:$D$13)-O420)*N420/NETWORKDAYS(Lister!$D$19,Lister!$E$19,Lister!$D$7:$D$13),IF(AND(AND(MONTH(E420)&gt;=7,MONTH(E420)&lt;8),MONTH(F420)&gt;7),(NETWORKDAYS(E420,Lister!$E$19,Lister!$D$7:$D$13)-O420)*N420/NETWORKDAYS(Lister!$D$19,Lister!$E$19,Lister!$D$7:$D$13),IF(MONTH(E420)&gt;7,0)))),0),"")</f>
        <v/>
      </c>
      <c r="T420" s="46" t="str">
        <f>IFERROR(MAX(IF(OR(O420="",P420=""),"",IF(AND(AND(MONTH(E420)&gt;=8,MONTH(E420)&lt;9),AND(MONTH(F420)&gt;=8,MONTH(F420)&lt;9)),(NETWORKDAYS(E420,F420,Lister!$D$7:$D$13)-P420)*N420/NETWORKDAYS(Lister!$D$20,Lister!$E$20,Lister!$D$7:$D$13),IF(AND(MONTH(E420)=7,MONTH(F420)=8),(NETWORKDAYS(Lister!$D$20,F420,Lister!$D$7:$D$13)-P420)*N420/NETWORKDAYS(Lister!$D$20,Lister!$E$20,Lister!$D$7:$D$13),IF(AND(MONTH(E420)=7,MONTH(F420)=7),0)))),0),"")</f>
        <v/>
      </c>
      <c r="U420" s="78" t="str">
        <f>IF(Ansøgning!U402="","",Ansøgning!U402)</f>
        <v/>
      </c>
      <c r="V420" s="119" t="str">
        <f t="shared" si="42"/>
        <v/>
      </c>
      <c r="W420" s="120" t="str">
        <f t="shared" si="43"/>
        <v/>
      </c>
      <c r="X420" s="42" t="str">
        <f t="shared" si="44"/>
        <v/>
      </c>
    </row>
    <row r="421" spans="1:24" x14ac:dyDescent="0.25">
      <c r="A421" s="13" t="str">
        <f t="shared" si="45"/>
        <v/>
      </c>
      <c r="B421" s="75" t="str">
        <f>IF(Ansøgning!B403="","",Ansøgning!B403)</f>
        <v/>
      </c>
      <c r="C421" s="75" t="str">
        <f>IF(Ansøgning!C403="","",Ansøgning!C403)</f>
        <v/>
      </c>
      <c r="D421" s="75" t="str">
        <f>IF(Ansøgning!D403="","",Ansøgning!D403)</f>
        <v/>
      </c>
      <c r="E421" s="76" t="str">
        <f>IF(Ansøgning!E403="","",Ansøgning!E403)</f>
        <v/>
      </c>
      <c r="F421" s="76" t="str">
        <f>IF(Ansøgning!F403="","",Ansøgning!F403)</f>
        <v/>
      </c>
      <c r="G421" s="33" t="str">
        <f>IF(OR(E421="",F421=""),"",NETWORKDAYS(E421,F421,Lister!$D$7:$D$13))</f>
        <v/>
      </c>
      <c r="H421" s="76" t="str">
        <f>IF(Ansøgning!H403="","",Ansøgning!H403)</f>
        <v/>
      </c>
      <c r="I421" s="32" t="str">
        <f t="shared" si="39"/>
        <v/>
      </c>
      <c r="J421" s="77" t="str">
        <f>IF(Ansøgning!J403="","",Ansøgning!J403)</f>
        <v/>
      </c>
      <c r="K421" s="77" t="str">
        <f>IF(Ansøgning!K403="","",Ansøgning!K403)</f>
        <v/>
      </c>
      <c r="L421" s="46" t="str">
        <f t="shared" si="40"/>
        <v/>
      </c>
      <c r="M421" s="78" t="str">
        <f>IF(Ansøgning!M403="","",Ansøgning!M403)</f>
        <v/>
      </c>
      <c r="N421" s="31" t="str">
        <f t="shared" si="41"/>
        <v/>
      </c>
      <c r="O421" s="78" t="str">
        <f>IF(Ansøgning!O403="","",Ansøgning!O403)</f>
        <v/>
      </c>
      <c r="P421" s="78" t="str">
        <f>IF(Ansøgning!P403="","",Ansøgning!P403)</f>
        <v/>
      </c>
      <c r="Q421" s="78" t="str">
        <f>IF(Ansøgning!Q403="","",Ansøgning!Q403)</f>
        <v/>
      </c>
      <c r="R421" s="78" t="str">
        <f>IF(Ansøgning!R403="","",Ansøgning!R403)</f>
        <v/>
      </c>
      <c r="S421" s="46" t="str">
        <f>IFERROR(MAX(IF(OR(O421="",P421=""),"",IF(AND(AND(MONTH(E421)&gt;=7,MONTH(E421)&lt;8),AND(MONTH(F421)&gt;=7,MONTH(F421)&lt;8)),(NETWORKDAYS(E421,F421,Lister!$D$7:$D$13)-O421)*N421/NETWORKDAYS(Lister!$D$19,Lister!$E$19,Lister!$D$7:$D$13),IF(AND(AND(MONTH(E421)&gt;=7,MONTH(E421)&lt;8),MONTH(F421)&gt;7),(NETWORKDAYS(E421,Lister!$E$19,Lister!$D$7:$D$13)-O421)*N421/NETWORKDAYS(Lister!$D$19,Lister!$E$19,Lister!$D$7:$D$13),IF(MONTH(E421)&gt;7,0)))),0),"")</f>
        <v/>
      </c>
      <c r="T421" s="46" t="str">
        <f>IFERROR(MAX(IF(OR(O421="",P421=""),"",IF(AND(AND(MONTH(E421)&gt;=8,MONTH(E421)&lt;9),AND(MONTH(F421)&gt;=8,MONTH(F421)&lt;9)),(NETWORKDAYS(E421,F421,Lister!$D$7:$D$13)-P421)*N421/NETWORKDAYS(Lister!$D$20,Lister!$E$20,Lister!$D$7:$D$13),IF(AND(MONTH(E421)=7,MONTH(F421)=8),(NETWORKDAYS(Lister!$D$20,F421,Lister!$D$7:$D$13)-P421)*N421/NETWORKDAYS(Lister!$D$20,Lister!$E$20,Lister!$D$7:$D$13),IF(AND(MONTH(E421)=7,MONTH(F421)=7),0)))),0),"")</f>
        <v/>
      </c>
      <c r="U421" s="78" t="str">
        <f>IF(Ansøgning!U403="","",Ansøgning!U403)</f>
        <v/>
      </c>
      <c r="V421" s="119" t="str">
        <f t="shared" si="42"/>
        <v/>
      </c>
      <c r="W421" s="120" t="str">
        <f t="shared" si="43"/>
        <v/>
      </c>
      <c r="X421" s="42" t="str">
        <f t="shared" si="44"/>
        <v/>
      </c>
    </row>
    <row r="422" spans="1:24" x14ac:dyDescent="0.25">
      <c r="A422" s="13" t="str">
        <f t="shared" si="45"/>
        <v/>
      </c>
      <c r="B422" s="75" t="str">
        <f>IF(Ansøgning!B404="","",Ansøgning!B404)</f>
        <v/>
      </c>
      <c r="C422" s="75" t="str">
        <f>IF(Ansøgning!C404="","",Ansøgning!C404)</f>
        <v/>
      </c>
      <c r="D422" s="75" t="str">
        <f>IF(Ansøgning!D404="","",Ansøgning!D404)</f>
        <v/>
      </c>
      <c r="E422" s="76" t="str">
        <f>IF(Ansøgning!E404="","",Ansøgning!E404)</f>
        <v/>
      </c>
      <c r="F422" s="76" t="str">
        <f>IF(Ansøgning!F404="","",Ansøgning!F404)</f>
        <v/>
      </c>
      <c r="G422" s="33" t="str">
        <f>IF(OR(E422="",F422=""),"",NETWORKDAYS(E422,F422,Lister!$D$7:$D$13))</f>
        <v/>
      </c>
      <c r="H422" s="76" t="str">
        <f>IF(Ansøgning!H404="","",Ansøgning!H404)</f>
        <v/>
      </c>
      <c r="I422" s="32" t="str">
        <f t="shared" si="39"/>
        <v/>
      </c>
      <c r="J422" s="77" t="str">
        <f>IF(Ansøgning!J404="","",Ansøgning!J404)</f>
        <v/>
      </c>
      <c r="K422" s="77" t="str">
        <f>IF(Ansøgning!K404="","",Ansøgning!K404)</f>
        <v/>
      </c>
      <c r="L422" s="46" t="str">
        <f t="shared" si="40"/>
        <v/>
      </c>
      <c r="M422" s="78" t="str">
        <f>IF(Ansøgning!M404="","",Ansøgning!M404)</f>
        <v/>
      </c>
      <c r="N422" s="31" t="str">
        <f t="shared" si="41"/>
        <v/>
      </c>
      <c r="O422" s="78" t="str">
        <f>IF(Ansøgning!O404="","",Ansøgning!O404)</f>
        <v/>
      </c>
      <c r="P422" s="78" t="str">
        <f>IF(Ansøgning!P404="","",Ansøgning!P404)</f>
        <v/>
      </c>
      <c r="Q422" s="78" t="str">
        <f>IF(Ansøgning!Q404="","",Ansøgning!Q404)</f>
        <v/>
      </c>
      <c r="R422" s="78" t="str">
        <f>IF(Ansøgning!R404="","",Ansøgning!R404)</f>
        <v/>
      </c>
      <c r="S422" s="46" t="str">
        <f>IFERROR(MAX(IF(OR(O422="",P422=""),"",IF(AND(AND(MONTH(E422)&gt;=7,MONTH(E422)&lt;8),AND(MONTH(F422)&gt;=7,MONTH(F422)&lt;8)),(NETWORKDAYS(E422,F422,Lister!$D$7:$D$13)-O422)*N422/NETWORKDAYS(Lister!$D$19,Lister!$E$19,Lister!$D$7:$D$13),IF(AND(AND(MONTH(E422)&gt;=7,MONTH(E422)&lt;8),MONTH(F422)&gt;7),(NETWORKDAYS(E422,Lister!$E$19,Lister!$D$7:$D$13)-O422)*N422/NETWORKDAYS(Lister!$D$19,Lister!$E$19,Lister!$D$7:$D$13),IF(MONTH(E422)&gt;7,0)))),0),"")</f>
        <v/>
      </c>
      <c r="T422" s="46" t="str">
        <f>IFERROR(MAX(IF(OR(O422="",P422=""),"",IF(AND(AND(MONTH(E422)&gt;=8,MONTH(E422)&lt;9),AND(MONTH(F422)&gt;=8,MONTH(F422)&lt;9)),(NETWORKDAYS(E422,F422,Lister!$D$7:$D$13)-P422)*N422/NETWORKDAYS(Lister!$D$20,Lister!$E$20,Lister!$D$7:$D$13),IF(AND(MONTH(E422)=7,MONTH(F422)=8),(NETWORKDAYS(Lister!$D$20,F422,Lister!$D$7:$D$13)-P422)*N422/NETWORKDAYS(Lister!$D$20,Lister!$E$20,Lister!$D$7:$D$13),IF(AND(MONTH(E422)=7,MONTH(F422)=7),0)))),0),"")</f>
        <v/>
      </c>
      <c r="U422" s="78" t="str">
        <f>IF(Ansøgning!U404="","",Ansøgning!U404)</f>
        <v/>
      </c>
      <c r="V422" s="119" t="str">
        <f t="shared" si="42"/>
        <v/>
      </c>
      <c r="W422" s="120" t="str">
        <f t="shared" si="43"/>
        <v/>
      </c>
      <c r="X422" s="42" t="str">
        <f t="shared" si="44"/>
        <v/>
      </c>
    </row>
    <row r="423" spans="1:24" x14ac:dyDescent="0.25">
      <c r="A423" s="13" t="str">
        <f t="shared" si="45"/>
        <v/>
      </c>
      <c r="B423" s="75" t="str">
        <f>IF(Ansøgning!B405="","",Ansøgning!B405)</f>
        <v/>
      </c>
      <c r="C423" s="75" t="str">
        <f>IF(Ansøgning!C405="","",Ansøgning!C405)</f>
        <v/>
      </c>
      <c r="D423" s="75" t="str">
        <f>IF(Ansøgning!D405="","",Ansøgning!D405)</f>
        <v/>
      </c>
      <c r="E423" s="76" t="str">
        <f>IF(Ansøgning!E405="","",Ansøgning!E405)</f>
        <v/>
      </c>
      <c r="F423" s="76" t="str">
        <f>IF(Ansøgning!F405="","",Ansøgning!F405)</f>
        <v/>
      </c>
      <c r="G423" s="33" t="str">
        <f>IF(OR(E423="",F423=""),"",NETWORKDAYS(E423,F423,Lister!$D$7:$D$13))</f>
        <v/>
      </c>
      <c r="H423" s="76" t="str">
        <f>IF(Ansøgning!H405="","",Ansøgning!H405)</f>
        <v/>
      </c>
      <c r="I423" s="32" t="str">
        <f t="shared" ref="I423:I486" si="46">IF(H423="","",IF(H423="Funktionær",0.75,IF(H423="Ikke-funktionær",0.9,IF(H423="Elev/lærling",0.9))))</f>
        <v/>
      </c>
      <c r="J423" s="77" t="str">
        <f>IF(Ansøgning!J405="","",Ansøgning!J405)</f>
        <v/>
      </c>
      <c r="K423" s="77" t="str">
        <f>IF(Ansøgning!K405="","",Ansøgning!K405)</f>
        <v/>
      </c>
      <c r="L423" s="46" t="str">
        <f t="shared" ref="L423:L486" si="47">IF(J423="","",J423-K423)</f>
        <v/>
      </c>
      <c r="M423" s="78" t="str">
        <f>IF(Ansøgning!M405="","",Ansøgning!M405)</f>
        <v/>
      </c>
      <c r="N423" s="31" t="str">
        <f t="shared" ref="N423:N486" si="48">IF(B423="","",IF(L423*I423&gt;30000*IF(M423&gt;37,37,M423)/37,30000*IF(M423&gt;37,37,M423)/37,L423*I423))</f>
        <v/>
      </c>
      <c r="O423" s="78" t="str">
        <f>IF(Ansøgning!O405="","",Ansøgning!O405)</f>
        <v/>
      </c>
      <c r="P423" s="78" t="str">
        <f>IF(Ansøgning!P405="","",Ansøgning!P405)</f>
        <v/>
      </c>
      <c r="Q423" s="78" t="str">
        <f>IF(Ansøgning!Q405="","",Ansøgning!Q405)</f>
        <v/>
      </c>
      <c r="R423" s="78" t="str">
        <f>IF(Ansøgning!R405="","",Ansøgning!R405)</f>
        <v/>
      </c>
      <c r="S423" s="46" t="str">
        <f>IFERROR(MAX(IF(OR(O423="",P423=""),"",IF(AND(AND(MONTH(E423)&gt;=7,MONTH(E423)&lt;8),AND(MONTH(F423)&gt;=7,MONTH(F423)&lt;8)),(NETWORKDAYS(E423,F423,Lister!$D$7:$D$13)-O423)*N423/NETWORKDAYS(Lister!$D$19,Lister!$E$19,Lister!$D$7:$D$13),IF(AND(AND(MONTH(E423)&gt;=7,MONTH(E423)&lt;8),MONTH(F423)&gt;7),(NETWORKDAYS(E423,Lister!$E$19,Lister!$D$7:$D$13)-O423)*N423/NETWORKDAYS(Lister!$D$19,Lister!$E$19,Lister!$D$7:$D$13),IF(MONTH(E423)&gt;7,0)))),0),"")</f>
        <v/>
      </c>
      <c r="T423" s="46" t="str">
        <f>IFERROR(MAX(IF(OR(O423="",P423=""),"",IF(AND(AND(MONTH(E423)&gt;=8,MONTH(E423)&lt;9),AND(MONTH(F423)&gt;=8,MONTH(F423)&lt;9)),(NETWORKDAYS(E423,F423,Lister!$D$7:$D$13)-P423)*N423/NETWORKDAYS(Lister!$D$20,Lister!$E$20,Lister!$D$7:$D$13),IF(AND(MONTH(E423)=7,MONTH(F423)=8),(NETWORKDAYS(Lister!$D$20,F423,Lister!$D$7:$D$13)-P423)*N423/NETWORKDAYS(Lister!$D$20,Lister!$E$20,Lister!$D$7:$D$13),IF(AND(MONTH(E423)=7,MONTH(F423)=7),0)))),0),"")</f>
        <v/>
      </c>
      <c r="U423" s="78" t="str">
        <f>IF(Ansøgning!U405="","",Ansøgning!U405)</f>
        <v/>
      </c>
      <c r="V423" s="119" t="str">
        <f t="shared" ref="V423:V486" si="49">IFERROR(21/31*N423,"")</f>
        <v/>
      </c>
      <c r="W423" s="120" t="str">
        <f t="shared" ref="W423:W486" si="50">IFERROR(MAX(IF(AND(ISNUMBER(Q423),ISNUMBER(R423)),IF(S423+T423-V423&gt;N423,N423,S423-T423),""),0),"")</f>
        <v/>
      </c>
      <c r="X423" s="42" t="str">
        <f t="shared" ref="X423:X486" si="51">IF(W423="","",W423-U423)</f>
        <v/>
      </c>
    </row>
    <row r="424" spans="1:24" x14ac:dyDescent="0.25">
      <c r="A424" s="13" t="str">
        <f t="shared" ref="A424:A487" si="52">IF(B424="","",A423+1)</f>
        <v/>
      </c>
      <c r="B424" s="75" t="str">
        <f>IF(Ansøgning!B406="","",Ansøgning!B406)</f>
        <v/>
      </c>
      <c r="C424" s="75" t="str">
        <f>IF(Ansøgning!C406="","",Ansøgning!C406)</f>
        <v/>
      </c>
      <c r="D424" s="75" t="str">
        <f>IF(Ansøgning!D406="","",Ansøgning!D406)</f>
        <v/>
      </c>
      <c r="E424" s="76" t="str">
        <f>IF(Ansøgning!E406="","",Ansøgning!E406)</f>
        <v/>
      </c>
      <c r="F424" s="76" t="str">
        <f>IF(Ansøgning!F406="","",Ansøgning!F406)</f>
        <v/>
      </c>
      <c r="G424" s="33" t="str">
        <f>IF(OR(E424="",F424=""),"",NETWORKDAYS(E424,F424,Lister!$D$7:$D$13))</f>
        <v/>
      </c>
      <c r="H424" s="76" t="str">
        <f>IF(Ansøgning!H406="","",Ansøgning!H406)</f>
        <v/>
      </c>
      <c r="I424" s="32" t="str">
        <f t="shared" si="46"/>
        <v/>
      </c>
      <c r="J424" s="77" t="str">
        <f>IF(Ansøgning!J406="","",Ansøgning!J406)</f>
        <v/>
      </c>
      <c r="K424" s="77" t="str">
        <f>IF(Ansøgning!K406="","",Ansøgning!K406)</f>
        <v/>
      </c>
      <c r="L424" s="46" t="str">
        <f t="shared" si="47"/>
        <v/>
      </c>
      <c r="M424" s="78" t="str">
        <f>IF(Ansøgning!M406="","",Ansøgning!M406)</f>
        <v/>
      </c>
      <c r="N424" s="31" t="str">
        <f t="shared" si="48"/>
        <v/>
      </c>
      <c r="O424" s="78" t="str">
        <f>IF(Ansøgning!O406="","",Ansøgning!O406)</f>
        <v/>
      </c>
      <c r="P424" s="78" t="str">
        <f>IF(Ansøgning!P406="","",Ansøgning!P406)</f>
        <v/>
      </c>
      <c r="Q424" s="78" t="str">
        <f>IF(Ansøgning!Q406="","",Ansøgning!Q406)</f>
        <v/>
      </c>
      <c r="R424" s="78" t="str">
        <f>IF(Ansøgning!R406="","",Ansøgning!R406)</f>
        <v/>
      </c>
      <c r="S424" s="46" t="str">
        <f>IFERROR(MAX(IF(OR(O424="",P424=""),"",IF(AND(AND(MONTH(E424)&gt;=7,MONTH(E424)&lt;8),AND(MONTH(F424)&gt;=7,MONTH(F424)&lt;8)),(NETWORKDAYS(E424,F424,Lister!$D$7:$D$13)-O424)*N424/NETWORKDAYS(Lister!$D$19,Lister!$E$19,Lister!$D$7:$D$13),IF(AND(AND(MONTH(E424)&gt;=7,MONTH(E424)&lt;8),MONTH(F424)&gt;7),(NETWORKDAYS(E424,Lister!$E$19,Lister!$D$7:$D$13)-O424)*N424/NETWORKDAYS(Lister!$D$19,Lister!$E$19,Lister!$D$7:$D$13),IF(MONTH(E424)&gt;7,0)))),0),"")</f>
        <v/>
      </c>
      <c r="T424" s="46" t="str">
        <f>IFERROR(MAX(IF(OR(O424="",P424=""),"",IF(AND(AND(MONTH(E424)&gt;=8,MONTH(E424)&lt;9),AND(MONTH(F424)&gt;=8,MONTH(F424)&lt;9)),(NETWORKDAYS(E424,F424,Lister!$D$7:$D$13)-P424)*N424/NETWORKDAYS(Lister!$D$20,Lister!$E$20,Lister!$D$7:$D$13),IF(AND(MONTH(E424)=7,MONTH(F424)=8),(NETWORKDAYS(Lister!$D$20,F424,Lister!$D$7:$D$13)-P424)*N424/NETWORKDAYS(Lister!$D$20,Lister!$E$20,Lister!$D$7:$D$13),IF(AND(MONTH(E424)=7,MONTH(F424)=7),0)))),0),"")</f>
        <v/>
      </c>
      <c r="U424" s="78" t="str">
        <f>IF(Ansøgning!U406="","",Ansøgning!U406)</f>
        <v/>
      </c>
      <c r="V424" s="119" t="str">
        <f t="shared" si="49"/>
        <v/>
      </c>
      <c r="W424" s="120" t="str">
        <f t="shared" si="50"/>
        <v/>
      </c>
      <c r="X424" s="42" t="str">
        <f t="shared" si="51"/>
        <v/>
      </c>
    </row>
    <row r="425" spans="1:24" x14ac:dyDescent="0.25">
      <c r="A425" s="13" t="str">
        <f t="shared" si="52"/>
        <v/>
      </c>
      <c r="B425" s="75" t="str">
        <f>IF(Ansøgning!B407="","",Ansøgning!B407)</f>
        <v/>
      </c>
      <c r="C425" s="75" t="str">
        <f>IF(Ansøgning!C407="","",Ansøgning!C407)</f>
        <v/>
      </c>
      <c r="D425" s="75" t="str">
        <f>IF(Ansøgning!D407="","",Ansøgning!D407)</f>
        <v/>
      </c>
      <c r="E425" s="76" t="str">
        <f>IF(Ansøgning!E407="","",Ansøgning!E407)</f>
        <v/>
      </c>
      <c r="F425" s="76" t="str">
        <f>IF(Ansøgning!F407="","",Ansøgning!F407)</f>
        <v/>
      </c>
      <c r="G425" s="33" t="str">
        <f>IF(OR(E425="",F425=""),"",NETWORKDAYS(E425,F425,Lister!$D$7:$D$13))</f>
        <v/>
      </c>
      <c r="H425" s="76" t="str">
        <f>IF(Ansøgning!H407="","",Ansøgning!H407)</f>
        <v/>
      </c>
      <c r="I425" s="32" t="str">
        <f t="shared" si="46"/>
        <v/>
      </c>
      <c r="J425" s="77" t="str">
        <f>IF(Ansøgning!J407="","",Ansøgning!J407)</f>
        <v/>
      </c>
      <c r="K425" s="77" t="str">
        <f>IF(Ansøgning!K407="","",Ansøgning!K407)</f>
        <v/>
      </c>
      <c r="L425" s="46" t="str">
        <f t="shared" si="47"/>
        <v/>
      </c>
      <c r="M425" s="78" t="str">
        <f>IF(Ansøgning!M407="","",Ansøgning!M407)</f>
        <v/>
      </c>
      <c r="N425" s="31" t="str">
        <f t="shared" si="48"/>
        <v/>
      </c>
      <c r="O425" s="78" t="str">
        <f>IF(Ansøgning!O407="","",Ansøgning!O407)</f>
        <v/>
      </c>
      <c r="P425" s="78" t="str">
        <f>IF(Ansøgning!P407="","",Ansøgning!P407)</f>
        <v/>
      </c>
      <c r="Q425" s="78" t="str">
        <f>IF(Ansøgning!Q407="","",Ansøgning!Q407)</f>
        <v/>
      </c>
      <c r="R425" s="78" t="str">
        <f>IF(Ansøgning!R407="","",Ansøgning!R407)</f>
        <v/>
      </c>
      <c r="S425" s="46" t="str">
        <f>IFERROR(MAX(IF(OR(O425="",P425=""),"",IF(AND(AND(MONTH(E425)&gt;=7,MONTH(E425)&lt;8),AND(MONTH(F425)&gt;=7,MONTH(F425)&lt;8)),(NETWORKDAYS(E425,F425,Lister!$D$7:$D$13)-O425)*N425/NETWORKDAYS(Lister!$D$19,Lister!$E$19,Lister!$D$7:$D$13),IF(AND(AND(MONTH(E425)&gt;=7,MONTH(E425)&lt;8),MONTH(F425)&gt;7),(NETWORKDAYS(E425,Lister!$E$19,Lister!$D$7:$D$13)-O425)*N425/NETWORKDAYS(Lister!$D$19,Lister!$E$19,Lister!$D$7:$D$13),IF(MONTH(E425)&gt;7,0)))),0),"")</f>
        <v/>
      </c>
      <c r="T425" s="46" t="str">
        <f>IFERROR(MAX(IF(OR(O425="",P425=""),"",IF(AND(AND(MONTH(E425)&gt;=8,MONTH(E425)&lt;9),AND(MONTH(F425)&gt;=8,MONTH(F425)&lt;9)),(NETWORKDAYS(E425,F425,Lister!$D$7:$D$13)-P425)*N425/NETWORKDAYS(Lister!$D$20,Lister!$E$20,Lister!$D$7:$D$13),IF(AND(MONTH(E425)=7,MONTH(F425)=8),(NETWORKDAYS(Lister!$D$20,F425,Lister!$D$7:$D$13)-P425)*N425/NETWORKDAYS(Lister!$D$20,Lister!$E$20,Lister!$D$7:$D$13),IF(AND(MONTH(E425)=7,MONTH(F425)=7),0)))),0),"")</f>
        <v/>
      </c>
      <c r="U425" s="78" t="str">
        <f>IF(Ansøgning!U407="","",Ansøgning!U407)</f>
        <v/>
      </c>
      <c r="V425" s="119" t="str">
        <f t="shared" si="49"/>
        <v/>
      </c>
      <c r="W425" s="120" t="str">
        <f t="shared" si="50"/>
        <v/>
      </c>
      <c r="X425" s="42" t="str">
        <f t="shared" si="51"/>
        <v/>
      </c>
    </row>
    <row r="426" spans="1:24" x14ac:dyDescent="0.25">
      <c r="A426" s="13" t="str">
        <f t="shared" si="52"/>
        <v/>
      </c>
      <c r="B426" s="75" t="str">
        <f>IF(Ansøgning!B408="","",Ansøgning!B408)</f>
        <v/>
      </c>
      <c r="C426" s="75" t="str">
        <f>IF(Ansøgning!C408="","",Ansøgning!C408)</f>
        <v/>
      </c>
      <c r="D426" s="75" t="str">
        <f>IF(Ansøgning!D408="","",Ansøgning!D408)</f>
        <v/>
      </c>
      <c r="E426" s="76" t="str">
        <f>IF(Ansøgning!E408="","",Ansøgning!E408)</f>
        <v/>
      </c>
      <c r="F426" s="76" t="str">
        <f>IF(Ansøgning!F408="","",Ansøgning!F408)</f>
        <v/>
      </c>
      <c r="G426" s="33" t="str">
        <f>IF(OR(E426="",F426=""),"",NETWORKDAYS(E426,F426,Lister!$D$7:$D$13))</f>
        <v/>
      </c>
      <c r="H426" s="76" t="str">
        <f>IF(Ansøgning!H408="","",Ansøgning!H408)</f>
        <v/>
      </c>
      <c r="I426" s="32" t="str">
        <f t="shared" si="46"/>
        <v/>
      </c>
      <c r="J426" s="77" t="str">
        <f>IF(Ansøgning!J408="","",Ansøgning!J408)</f>
        <v/>
      </c>
      <c r="K426" s="77" t="str">
        <f>IF(Ansøgning!K408="","",Ansøgning!K408)</f>
        <v/>
      </c>
      <c r="L426" s="46" t="str">
        <f t="shared" si="47"/>
        <v/>
      </c>
      <c r="M426" s="78" t="str">
        <f>IF(Ansøgning!M408="","",Ansøgning!M408)</f>
        <v/>
      </c>
      <c r="N426" s="31" t="str">
        <f t="shared" si="48"/>
        <v/>
      </c>
      <c r="O426" s="78" t="str">
        <f>IF(Ansøgning!O408="","",Ansøgning!O408)</f>
        <v/>
      </c>
      <c r="P426" s="78" t="str">
        <f>IF(Ansøgning!P408="","",Ansøgning!P408)</f>
        <v/>
      </c>
      <c r="Q426" s="78" t="str">
        <f>IF(Ansøgning!Q408="","",Ansøgning!Q408)</f>
        <v/>
      </c>
      <c r="R426" s="78" t="str">
        <f>IF(Ansøgning!R408="","",Ansøgning!R408)</f>
        <v/>
      </c>
      <c r="S426" s="46" t="str">
        <f>IFERROR(MAX(IF(OR(O426="",P426=""),"",IF(AND(AND(MONTH(E426)&gt;=7,MONTH(E426)&lt;8),AND(MONTH(F426)&gt;=7,MONTH(F426)&lt;8)),(NETWORKDAYS(E426,F426,Lister!$D$7:$D$13)-O426)*N426/NETWORKDAYS(Lister!$D$19,Lister!$E$19,Lister!$D$7:$D$13),IF(AND(AND(MONTH(E426)&gt;=7,MONTH(E426)&lt;8),MONTH(F426)&gt;7),(NETWORKDAYS(E426,Lister!$E$19,Lister!$D$7:$D$13)-O426)*N426/NETWORKDAYS(Lister!$D$19,Lister!$E$19,Lister!$D$7:$D$13),IF(MONTH(E426)&gt;7,0)))),0),"")</f>
        <v/>
      </c>
      <c r="T426" s="46" t="str">
        <f>IFERROR(MAX(IF(OR(O426="",P426=""),"",IF(AND(AND(MONTH(E426)&gt;=8,MONTH(E426)&lt;9),AND(MONTH(F426)&gt;=8,MONTH(F426)&lt;9)),(NETWORKDAYS(E426,F426,Lister!$D$7:$D$13)-P426)*N426/NETWORKDAYS(Lister!$D$20,Lister!$E$20,Lister!$D$7:$D$13),IF(AND(MONTH(E426)=7,MONTH(F426)=8),(NETWORKDAYS(Lister!$D$20,F426,Lister!$D$7:$D$13)-P426)*N426/NETWORKDAYS(Lister!$D$20,Lister!$E$20,Lister!$D$7:$D$13),IF(AND(MONTH(E426)=7,MONTH(F426)=7),0)))),0),"")</f>
        <v/>
      </c>
      <c r="U426" s="78" t="str">
        <f>IF(Ansøgning!U408="","",Ansøgning!U408)</f>
        <v/>
      </c>
      <c r="V426" s="119" t="str">
        <f t="shared" si="49"/>
        <v/>
      </c>
      <c r="W426" s="120" t="str">
        <f t="shared" si="50"/>
        <v/>
      </c>
      <c r="X426" s="42" t="str">
        <f t="shared" si="51"/>
        <v/>
      </c>
    </row>
    <row r="427" spans="1:24" x14ac:dyDescent="0.25">
      <c r="A427" s="13" t="str">
        <f t="shared" si="52"/>
        <v/>
      </c>
      <c r="B427" s="75" t="str">
        <f>IF(Ansøgning!B409="","",Ansøgning!B409)</f>
        <v/>
      </c>
      <c r="C427" s="75" t="str">
        <f>IF(Ansøgning!C409="","",Ansøgning!C409)</f>
        <v/>
      </c>
      <c r="D427" s="75" t="str">
        <f>IF(Ansøgning!D409="","",Ansøgning!D409)</f>
        <v/>
      </c>
      <c r="E427" s="76" t="str">
        <f>IF(Ansøgning!E409="","",Ansøgning!E409)</f>
        <v/>
      </c>
      <c r="F427" s="76" t="str">
        <f>IF(Ansøgning!F409="","",Ansøgning!F409)</f>
        <v/>
      </c>
      <c r="G427" s="33" t="str">
        <f>IF(OR(E427="",F427=""),"",NETWORKDAYS(E427,F427,Lister!$D$7:$D$13))</f>
        <v/>
      </c>
      <c r="H427" s="76" t="str">
        <f>IF(Ansøgning!H409="","",Ansøgning!H409)</f>
        <v/>
      </c>
      <c r="I427" s="32" t="str">
        <f t="shared" si="46"/>
        <v/>
      </c>
      <c r="J427" s="77" t="str">
        <f>IF(Ansøgning!J409="","",Ansøgning!J409)</f>
        <v/>
      </c>
      <c r="K427" s="77" t="str">
        <f>IF(Ansøgning!K409="","",Ansøgning!K409)</f>
        <v/>
      </c>
      <c r="L427" s="46" t="str">
        <f t="shared" si="47"/>
        <v/>
      </c>
      <c r="M427" s="78" t="str">
        <f>IF(Ansøgning!M409="","",Ansøgning!M409)</f>
        <v/>
      </c>
      <c r="N427" s="31" t="str">
        <f t="shared" si="48"/>
        <v/>
      </c>
      <c r="O427" s="78" t="str">
        <f>IF(Ansøgning!O409="","",Ansøgning!O409)</f>
        <v/>
      </c>
      <c r="P427" s="78" t="str">
        <f>IF(Ansøgning!P409="","",Ansøgning!P409)</f>
        <v/>
      </c>
      <c r="Q427" s="78" t="str">
        <f>IF(Ansøgning!Q409="","",Ansøgning!Q409)</f>
        <v/>
      </c>
      <c r="R427" s="78" t="str">
        <f>IF(Ansøgning!R409="","",Ansøgning!R409)</f>
        <v/>
      </c>
      <c r="S427" s="46" t="str">
        <f>IFERROR(MAX(IF(OR(O427="",P427=""),"",IF(AND(AND(MONTH(E427)&gt;=7,MONTH(E427)&lt;8),AND(MONTH(F427)&gt;=7,MONTH(F427)&lt;8)),(NETWORKDAYS(E427,F427,Lister!$D$7:$D$13)-O427)*N427/NETWORKDAYS(Lister!$D$19,Lister!$E$19,Lister!$D$7:$D$13),IF(AND(AND(MONTH(E427)&gt;=7,MONTH(E427)&lt;8),MONTH(F427)&gt;7),(NETWORKDAYS(E427,Lister!$E$19,Lister!$D$7:$D$13)-O427)*N427/NETWORKDAYS(Lister!$D$19,Lister!$E$19,Lister!$D$7:$D$13),IF(MONTH(E427)&gt;7,0)))),0),"")</f>
        <v/>
      </c>
      <c r="T427" s="46" t="str">
        <f>IFERROR(MAX(IF(OR(O427="",P427=""),"",IF(AND(AND(MONTH(E427)&gt;=8,MONTH(E427)&lt;9),AND(MONTH(F427)&gt;=8,MONTH(F427)&lt;9)),(NETWORKDAYS(E427,F427,Lister!$D$7:$D$13)-P427)*N427/NETWORKDAYS(Lister!$D$20,Lister!$E$20,Lister!$D$7:$D$13),IF(AND(MONTH(E427)=7,MONTH(F427)=8),(NETWORKDAYS(Lister!$D$20,F427,Lister!$D$7:$D$13)-P427)*N427/NETWORKDAYS(Lister!$D$20,Lister!$E$20,Lister!$D$7:$D$13),IF(AND(MONTH(E427)=7,MONTH(F427)=7),0)))),0),"")</f>
        <v/>
      </c>
      <c r="U427" s="78" t="str">
        <f>IF(Ansøgning!U409="","",Ansøgning!U409)</f>
        <v/>
      </c>
      <c r="V427" s="119" t="str">
        <f t="shared" si="49"/>
        <v/>
      </c>
      <c r="W427" s="120" t="str">
        <f t="shared" si="50"/>
        <v/>
      </c>
      <c r="X427" s="42" t="str">
        <f t="shared" si="51"/>
        <v/>
      </c>
    </row>
    <row r="428" spans="1:24" x14ac:dyDescent="0.25">
      <c r="A428" s="13" t="str">
        <f t="shared" si="52"/>
        <v/>
      </c>
      <c r="B428" s="75" t="str">
        <f>IF(Ansøgning!B410="","",Ansøgning!B410)</f>
        <v/>
      </c>
      <c r="C428" s="75" t="str">
        <f>IF(Ansøgning!C410="","",Ansøgning!C410)</f>
        <v/>
      </c>
      <c r="D428" s="75" t="str">
        <f>IF(Ansøgning!D410="","",Ansøgning!D410)</f>
        <v/>
      </c>
      <c r="E428" s="76" t="str">
        <f>IF(Ansøgning!E410="","",Ansøgning!E410)</f>
        <v/>
      </c>
      <c r="F428" s="76" t="str">
        <f>IF(Ansøgning!F410="","",Ansøgning!F410)</f>
        <v/>
      </c>
      <c r="G428" s="33" t="str">
        <f>IF(OR(E428="",F428=""),"",NETWORKDAYS(E428,F428,Lister!$D$7:$D$13))</f>
        <v/>
      </c>
      <c r="H428" s="76" t="str">
        <f>IF(Ansøgning!H410="","",Ansøgning!H410)</f>
        <v/>
      </c>
      <c r="I428" s="32" t="str">
        <f t="shared" si="46"/>
        <v/>
      </c>
      <c r="J428" s="77" t="str">
        <f>IF(Ansøgning!J410="","",Ansøgning!J410)</f>
        <v/>
      </c>
      <c r="K428" s="77" t="str">
        <f>IF(Ansøgning!K410="","",Ansøgning!K410)</f>
        <v/>
      </c>
      <c r="L428" s="46" t="str">
        <f t="shared" si="47"/>
        <v/>
      </c>
      <c r="M428" s="78" t="str">
        <f>IF(Ansøgning!M410="","",Ansøgning!M410)</f>
        <v/>
      </c>
      <c r="N428" s="31" t="str">
        <f t="shared" si="48"/>
        <v/>
      </c>
      <c r="O428" s="78" t="str">
        <f>IF(Ansøgning!O410="","",Ansøgning!O410)</f>
        <v/>
      </c>
      <c r="P428" s="78" t="str">
        <f>IF(Ansøgning!P410="","",Ansøgning!P410)</f>
        <v/>
      </c>
      <c r="Q428" s="78" t="str">
        <f>IF(Ansøgning!Q410="","",Ansøgning!Q410)</f>
        <v/>
      </c>
      <c r="R428" s="78" t="str">
        <f>IF(Ansøgning!R410="","",Ansøgning!R410)</f>
        <v/>
      </c>
      <c r="S428" s="46" t="str">
        <f>IFERROR(MAX(IF(OR(O428="",P428=""),"",IF(AND(AND(MONTH(E428)&gt;=7,MONTH(E428)&lt;8),AND(MONTH(F428)&gt;=7,MONTH(F428)&lt;8)),(NETWORKDAYS(E428,F428,Lister!$D$7:$D$13)-O428)*N428/NETWORKDAYS(Lister!$D$19,Lister!$E$19,Lister!$D$7:$D$13),IF(AND(AND(MONTH(E428)&gt;=7,MONTH(E428)&lt;8),MONTH(F428)&gt;7),(NETWORKDAYS(E428,Lister!$E$19,Lister!$D$7:$D$13)-O428)*N428/NETWORKDAYS(Lister!$D$19,Lister!$E$19,Lister!$D$7:$D$13),IF(MONTH(E428)&gt;7,0)))),0),"")</f>
        <v/>
      </c>
      <c r="T428" s="46" t="str">
        <f>IFERROR(MAX(IF(OR(O428="",P428=""),"",IF(AND(AND(MONTH(E428)&gt;=8,MONTH(E428)&lt;9),AND(MONTH(F428)&gt;=8,MONTH(F428)&lt;9)),(NETWORKDAYS(E428,F428,Lister!$D$7:$D$13)-P428)*N428/NETWORKDAYS(Lister!$D$20,Lister!$E$20,Lister!$D$7:$D$13),IF(AND(MONTH(E428)=7,MONTH(F428)=8),(NETWORKDAYS(Lister!$D$20,F428,Lister!$D$7:$D$13)-P428)*N428/NETWORKDAYS(Lister!$D$20,Lister!$E$20,Lister!$D$7:$D$13),IF(AND(MONTH(E428)=7,MONTH(F428)=7),0)))),0),"")</f>
        <v/>
      </c>
      <c r="U428" s="78" t="str">
        <f>IF(Ansøgning!U410="","",Ansøgning!U410)</f>
        <v/>
      </c>
      <c r="V428" s="119" t="str">
        <f t="shared" si="49"/>
        <v/>
      </c>
      <c r="W428" s="120" t="str">
        <f t="shared" si="50"/>
        <v/>
      </c>
      <c r="X428" s="42" t="str">
        <f t="shared" si="51"/>
        <v/>
      </c>
    </row>
    <row r="429" spans="1:24" x14ac:dyDescent="0.25">
      <c r="A429" s="13" t="str">
        <f t="shared" si="52"/>
        <v/>
      </c>
      <c r="B429" s="75" t="str">
        <f>IF(Ansøgning!B411="","",Ansøgning!B411)</f>
        <v/>
      </c>
      <c r="C429" s="75" t="str">
        <f>IF(Ansøgning!C411="","",Ansøgning!C411)</f>
        <v/>
      </c>
      <c r="D429" s="75" t="str">
        <f>IF(Ansøgning!D411="","",Ansøgning!D411)</f>
        <v/>
      </c>
      <c r="E429" s="76" t="str">
        <f>IF(Ansøgning!E411="","",Ansøgning!E411)</f>
        <v/>
      </c>
      <c r="F429" s="76" t="str">
        <f>IF(Ansøgning!F411="","",Ansøgning!F411)</f>
        <v/>
      </c>
      <c r="G429" s="33" t="str">
        <f>IF(OR(E429="",F429=""),"",NETWORKDAYS(E429,F429,Lister!$D$7:$D$13))</f>
        <v/>
      </c>
      <c r="H429" s="76" t="str">
        <f>IF(Ansøgning!H411="","",Ansøgning!H411)</f>
        <v/>
      </c>
      <c r="I429" s="32" t="str">
        <f t="shared" si="46"/>
        <v/>
      </c>
      <c r="J429" s="77" t="str">
        <f>IF(Ansøgning!J411="","",Ansøgning!J411)</f>
        <v/>
      </c>
      <c r="K429" s="77" t="str">
        <f>IF(Ansøgning!K411="","",Ansøgning!K411)</f>
        <v/>
      </c>
      <c r="L429" s="46" t="str">
        <f t="shared" si="47"/>
        <v/>
      </c>
      <c r="M429" s="78" t="str">
        <f>IF(Ansøgning!M411="","",Ansøgning!M411)</f>
        <v/>
      </c>
      <c r="N429" s="31" t="str">
        <f t="shared" si="48"/>
        <v/>
      </c>
      <c r="O429" s="78" t="str">
        <f>IF(Ansøgning!O411="","",Ansøgning!O411)</f>
        <v/>
      </c>
      <c r="P429" s="78" t="str">
        <f>IF(Ansøgning!P411="","",Ansøgning!P411)</f>
        <v/>
      </c>
      <c r="Q429" s="78" t="str">
        <f>IF(Ansøgning!Q411="","",Ansøgning!Q411)</f>
        <v/>
      </c>
      <c r="R429" s="78" t="str">
        <f>IF(Ansøgning!R411="","",Ansøgning!R411)</f>
        <v/>
      </c>
      <c r="S429" s="46" t="str">
        <f>IFERROR(MAX(IF(OR(O429="",P429=""),"",IF(AND(AND(MONTH(E429)&gt;=7,MONTH(E429)&lt;8),AND(MONTH(F429)&gt;=7,MONTH(F429)&lt;8)),(NETWORKDAYS(E429,F429,Lister!$D$7:$D$13)-O429)*N429/NETWORKDAYS(Lister!$D$19,Lister!$E$19,Lister!$D$7:$D$13),IF(AND(AND(MONTH(E429)&gt;=7,MONTH(E429)&lt;8),MONTH(F429)&gt;7),(NETWORKDAYS(E429,Lister!$E$19,Lister!$D$7:$D$13)-O429)*N429/NETWORKDAYS(Lister!$D$19,Lister!$E$19,Lister!$D$7:$D$13),IF(MONTH(E429)&gt;7,0)))),0),"")</f>
        <v/>
      </c>
      <c r="T429" s="46" t="str">
        <f>IFERROR(MAX(IF(OR(O429="",P429=""),"",IF(AND(AND(MONTH(E429)&gt;=8,MONTH(E429)&lt;9),AND(MONTH(F429)&gt;=8,MONTH(F429)&lt;9)),(NETWORKDAYS(E429,F429,Lister!$D$7:$D$13)-P429)*N429/NETWORKDAYS(Lister!$D$20,Lister!$E$20,Lister!$D$7:$D$13),IF(AND(MONTH(E429)=7,MONTH(F429)=8),(NETWORKDAYS(Lister!$D$20,F429,Lister!$D$7:$D$13)-P429)*N429/NETWORKDAYS(Lister!$D$20,Lister!$E$20,Lister!$D$7:$D$13),IF(AND(MONTH(E429)=7,MONTH(F429)=7),0)))),0),"")</f>
        <v/>
      </c>
      <c r="U429" s="78" t="str">
        <f>IF(Ansøgning!U411="","",Ansøgning!U411)</f>
        <v/>
      </c>
      <c r="V429" s="119" t="str">
        <f t="shared" si="49"/>
        <v/>
      </c>
      <c r="W429" s="120" t="str">
        <f t="shared" si="50"/>
        <v/>
      </c>
      <c r="X429" s="42" t="str">
        <f t="shared" si="51"/>
        <v/>
      </c>
    </row>
    <row r="430" spans="1:24" x14ac:dyDescent="0.25">
      <c r="A430" s="13" t="str">
        <f t="shared" si="52"/>
        <v/>
      </c>
      <c r="B430" s="75" t="str">
        <f>IF(Ansøgning!B412="","",Ansøgning!B412)</f>
        <v/>
      </c>
      <c r="C430" s="75" t="str">
        <f>IF(Ansøgning!C412="","",Ansøgning!C412)</f>
        <v/>
      </c>
      <c r="D430" s="75" t="str">
        <f>IF(Ansøgning!D412="","",Ansøgning!D412)</f>
        <v/>
      </c>
      <c r="E430" s="76" t="str">
        <f>IF(Ansøgning!E412="","",Ansøgning!E412)</f>
        <v/>
      </c>
      <c r="F430" s="76" t="str">
        <f>IF(Ansøgning!F412="","",Ansøgning!F412)</f>
        <v/>
      </c>
      <c r="G430" s="33" t="str">
        <f>IF(OR(E430="",F430=""),"",NETWORKDAYS(E430,F430,Lister!$D$7:$D$13))</f>
        <v/>
      </c>
      <c r="H430" s="76" t="str">
        <f>IF(Ansøgning!H412="","",Ansøgning!H412)</f>
        <v/>
      </c>
      <c r="I430" s="32" t="str">
        <f t="shared" si="46"/>
        <v/>
      </c>
      <c r="J430" s="77" t="str">
        <f>IF(Ansøgning!J412="","",Ansøgning!J412)</f>
        <v/>
      </c>
      <c r="K430" s="77" t="str">
        <f>IF(Ansøgning!K412="","",Ansøgning!K412)</f>
        <v/>
      </c>
      <c r="L430" s="46" t="str">
        <f t="shared" si="47"/>
        <v/>
      </c>
      <c r="M430" s="78" t="str">
        <f>IF(Ansøgning!M412="","",Ansøgning!M412)</f>
        <v/>
      </c>
      <c r="N430" s="31" t="str">
        <f t="shared" si="48"/>
        <v/>
      </c>
      <c r="O430" s="78" t="str">
        <f>IF(Ansøgning!O412="","",Ansøgning!O412)</f>
        <v/>
      </c>
      <c r="P430" s="78" t="str">
        <f>IF(Ansøgning!P412="","",Ansøgning!P412)</f>
        <v/>
      </c>
      <c r="Q430" s="78" t="str">
        <f>IF(Ansøgning!Q412="","",Ansøgning!Q412)</f>
        <v/>
      </c>
      <c r="R430" s="78" t="str">
        <f>IF(Ansøgning!R412="","",Ansøgning!R412)</f>
        <v/>
      </c>
      <c r="S430" s="46" t="str">
        <f>IFERROR(MAX(IF(OR(O430="",P430=""),"",IF(AND(AND(MONTH(E430)&gt;=7,MONTH(E430)&lt;8),AND(MONTH(F430)&gt;=7,MONTH(F430)&lt;8)),(NETWORKDAYS(E430,F430,Lister!$D$7:$D$13)-O430)*N430/NETWORKDAYS(Lister!$D$19,Lister!$E$19,Lister!$D$7:$D$13),IF(AND(AND(MONTH(E430)&gt;=7,MONTH(E430)&lt;8),MONTH(F430)&gt;7),(NETWORKDAYS(E430,Lister!$E$19,Lister!$D$7:$D$13)-O430)*N430/NETWORKDAYS(Lister!$D$19,Lister!$E$19,Lister!$D$7:$D$13),IF(MONTH(E430)&gt;7,0)))),0),"")</f>
        <v/>
      </c>
      <c r="T430" s="46" t="str">
        <f>IFERROR(MAX(IF(OR(O430="",P430=""),"",IF(AND(AND(MONTH(E430)&gt;=8,MONTH(E430)&lt;9),AND(MONTH(F430)&gt;=8,MONTH(F430)&lt;9)),(NETWORKDAYS(E430,F430,Lister!$D$7:$D$13)-P430)*N430/NETWORKDAYS(Lister!$D$20,Lister!$E$20,Lister!$D$7:$D$13),IF(AND(MONTH(E430)=7,MONTH(F430)=8),(NETWORKDAYS(Lister!$D$20,F430,Lister!$D$7:$D$13)-P430)*N430/NETWORKDAYS(Lister!$D$20,Lister!$E$20,Lister!$D$7:$D$13),IF(AND(MONTH(E430)=7,MONTH(F430)=7),0)))),0),"")</f>
        <v/>
      </c>
      <c r="U430" s="78" t="str">
        <f>IF(Ansøgning!U412="","",Ansøgning!U412)</f>
        <v/>
      </c>
      <c r="V430" s="119" t="str">
        <f t="shared" si="49"/>
        <v/>
      </c>
      <c r="W430" s="120" t="str">
        <f t="shared" si="50"/>
        <v/>
      </c>
      <c r="X430" s="42" t="str">
        <f t="shared" si="51"/>
        <v/>
      </c>
    </row>
    <row r="431" spans="1:24" x14ac:dyDescent="0.25">
      <c r="A431" s="13" t="str">
        <f t="shared" si="52"/>
        <v/>
      </c>
      <c r="B431" s="75" t="str">
        <f>IF(Ansøgning!B413="","",Ansøgning!B413)</f>
        <v/>
      </c>
      <c r="C431" s="75" t="str">
        <f>IF(Ansøgning!C413="","",Ansøgning!C413)</f>
        <v/>
      </c>
      <c r="D431" s="75" t="str">
        <f>IF(Ansøgning!D413="","",Ansøgning!D413)</f>
        <v/>
      </c>
      <c r="E431" s="76" t="str">
        <f>IF(Ansøgning!E413="","",Ansøgning!E413)</f>
        <v/>
      </c>
      <c r="F431" s="76" t="str">
        <f>IF(Ansøgning!F413="","",Ansøgning!F413)</f>
        <v/>
      </c>
      <c r="G431" s="33" t="str">
        <f>IF(OR(E431="",F431=""),"",NETWORKDAYS(E431,F431,Lister!$D$7:$D$13))</f>
        <v/>
      </c>
      <c r="H431" s="76" t="str">
        <f>IF(Ansøgning!H413="","",Ansøgning!H413)</f>
        <v/>
      </c>
      <c r="I431" s="32" t="str">
        <f t="shared" si="46"/>
        <v/>
      </c>
      <c r="J431" s="77" t="str">
        <f>IF(Ansøgning!J413="","",Ansøgning!J413)</f>
        <v/>
      </c>
      <c r="K431" s="77" t="str">
        <f>IF(Ansøgning!K413="","",Ansøgning!K413)</f>
        <v/>
      </c>
      <c r="L431" s="46" t="str">
        <f t="shared" si="47"/>
        <v/>
      </c>
      <c r="M431" s="78" t="str">
        <f>IF(Ansøgning!M413="","",Ansøgning!M413)</f>
        <v/>
      </c>
      <c r="N431" s="31" t="str">
        <f t="shared" si="48"/>
        <v/>
      </c>
      <c r="O431" s="78" t="str">
        <f>IF(Ansøgning!O413="","",Ansøgning!O413)</f>
        <v/>
      </c>
      <c r="P431" s="78" t="str">
        <f>IF(Ansøgning!P413="","",Ansøgning!P413)</f>
        <v/>
      </c>
      <c r="Q431" s="78" t="str">
        <f>IF(Ansøgning!Q413="","",Ansøgning!Q413)</f>
        <v/>
      </c>
      <c r="R431" s="78" t="str">
        <f>IF(Ansøgning!R413="","",Ansøgning!R413)</f>
        <v/>
      </c>
      <c r="S431" s="46" t="str">
        <f>IFERROR(MAX(IF(OR(O431="",P431=""),"",IF(AND(AND(MONTH(E431)&gt;=7,MONTH(E431)&lt;8),AND(MONTH(F431)&gt;=7,MONTH(F431)&lt;8)),(NETWORKDAYS(E431,F431,Lister!$D$7:$D$13)-O431)*N431/NETWORKDAYS(Lister!$D$19,Lister!$E$19,Lister!$D$7:$D$13),IF(AND(AND(MONTH(E431)&gt;=7,MONTH(E431)&lt;8),MONTH(F431)&gt;7),(NETWORKDAYS(E431,Lister!$E$19,Lister!$D$7:$D$13)-O431)*N431/NETWORKDAYS(Lister!$D$19,Lister!$E$19,Lister!$D$7:$D$13),IF(MONTH(E431)&gt;7,0)))),0),"")</f>
        <v/>
      </c>
      <c r="T431" s="46" t="str">
        <f>IFERROR(MAX(IF(OR(O431="",P431=""),"",IF(AND(AND(MONTH(E431)&gt;=8,MONTH(E431)&lt;9),AND(MONTH(F431)&gt;=8,MONTH(F431)&lt;9)),(NETWORKDAYS(E431,F431,Lister!$D$7:$D$13)-P431)*N431/NETWORKDAYS(Lister!$D$20,Lister!$E$20,Lister!$D$7:$D$13),IF(AND(MONTH(E431)=7,MONTH(F431)=8),(NETWORKDAYS(Lister!$D$20,F431,Lister!$D$7:$D$13)-P431)*N431/NETWORKDAYS(Lister!$D$20,Lister!$E$20,Lister!$D$7:$D$13),IF(AND(MONTH(E431)=7,MONTH(F431)=7),0)))),0),"")</f>
        <v/>
      </c>
      <c r="U431" s="78" t="str">
        <f>IF(Ansøgning!U413="","",Ansøgning!U413)</f>
        <v/>
      </c>
      <c r="V431" s="119" t="str">
        <f t="shared" si="49"/>
        <v/>
      </c>
      <c r="W431" s="120" t="str">
        <f t="shared" si="50"/>
        <v/>
      </c>
      <c r="X431" s="42" t="str">
        <f t="shared" si="51"/>
        <v/>
      </c>
    </row>
    <row r="432" spans="1:24" x14ac:dyDescent="0.25">
      <c r="A432" s="13" t="str">
        <f t="shared" si="52"/>
        <v/>
      </c>
      <c r="B432" s="75" t="str">
        <f>IF(Ansøgning!B414="","",Ansøgning!B414)</f>
        <v/>
      </c>
      <c r="C432" s="75" t="str">
        <f>IF(Ansøgning!C414="","",Ansøgning!C414)</f>
        <v/>
      </c>
      <c r="D432" s="75" t="str">
        <f>IF(Ansøgning!D414="","",Ansøgning!D414)</f>
        <v/>
      </c>
      <c r="E432" s="76" t="str">
        <f>IF(Ansøgning!E414="","",Ansøgning!E414)</f>
        <v/>
      </c>
      <c r="F432" s="76" t="str">
        <f>IF(Ansøgning!F414="","",Ansøgning!F414)</f>
        <v/>
      </c>
      <c r="G432" s="33" t="str">
        <f>IF(OR(E432="",F432=""),"",NETWORKDAYS(E432,F432,Lister!$D$7:$D$13))</f>
        <v/>
      </c>
      <c r="H432" s="76" t="str">
        <f>IF(Ansøgning!H414="","",Ansøgning!H414)</f>
        <v/>
      </c>
      <c r="I432" s="32" t="str">
        <f t="shared" si="46"/>
        <v/>
      </c>
      <c r="J432" s="77" t="str">
        <f>IF(Ansøgning!J414="","",Ansøgning!J414)</f>
        <v/>
      </c>
      <c r="K432" s="77" t="str">
        <f>IF(Ansøgning!K414="","",Ansøgning!K414)</f>
        <v/>
      </c>
      <c r="L432" s="46" t="str">
        <f t="shared" si="47"/>
        <v/>
      </c>
      <c r="M432" s="78" t="str">
        <f>IF(Ansøgning!M414="","",Ansøgning!M414)</f>
        <v/>
      </c>
      <c r="N432" s="31" t="str">
        <f t="shared" si="48"/>
        <v/>
      </c>
      <c r="O432" s="78" t="str">
        <f>IF(Ansøgning!O414="","",Ansøgning!O414)</f>
        <v/>
      </c>
      <c r="P432" s="78" t="str">
        <f>IF(Ansøgning!P414="","",Ansøgning!P414)</f>
        <v/>
      </c>
      <c r="Q432" s="78" t="str">
        <f>IF(Ansøgning!Q414="","",Ansøgning!Q414)</f>
        <v/>
      </c>
      <c r="R432" s="78" t="str">
        <f>IF(Ansøgning!R414="","",Ansøgning!R414)</f>
        <v/>
      </c>
      <c r="S432" s="46" t="str">
        <f>IFERROR(MAX(IF(OR(O432="",P432=""),"",IF(AND(AND(MONTH(E432)&gt;=7,MONTH(E432)&lt;8),AND(MONTH(F432)&gt;=7,MONTH(F432)&lt;8)),(NETWORKDAYS(E432,F432,Lister!$D$7:$D$13)-O432)*N432/NETWORKDAYS(Lister!$D$19,Lister!$E$19,Lister!$D$7:$D$13),IF(AND(AND(MONTH(E432)&gt;=7,MONTH(E432)&lt;8),MONTH(F432)&gt;7),(NETWORKDAYS(E432,Lister!$E$19,Lister!$D$7:$D$13)-O432)*N432/NETWORKDAYS(Lister!$D$19,Lister!$E$19,Lister!$D$7:$D$13),IF(MONTH(E432)&gt;7,0)))),0),"")</f>
        <v/>
      </c>
      <c r="T432" s="46" t="str">
        <f>IFERROR(MAX(IF(OR(O432="",P432=""),"",IF(AND(AND(MONTH(E432)&gt;=8,MONTH(E432)&lt;9),AND(MONTH(F432)&gt;=8,MONTH(F432)&lt;9)),(NETWORKDAYS(E432,F432,Lister!$D$7:$D$13)-P432)*N432/NETWORKDAYS(Lister!$D$20,Lister!$E$20,Lister!$D$7:$D$13),IF(AND(MONTH(E432)=7,MONTH(F432)=8),(NETWORKDAYS(Lister!$D$20,F432,Lister!$D$7:$D$13)-P432)*N432/NETWORKDAYS(Lister!$D$20,Lister!$E$20,Lister!$D$7:$D$13),IF(AND(MONTH(E432)=7,MONTH(F432)=7),0)))),0),"")</f>
        <v/>
      </c>
      <c r="U432" s="78" t="str">
        <f>IF(Ansøgning!U414="","",Ansøgning!U414)</f>
        <v/>
      </c>
      <c r="V432" s="119" t="str">
        <f t="shared" si="49"/>
        <v/>
      </c>
      <c r="W432" s="120" t="str">
        <f t="shared" si="50"/>
        <v/>
      </c>
      <c r="X432" s="42" t="str">
        <f t="shared" si="51"/>
        <v/>
      </c>
    </row>
    <row r="433" spans="1:24" x14ac:dyDescent="0.25">
      <c r="A433" s="13" t="str">
        <f t="shared" si="52"/>
        <v/>
      </c>
      <c r="B433" s="75" t="str">
        <f>IF(Ansøgning!B415="","",Ansøgning!B415)</f>
        <v/>
      </c>
      <c r="C433" s="75" t="str">
        <f>IF(Ansøgning!C415="","",Ansøgning!C415)</f>
        <v/>
      </c>
      <c r="D433" s="75" t="str">
        <f>IF(Ansøgning!D415="","",Ansøgning!D415)</f>
        <v/>
      </c>
      <c r="E433" s="76" t="str">
        <f>IF(Ansøgning!E415="","",Ansøgning!E415)</f>
        <v/>
      </c>
      <c r="F433" s="76" t="str">
        <f>IF(Ansøgning!F415="","",Ansøgning!F415)</f>
        <v/>
      </c>
      <c r="G433" s="33" t="str">
        <f>IF(OR(E433="",F433=""),"",NETWORKDAYS(E433,F433,Lister!$D$7:$D$13))</f>
        <v/>
      </c>
      <c r="H433" s="76" t="str">
        <f>IF(Ansøgning!H415="","",Ansøgning!H415)</f>
        <v/>
      </c>
      <c r="I433" s="32" t="str">
        <f t="shared" si="46"/>
        <v/>
      </c>
      <c r="J433" s="77" t="str">
        <f>IF(Ansøgning!J415="","",Ansøgning!J415)</f>
        <v/>
      </c>
      <c r="K433" s="77" t="str">
        <f>IF(Ansøgning!K415="","",Ansøgning!K415)</f>
        <v/>
      </c>
      <c r="L433" s="46" t="str">
        <f t="shared" si="47"/>
        <v/>
      </c>
      <c r="M433" s="78" t="str">
        <f>IF(Ansøgning!M415="","",Ansøgning!M415)</f>
        <v/>
      </c>
      <c r="N433" s="31" t="str">
        <f t="shared" si="48"/>
        <v/>
      </c>
      <c r="O433" s="78" t="str">
        <f>IF(Ansøgning!O415="","",Ansøgning!O415)</f>
        <v/>
      </c>
      <c r="P433" s="78" t="str">
        <f>IF(Ansøgning!P415="","",Ansøgning!P415)</f>
        <v/>
      </c>
      <c r="Q433" s="78" t="str">
        <f>IF(Ansøgning!Q415="","",Ansøgning!Q415)</f>
        <v/>
      </c>
      <c r="R433" s="78" t="str">
        <f>IF(Ansøgning!R415="","",Ansøgning!R415)</f>
        <v/>
      </c>
      <c r="S433" s="46" t="str">
        <f>IFERROR(MAX(IF(OR(O433="",P433=""),"",IF(AND(AND(MONTH(E433)&gt;=7,MONTH(E433)&lt;8),AND(MONTH(F433)&gt;=7,MONTH(F433)&lt;8)),(NETWORKDAYS(E433,F433,Lister!$D$7:$D$13)-O433)*N433/NETWORKDAYS(Lister!$D$19,Lister!$E$19,Lister!$D$7:$D$13),IF(AND(AND(MONTH(E433)&gt;=7,MONTH(E433)&lt;8),MONTH(F433)&gt;7),(NETWORKDAYS(E433,Lister!$E$19,Lister!$D$7:$D$13)-O433)*N433/NETWORKDAYS(Lister!$D$19,Lister!$E$19,Lister!$D$7:$D$13),IF(MONTH(E433)&gt;7,0)))),0),"")</f>
        <v/>
      </c>
      <c r="T433" s="46" t="str">
        <f>IFERROR(MAX(IF(OR(O433="",P433=""),"",IF(AND(AND(MONTH(E433)&gt;=8,MONTH(E433)&lt;9),AND(MONTH(F433)&gt;=8,MONTH(F433)&lt;9)),(NETWORKDAYS(E433,F433,Lister!$D$7:$D$13)-P433)*N433/NETWORKDAYS(Lister!$D$20,Lister!$E$20,Lister!$D$7:$D$13),IF(AND(MONTH(E433)=7,MONTH(F433)=8),(NETWORKDAYS(Lister!$D$20,F433,Lister!$D$7:$D$13)-P433)*N433/NETWORKDAYS(Lister!$D$20,Lister!$E$20,Lister!$D$7:$D$13),IF(AND(MONTH(E433)=7,MONTH(F433)=7),0)))),0),"")</f>
        <v/>
      </c>
      <c r="U433" s="78" t="str">
        <f>IF(Ansøgning!U415="","",Ansøgning!U415)</f>
        <v/>
      </c>
      <c r="V433" s="119" t="str">
        <f t="shared" si="49"/>
        <v/>
      </c>
      <c r="W433" s="120" t="str">
        <f t="shared" si="50"/>
        <v/>
      </c>
      <c r="X433" s="42" t="str">
        <f t="shared" si="51"/>
        <v/>
      </c>
    </row>
    <row r="434" spans="1:24" x14ac:dyDescent="0.25">
      <c r="A434" s="13" t="str">
        <f t="shared" si="52"/>
        <v/>
      </c>
      <c r="B434" s="75" t="str">
        <f>IF(Ansøgning!B416="","",Ansøgning!B416)</f>
        <v/>
      </c>
      <c r="C434" s="75" t="str">
        <f>IF(Ansøgning!C416="","",Ansøgning!C416)</f>
        <v/>
      </c>
      <c r="D434" s="75" t="str">
        <f>IF(Ansøgning!D416="","",Ansøgning!D416)</f>
        <v/>
      </c>
      <c r="E434" s="76" t="str">
        <f>IF(Ansøgning!E416="","",Ansøgning!E416)</f>
        <v/>
      </c>
      <c r="F434" s="76" t="str">
        <f>IF(Ansøgning!F416="","",Ansøgning!F416)</f>
        <v/>
      </c>
      <c r="G434" s="33" t="str">
        <f>IF(OR(E434="",F434=""),"",NETWORKDAYS(E434,F434,Lister!$D$7:$D$13))</f>
        <v/>
      </c>
      <c r="H434" s="76" t="str">
        <f>IF(Ansøgning!H416="","",Ansøgning!H416)</f>
        <v/>
      </c>
      <c r="I434" s="32" t="str">
        <f t="shared" si="46"/>
        <v/>
      </c>
      <c r="J434" s="77" t="str">
        <f>IF(Ansøgning!J416="","",Ansøgning!J416)</f>
        <v/>
      </c>
      <c r="K434" s="77" t="str">
        <f>IF(Ansøgning!K416="","",Ansøgning!K416)</f>
        <v/>
      </c>
      <c r="L434" s="46" t="str">
        <f t="shared" si="47"/>
        <v/>
      </c>
      <c r="M434" s="78" t="str">
        <f>IF(Ansøgning!M416="","",Ansøgning!M416)</f>
        <v/>
      </c>
      <c r="N434" s="31" t="str">
        <f t="shared" si="48"/>
        <v/>
      </c>
      <c r="O434" s="78" t="str">
        <f>IF(Ansøgning!O416="","",Ansøgning!O416)</f>
        <v/>
      </c>
      <c r="P434" s="78" t="str">
        <f>IF(Ansøgning!P416="","",Ansøgning!P416)</f>
        <v/>
      </c>
      <c r="Q434" s="78" t="str">
        <f>IF(Ansøgning!Q416="","",Ansøgning!Q416)</f>
        <v/>
      </c>
      <c r="R434" s="78" t="str">
        <f>IF(Ansøgning!R416="","",Ansøgning!R416)</f>
        <v/>
      </c>
      <c r="S434" s="46" t="str">
        <f>IFERROR(MAX(IF(OR(O434="",P434=""),"",IF(AND(AND(MONTH(E434)&gt;=7,MONTH(E434)&lt;8),AND(MONTH(F434)&gt;=7,MONTH(F434)&lt;8)),(NETWORKDAYS(E434,F434,Lister!$D$7:$D$13)-O434)*N434/NETWORKDAYS(Lister!$D$19,Lister!$E$19,Lister!$D$7:$D$13),IF(AND(AND(MONTH(E434)&gt;=7,MONTH(E434)&lt;8),MONTH(F434)&gt;7),(NETWORKDAYS(E434,Lister!$E$19,Lister!$D$7:$D$13)-O434)*N434/NETWORKDAYS(Lister!$D$19,Lister!$E$19,Lister!$D$7:$D$13),IF(MONTH(E434)&gt;7,0)))),0),"")</f>
        <v/>
      </c>
      <c r="T434" s="46" t="str">
        <f>IFERROR(MAX(IF(OR(O434="",P434=""),"",IF(AND(AND(MONTH(E434)&gt;=8,MONTH(E434)&lt;9),AND(MONTH(F434)&gt;=8,MONTH(F434)&lt;9)),(NETWORKDAYS(E434,F434,Lister!$D$7:$D$13)-P434)*N434/NETWORKDAYS(Lister!$D$20,Lister!$E$20,Lister!$D$7:$D$13),IF(AND(MONTH(E434)=7,MONTH(F434)=8),(NETWORKDAYS(Lister!$D$20,F434,Lister!$D$7:$D$13)-P434)*N434/NETWORKDAYS(Lister!$D$20,Lister!$E$20,Lister!$D$7:$D$13),IF(AND(MONTH(E434)=7,MONTH(F434)=7),0)))),0),"")</f>
        <v/>
      </c>
      <c r="U434" s="78" t="str">
        <f>IF(Ansøgning!U416="","",Ansøgning!U416)</f>
        <v/>
      </c>
      <c r="V434" s="119" t="str">
        <f t="shared" si="49"/>
        <v/>
      </c>
      <c r="W434" s="120" t="str">
        <f t="shared" si="50"/>
        <v/>
      </c>
      <c r="X434" s="42" t="str">
        <f t="shared" si="51"/>
        <v/>
      </c>
    </row>
    <row r="435" spans="1:24" x14ac:dyDescent="0.25">
      <c r="A435" s="13" t="str">
        <f t="shared" si="52"/>
        <v/>
      </c>
      <c r="B435" s="75" t="str">
        <f>IF(Ansøgning!B417="","",Ansøgning!B417)</f>
        <v/>
      </c>
      <c r="C435" s="75" t="str">
        <f>IF(Ansøgning!C417="","",Ansøgning!C417)</f>
        <v/>
      </c>
      <c r="D435" s="75" t="str">
        <f>IF(Ansøgning!D417="","",Ansøgning!D417)</f>
        <v/>
      </c>
      <c r="E435" s="76" t="str">
        <f>IF(Ansøgning!E417="","",Ansøgning!E417)</f>
        <v/>
      </c>
      <c r="F435" s="76" t="str">
        <f>IF(Ansøgning!F417="","",Ansøgning!F417)</f>
        <v/>
      </c>
      <c r="G435" s="33" t="str">
        <f>IF(OR(E435="",F435=""),"",NETWORKDAYS(E435,F435,Lister!$D$7:$D$13))</f>
        <v/>
      </c>
      <c r="H435" s="76" t="str">
        <f>IF(Ansøgning!H417="","",Ansøgning!H417)</f>
        <v/>
      </c>
      <c r="I435" s="32" t="str">
        <f t="shared" si="46"/>
        <v/>
      </c>
      <c r="J435" s="77" t="str">
        <f>IF(Ansøgning!J417="","",Ansøgning!J417)</f>
        <v/>
      </c>
      <c r="K435" s="77" t="str">
        <f>IF(Ansøgning!K417="","",Ansøgning!K417)</f>
        <v/>
      </c>
      <c r="L435" s="46" t="str">
        <f t="shared" si="47"/>
        <v/>
      </c>
      <c r="M435" s="78" t="str">
        <f>IF(Ansøgning!M417="","",Ansøgning!M417)</f>
        <v/>
      </c>
      <c r="N435" s="31" t="str">
        <f t="shared" si="48"/>
        <v/>
      </c>
      <c r="O435" s="78" t="str">
        <f>IF(Ansøgning!O417="","",Ansøgning!O417)</f>
        <v/>
      </c>
      <c r="P435" s="78" t="str">
        <f>IF(Ansøgning!P417="","",Ansøgning!P417)</f>
        <v/>
      </c>
      <c r="Q435" s="78" t="str">
        <f>IF(Ansøgning!Q417="","",Ansøgning!Q417)</f>
        <v/>
      </c>
      <c r="R435" s="78" t="str">
        <f>IF(Ansøgning!R417="","",Ansøgning!R417)</f>
        <v/>
      </c>
      <c r="S435" s="46" t="str">
        <f>IFERROR(MAX(IF(OR(O435="",P435=""),"",IF(AND(AND(MONTH(E435)&gt;=7,MONTH(E435)&lt;8),AND(MONTH(F435)&gt;=7,MONTH(F435)&lt;8)),(NETWORKDAYS(E435,F435,Lister!$D$7:$D$13)-O435)*N435/NETWORKDAYS(Lister!$D$19,Lister!$E$19,Lister!$D$7:$D$13),IF(AND(AND(MONTH(E435)&gt;=7,MONTH(E435)&lt;8),MONTH(F435)&gt;7),(NETWORKDAYS(E435,Lister!$E$19,Lister!$D$7:$D$13)-O435)*N435/NETWORKDAYS(Lister!$D$19,Lister!$E$19,Lister!$D$7:$D$13),IF(MONTH(E435)&gt;7,0)))),0),"")</f>
        <v/>
      </c>
      <c r="T435" s="46" t="str">
        <f>IFERROR(MAX(IF(OR(O435="",P435=""),"",IF(AND(AND(MONTH(E435)&gt;=8,MONTH(E435)&lt;9),AND(MONTH(F435)&gt;=8,MONTH(F435)&lt;9)),(NETWORKDAYS(E435,F435,Lister!$D$7:$D$13)-P435)*N435/NETWORKDAYS(Lister!$D$20,Lister!$E$20,Lister!$D$7:$D$13),IF(AND(MONTH(E435)=7,MONTH(F435)=8),(NETWORKDAYS(Lister!$D$20,F435,Lister!$D$7:$D$13)-P435)*N435/NETWORKDAYS(Lister!$D$20,Lister!$E$20,Lister!$D$7:$D$13),IF(AND(MONTH(E435)=7,MONTH(F435)=7),0)))),0),"")</f>
        <v/>
      </c>
      <c r="U435" s="78" t="str">
        <f>IF(Ansøgning!U417="","",Ansøgning!U417)</f>
        <v/>
      </c>
      <c r="V435" s="119" t="str">
        <f t="shared" si="49"/>
        <v/>
      </c>
      <c r="W435" s="120" t="str">
        <f t="shared" si="50"/>
        <v/>
      </c>
      <c r="X435" s="42" t="str">
        <f t="shared" si="51"/>
        <v/>
      </c>
    </row>
    <row r="436" spans="1:24" x14ac:dyDescent="0.25">
      <c r="A436" s="13" t="str">
        <f t="shared" si="52"/>
        <v/>
      </c>
      <c r="B436" s="75" t="str">
        <f>IF(Ansøgning!B418="","",Ansøgning!B418)</f>
        <v/>
      </c>
      <c r="C436" s="75" t="str">
        <f>IF(Ansøgning!C418="","",Ansøgning!C418)</f>
        <v/>
      </c>
      <c r="D436" s="75" t="str">
        <f>IF(Ansøgning!D418="","",Ansøgning!D418)</f>
        <v/>
      </c>
      <c r="E436" s="76" t="str">
        <f>IF(Ansøgning!E418="","",Ansøgning!E418)</f>
        <v/>
      </c>
      <c r="F436" s="76" t="str">
        <f>IF(Ansøgning!F418="","",Ansøgning!F418)</f>
        <v/>
      </c>
      <c r="G436" s="33" t="str">
        <f>IF(OR(E436="",F436=""),"",NETWORKDAYS(E436,F436,Lister!$D$7:$D$13))</f>
        <v/>
      </c>
      <c r="H436" s="76" t="str">
        <f>IF(Ansøgning!H418="","",Ansøgning!H418)</f>
        <v/>
      </c>
      <c r="I436" s="32" t="str">
        <f t="shared" si="46"/>
        <v/>
      </c>
      <c r="J436" s="77" t="str">
        <f>IF(Ansøgning!J418="","",Ansøgning!J418)</f>
        <v/>
      </c>
      <c r="K436" s="77" t="str">
        <f>IF(Ansøgning!K418="","",Ansøgning!K418)</f>
        <v/>
      </c>
      <c r="L436" s="46" t="str">
        <f t="shared" si="47"/>
        <v/>
      </c>
      <c r="M436" s="78" t="str">
        <f>IF(Ansøgning!M418="","",Ansøgning!M418)</f>
        <v/>
      </c>
      <c r="N436" s="31" t="str">
        <f t="shared" si="48"/>
        <v/>
      </c>
      <c r="O436" s="78" t="str">
        <f>IF(Ansøgning!O418="","",Ansøgning!O418)</f>
        <v/>
      </c>
      <c r="P436" s="78" t="str">
        <f>IF(Ansøgning!P418="","",Ansøgning!P418)</f>
        <v/>
      </c>
      <c r="Q436" s="78" t="str">
        <f>IF(Ansøgning!Q418="","",Ansøgning!Q418)</f>
        <v/>
      </c>
      <c r="R436" s="78" t="str">
        <f>IF(Ansøgning!R418="","",Ansøgning!R418)</f>
        <v/>
      </c>
      <c r="S436" s="46" t="str">
        <f>IFERROR(MAX(IF(OR(O436="",P436=""),"",IF(AND(AND(MONTH(E436)&gt;=7,MONTH(E436)&lt;8),AND(MONTH(F436)&gt;=7,MONTH(F436)&lt;8)),(NETWORKDAYS(E436,F436,Lister!$D$7:$D$13)-O436)*N436/NETWORKDAYS(Lister!$D$19,Lister!$E$19,Lister!$D$7:$D$13),IF(AND(AND(MONTH(E436)&gt;=7,MONTH(E436)&lt;8),MONTH(F436)&gt;7),(NETWORKDAYS(E436,Lister!$E$19,Lister!$D$7:$D$13)-O436)*N436/NETWORKDAYS(Lister!$D$19,Lister!$E$19,Lister!$D$7:$D$13),IF(MONTH(E436)&gt;7,0)))),0),"")</f>
        <v/>
      </c>
      <c r="T436" s="46" t="str">
        <f>IFERROR(MAX(IF(OR(O436="",P436=""),"",IF(AND(AND(MONTH(E436)&gt;=8,MONTH(E436)&lt;9),AND(MONTH(F436)&gt;=8,MONTH(F436)&lt;9)),(NETWORKDAYS(E436,F436,Lister!$D$7:$D$13)-P436)*N436/NETWORKDAYS(Lister!$D$20,Lister!$E$20,Lister!$D$7:$D$13),IF(AND(MONTH(E436)=7,MONTH(F436)=8),(NETWORKDAYS(Lister!$D$20,F436,Lister!$D$7:$D$13)-P436)*N436/NETWORKDAYS(Lister!$D$20,Lister!$E$20,Lister!$D$7:$D$13),IF(AND(MONTH(E436)=7,MONTH(F436)=7),0)))),0),"")</f>
        <v/>
      </c>
      <c r="U436" s="78" t="str">
        <f>IF(Ansøgning!U418="","",Ansøgning!U418)</f>
        <v/>
      </c>
      <c r="V436" s="119" t="str">
        <f t="shared" si="49"/>
        <v/>
      </c>
      <c r="W436" s="120" t="str">
        <f t="shared" si="50"/>
        <v/>
      </c>
      <c r="X436" s="42" t="str">
        <f t="shared" si="51"/>
        <v/>
      </c>
    </row>
    <row r="437" spans="1:24" x14ac:dyDescent="0.25">
      <c r="A437" s="13" t="str">
        <f t="shared" si="52"/>
        <v/>
      </c>
      <c r="B437" s="75" t="str">
        <f>IF(Ansøgning!B419="","",Ansøgning!B419)</f>
        <v/>
      </c>
      <c r="C437" s="75" t="str">
        <f>IF(Ansøgning!C419="","",Ansøgning!C419)</f>
        <v/>
      </c>
      <c r="D437" s="75" t="str">
        <f>IF(Ansøgning!D419="","",Ansøgning!D419)</f>
        <v/>
      </c>
      <c r="E437" s="76" t="str">
        <f>IF(Ansøgning!E419="","",Ansøgning!E419)</f>
        <v/>
      </c>
      <c r="F437" s="76" t="str">
        <f>IF(Ansøgning!F419="","",Ansøgning!F419)</f>
        <v/>
      </c>
      <c r="G437" s="33" t="str">
        <f>IF(OR(E437="",F437=""),"",NETWORKDAYS(E437,F437,Lister!$D$7:$D$13))</f>
        <v/>
      </c>
      <c r="H437" s="76" t="str">
        <f>IF(Ansøgning!H419="","",Ansøgning!H419)</f>
        <v/>
      </c>
      <c r="I437" s="32" t="str">
        <f t="shared" si="46"/>
        <v/>
      </c>
      <c r="J437" s="77" t="str">
        <f>IF(Ansøgning!J419="","",Ansøgning!J419)</f>
        <v/>
      </c>
      <c r="K437" s="77" t="str">
        <f>IF(Ansøgning!K419="","",Ansøgning!K419)</f>
        <v/>
      </c>
      <c r="L437" s="46" t="str">
        <f t="shared" si="47"/>
        <v/>
      </c>
      <c r="M437" s="78" t="str">
        <f>IF(Ansøgning!M419="","",Ansøgning!M419)</f>
        <v/>
      </c>
      <c r="N437" s="31" t="str">
        <f t="shared" si="48"/>
        <v/>
      </c>
      <c r="O437" s="78" t="str">
        <f>IF(Ansøgning!O419="","",Ansøgning!O419)</f>
        <v/>
      </c>
      <c r="P437" s="78" t="str">
        <f>IF(Ansøgning!P419="","",Ansøgning!P419)</f>
        <v/>
      </c>
      <c r="Q437" s="78" t="str">
        <f>IF(Ansøgning!Q419="","",Ansøgning!Q419)</f>
        <v/>
      </c>
      <c r="R437" s="78" t="str">
        <f>IF(Ansøgning!R419="","",Ansøgning!R419)</f>
        <v/>
      </c>
      <c r="S437" s="46" t="str">
        <f>IFERROR(MAX(IF(OR(O437="",P437=""),"",IF(AND(AND(MONTH(E437)&gt;=7,MONTH(E437)&lt;8),AND(MONTH(F437)&gt;=7,MONTH(F437)&lt;8)),(NETWORKDAYS(E437,F437,Lister!$D$7:$D$13)-O437)*N437/NETWORKDAYS(Lister!$D$19,Lister!$E$19,Lister!$D$7:$D$13),IF(AND(AND(MONTH(E437)&gt;=7,MONTH(E437)&lt;8),MONTH(F437)&gt;7),(NETWORKDAYS(E437,Lister!$E$19,Lister!$D$7:$D$13)-O437)*N437/NETWORKDAYS(Lister!$D$19,Lister!$E$19,Lister!$D$7:$D$13),IF(MONTH(E437)&gt;7,0)))),0),"")</f>
        <v/>
      </c>
      <c r="T437" s="46" t="str">
        <f>IFERROR(MAX(IF(OR(O437="",P437=""),"",IF(AND(AND(MONTH(E437)&gt;=8,MONTH(E437)&lt;9),AND(MONTH(F437)&gt;=8,MONTH(F437)&lt;9)),(NETWORKDAYS(E437,F437,Lister!$D$7:$D$13)-P437)*N437/NETWORKDAYS(Lister!$D$20,Lister!$E$20,Lister!$D$7:$D$13),IF(AND(MONTH(E437)=7,MONTH(F437)=8),(NETWORKDAYS(Lister!$D$20,F437,Lister!$D$7:$D$13)-P437)*N437/NETWORKDAYS(Lister!$D$20,Lister!$E$20,Lister!$D$7:$D$13),IF(AND(MONTH(E437)=7,MONTH(F437)=7),0)))),0),"")</f>
        <v/>
      </c>
      <c r="U437" s="78" t="str">
        <f>IF(Ansøgning!U419="","",Ansøgning!U419)</f>
        <v/>
      </c>
      <c r="V437" s="119" t="str">
        <f t="shared" si="49"/>
        <v/>
      </c>
      <c r="W437" s="120" t="str">
        <f t="shared" si="50"/>
        <v/>
      </c>
      <c r="X437" s="42" t="str">
        <f t="shared" si="51"/>
        <v/>
      </c>
    </row>
    <row r="438" spans="1:24" x14ac:dyDescent="0.25">
      <c r="A438" s="13" t="str">
        <f t="shared" si="52"/>
        <v/>
      </c>
      <c r="B438" s="75" t="str">
        <f>IF(Ansøgning!B420="","",Ansøgning!B420)</f>
        <v/>
      </c>
      <c r="C438" s="75" t="str">
        <f>IF(Ansøgning!C420="","",Ansøgning!C420)</f>
        <v/>
      </c>
      <c r="D438" s="75" t="str">
        <f>IF(Ansøgning!D420="","",Ansøgning!D420)</f>
        <v/>
      </c>
      <c r="E438" s="76" t="str">
        <f>IF(Ansøgning!E420="","",Ansøgning!E420)</f>
        <v/>
      </c>
      <c r="F438" s="76" t="str">
        <f>IF(Ansøgning!F420="","",Ansøgning!F420)</f>
        <v/>
      </c>
      <c r="G438" s="33" t="str">
        <f>IF(OR(E438="",F438=""),"",NETWORKDAYS(E438,F438,Lister!$D$7:$D$13))</f>
        <v/>
      </c>
      <c r="H438" s="76" t="str">
        <f>IF(Ansøgning!H420="","",Ansøgning!H420)</f>
        <v/>
      </c>
      <c r="I438" s="32" t="str">
        <f t="shared" si="46"/>
        <v/>
      </c>
      <c r="J438" s="77" t="str">
        <f>IF(Ansøgning!J420="","",Ansøgning!J420)</f>
        <v/>
      </c>
      <c r="K438" s="77" t="str">
        <f>IF(Ansøgning!K420="","",Ansøgning!K420)</f>
        <v/>
      </c>
      <c r="L438" s="46" t="str">
        <f t="shared" si="47"/>
        <v/>
      </c>
      <c r="M438" s="78" t="str">
        <f>IF(Ansøgning!M420="","",Ansøgning!M420)</f>
        <v/>
      </c>
      <c r="N438" s="31" t="str">
        <f t="shared" si="48"/>
        <v/>
      </c>
      <c r="O438" s="78" t="str">
        <f>IF(Ansøgning!O420="","",Ansøgning!O420)</f>
        <v/>
      </c>
      <c r="P438" s="78" t="str">
        <f>IF(Ansøgning!P420="","",Ansøgning!P420)</f>
        <v/>
      </c>
      <c r="Q438" s="78" t="str">
        <f>IF(Ansøgning!Q420="","",Ansøgning!Q420)</f>
        <v/>
      </c>
      <c r="R438" s="78" t="str">
        <f>IF(Ansøgning!R420="","",Ansøgning!R420)</f>
        <v/>
      </c>
      <c r="S438" s="46" t="str">
        <f>IFERROR(MAX(IF(OR(O438="",P438=""),"",IF(AND(AND(MONTH(E438)&gt;=7,MONTH(E438)&lt;8),AND(MONTH(F438)&gt;=7,MONTH(F438)&lt;8)),(NETWORKDAYS(E438,F438,Lister!$D$7:$D$13)-O438)*N438/NETWORKDAYS(Lister!$D$19,Lister!$E$19,Lister!$D$7:$D$13),IF(AND(AND(MONTH(E438)&gt;=7,MONTH(E438)&lt;8),MONTH(F438)&gt;7),(NETWORKDAYS(E438,Lister!$E$19,Lister!$D$7:$D$13)-O438)*N438/NETWORKDAYS(Lister!$D$19,Lister!$E$19,Lister!$D$7:$D$13),IF(MONTH(E438)&gt;7,0)))),0),"")</f>
        <v/>
      </c>
      <c r="T438" s="46" t="str">
        <f>IFERROR(MAX(IF(OR(O438="",P438=""),"",IF(AND(AND(MONTH(E438)&gt;=8,MONTH(E438)&lt;9),AND(MONTH(F438)&gt;=8,MONTH(F438)&lt;9)),(NETWORKDAYS(E438,F438,Lister!$D$7:$D$13)-P438)*N438/NETWORKDAYS(Lister!$D$20,Lister!$E$20,Lister!$D$7:$D$13),IF(AND(MONTH(E438)=7,MONTH(F438)=8),(NETWORKDAYS(Lister!$D$20,F438,Lister!$D$7:$D$13)-P438)*N438/NETWORKDAYS(Lister!$D$20,Lister!$E$20,Lister!$D$7:$D$13),IF(AND(MONTH(E438)=7,MONTH(F438)=7),0)))),0),"")</f>
        <v/>
      </c>
      <c r="U438" s="78" t="str">
        <f>IF(Ansøgning!U420="","",Ansøgning!U420)</f>
        <v/>
      </c>
      <c r="V438" s="119" t="str">
        <f t="shared" si="49"/>
        <v/>
      </c>
      <c r="W438" s="120" t="str">
        <f t="shared" si="50"/>
        <v/>
      </c>
      <c r="X438" s="42" t="str">
        <f t="shared" si="51"/>
        <v/>
      </c>
    </row>
    <row r="439" spans="1:24" x14ac:dyDescent="0.25">
      <c r="A439" s="13" t="str">
        <f t="shared" si="52"/>
        <v/>
      </c>
      <c r="B439" s="75" t="str">
        <f>IF(Ansøgning!B421="","",Ansøgning!B421)</f>
        <v/>
      </c>
      <c r="C439" s="75" t="str">
        <f>IF(Ansøgning!C421="","",Ansøgning!C421)</f>
        <v/>
      </c>
      <c r="D439" s="75" t="str">
        <f>IF(Ansøgning!D421="","",Ansøgning!D421)</f>
        <v/>
      </c>
      <c r="E439" s="76" t="str">
        <f>IF(Ansøgning!E421="","",Ansøgning!E421)</f>
        <v/>
      </c>
      <c r="F439" s="76" t="str">
        <f>IF(Ansøgning!F421="","",Ansøgning!F421)</f>
        <v/>
      </c>
      <c r="G439" s="33" t="str">
        <f>IF(OR(E439="",F439=""),"",NETWORKDAYS(E439,F439,Lister!$D$7:$D$13))</f>
        <v/>
      </c>
      <c r="H439" s="76" t="str">
        <f>IF(Ansøgning!H421="","",Ansøgning!H421)</f>
        <v/>
      </c>
      <c r="I439" s="32" t="str">
        <f t="shared" si="46"/>
        <v/>
      </c>
      <c r="J439" s="77" t="str">
        <f>IF(Ansøgning!J421="","",Ansøgning!J421)</f>
        <v/>
      </c>
      <c r="K439" s="77" t="str">
        <f>IF(Ansøgning!K421="","",Ansøgning!K421)</f>
        <v/>
      </c>
      <c r="L439" s="46" t="str">
        <f t="shared" si="47"/>
        <v/>
      </c>
      <c r="M439" s="78" t="str">
        <f>IF(Ansøgning!M421="","",Ansøgning!M421)</f>
        <v/>
      </c>
      <c r="N439" s="31" t="str">
        <f t="shared" si="48"/>
        <v/>
      </c>
      <c r="O439" s="78" t="str">
        <f>IF(Ansøgning!O421="","",Ansøgning!O421)</f>
        <v/>
      </c>
      <c r="P439" s="78" t="str">
        <f>IF(Ansøgning!P421="","",Ansøgning!P421)</f>
        <v/>
      </c>
      <c r="Q439" s="78" t="str">
        <f>IF(Ansøgning!Q421="","",Ansøgning!Q421)</f>
        <v/>
      </c>
      <c r="R439" s="78" t="str">
        <f>IF(Ansøgning!R421="","",Ansøgning!R421)</f>
        <v/>
      </c>
      <c r="S439" s="46" t="str">
        <f>IFERROR(MAX(IF(OR(O439="",P439=""),"",IF(AND(AND(MONTH(E439)&gt;=7,MONTH(E439)&lt;8),AND(MONTH(F439)&gt;=7,MONTH(F439)&lt;8)),(NETWORKDAYS(E439,F439,Lister!$D$7:$D$13)-O439)*N439/NETWORKDAYS(Lister!$D$19,Lister!$E$19,Lister!$D$7:$D$13),IF(AND(AND(MONTH(E439)&gt;=7,MONTH(E439)&lt;8),MONTH(F439)&gt;7),(NETWORKDAYS(E439,Lister!$E$19,Lister!$D$7:$D$13)-O439)*N439/NETWORKDAYS(Lister!$D$19,Lister!$E$19,Lister!$D$7:$D$13),IF(MONTH(E439)&gt;7,0)))),0),"")</f>
        <v/>
      </c>
      <c r="T439" s="46" t="str">
        <f>IFERROR(MAX(IF(OR(O439="",P439=""),"",IF(AND(AND(MONTH(E439)&gt;=8,MONTH(E439)&lt;9),AND(MONTH(F439)&gt;=8,MONTH(F439)&lt;9)),(NETWORKDAYS(E439,F439,Lister!$D$7:$D$13)-P439)*N439/NETWORKDAYS(Lister!$D$20,Lister!$E$20,Lister!$D$7:$D$13),IF(AND(MONTH(E439)=7,MONTH(F439)=8),(NETWORKDAYS(Lister!$D$20,F439,Lister!$D$7:$D$13)-P439)*N439/NETWORKDAYS(Lister!$D$20,Lister!$E$20,Lister!$D$7:$D$13),IF(AND(MONTH(E439)=7,MONTH(F439)=7),0)))),0),"")</f>
        <v/>
      </c>
      <c r="U439" s="78" t="str">
        <f>IF(Ansøgning!U421="","",Ansøgning!U421)</f>
        <v/>
      </c>
      <c r="V439" s="119" t="str">
        <f t="shared" si="49"/>
        <v/>
      </c>
      <c r="W439" s="120" t="str">
        <f t="shared" si="50"/>
        <v/>
      </c>
      <c r="X439" s="42" t="str">
        <f t="shared" si="51"/>
        <v/>
      </c>
    </row>
    <row r="440" spans="1:24" x14ac:dyDescent="0.25">
      <c r="A440" s="13" t="str">
        <f t="shared" si="52"/>
        <v/>
      </c>
      <c r="B440" s="75" t="str">
        <f>IF(Ansøgning!B422="","",Ansøgning!B422)</f>
        <v/>
      </c>
      <c r="C440" s="75" t="str">
        <f>IF(Ansøgning!C422="","",Ansøgning!C422)</f>
        <v/>
      </c>
      <c r="D440" s="75" t="str">
        <f>IF(Ansøgning!D422="","",Ansøgning!D422)</f>
        <v/>
      </c>
      <c r="E440" s="76" t="str">
        <f>IF(Ansøgning!E422="","",Ansøgning!E422)</f>
        <v/>
      </c>
      <c r="F440" s="76" t="str">
        <f>IF(Ansøgning!F422="","",Ansøgning!F422)</f>
        <v/>
      </c>
      <c r="G440" s="33" t="str">
        <f>IF(OR(E440="",F440=""),"",NETWORKDAYS(E440,F440,Lister!$D$7:$D$13))</f>
        <v/>
      </c>
      <c r="H440" s="76" t="str">
        <f>IF(Ansøgning!H422="","",Ansøgning!H422)</f>
        <v/>
      </c>
      <c r="I440" s="32" t="str">
        <f t="shared" si="46"/>
        <v/>
      </c>
      <c r="J440" s="77" t="str">
        <f>IF(Ansøgning!J422="","",Ansøgning!J422)</f>
        <v/>
      </c>
      <c r="K440" s="77" t="str">
        <f>IF(Ansøgning!K422="","",Ansøgning!K422)</f>
        <v/>
      </c>
      <c r="L440" s="46" t="str">
        <f t="shared" si="47"/>
        <v/>
      </c>
      <c r="M440" s="78" t="str">
        <f>IF(Ansøgning!M422="","",Ansøgning!M422)</f>
        <v/>
      </c>
      <c r="N440" s="31" t="str">
        <f t="shared" si="48"/>
        <v/>
      </c>
      <c r="O440" s="78" t="str">
        <f>IF(Ansøgning!O422="","",Ansøgning!O422)</f>
        <v/>
      </c>
      <c r="P440" s="78" t="str">
        <f>IF(Ansøgning!P422="","",Ansøgning!P422)</f>
        <v/>
      </c>
      <c r="Q440" s="78" t="str">
        <f>IF(Ansøgning!Q422="","",Ansøgning!Q422)</f>
        <v/>
      </c>
      <c r="R440" s="78" t="str">
        <f>IF(Ansøgning!R422="","",Ansøgning!R422)</f>
        <v/>
      </c>
      <c r="S440" s="46" t="str">
        <f>IFERROR(MAX(IF(OR(O440="",P440=""),"",IF(AND(AND(MONTH(E440)&gt;=7,MONTH(E440)&lt;8),AND(MONTH(F440)&gt;=7,MONTH(F440)&lt;8)),(NETWORKDAYS(E440,F440,Lister!$D$7:$D$13)-O440)*N440/NETWORKDAYS(Lister!$D$19,Lister!$E$19,Lister!$D$7:$D$13),IF(AND(AND(MONTH(E440)&gt;=7,MONTH(E440)&lt;8),MONTH(F440)&gt;7),(NETWORKDAYS(E440,Lister!$E$19,Lister!$D$7:$D$13)-O440)*N440/NETWORKDAYS(Lister!$D$19,Lister!$E$19,Lister!$D$7:$D$13),IF(MONTH(E440)&gt;7,0)))),0),"")</f>
        <v/>
      </c>
      <c r="T440" s="46" t="str">
        <f>IFERROR(MAX(IF(OR(O440="",P440=""),"",IF(AND(AND(MONTH(E440)&gt;=8,MONTH(E440)&lt;9),AND(MONTH(F440)&gt;=8,MONTH(F440)&lt;9)),(NETWORKDAYS(E440,F440,Lister!$D$7:$D$13)-P440)*N440/NETWORKDAYS(Lister!$D$20,Lister!$E$20,Lister!$D$7:$D$13),IF(AND(MONTH(E440)=7,MONTH(F440)=8),(NETWORKDAYS(Lister!$D$20,F440,Lister!$D$7:$D$13)-P440)*N440/NETWORKDAYS(Lister!$D$20,Lister!$E$20,Lister!$D$7:$D$13),IF(AND(MONTH(E440)=7,MONTH(F440)=7),0)))),0),"")</f>
        <v/>
      </c>
      <c r="U440" s="78" t="str">
        <f>IF(Ansøgning!U422="","",Ansøgning!U422)</f>
        <v/>
      </c>
      <c r="V440" s="119" t="str">
        <f t="shared" si="49"/>
        <v/>
      </c>
      <c r="W440" s="120" t="str">
        <f t="shared" si="50"/>
        <v/>
      </c>
      <c r="X440" s="42" t="str">
        <f t="shared" si="51"/>
        <v/>
      </c>
    </row>
    <row r="441" spans="1:24" x14ac:dyDescent="0.25">
      <c r="A441" s="13" t="str">
        <f t="shared" si="52"/>
        <v/>
      </c>
      <c r="B441" s="75" t="str">
        <f>IF(Ansøgning!B423="","",Ansøgning!B423)</f>
        <v/>
      </c>
      <c r="C441" s="75" t="str">
        <f>IF(Ansøgning!C423="","",Ansøgning!C423)</f>
        <v/>
      </c>
      <c r="D441" s="75" t="str">
        <f>IF(Ansøgning!D423="","",Ansøgning!D423)</f>
        <v/>
      </c>
      <c r="E441" s="76" t="str">
        <f>IF(Ansøgning!E423="","",Ansøgning!E423)</f>
        <v/>
      </c>
      <c r="F441" s="76" t="str">
        <f>IF(Ansøgning!F423="","",Ansøgning!F423)</f>
        <v/>
      </c>
      <c r="G441" s="33" t="str">
        <f>IF(OR(E441="",F441=""),"",NETWORKDAYS(E441,F441,Lister!$D$7:$D$13))</f>
        <v/>
      </c>
      <c r="H441" s="76" t="str">
        <f>IF(Ansøgning!H423="","",Ansøgning!H423)</f>
        <v/>
      </c>
      <c r="I441" s="32" t="str">
        <f t="shared" si="46"/>
        <v/>
      </c>
      <c r="J441" s="77" t="str">
        <f>IF(Ansøgning!J423="","",Ansøgning!J423)</f>
        <v/>
      </c>
      <c r="K441" s="77" t="str">
        <f>IF(Ansøgning!K423="","",Ansøgning!K423)</f>
        <v/>
      </c>
      <c r="L441" s="46" t="str">
        <f t="shared" si="47"/>
        <v/>
      </c>
      <c r="M441" s="78" t="str">
        <f>IF(Ansøgning!M423="","",Ansøgning!M423)</f>
        <v/>
      </c>
      <c r="N441" s="31" t="str">
        <f t="shared" si="48"/>
        <v/>
      </c>
      <c r="O441" s="78" t="str">
        <f>IF(Ansøgning!O423="","",Ansøgning!O423)</f>
        <v/>
      </c>
      <c r="P441" s="78" t="str">
        <f>IF(Ansøgning!P423="","",Ansøgning!P423)</f>
        <v/>
      </c>
      <c r="Q441" s="78" t="str">
        <f>IF(Ansøgning!Q423="","",Ansøgning!Q423)</f>
        <v/>
      </c>
      <c r="R441" s="78" t="str">
        <f>IF(Ansøgning!R423="","",Ansøgning!R423)</f>
        <v/>
      </c>
      <c r="S441" s="46" t="str">
        <f>IFERROR(MAX(IF(OR(O441="",P441=""),"",IF(AND(AND(MONTH(E441)&gt;=7,MONTH(E441)&lt;8),AND(MONTH(F441)&gt;=7,MONTH(F441)&lt;8)),(NETWORKDAYS(E441,F441,Lister!$D$7:$D$13)-O441)*N441/NETWORKDAYS(Lister!$D$19,Lister!$E$19,Lister!$D$7:$D$13),IF(AND(AND(MONTH(E441)&gt;=7,MONTH(E441)&lt;8),MONTH(F441)&gt;7),(NETWORKDAYS(E441,Lister!$E$19,Lister!$D$7:$D$13)-O441)*N441/NETWORKDAYS(Lister!$D$19,Lister!$E$19,Lister!$D$7:$D$13),IF(MONTH(E441)&gt;7,0)))),0),"")</f>
        <v/>
      </c>
      <c r="T441" s="46" t="str">
        <f>IFERROR(MAX(IF(OR(O441="",P441=""),"",IF(AND(AND(MONTH(E441)&gt;=8,MONTH(E441)&lt;9),AND(MONTH(F441)&gt;=8,MONTH(F441)&lt;9)),(NETWORKDAYS(E441,F441,Lister!$D$7:$D$13)-P441)*N441/NETWORKDAYS(Lister!$D$20,Lister!$E$20,Lister!$D$7:$D$13),IF(AND(MONTH(E441)=7,MONTH(F441)=8),(NETWORKDAYS(Lister!$D$20,F441,Lister!$D$7:$D$13)-P441)*N441/NETWORKDAYS(Lister!$D$20,Lister!$E$20,Lister!$D$7:$D$13),IF(AND(MONTH(E441)=7,MONTH(F441)=7),0)))),0),"")</f>
        <v/>
      </c>
      <c r="U441" s="78" t="str">
        <f>IF(Ansøgning!U423="","",Ansøgning!U423)</f>
        <v/>
      </c>
      <c r="V441" s="119" t="str">
        <f t="shared" si="49"/>
        <v/>
      </c>
      <c r="W441" s="120" t="str">
        <f t="shared" si="50"/>
        <v/>
      </c>
      <c r="X441" s="42" t="str">
        <f t="shared" si="51"/>
        <v/>
      </c>
    </row>
    <row r="442" spans="1:24" x14ac:dyDescent="0.25">
      <c r="A442" s="13" t="str">
        <f t="shared" si="52"/>
        <v/>
      </c>
      <c r="B442" s="75" t="str">
        <f>IF(Ansøgning!B424="","",Ansøgning!B424)</f>
        <v/>
      </c>
      <c r="C442" s="75" t="str">
        <f>IF(Ansøgning!C424="","",Ansøgning!C424)</f>
        <v/>
      </c>
      <c r="D442" s="75" t="str">
        <f>IF(Ansøgning!D424="","",Ansøgning!D424)</f>
        <v/>
      </c>
      <c r="E442" s="76" t="str">
        <f>IF(Ansøgning!E424="","",Ansøgning!E424)</f>
        <v/>
      </c>
      <c r="F442" s="76" t="str">
        <f>IF(Ansøgning!F424="","",Ansøgning!F424)</f>
        <v/>
      </c>
      <c r="G442" s="33" t="str">
        <f>IF(OR(E442="",F442=""),"",NETWORKDAYS(E442,F442,Lister!$D$7:$D$13))</f>
        <v/>
      </c>
      <c r="H442" s="76" t="str">
        <f>IF(Ansøgning!H424="","",Ansøgning!H424)</f>
        <v/>
      </c>
      <c r="I442" s="32" t="str">
        <f t="shared" si="46"/>
        <v/>
      </c>
      <c r="J442" s="77" t="str">
        <f>IF(Ansøgning!J424="","",Ansøgning!J424)</f>
        <v/>
      </c>
      <c r="K442" s="77" t="str">
        <f>IF(Ansøgning!K424="","",Ansøgning!K424)</f>
        <v/>
      </c>
      <c r="L442" s="46" t="str">
        <f t="shared" si="47"/>
        <v/>
      </c>
      <c r="M442" s="78" t="str">
        <f>IF(Ansøgning!M424="","",Ansøgning!M424)</f>
        <v/>
      </c>
      <c r="N442" s="31" t="str">
        <f t="shared" si="48"/>
        <v/>
      </c>
      <c r="O442" s="78" t="str">
        <f>IF(Ansøgning!O424="","",Ansøgning!O424)</f>
        <v/>
      </c>
      <c r="P442" s="78" t="str">
        <f>IF(Ansøgning!P424="","",Ansøgning!P424)</f>
        <v/>
      </c>
      <c r="Q442" s="78" t="str">
        <f>IF(Ansøgning!Q424="","",Ansøgning!Q424)</f>
        <v/>
      </c>
      <c r="R442" s="78" t="str">
        <f>IF(Ansøgning!R424="","",Ansøgning!R424)</f>
        <v/>
      </c>
      <c r="S442" s="46" t="str">
        <f>IFERROR(MAX(IF(OR(O442="",P442=""),"",IF(AND(AND(MONTH(E442)&gt;=7,MONTH(E442)&lt;8),AND(MONTH(F442)&gt;=7,MONTH(F442)&lt;8)),(NETWORKDAYS(E442,F442,Lister!$D$7:$D$13)-O442)*N442/NETWORKDAYS(Lister!$D$19,Lister!$E$19,Lister!$D$7:$D$13),IF(AND(AND(MONTH(E442)&gt;=7,MONTH(E442)&lt;8),MONTH(F442)&gt;7),(NETWORKDAYS(E442,Lister!$E$19,Lister!$D$7:$D$13)-O442)*N442/NETWORKDAYS(Lister!$D$19,Lister!$E$19,Lister!$D$7:$D$13),IF(MONTH(E442)&gt;7,0)))),0),"")</f>
        <v/>
      </c>
      <c r="T442" s="46" t="str">
        <f>IFERROR(MAX(IF(OR(O442="",P442=""),"",IF(AND(AND(MONTH(E442)&gt;=8,MONTH(E442)&lt;9),AND(MONTH(F442)&gt;=8,MONTH(F442)&lt;9)),(NETWORKDAYS(E442,F442,Lister!$D$7:$D$13)-P442)*N442/NETWORKDAYS(Lister!$D$20,Lister!$E$20,Lister!$D$7:$D$13),IF(AND(MONTH(E442)=7,MONTH(F442)=8),(NETWORKDAYS(Lister!$D$20,F442,Lister!$D$7:$D$13)-P442)*N442/NETWORKDAYS(Lister!$D$20,Lister!$E$20,Lister!$D$7:$D$13),IF(AND(MONTH(E442)=7,MONTH(F442)=7),0)))),0),"")</f>
        <v/>
      </c>
      <c r="U442" s="78" t="str">
        <f>IF(Ansøgning!U424="","",Ansøgning!U424)</f>
        <v/>
      </c>
      <c r="V442" s="119" t="str">
        <f t="shared" si="49"/>
        <v/>
      </c>
      <c r="W442" s="120" t="str">
        <f t="shared" si="50"/>
        <v/>
      </c>
      <c r="X442" s="42" t="str">
        <f t="shared" si="51"/>
        <v/>
      </c>
    </row>
    <row r="443" spans="1:24" x14ac:dyDescent="0.25">
      <c r="A443" s="13" t="str">
        <f t="shared" si="52"/>
        <v/>
      </c>
      <c r="B443" s="75" t="str">
        <f>IF(Ansøgning!B425="","",Ansøgning!B425)</f>
        <v/>
      </c>
      <c r="C443" s="75" t="str">
        <f>IF(Ansøgning!C425="","",Ansøgning!C425)</f>
        <v/>
      </c>
      <c r="D443" s="75" t="str">
        <f>IF(Ansøgning!D425="","",Ansøgning!D425)</f>
        <v/>
      </c>
      <c r="E443" s="76" t="str">
        <f>IF(Ansøgning!E425="","",Ansøgning!E425)</f>
        <v/>
      </c>
      <c r="F443" s="76" t="str">
        <f>IF(Ansøgning!F425="","",Ansøgning!F425)</f>
        <v/>
      </c>
      <c r="G443" s="33" t="str">
        <f>IF(OR(E443="",F443=""),"",NETWORKDAYS(E443,F443,Lister!$D$7:$D$13))</f>
        <v/>
      </c>
      <c r="H443" s="76" t="str">
        <f>IF(Ansøgning!H425="","",Ansøgning!H425)</f>
        <v/>
      </c>
      <c r="I443" s="32" t="str">
        <f t="shared" si="46"/>
        <v/>
      </c>
      <c r="J443" s="77" t="str">
        <f>IF(Ansøgning!J425="","",Ansøgning!J425)</f>
        <v/>
      </c>
      <c r="K443" s="77" t="str">
        <f>IF(Ansøgning!K425="","",Ansøgning!K425)</f>
        <v/>
      </c>
      <c r="L443" s="46" t="str">
        <f t="shared" si="47"/>
        <v/>
      </c>
      <c r="M443" s="78" t="str">
        <f>IF(Ansøgning!M425="","",Ansøgning!M425)</f>
        <v/>
      </c>
      <c r="N443" s="31" t="str">
        <f t="shared" si="48"/>
        <v/>
      </c>
      <c r="O443" s="78" t="str">
        <f>IF(Ansøgning!O425="","",Ansøgning!O425)</f>
        <v/>
      </c>
      <c r="P443" s="78" t="str">
        <f>IF(Ansøgning!P425="","",Ansøgning!P425)</f>
        <v/>
      </c>
      <c r="Q443" s="78" t="str">
        <f>IF(Ansøgning!Q425="","",Ansøgning!Q425)</f>
        <v/>
      </c>
      <c r="R443" s="78" t="str">
        <f>IF(Ansøgning!R425="","",Ansøgning!R425)</f>
        <v/>
      </c>
      <c r="S443" s="46" t="str">
        <f>IFERROR(MAX(IF(OR(O443="",P443=""),"",IF(AND(AND(MONTH(E443)&gt;=7,MONTH(E443)&lt;8),AND(MONTH(F443)&gt;=7,MONTH(F443)&lt;8)),(NETWORKDAYS(E443,F443,Lister!$D$7:$D$13)-O443)*N443/NETWORKDAYS(Lister!$D$19,Lister!$E$19,Lister!$D$7:$D$13),IF(AND(AND(MONTH(E443)&gt;=7,MONTH(E443)&lt;8),MONTH(F443)&gt;7),(NETWORKDAYS(E443,Lister!$E$19,Lister!$D$7:$D$13)-O443)*N443/NETWORKDAYS(Lister!$D$19,Lister!$E$19,Lister!$D$7:$D$13),IF(MONTH(E443)&gt;7,0)))),0),"")</f>
        <v/>
      </c>
      <c r="T443" s="46" t="str">
        <f>IFERROR(MAX(IF(OR(O443="",P443=""),"",IF(AND(AND(MONTH(E443)&gt;=8,MONTH(E443)&lt;9),AND(MONTH(F443)&gt;=8,MONTH(F443)&lt;9)),(NETWORKDAYS(E443,F443,Lister!$D$7:$D$13)-P443)*N443/NETWORKDAYS(Lister!$D$20,Lister!$E$20,Lister!$D$7:$D$13),IF(AND(MONTH(E443)=7,MONTH(F443)=8),(NETWORKDAYS(Lister!$D$20,F443,Lister!$D$7:$D$13)-P443)*N443/NETWORKDAYS(Lister!$D$20,Lister!$E$20,Lister!$D$7:$D$13),IF(AND(MONTH(E443)=7,MONTH(F443)=7),0)))),0),"")</f>
        <v/>
      </c>
      <c r="U443" s="78" t="str">
        <f>IF(Ansøgning!U425="","",Ansøgning!U425)</f>
        <v/>
      </c>
      <c r="V443" s="119" t="str">
        <f t="shared" si="49"/>
        <v/>
      </c>
      <c r="W443" s="120" t="str">
        <f t="shared" si="50"/>
        <v/>
      </c>
      <c r="X443" s="42" t="str">
        <f t="shared" si="51"/>
        <v/>
      </c>
    </row>
    <row r="444" spans="1:24" x14ac:dyDescent="0.25">
      <c r="A444" s="13" t="str">
        <f t="shared" si="52"/>
        <v/>
      </c>
      <c r="B444" s="75" t="str">
        <f>IF(Ansøgning!B426="","",Ansøgning!B426)</f>
        <v/>
      </c>
      <c r="C444" s="75" t="str">
        <f>IF(Ansøgning!C426="","",Ansøgning!C426)</f>
        <v/>
      </c>
      <c r="D444" s="75" t="str">
        <f>IF(Ansøgning!D426="","",Ansøgning!D426)</f>
        <v/>
      </c>
      <c r="E444" s="76" t="str">
        <f>IF(Ansøgning!E426="","",Ansøgning!E426)</f>
        <v/>
      </c>
      <c r="F444" s="76" t="str">
        <f>IF(Ansøgning!F426="","",Ansøgning!F426)</f>
        <v/>
      </c>
      <c r="G444" s="33" t="str">
        <f>IF(OR(E444="",F444=""),"",NETWORKDAYS(E444,F444,Lister!$D$7:$D$13))</f>
        <v/>
      </c>
      <c r="H444" s="76" t="str">
        <f>IF(Ansøgning!H426="","",Ansøgning!H426)</f>
        <v/>
      </c>
      <c r="I444" s="32" t="str">
        <f t="shared" si="46"/>
        <v/>
      </c>
      <c r="J444" s="77" t="str">
        <f>IF(Ansøgning!J426="","",Ansøgning!J426)</f>
        <v/>
      </c>
      <c r="K444" s="77" t="str">
        <f>IF(Ansøgning!K426="","",Ansøgning!K426)</f>
        <v/>
      </c>
      <c r="L444" s="46" t="str">
        <f t="shared" si="47"/>
        <v/>
      </c>
      <c r="M444" s="78" t="str">
        <f>IF(Ansøgning!M426="","",Ansøgning!M426)</f>
        <v/>
      </c>
      <c r="N444" s="31" t="str">
        <f t="shared" si="48"/>
        <v/>
      </c>
      <c r="O444" s="78" t="str">
        <f>IF(Ansøgning!O426="","",Ansøgning!O426)</f>
        <v/>
      </c>
      <c r="P444" s="78" t="str">
        <f>IF(Ansøgning!P426="","",Ansøgning!P426)</f>
        <v/>
      </c>
      <c r="Q444" s="78" t="str">
        <f>IF(Ansøgning!Q426="","",Ansøgning!Q426)</f>
        <v/>
      </c>
      <c r="R444" s="78" t="str">
        <f>IF(Ansøgning!R426="","",Ansøgning!R426)</f>
        <v/>
      </c>
      <c r="S444" s="46" t="str">
        <f>IFERROR(MAX(IF(OR(O444="",P444=""),"",IF(AND(AND(MONTH(E444)&gt;=7,MONTH(E444)&lt;8),AND(MONTH(F444)&gt;=7,MONTH(F444)&lt;8)),(NETWORKDAYS(E444,F444,Lister!$D$7:$D$13)-O444)*N444/NETWORKDAYS(Lister!$D$19,Lister!$E$19,Lister!$D$7:$D$13),IF(AND(AND(MONTH(E444)&gt;=7,MONTH(E444)&lt;8),MONTH(F444)&gt;7),(NETWORKDAYS(E444,Lister!$E$19,Lister!$D$7:$D$13)-O444)*N444/NETWORKDAYS(Lister!$D$19,Lister!$E$19,Lister!$D$7:$D$13),IF(MONTH(E444)&gt;7,0)))),0),"")</f>
        <v/>
      </c>
      <c r="T444" s="46" t="str">
        <f>IFERROR(MAX(IF(OR(O444="",P444=""),"",IF(AND(AND(MONTH(E444)&gt;=8,MONTH(E444)&lt;9),AND(MONTH(F444)&gt;=8,MONTH(F444)&lt;9)),(NETWORKDAYS(E444,F444,Lister!$D$7:$D$13)-P444)*N444/NETWORKDAYS(Lister!$D$20,Lister!$E$20,Lister!$D$7:$D$13),IF(AND(MONTH(E444)=7,MONTH(F444)=8),(NETWORKDAYS(Lister!$D$20,F444,Lister!$D$7:$D$13)-P444)*N444/NETWORKDAYS(Lister!$D$20,Lister!$E$20,Lister!$D$7:$D$13),IF(AND(MONTH(E444)=7,MONTH(F444)=7),0)))),0),"")</f>
        <v/>
      </c>
      <c r="U444" s="78" t="str">
        <f>IF(Ansøgning!U426="","",Ansøgning!U426)</f>
        <v/>
      </c>
      <c r="V444" s="119" t="str">
        <f t="shared" si="49"/>
        <v/>
      </c>
      <c r="W444" s="120" t="str">
        <f t="shared" si="50"/>
        <v/>
      </c>
      <c r="X444" s="42" t="str">
        <f t="shared" si="51"/>
        <v/>
      </c>
    </row>
    <row r="445" spans="1:24" x14ac:dyDescent="0.25">
      <c r="A445" s="13" t="str">
        <f t="shared" si="52"/>
        <v/>
      </c>
      <c r="B445" s="75" t="str">
        <f>IF(Ansøgning!B427="","",Ansøgning!B427)</f>
        <v/>
      </c>
      <c r="C445" s="75" t="str">
        <f>IF(Ansøgning!C427="","",Ansøgning!C427)</f>
        <v/>
      </c>
      <c r="D445" s="75" t="str">
        <f>IF(Ansøgning!D427="","",Ansøgning!D427)</f>
        <v/>
      </c>
      <c r="E445" s="76" t="str">
        <f>IF(Ansøgning!E427="","",Ansøgning!E427)</f>
        <v/>
      </c>
      <c r="F445" s="76" t="str">
        <f>IF(Ansøgning!F427="","",Ansøgning!F427)</f>
        <v/>
      </c>
      <c r="G445" s="33" t="str">
        <f>IF(OR(E445="",F445=""),"",NETWORKDAYS(E445,F445,Lister!$D$7:$D$13))</f>
        <v/>
      </c>
      <c r="H445" s="76" t="str">
        <f>IF(Ansøgning!H427="","",Ansøgning!H427)</f>
        <v/>
      </c>
      <c r="I445" s="32" t="str">
        <f t="shared" si="46"/>
        <v/>
      </c>
      <c r="J445" s="77" t="str">
        <f>IF(Ansøgning!J427="","",Ansøgning!J427)</f>
        <v/>
      </c>
      <c r="K445" s="77" t="str">
        <f>IF(Ansøgning!K427="","",Ansøgning!K427)</f>
        <v/>
      </c>
      <c r="L445" s="46" t="str">
        <f t="shared" si="47"/>
        <v/>
      </c>
      <c r="M445" s="78" t="str">
        <f>IF(Ansøgning!M427="","",Ansøgning!M427)</f>
        <v/>
      </c>
      <c r="N445" s="31" t="str">
        <f t="shared" si="48"/>
        <v/>
      </c>
      <c r="O445" s="78" t="str">
        <f>IF(Ansøgning!O427="","",Ansøgning!O427)</f>
        <v/>
      </c>
      <c r="P445" s="78" t="str">
        <f>IF(Ansøgning!P427="","",Ansøgning!P427)</f>
        <v/>
      </c>
      <c r="Q445" s="78" t="str">
        <f>IF(Ansøgning!Q427="","",Ansøgning!Q427)</f>
        <v/>
      </c>
      <c r="R445" s="78" t="str">
        <f>IF(Ansøgning!R427="","",Ansøgning!R427)</f>
        <v/>
      </c>
      <c r="S445" s="46" t="str">
        <f>IFERROR(MAX(IF(OR(O445="",P445=""),"",IF(AND(AND(MONTH(E445)&gt;=7,MONTH(E445)&lt;8),AND(MONTH(F445)&gt;=7,MONTH(F445)&lt;8)),(NETWORKDAYS(E445,F445,Lister!$D$7:$D$13)-O445)*N445/NETWORKDAYS(Lister!$D$19,Lister!$E$19,Lister!$D$7:$D$13),IF(AND(AND(MONTH(E445)&gt;=7,MONTH(E445)&lt;8),MONTH(F445)&gt;7),(NETWORKDAYS(E445,Lister!$E$19,Lister!$D$7:$D$13)-O445)*N445/NETWORKDAYS(Lister!$D$19,Lister!$E$19,Lister!$D$7:$D$13),IF(MONTH(E445)&gt;7,0)))),0),"")</f>
        <v/>
      </c>
      <c r="T445" s="46" t="str">
        <f>IFERROR(MAX(IF(OR(O445="",P445=""),"",IF(AND(AND(MONTH(E445)&gt;=8,MONTH(E445)&lt;9),AND(MONTH(F445)&gt;=8,MONTH(F445)&lt;9)),(NETWORKDAYS(E445,F445,Lister!$D$7:$D$13)-P445)*N445/NETWORKDAYS(Lister!$D$20,Lister!$E$20,Lister!$D$7:$D$13),IF(AND(MONTH(E445)=7,MONTH(F445)=8),(NETWORKDAYS(Lister!$D$20,F445,Lister!$D$7:$D$13)-P445)*N445/NETWORKDAYS(Lister!$D$20,Lister!$E$20,Lister!$D$7:$D$13),IF(AND(MONTH(E445)=7,MONTH(F445)=7),0)))),0),"")</f>
        <v/>
      </c>
      <c r="U445" s="78" t="str">
        <f>IF(Ansøgning!U427="","",Ansøgning!U427)</f>
        <v/>
      </c>
      <c r="V445" s="119" t="str">
        <f t="shared" si="49"/>
        <v/>
      </c>
      <c r="W445" s="120" t="str">
        <f t="shared" si="50"/>
        <v/>
      </c>
      <c r="X445" s="42" t="str">
        <f t="shared" si="51"/>
        <v/>
      </c>
    </row>
    <row r="446" spans="1:24" x14ac:dyDescent="0.25">
      <c r="A446" s="13" t="str">
        <f t="shared" si="52"/>
        <v/>
      </c>
      <c r="B446" s="75" t="str">
        <f>IF(Ansøgning!B428="","",Ansøgning!B428)</f>
        <v/>
      </c>
      <c r="C446" s="75" t="str">
        <f>IF(Ansøgning!C428="","",Ansøgning!C428)</f>
        <v/>
      </c>
      <c r="D446" s="75" t="str">
        <f>IF(Ansøgning!D428="","",Ansøgning!D428)</f>
        <v/>
      </c>
      <c r="E446" s="76" t="str">
        <f>IF(Ansøgning!E428="","",Ansøgning!E428)</f>
        <v/>
      </c>
      <c r="F446" s="76" t="str">
        <f>IF(Ansøgning!F428="","",Ansøgning!F428)</f>
        <v/>
      </c>
      <c r="G446" s="33" t="str">
        <f>IF(OR(E446="",F446=""),"",NETWORKDAYS(E446,F446,Lister!$D$7:$D$13))</f>
        <v/>
      </c>
      <c r="H446" s="76" t="str">
        <f>IF(Ansøgning!H428="","",Ansøgning!H428)</f>
        <v/>
      </c>
      <c r="I446" s="32" t="str">
        <f t="shared" si="46"/>
        <v/>
      </c>
      <c r="J446" s="77" t="str">
        <f>IF(Ansøgning!J428="","",Ansøgning!J428)</f>
        <v/>
      </c>
      <c r="K446" s="77" t="str">
        <f>IF(Ansøgning!K428="","",Ansøgning!K428)</f>
        <v/>
      </c>
      <c r="L446" s="46" t="str">
        <f t="shared" si="47"/>
        <v/>
      </c>
      <c r="M446" s="78" t="str">
        <f>IF(Ansøgning!M428="","",Ansøgning!M428)</f>
        <v/>
      </c>
      <c r="N446" s="31" t="str">
        <f t="shared" si="48"/>
        <v/>
      </c>
      <c r="O446" s="78" t="str">
        <f>IF(Ansøgning!O428="","",Ansøgning!O428)</f>
        <v/>
      </c>
      <c r="P446" s="78" t="str">
        <f>IF(Ansøgning!P428="","",Ansøgning!P428)</f>
        <v/>
      </c>
      <c r="Q446" s="78" t="str">
        <f>IF(Ansøgning!Q428="","",Ansøgning!Q428)</f>
        <v/>
      </c>
      <c r="R446" s="78" t="str">
        <f>IF(Ansøgning!R428="","",Ansøgning!R428)</f>
        <v/>
      </c>
      <c r="S446" s="46" t="str">
        <f>IFERROR(MAX(IF(OR(O446="",P446=""),"",IF(AND(AND(MONTH(E446)&gt;=7,MONTH(E446)&lt;8),AND(MONTH(F446)&gt;=7,MONTH(F446)&lt;8)),(NETWORKDAYS(E446,F446,Lister!$D$7:$D$13)-O446)*N446/NETWORKDAYS(Lister!$D$19,Lister!$E$19,Lister!$D$7:$D$13),IF(AND(AND(MONTH(E446)&gt;=7,MONTH(E446)&lt;8),MONTH(F446)&gt;7),(NETWORKDAYS(E446,Lister!$E$19,Lister!$D$7:$D$13)-O446)*N446/NETWORKDAYS(Lister!$D$19,Lister!$E$19,Lister!$D$7:$D$13),IF(MONTH(E446)&gt;7,0)))),0),"")</f>
        <v/>
      </c>
      <c r="T446" s="46" t="str">
        <f>IFERROR(MAX(IF(OR(O446="",P446=""),"",IF(AND(AND(MONTH(E446)&gt;=8,MONTH(E446)&lt;9),AND(MONTH(F446)&gt;=8,MONTH(F446)&lt;9)),(NETWORKDAYS(E446,F446,Lister!$D$7:$D$13)-P446)*N446/NETWORKDAYS(Lister!$D$20,Lister!$E$20,Lister!$D$7:$D$13),IF(AND(MONTH(E446)=7,MONTH(F446)=8),(NETWORKDAYS(Lister!$D$20,F446,Lister!$D$7:$D$13)-P446)*N446/NETWORKDAYS(Lister!$D$20,Lister!$E$20,Lister!$D$7:$D$13),IF(AND(MONTH(E446)=7,MONTH(F446)=7),0)))),0),"")</f>
        <v/>
      </c>
      <c r="U446" s="78" t="str">
        <f>IF(Ansøgning!U428="","",Ansøgning!U428)</f>
        <v/>
      </c>
      <c r="V446" s="119" t="str">
        <f t="shared" si="49"/>
        <v/>
      </c>
      <c r="W446" s="120" t="str">
        <f t="shared" si="50"/>
        <v/>
      </c>
      <c r="X446" s="42" t="str">
        <f t="shared" si="51"/>
        <v/>
      </c>
    </row>
    <row r="447" spans="1:24" x14ac:dyDescent="0.25">
      <c r="A447" s="13" t="str">
        <f t="shared" si="52"/>
        <v/>
      </c>
      <c r="B447" s="75" t="str">
        <f>IF(Ansøgning!B429="","",Ansøgning!B429)</f>
        <v/>
      </c>
      <c r="C447" s="75" t="str">
        <f>IF(Ansøgning!C429="","",Ansøgning!C429)</f>
        <v/>
      </c>
      <c r="D447" s="75" t="str">
        <f>IF(Ansøgning!D429="","",Ansøgning!D429)</f>
        <v/>
      </c>
      <c r="E447" s="76" t="str">
        <f>IF(Ansøgning!E429="","",Ansøgning!E429)</f>
        <v/>
      </c>
      <c r="F447" s="76" t="str">
        <f>IF(Ansøgning!F429="","",Ansøgning!F429)</f>
        <v/>
      </c>
      <c r="G447" s="33" t="str">
        <f>IF(OR(E447="",F447=""),"",NETWORKDAYS(E447,F447,Lister!$D$7:$D$13))</f>
        <v/>
      </c>
      <c r="H447" s="76" t="str">
        <f>IF(Ansøgning!H429="","",Ansøgning!H429)</f>
        <v/>
      </c>
      <c r="I447" s="32" t="str">
        <f t="shared" si="46"/>
        <v/>
      </c>
      <c r="J447" s="77" t="str">
        <f>IF(Ansøgning!J429="","",Ansøgning!J429)</f>
        <v/>
      </c>
      <c r="K447" s="77" t="str">
        <f>IF(Ansøgning!K429="","",Ansøgning!K429)</f>
        <v/>
      </c>
      <c r="L447" s="46" t="str">
        <f t="shared" si="47"/>
        <v/>
      </c>
      <c r="M447" s="78" t="str">
        <f>IF(Ansøgning!M429="","",Ansøgning!M429)</f>
        <v/>
      </c>
      <c r="N447" s="31" t="str">
        <f t="shared" si="48"/>
        <v/>
      </c>
      <c r="O447" s="78" t="str">
        <f>IF(Ansøgning!O429="","",Ansøgning!O429)</f>
        <v/>
      </c>
      <c r="P447" s="78" t="str">
        <f>IF(Ansøgning!P429="","",Ansøgning!P429)</f>
        <v/>
      </c>
      <c r="Q447" s="78" t="str">
        <f>IF(Ansøgning!Q429="","",Ansøgning!Q429)</f>
        <v/>
      </c>
      <c r="R447" s="78" t="str">
        <f>IF(Ansøgning!R429="","",Ansøgning!R429)</f>
        <v/>
      </c>
      <c r="S447" s="46" t="str">
        <f>IFERROR(MAX(IF(OR(O447="",P447=""),"",IF(AND(AND(MONTH(E447)&gt;=7,MONTH(E447)&lt;8),AND(MONTH(F447)&gt;=7,MONTH(F447)&lt;8)),(NETWORKDAYS(E447,F447,Lister!$D$7:$D$13)-O447)*N447/NETWORKDAYS(Lister!$D$19,Lister!$E$19,Lister!$D$7:$D$13),IF(AND(AND(MONTH(E447)&gt;=7,MONTH(E447)&lt;8),MONTH(F447)&gt;7),(NETWORKDAYS(E447,Lister!$E$19,Lister!$D$7:$D$13)-O447)*N447/NETWORKDAYS(Lister!$D$19,Lister!$E$19,Lister!$D$7:$D$13),IF(MONTH(E447)&gt;7,0)))),0),"")</f>
        <v/>
      </c>
      <c r="T447" s="46" t="str">
        <f>IFERROR(MAX(IF(OR(O447="",P447=""),"",IF(AND(AND(MONTH(E447)&gt;=8,MONTH(E447)&lt;9),AND(MONTH(F447)&gt;=8,MONTH(F447)&lt;9)),(NETWORKDAYS(E447,F447,Lister!$D$7:$D$13)-P447)*N447/NETWORKDAYS(Lister!$D$20,Lister!$E$20,Lister!$D$7:$D$13),IF(AND(MONTH(E447)=7,MONTH(F447)=8),(NETWORKDAYS(Lister!$D$20,F447,Lister!$D$7:$D$13)-P447)*N447/NETWORKDAYS(Lister!$D$20,Lister!$E$20,Lister!$D$7:$D$13),IF(AND(MONTH(E447)=7,MONTH(F447)=7),0)))),0),"")</f>
        <v/>
      </c>
      <c r="U447" s="78" t="str">
        <f>IF(Ansøgning!U429="","",Ansøgning!U429)</f>
        <v/>
      </c>
      <c r="V447" s="119" t="str">
        <f t="shared" si="49"/>
        <v/>
      </c>
      <c r="W447" s="120" t="str">
        <f t="shared" si="50"/>
        <v/>
      </c>
      <c r="X447" s="42" t="str">
        <f t="shared" si="51"/>
        <v/>
      </c>
    </row>
    <row r="448" spans="1:24" x14ac:dyDescent="0.25">
      <c r="A448" s="13" t="str">
        <f t="shared" si="52"/>
        <v/>
      </c>
      <c r="B448" s="75" t="str">
        <f>IF(Ansøgning!B430="","",Ansøgning!B430)</f>
        <v/>
      </c>
      <c r="C448" s="75" t="str">
        <f>IF(Ansøgning!C430="","",Ansøgning!C430)</f>
        <v/>
      </c>
      <c r="D448" s="75" t="str">
        <f>IF(Ansøgning!D430="","",Ansøgning!D430)</f>
        <v/>
      </c>
      <c r="E448" s="76" t="str">
        <f>IF(Ansøgning!E430="","",Ansøgning!E430)</f>
        <v/>
      </c>
      <c r="F448" s="76" t="str">
        <f>IF(Ansøgning!F430="","",Ansøgning!F430)</f>
        <v/>
      </c>
      <c r="G448" s="33" t="str">
        <f>IF(OR(E448="",F448=""),"",NETWORKDAYS(E448,F448,Lister!$D$7:$D$13))</f>
        <v/>
      </c>
      <c r="H448" s="76" t="str">
        <f>IF(Ansøgning!H430="","",Ansøgning!H430)</f>
        <v/>
      </c>
      <c r="I448" s="32" t="str">
        <f t="shared" si="46"/>
        <v/>
      </c>
      <c r="J448" s="77" t="str">
        <f>IF(Ansøgning!J430="","",Ansøgning!J430)</f>
        <v/>
      </c>
      <c r="K448" s="77" t="str">
        <f>IF(Ansøgning!K430="","",Ansøgning!K430)</f>
        <v/>
      </c>
      <c r="L448" s="46" t="str">
        <f t="shared" si="47"/>
        <v/>
      </c>
      <c r="M448" s="78" t="str">
        <f>IF(Ansøgning!M430="","",Ansøgning!M430)</f>
        <v/>
      </c>
      <c r="N448" s="31" t="str">
        <f t="shared" si="48"/>
        <v/>
      </c>
      <c r="O448" s="78" t="str">
        <f>IF(Ansøgning!O430="","",Ansøgning!O430)</f>
        <v/>
      </c>
      <c r="P448" s="78" t="str">
        <f>IF(Ansøgning!P430="","",Ansøgning!P430)</f>
        <v/>
      </c>
      <c r="Q448" s="78" t="str">
        <f>IF(Ansøgning!Q430="","",Ansøgning!Q430)</f>
        <v/>
      </c>
      <c r="R448" s="78" t="str">
        <f>IF(Ansøgning!R430="","",Ansøgning!R430)</f>
        <v/>
      </c>
      <c r="S448" s="46" t="str">
        <f>IFERROR(MAX(IF(OR(O448="",P448=""),"",IF(AND(AND(MONTH(E448)&gt;=7,MONTH(E448)&lt;8),AND(MONTH(F448)&gt;=7,MONTH(F448)&lt;8)),(NETWORKDAYS(E448,F448,Lister!$D$7:$D$13)-O448)*N448/NETWORKDAYS(Lister!$D$19,Lister!$E$19,Lister!$D$7:$D$13),IF(AND(AND(MONTH(E448)&gt;=7,MONTH(E448)&lt;8),MONTH(F448)&gt;7),(NETWORKDAYS(E448,Lister!$E$19,Lister!$D$7:$D$13)-O448)*N448/NETWORKDAYS(Lister!$D$19,Lister!$E$19,Lister!$D$7:$D$13),IF(MONTH(E448)&gt;7,0)))),0),"")</f>
        <v/>
      </c>
      <c r="T448" s="46" t="str">
        <f>IFERROR(MAX(IF(OR(O448="",P448=""),"",IF(AND(AND(MONTH(E448)&gt;=8,MONTH(E448)&lt;9),AND(MONTH(F448)&gt;=8,MONTH(F448)&lt;9)),(NETWORKDAYS(E448,F448,Lister!$D$7:$D$13)-P448)*N448/NETWORKDAYS(Lister!$D$20,Lister!$E$20,Lister!$D$7:$D$13),IF(AND(MONTH(E448)=7,MONTH(F448)=8),(NETWORKDAYS(Lister!$D$20,F448,Lister!$D$7:$D$13)-P448)*N448/NETWORKDAYS(Lister!$D$20,Lister!$E$20,Lister!$D$7:$D$13),IF(AND(MONTH(E448)=7,MONTH(F448)=7),0)))),0),"")</f>
        <v/>
      </c>
      <c r="U448" s="78" t="str">
        <f>IF(Ansøgning!U430="","",Ansøgning!U430)</f>
        <v/>
      </c>
      <c r="V448" s="119" t="str">
        <f t="shared" si="49"/>
        <v/>
      </c>
      <c r="W448" s="120" t="str">
        <f t="shared" si="50"/>
        <v/>
      </c>
      <c r="X448" s="42" t="str">
        <f t="shared" si="51"/>
        <v/>
      </c>
    </row>
    <row r="449" spans="1:24" x14ac:dyDescent="0.25">
      <c r="A449" s="13" t="str">
        <f t="shared" si="52"/>
        <v/>
      </c>
      <c r="B449" s="75" t="str">
        <f>IF(Ansøgning!B431="","",Ansøgning!B431)</f>
        <v/>
      </c>
      <c r="C449" s="75" t="str">
        <f>IF(Ansøgning!C431="","",Ansøgning!C431)</f>
        <v/>
      </c>
      <c r="D449" s="75" t="str">
        <f>IF(Ansøgning!D431="","",Ansøgning!D431)</f>
        <v/>
      </c>
      <c r="E449" s="76" t="str">
        <f>IF(Ansøgning!E431="","",Ansøgning!E431)</f>
        <v/>
      </c>
      <c r="F449" s="76" t="str">
        <f>IF(Ansøgning!F431="","",Ansøgning!F431)</f>
        <v/>
      </c>
      <c r="G449" s="33" t="str">
        <f>IF(OR(E449="",F449=""),"",NETWORKDAYS(E449,F449,Lister!$D$7:$D$13))</f>
        <v/>
      </c>
      <c r="H449" s="76" t="str">
        <f>IF(Ansøgning!H431="","",Ansøgning!H431)</f>
        <v/>
      </c>
      <c r="I449" s="32" t="str">
        <f t="shared" si="46"/>
        <v/>
      </c>
      <c r="J449" s="77" t="str">
        <f>IF(Ansøgning!J431="","",Ansøgning!J431)</f>
        <v/>
      </c>
      <c r="K449" s="77" t="str">
        <f>IF(Ansøgning!K431="","",Ansøgning!K431)</f>
        <v/>
      </c>
      <c r="L449" s="46" t="str">
        <f t="shared" si="47"/>
        <v/>
      </c>
      <c r="M449" s="78" t="str">
        <f>IF(Ansøgning!M431="","",Ansøgning!M431)</f>
        <v/>
      </c>
      <c r="N449" s="31" t="str">
        <f t="shared" si="48"/>
        <v/>
      </c>
      <c r="O449" s="78" t="str">
        <f>IF(Ansøgning!O431="","",Ansøgning!O431)</f>
        <v/>
      </c>
      <c r="P449" s="78" t="str">
        <f>IF(Ansøgning!P431="","",Ansøgning!P431)</f>
        <v/>
      </c>
      <c r="Q449" s="78" t="str">
        <f>IF(Ansøgning!Q431="","",Ansøgning!Q431)</f>
        <v/>
      </c>
      <c r="R449" s="78" t="str">
        <f>IF(Ansøgning!R431="","",Ansøgning!R431)</f>
        <v/>
      </c>
      <c r="S449" s="46" t="str">
        <f>IFERROR(MAX(IF(OR(O449="",P449=""),"",IF(AND(AND(MONTH(E449)&gt;=7,MONTH(E449)&lt;8),AND(MONTH(F449)&gt;=7,MONTH(F449)&lt;8)),(NETWORKDAYS(E449,F449,Lister!$D$7:$D$13)-O449)*N449/NETWORKDAYS(Lister!$D$19,Lister!$E$19,Lister!$D$7:$D$13),IF(AND(AND(MONTH(E449)&gt;=7,MONTH(E449)&lt;8),MONTH(F449)&gt;7),(NETWORKDAYS(E449,Lister!$E$19,Lister!$D$7:$D$13)-O449)*N449/NETWORKDAYS(Lister!$D$19,Lister!$E$19,Lister!$D$7:$D$13),IF(MONTH(E449)&gt;7,0)))),0),"")</f>
        <v/>
      </c>
      <c r="T449" s="46" t="str">
        <f>IFERROR(MAX(IF(OR(O449="",P449=""),"",IF(AND(AND(MONTH(E449)&gt;=8,MONTH(E449)&lt;9),AND(MONTH(F449)&gt;=8,MONTH(F449)&lt;9)),(NETWORKDAYS(E449,F449,Lister!$D$7:$D$13)-P449)*N449/NETWORKDAYS(Lister!$D$20,Lister!$E$20,Lister!$D$7:$D$13),IF(AND(MONTH(E449)=7,MONTH(F449)=8),(NETWORKDAYS(Lister!$D$20,F449,Lister!$D$7:$D$13)-P449)*N449/NETWORKDAYS(Lister!$D$20,Lister!$E$20,Lister!$D$7:$D$13),IF(AND(MONTH(E449)=7,MONTH(F449)=7),0)))),0),"")</f>
        <v/>
      </c>
      <c r="U449" s="78" t="str">
        <f>IF(Ansøgning!U431="","",Ansøgning!U431)</f>
        <v/>
      </c>
      <c r="V449" s="119" t="str">
        <f t="shared" si="49"/>
        <v/>
      </c>
      <c r="W449" s="120" t="str">
        <f t="shared" si="50"/>
        <v/>
      </c>
      <c r="X449" s="42" t="str">
        <f t="shared" si="51"/>
        <v/>
      </c>
    </row>
    <row r="450" spans="1:24" x14ac:dyDescent="0.25">
      <c r="A450" s="13" t="str">
        <f t="shared" si="52"/>
        <v/>
      </c>
      <c r="B450" s="75" t="str">
        <f>IF(Ansøgning!B432="","",Ansøgning!B432)</f>
        <v/>
      </c>
      <c r="C450" s="75" t="str">
        <f>IF(Ansøgning!C432="","",Ansøgning!C432)</f>
        <v/>
      </c>
      <c r="D450" s="75" t="str">
        <f>IF(Ansøgning!D432="","",Ansøgning!D432)</f>
        <v/>
      </c>
      <c r="E450" s="76" t="str">
        <f>IF(Ansøgning!E432="","",Ansøgning!E432)</f>
        <v/>
      </c>
      <c r="F450" s="76" t="str">
        <f>IF(Ansøgning!F432="","",Ansøgning!F432)</f>
        <v/>
      </c>
      <c r="G450" s="33" t="str">
        <f>IF(OR(E450="",F450=""),"",NETWORKDAYS(E450,F450,Lister!$D$7:$D$13))</f>
        <v/>
      </c>
      <c r="H450" s="76" t="str">
        <f>IF(Ansøgning!H432="","",Ansøgning!H432)</f>
        <v/>
      </c>
      <c r="I450" s="32" t="str">
        <f t="shared" si="46"/>
        <v/>
      </c>
      <c r="J450" s="77" t="str">
        <f>IF(Ansøgning!J432="","",Ansøgning!J432)</f>
        <v/>
      </c>
      <c r="K450" s="77" t="str">
        <f>IF(Ansøgning!K432="","",Ansøgning!K432)</f>
        <v/>
      </c>
      <c r="L450" s="46" t="str">
        <f t="shared" si="47"/>
        <v/>
      </c>
      <c r="M450" s="78" t="str">
        <f>IF(Ansøgning!M432="","",Ansøgning!M432)</f>
        <v/>
      </c>
      <c r="N450" s="31" t="str">
        <f t="shared" si="48"/>
        <v/>
      </c>
      <c r="O450" s="78" t="str">
        <f>IF(Ansøgning!O432="","",Ansøgning!O432)</f>
        <v/>
      </c>
      <c r="P450" s="78" t="str">
        <f>IF(Ansøgning!P432="","",Ansøgning!P432)</f>
        <v/>
      </c>
      <c r="Q450" s="78" t="str">
        <f>IF(Ansøgning!Q432="","",Ansøgning!Q432)</f>
        <v/>
      </c>
      <c r="R450" s="78" t="str">
        <f>IF(Ansøgning!R432="","",Ansøgning!R432)</f>
        <v/>
      </c>
      <c r="S450" s="46" t="str">
        <f>IFERROR(MAX(IF(OR(O450="",P450=""),"",IF(AND(AND(MONTH(E450)&gt;=7,MONTH(E450)&lt;8),AND(MONTH(F450)&gt;=7,MONTH(F450)&lt;8)),(NETWORKDAYS(E450,F450,Lister!$D$7:$D$13)-O450)*N450/NETWORKDAYS(Lister!$D$19,Lister!$E$19,Lister!$D$7:$D$13),IF(AND(AND(MONTH(E450)&gt;=7,MONTH(E450)&lt;8),MONTH(F450)&gt;7),(NETWORKDAYS(E450,Lister!$E$19,Lister!$D$7:$D$13)-O450)*N450/NETWORKDAYS(Lister!$D$19,Lister!$E$19,Lister!$D$7:$D$13),IF(MONTH(E450)&gt;7,0)))),0),"")</f>
        <v/>
      </c>
      <c r="T450" s="46" t="str">
        <f>IFERROR(MAX(IF(OR(O450="",P450=""),"",IF(AND(AND(MONTH(E450)&gt;=8,MONTH(E450)&lt;9),AND(MONTH(F450)&gt;=8,MONTH(F450)&lt;9)),(NETWORKDAYS(E450,F450,Lister!$D$7:$D$13)-P450)*N450/NETWORKDAYS(Lister!$D$20,Lister!$E$20,Lister!$D$7:$D$13),IF(AND(MONTH(E450)=7,MONTH(F450)=8),(NETWORKDAYS(Lister!$D$20,F450,Lister!$D$7:$D$13)-P450)*N450/NETWORKDAYS(Lister!$D$20,Lister!$E$20,Lister!$D$7:$D$13),IF(AND(MONTH(E450)=7,MONTH(F450)=7),0)))),0),"")</f>
        <v/>
      </c>
      <c r="U450" s="78" t="str">
        <f>IF(Ansøgning!U432="","",Ansøgning!U432)</f>
        <v/>
      </c>
      <c r="V450" s="119" t="str">
        <f t="shared" si="49"/>
        <v/>
      </c>
      <c r="W450" s="120" t="str">
        <f t="shared" si="50"/>
        <v/>
      </c>
      <c r="X450" s="42" t="str">
        <f t="shared" si="51"/>
        <v/>
      </c>
    </row>
    <row r="451" spans="1:24" x14ac:dyDescent="0.25">
      <c r="A451" s="13" t="str">
        <f t="shared" si="52"/>
        <v/>
      </c>
      <c r="B451" s="75" t="str">
        <f>IF(Ansøgning!B433="","",Ansøgning!B433)</f>
        <v/>
      </c>
      <c r="C451" s="75" t="str">
        <f>IF(Ansøgning!C433="","",Ansøgning!C433)</f>
        <v/>
      </c>
      <c r="D451" s="75" t="str">
        <f>IF(Ansøgning!D433="","",Ansøgning!D433)</f>
        <v/>
      </c>
      <c r="E451" s="76" t="str">
        <f>IF(Ansøgning!E433="","",Ansøgning!E433)</f>
        <v/>
      </c>
      <c r="F451" s="76" t="str">
        <f>IF(Ansøgning!F433="","",Ansøgning!F433)</f>
        <v/>
      </c>
      <c r="G451" s="33" t="str">
        <f>IF(OR(E451="",F451=""),"",NETWORKDAYS(E451,F451,Lister!$D$7:$D$13))</f>
        <v/>
      </c>
      <c r="H451" s="76" t="str">
        <f>IF(Ansøgning!H433="","",Ansøgning!H433)</f>
        <v/>
      </c>
      <c r="I451" s="32" t="str">
        <f t="shared" si="46"/>
        <v/>
      </c>
      <c r="J451" s="77" t="str">
        <f>IF(Ansøgning!J433="","",Ansøgning!J433)</f>
        <v/>
      </c>
      <c r="K451" s="77" t="str">
        <f>IF(Ansøgning!K433="","",Ansøgning!K433)</f>
        <v/>
      </c>
      <c r="L451" s="46" t="str">
        <f t="shared" si="47"/>
        <v/>
      </c>
      <c r="M451" s="78" t="str">
        <f>IF(Ansøgning!M433="","",Ansøgning!M433)</f>
        <v/>
      </c>
      <c r="N451" s="31" t="str">
        <f t="shared" si="48"/>
        <v/>
      </c>
      <c r="O451" s="78" t="str">
        <f>IF(Ansøgning!O433="","",Ansøgning!O433)</f>
        <v/>
      </c>
      <c r="P451" s="78" t="str">
        <f>IF(Ansøgning!P433="","",Ansøgning!P433)</f>
        <v/>
      </c>
      <c r="Q451" s="78" t="str">
        <f>IF(Ansøgning!Q433="","",Ansøgning!Q433)</f>
        <v/>
      </c>
      <c r="R451" s="78" t="str">
        <f>IF(Ansøgning!R433="","",Ansøgning!R433)</f>
        <v/>
      </c>
      <c r="S451" s="46" t="str">
        <f>IFERROR(MAX(IF(OR(O451="",P451=""),"",IF(AND(AND(MONTH(E451)&gt;=7,MONTH(E451)&lt;8),AND(MONTH(F451)&gt;=7,MONTH(F451)&lt;8)),(NETWORKDAYS(E451,F451,Lister!$D$7:$D$13)-O451)*N451/NETWORKDAYS(Lister!$D$19,Lister!$E$19,Lister!$D$7:$D$13),IF(AND(AND(MONTH(E451)&gt;=7,MONTH(E451)&lt;8),MONTH(F451)&gt;7),(NETWORKDAYS(E451,Lister!$E$19,Lister!$D$7:$D$13)-O451)*N451/NETWORKDAYS(Lister!$D$19,Lister!$E$19,Lister!$D$7:$D$13),IF(MONTH(E451)&gt;7,0)))),0),"")</f>
        <v/>
      </c>
      <c r="T451" s="46" t="str">
        <f>IFERROR(MAX(IF(OR(O451="",P451=""),"",IF(AND(AND(MONTH(E451)&gt;=8,MONTH(E451)&lt;9),AND(MONTH(F451)&gt;=8,MONTH(F451)&lt;9)),(NETWORKDAYS(E451,F451,Lister!$D$7:$D$13)-P451)*N451/NETWORKDAYS(Lister!$D$20,Lister!$E$20,Lister!$D$7:$D$13),IF(AND(MONTH(E451)=7,MONTH(F451)=8),(NETWORKDAYS(Lister!$D$20,F451,Lister!$D$7:$D$13)-P451)*N451/NETWORKDAYS(Lister!$D$20,Lister!$E$20,Lister!$D$7:$D$13),IF(AND(MONTH(E451)=7,MONTH(F451)=7),0)))),0),"")</f>
        <v/>
      </c>
      <c r="U451" s="78" t="str">
        <f>IF(Ansøgning!U433="","",Ansøgning!U433)</f>
        <v/>
      </c>
      <c r="V451" s="119" t="str">
        <f t="shared" si="49"/>
        <v/>
      </c>
      <c r="W451" s="120" t="str">
        <f t="shared" si="50"/>
        <v/>
      </c>
      <c r="X451" s="42" t="str">
        <f t="shared" si="51"/>
        <v/>
      </c>
    </row>
    <row r="452" spans="1:24" x14ac:dyDescent="0.25">
      <c r="A452" s="13" t="str">
        <f t="shared" si="52"/>
        <v/>
      </c>
      <c r="B452" s="75" t="str">
        <f>IF(Ansøgning!B434="","",Ansøgning!B434)</f>
        <v/>
      </c>
      <c r="C452" s="75" t="str">
        <f>IF(Ansøgning!C434="","",Ansøgning!C434)</f>
        <v/>
      </c>
      <c r="D452" s="75" t="str">
        <f>IF(Ansøgning!D434="","",Ansøgning!D434)</f>
        <v/>
      </c>
      <c r="E452" s="76" t="str">
        <f>IF(Ansøgning!E434="","",Ansøgning!E434)</f>
        <v/>
      </c>
      <c r="F452" s="76" t="str">
        <f>IF(Ansøgning!F434="","",Ansøgning!F434)</f>
        <v/>
      </c>
      <c r="G452" s="33" t="str">
        <f>IF(OR(E452="",F452=""),"",NETWORKDAYS(E452,F452,Lister!$D$7:$D$13))</f>
        <v/>
      </c>
      <c r="H452" s="76" t="str">
        <f>IF(Ansøgning!H434="","",Ansøgning!H434)</f>
        <v/>
      </c>
      <c r="I452" s="32" t="str">
        <f t="shared" si="46"/>
        <v/>
      </c>
      <c r="J452" s="77" t="str">
        <f>IF(Ansøgning!J434="","",Ansøgning!J434)</f>
        <v/>
      </c>
      <c r="K452" s="77" t="str">
        <f>IF(Ansøgning!K434="","",Ansøgning!K434)</f>
        <v/>
      </c>
      <c r="L452" s="46" t="str">
        <f t="shared" si="47"/>
        <v/>
      </c>
      <c r="M452" s="78" t="str">
        <f>IF(Ansøgning!M434="","",Ansøgning!M434)</f>
        <v/>
      </c>
      <c r="N452" s="31" t="str">
        <f t="shared" si="48"/>
        <v/>
      </c>
      <c r="O452" s="78" t="str">
        <f>IF(Ansøgning!O434="","",Ansøgning!O434)</f>
        <v/>
      </c>
      <c r="P452" s="78" t="str">
        <f>IF(Ansøgning!P434="","",Ansøgning!P434)</f>
        <v/>
      </c>
      <c r="Q452" s="78" t="str">
        <f>IF(Ansøgning!Q434="","",Ansøgning!Q434)</f>
        <v/>
      </c>
      <c r="R452" s="78" t="str">
        <f>IF(Ansøgning!R434="","",Ansøgning!R434)</f>
        <v/>
      </c>
      <c r="S452" s="46" t="str">
        <f>IFERROR(MAX(IF(OR(O452="",P452=""),"",IF(AND(AND(MONTH(E452)&gt;=7,MONTH(E452)&lt;8),AND(MONTH(F452)&gt;=7,MONTH(F452)&lt;8)),(NETWORKDAYS(E452,F452,Lister!$D$7:$D$13)-O452)*N452/NETWORKDAYS(Lister!$D$19,Lister!$E$19,Lister!$D$7:$D$13),IF(AND(AND(MONTH(E452)&gt;=7,MONTH(E452)&lt;8),MONTH(F452)&gt;7),(NETWORKDAYS(E452,Lister!$E$19,Lister!$D$7:$D$13)-O452)*N452/NETWORKDAYS(Lister!$D$19,Lister!$E$19,Lister!$D$7:$D$13),IF(MONTH(E452)&gt;7,0)))),0),"")</f>
        <v/>
      </c>
      <c r="T452" s="46" t="str">
        <f>IFERROR(MAX(IF(OR(O452="",P452=""),"",IF(AND(AND(MONTH(E452)&gt;=8,MONTH(E452)&lt;9),AND(MONTH(F452)&gt;=8,MONTH(F452)&lt;9)),(NETWORKDAYS(E452,F452,Lister!$D$7:$D$13)-P452)*N452/NETWORKDAYS(Lister!$D$20,Lister!$E$20,Lister!$D$7:$D$13),IF(AND(MONTH(E452)=7,MONTH(F452)=8),(NETWORKDAYS(Lister!$D$20,F452,Lister!$D$7:$D$13)-P452)*N452/NETWORKDAYS(Lister!$D$20,Lister!$E$20,Lister!$D$7:$D$13),IF(AND(MONTH(E452)=7,MONTH(F452)=7),0)))),0),"")</f>
        <v/>
      </c>
      <c r="U452" s="78" t="str">
        <f>IF(Ansøgning!U434="","",Ansøgning!U434)</f>
        <v/>
      </c>
      <c r="V452" s="119" t="str">
        <f t="shared" si="49"/>
        <v/>
      </c>
      <c r="W452" s="120" t="str">
        <f t="shared" si="50"/>
        <v/>
      </c>
      <c r="X452" s="42" t="str">
        <f t="shared" si="51"/>
        <v/>
      </c>
    </row>
    <row r="453" spans="1:24" x14ac:dyDescent="0.25">
      <c r="A453" s="13" t="str">
        <f t="shared" si="52"/>
        <v/>
      </c>
      <c r="B453" s="75" t="str">
        <f>IF(Ansøgning!B435="","",Ansøgning!B435)</f>
        <v/>
      </c>
      <c r="C453" s="75" t="str">
        <f>IF(Ansøgning!C435="","",Ansøgning!C435)</f>
        <v/>
      </c>
      <c r="D453" s="75" t="str">
        <f>IF(Ansøgning!D435="","",Ansøgning!D435)</f>
        <v/>
      </c>
      <c r="E453" s="76" t="str">
        <f>IF(Ansøgning!E435="","",Ansøgning!E435)</f>
        <v/>
      </c>
      <c r="F453" s="76" t="str">
        <f>IF(Ansøgning!F435="","",Ansøgning!F435)</f>
        <v/>
      </c>
      <c r="G453" s="33" t="str">
        <f>IF(OR(E453="",F453=""),"",NETWORKDAYS(E453,F453,Lister!$D$7:$D$13))</f>
        <v/>
      </c>
      <c r="H453" s="76" t="str">
        <f>IF(Ansøgning!H435="","",Ansøgning!H435)</f>
        <v/>
      </c>
      <c r="I453" s="32" t="str">
        <f t="shared" si="46"/>
        <v/>
      </c>
      <c r="J453" s="77" t="str">
        <f>IF(Ansøgning!J435="","",Ansøgning!J435)</f>
        <v/>
      </c>
      <c r="K453" s="77" t="str">
        <f>IF(Ansøgning!K435="","",Ansøgning!K435)</f>
        <v/>
      </c>
      <c r="L453" s="46" t="str">
        <f t="shared" si="47"/>
        <v/>
      </c>
      <c r="M453" s="78" t="str">
        <f>IF(Ansøgning!M435="","",Ansøgning!M435)</f>
        <v/>
      </c>
      <c r="N453" s="31" t="str">
        <f t="shared" si="48"/>
        <v/>
      </c>
      <c r="O453" s="78" t="str">
        <f>IF(Ansøgning!O435="","",Ansøgning!O435)</f>
        <v/>
      </c>
      <c r="P453" s="78" t="str">
        <f>IF(Ansøgning!P435="","",Ansøgning!P435)</f>
        <v/>
      </c>
      <c r="Q453" s="78" t="str">
        <f>IF(Ansøgning!Q435="","",Ansøgning!Q435)</f>
        <v/>
      </c>
      <c r="R453" s="78" t="str">
        <f>IF(Ansøgning!R435="","",Ansøgning!R435)</f>
        <v/>
      </c>
      <c r="S453" s="46" t="str">
        <f>IFERROR(MAX(IF(OR(O453="",P453=""),"",IF(AND(AND(MONTH(E453)&gt;=7,MONTH(E453)&lt;8),AND(MONTH(F453)&gt;=7,MONTH(F453)&lt;8)),(NETWORKDAYS(E453,F453,Lister!$D$7:$D$13)-O453)*N453/NETWORKDAYS(Lister!$D$19,Lister!$E$19,Lister!$D$7:$D$13),IF(AND(AND(MONTH(E453)&gt;=7,MONTH(E453)&lt;8),MONTH(F453)&gt;7),(NETWORKDAYS(E453,Lister!$E$19,Lister!$D$7:$D$13)-O453)*N453/NETWORKDAYS(Lister!$D$19,Lister!$E$19,Lister!$D$7:$D$13),IF(MONTH(E453)&gt;7,0)))),0),"")</f>
        <v/>
      </c>
      <c r="T453" s="46" t="str">
        <f>IFERROR(MAX(IF(OR(O453="",P453=""),"",IF(AND(AND(MONTH(E453)&gt;=8,MONTH(E453)&lt;9),AND(MONTH(F453)&gt;=8,MONTH(F453)&lt;9)),(NETWORKDAYS(E453,F453,Lister!$D$7:$D$13)-P453)*N453/NETWORKDAYS(Lister!$D$20,Lister!$E$20,Lister!$D$7:$D$13),IF(AND(MONTH(E453)=7,MONTH(F453)=8),(NETWORKDAYS(Lister!$D$20,F453,Lister!$D$7:$D$13)-P453)*N453/NETWORKDAYS(Lister!$D$20,Lister!$E$20,Lister!$D$7:$D$13),IF(AND(MONTH(E453)=7,MONTH(F453)=7),0)))),0),"")</f>
        <v/>
      </c>
      <c r="U453" s="78" t="str">
        <f>IF(Ansøgning!U435="","",Ansøgning!U435)</f>
        <v/>
      </c>
      <c r="V453" s="119" t="str">
        <f t="shared" si="49"/>
        <v/>
      </c>
      <c r="W453" s="120" t="str">
        <f t="shared" si="50"/>
        <v/>
      </c>
      <c r="X453" s="42" t="str">
        <f t="shared" si="51"/>
        <v/>
      </c>
    </row>
    <row r="454" spans="1:24" x14ac:dyDescent="0.25">
      <c r="A454" s="13" t="str">
        <f t="shared" si="52"/>
        <v/>
      </c>
      <c r="B454" s="75" t="str">
        <f>IF(Ansøgning!B436="","",Ansøgning!B436)</f>
        <v/>
      </c>
      <c r="C454" s="75" t="str">
        <f>IF(Ansøgning!C436="","",Ansøgning!C436)</f>
        <v/>
      </c>
      <c r="D454" s="75" t="str">
        <f>IF(Ansøgning!D436="","",Ansøgning!D436)</f>
        <v/>
      </c>
      <c r="E454" s="76" t="str">
        <f>IF(Ansøgning!E436="","",Ansøgning!E436)</f>
        <v/>
      </c>
      <c r="F454" s="76" t="str">
        <f>IF(Ansøgning!F436="","",Ansøgning!F436)</f>
        <v/>
      </c>
      <c r="G454" s="33" t="str">
        <f>IF(OR(E454="",F454=""),"",NETWORKDAYS(E454,F454,Lister!$D$7:$D$13))</f>
        <v/>
      </c>
      <c r="H454" s="76" t="str">
        <f>IF(Ansøgning!H436="","",Ansøgning!H436)</f>
        <v/>
      </c>
      <c r="I454" s="32" t="str">
        <f t="shared" si="46"/>
        <v/>
      </c>
      <c r="J454" s="77" t="str">
        <f>IF(Ansøgning!J436="","",Ansøgning!J436)</f>
        <v/>
      </c>
      <c r="K454" s="77" t="str">
        <f>IF(Ansøgning!K436="","",Ansøgning!K436)</f>
        <v/>
      </c>
      <c r="L454" s="46" t="str">
        <f t="shared" si="47"/>
        <v/>
      </c>
      <c r="M454" s="78" t="str">
        <f>IF(Ansøgning!M436="","",Ansøgning!M436)</f>
        <v/>
      </c>
      <c r="N454" s="31" t="str">
        <f t="shared" si="48"/>
        <v/>
      </c>
      <c r="O454" s="78" t="str">
        <f>IF(Ansøgning!O436="","",Ansøgning!O436)</f>
        <v/>
      </c>
      <c r="P454" s="78" t="str">
        <f>IF(Ansøgning!P436="","",Ansøgning!P436)</f>
        <v/>
      </c>
      <c r="Q454" s="78" t="str">
        <f>IF(Ansøgning!Q436="","",Ansøgning!Q436)</f>
        <v/>
      </c>
      <c r="R454" s="78" t="str">
        <f>IF(Ansøgning!R436="","",Ansøgning!R436)</f>
        <v/>
      </c>
      <c r="S454" s="46" t="str">
        <f>IFERROR(MAX(IF(OR(O454="",P454=""),"",IF(AND(AND(MONTH(E454)&gt;=7,MONTH(E454)&lt;8),AND(MONTH(F454)&gt;=7,MONTH(F454)&lt;8)),(NETWORKDAYS(E454,F454,Lister!$D$7:$D$13)-O454)*N454/NETWORKDAYS(Lister!$D$19,Lister!$E$19,Lister!$D$7:$D$13),IF(AND(AND(MONTH(E454)&gt;=7,MONTH(E454)&lt;8),MONTH(F454)&gt;7),(NETWORKDAYS(E454,Lister!$E$19,Lister!$D$7:$D$13)-O454)*N454/NETWORKDAYS(Lister!$D$19,Lister!$E$19,Lister!$D$7:$D$13),IF(MONTH(E454)&gt;7,0)))),0),"")</f>
        <v/>
      </c>
      <c r="T454" s="46" t="str">
        <f>IFERROR(MAX(IF(OR(O454="",P454=""),"",IF(AND(AND(MONTH(E454)&gt;=8,MONTH(E454)&lt;9),AND(MONTH(F454)&gt;=8,MONTH(F454)&lt;9)),(NETWORKDAYS(E454,F454,Lister!$D$7:$D$13)-P454)*N454/NETWORKDAYS(Lister!$D$20,Lister!$E$20,Lister!$D$7:$D$13),IF(AND(MONTH(E454)=7,MONTH(F454)=8),(NETWORKDAYS(Lister!$D$20,F454,Lister!$D$7:$D$13)-P454)*N454/NETWORKDAYS(Lister!$D$20,Lister!$E$20,Lister!$D$7:$D$13),IF(AND(MONTH(E454)=7,MONTH(F454)=7),0)))),0),"")</f>
        <v/>
      </c>
      <c r="U454" s="78" t="str">
        <f>IF(Ansøgning!U436="","",Ansøgning!U436)</f>
        <v/>
      </c>
      <c r="V454" s="119" t="str">
        <f t="shared" si="49"/>
        <v/>
      </c>
      <c r="W454" s="120" t="str">
        <f t="shared" si="50"/>
        <v/>
      </c>
      <c r="X454" s="42" t="str">
        <f t="shared" si="51"/>
        <v/>
      </c>
    </row>
    <row r="455" spans="1:24" x14ac:dyDescent="0.25">
      <c r="A455" s="13" t="str">
        <f t="shared" si="52"/>
        <v/>
      </c>
      <c r="B455" s="75" t="str">
        <f>IF(Ansøgning!B437="","",Ansøgning!B437)</f>
        <v/>
      </c>
      <c r="C455" s="75" t="str">
        <f>IF(Ansøgning!C437="","",Ansøgning!C437)</f>
        <v/>
      </c>
      <c r="D455" s="75" t="str">
        <f>IF(Ansøgning!D437="","",Ansøgning!D437)</f>
        <v/>
      </c>
      <c r="E455" s="76" t="str">
        <f>IF(Ansøgning!E437="","",Ansøgning!E437)</f>
        <v/>
      </c>
      <c r="F455" s="76" t="str">
        <f>IF(Ansøgning!F437="","",Ansøgning!F437)</f>
        <v/>
      </c>
      <c r="G455" s="33" t="str">
        <f>IF(OR(E455="",F455=""),"",NETWORKDAYS(E455,F455,Lister!$D$7:$D$13))</f>
        <v/>
      </c>
      <c r="H455" s="76" t="str">
        <f>IF(Ansøgning!H437="","",Ansøgning!H437)</f>
        <v/>
      </c>
      <c r="I455" s="32" t="str">
        <f t="shared" si="46"/>
        <v/>
      </c>
      <c r="J455" s="77" t="str">
        <f>IF(Ansøgning!J437="","",Ansøgning!J437)</f>
        <v/>
      </c>
      <c r="K455" s="77" t="str">
        <f>IF(Ansøgning!K437="","",Ansøgning!K437)</f>
        <v/>
      </c>
      <c r="L455" s="46" t="str">
        <f t="shared" si="47"/>
        <v/>
      </c>
      <c r="M455" s="78" t="str">
        <f>IF(Ansøgning!M437="","",Ansøgning!M437)</f>
        <v/>
      </c>
      <c r="N455" s="31" t="str">
        <f t="shared" si="48"/>
        <v/>
      </c>
      <c r="O455" s="78" t="str">
        <f>IF(Ansøgning!O437="","",Ansøgning!O437)</f>
        <v/>
      </c>
      <c r="P455" s="78" t="str">
        <f>IF(Ansøgning!P437="","",Ansøgning!P437)</f>
        <v/>
      </c>
      <c r="Q455" s="78" t="str">
        <f>IF(Ansøgning!Q437="","",Ansøgning!Q437)</f>
        <v/>
      </c>
      <c r="R455" s="78" t="str">
        <f>IF(Ansøgning!R437="","",Ansøgning!R437)</f>
        <v/>
      </c>
      <c r="S455" s="46" t="str">
        <f>IFERROR(MAX(IF(OR(O455="",P455=""),"",IF(AND(AND(MONTH(E455)&gt;=7,MONTH(E455)&lt;8),AND(MONTH(F455)&gt;=7,MONTH(F455)&lt;8)),(NETWORKDAYS(E455,F455,Lister!$D$7:$D$13)-O455)*N455/NETWORKDAYS(Lister!$D$19,Lister!$E$19,Lister!$D$7:$D$13),IF(AND(AND(MONTH(E455)&gt;=7,MONTH(E455)&lt;8),MONTH(F455)&gt;7),(NETWORKDAYS(E455,Lister!$E$19,Lister!$D$7:$D$13)-O455)*N455/NETWORKDAYS(Lister!$D$19,Lister!$E$19,Lister!$D$7:$D$13),IF(MONTH(E455)&gt;7,0)))),0),"")</f>
        <v/>
      </c>
      <c r="T455" s="46" t="str">
        <f>IFERROR(MAX(IF(OR(O455="",P455=""),"",IF(AND(AND(MONTH(E455)&gt;=8,MONTH(E455)&lt;9),AND(MONTH(F455)&gt;=8,MONTH(F455)&lt;9)),(NETWORKDAYS(E455,F455,Lister!$D$7:$D$13)-P455)*N455/NETWORKDAYS(Lister!$D$20,Lister!$E$20,Lister!$D$7:$D$13),IF(AND(MONTH(E455)=7,MONTH(F455)=8),(NETWORKDAYS(Lister!$D$20,F455,Lister!$D$7:$D$13)-P455)*N455/NETWORKDAYS(Lister!$D$20,Lister!$E$20,Lister!$D$7:$D$13),IF(AND(MONTH(E455)=7,MONTH(F455)=7),0)))),0),"")</f>
        <v/>
      </c>
      <c r="U455" s="78" t="str">
        <f>IF(Ansøgning!U437="","",Ansøgning!U437)</f>
        <v/>
      </c>
      <c r="V455" s="119" t="str">
        <f t="shared" si="49"/>
        <v/>
      </c>
      <c r="W455" s="120" t="str">
        <f t="shared" si="50"/>
        <v/>
      </c>
      <c r="X455" s="42" t="str">
        <f t="shared" si="51"/>
        <v/>
      </c>
    </row>
    <row r="456" spans="1:24" x14ac:dyDescent="0.25">
      <c r="A456" s="13" t="str">
        <f t="shared" si="52"/>
        <v/>
      </c>
      <c r="B456" s="75" t="str">
        <f>IF(Ansøgning!B438="","",Ansøgning!B438)</f>
        <v/>
      </c>
      <c r="C456" s="75" t="str">
        <f>IF(Ansøgning!C438="","",Ansøgning!C438)</f>
        <v/>
      </c>
      <c r="D456" s="75" t="str">
        <f>IF(Ansøgning!D438="","",Ansøgning!D438)</f>
        <v/>
      </c>
      <c r="E456" s="76" t="str">
        <f>IF(Ansøgning!E438="","",Ansøgning!E438)</f>
        <v/>
      </c>
      <c r="F456" s="76" t="str">
        <f>IF(Ansøgning!F438="","",Ansøgning!F438)</f>
        <v/>
      </c>
      <c r="G456" s="33" t="str">
        <f>IF(OR(E456="",F456=""),"",NETWORKDAYS(E456,F456,Lister!$D$7:$D$13))</f>
        <v/>
      </c>
      <c r="H456" s="76" t="str">
        <f>IF(Ansøgning!H438="","",Ansøgning!H438)</f>
        <v/>
      </c>
      <c r="I456" s="32" t="str">
        <f t="shared" si="46"/>
        <v/>
      </c>
      <c r="J456" s="77" t="str">
        <f>IF(Ansøgning!J438="","",Ansøgning!J438)</f>
        <v/>
      </c>
      <c r="K456" s="77" t="str">
        <f>IF(Ansøgning!K438="","",Ansøgning!K438)</f>
        <v/>
      </c>
      <c r="L456" s="46" t="str">
        <f t="shared" si="47"/>
        <v/>
      </c>
      <c r="M456" s="78" t="str">
        <f>IF(Ansøgning!M438="","",Ansøgning!M438)</f>
        <v/>
      </c>
      <c r="N456" s="31" t="str">
        <f t="shared" si="48"/>
        <v/>
      </c>
      <c r="O456" s="78" t="str">
        <f>IF(Ansøgning!O438="","",Ansøgning!O438)</f>
        <v/>
      </c>
      <c r="P456" s="78" t="str">
        <f>IF(Ansøgning!P438="","",Ansøgning!P438)</f>
        <v/>
      </c>
      <c r="Q456" s="78" t="str">
        <f>IF(Ansøgning!Q438="","",Ansøgning!Q438)</f>
        <v/>
      </c>
      <c r="R456" s="78" t="str">
        <f>IF(Ansøgning!R438="","",Ansøgning!R438)</f>
        <v/>
      </c>
      <c r="S456" s="46" t="str">
        <f>IFERROR(MAX(IF(OR(O456="",P456=""),"",IF(AND(AND(MONTH(E456)&gt;=7,MONTH(E456)&lt;8),AND(MONTH(F456)&gt;=7,MONTH(F456)&lt;8)),(NETWORKDAYS(E456,F456,Lister!$D$7:$D$13)-O456)*N456/NETWORKDAYS(Lister!$D$19,Lister!$E$19,Lister!$D$7:$D$13),IF(AND(AND(MONTH(E456)&gt;=7,MONTH(E456)&lt;8),MONTH(F456)&gt;7),(NETWORKDAYS(E456,Lister!$E$19,Lister!$D$7:$D$13)-O456)*N456/NETWORKDAYS(Lister!$D$19,Lister!$E$19,Lister!$D$7:$D$13),IF(MONTH(E456)&gt;7,0)))),0),"")</f>
        <v/>
      </c>
      <c r="T456" s="46" t="str">
        <f>IFERROR(MAX(IF(OR(O456="",P456=""),"",IF(AND(AND(MONTH(E456)&gt;=8,MONTH(E456)&lt;9),AND(MONTH(F456)&gt;=8,MONTH(F456)&lt;9)),(NETWORKDAYS(E456,F456,Lister!$D$7:$D$13)-P456)*N456/NETWORKDAYS(Lister!$D$20,Lister!$E$20,Lister!$D$7:$D$13),IF(AND(MONTH(E456)=7,MONTH(F456)=8),(NETWORKDAYS(Lister!$D$20,F456,Lister!$D$7:$D$13)-P456)*N456/NETWORKDAYS(Lister!$D$20,Lister!$E$20,Lister!$D$7:$D$13),IF(AND(MONTH(E456)=7,MONTH(F456)=7),0)))),0),"")</f>
        <v/>
      </c>
      <c r="U456" s="78" t="str">
        <f>IF(Ansøgning!U438="","",Ansøgning!U438)</f>
        <v/>
      </c>
      <c r="V456" s="119" t="str">
        <f t="shared" si="49"/>
        <v/>
      </c>
      <c r="W456" s="120" t="str">
        <f t="shared" si="50"/>
        <v/>
      </c>
      <c r="X456" s="42" t="str">
        <f t="shared" si="51"/>
        <v/>
      </c>
    </row>
    <row r="457" spans="1:24" x14ac:dyDescent="0.25">
      <c r="A457" s="13" t="str">
        <f t="shared" si="52"/>
        <v/>
      </c>
      <c r="B457" s="75" t="str">
        <f>IF(Ansøgning!B439="","",Ansøgning!B439)</f>
        <v/>
      </c>
      <c r="C457" s="75" t="str">
        <f>IF(Ansøgning!C439="","",Ansøgning!C439)</f>
        <v/>
      </c>
      <c r="D457" s="75" t="str">
        <f>IF(Ansøgning!D439="","",Ansøgning!D439)</f>
        <v/>
      </c>
      <c r="E457" s="76" t="str">
        <f>IF(Ansøgning!E439="","",Ansøgning!E439)</f>
        <v/>
      </c>
      <c r="F457" s="76" t="str">
        <f>IF(Ansøgning!F439="","",Ansøgning!F439)</f>
        <v/>
      </c>
      <c r="G457" s="33" t="str">
        <f>IF(OR(E457="",F457=""),"",NETWORKDAYS(E457,F457,Lister!$D$7:$D$13))</f>
        <v/>
      </c>
      <c r="H457" s="76" t="str">
        <f>IF(Ansøgning!H439="","",Ansøgning!H439)</f>
        <v/>
      </c>
      <c r="I457" s="32" t="str">
        <f t="shared" si="46"/>
        <v/>
      </c>
      <c r="J457" s="77" t="str">
        <f>IF(Ansøgning!J439="","",Ansøgning!J439)</f>
        <v/>
      </c>
      <c r="K457" s="77" t="str">
        <f>IF(Ansøgning!K439="","",Ansøgning!K439)</f>
        <v/>
      </c>
      <c r="L457" s="46" t="str">
        <f t="shared" si="47"/>
        <v/>
      </c>
      <c r="M457" s="78" t="str">
        <f>IF(Ansøgning!M439="","",Ansøgning!M439)</f>
        <v/>
      </c>
      <c r="N457" s="31" t="str">
        <f t="shared" si="48"/>
        <v/>
      </c>
      <c r="O457" s="78" t="str">
        <f>IF(Ansøgning!O439="","",Ansøgning!O439)</f>
        <v/>
      </c>
      <c r="P457" s="78" t="str">
        <f>IF(Ansøgning!P439="","",Ansøgning!P439)</f>
        <v/>
      </c>
      <c r="Q457" s="78" t="str">
        <f>IF(Ansøgning!Q439="","",Ansøgning!Q439)</f>
        <v/>
      </c>
      <c r="R457" s="78" t="str">
        <f>IF(Ansøgning!R439="","",Ansøgning!R439)</f>
        <v/>
      </c>
      <c r="S457" s="46" t="str">
        <f>IFERROR(MAX(IF(OR(O457="",P457=""),"",IF(AND(AND(MONTH(E457)&gt;=7,MONTH(E457)&lt;8),AND(MONTH(F457)&gt;=7,MONTH(F457)&lt;8)),(NETWORKDAYS(E457,F457,Lister!$D$7:$D$13)-O457)*N457/NETWORKDAYS(Lister!$D$19,Lister!$E$19,Lister!$D$7:$D$13),IF(AND(AND(MONTH(E457)&gt;=7,MONTH(E457)&lt;8),MONTH(F457)&gt;7),(NETWORKDAYS(E457,Lister!$E$19,Lister!$D$7:$D$13)-O457)*N457/NETWORKDAYS(Lister!$D$19,Lister!$E$19,Lister!$D$7:$D$13),IF(MONTH(E457)&gt;7,0)))),0),"")</f>
        <v/>
      </c>
      <c r="T457" s="46" t="str">
        <f>IFERROR(MAX(IF(OR(O457="",P457=""),"",IF(AND(AND(MONTH(E457)&gt;=8,MONTH(E457)&lt;9),AND(MONTH(F457)&gt;=8,MONTH(F457)&lt;9)),(NETWORKDAYS(E457,F457,Lister!$D$7:$D$13)-P457)*N457/NETWORKDAYS(Lister!$D$20,Lister!$E$20,Lister!$D$7:$D$13),IF(AND(MONTH(E457)=7,MONTH(F457)=8),(NETWORKDAYS(Lister!$D$20,F457,Lister!$D$7:$D$13)-P457)*N457/NETWORKDAYS(Lister!$D$20,Lister!$E$20,Lister!$D$7:$D$13),IF(AND(MONTH(E457)=7,MONTH(F457)=7),0)))),0),"")</f>
        <v/>
      </c>
      <c r="U457" s="78" t="str">
        <f>IF(Ansøgning!U439="","",Ansøgning!U439)</f>
        <v/>
      </c>
      <c r="V457" s="119" t="str">
        <f t="shared" si="49"/>
        <v/>
      </c>
      <c r="W457" s="120" t="str">
        <f t="shared" si="50"/>
        <v/>
      </c>
      <c r="X457" s="42" t="str">
        <f t="shared" si="51"/>
        <v/>
      </c>
    </row>
    <row r="458" spans="1:24" x14ac:dyDescent="0.25">
      <c r="A458" s="13" t="str">
        <f t="shared" si="52"/>
        <v/>
      </c>
      <c r="B458" s="75" t="str">
        <f>IF(Ansøgning!B440="","",Ansøgning!B440)</f>
        <v/>
      </c>
      <c r="C458" s="75" t="str">
        <f>IF(Ansøgning!C440="","",Ansøgning!C440)</f>
        <v/>
      </c>
      <c r="D458" s="75" t="str">
        <f>IF(Ansøgning!D440="","",Ansøgning!D440)</f>
        <v/>
      </c>
      <c r="E458" s="76" t="str">
        <f>IF(Ansøgning!E440="","",Ansøgning!E440)</f>
        <v/>
      </c>
      <c r="F458" s="76" t="str">
        <f>IF(Ansøgning!F440="","",Ansøgning!F440)</f>
        <v/>
      </c>
      <c r="G458" s="33" t="str">
        <f>IF(OR(E458="",F458=""),"",NETWORKDAYS(E458,F458,Lister!$D$7:$D$13))</f>
        <v/>
      </c>
      <c r="H458" s="76" t="str">
        <f>IF(Ansøgning!H440="","",Ansøgning!H440)</f>
        <v/>
      </c>
      <c r="I458" s="32" t="str">
        <f t="shared" si="46"/>
        <v/>
      </c>
      <c r="J458" s="77" t="str">
        <f>IF(Ansøgning!J440="","",Ansøgning!J440)</f>
        <v/>
      </c>
      <c r="K458" s="77" t="str">
        <f>IF(Ansøgning!K440="","",Ansøgning!K440)</f>
        <v/>
      </c>
      <c r="L458" s="46" t="str">
        <f t="shared" si="47"/>
        <v/>
      </c>
      <c r="M458" s="78" t="str">
        <f>IF(Ansøgning!M440="","",Ansøgning!M440)</f>
        <v/>
      </c>
      <c r="N458" s="31" t="str">
        <f t="shared" si="48"/>
        <v/>
      </c>
      <c r="O458" s="78" t="str">
        <f>IF(Ansøgning!O440="","",Ansøgning!O440)</f>
        <v/>
      </c>
      <c r="P458" s="78" t="str">
        <f>IF(Ansøgning!P440="","",Ansøgning!P440)</f>
        <v/>
      </c>
      <c r="Q458" s="78" t="str">
        <f>IF(Ansøgning!Q440="","",Ansøgning!Q440)</f>
        <v/>
      </c>
      <c r="R458" s="78" t="str">
        <f>IF(Ansøgning!R440="","",Ansøgning!R440)</f>
        <v/>
      </c>
      <c r="S458" s="46" t="str">
        <f>IFERROR(MAX(IF(OR(O458="",P458=""),"",IF(AND(AND(MONTH(E458)&gt;=7,MONTH(E458)&lt;8),AND(MONTH(F458)&gt;=7,MONTH(F458)&lt;8)),(NETWORKDAYS(E458,F458,Lister!$D$7:$D$13)-O458)*N458/NETWORKDAYS(Lister!$D$19,Lister!$E$19,Lister!$D$7:$D$13),IF(AND(AND(MONTH(E458)&gt;=7,MONTH(E458)&lt;8),MONTH(F458)&gt;7),(NETWORKDAYS(E458,Lister!$E$19,Lister!$D$7:$D$13)-O458)*N458/NETWORKDAYS(Lister!$D$19,Lister!$E$19,Lister!$D$7:$D$13),IF(MONTH(E458)&gt;7,0)))),0),"")</f>
        <v/>
      </c>
      <c r="T458" s="46" t="str">
        <f>IFERROR(MAX(IF(OR(O458="",P458=""),"",IF(AND(AND(MONTH(E458)&gt;=8,MONTH(E458)&lt;9),AND(MONTH(F458)&gt;=8,MONTH(F458)&lt;9)),(NETWORKDAYS(E458,F458,Lister!$D$7:$D$13)-P458)*N458/NETWORKDAYS(Lister!$D$20,Lister!$E$20,Lister!$D$7:$D$13),IF(AND(MONTH(E458)=7,MONTH(F458)=8),(NETWORKDAYS(Lister!$D$20,F458,Lister!$D$7:$D$13)-P458)*N458/NETWORKDAYS(Lister!$D$20,Lister!$E$20,Lister!$D$7:$D$13),IF(AND(MONTH(E458)=7,MONTH(F458)=7),0)))),0),"")</f>
        <v/>
      </c>
      <c r="U458" s="78" t="str">
        <f>IF(Ansøgning!U440="","",Ansøgning!U440)</f>
        <v/>
      </c>
      <c r="V458" s="119" t="str">
        <f t="shared" si="49"/>
        <v/>
      </c>
      <c r="W458" s="120" t="str">
        <f t="shared" si="50"/>
        <v/>
      </c>
      <c r="X458" s="42" t="str">
        <f t="shared" si="51"/>
        <v/>
      </c>
    </row>
    <row r="459" spans="1:24" x14ac:dyDescent="0.25">
      <c r="A459" s="13" t="str">
        <f t="shared" si="52"/>
        <v/>
      </c>
      <c r="B459" s="75" t="str">
        <f>IF(Ansøgning!B441="","",Ansøgning!B441)</f>
        <v/>
      </c>
      <c r="C459" s="75" t="str">
        <f>IF(Ansøgning!C441="","",Ansøgning!C441)</f>
        <v/>
      </c>
      <c r="D459" s="75" t="str">
        <f>IF(Ansøgning!D441="","",Ansøgning!D441)</f>
        <v/>
      </c>
      <c r="E459" s="76" t="str">
        <f>IF(Ansøgning!E441="","",Ansøgning!E441)</f>
        <v/>
      </c>
      <c r="F459" s="76" t="str">
        <f>IF(Ansøgning!F441="","",Ansøgning!F441)</f>
        <v/>
      </c>
      <c r="G459" s="33" t="str">
        <f>IF(OR(E459="",F459=""),"",NETWORKDAYS(E459,F459,Lister!$D$7:$D$13))</f>
        <v/>
      </c>
      <c r="H459" s="76" t="str">
        <f>IF(Ansøgning!H441="","",Ansøgning!H441)</f>
        <v/>
      </c>
      <c r="I459" s="32" t="str">
        <f t="shared" si="46"/>
        <v/>
      </c>
      <c r="J459" s="77" t="str">
        <f>IF(Ansøgning!J441="","",Ansøgning!J441)</f>
        <v/>
      </c>
      <c r="K459" s="77" t="str">
        <f>IF(Ansøgning!K441="","",Ansøgning!K441)</f>
        <v/>
      </c>
      <c r="L459" s="46" t="str">
        <f t="shared" si="47"/>
        <v/>
      </c>
      <c r="M459" s="78" t="str">
        <f>IF(Ansøgning!M441="","",Ansøgning!M441)</f>
        <v/>
      </c>
      <c r="N459" s="31" t="str">
        <f t="shared" si="48"/>
        <v/>
      </c>
      <c r="O459" s="78" t="str">
        <f>IF(Ansøgning!O441="","",Ansøgning!O441)</f>
        <v/>
      </c>
      <c r="P459" s="78" t="str">
        <f>IF(Ansøgning!P441="","",Ansøgning!P441)</f>
        <v/>
      </c>
      <c r="Q459" s="78" t="str">
        <f>IF(Ansøgning!Q441="","",Ansøgning!Q441)</f>
        <v/>
      </c>
      <c r="R459" s="78" t="str">
        <f>IF(Ansøgning!R441="","",Ansøgning!R441)</f>
        <v/>
      </c>
      <c r="S459" s="46" t="str">
        <f>IFERROR(MAX(IF(OR(O459="",P459=""),"",IF(AND(AND(MONTH(E459)&gt;=7,MONTH(E459)&lt;8),AND(MONTH(F459)&gt;=7,MONTH(F459)&lt;8)),(NETWORKDAYS(E459,F459,Lister!$D$7:$D$13)-O459)*N459/NETWORKDAYS(Lister!$D$19,Lister!$E$19,Lister!$D$7:$D$13),IF(AND(AND(MONTH(E459)&gt;=7,MONTH(E459)&lt;8),MONTH(F459)&gt;7),(NETWORKDAYS(E459,Lister!$E$19,Lister!$D$7:$D$13)-O459)*N459/NETWORKDAYS(Lister!$D$19,Lister!$E$19,Lister!$D$7:$D$13),IF(MONTH(E459)&gt;7,0)))),0),"")</f>
        <v/>
      </c>
      <c r="T459" s="46" t="str">
        <f>IFERROR(MAX(IF(OR(O459="",P459=""),"",IF(AND(AND(MONTH(E459)&gt;=8,MONTH(E459)&lt;9),AND(MONTH(F459)&gt;=8,MONTH(F459)&lt;9)),(NETWORKDAYS(E459,F459,Lister!$D$7:$D$13)-P459)*N459/NETWORKDAYS(Lister!$D$20,Lister!$E$20,Lister!$D$7:$D$13),IF(AND(MONTH(E459)=7,MONTH(F459)=8),(NETWORKDAYS(Lister!$D$20,F459,Lister!$D$7:$D$13)-P459)*N459/NETWORKDAYS(Lister!$D$20,Lister!$E$20,Lister!$D$7:$D$13),IF(AND(MONTH(E459)=7,MONTH(F459)=7),0)))),0),"")</f>
        <v/>
      </c>
      <c r="U459" s="78" t="str">
        <f>IF(Ansøgning!U441="","",Ansøgning!U441)</f>
        <v/>
      </c>
      <c r="V459" s="119" t="str">
        <f t="shared" si="49"/>
        <v/>
      </c>
      <c r="W459" s="120" t="str">
        <f t="shared" si="50"/>
        <v/>
      </c>
      <c r="X459" s="42" t="str">
        <f t="shared" si="51"/>
        <v/>
      </c>
    </row>
    <row r="460" spans="1:24" x14ac:dyDescent="0.25">
      <c r="A460" s="13" t="str">
        <f t="shared" si="52"/>
        <v/>
      </c>
      <c r="B460" s="75" t="str">
        <f>IF(Ansøgning!B442="","",Ansøgning!B442)</f>
        <v/>
      </c>
      <c r="C460" s="75" t="str">
        <f>IF(Ansøgning!C442="","",Ansøgning!C442)</f>
        <v/>
      </c>
      <c r="D460" s="75" t="str">
        <f>IF(Ansøgning!D442="","",Ansøgning!D442)</f>
        <v/>
      </c>
      <c r="E460" s="76" t="str">
        <f>IF(Ansøgning!E442="","",Ansøgning!E442)</f>
        <v/>
      </c>
      <c r="F460" s="76" t="str">
        <f>IF(Ansøgning!F442="","",Ansøgning!F442)</f>
        <v/>
      </c>
      <c r="G460" s="33" t="str">
        <f>IF(OR(E460="",F460=""),"",NETWORKDAYS(E460,F460,Lister!$D$7:$D$13))</f>
        <v/>
      </c>
      <c r="H460" s="76" t="str">
        <f>IF(Ansøgning!H442="","",Ansøgning!H442)</f>
        <v/>
      </c>
      <c r="I460" s="32" t="str">
        <f t="shared" si="46"/>
        <v/>
      </c>
      <c r="J460" s="77" t="str">
        <f>IF(Ansøgning!J442="","",Ansøgning!J442)</f>
        <v/>
      </c>
      <c r="K460" s="77" t="str">
        <f>IF(Ansøgning!K442="","",Ansøgning!K442)</f>
        <v/>
      </c>
      <c r="L460" s="46" t="str">
        <f t="shared" si="47"/>
        <v/>
      </c>
      <c r="M460" s="78" t="str">
        <f>IF(Ansøgning!M442="","",Ansøgning!M442)</f>
        <v/>
      </c>
      <c r="N460" s="31" t="str">
        <f t="shared" si="48"/>
        <v/>
      </c>
      <c r="O460" s="78" t="str">
        <f>IF(Ansøgning!O442="","",Ansøgning!O442)</f>
        <v/>
      </c>
      <c r="P460" s="78" t="str">
        <f>IF(Ansøgning!P442="","",Ansøgning!P442)</f>
        <v/>
      </c>
      <c r="Q460" s="78" t="str">
        <f>IF(Ansøgning!Q442="","",Ansøgning!Q442)</f>
        <v/>
      </c>
      <c r="R460" s="78" t="str">
        <f>IF(Ansøgning!R442="","",Ansøgning!R442)</f>
        <v/>
      </c>
      <c r="S460" s="46" t="str">
        <f>IFERROR(MAX(IF(OR(O460="",P460=""),"",IF(AND(AND(MONTH(E460)&gt;=7,MONTH(E460)&lt;8),AND(MONTH(F460)&gt;=7,MONTH(F460)&lt;8)),(NETWORKDAYS(E460,F460,Lister!$D$7:$D$13)-O460)*N460/NETWORKDAYS(Lister!$D$19,Lister!$E$19,Lister!$D$7:$D$13),IF(AND(AND(MONTH(E460)&gt;=7,MONTH(E460)&lt;8),MONTH(F460)&gt;7),(NETWORKDAYS(E460,Lister!$E$19,Lister!$D$7:$D$13)-O460)*N460/NETWORKDAYS(Lister!$D$19,Lister!$E$19,Lister!$D$7:$D$13),IF(MONTH(E460)&gt;7,0)))),0),"")</f>
        <v/>
      </c>
      <c r="T460" s="46" t="str">
        <f>IFERROR(MAX(IF(OR(O460="",P460=""),"",IF(AND(AND(MONTH(E460)&gt;=8,MONTH(E460)&lt;9),AND(MONTH(F460)&gt;=8,MONTH(F460)&lt;9)),(NETWORKDAYS(E460,F460,Lister!$D$7:$D$13)-P460)*N460/NETWORKDAYS(Lister!$D$20,Lister!$E$20,Lister!$D$7:$D$13),IF(AND(MONTH(E460)=7,MONTH(F460)=8),(NETWORKDAYS(Lister!$D$20,F460,Lister!$D$7:$D$13)-P460)*N460/NETWORKDAYS(Lister!$D$20,Lister!$E$20,Lister!$D$7:$D$13),IF(AND(MONTH(E460)=7,MONTH(F460)=7),0)))),0),"")</f>
        <v/>
      </c>
      <c r="U460" s="78" t="str">
        <f>IF(Ansøgning!U442="","",Ansøgning!U442)</f>
        <v/>
      </c>
      <c r="V460" s="119" t="str">
        <f t="shared" si="49"/>
        <v/>
      </c>
      <c r="W460" s="120" t="str">
        <f t="shared" si="50"/>
        <v/>
      </c>
      <c r="X460" s="42" t="str">
        <f t="shared" si="51"/>
        <v/>
      </c>
    </row>
    <row r="461" spans="1:24" x14ac:dyDescent="0.25">
      <c r="A461" s="13" t="str">
        <f t="shared" si="52"/>
        <v/>
      </c>
      <c r="B461" s="75" t="str">
        <f>IF(Ansøgning!B443="","",Ansøgning!B443)</f>
        <v/>
      </c>
      <c r="C461" s="75" t="str">
        <f>IF(Ansøgning!C443="","",Ansøgning!C443)</f>
        <v/>
      </c>
      <c r="D461" s="75" t="str">
        <f>IF(Ansøgning!D443="","",Ansøgning!D443)</f>
        <v/>
      </c>
      <c r="E461" s="76" t="str">
        <f>IF(Ansøgning!E443="","",Ansøgning!E443)</f>
        <v/>
      </c>
      <c r="F461" s="76" t="str">
        <f>IF(Ansøgning!F443="","",Ansøgning!F443)</f>
        <v/>
      </c>
      <c r="G461" s="33" t="str">
        <f>IF(OR(E461="",F461=""),"",NETWORKDAYS(E461,F461,Lister!$D$7:$D$13))</f>
        <v/>
      </c>
      <c r="H461" s="76" t="str">
        <f>IF(Ansøgning!H443="","",Ansøgning!H443)</f>
        <v/>
      </c>
      <c r="I461" s="32" t="str">
        <f t="shared" si="46"/>
        <v/>
      </c>
      <c r="J461" s="77" t="str">
        <f>IF(Ansøgning!J443="","",Ansøgning!J443)</f>
        <v/>
      </c>
      <c r="K461" s="77" t="str">
        <f>IF(Ansøgning!K443="","",Ansøgning!K443)</f>
        <v/>
      </c>
      <c r="L461" s="46" t="str">
        <f t="shared" si="47"/>
        <v/>
      </c>
      <c r="M461" s="78" t="str">
        <f>IF(Ansøgning!M443="","",Ansøgning!M443)</f>
        <v/>
      </c>
      <c r="N461" s="31" t="str">
        <f t="shared" si="48"/>
        <v/>
      </c>
      <c r="O461" s="78" t="str">
        <f>IF(Ansøgning!O443="","",Ansøgning!O443)</f>
        <v/>
      </c>
      <c r="P461" s="78" t="str">
        <f>IF(Ansøgning!P443="","",Ansøgning!P443)</f>
        <v/>
      </c>
      <c r="Q461" s="78" t="str">
        <f>IF(Ansøgning!Q443="","",Ansøgning!Q443)</f>
        <v/>
      </c>
      <c r="R461" s="78" t="str">
        <f>IF(Ansøgning!R443="","",Ansøgning!R443)</f>
        <v/>
      </c>
      <c r="S461" s="46" t="str">
        <f>IFERROR(MAX(IF(OR(O461="",P461=""),"",IF(AND(AND(MONTH(E461)&gt;=7,MONTH(E461)&lt;8),AND(MONTH(F461)&gt;=7,MONTH(F461)&lt;8)),(NETWORKDAYS(E461,F461,Lister!$D$7:$D$13)-O461)*N461/NETWORKDAYS(Lister!$D$19,Lister!$E$19,Lister!$D$7:$D$13),IF(AND(AND(MONTH(E461)&gt;=7,MONTH(E461)&lt;8),MONTH(F461)&gt;7),(NETWORKDAYS(E461,Lister!$E$19,Lister!$D$7:$D$13)-O461)*N461/NETWORKDAYS(Lister!$D$19,Lister!$E$19,Lister!$D$7:$D$13),IF(MONTH(E461)&gt;7,0)))),0),"")</f>
        <v/>
      </c>
      <c r="T461" s="46" t="str">
        <f>IFERROR(MAX(IF(OR(O461="",P461=""),"",IF(AND(AND(MONTH(E461)&gt;=8,MONTH(E461)&lt;9),AND(MONTH(F461)&gt;=8,MONTH(F461)&lt;9)),(NETWORKDAYS(E461,F461,Lister!$D$7:$D$13)-P461)*N461/NETWORKDAYS(Lister!$D$20,Lister!$E$20,Lister!$D$7:$D$13),IF(AND(MONTH(E461)=7,MONTH(F461)=8),(NETWORKDAYS(Lister!$D$20,F461,Lister!$D$7:$D$13)-P461)*N461/NETWORKDAYS(Lister!$D$20,Lister!$E$20,Lister!$D$7:$D$13),IF(AND(MONTH(E461)=7,MONTH(F461)=7),0)))),0),"")</f>
        <v/>
      </c>
      <c r="U461" s="78" t="str">
        <f>IF(Ansøgning!U443="","",Ansøgning!U443)</f>
        <v/>
      </c>
      <c r="V461" s="119" t="str">
        <f t="shared" si="49"/>
        <v/>
      </c>
      <c r="W461" s="120" t="str">
        <f t="shared" si="50"/>
        <v/>
      </c>
      <c r="X461" s="42" t="str">
        <f t="shared" si="51"/>
        <v/>
      </c>
    </row>
    <row r="462" spans="1:24" x14ac:dyDescent="0.25">
      <c r="A462" s="13" t="str">
        <f t="shared" si="52"/>
        <v/>
      </c>
      <c r="B462" s="75" t="str">
        <f>IF(Ansøgning!B444="","",Ansøgning!B444)</f>
        <v/>
      </c>
      <c r="C462" s="75" t="str">
        <f>IF(Ansøgning!C444="","",Ansøgning!C444)</f>
        <v/>
      </c>
      <c r="D462" s="75" t="str">
        <f>IF(Ansøgning!D444="","",Ansøgning!D444)</f>
        <v/>
      </c>
      <c r="E462" s="76" t="str">
        <f>IF(Ansøgning!E444="","",Ansøgning!E444)</f>
        <v/>
      </c>
      <c r="F462" s="76" t="str">
        <f>IF(Ansøgning!F444="","",Ansøgning!F444)</f>
        <v/>
      </c>
      <c r="G462" s="33" t="str">
        <f>IF(OR(E462="",F462=""),"",NETWORKDAYS(E462,F462,Lister!$D$7:$D$13))</f>
        <v/>
      </c>
      <c r="H462" s="76" t="str">
        <f>IF(Ansøgning!H444="","",Ansøgning!H444)</f>
        <v/>
      </c>
      <c r="I462" s="32" t="str">
        <f t="shared" si="46"/>
        <v/>
      </c>
      <c r="J462" s="77" t="str">
        <f>IF(Ansøgning!J444="","",Ansøgning!J444)</f>
        <v/>
      </c>
      <c r="K462" s="77" t="str">
        <f>IF(Ansøgning!K444="","",Ansøgning!K444)</f>
        <v/>
      </c>
      <c r="L462" s="46" t="str">
        <f t="shared" si="47"/>
        <v/>
      </c>
      <c r="M462" s="78" t="str">
        <f>IF(Ansøgning!M444="","",Ansøgning!M444)</f>
        <v/>
      </c>
      <c r="N462" s="31" t="str">
        <f t="shared" si="48"/>
        <v/>
      </c>
      <c r="O462" s="78" t="str">
        <f>IF(Ansøgning!O444="","",Ansøgning!O444)</f>
        <v/>
      </c>
      <c r="P462" s="78" t="str">
        <f>IF(Ansøgning!P444="","",Ansøgning!P444)</f>
        <v/>
      </c>
      <c r="Q462" s="78" t="str">
        <f>IF(Ansøgning!Q444="","",Ansøgning!Q444)</f>
        <v/>
      </c>
      <c r="R462" s="78" t="str">
        <f>IF(Ansøgning!R444="","",Ansøgning!R444)</f>
        <v/>
      </c>
      <c r="S462" s="46" t="str">
        <f>IFERROR(MAX(IF(OR(O462="",P462=""),"",IF(AND(AND(MONTH(E462)&gt;=7,MONTH(E462)&lt;8),AND(MONTH(F462)&gt;=7,MONTH(F462)&lt;8)),(NETWORKDAYS(E462,F462,Lister!$D$7:$D$13)-O462)*N462/NETWORKDAYS(Lister!$D$19,Lister!$E$19,Lister!$D$7:$D$13),IF(AND(AND(MONTH(E462)&gt;=7,MONTH(E462)&lt;8),MONTH(F462)&gt;7),(NETWORKDAYS(E462,Lister!$E$19,Lister!$D$7:$D$13)-O462)*N462/NETWORKDAYS(Lister!$D$19,Lister!$E$19,Lister!$D$7:$D$13),IF(MONTH(E462)&gt;7,0)))),0),"")</f>
        <v/>
      </c>
      <c r="T462" s="46" t="str">
        <f>IFERROR(MAX(IF(OR(O462="",P462=""),"",IF(AND(AND(MONTH(E462)&gt;=8,MONTH(E462)&lt;9),AND(MONTH(F462)&gt;=8,MONTH(F462)&lt;9)),(NETWORKDAYS(E462,F462,Lister!$D$7:$D$13)-P462)*N462/NETWORKDAYS(Lister!$D$20,Lister!$E$20,Lister!$D$7:$D$13),IF(AND(MONTH(E462)=7,MONTH(F462)=8),(NETWORKDAYS(Lister!$D$20,F462,Lister!$D$7:$D$13)-P462)*N462/NETWORKDAYS(Lister!$D$20,Lister!$E$20,Lister!$D$7:$D$13),IF(AND(MONTH(E462)=7,MONTH(F462)=7),0)))),0),"")</f>
        <v/>
      </c>
      <c r="U462" s="78" t="str">
        <f>IF(Ansøgning!U444="","",Ansøgning!U444)</f>
        <v/>
      </c>
      <c r="V462" s="119" t="str">
        <f t="shared" si="49"/>
        <v/>
      </c>
      <c r="W462" s="120" t="str">
        <f t="shared" si="50"/>
        <v/>
      </c>
      <c r="X462" s="42" t="str">
        <f t="shared" si="51"/>
        <v/>
      </c>
    </row>
    <row r="463" spans="1:24" x14ac:dyDescent="0.25">
      <c r="A463" s="13" t="str">
        <f t="shared" si="52"/>
        <v/>
      </c>
      <c r="B463" s="75" t="str">
        <f>IF(Ansøgning!B445="","",Ansøgning!B445)</f>
        <v/>
      </c>
      <c r="C463" s="75" t="str">
        <f>IF(Ansøgning!C445="","",Ansøgning!C445)</f>
        <v/>
      </c>
      <c r="D463" s="75" t="str">
        <f>IF(Ansøgning!D445="","",Ansøgning!D445)</f>
        <v/>
      </c>
      <c r="E463" s="76" t="str">
        <f>IF(Ansøgning!E445="","",Ansøgning!E445)</f>
        <v/>
      </c>
      <c r="F463" s="76" t="str">
        <f>IF(Ansøgning!F445="","",Ansøgning!F445)</f>
        <v/>
      </c>
      <c r="G463" s="33" t="str">
        <f>IF(OR(E463="",F463=""),"",NETWORKDAYS(E463,F463,Lister!$D$7:$D$13))</f>
        <v/>
      </c>
      <c r="H463" s="76" t="str">
        <f>IF(Ansøgning!H445="","",Ansøgning!H445)</f>
        <v/>
      </c>
      <c r="I463" s="32" t="str">
        <f t="shared" si="46"/>
        <v/>
      </c>
      <c r="J463" s="77" t="str">
        <f>IF(Ansøgning!J445="","",Ansøgning!J445)</f>
        <v/>
      </c>
      <c r="K463" s="77" t="str">
        <f>IF(Ansøgning!K445="","",Ansøgning!K445)</f>
        <v/>
      </c>
      <c r="L463" s="46" t="str">
        <f t="shared" si="47"/>
        <v/>
      </c>
      <c r="M463" s="78" t="str">
        <f>IF(Ansøgning!M445="","",Ansøgning!M445)</f>
        <v/>
      </c>
      <c r="N463" s="31" t="str">
        <f t="shared" si="48"/>
        <v/>
      </c>
      <c r="O463" s="78" t="str">
        <f>IF(Ansøgning!O445="","",Ansøgning!O445)</f>
        <v/>
      </c>
      <c r="P463" s="78" t="str">
        <f>IF(Ansøgning!P445="","",Ansøgning!P445)</f>
        <v/>
      </c>
      <c r="Q463" s="78" t="str">
        <f>IF(Ansøgning!Q445="","",Ansøgning!Q445)</f>
        <v/>
      </c>
      <c r="R463" s="78" t="str">
        <f>IF(Ansøgning!R445="","",Ansøgning!R445)</f>
        <v/>
      </c>
      <c r="S463" s="46" t="str">
        <f>IFERROR(MAX(IF(OR(O463="",P463=""),"",IF(AND(AND(MONTH(E463)&gt;=7,MONTH(E463)&lt;8),AND(MONTH(F463)&gt;=7,MONTH(F463)&lt;8)),(NETWORKDAYS(E463,F463,Lister!$D$7:$D$13)-O463)*N463/NETWORKDAYS(Lister!$D$19,Lister!$E$19,Lister!$D$7:$D$13),IF(AND(AND(MONTH(E463)&gt;=7,MONTH(E463)&lt;8),MONTH(F463)&gt;7),(NETWORKDAYS(E463,Lister!$E$19,Lister!$D$7:$D$13)-O463)*N463/NETWORKDAYS(Lister!$D$19,Lister!$E$19,Lister!$D$7:$D$13),IF(MONTH(E463)&gt;7,0)))),0),"")</f>
        <v/>
      </c>
      <c r="T463" s="46" t="str">
        <f>IFERROR(MAX(IF(OR(O463="",P463=""),"",IF(AND(AND(MONTH(E463)&gt;=8,MONTH(E463)&lt;9),AND(MONTH(F463)&gt;=8,MONTH(F463)&lt;9)),(NETWORKDAYS(E463,F463,Lister!$D$7:$D$13)-P463)*N463/NETWORKDAYS(Lister!$D$20,Lister!$E$20,Lister!$D$7:$D$13),IF(AND(MONTH(E463)=7,MONTH(F463)=8),(NETWORKDAYS(Lister!$D$20,F463,Lister!$D$7:$D$13)-P463)*N463/NETWORKDAYS(Lister!$D$20,Lister!$E$20,Lister!$D$7:$D$13),IF(AND(MONTH(E463)=7,MONTH(F463)=7),0)))),0),"")</f>
        <v/>
      </c>
      <c r="U463" s="78" t="str">
        <f>IF(Ansøgning!U445="","",Ansøgning!U445)</f>
        <v/>
      </c>
      <c r="V463" s="119" t="str">
        <f t="shared" si="49"/>
        <v/>
      </c>
      <c r="W463" s="120" t="str">
        <f t="shared" si="50"/>
        <v/>
      </c>
      <c r="X463" s="42" t="str">
        <f t="shared" si="51"/>
        <v/>
      </c>
    </row>
    <row r="464" spans="1:24" x14ac:dyDescent="0.25">
      <c r="A464" s="13" t="str">
        <f t="shared" si="52"/>
        <v/>
      </c>
      <c r="B464" s="75" t="str">
        <f>IF(Ansøgning!B446="","",Ansøgning!B446)</f>
        <v/>
      </c>
      <c r="C464" s="75" t="str">
        <f>IF(Ansøgning!C446="","",Ansøgning!C446)</f>
        <v/>
      </c>
      <c r="D464" s="75" t="str">
        <f>IF(Ansøgning!D446="","",Ansøgning!D446)</f>
        <v/>
      </c>
      <c r="E464" s="76" t="str">
        <f>IF(Ansøgning!E446="","",Ansøgning!E446)</f>
        <v/>
      </c>
      <c r="F464" s="76" t="str">
        <f>IF(Ansøgning!F446="","",Ansøgning!F446)</f>
        <v/>
      </c>
      <c r="G464" s="33" t="str">
        <f>IF(OR(E464="",F464=""),"",NETWORKDAYS(E464,F464,Lister!$D$7:$D$13))</f>
        <v/>
      </c>
      <c r="H464" s="76" t="str">
        <f>IF(Ansøgning!H446="","",Ansøgning!H446)</f>
        <v/>
      </c>
      <c r="I464" s="32" t="str">
        <f t="shared" si="46"/>
        <v/>
      </c>
      <c r="J464" s="77" t="str">
        <f>IF(Ansøgning!J446="","",Ansøgning!J446)</f>
        <v/>
      </c>
      <c r="K464" s="77" t="str">
        <f>IF(Ansøgning!K446="","",Ansøgning!K446)</f>
        <v/>
      </c>
      <c r="L464" s="46" t="str">
        <f t="shared" si="47"/>
        <v/>
      </c>
      <c r="M464" s="78" t="str">
        <f>IF(Ansøgning!M446="","",Ansøgning!M446)</f>
        <v/>
      </c>
      <c r="N464" s="31" t="str">
        <f t="shared" si="48"/>
        <v/>
      </c>
      <c r="O464" s="78" t="str">
        <f>IF(Ansøgning!O446="","",Ansøgning!O446)</f>
        <v/>
      </c>
      <c r="P464" s="78" t="str">
        <f>IF(Ansøgning!P446="","",Ansøgning!P446)</f>
        <v/>
      </c>
      <c r="Q464" s="78" t="str">
        <f>IF(Ansøgning!Q446="","",Ansøgning!Q446)</f>
        <v/>
      </c>
      <c r="R464" s="78" t="str">
        <f>IF(Ansøgning!R446="","",Ansøgning!R446)</f>
        <v/>
      </c>
      <c r="S464" s="46" t="str">
        <f>IFERROR(MAX(IF(OR(O464="",P464=""),"",IF(AND(AND(MONTH(E464)&gt;=7,MONTH(E464)&lt;8),AND(MONTH(F464)&gt;=7,MONTH(F464)&lt;8)),(NETWORKDAYS(E464,F464,Lister!$D$7:$D$13)-O464)*N464/NETWORKDAYS(Lister!$D$19,Lister!$E$19,Lister!$D$7:$D$13),IF(AND(AND(MONTH(E464)&gt;=7,MONTH(E464)&lt;8),MONTH(F464)&gt;7),(NETWORKDAYS(E464,Lister!$E$19,Lister!$D$7:$D$13)-O464)*N464/NETWORKDAYS(Lister!$D$19,Lister!$E$19,Lister!$D$7:$D$13),IF(MONTH(E464)&gt;7,0)))),0),"")</f>
        <v/>
      </c>
      <c r="T464" s="46" t="str">
        <f>IFERROR(MAX(IF(OR(O464="",P464=""),"",IF(AND(AND(MONTH(E464)&gt;=8,MONTH(E464)&lt;9),AND(MONTH(F464)&gt;=8,MONTH(F464)&lt;9)),(NETWORKDAYS(E464,F464,Lister!$D$7:$D$13)-P464)*N464/NETWORKDAYS(Lister!$D$20,Lister!$E$20,Lister!$D$7:$D$13),IF(AND(MONTH(E464)=7,MONTH(F464)=8),(NETWORKDAYS(Lister!$D$20,F464,Lister!$D$7:$D$13)-P464)*N464/NETWORKDAYS(Lister!$D$20,Lister!$E$20,Lister!$D$7:$D$13),IF(AND(MONTH(E464)=7,MONTH(F464)=7),0)))),0),"")</f>
        <v/>
      </c>
      <c r="U464" s="78" t="str">
        <f>IF(Ansøgning!U446="","",Ansøgning!U446)</f>
        <v/>
      </c>
      <c r="V464" s="119" t="str">
        <f t="shared" si="49"/>
        <v/>
      </c>
      <c r="W464" s="120" t="str">
        <f t="shared" si="50"/>
        <v/>
      </c>
      <c r="X464" s="42" t="str">
        <f t="shared" si="51"/>
        <v/>
      </c>
    </row>
    <row r="465" spans="1:24" x14ac:dyDescent="0.25">
      <c r="A465" s="13" t="str">
        <f t="shared" si="52"/>
        <v/>
      </c>
      <c r="B465" s="75" t="str">
        <f>IF(Ansøgning!B447="","",Ansøgning!B447)</f>
        <v/>
      </c>
      <c r="C465" s="75" t="str">
        <f>IF(Ansøgning!C447="","",Ansøgning!C447)</f>
        <v/>
      </c>
      <c r="D465" s="75" t="str">
        <f>IF(Ansøgning!D447="","",Ansøgning!D447)</f>
        <v/>
      </c>
      <c r="E465" s="76" t="str">
        <f>IF(Ansøgning!E447="","",Ansøgning!E447)</f>
        <v/>
      </c>
      <c r="F465" s="76" t="str">
        <f>IF(Ansøgning!F447="","",Ansøgning!F447)</f>
        <v/>
      </c>
      <c r="G465" s="33" t="str">
        <f>IF(OR(E465="",F465=""),"",NETWORKDAYS(E465,F465,Lister!$D$7:$D$13))</f>
        <v/>
      </c>
      <c r="H465" s="76" t="str">
        <f>IF(Ansøgning!H447="","",Ansøgning!H447)</f>
        <v/>
      </c>
      <c r="I465" s="32" t="str">
        <f t="shared" si="46"/>
        <v/>
      </c>
      <c r="J465" s="77" t="str">
        <f>IF(Ansøgning!J447="","",Ansøgning!J447)</f>
        <v/>
      </c>
      <c r="K465" s="77" t="str">
        <f>IF(Ansøgning!K447="","",Ansøgning!K447)</f>
        <v/>
      </c>
      <c r="L465" s="46" t="str">
        <f t="shared" si="47"/>
        <v/>
      </c>
      <c r="M465" s="78" t="str">
        <f>IF(Ansøgning!M447="","",Ansøgning!M447)</f>
        <v/>
      </c>
      <c r="N465" s="31" t="str">
        <f t="shared" si="48"/>
        <v/>
      </c>
      <c r="O465" s="78" t="str">
        <f>IF(Ansøgning!O447="","",Ansøgning!O447)</f>
        <v/>
      </c>
      <c r="P465" s="78" t="str">
        <f>IF(Ansøgning!P447="","",Ansøgning!P447)</f>
        <v/>
      </c>
      <c r="Q465" s="78" t="str">
        <f>IF(Ansøgning!Q447="","",Ansøgning!Q447)</f>
        <v/>
      </c>
      <c r="R465" s="78" t="str">
        <f>IF(Ansøgning!R447="","",Ansøgning!R447)</f>
        <v/>
      </c>
      <c r="S465" s="46" t="str">
        <f>IFERROR(MAX(IF(OR(O465="",P465=""),"",IF(AND(AND(MONTH(E465)&gt;=7,MONTH(E465)&lt;8),AND(MONTH(F465)&gt;=7,MONTH(F465)&lt;8)),(NETWORKDAYS(E465,F465,Lister!$D$7:$D$13)-O465)*N465/NETWORKDAYS(Lister!$D$19,Lister!$E$19,Lister!$D$7:$D$13),IF(AND(AND(MONTH(E465)&gt;=7,MONTH(E465)&lt;8),MONTH(F465)&gt;7),(NETWORKDAYS(E465,Lister!$E$19,Lister!$D$7:$D$13)-O465)*N465/NETWORKDAYS(Lister!$D$19,Lister!$E$19,Lister!$D$7:$D$13),IF(MONTH(E465)&gt;7,0)))),0),"")</f>
        <v/>
      </c>
      <c r="T465" s="46" t="str">
        <f>IFERROR(MAX(IF(OR(O465="",P465=""),"",IF(AND(AND(MONTH(E465)&gt;=8,MONTH(E465)&lt;9),AND(MONTH(F465)&gt;=8,MONTH(F465)&lt;9)),(NETWORKDAYS(E465,F465,Lister!$D$7:$D$13)-P465)*N465/NETWORKDAYS(Lister!$D$20,Lister!$E$20,Lister!$D$7:$D$13),IF(AND(MONTH(E465)=7,MONTH(F465)=8),(NETWORKDAYS(Lister!$D$20,F465,Lister!$D$7:$D$13)-P465)*N465/NETWORKDAYS(Lister!$D$20,Lister!$E$20,Lister!$D$7:$D$13),IF(AND(MONTH(E465)=7,MONTH(F465)=7),0)))),0),"")</f>
        <v/>
      </c>
      <c r="U465" s="78" t="str">
        <f>IF(Ansøgning!U447="","",Ansøgning!U447)</f>
        <v/>
      </c>
      <c r="V465" s="119" t="str">
        <f t="shared" si="49"/>
        <v/>
      </c>
      <c r="W465" s="120" t="str">
        <f t="shared" si="50"/>
        <v/>
      </c>
      <c r="X465" s="42" t="str">
        <f t="shared" si="51"/>
        <v/>
      </c>
    </row>
    <row r="466" spans="1:24" x14ac:dyDescent="0.25">
      <c r="A466" s="13" t="str">
        <f t="shared" si="52"/>
        <v/>
      </c>
      <c r="B466" s="75" t="str">
        <f>IF(Ansøgning!B448="","",Ansøgning!B448)</f>
        <v/>
      </c>
      <c r="C466" s="75" t="str">
        <f>IF(Ansøgning!C448="","",Ansøgning!C448)</f>
        <v/>
      </c>
      <c r="D466" s="75" t="str">
        <f>IF(Ansøgning!D448="","",Ansøgning!D448)</f>
        <v/>
      </c>
      <c r="E466" s="76" t="str">
        <f>IF(Ansøgning!E448="","",Ansøgning!E448)</f>
        <v/>
      </c>
      <c r="F466" s="76" t="str">
        <f>IF(Ansøgning!F448="","",Ansøgning!F448)</f>
        <v/>
      </c>
      <c r="G466" s="33" t="str">
        <f>IF(OR(E466="",F466=""),"",NETWORKDAYS(E466,F466,Lister!$D$7:$D$13))</f>
        <v/>
      </c>
      <c r="H466" s="76" t="str">
        <f>IF(Ansøgning!H448="","",Ansøgning!H448)</f>
        <v/>
      </c>
      <c r="I466" s="32" t="str">
        <f t="shared" si="46"/>
        <v/>
      </c>
      <c r="J466" s="77" t="str">
        <f>IF(Ansøgning!J448="","",Ansøgning!J448)</f>
        <v/>
      </c>
      <c r="K466" s="77" t="str">
        <f>IF(Ansøgning!K448="","",Ansøgning!K448)</f>
        <v/>
      </c>
      <c r="L466" s="46" t="str">
        <f t="shared" si="47"/>
        <v/>
      </c>
      <c r="M466" s="78" t="str">
        <f>IF(Ansøgning!M448="","",Ansøgning!M448)</f>
        <v/>
      </c>
      <c r="N466" s="31" t="str">
        <f t="shared" si="48"/>
        <v/>
      </c>
      <c r="O466" s="78" t="str">
        <f>IF(Ansøgning!O448="","",Ansøgning!O448)</f>
        <v/>
      </c>
      <c r="P466" s="78" t="str">
        <f>IF(Ansøgning!P448="","",Ansøgning!P448)</f>
        <v/>
      </c>
      <c r="Q466" s="78" t="str">
        <f>IF(Ansøgning!Q448="","",Ansøgning!Q448)</f>
        <v/>
      </c>
      <c r="R466" s="78" t="str">
        <f>IF(Ansøgning!R448="","",Ansøgning!R448)</f>
        <v/>
      </c>
      <c r="S466" s="46" t="str">
        <f>IFERROR(MAX(IF(OR(O466="",P466=""),"",IF(AND(AND(MONTH(E466)&gt;=7,MONTH(E466)&lt;8),AND(MONTH(F466)&gt;=7,MONTH(F466)&lt;8)),(NETWORKDAYS(E466,F466,Lister!$D$7:$D$13)-O466)*N466/NETWORKDAYS(Lister!$D$19,Lister!$E$19,Lister!$D$7:$D$13),IF(AND(AND(MONTH(E466)&gt;=7,MONTH(E466)&lt;8),MONTH(F466)&gt;7),(NETWORKDAYS(E466,Lister!$E$19,Lister!$D$7:$D$13)-O466)*N466/NETWORKDAYS(Lister!$D$19,Lister!$E$19,Lister!$D$7:$D$13),IF(MONTH(E466)&gt;7,0)))),0),"")</f>
        <v/>
      </c>
      <c r="T466" s="46" t="str">
        <f>IFERROR(MAX(IF(OR(O466="",P466=""),"",IF(AND(AND(MONTH(E466)&gt;=8,MONTH(E466)&lt;9),AND(MONTH(F466)&gt;=8,MONTH(F466)&lt;9)),(NETWORKDAYS(E466,F466,Lister!$D$7:$D$13)-P466)*N466/NETWORKDAYS(Lister!$D$20,Lister!$E$20,Lister!$D$7:$D$13),IF(AND(MONTH(E466)=7,MONTH(F466)=8),(NETWORKDAYS(Lister!$D$20,F466,Lister!$D$7:$D$13)-P466)*N466/NETWORKDAYS(Lister!$D$20,Lister!$E$20,Lister!$D$7:$D$13),IF(AND(MONTH(E466)=7,MONTH(F466)=7),0)))),0),"")</f>
        <v/>
      </c>
      <c r="U466" s="78" t="str">
        <f>IF(Ansøgning!U448="","",Ansøgning!U448)</f>
        <v/>
      </c>
      <c r="V466" s="119" t="str">
        <f t="shared" si="49"/>
        <v/>
      </c>
      <c r="W466" s="120" t="str">
        <f t="shared" si="50"/>
        <v/>
      </c>
      <c r="X466" s="42" t="str">
        <f t="shared" si="51"/>
        <v/>
      </c>
    </row>
    <row r="467" spans="1:24" x14ac:dyDescent="0.25">
      <c r="A467" s="13" t="str">
        <f t="shared" si="52"/>
        <v/>
      </c>
      <c r="B467" s="75" t="str">
        <f>IF(Ansøgning!B449="","",Ansøgning!B449)</f>
        <v/>
      </c>
      <c r="C467" s="75" t="str">
        <f>IF(Ansøgning!C449="","",Ansøgning!C449)</f>
        <v/>
      </c>
      <c r="D467" s="75" t="str">
        <f>IF(Ansøgning!D449="","",Ansøgning!D449)</f>
        <v/>
      </c>
      <c r="E467" s="76" t="str">
        <f>IF(Ansøgning!E449="","",Ansøgning!E449)</f>
        <v/>
      </c>
      <c r="F467" s="76" t="str">
        <f>IF(Ansøgning!F449="","",Ansøgning!F449)</f>
        <v/>
      </c>
      <c r="G467" s="33" t="str">
        <f>IF(OR(E467="",F467=""),"",NETWORKDAYS(E467,F467,Lister!$D$7:$D$13))</f>
        <v/>
      </c>
      <c r="H467" s="76" t="str">
        <f>IF(Ansøgning!H449="","",Ansøgning!H449)</f>
        <v/>
      </c>
      <c r="I467" s="32" t="str">
        <f t="shared" si="46"/>
        <v/>
      </c>
      <c r="J467" s="77" t="str">
        <f>IF(Ansøgning!J449="","",Ansøgning!J449)</f>
        <v/>
      </c>
      <c r="K467" s="77" t="str">
        <f>IF(Ansøgning!K449="","",Ansøgning!K449)</f>
        <v/>
      </c>
      <c r="L467" s="46" t="str">
        <f t="shared" si="47"/>
        <v/>
      </c>
      <c r="M467" s="78" t="str">
        <f>IF(Ansøgning!M449="","",Ansøgning!M449)</f>
        <v/>
      </c>
      <c r="N467" s="31" t="str">
        <f t="shared" si="48"/>
        <v/>
      </c>
      <c r="O467" s="78" t="str">
        <f>IF(Ansøgning!O449="","",Ansøgning!O449)</f>
        <v/>
      </c>
      <c r="P467" s="78" t="str">
        <f>IF(Ansøgning!P449="","",Ansøgning!P449)</f>
        <v/>
      </c>
      <c r="Q467" s="78" t="str">
        <f>IF(Ansøgning!Q449="","",Ansøgning!Q449)</f>
        <v/>
      </c>
      <c r="R467" s="78" t="str">
        <f>IF(Ansøgning!R449="","",Ansøgning!R449)</f>
        <v/>
      </c>
      <c r="S467" s="46" t="str">
        <f>IFERROR(MAX(IF(OR(O467="",P467=""),"",IF(AND(AND(MONTH(E467)&gt;=7,MONTH(E467)&lt;8),AND(MONTH(F467)&gt;=7,MONTH(F467)&lt;8)),(NETWORKDAYS(E467,F467,Lister!$D$7:$D$13)-O467)*N467/NETWORKDAYS(Lister!$D$19,Lister!$E$19,Lister!$D$7:$D$13),IF(AND(AND(MONTH(E467)&gt;=7,MONTH(E467)&lt;8),MONTH(F467)&gt;7),(NETWORKDAYS(E467,Lister!$E$19,Lister!$D$7:$D$13)-O467)*N467/NETWORKDAYS(Lister!$D$19,Lister!$E$19,Lister!$D$7:$D$13),IF(MONTH(E467)&gt;7,0)))),0),"")</f>
        <v/>
      </c>
      <c r="T467" s="46" t="str">
        <f>IFERROR(MAX(IF(OR(O467="",P467=""),"",IF(AND(AND(MONTH(E467)&gt;=8,MONTH(E467)&lt;9),AND(MONTH(F467)&gt;=8,MONTH(F467)&lt;9)),(NETWORKDAYS(E467,F467,Lister!$D$7:$D$13)-P467)*N467/NETWORKDAYS(Lister!$D$20,Lister!$E$20,Lister!$D$7:$D$13),IF(AND(MONTH(E467)=7,MONTH(F467)=8),(NETWORKDAYS(Lister!$D$20,F467,Lister!$D$7:$D$13)-P467)*N467/NETWORKDAYS(Lister!$D$20,Lister!$E$20,Lister!$D$7:$D$13),IF(AND(MONTH(E467)=7,MONTH(F467)=7),0)))),0),"")</f>
        <v/>
      </c>
      <c r="U467" s="78" t="str">
        <f>IF(Ansøgning!U449="","",Ansøgning!U449)</f>
        <v/>
      </c>
      <c r="V467" s="119" t="str">
        <f t="shared" si="49"/>
        <v/>
      </c>
      <c r="W467" s="120" t="str">
        <f t="shared" si="50"/>
        <v/>
      </c>
      <c r="X467" s="42" t="str">
        <f t="shared" si="51"/>
        <v/>
      </c>
    </row>
    <row r="468" spans="1:24" x14ac:dyDescent="0.25">
      <c r="A468" s="13" t="str">
        <f t="shared" si="52"/>
        <v/>
      </c>
      <c r="B468" s="75" t="str">
        <f>IF(Ansøgning!B450="","",Ansøgning!B450)</f>
        <v/>
      </c>
      <c r="C468" s="75" t="str">
        <f>IF(Ansøgning!C450="","",Ansøgning!C450)</f>
        <v/>
      </c>
      <c r="D468" s="75" t="str">
        <f>IF(Ansøgning!D450="","",Ansøgning!D450)</f>
        <v/>
      </c>
      <c r="E468" s="76" t="str">
        <f>IF(Ansøgning!E450="","",Ansøgning!E450)</f>
        <v/>
      </c>
      <c r="F468" s="76" t="str">
        <f>IF(Ansøgning!F450="","",Ansøgning!F450)</f>
        <v/>
      </c>
      <c r="G468" s="33" t="str">
        <f>IF(OR(E468="",F468=""),"",NETWORKDAYS(E468,F468,Lister!$D$7:$D$13))</f>
        <v/>
      </c>
      <c r="H468" s="76" t="str">
        <f>IF(Ansøgning!H450="","",Ansøgning!H450)</f>
        <v/>
      </c>
      <c r="I468" s="32" t="str">
        <f t="shared" si="46"/>
        <v/>
      </c>
      <c r="J468" s="77" t="str">
        <f>IF(Ansøgning!J450="","",Ansøgning!J450)</f>
        <v/>
      </c>
      <c r="K468" s="77" t="str">
        <f>IF(Ansøgning!K450="","",Ansøgning!K450)</f>
        <v/>
      </c>
      <c r="L468" s="46" t="str">
        <f t="shared" si="47"/>
        <v/>
      </c>
      <c r="M468" s="78" t="str">
        <f>IF(Ansøgning!M450="","",Ansøgning!M450)</f>
        <v/>
      </c>
      <c r="N468" s="31" t="str">
        <f t="shared" si="48"/>
        <v/>
      </c>
      <c r="O468" s="78" t="str">
        <f>IF(Ansøgning!O450="","",Ansøgning!O450)</f>
        <v/>
      </c>
      <c r="P468" s="78" t="str">
        <f>IF(Ansøgning!P450="","",Ansøgning!P450)</f>
        <v/>
      </c>
      <c r="Q468" s="78" t="str">
        <f>IF(Ansøgning!Q450="","",Ansøgning!Q450)</f>
        <v/>
      </c>
      <c r="R468" s="78" t="str">
        <f>IF(Ansøgning!R450="","",Ansøgning!R450)</f>
        <v/>
      </c>
      <c r="S468" s="46" t="str">
        <f>IFERROR(MAX(IF(OR(O468="",P468=""),"",IF(AND(AND(MONTH(E468)&gt;=7,MONTH(E468)&lt;8),AND(MONTH(F468)&gt;=7,MONTH(F468)&lt;8)),(NETWORKDAYS(E468,F468,Lister!$D$7:$D$13)-O468)*N468/NETWORKDAYS(Lister!$D$19,Lister!$E$19,Lister!$D$7:$D$13),IF(AND(AND(MONTH(E468)&gt;=7,MONTH(E468)&lt;8),MONTH(F468)&gt;7),(NETWORKDAYS(E468,Lister!$E$19,Lister!$D$7:$D$13)-O468)*N468/NETWORKDAYS(Lister!$D$19,Lister!$E$19,Lister!$D$7:$D$13),IF(MONTH(E468)&gt;7,0)))),0),"")</f>
        <v/>
      </c>
      <c r="T468" s="46" t="str">
        <f>IFERROR(MAX(IF(OR(O468="",P468=""),"",IF(AND(AND(MONTH(E468)&gt;=8,MONTH(E468)&lt;9),AND(MONTH(F468)&gt;=8,MONTH(F468)&lt;9)),(NETWORKDAYS(E468,F468,Lister!$D$7:$D$13)-P468)*N468/NETWORKDAYS(Lister!$D$20,Lister!$E$20,Lister!$D$7:$D$13),IF(AND(MONTH(E468)=7,MONTH(F468)=8),(NETWORKDAYS(Lister!$D$20,F468,Lister!$D$7:$D$13)-P468)*N468/NETWORKDAYS(Lister!$D$20,Lister!$E$20,Lister!$D$7:$D$13),IF(AND(MONTH(E468)=7,MONTH(F468)=7),0)))),0),"")</f>
        <v/>
      </c>
      <c r="U468" s="78" t="str">
        <f>IF(Ansøgning!U450="","",Ansøgning!U450)</f>
        <v/>
      </c>
      <c r="V468" s="119" t="str">
        <f t="shared" si="49"/>
        <v/>
      </c>
      <c r="W468" s="120" t="str">
        <f t="shared" si="50"/>
        <v/>
      </c>
      <c r="X468" s="42" t="str">
        <f t="shared" si="51"/>
        <v/>
      </c>
    </row>
    <row r="469" spans="1:24" x14ac:dyDescent="0.25">
      <c r="A469" s="13" t="str">
        <f t="shared" si="52"/>
        <v/>
      </c>
      <c r="B469" s="75" t="str">
        <f>IF(Ansøgning!B451="","",Ansøgning!B451)</f>
        <v/>
      </c>
      <c r="C469" s="75" t="str">
        <f>IF(Ansøgning!C451="","",Ansøgning!C451)</f>
        <v/>
      </c>
      <c r="D469" s="75" t="str">
        <f>IF(Ansøgning!D451="","",Ansøgning!D451)</f>
        <v/>
      </c>
      <c r="E469" s="76" t="str">
        <f>IF(Ansøgning!E451="","",Ansøgning!E451)</f>
        <v/>
      </c>
      <c r="F469" s="76" t="str">
        <f>IF(Ansøgning!F451="","",Ansøgning!F451)</f>
        <v/>
      </c>
      <c r="G469" s="33" t="str">
        <f>IF(OR(E469="",F469=""),"",NETWORKDAYS(E469,F469,Lister!$D$7:$D$13))</f>
        <v/>
      </c>
      <c r="H469" s="76" t="str">
        <f>IF(Ansøgning!H451="","",Ansøgning!H451)</f>
        <v/>
      </c>
      <c r="I469" s="32" t="str">
        <f t="shared" si="46"/>
        <v/>
      </c>
      <c r="J469" s="77" t="str">
        <f>IF(Ansøgning!J451="","",Ansøgning!J451)</f>
        <v/>
      </c>
      <c r="K469" s="77" t="str">
        <f>IF(Ansøgning!K451="","",Ansøgning!K451)</f>
        <v/>
      </c>
      <c r="L469" s="46" t="str">
        <f t="shared" si="47"/>
        <v/>
      </c>
      <c r="M469" s="78" t="str">
        <f>IF(Ansøgning!M451="","",Ansøgning!M451)</f>
        <v/>
      </c>
      <c r="N469" s="31" t="str">
        <f t="shared" si="48"/>
        <v/>
      </c>
      <c r="O469" s="78" t="str">
        <f>IF(Ansøgning!O451="","",Ansøgning!O451)</f>
        <v/>
      </c>
      <c r="P469" s="78" t="str">
        <f>IF(Ansøgning!P451="","",Ansøgning!P451)</f>
        <v/>
      </c>
      <c r="Q469" s="78" t="str">
        <f>IF(Ansøgning!Q451="","",Ansøgning!Q451)</f>
        <v/>
      </c>
      <c r="R469" s="78" t="str">
        <f>IF(Ansøgning!R451="","",Ansøgning!R451)</f>
        <v/>
      </c>
      <c r="S469" s="46" t="str">
        <f>IFERROR(MAX(IF(OR(O469="",P469=""),"",IF(AND(AND(MONTH(E469)&gt;=7,MONTH(E469)&lt;8),AND(MONTH(F469)&gt;=7,MONTH(F469)&lt;8)),(NETWORKDAYS(E469,F469,Lister!$D$7:$D$13)-O469)*N469/NETWORKDAYS(Lister!$D$19,Lister!$E$19,Lister!$D$7:$D$13),IF(AND(AND(MONTH(E469)&gt;=7,MONTH(E469)&lt;8),MONTH(F469)&gt;7),(NETWORKDAYS(E469,Lister!$E$19,Lister!$D$7:$D$13)-O469)*N469/NETWORKDAYS(Lister!$D$19,Lister!$E$19,Lister!$D$7:$D$13),IF(MONTH(E469)&gt;7,0)))),0),"")</f>
        <v/>
      </c>
      <c r="T469" s="46" t="str">
        <f>IFERROR(MAX(IF(OR(O469="",P469=""),"",IF(AND(AND(MONTH(E469)&gt;=8,MONTH(E469)&lt;9),AND(MONTH(F469)&gt;=8,MONTH(F469)&lt;9)),(NETWORKDAYS(E469,F469,Lister!$D$7:$D$13)-P469)*N469/NETWORKDAYS(Lister!$D$20,Lister!$E$20,Lister!$D$7:$D$13),IF(AND(MONTH(E469)=7,MONTH(F469)=8),(NETWORKDAYS(Lister!$D$20,F469,Lister!$D$7:$D$13)-P469)*N469/NETWORKDAYS(Lister!$D$20,Lister!$E$20,Lister!$D$7:$D$13),IF(AND(MONTH(E469)=7,MONTH(F469)=7),0)))),0),"")</f>
        <v/>
      </c>
      <c r="U469" s="78" t="str">
        <f>IF(Ansøgning!U451="","",Ansøgning!U451)</f>
        <v/>
      </c>
      <c r="V469" s="119" t="str">
        <f t="shared" si="49"/>
        <v/>
      </c>
      <c r="W469" s="120" t="str">
        <f t="shared" si="50"/>
        <v/>
      </c>
      <c r="X469" s="42" t="str">
        <f t="shared" si="51"/>
        <v/>
      </c>
    </row>
    <row r="470" spans="1:24" x14ac:dyDescent="0.25">
      <c r="A470" s="13" t="str">
        <f t="shared" si="52"/>
        <v/>
      </c>
      <c r="B470" s="75" t="str">
        <f>IF(Ansøgning!B452="","",Ansøgning!B452)</f>
        <v/>
      </c>
      <c r="C470" s="75" t="str">
        <f>IF(Ansøgning!C452="","",Ansøgning!C452)</f>
        <v/>
      </c>
      <c r="D470" s="75" t="str">
        <f>IF(Ansøgning!D452="","",Ansøgning!D452)</f>
        <v/>
      </c>
      <c r="E470" s="76" t="str">
        <f>IF(Ansøgning!E452="","",Ansøgning!E452)</f>
        <v/>
      </c>
      <c r="F470" s="76" t="str">
        <f>IF(Ansøgning!F452="","",Ansøgning!F452)</f>
        <v/>
      </c>
      <c r="G470" s="33" t="str">
        <f>IF(OR(E470="",F470=""),"",NETWORKDAYS(E470,F470,Lister!$D$7:$D$13))</f>
        <v/>
      </c>
      <c r="H470" s="76" t="str">
        <f>IF(Ansøgning!H452="","",Ansøgning!H452)</f>
        <v/>
      </c>
      <c r="I470" s="32" t="str">
        <f t="shared" si="46"/>
        <v/>
      </c>
      <c r="J470" s="77" t="str">
        <f>IF(Ansøgning!J452="","",Ansøgning!J452)</f>
        <v/>
      </c>
      <c r="K470" s="77" t="str">
        <f>IF(Ansøgning!K452="","",Ansøgning!K452)</f>
        <v/>
      </c>
      <c r="L470" s="46" t="str">
        <f t="shared" si="47"/>
        <v/>
      </c>
      <c r="M470" s="78" t="str">
        <f>IF(Ansøgning!M452="","",Ansøgning!M452)</f>
        <v/>
      </c>
      <c r="N470" s="31" t="str">
        <f t="shared" si="48"/>
        <v/>
      </c>
      <c r="O470" s="78" t="str">
        <f>IF(Ansøgning!O452="","",Ansøgning!O452)</f>
        <v/>
      </c>
      <c r="P470" s="78" t="str">
        <f>IF(Ansøgning!P452="","",Ansøgning!P452)</f>
        <v/>
      </c>
      <c r="Q470" s="78" t="str">
        <f>IF(Ansøgning!Q452="","",Ansøgning!Q452)</f>
        <v/>
      </c>
      <c r="R470" s="78" t="str">
        <f>IF(Ansøgning!R452="","",Ansøgning!R452)</f>
        <v/>
      </c>
      <c r="S470" s="46" t="str">
        <f>IFERROR(MAX(IF(OR(O470="",P470=""),"",IF(AND(AND(MONTH(E470)&gt;=7,MONTH(E470)&lt;8),AND(MONTH(F470)&gt;=7,MONTH(F470)&lt;8)),(NETWORKDAYS(E470,F470,Lister!$D$7:$D$13)-O470)*N470/NETWORKDAYS(Lister!$D$19,Lister!$E$19,Lister!$D$7:$D$13),IF(AND(AND(MONTH(E470)&gt;=7,MONTH(E470)&lt;8),MONTH(F470)&gt;7),(NETWORKDAYS(E470,Lister!$E$19,Lister!$D$7:$D$13)-O470)*N470/NETWORKDAYS(Lister!$D$19,Lister!$E$19,Lister!$D$7:$D$13),IF(MONTH(E470)&gt;7,0)))),0),"")</f>
        <v/>
      </c>
      <c r="T470" s="46" t="str">
        <f>IFERROR(MAX(IF(OR(O470="",P470=""),"",IF(AND(AND(MONTH(E470)&gt;=8,MONTH(E470)&lt;9),AND(MONTH(F470)&gt;=8,MONTH(F470)&lt;9)),(NETWORKDAYS(E470,F470,Lister!$D$7:$D$13)-P470)*N470/NETWORKDAYS(Lister!$D$20,Lister!$E$20,Lister!$D$7:$D$13),IF(AND(MONTH(E470)=7,MONTH(F470)=8),(NETWORKDAYS(Lister!$D$20,F470,Lister!$D$7:$D$13)-P470)*N470/NETWORKDAYS(Lister!$D$20,Lister!$E$20,Lister!$D$7:$D$13),IF(AND(MONTH(E470)=7,MONTH(F470)=7),0)))),0),"")</f>
        <v/>
      </c>
      <c r="U470" s="78" t="str">
        <f>IF(Ansøgning!U452="","",Ansøgning!U452)</f>
        <v/>
      </c>
      <c r="V470" s="119" t="str">
        <f t="shared" si="49"/>
        <v/>
      </c>
      <c r="W470" s="120" t="str">
        <f t="shared" si="50"/>
        <v/>
      </c>
      <c r="X470" s="42" t="str">
        <f t="shared" si="51"/>
        <v/>
      </c>
    </row>
    <row r="471" spans="1:24" x14ac:dyDescent="0.25">
      <c r="A471" s="13" t="str">
        <f t="shared" si="52"/>
        <v/>
      </c>
      <c r="B471" s="75" t="str">
        <f>IF(Ansøgning!B453="","",Ansøgning!B453)</f>
        <v/>
      </c>
      <c r="C471" s="75" t="str">
        <f>IF(Ansøgning!C453="","",Ansøgning!C453)</f>
        <v/>
      </c>
      <c r="D471" s="75" t="str">
        <f>IF(Ansøgning!D453="","",Ansøgning!D453)</f>
        <v/>
      </c>
      <c r="E471" s="76" t="str">
        <f>IF(Ansøgning!E453="","",Ansøgning!E453)</f>
        <v/>
      </c>
      <c r="F471" s="76" t="str">
        <f>IF(Ansøgning!F453="","",Ansøgning!F453)</f>
        <v/>
      </c>
      <c r="G471" s="33" t="str">
        <f>IF(OR(E471="",F471=""),"",NETWORKDAYS(E471,F471,Lister!$D$7:$D$13))</f>
        <v/>
      </c>
      <c r="H471" s="76" t="str">
        <f>IF(Ansøgning!H453="","",Ansøgning!H453)</f>
        <v/>
      </c>
      <c r="I471" s="32" t="str">
        <f t="shared" si="46"/>
        <v/>
      </c>
      <c r="J471" s="77" t="str">
        <f>IF(Ansøgning!J453="","",Ansøgning!J453)</f>
        <v/>
      </c>
      <c r="K471" s="77" t="str">
        <f>IF(Ansøgning!K453="","",Ansøgning!K453)</f>
        <v/>
      </c>
      <c r="L471" s="46" t="str">
        <f t="shared" si="47"/>
        <v/>
      </c>
      <c r="M471" s="78" t="str">
        <f>IF(Ansøgning!M453="","",Ansøgning!M453)</f>
        <v/>
      </c>
      <c r="N471" s="31" t="str">
        <f t="shared" si="48"/>
        <v/>
      </c>
      <c r="O471" s="78" t="str">
        <f>IF(Ansøgning!O453="","",Ansøgning!O453)</f>
        <v/>
      </c>
      <c r="P471" s="78" t="str">
        <f>IF(Ansøgning!P453="","",Ansøgning!P453)</f>
        <v/>
      </c>
      <c r="Q471" s="78" t="str">
        <f>IF(Ansøgning!Q453="","",Ansøgning!Q453)</f>
        <v/>
      </c>
      <c r="R471" s="78" t="str">
        <f>IF(Ansøgning!R453="","",Ansøgning!R453)</f>
        <v/>
      </c>
      <c r="S471" s="46" t="str">
        <f>IFERROR(MAX(IF(OR(O471="",P471=""),"",IF(AND(AND(MONTH(E471)&gt;=7,MONTH(E471)&lt;8),AND(MONTH(F471)&gt;=7,MONTH(F471)&lt;8)),(NETWORKDAYS(E471,F471,Lister!$D$7:$D$13)-O471)*N471/NETWORKDAYS(Lister!$D$19,Lister!$E$19,Lister!$D$7:$D$13),IF(AND(AND(MONTH(E471)&gt;=7,MONTH(E471)&lt;8),MONTH(F471)&gt;7),(NETWORKDAYS(E471,Lister!$E$19,Lister!$D$7:$D$13)-O471)*N471/NETWORKDAYS(Lister!$D$19,Lister!$E$19,Lister!$D$7:$D$13),IF(MONTH(E471)&gt;7,0)))),0),"")</f>
        <v/>
      </c>
      <c r="T471" s="46" t="str">
        <f>IFERROR(MAX(IF(OR(O471="",P471=""),"",IF(AND(AND(MONTH(E471)&gt;=8,MONTH(E471)&lt;9),AND(MONTH(F471)&gt;=8,MONTH(F471)&lt;9)),(NETWORKDAYS(E471,F471,Lister!$D$7:$D$13)-P471)*N471/NETWORKDAYS(Lister!$D$20,Lister!$E$20,Lister!$D$7:$D$13),IF(AND(MONTH(E471)=7,MONTH(F471)=8),(NETWORKDAYS(Lister!$D$20,F471,Lister!$D$7:$D$13)-P471)*N471/NETWORKDAYS(Lister!$D$20,Lister!$E$20,Lister!$D$7:$D$13),IF(AND(MONTH(E471)=7,MONTH(F471)=7),0)))),0),"")</f>
        <v/>
      </c>
      <c r="U471" s="78" t="str">
        <f>IF(Ansøgning!U453="","",Ansøgning!U453)</f>
        <v/>
      </c>
      <c r="V471" s="119" t="str">
        <f t="shared" si="49"/>
        <v/>
      </c>
      <c r="W471" s="120" t="str">
        <f t="shared" si="50"/>
        <v/>
      </c>
      <c r="X471" s="42" t="str">
        <f t="shared" si="51"/>
        <v/>
      </c>
    </row>
    <row r="472" spans="1:24" x14ac:dyDescent="0.25">
      <c r="A472" s="13" t="str">
        <f t="shared" si="52"/>
        <v/>
      </c>
      <c r="B472" s="75" t="str">
        <f>IF(Ansøgning!B454="","",Ansøgning!B454)</f>
        <v/>
      </c>
      <c r="C472" s="75" t="str">
        <f>IF(Ansøgning!C454="","",Ansøgning!C454)</f>
        <v/>
      </c>
      <c r="D472" s="75" t="str">
        <f>IF(Ansøgning!D454="","",Ansøgning!D454)</f>
        <v/>
      </c>
      <c r="E472" s="76" t="str">
        <f>IF(Ansøgning!E454="","",Ansøgning!E454)</f>
        <v/>
      </c>
      <c r="F472" s="76" t="str">
        <f>IF(Ansøgning!F454="","",Ansøgning!F454)</f>
        <v/>
      </c>
      <c r="G472" s="33" t="str">
        <f>IF(OR(E472="",F472=""),"",NETWORKDAYS(E472,F472,Lister!$D$7:$D$13))</f>
        <v/>
      </c>
      <c r="H472" s="76" t="str">
        <f>IF(Ansøgning!H454="","",Ansøgning!H454)</f>
        <v/>
      </c>
      <c r="I472" s="32" t="str">
        <f t="shared" si="46"/>
        <v/>
      </c>
      <c r="J472" s="77" t="str">
        <f>IF(Ansøgning!J454="","",Ansøgning!J454)</f>
        <v/>
      </c>
      <c r="K472" s="77" t="str">
        <f>IF(Ansøgning!K454="","",Ansøgning!K454)</f>
        <v/>
      </c>
      <c r="L472" s="46" t="str">
        <f t="shared" si="47"/>
        <v/>
      </c>
      <c r="M472" s="78" t="str">
        <f>IF(Ansøgning!M454="","",Ansøgning!M454)</f>
        <v/>
      </c>
      <c r="N472" s="31" t="str">
        <f t="shared" si="48"/>
        <v/>
      </c>
      <c r="O472" s="78" t="str">
        <f>IF(Ansøgning!O454="","",Ansøgning!O454)</f>
        <v/>
      </c>
      <c r="P472" s="78" t="str">
        <f>IF(Ansøgning!P454="","",Ansøgning!P454)</f>
        <v/>
      </c>
      <c r="Q472" s="78" t="str">
        <f>IF(Ansøgning!Q454="","",Ansøgning!Q454)</f>
        <v/>
      </c>
      <c r="R472" s="78" t="str">
        <f>IF(Ansøgning!R454="","",Ansøgning!R454)</f>
        <v/>
      </c>
      <c r="S472" s="46" t="str">
        <f>IFERROR(MAX(IF(OR(O472="",P472=""),"",IF(AND(AND(MONTH(E472)&gt;=7,MONTH(E472)&lt;8),AND(MONTH(F472)&gt;=7,MONTH(F472)&lt;8)),(NETWORKDAYS(E472,F472,Lister!$D$7:$D$13)-O472)*N472/NETWORKDAYS(Lister!$D$19,Lister!$E$19,Lister!$D$7:$D$13),IF(AND(AND(MONTH(E472)&gt;=7,MONTH(E472)&lt;8),MONTH(F472)&gt;7),(NETWORKDAYS(E472,Lister!$E$19,Lister!$D$7:$D$13)-O472)*N472/NETWORKDAYS(Lister!$D$19,Lister!$E$19,Lister!$D$7:$D$13),IF(MONTH(E472)&gt;7,0)))),0),"")</f>
        <v/>
      </c>
      <c r="T472" s="46" t="str">
        <f>IFERROR(MAX(IF(OR(O472="",P472=""),"",IF(AND(AND(MONTH(E472)&gt;=8,MONTH(E472)&lt;9),AND(MONTH(F472)&gt;=8,MONTH(F472)&lt;9)),(NETWORKDAYS(E472,F472,Lister!$D$7:$D$13)-P472)*N472/NETWORKDAYS(Lister!$D$20,Lister!$E$20,Lister!$D$7:$D$13),IF(AND(MONTH(E472)=7,MONTH(F472)=8),(NETWORKDAYS(Lister!$D$20,F472,Lister!$D$7:$D$13)-P472)*N472/NETWORKDAYS(Lister!$D$20,Lister!$E$20,Lister!$D$7:$D$13),IF(AND(MONTH(E472)=7,MONTH(F472)=7),0)))),0),"")</f>
        <v/>
      </c>
      <c r="U472" s="78" t="str">
        <f>IF(Ansøgning!U454="","",Ansøgning!U454)</f>
        <v/>
      </c>
      <c r="V472" s="119" t="str">
        <f t="shared" si="49"/>
        <v/>
      </c>
      <c r="W472" s="120" t="str">
        <f t="shared" si="50"/>
        <v/>
      </c>
      <c r="X472" s="42" t="str">
        <f t="shared" si="51"/>
        <v/>
      </c>
    </row>
    <row r="473" spans="1:24" x14ac:dyDescent="0.25">
      <c r="A473" s="13" t="str">
        <f t="shared" si="52"/>
        <v/>
      </c>
      <c r="B473" s="75" t="str">
        <f>IF(Ansøgning!B455="","",Ansøgning!B455)</f>
        <v/>
      </c>
      <c r="C473" s="75" t="str">
        <f>IF(Ansøgning!C455="","",Ansøgning!C455)</f>
        <v/>
      </c>
      <c r="D473" s="75" t="str">
        <f>IF(Ansøgning!D455="","",Ansøgning!D455)</f>
        <v/>
      </c>
      <c r="E473" s="76" t="str">
        <f>IF(Ansøgning!E455="","",Ansøgning!E455)</f>
        <v/>
      </c>
      <c r="F473" s="76" t="str">
        <f>IF(Ansøgning!F455="","",Ansøgning!F455)</f>
        <v/>
      </c>
      <c r="G473" s="33" t="str">
        <f>IF(OR(E473="",F473=""),"",NETWORKDAYS(E473,F473,Lister!$D$7:$D$13))</f>
        <v/>
      </c>
      <c r="H473" s="76" t="str">
        <f>IF(Ansøgning!H455="","",Ansøgning!H455)</f>
        <v/>
      </c>
      <c r="I473" s="32" t="str">
        <f t="shared" si="46"/>
        <v/>
      </c>
      <c r="J473" s="77" t="str">
        <f>IF(Ansøgning!J455="","",Ansøgning!J455)</f>
        <v/>
      </c>
      <c r="K473" s="77" t="str">
        <f>IF(Ansøgning!K455="","",Ansøgning!K455)</f>
        <v/>
      </c>
      <c r="L473" s="46" t="str">
        <f t="shared" si="47"/>
        <v/>
      </c>
      <c r="M473" s="78" t="str">
        <f>IF(Ansøgning!M455="","",Ansøgning!M455)</f>
        <v/>
      </c>
      <c r="N473" s="31" t="str">
        <f t="shared" si="48"/>
        <v/>
      </c>
      <c r="O473" s="78" t="str">
        <f>IF(Ansøgning!O455="","",Ansøgning!O455)</f>
        <v/>
      </c>
      <c r="P473" s="78" t="str">
        <f>IF(Ansøgning!P455="","",Ansøgning!P455)</f>
        <v/>
      </c>
      <c r="Q473" s="78" t="str">
        <f>IF(Ansøgning!Q455="","",Ansøgning!Q455)</f>
        <v/>
      </c>
      <c r="R473" s="78" t="str">
        <f>IF(Ansøgning!R455="","",Ansøgning!R455)</f>
        <v/>
      </c>
      <c r="S473" s="46" t="str">
        <f>IFERROR(MAX(IF(OR(O473="",P473=""),"",IF(AND(AND(MONTH(E473)&gt;=7,MONTH(E473)&lt;8),AND(MONTH(F473)&gt;=7,MONTH(F473)&lt;8)),(NETWORKDAYS(E473,F473,Lister!$D$7:$D$13)-O473)*N473/NETWORKDAYS(Lister!$D$19,Lister!$E$19,Lister!$D$7:$D$13),IF(AND(AND(MONTH(E473)&gt;=7,MONTH(E473)&lt;8),MONTH(F473)&gt;7),(NETWORKDAYS(E473,Lister!$E$19,Lister!$D$7:$D$13)-O473)*N473/NETWORKDAYS(Lister!$D$19,Lister!$E$19,Lister!$D$7:$D$13),IF(MONTH(E473)&gt;7,0)))),0),"")</f>
        <v/>
      </c>
      <c r="T473" s="46" t="str">
        <f>IFERROR(MAX(IF(OR(O473="",P473=""),"",IF(AND(AND(MONTH(E473)&gt;=8,MONTH(E473)&lt;9),AND(MONTH(F473)&gt;=8,MONTH(F473)&lt;9)),(NETWORKDAYS(E473,F473,Lister!$D$7:$D$13)-P473)*N473/NETWORKDAYS(Lister!$D$20,Lister!$E$20,Lister!$D$7:$D$13),IF(AND(MONTH(E473)=7,MONTH(F473)=8),(NETWORKDAYS(Lister!$D$20,F473,Lister!$D$7:$D$13)-P473)*N473/NETWORKDAYS(Lister!$D$20,Lister!$E$20,Lister!$D$7:$D$13),IF(AND(MONTH(E473)=7,MONTH(F473)=7),0)))),0),"")</f>
        <v/>
      </c>
      <c r="U473" s="78" t="str">
        <f>IF(Ansøgning!U455="","",Ansøgning!U455)</f>
        <v/>
      </c>
      <c r="V473" s="119" t="str">
        <f t="shared" si="49"/>
        <v/>
      </c>
      <c r="W473" s="120" t="str">
        <f t="shared" si="50"/>
        <v/>
      </c>
      <c r="X473" s="42" t="str">
        <f t="shared" si="51"/>
        <v/>
      </c>
    </row>
    <row r="474" spans="1:24" x14ac:dyDescent="0.25">
      <c r="A474" s="13" t="str">
        <f t="shared" si="52"/>
        <v/>
      </c>
      <c r="B474" s="75" t="str">
        <f>IF(Ansøgning!B456="","",Ansøgning!B456)</f>
        <v/>
      </c>
      <c r="C474" s="75" t="str">
        <f>IF(Ansøgning!C456="","",Ansøgning!C456)</f>
        <v/>
      </c>
      <c r="D474" s="75" t="str">
        <f>IF(Ansøgning!D456="","",Ansøgning!D456)</f>
        <v/>
      </c>
      <c r="E474" s="76" t="str">
        <f>IF(Ansøgning!E456="","",Ansøgning!E456)</f>
        <v/>
      </c>
      <c r="F474" s="76" t="str">
        <f>IF(Ansøgning!F456="","",Ansøgning!F456)</f>
        <v/>
      </c>
      <c r="G474" s="33" t="str">
        <f>IF(OR(E474="",F474=""),"",NETWORKDAYS(E474,F474,Lister!$D$7:$D$13))</f>
        <v/>
      </c>
      <c r="H474" s="76" t="str">
        <f>IF(Ansøgning!H456="","",Ansøgning!H456)</f>
        <v/>
      </c>
      <c r="I474" s="32" t="str">
        <f t="shared" si="46"/>
        <v/>
      </c>
      <c r="J474" s="77" t="str">
        <f>IF(Ansøgning!J456="","",Ansøgning!J456)</f>
        <v/>
      </c>
      <c r="K474" s="77" t="str">
        <f>IF(Ansøgning!K456="","",Ansøgning!K456)</f>
        <v/>
      </c>
      <c r="L474" s="46" t="str">
        <f t="shared" si="47"/>
        <v/>
      </c>
      <c r="M474" s="78" t="str">
        <f>IF(Ansøgning!M456="","",Ansøgning!M456)</f>
        <v/>
      </c>
      <c r="N474" s="31" t="str">
        <f t="shared" si="48"/>
        <v/>
      </c>
      <c r="O474" s="78" t="str">
        <f>IF(Ansøgning!O456="","",Ansøgning!O456)</f>
        <v/>
      </c>
      <c r="P474" s="78" t="str">
        <f>IF(Ansøgning!P456="","",Ansøgning!P456)</f>
        <v/>
      </c>
      <c r="Q474" s="78" t="str">
        <f>IF(Ansøgning!Q456="","",Ansøgning!Q456)</f>
        <v/>
      </c>
      <c r="R474" s="78" t="str">
        <f>IF(Ansøgning!R456="","",Ansøgning!R456)</f>
        <v/>
      </c>
      <c r="S474" s="46" t="str">
        <f>IFERROR(MAX(IF(OR(O474="",P474=""),"",IF(AND(AND(MONTH(E474)&gt;=7,MONTH(E474)&lt;8),AND(MONTH(F474)&gt;=7,MONTH(F474)&lt;8)),(NETWORKDAYS(E474,F474,Lister!$D$7:$D$13)-O474)*N474/NETWORKDAYS(Lister!$D$19,Lister!$E$19,Lister!$D$7:$D$13),IF(AND(AND(MONTH(E474)&gt;=7,MONTH(E474)&lt;8),MONTH(F474)&gt;7),(NETWORKDAYS(E474,Lister!$E$19,Lister!$D$7:$D$13)-O474)*N474/NETWORKDAYS(Lister!$D$19,Lister!$E$19,Lister!$D$7:$D$13),IF(MONTH(E474)&gt;7,0)))),0),"")</f>
        <v/>
      </c>
      <c r="T474" s="46" t="str">
        <f>IFERROR(MAX(IF(OR(O474="",P474=""),"",IF(AND(AND(MONTH(E474)&gt;=8,MONTH(E474)&lt;9),AND(MONTH(F474)&gt;=8,MONTH(F474)&lt;9)),(NETWORKDAYS(E474,F474,Lister!$D$7:$D$13)-P474)*N474/NETWORKDAYS(Lister!$D$20,Lister!$E$20,Lister!$D$7:$D$13),IF(AND(MONTH(E474)=7,MONTH(F474)=8),(NETWORKDAYS(Lister!$D$20,F474,Lister!$D$7:$D$13)-P474)*N474/NETWORKDAYS(Lister!$D$20,Lister!$E$20,Lister!$D$7:$D$13),IF(AND(MONTH(E474)=7,MONTH(F474)=7),0)))),0),"")</f>
        <v/>
      </c>
      <c r="U474" s="78" t="str">
        <f>IF(Ansøgning!U456="","",Ansøgning!U456)</f>
        <v/>
      </c>
      <c r="V474" s="119" t="str">
        <f t="shared" si="49"/>
        <v/>
      </c>
      <c r="W474" s="120" t="str">
        <f t="shared" si="50"/>
        <v/>
      </c>
      <c r="X474" s="42" t="str">
        <f t="shared" si="51"/>
        <v/>
      </c>
    </row>
    <row r="475" spans="1:24" x14ac:dyDescent="0.25">
      <c r="A475" s="13" t="str">
        <f t="shared" si="52"/>
        <v/>
      </c>
      <c r="B475" s="75" t="str">
        <f>IF(Ansøgning!B457="","",Ansøgning!B457)</f>
        <v/>
      </c>
      <c r="C475" s="75" t="str">
        <f>IF(Ansøgning!C457="","",Ansøgning!C457)</f>
        <v/>
      </c>
      <c r="D475" s="75" t="str">
        <f>IF(Ansøgning!D457="","",Ansøgning!D457)</f>
        <v/>
      </c>
      <c r="E475" s="76" t="str">
        <f>IF(Ansøgning!E457="","",Ansøgning!E457)</f>
        <v/>
      </c>
      <c r="F475" s="76" t="str">
        <f>IF(Ansøgning!F457="","",Ansøgning!F457)</f>
        <v/>
      </c>
      <c r="G475" s="33" t="str">
        <f>IF(OR(E475="",F475=""),"",NETWORKDAYS(E475,F475,Lister!$D$7:$D$13))</f>
        <v/>
      </c>
      <c r="H475" s="76" t="str">
        <f>IF(Ansøgning!H457="","",Ansøgning!H457)</f>
        <v/>
      </c>
      <c r="I475" s="32" t="str">
        <f t="shared" si="46"/>
        <v/>
      </c>
      <c r="J475" s="77" t="str">
        <f>IF(Ansøgning!J457="","",Ansøgning!J457)</f>
        <v/>
      </c>
      <c r="K475" s="77" t="str">
        <f>IF(Ansøgning!K457="","",Ansøgning!K457)</f>
        <v/>
      </c>
      <c r="L475" s="46" t="str">
        <f t="shared" si="47"/>
        <v/>
      </c>
      <c r="M475" s="78" t="str">
        <f>IF(Ansøgning!M457="","",Ansøgning!M457)</f>
        <v/>
      </c>
      <c r="N475" s="31" t="str">
        <f t="shared" si="48"/>
        <v/>
      </c>
      <c r="O475" s="78" t="str">
        <f>IF(Ansøgning!O457="","",Ansøgning!O457)</f>
        <v/>
      </c>
      <c r="P475" s="78" t="str">
        <f>IF(Ansøgning!P457="","",Ansøgning!P457)</f>
        <v/>
      </c>
      <c r="Q475" s="78" t="str">
        <f>IF(Ansøgning!Q457="","",Ansøgning!Q457)</f>
        <v/>
      </c>
      <c r="R475" s="78" t="str">
        <f>IF(Ansøgning!R457="","",Ansøgning!R457)</f>
        <v/>
      </c>
      <c r="S475" s="46" t="str">
        <f>IFERROR(MAX(IF(OR(O475="",P475=""),"",IF(AND(AND(MONTH(E475)&gt;=7,MONTH(E475)&lt;8),AND(MONTH(F475)&gt;=7,MONTH(F475)&lt;8)),(NETWORKDAYS(E475,F475,Lister!$D$7:$D$13)-O475)*N475/NETWORKDAYS(Lister!$D$19,Lister!$E$19,Lister!$D$7:$D$13),IF(AND(AND(MONTH(E475)&gt;=7,MONTH(E475)&lt;8),MONTH(F475)&gt;7),(NETWORKDAYS(E475,Lister!$E$19,Lister!$D$7:$D$13)-O475)*N475/NETWORKDAYS(Lister!$D$19,Lister!$E$19,Lister!$D$7:$D$13),IF(MONTH(E475)&gt;7,0)))),0),"")</f>
        <v/>
      </c>
      <c r="T475" s="46" t="str">
        <f>IFERROR(MAX(IF(OR(O475="",P475=""),"",IF(AND(AND(MONTH(E475)&gt;=8,MONTH(E475)&lt;9),AND(MONTH(F475)&gt;=8,MONTH(F475)&lt;9)),(NETWORKDAYS(E475,F475,Lister!$D$7:$D$13)-P475)*N475/NETWORKDAYS(Lister!$D$20,Lister!$E$20,Lister!$D$7:$D$13),IF(AND(MONTH(E475)=7,MONTH(F475)=8),(NETWORKDAYS(Lister!$D$20,F475,Lister!$D$7:$D$13)-P475)*N475/NETWORKDAYS(Lister!$D$20,Lister!$E$20,Lister!$D$7:$D$13),IF(AND(MONTH(E475)=7,MONTH(F475)=7),0)))),0),"")</f>
        <v/>
      </c>
      <c r="U475" s="78" t="str">
        <f>IF(Ansøgning!U457="","",Ansøgning!U457)</f>
        <v/>
      </c>
      <c r="V475" s="119" t="str">
        <f t="shared" si="49"/>
        <v/>
      </c>
      <c r="W475" s="120" t="str">
        <f t="shared" si="50"/>
        <v/>
      </c>
      <c r="X475" s="42" t="str">
        <f t="shared" si="51"/>
        <v/>
      </c>
    </row>
    <row r="476" spans="1:24" x14ac:dyDescent="0.25">
      <c r="A476" s="13" t="str">
        <f t="shared" si="52"/>
        <v/>
      </c>
      <c r="B476" s="75" t="str">
        <f>IF(Ansøgning!B458="","",Ansøgning!B458)</f>
        <v/>
      </c>
      <c r="C476" s="75" t="str">
        <f>IF(Ansøgning!C458="","",Ansøgning!C458)</f>
        <v/>
      </c>
      <c r="D476" s="75" t="str">
        <f>IF(Ansøgning!D458="","",Ansøgning!D458)</f>
        <v/>
      </c>
      <c r="E476" s="76" t="str">
        <f>IF(Ansøgning!E458="","",Ansøgning!E458)</f>
        <v/>
      </c>
      <c r="F476" s="76" t="str">
        <f>IF(Ansøgning!F458="","",Ansøgning!F458)</f>
        <v/>
      </c>
      <c r="G476" s="33" t="str">
        <f>IF(OR(E476="",F476=""),"",NETWORKDAYS(E476,F476,Lister!$D$7:$D$13))</f>
        <v/>
      </c>
      <c r="H476" s="76" t="str">
        <f>IF(Ansøgning!H458="","",Ansøgning!H458)</f>
        <v/>
      </c>
      <c r="I476" s="32" t="str">
        <f t="shared" si="46"/>
        <v/>
      </c>
      <c r="J476" s="77" t="str">
        <f>IF(Ansøgning!J458="","",Ansøgning!J458)</f>
        <v/>
      </c>
      <c r="K476" s="77" t="str">
        <f>IF(Ansøgning!K458="","",Ansøgning!K458)</f>
        <v/>
      </c>
      <c r="L476" s="46" t="str">
        <f t="shared" si="47"/>
        <v/>
      </c>
      <c r="M476" s="78" t="str">
        <f>IF(Ansøgning!M458="","",Ansøgning!M458)</f>
        <v/>
      </c>
      <c r="N476" s="31" t="str">
        <f t="shared" si="48"/>
        <v/>
      </c>
      <c r="O476" s="78" t="str">
        <f>IF(Ansøgning!O458="","",Ansøgning!O458)</f>
        <v/>
      </c>
      <c r="P476" s="78" t="str">
        <f>IF(Ansøgning!P458="","",Ansøgning!P458)</f>
        <v/>
      </c>
      <c r="Q476" s="78" t="str">
        <f>IF(Ansøgning!Q458="","",Ansøgning!Q458)</f>
        <v/>
      </c>
      <c r="R476" s="78" t="str">
        <f>IF(Ansøgning!R458="","",Ansøgning!R458)</f>
        <v/>
      </c>
      <c r="S476" s="46" t="str">
        <f>IFERROR(MAX(IF(OR(O476="",P476=""),"",IF(AND(AND(MONTH(E476)&gt;=7,MONTH(E476)&lt;8),AND(MONTH(F476)&gt;=7,MONTH(F476)&lt;8)),(NETWORKDAYS(E476,F476,Lister!$D$7:$D$13)-O476)*N476/NETWORKDAYS(Lister!$D$19,Lister!$E$19,Lister!$D$7:$D$13),IF(AND(AND(MONTH(E476)&gt;=7,MONTH(E476)&lt;8),MONTH(F476)&gt;7),(NETWORKDAYS(E476,Lister!$E$19,Lister!$D$7:$D$13)-O476)*N476/NETWORKDAYS(Lister!$D$19,Lister!$E$19,Lister!$D$7:$D$13),IF(MONTH(E476)&gt;7,0)))),0),"")</f>
        <v/>
      </c>
      <c r="T476" s="46" t="str">
        <f>IFERROR(MAX(IF(OR(O476="",P476=""),"",IF(AND(AND(MONTH(E476)&gt;=8,MONTH(E476)&lt;9),AND(MONTH(F476)&gt;=8,MONTH(F476)&lt;9)),(NETWORKDAYS(E476,F476,Lister!$D$7:$D$13)-P476)*N476/NETWORKDAYS(Lister!$D$20,Lister!$E$20,Lister!$D$7:$D$13),IF(AND(MONTH(E476)=7,MONTH(F476)=8),(NETWORKDAYS(Lister!$D$20,F476,Lister!$D$7:$D$13)-P476)*N476/NETWORKDAYS(Lister!$D$20,Lister!$E$20,Lister!$D$7:$D$13),IF(AND(MONTH(E476)=7,MONTH(F476)=7),0)))),0),"")</f>
        <v/>
      </c>
      <c r="U476" s="78" t="str">
        <f>IF(Ansøgning!U458="","",Ansøgning!U458)</f>
        <v/>
      </c>
      <c r="V476" s="119" t="str">
        <f t="shared" si="49"/>
        <v/>
      </c>
      <c r="W476" s="120" t="str">
        <f t="shared" si="50"/>
        <v/>
      </c>
      <c r="X476" s="42" t="str">
        <f t="shared" si="51"/>
        <v/>
      </c>
    </row>
    <row r="477" spans="1:24" x14ac:dyDescent="0.25">
      <c r="A477" s="13" t="str">
        <f t="shared" si="52"/>
        <v/>
      </c>
      <c r="B477" s="75" t="str">
        <f>IF(Ansøgning!B459="","",Ansøgning!B459)</f>
        <v/>
      </c>
      <c r="C477" s="75" t="str">
        <f>IF(Ansøgning!C459="","",Ansøgning!C459)</f>
        <v/>
      </c>
      <c r="D477" s="75" t="str">
        <f>IF(Ansøgning!D459="","",Ansøgning!D459)</f>
        <v/>
      </c>
      <c r="E477" s="76" t="str">
        <f>IF(Ansøgning!E459="","",Ansøgning!E459)</f>
        <v/>
      </c>
      <c r="F477" s="76" t="str">
        <f>IF(Ansøgning!F459="","",Ansøgning!F459)</f>
        <v/>
      </c>
      <c r="G477" s="33" t="str">
        <f>IF(OR(E477="",F477=""),"",NETWORKDAYS(E477,F477,Lister!$D$7:$D$13))</f>
        <v/>
      </c>
      <c r="H477" s="76" t="str">
        <f>IF(Ansøgning!H459="","",Ansøgning!H459)</f>
        <v/>
      </c>
      <c r="I477" s="32" t="str">
        <f t="shared" si="46"/>
        <v/>
      </c>
      <c r="J477" s="77" t="str">
        <f>IF(Ansøgning!J459="","",Ansøgning!J459)</f>
        <v/>
      </c>
      <c r="K477" s="77" t="str">
        <f>IF(Ansøgning!K459="","",Ansøgning!K459)</f>
        <v/>
      </c>
      <c r="L477" s="46" t="str">
        <f t="shared" si="47"/>
        <v/>
      </c>
      <c r="M477" s="78" t="str">
        <f>IF(Ansøgning!M459="","",Ansøgning!M459)</f>
        <v/>
      </c>
      <c r="N477" s="31" t="str">
        <f t="shared" si="48"/>
        <v/>
      </c>
      <c r="O477" s="78" t="str">
        <f>IF(Ansøgning!O459="","",Ansøgning!O459)</f>
        <v/>
      </c>
      <c r="P477" s="78" t="str">
        <f>IF(Ansøgning!P459="","",Ansøgning!P459)</f>
        <v/>
      </c>
      <c r="Q477" s="78" t="str">
        <f>IF(Ansøgning!Q459="","",Ansøgning!Q459)</f>
        <v/>
      </c>
      <c r="R477" s="78" t="str">
        <f>IF(Ansøgning!R459="","",Ansøgning!R459)</f>
        <v/>
      </c>
      <c r="S477" s="46" t="str">
        <f>IFERROR(MAX(IF(OR(O477="",P477=""),"",IF(AND(AND(MONTH(E477)&gt;=7,MONTH(E477)&lt;8),AND(MONTH(F477)&gt;=7,MONTH(F477)&lt;8)),(NETWORKDAYS(E477,F477,Lister!$D$7:$D$13)-O477)*N477/NETWORKDAYS(Lister!$D$19,Lister!$E$19,Lister!$D$7:$D$13),IF(AND(AND(MONTH(E477)&gt;=7,MONTH(E477)&lt;8),MONTH(F477)&gt;7),(NETWORKDAYS(E477,Lister!$E$19,Lister!$D$7:$D$13)-O477)*N477/NETWORKDAYS(Lister!$D$19,Lister!$E$19,Lister!$D$7:$D$13),IF(MONTH(E477)&gt;7,0)))),0),"")</f>
        <v/>
      </c>
      <c r="T477" s="46" t="str">
        <f>IFERROR(MAX(IF(OR(O477="",P477=""),"",IF(AND(AND(MONTH(E477)&gt;=8,MONTH(E477)&lt;9),AND(MONTH(F477)&gt;=8,MONTH(F477)&lt;9)),(NETWORKDAYS(E477,F477,Lister!$D$7:$D$13)-P477)*N477/NETWORKDAYS(Lister!$D$20,Lister!$E$20,Lister!$D$7:$D$13),IF(AND(MONTH(E477)=7,MONTH(F477)=8),(NETWORKDAYS(Lister!$D$20,F477,Lister!$D$7:$D$13)-P477)*N477/NETWORKDAYS(Lister!$D$20,Lister!$E$20,Lister!$D$7:$D$13),IF(AND(MONTH(E477)=7,MONTH(F477)=7),0)))),0),"")</f>
        <v/>
      </c>
      <c r="U477" s="78" t="str">
        <f>IF(Ansøgning!U459="","",Ansøgning!U459)</f>
        <v/>
      </c>
      <c r="V477" s="119" t="str">
        <f t="shared" si="49"/>
        <v/>
      </c>
      <c r="W477" s="120" t="str">
        <f t="shared" si="50"/>
        <v/>
      </c>
      <c r="X477" s="42" t="str">
        <f t="shared" si="51"/>
        <v/>
      </c>
    </row>
    <row r="478" spans="1:24" x14ac:dyDescent="0.25">
      <c r="A478" s="13" t="str">
        <f t="shared" si="52"/>
        <v/>
      </c>
      <c r="B478" s="75" t="str">
        <f>IF(Ansøgning!B460="","",Ansøgning!B460)</f>
        <v/>
      </c>
      <c r="C478" s="75" t="str">
        <f>IF(Ansøgning!C460="","",Ansøgning!C460)</f>
        <v/>
      </c>
      <c r="D478" s="75" t="str">
        <f>IF(Ansøgning!D460="","",Ansøgning!D460)</f>
        <v/>
      </c>
      <c r="E478" s="76" t="str">
        <f>IF(Ansøgning!E460="","",Ansøgning!E460)</f>
        <v/>
      </c>
      <c r="F478" s="76" t="str">
        <f>IF(Ansøgning!F460="","",Ansøgning!F460)</f>
        <v/>
      </c>
      <c r="G478" s="33" t="str">
        <f>IF(OR(E478="",F478=""),"",NETWORKDAYS(E478,F478,Lister!$D$7:$D$13))</f>
        <v/>
      </c>
      <c r="H478" s="76" t="str">
        <f>IF(Ansøgning!H460="","",Ansøgning!H460)</f>
        <v/>
      </c>
      <c r="I478" s="32" t="str">
        <f t="shared" si="46"/>
        <v/>
      </c>
      <c r="J478" s="77" t="str">
        <f>IF(Ansøgning!J460="","",Ansøgning!J460)</f>
        <v/>
      </c>
      <c r="K478" s="77" t="str">
        <f>IF(Ansøgning!K460="","",Ansøgning!K460)</f>
        <v/>
      </c>
      <c r="L478" s="46" t="str">
        <f t="shared" si="47"/>
        <v/>
      </c>
      <c r="M478" s="78" t="str">
        <f>IF(Ansøgning!M460="","",Ansøgning!M460)</f>
        <v/>
      </c>
      <c r="N478" s="31" t="str">
        <f t="shared" si="48"/>
        <v/>
      </c>
      <c r="O478" s="78" t="str">
        <f>IF(Ansøgning!O460="","",Ansøgning!O460)</f>
        <v/>
      </c>
      <c r="P478" s="78" t="str">
        <f>IF(Ansøgning!P460="","",Ansøgning!P460)</f>
        <v/>
      </c>
      <c r="Q478" s="78" t="str">
        <f>IF(Ansøgning!Q460="","",Ansøgning!Q460)</f>
        <v/>
      </c>
      <c r="R478" s="78" t="str">
        <f>IF(Ansøgning!R460="","",Ansøgning!R460)</f>
        <v/>
      </c>
      <c r="S478" s="46" t="str">
        <f>IFERROR(MAX(IF(OR(O478="",P478=""),"",IF(AND(AND(MONTH(E478)&gt;=7,MONTH(E478)&lt;8),AND(MONTH(F478)&gt;=7,MONTH(F478)&lt;8)),(NETWORKDAYS(E478,F478,Lister!$D$7:$D$13)-O478)*N478/NETWORKDAYS(Lister!$D$19,Lister!$E$19,Lister!$D$7:$D$13),IF(AND(AND(MONTH(E478)&gt;=7,MONTH(E478)&lt;8),MONTH(F478)&gt;7),(NETWORKDAYS(E478,Lister!$E$19,Lister!$D$7:$D$13)-O478)*N478/NETWORKDAYS(Lister!$D$19,Lister!$E$19,Lister!$D$7:$D$13),IF(MONTH(E478)&gt;7,0)))),0),"")</f>
        <v/>
      </c>
      <c r="T478" s="46" t="str">
        <f>IFERROR(MAX(IF(OR(O478="",P478=""),"",IF(AND(AND(MONTH(E478)&gt;=8,MONTH(E478)&lt;9),AND(MONTH(F478)&gt;=8,MONTH(F478)&lt;9)),(NETWORKDAYS(E478,F478,Lister!$D$7:$D$13)-P478)*N478/NETWORKDAYS(Lister!$D$20,Lister!$E$20,Lister!$D$7:$D$13),IF(AND(MONTH(E478)=7,MONTH(F478)=8),(NETWORKDAYS(Lister!$D$20,F478,Lister!$D$7:$D$13)-P478)*N478/NETWORKDAYS(Lister!$D$20,Lister!$E$20,Lister!$D$7:$D$13),IF(AND(MONTH(E478)=7,MONTH(F478)=7),0)))),0),"")</f>
        <v/>
      </c>
      <c r="U478" s="78" t="str">
        <f>IF(Ansøgning!U460="","",Ansøgning!U460)</f>
        <v/>
      </c>
      <c r="V478" s="119" t="str">
        <f t="shared" si="49"/>
        <v/>
      </c>
      <c r="W478" s="120" t="str">
        <f t="shared" si="50"/>
        <v/>
      </c>
      <c r="X478" s="42" t="str">
        <f t="shared" si="51"/>
        <v/>
      </c>
    </row>
    <row r="479" spans="1:24" x14ac:dyDescent="0.25">
      <c r="A479" s="13" t="str">
        <f t="shared" si="52"/>
        <v/>
      </c>
      <c r="B479" s="75" t="str">
        <f>IF(Ansøgning!B461="","",Ansøgning!B461)</f>
        <v/>
      </c>
      <c r="C479" s="75" t="str">
        <f>IF(Ansøgning!C461="","",Ansøgning!C461)</f>
        <v/>
      </c>
      <c r="D479" s="75" t="str">
        <f>IF(Ansøgning!D461="","",Ansøgning!D461)</f>
        <v/>
      </c>
      <c r="E479" s="76" t="str">
        <f>IF(Ansøgning!E461="","",Ansøgning!E461)</f>
        <v/>
      </c>
      <c r="F479" s="76" t="str">
        <f>IF(Ansøgning!F461="","",Ansøgning!F461)</f>
        <v/>
      </c>
      <c r="G479" s="33" t="str">
        <f>IF(OR(E479="",F479=""),"",NETWORKDAYS(E479,F479,Lister!$D$7:$D$13))</f>
        <v/>
      </c>
      <c r="H479" s="76" t="str">
        <f>IF(Ansøgning!H461="","",Ansøgning!H461)</f>
        <v/>
      </c>
      <c r="I479" s="32" t="str">
        <f t="shared" si="46"/>
        <v/>
      </c>
      <c r="J479" s="77" t="str">
        <f>IF(Ansøgning!J461="","",Ansøgning!J461)</f>
        <v/>
      </c>
      <c r="K479" s="77" t="str">
        <f>IF(Ansøgning!K461="","",Ansøgning!K461)</f>
        <v/>
      </c>
      <c r="L479" s="46" t="str">
        <f t="shared" si="47"/>
        <v/>
      </c>
      <c r="M479" s="78" t="str">
        <f>IF(Ansøgning!M461="","",Ansøgning!M461)</f>
        <v/>
      </c>
      <c r="N479" s="31" t="str">
        <f t="shared" si="48"/>
        <v/>
      </c>
      <c r="O479" s="78" t="str">
        <f>IF(Ansøgning!O461="","",Ansøgning!O461)</f>
        <v/>
      </c>
      <c r="P479" s="78" t="str">
        <f>IF(Ansøgning!P461="","",Ansøgning!P461)</f>
        <v/>
      </c>
      <c r="Q479" s="78" t="str">
        <f>IF(Ansøgning!Q461="","",Ansøgning!Q461)</f>
        <v/>
      </c>
      <c r="R479" s="78" t="str">
        <f>IF(Ansøgning!R461="","",Ansøgning!R461)</f>
        <v/>
      </c>
      <c r="S479" s="46" t="str">
        <f>IFERROR(MAX(IF(OR(O479="",P479=""),"",IF(AND(AND(MONTH(E479)&gt;=7,MONTH(E479)&lt;8),AND(MONTH(F479)&gt;=7,MONTH(F479)&lt;8)),(NETWORKDAYS(E479,F479,Lister!$D$7:$D$13)-O479)*N479/NETWORKDAYS(Lister!$D$19,Lister!$E$19,Lister!$D$7:$D$13),IF(AND(AND(MONTH(E479)&gt;=7,MONTH(E479)&lt;8),MONTH(F479)&gt;7),(NETWORKDAYS(E479,Lister!$E$19,Lister!$D$7:$D$13)-O479)*N479/NETWORKDAYS(Lister!$D$19,Lister!$E$19,Lister!$D$7:$D$13),IF(MONTH(E479)&gt;7,0)))),0),"")</f>
        <v/>
      </c>
      <c r="T479" s="46" t="str">
        <f>IFERROR(MAX(IF(OR(O479="",P479=""),"",IF(AND(AND(MONTH(E479)&gt;=8,MONTH(E479)&lt;9),AND(MONTH(F479)&gt;=8,MONTH(F479)&lt;9)),(NETWORKDAYS(E479,F479,Lister!$D$7:$D$13)-P479)*N479/NETWORKDAYS(Lister!$D$20,Lister!$E$20,Lister!$D$7:$D$13),IF(AND(MONTH(E479)=7,MONTH(F479)=8),(NETWORKDAYS(Lister!$D$20,F479,Lister!$D$7:$D$13)-P479)*N479/NETWORKDAYS(Lister!$D$20,Lister!$E$20,Lister!$D$7:$D$13),IF(AND(MONTH(E479)=7,MONTH(F479)=7),0)))),0),"")</f>
        <v/>
      </c>
      <c r="U479" s="78" t="str">
        <f>IF(Ansøgning!U461="","",Ansøgning!U461)</f>
        <v/>
      </c>
      <c r="V479" s="119" t="str">
        <f t="shared" si="49"/>
        <v/>
      </c>
      <c r="W479" s="120" t="str">
        <f t="shared" si="50"/>
        <v/>
      </c>
      <c r="X479" s="42" t="str">
        <f t="shared" si="51"/>
        <v/>
      </c>
    </row>
    <row r="480" spans="1:24" x14ac:dyDescent="0.25">
      <c r="A480" s="13" t="str">
        <f t="shared" si="52"/>
        <v/>
      </c>
      <c r="B480" s="75" t="str">
        <f>IF(Ansøgning!B462="","",Ansøgning!B462)</f>
        <v/>
      </c>
      <c r="C480" s="75" t="str">
        <f>IF(Ansøgning!C462="","",Ansøgning!C462)</f>
        <v/>
      </c>
      <c r="D480" s="75" t="str">
        <f>IF(Ansøgning!D462="","",Ansøgning!D462)</f>
        <v/>
      </c>
      <c r="E480" s="76" t="str">
        <f>IF(Ansøgning!E462="","",Ansøgning!E462)</f>
        <v/>
      </c>
      <c r="F480" s="76" t="str">
        <f>IF(Ansøgning!F462="","",Ansøgning!F462)</f>
        <v/>
      </c>
      <c r="G480" s="33" t="str">
        <f>IF(OR(E480="",F480=""),"",NETWORKDAYS(E480,F480,Lister!$D$7:$D$13))</f>
        <v/>
      </c>
      <c r="H480" s="76" t="str">
        <f>IF(Ansøgning!H462="","",Ansøgning!H462)</f>
        <v/>
      </c>
      <c r="I480" s="32" t="str">
        <f t="shared" si="46"/>
        <v/>
      </c>
      <c r="J480" s="77" t="str">
        <f>IF(Ansøgning!J462="","",Ansøgning!J462)</f>
        <v/>
      </c>
      <c r="K480" s="77" t="str">
        <f>IF(Ansøgning!K462="","",Ansøgning!K462)</f>
        <v/>
      </c>
      <c r="L480" s="46" t="str">
        <f t="shared" si="47"/>
        <v/>
      </c>
      <c r="M480" s="78" t="str">
        <f>IF(Ansøgning!M462="","",Ansøgning!M462)</f>
        <v/>
      </c>
      <c r="N480" s="31" t="str">
        <f t="shared" si="48"/>
        <v/>
      </c>
      <c r="O480" s="78" t="str">
        <f>IF(Ansøgning!O462="","",Ansøgning!O462)</f>
        <v/>
      </c>
      <c r="P480" s="78" t="str">
        <f>IF(Ansøgning!P462="","",Ansøgning!P462)</f>
        <v/>
      </c>
      <c r="Q480" s="78" t="str">
        <f>IF(Ansøgning!Q462="","",Ansøgning!Q462)</f>
        <v/>
      </c>
      <c r="R480" s="78" t="str">
        <f>IF(Ansøgning!R462="","",Ansøgning!R462)</f>
        <v/>
      </c>
      <c r="S480" s="46" t="str">
        <f>IFERROR(MAX(IF(OR(O480="",P480=""),"",IF(AND(AND(MONTH(E480)&gt;=7,MONTH(E480)&lt;8),AND(MONTH(F480)&gt;=7,MONTH(F480)&lt;8)),(NETWORKDAYS(E480,F480,Lister!$D$7:$D$13)-O480)*N480/NETWORKDAYS(Lister!$D$19,Lister!$E$19,Lister!$D$7:$D$13),IF(AND(AND(MONTH(E480)&gt;=7,MONTH(E480)&lt;8),MONTH(F480)&gt;7),(NETWORKDAYS(E480,Lister!$E$19,Lister!$D$7:$D$13)-O480)*N480/NETWORKDAYS(Lister!$D$19,Lister!$E$19,Lister!$D$7:$D$13),IF(MONTH(E480)&gt;7,0)))),0),"")</f>
        <v/>
      </c>
      <c r="T480" s="46" t="str">
        <f>IFERROR(MAX(IF(OR(O480="",P480=""),"",IF(AND(AND(MONTH(E480)&gt;=8,MONTH(E480)&lt;9),AND(MONTH(F480)&gt;=8,MONTH(F480)&lt;9)),(NETWORKDAYS(E480,F480,Lister!$D$7:$D$13)-P480)*N480/NETWORKDAYS(Lister!$D$20,Lister!$E$20,Lister!$D$7:$D$13),IF(AND(MONTH(E480)=7,MONTH(F480)=8),(NETWORKDAYS(Lister!$D$20,F480,Lister!$D$7:$D$13)-P480)*N480/NETWORKDAYS(Lister!$D$20,Lister!$E$20,Lister!$D$7:$D$13),IF(AND(MONTH(E480)=7,MONTH(F480)=7),0)))),0),"")</f>
        <v/>
      </c>
      <c r="U480" s="78" t="str">
        <f>IF(Ansøgning!U462="","",Ansøgning!U462)</f>
        <v/>
      </c>
      <c r="V480" s="119" t="str">
        <f t="shared" si="49"/>
        <v/>
      </c>
      <c r="W480" s="120" t="str">
        <f t="shared" si="50"/>
        <v/>
      </c>
      <c r="X480" s="42" t="str">
        <f t="shared" si="51"/>
        <v/>
      </c>
    </row>
    <row r="481" spans="1:24" x14ac:dyDescent="0.25">
      <c r="A481" s="13" t="str">
        <f t="shared" si="52"/>
        <v/>
      </c>
      <c r="B481" s="75" t="str">
        <f>IF(Ansøgning!B463="","",Ansøgning!B463)</f>
        <v/>
      </c>
      <c r="C481" s="75" t="str">
        <f>IF(Ansøgning!C463="","",Ansøgning!C463)</f>
        <v/>
      </c>
      <c r="D481" s="75" t="str">
        <f>IF(Ansøgning!D463="","",Ansøgning!D463)</f>
        <v/>
      </c>
      <c r="E481" s="76" t="str">
        <f>IF(Ansøgning!E463="","",Ansøgning!E463)</f>
        <v/>
      </c>
      <c r="F481" s="76" t="str">
        <f>IF(Ansøgning!F463="","",Ansøgning!F463)</f>
        <v/>
      </c>
      <c r="G481" s="33" t="str">
        <f>IF(OR(E481="",F481=""),"",NETWORKDAYS(E481,F481,Lister!$D$7:$D$13))</f>
        <v/>
      </c>
      <c r="H481" s="76" t="str">
        <f>IF(Ansøgning!H463="","",Ansøgning!H463)</f>
        <v/>
      </c>
      <c r="I481" s="32" t="str">
        <f t="shared" si="46"/>
        <v/>
      </c>
      <c r="J481" s="77" t="str">
        <f>IF(Ansøgning!J463="","",Ansøgning!J463)</f>
        <v/>
      </c>
      <c r="K481" s="77" t="str">
        <f>IF(Ansøgning!K463="","",Ansøgning!K463)</f>
        <v/>
      </c>
      <c r="L481" s="46" t="str">
        <f t="shared" si="47"/>
        <v/>
      </c>
      <c r="M481" s="78" t="str">
        <f>IF(Ansøgning!M463="","",Ansøgning!M463)</f>
        <v/>
      </c>
      <c r="N481" s="31" t="str">
        <f t="shared" si="48"/>
        <v/>
      </c>
      <c r="O481" s="78" t="str">
        <f>IF(Ansøgning!O463="","",Ansøgning!O463)</f>
        <v/>
      </c>
      <c r="P481" s="78" t="str">
        <f>IF(Ansøgning!P463="","",Ansøgning!P463)</f>
        <v/>
      </c>
      <c r="Q481" s="78" t="str">
        <f>IF(Ansøgning!Q463="","",Ansøgning!Q463)</f>
        <v/>
      </c>
      <c r="R481" s="78" t="str">
        <f>IF(Ansøgning!R463="","",Ansøgning!R463)</f>
        <v/>
      </c>
      <c r="S481" s="46" t="str">
        <f>IFERROR(MAX(IF(OR(O481="",P481=""),"",IF(AND(AND(MONTH(E481)&gt;=7,MONTH(E481)&lt;8),AND(MONTH(F481)&gt;=7,MONTH(F481)&lt;8)),(NETWORKDAYS(E481,F481,Lister!$D$7:$D$13)-O481)*N481/NETWORKDAYS(Lister!$D$19,Lister!$E$19,Lister!$D$7:$D$13),IF(AND(AND(MONTH(E481)&gt;=7,MONTH(E481)&lt;8),MONTH(F481)&gt;7),(NETWORKDAYS(E481,Lister!$E$19,Lister!$D$7:$D$13)-O481)*N481/NETWORKDAYS(Lister!$D$19,Lister!$E$19,Lister!$D$7:$D$13),IF(MONTH(E481)&gt;7,0)))),0),"")</f>
        <v/>
      </c>
      <c r="T481" s="46" t="str">
        <f>IFERROR(MAX(IF(OR(O481="",P481=""),"",IF(AND(AND(MONTH(E481)&gt;=8,MONTH(E481)&lt;9),AND(MONTH(F481)&gt;=8,MONTH(F481)&lt;9)),(NETWORKDAYS(E481,F481,Lister!$D$7:$D$13)-P481)*N481/NETWORKDAYS(Lister!$D$20,Lister!$E$20,Lister!$D$7:$D$13),IF(AND(MONTH(E481)=7,MONTH(F481)=8),(NETWORKDAYS(Lister!$D$20,F481,Lister!$D$7:$D$13)-P481)*N481/NETWORKDAYS(Lister!$D$20,Lister!$E$20,Lister!$D$7:$D$13),IF(AND(MONTH(E481)=7,MONTH(F481)=7),0)))),0),"")</f>
        <v/>
      </c>
      <c r="U481" s="78" t="str">
        <f>IF(Ansøgning!U463="","",Ansøgning!U463)</f>
        <v/>
      </c>
      <c r="V481" s="119" t="str">
        <f t="shared" si="49"/>
        <v/>
      </c>
      <c r="W481" s="120" t="str">
        <f t="shared" si="50"/>
        <v/>
      </c>
      <c r="X481" s="42" t="str">
        <f t="shared" si="51"/>
        <v/>
      </c>
    </row>
    <row r="482" spans="1:24" x14ac:dyDescent="0.25">
      <c r="A482" s="13" t="str">
        <f t="shared" si="52"/>
        <v/>
      </c>
      <c r="B482" s="75" t="str">
        <f>IF(Ansøgning!B464="","",Ansøgning!B464)</f>
        <v/>
      </c>
      <c r="C482" s="75" t="str">
        <f>IF(Ansøgning!C464="","",Ansøgning!C464)</f>
        <v/>
      </c>
      <c r="D482" s="75" t="str">
        <f>IF(Ansøgning!D464="","",Ansøgning!D464)</f>
        <v/>
      </c>
      <c r="E482" s="76" t="str">
        <f>IF(Ansøgning!E464="","",Ansøgning!E464)</f>
        <v/>
      </c>
      <c r="F482" s="76" t="str">
        <f>IF(Ansøgning!F464="","",Ansøgning!F464)</f>
        <v/>
      </c>
      <c r="G482" s="33" t="str">
        <f>IF(OR(E482="",F482=""),"",NETWORKDAYS(E482,F482,Lister!$D$7:$D$13))</f>
        <v/>
      </c>
      <c r="H482" s="76" t="str">
        <f>IF(Ansøgning!H464="","",Ansøgning!H464)</f>
        <v/>
      </c>
      <c r="I482" s="32" t="str">
        <f t="shared" si="46"/>
        <v/>
      </c>
      <c r="J482" s="77" t="str">
        <f>IF(Ansøgning!J464="","",Ansøgning!J464)</f>
        <v/>
      </c>
      <c r="K482" s="77" t="str">
        <f>IF(Ansøgning!K464="","",Ansøgning!K464)</f>
        <v/>
      </c>
      <c r="L482" s="46" t="str">
        <f t="shared" si="47"/>
        <v/>
      </c>
      <c r="M482" s="78" t="str">
        <f>IF(Ansøgning!M464="","",Ansøgning!M464)</f>
        <v/>
      </c>
      <c r="N482" s="31" t="str">
        <f t="shared" si="48"/>
        <v/>
      </c>
      <c r="O482" s="78" t="str">
        <f>IF(Ansøgning!O464="","",Ansøgning!O464)</f>
        <v/>
      </c>
      <c r="P482" s="78" t="str">
        <f>IF(Ansøgning!P464="","",Ansøgning!P464)</f>
        <v/>
      </c>
      <c r="Q482" s="78" t="str">
        <f>IF(Ansøgning!Q464="","",Ansøgning!Q464)</f>
        <v/>
      </c>
      <c r="R482" s="78" t="str">
        <f>IF(Ansøgning!R464="","",Ansøgning!R464)</f>
        <v/>
      </c>
      <c r="S482" s="46" t="str">
        <f>IFERROR(MAX(IF(OR(O482="",P482=""),"",IF(AND(AND(MONTH(E482)&gt;=7,MONTH(E482)&lt;8),AND(MONTH(F482)&gt;=7,MONTH(F482)&lt;8)),(NETWORKDAYS(E482,F482,Lister!$D$7:$D$13)-O482)*N482/NETWORKDAYS(Lister!$D$19,Lister!$E$19,Lister!$D$7:$D$13),IF(AND(AND(MONTH(E482)&gt;=7,MONTH(E482)&lt;8),MONTH(F482)&gt;7),(NETWORKDAYS(E482,Lister!$E$19,Lister!$D$7:$D$13)-O482)*N482/NETWORKDAYS(Lister!$D$19,Lister!$E$19,Lister!$D$7:$D$13),IF(MONTH(E482)&gt;7,0)))),0),"")</f>
        <v/>
      </c>
      <c r="T482" s="46" t="str">
        <f>IFERROR(MAX(IF(OR(O482="",P482=""),"",IF(AND(AND(MONTH(E482)&gt;=8,MONTH(E482)&lt;9),AND(MONTH(F482)&gt;=8,MONTH(F482)&lt;9)),(NETWORKDAYS(E482,F482,Lister!$D$7:$D$13)-P482)*N482/NETWORKDAYS(Lister!$D$20,Lister!$E$20,Lister!$D$7:$D$13),IF(AND(MONTH(E482)=7,MONTH(F482)=8),(NETWORKDAYS(Lister!$D$20,F482,Lister!$D$7:$D$13)-P482)*N482/NETWORKDAYS(Lister!$D$20,Lister!$E$20,Lister!$D$7:$D$13),IF(AND(MONTH(E482)=7,MONTH(F482)=7),0)))),0),"")</f>
        <v/>
      </c>
      <c r="U482" s="78" t="str">
        <f>IF(Ansøgning!U464="","",Ansøgning!U464)</f>
        <v/>
      </c>
      <c r="V482" s="119" t="str">
        <f t="shared" si="49"/>
        <v/>
      </c>
      <c r="W482" s="120" t="str">
        <f t="shared" si="50"/>
        <v/>
      </c>
      <c r="X482" s="42" t="str">
        <f t="shared" si="51"/>
        <v/>
      </c>
    </row>
    <row r="483" spans="1:24" x14ac:dyDescent="0.25">
      <c r="A483" s="13" t="str">
        <f t="shared" si="52"/>
        <v/>
      </c>
      <c r="B483" s="75" t="str">
        <f>IF(Ansøgning!B465="","",Ansøgning!B465)</f>
        <v/>
      </c>
      <c r="C483" s="75" t="str">
        <f>IF(Ansøgning!C465="","",Ansøgning!C465)</f>
        <v/>
      </c>
      <c r="D483" s="75" t="str">
        <f>IF(Ansøgning!D465="","",Ansøgning!D465)</f>
        <v/>
      </c>
      <c r="E483" s="76" t="str">
        <f>IF(Ansøgning!E465="","",Ansøgning!E465)</f>
        <v/>
      </c>
      <c r="F483" s="76" t="str">
        <f>IF(Ansøgning!F465="","",Ansøgning!F465)</f>
        <v/>
      </c>
      <c r="G483" s="33" t="str">
        <f>IF(OR(E483="",F483=""),"",NETWORKDAYS(E483,F483,Lister!$D$7:$D$13))</f>
        <v/>
      </c>
      <c r="H483" s="76" t="str">
        <f>IF(Ansøgning!H465="","",Ansøgning!H465)</f>
        <v/>
      </c>
      <c r="I483" s="32" t="str">
        <f t="shared" si="46"/>
        <v/>
      </c>
      <c r="J483" s="77" t="str">
        <f>IF(Ansøgning!J465="","",Ansøgning!J465)</f>
        <v/>
      </c>
      <c r="K483" s="77" t="str">
        <f>IF(Ansøgning!K465="","",Ansøgning!K465)</f>
        <v/>
      </c>
      <c r="L483" s="46" t="str">
        <f t="shared" si="47"/>
        <v/>
      </c>
      <c r="M483" s="78" t="str">
        <f>IF(Ansøgning!M465="","",Ansøgning!M465)</f>
        <v/>
      </c>
      <c r="N483" s="31" t="str">
        <f t="shared" si="48"/>
        <v/>
      </c>
      <c r="O483" s="78" t="str">
        <f>IF(Ansøgning!O465="","",Ansøgning!O465)</f>
        <v/>
      </c>
      <c r="P483" s="78" t="str">
        <f>IF(Ansøgning!P465="","",Ansøgning!P465)</f>
        <v/>
      </c>
      <c r="Q483" s="78" t="str">
        <f>IF(Ansøgning!Q465="","",Ansøgning!Q465)</f>
        <v/>
      </c>
      <c r="R483" s="78" t="str">
        <f>IF(Ansøgning!R465="","",Ansøgning!R465)</f>
        <v/>
      </c>
      <c r="S483" s="46" t="str">
        <f>IFERROR(MAX(IF(OR(O483="",P483=""),"",IF(AND(AND(MONTH(E483)&gt;=7,MONTH(E483)&lt;8),AND(MONTH(F483)&gt;=7,MONTH(F483)&lt;8)),(NETWORKDAYS(E483,F483,Lister!$D$7:$D$13)-O483)*N483/NETWORKDAYS(Lister!$D$19,Lister!$E$19,Lister!$D$7:$D$13),IF(AND(AND(MONTH(E483)&gt;=7,MONTH(E483)&lt;8),MONTH(F483)&gt;7),(NETWORKDAYS(E483,Lister!$E$19,Lister!$D$7:$D$13)-O483)*N483/NETWORKDAYS(Lister!$D$19,Lister!$E$19,Lister!$D$7:$D$13),IF(MONTH(E483)&gt;7,0)))),0),"")</f>
        <v/>
      </c>
      <c r="T483" s="46" t="str">
        <f>IFERROR(MAX(IF(OR(O483="",P483=""),"",IF(AND(AND(MONTH(E483)&gt;=8,MONTH(E483)&lt;9),AND(MONTH(F483)&gt;=8,MONTH(F483)&lt;9)),(NETWORKDAYS(E483,F483,Lister!$D$7:$D$13)-P483)*N483/NETWORKDAYS(Lister!$D$20,Lister!$E$20,Lister!$D$7:$D$13),IF(AND(MONTH(E483)=7,MONTH(F483)=8),(NETWORKDAYS(Lister!$D$20,F483,Lister!$D$7:$D$13)-P483)*N483/NETWORKDAYS(Lister!$D$20,Lister!$E$20,Lister!$D$7:$D$13),IF(AND(MONTH(E483)=7,MONTH(F483)=7),0)))),0),"")</f>
        <v/>
      </c>
      <c r="U483" s="78" t="str">
        <f>IF(Ansøgning!U465="","",Ansøgning!U465)</f>
        <v/>
      </c>
      <c r="V483" s="119" t="str">
        <f t="shared" si="49"/>
        <v/>
      </c>
      <c r="W483" s="120" t="str">
        <f t="shared" si="50"/>
        <v/>
      </c>
      <c r="X483" s="42" t="str">
        <f t="shared" si="51"/>
        <v/>
      </c>
    </row>
    <row r="484" spans="1:24" x14ac:dyDescent="0.25">
      <c r="A484" s="13" t="str">
        <f t="shared" si="52"/>
        <v/>
      </c>
      <c r="B484" s="75" t="str">
        <f>IF(Ansøgning!B466="","",Ansøgning!B466)</f>
        <v/>
      </c>
      <c r="C484" s="75" t="str">
        <f>IF(Ansøgning!C466="","",Ansøgning!C466)</f>
        <v/>
      </c>
      <c r="D484" s="75" t="str">
        <f>IF(Ansøgning!D466="","",Ansøgning!D466)</f>
        <v/>
      </c>
      <c r="E484" s="76" t="str">
        <f>IF(Ansøgning!E466="","",Ansøgning!E466)</f>
        <v/>
      </c>
      <c r="F484" s="76" t="str">
        <f>IF(Ansøgning!F466="","",Ansøgning!F466)</f>
        <v/>
      </c>
      <c r="G484" s="33" t="str">
        <f>IF(OR(E484="",F484=""),"",NETWORKDAYS(E484,F484,Lister!$D$7:$D$13))</f>
        <v/>
      </c>
      <c r="H484" s="76" t="str">
        <f>IF(Ansøgning!H466="","",Ansøgning!H466)</f>
        <v/>
      </c>
      <c r="I484" s="32" t="str">
        <f t="shared" si="46"/>
        <v/>
      </c>
      <c r="J484" s="77" t="str">
        <f>IF(Ansøgning!J466="","",Ansøgning!J466)</f>
        <v/>
      </c>
      <c r="K484" s="77" t="str">
        <f>IF(Ansøgning!K466="","",Ansøgning!K466)</f>
        <v/>
      </c>
      <c r="L484" s="46" t="str">
        <f t="shared" si="47"/>
        <v/>
      </c>
      <c r="M484" s="78" t="str">
        <f>IF(Ansøgning!M466="","",Ansøgning!M466)</f>
        <v/>
      </c>
      <c r="N484" s="31" t="str">
        <f t="shared" si="48"/>
        <v/>
      </c>
      <c r="O484" s="78" t="str">
        <f>IF(Ansøgning!O466="","",Ansøgning!O466)</f>
        <v/>
      </c>
      <c r="P484" s="78" t="str">
        <f>IF(Ansøgning!P466="","",Ansøgning!P466)</f>
        <v/>
      </c>
      <c r="Q484" s="78" t="str">
        <f>IF(Ansøgning!Q466="","",Ansøgning!Q466)</f>
        <v/>
      </c>
      <c r="R484" s="78" t="str">
        <f>IF(Ansøgning!R466="","",Ansøgning!R466)</f>
        <v/>
      </c>
      <c r="S484" s="46" t="str">
        <f>IFERROR(MAX(IF(OR(O484="",P484=""),"",IF(AND(AND(MONTH(E484)&gt;=7,MONTH(E484)&lt;8),AND(MONTH(F484)&gt;=7,MONTH(F484)&lt;8)),(NETWORKDAYS(E484,F484,Lister!$D$7:$D$13)-O484)*N484/NETWORKDAYS(Lister!$D$19,Lister!$E$19,Lister!$D$7:$D$13),IF(AND(AND(MONTH(E484)&gt;=7,MONTH(E484)&lt;8),MONTH(F484)&gt;7),(NETWORKDAYS(E484,Lister!$E$19,Lister!$D$7:$D$13)-O484)*N484/NETWORKDAYS(Lister!$D$19,Lister!$E$19,Lister!$D$7:$D$13),IF(MONTH(E484)&gt;7,0)))),0),"")</f>
        <v/>
      </c>
      <c r="T484" s="46" t="str">
        <f>IFERROR(MAX(IF(OR(O484="",P484=""),"",IF(AND(AND(MONTH(E484)&gt;=8,MONTH(E484)&lt;9),AND(MONTH(F484)&gt;=8,MONTH(F484)&lt;9)),(NETWORKDAYS(E484,F484,Lister!$D$7:$D$13)-P484)*N484/NETWORKDAYS(Lister!$D$20,Lister!$E$20,Lister!$D$7:$D$13),IF(AND(MONTH(E484)=7,MONTH(F484)=8),(NETWORKDAYS(Lister!$D$20,F484,Lister!$D$7:$D$13)-P484)*N484/NETWORKDAYS(Lister!$D$20,Lister!$E$20,Lister!$D$7:$D$13),IF(AND(MONTH(E484)=7,MONTH(F484)=7),0)))),0),"")</f>
        <v/>
      </c>
      <c r="U484" s="78" t="str">
        <f>IF(Ansøgning!U466="","",Ansøgning!U466)</f>
        <v/>
      </c>
      <c r="V484" s="119" t="str">
        <f t="shared" si="49"/>
        <v/>
      </c>
      <c r="W484" s="120" t="str">
        <f t="shared" si="50"/>
        <v/>
      </c>
      <c r="X484" s="42" t="str">
        <f t="shared" si="51"/>
        <v/>
      </c>
    </row>
    <row r="485" spans="1:24" x14ac:dyDescent="0.25">
      <c r="A485" s="13" t="str">
        <f t="shared" si="52"/>
        <v/>
      </c>
      <c r="B485" s="75" t="str">
        <f>IF(Ansøgning!B467="","",Ansøgning!B467)</f>
        <v/>
      </c>
      <c r="C485" s="75" t="str">
        <f>IF(Ansøgning!C467="","",Ansøgning!C467)</f>
        <v/>
      </c>
      <c r="D485" s="75" t="str">
        <f>IF(Ansøgning!D467="","",Ansøgning!D467)</f>
        <v/>
      </c>
      <c r="E485" s="76" t="str">
        <f>IF(Ansøgning!E467="","",Ansøgning!E467)</f>
        <v/>
      </c>
      <c r="F485" s="76" t="str">
        <f>IF(Ansøgning!F467="","",Ansøgning!F467)</f>
        <v/>
      </c>
      <c r="G485" s="33" t="str">
        <f>IF(OR(E485="",F485=""),"",NETWORKDAYS(E485,F485,Lister!$D$7:$D$13))</f>
        <v/>
      </c>
      <c r="H485" s="76" t="str">
        <f>IF(Ansøgning!H467="","",Ansøgning!H467)</f>
        <v/>
      </c>
      <c r="I485" s="32" t="str">
        <f t="shared" si="46"/>
        <v/>
      </c>
      <c r="J485" s="77" t="str">
        <f>IF(Ansøgning!J467="","",Ansøgning!J467)</f>
        <v/>
      </c>
      <c r="K485" s="77" t="str">
        <f>IF(Ansøgning!K467="","",Ansøgning!K467)</f>
        <v/>
      </c>
      <c r="L485" s="46" t="str">
        <f t="shared" si="47"/>
        <v/>
      </c>
      <c r="M485" s="78" t="str">
        <f>IF(Ansøgning!M467="","",Ansøgning!M467)</f>
        <v/>
      </c>
      <c r="N485" s="31" t="str">
        <f t="shared" si="48"/>
        <v/>
      </c>
      <c r="O485" s="78" t="str">
        <f>IF(Ansøgning!O467="","",Ansøgning!O467)</f>
        <v/>
      </c>
      <c r="P485" s="78" t="str">
        <f>IF(Ansøgning!P467="","",Ansøgning!P467)</f>
        <v/>
      </c>
      <c r="Q485" s="78" t="str">
        <f>IF(Ansøgning!Q467="","",Ansøgning!Q467)</f>
        <v/>
      </c>
      <c r="R485" s="78" t="str">
        <f>IF(Ansøgning!R467="","",Ansøgning!R467)</f>
        <v/>
      </c>
      <c r="S485" s="46" t="str">
        <f>IFERROR(MAX(IF(OR(O485="",P485=""),"",IF(AND(AND(MONTH(E485)&gt;=7,MONTH(E485)&lt;8),AND(MONTH(F485)&gt;=7,MONTH(F485)&lt;8)),(NETWORKDAYS(E485,F485,Lister!$D$7:$D$13)-O485)*N485/NETWORKDAYS(Lister!$D$19,Lister!$E$19,Lister!$D$7:$D$13),IF(AND(AND(MONTH(E485)&gt;=7,MONTH(E485)&lt;8),MONTH(F485)&gt;7),(NETWORKDAYS(E485,Lister!$E$19,Lister!$D$7:$D$13)-O485)*N485/NETWORKDAYS(Lister!$D$19,Lister!$E$19,Lister!$D$7:$D$13),IF(MONTH(E485)&gt;7,0)))),0),"")</f>
        <v/>
      </c>
      <c r="T485" s="46" t="str">
        <f>IFERROR(MAX(IF(OR(O485="",P485=""),"",IF(AND(AND(MONTH(E485)&gt;=8,MONTH(E485)&lt;9),AND(MONTH(F485)&gt;=8,MONTH(F485)&lt;9)),(NETWORKDAYS(E485,F485,Lister!$D$7:$D$13)-P485)*N485/NETWORKDAYS(Lister!$D$20,Lister!$E$20,Lister!$D$7:$D$13),IF(AND(MONTH(E485)=7,MONTH(F485)=8),(NETWORKDAYS(Lister!$D$20,F485,Lister!$D$7:$D$13)-P485)*N485/NETWORKDAYS(Lister!$D$20,Lister!$E$20,Lister!$D$7:$D$13),IF(AND(MONTH(E485)=7,MONTH(F485)=7),0)))),0),"")</f>
        <v/>
      </c>
      <c r="U485" s="78" t="str">
        <f>IF(Ansøgning!U467="","",Ansøgning!U467)</f>
        <v/>
      </c>
      <c r="V485" s="119" t="str">
        <f t="shared" si="49"/>
        <v/>
      </c>
      <c r="W485" s="120" t="str">
        <f t="shared" si="50"/>
        <v/>
      </c>
      <c r="X485" s="42" t="str">
        <f t="shared" si="51"/>
        <v/>
      </c>
    </row>
    <row r="486" spans="1:24" x14ac:dyDescent="0.25">
      <c r="A486" s="13" t="str">
        <f t="shared" si="52"/>
        <v/>
      </c>
      <c r="B486" s="75" t="str">
        <f>IF(Ansøgning!B468="","",Ansøgning!B468)</f>
        <v/>
      </c>
      <c r="C486" s="75" t="str">
        <f>IF(Ansøgning!C468="","",Ansøgning!C468)</f>
        <v/>
      </c>
      <c r="D486" s="75" t="str">
        <f>IF(Ansøgning!D468="","",Ansøgning!D468)</f>
        <v/>
      </c>
      <c r="E486" s="76" t="str">
        <f>IF(Ansøgning!E468="","",Ansøgning!E468)</f>
        <v/>
      </c>
      <c r="F486" s="76" t="str">
        <f>IF(Ansøgning!F468="","",Ansøgning!F468)</f>
        <v/>
      </c>
      <c r="G486" s="33" t="str">
        <f>IF(OR(E486="",F486=""),"",NETWORKDAYS(E486,F486,Lister!$D$7:$D$13))</f>
        <v/>
      </c>
      <c r="H486" s="76" t="str">
        <f>IF(Ansøgning!H468="","",Ansøgning!H468)</f>
        <v/>
      </c>
      <c r="I486" s="32" t="str">
        <f t="shared" si="46"/>
        <v/>
      </c>
      <c r="J486" s="77" t="str">
        <f>IF(Ansøgning!J468="","",Ansøgning!J468)</f>
        <v/>
      </c>
      <c r="K486" s="77" t="str">
        <f>IF(Ansøgning!K468="","",Ansøgning!K468)</f>
        <v/>
      </c>
      <c r="L486" s="46" t="str">
        <f t="shared" si="47"/>
        <v/>
      </c>
      <c r="M486" s="78" t="str">
        <f>IF(Ansøgning!M468="","",Ansøgning!M468)</f>
        <v/>
      </c>
      <c r="N486" s="31" t="str">
        <f t="shared" si="48"/>
        <v/>
      </c>
      <c r="O486" s="78" t="str">
        <f>IF(Ansøgning!O468="","",Ansøgning!O468)</f>
        <v/>
      </c>
      <c r="P486" s="78" t="str">
        <f>IF(Ansøgning!P468="","",Ansøgning!P468)</f>
        <v/>
      </c>
      <c r="Q486" s="78" t="str">
        <f>IF(Ansøgning!Q468="","",Ansøgning!Q468)</f>
        <v/>
      </c>
      <c r="R486" s="78" t="str">
        <f>IF(Ansøgning!R468="","",Ansøgning!R468)</f>
        <v/>
      </c>
      <c r="S486" s="46" t="str">
        <f>IFERROR(MAX(IF(OR(O486="",P486=""),"",IF(AND(AND(MONTH(E486)&gt;=7,MONTH(E486)&lt;8),AND(MONTH(F486)&gt;=7,MONTH(F486)&lt;8)),(NETWORKDAYS(E486,F486,Lister!$D$7:$D$13)-O486)*N486/NETWORKDAYS(Lister!$D$19,Lister!$E$19,Lister!$D$7:$D$13),IF(AND(AND(MONTH(E486)&gt;=7,MONTH(E486)&lt;8),MONTH(F486)&gt;7),(NETWORKDAYS(E486,Lister!$E$19,Lister!$D$7:$D$13)-O486)*N486/NETWORKDAYS(Lister!$D$19,Lister!$E$19,Lister!$D$7:$D$13),IF(MONTH(E486)&gt;7,0)))),0),"")</f>
        <v/>
      </c>
      <c r="T486" s="46" t="str">
        <f>IFERROR(MAX(IF(OR(O486="",P486=""),"",IF(AND(AND(MONTH(E486)&gt;=8,MONTH(E486)&lt;9),AND(MONTH(F486)&gt;=8,MONTH(F486)&lt;9)),(NETWORKDAYS(E486,F486,Lister!$D$7:$D$13)-P486)*N486/NETWORKDAYS(Lister!$D$20,Lister!$E$20,Lister!$D$7:$D$13),IF(AND(MONTH(E486)=7,MONTH(F486)=8),(NETWORKDAYS(Lister!$D$20,F486,Lister!$D$7:$D$13)-P486)*N486/NETWORKDAYS(Lister!$D$20,Lister!$E$20,Lister!$D$7:$D$13),IF(AND(MONTH(E486)=7,MONTH(F486)=7),0)))),0),"")</f>
        <v/>
      </c>
      <c r="U486" s="78" t="str">
        <f>IF(Ansøgning!U468="","",Ansøgning!U468)</f>
        <v/>
      </c>
      <c r="V486" s="119" t="str">
        <f t="shared" si="49"/>
        <v/>
      </c>
      <c r="W486" s="120" t="str">
        <f t="shared" si="50"/>
        <v/>
      </c>
      <c r="X486" s="42" t="str">
        <f t="shared" si="51"/>
        <v/>
      </c>
    </row>
    <row r="487" spans="1:24" x14ac:dyDescent="0.25">
      <c r="A487" s="13" t="str">
        <f t="shared" si="52"/>
        <v/>
      </c>
      <c r="B487" s="75" t="str">
        <f>IF(Ansøgning!B469="","",Ansøgning!B469)</f>
        <v/>
      </c>
      <c r="C487" s="75" t="str">
        <f>IF(Ansøgning!C469="","",Ansøgning!C469)</f>
        <v/>
      </c>
      <c r="D487" s="75" t="str">
        <f>IF(Ansøgning!D469="","",Ansøgning!D469)</f>
        <v/>
      </c>
      <c r="E487" s="76" t="str">
        <f>IF(Ansøgning!E469="","",Ansøgning!E469)</f>
        <v/>
      </c>
      <c r="F487" s="76" t="str">
        <f>IF(Ansøgning!F469="","",Ansøgning!F469)</f>
        <v/>
      </c>
      <c r="G487" s="33" t="str">
        <f>IF(OR(E487="",F487=""),"",NETWORKDAYS(E487,F487,Lister!$D$7:$D$13))</f>
        <v/>
      </c>
      <c r="H487" s="76" t="str">
        <f>IF(Ansøgning!H469="","",Ansøgning!H469)</f>
        <v/>
      </c>
      <c r="I487" s="32" t="str">
        <f t="shared" ref="I487:I550" si="53">IF(H487="","",IF(H487="Funktionær",0.75,IF(H487="Ikke-funktionær",0.9,IF(H487="Elev/lærling",0.9))))</f>
        <v/>
      </c>
      <c r="J487" s="77" t="str">
        <f>IF(Ansøgning!J469="","",Ansøgning!J469)</f>
        <v/>
      </c>
      <c r="K487" s="77" t="str">
        <f>IF(Ansøgning!K469="","",Ansøgning!K469)</f>
        <v/>
      </c>
      <c r="L487" s="46" t="str">
        <f t="shared" ref="L487:L550" si="54">IF(J487="","",J487-K487)</f>
        <v/>
      </c>
      <c r="M487" s="78" t="str">
        <f>IF(Ansøgning!M469="","",Ansøgning!M469)</f>
        <v/>
      </c>
      <c r="N487" s="31" t="str">
        <f t="shared" ref="N487:N550" si="55">IF(B487="","",IF(L487*I487&gt;30000*IF(M487&gt;37,37,M487)/37,30000*IF(M487&gt;37,37,M487)/37,L487*I487))</f>
        <v/>
      </c>
      <c r="O487" s="78" t="str">
        <f>IF(Ansøgning!O469="","",Ansøgning!O469)</f>
        <v/>
      </c>
      <c r="P487" s="78" t="str">
        <f>IF(Ansøgning!P469="","",Ansøgning!P469)</f>
        <v/>
      </c>
      <c r="Q487" s="78" t="str">
        <f>IF(Ansøgning!Q469="","",Ansøgning!Q469)</f>
        <v/>
      </c>
      <c r="R487" s="78" t="str">
        <f>IF(Ansøgning!R469="","",Ansøgning!R469)</f>
        <v/>
      </c>
      <c r="S487" s="46" t="str">
        <f>IFERROR(MAX(IF(OR(O487="",P487=""),"",IF(AND(AND(MONTH(E487)&gt;=7,MONTH(E487)&lt;8),AND(MONTH(F487)&gt;=7,MONTH(F487)&lt;8)),(NETWORKDAYS(E487,F487,Lister!$D$7:$D$13)-O487)*N487/NETWORKDAYS(Lister!$D$19,Lister!$E$19,Lister!$D$7:$D$13),IF(AND(AND(MONTH(E487)&gt;=7,MONTH(E487)&lt;8),MONTH(F487)&gt;7),(NETWORKDAYS(E487,Lister!$E$19,Lister!$D$7:$D$13)-O487)*N487/NETWORKDAYS(Lister!$D$19,Lister!$E$19,Lister!$D$7:$D$13),IF(MONTH(E487)&gt;7,0)))),0),"")</f>
        <v/>
      </c>
      <c r="T487" s="46" t="str">
        <f>IFERROR(MAX(IF(OR(O487="",P487=""),"",IF(AND(AND(MONTH(E487)&gt;=8,MONTH(E487)&lt;9),AND(MONTH(F487)&gt;=8,MONTH(F487)&lt;9)),(NETWORKDAYS(E487,F487,Lister!$D$7:$D$13)-P487)*N487/NETWORKDAYS(Lister!$D$20,Lister!$E$20,Lister!$D$7:$D$13),IF(AND(MONTH(E487)=7,MONTH(F487)=8),(NETWORKDAYS(Lister!$D$20,F487,Lister!$D$7:$D$13)-P487)*N487/NETWORKDAYS(Lister!$D$20,Lister!$E$20,Lister!$D$7:$D$13),IF(AND(MONTH(E487)=7,MONTH(F487)=7),0)))),0),"")</f>
        <v/>
      </c>
      <c r="U487" s="78" t="str">
        <f>IF(Ansøgning!U469="","",Ansøgning!U469)</f>
        <v/>
      </c>
      <c r="V487" s="119" t="str">
        <f t="shared" ref="V487:V550" si="56">IFERROR(21/31*N487,"")</f>
        <v/>
      </c>
      <c r="W487" s="120" t="str">
        <f t="shared" ref="W487:W550" si="57">IFERROR(MAX(IF(AND(ISNUMBER(Q487),ISNUMBER(R487)),IF(S487+T487-V487&gt;N487,N487,S487-T487),""),0),"")</f>
        <v/>
      </c>
      <c r="X487" s="42" t="str">
        <f t="shared" ref="X487:X550" si="58">IF(W487="","",W487-U487)</f>
        <v/>
      </c>
    </row>
    <row r="488" spans="1:24" x14ac:dyDescent="0.25">
      <c r="A488" s="13" t="str">
        <f t="shared" ref="A488:A551" si="59">IF(B488="","",A487+1)</f>
        <v/>
      </c>
      <c r="B488" s="75" t="str">
        <f>IF(Ansøgning!B470="","",Ansøgning!B470)</f>
        <v/>
      </c>
      <c r="C488" s="75" t="str">
        <f>IF(Ansøgning!C470="","",Ansøgning!C470)</f>
        <v/>
      </c>
      <c r="D488" s="75" t="str">
        <f>IF(Ansøgning!D470="","",Ansøgning!D470)</f>
        <v/>
      </c>
      <c r="E488" s="76" t="str">
        <f>IF(Ansøgning!E470="","",Ansøgning!E470)</f>
        <v/>
      </c>
      <c r="F488" s="76" t="str">
        <f>IF(Ansøgning!F470="","",Ansøgning!F470)</f>
        <v/>
      </c>
      <c r="G488" s="33" t="str">
        <f>IF(OR(E488="",F488=""),"",NETWORKDAYS(E488,F488,Lister!$D$7:$D$13))</f>
        <v/>
      </c>
      <c r="H488" s="76" t="str">
        <f>IF(Ansøgning!H470="","",Ansøgning!H470)</f>
        <v/>
      </c>
      <c r="I488" s="32" t="str">
        <f t="shared" si="53"/>
        <v/>
      </c>
      <c r="J488" s="77" t="str">
        <f>IF(Ansøgning!J470="","",Ansøgning!J470)</f>
        <v/>
      </c>
      <c r="K488" s="77" t="str">
        <f>IF(Ansøgning!K470="","",Ansøgning!K470)</f>
        <v/>
      </c>
      <c r="L488" s="46" t="str">
        <f t="shared" si="54"/>
        <v/>
      </c>
      <c r="M488" s="78" t="str">
        <f>IF(Ansøgning!M470="","",Ansøgning!M470)</f>
        <v/>
      </c>
      <c r="N488" s="31" t="str">
        <f t="shared" si="55"/>
        <v/>
      </c>
      <c r="O488" s="78" t="str">
        <f>IF(Ansøgning!O470="","",Ansøgning!O470)</f>
        <v/>
      </c>
      <c r="P488" s="78" t="str">
        <f>IF(Ansøgning!P470="","",Ansøgning!P470)</f>
        <v/>
      </c>
      <c r="Q488" s="78" t="str">
        <f>IF(Ansøgning!Q470="","",Ansøgning!Q470)</f>
        <v/>
      </c>
      <c r="R488" s="78" t="str">
        <f>IF(Ansøgning!R470="","",Ansøgning!R470)</f>
        <v/>
      </c>
      <c r="S488" s="46" t="str">
        <f>IFERROR(MAX(IF(OR(O488="",P488=""),"",IF(AND(AND(MONTH(E488)&gt;=7,MONTH(E488)&lt;8),AND(MONTH(F488)&gt;=7,MONTH(F488)&lt;8)),(NETWORKDAYS(E488,F488,Lister!$D$7:$D$13)-O488)*N488/NETWORKDAYS(Lister!$D$19,Lister!$E$19,Lister!$D$7:$D$13),IF(AND(AND(MONTH(E488)&gt;=7,MONTH(E488)&lt;8),MONTH(F488)&gt;7),(NETWORKDAYS(E488,Lister!$E$19,Lister!$D$7:$D$13)-O488)*N488/NETWORKDAYS(Lister!$D$19,Lister!$E$19,Lister!$D$7:$D$13),IF(MONTH(E488)&gt;7,0)))),0),"")</f>
        <v/>
      </c>
      <c r="T488" s="46" t="str">
        <f>IFERROR(MAX(IF(OR(O488="",P488=""),"",IF(AND(AND(MONTH(E488)&gt;=8,MONTH(E488)&lt;9),AND(MONTH(F488)&gt;=8,MONTH(F488)&lt;9)),(NETWORKDAYS(E488,F488,Lister!$D$7:$D$13)-P488)*N488/NETWORKDAYS(Lister!$D$20,Lister!$E$20,Lister!$D$7:$D$13),IF(AND(MONTH(E488)=7,MONTH(F488)=8),(NETWORKDAYS(Lister!$D$20,F488,Lister!$D$7:$D$13)-P488)*N488/NETWORKDAYS(Lister!$D$20,Lister!$E$20,Lister!$D$7:$D$13),IF(AND(MONTH(E488)=7,MONTH(F488)=7),0)))),0),"")</f>
        <v/>
      </c>
      <c r="U488" s="78" t="str">
        <f>IF(Ansøgning!U470="","",Ansøgning!U470)</f>
        <v/>
      </c>
      <c r="V488" s="119" t="str">
        <f t="shared" si="56"/>
        <v/>
      </c>
      <c r="W488" s="120" t="str">
        <f t="shared" si="57"/>
        <v/>
      </c>
      <c r="X488" s="42" t="str">
        <f t="shared" si="58"/>
        <v/>
      </c>
    </row>
    <row r="489" spans="1:24" x14ac:dyDescent="0.25">
      <c r="A489" s="13" t="str">
        <f t="shared" si="59"/>
        <v/>
      </c>
      <c r="B489" s="75" t="str">
        <f>IF(Ansøgning!B471="","",Ansøgning!B471)</f>
        <v/>
      </c>
      <c r="C489" s="75" t="str">
        <f>IF(Ansøgning!C471="","",Ansøgning!C471)</f>
        <v/>
      </c>
      <c r="D489" s="75" t="str">
        <f>IF(Ansøgning!D471="","",Ansøgning!D471)</f>
        <v/>
      </c>
      <c r="E489" s="76" t="str">
        <f>IF(Ansøgning!E471="","",Ansøgning!E471)</f>
        <v/>
      </c>
      <c r="F489" s="76" t="str">
        <f>IF(Ansøgning!F471="","",Ansøgning!F471)</f>
        <v/>
      </c>
      <c r="G489" s="33" t="str">
        <f>IF(OR(E489="",F489=""),"",NETWORKDAYS(E489,F489,Lister!$D$7:$D$13))</f>
        <v/>
      </c>
      <c r="H489" s="76" t="str">
        <f>IF(Ansøgning!H471="","",Ansøgning!H471)</f>
        <v/>
      </c>
      <c r="I489" s="32" t="str">
        <f t="shared" si="53"/>
        <v/>
      </c>
      <c r="J489" s="77" t="str">
        <f>IF(Ansøgning!J471="","",Ansøgning!J471)</f>
        <v/>
      </c>
      <c r="K489" s="77" t="str">
        <f>IF(Ansøgning!K471="","",Ansøgning!K471)</f>
        <v/>
      </c>
      <c r="L489" s="46" t="str">
        <f t="shared" si="54"/>
        <v/>
      </c>
      <c r="M489" s="78" t="str">
        <f>IF(Ansøgning!M471="","",Ansøgning!M471)</f>
        <v/>
      </c>
      <c r="N489" s="31" t="str">
        <f t="shared" si="55"/>
        <v/>
      </c>
      <c r="O489" s="78" t="str">
        <f>IF(Ansøgning!O471="","",Ansøgning!O471)</f>
        <v/>
      </c>
      <c r="P489" s="78" t="str">
        <f>IF(Ansøgning!P471="","",Ansøgning!P471)</f>
        <v/>
      </c>
      <c r="Q489" s="78" t="str">
        <f>IF(Ansøgning!Q471="","",Ansøgning!Q471)</f>
        <v/>
      </c>
      <c r="R489" s="78" t="str">
        <f>IF(Ansøgning!R471="","",Ansøgning!R471)</f>
        <v/>
      </c>
      <c r="S489" s="46" t="str">
        <f>IFERROR(MAX(IF(OR(O489="",P489=""),"",IF(AND(AND(MONTH(E489)&gt;=7,MONTH(E489)&lt;8),AND(MONTH(F489)&gt;=7,MONTH(F489)&lt;8)),(NETWORKDAYS(E489,F489,Lister!$D$7:$D$13)-O489)*N489/NETWORKDAYS(Lister!$D$19,Lister!$E$19,Lister!$D$7:$D$13),IF(AND(AND(MONTH(E489)&gt;=7,MONTH(E489)&lt;8),MONTH(F489)&gt;7),(NETWORKDAYS(E489,Lister!$E$19,Lister!$D$7:$D$13)-O489)*N489/NETWORKDAYS(Lister!$D$19,Lister!$E$19,Lister!$D$7:$D$13),IF(MONTH(E489)&gt;7,0)))),0),"")</f>
        <v/>
      </c>
      <c r="T489" s="46" t="str">
        <f>IFERROR(MAX(IF(OR(O489="",P489=""),"",IF(AND(AND(MONTH(E489)&gt;=8,MONTH(E489)&lt;9),AND(MONTH(F489)&gt;=8,MONTH(F489)&lt;9)),(NETWORKDAYS(E489,F489,Lister!$D$7:$D$13)-P489)*N489/NETWORKDAYS(Lister!$D$20,Lister!$E$20,Lister!$D$7:$D$13),IF(AND(MONTH(E489)=7,MONTH(F489)=8),(NETWORKDAYS(Lister!$D$20,F489,Lister!$D$7:$D$13)-P489)*N489/NETWORKDAYS(Lister!$D$20,Lister!$E$20,Lister!$D$7:$D$13),IF(AND(MONTH(E489)=7,MONTH(F489)=7),0)))),0),"")</f>
        <v/>
      </c>
      <c r="U489" s="78" t="str">
        <f>IF(Ansøgning!U471="","",Ansøgning!U471)</f>
        <v/>
      </c>
      <c r="V489" s="119" t="str">
        <f t="shared" si="56"/>
        <v/>
      </c>
      <c r="W489" s="120" t="str">
        <f t="shared" si="57"/>
        <v/>
      </c>
      <c r="X489" s="42" t="str">
        <f t="shared" si="58"/>
        <v/>
      </c>
    </row>
    <row r="490" spans="1:24" x14ac:dyDescent="0.25">
      <c r="A490" s="13" t="str">
        <f t="shared" si="59"/>
        <v/>
      </c>
      <c r="B490" s="75" t="str">
        <f>IF(Ansøgning!B472="","",Ansøgning!B472)</f>
        <v/>
      </c>
      <c r="C490" s="75" t="str">
        <f>IF(Ansøgning!C472="","",Ansøgning!C472)</f>
        <v/>
      </c>
      <c r="D490" s="75" t="str">
        <f>IF(Ansøgning!D472="","",Ansøgning!D472)</f>
        <v/>
      </c>
      <c r="E490" s="76" t="str">
        <f>IF(Ansøgning!E472="","",Ansøgning!E472)</f>
        <v/>
      </c>
      <c r="F490" s="76" t="str">
        <f>IF(Ansøgning!F472="","",Ansøgning!F472)</f>
        <v/>
      </c>
      <c r="G490" s="33" t="str">
        <f>IF(OR(E490="",F490=""),"",NETWORKDAYS(E490,F490,Lister!$D$7:$D$13))</f>
        <v/>
      </c>
      <c r="H490" s="76" t="str">
        <f>IF(Ansøgning!H472="","",Ansøgning!H472)</f>
        <v/>
      </c>
      <c r="I490" s="32" t="str">
        <f t="shared" si="53"/>
        <v/>
      </c>
      <c r="J490" s="77" t="str">
        <f>IF(Ansøgning!J472="","",Ansøgning!J472)</f>
        <v/>
      </c>
      <c r="K490" s="77" t="str">
        <f>IF(Ansøgning!K472="","",Ansøgning!K472)</f>
        <v/>
      </c>
      <c r="L490" s="46" t="str">
        <f t="shared" si="54"/>
        <v/>
      </c>
      <c r="M490" s="78" t="str">
        <f>IF(Ansøgning!M472="","",Ansøgning!M472)</f>
        <v/>
      </c>
      <c r="N490" s="31" t="str">
        <f t="shared" si="55"/>
        <v/>
      </c>
      <c r="O490" s="78" t="str">
        <f>IF(Ansøgning!O472="","",Ansøgning!O472)</f>
        <v/>
      </c>
      <c r="P490" s="78" t="str">
        <f>IF(Ansøgning!P472="","",Ansøgning!P472)</f>
        <v/>
      </c>
      <c r="Q490" s="78" t="str">
        <f>IF(Ansøgning!Q472="","",Ansøgning!Q472)</f>
        <v/>
      </c>
      <c r="R490" s="78" t="str">
        <f>IF(Ansøgning!R472="","",Ansøgning!R472)</f>
        <v/>
      </c>
      <c r="S490" s="46" t="str">
        <f>IFERROR(MAX(IF(OR(O490="",P490=""),"",IF(AND(AND(MONTH(E490)&gt;=7,MONTH(E490)&lt;8),AND(MONTH(F490)&gt;=7,MONTH(F490)&lt;8)),(NETWORKDAYS(E490,F490,Lister!$D$7:$D$13)-O490)*N490/NETWORKDAYS(Lister!$D$19,Lister!$E$19,Lister!$D$7:$D$13),IF(AND(AND(MONTH(E490)&gt;=7,MONTH(E490)&lt;8),MONTH(F490)&gt;7),(NETWORKDAYS(E490,Lister!$E$19,Lister!$D$7:$D$13)-O490)*N490/NETWORKDAYS(Lister!$D$19,Lister!$E$19,Lister!$D$7:$D$13),IF(MONTH(E490)&gt;7,0)))),0),"")</f>
        <v/>
      </c>
      <c r="T490" s="46" t="str">
        <f>IFERROR(MAX(IF(OR(O490="",P490=""),"",IF(AND(AND(MONTH(E490)&gt;=8,MONTH(E490)&lt;9),AND(MONTH(F490)&gt;=8,MONTH(F490)&lt;9)),(NETWORKDAYS(E490,F490,Lister!$D$7:$D$13)-P490)*N490/NETWORKDAYS(Lister!$D$20,Lister!$E$20,Lister!$D$7:$D$13),IF(AND(MONTH(E490)=7,MONTH(F490)=8),(NETWORKDAYS(Lister!$D$20,F490,Lister!$D$7:$D$13)-P490)*N490/NETWORKDAYS(Lister!$D$20,Lister!$E$20,Lister!$D$7:$D$13),IF(AND(MONTH(E490)=7,MONTH(F490)=7),0)))),0),"")</f>
        <v/>
      </c>
      <c r="U490" s="78" t="str">
        <f>IF(Ansøgning!U472="","",Ansøgning!U472)</f>
        <v/>
      </c>
      <c r="V490" s="119" t="str">
        <f t="shared" si="56"/>
        <v/>
      </c>
      <c r="W490" s="120" t="str">
        <f t="shared" si="57"/>
        <v/>
      </c>
      <c r="X490" s="42" t="str">
        <f t="shared" si="58"/>
        <v/>
      </c>
    </row>
    <row r="491" spans="1:24" x14ac:dyDescent="0.25">
      <c r="A491" s="13" t="str">
        <f t="shared" si="59"/>
        <v/>
      </c>
      <c r="B491" s="75" t="str">
        <f>IF(Ansøgning!B473="","",Ansøgning!B473)</f>
        <v/>
      </c>
      <c r="C491" s="75" t="str">
        <f>IF(Ansøgning!C473="","",Ansøgning!C473)</f>
        <v/>
      </c>
      <c r="D491" s="75" t="str">
        <f>IF(Ansøgning!D473="","",Ansøgning!D473)</f>
        <v/>
      </c>
      <c r="E491" s="76" t="str">
        <f>IF(Ansøgning!E473="","",Ansøgning!E473)</f>
        <v/>
      </c>
      <c r="F491" s="76" t="str">
        <f>IF(Ansøgning!F473="","",Ansøgning!F473)</f>
        <v/>
      </c>
      <c r="G491" s="33" t="str">
        <f>IF(OR(E491="",F491=""),"",NETWORKDAYS(E491,F491,Lister!$D$7:$D$13))</f>
        <v/>
      </c>
      <c r="H491" s="76" t="str">
        <f>IF(Ansøgning!H473="","",Ansøgning!H473)</f>
        <v/>
      </c>
      <c r="I491" s="32" t="str">
        <f t="shared" si="53"/>
        <v/>
      </c>
      <c r="J491" s="77" t="str">
        <f>IF(Ansøgning!J473="","",Ansøgning!J473)</f>
        <v/>
      </c>
      <c r="K491" s="77" t="str">
        <f>IF(Ansøgning!K473="","",Ansøgning!K473)</f>
        <v/>
      </c>
      <c r="L491" s="46" t="str">
        <f t="shared" si="54"/>
        <v/>
      </c>
      <c r="M491" s="78" t="str">
        <f>IF(Ansøgning!M473="","",Ansøgning!M473)</f>
        <v/>
      </c>
      <c r="N491" s="31" t="str">
        <f t="shared" si="55"/>
        <v/>
      </c>
      <c r="O491" s="78" t="str">
        <f>IF(Ansøgning!O473="","",Ansøgning!O473)</f>
        <v/>
      </c>
      <c r="P491" s="78" t="str">
        <f>IF(Ansøgning!P473="","",Ansøgning!P473)</f>
        <v/>
      </c>
      <c r="Q491" s="78" t="str">
        <f>IF(Ansøgning!Q473="","",Ansøgning!Q473)</f>
        <v/>
      </c>
      <c r="R491" s="78" t="str">
        <f>IF(Ansøgning!R473="","",Ansøgning!R473)</f>
        <v/>
      </c>
      <c r="S491" s="46" t="str">
        <f>IFERROR(MAX(IF(OR(O491="",P491=""),"",IF(AND(AND(MONTH(E491)&gt;=7,MONTH(E491)&lt;8),AND(MONTH(F491)&gt;=7,MONTH(F491)&lt;8)),(NETWORKDAYS(E491,F491,Lister!$D$7:$D$13)-O491)*N491/NETWORKDAYS(Lister!$D$19,Lister!$E$19,Lister!$D$7:$D$13),IF(AND(AND(MONTH(E491)&gt;=7,MONTH(E491)&lt;8),MONTH(F491)&gt;7),(NETWORKDAYS(E491,Lister!$E$19,Lister!$D$7:$D$13)-O491)*N491/NETWORKDAYS(Lister!$D$19,Lister!$E$19,Lister!$D$7:$D$13),IF(MONTH(E491)&gt;7,0)))),0),"")</f>
        <v/>
      </c>
      <c r="T491" s="46" t="str">
        <f>IFERROR(MAX(IF(OR(O491="",P491=""),"",IF(AND(AND(MONTH(E491)&gt;=8,MONTH(E491)&lt;9),AND(MONTH(F491)&gt;=8,MONTH(F491)&lt;9)),(NETWORKDAYS(E491,F491,Lister!$D$7:$D$13)-P491)*N491/NETWORKDAYS(Lister!$D$20,Lister!$E$20,Lister!$D$7:$D$13),IF(AND(MONTH(E491)=7,MONTH(F491)=8),(NETWORKDAYS(Lister!$D$20,F491,Lister!$D$7:$D$13)-P491)*N491/NETWORKDAYS(Lister!$D$20,Lister!$E$20,Lister!$D$7:$D$13),IF(AND(MONTH(E491)=7,MONTH(F491)=7),0)))),0),"")</f>
        <v/>
      </c>
      <c r="U491" s="78" t="str">
        <f>IF(Ansøgning!U473="","",Ansøgning!U473)</f>
        <v/>
      </c>
      <c r="V491" s="119" t="str">
        <f t="shared" si="56"/>
        <v/>
      </c>
      <c r="W491" s="120" t="str">
        <f t="shared" si="57"/>
        <v/>
      </c>
      <c r="X491" s="42" t="str">
        <f t="shared" si="58"/>
        <v/>
      </c>
    </row>
    <row r="492" spans="1:24" x14ac:dyDescent="0.25">
      <c r="A492" s="13" t="str">
        <f t="shared" si="59"/>
        <v/>
      </c>
      <c r="B492" s="75" t="str">
        <f>IF(Ansøgning!B474="","",Ansøgning!B474)</f>
        <v/>
      </c>
      <c r="C492" s="75" t="str">
        <f>IF(Ansøgning!C474="","",Ansøgning!C474)</f>
        <v/>
      </c>
      <c r="D492" s="75" t="str">
        <f>IF(Ansøgning!D474="","",Ansøgning!D474)</f>
        <v/>
      </c>
      <c r="E492" s="76" t="str">
        <f>IF(Ansøgning!E474="","",Ansøgning!E474)</f>
        <v/>
      </c>
      <c r="F492" s="76" t="str">
        <f>IF(Ansøgning!F474="","",Ansøgning!F474)</f>
        <v/>
      </c>
      <c r="G492" s="33" t="str">
        <f>IF(OR(E492="",F492=""),"",NETWORKDAYS(E492,F492,Lister!$D$7:$D$13))</f>
        <v/>
      </c>
      <c r="H492" s="76" t="str">
        <f>IF(Ansøgning!H474="","",Ansøgning!H474)</f>
        <v/>
      </c>
      <c r="I492" s="32" t="str">
        <f t="shared" si="53"/>
        <v/>
      </c>
      <c r="J492" s="77" t="str">
        <f>IF(Ansøgning!J474="","",Ansøgning!J474)</f>
        <v/>
      </c>
      <c r="K492" s="77" t="str">
        <f>IF(Ansøgning!K474="","",Ansøgning!K474)</f>
        <v/>
      </c>
      <c r="L492" s="46" t="str">
        <f t="shared" si="54"/>
        <v/>
      </c>
      <c r="M492" s="78" t="str">
        <f>IF(Ansøgning!M474="","",Ansøgning!M474)</f>
        <v/>
      </c>
      <c r="N492" s="31" t="str">
        <f t="shared" si="55"/>
        <v/>
      </c>
      <c r="O492" s="78" t="str">
        <f>IF(Ansøgning!O474="","",Ansøgning!O474)</f>
        <v/>
      </c>
      <c r="P492" s="78" t="str">
        <f>IF(Ansøgning!P474="","",Ansøgning!P474)</f>
        <v/>
      </c>
      <c r="Q492" s="78" t="str">
        <f>IF(Ansøgning!Q474="","",Ansøgning!Q474)</f>
        <v/>
      </c>
      <c r="R492" s="78" t="str">
        <f>IF(Ansøgning!R474="","",Ansøgning!R474)</f>
        <v/>
      </c>
      <c r="S492" s="46" t="str">
        <f>IFERROR(MAX(IF(OR(O492="",P492=""),"",IF(AND(AND(MONTH(E492)&gt;=7,MONTH(E492)&lt;8),AND(MONTH(F492)&gt;=7,MONTH(F492)&lt;8)),(NETWORKDAYS(E492,F492,Lister!$D$7:$D$13)-O492)*N492/NETWORKDAYS(Lister!$D$19,Lister!$E$19,Lister!$D$7:$D$13),IF(AND(AND(MONTH(E492)&gt;=7,MONTH(E492)&lt;8),MONTH(F492)&gt;7),(NETWORKDAYS(E492,Lister!$E$19,Lister!$D$7:$D$13)-O492)*N492/NETWORKDAYS(Lister!$D$19,Lister!$E$19,Lister!$D$7:$D$13),IF(MONTH(E492)&gt;7,0)))),0),"")</f>
        <v/>
      </c>
      <c r="T492" s="46" t="str">
        <f>IFERROR(MAX(IF(OR(O492="",P492=""),"",IF(AND(AND(MONTH(E492)&gt;=8,MONTH(E492)&lt;9),AND(MONTH(F492)&gt;=8,MONTH(F492)&lt;9)),(NETWORKDAYS(E492,F492,Lister!$D$7:$D$13)-P492)*N492/NETWORKDAYS(Lister!$D$20,Lister!$E$20,Lister!$D$7:$D$13),IF(AND(MONTH(E492)=7,MONTH(F492)=8),(NETWORKDAYS(Lister!$D$20,F492,Lister!$D$7:$D$13)-P492)*N492/NETWORKDAYS(Lister!$D$20,Lister!$E$20,Lister!$D$7:$D$13),IF(AND(MONTH(E492)=7,MONTH(F492)=7),0)))),0),"")</f>
        <v/>
      </c>
      <c r="U492" s="78" t="str">
        <f>IF(Ansøgning!U474="","",Ansøgning!U474)</f>
        <v/>
      </c>
      <c r="V492" s="119" t="str">
        <f t="shared" si="56"/>
        <v/>
      </c>
      <c r="W492" s="120" t="str">
        <f t="shared" si="57"/>
        <v/>
      </c>
      <c r="X492" s="42" t="str">
        <f t="shared" si="58"/>
        <v/>
      </c>
    </row>
    <row r="493" spans="1:24" x14ac:dyDescent="0.25">
      <c r="A493" s="13" t="str">
        <f t="shared" si="59"/>
        <v/>
      </c>
      <c r="B493" s="75" t="str">
        <f>IF(Ansøgning!B475="","",Ansøgning!B475)</f>
        <v/>
      </c>
      <c r="C493" s="75" t="str">
        <f>IF(Ansøgning!C475="","",Ansøgning!C475)</f>
        <v/>
      </c>
      <c r="D493" s="75" t="str">
        <f>IF(Ansøgning!D475="","",Ansøgning!D475)</f>
        <v/>
      </c>
      <c r="E493" s="76" t="str">
        <f>IF(Ansøgning!E475="","",Ansøgning!E475)</f>
        <v/>
      </c>
      <c r="F493" s="76" t="str">
        <f>IF(Ansøgning!F475="","",Ansøgning!F475)</f>
        <v/>
      </c>
      <c r="G493" s="33" t="str">
        <f>IF(OR(E493="",F493=""),"",NETWORKDAYS(E493,F493,Lister!$D$7:$D$13))</f>
        <v/>
      </c>
      <c r="H493" s="76" t="str">
        <f>IF(Ansøgning!H475="","",Ansøgning!H475)</f>
        <v/>
      </c>
      <c r="I493" s="32" t="str">
        <f t="shared" si="53"/>
        <v/>
      </c>
      <c r="J493" s="77" t="str">
        <f>IF(Ansøgning!J475="","",Ansøgning!J475)</f>
        <v/>
      </c>
      <c r="K493" s="77" t="str">
        <f>IF(Ansøgning!K475="","",Ansøgning!K475)</f>
        <v/>
      </c>
      <c r="L493" s="46" t="str">
        <f t="shared" si="54"/>
        <v/>
      </c>
      <c r="M493" s="78" t="str">
        <f>IF(Ansøgning!M475="","",Ansøgning!M475)</f>
        <v/>
      </c>
      <c r="N493" s="31" t="str">
        <f t="shared" si="55"/>
        <v/>
      </c>
      <c r="O493" s="78" t="str">
        <f>IF(Ansøgning!O475="","",Ansøgning!O475)</f>
        <v/>
      </c>
      <c r="P493" s="78" t="str">
        <f>IF(Ansøgning!P475="","",Ansøgning!P475)</f>
        <v/>
      </c>
      <c r="Q493" s="78" t="str">
        <f>IF(Ansøgning!Q475="","",Ansøgning!Q475)</f>
        <v/>
      </c>
      <c r="R493" s="78" t="str">
        <f>IF(Ansøgning!R475="","",Ansøgning!R475)</f>
        <v/>
      </c>
      <c r="S493" s="46" t="str">
        <f>IFERROR(MAX(IF(OR(O493="",P493=""),"",IF(AND(AND(MONTH(E493)&gt;=7,MONTH(E493)&lt;8),AND(MONTH(F493)&gt;=7,MONTH(F493)&lt;8)),(NETWORKDAYS(E493,F493,Lister!$D$7:$D$13)-O493)*N493/NETWORKDAYS(Lister!$D$19,Lister!$E$19,Lister!$D$7:$D$13),IF(AND(AND(MONTH(E493)&gt;=7,MONTH(E493)&lt;8),MONTH(F493)&gt;7),(NETWORKDAYS(E493,Lister!$E$19,Lister!$D$7:$D$13)-O493)*N493/NETWORKDAYS(Lister!$D$19,Lister!$E$19,Lister!$D$7:$D$13),IF(MONTH(E493)&gt;7,0)))),0),"")</f>
        <v/>
      </c>
      <c r="T493" s="46" t="str">
        <f>IFERROR(MAX(IF(OR(O493="",P493=""),"",IF(AND(AND(MONTH(E493)&gt;=8,MONTH(E493)&lt;9),AND(MONTH(F493)&gt;=8,MONTH(F493)&lt;9)),(NETWORKDAYS(E493,F493,Lister!$D$7:$D$13)-P493)*N493/NETWORKDAYS(Lister!$D$20,Lister!$E$20,Lister!$D$7:$D$13),IF(AND(MONTH(E493)=7,MONTH(F493)=8),(NETWORKDAYS(Lister!$D$20,F493,Lister!$D$7:$D$13)-P493)*N493/NETWORKDAYS(Lister!$D$20,Lister!$E$20,Lister!$D$7:$D$13),IF(AND(MONTH(E493)=7,MONTH(F493)=7),0)))),0),"")</f>
        <v/>
      </c>
      <c r="U493" s="78" t="str">
        <f>IF(Ansøgning!U475="","",Ansøgning!U475)</f>
        <v/>
      </c>
      <c r="V493" s="119" t="str">
        <f t="shared" si="56"/>
        <v/>
      </c>
      <c r="W493" s="120" t="str">
        <f t="shared" si="57"/>
        <v/>
      </c>
      <c r="X493" s="42" t="str">
        <f t="shared" si="58"/>
        <v/>
      </c>
    </row>
    <row r="494" spans="1:24" x14ac:dyDescent="0.25">
      <c r="A494" s="13" t="str">
        <f t="shared" si="59"/>
        <v/>
      </c>
      <c r="B494" s="75" t="str">
        <f>IF(Ansøgning!B476="","",Ansøgning!B476)</f>
        <v/>
      </c>
      <c r="C494" s="75" t="str">
        <f>IF(Ansøgning!C476="","",Ansøgning!C476)</f>
        <v/>
      </c>
      <c r="D494" s="75" t="str">
        <f>IF(Ansøgning!D476="","",Ansøgning!D476)</f>
        <v/>
      </c>
      <c r="E494" s="76" t="str">
        <f>IF(Ansøgning!E476="","",Ansøgning!E476)</f>
        <v/>
      </c>
      <c r="F494" s="76" t="str">
        <f>IF(Ansøgning!F476="","",Ansøgning!F476)</f>
        <v/>
      </c>
      <c r="G494" s="33" t="str">
        <f>IF(OR(E494="",F494=""),"",NETWORKDAYS(E494,F494,Lister!$D$7:$D$13))</f>
        <v/>
      </c>
      <c r="H494" s="76" t="str">
        <f>IF(Ansøgning!H476="","",Ansøgning!H476)</f>
        <v/>
      </c>
      <c r="I494" s="32" t="str">
        <f t="shared" si="53"/>
        <v/>
      </c>
      <c r="J494" s="77" t="str">
        <f>IF(Ansøgning!J476="","",Ansøgning!J476)</f>
        <v/>
      </c>
      <c r="K494" s="77" t="str">
        <f>IF(Ansøgning!K476="","",Ansøgning!K476)</f>
        <v/>
      </c>
      <c r="L494" s="46" t="str">
        <f t="shared" si="54"/>
        <v/>
      </c>
      <c r="M494" s="78" t="str">
        <f>IF(Ansøgning!M476="","",Ansøgning!M476)</f>
        <v/>
      </c>
      <c r="N494" s="31" t="str">
        <f t="shared" si="55"/>
        <v/>
      </c>
      <c r="O494" s="78" t="str">
        <f>IF(Ansøgning!O476="","",Ansøgning!O476)</f>
        <v/>
      </c>
      <c r="P494" s="78" t="str">
        <f>IF(Ansøgning!P476="","",Ansøgning!P476)</f>
        <v/>
      </c>
      <c r="Q494" s="78" t="str">
        <f>IF(Ansøgning!Q476="","",Ansøgning!Q476)</f>
        <v/>
      </c>
      <c r="R494" s="78" t="str">
        <f>IF(Ansøgning!R476="","",Ansøgning!R476)</f>
        <v/>
      </c>
      <c r="S494" s="46" t="str">
        <f>IFERROR(MAX(IF(OR(O494="",P494=""),"",IF(AND(AND(MONTH(E494)&gt;=7,MONTH(E494)&lt;8),AND(MONTH(F494)&gt;=7,MONTH(F494)&lt;8)),(NETWORKDAYS(E494,F494,Lister!$D$7:$D$13)-O494)*N494/NETWORKDAYS(Lister!$D$19,Lister!$E$19,Lister!$D$7:$D$13),IF(AND(AND(MONTH(E494)&gt;=7,MONTH(E494)&lt;8),MONTH(F494)&gt;7),(NETWORKDAYS(E494,Lister!$E$19,Lister!$D$7:$D$13)-O494)*N494/NETWORKDAYS(Lister!$D$19,Lister!$E$19,Lister!$D$7:$D$13),IF(MONTH(E494)&gt;7,0)))),0),"")</f>
        <v/>
      </c>
      <c r="T494" s="46" t="str">
        <f>IFERROR(MAX(IF(OR(O494="",P494=""),"",IF(AND(AND(MONTH(E494)&gt;=8,MONTH(E494)&lt;9),AND(MONTH(F494)&gt;=8,MONTH(F494)&lt;9)),(NETWORKDAYS(E494,F494,Lister!$D$7:$D$13)-P494)*N494/NETWORKDAYS(Lister!$D$20,Lister!$E$20,Lister!$D$7:$D$13),IF(AND(MONTH(E494)=7,MONTH(F494)=8),(NETWORKDAYS(Lister!$D$20,F494,Lister!$D$7:$D$13)-P494)*N494/NETWORKDAYS(Lister!$D$20,Lister!$E$20,Lister!$D$7:$D$13),IF(AND(MONTH(E494)=7,MONTH(F494)=7),0)))),0),"")</f>
        <v/>
      </c>
      <c r="U494" s="78" t="str">
        <f>IF(Ansøgning!U476="","",Ansøgning!U476)</f>
        <v/>
      </c>
      <c r="V494" s="119" t="str">
        <f t="shared" si="56"/>
        <v/>
      </c>
      <c r="W494" s="120" t="str">
        <f t="shared" si="57"/>
        <v/>
      </c>
      <c r="X494" s="42" t="str">
        <f t="shared" si="58"/>
        <v/>
      </c>
    </row>
    <row r="495" spans="1:24" x14ac:dyDescent="0.25">
      <c r="A495" s="13" t="str">
        <f t="shared" si="59"/>
        <v/>
      </c>
      <c r="B495" s="75" t="str">
        <f>IF(Ansøgning!B477="","",Ansøgning!B477)</f>
        <v/>
      </c>
      <c r="C495" s="75" t="str">
        <f>IF(Ansøgning!C477="","",Ansøgning!C477)</f>
        <v/>
      </c>
      <c r="D495" s="75" t="str">
        <f>IF(Ansøgning!D477="","",Ansøgning!D477)</f>
        <v/>
      </c>
      <c r="E495" s="76" t="str">
        <f>IF(Ansøgning!E477="","",Ansøgning!E477)</f>
        <v/>
      </c>
      <c r="F495" s="76" t="str">
        <f>IF(Ansøgning!F477="","",Ansøgning!F477)</f>
        <v/>
      </c>
      <c r="G495" s="33" t="str">
        <f>IF(OR(E495="",F495=""),"",NETWORKDAYS(E495,F495,Lister!$D$7:$D$13))</f>
        <v/>
      </c>
      <c r="H495" s="76" t="str">
        <f>IF(Ansøgning!H477="","",Ansøgning!H477)</f>
        <v/>
      </c>
      <c r="I495" s="32" t="str">
        <f t="shared" si="53"/>
        <v/>
      </c>
      <c r="J495" s="77" t="str">
        <f>IF(Ansøgning!J477="","",Ansøgning!J477)</f>
        <v/>
      </c>
      <c r="K495" s="77" t="str">
        <f>IF(Ansøgning!K477="","",Ansøgning!K477)</f>
        <v/>
      </c>
      <c r="L495" s="46" t="str">
        <f t="shared" si="54"/>
        <v/>
      </c>
      <c r="M495" s="78" t="str">
        <f>IF(Ansøgning!M477="","",Ansøgning!M477)</f>
        <v/>
      </c>
      <c r="N495" s="31" t="str">
        <f t="shared" si="55"/>
        <v/>
      </c>
      <c r="O495" s="78" t="str">
        <f>IF(Ansøgning!O477="","",Ansøgning!O477)</f>
        <v/>
      </c>
      <c r="P495" s="78" t="str">
        <f>IF(Ansøgning!P477="","",Ansøgning!P477)</f>
        <v/>
      </c>
      <c r="Q495" s="78" t="str">
        <f>IF(Ansøgning!Q477="","",Ansøgning!Q477)</f>
        <v/>
      </c>
      <c r="R495" s="78" t="str">
        <f>IF(Ansøgning!R477="","",Ansøgning!R477)</f>
        <v/>
      </c>
      <c r="S495" s="46" t="str">
        <f>IFERROR(MAX(IF(OR(O495="",P495=""),"",IF(AND(AND(MONTH(E495)&gt;=7,MONTH(E495)&lt;8),AND(MONTH(F495)&gt;=7,MONTH(F495)&lt;8)),(NETWORKDAYS(E495,F495,Lister!$D$7:$D$13)-O495)*N495/NETWORKDAYS(Lister!$D$19,Lister!$E$19,Lister!$D$7:$D$13),IF(AND(AND(MONTH(E495)&gt;=7,MONTH(E495)&lt;8),MONTH(F495)&gt;7),(NETWORKDAYS(E495,Lister!$E$19,Lister!$D$7:$D$13)-O495)*N495/NETWORKDAYS(Lister!$D$19,Lister!$E$19,Lister!$D$7:$D$13),IF(MONTH(E495)&gt;7,0)))),0),"")</f>
        <v/>
      </c>
      <c r="T495" s="46" t="str">
        <f>IFERROR(MAX(IF(OR(O495="",P495=""),"",IF(AND(AND(MONTH(E495)&gt;=8,MONTH(E495)&lt;9),AND(MONTH(F495)&gt;=8,MONTH(F495)&lt;9)),(NETWORKDAYS(E495,F495,Lister!$D$7:$D$13)-P495)*N495/NETWORKDAYS(Lister!$D$20,Lister!$E$20,Lister!$D$7:$D$13),IF(AND(MONTH(E495)=7,MONTH(F495)=8),(NETWORKDAYS(Lister!$D$20,F495,Lister!$D$7:$D$13)-P495)*N495/NETWORKDAYS(Lister!$D$20,Lister!$E$20,Lister!$D$7:$D$13),IF(AND(MONTH(E495)=7,MONTH(F495)=7),0)))),0),"")</f>
        <v/>
      </c>
      <c r="U495" s="78" t="str">
        <f>IF(Ansøgning!U477="","",Ansøgning!U477)</f>
        <v/>
      </c>
      <c r="V495" s="119" t="str">
        <f t="shared" si="56"/>
        <v/>
      </c>
      <c r="W495" s="120" t="str">
        <f t="shared" si="57"/>
        <v/>
      </c>
      <c r="X495" s="42" t="str">
        <f t="shared" si="58"/>
        <v/>
      </c>
    </row>
    <row r="496" spans="1:24" x14ac:dyDescent="0.25">
      <c r="A496" s="13" t="str">
        <f t="shared" si="59"/>
        <v/>
      </c>
      <c r="B496" s="75" t="str">
        <f>IF(Ansøgning!B478="","",Ansøgning!B478)</f>
        <v/>
      </c>
      <c r="C496" s="75" t="str">
        <f>IF(Ansøgning!C478="","",Ansøgning!C478)</f>
        <v/>
      </c>
      <c r="D496" s="75" t="str">
        <f>IF(Ansøgning!D478="","",Ansøgning!D478)</f>
        <v/>
      </c>
      <c r="E496" s="76" t="str">
        <f>IF(Ansøgning!E478="","",Ansøgning!E478)</f>
        <v/>
      </c>
      <c r="F496" s="76" t="str">
        <f>IF(Ansøgning!F478="","",Ansøgning!F478)</f>
        <v/>
      </c>
      <c r="G496" s="33" t="str">
        <f>IF(OR(E496="",F496=""),"",NETWORKDAYS(E496,F496,Lister!$D$7:$D$13))</f>
        <v/>
      </c>
      <c r="H496" s="76" t="str">
        <f>IF(Ansøgning!H478="","",Ansøgning!H478)</f>
        <v/>
      </c>
      <c r="I496" s="32" t="str">
        <f t="shared" si="53"/>
        <v/>
      </c>
      <c r="J496" s="77" t="str">
        <f>IF(Ansøgning!J478="","",Ansøgning!J478)</f>
        <v/>
      </c>
      <c r="K496" s="77" t="str">
        <f>IF(Ansøgning!K478="","",Ansøgning!K478)</f>
        <v/>
      </c>
      <c r="L496" s="46" t="str">
        <f t="shared" si="54"/>
        <v/>
      </c>
      <c r="M496" s="78" t="str">
        <f>IF(Ansøgning!M478="","",Ansøgning!M478)</f>
        <v/>
      </c>
      <c r="N496" s="31" t="str">
        <f t="shared" si="55"/>
        <v/>
      </c>
      <c r="O496" s="78" t="str">
        <f>IF(Ansøgning!O478="","",Ansøgning!O478)</f>
        <v/>
      </c>
      <c r="P496" s="78" t="str">
        <f>IF(Ansøgning!P478="","",Ansøgning!P478)</f>
        <v/>
      </c>
      <c r="Q496" s="78" t="str">
        <f>IF(Ansøgning!Q478="","",Ansøgning!Q478)</f>
        <v/>
      </c>
      <c r="R496" s="78" t="str">
        <f>IF(Ansøgning!R478="","",Ansøgning!R478)</f>
        <v/>
      </c>
      <c r="S496" s="46" t="str">
        <f>IFERROR(MAX(IF(OR(O496="",P496=""),"",IF(AND(AND(MONTH(E496)&gt;=7,MONTH(E496)&lt;8),AND(MONTH(F496)&gt;=7,MONTH(F496)&lt;8)),(NETWORKDAYS(E496,F496,Lister!$D$7:$D$13)-O496)*N496/NETWORKDAYS(Lister!$D$19,Lister!$E$19,Lister!$D$7:$D$13),IF(AND(AND(MONTH(E496)&gt;=7,MONTH(E496)&lt;8),MONTH(F496)&gt;7),(NETWORKDAYS(E496,Lister!$E$19,Lister!$D$7:$D$13)-O496)*N496/NETWORKDAYS(Lister!$D$19,Lister!$E$19,Lister!$D$7:$D$13),IF(MONTH(E496)&gt;7,0)))),0),"")</f>
        <v/>
      </c>
      <c r="T496" s="46" t="str">
        <f>IFERROR(MAX(IF(OR(O496="",P496=""),"",IF(AND(AND(MONTH(E496)&gt;=8,MONTH(E496)&lt;9),AND(MONTH(F496)&gt;=8,MONTH(F496)&lt;9)),(NETWORKDAYS(E496,F496,Lister!$D$7:$D$13)-P496)*N496/NETWORKDAYS(Lister!$D$20,Lister!$E$20,Lister!$D$7:$D$13),IF(AND(MONTH(E496)=7,MONTH(F496)=8),(NETWORKDAYS(Lister!$D$20,F496,Lister!$D$7:$D$13)-P496)*N496/NETWORKDAYS(Lister!$D$20,Lister!$E$20,Lister!$D$7:$D$13),IF(AND(MONTH(E496)=7,MONTH(F496)=7),0)))),0),"")</f>
        <v/>
      </c>
      <c r="U496" s="78" t="str">
        <f>IF(Ansøgning!U478="","",Ansøgning!U478)</f>
        <v/>
      </c>
      <c r="V496" s="119" t="str">
        <f t="shared" si="56"/>
        <v/>
      </c>
      <c r="W496" s="120" t="str">
        <f t="shared" si="57"/>
        <v/>
      </c>
      <c r="X496" s="42" t="str">
        <f t="shared" si="58"/>
        <v/>
      </c>
    </row>
    <row r="497" spans="1:24" x14ac:dyDescent="0.25">
      <c r="A497" s="13" t="str">
        <f t="shared" si="59"/>
        <v/>
      </c>
      <c r="B497" s="75" t="str">
        <f>IF(Ansøgning!B479="","",Ansøgning!B479)</f>
        <v/>
      </c>
      <c r="C497" s="75" t="str">
        <f>IF(Ansøgning!C479="","",Ansøgning!C479)</f>
        <v/>
      </c>
      <c r="D497" s="75" t="str">
        <f>IF(Ansøgning!D479="","",Ansøgning!D479)</f>
        <v/>
      </c>
      <c r="E497" s="76" t="str">
        <f>IF(Ansøgning!E479="","",Ansøgning!E479)</f>
        <v/>
      </c>
      <c r="F497" s="76" t="str">
        <f>IF(Ansøgning!F479="","",Ansøgning!F479)</f>
        <v/>
      </c>
      <c r="G497" s="33" t="str">
        <f>IF(OR(E497="",F497=""),"",NETWORKDAYS(E497,F497,Lister!$D$7:$D$13))</f>
        <v/>
      </c>
      <c r="H497" s="76" t="str">
        <f>IF(Ansøgning!H479="","",Ansøgning!H479)</f>
        <v/>
      </c>
      <c r="I497" s="32" t="str">
        <f t="shared" si="53"/>
        <v/>
      </c>
      <c r="J497" s="77" t="str">
        <f>IF(Ansøgning!J479="","",Ansøgning!J479)</f>
        <v/>
      </c>
      <c r="K497" s="77" t="str">
        <f>IF(Ansøgning!K479="","",Ansøgning!K479)</f>
        <v/>
      </c>
      <c r="L497" s="46" t="str">
        <f t="shared" si="54"/>
        <v/>
      </c>
      <c r="M497" s="78" t="str">
        <f>IF(Ansøgning!M479="","",Ansøgning!M479)</f>
        <v/>
      </c>
      <c r="N497" s="31" t="str">
        <f t="shared" si="55"/>
        <v/>
      </c>
      <c r="O497" s="78" t="str">
        <f>IF(Ansøgning!O479="","",Ansøgning!O479)</f>
        <v/>
      </c>
      <c r="P497" s="78" t="str">
        <f>IF(Ansøgning!P479="","",Ansøgning!P479)</f>
        <v/>
      </c>
      <c r="Q497" s="78" t="str">
        <f>IF(Ansøgning!Q479="","",Ansøgning!Q479)</f>
        <v/>
      </c>
      <c r="R497" s="78" t="str">
        <f>IF(Ansøgning!R479="","",Ansøgning!R479)</f>
        <v/>
      </c>
      <c r="S497" s="46" t="str">
        <f>IFERROR(MAX(IF(OR(O497="",P497=""),"",IF(AND(AND(MONTH(E497)&gt;=7,MONTH(E497)&lt;8),AND(MONTH(F497)&gt;=7,MONTH(F497)&lt;8)),(NETWORKDAYS(E497,F497,Lister!$D$7:$D$13)-O497)*N497/NETWORKDAYS(Lister!$D$19,Lister!$E$19,Lister!$D$7:$D$13),IF(AND(AND(MONTH(E497)&gt;=7,MONTH(E497)&lt;8),MONTH(F497)&gt;7),(NETWORKDAYS(E497,Lister!$E$19,Lister!$D$7:$D$13)-O497)*N497/NETWORKDAYS(Lister!$D$19,Lister!$E$19,Lister!$D$7:$D$13),IF(MONTH(E497)&gt;7,0)))),0),"")</f>
        <v/>
      </c>
      <c r="T497" s="46" t="str">
        <f>IFERROR(MAX(IF(OR(O497="",P497=""),"",IF(AND(AND(MONTH(E497)&gt;=8,MONTH(E497)&lt;9),AND(MONTH(F497)&gt;=8,MONTH(F497)&lt;9)),(NETWORKDAYS(E497,F497,Lister!$D$7:$D$13)-P497)*N497/NETWORKDAYS(Lister!$D$20,Lister!$E$20,Lister!$D$7:$D$13),IF(AND(MONTH(E497)=7,MONTH(F497)=8),(NETWORKDAYS(Lister!$D$20,F497,Lister!$D$7:$D$13)-P497)*N497/NETWORKDAYS(Lister!$D$20,Lister!$E$20,Lister!$D$7:$D$13),IF(AND(MONTH(E497)=7,MONTH(F497)=7),0)))),0),"")</f>
        <v/>
      </c>
      <c r="U497" s="78" t="str">
        <f>IF(Ansøgning!U479="","",Ansøgning!U479)</f>
        <v/>
      </c>
      <c r="V497" s="119" t="str">
        <f t="shared" si="56"/>
        <v/>
      </c>
      <c r="W497" s="120" t="str">
        <f t="shared" si="57"/>
        <v/>
      </c>
      <c r="X497" s="42" t="str">
        <f t="shared" si="58"/>
        <v/>
      </c>
    </row>
    <row r="498" spans="1:24" x14ac:dyDescent="0.25">
      <c r="A498" s="13" t="str">
        <f t="shared" si="59"/>
        <v/>
      </c>
      <c r="B498" s="75" t="str">
        <f>IF(Ansøgning!B480="","",Ansøgning!B480)</f>
        <v/>
      </c>
      <c r="C498" s="75" t="str">
        <f>IF(Ansøgning!C480="","",Ansøgning!C480)</f>
        <v/>
      </c>
      <c r="D498" s="75" t="str">
        <f>IF(Ansøgning!D480="","",Ansøgning!D480)</f>
        <v/>
      </c>
      <c r="E498" s="76" t="str">
        <f>IF(Ansøgning!E480="","",Ansøgning!E480)</f>
        <v/>
      </c>
      <c r="F498" s="76" t="str">
        <f>IF(Ansøgning!F480="","",Ansøgning!F480)</f>
        <v/>
      </c>
      <c r="G498" s="33" t="str">
        <f>IF(OR(E498="",F498=""),"",NETWORKDAYS(E498,F498,Lister!$D$7:$D$13))</f>
        <v/>
      </c>
      <c r="H498" s="76" t="str">
        <f>IF(Ansøgning!H480="","",Ansøgning!H480)</f>
        <v/>
      </c>
      <c r="I498" s="32" t="str">
        <f t="shared" si="53"/>
        <v/>
      </c>
      <c r="J498" s="77" t="str">
        <f>IF(Ansøgning!J480="","",Ansøgning!J480)</f>
        <v/>
      </c>
      <c r="K498" s="77" t="str">
        <f>IF(Ansøgning!K480="","",Ansøgning!K480)</f>
        <v/>
      </c>
      <c r="L498" s="46" t="str">
        <f t="shared" si="54"/>
        <v/>
      </c>
      <c r="M498" s="78" t="str">
        <f>IF(Ansøgning!M480="","",Ansøgning!M480)</f>
        <v/>
      </c>
      <c r="N498" s="31" t="str">
        <f t="shared" si="55"/>
        <v/>
      </c>
      <c r="O498" s="78" t="str">
        <f>IF(Ansøgning!O480="","",Ansøgning!O480)</f>
        <v/>
      </c>
      <c r="P498" s="78" t="str">
        <f>IF(Ansøgning!P480="","",Ansøgning!P480)</f>
        <v/>
      </c>
      <c r="Q498" s="78" t="str">
        <f>IF(Ansøgning!Q480="","",Ansøgning!Q480)</f>
        <v/>
      </c>
      <c r="R498" s="78" t="str">
        <f>IF(Ansøgning!R480="","",Ansøgning!R480)</f>
        <v/>
      </c>
      <c r="S498" s="46" t="str">
        <f>IFERROR(MAX(IF(OR(O498="",P498=""),"",IF(AND(AND(MONTH(E498)&gt;=7,MONTH(E498)&lt;8),AND(MONTH(F498)&gt;=7,MONTH(F498)&lt;8)),(NETWORKDAYS(E498,F498,Lister!$D$7:$D$13)-O498)*N498/NETWORKDAYS(Lister!$D$19,Lister!$E$19,Lister!$D$7:$D$13),IF(AND(AND(MONTH(E498)&gt;=7,MONTH(E498)&lt;8),MONTH(F498)&gt;7),(NETWORKDAYS(E498,Lister!$E$19,Lister!$D$7:$D$13)-O498)*N498/NETWORKDAYS(Lister!$D$19,Lister!$E$19,Lister!$D$7:$D$13),IF(MONTH(E498)&gt;7,0)))),0),"")</f>
        <v/>
      </c>
      <c r="T498" s="46" t="str">
        <f>IFERROR(MAX(IF(OR(O498="",P498=""),"",IF(AND(AND(MONTH(E498)&gt;=8,MONTH(E498)&lt;9),AND(MONTH(F498)&gt;=8,MONTH(F498)&lt;9)),(NETWORKDAYS(E498,F498,Lister!$D$7:$D$13)-P498)*N498/NETWORKDAYS(Lister!$D$20,Lister!$E$20,Lister!$D$7:$D$13),IF(AND(MONTH(E498)=7,MONTH(F498)=8),(NETWORKDAYS(Lister!$D$20,F498,Lister!$D$7:$D$13)-P498)*N498/NETWORKDAYS(Lister!$D$20,Lister!$E$20,Lister!$D$7:$D$13),IF(AND(MONTH(E498)=7,MONTH(F498)=7),0)))),0),"")</f>
        <v/>
      </c>
      <c r="U498" s="78" t="str">
        <f>IF(Ansøgning!U480="","",Ansøgning!U480)</f>
        <v/>
      </c>
      <c r="V498" s="119" t="str">
        <f t="shared" si="56"/>
        <v/>
      </c>
      <c r="W498" s="120" t="str">
        <f t="shared" si="57"/>
        <v/>
      </c>
      <c r="X498" s="42" t="str">
        <f t="shared" si="58"/>
        <v/>
      </c>
    </row>
    <row r="499" spans="1:24" x14ac:dyDescent="0.25">
      <c r="A499" s="13" t="str">
        <f t="shared" si="59"/>
        <v/>
      </c>
      <c r="B499" s="75" t="str">
        <f>IF(Ansøgning!B481="","",Ansøgning!B481)</f>
        <v/>
      </c>
      <c r="C499" s="75" t="str">
        <f>IF(Ansøgning!C481="","",Ansøgning!C481)</f>
        <v/>
      </c>
      <c r="D499" s="75" t="str">
        <f>IF(Ansøgning!D481="","",Ansøgning!D481)</f>
        <v/>
      </c>
      <c r="E499" s="76" t="str">
        <f>IF(Ansøgning!E481="","",Ansøgning!E481)</f>
        <v/>
      </c>
      <c r="F499" s="76" t="str">
        <f>IF(Ansøgning!F481="","",Ansøgning!F481)</f>
        <v/>
      </c>
      <c r="G499" s="33" t="str">
        <f>IF(OR(E499="",F499=""),"",NETWORKDAYS(E499,F499,Lister!$D$7:$D$13))</f>
        <v/>
      </c>
      <c r="H499" s="76" t="str">
        <f>IF(Ansøgning!H481="","",Ansøgning!H481)</f>
        <v/>
      </c>
      <c r="I499" s="32" t="str">
        <f t="shared" si="53"/>
        <v/>
      </c>
      <c r="J499" s="77" t="str">
        <f>IF(Ansøgning!J481="","",Ansøgning!J481)</f>
        <v/>
      </c>
      <c r="K499" s="77" t="str">
        <f>IF(Ansøgning!K481="","",Ansøgning!K481)</f>
        <v/>
      </c>
      <c r="L499" s="46" t="str">
        <f t="shared" si="54"/>
        <v/>
      </c>
      <c r="M499" s="78" t="str">
        <f>IF(Ansøgning!M481="","",Ansøgning!M481)</f>
        <v/>
      </c>
      <c r="N499" s="31" t="str">
        <f t="shared" si="55"/>
        <v/>
      </c>
      <c r="O499" s="78" t="str">
        <f>IF(Ansøgning!O481="","",Ansøgning!O481)</f>
        <v/>
      </c>
      <c r="P499" s="78" t="str">
        <f>IF(Ansøgning!P481="","",Ansøgning!P481)</f>
        <v/>
      </c>
      <c r="Q499" s="78" t="str">
        <f>IF(Ansøgning!Q481="","",Ansøgning!Q481)</f>
        <v/>
      </c>
      <c r="R499" s="78" t="str">
        <f>IF(Ansøgning!R481="","",Ansøgning!R481)</f>
        <v/>
      </c>
      <c r="S499" s="46" t="str">
        <f>IFERROR(MAX(IF(OR(O499="",P499=""),"",IF(AND(AND(MONTH(E499)&gt;=7,MONTH(E499)&lt;8),AND(MONTH(F499)&gt;=7,MONTH(F499)&lt;8)),(NETWORKDAYS(E499,F499,Lister!$D$7:$D$13)-O499)*N499/NETWORKDAYS(Lister!$D$19,Lister!$E$19,Lister!$D$7:$D$13),IF(AND(AND(MONTH(E499)&gt;=7,MONTH(E499)&lt;8),MONTH(F499)&gt;7),(NETWORKDAYS(E499,Lister!$E$19,Lister!$D$7:$D$13)-O499)*N499/NETWORKDAYS(Lister!$D$19,Lister!$E$19,Lister!$D$7:$D$13),IF(MONTH(E499)&gt;7,0)))),0),"")</f>
        <v/>
      </c>
      <c r="T499" s="46" t="str">
        <f>IFERROR(MAX(IF(OR(O499="",P499=""),"",IF(AND(AND(MONTH(E499)&gt;=8,MONTH(E499)&lt;9),AND(MONTH(F499)&gt;=8,MONTH(F499)&lt;9)),(NETWORKDAYS(E499,F499,Lister!$D$7:$D$13)-P499)*N499/NETWORKDAYS(Lister!$D$20,Lister!$E$20,Lister!$D$7:$D$13),IF(AND(MONTH(E499)=7,MONTH(F499)=8),(NETWORKDAYS(Lister!$D$20,F499,Lister!$D$7:$D$13)-P499)*N499/NETWORKDAYS(Lister!$D$20,Lister!$E$20,Lister!$D$7:$D$13),IF(AND(MONTH(E499)=7,MONTH(F499)=7),0)))),0),"")</f>
        <v/>
      </c>
      <c r="U499" s="78" t="str">
        <f>IF(Ansøgning!U481="","",Ansøgning!U481)</f>
        <v/>
      </c>
      <c r="V499" s="119" t="str">
        <f t="shared" si="56"/>
        <v/>
      </c>
      <c r="W499" s="120" t="str">
        <f t="shared" si="57"/>
        <v/>
      </c>
      <c r="X499" s="42" t="str">
        <f t="shared" si="58"/>
        <v/>
      </c>
    </row>
    <row r="500" spans="1:24" x14ac:dyDescent="0.25">
      <c r="A500" s="13" t="str">
        <f t="shared" si="59"/>
        <v/>
      </c>
      <c r="B500" s="75" t="str">
        <f>IF(Ansøgning!B482="","",Ansøgning!B482)</f>
        <v/>
      </c>
      <c r="C500" s="75" t="str">
        <f>IF(Ansøgning!C482="","",Ansøgning!C482)</f>
        <v/>
      </c>
      <c r="D500" s="75" t="str">
        <f>IF(Ansøgning!D482="","",Ansøgning!D482)</f>
        <v/>
      </c>
      <c r="E500" s="76" t="str">
        <f>IF(Ansøgning!E482="","",Ansøgning!E482)</f>
        <v/>
      </c>
      <c r="F500" s="76" t="str">
        <f>IF(Ansøgning!F482="","",Ansøgning!F482)</f>
        <v/>
      </c>
      <c r="G500" s="33" t="str">
        <f>IF(OR(E500="",F500=""),"",NETWORKDAYS(E500,F500,Lister!$D$7:$D$13))</f>
        <v/>
      </c>
      <c r="H500" s="76" t="str">
        <f>IF(Ansøgning!H482="","",Ansøgning!H482)</f>
        <v/>
      </c>
      <c r="I500" s="32" t="str">
        <f t="shared" si="53"/>
        <v/>
      </c>
      <c r="J500" s="77" t="str">
        <f>IF(Ansøgning!J482="","",Ansøgning!J482)</f>
        <v/>
      </c>
      <c r="K500" s="77" t="str">
        <f>IF(Ansøgning!K482="","",Ansøgning!K482)</f>
        <v/>
      </c>
      <c r="L500" s="46" t="str">
        <f t="shared" si="54"/>
        <v/>
      </c>
      <c r="M500" s="78" t="str">
        <f>IF(Ansøgning!M482="","",Ansøgning!M482)</f>
        <v/>
      </c>
      <c r="N500" s="31" t="str">
        <f t="shared" si="55"/>
        <v/>
      </c>
      <c r="O500" s="78" t="str">
        <f>IF(Ansøgning!O482="","",Ansøgning!O482)</f>
        <v/>
      </c>
      <c r="P500" s="78" t="str">
        <f>IF(Ansøgning!P482="","",Ansøgning!P482)</f>
        <v/>
      </c>
      <c r="Q500" s="78" t="str">
        <f>IF(Ansøgning!Q482="","",Ansøgning!Q482)</f>
        <v/>
      </c>
      <c r="R500" s="78" t="str">
        <f>IF(Ansøgning!R482="","",Ansøgning!R482)</f>
        <v/>
      </c>
      <c r="S500" s="46" t="str">
        <f>IFERROR(MAX(IF(OR(O500="",P500=""),"",IF(AND(AND(MONTH(E500)&gt;=7,MONTH(E500)&lt;8),AND(MONTH(F500)&gt;=7,MONTH(F500)&lt;8)),(NETWORKDAYS(E500,F500,Lister!$D$7:$D$13)-O500)*N500/NETWORKDAYS(Lister!$D$19,Lister!$E$19,Lister!$D$7:$D$13),IF(AND(AND(MONTH(E500)&gt;=7,MONTH(E500)&lt;8),MONTH(F500)&gt;7),(NETWORKDAYS(E500,Lister!$E$19,Lister!$D$7:$D$13)-O500)*N500/NETWORKDAYS(Lister!$D$19,Lister!$E$19,Lister!$D$7:$D$13),IF(MONTH(E500)&gt;7,0)))),0),"")</f>
        <v/>
      </c>
      <c r="T500" s="46" t="str">
        <f>IFERROR(MAX(IF(OR(O500="",P500=""),"",IF(AND(AND(MONTH(E500)&gt;=8,MONTH(E500)&lt;9),AND(MONTH(F500)&gt;=8,MONTH(F500)&lt;9)),(NETWORKDAYS(E500,F500,Lister!$D$7:$D$13)-P500)*N500/NETWORKDAYS(Lister!$D$20,Lister!$E$20,Lister!$D$7:$D$13),IF(AND(MONTH(E500)=7,MONTH(F500)=8),(NETWORKDAYS(Lister!$D$20,F500,Lister!$D$7:$D$13)-P500)*N500/NETWORKDAYS(Lister!$D$20,Lister!$E$20,Lister!$D$7:$D$13),IF(AND(MONTH(E500)=7,MONTH(F500)=7),0)))),0),"")</f>
        <v/>
      </c>
      <c r="U500" s="78" t="str">
        <f>IF(Ansøgning!U482="","",Ansøgning!U482)</f>
        <v/>
      </c>
      <c r="V500" s="119" t="str">
        <f t="shared" si="56"/>
        <v/>
      </c>
      <c r="W500" s="120" t="str">
        <f t="shared" si="57"/>
        <v/>
      </c>
      <c r="X500" s="42" t="str">
        <f t="shared" si="58"/>
        <v/>
      </c>
    </row>
    <row r="501" spans="1:24" x14ac:dyDescent="0.25">
      <c r="A501" s="13" t="str">
        <f t="shared" si="59"/>
        <v/>
      </c>
      <c r="B501" s="75" t="str">
        <f>IF(Ansøgning!B483="","",Ansøgning!B483)</f>
        <v/>
      </c>
      <c r="C501" s="75" t="str">
        <f>IF(Ansøgning!C483="","",Ansøgning!C483)</f>
        <v/>
      </c>
      <c r="D501" s="75" t="str">
        <f>IF(Ansøgning!D483="","",Ansøgning!D483)</f>
        <v/>
      </c>
      <c r="E501" s="76" t="str">
        <f>IF(Ansøgning!E483="","",Ansøgning!E483)</f>
        <v/>
      </c>
      <c r="F501" s="76" t="str">
        <f>IF(Ansøgning!F483="","",Ansøgning!F483)</f>
        <v/>
      </c>
      <c r="G501" s="33" t="str">
        <f>IF(OR(E501="",F501=""),"",NETWORKDAYS(E501,F501,Lister!$D$7:$D$13))</f>
        <v/>
      </c>
      <c r="H501" s="76" t="str">
        <f>IF(Ansøgning!H483="","",Ansøgning!H483)</f>
        <v/>
      </c>
      <c r="I501" s="32" t="str">
        <f t="shared" si="53"/>
        <v/>
      </c>
      <c r="J501" s="77" t="str">
        <f>IF(Ansøgning!J483="","",Ansøgning!J483)</f>
        <v/>
      </c>
      <c r="K501" s="77" t="str">
        <f>IF(Ansøgning!K483="","",Ansøgning!K483)</f>
        <v/>
      </c>
      <c r="L501" s="46" t="str">
        <f t="shared" si="54"/>
        <v/>
      </c>
      <c r="M501" s="78" t="str">
        <f>IF(Ansøgning!M483="","",Ansøgning!M483)</f>
        <v/>
      </c>
      <c r="N501" s="31" t="str">
        <f t="shared" si="55"/>
        <v/>
      </c>
      <c r="O501" s="78" t="str">
        <f>IF(Ansøgning!O483="","",Ansøgning!O483)</f>
        <v/>
      </c>
      <c r="P501" s="78" t="str">
        <f>IF(Ansøgning!P483="","",Ansøgning!P483)</f>
        <v/>
      </c>
      <c r="Q501" s="78" t="str">
        <f>IF(Ansøgning!Q483="","",Ansøgning!Q483)</f>
        <v/>
      </c>
      <c r="R501" s="78" t="str">
        <f>IF(Ansøgning!R483="","",Ansøgning!R483)</f>
        <v/>
      </c>
      <c r="S501" s="46" t="str">
        <f>IFERROR(MAX(IF(OR(O501="",P501=""),"",IF(AND(AND(MONTH(E501)&gt;=7,MONTH(E501)&lt;8),AND(MONTH(F501)&gt;=7,MONTH(F501)&lt;8)),(NETWORKDAYS(E501,F501,Lister!$D$7:$D$13)-O501)*N501/NETWORKDAYS(Lister!$D$19,Lister!$E$19,Lister!$D$7:$D$13),IF(AND(AND(MONTH(E501)&gt;=7,MONTH(E501)&lt;8),MONTH(F501)&gt;7),(NETWORKDAYS(E501,Lister!$E$19,Lister!$D$7:$D$13)-O501)*N501/NETWORKDAYS(Lister!$D$19,Lister!$E$19,Lister!$D$7:$D$13),IF(MONTH(E501)&gt;7,0)))),0),"")</f>
        <v/>
      </c>
      <c r="T501" s="46" t="str">
        <f>IFERROR(MAX(IF(OR(O501="",P501=""),"",IF(AND(AND(MONTH(E501)&gt;=8,MONTH(E501)&lt;9),AND(MONTH(F501)&gt;=8,MONTH(F501)&lt;9)),(NETWORKDAYS(E501,F501,Lister!$D$7:$D$13)-P501)*N501/NETWORKDAYS(Lister!$D$20,Lister!$E$20,Lister!$D$7:$D$13),IF(AND(MONTH(E501)=7,MONTH(F501)=8),(NETWORKDAYS(Lister!$D$20,F501,Lister!$D$7:$D$13)-P501)*N501/NETWORKDAYS(Lister!$D$20,Lister!$E$20,Lister!$D$7:$D$13),IF(AND(MONTH(E501)=7,MONTH(F501)=7),0)))),0),"")</f>
        <v/>
      </c>
      <c r="U501" s="78" t="str">
        <f>IF(Ansøgning!U483="","",Ansøgning!U483)</f>
        <v/>
      </c>
      <c r="V501" s="119" t="str">
        <f t="shared" si="56"/>
        <v/>
      </c>
      <c r="W501" s="120" t="str">
        <f t="shared" si="57"/>
        <v/>
      </c>
      <c r="X501" s="42" t="str">
        <f t="shared" si="58"/>
        <v/>
      </c>
    </row>
    <row r="502" spans="1:24" x14ac:dyDescent="0.25">
      <c r="A502" s="13" t="str">
        <f t="shared" si="59"/>
        <v/>
      </c>
      <c r="B502" s="75" t="str">
        <f>IF(Ansøgning!B484="","",Ansøgning!B484)</f>
        <v/>
      </c>
      <c r="C502" s="75" t="str">
        <f>IF(Ansøgning!C484="","",Ansøgning!C484)</f>
        <v/>
      </c>
      <c r="D502" s="75" t="str">
        <f>IF(Ansøgning!D484="","",Ansøgning!D484)</f>
        <v/>
      </c>
      <c r="E502" s="76" t="str">
        <f>IF(Ansøgning!E484="","",Ansøgning!E484)</f>
        <v/>
      </c>
      <c r="F502" s="76" t="str">
        <f>IF(Ansøgning!F484="","",Ansøgning!F484)</f>
        <v/>
      </c>
      <c r="G502" s="33" t="str">
        <f>IF(OR(E502="",F502=""),"",NETWORKDAYS(E502,F502,Lister!$D$7:$D$13))</f>
        <v/>
      </c>
      <c r="H502" s="76" t="str">
        <f>IF(Ansøgning!H484="","",Ansøgning!H484)</f>
        <v/>
      </c>
      <c r="I502" s="32" t="str">
        <f t="shared" si="53"/>
        <v/>
      </c>
      <c r="J502" s="77" t="str">
        <f>IF(Ansøgning!J484="","",Ansøgning!J484)</f>
        <v/>
      </c>
      <c r="K502" s="77" t="str">
        <f>IF(Ansøgning!K484="","",Ansøgning!K484)</f>
        <v/>
      </c>
      <c r="L502" s="46" t="str">
        <f t="shared" si="54"/>
        <v/>
      </c>
      <c r="M502" s="78" t="str">
        <f>IF(Ansøgning!M484="","",Ansøgning!M484)</f>
        <v/>
      </c>
      <c r="N502" s="31" t="str">
        <f t="shared" si="55"/>
        <v/>
      </c>
      <c r="O502" s="78" t="str">
        <f>IF(Ansøgning!O484="","",Ansøgning!O484)</f>
        <v/>
      </c>
      <c r="P502" s="78" t="str">
        <f>IF(Ansøgning!P484="","",Ansøgning!P484)</f>
        <v/>
      </c>
      <c r="Q502" s="78" t="str">
        <f>IF(Ansøgning!Q484="","",Ansøgning!Q484)</f>
        <v/>
      </c>
      <c r="R502" s="78" t="str">
        <f>IF(Ansøgning!R484="","",Ansøgning!R484)</f>
        <v/>
      </c>
      <c r="S502" s="46" t="str">
        <f>IFERROR(MAX(IF(OR(O502="",P502=""),"",IF(AND(AND(MONTH(E502)&gt;=7,MONTH(E502)&lt;8),AND(MONTH(F502)&gt;=7,MONTH(F502)&lt;8)),(NETWORKDAYS(E502,F502,Lister!$D$7:$D$13)-O502)*N502/NETWORKDAYS(Lister!$D$19,Lister!$E$19,Lister!$D$7:$D$13),IF(AND(AND(MONTH(E502)&gt;=7,MONTH(E502)&lt;8),MONTH(F502)&gt;7),(NETWORKDAYS(E502,Lister!$E$19,Lister!$D$7:$D$13)-O502)*N502/NETWORKDAYS(Lister!$D$19,Lister!$E$19,Lister!$D$7:$D$13),IF(MONTH(E502)&gt;7,0)))),0),"")</f>
        <v/>
      </c>
      <c r="T502" s="46" t="str">
        <f>IFERROR(MAX(IF(OR(O502="",P502=""),"",IF(AND(AND(MONTH(E502)&gt;=8,MONTH(E502)&lt;9),AND(MONTH(F502)&gt;=8,MONTH(F502)&lt;9)),(NETWORKDAYS(E502,F502,Lister!$D$7:$D$13)-P502)*N502/NETWORKDAYS(Lister!$D$20,Lister!$E$20,Lister!$D$7:$D$13),IF(AND(MONTH(E502)=7,MONTH(F502)=8),(NETWORKDAYS(Lister!$D$20,F502,Lister!$D$7:$D$13)-P502)*N502/NETWORKDAYS(Lister!$D$20,Lister!$E$20,Lister!$D$7:$D$13),IF(AND(MONTH(E502)=7,MONTH(F502)=7),0)))),0),"")</f>
        <v/>
      </c>
      <c r="U502" s="78" t="str">
        <f>IF(Ansøgning!U484="","",Ansøgning!U484)</f>
        <v/>
      </c>
      <c r="V502" s="119" t="str">
        <f t="shared" si="56"/>
        <v/>
      </c>
      <c r="W502" s="120" t="str">
        <f t="shared" si="57"/>
        <v/>
      </c>
      <c r="X502" s="42" t="str">
        <f t="shared" si="58"/>
        <v/>
      </c>
    </row>
    <row r="503" spans="1:24" x14ac:dyDescent="0.25">
      <c r="A503" s="13" t="str">
        <f t="shared" si="59"/>
        <v/>
      </c>
      <c r="B503" s="75" t="str">
        <f>IF(Ansøgning!B485="","",Ansøgning!B485)</f>
        <v/>
      </c>
      <c r="C503" s="75" t="str">
        <f>IF(Ansøgning!C485="","",Ansøgning!C485)</f>
        <v/>
      </c>
      <c r="D503" s="75" t="str">
        <f>IF(Ansøgning!D485="","",Ansøgning!D485)</f>
        <v/>
      </c>
      <c r="E503" s="76" t="str">
        <f>IF(Ansøgning!E485="","",Ansøgning!E485)</f>
        <v/>
      </c>
      <c r="F503" s="76" t="str">
        <f>IF(Ansøgning!F485="","",Ansøgning!F485)</f>
        <v/>
      </c>
      <c r="G503" s="33" t="str">
        <f>IF(OR(E503="",F503=""),"",NETWORKDAYS(E503,F503,Lister!$D$7:$D$13))</f>
        <v/>
      </c>
      <c r="H503" s="76" t="str">
        <f>IF(Ansøgning!H485="","",Ansøgning!H485)</f>
        <v/>
      </c>
      <c r="I503" s="32" t="str">
        <f t="shared" si="53"/>
        <v/>
      </c>
      <c r="J503" s="77" t="str">
        <f>IF(Ansøgning!J485="","",Ansøgning!J485)</f>
        <v/>
      </c>
      <c r="K503" s="77" t="str">
        <f>IF(Ansøgning!K485="","",Ansøgning!K485)</f>
        <v/>
      </c>
      <c r="L503" s="46" t="str">
        <f t="shared" si="54"/>
        <v/>
      </c>
      <c r="M503" s="78" t="str">
        <f>IF(Ansøgning!M485="","",Ansøgning!M485)</f>
        <v/>
      </c>
      <c r="N503" s="31" t="str">
        <f t="shared" si="55"/>
        <v/>
      </c>
      <c r="O503" s="78" t="str">
        <f>IF(Ansøgning!O485="","",Ansøgning!O485)</f>
        <v/>
      </c>
      <c r="P503" s="78" t="str">
        <f>IF(Ansøgning!P485="","",Ansøgning!P485)</f>
        <v/>
      </c>
      <c r="Q503" s="78" t="str">
        <f>IF(Ansøgning!Q485="","",Ansøgning!Q485)</f>
        <v/>
      </c>
      <c r="R503" s="78" t="str">
        <f>IF(Ansøgning!R485="","",Ansøgning!R485)</f>
        <v/>
      </c>
      <c r="S503" s="46" t="str">
        <f>IFERROR(MAX(IF(OR(O503="",P503=""),"",IF(AND(AND(MONTH(E503)&gt;=7,MONTH(E503)&lt;8),AND(MONTH(F503)&gt;=7,MONTH(F503)&lt;8)),(NETWORKDAYS(E503,F503,Lister!$D$7:$D$13)-O503)*N503/NETWORKDAYS(Lister!$D$19,Lister!$E$19,Lister!$D$7:$D$13),IF(AND(AND(MONTH(E503)&gt;=7,MONTH(E503)&lt;8),MONTH(F503)&gt;7),(NETWORKDAYS(E503,Lister!$E$19,Lister!$D$7:$D$13)-O503)*N503/NETWORKDAYS(Lister!$D$19,Lister!$E$19,Lister!$D$7:$D$13),IF(MONTH(E503)&gt;7,0)))),0),"")</f>
        <v/>
      </c>
      <c r="T503" s="46" t="str">
        <f>IFERROR(MAX(IF(OR(O503="",P503=""),"",IF(AND(AND(MONTH(E503)&gt;=8,MONTH(E503)&lt;9),AND(MONTH(F503)&gt;=8,MONTH(F503)&lt;9)),(NETWORKDAYS(E503,F503,Lister!$D$7:$D$13)-P503)*N503/NETWORKDAYS(Lister!$D$20,Lister!$E$20,Lister!$D$7:$D$13),IF(AND(MONTH(E503)=7,MONTH(F503)=8),(NETWORKDAYS(Lister!$D$20,F503,Lister!$D$7:$D$13)-P503)*N503/NETWORKDAYS(Lister!$D$20,Lister!$E$20,Lister!$D$7:$D$13),IF(AND(MONTH(E503)=7,MONTH(F503)=7),0)))),0),"")</f>
        <v/>
      </c>
      <c r="U503" s="78" t="str">
        <f>IF(Ansøgning!U485="","",Ansøgning!U485)</f>
        <v/>
      </c>
      <c r="V503" s="119" t="str">
        <f t="shared" si="56"/>
        <v/>
      </c>
      <c r="W503" s="120" t="str">
        <f t="shared" si="57"/>
        <v/>
      </c>
      <c r="X503" s="42" t="str">
        <f t="shared" si="58"/>
        <v/>
      </c>
    </row>
    <row r="504" spans="1:24" x14ac:dyDescent="0.25">
      <c r="A504" s="13" t="str">
        <f t="shared" si="59"/>
        <v/>
      </c>
      <c r="B504" s="75" t="str">
        <f>IF(Ansøgning!B486="","",Ansøgning!B486)</f>
        <v/>
      </c>
      <c r="C504" s="75" t="str">
        <f>IF(Ansøgning!C486="","",Ansøgning!C486)</f>
        <v/>
      </c>
      <c r="D504" s="75" t="str">
        <f>IF(Ansøgning!D486="","",Ansøgning!D486)</f>
        <v/>
      </c>
      <c r="E504" s="76" t="str">
        <f>IF(Ansøgning!E486="","",Ansøgning!E486)</f>
        <v/>
      </c>
      <c r="F504" s="76" t="str">
        <f>IF(Ansøgning!F486="","",Ansøgning!F486)</f>
        <v/>
      </c>
      <c r="G504" s="33" t="str">
        <f>IF(OR(E504="",F504=""),"",NETWORKDAYS(E504,F504,Lister!$D$7:$D$13))</f>
        <v/>
      </c>
      <c r="H504" s="76" t="str">
        <f>IF(Ansøgning!H486="","",Ansøgning!H486)</f>
        <v/>
      </c>
      <c r="I504" s="32" t="str">
        <f t="shared" si="53"/>
        <v/>
      </c>
      <c r="J504" s="77" t="str">
        <f>IF(Ansøgning!J486="","",Ansøgning!J486)</f>
        <v/>
      </c>
      <c r="K504" s="77" t="str">
        <f>IF(Ansøgning!K486="","",Ansøgning!K486)</f>
        <v/>
      </c>
      <c r="L504" s="46" t="str">
        <f t="shared" si="54"/>
        <v/>
      </c>
      <c r="M504" s="78" t="str">
        <f>IF(Ansøgning!M486="","",Ansøgning!M486)</f>
        <v/>
      </c>
      <c r="N504" s="31" t="str">
        <f t="shared" si="55"/>
        <v/>
      </c>
      <c r="O504" s="78" t="str">
        <f>IF(Ansøgning!O486="","",Ansøgning!O486)</f>
        <v/>
      </c>
      <c r="P504" s="78" t="str">
        <f>IF(Ansøgning!P486="","",Ansøgning!P486)</f>
        <v/>
      </c>
      <c r="Q504" s="78" t="str">
        <f>IF(Ansøgning!Q486="","",Ansøgning!Q486)</f>
        <v/>
      </c>
      <c r="R504" s="78" t="str">
        <f>IF(Ansøgning!R486="","",Ansøgning!R486)</f>
        <v/>
      </c>
      <c r="S504" s="46" t="str">
        <f>IFERROR(MAX(IF(OR(O504="",P504=""),"",IF(AND(AND(MONTH(E504)&gt;=7,MONTH(E504)&lt;8),AND(MONTH(F504)&gt;=7,MONTH(F504)&lt;8)),(NETWORKDAYS(E504,F504,Lister!$D$7:$D$13)-O504)*N504/NETWORKDAYS(Lister!$D$19,Lister!$E$19,Lister!$D$7:$D$13),IF(AND(AND(MONTH(E504)&gt;=7,MONTH(E504)&lt;8),MONTH(F504)&gt;7),(NETWORKDAYS(E504,Lister!$E$19,Lister!$D$7:$D$13)-O504)*N504/NETWORKDAYS(Lister!$D$19,Lister!$E$19,Lister!$D$7:$D$13),IF(MONTH(E504)&gt;7,0)))),0),"")</f>
        <v/>
      </c>
      <c r="T504" s="46" t="str">
        <f>IFERROR(MAX(IF(OR(O504="",P504=""),"",IF(AND(AND(MONTH(E504)&gt;=8,MONTH(E504)&lt;9),AND(MONTH(F504)&gt;=8,MONTH(F504)&lt;9)),(NETWORKDAYS(E504,F504,Lister!$D$7:$D$13)-P504)*N504/NETWORKDAYS(Lister!$D$20,Lister!$E$20,Lister!$D$7:$D$13),IF(AND(MONTH(E504)=7,MONTH(F504)=8),(NETWORKDAYS(Lister!$D$20,F504,Lister!$D$7:$D$13)-P504)*N504/NETWORKDAYS(Lister!$D$20,Lister!$E$20,Lister!$D$7:$D$13),IF(AND(MONTH(E504)=7,MONTH(F504)=7),0)))),0),"")</f>
        <v/>
      </c>
      <c r="U504" s="78" t="str">
        <f>IF(Ansøgning!U486="","",Ansøgning!U486)</f>
        <v/>
      </c>
      <c r="V504" s="119" t="str">
        <f t="shared" si="56"/>
        <v/>
      </c>
      <c r="W504" s="120" t="str">
        <f t="shared" si="57"/>
        <v/>
      </c>
      <c r="X504" s="42" t="str">
        <f t="shared" si="58"/>
        <v/>
      </c>
    </row>
    <row r="505" spans="1:24" x14ac:dyDescent="0.25">
      <c r="A505" s="13" t="str">
        <f t="shared" si="59"/>
        <v/>
      </c>
      <c r="B505" s="75" t="str">
        <f>IF(Ansøgning!B487="","",Ansøgning!B487)</f>
        <v/>
      </c>
      <c r="C505" s="75" t="str">
        <f>IF(Ansøgning!C487="","",Ansøgning!C487)</f>
        <v/>
      </c>
      <c r="D505" s="75" t="str">
        <f>IF(Ansøgning!D487="","",Ansøgning!D487)</f>
        <v/>
      </c>
      <c r="E505" s="76" t="str">
        <f>IF(Ansøgning!E487="","",Ansøgning!E487)</f>
        <v/>
      </c>
      <c r="F505" s="76" t="str">
        <f>IF(Ansøgning!F487="","",Ansøgning!F487)</f>
        <v/>
      </c>
      <c r="G505" s="33" t="str">
        <f>IF(OR(E505="",F505=""),"",NETWORKDAYS(E505,F505,Lister!$D$7:$D$13))</f>
        <v/>
      </c>
      <c r="H505" s="76" t="str">
        <f>IF(Ansøgning!H487="","",Ansøgning!H487)</f>
        <v/>
      </c>
      <c r="I505" s="32" t="str">
        <f t="shared" si="53"/>
        <v/>
      </c>
      <c r="J505" s="77" t="str">
        <f>IF(Ansøgning!J487="","",Ansøgning!J487)</f>
        <v/>
      </c>
      <c r="K505" s="77" t="str">
        <f>IF(Ansøgning!K487="","",Ansøgning!K487)</f>
        <v/>
      </c>
      <c r="L505" s="46" t="str">
        <f t="shared" si="54"/>
        <v/>
      </c>
      <c r="M505" s="78" t="str">
        <f>IF(Ansøgning!M487="","",Ansøgning!M487)</f>
        <v/>
      </c>
      <c r="N505" s="31" t="str">
        <f t="shared" si="55"/>
        <v/>
      </c>
      <c r="O505" s="78" t="str">
        <f>IF(Ansøgning!O487="","",Ansøgning!O487)</f>
        <v/>
      </c>
      <c r="P505" s="78" t="str">
        <f>IF(Ansøgning!P487="","",Ansøgning!P487)</f>
        <v/>
      </c>
      <c r="Q505" s="78" t="str">
        <f>IF(Ansøgning!Q487="","",Ansøgning!Q487)</f>
        <v/>
      </c>
      <c r="R505" s="78" t="str">
        <f>IF(Ansøgning!R487="","",Ansøgning!R487)</f>
        <v/>
      </c>
      <c r="S505" s="46" t="str">
        <f>IFERROR(MAX(IF(OR(O505="",P505=""),"",IF(AND(AND(MONTH(E505)&gt;=7,MONTH(E505)&lt;8),AND(MONTH(F505)&gt;=7,MONTH(F505)&lt;8)),(NETWORKDAYS(E505,F505,Lister!$D$7:$D$13)-O505)*N505/NETWORKDAYS(Lister!$D$19,Lister!$E$19,Lister!$D$7:$D$13),IF(AND(AND(MONTH(E505)&gt;=7,MONTH(E505)&lt;8),MONTH(F505)&gt;7),(NETWORKDAYS(E505,Lister!$E$19,Lister!$D$7:$D$13)-O505)*N505/NETWORKDAYS(Lister!$D$19,Lister!$E$19,Lister!$D$7:$D$13),IF(MONTH(E505)&gt;7,0)))),0),"")</f>
        <v/>
      </c>
      <c r="T505" s="46" t="str">
        <f>IFERROR(MAX(IF(OR(O505="",P505=""),"",IF(AND(AND(MONTH(E505)&gt;=8,MONTH(E505)&lt;9),AND(MONTH(F505)&gt;=8,MONTH(F505)&lt;9)),(NETWORKDAYS(E505,F505,Lister!$D$7:$D$13)-P505)*N505/NETWORKDAYS(Lister!$D$20,Lister!$E$20,Lister!$D$7:$D$13),IF(AND(MONTH(E505)=7,MONTH(F505)=8),(NETWORKDAYS(Lister!$D$20,F505,Lister!$D$7:$D$13)-P505)*N505/NETWORKDAYS(Lister!$D$20,Lister!$E$20,Lister!$D$7:$D$13),IF(AND(MONTH(E505)=7,MONTH(F505)=7),0)))),0),"")</f>
        <v/>
      </c>
      <c r="U505" s="78" t="str">
        <f>IF(Ansøgning!U487="","",Ansøgning!U487)</f>
        <v/>
      </c>
      <c r="V505" s="119" t="str">
        <f t="shared" si="56"/>
        <v/>
      </c>
      <c r="W505" s="120" t="str">
        <f t="shared" si="57"/>
        <v/>
      </c>
      <c r="X505" s="42" t="str">
        <f t="shared" si="58"/>
        <v/>
      </c>
    </row>
    <row r="506" spans="1:24" x14ac:dyDescent="0.25">
      <c r="A506" s="13" t="str">
        <f t="shared" si="59"/>
        <v/>
      </c>
      <c r="B506" s="75" t="str">
        <f>IF(Ansøgning!B488="","",Ansøgning!B488)</f>
        <v/>
      </c>
      <c r="C506" s="75" t="str">
        <f>IF(Ansøgning!C488="","",Ansøgning!C488)</f>
        <v/>
      </c>
      <c r="D506" s="75" t="str">
        <f>IF(Ansøgning!D488="","",Ansøgning!D488)</f>
        <v/>
      </c>
      <c r="E506" s="76" t="str">
        <f>IF(Ansøgning!E488="","",Ansøgning!E488)</f>
        <v/>
      </c>
      <c r="F506" s="76" t="str">
        <f>IF(Ansøgning!F488="","",Ansøgning!F488)</f>
        <v/>
      </c>
      <c r="G506" s="33" t="str">
        <f>IF(OR(E506="",F506=""),"",NETWORKDAYS(E506,F506,Lister!$D$7:$D$13))</f>
        <v/>
      </c>
      <c r="H506" s="76" t="str">
        <f>IF(Ansøgning!H488="","",Ansøgning!H488)</f>
        <v/>
      </c>
      <c r="I506" s="32" t="str">
        <f t="shared" si="53"/>
        <v/>
      </c>
      <c r="J506" s="77" t="str">
        <f>IF(Ansøgning!J488="","",Ansøgning!J488)</f>
        <v/>
      </c>
      <c r="K506" s="77" t="str">
        <f>IF(Ansøgning!K488="","",Ansøgning!K488)</f>
        <v/>
      </c>
      <c r="L506" s="46" t="str">
        <f t="shared" si="54"/>
        <v/>
      </c>
      <c r="M506" s="78" t="str">
        <f>IF(Ansøgning!M488="","",Ansøgning!M488)</f>
        <v/>
      </c>
      <c r="N506" s="31" t="str">
        <f t="shared" si="55"/>
        <v/>
      </c>
      <c r="O506" s="78" t="str">
        <f>IF(Ansøgning!O488="","",Ansøgning!O488)</f>
        <v/>
      </c>
      <c r="P506" s="78" t="str">
        <f>IF(Ansøgning!P488="","",Ansøgning!P488)</f>
        <v/>
      </c>
      <c r="Q506" s="78" t="str">
        <f>IF(Ansøgning!Q488="","",Ansøgning!Q488)</f>
        <v/>
      </c>
      <c r="R506" s="78" t="str">
        <f>IF(Ansøgning!R488="","",Ansøgning!R488)</f>
        <v/>
      </c>
      <c r="S506" s="46" t="str">
        <f>IFERROR(MAX(IF(OR(O506="",P506=""),"",IF(AND(AND(MONTH(E506)&gt;=7,MONTH(E506)&lt;8),AND(MONTH(F506)&gt;=7,MONTH(F506)&lt;8)),(NETWORKDAYS(E506,F506,Lister!$D$7:$D$13)-O506)*N506/NETWORKDAYS(Lister!$D$19,Lister!$E$19,Lister!$D$7:$D$13),IF(AND(AND(MONTH(E506)&gt;=7,MONTH(E506)&lt;8),MONTH(F506)&gt;7),(NETWORKDAYS(E506,Lister!$E$19,Lister!$D$7:$D$13)-O506)*N506/NETWORKDAYS(Lister!$D$19,Lister!$E$19,Lister!$D$7:$D$13),IF(MONTH(E506)&gt;7,0)))),0),"")</f>
        <v/>
      </c>
      <c r="T506" s="46" t="str">
        <f>IFERROR(MAX(IF(OR(O506="",P506=""),"",IF(AND(AND(MONTH(E506)&gt;=8,MONTH(E506)&lt;9),AND(MONTH(F506)&gt;=8,MONTH(F506)&lt;9)),(NETWORKDAYS(E506,F506,Lister!$D$7:$D$13)-P506)*N506/NETWORKDAYS(Lister!$D$20,Lister!$E$20,Lister!$D$7:$D$13),IF(AND(MONTH(E506)=7,MONTH(F506)=8),(NETWORKDAYS(Lister!$D$20,F506,Lister!$D$7:$D$13)-P506)*N506/NETWORKDAYS(Lister!$D$20,Lister!$E$20,Lister!$D$7:$D$13),IF(AND(MONTH(E506)=7,MONTH(F506)=7),0)))),0),"")</f>
        <v/>
      </c>
      <c r="U506" s="78" t="str">
        <f>IF(Ansøgning!U488="","",Ansøgning!U488)</f>
        <v/>
      </c>
      <c r="V506" s="119" t="str">
        <f t="shared" si="56"/>
        <v/>
      </c>
      <c r="W506" s="120" t="str">
        <f t="shared" si="57"/>
        <v/>
      </c>
      <c r="X506" s="42" t="str">
        <f t="shared" si="58"/>
        <v/>
      </c>
    </row>
    <row r="507" spans="1:24" x14ac:dyDescent="0.25">
      <c r="A507" s="13" t="str">
        <f t="shared" si="59"/>
        <v/>
      </c>
      <c r="B507" s="75" t="str">
        <f>IF(Ansøgning!B489="","",Ansøgning!B489)</f>
        <v/>
      </c>
      <c r="C507" s="75" t="str">
        <f>IF(Ansøgning!C489="","",Ansøgning!C489)</f>
        <v/>
      </c>
      <c r="D507" s="75" t="str">
        <f>IF(Ansøgning!D489="","",Ansøgning!D489)</f>
        <v/>
      </c>
      <c r="E507" s="76" t="str">
        <f>IF(Ansøgning!E489="","",Ansøgning!E489)</f>
        <v/>
      </c>
      <c r="F507" s="76" t="str">
        <f>IF(Ansøgning!F489="","",Ansøgning!F489)</f>
        <v/>
      </c>
      <c r="G507" s="33" t="str">
        <f>IF(OR(E507="",F507=""),"",NETWORKDAYS(E507,F507,Lister!$D$7:$D$13))</f>
        <v/>
      </c>
      <c r="H507" s="76" t="str">
        <f>IF(Ansøgning!H489="","",Ansøgning!H489)</f>
        <v/>
      </c>
      <c r="I507" s="32" t="str">
        <f t="shared" si="53"/>
        <v/>
      </c>
      <c r="J507" s="77" t="str">
        <f>IF(Ansøgning!J489="","",Ansøgning!J489)</f>
        <v/>
      </c>
      <c r="K507" s="77" t="str">
        <f>IF(Ansøgning!K489="","",Ansøgning!K489)</f>
        <v/>
      </c>
      <c r="L507" s="46" t="str">
        <f t="shared" si="54"/>
        <v/>
      </c>
      <c r="M507" s="78" t="str">
        <f>IF(Ansøgning!M489="","",Ansøgning!M489)</f>
        <v/>
      </c>
      <c r="N507" s="31" t="str">
        <f t="shared" si="55"/>
        <v/>
      </c>
      <c r="O507" s="78" t="str">
        <f>IF(Ansøgning!O489="","",Ansøgning!O489)</f>
        <v/>
      </c>
      <c r="P507" s="78" t="str">
        <f>IF(Ansøgning!P489="","",Ansøgning!P489)</f>
        <v/>
      </c>
      <c r="Q507" s="78" t="str">
        <f>IF(Ansøgning!Q489="","",Ansøgning!Q489)</f>
        <v/>
      </c>
      <c r="R507" s="78" t="str">
        <f>IF(Ansøgning!R489="","",Ansøgning!R489)</f>
        <v/>
      </c>
      <c r="S507" s="46" t="str">
        <f>IFERROR(MAX(IF(OR(O507="",P507=""),"",IF(AND(AND(MONTH(E507)&gt;=7,MONTH(E507)&lt;8),AND(MONTH(F507)&gt;=7,MONTH(F507)&lt;8)),(NETWORKDAYS(E507,F507,Lister!$D$7:$D$13)-O507)*N507/NETWORKDAYS(Lister!$D$19,Lister!$E$19,Lister!$D$7:$D$13),IF(AND(AND(MONTH(E507)&gt;=7,MONTH(E507)&lt;8),MONTH(F507)&gt;7),(NETWORKDAYS(E507,Lister!$E$19,Lister!$D$7:$D$13)-O507)*N507/NETWORKDAYS(Lister!$D$19,Lister!$E$19,Lister!$D$7:$D$13),IF(MONTH(E507)&gt;7,0)))),0),"")</f>
        <v/>
      </c>
      <c r="T507" s="46" t="str">
        <f>IFERROR(MAX(IF(OR(O507="",P507=""),"",IF(AND(AND(MONTH(E507)&gt;=8,MONTH(E507)&lt;9),AND(MONTH(F507)&gt;=8,MONTH(F507)&lt;9)),(NETWORKDAYS(E507,F507,Lister!$D$7:$D$13)-P507)*N507/NETWORKDAYS(Lister!$D$20,Lister!$E$20,Lister!$D$7:$D$13),IF(AND(MONTH(E507)=7,MONTH(F507)=8),(NETWORKDAYS(Lister!$D$20,F507,Lister!$D$7:$D$13)-P507)*N507/NETWORKDAYS(Lister!$D$20,Lister!$E$20,Lister!$D$7:$D$13),IF(AND(MONTH(E507)=7,MONTH(F507)=7),0)))),0),"")</f>
        <v/>
      </c>
      <c r="U507" s="78" t="str">
        <f>IF(Ansøgning!U489="","",Ansøgning!U489)</f>
        <v/>
      </c>
      <c r="V507" s="119" t="str">
        <f t="shared" si="56"/>
        <v/>
      </c>
      <c r="W507" s="120" t="str">
        <f t="shared" si="57"/>
        <v/>
      </c>
      <c r="X507" s="42" t="str">
        <f t="shared" si="58"/>
        <v/>
      </c>
    </row>
    <row r="508" spans="1:24" x14ac:dyDescent="0.25">
      <c r="A508" s="13" t="str">
        <f t="shared" si="59"/>
        <v/>
      </c>
      <c r="B508" s="75" t="str">
        <f>IF(Ansøgning!B490="","",Ansøgning!B490)</f>
        <v/>
      </c>
      <c r="C508" s="75" t="str">
        <f>IF(Ansøgning!C490="","",Ansøgning!C490)</f>
        <v/>
      </c>
      <c r="D508" s="75" t="str">
        <f>IF(Ansøgning!D490="","",Ansøgning!D490)</f>
        <v/>
      </c>
      <c r="E508" s="76" t="str">
        <f>IF(Ansøgning!E490="","",Ansøgning!E490)</f>
        <v/>
      </c>
      <c r="F508" s="76" t="str">
        <f>IF(Ansøgning!F490="","",Ansøgning!F490)</f>
        <v/>
      </c>
      <c r="G508" s="33" t="str">
        <f>IF(OR(E508="",F508=""),"",NETWORKDAYS(E508,F508,Lister!$D$7:$D$13))</f>
        <v/>
      </c>
      <c r="H508" s="76" t="str">
        <f>IF(Ansøgning!H490="","",Ansøgning!H490)</f>
        <v/>
      </c>
      <c r="I508" s="32" t="str">
        <f t="shared" si="53"/>
        <v/>
      </c>
      <c r="J508" s="77" t="str">
        <f>IF(Ansøgning!J490="","",Ansøgning!J490)</f>
        <v/>
      </c>
      <c r="K508" s="77" t="str">
        <f>IF(Ansøgning!K490="","",Ansøgning!K490)</f>
        <v/>
      </c>
      <c r="L508" s="46" t="str">
        <f t="shared" si="54"/>
        <v/>
      </c>
      <c r="M508" s="78" t="str">
        <f>IF(Ansøgning!M490="","",Ansøgning!M490)</f>
        <v/>
      </c>
      <c r="N508" s="31" t="str">
        <f t="shared" si="55"/>
        <v/>
      </c>
      <c r="O508" s="78" t="str">
        <f>IF(Ansøgning!O490="","",Ansøgning!O490)</f>
        <v/>
      </c>
      <c r="P508" s="78" t="str">
        <f>IF(Ansøgning!P490="","",Ansøgning!P490)</f>
        <v/>
      </c>
      <c r="Q508" s="78" t="str">
        <f>IF(Ansøgning!Q490="","",Ansøgning!Q490)</f>
        <v/>
      </c>
      <c r="R508" s="78" t="str">
        <f>IF(Ansøgning!R490="","",Ansøgning!R490)</f>
        <v/>
      </c>
      <c r="S508" s="46" t="str">
        <f>IFERROR(MAX(IF(OR(O508="",P508=""),"",IF(AND(AND(MONTH(E508)&gt;=7,MONTH(E508)&lt;8),AND(MONTH(F508)&gt;=7,MONTH(F508)&lt;8)),(NETWORKDAYS(E508,F508,Lister!$D$7:$D$13)-O508)*N508/NETWORKDAYS(Lister!$D$19,Lister!$E$19,Lister!$D$7:$D$13),IF(AND(AND(MONTH(E508)&gt;=7,MONTH(E508)&lt;8),MONTH(F508)&gt;7),(NETWORKDAYS(E508,Lister!$E$19,Lister!$D$7:$D$13)-O508)*N508/NETWORKDAYS(Lister!$D$19,Lister!$E$19,Lister!$D$7:$D$13),IF(MONTH(E508)&gt;7,0)))),0),"")</f>
        <v/>
      </c>
      <c r="T508" s="46" t="str">
        <f>IFERROR(MAX(IF(OR(O508="",P508=""),"",IF(AND(AND(MONTH(E508)&gt;=8,MONTH(E508)&lt;9),AND(MONTH(F508)&gt;=8,MONTH(F508)&lt;9)),(NETWORKDAYS(E508,F508,Lister!$D$7:$D$13)-P508)*N508/NETWORKDAYS(Lister!$D$20,Lister!$E$20,Lister!$D$7:$D$13),IF(AND(MONTH(E508)=7,MONTH(F508)=8),(NETWORKDAYS(Lister!$D$20,F508,Lister!$D$7:$D$13)-P508)*N508/NETWORKDAYS(Lister!$D$20,Lister!$E$20,Lister!$D$7:$D$13),IF(AND(MONTH(E508)=7,MONTH(F508)=7),0)))),0),"")</f>
        <v/>
      </c>
      <c r="U508" s="78" t="str">
        <f>IF(Ansøgning!U490="","",Ansøgning!U490)</f>
        <v/>
      </c>
      <c r="V508" s="119" t="str">
        <f t="shared" si="56"/>
        <v/>
      </c>
      <c r="W508" s="120" t="str">
        <f t="shared" si="57"/>
        <v/>
      </c>
      <c r="X508" s="42" t="str">
        <f t="shared" si="58"/>
        <v/>
      </c>
    </row>
    <row r="509" spans="1:24" x14ac:dyDescent="0.25">
      <c r="A509" s="13" t="str">
        <f t="shared" si="59"/>
        <v/>
      </c>
      <c r="B509" s="75" t="str">
        <f>IF(Ansøgning!B491="","",Ansøgning!B491)</f>
        <v/>
      </c>
      <c r="C509" s="75" t="str">
        <f>IF(Ansøgning!C491="","",Ansøgning!C491)</f>
        <v/>
      </c>
      <c r="D509" s="75" t="str">
        <f>IF(Ansøgning!D491="","",Ansøgning!D491)</f>
        <v/>
      </c>
      <c r="E509" s="76" t="str">
        <f>IF(Ansøgning!E491="","",Ansøgning!E491)</f>
        <v/>
      </c>
      <c r="F509" s="76" t="str">
        <f>IF(Ansøgning!F491="","",Ansøgning!F491)</f>
        <v/>
      </c>
      <c r="G509" s="33" t="str">
        <f>IF(OR(E509="",F509=""),"",NETWORKDAYS(E509,F509,Lister!$D$7:$D$13))</f>
        <v/>
      </c>
      <c r="H509" s="76" t="str">
        <f>IF(Ansøgning!H491="","",Ansøgning!H491)</f>
        <v/>
      </c>
      <c r="I509" s="32" t="str">
        <f t="shared" si="53"/>
        <v/>
      </c>
      <c r="J509" s="77" t="str">
        <f>IF(Ansøgning!J491="","",Ansøgning!J491)</f>
        <v/>
      </c>
      <c r="K509" s="77" t="str">
        <f>IF(Ansøgning!K491="","",Ansøgning!K491)</f>
        <v/>
      </c>
      <c r="L509" s="46" t="str">
        <f t="shared" si="54"/>
        <v/>
      </c>
      <c r="M509" s="78" t="str">
        <f>IF(Ansøgning!M491="","",Ansøgning!M491)</f>
        <v/>
      </c>
      <c r="N509" s="31" t="str">
        <f t="shared" si="55"/>
        <v/>
      </c>
      <c r="O509" s="78" t="str">
        <f>IF(Ansøgning!O491="","",Ansøgning!O491)</f>
        <v/>
      </c>
      <c r="P509" s="78" t="str">
        <f>IF(Ansøgning!P491="","",Ansøgning!P491)</f>
        <v/>
      </c>
      <c r="Q509" s="78" t="str">
        <f>IF(Ansøgning!Q491="","",Ansøgning!Q491)</f>
        <v/>
      </c>
      <c r="R509" s="78" t="str">
        <f>IF(Ansøgning!R491="","",Ansøgning!R491)</f>
        <v/>
      </c>
      <c r="S509" s="46" t="str">
        <f>IFERROR(MAX(IF(OR(O509="",P509=""),"",IF(AND(AND(MONTH(E509)&gt;=7,MONTH(E509)&lt;8),AND(MONTH(F509)&gt;=7,MONTH(F509)&lt;8)),(NETWORKDAYS(E509,F509,Lister!$D$7:$D$13)-O509)*N509/NETWORKDAYS(Lister!$D$19,Lister!$E$19,Lister!$D$7:$D$13),IF(AND(AND(MONTH(E509)&gt;=7,MONTH(E509)&lt;8),MONTH(F509)&gt;7),(NETWORKDAYS(E509,Lister!$E$19,Lister!$D$7:$D$13)-O509)*N509/NETWORKDAYS(Lister!$D$19,Lister!$E$19,Lister!$D$7:$D$13),IF(MONTH(E509)&gt;7,0)))),0),"")</f>
        <v/>
      </c>
      <c r="T509" s="46" t="str">
        <f>IFERROR(MAX(IF(OR(O509="",P509=""),"",IF(AND(AND(MONTH(E509)&gt;=8,MONTH(E509)&lt;9),AND(MONTH(F509)&gt;=8,MONTH(F509)&lt;9)),(NETWORKDAYS(E509,F509,Lister!$D$7:$D$13)-P509)*N509/NETWORKDAYS(Lister!$D$20,Lister!$E$20,Lister!$D$7:$D$13),IF(AND(MONTH(E509)=7,MONTH(F509)=8),(NETWORKDAYS(Lister!$D$20,F509,Lister!$D$7:$D$13)-P509)*N509/NETWORKDAYS(Lister!$D$20,Lister!$E$20,Lister!$D$7:$D$13),IF(AND(MONTH(E509)=7,MONTH(F509)=7),0)))),0),"")</f>
        <v/>
      </c>
      <c r="U509" s="78" t="str">
        <f>IF(Ansøgning!U491="","",Ansøgning!U491)</f>
        <v/>
      </c>
      <c r="V509" s="119" t="str">
        <f t="shared" si="56"/>
        <v/>
      </c>
      <c r="W509" s="120" t="str">
        <f t="shared" si="57"/>
        <v/>
      </c>
      <c r="X509" s="42" t="str">
        <f t="shared" si="58"/>
        <v/>
      </c>
    </row>
    <row r="510" spans="1:24" x14ac:dyDescent="0.25">
      <c r="A510" s="13" t="str">
        <f t="shared" si="59"/>
        <v/>
      </c>
      <c r="B510" s="75" t="str">
        <f>IF(Ansøgning!B492="","",Ansøgning!B492)</f>
        <v/>
      </c>
      <c r="C510" s="75" t="str">
        <f>IF(Ansøgning!C492="","",Ansøgning!C492)</f>
        <v/>
      </c>
      <c r="D510" s="75" t="str">
        <f>IF(Ansøgning!D492="","",Ansøgning!D492)</f>
        <v/>
      </c>
      <c r="E510" s="76" t="str">
        <f>IF(Ansøgning!E492="","",Ansøgning!E492)</f>
        <v/>
      </c>
      <c r="F510" s="76" t="str">
        <f>IF(Ansøgning!F492="","",Ansøgning!F492)</f>
        <v/>
      </c>
      <c r="G510" s="33" t="str">
        <f>IF(OR(E510="",F510=""),"",NETWORKDAYS(E510,F510,Lister!$D$7:$D$13))</f>
        <v/>
      </c>
      <c r="H510" s="76" t="str">
        <f>IF(Ansøgning!H492="","",Ansøgning!H492)</f>
        <v/>
      </c>
      <c r="I510" s="32" t="str">
        <f t="shared" si="53"/>
        <v/>
      </c>
      <c r="J510" s="77" t="str">
        <f>IF(Ansøgning!J492="","",Ansøgning!J492)</f>
        <v/>
      </c>
      <c r="K510" s="77" t="str">
        <f>IF(Ansøgning!K492="","",Ansøgning!K492)</f>
        <v/>
      </c>
      <c r="L510" s="46" t="str">
        <f t="shared" si="54"/>
        <v/>
      </c>
      <c r="M510" s="78" t="str">
        <f>IF(Ansøgning!M492="","",Ansøgning!M492)</f>
        <v/>
      </c>
      <c r="N510" s="31" t="str">
        <f t="shared" si="55"/>
        <v/>
      </c>
      <c r="O510" s="78" t="str">
        <f>IF(Ansøgning!O492="","",Ansøgning!O492)</f>
        <v/>
      </c>
      <c r="P510" s="78" t="str">
        <f>IF(Ansøgning!P492="","",Ansøgning!P492)</f>
        <v/>
      </c>
      <c r="Q510" s="78" t="str">
        <f>IF(Ansøgning!Q492="","",Ansøgning!Q492)</f>
        <v/>
      </c>
      <c r="R510" s="78" t="str">
        <f>IF(Ansøgning!R492="","",Ansøgning!R492)</f>
        <v/>
      </c>
      <c r="S510" s="46" t="str">
        <f>IFERROR(MAX(IF(OR(O510="",P510=""),"",IF(AND(AND(MONTH(E510)&gt;=7,MONTH(E510)&lt;8),AND(MONTH(F510)&gt;=7,MONTH(F510)&lt;8)),(NETWORKDAYS(E510,F510,Lister!$D$7:$D$13)-O510)*N510/NETWORKDAYS(Lister!$D$19,Lister!$E$19,Lister!$D$7:$D$13),IF(AND(AND(MONTH(E510)&gt;=7,MONTH(E510)&lt;8),MONTH(F510)&gt;7),(NETWORKDAYS(E510,Lister!$E$19,Lister!$D$7:$D$13)-O510)*N510/NETWORKDAYS(Lister!$D$19,Lister!$E$19,Lister!$D$7:$D$13),IF(MONTH(E510)&gt;7,0)))),0),"")</f>
        <v/>
      </c>
      <c r="T510" s="46" t="str">
        <f>IFERROR(MAX(IF(OR(O510="",P510=""),"",IF(AND(AND(MONTH(E510)&gt;=8,MONTH(E510)&lt;9),AND(MONTH(F510)&gt;=8,MONTH(F510)&lt;9)),(NETWORKDAYS(E510,F510,Lister!$D$7:$D$13)-P510)*N510/NETWORKDAYS(Lister!$D$20,Lister!$E$20,Lister!$D$7:$D$13),IF(AND(MONTH(E510)=7,MONTH(F510)=8),(NETWORKDAYS(Lister!$D$20,F510,Lister!$D$7:$D$13)-P510)*N510/NETWORKDAYS(Lister!$D$20,Lister!$E$20,Lister!$D$7:$D$13),IF(AND(MONTH(E510)=7,MONTH(F510)=7),0)))),0),"")</f>
        <v/>
      </c>
      <c r="U510" s="78" t="str">
        <f>IF(Ansøgning!U492="","",Ansøgning!U492)</f>
        <v/>
      </c>
      <c r="V510" s="119" t="str">
        <f t="shared" si="56"/>
        <v/>
      </c>
      <c r="W510" s="120" t="str">
        <f t="shared" si="57"/>
        <v/>
      </c>
      <c r="X510" s="42" t="str">
        <f t="shared" si="58"/>
        <v/>
      </c>
    </row>
    <row r="511" spans="1:24" x14ac:dyDescent="0.25">
      <c r="A511" s="13" t="str">
        <f t="shared" si="59"/>
        <v/>
      </c>
      <c r="B511" s="75" t="str">
        <f>IF(Ansøgning!B493="","",Ansøgning!B493)</f>
        <v/>
      </c>
      <c r="C511" s="75" t="str">
        <f>IF(Ansøgning!C493="","",Ansøgning!C493)</f>
        <v/>
      </c>
      <c r="D511" s="75" t="str">
        <f>IF(Ansøgning!D493="","",Ansøgning!D493)</f>
        <v/>
      </c>
      <c r="E511" s="76" t="str">
        <f>IF(Ansøgning!E493="","",Ansøgning!E493)</f>
        <v/>
      </c>
      <c r="F511" s="76" t="str">
        <f>IF(Ansøgning!F493="","",Ansøgning!F493)</f>
        <v/>
      </c>
      <c r="G511" s="33" t="str">
        <f>IF(OR(E511="",F511=""),"",NETWORKDAYS(E511,F511,Lister!$D$7:$D$13))</f>
        <v/>
      </c>
      <c r="H511" s="76" t="str">
        <f>IF(Ansøgning!H493="","",Ansøgning!H493)</f>
        <v/>
      </c>
      <c r="I511" s="32" t="str">
        <f t="shared" si="53"/>
        <v/>
      </c>
      <c r="J511" s="77" t="str">
        <f>IF(Ansøgning!J493="","",Ansøgning!J493)</f>
        <v/>
      </c>
      <c r="K511" s="77" t="str">
        <f>IF(Ansøgning!K493="","",Ansøgning!K493)</f>
        <v/>
      </c>
      <c r="L511" s="46" t="str">
        <f t="shared" si="54"/>
        <v/>
      </c>
      <c r="M511" s="78" t="str">
        <f>IF(Ansøgning!M493="","",Ansøgning!M493)</f>
        <v/>
      </c>
      <c r="N511" s="31" t="str">
        <f t="shared" si="55"/>
        <v/>
      </c>
      <c r="O511" s="78" t="str">
        <f>IF(Ansøgning!O493="","",Ansøgning!O493)</f>
        <v/>
      </c>
      <c r="P511" s="78" t="str">
        <f>IF(Ansøgning!P493="","",Ansøgning!P493)</f>
        <v/>
      </c>
      <c r="Q511" s="78" t="str">
        <f>IF(Ansøgning!Q493="","",Ansøgning!Q493)</f>
        <v/>
      </c>
      <c r="R511" s="78" t="str">
        <f>IF(Ansøgning!R493="","",Ansøgning!R493)</f>
        <v/>
      </c>
      <c r="S511" s="46" t="str">
        <f>IFERROR(MAX(IF(OR(O511="",P511=""),"",IF(AND(AND(MONTH(E511)&gt;=7,MONTH(E511)&lt;8),AND(MONTH(F511)&gt;=7,MONTH(F511)&lt;8)),(NETWORKDAYS(E511,F511,Lister!$D$7:$D$13)-O511)*N511/NETWORKDAYS(Lister!$D$19,Lister!$E$19,Lister!$D$7:$D$13),IF(AND(AND(MONTH(E511)&gt;=7,MONTH(E511)&lt;8),MONTH(F511)&gt;7),(NETWORKDAYS(E511,Lister!$E$19,Lister!$D$7:$D$13)-O511)*N511/NETWORKDAYS(Lister!$D$19,Lister!$E$19,Lister!$D$7:$D$13),IF(MONTH(E511)&gt;7,0)))),0),"")</f>
        <v/>
      </c>
      <c r="T511" s="46" t="str">
        <f>IFERROR(MAX(IF(OR(O511="",P511=""),"",IF(AND(AND(MONTH(E511)&gt;=8,MONTH(E511)&lt;9),AND(MONTH(F511)&gt;=8,MONTH(F511)&lt;9)),(NETWORKDAYS(E511,F511,Lister!$D$7:$D$13)-P511)*N511/NETWORKDAYS(Lister!$D$20,Lister!$E$20,Lister!$D$7:$D$13),IF(AND(MONTH(E511)=7,MONTH(F511)=8),(NETWORKDAYS(Lister!$D$20,F511,Lister!$D$7:$D$13)-P511)*N511/NETWORKDAYS(Lister!$D$20,Lister!$E$20,Lister!$D$7:$D$13),IF(AND(MONTH(E511)=7,MONTH(F511)=7),0)))),0),"")</f>
        <v/>
      </c>
      <c r="U511" s="78" t="str">
        <f>IF(Ansøgning!U493="","",Ansøgning!U493)</f>
        <v/>
      </c>
      <c r="V511" s="119" t="str">
        <f t="shared" si="56"/>
        <v/>
      </c>
      <c r="W511" s="120" t="str">
        <f t="shared" si="57"/>
        <v/>
      </c>
      <c r="X511" s="42" t="str">
        <f t="shared" si="58"/>
        <v/>
      </c>
    </row>
    <row r="512" spans="1:24" x14ac:dyDescent="0.25">
      <c r="A512" s="13" t="str">
        <f t="shared" si="59"/>
        <v/>
      </c>
      <c r="B512" s="75" t="str">
        <f>IF(Ansøgning!B494="","",Ansøgning!B494)</f>
        <v/>
      </c>
      <c r="C512" s="75" t="str">
        <f>IF(Ansøgning!C494="","",Ansøgning!C494)</f>
        <v/>
      </c>
      <c r="D512" s="75" t="str">
        <f>IF(Ansøgning!D494="","",Ansøgning!D494)</f>
        <v/>
      </c>
      <c r="E512" s="76" t="str">
        <f>IF(Ansøgning!E494="","",Ansøgning!E494)</f>
        <v/>
      </c>
      <c r="F512" s="76" t="str">
        <f>IF(Ansøgning!F494="","",Ansøgning!F494)</f>
        <v/>
      </c>
      <c r="G512" s="33" t="str">
        <f>IF(OR(E512="",F512=""),"",NETWORKDAYS(E512,F512,Lister!$D$7:$D$13))</f>
        <v/>
      </c>
      <c r="H512" s="76" t="str">
        <f>IF(Ansøgning!H494="","",Ansøgning!H494)</f>
        <v/>
      </c>
      <c r="I512" s="32" t="str">
        <f t="shared" si="53"/>
        <v/>
      </c>
      <c r="J512" s="77" t="str">
        <f>IF(Ansøgning!J494="","",Ansøgning!J494)</f>
        <v/>
      </c>
      <c r="K512" s="77" t="str">
        <f>IF(Ansøgning!K494="","",Ansøgning!K494)</f>
        <v/>
      </c>
      <c r="L512" s="46" t="str">
        <f t="shared" si="54"/>
        <v/>
      </c>
      <c r="M512" s="78" t="str">
        <f>IF(Ansøgning!M494="","",Ansøgning!M494)</f>
        <v/>
      </c>
      <c r="N512" s="31" t="str">
        <f t="shared" si="55"/>
        <v/>
      </c>
      <c r="O512" s="78" t="str">
        <f>IF(Ansøgning!O494="","",Ansøgning!O494)</f>
        <v/>
      </c>
      <c r="P512" s="78" t="str">
        <f>IF(Ansøgning!P494="","",Ansøgning!P494)</f>
        <v/>
      </c>
      <c r="Q512" s="78" t="str">
        <f>IF(Ansøgning!Q494="","",Ansøgning!Q494)</f>
        <v/>
      </c>
      <c r="R512" s="78" t="str">
        <f>IF(Ansøgning!R494="","",Ansøgning!R494)</f>
        <v/>
      </c>
      <c r="S512" s="46" t="str">
        <f>IFERROR(MAX(IF(OR(O512="",P512=""),"",IF(AND(AND(MONTH(E512)&gt;=7,MONTH(E512)&lt;8),AND(MONTH(F512)&gt;=7,MONTH(F512)&lt;8)),(NETWORKDAYS(E512,F512,Lister!$D$7:$D$13)-O512)*N512/NETWORKDAYS(Lister!$D$19,Lister!$E$19,Lister!$D$7:$D$13),IF(AND(AND(MONTH(E512)&gt;=7,MONTH(E512)&lt;8),MONTH(F512)&gt;7),(NETWORKDAYS(E512,Lister!$E$19,Lister!$D$7:$D$13)-O512)*N512/NETWORKDAYS(Lister!$D$19,Lister!$E$19,Lister!$D$7:$D$13),IF(MONTH(E512)&gt;7,0)))),0),"")</f>
        <v/>
      </c>
      <c r="T512" s="46" t="str">
        <f>IFERROR(MAX(IF(OR(O512="",P512=""),"",IF(AND(AND(MONTH(E512)&gt;=8,MONTH(E512)&lt;9),AND(MONTH(F512)&gt;=8,MONTH(F512)&lt;9)),(NETWORKDAYS(E512,F512,Lister!$D$7:$D$13)-P512)*N512/NETWORKDAYS(Lister!$D$20,Lister!$E$20,Lister!$D$7:$D$13),IF(AND(MONTH(E512)=7,MONTH(F512)=8),(NETWORKDAYS(Lister!$D$20,F512,Lister!$D$7:$D$13)-P512)*N512/NETWORKDAYS(Lister!$D$20,Lister!$E$20,Lister!$D$7:$D$13),IF(AND(MONTH(E512)=7,MONTH(F512)=7),0)))),0),"")</f>
        <v/>
      </c>
      <c r="U512" s="78" t="str">
        <f>IF(Ansøgning!U494="","",Ansøgning!U494)</f>
        <v/>
      </c>
      <c r="V512" s="119" t="str">
        <f t="shared" si="56"/>
        <v/>
      </c>
      <c r="W512" s="120" t="str">
        <f t="shared" si="57"/>
        <v/>
      </c>
      <c r="X512" s="42" t="str">
        <f t="shared" si="58"/>
        <v/>
      </c>
    </row>
    <row r="513" spans="1:24" x14ac:dyDescent="0.25">
      <c r="A513" s="13" t="str">
        <f t="shared" si="59"/>
        <v/>
      </c>
      <c r="B513" s="75" t="str">
        <f>IF(Ansøgning!B495="","",Ansøgning!B495)</f>
        <v/>
      </c>
      <c r="C513" s="75" t="str">
        <f>IF(Ansøgning!C495="","",Ansøgning!C495)</f>
        <v/>
      </c>
      <c r="D513" s="75" t="str">
        <f>IF(Ansøgning!D495="","",Ansøgning!D495)</f>
        <v/>
      </c>
      <c r="E513" s="76" t="str">
        <f>IF(Ansøgning!E495="","",Ansøgning!E495)</f>
        <v/>
      </c>
      <c r="F513" s="76" t="str">
        <f>IF(Ansøgning!F495="","",Ansøgning!F495)</f>
        <v/>
      </c>
      <c r="G513" s="33" t="str">
        <f>IF(OR(E513="",F513=""),"",NETWORKDAYS(E513,F513,Lister!$D$7:$D$13))</f>
        <v/>
      </c>
      <c r="H513" s="76" t="str">
        <f>IF(Ansøgning!H495="","",Ansøgning!H495)</f>
        <v/>
      </c>
      <c r="I513" s="32" t="str">
        <f t="shared" si="53"/>
        <v/>
      </c>
      <c r="J513" s="77" t="str">
        <f>IF(Ansøgning!J495="","",Ansøgning!J495)</f>
        <v/>
      </c>
      <c r="K513" s="77" t="str">
        <f>IF(Ansøgning!K495="","",Ansøgning!K495)</f>
        <v/>
      </c>
      <c r="L513" s="46" t="str">
        <f t="shared" si="54"/>
        <v/>
      </c>
      <c r="M513" s="78" t="str">
        <f>IF(Ansøgning!M495="","",Ansøgning!M495)</f>
        <v/>
      </c>
      <c r="N513" s="31" t="str">
        <f t="shared" si="55"/>
        <v/>
      </c>
      <c r="O513" s="78" t="str">
        <f>IF(Ansøgning!O495="","",Ansøgning!O495)</f>
        <v/>
      </c>
      <c r="P513" s="78" t="str">
        <f>IF(Ansøgning!P495="","",Ansøgning!P495)</f>
        <v/>
      </c>
      <c r="Q513" s="78" t="str">
        <f>IF(Ansøgning!Q495="","",Ansøgning!Q495)</f>
        <v/>
      </c>
      <c r="R513" s="78" t="str">
        <f>IF(Ansøgning!R495="","",Ansøgning!R495)</f>
        <v/>
      </c>
      <c r="S513" s="46" t="str">
        <f>IFERROR(MAX(IF(OR(O513="",P513=""),"",IF(AND(AND(MONTH(E513)&gt;=7,MONTH(E513)&lt;8),AND(MONTH(F513)&gt;=7,MONTH(F513)&lt;8)),(NETWORKDAYS(E513,F513,Lister!$D$7:$D$13)-O513)*N513/NETWORKDAYS(Lister!$D$19,Lister!$E$19,Lister!$D$7:$D$13),IF(AND(AND(MONTH(E513)&gt;=7,MONTH(E513)&lt;8),MONTH(F513)&gt;7),(NETWORKDAYS(E513,Lister!$E$19,Lister!$D$7:$D$13)-O513)*N513/NETWORKDAYS(Lister!$D$19,Lister!$E$19,Lister!$D$7:$D$13),IF(MONTH(E513)&gt;7,0)))),0),"")</f>
        <v/>
      </c>
      <c r="T513" s="46" t="str">
        <f>IFERROR(MAX(IF(OR(O513="",P513=""),"",IF(AND(AND(MONTH(E513)&gt;=8,MONTH(E513)&lt;9),AND(MONTH(F513)&gt;=8,MONTH(F513)&lt;9)),(NETWORKDAYS(E513,F513,Lister!$D$7:$D$13)-P513)*N513/NETWORKDAYS(Lister!$D$20,Lister!$E$20,Lister!$D$7:$D$13),IF(AND(MONTH(E513)=7,MONTH(F513)=8),(NETWORKDAYS(Lister!$D$20,F513,Lister!$D$7:$D$13)-P513)*N513/NETWORKDAYS(Lister!$D$20,Lister!$E$20,Lister!$D$7:$D$13),IF(AND(MONTH(E513)=7,MONTH(F513)=7),0)))),0),"")</f>
        <v/>
      </c>
      <c r="U513" s="78" t="str">
        <f>IF(Ansøgning!U495="","",Ansøgning!U495)</f>
        <v/>
      </c>
      <c r="V513" s="119" t="str">
        <f t="shared" si="56"/>
        <v/>
      </c>
      <c r="W513" s="120" t="str">
        <f t="shared" si="57"/>
        <v/>
      </c>
      <c r="X513" s="42" t="str">
        <f t="shared" si="58"/>
        <v/>
      </c>
    </row>
    <row r="514" spans="1:24" x14ac:dyDescent="0.25">
      <c r="A514" s="13" t="str">
        <f t="shared" si="59"/>
        <v/>
      </c>
      <c r="B514" s="75" t="str">
        <f>IF(Ansøgning!B496="","",Ansøgning!B496)</f>
        <v/>
      </c>
      <c r="C514" s="75" t="str">
        <f>IF(Ansøgning!C496="","",Ansøgning!C496)</f>
        <v/>
      </c>
      <c r="D514" s="75" t="str">
        <f>IF(Ansøgning!D496="","",Ansøgning!D496)</f>
        <v/>
      </c>
      <c r="E514" s="76" t="str">
        <f>IF(Ansøgning!E496="","",Ansøgning!E496)</f>
        <v/>
      </c>
      <c r="F514" s="76" t="str">
        <f>IF(Ansøgning!F496="","",Ansøgning!F496)</f>
        <v/>
      </c>
      <c r="G514" s="33" t="str">
        <f>IF(OR(E514="",F514=""),"",NETWORKDAYS(E514,F514,Lister!$D$7:$D$13))</f>
        <v/>
      </c>
      <c r="H514" s="76" t="str">
        <f>IF(Ansøgning!H496="","",Ansøgning!H496)</f>
        <v/>
      </c>
      <c r="I514" s="32" t="str">
        <f t="shared" si="53"/>
        <v/>
      </c>
      <c r="J514" s="77" t="str">
        <f>IF(Ansøgning!J496="","",Ansøgning!J496)</f>
        <v/>
      </c>
      <c r="K514" s="77" t="str">
        <f>IF(Ansøgning!K496="","",Ansøgning!K496)</f>
        <v/>
      </c>
      <c r="L514" s="46" t="str">
        <f t="shared" si="54"/>
        <v/>
      </c>
      <c r="M514" s="78" t="str">
        <f>IF(Ansøgning!M496="","",Ansøgning!M496)</f>
        <v/>
      </c>
      <c r="N514" s="31" t="str">
        <f t="shared" si="55"/>
        <v/>
      </c>
      <c r="O514" s="78" t="str">
        <f>IF(Ansøgning!O496="","",Ansøgning!O496)</f>
        <v/>
      </c>
      <c r="P514" s="78" t="str">
        <f>IF(Ansøgning!P496="","",Ansøgning!P496)</f>
        <v/>
      </c>
      <c r="Q514" s="78" t="str">
        <f>IF(Ansøgning!Q496="","",Ansøgning!Q496)</f>
        <v/>
      </c>
      <c r="R514" s="78" t="str">
        <f>IF(Ansøgning!R496="","",Ansøgning!R496)</f>
        <v/>
      </c>
      <c r="S514" s="46" t="str">
        <f>IFERROR(MAX(IF(OR(O514="",P514=""),"",IF(AND(AND(MONTH(E514)&gt;=7,MONTH(E514)&lt;8),AND(MONTH(F514)&gt;=7,MONTH(F514)&lt;8)),(NETWORKDAYS(E514,F514,Lister!$D$7:$D$13)-O514)*N514/NETWORKDAYS(Lister!$D$19,Lister!$E$19,Lister!$D$7:$D$13),IF(AND(AND(MONTH(E514)&gt;=7,MONTH(E514)&lt;8),MONTH(F514)&gt;7),(NETWORKDAYS(E514,Lister!$E$19,Lister!$D$7:$D$13)-O514)*N514/NETWORKDAYS(Lister!$D$19,Lister!$E$19,Lister!$D$7:$D$13),IF(MONTH(E514)&gt;7,0)))),0),"")</f>
        <v/>
      </c>
      <c r="T514" s="46" t="str">
        <f>IFERROR(MAX(IF(OR(O514="",P514=""),"",IF(AND(AND(MONTH(E514)&gt;=8,MONTH(E514)&lt;9),AND(MONTH(F514)&gt;=8,MONTH(F514)&lt;9)),(NETWORKDAYS(E514,F514,Lister!$D$7:$D$13)-P514)*N514/NETWORKDAYS(Lister!$D$20,Lister!$E$20,Lister!$D$7:$D$13),IF(AND(MONTH(E514)=7,MONTH(F514)=8),(NETWORKDAYS(Lister!$D$20,F514,Lister!$D$7:$D$13)-P514)*N514/NETWORKDAYS(Lister!$D$20,Lister!$E$20,Lister!$D$7:$D$13),IF(AND(MONTH(E514)=7,MONTH(F514)=7),0)))),0),"")</f>
        <v/>
      </c>
      <c r="U514" s="78" t="str">
        <f>IF(Ansøgning!U496="","",Ansøgning!U496)</f>
        <v/>
      </c>
      <c r="V514" s="119" t="str">
        <f t="shared" si="56"/>
        <v/>
      </c>
      <c r="W514" s="120" t="str">
        <f t="shared" si="57"/>
        <v/>
      </c>
      <c r="X514" s="42" t="str">
        <f t="shared" si="58"/>
        <v/>
      </c>
    </row>
    <row r="515" spans="1:24" x14ac:dyDescent="0.25">
      <c r="A515" s="13" t="str">
        <f t="shared" si="59"/>
        <v/>
      </c>
      <c r="B515" s="75" t="str">
        <f>IF(Ansøgning!B497="","",Ansøgning!B497)</f>
        <v/>
      </c>
      <c r="C515" s="75" t="str">
        <f>IF(Ansøgning!C497="","",Ansøgning!C497)</f>
        <v/>
      </c>
      <c r="D515" s="75" t="str">
        <f>IF(Ansøgning!D497="","",Ansøgning!D497)</f>
        <v/>
      </c>
      <c r="E515" s="76" t="str">
        <f>IF(Ansøgning!E497="","",Ansøgning!E497)</f>
        <v/>
      </c>
      <c r="F515" s="76" t="str">
        <f>IF(Ansøgning!F497="","",Ansøgning!F497)</f>
        <v/>
      </c>
      <c r="G515" s="33" t="str">
        <f>IF(OR(E515="",F515=""),"",NETWORKDAYS(E515,F515,Lister!$D$7:$D$13))</f>
        <v/>
      </c>
      <c r="H515" s="76" t="str">
        <f>IF(Ansøgning!H497="","",Ansøgning!H497)</f>
        <v/>
      </c>
      <c r="I515" s="32" t="str">
        <f t="shared" si="53"/>
        <v/>
      </c>
      <c r="J515" s="77" t="str">
        <f>IF(Ansøgning!J497="","",Ansøgning!J497)</f>
        <v/>
      </c>
      <c r="K515" s="77" t="str">
        <f>IF(Ansøgning!K497="","",Ansøgning!K497)</f>
        <v/>
      </c>
      <c r="L515" s="46" t="str">
        <f t="shared" si="54"/>
        <v/>
      </c>
      <c r="M515" s="78" t="str">
        <f>IF(Ansøgning!M497="","",Ansøgning!M497)</f>
        <v/>
      </c>
      <c r="N515" s="31" t="str">
        <f t="shared" si="55"/>
        <v/>
      </c>
      <c r="O515" s="78" t="str">
        <f>IF(Ansøgning!O497="","",Ansøgning!O497)</f>
        <v/>
      </c>
      <c r="P515" s="78" t="str">
        <f>IF(Ansøgning!P497="","",Ansøgning!P497)</f>
        <v/>
      </c>
      <c r="Q515" s="78" t="str">
        <f>IF(Ansøgning!Q497="","",Ansøgning!Q497)</f>
        <v/>
      </c>
      <c r="R515" s="78" t="str">
        <f>IF(Ansøgning!R497="","",Ansøgning!R497)</f>
        <v/>
      </c>
      <c r="S515" s="46" t="str">
        <f>IFERROR(MAX(IF(OR(O515="",P515=""),"",IF(AND(AND(MONTH(E515)&gt;=7,MONTH(E515)&lt;8),AND(MONTH(F515)&gt;=7,MONTH(F515)&lt;8)),(NETWORKDAYS(E515,F515,Lister!$D$7:$D$13)-O515)*N515/NETWORKDAYS(Lister!$D$19,Lister!$E$19,Lister!$D$7:$D$13),IF(AND(AND(MONTH(E515)&gt;=7,MONTH(E515)&lt;8),MONTH(F515)&gt;7),(NETWORKDAYS(E515,Lister!$E$19,Lister!$D$7:$D$13)-O515)*N515/NETWORKDAYS(Lister!$D$19,Lister!$E$19,Lister!$D$7:$D$13),IF(MONTH(E515)&gt;7,0)))),0),"")</f>
        <v/>
      </c>
      <c r="T515" s="46" t="str">
        <f>IFERROR(MAX(IF(OR(O515="",P515=""),"",IF(AND(AND(MONTH(E515)&gt;=8,MONTH(E515)&lt;9),AND(MONTH(F515)&gt;=8,MONTH(F515)&lt;9)),(NETWORKDAYS(E515,F515,Lister!$D$7:$D$13)-P515)*N515/NETWORKDAYS(Lister!$D$20,Lister!$E$20,Lister!$D$7:$D$13),IF(AND(MONTH(E515)=7,MONTH(F515)=8),(NETWORKDAYS(Lister!$D$20,F515,Lister!$D$7:$D$13)-P515)*N515/NETWORKDAYS(Lister!$D$20,Lister!$E$20,Lister!$D$7:$D$13),IF(AND(MONTH(E515)=7,MONTH(F515)=7),0)))),0),"")</f>
        <v/>
      </c>
      <c r="U515" s="78" t="str">
        <f>IF(Ansøgning!U497="","",Ansøgning!U497)</f>
        <v/>
      </c>
      <c r="V515" s="119" t="str">
        <f t="shared" si="56"/>
        <v/>
      </c>
      <c r="W515" s="120" t="str">
        <f t="shared" si="57"/>
        <v/>
      </c>
      <c r="X515" s="42" t="str">
        <f t="shared" si="58"/>
        <v/>
      </c>
    </row>
    <row r="516" spans="1:24" x14ac:dyDescent="0.25">
      <c r="A516" s="13" t="str">
        <f t="shared" si="59"/>
        <v/>
      </c>
      <c r="B516" s="75" t="str">
        <f>IF(Ansøgning!B498="","",Ansøgning!B498)</f>
        <v/>
      </c>
      <c r="C516" s="75" t="str">
        <f>IF(Ansøgning!C498="","",Ansøgning!C498)</f>
        <v/>
      </c>
      <c r="D516" s="75" t="str">
        <f>IF(Ansøgning!D498="","",Ansøgning!D498)</f>
        <v/>
      </c>
      <c r="E516" s="76" t="str">
        <f>IF(Ansøgning!E498="","",Ansøgning!E498)</f>
        <v/>
      </c>
      <c r="F516" s="76" t="str">
        <f>IF(Ansøgning!F498="","",Ansøgning!F498)</f>
        <v/>
      </c>
      <c r="G516" s="33" t="str">
        <f>IF(OR(E516="",F516=""),"",NETWORKDAYS(E516,F516,Lister!$D$7:$D$13))</f>
        <v/>
      </c>
      <c r="H516" s="76" t="str">
        <f>IF(Ansøgning!H498="","",Ansøgning!H498)</f>
        <v/>
      </c>
      <c r="I516" s="32" t="str">
        <f t="shared" si="53"/>
        <v/>
      </c>
      <c r="J516" s="77" t="str">
        <f>IF(Ansøgning!J498="","",Ansøgning!J498)</f>
        <v/>
      </c>
      <c r="K516" s="77" t="str">
        <f>IF(Ansøgning!K498="","",Ansøgning!K498)</f>
        <v/>
      </c>
      <c r="L516" s="46" t="str">
        <f t="shared" si="54"/>
        <v/>
      </c>
      <c r="M516" s="78" t="str">
        <f>IF(Ansøgning!M498="","",Ansøgning!M498)</f>
        <v/>
      </c>
      <c r="N516" s="31" t="str">
        <f t="shared" si="55"/>
        <v/>
      </c>
      <c r="O516" s="78" t="str">
        <f>IF(Ansøgning!O498="","",Ansøgning!O498)</f>
        <v/>
      </c>
      <c r="P516" s="78" t="str">
        <f>IF(Ansøgning!P498="","",Ansøgning!P498)</f>
        <v/>
      </c>
      <c r="Q516" s="78" t="str">
        <f>IF(Ansøgning!Q498="","",Ansøgning!Q498)</f>
        <v/>
      </c>
      <c r="R516" s="78" t="str">
        <f>IF(Ansøgning!R498="","",Ansøgning!R498)</f>
        <v/>
      </c>
      <c r="S516" s="46" t="str">
        <f>IFERROR(MAX(IF(OR(O516="",P516=""),"",IF(AND(AND(MONTH(E516)&gt;=7,MONTH(E516)&lt;8),AND(MONTH(F516)&gt;=7,MONTH(F516)&lt;8)),(NETWORKDAYS(E516,F516,Lister!$D$7:$D$13)-O516)*N516/NETWORKDAYS(Lister!$D$19,Lister!$E$19,Lister!$D$7:$D$13),IF(AND(AND(MONTH(E516)&gt;=7,MONTH(E516)&lt;8),MONTH(F516)&gt;7),(NETWORKDAYS(E516,Lister!$E$19,Lister!$D$7:$D$13)-O516)*N516/NETWORKDAYS(Lister!$D$19,Lister!$E$19,Lister!$D$7:$D$13),IF(MONTH(E516)&gt;7,0)))),0),"")</f>
        <v/>
      </c>
      <c r="T516" s="46" t="str">
        <f>IFERROR(MAX(IF(OR(O516="",P516=""),"",IF(AND(AND(MONTH(E516)&gt;=8,MONTH(E516)&lt;9),AND(MONTH(F516)&gt;=8,MONTH(F516)&lt;9)),(NETWORKDAYS(E516,F516,Lister!$D$7:$D$13)-P516)*N516/NETWORKDAYS(Lister!$D$20,Lister!$E$20,Lister!$D$7:$D$13),IF(AND(MONTH(E516)=7,MONTH(F516)=8),(NETWORKDAYS(Lister!$D$20,F516,Lister!$D$7:$D$13)-P516)*N516/NETWORKDAYS(Lister!$D$20,Lister!$E$20,Lister!$D$7:$D$13),IF(AND(MONTH(E516)=7,MONTH(F516)=7),0)))),0),"")</f>
        <v/>
      </c>
      <c r="U516" s="78" t="str">
        <f>IF(Ansøgning!U498="","",Ansøgning!U498)</f>
        <v/>
      </c>
      <c r="V516" s="119" t="str">
        <f t="shared" si="56"/>
        <v/>
      </c>
      <c r="W516" s="120" t="str">
        <f t="shared" si="57"/>
        <v/>
      </c>
      <c r="X516" s="42" t="str">
        <f t="shared" si="58"/>
        <v/>
      </c>
    </row>
    <row r="517" spans="1:24" x14ac:dyDescent="0.25">
      <c r="A517" s="13" t="str">
        <f t="shared" si="59"/>
        <v/>
      </c>
      <c r="B517" s="75" t="str">
        <f>IF(Ansøgning!B499="","",Ansøgning!B499)</f>
        <v/>
      </c>
      <c r="C517" s="75" t="str">
        <f>IF(Ansøgning!C499="","",Ansøgning!C499)</f>
        <v/>
      </c>
      <c r="D517" s="75" t="str">
        <f>IF(Ansøgning!D499="","",Ansøgning!D499)</f>
        <v/>
      </c>
      <c r="E517" s="76" t="str">
        <f>IF(Ansøgning!E499="","",Ansøgning!E499)</f>
        <v/>
      </c>
      <c r="F517" s="76" t="str">
        <f>IF(Ansøgning!F499="","",Ansøgning!F499)</f>
        <v/>
      </c>
      <c r="G517" s="33" t="str">
        <f>IF(OR(E517="",F517=""),"",NETWORKDAYS(E517,F517,Lister!$D$7:$D$13))</f>
        <v/>
      </c>
      <c r="H517" s="76" t="str">
        <f>IF(Ansøgning!H499="","",Ansøgning!H499)</f>
        <v/>
      </c>
      <c r="I517" s="32" t="str">
        <f t="shared" si="53"/>
        <v/>
      </c>
      <c r="J517" s="77" t="str">
        <f>IF(Ansøgning!J499="","",Ansøgning!J499)</f>
        <v/>
      </c>
      <c r="K517" s="77" t="str">
        <f>IF(Ansøgning!K499="","",Ansøgning!K499)</f>
        <v/>
      </c>
      <c r="L517" s="46" t="str">
        <f t="shared" si="54"/>
        <v/>
      </c>
      <c r="M517" s="78" t="str">
        <f>IF(Ansøgning!M499="","",Ansøgning!M499)</f>
        <v/>
      </c>
      <c r="N517" s="31" t="str">
        <f t="shared" si="55"/>
        <v/>
      </c>
      <c r="O517" s="78" t="str">
        <f>IF(Ansøgning!O499="","",Ansøgning!O499)</f>
        <v/>
      </c>
      <c r="P517" s="78" t="str">
        <f>IF(Ansøgning!P499="","",Ansøgning!P499)</f>
        <v/>
      </c>
      <c r="Q517" s="78" t="str">
        <f>IF(Ansøgning!Q499="","",Ansøgning!Q499)</f>
        <v/>
      </c>
      <c r="R517" s="78" t="str">
        <f>IF(Ansøgning!R499="","",Ansøgning!R499)</f>
        <v/>
      </c>
      <c r="S517" s="46" t="str">
        <f>IFERROR(MAX(IF(OR(O517="",P517=""),"",IF(AND(AND(MONTH(E517)&gt;=7,MONTH(E517)&lt;8),AND(MONTH(F517)&gt;=7,MONTH(F517)&lt;8)),(NETWORKDAYS(E517,F517,Lister!$D$7:$D$13)-O517)*N517/NETWORKDAYS(Lister!$D$19,Lister!$E$19,Lister!$D$7:$D$13),IF(AND(AND(MONTH(E517)&gt;=7,MONTH(E517)&lt;8),MONTH(F517)&gt;7),(NETWORKDAYS(E517,Lister!$E$19,Lister!$D$7:$D$13)-O517)*N517/NETWORKDAYS(Lister!$D$19,Lister!$E$19,Lister!$D$7:$D$13),IF(MONTH(E517)&gt;7,0)))),0),"")</f>
        <v/>
      </c>
      <c r="T517" s="46" t="str">
        <f>IFERROR(MAX(IF(OR(O517="",P517=""),"",IF(AND(AND(MONTH(E517)&gt;=8,MONTH(E517)&lt;9),AND(MONTH(F517)&gt;=8,MONTH(F517)&lt;9)),(NETWORKDAYS(E517,F517,Lister!$D$7:$D$13)-P517)*N517/NETWORKDAYS(Lister!$D$20,Lister!$E$20,Lister!$D$7:$D$13),IF(AND(MONTH(E517)=7,MONTH(F517)=8),(NETWORKDAYS(Lister!$D$20,F517,Lister!$D$7:$D$13)-P517)*N517/NETWORKDAYS(Lister!$D$20,Lister!$E$20,Lister!$D$7:$D$13),IF(AND(MONTH(E517)=7,MONTH(F517)=7),0)))),0),"")</f>
        <v/>
      </c>
      <c r="U517" s="78" t="str">
        <f>IF(Ansøgning!U499="","",Ansøgning!U499)</f>
        <v/>
      </c>
      <c r="V517" s="119" t="str">
        <f t="shared" si="56"/>
        <v/>
      </c>
      <c r="W517" s="120" t="str">
        <f t="shared" si="57"/>
        <v/>
      </c>
      <c r="X517" s="42" t="str">
        <f t="shared" si="58"/>
        <v/>
      </c>
    </row>
    <row r="518" spans="1:24" x14ac:dyDescent="0.25">
      <c r="A518" s="13" t="str">
        <f t="shared" si="59"/>
        <v/>
      </c>
      <c r="B518" s="75" t="str">
        <f>IF(Ansøgning!B500="","",Ansøgning!B500)</f>
        <v/>
      </c>
      <c r="C518" s="75" t="str">
        <f>IF(Ansøgning!C500="","",Ansøgning!C500)</f>
        <v/>
      </c>
      <c r="D518" s="75" t="str">
        <f>IF(Ansøgning!D500="","",Ansøgning!D500)</f>
        <v/>
      </c>
      <c r="E518" s="76" t="str">
        <f>IF(Ansøgning!E500="","",Ansøgning!E500)</f>
        <v/>
      </c>
      <c r="F518" s="76" t="str">
        <f>IF(Ansøgning!F500="","",Ansøgning!F500)</f>
        <v/>
      </c>
      <c r="G518" s="33" t="str">
        <f>IF(OR(E518="",F518=""),"",NETWORKDAYS(E518,F518,Lister!$D$7:$D$13))</f>
        <v/>
      </c>
      <c r="H518" s="76" t="str">
        <f>IF(Ansøgning!H500="","",Ansøgning!H500)</f>
        <v/>
      </c>
      <c r="I518" s="32" t="str">
        <f t="shared" si="53"/>
        <v/>
      </c>
      <c r="J518" s="77" t="str">
        <f>IF(Ansøgning!J500="","",Ansøgning!J500)</f>
        <v/>
      </c>
      <c r="K518" s="77" t="str">
        <f>IF(Ansøgning!K500="","",Ansøgning!K500)</f>
        <v/>
      </c>
      <c r="L518" s="46" t="str">
        <f t="shared" si="54"/>
        <v/>
      </c>
      <c r="M518" s="78" t="str">
        <f>IF(Ansøgning!M500="","",Ansøgning!M500)</f>
        <v/>
      </c>
      <c r="N518" s="31" t="str">
        <f t="shared" si="55"/>
        <v/>
      </c>
      <c r="O518" s="78" t="str">
        <f>IF(Ansøgning!O500="","",Ansøgning!O500)</f>
        <v/>
      </c>
      <c r="P518" s="78" t="str">
        <f>IF(Ansøgning!P500="","",Ansøgning!P500)</f>
        <v/>
      </c>
      <c r="Q518" s="78" t="str">
        <f>IF(Ansøgning!Q500="","",Ansøgning!Q500)</f>
        <v/>
      </c>
      <c r="R518" s="78" t="str">
        <f>IF(Ansøgning!R500="","",Ansøgning!R500)</f>
        <v/>
      </c>
      <c r="S518" s="46" t="str">
        <f>IFERROR(MAX(IF(OR(O518="",P518=""),"",IF(AND(AND(MONTH(E518)&gt;=7,MONTH(E518)&lt;8),AND(MONTH(F518)&gt;=7,MONTH(F518)&lt;8)),(NETWORKDAYS(E518,F518,Lister!$D$7:$D$13)-O518)*N518/NETWORKDAYS(Lister!$D$19,Lister!$E$19,Lister!$D$7:$D$13),IF(AND(AND(MONTH(E518)&gt;=7,MONTH(E518)&lt;8),MONTH(F518)&gt;7),(NETWORKDAYS(E518,Lister!$E$19,Lister!$D$7:$D$13)-O518)*N518/NETWORKDAYS(Lister!$D$19,Lister!$E$19,Lister!$D$7:$D$13),IF(MONTH(E518)&gt;7,0)))),0),"")</f>
        <v/>
      </c>
      <c r="T518" s="46" t="str">
        <f>IFERROR(MAX(IF(OR(O518="",P518=""),"",IF(AND(AND(MONTH(E518)&gt;=8,MONTH(E518)&lt;9),AND(MONTH(F518)&gt;=8,MONTH(F518)&lt;9)),(NETWORKDAYS(E518,F518,Lister!$D$7:$D$13)-P518)*N518/NETWORKDAYS(Lister!$D$20,Lister!$E$20,Lister!$D$7:$D$13),IF(AND(MONTH(E518)=7,MONTH(F518)=8),(NETWORKDAYS(Lister!$D$20,F518,Lister!$D$7:$D$13)-P518)*N518/NETWORKDAYS(Lister!$D$20,Lister!$E$20,Lister!$D$7:$D$13),IF(AND(MONTH(E518)=7,MONTH(F518)=7),0)))),0),"")</f>
        <v/>
      </c>
      <c r="U518" s="78" t="str">
        <f>IF(Ansøgning!U500="","",Ansøgning!U500)</f>
        <v/>
      </c>
      <c r="V518" s="119" t="str">
        <f t="shared" si="56"/>
        <v/>
      </c>
      <c r="W518" s="120" t="str">
        <f t="shared" si="57"/>
        <v/>
      </c>
      <c r="X518" s="42" t="str">
        <f t="shared" si="58"/>
        <v/>
      </c>
    </row>
    <row r="519" spans="1:24" x14ac:dyDescent="0.25">
      <c r="A519" s="13" t="str">
        <f t="shared" si="59"/>
        <v/>
      </c>
      <c r="B519" s="75" t="str">
        <f>IF(Ansøgning!B501="","",Ansøgning!B501)</f>
        <v/>
      </c>
      <c r="C519" s="75" t="str">
        <f>IF(Ansøgning!C501="","",Ansøgning!C501)</f>
        <v/>
      </c>
      <c r="D519" s="75" t="str">
        <f>IF(Ansøgning!D501="","",Ansøgning!D501)</f>
        <v/>
      </c>
      <c r="E519" s="76" t="str">
        <f>IF(Ansøgning!E501="","",Ansøgning!E501)</f>
        <v/>
      </c>
      <c r="F519" s="76" t="str">
        <f>IF(Ansøgning!F501="","",Ansøgning!F501)</f>
        <v/>
      </c>
      <c r="G519" s="33" t="str">
        <f>IF(OR(E519="",F519=""),"",NETWORKDAYS(E519,F519,Lister!$D$7:$D$13))</f>
        <v/>
      </c>
      <c r="H519" s="76" t="str">
        <f>IF(Ansøgning!H501="","",Ansøgning!H501)</f>
        <v/>
      </c>
      <c r="I519" s="32" t="str">
        <f t="shared" si="53"/>
        <v/>
      </c>
      <c r="J519" s="77" t="str">
        <f>IF(Ansøgning!J501="","",Ansøgning!J501)</f>
        <v/>
      </c>
      <c r="K519" s="77" t="str">
        <f>IF(Ansøgning!K501="","",Ansøgning!K501)</f>
        <v/>
      </c>
      <c r="L519" s="46" t="str">
        <f t="shared" si="54"/>
        <v/>
      </c>
      <c r="M519" s="78" t="str">
        <f>IF(Ansøgning!M501="","",Ansøgning!M501)</f>
        <v/>
      </c>
      <c r="N519" s="31" t="str">
        <f t="shared" si="55"/>
        <v/>
      </c>
      <c r="O519" s="78" t="str">
        <f>IF(Ansøgning!O501="","",Ansøgning!O501)</f>
        <v/>
      </c>
      <c r="P519" s="78" t="str">
        <f>IF(Ansøgning!P501="","",Ansøgning!P501)</f>
        <v/>
      </c>
      <c r="Q519" s="78" t="str">
        <f>IF(Ansøgning!Q501="","",Ansøgning!Q501)</f>
        <v/>
      </c>
      <c r="R519" s="78" t="str">
        <f>IF(Ansøgning!R501="","",Ansøgning!R501)</f>
        <v/>
      </c>
      <c r="S519" s="46" t="str">
        <f>IFERROR(MAX(IF(OR(O519="",P519=""),"",IF(AND(AND(MONTH(E519)&gt;=7,MONTH(E519)&lt;8),AND(MONTH(F519)&gt;=7,MONTH(F519)&lt;8)),(NETWORKDAYS(E519,F519,Lister!$D$7:$D$13)-O519)*N519/NETWORKDAYS(Lister!$D$19,Lister!$E$19,Lister!$D$7:$D$13),IF(AND(AND(MONTH(E519)&gt;=7,MONTH(E519)&lt;8),MONTH(F519)&gt;7),(NETWORKDAYS(E519,Lister!$E$19,Lister!$D$7:$D$13)-O519)*N519/NETWORKDAYS(Lister!$D$19,Lister!$E$19,Lister!$D$7:$D$13),IF(MONTH(E519)&gt;7,0)))),0),"")</f>
        <v/>
      </c>
      <c r="T519" s="46" t="str">
        <f>IFERROR(MAX(IF(OR(O519="",P519=""),"",IF(AND(AND(MONTH(E519)&gt;=8,MONTH(E519)&lt;9),AND(MONTH(F519)&gt;=8,MONTH(F519)&lt;9)),(NETWORKDAYS(E519,F519,Lister!$D$7:$D$13)-P519)*N519/NETWORKDAYS(Lister!$D$20,Lister!$E$20,Lister!$D$7:$D$13),IF(AND(MONTH(E519)=7,MONTH(F519)=8),(NETWORKDAYS(Lister!$D$20,F519,Lister!$D$7:$D$13)-P519)*N519/NETWORKDAYS(Lister!$D$20,Lister!$E$20,Lister!$D$7:$D$13),IF(AND(MONTH(E519)=7,MONTH(F519)=7),0)))),0),"")</f>
        <v/>
      </c>
      <c r="U519" s="78" t="str">
        <f>IF(Ansøgning!U501="","",Ansøgning!U501)</f>
        <v/>
      </c>
      <c r="V519" s="119" t="str">
        <f t="shared" si="56"/>
        <v/>
      </c>
      <c r="W519" s="120" t="str">
        <f t="shared" si="57"/>
        <v/>
      </c>
      <c r="X519" s="42" t="str">
        <f t="shared" si="58"/>
        <v/>
      </c>
    </row>
    <row r="520" spans="1:24" x14ac:dyDescent="0.25">
      <c r="A520" s="13" t="str">
        <f t="shared" si="59"/>
        <v/>
      </c>
      <c r="B520" s="75" t="str">
        <f>IF(Ansøgning!B502="","",Ansøgning!B502)</f>
        <v/>
      </c>
      <c r="C520" s="75" t="str">
        <f>IF(Ansøgning!C502="","",Ansøgning!C502)</f>
        <v/>
      </c>
      <c r="D520" s="75" t="str">
        <f>IF(Ansøgning!D502="","",Ansøgning!D502)</f>
        <v/>
      </c>
      <c r="E520" s="76" t="str">
        <f>IF(Ansøgning!E502="","",Ansøgning!E502)</f>
        <v/>
      </c>
      <c r="F520" s="76" t="str">
        <f>IF(Ansøgning!F502="","",Ansøgning!F502)</f>
        <v/>
      </c>
      <c r="G520" s="33" t="str">
        <f>IF(OR(E520="",F520=""),"",NETWORKDAYS(E520,F520,Lister!$D$7:$D$13))</f>
        <v/>
      </c>
      <c r="H520" s="76" t="str">
        <f>IF(Ansøgning!H502="","",Ansøgning!H502)</f>
        <v/>
      </c>
      <c r="I520" s="32" t="str">
        <f t="shared" si="53"/>
        <v/>
      </c>
      <c r="J520" s="77" t="str">
        <f>IF(Ansøgning!J502="","",Ansøgning!J502)</f>
        <v/>
      </c>
      <c r="K520" s="77" t="str">
        <f>IF(Ansøgning!K502="","",Ansøgning!K502)</f>
        <v/>
      </c>
      <c r="L520" s="46" t="str">
        <f t="shared" si="54"/>
        <v/>
      </c>
      <c r="M520" s="78" t="str">
        <f>IF(Ansøgning!M502="","",Ansøgning!M502)</f>
        <v/>
      </c>
      <c r="N520" s="31" t="str">
        <f t="shared" si="55"/>
        <v/>
      </c>
      <c r="O520" s="78" t="str">
        <f>IF(Ansøgning!O502="","",Ansøgning!O502)</f>
        <v/>
      </c>
      <c r="P520" s="78" t="str">
        <f>IF(Ansøgning!P502="","",Ansøgning!P502)</f>
        <v/>
      </c>
      <c r="Q520" s="78" t="str">
        <f>IF(Ansøgning!Q502="","",Ansøgning!Q502)</f>
        <v/>
      </c>
      <c r="R520" s="78" t="str">
        <f>IF(Ansøgning!R502="","",Ansøgning!R502)</f>
        <v/>
      </c>
      <c r="S520" s="46" t="str">
        <f>IFERROR(MAX(IF(OR(O520="",P520=""),"",IF(AND(AND(MONTH(E520)&gt;=7,MONTH(E520)&lt;8),AND(MONTH(F520)&gt;=7,MONTH(F520)&lt;8)),(NETWORKDAYS(E520,F520,Lister!$D$7:$D$13)-O520)*N520/NETWORKDAYS(Lister!$D$19,Lister!$E$19,Lister!$D$7:$D$13),IF(AND(AND(MONTH(E520)&gt;=7,MONTH(E520)&lt;8),MONTH(F520)&gt;7),(NETWORKDAYS(E520,Lister!$E$19,Lister!$D$7:$D$13)-O520)*N520/NETWORKDAYS(Lister!$D$19,Lister!$E$19,Lister!$D$7:$D$13),IF(MONTH(E520)&gt;7,0)))),0),"")</f>
        <v/>
      </c>
      <c r="T520" s="46" t="str">
        <f>IFERROR(MAX(IF(OR(O520="",P520=""),"",IF(AND(AND(MONTH(E520)&gt;=8,MONTH(E520)&lt;9),AND(MONTH(F520)&gt;=8,MONTH(F520)&lt;9)),(NETWORKDAYS(E520,F520,Lister!$D$7:$D$13)-P520)*N520/NETWORKDAYS(Lister!$D$20,Lister!$E$20,Lister!$D$7:$D$13),IF(AND(MONTH(E520)=7,MONTH(F520)=8),(NETWORKDAYS(Lister!$D$20,F520,Lister!$D$7:$D$13)-P520)*N520/NETWORKDAYS(Lister!$D$20,Lister!$E$20,Lister!$D$7:$D$13),IF(AND(MONTH(E520)=7,MONTH(F520)=7),0)))),0),"")</f>
        <v/>
      </c>
      <c r="U520" s="78" t="str">
        <f>IF(Ansøgning!U502="","",Ansøgning!U502)</f>
        <v/>
      </c>
      <c r="V520" s="119" t="str">
        <f t="shared" si="56"/>
        <v/>
      </c>
      <c r="W520" s="120" t="str">
        <f t="shared" si="57"/>
        <v/>
      </c>
      <c r="X520" s="42" t="str">
        <f t="shared" si="58"/>
        <v/>
      </c>
    </row>
    <row r="521" spans="1:24" x14ac:dyDescent="0.25">
      <c r="A521" s="13" t="str">
        <f t="shared" si="59"/>
        <v/>
      </c>
      <c r="B521" s="75" t="str">
        <f>IF(Ansøgning!B503="","",Ansøgning!B503)</f>
        <v/>
      </c>
      <c r="C521" s="75" t="str">
        <f>IF(Ansøgning!C503="","",Ansøgning!C503)</f>
        <v/>
      </c>
      <c r="D521" s="75" t="str">
        <f>IF(Ansøgning!D503="","",Ansøgning!D503)</f>
        <v/>
      </c>
      <c r="E521" s="76" t="str">
        <f>IF(Ansøgning!E503="","",Ansøgning!E503)</f>
        <v/>
      </c>
      <c r="F521" s="76" t="str">
        <f>IF(Ansøgning!F503="","",Ansøgning!F503)</f>
        <v/>
      </c>
      <c r="G521" s="33" t="str">
        <f>IF(OR(E521="",F521=""),"",NETWORKDAYS(E521,F521,Lister!$D$7:$D$13))</f>
        <v/>
      </c>
      <c r="H521" s="76" t="str">
        <f>IF(Ansøgning!H503="","",Ansøgning!H503)</f>
        <v/>
      </c>
      <c r="I521" s="32" t="str">
        <f t="shared" si="53"/>
        <v/>
      </c>
      <c r="J521" s="77" t="str">
        <f>IF(Ansøgning!J503="","",Ansøgning!J503)</f>
        <v/>
      </c>
      <c r="K521" s="77" t="str">
        <f>IF(Ansøgning!K503="","",Ansøgning!K503)</f>
        <v/>
      </c>
      <c r="L521" s="46" t="str">
        <f t="shared" si="54"/>
        <v/>
      </c>
      <c r="M521" s="78" t="str">
        <f>IF(Ansøgning!M503="","",Ansøgning!M503)</f>
        <v/>
      </c>
      <c r="N521" s="31" t="str">
        <f t="shared" si="55"/>
        <v/>
      </c>
      <c r="O521" s="78" t="str">
        <f>IF(Ansøgning!O503="","",Ansøgning!O503)</f>
        <v/>
      </c>
      <c r="P521" s="78" t="str">
        <f>IF(Ansøgning!P503="","",Ansøgning!P503)</f>
        <v/>
      </c>
      <c r="Q521" s="78" t="str">
        <f>IF(Ansøgning!Q503="","",Ansøgning!Q503)</f>
        <v/>
      </c>
      <c r="R521" s="78" t="str">
        <f>IF(Ansøgning!R503="","",Ansøgning!R503)</f>
        <v/>
      </c>
      <c r="S521" s="46" t="str">
        <f>IFERROR(MAX(IF(OR(O521="",P521=""),"",IF(AND(AND(MONTH(E521)&gt;=7,MONTH(E521)&lt;8),AND(MONTH(F521)&gt;=7,MONTH(F521)&lt;8)),(NETWORKDAYS(E521,F521,Lister!$D$7:$D$13)-O521)*N521/NETWORKDAYS(Lister!$D$19,Lister!$E$19,Lister!$D$7:$D$13),IF(AND(AND(MONTH(E521)&gt;=7,MONTH(E521)&lt;8),MONTH(F521)&gt;7),(NETWORKDAYS(E521,Lister!$E$19,Lister!$D$7:$D$13)-O521)*N521/NETWORKDAYS(Lister!$D$19,Lister!$E$19,Lister!$D$7:$D$13),IF(MONTH(E521)&gt;7,0)))),0),"")</f>
        <v/>
      </c>
      <c r="T521" s="46" t="str">
        <f>IFERROR(MAX(IF(OR(O521="",P521=""),"",IF(AND(AND(MONTH(E521)&gt;=8,MONTH(E521)&lt;9),AND(MONTH(F521)&gt;=8,MONTH(F521)&lt;9)),(NETWORKDAYS(E521,F521,Lister!$D$7:$D$13)-P521)*N521/NETWORKDAYS(Lister!$D$20,Lister!$E$20,Lister!$D$7:$D$13),IF(AND(MONTH(E521)=7,MONTH(F521)=8),(NETWORKDAYS(Lister!$D$20,F521,Lister!$D$7:$D$13)-P521)*N521/NETWORKDAYS(Lister!$D$20,Lister!$E$20,Lister!$D$7:$D$13),IF(AND(MONTH(E521)=7,MONTH(F521)=7),0)))),0),"")</f>
        <v/>
      </c>
      <c r="U521" s="78" t="str">
        <f>IF(Ansøgning!U503="","",Ansøgning!U503)</f>
        <v/>
      </c>
      <c r="V521" s="119" t="str">
        <f t="shared" si="56"/>
        <v/>
      </c>
      <c r="W521" s="120" t="str">
        <f t="shared" si="57"/>
        <v/>
      </c>
      <c r="X521" s="42" t="str">
        <f t="shared" si="58"/>
        <v/>
      </c>
    </row>
    <row r="522" spans="1:24" x14ac:dyDescent="0.25">
      <c r="A522" s="13" t="str">
        <f t="shared" si="59"/>
        <v/>
      </c>
      <c r="B522" s="75" t="str">
        <f>IF(Ansøgning!B504="","",Ansøgning!B504)</f>
        <v/>
      </c>
      <c r="C522" s="75" t="str">
        <f>IF(Ansøgning!C504="","",Ansøgning!C504)</f>
        <v/>
      </c>
      <c r="D522" s="75" t="str">
        <f>IF(Ansøgning!D504="","",Ansøgning!D504)</f>
        <v/>
      </c>
      <c r="E522" s="76" t="str">
        <f>IF(Ansøgning!E504="","",Ansøgning!E504)</f>
        <v/>
      </c>
      <c r="F522" s="76" t="str">
        <f>IF(Ansøgning!F504="","",Ansøgning!F504)</f>
        <v/>
      </c>
      <c r="G522" s="33" t="str">
        <f>IF(OR(E522="",F522=""),"",NETWORKDAYS(E522,F522,Lister!$D$7:$D$13))</f>
        <v/>
      </c>
      <c r="H522" s="76" t="str">
        <f>IF(Ansøgning!H504="","",Ansøgning!H504)</f>
        <v/>
      </c>
      <c r="I522" s="32" t="str">
        <f t="shared" si="53"/>
        <v/>
      </c>
      <c r="J522" s="77" t="str">
        <f>IF(Ansøgning!J504="","",Ansøgning!J504)</f>
        <v/>
      </c>
      <c r="K522" s="77" t="str">
        <f>IF(Ansøgning!K504="","",Ansøgning!K504)</f>
        <v/>
      </c>
      <c r="L522" s="46" t="str">
        <f t="shared" si="54"/>
        <v/>
      </c>
      <c r="M522" s="78" t="str">
        <f>IF(Ansøgning!M504="","",Ansøgning!M504)</f>
        <v/>
      </c>
      <c r="N522" s="31" t="str">
        <f t="shared" si="55"/>
        <v/>
      </c>
      <c r="O522" s="78" t="str">
        <f>IF(Ansøgning!O504="","",Ansøgning!O504)</f>
        <v/>
      </c>
      <c r="P522" s="78" t="str">
        <f>IF(Ansøgning!P504="","",Ansøgning!P504)</f>
        <v/>
      </c>
      <c r="Q522" s="78" t="str">
        <f>IF(Ansøgning!Q504="","",Ansøgning!Q504)</f>
        <v/>
      </c>
      <c r="R522" s="78" t="str">
        <f>IF(Ansøgning!R504="","",Ansøgning!R504)</f>
        <v/>
      </c>
      <c r="S522" s="46" t="str">
        <f>IFERROR(MAX(IF(OR(O522="",P522=""),"",IF(AND(AND(MONTH(E522)&gt;=7,MONTH(E522)&lt;8),AND(MONTH(F522)&gt;=7,MONTH(F522)&lt;8)),(NETWORKDAYS(E522,F522,Lister!$D$7:$D$13)-O522)*N522/NETWORKDAYS(Lister!$D$19,Lister!$E$19,Lister!$D$7:$D$13),IF(AND(AND(MONTH(E522)&gt;=7,MONTH(E522)&lt;8),MONTH(F522)&gt;7),(NETWORKDAYS(E522,Lister!$E$19,Lister!$D$7:$D$13)-O522)*N522/NETWORKDAYS(Lister!$D$19,Lister!$E$19,Lister!$D$7:$D$13),IF(MONTH(E522)&gt;7,0)))),0),"")</f>
        <v/>
      </c>
      <c r="T522" s="46" t="str">
        <f>IFERROR(MAX(IF(OR(O522="",P522=""),"",IF(AND(AND(MONTH(E522)&gt;=8,MONTH(E522)&lt;9),AND(MONTH(F522)&gt;=8,MONTH(F522)&lt;9)),(NETWORKDAYS(E522,F522,Lister!$D$7:$D$13)-P522)*N522/NETWORKDAYS(Lister!$D$20,Lister!$E$20,Lister!$D$7:$D$13),IF(AND(MONTH(E522)=7,MONTH(F522)=8),(NETWORKDAYS(Lister!$D$20,F522,Lister!$D$7:$D$13)-P522)*N522/NETWORKDAYS(Lister!$D$20,Lister!$E$20,Lister!$D$7:$D$13),IF(AND(MONTH(E522)=7,MONTH(F522)=7),0)))),0),"")</f>
        <v/>
      </c>
      <c r="U522" s="78" t="str">
        <f>IF(Ansøgning!U504="","",Ansøgning!U504)</f>
        <v/>
      </c>
      <c r="V522" s="119" t="str">
        <f t="shared" si="56"/>
        <v/>
      </c>
      <c r="W522" s="120" t="str">
        <f t="shared" si="57"/>
        <v/>
      </c>
      <c r="X522" s="42" t="str">
        <f t="shared" si="58"/>
        <v/>
      </c>
    </row>
    <row r="523" spans="1:24" x14ac:dyDescent="0.25">
      <c r="A523" s="13" t="str">
        <f t="shared" si="59"/>
        <v/>
      </c>
      <c r="B523" s="75" t="str">
        <f>IF(Ansøgning!B505="","",Ansøgning!B505)</f>
        <v/>
      </c>
      <c r="C523" s="75" t="str">
        <f>IF(Ansøgning!C505="","",Ansøgning!C505)</f>
        <v/>
      </c>
      <c r="D523" s="75" t="str">
        <f>IF(Ansøgning!D505="","",Ansøgning!D505)</f>
        <v/>
      </c>
      <c r="E523" s="76" t="str">
        <f>IF(Ansøgning!E505="","",Ansøgning!E505)</f>
        <v/>
      </c>
      <c r="F523" s="76" t="str">
        <f>IF(Ansøgning!F505="","",Ansøgning!F505)</f>
        <v/>
      </c>
      <c r="G523" s="33" t="str">
        <f>IF(OR(E523="",F523=""),"",NETWORKDAYS(E523,F523,Lister!$D$7:$D$13))</f>
        <v/>
      </c>
      <c r="H523" s="76" t="str">
        <f>IF(Ansøgning!H505="","",Ansøgning!H505)</f>
        <v/>
      </c>
      <c r="I523" s="32" t="str">
        <f t="shared" si="53"/>
        <v/>
      </c>
      <c r="J523" s="77" t="str">
        <f>IF(Ansøgning!J505="","",Ansøgning!J505)</f>
        <v/>
      </c>
      <c r="K523" s="77" t="str">
        <f>IF(Ansøgning!K505="","",Ansøgning!K505)</f>
        <v/>
      </c>
      <c r="L523" s="46" t="str">
        <f t="shared" si="54"/>
        <v/>
      </c>
      <c r="M523" s="78" t="str">
        <f>IF(Ansøgning!M505="","",Ansøgning!M505)</f>
        <v/>
      </c>
      <c r="N523" s="31" t="str">
        <f t="shared" si="55"/>
        <v/>
      </c>
      <c r="O523" s="78" t="str">
        <f>IF(Ansøgning!O505="","",Ansøgning!O505)</f>
        <v/>
      </c>
      <c r="P523" s="78" t="str">
        <f>IF(Ansøgning!P505="","",Ansøgning!P505)</f>
        <v/>
      </c>
      <c r="Q523" s="78" t="str">
        <f>IF(Ansøgning!Q505="","",Ansøgning!Q505)</f>
        <v/>
      </c>
      <c r="R523" s="78" t="str">
        <f>IF(Ansøgning!R505="","",Ansøgning!R505)</f>
        <v/>
      </c>
      <c r="S523" s="46" t="str">
        <f>IFERROR(MAX(IF(OR(O523="",P523=""),"",IF(AND(AND(MONTH(E523)&gt;=7,MONTH(E523)&lt;8),AND(MONTH(F523)&gt;=7,MONTH(F523)&lt;8)),(NETWORKDAYS(E523,F523,Lister!$D$7:$D$13)-O523)*N523/NETWORKDAYS(Lister!$D$19,Lister!$E$19,Lister!$D$7:$D$13),IF(AND(AND(MONTH(E523)&gt;=7,MONTH(E523)&lt;8),MONTH(F523)&gt;7),(NETWORKDAYS(E523,Lister!$E$19,Lister!$D$7:$D$13)-O523)*N523/NETWORKDAYS(Lister!$D$19,Lister!$E$19,Lister!$D$7:$D$13),IF(MONTH(E523)&gt;7,0)))),0),"")</f>
        <v/>
      </c>
      <c r="T523" s="46" t="str">
        <f>IFERROR(MAX(IF(OR(O523="",P523=""),"",IF(AND(AND(MONTH(E523)&gt;=8,MONTH(E523)&lt;9),AND(MONTH(F523)&gt;=8,MONTH(F523)&lt;9)),(NETWORKDAYS(E523,F523,Lister!$D$7:$D$13)-P523)*N523/NETWORKDAYS(Lister!$D$20,Lister!$E$20,Lister!$D$7:$D$13),IF(AND(MONTH(E523)=7,MONTH(F523)=8),(NETWORKDAYS(Lister!$D$20,F523,Lister!$D$7:$D$13)-P523)*N523/NETWORKDAYS(Lister!$D$20,Lister!$E$20,Lister!$D$7:$D$13),IF(AND(MONTH(E523)=7,MONTH(F523)=7),0)))),0),"")</f>
        <v/>
      </c>
      <c r="U523" s="78" t="str">
        <f>IF(Ansøgning!U505="","",Ansøgning!U505)</f>
        <v/>
      </c>
      <c r="V523" s="119" t="str">
        <f t="shared" si="56"/>
        <v/>
      </c>
      <c r="W523" s="120" t="str">
        <f t="shared" si="57"/>
        <v/>
      </c>
      <c r="X523" s="42" t="str">
        <f t="shared" si="58"/>
        <v/>
      </c>
    </row>
    <row r="524" spans="1:24" x14ac:dyDescent="0.25">
      <c r="A524" s="13" t="str">
        <f t="shared" si="59"/>
        <v/>
      </c>
      <c r="B524" s="75" t="str">
        <f>IF(Ansøgning!B506="","",Ansøgning!B506)</f>
        <v/>
      </c>
      <c r="C524" s="75" t="str">
        <f>IF(Ansøgning!C506="","",Ansøgning!C506)</f>
        <v/>
      </c>
      <c r="D524" s="75" t="str">
        <f>IF(Ansøgning!D506="","",Ansøgning!D506)</f>
        <v/>
      </c>
      <c r="E524" s="76" t="str">
        <f>IF(Ansøgning!E506="","",Ansøgning!E506)</f>
        <v/>
      </c>
      <c r="F524" s="76" t="str">
        <f>IF(Ansøgning!F506="","",Ansøgning!F506)</f>
        <v/>
      </c>
      <c r="G524" s="33" t="str">
        <f>IF(OR(E524="",F524=""),"",NETWORKDAYS(E524,F524,Lister!$D$7:$D$13))</f>
        <v/>
      </c>
      <c r="H524" s="76" t="str">
        <f>IF(Ansøgning!H506="","",Ansøgning!H506)</f>
        <v/>
      </c>
      <c r="I524" s="32" t="str">
        <f t="shared" si="53"/>
        <v/>
      </c>
      <c r="J524" s="77" t="str">
        <f>IF(Ansøgning!J506="","",Ansøgning!J506)</f>
        <v/>
      </c>
      <c r="K524" s="77" t="str">
        <f>IF(Ansøgning!K506="","",Ansøgning!K506)</f>
        <v/>
      </c>
      <c r="L524" s="46" t="str">
        <f t="shared" si="54"/>
        <v/>
      </c>
      <c r="M524" s="78" t="str">
        <f>IF(Ansøgning!M506="","",Ansøgning!M506)</f>
        <v/>
      </c>
      <c r="N524" s="31" t="str">
        <f t="shared" si="55"/>
        <v/>
      </c>
      <c r="O524" s="78" t="str">
        <f>IF(Ansøgning!O506="","",Ansøgning!O506)</f>
        <v/>
      </c>
      <c r="P524" s="78" t="str">
        <f>IF(Ansøgning!P506="","",Ansøgning!P506)</f>
        <v/>
      </c>
      <c r="Q524" s="78" t="str">
        <f>IF(Ansøgning!Q506="","",Ansøgning!Q506)</f>
        <v/>
      </c>
      <c r="R524" s="78" t="str">
        <f>IF(Ansøgning!R506="","",Ansøgning!R506)</f>
        <v/>
      </c>
      <c r="S524" s="46" t="str">
        <f>IFERROR(MAX(IF(OR(O524="",P524=""),"",IF(AND(AND(MONTH(E524)&gt;=7,MONTH(E524)&lt;8),AND(MONTH(F524)&gt;=7,MONTH(F524)&lt;8)),(NETWORKDAYS(E524,F524,Lister!$D$7:$D$13)-O524)*N524/NETWORKDAYS(Lister!$D$19,Lister!$E$19,Lister!$D$7:$D$13),IF(AND(AND(MONTH(E524)&gt;=7,MONTH(E524)&lt;8),MONTH(F524)&gt;7),(NETWORKDAYS(E524,Lister!$E$19,Lister!$D$7:$D$13)-O524)*N524/NETWORKDAYS(Lister!$D$19,Lister!$E$19,Lister!$D$7:$D$13),IF(MONTH(E524)&gt;7,0)))),0),"")</f>
        <v/>
      </c>
      <c r="T524" s="46" t="str">
        <f>IFERROR(MAX(IF(OR(O524="",P524=""),"",IF(AND(AND(MONTH(E524)&gt;=8,MONTH(E524)&lt;9),AND(MONTH(F524)&gt;=8,MONTH(F524)&lt;9)),(NETWORKDAYS(E524,F524,Lister!$D$7:$D$13)-P524)*N524/NETWORKDAYS(Lister!$D$20,Lister!$E$20,Lister!$D$7:$D$13),IF(AND(MONTH(E524)=7,MONTH(F524)=8),(NETWORKDAYS(Lister!$D$20,F524,Lister!$D$7:$D$13)-P524)*N524/NETWORKDAYS(Lister!$D$20,Lister!$E$20,Lister!$D$7:$D$13),IF(AND(MONTH(E524)=7,MONTH(F524)=7),0)))),0),"")</f>
        <v/>
      </c>
      <c r="U524" s="78" t="str">
        <f>IF(Ansøgning!U506="","",Ansøgning!U506)</f>
        <v/>
      </c>
      <c r="V524" s="119" t="str">
        <f t="shared" si="56"/>
        <v/>
      </c>
      <c r="W524" s="120" t="str">
        <f t="shared" si="57"/>
        <v/>
      </c>
      <c r="X524" s="42" t="str">
        <f t="shared" si="58"/>
        <v/>
      </c>
    </row>
    <row r="525" spans="1:24" x14ac:dyDescent="0.25">
      <c r="A525" s="13" t="str">
        <f t="shared" si="59"/>
        <v/>
      </c>
      <c r="B525" s="75" t="str">
        <f>IF(Ansøgning!B507="","",Ansøgning!B507)</f>
        <v/>
      </c>
      <c r="C525" s="75" t="str">
        <f>IF(Ansøgning!C507="","",Ansøgning!C507)</f>
        <v/>
      </c>
      <c r="D525" s="75" t="str">
        <f>IF(Ansøgning!D507="","",Ansøgning!D507)</f>
        <v/>
      </c>
      <c r="E525" s="76" t="str">
        <f>IF(Ansøgning!E507="","",Ansøgning!E507)</f>
        <v/>
      </c>
      <c r="F525" s="76" t="str">
        <f>IF(Ansøgning!F507="","",Ansøgning!F507)</f>
        <v/>
      </c>
      <c r="G525" s="33" t="str">
        <f>IF(OR(E525="",F525=""),"",NETWORKDAYS(E525,F525,Lister!$D$7:$D$13))</f>
        <v/>
      </c>
      <c r="H525" s="76" t="str">
        <f>IF(Ansøgning!H507="","",Ansøgning!H507)</f>
        <v/>
      </c>
      <c r="I525" s="32" t="str">
        <f t="shared" si="53"/>
        <v/>
      </c>
      <c r="J525" s="77" t="str">
        <f>IF(Ansøgning!J507="","",Ansøgning!J507)</f>
        <v/>
      </c>
      <c r="K525" s="77" t="str">
        <f>IF(Ansøgning!K507="","",Ansøgning!K507)</f>
        <v/>
      </c>
      <c r="L525" s="46" t="str">
        <f t="shared" si="54"/>
        <v/>
      </c>
      <c r="M525" s="78" t="str">
        <f>IF(Ansøgning!M507="","",Ansøgning!M507)</f>
        <v/>
      </c>
      <c r="N525" s="31" t="str">
        <f t="shared" si="55"/>
        <v/>
      </c>
      <c r="O525" s="78" t="str">
        <f>IF(Ansøgning!O507="","",Ansøgning!O507)</f>
        <v/>
      </c>
      <c r="P525" s="78" t="str">
        <f>IF(Ansøgning!P507="","",Ansøgning!P507)</f>
        <v/>
      </c>
      <c r="Q525" s="78" t="str">
        <f>IF(Ansøgning!Q507="","",Ansøgning!Q507)</f>
        <v/>
      </c>
      <c r="R525" s="78" t="str">
        <f>IF(Ansøgning!R507="","",Ansøgning!R507)</f>
        <v/>
      </c>
      <c r="S525" s="46" t="str">
        <f>IFERROR(MAX(IF(OR(O525="",P525=""),"",IF(AND(AND(MONTH(E525)&gt;=7,MONTH(E525)&lt;8),AND(MONTH(F525)&gt;=7,MONTH(F525)&lt;8)),(NETWORKDAYS(E525,F525,Lister!$D$7:$D$13)-O525)*N525/NETWORKDAYS(Lister!$D$19,Lister!$E$19,Lister!$D$7:$D$13),IF(AND(AND(MONTH(E525)&gt;=7,MONTH(E525)&lt;8),MONTH(F525)&gt;7),(NETWORKDAYS(E525,Lister!$E$19,Lister!$D$7:$D$13)-O525)*N525/NETWORKDAYS(Lister!$D$19,Lister!$E$19,Lister!$D$7:$D$13),IF(MONTH(E525)&gt;7,0)))),0),"")</f>
        <v/>
      </c>
      <c r="T525" s="46" t="str">
        <f>IFERROR(MAX(IF(OR(O525="",P525=""),"",IF(AND(AND(MONTH(E525)&gt;=8,MONTH(E525)&lt;9),AND(MONTH(F525)&gt;=8,MONTH(F525)&lt;9)),(NETWORKDAYS(E525,F525,Lister!$D$7:$D$13)-P525)*N525/NETWORKDAYS(Lister!$D$20,Lister!$E$20,Lister!$D$7:$D$13),IF(AND(MONTH(E525)=7,MONTH(F525)=8),(NETWORKDAYS(Lister!$D$20,F525,Lister!$D$7:$D$13)-P525)*N525/NETWORKDAYS(Lister!$D$20,Lister!$E$20,Lister!$D$7:$D$13),IF(AND(MONTH(E525)=7,MONTH(F525)=7),0)))),0),"")</f>
        <v/>
      </c>
      <c r="U525" s="78" t="str">
        <f>IF(Ansøgning!U507="","",Ansøgning!U507)</f>
        <v/>
      </c>
      <c r="V525" s="119" t="str">
        <f t="shared" si="56"/>
        <v/>
      </c>
      <c r="W525" s="120" t="str">
        <f t="shared" si="57"/>
        <v/>
      </c>
      <c r="X525" s="42" t="str">
        <f t="shared" si="58"/>
        <v/>
      </c>
    </row>
    <row r="526" spans="1:24" x14ac:dyDescent="0.25">
      <c r="A526" s="13" t="str">
        <f t="shared" si="59"/>
        <v/>
      </c>
      <c r="B526" s="75" t="str">
        <f>IF(Ansøgning!B508="","",Ansøgning!B508)</f>
        <v/>
      </c>
      <c r="C526" s="75" t="str">
        <f>IF(Ansøgning!C508="","",Ansøgning!C508)</f>
        <v/>
      </c>
      <c r="D526" s="75" t="str">
        <f>IF(Ansøgning!D508="","",Ansøgning!D508)</f>
        <v/>
      </c>
      <c r="E526" s="76" t="str">
        <f>IF(Ansøgning!E508="","",Ansøgning!E508)</f>
        <v/>
      </c>
      <c r="F526" s="76" t="str">
        <f>IF(Ansøgning!F508="","",Ansøgning!F508)</f>
        <v/>
      </c>
      <c r="G526" s="33" t="str">
        <f>IF(OR(E526="",F526=""),"",NETWORKDAYS(E526,F526,Lister!$D$7:$D$13))</f>
        <v/>
      </c>
      <c r="H526" s="76" t="str">
        <f>IF(Ansøgning!H508="","",Ansøgning!H508)</f>
        <v/>
      </c>
      <c r="I526" s="32" t="str">
        <f t="shared" si="53"/>
        <v/>
      </c>
      <c r="J526" s="77" t="str">
        <f>IF(Ansøgning!J508="","",Ansøgning!J508)</f>
        <v/>
      </c>
      <c r="K526" s="77" t="str">
        <f>IF(Ansøgning!K508="","",Ansøgning!K508)</f>
        <v/>
      </c>
      <c r="L526" s="46" t="str">
        <f t="shared" si="54"/>
        <v/>
      </c>
      <c r="M526" s="78" t="str">
        <f>IF(Ansøgning!M508="","",Ansøgning!M508)</f>
        <v/>
      </c>
      <c r="N526" s="31" t="str">
        <f t="shared" si="55"/>
        <v/>
      </c>
      <c r="O526" s="78" t="str">
        <f>IF(Ansøgning!O508="","",Ansøgning!O508)</f>
        <v/>
      </c>
      <c r="P526" s="78" t="str">
        <f>IF(Ansøgning!P508="","",Ansøgning!P508)</f>
        <v/>
      </c>
      <c r="Q526" s="78" t="str">
        <f>IF(Ansøgning!Q508="","",Ansøgning!Q508)</f>
        <v/>
      </c>
      <c r="R526" s="78" t="str">
        <f>IF(Ansøgning!R508="","",Ansøgning!R508)</f>
        <v/>
      </c>
      <c r="S526" s="46" t="str">
        <f>IFERROR(MAX(IF(OR(O526="",P526=""),"",IF(AND(AND(MONTH(E526)&gt;=7,MONTH(E526)&lt;8),AND(MONTH(F526)&gt;=7,MONTH(F526)&lt;8)),(NETWORKDAYS(E526,F526,Lister!$D$7:$D$13)-O526)*N526/NETWORKDAYS(Lister!$D$19,Lister!$E$19,Lister!$D$7:$D$13),IF(AND(AND(MONTH(E526)&gt;=7,MONTH(E526)&lt;8),MONTH(F526)&gt;7),(NETWORKDAYS(E526,Lister!$E$19,Lister!$D$7:$D$13)-O526)*N526/NETWORKDAYS(Lister!$D$19,Lister!$E$19,Lister!$D$7:$D$13),IF(MONTH(E526)&gt;7,0)))),0),"")</f>
        <v/>
      </c>
      <c r="T526" s="46" t="str">
        <f>IFERROR(MAX(IF(OR(O526="",P526=""),"",IF(AND(AND(MONTH(E526)&gt;=8,MONTH(E526)&lt;9),AND(MONTH(F526)&gt;=8,MONTH(F526)&lt;9)),(NETWORKDAYS(E526,F526,Lister!$D$7:$D$13)-P526)*N526/NETWORKDAYS(Lister!$D$20,Lister!$E$20,Lister!$D$7:$D$13),IF(AND(MONTH(E526)=7,MONTH(F526)=8),(NETWORKDAYS(Lister!$D$20,F526,Lister!$D$7:$D$13)-P526)*N526/NETWORKDAYS(Lister!$D$20,Lister!$E$20,Lister!$D$7:$D$13),IF(AND(MONTH(E526)=7,MONTH(F526)=7),0)))),0),"")</f>
        <v/>
      </c>
      <c r="U526" s="78" t="str">
        <f>IF(Ansøgning!U508="","",Ansøgning!U508)</f>
        <v/>
      </c>
      <c r="V526" s="119" t="str">
        <f t="shared" si="56"/>
        <v/>
      </c>
      <c r="W526" s="120" t="str">
        <f t="shared" si="57"/>
        <v/>
      </c>
      <c r="X526" s="42" t="str">
        <f t="shared" si="58"/>
        <v/>
      </c>
    </row>
    <row r="527" spans="1:24" x14ac:dyDescent="0.25">
      <c r="A527" s="13" t="str">
        <f t="shared" si="59"/>
        <v/>
      </c>
      <c r="B527" s="75" t="str">
        <f>IF(Ansøgning!B509="","",Ansøgning!B509)</f>
        <v/>
      </c>
      <c r="C527" s="75" t="str">
        <f>IF(Ansøgning!C509="","",Ansøgning!C509)</f>
        <v/>
      </c>
      <c r="D527" s="75" t="str">
        <f>IF(Ansøgning!D509="","",Ansøgning!D509)</f>
        <v/>
      </c>
      <c r="E527" s="76" t="str">
        <f>IF(Ansøgning!E509="","",Ansøgning!E509)</f>
        <v/>
      </c>
      <c r="F527" s="76" t="str">
        <f>IF(Ansøgning!F509="","",Ansøgning!F509)</f>
        <v/>
      </c>
      <c r="G527" s="33" t="str">
        <f>IF(OR(E527="",F527=""),"",NETWORKDAYS(E527,F527,Lister!$D$7:$D$13))</f>
        <v/>
      </c>
      <c r="H527" s="76" t="str">
        <f>IF(Ansøgning!H509="","",Ansøgning!H509)</f>
        <v/>
      </c>
      <c r="I527" s="32" t="str">
        <f t="shared" si="53"/>
        <v/>
      </c>
      <c r="J527" s="77" t="str">
        <f>IF(Ansøgning!J509="","",Ansøgning!J509)</f>
        <v/>
      </c>
      <c r="K527" s="77" t="str">
        <f>IF(Ansøgning!K509="","",Ansøgning!K509)</f>
        <v/>
      </c>
      <c r="L527" s="46" t="str">
        <f t="shared" si="54"/>
        <v/>
      </c>
      <c r="M527" s="78" t="str">
        <f>IF(Ansøgning!M509="","",Ansøgning!M509)</f>
        <v/>
      </c>
      <c r="N527" s="31" t="str">
        <f t="shared" si="55"/>
        <v/>
      </c>
      <c r="O527" s="78" t="str">
        <f>IF(Ansøgning!O509="","",Ansøgning!O509)</f>
        <v/>
      </c>
      <c r="P527" s="78" t="str">
        <f>IF(Ansøgning!P509="","",Ansøgning!P509)</f>
        <v/>
      </c>
      <c r="Q527" s="78" t="str">
        <f>IF(Ansøgning!Q509="","",Ansøgning!Q509)</f>
        <v/>
      </c>
      <c r="R527" s="78" t="str">
        <f>IF(Ansøgning!R509="","",Ansøgning!R509)</f>
        <v/>
      </c>
      <c r="S527" s="46" t="str">
        <f>IFERROR(MAX(IF(OR(O527="",P527=""),"",IF(AND(AND(MONTH(E527)&gt;=7,MONTH(E527)&lt;8),AND(MONTH(F527)&gt;=7,MONTH(F527)&lt;8)),(NETWORKDAYS(E527,F527,Lister!$D$7:$D$13)-O527)*N527/NETWORKDAYS(Lister!$D$19,Lister!$E$19,Lister!$D$7:$D$13),IF(AND(AND(MONTH(E527)&gt;=7,MONTH(E527)&lt;8),MONTH(F527)&gt;7),(NETWORKDAYS(E527,Lister!$E$19,Lister!$D$7:$D$13)-O527)*N527/NETWORKDAYS(Lister!$D$19,Lister!$E$19,Lister!$D$7:$D$13),IF(MONTH(E527)&gt;7,0)))),0),"")</f>
        <v/>
      </c>
      <c r="T527" s="46" t="str">
        <f>IFERROR(MAX(IF(OR(O527="",P527=""),"",IF(AND(AND(MONTH(E527)&gt;=8,MONTH(E527)&lt;9),AND(MONTH(F527)&gt;=8,MONTH(F527)&lt;9)),(NETWORKDAYS(E527,F527,Lister!$D$7:$D$13)-P527)*N527/NETWORKDAYS(Lister!$D$20,Lister!$E$20,Lister!$D$7:$D$13),IF(AND(MONTH(E527)=7,MONTH(F527)=8),(NETWORKDAYS(Lister!$D$20,F527,Lister!$D$7:$D$13)-P527)*N527/NETWORKDAYS(Lister!$D$20,Lister!$E$20,Lister!$D$7:$D$13),IF(AND(MONTH(E527)=7,MONTH(F527)=7),0)))),0),"")</f>
        <v/>
      </c>
      <c r="U527" s="78" t="str">
        <f>IF(Ansøgning!U509="","",Ansøgning!U509)</f>
        <v/>
      </c>
      <c r="V527" s="119" t="str">
        <f t="shared" si="56"/>
        <v/>
      </c>
      <c r="W527" s="120" t="str">
        <f t="shared" si="57"/>
        <v/>
      </c>
      <c r="X527" s="42" t="str">
        <f t="shared" si="58"/>
        <v/>
      </c>
    </row>
    <row r="528" spans="1:24" x14ac:dyDescent="0.25">
      <c r="A528" s="13" t="str">
        <f t="shared" si="59"/>
        <v/>
      </c>
      <c r="B528" s="75" t="str">
        <f>IF(Ansøgning!B510="","",Ansøgning!B510)</f>
        <v/>
      </c>
      <c r="C528" s="75" t="str">
        <f>IF(Ansøgning!C510="","",Ansøgning!C510)</f>
        <v/>
      </c>
      <c r="D528" s="75" t="str">
        <f>IF(Ansøgning!D510="","",Ansøgning!D510)</f>
        <v/>
      </c>
      <c r="E528" s="76" t="str">
        <f>IF(Ansøgning!E510="","",Ansøgning!E510)</f>
        <v/>
      </c>
      <c r="F528" s="76" t="str">
        <f>IF(Ansøgning!F510="","",Ansøgning!F510)</f>
        <v/>
      </c>
      <c r="G528" s="33" t="str">
        <f>IF(OR(E528="",F528=""),"",NETWORKDAYS(E528,F528,Lister!$D$7:$D$13))</f>
        <v/>
      </c>
      <c r="H528" s="76" t="str">
        <f>IF(Ansøgning!H510="","",Ansøgning!H510)</f>
        <v/>
      </c>
      <c r="I528" s="32" t="str">
        <f t="shared" si="53"/>
        <v/>
      </c>
      <c r="J528" s="77" t="str">
        <f>IF(Ansøgning!J510="","",Ansøgning!J510)</f>
        <v/>
      </c>
      <c r="K528" s="77" t="str">
        <f>IF(Ansøgning!K510="","",Ansøgning!K510)</f>
        <v/>
      </c>
      <c r="L528" s="46" t="str">
        <f t="shared" si="54"/>
        <v/>
      </c>
      <c r="M528" s="78" t="str">
        <f>IF(Ansøgning!M510="","",Ansøgning!M510)</f>
        <v/>
      </c>
      <c r="N528" s="31" t="str">
        <f t="shared" si="55"/>
        <v/>
      </c>
      <c r="O528" s="78" t="str">
        <f>IF(Ansøgning!O510="","",Ansøgning!O510)</f>
        <v/>
      </c>
      <c r="P528" s="78" t="str">
        <f>IF(Ansøgning!P510="","",Ansøgning!P510)</f>
        <v/>
      </c>
      <c r="Q528" s="78" t="str">
        <f>IF(Ansøgning!Q510="","",Ansøgning!Q510)</f>
        <v/>
      </c>
      <c r="R528" s="78" t="str">
        <f>IF(Ansøgning!R510="","",Ansøgning!R510)</f>
        <v/>
      </c>
      <c r="S528" s="46" t="str">
        <f>IFERROR(MAX(IF(OR(O528="",P528=""),"",IF(AND(AND(MONTH(E528)&gt;=7,MONTH(E528)&lt;8),AND(MONTH(F528)&gt;=7,MONTH(F528)&lt;8)),(NETWORKDAYS(E528,F528,Lister!$D$7:$D$13)-O528)*N528/NETWORKDAYS(Lister!$D$19,Lister!$E$19,Lister!$D$7:$D$13),IF(AND(AND(MONTH(E528)&gt;=7,MONTH(E528)&lt;8),MONTH(F528)&gt;7),(NETWORKDAYS(E528,Lister!$E$19,Lister!$D$7:$D$13)-O528)*N528/NETWORKDAYS(Lister!$D$19,Lister!$E$19,Lister!$D$7:$D$13),IF(MONTH(E528)&gt;7,0)))),0),"")</f>
        <v/>
      </c>
      <c r="T528" s="46" t="str">
        <f>IFERROR(MAX(IF(OR(O528="",P528=""),"",IF(AND(AND(MONTH(E528)&gt;=8,MONTH(E528)&lt;9),AND(MONTH(F528)&gt;=8,MONTH(F528)&lt;9)),(NETWORKDAYS(E528,F528,Lister!$D$7:$D$13)-P528)*N528/NETWORKDAYS(Lister!$D$20,Lister!$E$20,Lister!$D$7:$D$13),IF(AND(MONTH(E528)=7,MONTH(F528)=8),(NETWORKDAYS(Lister!$D$20,F528,Lister!$D$7:$D$13)-P528)*N528/NETWORKDAYS(Lister!$D$20,Lister!$E$20,Lister!$D$7:$D$13),IF(AND(MONTH(E528)=7,MONTH(F528)=7),0)))),0),"")</f>
        <v/>
      </c>
      <c r="U528" s="78" t="str">
        <f>IF(Ansøgning!U510="","",Ansøgning!U510)</f>
        <v/>
      </c>
      <c r="V528" s="119" t="str">
        <f t="shared" si="56"/>
        <v/>
      </c>
      <c r="W528" s="120" t="str">
        <f t="shared" si="57"/>
        <v/>
      </c>
      <c r="X528" s="42" t="str">
        <f t="shared" si="58"/>
        <v/>
      </c>
    </row>
    <row r="529" spans="1:24" x14ac:dyDescent="0.25">
      <c r="A529" s="13" t="str">
        <f t="shared" si="59"/>
        <v/>
      </c>
      <c r="B529" s="75" t="str">
        <f>IF(Ansøgning!B511="","",Ansøgning!B511)</f>
        <v/>
      </c>
      <c r="C529" s="75" t="str">
        <f>IF(Ansøgning!C511="","",Ansøgning!C511)</f>
        <v/>
      </c>
      <c r="D529" s="75" t="str">
        <f>IF(Ansøgning!D511="","",Ansøgning!D511)</f>
        <v/>
      </c>
      <c r="E529" s="76" t="str">
        <f>IF(Ansøgning!E511="","",Ansøgning!E511)</f>
        <v/>
      </c>
      <c r="F529" s="76" t="str">
        <f>IF(Ansøgning!F511="","",Ansøgning!F511)</f>
        <v/>
      </c>
      <c r="G529" s="33" t="str">
        <f>IF(OR(E529="",F529=""),"",NETWORKDAYS(E529,F529,Lister!$D$7:$D$13))</f>
        <v/>
      </c>
      <c r="H529" s="76" t="str">
        <f>IF(Ansøgning!H511="","",Ansøgning!H511)</f>
        <v/>
      </c>
      <c r="I529" s="32" t="str">
        <f t="shared" si="53"/>
        <v/>
      </c>
      <c r="J529" s="77" t="str">
        <f>IF(Ansøgning!J511="","",Ansøgning!J511)</f>
        <v/>
      </c>
      <c r="K529" s="77" t="str">
        <f>IF(Ansøgning!K511="","",Ansøgning!K511)</f>
        <v/>
      </c>
      <c r="L529" s="46" t="str">
        <f t="shared" si="54"/>
        <v/>
      </c>
      <c r="M529" s="78" t="str">
        <f>IF(Ansøgning!M511="","",Ansøgning!M511)</f>
        <v/>
      </c>
      <c r="N529" s="31" t="str">
        <f t="shared" si="55"/>
        <v/>
      </c>
      <c r="O529" s="78" t="str">
        <f>IF(Ansøgning!O511="","",Ansøgning!O511)</f>
        <v/>
      </c>
      <c r="P529" s="78" t="str">
        <f>IF(Ansøgning!P511="","",Ansøgning!P511)</f>
        <v/>
      </c>
      <c r="Q529" s="78" t="str">
        <f>IF(Ansøgning!Q511="","",Ansøgning!Q511)</f>
        <v/>
      </c>
      <c r="R529" s="78" t="str">
        <f>IF(Ansøgning!R511="","",Ansøgning!R511)</f>
        <v/>
      </c>
      <c r="S529" s="46" t="str">
        <f>IFERROR(MAX(IF(OR(O529="",P529=""),"",IF(AND(AND(MONTH(E529)&gt;=7,MONTH(E529)&lt;8),AND(MONTH(F529)&gt;=7,MONTH(F529)&lt;8)),(NETWORKDAYS(E529,F529,Lister!$D$7:$D$13)-O529)*N529/NETWORKDAYS(Lister!$D$19,Lister!$E$19,Lister!$D$7:$D$13),IF(AND(AND(MONTH(E529)&gt;=7,MONTH(E529)&lt;8),MONTH(F529)&gt;7),(NETWORKDAYS(E529,Lister!$E$19,Lister!$D$7:$D$13)-O529)*N529/NETWORKDAYS(Lister!$D$19,Lister!$E$19,Lister!$D$7:$D$13),IF(MONTH(E529)&gt;7,0)))),0),"")</f>
        <v/>
      </c>
      <c r="T529" s="46" t="str">
        <f>IFERROR(MAX(IF(OR(O529="",P529=""),"",IF(AND(AND(MONTH(E529)&gt;=8,MONTH(E529)&lt;9),AND(MONTH(F529)&gt;=8,MONTH(F529)&lt;9)),(NETWORKDAYS(E529,F529,Lister!$D$7:$D$13)-P529)*N529/NETWORKDAYS(Lister!$D$20,Lister!$E$20,Lister!$D$7:$D$13),IF(AND(MONTH(E529)=7,MONTH(F529)=8),(NETWORKDAYS(Lister!$D$20,F529,Lister!$D$7:$D$13)-P529)*N529/NETWORKDAYS(Lister!$D$20,Lister!$E$20,Lister!$D$7:$D$13),IF(AND(MONTH(E529)=7,MONTH(F529)=7),0)))),0),"")</f>
        <v/>
      </c>
      <c r="U529" s="78" t="str">
        <f>IF(Ansøgning!U511="","",Ansøgning!U511)</f>
        <v/>
      </c>
      <c r="V529" s="119" t="str">
        <f t="shared" si="56"/>
        <v/>
      </c>
      <c r="W529" s="120" t="str">
        <f t="shared" si="57"/>
        <v/>
      </c>
      <c r="X529" s="42" t="str">
        <f t="shared" si="58"/>
        <v/>
      </c>
    </row>
    <row r="530" spans="1:24" x14ac:dyDescent="0.25">
      <c r="A530" s="13" t="str">
        <f t="shared" si="59"/>
        <v/>
      </c>
      <c r="B530" s="75" t="str">
        <f>IF(Ansøgning!B512="","",Ansøgning!B512)</f>
        <v/>
      </c>
      <c r="C530" s="75" t="str">
        <f>IF(Ansøgning!C512="","",Ansøgning!C512)</f>
        <v/>
      </c>
      <c r="D530" s="75" t="str">
        <f>IF(Ansøgning!D512="","",Ansøgning!D512)</f>
        <v/>
      </c>
      <c r="E530" s="76" t="str">
        <f>IF(Ansøgning!E512="","",Ansøgning!E512)</f>
        <v/>
      </c>
      <c r="F530" s="76" t="str">
        <f>IF(Ansøgning!F512="","",Ansøgning!F512)</f>
        <v/>
      </c>
      <c r="G530" s="33" t="str">
        <f>IF(OR(E530="",F530=""),"",NETWORKDAYS(E530,F530,Lister!$D$7:$D$13))</f>
        <v/>
      </c>
      <c r="H530" s="76" t="str">
        <f>IF(Ansøgning!H512="","",Ansøgning!H512)</f>
        <v/>
      </c>
      <c r="I530" s="32" t="str">
        <f t="shared" si="53"/>
        <v/>
      </c>
      <c r="J530" s="77" t="str">
        <f>IF(Ansøgning!J512="","",Ansøgning!J512)</f>
        <v/>
      </c>
      <c r="K530" s="77" t="str">
        <f>IF(Ansøgning!K512="","",Ansøgning!K512)</f>
        <v/>
      </c>
      <c r="L530" s="46" t="str">
        <f t="shared" si="54"/>
        <v/>
      </c>
      <c r="M530" s="78" t="str">
        <f>IF(Ansøgning!M512="","",Ansøgning!M512)</f>
        <v/>
      </c>
      <c r="N530" s="31" t="str">
        <f t="shared" si="55"/>
        <v/>
      </c>
      <c r="O530" s="78" t="str">
        <f>IF(Ansøgning!O512="","",Ansøgning!O512)</f>
        <v/>
      </c>
      <c r="P530" s="78" t="str">
        <f>IF(Ansøgning!P512="","",Ansøgning!P512)</f>
        <v/>
      </c>
      <c r="Q530" s="78" t="str">
        <f>IF(Ansøgning!Q512="","",Ansøgning!Q512)</f>
        <v/>
      </c>
      <c r="R530" s="78" t="str">
        <f>IF(Ansøgning!R512="","",Ansøgning!R512)</f>
        <v/>
      </c>
      <c r="S530" s="46" t="str">
        <f>IFERROR(MAX(IF(OR(O530="",P530=""),"",IF(AND(AND(MONTH(E530)&gt;=7,MONTH(E530)&lt;8),AND(MONTH(F530)&gt;=7,MONTH(F530)&lt;8)),(NETWORKDAYS(E530,F530,Lister!$D$7:$D$13)-O530)*N530/NETWORKDAYS(Lister!$D$19,Lister!$E$19,Lister!$D$7:$D$13),IF(AND(AND(MONTH(E530)&gt;=7,MONTH(E530)&lt;8),MONTH(F530)&gt;7),(NETWORKDAYS(E530,Lister!$E$19,Lister!$D$7:$D$13)-O530)*N530/NETWORKDAYS(Lister!$D$19,Lister!$E$19,Lister!$D$7:$D$13),IF(MONTH(E530)&gt;7,0)))),0),"")</f>
        <v/>
      </c>
      <c r="T530" s="46" t="str">
        <f>IFERROR(MAX(IF(OR(O530="",P530=""),"",IF(AND(AND(MONTH(E530)&gt;=8,MONTH(E530)&lt;9),AND(MONTH(F530)&gt;=8,MONTH(F530)&lt;9)),(NETWORKDAYS(E530,F530,Lister!$D$7:$D$13)-P530)*N530/NETWORKDAYS(Lister!$D$20,Lister!$E$20,Lister!$D$7:$D$13),IF(AND(MONTH(E530)=7,MONTH(F530)=8),(NETWORKDAYS(Lister!$D$20,F530,Lister!$D$7:$D$13)-P530)*N530/NETWORKDAYS(Lister!$D$20,Lister!$E$20,Lister!$D$7:$D$13),IF(AND(MONTH(E530)=7,MONTH(F530)=7),0)))),0),"")</f>
        <v/>
      </c>
      <c r="U530" s="78" t="str">
        <f>IF(Ansøgning!U512="","",Ansøgning!U512)</f>
        <v/>
      </c>
      <c r="V530" s="119" t="str">
        <f t="shared" si="56"/>
        <v/>
      </c>
      <c r="W530" s="120" t="str">
        <f t="shared" si="57"/>
        <v/>
      </c>
      <c r="X530" s="42" t="str">
        <f t="shared" si="58"/>
        <v/>
      </c>
    </row>
    <row r="531" spans="1:24" x14ac:dyDescent="0.25">
      <c r="A531" s="13" t="str">
        <f t="shared" si="59"/>
        <v/>
      </c>
      <c r="B531" s="75" t="str">
        <f>IF(Ansøgning!B513="","",Ansøgning!B513)</f>
        <v/>
      </c>
      <c r="C531" s="75" t="str">
        <f>IF(Ansøgning!C513="","",Ansøgning!C513)</f>
        <v/>
      </c>
      <c r="D531" s="75" t="str">
        <f>IF(Ansøgning!D513="","",Ansøgning!D513)</f>
        <v/>
      </c>
      <c r="E531" s="76" t="str">
        <f>IF(Ansøgning!E513="","",Ansøgning!E513)</f>
        <v/>
      </c>
      <c r="F531" s="76" t="str">
        <f>IF(Ansøgning!F513="","",Ansøgning!F513)</f>
        <v/>
      </c>
      <c r="G531" s="33" t="str">
        <f>IF(OR(E531="",F531=""),"",NETWORKDAYS(E531,F531,Lister!$D$7:$D$13))</f>
        <v/>
      </c>
      <c r="H531" s="76" t="str">
        <f>IF(Ansøgning!H513="","",Ansøgning!H513)</f>
        <v/>
      </c>
      <c r="I531" s="32" t="str">
        <f t="shared" si="53"/>
        <v/>
      </c>
      <c r="J531" s="77" t="str">
        <f>IF(Ansøgning!J513="","",Ansøgning!J513)</f>
        <v/>
      </c>
      <c r="K531" s="77" t="str">
        <f>IF(Ansøgning!K513="","",Ansøgning!K513)</f>
        <v/>
      </c>
      <c r="L531" s="46" t="str">
        <f t="shared" si="54"/>
        <v/>
      </c>
      <c r="M531" s="78" t="str">
        <f>IF(Ansøgning!M513="","",Ansøgning!M513)</f>
        <v/>
      </c>
      <c r="N531" s="31" t="str">
        <f t="shared" si="55"/>
        <v/>
      </c>
      <c r="O531" s="78" t="str">
        <f>IF(Ansøgning!O513="","",Ansøgning!O513)</f>
        <v/>
      </c>
      <c r="P531" s="78" t="str">
        <f>IF(Ansøgning!P513="","",Ansøgning!P513)</f>
        <v/>
      </c>
      <c r="Q531" s="78" t="str">
        <f>IF(Ansøgning!Q513="","",Ansøgning!Q513)</f>
        <v/>
      </c>
      <c r="R531" s="78" t="str">
        <f>IF(Ansøgning!R513="","",Ansøgning!R513)</f>
        <v/>
      </c>
      <c r="S531" s="46" t="str">
        <f>IFERROR(MAX(IF(OR(O531="",P531=""),"",IF(AND(AND(MONTH(E531)&gt;=7,MONTH(E531)&lt;8),AND(MONTH(F531)&gt;=7,MONTH(F531)&lt;8)),(NETWORKDAYS(E531,F531,Lister!$D$7:$D$13)-O531)*N531/NETWORKDAYS(Lister!$D$19,Lister!$E$19,Lister!$D$7:$D$13),IF(AND(AND(MONTH(E531)&gt;=7,MONTH(E531)&lt;8),MONTH(F531)&gt;7),(NETWORKDAYS(E531,Lister!$E$19,Lister!$D$7:$D$13)-O531)*N531/NETWORKDAYS(Lister!$D$19,Lister!$E$19,Lister!$D$7:$D$13),IF(MONTH(E531)&gt;7,0)))),0),"")</f>
        <v/>
      </c>
      <c r="T531" s="46" t="str">
        <f>IFERROR(MAX(IF(OR(O531="",P531=""),"",IF(AND(AND(MONTH(E531)&gt;=8,MONTH(E531)&lt;9),AND(MONTH(F531)&gt;=8,MONTH(F531)&lt;9)),(NETWORKDAYS(E531,F531,Lister!$D$7:$D$13)-P531)*N531/NETWORKDAYS(Lister!$D$20,Lister!$E$20,Lister!$D$7:$D$13),IF(AND(MONTH(E531)=7,MONTH(F531)=8),(NETWORKDAYS(Lister!$D$20,F531,Lister!$D$7:$D$13)-P531)*N531/NETWORKDAYS(Lister!$D$20,Lister!$E$20,Lister!$D$7:$D$13),IF(AND(MONTH(E531)=7,MONTH(F531)=7),0)))),0),"")</f>
        <v/>
      </c>
      <c r="U531" s="78" t="str">
        <f>IF(Ansøgning!U513="","",Ansøgning!U513)</f>
        <v/>
      </c>
      <c r="V531" s="119" t="str">
        <f t="shared" si="56"/>
        <v/>
      </c>
      <c r="W531" s="120" t="str">
        <f t="shared" si="57"/>
        <v/>
      </c>
      <c r="X531" s="42" t="str">
        <f t="shared" si="58"/>
        <v/>
      </c>
    </row>
    <row r="532" spans="1:24" x14ac:dyDescent="0.25">
      <c r="A532" s="13" t="str">
        <f t="shared" si="59"/>
        <v/>
      </c>
      <c r="B532" s="75" t="str">
        <f>IF(Ansøgning!B514="","",Ansøgning!B514)</f>
        <v/>
      </c>
      <c r="C532" s="75" t="str">
        <f>IF(Ansøgning!C514="","",Ansøgning!C514)</f>
        <v/>
      </c>
      <c r="D532" s="75" t="str">
        <f>IF(Ansøgning!D514="","",Ansøgning!D514)</f>
        <v/>
      </c>
      <c r="E532" s="76" t="str">
        <f>IF(Ansøgning!E514="","",Ansøgning!E514)</f>
        <v/>
      </c>
      <c r="F532" s="76" t="str">
        <f>IF(Ansøgning!F514="","",Ansøgning!F514)</f>
        <v/>
      </c>
      <c r="G532" s="33" t="str">
        <f>IF(OR(E532="",F532=""),"",NETWORKDAYS(E532,F532,Lister!$D$7:$D$13))</f>
        <v/>
      </c>
      <c r="H532" s="76" t="str">
        <f>IF(Ansøgning!H514="","",Ansøgning!H514)</f>
        <v/>
      </c>
      <c r="I532" s="32" t="str">
        <f t="shared" si="53"/>
        <v/>
      </c>
      <c r="J532" s="77" t="str">
        <f>IF(Ansøgning!J514="","",Ansøgning!J514)</f>
        <v/>
      </c>
      <c r="K532" s="77" t="str">
        <f>IF(Ansøgning!K514="","",Ansøgning!K514)</f>
        <v/>
      </c>
      <c r="L532" s="46" t="str">
        <f t="shared" si="54"/>
        <v/>
      </c>
      <c r="M532" s="78" t="str">
        <f>IF(Ansøgning!M514="","",Ansøgning!M514)</f>
        <v/>
      </c>
      <c r="N532" s="31" t="str">
        <f t="shared" si="55"/>
        <v/>
      </c>
      <c r="O532" s="78" t="str">
        <f>IF(Ansøgning!O514="","",Ansøgning!O514)</f>
        <v/>
      </c>
      <c r="P532" s="78" t="str">
        <f>IF(Ansøgning!P514="","",Ansøgning!P514)</f>
        <v/>
      </c>
      <c r="Q532" s="78" t="str">
        <f>IF(Ansøgning!Q514="","",Ansøgning!Q514)</f>
        <v/>
      </c>
      <c r="R532" s="78" t="str">
        <f>IF(Ansøgning!R514="","",Ansøgning!R514)</f>
        <v/>
      </c>
      <c r="S532" s="46" t="str">
        <f>IFERROR(MAX(IF(OR(O532="",P532=""),"",IF(AND(AND(MONTH(E532)&gt;=7,MONTH(E532)&lt;8),AND(MONTH(F532)&gt;=7,MONTH(F532)&lt;8)),(NETWORKDAYS(E532,F532,Lister!$D$7:$D$13)-O532)*N532/NETWORKDAYS(Lister!$D$19,Lister!$E$19,Lister!$D$7:$D$13),IF(AND(AND(MONTH(E532)&gt;=7,MONTH(E532)&lt;8),MONTH(F532)&gt;7),(NETWORKDAYS(E532,Lister!$E$19,Lister!$D$7:$D$13)-O532)*N532/NETWORKDAYS(Lister!$D$19,Lister!$E$19,Lister!$D$7:$D$13),IF(MONTH(E532)&gt;7,0)))),0),"")</f>
        <v/>
      </c>
      <c r="T532" s="46" t="str">
        <f>IFERROR(MAX(IF(OR(O532="",P532=""),"",IF(AND(AND(MONTH(E532)&gt;=8,MONTH(E532)&lt;9),AND(MONTH(F532)&gt;=8,MONTH(F532)&lt;9)),(NETWORKDAYS(E532,F532,Lister!$D$7:$D$13)-P532)*N532/NETWORKDAYS(Lister!$D$20,Lister!$E$20,Lister!$D$7:$D$13),IF(AND(MONTH(E532)=7,MONTH(F532)=8),(NETWORKDAYS(Lister!$D$20,F532,Lister!$D$7:$D$13)-P532)*N532/NETWORKDAYS(Lister!$D$20,Lister!$E$20,Lister!$D$7:$D$13),IF(AND(MONTH(E532)=7,MONTH(F532)=7),0)))),0),"")</f>
        <v/>
      </c>
      <c r="U532" s="78" t="str">
        <f>IF(Ansøgning!U514="","",Ansøgning!U514)</f>
        <v/>
      </c>
      <c r="V532" s="119" t="str">
        <f t="shared" si="56"/>
        <v/>
      </c>
      <c r="W532" s="120" t="str">
        <f t="shared" si="57"/>
        <v/>
      </c>
      <c r="X532" s="42" t="str">
        <f t="shared" si="58"/>
        <v/>
      </c>
    </row>
    <row r="533" spans="1:24" x14ac:dyDescent="0.25">
      <c r="A533" s="13" t="str">
        <f t="shared" si="59"/>
        <v/>
      </c>
      <c r="B533" s="75" t="str">
        <f>IF(Ansøgning!B515="","",Ansøgning!B515)</f>
        <v/>
      </c>
      <c r="C533" s="75" t="str">
        <f>IF(Ansøgning!C515="","",Ansøgning!C515)</f>
        <v/>
      </c>
      <c r="D533" s="75" t="str">
        <f>IF(Ansøgning!D515="","",Ansøgning!D515)</f>
        <v/>
      </c>
      <c r="E533" s="76" t="str">
        <f>IF(Ansøgning!E515="","",Ansøgning!E515)</f>
        <v/>
      </c>
      <c r="F533" s="76" t="str">
        <f>IF(Ansøgning!F515="","",Ansøgning!F515)</f>
        <v/>
      </c>
      <c r="G533" s="33" t="str">
        <f>IF(OR(E533="",F533=""),"",NETWORKDAYS(E533,F533,Lister!$D$7:$D$13))</f>
        <v/>
      </c>
      <c r="H533" s="76" t="str">
        <f>IF(Ansøgning!H515="","",Ansøgning!H515)</f>
        <v/>
      </c>
      <c r="I533" s="32" t="str">
        <f t="shared" si="53"/>
        <v/>
      </c>
      <c r="J533" s="77" t="str">
        <f>IF(Ansøgning!J515="","",Ansøgning!J515)</f>
        <v/>
      </c>
      <c r="K533" s="77" t="str">
        <f>IF(Ansøgning!K515="","",Ansøgning!K515)</f>
        <v/>
      </c>
      <c r="L533" s="46" t="str">
        <f t="shared" si="54"/>
        <v/>
      </c>
      <c r="M533" s="78" t="str">
        <f>IF(Ansøgning!M515="","",Ansøgning!M515)</f>
        <v/>
      </c>
      <c r="N533" s="31" t="str">
        <f t="shared" si="55"/>
        <v/>
      </c>
      <c r="O533" s="78" t="str">
        <f>IF(Ansøgning!O515="","",Ansøgning!O515)</f>
        <v/>
      </c>
      <c r="P533" s="78" t="str">
        <f>IF(Ansøgning!P515="","",Ansøgning!P515)</f>
        <v/>
      </c>
      <c r="Q533" s="78" t="str">
        <f>IF(Ansøgning!Q515="","",Ansøgning!Q515)</f>
        <v/>
      </c>
      <c r="R533" s="78" t="str">
        <f>IF(Ansøgning!R515="","",Ansøgning!R515)</f>
        <v/>
      </c>
      <c r="S533" s="46" t="str">
        <f>IFERROR(MAX(IF(OR(O533="",P533=""),"",IF(AND(AND(MONTH(E533)&gt;=7,MONTH(E533)&lt;8),AND(MONTH(F533)&gt;=7,MONTH(F533)&lt;8)),(NETWORKDAYS(E533,F533,Lister!$D$7:$D$13)-O533)*N533/NETWORKDAYS(Lister!$D$19,Lister!$E$19,Lister!$D$7:$D$13),IF(AND(AND(MONTH(E533)&gt;=7,MONTH(E533)&lt;8),MONTH(F533)&gt;7),(NETWORKDAYS(E533,Lister!$E$19,Lister!$D$7:$D$13)-O533)*N533/NETWORKDAYS(Lister!$D$19,Lister!$E$19,Lister!$D$7:$D$13),IF(MONTH(E533)&gt;7,0)))),0),"")</f>
        <v/>
      </c>
      <c r="T533" s="46" t="str">
        <f>IFERROR(MAX(IF(OR(O533="",P533=""),"",IF(AND(AND(MONTH(E533)&gt;=8,MONTH(E533)&lt;9),AND(MONTH(F533)&gt;=8,MONTH(F533)&lt;9)),(NETWORKDAYS(E533,F533,Lister!$D$7:$D$13)-P533)*N533/NETWORKDAYS(Lister!$D$20,Lister!$E$20,Lister!$D$7:$D$13),IF(AND(MONTH(E533)=7,MONTH(F533)=8),(NETWORKDAYS(Lister!$D$20,F533,Lister!$D$7:$D$13)-P533)*N533/NETWORKDAYS(Lister!$D$20,Lister!$E$20,Lister!$D$7:$D$13),IF(AND(MONTH(E533)=7,MONTH(F533)=7),0)))),0),"")</f>
        <v/>
      </c>
      <c r="U533" s="78" t="str">
        <f>IF(Ansøgning!U515="","",Ansøgning!U515)</f>
        <v/>
      </c>
      <c r="V533" s="119" t="str">
        <f t="shared" si="56"/>
        <v/>
      </c>
      <c r="W533" s="120" t="str">
        <f t="shared" si="57"/>
        <v/>
      </c>
      <c r="X533" s="42" t="str">
        <f t="shared" si="58"/>
        <v/>
      </c>
    </row>
    <row r="534" spans="1:24" x14ac:dyDescent="0.25">
      <c r="A534" s="13" t="str">
        <f t="shared" si="59"/>
        <v/>
      </c>
      <c r="B534" s="75" t="str">
        <f>IF(Ansøgning!B516="","",Ansøgning!B516)</f>
        <v/>
      </c>
      <c r="C534" s="75" t="str">
        <f>IF(Ansøgning!C516="","",Ansøgning!C516)</f>
        <v/>
      </c>
      <c r="D534" s="75" t="str">
        <f>IF(Ansøgning!D516="","",Ansøgning!D516)</f>
        <v/>
      </c>
      <c r="E534" s="76" t="str">
        <f>IF(Ansøgning!E516="","",Ansøgning!E516)</f>
        <v/>
      </c>
      <c r="F534" s="76" t="str">
        <f>IF(Ansøgning!F516="","",Ansøgning!F516)</f>
        <v/>
      </c>
      <c r="G534" s="33" t="str">
        <f>IF(OR(E534="",F534=""),"",NETWORKDAYS(E534,F534,Lister!$D$7:$D$13))</f>
        <v/>
      </c>
      <c r="H534" s="76" t="str">
        <f>IF(Ansøgning!H516="","",Ansøgning!H516)</f>
        <v/>
      </c>
      <c r="I534" s="32" t="str">
        <f t="shared" si="53"/>
        <v/>
      </c>
      <c r="J534" s="77" t="str">
        <f>IF(Ansøgning!J516="","",Ansøgning!J516)</f>
        <v/>
      </c>
      <c r="K534" s="77" t="str">
        <f>IF(Ansøgning!K516="","",Ansøgning!K516)</f>
        <v/>
      </c>
      <c r="L534" s="46" t="str">
        <f t="shared" si="54"/>
        <v/>
      </c>
      <c r="M534" s="78" t="str">
        <f>IF(Ansøgning!M516="","",Ansøgning!M516)</f>
        <v/>
      </c>
      <c r="N534" s="31" t="str">
        <f t="shared" si="55"/>
        <v/>
      </c>
      <c r="O534" s="78" t="str">
        <f>IF(Ansøgning!O516="","",Ansøgning!O516)</f>
        <v/>
      </c>
      <c r="P534" s="78" t="str">
        <f>IF(Ansøgning!P516="","",Ansøgning!P516)</f>
        <v/>
      </c>
      <c r="Q534" s="78" t="str">
        <f>IF(Ansøgning!Q516="","",Ansøgning!Q516)</f>
        <v/>
      </c>
      <c r="R534" s="78" t="str">
        <f>IF(Ansøgning!R516="","",Ansøgning!R516)</f>
        <v/>
      </c>
      <c r="S534" s="46" t="str">
        <f>IFERROR(MAX(IF(OR(O534="",P534=""),"",IF(AND(AND(MONTH(E534)&gt;=7,MONTH(E534)&lt;8),AND(MONTH(F534)&gt;=7,MONTH(F534)&lt;8)),(NETWORKDAYS(E534,F534,Lister!$D$7:$D$13)-O534)*N534/NETWORKDAYS(Lister!$D$19,Lister!$E$19,Lister!$D$7:$D$13),IF(AND(AND(MONTH(E534)&gt;=7,MONTH(E534)&lt;8),MONTH(F534)&gt;7),(NETWORKDAYS(E534,Lister!$E$19,Lister!$D$7:$D$13)-O534)*N534/NETWORKDAYS(Lister!$D$19,Lister!$E$19,Lister!$D$7:$D$13),IF(MONTH(E534)&gt;7,0)))),0),"")</f>
        <v/>
      </c>
      <c r="T534" s="46" t="str">
        <f>IFERROR(MAX(IF(OR(O534="",P534=""),"",IF(AND(AND(MONTH(E534)&gt;=8,MONTH(E534)&lt;9),AND(MONTH(F534)&gt;=8,MONTH(F534)&lt;9)),(NETWORKDAYS(E534,F534,Lister!$D$7:$D$13)-P534)*N534/NETWORKDAYS(Lister!$D$20,Lister!$E$20,Lister!$D$7:$D$13),IF(AND(MONTH(E534)=7,MONTH(F534)=8),(NETWORKDAYS(Lister!$D$20,F534,Lister!$D$7:$D$13)-P534)*N534/NETWORKDAYS(Lister!$D$20,Lister!$E$20,Lister!$D$7:$D$13),IF(AND(MONTH(E534)=7,MONTH(F534)=7),0)))),0),"")</f>
        <v/>
      </c>
      <c r="U534" s="78" t="str">
        <f>IF(Ansøgning!U516="","",Ansøgning!U516)</f>
        <v/>
      </c>
      <c r="V534" s="119" t="str">
        <f t="shared" si="56"/>
        <v/>
      </c>
      <c r="W534" s="120" t="str">
        <f t="shared" si="57"/>
        <v/>
      </c>
      <c r="X534" s="42" t="str">
        <f t="shared" si="58"/>
        <v/>
      </c>
    </row>
    <row r="535" spans="1:24" x14ac:dyDescent="0.25">
      <c r="A535" s="13" t="str">
        <f t="shared" si="59"/>
        <v/>
      </c>
      <c r="B535" s="75" t="str">
        <f>IF(Ansøgning!B517="","",Ansøgning!B517)</f>
        <v/>
      </c>
      <c r="C535" s="75" t="str">
        <f>IF(Ansøgning!C517="","",Ansøgning!C517)</f>
        <v/>
      </c>
      <c r="D535" s="75" t="str">
        <f>IF(Ansøgning!D517="","",Ansøgning!D517)</f>
        <v/>
      </c>
      <c r="E535" s="76" t="str">
        <f>IF(Ansøgning!E517="","",Ansøgning!E517)</f>
        <v/>
      </c>
      <c r="F535" s="76" t="str">
        <f>IF(Ansøgning!F517="","",Ansøgning!F517)</f>
        <v/>
      </c>
      <c r="G535" s="33" t="str">
        <f>IF(OR(E535="",F535=""),"",NETWORKDAYS(E535,F535,Lister!$D$7:$D$13))</f>
        <v/>
      </c>
      <c r="H535" s="76" t="str">
        <f>IF(Ansøgning!H517="","",Ansøgning!H517)</f>
        <v/>
      </c>
      <c r="I535" s="32" t="str">
        <f t="shared" si="53"/>
        <v/>
      </c>
      <c r="J535" s="77" t="str">
        <f>IF(Ansøgning!J517="","",Ansøgning!J517)</f>
        <v/>
      </c>
      <c r="K535" s="77" t="str">
        <f>IF(Ansøgning!K517="","",Ansøgning!K517)</f>
        <v/>
      </c>
      <c r="L535" s="46" t="str">
        <f t="shared" si="54"/>
        <v/>
      </c>
      <c r="M535" s="78" t="str">
        <f>IF(Ansøgning!M517="","",Ansøgning!M517)</f>
        <v/>
      </c>
      <c r="N535" s="31" t="str">
        <f t="shared" si="55"/>
        <v/>
      </c>
      <c r="O535" s="78" t="str">
        <f>IF(Ansøgning!O517="","",Ansøgning!O517)</f>
        <v/>
      </c>
      <c r="P535" s="78" t="str">
        <f>IF(Ansøgning!P517="","",Ansøgning!P517)</f>
        <v/>
      </c>
      <c r="Q535" s="78" t="str">
        <f>IF(Ansøgning!Q517="","",Ansøgning!Q517)</f>
        <v/>
      </c>
      <c r="R535" s="78" t="str">
        <f>IF(Ansøgning!R517="","",Ansøgning!R517)</f>
        <v/>
      </c>
      <c r="S535" s="46" t="str">
        <f>IFERROR(MAX(IF(OR(O535="",P535=""),"",IF(AND(AND(MONTH(E535)&gt;=7,MONTH(E535)&lt;8),AND(MONTH(F535)&gt;=7,MONTH(F535)&lt;8)),(NETWORKDAYS(E535,F535,Lister!$D$7:$D$13)-O535)*N535/NETWORKDAYS(Lister!$D$19,Lister!$E$19,Lister!$D$7:$D$13),IF(AND(AND(MONTH(E535)&gt;=7,MONTH(E535)&lt;8),MONTH(F535)&gt;7),(NETWORKDAYS(E535,Lister!$E$19,Lister!$D$7:$D$13)-O535)*N535/NETWORKDAYS(Lister!$D$19,Lister!$E$19,Lister!$D$7:$D$13),IF(MONTH(E535)&gt;7,0)))),0),"")</f>
        <v/>
      </c>
      <c r="T535" s="46" t="str">
        <f>IFERROR(MAX(IF(OR(O535="",P535=""),"",IF(AND(AND(MONTH(E535)&gt;=8,MONTH(E535)&lt;9),AND(MONTH(F535)&gt;=8,MONTH(F535)&lt;9)),(NETWORKDAYS(E535,F535,Lister!$D$7:$D$13)-P535)*N535/NETWORKDAYS(Lister!$D$20,Lister!$E$20,Lister!$D$7:$D$13),IF(AND(MONTH(E535)=7,MONTH(F535)=8),(NETWORKDAYS(Lister!$D$20,F535,Lister!$D$7:$D$13)-P535)*N535/NETWORKDAYS(Lister!$D$20,Lister!$E$20,Lister!$D$7:$D$13),IF(AND(MONTH(E535)=7,MONTH(F535)=7),0)))),0),"")</f>
        <v/>
      </c>
      <c r="U535" s="78" t="str">
        <f>IF(Ansøgning!U517="","",Ansøgning!U517)</f>
        <v/>
      </c>
      <c r="V535" s="119" t="str">
        <f t="shared" si="56"/>
        <v/>
      </c>
      <c r="W535" s="120" t="str">
        <f t="shared" si="57"/>
        <v/>
      </c>
      <c r="X535" s="42" t="str">
        <f t="shared" si="58"/>
        <v/>
      </c>
    </row>
    <row r="536" spans="1:24" x14ac:dyDescent="0.25">
      <c r="A536" s="13" t="str">
        <f t="shared" si="59"/>
        <v/>
      </c>
      <c r="B536" s="75" t="str">
        <f>IF(Ansøgning!B518="","",Ansøgning!B518)</f>
        <v/>
      </c>
      <c r="C536" s="75" t="str">
        <f>IF(Ansøgning!C518="","",Ansøgning!C518)</f>
        <v/>
      </c>
      <c r="D536" s="75" t="str">
        <f>IF(Ansøgning!D518="","",Ansøgning!D518)</f>
        <v/>
      </c>
      <c r="E536" s="76" t="str">
        <f>IF(Ansøgning!E518="","",Ansøgning!E518)</f>
        <v/>
      </c>
      <c r="F536" s="76" t="str">
        <f>IF(Ansøgning!F518="","",Ansøgning!F518)</f>
        <v/>
      </c>
      <c r="G536" s="33" t="str">
        <f>IF(OR(E536="",F536=""),"",NETWORKDAYS(E536,F536,Lister!$D$7:$D$13))</f>
        <v/>
      </c>
      <c r="H536" s="76" t="str">
        <f>IF(Ansøgning!H518="","",Ansøgning!H518)</f>
        <v/>
      </c>
      <c r="I536" s="32" t="str">
        <f t="shared" si="53"/>
        <v/>
      </c>
      <c r="J536" s="77" t="str">
        <f>IF(Ansøgning!J518="","",Ansøgning!J518)</f>
        <v/>
      </c>
      <c r="K536" s="77" t="str">
        <f>IF(Ansøgning!K518="","",Ansøgning!K518)</f>
        <v/>
      </c>
      <c r="L536" s="46" t="str">
        <f t="shared" si="54"/>
        <v/>
      </c>
      <c r="M536" s="78" t="str">
        <f>IF(Ansøgning!M518="","",Ansøgning!M518)</f>
        <v/>
      </c>
      <c r="N536" s="31" t="str">
        <f t="shared" si="55"/>
        <v/>
      </c>
      <c r="O536" s="78" t="str">
        <f>IF(Ansøgning!O518="","",Ansøgning!O518)</f>
        <v/>
      </c>
      <c r="P536" s="78" t="str">
        <f>IF(Ansøgning!P518="","",Ansøgning!P518)</f>
        <v/>
      </c>
      <c r="Q536" s="78" t="str">
        <f>IF(Ansøgning!Q518="","",Ansøgning!Q518)</f>
        <v/>
      </c>
      <c r="R536" s="78" t="str">
        <f>IF(Ansøgning!R518="","",Ansøgning!R518)</f>
        <v/>
      </c>
      <c r="S536" s="46" t="str">
        <f>IFERROR(MAX(IF(OR(O536="",P536=""),"",IF(AND(AND(MONTH(E536)&gt;=7,MONTH(E536)&lt;8),AND(MONTH(F536)&gt;=7,MONTH(F536)&lt;8)),(NETWORKDAYS(E536,F536,Lister!$D$7:$D$13)-O536)*N536/NETWORKDAYS(Lister!$D$19,Lister!$E$19,Lister!$D$7:$D$13),IF(AND(AND(MONTH(E536)&gt;=7,MONTH(E536)&lt;8),MONTH(F536)&gt;7),(NETWORKDAYS(E536,Lister!$E$19,Lister!$D$7:$D$13)-O536)*N536/NETWORKDAYS(Lister!$D$19,Lister!$E$19,Lister!$D$7:$D$13),IF(MONTH(E536)&gt;7,0)))),0),"")</f>
        <v/>
      </c>
      <c r="T536" s="46" t="str">
        <f>IFERROR(MAX(IF(OR(O536="",P536=""),"",IF(AND(AND(MONTH(E536)&gt;=8,MONTH(E536)&lt;9),AND(MONTH(F536)&gt;=8,MONTH(F536)&lt;9)),(NETWORKDAYS(E536,F536,Lister!$D$7:$D$13)-P536)*N536/NETWORKDAYS(Lister!$D$20,Lister!$E$20,Lister!$D$7:$D$13),IF(AND(MONTH(E536)=7,MONTH(F536)=8),(NETWORKDAYS(Lister!$D$20,F536,Lister!$D$7:$D$13)-P536)*N536/NETWORKDAYS(Lister!$D$20,Lister!$E$20,Lister!$D$7:$D$13),IF(AND(MONTH(E536)=7,MONTH(F536)=7),0)))),0),"")</f>
        <v/>
      </c>
      <c r="U536" s="78" t="str">
        <f>IF(Ansøgning!U518="","",Ansøgning!U518)</f>
        <v/>
      </c>
      <c r="V536" s="119" t="str">
        <f t="shared" si="56"/>
        <v/>
      </c>
      <c r="W536" s="120" t="str">
        <f t="shared" si="57"/>
        <v/>
      </c>
      <c r="X536" s="42" t="str">
        <f t="shared" si="58"/>
        <v/>
      </c>
    </row>
    <row r="537" spans="1:24" x14ac:dyDescent="0.25">
      <c r="A537" s="13" t="str">
        <f t="shared" si="59"/>
        <v/>
      </c>
      <c r="B537" s="75" t="str">
        <f>IF(Ansøgning!B519="","",Ansøgning!B519)</f>
        <v/>
      </c>
      <c r="C537" s="75" t="str">
        <f>IF(Ansøgning!C519="","",Ansøgning!C519)</f>
        <v/>
      </c>
      <c r="D537" s="75" t="str">
        <f>IF(Ansøgning!D519="","",Ansøgning!D519)</f>
        <v/>
      </c>
      <c r="E537" s="76" t="str">
        <f>IF(Ansøgning!E519="","",Ansøgning!E519)</f>
        <v/>
      </c>
      <c r="F537" s="76" t="str">
        <f>IF(Ansøgning!F519="","",Ansøgning!F519)</f>
        <v/>
      </c>
      <c r="G537" s="33" t="str">
        <f>IF(OR(E537="",F537=""),"",NETWORKDAYS(E537,F537,Lister!$D$7:$D$13))</f>
        <v/>
      </c>
      <c r="H537" s="76" t="str">
        <f>IF(Ansøgning!H519="","",Ansøgning!H519)</f>
        <v/>
      </c>
      <c r="I537" s="32" t="str">
        <f t="shared" si="53"/>
        <v/>
      </c>
      <c r="J537" s="77" t="str">
        <f>IF(Ansøgning!J519="","",Ansøgning!J519)</f>
        <v/>
      </c>
      <c r="K537" s="77" t="str">
        <f>IF(Ansøgning!K519="","",Ansøgning!K519)</f>
        <v/>
      </c>
      <c r="L537" s="46" t="str">
        <f t="shared" si="54"/>
        <v/>
      </c>
      <c r="M537" s="78" t="str">
        <f>IF(Ansøgning!M519="","",Ansøgning!M519)</f>
        <v/>
      </c>
      <c r="N537" s="31" t="str">
        <f t="shared" si="55"/>
        <v/>
      </c>
      <c r="O537" s="78" t="str">
        <f>IF(Ansøgning!O519="","",Ansøgning!O519)</f>
        <v/>
      </c>
      <c r="P537" s="78" t="str">
        <f>IF(Ansøgning!P519="","",Ansøgning!P519)</f>
        <v/>
      </c>
      <c r="Q537" s="78" t="str">
        <f>IF(Ansøgning!Q519="","",Ansøgning!Q519)</f>
        <v/>
      </c>
      <c r="R537" s="78" t="str">
        <f>IF(Ansøgning!R519="","",Ansøgning!R519)</f>
        <v/>
      </c>
      <c r="S537" s="46" t="str">
        <f>IFERROR(MAX(IF(OR(O537="",P537=""),"",IF(AND(AND(MONTH(E537)&gt;=7,MONTH(E537)&lt;8),AND(MONTH(F537)&gt;=7,MONTH(F537)&lt;8)),(NETWORKDAYS(E537,F537,Lister!$D$7:$D$13)-O537)*N537/NETWORKDAYS(Lister!$D$19,Lister!$E$19,Lister!$D$7:$D$13),IF(AND(AND(MONTH(E537)&gt;=7,MONTH(E537)&lt;8),MONTH(F537)&gt;7),(NETWORKDAYS(E537,Lister!$E$19,Lister!$D$7:$D$13)-O537)*N537/NETWORKDAYS(Lister!$D$19,Lister!$E$19,Lister!$D$7:$D$13),IF(MONTH(E537)&gt;7,0)))),0),"")</f>
        <v/>
      </c>
      <c r="T537" s="46" t="str">
        <f>IFERROR(MAX(IF(OR(O537="",P537=""),"",IF(AND(AND(MONTH(E537)&gt;=8,MONTH(E537)&lt;9),AND(MONTH(F537)&gt;=8,MONTH(F537)&lt;9)),(NETWORKDAYS(E537,F537,Lister!$D$7:$D$13)-P537)*N537/NETWORKDAYS(Lister!$D$20,Lister!$E$20,Lister!$D$7:$D$13),IF(AND(MONTH(E537)=7,MONTH(F537)=8),(NETWORKDAYS(Lister!$D$20,F537,Lister!$D$7:$D$13)-P537)*N537/NETWORKDAYS(Lister!$D$20,Lister!$E$20,Lister!$D$7:$D$13),IF(AND(MONTH(E537)=7,MONTH(F537)=7),0)))),0),"")</f>
        <v/>
      </c>
      <c r="U537" s="78" t="str">
        <f>IF(Ansøgning!U519="","",Ansøgning!U519)</f>
        <v/>
      </c>
      <c r="V537" s="119" t="str">
        <f t="shared" si="56"/>
        <v/>
      </c>
      <c r="W537" s="120" t="str">
        <f t="shared" si="57"/>
        <v/>
      </c>
      <c r="X537" s="42" t="str">
        <f t="shared" si="58"/>
        <v/>
      </c>
    </row>
    <row r="538" spans="1:24" x14ac:dyDescent="0.25">
      <c r="A538" s="13" t="str">
        <f t="shared" si="59"/>
        <v/>
      </c>
      <c r="B538" s="75" t="str">
        <f>IF(Ansøgning!B520="","",Ansøgning!B520)</f>
        <v/>
      </c>
      <c r="C538" s="75" t="str">
        <f>IF(Ansøgning!C520="","",Ansøgning!C520)</f>
        <v/>
      </c>
      <c r="D538" s="75" t="str">
        <f>IF(Ansøgning!D520="","",Ansøgning!D520)</f>
        <v/>
      </c>
      <c r="E538" s="76" t="str">
        <f>IF(Ansøgning!E520="","",Ansøgning!E520)</f>
        <v/>
      </c>
      <c r="F538" s="76" t="str">
        <f>IF(Ansøgning!F520="","",Ansøgning!F520)</f>
        <v/>
      </c>
      <c r="G538" s="33" t="str">
        <f>IF(OR(E538="",F538=""),"",NETWORKDAYS(E538,F538,Lister!$D$7:$D$13))</f>
        <v/>
      </c>
      <c r="H538" s="76" t="str">
        <f>IF(Ansøgning!H520="","",Ansøgning!H520)</f>
        <v/>
      </c>
      <c r="I538" s="32" t="str">
        <f t="shared" si="53"/>
        <v/>
      </c>
      <c r="J538" s="77" t="str">
        <f>IF(Ansøgning!J520="","",Ansøgning!J520)</f>
        <v/>
      </c>
      <c r="K538" s="77" t="str">
        <f>IF(Ansøgning!K520="","",Ansøgning!K520)</f>
        <v/>
      </c>
      <c r="L538" s="46" t="str">
        <f t="shared" si="54"/>
        <v/>
      </c>
      <c r="M538" s="78" t="str">
        <f>IF(Ansøgning!M520="","",Ansøgning!M520)</f>
        <v/>
      </c>
      <c r="N538" s="31" t="str">
        <f t="shared" si="55"/>
        <v/>
      </c>
      <c r="O538" s="78" t="str">
        <f>IF(Ansøgning!O520="","",Ansøgning!O520)</f>
        <v/>
      </c>
      <c r="P538" s="78" t="str">
        <f>IF(Ansøgning!P520="","",Ansøgning!P520)</f>
        <v/>
      </c>
      <c r="Q538" s="78" t="str">
        <f>IF(Ansøgning!Q520="","",Ansøgning!Q520)</f>
        <v/>
      </c>
      <c r="R538" s="78" t="str">
        <f>IF(Ansøgning!R520="","",Ansøgning!R520)</f>
        <v/>
      </c>
      <c r="S538" s="46" t="str">
        <f>IFERROR(MAX(IF(OR(O538="",P538=""),"",IF(AND(AND(MONTH(E538)&gt;=7,MONTH(E538)&lt;8),AND(MONTH(F538)&gt;=7,MONTH(F538)&lt;8)),(NETWORKDAYS(E538,F538,Lister!$D$7:$D$13)-O538)*N538/NETWORKDAYS(Lister!$D$19,Lister!$E$19,Lister!$D$7:$D$13),IF(AND(AND(MONTH(E538)&gt;=7,MONTH(E538)&lt;8),MONTH(F538)&gt;7),(NETWORKDAYS(E538,Lister!$E$19,Lister!$D$7:$D$13)-O538)*N538/NETWORKDAYS(Lister!$D$19,Lister!$E$19,Lister!$D$7:$D$13),IF(MONTH(E538)&gt;7,0)))),0),"")</f>
        <v/>
      </c>
      <c r="T538" s="46" t="str">
        <f>IFERROR(MAX(IF(OR(O538="",P538=""),"",IF(AND(AND(MONTH(E538)&gt;=8,MONTH(E538)&lt;9),AND(MONTH(F538)&gt;=8,MONTH(F538)&lt;9)),(NETWORKDAYS(E538,F538,Lister!$D$7:$D$13)-P538)*N538/NETWORKDAYS(Lister!$D$20,Lister!$E$20,Lister!$D$7:$D$13),IF(AND(MONTH(E538)=7,MONTH(F538)=8),(NETWORKDAYS(Lister!$D$20,F538,Lister!$D$7:$D$13)-P538)*N538/NETWORKDAYS(Lister!$D$20,Lister!$E$20,Lister!$D$7:$D$13),IF(AND(MONTH(E538)=7,MONTH(F538)=7),0)))),0),"")</f>
        <v/>
      </c>
      <c r="U538" s="78" t="str">
        <f>IF(Ansøgning!U520="","",Ansøgning!U520)</f>
        <v/>
      </c>
      <c r="V538" s="119" t="str">
        <f t="shared" si="56"/>
        <v/>
      </c>
      <c r="W538" s="120" t="str">
        <f t="shared" si="57"/>
        <v/>
      </c>
      <c r="X538" s="42" t="str">
        <f t="shared" si="58"/>
        <v/>
      </c>
    </row>
    <row r="539" spans="1:24" x14ac:dyDescent="0.25">
      <c r="A539" s="13" t="str">
        <f t="shared" si="59"/>
        <v/>
      </c>
      <c r="B539" s="75" t="str">
        <f>IF(Ansøgning!B521="","",Ansøgning!B521)</f>
        <v/>
      </c>
      <c r="C539" s="75" t="str">
        <f>IF(Ansøgning!C521="","",Ansøgning!C521)</f>
        <v/>
      </c>
      <c r="D539" s="75" t="str">
        <f>IF(Ansøgning!D521="","",Ansøgning!D521)</f>
        <v/>
      </c>
      <c r="E539" s="76" t="str">
        <f>IF(Ansøgning!E521="","",Ansøgning!E521)</f>
        <v/>
      </c>
      <c r="F539" s="76" t="str">
        <f>IF(Ansøgning!F521="","",Ansøgning!F521)</f>
        <v/>
      </c>
      <c r="G539" s="33" t="str">
        <f>IF(OR(E539="",F539=""),"",NETWORKDAYS(E539,F539,Lister!$D$7:$D$13))</f>
        <v/>
      </c>
      <c r="H539" s="76" t="str">
        <f>IF(Ansøgning!H521="","",Ansøgning!H521)</f>
        <v/>
      </c>
      <c r="I539" s="32" t="str">
        <f t="shared" si="53"/>
        <v/>
      </c>
      <c r="J539" s="77" t="str">
        <f>IF(Ansøgning!J521="","",Ansøgning!J521)</f>
        <v/>
      </c>
      <c r="K539" s="77" t="str">
        <f>IF(Ansøgning!K521="","",Ansøgning!K521)</f>
        <v/>
      </c>
      <c r="L539" s="46" t="str">
        <f t="shared" si="54"/>
        <v/>
      </c>
      <c r="M539" s="78" t="str">
        <f>IF(Ansøgning!M521="","",Ansøgning!M521)</f>
        <v/>
      </c>
      <c r="N539" s="31" t="str">
        <f t="shared" si="55"/>
        <v/>
      </c>
      <c r="O539" s="78" t="str">
        <f>IF(Ansøgning!O521="","",Ansøgning!O521)</f>
        <v/>
      </c>
      <c r="P539" s="78" t="str">
        <f>IF(Ansøgning!P521="","",Ansøgning!P521)</f>
        <v/>
      </c>
      <c r="Q539" s="78" t="str">
        <f>IF(Ansøgning!Q521="","",Ansøgning!Q521)</f>
        <v/>
      </c>
      <c r="R539" s="78" t="str">
        <f>IF(Ansøgning!R521="","",Ansøgning!R521)</f>
        <v/>
      </c>
      <c r="S539" s="46" t="str">
        <f>IFERROR(MAX(IF(OR(O539="",P539=""),"",IF(AND(AND(MONTH(E539)&gt;=7,MONTH(E539)&lt;8),AND(MONTH(F539)&gt;=7,MONTH(F539)&lt;8)),(NETWORKDAYS(E539,F539,Lister!$D$7:$D$13)-O539)*N539/NETWORKDAYS(Lister!$D$19,Lister!$E$19,Lister!$D$7:$D$13),IF(AND(AND(MONTH(E539)&gt;=7,MONTH(E539)&lt;8),MONTH(F539)&gt;7),(NETWORKDAYS(E539,Lister!$E$19,Lister!$D$7:$D$13)-O539)*N539/NETWORKDAYS(Lister!$D$19,Lister!$E$19,Lister!$D$7:$D$13),IF(MONTH(E539)&gt;7,0)))),0),"")</f>
        <v/>
      </c>
      <c r="T539" s="46" t="str">
        <f>IFERROR(MAX(IF(OR(O539="",P539=""),"",IF(AND(AND(MONTH(E539)&gt;=8,MONTH(E539)&lt;9),AND(MONTH(F539)&gt;=8,MONTH(F539)&lt;9)),(NETWORKDAYS(E539,F539,Lister!$D$7:$D$13)-P539)*N539/NETWORKDAYS(Lister!$D$20,Lister!$E$20,Lister!$D$7:$D$13),IF(AND(MONTH(E539)=7,MONTH(F539)=8),(NETWORKDAYS(Lister!$D$20,F539,Lister!$D$7:$D$13)-P539)*N539/NETWORKDAYS(Lister!$D$20,Lister!$E$20,Lister!$D$7:$D$13),IF(AND(MONTH(E539)=7,MONTH(F539)=7),0)))),0),"")</f>
        <v/>
      </c>
      <c r="U539" s="78" t="str">
        <f>IF(Ansøgning!U521="","",Ansøgning!U521)</f>
        <v/>
      </c>
      <c r="V539" s="119" t="str">
        <f t="shared" si="56"/>
        <v/>
      </c>
      <c r="W539" s="120" t="str">
        <f t="shared" si="57"/>
        <v/>
      </c>
      <c r="X539" s="42" t="str">
        <f t="shared" si="58"/>
        <v/>
      </c>
    </row>
    <row r="540" spans="1:24" x14ac:dyDescent="0.25">
      <c r="A540" s="13" t="str">
        <f t="shared" si="59"/>
        <v/>
      </c>
      <c r="B540" s="75" t="str">
        <f>IF(Ansøgning!B522="","",Ansøgning!B522)</f>
        <v/>
      </c>
      <c r="C540" s="75" t="str">
        <f>IF(Ansøgning!C522="","",Ansøgning!C522)</f>
        <v/>
      </c>
      <c r="D540" s="75" t="str">
        <f>IF(Ansøgning!D522="","",Ansøgning!D522)</f>
        <v/>
      </c>
      <c r="E540" s="76" t="str">
        <f>IF(Ansøgning!E522="","",Ansøgning!E522)</f>
        <v/>
      </c>
      <c r="F540" s="76" t="str">
        <f>IF(Ansøgning!F522="","",Ansøgning!F522)</f>
        <v/>
      </c>
      <c r="G540" s="33" t="str">
        <f>IF(OR(E540="",F540=""),"",NETWORKDAYS(E540,F540,Lister!$D$7:$D$13))</f>
        <v/>
      </c>
      <c r="H540" s="76" t="str">
        <f>IF(Ansøgning!H522="","",Ansøgning!H522)</f>
        <v/>
      </c>
      <c r="I540" s="32" t="str">
        <f t="shared" si="53"/>
        <v/>
      </c>
      <c r="J540" s="77" t="str">
        <f>IF(Ansøgning!J522="","",Ansøgning!J522)</f>
        <v/>
      </c>
      <c r="K540" s="77" t="str">
        <f>IF(Ansøgning!K522="","",Ansøgning!K522)</f>
        <v/>
      </c>
      <c r="L540" s="46" t="str">
        <f t="shared" si="54"/>
        <v/>
      </c>
      <c r="M540" s="78" t="str">
        <f>IF(Ansøgning!M522="","",Ansøgning!M522)</f>
        <v/>
      </c>
      <c r="N540" s="31" t="str">
        <f t="shared" si="55"/>
        <v/>
      </c>
      <c r="O540" s="78" t="str">
        <f>IF(Ansøgning!O522="","",Ansøgning!O522)</f>
        <v/>
      </c>
      <c r="P540" s="78" t="str">
        <f>IF(Ansøgning!P522="","",Ansøgning!P522)</f>
        <v/>
      </c>
      <c r="Q540" s="78" t="str">
        <f>IF(Ansøgning!Q522="","",Ansøgning!Q522)</f>
        <v/>
      </c>
      <c r="R540" s="78" t="str">
        <f>IF(Ansøgning!R522="","",Ansøgning!R522)</f>
        <v/>
      </c>
      <c r="S540" s="46" t="str">
        <f>IFERROR(MAX(IF(OR(O540="",P540=""),"",IF(AND(AND(MONTH(E540)&gt;=7,MONTH(E540)&lt;8),AND(MONTH(F540)&gt;=7,MONTH(F540)&lt;8)),(NETWORKDAYS(E540,F540,Lister!$D$7:$D$13)-O540)*N540/NETWORKDAYS(Lister!$D$19,Lister!$E$19,Lister!$D$7:$D$13),IF(AND(AND(MONTH(E540)&gt;=7,MONTH(E540)&lt;8),MONTH(F540)&gt;7),(NETWORKDAYS(E540,Lister!$E$19,Lister!$D$7:$D$13)-O540)*N540/NETWORKDAYS(Lister!$D$19,Lister!$E$19,Lister!$D$7:$D$13),IF(MONTH(E540)&gt;7,0)))),0),"")</f>
        <v/>
      </c>
      <c r="T540" s="46" t="str">
        <f>IFERROR(MAX(IF(OR(O540="",P540=""),"",IF(AND(AND(MONTH(E540)&gt;=8,MONTH(E540)&lt;9),AND(MONTH(F540)&gt;=8,MONTH(F540)&lt;9)),(NETWORKDAYS(E540,F540,Lister!$D$7:$D$13)-P540)*N540/NETWORKDAYS(Lister!$D$20,Lister!$E$20,Lister!$D$7:$D$13),IF(AND(MONTH(E540)=7,MONTH(F540)=8),(NETWORKDAYS(Lister!$D$20,F540,Lister!$D$7:$D$13)-P540)*N540/NETWORKDAYS(Lister!$D$20,Lister!$E$20,Lister!$D$7:$D$13),IF(AND(MONTH(E540)=7,MONTH(F540)=7),0)))),0),"")</f>
        <v/>
      </c>
      <c r="U540" s="78" t="str">
        <f>IF(Ansøgning!U522="","",Ansøgning!U522)</f>
        <v/>
      </c>
      <c r="V540" s="119" t="str">
        <f t="shared" si="56"/>
        <v/>
      </c>
      <c r="W540" s="120" t="str">
        <f t="shared" si="57"/>
        <v/>
      </c>
      <c r="X540" s="42" t="str">
        <f t="shared" si="58"/>
        <v/>
      </c>
    </row>
    <row r="541" spans="1:24" x14ac:dyDescent="0.25">
      <c r="A541" s="13" t="str">
        <f t="shared" si="59"/>
        <v/>
      </c>
      <c r="B541" s="75" t="str">
        <f>IF(Ansøgning!B523="","",Ansøgning!B523)</f>
        <v/>
      </c>
      <c r="C541" s="75" t="str">
        <f>IF(Ansøgning!C523="","",Ansøgning!C523)</f>
        <v/>
      </c>
      <c r="D541" s="75" t="str">
        <f>IF(Ansøgning!D523="","",Ansøgning!D523)</f>
        <v/>
      </c>
      <c r="E541" s="76" t="str">
        <f>IF(Ansøgning!E523="","",Ansøgning!E523)</f>
        <v/>
      </c>
      <c r="F541" s="76" t="str">
        <f>IF(Ansøgning!F523="","",Ansøgning!F523)</f>
        <v/>
      </c>
      <c r="G541" s="33" t="str">
        <f>IF(OR(E541="",F541=""),"",NETWORKDAYS(E541,F541,Lister!$D$7:$D$13))</f>
        <v/>
      </c>
      <c r="H541" s="76" t="str">
        <f>IF(Ansøgning!H523="","",Ansøgning!H523)</f>
        <v/>
      </c>
      <c r="I541" s="32" t="str">
        <f t="shared" si="53"/>
        <v/>
      </c>
      <c r="J541" s="77" t="str">
        <f>IF(Ansøgning!J523="","",Ansøgning!J523)</f>
        <v/>
      </c>
      <c r="K541" s="77" t="str">
        <f>IF(Ansøgning!K523="","",Ansøgning!K523)</f>
        <v/>
      </c>
      <c r="L541" s="46" t="str">
        <f t="shared" si="54"/>
        <v/>
      </c>
      <c r="M541" s="78" t="str">
        <f>IF(Ansøgning!M523="","",Ansøgning!M523)</f>
        <v/>
      </c>
      <c r="N541" s="31" t="str">
        <f t="shared" si="55"/>
        <v/>
      </c>
      <c r="O541" s="78" t="str">
        <f>IF(Ansøgning!O523="","",Ansøgning!O523)</f>
        <v/>
      </c>
      <c r="P541" s="78" t="str">
        <f>IF(Ansøgning!P523="","",Ansøgning!P523)</f>
        <v/>
      </c>
      <c r="Q541" s="78" t="str">
        <f>IF(Ansøgning!Q523="","",Ansøgning!Q523)</f>
        <v/>
      </c>
      <c r="R541" s="78" t="str">
        <f>IF(Ansøgning!R523="","",Ansøgning!R523)</f>
        <v/>
      </c>
      <c r="S541" s="46" t="str">
        <f>IFERROR(MAX(IF(OR(O541="",P541=""),"",IF(AND(AND(MONTH(E541)&gt;=7,MONTH(E541)&lt;8),AND(MONTH(F541)&gt;=7,MONTH(F541)&lt;8)),(NETWORKDAYS(E541,F541,Lister!$D$7:$D$13)-O541)*N541/NETWORKDAYS(Lister!$D$19,Lister!$E$19,Lister!$D$7:$D$13),IF(AND(AND(MONTH(E541)&gt;=7,MONTH(E541)&lt;8),MONTH(F541)&gt;7),(NETWORKDAYS(E541,Lister!$E$19,Lister!$D$7:$D$13)-O541)*N541/NETWORKDAYS(Lister!$D$19,Lister!$E$19,Lister!$D$7:$D$13),IF(MONTH(E541)&gt;7,0)))),0),"")</f>
        <v/>
      </c>
      <c r="T541" s="46" t="str">
        <f>IFERROR(MAX(IF(OR(O541="",P541=""),"",IF(AND(AND(MONTH(E541)&gt;=8,MONTH(E541)&lt;9),AND(MONTH(F541)&gt;=8,MONTH(F541)&lt;9)),(NETWORKDAYS(E541,F541,Lister!$D$7:$D$13)-P541)*N541/NETWORKDAYS(Lister!$D$20,Lister!$E$20,Lister!$D$7:$D$13),IF(AND(MONTH(E541)=7,MONTH(F541)=8),(NETWORKDAYS(Lister!$D$20,F541,Lister!$D$7:$D$13)-P541)*N541/NETWORKDAYS(Lister!$D$20,Lister!$E$20,Lister!$D$7:$D$13),IF(AND(MONTH(E541)=7,MONTH(F541)=7),0)))),0),"")</f>
        <v/>
      </c>
      <c r="U541" s="78" t="str">
        <f>IF(Ansøgning!U523="","",Ansøgning!U523)</f>
        <v/>
      </c>
      <c r="V541" s="119" t="str">
        <f t="shared" si="56"/>
        <v/>
      </c>
      <c r="W541" s="120" t="str">
        <f t="shared" si="57"/>
        <v/>
      </c>
      <c r="X541" s="42" t="str">
        <f t="shared" si="58"/>
        <v/>
      </c>
    </row>
    <row r="542" spans="1:24" x14ac:dyDescent="0.25">
      <c r="A542" s="13" t="str">
        <f t="shared" si="59"/>
        <v/>
      </c>
      <c r="B542" s="75" t="str">
        <f>IF(Ansøgning!B524="","",Ansøgning!B524)</f>
        <v/>
      </c>
      <c r="C542" s="75" t="str">
        <f>IF(Ansøgning!C524="","",Ansøgning!C524)</f>
        <v/>
      </c>
      <c r="D542" s="75" t="str">
        <f>IF(Ansøgning!D524="","",Ansøgning!D524)</f>
        <v/>
      </c>
      <c r="E542" s="76" t="str">
        <f>IF(Ansøgning!E524="","",Ansøgning!E524)</f>
        <v/>
      </c>
      <c r="F542" s="76" t="str">
        <f>IF(Ansøgning!F524="","",Ansøgning!F524)</f>
        <v/>
      </c>
      <c r="G542" s="33" t="str">
        <f>IF(OR(E542="",F542=""),"",NETWORKDAYS(E542,F542,Lister!$D$7:$D$13))</f>
        <v/>
      </c>
      <c r="H542" s="76" t="str">
        <f>IF(Ansøgning!H524="","",Ansøgning!H524)</f>
        <v/>
      </c>
      <c r="I542" s="32" t="str">
        <f t="shared" si="53"/>
        <v/>
      </c>
      <c r="J542" s="77" t="str">
        <f>IF(Ansøgning!J524="","",Ansøgning!J524)</f>
        <v/>
      </c>
      <c r="K542" s="77" t="str">
        <f>IF(Ansøgning!K524="","",Ansøgning!K524)</f>
        <v/>
      </c>
      <c r="L542" s="46" t="str">
        <f t="shared" si="54"/>
        <v/>
      </c>
      <c r="M542" s="78" t="str">
        <f>IF(Ansøgning!M524="","",Ansøgning!M524)</f>
        <v/>
      </c>
      <c r="N542" s="31" t="str">
        <f t="shared" si="55"/>
        <v/>
      </c>
      <c r="O542" s="78" t="str">
        <f>IF(Ansøgning!O524="","",Ansøgning!O524)</f>
        <v/>
      </c>
      <c r="P542" s="78" t="str">
        <f>IF(Ansøgning!P524="","",Ansøgning!P524)</f>
        <v/>
      </c>
      <c r="Q542" s="78" t="str">
        <f>IF(Ansøgning!Q524="","",Ansøgning!Q524)</f>
        <v/>
      </c>
      <c r="R542" s="78" t="str">
        <f>IF(Ansøgning!R524="","",Ansøgning!R524)</f>
        <v/>
      </c>
      <c r="S542" s="46" t="str">
        <f>IFERROR(MAX(IF(OR(O542="",P542=""),"",IF(AND(AND(MONTH(E542)&gt;=7,MONTH(E542)&lt;8),AND(MONTH(F542)&gt;=7,MONTH(F542)&lt;8)),(NETWORKDAYS(E542,F542,Lister!$D$7:$D$13)-O542)*N542/NETWORKDAYS(Lister!$D$19,Lister!$E$19,Lister!$D$7:$D$13),IF(AND(AND(MONTH(E542)&gt;=7,MONTH(E542)&lt;8),MONTH(F542)&gt;7),(NETWORKDAYS(E542,Lister!$E$19,Lister!$D$7:$D$13)-O542)*N542/NETWORKDAYS(Lister!$D$19,Lister!$E$19,Lister!$D$7:$D$13),IF(MONTH(E542)&gt;7,0)))),0),"")</f>
        <v/>
      </c>
      <c r="T542" s="46" t="str">
        <f>IFERROR(MAX(IF(OR(O542="",P542=""),"",IF(AND(AND(MONTH(E542)&gt;=8,MONTH(E542)&lt;9),AND(MONTH(F542)&gt;=8,MONTH(F542)&lt;9)),(NETWORKDAYS(E542,F542,Lister!$D$7:$D$13)-P542)*N542/NETWORKDAYS(Lister!$D$20,Lister!$E$20,Lister!$D$7:$D$13),IF(AND(MONTH(E542)=7,MONTH(F542)=8),(NETWORKDAYS(Lister!$D$20,F542,Lister!$D$7:$D$13)-P542)*N542/NETWORKDAYS(Lister!$D$20,Lister!$E$20,Lister!$D$7:$D$13),IF(AND(MONTH(E542)=7,MONTH(F542)=7),0)))),0),"")</f>
        <v/>
      </c>
      <c r="U542" s="78" t="str">
        <f>IF(Ansøgning!U524="","",Ansøgning!U524)</f>
        <v/>
      </c>
      <c r="V542" s="119" t="str">
        <f t="shared" si="56"/>
        <v/>
      </c>
      <c r="W542" s="120" t="str">
        <f t="shared" si="57"/>
        <v/>
      </c>
      <c r="X542" s="42" t="str">
        <f t="shared" si="58"/>
        <v/>
      </c>
    </row>
    <row r="543" spans="1:24" x14ac:dyDescent="0.25">
      <c r="A543" s="13" t="str">
        <f t="shared" si="59"/>
        <v/>
      </c>
      <c r="B543" s="75" t="str">
        <f>IF(Ansøgning!B525="","",Ansøgning!B525)</f>
        <v/>
      </c>
      <c r="C543" s="75" t="str">
        <f>IF(Ansøgning!C525="","",Ansøgning!C525)</f>
        <v/>
      </c>
      <c r="D543" s="75" t="str">
        <f>IF(Ansøgning!D525="","",Ansøgning!D525)</f>
        <v/>
      </c>
      <c r="E543" s="76" t="str">
        <f>IF(Ansøgning!E525="","",Ansøgning!E525)</f>
        <v/>
      </c>
      <c r="F543" s="76" t="str">
        <f>IF(Ansøgning!F525="","",Ansøgning!F525)</f>
        <v/>
      </c>
      <c r="G543" s="33" t="str">
        <f>IF(OR(E543="",F543=""),"",NETWORKDAYS(E543,F543,Lister!$D$7:$D$13))</f>
        <v/>
      </c>
      <c r="H543" s="76" t="str">
        <f>IF(Ansøgning!H525="","",Ansøgning!H525)</f>
        <v/>
      </c>
      <c r="I543" s="32" t="str">
        <f t="shared" si="53"/>
        <v/>
      </c>
      <c r="J543" s="77" t="str">
        <f>IF(Ansøgning!J525="","",Ansøgning!J525)</f>
        <v/>
      </c>
      <c r="K543" s="77" t="str">
        <f>IF(Ansøgning!K525="","",Ansøgning!K525)</f>
        <v/>
      </c>
      <c r="L543" s="46" t="str">
        <f t="shared" si="54"/>
        <v/>
      </c>
      <c r="M543" s="78" t="str">
        <f>IF(Ansøgning!M525="","",Ansøgning!M525)</f>
        <v/>
      </c>
      <c r="N543" s="31" t="str">
        <f t="shared" si="55"/>
        <v/>
      </c>
      <c r="O543" s="78" t="str">
        <f>IF(Ansøgning!O525="","",Ansøgning!O525)</f>
        <v/>
      </c>
      <c r="P543" s="78" t="str">
        <f>IF(Ansøgning!P525="","",Ansøgning!P525)</f>
        <v/>
      </c>
      <c r="Q543" s="78" t="str">
        <f>IF(Ansøgning!Q525="","",Ansøgning!Q525)</f>
        <v/>
      </c>
      <c r="R543" s="78" t="str">
        <f>IF(Ansøgning!R525="","",Ansøgning!R525)</f>
        <v/>
      </c>
      <c r="S543" s="46" t="str">
        <f>IFERROR(MAX(IF(OR(O543="",P543=""),"",IF(AND(AND(MONTH(E543)&gt;=7,MONTH(E543)&lt;8),AND(MONTH(F543)&gt;=7,MONTH(F543)&lt;8)),(NETWORKDAYS(E543,F543,Lister!$D$7:$D$13)-O543)*N543/NETWORKDAYS(Lister!$D$19,Lister!$E$19,Lister!$D$7:$D$13),IF(AND(AND(MONTH(E543)&gt;=7,MONTH(E543)&lt;8),MONTH(F543)&gt;7),(NETWORKDAYS(E543,Lister!$E$19,Lister!$D$7:$D$13)-O543)*N543/NETWORKDAYS(Lister!$D$19,Lister!$E$19,Lister!$D$7:$D$13),IF(MONTH(E543)&gt;7,0)))),0),"")</f>
        <v/>
      </c>
      <c r="T543" s="46" t="str">
        <f>IFERROR(MAX(IF(OR(O543="",P543=""),"",IF(AND(AND(MONTH(E543)&gt;=8,MONTH(E543)&lt;9),AND(MONTH(F543)&gt;=8,MONTH(F543)&lt;9)),(NETWORKDAYS(E543,F543,Lister!$D$7:$D$13)-P543)*N543/NETWORKDAYS(Lister!$D$20,Lister!$E$20,Lister!$D$7:$D$13),IF(AND(MONTH(E543)=7,MONTH(F543)=8),(NETWORKDAYS(Lister!$D$20,F543,Lister!$D$7:$D$13)-P543)*N543/NETWORKDAYS(Lister!$D$20,Lister!$E$20,Lister!$D$7:$D$13),IF(AND(MONTH(E543)=7,MONTH(F543)=7),0)))),0),"")</f>
        <v/>
      </c>
      <c r="U543" s="78" t="str">
        <f>IF(Ansøgning!U525="","",Ansøgning!U525)</f>
        <v/>
      </c>
      <c r="V543" s="119" t="str">
        <f t="shared" si="56"/>
        <v/>
      </c>
      <c r="W543" s="120" t="str">
        <f t="shared" si="57"/>
        <v/>
      </c>
      <c r="X543" s="42" t="str">
        <f t="shared" si="58"/>
        <v/>
      </c>
    </row>
    <row r="544" spans="1:24" x14ac:dyDescent="0.25">
      <c r="A544" s="13" t="str">
        <f t="shared" si="59"/>
        <v/>
      </c>
      <c r="B544" s="75" t="str">
        <f>IF(Ansøgning!B526="","",Ansøgning!B526)</f>
        <v/>
      </c>
      <c r="C544" s="75" t="str">
        <f>IF(Ansøgning!C526="","",Ansøgning!C526)</f>
        <v/>
      </c>
      <c r="D544" s="75" t="str">
        <f>IF(Ansøgning!D526="","",Ansøgning!D526)</f>
        <v/>
      </c>
      <c r="E544" s="76" t="str">
        <f>IF(Ansøgning!E526="","",Ansøgning!E526)</f>
        <v/>
      </c>
      <c r="F544" s="76" t="str">
        <f>IF(Ansøgning!F526="","",Ansøgning!F526)</f>
        <v/>
      </c>
      <c r="G544" s="33" t="str">
        <f>IF(OR(E544="",F544=""),"",NETWORKDAYS(E544,F544,Lister!$D$7:$D$13))</f>
        <v/>
      </c>
      <c r="H544" s="76" t="str">
        <f>IF(Ansøgning!H526="","",Ansøgning!H526)</f>
        <v/>
      </c>
      <c r="I544" s="32" t="str">
        <f t="shared" si="53"/>
        <v/>
      </c>
      <c r="J544" s="77" t="str">
        <f>IF(Ansøgning!J526="","",Ansøgning!J526)</f>
        <v/>
      </c>
      <c r="K544" s="77" t="str">
        <f>IF(Ansøgning!K526="","",Ansøgning!K526)</f>
        <v/>
      </c>
      <c r="L544" s="46" t="str">
        <f t="shared" si="54"/>
        <v/>
      </c>
      <c r="M544" s="78" t="str">
        <f>IF(Ansøgning!M526="","",Ansøgning!M526)</f>
        <v/>
      </c>
      <c r="N544" s="31" t="str">
        <f t="shared" si="55"/>
        <v/>
      </c>
      <c r="O544" s="78" t="str">
        <f>IF(Ansøgning!O526="","",Ansøgning!O526)</f>
        <v/>
      </c>
      <c r="P544" s="78" t="str">
        <f>IF(Ansøgning!P526="","",Ansøgning!P526)</f>
        <v/>
      </c>
      <c r="Q544" s="78" t="str">
        <f>IF(Ansøgning!Q526="","",Ansøgning!Q526)</f>
        <v/>
      </c>
      <c r="R544" s="78" t="str">
        <f>IF(Ansøgning!R526="","",Ansøgning!R526)</f>
        <v/>
      </c>
      <c r="S544" s="46" t="str">
        <f>IFERROR(MAX(IF(OR(O544="",P544=""),"",IF(AND(AND(MONTH(E544)&gt;=7,MONTH(E544)&lt;8),AND(MONTH(F544)&gt;=7,MONTH(F544)&lt;8)),(NETWORKDAYS(E544,F544,Lister!$D$7:$D$13)-O544)*N544/NETWORKDAYS(Lister!$D$19,Lister!$E$19,Lister!$D$7:$D$13),IF(AND(AND(MONTH(E544)&gt;=7,MONTH(E544)&lt;8),MONTH(F544)&gt;7),(NETWORKDAYS(E544,Lister!$E$19,Lister!$D$7:$D$13)-O544)*N544/NETWORKDAYS(Lister!$D$19,Lister!$E$19,Lister!$D$7:$D$13),IF(MONTH(E544)&gt;7,0)))),0),"")</f>
        <v/>
      </c>
      <c r="T544" s="46" t="str">
        <f>IFERROR(MAX(IF(OR(O544="",P544=""),"",IF(AND(AND(MONTH(E544)&gt;=8,MONTH(E544)&lt;9),AND(MONTH(F544)&gt;=8,MONTH(F544)&lt;9)),(NETWORKDAYS(E544,F544,Lister!$D$7:$D$13)-P544)*N544/NETWORKDAYS(Lister!$D$20,Lister!$E$20,Lister!$D$7:$D$13),IF(AND(MONTH(E544)=7,MONTH(F544)=8),(NETWORKDAYS(Lister!$D$20,F544,Lister!$D$7:$D$13)-P544)*N544/NETWORKDAYS(Lister!$D$20,Lister!$E$20,Lister!$D$7:$D$13),IF(AND(MONTH(E544)=7,MONTH(F544)=7),0)))),0),"")</f>
        <v/>
      </c>
      <c r="U544" s="78" t="str">
        <f>IF(Ansøgning!U526="","",Ansøgning!U526)</f>
        <v/>
      </c>
      <c r="V544" s="119" t="str">
        <f t="shared" si="56"/>
        <v/>
      </c>
      <c r="W544" s="120" t="str">
        <f t="shared" si="57"/>
        <v/>
      </c>
      <c r="X544" s="42" t="str">
        <f t="shared" si="58"/>
        <v/>
      </c>
    </row>
    <row r="545" spans="1:24" x14ac:dyDescent="0.25">
      <c r="A545" s="13" t="str">
        <f t="shared" si="59"/>
        <v/>
      </c>
      <c r="B545" s="75" t="str">
        <f>IF(Ansøgning!B527="","",Ansøgning!B527)</f>
        <v/>
      </c>
      <c r="C545" s="75" t="str">
        <f>IF(Ansøgning!C527="","",Ansøgning!C527)</f>
        <v/>
      </c>
      <c r="D545" s="75" t="str">
        <f>IF(Ansøgning!D527="","",Ansøgning!D527)</f>
        <v/>
      </c>
      <c r="E545" s="76" t="str">
        <f>IF(Ansøgning!E527="","",Ansøgning!E527)</f>
        <v/>
      </c>
      <c r="F545" s="76" t="str">
        <f>IF(Ansøgning!F527="","",Ansøgning!F527)</f>
        <v/>
      </c>
      <c r="G545" s="33" t="str">
        <f>IF(OR(E545="",F545=""),"",NETWORKDAYS(E545,F545,Lister!$D$7:$D$13))</f>
        <v/>
      </c>
      <c r="H545" s="76" t="str">
        <f>IF(Ansøgning!H527="","",Ansøgning!H527)</f>
        <v/>
      </c>
      <c r="I545" s="32" t="str">
        <f t="shared" si="53"/>
        <v/>
      </c>
      <c r="J545" s="77" t="str">
        <f>IF(Ansøgning!J527="","",Ansøgning!J527)</f>
        <v/>
      </c>
      <c r="K545" s="77" t="str">
        <f>IF(Ansøgning!K527="","",Ansøgning!K527)</f>
        <v/>
      </c>
      <c r="L545" s="46" t="str">
        <f t="shared" si="54"/>
        <v/>
      </c>
      <c r="M545" s="78" t="str">
        <f>IF(Ansøgning!M527="","",Ansøgning!M527)</f>
        <v/>
      </c>
      <c r="N545" s="31" t="str">
        <f t="shared" si="55"/>
        <v/>
      </c>
      <c r="O545" s="78" t="str">
        <f>IF(Ansøgning!O527="","",Ansøgning!O527)</f>
        <v/>
      </c>
      <c r="P545" s="78" t="str">
        <f>IF(Ansøgning!P527="","",Ansøgning!P527)</f>
        <v/>
      </c>
      <c r="Q545" s="78" t="str">
        <f>IF(Ansøgning!Q527="","",Ansøgning!Q527)</f>
        <v/>
      </c>
      <c r="R545" s="78" t="str">
        <f>IF(Ansøgning!R527="","",Ansøgning!R527)</f>
        <v/>
      </c>
      <c r="S545" s="46" t="str">
        <f>IFERROR(MAX(IF(OR(O545="",P545=""),"",IF(AND(AND(MONTH(E545)&gt;=7,MONTH(E545)&lt;8),AND(MONTH(F545)&gt;=7,MONTH(F545)&lt;8)),(NETWORKDAYS(E545,F545,Lister!$D$7:$D$13)-O545)*N545/NETWORKDAYS(Lister!$D$19,Lister!$E$19,Lister!$D$7:$D$13),IF(AND(AND(MONTH(E545)&gt;=7,MONTH(E545)&lt;8),MONTH(F545)&gt;7),(NETWORKDAYS(E545,Lister!$E$19,Lister!$D$7:$D$13)-O545)*N545/NETWORKDAYS(Lister!$D$19,Lister!$E$19,Lister!$D$7:$D$13),IF(MONTH(E545)&gt;7,0)))),0),"")</f>
        <v/>
      </c>
      <c r="T545" s="46" t="str">
        <f>IFERROR(MAX(IF(OR(O545="",P545=""),"",IF(AND(AND(MONTH(E545)&gt;=8,MONTH(E545)&lt;9),AND(MONTH(F545)&gt;=8,MONTH(F545)&lt;9)),(NETWORKDAYS(E545,F545,Lister!$D$7:$D$13)-P545)*N545/NETWORKDAYS(Lister!$D$20,Lister!$E$20,Lister!$D$7:$D$13),IF(AND(MONTH(E545)=7,MONTH(F545)=8),(NETWORKDAYS(Lister!$D$20,F545,Lister!$D$7:$D$13)-P545)*N545/NETWORKDAYS(Lister!$D$20,Lister!$E$20,Lister!$D$7:$D$13),IF(AND(MONTH(E545)=7,MONTH(F545)=7),0)))),0),"")</f>
        <v/>
      </c>
      <c r="U545" s="78" t="str">
        <f>IF(Ansøgning!U527="","",Ansøgning!U527)</f>
        <v/>
      </c>
      <c r="V545" s="119" t="str">
        <f t="shared" si="56"/>
        <v/>
      </c>
      <c r="W545" s="120" t="str">
        <f t="shared" si="57"/>
        <v/>
      </c>
      <c r="X545" s="42" t="str">
        <f t="shared" si="58"/>
        <v/>
      </c>
    </row>
    <row r="546" spans="1:24" x14ac:dyDescent="0.25">
      <c r="A546" s="13" t="str">
        <f t="shared" si="59"/>
        <v/>
      </c>
      <c r="B546" s="75" t="str">
        <f>IF(Ansøgning!B528="","",Ansøgning!B528)</f>
        <v/>
      </c>
      <c r="C546" s="75" t="str">
        <f>IF(Ansøgning!C528="","",Ansøgning!C528)</f>
        <v/>
      </c>
      <c r="D546" s="75" t="str">
        <f>IF(Ansøgning!D528="","",Ansøgning!D528)</f>
        <v/>
      </c>
      <c r="E546" s="76" t="str">
        <f>IF(Ansøgning!E528="","",Ansøgning!E528)</f>
        <v/>
      </c>
      <c r="F546" s="76" t="str">
        <f>IF(Ansøgning!F528="","",Ansøgning!F528)</f>
        <v/>
      </c>
      <c r="G546" s="33" t="str">
        <f>IF(OR(E546="",F546=""),"",NETWORKDAYS(E546,F546,Lister!$D$7:$D$13))</f>
        <v/>
      </c>
      <c r="H546" s="76" t="str">
        <f>IF(Ansøgning!H528="","",Ansøgning!H528)</f>
        <v/>
      </c>
      <c r="I546" s="32" t="str">
        <f t="shared" si="53"/>
        <v/>
      </c>
      <c r="J546" s="77" t="str">
        <f>IF(Ansøgning!J528="","",Ansøgning!J528)</f>
        <v/>
      </c>
      <c r="K546" s="77" t="str">
        <f>IF(Ansøgning!K528="","",Ansøgning!K528)</f>
        <v/>
      </c>
      <c r="L546" s="46" t="str">
        <f t="shared" si="54"/>
        <v/>
      </c>
      <c r="M546" s="78" t="str">
        <f>IF(Ansøgning!M528="","",Ansøgning!M528)</f>
        <v/>
      </c>
      <c r="N546" s="31" t="str">
        <f t="shared" si="55"/>
        <v/>
      </c>
      <c r="O546" s="78" t="str">
        <f>IF(Ansøgning!O528="","",Ansøgning!O528)</f>
        <v/>
      </c>
      <c r="P546" s="78" t="str">
        <f>IF(Ansøgning!P528="","",Ansøgning!P528)</f>
        <v/>
      </c>
      <c r="Q546" s="78" t="str">
        <f>IF(Ansøgning!Q528="","",Ansøgning!Q528)</f>
        <v/>
      </c>
      <c r="R546" s="78" t="str">
        <f>IF(Ansøgning!R528="","",Ansøgning!R528)</f>
        <v/>
      </c>
      <c r="S546" s="46" t="str">
        <f>IFERROR(MAX(IF(OR(O546="",P546=""),"",IF(AND(AND(MONTH(E546)&gt;=7,MONTH(E546)&lt;8),AND(MONTH(F546)&gt;=7,MONTH(F546)&lt;8)),(NETWORKDAYS(E546,F546,Lister!$D$7:$D$13)-O546)*N546/NETWORKDAYS(Lister!$D$19,Lister!$E$19,Lister!$D$7:$D$13),IF(AND(AND(MONTH(E546)&gt;=7,MONTH(E546)&lt;8),MONTH(F546)&gt;7),(NETWORKDAYS(E546,Lister!$E$19,Lister!$D$7:$D$13)-O546)*N546/NETWORKDAYS(Lister!$D$19,Lister!$E$19,Lister!$D$7:$D$13),IF(MONTH(E546)&gt;7,0)))),0),"")</f>
        <v/>
      </c>
      <c r="T546" s="46" t="str">
        <f>IFERROR(MAX(IF(OR(O546="",P546=""),"",IF(AND(AND(MONTH(E546)&gt;=8,MONTH(E546)&lt;9),AND(MONTH(F546)&gt;=8,MONTH(F546)&lt;9)),(NETWORKDAYS(E546,F546,Lister!$D$7:$D$13)-P546)*N546/NETWORKDAYS(Lister!$D$20,Lister!$E$20,Lister!$D$7:$D$13),IF(AND(MONTH(E546)=7,MONTH(F546)=8),(NETWORKDAYS(Lister!$D$20,F546,Lister!$D$7:$D$13)-P546)*N546/NETWORKDAYS(Lister!$D$20,Lister!$E$20,Lister!$D$7:$D$13),IF(AND(MONTH(E546)=7,MONTH(F546)=7),0)))),0),"")</f>
        <v/>
      </c>
      <c r="U546" s="78" t="str">
        <f>IF(Ansøgning!U528="","",Ansøgning!U528)</f>
        <v/>
      </c>
      <c r="V546" s="119" t="str">
        <f t="shared" si="56"/>
        <v/>
      </c>
      <c r="W546" s="120" t="str">
        <f t="shared" si="57"/>
        <v/>
      </c>
      <c r="X546" s="42" t="str">
        <f t="shared" si="58"/>
        <v/>
      </c>
    </row>
    <row r="547" spans="1:24" x14ac:dyDescent="0.25">
      <c r="A547" s="13" t="str">
        <f t="shared" si="59"/>
        <v/>
      </c>
      <c r="B547" s="75" t="str">
        <f>IF(Ansøgning!B529="","",Ansøgning!B529)</f>
        <v/>
      </c>
      <c r="C547" s="75" t="str">
        <f>IF(Ansøgning!C529="","",Ansøgning!C529)</f>
        <v/>
      </c>
      <c r="D547" s="75" t="str">
        <f>IF(Ansøgning!D529="","",Ansøgning!D529)</f>
        <v/>
      </c>
      <c r="E547" s="76" t="str">
        <f>IF(Ansøgning!E529="","",Ansøgning!E529)</f>
        <v/>
      </c>
      <c r="F547" s="76" t="str">
        <f>IF(Ansøgning!F529="","",Ansøgning!F529)</f>
        <v/>
      </c>
      <c r="G547" s="33" t="str">
        <f>IF(OR(E547="",F547=""),"",NETWORKDAYS(E547,F547,Lister!$D$7:$D$13))</f>
        <v/>
      </c>
      <c r="H547" s="76" t="str">
        <f>IF(Ansøgning!H529="","",Ansøgning!H529)</f>
        <v/>
      </c>
      <c r="I547" s="32" t="str">
        <f t="shared" si="53"/>
        <v/>
      </c>
      <c r="J547" s="77" t="str">
        <f>IF(Ansøgning!J529="","",Ansøgning!J529)</f>
        <v/>
      </c>
      <c r="K547" s="77" t="str">
        <f>IF(Ansøgning!K529="","",Ansøgning!K529)</f>
        <v/>
      </c>
      <c r="L547" s="46" t="str">
        <f t="shared" si="54"/>
        <v/>
      </c>
      <c r="M547" s="78" t="str">
        <f>IF(Ansøgning!M529="","",Ansøgning!M529)</f>
        <v/>
      </c>
      <c r="N547" s="31" t="str">
        <f t="shared" si="55"/>
        <v/>
      </c>
      <c r="O547" s="78" t="str">
        <f>IF(Ansøgning!O529="","",Ansøgning!O529)</f>
        <v/>
      </c>
      <c r="P547" s="78" t="str">
        <f>IF(Ansøgning!P529="","",Ansøgning!P529)</f>
        <v/>
      </c>
      <c r="Q547" s="78" t="str">
        <f>IF(Ansøgning!Q529="","",Ansøgning!Q529)</f>
        <v/>
      </c>
      <c r="R547" s="78" t="str">
        <f>IF(Ansøgning!R529="","",Ansøgning!R529)</f>
        <v/>
      </c>
      <c r="S547" s="46" t="str">
        <f>IFERROR(MAX(IF(OR(O547="",P547=""),"",IF(AND(AND(MONTH(E547)&gt;=7,MONTH(E547)&lt;8),AND(MONTH(F547)&gt;=7,MONTH(F547)&lt;8)),(NETWORKDAYS(E547,F547,Lister!$D$7:$D$13)-O547)*N547/NETWORKDAYS(Lister!$D$19,Lister!$E$19,Lister!$D$7:$D$13),IF(AND(AND(MONTH(E547)&gt;=7,MONTH(E547)&lt;8),MONTH(F547)&gt;7),(NETWORKDAYS(E547,Lister!$E$19,Lister!$D$7:$D$13)-O547)*N547/NETWORKDAYS(Lister!$D$19,Lister!$E$19,Lister!$D$7:$D$13),IF(MONTH(E547)&gt;7,0)))),0),"")</f>
        <v/>
      </c>
      <c r="T547" s="46" t="str">
        <f>IFERROR(MAX(IF(OR(O547="",P547=""),"",IF(AND(AND(MONTH(E547)&gt;=8,MONTH(E547)&lt;9),AND(MONTH(F547)&gt;=8,MONTH(F547)&lt;9)),(NETWORKDAYS(E547,F547,Lister!$D$7:$D$13)-P547)*N547/NETWORKDAYS(Lister!$D$20,Lister!$E$20,Lister!$D$7:$D$13),IF(AND(MONTH(E547)=7,MONTH(F547)=8),(NETWORKDAYS(Lister!$D$20,F547,Lister!$D$7:$D$13)-P547)*N547/NETWORKDAYS(Lister!$D$20,Lister!$E$20,Lister!$D$7:$D$13),IF(AND(MONTH(E547)=7,MONTH(F547)=7),0)))),0),"")</f>
        <v/>
      </c>
      <c r="U547" s="78" t="str">
        <f>IF(Ansøgning!U529="","",Ansøgning!U529)</f>
        <v/>
      </c>
      <c r="V547" s="119" t="str">
        <f t="shared" si="56"/>
        <v/>
      </c>
      <c r="W547" s="120" t="str">
        <f t="shared" si="57"/>
        <v/>
      </c>
      <c r="X547" s="42" t="str">
        <f t="shared" si="58"/>
        <v/>
      </c>
    </row>
    <row r="548" spans="1:24" x14ac:dyDescent="0.25">
      <c r="A548" s="13" t="str">
        <f t="shared" si="59"/>
        <v/>
      </c>
      <c r="B548" s="75" t="str">
        <f>IF(Ansøgning!B530="","",Ansøgning!B530)</f>
        <v/>
      </c>
      <c r="C548" s="75" t="str">
        <f>IF(Ansøgning!C530="","",Ansøgning!C530)</f>
        <v/>
      </c>
      <c r="D548" s="75" t="str">
        <f>IF(Ansøgning!D530="","",Ansøgning!D530)</f>
        <v/>
      </c>
      <c r="E548" s="76" t="str">
        <f>IF(Ansøgning!E530="","",Ansøgning!E530)</f>
        <v/>
      </c>
      <c r="F548" s="76" t="str">
        <f>IF(Ansøgning!F530="","",Ansøgning!F530)</f>
        <v/>
      </c>
      <c r="G548" s="33" t="str">
        <f>IF(OR(E548="",F548=""),"",NETWORKDAYS(E548,F548,Lister!$D$7:$D$13))</f>
        <v/>
      </c>
      <c r="H548" s="76" t="str">
        <f>IF(Ansøgning!H530="","",Ansøgning!H530)</f>
        <v/>
      </c>
      <c r="I548" s="32" t="str">
        <f t="shared" si="53"/>
        <v/>
      </c>
      <c r="J548" s="77" t="str">
        <f>IF(Ansøgning!J530="","",Ansøgning!J530)</f>
        <v/>
      </c>
      <c r="K548" s="77" t="str">
        <f>IF(Ansøgning!K530="","",Ansøgning!K530)</f>
        <v/>
      </c>
      <c r="L548" s="46" t="str">
        <f t="shared" si="54"/>
        <v/>
      </c>
      <c r="M548" s="78" t="str">
        <f>IF(Ansøgning!M530="","",Ansøgning!M530)</f>
        <v/>
      </c>
      <c r="N548" s="31" t="str">
        <f t="shared" si="55"/>
        <v/>
      </c>
      <c r="O548" s="78" t="str">
        <f>IF(Ansøgning!O530="","",Ansøgning!O530)</f>
        <v/>
      </c>
      <c r="P548" s="78" t="str">
        <f>IF(Ansøgning!P530="","",Ansøgning!P530)</f>
        <v/>
      </c>
      <c r="Q548" s="78" t="str">
        <f>IF(Ansøgning!Q530="","",Ansøgning!Q530)</f>
        <v/>
      </c>
      <c r="R548" s="78" t="str">
        <f>IF(Ansøgning!R530="","",Ansøgning!R530)</f>
        <v/>
      </c>
      <c r="S548" s="46" t="str">
        <f>IFERROR(MAX(IF(OR(O548="",P548=""),"",IF(AND(AND(MONTH(E548)&gt;=7,MONTH(E548)&lt;8),AND(MONTH(F548)&gt;=7,MONTH(F548)&lt;8)),(NETWORKDAYS(E548,F548,Lister!$D$7:$D$13)-O548)*N548/NETWORKDAYS(Lister!$D$19,Lister!$E$19,Lister!$D$7:$D$13),IF(AND(AND(MONTH(E548)&gt;=7,MONTH(E548)&lt;8),MONTH(F548)&gt;7),(NETWORKDAYS(E548,Lister!$E$19,Lister!$D$7:$D$13)-O548)*N548/NETWORKDAYS(Lister!$D$19,Lister!$E$19,Lister!$D$7:$D$13),IF(MONTH(E548)&gt;7,0)))),0),"")</f>
        <v/>
      </c>
      <c r="T548" s="46" t="str">
        <f>IFERROR(MAX(IF(OR(O548="",P548=""),"",IF(AND(AND(MONTH(E548)&gt;=8,MONTH(E548)&lt;9),AND(MONTH(F548)&gt;=8,MONTH(F548)&lt;9)),(NETWORKDAYS(E548,F548,Lister!$D$7:$D$13)-P548)*N548/NETWORKDAYS(Lister!$D$20,Lister!$E$20,Lister!$D$7:$D$13),IF(AND(MONTH(E548)=7,MONTH(F548)=8),(NETWORKDAYS(Lister!$D$20,F548,Lister!$D$7:$D$13)-P548)*N548/NETWORKDAYS(Lister!$D$20,Lister!$E$20,Lister!$D$7:$D$13),IF(AND(MONTH(E548)=7,MONTH(F548)=7),0)))),0),"")</f>
        <v/>
      </c>
      <c r="U548" s="78" t="str">
        <f>IF(Ansøgning!U530="","",Ansøgning!U530)</f>
        <v/>
      </c>
      <c r="V548" s="119" t="str">
        <f t="shared" si="56"/>
        <v/>
      </c>
      <c r="W548" s="120" t="str">
        <f t="shared" si="57"/>
        <v/>
      </c>
      <c r="X548" s="42" t="str">
        <f t="shared" si="58"/>
        <v/>
      </c>
    </row>
    <row r="549" spans="1:24" x14ac:dyDescent="0.25">
      <c r="A549" s="13" t="str">
        <f t="shared" si="59"/>
        <v/>
      </c>
      <c r="B549" s="75" t="str">
        <f>IF(Ansøgning!B531="","",Ansøgning!B531)</f>
        <v/>
      </c>
      <c r="C549" s="75" t="str">
        <f>IF(Ansøgning!C531="","",Ansøgning!C531)</f>
        <v/>
      </c>
      <c r="D549" s="75" t="str">
        <f>IF(Ansøgning!D531="","",Ansøgning!D531)</f>
        <v/>
      </c>
      <c r="E549" s="76" t="str">
        <f>IF(Ansøgning!E531="","",Ansøgning!E531)</f>
        <v/>
      </c>
      <c r="F549" s="76" t="str">
        <f>IF(Ansøgning!F531="","",Ansøgning!F531)</f>
        <v/>
      </c>
      <c r="G549" s="33" t="str">
        <f>IF(OR(E549="",F549=""),"",NETWORKDAYS(E549,F549,Lister!$D$7:$D$13))</f>
        <v/>
      </c>
      <c r="H549" s="76" t="str">
        <f>IF(Ansøgning!H531="","",Ansøgning!H531)</f>
        <v/>
      </c>
      <c r="I549" s="32" t="str">
        <f t="shared" si="53"/>
        <v/>
      </c>
      <c r="J549" s="77" t="str">
        <f>IF(Ansøgning!J531="","",Ansøgning!J531)</f>
        <v/>
      </c>
      <c r="K549" s="77" t="str">
        <f>IF(Ansøgning!K531="","",Ansøgning!K531)</f>
        <v/>
      </c>
      <c r="L549" s="46" t="str">
        <f t="shared" si="54"/>
        <v/>
      </c>
      <c r="M549" s="78" t="str">
        <f>IF(Ansøgning!M531="","",Ansøgning!M531)</f>
        <v/>
      </c>
      <c r="N549" s="31" t="str">
        <f t="shared" si="55"/>
        <v/>
      </c>
      <c r="O549" s="78" t="str">
        <f>IF(Ansøgning!O531="","",Ansøgning!O531)</f>
        <v/>
      </c>
      <c r="P549" s="78" t="str">
        <f>IF(Ansøgning!P531="","",Ansøgning!P531)</f>
        <v/>
      </c>
      <c r="Q549" s="78" t="str">
        <f>IF(Ansøgning!Q531="","",Ansøgning!Q531)</f>
        <v/>
      </c>
      <c r="R549" s="78" t="str">
        <f>IF(Ansøgning!R531="","",Ansøgning!R531)</f>
        <v/>
      </c>
      <c r="S549" s="46" t="str">
        <f>IFERROR(MAX(IF(OR(O549="",P549=""),"",IF(AND(AND(MONTH(E549)&gt;=7,MONTH(E549)&lt;8),AND(MONTH(F549)&gt;=7,MONTH(F549)&lt;8)),(NETWORKDAYS(E549,F549,Lister!$D$7:$D$13)-O549)*N549/NETWORKDAYS(Lister!$D$19,Lister!$E$19,Lister!$D$7:$D$13),IF(AND(AND(MONTH(E549)&gt;=7,MONTH(E549)&lt;8),MONTH(F549)&gt;7),(NETWORKDAYS(E549,Lister!$E$19,Lister!$D$7:$D$13)-O549)*N549/NETWORKDAYS(Lister!$D$19,Lister!$E$19,Lister!$D$7:$D$13),IF(MONTH(E549)&gt;7,0)))),0),"")</f>
        <v/>
      </c>
      <c r="T549" s="46" t="str">
        <f>IFERROR(MAX(IF(OR(O549="",P549=""),"",IF(AND(AND(MONTH(E549)&gt;=8,MONTH(E549)&lt;9),AND(MONTH(F549)&gt;=8,MONTH(F549)&lt;9)),(NETWORKDAYS(E549,F549,Lister!$D$7:$D$13)-P549)*N549/NETWORKDAYS(Lister!$D$20,Lister!$E$20,Lister!$D$7:$D$13),IF(AND(MONTH(E549)=7,MONTH(F549)=8),(NETWORKDAYS(Lister!$D$20,F549,Lister!$D$7:$D$13)-P549)*N549/NETWORKDAYS(Lister!$D$20,Lister!$E$20,Lister!$D$7:$D$13),IF(AND(MONTH(E549)=7,MONTH(F549)=7),0)))),0),"")</f>
        <v/>
      </c>
      <c r="U549" s="78" t="str">
        <f>IF(Ansøgning!U531="","",Ansøgning!U531)</f>
        <v/>
      </c>
      <c r="V549" s="119" t="str">
        <f t="shared" si="56"/>
        <v/>
      </c>
      <c r="W549" s="120" t="str">
        <f t="shared" si="57"/>
        <v/>
      </c>
      <c r="X549" s="42" t="str">
        <f t="shared" si="58"/>
        <v/>
      </c>
    </row>
    <row r="550" spans="1:24" x14ac:dyDescent="0.25">
      <c r="A550" s="13" t="str">
        <f t="shared" si="59"/>
        <v/>
      </c>
      <c r="B550" s="75" t="str">
        <f>IF(Ansøgning!B532="","",Ansøgning!B532)</f>
        <v/>
      </c>
      <c r="C550" s="75" t="str">
        <f>IF(Ansøgning!C532="","",Ansøgning!C532)</f>
        <v/>
      </c>
      <c r="D550" s="75" t="str">
        <f>IF(Ansøgning!D532="","",Ansøgning!D532)</f>
        <v/>
      </c>
      <c r="E550" s="76" t="str">
        <f>IF(Ansøgning!E532="","",Ansøgning!E532)</f>
        <v/>
      </c>
      <c r="F550" s="76" t="str">
        <f>IF(Ansøgning!F532="","",Ansøgning!F532)</f>
        <v/>
      </c>
      <c r="G550" s="33" t="str">
        <f>IF(OR(E550="",F550=""),"",NETWORKDAYS(E550,F550,Lister!$D$7:$D$13))</f>
        <v/>
      </c>
      <c r="H550" s="76" t="str">
        <f>IF(Ansøgning!H532="","",Ansøgning!H532)</f>
        <v/>
      </c>
      <c r="I550" s="32" t="str">
        <f t="shared" si="53"/>
        <v/>
      </c>
      <c r="J550" s="77" t="str">
        <f>IF(Ansøgning!J532="","",Ansøgning!J532)</f>
        <v/>
      </c>
      <c r="K550" s="77" t="str">
        <f>IF(Ansøgning!K532="","",Ansøgning!K532)</f>
        <v/>
      </c>
      <c r="L550" s="46" t="str">
        <f t="shared" si="54"/>
        <v/>
      </c>
      <c r="M550" s="78" t="str">
        <f>IF(Ansøgning!M532="","",Ansøgning!M532)</f>
        <v/>
      </c>
      <c r="N550" s="31" t="str">
        <f t="shared" si="55"/>
        <v/>
      </c>
      <c r="O550" s="78" t="str">
        <f>IF(Ansøgning!O532="","",Ansøgning!O532)</f>
        <v/>
      </c>
      <c r="P550" s="78" t="str">
        <f>IF(Ansøgning!P532="","",Ansøgning!P532)</f>
        <v/>
      </c>
      <c r="Q550" s="78" t="str">
        <f>IF(Ansøgning!Q532="","",Ansøgning!Q532)</f>
        <v/>
      </c>
      <c r="R550" s="78" t="str">
        <f>IF(Ansøgning!R532="","",Ansøgning!R532)</f>
        <v/>
      </c>
      <c r="S550" s="46" t="str">
        <f>IFERROR(MAX(IF(OR(O550="",P550=""),"",IF(AND(AND(MONTH(E550)&gt;=7,MONTH(E550)&lt;8),AND(MONTH(F550)&gt;=7,MONTH(F550)&lt;8)),(NETWORKDAYS(E550,F550,Lister!$D$7:$D$13)-O550)*N550/NETWORKDAYS(Lister!$D$19,Lister!$E$19,Lister!$D$7:$D$13),IF(AND(AND(MONTH(E550)&gt;=7,MONTH(E550)&lt;8),MONTH(F550)&gt;7),(NETWORKDAYS(E550,Lister!$E$19,Lister!$D$7:$D$13)-O550)*N550/NETWORKDAYS(Lister!$D$19,Lister!$E$19,Lister!$D$7:$D$13),IF(MONTH(E550)&gt;7,0)))),0),"")</f>
        <v/>
      </c>
      <c r="T550" s="46" t="str">
        <f>IFERROR(MAX(IF(OR(O550="",P550=""),"",IF(AND(AND(MONTH(E550)&gt;=8,MONTH(E550)&lt;9),AND(MONTH(F550)&gt;=8,MONTH(F550)&lt;9)),(NETWORKDAYS(E550,F550,Lister!$D$7:$D$13)-P550)*N550/NETWORKDAYS(Lister!$D$20,Lister!$E$20,Lister!$D$7:$D$13),IF(AND(MONTH(E550)=7,MONTH(F550)=8),(NETWORKDAYS(Lister!$D$20,F550,Lister!$D$7:$D$13)-P550)*N550/NETWORKDAYS(Lister!$D$20,Lister!$E$20,Lister!$D$7:$D$13),IF(AND(MONTH(E550)=7,MONTH(F550)=7),0)))),0),"")</f>
        <v/>
      </c>
      <c r="U550" s="78" t="str">
        <f>IF(Ansøgning!U532="","",Ansøgning!U532)</f>
        <v/>
      </c>
      <c r="V550" s="119" t="str">
        <f t="shared" si="56"/>
        <v/>
      </c>
      <c r="W550" s="120" t="str">
        <f t="shared" si="57"/>
        <v/>
      </c>
      <c r="X550" s="42" t="str">
        <f t="shared" si="58"/>
        <v/>
      </c>
    </row>
    <row r="551" spans="1:24" x14ac:dyDescent="0.25">
      <c r="A551" s="13" t="str">
        <f t="shared" si="59"/>
        <v/>
      </c>
      <c r="B551" s="75" t="str">
        <f>IF(Ansøgning!B533="","",Ansøgning!B533)</f>
        <v/>
      </c>
      <c r="C551" s="75" t="str">
        <f>IF(Ansøgning!C533="","",Ansøgning!C533)</f>
        <v/>
      </c>
      <c r="D551" s="75" t="str">
        <f>IF(Ansøgning!D533="","",Ansøgning!D533)</f>
        <v/>
      </c>
      <c r="E551" s="76" t="str">
        <f>IF(Ansøgning!E533="","",Ansøgning!E533)</f>
        <v/>
      </c>
      <c r="F551" s="76" t="str">
        <f>IF(Ansøgning!F533="","",Ansøgning!F533)</f>
        <v/>
      </c>
      <c r="G551" s="33" t="str">
        <f>IF(OR(E551="",F551=""),"",NETWORKDAYS(E551,F551,Lister!$D$7:$D$13))</f>
        <v/>
      </c>
      <c r="H551" s="76" t="str">
        <f>IF(Ansøgning!H533="","",Ansøgning!H533)</f>
        <v/>
      </c>
      <c r="I551" s="32" t="str">
        <f t="shared" ref="I551:I614" si="60">IF(H551="","",IF(H551="Funktionær",0.75,IF(H551="Ikke-funktionær",0.9,IF(H551="Elev/lærling",0.9))))</f>
        <v/>
      </c>
      <c r="J551" s="77" t="str">
        <f>IF(Ansøgning!J533="","",Ansøgning!J533)</f>
        <v/>
      </c>
      <c r="K551" s="77" t="str">
        <f>IF(Ansøgning!K533="","",Ansøgning!K533)</f>
        <v/>
      </c>
      <c r="L551" s="46" t="str">
        <f t="shared" ref="L551:L614" si="61">IF(J551="","",J551-K551)</f>
        <v/>
      </c>
      <c r="M551" s="78" t="str">
        <f>IF(Ansøgning!M533="","",Ansøgning!M533)</f>
        <v/>
      </c>
      <c r="N551" s="31" t="str">
        <f t="shared" ref="N551:N614" si="62">IF(B551="","",IF(L551*I551&gt;30000*IF(M551&gt;37,37,M551)/37,30000*IF(M551&gt;37,37,M551)/37,L551*I551))</f>
        <v/>
      </c>
      <c r="O551" s="78" t="str">
        <f>IF(Ansøgning!O533="","",Ansøgning!O533)</f>
        <v/>
      </c>
      <c r="P551" s="78" t="str">
        <f>IF(Ansøgning!P533="","",Ansøgning!P533)</f>
        <v/>
      </c>
      <c r="Q551" s="78" t="str">
        <f>IF(Ansøgning!Q533="","",Ansøgning!Q533)</f>
        <v/>
      </c>
      <c r="R551" s="78" t="str">
        <f>IF(Ansøgning!R533="","",Ansøgning!R533)</f>
        <v/>
      </c>
      <c r="S551" s="46" t="str">
        <f>IFERROR(MAX(IF(OR(O551="",P551=""),"",IF(AND(AND(MONTH(E551)&gt;=7,MONTH(E551)&lt;8),AND(MONTH(F551)&gt;=7,MONTH(F551)&lt;8)),(NETWORKDAYS(E551,F551,Lister!$D$7:$D$13)-O551)*N551/NETWORKDAYS(Lister!$D$19,Lister!$E$19,Lister!$D$7:$D$13),IF(AND(AND(MONTH(E551)&gt;=7,MONTH(E551)&lt;8),MONTH(F551)&gt;7),(NETWORKDAYS(E551,Lister!$E$19,Lister!$D$7:$D$13)-O551)*N551/NETWORKDAYS(Lister!$D$19,Lister!$E$19,Lister!$D$7:$D$13),IF(MONTH(E551)&gt;7,0)))),0),"")</f>
        <v/>
      </c>
      <c r="T551" s="46" t="str">
        <f>IFERROR(MAX(IF(OR(O551="",P551=""),"",IF(AND(AND(MONTH(E551)&gt;=8,MONTH(E551)&lt;9),AND(MONTH(F551)&gt;=8,MONTH(F551)&lt;9)),(NETWORKDAYS(E551,F551,Lister!$D$7:$D$13)-P551)*N551/NETWORKDAYS(Lister!$D$20,Lister!$E$20,Lister!$D$7:$D$13),IF(AND(MONTH(E551)=7,MONTH(F551)=8),(NETWORKDAYS(Lister!$D$20,F551,Lister!$D$7:$D$13)-P551)*N551/NETWORKDAYS(Lister!$D$20,Lister!$E$20,Lister!$D$7:$D$13),IF(AND(MONTH(E551)=7,MONTH(F551)=7),0)))),0),"")</f>
        <v/>
      </c>
      <c r="U551" s="78" t="str">
        <f>IF(Ansøgning!U533="","",Ansøgning!U533)</f>
        <v/>
      </c>
      <c r="V551" s="119" t="str">
        <f t="shared" ref="V551:V614" si="63">IFERROR(21/31*N551,"")</f>
        <v/>
      </c>
      <c r="W551" s="120" t="str">
        <f t="shared" ref="W551:W614" si="64">IFERROR(MAX(IF(AND(ISNUMBER(Q551),ISNUMBER(R551)),IF(S551+T551-V551&gt;N551,N551,S551-T551),""),0),"")</f>
        <v/>
      </c>
      <c r="X551" s="42" t="str">
        <f t="shared" ref="X551:X614" si="65">IF(W551="","",W551-U551)</f>
        <v/>
      </c>
    </row>
    <row r="552" spans="1:24" x14ac:dyDescent="0.25">
      <c r="A552" s="13" t="str">
        <f t="shared" ref="A552:A615" si="66">IF(B552="","",A551+1)</f>
        <v/>
      </c>
      <c r="B552" s="75" t="str">
        <f>IF(Ansøgning!B534="","",Ansøgning!B534)</f>
        <v/>
      </c>
      <c r="C552" s="75" t="str">
        <f>IF(Ansøgning!C534="","",Ansøgning!C534)</f>
        <v/>
      </c>
      <c r="D552" s="75" t="str">
        <f>IF(Ansøgning!D534="","",Ansøgning!D534)</f>
        <v/>
      </c>
      <c r="E552" s="76" t="str">
        <f>IF(Ansøgning!E534="","",Ansøgning!E534)</f>
        <v/>
      </c>
      <c r="F552" s="76" t="str">
        <f>IF(Ansøgning!F534="","",Ansøgning!F534)</f>
        <v/>
      </c>
      <c r="G552" s="33" t="str">
        <f>IF(OR(E552="",F552=""),"",NETWORKDAYS(E552,F552,Lister!$D$7:$D$13))</f>
        <v/>
      </c>
      <c r="H552" s="76" t="str">
        <f>IF(Ansøgning!H534="","",Ansøgning!H534)</f>
        <v/>
      </c>
      <c r="I552" s="32" t="str">
        <f t="shared" si="60"/>
        <v/>
      </c>
      <c r="J552" s="77" t="str">
        <f>IF(Ansøgning!J534="","",Ansøgning!J534)</f>
        <v/>
      </c>
      <c r="K552" s="77" t="str">
        <f>IF(Ansøgning!K534="","",Ansøgning!K534)</f>
        <v/>
      </c>
      <c r="L552" s="46" t="str">
        <f t="shared" si="61"/>
        <v/>
      </c>
      <c r="M552" s="78" t="str">
        <f>IF(Ansøgning!M534="","",Ansøgning!M534)</f>
        <v/>
      </c>
      <c r="N552" s="31" t="str">
        <f t="shared" si="62"/>
        <v/>
      </c>
      <c r="O552" s="78" t="str">
        <f>IF(Ansøgning!O534="","",Ansøgning!O534)</f>
        <v/>
      </c>
      <c r="P552" s="78" t="str">
        <f>IF(Ansøgning!P534="","",Ansøgning!P534)</f>
        <v/>
      </c>
      <c r="Q552" s="78" t="str">
        <f>IF(Ansøgning!Q534="","",Ansøgning!Q534)</f>
        <v/>
      </c>
      <c r="R552" s="78" t="str">
        <f>IF(Ansøgning!R534="","",Ansøgning!R534)</f>
        <v/>
      </c>
      <c r="S552" s="46" t="str">
        <f>IFERROR(MAX(IF(OR(O552="",P552=""),"",IF(AND(AND(MONTH(E552)&gt;=7,MONTH(E552)&lt;8),AND(MONTH(F552)&gt;=7,MONTH(F552)&lt;8)),(NETWORKDAYS(E552,F552,Lister!$D$7:$D$13)-O552)*N552/NETWORKDAYS(Lister!$D$19,Lister!$E$19,Lister!$D$7:$D$13),IF(AND(AND(MONTH(E552)&gt;=7,MONTH(E552)&lt;8),MONTH(F552)&gt;7),(NETWORKDAYS(E552,Lister!$E$19,Lister!$D$7:$D$13)-O552)*N552/NETWORKDAYS(Lister!$D$19,Lister!$E$19,Lister!$D$7:$D$13),IF(MONTH(E552)&gt;7,0)))),0),"")</f>
        <v/>
      </c>
      <c r="T552" s="46" t="str">
        <f>IFERROR(MAX(IF(OR(O552="",P552=""),"",IF(AND(AND(MONTH(E552)&gt;=8,MONTH(E552)&lt;9),AND(MONTH(F552)&gt;=8,MONTH(F552)&lt;9)),(NETWORKDAYS(E552,F552,Lister!$D$7:$D$13)-P552)*N552/NETWORKDAYS(Lister!$D$20,Lister!$E$20,Lister!$D$7:$D$13),IF(AND(MONTH(E552)=7,MONTH(F552)=8),(NETWORKDAYS(Lister!$D$20,F552,Lister!$D$7:$D$13)-P552)*N552/NETWORKDAYS(Lister!$D$20,Lister!$E$20,Lister!$D$7:$D$13),IF(AND(MONTH(E552)=7,MONTH(F552)=7),0)))),0),"")</f>
        <v/>
      </c>
      <c r="U552" s="78" t="str">
        <f>IF(Ansøgning!U534="","",Ansøgning!U534)</f>
        <v/>
      </c>
      <c r="V552" s="119" t="str">
        <f t="shared" si="63"/>
        <v/>
      </c>
      <c r="W552" s="120" t="str">
        <f t="shared" si="64"/>
        <v/>
      </c>
      <c r="X552" s="42" t="str">
        <f t="shared" si="65"/>
        <v/>
      </c>
    </row>
    <row r="553" spans="1:24" x14ac:dyDescent="0.25">
      <c r="A553" s="13" t="str">
        <f t="shared" si="66"/>
        <v/>
      </c>
      <c r="B553" s="75" t="str">
        <f>IF(Ansøgning!B535="","",Ansøgning!B535)</f>
        <v/>
      </c>
      <c r="C553" s="75" t="str">
        <f>IF(Ansøgning!C535="","",Ansøgning!C535)</f>
        <v/>
      </c>
      <c r="D553" s="75" t="str">
        <f>IF(Ansøgning!D535="","",Ansøgning!D535)</f>
        <v/>
      </c>
      <c r="E553" s="76" t="str">
        <f>IF(Ansøgning!E535="","",Ansøgning!E535)</f>
        <v/>
      </c>
      <c r="F553" s="76" t="str">
        <f>IF(Ansøgning!F535="","",Ansøgning!F535)</f>
        <v/>
      </c>
      <c r="G553" s="33" t="str">
        <f>IF(OR(E553="",F553=""),"",NETWORKDAYS(E553,F553,Lister!$D$7:$D$13))</f>
        <v/>
      </c>
      <c r="H553" s="76" t="str">
        <f>IF(Ansøgning!H535="","",Ansøgning!H535)</f>
        <v/>
      </c>
      <c r="I553" s="32" t="str">
        <f t="shared" si="60"/>
        <v/>
      </c>
      <c r="J553" s="77" t="str">
        <f>IF(Ansøgning!J535="","",Ansøgning!J535)</f>
        <v/>
      </c>
      <c r="K553" s="77" t="str">
        <f>IF(Ansøgning!K535="","",Ansøgning!K535)</f>
        <v/>
      </c>
      <c r="L553" s="46" t="str">
        <f t="shared" si="61"/>
        <v/>
      </c>
      <c r="M553" s="78" t="str">
        <f>IF(Ansøgning!M535="","",Ansøgning!M535)</f>
        <v/>
      </c>
      <c r="N553" s="31" t="str">
        <f t="shared" si="62"/>
        <v/>
      </c>
      <c r="O553" s="78" t="str">
        <f>IF(Ansøgning!O535="","",Ansøgning!O535)</f>
        <v/>
      </c>
      <c r="P553" s="78" t="str">
        <f>IF(Ansøgning!P535="","",Ansøgning!P535)</f>
        <v/>
      </c>
      <c r="Q553" s="78" t="str">
        <f>IF(Ansøgning!Q535="","",Ansøgning!Q535)</f>
        <v/>
      </c>
      <c r="R553" s="78" t="str">
        <f>IF(Ansøgning!R535="","",Ansøgning!R535)</f>
        <v/>
      </c>
      <c r="S553" s="46" t="str">
        <f>IFERROR(MAX(IF(OR(O553="",P553=""),"",IF(AND(AND(MONTH(E553)&gt;=7,MONTH(E553)&lt;8),AND(MONTH(F553)&gt;=7,MONTH(F553)&lt;8)),(NETWORKDAYS(E553,F553,Lister!$D$7:$D$13)-O553)*N553/NETWORKDAYS(Lister!$D$19,Lister!$E$19,Lister!$D$7:$D$13),IF(AND(AND(MONTH(E553)&gt;=7,MONTH(E553)&lt;8),MONTH(F553)&gt;7),(NETWORKDAYS(E553,Lister!$E$19,Lister!$D$7:$D$13)-O553)*N553/NETWORKDAYS(Lister!$D$19,Lister!$E$19,Lister!$D$7:$D$13),IF(MONTH(E553)&gt;7,0)))),0),"")</f>
        <v/>
      </c>
      <c r="T553" s="46" t="str">
        <f>IFERROR(MAX(IF(OR(O553="",P553=""),"",IF(AND(AND(MONTH(E553)&gt;=8,MONTH(E553)&lt;9),AND(MONTH(F553)&gt;=8,MONTH(F553)&lt;9)),(NETWORKDAYS(E553,F553,Lister!$D$7:$D$13)-P553)*N553/NETWORKDAYS(Lister!$D$20,Lister!$E$20,Lister!$D$7:$D$13),IF(AND(MONTH(E553)=7,MONTH(F553)=8),(NETWORKDAYS(Lister!$D$20,F553,Lister!$D$7:$D$13)-P553)*N553/NETWORKDAYS(Lister!$D$20,Lister!$E$20,Lister!$D$7:$D$13),IF(AND(MONTH(E553)=7,MONTH(F553)=7),0)))),0),"")</f>
        <v/>
      </c>
      <c r="U553" s="78" t="str">
        <f>IF(Ansøgning!U535="","",Ansøgning!U535)</f>
        <v/>
      </c>
      <c r="V553" s="119" t="str">
        <f t="shared" si="63"/>
        <v/>
      </c>
      <c r="W553" s="120" t="str">
        <f t="shared" si="64"/>
        <v/>
      </c>
      <c r="X553" s="42" t="str">
        <f t="shared" si="65"/>
        <v/>
      </c>
    </row>
    <row r="554" spans="1:24" x14ac:dyDescent="0.25">
      <c r="A554" s="13" t="str">
        <f t="shared" si="66"/>
        <v/>
      </c>
      <c r="B554" s="75" t="str">
        <f>IF(Ansøgning!B536="","",Ansøgning!B536)</f>
        <v/>
      </c>
      <c r="C554" s="75" t="str">
        <f>IF(Ansøgning!C536="","",Ansøgning!C536)</f>
        <v/>
      </c>
      <c r="D554" s="75" t="str">
        <f>IF(Ansøgning!D536="","",Ansøgning!D536)</f>
        <v/>
      </c>
      <c r="E554" s="76" t="str">
        <f>IF(Ansøgning!E536="","",Ansøgning!E536)</f>
        <v/>
      </c>
      <c r="F554" s="76" t="str">
        <f>IF(Ansøgning!F536="","",Ansøgning!F536)</f>
        <v/>
      </c>
      <c r="G554" s="33" t="str">
        <f>IF(OR(E554="",F554=""),"",NETWORKDAYS(E554,F554,Lister!$D$7:$D$13))</f>
        <v/>
      </c>
      <c r="H554" s="76" t="str">
        <f>IF(Ansøgning!H536="","",Ansøgning!H536)</f>
        <v/>
      </c>
      <c r="I554" s="32" t="str">
        <f t="shared" si="60"/>
        <v/>
      </c>
      <c r="J554" s="77" t="str">
        <f>IF(Ansøgning!J536="","",Ansøgning!J536)</f>
        <v/>
      </c>
      <c r="K554" s="77" t="str">
        <f>IF(Ansøgning!K536="","",Ansøgning!K536)</f>
        <v/>
      </c>
      <c r="L554" s="46" t="str">
        <f t="shared" si="61"/>
        <v/>
      </c>
      <c r="M554" s="78" t="str">
        <f>IF(Ansøgning!M536="","",Ansøgning!M536)</f>
        <v/>
      </c>
      <c r="N554" s="31" t="str">
        <f t="shared" si="62"/>
        <v/>
      </c>
      <c r="O554" s="78" t="str">
        <f>IF(Ansøgning!O536="","",Ansøgning!O536)</f>
        <v/>
      </c>
      <c r="P554" s="78" t="str">
        <f>IF(Ansøgning!P536="","",Ansøgning!P536)</f>
        <v/>
      </c>
      <c r="Q554" s="78" t="str">
        <f>IF(Ansøgning!Q536="","",Ansøgning!Q536)</f>
        <v/>
      </c>
      <c r="R554" s="78" t="str">
        <f>IF(Ansøgning!R536="","",Ansøgning!R536)</f>
        <v/>
      </c>
      <c r="S554" s="46" t="str">
        <f>IFERROR(MAX(IF(OR(O554="",P554=""),"",IF(AND(AND(MONTH(E554)&gt;=7,MONTH(E554)&lt;8),AND(MONTH(F554)&gt;=7,MONTH(F554)&lt;8)),(NETWORKDAYS(E554,F554,Lister!$D$7:$D$13)-O554)*N554/NETWORKDAYS(Lister!$D$19,Lister!$E$19,Lister!$D$7:$D$13),IF(AND(AND(MONTH(E554)&gt;=7,MONTH(E554)&lt;8),MONTH(F554)&gt;7),(NETWORKDAYS(E554,Lister!$E$19,Lister!$D$7:$D$13)-O554)*N554/NETWORKDAYS(Lister!$D$19,Lister!$E$19,Lister!$D$7:$D$13),IF(MONTH(E554)&gt;7,0)))),0),"")</f>
        <v/>
      </c>
      <c r="T554" s="46" t="str">
        <f>IFERROR(MAX(IF(OR(O554="",P554=""),"",IF(AND(AND(MONTH(E554)&gt;=8,MONTH(E554)&lt;9),AND(MONTH(F554)&gt;=8,MONTH(F554)&lt;9)),(NETWORKDAYS(E554,F554,Lister!$D$7:$D$13)-P554)*N554/NETWORKDAYS(Lister!$D$20,Lister!$E$20,Lister!$D$7:$D$13),IF(AND(MONTH(E554)=7,MONTH(F554)=8),(NETWORKDAYS(Lister!$D$20,F554,Lister!$D$7:$D$13)-P554)*N554/NETWORKDAYS(Lister!$D$20,Lister!$E$20,Lister!$D$7:$D$13),IF(AND(MONTH(E554)=7,MONTH(F554)=7),0)))),0),"")</f>
        <v/>
      </c>
      <c r="U554" s="78" t="str">
        <f>IF(Ansøgning!U536="","",Ansøgning!U536)</f>
        <v/>
      </c>
      <c r="V554" s="119" t="str">
        <f t="shared" si="63"/>
        <v/>
      </c>
      <c r="W554" s="120" t="str">
        <f t="shared" si="64"/>
        <v/>
      </c>
      <c r="X554" s="42" t="str">
        <f t="shared" si="65"/>
        <v/>
      </c>
    </row>
    <row r="555" spans="1:24" x14ac:dyDescent="0.25">
      <c r="A555" s="13" t="str">
        <f t="shared" si="66"/>
        <v/>
      </c>
      <c r="B555" s="75" t="str">
        <f>IF(Ansøgning!B537="","",Ansøgning!B537)</f>
        <v/>
      </c>
      <c r="C555" s="75" t="str">
        <f>IF(Ansøgning!C537="","",Ansøgning!C537)</f>
        <v/>
      </c>
      <c r="D555" s="75" t="str">
        <f>IF(Ansøgning!D537="","",Ansøgning!D537)</f>
        <v/>
      </c>
      <c r="E555" s="76" t="str">
        <f>IF(Ansøgning!E537="","",Ansøgning!E537)</f>
        <v/>
      </c>
      <c r="F555" s="76" t="str">
        <f>IF(Ansøgning!F537="","",Ansøgning!F537)</f>
        <v/>
      </c>
      <c r="G555" s="33" t="str">
        <f>IF(OR(E555="",F555=""),"",NETWORKDAYS(E555,F555,Lister!$D$7:$D$13))</f>
        <v/>
      </c>
      <c r="H555" s="76" t="str">
        <f>IF(Ansøgning!H537="","",Ansøgning!H537)</f>
        <v/>
      </c>
      <c r="I555" s="32" t="str">
        <f t="shared" si="60"/>
        <v/>
      </c>
      <c r="J555" s="77" t="str">
        <f>IF(Ansøgning!J537="","",Ansøgning!J537)</f>
        <v/>
      </c>
      <c r="K555" s="77" t="str">
        <f>IF(Ansøgning!K537="","",Ansøgning!K537)</f>
        <v/>
      </c>
      <c r="L555" s="46" t="str">
        <f t="shared" si="61"/>
        <v/>
      </c>
      <c r="M555" s="78" t="str">
        <f>IF(Ansøgning!M537="","",Ansøgning!M537)</f>
        <v/>
      </c>
      <c r="N555" s="31" t="str">
        <f t="shared" si="62"/>
        <v/>
      </c>
      <c r="O555" s="78" t="str">
        <f>IF(Ansøgning!O537="","",Ansøgning!O537)</f>
        <v/>
      </c>
      <c r="P555" s="78" t="str">
        <f>IF(Ansøgning!P537="","",Ansøgning!P537)</f>
        <v/>
      </c>
      <c r="Q555" s="78" t="str">
        <f>IF(Ansøgning!Q537="","",Ansøgning!Q537)</f>
        <v/>
      </c>
      <c r="R555" s="78" t="str">
        <f>IF(Ansøgning!R537="","",Ansøgning!R537)</f>
        <v/>
      </c>
      <c r="S555" s="46" t="str">
        <f>IFERROR(MAX(IF(OR(O555="",P555=""),"",IF(AND(AND(MONTH(E555)&gt;=7,MONTH(E555)&lt;8),AND(MONTH(F555)&gt;=7,MONTH(F555)&lt;8)),(NETWORKDAYS(E555,F555,Lister!$D$7:$D$13)-O555)*N555/NETWORKDAYS(Lister!$D$19,Lister!$E$19,Lister!$D$7:$D$13),IF(AND(AND(MONTH(E555)&gt;=7,MONTH(E555)&lt;8),MONTH(F555)&gt;7),(NETWORKDAYS(E555,Lister!$E$19,Lister!$D$7:$D$13)-O555)*N555/NETWORKDAYS(Lister!$D$19,Lister!$E$19,Lister!$D$7:$D$13),IF(MONTH(E555)&gt;7,0)))),0),"")</f>
        <v/>
      </c>
      <c r="T555" s="46" t="str">
        <f>IFERROR(MAX(IF(OR(O555="",P555=""),"",IF(AND(AND(MONTH(E555)&gt;=8,MONTH(E555)&lt;9),AND(MONTH(F555)&gt;=8,MONTH(F555)&lt;9)),(NETWORKDAYS(E555,F555,Lister!$D$7:$D$13)-P555)*N555/NETWORKDAYS(Lister!$D$20,Lister!$E$20,Lister!$D$7:$D$13),IF(AND(MONTH(E555)=7,MONTH(F555)=8),(NETWORKDAYS(Lister!$D$20,F555,Lister!$D$7:$D$13)-P555)*N555/NETWORKDAYS(Lister!$D$20,Lister!$E$20,Lister!$D$7:$D$13),IF(AND(MONTH(E555)=7,MONTH(F555)=7),0)))),0),"")</f>
        <v/>
      </c>
      <c r="U555" s="78" t="str">
        <f>IF(Ansøgning!U537="","",Ansøgning!U537)</f>
        <v/>
      </c>
      <c r="V555" s="119" t="str">
        <f t="shared" si="63"/>
        <v/>
      </c>
      <c r="W555" s="120" t="str">
        <f t="shared" si="64"/>
        <v/>
      </c>
      <c r="X555" s="42" t="str">
        <f t="shared" si="65"/>
        <v/>
      </c>
    </row>
    <row r="556" spans="1:24" x14ac:dyDescent="0.25">
      <c r="A556" s="13" t="str">
        <f t="shared" si="66"/>
        <v/>
      </c>
      <c r="B556" s="75" t="str">
        <f>IF(Ansøgning!B538="","",Ansøgning!B538)</f>
        <v/>
      </c>
      <c r="C556" s="75" t="str">
        <f>IF(Ansøgning!C538="","",Ansøgning!C538)</f>
        <v/>
      </c>
      <c r="D556" s="75" t="str">
        <f>IF(Ansøgning!D538="","",Ansøgning!D538)</f>
        <v/>
      </c>
      <c r="E556" s="76" t="str">
        <f>IF(Ansøgning!E538="","",Ansøgning!E538)</f>
        <v/>
      </c>
      <c r="F556" s="76" t="str">
        <f>IF(Ansøgning!F538="","",Ansøgning!F538)</f>
        <v/>
      </c>
      <c r="G556" s="33" t="str">
        <f>IF(OR(E556="",F556=""),"",NETWORKDAYS(E556,F556,Lister!$D$7:$D$13))</f>
        <v/>
      </c>
      <c r="H556" s="76" t="str">
        <f>IF(Ansøgning!H538="","",Ansøgning!H538)</f>
        <v/>
      </c>
      <c r="I556" s="32" t="str">
        <f t="shared" si="60"/>
        <v/>
      </c>
      <c r="J556" s="77" t="str">
        <f>IF(Ansøgning!J538="","",Ansøgning!J538)</f>
        <v/>
      </c>
      <c r="K556" s="77" t="str">
        <f>IF(Ansøgning!K538="","",Ansøgning!K538)</f>
        <v/>
      </c>
      <c r="L556" s="46" t="str">
        <f t="shared" si="61"/>
        <v/>
      </c>
      <c r="M556" s="78" t="str">
        <f>IF(Ansøgning!M538="","",Ansøgning!M538)</f>
        <v/>
      </c>
      <c r="N556" s="31" t="str">
        <f t="shared" si="62"/>
        <v/>
      </c>
      <c r="O556" s="78" t="str">
        <f>IF(Ansøgning!O538="","",Ansøgning!O538)</f>
        <v/>
      </c>
      <c r="P556" s="78" t="str">
        <f>IF(Ansøgning!P538="","",Ansøgning!P538)</f>
        <v/>
      </c>
      <c r="Q556" s="78" t="str">
        <f>IF(Ansøgning!Q538="","",Ansøgning!Q538)</f>
        <v/>
      </c>
      <c r="R556" s="78" t="str">
        <f>IF(Ansøgning!R538="","",Ansøgning!R538)</f>
        <v/>
      </c>
      <c r="S556" s="46" t="str">
        <f>IFERROR(MAX(IF(OR(O556="",P556=""),"",IF(AND(AND(MONTH(E556)&gt;=7,MONTH(E556)&lt;8),AND(MONTH(F556)&gt;=7,MONTH(F556)&lt;8)),(NETWORKDAYS(E556,F556,Lister!$D$7:$D$13)-O556)*N556/NETWORKDAYS(Lister!$D$19,Lister!$E$19,Lister!$D$7:$D$13),IF(AND(AND(MONTH(E556)&gt;=7,MONTH(E556)&lt;8),MONTH(F556)&gt;7),(NETWORKDAYS(E556,Lister!$E$19,Lister!$D$7:$D$13)-O556)*N556/NETWORKDAYS(Lister!$D$19,Lister!$E$19,Lister!$D$7:$D$13),IF(MONTH(E556)&gt;7,0)))),0),"")</f>
        <v/>
      </c>
      <c r="T556" s="46" t="str">
        <f>IFERROR(MAX(IF(OR(O556="",P556=""),"",IF(AND(AND(MONTH(E556)&gt;=8,MONTH(E556)&lt;9),AND(MONTH(F556)&gt;=8,MONTH(F556)&lt;9)),(NETWORKDAYS(E556,F556,Lister!$D$7:$D$13)-P556)*N556/NETWORKDAYS(Lister!$D$20,Lister!$E$20,Lister!$D$7:$D$13),IF(AND(MONTH(E556)=7,MONTH(F556)=8),(NETWORKDAYS(Lister!$D$20,F556,Lister!$D$7:$D$13)-P556)*N556/NETWORKDAYS(Lister!$D$20,Lister!$E$20,Lister!$D$7:$D$13),IF(AND(MONTH(E556)=7,MONTH(F556)=7),0)))),0),"")</f>
        <v/>
      </c>
      <c r="U556" s="78" t="str">
        <f>IF(Ansøgning!U538="","",Ansøgning!U538)</f>
        <v/>
      </c>
      <c r="V556" s="119" t="str">
        <f t="shared" si="63"/>
        <v/>
      </c>
      <c r="W556" s="120" t="str">
        <f t="shared" si="64"/>
        <v/>
      </c>
      <c r="X556" s="42" t="str">
        <f t="shared" si="65"/>
        <v/>
      </c>
    </row>
    <row r="557" spans="1:24" x14ac:dyDescent="0.25">
      <c r="A557" s="13" t="str">
        <f t="shared" si="66"/>
        <v/>
      </c>
      <c r="B557" s="75" t="str">
        <f>IF(Ansøgning!B539="","",Ansøgning!B539)</f>
        <v/>
      </c>
      <c r="C557" s="75" t="str">
        <f>IF(Ansøgning!C539="","",Ansøgning!C539)</f>
        <v/>
      </c>
      <c r="D557" s="75" t="str">
        <f>IF(Ansøgning!D539="","",Ansøgning!D539)</f>
        <v/>
      </c>
      <c r="E557" s="76" t="str">
        <f>IF(Ansøgning!E539="","",Ansøgning!E539)</f>
        <v/>
      </c>
      <c r="F557" s="76" t="str">
        <f>IF(Ansøgning!F539="","",Ansøgning!F539)</f>
        <v/>
      </c>
      <c r="G557" s="33" t="str">
        <f>IF(OR(E557="",F557=""),"",NETWORKDAYS(E557,F557,Lister!$D$7:$D$13))</f>
        <v/>
      </c>
      <c r="H557" s="76" t="str">
        <f>IF(Ansøgning!H539="","",Ansøgning!H539)</f>
        <v/>
      </c>
      <c r="I557" s="32" t="str">
        <f t="shared" si="60"/>
        <v/>
      </c>
      <c r="J557" s="77" t="str">
        <f>IF(Ansøgning!J539="","",Ansøgning!J539)</f>
        <v/>
      </c>
      <c r="K557" s="77" t="str">
        <f>IF(Ansøgning!K539="","",Ansøgning!K539)</f>
        <v/>
      </c>
      <c r="L557" s="46" t="str">
        <f t="shared" si="61"/>
        <v/>
      </c>
      <c r="M557" s="78" t="str">
        <f>IF(Ansøgning!M539="","",Ansøgning!M539)</f>
        <v/>
      </c>
      <c r="N557" s="31" t="str">
        <f t="shared" si="62"/>
        <v/>
      </c>
      <c r="O557" s="78" t="str">
        <f>IF(Ansøgning!O539="","",Ansøgning!O539)</f>
        <v/>
      </c>
      <c r="P557" s="78" t="str">
        <f>IF(Ansøgning!P539="","",Ansøgning!P539)</f>
        <v/>
      </c>
      <c r="Q557" s="78" t="str">
        <f>IF(Ansøgning!Q539="","",Ansøgning!Q539)</f>
        <v/>
      </c>
      <c r="R557" s="78" t="str">
        <f>IF(Ansøgning!R539="","",Ansøgning!R539)</f>
        <v/>
      </c>
      <c r="S557" s="46" t="str">
        <f>IFERROR(MAX(IF(OR(O557="",P557=""),"",IF(AND(AND(MONTH(E557)&gt;=7,MONTH(E557)&lt;8),AND(MONTH(F557)&gt;=7,MONTH(F557)&lt;8)),(NETWORKDAYS(E557,F557,Lister!$D$7:$D$13)-O557)*N557/NETWORKDAYS(Lister!$D$19,Lister!$E$19,Lister!$D$7:$D$13),IF(AND(AND(MONTH(E557)&gt;=7,MONTH(E557)&lt;8),MONTH(F557)&gt;7),(NETWORKDAYS(E557,Lister!$E$19,Lister!$D$7:$D$13)-O557)*N557/NETWORKDAYS(Lister!$D$19,Lister!$E$19,Lister!$D$7:$D$13),IF(MONTH(E557)&gt;7,0)))),0),"")</f>
        <v/>
      </c>
      <c r="T557" s="46" t="str">
        <f>IFERROR(MAX(IF(OR(O557="",P557=""),"",IF(AND(AND(MONTH(E557)&gt;=8,MONTH(E557)&lt;9),AND(MONTH(F557)&gt;=8,MONTH(F557)&lt;9)),(NETWORKDAYS(E557,F557,Lister!$D$7:$D$13)-P557)*N557/NETWORKDAYS(Lister!$D$20,Lister!$E$20,Lister!$D$7:$D$13),IF(AND(MONTH(E557)=7,MONTH(F557)=8),(NETWORKDAYS(Lister!$D$20,F557,Lister!$D$7:$D$13)-P557)*N557/NETWORKDAYS(Lister!$D$20,Lister!$E$20,Lister!$D$7:$D$13),IF(AND(MONTH(E557)=7,MONTH(F557)=7),0)))),0),"")</f>
        <v/>
      </c>
      <c r="U557" s="78" t="str">
        <f>IF(Ansøgning!U539="","",Ansøgning!U539)</f>
        <v/>
      </c>
      <c r="V557" s="119" t="str">
        <f t="shared" si="63"/>
        <v/>
      </c>
      <c r="W557" s="120" t="str">
        <f t="shared" si="64"/>
        <v/>
      </c>
      <c r="X557" s="42" t="str">
        <f t="shared" si="65"/>
        <v/>
      </c>
    </row>
    <row r="558" spans="1:24" x14ac:dyDescent="0.25">
      <c r="A558" s="13" t="str">
        <f t="shared" si="66"/>
        <v/>
      </c>
      <c r="B558" s="75" t="str">
        <f>IF(Ansøgning!B540="","",Ansøgning!B540)</f>
        <v/>
      </c>
      <c r="C558" s="75" t="str">
        <f>IF(Ansøgning!C540="","",Ansøgning!C540)</f>
        <v/>
      </c>
      <c r="D558" s="75" t="str">
        <f>IF(Ansøgning!D540="","",Ansøgning!D540)</f>
        <v/>
      </c>
      <c r="E558" s="76" t="str">
        <f>IF(Ansøgning!E540="","",Ansøgning!E540)</f>
        <v/>
      </c>
      <c r="F558" s="76" t="str">
        <f>IF(Ansøgning!F540="","",Ansøgning!F540)</f>
        <v/>
      </c>
      <c r="G558" s="33" t="str">
        <f>IF(OR(E558="",F558=""),"",NETWORKDAYS(E558,F558,Lister!$D$7:$D$13))</f>
        <v/>
      </c>
      <c r="H558" s="76" t="str">
        <f>IF(Ansøgning!H540="","",Ansøgning!H540)</f>
        <v/>
      </c>
      <c r="I558" s="32" t="str">
        <f t="shared" si="60"/>
        <v/>
      </c>
      <c r="J558" s="77" t="str">
        <f>IF(Ansøgning!J540="","",Ansøgning!J540)</f>
        <v/>
      </c>
      <c r="K558" s="77" t="str">
        <f>IF(Ansøgning!K540="","",Ansøgning!K540)</f>
        <v/>
      </c>
      <c r="L558" s="46" t="str">
        <f t="shared" si="61"/>
        <v/>
      </c>
      <c r="M558" s="78" t="str">
        <f>IF(Ansøgning!M540="","",Ansøgning!M540)</f>
        <v/>
      </c>
      <c r="N558" s="31" t="str">
        <f t="shared" si="62"/>
        <v/>
      </c>
      <c r="O558" s="78" t="str">
        <f>IF(Ansøgning!O540="","",Ansøgning!O540)</f>
        <v/>
      </c>
      <c r="P558" s="78" t="str">
        <f>IF(Ansøgning!P540="","",Ansøgning!P540)</f>
        <v/>
      </c>
      <c r="Q558" s="78" t="str">
        <f>IF(Ansøgning!Q540="","",Ansøgning!Q540)</f>
        <v/>
      </c>
      <c r="R558" s="78" t="str">
        <f>IF(Ansøgning!R540="","",Ansøgning!R540)</f>
        <v/>
      </c>
      <c r="S558" s="46" t="str">
        <f>IFERROR(MAX(IF(OR(O558="",P558=""),"",IF(AND(AND(MONTH(E558)&gt;=7,MONTH(E558)&lt;8),AND(MONTH(F558)&gt;=7,MONTH(F558)&lt;8)),(NETWORKDAYS(E558,F558,Lister!$D$7:$D$13)-O558)*N558/NETWORKDAYS(Lister!$D$19,Lister!$E$19,Lister!$D$7:$D$13),IF(AND(AND(MONTH(E558)&gt;=7,MONTH(E558)&lt;8),MONTH(F558)&gt;7),(NETWORKDAYS(E558,Lister!$E$19,Lister!$D$7:$D$13)-O558)*N558/NETWORKDAYS(Lister!$D$19,Lister!$E$19,Lister!$D$7:$D$13),IF(MONTH(E558)&gt;7,0)))),0),"")</f>
        <v/>
      </c>
      <c r="T558" s="46" t="str">
        <f>IFERROR(MAX(IF(OR(O558="",P558=""),"",IF(AND(AND(MONTH(E558)&gt;=8,MONTH(E558)&lt;9),AND(MONTH(F558)&gt;=8,MONTH(F558)&lt;9)),(NETWORKDAYS(E558,F558,Lister!$D$7:$D$13)-P558)*N558/NETWORKDAYS(Lister!$D$20,Lister!$E$20,Lister!$D$7:$D$13),IF(AND(MONTH(E558)=7,MONTH(F558)=8),(NETWORKDAYS(Lister!$D$20,F558,Lister!$D$7:$D$13)-P558)*N558/NETWORKDAYS(Lister!$D$20,Lister!$E$20,Lister!$D$7:$D$13),IF(AND(MONTH(E558)=7,MONTH(F558)=7),0)))),0),"")</f>
        <v/>
      </c>
      <c r="U558" s="78" t="str">
        <f>IF(Ansøgning!U540="","",Ansøgning!U540)</f>
        <v/>
      </c>
      <c r="V558" s="119" t="str">
        <f t="shared" si="63"/>
        <v/>
      </c>
      <c r="W558" s="120" t="str">
        <f t="shared" si="64"/>
        <v/>
      </c>
      <c r="X558" s="42" t="str">
        <f t="shared" si="65"/>
        <v/>
      </c>
    </row>
    <row r="559" spans="1:24" x14ac:dyDescent="0.25">
      <c r="A559" s="13" t="str">
        <f t="shared" si="66"/>
        <v/>
      </c>
      <c r="B559" s="75" t="str">
        <f>IF(Ansøgning!B541="","",Ansøgning!B541)</f>
        <v/>
      </c>
      <c r="C559" s="75" t="str">
        <f>IF(Ansøgning!C541="","",Ansøgning!C541)</f>
        <v/>
      </c>
      <c r="D559" s="75" t="str">
        <f>IF(Ansøgning!D541="","",Ansøgning!D541)</f>
        <v/>
      </c>
      <c r="E559" s="76" t="str">
        <f>IF(Ansøgning!E541="","",Ansøgning!E541)</f>
        <v/>
      </c>
      <c r="F559" s="76" t="str">
        <f>IF(Ansøgning!F541="","",Ansøgning!F541)</f>
        <v/>
      </c>
      <c r="G559" s="33" t="str">
        <f>IF(OR(E559="",F559=""),"",NETWORKDAYS(E559,F559,Lister!$D$7:$D$13))</f>
        <v/>
      </c>
      <c r="H559" s="76" t="str">
        <f>IF(Ansøgning!H541="","",Ansøgning!H541)</f>
        <v/>
      </c>
      <c r="I559" s="32" t="str">
        <f t="shared" si="60"/>
        <v/>
      </c>
      <c r="J559" s="77" t="str">
        <f>IF(Ansøgning!J541="","",Ansøgning!J541)</f>
        <v/>
      </c>
      <c r="K559" s="77" t="str">
        <f>IF(Ansøgning!K541="","",Ansøgning!K541)</f>
        <v/>
      </c>
      <c r="L559" s="46" t="str">
        <f t="shared" si="61"/>
        <v/>
      </c>
      <c r="M559" s="78" t="str">
        <f>IF(Ansøgning!M541="","",Ansøgning!M541)</f>
        <v/>
      </c>
      <c r="N559" s="31" t="str">
        <f t="shared" si="62"/>
        <v/>
      </c>
      <c r="O559" s="78" t="str">
        <f>IF(Ansøgning!O541="","",Ansøgning!O541)</f>
        <v/>
      </c>
      <c r="P559" s="78" t="str">
        <f>IF(Ansøgning!P541="","",Ansøgning!P541)</f>
        <v/>
      </c>
      <c r="Q559" s="78" t="str">
        <f>IF(Ansøgning!Q541="","",Ansøgning!Q541)</f>
        <v/>
      </c>
      <c r="R559" s="78" t="str">
        <f>IF(Ansøgning!R541="","",Ansøgning!R541)</f>
        <v/>
      </c>
      <c r="S559" s="46" t="str">
        <f>IFERROR(MAX(IF(OR(O559="",P559=""),"",IF(AND(AND(MONTH(E559)&gt;=7,MONTH(E559)&lt;8),AND(MONTH(F559)&gt;=7,MONTH(F559)&lt;8)),(NETWORKDAYS(E559,F559,Lister!$D$7:$D$13)-O559)*N559/NETWORKDAYS(Lister!$D$19,Lister!$E$19,Lister!$D$7:$D$13),IF(AND(AND(MONTH(E559)&gt;=7,MONTH(E559)&lt;8),MONTH(F559)&gt;7),(NETWORKDAYS(E559,Lister!$E$19,Lister!$D$7:$D$13)-O559)*N559/NETWORKDAYS(Lister!$D$19,Lister!$E$19,Lister!$D$7:$D$13),IF(MONTH(E559)&gt;7,0)))),0),"")</f>
        <v/>
      </c>
      <c r="T559" s="46" t="str">
        <f>IFERROR(MAX(IF(OR(O559="",P559=""),"",IF(AND(AND(MONTH(E559)&gt;=8,MONTH(E559)&lt;9),AND(MONTH(F559)&gt;=8,MONTH(F559)&lt;9)),(NETWORKDAYS(E559,F559,Lister!$D$7:$D$13)-P559)*N559/NETWORKDAYS(Lister!$D$20,Lister!$E$20,Lister!$D$7:$D$13),IF(AND(MONTH(E559)=7,MONTH(F559)=8),(NETWORKDAYS(Lister!$D$20,F559,Lister!$D$7:$D$13)-P559)*N559/NETWORKDAYS(Lister!$D$20,Lister!$E$20,Lister!$D$7:$D$13),IF(AND(MONTH(E559)=7,MONTH(F559)=7),0)))),0),"")</f>
        <v/>
      </c>
      <c r="U559" s="78" t="str">
        <f>IF(Ansøgning!U541="","",Ansøgning!U541)</f>
        <v/>
      </c>
      <c r="V559" s="119" t="str">
        <f t="shared" si="63"/>
        <v/>
      </c>
      <c r="W559" s="120" t="str">
        <f t="shared" si="64"/>
        <v/>
      </c>
      <c r="X559" s="42" t="str">
        <f t="shared" si="65"/>
        <v/>
      </c>
    </row>
    <row r="560" spans="1:24" x14ac:dyDescent="0.25">
      <c r="A560" s="13" t="str">
        <f t="shared" si="66"/>
        <v/>
      </c>
      <c r="B560" s="75" t="str">
        <f>IF(Ansøgning!B542="","",Ansøgning!B542)</f>
        <v/>
      </c>
      <c r="C560" s="75" t="str">
        <f>IF(Ansøgning!C542="","",Ansøgning!C542)</f>
        <v/>
      </c>
      <c r="D560" s="75" t="str">
        <f>IF(Ansøgning!D542="","",Ansøgning!D542)</f>
        <v/>
      </c>
      <c r="E560" s="76" t="str">
        <f>IF(Ansøgning!E542="","",Ansøgning!E542)</f>
        <v/>
      </c>
      <c r="F560" s="76" t="str">
        <f>IF(Ansøgning!F542="","",Ansøgning!F542)</f>
        <v/>
      </c>
      <c r="G560" s="33" t="str">
        <f>IF(OR(E560="",F560=""),"",NETWORKDAYS(E560,F560,Lister!$D$7:$D$13))</f>
        <v/>
      </c>
      <c r="H560" s="76" t="str">
        <f>IF(Ansøgning!H542="","",Ansøgning!H542)</f>
        <v/>
      </c>
      <c r="I560" s="32" t="str">
        <f t="shared" si="60"/>
        <v/>
      </c>
      <c r="J560" s="77" t="str">
        <f>IF(Ansøgning!J542="","",Ansøgning!J542)</f>
        <v/>
      </c>
      <c r="K560" s="77" t="str">
        <f>IF(Ansøgning!K542="","",Ansøgning!K542)</f>
        <v/>
      </c>
      <c r="L560" s="46" t="str">
        <f t="shared" si="61"/>
        <v/>
      </c>
      <c r="M560" s="78" t="str">
        <f>IF(Ansøgning!M542="","",Ansøgning!M542)</f>
        <v/>
      </c>
      <c r="N560" s="31" t="str">
        <f t="shared" si="62"/>
        <v/>
      </c>
      <c r="O560" s="78" t="str">
        <f>IF(Ansøgning!O542="","",Ansøgning!O542)</f>
        <v/>
      </c>
      <c r="P560" s="78" t="str">
        <f>IF(Ansøgning!P542="","",Ansøgning!P542)</f>
        <v/>
      </c>
      <c r="Q560" s="78" t="str">
        <f>IF(Ansøgning!Q542="","",Ansøgning!Q542)</f>
        <v/>
      </c>
      <c r="R560" s="78" t="str">
        <f>IF(Ansøgning!R542="","",Ansøgning!R542)</f>
        <v/>
      </c>
      <c r="S560" s="46" t="str">
        <f>IFERROR(MAX(IF(OR(O560="",P560=""),"",IF(AND(AND(MONTH(E560)&gt;=7,MONTH(E560)&lt;8),AND(MONTH(F560)&gt;=7,MONTH(F560)&lt;8)),(NETWORKDAYS(E560,F560,Lister!$D$7:$D$13)-O560)*N560/NETWORKDAYS(Lister!$D$19,Lister!$E$19,Lister!$D$7:$D$13),IF(AND(AND(MONTH(E560)&gt;=7,MONTH(E560)&lt;8),MONTH(F560)&gt;7),(NETWORKDAYS(E560,Lister!$E$19,Lister!$D$7:$D$13)-O560)*N560/NETWORKDAYS(Lister!$D$19,Lister!$E$19,Lister!$D$7:$D$13),IF(MONTH(E560)&gt;7,0)))),0),"")</f>
        <v/>
      </c>
      <c r="T560" s="46" t="str">
        <f>IFERROR(MAX(IF(OR(O560="",P560=""),"",IF(AND(AND(MONTH(E560)&gt;=8,MONTH(E560)&lt;9),AND(MONTH(F560)&gt;=8,MONTH(F560)&lt;9)),(NETWORKDAYS(E560,F560,Lister!$D$7:$D$13)-P560)*N560/NETWORKDAYS(Lister!$D$20,Lister!$E$20,Lister!$D$7:$D$13),IF(AND(MONTH(E560)=7,MONTH(F560)=8),(NETWORKDAYS(Lister!$D$20,F560,Lister!$D$7:$D$13)-P560)*N560/NETWORKDAYS(Lister!$D$20,Lister!$E$20,Lister!$D$7:$D$13),IF(AND(MONTH(E560)=7,MONTH(F560)=7),0)))),0),"")</f>
        <v/>
      </c>
      <c r="U560" s="78" t="str">
        <f>IF(Ansøgning!U542="","",Ansøgning!U542)</f>
        <v/>
      </c>
      <c r="V560" s="119" t="str">
        <f t="shared" si="63"/>
        <v/>
      </c>
      <c r="W560" s="120" t="str">
        <f t="shared" si="64"/>
        <v/>
      </c>
      <c r="X560" s="42" t="str">
        <f t="shared" si="65"/>
        <v/>
      </c>
    </row>
    <row r="561" spans="1:24" x14ac:dyDescent="0.25">
      <c r="A561" s="13" t="str">
        <f t="shared" si="66"/>
        <v/>
      </c>
      <c r="B561" s="75" t="str">
        <f>IF(Ansøgning!B543="","",Ansøgning!B543)</f>
        <v/>
      </c>
      <c r="C561" s="75" t="str">
        <f>IF(Ansøgning!C543="","",Ansøgning!C543)</f>
        <v/>
      </c>
      <c r="D561" s="75" t="str">
        <f>IF(Ansøgning!D543="","",Ansøgning!D543)</f>
        <v/>
      </c>
      <c r="E561" s="76" t="str">
        <f>IF(Ansøgning!E543="","",Ansøgning!E543)</f>
        <v/>
      </c>
      <c r="F561" s="76" t="str">
        <f>IF(Ansøgning!F543="","",Ansøgning!F543)</f>
        <v/>
      </c>
      <c r="G561" s="33" t="str">
        <f>IF(OR(E561="",F561=""),"",NETWORKDAYS(E561,F561,Lister!$D$7:$D$13))</f>
        <v/>
      </c>
      <c r="H561" s="76" t="str">
        <f>IF(Ansøgning!H543="","",Ansøgning!H543)</f>
        <v/>
      </c>
      <c r="I561" s="32" t="str">
        <f t="shared" si="60"/>
        <v/>
      </c>
      <c r="J561" s="77" t="str">
        <f>IF(Ansøgning!J543="","",Ansøgning!J543)</f>
        <v/>
      </c>
      <c r="K561" s="77" t="str">
        <f>IF(Ansøgning!K543="","",Ansøgning!K543)</f>
        <v/>
      </c>
      <c r="L561" s="46" t="str">
        <f t="shared" si="61"/>
        <v/>
      </c>
      <c r="M561" s="78" t="str">
        <f>IF(Ansøgning!M543="","",Ansøgning!M543)</f>
        <v/>
      </c>
      <c r="N561" s="31" t="str">
        <f t="shared" si="62"/>
        <v/>
      </c>
      <c r="O561" s="78" t="str">
        <f>IF(Ansøgning!O543="","",Ansøgning!O543)</f>
        <v/>
      </c>
      <c r="P561" s="78" t="str">
        <f>IF(Ansøgning!P543="","",Ansøgning!P543)</f>
        <v/>
      </c>
      <c r="Q561" s="78" t="str">
        <f>IF(Ansøgning!Q543="","",Ansøgning!Q543)</f>
        <v/>
      </c>
      <c r="R561" s="78" t="str">
        <f>IF(Ansøgning!R543="","",Ansøgning!R543)</f>
        <v/>
      </c>
      <c r="S561" s="46" t="str">
        <f>IFERROR(MAX(IF(OR(O561="",P561=""),"",IF(AND(AND(MONTH(E561)&gt;=7,MONTH(E561)&lt;8),AND(MONTH(F561)&gt;=7,MONTH(F561)&lt;8)),(NETWORKDAYS(E561,F561,Lister!$D$7:$D$13)-O561)*N561/NETWORKDAYS(Lister!$D$19,Lister!$E$19,Lister!$D$7:$D$13),IF(AND(AND(MONTH(E561)&gt;=7,MONTH(E561)&lt;8),MONTH(F561)&gt;7),(NETWORKDAYS(E561,Lister!$E$19,Lister!$D$7:$D$13)-O561)*N561/NETWORKDAYS(Lister!$D$19,Lister!$E$19,Lister!$D$7:$D$13),IF(MONTH(E561)&gt;7,0)))),0),"")</f>
        <v/>
      </c>
      <c r="T561" s="46" t="str">
        <f>IFERROR(MAX(IF(OR(O561="",P561=""),"",IF(AND(AND(MONTH(E561)&gt;=8,MONTH(E561)&lt;9),AND(MONTH(F561)&gt;=8,MONTH(F561)&lt;9)),(NETWORKDAYS(E561,F561,Lister!$D$7:$D$13)-P561)*N561/NETWORKDAYS(Lister!$D$20,Lister!$E$20,Lister!$D$7:$D$13),IF(AND(MONTH(E561)=7,MONTH(F561)=8),(NETWORKDAYS(Lister!$D$20,F561,Lister!$D$7:$D$13)-P561)*N561/NETWORKDAYS(Lister!$D$20,Lister!$E$20,Lister!$D$7:$D$13),IF(AND(MONTH(E561)=7,MONTH(F561)=7),0)))),0),"")</f>
        <v/>
      </c>
      <c r="U561" s="78" t="str">
        <f>IF(Ansøgning!U543="","",Ansøgning!U543)</f>
        <v/>
      </c>
      <c r="V561" s="119" t="str">
        <f t="shared" si="63"/>
        <v/>
      </c>
      <c r="W561" s="120" t="str">
        <f t="shared" si="64"/>
        <v/>
      </c>
      <c r="X561" s="42" t="str">
        <f t="shared" si="65"/>
        <v/>
      </c>
    </row>
    <row r="562" spans="1:24" x14ac:dyDescent="0.25">
      <c r="A562" s="13" t="str">
        <f t="shared" si="66"/>
        <v/>
      </c>
      <c r="B562" s="75" t="str">
        <f>IF(Ansøgning!B544="","",Ansøgning!B544)</f>
        <v/>
      </c>
      <c r="C562" s="75" t="str">
        <f>IF(Ansøgning!C544="","",Ansøgning!C544)</f>
        <v/>
      </c>
      <c r="D562" s="75" t="str">
        <f>IF(Ansøgning!D544="","",Ansøgning!D544)</f>
        <v/>
      </c>
      <c r="E562" s="76" t="str">
        <f>IF(Ansøgning!E544="","",Ansøgning!E544)</f>
        <v/>
      </c>
      <c r="F562" s="76" t="str">
        <f>IF(Ansøgning!F544="","",Ansøgning!F544)</f>
        <v/>
      </c>
      <c r="G562" s="33" t="str">
        <f>IF(OR(E562="",F562=""),"",NETWORKDAYS(E562,F562,Lister!$D$7:$D$13))</f>
        <v/>
      </c>
      <c r="H562" s="76" t="str">
        <f>IF(Ansøgning!H544="","",Ansøgning!H544)</f>
        <v/>
      </c>
      <c r="I562" s="32" t="str">
        <f t="shared" si="60"/>
        <v/>
      </c>
      <c r="J562" s="77" t="str">
        <f>IF(Ansøgning!J544="","",Ansøgning!J544)</f>
        <v/>
      </c>
      <c r="K562" s="77" t="str">
        <f>IF(Ansøgning!K544="","",Ansøgning!K544)</f>
        <v/>
      </c>
      <c r="L562" s="46" t="str">
        <f t="shared" si="61"/>
        <v/>
      </c>
      <c r="M562" s="78" t="str">
        <f>IF(Ansøgning!M544="","",Ansøgning!M544)</f>
        <v/>
      </c>
      <c r="N562" s="31" t="str">
        <f t="shared" si="62"/>
        <v/>
      </c>
      <c r="O562" s="78" t="str">
        <f>IF(Ansøgning!O544="","",Ansøgning!O544)</f>
        <v/>
      </c>
      <c r="P562" s="78" t="str">
        <f>IF(Ansøgning!P544="","",Ansøgning!P544)</f>
        <v/>
      </c>
      <c r="Q562" s="78" t="str">
        <f>IF(Ansøgning!Q544="","",Ansøgning!Q544)</f>
        <v/>
      </c>
      <c r="R562" s="78" t="str">
        <f>IF(Ansøgning!R544="","",Ansøgning!R544)</f>
        <v/>
      </c>
      <c r="S562" s="46" t="str">
        <f>IFERROR(MAX(IF(OR(O562="",P562=""),"",IF(AND(AND(MONTH(E562)&gt;=7,MONTH(E562)&lt;8),AND(MONTH(F562)&gt;=7,MONTH(F562)&lt;8)),(NETWORKDAYS(E562,F562,Lister!$D$7:$D$13)-O562)*N562/NETWORKDAYS(Lister!$D$19,Lister!$E$19,Lister!$D$7:$D$13),IF(AND(AND(MONTH(E562)&gt;=7,MONTH(E562)&lt;8),MONTH(F562)&gt;7),(NETWORKDAYS(E562,Lister!$E$19,Lister!$D$7:$D$13)-O562)*N562/NETWORKDAYS(Lister!$D$19,Lister!$E$19,Lister!$D$7:$D$13),IF(MONTH(E562)&gt;7,0)))),0),"")</f>
        <v/>
      </c>
      <c r="T562" s="46" t="str">
        <f>IFERROR(MAX(IF(OR(O562="",P562=""),"",IF(AND(AND(MONTH(E562)&gt;=8,MONTH(E562)&lt;9),AND(MONTH(F562)&gt;=8,MONTH(F562)&lt;9)),(NETWORKDAYS(E562,F562,Lister!$D$7:$D$13)-P562)*N562/NETWORKDAYS(Lister!$D$20,Lister!$E$20,Lister!$D$7:$D$13),IF(AND(MONTH(E562)=7,MONTH(F562)=8),(NETWORKDAYS(Lister!$D$20,F562,Lister!$D$7:$D$13)-P562)*N562/NETWORKDAYS(Lister!$D$20,Lister!$E$20,Lister!$D$7:$D$13),IF(AND(MONTH(E562)=7,MONTH(F562)=7),0)))),0),"")</f>
        <v/>
      </c>
      <c r="U562" s="78" t="str">
        <f>IF(Ansøgning!U544="","",Ansøgning!U544)</f>
        <v/>
      </c>
      <c r="V562" s="119" t="str">
        <f t="shared" si="63"/>
        <v/>
      </c>
      <c r="W562" s="120" t="str">
        <f t="shared" si="64"/>
        <v/>
      </c>
      <c r="X562" s="42" t="str">
        <f t="shared" si="65"/>
        <v/>
      </c>
    </row>
    <row r="563" spans="1:24" x14ac:dyDescent="0.25">
      <c r="A563" s="13" t="str">
        <f t="shared" si="66"/>
        <v/>
      </c>
      <c r="B563" s="75" t="str">
        <f>IF(Ansøgning!B545="","",Ansøgning!B545)</f>
        <v/>
      </c>
      <c r="C563" s="75" t="str">
        <f>IF(Ansøgning!C545="","",Ansøgning!C545)</f>
        <v/>
      </c>
      <c r="D563" s="75" t="str">
        <f>IF(Ansøgning!D545="","",Ansøgning!D545)</f>
        <v/>
      </c>
      <c r="E563" s="76" t="str">
        <f>IF(Ansøgning!E545="","",Ansøgning!E545)</f>
        <v/>
      </c>
      <c r="F563" s="76" t="str">
        <f>IF(Ansøgning!F545="","",Ansøgning!F545)</f>
        <v/>
      </c>
      <c r="G563" s="33" t="str">
        <f>IF(OR(E563="",F563=""),"",NETWORKDAYS(E563,F563,Lister!$D$7:$D$13))</f>
        <v/>
      </c>
      <c r="H563" s="76" t="str">
        <f>IF(Ansøgning!H545="","",Ansøgning!H545)</f>
        <v/>
      </c>
      <c r="I563" s="32" t="str">
        <f t="shared" si="60"/>
        <v/>
      </c>
      <c r="J563" s="77" t="str">
        <f>IF(Ansøgning!J545="","",Ansøgning!J545)</f>
        <v/>
      </c>
      <c r="K563" s="77" t="str">
        <f>IF(Ansøgning!K545="","",Ansøgning!K545)</f>
        <v/>
      </c>
      <c r="L563" s="46" t="str">
        <f t="shared" si="61"/>
        <v/>
      </c>
      <c r="M563" s="78" t="str">
        <f>IF(Ansøgning!M545="","",Ansøgning!M545)</f>
        <v/>
      </c>
      <c r="N563" s="31" t="str">
        <f t="shared" si="62"/>
        <v/>
      </c>
      <c r="O563" s="78" t="str">
        <f>IF(Ansøgning!O545="","",Ansøgning!O545)</f>
        <v/>
      </c>
      <c r="P563" s="78" t="str">
        <f>IF(Ansøgning!P545="","",Ansøgning!P545)</f>
        <v/>
      </c>
      <c r="Q563" s="78" t="str">
        <f>IF(Ansøgning!Q545="","",Ansøgning!Q545)</f>
        <v/>
      </c>
      <c r="R563" s="78" t="str">
        <f>IF(Ansøgning!R545="","",Ansøgning!R545)</f>
        <v/>
      </c>
      <c r="S563" s="46" t="str">
        <f>IFERROR(MAX(IF(OR(O563="",P563=""),"",IF(AND(AND(MONTH(E563)&gt;=7,MONTH(E563)&lt;8),AND(MONTH(F563)&gt;=7,MONTH(F563)&lt;8)),(NETWORKDAYS(E563,F563,Lister!$D$7:$D$13)-O563)*N563/NETWORKDAYS(Lister!$D$19,Lister!$E$19,Lister!$D$7:$D$13),IF(AND(AND(MONTH(E563)&gt;=7,MONTH(E563)&lt;8),MONTH(F563)&gt;7),(NETWORKDAYS(E563,Lister!$E$19,Lister!$D$7:$D$13)-O563)*N563/NETWORKDAYS(Lister!$D$19,Lister!$E$19,Lister!$D$7:$D$13),IF(MONTH(E563)&gt;7,0)))),0),"")</f>
        <v/>
      </c>
      <c r="T563" s="46" t="str">
        <f>IFERROR(MAX(IF(OR(O563="",P563=""),"",IF(AND(AND(MONTH(E563)&gt;=8,MONTH(E563)&lt;9),AND(MONTH(F563)&gt;=8,MONTH(F563)&lt;9)),(NETWORKDAYS(E563,F563,Lister!$D$7:$D$13)-P563)*N563/NETWORKDAYS(Lister!$D$20,Lister!$E$20,Lister!$D$7:$D$13),IF(AND(MONTH(E563)=7,MONTH(F563)=8),(NETWORKDAYS(Lister!$D$20,F563,Lister!$D$7:$D$13)-P563)*N563/NETWORKDAYS(Lister!$D$20,Lister!$E$20,Lister!$D$7:$D$13),IF(AND(MONTH(E563)=7,MONTH(F563)=7),0)))),0),"")</f>
        <v/>
      </c>
      <c r="U563" s="78" t="str">
        <f>IF(Ansøgning!U545="","",Ansøgning!U545)</f>
        <v/>
      </c>
      <c r="V563" s="119" t="str">
        <f t="shared" si="63"/>
        <v/>
      </c>
      <c r="W563" s="120" t="str">
        <f t="shared" si="64"/>
        <v/>
      </c>
      <c r="X563" s="42" t="str">
        <f t="shared" si="65"/>
        <v/>
      </c>
    </row>
    <row r="564" spans="1:24" x14ac:dyDescent="0.25">
      <c r="A564" s="13" t="str">
        <f t="shared" si="66"/>
        <v/>
      </c>
      <c r="B564" s="75" t="str">
        <f>IF(Ansøgning!B546="","",Ansøgning!B546)</f>
        <v/>
      </c>
      <c r="C564" s="75" t="str">
        <f>IF(Ansøgning!C546="","",Ansøgning!C546)</f>
        <v/>
      </c>
      <c r="D564" s="75" t="str">
        <f>IF(Ansøgning!D546="","",Ansøgning!D546)</f>
        <v/>
      </c>
      <c r="E564" s="76" t="str">
        <f>IF(Ansøgning!E546="","",Ansøgning!E546)</f>
        <v/>
      </c>
      <c r="F564" s="76" t="str">
        <f>IF(Ansøgning!F546="","",Ansøgning!F546)</f>
        <v/>
      </c>
      <c r="G564" s="33" t="str">
        <f>IF(OR(E564="",F564=""),"",NETWORKDAYS(E564,F564,Lister!$D$7:$D$13))</f>
        <v/>
      </c>
      <c r="H564" s="76" t="str">
        <f>IF(Ansøgning!H546="","",Ansøgning!H546)</f>
        <v/>
      </c>
      <c r="I564" s="32" t="str">
        <f t="shared" si="60"/>
        <v/>
      </c>
      <c r="J564" s="77" t="str">
        <f>IF(Ansøgning!J546="","",Ansøgning!J546)</f>
        <v/>
      </c>
      <c r="K564" s="77" t="str">
        <f>IF(Ansøgning!K546="","",Ansøgning!K546)</f>
        <v/>
      </c>
      <c r="L564" s="46" t="str">
        <f t="shared" si="61"/>
        <v/>
      </c>
      <c r="M564" s="78" t="str">
        <f>IF(Ansøgning!M546="","",Ansøgning!M546)</f>
        <v/>
      </c>
      <c r="N564" s="31" t="str">
        <f t="shared" si="62"/>
        <v/>
      </c>
      <c r="O564" s="78" t="str">
        <f>IF(Ansøgning!O546="","",Ansøgning!O546)</f>
        <v/>
      </c>
      <c r="P564" s="78" t="str">
        <f>IF(Ansøgning!P546="","",Ansøgning!P546)</f>
        <v/>
      </c>
      <c r="Q564" s="78" t="str">
        <f>IF(Ansøgning!Q546="","",Ansøgning!Q546)</f>
        <v/>
      </c>
      <c r="R564" s="78" t="str">
        <f>IF(Ansøgning!R546="","",Ansøgning!R546)</f>
        <v/>
      </c>
      <c r="S564" s="46" t="str">
        <f>IFERROR(MAX(IF(OR(O564="",P564=""),"",IF(AND(AND(MONTH(E564)&gt;=7,MONTH(E564)&lt;8),AND(MONTH(F564)&gt;=7,MONTH(F564)&lt;8)),(NETWORKDAYS(E564,F564,Lister!$D$7:$D$13)-O564)*N564/NETWORKDAYS(Lister!$D$19,Lister!$E$19,Lister!$D$7:$D$13),IF(AND(AND(MONTH(E564)&gt;=7,MONTH(E564)&lt;8),MONTH(F564)&gt;7),(NETWORKDAYS(E564,Lister!$E$19,Lister!$D$7:$D$13)-O564)*N564/NETWORKDAYS(Lister!$D$19,Lister!$E$19,Lister!$D$7:$D$13),IF(MONTH(E564)&gt;7,0)))),0),"")</f>
        <v/>
      </c>
      <c r="T564" s="46" t="str">
        <f>IFERROR(MAX(IF(OR(O564="",P564=""),"",IF(AND(AND(MONTH(E564)&gt;=8,MONTH(E564)&lt;9),AND(MONTH(F564)&gt;=8,MONTH(F564)&lt;9)),(NETWORKDAYS(E564,F564,Lister!$D$7:$D$13)-P564)*N564/NETWORKDAYS(Lister!$D$20,Lister!$E$20,Lister!$D$7:$D$13),IF(AND(MONTH(E564)=7,MONTH(F564)=8),(NETWORKDAYS(Lister!$D$20,F564,Lister!$D$7:$D$13)-P564)*N564/NETWORKDAYS(Lister!$D$20,Lister!$E$20,Lister!$D$7:$D$13),IF(AND(MONTH(E564)=7,MONTH(F564)=7),0)))),0),"")</f>
        <v/>
      </c>
      <c r="U564" s="78" t="str">
        <f>IF(Ansøgning!U546="","",Ansøgning!U546)</f>
        <v/>
      </c>
      <c r="V564" s="119" t="str">
        <f t="shared" si="63"/>
        <v/>
      </c>
      <c r="W564" s="120" t="str">
        <f t="shared" si="64"/>
        <v/>
      </c>
      <c r="X564" s="42" t="str">
        <f t="shared" si="65"/>
        <v/>
      </c>
    </row>
    <row r="565" spans="1:24" x14ac:dyDescent="0.25">
      <c r="A565" s="13" t="str">
        <f t="shared" si="66"/>
        <v/>
      </c>
      <c r="B565" s="75" t="str">
        <f>IF(Ansøgning!B547="","",Ansøgning!B547)</f>
        <v/>
      </c>
      <c r="C565" s="75" t="str">
        <f>IF(Ansøgning!C547="","",Ansøgning!C547)</f>
        <v/>
      </c>
      <c r="D565" s="75" t="str">
        <f>IF(Ansøgning!D547="","",Ansøgning!D547)</f>
        <v/>
      </c>
      <c r="E565" s="76" t="str">
        <f>IF(Ansøgning!E547="","",Ansøgning!E547)</f>
        <v/>
      </c>
      <c r="F565" s="76" t="str">
        <f>IF(Ansøgning!F547="","",Ansøgning!F547)</f>
        <v/>
      </c>
      <c r="G565" s="33" t="str">
        <f>IF(OR(E565="",F565=""),"",NETWORKDAYS(E565,F565,Lister!$D$7:$D$13))</f>
        <v/>
      </c>
      <c r="H565" s="76" t="str">
        <f>IF(Ansøgning!H547="","",Ansøgning!H547)</f>
        <v/>
      </c>
      <c r="I565" s="32" t="str">
        <f t="shared" si="60"/>
        <v/>
      </c>
      <c r="J565" s="77" t="str">
        <f>IF(Ansøgning!J547="","",Ansøgning!J547)</f>
        <v/>
      </c>
      <c r="K565" s="77" t="str">
        <f>IF(Ansøgning!K547="","",Ansøgning!K547)</f>
        <v/>
      </c>
      <c r="L565" s="46" t="str">
        <f t="shared" si="61"/>
        <v/>
      </c>
      <c r="M565" s="78" t="str">
        <f>IF(Ansøgning!M547="","",Ansøgning!M547)</f>
        <v/>
      </c>
      <c r="N565" s="31" t="str">
        <f t="shared" si="62"/>
        <v/>
      </c>
      <c r="O565" s="78" t="str">
        <f>IF(Ansøgning!O547="","",Ansøgning!O547)</f>
        <v/>
      </c>
      <c r="P565" s="78" t="str">
        <f>IF(Ansøgning!P547="","",Ansøgning!P547)</f>
        <v/>
      </c>
      <c r="Q565" s="78" t="str">
        <f>IF(Ansøgning!Q547="","",Ansøgning!Q547)</f>
        <v/>
      </c>
      <c r="R565" s="78" t="str">
        <f>IF(Ansøgning!R547="","",Ansøgning!R547)</f>
        <v/>
      </c>
      <c r="S565" s="46" t="str">
        <f>IFERROR(MAX(IF(OR(O565="",P565=""),"",IF(AND(AND(MONTH(E565)&gt;=7,MONTH(E565)&lt;8),AND(MONTH(F565)&gt;=7,MONTH(F565)&lt;8)),(NETWORKDAYS(E565,F565,Lister!$D$7:$D$13)-O565)*N565/NETWORKDAYS(Lister!$D$19,Lister!$E$19,Lister!$D$7:$D$13),IF(AND(AND(MONTH(E565)&gt;=7,MONTH(E565)&lt;8),MONTH(F565)&gt;7),(NETWORKDAYS(E565,Lister!$E$19,Lister!$D$7:$D$13)-O565)*N565/NETWORKDAYS(Lister!$D$19,Lister!$E$19,Lister!$D$7:$D$13),IF(MONTH(E565)&gt;7,0)))),0),"")</f>
        <v/>
      </c>
      <c r="T565" s="46" t="str">
        <f>IFERROR(MAX(IF(OR(O565="",P565=""),"",IF(AND(AND(MONTH(E565)&gt;=8,MONTH(E565)&lt;9),AND(MONTH(F565)&gt;=8,MONTH(F565)&lt;9)),(NETWORKDAYS(E565,F565,Lister!$D$7:$D$13)-P565)*N565/NETWORKDAYS(Lister!$D$20,Lister!$E$20,Lister!$D$7:$D$13),IF(AND(MONTH(E565)=7,MONTH(F565)=8),(NETWORKDAYS(Lister!$D$20,F565,Lister!$D$7:$D$13)-P565)*N565/NETWORKDAYS(Lister!$D$20,Lister!$E$20,Lister!$D$7:$D$13),IF(AND(MONTH(E565)=7,MONTH(F565)=7),0)))),0),"")</f>
        <v/>
      </c>
      <c r="U565" s="78" t="str">
        <f>IF(Ansøgning!U547="","",Ansøgning!U547)</f>
        <v/>
      </c>
      <c r="V565" s="119" t="str">
        <f t="shared" si="63"/>
        <v/>
      </c>
      <c r="W565" s="120" t="str">
        <f t="shared" si="64"/>
        <v/>
      </c>
      <c r="X565" s="42" t="str">
        <f t="shared" si="65"/>
        <v/>
      </c>
    </row>
    <row r="566" spans="1:24" x14ac:dyDescent="0.25">
      <c r="A566" s="13" t="str">
        <f t="shared" si="66"/>
        <v/>
      </c>
      <c r="B566" s="75" t="str">
        <f>IF(Ansøgning!B548="","",Ansøgning!B548)</f>
        <v/>
      </c>
      <c r="C566" s="75" t="str">
        <f>IF(Ansøgning!C548="","",Ansøgning!C548)</f>
        <v/>
      </c>
      <c r="D566" s="75" t="str">
        <f>IF(Ansøgning!D548="","",Ansøgning!D548)</f>
        <v/>
      </c>
      <c r="E566" s="76" t="str">
        <f>IF(Ansøgning!E548="","",Ansøgning!E548)</f>
        <v/>
      </c>
      <c r="F566" s="76" t="str">
        <f>IF(Ansøgning!F548="","",Ansøgning!F548)</f>
        <v/>
      </c>
      <c r="G566" s="33" t="str">
        <f>IF(OR(E566="",F566=""),"",NETWORKDAYS(E566,F566,Lister!$D$7:$D$13))</f>
        <v/>
      </c>
      <c r="H566" s="76" t="str">
        <f>IF(Ansøgning!H548="","",Ansøgning!H548)</f>
        <v/>
      </c>
      <c r="I566" s="32" t="str">
        <f t="shared" si="60"/>
        <v/>
      </c>
      <c r="J566" s="77" t="str">
        <f>IF(Ansøgning!J548="","",Ansøgning!J548)</f>
        <v/>
      </c>
      <c r="K566" s="77" t="str">
        <f>IF(Ansøgning!K548="","",Ansøgning!K548)</f>
        <v/>
      </c>
      <c r="L566" s="46" t="str">
        <f t="shared" si="61"/>
        <v/>
      </c>
      <c r="M566" s="78" t="str">
        <f>IF(Ansøgning!M548="","",Ansøgning!M548)</f>
        <v/>
      </c>
      <c r="N566" s="31" t="str">
        <f t="shared" si="62"/>
        <v/>
      </c>
      <c r="O566" s="78" t="str">
        <f>IF(Ansøgning!O548="","",Ansøgning!O548)</f>
        <v/>
      </c>
      <c r="P566" s="78" t="str">
        <f>IF(Ansøgning!P548="","",Ansøgning!P548)</f>
        <v/>
      </c>
      <c r="Q566" s="78" t="str">
        <f>IF(Ansøgning!Q548="","",Ansøgning!Q548)</f>
        <v/>
      </c>
      <c r="R566" s="78" t="str">
        <f>IF(Ansøgning!R548="","",Ansøgning!R548)</f>
        <v/>
      </c>
      <c r="S566" s="46" t="str">
        <f>IFERROR(MAX(IF(OR(O566="",P566=""),"",IF(AND(AND(MONTH(E566)&gt;=7,MONTH(E566)&lt;8),AND(MONTH(F566)&gt;=7,MONTH(F566)&lt;8)),(NETWORKDAYS(E566,F566,Lister!$D$7:$D$13)-O566)*N566/NETWORKDAYS(Lister!$D$19,Lister!$E$19,Lister!$D$7:$D$13),IF(AND(AND(MONTH(E566)&gt;=7,MONTH(E566)&lt;8),MONTH(F566)&gt;7),(NETWORKDAYS(E566,Lister!$E$19,Lister!$D$7:$D$13)-O566)*N566/NETWORKDAYS(Lister!$D$19,Lister!$E$19,Lister!$D$7:$D$13),IF(MONTH(E566)&gt;7,0)))),0),"")</f>
        <v/>
      </c>
      <c r="T566" s="46" t="str">
        <f>IFERROR(MAX(IF(OR(O566="",P566=""),"",IF(AND(AND(MONTH(E566)&gt;=8,MONTH(E566)&lt;9),AND(MONTH(F566)&gt;=8,MONTH(F566)&lt;9)),(NETWORKDAYS(E566,F566,Lister!$D$7:$D$13)-P566)*N566/NETWORKDAYS(Lister!$D$20,Lister!$E$20,Lister!$D$7:$D$13),IF(AND(MONTH(E566)=7,MONTH(F566)=8),(NETWORKDAYS(Lister!$D$20,F566,Lister!$D$7:$D$13)-P566)*N566/NETWORKDAYS(Lister!$D$20,Lister!$E$20,Lister!$D$7:$D$13),IF(AND(MONTH(E566)=7,MONTH(F566)=7),0)))),0),"")</f>
        <v/>
      </c>
      <c r="U566" s="78" t="str">
        <f>IF(Ansøgning!U548="","",Ansøgning!U548)</f>
        <v/>
      </c>
      <c r="V566" s="119" t="str">
        <f t="shared" si="63"/>
        <v/>
      </c>
      <c r="W566" s="120" t="str">
        <f t="shared" si="64"/>
        <v/>
      </c>
      <c r="X566" s="42" t="str">
        <f t="shared" si="65"/>
        <v/>
      </c>
    </row>
    <row r="567" spans="1:24" x14ac:dyDescent="0.25">
      <c r="A567" s="13" t="str">
        <f t="shared" si="66"/>
        <v/>
      </c>
      <c r="B567" s="75" t="str">
        <f>IF(Ansøgning!B549="","",Ansøgning!B549)</f>
        <v/>
      </c>
      <c r="C567" s="75" t="str">
        <f>IF(Ansøgning!C549="","",Ansøgning!C549)</f>
        <v/>
      </c>
      <c r="D567" s="75" t="str">
        <f>IF(Ansøgning!D549="","",Ansøgning!D549)</f>
        <v/>
      </c>
      <c r="E567" s="76" t="str">
        <f>IF(Ansøgning!E549="","",Ansøgning!E549)</f>
        <v/>
      </c>
      <c r="F567" s="76" t="str">
        <f>IF(Ansøgning!F549="","",Ansøgning!F549)</f>
        <v/>
      </c>
      <c r="G567" s="33" t="str">
        <f>IF(OR(E567="",F567=""),"",NETWORKDAYS(E567,F567,Lister!$D$7:$D$13))</f>
        <v/>
      </c>
      <c r="H567" s="76" t="str">
        <f>IF(Ansøgning!H549="","",Ansøgning!H549)</f>
        <v/>
      </c>
      <c r="I567" s="32" t="str">
        <f t="shared" si="60"/>
        <v/>
      </c>
      <c r="J567" s="77" t="str">
        <f>IF(Ansøgning!J549="","",Ansøgning!J549)</f>
        <v/>
      </c>
      <c r="K567" s="77" t="str">
        <f>IF(Ansøgning!K549="","",Ansøgning!K549)</f>
        <v/>
      </c>
      <c r="L567" s="46" t="str">
        <f t="shared" si="61"/>
        <v/>
      </c>
      <c r="M567" s="78" t="str">
        <f>IF(Ansøgning!M549="","",Ansøgning!M549)</f>
        <v/>
      </c>
      <c r="N567" s="31" t="str">
        <f t="shared" si="62"/>
        <v/>
      </c>
      <c r="O567" s="78" t="str">
        <f>IF(Ansøgning!O549="","",Ansøgning!O549)</f>
        <v/>
      </c>
      <c r="P567" s="78" t="str">
        <f>IF(Ansøgning!P549="","",Ansøgning!P549)</f>
        <v/>
      </c>
      <c r="Q567" s="78" t="str">
        <f>IF(Ansøgning!Q549="","",Ansøgning!Q549)</f>
        <v/>
      </c>
      <c r="R567" s="78" t="str">
        <f>IF(Ansøgning!R549="","",Ansøgning!R549)</f>
        <v/>
      </c>
      <c r="S567" s="46" t="str">
        <f>IFERROR(MAX(IF(OR(O567="",P567=""),"",IF(AND(AND(MONTH(E567)&gt;=7,MONTH(E567)&lt;8),AND(MONTH(F567)&gt;=7,MONTH(F567)&lt;8)),(NETWORKDAYS(E567,F567,Lister!$D$7:$D$13)-O567)*N567/NETWORKDAYS(Lister!$D$19,Lister!$E$19,Lister!$D$7:$D$13),IF(AND(AND(MONTH(E567)&gt;=7,MONTH(E567)&lt;8),MONTH(F567)&gt;7),(NETWORKDAYS(E567,Lister!$E$19,Lister!$D$7:$D$13)-O567)*N567/NETWORKDAYS(Lister!$D$19,Lister!$E$19,Lister!$D$7:$D$13),IF(MONTH(E567)&gt;7,0)))),0),"")</f>
        <v/>
      </c>
      <c r="T567" s="46" t="str">
        <f>IFERROR(MAX(IF(OR(O567="",P567=""),"",IF(AND(AND(MONTH(E567)&gt;=8,MONTH(E567)&lt;9),AND(MONTH(F567)&gt;=8,MONTH(F567)&lt;9)),(NETWORKDAYS(E567,F567,Lister!$D$7:$D$13)-P567)*N567/NETWORKDAYS(Lister!$D$20,Lister!$E$20,Lister!$D$7:$D$13),IF(AND(MONTH(E567)=7,MONTH(F567)=8),(NETWORKDAYS(Lister!$D$20,F567,Lister!$D$7:$D$13)-P567)*N567/NETWORKDAYS(Lister!$D$20,Lister!$E$20,Lister!$D$7:$D$13),IF(AND(MONTH(E567)=7,MONTH(F567)=7),0)))),0),"")</f>
        <v/>
      </c>
      <c r="U567" s="78" t="str">
        <f>IF(Ansøgning!U549="","",Ansøgning!U549)</f>
        <v/>
      </c>
      <c r="V567" s="119" t="str">
        <f t="shared" si="63"/>
        <v/>
      </c>
      <c r="W567" s="120" t="str">
        <f t="shared" si="64"/>
        <v/>
      </c>
      <c r="X567" s="42" t="str">
        <f t="shared" si="65"/>
        <v/>
      </c>
    </row>
    <row r="568" spans="1:24" x14ac:dyDescent="0.25">
      <c r="A568" s="13" t="str">
        <f t="shared" si="66"/>
        <v/>
      </c>
      <c r="B568" s="75" t="str">
        <f>IF(Ansøgning!B550="","",Ansøgning!B550)</f>
        <v/>
      </c>
      <c r="C568" s="75" t="str">
        <f>IF(Ansøgning!C550="","",Ansøgning!C550)</f>
        <v/>
      </c>
      <c r="D568" s="75" t="str">
        <f>IF(Ansøgning!D550="","",Ansøgning!D550)</f>
        <v/>
      </c>
      <c r="E568" s="76" t="str">
        <f>IF(Ansøgning!E550="","",Ansøgning!E550)</f>
        <v/>
      </c>
      <c r="F568" s="76" t="str">
        <f>IF(Ansøgning!F550="","",Ansøgning!F550)</f>
        <v/>
      </c>
      <c r="G568" s="33" t="str">
        <f>IF(OR(E568="",F568=""),"",NETWORKDAYS(E568,F568,Lister!$D$7:$D$13))</f>
        <v/>
      </c>
      <c r="H568" s="76" t="str">
        <f>IF(Ansøgning!H550="","",Ansøgning!H550)</f>
        <v/>
      </c>
      <c r="I568" s="32" t="str">
        <f t="shared" si="60"/>
        <v/>
      </c>
      <c r="J568" s="77" t="str">
        <f>IF(Ansøgning!J550="","",Ansøgning!J550)</f>
        <v/>
      </c>
      <c r="K568" s="77" t="str">
        <f>IF(Ansøgning!K550="","",Ansøgning!K550)</f>
        <v/>
      </c>
      <c r="L568" s="46" t="str">
        <f t="shared" si="61"/>
        <v/>
      </c>
      <c r="M568" s="78" t="str">
        <f>IF(Ansøgning!M550="","",Ansøgning!M550)</f>
        <v/>
      </c>
      <c r="N568" s="31" t="str">
        <f t="shared" si="62"/>
        <v/>
      </c>
      <c r="O568" s="78" t="str">
        <f>IF(Ansøgning!O550="","",Ansøgning!O550)</f>
        <v/>
      </c>
      <c r="P568" s="78" t="str">
        <f>IF(Ansøgning!P550="","",Ansøgning!P550)</f>
        <v/>
      </c>
      <c r="Q568" s="78" t="str">
        <f>IF(Ansøgning!Q550="","",Ansøgning!Q550)</f>
        <v/>
      </c>
      <c r="R568" s="78" t="str">
        <f>IF(Ansøgning!R550="","",Ansøgning!R550)</f>
        <v/>
      </c>
      <c r="S568" s="46" t="str">
        <f>IFERROR(MAX(IF(OR(O568="",P568=""),"",IF(AND(AND(MONTH(E568)&gt;=7,MONTH(E568)&lt;8),AND(MONTH(F568)&gt;=7,MONTH(F568)&lt;8)),(NETWORKDAYS(E568,F568,Lister!$D$7:$D$13)-O568)*N568/NETWORKDAYS(Lister!$D$19,Lister!$E$19,Lister!$D$7:$D$13),IF(AND(AND(MONTH(E568)&gt;=7,MONTH(E568)&lt;8),MONTH(F568)&gt;7),(NETWORKDAYS(E568,Lister!$E$19,Lister!$D$7:$D$13)-O568)*N568/NETWORKDAYS(Lister!$D$19,Lister!$E$19,Lister!$D$7:$D$13),IF(MONTH(E568)&gt;7,0)))),0),"")</f>
        <v/>
      </c>
      <c r="T568" s="46" t="str">
        <f>IFERROR(MAX(IF(OR(O568="",P568=""),"",IF(AND(AND(MONTH(E568)&gt;=8,MONTH(E568)&lt;9),AND(MONTH(F568)&gt;=8,MONTH(F568)&lt;9)),(NETWORKDAYS(E568,F568,Lister!$D$7:$D$13)-P568)*N568/NETWORKDAYS(Lister!$D$20,Lister!$E$20,Lister!$D$7:$D$13),IF(AND(MONTH(E568)=7,MONTH(F568)=8),(NETWORKDAYS(Lister!$D$20,F568,Lister!$D$7:$D$13)-P568)*N568/NETWORKDAYS(Lister!$D$20,Lister!$E$20,Lister!$D$7:$D$13),IF(AND(MONTH(E568)=7,MONTH(F568)=7),0)))),0),"")</f>
        <v/>
      </c>
      <c r="U568" s="78" t="str">
        <f>IF(Ansøgning!U550="","",Ansøgning!U550)</f>
        <v/>
      </c>
      <c r="V568" s="119" t="str">
        <f t="shared" si="63"/>
        <v/>
      </c>
      <c r="W568" s="120" t="str">
        <f t="shared" si="64"/>
        <v/>
      </c>
      <c r="X568" s="42" t="str">
        <f t="shared" si="65"/>
        <v/>
      </c>
    </row>
    <row r="569" spans="1:24" x14ac:dyDescent="0.25">
      <c r="A569" s="13" t="str">
        <f t="shared" si="66"/>
        <v/>
      </c>
      <c r="B569" s="75" t="str">
        <f>IF(Ansøgning!B551="","",Ansøgning!B551)</f>
        <v/>
      </c>
      <c r="C569" s="75" t="str">
        <f>IF(Ansøgning!C551="","",Ansøgning!C551)</f>
        <v/>
      </c>
      <c r="D569" s="75" t="str">
        <f>IF(Ansøgning!D551="","",Ansøgning!D551)</f>
        <v/>
      </c>
      <c r="E569" s="76" t="str">
        <f>IF(Ansøgning!E551="","",Ansøgning!E551)</f>
        <v/>
      </c>
      <c r="F569" s="76" t="str">
        <f>IF(Ansøgning!F551="","",Ansøgning!F551)</f>
        <v/>
      </c>
      <c r="G569" s="33" t="str">
        <f>IF(OR(E569="",F569=""),"",NETWORKDAYS(E569,F569,Lister!$D$7:$D$13))</f>
        <v/>
      </c>
      <c r="H569" s="76" t="str">
        <f>IF(Ansøgning!H551="","",Ansøgning!H551)</f>
        <v/>
      </c>
      <c r="I569" s="32" t="str">
        <f t="shared" si="60"/>
        <v/>
      </c>
      <c r="J569" s="77" t="str">
        <f>IF(Ansøgning!J551="","",Ansøgning!J551)</f>
        <v/>
      </c>
      <c r="K569" s="77" t="str">
        <f>IF(Ansøgning!K551="","",Ansøgning!K551)</f>
        <v/>
      </c>
      <c r="L569" s="46" t="str">
        <f t="shared" si="61"/>
        <v/>
      </c>
      <c r="M569" s="78" t="str">
        <f>IF(Ansøgning!M551="","",Ansøgning!M551)</f>
        <v/>
      </c>
      <c r="N569" s="31" t="str">
        <f t="shared" si="62"/>
        <v/>
      </c>
      <c r="O569" s="78" t="str">
        <f>IF(Ansøgning!O551="","",Ansøgning!O551)</f>
        <v/>
      </c>
      <c r="P569" s="78" t="str">
        <f>IF(Ansøgning!P551="","",Ansøgning!P551)</f>
        <v/>
      </c>
      <c r="Q569" s="78" t="str">
        <f>IF(Ansøgning!Q551="","",Ansøgning!Q551)</f>
        <v/>
      </c>
      <c r="R569" s="78" t="str">
        <f>IF(Ansøgning!R551="","",Ansøgning!R551)</f>
        <v/>
      </c>
      <c r="S569" s="46" t="str">
        <f>IFERROR(MAX(IF(OR(O569="",P569=""),"",IF(AND(AND(MONTH(E569)&gt;=7,MONTH(E569)&lt;8),AND(MONTH(F569)&gt;=7,MONTH(F569)&lt;8)),(NETWORKDAYS(E569,F569,Lister!$D$7:$D$13)-O569)*N569/NETWORKDAYS(Lister!$D$19,Lister!$E$19,Lister!$D$7:$D$13),IF(AND(AND(MONTH(E569)&gt;=7,MONTH(E569)&lt;8),MONTH(F569)&gt;7),(NETWORKDAYS(E569,Lister!$E$19,Lister!$D$7:$D$13)-O569)*N569/NETWORKDAYS(Lister!$D$19,Lister!$E$19,Lister!$D$7:$D$13),IF(MONTH(E569)&gt;7,0)))),0),"")</f>
        <v/>
      </c>
      <c r="T569" s="46" t="str">
        <f>IFERROR(MAX(IF(OR(O569="",P569=""),"",IF(AND(AND(MONTH(E569)&gt;=8,MONTH(E569)&lt;9),AND(MONTH(F569)&gt;=8,MONTH(F569)&lt;9)),(NETWORKDAYS(E569,F569,Lister!$D$7:$D$13)-P569)*N569/NETWORKDAYS(Lister!$D$20,Lister!$E$20,Lister!$D$7:$D$13),IF(AND(MONTH(E569)=7,MONTH(F569)=8),(NETWORKDAYS(Lister!$D$20,F569,Lister!$D$7:$D$13)-P569)*N569/NETWORKDAYS(Lister!$D$20,Lister!$E$20,Lister!$D$7:$D$13),IF(AND(MONTH(E569)=7,MONTH(F569)=7),0)))),0),"")</f>
        <v/>
      </c>
      <c r="U569" s="78" t="str">
        <f>IF(Ansøgning!U551="","",Ansøgning!U551)</f>
        <v/>
      </c>
      <c r="V569" s="119" t="str">
        <f t="shared" si="63"/>
        <v/>
      </c>
      <c r="W569" s="120" t="str">
        <f t="shared" si="64"/>
        <v/>
      </c>
      <c r="X569" s="42" t="str">
        <f t="shared" si="65"/>
        <v/>
      </c>
    </row>
    <row r="570" spans="1:24" x14ac:dyDescent="0.25">
      <c r="A570" s="13" t="str">
        <f t="shared" si="66"/>
        <v/>
      </c>
      <c r="B570" s="75" t="str">
        <f>IF(Ansøgning!B552="","",Ansøgning!B552)</f>
        <v/>
      </c>
      <c r="C570" s="75" t="str">
        <f>IF(Ansøgning!C552="","",Ansøgning!C552)</f>
        <v/>
      </c>
      <c r="D570" s="75" t="str">
        <f>IF(Ansøgning!D552="","",Ansøgning!D552)</f>
        <v/>
      </c>
      <c r="E570" s="76" t="str">
        <f>IF(Ansøgning!E552="","",Ansøgning!E552)</f>
        <v/>
      </c>
      <c r="F570" s="76" t="str">
        <f>IF(Ansøgning!F552="","",Ansøgning!F552)</f>
        <v/>
      </c>
      <c r="G570" s="33" t="str">
        <f>IF(OR(E570="",F570=""),"",NETWORKDAYS(E570,F570,Lister!$D$7:$D$13))</f>
        <v/>
      </c>
      <c r="H570" s="76" t="str">
        <f>IF(Ansøgning!H552="","",Ansøgning!H552)</f>
        <v/>
      </c>
      <c r="I570" s="32" t="str">
        <f t="shared" si="60"/>
        <v/>
      </c>
      <c r="J570" s="77" t="str">
        <f>IF(Ansøgning!J552="","",Ansøgning!J552)</f>
        <v/>
      </c>
      <c r="K570" s="77" t="str">
        <f>IF(Ansøgning!K552="","",Ansøgning!K552)</f>
        <v/>
      </c>
      <c r="L570" s="46" t="str">
        <f t="shared" si="61"/>
        <v/>
      </c>
      <c r="M570" s="78" t="str">
        <f>IF(Ansøgning!M552="","",Ansøgning!M552)</f>
        <v/>
      </c>
      <c r="N570" s="31" t="str">
        <f t="shared" si="62"/>
        <v/>
      </c>
      <c r="O570" s="78" t="str">
        <f>IF(Ansøgning!O552="","",Ansøgning!O552)</f>
        <v/>
      </c>
      <c r="P570" s="78" t="str">
        <f>IF(Ansøgning!P552="","",Ansøgning!P552)</f>
        <v/>
      </c>
      <c r="Q570" s="78" t="str">
        <f>IF(Ansøgning!Q552="","",Ansøgning!Q552)</f>
        <v/>
      </c>
      <c r="R570" s="78" t="str">
        <f>IF(Ansøgning!R552="","",Ansøgning!R552)</f>
        <v/>
      </c>
      <c r="S570" s="46" t="str">
        <f>IFERROR(MAX(IF(OR(O570="",P570=""),"",IF(AND(AND(MONTH(E570)&gt;=7,MONTH(E570)&lt;8),AND(MONTH(F570)&gt;=7,MONTH(F570)&lt;8)),(NETWORKDAYS(E570,F570,Lister!$D$7:$D$13)-O570)*N570/NETWORKDAYS(Lister!$D$19,Lister!$E$19,Lister!$D$7:$D$13),IF(AND(AND(MONTH(E570)&gt;=7,MONTH(E570)&lt;8),MONTH(F570)&gt;7),(NETWORKDAYS(E570,Lister!$E$19,Lister!$D$7:$D$13)-O570)*N570/NETWORKDAYS(Lister!$D$19,Lister!$E$19,Lister!$D$7:$D$13),IF(MONTH(E570)&gt;7,0)))),0),"")</f>
        <v/>
      </c>
      <c r="T570" s="46" t="str">
        <f>IFERROR(MAX(IF(OR(O570="",P570=""),"",IF(AND(AND(MONTH(E570)&gt;=8,MONTH(E570)&lt;9),AND(MONTH(F570)&gt;=8,MONTH(F570)&lt;9)),(NETWORKDAYS(E570,F570,Lister!$D$7:$D$13)-P570)*N570/NETWORKDAYS(Lister!$D$20,Lister!$E$20,Lister!$D$7:$D$13),IF(AND(MONTH(E570)=7,MONTH(F570)=8),(NETWORKDAYS(Lister!$D$20,F570,Lister!$D$7:$D$13)-P570)*N570/NETWORKDAYS(Lister!$D$20,Lister!$E$20,Lister!$D$7:$D$13),IF(AND(MONTH(E570)=7,MONTH(F570)=7),0)))),0),"")</f>
        <v/>
      </c>
      <c r="U570" s="78" t="str">
        <f>IF(Ansøgning!U552="","",Ansøgning!U552)</f>
        <v/>
      </c>
      <c r="V570" s="119" t="str">
        <f t="shared" si="63"/>
        <v/>
      </c>
      <c r="W570" s="120" t="str">
        <f t="shared" si="64"/>
        <v/>
      </c>
      <c r="X570" s="42" t="str">
        <f t="shared" si="65"/>
        <v/>
      </c>
    </row>
    <row r="571" spans="1:24" x14ac:dyDescent="0.25">
      <c r="A571" s="13" t="str">
        <f t="shared" si="66"/>
        <v/>
      </c>
      <c r="B571" s="75" t="str">
        <f>IF(Ansøgning!B553="","",Ansøgning!B553)</f>
        <v/>
      </c>
      <c r="C571" s="75" t="str">
        <f>IF(Ansøgning!C553="","",Ansøgning!C553)</f>
        <v/>
      </c>
      <c r="D571" s="75" t="str">
        <f>IF(Ansøgning!D553="","",Ansøgning!D553)</f>
        <v/>
      </c>
      <c r="E571" s="76" t="str">
        <f>IF(Ansøgning!E553="","",Ansøgning!E553)</f>
        <v/>
      </c>
      <c r="F571" s="76" t="str">
        <f>IF(Ansøgning!F553="","",Ansøgning!F553)</f>
        <v/>
      </c>
      <c r="G571" s="33" t="str">
        <f>IF(OR(E571="",F571=""),"",NETWORKDAYS(E571,F571,Lister!$D$7:$D$13))</f>
        <v/>
      </c>
      <c r="H571" s="76" t="str">
        <f>IF(Ansøgning!H553="","",Ansøgning!H553)</f>
        <v/>
      </c>
      <c r="I571" s="32" t="str">
        <f t="shared" si="60"/>
        <v/>
      </c>
      <c r="J571" s="77" t="str">
        <f>IF(Ansøgning!J553="","",Ansøgning!J553)</f>
        <v/>
      </c>
      <c r="K571" s="77" t="str">
        <f>IF(Ansøgning!K553="","",Ansøgning!K553)</f>
        <v/>
      </c>
      <c r="L571" s="46" t="str">
        <f t="shared" si="61"/>
        <v/>
      </c>
      <c r="M571" s="78" t="str">
        <f>IF(Ansøgning!M553="","",Ansøgning!M553)</f>
        <v/>
      </c>
      <c r="N571" s="31" t="str">
        <f t="shared" si="62"/>
        <v/>
      </c>
      <c r="O571" s="78" t="str">
        <f>IF(Ansøgning!O553="","",Ansøgning!O553)</f>
        <v/>
      </c>
      <c r="P571" s="78" t="str">
        <f>IF(Ansøgning!P553="","",Ansøgning!P553)</f>
        <v/>
      </c>
      <c r="Q571" s="78" t="str">
        <f>IF(Ansøgning!Q553="","",Ansøgning!Q553)</f>
        <v/>
      </c>
      <c r="R571" s="78" t="str">
        <f>IF(Ansøgning!R553="","",Ansøgning!R553)</f>
        <v/>
      </c>
      <c r="S571" s="46" t="str">
        <f>IFERROR(MAX(IF(OR(O571="",P571=""),"",IF(AND(AND(MONTH(E571)&gt;=7,MONTH(E571)&lt;8),AND(MONTH(F571)&gt;=7,MONTH(F571)&lt;8)),(NETWORKDAYS(E571,F571,Lister!$D$7:$D$13)-O571)*N571/NETWORKDAYS(Lister!$D$19,Lister!$E$19,Lister!$D$7:$D$13),IF(AND(AND(MONTH(E571)&gt;=7,MONTH(E571)&lt;8),MONTH(F571)&gt;7),(NETWORKDAYS(E571,Lister!$E$19,Lister!$D$7:$D$13)-O571)*N571/NETWORKDAYS(Lister!$D$19,Lister!$E$19,Lister!$D$7:$D$13),IF(MONTH(E571)&gt;7,0)))),0),"")</f>
        <v/>
      </c>
      <c r="T571" s="46" t="str">
        <f>IFERROR(MAX(IF(OR(O571="",P571=""),"",IF(AND(AND(MONTH(E571)&gt;=8,MONTH(E571)&lt;9),AND(MONTH(F571)&gt;=8,MONTH(F571)&lt;9)),(NETWORKDAYS(E571,F571,Lister!$D$7:$D$13)-P571)*N571/NETWORKDAYS(Lister!$D$20,Lister!$E$20,Lister!$D$7:$D$13),IF(AND(MONTH(E571)=7,MONTH(F571)=8),(NETWORKDAYS(Lister!$D$20,F571,Lister!$D$7:$D$13)-P571)*N571/NETWORKDAYS(Lister!$D$20,Lister!$E$20,Lister!$D$7:$D$13),IF(AND(MONTH(E571)=7,MONTH(F571)=7),0)))),0),"")</f>
        <v/>
      </c>
      <c r="U571" s="78" t="str">
        <f>IF(Ansøgning!U553="","",Ansøgning!U553)</f>
        <v/>
      </c>
      <c r="V571" s="119" t="str">
        <f t="shared" si="63"/>
        <v/>
      </c>
      <c r="W571" s="120" t="str">
        <f t="shared" si="64"/>
        <v/>
      </c>
      <c r="X571" s="42" t="str">
        <f t="shared" si="65"/>
        <v/>
      </c>
    </row>
    <row r="572" spans="1:24" x14ac:dyDescent="0.25">
      <c r="A572" s="13" t="str">
        <f t="shared" si="66"/>
        <v/>
      </c>
      <c r="B572" s="75" t="str">
        <f>IF(Ansøgning!B554="","",Ansøgning!B554)</f>
        <v/>
      </c>
      <c r="C572" s="75" t="str">
        <f>IF(Ansøgning!C554="","",Ansøgning!C554)</f>
        <v/>
      </c>
      <c r="D572" s="75" t="str">
        <f>IF(Ansøgning!D554="","",Ansøgning!D554)</f>
        <v/>
      </c>
      <c r="E572" s="76" t="str">
        <f>IF(Ansøgning!E554="","",Ansøgning!E554)</f>
        <v/>
      </c>
      <c r="F572" s="76" t="str">
        <f>IF(Ansøgning!F554="","",Ansøgning!F554)</f>
        <v/>
      </c>
      <c r="G572" s="33" t="str">
        <f>IF(OR(E572="",F572=""),"",NETWORKDAYS(E572,F572,Lister!$D$7:$D$13))</f>
        <v/>
      </c>
      <c r="H572" s="76" t="str">
        <f>IF(Ansøgning!H554="","",Ansøgning!H554)</f>
        <v/>
      </c>
      <c r="I572" s="32" t="str">
        <f t="shared" si="60"/>
        <v/>
      </c>
      <c r="J572" s="77" t="str">
        <f>IF(Ansøgning!J554="","",Ansøgning!J554)</f>
        <v/>
      </c>
      <c r="K572" s="77" t="str">
        <f>IF(Ansøgning!K554="","",Ansøgning!K554)</f>
        <v/>
      </c>
      <c r="L572" s="46" t="str">
        <f t="shared" si="61"/>
        <v/>
      </c>
      <c r="M572" s="78" t="str">
        <f>IF(Ansøgning!M554="","",Ansøgning!M554)</f>
        <v/>
      </c>
      <c r="N572" s="31" t="str">
        <f t="shared" si="62"/>
        <v/>
      </c>
      <c r="O572" s="78" t="str">
        <f>IF(Ansøgning!O554="","",Ansøgning!O554)</f>
        <v/>
      </c>
      <c r="P572" s="78" t="str">
        <f>IF(Ansøgning!P554="","",Ansøgning!P554)</f>
        <v/>
      </c>
      <c r="Q572" s="78" t="str">
        <f>IF(Ansøgning!Q554="","",Ansøgning!Q554)</f>
        <v/>
      </c>
      <c r="R572" s="78" t="str">
        <f>IF(Ansøgning!R554="","",Ansøgning!R554)</f>
        <v/>
      </c>
      <c r="S572" s="46" t="str">
        <f>IFERROR(MAX(IF(OR(O572="",P572=""),"",IF(AND(AND(MONTH(E572)&gt;=7,MONTH(E572)&lt;8),AND(MONTH(F572)&gt;=7,MONTH(F572)&lt;8)),(NETWORKDAYS(E572,F572,Lister!$D$7:$D$13)-O572)*N572/NETWORKDAYS(Lister!$D$19,Lister!$E$19,Lister!$D$7:$D$13),IF(AND(AND(MONTH(E572)&gt;=7,MONTH(E572)&lt;8),MONTH(F572)&gt;7),(NETWORKDAYS(E572,Lister!$E$19,Lister!$D$7:$D$13)-O572)*N572/NETWORKDAYS(Lister!$D$19,Lister!$E$19,Lister!$D$7:$D$13),IF(MONTH(E572)&gt;7,0)))),0),"")</f>
        <v/>
      </c>
      <c r="T572" s="46" t="str">
        <f>IFERROR(MAX(IF(OR(O572="",P572=""),"",IF(AND(AND(MONTH(E572)&gt;=8,MONTH(E572)&lt;9),AND(MONTH(F572)&gt;=8,MONTH(F572)&lt;9)),(NETWORKDAYS(E572,F572,Lister!$D$7:$D$13)-P572)*N572/NETWORKDAYS(Lister!$D$20,Lister!$E$20,Lister!$D$7:$D$13),IF(AND(MONTH(E572)=7,MONTH(F572)=8),(NETWORKDAYS(Lister!$D$20,F572,Lister!$D$7:$D$13)-P572)*N572/NETWORKDAYS(Lister!$D$20,Lister!$E$20,Lister!$D$7:$D$13),IF(AND(MONTH(E572)=7,MONTH(F572)=7),0)))),0),"")</f>
        <v/>
      </c>
      <c r="U572" s="78" t="str">
        <f>IF(Ansøgning!U554="","",Ansøgning!U554)</f>
        <v/>
      </c>
      <c r="V572" s="119" t="str">
        <f t="shared" si="63"/>
        <v/>
      </c>
      <c r="W572" s="120" t="str">
        <f t="shared" si="64"/>
        <v/>
      </c>
      <c r="X572" s="42" t="str">
        <f t="shared" si="65"/>
        <v/>
      </c>
    </row>
    <row r="573" spans="1:24" x14ac:dyDescent="0.25">
      <c r="A573" s="13" t="str">
        <f t="shared" si="66"/>
        <v/>
      </c>
      <c r="B573" s="75" t="str">
        <f>IF(Ansøgning!B555="","",Ansøgning!B555)</f>
        <v/>
      </c>
      <c r="C573" s="75" t="str">
        <f>IF(Ansøgning!C555="","",Ansøgning!C555)</f>
        <v/>
      </c>
      <c r="D573" s="75" t="str">
        <f>IF(Ansøgning!D555="","",Ansøgning!D555)</f>
        <v/>
      </c>
      <c r="E573" s="76" t="str">
        <f>IF(Ansøgning!E555="","",Ansøgning!E555)</f>
        <v/>
      </c>
      <c r="F573" s="76" t="str">
        <f>IF(Ansøgning!F555="","",Ansøgning!F555)</f>
        <v/>
      </c>
      <c r="G573" s="33" t="str">
        <f>IF(OR(E573="",F573=""),"",NETWORKDAYS(E573,F573,Lister!$D$7:$D$13))</f>
        <v/>
      </c>
      <c r="H573" s="76" t="str">
        <f>IF(Ansøgning!H555="","",Ansøgning!H555)</f>
        <v/>
      </c>
      <c r="I573" s="32" t="str">
        <f t="shared" si="60"/>
        <v/>
      </c>
      <c r="J573" s="77" t="str">
        <f>IF(Ansøgning!J555="","",Ansøgning!J555)</f>
        <v/>
      </c>
      <c r="K573" s="77" t="str">
        <f>IF(Ansøgning!K555="","",Ansøgning!K555)</f>
        <v/>
      </c>
      <c r="L573" s="46" t="str">
        <f t="shared" si="61"/>
        <v/>
      </c>
      <c r="M573" s="78" t="str">
        <f>IF(Ansøgning!M555="","",Ansøgning!M555)</f>
        <v/>
      </c>
      <c r="N573" s="31" t="str">
        <f t="shared" si="62"/>
        <v/>
      </c>
      <c r="O573" s="78" t="str">
        <f>IF(Ansøgning!O555="","",Ansøgning!O555)</f>
        <v/>
      </c>
      <c r="P573" s="78" t="str">
        <f>IF(Ansøgning!P555="","",Ansøgning!P555)</f>
        <v/>
      </c>
      <c r="Q573" s="78" t="str">
        <f>IF(Ansøgning!Q555="","",Ansøgning!Q555)</f>
        <v/>
      </c>
      <c r="R573" s="78" t="str">
        <f>IF(Ansøgning!R555="","",Ansøgning!R555)</f>
        <v/>
      </c>
      <c r="S573" s="46" t="str">
        <f>IFERROR(MAX(IF(OR(O573="",P573=""),"",IF(AND(AND(MONTH(E573)&gt;=7,MONTH(E573)&lt;8),AND(MONTH(F573)&gt;=7,MONTH(F573)&lt;8)),(NETWORKDAYS(E573,F573,Lister!$D$7:$D$13)-O573)*N573/NETWORKDAYS(Lister!$D$19,Lister!$E$19,Lister!$D$7:$D$13),IF(AND(AND(MONTH(E573)&gt;=7,MONTH(E573)&lt;8),MONTH(F573)&gt;7),(NETWORKDAYS(E573,Lister!$E$19,Lister!$D$7:$D$13)-O573)*N573/NETWORKDAYS(Lister!$D$19,Lister!$E$19,Lister!$D$7:$D$13),IF(MONTH(E573)&gt;7,0)))),0),"")</f>
        <v/>
      </c>
      <c r="T573" s="46" t="str">
        <f>IFERROR(MAX(IF(OR(O573="",P573=""),"",IF(AND(AND(MONTH(E573)&gt;=8,MONTH(E573)&lt;9),AND(MONTH(F573)&gt;=8,MONTH(F573)&lt;9)),(NETWORKDAYS(E573,F573,Lister!$D$7:$D$13)-P573)*N573/NETWORKDAYS(Lister!$D$20,Lister!$E$20,Lister!$D$7:$D$13),IF(AND(MONTH(E573)=7,MONTH(F573)=8),(NETWORKDAYS(Lister!$D$20,F573,Lister!$D$7:$D$13)-P573)*N573/NETWORKDAYS(Lister!$D$20,Lister!$E$20,Lister!$D$7:$D$13),IF(AND(MONTH(E573)=7,MONTH(F573)=7),0)))),0),"")</f>
        <v/>
      </c>
      <c r="U573" s="78" t="str">
        <f>IF(Ansøgning!U555="","",Ansøgning!U555)</f>
        <v/>
      </c>
      <c r="V573" s="119" t="str">
        <f t="shared" si="63"/>
        <v/>
      </c>
      <c r="W573" s="120" t="str">
        <f t="shared" si="64"/>
        <v/>
      </c>
      <c r="X573" s="42" t="str">
        <f t="shared" si="65"/>
        <v/>
      </c>
    </row>
    <row r="574" spans="1:24" x14ac:dyDescent="0.25">
      <c r="A574" s="13" t="str">
        <f t="shared" si="66"/>
        <v/>
      </c>
      <c r="B574" s="75" t="str">
        <f>IF(Ansøgning!B556="","",Ansøgning!B556)</f>
        <v/>
      </c>
      <c r="C574" s="75" t="str">
        <f>IF(Ansøgning!C556="","",Ansøgning!C556)</f>
        <v/>
      </c>
      <c r="D574" s="75" t="str">
        <f>IF(Ansøgning!D556="","",Ansøgning!D556)</f>
        <v/>
      </c>
      <c r="E574" s="76" t="str">
        <f>IF(Ansøgning!E556="","",Ansøgning!E556)</f>
        <v/>
      </c>
      <c r="F574" s="76" t="str">
        <f>IF(Ansøgning!F556="","",Ansøgning!F556)</f>
        <v/>
      </c>
      <c r="G574" s="33" t="str">
        <f>IF(OR(E574="",F574=""),"",NETWORKDAYS(E574,F574,Lister!$D$7:$D$13))</f>
        <v/>
      </c>
      <c r="H574" s="76" t="str">
        <f>IF(Ansøgning!H556="","",Ansøgning!H556)</f>
        <v/>
      </c>
      <c r="I574" s="32" t="str">
        <f t="shared" si="60"/>
        <v/>
      </c>
      <c r="J574" s="77" t="str">
        <f>IF(Ansøgning!J556="","",Ansøgning!J556)</f>
        <v/>
      </c>
      <c r="K574" s="77" t="str">
        <f>IF(Ansøgning!K556="","",Ansøgning!K556)</f>
        <v/>
      </c>
      <c r="L574" s="46" t="str">
        <f t="shared" si="61"/>
        <v/>
      </c>
      <c r="M574" s="78" t="str">
        <f>IF(Ansøgning!M556="","",Ansøgning!M556)</f>
        <v/>
      </c>
      <c r="N574" s="31" t="str">
        <f t="shared" si="62"/>
        <v/>
      </c>
      <c r="O574" s="78" t="str">
        <f>IF(Ansøgning!O556="","",Ansøgning!O556)</f>
        <v/>
      </c>
      <c r="P574" s="78" t="str">
        <f>IF(Ansøgning!P556="","",Ansøgning!P556)</f>
        <v/>
      </c>
      <c r="Q574" s="78" t="str">
        <f>IF(Ansøgning!Q556="","",Ansøgning!Q556)</f>
        <v/>
      </c>
      <c r="R574" s="78" t="str">
        <f>IF(Ansøgning!R556="","",Ansøgning!R556)</f>
        <v/>
      </c>
      <c r="S574" s="46" t="str">
        <f>IFERROR(MAX(IF(OR(O574="",P574=""),"",IF(AND(AND(MONTH(E574)&gt;=7,MONTH(E574)&lt;8),AND(MONTH(F574)&gt;=7,MONTH(F574)&lt;8)),(NETWORKDAYS(E574,F574,Lister!$D$7:$D$13)-O574)*N574/NETWORKDAYS(Lister!$D$19,Lister!$E$19,Lister!$D$7:$D$13),IF(AND(AND(MONTH(E574)&gt;=7,MONTH(E574)&lt;8),MONTH(F574)&gt;7),(NETWORKDAYS(E574,Lister!$E$19,Lister!$D$7:$D$13)-O574)*N574/NETWORKDAYS(Lister!$D$19,Lister!$E$19,Lister!$D$7:$D$13),IF(MONTH(E574)&gt;7,0)))),0),"")</f>
        <v/>
      </c>
      <c r="T574" s="46" t="str">
        <f>IFERROR(MAX(IF(OR(O574="",P574=""),"",IF(AND(AND(MONTH(E574)&gt;=8,MONTH(E574)&lt;9),AND(MONTH(F574)&gt;=8,MONTH(F574)&lt;9)),(NETWORKDAYS(E574,F574,Lister!$D$7:$D$13)-P574)*N574/NETWORKDAYS(Lister!$D$20,Lister!$E$20,Lister!$D$7:$D$13),IF(AND(MONTH(E574)=7,MONTH(F574)=8),(NETWORKDAYS(Lister!$D$20,F574,Lister!$D$7:$D$13)-P574)*N574/NETWORKDAYS(Lister!$D$20,Lister!$E$20,Lister!$D$7:$D$13),IF(AND(MONTH(E574)=7,MONTH(F574)=7),0)))),0),"")</f>
        <v/>
      </c>
      <c r="U574" s="78" t="str">
        <f>IF(Ansøgning!U556="","",Ansøgning!U556)</f>
        <v/>
      </c>
      <c r="V574" s="119" t="str">
        <f t="shared" si="63"/>
        <v/>
      </c>
      <c r="W574" s="120" t="str">
        <f t="shared" si="64"/>
        <v/>
      </c>
      <c r="X574" s="42" t="str">
        <f t="shared" si="65"/>
        <v/>
      </c>
    </row>
    <row r="575" spans="1:24" x14ac:dyDescent="0.25">
      <c r="A575" s="13" t="str">
        <f t="shared" si="66"/>
        <v/>
      </c>
      <c r="B575" s="75" t="str">
        <f>IF(Ansøgning!B557="","",Ansøgning!B557)</f>
        <v/>
      </c>
      <c r="C575" s="75" t="str">
        <f>IF(Ansøgning!C557="","",Ansøgning!C557)</f>
        <v/>
      </c>
      <c r="D575" s="75" t="str">
        <f>IF(Ansøgning!D557="","",Ansøgning!D557)</f>
        <v/>
      </c>
      <c r="E575" s="76" t="str">
        <f>IF(Ansøgning!E557="","",Ansøgning!E557)</f>
        <v/>
      </c>
      <c r="F575" s="76" t="str">
        <f>IF(Ansøgning!F557="","",Ansøgning!F557)</f>
        <v/>
      </c>
      <c r="G575" s="33" t="str">
        <f>IF(OR(E575="",F575=""),"",NETWORKDAYS(E575,F575,Lister!$D$7:$D$13))</f>
        <v/>
      </c>
      <c r="H575" s="76" t="str">
        <f>IF(Ansøgning!H557="","",Ansøgning!H557)</f>
        <v/>
      </c>
      <c r="I575" s="32" t="str">
        <f t="shared" si="60"/>
        <v/>
      </c>
      <c r="J575" s="77" t="str">
        <f>IF(Ansøgning!J557="","",Ansøgning!J557)</f>
        <v/>
      </c>
      <c r="K575" s="77" t="str">
        <f>IF(Ansøgning!K557="","",Ansøgning!K557)</f>
        <v/>
      </c>
      <c r="L575" s="46" t="str">
        <f t="shared" si="61"/>
        <v/>
      </c>
      <c r="M575" s="78" t="str">
        <f>IF(Ansøgning!M557="","",Ansøgning!M557)</f>
        <v/>
      </c>
      <c r="N575" s="31" t="str">
        <f t="shared" si="62"/>
        <v/>
      </c>
      <c r="O575" s="78" t="str">
        <f>IF(Ansøgning!O557="","",Ansøgning!O557)</f>
        <v/>
      </c>
      <c r="P575" s="78" t="str">
        <f>IF(Ansøgning!P557="","",Ansøgning!P557)</f>
        <v/>
      </c>
      <c r="Q575" s="78" t="str">
        <f>IF(Ansøgning!Q557="","",Ansøgning!Q557)</f>
        <v/>
      </c>
      <c r="R575" s="78" t="str">
        <f>IF(Ansøgning!R557="","",Ansøgning!R557)</f>
        <v/>
      </c>
      <c r="S575" s="46" t="str">
        <f>IFERROR(MAX(IF(OR(O575="",P575=""),"",IF(AND(AND(MONTH(E575)&gt;=7,MONTH(E575)&lt;8),AND(MONTH(F575)&gt;=7,MONTH(F575)&lt;8)),(NETWORKDAYS(E575,F575,Lister!$D$7:$D$13)-O575)*N575/NETWORKDAYS(Lister!$D$19,Lister!$E$19,Lister!$D$7:$D$13),IF(AND(AND(MONTH(E575)&gt;=7,MONTH(E575)&lt;8),MONTH(F575)&gt;7),(NETWORKDAYS(E575,Lister!$E$19,Lister!$D$7:$D$13)-O575)*N575/NETWORKDAYS(Lister!$D$19,Lister!$E$19,Lister!$D$7:$D$13),IF(MONTH(E575)&gt;7,0)))),0),"")</f>
        <v/>
      </c>
      <c r="T575" s="46" t="str">
        <f>IFERROR(MAX(IF(OR(O575="",P575=""),"",IF(AND(AND(MONTH(E575)&gt;=8,MONTH(E575)&lt;9),AND(MONTH(F575)&gt;=8,MONTH(F575)&lt;9)),(NETWORKDAYS(E575,F575,Lister!$D$7:$D$13)-P575)*N575/NETWORKDAYS(Lister!$D$20,Lister!$E$20,Lister!$D$7:$D$13),IF(AND(MONTH(E575)=7,MONTH(F575)=8),(NETWORKDAYS(Lister!$D$20,F575,Lister!$D$7:$D$13)-P575)*N575/NETWORKDAYS(Lister!$D$20,Lister!$E$20,Lister!$D$7:$D$13),IF(AND(MONTH(E575)=7,MONTH(F575)=7),0)))),0),"")</f>
        <v/>
      </c>
      <c r="U575" s="78" t="str">
        <f>IF(Ansøgning!U557="","",Ansøgning!U557)</f>
        <v/>
      </c>
      <c r="V575" s="119" t="str">
        <f t="shared" si="63"/>
        <v/>
      </c>
      <c r="W575" s="120" t="str">
        <f t="shared" si="64"/>
        <v/>
      </c>
      <c r="X575" s="42" t="str">
        <f t="shared" si="65"/>
        <v/>
      </c>
    </row>
    <row r="576" spans="1:24" x14ac:dyDescent="0.25">
      <c r="A576" s="13" t="str">
        <f t="shared" si="66"/>
        <v/>
      </c>
      <c r="B576" s="75" t="str">
        <f>IF(Ansøgning!B558="","",Ansøgning!B558)</f>
        <v/>
      </c>
      <c r="C576" s="75" t="str">
        <f>IF(Ansøgning!C558="","",Ansøgning!C558)</f>
        <v/>
      </c>
      <c r="D576" s="75" t="str">
        <f>IF(Ansøgning!D558="","",Ansøgning!D558)</f>
        <v/>
      </c>
      <c r="E576" s="76" t="str">
        <f>IF(Ansøgning!E558="","",Ansøgning!E558)</f>
        <v/>
      </c>
      <c r="F576" s="76" t="str">
        <f>IF(Ansøgning!F558="","",Ansøgning!F558)</f>
        <v/>
      </c>
      <c r="G576" s="33" t="str">
        <f>IF(OR(E576="",F576=""),"",NETWORKDAYS(E576,F576,Lister!$D$7:$D$13))</f>
        <v/>
      </c>
      <c r="H576" s="76" t="str">
        <f>IF(Ansøgning!H558="","",Ansøgning!H558)</f>
        <v/>
      </c>
      <c r="I576" s="32" t="str">
        <f t="shared" si="60"/>
        <v/>
      </c>
      <c r="J576" s="77" t="str">
        <f>IF(Ansøgning!J558="","",Ansøgning!J558)</f>
        <v/>
      </c>
      <c r="K576" s="77" t="str">
        <f>IF(Ansøgning!K558="","",Ansøgning!K558)</f>
        <v/>
      </c>
      <c r="L576" s="46" t="str">
        <f t="shared" si="61"/>
        <v/>
      </c>
      <c r="M576" s="78" t="str">
        <f>IF(Ansøgning!M558="","",Ansøgning!M558)</f>
        <v/>
      </c>
      <c r="N576" s="31" t="str">
        <f t="shared" si="62"/>
        <v/>
      </c>
      <c r="O576" s="78" t="str">
        <f>IF(Ansøgning!O558="","",Ansøgning!O558)</f>
        <v/>
      </c>
      <c r="P576" s="78" t="str">
        <f>IF(Ansøgning!P558="","",Ansøgning!P558)</f>
        <v/>
      </c>
      <c r="Q576" s="78" t="str">
        <f>IF(Ansøgning!Q558="","",Ansøgning!Q558)</f>
        <v/>
      </c>
      <c r="R576" s="78" t="str">
        <f>IF(Ansøgning!R558="","",Ansøgning!R558)</f>
        <v/>
      </c>
      <c r="S576" s="46" t="str">
        <f>IFERROR(MAX(IF(OR(O576="",P576=""),"",IF(AND(AND(MONTH(E576)&gt;=7,MONTH(E576)&lt;8),AND(MONTH(F576)&gt;=7,MONTH(F576)&lt;8)),(NETWORKDAYS(E576,F576,Lister!$D$7:$D$13)-O576)*N576/NETWORKDAYS(Lister!$D$19,Lister!$E$19,Lister!$D$7:$D$13),IF(AND(AND(MONTH(E576)&gt;=7,MONTH(E576)&lt;8),MONTH(F576)&gt;7),(NETWORKDAYS(E576,Lister!$E$19,Lister!$D$7:$D$13)-O576)*N576/NETWORKDAYS(Lister!$D$19,Lister!$E$19,Lister!$D$7:$D$13),IF(MONTH(E576)&gt;7,0)))),0),"")</f>
        <v/>
      </c>
      <c r="T576" s="46" t="str">
        <f>IFERROR(MAX(IF(OR(O576="",P576=""),"",IF(AND(AND(MONTH(E576)&gt;=8,MONTH(E576)&lt;9),AND(MONTH(F576)&gt;=8,MONTH(F576)&lt;9)),(NETWORKDAYS(E576,F576,Lister!$D$7:$D$13)-P576)*N576/NETWORKDAYS(Lister!$D$20,Lister!$E$20,Lister!$D$7:$D$13),IF(AND(MONTH(E576)=7,MONTH(F576)=8),(NETWORKDAYS(Lister!$D$20,F576,Lister!$D$7:$D$13)-P576)*N576/NETWORKDAYS(Lister!$D$20,Lister!$E$20,Lister!$D$7:$D$13),IF(AND(MONTH(E576)=7,MONTH(F576)=7),0)))),0),"")</f>
        <v/>
      </c>
      <c r="U576" s="78" t="str">
        <f>IF(Ansøgning!U558="","",Ansøgning!U558)</f>
        <v/>
      </c>
      <c r="V576" s="119" t="str">
        <f t="shared" si="63"/>
        <v/>
      </c>
      <c r="W576" s="120" t="str">
        <f t="shared" si="64"/>
        <v/>
      </c>
      <c r="X576" s="42" t="str">
        <f t="shared" si="65"/>
        <v/>
      </c>
    </row>
    <row r="577" spans="1:24" x14ac:dyDescent="0.25">
      <c r="A577" s="13" t="str">
        <f t="shared" si="66"/>
        <v/>
      </c>
      <c r="B577" s="75" t="str">
        <f>IF(Ansøgning!B559="","",Ansøgning!B559)</f>
        <v/>
      </c>
      <c r="C577" s="75" t="str">
        <f>IF(Ansøgning!C559="","",Ansøgning!C559)</f>
        <v/>
      </c>
      <c r="D577" s="75" t="str">
        <f>IF(Ansøgning!D559="","",Ansøgning!D559)</f>
        <v/>
      </c>
      <c r="E577" s="76" t="str">
        <f>IF(Ansøgning!E559="","",Ansøgning!E559)</f>
        <v/>
      </c>
      <c r="F577" s="76" t="str">
        <f>IF(Ansøgning!F559="","",Ansøgning!F559)</f>
        <v/>
      </c>
      <c r="G577" s="33" t="str">
        <f>IF(OR(E577="",F577=""),"",NETWORKDAYS(E577,F577,Lister!$D$7:$D$13))</f>
        <v/>
      </c>
      <c r="H577" s="76" t="str">
        <f>IF(Ansøgning!H559="","",Ansøgning!H559)</f>
        <v/>
      </c>
      <c r="I577" s="32" t="str">
        <f t="shared" si="60"/>
        <v/>
      </c>
      <c r="J577" s="77" t="str">
        <f>IF(Ansøgning!J559="","",Ansøgning!J559)</f>
        <v/>
      </c>
      <c r="K577" s="77" t="str">
        <f>IF(Ansøgning!K559="","",Ansøgning!K559)</f>
        <v/>
      </c>
      <c r="L577" s="46" t="str">
        <f t="shared" si="61"/>
        <v/>
      </c>
      <c r="M577" s="78" t="str">
        <f>IF(Ansøgning!M559="","",Ansøgning!M559)</f>
        <v/>
      </c>
      <c r="N577" s="31" t="str">
        <f t="shared" si="62"/>
        <v/>
      </c>
      <c r="O577" s="78" t="str">
        <f>IF(Ansøgning!O559="","",Ansøgning!O559)</f>
        <v/>
      </c>
      <c r="P577" s="78" t="str">
        <f>IF(Ansøgning!P559="","",Ansøgning!P559)</f>
        <v/>
      </c>
      <c r="Q577" s="78" t="str">
        <f>IF(Ansøgning!Q559="","",Ansøgning!Q559)</f>
        <v/>
      </c>
      <c r="R577" s="78" t="str">
        <f>IF(Ansøgning!R559="","",Ansøgning!R559)</f>
        <v/>
      </c>
      <c r="S577" s="46" t="str">
        <f>IFERROR(MAX(IF(OR(O577="",P577=""),"",IF(AND(AND(MONTH(E577)&gt;=7,MONTH(E577)&lt;8),AND(MONTH(F577)&gt;=7,MONTH(F577)&lt;8)),(NETWORKDAYS(E577,F577,Lister!$D$7:$D$13)-O577)*N577/NETWORKDAYS(Lister!$D$19,Lister!$E$19,Lister!$D$7:$D$13),IF(AND(AND(MONTH(E577)&gt;=7,MONTH(E577)&lt;8),MONTH(F577)&gt;7),(NETWORKDAYS(E577,Lister!$E$19,Lister!$D$7:$D$13)-O577)*N577/NETWORKDAYS(Lister!$D$19,Lister!$E$19,Lister!$D$7:$D$13),IF(MONTH(E577)&gt;7,0)))),0),"")</f>
        <v/>
      </c>
      <c r="T577" s="46" t="str">
        <f>IFERROR(MAX(IF(OR(O577="",P577=""),"",IF(AND(AND(MONTH(E577)&gt;=8,MONTH(E577)&lt;9),AND(MONTH(F577)&gt;=8,MONTH(F577)&lt;9)),(NETWORKDAYS(E577,F577,Lister!$D$7:$D$13)-P577)*N577/NETWORKDAYS(Lister!$D$20,Lister!$E$20,Lister!$D$7:$D$13),IF(AND(MONTH(E577)=7,MONTH(F577)=8),(NETWORKDAYS(Lister!$D$20,F577,Lister!$D$7:$D$13)-P577)*N577/NETWORKDAYS(Lister!$D$20,Lister!$E$20,Lister!$D$7:$D$13),IF(AND(MONTH(E577)=7,MONTH(F577)=7),0)))),0),"")</f>
        <v/>
      </c>
      <c r="U577" s="78" t="str">
        <f>IF(Ansøgning!U559="","",Ansøgning!U559)</f>
        <v/>
      </c>
      <c r="V577" s="119" t="str">
        <f t="shared" si="63"/>
        <v/>
      </c>
      <c r="W577" s="120" t="str">
        <f t="shared" si="64"/>
        <v/>
      </c>
      <c r="X577" s="42" t="str">
        <f t="shared" si="65"/>
        <v/>
      </c>
    </row>
    <row r="578" spans="1:24" x14ac:dyDescent="0.25">
      <c r="A578" s="13" t="str">
        <f t="shared" si="66"/>
        <v/>
      </c>
      <c r="B578" s="75" t="str">
        <f>IF(Ansøgning!B560="","",Ansøgning!B560)</f>
        <v/>
      </c>
      <c r="C578" s="75" t="str">
        <f>IF(Ansøgning!C560="","",Ansøgning!C560)</f>
        <v/>
      </c>
      <c r="D578" s="75" t="str">
        <f>IF(Ansøgning!D560="","",Ansøgning!D560)</f>
        <v/>
      </c>
      <c r="E578" s="76" t="str">
        <f>IF(Ansøgning!E560="","",Ansøgning!E560)</f>
        <v/>
      </c>
      <c r="F578" s="76" t="str">
        <f>IF(Ansøgning!F560="","",Ansøgning!F560)</f>
        <v/>
      </c>
      <c r="G578" s="33" t="str">
        <f>IF(OR(E578="",F578=""),"",NETWORKDAYS(E578,F578,Lister!$D$7:$D$13))</f>
        <v/>
      </c>
      <c r="H578" s="76" t="str">
        <f>IF(Ansøgning!H560="","",Ansøgning!H560)</f>
        <v/>
      </c>
      <c r="I578" s="32" t="str">
        <f t="shared" si="60"/>
        <v/>
      </c>
      <c r="J578" s="77" t="str">
        <f>IF(Ansøgning!J560="","",Ansøgning!J560)</f>
        <v/>
      </c>
      <c r="K578" s="77" t="str">
        <f>IF(Ansøgning!K560="","",Ansøgning!K560)</f>
        <v/>
      </c>
      <c r="L578" s="46" t="str">
        <f t="shared" si="61"/>
        <v/>
      </c>
      <c r="M578" s="78" t="str">
        <f>IF(Ansøgning!M560="","",Ansøgning!M560)</f>
        <v/>
      </c>
      <c r="N578" s="31" t="str">
        <f t="shared" si="62"/>
        <v/>
      </c>
      <c r="O578" s="78" t="str">
        <f>IF(Ansøgning!O560="","",Ansøgning!O560)</f>
        <v/>
      </c>
      <c r="P578" s="78" t="str">
        <f>IF(Ansøgning!P560="","",Ansøgning!P560)</f>
        <v/>
      </c>
      <c r="Q578" s="78" t="str">
        <f>IF(Ansøgning!Q560="","",Ansøgning!Q560)</f>
        <v/>
      </c>
      <c r="R578" s="78" t="str">
        <f>IF(Ansøgning!R560="","",Ansøgning!R560)</f>
        <v/>
      </c>
      <c r="S578" s="46" t="str">
        <f>IFERROR(MAX(IF(OR(O578="",P578=""),"",IF(AND(AND(MONTH(E578)&gt;=7,MONTH(E578)&lt;8),AND(MONTH(F578)&gt;=7,MONTH(F578)&lt;8)),(NETWORKDAYS(E578,F578,Lister!$D$7:$D$13)-O578)*N578/NETWORKDAYS(Lister!$D$19,Lister!$E$19,Lister!$D$7:$D$13),IF(AND(AND(MONTH(E578)&gt;=7,MONTH(E578)&lt;8),MONTH(F578)&gt;7),(NETWORKDAYS(E578,Lister!$E$19,Lister!$D$7:$D$13)-O578)*N578/NETWORKDAYS(Lister!$D$19,Lister!$E$19,Lister!$D$7:$D$13),IF(MONTH(E578)&gt;7,0)))),0),"")</f>
        <v/>
      </c>
      <c r="T578" s="46" t="str">
        <f>IFERROR(MAX(IF(OR(O578="",P578=""),"",IF(AND(AND(MONTH(E578)&gt;=8,MONTH(E578)&lt;9),AND(MONTH(F578)&gt;=8,MONTH(F578)&lt;9)),(NETWORKDAYS(E578,F578,Lister!$D$7:$D$13)-P578)*N578/NETWORKDAYS(Lister!$D$20,Lister!$E$20,Lister!$D$7:$D$13),IF(AND(MONTH(E578)=7,MONTH(F578)=8),(NETWORKDAYS(Lister!$D$20,F578,Lister!$D$7:$D$13)-P578)*N578/NETWORKDAYS(Lister!$D$20,Lister!$E$20,Lister!$D$7:$D$13),IF(AND(MONTH(E578)=7,MONTH(F578)=7),0)))),0),"")</f>
        <v/>
      </c>
      <c r="U578" s="78" t="str">
        <f>IF(Ansøgning!U560="","",Ansøgning!U560)</f>
        <v/>
      </c>
      <c r="V578" s="119" t="str">
        <f t="shared" si="63"/>
        <v/>
      </c>
      <c r="W578" s="120" t="str">
        <f t="shared" si="64"/>
        <v/>
      </c>
      <c r="X578" s="42" t="str">
        <f t="shared" si="65"/>
        <v/>
      </c>
    </row>
    <row r="579" spans="1:24" x14ac:dyDescent="0.25">
      <c r="A579" s="13" t="str">
        <f t="shared" si="66"/>
        <v/>
      </c>
      <c r="B579" s="75" t="str">
        <f>IF(Ansøgning!B561="","",Ansøgning!B561)</f>
        <v/>
      </c>
      <c r="C579" s="75" t="str">
        <f>IF(Ansøgning!C561="","",Ansøgning!C561)</f>
        <v/>
      </c>
      <c r="D579" s="75" t="str">
        <f>IF(Ansøgning!D561="","",Ansøgning!D561)</f>
        <v/>
      </c>
      <c r="E579" s="76" t="str">
        <f>IF(Ansøgning!E561="","",Ansøgning!E561)</f>
        <v/>
      </c>
      <c r="F579" s="76" t="str">
        <f>IF(Ansøgning!F561="","",Ansøgning!F561)</f>
        <v/>
      </c>
      <c r="G579" s="33" t="str">
        <f>IF(OR(E579="",F579=""),"",NETWORKDAYS(E579,F579,Lister!$D$7:$D$13))</f>
        <v/>
      </c>
      <c r="H579" s="76" t="str">
        <f>IF(Ansøgning!H561="","",Ansøgning!H561)</f>
        <v/>
      </c>
      <c r="I579" s="32" t="str">
        <f t="shared" si="60"/>
        <v/>
      </c>
      <c r="J579" s="77" t="str">
        <f>IF(Ansøgning!J561="","",Ansøgning!J561)</f>
        <v/>
      </c>
      <c r="K579" s="77" t="str">
        <f>IF(Ansøgning!K561="","",Ansøgning!K561)</f>
        <v/>
      </c>
      <c r="L579" s="46" t="str">
        <f t="shared" si="61"/>
        <v/>
      </c>
      <c r="M579" s="78" t="str">
        <f>IF(Ansøgning!M561="","",Ansøgning!M561)</f>
        <v/>
      </c>
      <c r="N579" s="31" t="str">
        <f t="shared" si="62"/>
        <v/>
      </c>
      <c r="O579" s="78" t="str">
        <f>IF(Ansøgning!O561="","",Ansøgning!O561)</f>
        <v/>
      </c>
      <c r="P579" s="78" t="str">
        <f>IF(Ansøgning!P561="","",Ansøgning!P561)</f>
        <v/>
      </c>
      <c r="Q579" s="78" t="str">
        <f>IF(Ansøgning!Q561="","",Ansøgning!Q561)</f>
        <v/>
      </c>
      <c r="R579" s="78" t="str">
        <f>IF(Ansøgning!R561="","",Ansøgning!R561)</f>
        <v/>
      </c>
      <c r="S579" s="46" t="str">
        <f>IFERROR(MAX(IF(OR(O579="",P579=""),"",IF(AND(AND(MONTH(E579)&gt;=7,MONTH(E579)&lt;8),AND(MONTH(F579)&gt;=7,MONTH(F579)&lt;8)),(NETWORKDAYS(E579,F579,Lister!$D$7:$D$13)-O579)*N579/NETWORKDAYS(Lister!$D$19,Lister!$E$19,Lister!$D$7:$D$13),IF(AND(AND(MONTH(E579)&gt;=7,MONTH(E579)&lt;8),MONTH(F579)&gt;7),(NETWORKDAYS(E579,Lister!$E$19,Lister!$D$7:$D$13)-O579)*N579/NETWORKDAYS(Lister!$D$19,Lister!$E$19,Lister!$D$7:$D$13),IF(MONTH(E579)&gt;7,0)))),0),"")</f>
        <v/>
      </c>
      <c r="T579" s="46" t="str">
        <f>IFERROR(MAX(IF(OR(O579="",P579=""),"",IF(AND(AND(MONTH(E579)&gt;=8,MONTH(E579)&lt;9),AND(MONTH(F579)&gt;=8,MONTH(F579)&lt;9)),(NETWORKDAYS(E579,F579,Lister!$D$7:$D$13)-P579)*N579/NETWORKDAYS(Lister!$D$20,Lister!$E$20,Lister!$D$7:$D$13),IF(AND(MONTH(E579)=7,MONTH(F579)=8),(NETWORKDAYS(Lister!$D$20,F579,Lister!$D$7:$D$13)-P579)*N579/NETWORKDAYS(Lister!$D$20,Lister!$E$20,Lister!$D$7:$D$13),IF(AND(MONTH(E579)=7,MONTH(F579)=7),0)))),0),"")</f>
        <v/>
      </c>
      <c r="U579" s="78" t="str">
        <f>IF(Ansøgning!U561="","",Ansøgning!U561)</f>
        <v/>
      </c>
      <c r="V579" s="119" t="str">
        <f t="shared" si="63"/>
        <v/>
      </c>
      <c r="W579" s="120" t="str">
        <f t="shared" si="64"/>
        <v/>
      </c>
      <c r="X579" s="42" t="str">
        <f t="shared" si="65"/>
        <v/>
      </c>
    </row>
    <row r="580" spans="1:24" x14ac:dyDescent="0.25">
      <c r="A580" s="13" t="str">
        <f t="shared" si="66"/>
        <v/>
      </c>
      <c r="B580" s="75" t="str">
        <f>IF(Ansøgning!B562="","",Ansøgning!B562)</f>
        <v/>
      </c>
      <c r="C580" s="75" t="str">
        <f>IF(Ansøgning!C562="","",Ansøgning!C562)</f>
        <v/>
      </c>
      <c r="D580" s="75" t="str">
        <f>IF(Ansøgning!D562="","",Ansøgning!D562)</f>
        <v/>
      </c>
      <c r="E580" s="76" t="str">
        <f>IF(Ansøgning!E562="","",Ansøgning!E562)</f>
        <v/>
      </c>
      <c r="F580" s="76" t="str">
        <f>IF(Ansøgning!F562="","",Ansøgning!F562)</f>
        <v/>
      </c>
      <c r="G580" s="33" t="str">
        <f>IF(OR(E580="",F580=""),"",NETWORKDAYS(E580,F580,Lister!$D$7:$D$13))</f>
        <v/>
      </c>
      <c r="H580" s="76" t="str">
        <f>IF(Ansøgning!H562="","",Ansøgning!H562)</f>
        <v/>
      </c>
      <c r="I580" s="32" t="str">
        <f t="shared" si="60"/>
        <v/>
      </c>
      <c r="J580" s="77" t="str">
        <f>IF(Ansøgning!J562="","",Ansøgning!J562)</f>
        <v/>
      </c>
      <c r="K580" s="77" t="str">
        <f>IF(Ansøgning!K562="","",Ansøgning!K562)</f>
        <v/>
      </c>
      <c r="L580" s="46" t="str">
        <f t="shared" si="61"/>
        <v/>
      </c>
      <c r="M580" s="78" t="str">
        <f>IF(Ansøgning!M562="","",Ansøgning!M562)</f>
        <v/>
      </c>
      <c r="N580" s="31" t="str">
        <f t="shared" si="62"/>
        <v/>
      </c>
      <c r="O580" s="78" t="str">
        <f>IF(Ansøgning!O562="","",Ansøgning!O562)</f>
        <v/>
      </c>
      <c r="P580" s="78" t="str">
        <f>IF(Ansøgning!P562="","",Ansøgning!P562)</f>
        <v/>
      </c>
      <c r="Q580" s="78" t="str">
        <f>IF(Ansøgning!Q562="","",Ansøgning!Q562)</f>
        <v/>
      </c>
      <c r="R580" s="78" t="str">
        <f>IF(Ansøgning!R562="","",Ansøgning!R562)</f>
        <v/>
      </c>
      <c r="S580" s="46" t="str">
        <f>IFERROR(MAX(IF(OR(O580="",P580=""),"",IF(AND(AND(MONTH(E580)&gt;=7,MONTH(E580)&lt;8),AND(MONTH(F580)&gt;=7,MONTH(F580)&lt;8)),(NETWORKDAYS(E580,F580,Lister!$D$7:$D$13)-O580)*N580/NETWORKDAYS(Lister!$D$19,Lister!$E$19,Lister!$D$7:$D$13),IF(AND(AND(MONTH(E580)&gt;=7,MONTH(E580)&lt;8),MONTH(F580)&gt;7),(NETWORKDAYS(E580,Lister!$E$19,Lister!$D$7:$D$13)-O580)*N580/NETWORKDAYS(Lister!$D$19,Lister!$E$19,Lister!$D$7:$D$13),IF(MONTH(E580)&gt;7,0)))),0),"")</f>
        <v/>
      </c>
      <c r="T580" s="46" t="str">
        <f>IFERROR(MAX(IF(OR(O580="",P580=""),"",IF(AND(AND(MONTH(E580)&gt;=8,MONTH(E580)&lt;9),AND(MONTH(F580)&gt;=8,MONTH(F580)&lt;9)),(NETWORKDAYS(E580,F580,Lister!$D$7:$D$13)-P580)*N580/NETWORKDAYS(Lister!$D$20,Lister!$E$20,Lister!$D$7:$D$13),IF(AND(MONTH(E580)=7,MONTH(F580)=8),(NETWORKDAYS(Lister!$D$20,F580,Lister!$D$7:$D$13)-P580)*N580/NETWORKDAYS(Lister!$D$20,Lister!$E$20,Lister!$D$7:$D$13),IF(AND(MONTH(E580)=7,MONTH(F580)=7),0)))),0),"")</f>
        <v/>
      </c>
      <c r="U580" s="78" t="str">
        <f>IF(Ansøgning!U562="","",Ansøgning!U562)</f>
        <v/>
      </c>
      <c r="V580" s="119" t="str">
        <f t="shared" si="63"/>
        <v/>
      </c>
      <c r="W580" s="120" t="str">
        <f t="shared" si="64"/>
        <v/>
      </c>
      <c r="X580" s="42" t="str">
        <f t="shared" si="65"/>
        <v/>
      </c>
    </row>
    <row r="581" spans="1:24" x14ac:dyDescent="0.25">
      <c r="A581" s="13" t="str">
        <f t="shared" si="66"/>
        <v/>
      </c>
      <c r="B581" s="75" t="str">
        <f>IF(Ansøgning!B563="","",Ansøgning!B563)</f>
        <v/>
      </c>
      <c r="C581" s="75" t="str">
        <f>IF(Ansøgning!C563="","",Ansøgning!C563)</f>
        <v/>
      </c>
      <c r="D581" s="75" t="str">
        <f>IF(Ansøgning!D563="","",Ansøgning!D563)</f>
        <v/>
      </c>
      <c r="E581" s="76" t="str">
        <f>IF(Ansøgning!E563="","",Ansøgning!E563)</f>
        <v/>
      </c>
      <c r="F581" s="76" t="str">
        <f>IF(Ansøgning!F563="","",Ansøgning!F563)</f>
        <v/>
      </c>
      <c r="G581" s="33" t="str">
        <f>IF(OR(E581="",F581=""),"",NETWORKDAYS(E581,F581,Lister!$D$7:$D$13))</f>
        <v/>
      </c>
      <c r="H581" s="76" t="str">
        <f>IF(Ansøgning!H563="","",Ansøgning!H563)</f>
        <v/>
      </c>
      <c r="I581" s="32" t="str">
        <f t="shared" si="60"/>
        <v/>
      </c>
      <c r="J581" s="77" t="str">
        <f>IF(Ansøgning!J563="","",Ansøgning!J563)</f>
        <v/>
      </c>
      <c r="K581" s="77" t="str">
        <f>IF(Ansøgning!K563="","",Ansøgning!K563)</f>
        <v/>
      </c>
      <c r="L581" s="46" t="str">
        <f t="shared" si="61"/>
        <v/>
      </c>
      <c r="M581" s="78" t="str">
        <f>IF(Ansøgning!M563="","",Ansøgning!M563)</f>
        <v/>
      </c>
      <c r="N581" s="31" t="str">
        <f t="shared" si="62"/>
        <v/>
      </c>
      <c r="O581" s="78" t="str">
        <f>IF(Ansøgning!O563="","",Ansøgning!O563)</f>
        <v/>
      </c>
      <c r="P581" s="78" t="str">
        <f>IF(Ansøgning!P563="","",Ansøgning!P563)</f>
        <v/>
      </c>
      <c r="Q581" s="78" t="str">
        <f>IF(Ansøgning!Q563="","",Ansøgning!Q563)</f>
        <v/>
      </c>
      <c r="R581" s="78" t="str">
        <f>IF(Ansøgning!R563="","",Ansøgning!R563)</f>
        <v/>
      </c>
      <c r="S581" s="46" t="str">
        <f>IFERROR(MAX(IF(OR(O581="",P581=""),"",IF(AND(AND(MONTH(E581)&gt;=7,MONTH(E581)&lt;8),AND(MONTH(F581)&gt;=7,MONTH(F581)&lt;8)),(NETWORKDAYS(E581,F581,Lister!$D$7:$D$13)-O581)*N581/NETWORKDAYS(Lister!$D$19,Lister!$E$19,Lister!$D$7:$D$13),IF(AND(AND(MONTH(E581)&gt;=7,MONTH(E581)&lt;8),MONTH(F581)&gt;7),(NETWORKDAYS(E581,Lister!$E$19,Lister!$D$7:$D$13)-O581)*N581/NETWORKDAYS(Lister!$D$19,Lister!$E$19,Lister!$D$7:$D$13),IF(MONTH(E581)&gt;7,0)))),0),"")</f>
        <v/>
      </c>
      <c r="T581" s="46" t="str">
        <f>IFERROR(MAX(IF(OR(O581="",P581=""),"",IF(AND(AND(MONTH(E581)&gt;=8,MONTH(E581)&lt;9),AND(MONTH(F581)&gt;=8,MONTH(F581)&lt;9)),(NETWORKDAYS(E581,F581,Lister!$D$7:$D$13)-P581)*N581/NETWORKDAYS(Lister!$D$20,Lister!$E$20,Lister!$D$7:$D$13),IF(AND(MONTH(E581)=7,MONTH(F581)=8),(NETWORKDAYS(Lister!$D$20,F581,Lister!$D$7:$D$13)-P581)*N581/NETWORKDAYS(Lister!$D$20,Lister!$E$20,Lister!$D$7:$D$13),IF(AND(MONTH(E581)=7,MONTH(F581)=7),0)))),0),"")</f>
        <v/>
      </c>
      <c r="U581" s="78" t="str">
        <f>IF(Ansøgning!U563="","",Ansøgning!U563)</f>
        <v/>
      </c>
      <c r="V581" s="119" t="str">
        <f t="shared" si="63"/>
        <v/>
      </c>
      <c r="W581" s="120" t="str">
        <f t="shared" si="64"/>
        <v/>
      </c>
      <c r="X581" s="42" t="str">
        <f t="shared" si="65"/>
        <v/>
      </c>
    </row>
    <row r="582" spans="1:24" x14ac:dyDescent="0.25">
      <c r="A582" s="13" t="str">
        <f t="shared" si="66"/>
        <v/>
      </c>
      <c r="B582" s="75" t="str">
        <f>IF(Ansøgning!B564="","",Ansøgning!B564)</f>
        <v/>
      </c>
      <c r="C582" s="75" t="str">
        <f>IF(Ansøgning!C564="","",Ansøgning!C564)</f>
        <v/>
      </c>
      <c r="D582" s="75" t="str">
        <f>IF(Ansøgning!D564="","",Ansøgning!D564)</f>
        <v/>
      </c>
      <c r="E582" s="76" t="str">
        <f>IF(Ansøgning!E564="","",Ansøgning!E564)</f>
        <v/>
      </c>
      <c r="F582" s="76" t="str">
        <f>IF(Ansøgning!F564="","",Ansøgning!F564)</f>
        <v/>
      </c>
      <c r="G582" s="33" t="str">
        <f>IF(OR(E582="",F582=""),"",NETWORKDAYS(E582,F582,Lister!$D$7:$D$13))</f>
        <v/>
      </c>
      <c r="H582" s="76" t="str">
        <f>IF(Ansøgning!H564="","",Ansøgning!H564)</f>
        <v/>
      </c>
      <c r="I582" s="32" t="str">
        <f t="shared" si="60"/>
        <v/>
      </c>
      <c r="J582" s="77" t="str">
        <f>IF(Ansøgning!J564="","",Ansøgning!J564)</f>
        <v/>
      </c>
      <c r="K582" s="77" t="str">
        <f>IF(Ansøgning!K564="","",Ansøgning!K564)</f>
        <v/>
      </c>
      <c r="L582" s="46" t="str">
        <f t="shared" si="61"/>
        <v/>
      </c>
      <c r="M582" s="78" t="str">
        <f>IF(Ansøgning!M564="","",Ansøgning!M564)</f>
        <v/>
      </c>
      <c r="N582" s="31" t="str">
        <f t="shared" si="62"/>
        <v/>
      </c>
      <c r="O582" s="78" t="str">
        <f>IF(Ansøgning!O564="","",Ansøgning!O564)</f>
        <v/>
      </c>
      <c r="P582" s="78" t="str">
        <f>IF(Ansøgning!P564="","",Ansøgning!P564)</f>
        <v/>
      </c>
      <c r="Q582" s="78" t="str">
        <f>IF(Ansøgning!Q564="","",Ansøgning!Q564)</f>
        <v/>
      </c>
      <c r="R582" s="78" t="str">
        <f>IF(Ansøgning!R564="","",Ansøgning!R564)</f>
        <v/>
      </c>
      <c r="S582" s="46" t="str">
        <f>IFERROR(MAX(IF(OR(O582="",P582=""),"",IF(AND(AND(MONTH(E582)&gt;=7,MONTH(E582)&lt;8),AND(MONTH(F582)&gt;=7,MONTH(F582)&lt;8)),(NETWORKDAYS(E582,F582,Lister!$D$7:$D$13)-O582)*N582/NETWORKDAYS(Lister!$D$19,Lister!$E$19,Lister!$D$7:$D$13),IF(AND(AND(MONTH(E582)&gt;=7,MONTH(E582)&lt;8),MONTH(F582)&gt;7),(NETWORKDAYS(E582,Lister!$E$19,Lister!$D$7:$D$13)-O582)*N582/NETWORKDAYS(Lister!$D$19,Lister!$E$19,Lister!$D$7:$D$13),IF(MONTH(E582)&gt;7,0)))),0),"")</f>
        <v/>
      </c>
      <c r="T582" s="46" t="str">
        <f>IFERROR(MAX(IF(OR(O582="",P582=""),"",IF(AND(AND(MONTH(E582)&gt;=8,MONTH(E582)&lt;9),AND(MONTH(F582)&gt;=8,MONTH(F582)&lt;9)),(NETWORKDAYS(E582,F582,Lister!$D$7:$D$13)-P582)*N582/NETWORKDAYS(Lister!$D$20,Lister!$E$20,Lister!$D$7:$D$13),IF(AND(MONTH(E582)=7,MONTH(F582)=8),(NETWORKDAYS(Lister!$D$20,F582,Lister!$D$7:$D$13)-P582)*N582/NETWORKDAYS(Lister!$D$20,Lister!$E$20,Lister!$D$7:$D$13),IF(AND(MONTH(E582)=7,MONTH(F582)=7),0)))),0),"")</f>
        <v/>
      </c>
      <c r="U582" s="78" t="str">
        <f>IF(Ansøgning!U564="","",Ansøgning!U564)</f>
        <v/>
      </c>
      <c r="V582" s="119" t="str">
        <f t="shared" si="63"/>
        <v/>
      </c>
      <c r="W582" s="120" t="str">
        <f t="shared" si="64"/>
        <v/>
      </c>
      <c r="X582" s="42" t="str">
        <f t="shared" si="65"/>
        <v/>
      </c>
    </row>
    <row r="583" spans="1:24" x14ac:dyDescent="0.25">
      <c r="A583" s="13" t="str">
        <f t="shared" si="66"/>
        <v/>
      </c>
      <c r="B583" s="75" t="str">
        <f>IF(Ansøgning!B565="","",Ansøgning!B565)</f>
        <v/>
      </c>
      <c r="C583" s="75" t="str">
        <f>IF(Ansøgning!C565="","",Ansøgning!C565)</f>
        <v/>
      </c>
      <c r="D583" s="75" t="str">
        <f>IF(Ansøgning!D565="","",Ansøgning!D565)</f>
        <v/>
      </c>
      <c r="E583" s="76" t="str">
        <f>IF(Ansøgning!E565="","",Ansøgning!E565)</f>
        <v/>
      </c>
      <c r="F583" s="76" t="str">
        <f>IF(Ansøgning!F565="","",Ansøgning!F565)</f>
        <v/>
      </c>
      <c r="G583" s="33" t="str">
        <f>IF(OR(E583="",F583=""),"",NETWORKDAYS(E583,F583,Lister!$D$7:$D$13))</f>
        <v/>
      </c>
      <c r="H583" s="76" t="str">
        <f>IF(Ansøgning!H565="","",Ansøgning!H565)</f>
        <v/>
      </c>
      <c r="I583" s="32" t="str">
        <f t="shared" si="60"/>
        <v/>
      </c>
      <c r="J583" s="77" t="str">
        <f>IF(Ansøgning!J565="","",Ansøgning!J565)</f>
        <v/>
      </c>
      <c r="K583" s="77" t="str">
        <f>IF(Ansøgning!K565="","",Ansøgning!K565)</f>
        <v/>
      </c>
      <c r="L583" s="46" t="str">
        <f t="shared" si="61"/>
        <v/>
      </c>
      <c r="M583" s="78" t="str">
        <f>IF(Ansøgning!M565="","",Ansøgning!M565)</f>
        <v/>
      </c>
      <c r="N583" s="31" t="str">
        <f t="shared" si="62"/>
        <v/>
      </c>
      <c r="O583" s="78" t="str">
        <f>IF(Ansøgning!O565="","",Ansøgning!O565)</f>
        <v/>
      </c>
      <c r="P583" s="78" t="str">
        <f>IF(Ansøgning!P565="","",Ansøgning!P565)</f>
        <v/>
      </c>
      <c r="Q583" s="78" t="str">
        <f>IF(Ansøgning!Q565="","",Ansøgning!Q565)</f>
        <v/>
      </c>
      <c r="R583" s="78" t="str">
        <f>IF(Ansøgning!R565="","",Ansøgning!R565)</f>
        <v/>
      </c>
      <c r="S583" s="46" t="str">
        <f>IFERROR(MAX(IF(OR(O583="",P583=""),"",IF(AND(AND(MONTH(E583)&gt;=7,MONTH(E583)&lt;8),AND(MONTH(F583)&gt;=7,MONTH(F583)&lt;8)),(NETWORKDAYS(E583,F583,Lister!$D$7:$D$13)-O583)*N583/NETWORKDAYS(Lister!$D$19,Lister!$E$19,Lister!$D$7:$D$13),IF(AND(AND(MONTH(E583)&gt;=7,MONTH(E583)&lt;8),MONTH(F583)&gt;7),(NETWORKDAYS(E583,Lister!$E$19,Lister!$D$7:$D$13)-O583)*N583/NETWORKDAYS(Lister!$D$19,Lister!$E$19,Lister!$D$7:$D$13),IF(MONTH(E583)&gt;7,0)))),0),"")</f>
        <v/>
      </c>
      <c r="T583" s="46" t="str">
        <f>IFERROR(MAX(IF(OR(O583="",P583=""),"",IF(AND(AND(MONTH(E583)&gt;=8,MONTH(E583)&lt;9),AND(MONTH(F583)&gt;=8,MONTH(F583)&lt;9)),(NETWORKDAYS(E583,F583,Lister!$D$7:$D$13)-P583)*N583/NETWORKDAYS(Lister!$D$20,Lister!$E$20,Lister!$D$7:$D$13),IF(AND(MONTH(E583)=7,MONTH(F583)=8),(NETWORKDAYS(Lister!$D$20,F583,Lister!$D$7:$D$13)-P583)*N583/NETWORKDAYS(Lister!$D$20,Lister!$E$20,Lister!$D$7:$D$13),IF(AND(MONTH(E583)=7,MONTH(F583)=7),0)))),0),"")</f>
        <v/>
      </c>
      <c r="U583" s="78" t="str">
        <f>IF(Ansøgning!U565="","",Ansøgning!U565)</f>
        <v/>
      </c>
      <c r="V583" s="119" t="str">
        <f t="shared" si="63"/>
        <v/>
      </c>
      <c r="W583" s="120" t="str">
        <f t="shared" si="64"/>
        <v/>
      </c>
      <c r="X583" s="42" t="str">
        <f t="shared" si="65"/>
        <v/>
      </c>
    </row>
    <row r="584" spans="1:24" x14ac:dyDescent="0.25">
      <c r="A584" s="13" t="str">
        <f t="shared" si="66"/>
        <v/>
      </c>
      <c r="B584" s="75" t="str">
        <f>IF(Ansøgning!B566="","",Ansøgning!B566)</f>
        <v/>
      </c>
      <c r="C584" s="75" t="str">
        <f>IF(Ansøgning!C566="","",Ansøgning!C566)</f>
        <v/>
      </c>
      <c r="D584" s="75" t="str">
        <f>IF(Ansøgning!D566="","",Ansøgning!D566)</f>
        <v/>
      </c>
      <c r="E584" s="76" t="str">
        <f>IF(Ansøgning!E566="","",Ansøgning!E566)</f>
        <v/>
      </c>
      <c r="F584" s="76" t="str">
        <f>IF(Ansøgning!F566="","",Ansøgning!F566)</f>
        <v/>
      </c>
      <c r="G584" s="33" t="str">
        <f>IF(OR(E584="",F584=""),"",NETWORKDAYS(E584,F584,Lister!$D$7:$D$13))</f>
        <v/>
      </c>
      <c r="H584" s="76" t="str">
        <f>IF(Ansøgning!H566="","",Ansøgning!H566)</f>
        <v/>
      </c>
      <c r="I584" s="32" t="str">
        <f t="shared" si="60"/>
        <v/>
      </c>
      <c r="J584" s="77" t="str">
        <f>IF(Ansøgning!J566="","",Ansøgning!J566)</f>
        <v/>
      </c>
      <c r="K584" s="77" t="str">
        <f>IF(Ansøgning!K566="","",Ansøgning!K566)</f>
        <v/>
      </c>
      <c r="L584" s="46" t="str">
        <f t="shared" si="61"/>
        <v/>
      </c>
      <c r="M584" s="78" t="str">
        <f>IF(Ansøgning!M566="","",Ansøgning!M566)</f>
        <v/>
      </c>
      <c r="N584" s="31" t="str">
        <f t="shared" si="62"/>
        <v/>
      </c>
      <c r="O584" s="78" t="str">
        <f>IF(Ansøgning!O566="","",Ansøgning!O566)</f>
        <v/>
      </c>
      <c r="P584" s="78" t="str">
        <f>IF(Ansøgning!P566="","",Ansøgning!P566)</f>
        <v/>
      </c>
      <c r="Q584" s="78" t="str">
        <f>IF(Ansøgning!Q566="","",Ansøgning!Q566)</f>
        <v/>
      </c>
      <c r="R584" s="78" t="str">
        <f>IF(Ansøgning!R566="","",Ansøgning!R566)</f>
        <v/>
      </c>
      <c r="S584" s="46" t="str">
        <f>IFERROR(MAX(IF(OR(O584="",P584=""),"",IF(AND(AND(MONTH(E584)&gt;=7,MONTH(E584)&lt;8),AND(MONTH(F584)&gt;=7,MONTH(F584)&lt;8)),(NETWORKDAYS(E584,F584,Lister!$D$7:$D$13)-O584)*N584/NETWORKDAYS(Lister!$D$19,Lister!$E$19,Lister!$D$7:$D$13),IF(AND(AND(MONTH(E584)&gt;=7,MONTH(E584)&lt;8),MONTH(F584)&gt;7),(NETWORKDAYS(E584,Lister!$E$19,Lister!$D$7:$D$13)-O584)*N584/NETWORKDAYS(Lister!$D$19,Lister!$E$19,Lister!$D$7:$D$13),IF(MONTH(E584)&gt;7,0)))),0),"")</f>
        <v/>
      </c>
      <c r="T584" s="46" t="str">
        <f>IFERROR(MAX(IF(OR(O584="",P584=""),"",IF(AND(AND(MONTH(E584)&gt;=8,MONTH(E584)&lt;9),AND(MONTH(F584)&gt;=8,MONTH(F584)&lt;9)),(NETWORKDAYS(E584,F584,Lister!$D$7:$D$13)-P584)*N584/NETWORKDAYS(Lister!$D$20,Lister!$E$20,Lister!$D$7:$D$13),IF(AND(MONTH(E584)=7,MONTH(F584)=8),(NETWORKDAYS(Lister!$D$20,F584,Lister!$D$7:$D$13)-P584)*N584/NETWORKDAYS(Lister!$D$20,Lister!$E$20,Lister!$D$7:$D$13),IF(AND(MONTH(E584)=7,MONTH(F584)=7),0)))),0),"")</f>
        <v/>
      </c>
      <c r="U584" s="78" t="str">
        <f>IF(Ansøgning!U566="","",Ansøgning!U566)</f>
        <v/>
      </c>
      <c r="V584" s="119" t="str">
        <f t="shared" si="63"/>
        <v/>
      </c>
      <c r="W584" s="120" t="str">
        <f t="shared" si="64"/>
        <v/>
      </c>
      <c r="X584" s="42" t="str">
        <f t="shared" si="65"/>
        <v/>
      </c>
    </row>
    <row r="585" spans="1:24" x14ac:dyDescent="0.25">
      <c r="A585" s="13" t="str">
        <f t="shared" si="66"/>
        <v/>
      </c>
      <c r="B585" s="75" t="str">
        <f>IF(Ansøgning!B567="","",Ansøgning!B567)</f>
        <v/>
      </c>
      <c r="C585" s="75" t="str">
        <f>IF(Ansøgning!C567="","",Ansøgning!C567)</f>
        <v/>
      </c>
      <c r="D585" s="75" t="str">
        <f>IF(Ansøgning!D567="","",Ansøgning!D567)</f>
        <v/>
      </c>
      <c r="E585" s="76" t="str">
        <f>IF(Ansøgning!E567="","",Ansøgning!E567)</f>
        <v/>
      </c>
      <c r="F585" s="76" t="str">
        <f>IF(Ansøgning!F567="","",Ansøgning!F567)</f>
        <v/>
      </c>
      <c r="G585" s="33" t="str">
        <f>IF(OR(E585="",F585=""),"",NETWORKDAYS(E585,F585,Lister!$D$7:$D$13))</f>
        <v/>
      </c>
      <c r="H585" s="76" t="str">
        <f>IF(Ansøgning!H567="","",Ansøgning!H567)</f>
        <v/>
      </c>
      <c r="I585" s="32" t="str">
        <f t="shared" si="60"/>
        <v/>
      </c>
      <c r="J585" s="77" t="str">
        <f>IF(Ansøgning!J567="","",Ansøgning!J567)</f>
        <v/>
      </c>
      <c r="K585" s="77" t="str">
        <f>IF(Ansøgning!K567="","",Ansøgning!K567)</f>
        <v/>
      </c>
      <c r="L585" s="46" t="str">
        <f t="shared" si="61"/>
        <v/>
      </c>
      <c r="M585" s="78" t="str">
        <f>IF(Ansøgning!M567="","",Ansøgning!M567)</f>
        <v/>
      </c>
      <c r="N585" s="31" t="str">
        <f t="shared" si="62"/>
        <v/>
      </c>
      <c r="O585" s="78" t="str">
        <f>IF(Ansøgning!O567="","",Ansøgning!O567)</f>
        <v/>
      </c>
      <c r="P585" s="78" t="str">
        <f>IF(Ansøgning!P567="","",Ansøgning!P567)</f>
        <v/>
      </c>
      <c r="Q585" s="78" t="str">
        <f>IF(Ansøgning!Q567="","",Ansøgning!Q567)</f>
        <v/>
      </c>
      <c r="R585" s="78" t="str">
        <f>IF(Ansøgning!R567="","",Ansøgning!R567)</f>
        <v/>
      </c>
      <c r="S585" s="46" t="str">
        <f>IFERROR(MAX(IF(OR(O585="",P585=""),"",IF(AND(AND(MONTH(E585)&gt;=7,MONTH(E585)&lt;8),AND(MONTH(F585)&gt;=7,MONTH(F585)&lt;8)),(NETWORKDAYS(E585,F585,Lister!$D$7:$D$13)-O585)*N585/NETWORKDAYS(Lister!$D$19,Lister!$E$19,Lister!$D$7:$D$13),IF(AND(AND(MONTH(E585)&gt;=7,MONTH(E585)&lt;8),MONTH(F585)&gt;7),(NETWORKDAYS(E585,Lister!$E$19,Lister!$D$7:$D$13)-O585)*N585/NETWORKDAYS(Lister!$D$19,Lister!$E$19,Lister!$D$7:$D$13),IF(MONTH(E585)&gt;7,0)))),0),"")</f>
        <v/>
      </c>
      <c r="T585" s="46" t="str">
        <f>IFERROR(MAX(IF(OR(O585="",P585=""),"",IF(AND(AND(MONTH(E585)&gt;=8,MONTH(E585)&lt;9),AND(MONTH(F585)&gt;=8,MONTH(F585)&lt;9)),(NETWORKDAYS(E585,F585,Lister!$D$7:$D$13)-P585)*N585/NETWORKDAYS(Lister!$D$20,Lister!$E$20,Lister!$D$7:$D$13),IF(AND(MONTH(E585)=7,MONTH(F585)=8),(NETWORKDAYS(Lister!$D$20,F585,Lister!$D$7:$D$13)-P585)*N585/NETWORKDAYS(Lister!$D$20,Lister!$E$20,Lister!$D$7:$D$13),IF(AND(MONTH(E585)=7,MONTH(F585)=7),0)))),0),"")</f>
        <v/>
      </c>
      <c r="U585" s="78" t="str">
        <f>IF(Ansøgning!U567="","",Ansøgning!U567)</f>
        <v/>
      </c>
      <c r="V585" s="119" t="str">
        <f t="shared" si="63"/>
        <v/>
      </c>
      <c r="W585" s="120" t="str">
        <f t="shared" si="64"/>
        <v/>
      </c>
      <c r="X585" s="42" t="str">
        <f t="shared" si="65"/>
        <v/>
      </c>
    </row>
    <row r="586" spans="1:24" x14ac:dyDescent="0.25">
      <c r="A586" s="13" t="str">
        <f t="shared" si="66"/>
        <v/>
      </c>
      <c r="B586" s="75" t="str">
        <f>IF(Ansøgning!B568="","",Ansøgning!B568)</f>
        <v/>
      </c>
      <c r="C586" s="75" t="str">
        <f>IF(Ansøgning!C568="","",Ansøgning!C568)</f>
        <v/>
      </c>
      <c r="D586" s="75" t="str">
        <f>IF(Ansøgning!D568="","",Ansøgning!D568)</f>
        <v/>
      </c>
      <c r="E586" s="76" t="str">
        <f>IF(Ansøgning!E568="","",Ansøgning!E568)</f>
        <v/>
      </c>
      <c r="F586" s="76" t="str">
        <f>IF(Ansøgning!F568="","",Ansøgning!F568)</f>
        <v/>
      </c>
      <c r="G586" s="33" t="str">
        <f>IF(OR(E586="",F586=""),"",NETWORKDAYS(E586,F586,Lister!$D$7:$D$13))</f>
        <v/>
      </c>
      <c r="H586" s="76" t="str">
        <f>IF(Ansøgning!H568="","",Ansøgning!H568)</f>
        <v/>
      </c>
      <c r="I586" s="32" t="str">
        <f t="shared" si="60"/>
        <v/>
      </c>
      <c r="J586" s="77" t="str">
        <f>IF(Ansøgning!J568="","",Ansøgning!J568)</f>
        <v/>
      </c>
      <c r="K586" s="77" t="str">
        <f>IF(Ansøgning!K568="","",Ansøgning!K568)</f>
        <v/>
      </c>
      <c r="L586" s="46" t="str">
        <f t="shared" si="61"/>
        <v/>
      </c>
      <c r="M586" s="78" t="str">
        <f>IF(Ansøgning!M568="","",Ansøgning!M568)</f>
        <v/>
      </c>
      <c r="N586" s="31" t="str">
        <f t="shared" si="62"/>
        <v/>
      </c>
      <c r="O586" s="78" t="str">
        <f>IF(Ansøgning!O568="","",Ansøgning!O568)</f>
        <v/>
      </c>
      <c r="P586" s="78" t="str">
        <f>IF(Ansøgning!P568="","",Ansøgning!P568)</f>
        <v/>
      </c>
      <c r="Q586" s="78" t="str">
        <f>IF(Ansøgning!Q568="","",Ansøgning!Q568)</f>
        <v/>
      </c>
      <c r="R586" s="78" t="str">
        <f>IF(Ansøgning!R568="","",Ansøgning!R568)</f>
        <v/>
      </c>
      <c r="S586" s="46" t="str">
        <f>IFERROR(MAX(IF(OR(O586="",P586=""),"",IF(AND(AND(MONTH(E586)&gt;=7,MONTH(E586)&lt;8),AND(MONTH(F586)&gt;=7,MONTH(F586)&lt;8)),(NETWORKDAYS(E586,F586,Lister!$D$7:$D$13)-O586)*N586/NETWORKDAYS(Lister!$D$19,Lister!$E$19,Lister!$D$7:$D$13),IF(AND(AND(MONTH(E586)&gt;=7,MONTH(E586)&lt;8),MONTH(F586)&gt;7),(NETWORKDAYS(E586,Lister!$E$19,Lister!$D$7:$D$13)-O586)*N586/NETWORKDAYS(Lister!$D$19,Lister!$E$19,Lister!$D$7:$D$13),IF(MONTH(E586)&gt;7,0)))),0),"")</f>
        <v/>
      </c>
      <c r="T586" s="46" t="str">
        <f>IFERROR(MAX(IF(OR(O586="",P586=""),"",IF(AND(AND(MONTH(E586)&gt;=8,MONTH(E586)&lt;9),AND(MONTH(F586)&gt;=8,MONTH(F586)&lt;9)),(NETWORKDAYS(E586,F586,Lister!$D$7:$D$13)-P586)*N586/NETWORKDAYS(Lister!$D$20,Lister!$E$20,Lister!$D$7:$D$13),IF(AND(MONTH(E586)=7,MONTH(F586)=8),(NETWORKDAYS(Lister!$D$20,F586,Lister!$D$7:$D$13)-P586)*N586/NETWORKDAYS(Lister!$D$20,Lister!$E$20,Lister!$D$7:$D$13),IF(AND(MONTH(E586)=7,MONTH(F586)=7),0)))),0),"")</f>
        <v/>
      </c>
      <c r="U586" s="78" t="str">
        <f>IF(Ansøgning!U568="","",Ansøgning!U568)</f>
        <v/>
      </c>
      <c r="V586" s="119" t="str">
        <f t="shared" si="63"/>
        <v/>
      </c>
      <c r="W586" s="120" t="str">
        <f t="shared" si="64"/>
        <v/>
      </c>
      <c r="X586" s="42" t="str">
        <f t="shared" si="65"/>
        <v/>
      </c>
    </row>
    <row r="587" spans="1:24" x14ac:dyDescent="0.25">
      <c r="A587" s="13" t="str">
        <f t="shared" si="66"/>
        <v/>
      </c>
      <c r="B587" s="75" t="str">
        <f>IF(Ansøgning!B569="","",Ansøgning!B569)</f>
        <v/>
      </c>
      <c r="C587" s="75" t="str">
        <f>IF(Ansøgning!C569="","",Ansøgning!C569)</f>
        <v/>
      </c>
      <c r="D587" s="75" t="str">
        <f>IF(Ansøgning!D569="","",Ansøgning!D569)</f>
        <v/>
      </c>
      <c r="E587" s="76" t="str">
        <f>IF(Ansøgning!E569="","",Ansøgning!E569)</f>
        <v/>
      </c>
      <c r="F587" s="76" t="str">
        <f>IF(Ansøgning!F569="","",Ansøgning!F569)</f>
        <v/>
      </c>
      <c r="G587" s="33" t="str">
        <f>IF(OR(E587="",F587=""),"",NETWORKDAYS(E587,F587,Lister!$D$7:$D$13))</f>
        <v/>
      </c>
      <c r="H587" s="76" t="str">
        <f>IF(Ansøgning!H569="","",Ansøgning!H569)</f>
        <v/>
      </c>
      <c r="I587" s="32" t="str">
        <f t="shared" si="60"/>
        <v/>
      </c>
      <c r="J587" s="77" t="str">
        <f>IF(Ansøgning!J569="","",Ansøgning!J569)</f>
        <v/>
      </c>
      <c r="K587" s="77" t="str">
        <f>IF(Ansøgning!K569="","",Ansøgning!K569)</f>
        <v/>
      </c>
      <c r="L587" s="46" t="str">
        <f t="shared" si="61"/>
        <v/>
      </c>
      <c r="M587" s="78" t="str">
        <f>IF(Ansøgning!M569="","",Ansøgning!M569)</f>
        <v/>
      </c>
      <c r="N587" s="31" t="str">
        <f t="shared" si="62"/>
        <v/>
      </c>
      <c r="O587" s="78" t="str">
        <f>IF(Ansøgning!O569="","",Ansøgning!O569)</f>
        <v/>
      </c>
      <c r="P587" s="78" t="str">
        <f>IF(Ansøgning!P569="","",Ansøgning!P569)</f>
        <v/>
      </c>
      <c r="Q587" s="78" t="str">
        <f>IF(Ansøgning!Q569="","",Ansøgning!Q569)</f>
        <v/>
      </c>
      <c r="R587" s="78" t="str">
        <f>IF(Ansøgning!R569="","",Ansøgning!R569)</f>
        <v/>
      </c>
      <c r="S587" s="46" t="str">
        <f>IFERROR(MAX(IF(OR(O587="",P587=""),"",IF(AND(AND(MONTH(E587)&gt;=7,MONTH(E587)&lt;8),AND(MONTH(F587)&gt;=7,MONTH(F587)&lt;8)),(NETWORKDAYS(E587,F587,Lister!$D$7:$D$13)-O587)*N587/NETWORKDAYS(Lister!$D$19,Lister!$E$19,Lister!$D$7:$D$13),IF(AND(AND(MONTH(E587)&gt;=7,MONTH(E587)&lt;8),MONTH(F587)&gt;7),(NETWORKDAYS(E587,Lister!$E$19,Lister!$D$7:$D$13)-O587)*N587/NETWORKDAYS(Lister!$D$19,Lister!$E$19,Lister!$D$7:$D$13),IF(MONTH(E587)&gt;7,0)))),0),"")</f>
        <v/>
      </c>
      <c r="T587" s="46" t="str">
        <f>IFERROR(MAX(IF(OR(O587="",P587=""),"",IF(AND(AND(MONTH(E587)&gt;=8,MONTH(E587)&lt;9),AND(MONTH(F587)&gt;=8,MONTH(F587)&lt;9)),(NETWORKDAYS(E587,F587,Lister!$D$7:$D$13)-P587)*N587/NETWORKDAYS(Lister!$D$20,Lister!$E$20,Lister!$D$7:$D$13),IF(AND(MONTH(E587)=7,MONTH(F587)=8),(NETWORKDAYS(Lister!$D$20,F587,Lister!$D$7:$D$13)-P587)*N587/NETWORKDAYS(Lister!$D$20,Lister!$E$20,Lister!$D$7:$D$13),IF(AND(MONTH(E587)=7,MONTH(F587)=7),0)))),0),"")</f>
        <v/>
      </c>
      <c r="U587" s="78" t="str">
        <f>IF(Ansøgning!U569="","",Ansøgning!U569)</f>
        <v/>
      </c>
      <c r="V587" s="119" t="str">
        <f t="shared" si="63"/>
        <v/>
      </c>
      <c r="W587" s="120" t="str">
        <f t="shared" si="64"/>
        <v/>
      </c>
      <c r="X587" s="42" t="str">
        <f t="shared" si="65"/>
        <v/>
      </c>
    </row>
    <row r="588" spans="1:24" x14ac:dyDescent="0.25">
      <c r="A588" s="13" t="str">
        <f t="shared" si="66"/>
        <v/>
      </c>
      <c r="B588" s="75" t="str">
        <f>IF(Ansøgning!B570="","",Ansøgning!B570)</f>
        <v/>
      </c>
      <c r="C588" s="75" t="str">
        <f>IF(Ansøgning!C570="","",Ansøgning!C570)</f>
        <v/>
      </c>
      <c r="D588" s="75" t="str">
        <f>IF(Ansøgning!D570="","",Ansøgning!D570)</f>
        <v/>
      </c>
      <c r="E588" s="76" t="str">
        <f>IF(Ansøgning!E570="","",Ansøgning!E570)</f>
        <v/>
      </c>
      <c r="F588" s="76" t="str">
        <f>IF(Ansøgning!F570="","",Ansøgning!F570)</f>
        <v/>
      </c>
      <c r="G588" s="33" t="str">
        <f>IF(OR(E588="",F588=""),"",NETWORKDAYS(E588,F588,Lister!$D$7:$D$13))</f>
        <v/>
      </c>
      <c r="H588" s="76" t="str">
        <f>IF(Ansøgning!H570="","",Ansøgning!H570)</f>
        <v/>
      </c>
      <c r="I588" s="32" t="str">
        <f t="shared" si="60"/>
        <v/>
      </c>
      <c r="J588" s="77" t="str">
        <f>IF(Ansøgning!J570="","",Ansøgning!J570)</f>
        <v/>
      </c>
      <c r="K588" s="77" t="str">
        <f>IF(Ansøgning!K570="","",Ansøgning!K570)</f>
        <v/>
      </c>
      <c r="L588" s="46" t="str">
        <f t="shared" si="61"/>
        <v/>
      </c>
      <c r="M588" s="78" t="str">
        <f>IF(Ansøgning!M570="","",Ansøgning!M570)</f>
        <v/>
      </c>
      <c r="N588" s="31" t="str">
        <f t="shared" si="62"/>
        <v/>
      </c>
      <c r="O588" s="78" t="str">
        <f>IF(Ansøgning!O570="","",Ansøgning!O570)</f>
        <v/>
      </c>
      <c r="P588" s="78" t="str">
        <f>IF(Ansøgning!P570="","",Ansøgning!P570)</f>
        <v/>
      </c>
      <c r="Q588" s="78" t="str">
        <f>IF(Ansøgning!Q570="","",Ansøgning!Q570)</f>
        <v/>
      </c>
      <c r="R588" s="78" t="str">
        <f>IF(Ansøgning!R570="","",Ansøgning!R570)</f>
        <v/>
      </c>
      <c r="S588" s="46" t="str">
        <f>IFERROR(MAX(IF(OR(O588="",P588=""),"",IF(AND(AND(MONTH(E588)&gt;=7,MONTH(E588)&lt;8),AND(MONTH(F588)&gt;=7,MONTH(F588)&lt;8)),(NETWORKDAYS(E588,F588,Lister!$D$7:$D$13)-O588)*N588/NETWORKDAYS(Lister!$D$19,Lister!$E$19,Lister!$D$7:$D$13),IF(AND(AND(MONTH(E588)&gt;=7,MONTH(E588)&lt;8),MONTH(F588)&gt;7),(NETWORKDAYS(E588,Lister!$E$19,Lister!$D$7:$D$13)-O588)*N588/NETWORKDAYS(Lister!$D$19,Lister!$E$19,Lister!$D$7:$D$13),IF(MONTH(E588)&gt;7,0)))),0),"")</f>
        <v/>
      </c>
      <c r="T588" s="46" t="str">
        <f>IFERROR(MAX(IF(OR(O588="",P588=""),"",IF(AND(AND(MONTH(E588)&gt;=8,MONTH(E588)&lt;9),AND(MONTH(F588)&gt;=8,MONTH(F588)&lt;9)),(NETWORKDAYS(E588,F588,Lister!$D$7:$D$13)-P588)*N588/NETWORKDAYS(Lister!$D$20,Lister!$E$20,Lister!$D$7:$D$13),IF(AND(MONTH(E588)=7,MONTH(F588)=8),(NETWORKDAYS(Lister!$D$20,F588,Lister!$D$7:$D$13)-P588)*N588/NETWORKDAYS(Lister!$D$20,Lister!$E$20,Lister!$D$7:$D$13),IF(AND(MONTH(E588)=7,MONTH(F588)=7),0)))),0),"")</f>
        <v/>
      </c>
      <c r="U588" s="78" t="str">
        <f>IF(Ansøgning!U570="","",Ansøgning!U570)</f>
        <v/>
      </c>
      <c r="V588" s="119" t="str">
        <f t="shared" si="63"/>
        <v/>
      </c>
      <c r="W588" s="120" t="str">
        <f t="shared" si="64"/>
        <v/>
      </c>
      <c r="X588" s="42" t="str">
        <f t="shared" si="65"/>
        <v/>
      </c>
    </row>
    <row r="589" spans="1:24" x14ac:dyDescent="0.25">
      <c r="A589" s="13" t="str">
        <f t="shared" si="66"/>
        <v/>
      </c>
      <c r="B589" s="75" t="str">
        <f>IF(Ansøgning!B571="","",Ansøgning!B571)</f>
        <v/>
      </c>
      <c r="C589" s="75" t="str">
        <f>IF(Ansøgning!C571="","",Ansøgning!C571)</f>
        <v/>
      </c>
      <c r="D589" s="75" t="str">
        <f>IF(Ansøgning!D571="","",Ansøgning!D571)</f>
        <v/>
      </c>
      <c r="E589" s="76" t="str">
        <f>IF(Ansøgning!E571="","",Ansøgning!E571)</f>
        <v/>
      </c>
      <c r="F589" s="76" t="str">
        <f>IF(Ansøgning!F571="","",Ansøgning!F571)</f>
        <v/>
      </c>
      <c r="G589" s="33" t="str">
        <f>IF(OR(E589="",F589=""),"",NETWORKDAYS(E589,F589,Lister!$D$7:$D$13))</f>
        <v/>
      </c>
      <c r="H589" s="76" t="str">
        <f>IF(Ansøgning!H571="","",Ansøgning!H571)</f>
        <v/>
      </c>
      <c r="I589" s="32" t="str">
        <f t="shared" si="60"/>
        <v/>
      </c>
      <c r="J589" s="77" t="str">
        <f>IF(Ansøgning!J571="","",Ansøgning!J571)</f>
        <v/>
      </c>
      <c r="K589" s="77" t="str">
        <f>IF(Ansøgning!K571="","",Ansøgning!K571)</f>
        <v/>
      </c>
      <c r="L589" s="46" t="str">
        <f t="shared" si="61"/>
        <v/>
      </c>
      <c r="M589" s="78" t="str">
        <f>IF(Ansøgning!M571="","",Ansøgning!M571)</f>
        <v/>
      </c>
      <c r="N589" s="31" t="str">
        <f t="shared" si="62"/>
        <v/>
      </c>
      <c r="O589" s="78" t="str">
        <f>IF(Ansøgning!O571="","",Ansøgning!O571)</f>
        <v/>
      </c>
      <c r="P589" s="78" t="str">
        <f>IF(Ansøgning!P571="","",Ansøgning!P571)</f>
        <v/>
      </c>
      <c r="Q589" s="78" t="str">
        <f>IF(Ansøgning!Q571="","",Ansøgning!Q571)</f>
        <v/>
      </c>
      <c r="R589" s="78" t="str">
        <f>IF(Ansøgning!R571="","",Ansøgning!R571)</f>
        <v/>
      </c>
      <c r="S589" s="46" t="str">
        <f>IFERROR(MAX(IF(OR(O589="",P589=""),"",IF(AND(AND(MONTH(E589)&gt;=7,MONTH(E589)&lt;8),AND(MONTH(F589)&gt;=7,MONTH(F589)&lt;8)),(NETWORKDAYS(E589,F589,Lister!$D$7:$D$13)-O589)*N589/NETWORKDAYS(Lister!$D$19,Lister!$E$19,Lister!$D$7:$D$13),IF(AND(AND(MONTH(E589)&gt;=7,MONTH(E589)&lt;8),MONTH(F589)&gt;7),(NETWORKDAYS(E589,Lister!$E$19,Lister!$D$7:$D$13)-O589)*N589/NETWORKDAYS(Lister!$D$19,Lister!$E$19,Lister!$D$7:$D$13),IF(MONTH(E589)&gt;7,0)))),0),"")</f>
        <v/>
      </c>
      <c r="T589" s="46" t="str">
        <f>IFERROR(MAX(IF(OR(O589="",P589=""),"",IF(AND(AND(MONTH(E589)&gt;=8,MONTH(E589)&lt;9),AND(MONTH(F589)&gt;=8,MONTH(F589)&lt;9)),(NETWORKDAYS(E589,F589,Lister!$D$7:$D$13)-P589)*N589/NETWORKDAYS(Lister!$D$20,Lister!$E$20,Lister!$D$7:$D$13),IF(AND(MONTH(E589)=7,MONTH(F589)=8),(NETWORKDAYS(Lister!$D$20,F589,Lister!$D$7:$D$13)-P589)*N589/NETWORKDAYS(Lister!$D$20,Lister!$E$20,Lister!$D$7:$D$13),IF(AND(MONTH(E589)=7,MONTH(F589)=7),0)))),0),"")</f>
        <v/>
      </c>
      <c r="U589" s="78" t="str">
        <f>IF(Ansøgning!U571="","",Ansøgning!U571)</f>
        <v/>
      </c>
      <c r="V589" s="119" t="str">
        <f t="shared" si="63"/>
        <v/>
      </c>
      <c r="W589" s="120" t="str">
        <f t="shared" si="64"/>
        <v/>
      </c>
      <c r="X589" s="42" t="str">
        <f t="shared" si="65"/>
        <v/>
      </c>
    </row>
    <row r="590" spans="1:24" x14ac:dyDescent="0.25">
      <c r="A590" s="13" t="str">
        <f t="shared" si="66"/>
        <v/>
      </c>
      <c r="B590" s="75" t="str">
        <f>IF(Ansøgning!B572="","",Ansøgning!B572)</f>
        <v/>
      </c>
      <c r="C590" s="75" t="str">
        <f>IF(Ansøgning!C572="","",Ansøgning!C572)</f>
        <v/>
      </c>
      <c r="D590" s="75" t="str">
        <f>IF(Ansøgning!D572="","",Ansøgning!D572)</f>
        <v/>
      </c>
      <c r="E590" s="76" t="str">
        <f>IF(Ansøgning!E572="","",Ansøgning!E572)</f>
        <v/>
      </c>
      <c r="F590" s="76" t="str">
        <f>IF(Ansøgning!F572="","",Ansøgning!F572)</f>
        <v/>
      </c>
      <c r="G590" s="33" t="str">
        <f>IF(OR(E590="",F590=""),"",NETWORKDAYS(E590,F590,Lister!$D$7:$D$13))</f>
        <v/>
      </c>
      <c r="H590" s="76" t="str">
        <f>IF(Ansøgning!H572="","",Ansøgning!H572)</f>
        <v/>
      </c>
      <c r="I590" s="32" t="str">
        <f t="shared" si="60"/>
        <v/>
      </c>
      <c r="J590" s="77" t="str">
        <f>IF(Ansøgning!J572="","",Ansøgning!J572)</f>
        <v/>
      </c>
      <c r="K590" s="77" t="str">
        <f>IF(Ansøgning!K572="","",Ansøgning!K572)</f>
        <v/>
      </c>
      <c r="L590" s="46" t="str">
        <f t="shared" si="61"/>
        <v/>
      </c>
      <c r="M590" s="78" t="str">
        <f>IF(Ansøgning!M572="","",Ansøgning!M572)</f>
        <v/>
      </c>
      <c r="N590" s="31" t="str">
        <f t="shared" si="62"/>
        <v/>
      </c>
      <c r="O590" s="78" t="str">
        <f>IF(Ansøgning!O572="","",Ansøgning!O572)</f>
        <v/>
      </c>
      <c r="P590" s="78" t="str">
        <f>IF(Ansøgning!P572="","",Ansøgning!P572)</f>
        <v/>
      </c>
      <c r="Q590" s="78" t="str">
        <f>IF(Ansøgning!Q572="","",Ansøgning!Q572)</f>
        <v/>
      </c>
      <c r="R590" s="78" t="str">
        <f>IF(Ansøgning!R572="","",Ansøgning!R572)</f>
        <v/>
      </c>
      <c r="S590" s="46" t="str">
        <f>IFERROR(MAX(IF(OR(O590="",P590=""),"",IF(AND(AND(MONTH(E590)&gt;=7,MONTH(E590)&lt;8),AND(MONTH(F590)&gt;=7,MONTH(F590)&lt;8)),(NETWORKDAYS(E590,F590,Lister!$D$7:$D$13)-O590)*N590/NETWORKDAYS(Lister!$D$19,Lister!$E$19,Lister!$D$7:$D$13),IF(AND(AND(MONTH(E590)&gt;=7,MONTH(E590)&lt;8),MONTH(F590)&gt;7),(NETWORKDAYS(E590,Lister!$E$19,Lister!$D$7:$D$13)-O590)*N590/NETWORKDAYS(Lister!$D$19,Lister!$E$19,Lister!$D$7:$D$13),IF(MONTH(E590)&gt;7,0)))),0),"")</f>
        <v/>
      </c>
      <c r="T590" s="46" t="str">
        <f>IFERROR(MAX(IF(OR(O590="",P590=""),"",IF(AND(AND(MONTH(E590)&gt;=8,MONTH(E590)&lt;9),AND(MONTH(F590)&gt;=8,MONTH(F590)&lt;9)),(NETWORKDAYS(E590,F590,Lister!$D$7:$D$13)-P590)*N590/NETWORKDAYS(Lister!$D$20,Lister!$E$20,Lister!$D$7:$D$13),IF(AND(MONTH(E590)=7,MONTH(F590)=8),(NETWORKDAYS(Lister!$D$20,F590,Lister!$D$7:$D$13)-P590)*N590/NETWORKDAYS(Lister!$D$20,Lister!$E$20,Lister!$D$7:$D$13),IF(AND(MONTH(E590)=7,MONTH(F590)=7),0)))),0),"")</f>
        <v/>
      </c>
      <c r="U590" s="78" t="str">
        <f>IF(Ansøgning!U572="","",Ansøgning!U572)</f>
        <v/>
      </c>
      <c r="V590" s="119" t="str">
        <f t="shared" si="63"/>
        <v/>
      </c>
      <c r="W590" s="120" t="str">
        <f t="shared" si="64"/>
        <v/>
      </c>
      <c r="X590" s="42" t="str">
        <f t="shared" si="65"/>
        <v/>
      </c>
    </row>
    <row r="591" spans="1:24" x14ac:dyDescent="0.25">
      <c r="A591" s="13" t="str">
        <f t="shared" si="66"/>
        <v/>
      </c>
      <c r="B591" s="75" t="str">
        <f>IF(Ansøgning!B573="","",Ansøgning!B573)</f>
        <v/>
      </c>
      <c r="C591" s="75" t="str">
        <f>IF(Ansøgning!C573="","",Ansøgning!C573)</f>
        <v/>
      </c>
      <c r="D591" s="75" t="str">
        <f>IF(Ansøgning!D573="","",Ansøgning!D573)</f>
        <v/>
      </c>
      <c r="E591" s="76" t="str">
        <f>IF(Ansøgning!E573="","",Ansøgning!E573)</f>
        <v/>
      </c>
      <c r="F591" s="76" t="str">
        <f>IF(Ansøgning!F573="","",Ansøgning!F573)</f>
        <v/>
      </c>
      <c r="G591" s="33" t="str">
        <f>IF(OR(E591="",F591=""),"",NETWORKDAYS(E591,F591,Lister!$D$7:$D$13))</f>
        <v/>
      </c>
      <c r="H591" s="76" t="str">
        <f>IF(Ansøgning!H573="","",Ansøgning!H573)</f>
        <v/>
      </c>
      <c r="I591" s="32" t="str">
        <f t="shared" si="60"/>
        <v/>
      </c>
      <c r="J591" s="77" t="str">
        <f>IF(Ansøgning!J573="","",Ansøgning!J573)</f>
        <v/>
      </c>
      <c r="K591" s="77" t="str">
        <f>IF(Ansøgning!K573="","",Ansøgning!K573)</f>
        <v/>
      </c>
      <c r="L591" s="46" t="str">
        <f t="shared" si="61"/>
        <v/>
      </c>
      <c r="M591" s="78" t="str">
        <f>IF(Ansøgning!M573="","",Ansøgning!M573)</f>
        <v/>
      </c>
      <c r="N591" s="31" t="str">
        <f t="shared" si="62"/>
        <v/>
      </c>
      <c r="O591" s="78" t="str">
        <f>IF(Ansøgning!O573="","",Ansøgning!O573)</f>
        <v/>
      </c>
      <c r="P591" s="78" t="str">
        <f>IF(Ansøgning!P573="","",Ansøgning!P573)</f>
        <v/>
      </c>
      <c r="Q591" s="78" t="str">
        <f>IF(Ansøgning!Q573="","",Ansøgning!Q573)</f>
        <v/>
      </c>
      <c r="R591" s="78" t="str">
        <f>IF(Ansøgning!R573="","",Ansøgning!R573)</f>
        <v/>
      </c>
      <c r="S591" s="46" t="str">
        <f>IFERROR(MAX(IF(OR(O591="",P591=""),"",IF(AND(AND(MONTH(E591)&gt;=7,MONTH(E591)&lt;8),AND(MONTH(F591)&gt;=7,MONTH(F591)&lt;8)),(NETWORKDAYS(E591,F591,Lister!$D$7:$D$13)-O591)*N591/NETWORKDAYS(Lister!$D$19,Lister!$E$19,Lister!$D$7:$D$13),IF(AND(AND(MONTH(E591)&gt;=7,MONTH(E591)&lt;8),MONTH(F591)&gt;7),(NETWORKDAYS(E591,Lister!$E$19,Lister!$D$7:$D$13)-O591)*N591/NETWORKDAYS(Lister!$D$19,Lister!$E$19,Lister!$D$7:$D$13),IF(MONTH(E591)&gt;7,0)))),0),"")</f>
        <v/>
      </c>
      <c r="T591" s="46" t="str">
        <f>IFERROR(MAX(IF(OR(O591="",P591=""),"",IF(AND(AND(MONTH(E591)&gt;=8,MONTH(E591)&lt;9),AND(MONTH(F591)&gt;=8,MONTH(F591)&lt;9)),(NETWORKDAYS(E591,F591,Lister!$D$7:$D$13)-P591)*N591/NETWORKDAYS(Lister!$D$20,Lister!$E$20,Lister!$D$7:$D$13),IF(AND(MONTH(E591)=7,MONTH(F591)=8),(NETWORKDAYS(Lister!$D$20,F591,Lister!$D$7:$D$13)-P591)*N591/NETWORKDAYS(Lister!$D$20,Lister!$E$20,Lister!$D$7:$D$13),IF(AND(MONTH(E591)=7,MONTH(F591)=7),0)))),0),"")</f>
        <v/>
      </c>
      <c r="U591" s="78" t="str">
        <f>IF(Ansøgning!U573="","",Ansøgning!U573)</f>
        <v/>
      </c>
      <c r="V591" s="119" t="str">
        <f t="shared" si="63"/>
        <v/>
      </c>
      <c r="W591" s="120" t="str">
        <f t="shared" si="64"/>
        <v/>
      </c>
      <c r="X591" s="42" t="str">
        <f t="shared" si="65"/>
        <v/>
      </c>
    </row>
    <row r="592" spans="1:24" x14ac:dyDescent="0.25">
      <c r="A592" s="13" t="str">
        <f t="shared" si="66"/>
        <v/>
      </c>
      <c r="B592" s="75" t="str">
        <f>IF(Ansøgning!B574="","",Ansøgning!B574)</f>
        <v/>
      </c>
      <c r="C592" s="75" t="str">
        <f>IF(Ansøgning!C574="","",Ansøgning!C574)</f>
        <v/>
      </c>
      <c r="D592" s="75" t="str">
        <f>IF(Ansøgning!D574="","",Ansøgning!D574)</f>
        <v/>
      </c>
      <c r="E592" s="76" t="str">
        <f>IF(Ansøgning!E574="","",Ansøgning!E574)</f>
        <v/>
      </c>
      <c r="F592" s="76" t="str">
        <f>IF(Ansøgning!F574="","",Ansøgning!F574)</f>
        <v/>
      </c>
      <c r="G592" s="33" t="str">
        <f>IF(OR(E592="",F592=""),"",NETWORKDAYS(E592,F592,Lister!$D$7:$D$13))</f>
        <v/>
      </c>
      <c r="H592" s="76" t="str">
        <f>IF(Ansøgning!H574="","",Ansøgning!H574)</f>
        <v/>
      </c>
      <c r="I592" s="32" t="str">
        <f t="shared" si="60"/>
        <v/>
      </c>
      <c r="J592" s="77" t="str">
        <f>IF(Ansøgning!J574="","",Ansøgning!J574)</f>
        <v/>
      </c>
      <c r="K592" s="77" t="str">
        <f>IF(Ansøgning!K574="","",Ansøgning!K574)</f>
        <v/>
      </c>
      <c r="L592" s="46" t="str">
        <f t="shared" si="61"/>
        <v/>
      </c>
      <c r="M592" s="78" t="str">
        <f>IF(Ansøgning!M574="","",Ansøgning!M574)</f>
        <v/>
      </c>
      <c r="N592" s="31" t="str">
        <f t="shared" si="62"/>
        <v/>
      </c>
      <c r="O592" s="78" t="str">
        <f>IF(Ansøgning!O574="","",Ansøgning!O574)</f>
        <v/>
      </c>
      <c r="P592" s="78" t="str">
        <f>IF(Ansøgning!P574="","",Ansøgning!P574)</f>
        <v/>
      </c>
      <c r="Q592" s="78" t="str">
        <f>IF(Ansøgning!Q574="","",Ansøgning!Q574)</f>
        <v/>
      </c>
      <c r="R592" s="78" t="str">
        <f>IF(Ansøgning!R574="","",Ansøgning!R574)</f>
        <v/>
      </c>
      <c r="S592" s="46" t="str">
        <f>IFERROR(MAX(IF(OR(O592="",P592=""),"",IF(AND(AND(MONTH(E592)&gt;=7,MONTH(E592)&lt;8),AND(MONTH(F592)&gt;=7,MONTH(F592)&lt;8)),(NETWORKDAYS(E592,F592,Lister!$D$7:$D$13)-O592)*N592/NETWORKDAYS(Lister!$D$19,Lister!$E$19,Lister!$D$7:$D$13),IF(AND(AND(MONTH(E592)&gt;=7,MONTH(E592)&lt;8),MONTH(F592)&gt;7),(NETWORKDAYS(E592,Lister!$E$19,Lister!$D$7:$D$13)-O592)*N592/NETWORKDAYS(Lister!$D$19,Lister!$E$19,Lister!$D$7:$D$13),IF(MONTH(E592)&gt;7,0)))),0),"")</f>
        <v/>
      </c>
      <c r="T592" s="46" t="str">
        <f>IFERROR(MAX(IF(OR(O592="",P592=""),"",IF(AND(AND(MONTH(E592)&gt;=8,MONTH(E592)&lt;9),AND(MONTH(F592)&gt;=8,MONTH(F592)&lt;9)),(NETWORKDAYS(E592,F592,Lister!$D$7:$D$13)-P592)*N592/NETWORKDAYS(Lister!$D$20,Lister!$E$20,Lister!$D$7:$D$13),IF(AND(MONTH(E592)=7,MONTH(F592)=8),(NETWORKDAYS(Lister!$D$20,F592,Lister!$D$7:$D$13)-P592)*N592/NETWORKDAYS(Lister!$D$20,Lister!$E$20,Lister!$D$7:$D$13),IF(AND(MONTH(E592)=7,MONTH(F592)=7),0)))),0),"")</f>
        <v/>
      </c>
      <c r="U592" s="78" t="str">
        <f>IF(Ansøgning!U574="","",Ansøgning!U574)</f>
        <v/>
      </c>
      <c r="V592" s="119" t="str">
        <f t="shared" si="63"/>
        <v/>
      </c>
      <c r="W592" s="120" t="str">
        <f t="shared" si="64"/>
        <v/>
      </c>
      <c r="X592" s="42" t="str">
        <f t="shared" si="65"/>
        <v/>
      </c>
    </row>
    <row r="593" spans="1:24" x14ac:dyDescent="0.25">
      <c r="A593" s="13" t="str">
        <f t="shared" si="66"/>
        <v/>
      </c>
      <c r="B593" s="75" t="str">
        <f>IF(Ansøgning!B575="","",Ansøgning!B575)</f>
        <v/>
      </c>
      <c r="C593" s="75" t="str">
        <f>IF(Ansøgning!C575="","",Ansøgning!C575)</f>
        <v/>
      </c>
      <c r="D593" s="75" t="str">
        <f>IF(Ansøgning!D575="","",Ansøgning!D575)</f>
        <v/>
      </c>
      <c r="E593" s="76" t="str">
        <f>IF(Ansøgning!E575="","",Ansøgning!E575)</f>
        <v/>
      </c>
      <c r="F593" s="76" t="str">
        <f>IF(Ansøgning!F575="","",Ansøgning!F575)</f>
        <v/>
      </c>
      <c r="G593" s="33" t="str">
        <f>IF(OR(E593="",F593=""),"",NETWORKDAYS(E593,F593,Lister!$D$7:$D$13))</f>
        <v/>
      </c>
      <c r="H593" s="76" t="str">
        <f>IF(Ansøgning!H575="","",Ansøgning!H575)</f>
        <v/>
      </c>
      <c r="I593" s="32" t="str">
        <f t="shared" si="60"/>
        <v/>
      </c>
      <c r="J593" s="77" t="str">
        <f>IF(Ansøgning!J575="","",Ansøgning!J575)</f>
        <v/>
      </c>
      <c r="K593" s="77" t="str">
        <f>IF(Ansøgning!K575="","",Ansøgning!K575)</f>
        <v/>
      </c>
      <c r="L593" s="46" t="str">
        <f t="shared" si="61"/>
        <v/>
      </c>
      <c r="M593" s="78" t="str">
        <f>IF(Ansøgning!M575="","",Ansøgning!M575)</f>
        <v/>
      </c>
      <c r="N593" s="31" t="str">
        <f t="shared" si="62"/>
        <v/>
      </c>
      <c r="O593" s="78" t="str">
        <f>IF(Ansøgning!O575="","",Ansøgning!O575)</f>
        <v/>
      </c>
      <c r="P593" s="78" t="str">
        <f>IF(Ansøgning!P575="","",Ansøgning!P575)</f>
        <v/>
      </c>
      <c r="Q593" s="78" t="str">
        <f>IF(Ansøgning!Q575="","",Ansøgning!Q575)</f>
        <v/>
      </c>
      <c r="R593" s="78" t="str">
        <f>IF(Ansøgning!R575="","",Ansøgning!R575)</f>
        <v/>
      </c>
      <c r="S593" s="46" t="str">
        <f>IFERROR(MAX(IF(OR(O593="",P593=""),"",IF(AND(AND(MONTH(E593)&gt;=7,MONTH(E593)&lt;8),AND(MONTH(F593)&gt;=7,MONTH(F593)&lt;8)),(NETWORKDAYS(E593,F593,Lister!$D$7:$D$13)-O593)*N593/NETWORKDAYS(Lister!$D$19,Lister!$E$19,Lister!$D$7:$D$13),IF(AND(AND(MONTH(E593)&gt;=7,MONTH(E593)&lt;8),MONTH(F593)&gt;7),(NETWORKDAYS(E593,Lister!$E$19,Lister!$D$7:$D$13)-O593)*N593/NETWORKDAYS(Lister!$D$19,Lister!$E$19,Lister!$D$7:$D$13),IF(MONTH(E593)&gt;7,0)))),0),"")</f>
        <v/>
      </c>
      <c r="T593" s="46" t="str">
        <f>IFERROR(MAX(IF(OR(O593="",P593=""),"",IF(AND(AND(MONTH(E593)&gt;=8,MONTH(E593)&lt;9),AND(MONTH(F593)&gt;=8,MONTH(F593)&lt;9)),(NETWORKDAYS(E593,F593,Lister!$D$7:$D$13)-P593)*N593/NETWORKDAYS(Lister!$D$20,Lister!$E$20,Lister!$D$7:$D$13),IF(AND(MONTH(E593)=7,MONTH(F593)=8),(NETWORKDAYS(Lister!$D$20,F593,Lister!$D$7:$D$13)-P593)*N593/NETWORKDAYS(Lister!$D$20,Lister!$E$20,Lister!$D$7:$D$13),IF(AND(MONTH(E593)=7,MONTH(F593)=7),0)))),0),"")</f>
        <v/>
      </c>
      <c r="U593" s="78" t="str">
        <f>IF(Ansøgning!U575="","",Ansøgning!U575)</f>
        <v/>
      </c>
      <c r="V593" s="119" t="str">
        <f t="shared" si="63"/>
        <v/>
      </c>
      <c r="W593" s="120" t="str">
        <f t="shared" si="64"/>
        <v/>
      </c>
      <c r="X593" s="42" t="str">
        <f t="shared" si="65"/>
        <v/>
      </c>
    </row>
    <row r="594" spans="1:24" x14ac:dyDescent="0.25">
      <c r="A594" s="13" t="str">
        <f t="shared" si="66"/>
        <v/>
      </c>
      <c r="B594" s="75" t="str">
        <f>IF(Ansøgning!B576="","",Ansøgning!B576)</f>
        <v/>
      </c>
      <c r="C594" s="75" t="str">
        <f>IF(Ansøgning!C576="","",Ansøgning!C576)</f>
        <v/>
      </c>
      <c r="D594" s="75" t="str">
        <f>IF(Ansøgning!D576="","",Ansøgning!D576)</f>
        <v/>
      </c>
      <c r="E594" s="76" t="str">
        <f>IF(Ansøgning!E576="","",Ansøgning!E576)</f>
        <v/>
      </c>
      <c r="F594" s="76" t="str">
        <f>IF(Ansøgning!F576="","",Ansøgning!F576)</f>
        <v/>
      </c>
      <c r="G594" s="33" t="str">
        <f>IF(OR(E594="",F594=""),"",NETWORKDAYS(E594,F594,Lister!$D$7:$D$13))</f>
        <v/>
      </c>
      <c r="H594" s="76" t="str">
        <f>IF(Ansøgning!H576="","",Ansøgning!H576)</f>
        <v/>
      </c>
      <c r="I594" s="32" t="str">
        <f t="shared" si="60"/>
        <v/>
      </c>
      <c r="J594" s="77" t="str">
        <f>IF(Ansøgning!J576="","",Ansøgning!J576)</f>
        <v/>
      </c>
      <c r="K594" s="77" t="str">
        <f>IF(Ansøgning!K576="","",Ansøgning!K576)</f>
        <v/>
      </c>
      <c r="L594" s="46" t="str">
        <f t="shared" si="61"/>
        <v/>
      </c>
      <c r="M594" s="78" t="str">
        <f>IF(Ansøgning!M576="","",Ansøgning!M576)</f>
        <v/>
      </c>
      <c r="N594" s="31" t="str">
        <f t="shared" si="62"/>
        <v/>
      </c>
      <c r="O594" s="78" t="str">
        <f>IF(Ansøgning!O576="","",Ansøgning!O576)</f>
        <v/>
      </c>
      <c r="P594" s="78" t="str">
        <f>IF(Ansøgning!P576="","",Ansøgning!P576)</f>
        <v/>
      </c>
      <c r="Q594" s="78" t="str">
        <f>IF(Ansøgning!Q576="","",Ansøgning!Q576)</f>
        <v/>
      </c>
      <c r="R594" s="78" t="str">
        <f>IF(Ansøgning!R576="","",Ansøgning!R576)</f>
        <v/>
      </c>
      <c r="S594" s="46" t="str">
        <f>IFERROR(MAX(IF(OR(O594="",P594=""),"",IF(AND(AND(MONTH(E594)&gt;=7,MONTH(E594)&lt;8),AND(MONTH(F594)&gt;=7,MONTH(F594)&lt;8)),(NETWORKDAYS(E594,F594,Lister!$D$7:$D$13)-O594)*N594/NETWORKDAYS(Lister!$D$19,Lister!$E$19,Lister!$D$7:$D$13),IF(AND(AND(MONTH(E594)&gt;=7,MONTH(E594)&lt;8),MONTH(F594)&gt;7),(NETWORKDAYS(E594,Lister!$E$19,Lister!$D$7:$D$13)-O594)*N594/NETWORKDAYS(Lister!$D$19,Lister!$E$19,Lister!$D$7:$D$13),IF(MONTH(E594)&gt;7,0)))),0),"")</f>
        <v/>
      </c>
      <c r="T594" s="46" t="str">
        <f>IFERROR(MAX(IF(OR(O594="",P594=""),"",IF(AND(AND(MONTH(E594)&gt;=8,MONTH(E594)&lt;9),AND(MONTH(F594)&gt;=8,MONTH(F594)&lt;9)),(NETWORKDAYS(E594,F594,Lister!$D$7:$D$13)-P594)*N594/NETWORKDAYS(Lister!$D$20,Lister!$E$20,Lister!$D$7:$D$13),IF(AND(MONTH(E594)=7,MONTH(F594)=8),(NETWORKDAYS(Lister!$D$20,F594,Lister!$D$7:$D$13)-P594)*N594/NETWORKDAYS(Lister!$D$20,Lister!$E$20,Lister!$D$7:$D$13),IF(AND(MONTH(E594)=7,MONTH(F594)=7),0)))),0),"")</f>
        <v/>
      </c>
      <c r="U594" s="78" t="str">
        <f>IF(Ansøgning!U576="","",Ansøgning!U576)</f>
        <v/>
      </c>
      <c r="V594" s="119" t="str">
        <f t="shared" si="63"/>
        <v/>
      </c>
      <c r="W594" s="120" t="str">
        <f t="shared" si="64"/>
        <v/>
      </c>
      <c r="X594" s="42" t="str">
        <f t="shared" si="65"/>
        <v/>
      </c>
    </row>
    <row r="595" spans="1:24" x14ac:dyDescent="0.25">
      <c r="A595" s="13" t="str">
        <f t="shared" si="66"/>
        <v/>
      </c>
      <c r="B595" s="75" t="str">
        <f>IF(Ansøgning!B577="","",Ansøgning!B577)</f>
        <v/>
      </c>
      <c r="C595" s="75" t="str">
        <f>IF(Ansøgning!C577="","",Ansøgning!C577)</f>
        <v/>
      </c>
      <c r="D595" s="75" t="str">
        <f>IF(Ansøgning!D577="","",Ansøgning!D577)</f>
        <v/>
      </c>
      <c r="E595" s="76" t="str">
        <f>IF(Ansøgning!E577="","",Ansøgning!E577)</f>
        <v/>
      </c>
      <c r="F595" s="76" t="str">
        <f>IF(Ansøgning!F577="","",Ansøgning!F577)</f>
        <v/>
      </c>
      <c r="G595" s="33" t="str">
        <f>IF(OR(E595="",F595=""),"",NETWORKDAYS(E595,F595,Lister!$D$7:$D$13))</f>
        <v/>
      </c>
      <c r="H595" s="76" t="str">
        <f>IF(Ansøgning!H577="","",Ansøgning!H577)</f>
        <v/>
      </c>
      <c r="I595" s="32" t="str">
        <f t="shared" si="60"/>
        <v/>
      </c>
      <c r="J595" s="77" t="str">
        <f>IF(Ansøgning!J577="","",Ansøgning!J577)</f>
        <v/>
      </c>
      <c r="K595" s="77" t="str">
        <f>IF(Ansøgning!K577="","",Ansøgning!K577)</f>
        <v/>
      </c>
      <c r="L595" s="46" t="str">
        <f t="shared" si="61"/>
        <v/>
      </c>
      <c r="M595" s="78" t="str">
        <f>IF(Ansøgning!M577="","",Ansøgning!M577)</f>
        <v/>
      </c>
      <c r="N595" s="31" t="str">
        <f t="shared" si="62"/>
        <v/>
      </c>
      <c r="O595" s="78" t="str">
        <f>IF(Ansøgning!O577="","",Ansøgning!O577)</f>
        <v/>
      </c>
      <c r="P595" s="78" t="str">
        <f>IF(Ansøgning!P577="","",Ansøgning!P577)</f>
        <v/>
      </c>
      <c r="Q595" s="78" t="str">
        <f>IF(Ansøgning!Q577="","",Ansøgning!Q577)</f>
        <v/>
      </c>
      <c r="R595" s="78" t="str">
        <f>IF(Ansøgning!R577="","",Ansøgning!R577)</f>
        <v/>
      </c>
      <c r="S595" s="46" t="str">
        <f>IFERROR(MAX(IF(OR(O595="",P595=""),"",IF(AND(AND(MONTH(E595)&gt;=7,MONTH(E595)&lt;8),AND(MONTH(F595)&gt;=7,MONTH(F595)&lt;8)),(NETWORKDAYS(E595,F595,Lister!$D$7:$D$13)-O595)*N595/NETWORKDAYS(Lister!$D$19,Lister!$E$19,Lister!$D$7:$D$13),IF(AND(AND(MONTH(E595)&gt;=7,MONTH(E595)&lt;8),MONTH(F595)&gt;7),(NETWORKDAYS(E595,Lister!$E$19,Lister!$D$7:$D$13)-O595)*N595/NETWORKDAYS(Lister!$D$19,Lister!$E$19,Lister!$D$7:$D$13),IF(MONTH(E595)&gt;7,0)))),0),"")</f>
        <v/>
      </c>
      <c r="T595" s="46" t="str">
        <f>IFERROR(MAX(IF(OR(O595="",P595=""),"",IF(AND(AND(MONTH(E595)&gt;=8,MONTH(E595)&lt;9),AND(MONTH(F595)&gt;=8,MONTH(F595)&lt;9)),(NETWORKDAYS(E595,F595,Lister!$D$7:$D$13)-P595)*N595/NETWORKDAYS(Lister!$D$20,Lister!$E$20,Lister!$D$7:$D$13),IF(AND(MONTH(E595)=7,MONTH(F595)=8),(NETWORKDAYS(Lister!$D$20,F595,Lister!$D$7:$D$13)-P595)*N595/NETWORKDAYS(Lister!$D$20,Lister!$E$20,Lister!$D$7:$D$13),IF(AND(MONTH(E595)=7,MONTH(F595)=7),0)))),0),"")</f>
        <v/>
      </c>
      <c r="U595" s="78" t="str">
        <f>IF(Ansøgning!U577="","",Ansøgning!U577)</f>
        <v/>
      </c>
      <c r="V595" s="119" t="str">
        <f t="shared" si="63"/>
        <v/>
      </c>
      <c r="W595" s="120" t="str">
        <f t="shared" si="64"/>
        <v/>
      </c>
      <c r="X595" s="42" t="str">
        <f t="shared" si="65"/>
        <v/>
      </c>
    </row>
    <row r="596" spans="1:24" x14ac:dyDescent="0.25">
      <c r="A596" s="13" t="str">
        <f t="shared" si="66"/>
        <v/>
      </c>
      <c r="B596" s="75" t="str">
        <f>IF(Ansøgning!B578="","",Ansøgning!B578)</f>
        <v/>
      </c>
      <c r="C596" s="75" t="str">
        <f>IF(Ansøgning!C578="","",Ansøgning!C578)</f>
        <v/>
      </c>
      <c r="D596" s="75" t="str">
        <f>IF(Ansøgning!D578="","",Ansøgning!D578)</f>
        <v/>
      </c>
      <c r="E596" s="76" t="str">
        <f>IF(Ansøgning!E578="","",Ansøgning!E578)</f>
        <v/>
      </c>
      <c r="F596" s="76" t="str">
        <f>IF(Ansøgning!F578="","",Ansøgning!F578)</f>
        <v/>
      </c>
      <c r="G596" s="33" t="str">
        <f>IF(OR(E596="",F596=""),"",NETWORKDAYS(E596,F596,Lister!$D$7:$D$13))</f>
        <v/>
      </c>
      <c r="H596" s="76" t="str">
        <f>IF(Ansøgning!H578="","",Ansøgning!H578)</f>
        <v/>
      </c>
      <c r="I596" s="32" t="str">
        <f t="shared" si="60"/>
        <v/>
      </c>
      <c r="J596" s="77" t="str">
        <f>IF(Ansøgning!J578="","",Ansøgning!J578)</f>
        <v/>
      </c>
      <c r="K596" s="77" t="str">
        <f>IF(Ansøgning!K578="","",Ansøgning!K578)</f>
        <v/>
      </c>
      <c r="L596" s="46" t="str">
        <f t="shared" si="61"/>
        <v/>
      </c>
      <c r="M596" s="78" t="str">
        <f>IF(Ansøgning!M578="","",Ansøgning!M578)</f>
        <v/>
      </c>
      <c r="N596" s="31" t="str">
        <f t="shared" si="62"/>
        <v/>
      </c>
      <c r="O596" s="78" t="str">
        <f>IF(Ansøgning!O578="","",Ansøgning!O578)</f>
        <v/>
      </c>
      <c r="P596" s="78" t="str">
        <f>IF(Ansøgning!P578="","",Ansøgning!P578)</f>
        <v/>
      </c>
      <c r="Q596" s="78" t="str">
        <f>IF(Ansøgning!Q578="","",Ansøgning!Q578)</f>
        <v/>
      </c>
      <c r="R596" s="78" t="str">
        <f>IF(Ansøgning!R578="","",Ansøgning!R578)</f>
        <v/>
      </c>
      <c r="S596" s="46" t="str">
        <f>IFERROR(MAX(IF(OR(O596="",P596=""),"",IF(AND(AND(MONTH(E596)&gt;=7,MONTH(E596)&lt;8),AND(MONTH(F596)&gt;=7,MONTH(F596)&lt;8)),(NETWORKDAYS(E596,F596,Lister!$D$7:$D$13)-O596)*N596/NETWORKDAYS(Lister!$D$19,Lister!$E$19,Lister!$D$7:$D$13),IF(AND(AND(MONTH(E596)&gt;=7,MONTH(E596)&lt;8),MONTH(F596)&gt;7),(NETWORKDAYS(E596,Lister!$E$19,Lister!$D$7:$D$13)-O596)*N596/NETWORKDAYS(Lister!$D$19,Lister!$E$19,Lister!$D$7:$D$13),IF(MONTH(E596)&gt;7,0)))),0),"")</f>
        <v/>
      </c>
      <c r="T596" s="46" t="str">
        <f>IFERROR(MAX(IF(OR(O596="",P596=""),"",IF(AND(AND(MONTH(E596)&gt;=8,MONTH(E596)&lt;9),AND(MONTH(F596)&gt;=8,MONTH(F596)&lt;9)),(NETWORKDAYS(E596,F596,Lister!$D$7:$D$13)-P596)*N596/NETWORKDAYS(Lister!$D$20,Lister!$E$20,Lister!$D$7:$D$13),IF(AND(MONTH(E596)=7,MONTH(F596)=8),(NETWORKDAYS(Lister!$D$20,F596,Lister!$D$7:$D$13)-P596)*N596/NETWORKDAYS(Lister!$D$20,Lister!$E$20,Lister!$D$7:$D$13),IF(AND(MONTH(E596)=7,MONTH(F596)=7),0)))),0),"")</f>
        <v/>
      </c>
      <c r="U596" s="78" t="str">
        <f>IF(Ansøgning!U578="","",Ansøgning!U578)</f>
        <v/>
      </c>
      <c r="V596" s="119" t="str">
        <f t="shared" si="63"/>
        <v/>
      </c>
      <c r="W596" s="120" t="str">
        <f t="shared" si="64"/>
        <v/>
      </c>
      <c r="X596" s="42" t="str">
        <f t="shared" si="65"/>
        <v/>
      </c>
    </row>
    <row r="597" spans="1:24" x14ac:dyDescent="0.25">
      <c r="A597" s="13" t="str">
        <f t="shared" si="66"/>
        <v/>
      </c>
      <c r="B597" s="75" t="str">
        <f>IF(Ansøgning!B579="","",Ansøgning!B579)</f>
        <v/>
      </c>
      <c r="C597" s="75" t="str">
        <f>IF(Ansøgning!C579="","",Ansøgning!C579)</f>
        <v/>
      </c>
      <c r="D597" s="75" t="str">
        <f>IF(Ansøgning!D579="","",Ansøgning!D579)</f>
        <v/>
      </c>
      <c r="E597" s="76" t="str">
        <f>IF(Ansøgning!E579="","",Ansøgning!E579)</f>
        <v/>
      </c>
      <c r="F597" s="76" t="str">
        <f>IF(Ansøgning!F579="","",Ansøgning!F579)</f>
        <v/>
      </c>
      <c r="G597" s="33" t="str">
        <f>IF(OR(E597="",F597=""),"",NETWORKDAYS(E597,F597,Lister!$D$7:$D$13))</f>
        <v/>
      </c>
      <c r="H597" s="76" t="str">
        <f>IF(Ansøgning!H579="","",Ansøgning!H579)</f>
        <v/>
      </c>
      <c r="I597" s="32" t="str">
        <f t="shared" si="60"/>
        <v/>
      </c>
      <c r="J597" s="77" t="str">
        <f>IF(Ansøgning!J579="","",Ansøgning!J579)</f>
        <v/>
      </c>
      <c r="K597" s="77" t="str">
        <f>IF(Ansøgning!K579="","",Ansøgning!K579)</f>
        <v/>
      </c>
      <c r="L597" s="46" t="str">
        <f t="shared" si="61"/>
        <v/>
      </c>
      <c r="M597" s="78" t="str">
        <f>IF(Ansøgning!M579="","",Ansøgning!M579)</f>
        <v/>
      </c>
      <c r="N597" s="31" t="str">
        <f t="shared" si="62"/>
        <v/>
      </c>
      <c r="O597" s="78" t="str">
        <f>IF(Ansøgning!O579="","",Ansøgning!O579)</f>
        <v/>
      </c>
      <c r="P597" s="78" t="str">
        <f>IF(Ansøgning!P579="","",Ansøgning!P579)</f>
        <v/>
      </c>
      <c r="Q597" s="78" t="str">
        <f>IF(Ansøgning!Q579="","",Ansøgning!Q579)</f>
        <v/>
      </c>
      <c r="R597" s="78" t="str">
        <f>IF(Ansøgning!R579="","",Ansøgning!R579)</f>
        <v/>
      </c>
      <c r="S597" s="46" t="str">
        <f>IFERROR(MAX(IF(OR(O597="",P597=""),"",IF(AND(AND(MONTH(E597)&gt;=7,MONTH(E597)&lt;8),AND(MONTH(F597)&gt;=7,MONTH(F597)&lt;8)),(NETWORKDAYS(E597,F597,Lister!$D$7:$D$13)-O597)*N597/NETWORKDAYS(Lister!$D$19,Lister!$E$19,Lister!$D$7:$D$13),IF(AND(AND(MONTH(E597)&gt;=7,MONTH(E597)&lt;8),MONTH(F597)&gt;7),(NETWORKDAYS(E597,Lister!$E$19,Lister!$D$7:$D$13)-O597)*N597/NETWORKDAYS(Lister!$D$19,Lister!$E$19,Lister!$D$7:$D$13),IF(MONTH(E597)&gt;7,0)))),0),"")</f>
        <v/>
      </c>
      <c r="T597" s="46" t="str">
        <f>IFERROR(MAX(IF(OR(O597="",P597=""),"",IF(AND(AND(MONTH(E597)&gt;=8,MONTH(E597)&lt;9),AND(MONTH(F597)&gt;=8,MONTH(F597)&lt;9)),(NETWORKDAYS(E597,F597,Lister!$D$7:$D$13)-P597)*N597/NETWORKDAYS(Lister!$D$20,Lister!$E$20,Lister!$D$7:$D$13),IF(AND(MONTH(E597)=7,MONTH(F597)=8),(NETWORKDAYS(Lister!$D$20,F597,Lister!$D$7:$D$13)-P597)*N597/NETWORKDAYS(Lister!$D$20,Lister!$E$20,Lister!$D$7:$D$13),IF(AND(MONTH(E597)=7,MONTH(F597)=7),0)))),0),"")</f>
        <v/>
      </c>
      <c r="U597" s="78" t="str">
        <f>IF(Ansøgning!U579="","",Ansøgning!U579)</f>
        <v/>
      </c>
      <c r="V597" s="119" t="str">
        <f t="shared" si="63"/>
        <v/>
      </c>
      <c r="W597" s="120" t="str">
        <f t="shared" si="64"/>
        <v/>
      </c>
      <c r="X597" s="42" t="str">
        <f t="shared" si="65"/>
        <v/>
      </c>
    </row>
    <row r="598" spans="1:24" x14ac:dyDescent="0.25">
      <c r="A598" s="13" t="str">
        <f t="shared" si="66"/>
        <v/>
      </c>
      <c r="B598" s="75" t="str">
        <f>IF(Ansøgning!B580="","",Ansøgning!B580)</f>
        <v/>
      </c>
      <c r="C598" s="75" t="str">
        <f>IF(Ansøgning!C580="","",Ansøgning!C580)</f>
        <v/>
      </c>
      <c r="D598" s="75" t="str">
        <f>IF(Ansøgning!D580="","",Ansøgning!D580)</f>
        <v/>
      </c>
      <c r="E598" s="76" t="str">
        <f>IF(Ansøgning!E580="","",Ansøgning!E580)</f>
        <v/>
      </c>
      <c r="F598" s="76" t="str">
        <f>IF(Ansøgning!F580="","",Ansøgning!F580)</f>
        <v/>
      </c>
      <c r="G598" s="33" t="str">
        <f>IF(OR(E598="",F598=""),"",NETWORKDAYS(E598,F598,Lister!$D$7:$D$13))</f>
        <v/>
      </c>
      <c r="H598" s="76" t="str">
        <f>IF(Ansøgning!H580="","",Ansøgning!H580)</f>
        <v/>
      </c>
      <c r="I598" s="32" t="str">
        <f t="shared" si="60"/>
        <v/>
      </c>
      <c r="J598" s="77" t="str">
        <f>IF(Ansøgning!J580="","",Ansøgning!J580)</f>
        <v/>
      </c>
      <c r="K598" s="77" t="str">
        <f>IF(Ansøgning!K580="","",Ansøgning!K580)</f>
        <v/>
      </c>
      <c r="L598" s="46" t="str">
        <f t="shared" si="61"/>
        <v/>
      </c>
      <c r="M598" s="78" t="str">
        <f>IF(Ansøgning!M580="","",Ansøgning!M580)</f>
        <v/>
      </c>
      <c r="N598" s="31" t="str">
        <f t="shared" si="62"/>
        <v/>
      </c>
      <c r="O598" s="78" t="str">
        <f>IF(Ansøgning!O580="","",Ansøgning!O580)</f>
        <v/>
      </c>
      <c r="P598" s="78" t="str">
        <f>IF(Ansøgning!P580="","",Ansøgning!P580)</f>
        <v/>
      </c>
      <c r="Q598" s="78" t="str">
        <f>IF(Ansøgning!Q580="","",Ansøgning!Q580)</f>
        <v/>
      </c>
      <c r="R598" s="78" t="str">
        <f>IF(Ansøgning!R580="","",Ansøgning!R580)</f>
        <v/>
      </c>
      <c r="S598" s="46" t="str">
        <f>IFERROR(MAX(IF(OR(O598="",P598=""),"",IF(AND(AND(MONTH(E598)&gt;=7,MONTH(E598)&lt;8),AND(MONTH(F598)&gt;=7,MONTH(F598)&lt;8)),(NETWORKDAYS(E598,F598,Lister!$D$7:$D$13)-O598)*N598/NETWORKDAYS(Lister!$D$19,Lister!$E$19,Lister!$D$7:$D$13),IF(AND(AND(MONTH(E598)&gt;=7,MONTH(E598)&lt;8),MONTH(F598)&gt;7),(NETWORKDAYS(E598,Lister!$E$19,Lister!$D$7:$D$13)-O598)*N598/NETWORKDAYS(Lister!$D$19,Lister!$E$19,Lister!$D$7:$D$13),IF(MONTH(E598)&gt;7,0)))),0),"")</f>
        <v/>
      </c>
      <c r="T598" s="46" t="str">
        <f>IFERROR(MAX(IF(OR(O598="",P598=""),"",IF(AND(AND(MONTH(E598)&gt;=8,MONTH(E598)&lt;9),AND(MONTH(F598)&gt;=8,MONTH(F598)&lt;9)),(NETWORKDAYS(E598,F598,Lister!$D$7:$D$13)-P598)*N598/NETWORKDAYS(Lister!$D$20,Lister!$E$20,Lister!$D$7:$D$13),IF(AND(MONTH(E598)=7,MONTH(F598)=8),(NETWORKDAYS(Lister!$D$20,F598,Lister!$D$7:$D$13)-P598)*N598/NETWORKDAYS(Lister!$D$20,Lister!$E$20,Lister!$D$7:$D$13),IF(AND(MONTH(E598)=7,MONTH(F598)=7),0)))),0),"")</f>
        <v/>
      </c>
      <c r="U598" s="78" t="str">
        <f>IF(Ansøgning!U580="","",Ansøgning!U580)</f>
        <v/>
      </c>
      <c r="V598" s="119" t="str">
        <f t="shared" si="63"/>
        <v/>
      </c>
      <c r="W598" s="120" t="str">
        <f t="shared" si="64"/>
        <v/>
      </c>
      <c r="X598" s="42" t="str">
        <f t="shared" si="65"/>
        <v/>
      </c>
    </row>
    <row r="599" spans="1:24" x14ac:dyDescent="0.25">
      <c r="A599" s="13" t="str">
        <f t="shared" si="66"/>
        <v/>
      </c>
      <c r="B599" s="75" t="str">
        <f>IF(Ansøgning!B581="","",Ansøgning!B581)</f>
        <v/>
      </c>
      <c r="C599" s="75" t="str">
        <f>IF(Ansøgning!C581="","",Ansøgning!C581)</f>
        <v/>
      </c>
      <c r="D599" s="75" t="str">
        <f>IF(Ansøgning!D581="","",Ansøgning!D581)</f>
        <v/>
      </c>
      <c r="E599" s="76" t="str">
        <f>IF(Ansøgning!E581="","",Ansøgning!E581)</f>
        <v/>
      </c>
      <c r="F599" s="76" t="str">
        <f>IF(Ansøgning!F581="","",Ansøgning!F581)</f>
        <v/>
      </c>
      <c r="G599" s="33" t="str">
        <f>IF(OR(E599="",F599=""),"",NETWORKDAYS(E599,F599,Lister!$D$7:$D$13))</f>
        <v/>
      </c>
      <c r="H599" s="76" t="str">
        <f>IF(Ansøgning!H581="","",Ansøgning!H581)</f>
        <v/>
      </c>
      <c r="I599" s="32" t="str">
        <f t="shared" si="60"/>
        <v/>
      </c>
      <c r="J599" s="77" t="str">
        <f>IF(Ansøgning!J581="","",Ansøgning!J581)</f>
        <v/>
      </c>
      <c r="K599" s="77" t="str">
        <f>IF(Ansøgning!K581="","",Ansøgning!K581)</f>
        <v/>
      </c>
      <c r="L599" s="46" t="str">
        <f t="shared" si="61"/>
        <v/>
      </c>
      <c r="M599" s="78" t="str">
        <f>IF(Ansøgning!M581="","",Ansøgning!M581)</f>
        <v/>
      </c>
      <c r="N599" s="31" t="str">
        <f t="shared" si="62"/>
        <v/>
      </c>
      <c r="O599" s="78" t="str">
        <f>IF(Ansøgning!O581="","",Ansøgning!O581)</f>
        <v/>
      </c>
      <c r="P599" s="78" t="str">
        <f>IF(Ansøgning!P581="","",Ansøgning!P581)</f>
        <v/>
      </c>
      <c r="Q599" s="78" t="str">
        <f>IF(Ansøgning!Q581="","",Ansøgning!Q581)</f>
        <v/>
      </c>
      <c r="R599" s="78" t="str">
        <f>IF(Ansøgning!R581="","",Ansøgning!R581)</f>
        <v/>
      </c>
      <c r="S599" s="46" t="str">
        <f>IFERROR(MAX(IF(OR(O599="",P599=""),"",IF(AND(AND(MONTH(E599)&gt;=7,MONTH(E599)&lt;8),AND(MONTH(F599)&gt;=7,MONTH(F599)&lt;8)),(NETWORKDAYS(E599,F599,Lister!$D$7:$D$13)-O599)*N599/NETWORKDAYS(Lister!$D$19,Lister!$E$19,Lister!$D$7:$D$13),IF(AND(AND(MONTH(E599)&gt;=7,MONTH(E599)&lt;8),MONTH(F599)&gt;7),(NETWORKDAYS(E599,Lister!$E$19,Lister!$D$7:$D$13)-O599)*N599/NETWORKDAYS(Lister!$D$19,Lister!$E$19,Lister!$D$7:$D$13),IF(MONTH(E599)&gt;7,0)))),0),"")</f>
        <v/>
      </c>
      <c r="T599" s="46" t="str">
        <f>IFERROR(MAX(IF(OR(O599="",P599=""),"",IF(AND(AND(MONTH(E599)&gt;=8,MONTH(E599)&lt;9),AND(MONTH(F599)&gt;=8,MONTH(F599)&lt;9)),(NETWORKDAYS(E599,F599,Lister!$D$7:$D$13)-P599)*N599/NETWORKDAYS(Lister!$D$20,Lister!$E$20,Lister!$D$7:$D$13),IF(AND(MONTH(E599)=7,MONTH(F599)=8),(NETWORKDAYS(Lister!$D$20,F599,Lister!$D$7:$D$13)-P599)*N599/NETWORKDAYS(Lister!$D$20,Lister!$E$20,Lister!$D$7:$D$13),IF(AND(MONTH(E599)=7,MONTH(F599)=7),0)))),0),"")</f>
        <v/>
      </c>
      <c r="U599" s="78" t="str">
        <f>IF(Ansøgning!U581="","",Ansøgning!U581)</f>
        <v/>
      </c>
      <c r="V599" s="119" t="str">
        <f t="shared" si="63"/>
        <v/>
      </c>
      <c r="W599" s="120" t="str">
        <f t="shared" si="64"/>
        <v/>
      </c>
      <c r="X599" s="42" t="str">
        <f t="shared" si="65"/>
        <v/>
      </c>
    </row>
    <row r="600" spans="1:24" x14ac:dyDescent="0.25">
      <c r="A600" s="13" t="str">
        <f t="shared" si="66"/>
        <v/>
      </c>
      <c r="B600" s="75" t="str">
        <f>IF(Ansøgning!B582="","",Ansøgning!B582)</f>
        <v/>
      </c>
      <c r="C600" s="75" t="str">
        <f>IF(Ansøgning!C582="","",Ansøgning!C582)</f>
        <v/>
      </c>
      <c r="D600" s="75" t="str">
        <f>IF(Ansøgning!D582="","",Ansøgning!D582)</f>
        <v/>
      </c>
      <c r="E600" s="76" t="str">
        <f>IF(Ansøgning!E582="","",Ansøgning!E582)</f>
        <v/>
      </c>
      <c r="F600" s="76" t="str">
        <f>IF(Ansøgning!F582="","",Ansøgning!F582)</f>
        <v/>
      </c>
      <c r="G600" s="33" t="str">
        <f>IF(OR(E600="",F600=""),"",NETWORKDAYS(E600,F600,Lister!$D$7:$D$13))</f>
        <v/>
      </c>
      <c r="H600" s="76" t="str">
        <f>IF(Ansøgning!H582="","",Ansøgning!H582)</f>
        <v/>
      </c>
      <c r="I600" s="32" t="str">
        <f t="shared" si="60"/>
        <v/>
      </c>
      <c r="J600" s="77" t="str">
        <f>IF(Ansøgning!J582="","",Ansøgning!J582)</f>
        <v/>
      </c>
      <c r="K600" s="77" t="str">
        <f>IF(Ansøgning!K582="","",Ansøgning!K582)</f>
        <v/>
      </c>
      <c r="L600" s="46" t="str">
        <f t="shared" si="61"/>
        <v/>
      </c>
      <c r="M600" s="78" t="str">
        <f>IF(Ansøgning!M582="","",Ansøgning!M582)</f>
        <v/>
      </c>
      <c r="N600" s="31" t="str">
        <f t="shared" si="62"/>
        <v/>
      </c>
      <c r="O600" s="78" t="str">
        <f>IF(Ansøgning!O582="","",Ansøgning!O582)</f>
        <v/>
      </c>
      <c r="P600" s="78" t="str">
        <f>IF(Ansøgning!P582="","",Ansøgning!P582)</f>
        <v/>
      </c>
      <c r="Q600" s="78" t="str">
        <f>IF(Ansøgning!Q582="","",Ansøgning!Q582)</f>
        <v/>
      </c>
      <c r="R600" s="78" t="str">
        <f>IF(Ansøgning!R582="","",Ansøgning!R582)</f>
        <v/>
      </c>
      <c r="S600" s="46" t="str">
        <f>IFERROR(MAX(IF(OR(O600="",P600=""),"",IF(AND(AND(MONTH(E600)&gt;=7,MONTH(E600)&lt;8),AND(MONTH(F600)&gt;=7,MONTH(F600)&lt;8)),(NETWORKDAYS(E600,F600,Lister!$D$7:$D$13)-O600)*N600/NETWORKDAYS(Lister!$D$19,Lister!$E$19,Lister!$D$7:$D$13),IF(AND(AND(MONTH(E600)&gt;=7,MONTH(E600)&lt;8),MONTH(F600)&gt;7),(NETWORKDAYS(E600,Lister!$E$19,Lister!$D$7:$D$13)-O600)*N600/NETWORKDAYS(Lister!$D$19,Lister!$E$19,Lister!$D$7:$D$13),IF(MONTH(E600)&gt;7,0)))),0),"")</f>
        <v/>
      </c>
      <c r="T600" s="46" t="str">
        <f>IFERROR(MAX(IF(OR(O600="",P600=""),"",IF(AND(AND(MONTH(E600)&gt;=8,MONTH(E600)&lt;9),AND(MONTH(F600)&gt;=8,MONTH(F600)&lt;9)),(NETWORKDAYS(E600,F600,Lister!$D$7:$D$13)-P600)*N600/NETWORKDAYS(Lister!$D$20,Lister!$E$20,Lister!$D$7:$D$13),IF(AND(MONTH(E600)=7,MONTH(F600)=8),(NETWORKDAYS(Lister!$D$20,F600,Lister!$D$7:$D$13)-P600)*N600/NETWORKDAYS(Lister!$D$20,Lister!$E$20,Lister!$D$7:$D$13),IF(AND(MONTH(E600)=7,MONTH(F600)=7),0)))),0),"")</f>
        <v/>
      </c>
      <c r="U600" s="78" t="str">
        <f>IF(Ansøgning!U582="","",Ansøgning!U582)</f>
        <v/>
      </c>
      <c r="V600" s="119" t="str">
        <f t="shared" si="63"/>
        <v/>
      </c>
      <c r="W600" s="120" t="str">
        <f t="shared" si="64"/>
        <v/>
      </c>
      <c r="X600" s="42" t="str">
        <f t="shared" si="65"/>
        <v/>
      </c>
    </row>
    <row r="601" spans="1:24" x14ac:dyDescent="0.25">
      <c r="A601" s="13" t="str">
        <f t="shared" si="66"/>
        <v/>
      </c>
      <c r="B601" s="75" t="str">
        <f>IF(Ansøgning!B583="","",Ansøgning!B583)</f>
        <v/>
      </c>
      <c r="C601" s="75" t="str">
        <f>IF(Ansøgning!C583="","",Ansøgning!C583)</f>
        <v/>
      </c>
      <c r="D601" s="75" t="str">
        <f>IF(Ansøgning!D583="","",Ansøgning!D583)</f>
        <v/>
      </c>
      <c r="E601" s="76" t="str">
        <f>IF(Ansøgning!E583="","",Ansøgning!E583)</f>
        <v/>
      </c>
      <c r="F601" s="76" t="str">
        <f>IF(Ansøgning!F583="","",Ansøgning!F583)</f>
        <v/>
      </c>
      <c r="G601" s="33" t="str">
        <f>IF(OR(E601="",F601=""),"",NETWORKDAYS(E601,F601,Lister!$D$7:$D$13))</f>
        <v/>
      </c>
      <c r="H601" s="76" t="str">
        <f>IF(Ansøgning!H583="","",Ansøgning!H583)</f>
        <v/>
      </c>
      <c r="I601" s="32" t="str">
        <f t="shared" si="60"/>
        <v/>
      </c>
      <c r="J601" s="77" t="str">
        <f>IF(Ansøgning!J583="","",Ansøgning!J583)</f>
        <v/>
      </c>
      <c r="K601" s="77" t="str">
        <f>IF(Ansøgning!K583="","",Ansøgning!K583)</f>
        <v/>
      </c>
      <c r="L601" s="46" t="str">
        <f t="shared" si="61"/>
        <v/>
      </c>
      <c r="M601" s="78" t="str">
        <f>IF(Ansøgning!M583="","",Ansøgning!M583)</f>
        <v/>
      </c>
      <c r="N601" s="31" t="str">
        <f t="shared" si="62"/>
        <v/>
      </c>
      <c r="O601" s="78" t="str">
        <f>IF(Ansøgning!O583="","",Ansøgning!O583)</f>
        <v/>
      </c>
      <c r="P601" s="78" t="str">
        <f>IF(Ansøgning!P583="","",Ansøgning!P583)</f>
        <v/>
      </c>
      <c r="Q601" s="78" t="str">
        <f>IF(Ansøgning!Q583="","",Ansøgning!Q583)</f>
        <v/>
      </c>
      <c r="R601" s="78" t="str">
        <f>IF(Ansøgning!R583="","",Ansøgning!R583)</f>
        <v/>
      </c>
      <c r="S601" s="46" t="str">
        <f>IFERROR(MAX(IF(OR(O601="",P601=""),"",IF(AND(AND(MONTH(E601)&gt;=7,MONTH(E601)&lt;8),AND(MONTH(F601)&gt;=7,MONTH(F601)&lt;8)),(NETWORKDAYS(E601,F601,Lister!$D$7:$D$13)-O601)*N601/NETWORKDAYS(Lister!$D$19,Lister!$E$19,Lister!$D$7:$D$13),IF(AND(AND(MONTH(E601)&gt;=7,MONTH(E601)&lt;8),MONTH(F601)&gt;7),(NETWORKDAYS(E601,Lister!$E$19,Lister!$D$7:$D$13)-O601)*N601/NETWORKDAYS(Lister!$D$19,Lister!$E$19,Lister!$D$7:$D$13),IF(MONTH(E601)&gt;7,0)))),0),"")</f>
        <v/>
      </c>
      <c r="T601" s="46" t="str">
        <f>IFERROR(MAX(IF(OR(O601="",P601=""),"",IF(AND(AND(MONTH(E601)&gt;=8,MONTH(E601)&lt;9),AND(MONTH(F601)&gt;=8,MONTH(F601)&lt;9)),(NETWORKDAYS(E601,F601,Lister!$D$7:$D$13)-P601)*N601/NETWORKDAYS(Lister!$D$20,Lister!$E$20,Lister!$D$7:$D$13),IF(AND(MONTH(E601)=7,MONTH(F601)=8),(NETWORKDAYS(Lister!$D$20,F601,Lister!$D$7:$D$13)-P601)*N601/NETWORKDAYS(Lister!$D$20,Lister!$E$20,Lister!$D$7:$D$13),IF(AND(MONTH(E601)=7,MONTH(F601)=7),0)))),0),"")</f>
        <v/>
      </c>
      <c r="U601" s="78" t="str">
        <f>IF(Ansøgning!U583="","",Ansøgning!U583)</f>
        <v/>
      </c>
      <c r="V601" s="119" t="str">
        <f t="shared" si="63"/>
        <v/>
      </c>
      <c r="W601" s="120" t="str">
        <f t="shared" si="64"/>
        <v/>
      </c>
      <c r="X601" s="42" t="str">
        <f t="shared" si="65"/>
        <v/>
      </c>
    </row>
    <row r="602" spans="1:24" x14ac:dyDescent="0.25">
      <c r="A602" s="13" t="str">
        <f t="shared" si="66"/>
        <v/>
      </c>
      <c r="B602" s="75" t="str">
        <f>IF(Ansøgning!B584="","",Ansøgning!B584)</f>
        <v/>
      </c>
      <c r="C602" s="75" t="str">
        <f>IF(Ansøgning!C584="","",Ansøgning!C584)</f>
        <v/>
      </c>
      <c r="D602" s="75" t="str">
        <f>IF(Ansøgning!D584="","",Ansøgning!D584)</f>
        <v/>
      </c>
      <c r="E602" s="76" t="str">
        <f>IF(Ansøgning!E584="","",Ansøgning!E584)</f>
        <v/>
      </c>
      <c r="F602" s="76" t="str">
        <f>IF(Ansøgning!F584="","",Ansøgning!F584)</f>
        <v/>
      </c>
      <c r="G602" s="33" t="str">
        <f>IF(OR(E602="",F602=""),"",NETWORKDAYS(E602,F602,Lister!$D$7:$D$13))</f>
        <v/>
      </c>
      <c r="H602" s="76" t="str">
        <f>IF(Ansøgning!H584="","",Ansøgning!H584)</f>
        <v/>
      </c>
      <c r="I602" s="32" t="str">
        <f t="shared" si="60"/>
        <v/>
      </c>
      <c r="J602" s="77" t="str">
        <f>IF(Ansøgning!J584="","",Ansøgning!J584)</f>
        <v/>
      </c>
      <c r="K602" s="77" t="str">
        <f>IF(Ansøgning!K584="","",Ansøgning!K584)</f>
        <v/>
      </c>
      <c r="L602" s="46" t="str">
        <f t="shared" si="61"/>
        <v/>
      </c>
      <c r="M602" s="78" t="str">
        <f>IF(Ansøgning!M584="","",Ansøgning!M584)</f>
        <v/>
      </c>
      <c r="N602" s="31" t="str">
        <f t="shared" si="62"/>
        <v/>
      </c>
      <c r="O602" s="78" t="str">
        <f>IF(Ansøgning!O584="","",Ansøgning!O584)</f>
        <v/>
      </c>
      <c r="P602" s="78" t="str">
        <f>IF(Ansøgning!P584="","",Ansøgning!P584)</f>
        <v/>
      </c>
      <c r="Q602" s="78" t="str">
        <f>IF(Ansøgning!Q584="","",Ansøgning!Q584)</f>
        <v/>
      </c>
      <c r="R602" s="78" t="str">
        <f>IF(Ansøgning!R584="","",Ansøgning!R584)</f>
        <v/>
      </c>
      <c r="S602" s="46" t="str">
        <f>IFERROR(MAX(IF(OR(O602="",P602=""),"",IF(AND(AND(MONTH(E602)&gt;=7,MONTH(E602)&lt;8),AND(MONTH(F602)&gt;=7,MONTH(F602)&lt;8)),(NETWORKDAYS(E602,F602,Lister!$D$7:$D$13)-O602)*N602/NETWORKDAYS(Lister!$D$19,Lister!$E$19,Lister!$D$7:$D$13),IF(AND(AND(MONTH(E602)&gt;=7,MONTH(E602)&lt;8),MONTH(F602)&gt;7),(NETWORKDAYS(E602,Lister!$E$19,Lister!$D$7:$D$13)-O602)*N602/NETWORKDAYS(Lister!$D$19,Lister!$E$19,Lister!$D$7:$D$13),IF(MONTH(E602)&gt;7,0)))),0),"")</f>
        <v/>
      </c>
      <c r="T602" s="46" t="str">
        <f>IFERROR(MAX(IF(OR(O602="",P602=""),"",IF(AND(AND(MONTH(E602)&gt;=8,MONTH(E602)&lt;9),AND(MONTH(F602)&gt;=8,MONTH(F602)&lt;9)),(NETWORKDAYS(E602,F602,Lister!$D$7:$D$13)-P602)*N602/NETWORKDAYS(Lister!$D$20,Lister!$E$20,Lister!$D$7:$D$13),IF(AND(MONTH(E602)=7,MONTH(F602)=8),(NETWORKDAYS(Lister!$D$20,F602,Lister!$D$7:$D$13)-P602)*N602/NETWORKDAYS(Lister!$D$20,Lister!$E$20,Lister!$D$7:$D$13),IF(AND(MONTH(E602)=7,MONTH(F602)=7),0)))),0),"")</f>
        <v/>
      </c>
      <c r="U602" s="78" t="str">
        <f>IF(Ansøgning!U584="","",Ansøgning!U584)</f>
        <v/>
      </c>
      <c r="V602" s="119" t="str">
        <f t="shared" si="63"/>
        <v/>
      </c>
      <c r="W602" s="120" t="str">
        <f t="shared" si="64"/>
        <v/>
      </c>
      <c r="X602" s="42" t="str">
        <f t="shared" si="65"/>
        <v/>
      </c>
    </row>
    <row r="603" spans="1:24" x14ac:dyDescent="0.25">
      <c r="A603" s="13" t="str">
        <f t="shared" si="66"/>
        <v/>
      </c>
      <c r="B603" s="75" t="str">
        <f>IF(Ansøgning!B585="","",Ansøgning!B585)</f>
        <v/>
      </c>
      <c r="C603" s="75" t="str">
        <f>IF(Ansøgning!C585="","",Ansøgning!C585)</f>
        <v/>
      </c>
      <c r="D603" s="75" t="str">
        <f>IF(Ansøgning!D585="","",Ansøgning!D585)</f>
        <v/>
      </c>
      <c r="E603" s="76" t="str">
        <f>IF(Ansøgning!E585="","",Ansøgning!E585)</f>
        <v/>
      </c>
      <c r="F603" s="76" t="str">
        <f>IF(Ansøgning!F585="","",Ansøgning!F585)</f>
        <v/>
      </c>
      <c r="G603" s="33" t="str">
        <f>IF(OR(E603="",F603=""),"",NETWORKDAYS(E603,F603,Lister!$D$7:$D$13))</f>
        <v/>
      </c>
      <c r="H603" s="76" t="str">
        <f>IF(Ansøgning!H585="","",Ansøgning!H585)</f>
        <v/>
      </c>
      <c r="I603" s="32" t="str">
        <f t="shared" si="60"/>
        <v/>
      </c>
      <c r="J603" s="77" t="str">
        <f>IF(Ansøgning!J585="","",Ansøgning!J585)</f>
        <v/>
      </c>
      <c r="K603" s="77" t="str">
        <f>IF(Ansøgning!K585="","",Ansøgning!K585)</f>
        <v/>
      </c>
      <c r="L603" s="46" t="str">
        <f t="shared" si="61"/>
        <v/>
      </c>
      <c r="M603" s="78" t="str">
        <f>IF(Ansøgning!M585="","",Ansøgning!M585)</f>
        <v/>
      </c>
      <c r="N603" s="31" t="str">
        <f t="shared" si="62"/>
        <v/>
      </c>
      <c r="O603" s="78" t="str">
        <f>IF(Ansøgning!O585="","",Ansøgning!O585)</f>
        <v/>
      </c>
      <c r="P603" s="78" t="str">
        <f>IF(Ansøgning!P585="","",Ansøgning!P585)</f>
        <v/>
      </c>
      <c r="Q603" s="78" t="str">
        <f>IF(Ansøgning!Q585="","",Ansøgning!Q585)</f>
        <v/>
      </c>
      <c r="R603" s="78" t="str">
        <f>IF(Ansøgning!R585="","",Ansøgning!R585)</f>
        <v/>
      </c>
      <c r="S603" s="46" t="str">
        <f>IFERROR(MAX(IF(OR(O603="",P603=""),"",IF(AND(AND(MONTH(E603)&gt;=7,MONTH(E603)&lt;8),AND(MONTH(F603)&gt;=7,MONTH(F603)&lt;8)),(NETWORKDAYS(E603,F603,Lister!$D$7:$D$13)-O603)*N603/NETWORKDAYS(Lister!$D$19,Lister!$E$19,Lister!$D$7:$D$13),IF(AND(AND(MONTH(E603)&gt;=7,MONTH(E603)&lt;8),MONTH(F603)&gt;7),(NETWORKDAYS(E603,Lister!$E$19,Lister!$D$7:$D$13)-O603)*N603/NETWORKDAYS(Lister!$D$19,Lister!$E$19,Lister!$D$7:$D$13),IF(MONTH(E603)&gt;7,0)))),0),"")</f>
        <v/>
      </c>
      <c r="T603" s="46" t="str">
        <f>IFERROR(MAX(IF(OR(O603="",P603=""),"",IF(AND(AND(MONTH(E603)&gt;=8,MONTH(E603)&lt;9),AND(MONTH(F603)&gt;=8,MONTH(F603)&lt;9)),(NETWORKDAYS(E603,F603,Lister!$D$7:$D$13)-P603)*N603/NETWORKDAYS(Lister!$D$20,Lister!$E$20,Lister!$D$7:$D$13),IF(AND(MONTH(E603)=7,MONTH(F603)=8),(NETWORKDAYS(Lister!$D$20,F603,Lister!$D$7:$D$13)-P603)*N603/NETWORKDAYS(Lister!$D$20,Lister!$E$20,Lister!$D$7:$D$13),IF(AND(MONTH(E603)=7,MONTH(F603)=7),0)))),0),"")</f>
        <v/>
      </c>
      <c r="U603" s="78" t="str">
        <f>IF(Ansøgning!U585="","",Ansøgning!U585)</f>
        <v/>
      </c>
      <c r="V603" s="119" t="str">
        <f t="shared" si="63"/>
        <v/>
      </c>
      <c r="W603" s="120" t="str">
        <f t="shared" si="64"/>
        <v/>
      </c>
      <c r="X603" s="42" t="str">
        <f t="shared" si="65"/>
        <v/>
      </c>
    </row>
    <row r="604" spans="1:24" x14ac:dyDescent="0.25">
      <c r="A604" s="13" t="str">
        <f t="shared" si="66"/>
        <v/>
      </c>
      <c r="B604" s="75" t="str">
        <f>IF(Ansøgning!B586="","",Ansøgning!B586)</f>
        <v/>
      </c>
      <c r="C604" s="75" t="str">
        <f>IF(Ansøgning!C586="","",Ansøgning!C586)</f>
        <v/>
      </c>
      <c r="D604" s="75" t="str">
        <f>IF(Ansøgning!D586="","",Ansøgning!D586)</f>
        <v/>
      </c>
      <c r="E604" s="76" t="str">
        <f>IF(Ansøgning!E586="","",Ansøgning!E586)</f>
        <v/>
      </c>
      <c r="F604" s="76" t="str">
        <f>IF(Ansøgning!F586="","",Ansøgning!F586)</f>
        <v/>
      </c>
      <c r="G604" s="33" t="str">
        <f>IF(OR(E604="",F604=""),"",NETWORKDAYS(E604,F604,Lister!$D$7:$D$13))</f>
        <v/>
      </c>
      <c r="H604" s="76" t="str">
        <f>IF(Ansøgning!H586="","",Ansøgning!H586)</f>
        <v/>
      </c>
      <c r="I604" s="32" t="str">
        <f t="shared" si="60"/>
        <v/>
      </c>
      <c r="J604" s="77" t="str">
        <f>IF(Ansøgning!J586="","",Ansøgning!J586)</f>
        <v/>
      </c>
      <c r="K604" s="77" t="str">
        <f>IF(Ansøgning!K586="","",Ansøgning!K586)</f>
        <v/>
      </c>
      <c r="L604" s="46" t="str">
        <f t="shared" si="61"/>
        <v/>
      </c>
      <c r="M604" s="78" t="str">
        <f>IF(Ansøgning!M586="","",Ansøgning!M586)</f>
        <v/>
      </c>
      <c r="N604" s="31" t="str">
        <f t="shared" si="62"/>
        <v/>
      </c>
      <c r="O604" s="78" t="str">
        <f>IF(Ansøgning!O586="","",Ansøgning!O586)</f>
        <v/>
      </c>
      <c r="P604" s="78" t="str">
        <f>IF(Ansøgning!P586="","",Ansøgning!P586)</f>
        <v/>
      </c>
      <c r="Q604" s="78" t="str">
        <f>IF(Ansøgning!Q586="","",Ansøgning!Q586)</f>
        <v/>
      </c>
      <c r="R604" s="78" t="str">
        <f>IF(Ansøgning!R586="","",Ansøgning!R586)</f>
        <v/>
      </c>
      <c r="S604" s="46" t="str">
        <f>IFERROR(MAX(IF(OR(O604="",P604=""),"",IF(AND(AND(MONTH(E604)&gt;=7,MONTH(E604)&lt;8),AND(MONTH(F604)&gt;=7,MONTH(F604)&lt;8)),(NETWORKDAYS(E604,F604,Lister!$D$7:$D$13)-O604)*N604/NETWORKDAYS(Lister!$D$19,Lister!$E$19,Lister!$D$7:$D$13),IF(AND(AND(MONTH(E604)&gt;=7,MONTH(E604)&lt;8),MONTH(F604)&gt;7),(NETWORKDAYS(E604,Lister!$E$19,Lister!$D$7:$D$13)-O604)*N604/NETWORKDAYS(Lister!$D$19,Lister!$E$19,Lister!$D$7:$D$13),IF(MONTH(E604)&gt;7,0)))),0),"")</f>
        <v/>
      </c>
      <c r="T604" s="46" t="str">
        <f>IFERROR(MAX(IF(OR(O604="",P604=""),"",IF(AND(AND(MONTH(E604)&gt;=8,MONTH(E604)&lt;9),AND(MONTH(F604)&gt;=8,MONTH(F604)&lt;9)),(NETWORKDAYS(E604,F604,Lister!$D$7:$D$13)-P604)*N604/NETWORKDAYS(Lister!$D$20,Lister!$E$20,Lister!$D$7:$D$13),IF(AND(MONTH(E604)=7,MONTH(F604)=8),(NETWORKDAYS(Lister!$D$20,F604,Lister!$D$7:$D$13)-P604)*N604/NETWORKDAYS(Lister!$D$20,Lister!$E$20,Lister!$D$7:$D$13),IF(AND(MONTH(E604)=7,MONTH(F604)=7),0)))),0),"")</f>
        <v/>
      </c>
      <c r="U604" s="78" t="str">
        <f>IF(Ansøgning!U586="","",Ansøgning!U586)</f>
        <v/>
      </c>
      <c r="V604" s="119" t="str">
        <f t="shared" si="63"/>
        <v/>
      </c>
      <c r="W604" s="120" t="str">
        <f t="shared" si="64"/>
        <v/>
      </c>
      <c r="X604" s="42" t="str">
        <f t="shared" si="65"/>
        <v/>
      </c>
    </row>
    <row r="605" spans="1:24" x14ac:dyDescent="0.25">
      <c r="A605" s="13" t="str">
        <f t="shared" si="66"/>
        <v/>
      </c>
      <c r="B605" s="75" t="str">
        <f>IF(Ansøgning!B587="","",Ansøgning!B587)</f>
        <v/>
      </c>
      <c r="C605" s="75" t="str">
        <f>IF(Ansøgning!C587="","",Ansøgning!C587)</f>
        <v/>
      </c>
      <c r="D605" s="75" t="str">
        <f>IF(Ansøgning!D587="","",Ansøgning!D587)</f>
        <v/>
      </c>
      <c r="E605" s="76" t="str">
        <f>IF(Ansøgning!E587="","",Ansøgning!E587)</f>
        <v/>
      </c>
      <c r="F605" s="76" t="str">
        <f>IF(Ansøgning!F587="","",Ansøgning!F587)</f>
        <v/>
      </c>
      <c r="G605" s="33" t="str">
        <f>IF(OR(E605="",F605=""),"",NETWORKDAYS(E605,F605,Lister!$D$7:$D$13))</f>
        <v/>
      </c>
      <c r="H605" s="76" t="str">
        <f>IF(Ansøgning!H587="","",Ansøgning!H587)</f>
        <v/>
      </c>
      <c r="I605" s="32" t="str">
        <f t="shared" si="60"/>
        <v/>
      </c>
      <c r="J605" s="77" t="str">
        <f>IF(Ansøgning!J587="","",Ansøgning!J587)</f>
        <v/>
      </c>
      <c r="K605" s="77" t="str">
        <f>IF(Ansøgning!K587="","",Ansøgning!K587)</f>
        <v/>
      </c>
      <c r="L605" s="46" t="str">
        <f t="shared" si="61"/>
        <v/>
      </c>
      <c r="M605" s="78" t="str">
        <f>IF(Ansøgning!M587="","",Ansøgning!M587)</f>
        <v/>
      </c>
      <c r="N605" s="31" t="str">
        <f t="shared" si="62"/>
        <v/>
      </c>
      <c r="O605" s="78" t="str">
        <f>IF(Ansøgning!O587="","",Ansøgning!O587)</f>
        <v/>
      </c>
      <c r="P605" s="78" t="str">
        <f>IF(Ansøgning!P587="","",Ansøgning!P587)</f>
        <v/>
      </c>
      <c r="Q605" s="78" t="str">
        <f>IF(Ansøgning!Q587="","",Ansøgning!Q587)</f>
        <v/>
      </c>
      <c r="R605" s="78" t="str">
        <f>IF(Ansøgning!R587="","",Ansøgning!R587)</f>
        <v/>
      </c>
      <c r="S605" s="46" t="str">
        <f>IFERROR(MAX(IF(OR(O605="",P605=""),"",IF(AND(AND(MONTH(E605)&gt;=7,MONTH(E605)&lt;8),AND(MONTH(F605)&gt;=7,MONTH(F605)&lt;8)),(NETWORKDAYS(E605,F605,Lister!$D$7:$D$13)-O605)*N605/NETWORKDAYS(Lister!$D$19,Lister!$E$19,Lister!$D$7:$D$13),IF(AND(AND(MONTH(E605)&gt;=7,MONTH(E605)&lt;8),MONTH(F605)&gt;7),(NETWORKDAYS(E605,Lister!$E$19,Lister!$D$7:$D$13)-O605)*N605/NETWORKDAYS(Lister!$D$19,Lister!$E$19,Lister!$D$7:$D$13),IF(MONTH(E605)&gt;7,0)))),0),"")</f>
        <v/>
      </c>
      <c r="T605" s="46" t="str">
        <f>IFERROR(MAX(IF(OR(O605="",P605=""),"",IF(AND(AND(MONTH(E605)&gt;=8,MONTH(E605)&lt;9),AND(MONTH(F605)&gt;=8,MONTH(F605)&lt;9)),(NETWORKDAYS(E605,F605,Lister!$D$7:$D$13)-P605)*N605/NETWORKDAYS(Lister!$D$20,Lister!$E$20,Lister!$D$7:$D$13),IF(AND(MONTH(E605)=7,MONTH(F605)=8),(NETWORKDAYS(Lister!$D$20,F605,Lister!$D$7:$D$13)-P605)*N605/NETWORKDAYS(Lister!$D$20,Lister!$E$20,Lister!$D$7:$D$13),IF(AND(MONTH(E605)=7,MONTH(F605)=7),0)))),0),"")</f>
        <v/>
      </c>
      <c r="U605" s="78" t="str">
        <f>IF(Ansøgning!U587="","",Ansøgning!U587)</f>
        <v/>
      </c>
      <c r="V605" s="119" t="str">
        <f t="shared" si="63"/>
        <v/>
      </c>
      <c r="W605" s="120" t="str">
        <f t="shared" si="64"/>
        <v/>
      </c>
      <c r="X605" s="42" t="str">
        <f t="shared" si="65"/>
        <v/>
      </c>
    </row>
    <row r="606" spans="1:24" x14ac:dyDescent="0.25">
      <c r="A606" s="13" t="str">
        <f t="shared" si="66"/>
        <v/>
      </c>
      <c r="B606" s="75" t="str">
        <f>IF(Ansøgning!B588="","",Ansøgning!B588)</f>
        <v/>
      </c>
      <c r="C606" s="75" t="str">
        <f>IF(Ansøgning!C588="","",Ansøgning!C588)</f>
        <v/>
      </c>
      <c r="D606" s="75" t="str">
        <f>IF(Ansøgning!D588="","",Ansøgning!D588)</f>
        <v/>
      </c>
      <c r="E606" s="76" t="str">
        <f>IF(Ansøgning!E588="","",Ansøgning!E588)</f>
        <v/>
      </c>
      <c r="F606" s="76" t="str">
        <f>IF(Ansøgning!F588="","",Ansøgning!F588)</f>
        <v/>
      </c>
      <c r="G606" s="33" t="str">
        <f>IF(OR(E606="",F606=""),"",NETWORKDAYS(E606,F606,Lister!$D$7:$D$13))</f>
        <v/>
      </c>
      <c r="H606" s="76" t="str">
        <f>IF(Ansøgning!H588="","",Ansøgning!H588)</f>
        <v/>
      </c>
      <c r="I606" s="32" t="str">
        <f t="shared" si="60"/>
        <v/>
      </c>
      <c r="J606" s="77" t="str">
        <f>IF(Ansøgning!J588="","",Ansøgning!J588)</f>
        <v/>
      </c>
      <c r="K606" s="77" t="str">
        <f>IF(Ansøgning!K588="","",Ansøgning!K588)</f>
        <v/>
      </c>
      <c r="L606" s="46" t="str">
        <f t="shared" si="61"/>
        <v/>
      </c>
      <c r="M606" s="78" t="str">
        <f>IF(Ansøgning!M588="","",Ansøgning!M588)</f>
        <v/>
      </c>
      <c r="N606" s="31" t="str">
        <f t="shared" si="62"/>
        <v/>
      </c>
      <c r="O606" s="78" t="str">
        <f>IF(Ansøgning!O588="","",Ansøgning!O588)</f>
        <v/>
      </c>
      <c r="P606" s="78" t="str">
        <f>IF(Ansøgning!P588="","",Ansøgning!P588)</f>
        <v/>
      </c>
      <c r="Q606" s="78" t="str">
        <f>IF(Ansøgning!Q588="","",Ansøgning!Q588)</f>
        <v/>
      </c>
      <c r="R606" s="78" t="str">
        <f>IF(Ansøgning!R588="","",Ansøgning!R588)</f>
        <v/>
      </c>
      <c r="S606" s="46" t="str">
        <f>IFERROR(MAX(IF(OR(O606="",P606=""),"",IF(AND(AND(MONTH(E606)&gt;=7,MONTH(E606)&lt;8),AND(MONTH(F606)&gt;=7,MONTH(F606)&lt;8)),(NETWORKDAYS(E606,F606,Lister!$D$7:$D$13)-O606)*N606/NETWORKDAYS(Lister!$D$19,Lister!$E$19,Lister!$D$7:$D$13),IF(AND(AND(MONTH(E606)&gt;=7,MONTH(E606)&lt;8),MONTH(F606)&gt;7),(NETWORKDAYS(E606,Lister!$E$19,Lister!$D$7:$D$13)-O606)*N606/NETWORKDAYS(Lister!$D$19,Lister!$E$19,Lister!$D$7:$D$13),IF(MONTH(E606)&gt;7,0)))),0),"")</f>
        <v/>
      </c>
      <c r="T606" s="46" t="str">
        <f>IFERROR(MAX(IF(OR(O606="",P606=""),"",IF(AND(AND(MONTH(E606)&gt;=8,MONTH(E606)&lt;9),AND(MONTH(F606)&gt;=8,MONTH(F606)&lt;9)),(NETWORKDAYS(E606,F606,Lister!$D$7:$D$13)-P606)*N606/NETWORKDAYS(Lister!$D$20,Lister!$E$20,Lister!$D$7:$D$13),IF(AND(MONTH(E606)=7,MONTH(F606)=8),(NETWORKDAYS(Lister!$D$20,F606,Lister!$D$7:$D$13)-P606)*N606/NETWORKDAYS(Lister!$D$20,Lister!$E$20,Lister!$D$7:$D$13),IF(AND(MONTH(E606)=7,MONTH(F606)=7),0)))),0),"")</f>
        <v/>
      </c>
      <c r="U606" s="78" t="str">
        <f>IF(Ansøgning!U588="","",Ansøgning!U588)</f>
        <v/>
      </c>
      <c r="V606" s="119" t="str">
        <f t="shared" si="63"/>
        <v/>
      </c>
      <c r="W606" s="120" t="str">
        <f t="shared" si="64"/>
        <v/>
      </c>
      <c r="X606" s="42" t="str">
        <f t="shared" si="65"/>
        <v/>
      </c>
    </row>
    <row r="607" spans="1:24" x14ac:dyDescent="0.25">
      <c r="A607" s="13" t="str">
        <f t="shared" si="66"/>
        <v/>
      </c>
      <c r="B607" s="75" t="str">
        <f>IF(Ansøgning!B589="","",Ansøgning!B589)</f>
        <v/>
      </c>
      <c r="C607" s="75" t="str">
        <f>IF(Ansøgning!C589="","",Ansøgning!C589)</f>
        <v/>
      </c>
      <c r="D607" s="75" t="str">
        <f>IF(Ansøgning!D589="","",Ansøgning!D589)</f>
        <v/>
      </c>
      <c r="E607" s="76" t="str">
        <f>IF(Ansøgning!E589="","",Ansøgning!E589)</f>
        <v/>
      </c>
      <c r="F607" s="76" t="str">
        <f>IF(Ansøgning!F589="","",Ansøgning!F589)</f>
        <v/>
      </c>
      <c r="G607" s="33" t="str">
        <f>IF(OR(E607="",F607=""),"",NETWORKDAYS(E607,F607,Lister!$D$7:$D$13))</f>
        <v/>
      </c>
      <c r="H607" s="76" t="str">
        <f>IF(Ansøgning!H589="","",Ansøgning!H589)</f>
        <v/>
      </c>
      <c r="I607" s="32" t="str">
        <f t="shared" si="60"/>
        <v/>
      </c>
      <c r="J607" s="77" t="str">
        <f>IF(Ansøgning!J589="","",Ansøgning!J589)</f>
        <v/>
      </c>
      <c r="K607" s="77" t="str">
        <f>IF(Ansøgning!K589="","",Ansøgning!K589)</f>
        <v/>
      </c>
      <c r="L607" s="46" t="str">
        <f t="shared" si="61"/>
        <v/>
      </c>
      <c r="M607" s="78" t="str">
        <f>IF(Ansøgning!M589="","",Ansøgning!M589)</f>
        <v/>
      </c>
      <c r="N607" s="31" t="str">
        <f t="shared" si="62"/>
        <v/>
      </c>
      <c r="O607" s="78" t="str">
        <f>IF(Ansøgning!O589="","",Ansøgning!O589)</f>
        <v/>
      </c>
      <c r="P607" s="78" t="str">
        <f>IF(Ansøgning!P589="","",Ansøgning!P589)</f>
        <v/>
      </c>
      <c r="Q607" s="78" t="str">
        <f>IF(Ansøgning!Q589="","",Ansøgning!Q589)</f>
        <v/>
      </c>
      <c r="R607" s="78" t="str">
        <f>IF(Ansøgning!R589="","",Ansøgning!R589)</f>
        <v/>
      </c>
      <c r="S607" s="46" t="str">
        <f>IFERROR(MAX(IF(OR(O607="",P607=""),"",IF(AND(AND(MONTH(E607)&gt;=7,MONTH(E607)&lt;8),AND(MONTH(F607)&gt;=7,MONTH(F607)&lt;8)),(NETWORKDAYS(E607,F607,Lister!$D$7:$D$13)-O607)*N607/NETWORKDAYS(Lister!$D$19,Lister!$E$19,Lister!$D$7:$D$13),IF(AND(AND(MONTH(E607)&gt;=7,MONTH(E607)&lt;8),MONTH(F607)&gt;7),(NETWORKDAYS(E607,Lister!$E$19,Lister!$D$7:$D$13)-O607)*N607/NETWORKDAYS(Lister!$D$19,Lister!$E$19,Lister!$D$7:$D$13),IF(MONTH(E607)&gt;7,0)))),0),"")</f>
        <v/>
      </c>
      <c r="T607" s="46" t="str">
        <f>IFERROR(MAX(IF(OR(O607="",P607=""),"",IF(AND(AND(MONTH(E607)&gt;=8,MONTH(E607)&lt;9),AND(MONTH(F607)&gt;=8,MONTH(F607)&lt;9)),(NETWORKDAYS(E607,F607,Lister!$D$7:$D$13)-P607)*N607/NETWORKDAYS(Lister!$D$20,Lister!$E$20,Lister!$D$7:$D$13),IF(AND(MONTH(E607)=7,MONTH(F607)=8),(NETWORKDAYS(Lister!$D$20,F607,Lister!$D$7:$D$13)-P607)*N607/NETWORKDAYS(Lister!$D$20,Lister!$E$20,Lister!$D$7:$D$13),IF(AND(MONTH(E607)=7,MONTH(F607)=7),0)))),0),"")</f>
        <v/>
      </c>
      <c r="U607" s="78" t="str">
        <f>IF(Ansøgning!U589="","",Ansøgning!U589)</f>
        <v/>
      </c>
      <c r="V607" s="119" t="str">
        <f t="shared" si="63"/>
        <v/>
      </c>
      <c r="W607" s="120" t="str">
        <f t="shared" si="64"/>
        <v/>
      </c>
      <c r="X607" s="42" t="str">
        <f t="shared" si="65"/>
        <v/>
      </c>
    </row>
    <row r="608" spans="1:24" x14ac:dyDescent="0.25">
      <c r="A608" s="13" t="str">
        <f t="shared" si="66"/>
        <v/>
      </c>
      <c r="B608" s="75" t="str">
        <f>IF(Ansøgning!B590="","",Ansøgning!B590)</f>
        <v/>
      </c>
      <c r="C608" s="75" t="str">
        <f>IF(Ansøgning!C590="","",Ansøgning!C590)</f>
        <v/>
      </c>
      <c r="D608" s="75" t="str">
        <f>IF(Ansøgning!D590="","",Ansøgning!D590)</f>
        <v/>
      </c>
      <c r="E608" s="76" t="str">
        <f>IF(Ansøgning!E590="","",Ansøgning!E590)</f>
        <v/>
      </c>
      <c r="F608" s="76" t="str">
        <f>IF(Ansøgning!F590="","",Ansøgning!F590)</f>
        <v/>
      </c>
      <c r="G608" s="33" t="str">
        <f>IF(OR(E608="",F608=""),"",NETWORKDAYS(E608,F608,Lister!$D$7:$D$13))</f>
        <v/>
      </c>
      <c r="H608" s="76" t="str">
        <f>IF(Ansøgning!H590="","",Ansøgning!H590)</f>
        <v/>
      </c>
      <c r="I608" s="32" t="str">
        <f t="shared" si="60"/>
        <v/>
      </c>
      <c r="J608" s="77" t="str">
        <f>IF(Ansøgning!J590="","",Ansøgning!J590)</f>
        <v/>
      </c>
      <c r="K608" s="77" t="str">
        <f>IF(Ansøgning!K590="","",Ansøgning!K590)</f>
        <v/>
      </c>
      <c r="L608" s="46" t="str">
        <f t="shared" si="61"/>
        <v/>
      </c>
      <c r="M608" s="78" t="str">
        <f>IF(Ansøgning!M590="","",Ansøgning!M590)</f>
        <v/>
      </c>
      <c r="N608" s="31" t="str">
        <f t="shared" si="62"/>
        <v/>
      </c>
      <c r="O608" s="78" t="str">
        <f>IF(Ansøgning!O590="","",Ansøgning!O590)</f>
        <v/>
      </c>
      <c r="P608" s="78" t="str">
        <f>IF(Ansøgning!P590="","",Ansøgning!P590)</f>
        <v/>
      </c>
      <c r="Q608" s="78" t="str">
        <f>IF(Ansøgning!Q590="","",Ansøgning!Q590)</f>
        <v/>
      </c>
      <c r="R608" s="78" t="str">
        <f>IF(Ansøgning!R590="","",Ansøgning!R590)</f>
        <v/>
      </c>
      <c r="S608" s="46" t="str">
        <f>IFERROR(MAX(IF(OR(O608="",P608=""),"",IF(AND(AND(MONTH(E608)&gt;=7,MONTH(E608)&lt;8),AND(MONTH(F608)&gt;=7,MONTH(F608)&lt;8)),(NETWORKDAYS(E608,F608,Lister!$D$7:$D$13)-O608)*N608/NETWORKDAYS(Lister!$D$19,Lister!$E$19,Lister!$D$7:$D$13),IF(AND(AND(MONTH(E608)&gt;=7,MONTH(E608)&lt;8),MONTH(F608)&gt;7),(NETWORKDAYS(E608,Lister!$E$19,Lister!$D$7:$D$13)-O608)*N608/NETWORKDAYS(Lister!$D$19,Lister!$E$19,Lister!$D$7:$D$13),IF(MONTH(E608)&gt;7,0)))),0),"")</f>
        <v/>
      </c>
      <c r="T608" s="46" t="str">
        <f>IFERROR(MAX(IF(OR(O608="",P608=""),"",IF(AND(AND(MONTH(E608)&gt;=8,MONTH(E608)&lt;9),AND(MONTH(F608)&gt;=8,MONTH(F608)&lt;9)),(NETWORKDAYS(E608,F608,Lister!$D$7:$D$13)-P608)*N608/NETWORKDAYS(Lister!$D$20,Lister!$E$20,Lister!$D$7:$D$13),IF(AND(MONTH(E608)=7,MONTH(F608)=8),(NETWORKDAYS(Lister!$D$20,F608,Lister!$D$7:$D$13)-P608)*N608/NETWORKDAYS(Lister!$D$20,Lister!$E$20,Lister!$D$7:$D$13),IF(AND(MONTH(E608)=7,MONTH(F608)=7),0)))),0),"")</f>
        <v/>
      </c>
      <c r="U608" s="78" t="str">
        <f>IF(Ansøgning!U590="","",Ansøgning!U590)</f>
        <v/>
      </c>
      <c r="V608" s="119" t="str">
        <f t="shared" si="63"/>
        <v/>
      </c>
      <c r="W608" s="120" t="str">
        <f t="shared" si="64"/>
        <v/>
      </c>
      <c r="X608" s="42" t="str">
        <f t="shared" si="65"/>
        <v/>
      </c>
    </row>
    <row r="609" spans="1:24" x14ac:dyDescent="0.25">
      <c r="A609" s="13" t="str">
        <f t="shared" si="66"/>
        <v/>
      </c>
      <c r="B609" s="75" t="str">
        <f>IF(Ansøgning!B591="","",Ansøgning!B591)</f>
        <v/>
      </c>
      <c r="C609" s="75" t="str">
        <f>IF(Ansøgning!C591="","",Ansøgning!C591)</f>
        <v/>
      </c>
      <c r="D609" s="75" t="str">
        <f>IF(Ansøgning!D591="","",Ansøgning!D591)</f>
        <v/>
      </c>
      <c r="E609" s="76" t="str">
        <f>IF(Ansøgning!E591="","",Ansøgning!E591)</f>
        <v/>
      </c>
      <c r="F609" s="76" t="str">
        <f>IF(Ansøgning!F591="","",Ansøgning!F591)</f>
        <v/>
      </c>
      <c r="G609" s="33" t="str">
        <f>IF(OR(E609="",F609=""),"",NETWORKDAYS(E609,F609,Lister!$D$7:$D$13))</f>
        <v/>
      </c>
      <c r="H609" s="76" t="str">
        <f>IF(Ansøgning!H591="","",Ansøgning!H591)</f>
        <v/>
      </c>
      <c r="I609" s="32" t="str">
        <f t="shared" si="60"/>
        <v/>
      </c>
      <c r="J609" s="77" t="str">
        <f>IF(Ansøgning!J591="","",Ansøgning!J591)</f>
        <v/>
      </c>
      <c r="K609" s="77" t="str">
        <f>IF(Ansøgning!K591="","",Ansøgning!K591)</f>
        <v/>
      </c>
      <c r="L609" s="46" t="str">
        <f t="shared" si="61"/>
        <v/>
      </c>
      <c r="M609" s="78" t="str">
        <f>IF(Ansøgning!M591="","",Ansøgning!M591)</f>
        <v/>
      </c>
      <c r="N609" s="31" t="str">
        <f t="shared" si="62"/>
        <v/>
      </c>
      <c r="O609" s="78" t="str">
        <f>IF(Ansøgning!O591="","",Ansøgning!O591)</f>
        <v/>
      </c>
      <c r="P609" s="78" t="str">
        <f>IF(Ansøgning!P591="","",Ansøgning!P591)</f>
        <v/>
      </c>
      <c r="Q609" s="78" t="str">
        <f>IF(Ansøgning!Q591="","",Ansøgning!Q591)</f>
        <v/>
      </c>
      <c r="R609" s="78" t="str">
        <f>IF(Ansøgning!R591="","",Ansøgning!R591)</f>
        <v/>
      </c>
      <c r="S609" s="46" t="str">
        <f>IFERROR(MAX(IF(OR(O609="",P609=""),"",IF(AND(AND(MONTH(E609)&gt;=7,MONTH(E609)&lt;8),AND(MONTH(F609)&gt;=7,MONTH(F609)&lt;8)),(NETWORKDAYS(E609,F609,Lister!$D$7:$D$13)-O609)*N609/NETWORKDAYS(Lister!$D$19,Lister!$E$19,Lister!$D$7:$D$13),IF(AND(AND(MONTH(E609)&gt;=7,MONTH(E609)&lt;8),MONTH(F609)&gt;7),(NETWORKDAYS(E609,Lister!$E$19,Lister!$D$7:$D$13)-O609)*N609/NETWORKDAYS(Lister!$D$19,Lister!$E$19,Lister!$D$7:$D$13),IF(MONTH(E609)&gt;7,0)))),0),"")</f>
        <v/>
      </c>
      <c r="T609" s="46" t="str">
        <f>IFERROR(MAX(IF(OR(O609="",P609=""),"",IF(AND(AND(MONTH(E609)&gt;=8,MONTH(E609)&lt;9),AND(MONTH(F609)&gt;=8,MONTH(F609)&lt;9)),(NETWORKDAYS(E609,F609,Lister!$D$7:$D$13)-P609)*N609/NETWORKDAYS(Lister!$D$20,Lister!$E$20,Lister!$D$7:$D$13),IF(AND(MONTH(E609)=7,MONTH(F609)=8),(NETWORKDAYS(Lister!$D$20,F609,Lister!$D$7:$D$13)-P609)*N609/NETWORKDAYS(Lister!$D$20,Lister!$E$20,Lister!$D$7:$D$13),IF(AND(MONTH(E609)=7,MONTH(F609)=7),0)))),0),"")</f>
        <v/>
      </c>
      <c r="U609" s="78" t="str">
        <f>IF(Ansøgning!U591="","",Ansøgning!U591)</f>
        <v/>
      </c>
      <c r="V609" s="119" t="str">
        <f t="shared" si="63"/>
        <v/>
      </c>
      <c r="W609" s="120" t="str">
        <f t="shared" si="64"/>
        <v/>
      </c>
      <c r="X609" s="42" t="str">
        <f t="shared" si="65"/>
        <v/>
      </c>
    </row>
    <row r="610" spans="1:24" x14ac:dyDescent="0.25">
      <c r="A610" s="13" t="str">
        <f t="shared" si="66"/>
        <v/>
      </c>
      <c r="B610" s="75" t="str">
        <f>IF(Ansøgning!B592="","",Ansøgning!B592)</f>
        <v/>
      </c>
      <c r="C610" s="75" t="str">
        <f>IF(Ansøgning!C592="","",Ansøgning!C592)</f>
        <v/>
      </c>
      <c r="D610" s="75" t="str">
        <f>IF(Ansøgning!D592="","",Ansøgning!D592)</f>
        <v/>
      </c>
      <c r="E610" s="76" t="str">
        <f>IF(Ansøgning!E592="","",Ansøgning!E592)</f>
        <v/>
      </c>
      <c r="F610" s="76" t="str">
        <f>IF(Ansøgning!F592="","",Ansøgning!F592)</f>
        <v/>
      </c>
      <c r="G610" s="33" t="str">
        <f>IF(OR(E610="",F610=""),"",NETWORKDAYS(E610,F610,Lister!$D$7:$D$13))</f>
        <v/>
      </c>
      <c r="H610" s="76" t="str">
        <f>IF(Ansøgning!H592="","",Ansøgning!H592)</f>
        <v/>
      </c>
      <c r="I610" s="32" t="str">
        <f t="shared" si="60"/>
        <v/>
      </c>
      <c r="J610" s="77" t="str">
        <f>IF(Ansøgning!J592="","",Ansøgning!J592)</f>
        <v/>
      </c>
      <c r="K610" s="77" t="str">
        <f>IF(Ansøgning!K592="","",Ansøgning!K592)</f>
        <v/>
      </c>
      <c r="L610" s="46" t="str">
        <f t="shared" si="61"/>
        <v/>
      </c>
      <c r="M610" s="78" t="str">
        <f>IF(Ansøgning!M592="","",Ansøgning!M592)</f>
        <v/>
      </c>
      <c r="N610" s="31" t="str">
        <f t="shared" si="62"/>
        <v/>
      </c>
      <c r="O610" s="78" t="str">
        <f>IF(Ansøgning!O592="","",Ansøgning!O592)</f>
        <v/>
      </c>
      <c r="P610" s="78" t="str">
        <f>IF(Ansøgning!P592="","",Ansøgning!P592)</f>
        <v/>
      </c>
      <c r="Q610" s="78" t="str">
        <f>IF(Ansøgning!Q592="","",Ansøgning!Q592)</f>
        <v/>
      </c>
      <c r="R610" s="78" t="str">
        <f>IF(Ansøgning!R592="","",Ansøgning!R592)</f>
        <v/>
      </c>
      <c r="S610" s="46" t="str">
        <f>IFERROR(MAX(IF(OR(O610="",P610=""),"",IF(AND(AND(MONTH(E610)&gt;=7,MONTH(E610)&lt;8),AND(MONTH(F610)&gt;=7,MONTH(F610)&lt;8)),(NETWORKDAYS(E610,F610,Lister!$D$7:$D$13)-O610)*N610/NETWORKDAYS(Lister!$D$19,Lister!$E$19,Lister!$D$7:$D$13),IF(AND(AND(MONTH(E610)&gt;=7,MONTH(E610)&lt;8),MONTH(F610)&gt;7),(NETWORKDAYS(E610,Lister!$E$19,Lister!$D$7:$D$13)-O610)*N610/NETWORKDAYS(Lister!$D$19,Lister!$E$19,Lister!$D$7:$D$13),IF(MONTH(E610)&gt;7,0)))),0),"")</f>
        <v/>
      </c>
      <c r="T610" s="46" t="str">
        <f>IFERROR(MAX(IF(OR(O610="",P610=""),"",IF(AND(AND(MONTH(E610)&gt;=8,MONTH(E610)&lt;9),AND(MONTH(F610)&gt;=8,MONTH(F610)&lt;9)),(NETWORKDAYS(E610,F610,Lister!$D$7:$D$13)-P610)*N610/NETWORKDAYS(Lister!$D$20,Lister!$E$20,Lister!$D$7:$D$13),IF(AND(MONTH(E610)=7,MONTH(F610)=8),(NETWORKDAYS(Lister!$D$20,F610,Lister!$D$7:$D$13)-P610)*N610/NETWORKDAYS(Lister!$D$20,Lister!$E$20,Lister!$D$7:$D$13),IF(AND(MONTH(E610)=7,MONTH(F610)=7),0)))),0),"")</f>
        <v/>
      </c>
      <c r="U610" s="78" t="str">
        <f>IF(Ansøgning!U592="","",Ansøgning!U592)</f>
        <v/>
      </c>
      <c r="V610" s="119" t="str">
        <f t="shared" si="63"/>
        <v/>
      </c>
      <c r="W610" s="120" t="str">
        <f t="shared" si="64"/>
        <v/>
      </c>
      <c r="X610" s="42" t="str">
        <f t="shared" si="65"/>
        <v/>
      </c>
    </row>
    <row r="611" spans="1:24" x14ac:dyDescent="0.25">
      <c r="A611" s="13" t="str">
        <f t="shared" si="66"/>
        <v/>
      </c>
      <c r="B611" s="75" t="str">
        <f>IF(Ansøgning!B593="","",Ansøgning!B593)</f>
        <v/>
      </c>
      <c r="C611" s="75" t="str">
        <f>IF(Ansøgning!C593="","",Ansøgning!C593)</f>
        <v/>
      </c>
      <c r="D611" s="75" t="str">
        <f>IF(Ansøgning!D593="","",Ansøgning!D593)</f>
        <v/>
      </c>
      <c r="E611" s="76" t="str">
        <f>IF(Ansøgning!E593="","",Ansøgning!E593)</f>
        <v/>
      </c>
      <c r="F611" s="76" t="str">
        <f>IF(Ansøgning!F593="","",Ansøgning!F593)</f>
        <v/>
      </c>
      <c r="G611" s="33" t="str">
        <f>IF(OR(E611="",F611=""),"",NETWORKDAYS(E611,F611,Lister!$D$7:$D$13))</f>
        <v/>
      </c>
      <c r="H611" s="76" t="str">
        <f>IF(Ansøgning!H593="","",Ansøgning!H593)</f>
        <v/>
      </c>
      <c r="I611" s="32" t="str">
        <f t="shared" si="60"/>
        <v/>
      </c>
      <c r="J611" s="77" t="str">
        <f>IF(Ansøgning!J593="","",Ansøgning!J593)</f>
        <v/>
      </c>
      <c r="K611" s="77" t="str">
        <f>IF(Ansøgning!K593="","",Ansøgning!K593)</f>
        <v/>
      </c>
      <c r="L611" s="46" t="str">
        <f t="shared" si="61"/>
        <v/>
      </c>
      <c r="M611" s="78" t="str">
        <f>IF(Ansøgning!M593="","",Ansøgning!M593)</f>
        <v/>
      </c>
      <c r="N611" s="31" t="str">
        <f t="shared" si="62"/>
        <v/>
      </c>
      <c r="O611" s="78" t="str">
        <f>IF(Ansøgning!O593="","",Ansøgning!O593)</f>
        <v/>
      </c>
      <c r="P611" s="78" t="str">
        <f>IF(Ansøgning!P593="","",Ansøgning!P593)</f>
        <v/>
      </c>
      <c r="Q611" s="78" t="str">
        <f>IF(Ansøgning!Q593="","",Ansøgning!Q593)</f>
        <v/>
      </c>
      <c r="R611" s="78" t="str">
        <f>IF(Ansøgning!R593="","",Ansøgning!R593)</f>
        <v/>
      </c>
      <c r="S611" s="46" t="str">
        <f>IFERROR(MAX(IF(OR(O611="",P611=""),"",IF(AND(AND(MONTH(E611)&gt;=7,MONTH(E611)&lt;8),AND(MONTH(F611)&gt;=7,MONTH(F611)&lt;8)),(NETWORKDAYS(E611,F611,Lister!$D$7:$D$13)-O611)*N611/NETWORKDAYS(Lister!$D$19,Lister!$E$19,Lister!$D$7:$D$13),IF(AND(AND(MONTH(E611)&gt;=7,MONTH(E611)&lt;8),MONTH(F611)&gt;7),(NETWORKDAYS(E611,Lister!$E$19,Lister!$D$7:$D$13)-O611)*N611/NETWORKDAYS(Lister!$D$19,Lister!$E$19,Lister!$D$7:$D$13),IF(MONTH(E611)&gt;7,0)))),0),"")</f>
        <v/>
      </c>
      <c r="T611" s="46" t="str">
        <f>IFERROR(MAX(IF(OR(O611="",P611=""),"",IF(AND(AND(MONTH(E611)&gt;=8,MONTH(E611)&lt;9),AND(MONTH(F611)&gt;=8,MONTH(F611)&lt;9)),(NETWORKDAYS(E611,F611,Lister!$D$7:$D$13)-P611)*N611/NETWORKDAYS(Lister!$D$20,Lister!$E$20,Lister!$D$7:$D$13),IF(AND(MONTH(E611)=7,MONTH(F611)=8),(NETWORKDAYS(Lister!$D$20,F611,Lister!$D$7:$D$13)-P611)*N611/NETWORKDAYS(Lister!$D$20,Lister!$E$20,Lister!$D$7:$D$13),IF(AND(MONTH(E611)=7,MONTH(F611)=7),0)))),0),"")</f>
        <v/>
      </c>
      <c r="U611" s="78" t="str">
        <f>IF(Ansøgning!U593="","",Ansøgning!U593)</f>
        <v/>
      </c>
      <c r="V611" s="119" t="str">
        <f t="shared" si="63"/>
        <v/>
      </c>
      <c r="W611" s="120" t="str">
        <f t="shared" si="64"/>
        <v/>
      </c>
      <c r="X611" s="42" t="str">
        <f t="shared" si="65"/>
        <v/>
      </c>
    </row>
    <row r="612" spans="1:24" x14ac:dyDescent="0.25">
      <c r="A612" s="13" t="str">
        <f t="shared" si="66"/>
        <v/>
      </c>
      <c r="B612" s="75" t="str">
        <f>IF(Ansøgning!B594="","",Ansøgning!B594)</f>
        <v/>
      </c>
      <c r="C612" s="75" t="str">
        <f>IF(Ansøgning!C594="","",Ansøgning!C594)</f>
        <v/>
      </c>
      <c r="D612" s="75" t="str">
        <f>IF(Ansøgning!D594="","",Ansøgning!D594)</f>
        <v/>
      </c>
      <c r="E612" s="76" t="str">
        <f>IF(Ansøgning!E594="","",Ansøgning!E594)</f>
        <v/>
      </c>
      <c r="F612" s="76" t="str">
        <f>IF(Ansøgning!F594="","",Ansøgning!F594)</f>
        <v/>
      </c>
      <c r="G612" s="33" t="str">
        <f>IF(OR(E612="",F612=""),"",NETWORKDAYS(E612,F612,Lister!$D$7:$D$13))</f>
        <v/>
      </c>
      <c r="H612" s="76" t="str">
        <f>IF(Ansøgning!H594="","",Ansøgning!H594)</f>
        <v/>
      </c>
      <c r="I612" s="32" t="str">
        <f t="shared" si="60"/>
        <v/>
      </c>
      <c r="J612" s="77" t="str">
        <f>IF(Ansøgning!J594="","",Ansøgning!J594)</f>
        <v/>
      </c>
      <c r="K612" s="77" t="str">
        <f>IF(Ansøgning!K594="","",Ansøgning!K594)</f>
        <v/>
      </c>
      <c r="L612" s="46" t="str">
        <f t="shared" si="61"/>
        <v/>
      </c>
      <c r="M612" s="78" t="str">
        <f>IF(Ansøgning!M594="","",Ansøgning!M594)</f>
        <v/>
      </c>
      <c r="N612" s="31" t="str">
        <f t="shared" si="62"/>
        <v/>
      </c>
      <c r="O612" s="78" t="str">
        <f>IF(Ansøgning!O594="","",Ansøgning!O594)</f>
        <v/>
      </c>
      <c r="P612" s="78" t="str">
        <f>IF(Ansøgning!P594="","",Ansøgning!P594)</f>
        <v/>
      </c>
      <c r="Q612" s="78" t="str">
        <f>IF(Ansøgning!Q594="","",Ansøgning!Q594)</f>
        <v/>
      </c>
      <c r="R612" s="78" t="str">
        <f>IF(Ansøgning!R594="","",Ansøgning!R594)</f>
        <v/>
      </c>
      <c r="S612" s="46" t="str">
        <f>IFERROR(MAX(IF(OR(O612="",P612=""),"",IF(AND(AND(MONTH(E612)&gt;=7,MONTH(E612)&lt;8),AND(MONTH(F612)&gt;=7,MONTH(F612)&lt;8)),(NETWORKDAYS(E612,F612,Lister!$D$7:$D$13)-O612)*N612/NETWORKDAYS(Lister!$D$19,Lister!$E$19,Lister!$D$7:$D$13),IF(AND(AND(MONTH(E612)&gt;=7,MONTH(E612)&lt;8),MONTH(F612)&gt;7),(NETWORKDAYS(E612,Lister!$E$19,Lister!$D$7:$D$13)-O612)*N612/NETWORKDAYS(Lister!$D$19,Lister!$E$19,Lister!$D$7:$D$13),IF(MONTH(E612)&gt;7,0)))),0),"")</f>
        <v/>
      </c>
      <c r="T612" s="46" t="str">
        <f>IFERROR(MAX(IF(OR(O612="",P612=""),"",IF(AND(AND(MONTH(E612)&gt;=8,MONTH(E612)&lt;9),AND(MONTH(F612)&gt;=8,MONTH(F612)&lt;9)),(NETWORKDAYS(E612,F612,Lister!$D$7:$D$13)-P612)*N612/NETWORKDAYS(Lister!$D$20,Lister!$E$20,Lister!$D$7:$D$13),IF(AND(MONTH(E612)=7,MONTH(F612)=8),(NETWORKDAYS(Lister!$D$20,F612,Lister!$D$7:$D$13)-P612)*N612/NETWORKDAYS(Lister!$D$20,Lister!$E$20,Lister!$D$7:$D$13),IF(AND(MONTH(E612)=7,MONTH(F612)=7),0)))),0),"")</f>
        <v/>
      </c>
      <c r="U612" s="78" t="str">
        <f>IF(Ansøgning!U594="","",Ansøgning!U594)</f>
        <v/>
      </c>
      <c r="V612" s="119" t="str">
        <f t="shared" si="63"/>
        <v/>
      </c>
      <c r="W612" s="120" t="str">
        <f t="shared" si="64"/>
        <v/>
      </c>
      <c r="X612" s="42" t="str">
        <f t="shared" si="65"/>
        <v/>
      </c>
    </row>
    <row r="613" spans="1:24" x14ac:dyDescent="0.25">
      <c r="A613" s="13" t="str">
        <f t="shared" si="66"/>
        <v/>
      </c>
      <c r="B613" s="75" t="str">
        <f>IF(Ansøgning!B595="","",Ansøgning!B595)</f>
        <v/>
      </c>
      <c r="C613" s="75" t="str">
        <f>IF(Ansøgning!C595="","",Ansøgning!C595)</f>
        <v/>
      </c>
      <c r="D613" s="75" t="str">
        <f>IF(Ansøgning!D595="","",Ansøgning!D595)</f>
        <v/>
      </c>
      <c r="E613" s="76" t="str">
        <f>IF(Ansøgning!E595="","",Ansøgning!E595)</f>
        <v/>
      </c>
      <c r="F613" s="76" t="str">
        <f>IF(Ansøgning!F595="","",Ansøgning!F595)</f>
        <v/>
      </c>
      <c r="G613" s="33" t="str">
        <f>IF(OR(E613="",F613=""),"",NETWORKDAYS(E613,F613,Lister!$D$7:$D$13))</f>
        <v/>
      </c>
      <c r="H613" s="76" t="str">
        <f>IF(Ansøgning!H595="","",Ansøgning!H595)</f>
        <v/>
      </c>
      <c r="I613" s="32" t="str">
        <f t="shared" si="60"/>
        <v/>
      </c>
      <c r="J613" s="77" t="str">
        <f>IF(Ansøgning!J595="","",Ansøgning!J595)</f>
        <v/>
      </c>
      <c r="K613" s="77" t="str">
        <f>IF(Ansøgning!K595="","",Ansøgning!K595)</f>
        <v/>
      </c>
      <c r="L613" s="46" t="str">
        <f t="shared" si="61"/>
        <v/>
      </c>
      <c r="M613" s="78" t="str">
        <f>IF(Ansøgning!M595="","",Ansøgning!M595)</f>
        <v/>
      </c>
      <c r="N613" s="31" t="str">
        <f t="shared" si="62"/>
        <v/>
      </c>
      <c r="O613" s="78" t="str">
        <f>IF(Ansøgning!O595="","",Ansøgning!O595)</f>
        <v/>
      </c>
      <c r="P613" s="78" t="str">
        <f>IF(Ansøgning!P595="","",Ansøgning!P595)</f>
        <v/>
      </c>
      <c r="Q613" s="78" t="str">
        <f>IF(Ansøgning!Q595="","",Ansøgning!Q595)</f>
        <v/>
      </c>
      <c r="R613" s="78" t="str">
        <f>IF(Ansøgning!R595="","",Ansøgning!R595)</f>
        <v/>
      </c>
      <c r="S613" s="46" t="str">
        <f>IFERROR(MAX(IF(OR(O613="",P613=""),"",IF(AND(AND(MONTH(E613)&gt;=7,MONTH(E613)&lt;8),AND(MONTH(F613)&gt;=7,MONTH(F613)&lt;8)),(NETWORKDAYS(E613,F613,Lister!$D$7:$D$13)-O613)*N613/NETWORKDAYS(Lister!$D$19,Lister!$E$19,Lister!$D$7:$D$13),IF(AND(AND(MONTH(E613)&gt;=7,MONTH(E613)&lt;8),MONTH(F613)&gt;7),(NETWORKDAYS(E613,Lister!$E$19,Lister!$D$7:$D$13)-O613)*N613/NETWORKDAYS(Lister!$D$19,Lister!$E$19,Lister!$D$7:$D$13),IF(MONTH(E613)&gt;7,0)))),0),"")</f>
        <v/>
      </c>
      <c r="T613" s="46" t="str">
        <f>IFERROR(MAX(IF(OR(O613="",P613=""),"",IF(AND(AND(MONTH(E613)&gt;=8,MONTH(E613)&lt;9),AND(MONTH(F613)&gt;=8,MONTH(F613)&lt;9)),(NETWORKDAYS(E613,F613,Lister!$D$7:$D$13)-P613)*N613/NETWORKDAYS(Lister!$D$20,Lister!$E$20,Lister!$D$7:$D$13),IF(AND(MONTH(E613)=7,MONTH(F613)=8),(NETWORKDAYS(Lister!$D$20,F613,Lister!$D$7:$D$13)-P613)*N613/NETWORKDAYS(Lister!$D$20,Lister!$E$20,Lister!$D$7:$D$13),IF(AND(MONTH(E613)=7,MONTH(F613)=7),0)))),0),"")</f>
        <v/>
      </c>
      <c r="U613" s="78" t="str">
        <f>IF(Ansøgning!U595="","",Ansøgning!U595)</f>
        <v/>
      </c>
      <c r="V613" s="119" t="str">
        <f t="shared" si="63"/>
        <v/>
      </c>
      <c r="W613" s="120" t="str">
        <f t="shared" si="64"/>
        <v/>
      </c>
      <c r="X613" s="42" t="str">
        <f t="shared" si="65"/>
        <v/>
      </c>
    </row>
    <row r="614" spans="1:24" x14ac:dyDescent="0.25">
      <c r="A614" s="13" t="str">
        <f t="shared" si="66"/>
        <v/>
      </c>
      <c r="B614" s="75" t="str">
        <f>IF(Ansøgning!B596="","",Ansøgning!B596)</f>
        <v/>
      </c>
      <c r="C614" s="75" t="str">
        <f>IF(Ansøgning!C596="","",Ansøgning!C596)</f>
        <v/>
      </c>
      <c r="D614" s="75" t="str">
        <f>IF(Ansøgning!D596="","",Ansøgning!D596)</f>
        <v/>
      </c>
      <c r="E614" s="76" t="str">
        <f>IF(Ansøgning!E596="","",Ansøgning!E596)</f>
        <v/>
      </c>
      <c r="F614" s="76" t="str">
        <f>IF(Ansøgning!F596="","",Ansøgning!F596)</f>
        <v/>
      </c>
      <c r="G614" s="33" t="str">
        <f>IF(OR(E614="",F614=""),"",NETWORKDAYS(E614,F614,Lister!$D$7:$D$13))</f>
        <v/>
      </c>
      <c r="H614" s="76" t="str">
        <f>IF(Ansøgning!H596="","",Ansøgning!H596)</f>
        <v/>
      </c>
      <c r="I614" s="32" t="str">
        <f t="shared" si="60"/>
        <v/>
      </c>
      <c r="J614" s="77" t="str">
        <f>IF(Ansøgning!J596="","",Ansøgning!J596)</f>
        <v/>
      </c>
      <c r="K614" s="77" t="str">
        <f>IF(Ansøgning!K596="","",Ansøgning!K596)</f>
        <v/>
      </c>
      <c r="L614" s="46" t="str">
        <f t="shared" si="61"/>
        <v/>
      </c>
      <c r="M614" s="78" t="str">
        <f>IF(Ansøgning!M596="","",Ansøgning!M596)</f>
        <v/>
      </c>
      <c r="N614" s="31" t="str">
        <f t="shared" si="62"/>
        <v/>
      </c>
      <c r="O614" s="78" t="str">
        <f>IF(Ansøgning!O596="","",Ansøgning!O596)</f>
        <v/>
      </c>
      <c r="P614" s="78" t="str">
        <f>IF(Ansøgning!P596="","",Ansøgning!P596)</f>
        <v/>
      </c>
      <c r="Q614" s="78" t="str">
        <f>IF(Ansøgning!Q596="","",Ansøgning!Q596)</f>
        <v/>
      </c>
      <c r="R614" s="78" t="str">
        <f>IF(Ansøgning!R596="","",Ansøgning!R596)</f>
        <v/>
      </c>
      <c r="S614" s="46" t="str">
        <f>IFERROR(MAX(IF(OR(O614="",P614=""),"",IF(AND(AND(MONTH(E614)&gt;=7,MONTH(E614)&lt;8),AND(MONTH(F614)&gt;=7,MONTH(F614)&lt;8)),(NETWORKDAYS(E614,F614,Lister!$D$7:$D$13)-O614)*N614/NETWORKDAYS(Lister!$D$19,Lister!$E$19,Lister!$D$7:$D$13),IF(AND(AND(MONTH(E614)&gt;=7,MONTH(E614)&lt;8),MONTH(F614)&gt;7),(NETWORKDAYS(E614,Lister!$E$19,Lister!$D$7:$D$13)-O614)*N614/NETWORKDAYS(Lister!$D$19,Lister!$E$19,Lister!$D$7:$D$13),IF(MONTH(E614)&gt;7,0)))),0),"")</f>
        <v/>
      </c>
      <c r="T614" s="46" t="str">
        <f>IFERROR(MAX(IF(OR(O614="",P614=""),"",IF(AND(AND(MONTH(E614)&gt;=8,MONTH(E614)&lt;9),AND(MONTH(F614)&gt;=8,MONTH(F614)&lt;9)),(NETWORKDAYS(E614,F614,Lister!$D$7:$D$13)-P614)*N614/NETWORKDAYS(Lister!$D$20,Lister!$E$20,Lister!$D$7:$D$13),IF(AND(MONTH(E614)=7,MONTH(F614)=8),(NETWORKDAYS(Lister!$D$20,F614,Lister!$D$7:$D$13)-P614)*N614/NETWORKDAYS(Lister!$D$20,Lister!$E$20,Lister!$D$7:$D$13),IF(AND(MONTH(E614)=7,MONTH(F614)=7),0)))),0),"")</f>
        <v/>
      </c>
      <c r="U614" s="78" t="str">
        <f>IF(Ansøgning!U596="","",Ansøgning!U596)</f>
        <v/>
      </c>
      <c r="V614" s="119" t="str">
        <f t="shared" si="63"/>
        <v/>
      </c>
      <c r="W614" s="120" t="str">
        <f t="shared" si="64"/>
        <v/>
      </c>
      <c r="X614" s="42" t="str">
        <f t="shared" si="65"/>
        <v/>
      </c>
    </row>
    <row r="615" spans="1:24" x14ac:dyDescent="0.25">
      <c r="A615" s="13" t="str">
        <f t="shared" si="66"/>
        <v/>
      </c>
      <c r="B615" s="75" t="str">
        <f>IF(Ansøgning!B597="","",Ansøgning!B597)</f>
        <v/>
      </c>
      <c r="C615" s="75" t="str">
        <f>IF(Ansøgning!C597="","",Ansøgning!C597)</f>
        <v/>
      </c>
      <c r="D615" s="75" t="str">
        <f>IF(Ansøgning!D597="","",Ansøgning!D597)</f>
        <v/>
      </c>
      <c r="E615" s="76" t="str">
        <f>IF(Ansøgning!E597="","",Ansøgning!E597)</f>
        <v/>
      </c>
      <c r="F615" s="76" t="str">
        <f>IF(Ansøgning!F597="","",Ansøgning!F597)</f>
        <v/>
      </c>
      <c r="G615" s="33" t="str">
        <f>IF(OR(E615="",F615=""),"",NETWORKDAYS(E615,F615,Lister!$D$7:$D$13))</f>
        <v/>
      </c>
      <c r="H615" s="76" t="str">
        <f>IF(Ansøgning!H597="","",Ansøgning!H597)</f>
        <v/>
      </c>
      <c r="I615" s="32" t="str">
        <f t="shared" ref="I615:I678" si="67">IF(H615="","",IF(H615="Funktionær",0.75,IF(H615="Ikke-funktionær",0.9,IF(H615="Elev/lærling",0.9))))</f>
        <v/>
      </c>
      <c r="J615" s="77" t="str">
        <f>IF(Ansøgning!J597="","",Ansøgning!J597)</f>
        <v/>
      </c>
      <c r="K615" s="77" t="str">
        <f>IF(Ansøgning!K597="","",Ansøgning!K597)</f>
        <v/>
      </c>
      <c r="L615" s="46" t="str">
        <f t="shared" ref="L615:L678" si="68">IF(J615="","",J615-K615)</f>
        <v/>
      </c>
      <c r="M615" s="78" t="str">
        <f>IF(Ansøgning!M597="","",Ansøgning!M597)</f>
        <v/>
      </c>
      <c r="N615" s="31" t="str">
        <f t="shared" ref="N615:N678" si="69">IF(B615="","",IF(L615*I615&gt;30000*IF(M615&gt;37,37,M615)/37,30000*IF(M615&gt;37,37,M615)/37,L615*I615))</f>
        <v/>
      </c>
      <c r="O615" s="78" t="str">
        <f>IF(Ansøgning!O597="","",Ansøgning!O597)</f>
        <v/>
      </c>
      <c r="P615" s="78" t="str">
        <f>IF(Ansøgning!P597="","",Ansøgning!P597)</f>
        <v/>
      </c>
      <c r="Q615" s="78" t="str">
        <f>IF(Ansøgning!Q597="","",Ansøgning!Q597)</f>
        <v/>
      </c>
      <c r="R615" s="78" t="str">
        <f>IF(Ansøgning!R597="","",Ansøgning!R597)</f>
        <v/>
      </c>
      <c r="S615" s="46" t="str">
        <f>IFERROR(MAX(IF(OR(O615="",P615=""),"",IF(AND(AND(MONTH(E615)&gt;=7,MONTH(E615)&lt;8),AND(MONTH(F615)&gt;=7,MONTH(F615)&lt;8)),(NETWORKDAYS(E615,F615,Lister!$D$7:$D$13)-O615)*N615/NETWORKDAYS(Lister!$D$19,Lister!$E$19,Lister!$D$7:$D$13),IF(AND(AND(MONTH(E615)&gt;=7,MONTH(E615)&lt;8),MONTH(F615)&gt;7),(NETWORKDAYS(E615,Lister!$E$19,Lister!$D$7:$D$13)-O615)*N615/NETWORKDAYS(Lister!$D$19,Lister!$E$19,Lister!$D$7:$D$13),IF(MONTH(E615)&gt;7,0)))),0),"")</f>
        <v/>
      </c>
      <c r="T615" s="46" t="str">
        <f>IFERROR(MAX(IF(OR(O615="",P615=""),"",IF(AND(AND(MONTH(E615)&gt;=8,MONTH(E615)&lt;9),AND(MONTH(F615)&gt;=8,MONTH(F615)&lt;9)),(NETWORKDAYS(E615,F615,Lister!$D$7:$D$13)-P615)*N615/NETWORKDAYS(Lister!$D$20,Lister!$E$20,Lister!$D$7:$D$13),IF(AND(MONTH(E615)=7,MONTH(F615)=8),(NETWORKDAYS(Lister!$D$20,F615,Lister!$D$7:$D$13)-P615)*N615/NETWORKDAYS(Lister!$D$20,Lister!$E$20,Lister!$D$7:$D$13),IF(AND(MONTH(E615)=7,MONTH(F615)=7),0)))),0),"")</f>
        <v/>
      </c>
      <c r="U615" s="78" t="str">
        <f>IF(Ansøgning!U597="","",Ansøgning!U597)</f>
        <v/>
      </c>
      <c r="V615" s="119" t="str">
        <f t="shared" ref="V615:V678" si="70">IFERROR(21/31*N615,"")</f>
        <v/>
      </c>
      <c r="W615" s="120" t="str">
        <f t="shared" ref="W615:W678" si="71">IFERROR(MAX(IF(AND(ISNUMBER(Q615),ISNUMBER(R615)),IF(S615+T615-V615&gt;N615,N615,S615-T615),""),0),"")</f>
        <v/>
      </c>
      <c r="X615" s="42" t="str">
        <f t="shared" ref="X615:X678" si="72">IF(W615="","",W615-U615)</f>
        <v/>
      </c>
    </row>
    <row r="616" spans="1:24" x14ac:dyDescent="0.25">
      <c r="A616" s="13" t="str">
        <f t="shared" ref="A616:A679" si="73">IF(B616="","",A615+1)</f>
        <v/>
      </c>
      <c r="B616" s="75" t="str">
        <f>IF(Ansøgning!B598="","",Ansøgning!B598)</f>
        <v/>
      </c>
      <c r="C616" s="75" t="str">
        <f>IF(Ansøgning!C598="","",Ansøgning!C598)</f>
        <v/>
      </c>
      <c r="D616" s="75" t="str">
        <f>IF(Ansøgning!D598="","",Ansøgning!D598)</f>
        <v/>
      </c>
      <c r="E616" s="76" t="str">
        <f>IF(Ansøgning!E598="","",Ansøgning!E598)</f>
        <v/>
      </c>
      <c r="F616" s="76" t="str">
        <f>IF(Ansøgning!F598="","",Ansøgning!F598)</f>
        <v/>
      </c>
      <c r="G616" s="33" t="str">
        <f>IF(OR(E616="",F616=""),"",NETWORKDAYS(E616,F616,Lister!$D$7:$D$13))</f>
        <v/>
      </c>
      <c r="H616" s="76" t="str">
        <f>IF(Ansøgning!H598="","",Ansøgning!H598)</f>
        <v/>
      </c>
      <c r="I616" s="32" t="str">
        <f t="shared" si="67"/>
        <v/>
      </c>
      <c r="J616" s="77" t="str">
        <f>IF(Ansøgning!J598="","",Ansøgning!J598)</f>
        <v/>
      </c>
      <c r="K616" s="77" t="str">
        <f>IF(Ansøgning!K598="","",Ansøgning!K598)</f>
        <v/>
      </c>
      <c r="L616" s="46" t="str">
        <f t="shared" si="68"/>
        <v/>
      </c>
      <c r="M616" s="78" t="str">
        <f>IF(Ansøgning!M598="","",Ansøgning!M598)</f>
        <v/>
      </c>
      <c r="N616" s="31" t="str">
        <f t="shared" si="69"/>
        <v/>
      </c>
      <c r="O616" s="78" t="str">
        <f>IF(Ansøgning!O598="","",Ansøgning!O598)</f>
        <v/>
      </c>
      <c r="P616" s="78" t="str">
        <f>IF(Ansøgning!P598="","",Ansøgning!P598)</f>
        <v/>
      </c>
      <c r="Q616" s="78" t="str">
        <f>IF(Ansøgning!Q598="","",Ansøgning!Q598)</f>
        <v/>
      </c>
      <c r="R616" s="78" t="str">
        <f>IF(Ansøgning!R598="","",Ansøgning!R598)</f>
        <v/>
      </c>
      <c r="S616" s="46" t="str">
        <f>IFERROR(MAX(IF(OR(O616="",P616=""),"",IF(AND(AND(MONTH(E616)&gt;=7,MONTH(E616)&lt;8),AND(MONTH(F616)&gt;=7,MONTH(F616)&lt;8)),(NETWORKDAYS(E616,F616,Lister!$D$7:$D$13)-O616)*N616/NETWORKDAYS(Lister!$D$19,Lister!$E$19,Lister!$D$7:$D$13),IF(AND(AND(MONTH(E616)&gt;=7,MONTH(E616)&lt;8),MONTH(F616)&gt;7),(NETWORKDAYS(E616,Lister!$E$19,Lister!$D$7:$D$13)-O616)*N616/NETWORKDAYS(Lister!$D$19,Lister!$E$19,Lister!$D$7:$D$13),IF(MONTH(E616)&gt;7,0)))),0),"")</f>
        <v/>
      </c>
      <c r="T616" s="46" t="str">
        <f>IFERROR(MAX(IF(OR(O616="",P616=""),"",IF(AND(AND(MONTH(E616)&gt;=8,MONTH(E616)&lt;9),AND(MONTH(F616)&gt;=8,MONTH(F616)&lt;9)),(NETWORKDAYS(E616,F616,Lister!$D$7:$D$13)-P616)*N616/NETWORKDAYS(Lister!$D$20,Lister!$E$20,Lister!$D$7:$D$13),IF(AND(MONTH(E616)=7,MONTH(F616)=8),(NETWORKDAYS(Lister!$D$20,F616,Lister!$D$7:$D$13)-P616)*N616/NETWORKDAYS(Lister!$D$20,Lister!$E$20,Lister!$D$7:$D$13),IF(AND(MONTH(E616)=7,MONTH(F616)=7),0)))),0),"")</f>
        <v/>
      </c>
      <c r="U616" s="78" t="str">
        <f>IF(Ansøgning!U598="","",Ansøgning!U598)</f>
        <v/>
      </c>
      <c r="V616" s="119" t="str">
        <f t="shared" si="70"/>
        <v/>
      </c>
      <c r="W616" s="120" t="str">
        <f t="shared" si="71"/>
        <v/>
      </c>
      <c r="X616" s="42" t="str">
        <f t="shared" si="72"/>
        <v/>
      </c>
    </row>
    <row r="617" spans="1:24" x14ac:dyDescent="0.25">
      <c r="A617" s="13" t="str">
        <f t="shared" si="73"/>
        <v/>
      </c>
      <c r="B617" s="75" t="str">
        <f>IF(Ansøgning!B599="","",Ansøgning!B599)</f>
        <v/>
      </c>
      <c r="C617" s="75" t="str">
        <f>IF(Ansøgning!C599="","",Ansøgning!C599)</f>
        <v/>
      </c>
      <c r="D617" s="75" t="str">
        <f>IF(Ansøgning!D599="","",Ansøgning!D599)</f>
        <v/>
      </c>
      <c r="E617" s="76" t="str">
        <f>IF(Ansøgning!E599="","",Ansøgning!E599)</f>
        <v/>
      </c>
      <c r="F617" s="76" t="str">
        <f>IF(Ansøgning!F599="","",Ansøgning!F599)</f>
        <v/>
      </c>
      <c r="G617" s="33" t="str">
        <f>IF(OR(E617="",F617=""),"",NETWORKDAYS(E617,F617,Lister!$D$7:$D$13))</f>
        <v/>
      </c>
      <c r="H617" s="76" t="str">
        <f>IF(Ansøgning!H599="","",Ansøgning!H599)</f>
        <v/>
      </c>
      <c r="I617" s="32" t="str">
        <f t="shared" si="67"/>
        <v/>
      </c>
      <c r="J617" s="77" t="str">
        <f>IF(Ansøgning!J599="","",Ansøgning!J599)</f>
        <v/>
      </c>
      <c r="K617" s="77" t="str">
        <f>IF(Ansøgning!K599="","",Ansøgning!K599)</f>
        <v/>
      </c>
      <c r="L617" s="46" t="str">
        <f t="shared" si="68"/>
        <v/>
      </c>
      <c r="M617" s="78" t="str">
        <f>IF(Ansøgning!M599="","",Ansøgning!M599)</f>
        <v/>
      </c>
      <c r="N617" s="31" t="str">
        <f t="shared" si="69"/>
        <v/>
      </c>
      <c r="O617" s="78" t="str">
        <f>IF(Ansøgning!O599="","",Ansøgning!O599)</f>
        <v/>
      </c>
      <c r="P617" s="78" t="str">
        <f>IF(Ansøgning!P599="","",Ansøgning!P599)</f>
        <v/>
      </c>
      <c r="Q617" s="78" t="str">
        <f>IF(Ansøgning!Q599="","",Ansøgning!Q599)</f>
        <v/>
      </c>
      <c r="R617" s="78" t="str">
        <f>IF(Ansøgning!R599="","",Ansøgning!R599)</f>
        <v/>
      </c>
      <c r="S617" s="46" t="str">
        <f>IFERROR(MAX(IF(OR(O617="",P617=""),"",IF(AND(AND(MONTH(E617)&gt;=7,MONTH(E617)&lt;8),AND(MONTH(F617)&gt;=7,MONTH(F617)&lt;8)),(NETWORKDAYS(E617,F617,Lister!$D$7:$D$13)-O617)*N617/NETWORKDAYS(Lister!$D$19,Lister!$E$19,Lister!$D$7:$D$13),IF(AND(AND(MONTH(E617)&gt;=7,MONTH(E617)&lt;8),MONTH(F617)&gt;7),(NETWORKDAYS(E617,Lister!$E$19,Lister!$D$7:$D$13)-O617)*N617/NETWORKDAYS(Lister!$D$19,Lister!$E$19,Lister!$D$7:$D$13),IF(MONTH(E617)&gt;7,0)))),0),"")</f>
        <v/>
      </c>
      <c r="T617" s="46" t="str">
        <f>IFERROR(MAX(IF(OR(O617="",P617=""),"",IF(AND(AND(MONTH(E617)&gt;=8,MONTH(E617)&lt;9),AND(MONTH(F617)&gt;=8,MONTH(F617)&lt;9)),(NETWORKDAYS(E617,F617,Lister!$D$7:$D$13)-P617)*N617/NETWORKDAYS(Lister!$D$20,Lister!$E$20,Lister!$D$7:$D$13),IF(AND(MONTH(E617)=7,MONTH(F617)=8),(NETWORKDAYS(Lister!$D$20,F617,Lister!$D$7:$D$13)-P617)*N617/NETWORKDAYS(Lister!$D$20,Lister!$E$20,Lister!$D$7:$D$13),IF(AND(MONTH(E617)=7,MONTH(F617)=7),0)))),0),"")</f>
        <v/>
      </c>
      <c r="U617" s="78" t="str">
        <f>IF(Ansøgning!U599="","",Ansøgning!U599)</f>
        <v/>
      </c>
      <c r="V617" s="119" t="str">
        <f t="shared" si="70"/>
        <v/>
      </c>
      <c r="W617" s="120" t="str">
        <f t="shared" si="71"/>
        <v/>
      </c>
      <c r="X617" s="42" t="str">
        <f t="shared" si="72"/>
        <v/>
      </c>
    </row>
    <row r="618" spans="1:24" x14ac:dyDescent="0.25">
      <c r="A618" s="13" t="str">
        <f t="shared" si="73"/>
        <v/>
      </c>
      <c r="B618" s="75" t="str">
        <f>IF(Ansøgning!B600="","",Ansøgning!B600)</f>
        <v/>
      </c>
      <c r="C618" s="75" t="str">
        <f>IF(Ansøgning!C600="","",Ansøgning!C600)</f>
        <v/>
      </c>
      <c r="D618" s="75" t="str">
        <f>IF(Ansøgning!D600="","",Ansøgning!D600)</f>
        <v/>
      </c>
      <c r="E618" s="76" t="str">
        <f>IF(Ansøgning!E600="","",Ansøgning!E600)</f>
        <v/>
      </c>
      <c r="F618" s="76" t="str">
        <f>IF(Ansøgning!F600="","",Ansøgning!F600)</f>
        <v/>
      </c>
      <c r="G618" s="33" t="str">
        <f>IF(OR(E618="",F618=""),"",NETWORKDAYS(E618,F618,Lister!$D$7:$D$13))</f>
        <v/>
      </c>
      <c r="H618" s="76" t="str">
        <f>IF(Ansøgning!H600="","",Ansøgning!H600)</f>
        <v/>
      </c>
      <c r="I618" s="32" t="str">
        <f t="shared" si="67"/>
        <v/>
      </c>
      <c r="J618" s="77" t="str">
        <f>IF(Ansøgning!J600="","",Ansøgning!J600)</f>
        <v/>
      </c>
      <c r="K618" s="77" t="str">
        <f>IF(Ansøgning!K600="","",Ansøgning!K600)</f>
        <v/>
      </c>
      <c r="L618" s="46" t="str">
        <f t="shared" si="68"/>
        <v/>
      </c>
      <c r="M618" s="78" t="str">
        <f>IF(Ansøgning!M600="","",Ansøgning!M600)</f>
        <v/>
      </c>
      <c r="N618" s="31" t="str">
        <f t="shared" si="69"/>
        <v/>
      </c>
      <c r="O618" s="78" t="str">
        <f>IF(Ansøgning!O600="","",Ansøgning!O600)</f>
        <v/>
      </c>
      <c r="P618" s="78" t="str">
        <f>IF(Ansøgning!P600="","",Ansøgning!P600)</f>
        <v/>
      </c>
      <c r="Q618" s="78" t="str">
        <f>IF(Ansøgning!Q600="","",Ansøgning!Q600)</f>
        <v/>
      </c>
      <c r="R618" s="78" t="str">
        <f>IF(Ansøgning!R600="","",Ansøgning!R600)</f>
        <v/>
      </c>
      <c r="S618" s="46" t="str">
        <f>IFERROR(MAX(IF(OR(O618="",P618=""),"",IF(AND(AND(MONTH(E618)&gt;=7,MONTH(E618)&lt;8),AND(MONTH(F618)&gt;=7,MONTH(F618)&lt;8)),(NETWORKDAYS(E618,F618,Lister!$D$7:$D$13)-O618)*N618/NETWORKDAYS(Lister!$D$19,Lister!$E$19,Lister!$D$7:$D$13),IF(AND(AND(MONTH(E618)&gt;=7,MONTH(E618)&lt;8),MONTH(F618)&gt;7),(NETWORKDAYS(E618,Lister!$E$19,Lister!$D$7:$D$13)-O618)*N618/NETWORKDAYS(Lister!$D$19,Lister!$E$19,Lister!$D$7:$D$13),IF(MONTH(E618)&gt;7,0)))),0),"")</f>
        <v/>
      </c>
      <c r="T618" s="46" t="str">
        <f>IFERROR(MAX(IF(OR(O618="",P618=""),"",IF(AND(AND(MONTH(E618)&gt;=8,MONTH(E618)&lt;9),AND(MONTH(F618)&gt;=8,MONTH(F618)&lt;9)),(NETWORKDAYS(E618,F618,Lister!$D$7:$D$13)-P618)*N618/NETWORKDAYS(Lister!$D$20,Lister!$E$20,Lister!$D$7:$D$13),IF(AND(MONTH(E618)=7,MONTH(F618)=8),(NETWORKDAYS(Lister!$D$20,F618,Lister!$D$7:$D$13)-P618)*N618/NETWORKDAYS(Lister!$D$20,Lister!$E$20,Lister!$D$7:$D$13),IF(AND(MONTH(E618)=7,MONTH(F618)=7),0)))),0),"")</f>
        <v/>
      </c>
      <c r="U618" s="78" t="str">
        <f>IF(Ansøgning!U600="","",Ansøgning!U600)</f>
        <v/>
      </c>
      <c r="V618" s="119" t="str">
        <f t="shared" si="70"/>
        <v/>
      </c>
      <c r="W618" s="120" t="str">
        <f t="shared" si="71"/>
        <v/>
      </c>
      <c r="X618" s="42" t="str">
        <f t="shared" si="72"/>
        <v/>
      </c>
    </row>
    <row r="619" spans="1:24" x14ac:dyDescent="0.25">
      <c r="A619" s="13" t="str">
        <f t="shared" si="73"/>
        <v/>
      </c>
      <c r="B619" s="75" t="str">
        <f>IF(Ansøgning!B601="","",Ansøgning!B601)</f>
        <v/>
      </c>
      <c r="C619" s="75" t="str">
        <f>IF(Ansøgning!C601="","",Ansøgning!C601)</f>
        <v/>
      </c>
      <c r="D619" s="75" t="str">
        <f>IF(Ansøgning!D601="","",Ansøgning!D601)</f>
        <v/>
      </c>
      <c r="E619" s="76" t="str">
        <f>IF(Ansøgning!E601="","",Ansøgning!E601)</f>
        <v/>
      </c>
      <c r="F619" s="76" t="str">
        <f>IF(Ansøgning!F601="","",Ansøgning!F601)</f>
        <v/>
      </c>
      <c r="G619" s="33" t="str">
        <f>IF(OR(E619="",F619=""),"",NETWORKDAYS(E619,F619,Lister!$D$7:$D$13))</f>
        <v/>
      </c>
      <c r="H619" s="76" t="str">
        <f>IF(Ansøgning!H601="","",Ansøgning!H601)</f>
        <v/>
      </c>
      <c r="I619" s="32" t="str">
        <f t="shared" si="67"/>
        <v/>
      </c>
      <c r="J619" s="77" t="str">
        <f>IF(Ansøgning!J601="","",Ansøgning!J601)</f>
        <v/>
      </c>
      <c r="K619" s="77" t="str">
        <f>IF(Ansøgning!K601="","",Ansøgning!K601)</f>
        <v/>
      </c>
      <c r="L619" s="46" t="str">
        <f t="shared" si="68"/>
        <v/>
      </c>
      <c r="M619" s="78" t="str">
        <f>IF(Ansøgning!M601="","",Ansøgning!M601)</f>
        <v/>
      </c>
      <c r="N619" s="31" t="str">
        <f t="shared" si="69"/>
        <v/>
      </c>
      <c r="O619" s="78" t="str">
        <f>IF(Ansøgning!O601="","",Ansøgning!O601)</f>
        <v/>
      </c>
      <c r="P619" s="78" t="str">
        <f>IF(Ansøgning!P601="","",Ansøgning!P601)</f>
        <v/>
      </c>
      <c r="Q619" s="78" t="str">
        <f>IF(Ansøgning!Q601="","",Ansøgning!Q601)</f>
        <v/>
      </c>
      <c r="R619" s="78" t="str">
        <f>IF(Ansøgning!R601="","",Ansøgning!R601)</f>
        <v/>
      </c>
      <c r="S619" s="46" t="str">
        <f>IFERROR(MAX(IF(OR(O619="",P619=""),"",IF(AND(AND(MONTH(E619)&gt;=7,MONTH(E619)&lt;8),AND(MONTH(F619)&gt;=7,MONTH(F619)&lt;8)),(NETWORKDAYS(E619,F619,Lister!$D$7:$D$13)-O619)*N619/NETWORKDAYS(Lister!$D$19,Lister!$E$19,Lister!$D$7:$D$13),IF(AND(AND(MONTH(E619)&gt;=7,MONTH(E619)&lt;8),MONTH(F619)&gt;7),(NETWORKDAYS(E619,Lister!$E$19,Lister!$D$7:$D$13)-O619)*N619/NETWORKDAYS(Lister!$D$19,Lister!$E$19,Lister!$D$7:$D$13),IF(MONTH(E619)&gt;7,0)))),0),"")</f>
        <v/>
      </c>
      <c r="T619" s="46" t="str">
        <f>IFERROR(MAX(IF(OR(O619="",P619=""),"",IF(AND(AND(MONTH(E619)&gt;=8,MONTH(E619)&lt;9),AND(MONTH(F619)&gt;=8,MONTH(F619)&lt;9)),(NETWORKDAYS(E619,F619,Lister!$D$7:$D$13)-P619)*N619/NETWORKDAYS(Lister!$D$20,Lister!$E$20,Lister!$D$7:$D$13),IF(AND(MONTH(E619)=7,MONTH(F619)=8),(NETWORKDAYS(Lister!$D$20,F619,Lister!$D$7:$D$13)-P619)*N619/NETWORKDAYS(Lister!$D$20,Lister!$E$20,Lister!$D$7:$D$13),IF(AND(MONTH(E619)=7,MONTH(F619)=7),0)))),0),"")</f>
        <v/>
      </c>
      <c r="U619" s="78" t="str">
        <f>IF(Ansøgning!U601="","",Ansøgning!U601)</f>
        <v/>
      </c>
      <c r="V619" s="119" t="str">
        <f t="shared" si="70"/>
        <v/>
      </c>
      <c r="W619" s="120" t="str">
        <f t="shared" si="71"/>
        <v/>
      </c>
      <c r="X619" s="42" t="str">
        <f t="shared" si="72"/>
        <v/>
      </c>
    </row>
    <row r="620" spans="1:24" x14ac:dyDescent="0.25">
      <c r="A620" s="13" t="str">
        <f t="shared" si="73"/>
        <v/>
      </c>
      <c r="B620" s="75" t="str">
        <f>IF(Ansøgning!B602="","",Ansøgning!B602)</f>
        <v/>
      </c>
      <c r="C620" s="75" t="str">
        <f>IF(Ansøgning!C602="","",Ansøgning!C602)</f>
        <v/>
      </c>
      <c r="D620" s="75" t="str">
        <f>IF(Ansøgning!D602="","",Ansøgning!D602)</f>
        <v/>
      </c>
      <c r="E620" s="76" t="str">
        <f>IF(Ansøgning!E602="","",Ansøgning!E602)</f>
        <v/>
      </c>
      <c r="F620" s="76" t="str">
        <f>IF(Ansøgning!F602="","",Ansøgning!F602)</f>
        <v/>
      </c>
      <c r="G620" s="33" t="str">
        <f>IF(OR(E620="",F620=""),"",NETWORKDAYS(E620,F620,Lister!$D$7:$D$13))</f>
        <v/>
      </c>
      <c r="H620" s="76" t="str">
        <f>IF(Ansøgning!H602="","",Ansøgning!H602)</f>
        <v/>
      </c>
      <c r="I620" s="32" t="str">
        <f t="shared" si="67"/>
        <v/>
      </c>
      <c r="J620" s="77" t="str">
        <f>IF(Ansøgning!J602="","",Ansøgning!J602)</f>
        <v/>
      </c>
      <c r="K620" s="77" t="str">
        <f>IF(Ansøgning!K602="","",Ansøgning!K602)</f>
        <v/>
      </c>
      <c r="L620" s="46" t="str">
        <f t="shared" si="68"/>
        <v/>
      </c>
      <c r="M620" s="78" t="str">
        <f>IF(Ansøgning!M602="","",Ansøgning!M602)</f>
        <v/>
      </c>
      <c r="N620" s="31" t="str">
        <f t="shared" si="69"/>
        <v/>
      </c>
      <c r="O620" s="78" t="str">
        <f>IF(Ansøgning!O602="","",Ansøgning!O602)</f>
        <v/>
      </c>
      <c r="P620" s="78" t="str">
        <f>IF(Ansøgning!P602="","",Ansøgning!P602)</f>
        <v/>
      </c>
      <c r="Q620" s="78" t="str">
        <f>IF(Ansøgning!Q602="","",Ansøgning!Q602)</f>
        <v/>
      </c>
      <c r="R620" s="78" t="str">
        <f>IF(Ansøgning!R602="","",Ansøgning!R602)</f>
        <v/>
      </c>
      <c r="S620" s="46" t="str">
        <f>IFERROR(MAX(IF(OR(O620="",P620=""),"",IF(AND(AND(MONTH(E620)&gt;=7,MONTH(E620)&lt;8),AND(MONTH(F620)&gt;=7,MONTH(F620)&lt;8)),(NETWORKDAYS(E620,F620,Lister!$D$7:$D$13)-O620)*N620/NETWORKDAYS(Lister!$D$19,Lister!$E$19,Lister!$D$7:$D$13),IF(AND(AND(MONTH(E620)&gt;=7,MONTH(E620)&lt;8),MONTH(F620)&gt;7),(NETWORKDAYS(E620,Lister!$E$19,Lister!$D$7:$D$13)-O620)*N620/NETWORKDAYS(Lister!$D$19,Lister!$E$19,Lister!$D$7:$D$13),IF(MONTH(E620)&gt;7,0)))),0),"")</f>
        <v/>
      </c>
      <c r="T620" s="46" t="str">
        <f>IFERROR(MAX(IF(OR(O620="",P620=""),"",IF(AND(AND(MONTH(E620)&gt;=8,MONTH(E620)&lt;9),AND(MONTH(F620)&gt;=8,MONTH(F620)&lt;9)),(NETWORKDAYS(E620,F620,Lister!$D$7:$D$13)-P620)*N620/NETWORKDAYS(Lister!$D$20,Lister!$E$20,Lister!$D$7:$D$13),IF(AND(MONTH(E620)=7,MONTH(F620)=8),(NETWORKDAYS(Lister!$D$20,F620,Lister!$D$7:$D$13)-P620)*N620/NETWORKDAYS(Lister!$D$20,Lister!$E$20,Lister!$D$7:$D$13),IF(AND(MONTH(E620)=7,MONTH(F620)=7),0)))),0),"")</f>
        <v/>
      </c>
      <c r="U620" s="78" t="str">
        <f>IF(Ansøgning!U602="","",Ansøgning!U602)</f>
        <v/>
      </c>
      <c r="V620" s="119" t="str">
        <f t="shared" si="70"/>
        <v/>
      </c>
      <c r="W620" s="120" t="str">
        <f t="shared" si="71"/>
        <v/>
      </c>
      <c r="X620" s="42" t="str">
        <f t="shared" si="72"/>
        <v/>
      </c>
    </row>
    <row r="621" spans="1:24" x14ac:dyDescent="0.25">
      <c r="A621" s="13" t="str">
        <f t="shared" si="73"/>
        <v/>
      </c>
      <c r="B621" s="75" t="str">
        <f>IF(Ansøgning!B603="","",Ansøgning!B603)</f>
        <v/>
      </c>
      <c r="C621" s="75" t="str">
        <f>IF(Ansøgning!C603="","",Ansøgning!C603)</f>
        <v/>
      </c>
      <c r="D621" s="75" t="str">
        <f>IF(Ansøgning!D603="","",Ansøgning!D603)</f>
        <v/>
      </c>
      <c r="E621" s="76" t="str">
        <f>IF(Ansøgning!E603="","",Ansøgning!E603)</f>
        <v/>
      </c>
      <c r="F621" s="76" t="str">
        <f>IF(Ansøgning!F603="","",Ansøgning!F603)</f>
        <v/>
      </c>
      <c r="G621" s="33" t="str">
        <f>IF(OR(E621="",F621=""),"",NETWORKDAYS(E621,F621,Lister!$D$7:$D$13))</f>
        <v/>
      </c>
      <c r="H621" s="76" t="str">
        <f>IF(Ansøgning!H603="","",Ansøgning!H603)</f>
        <v/>
      </c>
      <c r="I621" s="32" t="str">
        <f t="shared" si="67"/>
        <v/>
      </c>
      <c r="J621" s="77" t="str">
        <f>IF(Ansøgning!J603="","",Ansøgning!J603)</f>
        <v/>
      </c>
      <c r="K621" s="77" t="str">
        <f>IF(Ansøgning!K603="","",Ansøgning!K603)</f>
        <v/>
      </c>
      <c r="L621" s="46" t="str">
        <f t="shared" si="68"/>
        <v/>
      </c>
      <c r="M621" s="78" t="str">
        <f>IF(Ansøgning!M603="","",Ansøgning!M603)</f>
        <v/>
      </c>
      <c r="N621" s="31" t="str">
        <f t="shared" si="69"/>
        <v/>
      </c>
      <c r="O621" s="78" t="str">
        <f>IF(Ansøgning!O603="","",Ansøgning!O603)</f>
        <v/>
      </c>
      <c r="P621" s="78" t="str">
        <f>IF(Ansøgning!P603="","",Ansøgning!P603)</f>
        <v/>
      </c>
      <c r="Q621" s="78" t="str">
        <f>IF(Ansøgning!Q603="","",Ansøgning!Q603)</f>
        <v/>
      </c>
      <c r="R621" s="78" t="str">
        <f>IF(Ansøgning!R603="","",Ansøgning!R603)</f>
        <v/>
      </c>
      <c r="S621" s="46" t="str">
        <f>IFERROR(MAX(IF(OR(O621="",P621=""),"",IF(AND(AND(MONTH(E621)&gt;=7,MONTH(E621)&lt;8),AND(MONTH(F621)&gt;=7,MONTH(F621)&lt;8)),(NETWORKDAYS(E621,F621,Lister!$D$7:$D$13)-O621)*N621/NETWORKDAYS(Lister!$D$19,Lister!$E$19,Lister!$D$7:$D$13),IF(AND(AND(MONTH(E621)&gt;=7,MONTH(E621)&lt;8),MONTH(F621)&gt;7),(NETWORKDAYS(E621,Lister!$E$19,Lister!$D$7:$D$13)-O621)*N621/NETWORKDAYS(Lister!$D$19,Lister!$E$19,Lister!$D$7:$D$13),IF(MONTH(E621)&gt;7,0)))),0),"")</f>
        <v/>
      </c>
      <c r="T621" s="46" t="str">
        <f>IFERROR(MAX(IF(OR(O621="",P621=""),"",IF(AND(AND(MONTH(E621)&gt;=8,MONTH(E621)&lt;9),AND(MONTH(F621)&gt;=8,MONTH(F621)&lt;9)),(NETWORKDAYS(E621,F621,Lister!$D$7:$D$13)-P621)*N621/NETWORKDAYS(Lister!$D$20,Lister!$E$20,Lister!$D$7:$D$13),IF(AND(MONTH(E621)=7,MONTH(F621)=8),(NETWORKDAYS(Lister!$D$20,F621,Lister!$D$7:$D$13)-P621)*N621/NETWORKDAYS(Lister!$D$20,Lister!$E$20,Lister!$D$7:$D$13),IF(AND(MONTH(E621)=7,MONTH(F621)=7),0)))),0),"")</f>
        <v/>
      </c>
      <c r="U621" s="78" t="str">
        <f>IF(Ansøgning!U603="","",Ansøgning!U603)</f>
        <v/>
      </c>
      <c r="V621" s="119" t="str">
        <f t="shared" si="70"/>
        <v/>
      </c>
      <c r="W621" s="120" t="str">
        <f t="shared" si="71"/>
        <v/>
      </c>
      <c r="X621" s="42" t="str">
        <f t="shared" si="72"/>
        <v/>
      </c>
    </row>
    <row r="622" spans="1:24" x14ac:dyDescent="0.25">
      <c r="A622" s="13" t="str">
        <f t="shared" si="73"/>
        <v/>
      </c>
      <c r="B622" s="75" t="str">
        <f>IF(Ansøgning!B604="","",Ansøgning!B604)</f>
        <v/>
      </c>
      <c r="C622" s="75" t="str">
        <f>IF(Ansøgning!C604="","",Ansøgning!C604)</f>
        <v/>
      </c>
      <c r="D622" s="75" t="str">
        <f>IF(Ansøgning!D604="","",Ansøgning!D604)</f>
        <v/>
      </c>
      <c r="E622" s="76" t="str">
        <f>IF(Ansøgning!E604="","",Ansøgning!E604)</f>
        <v/>
      </c>
      <c r="F622" s="76" t="str">
        <f>IF(Ansøgning!F604="","",Ansøgning!F604)</f>
        <v/>
      </c>
      <c r="G622" s="33" t="str">
        <f>IF(OR(E622="",F622=""),"",NETWORKDAYS(E622,F622,Lister!$D$7:$D$13))</f>
        <v/>
      </c>
      <c r="H622" s="76" t="str">
        <f>IF(Ansøgning!H604="","",Ansøgning!H604)</f>
        <v/>
      </c>
      <c r="I622" s="32" t="str">
        <f t="shared" si="67"/>
        <v/>
      </c>
      <c r="J622" s="77" t="str">
        <f>IF(Ansøgning!J604="","",Ansøgning!J604)</f>
        <v/>
      </c>
      <c r="K622" s="77" t="str">
        <f>IF(Ansøgning!K604="","",Ansøgning!K604)</f>
        <v/>
      </c>
      <c r="L622" s="46" t="str">
        <f t="shared" si="68"/>
        <v/>
      </c>
      <c r="M622" s="78" t="str">
        <f>IF(Ansøgning!M604="","",Ansøgning!M604)</f>
        <v/>
      </c>
      <c r="N622" s="31" t="str">
        <f t="shared" si="69"/>
        <v/>
      </c>
      <c r="O622" s="78" t="str">
        <f>IF(Ansøgning!O604="","",Ansøgning!O604)</f>
        <v/>
      </c>
      <c r="P622" s="78" t="str">
        <f>IF(Ansøgning!P604="","",Ansøgning!P604)</f>
        <v/>
      </c>
      <c r="Q622" s="78" t="str">
        <f>IF(Ansøgning!Q604="","",Ansøgning!Q604)</f>
        <v/>
      </c>
      <c r="R622" s="78" t="str">
        <f>IF(Ansøgning!R604="","",Ansøgning!R604)</f>
        <v/>
      </c>
      <c r="S622" s="46" t="str">
        <f>IFERROR(MAX(IF(OR(O622="",P622=""),"",IF(AND(AND(MONTH(E622)&gt;=7,MONTH(E622)&lt;8),AND(MONTH(F622)&gt;=7,MONTH(F622)&lt;8)),(NETWORKDAYS(E622,F622,Lister!$D$7:$D$13)-O622)*N622/NETWORKDAYS(Lister!$D$19,Lister!$E$19,Lister!$D$7:$D$13),IF(AND(AND(MONTH(E622)&gt;=7,MONTH(E622)&lt;8),MONTH(F622)&gt;7),(NETWORKDAYS(E622,Lister!$E$19,Lister!$D$7:$D$13)-O622)*N622/NETWORKDAYS(Lister!$D$19,Lister!$E$19,Lister!$D$7:$D$13),IF(MONTH(E622)&gt;7,0)))),0),"")</f>
        <v/>
      </c>
      <c r="T622" s="46" t="str">
        <f>IFERROR(MAX(IF(OR(O622="",P622=""),"",IF(AND(AND(MONTH(E622)&gt;=8,MONTH(E622)&lt;9),AND(MONTH(F622)&gt;=8,MONTH(F622)&lt;9)),(NETWORKDAYS(E622,F622,Lister!$D$7:$D$13)-P622)*N622/NETWORKDAYS(Lister!$D$20,Lister!$E$20,Lister!$D$7:$D$13),IF(AND(MONTH(E622)=7,MONTH(F622)=8),(NETWORKDAYS(Lister!$D$20,F622,Lister!$D$7:$D$13)-P622)*N622/NETWORKDAYS(Lister!$D$20,Lister!$E$20,Lister!$D$7:$D$13),IF(AND(MONTH(E622)=7,MONTH(F622)=7),0)))),0),"")</f>
        <v/>
      </c>
      <c r="U622" s="78" t="str">
        <f>IF(Ansøgning!U604="","",Ansøgning!U604)</f>
        <v/>
      </c>
      <c r="V622" s="119" t="str">
        <f t="shared" si="70"/>
        <v/>
      </c>
      <c r="W622" s="120" t="str">
        <f t="shared" si="71"/>
        <v/>
      </c>
      <c r="X622" s="42" t="str">
        <f t="shared" si="72"/>
        <v/>
      </c>
    </row>
    <row r="623" spans="1:24" x14ac:dyDescent="0.25">
      <c r="A623" s="13" t="str">
        <f t="shared" si="73"/>
        <v/>
      </c>
      <c r="B623" s="75" t="str">
        <f>IF(Ansøgning!B605="","",Ansøgning!B605)</f>
        <v/>
      </c>
      <c r="C623" s="75" t="str">
        <f>IF(Ansøgning!C605="","",Ansøgning!C605)</f>
        <v/>
      </c>
      <c r="D623" s="75" t="str">
        <f>IF(Ansøgning!D605="","",Ansøgning!D605)</f>
        <v/>
      </c>
      <c r="E623" s="76" t="str">
        <f>IF(Ansøgning!E605="","",Ansøgning!E605)</f>
        <v/>
      </c>
      <c r="F623" s="76" t="str">
        <f>IF(Ansøgning!F605="","",Ansøgning!F605)</f>
        <v/>
      </c>
      <c r="G623" s="33" t="str">
        <f>IF(OR(E623="",F623=""),"",NETWORKDAYS(E623,F623,Lister!$D$7:$D$13))</f>
        <v/>
      </c>
      <c r="H623" s="76" t="str">
        <f>IF(Ansøgning!H605="","",Ansøgning!H605)</f>
        <v/>
      </c>
      <c r="I623" s="32" t="str">
        <f t="shared" si="67"/>
        <v/>
      </c>
      <c r="J623" s="77" t="str">
        <f>IF(Ansøgning!J605="","",Ansøgning!J605)</f>
        <v/>
      </c>
      <c r="K623" s="77" t="str">
        <f>IF(Ansøgning!K605="","",Ansøgning!K605)</f>
        <v/>
      </c>
      <c r="L623" s="46" t="str">
        <f t="shared" si="68"/>
        <v/>
      </c>
      <c r="M623" s="78" t="str">
        <f>IF(Ansøgning!M605="","",Ansøgning!M605)</f>
        <v/>
      </c>
      <c r="N623" s="31" t="str">
        <f t="shared" si="69"/>
        <v/>
      </c>
      <c r="O623" s="78" t="str">
        <f>IF(Ansøgning!O605="","",Ansøgning!O605)</f>
        <v/>
      </c>
      <c r="P623" s="78" t="str">
        <f>IF(Ansøgning!P605="","",Ansøgning!P605)</f>
        <v/>
      </c>
      <c r="Q623" s="78" t="str">
        <f>IF(Ansøgning!Q605="","",Ansøgning!Q605)</f>
        <v/>
      </c>
      <c r="R623" s="78" t="str">
        <f>IF(Ansøgning!R605="","",Ansøgning!R605)</f>
        <v/>
      </c>
      <c r="S623" s="46" t="str">
        <f>IFERROR(MAX(IF(OR(O623="",P623=""),"",IF(AND(AND(MONTH(E623)&gt;=7,MONTH(E623)&lt;8),AND(MONTH(F623)&gt;=7,MONTH(F623)&lt;8)),(NETWORKDAYS(E623,F623,Lister!$D$7:$D$13)-O623)*N623/NETWORKDAYS(Lister!$D$19,Lister!$E$19,Lister!$D$7:$D$13),IF(AND(AND(MONTH(E623)&gt;=7,MONTH(E623)&lt;8),MONTH(F623)&gt;7),(NETWORKDAYS(E623,Lister!$E$19,Lister!$D$7:$D$13)-O623)*N623/NETWORKDAYS(Lister!$D$19,Lister!$E$19,Lister!$D$7:$D$13),IF(MONTH(E623)&gt;7,0)))),0),"")</f>
        <v/>
      </c>
      <c r="T623" s="46" t="str">
        <f>IFERROR(MAX(IF(OR(O623="",P623=""),"",IF(AND(AND(MONTH(E623)&gt;=8,MONTH(E623)&lt;9),AND(MONTH(F623)&gt;=8,MONTH(F623)&lt;9)),(NETWORKDAYS(E623,F623,Lister!$D$7:$D$13)-P623)*N623/NETWORKDAYS(Lister!$D$20,Lister!$E$20,Lister!$D$7:$D$13),IF(AND(MONTH(E623)=7,MONTH(F623)=8),(NETWORKDAYS(Lister!$D$20,F623,Lister!$D$7:$D$13)-P623)*N623/NETWORKDAYS(Lister!$D$20,Lister!$E$20,Lister!$D$7:$D$13),IF(AND(MONTH(E623)=7,MONTH(F623)=7),0)))),0),"")</f>
        <v/>
      </c>
      <c r="U623" s="78" t="str">
        <f>IF(Ansøgning!U605="","",Ansøgning!U605)</f>
        <v/>
      </c>
      <c r="V623" s="119" t="str">
        <f t="shared" si="70"/>
        <v/>
      </c>
      <c r="W623" s="120" t="str">
        <f t="shared" si="71"/>
        <v/>
      </c>
      <c r="X623" s="42" t="str">
        <f t="shared" si="72"/>
        <v/>
      </c>
    </row>
    <row r="624" spans="1:24" x14ac:dyDescent="0.25">
      <c r="A624" s="13" t="str">
        <f t="shared" si="73"/>
        <v/>
      </c>
      <c r="B624" s="75" t="str">
        <f>IF(Ansøgning!B606="","",Ansøgning!B606)</f>
        <v/>
      </c>
      <c r="C624" s="75" t="str">
        <f>IF(Ansøgning!C606="","",Ansøgning!C606)</f>
        <v/>
      </c>
      <c r="D624" s="75" t="str">
        <f>IF(Ansøgning!D606="","",Ansøgning!D606)</f>
        <v/>
      </c>
      <c r="E624" s="76" t="str">
        <f>IF(Ansøgning!E606="","",Ansøgning!E606)</f>
        <v/>
      </c>
      <c r="F624" s="76" t="str">
        <f>IF(Ansøgning!F606="","",Ansøgning!F606)</f>
        <v/>
      </c>
      <c r="G624" s="33" t="str">
        <f>IF(OR(E624="",F624=""),"",NETWORKDAYS(E624,F624,Lister!$D$7:$D$13))</f>
        <v/>
      </c>
      <c r="H624" s="76" t="str">
        <f>IF(Ansøgning!H606="","",Ansøgning!H606)</f>
        <v/>
      </c>
      <c r="I624" s="32" t="str">
        <f t="shared" si="67"/>
        <v/>
      </c>
      <c r="J624" s="77" t="str">
        <f>IF(Ansøgning!J606="","",Ansøgning!J606)</f>
        <v/>
      </c>
      <c r="K624" s="77" t="str">
        <f>IF(Ansøgning!K606="","",Ansøgning!K606)</f>
        <v/>
      </c>
      <c r="L624" s="46" t="str">
        <f t="shared" si="68"/>
        <v/>
      </c>
      <c r="M624" s="78" t="str">
        <f>IF(Ansøgning!M606="","",Ansøgning!M606)</f>
        <v/>
      </c>
      <c r="N624" s="31" t="str">
        <f t="shared" si="69"/>
        <v/>
      </c>
      <c r="O624" s="78" t="str">
        <f>IF(Ansøgning!O606="","",Ansøgning!O606)</f>
        <v/>
      </c>
      <c r="P624" s="78" t="str">
        <f>IF(Ansøgning!P606="","",Ansøgning!P606)</f>
        <v/>
      </c>
      <c r="Q624" s="78" t="str">
        <f>IF(Ansøgning!Q606="","",Ansøgning!Q606)</f>
        <v/>
      </c>
      <c r="R624" s="78" t="str">
        <f>IF(Ansøgning!R606="","",Ansøgning!R606)</f>
        <v/>
      </c>
      <c r="S624" s="46" t="str">
        <f>IFERROR(MAX(IF(OR(O624="",P624=""),"",IF(AND(AND(MONTH(E624)&gt;=7,MONTH(E624)&lt;8),AND(MONTH(F624)&gt;=7,MONTH(F624)&lt;8)),(NETWORKDAYS(E624,F624,Lister!$D$7:$D$13)-O624)*N624/NETWORKDAYS(Lister!$D$19,Lister!$E$19,Lister!$D$7:$D$13),IF(AND(AND(MONTH(E624)&gt;=7,MONTH(E624)&lt;8),MONTH(F624)&gt;7),(NETWORKDAYS(E624,Lister!$E$19,Lister!$D$7:$D$13)-O624)*N624/NETWORKDAYS(Lister!$D$19,Lister!$E$19,Lister!$D$7:$D$13),IF(MONTH(E624)&gt;7,0)))),0),"")</f>
        <v/>
      </c>
      <c r="T624" s="46" t="str">
        <f>IFERROR(MAX(IF(OR(O624="",P624=""),"",IF(AND(AND(MONTH(E624)&gt;=8,MONTH(E624)&lt;9),AND(MONTH(F624)&gt;=8,MONTH(F624)&lt;9)),(NETWORKDAYS(E624,F624,Lister!$D$7:$D$13)-P624)*N624/NETWORKDAYS(Lister!$D$20,Lister!$E$20,Lister!$D$7:$D$13),IF(AND(MONTH(E624)=7,MONTH(F624)=8),(NETWORKDAYS(Lister!$D$20,F624,Lister!$D$7:$D$13)-P624)*N624/NETWORKDAYS(Lister!$D$20,Lister!$E$20,Lister!$D$7:$D$13),IF(AND(MONTH(E624)=7,MONTH(F624)=7),0)))),0),"")</f>
        <v/>
      </c>
      <c r="U624" s="78" t="str">
        <f>IF(Ansøgning!U606="","",Ansøgning!U606)</f>
        <v/>
      </c>
      <c r="V624" s="119" t="str">
        <f t="shared" si="70"/>
        <v/>
      </c>
      <c r="W624" s="120" t="str">
        <f t="shared" si="71"/>
        <v/>
      </c>
      <c r="X624" s="42" t="str">
        <f t="shared" si="72"/>
        <v/>
      </c>
    </row>
    <row r="625" spans="1:24" x14ac:dyDescent="0.25">
      <c r="A625" s="13" t="str">
        <f t="shared" si="73"/>
        <v/>
      </c>
      <c r="B625" s="75" t="str">
        <f>IF(Ansøgning!B607="","",Ansøgning!B607)</f>
        <v/>
      </c>
      <c r="C625" s="75" t="str">
        <f>IF(Ansøgning!C607="","",Ansøgning!C607)</f>
        <v/>
      </c>
      <c r="D625" s="75" t="str">
        <f>IF(Ansøgning!D607="","",Ansøgning!D607)</f>
        <v/>
      </c>
      <c r="E625" s="76" t="str">
        <f>IF(Ansøgning!E607="","",Ansøgning!E607)</f>
        <v/>
      </c>
      <c r="F625" s="76" t="str">
        <f>IF(Ansøgning!F607="","",Ansøgning!F607)</f>
        <v/>
      </c>
      <c r="G625" s="33" t="str">
        <f>IF(OR(E625="",F625=""),"",NETWORKDAYS(E625,F625,Lister!$D$7:$D$13))</f>
        <v/>
      </c>
      <c r="H625" s="76" t="str">
        <f>IF(Ansøgning!H607="","",Ansøgning!H607)</f>
        <v/>
      </c>
      <c r="I625" s="32" t="str">
        <f t="shared" si="67"/>
        <v/>
      </c>
      <c r="J625" s="77" t="str">
        <f>IF(Ansøgning!J607="","",Ansøgning!J607)</f>
        <v/>
      </c>
      <c r="K625" s="77" t="str">
        <f>IF(Ansøgning!K607="","",Ansøgning!K607)</f>
        <v/>
      </c>
      <c r="L625" s="46" t="str">
        <f t="shared" si="68"/>
        <v/>
      </c>
      <c r="M625" s="78" t="str">
        <f>IF(Ansøgning!M607="","",Ansøgning!M607)</f>
        <v/>
      </c>
      <c r="N625" s="31" t="str">
        <f t="shared" si="69"/>
        <v/>
      </c>
      <c r="O625" s="78" t="str">
        <f>IF(Ansøgning!O607="","",Ansøgning!O607)</f>
        <v/>
      </c>
      <c r="P625" s="78" t="str">
        <f>IF(Ansøgning!P607="","",Ansøgning!P607)</f>
        <v/>
      </c>
      <c r="Q625" s="78" t="str">
        <f>IF(Ansøgning!Q607="","",Ansøgning!Q607)</f>
        <v/>
      </c>
      <c r="R625" s="78" t="str">
        <f>IF(Ansøgning!R607="","",Ansøgning!R607)</f>
        <v/>
      </c>
      <c r="S625" s="46" t="str">
        <f>IFERROR(MAX(IF(OR(O625="",P625=""),"",IF(AND(AND(MONTH(E625)&gt;=7,MONTH(E625)&lt;8),AND(MONTH(F625)&gt;=7,MONTH(F625)&lt;8)),(NETWORKDAYS(E625,F625,Lister!$D$7:$D$13)-O625)*N625/NETWORKDAYS(Lister!$D$19,Lister!$E$19,Lister!$D$7:$D$13),IF(AND(AND(MONTH(E625)&gt;=7,MONTH(E625)&lt;8),MONTH(F625)&gt;7),(NETWORKDAYS(E625,Lister!$E$19,Lister!$D$7:$D$13)-O625)*N625/NETWORKDAYS(Lister!$D$19,Lister!$E$19,Lister!$D$7:$D$13),IF(MONTH(E625)&gt;7,0)))),0),"")</f>
        <v/>
      </c>
      <c r="T625" s="46" t="str">
        <f>IFERROR(MAX(IF(OR(O625="",P625=""),"",IF(AND(AND(MONTH(E625)&gt;=8,MONTH(E625)&lt;9),AND(MONTH(F625)&gt;=8,MONTH(F625)&lt;9)),(NETWORKDAYS(E625,F625,Lister!$D$7:$D$13)-P625)*N625/NETWORKDAYS(Lister!$D$20,Lister!$E$20,Lister!$D$7:$D$13),IF(AND(MONTH(E625)=7,MONTH(F625)=8),(NETWORKDAYS(Lister!$D$20,F625,Lister!$D$7:$D$13)-P625)*N625/NETWORKDAYS(Lister!$D$20,Lister!$E$20,Lister!$D$7:$D$13),IF(AND(MONTH(E625)=7,MONTH(F625)=7),0)))),0),"")</f>
        <v/>
      </c>
      <c r="U625" s="78" t="str">
        <f>IF(Ansøgning!U607="","",Ansøgning!U607)</f>
        <v/>
      </c>
      <c r="V625" s="119" t="str">
        <f t="shared" si="70"/>
        <v/>
      </c>
      <c r="W625" s="120" t="str">
        <f t="shared" si="71"/>
        <v/>
      </c>
      <c r="X625" s="42" t="str">
        <f t="shared" si="72"/>
        <v/>
      </c>
    </row>
    <row r="626" spans="1:24" x14ac:dyDescent="0.25">
      <c r="A626" s="13" t="str">
        <f t="shared" si="73"/>
        <v/>
      </c>
      <c r="B626" s="75" t="str">
        <f>IF(Ansøgning!B608="","",Ansøgning!B608)</f>
        <v/>
      </c>
      <c r="C626" s="75" t="str">
        <f>IF(Ansøgning!C608="","",Ansøgning!C608)</f>
        <v/>
      </c>
      <c r="D626" s="75" t="str">
        <f>IF(Ansøgning!D608="","",Ansøgning!D608)</f>
        <v/>
      </c>
      <c r="E626" s="76" t="str">
        <f>IF(Ansøgning!E608="","",Ansøgning!E608)</f>
        <v/>
      </c>
      <c r="F626" s="76" t="str">
        <f>IF(Ansøgning!F608="","",Ansøgning!F608)</f>
        <v/>
      </c>
      <c r="G626" s="33" t="str">
        <f>IF(OR(E626="",F626=""),"",NETWORKDAYS(E626,F626,Lister!$D$7:$D$13))</f>
        <v/>
      </c>
      <c r="H626" s="76" t="str">
        <f>IF(Ansøgning!H608="","",Ansøgning!H608)</f>
        <v/>
      </c>
      <c r="I626" s="32" t="str">
        <f t="shared" si="67"/>
        <v/>
      </c>
      <c r="J626" s="77" t="str">
        <f>IF(Ansøgning!J608="","",Ansøgning!J608)</f>
        <v/>
      </c>
      <c r="K626" s="77" t="str">
        <f>IF(Ansøgning!K608="","",Ansøgning!K608)</f>
        <v/>
      </c>
      <c r="L626" s="46" t="str">
        <f t="shared" si="68"/>
        <v/>
      </c>
      <c r="M626" s="78" t="str">
        <f>IF(Ansøgning!M608="","",Ansøgning!M608)</f>
        <v/>
      </c>
      <c r="N626" s="31" t="str">
        <f t="shared" si="69"/>
        <v/>
      </c>
      <c r="O626" s="78" t="str">
        <f>IF(Ansøgning!O608="","",Ansøgning!O608)</f>
        <v/>
      </c>
      <c r="P626" s="78" t="str">
        <f>IF(Ansøgning!P608="","",Ansøgning!P608)</f>
        <v/>
      </c>
      <c r="Q626" s="78" t="str">
        <f>IF(Ansøgning!Q608="","",Ansøgning!Q608)</f>
        <v/>
      </c>
      <c r="R626" s="78" t="str">
        <f>IF(Ansøgning!R608="","",Ansøgning!R608)</f>
        <v/>
      </c>
      <c r="S626" s="46" t="str">
        <f>IFERROR(MAX(IF(OR(O626="",P626=""),"",IF(AND(AND(MONTH(E626)&gt;=7,MONTH(E626)&lt;8),AND(MONTH(F626)&gt;=7,MONTH(F626)&lt;8)),(NETWORKDAYS(E626,F626,Lister!$D$7:$D$13)-O626)*N626/NETWORKDAYS(Lister!$D$19,Lister!$E$19,Lister!$D$7:$D$13),IF(AND(AND(MONTH(E626)&gt;=7,MONTH(E626)&lt;8),MONTH(F626)&gt;7),(NETWORKDAYS(E626,Lister!$E$19,Lister!$D$7:$D$13)-O626)*N626/NETWORKDAYS(Lister!$D$19,Lister!$E$19,Lister!$D$7:$D$13),IF(MONTH(E626)&gt;7,0)))),0),"")</f>
        <v/>
      </c>
      <c r="T626" s="46" t="str">
        <f>IFERROR(MAX(IF(OR(O626="",P626=""),"",IF(AND(AND(MONTH(E626)&gt;=8,MONTH(E626)&lt;9),AND(MONTH(F626)&gt;=8,MONTH(F626)&lt;9)),(NETWORKDAYS(E626,F626,Lister!$D$7:$D$13)-P626)*N626/NETWORKDAYS(Lister!$D$20,Lister!$E$20,Lister!$D$7:$D$13),IF(AND(MONTH(E626)=7,MONTH(F626)=8),(NETWORKDAYS(Lister!$D$20,F626,Lister!$D$7:$D$13)-P626)*N626/NETWORKDAYS(Lister!$D$20,Lister!$E$20,Lister!$D$7:$D$13),IF(AND(MONTH(E626)=7,MONTH(F626)=7),0)))),0),"")</f>
        <v/>
      </c>
      <c r="U626" s="78" t="str">
        <f>IF(Ansøgning!U608="","",Ansøgning!U608)</f>
        <v/>
      </c>
      <c r="V626" s="119" t="str">
        <f t="shared" si="70"/>
        <v/>
      </c>
      <c r="W626" s="120" t="str">
        <f t="shared" si="71"/>
        <v/>
      </c>
      <c r="X626" s="42" t="str">
        <f t="shared" si="72"/>
        <v/>
      </c>
    </row>
    <row r="627" spans="1:24" x14ac:dyDescent="0.25">
      <c r="A627" s="13" t="str">
        <f t="shared" si="73"/>
        <v/>
      </c>
      <c r="B627" s="75" t="str">
        <f>IF(Ansøgning!B609="","",Ansøgning!B609)</f>
        <v/>
      </c>
      <c r="C627" s="75" t="str">
        <f>IF(Ansøgning!C609="","",Ansøgning!C609)</f>
        <v/>
      </c>
      <c r="D627" s="75" t="str">
        <f>IF(Ansøgning!D609="","",Ansøgning!D609)</f>
        <v/>
      </c>
      <c r="E627" s="76" t="str">
        <f>IF(Ansøgning!E609="","",Ansøgning!E609)</f>
        <v/>
      </c>
      <c r="F627" s="76" t="str">
        <f>IF(Ansøgning!F609="","",Ansøgning!F609)</f>
        <v/>
      </c>
      <c r="G627" s="33" t="str">
        <f>IF(OR(E627="",F627=""),"",NETWORKDAYS(E627,F627,Lister!$D$7:$D$13))</f>
        <v/>
      </c>
      <c r="H627" s="76" t="str">
        <f>IF(Ansøgning!H609="","",Ansøgning!H609)</f>
        <v/>
      </c>
      <c r="I627" s="32" t="str">
        <f t="shared" si="67"/>
        <v/>
      </c>
      <c r="J627" s="77" t="str">
        <f>IF(Ansøgning!J609="","",Ansøgning!J609)</f>
        <v/>
      </c>
      <c r="K627" s="77" t="str">
        <f>IF(Ansøgning!K609="","",Ansøgning!K609)</f>
        <v/>
      </c>
      <c r="L627" s="46" t="str">
        <f t="shared" si="68"/>
        <v/>
      </c>
      <c r="M627" s="78" t="str">
        <f>IF(Ansøgning!M609="","",Ansøgning!M609)</f>
        <v/>
      </c>
      <c r="N627" s="31" t="str">
        <f t="shared" si="69"/>
        <v/>
      </c>
      <c r="O627" s="78" t="str">
        <f>IF(Ansøgning!O609="","",Ansøgning!O609)</f>
        <v/>
      </c>
      <c r="P627" s="78" t="str">
        <f>IF(Ansøgning!P609="","",Ansøgning!P609)</f>
        <v/>
      </c>
      <c r="Q627" s="78" t="str">
        <f>IF(Ansøgning!Q609="","",Ansøgning!Q609)</f>
        <v/>
      </c>
      <c r="R627" s="78" t="str">
        <f>IF(Ansøgning!R609="","",Ansøgning!R609)</f>
        <v/>
      </c>
      <c r="S627" s="46" t="str">
        <f>IFERROR(MAX(IF(OR(O627="",P627=""),"",IF(AND(AND(MONTH(E627)&gt;=7,MONTH(E627)&lt;8),AND(MONTH(F627)&gt;=7,MONTH(F627)&lt;8)),(NETWORKDAYS(E627,F627,Lister!$D$7:$D$13)-O627)*N627/NETWORKDAYS(Lister!$D$19,Lister!$E$19,Lister!$D$7:$D$13),IF(AND(AND(MONTH(E627)&gt;=7,MONTH(E627)&lt;8),MONTH(F627)&gt;7),(NETWORKDAYS(E627,Lister!$E$19,Lister!$D$7:$D$13)-O627)*N627/NETWORKDAYS(Lister!$D$19,Lister!$E$19,Lister!$D$7:$D$13),IF(MONTH(E627)&gt;7,0)))),0),"")</f>
        <v/>
      </c>
      <c r="T627" s="46" t="str">
        <f>IFERROR(MAX(IF(OR(O627="",P627=""),"",IF(AND(AND(MONTH(E627)&gt;=8,MONTH(E627)&lt;9),AND(MONTH(F627)&gt;=8,MONTH(F627)&lt;9)),(NETWORKDAYS(E627,F627,Lister!$D$7:$D$13)-P627)*N627/NETWORKDAYS(Lister!$D$20,Lister!$E$20,Lister!$D$7:$D$13),IF(AND(MONTH(E627)=7,MONTH(F627)=8),(NETWORKDAYS(Lister!$D$20,F627,Lister!$D$7:$D$13)-P627)*N627/NETWORKDAYS(Lister!$D$20,Lister!$E$20,Lister!$D$7:$D$13),IF(AND(MONTH(E627)=7,MONTH(F627)=7),0)))),0),"")</f>
        <v/>
      </c>
      <c r="U627" s="78" t="str">
        <f>IF(Ansøgning!U609="","",Ansøgning!U609)</f>
        <v/>
      </c>
      <c r="V627" s="119" t="str">
        <f t="shared" si="70"/>
        <v/>
      </c>
      <c r="W627" s="120" t="str">
        <f t="shared" si="71"/>
        <v/>
      </c>
      <c r="X627" s="42" t="str">
        <f t="shared" si="72"/>
        <v/>
      </c>
    </row>
    <row r="628" spans="1:24" x14ac:dyDescent="0.25">
      <c r="A628" s="13" t="str">
        <f t="shared" si="73"/>
        <v/>
      </c>
      <c r="B628" s="75" t="str">
        <f>IF(Ansøgning!B610="","",Ansøgning!B610)</f>
        <v/>
      </c>
      <c r="C628" s="75" t="str">
        <f>IF(Ansøgning!C610="","",Ansøgning!C610)</f>
        <v/>
      </c>
      <c r="D628" s="75" t="str">
        <f>IF(Ansøgning!D610="","",Ansøgning!D610)</f>
        <v/>
      </c>
      <c r="E628" s="76" t="str">
        <f>IF(Ansøgning!E610="","",Ansøgning!E610)</f>
        <v/>
      </c>
      <c r="F628" s="76" t="str">
        <f>IF(Ansøgning!F610="","",Ansøgning!F610)</f>
        <v/>
      </c>
      <c r="G628" s="33" t="str">
        <f>IF(OR(E628="",F628=""),"",NETWORKDAYS(E628,F628,Lister!$D$7:$D$13))</f>
        <v/>
      </c>
      <c r="H628" s="76" t="str">
        <f>IF(Ansøgning!H610="","",Ansøgning!H610)</f>
        <v/>
      </c>
      <c r="I628" s="32" t="str">
        <f t="shared" si="67"/>
        <v/>
      </c>
      <c r="J628" s="77" t="str">
        <f>IF(Ansøgning!J610="","",Ansøgning!J610)</f>
        <v/>
      </c>
      <c r="K628" s="77" t="str">
        <f>IF(Ansøgning!K610="","",Ansøgning!K610)</f>
        <v/>
      </c>
      <c r="L628" s="46" t="str">
        <f t="shared" si="68"/>
        <v/>
      </c>
      <c r="M628" s="78" t="str">
        <f>IF(Ansøgning!M610="","",Ansøgning!M610)</f>
        <v/>
      </c>
      <c r="N628" s="31" t="str">
        <f t="shared" si="69"/>
        <v/>
      </c>
      <c r="O628" s="78" t="str">
        <f>IF(Ansøgning!O610="","",Ansøgning!O610)</f>
        <v/>
      </c>
      <c r="P628" s="78" t="str">
        <f>IF(Ansøgning!P610="","",Ansøgning!P610)</f>
        <v/>
      </c>
      <c r="Q628" s="78" t="str">
        <f>IF(Ansøgning!Q610="","",Ansøgning!Q610)</f>
        <v/>
      </c>
      <c r="R628" s="78" t="str">
        <f>IF(Ansøgning!R610="","",Ansøgning!R610)</f>
        <v/>
      </c>
      <c r="S628" s="46" t="str">
        <f>IFERROR(MAX(IF(OR(O628="",P628=""),"",IF(AND(AND(MONTH(E628)&gt;=7,MONTH(E628)&lt;8),AND(MONTH(F628)&gt;=7,MONTH(F628)&lt;8)),(NETWORKDAYS(E628,F628,Lister!$D$7:$D$13)-O628)*N628/NETWORKDAYS(Lister!$D$19,Lister!$E$19,Lister!$D$7:$D$13),IF(AND(AND(MONTH(E628)&gt;=7,MONTH(E628)&lt;8),MONTH(F628)&gt;7),(NETWORKDAYS(E628,Lister!$E$19,Lister!$D$7:$D$13)-O628)*N628/NETWORKDAYS(Lister!$D$19,Lister!$E$19,Lister!$D$7:$D$13),IF(MONTH(E628)&gt;7,0)))),0),"")</f>
        <v/>
      </c>
      <c r="T628" s="46" t="str">
        <f>IFERROR(MAX(IF(OR(O628="",P628=""),"",IF(AND(AND(MONTH(E628)&gt;=8,MONTH(E628)&lt;9),AND(MONTH(F628)&gt;=8,MONTH(F628)&lt;9)),(NETWORKDAYS(E628,F628,Lister!$D$7:$D$13)-P628)*N628/NETWORKDAYS(Lister!$D$20,Lister!$E$20,Lister!$D$7:$D$13),IF(AND(MONTH(E628)=7,MONTH(F628)=8),(NETWORKDAYS(Lister!$D$20,F628,Lister!$D$7:$D$13)-P628)*N628/NETWORKDAYS(Lister!$D$20,Lister!$E$20,Lister!$D$7:$D$13),IF(AND(MONTH(E628)=7,MONTH(F628)=7),0)))),0),"")</f>
        <v/>
      </c>
      <c r="U628" s="78" t="str">
        <f>IF(Ansøgning!U610="","",Ansøgning!U610)</f>
        <v/>
      </c>
      <c r="V628" s="119" t="str">
        <f t="shared" si="70"/>
        <v/>
      </c>
      <c r="W628" s="120" t="str">
        <f t="shared" si="71"/>
        <v/>
      </c>
      <c r="X628" s="42" t="str">
        <f t="shared" si="72"/>
        <v/>
      </c>
    </row>
    <row r="629" spans="1:24" x14ac:dyDescent="0.25">
      <c r="A629" s="13" t="str">
        <f t="shared" si="73"/>
        <v/>
      </c>
      <c r="B629" s="75" t="str">
        <f>IF(Ansøgning!B611="","",Ansøgning!B611)</f>
        <v/>
      </c>
      <c r="C629" s="75" t="str">
        <f>IF(Ansøgning!C611="","",Ansøgning!C611)</f>
        <v/>
      </c>
      <c r="D629" s="75" t="str">
        <f>IF(Ansøgning!D611="","",Ansøgning!D611)</f>
        <v/>
      </c>
      <c r="E629" s="76" t="str">
        <f>IF(Ansøgning!E611="","",Ansøgning!E611)</f>
        <v/>
      </c>
      <c r="F629" s="76" t="str">
        <f>IF(Ansøgning!F611="","",Ansøgning!F611)</f>
        <v/>
      </c>
      <c r="G629" s="33" t="str">
        <f>IF(OR(E629="",F629=""),"",NETWORKDAYS(E629,F629,Lister!$D$7:$D$13))</f>
        <v/>
      </c>
      <c r="H629" s="76" t="str">
        <f>IF(Ansøgning!H611="","",Ansøgning!H611)</f>
        <v/>
      </c>
      <c r="I629" s="32" t="str">
        <f t="shared" si="67"/>
        <v/>
      </c>
      <c r="J629" s="77" t="str">
        <f>IF(Ansøgning!J611="","",Ansøgning!J611)</f>
        <v/>
      </c>
      <c r="K629" s="77" t="str">
        <f>IF(Ansøgning!K611="","",Ansøgning!K611)</f>
        <v/>
      </c>
      <c r="L629" s="46" t="str">
        <f t="shared" si="68"/>
        <v/>
      </c>
      <c r="M629" s="78" t="str">
        <f>IF(Ansøgning!M611="","",Ansøgning!M611)</f>
        <v/>
      </c>
      <c r="N629" s="31" t="str">
        <f t="shared" si="69"/>
        <v/>
      </c>
      <c r="O629" s="78" t="str">
        <f>IF(Ansøgning!O611="","",Ansøgning!O611)</f>
        <v/>
      </c>
      <c r="P629" s="78" t="str">
        <f>IF(Ansøgning!P611="","",Ansøgning!P611)</f>
        <v/>
      </c>
      <c r="Q629" s="78" t="str">
        <f>IF(Ansøgning!Q611="","",Ansøgning!Q611)</f>
        <v/>
      </c>
      <c r="R629" s="78" t="str">
        <f>IF(Ansøgning!R611="","",Ansøgning!R611)</f>
        <v/>
      </c>
      <c r="S629" s="46" t="str">
        <f>IFERROR(MAX(IF(OR(O629="",P629=""),"",IF(AND(AND(MONTH(E629)&gt;=7,MONTH(E629)&lt;8),AND(MONTH(F629)&gt;=7,MONTH(F629)&lt;8)),(NETWORKDAYS(E629,F629,Lister!$D$7:$D$13)-O629)*N629/NETWORKDAYS(Lister!$D$19,Lister!$E$19,Lister!$D$7:$D$13),IF(AND(AND(MONTH(E629)&gt;=7,MONTH(E629)&lt;8),MONTH(F629)&gt;7),(NETWORKDAYS(E629,Lister!$E$19,Lister!$D$7:$D$13)-O629)*N629/NETWORKDAYS(Lister!$D$19,Lister!$E$19,Lister!$D$7:$D$13),IF(MONTH(E629)&gt;7,0)))),0),"")</f>
        <v/>
      </c>
      <c r="T629" s="46" t="str">
        <f>IFERROR(MAX(IF(OR(O629="",P629=""),"",IF(AND(AND(MONTH(E629)&gt;=8,MONTH(E629)&lt;9),AND(MONTH(F629)&gt;=8,MONTH(F629)&lt;9)),(NETWORKDAYS(E629,F629,Lister!$D$7:$D$13)-P629)*N629/NETWORKDAYS(Lister!$D$20,Lister!$E$20,Lister!$D$7:$D$13),IF(AND(MONTH(E629)=7,MONTH(F629)=8),(NETWORKDAYS(Lister!$D$20,F629,Lister!$D$7:$D$13)-P629)*N629/NETWORKDAYS(Lister!$D$20,Lister!$E$20,Lister!$D$7:$D$13),IF(AND(MONTH(E629)=7,MONTH(F629)=7),0)))),0),"")</f>
        <v/>
      </c>
      <c r="U629" s="78" t="str">
        <f>IF(Ansøgning!U611="","",Ansøgning!U611)</f>
        <v/>
      </c>
      <c r="V629" s="119" t="str">
        <f t="shared" si="70"/>
        <v/>
      </c>
      <c r="W629" s="120" t="str">
        <f t="shared" si="71"/>
        <v/>
      </c>
      <c r="X629" s="42" t="str">
        <f t="shared" si="72"/>
        <v/>
      </c>
    </row>
    <row r="630" spans="1:24" x14ac:dyDescent="0.25">
      <c r="A630" s="13" t="str">
        <f t="shared" si="73"/>
        <v/>
      </c>
      <c r="B630" s="75" t="str">
        <f>IF(Ansøgning!B612="","",Ansøgning!B612)</f>
        <v/>
      </c>
      <c r="C630" s="75" t="str">
        <f>IF(Ansøgning!C612="","",Ansøgning!C612)</f>
        <v/>
      </c>
      <c r="D630" s="75" t="str">
        <f>IF(Ansøgning!D612="","",Ansøgning!D612)</f>
        <v/>
      </c>
      <c r="E630" s="76" t="str">
        <f>IF(Ansøgning!E612="","",Ansøgning!E612)</f>
        <v/>
      </c>
      <c r="F630" s="76" t="str">
        <f>IF(Ansøgning!F612="","",Ansøgning!F612)</f>
        <v/>
      </c>
      <c r="G630" s="33" t="str">
        <f>IF(OR(E630="",F630=""),"",NETWORKDAYS(E630,F630,Lister!$D$7:$D$13))</f>
        <v/>
      </c>
      <c r="H630" s="76" t="str">
        <f>IF(Ansøgning!H612="","",Ansøgning!H612)</f>
        <v/>
      </c>
      <c r="I630" s="32" t="str">
        <f t="shared" si="67"/>
        <v/>
      </c>
      <c r="J630" s="77" t="str">
        <f>IF(Ansøgning!J612="","",Ansøgning!J612)</f>
        <v/>
      </c>
      <c r="K630" s="77" t="str">
        <f>IF(Ansøgning!K612="","",Ansøgning!K612)</f>
        <v/>
      </c>
      <c r="L630" s="46" t="str">
        <f t="shared" si="68"/>
        <v/>
      </c>
      <c r="M630" s="78" t="str">
        <f>IF(Ansøgning!M612="","",Ansøgning!M612)</f>
        <v/>
      </c>
      <c r="N630" s="31" t="str">
        <f t="shared" si="69"/>
        <v/>
      </c>
      <c r="O630" s="78" t="str">
        <f>IF(Ansøgning!O612="","",Ansøgning!O612)</f>
        <v/>
      </c>
      <c r="P630" s="78" t="str">
        <f>IF(Ansøgning!P612="","",Ansøgning!P612)</f>
        <v/>
      </c>
      <c r="Q630" s="78" t="str">
        <f>IF(Ansøgning!Q612="","",Ansøgning!Q612)</f>
        <v/>
      </c>
      <c r="R630" s="78" t="str">
        <f>IF(Ansøgning!R612="","",Ansøgning!R612)</f>
        <v/>
      </c>
      <c r="S630" s="46" t="str">
        <f>IFERROR(MAX(IF(OR(O630="",P630=""),"",IF(AND(AND(MONTH(E630)&gt;=7,MONTH(E630)&lt;8),AND(MONTH(F630)&gt;=7,MONTH(F630)&lt;8)),(NETWORKDAYS(E630,F630,Lister!$D$7:$D$13)-O630)*N630/NETWORKDAYS(Lister!$D$19,Lister!$E$19,Lister!$D$7:$D$13),IF(AND(AND(MONTH(E630)&gt;=7,MONTH(E630)&lt;8),MONTH(F630)&gt;7),(NETWORKDAYS(E630,Lister!$E$19,Lister!$D$7:$D$13)-O630)*N630/NETWORKDAYS(Lister!$D$19,Lister!$E$19,Lister!$D$7:$D$13),IF(MONTH(E630)&gt;7,0)))),0),"")</f>
        <v/>
      </c>
      <c r="T630" s="46" t="str">
        <f>IFERROR(MAX(IF(OR(O630="",P630=""),"",IF(AND(AND(MONTH(E630)&gt;=8,MONTH(E630)&lt;9),AND(MONTH(F630)&gt;=8,MONTH(F630)&lt;9)),(NETWORKDAYS(E630,F630,Lister!$D$7:$D$13)-P630)*N630/NETWORKDAYS(Lister!$D$20,Lister!$E$20,Lister!$D$7:$D$13),IF(AND(MONTH(E630)=7,MONTH(F630)=8),(NETWORKDAYS(Lister!$D$20,F630,Lister!$D$7:$D$13)-P630)*N630/NETWORKDAYS(Lister!$D$20,Lister!$E$20,Lister!$D$7:$D$13),IF(AND(MONTH(E630)=7,MONTH(F630)=7),0)))),0),"")</f>
        <v/>
      </c>
      <c r="U630" s="78" t="str">
        <f>IF(Ansøgning!U612="","",Ansøgning!U612)</f>
        <v/>
      </c>
      <c r="V630" s="119" t="str">
        <f t="shared" si="70"/>
        <v/>
      </c>
      <c r="W630" s="120" t="str">
        <f t="shared" si="71"/>
        <v/>
      </c>
      <c r="X630" s="42" t="str">
        <f t="shared" si="72"/>
        <v/>
      </c>
    </row>
    <row r="631" spans="1:24" x14ac:dyDescent="0.25">
      <c r="A631" s="13" t="str">
        <f t="shared" si="73"/>
        <v/>
      </c>
      <c r="B631" s="75" t="str">
        <f>IF(Ansøgning!B613="","",Ansøgning!B613)</f>
        <v/>
      </c>
      <c r="C631" s="75" t="str">
        <f>IF(Ansøgning!C613="","",Ansøgning!C613)</f>
        <v/>
      </c>
      <c r="D631" s="75" t="str">
        <f>IF(Ansøgning!D613="","",Ansøgning!D613)</f>
        <v/>
      </c>
      <c r="E631" s="76" t="str">
        <f>IF(Ansøgning!E613="","",Ansøgning!E613)</f>
        <v/>
      </c>
      <c r="F631" s="76" t="str">
        <f>IF(Ansøgning!F613="","",Ansøgning!F613)</f>
        <v/>
      </c>
      <c r="G631" s="33" t="str">
        <f>IF(OR(E631="",F631=""),"",NETWORKDAYS(E631,F631,Lister!$D$7:$D$13))</f>
        <v/>
      </c>
      <c r="H631" s="76" t="str">
        <f>IF(Ansøgning!H613="","",Ansøgning!H613)</f>
        <v/>
      </c>
      <c r="I631" s="32" t="str">
        <f t="shared" si="67"/>
        <v/>
      </c>
      <c r="J631" s="77" t="str">
        <f>IF(Ansøgning!J613="","",Ansøgning!J613)</f>
        <v/>
      </c>
      <c r="K631" s="77" t="str">
        <f>IF(Ansøgning!K613="","",Ansøgning!K613)</f>
        <v/>
      </c>
      <c r="L631" s="46" t="str">
        <f t="shared" si="68"/>
        <v/>
      </c>
      <c r="M631" s="78" t="str">
        <f>IF(Ansøgning!M613="","",Ansøgning!M613)</f>
        <v/>
      </c>
      <c r="N631" s="31" t="str">
        <f t="shared" si="69"/>
        <v/>
      </c>
      <c r="O631" s="78" t="str">
        <f>IF(Ansøgning!O613="","",Ansøgning!O613)</f>
        <v/>
      </c>
      <c r="P631" s="78" t="str">
        <f>IF(Ansøgning!P613="","",Ansøgning!P613)</f>
        <v/>
      </c>
      <c r="Q631" s="78" t="str">
        <f>IF(Ansøgning!Q613="","",Ansøgning!Q613)</f>
        <v/>
      </c>
      <c r="R631" s="78" t="str">
        <f>IF(Ansøgning!R613="","",Ansøgning!R613)</f>
        <v/>
      </c>
      <c r="S631" s="46" t="str">
        <f>IFERROR(MAX(IF(OR(O631="",P631=""),"",IF(AND(AND(MONTH(E631)&gt;=7,MONTH(E631)&lt;8),AND(MONTH(F631)&gt;=7,MONTH(F631)&lt;8)),(NETWORKDAYS(E631,F631,Lister!$D$7:$D$13)-O631)*N631/NETWORKDAYS(Lister!$D$19,Lister!$E$19,Lister!$D$7:$D$13),IF(AND(AND(MONTH(E631)&gt;=7,MONTH(E631)&lt;8),MONTH(F631)&gt;7),(NETWORKDAYS(E631,Lister!$E$19,Lister!$D$7:$D$13)-O631)*N631/NETWORKDAYS(Lister!$D$19,Lister!$E$19,Lister!$D$7:$D$13),IF(MONTH(E631)&gt;7,0)))),0),"")</f>
        <v/>
      </c>
      <c r="T631" s="46" t="str">
        <f>IFERROR(MAX(IF(OR(O631="",P631=""),"",IF(AND(AND(MONTH(E631)&gt;=8,MONTH(E631)&lt;9),AND(MONTH(F631)&gt;=8,MONTH(F631)&lt;9)),(NETWORKDAYS(E631,F631,Lister!$D$7:$D$13)-P631)*N631/NETWORKDAYS(Lister!$D$20,Lister!$E$20,Lister!$D$7:$D$13),IF(AND(MONTH(E631)=7,MONTH(F631)=8),(NETWORKDAYS(Lister!$D$20,F631,Lister!$D$7:$D$13)-P631)*N631/NETWORKDAYS(Lister!$D$20,Lister!$E$20,Lister!$D$7:$D$13),IF(AND(MONTH(E631)=7,MONTH(F631)=7),0)))),0),"")</f>
        <v/>
      </c>
      <c r="U631" s="78" t="str">
        <f>IF(Ansøgning!U613="","",Ansøgning!U613)</f>
        <v/>
      </c>
      <c r="V631" s="119" t="str">
        <f t="shared" si="70"/>
        <v/>
      </c>
      <c r="W631" s="120" t="str">
        <f t="shared" si="71"/>
        <v/>
      </c>
      <c r="X631" s="42" t="str">
        <f t="shared" si="72"/>
        <v/>
      </c>
    </row>
    <row r="632" spans="1:24" x14ac:dyDescent="0.25">
      <c r="A632" s="13" t="str">
        <f t="shared" si="73"/>
        <v/>
      </c>
      <c r="B632" s="75" t="str">
        <f>IF(Ansøgning!B614="","",Ansøgning!B614)</f>
        <v/>
      </c>
      <c r="C632" s="75" t="str">
        <f>IF(Ansøgning!C614="","",Ansøgning!C614)</f>
        <v/>
      </c>
      <c r="D632" s="75" t="str">
        <f>IF(Ansøgning!D614="","",Ansøgning!D614)</f>
        <v/>
      </c>
      <c r="E632" s="76" t="str">
        <f>IF(Ansøgning!E614="","",Ansøgning!E614)</f>
        <v/>
      </c>
      <c r="F632" s="76" t="str">
        <f>IF(Ansøgning!F614="","",Ansøgning!F614)</f>
        <v/>
      </c>
      <c r="G632" s="33" t="str">
        <f>IF(OR(E632="",F632=""),"",NETWORKDAYS(E632,F632,Lister!$D$7:$D$13))</f>
        <v/>
      </c>
      <c r="H632" s="76" t="str">
        <f>IF(Ansøgning!H614="","",Ansøgning!H614)</f>
        <v/>
      </c>
      <c r="I632" s="32" t="str">
        <f t="shared" si="67"/>
        <v/>
      </c>
      <c r="J632" s="77" t="str">
        <f>IF(Ansøgning!J614="","",Ansøgning!J614)</f>
        <v/>
      </c>
      <c r="K632" s="77" t="str">
        <f>IF(Ansøgning!K614="","",Ansøgning!K614)</f>
        <v/>
      </c>
      <c r="L632" s="46" t="str">
        <f t="shared" si="68"/>
        <v/>
      </c>
      <c r="M632" s="78" t="str">
        <f>IF(Ansøgning!M614="","",Ansøgning!M614)</f>
        <v/>
      </c>
      <c r="N632" s="31" t="str">
        <f t="shared" si="69"/>
        <v/>
      </c>
      <c r="O632" s="78" t="str">
        <f>IF(Ansøgning!O614="","",Ansøgning!O614)</f>
        <v/>
      </c>
      <c r="P632" s="78" t="str">
        <f>IF(Ansøgning!P614="","",Ansøgning!P614)</f>
        <v/>
      </c>
      <c r="Q632" s="78" t="str">
        <f>IF(Ansøgning!Q614="","",Ansøgning!Q614)</f>
        <v/>
      </c>
      <c r="R632" s="78" t="str">
        <f>IF(Ansøgning!R614="","",Ansøgning!R614)</f>
        <v/>
      </c>
      <c r="S632" s="46" t="str">
        <f>IFERROR(MAX(IF(OR(O632="",P632=""),"",IF(AND(AND(MONTH(E632)&gt;=7,MONTH(E632)&lt;8),AND(MONTH(F632)&gt;=7,MONTH(F632)&lt;8)),(NETWORKDAYS(E632,F632,Lister!$D$7:$D$13)-O632)*N632/NETWORKDAYS(Lister!$D$19,Lister!$E$19,Lister!$D$7:$D$13),IF(AND(AND(MONTH(E632)&gt;=7,MONTH(E632)&lt;8),MONTH(F632)&gt;7),(NETWORKDAYS(E632,Lister!$E$19,Lister!$D$7:$D$13)-O632)*N632/NETWORKDAYS(Lister!$D$19,Lister!$E$19,Lister!$D$7:$D$13),IF(MONTH(E632)&gt;7,0)))),0),"")</f>
        <v/>
      </c>
      <c r="T632" s="46" t="str">
        <f>IFERROR(MAX(IF(OR(O632="",P632=""),"",IF(AND(AND(MONTH(E632)&gt;=8,MONTH(E632)&lt;9),AND(MONTH(F632)&gt;=8,MONTH(F632)&lt;9)),(NETWORKDAYS(E632,F632,Lister!$D$7:$D$13)-P632)*N632/NETWORKDAYS(Lister!$D$20,Lister!$E$20,Lister!$D$7:$D$13),IF(AND(MONTH(E632)=7,MONTH(F632)=8),(NETWORKDAYS(Lister!$D$20,F632,Lister!$D$7:$D$13)-P632)*N632/NETWORKDAYS(Lister!$D$20,Lister!$E$20,Lister!$D$7:$D$13),IF(AND(MONTH(E632)=7,MONTH(F632)=7),0)))),0),"")</f>
        <v/>
      </c>
      <c r="U632" s="78" t="str">
        <f>IF(Ansøgning!U614="","",Ansøgning!U614)</f>
        <v/>
      </c>
      <c r="V632" s="119" t="str">
        <f t="shared" si="70"/>
        <v/>
      </c>
      <c r="W632" s="120" t="str">
        <f t="shared" si="71"/>
        <v/>
      </c>
      <c r="X632" s="42" t="str">
        <f t="shared" si="72"/>
        <v/>
      </c>
    </row>
    <row r="633" spans="1:24" x14ac:dyDescent="0.25">
      <c r="A633" s="13" t="str">
        <f t="shared" si="73"/>
        <v/>
      </c>
      <c r="B633" s="75" t="str">
        <f>IF(Ansøgning!B615="","",Ansøgning!B615)</f>
        <v/>
      </c>
      <c r="C633" s="75" t="str">
        <f>IF(Ansøgning!C615="","",Ansøgning!C615)</f>
        <v/>
      </c>
      <c r="D633" s="75" t="str">
        <f>IF(Ansøgning!D615="","",Ansøgning!D615)</f>
        <v/>
      </c>
      <c r="E633" s="76" t="str">
        <f>IF(Ansøgning!E615="","",Ansøgning!E615)</f>
        <v/>
      </c>
      <c r="F633" s="76" t="str">
        <f>IF(Ansøgning!F615="","",Ansøgning!F615)</f>
        <v/>
      </c>
      <c r="G633" s="33" t="str">
        <f>IF(OR(E633="",F633=""),"",NETWORKDAYS(E633,F633,Lister!$D$7:$D$13))</f>
        <v/>
      </c>
      <c r="H633" s="76" t="str">
        <f>IF(Ansøgning!H615="","",Ansøgning!H615)</f>
        <v/>
      </c>
      <c r="I633" s="32" t="str">
        <f t="shared" si="67"/>
        <v/>
      </c>
      <c r="J633" s="77" t="str">
        <f>IF(Ansøgning!J615="","",Ansøgning!J615)</f>
        <v/>
      </c>
      <c r="K633" s="77" t="str">
        <f>IF(Ansøgning!K615="","",Ansøgning!K615)</f>
        <v/>
      </c>
      <c r="L633" s="46" t="str">
        <f t="shared" si="68"/>
        <v/>
      </c>
      <c r="M633" s="78" t="str">
        <f>IF(Ansøgning!M615="","",Ansøgning!M615)</f>
        <v/>
      </c>
      <c r="N633" s="31" t="str">
        <f t="shared" si="69"/>
        <v/>
      </c>
      <c r="O633" s="78" t="str">
        <f>IF(Ansøgning!O615="","",Ansøgning!O615)</f>
        <v/>
      </c>
      <c r="P633" s="78" t="str">
        <f>IF(Ansøgning!P615="","",Ansøgning!P615)</f>
        <v/>
      </c>
      <c r="Q633" s="78" t="str">
        <f>IF(Ansøgning!Q615="","",Ansøgning!Q615)</f>
        <v/>
      </c>
      <c r="R633" s="78" t="str">
        <f>IF(Ansøgning!R615="","",Ansøgning!R615)</f>
        <v/>
      </c>
      <c r="S633" s="46" t="str">
        <f>IFERROR(MAX(IF(OR(O633="",P633=""),"",IF(AND(AND(MONTH(E633)&gt;=7,MONTH(E633)&lt;8),AND(MONTH(F633)&gt;=7,MONTH(F633)&lt;8)),(NETWORKDAYS(E633,F633,Lister!$D$7:$D$13)-O633)*N633/NETWORKDAYS(Lister!$D$19,Lister!$E$19,Lister!$D$7:$D$13),IF(AND(AND(MONTH(E633)&gt;=7,MONTH(E633)&lt;8),MONTH(F633)&gt;7),(NETWORKDAYS(E633,Lister!$E$19,Lister!$D$7:$D$13)-O633)*N633/NETWORKDAYS(Lister!$D$19,Lister!$E$19,Lister!$D$7:$D$13),IF(MONTH(E633)&gt;7,0)))),0),"")</f>
        <v/>
      </c>
      <c r="T633" s="46" t="str">
        <f>IFERROR(MAX(IF(OR(O633="",P633=""),"",IF(AND(AND(MONTH(E633)&gt;=8,MONTH(E633)&lt;9),AND(MONTH(F633)&gt;=8,MONTH(F633)&lt;9)),(NETWORKDAYS(E633,F633,Lister!$D$7:$D$13)-P633)*N633/NETWORKDAYS(Lister!$D$20,Lister!$E$20,Lister!$D$7:$D$13),IF(AND(MONTH(E633)=7,MONTH(F633)=8),(NETWORKDAYS(Lister!$D$20,F633,Lister!$D$7:$D$13)-P633)*N633/NETWORKDAYS(Lister!$D$20,Lister!$E$20,Lister!$D$7:$D$13),IF(AND(MONTH(E633)=7,MONTH(F633)=7),0)))),0),"")</f>
        <v/>
      </c>
      <c r="U633" s="78" t="str">
        <f>IF(Ansøgning!U615="","",Ansøgning!U615)</f>
        <v/>
      </c>
      <c r="V633" s="119" t="str">
        <f t="shared" si="70"/>
        <v/>
      </c>
      <c r="W633" s="120" t="str">
        <f t="shared" si="71"/>
        <v/>
      </c>
      <c r="X633" s="42" t="str">
        <f t="shared" si="72"/>
        <v/>
      </c>
    </row>
    <row r="634" spans="1:24" x14ac:dyDescent="0.25">
      <c r="A634" s="13" t="str">
        <f t="shared" si="73"/>
        <v/>
      </c>
      <c r="B634" s="75" t="str">
        <f>IF(Ansøgning!B616="","",Ansøgning!B616)</f>
        <v/>
      </c>
      <c r="C634" s="75" t="str">
        <f>IF(Ansøgning!C616="","",Ansøgning!C616)</f>
        <v/>
      </c>
      <c r="D634" s="75" t="str">
        <f>IF(Ansøgning!D616="","",Ansøgning!D616)</f>
        <v/>
      </c>
      <c r="E634" s="76" t="str">
        <f>IF(Ansøgning!E616="","",Ansøgning!E616)</f>
        <v/>
      </c>
      <c r="F634" s="76" t="str">
        <f>IF(Ansøgning!F616="","",Ansøgning!F616)</f>
        <v/>
      </c>
      <c r="G634" s="33" t="str">
        <f>IF(OR(E634="",F634=""),"",NETWORKDAYS(E634,F634,Lister!$D$7:$D$13))</f>
        <v/>
      </c>
      <c r="H634" s="76" t="str">
        <f>IF(Ansøgning!H616="","",Ansøgning!H616)</f>
        <v/>
      </c>
      <c r="I634" s="32" t="str">
        <f t="shared" si="67"/>
        <v/>
      </c>
      <c r="J634" s="77" t="str">
        <f>IF(Ansøgning!J616="","",Ansøgning!J616)</f>
        <v/>
      </c>
      <c r="K634" s="77" t="str">
        <f>IF(Ansøgning!K616="","",Ansøgning!K616)</f>
        <v/>
      </c>
      <c r="L634" s="46" t="str">
        <f t="shared" si="68"/>
        <v/>
      </c>
      <c r="M634" s="78" t="str">
        <f>IF(Ansøgning!M616="","",Ansøgning!M616)</f>
        <v/>
      </c>
      <c r="N634" s="31" t="str">
        <f t="shared" si="69"/>
        <v/>
      </c>
      <c r="O634" s="78" t="str">
        <f>IF(Ansøgning!O616="","",Ansøgning!O616)</f>
        <v/>
      </c>
      <c r="P634" s="78" t="str">
        <f>IF(Ansøgning!P616="","",Ansøgning!P616)</f>
        <v/>
      </c>
      <c r="Q634" s="78" t="str">
        <f>IF(Ansøgning!Q616="","",Ansøgning!Q616)</f>
        <v/>
      </c>
      <c r="R634" s="78" t="str">
        <f>IF(Ansøgning!R616="","",Ansøgning!R616)</f>
        <v/>
      </c>
      <c r="S634" s="46" t="str">
        <f>IFERROR(MAX(IF(OR(O634="",P634=""),"",IF(AND(AND(MONTH(E634)&gt;=7,MONTH(E634)&lt;8),AND(MONTH(F634)&gt;=7,MONTH(F634)&lt;8)),(NETWORKDAYS(E634,F634,Lister!$D$7:$D$13)-O634)*N634/NETWORKDAYS(Lister!$D$19,Lister!$E$19,Lister!$D$7:$D$13),IF(AND(AND(MONTH(E634)&gt;=7,MONTH(E634)&lt;8),MONTH(F634)&gt;7),(NETWORKDAYS(E634,Lister!$E$19,Lister!$D$7:$D$13)-O634)*N634/NETWORKDAYS(Lister!$D$19,Lister!$E$19,Lister!$D$7:$D$13),IF(MONTH(E634)&gt;7,0)))),0),"")</f>
        <v/>
      </c>
      <c r="T634" s="46" t="str">
        <f>IFERROR(MAX(IF(OR(O634="",P634=""),"",IF(AND(AND(MONTH(E634)&gt;=8,MONTH(E634)&lt;9),AND(MONTH(F634)&gt;=8,MONTH(F634)&lt;9)),(NETWORKDAYS(E634,F634,Lister!$D$7:$D$13)-P634)*N634/NETWORKDAYS(Lister!$D$20,Lister!$E$20,Lister!$D$7:$D$13),IF(AND(MONTH(E634)=7,MONTH(F634)=8),(NETWORKDAYS(Lister!$D$20,F634,Lister!$D$7:$D$13)-P634)*N634/NETWORKDAYS(Lister!$D$20,Lister!$E$20,Lister!$D$7:$D$13),IF(AND(MONTH(E634)=7,MONTH(F634)=7),0)))),0),"")</f>
        <v/>
      </c>
      <c r="U634" s="78" t="str">
        <f>IF(Ansøgning!U616="","",Ansøgning!U616)</f>
        <v/>
      </c>
      <c r="V634" s="119" t="str">
        <f t="shared" si="70"/>
        <v/>
      </c>
      <c r="W634" s="120" t="str">
        <f t="shared" si="71"/>
        <v/>
      </c>
      <c r="X634" s="42" t="str">
        <f t="shared" si="72"/>
        <v/>
      </c>
    </row>
    <row r="635" spans="1:24" x14ac:dyDescent="0.25">
      <c r="A635" s="13" t="str">
        <f t="shared" si="73"/>
        <v/>
      </c>
      <c r="B635" s="75" t="str">
        <f>IF(Ansøgning!B617="","",Ansøgning!B617)</f>
        <v/>
      </c>
      <c r="C635" s="75" t="str">
        <f>IF(Ansøgning!C617="","",Ansøgning!C617)</f>
        <v/>
      </c>
      <c r="D635" s="75" t="str">
        <f>IF(Ansøgning!D617="","",Ansøgning!D617)</f>
        <v/>
      </c>
      <c r="E635" s="76" t="str">
        <f>IF(Ansøgning!E617="","",Ansøgning!E617)</f>
        <v/>
      </c>
      <c r="F635" s="76" t="str">
        <f>IF(Ansøgning!F617="","",Ansøgning!F617)</f>
        <v/>
      </c>
      <c r="G635" s="33" t="str">
        <f>IF(OR(E635="",F635=""),"",NETWORKDAYS(E635,F635,Lister!$D$7:$D$13))</f>
        <v/>
      </c>
      <c r="H635" s="76" t="str">
        <f>IF(Ansøgning!H617="","",Ansøgning!H617)</f>
        <v/>
      </c>
      <c r="I635" s="32" t="str">
        <f t="shared" si="67"/>
        <v/>
      </c>
      <c r="J635" s="77" t="str">
        <f>IF(Ansøgning!J617="","",Ansøgning!J617)</f>
        <v/>
      </c>
      <c r="K635" s="77" t="str">
        <f>IF(Ansøgning!K617="","",Ansøgning!K617)</f>
        <v/>
      </c>
      <c r="L635" s="46" t="str">
        <f t="shared" si="68"/>
        <v/>
      </c>
      <c r="M635" s="78" t="str">
        <f>IF(Ansøgning!M617="","",Ansøgning!M617)</f>
        <v/>
      </c>
      <c r="N635" s="31" t="str">
        <f t="shared" si="69"/>
        <v/>
      </c>
      <c r="O635" s="78" t="str">
        <f>IF(Ansøgning!O617="","",Ansøgning!O617)</f>
        <v/>
      </c>
      <c r="P635" s="78" t="str">
        <f>IF(Ansøgning!P617="","",Ansøgning!P617)</f>
        <v/>
      </c>
      <c r="Q635" s="78" t="str">
        <f>IF(Ansøgning!Q617="","",Ansøgning!Q617)</f>
        <v/>
      </c>
      <c r="R635" s="78" t="str">
        <f>IF(Ansøgning!R617="","",Ansøgning!R617)</f>
        <v/>
      </c>
      <c r="S635" s="46" t="str">
        <f>IFERROR(MAX(IF(OR(O635="",P635=""),"",IF(AND(AND(MONTH(E635)&gt;=7,MONTH(E635)&lt;8),AND(MONTH(F635)&gt;=7,MONTH(F635)&lt;8)),(NETWORKDAYS(E635,F635,Lister!$D$7:$D$13)-O635)*N635/NETWORKDAYS(Lister!$D$19,Lister!$E$19,Lister!$D$7:$D$13),IF(AND(AND(MONTH(E635)&gt;=7,MONTH(E635)&lt;8),MONTH(F635)&gt;7),(NETWORKDAYS(E635,Lister!$E$19,Lister!$D$7:$D$13)-O635)*N635/NETWORKDAYS(Lister!$D$19,Lister!$E$19,Lister!$D$7:$D$13),IF(MONTH(E635)&gt;7,0)))),0),"")</f>
        <v/>
      </c>
      <c r="T635" s="46" t="str">
        <f>IFERROR(MAX(IF(OR(O635="",P635=""),"",IF(AND(AND(MONTH(E635)&gt;=8,MONTH(E635)&lt;9),AND(MONTH(F635)&gt;=8,MONTH(F635)&lt;9)),(NETWORKDAYS(E635,F635,Lister!$D$7:$D$13)-P635)*N635/NETWORKDAYS(Lister!$D$20,Lister!$E$20,Lister!$D$7:$D$13),IF(AND(MONTH(E635)=7,MONTH(F635)=8),(NETWORKDAYS(Lister!$D$20,F635,Lister!$D$7:$D$13)-P635)*N635/NETWORKDAYS(Lister!$D$20,Lister!$E$20,Lister!$D$7:$D$13),IF(AND(MONTH(E635)=7,MONTH(F635)=7),0)))),0),"")</f>
        <v/>
      </c>
      <c r="U635" s="78" t="str">
        <f>IF(Ansøgning!U617="","",Ansøgning!U617)</f>
        <v/>
      </c>
      <c r="V635" s="119" t="str">
        <f t="shared" si="70"/>
        <v/>
      </c>
      <c r="W635" s="120" t="str">
        <f t="shared" si="71"/>
        <v/>
      </c>
      <c r="X635" s="42" t="str">
        <f t="shared" si="72"/>
        <v/>
      </c>
    </row>
    <row r="636" spans="1:24" x14ac:dyDescent="0.25">
      <c r="A636" s="13" t="str">
        <f t="shared" si="73"/>
        <v/>
      </c>
      <c r="B636" s="75" t="str">
        <f>IF(Ansøgning!B618="","",Ansøgning!B618)</f>
        <v/>
      </c>
      <c r="C636" s="75" t="str">
        <f>IF(Ansøgning!C618="","",Ansøgning!C618)</f>
        <v/>
      </c>
      <c r="D636" s="75" t="str">
        <f>IF(Ansøgning!D618="","",Ansøgning!D618)</f>
        <v/>
      </c>
      <c r="E636" s="76" t="str">
        <f>IF(Ansøgning!E618="","",Ansøgning!E618)</f>
        <v/>
      </c>
      <c r="F636" s="76" t="str">
        <f>IF(Ansøgning!F618="","",Ansøgning!F618)</f>
        <v/>
      </c>
      <c r="G636" s="33" t="str">
        <f>IF(OR(E636="",F636=""),"",NETWORKDAYS(E636,F636,Lister!$D$7:$D$13))</f>
        <v/>
      </c>
      <c r="H636" s="76" t="str">
        <f>IF(Ansøgning!H618="","",Ansøgning!H618)</f>
        <v/>
      </c>
      <c r="I636" s="32" t="str">
        <f t="shared" si="67"/>
        <v/>
      </c>
      <c r="J636" s="77" t="str">
        <f>IF(Ansøgning!J618="","",Ansøgning!J618)</f>
        <v/>
      </c>
      <c r="K636" s="77" t="str">
        <f>IF(Ansøgning!K618="","",Ansøgning!K618)</f>
        <v/>
      </c>
      <c r="L636" s="46" t="str">
        <f t="shared" si="68"/>
        <v/>
      </c>
      <c r="M636" s="78" t="str">
        <f>IF(Ansøgning!M618="","",Ansøgning!M618)</f>
        <v/>
      </c>
      <c r="N636" s="31" t="str">
        <f t="shared" si="69"/>
        <v/>
      </c>
      <c r="O636" s="78" t="str">
        <f>IF(Ansøgning!O618="","",Ansøgning!O618)</f>
        <v/>
      </c>
      <c r="P636" s="78" t="str">
        <f>IF(Ansøgning!P618="","",Ansøgning!P618)</f>
        <v/>
      </c>
      <c r="Q636" s="78" t="str">
        <f>IF(Ansøgning!Q618="","",Ansøgning!Q618)</f>
        <v/>
      </c>
      <c r="R636" s="78" t="str">
        <f>IF(Ansøgning!R618="","",Ansøgning!R618)</f>
        <v/>
      </c>
      <c r="S636" s="46" t="str">
        <f>IFERROR(MAX(IF(OR(O636="",P636=""),"",IF(AND(AND(MONTH(E636)&gt;=7,MONTH(E636)&lt;8),AND(MONTH(F636)&gt;=7,MONTH(F636)&lt;8)),(NETWORKDAYS(E636,F636,Lister!$D$7:$D$13)-O636)*N636/NETWORKDAYS(Lister!$D$19,Lister!$E$19,Lister!$D$7:$D$13),IF(AND(AND(MONTH(E636)&gt;=7,MONTH(E636)&lt;8),MONTH(F636)&gt;7),(NETWORKDAYS(E636,Lister!$E$19,Lister!$D$7:$D$13)-O636)*N636/NETWORKDAYS(Lister!$D$19,Lister!$E$19,Lister!$D$7:$D$13),IF(MONTH(E636)&gt;7,0)))),0),"")</f>
        <v/>
      </c>
      <c r="T636" s="46" t="str">
        <f>IFERROR(MAX(IF(OR(O636="",P636=""),"",IF(AND(AND(MONTH(E636)&gt;=8,MONTH(E636)&lt;9),AND(MONTH(F636)&gt;=8,MONTH(F636)&lt;9)),(NETWORKDAYS(E636,F636,Lister!$D$7:$D$13)-P636)*N636/NETWORKDAYS(Lister!$D$20,Lister!$E$20,Lister!$D$7:$D$13),IF(AND(MONTH(E636)=7,MONTH(F636)=8),(NETWORKDAYS(Lister!$D$20,F636,Lister!$D$7:$D$13)-P636)*N636/NETWORKDAYS(Lister!$D$20,Lister!$E$20,Lister!$D$7:$D$13),IF(AND(MONTH(E636)=7,MONTH(F636)=7),0)))),0),"")</f>
        <v/>
      </c>
      <c r="U636" s="78" t="str">
        <f>IF(Ansøgning!U618="","",Ansøgning!U618)</f>
        <v/>
      </c>
      <c r="V636" s="119" t="str">
        <f t="shared" si="70"/>
        <v/>
      </c>
      <c r="W636" s="120" t="str">
        <f t="shared" si="71"/>
        <v/>
      </c>
      <c r="X636" s="42" t="str">
        <f t="shared" si="72"/>
        <v/>
      </c>
    </row>
    <row r="637" spans="1:24" x14ac:dyDescent="0.25">
      <c r="A637" s="13" t="str">
        <f t="shared" si="73"/>
        <v/>
      </c>
      <c r="B637" s="75" t="str">
        <f>IF(Ansøgning!B619="","",Ansøgning!B619)</f>
        <v/>
      </c>
      <c r="C637" s="75" t="str">
        <f>IF(Ansøgning!C619="","",Ansøgning!C619)</f>
        <v/>
      </c>
      <c r="D637" s="75" t="str">
        <f>IF(Ansøgning!D619="","",Ansøgning!D619)</f>
        <v/>
      </c>
      <c r="E637" s="76" t="str">
        <f>IF(Ansøgning!E619="","",Ansøgning!E619)</f>
        <v/>
      </c>
      <c r="F637" s="76" t="str">
        <f>IF(Ansøgning!F619="","",Ansøgning!F619)</f>
        <v/>
      </c>
      <c r="G637" s="33" t="str">
        <f>IF(OR(E637="",F637=""),"",NETWORKDAYS(E637,F637,Lister!$D$7:$D$13))</f>
        <v/>
      </c>
      <c r="H637" s="76" t="str">
        <f>IF(Ansøgning!H619="","",Ansøgning!H619)</f>
        <v/>
      </c>
      <c r="I637" s="32" t="str">
        <f t="shared" si="67"/>
        <v/>
      </c>
      <c r="J637" s="77" t="str">
        <f>IF(Ansøgning!J619="","",Ansøgning!J619)</f>
        <v/>
      </c>
      <c r="K637" s="77" t="str">
        <f>IF(Ansøgning!K619="","",Ansøgning!K619)</f>
        <v/>
      </c>
      <c r="L637" s="46" t="str">
        <f t="shared" si="68"/>
        <v/>
      </c>
      <c r="M637" s="78" t="str">
        <f>IF(Ansøgning!M619="","",Ansøgning!M619)</f>
        <v/>
      </c>
      <c r="N637" s="31" t="str">
        <f t="shared" si="69"/>
        <v/>
      </c>
      <c r="O637" s="78" t="str">
        <f>IF(Ansøgning!O619="","",Ansøgning!O619)</f>
        <v/>
      </c>
      <c r="P637" s="78" t="str">
        <f>IF(Ansøgning!P619="","",Ansøgning!P619)</f>
        <v/>
      </c>
      <c r="Q637" s="78" t="str">
        <f>IF(Ansøgning!Q619="","",Ansøgning!Q619)</f>
        <v/>
      </c>
      <c r="R637" s="78" t="str">
        <f>IF(Ansøgning!R619="","",Ansøgning!R619)</f>
        <v/>
      </c>
      <c r="S637" s="46" t="str">
        <f>IFERROR(MAX(IF(OR(O637="",P637=""),"",IF(AND(AND(MONTH(E637)&gt;=7,MONTH(E637)&lt;8),AND(MONTH(F637)&gt;=7,MONTH(F637)&lt;8)),(NETWORKDAYS(E637,F637,Lister!$D$7:$D$13)-O637)*N637/NETWORKDAYS(Lister!$D$19,Lister!$E$19,Lister!$D$7:$D$13),IF(AND(AND(MONTH(E637)&gt;=7,MONTH(E637)&lt;8),MONTH(F637)&gt;7),(NETWORKDAYS(E637,Lister!$E$19,Lister!$D$7:$D$13)-O637)*N637/NETWORKDAYS(Lister!$D$19,Lister!$E$19,Lister!$D$7:$D$13),IF(MONTH(E637)&gt;7,0)))),0),"")</f>
        <v/>
      </c>
      <c r="T637" s="46" t="str">
        <f>IFERROR(MAX(IF(OR(O637="",P637=""),"",IF(AND(AND(MONTH(E637)&gt;=8,MONTH(E637)&lt;9),AND(MONTH(F637)&gt;=8,MONTH(F637)&lt;9)),(NETWORKDAYS(E637,F637,Lister!$D$7:$D$13)-P637)*N637/NETWORKDAYS(Lister!$D$20,Lister!$E$20,Lister!$D$7:$D$13),IF(AND(MONTH(E637)=7,MONTH(F637)=8),(NETWORKDAYS(Lister!$D$20,F637,Lister!$D$7:$D$13)-P637)*N637/NETWORKDAYS(Lister!$D$20,Lister!$E$20,Lister!$D$7:$D$13),IF(AND(MONTH(E637)=7,MONTH(F637)=7),0)))),0),"")</f>
        <v/>
      </c>
      <c r="U637" s="78" t="str">
        <f>IF(Ansøgning!U619="","",Ansøgning!U619)</f>
        <v/>
      </c>
      <c r="V637" s="119" t="str">
        <f t="shared" si="70"/>
        <v/>
      </c>
      <c r="W637" s="120" t="str">
        <f t="shared" si="71"/>
        <v/>
      </c>
      <c r="X637" s="42" t="str">
        <f t="shared" si="72"/>
        <v/>
      </c>
    </row>
    <row r="638" spans="1:24" x14ac:dyDescent="0.25">
      <c r="A638" s="13" t="str">
        <f t="shared" si="73"/>
        <v/>
      </c>
      <c r="B638" s="75" t="str">
        <f>IF(Ansøgning!B620="","",Ansøgning!B620)</f>
        <v/>
      </c>
      <c r="C638" s="75" t="str">
        <f>IF(Ansøgning!C620="","",Ansøgning!C620)</f>
        <v/>
      </c>
      <c r="D638" s="75" t="str">
        <f>IF(Ansøgning!D620="","",Ansøgning!D620)</f>
        <v/>
      </c>
      <c r="E638" s="76" t="str">
        <f>IF(Ansøgning!E620="","",Ansøgning!E620)</f>
        <v/>
      </c>
      <c r="F638" s="76" t="str">
        <f>IF(Ansøgning!F620="","",Ansøgning!F620)</f>
        <v/>
      </c>
      <c r="G638" s="33" t="str">
        <f>IF(OR(E638="",F638=""),"",NETWORKDAYS(E638,F638,Lister!$D$7:$D$13))</f>
        <v/>
      </c>
      <c r="H638" s="76" t="str">
        <f>IF(Ansøgning!H620="","",Ansøgning!H620)</f>
        <v/>
      </c>
      <c r="I638" s="32" t="str">
        <f t="shared" si="67"/>
        <v/>
      </c>
      <c r="J638" s="77" t="str">
        <f>IF(Ansøgning!J620="","",Ansøgning!J620)</f>
        <v/>
      </c>
      <c r="K638" s="77" t="str">
        <f>IF(Ansøgning!K620="","",Ansøgning!K620)</f>
        <v/>
      </c>
      <c r="L638" s="46" t="str">
        <f t="shared" si="68"/>
        <v/>
      </c>
      <c r="M638" s="78" t="str">
        <f>IF(Ansøgning!M620="","",Ansøgning!M620)</f>
        <v/>
      </c>
      <c r="N638" s="31" t="str">
        <f t="shared" si="69"/>
        <v/>
      </c>
      <c r="O638" s="78" t="str">
        <f>IF(Ansøgning!O620="","",Ansøgning!O620)</f>
        <v/>
      </c>
      <c r="P638" s="78" t="str">
        <f>IF(Ansøgning!P620="","",Ansøgning!P620)</f>
        <v/>
      </c>
      <c r="Q638" s="78" t="str">
        <f>IF(Ansøgning!Q620="","",Ansøgning!Q620)</f>
        <v/>
      </c>
      <c r="R638" s="78" t="str">
        <f>IF(Ansøgning!R620="","",Ansøgning!R620)</f>
        <v/>
      </c>
      <c r="S638" s="46" t="str">
        <f>IFERROR(MAX(IF(OR(O638="",P638=""),"",IF(AND(AND(MONTH(E638)&gt;=7,MONTH(E638)&lt;8),AND(MONTH(F638)&gt;=7,MONTH(F638)&lt;8)),(NETWORKDAYS(E638,F638,Lister!$D$7:$D$13)-O638)*N638/NETWORKDAYS(Lister!$D$19,Lister!$E$19,Lister!$D$7:$D$13),IF(AND(AND(MONTH(E638)&gt;=7,MONTH(E638)&lt;8),MONTH(F638)&gt;7),(NETWORKDAYS(E638,Lister!$E$19,Lister!$D$7:$D$13)-O638)*N638/NETWORKDAYS(Lister!$D$19,Lister!$E$19,Lister!$D$7:$D$13),IF(MONTH(E638)&gt;7,0)))),0),"")</f>
        <v/>
      </c>
      <c r="T638" s="46" t="str">
        <f>IFERROR(MAX(IF(OR(O638="",P638=""),"",IF(AND(AND(MONTH(E638)&gt;=8,MONTH(E638)&lt;9),AND(MONTH(F638)&gt;=8,MONTH(F638)&lt;9)),(NETWORKDAYS(E638,F638,Lister!$D$7:$D$13)-P638)*N638/NETWORKDAYS(Lister!$D$20,Lister!$E$20,Lister!$D$7:$D$13),IF(AND(MONTH(E638)=7,MONTH(F638)=8),(NETWORKDAYS(Lister!$D$20,F638,Lister!$D$7:$D$13)-P638)*N638/NETWORKDAYS(Lister!$D$20,Lister!$E$20,Lister!$D$7:$D$13),IF(AND(MONTH(E638)=7,MONTH(F638)=7),0)))),0),"")</f>
        <v/>
      </c>
      <c r="U638" s="78" t="str">
        <f>IF(Ansøgning!U620="","",Ansøgning!U620)</f>
        <v/>
      </c>
      <c r="V638" s="119" t="str">
        <f t="shared" si="70"/>
        <v/>
      </c>
      <c r="W638" s="120" t="str">
        <f t="shared" si="71"/>
        <v/>
      </c>
      <c r="X638" s="42" t="str">
        <f t="shared" si="72"/>
        <v/>
      </c>
    </row>
    <row r="639" spans="1:24" x14ac:dyDescent="0.25">
      <c r="A639" s="13" t="str">
        <f t="shared" si="73"/>
        <v/>
      </c>
      <c r="B639" s="75" t="str">
        <f>IF(Ansøgning!B621="","",Ansøgning!B621)</f>
        <v/>
      </c>
      <c r="C639" s="75" t="str">
        <f>IF(Ansøgning!C621="","",Ansøgning!C621)</f>
        <v/>
      </c>
      <c r="D639" s="75" t="str">
        <f>IF(Ansøgning!D621="","",Ansøgning!D621)</f>
        <v/>
      </c>
      <c r="E639" s="76" t="str">
        <f>IF(Ansøgning!E621="","",Ansøgning!E621)</f>
        <v/>
      </c>
      <c r="F639" s="76" t="str">
        <f>IF(Ansøgning!F621="","",Ansøgning!F621)</f>
        <v/>
      </c>
      <c r="G639" s="33" t="str">
        <f>IF(OR(E639="",F639=""),"",NETWORKDAYS(E639,F639,Lister!$D$7:$D$13))</f>
        <v/>
      </c>
      <c r="H639" s="76" t="str">
        <f>IF(Ansøgning!H621="","",Ansøgning!H621)</f>
        <v/>
      </c>
      <c r="I639" s="32" t="str">
        <f t="shared" si="67"/>
        <v/>
      </c>
      <c r="J639" s="77" t="str">
        <f>IF(Ansøgning!J621="","",Ansøgning!J621)</f>
        <v/>
      </c>
      <c r="K639" s="77" t="str">
        <f>IF(Ansøgning!K621="","",Ansøgning!K621)</f>
        <v/>
      </c>
      <c r="L639" s="46" t="str">
        <f t="shared" si="68"/>
        <v/>
      </c>
      <c r="M639" s="78" t="str">
        <f>IF(Ansøgning!M621="","",Ansøgning!M621)</f>
        <v/>
      </c>
      <c r="N639" s="31" t="str">
        <f t="shared" si="69"/>
        <v/>
      </c>
      <c r="O639" s="78" t="str">
        <f>IF(Ansøgning!O621="","",Ansøgning!O621)</f>
        <v/>
      </c>
      <c r="P639" s="78" t="str">
        <f>IF(Ansøgning!P621="","",Ansøgning!P621)</f>
        <v/>
      </c>
      <c r="Q639" s="78" t="str">
        <f>IF(Ansøgning!Q621="","",Ansøgning!Q621)</f>
        <v/>
      </c>
      <c r="R639" s="78" t="str">
        <f>IF(Ansøgning!R621="","",Ansøgning!R621)</f>
        <v/>
      </c>
      <c r="S639" s="46" t="str">
        <f>IFERROR(MAX(IF(OR(O639="",P639=""),"",IF(AND(AND(MONTH(E639)&gt;=7,MONTH(E639)&lt;8),AND(MONTH(F639)&gt;=7,MONTH(F639)&lt;8)),(NETWORKDAYS(E639,F639,Lister!$D$7:$D$13)-O639)*N639/NETWORKDAYS(Lister!$D$19,Lister!$E$19,Lister!$D$7:$D$13),IF(AND(AND(MONTH(E639)&gt;=7,MONTH(E639)&lt;8),MONTH(F639)&gt;7),(NETWORKDAYS(E639,Lister!$E$19,Lister!$D$7:$D$13)-O639)*N639/NETWORKDAYS(Lister!$D$19,Lister!$E$19,Lister!$D$7:$D$13),IF(MONTH(E639)&gt;7,0)))),0),"")</f>
        <v/>
      </c>
      <c r="T639" s="46" t="str">
        <f>IFERROR(MAX(IF(OR(O639="",P639=""),"",IF(AND(AND(MONTH(E639)&gt;=8,MONTH(E639)&lt;9),AND(MONTH(F639)&gt;=8,MONTH(F639)&lt;9)),(NETWORKDAYS(E639,F639,Lister!$D$7:$D$13)-P639)*N639/NETWORKDAYS(Lister!$D$20,Lister!$E$20,Lister!$D$7:$D$13),IF(AND(MONTH(E639)=7,MONTH(F639)=8),(NETWORKDAYS(Lister!$D$20,F639,Lister!$D$7:$D$13)-P639)*N639/NETWORKDAYS(Lister!$D$20,Lister!$E$20,Lister!$D$7:$D$13),IF(AND(MONTH(E639)=7,MONTH(F639)=7),0)))),0),"")</f>
        <v/>
      </c>
      <c r="U639" s="78" t="str">
        <f>IF(Ansøgning!U621="","",Ansøgning!U621)</f>
        <v/>
      </c>
      <c r="V639" s="119" t="str">
        <f t="shared" si="70"/>
        <v/>
      </c>
      <c r="W639" s="120" t="str">
        <f t="shared" si="71"/>
        <v/>
      </c>
      <c r="X639" s="42" t="str">
        <f t="shared" si="72"/>
        <v/>
      </c>
    </row>
    <row r="640" spans="1:24" x14ac:dyDescent="0.25">
      <c r="A640" s="13" t="str">
        <f t="shared" si="73"/>
        <v/>
      </c>
      <c r="B640" s="75" t="str">
        <f>IF(Ansøgning!B622="","",Ansøgning!B622)</f>
        <v/>
      </c>
      <c r="C640" s="75" t="str">
        <f>IF(Ansøgning!C622="","",Ansøgning!C622)</f>
        <v/>
      </c>
      <c r="D640" s="75" t="str">
        <f>IF(Ansøgning!D622="","",Ansøgning!D622)</f>
        <v/>
      </c>
      <c r="E640" s="76" t="str">
        <f>IF(Ansøgning!E622="","",Ansøgning!E622)</f>
        <v/>
      </c>
      <c r="F640" s="76" t="str">
        <f>IF(Ansøgning!F622="","",Ansøgning!F622)</f>
        <v/>
      </c>
      <c r="G640" s="33" t="str">
        <f>IF(OR(E640="",F640=""),"",NETWORKDAYS(E640,F640,Lister!$D$7:$D$13))</f>
        <v/>
      </c>
      <c r="H640" s="76" t="str">
        <f>IF(Ansøgning!H622="","",Ansøgning!H622)</f>
        <v/>
      </c>
      <c r="I640" s="32" t="str">
        <f t="shared" si="67"/>
        <v/>
      </c>
      <c r="J640" s="77" t="str">
        <f>IF(Ansøgning!J622="","",Ansøgning!J622)</f>
        <v/>
      </c>
      <c r="K640" s="77" t="str">
        <f>IF(Ansøgning!K622="","",Ansøgning!K622)</f>
        <v/>
      </c>
      <c r="L640" s="46" t="str">
        <f t="shared" si="68"/>
        <v/>
      </c>
      <c r="M640" s="78" t="str">
        <f>IF(Ansøgning!M622="","",Ansøgning!M622)</f>
        <v/>
      </c>
      <c r="N640" s="31" t="str">
        <f t="shared" si="69"/>
        <v/>
      </c>
      <c r="O640" s="78" t="str">
        <f>IF(Ansøgning!O622="","",Ansøgning!O622)</f>
        <v/>
      </c>
      <c r="P640" s="78" t="str">
        <f>IF(Ansøgning!P622="","",Ansøgning!P622)</f>
        <v/>
      </c>
      <c r="Q640" s="78" t="str">
        <f>IF(Ansøgning!Q622="","",Ansøgning!Q622)</f>
        <v/>
      </c>
      <c r="R640" s="78" t="str">
        <f>IF(Ansøgning!R622="","",Ansøgning!R622)</f>
        <v/>
      </c>
      <c r="S640" s="46" t="str">
        <f>IFERROR(MAX(IF(OR(O640="",P640=""),"",IF(AND(AND(MONTH(E640)&gt;=7,MONTH(E640)&lt;8),AND(MONTH(F640)&gt;=7,MONTH(F640)&lt;8)),(NETWORKDAYS(E640,F640,Lister!$D$7:$D$13)-O640)*N640/NETWORKDAYS(Lister!$D$19,Lister!$E$19,Lister!$D$7:$D$13),IF(AND(AND(MONTH(E640)&gt;=7,MONTH(E640)&lt;8),MONTH(F640)&gt;7),(NETWORKDAYS(E640,Lister!$E$19,Lister!$D$7:$D$13)-O640)*N640/NETWORKDAYS(Lister!$D$19,Lister!$E$19,Lister!$D$7:$D$13),IF(MONTH(E640)&gt;7,0)))),0),"")</f>
        <v/>
      </c>
      <c r="T640" s="46" t="str">
        <f>IFERROR(MAX(IF(OR(O640="",P640=""),"",IF(AND(AND(MONTH(E640)&gt;=8,MONTH(E640)&lt;9),AND(MONTH(F640)&gt;=8,MONTH(F640)&lt;9)),(NETWORKDAYS(E640,F640,Lister!$D$7:$D$13)-P640)*N640/NETWORKDAYS(Lister!$D$20,Lister!$E$20,Lister!$D$7:$D$13),IF(AND(MONTH(E640)=7,MONTH(F640)=8),(NETWORKDAYS(Lister!$D$20,F640,Lister!$D$7:$D$13)-P640)*N640/NETWORKDAYS(Lister!$D$20,Lister!$E$20,Lister!$D$7:$D$13),IF(AND(MONTH(E640)=7,MONTH(F640)=7),0)))),0),"")</f>
        <v/>
      </c>
      <c r="U640" s="78" t="str">
        <f>IF(Ansøgning!U622="","",Ansøgning!U622)</f>
        <v/>
      </c>
      <c r="V640" s="119" t="str">
        <f t="shared" si="70"/>
        <v/>
      </c>
      <c r="W640" s="120" t="str">
        <f t="shared" si="71"/>
        <v/>
      </c>
      <c r="X640" s="42" t="str">
        <f t="shared" si="72"/>
        <v/>
      </c>
    </row>
    <row r="641" spans="1:24" x14ac:dyDescent="0.25">
      <c r="A641" s="13" t="str">
        <f t="shared" si="73"/>
        <v/>
      </c>
      <c r="B641" s="75" t="str">
        <f>IF(Ansøgning!B623="","",Ansøgning!B623)</f>
        <v/>
      </c>
      <c r="C641" s="75" t="str">
        <f>IF(Ansøgning!C623="","",Ansøgning!C623)</f>
        <v/>
      </c>
      <c r="D641" s="75" t="str">
        <f>IF(Ansøgning!D623="","",Ansøgning!D623)</f>
        <v/>
      </c>
      <c r="E641" s="76" t="str">
        <f>IF(Ansøgning!E623="","",Ansøgning!E623)</f>
        <v/>
      </c>
      <c r="F641" s="76" t="str">
        <f>IF(Ansøgning!F623="","",Ansøgning!F623)</f>
        <v/>
      </c>
      <c r="G641" s="33" t="str">
        <f>IF(OR(E641="",F641=""),"",NETWORKDAYS(E641,F641,Lister!$D$7:$D$13))</f>
        <v/>
      </c>
      <c r="H641" s="76" t="str">
        <f>IF(Ansøgning!H623="","",Ansøgning!H623)</f>
        <v/>
      </c>
      <c r="I641" s="32" t="str">
        <f t="shared" si="67"/>
        <v/>
      </c>
      <c r="J641" s="77" t="str">
        <f>IF(Ansøgning!J623="","",Ansøgning!J623)</f>
        <v/>
      </c>
      <c r="K641" s="77" t="str">
        <f>IF(Ansøgning!K623="","",Ansøgning!K623)</f>
        <v/>
      </c>
      <c r="L641" s="46" t="str">
        <f t="shared" si="68"/>
        <v/>
      </c>
      <c r="M641" s="78" t="str">
        <f>IF(Ansøgning!M623="","",Ansøgning!M623)</f>
        <v/>
      </c>
      <c r="N641" s="31" t="str">
        <f t="shared" si="69"/>
        <v/>
      </c>
      <c r="O641" s="78" t="str">
        <f>IF(Ansøgning!O623="","",Ansøgning!O623)</f>
        <v/>
      </c>
      <c r="P641" s="78" t="str">
        <f>IF(Ansøgning!P623="","",Ansøgning!P623)</f>
        <v/>
      </c>
      <c r="Q641" s="78" t="str">
        <f>IF(Ansøgning!Q623="","",Ansøgning!Q623)</f>
        <v/>
      </c>
      <c r="R641" s="78" t="str">
        <f>IF(Ansøgning!R623="","",Ansøgning!R623)</f>
        <v/>
      </c>
      <c r="S641" s="46" t="str">
        <f>IFERROR(MAX(IF(OR(O641="",P641=""),"",IF(AND(AND(MONTH(E641)&gt;=7,MONTH(E641)&lt;8),AND(MONTH(F641)&gt;=7,MONTH(F641)&lt;8)),(NETWORKDAYS(E641,F641,Lister!$D$7:$D$13)-O641)*N641/NETWORKDAYS(Lister!$D$19,Lister!$E$19,Lister!$D$7:$D$13),IF(AND(AND(MONTH(E641)&gt;=7,MONTH(E641)&lt;8),MONTH(F641)&gt;7),(NETWORKDAYS(E641,Lister!$E$19,Lister!$D$7:$D$13)-O641)*N641/NETWORKDAYS(Lister!$D$19,Lister!$E$19,Lister!$D$7:$D$13),IF(MONTH(E641)&gt;7,0)))),0),"")</f>
        <v/>
      </c>
      <c r="T641" s="46" t="str">
        <f>IFERROR(MAX(IF(OR(O641="",P641=""),"",IF(AND(AND(MONTH(E641)&gt;=8,MONTH(E641)&lt;9),AND(MONTH(F641)&gt;=8,MONTH(F641)&lt;9)),(NETWORKDAYS(E641,F641,Lister!$D$7:$D$13)-P641)*N641/NETWORKDAYS(Lister!$D$20,Lister!$E$20,Lister!$D$7:$D$13),IF(AND(MONTH(E641)=7,MONTH(F641)=8),(NETWORKDAYS(Lister!$D$20,F641,Lister!$D$7:$D$13)-P641)*N641/NETWORKDAYS(Lister!$D$20,Lister!$E$20,Lister!$D$7:$D$13),IF(AND(MONTH(E641)=7,MONTH(F641)=7),0)))),0),"")</f>
        <v/>
      </c>
      <c r="U641" s="78" t="str">
        <f>IF(Ansøgning!U623="","",Ansøgning!U623)</f>
        <v/>
      </c>
      <c r="V641" s="119" t="str">
        <f t="shared" si="70"/>
        <v/>
      </c>
      <c r="W641" s="120" t="str">
        <f t="shared" si="71"/>
        <v/>
      </c>
      <c r="X641" s="42" t="str">
        <f t="shared" si="72"/>
        <v/>
      </c>
    </row>
    <row r="642" spans="1:24" x14ac:dyDescent="0.25">
      <c r="A642" s="13" t="str">
        <f t="shared" si="73"/>
        <v/>
      </c>
      <c r="B642" s="75" t="str">
        <f>IF(Ansøgning!B624="","",Ansøgning!B624)</f>
        <v/>
      </c>
      <c r="C642" s="75" t="str">
        <f>IF(Ansøgning!C624="","",Ansøgning!C624)</f>
        <v/>
      </c>
      <c r="D642" s="75" t="str">
        <f>IF(Ansøgning!D624="","",Ansøgning!D624)</f>
        <v/>
      </c>
      <c r="E642" s="76" t="str">
        <f>IF(Ansøgning!E624="","",Ansøgning!E624)</f>
        <v/>
      </c>
      <c r="F642" s="76" t="str">
        <f>IF(Ansøgning!F624="","",Ansøgning!F624)</f>
        <v/>
      </c>
      <c r="G642" s="33" t="str">
        <f>IF(OR(E642="",F642=""),"",NETWORKDAYS(E642,F642,Lister!$D$7:$D$13))</f>
        <v/>
      </c>
      <c r="H642" s="76" t="str">
        <f>IF(Ansøgning!H624="","",Ansøgning!H624)</f>
        <v/>
      </c>
      <c r="I642" s="32" t="str">
        <f t="shared" si="67"/>
        <v/>
      </c>
      <c r="J642" s="77" t="str">
        <f>IF(Ansøgning!J624="","",Ansøgning!J624)</f>
        <v/>
      </c>
      <c r="K642" s="77" t="str">
        <f>IF(Ansøgning!K624="","",Ansøgning!K624)</f>
        <v/>
      </c>
      <c r="L642" s="46" t="str">
        <f t="shared" si="68"/>
        <v/>
      </c>
      <c r="M642" s="78" t="str">
        <f>IF(Ansøgning!M624="","",Ansøgning!M624)</f>
        <v/>
      </c>
      <c r="N642" s="31" t="str">
        <f t="shared" si="69"/>
        <v/>
      </c>
      <c r="O642" s="78" t="str">
        <f>IF(Ansøgning!O624="","",Ansøgning!O624)</f>
        <v/>
      </c>
      <c r="P642" s="78" t="str">
        <f>IF(Ansøgning!P624="","",Ansøgning!P624)</f>
        <v/>
      </c>
      <c r="Q642" s="78" t="str">
        <f>IF(Ansøgning!Q624="","",Ansøgning!Q624)</f>
        <v/>
      </c>
      <c r="R642" s="78" t="str">
        <f>IF(Ansøgning!R624="","",Ansøgning!R624)</f>
        <v/>
      </c>
      <c r="S642" s="46" t="str">
        <f>IFERROR(MAX(IF(OR(O642="",P642=""),"",IF(AND(AND(MONTH(E642)&gt;=7,MONTH(E642)&lt;8),AND(MONTH(F642)&gt;=7,MONTH(F642)&lt;8)),(NETWORKDAYS(E642,F642,Lister!$D$7:$D$13)-O642)*N642/NETWORKDAYS(Lister!$D$19,Lister!$E$19,Lister!$D$7:$D$13),IF(AND(AND(MONTH(E642)&gt;=7,MONTH(E642)&lt;8),MONTH(F642)&gt;7),(NETWORKDAYS(E642,Lister!$E$19,Lister!$D$7:$D$13)-O642)*N642/NETWORKDAYS(Lister!$D$19,Lister!$E$19,Lister!$D$7:$D$13),IF(MONTH(E642)&gt;7,0)))),0),"")</f>
        <v/>
      </c>
      <c r="T642" s="46" t="str">
        <f>IFERROR(MAX(IF(OR(O642="",P642=""),"",IF(AND(AND(MONTH(E642)&gt;=8,MONTH(E642)&lt;9),AND(MONTH(F642)&gt;=8,MONTH(F642)&lt;9)),(NETWORKDAYS(E642,F642,Lister!$D$7:$D$13)-P642)*N642/NETWORKDAYS(Lister!$D$20,Lister!$E$20,Lister!$D$7:$D$13),IF(AND(MONTH(E642)=7,MONTH(F642)=8),(NETWORKDAYS(Lister!$D$20,F642,Lister!$D$7:$D$13)-P642)*N642/NETWORKDAYS(Lister!$D$20,Lister!$E$20,Lister!$D$7:$D$13),IF(AND(MONTH(E642)=7,MONTH(F642)=7),0)))),0),"")</f>
        <v/>
      </c>
      <c r="U642" s="78" t="str">
        <f>IF(Ansøgning!U624="","",Ansøgning!U624)</f>
        <v/>
      </c>
      <c r="V642" s="119" t="str">
        <f t="shared" si="70"/>
        <v/>
      </c>
      <c r="W642" s="120" t="str">
        <f t="shared" si="71"/>
        <v/>
      </c>
      <c r="X642" s="42" t="str">
        <f t="shared" si="72"/>
        <v/>
      </c>
    </row>
    <row r="643" spans="1:24" x14ac:dyDescent="0.25">
      <c r="A643" s="13" t="str">
        <f t="shared" si="73"/>
        <v/>
      </c>
      <c r="B643" s="75" t="str">
        <f>IF(Ansøgning!B625="","",Ansøgning!B625)</f>
        <v/>
      </c>
      <c r="C643" s="75" t="str">
        <f>IF(Ansøgning!C625="","",Ansøgning!C625)</f>
        <v/>
      </c>
      <c r="D643" s="75" t="str">
        <f>IF(Ansøgning!D625="","",Ansøgning!D625)</f>
        <v/>
      </c>
      <c r="E643" s="76" t="str">
        <f>IF(Ansøgning!E625="","",Ansøgning!E625)</f>
        <v/>
      </c>
      <c r="F643" s="76" t="str">
        <f>IF(Ansøgning!F625="","",Ansøgning!F625)</f>
        <v/>
      </c>
      <c r="G643" s="33" t="str">
        <f>IF(OR(E643="",F643=""),"",NETWORKDAYS(E643,F643,Lister!$D$7:$D$13))</f>
        <v/>
      </c>
      <c r="H643" s="76" t="str">
        <f>IF(Ansøgning!H625="","",Ansøgning!H625)</f>
        <v/>
      </c>
      <c r="I643" s="32" t="str">
        <f t="shared" si="67"/>
        <v/>
      </c>
      <c r="J643" s="77" t="str">
        <f>IF(Ansøgning!J625="","",Ansøgning!J625)</f>
        <v/>
      </c>
      <c r="K643" s="77" t="str">
        <f>IF(Ansøgning!K625="","",Ansøgning!K625)</f>
        <v/>
      </c>
      <c r="L643" s="46" t="str">
        <f t="shared" si="68"/>
        <v/>
      </c>
      <c r="M643" s="78" t="str">
        <f>IF(Ansøgning!M625="","",Ansøgning!M625)</f>
        <v/>
      </c>
      <c r="N643" s="31" t="str">
        <f t="shared" si="69"/>
        <v/>
      </c>
      <c r="O643" s="78" t="str">
        <f>IF(Ansøgning!O625="","",Ansøgning!O625)</f>
        <v/>
      </c>
      <c r="P643" s="78" t="str">
        <f>IF(Ansøgning!P625="","",Ansøgning!P625)</f>
        <v/>
      </c>
      <c r="Q643" s="78" t="str">
        <f>IF(Ansøgning!Q625="","",Ansøgning!Q625)</f>
        <v/>
      </c>
      <c r="R643" s="78" t="str">
        <f>IF(Ansøgning!R625="","",Ansøgning!R625)</f>
        <v/>
      </c>
      <c r="S643" s="46" t="str">
        <f>IFERROR(MAX(IF(OR(O643="",P643=""),"",IF(AND(AND(MONTH(E643)&gt;=7,MONTH(E643)&lt;8),AND(MONTH(F643)&gt;=7,MONTH(F643)&lt;8)),(NETWORKDAYS(E643,F643,Lister!$D$7:$D$13)-O643)*N643/NETWORKDAYS(Lister!$D$19,Lister!$E$19,Lister!$D$7:$D$13),IF(AND(AND(MONTH(E643)&gt;=7,MONTH(E643)&lt;8),MONTH(F643)&gt;7),(NETWORKDAYS(E643,Lister!$E$19,Lister!$D$7:$D$13)-O643)*N643/NETWORKDAYS(Lister!$D$19,Lister!$E$19,Lister!$D$7:$D$13),IF(MONTH(E643)&gt;7,0)))),0),"")</f>
        <v/>
      </c>
      <c r="T643" s="46" t="str">
        <f>IFERROR(MAX(IF(OR(O643="",P643=""),"",IF(AND(AND(MONTH(E643)&gt;=8,MONTH(E643)&lt;9),AND(MONTH(F643)&gt;=8,MONTH(F643)&lt;9)),(NETWORKDAYS(E643,F643,Lister!$D$7:$D$13)-P643)*N643/NETWORKDAYS(Lister!$D$20,Lister!$E$20,Lister!$D$7:$D$13),IF(AND(MONTH(E643)=7,MONTH(F643)=8),(NETWORKDAYS(Lister!$D$20,F643,Lister!$D$7:$D$13)-P643)*N643/NETWORKDAYS(Lister!$D$20,Lister!$E$20,Lister!$D$7:$D$13),IF(AND(MONTH(E643)=7,MONTH(F643)=7),0)))),0),"")</f>
        <v/>
      </c>
      <c r="U643" s="78" t="str">
        <f>IF(Ansøgning!U625="","",Ansøgning!U625)</f>
        <v/>
      </c>
      <c r="V643" s="119" t="str">
        <f t="shared" si="70"/>
        <v/>
      </c>
      <c r="W643" s="120" t="str">
        <f t="shared" si="71"/>
        <v/>
      </c>
      <c r="X643" s="42" t="str">
        <f t="shared" si="72"/>
        <v/>
      </c>
    </row>
    <row r="644" spans="1:24" x14ac:dyDescent="0.25">
      <c r="A644" s="13" t="str">
        <f t="shared" si="73"/>
        <v/>
      </c>
      <c r="B644" s="75" t="str">
        <f>IF(Ansøgning!B626="","",Ansøgning!B626)</f>
        <v/>
      </c>
      <c r="C644" s="75" t="str">
        <f>IF(Ansøgning!C626="","",Ansøgning!C626)</f>
        <v/>
      </c>
      <c r="D644" s="75" t="str">
        <f>IF(Ansøgning!D626="","",Ansøgning!D626)</f>
        <v/>
      </c>
      <c r="E644" s="76" t="str">
        <f>IF(Ansøgning!E626="","",Ansøgning!E626)</f>
        <v/>
      </c>
      <c r="F644" s="76" t="str">
        <f>IF(Ansøgning!F626="","",Ansøgning!F626)</f>
        <v/>
      </c>
      <c r="G644" s="33" t="str">
        <f>IF(OR(E644="",F644=""),"",NETWORKDAYS(E644,F644,Lister!$D$7:$D$13))</f>
        <v/>
      </c>
      <c r="H644" s="76" t="str">
        <f>IF(Ansøgning!H626="","",Ansøgning!H626)</f>
        <v/>
      </c>
      <c r="I644" s="32" t="str">
        <f t="shared" si="67"/>
        <v/>
      </c>
      <c r="J644" s="77" t="str">
        <f>IF(Ansøgning!J626="","",Ansøgning!J626)</f>
        <v/>
      </c>
      <c r="K644" s="77" t="str">
        <f>IF(Ansøgning!K626="","",Ansøgning!K626)</f>
        <v/>
      </c>
      <c r="L644" s="46" t="str">
        <f t="shared" si="68"/>
        <v/>
      </c>
      <c r="M644" s="78" t="str">
        <f>IF(Ansøgning!M626="","",Ansøgning!M626)</f>
        <v/>
      </c>
      <c r="N644" s="31" t="str">
        <f t="shared" si="69"/>
        <v/>
      </c>
      <c r="O644" s="78" t="str">
        <f>IF(Ansøgning!O626="","",Ansøgning!O626)</f>
        <v/>
      </c>
      <c r="P644" s="78" t="str">
        <f>IF(Ansøgning!P626="","",Ansøgning!P626)</f>
        <v/>
      </c>
      <c r="Q644" s="78" t="str">
        <f>IF(Ansøgning!Q626="","",Ansøgning!Q626)</f>
        <v/>
      </c>
      <c r="R644" s="78" t="str">
        <f>IF(Ansøgning!R626="","",Ansøgning!R626)</f>
        <v/>
      </c>
      <c r="S644" s="46" t="str">
        <f>IFERROR(MAX(IF(OR(O644="",P644=""),"",IF(AND(AND(MONTH(E644)&gt;=7,MONTH(E644)&lt;8),AND(MONTH(F644)&gt;=7,MONTH(F644)&lt;8)),(NETWORKDAYS(E644,F644,Lister!$D$7:$D$13)-O644)*N644/NETWORKDAYS(Lister!$D$19,Lister!$E$19,Lister!$D$7:$D$13),IF(AND(AND(MONTH(E644)&gt;=7,MONTH(E644)&lt;8),MONTH(F644)&gt;7),(NETWORKDAYS(E644,Lister!$E$19,Lister!$D$7:$D$13)-O644)*N644/NETWORKDAYS(Lister!$D$19,Lister!$E$19,Lister!$D$7:$D$13),IF(MONTH(E644)&gt;7,0)))),0),"")</f>
        <v/>
      </c>
      <c r="T644" s="46" t="str">
        <f>IFERROR(MAX(IF(OR(O644="",P644=""),"",IF(AND(AND(MONTH(E644)&gt;=8,MONTH(E644)&lt;9),AND(MONTH(F644)&gt;=8,MONTH(F644)&lt;9)),(NETWORKDAYS(E644,F644,Lister!$D$7:$D$13)-P644)*N644/NETWORKDAYS(Lister!$D$20,Lister!$E$20,Lister!$D$7:$D$13),IF(AND(MONTH(E644)=7,MONTH(F644)=8),(NETWORKDAYS(Lister!$D$20,F644,Lister!$D$7:$D$13)-P644)*N644/NETWORKDAYS(Lister!$D$20,Lister!$E$20,Lister!$D$7:$D$13),IF(AND(MONTH(E644)=7,MONTH(F644)=7),0)))),0),"")</f>
        <v/>
      </c>
      <c r="U644" s="78" t="str">
        <f>IF(Ansøgning!U626="","",Ansøgning!U626)</f>
        <v/>
      </c>
      <c r="V644" s="119" t="str">
        <f t="shared" si="70"/>
        <v/>
      </c>
      <c r="W644" s="120" t="str">
        <f t="shared" si="71"/>
        <v/>
      </c>
      <c r="X644" s="42" t="str">
        <f t="shared" si="72"/>
        <v/>
      </c>
    </row>
    <row r="645" spans="1:24" x14ac:dyDescent="0.25">
      <c r="A645" s="13" t="str">
        <f t="shared" si="73"/>
        <v/>
      </c>
      <c r="B645" s="75" t="str">
        <f>IF(Ansøgning!B627="","",Ansøgning!B627)</f>
        <v/>
      </c>
      <c r="C645" s="75" t="str">
        <f>IF(Ansøgning!C627="","",Ansøgning!C627)</f>
        <v/>
      </c>
      <c r="D645" s="75" t="str">
        <f>IF(Ansøgning!D627="","",Ansøgning!D627)</f>
        <v/>
      </c>
      <c r="E645" s="76" t="str">
        <f>IF(Ansøgning!E627="","",Ansøgning!E627)</f>
        <v/>
      </c>
      <c r="F645" s="76" t="str">
        <f>IF(Ansøgning!F627="","",Ansøgning!F627)</f>
        <v/>
      </c>
      <c r="G645" s="33" t="str">
        <f>IF(OR(E645="",F645=""),"",NETWORKDAYS(E645,F645,Lister!$D$7:$D$13))</f>
        <v/>
      </c>
      <c r="H645" s="76" t="str">
        <f>IF(Ansøgning!H627="","",Ansøgning!H627)</f>
        <v/>
      </c>
      <c r="I645" s="32" t="str">
        <f t="shared" si="67"/>
        <v/>
      </c>
      <c r="J645" s="77" t="str">
        <f>IF(Ansøgning!J627="","",Ansøgning!J627)</f>
        <v/>
      </c>
      <c r="K645" s="77" t="str">
        <f>IF(Ansøgning!K627="","",Ansøgning!K627)</f>
        <v/>
      </c>
      <c r="L645" s="46" t="str">
        <f t="shared" si="68"/>
        <v/>
      </c>
      <c r="M645" s="78" t="str">
        <f>IF(Ansøgning!M627="","",Ansøgning!M627)</f>
        <v/>
      </c>
      <c r="N645" s="31" t="str">
        <f t="shared" si="69"/>
        <v/>
      </c>
      <c r="O645" s="78" t="str">
        <f>IF(Ansøgning!O627="","",Ansøgning!O627)</f>
        <v/>
      </c>
      <c r="P645" s="78" t="str">
        <f>IF(Ansøgning!P627="","",Ansøgning!P627)</f>
        <v/>
      </c>
      <c r="Q645" s="78" t="str">
        <f>IF(Ansøgning!Q627="","",Ansøgning!Q627)</f>
        <v/>
      </c>
      <c r="R645" s="78" t="str">
        <f>IF(Ansøgning!R627="","",Ansøgning!R627)</f>
        <v/>
      </c>
      <c r="S645" s="46" t="str">
        <f>IFERROR(MAX(IF(OR(O645="",P645=""),"",IF(AND(AND(MONTH(E645)&gt;=7,MONTH(E645)&lt;8),AND(MONTH(F645)&gt;=7,MONTH(F645)&lt;8)),(NETWORKDAYS(E645,F645,Lister!$D$7:$D$13)-O645)*N645/NETWORKDAYS(Lister!$D$19,Lister!$E$19,Lister!$D$7:$D$13),IF(AND(AND(MONTH(E645)&gt;=7,MONTH(E645)&lt;8),MONTH(F645)&gt;7),(NETWORKDAYS(E645,Lister!$E$19,Lister!$D$7:$D$13)-O645)*N645/NETWORKDAYS(Lister!$D$19,Lister!$E$19,Lister!$D$7:$D$13),IF(MONTH(E645)&gt;7,0)))),0),"")</f>
        <v/>
      </c>
      <c r="T645" s="46" t="str">
        <f>IFERROR(MAX(IF(OR(O645="",P645=""),"",IF(AND(AND(MONTH(E645)&gt;=8,MONTH(E645)&lt;9),AND(MONTH(F645)&gt;=8,MONTH(F645)&lt;9)),(NETWORKDAYS(E645,F645,Lister!$D$7:$D$13)-P645)*N645/NETWORKDAYS(Lister!$D$20,Lister!$E$20,Lister!$D$7:$D$13),IF(AND(MONTH(E645)=7,MONTH(F645)=8),(NETWORKDAYS(Lister!$D$20,F645,Lister!$D$7:$D$13)-P645)*N645/NETWORKDAYS(Lister!$D$20,Lister!$E$20,Lister!$D$7:$D$13),IF(AND(MONTH(E645)=7,MONTH(F645)=7),0)))),0),"")</f>
        <v/>
      </c>
      <c r="U645" s="78" t="str">
        <f>IF(Ansøgning!U627="","",Ansøgning!U627)</f>
        <v/>
      </c>
      <c r="V645" s="119" t="str">
        <f t="shared" si="70"/>
        <v/>
      </c>
      <c r="W645" s="120" t="str">
        <f t="shared" si="71"/>
        <v/>
      </c>
      <c r="X645" s="42" t="str">
        <f t="shared" si="72"/>
        <v/>
      </c>
    </row>
    <row r="646" spans="1:24" x14ac:dyDescent="0.25">
      <c r="A646" s="13" t="str">
        <f t="shared" si="73"/>
        <v/>
      </c>
      <c r="B646" s="75" t="str">
        <f>IF(Ansøgning!B628="","",Ansøgning!B628)</f>
        <v/>
      </c>
      <c r="C646" s="75" t="str">
        <f>IF(Ansøgning!C628="","",Ansøgning!C628)</f>
        <v/>
      </c>
      <c r="D646" s="75" t="str">
        <f>IF(Ansøgning!D628="","",Ansøgning!D628)</f>
        <v/>
      </c>
      <c r="E646" s="76" t="str">
        <f>IF(Ansøgning!E628="","",Ansøgning!E628)</f>
        <v/>
      </c>
      <c r="F646" s="76" t="str">
        <f>IF(Ansøgning!F628="","",Ansøgning!F628)</f>
        <v/>
      </c>
      <c r="G646" s="33" t="str">
        <f>IF(OR(E646="",F646=""),"",NETWORKDAYS(E646,F646,Lister!$D$7:$D$13))</f>
        <v/>
      </c>
      <c r="H646" s="76" t="str">
        <f>IF(Ansøgning!H628="","",Ansøgning!H628)</f>
        <v/>
      </c>
      <c r="I646" s="32" t="str">
        <f t="shared" si="67"/>
        <v/>
      </c>
      <c r="J646" s="77" t="str">
        <f>IF(Ansøgning!J628="","",Ansøgning!J628)</f>
        <v/>
      </c>
      <c r="K646" s="77" t="str">
        <f>IF(Ansøgning!K628="","",Ansøgning!K628)</f>
        <v/>
      </c>
      <c r="L646" s="46" t="str">
        <f t="shared" si="68"/>
        <v/>
      </c>
      <c r="M646" s="78" t="str">
        <f>IF(Ansøgning!M628="","",Ansøgning!M628)</f>
        <v/>
      </c>
      <c r="N646" s="31" t="str">
        <f t="shared" si="69"/>
        <v/>
      </c>
      <c r="O646" s="78" t="str">
        <f>IF(Ansøgning!O628="","",Ansøgning!O628)</f>
        <v/>
      </c>
      <c r="P646" s="78" t="str">
        <f>IF(Ansøgning!P628="","",Ansøgning!P628)</f>
        <v/>
      </c>
      <c r="Q646" s="78" t="str">
        <f>IF(Ansøgning!Q628="","",Ansøgning!Q628)</f>
        <v/>
      </c>
      <c r="R646" s="78" t="str">
        <f>IF(Ansøgning!R628="","",Ansøgning!R628)</f>
        <v/>
      </c>
      <c r="S646" s="46" t="str">
        <f>IFERROR(MAX(IF(OR(O646="",P646=""),"",IF(AND(AND(MONTH(E646)&gt;=7,MONTH(E646)&lt;8),AND(MONTH(F646)&gt;=7,MONTH(F646)&lt;8)),(NETWORKDAYS(E646,F646,Lister!$D$7:$D$13)-O646)*N646/NETWORKDAYS(Lister!$D$19,Lister!$E$19,Lister!$D$7:$D$13),IF(AND(AND(MONTH(E646)&gt;=7,MONTH(E646)&lt;8),MONTH(F646)&gt;7),(NETWORKDAYS(E646,Lister!$E$19,Lister!$D$7:$D$13)-O646)*N646/NETWORKDAYS(Lister!$D$19,Lister!$E$19,Lister!$D$7:$D$13),IF(MONTH(E646)&gt;7,0)))),0),"")</f>
        <v/>
      </c>
      <c r="T646" s="46" t="str">
        <f>IFERROR(MAX(IF(OR(O646="",P646=""),"",IF(AND(AND(MONTH(E646)&gt;=8,MONTH(E646)&lt;9),AND(MONTH(F646)&gt;=8,MONTH(F646)&lt;9)),(NETWORKDAYS(E646,F646,Lister!$D$7:$D$13)-P646)*N646/NETWORKDAYS(Lister!$D$20,Lister!$E$20,Lister!$D$7:$D$13),IF(AND(MONTH(E646)=7,MONTH(F646)=8),(NETWORKDAYS(Lister!$D$20,F646,Lister!$D$7:$D$13)-P646)*N646/NETWORKDAYS(Lister!$D$20,Lister!$E$20,Lister!$D$7:$D$13),IF(AND(MONTH(E646)=7,MONTH(F646)=7),0)))),0),"")</f>
        <v/>
      </c>
      <c r="U646" s="78" t="str">
        <f>IF(Ansøgning!U628="","",Ansøgning!U628)</f>
        <v/>
      </c>
      <c r="V646" s="119" t="str">
        <f t="shared" si="70"/>
        <v/>
      </c>
      <c r="W646" s="120" t="str">
        <f t="shared" si="71"/>
        <v/>
      </c>
      <c r="X646" s="42" t="str">
        <f t="shared" si="72"/>
        <v/>
      </c>
    </row>
    <row r="647" spans="1:24" x14ac:dyDescent="0.25">
      <c r="A647" s="13" t="str">
        <f t="shared" si="73"/>
        <v/>
      </c>
      <c r="B647" s="75" t="str">
        <f>IF(Ansøgning!B629="","",Ansøgning!B629)</f>
        <v/>
      </c>
      <c r="C647" s="75" t="str">
        <f>IF(Ansøgning!C629="","",Ansøgning!C629)</f>
        <v/>
      </c>
      <c r="D647" s="75" t="str">
        <f>IF(Ansøgning!D629="","",Ansøgning!D629)</f>
        <v/>
      </c>
      <c r="E647" s="76" t="str">
        <f>IF(Ansøgning!E629="","",Ansøgning!E629)</f>
        <v/>
      </c>
      <c r="F647" s="76" t="str">
        <f>IF(Ansøgning!F629="","",Ansøgning!F629)</f>
        <v/>
      </c>
      <c r="G647" s="33" t="str">
        <f>IF(OR(E647="",F647=""),"",NETWORKDAYS(E647,F647,Lister!$D$7:$D$13))</f>
        <v/>
      </c>
      <c r="H647" s="76" t="str">
        <f>IF(Ansøgning!H629="","",Ansøgning!H629)</f>
        <v/>
      </c>
      <c r="I647" s="32" t="str">
        <f t="shared" si="67"/>
        <v/>
      </c>
      <c r="J647" s="77" t="str">
        <f>IF(Ansøgning!J629="","",Ansøgning!J629)</f>
        <v/>
      </c>
      <c r="K647" s="77" t="str">
        <f>IF(Ansøgning!K629="","",Ansøgning!K629)</f>
        <v/>
      </c>
      <c r="L647" s="46" t="str">
        <f t="shared" si="68"/>
        <v/>
      </c>
      <c r="M647" s="78" t="str">
        <f>IF(Ansøgning!M629="","",Ansøgning!M629)</f>
        <v/>
      </c>
      <c r="N647" s="31" t="str">
        <f t="shared" si="69"/>
        <v/>
      </c>
      <c r="O647" s="78" t="str">
        <f>IF(Ansøgning!O629="","",Ansøgning!O629)</f>
        <v/>
      </c>
      <c r="P647" s="78" t="str">
        <f>IF(Ansøgning!P629="","",Ansøgning!P629)</f>
        <v/>
      </c>
      <c r="Q647" s="78" t="str">
        <f>IF(Ansøgning!Q629="","",Ansøgning!Q629)</f>
        <v/>
      </c>
      <c r="R647" s="78" t="str">
        <f>IF(Ansøgning!R629="","",Ansøgning!R629)</f>
        <v/>
      </c>
      <c r="S647" s="46" t="str">
        <f>IFERROR(MAX(IF(OR(O647="",P647=""),"",IF(AND(AND(MONTH(E647)&gt;=7,MONTH(E647)&lt;8),AND(MONTH(F647)&gt;=7,MONTH(F647)&lt;8)),(NETWORKDAYS(E647,F647,Lister!$D$7:$D$13)-O647)*N647/NETWORKDAYS(Lister!$D$19,Lister!$E$19,Lister!$D$7:$D$13),IF(AND(AND(MONTH(E647)&gt;=7,MONTH(E647)&lt;8),MONTH(F647)&gt;7),(NETWORKDAYS(E647,Lister!$E$19,Lister!$D$7:$D$13)-O647)*N647/NETWORKDAYS(Lister!$D$19,Lister!$E$19,Lister!$D$7:$D$13),IF(MONTH(E647)&gt;7,0)))),0),"")</f>
        <v/>
      </c>
      <c r="T647" s="46" t="str">
        <f>IFERROR(MAX(IF(OR(O647="",P647=""),"",IF(AND(AND(MONTH(E647)&gt;=8,MONTH(E647)&lt;9),AND(MONTH(F647)&gt;=8,MONTH(F647)&lt;9)),(NETWORKDAYS(E647,F647,Lister!$D$7:$D$13)-P647)*N647/NETWORKDAYS(Lister!$D$20,Lister!$E$20,Lister!$D$7:$D$13),IF(AND(MONTH(E647)=7,MONTH(F647)=8),(NETWORKDAYS(Lister!$D$20,F647,Lister!$D$7:$D$13)-P647)*N647/NETWORKDAYS(Lister!$D$20,Lister!$E$20,Lister!$D$7:$D$13),IF(AND(MONTH(E647)=7,MONTH(F647)=7),0)))),0),"")</f>
        <v/>
      </c>
      <c r="U647" s="78" t="str">
        <f>IF(Ansøgning!U629="","",Ansøgning!U629)</f>
        <v/>
      </c>
      <c r="V647" s="119" t="str">
        <f t="shared" si="70"/>
        <v/>
      </c>
      <c r="W647" s="120" t="str">
        <f t="shared" si="71"/>
        <v/>
      </c>
      <c r="X647" s="42" t="str">
        <f t="shared" si="72"/>
        <v/>
      </c>
    </row>
    <row r="648" spans="1:24" x14ac:dyDescent="0.25">
      <c r="A648" s="13" t="str">
        <f t="shared" si="73"/>
        <v/>
      </c>
      <c r="B648" s="75" t="str">
        <f>IF(Ansøgning!B630="","",Ansøgning!B630)</f>
        <v/>
      </c>
      <c r="C648" s="75" t="str">
        <f>IF(Ansøgning!C630="","",Ansøgning!C630)</f>
        <v/>
      </c>
      <c r="D648" s="75" t="str">
        <f>IF(Ansøgning!D630="","",Ansøgning!D630)</f>
        <v/>
      </c>
      <c r="E648" s="76" t="str">
        <f>IF(Ansøgning!E630="","",Ansøgning!E630)</f>
        <v/>
      </c>
      <c r="F648" s="76" t="str">
        <f>IF(Ansøgning!F630="","",Ansøgning!F630)</f>
        <v/>
      </c>
      <c r="G648" s="33" t="str">
        <f>IF(OR(E648="",F648=""),"",NETWORKDAYS(E648,F648,Lister!$D$7:$D$13))</f>
        <v/>
      </c>
      <c r="H648" s="76" t="str">
        <f>IF(Ansøgning!H630="","",Ansøgning!H630)</f>
        <v/>
      </c>
      <c r="I648" s="32" t="str">
        <f t="shared" si="67"/>
        <v/>
      </c>
      <c r="J648" s="77" t="str">
        <f>IF(Ansøgning!J630="","",Ansøgning!J630)</f>
        <v/>
      </c>
      <c r="K648" s="77" t="str">
        <f>IF(Ansøgning!K630="","",Ansøgning!K630)</f>
        <v/>
      </c>
      <c r="L648" s="46" t="str">
        <f t="shared" si="68"/>
        <v/>
      </c>
      <c r="M648" s="78" t="str">
        <f>IF(Ansøgning!M630="","",Ansøgning!M630)</f>
        <v/>
      </c>
      <c r="N648" s="31" t="str">
        <f t="shared" si="69"/>
        <v/>
      </c>
      <c r="O648" s="78" t="str">
        <f>IF(Ansøgning!O630="","",Ansøgning!O630)</f>
        <v/>
      </c>
      <c r="P648" s="78" t="str">
        <f>IF(Ansøgning!P630="","",Ansøgning!P630)</f>
        <v/>
      </c>
      <c r="Q648" s="78" t="str">
        <f>IF(Ansøgning!Q630="","",Ansøgning!Q630)</f>
        <v/>
      </c>
      <c r="R648" s="78" t="str">
        <f>IF(Ansøgning!R630="","",Ansøgning!R630)</f>
        <v/>
      </c>
      <c r="S648" s="46" t="str">
        <f>IFERROR(MAX(IF(OR(O648="",P648=""),"",IF(AND(AND(MONTH(E648)&gt;=7,MONTH(E648)&lt;8),AND(MONTH(F648)&gt;=7,MONTH(F648)&lt;8)),(NETWORKDAYS(E648,F648,Lister!$D$7:$D$13)-O648)*N648/NETWORKDAYS(Lister!$D$19,Lister!$E$19,Lister!$D$7:$D$13),IF(AND(AND(MONTH(E648)&gt;=7,MONTH(E648)&lt;8),MONTH(F648)&gt;7),(NETWORKDAYS(E648,Lister!$E$19,Lister!$D$7:$D$13)-O648)*N648/NETWORKDAYS(Lister!$D$19,Lister!$E$19,Lister!$D$7:$D$13),IF(MONTH(E648)&gt;7,0)))),0),"")</f>
        <v/>
      </c>
      <c r="T648" s="46" t="str">
        <f>IFERROR(MAX(IF(OR(O648="",P648=""),"",IF(AND(AND(MONTH(E648)&gt;=8,MONTH(E648)&lt;9),AND(MONTH(F648)&gt;=8,MONTH(F648)&lt;9)),(NETWORKDAYS(E648,F648,Lister!$D$7:$D$13)-P648)*N648/NETWORKDAYS(Lister!$D$20,Lister!$E$20,Lister!$D$7:$D$13),IF(AND(MONTH(E648)=7,MONTH(F648)=8),(NETWORKDAYS(Lister!$D$20,F648,Lister!$D$7:$D$13)-P648)*N648/NETWORKDAYS(Lister!$D$20,Lister!$E$20,Lister!$D$7:$D$13),IF(AND(MONTH(E648)=7,MONTH(F648)=7),0)))),0),"")</f>
        <v/>
      </c>
      <c r="U648" s="78" t="str">
        <f>IF(Ansøgning!U630="","",Ansøgning!U630)</f>
        <v/>
      </c>
      <c r="V648" s="119" t="str">
        <f t="shared" si="70"/>
        <v/>
      </c>
      <c r="W648" s="120" t="str">
        <f t="shared" si="71"/>
        <v/>
      </c>
      <c r="X648" s="42" t="str">
        <f t="shared" si="72"/>
        <v/>
      </c>
    </row>
    <row r="649" spans="1:24" x14ac:dyDescent="0.25">
      <c r="A649" s="13" t="str">
        <f t="shared" si="73"/>
        <v/>
      </c>
      <c r="B649" s="75" t="str">
        <f>IF(Ansøgning!B631="","",Ansøgning!B631)</f>
        <v/>
      </c>
      <c r="C649" s="75" t="str">
        <f>IF(Ansøgning!C631="","",Ansøgning!C631)</f>
        <v/>
      </c>
      <c r="D649" s="75" t="str">
        <f>IF(Ansøgning!D631="","",Ansøgning!D631)</f>
        <v/>
      </c>
      <c r="E649" s="76" t="str">
        <f>IF(Ansøgning!E631="","",Ansøgning!E631)</f>
        <v/>
      </c>
      <c r="F649" s="76" t="str">
        <f>IF(Ansøgning!F631="","",Ansøgning!F631)</f>
        <v/>
      </c>
      <c r="G649" s="33" t="str">
        <f>IF(OR(E649="",F649=""),"",NETWORKDAYS(E649,F649,Lister!$D$7:$D$13))</f>
        <v/>
      </c>
      <c r="H649" s="76" t="str">
        <f>IF(Ansøgning!H631="","",Ansøgning!H631)</f>
        <v/>
      </c>
      <c r="I649" s="32" t="str">
        <f t="shared" si="67"/>
        <v/>
      </c>
      <c r="J649" s="77" t="str">
        <f>IF(Ansøgning!J631="","",Ansøgning!J631)</f>
        <v/>
      </c>
      <c r="K649" s="77" t="str">
        <f>IF(Ansøgning!K631="","",Ansøgning!K631)</f>
        <v/>
      </c>
      <c r="L649" s="46" t="str">
        <f t="shared" si="68"/>
        <v/>
      </c>
      <c r="M649" s="78" t="str">
        <f>IF(Ansøgning!M631="","",Ansøgning!M631)</f>
        <v/>
      </c>
      <c r="N649" s="31" t="str">
        <f t="shared" si="69"/>
        <v/>
      </c>
      <c r="O649" s="78" t="str">
        <f>IF(Ansøgning!O631="","",Ansøgning!O631)</f>
        <v/>
      </c>
      <c r="P649" s="78" t="str">
        <f>IF(Ansøgning!P631="","",Ansøgning!P631)</f>
        <v/>
      </c>
      <c r="Q649" s="78" t="str">
        <f>IF(Ansøgning!Q631="","",Ansøgning!Q631)</f>
        <v/>
      </c>
      <c r="R649" s="78" t="str">
        <f>IF(Ansøgning!R631="","",Ansøgning!R631)</f>
        <v/>
      </c>
      <c r="S649" s="46" t="str">
        <f>IFERROR(MAX(IF(OR(O649="",P649=""),"",IF(AND(AND(MONTH(E649)&gt;=7,MONTH(E649)&lt;8),AND(MONTH(F649)&gt;=7,MONTH(F649)&lt;8)),(NETWORKDAYS(E649,F649,Lister!$D$7:$D$13)-O649)*N649/NETWORKDAYS(Lister!$D$19,Lister!$E$19,Lister!$D$7:$D$13),IF(AND(AND(MONTH(E649)&gt;=7,MONTH(E649)&lt;8),MONTH(F649)&gt;7),(NETWORKDAYS(E649,Lister!$E$19,Lister!$D$7:$D$13)-O649)*N649/NETWORKDAYS(Lister!$D$19,Lister!$E$19,Lister!$D$7:$D$13),IF(MONTH(E649)&gt;7,0)))),0),"")</f>
        <v/>
      </c>
      <c r="T649" s="46" t="str">
        <f>IFERROR(MAX(IF(OR(O649="",P649=""),"",IF(AND(AND(MONTH(E649)&gt;=8,MONTH(E649)&lt;9),AND(MONTH(F649)&gt;=8,MONTH(F649)&lt;9)),(NETWORKDAYS(E649,F649,Lister!$D$7:$D$13)-P649)*N649/NETWORKDAYS(Lister!$D$20,Lister!$E$20,Lister!$D$7:$D$13),IF(AND(MONTH(E649)=7,MONTH(F649)=8),(NETWORKDAYS(Lister!$D$20,F649,Lister!$D$7:$D$13)-P649)*N649/NETWORKDAYS(Lister!$D$20,Lister!$E$20,Lister!$D$7:$D$13),IF(AND(MONTH(E649)=7,MONTH(F649)=7),0)))),0),"")</f>
        <v/>
      </c>
      <c r="U649" s="78" t="str">
        <f>IF(Ansøgning!U631="","",Ansøgning!U631)</f>
        <v/>
      </c>
      <c r="V649" s="119" t="str">
        <f t="shared" si="70"/>
        <v/>
      </c>
      <c r="W649" s="120" t="str">
        <f t="shared" si="71"/>
        <v/>
      </c>
      <c r="X649" s="42" t="str">
        <f t="shared" si="72"/>
        <v/>
      </c>
    </row>
    <row r="650" spans="1:24" x14ac:dyDescent="0.25">
      <c r="A650" s="13" t="str">
        <f t="shared" si="73"/>
        <v/>
      </c>
      <c r="B650" s="75" t="str">
        <f>IF(Ansøgning!B632="","",Ansøgning!B632)</f>
        <v/>
      </c>
      <c r="C650" s="75" t="str">
        <f>IF(Ansøgning!C632="","",Ansøgning!C632)</f>
        <v/>
      </c>
      <c r="D650" s="75" t="str">
        <f>IF(Ansøgning!D632="","",Ansøgning!D632)</f>
        <v/>
      </c>
      <c r="E650" s="76" t="str">
        <f>IF(Ansøgning!E632="","",Ansøgning!E632)</f>
        <v/>
      </c>
      <c r="F650" s="76" t="str">
        <f>IF(Ansøgning!F632="","",Ansøgning!F632)</f>
        <v/>
      </c>
      <c r="G650" s="33" t="str">
        <f>IF(OR(E650="",F650=""),"",NETWORKDAYS(E650,F650,Lister!$D$7:$D$13))</f>
        <v/>
      </c>
      <c r="H650" s="76" t="str">
        <f>IF(Ansøgning!H632="","",Ansøgning!H632)</f>
        <v/>
      </c>
      <c r="I650" s="32" t="str">
        <f t="shared" si="67"/>
        <v/>
      </c>
      <c r="J650" s="77" t="str">
        <f>IF(Ansøgning!J632="","",Ansøgning!J632)</f>
        <v/>
      </c>
      <c r="K650" s="77" t="str">
        <f>IF(Ansøgning!K632="","",Ansøgning!K632)</f>
        <v/>
      </c>
      <c r="L650" s="46" t="str">
        <f t="shared" si="68"/>
        <v/>
      </c>
      <c r="M650" s="78" t="str">
        <f>IF(Ansøgning!M632="","",Ansøgning!M632)</f>
        <v/>
      </c>
      <c r="N650" s="31" t="str">
        <f t="shared" si="69"/>
        <v/>
      </c>
      <c r="O650" s="78" t="str">
        <f>IF(Ansøgning!O632="","",Ansøgning!O632)</f>
        <v/>
      </c>
      <c r="P650" s="78" t="str">
        <f>IF(Ansøgning!P632="","",Ansøgning!P632)</f>
        <v/>
      </c>
      <c r="Q650" s="78" t="str">
        <f>IF(Ansøgning!Q632="","",Ansøgning!Q632)</f>
        <v/>
      </c>
      <c r="R650" s="78" t="str">
        <f>IF(Ansøgning!R632="","",Ansøgning!R632)</f>
        <v/>
      </c>
      <c r="S650" s="46" t="str">
        <f>IFERROR(MAX(IF(OR(O650="",P650=""),"",IF(AND(AND(MONTH(E650)&gt;=7,MONTH(E650)&lt;8),AND(MONTH(F650)&gt;=7,MONTH(F650)&lt;8)),(NETWORKDAYS(E650,F650,Lister!$D$7:$D$13)-O650)*N650/NETWORKDAYS(Lister!$D$19,Lister!$E$19,Lister!$D$7:$D$13),IF(AND(AND(MONTH(E650)&gt;=7,MONTH(E650)&lt;8),MONTH(F650)&gt;7),(NETWORKDAYS(E650,Lister!$E$19,Lister!$D$7:$D$13)-O650)*N650/NETWORKDAYS(Lister!$D$19,Lister!$E$19,Lister!$D$7:$D$13),IF(MONTH(E650)&gt;7,0)))),0),"")</f>
        <v/>
      </c>
      <c r="T650" s="46" t="str">
        <f>IFERROR(MAX(IF(OR(O650="",P650=""),"",IF(AND(AND(MONTH(E650)&gt;=8,MONTH(E650)&lt;9),AND(MONTH(F650)&gt;=8,MONTH(F650)&lt;9)),(NETWORKDAYS(E650,F650,Lister!$D$7:$D$13)-P650)*N650/NETWORKDAYS(Lister!$D$20,Lister!$E$20,Lister!$D$7:$D$13),IF(AND(MONTH(E650)=7,MONTH(F650)=8),(NETWORKDAYS(Lister!$D$20,F650,Lister!$D$7:$D$13)-P650)*N650/NETWORKDAYS(Lister!$D$20,Lister!$E$20,Lister!$D$7:$D$13),IF(AND(MONTH(E650)=7,MONTH(F650)=7),0)))),0),"")</f>
        <v/>
      </c>
      <c r="U650" s="78" t="str">
        <f>IF(Ansøgning!U632="","",Ansøgning!U632)</f>
        <v/>
      </c>
      <c r="V650" s="119" t="str">
        <f t="shared" si="70"/>
        <v/>
      </c>
      <c r="W650" s="120" t="str">
        <f t="shared" si="71"/>
        <v/>
      </c>
      <c r="X650" s="42" t="str">
        <f t="shared" si="72"/>
        <v/>
      </c>
    </row>
    <row r="651" spans="1:24" x14ac:dyDescent="0.25">
      <c r="A651" s="13" t="str">
        <f t="shared" si="73"/>
        <v/>
      </c>
      <c r="B651" s="75" t="str">
        <f>IF(Ansøgning!B633="","",Ansøgning!B633)</f>
        <v/>
      </c>
      <c r="C651" s="75" t="str">
        <f>IF(Ansøgning!C633="","",Ansøgning!C633)</f>
        <v/>
      </c>
      <c r="D651" s="75" t="str">
        <f>IF(Ansøgning!D633="","",Ansøgning!D633)</f>
        <v/>
      </c>
      <c r="E651" s="76" t="str">
        <f>IF(Ansøgning!E633="","",Ansøgning!E633)</f>
        <v/>
      </c>
      <c r="F651" s="76" t="str">
        <f>IF(Ansøgning!F633="","",Ansøgning!F633)</f>
        <v/>
      </c>
      <c r="G651" s="33" t="str">
        <f>IF(OR(E651="",F651=""),"",NETWORKDAYS(E651,F651,Lister!$D$7:$D$13))</f>
        <v/>
      </c>
      <c r="H651" s="76" t="str">
        <f>IF(Ansøgning!H633="","",Ansøgning!H633)</f>
        <v/>
      </c>
      <c r="I651" s="32" t="str">
        <f t="shared" si="67"/>
        <v/>
      </c>
      <c r="J651" s="77" t="str">
        <f>IF(Ansøgning!J633="","",Ansøgning!J633)</f>
        <v/>
      </c>
      <c r="K651" s="77" t="str">
        <f>IF(Ansøgning!K633="","",Ansøgning!K633)</f>
        <v/>
      </c>
      <c r="L651" s="46" t="str">
        <f t="shared" si="68"/>
        <v/>
      </c>
      <c r="M651" s="78" t="str">
        <f>IF(Ansøgning!M633="","",Ansøgning!M633)</f>
        <v/>
      </c>
      <c r="N651" s="31" t="str">
        <f t="shared" si="69"/>
        <v/>
      </c>
      <c r="O651" s="78" t="str">
        <f>IF(Ansøgning!O633="","",Ansøgning!O633)</f>
        <v/>
      </c>
      <c r="P651" s="78" t="str">
        <f>IF(Ansøgning!P633="","",Ansøgning!P633)</f>
        <v/>
      </c>
      <c r="Q651" s="78" t="str">
        <f>IF(Ansøgning!Q633="","",Ansøgning!Q633)</f>
        <v/>
      </c>
      <c r="R651" s="78" t="str">
        <f>IF(Ansøgning!R633="","",Ansøgning!R633)</f>
        <v/>
      </c>
      <c r="S651" s="46" t="str">
        <f>IFERROR(MAX(IF(OR(O651="",P651=""),"",IF(AND(AND(MONTH(E651)&gt;=7,MONTH(E651)&lt;8),AND(MONTH(F651)&gt;=7,MONTH(F651)&lt;8)),(NETWORKDAYS(E651,F651,Lister!$D$7:$D$13)-O651)*N651/NETWORKDAYS(Lister!$D$19,Lister!$E$19,Lister!$D$7:$D$13),IF(AND(AND(MONTH(E651)&gt;=7,MONTH(E651)&lt;8),MONTH(F651)&gt;7),(NETWORKDAYS(E651,Lister!$E$19,Lister!$D$7:$D$13)-O651)*N651/NETWORKDAYS(Lister!$D$19,Lister!$E$19,Lister!$D$7:$D$13),IF(MONTH(E651)&gt;7,0)))),0),"")</f>
        <v/>
      </c>
      <c r="T651" s="46" t="str">
        <f>IFERROR(MAX(IF(OR(O651="",P651=""),"",IF(AND(AND(MONTH(E651)&gt;=8,MONTH(E651)&lt;9),AND(MONTH(F651)&gt;=8,MONTH(F651)&lt;9)),(NETWORKDAYS(E651,F651,Lister!$D$7:$D$13)-P651)*N651/NETWORKDAYS(Lister!$D$20,Lister!$E$20,Lister!$D$7:$D$13),IF(AND(MONTH(E651)=7,MONTH(F651)=8),(NETWORKDAYS(Lister!$D$20,F651,Lister!$D$7:$D$13)-P651)*N651/NETWORKDAYS(Lister!$D$20,Lister!$E$20,Lister!$D$7:$D$13),IF(AND(MONTH(E651)=7,MONTH(F651)=7),0)))),0),"")</f>
        <v/>
      </c>
      <c r="U651" s="78" t="str">
        <f>IF(Ansøgning!U633="","",Ansøgning!U633)</f>
        <v/>
      </c>
      <c r="V651" s="119" t="str">
        <f t="shared" si="70"/>
        <v/>
      </c>
      <c r="W651" s="120" t="str">
        <f t="shared" si="71"/>
        <v/>
      </c>
      <c r="X651" s="42" t="str">
        <f t="shared" si="72"/>
        <v/>
      </c>
    </row>
    <row r="652" spans="1:24" x14ac:dyDescent="0.25">
      <c r="A652" s="13" t="str">
        <f t="shared" si="73"/>
        <v/>
      </c>
      <c r="B652" s="75" t="str">
        <f>IF(Ansøgning!B634="","",Ansøgning!B634)</f>
        <v/>
      </c>
      <c r="C652" s="75" t="str">
        <f>IF(Ansøgning!C634="","",Ansøgning!C634)</f>
        <v/>
      </c>
      <c r="D652" s="75" t="str">
        <f>IF(Ansøgning!D634="","",Ansøgning!D634)</f>
        <v/>
      </c>
      <c r="E652" s="76" t="str">
        <f>IF(Ansøgning!E634="","",Ansøgning!E634)</f>
        <v/>
      </c>
      <c r="F652" s="76" t="str">
        <f>IF(Ansøgning!F634="","",Ansøgning!F634)</f>
        <v/>
      </c>
      <c r="G652" s="33" t="str">
        <f>IF(OR(E652="",F652=""),"",NETWORKDAYS(E652,F652,Lister!$D$7:$D$13))</f>
        <v/>
      </c>
      <c r="H652" s="76" t="str">
        <f>IF(Ansøgning!H634="","",Ansøgning!H634)</f>
        <v/>
      </c>
      <c r="I652" s="32" t="str">
        <f t="shared" si="67"/>
        <v/>
      </c>
      <c r="J652" s="77" t="str">
        <f>IF(Ansøgning!J634="","",Ansøgning!J634)</f>
        <v/>
      </c>
      <c r="K652" s="77" t="str">
        <f>IF(Ansøgning!K634="","",Ansøgning!K634)</f>
        <v/>
      </c>
      <c r="L652" s="46" t="str">
        <f t="shared" si="68"/>
        <v/>
      </c>
      <c r="M652" s="78" t="str">
        <f>IF(Ansøgning!M634="","",Ansøgning!M634)</f>
        <v/>
      </c>
      <c r="N652" s="31" t="str">
        <f t="shared" si="69"/>
        <v/>
      </c>
      <c r="O652" s="78" t="str">
        <f>IF(Ansøgning!O634="","",Ansøgning!O634)</f>
        <v/>
      </c>
      <c r="P652" s="78" t="str">
        <f>IF(Ansøgning!P634="","",Ansøgning!P634)</f>
        <v/>
      </c>
      <c r="Q652" s="78" t="str">
        <f>IF(Ansøgning!Q634="","",Ansøgning!Q634)</f>
        <v/>
      </c>
      <c r="R652" s="78" t="str">
        <f>IF(Ansøgning!R634="","",Ansøgning!R634)</f>
        <v/>
      </c>
      <c r="S652" s="46" t="str">
        <f>IFERROR(MAX(IF(OR(O652="",P652=""),"",IF(AND(AND(MONTH(E652)&gt;=7,MONTH(E652)&lt;8),AND(MONTH(F652)&gt;=7,MONTH(F652)&lt;8)),(NETWORKDAYS(E652,F652,Lister!$D$7:$D$13)-O652)*N652/NETWORKDAYS(Lister!$D$19,Lister!$E$19,Lister!$D$7:$D$13),IF(AND(AND(MONTH(E652)&gt;=7,MONTH(E652)&lt;8),MONTH(F652)&gt;7),(NETWORKDAYS(E652,Lister!$E$19,Lister!$D$7:$D$13)-O652)*N652/NETWORKDAYS(Lister!$D$19,Lister!$E$19,Lister!$D$7:$D$13),IF(MONTH(E652)&gt;7,0)))),0),"")</f>
        <v/>
      </c>
      <c r="T652" s="46" t="str">
        <f>IFERROR(MAX(IF(OR(O652="",P652=""),"",IF(AND(AND(MONTH(E652)&gt;=8,MONTH(E652)&lt;9),AND(MONTH(F652)&gt;=8,MONTH(F652)&lt;9)),(NETWORKDAYS(E652,F652,Lister!$D$7:$D$13)-P652)*N652/NETWORKDAYS(Lister!$D$20,Lister!$E$20,Lister!$D$7:$D$13),IF(AND(MONTH(E652)=7,MONTH(F652)=8),(NETWORKDAYS(Lister!$D$20,F652,Lister!$D$7:$D$13)-P652)*N652/NETWORKDAYS(Lister!$D$20,Lister!$E$20,Lister!$D$7:$D$13),IF(AND(MONTH(E652)=7,MONTH(F652)=7),0)))),0),"")</f>
        <v/>
      </c>
      <c r="U652" s="78" t="str">
        <f>IF(Ansøgning!U634="","",Ansøgning!U634)</f>
        <v/>
      </c>
      <c r="V652" s="119" t="str">
        <f t="shared" si="70"/>
        <v/>
      </c>
      <c r="W652" s="120" t="str">
        <f t="shared" si="71"/>
        <v/>
      </c>
      <c r="X652" s="42" t="str">
        <f t="shared" si="72"/>
        <v/>
      </c>
    </row>
    <row r="653" spans="1:24" x14ac:dyDescent="0.25">
      <c r="A653" s="13" t="str">
        <f t="shared" si="73"/>
        <v/>
      </c>
      <c r="B653" s="75" t="str">
        <f>IF(Ansøgning!B635="","",Ansøgning!B635)</f>
        <v/>
      </c>
      <c r="C653" s="75" t="str">
        <f>IF(Ansøgning!C635="","",Ansøgning!C635)</f>
        <v/>
      </c>
      <c r="D653" s="75" t="str">
        <f>IF(Ansøgning!D635="","",Ansøgning!D635)</f>
        <v/>
      </c>
      <c r="E653" s="76" t="str">
        <f>IF(Ansøgning!E635="","",Ansøgning!E635)</f>
        <v/>
      </c>
      <c r="F653" s="76" t="str">
        <f>IF(Ansøgning!F635="","",Ansøgning!F635)</f>
        <v/>
      </c>
      <c r="G653" s="33" t="str">
        <f>IF(OR(E653="",F653=""),"",NETWORKDAYS(E653,F653,Lister!$D$7:$D$13))</f>
        <v/>
      </c>
      <c r="H653" s="76" t="str">
        <f>IF(Ansøgning!H635="","",Ansøgning!H635)</f>
        <v/>
      </c>
      <c r="I653" s="32" t="str">
        <f t="shared" si="67"/>
        <v/>
      </c>
      <c r="J653" s="77" t="str">
        <f>IF(Ansøgning!J635="","",Ansøgning!J635)</f>
        <v/>
      </c>
      <c r="K653" s="77" t="str">
        <f>IF(Ansøgning!K635="","",Ansøgning!K635)</f>
        <v/>
      </c>
      <c r="L653" s="46" t="str">
        <f t="shared" si="68"/>
        <v/>
      </c>
      <c r="M653" s="78" t="str">
        <f>IF(Ansøgning!M635="","",Ansøgning!M635)</f>
        <v/>
      </c>
      <c r="N653" s="31" t="str">
        <f t="shared" si="69"/>
        <v/>
      </c>
      <c r="O653" s="78" t="str">
        <f>IF(Ansøgning!O635="","",Ansøgning!O635)</f>
        <v/>
      </c>
      <c r="P653" s="78" t="str">
        <f>IF(Ansøgning!P635="","",Ansøgning!P635)</f>
        <v/>
      </c>
      <c r="Q653" s="78" t="str">
        <f>IF(Ansøgning!Q635="","",Ansøgning!Q635)</f>
        <v/>
      </c>
      <c r="R653" s="78" t="str">
        <f>IF(Ansøgning!R635="","",Ansøgning!R635)</f>
        <v/>
      </c>
      <c r="S653" s="46" t="str">
        <f>IFERROR(MAX(IF(OR(O653="",P653=""),"",IF(AND(AND(MONTH(E653)&gt;=7,MONTH(E653)&lt;8),AND(MONTH(F653)&gt;=7,MONTH(F653)&lt;8)),(NETWORKDAYS(E653,F653,Lister!$D$7:$D$13)-O653)*N653/NETWORKDAYS(Lister!$D$19,Lister!$E$19,Lister!$D$7:$D$13),IF(AND(AND(MONTH(E653)&gt;=7,MONTH(E653)&lt;8),MONTH(F653)&gt;7),(NETWORKDAYS(E653,Lister!$E$19,Lister!$D$7:$D$13)-O653)*N653/NETWORKDAYS(Lister!$D$19,Lister!$E$19,Lister!$D$7:$D$13),IF(MONTH(E653)&gt;7,0)))),0),"")</f>
        <v/>
      </c>
      <c r="T653" s="46" t="str">
        <f>IFERROR(MAX(IF(OR(O653="",P653=""),"",IF(AND(AND(MONTH(E653)&gt;=8,MONTH(E653)&lt;9),AND(MONTH(F653)&gt;=8,MONTH(F653)&lt;9)),(NETWORKDAYS(E653,F653,Lister!$D$7:$D$13)-P653)*N653/NETWORKDAYS(Lister!$D$20,Lister!$E$20,Lister!$D$7:$D$13),IF(AND(MONTH(E653)=7,MONTH(F653)=8),(NETWORKDAYS(Lister!$D$20,F653,Lister!$D$7:$D$13)-P653)*N653/NETWORKDAYS(Lister!$D$20,Lister!$E$20,Lister!$D$7:$D$13),IF(AND(MONTH(E653)=7,MONTH(F653)=7),0)))),0),"")</f>
        <v/>
      </c>
      <c r="U653" s="78" t="str">
        <f>IF(Ansøgning!U635="","",Ansøgning!U635)</f>
        <v/>
      </c>
      <c r="V653" s="119" t="str">
        <f t="shared" si="70"/>
        <v/>
      </c>
      <c r="W653" s="120" t="str">
        <f t="shared" si="71"/>
        <v/>
      </c>
      <c r="X653" s="42" t="str">
        <f t="shared" si="72"/>
        <v/>
      </c>
    </row>
    <row r="654" spans="1:24" x14ac:dyDescent="0.25">
      <c r="A654" s="13" t="str">
        <f t="shared" si="73"/>
        <v/>
      </c>
      <c r="B654" s="75" t="str">
        <f>IF(Ansøgning!B636="","",Ansøgning!B636)</f>
        <v/>
      </c>
      <c r="C654" s="75" t="str">
        <f>IF(Ansøgning!C636="","",Ansøgning!C636)</f>
        <v/>
      </c>
      <c r="D654" s="75" t="str">
        <f>IF(Ansøgning!D636="","",Ansøgning!D636)</f>
        <v/>
      </c>
      <c r="E654" s="76" t="str">
        <f>IF(Ansøgning!E636="","",Ansøgning!E636)</f>
        <v/>
      </c>
      <c r="F654" s="76" t="str">
        <f>IF(Ansøgning!F636="","",Ansøgning!F636)</f>
        <v/>
      </c>
      <c r="G654" s="33" t="str">
        <f>IF(OR(E654="",F654=""),"",NETWORKDAYS(E654,F654,Lister!$D$7:$D$13))</f>
        <v/>
      </c>
      <c r="H654" s="76" t="str">
        <f>IF(Ansøgning!H636="","",Ansøgning!H636)</f>
        <v/>
      </c>
      <c r="I654" s="32" t="str">
        <f t="shared" si="67"/>
        <v/>
      </c>
      <c r="J654" s="77" t="str">
        <f>IF(Ansøgning!J636="","",Ansøgning!J636)</f>
        <v/>
      </c>
      <c r="K654" s="77" t="str">
        <f>IF(Ansøgning!K636="","",Ansøgning!K636)</f>
        <v/>
      </c>
      <c r="L654" s="46" t="str">
        <f t="shared" si="68"/>
        <v/>
      </c>
      <c r="M654" s="78" t="str">
        <f>IF(Ansøgning!M636="","",Ansøgning!M636)</f>
        <v/>
      </c>
      <c r="N654" s="31" t="str">
        <f t="shared" si="69"/>
        <v/>
      </c>
      <c r="O654" s="78" t="str">
        <f>IF(Ansøgning!O636="","",Ansøgning!O636)</f>
        <v/>
      </c>
      <c r="P654" s="78" t="str">
        <f>IF(Ansøgning!P636="","",Ansøgning!P636)</f>
        <v/>
      </c>
      <c r="Q654" s="78" t="str">
        <f>IF(Ansøgning!Q636="","",Ansøgning!Q636)</f>
        <v/>
      </c>
      <c r="R654" s="78" t="str">
        <f>IF(Ansøgning!R636="","",Ansøgning!R636)</f>
        <v/>
      </c>
      <c r="S654" s="46" t="str">
        <f>IFERROR(MAX(IF(OR(O654="",P654=""),"",IF(AND(AND(MONTH(E654)&gt;=7,MONTH(E654)&lt;8),AND(MONTH(F654)&gt;=7,MONTH(F654)&lt;8)),(NETWORKDAYS(E654,F654,Lister!$D$7:$D$13)-O654)*N654/NETWORKDAYS(Lister!$D$19,Lister!$E$19,Lister!$D$7:$D$13),IF(AND(AND(MONTH(E654)&gt;=7,MONTH(E654)&lt;8),MONTH(F654)&gt;7),(NETWORKDAYS(E654,Lister!$E$19,Lister!$D$7:$D$13)-O654)*N654/NETWORKDAYS(Lister!$D$19,Lister!$E$19,Lister!$D$7:$D$13),IF(MONTH(E654)&gt;7,0)))),0),"")</f>
        <v/>
      </c>
      <c r="T654" s="46" t="str">
        <f>IFERROR(MAX(IF(OR(O654="",P654=""),"",IF(AND(AND(MONTH(E654)&gt;=8,MONTH(E654)&lt;9),AND(MONTH(F654)&gt;=8,MONTH(F654)&lt;9)),(NETWORKDAYS(E654,F654,Lister!$D$7:$D$13)-P654)*N654/NETWORKDAYS(Lister!$D$20,Lister!$E$20,Lister!$D$7:$D$13),IF(AND(MONTH(E654)=7,MONTH(F654)=8),(NETWORKDAYS(Lister!$D$20,F654,Lister!$D$7:$D$13)-P654)*N654/NETWORKDAYS(Lister!$D$20,Lister!$E$20,Lister!$D$7:$D$13),IF(AND(MONTH(E654)=7,MONTH(F654)=7),0)))),0),"")</f>
        <v/>
      </c>
      <c r="U654" s="78" t="str">
        <f>IF(Ansøgning!U636="","",Ansøgning!U636)</f>
        <v/>
      </c>
      <c r="V654" s="119" t="str">
        <f t="shared" si="70"/>
        <v/>
      </c>
      <c r="W654" s="120" t="str">
        <f t="shared" si="71"/>
        <v/>
      </c>
      <c r="X654" s="42" t="str">
        <f t="shared" si="72"/>
        <v/>
      </c>
    </row>
    <row r="655" spans="1:24" x14ac:dyDescent="0.25">
      <c r="A655" s="13" t="str">
        <f t="shared" si="73"/>
        <v/>
      </c>
      <c r="B655" s="75" t="str">
        <f>IF(Ansøgning!B637="","",Ansøgning!B637)</f>
        <v/>
      </c>
      <c r="C655" s="75" t="str">
        <f>IF(Ansøgning!C637="","",Ansøgning!C637)</f>
        <v/>
      </c>
      <c r="D655" s="75" t="str">
        <f>IF(Ansøgning!D637="","",Ansøgning!D637)</f>
        <v/>
      </c>
      <c r="E655" s="76" t="str">
        <f>IF(Ansøgning!E637="","",Ansøgning!E637)</f>
        <v/>
      </c>
      <c r="F655" s="76" t="str">
        <f>IF(Ansøgning!F637="","",Ansøgning!F637)</f>
        <v/>
      </c>
      <c r="G655" s="33" t="str">
        <f>IF(OR(E655="",F655=""),"",NETWORKDAYS(E655,F655,Lister!$D$7:$D$13))</f>
        <v/>
      </c>
      <c r="H655" s="76" t="str">
        <f>IF(Ansøgning!H637="","",Ansøgning!H637)</f>
        <v/>
      </c>
      <c r="I655" s="32" t="str">
        <f t="shared" si="67"/>
        <v/>
      </c>
      <c r="J655" s="77" t="str">
        <f>IF(Ansøgning!J637="","",Ansøgning!J637)</f>
        <v/>
      </c>
      <c r="K655" s="77" t="str">
        <f>IF(Ansøgning!K637="","",Ansøgning!K637)</f>
        <v/>
      </c>
      <c r="L655" s="46" t="str">
        <f t="shared" si="68"/>
        <v/>
      </c>
      <c r="M655" s="78" t="str">
        <f>IF(Ansøgning!M637="","",Ansøgning!M637)</f>
        <v/>
      </c>
      <c r="N655" s="31" t="str">
        <f t="shared" si="69"/>
        <v/>
      </c>
      <c r="O655" s="78" t="str">
        <f>IF(Ansøgning!O637="","",Ansøgning!O637)</f>
        <v/>
      </c>
      <c r="P655" s="78" t="str">
        <f>IF(Ansøgning!P637="","",Ansøgning!P637)</f>
        <v/>
      </c>
      <c r="Q655" s="78" t="str">
        <f>IF(Ansøgning!Q637="","",Ansøgning!Q637)</f>
        <v/>
      </c>
      <c r="R655" s="78" t="str">
        <f>IF(Ansøgning!R637="","",Ansøgning!R637)</f>
        <v/>
      </c>
      <c r="S655" s="46" t="str">
        <f>IFERROR(MAX(IF(OR(O655="",P655=""),"",IF(AND(AND(MONTH(E655)&gt;=7,MONTH(E655)&lt;8),AND(MONTH(F655)&gt;=7,MONTH(F655)&lt;8)),(NETWORKDAYS(E655,F655,Lister!$D$7:$D$13)-O655)*N655/NETWORKDAYS(Lister!$D$19,Lister!$E$19,Lister!$D$7:$D$13),IF(AND(AND(MONTH(E655)&gt;=7,MONTH(E655)&lt;8),MONTH(F655)&gt;7),(NETWORKDAYS(E655,Lister!$E$19,Lister!$D$7:$D$13)-O655)*N655/NETWORKDAYS(Lister!$D$19,Lister!$E$19,Lister!$D$7:$D$13),IF(MONTH(E655)&gt;7,0)))),0),"")</f>
        <v/>
      </c>
      <c r="T655" s="46" t="str">
        <f>IFERROR(MAX(IF(OR(O655="",P655=""),"",IF(AND(AND(MONTH(E655)&gt;=8,MONTH(E655)&lt;9),AND(MONTH(F655)&gt;=8,MONTH(F655)&lt;9)),(NETWORKDAYS(E655,F655,Lister!$D$7:$D$13)-P655)*N655/NETWORKDAYS(Lister!$D$20,Lister!$E$20,Lister!$D$7:$D$13),IF(AND(MONTH(E655)=7,MONTH(F655)=8),(NETWORKDAYS(Lister!$D$20,F655,Lister!$D$7:$D$13)-P655)*N655/NETWORKDAYS(Lister!$D$20,Lister!$E$20,Lister!$D$7:$D$13),IF(AND(MONTH(E655)=7,MONTH(F655)=7),0)))),0),"")</f>
        <v/>
      </c>
      <c r="U655" s="78" t="str">
        <f>IF(Ansøgning!U637="","",Ansøgning!U637)</f>
        <v/>
      </c>
      <c r="V655" s="119" t="str">
        <f t="shared" si="70"/>
        <v/>
      </c>
      <c r="W655" s="120" t="str">
        <f t="shared" si="71"/>
        <v/>
      </c>
      <c r="X655" s="42" t="str">
        <f t="shared" si="72"/>
        <v/>
      </c>
    </row>
    <row r="656" spans="1:24" x14ac:dyDescent="0.25">
      <c r="A656" s="13" t="str">
        <f t="shared" si="73"/>
        <v/>
      </c>
      <c r="B656" s="75" t="str">
        <f>IF(Ansøgning!B638="","",Ansøgning!B638)</f>
        <v/>
      </c>
      <c r="C656" s="75" t="str">
        <f>IF(Ansøgning!C638="","",Ansøgning!C638)</f>
        <v/>
      </c>
      <c r="D656" s="75" t="str">
        <f>IF(Ansøgning!D638="","",Ansøgning!D638)</f>
        <v/>
      </c>
      <c r="E656" s="76" t="str">
        <f>IF(Ansøgning!E638="","",Ansøgning!E638)</f>
        <v/>
      </c>
      <c r="F656" s="76" t="str">
        <f>IF(Ansøgning!F638="","",Ansøgning!F638)</f>
        <v/>
      </c>
      <c r="G656" s="33" t="str">
        <f>IF(OR(E656="",F656=""),"",NETWORKDAYS(E656,F656,Lister!$D$7:$D$13))</f>
        <v/>
      </c>
      <c r="H656" s="76" t="str">
        <f>IF(Ansøgning!H638="","",Ansøgning!H638)</f>
        <v/>
      </c>
      <c r="I656" s="32" t="str">
        <f t="shared" si="67"/>
        <v/>
      </c>
      <c r="J656" s="77" t="str">
        <f>IF(Ansøgning!J638="","",Ansøgning!J638)</f>
        <v/>
      </c>
      <c r="K656" s="77" t="str">
        <f>IF(Ansøgning!K638="","",Ansøgning!K638)</f>
        <v/>
      </c>
      <c r="L656" s="46" t="str">
        <f t="shared" si="68"/>
        <v/>
      </c>
      <c r="M656" s="78" t="str">
        <f>IF(Ansøgning!M638="","",Ansøgning!M638)</f>
        <v/>
      </c>
      <c r="N656" s="31" t="str">
        <f t="shared" si="69"/>
        <v/>
      </c>
      <c r="O656" s="78" t="str">
        <f>IF(Ansøgning!O638="","",Ansøgning!O638)</f>
        <v/>
      </c>
      <c r="P656" s="78" t="str">
        <f>IF(Ansøgning!P638="","",Ansøgning!P638)</f>
        <v/>
      </c>
      <c r="Q656" s="78" t="str">
        <f>IF(Ansøgning!Q638="","",Ansøgning!Q638)</f>
        <v/>
      </c>
      <c r="R656" s="78" t="str">
        <f>IF(Ansøgning!R638="","",Ansøgning!R638)</f>
        <v/>
      </c>
      <c r="S656" s="46" t="str">
        <f>IFERROR(MAX(IF(OR(O656="",P656=""),"",IF(AND(AND(MONTH(E656)&gt;=7,MONTH(E656)&lt;8),AND(MONTH(F656)&gt;=7,MONTH(F656)&lt;8)),(NETWORKDAYS(E656,F656,Lister!$D$7:$D$13)-O656)*N656/NETWORKDAYS(Lister!$D$19,Lister!$E$19,Lister!$D$7:$D$13),IF(AND(AND(MONTH(E656)&gt;=7,MONTH(E656)&lt;8),MONTH(F656)&gt;7),(NETWORKDAYS(E656,Lister!$E$19,Lister!$D$7:$D$13)-O656)*N656/NETWORKDAYS(Lister!$D$19,Lister!$E$19,Lister!$D$7:$D$13),IF(MONTH(E656)&gt;7,0)))),0),"")</f>
        <v/>
      </c>
      <c r="T656" s="46" t="str">
        <f>IFERROR(MAX(IF(OR(O656="",P656=""),"",IF(AND(AND(MONTH(E656)&gt;=8,MONTH(E656)&lt;9),AND(MONTH(F656)&gt;=8,MONTH(F656)&lt;9)),(NETWORKDAYS(E656,F656,Lister!$D$7:$D$13)-P656)*N656/NETWORKDAYS(Lister!$D$20,Lister!$E$20,Lister!$D$7:$D$13),IF(AND(MONTH(E656)=7,MONTH(F656)=8),(NETWORKDAYS(Lister!$D$20,F656,Lister!$D$7:$D$13)-P656)*N656/NETWORKDAYS(Lister!$D$20,Lister!$E$20,Lister!$D$7:$D$13),IF(AND(MONTH(E656)=7,MONTH(F656)=7),0)))),0),"")</f>
        <v/>
      </c>
      <c r="U656" s="78" t="str">
        <f>IF(Ansøgning!U638="","",Ansøgning!U638)</f>
        <v/>
      </c>
      <c r="V656" s="119" t="str">
        <f t="shared" si="70"/>
        <v/>
      </c>
      <c r="W656" s="120" t="str">
        <f t="shared" si="71"/>
        <v/>
      </c>
      <c r="X656" s="42" t="str">
        <f t="shared" si="72"/>
        <v/>
      </c>
    </row>
    <row r="657" spans="1:24" x14ac:dyDescent="0.25">
      <c r="A657" s="13" t="str">
        <f t="shared" si="73"/>
        <v/>
      </c>
      <c r="B657" s="75" t="str">
        <f>IF(Ansøgning!B639="","",Ansøgning!B639)</f>
        <v/>
      </c>
      <c r="C657" s="75" t="str">
        <f>IF(Ansøgning!C639="","",Ansøgning!C639)</f>
        <v/>
      </c>
      <c r="D657" s="75" t="str">
        <f>IF(Ansøgning!D639="","",Ansøgning!D639)</f>
        <v/>
      </c>
      <c r="E657" s="76" t="str">
        <f>IF(Ansøgning!E639="","",Ansøgning!E639)</f>
        <v/>
      </c>
      <c r="F657" s="76" t="str">
        <f>IF(Ansøgning!F639="","",Ansøgning!F639)</f>
        <v/>
      </c>
      <c r="G657" s="33" t="str">
        <f>IF(OR(E657="",F657=""),"",NETWORKDAYS(E657,F657,Lister!$D$7:$D$13))</f>
        <v/>
      </c>
      <c r="H657" s="76" t="str">
        <f>IF(Ansøgning!H639="","",Ansøgning!H639)</f>
        <v/>
      </c>
      <c r="I657" s="32" t="str">
        <f t="shared" si="67"/>
        <v/>
      </c>
      <c r="J657" s="77" t="str">
        <f>IF(Ansøgning!J639="","",Ansøgning!J639)</f>
        <v/>
      </c>
      <c r="K657" s="77" t="str">
        <f>IF(Ansøgning!K639="","",Ansøgning!K639)</f>
        <v/>
      </c>
      <c r="L657" s="46" t="str">
        <f t="shared" si="68"/>
        <v/>
      </c>
      <c r="M657" s="78" t="str">
        <f>IF(Ansøgning!M639="","",Ansøgning!M639)</f>
        <v/>
      </c>
      <c r="N657" s="31" t="str">
        <f t="shared" si="69"/>
        <v/>
      </c>
      <c r="O657" s="78" t="str">
        <f>IF(Ansøgning!O639="","",Ansøgning!O639)</f>
        <v/>
      </c>
      <c r="P657" s="78" t="str">
        <f>IF(Ansøgning!P639="","",Ansøgning!P639)</f>
        <v/>
      </c>
      <c r="Q657" s="78" t="str">
        <f>IF(Ansøgning!Q639="","",Ansøgning!Q639)</f>
        <v/>
      </c>
      <c r="R657" s="78" t="str">
        <f>IF(Ansøgning!R639="","",Ansøgning!R639)</f>
        <v/>
      </c>
      <c r="S657" s="46" t="str">
        <f>IFERROR(MAX(IF(OR(O657="",P657=""),"",IF(AND(AND(MONTH(E657)&gt;=7,MONTH(E657)&lt;8),AND(MONTH(F657)&gt;=7,MONTH(F657)&lt;8)),(NETWORKDAYS(E657,F657,Lister!$D$7:$D$13)-O657)*N657/NETWORKDAYS(Lister!$D$19,Lister!$E$19,Lister!$D$7:$D$13),IF(AND(AND(MONTH(E657)&gt;=7,MONTH(E657)&lt;8),MONTH(F657)&gt;7),(NETWORKDAYS(E657,Lister!$E$19,Lister!$D$7:$D$13)-O657)*N657/NETWORKDAYS(Lister!$D$19,Lister!$E$19,Lister!$D$7:$D$13),IF(MONTH(E657)&gt;7,0)))),0),"")</f>
        <v/>
      </c>
      <c r="T657" s="46" t="str">
        <f>IFERROR(MAX(IF(OR(O657="",P657=""),"",IF(AND(AND(MONTH(E657)&gt;=8,MONTH(E657)&lt;9),AND(MONTH(F657)&gt;=8,MONTH(F657)&lt;9)),(NETWORKDAYS(E657,F657,Lister!$D$7:$D$13)-P657)*N657/NETWORKDAYS(Lister!$D$20,Lister!$E$20,Lister!$D$7:$D$13),IF(AND(MONTH(E657)=7,MONTH(F657)=8),(NETWORKDAYS(Lister!$D$20,F657,Lister!$D$7:$D$13)-P657)*N657/NETWORKDAYS(Lister!$D$20,Lister!$E$20,Lister!$D$7:$D$13),IF(AND(MONTH(E657)=7,MONTH(F657)=7),0)))),0),"")</f>
        <v/>
      </c>
      <c r="U657" s="78" t="str">
        <f>IF(Ansøgning!U639="","",Ansøgning!U639)</f>
        <v/>
      </c>
      <c r="V657" s="119" t="str">
        <f t="shared" si="70"/>
        <v/>
      </c>
      <c r="W657" s="120" t="str">
        <f t="shared" si="71"/>
        <v/>
      </c>
      <c r="X657" s="42" t="str">
        <f t="shared" si="72"/>
        <v/>
      </c>
    </row>
    <row r="658" spans="1:24" x14ac:dyDescent="0.25">
      <c r="A658" s="13" t="str">
        <f t="shared" si="73"/>
        <v/>
      </c>
      <c r="B658" s="75" t="str">
        <f>IF(Ansøgning!B640="","",Ansøgning!B640)</f>
        <v/>
      </c>
      <c r="C658" s="75" t="str">
        <f>IF(Ansøgning!C640="","",Ansøgning!C640)</f>
        <v/>
      </c>
      <c r="D658" s="75" t="str">
        <f>IF(Ansøgning!D640="","",Ansøgning!D640)</f>
        <v/>
      </c>
      <c r="E658" s="76" t="str">
        <f>IF(Ansøgning!E640="","",Ansøgning!E640)</f>
        <v/>
      </c>
      <c r="F658" s="76" t="str">
        <f>IF(Ansøgning!F640="","",Ansøgning!F640)</f>
        <v/>
      </c>
      <c r="G658" s="33" t="str">
        <f>IF(OR(E658="",F658=""),"",NETWORKDAYS(E658,F658,Lister!$D$7:$D$13))</f>
        <v/>
      </c>
      <c r="H658" s="76" t="str">
        <f>IF(Ansøgning!H640="","",Ansøgning!H640)</f>
        <v/>
      </c>
      <c r="I658" s="32" t="str">
        <f t="shared" si="67"/>
        <v/>
      </c>
      <c r="J658" s="77" t="str">
        <f>IF(Ansøgning!J640="","",Ansøgning!J640)</f>
        <v/>
      </c>
      <c r="K658" s="77" t="str">
        <f>IF(Ansøgning!K640="","",Ansøgning!K640)</f>
        <v/>
      </c>
      <c r="L658" s="46" t="str">
        <f t="shared" si="68"/>
        <v/>
      </c>
      <c r="M658" s="78" t="str">
        <f>IF(Ansøgning!M640="","",Ansøgning!M640)</f>
        <v/>
      </c>
      <c r="N658" s="31" t="str">
        <f t="shared" si="69"/>
        <v/>
      </c>
      <c r="O658" s="78" t="str">
        <f>IF(Ansøgning!O640="","",Ansøgning!O640)</f>
        <v/>
      </c>
      <c r="P658" s="78" t="str">
        <f>IF(Ansøgning!P640="","",Ansøgning!P640)</f>
        <v/>
      </c>
      <c r="Q658" s="78" t="str">
        <f>IF(Ansøgning!Q640="","",Ansøgning!Q640)</f>
        <v/>
      </c>
      <c r="R658" s="78" t="str">
        <f>IF(Ansøgning!R640="","",Ansøgning!R640)</f>
        <v/>
      </c>
      <c r="S658" s="46" t="str">
        <f>IFERROR(MAX(IF(OR(O658="",P658=""),"",IF(AND(AND(MONTH(E658)&gt;=7,MONTH(E658)&lt;8),AND(MONTH(F658)&gt;=7,MONTH(F658)&lt;8)),(NETWORKDAYS(E658,F658,Lister!$D$7:$D$13)-O658)*N658/NETWORKDAYS(Lister!$D$19,Lister!$E$19,Lister!$D$7:$D$13),IF(AND(AND(MONTH(E658)&gt;=7,MONTH(E658)&lt;8),MONTH(F658)&gt;7),(NETWORKDAYS(E658,Lister!$E$19,Lister!$D$7:$D$13)-O658)*N658/NETWORKDAYS(Lister!$D$19,Lister!$E$19,Lister!$D$7:$D$13),IF(MONTH(E658)&gt;7,0)))),0),"")</f>
        <v/>
      </c>
      <c r="T658" s="46" t="str">
        <f>IFERROR(MAX(IF(OR(O658="",P658=""),"",IF(AND(AND(MONTH(E658)&gt;=8,MONTH(E658)&lt;9),AND(MONTH(F658)&gt;=8,MONTH(F658)&lt;9)),(NETWORKDAYS(E658,F658,Lister!$D$7:$D$13)-P658)*N658/NETWORKDAYS(Lister!$D$20,Lister!$E$20,Lister!$D$7:$D$13),IF(AND(MONTH(E658)=7,MONTH(F658)=8),(NETWORKDAYS(Lister!$D$20,F658,Lister!$D$7:$D$13)-P658)*N658/NETWORKDAYS(Lister!$D$20,Lister!$E$20,Lister!$D$7:$D$13),IF(AND(MONTH(E658)=7,MONTH(F658)=7),0)))),0),"")</f>
        <v/>
      </c>
      <c r="U658" s="78" t="str">
        <f>IF(Ansøgning!U640="","",Ansøgning!U640)</f>
        <v/>
      </c>
      <c r="V658" s="119" t="str">
        <f t="shared" si="70"/>
        <v/>
      </c>
      <c r="W658" s="120" t="str">
        <f t="shared" si="71"/>
        <v/>
      </c>
      <c r="X658" s="42" t="str">
        <f t="shared" si="72"/>
        <v/>
      </c>
    </row>
    <row r="659" spans="1:24" x14ac:dyDescent="0.25">
      <c r="A659" s="13" t="str">
        <f t="shared" si="73"/>
        <v/>
      </c>
      <c r="B659" s="75" t="str">
        <f>IF(Ansøgning!B641="","",Ansøgning!B641)</f>
        <v/>
      </c>
      <c r="C659" s="75" t="str">
        <f>IF(Ansøgning!C641="","",Ansøgning!C641)</f>
        <v/>
      </c>
      <c r="D659" s="75" t="str">
        <f>IF(Ansøgning!D641="","",Ansøgning!D641)</f>
        <v/>
      </c>
      <c r="E659" s="76" t="str">
        <f>IF(Ansøgning!E641="","",Ansøgning!E641)</f>
        <v/>
      </c>
      <c r="F659" s="76" t="str">
        <f>IF(Ansøgning!F641="","",Ansøgning!F641)</f>
        <v/>
      </c>
      <c r="G659" s="33" t="str">
        <f>IF(OR(E659="",F659=""),"",NETWORKDAYS(E659,F659,Lister!$D$7:$D$13))</f>
        <v/>
      </c>
      <c r="H659" s="76" t="str">
        <f>IF(Ansøgning!H641="","",Ansøgning!H641)</f>
        <v/>
      </c>
      <c r="I659" s="32" t="str">
        <f t="shared" si="67"/>
        <v/>
      </c>
      <c r="J659" s="77" t="str">
        <f>IF(Ansøgning!J641="","",Ansøgning!J641)</f>
        <v/>
      </c>
      <c r="K659" s="77" t="str">
        <f>IF(Ansøgning!K641="","",Ansøgning!K641)</f>
        <v/>
      </c>
      <c r="L659" s="46" t="str">
        <f t="shared" si="68"/>
        <v/>
      </c>
      <c r="M659" s="78" t="str">
        <f>IF(Ansøgning!M641="","",Ansøgning!M641)</f>
        <v/>
      </c>
      <c r="N659" s="31" t="str">
        <f t="shared" si="69"/>
        <v/>
      </c>
      <c r="O659" s="78" t="str">
        <f>IF(Ansøgning!O641="","",Ansøgning!O641)</f>
        <v/>
      </c>
      <c r="P659" s="78" t="str">
        <f>IF(Ansøgning!P641="","",Ansøgning!P641)</f>
        <v/>
      </c>
      <c r="Q659" s="78" t="str">
        <f>IF(Ansøgning!Q641="","",Ansøgning!Q641)</f>
        <v/>
      </c>
      <c r="R659" s="78" t="str">
        <f>IF(Ansøgning!R641="","",Ansøgning!R641)</f>
        <v/>
      </c>
      <c r="S659" s="46" t="str">
        <f>IFERROR(MAX(IF(OR(O659="",P659=""),"",IF(AND(AND(MONTH(E659)&gt;=7,MONTH(E659)&lt;8),AND(MONTH(F659)&gt;=7,MONTH(F659)&lt;8)),(NETWORKDAYS(E659,F659,Lister!$D$7:$D$13)-O659)*N659/NETWORKDAYS(Lister!$D$19,Lister!$E$19,Lister!$D$7:$D$13),IF(AND(AND(MONTH(E659)&gt;=7,MONTH(E659)&lt;8),MONTH(F659)&gt;7),(NETWORKDAYS(E659,Lister!$E$19,Lister!$D$7:$D$13)-O659)*N659/NETWORKDAYS(Lister!$D$19,Lister!$E$19,Lister!$D$7:$D$13),IF(MONTH(E659)&gt;7,0)))),0),"")</f>
        <v/>
      </c>
      <c r="T659" s="46" t="str">
        <f>IFERROR(MAX(IF(OR(O659="",P659=""),"",IF(AND(AND(MONTH(E659)&gt;=8,MONTH(E659)&lt;9),AND(MONTH(F659)&gt;=8,MONTH(F659)&lt;9)),(NETWORKDAYS(E659,F659,Lister!$D$7:$D$13)-P659)*N659/NETWORKDAYS(Lister!$D$20,Lister!$E$20,Lister!$D$7:$D$13),IF(AND(MONTH(E659)=7,MONTH(F659)=8),(NETWORKDAYS(Lister!$D$20,F659,Lister!$D$7:$D$13)-P659)*N659/NETWORKDAYS(Lister!$D$20,Lister!$E$20,Lister!$D$7:$D$13),IF(AND(MONTH(E659)=7,MONTH(F659)=7),0)))),0),"")</f>
        <v/>
      </c>
      <c r="U659" s="78" t="str">
        <f>IF(Ansøgning!U641="","",Ansøgning!U641)</f>
        <v/>
      </c>
      <c r="V659" s="119" t="str">
        <f t="shared" si="70"/>
        <v/>
      </c>
      <c r="W659" s="120" t="str">
        <f t="shared" si="71"/>
        <v/>
      </c>
      <c r="X659" s="42" t="str">
        <f t="shared" si="72"/>
        <v/>
      </c>
    </row>
    <row r="660" spans="1:24" x14ac:dyDescent="0.25">
      <c r="A660" s="13" t="str">
        <f t="shared" si="73"/>
        <v/>
      </c>
      <c r="B660" s="75" t="str">
        <f>IF(Ansøgning!B642="","",Ansøgning!B642)</f>
        <v/>
      </c>
      <c r="C660" s="75" t="str">
        <f>IF(Ansøgning!C642="","",Ansøgning!C642)</f>
        <v/>
      </c>
      <c r="D660" s="75" t="str">
        <f>IF(Ansøgning!D642="","",Ansøgning!D642)</f>
        <v/>
      </c>
      <c r="E660" s="76" t="str">
        <f>IF(Ansøgning!E642="","",Ansøgning!E642)</f>
        <v/>
      </c>
      <c r="F660" s="76" t="str">
        <f>IF(Ansøgning!F642="","",Ansøgning!F642)</f>
        <v/>
      </c>
      <c r="G660" s="33" t="str">
        <f>IF(OR(E660="",F660=""),"",NETWORKDAYS(E660,F660,Lister!$D$7:$D$13))</f>
        <v/>
      </c>
      <c r="H660" s="76" t="str">
        <f>IF(Ansøgning!H642="","",Ansøgning!H642)</f>
        <v/>
      </c>
      <c r="I660" s="32" t="str">
        <f t="shared" si="67"/>
        <v/>
      </c>
      <c r="J660" s="77" t="str">
        <f>IF(Ansøgning!J642="","",Ansøgning!J642)</f>
        <v/>
      </c>
      <c r="K660" s="77" t="str">
        <f>IF(Ansøgning!K642="","",Ansøgning!K642)</f>
        <v/>
      </c>
      <c r="L660" s="46" t="str">
        <f t="shared" si="68"/>
        <v/>
      </c>
      <c r="M660" s="78" t="str">
        <f>IF(Ansøgning!M642="","",Ansøgning!M642)</f>
        <v/>
      </c>
      <c r="N660" s="31" t="str">
        <f t="shared" si="69"/>
        <v/>
      </c>
      <c r="O660" s="78" t="str">
        <f>IF(Ansøgning!O642="","",Ansøgning!O642)</f>
        <v/>
      </c>
      <c r="P660" s="78" t="str">
        <f>IF(Ansøgning!P642="","",Ansøgning!P642)</f>
        <v/>
      </c>
      <c r="Q660" s="78" t="str">
        <f>IF(Ansøgning!Q642="","",Ansøgning!Q642)</f>
        <v/>
      </c>
      <c r="R660" s="78" t="str">
        <f>IF(Ansøgning!R642="","",Ansøgning!R642)</f>
        <v/>
      </c>
      <c r="S660" s="46" t="str">
        <f>IFERROR(MAX(IF(OR(O660="",P660=""),"",IF(AND(AND(MONTH(E660)&gt;=7,MONTH(E660)&lt;8),AND(MONTH(F660)&gt;=7,MONTH(F660)&lt;8)),(NETWORKDAYS(E660,F660,Lister!$D$7:$D$13)-O660)*N660/NETWORKDAYS(Lister!$D$19,Lister!$E$19,Lister!$D$7:$D$13),IF(AND(AND(MONTH(E660)&gt;=7,MONTH(E660)&lt;8),MONTH(F660)&gt;7),(NETWORKDAYS(E660,Lister!$E$19,Lister!$D$7:$D$13)-O660)*N660/NETWORKDAYS(Lister!$D$19,Lister!$E$19,Lister!$D$7:$D$13),IF(MONTH(E660)&gt;7,0)))),0),"")</f>
        <v/>
      </c>
      <c r="T660" s="46" t="str">
        <f>IFERROR(MAX(IF(OR(O660="",P660=""),"",IF(AND(AND(MONTH(E660)&gt;=8,MONTH(E660)&lt;9),AND(MONTH(F660)&gt;=8,MONTH(F660)&lt;9)),(NETWORKDAYS(E660,F660,Lister!$D$7:$D$13)-P660)*N660/NETWORKDAYS(Lister!$D$20,Lister!$E$20,Lister!$D$7:$D$13),IF(AND(MONTH(E660)=7,MONTH(F660)=8),(NETWORKDAYS(Lister!$D$20,F660,Lister!$D$7:$D$13)-P660)*N660/NETWORKDAYS(Lister!$D$20,Lister!$E$20,Lister!$D$7:$D$13),IF(AND(MONTH(E660)=7,MONTH(F660)=7),0)))),0),"")</f>
        <v/>
      </c>
      <c r="U660" s="78" t="str">
        <f>IF(Ansøgning!U642="","",Ansøgning!U642)</f>
        <v/>
      </c>
      <c r="V660" s="119" t="str">
        <f t="shared" si="70"/>
        <v/>
      </c>
      <c r="W660" s="120" t="str">
        <f t="shared" si="71"/>
        <v/>
      </c>
      <c r="X660" s="42" t="str">
        <f t="shared" si="72"/>
        <v/>
      </c>
    </row>
    <row r="661" spans="1:24" x14ac:dyDescent="0.25">
      <c r="A661" s="13" t="str">
        <f t="shared" si="73"/>
        <v/>
      </c>
      <c r="B661" s="75" t="str">
        <f>IF(Ansøgning!B643="","",Ansøgning!B643)</f>
        <v/>
      </c>
      <c r="C661" s="75" t="str">
        <f>IF(Ansøgning!C643="","",Ansøgning!C643)</f>
        <v/>
      </c>
      <c r="D661" s="75" t="str">
        <f>IF(Ansøgning!D643="","",Ansøgning!D643)</f>
        <v/>
      </c>
      <c r="E661" s="76" t="str">
        <f>IF(Ansøgning!E643="","",Ansøgning!E643)</f>
        <v/>
      </c>
      <c r="F661" s="76" t="str">
        <f>IF(Ansøgning!F643="","",Ansøgning!F643)</f>
        <v/>
      </c>
      <c r="G661" s="33" t="str">
        <f>IF(OR(E661="",F661=""),"",NETWORKDAYS(E661,F661,Lister!$D$7:$D$13))</f>
        <v/>
      </c>
      <c r="H661" s="76" t="str">
        <f>IF(Ansøgning!H643="","",Ansøgning!H643)</f>
        <v/>
      </c>
      <c r="I661" s="32" t="str">
        <f t="shared" si="67"/>
        <v/>
      </c>
      <c r="J661" s="77" t="str">
        <f>IF(Ansøgning!J643="","",Ansøgning!J643)</f>
        <v/>
      </c>
      <c r="K661" s="77" t="str">
        <f>IF(Ansøgning!K643="","",Ansøgning!K643)</f>
        <v/>
      </c>
      <c r="L661" s="46" t="str">
        <f t="shared" si="68"/>
        <v/>
      </c>
      <c r="M661" s="78" t="str">
        <f>IF(Ansøgning!M643="","",Ansøgning!M643)</f>
        <v/>
      </c>
      <c r="N661" s="31" t="str">
        <f t="shared" si="69"/>
        <v/>
      </c>
      <c r="O661" s="78" t="str">
        <f>IF(Ansøgning!O643="","",Ansøgning!O643)</f>
        <v/>
      </c>
      <c r="P661" s="78" t="str">
        <f>IF(Ansøgning!P643="","",Ansøgning!P643)</f>
        <v/>
      </c>
      <c r="Q661" s="78" t="str">
        <f>IF(Ansøgning!Q643="","",Ansøgning!Q643)</f>
        <v/>
      </c>
      <c r="R661" s="78" t="str">
        <f>IF(Ansøgning!R643="","",Ansøgning!R643)</f>
        <v/>
      </c>
      <c r="S661" s="46" t="str">
        <f>IFERROR(MAX(IF(OR(O661="",P661=""),"",IF(AND(AND(MONTH(E661)&gt;=7,MONTH(E661)&lt;8),AND(MONTH(F661)&gt;=7,MONTH(F661)&lt;8)),(NETWORKDAYS(E661,F661,Lister!$D$7:$D$13)-O661)*N661/NETWORKDAYS(Lister!$D$19,Lister!$E$19,Lister!$D$7:$D$13),IF(AND(AND(MONTH(E661)&gt;=7,MONTH(E661)&lt;8),MONTH(F661)&gt;7),(NETWORKDAYS(E661,Lister!$E$19,Lister!$D$7:$D$13)-O661)*N661/NETWORKDAYS(Lister!$D$19,Lister!$E$19,Lister!$D$7:$D$13),IF(MONTH(E661)&gt;7,0)))),0),"")</f>
        <v/>
      </c>
      <c r="T661" s="46" t="str">
        <f>IFERROR(MAX(IF(OR(O661="",P661=""),"",IF(AND(AND(MONTH(E661)&gt;=8,MONTH(E661)&lt;9),AND(MONTH(F661)&gt;=8,MONTH(F661)&lt;9)),(NETWORKDAYS(E661,F661,Lister!$D$7:$D$13)-P661)*N661/NETWORKDAYS(Lister!$D$20,Lister!$E$20,Lister!$D$7:$D$13),IF(AND(MONTH(E661)=7,MONTH(F661)=8),(NETWORKDAYS(Lister!$D$20,F661,Lister!$D$7:$D$13)-P661)*N661/NETWORKDAYS(Lister!$D$20,Lister!$E$20,Lister!$D$7:$D$13),IF(AND(MONTH(E661)=7,MONTH(F661)=7),0)))),0),"")</f>
        <v/>
      </c>
      <c r="U661" s="78" t="str">
        <f>IF(Ansøgning!U643="","",Ansøgning!U643)</f>
        <v/>
      </c>
      <c r="V661" s="119" t="str">
        <f t="shared" si="70"/>
        <v/>
      </c>
      <c r="W661" s="120" t="str">
        <f t="shared" si="71"/>
        <v/>
      </c>
      <c r="X661" s="42" t="str">
        <f t="shared" si="72"/>
        <v/>
      </c>
    </row>
    <row r="662" spans="1:24" x14ac:dyDescent="0.25">
      <c r="A662" s="13" t="str">
        <f t="shared" si="73"/>
        <v/>
      </c>
      <c r="B662" s="75" t="str">
        <f>IF(Ansøgning!B644="","",Ansøgning!B644)</f>
        <v/>
      </c>
      <c r="C662" s="75" t="str">
        <f>IF(Ansøgning!C644="","",Ansøgning!C644)</f>
        <v/>
      </c>
      <c r="D662" s="75" t="str">
        <f>IF(Ansøgning!D644="","",Ansøgning!D644)</f>
        <v/>
      </c>
      <c r="E662" s="76" t="str">
        <f>IF(Ansøgning!E644="","",Ansøgning!E644)</f>
        <v/>
      </c>
      <c r="F662" s="76" t="str">
        <f>IF(Ansøgning!F644="","",Ansøgning!F644)</f>
        <v/>
      </c>
      <c r="G662" s="33" t="str">
        <f>IF(OR(E662="",F662=""),"",NETWORKDAYS(E662,F662,Lister!$D$7:$D$13))</f>
        <v/>
      </c>
      <c r="H662" s="76" t="str">
        <f>IF(Ansøgning!H644="","",Ansøgning!H644)</f>
        <v/>
      </c>
      <c r="I662" s="32" t="str">
        <f t="shared" si="67"/>
        <v/>
      </c>
      <c r="J662" s="77" t="str">
        <f>IF(Ansøgning!J644="","",Ansøgning!J644)</f>
        <v/>
      </c>
      <c r="K662" s="77" t="str">
        <f>IF(Ansøgning!K644="","",Ansøgning!K644)</f>
        <v/>
      </c>
      <c r="L662" s="46" t="str">
        <f t="shared" si="68"/>
        <v/>
      </c>
      <c r="M662" s="78" t="str">
        <f>IF(Ansøgning!M644="","",Ansøgning!M644)</f>
        <v/>
      </c>
      <c r="N662" s="31" t="str">
        <f t="shared" si="69"/>
        <v/>
      </c>
      <c r="O662" s="78" t="str">
        <f>IF(Ansøgning!O644="","",Ansøgning!O644)</f>
        <v/>
      </c>
      <c r="P662" s="78" t="str">
        <f>IF(Ansøgning!P644="","",Ansøgning!P644)</f>
        <v/>
      </c>
      <c r="Q662" s="78" t="str">
        <f>IF(Ansøgning!Q644="","",Ansøgning!Q644)</f>
        <v/>
      </c>
      <c r="R662" s="78" t="str">
        <f>IF(Ansøgning!R644="","",Ansøgning!R644)</f>
        <v/>
      </c>
      <c r="S662" s="46" t="str">
        <f>IFERROR(MAX(IF(OR(O662="",P662=""),"",IF(AND(AND(MONTH(E662)&gt;=7,MONTH(E662)&lt;8),AND(MONTH(F662)&gt;=7,MONTH(F662)&lt;8)),(NETWORKDAYS(E662,F662,Lister!$D$7:$D$13)-O662)*N662/NETWORKDAYS(Lister!$D$19,Lister!$E$19,Lister!$D$7:$D$13),IF(AND(AND(MONTH(E662)&gt;=7,MONTH(E662)&lt;8),MONTH(F662)&gt;7),(NETWORKDAYS(E662,Lister!$E$19,Lister!$D$7:$D$13)-O662)*N662/NETWORKDAYS(Lister!$D$19,Lister!$E$19,Lister!$D$7:$D$13),IF(MONTH(E662)&gt;7,0)))),0),"")</f>
        <v/>
      </c>
      <c r="T662" s="46" t="str">
        <f>IFERROR(MAX(IF(OR(O662="",P662=""),"",IF(AND(AND(MONTH(E662)&gt;=8,MONTH(E662)&lt;9),AND(MONTH(F662)&gt;=8,MONTH(F662)&lt;9)),(NETWORKDAYS(E662,F662,Lister!$D$7:$D$13)-P662)*N662/NETWORKDAYS(Lister!$D$20,Lister!$E$20,Lister!$D$7:$D$13),IF(AND(MONTH(E662)=7,MONTH(F662)=8),(NETWORKDAYS(Lister!$D$20,F662,Lister!$D$7:$D$13)-P662)*N662/NETWORKDAYS(Lister!$D$20,Lister!$E$20,Lister!$D$7:$D$13),IF(AND(MONTH(E662)=7,MONTH(F662)=7),0)))),0),"")</f>
        <v/>
      </c>
      <c r="U662" s="78" t="str">
        <f>IF(Ansøgning!U644="","",Ansøgning!U644)</f>
        <v/>
      </c>
      <c r="V662" s="119" t="str">
        <f t="shared" si="70"/>
        <v/>
      </c>
      <c r="W662" s="120" t="str">
        <f t="shared" si="71"/>
        <v/>
      </c>
      <c r="X662" s="42" t="str">
        <f t="shared" si="72"/>
        <v/>
      </c>
    </row>
    <row r="663" spans="1:24" x14ac:dyDescent="0.25">
      <c r="A663" s="13" t="str">
        <f t="shared" si="73"/>
        <v/>
      </c>
      <c r="B663" s="75" t="str">
        <f>IF(Ansøgning!B645="","",Ansøgning!B645)</f>
        <v/>
      </c>
      <c r="C663" s="75" t="str">
        <f>IF(Ansøgning!C645="","",Ansøgning!C645)</f>
        <v/>
      </c>
      <c r="D663" s="75" t="str">
        <f>IF(Ansøgning!D645="","",Ansøgning!D645)</f>
        <v/>
      </c>
      <c r="E663" s="76" t="str">
        <f>IF(Ansøgning!E645="","",Ansøgning!E645)</f>
        <v/>
      </c>
      <c r="F663" s="76" t="str">
        <f>IF(Ansøgning!F645="","",Ansøgning!F645)</f>
        <v/>
      </c>
      <c r="G663" s="33" t="str">
        <f>IF(OR(E663="",F663=""),"",NETWORKDAYS(E663,F663,Lister!$D$7:$D$13))</f>
        <v/>
      </c>
      <c r="H663" s="76" t="str">
        <f>IF(Ansøgning!H645="","",Ansøgning!H645)</f>
        <v/>
      </c>
      <c r="I663" s="32" t="str">
        <f t="shared" si="67"/>
        <v/>
      </c>
      <c r="J663" s="77" t="str">
        <f>IF(Ansøgning!J645="","",Ansøgning!J645)</f>
        <v/>
      </c>
      <c r="K663" s="77" t="str">
        <f>IF(Ansøgning!K645="","",Ansøgning!K645)</f>
        <v/>
      </c>
      <c r="L663" s="46" t="str">
        <f t="shared" si="68"/>
        <v/>
      </c>
      <c r="M663" s="78" t="str">
        <f>IF(Ansøgning!M645="","",Ansøgning!M645)</f>
        <v/>
      </c>
      <c r="N663" s="31" t="str">
        <f t="shared" si="69"/>
        <v/>
      </c>
      <c r="O663" s="78" t="str">
        <f>IF(Ansøgning!O645="","",Ansøgning!O645)</f>
        <v/>
      </c>
      <c r="P663" s="78" t="str">
        <f>IF(Ansøgning!P645="","",Ansøgning!P645)</f>
        <v/>
      </c>
      <c r="Q663" s="78" t="str">
        <f>IF(Ansøgning!Q645="","",Ansøgning!Q645)</f>
        <v/>
      </c>
      <c r="R663" s="78" t="str">
        <f>IF(Ansøgning!R645="","",Ansøgning!R645)</f>
        <v/>
      </c>
      <c r="S663" s="46" t="str">
        <f>IFERROR(MAX(IF(OR(O663="",P663=""),"",IF(AND(AND(MONTH(E663)&gt;=7,MONTH(E663)&lt;8),AND(MONTH(F663)&gt;=7,MONTH(F663)&lt;8)),(NETWORKDAYS(E663,F663,Lister!$D$7:$D$13)-O663)*N663/NETWORKDAYS(Lister!$D$19,Lister!$E$19,Lister!$D$7:$D$13),IF(AND(AND(MONTH(E663)&gt;=7,MONTH(E663)&lt;8),MONTH(F663)&gt;7),(NETWORKDAYS(E663,Lister!$E$19,Lister!$D$7:$D$13)-O663)*N663/NETWORKDAYS(Lister!$D$19,Lister!$E$19,Lister!$D$7:$D$13),IF(MONTH(E663)&gt;7,0)))),0),"")</f>
        <v/>
      </c>
      <c r="T663" s="46" t="str">
        <f>IFERROR(MAX(IF(OR(O663="",P663=""),"",IF(AND(AND(MONTH(E663)&gt;=8,MONTH(E663)&lt;9),AND(MONTH(F663)&gt;=8,MONTH(F663)&lt;9)),(NETWORKDAYS(E663,F663,Lister!$D$7:$D$13)-P663)*N663/NETWORKDAYS(Lister!$D$20,Lister!$E$20,Lister!$D$7:$D$13),IF(AND(MONTH(E663)=7,MONTH(F663)=8),(NETWORKDAYS(Lister!$D$20,F663,Lister!$D$7:$D$13)-P663)*N663/NETWORKDAYS(Lister!$D$20,Lister!$E$20,Lister!$D$7:$D$13),IF(AND(MONTH(E663)=7,MONTH(F663)=7),0)))),0),"")</f>
        <v/>
      </c>
      <c r="U663" s="78" t="str">
        <f>IF(Ansøgning!U645="","",Ansøgning!U645)</f>
        <v/>
      </c>
      <c r="V663" s="119" t="str">
        <f t="shared" si="70"/>
        <v/>
      </c>
      <c r="W663" s="120" t="str">
        <f t="shared" si="71"/>
        <v/>
      </c>
      <c r="X663" s="42" t="str">
        <f t="shared" si="72"/>
        <v/>
      </c>
    </row>
    <row r="664" spans="1:24" x14ac:dyDescent="0.25">
      <c r="A664" s="13" t="str">
        <f t="shared" si="73"/>
        <v/>
      </c>
      <c r="B664" s="75" t="str">
        <f>IF(Ansøgning!B646="","",Ansøgning!B646)</f>
        <v/>
      </c>
      <c r="C664" s="75" t="str">
        <f>IF(Ansøgning!C646="","",Ansøgning!C646)</f>
        <v/>
      </c>
      <c r="D664" s="75" t="str">
        <f>IF(Ansøgning!D646="","",Ansøgning!D646)</f>
        <v/>
      </c>
      <c r="E664" s="76" t="str">
        <f>IF(Ansøgning!E646="","",Ansøgning!E646)</f>
        <v/>
      </c>
      <c r="F664" s="76" t="str">
        <f>IF(Ansøgning!F646="","",Ansøgning!F646)</f>
        <v/>
      </c>
      <c r="G664" s="33" t="str">
        <f>IF(OR(E664="",F664=""),"",NETWORKDAYS(E664,F664,Lister!$D$7:$D$13))</f>
        <v/>
      </c>
      <c r="H664" s="76" t="str">
        <f>IF(Ansøgning!H646="","",Ansøgning!H646)</f>
        <v/>
      </c>
      <c r="I664" s="32" t="str">
        <f t="shared" si="67"/>
        <v/>
      </c>
      <c r="J664" s="77" t="str">
        <f>IF(Ansøgning!J646="","",Ansøgning!J646)</f>
        <v/>
      </c>
      <c r="K664" s="77" t="str">
        <f>IF(Ansøgning!K646="","",Ansøgning!K646)</f>
        <v/>
      </c>
      <c r="L664" s="46" t="str">
        <f t="shared" si="68"/>
        <v/>
      </c>
      <c r="M664" s="78" t="str">
        <f>IF(Ansøgning!M646="","",Ansøgning!M646)</f>
        <v/>
      </c>
      <c r="N664" s="31" t="str">
        <f t="shared" si="69"/>
        <v/>
      </c>
      <c r="O664" s="78" t="str">
        <f>IF(Ansøgning!O646="","",Ansøgning!O646)</f>
        <v/>
      </c>
      <c r="P664" s="78" t="str">
        <f>IF(Ansøgning!P646="","",Ansøgning!P646)</f>
        <v/>
      </c>
      <c r="Q664" s="78" t="str">
        <f>IF(Ansøgning!Q646="","",Ansøgning!Q646)</f>
        <v/>
      </c>
      <c r="R664" s="78" t="str">
        <f>IF(Ansøgning!R646="","",Ansøgning!R646)</f>
        <v/>
      </c>
      <c r="S664" s="46" t="str">
        <f>IFERROR(MAX(IF(OR(O664="",P664=""),"",IF(AND(AND(MONTH(E664)&gt;=7,MONTH(E664)&lt;8),AND(MONTH(F664)&gt;=7,MONTH(F664)&lt;8)),(NETWORKDAYS(E664,F664,Lister!$D$7:$D$13)-O664)*N664/NETWORKDAYS(Lister!$D$19,Lister!$E$19,Lister!$D$7:$D$13),IF(AND(AND(MONTH(E664)&gt;=7,MONTH(E664)&lt;8),MONTH(F664)&gt;7),(NETWORKDAYS(E664,Lister!$E$19,Lister!$D$7:$D$13)-O664)*N664/NETWORKDAYS(Lister!$D$19,Lister!$E$19,Lister!$D$7:$D$13),IF(MONTH(E664)&gt;7,0)))),0),"")</f>
        <v/>
      </c>
      <c r="T664" s="46" t="str">
        <f>IFERROR(MAX(IF(OR(O664="",P664=""),"",IF(AND(AND(MONTH(E664)&gt;=8,MONTH(E664)&lt;9),AND(MONTH(F664)&gt;=8,MONTH(F664)&lt;9)),(NETWORKDAYS(E664,F664,Lister!$D$7:$D$13)-P664)*N664/NETWORKDAYS(Lister!$D$20,Lister!$E$20,Lister!$D$7:$D$13),IF(AND(MONTH(E664)=7,MONTH(F664)=8),(NETWORKDAYS(Lister!$D$20,F664,Lister!$D$7:$D$13)-P664)*N664/NETWORKDAYS(Lister!$D$20,Lister!$E$20,Lister!$D$7:$D$13),IF(AND(MONTH(E664)=7,MONTH(F664)=7),0)))),0),"")</f>
        <v/>
      </c>
      <c r="U664" s="78" t="str">
        <f>IF(Ansøgning!U646="","",Ansøgning!U646)</f>
        <v/>
      </c>
      <c r="V664" s="119" t="str">
        <f t="shared" si="70"/>
        <v/>
      </c>
      <c r="W664" s="120" t="str">
        <f t="shared" si="71"/>
        <v/>
      </c>
      <c r="X664" s="42" t="str">
        <f t="shared" si="72"/>
        <v/>
      </c>
    </row>
    <row r="665" spans="1:24" x14ac:dyDescent="0.25">
      <c r="A665" s="13" t="str">
        <f t="shared" si="73"/>
        <v/>
      </c>
      <c r="B665" s="75" t="str">
        <f>IF(Ansøgning!B647="","",Ansøgning!B647)</f>
        <v/>
      </c>
      <c r="C665" s="75" t="str">
        <f>IF(Ansøgning!C647="","",Ansøgning!C647)</f>
        <v/>
      </c>
      <c r="D665" s="75" t="str">
        <f>IF(Ansøgning!D647="","",Ansøgning!D647)</f>
        <v/>
      </c>
      <c r="E665" s="76" t="str">
        <f>IF(Ansøgning!E647="","",Ansøgning!E647)</f>
        <v/>
      </c>
      <c r="F665" s="76" t="str">
        <f>IF(Ansøgning!F647="","",Ansøgning!F647)</f>
        <v/>
      </c>
      <c r="G665" s="33" t="str">
        <f>IF(OR(E665="",F665=""),"",NETWORKDAYS(E665,F665,Lister!$D$7:$D$13))</f>
        <v/>
      </c>
      <c r="H665" s="76" t="str">
        <f>IF(Ansøgning!H647="","",Ansøgning!H647)</f>
        <v/>
      </c>
      <c r="I665" s="32" t="str">
        <f t="shared" si="67"/>
        <v/>
      </c>
      <c r="J665" s="77" t="str">
        <f>IF(Ansøgning!J647="","",Ansøgning!J647)</f>
        <v/>
      </c>
      <c r="K665" s="77" t="str">
        <f>IF(Ansøgning!K647="","",Ansøgning!K647)</f>
        <v/>
      </c>
      <c r="L665" s="46" t="str">
        <f t="shared" si="68"/>
        <v/>
      </c>
      <c r="M665" s="78" t="str">
        <f>IF(Ansøgning!M647="","",Ansøgning!M647)</f>
        <v/>
      </c>
      <c r="N665" s="31" t="str">
        <f t="shared" si="69"/>
        <v/>
      </c>
      <c r="O665" s="78" t="str">
        <f>IF(Ansøgning!O647="","",Ansøgning!O647)</f>
        <v/>
      </c>
      <c r="P665" s="78" t="str">
        <f>IF(Ansøgning!P647="","",Ansøgning!P647)</f>
        <v/>
      </c>
      <c r="Q665" s="78" t="str">
        <f>IF(Ansøgning!Q647="","",Ansøgning!Q647)</f>
        <v/>
      </c>
      <c r="R665" s="78" t="str">
        <f>IF(Ansøgning!R647="","",Ansøgning!R647)</f>
        <v/>
      </c>
      <c r="S665" s="46" t="str">
        <f>IFERROR(MAX(IF(OR(O665="",P665=""),"",IF(AND(AND(MONTH(E665)&gt;=7,MONTH(E665)&lt;8),AND(MONTH(F665)&gt;=7,MONTH(F665)&lt;8)),(NETWORKDAYS(E665,F665,Lister!$D$7:$D$13)-O665)*N665/NETWORKDAYS(Lister!$D$19,Lister!$E$19,Lister!$D$7:$D$13),IF(AND(AND(MONTH(E665)&gt;=7,MONTH(E665)&lt;8),MONTH(F665)&gt;7),(NETWORKDAYS(E665,Lister!$E$19,Lister!$D$7:$D$13)-O665)*N665/NETWORKDAYS(Lister!$D$19,Lister!$E$19,Lister!$D$7:$D$13),IF(MONTH(E665)&gt;7,0)))),0),"")</f>
        <v/>
      </c>
      <c r="T665" s="46" t="str">
        <f>IFERROR(MAX(IF(OR(O665="",P665=""),"",IF(AND(AND(MONTH(E665)&gt;=8,MONTH(E665)&lt;9),AND(MONTH(F665)&gt;=8,MONTH(F665)&lt;9)),(NETWORKDAYS(E665,F665,Lister!$D$7:$D$13)-P665)*N665/NETWORKDAYS(Lister!$D$20,Lister!$E$20,Lister!$D$7:$D$13),IF(AND(MONTH(E665)=7,MONTH(F665)=8),(NETWORKDAYS(Lister!$D$20,F665,Lister!$D$7:$D$13)-P665)*N665/NETWORKDAYS(Lister!$D$20,Lister!$E$20,Lister!$D$7:$D$13),IF(AND(MONTH(E665)=7,MONTH(F665)=7),0)))),0),"")</f>
        <v/>
      </c>
      <c r="U665" s="78" t="str">
        <f>IF(Ansøgning!U647="","",Ansøgning!U647)</f>
        <v/>
      </c>
      <c r="V665" s="119" t="str">
        <f t="shared" si="70"/>
        <v/>
      </c>
      <c r="W665" s="120" t="str">
        <f t="shared" si="71"/>
        <v/>
      </c>
      <c r="X665" s="42" t="str">
        <f t="shared" si="72"/>
        <v/>
      </c>
    </row>
    <row r="666" spans="1:24" x14ac:dyDescent="0.25">
      <c r="A666" s="13" t="str">
        <f t="shared" si="73"/>
        <v/>
      </c>
      <c r="B666" s="75" t="str">
        <f>IF(Ansøgning!B648="","",Ansøgning!B648)</f>
        <v/>
      </c>
      <c r="C666" s="75" t="str">
        <f>IF(Ansøgning!C648="","",Ansøgning!C648)</f>
        <v/>
      </c>
      <c r="D666" s="75" t="str">
        <f>IF(Ansøgning!D648="","",Ansøgning!D648)</f>
        <v/>
      </c>
      <c r="E666" s="76" t="str">
        <f>IF(Ansøgning!E648="","",Ansøgning!E648)</f>
        <v/>
      </c>
      <c r="F666" s="76" t="str">
        <f>IF(Ansøgning!F648="","",Ansøgning!F648)</f>
        <v/>
      </c>
      <c r="G666" s="33" t="str">
        <f>IF(OR(E666="",F666=""),"",NETWORKDAYS(E666,F666,Lister!$D$7:$D$13))</f>
        <v/>
      </c>
      <c r="H666" s="76" t="str">
        <f>IF(Ansøgning!H648="","",Ansøgning!H648)</f>
        <v/>
      </c>
      <c r="I666" s="32" t="str">
        <f t="shared" si="67"/>
        <v/>
      </c>
      <c r="J666" s="77" t="str">
        <f>IF(Ansøgning!J648="","",Ansøgning!J648)</f>
        <v/>
      </c>
      <c r="K666" s="77" t="str">
        <f>IF(Ansøgning!K648="","",Ansøgning!K648)</f>
        <v/>
      </c>
      <c r="L666" s="46" t="str">
        <f t="shared" si="68"/>
        <v/>
      </c>
      <c r="M666" s="78" t="str">
        <f>IF(Ansøgning!M648="","",Ansøgning!M648)</f>
        <v/>
      </c>
      <c r="N666" s="31" t="str">
        <f t="shared" si="69"/>
        <v/>
      </c>
      <c r="O666" s="78" t="str">
        <f>IF(Ansøgning!O648="","",Ansøgning!O648)</f>
        <v/>
      </c>
      <c r="P666" s="78" t="str">
        <f>IF(Ansøgning!P648="","",Ansøgning!P648)</f>
        <v/>
      </c>
      <c r="Q666" s="78" t="str">
        <f>IF(Ansøgning!Q648="","",Ansøgning!Q648)</f>
        <v/>
      </c>
      <c r="R666" s="78" t="str">
        <f>IF(Ansøgning!R648="","",Ansøgning!R648)</f>
        <v/>
      </c>
      <c r="S666" s="46" t="str">
        <f>IFERROR(MAX(IF(OR(O666="",P666=""),"",IF(AND(AND(MONTH(E666)&gt;=7,MONTH(E666)&lt;8),AND(MONTH(F666)&gt;=7,MONTH(F666)&lt;8)),(NETWORKDAYS(E666,F666,Lister!$D$7:$D$13)-O666)*N666/NETWORKDAYS(Lister!$D$19,Lister!$E$19,Lister!$D$7:$D$13),IF(AND(AND(MONTH(E666)&gt;=7,MONTH(E666)&lt;8),MONTH(F666)&gt;7),(NETWORKDAYS(E666,Lister!$E$19,Lister!$D$7:$D$13)-O666)*N666/NETWORKDAYS(Lister!$D$19,Lister!$E$19,Lister!$D$7:$D$13),IF(MONTH(E666)&gt;7,0)))),0),"")</f>
        <v/>
      </c>
      <c r="T666" s="46" t="str">
        <f>IFERROR(MAX(IF(OR(O666="",P666=""),"",IF(AND(AND(MONTH(E666)&gt;=8,MONTH(E666)&lt;9),AND(MONTH(F666)&gt;=8,MONTH(F666)&lt;9)),(NETWORKDAYS(E666,F666,Lister!$D$7:$D$13)-P666)*N666/NETWORKDAYS(Lister!$D$20,Lister!$E$20,Lister!$D$7:$D$13),IF(AND(MONTH(E666)=7,MONTH(F666)=8),(NETWORKDAYS(Lister!$D$20,F666,Lister!$D$7:$D$13)-P666)*N666/NETWORKDAYS(Lister!$D$20,Lister!$E$20,Lister!$D$7:$D$13),IF(AND(MONTH(E666)=7,MONTH(F666)=7),0)))),0),"")</f>
        <v/>
      </c>
      <c r="U666" s="78" t="str">
        <f>IF(Ansøgning!U648="","",Ansøgning!U648)</f>
        <v/>
      </c>
      <c r="V666" s="119" t="str">
        <f t="shared" si="70"/>
        <v/>
      </c>
      <c r="W666" s="120" t="str">
        <f t="shared" si="71"/>
        <v/>
      </c>
      <c r="X666" s="42" t="str">
        <f t="shared" si="72"/>
        <v/>
      </c>
    </row>
    <row r="667" spans="1:24" x14ac:dyDescent="0.25">
      <c r="A667" s="13" t="str">
        <f t="shared" si="73"/>
        <v/>
      </c>
      <c r="B667" s="75" t="str">
        <f>IF(Ansøgning!B649="","",Ansøgning!B649)</f>
        <v/>
      </c>
      <c r="C667" s="75" t="str">
        <f>IF(Ansøgning!C649="","",Ansøgning!C649)</f>
        <v/>
      </c>
      <c r="D667" s="75" t="str">
        <f>IF(Ansøgning!D649="","",Ansøgning!D649)</f>
        <v/>
      </c>
      <c r="E667" s="76" t="str">
        <f>IF(Ansøgning!E649="","",Ansøgning!E649)</f>
        <v/>
      </c>
      <c r="F667" s="76" t="str">
        <f>IF(Ansøgning!F649="","",Ansøgning!F649)</f>
        <v/>
      </c>
      <c r="G667" s="33" t="str">
        <f>IF(OR(E667="",F667=""),"",NETWORKDAYS(E667,F667,Lister!$D$7:$D$13))</f>
        <v/>
      </c>
      <c r="H667" s="76" t="str">
        <f>IF(Ansøgning!H649="","",Ansøgning!H649)</f>
        <v/>
      </c>
      <c r="I667" s="32" t="str">
        <f t="shared" si="67"/>
        <v/>
      </c>
      <c r="J667" s="77" t="str">
        <f>IF(Ansøgning!J649="","",Ansøgning!J649)</f>
        <v/>
      </c>
      <c r="K667" s="77" t="str">
        <f>IF(Ansøgning!K649="","",Ansøgning!K649)</f>
        <v/>
      </c>
      <c r="L667" s="46" t="str">
        <f t="shared" si="68"/>
        <v/>
      </c>
      <c r="M667" s="78" t="str">
        <f>IF(Ansøgning!M649="","",Ansøgning!M649)</f>
        <v/>
      </c>
      <c r="N667" s="31" t="str">
        <f t="shared" si="69"/>
        <v/>
      </c>
      <c r="O667" s="78" t="str">
        <f>IF(Ansøgning!O649="","",Ansøgning!O649)</f>
        <v/>
      </c>
      <c r="P667" s="78" t="str">
        <f>IF(Ansøgning!P649="","",Ansøgning!P649)</f>
        <v/>
      </c>
      <c r="Q667" s="78" t="str">
        <f>IF(Ansøgning!Q649="","",Ansøgning!Q649)</f>
        <v/>
      </c>
      <c r="R667" s="78" t="str">
        <f>IF(Ansøgning!R649="","",Ansøgning!R649)</f>
        <v/>
      </c>
      <c r="S667" s="46" t="str">
        <f>IFERROR(MAX(IF(OR(O667="",P667=""),"",IF(AND(AND(MONTH(E667)&gt;=7,MONTH(E667)&lt;8),AND(MONTH(F667)&gt;=7,MONTH(F667)&lt;8)),(NETWORKDAYS(E667,F667,Lister!$D$7:$D$13)-O667)*N667/NETWORKDAYS(Lister!$D$19,Lister!$E$19,Lister!$D$7:$D$13),IF(AND(AND(MONTH(E667)&gt;=7,MONTH(E667)&lt;8),MONTH(F667)&gt;7),(NETWORKDAYS(E667,Lister!$E$19,Lister!$D$7:$D$13)-O667)*N667/NETWORKDAYS(Lister!$D$19,Lister!$E$19,Lister!$D$7:$D$13),IF(MONTH(E667)&gt;7,0)))),0),"")</f>
        <v/>
      </c>
      <c r="T667" s="46" t="str">
        <f>IFERROR(MAX(IF(OR(O667="",P667=""),"",IF(AND(AND(MONTH(E667)&gt;=8,MONTH(E667)&lt;9),AND(MONTH(F667)&gt;=8,MONTH(F667)&lt;9)),(NETWORKDAYS(E667,F667,Lister!$D$7:$D$13)-P667)*N667/NETWORKDAYS(Lister!$D$20,Lister!$E$20,Lister!$D$7:$D$13),IF(AND(MONTH(E667)=7,MONTH(F667)=8),(NETWORKDAYS(Lister!$D$20,F667,Lister!$D$7:$D$13)-P667)*N667/NETWORKDAYS(Lister!$D$20,Lister!$E$20,Lister!$D$7:$D$13),IF(AND(MONTH(E667)=7,MONTH(F667)=7),0)))),0),"")</f>
        <v/>
      </c>
      <c r="U667" s="78" t="str">
        <f>IF(Ansøgning!U649="","",Ansøgning!U649)</f>
        <v/>
      </c>
      <c r="V667" s="119" t="str">
        <f t="shared" si="70"/>
        <v/>
      </c>
      <c r="W667" s="120" t="str">
        <f t="shared" si="71"/>
        <v/>
      </c>
      <c r="X667" s="42" t="str">
        <f t="shared" si="72"/>
        <v/>
      </c>
    </row>
    <row r="668" spans="1:24" x14ac:dyDescent="0.25">
      <c r="A668" s="13" t="str">
        <f t="shared" si="73"/>
        <v/>
      </c>
      <c r="B668" s="75" t="str">
        <f>IF(Ansøgning!B650="","",Ansøgning!B650)</f>
        <v/>
      </c>
      <c r="C668" s="75" t="str">
        <f>IF(Ansøgning!C650="","",Ansøgning!C650)</f>
        <v/>
      </c>
      <c r="D668" s="75" t="str">
        <f>IF(Ansøgning!D650="","",Ansøgning!D650)</f>
        <v/>
      </c>
      <c r="E668" s="76" t="str">
        <f>IF(Ansøgning!E650="","",Ansøgning!E650)</f>
        <v/>
      </c>
      <c r="F668" s="76" t="str">
        <f>IF(Ansøgning!F650="","",Ansøgning!F650)</f>
        <v/>
      </c>
      <c r="G668" s="33" t="str">
        <f>IF(OR(E668="",F668=""),"",NETWORKDAYS(E668,F668,Lister!$D$7:$D$13))</f>
        <v/>
      </c>
      <c r="H668" s="76" t="str">
        <f>IF(Ansøgning!H650="","",Ansøgning!H650)</f>
        <v/>
      </c>
      <c r="I668" s="32" t="str">
        <f t="shared" si="67"/>
        <v/>
      </c>
      <c r="J668" s="77" t="str">
        <f>IF(Ansøgning!J650="","",Ansøgning!J650)</f>
        <v/>
      </c>
      <c r="K668" s="77" t="str">
        <f>IF(Ansøgning!K650="","",Ansøgning!K650)</f>
        <v/>
      </c>
      <c r="L668" s="46" t="str">
        <f t="shared" si="68"/>
        <v/>
      </c>
      <c r="M668" s="78" t="str">
        <f>IF(Ansøgning!M650="","",Ansøgning!M650)</f>
        <v/>
      </c>
      <c r="N668" s="31" t="str">
        <f t="shared" si="69"/>
        <v/>
      </c>
      <c r="O668" s="78" t="str">
        <f>IF(Ansøgning!O650="","",Ansøgning!O650)</f>
        <v/>
      </c>
      <c r="P668" s="78" t="str">
        <f>IF(Ansøgning!P650="","",Ansøgning!P650)</f>
        <v/>
      </c>
      <c r="Q668" s="78" t="str">
        <f>IF(Ansøgning!Q650="","",Ansøgning!Q650)</f>
        <v/>
      </c>
      <c r="R668" s="78" t="str">
        <f>IF(Ansøgning!R650="","",Ansøgning!R650)</f>
        <v/>
      </c>
      <c r="S668" s="46" t="str">
        <f>IFERROR(MAX(IF(OR(O668="",P668=""),"",IF(AND(AND(MONTH(E668)&gt;=7,MONTH(E668)&lt;8),AND(MONTH(F668)&gt;=7,MONTH(F668)&lt;8)),(NETWORKDAYS(E668,F668,Lister!$D$7:$D$13)-O668)*N668/NETWORKDAYS(Lister!$D$19,Lister!$E$19,Lister!$D$7:$D$13),IF(AND(AND(MONTH(E668)&gt;=7,MONTH(E668)&lt;8),MONTH(F668)&gt;7),(NETWORKDAYS(E668,Lister!$E$19,Lister!$D$7:$D$13)-O668)*N668/NETWORKDAYS(Lister!$D$19,Lister!$E$19,Lister!$D$7:$D$13),IF(MONTH(E668)&gt;7,0)))),0),"")</f>
        <v/>
      </c>
      <c r="T668" s="46" t="str">
        <f>IFERROR(MAX(IF(OR(O668="",P668=""),"",IF(AND(AND(MONTH(E668)&gt;=8,MONTH(E668)&lt;9),AND(MONTH(F668)&gt;=8,MONTH(F668)&lt;9)),(NETWORKDAYS(E668,F668,Lister!$D$7:$D$13)-P668)*N668/NETWORKDAYS(Lister!$D$20,Lister!$E$20,Lister!$D$7:$D$13),IF(AND(MONTH(E668)=7,MONTH(F668)=8),(NETWORKDAYS(Lister!$D$20,F668,Lister!$D$7:$D$13)-P668)*N668/NETWORKDAYS(Lister!$D$20,Lister!$E$20,Lister!$D$7:$D$13),IF(AND(MONTH(E668)=7,MONTH(F668)=7),0)))),0),"")</f>
        <v/>
      </c>
      <c r="U668" s="78" t="str">
        <f>IF(Ansøgning!U650="","",Ansøgning!U650)</f>
        <v/>
      </c>
      <c r="V668" s="119" t="str">
        <f t="shared" si="70"/>
        <v/>
      </c>
      <c r="W668" s="120" t="str">
        <f t="shared" si="71"/>
        <v/>
      </c>
      <c r="X668" s="42" t="str">
        <f t="shared" si="72"/>
        <v/>
      </c>
    </row>
    <row r="669" spans="1:24" x14ac:dyDescent="0.25">
      <c r="A669" s="13" t="str">
        <f t="shared" si="73"/>
        <v/>
      </c>
      <c r="B669" s="75" t="str">
        <f>IF(Ansøgning!B651="","",Ansøgning!B651)</f>
        <v/>
      </c>
      <c r="C669" s="75" t="str">
        <f>IF(Ansøgning!C651="","",Ansøgning!C651)</f>
        <v/>
      </c>
      <c r="D669" s="75" t="str">
        <f>IF(Ansøgning!D651="","",Ansøgning!D651)</f>
        <v/>
      </c>
      <c r="E669" s="76" t="str">
        <f>IF(Ansøgning!E651="","",Ansøgning!E651)</f>
        <v/>
      </c>
      <c r="F669" s="76" t="str">
        <f>IF(Ansøgning!F651="","",Ansøgning!F651)</f>
        <v/>
      </c>
      <c r="G669" s="33" t="str">
        <f>IF(OR(E669="",F669=""),"",NETWORKDAYS(E669,F669,Lister!$D$7:$D$13))</f>
        <v/>
      </c>
      <c r="H669" s="76" t="str">
        <f>IF(Ansøgning!H651="","",Ansøgning!H651)</f>
        <v/>
      </c>
      <c r="I669" s="32" t="str">
        <f t="shared" si="67"/>
        <v/>
      </c>
      <c r="J669" s="77" t="str">
        <f>IF(Ansøgning!J651="","",Ansøgning!J651)</f>
        <v/>
      </c>
      <c r="K669" s="77" t="str">
        <f>IF(Ansøgning!K651="","",Ansøgning!K651)</f>
        <v/>
      </c>
      <c r="L669" s="46" t="str">
        <f t="shared" si="68"/>
        <v/>
      </c>
      <c r="M669" s="78" t="str">
        <f>IF(Ansøgning!M651="","",Ansøgning!M651)</f>
        <v/>
      </c>
      <c r="N669" s="31" t="str">
        <f t="shared" si="69"/>
        <v/>
      </c>
      <c r="O669" s="78" t="str">
        <f>IF(Ansøgning!O651="","",Ansøgning!O651)</f>
        <v/>
      </c>
      <c r="P669" s="78" t="str">
        <f>IF(Ansøgning!P651="","",Ansøgning!P651)</f>
        <v/>
      </c>
      <c r="Q669" s="78" t="str">
        <f>IF(Ansøgning!Q651="","",Ansøgning!Q651)</f>
        <v/>
      </c>
      <c r="R669" s="78" t="str">
        <f>IF(Ansøgning!R651="","",Ansøgning!R651)</f>
        <v/>
      </c>
      <c r="S669" s="46" t="str">
        <f>IFERROR(MAX(IF(OR(O669="",P669=""),"",IF(AND(AND(MONTH(E669)&gt;=7,MONTH(E669)&lt;8),AND(MONTH(F669)&gt;=7,MONTH(F669)&lt;8)),(NETWORKDAYS(E669,F669,Lister!$D$7:$D$13)-O669)*N669/NETWORKDAYS(Lister!$D$19,Lister!$E$19,Lister!$D$7:$D$13),IF(AND(AND(MONTH(E669)&gt;=7,MONTH(E669)&lt;8),MONTH(F669)&gt;7),(NETWORKDAYS(E669,Lister!$E$19,Lister!$D$7:$D$13)-O669)*N669/NETWORKDAYS(Lister!$D$19,Lister!$E$19,Lister!$D$7:$D$13),IF(MONTH(E669)&gt;7,0)))),0),"")</f>
        <v/>
      </c>
      <c r="T669" s="46" t="str">
        <f>IFERROR(MAX(IF(OR(O669="",P669=""),"",IF(AND(AND(MONTH(E669)&gt;=8,MONTH(E669)&lt;9),AND(MONTH(F669)&gt;=8,MONTH(F669)&lt;9)),(NETWORKDAYS(E669,F669,Lister!$D$7:$D$13)-P669)*N669/NETWORKDAYS(Lister!$D$20,Lister!$E$20,Lister!$D$7:$D$13),IF(AND(MONTH(E669)=7,MONTH(F669)=8),(NETWORKDAYS(Lister!$D$20,F669,Lister!$D$7:$D$13)-P669)*N669/NETWORKDAYS(Lister!$D$20,Lister!$E$20,Lister!$D$7:$D$13),IF(AND(MONTH(E669)=7,MONTH(F669)=7),0)))),0),"")</f>
        <v/>
      </c>
      <c r="U669" s="78" t="str">
        <f>IF(Ansøgning!U651="","",Ansøgning!U651)</f>
        <v/>
      </c>
      <c r="V669" s="119" t="str">
        <f t="shared" si="70"/>
        <v/>
      </c>
      <c r="W669" s="120" t="str">
        <f t="shared" si="71"/>
        <v/>
      </c>
      <c r="X669" s="42" t="str">
        <f t="shared" si="72"/>
        <v/>
      </c>
    </row>
    <row r="670" spans="1:24" x14ac:dyDescent="0.25">
      <c r="A670" s="13" t="str">
        <f t="shared" si="73"/>
        <v/>
      </c>
      <c r="B670" s="75" t="str">
        <f>IF(Ansøgning!B652="","",Ansøgning!B652)</f>
        <v/>
      </c>
      <c r="C670" s="75" t="str">
        <f>IF(Ansøgning!C652="","",Ansøgning!C652)</f>
        <v/>
      </c>
      <c r="D670" s="75" t="str">
        <f>IF(Ansøgning!D652="","",Ansøgning!D652)</f>
        <v/>
      </c>
      <c r="E670" s="76" t="str">
        <f>IF(Ansøgning!E652="","",Ansøgning!E652)</f>
        <v/>
      </c>
      <c r="F670" s="76" t="str">
        <f>IF(Ansøgning!F652="","",Ansøgning!F652)</f>
        <v/>
      </c>
      <c r="G670" s="33" t="str">
        <f>IF(OR(E670="",F670=""),"",NETWORKDAYS(E670,F670,Lister!$D$7:$D$13))</f>
        <v/>
      </c>
      <c r="H670" s="76" t="str">
        <f>IF(Ansøgning!H652="","",Ansøgning!H652)</f>
        <v/>
      </c>
      <c r="I670" s="32" t="str">
        <f t="shared" si="67"/>
        <v/>
      </c>
      <c r="J670" s="77" t="str">
        <f>IF(Ansøgning!J652="","",Ansøgning!J652)</f>
        <v/>
      </c>
      <c r="K670" s="77" t="str">
        <f>IF(Ansøgning!K652="","",Ansøgning!K652)</f>
        <v/>
      </c>
      <c r="L670" s="46" t="str">
        <f t="shared" si="68"/>
        <v/>
      </c>
      <c r="M670" s="78" t="str">
        <f>IF(Ansøgning!M652="","",Ansøgning!M652)</f>
        <v/>
      </c>
      <c r="N670" s="31" t="str">
        <f t="shared" si="69"/>
        <v/>
      </c>
      <c r="O670" s="78" t="str">
        <f>IF(Ansøgning!O652="","",Ansøgning!O652)</f>
        <v/>
      </c>
      <c r="P670" s="78" t="str">
        <f>IF(Ansøgning!P652="","",Ansøgning!P652)</f>
        <v/>
      </c>
      <c r="Q670" s="78" t="str">
        <f>IF(Ansøgning!Q652="","",Ansøgning!Q652)</f>
        <v/>
      </c>
      <c r="R670" s="78" t="str">
        <f>IF(Ansøgning!R652="","",Ansøgning!R652)</f>
        <v/>
      </c>
      <c r="S670" s="46" t="str">
        <f>IFERROR(MAX(IF(OR(O670="",P670=""),"",IF(AND(AND(MONTH(E670)&gt;=7,MONTH(E670)&lt;8),AND(MONTH(F670)&gt;=7,MONTH(F670)&lt;8)),(NETWORKDAYS(E670,F670,Lister!$D$7:$D$13)-O670)*N670/NETWORKDAYS(Lister!$D$19,Lister!$E$19,Lister!$D$7:$D$13),IF(AND(AND(MONTH(E670)&gt;=7,MONTH(E670)&lt;8),MONTH(F670)&gt;7),(NETWORKDAYS(E670,Lister!$E$19,Lister!$D$7:$D$13)-O670)*N670/NETWORKDAYS(Lister!$D$19,Lister!$E$19,Lister!$D$7:$D$13),IF(MONTH(E670)&gt;7,0)))),0),"")</f>
        <v/>
      </c>
      <c r="T670" s="46" t="str">
        <f>IFERROR(MAX(IF(OR(O670="",P670=""),"",IF(AND(AND(MONTH(E670)&gt;=8,MONTH(E670)&lt;9),AND(MONTH(F670)&gt;=8,MONTH(F670)&lt;9)),(NETWORKDAYS(E670,F670,Lister!$D$7:$D$13)-P670)*N670/NETWORKDAYS(Lister!$D$20,Lister!$E$20,Lister!$D$7:$D$13),IF(AND(MONTH(E670)=7,MONTH(F670)=8),(NETWORKDAYS(Lister!$D$20,F670,Lister!$D$7:$D$13)-P670)*N670/NETWORKDAYS(Lister!$D$20,Lister!$E$20,Lister!$D$7:$D$13),IF(AND(MONTH(E670)=7,MONTH(F670)=7),0)))),0),"")</f>
        <v/>
      </c>
      <c r="U670" s="78" t="str">
        <f>IF(Ansøgning!U652="","",Ansøgning!U652)</f>
        <v/>
      </c>
      <c r="V670" s="119" t="str">
        <f t="shared" si="70"/>
        <v/>
      </c>
      <c r="W670" s="120" t="str">
        <f t="shared" si="71"/>
        <v/>
      </c>
      <c r="X670" s="42" t="str">
        <f t="shared" si="72"/>
        <v/>
      </c>
    </row>
    <row r="671" spans="1:24" x14ac:dyDescent="0.25">
      <c r="A671" s="13" t="str">
        <f t="shared" si="73"/>
        <v/>
      </c>
      <c r="B671" s="75" t="str">
        <f>IF(Ansøgning!B653="","",Ansøgning!B653)</f>
        <v/>
      </c>
      <c r="C671" s="75" t="str">
        <f>IF(Ansøgning!C653="","",Ansøgning!C653)</f>
        <v/>
      </c>
      <c r="D671" s="75" t="str">
        <f>IF(Ansøgning!D653="","",Ansøgning!D653)</f>
        <v/>
      </c>
      <c r="E671" s="76" t="str">
        <f>IF(Ansøgning!E653="","",Ansøgning!E653)</f>
        <v/>
      </c>
      <c r="F671" s="76" t="str">
        <f>IF(Ansøgning!F653="","",Ansøgning!F653)</f>
        <v/>
      </c>
      <c r="G671" s="33" t="str">
        <f>IF(OR(E671="",F671=""),"",NETWORKDAYS(E671,F671,Lister!$D$7:$D$13))</f>
        <v/>
      </c>
      <c r="H671" s="76" t="str">
        <f>IF(Ansøgning!H653="","",Ansøgning!H653)</f>
        <v/>
      </c>
      <c r="I671" s="32" t="str">
        <f t="shared" si="67"/>
        <v/>
      </c>
      <c r="J671" s="77" t="str">
        <f>IF(Ansøgning!J653="","",Ansøgning!J653)</f>
        <v/>
      </c>
      <c r="K671" s="77" t="str">
        <f>IF(Ansøgning!K653="","",Ansøgning!K653)</f>
        <v/>
      </c>
      <c r="L671" s="46" t="str">
        <f t="shared" si="68"/>
        <v/>
      </c>
      <c r="M671" s="78" t="str">
        <f>IF(Ansøgning!M653="","",Ansøgning!M653)</f>
        <v/>
      </c>
      <c r="N671" s="31" t="str">
        <f t="shared" si="69"/>
        <v/>
      </c>
      <c r="O671" s="78" t="str">
        <f>IF(Ansøgning!O653="","",Ansøgning!O653)</f>
        <v/>
      </c>
      <c r="P671" s="78" t="str">
        <f>IF(Ansøgning!P653="","",Ansøgning!P653)</f>
        <v/>
      </c>
      <c r="Q671" s="78" t="str">
        <f>IF(Ansøgning!Q653="","",Ansøgning!Q653)</f>
        <v/>
      </c>
      <c r="R671" s="78" t="str">
        <f>IF(Ansøgning!R653="","",Ansøgning!R653)</f>
        <v/>
      </c>
      <c r="S671" s="46" t="str">
        <f>IFERROR(MAX(IF(OR(O671="",P671=""),"",IF(AND(AND(MONTH(E671)&gt;=7,MONTH(E671)&lt;8),AND(MONTH(F671)&gt;=7,MONTH(F671)&lt;8)),(NETWORKDAYS(E671,F671,Lister!$D$7:$D$13)-O671)*N671/NETWORKDAYS(Lister!$D$19,Lister!$E$19,Lister!$D$7:$D$13),IF(AND(AND(MONTH(E671)&gt;=7,MONTH(E671)&lt;8),MONTH(F671)&gt;7),(NETWORKDAYS(E671,Lister!$E$19,Lister!$D$7:$D$13)-O671)*N671/NETWORKDAYS(Lister!$D$19,Lister!$E$19,Lister!$D$7:$D$13),IF(MONTH(E671)&gt;7,0)))),0),"")</f>
        <v/>
      </c>
      <c r="T671" s="46" t="str">
        <f>IFERROR(MAX(IF(OR(O671="",P671=""),"",IF(AND(AND(MONTH(E671)&gt;=8,MONTH(E671)&lt;9),AND(MONTH(F671)&gt;=8,MONTH(F671)&lt;9)),(NETWORKDAYS(E671,F671,Lister!$D$7:$D$13)-P671)*N671/NETWORKDAYS(Lister!$D$20,Lister!$E$20,Lister!$D$7:$D$13),IF(AND(MONTH(E671)=7,MONTH(F671)=8),(NETWORKDAYS(Lister!$D$20,F671,Lister!$D$7:$D$13)-P671)*N671/NETWORKDAYS(Lister!$D$20,Lister!$E$20,Lister!$D$7:$D$13),IF(AND(MONTH(E671)=7,MONTH(F671)=7),0)))),0),"")</f>
        <v/>
      </c>
      <c r="U671" s="78" t="str">
        <f>IF(Ansøgning!U653="","",Ansøgning!U653)</f>
        <v/>
      </c>
      <c r="V671" s="119" t="str">
        <f t="shared" si="70"/>
        <v/>
      </c>
      <c r="W671" s="120" t="str">
        <f t="shared" si="71"/>
        <v/>
      </c>
      <c r="X671" s="42" t="str">
        <f t="shared" si="72"/>
        <v/>
      </c>
    </row>
    <row r="672" spans="1:24" x14ac:dyDescent="0.25">
      <c r="A672" s="13" t="str">
        <f t="shared" si="73"/>
        <v/>
      </c>
      <c r="B672" s="75" t="str">
        <f>IF(Ansøgning!B654="","",Ansøgning!B654)</f>
        <v/>
      </c>
      <c r="C672" s="75" t="str">
        <f>IF(Ansøgning!C654="","",Ansøgning!C654)</f>
        <v/>
      </c>
      <c r="D672" s="75" t="str">
        <f>IF(Ansøgning!D654="","",Ansøgning!D654)</f>
        <v/>
      </c>
      <c r="E672" s="76" t="str">
        <f>IF(Ansøgning!E654="","",Ansøgning!E654)</f>
        <v/>
      </c>
      <c r="F672" s="76" t="str">
        <f>IF(Ansøgning!F654="","",Ansøgning!F654)</f>
        <v/>
      </c>
      <c r="G672" s="33" t="str">
        <f>IF(OR(E672="",F672=""),"",NETWORKDAYS(E672,F672,Lister!$D$7:$D$13))</f>
        <v/>
      </c>
      <c r="H672" s="76" t="str">
        <f>IF(Ansøgning!H654="","",Ansøgning!H654)</f>
        <v/>
      </c>
      <c r="I672" s="32" t="str">
        <f t="shared" si="67"/>
        <v/>
      </c>
      <c r="J672" s="77" t="str">
        <f>IF(Ansøgning!J654="","",Ansøgning!J654)</f>
        <v/>
      </c>
      <c r="K672" s="77" t="str">
        <f>IF(Ansøgning!K654="","",Ansøgning!K654)</f>
        <v/>
      </c>
      <c r="L672" s="46" t="str">
        <f t="shared" si="68"/>
        <v/>
      </c>
      <c r="M672" s="78" t="str">
        <f>IF(Ansøgning!M654="","",Ansøgning!M654)</f>
        <v/>
      </c>
      <c r="N672" s="31" t="str">
        <f t="shared" si="69"/>
        <v/>
      </c>
      <c r="O672" s="78" t="str">
        <f>IF(Ansøgning!O654="","",Ansøgning!O654)</f>
        <v/>
      </c>
      <c r="P672" s="78" t="str">
        <f>IF(Ansøgning!P654="","",Ansøgning!P654)</f>
        <v/>
      </c>
      <c r="Q672" s="78" t="str">
        <f>IF(Ansøgning!Q654="","",Ansøgning!Q654)</f>
        <v/>
      </c>
      <c r="R672" s="78" t="str">
        <f>IF(Ansøgning!R654="","",Ansøgning!R654)</f>
        <v/>
      </c>
      <c r="S672" s="46" t="str">
        <f>IFERROR(MAX(IF(OR(O672="",P672=""),"",IF(AND(AND(MONTH(E672)&gt;=7,MONTH(E672)&lt;8),AND(MONTH(F672)&gt;=7,MONTH(F672)&lt;8)),(NETWORKDAYS(E672,F672,Lister!$D$7:$D$13)-O672)*N672/NETWORKDAYS(Lister!$D$19,Lister!$E$19,Lister!$D$7:$D$13),IF(AND(AND(MONTH(E672)&gt;=7,MONTH(E672)&lt;8),MONTH(F672)&gt;7),(NETWORKDAYS(E672,Lister!$E$19,Lister!$D$7:$D$13)-O672)*N672/NETWORKDAYS(Lister!$D$19,Lister!$E$19,Lister!$D$7:$D$13),IF(MONTH(E672)&gt;7,0)))),0),"")</f>
        <v/>
      </c>
      <c r="T672" s="46" t="str">
        <f>IFERROR(MAX(IF(OR(O672="",P672=""),"",IF(AND(AND(MONTH(E672)&gt;=8,MONTH(E672)&lt;9),AND(MONTH(F672)&gt;=8,MONTH(F672)&lt;9)),(NETWORKDAYS(E672,F672,Lister!$D$7:$D$13)-P672)*N672/NETWORKDAYS(Lister!$D$20,Lister!$E$20,Lister!$D$7:$D$13),IF(AND(MONTH(E672)=7,MONTH(F672)=8),(NETWORKDAYS(Lister!$D$20,F672,Lister!$D$7:$D$13)-P672)*N672/NETWORKDAYS(Lister!$D$20,Lister!$E$20,Lister!$D$7:$D$13),IF(AND(MONTH(E672)=7,MONTH(F672)=7),0)))),0),"")</f>
        <v/>
      </c>
      <c r="U672" s="78" t="str">
        <f>IF(Ansøgning!U654="","",Ansøgning!U654)</f>
        <v/>
      </c>
      <c r="V672" s="119" t="str">
        <f t="shared" si="70"/>
        <v/>
      </c>
      <c r="W672" s="120" t="str">
        <f t="shared" si="71"/>
        <v/>
      </c>
      <c r="X672" s="42" t="str">
        <f t="shared" si="72"/>
        <v/>
      </c>
    </row>
    <row r="673" spans="1:24" x14ac:dyDescent="0.25">
      <c r="A673" s="13" t="str">
        <f t="shared" si="73"/>
        <v/>
      </c>
      <c r="B673" s="75" t="str">
        <f>IF(Ansøgning!B655="","",Ansøgning!B655)</f>
        <v/>
      </c>
      <c r="C673" s="75" t="str">
        <f>IF(Ansøgning!C655="","",Ansøgning!C655)</f>
        <v/>
      </c>
      <c r="D673" s="75" t="str">
        <f>IF(Ansøgning!D655="","",Ansøgning!D655)</f>
        <v/>
      </c>
      <c r="E673" s="76" t="str">
        <f>IF(Ansøgning!E655="","",Ansøgning!E655)</f>
        <v/>
      </c>
      <c r="F673" s="76" t="str">
        <f>IF(Ansøgning!F655="","",Ansøgning!F655)</f>
        <v/>
      </c>
      <c r="G673" s="33" t="str">
        <f>IF(OR(E673="",F673=""),"",NETWORKDAYS(E673,F673,Lister!$D$7:$D$13))</f>
        <v/>
      </c>
      <c r="H673" s="76" t="str">
        <f>IF(Ansøgning!H655="","",Ansøgning!H655)</f>
        <v/>
      </c>
      <c r="I673" s="32" t="str">
        <f t="shared" si="67"/>
        <v/>
      </c>
      <c r="J673" s="77" t="str">
        <f>IF(Ansøgning!J655="","",Ansøgning!J655)</f>
        <v/>
      </c>
      <c r="K673" s="77" t="str">
        <f>IF(Ansøgning!K655="","",Ansøgning!K655)</f>
        <v/>
      </c>
      <c r="L673" s="46" t="str">
        <f t="shared" si="68"/>
        <v/>
      </c>
      <c r="M673" s="78" t="str">
        <f>IF(Ansøgning!M655="","",Ansøgning!M655)</f>
        <v/>
      </c>
      <c r="N673" s="31" t="str">
        <f t="shared" si="69"/>
        <v/>
      </c>
      <c r="O673" s="78" t="str">
        <f>IF(Ansøgning!O655="","",Ansøgning!O655)</f>
        <v/>
      </c>
      <c r="P673" s="78" t="str">
        <f>IF(Ansøgning!P655="","",Ansøgning!P655)</f>
        <v/>
      </c>
      <c r="Q673" s="78" t="str">
        <f>IF(Ansøgning!Q655="","",Ansøgning!Q655)</f>
        <v/>
      </c>
      <c r="R673" s="78" t="str">
        <f>IF(Ansøgning!R655="","",Ansøgning!R655)</f>
        <v/>
      </c>
      <c r="S673" s="46" t="str">
        <f>IFERROR(MAX(IF(OR(O673="",P673=""),"",IF(AND(AND(MONTH(E673)&gt;=7,MONTH(E673)&lt;8),AND(MONTH(F673)&gt;=7,MONTH(F673)&lt;8)),(NETWORKDAYS(E673,F673,Lister!$D$7:$D$13)-O673)*N673/NETWORKDAYS(Lister!$D$19,Lister!$E$19,Lister!$D$7:$D$13),IF(AND(AND(MONTH(E673)&gt;=7,MONTH(E673)&lt;8),MONTH(F673)&gt;7),(NETWORKDAYS(E673,Lister!$E$19,Lister!$D$7:$D$13)-O673)*N673/NETWORKDAYS(Lister!$D$19,Lister!$E$19,Lister!$D$7:$D$13),IF(MONTH(E673)&gt;7,0)))),0),"")</f>
        <v/>
      </c>
      <c r="T673" s="46" t="str">
        <f>IFERROR(MAX(IF(OR(O673="",P673=""),"",IF(AND(AND(MONTH(E673)&gt;=8,MONTH(E673)&lt;9),AND(MONTH(F673)&gt;=8,MONTH(F673)&lt;9)),(NETWORKDAYS(E673,F673,Lister!$D$7:$D$13)-P673)*N673/NETWORKDAYS(Lister!$D$20,Lister!$E$20,Lister!$D$7:$D$13),IF(AND(MONTH(E673)=7,MONTH(F673)=8),(NETWORKDAYS(Lister!$D$20,F673,Lister!$D$7:$D$13)-P673)*N673/NETWORKDAYS(Lister!$D$20,Lister!$E$20,Lister!$D$7:$D$13),IF(AND(MONTH(E673)=7,MONTH(F673)=7),0)))),0),"")</f>
        <v/>
      </c>
      <c r="U673" s="78" t="str">
        <f>IF(Ansøgning!U655="","",Ansøgning!U655)</f>
        <v/>
      </c>
      <c r="V673" s="119" t="str">
        <f t="shared" si="70"/>
        <v/>
      </c>
      <c r="W673" s="120" t="str">
        <f t="shared" si="71"/>
        <v/>
      </c>
      <c r="X673" s="42" t="str">
        <f t="shared" si="72"/>
        <v/>
      </c>
    </row>
    <row r="674" spans="1:24" x14ac:dyDescent="0.25">
      <c r="A674" s="13" t="str">
        <f t="shared" si="73"/>
        <v/>
      </c>
      <c r="B674" s="75" t="str">
        <f>IF(Ansøgning!B656="","",Ansøgning!B656)</f>
        <v/>
      </c>
      <c r="C674" s="75" t="str">
        <f>IF(Ansøgning!C656="","",Ansøgning!C656)</f>
        <v/>
      </c>
      <c r="D674" s="75" t="str">
        <f>IF(Ansøgning!D656="","",Ansøgning!D656)</f>
        <v/>
      </c>
      <c r="E674" s="76" t="str">
        <f>IF(Ansøgning!E656="","",Ansøgning!E656)</f>
        <v/>
      </c>
      <c r="F674" s="76" t="str">
        <f>IF(Ansøgning!F656="","",Ansøgning!F656)</f>
        <v/>
      </c>
      <c r="G674" s="33" t="str">
        <f>IF(OR(E674="",F674=""),"",NETWORKDAYS(E674,F674,Lister!$D$7:$D$13))</f>
        <v/>
      </c>
      <c r="H674" s="76" t="str">
        <f>IF(Ansøgning!H656="","",Ansøgning!H656)</f>
        <v/>
      </c>
      <c r="I674" s="32" t="str">
        <f t="shared" si="67"/>
        <v/>
      </c>
      <c r="J674" s="77" t="str">
        <f>IF(Ansøgning!J656="","",Ansøgning!J656)</f>
        <v/>
      </c>
      <c r="K674" s="77" t="str">
        <f>IF(Ansøgning!K656="","",Ansøgning!K656)</f>
        <v/>
      </c>
      <c r="L674" s="46" t="str">
        <f t="shared" si="68"/>
        <v/>
      </c>
      <c r="M674" s="78" t="str">
        <f>IF(Ansøgning!M656="","",Ansøgning!M656)</f>
        <v/>
      </c>
      <c r="N674" s="31" t="str">
        <f t="shared" si="69"/>
        <v/>
      </c>
      <c r="O674" s="78" t="str">
        <f>IF(Ansøgning!O656="","",Ansøgning!O656)</f>
        <v/>
      </c>
      <c r="P674" s="78" t="str">
        <f>IF(Ansøgning!P656="","",Ansøgning!P656)</f>
        <v/>
      </c>
      <c r="Q674" s="78" t="str">
        <f>IF(Ansøgning!Q656="","",Ansøgning!Q656)</f>
        <v/>
      </c>
      <c r="R674" s="78" t="str">
        <f>IF(Ansøgning!R656="","",Ansøgning!R656)</f>
        <v/>
      </c>
      <c r="S674" s="46" t="str">
        <f>IFERROR(MAX(IF(OR(O674="",P674=""),"",IF(AND(AND(MONTH(E674)&gt;=7,MONTH(E674)&lt;8),AND(MONTH(F674)&gt;=7,MONTH(F674)&lt;8)),(NETWORKDAYS(E674,F674,Lister!$D$7:$D$13)-O674)*N674/NETWORKDAYS(Lister!$D$19,Lister!$E$19,Lister!$D$7:$D$13),IF(AND(AND(MONTH(E674)&gt;=7,MONTH(E674)&lt;8),MONTH(F674)&gt;7),(NETWORKDAYS(E674,Lister!$E$19,Lister!$D$7:$D$13)-O674)*N674/NETWORKDAYS(Lister!$D$19,Lister!$E$19,Lister!$D$7:$D$13),IF(MONTH(E674)&gt;7,0)))),0),"")</f>
        <v/>
      </c>
      <c r="T674" s="46" t="str">
        <f>IFERROR(MAX(IF(OR(O674="",P674=""),"",IF(AND(AND(MONTH(E674)&gt;=8,MONTH(E674)&lt;9),AND(MONTH(F674)&gt;=8,MONTH(F674)&lt;9)),(NETWORKDAYS(E674,F674,Lister!$D$7:$D$13)-P674)*N674/NETWORKDAYS(Lister!$D$20,Lister!$E$20,Lister!$D$7:$D$13),IF(AND(MONTH(E674)=7,MONTH(F674)=8),(NETWORKDAYS(Lister!$D$20,F674,Lister!$D$7:$D$13)-P674)*N674/NETWORKDAYS(Lister!$D$20,Lister!$E$20,Lister!$D$7:$D$13),IF(AND(MONTH(E674)=7,MONTH(F674)=7),0)))),0),"")</f>
        <v/>
      </c>
      <c r="U674" s="78" t="str">
        <f>IF(Ansøgning!U656="","",Ansøgning!U656)</f>
        <v/>
      </c>
      <c r="V674" s="119" t="str">
        <f t="shared" si="70"/>
        <v/>
      </c>
      <c r="W674" s="120" t="str">
        <f t="shared" si="71"/>
        <v/>
      </c>
      <c r="X674" s="42" t="str">
        <f t="shared" si="72"/>
        <v/>
      </c>
    </row>
    <row r="675" spans="1:24" x14ac:dyDescent="0.25">
      <c r="A675" s="13" t="str">
        <f t="shared" si="73"/>
        <v/>
      </c>
      <c r="B675" s="75" t="str">
        <f>IF(Ansøgning!B657="","",Ansøgning!B657)</f>
        <v/>
      </c>
      <c r="C675" s="75" t="str">
        <f>IF(Ansøgning!C657="","",Ansøgning!C657)</f>
        <v/>
      </c>
      <c r="D675" s="75" t="str">
        <f>IF(Ansøgning!D657="","",Ansøgning!D657)</f>
        <v/>
      </c>
      <c r="E675" s="76" t="str">
        <f>IF(Ansøgning!E657="","",Ansøgning!E657)</f>
        <v/>
      </c>
      <c r="F675" s="76" t="str">
        <f>IF(Ansøgning!F657="","",Ansøgning!F657)</f>
        <v/>
      </c>
      <c r="G675" s="33" t="str">
        <f>IF(OR(E675="",F675=""),"",NETWORKDAYS(E675,F675,Lister!$D$7:$D$13))</f>
        <v/>
      </c>
      <c r="H675" s="76" t="str">
        <f>IF(Ansøgning!H657="","",Ansøgning!H657)</f>
        <v/>
      </c>
      <c r="I675" s="32" t="str">
        <f t="shared" si="67"/>
        <v/>
      </c>
      <c r="J675" s="77" t="str">
        <f>IF(Ansøgning!J657="","",Ansøgning!J657)</f>
        <v/>
      </c>
      <c r="K675" s="77" t="str">
        <f>IF(Ansøgning!K657="","",Ansøgning!K657)</f>
        <v/>
      </c>
      <c r="L675" s="46" t="str">
        <f t="shared" si="68"/>
        <v/>
      </c>
      <c r="M675" s="78" t="str">
        <f>IF(Ansøgning!M657="","",Ansøgning!M657)</f>
        <v/>
      </c>
      <c r="N675" s="31" t="str">
        <f t="shared" si="69"/>
        <v/>
      </c>
      <c r="O675" s="78" t="str">
        <f>IF(Ansøgning!O657="","",Ansøgning!O657)</f>
        <v/>
      </c>
      <c r="P675" s="78" t="str">
        <f>IF(Ansøgning!P657="","",Ansøgning!P657)</f>
        <v/>
      </c>
      <c r="Q675" s="78" t="str">
        <f>IF(Ansøgning!Q657="","",Ansøgning!Q657)</f>
        <v/>
      </c>
      <c r="R675" s="78" t="str">
        <f>IF(Ansøgning!R657="","",Ansøgning!R657)</f>
        <v/>
      </c>
      <c r="S675" s="46" t="str">
        <f>IFERROR(MAX(IF(OR(O675="",P675=""),"",IF(AND(AND(MONTH(E675)&gt;=7,MONTH(E675)&lt;8),AND(MONTH(F675)&gt;=7,MONTH(F675)&lt;8)),(NETWORKDAYS(E675,F675,Lister!$D$7:$D$13)-O675)*N675/NETWORKDAYS(Lister!$D$19,Lister!$E$19,Lister!$D$7:$D$13),IF(AND(AND(MONTH(E675)&gt;=7,MONTH(E675)&lt;8),MONTH(F675)&gt;7),(NETWORKDAYS(E675,Lister!$E$19,Lister!$D$7:$D$13)-O675)*N675/NETWORKDAYS(Lister!$D$19,Lister!$E$19,Lister!$D$7:$D$13),IF(MONTH(E675)&gt;7,0)))),0),"")</f>
        <v/>
      </c>
      <c r="T675" s="46" t="str">
        <f>IFERROR(MAX(IF(OR(O675="",P675=""),"",IF(AND(AND(MONTH(E675)&gt;=8,MONTH(E675)&lt;9),AND(MONTH(F675)&gt;=8,MONTH(F675)&lt;9)),(NETWORKDAYS(E675,F675,Lister!$D$7:$D$13)-P675)*N675/NETWORKDAYS(Lister!$D$20,Lister!$E$20,Lister!$D$7:$D$13),IF(AND(MONTH(E675)=7,MONTH(F675)=8),(NETWORKDAYS(Lister!$D$20,F675,Lister!$D$7:$D$13)-P675)*N675/NETWORKDAYS(Lister!$D$20,Lister!$E$20,Lister!$D$7:$D$13),IF(AND(MONTH(E675)=7,MONTH(F675)=7),0)))),0),"")</f>
        <v/>
      </c>
      <c r="U675" s="78" t="str">
        <f>IF(Ansøgning!U657="","",Ansøgning!U657)</f>
        <v/>
      </c>
      <c r="V675" s="119" t="str">
        <f t="shared" si="70"/>
        <v/>
      </c>
      <c r="W675" s="120" t="str">
        <f t="shared" si="71"/>
        <v/>
      </c>
      <c r="X675" s="42" t="str">
        <f t="shared" si="72"/>
        <v/>
      </c>
    </row>
    <row r="676" spans="1:24" x14ac:dyDescent="0.25">
      <c r="A676" s="13" t="str">
        <f t="shared" si="73"/>
        <v/>
      </c>
      <c r="B676" s="75" t="str">
        <f>IF(Ansøgning!B658="","",Ansøgning!B658)</f>
        <v/>
      </c>
      <c r="C676" s="75" t="str">
        <f>IF(Ansøgning!C658="","",Ansøgning!C658)</f>
        <v/>
      </c>
      <c r="D676" s="75" t="str">
        <f>IF(Ansøgning!D658="","",Ansøgning!D658)</f>
        <v/>
      </c>
      <c r="E676" s="76" t="str">
        <f>IF(Ansøgning!E658="","",Ansøgning!E658)</f>
        <v/>
      </c>
      <c r="F676" s="76" t="str">
        <f>IF(Ansøgning!F658="","",Ansøgning!F658)</f>
        <v/>
      </c>
      <c r="G676" s="33" t="str">
        <f>IF(OR(E676="",F676=""),"",NETWORKDAYS(E676,F676,Lister!$D$7:$D$13))</f>
        <v/>
      </c>
      <c r="H676" s="76" t="str">
        <f>IF(Ansøgning!H658="","",Ansøgning!H658)</f>
        <v/>
      </c>
      <c r="I676" s="32" t="str">
        <f t="shared" si="67"/>
        <v/>
      </c>
      <c r="J676" s="77" t="str">
        <f>IF(Ansøgning!J658="","",Ansøgning!J658)</f>
        <v/>
      </c>
      <c r="K676" s="77" t="str">
        <f>IF(Ansøgning!K658="","",Ansøgning!K658)</f>
        <v/>
      </c>
      <c r="L676" s="46" t="str">
        <f t="shared" si="68"/>
        <v/>
      </c>
      <c r="M676" s="78" t="str">
        <f>IF(Ansøgning!M658="","",Ansøgning!M658)</f>
        <v/>
      </c>
      <c r="N676" s="31" t="str">
        <f t="shared" si="69"/>
        <v/>
      </c>
      <c r="O676" s="78" t="str">
        <f>IF(Ansøgning!O658="","",Ansøgning!O658)</f>
        <v/>
      </c>
      <c r="P676" s="78" t="str">
        <f>IF(Ansøgning!P658="","",Ansøgning!P658)</f>
        <v/>
      </c>
      <c r="Q676" s="78" t="str">
        <f>IF(Ansøgning!Q658="","",Ansøgning!Q658)</f>
        <v/>
      </c>
      <c r="R676" s="78" t="str">
        <f>IF(Ansøgning!R658="","",Ansøgning!R658)</f>
        <v/>
      </c>
      <c r="S676" s="46" t="str">
        <f>IFERROR(MAX(IF(OR(O676="",P676=""),"",IF(AND(AND(MONTH(E676)&gt;=7,MONTH(E676)&lt;8),AND(MONTH(F676)&gt;=7,MONTH(F676)&lt;8)),(NETWORKDAYS(E676,F676,Lister!$D$7:$D$13)-O676)*N676/NETWORKDAYS(Lister!$D$19,Lister!$E$19,Lister!$D$7:$D$13),IF(AND(AND(MONTH(E676)&gt;=7,MONTH(E676)&lt;8),MONTH(F676)&gt;7),(NETWORKDAYS(E676,Lister!$E$19,Lister!$D$7:$D$13)-O676)*N676/NETWORKDAYS(Lister!$D$19,Lister!$E$19,Lister!$D$7:$D$13),IF(MONTH(E676)&gt;7,0)))),0),"")</f>
        <v/>
      </c>
      <c r="T676" s="46" t="str">
        <f>IFERROR(MAX(IF(OR(O676="",P676=""),"",IF(AND(AND(MONTH(E676)&gt;=8,MONTH(E676)&lt;9),AND(MONTH(F676)&gt;=8,MONTH(F676)&lt;9)),(NETWORKDAYS(E676,F676,Lister!$D$7:$D$13)-P676)*N676/NETWORKDAYS(Lister!$D$20,Lister!$E$20,Lister!$D$7:$D$13),IF(AND(MONTH(E676)=7,MONTH(F676)=8),(NETWORKDAYS(Lister!$D$20,F676,Lister!$D$7:$D$13)-P676)*N676/NETWORKDAYS(Lister!$D$20,Lister!$E$20,Lister!$D$7:$D$13),IF(AND(MONTH(E676)=7,MONTH(F676)=7),0)))),0),"")</f>
        <v/>
      </c>
      <c r="U676" s="78" t="str">
        <f>IF(Ansøgning!U658="","",Ansøgning!U658)</f>
        <v/>
      </c>
      <c r="V676" s="119" t="str">
        <f t="shared" si="70"/>
        <v/>
      </c>
      <c r="W676" s="120" t="str">
        <f t="shared" si="71"/>
        <v/>
      </c>
      <c r="X676" s="42" t="str">
        <f t="shared" si="72"/>
        <v/>
      </c>
    </row>
    <row r="677" spans="1:24" x14ac:dyDescent="0.25">
      <c r="A677" s="13" t="str">
        <f t="shared" si="73"/>
        <v/>
      </c>
      <c r="B677" s="75" t="str">
        <f>IF(Ansøgning!B659="","",Ansøgning!B659)</f>
        <v/>
      </c>
      <c r="C677" s="75" t="str">
        <f>IF(Ansøgning!C659="","",Ansøgning!C659)</f>
        <v/>
      </c>
      <c r="D677" s="75" t="str">
        <f>IF(Ansøgning!D659="","",Ansøgning!D659)</f>
        <v/>
      </c>
      <c r="E677" s="76" t="str">
        <f>IF(Ansøgning!E659="","",Ansøgning!E659)</f>
        <v/>
      </c>
      <c r="F677" s="76" t="str">
        <f>IF(Ansøgning!F659="","",Ansøgning!F659)</f>
        <v/>
      </c>
      <c r="G677" s="33" t="str">
        <f>IF(OR(E677="",F677=""),"",NETWORKDAYS(E677,F677,Lister!$D$7:$D$13))</f>
        <v/>
      </c>
      <c r="H677" s="76" t="str">
        <f>IF(Ansøgning!H659="","",Ansøgning!H659)</f>
        <v/>
      </c>
      <c r="I677" s="32" t="str">
        <f t="shared" si="67"/>
        <v/>
      </c>
      <c r="J677" s="77" t="str">
        <f>IF(Ansøgning!J659="","",Ansøgning!J659)</f>
        <v/>
      </c>
      <c r="K677" s="77" t="str">
        <f>IF(Ansøgning!K659="","",Ansøgning!K659)</f>
        <v/>
      </c>
      <c r="L677" s="46" t="str">
        <f t="shared" si="68"/>
        <v/>
      </c>
      <c r="M677" s="78" t="str">
        <f>IF(Ansøgning!M659="","",Ansøgning!M659)</f>
        <v/>
      </c>
      <c r="N677" s="31" t="str">
        <f t="shared" si="69"/>
        <v/>
      </c>
      <c r="O677" s="78" t="str">
        <f>IF(Ansøgning!O659="","",Ansøgning!O659)</f>
        <v/>
      </c>
      <c r="P677" s="78" t="str">
        <f>IF(Ansøgning!P659="","",Ansøgning!P659)</f>
        <v/>
      </c>
      <c r="Q677" s="78" t="str">
        <f>IF(Ansøgning!Q659="","",Ansøgning!Q659)</f>
        <v/>
      </c>
      <c r="R677" s="78" t="str">
        <f>IF(Ansøgning!R659="","",Ansøgning!R659)</f>
        <v/>
      </c>
      <c r="S677" s="46" t="str">
        <f>IFERROR(MAX(IF(OR(O677="",P677=""),"",IF(AND(AND(MONTH(E677)&gt;=7,MONTH(E677)&lt;8),AND(MONTH(F677)&gt;=7,MONTH(F677)&lt;8)),(NETWORKDAYS(E677,F677,Lister!$D$7:$D$13)-O677)*N677/NETWORKDAYS(Lister!$D$19,Lister!$E$19,Lister!$D$7:$D$13),IF(AND(AND(MONTH(E677)&gt;=7,MONTH(E677)&lt;8),MONTH(F677)&gt;7),(NETWORKDAYS(E677,Lister!$E$19,Lister!$D$7:$D$13)-O677)*N677/NETWORKDAYS(Lister!$D$19,Lister!$E$19,Lister!$D$7:$D$13),IF(MONTH(E677)&gt;7,0)))),0),"")</f>
        <v/>
      </c>
      <c r="T677" s="46" t="str">
        <f>IFERROR(MAX(IF(OR(O677="",P677=""),"",IF(AND(AND(MONTH(E677)&gt;=8,MONTH(E677)&lt;9),AND(MONTH(F677)&gt;=8,MONTH(F677)&lt;9)),(NETWORKDAYS(E677,F677,Lister!$D$7:$D$13)-P677)*N677/NETWORKDAYS(Lister!$D$20,Lister!$E$20,Lister!$D$7:$D$13),IF(AND(MONTH(E677)=7,MONTH(F677)=8),(NETWORKDAYS(Lister!$D$20,F677,Lister!$D$7:$D$13)-P677)*N677/NETWORKDAYS(Lister!$D$20,Lister!$E$20,Lister!$D$7:$D$13),IF(AND(MONTH(E677)=7,MONTH(F677)=7),0)))),0),"")</f>
        <v/>
      </c>
      <c r="U677" s="78" t="str">
        <f>IF(Ansøgning!U659="","",Ansøgning!U659)</f>
        <v/>
      </c>
      <c r="V677" s="119" t="str">
        <f t="shared" si="70"/>
        <v/>
      </c>
      <c r="W677" s="120" t="str">
        <f t="shared" si="71"/>
        <v/>
      </c>
      <c r="X677" s="42" t="str">
        <f t="shared" si="72"/>
        <v/>
      </c>
    </row>
    <row r="678" spans="1:24" x14ac:dyDescent="0.25">
      <c r="A678" s="13" t="str">
        <f t="shared" si="73"/>
        <v/>
      </c>
      <c r="B678" s="75" t="str">
        <f>IF(Ansøgning!B660="","",Ansøgning!B660)</f>
        <v/>
      </c>
      <c r="C678" s="75" t="str">
        <f>IF(Ansøgning!C660="","",Ansøgning!C660)</f>
        <v/>
      </c>
      <c r="D678" s="75" t="str">
        <f>IF(Ansøgning!D660="","",Ansøgning!D660)</f>
        <v/>
      </c>
      <c r="E678" s="76" t="str">
        <f>IF(Ansøgning!E660="","",Ansøgning!E660)</f>
        <v/>
      </c>
      <c r="F678" s="76" t="str">
        <f>IF(Ansøgning!F660="","",Ansøgning!F660)</f>
        <v/>
      </c>
      <c r="G678" s="33" t="str">
        <f>IF(OR(E678="",F678=""),"",NETWORKDAYS(E678,F678,Lister!$D$7:$D$13))</f>
        <v/>
      </c>
      <c r="H678" s="76" t="str">
        <f>IF(Ansøgning!H660="","",Ansøgning!H660)</f>
        <v/>
      </c>
      <c r="I678" s="32" t="str">
        <f t="shared" si="67"/>
        <v/>
      </c>
      <c r="J678" s="77" t="str">
        <f>IF(Ansøgning!J660="","",Ansøgning!J660)</f>
        <v/>
      </c>
      <c r="K678" s="77" t="str">
        <f>IF(Ansøgning!K660="","",Ansøgning!K660)</f>
        <v/>
      </c>
      <c r="L678" s="46" t="str">
        <f t="shared" si="68"/>
        <v/>
      </c>
      <c r="M678" s="78" t="str">
        <f>IF(Ansøgning!M660="","",Ansøgning!M660)</f>
        <v/>
      </c>
      <c r="N678" s="31" t="str">
        <f t="shared" si="69"/>
        <v/>
      </c>
      <c r="O678" s="78" t="str">
        <f>IF(Ansøgning!O660="","",Ansøgning!O660)</f>
        <v/>
      </c>
      <c r="P678" s="78" t="str">
        <f>IF(Ansøgning!P660="","",Ansøgning!P660)</f>
        <v/>
      </c>
      <c r="Q678" s="78" t="str">
        <f>IF(Ansøgning!Q660="","",Ansøgning!Q660)</f>
        <v/>
      </c>
      <c r="R678" s="78" t="str">
        <f>IF(Ansøgning!R660="","",Ansøgning!R660)</f>
        <v/>
      </c>
      <c r="S678" s="46" t="str">
        <f>IFERROR(MAX(IF(OR(O678="",P678=""),"",IF(AND(AND(MONTH(E678)&gt;=7,MONTH(E678)&lt;8),AND(MONTH(F678)&gt;=7,MONTH(F678)&lt;8)),(NETWORKDAYS(E678,F678,Lister!$D$7:$D$13)-O678)*N678/NETWORKDAYS(Lister!$D$19,Lister!$E$19,Lister!$D$7:$D$13),IF(AND(AND(MONTH(E678)&gt;=7,MONTH(E678)&lt;8),MONTH(F678)&gt;7),(NETWORKDAYS(E678,Lister!$E$19,Lister!$D$7:$D$13)-O678)*N678/NETWORKDAYS(Lister!$D$19,Lister!$E$19,Lister!$D$7:$D$13),IF(MONTH(E678)&gt;7,0)))),0),"")</f>
        <v/>
      </c>
      <c r="T678" s="46" t="str">
        <f>IFERROR(MAX(IF(OR(O678="",P678=""),"",IF(AND(AND(MONTH(E678)&gt;=8,MONTH(E678)&lt;9),AND(MONTH(F678)&gt;=8,MONTH(F678)&lt;9)),(NETWORKDAYS(E678,F678,Lister!$D$7:$D$13)-P678)*N678/NETWORKDAYS(Lister!$D$20,Lister!$E$20,Lister!$D$7:$D$13),IF(AND(MONTH(E678)=7,MONTH(F678)=8),(NETWORKDAYS(Lister!$D$20,F678,Lister!$D$7:$D$13)-P678)*N678/NETWORKDAYS(Lister!$D$20,Lister!$E$20,Lister!$D$7:$D$13),IF(AND(MONTH(E678)=7,MONTH(F678)=7),0)))),0),"")</f>
        <v/>
      </c>
      <c r="U678" s="78" t="str">
        <f>IF(Ansøgning!U660="","",Ansøgning!U660)</f>
        <v/>
      </c>
      <c r="V678" s="119" t="str">
        <f t="shared" si="70"/>
        <v/>
      </c>
      <c r="W678" s="120" t="str">
        <f t="shared" si="71"/>
        <v/>
      </c>
      <c r="X678" s="42" t="str">
        <f t="shared" si="72"/>
        <v/>
      </c>
    </row>
    <row r="679" spans="1:24" x14ac:dyDescent="0.25">
      <c r="A679" s="13" t="str">
        <f t="shared" si="73"/>
        <v/>
      </c>
      <c r="B679" s="75" t="str">
        <f>IF(Ansøgning!B661="","",Ansøgning!B661)</f>
        <v/>
      </c>
      <c r="C679" s="75" t="str">
        <f>IF(Ansøgning!C661="","",Ansøgning!C661)</f>
        <v/>
      </c>
      <c r="D679" s="75" t="str">
        <f>IF(Ansøgning!D661="","",Ansøgning!D661)</f>
        <v/>
      </c>
      <c r="E679" s="76" t="str">
        <f>IF(Ansøgning!E661="","",Ansøgning!E661)</f>
        <v/>
      </c>
      <c r="F679" s="76" t="str">
        <f>IF(Ansøgning!F661="","",Ansøgning!F661)</f>
        <v/>
      </c>
      <c r="G679" s="33" t="str">
        <f>IF(OR(E679="",F679=""),"",NETWORKDAYS(E679,F679,Lister!$D$7:$D$13))</f>
        <v/>
      </c>
      <c r="H679" s="76" t="str">
        <f>IF(Ansøgning!H661="","",Ansøgning!H661)</f>
        <v/>
      </c>
      <c r="I679" s="32" t="str">
        <f t="shared" ref="I679:I742" si="74">IF(H679="","",IF(H679="Funktionær",0.75,IF(H679="Ikke-funktionær",0.9,IF(H679="Elev/lærling",0.9))))</f>
        <v/>
      </c>
      <c r="J679" s="77" t="str">
        <f>IF(Ansøgning!J661="","",Ansøgning!J661)</f>
        <v/>
      </c>
      <c r="K679" s="77" t="str">
        <f>IF(Ansøgning!K661="","",Ansøgning!K661)</f>
        <v/>
      </c>
      <c r="L679" s="46" t="str">
        <f t="shared" ref="L679:L742" si="75">IF(J679="","",J679-K679)</f>
        <v/>
      </c>
      <c r="M679" s="78" t="str">
        <f>IF(Ansøgning!M661="","",Ansøgning!M661)</f>
        <v/>
      </c>
      <c r="N679" s="31" t="str">
        <f t="shared" ref="N679:N742" si="76">IF(B679="","",IF(L679*I679&gt;30000*IF(M679&gt;37,37,M679)/37,30000*IF(M679&gt;37,37,M679)/37,L679*I679))</f>
        <v/>
      </c>
      <c r="O679" s="78" t="str">
        <f>IF(Ansøgning!O661="","",Ansøgning!O661)</f>
        <v/>
      </c>
      <c r="P679" s="78" t="str">
        <f>IF(Ansøgning!P661="","",Ansøgning!P661)</f>
        <v/>
      </c>
      <c r="Q679" s="78" t="str">
        <f>IF(Ansøgning!Q661="","",Ansøgning!Q661)</f>
        <v/>
      </c>
      <c r="R679" s="78" t="str">
        <f>IF(Ansøgning!R661="","",Ansøgning!R661)</f>
        <v/>
      </c>
      <c r="S679" s="46" t="str">
        <f>IFERROR(MAX(IF(OR(O679="",P679=""),"",IF(AND(AND(MONTH(E679)&gt;=7,MONTH(E679)&lt;8),AND(MONTH(F679)&gt;=7,MONTH(F679)&lt;8)),(NETWORKDAYS(E679,F679,Lister!$D$7:$D$13)-O679)*N679/NETWORKDAYS(Lister!$D$19,Lister!$E$19,Lister!$D$7:$D$13),IF(AND(AND(MONTH(E679)&gt;=7,MONTH(E679)&lt;8),MONTH(F679)&gt;7),(NETWORKDAYS(E679,Lister!$E$19,Lister!$D$7:$D$13)-O679)*N679/NETWORKDAYS(Lister!$D$19,Lister!$E$19,Lister!$D$7:$D$13),IF(MONTH(E679)&gt;7,0)))),0),"")</f>
        <v/>
      </c>
      <c r="T679" s="46" t="str">
        <f>IFERROR(MAX(IF(OR(O679="",P679=""),"",IF(AND(AND(MONTH(E679)&gt;=8,MONTH(E679)&lt;9),AND(MONTH(F679)&gt;=8,MONTH(F679)&lt;9)),(NETWORKDAYS(E679,F679,Lister!$D$7:$D$13)-P679)*N679/NETWORKDAYS(Lister!$D$20,Lister!$E$20,Lister!$D$7:$D$13),IF(AND(MONTH(E679)=7,MONTH(F679)=8),(NETWORKDAYS(Lister!$D$20,F679,Lister!$D$7:$D$13)-P679)*N679/NETWORKDAYS(Lister!$D$20,Lister!$E$20,Lister!$D$7:$D$13),IF(AND(MONTH(E679)=7,MONTH(F679)=7),0)))),0),"")</f>
        <v/>
      </c>
      <c r="U679" s="78" t="str">
        <f>IF(Ansøgning!U661="","",Ansøgning!U661)</f>
        <v/>
      </c>
      <c r="V679" s="119" t="str">
        <f t="shared" ref="V679:V742" si="77">IFERROR(21/31*N679,"")</f>
        <v/>
      </c>
      <c r="W679" s="120" t="str">
        <f t="shared" ref="W679:W742" si="78">IFERROR(MAX(IF(AND(ISNUMBER(Q679),ISNUMBER(R679)),IF(S679+T679-V679&gt;N679,N679,S679-T679),""),0),"")</f>
        <v/>
      </c>
      <c r="X679" s="42" t="str">
        <f t="shared" ref="X679:X742" si="79">IF(W679="","",W679-U679)</f>
        <v/>
      </c>
    </row>
    <row r="680" spans="1:24" x14ac:dyDescent="0.25">
      <c r="A680" s="13" t="str">
        <f t="shared" ref="A680:A743" si="80">IF(B680="","",A679+1)</f>
        <v/>
      </c>
      <c r="B680" s="75" t="str">
        <f>IF(Ansøgning!B662="","",Ansøgning!B662)</f>
        <v/>
      </c>
      <c r="C680" s="75" t="str">
        <f>IF(Ansøgning!C662="","",Ansøgning!C662)</f>
        <v/>
      </c>
      <c r="D680" s="75" t="str">
        <f>IF(Ansøgning!D662="","",Ansøgning!D662)</f>
        <v/>
      </c>
      <c r="E680" s="76" t="str">
        <f>IF(Ansøgning!E662="","",Ansøgning!E662)</f>
        <v/>
      </c>
      <c r="F680" s="76" t="str">
        <f>IF(Ansøgning!F662="","",Ansøgning!F662)</f>
        <v/>
      </c>
      <c r="G680" s="33" t="str">
        <f>IF(OR(E680="",F680=""),"",NETWORKDAYS(E680,F680,Lister!$D$7:$D$13))</f>
        <v/>
      </c>
      <c r="H680" s="76" t="str">
        <f>IF(Ansøgning!H662="","",Ansøgning!H662)</f>
        <v/>
      </c>
      <c r="I680" s="32" t="str">
        <f t="shared" si="74"/>
        <v/>
      </c>
      <c r="J680" s="77" t="str">
        <f>IF(Ansøgning!J662="","",Ansøgning!J662)</f>
        <v/>
      </c>
      <c r="K680" s="77" t="str">
        <f>IF(Ansøgning!K662="","",Ansøgning!K662)</f>
        <v/>
      </c>
      <c r="L680" s="46" t="str">
        <f t="shared" si="75"/>
        <v/>
      </c>
      <c r="M680" s="78" t="str">
        <f>IF(Ansøgning!M662="","",Ansøgning!M662)</f>
        <v/>
      </c>
      <c r="N680" s="31" t="str">
        <f t="shared" si="76"/>
        <v/>
      </c>
      <c r="O680" s="78" t="str">
        <f>IF(Ansøgning!O662="","",Ansøgning!O662)</f>
        <v/>
      </c>
      <c r="P680" s="78" t="str">
        <f>IF(Ansøgning!P662="","",Ansøgning!P662)</f>
        <v/>
      </c>
      <c r="Q680" s="78" t="str">
        <f>IF(Ansøgning!Q662="","",Ansøgning!Q662)</f>
        <v/>
      </c>
      <c r="R680" s="78" t="str">
        <f>IF(Ansøgning!R662="","",Ansøgning!R662)</f>
        <v/>
      </c>
      <c r="S680" s="46" t="str">
        <f>IFERROR(MAX(IF(OR(O680="",P680=""),"",IF(AND(AND(MONTH(E680)&gt;=7,MONTH(E680)&lt;8),AND(MONTH(F680)&gt;=7,MONTH(F680)&lt;8)),(NETWORKDAYS(E680,F680,Lister!$D$7:$D$13)-O680)*N680/NETWORKDAYS(Lister!$D$19,Lister!$E$19,Lister!$D$7:$D$13),IF(AND(AND(MONTH(E680)&gt;=7,MONTH(E680)&lt;8),MONTH(F680)&gt;7),(NETWORKDAYS(E680,Lister!$E$19,Lister!$D$7:$D$13)-O680)*N680/NETWORKDAYS(Lister!$D$19,Lister!$E$19,Lister!$D$7:$D$13),IF(MONTH(E680)&gt;7,0)))),0),"")</f>
        <v/>
      </c>
      <c r="T680" s="46" t="str">
        <f>IFERROR(MAX(IF(OR(O680="",P680=""),"",IF(AND(AND(MONTH(E680)&gt;=8,MONTH(E680)&lt;9),AND(MONTH(F680)&gt;=8,MONTH(F680)&lt;9)),(NETWORKDAYS(E680,F680,Lister!$D$7:$D$13)-P680)*N680/NETWORKDAYS(Lister!$D$20,Lister!$E$20,Lister!$D$7:$D$13),IF(AND(MONTH(E680)=7,MONTH(F680)=8),(NETWORKDAYS(Lister!$D$20,F680,Lister!$D$7:$D$13)-P680)*N680/NETWORKDAYS(Lister!$D$20,Lister!$E$20,Lister!$D$7:$D$13),IF(AND(MONTH(E680)=7,MONTH(F680)=7),0)))),0),"")</f>
        <v/>
      </c>
      <c r="U680" s="78" t="str">
        <f>IF(Ansøgning!U662="","",Ansøgning!U662)</f>
        <v/>
      </c>
      <c r="V680" s="119" t="str">
        <f t="shared" si="77"/>
        <v/>
      </c>
      <c r="W680" s="120" t="str">
        <f t="shared" si="78"/>
        <v/>
      </c>
      <c r="X680" s="42" t="str">
        <f t="shared" si="79"/>
        <v/>
      </c>
    </row>
    <row r="681" spans="1:24" x14ac:dyDescent="0.25">
      <c r="A681" s="13" t="str">
        <f t="shared" si="80"/>
        <v/>
      </c>
      <c r="B681" s="75" t="str">
        <f>IF(Ansøgning!B663="","",Ansøgning!B663)</f>
        <v/>
      </c>
      <c r="C681" s="75" t="str">
        <f>IF(Ansøgning!C663="","",Ansøgning!C663)</f>
        <v/>
      </c>
      <c r="D681" s="75" t="str">
        <f>IF(Ansøgning!D663="","",Ansøgning!D663)</f>
        <v/>
      </c>
      <c r="E681" s="76" t="str">
        <f>IF(Ansøgning!E663="","",Ansøgning!E663)</f>
        <v/>
      </c>
      <c r="F681" s="76" t="str">
        <f>IF(Ansøgning!F663="","",Ansøgning!F663)</f>
        <v/>
      </c>
      <c r="G681" s="33" t="str">
        <f>IF(OR(E681="",F681=""),"",NETWORKDAYS(E681,F681,Lister!$D$7:$D$13))</f>
        <v/>
      </c>
      <c r="H681" s="76" t="str">
        <f>IF(Ansøgning!H663="","",Ansøgning!H663)</f>
        <v/>
      </c>
      <c r="I681" s="32" t="str">
        <f t="shared" si="74"/>
        <v/>
      </c>
      <c r="J681" s="77" t="str">
        <f>IF(Ansøgning!J663="","",Ansøgning!J663)</f>
        <v/>
      </c>
      <c r="K681" s="77" t="str">
        <f>IF(Ansøgning!K663="","",Ansøgning!K663)</f>
        <v/>
      </c>
      <c r="L681" s="46" t="str">
        <f t="shared" si="75"/>
        <v/>
      </c>
      <c r="M681" s="78" t="str">
        <f>IF(Ansøgning!M663="","",Ansøgning!M663)</f>
        <v/>
      </c>
      <c r="N681" s="31" t="str">
        <f t="shared" si="76"/>
        <v/>
      </c>
      <c r="O681" s="78" t="str">
        <f>IF(Ansøgning!O663="","",Ansøgning!O663)</f>
        <v/>
      </c>
      <c r="P681" s="78" t="str">
        <f>IF(Ansøgning!P663="","",Ansøgning!P663)</f>
        <v/>
      </c>
      <c r="Q681" s="78" t="str">
        <f>IF(Ansøgning!Q663="","",Ansøgning!Q663)</f>
        <v/>
      </c>
      <c r="R681" s="78" t="str">
        <f>IF(Ansøgning!R663="","",Ansøgning!R663)</f>
        <v/>
      </c>
      <c r="S681" s="46" t="str">
        <f>IFERROR(MAX(IF(OR(O681="",P681=""),"",IF(AND(AND(MONTH(E681)&gt;=7,MONTH(E681)&lt;8),AND(MONTH(F681)&gt;=7,MONTH(F681)&lt;8)),(NETWORKDAYS(E681,F681,Lister!$D$7:$D$13)-O681)*N681/NETWORKDAYS(Lister!$D$19,Lister!$E$19,Lister!$D$7:$D$13),IF(AND(AND(MONTH(E681)&gt;=7,MONTH(E681)&lt;8),MONTH(F681)&gt;7),(NETWORKDAYS(E681,Lister!$E$19,Lister!$D$7:$D$13)-O681)*N681/NETWORKDAYS(Lister!$D$19,Lister!$E$19,Lister!$D$7:$D$13),IF(MONTH(E681)&gt;7,0)))),0),"")</f>
        <v/>
      </c>
      <c r="T681" s="46" t="str">
        <f>IFERROR(MAX(IF(OR(O681="",P681=""),"",IF(AND(AND(MONTH(E681)&gt;=8,MONTH(E681)&lt;9),AND(MONTH(F681)&gt;=8,MONTH(F681)&lt;9)),(NETWORKDAYS(E681,F681,Lister!$D$7:$D$13)-P681)*N681/NETWORKDAYS(Lister!$D$20,Lister!$E$20,Lister!$D$7:$D$13),IF(AND(MONTH(E681)=7,MONTH(F681)=8),(NETWORKDAYS(Lister!$D$20,F681,Lister!$D$7:$D$13)-P681)*N681/NETWORKDAYS(Lister!$D$20,Lister!$E$20,Lister!$D$7:$D$13),IF(AND(MONTH(E681)=7,MONTH(F681)=7),0)))),0),"")</f>
        <v/>
      </c>
      <c r="U681" s="78" t="str">
        <f>IF(Ansøgning!U663="","",Ansøgning!U663)</f>
        <v/>
      </c>
      <c r="V681" s="119" t="str">
        <f t="shared" si="77"/>
        <v/>
      </c>
      <c r="W681" s="120" t="str">
        <f t="shared" si="78"/>
        <v/>
      </c>
      <c r="X681" s="42" t="str">
        <f t="shared" si="79"/>
        <v/>
      </c>
    </row>
    <row r="682" spans="1:24" x14ac:dyDescent="0.25">
      <c r="A682" s="13" t="str">
        <f t="shared" si="80"/>
        <v/>
      </c>
      <c r="B682" s="75" t="str">
        <f>IF(Ansøgning!B664="","",Ansøgning!B664)</f>
        <v/>
      </c>
      <c r="C682" s="75" t="str">
        <f>IF(Ansøgning!C664="","",Ansøgning!C664)</f>
        <v/>
      </c>
      <c r="D682" s="75" t="str">
        <f>IF(Ansøgning!D664="","",Ansøgning!D664)</f>
        <v/>
      </c>
      <c r="E682" s="76" t="str">
        <f>IF(Ansøgning!E664="","",Ansøgning!E664)</f>
        <v/>
      </c>
      <c r="F682" s="76" t="str">
        <f>IF(Ansøgning!F664="","",Ansøgning!F664)</f>
        <v/>
      </c>
      <c r="G682" s="33" t="str">
        <f>IF(OR(E682="",F682=""),"",NETWORKDAYS(E682,F682,Lister!$D$7:$D$13))</f>
        <v/>
      </c>
      <c r="H682" s="76" t="str">
        <f>IF(Ansøgning!H664="","",Ansøgning!H664)</f>
        <v/>
      </c>
      <c r="I682" s="32" t="str">
        <f t="shared" si="74"/>
        <v/>
      </c>
      <c r="J682" s="77" t="str">
        <f>IF(Ansøgning!J664="","",Ansøgning!J664)</f>
        <v/>
      </c>
      <c r="K682" s="77" t="str">
        <f>IF(Ansøgning!K664="","",Ansøgning!K664)</f>
        <v/>
      </c>
      <c r="L682" s="46" t="str">
        <f t="shared" si="75"/>
        <v/>
      </c>
      <c r="M682" s="78" t="str">
        <f>IF(Ansøgning!M664="","",Ansøgning!M664)</f>
        <v/>
      </c>
      <c r="N682" s="31" t="str">
        <f t="shared" si="76"/>
        <v/>
      </c>
      <c r="O682" s="78" t="str">
        <f>IF(Ansøgning!O664="","",Ansøgning!O664)</f>
        <v/>
      </c>
      <c r="P682" s="78" t="str">
        <f>IF(Ansøgning!P664="","",Ansøgning!P664)</f>
        <v/>
      </c>
      <c r="Q682" s="78" t="str">
        <f>IF(Ansøgning!Q664="","",Ansøgning!Q664)</f>
        <v/>
      </c>
      <c r="R682" s="78" t="str">
        <f>IF(Ansøgning!R664="","",Ansøgning!R664)</f>
        <v/>
      </c>
      <c r="S682" s="46" t="str">
        <f>IFERROR(MAX(IF(OR(O682="",P682=""),"",IF(AND(AND(MONTH(E682)&gt;=7,MONTH(E682)&lt;8),AND(MONTH(F682)&gt;=7,MONTH(F682)&lt;8)),(NETWORKDAYS(E682,F682,Lister!$D$7:$D$13)-O682)*N682/NETWORKDAYS(Lister!$D$19,Lister!$E$19,Lister!$D$7:$D$13),IF(AND(AND(MONTH(E682)&gt;=7,MONTH(E682)&lt;8),MONTH(F682)&gt;7),(NETWORKDAYS(E682,Lister!$E$19,Lister!$D$7:$D$13)-O682)*N682/NETWORKDAYS(Lister!$D$19,Lister!$E$19,Lister!$D$7:$D$13),IF(MONTH(E682)&gt;7,0)))),0),"")</f>
        <v/>
      </c>
      <c r="T682" s="46" t="str">
        <f>IFERROR(MAX(IF(OR(O682="",P682=""),"",IF(AND(AND(MONTH(E682)&gt;=8,MONTH(E682)&lt;9),AND(MONTH(F682)&gt;=8,MONTH(F682)&lt;9)),(NETWORKDAYS(E682,F682,Lister!$D$7:$D$13)-P682)*N682/NETWORKDAYS(Lister!$D$20,Lister!$E$20,Lister!$D$7:$D$13),IF(AND(MONTH(E682)=7,MONTH(F682)=8),(NETWORKDAYS(Lister!$D$20,F682,Lister!$D$7:$D$13)-P682)*N682/NETWORKDAYS(Lister!$D$20,Lister!$E$20,Lister!$D$7:$D$13),IF(AND(MONTH(E682)=7,MONTH(F682)=7),0)))),0),"")</f>
        <v/>
      </c>
      <c r="U682" s="78" t="str">
        <f>IF(Ansøgning!U664="","",Ansøgning!U664)</f>
        <v/>
      </c>
      <c r="V682" s="119" t="str">
        <f t="shared" si="77"/>
        <v/>
      </c>
      <c r="W682" s="120" t="str">
        <f t="shared" si="78"/>
        <v/>
      </c>
      <c r="X682" s="42" t="str">
        <f t="shared" si="79"/>
        <v/>
      </c>
    </row>
    <row r="683" spans="1:24" x14ac:dyDescent="0.25">
      <c r="A683" s="13" t="str">
        <f t="shared" si="80"/>
        <v/>
      </c>
      <c r="B683" s="75" t="str">
        <f>IF(Ansøgning!B665="","",Ansøgning!B665)</f>
        <v/>
      </c>
      <c r="C683" s="75" t="str">
        <f>IF(Ansøgning!C665="","",Ansøgning!C665)</f>
        <v/>
      </c>
      <c r="D683" s="75" t="str">
        <f>IF(Ansøgning!D665="","",Ansøgning!D665)</f>
        <v/>
      </c>
      <c r="E683" s="76" t="str">
        <f>IF(Ansøgning!E665="","",Ansøgning!E665)</f>
        <v/>
      </c>
      <c r="F683" s="76" t="str">
        <f>IF(Ansøgning!F665="","",Ansøgning!F665)</f>
        <v/>
      </c>
      <c r="G683" s="33" t="str">
        <f>IF(OR(E683="",F683=""),"",NETWORKDAYS(E683,F683,Lister!$D$7:$D$13))</f>
        <v/>
      </c>
      <c r="H683" s="76" t="str">
        <f>IF(Ansøgning!H665="","",Ansøgning!H665)</f>
        <v/>
      </c>
      <c r="I683" s="32" t="str">
        <f t="shared" si="74"/>
        <v/>
      </c>
      <c r="J683" s="77" t="str">
        <f>IF(Ansøgning!J665="","",Ansøgning!J665)</f>
        <v/>
      </c>
      <c r="K683" s="77" t="str">
        <f>IF(Ansøgning!K665="","",Ansøgning!K665)</f>
        <v/>
      </c>
      <c r="L683" s="46" t="str">
        <f t="shared" si="75"/>
        <v/>
      </c>
      <c r="M683" s="78" t="str">
        <f>IF(Ansøgning!M665="","",Ansøgning!M665)</f>
        <v/>
      </c>
      <c r="N683" s="31" t="str">
        <f t="shared" si="76"/>
        <v/>
      </c>
      <c r="O683" s="78" t="str">
        <f>IF(Ansøgning!O665="","",Ansøgning!O665)</f>
        <v/>
      </c>
      <c r="P683" s="78" t="str">
        <f>IF(Ansøgning!P665="","",Ansøgning!P665)</f>
        <v/>
      </c>
      <c r="Q683" s="78" t="str">
        <f>IF(Ansøgning!Q665="","",Ansøgning!Q665)</f>
        <v/>
      </c>
      <c r="R683" s="78" t="str">
        <f>IF(Ansøgning!R665="","",Ansøgning!R665)</f>
        <v/>
      </c>
      <c r="S683" s="46" t="str">
        <f>IFERROR(MAX(IF(OR(O683="",P683=""),"",IF(AND(AND(MONTH(E683)&gt;=7,MONTH(E683)&lt;8),AND(MONTH(F683)&gt;=7,MONTH(F683)&lt;8)),(NETWORKDAYS(E683,F683,Lister!$D$7:$D$13)-O683)*N683/NETWORKDAYS(Lister!$D$19,Lister!$E$19,Lister!$D$7:$D$13),IF(AND(AND(MONTH(E683)&gt;=7,MONTH(E683)&lt;8),MONTH(F683)&gt;7),(NETWORKDAYS(E683,Lister!$E$19,Lister!$D$7:$D$13)-O683)*N683/NETWORKDAYS(Lister!$D$19,Lister!$E$19,Lister!$D$7:$D$13),IF(MONTH(E683)&gt;7,0)))),0),"")</f>
        <v/>
      </c>
      <c r="T683" s="46" t="str">
        <f>IFERROR(MAX(IF(OR(O683="",P683=""),"",IF(AND(AND(MONTH(E683)&gt;=8,MONTH(E683)&lt;9),AND(MONTH(F683)&gt;=8,MONTH(F683)&lt;9)),(NETWORKDAYS(E683,F683,Lister!$D$7:$D$13)-P683)*N683/NETWORKDAYS(Lister!$D$20,Lister!$E$20,Lister!$D$7:$D$13),IF(AND(MONTH(E683)=7,MONTH(F683)=8),(NETWORKDAYS(Lister!$D$20,F683,Lister!$D$7:$D$13)-P683)*N683/NETWORKDAYS(Lister!$D$20,Lister!$E$20,Lister!$D$7:$D$13),IF(AND(MONTH(E683)=7,MONTH(F683)=7),0)))),0),"")</f>
        <v/>
      </c>
      <c r="U683" s="78" t="str">
        <f>IF(Ansøgning!U665="","",Ansøgning!U665)</f>
        <v/>
      </c>
      <c r="V683" s="119" t="str">
        <f t="shared" si="77"/>
        <v/>
      </c>
      <c r="W683" s="120" t="str">
        <f t="shared" si="78"/>
        <v/>
      </c>
      <c r="X683" s="42" t="str">
        <f t="shared" si="79"/>
        <v/>
      </c>
    </row>
    <row r="684" spans="1:24" x14ac:dyDescent="0.25">
      <c r="A684" s="13" t="str">
        <f t="shared" si="80"/>
        <v/>
      </c>
      <c r="B684" s="75" t="str">
        <f>IF(Ansøgning!B666="","",Ansøgning!B666)</f>
        <v/>
      </c>
      <c r="C684" s="75" t="str">
        <f>IF(Ansøgning!C666="","",Ansøgning!C666)</f>
        <v/>
      </c>
      <c r="D684" s="75" t="str">
        <f>IF(Ansøgning!D666="","",Ansøgning!D666)</f>
        <v/>
      </c>
      <c r="E684" s="76" t="str">
        <f>IF(Ansøgning!E666="","",Ansøgning!E666)</f>
        <v/>
      </c>
      <c r="F684" s="76" t="str">
        <f>IF(Ansøgning!F666="","",Ansøgning!F666)</f>
        <v/>
      </c>
      <c r="G684" s="33" t="str">
        <f>IF(OR(E684="",F684=""),"",NETWORKDAYS(E684,F684,Lister!$D$7:$D$13))</f>
        <v/>
      </c>
      <c r="H684" s="76" t="str">
        <f>IF(Ansøgning!H666="","",Ansøgning!H666)</f>
        <v/>
      </c>
      <c r="I684" s="32" t="str">
        <f t="shared" si="74"/>
        <v/>
      </c>
      <c r="J684" s="77" t="str">
        <f>IF(Ansøgning!J666="","",Ansøgning!J666)</f>
        <v/>
      </c>
      <c r="K684" s="77" t="str">
        <f>IF(Ansøgning!K666="","",Ansøgning!K666)</f>
        <v/>
      </c>
      <c r="L684" s="46" t="str">
        <f t="shared" si="75"/>
        <v/>
      </c>
      <c r="M684" s="78" t="str">
        <f>IF(Ansøgning!M666="","",Ansøgning!M666)</f>
        <v/>
      </c>
      <c r="N684" s="31" t="str">
        <f t="shared" si="76"/>
        <v/>
      </c>
      <c r="O684" s="78" t="str">
        <f>IF(Ansøgning!O666="","",Ansøgning!O666)</f>
        <v/>
      </c>
      <c r="P684" s="78" t="str">
        <f>IF(Ansøgning!P666="","",Ansøgning!P666)</f>
        <v/>
      </c>
      <c r="Q684" s="78" t="str">
        <f>IF(Ansøgning!Q666="","",Ansøgning!Q666)</f>
        <v/>
      </c>
      <c r="R684" s="78" t="str">
        <f>IF(Ansøgning!R666="","",Ansøgning!R666)</f>
        <v/>
      </c>
      <c r="S684" s="46" t="str">
        <f>IFERROR(MAX(IF(OR(O684="",P684=""),"",IF(AND(AND(MONTH(E684)&gt;=7,MONTH(E684)&lt;8),AND(MONTH(F684)&gt;=7,MONTH(F684)&lt;8)),(NETWORKDAYS(E684,F684,Lister!$D$7:$D$13)-O684)*N684/NETWORKDAYS(Lister!$D$19,Lister!$E$19,Lister!$D$7:$D$13),IF(AND(AND(MONTH(E684)&gt;=7,MONTH(E684)&lt;8),MONTH(F684)&gt;7),(NETWORKDAYS(E684,Lister!$E$19,Lister!$D$7:$D$13)-O684)*N684/NETWORKDAYS(Lister!$D$19,Lister!$E$19,Lister!$D$7:$D$13),IF(MONTH(E684)&gt;7,0)))),0),"")</f>
        <v/>
      </c>
      <c r="T684" s="46" t="str">
        <f>IFERROR(MAX(IF(OR(O684="",P684=""),"",IF(AND(AND(MONTH(E684)&gt;=8,MONTH(E684)&lt;9),AND(MONTH(F684)&gt;=8,MONTH(F684)&lt;9)),(NETWORKDAYS(E684,F684,Lister!$D$7:$D$13)-P684)*N684/NETWORKDAYS(Lister!$D$20,Lister!$E$20,Lister!$D$7:$D$13),IF(AND(MONTH(E684)=7,MONTH(F684)=8),(NETWORKDAYS(Lister!$D$20,F684,Lister!$D$7:$D$13)-P684)*N684/NETWORKDAYS(Lister!$D$20,Lister!$E$20,Lister!$D$7:$D$13),IF(AND(MONTH(E684)=7,MONTH(F684)=7),0)))),0),"")</f>
        <v/>
      </c>
      <c r="U684" s="78" t="str">
        <f>IF(Ansøgning!U666="","",Ansøgning!U666)</f>
        <v/>
      </c>
      <c r="V684" s="119" t="str">
        <f t="shared" si="77"/>
        <v/>
      </c>
      <c r="W684" s="120" t="str">
        <f t="shared" si="78"/>
        <v/>
      </c>
      <c r="X684" s="42" t="str">
        <f t="shared" si="79"/>
        <v/>
      </c>
    </row>
    <row r="685" spans="1:24" x14ac:dyDescent="0.25">
      <c r="A685" s="13" t="str">
        <f t="shared" si="80"/>
        <v/>
      </c>
      <c r="B685" s="75" t="str">
        <f>IF(Ansøgning!B667="","",Ansøgning!B667)</f>
        <v/>
      </c>
      <c r="C685" s="75" t="str">
        <f>IF(Ansøgning!C667="","",Ansøgning!C667)</f>
        <v/>
      </c>
      <c r="D685" s="75" t="str">
        <f>IF(Ansøgning!D667="","",Ansøgning!D667)</f>
        <v/>
      </c>
      <c r="E685" s="76" t="str">
        <f>IF(Ansøgning!E667="","",Ansøgning!E667)</f>
        <v/>
      </c>
      <c r="F685" s="76" t="str">
        <f>IF(Ansøgning!F667="","",Ansøgning!F667)</f>
        <v/>
      </c>
      <c r="G685" s="33" t="str">
        <f>IF(OR(E685="",F685=""),"",NETWORKDAYS(E685,F685,Lister!$D$7:$D$13))</f>
        <v/>
      </c>
      <c r="H685" s="76" t="str">
        <f>IF(Ansøgning!H667="","",Ansøgning!H667)</f>
        <v/>
      </c>
      <c r="I685" s="32" t="str">
        <f t="shared" si="74"/>
        <v/>
      </c>
      <c r="J685" s="77" t="str">
        <f>IF(Ansøgning!J667="","",Ansøgning!J667)</f>
        <v/>
      </c>
      <c r="K685" s="77" t="str">
        <f>IF(Ansøgning!K667="","",Ansøgning!K667)</f>
        <v/>
      </c>
      <c r="L685" s="46" t="str">
        <f t="shared" si="75"/>
        <v/>
      </c>
      <c r="M685" s="78" t="str">
        <f>IF(Ansøgning!M667="","",Ansøgning!M667)</f>
        <v/>
      </c>
      <c r="N685" s="31" t="str">
        <f t="shared" si="76"/>
        <v/>
      </c>
      <c r="O685" s="78" t="str">
        <f>IF(Ansøgning!O667="","",Ansøgning!O667)</f>
        <v/>
      </c>
      <c r="P685" s="78" t="str">
        <f>IF(Ansøgning!P667="","",Ansøgning!P667)</f>
        <v/>
      </c>
      <c r="Q685" s="78" t="str">
        <f>IF(Ansøgning!Q667="","",Ansøgning!Q667)</f>
        <v/>
      </c>
      <c r="R685" s="78" t="str">
        <f>IF(Ansøgning!R667="","",Ansøgning!R667)</f>
        <v/>
      </c>
      <c r="S685" s="46" t="str">
        <f>IFERROR(MAX(IF(OR(O685="",P685=""),"",IF(AND(AND(MONTH(E685)&gt;=7,MONTH(E685)&lt;8),AND(MONTH(F685)&gt;=7,MONTH(F685)&lt;8)),(NETWORKDAYS(E685,F685,Lister!$D$7:$D$13)-O685)*N685/NETWORKDAYS(Lister!$D$19,Lister!$E$19,Lister!$D$7:$D$13),IF(AND(AND(MONTH(E685)&gt;=7,MONTH(E685)&lt;8),MONTH(F685)&gt;7),(NETWORKDAYS(E685,Lister!$E$19,Lister!$D$7:$D$13)-O685)*N685/NETWORKDAYS(Lister!$D$19,Lister!$E$19,Lister!$D$7:$D$13),IF(MONTH(E685)&gt;7,0)))),0),"")</f>
        <v/>
      </c>
      <c r="T685" s="46" t="str">
        <f>IFERROR(MAX(IF(OR(O685="",P685=""),"",IF(AND(AND(MONTH(E685)&gt;=8,MONTH(E685)&lt;9),AND(MONTH(F685)&gt;=8,MONTH(F685)&lt;9)),(NETWORKDAYS(E685,F685,Lister!$D$7:$D$13)-P685)*N685/NETWORKDAYS(Lister!$D$20,Lister!$E$20,Lister!$D$7:$D$13),IF(AND(MONTH(E685)=7,MONTH(F685)=8),(NETWORKDAYS(Lister!$D$20,F685,Lister!$D$7:$D$13)-P685)*N685/NETWORKDAYS(Lister!$D$20,Lister!$E$20,Lister!$D$7:$D$13),IF(AND(MONTH(E685)=7,MONTH(F685)=7),0)))),0),"")</f>
        <v/>
      </c>
      <c r="U685" s="78" t="str">
        <f>IF(Ansøgning!U667="","",Ansøgning!U667)</f>
        <v/>
      </c>
      <c r="V685" s="119" t="str">
        <f t="shared" si="77"/>
        <v/>
      </c>
      <c r="W685" s="120" t="str">
        <f t="shared" si="78"/>
        <v/>
      </c>
      <c r="X685" s="42" t="str">
        <f t="shared" si="79"/>
        <v/>
      </c>
    </row>
    <row r="686" spans="1:24" x14ac:dyDescent="0.25">
      <c r="A686" s="13" t="str">
        <f t="shared" si="80"/>
        <v/>
      </c>
      <c r="B686" s="75" t="str">
        <f>IF(Ansøgning!B668="","",Ansøgning!B668)</f>
        <v/>
      </c>
      <c r="C686" s="75" t="str">
        <f>IF(Ansøgning!C668="","",Ansøgning!C668)</f>
        <v/>
      </c>
      <c r="D686" s="75" t="str">
        <f>IF(Ansøgning!D668="","",Ansøgning!D668)</f>
        <v/>
      </c>
      <c r="E686" s="76" t="str">
        <f>IF(Ansøgning!E668="","",Ansøgning!E668)</f>
        <v/>
      </c>
      <c r="F686" s="76" t="str">
        <f>IF(Ansøgning!F668="","",Ansøgning!F668)</f>
        <v/>
      </c>
      <c r="G686" s="33" t="str">
        <f>IF(OR(E686="",F686=""),"",NETWORKDAYS(E686,F686,Lister!$D$7:$D$13))</f>
        <v/>
      </c>
      <c r="H686" s="76" t="str">
        <f>IF(Ansøgning!H668="","",Ansøgning!H668)</f>
        <v/>
      </c>
      <c r="I686" s="32" t="str">
        <f t="shared" si="74"/>
        <v/>
      </c>
      <c r="J686" s="77" t="str">
        <f>IF(Ansøgning!J668="","",Ansøgning!J668)</f>
        <v/>
      </c>
      <c r="K686" s="77" t="str">
        <f>IF(Ansøgning!K668="","",Ansøgning!K668)</f>
        <v/>
      </c>
      <c r="L686" s="46" t="str">
        <f t="shared" si="75"/>
        <v/>
      </c>
      <c r="M686" s="78" t="str">
        <f>IF(Ansøgning!M668="","",Ansøgning!M668)</f>
        <v/>
      </c>
      <c r="N686" s="31" t="str">
        <f t="shared" si="76"/>
        <v/>
      </c>
      <c r="O686" s="78" t="str">
        <f>IF(Ansøgning!O668="","",Ansøgning!O668)</f>
        <v/>
      </c>
      <c r="P686" s="78" t="str">
        <f>IF(Ansøgning!P668="","",Ansøgning!P668)</f>
        <v/>
      </c>
      <c r="Q686" s="78" t="str">
        <f>IF(Ansøgning!Q668="","",Ansøgning!Q668)</f>
        <v/>
      </c>
      <c r="R686" s="78" t="str">
        <f>IF(Ansøgning!R668="","",Ansøgning!R668)</f>
        <v/>
      </c>
      <c r="S686" s="46" t="str">
        <f>IFERROR(MAX(IF(OR(O686="",P686=""),"",IF(AND(AND(MONTH(E686)&gt;=7,MONTH(E686)&lt;8),AND(MONTH(F686)&gt;=7,MONTH(F686)&lt;8)),(NETWORKDAYS(E686,F686,Lister!$D$7:$D$13)-O686)*N686/NETWORKDAYS(Lister!$D$19,Lister!$E$19,Lister!$D$7:$D$13),IF(AND(AND(MONTH(E686)&gt;=7,MONTH(E686)&lt;8),MONTH(F686)&gt;7),(NETWORKDAYS(E686,Lister!$E$19,Lister!$D$7:$D$13)-O686)*N686/NETWORKDAYS(Lister!$D$19,Lister!$E$19,Lister!$D$7:$D$13),IF(MONTH(E686)&gt;7,0)))),0),"")</f>
        <v/>
      </c>
      <c r="T686" s="46" t="str">
        <f>IFERROR(MAX(IF(OR(O686="",P686=""),"",IF(AND(AND(MONTH(E686)&gt;=8,MONTH(E686)&lt;9),AND(MONTH(F686)&gt;=8,MONTH(F686)&lt;9)),(NETWORKDAYS(E686,F686,Lister!$D$7:$D$13)-P686)*N686/NETWORKDAYS(Lister!$D$20,Lister!$E$20,Lister!$D$7:$D$13),IF(AND(MONTH(E686)=7,MONTH(F686)=8),(NETWORKDAYS(Lister!$D$20,F686,Lister!$D$7:$D$13)-P686)*N686/NETWORKDAYS(Lister!$D$20,Lister!$E$20,Lister!$D$7:$D$13),IF(AND(MONTH(E686)=7,MONTH(F686)=7),0)))),0),"")</f>
        <v/>
      </c>
      <c r="U686" s="78" t="str">
        <f>IF(Ansøgning!U668="","",Ansøgning!U668)</f>
        <v/>
      </c>
      <c r="V686" s="119" t="str">
        <f t="shared" si="77"/>
        <v/>
      </c>
      <c r="W686" s="120" t="str">
        <f t="shared" si="78"/>
        <v/>
      </c>
      <c r="X686" s="42" t="str">
        <f t="shared" si="79"/>
        <v/>
      </c>
    </row>
    <row r="687" spans="1:24" x14ac:dyDescent="0.25">
      <c r="A687" s="13" t="str">
        <f t="shared" si="80"/>
        <v/>
      </c>
      <c r="B687" s="75" t="str">
        <f>IF(Ansøgning!B669="","",Ansøgning!B669)</f>
        <v/>
      </c>
      <c r="C687" s="75" t="str">
        <f>IF(Ansøgning!C669="","",Ansøgning!C669)</f>
        <v/>
      </c>
      <c r="D687" s="75" t="str">
        <f>IF(Ansøgning!D669="","",Ansøgning!D669)</f>
        <v/>
      </c>
      <c r="E687" s="76" t="str">
        <f>IF(Ansøgning!E669="","",Ansøgning!E669)</f>
        <v/>
      </c>
      <c r="F687" s="76" t="str">
        <f>IF(Ansøgning!F669="","",Ansøgning!F669)</f>
        <v/>
      </c>
      <c r="G687" s="33" t="str">
        <f>IF(OR(E687="",F687=""),"",NETWORKDAYS(E687,F687,Lister!$D$7:$D$13))</f>
        <v/>
      </c>
      <c r="H687" s="76" t="str">
        <f>IF(Ansøgning!H669="","",Ansøgning!H669)</f>
        <v/>
      </c>
      <c r="I687" s="32" t="str">
        <f t="shared" si="74"/>
        <v/>
      </c>
      <c r="J687" s="77" t="str">
        <f>IF(Ansøgning!J669="","",Ansøgning!J669)</f>
        <v/>
      </c>
      <c r="K687" s="77" t="str">
        <f>IF(Ansøgning!K669="","",Ansøgning!K669)</f>
        <v/>
      </c>
      <c r="L687" s="46" t="str">
        <f t="shared" si="75"/>
        <v/>
      </c>
      <c r="M687" s="78" t="str">
        <f>IF(Ansøgning!M669="","",Ansøgning!M669)</f>
        <v/>
      </c>
      <c r="N687" s="31" t="str">
        <f t="shared" si="76"/>
        <v/>
      </c>
      <c r="O687" s="78" t="str">
        <f>IF(Ansøgning!O669="","",Ansøgning!O669)</f>
        <v/>
      </c>
      <c r="P687" s="78" t="str">
        <f>IF(Ansøgning!P669="","",Ansøgning!P669)</f>
        <v/>
      </c>
      <c r="Q687" s="78" t="str">
        <f>IF(Ansøgning!Q669="","",Ansøgning!Q669)</f>
        <v/>
      </c>
      <c r="R687" s="78" t="str">
        <f>IF(Ansøgning!R669="","",Ansøgning!R669)</f>
        <v/>
      </c>
      <c r="S687" s="46" t="str">
        <f>IFERROR(MAX(IF(OR(O687="",P687=""),"",IF(AND(AND(MONTH(E687)&gt;=7,MONTH(E687)&lt;8),AND(MONTH(F687)&gt;=7,MONTH(F687)&lt;8)),(NETWORKDAYS(E687,F687,Lister!$D$7:$D$13)-O687)*N687/NETWORKDAYS(Lister!$D$19,Lister!$E$19,Lister!$D$7:$D$13),IF(AND(AND(MONTH(E687)&gt;=7,MONTH(E687)&lt;8),MONTH(F687)&gt;7),(NETWORKDAYS(E687,Lister!$E$19,Lister!$D$7:$D$13)-O687)*N687/NETWORKDAYS(Lister!$D$19,Lister!$E$19,Lister!$D$7:$D$13),IF(MONTH(E687)&gt;7,0)))),0),"")</f>
        <v/>
      </c>
      <c r="T687" s="46" t="str">
        <f>IFERROR(MAX(IF(OR(O687="",P687=""),"",IF(AND(AND(MONTH(E687)&gt;=8,MONTH(E687)&lt;9),AND(MONTH(F687)&gt;=8,MONTH(F687)&lt;9)),(NETWORKDAYS(E687,F687,Lister!$D$7:$D$13)-P687)*N687/NETWORKDAYS(Lister!$D$20,Lister!$E$20,Lister!$D$7:$D$13),IF(AND(MONTH(E687)=7,MONTH(F687)=8),(NETWORKDAYS(Lister!$D$20,F687,Lister!$D$7:$D$13)-P687)*N687/NETWORKDAYS(Lister!$D$20,Lister!$E$20,Lister!$D$7:$D$13),IF(AND(MONTH(E687)=7,MONTH(F687)=7),0)))),0),"")</f>
        <v/>
      </c>
      <c r="U687" s="78" t="str">
        <f>IF(Ansøgning!U669="","",Ansøgning!U669)</f>
        <v/>
      </c>
      <c r="V687" s="119" t="str">
        <f t="shared" si="77"/>
        <v/>
      </c>
      <c r="W687" s="120" t="str">
        <f t="shared" si="78"/>
        <v/>
      </c>
      <c r="X687" s="42" t="str">
        <f t="shared" si="79"/>
        <v/>
      </c>
    </row>
    <row r="688" spans="1:24" x14ac:dyDescent="0.25">
      <c r="A688" s="13" t="str">
        <f t="shared" si="80"/>
        <v/>
      </c>
      <c r="B688" s="75" t="str">
        <f>IF(Ansøgning!B670="","",Ansøgning!B670)</f>
        <v/>
      </c>
      <c r="C688" s="75" t="str">
        <f>IF(Ansøgning!C670="","",Ansøgning!C670)</f>
        <v/>
      </c>
      <c r="D688" s="75" t="str">
        <f>IF(Ansøgning!D670="","",Ansøgning!D670)</f>
        <v/>
      </c>
      <c r="E688" s="76" t="str">
        <f>IF(Ansøgning!E670="","",Ansøgning!E670)</f>
        <v/>
      </c>
      <c r="F688" s="76" t="str">
        <f>IF(Ansøgning!F670="","",Ansøgning!F670)</f>
        <v/>
      </c>
      <c r="G688" s="33" t="str">
        <f>IF(OR(E688="",F688=""),"",NETWORKDAYS(E688,F688,Lister!$D$7:$D$13))</f>
        <v/>
      </c>
      <c r="H688" s="76" t="str">
        <f>IF(Ansøgning!H670="","",Ansøgning!H670)</f>
        <v/>
      </c>
      <c r="I688" s="32" t="str">
        <f t="shared" si="74"/>
        <v/>
      </c>
      <c r="J688" s="77" t="str">
        <f>IF(Ansøgning!J670="","",Ansøgning!J670)</f>
        <v/>
      </c>
      <c r="K688" s="77" t="str">
        <f>IF(Ansøgning!K670="","",Ansøgning!K670)</f>
        <v/>
      </c>
      <c r="L688" s="46" t="str">
        <f t="shared" si="75"/>
        <v/>
      </c>
      <c r="M688" s="78" t="str">
        <f>IF(Ansøgning!M670="","",Ansøgning!M670)</f>
        <v/>
      </c>
      <c r="N688" s="31" t="str">
        <f t="shared" si="76"/>
        <v/>
      </c>
      <c r="O688" s="78" t="str">
        <f>IF(Ansøgning!O670="","",Ansøgning!O670)</f>
        <v/>
      </c>
      <c r="P688" s="78" t="str">
        <f>IF(Ansøgning!P670="","",Ansøgning!P670)</f>
        <v/>
      </c>
      <c r="Q688" s="78" t="str">
        <f>IF(Ansøgning!Q670="","",Ansøgning!Q670)</f>
        <v/>
      </c>
      <c r="R688" s="78" t="str">
        <f>IF(Ansøgning!R670="","",Ansøgning!R670)</f>
        <v/>
      </c>
      <c r="S688" s="46" t="str">
        <f>IFERROR(MAX(IF(OR(O688="",P688=""),"",IF(AND(AND(MONTH(E688)&gt;=7,MONTH(E688)&lt;8),AND(MONTH(F688)&gt;=7,MONTH(F688)&lt;8)),(NETWORKDAYS(E688,F688,Lister!$D$7:$D$13)-O688)*N688/NETWORKDAYS(Lister!$D$19,Lister!$E$19,Lister!$D$7:$D$13),IF(AND(AND(MONTH(E688)&gt;=7,MONTH(E688)&lt;8),MONTH(F688)&gt;7),(NETWORKDAYS(E688,Lister!$E$19,Lister!$D$7:$D$13)-O688)*N688/NETWORKDAYS(Lister!$D$19,Lister!$E$19,Lister!$D$7:$D$13),IF(MONTH(E688)&gt;7,0)))),0),"")</f>
        <v/>
      </c>
      <c r="T688" s="46" t="str">
        <f>IFERROR(MAX(IF(OR(O688="",P688=""),"",IF(AND(AND(MONTH(E688)&gt;=8,MONTH(E688)&lt;9),AND(MONTH(F688)&gt;=8,MONTH(F688)&lt;9)),(NETWORKDAYS(E688,F688,Lister!$D$7:$D$13)-P688)*N688/NETWORKDAYS(Lister!$D$20,Lister!$E$20,Lister!$D$7:$D$13),IF(AND(MONTH(E688)=7,MONTH(F688)=8),(NETWORKDAYS(Lister!$D$20,F688,Lister!$D$7:$D$13)-P688)*N688/NETWORKDAYS(Lister!$D$20,Lister!$E$20,Lister!$D$7:$D$13),IF(AND(MONTH(E688)=7,MONTH(F688)=7),0)))),0),"")</f>
        <v/>
      </c>
      <c r="U688" s="78" t="str">
        <f>IF(Ansøgning!U670="","",Ansøgning!U670)</f>
        <v/>
      </c>
      <c r="V688" s="119" t="str">
        <f t="shared" si="77"/>
        <v/>
      </c>
      <c r="W688" s="120" t="str">
        <f t="shared" si="78"/>
        <v/>
      </c>
      <c r="X688" s="42" t="str">
        <f t="shared" si="79"/>
        <v/>
      </c>
    </row>
    <row r="689" spans="1:24" x14ac:dyDescent="0.25">
      <c r="A689" s="13" t="str">
        <f t="shared" si="80"/>
        <v/>
      </c>
      <c r="B689" s="75" t="str">
        <f>IF(Ansøgning!B671="","",Ansøgning!B671)</f>
        <v/>
      </c>
      <c r="C689" s="75" t="str">
        <f>IF(Ansøgning!C671="","",Ansøgning!C671)</f>
        <v/>
      </c>
      <c r="D689" s="75" t="str">
        <f>IF(Ansøgning!D671="","",Ansøgning!D671)</f>
        <v/>
      </c>
      <c r="E689" s="76" t="str">
        <f>IF(Ansøgning!E671="","",Ansøgning!E671)</f>
        <v/>
      </c>
      <c r="F689" s="76" t="str">
        <f>IF(Ansøgning!F671="","",Ansøgning!F671)</f>
        <v/>
      </c>
      <c r="G689" s="33" t="str">
        <f>IF(OR(E689="",F689=""),"",NETWORKDAYS(E689,F689,Lister!$D$7:$D$13))</f>
        <v/>
      </c>
      <c r="H689" s="76" t="str">
        <f>IF(Ansøgning!H671="","",Ansøgning!H671)</f>
        <v/>
      </c>
      <c r="I689" s="32" t="str">
        <f t="shared" si="74"/>
        <v/>
      </c>
      <c r="J689" s="77" t="str">
        <f>IF(Ansøgning!J671="","",Ansøgning!J671)</f>
        <v/>
      </c>
      <c r="K689" s="77" t="str">
        <f>IF(Ansøgning!K671="","",Ansøgning!K671)</f>
        <v/>
      </c>
      <c r="L689" s="46" t="str">
        <f t="shared" si="75"/>
        <v/>
      </c>
      <c r="M689" s="78" t="str">
        <f>IF(Ansøgning!M671="","",Ansøgning!M671)</f>
        <v/>
      </c>
      <c r="N689" s="31" t="str">
        <f t="shared" si="76"/>
        <v/>
      </c>
      <c r="O689" s="78" t="str">
        <f>IF(Ansøgning!O671="","",Ansøgning!O671)</f>
        <v/>
      </c>
      <c r="P689" s="78" t="str">
        <f>IF(Ansøgning!P671="","",Ansøgning!P671)</f>
        <v/>
      </c>
      <c r="Q689" s="78" t="str">
        <f>IF(Ansøgning!Q671="","",Ansøgning!Q671)</f>
        <v/>
      </c>
      <c r="R689" s="78" t="str">
        <f>IF(Ansøgning!R671="","",Ansøgning!R671)</f>
        <v/>
      </c>
      <c r="S689" s="46" t="str">
        <f>IFERROR(MAX(IF(OR(O689="",P689=""),"",IF(AND(AND(MONTH(E689)&gt;=7,MONTH(E689)&lt;8),AND(MONTH(F689)&gt;=7,MONTH(F689)&lt;8)),(NETWORKDAYS(E689,F689,Lister!$D$7:$D$13)-O689)*N689/NETWORKDAYS(Lister!$D$19,Lister!$E$19,Lister!$D$7:$D$13),IF(AND(AND(MONTH(E689)&gt;=7,MONTH(E689)&lt;8),MONTH(F689)&gt;7),(NETWORKDAYS(E689,Lister!$E$19,Lister!$D$7:$D$13)-O689)*N689/NETWORKDAYS(Lister!$D$19,Lister!$E$19,Lister!$D$7:$D$13),IF(MONTH(E689)&gt;7,0)))),0),"")</f>
        <v/>
      </c>
      <c r="T689" s="46" t="str">
        <f>IFERROR(MAX(IF(OR(O689="",P689=""),"",IF(AND(AND(MONTH(E689)&gt;=8,MONTH(E689)&lt;9),AND(MONTH(F689)&gt;=8,MONTH(F689)&lt;9)),(NETWORKDAYS(E689,F689,Lister!$D$7:$D$13)-P689)*N689/NETWORKDAYS(Lister!$D$20,Lister!$E$20,Lister!$D$7:$D$13),IF(AND(MONTH(E689)=7,MONTH(F689)=8),(NETWORKDAYS(Lister!$D$20,F689,Lister!$D$7:$D$13)-P689)*N689/NETWORKDAYS(Lister!$D$20,Lister!$E$20,Lister!$D$7:$D$13),IF(AND(MONTH(E689)=7,MONTH(F689)=7),0)))),0),"")</f>
        <v/>
      </c>
      <c r="U689" s="78" t="str">
        <f>IF(Ansøgning!U671="","",Ansøgning!U671)</f>
        <v/>
      </c>
      <c r="V689" s="119" t="str">
        <f t="shared" si="77"/>
        <v/>
      </c>
      <c r="W689" s="120" t="str">
        <f t="shared" si="78"/>
        <v/>
      </c>
      <c r="X689" s="42" t="str">
        <f t="shared" si="79"/>
        <v/>
      </c>
    </row>
    <row r="690" spans="1:24" x14ac:dyDescent="0.25">
      <c r="A690" s="13" t="str">
        <f t="shared" si="80"/>
        <v/>
      </c>
      <c r="B690" s="75" t="str">
        <f>IF(Ansøgning!B672="","",Ansøgning!B672)</f>
        <v/>
      </c>
      <c r="C690" s="75" t="str">
        <f>IF(Ansøgning!C672="","",Ansøgning!C672)</f>
        <v/>
      </c>
      <c r="D690" s="75" t="str">
        <f>IF(Ansøgning!D672="","",Ansøgning!D672)</f>
        <v/>
      </c>
      <c r="E690" s="76" t="str">
        <f>IF(Ansøgning!E672="","",Ansøgning!E672)</f>
        <v/>
      </c>
      <c r="F690" s="76" t="str">
        <f>IF(Ansøgning!F672="","",Ansøgning!F672)</f>
        <v/>
      </c>
      <c r="G690" s="33" t="str">
        <f>IF(OR(E690="",F690=""),"",NETWORKDAYS(E690,F690,Lister!$D$7:$D$13))</f>
        <v/>
      </c>
      <c r="H690" s="76" t="str">
        <f>IF(Ansøgning!H672="","",Ansøgning!H672)</f>
        <v/>
      </c>
      <c r="I690" s="32" t="str">
        <f t="shared" si="74"/>
        <v/>
      </c>
      <c r="J690" s="77" t="str">
        <f>IF(Ansøgning!J672="","",Ansøgning!J672)</f>
        <v/>
      </c>
      <c r="K690" s="77" t="str">
        <f>IF(Ansøgning!K672="","",Ansøgning!K672)</f>
        <v/>
      </c>
      <c r="L690" s="46" t="str">
        <f t="shared" si="75"/>
        <v/>
      </c>
      <c r="M690" s="78" t="str">
        <f>IF(Ansøgning!M672="","",Ansøgning!M672)</f>
        <v/>
      </c>
      <c r="N690" s="31" t="str">
        <f t="shared" si="76"/>
        <v/>
      </c>
      <c r="O690" s="78" t="str">
        <f>IF(Ansøgning!O672="","",Ansøgning!O672)</f>
        <v/>
      </c>
      <c r="P690" s="78" t="str">
        <f>IF(Ansøgning!P672="","",Ansøgning!P672)</f>
        <v/>
      </c>
      <c r="Q690" s="78" t="str">
        <f>IF(Ansøgning!Q672="","",Ansøgning!Q672)</f>
        <v/>
      </c>
      <c r="R690" s="78" t="str">
        <f>IF(Ansøgning!R672="","",Ansøgning!R672)</f>
        <v/>
      </c>
      <c r="S690" s="46" t="str">
        <f>IFERROR(MAX(IF(OR(O690="",P690=""),"",IF(AND(AND(MONTH(E690)&gt;=7,MONTH(E690)&lt;8),AND(MONTH(F690)&gt;=7,MONTH(F690)&lt;8)),(NETWORKDAYS(E690,F690,Lister!$D$7:$D$13)-O690)*N690/NETWORKDAYS(Lister!$D$19,Lister!$E$19,Lister!$D$7:$D$13),IF(AND(AND(MONTH(E690)&gt;=7,MONTH(E690)&lt;8),MONTH(F690)&gt;7),(NETWORKDAYS(E690,Lister!$E$19,Lister!$D$7:$D$13)-O690)*N690/NETWORKDAYS(Lister!$D$19,Lister!$E$19,Lister!$D$7:$D$13),IF(MONTH(E690)&gt;7,0)))),0),"")</f>
        <v/>
      </c>
      <c r="T690" s="46" t="str">
        <f>IFERROR(MAX(IF(OR(O690="",P690=""),"",IF(AND(AND(MONTH(E690)&gt;=8,MONTH(E690)&lt;9),AND(MONTH(F690)&gt;=8,MONTH(F690)&lt;9)),(NETWORKDAYS(E690,F690,Lister!$D$7:$D$13)-P690)*N690/NETWORKDAYS(Lister!$D$20,Lister!$E$20,Lister!$D$7:$D$13),IF(AND(MONTH(E690)=7,MONTH(F690)=8),(NETWORKDAYS(Lister!$D$20,F690,Lister!$D$7:$D$13)-P690)*N690/NETWORKDAYS(Lister!$D$20,Lister!$E$20,Lister!$D$7:$D$13),IF(AND(MONTH(E690)=7,MONTH(F690)=7),0)))),0),"")</f>
        <v/>
      </c>
      <c r="U690" s="78" t="str">
        <f>IF(Ansøgning!U672="","",Ansøgning!U672)</f>
        <v/>
      </c>
      <c r="V690" s="119" t="str">
        <f t="shared" si="77"/>
        <v/>
      </c>
      <c r="W690" s="120" t="str">
        <f t="shared" si="78"/>
        <v/>
      </c>
      <c r="X690" s="42" t="str">
        <f t="shared" si="79"/>
        <v/>
      </c>
    </row>
    <row r="691" spans="1:24" x14ac:dyDescent="0.25">
      <c r="A691" s="13" t="str">
        <f t="shared" si="80"/>
        <v/>
      </c>
      <c r="B691" s="75" t="str">
        <f>IF(Ansøgning!B673="","",Ansøgning!B673)</f>
        <v/>
      </c>
      <c r="C691" s="75" t="str">
        <f>IF(Ansøgning!C673="","",Ansøgning!C673)</f>
        <v/>
      </c>
      <c r="D691" s="75" t="str">
        <f>IF(Ansøgning!D673="","",Ansøgning!D673)</f>
        <v/>
      </c>
      <c r="E691" s="76" t="str">
        <f>IF(Ansøgning!E673="","",Ansøgning!E673)</f>
        <v/>
      </c>
      <c r="F691" s="76" t="str">
        <f>IF(Ansøgning!F673="","",Ansøgning!F673)</f>
        <v/>
      </c>
      <c r="G691" s="33" t="str">
        <f>IF(OR(E691="",F691=""),"",NETWORKDAYS(E691,F691,Lister!$D$7:$D$13))</f>
        <v/>
      </c>
      <c r="H691" s="76" t="str">
        <f>IF(Ansøgning!H673="","",Ansøgning!H673)</f>
        <v/>
      </c>
      <c r="I691" s="32" t="str">
        <f t="shared" si="74"/>
        <v/>
      </c>
      <c r="J691" s="77" t="str">
        <f>IF(Ansøgning!J673="","",Ansøgning!J673)</f>
        <v/>
      </c>
      <c r="K691" s="77" t="str">
        <f>IF(Ansøgning!K673="","",Ansøgning!K673)</f>
        <v/>
      </c>
      <c r="L691" s="46" t="str">
        <f t="shared" si="75"/>
        <v/>
      </c>
      <c r="M691" s="78" t="str">
        <f>IF(Ansøgning!M673="","",Ansøgning!M673)</f>
        <v/>
      </c>
      <c r="N691" s="31" t="str">
        <f t="shared" si="76"/>
        <v/>
      </c>
      <c r="O691" s="78" t="str">
        <f>IF(Ansøgning!O673="","",Ansøgning!O673)</f>
        <v/>
      </c>
      <c r="P691" s="78" t="str">
        <f>IF(Ansøgning!P673="","",Ansøgning!P673)</f>
        <v/>
      </c>
      <c r="Q691" s="78" t="str">
        <f>IF(Ansøgning!Q673="","",Ansøgning!Q673)</f>
        <v/>
      </c>
      <c r="R691" s="78" t="str">
        <f>IF(Ansøgning!R673="","",Ansøgning!R673)</f>
        <v/>
      </c>
      <c r="S691" s="46" t="str">
        <f>IFERROR(MAX(IF(OR(O691="",P691=""),"",IF(AND(AND(MONTH(E691)&gt;=7,MONTH(E691)&lt;8),AND(MONTH(F691)&gt;=7,MONTH(F691)&lt;8)),(NETWORKDAYS(E691,F691,Lister!$D$7:$D$13)-O691)*N691/NETWORKDAYS(Lister!$D$19,Lister!$E$19,Lister!$D$7:$D$13),IF(AND(AND(MONTH(E691)&gt;=7,MONTH(E691)&lt;8),MONTH(F691)&gt;7),(NETWORKDAYS(E691,Lister!$E$19,Lister!$D$7:$D$13)-O691)*N691/NETWORKDAYS(Lister!$D$19,Lister!$E$19,Lister!$D$7:$D$13),IF(MONTH(E691)&gt;7,0)))),0),"")</f>
        <v/>
      </c>
      <c r="T691" s="46" t="str">
        <f>IFERROR(MAX(IF(OR(O691="",P691=""),"",IF(AND(AND(MONTH(E691)&gt;=8,MONTH(E691)&lt;9),AND(MONTH(F691)&gt;=8,MONTH(F691)&lt;9)),(NETWORKDAYS(E691,F691,Lister!$D$7:$D$13)-P691)*N691/NETWORKDAYS(Lister!$D$20,Lister!$E$20,Lister!$D$7:$D$13),IF(AND(MONTH(E691)=7,MONTH(F691)=8),(NETWORKDAYS(Lister!$D$20,F691,Lister!$D$7:$D$13)-P691)*N691/NETWORKDAYS(Lister!$D$20,Lister!$E$20,Lister!$D$7:$D$13),IF(AND(MONTH(E691)=7,MONTH(F691)=7),0)))),0),"")</f>
        <v/>
      </c>
      <c r="U691" s="78" t="str">
        <f>IF(Ansøgning!U673="","",Ansøgning!U673)</f>
        <v/>
      </c>
      <c r="V691" s="119" t="str">
        <f t="shared" si="77"/>
        <v/>
      </c>
      <c r="W691" s="120" t="str">
        <f t="shared" si="78"/>
        <v/>
      </c>
      <c r="X691" s="42" t="str">
        <f t="shared" si="79"/>
        <v/>
      </c>
    </row>
    <row r="692" spans="1:24" x14ac:dyDescent="0.25">
      <c r="A692" s="13" t="str">
        <f t="shared" si="80"/>
        <v/>
      </c>
      <c r="B692" s="75" t="str">
        <f>IF(Ansøgning!B674="","",Ansøgning!B674)</f>
        <v/>
      </c>
      <c r="C692" s="75" t="str">
        <f>IF(Ansøgning!C674="","",Ansøgning!C674)</f>
        <v/>
      </c>
      <c r="D692" s="75" t="str">
        <f>IF(Ansøgning!D674="","",Ansøgning!D674)</f>
        <v/>
      </c>
      <c r="E692" s="76" t="str">
        <f>IF(Ansøgning!E674="","",Ansøgning!E674)</f>
        <v/>
      </c>
      <c r="F692" s="76" t="str">
        <f>IF(Ansøgning!F674="","",Ansøgning!F674)</f>
        <v/>
      </c>
      <c r="G692" s="33" t="str">
        <f>IF(OR(E692="",F692=""),"",NETWORKDAYS(E692,F692,Lister!$D$7:$D$13))</f>
        <v/>
      </c>
      <c r="H692" s="76" t="str">
        <f>IF(Ansøgning!H674="","",Ansøgning!H674)</f>
        <v/>
      </c>
      <c r="I692" s="32" t="str">
        <f t="shared" si="74"/>
        <v/>
      </c>
      <c r="J692" s="77" t="str">
        <f>IF(Ansøgning!J674="","",Ansøgning!J674)</f>
        <v/>
      </c>
      <c r="K692" s="77" t="str">
        <f>IF(Ansøgning!K674="","",Ansøgning!K674)</f>
        <v/>
      </c>
      <c r="L692" s="46" t="str">
        <f t="shared" si="75"/>
        <v/>
      </c>
      <c r="M692" s="78" t="str">
        <f>IF(Ansøgning!M674="","",Ansøgning!M674)</f>
        <v/>
      </c>
      <c r="N692" s="31" t="str">
        <f t="shared" si="76"/>
        <v/>
      </c>
      <c r="O692" s="78" t="str">
        <f>IF(Ansøgning!O674="","",Ansøgning!O674)</f>
        <v/>
      </c>
      <c r="P692" s="78" t="str">
        <f>IF(Ansøgning!P674="","",Ansøgning!P674)</f>
        <v/>
      </c>
      <c r="Q692" s="78" t="str">
        <f>IF(Ansøgning!Q674="","",Ansøgning!Q674)</f>
        <v/>
      </c>
      <c r="R692" s="78" t="str">
        <f>IF(Ansøgning!R674="","",Ansøgning!R674)</f>
        <v/>
      </c>
      <c r="S692" s="46" t="str">
        <f>IFERROR(MAX(IF(OR(O692="",P692=""),"",IF(AND(AND(MONTH(E692)&gt;=7,MONTH(E692)&lt;8),AND(MONTH(F692)&gt;=7,MONTH(F692)&lt;8)),(NETWORKDAYS(E692,F692,Lister!$D$7:$D$13)-O692)*N692/NETWORKDAYS(Lister!$D$19,Lister!$E$19,Lister!$D$7:$D$13),IF(AND(AND(MONTH(E692)&gt;=7,MONTH(E692)&lt;8),MONTH(F692)&gt;7),(NETWORKDAYS(E692,Lister!$E$19,Lister!$D$7:$D$13)-O692)*N692/NETWORKDAYS(Lister!$D$19,Lister!$E$19,Lister!$D$7:$D$13),IF(MONTH(E692)&gt;7,0)))),0),"")</f>
        <v/>
      </c>
      <c r="T692" s="46" t="str">
        <f>IFERROR(MAX(IF(OR(O692="",P692=""),"",IF(AND(AND(MONTH(E692)&gt;=8,MONTH(E692)&lt;9),AND(MONTH(F692)&gt;=8,MONTH(F692)&lt;9)),(NETWORKDAYS(E692,F692,Lister!$D$7:$D$13)-P692)*N692/NETWORKDAYS(Lister!$D$20,Lister!$E$20,Lister!$D$7:$D$13),IF(AND(MONTH(E692)=7,MONTH(F692)=8),(NETWORKDAYS(Lister!$D$20,F692,Lister!$D$7:$D$13)-P692)*N692/NETWORKDAYS(Lister!$D$20,Lister!$E$20,Lister!$D$7:$D$13),IF(AND(MONTH(E692)=7,MONTH(F692)=7),0)))),0),"")</f>
        <v/>
      </c>
      <c r="U692" s="78" t="str">
        <f>IF(Ansøgning!U674="","",Ansøgning!U674)</f>
        <v/>
      </c>
      <c r="V692" s="119" t="str">
        <f t="shared" si="77"/>
        <v/>
      </c>
      <c r="W692" s="120" t="str">
        <f t="shared" si="78"/>
        <v/>
      </c>
      <c r="X692" s="42" t="str">
        <f t="shared" si="79"/>
        <v/>
      </c>
    </row>
    <row r="693" spans="1:24" x14ac:dyDescent="0.25">
      <c r="A693" s="13" t="str">
        <f t="shared" si="80"/>
        <v/>
      </c>
      <c r="B693" s="75" t="str">
        <f>IF(Ansøgning!B675="","",Ansøgning!B675)</f>
        <v/>
      </c>
      <c r="C693" s="75" t="str">
        <f>IF(Ansøgning!C675="","",Ansøgning!C675)</f>
        <v/>
      </c>
      <c r="D693" s="75" t="str">
        <f>IF(Ansøgning!D675="","",Ansøgning!D675)</f>
        <v/>
      </c>
      <c r="E693" s="76" t="str">
        <f>IF(Ansøgning!E675="","",Ansøgning!E675)</f>
        <v/>
      </c>
      <c r="F693" s="76" t="str">
        <f>IF(Ansøgning!F675="","",Ansøgning!F675)</f>
        <v/>
      </c>
      <c r="G693" s="33" t="str">
        <f>IF(OR(E693="",F693=""),"",NETWORKDAYS(E693,F693,Lister!$D$7:$D$13))</f>
        <v/>
      </c>
      <c r="H693" s="76" t="str">
        <f>IF(Ansøgning!H675="","",Ansøgning!H675)</f>
        <v/>
      </c>
      <c r="I693" s="32" t="str">
        <f t="shared" si="74"/>
        <v/>
      </c>
      <c r="J693" s="77" t="str">
        <f>IF(Ansøgning!J675="","",Ansøgning!J675)</f>
        <v/>
      </c>
      <c r="K693" s="77" t="str">
        <f>IF(Ansøgning!K675="","",Ansøgning!K675)</f>
        <v/>
      </c>
      <c r="L693" s="46" t="str">
        <f t="shared" si="75"/>
        <v/>
      </c>
      <c r="M693" s="78" t="str">
        <f>IF(Ansøgning!M675="","",Ansøgning!M675)</f>
        <v/>
      </c>
      <c r="N693" s="31" t="str">
        <f t="shared" si="76"/>
        <v/>
      </c>
      <c r="O693" s="78" t="str">
        <f>IF(Ansøgning!O675="","",Ansøgning!O675)</f>
        <v/>
      </c>
      <c r="P693" s="78" t="str">
        <f>IF(Ansøgning!P675="","",Ansøgning!P675)</f>
        <v/>
      </c>
      <c r="Q693" s="78" t="str">
        <f>IF(Ansøgning!Q675="","",Ansøgning!Q675)</f>
        <v/>
      </c>
      <c r="R693" s="78" t="str">
        <f>IF(Ansøgning!R675="","",Ansøgning!R675)</f>
        <v/>
      </c>
      <c r="S693" s="46" t="str">
        <f>IFERROR(MAX(IF(OR(O693="",P693=""),"",IF(AND(AND(MONTH(E693)&gt;=7,MONTH(E693)&lt;8),AND(MONTH(F693)&gt;=7,MONTH(F693)&lt;8)),(NETWORKDAYS(E693,F693,Lister!$D$7:$D$13)-O693)*N693/NETWORKDAYS(Lister!$D$19,Lister!$E$19,Lister!$D$7:$D$13),IF(AND(AND(MONTH(E693)&gt;=7,MONTH(E693)&lt;8),MONTH(F693)&gt;7),(NETWORKDAYS(E693,Lister!$E$19,Lister!$D$7:$D$13)-O693)*N693/NETWORKDAYS(Lister!$D$19,Lister!$E$19,Lister!$D$7:$D$13),IF(MONTH(E693)&gt;7,0)))),0),"")</f>
        <v/>
      </c>
      <c r="T693" s="46" t="str">
        <f>IFERROR(MAX(IF(OR(O693="",P693=""),"",IF(AND(AND(MONTH(E693)&gt;=8,MONTH(E693)&lt;9),AND(MONTH(F693)&gt;=8,MONTH(F693)&lt;9)),(NETWORKDAYS(E693,F693,Lister!$D$7:$D$13)-P693)*N693/NETWORKDAYS(Lister!$D$20,Lister!$E$20,Lister!$D$7:$D$13),IF(AND(MONTH(E693)=7,MONTH(F693)=8),(NETWORKDAYS(Lister!$D$20,F693,Lister!$D$7:$D$13)-P693)*N693/NETWORKDAYS(Lister!$D$20,Lister!$E$20,Lister!$D$7:$D$13),IF(AND(MONTH(E693)=7,MONTH(F693)=7),0)))),0),"")</f>
        <v/>
      </c>
      <c r="U693" s="78" t="str">
        <f>IF(Ansøgning!U675="","",Ansøgning!U675)</f>
        <v/>
      </c>
      <c r="V693" s="119" t="str">
        <f t="shared" si="77"/>
        <v/>
      </c>
      <c r="W693" s="120" t="str">
        <f t="shared" si="78"/>
        <v/>
      </c>
      <c r="X693" s="42" t="str">
        <f t="shared" si="79"/>
        <v/>
      </c>
    </row>
    <row r="694" spans="1:24" x14ac:dyDescent="0.25">
      <c r="A694" s="13" t="str">
        <f t="shared" si="80"/>
        <v/>
      </c>
      <c r="B694" s="75" t="str">
        <f>IF(Ansøgning!B676="","",Ansøgning!B676)</f>
        <v/>
      </c>
      <c r="C694" s="75" t="str">
        <f>IF(Ansøgning!C676="","",Ansøgning!C676)</f>
        <v/>
      </c>
      <c r="D694" s="75" t="str">
        <f>IF(Ansøgning!D676="","",Ansøgning!D676)</f>
        <v/>
      </c>
      <c r="E694" s="76" t="str">
        <f>IF(Ansøgning!E676="","",Ansøgning!E676)</f>
        <v/>
      </c>
      <c r="F694" s="76" t="str">
        <f>IF(Ansøgning!F676="","",Ansøgning!F676)</f>
        <v/>
      </c>
      <c r="G694" s="33" t="str">
        <f>IF(OR(E694="",F694=""),"",NETWORKDAYS(E694,F694,Lister!$D$7:$D$13))</f>
        <v/>
      </c>
      <c r="H694" s="76" t="str">
        <f>IF(Ansøgning!H676="","",Ansøgning!H676)</f>
        <v/>
      </c>
      <c r="I694" s="32" t="str">
        <f t="shared" si="74"/>
        <v/>
      </c>
      <c r="J694" s="77" t="str">
        <f>IF(Ansøgning!J676="","",Ansøgning!J676)</f>
        <v/>
      </c>
      <c r="K694" s="77" t="str">
        <f>IF(Ansøgning!K676="","",Ansøgning!K676)</f>
        <v/>
      </c>
      <c r="L694" s="46" t="str">
        <f t="shared" si="75"/>
        <v/>
      </c>
      <c r="M694" s="78" t="str">
        <f>IF(Ansøgning!M676="","",Ansøgning!M676)</f>
        <v/>
      </c>
      <c r="N694" s="31" t="str">
        <f t="shared" si="76"/>
        <v/>
      </c>
      <c r="O694" s="78" t="str">
        <f>IF(Ansøgning!O676="","",Ansøgning!O676)</f>
        <v/>
      </c>
      <c r="P694" s="78" t="str">
        <f>IF(Ansøgning!P676="","",Ansøgning!P676)</f>
        <v/>
      </c>
      <c r="Q694" s="78" t="str">
        <f>IF(Ansøgning!Q676="","",Ansøgning!Q676)</f>
        <v/>
      </c>
      <c r="R694" s="78" t="str">
        <f>IF(Ansøgning!R676="","",Ansøgning!R676)</f>
        <v/>
      </c>
      <c r="S694" s="46" t="str">
        <f>IFERROR(MAX(IF(OR(O694="",P694=""),"",IF(AND(AND(MONTH(E694)&gt;=7,MONTH(E694)&lt;8),AND(MONTH(F694)&gt;=7,MONTH(F694)&lt;8)),(NETWORKDAYS(E694,F694,Lister!$D$7:$D$13)-O694)*N694/NETWORKDAYS(Lister!$D$19,Lister!$E$19,Lister!$D$7:$D$13),IF(AND(AND(MONTH(E694)&gt;=7,MONTH(E694)&lt;8),MONTH(F694)&gt;7),(NETWORKDAYS(E694,Lister!$E$19,Lister!$D$7:$D$13)-O694)*N694/NETWORKDAYS(Lister!$D$19,Lister!$E$19,Lister!$D$7:$D$13),IF(MONTH(E694)&gt;7,0)))),0),"")</f>
        <v/>
      </c>
      <c r="T694" s="46" t="str">
        <f>IFERROR(MAX(IF(OR(O694="",P694=""),"",IF(AND(AND(MONTH(E694)&gt;=8,MONTH(E694)&lt;9),AND(MONTH(F694)&gt;=8,MONTH(F694)&lt;9)),(NETWORKDAYS(E694,F694,Lister!$D$7:$D$13)-P694)*N694/NETWORKDAYS(Lister!$D$20,Lister!$E$20,Lister!$D$7:$D$13),IF(AND(MONTH(E694)=7,MONTH(F694)=8),(NETWORKDAYS(Lister!$D$20,F694,Lister!$D$7:$D$13)-P694)*N694/NETWORKDAYS(Lister!$D$20,Lister!$E$20,Lister!$D$7:$D$13),IF(AND(MONTH(E694)=7,MONTH(F694)=7),0)))),0),"")</f>
        <v/>
      </c>
      <c r="U694" s="78" t="str">
        <f>IF(Ansøgning!U676="","",Ansøgning!U676)</f>
        <v/>
      </c>
      <c r="V694" s="119" t="str">
        <f t="shared" si="77"/>
        <v/>
      </c>
      <c r="W694" s="120" t="str">
        <f t="shared" si="78"/>
        <v/>
      </c>
      <c r="X694" s="42" t="str">
        <f t="shared" si="79"/>
        <v/>
      </c>
    </row>
    <row r="695" spans="1:24" x14ac:dyDescent="0.25">
      <c r="A695" s="13" t="str">
        <f t="shared" si="80"/>
        <v/>
      </c>
      <c r="B695" s="75" t="str">
        <f>IF(Ansøgning!B677="","",Ansøgning!B677)</f>
        <v/>
      </c>
      <c r="C695" s="75" t="str">
        <f>IF(Ansøgning!C677="","",Ansøgning!C677)</f>
        <v/>
      </c>
      <c r="D695" s="75" t="str">
        <f>IF(Ansøgning!D677="","",Ansøgning!D677)</f>
        <v/>
      </c>
      <c r="E695" s="76" t="str">
        <f>IF(Ansøgning!E677="","",Ansøgning!E677)</f>
        <v/>
      </c>
      <c r="F695" s="76" t="str">
        <f>IF(Ansøgning!F677="","",Ansøgning!F677)</f>
        <v/>
      </c>
      <c r="G695" s="33" t="str">
        <f>IF(OR(E695="",F695=""),"",NETWORKDAYS(E695,F695,Lister!$D$7:$D$13))</f>
        <v/>
      </c>
      <c r="H695" s="76" t="str">
        <f>IF(Ansøgning!H677="","",Ansøgning!H677)</f>
        <v/>
      </c>
      <c r="I695" s="32" t="str">
        <f t="shared" si="74"/>
        <v/>
      </c>
      <c r="J695" s="77" t="str">
        <f>IF(Ansøgning!J677="","",Ansøgning!J677)</f>
        <v/>
      </c>
      <c r="K695" s="77" t="str">
        <f>IF(Ansøgning!K677="","",Ansøgning!K677)</f>
        <v/>
      </c>
      <c r="L695" s="46" t="str">
        <f t="shared" si="75"/>
        <v/>
      </c>
      <c r="M695" s="78" t="str">
        <f>IF(Ansøgning!M677="","",Ansøgning!M677)</f>
        <v/>
      </c>
      <c r="N695" s="31" t="str">
        <f t="shared" si="76"/>
        <v/>
      </c>
      <c r="O695" s="78" t="str">
        <f>IF(Ansøgning!O677="","",Ansøgning!O677)</f>
        <v/>
      </c>
      <c r="P695" s="78" t="str">
        <f>IF(Ansøgning!P677="","",Ansøgning!P677)</f>
        <v/>
      </c>
      <c r="Q695" s="78" t="str">
        <f>IF(Ansøgning!Q677="","",Ansøgning!Q677)</f>
        <v/>
      </c>
      <c r="R695" s="78" t="str">
        <f>IF(Ansøgning!R677="","",Ansøgning!R677)</f>
        <v/>
      </c>
      <c r="S695" s="46" t="str">
        <f>IFERROR(MAX(IF(OR(O695="",P695=""),"",IF(AND(AND(MONTH(E695)&gt;=7,MONTH(E695)&lt;8),AND(MONTH(F695)&gt;=7,MONTH(F695)&lt;8)),(NETWORKDAYS(E695,F695,Lister!$D$7:$D$13)-O695)*N695/NETWORKDAYS(Lister!$D$19,Lister!$E$19,Lister!$D$7:$D$13),IF(AND(AND(MONTH(E695)&gt;=7,MONTH(E695)&lt;8),MONTH(F695)&gt;7),(NETWORKDAYS(E695,Lister!$E$19,Lister!$D$7:$D$13)-O695)*N695/NETWORKDAYS(Lister!$D$19,Lister!$E$19,Lister!$D$7:$D$13),IF(MONTH(E695)&gt;7,0)))),0),"")</f>
        <v/>
      </c>
      <c r="T695" s="46" t="str">
        <f>IFERROR(MAX(IF(OR(O695="",P695=""),"",IF(AND(AND(MONTH(E695)&gt;=8,MONTH(E695)&lt;9),AND(MONTH(F695)&gt;=8,MONTH(F695)&lt;9)),(NETWORKDAYS(E695,F695,Lister!$D$7:$D$13)-P695)*N695/NETWORKDAYS(Lister!$D$20,Lister!$E$20,Lister!$D$7:$D$13),IF(AND(MONTH(E695)=7,MONTH(F695)=8),(NETWORKDAYS(Lister!$D$20,F695,Lister!$D$7:$D$13)-P695)*N695/NETWORKDAYS(Lister!$D$20,Lister!$E$20,Lister!$D$7:$D$13),IF(AND(MONTH(E695)=7,MONTH(F695)=7),0)))),0),"")</f>
        <v/>
      </c>
      <c r="U695" s="78" t="str">
        <f>IF(Ansøgning!U677="","",Ansøgning!U677)</f>
        <v/>
      </c>
      <c r="V695" s="119" t="str">
        <f t="shared" si="77"/>
        <v/>
      </c>
      <c r="W695" s="120" t="str">
        <f t="shared" si="78"/>
        <v/>
      </c>
      <c r="X695" s="42" t="str">
        <f t="shared" si="79"/>
        <v/>
      </c>
    </row>
    <row r="696" spans="1:24" x14ac:dyDescent="0.25">
      <c r="A696" s="13" t="str">
        <f t="shared" si="80"/>
        <v/>
      </c>
      <c r="B696" s="75" t="str">
        <f>IF(Ansøgning!B678="","",Ansøgning!B678)</f>
        <v/>
      </c>
      <c r="C696" s="75" t="str">
        <f>IF(Ansøgning!C678="","",Ansøgning!C678)</f>
        <v/>
      </c>
      <c r="D696" s="75" t="str">
        <f>IF(Ansøgning!D678="","",Ansøgning!D678)</f>
        <v/>
      </c>
      <c r="E696" s="76" t="str">
        <f>IF(Ansøgning!E678="","",Ansøgning!E678)</f>
        <v/>
      </c>
      <c r="F696" s="76" t="str">
        <f>IF(Ansøgning!F678="","",Ansøgning!F678)</f>
        <v/>
      </c>
      <c r="G696" s="33" t="str">
        <f>IF(OR(E696="",F696=""),"",NETWORKDAYS(E696,F696,Lister!$D$7:$D$13))</f>
        <v/>
      </c>
      <c r="H696" s="76" t="str">
        <f>IF(Ansøgning!H678="","",Ansøgning!H678)</f>
        <v/>
      </c>
      <c r="I696" s="32" t="str">
        <f t="shared" si="74"/>
        <v/>
      </c>
      <c r="J696" s="77" t="str">
        <f>IF(Ansøgning!J678="","",Ansøgning!J678)</f>
        <v/>
      </c>
      <c r="K696" s="77" t="str">
        <f>IF(Ansøgning!K678="","",Ansøgning!K678)</f>
        <v/>
      </c>
      <c r="L696" s="46" t="str">
        <f t="shared" si="75"/>
        <v/>
      </c>
      <c r="M696" s="78" t="str">
        <f>IF(Ansøgning!M678="","",Ansøgning!M678)</f>
        <v/>
      </c>
      <c r="N696" s="31" t="str">
        <f t="shared" si="76"/>
        <v/>
      </c>
      <c r="O696" s="78" t="str">
        <f>IF(Ansøgning!O678="","",Ansøgning!O678)</f>
        <v/>
      </c>
      <c r="P696" s="78" t="str">
        <f>IF(Ansøgning!P678="","",Ansøgning!P678)</f>
        <v/>
      </c>
      <c r="Q696" s="78" t="str">
        <f>IF(Ansøgning!Q678="","",Ansøgning!Q678)</f>
        <v/>
      </c>
      <c r="R696" s="78" t="str">
        <f>IF(Ansøgning!R678="","",Ansøgning!R678)</f>
        <v/>
      </c>
      <c r="S696" s="46" t="str">
        <f>IFERROR(MAX(IF(OR(O696="",P696=""),"",IF(AND(AND(MONTH(E696)&gt;=7,MONTH(E696)&lt;8),AND(MONTH(F696)&gt;=7,MONTH(F696)&lt;8)),(NETWORKDAYS(E696,F696,Lister!$D$7:$D$13)-O696)*N696/NETWORKDAYS(Lister!$D$19,Lister!$E$19,Lister!$D$7:$D$13),IF(AND(AND(MONTH(E696)&gt;=7,MONTH(E696)&lt;8),MONTH(F696)&gt;7),(NETWORKDAYS(E696,Lister!$E$19,Lister!$D$7:$D$13)-O696)*N696/NETWORKDAYS(Lister!$D$19,Lister!$E$19,Lister!$D$7:$D$13),IF(MONTH(E696)&gt;7,0)))),0),"")</f>
        <v/>
      </c>
      <c r="T696" s="46" t="str">
        <f>IFERROR(MAX(IF(OR(O696="",P696=""),"",IF(AND(AND(MONTH(E696)&gt;=8,MONTH(E696)&lt;9),AND(MONTH(F696)&gt;=8,MONTH(F696)&lt;9)),(NETWORKDAYS(E696,F696,Lister!$D$7:$D$13)-P696)*N696/NETWORKDAYS(Lister!$D$20,Lister!$E$20,Lister!$D$7:$D$13),IF(AND(MONTH(E696)=7,MONTH(F696)=8),(NETWORKDAYS(Lister!$D$20,F696,Lister!$D$7:$D$13)-P696)*N696/NETWORKDAYS(Lister!$D$20,Lister!$E$20,Lister!$D$7:$D$13),IF(AND(MONTH(E696)=7,MONTH(F696)=7),0)))),0),"")</f>
        <v/>
      </c>
      <c r="U696" s="78" t="str">
        <f>IF(Ansøgning!U678="","",Ansøgning!U678)</f>
        <v/>
      </c>
      <c r="V696" s="119" t="str">
        <f t="shared" si="77"/>
        <v/>
      </c>
      <c r="W696" s="120" t="str">
        <f t="shared" si="78"/>
        <v/>
      </c>
      <c r="X696" s="42" t="str">
        <f t="shared" si="79"/>
        <v/>
      </c>
    </row>
    <row r="697" spans="1:24" x14ac:dyDescent="0.25">
      <c r="A697" s="13" t="str">
        <f t="shared" si="80"/>
        <v/>
      </c>
      <c r="B697" s="75" t="str">
        <f>IF(Ansøgning!B679="","",Ansøgning!B679)</f>
        <v/>
      </c>
      <c r="C697" s="75" t="str">
        <f>IF(Ansøgning!C679="","",Ansøgning!C679)</f>
        <v/>
      </c>
      <c r="D697" s="75" t="str">
        <f>IF(Ansøgning!D679="","",Ansøgning!D679)</f>
        <v/>
      </c>
      <c r="E697" s="76" t="str">
        <f>IF(Ansøgning!E679="","",Ansøgning!E679)</f>
        <v/>
      </c>
      <c r="F697" s="76" t="str">
        <f>IF(Ansøgning!F679="","",Ansøgning!F679)</f>
        <v/>
      </c>
      <c r="G697" s="33" t="str">
        <f>IF(OR(E697="",F697=""),"",NETWORKDAYS(E697,F697,Lister!$D$7:$D$13))</f>
        <v/>
      </c>
      <c r="H697" s="76" t="str">
        <f>IF(Ansøgning!H679="","",Ansøgning!H679)</f>
        <v/>
      </c>
      <c r="I697" s="32" t="str">
        <f t="shared" si="74"/>
        <v/>
      </c>
      <c r="J697" s="77" t="str">
        <f>IF(Ansøgning!J679="","",Ansøgning!J679)</f>
        <v/>
      </c>
      <c r="K697" s="77" t="str">
        <f>IF(Ansøgning!K679="","",Ansøgning!K679)</f>
        <v/>
      </c>
      <c r="L697" s="46" t="str">
        <f t="shared" si="75"/>
        <v/>
      </c>
      <c r="M697" s="78" t="str">
        <f>IF(Ansøgning!M679="","",Ansøgning!M679)</f>
        <v/>
      </c>
      <c r="N697" s="31" t="str">
        <f t="shared" si="76"/>
        <v/>
      </c>
      <c r="O697" s="78" t="str">
        <f>IF(Ansøgning!O679="","",Ansøgning!O679)</f>
        <v/>
      </c>
      <c r="P697" s="78" t="str">
        <f>IF(Ansøgning!P679="","",Ansøgning!P679)</f>
        <v/>
      </c>
      <c r="Q697" s="78" t="str">
        <f>IF(Ansøgning!Q679="","",Ansøgning!Q679)</f>
        <v/>
      </c>
      <c r="R697" s="78" t="str">
        <f>IF(Ansøgning!R679="","",Ansøgning!R679)</f>
        <v/>
      </c>
      <c r="S697" s="46" t="str">
        <f>IFERROR(MAX(IF(OR(O697="",P697=""),"",IF(AND(AND(MONTH(E697)&gt;=7,MONTH(E697)&lt;8),AND(MONTH(F697)&gt;=7,MONTH(F697)&lt;8)),(NETWORKDAYS(E697,F697,Lister!$D$7:$D$13)-O697)*N697/NETWORKDAYS(Lister!$D$19,Lister!$E$19,Lister!$D$7:$D$13),IF(AND(AND(MONTH(E697)&gt;=7,MONTH(E697)&lt;8),MONTH(F697)&gt;7),(NETWORKDAYS(E697,Lister!$E$19,Lister!$D$7:$D$13)-O697)*N697/NETWORKDAYS(Lister!$D$19,Lister!$E$19,Lister!$D$7:$D$13),IF(MONTH(E697)&gt;7,0)))),0),"")</f>
        <v/>
      </c>
      <c r="T697" s="46" t="str">
        <f>IFERROR(MAX(IF(OR(O697="",P697=""),"",IF(AND(AND(MONTH(E697)&gt;=8,MONTH(E697)&lt;9),AND(MONTH(F697)&gt;=8,MONTH(F697)&lt;9)),(NETWORKDAYS(E697,F697,Lister!$D$7:$D$13)-P697)*N697/NETWORKDAYS(Lister!$D$20,Lister!$E$20,Lister!$D$7:$D$13),IF(AND(MONTH(E697)=7,MONTH(F697)=8),(NETWORKDAYS(Lister!$D$20,F697,Lister!$D$7:$D$13)-P697)*N697/NETWORKDAYS(Lister!$D$20,Lister!$E$20,Lister!$D$7:$D$13),IF(AND(MONTH(E697)=7,MONTH(F697)=7),0)))),0),"")</f>
        <v/>
      </c>
      <c r="U697" s="78" t="str">
        <f>IF(Ansøgning!U679="","",Ansøgning!U679)</f>
        <v/>
      </c>
      <c r="V697" s="119" t="str">
        <f t="shared" si="77"/>
        <v/>
      </c>
      <c r="W697" s="120" t="str">
        <f t="shared" si="78"/>
        <v/>
      </c>
      <c r="X697" s="42" t="str">
        <f t="shared" si="79"/>
        <v/>
      </c>
    </row>
    <row r="698" spans="1:24" x14ac:dyDescent="0.25">
      <c r="A698" s="13" t="str">
        <f t="shared" si="80"/>
        <v/>
      </c>
      <c r="B698" s="75" t="str">
        <f>IF(Ansøgning!B680="","",Ansøgning!B680)</f>
        <v/>
      </c>
      <c r="C698" s="75" t="str">
        <f>IF(Ansøgning!C680="","",Ansøgning!C680)</f>
        <v/>
      </c>
      <c r="D698" s="75" t="str">
        <f>IF(Ansøgning!D680="","",Ansøgning!D680)</f>
        <v/>
      </c>
      <c r="E698" s="76" t="str">
        <f>IF(Ansøgning!E680="","",Ansøgning!E680)</f>
        <v/>
      </c>
      <c r="F698" s="76" t="str">
        <f>IF(Ansøgning!F680="","",Ansøgning!F680)</f>
        <v/>
      </c>
      <c r="G698" s="33" t="str">
        <f>IF(OR(E698="",F698=""),"",NETWORKDAYS(E698,F698,Lister!$D$7:$D$13))</f>
        <v/>
      </c>
      <c r="H698" s="76" t="str">
        <f>IF(Ansøgning!H680="","",Ansøgning!H680)</f>
        <v/>
      </c>
      <c r="I698" s="32" t="str">
        <f t="shared" si="74"/>
        <v/>
      </c>
      <c r="J698" s="77" t="str">
        <f>IF(Ansøgning!J680="","",Ansøgning!J680)</f>
        <v/>
      </c>
      <c r="K698" s="77" t="str">
        <f>IF(Ansøgning!K680="","",Ansøgning!K680)</f>
        <v/>
      </c>
      <c r="L698" s="46" t="str">
        <f t="shared" si="75"/>
        <v/>
      </c>
      <c r="M698" s="78" t="str">
        <f>IF(Ansøgning!M680="","",Ansøgning!M680)</f>
        <v/>
      </c>
      <c r="N698" s="31" t="str">
        <f t="shared" si="76"/>
        <v/>
      </c>
      <c r="O698" s="78" t="str">
        <f>IF(Ansøgning!O680="","",Ansøgning!O680)</f>
        <v/>
      </c>
      <c r="P698" s="78" t="str">
        <f>IF(Ansøgning!P680="","",Ansøgning!P680)</f>
        <v/>
      </c>
      <c r="Q698" s="78" t="str">
        <f>IF(Ansøgning!Q680="","",Ansøgning!Q680)</f>
        <v/>
      </c>
      <c r="R698" s="78" t="str">
        <f>IF(Ansøgning!R680="","",Ansøgning!R680)</f>
        <v/>
      </c>
      <c r="S698" s="46" t="str">
        <f>IFERROR(MAX(IF(OR(O698="",P698=""),"",IF(AND(AND(MONTH(E698)&gt;=7,MONTH(E698)&lt;8),AND(MONTH(F698)&gt;=7,MONTH(F698)&lt;8)),(NETWORKDAYS(E698,F698,Lister!$D$7:$D$13)-O698)*N698/NETWORKDAYS(Lister!$D$19,Lister!$E$19,Lister!$D$7:$D$13),IF(AND(AND(MONTH(E698)&gt;=7,MONTH(E698)&lt;8),MONTH(F698)&gt;7),(NETWORKDAYS(E698,Lister!$E$19,Lister!$D$7:$D$13)-O698)*N698/NETWORKDAYS(Lister!$D$19,Lister!$E$19,Lister!$D$7:$D$13),IF(MONTH(E698)&gt;7,0)))),0),"")</f>
        <v/>
      </c>
      <c r="T698" s="46" t="str">
        <f>IFERROR(MAX(IF(OR(O698="",P698=""),"",IF(AND(AND(MONTH(E698)&gt;=8,MONTH(E698)&lt;9),AND(MONTH(F698)&gt;=8,MONTH(F698)&lt;9)),(NETWORKDAYS(E698,F698,Lister!$D$7:$D$13)-P698)*N698/NETWORKDAYS(Lister!$D$20,Lister!$E$20,Lister!$D$7:$D$13),IF(AND(MONTH(E698)=7,MONTH(F698)=8),(NETWORKDAYS(Lister!$D$20,F698,Lister!$D$7:$D$13)-P698)*N698/NETWORKDAYS(Lister!$D$20,Lister!$E$20,Lister!$D$7:$D$13),IF(AND(MONTH(E698)=7,MONTH(F698)=7),0)))),0),"")</f>
        <v/>
      </c>
      <c r="U698" s="78" t="str">
        <f>IF(Ansøgning!U680="","",Ansøgning!U680)</f>
        <v/>
      </c>
      <c r="V698" s="119" t="str">
        <f t="shared" si="77"/>
        <v/>
      </c>
      <c r="W698" s="120" t="str">
        <f t="shared" si="78"/>
        <v/>
      </c>
      <c r="X698" s="42" t="str">
        <f t="shared" si="79"/>
        <v/>
      </c>
    </row>
    <row r="699" spans="1:24" x14ac:dyDescent="0.25">
      <c r="A699" s="13" t="str">
        <f t="shared" si="80"/>
        <v/>
      </c>
      <c r="B699" s="75" t="str">
        <f>IF(Ansøgning!B681="","",Ansøgning!B681)</f>
        <v/>
      </c>
      <c r="C699" s="75" t="str">
        <f>IF(Ansøgning!C681="","",Ansøgning!C681)</f>
        <v/>
      </c>
      <c r="D699" s="75" t="str">
        <f>IF(Ansøgning!D681="","",Ansøgning!D681)</f>
        <v/>
      </c>
      <c r="E699" s="76" t="str">
        <f>IF(Ansøgning!E681="","",Ansøgning!E681)</f>
        <v/>
      </c>
      <c r="F699" s="76" t="str">
        <f>IF(Ansøgning!F681="","",Ansøgning!F681)</f>
        <v/>
      </c>
      <c r="G699" s="33" t="str">
        <f>IF(OR(E699="",F699=""),"",NETWORKDAYS(E699,F699,Lister!$D$7:$D$13))</f>
        <v/>
      </c>
      <c r="H699" s="76" t="str">
        <f>IF(Ansøgning!H681="","",Ansøgning!H681)</f>
        <v/>
      </c>
      <c r="I699" s="32" t="str">
        <f t="shared" si="74"/>
        <v/>
      </c>
      <c r="J699" s="77" t="str">
        <f>IF(Ansøgning!J681="","",Ansøgning!J681)</f>
        <v/>
      </c>
      <c r="K699" s="77" t="str">
        <f>IF(Ansøgning!K681="","",Ansøgning!K681)</f>
        <v/>
      </c>
      <c r="L699" s="46" t="str">
        <f t="shared" si="75"/>
        <v/>
      </c>
      <c r="M699" s="78" t="str">
        <f>IF(Ansøgning!M681="","",Ansøgning!M681)</f>
        <v/>
      </c>
      <c r="N699" s="31" t="str">
        <f t="shared" si="76"/>
        <v/>
      </c>
      <c r="O699" s="78" t="str">
        <f>IF(Ansøgning!O681="","",Ansøgning!O681)</f>
        <v/>
      </c>
      <c r="P699" s="78" t="str">
        <f>IF(Ansøgning!P681="","",Ansøgning!P681)</f>
        <v/>
      </c>
      <c r="Q699" s="78" t="str">
        <f>IF(Ansøgning!Q681="","",Ansøgning!Q681)</f>
        <v/>
      </c>
      <c r="R699" s="78" t="str">
        <f>IF(Ansøgning!R681="","",Ansøgning!R681)</f>
        <v/>
      </c>
      <c r="S699" s="46" t="str">
        <f>IFERROR(MAX(IF(OR(O699="",P699=""),"",IF(AND(AND(MONTH(E699)&gt;=7,MONTH(E699)&lt;8),AND(MONTH(F699)&gt;=7,MONTH(F699)&lt;8)),(NETWORKDAYS(E699,F699,Lister!$D$7:$D$13)-O699)*N699/NETWORKDAYS(Lister!$D$19,Lister!$E$19,Lister!$D$7:$D$13),IF(AND(AND(MONTH(E699)&gt;=7,MONTH(E699)&lt;8),MONTH(F699)&gt;7),(NETWORKDAYS(E699,Lister!$E$19,Lister!$D$7:$D$13)-O699)*N699/NETWORKDAYS(Lister!$D$19,Lister!$E$19,Lister!$D$7:$D$13),IF(MONTH(E699)&gt;7,0)))),0),"")</f>
        <v/>
      </c>
      <c r="T699" s="46" t="str">
        <f>IFERROR(MAX(IF(OR(O699="",P699=""),"",IF(AND(AND(MONTH(E699)&gt;=8,MONTH(E699)&lt;9),AND(MONTH(F699)&gt;=8,MONTH(F699)&lt;9)),(NETWORKDAYS(E699,F699,Lister!$D$7:$D$13)-P699)*N699/NETWORKDAYS(Lister!$D$20,Lister!$E$20,Lister!$D$7:$D$13),IF(AND(MONTH(E699)=7,MONTH(F699)=8),(NETWORKDAYS(Lister!$D$20,F699,Lister!$D$7:$D$13)-P699)*N699/NETWORKDAYS(Lister!$D$20,Lister!$E$20,Lister!$D$7:$D$13),IF(AND(MONTH(E699)=7,MONTH(F699)=7),0)))),0),"")</f>
        <v/>
      </c>
      <c r="U699" s="78" t="str">
        <f>IF(Ansøgning!U681="","",Ansøgning!U681)</f>
        <v/>
      </c>
      <c r="V699" s="119" t="str">
        <f t="shared" si="77"/>
        <v/>
      </c>
      <c r="W699" s="120" t="str">
        <f t="shared" si="78"/>
        <v/>
      </c>
      <c r="X699" s="42" t="str">
        <f t="shared" si="79"/>
        <v/>
      </c>
    </row>
    <row r="700" spans="1:24" x14ac:dyDescent="0.25">
      <c r="A700" s="13" t="str">
        <f t="shared" si="80"/>
        <v/>
      </c>
      <c r="B700" s="75" t="str">
        <f>IF(Ansøgning!B682="","",Ansøgning!B682)</f>
        <v/>
      </c>
      <c r="C700" s="75" t="str">
        <f>IF(Ansøgning!C682="","",Ansøgning!C682)</f>
        <v/>
      </c>
      <c r="D700" s="75" t="str">
        <f>IF(Ansøgning!D682="","",Ansøgning!D682)</f>
        <v/>
      </c>
      <c r="E700" s="76" t="str">
        <f>IF(Ansøgning!E682="","",Ansøgning!E682)</f>
        <v/>
      </c>
      <c r="F700" s="76" t="str">
        <f>IF(Ansøgning!F682="","",Ansøgning!F682)</f>
        <v/>
      </c>
      <c r="G700" s="33" t="str">
        <f>IF(OR(E700="",F700=""),"",NETWORKDAYS(E700,F700,Lister!$D$7:$D$13))</f>
        <v/>
      </c>
      <c r="H700" s="76" t="str">
        <f>IF(Ansøgning!H682="","",Ansøgning!H682)</f>
        <v/>
      </c>
      <c r="I700" s="32" t="str">
        <f t="shared" si="74"/>
        <v/>
      </c>
      <c r="J700" s="77" t="str">
        <f>IF(Ansøgning!J682="","",Ansøgning!J682)</f>
        <v/>
      </c>
      <c r="K700" s="77" t="str">
        <f>IF(Ansøgning!K682="","",Ansøgning!K682)</f>
        <v/>
      </c>
      <c r="L700" s="46" t="str">
        <f t="shared" si="75"/>
        <v/>
      </c>
      <c r="M700" s="78" t="str">
        <f>IF(Ansøgning!M682="","",Ansøgning!M682)</f>
        <v/>
      </c>
      <c r="N700" s="31" t="str">
        <f t="shared" si="76"/>
        <v/>
      </c>
      <c r="O700" s="78" t="str">
        <f>IF(Ansøgning!O682="","",Ansøgning!O682)</f>
        <v/>
      </c>
      <c r="P700" s="78" t="str">
        <f>IF(Ansøgning!P682="","",Ansøgning!P682)</f>
        <v/>
      </c>
      <c r="Q700" s="78" t="str">
        <f>IF(Ansøgning!Q682="","",Ansøgning!Q682)</f>
        <v/>
      </c>
      <c r="R700" s="78" t="str">
        <f>IF(Ansøgning!R682="","",Ansøgning!R682)</f>
        <v/>
      </c>
      <c r="S700" s="46" t="str">
        <f>IFERROR(MAX(IF(OR(O700="",P700=""),"",IF(AND(AND(MONTH(E700)&gt;=7,MONTH(E700)&lt;8),AND(MONTH(F700)&gt;=7,MONTH(F700)&lt;8)),(NETWORKDAYS(E700,F700,Lister!$D$7:$D$13)-O700)*N700/NETWORKDAYS(Lister!$D$19,Lister!$E$19,Lister!$D$7:$D$13),IF(AND(AND(MONTH(E700)&gt;=7,MONTH(E700)&lt;8),MONTH(F700)&gt;7),(NETWORKDAYS(E700,Lister!$E$19,Lister!$D$7:$D$13)-O700)*N700/NETWORKDAYS(Lister!$D$19,Lister!$E$19,Lister!$D$7:$D$13),IF(MONTH(E700)&gt;7,0)))),0),"")</f>
        <v/>
      </c>
      <c r="T700" s="46" t="str">
        <f>IFERROR(MAX(IF(OR(O700="",P700=""),"",IF(AND(AND(MONTH(E700)&gt;=8,MONTH(E700)&lt;9),AND(MONTH(F700)&gt;=8,MONTH(F700)&lt;9)),(NETWORKDAYS(E700,F700,Lister!$D$7:$D$13)-P700)*N700/NETWORKDAYS(Lister!$D$20,Lister!$E$20,Lister!$D$7:$D$13),IF(AND(MONTH(E700)=7,MONTH(F700)=8),(NETWORKDAYS(Lister!$D$20,F700,Lister!$D$7:$D$13)-P700)*N700/NETWORKDAYS(Lister!$D$20,Lister!$E$20,Lister!$D$7:$D$13),IF(AND(MONTH(E700)=7,MONTH(F700)=7),0)))),0),"")</f>
        <v/>
      </c>
      <c r="U700" s="78" t="str">
        <f>IF(Ansøgning!U682="","",Ansøgning!U682)</f>
        <v/>
      </c>
      <c r="V700" s="119" t="str">
        <f t="shared" si="77"/>
        <v/>
      </c>
      <c r="W700" s="120" t="str">
        <f t="shared" si="78"/>
        <v/>
      </c>
      <c r="X700" s="42" t="str">
        <f t="shared" si="79"/>
        <v/>
      </c>
    </row>
    <row r="701" spans="1:24" x14ac:dyDescent="0.25">
      <c r="A701" s="13" t="str">
        <f t="shared" si="80"/>
        <v/>
      </c>
      <c r="B701" s="75" t="str">
        <f>IF(Ansøgning!B683="","",Ansøgning!B683)</f>
        <v/>
      </c>
      <c r="C701" s="75" t="str">
        <f>IF(Ansøgning!C683="","",Ansøgning!C683)</f>
        <v/>
      </c>
      <c r="D701" s="75" t="str">
        <f>IF(Ansøgning!D683="","",Ansøgning!D683)</f>
        <v/>
      </c>
      <c r="E701" s="76" t="str">
        <f>IF(Ansøgning!E683="","",Ansøgning!E683)</f>
        <v/>
      </c>
      <c r="F701" s="76" t="str">
        <f>IF(Ansøgning!F683="","",Ansøgning!F683)</f>
        <v/>
      </c>
      <c r="G701" s="33" t="str">
        <f>IF(OR(E701="",F701=""),"",NETWORKDAYS(E701,F701,Lister!$D$7:$D$13))</f>
        <v/>
      </c>
      <c r="H701" s="76" t="str">
        <f>IF(Ansøgning!H683="","",Ansøgning!H683)</f>
        <v/>
      </c>
      <c r="I701" s="32" t="str">
        <f t="shared" si="74"/>
        <v/>
      </c>
      <c r="J701" s="77" t="str">
        <f>IF(Ansøgning!J683="","",Ansøgning!J683)</f>
        <v/>
      </c>
      <c r="K701" s="77" t="str">
        <f>IF(Ansøgning!K683="","",Ansøgning!K683)</f>
        <v/>
      </c>
      <c r="L701" s="46" t="str">
        <f t="shared" si="75"/>
        <v/>
      </c>
      <c r="M701" s="78" t="str">
        <f>IF(Ansøgning!M683="","",Ansøgning!M683)</f>
        <v/>
      </c>
      <c r="N701" s="31" t="str">
        <f t="shared" si="76"/>
        <v/>
      </c>
      <c r="O701" s="78" t="str">
        <f>IF(Ansøgning!O683="","",Ansøgning!O683)</f>
        <v/>
      </c>
      <c r="P701" s="78" t="str">
        <f>IF(Ansøgning!P683="","",Ansøgning!P683)</f>
        <v/>
      </c>
      <c r="Q701" s="78" t="str">
        <f>IF(Ansøgning!Q683="","",Ansøgning!Q683)</f>
        <v/>
      </c>
      <c r="R701" s="78" t="str">
        <f>IF(Ansøgning!R683="","",Ansøgning!R683)</f>
        <v/>
      </c>
      <c r="S701" s="46" t="str">
        <f>IFERROR(MAX(IF(OR(O701="",P701=""),"",IF(AND(AND(MONTH(E701)&gt;=7,MONTH(E701)&lt;8),AND(MONTH(F701)&gt;=7,MONTH(F701)&lt;8)),(NETWORKDAYS(E701,F701,Lister!$D$7:$D$13)-O701)*N701/NETWORKDAYS(Lister!$D$19,Lister!$E$19,Lister!$D$7:$D$13),IF(AND(AND(MONTH(E701)&gt;=7,MONTH(E701)&lt;8),MONTH(F701)&gt;7),(NETWORKDAYS(E701,Lister!$E$19,Lister!$D$7:$D$13)-O701)*N701/NETWORKDAYS(Lister!$D$19,Lister!$E$19,Lister!$D$7:$D$13),IF(MONTH(E701)&gt;7,0)))),0),"")</f>
        <v/>
      </c>
      <c r="T701" s="46" t="str">
        <f>IFERROR(MAX(IF(OR(O701="",P701=""),"",IF(AND(AND(MONTH(E701)&gt;=8,MONTH(E701)&lt;9),AND(MONTH(F701)&gt;=8,MONTH(F701)&lt;9)),(NETWORKDAYS(E701,F701,Lister!$D$7:$D$13)-P701)*N701/NETWORKDAYS(Lister!$D$20,Lister!$E$20,Lister!$D$7:$D$13),IF(AND(MONTH(E701)=7,MONTH(F701)=8),(NETWORKDAYS(Lister!$D$20,F701,Lister!$D$7:$D$13)-P701)*N701/NETWORKDAYS(Lister!$D$20,Lister!$E$20,Lister!$D$7:$D$13),IF(AND(MONTH(E701)=7,MONTH(F701)=7),0)))),0),"")</f>
        <v/>
      </c>
      <c r="U701" s="78" t="str">
        <f>IF(Ansøgning!U683="","",Ansøgning!U683)</f>
        <v/>
      </c>
      <c r="V701" s="119" t="str">
        <f t="shared" si="77"/>
        <v/>
      </c>
      <c r="W701" s="120" t="str">
        <f t="shared" si="78"/>
        <v/>
      </c>
      <c r="X701" s="42" t="str">
        <f t="shared" si="79"/>
        <v/>
      </c>
    </row>
    <row r="702" spans="1:24" x14ac:dyDescent="0.25">
      <c r="A702" s="13" t="str">
        <f t="shared" si="80"/>
        <v/>
      </c>
      <c r="B702" s="75" t="str">
        <f>IF(Ansøgning!B684="","",Ansøgning!B684)</f>
        <v/>
      </c>
      <c r="C702" s="75" t="str">
        <f>IF(Ansøgning!C684="","",Ansøgning!C684)</f>
        <v/>
      </c>
      <c r="D702" s="75" t="str">
        <f>IF(Ansøgning!D684="","",Ansøgning!D684)</f>
        <v/>
      </c>
      <c r="E702" s="76" t="str">
        <f>IF(Ansøgning!E684="","",Ansøgning!E684)</f>
        <v/>
      </c>
      <c r="F702" s="76" t="str">
        <f>IF(Ansøgning!F684="","",Ansøgning!F684)</f>
        <v/>
      </c>
      <c r="G702" s="33" t="str">
        <f>IF(OR(E702="",F702=""),"",NETWORKDAYS(E702,F702,Lister!$D$7:$D$13))</f>
        <v/>
      </c>
      <c r="H702" s="76" t="str">
        <f>IF(Ansøgning!H684="","",Ansøgning!H684)</f>
        <v/>
      </c>
      <c r="I702" s="32" t="str">
        <f t="shared" si="74"/>
        <v/>
      </c>
      <c r="J702" s="77" t="str">
        <f>IF(Ansøgning!J684="","",Ansøgning!J684)</f>
        <v/>
      </c>
      <c r="K702" s="77" t="str">
        <f>IF(Ansøgning!K684="","",Ansøgning!K684)</f>
        <v/>
      </c>
      <c r="L702" s="46" t="str">
        <f t="shared" si="75"/>
        <v/>
      </c>
      <c r="M702" s="78" t="str">
        <f>IF(Ansøgning!M684="","",Ansøgning!M684)</f>
        <v/>
      </c>
      <c r="N702" s="31" t="str">
        <f t="shared" si="76"/>
        <v/>
      </c>
      <c r="O702" s="78" t="str">
        <f>IF(Ansøgning!O684="","",Ansøgning!O684)</f>
        <v/>
      </c>
      <c r="P702" s="78" t="str">
        <f>IF(Ansøgning!P684="","",Ansøgning!P684)</f>
        <v/>
      </c>
      <c r="Q702" s="78" t="str">
        <f>IF(Ansøgning!Q684="","",Ansøgning!Q684)</f>
        <v/>
      </c>
      <c r="R702" s="78" t="str">
        <f>IF(Ansøgning!R684="","",Ansøgning!R684)</f>
        <v/>
      </c>
      <c r="S702" s="46" t="str">
        <f>IFERROR(MAX(IF(OR(O702="",P702=""),"",IF(AND(AND(MONTH(E702)&gt;=7,MONTH(E702)&lt;8),AND(MONTH(F702)&gt;=7,MONTH(F702)&lt;8)),(NETWORKDAYS(E702,F702,Lister!$D$7:$D$13)-O702)*N702/NETWORKDAYS(Lister!$D$19,Lister!$E$19,Lister!$D$7:$D$13),IF(AND(AND(MONTH(E702)&gt;=7,MONTH(E702)&lt;8),MONTH(F702)&gt;7),(NETWORKDAYS(E702,Lister!$E$19,Lister!$D$7:$D$13)-O702)*N702/NETWORKDAYS(Lister!$D$19,Lister!$E$19,Lister!$D$7:$D$13),IF(MONTH(E702)&gt;7,0)))),0),"")</f>
        <v/>
      </c>
      <c r="T702" s="46" t="str">
        <f>IFERROR(MAX(IF(OR(O702="",P702=""),"",IF(AND(AND(MONTH(E702)&gt;=8,MONTH(E702)&lt;9),AND(MONTH(F702)&gt;=8,MONTH(F702)&lt;9)),(NETWORKDAYS(E702,F702,Lister!$D$7:$D$13)-P702)*N702/NETWORKDAYS(Lister!$D$20,Lister!$E$20,Lister!$D$7:$D$13),IF(AND(MONTH(E702)=7,MONTH(F702)=8),(NETWORKDAYS(Lister!$D$20,F702,Lister!$D$7:$D$13)-P702)*N702/NETWORKDAYS(Lister!$D$20,Lister!$E$20,Lister!$D$7:$D$13),IF(AND(MONTH(E702)=7,MONTH(F702)=7),0)))),0),"")</f>
        <v/>
      </c>
      <c r="U702" s="78" t="str">
        <f>IF(Ansøgning!U684="","",Ansøgning!U684)</f>
        <v/>
      </c>
      <c r="V702" s="119" t="str">
        <f t="shared" si="77"/>
        <v/>
      </c>
      <c r="W702" s="120" t="str">
        <f t="shared" si="78"/>
        <v/>
      </c>
      <c r="X702" s="42" t="str">
        <f t="shared" si="79"/>
        <v/>
      </c>
    </row>
    <row r="703" spans="1:24" x14ac:dyDescent="0.25">
      <c r="A703" s="13" t="str">
        <f t="shared" si="80"/>
        <v/>
      </c>
      <c r="B703" s="75" t="str">
        <f>IF(Ansøgning!B685="","",Ansøgning!B685)</f>
        <v/>
      </c>
      <c r="C703" s="75" t="str">
        <f>IF(Ansøgning!C685="","",Ansøgning!C685)</f>
        <v/>
      </c>
      <c r="D703" s="75" t="str">
        <f>IF(Ansøgning!D685="","",Ansøgning!D685)</f>
        <v/>
      </c>
      <c r="E703" s="76" t="str">
        <f>IF(Ansøgning!E685="","",Ansøgning!E685)</f>
        <v/>
      </c>
      <c r="F703" s="76" t="str">
        <f>IF(Ansøgning!F685="","",Ansøgning!F685)</f>
        <v/>
      </c>
      <c r="G703" s="33" t="str">
        <f>IF(OR(E703="",F703=""),"",NETWORKDAYS(E703,F703,Lister!$D$7:$D$13))</f>
        <v/>
      </c>
      <c r="H703" s="76" t="str">
        <f>IF(Ansøgning!H685="","",Ansøgning!H685)</f>
        <v/>
      </c>
      <c r="I703" s="32" t="str">
        <f t="shared" si="74"/>
        <v/>
      </c>
      <c r="J703" s="77" t="str">
        <f>IF(Ansøgning!J685="","",Ansøgning!J685)</f>
        <v/>
      </c>
      <c r="K703" s="77" t="str">
        <f>IF(Ansøgning!K685="","",Ansøgning!K685)</f>
        <v/>
      </c>
      <c r="L703" s="46" t="str">
        <f t="shared" si="75"/>
        <v/>
      </c>
      <c r="M703" s="78" t="str">
        <f>IF(Ansøgning!M685="","",Ansøgning!M685)</f>
        <v/>
      </c>
      <c r="N703" s="31" t="str">
        <f t="shared" si="76"/>
        <v/>
      </c>
      <c r="O703" s="78" t="str">
        <f>IF(Ansøgning!O685="","",Ansøgning!O685)</f>
        <v/>
      </c>
      <c r="P703" s="78" t="str">
        <f>IF(Ansøgning!P685="","",Ansøgning!P685)</f>
        <v/>
      </c>
      <c r="Q703" s="78" t="str">
        <f>IF(Ansøgning!Q685="","",Ansøgning!Q685)</f>
        <v/>
      </c>
      <c r="R703" s="78" t="str">
        <f>IF(Ansøgning!R685="","",Ansøgning!R685)</f>
        <v/>
      </c>
      <c r="S703" s="46" t="str">
        <f>IFERROR(MAX(IF(OR(O703="",P703=""),"",IF(AND(AND(MONTH(E703)&gt;=7,MONTH(E703)&lt;8),AND(MONTH(F703)&gt;=7,MONTH(F703)&lt;8)),(NETWORKDAYS(E703,F703,Lister!$D$7:$D$13)-O703)*N703/NETWORKDAYS(Lister!$D$19,Lister!$E$19,Lister!$D$7:$D$13),IF(AND(AND(MONTH(E703)&gt;=7,MONTH(E703)&lt;8),MONTH(F703)&gt;7),(NETWORKDAYS(E703,Lister!$E$19,Lister!$D$7:$D$13)-O703)*N703/NETWORKDAYS(Lister!$D$19,Lister!$E$19,Lister!$D$7:$D$13),IF(MONTH(E703)&gt;7,0)))),0),"")</f>
        <v/>
      </c>
      <c r="T703" s="46" t="str">
        <f>IFERROR(MAX(IF(OR(O703="",P703=""),"",IF(AND(AND(MONTH(E703)&gt;=8,MONTH(E703)&lt;9),AND(MONTH(F703)&gt;=8,MONTH(F703)&lt;9)),(NETWORKDAYS(E703,F703,Lister!$D$7:$D$13)-P703)*N703/NETWORKDAYS(Lister!$D$20,Lister!$E$20,Lister!$D$7:$D$13),IF(AND(MONTH(E703)=7,MONTH(F703)=8),(NETWORKDAYS(Lister!$D$20,F703,Lister!$D$7:$D$13)-P703)*N703/NETWORKDAYS(Lister!$D$20,Lister!$E$20,Lister!$D$7:$D$13),IF(AND(MONTH(E703)=7,MONTH(F703)=7),0)))),0),"")</f>
        <v/>
      </c>
      <c r="U703" s="78" t="str">
        <f>IF(Ansøgning!U685="","",Ansøgning!U685)</f>
        <v/>
      </c>
      <c r="V703" s="119" t="str">
        <f t="shared" si="77"/>
        <v/>
      </c>
      <c r="W703" s="120" t="str">
        <f t="shared" si="78"/>
        <v/>
      </c>
      <c r="X703" s="42" t="str">
        <f t="shared" si="79"/>
        <v/>
      </c>
    </row>
    <row r="704" spans="1:24" x14ac:dyDescent="0.25">
      <c r="A704" s="13" t="str">
        <f t="shared" si="80"/>
        <v/>
      </c>
      <c r="B704" s="75" t="str">
        <f>IF(Ansøgning!B686="","",Ansøgning!B686)</f>
        <v/>
      </c>
      <c r="C704" s="75" t="str">
        <f>IF(Ansøgning!C686="","",Ansøgning!C686)</f>
        <v/>
      </c>
      <c r="D704" s="75" t="str">
        <f>IF(Ansøgning!D686="","",Ansøgning!D686)</f>
        <v/>
      </c>
      <c r="E704" s="76" t="str">
        <f>IF(Ansøgning!E686="","",Ansøgning!E686)</f>
        <v/>
      </c>
      <c r="F704" s="76" t="str">
        <f>IF(Ansøgning!F686="","",Ansøgning!F686)</f>
        <v/>
      </c>
      <c r="G704" s="33" t="str">
        <f>IF(OR(E704="",F704=""),"",NETWORKDAYS(E704,F704,Lister!$D$7:$D$13))</f>
        <v/>
      </c>
      <c r="H704" s="76" t="str">
        <f>IF(Ansøgning!H686="","",Ansøgning!H686)</f>
        <v/>
      </c>
      <c r="I704" s="32" t="str">
        <f t="shared" si="74"/>
        <v/>
      </c>
      <c r="J704" s="77" t="str">
        <f>IF(Ansøgning!J686="","",Ansøgning!J686)</f>
        <v/>
      </c>
      <c r="K704" s="77" t="str">
        <f>IF(Ansøgning!K686="","",Ansøgning!K686)</f>
        <v/>
      </c>
      <c r="L704" s="46" t="str">
        <f t="shared" si="75"/>
        <v/>
      </c>
      <c r="M704" s="78" t="str">
        <f>IF(Ansøgning!M686="","",Ansøgning!M686)</f>
        <v/>
      </c>
      <c r="N704" s="31" t="str">
        <f t="shared" si="76"/>
        <v/>
      </c>
      <c r="O704" s="78" t="str">
        <f>IF(Ansøgning!O686="","",Ansøgning!O686)</f>
        <v/>
      </c>
      <c r="P704" s="78" t="str">
        <f>IF(Ansøgning!P686="","",Ansøgning!P686)</f>
        <v/>
      </c>
      <c r="Q704" s="78" t="str">
        <f>IF(Ansøgning!Q686="","",Ansøgning!Q686)</f>
        <v/>
      </c>
      <c r="R704" s="78" t="str">
        <f>IF(Ansøgning!R686="","",Ansøgning!R686)</f>
        <v/>
      </c>
      <c r="S704" s="46" t="str">
        <f>IFERROR(MAX(IF(OR(O704="",P704=""),"",IF(AND(AND(MONTH(E704)&gt;=7,MONTH(E704)&lt;8),AND(MONTH(F704)&gt;=7,MONTH(F704)&lt;8)),(NETWORKDAYS(E704,F704,Lister!$D$7:$D$13)-O704)*N704/NETWORKDAYS(Lister!$D$19,Lister!$E$19,Lister!$D$7:$D$13),IF(AND(AND(MONTH(E704)&gt;=7,MONTH(E704)&lt;8),MONTH(F704)&gt;7),(NETWORKDAYS(E704,Lister!$E$19,Lister!$D$7:$D$13)-O704)*N704/NETWORKDAYS(Lister!$D$19,Lister!$E$19,Lister!$D$7:$D$13),IF(MONTH(E704)&gt;7,0)))),0),"")</f>
        <v/>
      </c>
      <c r="T704" s="46" t="str">
        <f>IFERROR(MAX(IF(OR(O704="",P704=""),"",IF(AND(AND(MONTH(E704)&gt;=8,MONTH(E704)&lt;9),AND(MONTH(F704)&gt;=8,MONTH(F704)&lt;9)),(NETWORKDAYS(E704,F704,Lister!$D$7:$D$13)-P704)*N704/NETWORKDAYS(Lister!$D$20,Lister!$E$20,Lister!$D$7:$D$13),IF(AND(MONTH(E704)=7,MONTH(F704)=8),(NETWORKDAYS(Lister!$D$20,F704,Lister!$D$7:$D$13)-P704)*N704/NETWORKDAYS(Lister!$D$20,Lister!$E$20,Lister!$D$7:$D$13),IF(AND(MONTH(E704)=7,MONTH(F704)=7),0)))),0),"")</f>
        <v/>
      </c>
      <c r="U704" s="78" t="str">
        <f>IF(Ansøgning!U686="","",Ansøgning!U686)</f>
        <v/>
      </c>
      <c r="V704" s="119" t="str">
        <f t="shared" si="77"/>
        <v/>
      </c>
      <c r="W704" s="120" t="str">
        <f t="shared" si="78"/>
        <v/>
      </c>
      <c r="X704" s="42" t="str">
        <f t="shared" si="79"/>
        <v/>
      </c>
    </row>
    <row r="705" spans="1:24" x14ac:dyDescent="0.25">
      <c r="A705" s="13" t="str">
        <f t="shared" si="80"/>
        <v/>
      </c>
      <c r="B705" s="75" t="str">
        <f>IF(Ansøgning!B687="","",Ansøgning!B687)</f>
        <v/>
      </c>
      <c r="C705" s="75" t="str">
        <f>IF(Ansøgning!C687="","",Ansøgning!C687)</f>
        <v/>
      </c>
      <c r="D705" s="75" t="str">
        <f>IF(Ansøgning!D687="","",Ansøgning!D687)</f>
        <v/>
      </c>
      <c r="E705" s="76" t="str">
        <f>IF(Ansøgning!E687="","",Ansøgning!E687)</f>
        <v/>
      </c>
      <c r="F705" s="76" t="str">
        <f>IF(Ansøgning!F687="","",Ansøgning!F687)</f>
        <v/>
      </c>
      <c r="G705" s="33" t="str">
        <f>IF(OR(E705="",F705=""),"",NETWORKDAYS(E705,F705,Lister!$D$7:$D$13))</f>
        <v/>
      </c>
      <c r="H705" s="76" t="str">
        <f>IF(Ansøgning!H687="","",Ansøgning!H687)</f>
        <v/>
      </c>
      <c r="I705" s="32" t="str">
        <f t="shared" si="74"/>
        <v/>
      </c>
      <c r="J705" s="77" t="str">
        <f>IF(Ansøgning!J687="","",Ansøgning!J687)</f>
        <v/>
      </c>
      <c r="K705" s="77" t="str">
        <f>IF(Ansøgning!K687="","",Ansøgning!K687)</f>
        <v/>
      </c>
      <c r="L705" s="46" t="str">
        <f t="shared" si="75"/>
        <v/>
      </c>
      <c r="M705" s="78" t="str">
        <f>IF(Ansøgning!M687="","",Ansøgning!M687)</f>
        <v/>
      </c>
      <c r="N705" s="31" t="str">
        <f t="shared" si="76"/>
        <v/>
      </c>
      <c r="O705" s="78" t="str">
        <f>IF(Ansøgning!O687="","",Ansøgning!O687)</f>
        <v/>
      </c>
      <c r="P705" s="78" t="str">
        <f>IF(Ansøgning!P687="","",Ansøgning!P687)</f>
        <v/>
      </c>
      <c r="Q705" s="78" t="str">
        <f>IF(Ansøgning!Q687="","",Ansøgning!Q687)</f>
        <v/>
      </c>
      <c r="R705" s="78" t="str">
        <f>IF(Ansøgning!R687="","",Ansøgning!R687)</f>
        <v/>
      </c>
      <c r="S705" s="46" t="str">
        <f>IFERROR(MAX(IF(OR(O705="",P705=""),"",IF(AND(AND(MONTH(E705)&gt;=7,MONTH(E705)&lt;8),AND(MONTH(F705)&gt;=7,MONTH(F705)&lt;8)),(NETWORKDAYS(E705,F705,Lister!$D$7:$D$13)-O705)*N705/NETWORKDAYS(Lister!$D$19,Lister!$E$19,Lister!$D$7:$D$13),IF(AND(AND(MONTH(E705)&gt;=7,MONTH(E705)&lt;8),MONTH(F705)&gt;7),(NETWORKDAYS(E705,Lister!$E$19,Lister!$D$7:$D$13)-O705)*N705/NETWORKDAYS(Lister!$D$19,Lister!$E$19,Lister!$D$7:$D$13),IF(MONTH(E705)&gt;7,0)))),0),"")</f>
        <v/>
      </c>
      <c r="T705" s="46" t="str">
        <f>IFERROR(MAX(IF(OR(O705="",P705=""),"",IF(AND(AND(MONTH(E705)&gt;=8,MONTH(E705)&lt;9),AND(MONTH(F705)&gt;=8,MONTH(F705)&lt;9)),(NETWORKDAYS(E705,F705,Lister!$D$7:$D$13)-P705)*N705/NETWORKDAYS(Lister!$D$20,Lister!$E$20,Lister!$D$7:$D$13),IF(AND(MONTH(E705)=7,MONTH(F705)=8),(NETWORKDAYS(Lister!$D$20,F705,Lister!$D$7:$D$13)-P705)*N705/NETWORKDAYS(Lister!$D$20,Lister!$E$20,Lister!$D$7:$D$13),IF(AND(MONTH(E705)=7,MONTH(F705)=7),0)))),0),"")</f>
        <v/>
      </c>
      <c r="U705" s="78" t="str">
        <f>IF(Ansøgning!U687="","",Ansøgning!U687)</f>
        <v/>
      </c>
      <c r="V705" s="119" t="str">
        <f t="shared" si="77"/>
        <v/>
      </c>
      <c r="W705" s="120" t="str">
        <f t="shared" si="78"/>
        <v/>
      </c>
      <c r="X705" s="42" t="str">
        <f t="shared" si="79"/>
        <v/>
      </c>
    </row>
    <row r="706" spans="1:24" x14ac:dyDescent="0.25">
      <c r="A706" s="13" t="str">
        <f t="shared" si="80"/>
        <v/>
      </c>
      <c r="B706" s="75" t="str">
        <f>IF(Ansøgning!B688="","",Ansøgning!B688)</f>
        <v/>
      </c>
      <c r="C706" s="75" t="str">
        <f>IF(Ansøgning!C688="","",Ansøgning!C688)</f>
        <v/>
      </c>
      <c r="D706" s="75" t="str">
        <f>IF(Ansøgning!D688="","",Ansøgning!D688)</f>
        <v/>
      </c>
      <c r="E706" s="76" t="str">
        <f>IF(Ansøgning!E688="","",Ansøgning!E688)</f>
        <v/>
      </c>
      <c r="F706" s="76" t="str">
        <f>IF(Ansøgning!F688="","",Ansøgning!F688)</f>
        <v/>
      </c>
      <c r="G706" s="33" t="str">
        <f>IF(OR(E706="",F706=""),"",NETWORKDAYS(E706,F706,Lister!$D$7:$D$13))</f>
        <v/>
      </c>
      <c r="H706" s="76" t="str">
        <f>IF(Ansøgning!H688="","",Ansøgning!H688)</f>
        <v/>
      </c>
      <c r="I706" s="32" t="str">
        <f t="shared" si="74"/>
        <v/>
      </c>
      <c r="J706" s="77" t="str">
        <f>IF(Ansøgning!J688="","",Ansøgning!J688)</f>
        <v/>
      </c>
      <c r="K706" s="77" t="str">
        <f>IF(Ansøgning!K688="","",Ansøgning!K688)</f>
        <v/>
      </c>
      <c r="L706" s="46" t="str">
        <f t="shared" si="75"/>
        <v/>
      </c>
      <c r="M706" s="78" t="str">
        <f>IF(Ansøgning!M688="","",Ansøgning!M688)</f>
        <v/>
      </c>
      <c r="N706" s="31" t="str">
        <f t="shared" si="76"/>
        <v/>
      </c>
      <c r="O706" s="78" t="str">
        <f>IF(Ansøgning!O688="","",Ansøgning!O688)</f>
        <v/>
      </c>
      <c r="P706" s="78" t="str">
        <f>IF(Ansøgning!P688="","",Ansøgning!P688)</f>
        <v/>
      </c>
      <c r="Q706" s="78" t="str">
        <f>IF(Ansøgning!Q688="","",Ansøgning!Q688)</f>
        <v/>
      </c>
      <c r="R706" s="78" t="str">
        <f>IF(Ansøgning!R688="","",Ansøgning!R688)</f>
        <v/>
      </c>
      <c r="S706" s="46" t="str">
        <f>IFERROR(MAX(IF(OR(O706="",P706=""),"",IF(AND(AND(MONTH(E706)&gt;=7,MONTH(E706)&lt;8),AND(MONTH(F706)&gt;=7,MONTH(F706)&lt;8)),(NETWORKDAYS(E706,F706,Lister!$D$7:$D$13)-O706)*N706/NETWORKDAYS(Lister!$D$19,Lister!$E$19,Lister!$D$7:$D$13),IF(AND(AND(MONTH(E706)&gt;=7,MONTH(E706)&lt;8),MONTH(F706)&gt;7),(NETWORKDAYS(E706,Lister!$E$19,Lister!$D$7:$D$13)-O706)*N706/NETWORKDAYS(Lister!$D$19,Lister!$E$19,Lister!$D$7:$D$13),IF(MONTH(E706)&gt;7,0)))),0),"")</f>
        <v/>
      </c>
      <c r="T706" s="46" t="str">
        <f>IFERROR(MAX(IF(OR(O706="",P706=""),"",IF(AND(AND(MONTH(E706)&gt;=8,MONTH(E706)&lt;9),AND(MONTH(F706)&gt;=8,MONTH(F706)&lt;9)),(NETWORKDAYS(E706,F706,Lister!$D$7:$D$13)-P706)*N706/NETWORKDAYS(Lister!$D$20,Lister!$E$20,Lister!$D$7:$D$13),IF(AND(MONTH(E706)=7,MONTH(F706)=8),(NETWORKDAYS(Lister!$D$20,F706,Lister!$D$7:$D$13)-P706)*N706/NETWORKDAYS(Lister!$D$20,Lister!$E$20,Lister!$D$7:$D$13),IF(AND(MONTH(E706)=7,MONTH(F706)=7),0)))),0),"")</f>
        <v/>
      </c>
      <c r="U706" s="78" t="str">
        <f>IF(Ansøgning!U688="","",Ansøgning!U688)</f>
        <v/>
      </c>
      <c r="V706" s="119" t="str">
        <f t="shared" si="77"/>
        <v/>
      </c>
      <c r="W706" s="120" t="str">
        <f t="shared" si="78"/>
        <v/>
      </c>
      <c r="X706" s="42" t="str">
        <f t="shared" si="79"/>
        <v/>
      </c>
    </row>
    <row r="707" spans="1:24" x14ac:dyDescent="0.25">
      <c r="A707" s="13" t="str">
        <f t="shared" si="80"/>
        <v/>
      </c>
      <c r="B707" s="75" t="str">
        <f>IF(Ansøgning!B689="","",Ansøgning!B689)</f>
        <v/>
      </c>
      <c r="C707" s="75" t="str">
        <f>IF(Ansøgning!C689="","",Ansøgning!C689)</f>
        <v/>
      </c>
      <c r="D707" s="75" t="str">
        <f>IF(Ansøgning!D689="","",Ansøgning!D689)</f>
        <v/>
      </c>
      <c r="E707" s="76" t="str">
        <f>IF(Ansøgning!E689="","",Ansøgning!E689)</f>
        <v/>
      </c>
      <c r="F707" s="76" t="str">
        <f>IF(Ansøgning!F689="","",Ansøgning!F689)</f>
        <v/>
      </c>
      <c r="G707" s="33" t="str">
        <f>IF(OR(E707="",F707=""),"",NETWORKDAYS(E707,F707,Lister!$D$7:$D$13))</f>
        <v/>
      </c>
      <c r="H707" s="76" t="str">
        <f>IF(Ansøgning!H689="","",Ansøgning!H689)</f>
        <v/>
      </c>
      <c r="I707" s="32" t="str">
        <f t="shared" si="74"/>
        <v/>
      </c>
      <c r="J707" s="77" t="str">
        <f>IF(Ansøgning!J689="","",Ansøgning!J689)</f>
        <v/>
      </c>
      <c r="K707" s="77" t="str">
        <f>IF(Ansøgning!K689="","",Ansøgning!K689)</f>
        <v/>
      </c>
      <c r="L707" s="46" t="str">
        <f t="shared" si="75"/>
        <v/>
      </c>
      <c r="M707" s="78" t="str">
        <f>IF(Ansøgning!M689="","",Ansøgning!M689)</f>
        <v/>
      </c>
      <c r="N707" s="31" t="str">
        <f t="shared" si="76"/>
        <v/>
      </c>
      <c r="O707" s="78" t="str">
        <f>IF(Ansøgning!O689="","",Ansøgning!O689)</f>
        <v/>
      </c>
      <c r="P707" s="78" t="str">
        <f>IF(Ansøgning!P689="","",Ansøgning!P689)</f>
        <v/>
      </c>
      <c r="Q707" s="78" t="str">
        <f>IF(Ansøgning!Q689="","",Ansøgning!Q689)</f>
        <v/>
      </c>
      <c r="R707" s="78" t="str">
        <f>IF(Ansøgning!R689="","",Ansøgning!R689)</f>
        <v/>
      </c>
      <c r="S707" s="46" t="str">
        <f>IFERROR(MAX(IF(OR(O707="",P707=""),"",IF(AND(AND(MONTH(E707)&gt;=7,MONTH(E707)&lt;8),AND(MONTH(F707)&gt;=7,MONTH(F707)&lt;8)),(NETWORKDAYS(E707,F707,Lister!$D$7:$D$13)-O707)*N707/NETWORKDAYS(Lister!$D$19,Lister!$E$19,Lister!$D$7:$D$13),IF(AND(AND(MONTH(E707)&gt;=7,MONTH(E707)&lt;8),MONTH(F707)&gt;7),(NETWORKDAYS(E707,Lister!$E$19,Lister!$D$7:$D$13)-O707)*N707/NETWORKDAYS(Lister!$D$19,Lister!$E$19,Lister!$D$7:$D$13),IF(MONTH(E707)&gt;7,0)))),0),"")</f>
        <v/>
      </c>
      <c r="T707" s="46" t="str">
        <f>IFERROR(MAX(IF(OR(O707="",P707=""),"",IF(AND(AND(MONTH(E707)&gt;=8,MONTH(E707)&lt;9),AND(MONTH(F707)&gt;=8,MONTH(F707)&lt;9)),(NETWORKDAYS(E707,F707,Lister!$D$7:$D$13)-P707)*N707/NETWORKDAYS(Lister!$D$20,Lister!$E$20,Lister!$D$7:$D$13),IF(AND(MONTH(E707)=7,MONTH(F707)=8),(NETWORKDAYS(Lister!$D$20,F707,Lister!$D$7:$D$13)-P707)*N707/NETWORKDAYS(Lister!$D$20,Lister!$E$20,Lister!$D$7:$D$13),IF(AND(MONTH(E707)=7,MONTH(F707)=7),0)))),0),"")</f>
        <v/>
      </c>
      <c r="U707" s="78" t="str">
        <f>IF(Ansøgning!U689="","",Ansøgning!U689)</f>
        <v/>
      </c>
      <c r="V707" s="119" t="str">
        <f t="shared" si="77"/>
        <v/>
      </c>
      <c r="W707" s="120" t="str">
        <f t="shared" si="78"/>
        <v/>
      </c>
      <c r="X707" s="42" t="str">
        <f t="shared" si="79"/>
        <v/>
      </c>
    </row>
    <row r="708" spans="1:24" x14ac:dyDescent="0.25">
      <c r="A708" s="13" t="str">
        <f t="shared" si="80"/>
        <v/>
      </c>
      <c r="B708" s="75" t="str">
        <f>IF(Ansøgning!B690="","",Ansøgning!B690)</f>
        <v/>
      </c>
      <c r="C708" s="75" t="str">
        <f>IF(Ansøgning!C690="","",Ansøgning!C690)</f>
        <v/>
      </c>
      <c r="D708" s="75" t="str">
        <f>IF(Ansøgning!D690="","",Ansøgning!D690)</f>
        <v/>
      </c>
      <c r="E708" s="76" t="str">
        <f>IF(Ansøgning!E690="","",Ansøgning!E690)</f>
        <v/>
      </c>
      <c r="F708" s="76" t="str">
        <f>IF(Ansøgning!F690="","",Ansøgning!F690)</f>
        <v/>
      </c>
      <c r="G708" s="33" t="str">
        <f>IF(OR(E708="",F708=""),"",NETWORKDAYS(E708,F708,Lister!$D$7:$D$13))</f>
        <v/>
      </c>
      <c r="H708" s="76" t="str">
        <f>IF(Ansøgning!H690="","",Ansøgning!H690)</f>
        <v/>
      </c>
      <c r="I708" s="32" t="str">
        <f t="shared" si="74"/>
        <v/>
      </c>
      <c r="J708" s="77" t="str">
        <f>IF(Ansøgning!J690="","",Ansøgning!J690)</f>
        <v/>
      </c>
      <c r="K708" s="77" t="str">
        <f>IF(Ansøgning!K690="","",Ansøgning!K690)</f>
        <v/>
      </c>
      <c r="L708" s="46" t="str">
        <f t="shared" si="75"/>
        <v/>
      </c>
      <c r="M708" s="78" t="str">
        <f>IF(Ansøgning!M690="","",Ansøgning!M690)</f>
        <v/>
      </c>
      <c r="N708" s="31" t="str">
        <f t="shared" si="76"/>
        <v/>
      </c>
      <c r="O708" s="78" t="str">
        <f>IF(Ansøgning!O690="","",Ansøgning!O690)</f>
        <v/>
      </c>
      <c r="P708" s="78" t="str">
        <f>IF(Ansøgning!P690="","",Ansøgning!P690)</f>
        <v/>
      </c>
      <c r="Q708" s="78" t="str">
        <f>IF(Ansøgning!Q690="","",Ansøgning!Q690)</f>
        <v/>
      </c>
      <c r="R708" s="78" t="str">
        <f>IF(Ansøgning!R690="","",Ansøgning!R690)</f>
        <v/>
      </c>
      <c r="S708" s="46" t="str">
        <f>IFERROR(MAX(IF(OR(O708="",P708=""),"",IF(AND(AND(MONTH(E708)&gt;=7,MONTH(E708)&lt;8),AND(MONTH(F708)&gt;=7,MONTH(F708)&lt;8)),(NETWORKDAYS(E708,F708,Lister!$D$7:$D$13)-O708)*N708/NETWORKDAYS(Lister!$D$19,Lister!$E$19,Lister!$D$7:$D$13),IF(AND(AND(MONTH(E708)&gt;=7,MONTH(E708)&lt;8),MONTH(F708)&gt;7),(NETWORKDAYS(E708,Lister!$E$19,Lister!$D$7:$D$13)-O708)*N708/NETWORKDAYS(Lister!$D$19,Lister!$E$19,Lister!$D$7:$D$13),IF(MONTH(E708)&gt;7,0)))),0),"")</f>
        <v/>
      </c>
      <c r="T708" s="46" t="str">
        <f>IFERROR(MAX(IF(OR(O708="",P708=""),"",IF(AND(AND(MONTH(E708)&gt;=8,MONTH(E708)&lt;9),AND(MONTH(F708)&gt;=8,MONTH(F708)&lt;9)),(NETWORKDAYS(E708,F708,Lister!$D$7:$D$13)-P708)*N708/NETWORKDAYS(Lister!$D$20,Lister!$E$20,Lister!$D$7:$D$13),IF(AND(MONTH(E708)=7,MONTH(F708)=8),(NETWORKDAYS(Lister!$D$20,F708,Lister!$D$7:$D$13)-P708)*N708/NETWORKDAYS(Lister!$D$20,Lister!$E$20,Lister!$D$7:$D$13),IF(AND(MONTH(E708)=7,MONTH(F708)=7),0)))),0),"")</f>
        <v/>
      </c>
      <c r="U708" s="78" t="str">
        <f>IF(Ansøgning!U690="","",Ansøgning!U690)</f>
        <v/>
      </c>
      <c r="V708" s="119" t="str">
        <f t="shared" si="77"/>
        <v/>
      </c>
      <c r="W708" s="120" t="str">
        <f t="shared" si="78"/>
        <v/>
      </c>
      <c r="X708" s="42" t="str">
        <f t="shared" si="79"/>
        <v/>
      </c>
    </row>
    <row r="709" spans="1:24" x14ac:dyDescent="0.25">
      <c r="A709" s="13" t="str">
        <f t="shared" si="80"/>
        <v/>
      </c>
      <c r="B709" s="75" t="str">
        <f>IF(Ansøgning!B691="","",Ansøgning!B691)</f>
        <v/>
      </c>
      <c r="C709" s="75" t="str">
        <f>IF(Ansøgning!C691="","",Ansøgning!C691)</f>
        <v/>
      </c>
      <c r="D709" s="75" t="str">
        <f>IF(Ansøgning!D691="","",Ansøgning!D691)</f>
        <v/>
      </c>
      <c r="E709" s="76" t="str">
        <f>IF(Ansøgning!E691="","",Ansøgning!E691)</f>
        <v/>
      </c>
      <c r="F709" s="76" t="str">
        <f>IF(Ansøgning!F691="","",Ansøgning!F691)</f>
        <v/>
      </c>
      <c r="G709" s="33" t="str">
        <f>IF(OR(E709="",F709=""),"",NETWORKDAYS(E709,F709,Lister!$D$7:$D$13))</f>
        <v/>
      </c>
      <c r="H709" s="76" t="str">
        <f>IF(Ansøgning!H691="","",Ansøgning!H691)</f>
        <v/>
      </c>
      <c r="I709" s="32" t="str">
        <f t="shared" si="74"/>
        <v/>
      </c>
      <c r="J709" s="77" t="str">
        <f>IF(Ansøgning!J691="","",Ansøgning!J691)</f>
        <v/>
      </c>
      <c r="K709" s="77" t="str">
        <f>IF(Ansøgning!K691="","",Ansøgning!K691)</f>
        <v/>
      </c>
      <c r="L709" s="46" t="str">
        <f t="shared" si="75"/>
        <v/>
      </c>
      <c r="M709" s="78" t="str">
        <f>IF(Ansøgning!M691="","",Ansøgning!M691)</f>
        <v/>
      </c>
      <c r="N709" s="31" t="str">
        <f t="shared" si="76"/>
        <v/>
      </c>
      <c r="O709" s="78" t="str">
        <f>IF(Ansøgning!O691="","",Ansøgning!O691)</f>
        <v/>
      </c>
      <c r="P709" s="78" t="str">
        <f>IF(Ansøgning!P691="","",Ansøgning!P691)</f>
        <v/>
      </c>
      <c r="Q709" s="78" t="str">
        <f>IF(Ansøgning!Q691="","",Ansøgning!Q691)</f>
        <v/>
      </c>
      <c r="R709" s="78" t="str">
        <f>IF(Ansøgning!R691="","",Ansøgning!R691)</f>
        <v/>
      </c>
      <c r="S709" s="46" t="str">
        <f>IFERROR(MAX(IF(OR(O709="",P709=""),"",IF(AND(AND(MONTH(E709)&gt;=7,MONTH(E709)&lt;8),AND(MONTH(F709)&gt;=7,MONTH(F709)&lt;8)),(NETWORKDAYS(E709,F709,Lister!$D$7:$D$13)-O709)*N709/NETWORKDAYS(Lister!$D$19,Lister!$E$19,Lister!$D$7:$D$13),IF(AND(AND(MONTH(E709)&gt;=7,MONTH(E709)&lt;8),MONTH(F709)&gt;7),(NETWORKDAYS(E709,Lister!$E$19,Lister!$D$7:$D$13)-O709)*N709/NETWORKDAYS(Lister!$D$19,Lister!$E$19,Lister!$D$7:$D$13),IF(MONTH(E709)&gt;7,0)))),0),"")</f>
        <v/>
      </c>
      <c r="T709" s="46" t="str">
        <f>IFERROR(MAX(IF(OR(O709="",P709=""),"",IF(AND(AND(MONTH(E709)&gt;=8,MONTH(E709)&lt;9),AND(MONTH(F709)&gt;=8,MONTH(F709)&lt;9)),(NETWORKDAYS(E709,F709,Lister!$D$7:$D$13)-P709)*N709/NETWORKDAYS(Lister!$D$20,Lister!$E$20,Lister!$D$7:$D$13),IF(AND(MONTH(E709)=7,MONTH(F709)=8),(NETWORKDAYS(Lister!$D$20,F709,Lister!$D$7:$D$13)-P709)*N709/NETWORKDAYS(Lister!$D$20,Lister!$E$20,Lister!$D$7:$D$13),IF(AND(MONTH(E709)=7,MONTH(F709)=7),0)))),0),"")</f>
        <v/>
      </c>
      <c r="U709" s="78" t="str">
        <f>IF(Ansøgning!U691="","",Ansøgning!U691)</f>
        <v/>
      </c>
      <c r="V709" s="119" t="str">
        <f t="shared" si="77"/>
        <v/>
      </c>
      <c r="W709" s="120" t="str">
        <f t="shared" si="78"/>
        <v/>
      </c>
      <c r="X709" s="42" t="str">
        <f t="shared" si="79"/>
        <v/>
      </c>
    </row>
    <row r="710" spans="1:24" x14ac:dyDescent="0.25">
      <c r="A710" s="13" t="str">
        <f t="shared" si="80"/>
        <v/>
      </c>
      <c r="B710" s="75" t="str">
        <f>IF(Ansøgning!B692="","",Ansøgning!B692)</f>
        <v/>
      </c>
      <c r="C710" s="75" t="str">
        <f>IF(Ansøgning!C692="","",Ansøgning!C692)</f>
        <v/>
      </c>
      <c r="D710" s="75" t="str">
        <f>IF(Ansøgning!D692="","",Ansøgning!D692)</f>
        <v/>
      </c>
      <c r="E710" s="76" t="str">
        <f>IF(Ansøgning!E692="","",Ansøgning!E692)</f>
        <v/>
      </c>
      <c r="F710" s="76" t="str">
        <f>IF(Ansøgning!F692="","",Ansøgning!F692)</f>
        <v/>
      </c>
      <c r="G710" s="33" t="str">
        <f>IF(OR(E710="",F710=""),"",NETWORKDAYS(E710,F710,Lister!$D$7:$D$13))</f>
        <v/>
      </c>
      <c r="H710" s="76" t="str">
        <f>IF(Ansøgning!H692="","",Ansøgning!H692)</f>
        <v/>
      </c>
      <c r="I710" s="32" t="str">
        <f t="shared" si="74"/>
        <v/>
      </c>
      <c r="J710" s="77" t="str">
        <f>IF(Ansøgning!J692="","",Ansøgning!J692)</f>
        <v/>
      </c>
      <c r="K710" s="77" t="str">
        <f>IF(Ansøgning!K692="","",Ansøgning!K692)</f>
        <v/>
      </c>
      <c r="L710" s="46" t="str">
        <f t="shared" si="75"/>
        <v/>
      </c>
      <c r="M710" s="78" t="str">
        <f>IF(Ansøgning!M692="","",Ansøgning!M692)</f>
        <v/>
      </c>
      <c r="N710" s="31" t="str">
        <f t="shared" si="76"/>
        <v/>
      </c>
      <c r="O710" s="78" t="str">
        <f>IF(Ansøgning!O692="","",Ansøgning!O692)</f>
        <v/>
      </c>
      <c r="P710" s="78" t="str">
        <f>IF(Ansøgning!P692="","",Ansøgning!P692)</f>
        <v/>
      </c>
      <c r="Q710" s="78" t="str">
        <f>IF(Ansøgning!Q692="","",Ansøgning!Q692)</f>
        <v/>
      </c>
      <c r="R710" s="78" t="str">
        <f>IF(Ansøgning!R692="","",Ansøgning!R692)</f>
        <v/>
      </c>
      <c r="S710" s="46" t="str">
        <f>IFERROR(MAX(IF(OR(O710="",P710=""),"",IF(AND(AND(MONTH(E710)&gt;=7,MONTH(E710)&lt;8),AND(MONTH(F710)&gt;=7,MONTH(F710)&lt;8)),(NETWORKDAYS(E710,F710,Lister!$D$7:$D$13)-O710)*N710/NETWORKDAYS(Lister!$D$19,Lister!$E$19,Lister!$D$7:$D$13),IF(AND(AND(MONTH(E710)&gt;=7,MONTH(E710)&lt;8),MONTH(F710)&gt;7),(NETWORKDAYS(E710,Lister!$E$19,Lister!$D$7:$D$13)-O710)*N710/NETWORKDAYS(Lister!$D$19,Lister!$E$19,Lister!$D$7:$D$13),IF(MONTH(E710)&gt;7,0)))),0),"")</f>
        <v/>
      </c>
      <c r="T710" s="46" t="str">
        <f>IFERROR(MAX(IF(OR(O710="",P710=""),"",IF(AND(AND(MONTH(E710)&gt;=8,MONTH(E710)&lt;9),AND(MONTH(F710)&gt;=8,MONTH(F710)&lt;9)),(NETWORKDAYS(E710,F710,Lister!$D$7:$D$13)-P710)*N710/NETWORKDAYS(Lister!$D$20,Lister!$E$20,Lister!$D$7:$D$13),IF(AND(MONTH(E710)=7,MONTH(F710)=8),(NETWORKDAYS(Lister!$D$20,F710,Lister!$D$7:$D$13)-P710)*N710/NETWORKDAYS(Lister!$D$20,Lister!$E$20,Lister!$D$7:$D$13),IF(AND(MONTH(E710)=7,MONTH(F710)=7),0)))),0),"")</f>
        <v/>
      </c>
      <c r="U710" s="78" t="str">
        <f>IF(Ansøgning!U692="","",Ansøgning!U692)</f>
        <v/>
      </c>
      <c r="V710" s="119" t="str">
        <f t="shared" si="77"/>
        <v/>
      </c>
      <c r="W710" s="120" t="str">
        <f t="shared" si="78"/>
        <v/>
      </c>
      <c r="X710" s="42" t="str">
        <f t="shared" si="79"/>
        <v/>
      </c>
    </row>
    <row r="711" spans="1:24" x14ac:dyDescent="0.25">
      <c r="A711" s="13" t="str">
        <f t="shared" si="80"/>
        <v/>
      </c>
      <c r="B711" s="75" t="str">
        <f>IF(Ansøgning!B693="","",Ansøgning!B693)</f>
        <v/>
      </c>
      <c r="C711" s="75" t="str">
        <f>IF(Ansøgning!C693="","",Ansøgning!C693)</f>
        <v/>
      </c>
      <c r="D711" s="75" t="str">
        <f>IF(Ansøgning!D693="","",Ansøgning!D693)</f>
        <v/>
      </c>
      <c r="E711" s="76" t="str">
        <f>IF(Ansøgning!E693="","",Ansøgning!E693)</f>
        <v/>
      </c>
      <c r="F711" s="76" t="str">
        <f>IF(Ansøgning!F693="","",Ansøgning!F693)</f>
        <v/>
      </c>
      <c r="G711" s="33" t="str">
        <f>IF(OR(E711="",F711=""),"",NETWORKDAYS(E711,F711,Lister!$D$7:$D$13))</f>
        <v/>
      </c>
      <c r="H711" s="76" t="str">
        <f>IF(Ansøgning!H693="","",Ansøgning!H693)</f>
        <v/>
      </c>
      <c r="I711" s="32" t="str">
        <f t="shared" si="74"/>
        <v/>
      </c>
      <c r="J711" s="77" t="str">
        <f>IF(Ansøgning!J693="","",Ansøgning!J693)</f>
        <v/>
      </c>
      <c r="K711" s="77" t="str">
        <f>IF(Ansøgning!K693="","",Ansøgning!K693)</f>
        <v/>
      </c>
      <c r="L711" s="46" t="str">
        <f t="shared" si="75"/>
        <v/>
      </c>
      <c r="M711" s="78" t="str">
        <f>IF(Ansøgning!M693="","",Ansøgning!M693)</f>
        <v/>
      </c>
      <c r="N711" s="31" t="str">
        <f t="shared" si="76"/>
        <v/>
      </c>
      <c r="O711" s="78" t="str">
        <f>IF(Ansøgning!O693="","",Ansøgning!O693)</f>
        <v/>
      </c>
      <c r="P711" s="78" t="str">
        <f>IF(Ansøgning!P693="","",Ansøgning!P693)</f>
        <v/>
      </c>
      <c r="Q711" s="78" t="str">
        <f>IF(Ansøgning!Q693="","",Ansøgning!Q693)</f>
        <v/>
      </c>
      <c r="R711" s="78" t="str">
        <f>IF(Ansøgning!R693="","",Ansøgning!R693)</f>
        <v/>
      </c>
      <c r="S711" s="46" t="str">
        <f>IFERROR(MAX(IF(OR(O711="",P711=""),"",IF(AND(AND(MONTH(E711)&gt;=7,MONTH(E711)&lt;8),AND(MONTH(F711)&gt;=7,MONTH(F711)&lt;8)),(NETWORKDAYS(E711,F711,Lister!$D$7:$D$13)-O711)*N711/NETWORKDAYS(Lister!$D$19,Lister!$E$19,Lister!$D$7:$D$13),IF(AND(AND(MONTH(E711)&gt;=7,MONTH(E711)&lt;8),MONTH(F711)&gt;7),(NETWORKDAYS(E711,Lister!$E$19,Lister!$D$7:$D$13)-O711)*N711/NETWORKDAYS(Lister!$D$19,Lister!$E$19,Lister!$D$7:$D$13),IF(MONTH(E711)&gt;7,0)))),0),"")</f>
        <v/>
      </c>
      <c r="T711" s="46" t="str">
        <f>IFERROR(MAX(IF(OR(O711="",P711=""),"",IF(AND(AND(MONTH(E711)&gt;=8,MONTH(E711)&lt;9),AND(MONTH(F711)&gt;=8,MONTH(F711)&lt;9)),(NETWORKDAYS(E711,F711,Lister!$D$7:$D$13)-P711)*N711/NETWORKDAYS(Lister!$D$20,Lister!$E$20,Lister!$D$7:$D$13),IF(AND(MONTH(E711)=7,MONTH(F711)=8),(NETWORKDAYS(Lister!$D$20,F711,Lister!$D$7:$D$13)-P711)*N711/NETWORKDAYS(Lister!$D$20,Lister!$E$20,Lister!$D$7:$D$13),IF(AND(MONTH(E711)=7,MONTH(F711)=7),0)))),0),"")</f>
        <v/>
      </c>
      <c r="U711" s="78" t="str">
        <f>IF(Ansøgning!U693="","",Ansøgning!U693)</f>
        <v/>
      </c>
      <c r="V711" s="119" t="str">
        <f t="shared" si="77"/>
        <v/>
      </c>
      <c r="W711" s="120" t="str">
        <f t="shared" si="78"/>
        <v/>
      </c>
      <c r="X711" s="42" t="str">
        <f t="shared" si="79"/>
        <v/>
      </c>
    </row>
    <row r="712" spans="1:24" x14ac:dyDescent="0.25">
      <c r="A712" s="13" t="str">
        <f t="shared" si="80"/>
        <v/>
      </c>
      <c r="B712" s="75" t="str">
        <f>IF(Ansøgning!B694="","",Ansøgning!B694)</f>
        <v/>
      </c>
      <c r="C712" s="75" t="str">
        <f>IF(Ansøgning!C694="","",Ansøgning!C694)</f>
        <v/>
      </c>
      <c r="D712" s="75" t="str">
        <f>IF(Ansøgning!D694="","",Ansøgning!D694)</f>
        <v/>
      </c>
      <c r="E712" s="76" t="str">
        <f>IF(Ansøgning!E694="","",Ansøgning!E694)</f>
        <v/>
      </c>
      <c r="F712" s="76" t="str">
        <f>IF(Ansøgning!F694="","",Ansøgning!F694)</f>
        <v/>
      </c>
      <c r="G712" s="33" t="str">
        <f>IF(OR(E712="",F712=""),"",NETWORKDAYS(E712,F712,Lister!$D$7:$D$13))</f>
        <v/>
      </c>
      <c r="H712" s="76" t="str">
        <f>IF(Ansøgning!H694="","",Ansøgning!H694)</f>
        <v/>
      </c>
      <c r="I712" s="32" t="str">
        <f t="shared" si="74"/>
        <v/>
      </c>
      <c r="J712" s="77" t="str">
        <f>IF(Ansøgning!J694="","",Ansøgning!J694)</f>
        <v/>
      </c>
      <c r="K712" s="77" t="str">
        <f>IF(Ansøgning!K694="","",Ansøgning!K694)</f>
        <v/>
      </c>
      <c r="L712" s="46" t="str">
        <f t="shared" si="75"/>
        <v/>
      </c>
      <c r="M712" s="78" t="str">
        <f>IF(Ansøgning!M694="","",Ansøgning!M694)</f>
        <v/>
      </c>
      <c r="N712" s="31" t="str">
        <f t="shared" si="76"/>
        <v/>
      </c>
      <c r="O712" s="78" t="str">
        <f>IF(Ansøgning!O694="","",Ansøgning!O694)</f>
        <v/>
      </c>
      <c r="P712" s="78" t="str">
        <f>IF(Ansøgning!P694="","",Ansøgning!P694)</f>
        <v/>
      </c>
      <c r="Q712" s="78" t="str">
        <f>IF(Ansøgning!Q694="","",Ansøgning!Q694)</f>
        <v/>
      </c>
      <c r="R712" s="78" t="str">
        <f>IF(Ansøgning!R694="","",Ansøgning!R694)</f>
        <v/>
      </c>
      <c r="S712" s="46" t="str">
        <f>IFERROR(MAX(IF(OR(O712="",P712=""),"",IF(AND(AND(MONTH(E712)&gt;=7,MONTH(E712)&lt;8),AND(MONTH(F712)&gt;=7,MONTH(F712)&lt;8)),(NETWORKDAYS(E712,F712,Lister!$D$7:$D$13)-O712)*N712/NETWORKDAYS(Lister!$D$19,Lister!$E$19,Lister!$D$7:$D$13),IF(AND(AND(MONTH(E712)&gt;=7,MONTH(E712)&lt;8),MONTH(F712)&gt;7),(NETWORKDAYS(E712,Lister!$E$19,Lister!$D$7:$D$13)-O712)*N712/NETWORKDAYS(Lister!$D$19,Lister!$E$19,Lister!$D$7:$D$13),IF(MONTH(E712)&gt;7,0)))),0),"")</f>
        <v/>
      </c>
      <c r="T712" s="46" t="str">
        <f>IFERROR(MAX(IF(OR(O712="",P712=""),"",IF(AND(AND(MONTH(E712)&gt;=8,MONTH(E712)&lt;9),AND(MONTH(F712)&gt;=8,MONTH(F712)&lt;9)),(NETWORKDAYS(E712,F712,Lister!$D$7:$D$13)-P712)*N712/NETWORKDAYS(Lister!$D$20,Lister!$E$20,Lister!$D$7:$D$13),IF(AND(MONTH(E712)=7,MONTH(F712)=8),(NETWORKDAYS(Lister!$D$20,F712,Lister!$D$7:$D$13)-P712)*N712/NETWORKDAYS(Lister!$D$20,Lister!$E$20,Lister!$D$7:$D$13),IF(AND(MONTH(E712)=7,MONTH(F712)=7),0)))),0),"")</f>
        <v/>
      </c>
      <c r="U712" s="78" t="str">
        <f>IF(Ansøgning!U694="","",Ansøgning!U694)</f>
        <v/>
      </c>
      <c r="V712" s="119" t="str">
        <f t="shared" si="77"/>
        <v/>
      </c>
      <c r="W712" s="120" t="str">
        <f t="shared" si="78"/>
        <v/>
      </c>
      <c r="X712" s="42" t="str">
        <f t="shared" si="79"/>
        <v/>
      </c>
    </row>
    <row r="713" spans="1:24" x14ac:dyDescent="0.25">
      <c r="A713" s="13" t="str">
        <f t="shared" si="80"/>
        <v/>
      </c>
      <c r="B713" s="75" t="str">
        <f>IF(Ansøgning!B695="","",Ansøgning!B695)</f>
        <v/>
      </c>
      <c r="C713" s="75" t="str">
        <f>IF(Ansøgning!C695="","",Ansøgning!C695)</f>
        <v/>
      </c>
      <c r="D713" s="75" t="str">
        <f>IF(Ansøgning!D695="","",Ansøgning!D695)</f>
        <v/>
      </c>
      <c r="E713" s="76" t="str">
        <f>IF(Ansøgning!E695="","",Ansøgning!E695)</f>
        <v/>
      </c>
      <c r="F713" s="76" t="str">
        <f>IF(Ansøgning!F695="","",Ansøgning!F695)</f>
        <v/>
      </c>
      <c r="G713" s="33" t="str">
        <f>IF(OR(E713="",F713=""),"",NETWORKDAYS(E713,F713,Lister!$D$7:$D$13))</f>
        <v/>
      </c>
      <c r="H713" s="76" t="str">
        <f>IF(Ansøgning!H695="","",Ansøgning!H695)</f>
        <v/>
      </c>
      <c r="I713" s="32" t="str">
        <f t="shared" si="74"/>
        <v/>
      </c>
      <c r="J713" s="77" t="str">
        <f>IF(Ansøgning!J695="","",Ansøgning!J695)</f>
        <v/>
      </c>
      <c r="K713" s="77" t="str">
        <f>IF(Ansøgning!K695="","",Ansøgning!K695)</f>
        <v/>
      </c>
      <c r="L713" s="46" t="str">
        <f t="shared" si="75"/>
        <v/>
      </c>
      <c r="M713" s="78" t="str">
        <f>IF(Ansøgning!M695="","",Ansøgning!M695)</f>
        <v/>
      </c>
      <c r="N713" s="31" t="str">
        <f t="shared" si="76"/>
        <v/>
      </c>
      <c r="O713" s="78" t="str">
        <f>IF(Ansøgning!O695="","",Ansøgning!O695)</f>
        <v/>
      </c>
      <c r="P713" s="78" t="str">
        <f>IF(Ansøgning!P695="","",Ansøgning!P695)</f>
        <v/>
      </c>
      <c r="Q713" s="78" t="str">
        <f>IF(Ansøgning!Q695="","",Ansøgning!Q695)</f>
        <v/>
      </c>
      <c r="R713" s="78" t="str">
        <f>IF(Ansøgning!R695="","",Ansøgning!R695)</f>
        <v/>
      </c>
      <c r="S713" s="46" t="str">
        <f>IFERROR(MAX(IF(OR(O713="",P713=""),"",IF(AND(AND(MONTH(E713)&gt;=7,MONTH(E713)&lt;8),AND(MONTH(F713)&gt;=7,MONTH(F713)&lt;8)),(NETWORKDAYS(E713,F713,Lister!$D$7:$D$13)-O713)*N713/NETWORKDAYS(Lister!$D$19,Lister!$E$19,Lister!$D$7:$D$13),IF(AND(AND(MONTH(E713)&gt;=7,MONTH(E713)&lt;8),MONTH(F713)&gt;7),(NETWORKDAYS(E713,Lister!$E$19,Lister!$D$7:$D$13)-O713)*N713/NETWORKDAYS(Lister!$D$19,Lister!$E$19,Lister!$D$7:$D$13),IF(MONTH(E713)&gt;7,0)))),0),"")</f>
        <v/>
      </c>
      <c r="T713" s="46" t="str">
        <f>IFERROR(MAX(IF(OR(O713="",P713=""),"",IF(AND(AND(MONTH(E713)&gt;=8,MONTH(E713)&lt;9),AND(MONTH(F713)&gt;=8,MONTH(F713)&lt;9)),(NETWORKDAYS(E713,F713,Lister!$D$7:$D$13)-P713)*N713/NETWORKDAYS(Lister!$D$20,Lister!$E$20,Lister!$D$7:$D$13),IF(AND(MONTH(E713)=7,MONTH(F713)=8),(NETWORKDAYS(Lister!$D$20,F713,Lister!$D$7:$D$13)-P713)*N713/NETWORKDAYS(Lister!$D$20,Lister!$E$20,Lister!$D$7:$D$13),IF(AND(MONTH(E713)=7,MONTH(F713)=7),0)))),0),"")</f>
        <v/>
      </c>
      <c r="U713" s="78" t="str">
        <f>IF(Ansøgning!U695="","",Ansøgning!U695)</f>
        <v/>
      </c>
      <c r="V713" s="119" t="str">
        <f t="shared" si="77"/>
        <v/>
      </c>
      <c r="W713" s="120" t="str">
        <f t="shared" si="78"/>
        <v/>
      </c>
      <c r="X713" s="42" t="str">
        <f t="shared" si="79"/>
        <v/>
      </c>
    </row>
    <row r="714" spans="1:24" x14ac:dyDescent="0.25">
      <c r="A714" s="13" t="str">
        <f t="shared" si="80"/>
        <v/>
      </c>
      <c r="B714" s="75" t="str">
        <f>IF(Ansøgning!B696="","",Ansøgning!B696)</f>
        <v/>
      </c>
      <c r="C714" s="75" t="str">
        <f>IF(Ansøgning!C696="","",Ansøgning!C696)</f>
        <v/>
      </c>
      <c r="D714" s="75" t="str">
        <f>IF(Ansøgning!D696="","",Ansøgning!D696)</f>
        <v/>
      </c>
      <c r="E714" s="76" t="str">
        <f>IF(Ansøgning!E696="","",Ansøgning!E696)</f>
        <v/>
      </c>
      <c r="F714" s="76" t="str">
        <f>IF(Ansøgning!F696="","",Ansøgning!F696)</f>
        <v/>
      </c>
      <c r="G714" s="33" t="str">
        <f>IF(OR(E714="",F714=""),"",NETWORKDAYS(E714,F714,Lister!$D$7:$D$13))</f>
        <v/>
      </c>
      <c r="H714" s="76" t="str">
        <f>IF(Ansøgning!H696="","",Ansøgning!H696)</f>
        <v/>
      </c>
      <c r="I714" s="32" t="str">
        <f t="shared" si="74"/>
        <v/>
      </c>
      <c r="J714" s="77" t="str">
        <f>IF(Ansøgning!J696="","",Ansøgning!J696)</f>
        <v/>
      </c>
      <c r="K714" s="77" t="str">
        <f>IF(Ansøgning!K696="","",Ansøgning!K696)</f>
        <v/>
      </c>
      <c r="L714" s="46" t="str">
        <f t="shared" si="75"/>
        <v/>
      </c>
      <c r="M714" s="78" t="str">
        <f>IF(Ansøgning!M696="","",Ansøgning!M696)</f>
        <v/>
      </c>
      <c r="N714" s="31" t="str">
        <f t="shared" si="76"/>
        <v/>
      </c>
      <c r="O714" s="78" t="str">
        <f>IF(Ansøgning!O696="","",Ansøgning!O696)</f>
        <v/>
      </c>
      <c r="P714" s="78" t="str">
        <f>IF(Ansøgning!P696="","",Ansøgning!P696)</f>
        <v/>
      </c>
      <c r="Q714" s="78" t="str">
        <f>IF(Ansøgning!Q696="","",Ansøgning!Q696)</f>
        <v/>
      </c>
      <c r="R714" s="78" t="str">
        <f>IF(Ansøgning!R696="","",Ansøgning!R696)</f>
        <v/>
      </c>
      <c r="S714" s="46" t="str">
        <f>IFERROR(MAX(IF(OR(O714="",P714=""),"",IF(AND(AND(MONTH(E714)&gt;=7,MONTH(E714)&lt;8),AND(MONTH(F714)&gt;=7,MONTH(F714)&lt;8)),(NETWORKDAYS(E714,F714,Lister!$D$7:$D$13)-O714)*N714/NETWORKDAYS(Lister!$D$19,Lister!$E$19,Lister!$D$7:$D$13),IF(AND(AND(MONTH(E714)&gt;=7,MONTH(E714)&lt;8),MONTH(F714)&gt;7),(NETWORKDAYS(E714,Lister!$E$19,Lister!$D$7:$D$13)-O714)*N714/NETWORKDAYS(Lister!$D$19,Lister!$E$19,Lister!$D$7:$D$13),IF(MONTH(E714)&gt;7,0)))),0),"")</f>
        <v/>
      </c>
      <c r="T714" s="46" t="str">
        <f>IFERROR(MAX(IF(OR(O714="",P714=""),"",IF(AND(AND(MONTH(E714)&gt;=8,MONTH(E714)&lt;9),AND(MONTH(F714)&gt;=8,MONTH(F714)&lt;9)),(NETWORKDAYS(E714,F714,Lister!$D$7:$D$13)-P714)*N714/NETWORKDAYS(Lister!$D$20,Lister!$E$20,Lister!$D$7:$D$13),IF(AND(MONTH(E714)=7,MONTH(F714)=8),(NETWORKDAYS(Lister!$D$20,F714,Lister!$D$7:$D$13)-P714)*N714/NETWORKDAYS(Lister!$D$20,Lister!$E$20,Lister!$D$7:$D$13),IF(AND(MONTH(E714)=7,MONTH(F714)=7),0)))),0),"")</f>
        <v/>
      </c>
      <c r="U714" s="78" t="str">
        <f>IF(Ansøgning!U696="","",Ansøgning!U696)</f>
        <v/>
      </c>
      <c r="V714" s="119" t="str">
        <f t="shared" si="77"/>
        <v/>
      </c>
      <c r="W714" s="120" t="str">
        <f t="shared" si="78"/>
        <v/>
      </c>
      <c r="X714" s="42" t="str">
        <f t="shared" si="79"/>
        <v/>
      </c>
    </row>
    <row r="715" spans="1:24" x14ac:dyDescent="0.25">
      <c r="A715" s="13" t="str">
        <f t="shared" si="80"/>
        <v/>
      </c>
      <c r="B715" s="75" t="str">
        <f>IF(Ansøgning!B697="","",Ansøgning!B697)</f>
        <v/>
      </c>
      <c r="C715" s="75" t="str">
        <f>IF(Ansøgning!C697="","",Ansøgning!C697)</f>
        <v/>
      </c>
      <c r="D715" s="75" t="str">
        <f>IF(Ansøgning!D697="","",Ansøgning!D697)</f>
        <v/>
      </c>
      <c r="E715" s="76" t="str">
        <f>IF(Ansøgning!E697="","",Ansøgning!E697)</f>
        <v/>
      </c>
      <c r="F715" s="76" t="str">
        <f>IF(Ansøgning!F697="","",Ansøgning!F697)</f>
        <v/>
      </c>
      <c r="G715" s="33" t="str">
        <f>IF(OR(E715="",F715=""),"",NETWORKDAYS(E715,F715,Lister!$D$7:$D$13))</f>
        <v/>
      </c>
      <c r="H715" s="76" t="str">
        <f>IF(Ansøgning!H697="","",Ansøgning!H697)</f>
        <v/>
      </c>
      <c r="I715" s="32" t="str">
        <f t="shared" si="74"/>
        <v/>
      </c>
      <c r="J715" s="77" t="str">
        <f>IF(Ansøgning!J697="","",Ansøgning!J697)</f>
        <v/>
      </c>
      <c r="K715" s="77" t="str">
        <f>IF(Ansøgning!K697="","",Ansøgning!K697)</f>
        <v/>
      </c>
      <c r="L715" s="46" t="str">
        <f t="shared" si="75"/>
        <v/>
      </c>
      <c r="M715" s="78" t="str">
        <f>IF(Ansøgning!M697="","",Ansøgning!M697)</f>
        <v/>
      </c>
      <c r="N715" s="31" t="str">
        <f t="shared" si="76"/>
        <v/>
      </c>
      <c r="O715" s="78" t="str">
        <f>IF(Ansøgning!O697="","",Ansøgning!O697)</f>
        <v/>
      </c>
      <c r="P715" s="78" t="str">
        <f>IF(Ansøgning!P697="","",Ansøgning!P697)</f>
        <v/>
      </c>
      <c r="Q715" s="78" t="str">
        <f>IF(Ansøgning!Q697="","",Ansøgning!Q697)</f>
        <v/>
      </c>
      <c r="R715" s="78" t="str">
        <f>IF(Ansøgning!R697="","",Ansøgning!R697)</f>
        <v/>
      </c>
      <c r="S715" s="46" t="str">
        <f>IFERROR(MAX(IF(OR(O715="",P715=""),"",IF(AND(AND(MONTH(E715)&gt;=7,MONTH(E715)&lt;8),AND(MONTH(F715)&gt;=7,MONTH(F715)&lt;8)),(NETWORKDAYS(E715,F715,Lister!$D$7:$D$13)-O715)*N715/NETWORKDAYS(Lister!$D$19,Lister!$E$19,Lister!$D$7:$D$13),IF(AND(AND(MONTH(E715)&gt;=7,MONTH(E715)&lt;8),MONTH(F715)&gt;7),(NETWORKDAYS(E715,Lister!$E$19,Lister!$D$7:$D$13)-O715)*N715/NETWORKDAYS(Lister!$D$19,Lister!$E$19,Lister!$D$7:$D$13),IF(MONTH(E715)&gt;7,0)))),0),"")</f>
        <v/>
      </c>
      <c r="T715" s="46" t="str">
        <f>IFERROR(MAX(IF(OR(O715="",P715=""),"",IF(AND(AND(MONTH(E715)&gt;=8,MONTH(E715)&lt;9),AND(MONTH(F715)&gt;=8,MONTH(F715)&lt;9)),(NETWORKDAYS(E715,F715,Lister!$D$7:$D$13)-P715)*N715/NETWORKDAYS(Lister!$D$20,Lister!$E$20,Lister!$D$7:$D$13),IF(AND(MONTH(E715)=7,MONTH(F715)=8),(NETWORKDAYS(Lister!$D$20,F715,Lister!$D$7:$D$13)-P715)*N715/NETWORKDAYS(Lister!$D$20,Lister!$E$20,Lister!$D$7:$D$13),IF(AND(MONTH(E715)=7,MONTH(F715)=7),0)))),0),"")</f>
        <v/>
      </c>
      <c r="U715" s="78" t="str">
        <f>IF(Ansøgning!U697="","",Ansøgning!U697)</f>
        <v/>
      </c>
      <c r="V715" s="119" t="str">
        <f t="shared" si="77"/>
        <v/>
      </c>
      <c r="W715" s="120" t="str">
        <f t="shared" si="78"/>
        <v/>
      </c>
      <c r="X715" s="42" t="str">
        <f t="shared" si="79"/>
        <v/>
      </c>
    </row>
    <row r="716" spans="1:24" x14ac:dyDescent="0.25">
      <c r="A716" s="13" t="str">
        <f t="shared" si="80"/>
        <v/>
      </c>
      <c r="B716" s="75" t="str">
        <f>IF(Ansøgning!B698="","",Ansøgning!B698)</f>
        <v/>
      </c>
      <c r="C716" s="75" t="str">
        <f>IF(Ansøgning!C698="","",Ansøgning!C698)</f>
        <v/>
      </c>
      <c r="D716" s="75" t="str">
        <f>IF(Ansøgning!D698="","",Ansøgning!D698)</f>
        <v/>
      </c>
      <c r="E716" s="76" t="str">
        <f>IF(Ansøgning!E698="","",Ansøgning!E698)</f>
        <v/>
      </c>
      <c r="F716" s="76" t="str">
        <f>IF(Ansøgning!F698="","",Ansøgning!F698)</f>
        <v/>
      </c>
      <c r="G716" s="33" t="str">
        <f>IF(OR(E716="",F716=""),"",NETWORKDAYS(E716,F716,Lister!$D$7:$D$13))</f>
        <v/>
      </c>
      <c r="H716" s="76" t="str">
        <f>IF(Ansøgning!H698="","",Ansøgning!H698)</f>
        <v/>
      </c>
      <c r="I716" s="32" t="str">
        <f t="shared" si="74"/>
        <v/>
      </c>
      <c r="J716" s="77" t="str">
        <f>IF(Ansøgning!J698="","",Ansøgning!J698)</f>
        <v/>
      </c>
      <c r="K716" s="77" t="str">
        <f>IF(Ansøgning!K698="","",Ansøgning!K698)</f>
        <v/>
      </c>
      <c r="L716" s="46" t="str">
        <f t="shared" si="75"/>
        <v/>
      </c>
      <c r="M716" s="78" t="str">
        <f>IF(Ansøgning!M698="","",Ansøgning!M698)</f>
        <v/>
      </c>
      <c r="N716" s="31" t="str">
        <f t="shared" si="76"/>
        <v/>
      </c>
      <c r="O716" s="78" t="str">
        <f>IF(Ansøgning!O698="","",Ansøgning!O698)</f>
        <v/>
      </c>
      <c r="P716" s="78" t="str">
        <f>IF(Ansøgning!P698="","",Ansøgning!P698)</f>
        <v/>
      </c>
      <c r="Q716" s="78" t="str">
        <f>IF(Ansøgning!Q698="","",Ansøgning!Q698)</f>
        <v/>
      </c>
      <c r="R716" s="78" t="str">
        <f>IF(Ansøgning!R698="","",Ansøgning!R698)</f>
        <v/>
      </c>
      <c r="S716" s="46" t="str">
        <f>IFERROR(MAX(IF(OR(O716="",P716=""),"",IF(AND(AND(MONTH(E716)&gt;=7,MONTH(E716)&lt;8),AND(MONTH(F716)&gt;=7,MONTH(F716)&lt;8)),(NETWORKDAYS(E716,F716,Lister!$D$7:$D$13)-O716)*N716/NETWORKDAYS(Lister!$D$19,Lister!$E$19,Lister!$D$7:$D$13),IF(AND(AND(MONTH(E716)&gt;=7,MONTH(E716)&lt;8),MONTH(F716)&gt;7),(NETWORKDAYS(E716,Lister!$E$19,Lister!$D$7:$D$13)-O716)*N716/NETWORKDAYS(Lister!$D$19,Lister!$E$19,Lister!$D$7:$D$13),IF(MONTH(E716)&gt;7,0)))),0),"")</f>
        <v/>
      </c>
      <c r="T716" s="46" t="str">
        <f>IFERROR(MAX(IF(OR(O716="",P716=""),"",IF(AND(AND(MONTH(E716)&gt;=8,MONTH(E716)&lt;9),AND(MONTH(F716)&gt;=8,MONTH(F716)&lt;9)),(NETWORKDAYS(E716,F716,Lister!$D$7:$D$13)-P716)*N716/NETWORKDAYS(Lister!$D$20,Lister!$E$20,Lister!$D$7:$D$13),IF(AND(MONTH(E716)=7,MONTH(F716)=8),(NETWORKDAYS(Lister!$D$20,F716,Lister!$D$7:$D$13)-P716)*N716/NETWORKDAYS(Lister!$D$20,Lister!$E$20,Lister!$D$7:$D$13),IF(AND(MONTH(E716)=7,MONTH(F716)=7),0)))),0),"")</f>
        <v/>
      </c>
      <c r="U716" s="78" t="str">
        <f>IF(Ansøgning!U698="","",Ansøgning!U698)</f>
        <v/>
      </c>
      <c r="V716" s="119" t="str">
        <f t="shared" si="77"/>
        <v/>
      </c>
      <c r="W716" s="120" t="str">
        <f t="shared" si="78"/>
        <v/>
      </c>
      <c r="X716" s="42" t="str">
        <f t="shared" si="79"/>
        <v/>
      </c>
    </row>
    <row r="717" spans="1:24" x14ac:dyDescent="0.25">
      <c r="A717" s="13" t="str">
        <f t="shared" si="80"/>
        <v/>
      </c>
      <c r="B717" s="75" t="str">
        <f>IF(Ansøgning!B699="","",Ansøgning!B699)</f>
        <v/>
      </c>
      <c r="C717" s="75" t="str">
        <f>IF(Ansøgning!C699="","",Ansøgning!C699)</f>
        <v/>
      </c>
      <c r="D717" s="75" t="str">
        <f>IF(Ansøgning!D699="","",Ansøgning!D699)</f>
        <v/>
      </c>
      <c r="E717" s="76" t="str">
        <f>IF(Ansøgning!E699="","",Ansøgning!E699)</f>
        <v/>
      </c>
      <c r="F717" s="76" t="str">
        <f>IF(Ansøgning!F699="","",Ansøgning!F699)</f>
        <v/>
      </c>
      <c r="G717" s="33" t="str">
        <f>IF(OR(E717="",F717=""),"",NETWORKDAYS(E717,F717,Lister!$D$7:$D$13))</f>
        <v/>
      </c>
      <c r="H717" s="76" t="str">
        <f>IF(Ansøgning!H699="","",Ansøgning!H699)</f>
        <v/>
      </c>
      <c r="I717" s="32" t="str">
        <f t="shared" si="74"/>
        <v/>
      </c>
      <c r="J717" s="77" t="str">
        <f>IF(Ansøgning!J699="","",Ansøgning!J699)</f>
        <v/>
      </c>
      <c r="K717" s="77" t="str">
        <f>IF(Ansøgning!K699="","",Ansøgning!K699)</f>
        <v/>
      </c>
      <c r="L717" s="46" t="str">
        <f t="shared" si="75"/>
        <v/>
      </c>
      <c r="M717" s="78" t="str">
        <f>IF(Ansøgning!M699="","",Ansøgning!M699)</f>
        <v/>
      </c>
      <c r="N717" s="31" t="str">
        <f t="shared" si="76"/>
        <v/>
      </c>
      <c r="O717" s="78" t="str">
        <f>IF(Ansøgning!O699="","",Ansøgning!O699)</f>
        <v/>
      </c>
      <c r="P717" s="78" t="str">
        <f>IF(Ansøgning!P699="","",Ansøgning!P699)</f>
        <v/>
      </c>
      <c r="Q717" s="78" t="str">
        <f>IF(Ansøgning!Q699="","",Ansøgning!Q699)</f>
        <v/>
      </c>
      <c r="R717" s="78" t="str">
        <f>IF(Ansøgning!R699="","",Ansøgning!R699)</f>
        <v/>
      </c>
      <c r="S717" s="46" t="str">
        <f>IFERROR(MAX(IF(OR(O717="",P717=""),"",IF(AND(AND(MONTH(E717)&gt;=7,MONTH(E717)&lt;8),AND(MONTH(F717)&gt;=7,MONTH(F717)&lt;8)),(NETWORKDAYS(E717,F717,Lister!$D$7:$D$13)-O717)*N717/NETWORKDAYS(Lister!$D$19,Lister!$E$19,Lister!$D$7:$D$13),IF(AND(AND(MONTH(E717)&gt;=7,MONTH(E717)&lt;8),MONTH(F717)&gt;7),(NETWORKDAYS(E717,Lister!$E$19,Lister!$D$7:$D$13)-O717)*N717/NETWORKDAYS(Lister!$D$19,Lister!$E$19,Lister!$D$7:$D$13),IF(MONTH(E717)&gt;7,0)))),0),"")</f>
        <v/>
      </c>
      <c r="T717" s="46" t="str">
        <f>IFERROR(MAX(IF(OR(O717="",P717=""),"",IF(AND(AND(MONTH(E717)&gt;=8,MONTH(E717)&lt;9),AND(MONTH(F717)&gt;=8,MONTH(F717)&lt;9)),(NETWORKDAYS(E717,F717,Lister!$D$7:$D$13)-P717)*N717/NETWORKDAYS(Lister!$D$20,Lister!$E$20,Lister!$D$7:$D$13),IF(AND(MONTH(E717)=7,MONTH(F717)=8),(NETWORKDAYS(Lister!$D$20,F717,Lister!$D$7:$D$13)-P717)*N717/NETWORKDAYS(Lister!$D$20,Lister!$E$20,Lister!$D$7:$D$13),IF(AND(MONTH(E717)=7,MONTH(F717)=7),0)))),0),"")</f>
        <v/>
      </c>
      <c r="U717" s="78" t="str">
        <f>IF(Ansøgning!U699="","",Ansøgning!U699)</f>
        <v/>
      </c>
      <c r="V717" s="119" t="str">
        <f t="shared" si="77"/>
        <v/>
      </c>
      <c r="W717" s="120" t="str">
        <f t="shared" si="78"/>
        <v/>
      </c>
      <c r="X717" s="42" t="str">
        <f t="shared" si="79"/>
        <v/>
      </c>
    </row>
    <row r="718" spans="1:24" x14ac:dyDescent="0.25">
      <c r="A718" s="13" t="str">
        <f t="shared" si="80"/>
        <v/>
      </c>
      <c r="B718" s="75" t="str">
        <f>IF(Ansøgning!B700="","",Ansøgning!B700)</f>
        <v/>
      </c>
      <c r="C718" s="75" t="str">
        <f>IF(Ansøgning!C700="","",Ansøgning!C700)</f>
        <v/>
      </c>
      <c r="D718" s="75" t="str">
        <f>IF(Ansøgning!D700="","",Ansøgning!D700)</f>
        <v/>
      </c>
      <c r="E718" s="76" t="str">
        <f>IF(Ansøgning!E700="","",Ansøgning!E700)</f>
        <v/>
      </c>
      <c r="F718" s="76" t="str">
        <f>IF(Ansøgning!F700="","",Ansøgning!F700)</f>
        <v/>
      </c>
      <c r="G718" s="33" t="str">
        <f>IF(OR(E718="",F718=""),"",NETWORKDAYS(E718,F718,Lister!$D$7:$D$13))</f>
        <v/>
      </c>
      <c r="H718" s="76" t="str">
        <f>IF(Ansøgning!H700="","",Ansøgning!H700)</f>
        <v/>
      </c>
      <c r="I718" s="32" t="str">
        <f t="shared" si="74"/>
        <v/>
      </c>
      <c r="J718" s="77" t="str">
        <f>IF(Ansøgning!J700="","",Ansøgning!J700)</f>
        <v/>
      </c>
      <c r="K718" s="77" t="str">
        <f>IF(Ansøgning!K700="","",Ansøgning!K700)</f>
        <v/>
      </c>
      <c r="L718" s="46" t="str">
        <f t="shared" si="75"/>
        <v/>
      </c>
      <c r="M718" s="78" t="str">
        <f>IF(Ansøgning!M700="","",Ansøgning!M700)</f>
        <v/>
      </c>
      <c r="N718" s="31" t="str">
        <f t="shared" si="76"/>
        <v/>
      </c>
      <c r="O718" s="78" t="str">
        <f>IF(Ansøgning!O700="","",Ansøgning!O700)</f>
        <v/>
      </c>
      <c r="P718" s="78" t="str">
        <f>IF(Ansøgning!P700="","",Ansøgning!P700)</f>
        <v/>
      </c>
      <c r="Q718" s="78" t="str">
        <f>IF(Ansøgning!Q700="","",Ansøgning!Q700)</f>
        <v/>
      </c>
      <c r="R718" s="78" t="str">
        <f>IF(Ansøgning!R700="","",Ansøgning!R700)</f>
        <v/>
      </c>
      <c r="S718" s="46" t="str">
        <f>IFERROR(MAX(IF(OR(O718="",P718=""),"",IF(AND(AND(MONTH(E718)&gt;=7,MONTH(E718)&lt;8),AND(MONTH(F718)&gt;=7,MONTH(F718)&lt;8)),(NETWORKDAYS(E718,F718,Lister!$D$7:$D$13)-O718)*N718/NETWORKDAYS(Lister!$D$19,Lister!$E$19,Lister!$D$7:$D$13),IF(AND(AND(MONTH(E718)&gt;=7,MONTH(E718)&lt;8),MONTH(F718)&gt;7),(NETWORKDAYS(E718,Lister!$E$19,Lister!$D$7:$D$13)-O718)*N718/NETWORKDAYS(Lister!$D$19,Lister!$E$19,Lister!$D$7:$D$13),IF(MONTH(E718)&gt;7,0)))),0),"")</f>
        <v/>
      </c>
      <c r="T718" s="46" t="str">
        <f>IFERROR(MAX(IF(OR(O718="",P718=""),"",IF(AND(AND(MONTH(E718)&gt;=8,MONTH(E718)&lt;9),AND(MONTH(F718)&gt;=8,MONTH(F718)&lt;9)),(NETWORKDAYS(E718,F718,Lister!$D$7:$D$13)-P718)*N718/NETWORKDAYS(Lister!$D$20,Lister!$E$20,Lister!$D$7:$D$13),IF(AND(MONTH(E718)=7,MONTH(F718)=8),(NETWORKDAYS(Lister!$D$20,F718,Lister!$D$7:$D$13)-P718)*N718/NETWORKDAYS(Lister!$D$20,Lister!$E$20,Lister!$D$7:$D$13),IF(AND(MONTH(E718)=7,MONTH(F718)=7),0)))),0),"")</f>
        <v/>
      </c>
      <c r="U718" s="78" t="str">
        <f>IF(Ansøgning!U700="","",Ansøgning!U700)</f>
        <v/>
      </c>
      <c r="V718" s="119" t="str">
        <f t="shared" si="77"/>
        <v/>
      </c>
      <c r="W718" s="120" t="str">
        <f t="shared" si="78"/>
        <v/>
      </c>
      <c r="X718" s="42" t="str">
        <f t="shared" si="79"/>
        <v/>
      </c>
    </row>
    <row r="719" spans="1:24" x14ac:dyDescent="0.25">
      <c r="A719" s="13" t="str">
        <f t="shared" si="80"/>
        <v/>
      </c>
      <c r="B719" s="75" t="str">
        <f>IF(Ansøgning!B701="","",Ansøgning!B701)</f>
        <v/>
      </c>
      <c r="C719" s="75" t="str">
        <f>IF(Ansøgning!C701="","",Ansøgning!C701)</f>
        <v/>
      </c>
      <c r="D719" s="75" t="str">
        <f>IF(Ansøgning!D701="","",Ansøgning!D701)</f>
        <v/>
      </c>
      <c r="E719" s="76" t="str">
        <f>IF(Ansøgning!E701="","",Ansøgning!E701)</f>
        <v/>
      </c>
      <c r="F719" s="76" t="str">
        <f>IF(Ansøgning!F701="","",Ansøgning!F701)</f>
        <v/>
      </c>
      <c r="G719" s="33" t="str">
        <f>IF(OR(E719="",F719=""),"",NETWORKDAYS(E719,F719,Lister!$D$7:$D$13))</f>
        <v/>
      </c>
      <c r="H719" s="76" t="str">
        <f>IF(Ansøgning!H701="","",Ansøgning!H701)</f>
        <v/>
      </c>
      <c r="I719" s="32" t="str">
        <f t="shared" si="74"/>
        <v/>
      </c>
      <c r="J719" s="77" t="str">
        <f>IF(Ansøgning!J701="","",Ansøgning!J701)</f>
        <v/>
      </c>
      <c r="K719" s="77" t="str">
        <f>IF(Ansøgning!K701="","",Ansøgning!K701)</f>
        <v/>
      </c>
      <c r="L719" s="46" t="str">
        <f t="shared" si="75"/>
        <v/>
      </c>
      <c r="M719" s="78" t="str">
        <f>IF(Ansøgning!M701="","",Ansøgning!M701)</f>
        <v/>
      </c>
      <c r="N719" s="31" t="str">
        <f t="shared" si="76"/>
        <v/>
      </c>
      <c r="O719" s="78" t="str">
        <f>IF(Ansøgning!O701="","",Ansøgning!O701)</f>
        <v/>
      </c>
      <c r="P719" s="78" t="str">
        <f>IF(Ansøgning!P701="","",Ansøgning!P701)</f>
        <v/>
      </c>
      <c r="Q719" s="78" t="str">
        <f>IF(Ansøgning!Q701="","",Ansøgning!Q701)</f>
        <v/>
      </c>
      <c r="R719" s="78" t="str">
        <f>IF(Ansøgning!R701="","",Ansøgning!R701)</f>
        <v/>
      </c>
      <c r="S719" s="46" t="str">
        <f>IFERROR(MAX(IF(OR(O719="",P719=""),"",IF(AND(AND(MONTH(E719)&gt;=7,MONTH(E719)&lt;8),AND(MONTH(F719)&gt;=7,MONTH(F719)&lt;8)),(NETWORKDAYS(E719,F719,Lister!$D$7:$D$13)-O719)*N719/NETWORKDAYS(Lister!$D$19,Lister!$E$19,Lister!$D$7:$D$13),IF(AND(AND(MONTH(E719)&gt;=7,MONTH(E719)&lt;8),MONTH(F719)&gt;7),(NETWORKDAYS(E719,Lister!$E$19,Lister!$D$7:$D$13)-O719)*N719/NETWORKDAYS(Lister!$D$19,Lister!$E$19,Lister!$D$7:$D$13),IF(MONTH(E719)&gt;7,0)))),0),"")</f>
        <v/>
      </c>
      <c r="T719" s="46" t="str">
        <f>IFERROR(MAX(IF(OR(O719="",P719=""),"",IF(AND(AND(MONTH(E719)&gt;=8,MONTH(E719)&lt;9),AND(MONTH(F719)&gt;=8,MONTH(F719)&lt;9)),(NETWORKDAYS(E719,F719,Lister!$D$7:$D$13)-P719)*N719/NETWORKDAYS(Lister!$D$20,Lister!$E$20,Lister!$D$7:$D$13),IF(AND(MONTH(E719)=7,MONTH(F719)=8),(NETWORKDAYS(Lister!$D$20,F719,Lister!$D$7:$D$13)-P719)*N719/NETWORKDAYS(Lister!$D$20,Lister!$E$20,Lister!$D$7:$D$13),IF(AND(MONTH(E719)=7,MONTH(F719)=7),0)))),0),"")</f>
        <v/>
      </c>
      <c r="U719" s="78" t="str">
        <f>IF(Ansøgning!U701="","",Ansøgning!U701)</f>
        <v/>
      </c>
      <c r="V719" s="119" t="str">
        <f t="shared" si="77"/>
        <v/>
      </c>
      <c r="W719" s="120" t="str">
        <f t="shared" si="78"/>
        <v/>
      </c>
      <c r="X719" s="42" t="str">
        <f t="shared" si="79"/>
        <v/>
      </c>
    </row>
    <row r="720" spans="1:24" x14ac:dyDescent="0.25">
      <c r="A720" s="13" t="str">
        <f t="shared" si="80"/>
        <v/>
      </c>
      <c r="B720" s="75" t="str">
        <f>IF(Ansøgning!B702="","",Ansøgning!B702)</f>
        <v/>
      </c>
      <c r="C720" s="75" t="str">
        <f>IF(Ansøgning!C702="","",Ansøgning!C702)</f>
        <v/>
      </c>
      <c r="D720" s="75" t="str">
        <f>IF(Ansøgning!D702="","",Ansøgning!D702)</f>
        <v/>
      </c>
      <c r="E720" s="76" t="str">
        <f>IF(Ansøgning!E702="","",Ansøgning!E702)</f>
        <v/>
      </c>
      <c r="F720" s="76" t="str">
        <f>IF(Ansøgning!F702="","",Ansøgning!F702)</f>
        <v/>
      </c>
      <c r="G720" s="33" t="str">
        <f>IF(OR(E720="",F720=""),"",NETWORKDAYS(E720,F720,Lister!$D$7:$D$13))</f>
        <v/>
      </c>
      <c r="H720" s="76" t="str">
        <f>IF(Ansøgning!H702="","",Ansøgning!H702)</f>
        <v/>
      </c>
      <c r="I720" s="32" t="str">
        <f t="shared" si="74"/>
        <v/>
      </c>
      <c r="J720" s="77" t="str">
        <f>IF(Ansøgning!J702="","",Ansøgning!J702)</f>
        <v/>
      </c>
      <c r="K720" s="77" t="str">
        <f>IF(Ansøgning!K702="","",Ansøgning!K702)</f>
        <v/>
      </c>
      <c r="L720" s="46" t="str">
        <f t="shared" si="75"/>
        <v/>
      </c>
      <c r="M720" s="78" t="str">
        <f>IF(Ansøgning!M702="","",Ansøgning!M702)</f>
        <v/>
      </c>
      <c r="N720" s="31" t="str">
        <f t="shared" si="76"/>
        <v/>
      </c>
      <c r="O720" s="78" t="str">
        <f>IF(Ansøgning!O702="","",Ansøgning!O702)</f>
        <v/>
      </c>
      <c r="P720" s="78" t="str">
        <f>IF(Ansøgning!P702="","",Ansøgning!P702)</f>
        <v/>
      </c>
      <c r="Q720" s="78" t="str">
        <f>IF(Ansøgning!Q702="","",Ansøgning!Q702)</f>
        <v/>
      </c>
      <c r="R720" s="78" t="str">
        <f>IF(Ansøgning!R702="","",Ansøgning!R702)</f>
        <v/>
      </c>
      <c r="S720" s="46" t="str">
        <f>IFERROR(MAX(IF(OR(O720="",P720=""),"",IF(AND(AND(MONTH(E720)&gt;=7,MONTH(E720)&lt;8),AND(MONTH(F720)&gt;=7,MONTH(F720)&lt;8)),(NETWORKDAYS(E720,F720,Lister!$D$7:$D$13)-O720)*N720/NETWORKDAYS(Lister!$D$19,Lister!$E$19,Lister!$D$7:$D$13),IF(AND(AND(MONTH(E720)&gt;=7,MONTH(E720)&lt;8),MONTH(F720)&gt;7),(NETWORKDAYS(E720,Lister!$E$19,Lister!$D$7:$D$13)-O720)*N720/NETWORKDAYS(Lister!$D$19,Lister!$E$19,Lister!$D$7:$D$13),IF(MONTH(E720)&gt;7,0)))),0),"")</f>
        <v/>
      </c>
      <c r="T720" s="46" t="str">
        <f>IFERROR(MAX(IF(OR(O720="",P720=""),"",IF(AND(AND(MONTH(E720)&gt;=8,MONTH(E720)&lt;9),AND(MONTH(F720)&gt;=8,MONTH(F720)&lt;9)),(NETWORKDAYS(E720,F720,Lister!$D$7:$D$13)-P720)*N720/NETWORKDAYS(Lister!$D$20,Lister!$E$20,Lister!$D$7:$D$13),IF(AND(MONTH(E720)=7,MONTH(F720)=8),(NETWORKDAYS(Lister!$D$20,F720,Lister!$D$7:$D$13)-P720)*N720/NETWORKDAYS(Lister!$D$20,Lister!$E$20,Lister!$D$7:$D$13),IF(AND(MONTH(E720)=7,MONTH(F720)=7),0)))),0),"")</f>
        <v/>
      </c>
      <c r="U720" s="78" t="str">
        <f>IF(Ansøgning!U702="","",Ansøgning!U702)</f>
        <v/>
      </c>
      <c r="V720" s="119" t="str">
        <f t="shared" si="77"/>
        <v/>
      </c>
      <c r="W720" s="120" t="str">
        <f t="shared" si="78"/>
        <v/>
      </c>
      <c r="X720" s="42" t="str">
        <f t="shared" si="79"/>
        <v/>
      </c>
    </row>
    <row r="721" spans="1:24" x14ac:dyDescent="0.25">
      <c r="A721" s="13" t="str">
        <f t="shared" si="80"/>
        <v/>
      </c>
      <c r="B721" s="75" t="str">
        <f>IF(Ansøgning!B703="","",Ansøgning!B703)</f>
        <v/>
      </c>
      <c r="C721" s="75" t="str">
        <f>IF(Ansøgning!C703="","",Ansøgning!C703)</f>
        <v/>
      </c>
      <c r="D721" s="75" t="str">
        <f>IF(Ansøgning!D703="","",Ansøgning!D703)</f>
        <v/>
      </c>
      <c r="E721" s="76" t="str">
        <f>IF(Ansøgning!E703="","",Ansøgning!E703)</f>
        <v/>
      </c>
      <c r="F721" s="76" t="str">
        <f>IF(Ansøgning!F703="","",Ansøgning!F703)</f>
        <v/>
      </c>
      <c r="G721" s="33" t="str">
        <f>IF(OR(E721="",F721=""),"",NETWORKDAYS(E721,F721,Lister!$D$7:$D$13))</f>
        <v/>
      </c>
      <c r="H721" s="76" t="str">
        <f>IF(Ansøgning!H703="","",Ansøgning!H703)</f>
        <v/>
      </c>
      <c r="I721" s="32" t="str">
        <f t="shared" si="74"/>
        <v/>
      </c>
      <c r="J721" s="77" t="str">
        <f>IF(Ansøgning!J703="","",Ansøgning!J703)</f>
        <v/>
      </c>
      <c r="K721" s="77" t="str">
        <f>IF(Ansøgning!K703="","",Ansøgning!K703)</f>
        <v/>
      </c>
      <c r="L721" s="46" t="str">
        <f t="shared" si="75"/>
        <v/>
      </c>
      <c r="M721" s="78" t="str">
        <f>IF(Ansøgning!M703="","",Ansøgning!M703)</f>
        <v/>
      </c>
      <c r="N721" s="31" t="str">
        <f t="shared" si="76"/>
        <v/>
      </c>
      <c r="O721" s="78" t="str">
        <f>IF(Ansøgning!O703="","",Ansøgning!O703)</f>
        <v/>
      </c>
      <c r="P721" s="78" t="str">
        <f>IF(Ansøgning!P703="","",Ansøgning!P703)</f>
        <v/>
      </c>
      <c r="Q721" s="78" t="str">
        <f>IF(Ansøgning!Q703="","",Ansøgning!Q703)</f>
        <v/>
      </c>
      <c r="R721" s="78" t="str">
        <f>IF(Ansøgning!R703="","",Ansøgning!R703)</f>
        <v/>
      </c>
      <c r="S721" s="46" t="str">
        <f>IFERROR(MAX(IF(OR(O721="",P721=""),"",IF(AND(AND(MONTH(E721)&gt;=7,MONTH(E721)&lt;8),AND(MONTH(F721)&gt;=7,MONTH(F721)&lt;8)),(NETWORKDAYS(E721,F721,Lister!$D$7:$D$13)-O721)*N721/NETWORKDAYS(Lister!$D$19,Lister!$E$19,Lister!$D$7:$D$13),IF(AND(AND(MONTH(E721)&gt;=7,MONTH(E721)&lt;8),MONTH(F721)&gt;7),(NETWORKDAYS(E721,Lister!$E$19,Lister!$D$7:$D$13)-O721)*N721/NETWORKDAYS(Lister!$D$19,Lister!$E$19,Lister!$D$7:$D$13),IF(MONTH(E721)&gt;7,0)))),0),"")</f>
        <v/>
      </c>
      <c r="T721" s="46" t="str">
        <f>IFERROR(MAX(IF(OR(O721="",P721=""),"",IF(AND(AND(MONTH(E721)&gt;=8,MONTH(E721)&lt;9),AND(MONTH(F721)&gt;=8,MONTH(F721)&lt;9)),(NETWORKDAYS(E721,F721,Lister!$D$7:$D$13)-P721)*N721/NETWORKDAYS(Lister!$D$20,Lister!$E$20,Lister!$D$7:$D$13),IF(AND(MONTH(E721)=7,MONTH(F721)=8),(NETWORKDAYS(Lister!$D$20,F721,Lister!$D$7:$D$13)-P721)*N721/NETWORKDAYS(Lister!$D$20,Lister!$E$20,Lister!$D$7:$D$13),IF(AND(MONTH(E721)=7,MONTH(F721)=7),0)))),0),"")</f>
        <v/>
      </c>
      <c r="U721" s="78" t="str">
        <f>IF(Ansøgning!U703="","",Ansøgning!U703)</f>
        <v/>
      </c>
      <c r="V721" s="119" t="str">
        <f t="shared" si="77"/>
        <v/>
      </c>
      <c r="W721" s="120" t="str">
        <f t="shared" si="78"/>
        <v/>
      </c>
      <c r="X721" s="42" t="str">
        <f t="shared" si="79"/>
        <v/>
      </c>
    </row>
    <row r="722" spans="1:24" x14ac:dyDescent="0.25">
      <c r="A722" s="13" t="str">
        <f t="shared" si="80"/>
        <v/>
      </c>
      <c r="B722" s="75" t="str">
        <f>IF(Ansøgning!B704="","",Ansøgning!B704)</f>
        <v/>
      </c>
      <c r="C722" s="75" t="str">
        <f>IF(Ansøgning!C704="","",Ansøgning!C704)</f>
        <v/>
      </c>
      <c r="D722" s="75" t="str">
        <f>IF(Ansøgning!D704="","",Ansøgning!D704)</f>
        <v/>
      </c>
      <c r="E722" s="76" t="str">
        <f>IF(Ansøgning!E704="","",Ansøgning!E704)</f>
        <v/>
      </c>
      <c r="F722" s="76" t="str">
        <f>IF(Ansøgning!F704="","",Ansøgning!F704)</f>
        <v/>
      </c>
      <c r="G722" s="33" t="str">
        <f>IF(OR(E722="",F722=""),"",NETWORKDAYS(E722,F722,Lister!$D$7:$D$13))</f>
        <v/>
      </c>
      <c r="H722" s="76" t="str">
        <f>IF(Ansøgning!H704="","",Ansøgning!H704)</f>
        <v/>
      </c>
      <c r="I722" s="32" t="str">
        <f t="shared" si="74"/>
        <v/>
      </c>
      <c r="J722" s="77" t="str">
        <f>IF(Ansøgning!J704="","",Ansøgning!J704)</f>
        <v/>
      </c>
      <c r="K722" s="77" t="str">
        <f>IF(Ansøgning!K704="","",Ansøgning!K704)</f>
        <v/>
      </c>
      <c r="L722" s="46" t="str">
        <f t="shared" si="75"/>
        <v/>
      </c>
      <c r="M722" s="78" t="str">
        <f>IF(Ansøgning!M704="","",Ansøgning!M704)</f>
        <v/>
      </c>
      <c r="N722" s="31" t="str">
        <f t="shared" si="76"/>
        <v/>
      </c>
      <c r="O722" s="78" t="str">
        <f>IF(Ansøgning!O704="","",Ansøgning!O704)</f>
        <v/>
      </c>
      <c r="P722" s="78" t="str">
        <f>IF(Ansøgning!P704="","",Ansøgning!P704)</f>
        <v/>
      </c>
      <c r="Q722" s="78" t="str">
        <f>IF(Ansøgning!Q704="","",Ansøgning!Q704)</f>
        <v/>
      </c>
      <c r="R722" s="78" t="str">
        <f>IF(Ansøgning!R704="","",Ansøgning!R704)</f>
        <v/>
      </c>
      <c r="S722" s="46" t="str">
        <f>IFERROR(MAX(IF(OR(O722="",P722=""),"",IF(AND(AND(MONTH(E722)&gt;=7,MONTH(E722)&lt;8),AND(MONTH(F722)&gt;=7,MONTH(F722)&lt;8)),(NETWORKDAYS(E722,F722,Lister!$D$7:$D$13)-O722)*N722/NETWORKDAYS(Lister!$D$19,Lister!$E$19,Lister!$D$7:$D$13),IF(AND(AND(MONTH(E722)&gt;=7,MONTH(E722)&lt;8),MONTH(F722)&gt;7),(NETWORKDAYS(E722,Lister!$E$19,Lister!$D$7:$D$13)-O722)*N722/NETWORKDAYS(Lister!$D$19,Lister!$E$19,Lister!$D$7:$D$13),IF(MONTH(E722)&gt;7,0)))),0),"")</f>
        <v/>
      </c>
      <c r="T722" s="46" t="str">
        <f>IFERROR(MAX(IF(OR(O722="",P722=""),"",IF(AND(AND(MONTH(E722)&gt;=8,MONTH(E722)&lt;9),AND(MONTH(F722)&gt;=8,MONTH(F722)&lt;9)),(NETWORKDAYS(E722,F722,Lister!$D$7:$D$13)-P722)*N722/NETWORKDAYS(Lister!$D$20,Lister!$E$20,Lister!$D$7:$D$13),IF(AND(MONTH(E722)=7,MONTH(F722)=8),(NETWORKDAYS(Lister!$D$20,F722,Lister!$D$7:$D$13)-P722)*N722/NETWORKDAYS(Lister!$D$20,Lister!$E$20,Lister!$D$7:$D$13),IF(AND(MONTH(E722)=7,MONTH(F722)=7),0)))),0),"")</f>
        <v/>
      </c>
      <c r="U722" s="78" t="str">
        <f>IF(Ansøgning!U704="","",Ansøgning!U704)</f>
        <v/>
      </c>
      <c r="V722" s="119" t="str">
        <f t="shared" si="77"/>
        <v/>
      </c>
      <c r="W722" s="120" t="str">
        <f t="shared" si="78"/>
        <v/>
      </c>
      <c r="X722" s="42" t="str">
        <f t="shared" si="79"/>
        <v/>
      </c>
    </row>
    <row r="723" spans="1:24" x14ac:dyDescent="0.25">
      <c r="A723" s="13" t="str">
        <f t="shared" si="80"/>
        <v/>
      </c>
      <c r="B723" s="75" t="str">
        <f>IF(Ansøgning!B705="","",Ansøgning!B705)</f>
        <v/>
      </c>
      <c r="C723" s="75" t="str">
        <f>IF(Ansøgning!C705="","",Ansøgning!C705)</f>
        <v/>
      </c>
      <c r="D723" s="75" t="str">
        <f>IF(Ansøgning!D705="","",Ansøgning!D705)</f>
        <v/>
      </c>
      <c r="E723" s="76" t="str">
        <f>IF(Ansøgning!E705="","",Ansøgning!E705)</f>
        <v/>
      </c>
      <c r="F723" s="76" t="str">
        <f>IF(Ansøgning!F705="","",Ansøgning!F705)</f>
        <v/>
      </c>
      <c r="G723" s="33" t="str">
        <f>IF(OR(E723="",F723=""),"",NETWORKDAYS(E723,F723,Lister!$D$7:$D$13))</f>
        <v/>
      </c>
      <c r="H723" s="76" t="str">
        <f>IF(Ansøgning!H705="","",Ansøgning!H705)</f>
        <v/>
      </c>
      <c r="I723" s="32" t="str">
        <f t="shared" si="74"/>
        <v/>
      </c>
      <c r="J723" s="77" t="str">
        <f>IF(Ansøgning!J705="","",Ansøgning!J705)</f>
        <v/>
      </c>
      <c r="K723" s="77" t="str">
        <f>IF(Ansøgning!K705="","",Ansøgning!K705)</f>
        <v/>
      </c>
      <c r="L723" s="46" t="str">
        <f t="shared" si="75"/>
        <v/>
      </c>
      <c r="M723" s="78" t="str">
        <f>IF(Ansøgning!M705="","",Ansøgning!M705)</f>
        <v/>
      </c>
      <c r="N723" s="31" t="str">
        <f t="shared" si="76"/>
        <v/>
      </c>
      <c r="O723" s="78" t="str">
        <f>IF(Ansøgning!O705="","",Ansøgning!O705)</f>
        <v/>
      </c>
      <c r="P723" s="78" t="str">
        <f>IF(Ansøgning!P705="","",Ansøgning!P705)</f>
        <v/>
      </c>
      <c r="Q723" s="78" t="str">
        <f>IF(Ansøgning!Q705="","",Ansøgning!Q705)</f>
        <v/>
      </c>
      <c r="R723" s="78" t="str">
        <f>IF(Ansøgning!R705="","",Ansøgning!R705)</f>
        <v/>
      </c>
      <c r="S723" s="46" t="str">
        <f>IFERROR(MAX(IF(OR(O723="",P723=""),"",IF(AND(AND(MONTH(E723)&gt;=7,MONTH(E723)&lt;8),AND(MONTH(F723)&gt;=7,MONTH(F723)&lt;8)),(NETWORKDAYS(E723,F723,Lister!$D$7:$D$13)-O723)*N723/NETWORKDAYS(Lister!$D$19,Lister!$E$19,Lister!$D$7:$D$13),IF(AND(AND(MONTH(E723)&gt;=7,MONTH(E723)&lt;8),MONTH(F723)&gt;7),(NETWORKDAYS(E723,Lister!$E$19,Lister!$D$7:$D$13)-O723)*N723/NETWORKDAYS(Lister!$D$19,Lister!$E$19,Lister!$D$7:$D$13),IF(MONTH(E723)&gt;7,0)))),0),"")</f>
        <v/>
      </c>
      <c r="T723" s="46" t="str">
        <f>IFERROR(MAX(IF(OR(O723="",P723=""),"",IF(AND(AND(MONTH(E723)&gt;=8,MONTH(E723)&lt;9),AND(MONTH(F723)&gt;=8,MONTH(F723)&lt;9)),(NETWORKDAYS(E723,F723,Lister!$D$7:$D$13)-P723)*N723/NETWORKDAYS(Lister!$D$20,Lister!$E$20,Lister!$D$7:$D$13),IF(AND(MONTH(E723)=7,MONTH(F723)=8),(NETWORKDAYS(Lister!$D$20,F723,Lister!$D$7:$D$13)-P723)*N723/NETWORKDAYS(Lister!$D$20,Lister!$E$20,Lister!$D$7:$D$13),IF(AND(MONTH(E723)=7,MONTH(F723)=7),0)))),0),"")</f>
        <v/>
      </c>
      <c r="U723" s="78" t="str">
        <f>IF(Ansøgning!U705="","",Ansøgning!U705)</f>
        <v/>
      </c>
      <c r="V723" s="119" t="str">
        <f t="shared" si="77"/>
        <v/>
      </c>
      <c r="W723" s="120" t="str">
        <f t="shared" si="78"/>
        <v/>
      </c>
      <c r="X723" s="42" t="str">
        <f t="shared" si="79"/>
        <v/>
      </c>
    </row>
    <row r="724" spans="1:24" x14ac:dyDescent="0.25">
      <c r="A724" s="13" t="str">
        <f t="shared" si="80"/>
        <v/>
      </c>
      <c r="B724" s="75" t="str">
        <f>IF(Ansøgning!B706="","",Ansøgning!B706)</f>
        <v/>
      </c>
      <c r="C724" s="75" t="str">
        <f>IF(Ansøgning!C706="","",Ansøgning!C706)</f>
        <v/>
      </c>
      <c r="D724" s="75" t="str">
        <f>IF(Ansøgning!D706="","",Ansøgning!D706)</f>
        <v/>
      </c>
      <c r="E724" s="76" t="str">
        <f>IF(Ansøgning!E706="","",Ansøgning!E706)</f>
        <v/>
      </c>
      <c r="F724" s="76" t="str">
        <f>IF(Ansøgning!F706="","",Ansøgning!F706)</f>
        <v/>
      </c>
      <c r="G724" s="33" t="str">
        <f>IF(OR(E724="",F724=""),"",NETWORKDAYS(E724,F724,Lister!$D$7:$D$13))</f>
        <v/>
      </c>
      <c r="H724" s="76" t="str">
        <f>IF(Ansøgning!H706="","",Ansøgning!H706)</f>
        <v/>
      </c>
      <c r="I724" s="32" t="str">
        <f t="shared" si="74"/>
        <v/>
      </c>
      <c r="J724" s="77" t="str">
        <f>IF(Ansøgning!J706="","",Ansøgning!J706)</f>
        <v/>
      </c>
      <c r="K724" s="77" t="str">
        <f>IF(Ansøgning!K706="","",Ansøgning!K706)</f>
        <v/>
      </c>
      <c r="L724" s="46" t="str">
        <f t="shared" si="75"/>
        <v/>
      </c>
      <c r="M724" s="78" t="str">
        <f>IF(Ansøgning!M706="","",Ansøgning!M706)</f>
        <v/>
      </c>
      <c r="N724" s="31" t="str">
        <f t="shared" si="76"/>
        <v/>
      </c>
      <c r="O724" s="78" t="str">
        <f>IF(Ansøgning!O706="","",Ansøgning!O706)</f>
        <v/>
      </c>
      <c r="P724" s="78" t="str">
        <f>IF(Ansøgning!P706="","",Ansøgning!P706)</f>
        <v/>
      </c>
      <c r="Q724" s="78" t="str">
        <f>IF(Ansøgning!Q706="","",Ansøgning!Q706)</f>
        <v/>
      </c>
      <c r="R724" s="78" t="str">
        <f>IF(Ansøgning!R706="","",Ansøgning!R706)</f>
        <v/>
      </c>
      <c r="S724" s="46" t="str">
        <f>IFERROR(MAX(IF(OR(O724="",P724=""),"",IF(AND(AND(MONTH(E724)&gt;=7,MONTH(E724)&lt;8),AND(MONTH(F724)&gt;=7,MONTH(F724)&lt;8)),(NETWORKDAYS(E724,F724,Lister!$D$7:$D$13)-O724)*N724/NETWORKDAYS(Lister!$D$19,Lister!$E$19,Lister!$D$7:$D$13),IF(AND(AND(MONTH(E724)&gt;=7,MONTH(E724)&lt;8),MONTH(F724)&gt;7),(NETWORKDAYS(E724,Lister!$E$19,Lister!$D$7:$D$13)-O724)*N724/NETWORKDAYS(Lister!$D$19,Lister!$E$19,Lister!$D$7:$D$13),IF(MONTH(E724)&gt;7,0)))),0),"")</f>
        <v/>
      </c>
      <c r="T724" s="46" t="str">
        <f>IFERROR(MAX(IF(OR(O724="",P724=""),"",IF(AND(AND(MONTH(E724)&gt;=8,MONTH(E724)&lt;9),AND(MONTH(F724)&gt;=8,MONTH(F724)&lt;9)),(NETWORKDAYS(E724,F724,Lister!$D$7:$D$13)-P724)*N724/NETWORKDAYS(Lister!$D$20,Lister!$E$20,Lister!$D$7:$D$13),IF(AND(MONTH(E724)=7,MONTH(F724)=8),(NETWORKDAYS(Lister!$D$20,F724,Lister!$D$7:$D$13)-P724)*N724/NETWORKDAYS(Lister!$D$20,Lister!$E$20,Lister!$D$7:$D$13),IF(AND(MONTH(E724)=7,MONTH(F724)=7),0)))),0),"")</f>
        <v/>
      </c>
      <c r="U724" s="78" t="str">
        <f>IF(Ansøgning!U706="","",Ansøgning!U706)</f>
        <v/>
      </c>
      <c r="V724" s="119" t="str">
        <f t="shared" si="77"/>
        <v/>
      </c>
      <c r="W724" s="120" t="str">
        <f t="shared" si="78"/>
        <v/>
      </c>
      <c r="X724" s="42" t="str">
        <f t="shared" si="79"/>
        <v/>
      </c>
    </row>
    <row r="725" spans="1:24" x14ac:dyDescent="0.25">
      <c r="A725" s="13" t="str">
        <f t="shared" si="80"/>
        <v/>
      </c>
      <c r="B725" s="75" t="str">
        <f>IF(Ansøgning!B707="","",Ansøgning!B707)</f>
        <v/>
      </c>
      <c r="C725" s="75" t="str">
        <f>IF(Ansøgning!C707="","",Ansøgning!C707)</f>
        <v/>
      </c>
      <c r="D725" s="75" t="str">
        <f>IF(Ansøgning!D707="","",Ansøgning!D707)</f>
        <v/>
      </c>
      <c r="E725" s="76" t="str">
        <f>IF(Ansøgning!E707="","",Ansøgning!E707)</f>
        <v/>
      </c>
      <c r="F725" s="76" t="str">
        <f>IF(Ansøgning!F707="","",Ansøgning!F707)</f>
        <v/>
      </c>
      <c r="G725" s="33" t="str">
        <f>IF(OR(E725="",F725=""),"",NETWORKDAYS(E725,F725,Lister!$D$7:$D$13))</f>
        <v/>
      </c>
      <c r="H725" s="76" t="str">
        <f>IF(Ansøgning!H707="","",Ansøgning!H707)</f>
        <v/>
      </c>
      <c r="I725" s="32" t="str">
        <f t="shared" si="74"/>
        <v/>
      </c>
      <c r="J725" s="77" t="str">
        <f>IF(Ansøgning!J707="","",Ansøgning!J707)</f>
        <v/>
      </c>
      <c r="K725" s="77" t="str">
        <f>IF(Ansøgning!K707="","",Ansøgning!K707)</f>
        <v/>
      </c>
      <c r="L725" s="46" t="str">
        <f t="shared" si="75"/>
        <v/>
      </c>
      <c r="M725" s="78" t="str">
        <f>IF(Ansøgning!M707="","",Ansøgning!M707)</f>
        <v/>
      </c>
      <c r="N725" s="31" t="str">
        <f t="shared" si="76"/>
        <v/>
      </c>
      <c r="O725" s="78" t="str">
        <f>IF(Ansøgning!O707="","",Ansøgning!O707)</f>
        <v/>
      </c>
      <c r="P725" s="78" t="str">
        <f>IF(Ansøgning!P707="","",Ansøgning!P707)</f>
        <v/>
      </c>
      <c r="Q725" s="78" t="str">
        <f>IF(Ansøgning!Q707="","",Ansøgning!Q707)</f>
        <v/>
      </c>
      <c r="R725" s="78" t="str">
        <f>IF(Ansøgning!R707="","",Ansøgning!R707)</f>
        <v/>
      </c>
      <c r="S725" s="46" t="str">
        <f>IFERROR(MAX(IF(OR(O725="",P725=""),"",IF(AND(AND(MONTH(E725)&gt;=7,MONTH(E725)&lt;8),AND(MONTH(F725)&gt;=7,MONTH(F725)&lt;8)),(NETWORKDAYS(E725,F725,Lister!$D$7:$D$13)-O725)*N725/NETWORKDAYS(Lister!$D$19,Lister!$E$19,Lister!$D$7:$D$13),IF(AND(AND(MONTH(E725)&gt;=7,MONTH(E725)&lt;8),MONTH(F725)&gt;7),(NETWORKDAYS(E725,Lister!$E$19,Lister!$D$7:$D$13)-O725)*N725/NETWORKDAYS(Lister!$D$19,Lister!$E$19,Lister!$D$7:$D$13),IF(MONTH(E725)&gt;7,0)))),0),"")</f>
        <v/>
      </c>
      <c r="T725" s="46" t="str">
        <f>IFERROR(MAX(IF(OR(O725="",P725=""),"",IF(AND(AND(MONTH(E725)&gt;=8,MONTH(E725)&lt;9),AND(MONTH(F725)&gt;=8,MONTH(F725)&lt;9)),(NETWORKDAYS(E725,F725,Lister!$D$7:$D$13)-P725)*N725/NETWORKDAYS(Lister!$D$20,Lister!$E$20,Lister!$D$7:$D$13),IF(AND(MONTH(E725)=7,MONTH(F725)=8),(NETWORKDAYS(Lister!$D$20,F725,Lister!$D$7:$D$13)-P725)*N725/NETWORKDAYS(Lister!$D$20,Lister!$E$20,Lister!$D$7:$D$13),IF(AND(MONTH(E725)=7,MONTH(F725)=7),0)))),0),"")</f>
        <v/>
      </c>
      <c r="U725" s="78" t="str">
        <f>IF(Ansøgning!U707="","",Ansøgning!U707)</f>
        <v/>
      </c>
      <c r="V725" s="119" t="str">
        <f t="shared" si="77"/>
        <v/>
      </c>
      <c r="W725" s="120" t="str">
        <f t="shared" si="78"/>
        <v/>
      </c>
      <c r="X725" s="42" t="str">
        <f t="shared" si="79"/>
        <v/>
      </c>
    </row>
    <row r="726" spans="1:24" x14ac:dyDescent="0.25">
      <c r="A726" s="13" t="str">
        <f t="shared" si="80"/>
        <v/>
      </c>
      <c r="B726" s="75" t="str">
        <f>IF(Ansøgning!B708="","",Ansøgning!B708)</f>
        <v/>
      </c>
      <c r="C726" s="75" t="str">
        <f>IF(Ansøgning!C708="","",Ansøgning!C708)</f>
        <v/>
      </c>
      <c r="D726" s="75" t="str">
        <f>IF(Ansøgning!D708="","",Ansøgning!D708)</f>
        <v/>
      </c>
      <c r="E726" s="76" t="str">
        <f>IF(Ansøgning!E708="","",Ansøgning!E708)</f>
        <v/>
      </c>
      <c r="F726" s="76" t="str">
        <f>IF(Ansøgning!F708="","",Ansøgning!F708)</f>
        <v/>
      </c>
      <c r="G726" s="33" t="str">
        <f>IF(OR(E726="",F726=""),"",NETWORKDAYS(E726,F726,Lister!$D$7:$D$13))</f>
        <v/>
      </c>
      <c r="H726" s="76" t="str">
        <f>IF(Ansøgning!H708="","",Ansøgning!H708)</f>
        <v/>
      </c>
      <c r="I726" s="32" t="str">
        <f t="shared" si="74"/>
        <v/>
      </c>
      <c r="J726" s="77" t="str">
        <f>IF(Ansøgning!J708="","",Ansøgning!J708)</f>
        <v/>
      </c>
      <c r="K726" s="77" t="str">
        <f>IF(Ansøgning!K708="","",Ansøgning!K708)</f>
        <v/>
      </c>
      <c r="L726" s="46" t="str">
        <f t="shared" si="75"/>
        <v/>
      </c>
      <c r="M726" s="78" t="str">
        <f>IF(Ansøgning!M708="","",Ansøgning!M708)</f>
        <v/>
      </c>
      <c r="N726" s="31" t="str">
        <f t="shared" si="76"/>
        <v/>
      </c>
      <c r="O726" s="78" t="str">
        <f>IF(Ansøgning!O708="","",Ansøgning!O708)</f>
        <v/>
      </c>
      <c r="P726" s="78" t="str">
        <f>IF(Ansøgning!P708="","",Ansøgning!P708)</f>
        <v/>
      </c>
      <c r="Q726" s="78" t="str">
        <f>IF(Ansøgning!Q708="","",Ansøgning!Q708)</f>
        <v/>
      </c>
      <c r="R726" s="78" t="str">
        <f>IF(Ansøgning!R708="","",Ansøgning!R708)</f>
        <v/>
      </c>
      <c r="S726" s="46" t="str">
        <f>IFERROR(MAX(IF(OR(O726="",P726=""),"",IF(AND(AND(MONTH(E726)&gt;=7,MONTH(E726)&lt;8),AND(MONTH(F726)&gt;=7,MONTH(F726)&lt;8)),(NETWORKDAYS(E726,F726,Lister!$D$7:$D$13)-O726)*N726/NETWORKDAYS(Lister!$D$19,Lister!$E$19,Lister!$D$7:$D$13),IF(AND(AND(MONTH(E726)&gt;=7,MONTH(E726)&lt;8),MONTH(F726)&gt;7),(NETWORKDAYS(E726,Lister!$E$19,Lister!$D$7:$D$13)-O726)*N726/NETWORKDAYS(Lister!$D$19,Lister!$E$19,Lister!$D$7:$D$13),IF(MONTH(E726)&gt;7,0)))),0),"")</f>
        <v/>
      </c>
      <c r="T726" s="46" t="str">
        <f>IFERROR(MAX(IF(OR(O726="",P726=""),"",IF(AND(AND(MONTH(E726)&gt;=8,MONTH(E726)&lt;9),AND(MONTH(F726)&gt;=8,MONTH(F726)&lt;9)),(NETWORKDAYS(E726,F726,Lister!$D$7:$D$13)-P726)*N726/NETWORKDAYS(Lister!$D$20,Lister!$E$20,Lister!$D$7:$D$13),IF(AND(MONTH(E726)=7,MONTH(F726)=8),(NETWORKDAYS(Lister!$D$20,F726,Lister!$D$7:$D$13)-P726)*N726/NETWORKDAYS(Lister!$D$20,Lister!$E$20,Lister!$D$7:$D$13),IF(AND(MONTH(E726)=7,MONTH(F726)=7),0)))),0),"")</f>
        <v/>
      </c>
      <c r="U726" s="78" t="str">
        <f>IF(Ansøgning!U708="","",Ansøgning!U708)</f>
        <v/>
      </c>
      <c r="V726" s="119" t="str">
        <f t="shared" si="77"/>
        <v/>
      </c>
      <c r="W726" s="120" t="str">
        <f t="shared" si="78"/>
        <v/>
      </c>
      <c r="X726" s="42" t="str">
        <f t="shared" si="79"/>
        <v/>
      </c>
    </row>
    <row r="727" spans="1:24" x14ac:dyDescent="0.25">
      <c r="A727" s="13" t="str">
        <f t="shared" si="80"/>
        <v/>
      </c>
      <c r="B727" s="75" t="str">
        <f>IF(Ansøgning!B709="","",Ansøgning!B709)</f>
        <v/>
      </c>
      <c r="C727" s="75" t="str">
        <f>IF(Ansøgning!C709="","",Ansøgning!C709)</f>
        <v/>
      </c>
      <c r="D727" s="75" t="str">
        <f>IF(Ansøgning!D709="","",Ansøgning!D709)</f>
        <v/>
      </c>
      <c r="E727" s="76" t="str">
        <f>IF(Ansøgning!E709="","",Ansøgning!E709)</f>
        <v/>
      </c>
      <c r="F727" s="76" t="str">
        <f>IF(Ansøgning!F709="","",Ansøgning!F709)</f>
        <v/>
      </c>
      <c r="G727" s="33" t="str">
        <f>IF(OR(E727="",F727=""),"",NETWORKDAYS(E727,F727,Lister!$D$7:$D$13))</f>
        <v/>
      </c>
      <c r="H727" s="76" t="str">
        <f>IF(Ansøgning!H709="","",Ansøgning!H709)</f>
        <v/>
      </c>
      <c r="I727" s="32" t="str">
        <f t="shared" si="74"/>
        <v/>
      </c>
      <c r="J727" s="77" t="str">
        <f>IF(Ansøgning!J709="","",Ansøgning!J709)</f>
        <v/>
      </c>
      <c r="K727" s="77" t="str">
        <f>IF(Ansøgning!K709="","",Ansøgning!K709)</f>
        <v/>
      </c>
      <c r="L727" s="46" t="str">
        <f t="shared" si="75"/>
        <v/>
      </c>
      <c r="M727" s="78" t="str">
        <f>IF(Ansøgning!M709="","",Ansøgning!M709)</f>
        <v/>
      </c>
      <c r="N727" s="31" t="str">
        <f t="shared" si="76"/>
        <v/>
      </c>
      <c r="O727" s="78" t="str">
        <f>IF(Ansøgning!O709="","",Ansøgning!O709)</f>
        <v/>
      </c>
      <c r="P727" s="78" t="str">
        <f>IF(Ansøgning!P709="","",Ansøgning!P709)</f>
        <v/>
      </c>
      <c r="Q727" s="78" t="str">
        <f>IF(Ansøgning!Q709="","",Ansøgning!Q709)</f>
        <v/>
      </c>
      <c r="R727" s="78" t="str">
        <f>IF(Ansøgning!R709="","",Ansøgning!R709)</f>
        <v/>
      </c>
      <c r="S727" s="46" t="str">
        <f>IFERROR(MAX(IF(OR(O727="",P727=""),"",IF(AND(AND(MONTH(E727)&gt;=7,MONTH(E727)&lt;8),AND(MONTH(F727)&gt;=7,MONTH(F727)&lt;8)),(NETWORKDAYS(E727,F727,Lister!$D$7:$D$13)-O727)*N727/NETWORKDAYS(Lister!$D$19,Lister!$E$19,Lister!$D$7:$D$13),IF(AND(AND(MONTH(E727)&gt;=7,MONTH(E727)&lt;8),MONTH(F727)&gt;7),(NETWORKDAYS(E727,Lister!$E$19,Lister!$D$7:$D$13)-O727)*N727/NETWORKDAYS(Lister!$D$19,Lister!$E$19,Lister!$D$7:$D$13),IF(MONTH(E727)&gt;7,0)))),0),"")</f>
        <v/>
      </c>
      <c r="T727" s="46" t="str">
        <f>IFERROR(MAX(IF(OR(O727="",P727=""),"",IF(AND(AND(MONTH(E727)&gt;=8,MONTH(E727)&lt;9),AND(MONTH(F727)&gt;=8,MONTH(F727)&lt;9)),(NETWORKDAYS(E727,F727,Lister!$D$7:$D$13)-P727)*N727/NETWORKDAYS(Lister!$D$20,Lister!$E$20,Lister!$D$7:$D$13),IF(AND(MONTH(E727)=7,MONTH(F727)=8),(NETWORKDAYS(Lister!$D$20,F727,Lister!$D$7:$D$13)-P727)*N727/NETWORKDAYS(Lister!$D$20,Lister!$E$20,Lister!$D$7:$D$13),IF(AND(MONTH(E727)=7,MONTH(F727)=7),0)))),0),"")</f>
        <v/>
      </c>
      <c r="U727" s="78" t="str">
        <f>IF(Ansøgning!U709="","",Ansøgning!U709)</f>
        <v/>
      </c>
      <c r="V727" s="119" t="str">
        <f t="shared" si="77"/>
        <v/>
      </c>
      <c r="W727" s="120" t="str">
        <f t="shared" si="78"/>
        <v/>
      </c>
      <c r="X727" s="42" t="str">
        <f t="shared" si="79"/>
        <v/>
      </c>
    </row>
    <row r="728" spans="1:24" x14ac:dyDescent="0.25">
      <c r="A728" s="13" t="str">
        <f t="shared" si="80"/>
        <v/>
      </c>
      <c r="B728" s="75" t="str">
        <f>IF(Ansøgning!B710="","",Ansøgning!B710)</f>
        <v/>
      </c>
      <c r="C728" s="75" t="str">
        <f>IF(Ansøgning!C710="","",Ansøgning!C710)</f>
        <v/>
      </c>
      <c r="D728" s="75" t="str">
        <f>IF(Ansøgning!D710="","",Ansøgning!D710)</f>
        <v/>
      </c>
      <c r="E728" s="76" t="str">
        <f>IF(Ansøgning!E710="","",Ansøgning!E710)</f>
        <v/>
      </c>
      <c r="F728" s="76" t="str">
        <f>IF(Ansøgning!F710="","",Ansøgning!F710)</f>
        <v/>
      </c>
      <c r="G728" s="33" t="str">
        <f>IF(OR(E728="",F728=""),"",NETWORKDAYS(E728,F728,Lister!$D$7:$D$13))</f>
        <v/>
      </c>
      <c r="H728" s="76" t="str">
        <f>IF(Ansøgning!H710="","",Ansøgning!H710)</f>
        <v/>
      </c>
      <c r="I728" s="32" t="str">
        <f t="shared" si="74"/>
        <v/>
      </c>
      <c r="J728" s="77" t="str">
        <f>IF(Ansøgning!J710="","",Ansøgning!J710)</f>
        <v/>
      </c>
      <c r="K728" s="77" t="str">
        <f>IF(Ansøgning!K710="","",Ansøgning!K710)</f>
        <v/>
      </c>
      <c r="L728" s="46" t="str">
        <f t="shared" si="75"/>
        <v/>
      </c>
      <c r="M728" s="78" t="str">
        <f>IF(Ansøgning!M710="","",Ansøgning!M710)</f>
        <v/>
      </c>
      <c r="N728" s="31" t="str">
        <f t="shared" si="76"/>
        <v/>
      </c>
      <c r="O728" s="78" t="str">
        <f>IF(Ansøgning!O710="","",Ansøgning!O710)</f>
        <v/>
      </c>
      <c r="P728" s="78" t="str">
        <f>IF(Ansøgning!P710="","",Ansøgning!P710)</f>
        <v/>
      </c>
      <c r="Q728" s="78" t="str">
        <f>IF(Ansøgning!Q710="","",Ansøgning!Q710)</f>
        <v/>
      </c>
      <c r="R728" s="78" t="str">
        <f>IF(Ansøgning!R710="","",Ansøgning!R710)</f>
        <v/>
      </c>
      <c r="S728" s="46" t="str">
        <f>IFERROR(MAX(IF(OR(O728="",P728=""),"",IF(AND(AND(MONTH(E728)&gt;=7,MONTH(E728)&lt;8),AND(MONTH(F728)&gt;=7,MONTH(F728)&lt;8)),(NETWORKDAYS(E728,F728,Lister!$D$7:$D$13)-O728)*N728/NETWORKDAYS(Lister!$D$19,Lister!$E$19,Lister!$D$7:$D$13),IF(AND(AND(MONTH(E728)&gt;=7,MONTH(E728)&lt;8),MONTH(F728)&gt;7),(NETWORKDAYS(E728,Lister!$E$19,Lister!$D$7:$D$13)-O728)*N728/NETWORKDAYS(Lister!$D$19,Lister!$E$19,Lister!$D$7:$D$13),IF(MONTH(E728)&gt;7,0)))),0),"")</f>
        <v/>
      </c>
      <c r="T728" s="46" t="str">
        <f>IFERROR(MAX(IF(OR(O728="",P728=""),"",IF(AND(AND(MONTH(E728)&gt;=8,MONTH(E728)&lt;9),AND(MONTH(F728)&gt;=8,MONTH(F728)&lt;9)),(NETWORKDAYS(E728,F728,Lister!$D$7:$D$13)-P728)*N728/NETWORKDAYS(Lister!$D$20,Lister!$E$20,Lister!$D$7:$D$13),IF(AND(MONTH(E728)=7,MONTH(F728)=8),(NETWORKDAYS(Lister!$D$20,F728,Lister!$D$7:$D$13)-P728)*N728/NETWORKDAYS(Lister!$D$20,Lister!$E$20,Lister!$D$7:$D$13),IF(AND(MONTH(E728)=7,MONTH(F728)=7),0)))),0),"")</f>
        <v/>
      </c>
      <c r="U728" s="78" t="str">
        <f>IF(Ansøgning!U710="","",Ansøgning!U710)</f>
        <v/>
      </c>
      <c r="V728" s="119" t="str">
        <f t="shared" si="77"/>
        <v/>
      </c>
      <c r="W728" s="120" t="str">
        <f t="shared" si="78"/>
        <v/>
      </c>
      <c r="X728" s="42" t="str">
        <f t="shared" si="79"/>
        <v/>
      </c>
    </row>
    <row r="729" spans="1:24" x14ac:dyDescent="0.25">
      <c r="A729" s="13" t="str">
        <f t="shared" si="80"/>
        <v/>
      </c>
      <c r="B729" s="75" t="str">
        <f>IF(Ansøgning!B711="","",Ansøgning!B711)</f>
        <v/>
      </c>
      <c r="C729" s="75" t="str">
        <f>IF(Ansøgning!C711="","",Ansøgning!C711)</f>
        <v/>
      </c>
      <c r="D729" s="75" t="str">
        <f>IF(Ansøgning!D711="","",Ansøgning!D711)</f>
        <v/>
      </c>
      <c r="E729" s="76" t="str">
        <f>IF(Ansøgning!E711="","",Ansøgning!E711)</f>
        <v/>
      </c>
      <c r="F729" s="76" t="str">
        <f>IF(Ansøgning!F711="","",Ansøgning!F711)</f>
        <v/>
      </c>
      <c r="G729" s="33" t="str">
        <f>IF(OR(E729="",F729=""),"",NETWORKDAYS(E729,F729,Lister!$D$7:$D$13))</f>
        <v/>
      </c>
      <c r="H729" s="76" t="str">
        <f>IF(Ansøgning!H711="","",Ansøgning!H711)</f>
        <v/>
      </c>
      <c r="I729" s="32" t="str">
        <f t="shared" si="74"/>
        <v/>
      </c>
      <c r="J729" s="77" t="str">
        <f>IF(Ansøgning!J711="","",Ansøgning!J711)</f>
        <v/>
      </c>
      <c r="K729" s="77" t="str">
        <f>IF(Ansøgning!K711="","",Ansøgning!K711)</f>
        <v/>
      </c>
      <c r="L729" s="46" t="str">
        <f t="shared" si="75"/>
        <v/>
      </c>
      <c r="M729" s="78" t="str">
        <f>IF(Ansøgning!M711="","",Ansøgning!M711)</f>
        <v/>
      </c>
      <c r="N729" s="31" t="str">
        <f t="shared" si="76"/>
        <v/>
      </c>
      <c r="O729" s="78" t="str">
        <f>IF(Ansøgning!O711="","",Ansøgning!O711)</f>
        <v/>
      </c>
      <c r="P729" s="78" t="str">
        <f>IF(Ansøgning!P711="","",Ansøgning!P711)</f>
        <v/>
      </c>
      <c r="Q729" s="78" t="str">
        <f>IF(Ansøgning!Q711="","",Ansøgning!Q711)</f>
        <v/>
      </c>
      <c r="R729" s="78" t="str">
        <f>IF(Ansøgning!R711="","",Ansøgning!R711)</f>
        <v/>
      </c>
      <c r="S729" s="46" t="str">
        <f>IFERROR(MAX(IF(OR(O729="",P729=""),"",IF(AND(AND(MONTH(E729)&gt;=7,MONTH(E729)&lt;8),AND(MONTH(F729)&gt;=7,MONTH(F729)&lt;8)),(NETWORKDAYS(E729,F729,Lister!$D$7:$D$13)-O729)*N729/NETWORKDAYS(Lister!$D$19,Lister!$E$19,Lister!$D$7:$D$13),IF(AND(AND(MONTH(E729)&gt;=7,MONTH(E729)&lt;8),MONTH(F729)&gt;7),(NETWORKDAYS(E729,Lister!$E$19,Lister!$D$7:$D$13)-O729)*N729/NETWORKDAYS(Lister!$D$19,Lister!$E$19,Lister!$D$7:$D$13),IF(MONTH(E729)&gt;7,0)))),0),"")</f>
        <v/>
      </c>
      <c r="T729" s="46" t="str">
        <f>IFERROR(MAX(IF(OR(O729="",P729=""),"",IF(AND(AND(MONTH(E729)&gt;=8,MONTH(E729)&lt;9),AND(MONTH(F729)&gt;=8,MONTH(F729)&lt;9)),(NETWORKDAYS(E729,F729,Lister!$D$7:$D$13)-P729)*N729/NETWORKDAYS(Lister!$D$20,Lister!$E$20,Lister!$D$7:$D$13),IF(AND(MONTH(E729)=7,MONTH(F729)=8),(NETWORKDAYS(Lister!$D$20,F729,Lister!$D$7:$D$13)-P729)*N729/NETWORKDAYS(Lister!$D$20,Lister!$E$20,Lister!$D$7:$D$13),IF(AND(MONTH(E729)=7,MONTH(F729)=7),0)))),0),"")</f>
        <v/>
      </c>
      <c r="U729" s="78" t="str">
        <f>IF(Ansøgning!U711="","",Ansøgning!U711)</f>
        <v/>
      </c>
      <c r="V729" s="119" t="str">
        <f t="shared" si="77"/>
        <v/>
      </c>
      <c r="W729" s="120" t="str">
        <f t="shared" si="78"/>
        <v/>
      </c>
      <c r="X729" s="42" t="str">
        <f t="shared" si="79"/>
        <v/>
      </c>
    </row>
    <row r="730" spans="1:24" x14ac:dyDescent="0.25">
      <c r="A730" s="13" t="str">
        <f t="shared" si="80"/>
        <v/>
      </c>
      <c r="B730" s="75" t="str">
        <f>IF(Ansøgning!B712="","",Ansøgning!B712)</f>
        <v/>
      </c>
      <c r="C730" s="75" t="str">
        <f>IF(Ansøgning!C712="","",Ansøgning!C712)</f>
        <v/>
      </c>
      <c r="D730" s="75" t="str">
        <f>IF(Ansøgning!D712="","",Ansøgning!D712)</f>
        <v/>
      </c>
      <c r="E730" s="76" t="str">
        <f>IF(Ansøgning!E712="","",Ansøgning!E712)</f>
        <v/>
      </c>
      <c r="F730" s="76" t="str">
        <f>IF(Ansøgning!F712="","",Ansøgning!F712)</f>
        <v/>
      </c>
      <c r="G730" s="33" t="str">
        <f>IF(OR(E730="",F730=""),"",NETWORKDAYS(E730,F730,Lister!$D$7:$D$13))</f>
        <v/>
      </c>
      <c r="H730" s="76" t="str">
        <f>IF(Ansøgning!H712="","",Ansøgning!H712)</f>
        <v/>
      </c>
      <c r="I730" s="32" t="str">
        <f t="shared" si="74"/>
        <v/>
      </c>
      <c r="J730" s="77" t="str">
        <f>IF(Ansøgning!J712="","",Ansøgning!J712)</f>
        <v/>
      </c>
      <c r="K730" s="77" t="str">
        <f>IF(Ansøgning!K712="","",Ansøgning!K712)</f>
        <v/>
      </c>
      <c r="L730" s="46" t="str">
        <f t="shared" si="75"/>
        <v/>
      </c>
      <c r="M730" s="78" t="str">
        <f>IF(Ansøgning!M712="","",Ansøgning!M712)</f>
        <v/>
      </c>
      <c r="N730" s="31" t="str">
        <f t="shared" si="76"/>
        <v/>
      </c>
      <c r="O730" s="78" t="str">
        <f>IF(Ansøgning!O712="","",Ansøgning!O712)</f>
        <v/>
      </c>
      <c r="P730" s="78" t="str">
        <f>IF(Ansøgning!P712="","",Ansøgning!P712)</f>
        <v/>
      </c>
      <c r="Q730" s="78" t="str">
        <f>IF(Ansøgning!Q712="","",Ansøgning!Q712)</f>
        <v/>
      </c>
      <c r="R730" s="78" t="str">
        <f>IF(Ansøgning!R712="","",Ansøgning!R712)</f>
        <v/>
      </c>
      <c r="S730" s="46" t="str">
        <f>IFERROR(MAX(IF(OR(O730="",P730=""),"",IF(AND(AND(MONTH(E730)&gt;=7,MONTH(E730)&lt;8),AND(MONTH(F730)&gt;=7,MONTH(F730)&lt;8)),(NETWORKDAYS(E730,F730,Lister!$D$7:$D$13)-O730)*N730/NETWORKDAYS(Lister!$D$19,Lister!$E$19,Lister!$D$7:$D$13),IF(AND(AND(MONTH(E730)&gt;=7,MONTH(E730)&lt;8),MONTH(F730)&gt;7),(NETWORKDAYS(E730,Lister!$E$19,Lister!$D$7:$D$13)-O730)*N730/NETWORKDAYS(Lister!$D$19,Lister!$E$19,Lister!$D$7:$D$13),IF(MONTH(E730)&gt;7,0)))),0),"")</f>
        <v/>
      </c>
      <c r="T730" s="46" t="str">
        <f>IFERROR(MAX(IF(OR(O730="",P730=""),"",IF(AND(AND(MONTH(E730)&gt;=8,MONTH(E730)&lt;9),AND(MONTH(F730)&gt;=8,MONTH(F730)&lt;9)),(NETWORKDAYS(E730,F730,Lister!$D$7:$D$13)-P730)*N730/NETWORKDAYS(Lister!$D$20,Lister!$E$20,Lister!$D$7:$D$13),IF(AND(MONTH(E730)=7,MONTH(F730)=8),(NETWORKDAYS(Lister!$D$20,F730,Lister!$D$7:$D$13)-P730)*N730/NETWORKDAYS(Lister!$D$20,Lister!$E$20,Lister!$D$7:$D$13),IF(AND(MONTH(E730)=7,MONTH(F730)=7),0)))),0),"")</f>
        <v/>
      </c>
      <c r="U730" s="78" t="str">
        <f>IF(Ansøgning!U712="","",Ansøgning!U712)</f>
        <v/>
      </c>
      <c r="V730" s="119" t="str">
        <f t="shared" si="77"/>
        <v/>
      </c>
      <c r="W730" s="120" t="str">
        <f t="shared" si="78"/>
        <v/>
      </c>
      <c r="X730" s="42" t="str">
        <f t="shared" si="79"/>
        <v/>
      </c>
    </row>
    <row r="731" spans="1:24" x14ac:dyDescent="0.25">
      <c r="A731" s="13" t="str">
        <f t="shared" si="80"/>
        <v/>
      </c>
      <c r="B731" s="75" t="str">
        <f>IF(Ansøgning!B713="","",Ansøgning!B713)</f>
        <v/>
      </c>
      <c r="C731" s="75" t="str">
        <f>IF(Ansøgning!C713="","",Ansøgning!C713)</f>
        <v/>
      </c>
      <c r="D731" s="75" t="str">
        <f>IF(Ansøgning!D713="","",Ansøgning!D713)</f>
        <v/>
      </c>
      <c r="E731" s="76" t="str">
        <f>IF(Ansøgning!E713="","",Ansøgning!E713)</f>
        <v/>
      </c>
      <c r="F731" s="76" t="str">
        <f>IF(Ansøgning!F713="","",Ansøgning!F713)</f>
        <v/>
      </c>
      <c r="G731" s="33" t="str">
        <f>IF(OR(E731="",F731=""),"",NETWORKDAYS(E731,F731,Lister!$D$7:$D$13))</f>
        <v/>
      </c>
      <c r="H731" s="76" t="str">
        <f>IF(Ansøgning!H713="","",Ansøgning!H713)</f>
        <v/>
      </c>
      <c r="I731" s="32" t="str">
        <f t="shared" si="74"/>
        <v/>
      </c>
      <c r="J731" s="77" t="str">
        <f>IF(Ansøgning!J713="","",Ansøgning!J713)</f>
        <v/>
      </c>
      <c r="K731" s="77" t="str">
        <f>IF(Ansøgning!K713="","",Ansøgning!K713)</f>
        <v/>
      </c>
      <c r="L731" s="46" t="str">
        <f t="shared" si="75"/>
        <v/>
      </c>
      <c r="M731" s="78" t="str">
        <f>IF(Ansøgning!M713="","",Ansøgning!M713)</f>
        <v/>
      </c>
      <c r="N731" s="31" t="str">
        <f t="shared" si="76"/>
        <v/>
      </c>
      <c r="O731" s="78" t="str">
        <f>IF(Ansøgning!O713="","",Ansøgning!O713)</f>
        <v/>
      </c>
      <c r="P731" s="78" t="str">
        <f>IF(Ansøgning!P713="","",Ansøgning!P713)</f>
        <v/>
      </c>
      <c r="Q731" s="78" t="str">
        <f>IF(Ansøgning!Q713="","",Ansøgning!Q713)</f>
        <v/>
      </c>
      <c r="R731" s="78" t="str">
        <f>IF(Ansøgning!R713="","",Ansøgning!R713)</f>
        <v/>
      </c>
      <c r="S731" s="46" t="str">
        <f>IFERROR(MAX(IF(OR(O731="",P731=""),"",IF(AND(AND(MONTH(E731)&gt;=7,MONTH(E731)&lt;8),AND(MONTH(F731)&gt;=7,MONTH(F731)&lt;8)),(NETWORKDAYS(E731,F731,Lister!$D$7:$D$13)-O731)*N731/NETWORKDAYS(Lister!$D$19,Lister!$E$19,Lister!$D$7:$D$13),IF(AND(AND(MONTH(E731)&gt;=7,MONTH(E731)&lt;8),MONTH(F731)&gt;7),(NETWORKDAYS(E731,Lister!$E$19,Lister!$D$7:$D$13)-O731)*N731/NETWORKDAYS(Lister!$D$19,Lister!$E$19,Lister!$D$7:$D$13),IF(MONTH(E731)&gt;7,0)))),0),"")</f>
        <v/>
      </c>
      <c r="T731" s="46" t="str">
        <f>IFERROR(MAX(IF(OR(O731="",P731=""),"",IF(AND(AND(MONTH(E731)&gt;=8,MONTH(E731)&lt;9),AND(MONTH(F731)&gt;=8,MONTH(F731)&lt;9)),(NETWORKDAYS(E731,F731,Lister!$D$7:$D$13)-P731)*N731/NETWORKDAYS(Lister!$D$20,Lister!$E$20,Lister!$D$7:$D$13),IF(AND(MONTH(E731)=7,MONTH(F731)=8),(NETWORKDAYS(Lister!$D$20,F731,Lister!$D$7:$D$13)-P731)*N731/NETWORKDAYS(Lister!$D$20,Lister!$E$20,Lister!$D$7:$D$13),IF(AND(MONTH(E731)=7,MONTH(F731)=7),0)))),0),"")</f>
        <v/>
      </c>
      <c r="U731" s="78" t="str">
        <f>IF(Ansøgning!U713="","",Ansøgning!U713)</f>
        <v/>
      </c>
      <c r="V731" s="119" t="str">
        <f t="shared" si="77"/>
        <v/>
      </c>
      <c r="W731" s="120" t="str">
        <f t="shared" si="78"/>
        <v/>
      </c>
      <c r="X731" s="42" t="str">
        <f t="shared" si="79"/>
        <v/>
      </c>
    </row>
    <row r="732" spans="1:24" x14ac:dyDescent="0.25">
      <c r="A732" s="13" t="str">
        <f t="shared" si="80"/>
        <v/>
      </c>
      <c r="B732" s="75" t="str">
        <f>IF(Ansøgning!B714="","",Ansøgning!B714)</f>
        <v/>
      </c>
      <c r="C732" s="75" t="str">
        <f>IF(Ansøgning!C714="","",Ansøgning!C714)</f>
        <v/>
      </c>
      <c r="D732" s="75" t="str">
        <f>IF(Ansøgning!D714="","",Ansøgning!D714)</f>
        <v/>
      </c>
      <c r="E732" s="76" t="str">
        <f>IF(Ansøgning!E714="","",Ansøgning!E714)</f>
        <v/>
      </c>
      <c r="F732" s="76" t="str">
        <f>IF(Ansøgning!F714="","",Ansøgning!F714)</f>
        <v/>
      </c>
      <c r="G732" s="33" t="str">
        <f>IF(OR(E732="",F732=""),"",NETWORKDAYS(E732,F732,Lister!$D$7:$D$13))</f>
        <v/>
      </c>
      <c r="H732" s="76" t="str">
        <f>IF(Ansøgning!H714="","",Ansøgning!H714)</f>
        <v/>
      </c>
      <c r="I732" s="32" t="str">
        <f t="shared" si="74"/>
        <v/>
      </c>
      <c r="J732" s="77" t="str">
        <f>IF(Ansøgning!J714="","",Ansøgning!J714)</f>
        <v/>
      </c>
      <c r="K732" s="77" t="str">
        <f>IF(Ansøgning!K714="","",Ansøgning!K714)</f>
        <v/>
      </c>
      <c r="L732" s="46" t="str">
        <f t="shared" si="75"/>
        <v/>
      </c>
      <c r="M732" s="78" t="str">
        <f>IF(Ansøgning!M714="","",Ansøgning!M714)</f>
        <v/>
      </c>
      <c r="N732" s="31" t="str">
        <f t="shared" si="76"/>
        <v/>
      </c>
      <c r="O732" s="78" t="str">
        <f>IF(Ansøgning!O714="","",Ansøgning!O714)</f>
        <v/>
      </c>
      <c r="P732" s="78" t="str">
        <f>IF(Ansøgning!P714="","",Ansøgning!P714)</f>
        <v/>
      </c>
      <c r="Q732" s="78" t="str">
        <f>IF(Ansøgning!Q714="","",Ansøgning!Q714)</f>
        <v/>
      </c>
      <c r="R732" s="78" t="str">
        <f>IF(Ansøgning!R714="","",Ansøgning!R714)</f>
        <v/>
      </c>
      <c r="S732" s="46" t="str">
        <f>IFERROR(MAX(IF(OR(O732="",P732=""),"",IF(AND(AND(MONTH(E732)&gt;=7,MONTH(E732)&lt;8),AND(MONTH(F732)&gt;=7,MONTH(F732)&lt;8)),(NETWORKDAYS(E732,F732,Lister!$D$7:$D$13)-O732)*N732/NETWORKDAYS(Lister!$D$19,Lister!$E$19,Lister!$D$7:$D$13),IF(AND(AND(MONTH(E732)&gt;=7,MONTH(E732)&lt;8),MONTH(F732)&gt;7),(NETWORKDAYS(E732,Lister!$E$19,Lister!$D$7:$D$13)-O732)*N732/NETWORKDAYS(Lister!$D$19,Lister!$E$19,Lister!$D$7:$D$13),IF(MONTH(E732)&gt;7,0)))),0),"")</f>
        <v/>
      </c>
      <c r="T732" s="46" t="str">
        <f>IFERROR(MAX(IF(OR(O732="",P732=""),"",IF(AND(AND(MONTH(E732)&gt;=8,MONTH(E732)&lt;9),AND(MONTH(F732)&gt;=8,MONTH(F732)&lt;9)),(NETWORKDAYS(E732,F732,Lister!$D$7:$D$13)-P732)*N732/NETWORKDAYS(Lister!$D$20,Lister!$E$20,Lister!$D$7:$D$13),IF(AND(MONTH(E732)=7,MONTH(F732)=8),(NETWORKDAYS(Lister!$D$20,F732,Lister!$D$7:$D$13)-P732)*N732/NETWORKDAYS(Lister!$D$20,Lister!$E$20,Lister!$D$7:$D$13),IF(AND(MONTH(E732)=7,MONTH(F732)=7),0)))),0),"")</f>
        <v/>
      </c>
      <c r="U732" s="78" t="str">
        <f>IF(Ansøgning!U714="","",Ansøgning!U714)</f>
        <v/>
      </c>
      <c r="V732" s="119" t="str">
        <f t="shared" si="77"/>
        <v/>
      </c>
      <c r="W732" s="120" t="str">
        <f t="shared" si="78"/>
        <v/>
      </c>
      <c r="X732" s="42" t="str">
        <f t="shared" si="79"/>
        <v/>
      </c>
    </row>
    <row r="733" spans="1:24" x14ac:dyDescent="0.25">
      <c r="A733" s="13" t="str">
        <f t="shared" si="80"/>
        <v/>
      </c>
      <c r="B733" s="75" t="str">
        <f>IF(Ansøgning!B715="","",Ansøgning!B715)</f>
        <v/>
      </c>
      <c r="C733" s="75" t="str">
        <f>IF(Ansøgning!C715="","",Ansøgning!C715)</f>
        <v/>
      </c>
      <c r="D733" s="75" t="str">
        <f>IF(Ansøgning!D715="","",Ansøgning!D715)</f>
        <v/>
      </c>
      <c r="E733" s="76" t="str">
        <f>IF(Ansøgning!E715="","",Ansøgning!E715)</f>
        <v/>
      </c>
      <c r="F733" s="76" t="str">
        <f>IF(Ansøgning!F715="","",Ansøgning!F715)</f>
        <v/>
      </c>
      <c r="G733" s="33" t="str">
        <f>IF(OR(E733="",F733=""),"",NETWORKDAYS(E733,F733,Lister!$D$7:$D$13))</f>
        <v/>
      </c>
      <c r="H733" s="76" t="str">
        <f>IF(Ansøgning!H715="","",Ansøgning!H715)</f>
        <v/>
      </c>
      <c r="I733" s="32" t="str">
        <f t="shared" si="74"/>
        <v/>
      </c>
      <c r="J733" s="77" t="str">
        <f>IF(Ansøgning!J715="","",Ansøgning!J715)</f>
        <v/>
      </c>
      <c r="K733" s="77" t="str">
        <f>IF(Ansøgning!K715="","",Ansøgning!K715)</f>
        <v/>
      </c>
      <c r="L733" s="46" t="str">
        <f t="shared" si="75"/>
        <v/>
      </c>
      <c r="M733" s="78" t="str">
        <f>IF(Ansøgning!M715="","",Ansøgning!M715)</f>
        <v/>
      </c>
      <c r="N733" s="31" t="str">
        <f t="shared" si="76"/>
        <v/>
      </c>
      <c r="O733" s="78" t="str">
        <f>IF(Ansøgning!O715="","",Ansøgning!O715)</f>
        <v/>
      </c>
      <c r="P733" s="78" t="str">
        <f>IF(Ansøgning!P715="","",Ansøgning!P715)</f>
        <v/>
      </c>
      <c r="Q733" s="78" t="str">
        <f>IF(Ansøgning!Q715="","",Ansøgning!Q715)</f>
        <v/>
      </c>
      <c r="R733" s="78" t="str">
        <f>IF(Ansøgning!R715="","",Ansøgning!R715)</f>
        <v/>
      </c>
      <c r="S733" s="46" t="str">
        <f>IFERROR(MAX(IF(OR(O733="",P733=""),"",IF(AND(AND(MONTH(E733)&gt;=7,MONTH(E733)&lt;8),AND(MONTH(F733)&gt;=7,MONTH(F733)&lt;8)),(NETWORKDAYS(E733,F733,Lister!$D$7:$D$13)-O733)*N733/NETWORKDAYS(Lister!$D$19,Lister!$E$19,Lister!$D$7:$D$13),IF(AND(AND(MONTH(E733)&gt;=7,MONTH(E733)&lt;8),MONTH(F733)&gt;7),(NETWORKDAYS(E733,Lister!$E$19,Lister!$D$7:$D$13)-O733)*N733/NETWORKDAYS(Lister!$D$19,Lister!$E$19,Lister!$D$7:$D$13),IF(MONTH(E733)&gt;7,0)))),0),"")</f>
        <v/>
      </c>
      <c r="T733" s="46" t="str">
        <f>IFERROR(MAX(IF(OR(O733="",P733=""),"",IF(AND(AND(MONTH(E733)&gt;=8,MONTH(E733)&lt;9),AND(MONTH(F733)&gt;=8,MONTH(F733)&lt;9)),(NETWORKDAYS(E733,F733,Lister!$D$7:$D$13)-P733)*N733/NETWORKDAYS(Lister!$D$20,Lister!$E$20,Lister!$D$7:$D$13),IF(AND(MONTH(E733)=7,MONTH(F733)=8),(NETWORKDAYS(Lister!$D$20,F733,Lister!$D$7:$D$13)-P733)*N733/NETWORKDAYS(Lister!$D$20,Lister!$E$20,Lister!$D$7:$D$13),IF(AND(MONTH(E733)=7,MONTH(F733)=7),0)))),0),"")</f>
        <v/>
      </c>
      <c r="U733" s="78" t="str">
        <f>IF(Ansøgning!U715="","",Ansøgning!U715)</f>
        <v/>
      </c>
      <c r="V733" s="119" t="str">
        <f t="shared" si="77"/>
        <v/>
      </c>
      <c r="W733" s="120" t="str">
        <f t="shared" si="78"/>
        <v/>
      </c>
      <c r="X733" s="42" t="str">
        <f t="shared" si="79"/>
        <v/>
      </c>
    </row>
    <row r="734" spans="1:24" x14ac:dyDescent="0.25">
      <c r="A734" s="13" t="str">
        <f t="shared" si="80"/>
        <v/>
      </c>
      <c r="B734" s="75" t="str">
        <f>IF(Ansøgning!B716="","",Ansøgning!B716)</f>
        <v/>
      </c>
      <c r="C734" s="75" t="str">
        <f>IF(Ansøgning!C716="","",Ansøgning!C716)</f>
        <v/>
      </c>
      <c r="D734" s="75" t="str">
        <f>IF(Ansøgning!D716="","",Ansøgning!D716)</f>
        <v/>
      </c>
      <c r="E734" s="76" t="str">
        <f>IF(Ansøgning!E716="","",Ansøgning!E716)</f>
        <v/>
      </c>
      <c r="F734" s="76" t="str">
        <f>IF(Ansøgning!F716="","",Ansøgning!F716)</f>
        <v/>
      </c>
      <c r="G734" s="33" t="str">
        <f>IF(OR(E734="",F734=""),"",NETWORKDAYS(E734,F734,Lister!$D$7:$D$13))</f>
        <v/>
      </c>
      <c r="H734" s="76" t="str">
        <f>IF(Ansøgning!H716="","",Ansøgning!H716)</f>
        <v/>
      </c>
      <c r="I734" s="32" t="str">
        <f t="shared" si="74"/>
        <v/>
      </c>
      <c r="J734" s="77" t="str">
        <f>IF(Ansøgning!J716="","",Ansøgning!J716)</f>
        <v/>
      </c>
      <c r="K734" s="77" t="str">
        <f>IF(Ansøgning!K716="","",Ansøgning!K716)</f>
        <v/>
      </c>
      <c r="L734" s="46" t="str">
        <f t="shared" si="75"/>
        <v/>
      </c>
      <c r="M734" s="78" t="str">
        <f>IF(Ansøgning!M716="","",Ansøgning!M716)</f>
        <v/>
      </c>
      <c r="N734" s="31" t="str">
        <f t="shared" si="76"/>
        <v/>
      </c>
      <c r="O734" s="78" t="str">
        <f>IF(Ansøgning!O716="","",Ansøgning!O716)</f>
        <v/>
      </c>
      <c r="P734" s="78" t="str">
        <f>IF(Ansøgning!P716="","",Ansøgning!P716)</f>
        <v/>
      </c>
      <c r="Q734" s="78" t="str">
        <f>IF(Ansøgning!Q716="","",Ansøgning!Q716)</f>
        <v/>
      </c>
      <c r="R734" s="78" t="str">
        <f>IF(Ansøgning!R716="","",Ansøgning!R716)</f>
        <v/>
      </c>
      <c r="S734" s="46" t="str">
        <f>IFERROR(MAX(IF(OR(O734="",P734=""),"",IF(AND(AND(MONTH(E734)&gt;=7,MONTH(E734)&lt;8),AND(MONTH(F734)&gt;=7,MONTH(F734)&lt;8)),(NETWORKDAYS(E734,F734,Lister!$D$7:$D$13)-O734)*N734/NETWORKDAYS(Lister!$D$19,Lister!$E$19,Lister!$D$7:$D$13),IF(AND(AND(MONTH(E734)&gt;=7,MONTH(E734)&lt;8),MONTH(F734)&gt;7),(NETWORKDAYS(E734,Lister!$E$19,Lister!$D$7:$D$13)-O734)*N734/NETWORKDAYS(Lister!$D$19,Lister!$E$19,Lister!$D$7:$D$13),IF(MONTH(E734)&gt;7,0)))),0),"")</f>
        <v/>
      </c>
      <c r="T734" s="46" t="str">
        <f>IFERROR(MAX(IF(OR(O734="",P734=""),"",IF(AND(AND(MONTH(E734)&gt;=8,MONTH(E734)&lt;9),AND(MONTH(F734)&gt;=8,MONTH(F734)&lt;9)),(NETWORKDAYS(E734,F734,Lister!$D$7:$D$13)-P734)*N734/NETWORKDAYS(Lister!$D$20,Lister!$E$20,Lister!$D$7:$D$13),IF(AND(MONTH(E734)=7,MONTH(F734)=8),(NETWORKDAYS(Lister!$D$20,F734,Lister!$D$7:$D$13)-P734)*N734/NETWORKDAYS(Lister!$D$20,Lister!$E$20,Lister!$D$7:$D$13),IF(AND(MONTH(E734)=7,MONTH(F734)=7),0)))),0),"")</f>
        <v/>
      </c>
      <c r="U734" s="78" t="str">
        <f>IF(Ansøgning!U716="","",Ansøgning!U716)</f>
        <v/>
      </c>
      <c r="V734" s="119" t="str">
        <f t="shared" si="77"/>
        <v/>
      </c>
      <c r="W734" s="120" t="str">
        <f t="shared" si="78"/>
        <v/>
      </c>
      <c r="X734" s="42" t="str">
        <f t="shared" si="79"/>
        <v/>
      </c>
    </row>
    <row r="735" spans="1:24" x14ac:dyDescent="0.25">
      <c r="A735" s="13" t="str">
        <f t="shared" si="80"/>
        <v/>
      </c>
      <c r="B735" s="75" t="str">
        <f>IF(Ansøgning!B717="","",Ansøgning!B717)</f>
        <v/>
      </c>
      <c r="C735" s="75" t="str">
        <f>IF(Ansøgning!C717="","",Ansøgning!C717)</f>
        <v/>
      </c>
      <c r="D735" s="75" t="str">
        <f>IF(Ansøgning!D717="","",Ansøgning!D717)</f>
        <v/>
      </c>
      <c r="E735" s="76" t="str">
        <f>IF(Ansøgning!E717="","",Ansøgning!E717)</f>
        <v/>
      </c>
      <c r="F735" s="76" t="str">
        <f>IF(Ansøgning!F717="","",Ansøgning!F717)</f>
        <v/>
      </c>
      <c r="G735" s="33" t="str">
        <f>IF(OR(E735="",F735=""),"",NETWORKDAYS(E735,F735,Lister!$D$7:$D$13))</f>
        <v/>
      </c>
      <c r="H735" s="76" t="str">
        <f>IF(Ansøgning!H717="","",Ansøgning!H717)</f>
        <v/>
      </c>
      <c r="I735" s="32" t="str">
        <f t="shared" si="74"/>
        <v/>
      </c>
      <c r="J735" s="77" t="str">
        <f>IF(Ansøgning!J717="","",Ansøgning!J717)</f>
        <v/>
      </c>
      <c r="K735" s="77" t="str">
        <f>IF(Ansøgning!K717="","",Ansøgning!K717)</f>
        <v/>
      </c>
      <c r="L735" s="46" t="str">
        <f t="shared" si="75"/>
        <v/>
      </c>
      <c r="M735" s="78" t="str">
        <f>IF(Ansøgning!M717="","",Ansøgning!M717)</f>
        <v/>
      </c>
      <c r="N735" s="31" t="str">
        <f t="shared" si="76"/>
        <v/>
      </c>
      <c r="O735" s="78" t="str">
        <f>IF(Ansøgning!O717="","",Ansøgning!O717)</f>
        <v/>
      </c>
      <c r="P735" s="78" t="str">
        <f>IF(Ansøgning!P717="","",Ansøgning!P717)</f>
        <v/>
      </c>
      <c r="Q735" s="78" t="str">
        <f>IF(Ansøgning!Q717="","",Ansøgning!Q717)</f>
        <v/>
      </c>
      <c r="R735" s="78" t="str">
        <f>IF(Ansøgning!R717="","",Ansøgning!R717)</f>
        <v/>
      </c>
      <c r="S735" s="46" t="str">
        <f>IFERROR(MAX(IF(OR(O735="",P735=""),"",IF(AND(AND(MONTH(E735)&gt;=7,MONTH(E735)&lt;8),AND(MONTH(F735)&gt;=7,MONTH(F735)&lt;8)),(NETWORKDAYS(E735,F735,Lister!$D$7:$D$13)-O735)*N735/NETWORKDAYS(Lister!$D$19,Lister!$E$19,Lister!$D$7:$D$13),IF(AND(AND(MONTH(E735)&gt;=7,MONTH(E735)&lt;8),MONTH(F735)&gt;7),(NETWORKDAYS(E735,Lister!$E$19,Lister!$D$7:$D$13)-O735)*N735/NETWORKDAYS(Lister!$D$19,Lister!$E$19,Lister!$D$7:$D$13),IF(MONTH(E735)&gt;7,0)))),0),"")</f>
        <v/>
      </c>
      <c r="T735" s="46" t="str">
        <f>IFERROR(MAX(IF(OR(O735="",P735=""),"",IF(AND(AND(MONTH(E735)&gt;=8,MONTH(E735)&lt;9),AND(MONTH(F735)&gt;=8,MONTH(F735)&lt;9)),(NETWORKDAYS(E735,F735,Lister!$D$7:$D$13)-P735)*N735/NETWORKDAYS(Lister!$D$20,Lister!$E$20,Lister!$D$7:$D$13),IF(AND(MONTH(E735)=7,MONTH(F735)=8),(NETWORKDAYS(Lister!$D$20,F735,Lister!$D$7:$D$13)-P735)*N735/NETWORKDAYS(Lister!$D$20,Lister!$E$20,Lister!$D$7:$D$13),IF(AND(MONTH(E735)=7,MONTH(F735)=7),0)))),0),"")</f>
        <v/>
      </c>
      <c r="U735" s="78" t="str">
        <f>IF(Ansøgning!U717="","",Ansøgning!U717)</f>
        <v/>
      </c>
      <c r="V735" s="119" t="str">
        <f t="shared" si="77"/>
        <v/>
      </c>
      <c r="W735" s="120" t="str">
        <f t="shared" si="78"/>
        <v/>
      </c>
      <c r="X735" s="42" t="str">
        <f t="shared" si="79"/>
        <v/>
      </c>
    </row>
    <row r="736" spans="1:24" x14ac:dyDescent="0.25">
      <c r="A736" s="13" t="str">
        <f t="shared" si="80"/>
        <v/>
      </c>
      <c r="B736" s="75" t="str">
        <f>IF(Ansøgning!B718="","",Ansøgning!B718)</f>
        <v/>
      </c>
      <c r="C736" s="75" t="str">
        <f>IF(Ansøgning!C718="","",Ansøgning!C718)</f>
        <v/>
      </c>
      <c r="D736" s="75" t="str">
        <f>IF(Ansøgning!D718="","",Ansøgning!D718)</f>
        <v/>
      </c>
      <c r="E736" s="76" t="str">
        <f>IF(Ansøgning!E718="","",Ansøgning!E718)</f>
        <v/>
      </c>
      <c r="F736" s="76" t="str">
        <f>IF(Ansøgning!F718="","",Ansøgning!F718)</f>
        <v/>
      </c>
      <c r="G736" s="33" t="str">
        <f>IF(OR(E736="",F736=""),"",NETWORKDAYS(E736,F736,Lister!$D$7:$D$13))</f>
        <v/>
      </c>
      <c r="H736" s="76" t="str">
        <f>IF(Ansøgning!H718="","",Ansøgning!H718)</f>
        <v/>
      </c>
      <c r="I736" s="32" t="str">
        <f t="shared" si="74"/>
        <v/>
      </c>
      <c r="J736" s="77" t="str">
        <f>IF(Ansøgning!J718="","",Ansøgning!J718)</f>
        <v/>
      </c>
      <c r="K736" s="77" t="str">
        <f>IF(Ansøgning!K718="","",Ansøgning!K718)</f>
        <v/>
      </c>
      <c r="L736" s="46" t="str">
        <f t="shared" si="75"/>
        <v/>
      </c>
      <c r="M736" s="78" t="str">
        <f>IF(Ansøgning!M718="","",Ansøgning!M718)</f>
        <v/>
      </c>
      <c r="N736" s="31" t="str">
        <f t="shared" si="76"/>
        <v/>
      </c>
      <c r="O736" s="78" t="str">
        <f>IF(Ansøgning!O718="","",Ansøgning!O718)</f>
        <v/>
      </c>
      <c r="P736" s="78" t="str">
        <f>IF(Ansøgning!P718="","",Ansøgning!P718)</f>
        <v/>
      </c>
      <c r="Q736" s="78" t="str">
        <f>IF(Ansøgning!Q718="","",Ansøgning!Q718)</f>
        <v/>
      </c>
      <c r="R736" s="78" t="str">
        <f>IF(Ansøgning!R718="","",Ansøgning!R718)</f>
        <v/>
      </c>
      <c r="S736" s="46" t="str">
        <f>IFERROR(MAX(IF(OR(O736="",P736=""),"",IF(AND(AND(MONTH(E736)&gt;=7,MONTH(E736)&lt;8),AND(MONTH(F736)&gt;=7,MONTH(F736)&lt;8)),(NETWORKDAYS(E736,F736,Lister!$D$7:$D$13)-O736)*N736/NETWORKDAYS(Lister!$D$19,Lister!$E$19,Lister!$D$7:$D$13),IF(AND(AND(MONTH(E736)&gt;=7,MONTH(E736)&lt;8),MONTH(F736)&gt;7),(NETWORKDAYS(E736,Lister!$E$19,Lister!$D$7:$D$13)-O736)*N736/NETWORKDAYS(Lister!$D$19,Lister!$E$19,Lister!$D$7:$D$13),IF(MONTH(E736)&gt;7,0)))),0),"")</f>
        <v/>
      </c>
      <c r="T736" s="46" t="str">
        <f>IFERROR(MAX(IF(OR(O736="",P736=""),"",IF(AND(AND(MONTH(E736)&gt;=8,MONTH(E736)&lt;9),AND(MONTH(F736)&gt;=8,MONTH(F736)&lt;9)),(NETWORKDAYS(E736,F736,Lister!$D$7:$D$13)-P736)*N736/NETWORKDAYS(Lister!$D$20,Lister!$E$20,Lister!$D$7:$D$13),IF(AND(MONTH(E736)=7,MONTH(F736)=8),(NETWORKDAYS(Lister!$D$20,F736,Lister!$D$7:$D$13)-P736)*N736/NETWORKDAYS(Lister!$D$20,Lister!$E$20,Lister!$D$7:$D$13),IF(AND(MONTH(E736)=7,MONTH(F736)=7),0)))),0),"")</f>
        <v/>
      </c>
      <c r="U736" s="78" t="str">
        <f>IF(Ansøgning!U718="","",Ansøgning!U718)</f>
        <v/>
      </c>
      <c r="V736" s="119" t="str">
        <f t="shared" si="77"/>
        <v/>
      </c>
      <c r="W736" s="120" t="str">
        <f t="shared" si="78"/>
        <v/>
      </c>
      <c r="X736" s="42" t="str">
        <f t="shared" si="79"/>
        <v/>
      </c>
    </row>
    <row r="737" spans="1:24" x14ac:dyDescent="0.25">
      <c r="A737" s="13" t="str">
        <f t="shared" si="80"/>
        <v/>
      </c>
      <c r="B737" s="75" t="str">
        <f>IF(Ansøgning!B719="","",Ansøgning!B719)</f>
        <v/>
      </c>
      <c r="C737" s="75" t="str">
        <f>IF(Ansøgning!C719="","",Ansøgning!C719)</f>
        <v/>
      </c>
      <c r="D737" s="75" t="str">
        <f>IF(Ansøgning!D719="","",Ansøgning!D719)</f>
        <v/>
      </c>
      <c r="E737" s="76" t="str">
        <f>IF(Ansøgning!E719="","",Ansøgning!E719)</f>
        <v/>
      </c>
      <c r="F737" s="76" t="str">
        <f>IF(Ansøgning!F719="","",Ansøgning!F719)</f>
        <v/>
      </c>
      <c r="G737" s="33" t="str">
        <f>IF(OR(E737="",F737=""),"",NETWORKDAYS(E737,F737,Lister!$D$7:$D$13))</f>
        <v/>
      </c>
      <c r="H737" s="76" t="str">
        <f>IF(Ansøgning!H719="","",Ansøgning!H719)</f>
        <v/>
      </c>
      <c r="I737" s="32" t="str">
        <f t="shared" si="74"/>
        <v/>
      </c>
      <c r="J737" s="77" t="str">
        <f>IF(Ansøgning!J719="","",Ansøgning!J719)</f>
        <v/>
      </c>
      <c r="K737" s="77" t="str">
        <f>IF(Ansøgning!K719="","",Ansøgning!K719)</f>
        <v/>
      </c>
      <c r="L737" s="46" t="str">
        <f t="shared" si="75"/>
        <v/>
      </c>
      <c r="M737" s="78" t="str">
        <f>IF(Ansøgning!M719="","",Ansøgning!M719)</f>
        <v/>
      </c>
      <c r="N737" s="31" t="str">
        <f t="shared" si="76"/>
        <v/>
      </c>
      <c r="O737" s="78" t="str">
        <f>IF(Ansøgning!O719="","",Ansøgning!O719)</f>
        <v/>
      </c>
      <c r="P737" s="78" t="str">
        <f>IF(Ansøgning!P719="","",Ansøgning!P719)</f>
        <v/>
      </c>
      <c r="Q737" s="78" t="str">
        <f>IF(Ansøgning!Q719="","",Ansøgning!Q719)</f>
        <v/>
      </c>
      <c r="R737" s="78" t="str">
        <f>IF(Ansøgning!R719="","",Ansøgning!R719)</f>
        <v/>
      </c>
      <c r="S737" s="46" t="str">
        <f>IFERROR(MAX(IF(OR(O737="",P737=""),"",IF(AND(AND(MONTH(E737)&gt;=7,MONTH(E737)&lt;8),AND(MONTH(F737)&gt;=7,MONTH(F737)&lt;8)),(NETWORKDAYS(E737,F737,Lister!$D$7:$D$13)-O737)*N737/NETWORKDAYS(Lister!$D$19,Lister!$E$19,Lister!$D$7:$D$13),IF(AND(AND(MONTH(E737)&gt;=7,MONTH(E737)&lt;8),MONTH(F737)&gt;7),(NETWORKDAYS(E737,Lister!$E$19,Lister!$D$7:$D$13)-O737)*N737/NETWORKDAYS(Lister!$D$19,Lister!$E$19,Lister!$D$7:$D$13),IF(MONTH(E737)&gt;7,0)))),0),"")</f>
        <v/>
      </c>
      <c r="T737" s="46" t="str">
        <f>IFERROR(MAX(IF(OR(O737="",P737=""),"",IF(AND(AND(MONTH(E737)&gt;=8,MONTH(E737)&lt;9),AND(MONTH(F737)&gt;=8,MONTH(F737)&lt;9)),(NETWORKDAYS(E737,F737,Lister!$D$7:$D$13)-P737)*N737/NETWORKDAYS(Lister!$D$20,Lister!$E$20,Lister!$D$7:$D$13),IF(AND(MONTH(E737)=7,MONTH(F737)=8),(NETWORKDAYS(Lister!$D$20,F737,Lister!$D$7:$D$13)-P737)*N737/NETWORKDAYS(Lister!$D$20,Lister!$E$20,Lister!$D$7:$D$13),IF(AND(MONTH(E737)=7,MONTH(F737)=7),0)))),0),"")</f>
        <v/>
      </c>
      <c r="U737" s="78" t="str">
        <f>IF(Ansøgning!U719="","",Ansøgning!U719)</f>
        <v/>
      </c>
      <c r="V737" s="119" t="str">
        <f t="shared" si="77"/>
        <v/>
      </c>
      <c r="W737" s="120" t="str">
        <f t="shared" si="78"/>
        <v/>
      </c>
      <c r="X737" s="42" t="str">
        <f t="shared" si="79"/>
        <v/>
      </c>
    </row>
    <row r="738" spans="1:24" x14ac:dyDescent="0.25">
      <c r="A738" s="13" t="str">
        <f t="shared" si="80"/>
        <v/>
      </c>
      <c r="B738" s="75" t="str">
        <f>IF(Ansøgning!B720="","",Ansøgning!B720)</f>
        <v/>
      </c>
      <c r="C738" s="75" t="str">
        <f>IF(Ansøgning!C720="","",Ansøgning!C720)</f>
        <v/>
      </c>
      <c r="D738" s="75" t="str">
        <f>IF(Ansøgning!D720="","",Ansøgning!D720)</f>
        <v/>
      </c>
      <c r="E738" s="76" t="str">
        <f>IF(Ansøgning!E720="","",Ansøgning!E720)</f>
        <v/>
      </c>
      <c r="F738" s="76" t="str">
        <f>IF(Ansøgning!F720="","",Ansøgning!F720)</f>
        <v/>
      </c>
      <c r="G738" s="33" t="str">
        <f>IF(OR(E738="",F738=""),"",NETWORKDAYS(E738,F738,Lister!$D$7:$D$13))</f>
        <v/>
      </c>
      <c r="H738" s="76" t="str">
        <f>IF(Ansøgning!H720="","",Ansøgning!H720)</f>
        <v/>
      </c>
      <c r="I738" s="32" t="str">
        <f t="shared" si="74"/>
        <v/>
      </c>
      <c r="J738" s="77" t="str">
        <f>IF(Ansøgning!J720="","",Ansøgning!J720)</f>
        <v/>
      </c>
      <c r="K738" s="77" t="str">
        <f>IF(Ansøgning!K720="","",Ansøgning!K720)</f>
        <v/>
      </c>
      <c r="L738" s="46" t="str">
        <f t="shared" si="75"/>
        <v/>
      </c>
      <c r="M738" s="78" t="str">
        <f>IF(Ansøgning!M720="","",Ansøgning!M720)</f>
        <v/>
      </c>
      <c r="N738" s="31" t="str">
        <f t="shared" si="76"/>
        <v/>
      </c>
      <c r="O738" s="78" t="str">
        <f>IF(Ansøgning!O720="","",Ansøgning!O720)</f>
        <v/>
      </c>
      <c r="P738" s="78" t="str">
        <f>IF(Ansøgning!P720="","",Ansøgning!P720)</f>
        <v/>
      </c>
      <c r="Q738" s="78" t="str">
        <f>IF(Ansøgning!Q720="","",Ansøgning!Q720)</f>
        <v/>
      </c>
      <c r="R738" s="78" t="str">
        <f>IF(Ansøgning!R720="","",Ansøgning!R720)</f>
        <v/>
      </c>
      <c r="S738" s="46" t="str">
        <f>IFERROR(MAX(IF(OR(O738="",P738=""),"",IF(AND(AND(MONTH(E738)&gt;=7,MONTH(E738)&lt;8),AND(MONTH(F738)&gt;=7,MONTH(F738)&lt;8)),(NETWORKDAYS(E738,F738,Lister!$D$7:$D$13)-O738)*N738/NETWORKDAYS(Lister!$D$19,Lister!$E$19,Lister!$D$7:$D$13),IF(AND(AND(MONTH(E738)&gt;=7,MONTH(E738)&lt;8),MONTH(F738)&gt;7),(NETWORKDAYS(E738,Lister!$E$19,Lister!$D$7:$D$13)-O738)*N738/NETWORKDAYS(Lister!$D$19,Lister!$E$19,Lister!$D$7:$D$13),IF(MONTH(E738)&gt;7,0)))),0),"")</f>
        <v/>
      </c>
      <c r="T738" s="46" t="str">
        <f>IFERROR(MAX(IF(OR(O738="",P738=""),"",IF(AND(AND(MONTH(E738)&gt;=8,MONTH(E738)&lt;9),AND(MONTH(F738)&gt;=8,MONTH(F738)&lt;9)),(NETWORKDAYS(E738,F738,Lister!$D$7:$D$13)-P738)*N738/NETWORKDAYS(Lister!$D$20,Lister!$E$20,Lister!$D$7:$D$13),IF(AND(MONTH(E738)=7,MONTH(F738)=8),(NETWORKDAYS(Lister!$D$20,F738,Lister!$D$7:$D$13)-P738)*N738/NETWORKDAYS(Lister!$D$20,Lister!$E$20,Lister!$D$7:$D$13),IF(AND(MONTH(E738)=7,MONTH(F738)=7),0)))),0),"")</f>
        <v/>
      </c>
      <c r="U738" s="78" t="str">
        <f>IF(Ansøgning!U720="","",Ansøgning!U720)</f>
        <v/>
      </c>
      <c r="V738" s="119" t="str">
        <f t="shared" si="77"/>
        <v/>
      </c>
      <c r="W738" s="120" t="str">
        <f t="shared" si="78"/>
        <v/>
      </c>
      <c r="X738" s="42" t="str">
        <f t="shared" si="79"/>
        <v/>
      </c>
    </row>
    <row r="739" spans="1:24" x14ac:dyDescent="0.25">
      <c r="A739" s="13" t="str">
        <f t="shared" si="80"/>
        <v/>
      </c>
      <c r="B739" s="75" t="str">
        <f>IF(Ansøgning!B721="","",Ansøgning!B721)</f>
        <v/>
      </c>
      <c r="C739" s="75" t="str">
        <f>IF(Ansøgning!C721="","",Ansøgning!C721)</f>
        <v/>
      </c>
      <c r="D739" s="75" t="str">
        <f>IF(Ansøgning!D721="","",Ansøgning!D721)</f>
        <v/>
      </c>
      <c r="E739" s="76" t="str">
        <f>IF(Ansøgning!E721="","",Ansøgning!E721)</f>
        <v/>
      </c>
      <c r="F739" s="76" t="str">
        <f>IF(Ansøgning!F721="","",Ansøgning!F721)</f>
        <v/>
      </c>
      <c r="G739" s="33" t="str">
        <f>IF(OR(E739="",F739=""),"",NETWORKDAYS(E739,F739,Lister!$D$7:$D$13))</f>
        <v/>
      </c>
      <c r="H739" s="76" t="str">
        <f>IF(Ansøgning!H721="","",Ansøgning!H721)</f>
        <v/>
      </c>
      <c r="I739" s="32" t="str">
        <f t="shared" si="74"/>
        <v/>
      </c>
      <c r="J739" s="77" t="str">
        <f>IF(Ansøgning!J721="","",Ansøgning!J721)</f>
        <v/>
      </c>
      <c r="K739" s="77" t="str">
        <f>IF(Ansøgning!K721="","",Ansøgning!K721)</f>
        <v/>
      </c>
      <c r="L739" s="46" t="str">
        <f t="shared" si="75"/>
        <v/>
      </c>
      <c r="M739" s="78" t="str">
        <f>IF(Ansøgning!M721="","",Ansøgning!M721)</f>
        <v/>
      </c>
      <c r="N739" s="31" t="str">
        <f t="shared" si="76"/>
        <v/>
      </c>
      <c r="O739" s="78" t="str">
        <f>IF(Ansøgning!O721="","",Ansøgning!O721)</f>
        <v/>
      </c>
      <c r="P739" s="78" t="str">
        <f>IF(Ansøgning!P721="","",Ansøgning!P721)</f>
        <v/>
      </c>
      <c r="Q739" s="78" t="str">
        <f>IF(Ansøgning!Q721="","",Ansøgning!Q721)</f>
        <v/>
      </c>
      <c r="R739" s="78" t="str">
        <f>IF(Ansøgning!R721="","",Ansøgning!R721)</f>
        <v/>
      </c>
      <c r="S739" s="46" t="str">
        <f>IFERROR(MAX(IF(OR(O739="",P739=""),"",IF(AND(AND(MONTH(E739)&gt;=7,MONTH(E739)&lt;8),AND(MONTH(F739)&gt;=7,MONTH(F739)&lt;8)),(NETWORKDAYS(E739,F739,Lister!$D$7:$D$13)-O739)*N739/NETWORKDAYS(Lister!$D$19,Lister!$E$19,Lister!$D$7:$D$13),IF(AND(AND(MONTH(E739)&gt;=7,MONTH(E739)&lt;8),MONTH(F739)&gt;7),(NETWORKDAYS(E739,Lister!$E$19,Lister!$D$7:$D$13)-O739)*N739/NETWORKDAYS(Lister!$D$19,Lister!$E$19,Lister!$D$7:$D$13),IF(MONTH(E739)&gt;7,0)))),0),"")</f>
        <v/>
      </c>
      <c r="T739" s="46" t="str">
        <f>IFERROR(MAX(IF(OR(O739="",P739=""),"",IF(AND(AND(MONTH(E739)&gt;=8,MONTH(E739)&lt;9),AND(MONTH(F739)&gt;=8,MONTH(F739)&lt;9)),(NETWORKDAYS(E739,F739,Lister!$D$7:$D$13)-P739)*N739/NETWORKDAYS(Lister!$D$20,Lister!$E$20,Lister!$D$7:$D$13),IF(AND(MONTH(E739)=7,MONTH(F739)=8),(NETWORKDAYS(Lister!$D$20,F739,Lister!$D$7:$D$13)-P739)*N739/NETWORKDAYS(Lister!$D$20,Lister!$E$20,Lister!$D$7:$D$13),IF(AND(MONTH(E739)=7,MONTH(F739)=7),0)))),0),"")</f>
        <v/>
      </c>
      <c r="U739" s="78" t="str">
        <f>IF(Ansøgning!U721="","",Ansøgning!U721)</f>
        <v/>
      </c>
      <c r="V739" s="119" t="str">
        <f t="shared" si="77"/>
        <v/>
      </c>
      <c r="W739" s="120" t="str">
        <f t="shared" si="78"/>
        <v/>
      </c>
      <c r="X739" s="42" t="str">
        <f t="shared" si="79"/>
        <v/>
      </c>
    </row>
    <row r="740" spans="1:24" x14ac:dyDescent="0.25">
      <c r="A740" s="13" t="str">
        <f t="shared" si="80"/>
        <v/>
      </c>
      <c r="B740" s="75" t="str">
        <f>IF(Ansøgning!B722="","",Ansøgning!B722)</f>
        <v/>
      </c>
      <c r="C740" s="75" t="str">
        <f>IF(Ansøgning!C722="","",Ansøgning!C722)</f>
        <v/>
      </c>
      <c r="D740" s="75" t="str">
        <f>IF(Ansøgning!D722="","",Ansøgning!D722)</f>
        <v/>
      </c>
      <c r="E740" s="76" t="str">
        <f>IF(Ansøgning!E722="","",Ansøgning!E722)</f>
        <v/>
      </c>
      <c r="F740" s="76" t="str">
        <f>IF(Ansøgning!F722="","",Ansøgning!F722)</f>
        <v/>
      </c>
      <c r="G740" s="33" t="str">
        <f>IF(OR(E740="",F740=""),"",NETWORKDAYS(E740,F740,Lister!$D$7:$D$13))</f>
        <v/>
      </c>
      <c r="H740" s="76" t="str">
        <f>IF(Ansøgning!H722="","",Ansøgning!H722)</f>
        <v/>
      </c>
      <c r="I740" s="32" t="str">
        <f t="shared" si="74"/>
        <v/>
      </c>
      <c r="J740" s="77" t="str">
        <f>IF(Ansøgning!J722="","",Ansøgning!J722)</f>
        <v/>
      </c>
      <c r="K740" s="77" t="str">
        <f>IF(Ansøgning!K722="","",Ansøgning!K722)</f>
        <v/>
      </c>
      <c r="L740" s="46" t="str">
        <f t="shared" si="75"/>
        <v/>
      </c>
      <c r="M740" s="78" t="str">
        <f>IF(Ansøgning!M722="","",Ansøgning!M722)</f>
        <v/>
      </c>
      <c r="N740" s="31" t="str">
        <f t="shared" si="76"/>
        <v/>
      </c>
      <c r="O740" s="78" t="str">
        <f>IF(Ansøgning!O722="","",Ansøgning!O722)</f>
        <v/>
      </c>
      <c r="P740" s="78" t="str">
        <f>IF(Ansøgning!P722="","",Ansøgning!P722)</f>
        <v/>
      </c>
      <c r="Q740" s="78" t="str">
        <f>IF(Ansøgning!Q722="","",Ansøgning!Q722)</f>
        <v/>
      </c>
      <c r="R740" s="78" t="str">
        <f>IF(Ansøgning!R722="","",Ansøgning!R722)</f>
        <v/>
      </c>
      <c r="S740" s="46" t="str">
        <f>IFERROR(MAX(IF(OR(O740="",P740=""),"",IF(AND(AND(MONTH(E740)&gt;=7,MONTH(E740)&lt;8),AND(MONTH(F740)&gt;=7,MONTH(F740)&lt;8)),(NETWORKDAYS(E740,F740,Lister!$D$7:$D$13)-O740)*N740/NETWORKDAYS(Lister!$D$19,Lister!$E$19,Lister!$D$7:$D$13),IF(AND(AND(MONTH(E740)&gt;=7,MONTH(E740)&lt;8),MONTH(F740)&gt;7),(NETWORKDAYS(E740,Lister!$E$19,Lister!$D$7:$D$13)-O740)*N740/NETWORKDAYS(Lister!$D$19,Lister!$E$19,Lister!$D$7:$D$13),IF(MONTH(E740)&gt;7,0)))),0),"")</f>
        <v/>
      </c>
      <c r="T740" s="46" t="str">
        <f>IFERROR(MAX(IF(OR(O740="",P740=""),"",IF(AND(AND(MONTH(E740)&gt;=8,MONTH(E740)&lt;9),AND(MONTH(F740)&gt;=8,MONTH(F740)&lt;9)),(NETWORKDAYS(E740,F740,Lister!$D$7:$D$13)-P740)*N740/NETWORKDAYS(Lister!$D$20,Lister!$E$20,Lister!$D$7:$D$13),IF(AND(MONTH(E740)=7,MONTH(F740)=8),(NETWORKDAYS(Lister!$D$20,F740,Lister!$D$7:$D$13)-P740)*N740/NETWORKDAYS(Lister!$D$20,Lister!$E$20,Lister!$D$7:$D$13),IF(AND(MONTH(E740)=7,MONTH(F740)=7),0)))),0),"")</f>
        <v/>
      </c>
      <c r="U740" s="78" t="str">
        <f>IF(Ansøgning!U722="","",Ansøgning!U722)</f>
        <v/>
      </c>
      <c r="V740" s="119" t="str">
        <f t="shared" si="77"/>
        <v/>
      </c>
      <c r="W740" s="120" t="str">
        <f t="shared" si="78"/>
        <v/>
      </c>
      <c r="X740" s="42" t="str">
        <f t="shared" si="79"/>
        <v/>
      </c>
    </row>
    <row r="741" spans="1:24" x14ac:dyDescent="0.25">
      <c r="A741" s="13" t="str">
        <f t="shared" si="80"/>
        <v/>
      </c>
      <c r="B741" s="75" t="str">
        <f>IF(Ansøgning!B723="","",Ansøgning!B723)</f>
        <v/>
      </c>
      <c r="C741" s="75" t="str">
        <f>IF(Ansøgning!C723="","",Ansøgning!C723)</f>
        <v/>
      </c>
      <c r="D741" s="75" t="str">
        <f>IF(Ansøgning!D723="","",Ansøgning!D723)</f>
        <v/>
      </c>
      <c r="E741" s="76" t="str">
        <f>IF(Ansøgning!E723="","",Ansøgning!E723)</f>
        <v/>
      </c>
      <c r="F741" s="76" t="str">
        <f>IF(Ansøgning!F723="","",Ansøgning!F723)</f>
        <v/>
      </c>
      <c r="G741" s="33" t="str">
        <f>IF(OR(E741="",F741=""),"",NETWORKDAYS(E741,F741,Lister!$D$7:$D$13))</f>
        <v/>
      </c>
      <c r="H741" s="76" t="str">
        <f>IF(Ansøgning!H723="","",Ansøgning!H723)</f>
        <v/>
      </c>
      <c r="I741" s="32" t="str">
        <f t="shared" si="74"/>
        <v/>
      </c>
      <c r="J741" s="77" t="str">
        <f>IF(Ansøgning!J723="","",Ansøgning!J723)</f>
        <v/>
      </c>
      <c r="K741" s="77" t="str">
        <f>IF(Ansøgning!K723="","",Ansøgning!K723)</f>
        <v/>
      </c>
      <c r="L741" s="46" t="str">
        <f t="shared" si="75"/>
        <v/>
      </c>
      <c r="M741" s="78" t="str">
        <f>IF(Ansøgning!M723="","",Ansøgning!M723)</f>
        <v/>
      </c>
      <c r="N741" s="31" t="str">
        <f t="shared" si="76"/>
        <v/>
      </c>
      <c r="O741" s="78" t="str">
        <f>IF(Ansøgning!O723="","",Ansøgning!O723)</f>
        <v/>
      </c>
      <c r="P741" s="78" t="str">
        <f>IF(Ansøgning!P723="","",Ansøgning!P723)</f>
        <v/>
      </c>
      <c r="Q741" s="78" t="str">
        <f>IF(Ansøgning!Q723="","",Ansøgning!Q723)</f>
        <v/>
      </c>
      <c r="R741" s="78" t="str">
        <f>IF(Ansøgning!R723="","",Ansøgning!R723)</f>
        <v/>
      </c>
      <c r="S741" s="46" t="str">
        <f>IFERROR(MAX(IF(OR(O741="",P741=""),"",IF(AND(AND(MONTH(E741)&gt;=7,MONTH(E741)&lt;8),AND(MONTH(F741)&gt;=7,MONTH(F741)&lt;8)),(NETWORKDAYS(E741,F741,Lister!$D$7:$D$13)-O741)*N741/NETWORKDAYS(Lister!$D$19,Lister!$E$19,Lister!$D$7:$D$13),IF(AND(AND(MONTH(E741)&gt;=7,MONTH(E741)&lt;8),MONTH(F741)&gt;7),(NETWORKDAYS(E741,Lister!$E$19,Lister!$D$7:$D$13)-O741)*N741/NETWORKDAYS(Lister!$D$19,Lister!$E$19,Lister!$D$7:$D$13),IF(MONTH(E741)&gt;7,0)))),0),"")</f>
        <v/>
      </c>
      <c r="T741" s="46" t="str">
        <f>IFERROR(MAX(IF(OR(O741="",P741=""),"",IF(AND(AND(MONTH(E741)&gt;=8,MONTH(E741)&lt;9),AND(MONTH(F741)&gt;=8,MONTH(F741)&lt;9)),(NETWORKDAYS(E741,F741,Lister!$D$7:$D$13)-P741)*N741/NETWORKDAYS(Lister!$D$20,Lister!$E$20,Lister!$D$7:$D$13),IF(AND(MONTH(E741)=7,MONTH(F741)=8),(NETWORKDAYS(Lister!$D$20,F741,Lister!$D$7:$D$13)-P741)*N741/NETWORKDAYS(Lister!$D$20,Lister!$E$20,Lister!$D$7:$D$13),IF(AND(MONTH(E741)=7,MONTH(F741)=7),0)))),0),"")</f>
        <v/>
      </c>
      <c r="U741" s="78" t="str">
        <f>IF(Ansøgning!U723="","",Ansøgning!U723)</f>
        <v/>
      </c>
      <c r="V741" s="119" t="str">
        <f t="shared" si="77"/>
        <v/>
      </c>
      <c r="W741" s="120" t="str">
        <f t="shared" si="78"/>
        <v/>
      </c>
      <c r="X741" s="42" t="str">
        <f t="shared" si="79"/>
        <v/>
      </c>
    </row>
    <row r="742" spans="1:24" x14ac:dyDescent="0.25">
      <c r="A742" s="13" t="str">
        <f t="shared" si="80"/>
        <v/>
      </c>
      <c r="B742" s="75" t="str">
        <f>IF(Ansøgning!B724="","",Ansøgning!B724)</f>
        <v/>
      </c>
      <c r="C742" s="75" t="str">
        <f>IF(Ansøgning!C724="","",Ansøgning!C724)</f>
        <v/>
      </c>
      <c r="D742" s="75" t="str">
        <f>IF(Ansøgning!D724="","",Ansøgning!D724)</f>
        <v/>
      </c>
      <c r="E742" s="76" t="str">
        <f>IF(Ansøgning!E724="","",Ansøgning!E724)</f>
        <v/>
      </c>
      <c r="F742" s="76" t="str">
        <f>IF(Ansøgning!F724="","",Ansøgning!F724)</f>
        <v/>
      </c>
      <c r="G742" s="33" t="str">
        <f>IF(OR(E742="",F742=""),"",NETWORKDAYS(E742,F742,Lister!$D$7:$D$13))</f>
        <v/>
      </c>
      <c r="H742" s="76" t="str">
        <f>IF(Ansøgning!H724="","",Ansøgning!H724)</f>
        <v/>
      </c>
      <c r="I742" s="32" t="str">
        <f t="shared" si="74"/>
        <v/>
      </c>
      <c r="J742" s="77" t="str">
        <f>IF(Ansøgning!J724="","",Ansøgning!J724)</f>
        <v/>
      </c>
      <c r="K742" s="77" t="str">
        <f>IF(Ansøgning!K724="","",Ansøgning!K724)</f>
        <v/>
      </c>
      <c r="L742" s="46" t="str">
        <f t="shared" si="75"/>
        <v/>
      </c>
      <c r="M742" s="78" t="str">
        <f>IF(Ansøgning!M724="","",Ansøgning!M724)</f>
        <v/>
      </c>
      <c r="N742" s="31" t="str">
        <f t="shared" si="76"/>
        <v/>
      </c>
      <c r="O742" s="78" t="str">
        <f>IF(Ansøgning!O724="","",Ansøgning!O724)</f>
        <v/>
      </c>
      <c r="P742" s="78" t="str">
        <f>IF(Ansøgning!P724="","",Ansøgning!P724)</f>
        <v/>
      </c>
      <c r="Q742" s="78" t="str">
        <f>IF(Ansøgning!Q724="","",Ansøgning!Q724)</f>
        <v/>
      </c>
      <c r="R742" s="78" t="str">
        <f>IF(Ansøgning!R724="","",Ansøgning!R724)</f>
        <v/>
      </c>
      <c r="S742" s="46" t="str">
        <f>IFERROR(MAX(IF(OR(O742="",P742=""),"",IF(AND(AND(MONTH(E742)&gt;=7,MONTH(E742)&lt;8),AND(MONTH(F742)&gt;=7,MONTH(F742)&lt;8)),(NETWORKDAYS(E742,F742,Lister!$D$7:$D$13)-O742)*N742/NETWORKDAYS(Lister!$D$19,Lister!$E$19,Lister!$D$7:$D$13),IF(AND(AND(MONTH(E742)&gt;=7,MONTH(E742)&lt;8),MONTH(F742)&gt;7),(NETWORKDAYS(E742,Lister!$E$19,Lister!$D$7:$D$13)-O742)*N742/NETWORKDAYS(Lister!$D$19,Lister!$E$19,Lister!$D$7:$D$13),IF(MONTH(E742)&gt;7,0)))),0),"")</f>
        <v/>
      </c>
      <c r="T742" s="46" t="str">
        <f>IFERROR(MAX(IF(OR(O742="",P742=""),"",IF(AND(AND(MONTH(E742)&gt;=8,MONTH(E742)&lt;9),AND(MONTH(F742)&gt;=8,MONTH(F742)&lt;9)),(NETWORKDAYS(E742,F742,Lister!$D$7:$D$13)-P742)*N742/NETWORKDAYS(Lister!$D$20,Lister!$E$20,Lister!$D$7:$D$13),IF(AND(MONTH(E742)=7,MONTH(F742)=8),(NETWORKDAYS(Lister!$D$20,F742,Lister!$D$7:$D$13)-P742)*N742/NETWORKDAYS(Lister!$D$20,Lister!$E$20,Lister!$D$7:$D$13),IF(AND(MONTH(E742)=7,MONTH(F742)=7),0)))),0),"")</f>
        <v/>
      </c>
      <c r="U742" s="78" t="str">
        <f>IF(Ansøgning!U724="","",Ansøgning!U724)</f>
        <v/>
      </c>
      <c r="V742" s="119" t="str">
        <f t="shared" si="77"/>
        <v/>
      </c>
      <c r="W742" s="120" t="str">
        <f t="shared" si="78"/>
        <v/>
      </c>
      <c r="X742" s="42" t="str">
        <f t="shared" si="79"/>
        <v/>
      </c>
    </row>
    <row r="743" spans="1:24" x14ac:dyDescent="0.25">
      <c r="A743" s="13" t="str">
        <f t="shared" si="80"/>
        <v/>
      </c>
      <c r="B743" s="75" t="str">
        <f>IF(Ansøgning!B725="","",Ansøgning!B725)</f>
        <v/>
      </c>
      <c r="C743" s="75" t="str">
        <f>IF(Ansøgning!C725="","",Ansøgning!C725)</f>
        <v/>
      </c>
      <c r="D743" s="75" t="str">
        <f>IF(Ansøgning!D725="","",Ansøgning!D725)</f>
        <v/>
      </c>
      <c r="E743" s="76" t="str">
        <f>IF(Ansøgning!E725="","",Ansøgning!E725)</f>
        <v/>
      </c>
      <c r="F743" s="76" t="str">
        <f>IF(Ansøgning!F725="","",Ansøgning!F725)</f>
        <v/>
      </c>
      <c r="G743" s="33" t="str">
        <f>IF(OR(E743="",F743=""),"",NETWORKDAYS(E743,F743,Lister!$D$7:$D$13))</f>
        <v/>
      </c>
      <c r="H743" s="76" t="str">
        <f>IF(Ansøgning!H725="","",Ansøgning!H725)</f>
        <v/>
      </c>
      <c r="I743" s="32" t="str">
        <f t="shared" ref="I743:I806" si="81">IF(H743="","",IF(H743="Funktionær",0.75,IF(H743="Ikke-funktionær",0.9,IF(H743="Elev/lærling",0.9))))</f>
        <v/>
      </c>
      <c r="J743" s="77" t="str">
        <f>IF(Ansøgning!J725="","",Ansøgning!J725)</f>
        <v/>
      </c>
      <c r="K743" s="77" t="str">
        <f>IF(Ansøgning!K725="","",Ansøgning!K725)</f>
        <v/>
      </c>
      <c r="L743" s="46" t="str">
        <f t="shared" ref="L743:L806" si="82">IF(J743="","",J743-K743)</f>
        <v/>
      </c>
      <c r="M743" s="78" t="str">
        <f>IF(Ansøgning!M725="","",Ansøgning!M725)</f>
        <v/>
      </c>
      <c r="N743" s="31" t="str">
        <f t="shared" ref="N743:N806" si="83">IF(B743="","",IF(L743*I743&gt;30000*IF(M743&gt;37,37,M743)/37,30000*IF(M743&gt;37,37,M743)/37,L743*I743))</f>
        <v/>
      </c>
      <c r="O743" s="78" t="str">
        <f>IF(Ansøgning!O725="","",Ansøgning!O725)</f>
        <v/>
      </c>
      <c r="P743" s="78" t="str">
        <f>IF(Ansøgning!P725="","",Ansøgning!P725)</f>
        <v/>
      </c>
      <c r="Q743" s="78" t="str">
        <f>IF(Ansøgning!Q725="","",Ansøgning!Q725)</f>
        <v/>
      </c>
      <c r="R743" s="78" t="str">
        <f>IF(Ansøgning!R725="","",Ansøgning!R725)</f>
        <v/>
      </c>
      <c r="S743" s="46" t="str">
        <f>IFERROR(MAX(IF(OR(O743="",P743=""),"",IF(AND(AND(MONTH(E743)&gt;=7,MONTH(E743)&lt;8),AND(MONTH(F743)&gt;=7,MONTH(F743)&lt;8)),(NETWORKDAYS(E743,F743,Lister!$D$7:$D$13)-O743)*N743/NETWORKDAYS(Lister!$D$19,Lister!$E$19,Lister!$D$7:$D$13),IF(AND(AND(MONTH(E743)&gt;=7,MONTH(E743)&lt;8),MONTH(F743)&gt;7),(NETWORKDAYS(E743,Lister!$E$19,Lister!$D$7:$D$13)-O743)*N743/NETWORKDAYS(Lister!$D$19,Lister!$E$19,Lister!$D$7:$D$13),IF(MONTH(E743)&gt;7,0)))),0),"")</f>
        <v/>
      </c>
      <c r="T743" s="46" t="str">
        <f>IFERROR(MAX(IF(OR(O743="",P743=""),"",IF(AND(AND(MONTH(E743)&gt;=8,MONTH(E743)&lt;9),AND(MONTH(F743)&gt;=8,MONTH(F743)&lt;9)),(NETWORKDAYS(E743,F743,Lister!$D$7:$D$13)-P743)*N743/NETWORKDAYS(Lister!$D$20,Lister!$E$20,Lister!$D$7:$D$13),IF(AND(MONTH(E743)=7,MONTH(F743)=8),(NETWORKDAYS(Lister!$D$20,F743,Lister!$D$7:$D$13)-P743)*N743/NETWORKDAYS(Lister!$D$20,Lister!$E$20,Lister!$D$7:$D$13),IF(AND(MONTH(E743)=7,MONTH(F743)=7),0)))),0),"")</f>
        <v/>
      </c>
      <c r="U743" s="78" t="str">
        <f>IF(Ansøgning!U725="","",Ansøgning!U725)</f>
        <v/>
      </c>
      <c r="V743" s="119" t="str">
        <f t="shared" ref="V743:V806" si="84">IFERROR(21/31*N743,"")</f>
        <v/>
      </c>
      <c r="W743" s="120" t="str">
        <f t="shared" ref="W743:W806" si="85">IFERROR(MAX(IF(AND(ISNUMBER(Q743),ISNUMBER(R743)),IF(S743+T743-V743&gt;N743,N743,S743-T743),""),0),"")</f>
        <v/>
      </c>
      <c r="X743" s="42" t="str">
        <f t="shared" ref="X743:X806" si="86">IF(W743="","",W743-U743)</f>
        <v/>
      </c>
    </row>
    <row r="744" spans="1:24" x14ac:dyDescent="0.25">
      <c r="A744" s="13" t="str">
        <f t="shared" ref="A744:A807" si="87">IF(B744="","",A743+1)</f>
        <v/>
      </c>
      <c r="B744" s="75" t="str">
        <f>IF(Ansøgning!B726="","",Ansøgning!B726)</f>
        <v/>
      </c>
      <c r="C744" s="75" t="str">
        <f>IF(Ansøgning!C726="","",Ansøgning!C726)</f>
        <v/>
      </c>
      <c r="D744" s="75" t="str">
        <f>IF(Ansøgning!D726="","",Ansøgning!D726)</f>
        <v/>
      </c>
      <c r="E744" s="76" t="str">
        <f>IF(Ansøgning!E726="","",Ansøgning!E726)</f>
        <v/>
      </c>
      <c r="F744" s="76" t="str">
        <f>IF(Ansøgning!F726="","",Ansøgning!F726)</f>
        <v/>
      </c>
      <c r="G744" s="33" t="str">
        <f>IF(OR(E744="",F744=""),"",NETWORKDAYS(E744,F744,Lister!$D$7:$D$13))</f>
        <v/>
      </c>
      <c r="H744" s="76" t="str">
        <f>IF(Ansøgning!H726="","",Ansøgning!H726)</f>
        <v/>
      </c>
      <c r="I744" s="32" t="str">
        <f t="shared" si="81"/>
        <v/>
      </c>
      <c r="J744" s="77" t="str">
        <f>IF(Ansøgning!J726="","",Ansøgning!J726)</f>
        <v/>
      </c>
      <c r="K744" s="77" t="str">
        <f>IF(Ansøgning!K726="","",Ansøgning!K726)</f>
        <v/>
      </c>
      <c r="L744" s="46" t="str">
        <f t="shared" si="82"/>
        <v/>
      </c>
      <c r="M744" s="78" t="str">
        <f>IF(Ansøgning!M726="","",Ansøgning!M726)</f>
        <v/>
      </c>
      <c r="N744" s="31" t="str">
        <f t="shared" si="83"/>
        <v/>
      </c>
      <c r="O744" s="78" t="str">
        <f>IF(Ansøgning!O726="","",Ansøgning!O726)</f>
        <v/>
      </c>
      <c r="P744" s="78" t="str">
        <f>IF(Ansøgning!P726="","",Ansøgning!P726)</f>
        <v/>
      </c>
      <c r="Q744" s="78" t="str">
        <f>IF(Ansøgning!Q726="","",Ansøgning!Q726)</f>
        <v/>
      </c>
      <c r="R744" s="78" t="str">
        <f>IF(Ansøgning!R726="","",Ansøgning!R726)</f>
        <v/>
      </c>
      <c r="S744" s="46" t="str">
        <f>IFERROR(MAX(IF(OR(O744="",P744=""),"",IF(AND(AND(MONTH(E744)&gt;=7,MONTH(E744)&lt;8),AND(MONTH(F744)&gt;=7,MONTH(F744)&lt;8)),(NETWORKDAYS(E744,F744,Lister!$D$7:$D$13)-O744)*N744/NETWORKDAYS(Lister!$D$19,Lister!$E$19,Lister!$D$7:$D$13),IF(AND(AND(MONTH(E744)&gt;=7,MONTH(E744)&lt;8),MONTH(F744)&gt;7),(NETWORKDAYS(E744,Lister!$E$19,Lister!$D$7:$D$13)-O744)*N744/NETWORKDAYS(Lister!$D$19,Lister!$E$19,Lister!$D$7:$D$13),IF(MONTH(E744)&gt;7,0)))),0),"")</f>
        <v/>
      </c>
      <c r="T744" s="46" t="str">
        <f>IFERROR(MAX(IF(OR(O744="",P744=""),"",IF(AND(AND(MONTH(E744)&gt;=8,MONTH(E744)&lt;9),AND(MONTH(F744)&gt;=8,MONTH(F744)&lt;9)),(NETWORKDAYS(E744,F744,Lister!$D$7:$D$13)-P744)*N744/NETWORKDAYS(Lister!$D$20,Lister!$E$20,Lister!$D$7:$D$13),IF(AND(MONTH(E744)=7,MONTH(F744)=8),(NETWORKDAYS(Lister!$D$20,F744,Lister!$D$7:$D$13)-P744)*N744/NETWORKDAYS(Lister!$D$20,Lister!$E$20,Lister!$D$7:$D$13),IF(AND(MONTH(E744)=7,MONTH(F744)=7),0)))),0),"")</f>
        <v/>
      </c>
      <c r="U744" s="78" t="str">
        <f>IF(Ansøgning!U726="","",Ansøgning!U726)</f>
        <v/>
      </c>
      <c r="V744" s="119" t="str">
        <f t="shared" si="84"/>
        <v/>
      </c>
      <c r="W744" s="120" t="str">
        <f t="shared" si="85"/>
        <v/>
      </c>
      <c r="X744" s="42" t="str">
        <f t="shared" si="86"/>
        <v/>
      </c>
    </row>
    <row r="745" spans="1:24" x14ac:dyDescent="0.25">
      <c r="A745" s="13" t="str">
        <f t="shared" si="87"/>
        <v/>
      </c>
      <c r="B745" s="75" t="str">
        <f>IF(Ansøgning!B727="","",Ansøgning!B727)</f>
        <v/>
      </c>
      <c r="C745" s="75" t="str">
        <f>IF(Ansøgning!C727="","",Ansøgning!C727)</f>
        <v/>
      </c>
      <c r="D745" s="75" t="str">
        <f>IF(Ansøgning!D727="","",Ansøgning!D727)</f>
        <v/>
      </c>
      <c r="E745" s="76" t="str">
        <f>IF(Ansøgning!E727="","",Ansøgning!E727)</f>
        <v/>
      </c>
      <c r="F745" s="76" t="str">
        <f>IF(Ansøgning!F727="","",Ansøgning!F727)</f>
        <v/>
      </c>
      <c r="G745" s="33" t="str">
        <f>IF(OR(E745="",F745=""),"",NETWORKDAYS(E745,F745,Lister!$D$7:$D$13))</f>
        <v/>
      </c>
      <c r="H745" s="76" t="str">
        <f>IF(Ansøgning!H727="","",Ansøgning!H727)</f>
        <v/>
      </c>
      <c r="I745" s="32" t="str">
        <f t="shared" si="81"/>
        <v/>
      </c>
      <c r="J745" s="77" t="str">
        <f>IF(Ansøgning!J727="","",Ansøgning!J727)</f>
        <v/>
      </c>
      <c r="K745" s="77" t="str">
        <f>IF(Ansøgning!K727="","",Ansøgning!K727)</f>
        <v/>
      </c>
      <c r="L745" s="46" t="str">
        <f t="shared" si="82"/>
        <v/>
      </c>
      <c r="M745" s="78" t="str">
        <f>IF(Ansøgning!M727="","",Ansøgning!M727)</f>
        <v/>
      </c>
      <c r="N745" s="31" t="str">
        <f t="shared" si="83"/>
        <v/>
      </c>
      <c r="O745" s="78" t="str">
        <f>IF(Ansøgning!O727="","",Ansøgning!O727)</f>
        <v/>
      </c>
      <c r="P745" s="78" t="str">
        <f>IF(Ansøgning!P727="","",Ansøgning!P727)</f>
        <v/>
      </c>
      <c r="Q745" s="78" t="str">
        <f>IF(Ansøgning!Q727="","",Ansøgning!Q727)</f>
        <v/>
      </c>
      <c r="R745" s="78" t="str">
        <f>IF(Ansøgning!R727="","",Ansøgning!R727)</f>
        <v/>
      </c>
      <c r="S745" s="46" t="str">
        <f>IFERROR(MAX(IF(OR(O745="",P745=""),"",IF(AND(AND(MONTH(E745)&gt;=7,MONTH(E745)&lt;8),AND(MONTH(F745)&gt;=7,MONTH(F745)&lt;8)),(NETWORKDAYS(E745,F745,Lister!$D$7:$D$13)-O745)*N745/NETWORKDAYS(Lister!$D$19,Lister!$E$19,Lister!$D$7:$D$13),IF(AND(AND(MONTH(E745)&gt;=7,MONTH(E745)&lt;8),MONTH(F745)&gt;7),(NETWORKDAYS(E745,Lister!$E$19,Lister!$D$7:$D$13)-O745)*N745/NETWORKDAYS(Lister!$D$19,Lister!$E$19,Lister!$D$7:$D$13),IF(MONTH(E745)&gt;7,0)))),0),"")</f>
        <v/>
      </c>
      <c r="T745" s="46" t="str">
        <f>IFERROR(MAX(IF(OR(O745="",P745=""),"",IF(AND(AND(MONTH(E745)&gt;=8,MONTH(E745)&lt;9),AND(MONTH(F745)&gt;=8,MONTH(F745)&lt;9)),(NETWORKDAYS(E745,F745,Lister!$D$7:$D$13)-P745)*N745/NETWORKDAYS(Lister!$D$20,Lister!$E$20,Lister!$D$7:$D$13),IF(AND(MONTH(E745)=7,MONTH(F745)=8),(NETWORKDAYS(Lister!$D$20,F745,Lister!$D$7:$D$13)-P745)*N745/NETWORKDAYS(Lister!$D$20,Lister!$E$20,Lister!$D$7:$D$13),IF(AND(MONTH(E745)=7,MONTH(F745)=7),0)))),0),"")</f>
        <v/>
      </c>
      <c r="U745" s="78" t="str">
        <f>IF(Ansøgning!U727="","",Ansøgning!U727)</f>
        <v/>
      </c>
      <c r="V745" s="119" t="str">
        <f t="shared" si="84"/>
        <v/>
      </c>
      <c r="W745" s="120" t="str">
        <f t="shared" si="85"/>
        <v/>
      </c>
      <c r="X745" s="42" t="str">
        <f t="shared" si="86"/>
        <v/>
      </c>
    </row>
    <row r="746" spans="1:24" x14ac:dyDescent="0.25">
      <c r="A746" s="13" t="str">
        <f t="shared" si="87"/>
        <v/>
      </c>
      <c r="B746" s="75" t="str">
        <f>IF(Ansøgning!B728="","",Ansøgning!B728)</f>
        <v/>
      </c>
      <c r="C746" s="75" t="str">
        <f>IF(Ansøgning!C728="","",Ansøgning!C728)</f>
        <v/>
      </c>
      <c r="D746" s="75" t="str">
        <f>IF(Ansøgning!D728="","",Ansøgning!D728)</f>
        <v/>
      </c>
      <c r="E746" s="76" t="str">
        <f>IF(Ansøgning!E728="","",Ansøgning!E728)</f>
        <v/>
      </c>
      <c r="F746" s="76" t="str">
        <f>IF(Ansøgning!F728="","",Ansøgning!F728)</f>
        <v/>
      </c>
      <c r="G746" s="33" t="str">
        <f>IF(OR(E746="",F746=""),"",NETWORKDAYS(E746,F746,Lister!$D$7:$D$13))</f>
        <v/>
      </c>
      <c r="H746" s="76" t="str">
        <f>IF(Ansøgning!H728="","",Ansøgning!H728)</f>
        <v/>
      </c>
      <c r="I746" s="32" t="str">
        <f t="shared" si="81"/>
        <v/>
      </c>
      <c r="J746" s="77" t="str">
        <f>IF(Ansøgning!J728="","",Ansøgning!J728)</f>
        <v/>
      </c>
      <c r="K746" s="77" t="str">
        <f>IF(Ansøgning!K728="","",Ansøgning!K728)</f>
        <v/>
      </c>
      <c r="L746" s="46" t="str">
        <f t="shared" si="82"/>
        <v/>
      </c>
      <c r="M746" s="78" t="str">
        <f>IF(Ansøgning!M728="","",Ansøgning!M728)</f>
        <v/>
      </c>
      <c r="N746" s="31" t="str">
        <f t="shared" si="83"/>
        <v/>
      </c>
      <c r="O746" s="78" t="str">
        <f>IF(Ansøgning!O728="","",Ansøgning!O728)</f>
        <v/>
      </c>
      <c r="P746" s="78" t="str">
        <f>IF(Ansøgning!P728="","",Ansøgning!P728)</f>
        <v/>
      </c>
      <c r="Q746" s="78" t="str">
        <f>IF(Ansøgning!Q728="","",Ansøgning!Q728)</f>
        <v/>
      </c>
      <c r="R746" s="78" t="str">
        <f>IF(Ansøgning!R728="","",Ansøgning!R728)</f>
        <v/>
      </c>
      <c r="S746" s="46" t="str">
        <f>IFERROR(MAX(IF(OR(O746="",P746=""),"",IF(AND(AND(MONTH(E746)&gt;=7,MONTH(E746)&lt;8),AND(MONTH(F746)&gt;=7,MONTH(F746)&lt;8)),(NETWORKDAYS(E746,F746,Lister!$D$7:$D$13)-O746)*N746/NETWORKDAYS(Lister!$D$19,Lister!$E$19,Lister!$D$7:$D$13),IF(AND(AND(MONTH(E746)&gt;=7,MONTH(E746)&lt;8),MONTH(F746)&gt;7),(NETWORKDAYS(E746,Lister!$E$19,Lister!$D$7:$D$13)-O746)*N746/NETWORKDAYS(Lister!$D$19,Lister!$E$19,Lister!$D$7:$D$13),IF(MONTH(E746)&gt;7,0)))),0),"")</f>
        <v/>
      </c>
      <c r="T746" s="46" t="str">
        <f>IFERROR(MAX(IF(OR(O746="",P746=""),"",IF(AND(AND(MONTH(E746)&gt;=8,MONTH(E746)&lt;9),AND(MONTH(F746)&gt;=8,MONTH(F746)&lt;9)),(NETWORKDAYS(E746,F746,Lister!$D$7:$D$13)-P746)*N746/NETWORKDAYS(Lister!$D$20,Lister!$E$20,Lister!$D$7:$D$13),IF(AND(MONTH(E746)=7,MONTH(F746)=8),(NETWORKDAYS(Lister!$D$20,F746,Lister!$D$7:$D$13)-P746)*N746/NETWORKDAYS(Lister!$D$20,Lister!$E$20,Lister!$D$7:$D$13),IF(AND(MONTH(E746)=7,MONTH(F746)=7),0)))),0),"")</f>
        <v/>
      </c>
      <c r="U746" s="78" t="str">
        <f>IF(Ansøgning!U728="","",Ansøgning!U728)</f>
        <v/>
      </c>
      <c r="V746" s="119" t="str">
        <f t="shared" si="84"/>
        <v/>
      </c>
      <c r="W746" s="120" t="str">
        <f t="shared" si="85"/>
        <v/>
      </c>
      <c r="X746" s="42" t="str">
        <f t="shared" si="86"/>
        <v/>
      </c>
    </row>
    <row r="747" spans="1:24" x14ac:dyDescent="0.25">
      <c r="A747" s="13" t="str">
        <f t="shared" si="87"/>
        <v/>
      </c>
      <c r="B747" s="75" t="str">
        <f>IF(Ansøgning!B729="","",Ansøgning!B729)</f>
        <v/>
      </c>
      <c r="C747" s="75" t="str">
        <f>IF(Ansøgning!C729="","",Ansøgning!C729)</f>
        <v/>
      </c>
      <c r="D747" s="75" t="str">
        <f>IF(Ansøgning!D729="","",Ansøgning!D729)</f>
        <v/>
      </c>
      <c r="E747" s="76" t="str">
        <f>IF(Ansøgning!E729="","",Ansøgning!E729)</f>
        <v/>
      </c>
      <c r="F747" s="76" t="str">
        <f>IF(Ansøgning!F729="","",Ansøgning!F729)</f>
        <v/>
      </c>
      <c r="G747" s="33" t="str">
        <f>IF(OR(E747="",F747=""),"",NETWORKDAYS(E747,F747,Lister!$D$7:$D$13))</f>
        <v/>
      </c>
      <c r="H747" s="76" t="str">
        <f>IF(Ansøgning!H729="","",Ansøgning!H729)</f>
        <v/>
      </c>
      <c r="I747" s="32" t="str">
        <f t="shared" si="81"/>
        <v/>
      </c>
      <c r="J747" s="77" t="str">
        <f>IF(Ansøgning!J729="","",Ansøgning!J729)</f>
        <v/>
      </c>
      <c r="K747" s="77" t="str">
        <f>IF(Ansøgning!K729="","",Ansøgning!K729)</f>
        <v/>
      </c>
      <c r="L747" s="46" t="str">
        <f t="shared" si="82"/>
        <v/>
      </c>
      <c r="M747" s="78" t="str">
        <f>IF(Ansøgning!M729="","",Ansøgning!M729)</f>
        <v/>
      </c>
      <c r="N747" s="31" t="str">
        <f t="shared" si="83"/>
        <v/>
      </c>
      <c r="O747" s="78" t="str">
        <f>IF(Ansøgning!O729="","",Ansøgning!O729)</f>
        <v/>
      </c>
      <c r="P747" s="78" t="str">
        <f>IF(Ansøgning!P729="","",Ansøgning!P729)</f>
        <v/>
      </c>
      <c r="Q747" s="78" t="str">
        <f>IF(Ansøgning!Q729="","",Ansøgning!Q729)</f>
        <v/>
      </c>
      <c r="R747" s="78" t="str">
        <f>IF(Ansøgning!R729="","",Ansøgning!R729)</f>
        <v/>
      </c>
      <c r="S747" s="46" t="str">
        <f>IFERROR(MAX(IF(OR(O747="",P747=""),"",IF(AND(AND(MONTH(E747)&gt;=7,MONTH(E747)&lt;8),AND(MONTH(F747)&gt;=7,MONTH(F747)&lt;8)),(NETWORKDAYS(E747,F747,Lister!$D$7:$D$13)-O747)*N747/NETWORKDAYS(Lister!$D$19,Lister!$E$19,Lister!$D$7:$D$13),IF(AND(AND(MONTH(E747)&gt;=7,MONTH(E747)&lt;8),MONTH(F747)&gt;7),(NETWORKDAYS(E747,Lister!$E$19,Lister!$D$7:$D$13)-O747)*N747/NETWORKDAYS(Lister!$D$19,Lister!$E$19,Lister!$D$7:$D$13),IF(MONTH(E747)&gt;7,0)))),0),"")</f>
        <v/>
      </c>
      <c r="T747" s="46" t="str">
        <f>IFERROR(MAX(IF(OR(O747="",P747=""),"",IF(AND(AND(MONTH(E747)&gt;=8,MONTH(E747)&lt;9),AND(MONTH(F747)&gt;=8,MONTH(F747)&lt;9)),(NETWORKDAYS(E747,F747,Lister!$D$7:$D$13)-P747)*N747/NETWORKDAYS(Lister!$D$20,Lister!$E$20,Lister!$D$7:$D$13),IF(AND(MONTH(E747)=7,MONTH(F747)=8),(NETWORKDAYS(Lister!$D$20,F747,Lister!$D$7:$D$13)-P747)*N747/NETWORKDAYS(Lister!$D$20,Lister!$E$20,Lister!$D$7:$D$13),IF(AND(MONTH(E747)=7,MONTH(F747)=7),0)))),0),"")</f>
        <v/>
      </c>
      <c r="U747" s="78" t="str">
        <f>IF(Ansøgning!U729="","",Ansøgning!U729)</f>
        <v/>
      </c>
      <c r="V747" s="119" t="str">
        <f t="shared" si="84"/>
        <v/>
      </c>
      <c r="W747" s="120" t="str">
        <f t="shared" si="85"/>
        <v/>
      </c>
      <c r="X747" s="42" t="str">
        <f t="shared" si="86"/>
        <v/>
      </c>
    </row>
    <row r="748" spans="1:24" x14ac:dyDescent="0.25">
      <c r="A748" s="13" t="str">
        <f t="shared" si="87"/>
        <v/>
      </c>
      <c r="B748" s="75" t="str">
        <f>IF(Ansøgning!B730="","",Ansøgning!B730)</f>
        <v/>
      </c>
      <c r="C748" s="75" t="str">
        <f>IF(Ansøgning!C730="","",Ansøgning!C730)</f>
        <v/>
      </c>
      <c r="D748" s="75" t="str">
        <f>IF(Ansøgning!D730="","",Ansøgning!D730)</f>
        <v/>
      </c>
      <c r="E748" s="76" t="str">
        <f>IF(Ansøgning!E730="","",Ansøgning!E730)</f>
        <v/>
      </c>
      <c r="F748" s="76" t="str">
        <f>IF(Ansøgning!F730="","",Ansøgning!F730)</f>
        <v/>
      </c>
      <c r="G748" s="33" t="str">
        <f>IF(OR(E748="",F748=""),"",NETWORKDAYS(E748,F748,Lister!$D$7:$D$13))</f>
        <v/>
      </c>
      <c r="H748" s="76" t="str">
        <f>IF(Ansøgning!H730="","",Ansøgning!H730)</f>
        <v/>
      </c>
      <c r="I748" s="32" t="str">
        <f t="shared" si="81"/>
        <v/>
      </c>
      <c r="J748" s="77" t="str">
        <f>IF(Ansøgning!J730="","",Ansøgning!J730)</f>
        <v/>
      </c>
      <c r="K748" s="77" t="str">
        <f>IF(Ansøgning!K730="","",Ansøgning!K730)</f>
        <v/>
      </c>
      <c r="L748" s="46" t="str">
        <f t="shared" si="82"/>
        <v/>
      </c>
      <c r="M748" s="78" t="str">
        <f>IF(Ansøgning!M730="","",Ansøgning!M730)</f>
        <v/>
      </c>
      <c r="N748" s="31" t="str">
        <f t="shared" si="83"/>
        <v/>
      </c>
      <c r="O748" s="78" t="str">
        <f>IF(Ansøgning!O730="","",Ansøgning!O730)</f>
        <v/>
      </c>
      <c r="P748" s="78" t="str">
        <f>IF(Ansøgning!P730="","",Ansøgning!P730)</f>
        <v/>
      </c>
      <c r="Q748" s="78" t="str">
        <f>IF(Ansøgning!Q730="","",Ansøgning!Q730)</f>
        <v/>
      </c>
      <c r="R748" s="78" t="str">
        <f>IF(Ansøgning!R730="","",Ansøgning!R730)</f>
        <v/>
      </c>
      <c r="S748" s="46" t="str">
        <f>IFERROR(MAX(IF(OR(O748="",P748=""),"",IF(AND(AND(MONTH(E748)&gt;=7,MONTH(E748)&lt;8),AND(MONTH(F748)&gt;=7,MONTH(F748)&lt;8)),(NETWORKDAYS(E748,F748,Lister!$D$7:$D$13)-O748)*N748/NETWORKDAYS(Lister!$D$19,Lister!$E$19,Lister!$D$7:$D$13),IF(AND(AND(MONTH(E748)&gt;=7,MONTH(E748)&lt;8),MONTH(F748)&gt;7),(NETWORKDAYS(E748,Lister!$E$19,Lister!$D$7:$D$13)-O748)*N748/NETWORKDAYS(Lister!$D$19,Lister!$E$19,Lister!$D$7:$D$13),IF(MONTH(E748)&gt;7,0)))),0),"")</f>
        <v/>
      </c>
      <c r="T748" s="46" t="str">
        <f>IFERROR(MAX(IF(OR(O748="",P748=""),"",IF(AND(AND(MONTH(E748)&gt;=8,MONTH(E748)&lt;9),AND(MONTH(F748)&gt;=8,MONTH(F748)&lt;9)),(NETWORKDAYS(E748,F748,Lister!$D$7:$D$13)-P748)*N748/NETWORKDAYS(Lister!$D$20,Lister!$E$20,Lister!$D$7:$D$13),IF(AND(MONTH(E748)=7,MONTH(F748)=8),(NETWORKDAYS(Lister!$D$20,F748,Lister!$D$7:$D$13)-P748)*N748/NETWORKDAYS(Lister!$D$20,Lister!$E$20,Lister!$D$7:$D$13),IF(AND(MONTH(E748)=7,MONTH(F748)=7),0)))),0),"")</f>
        <v/>
      </c>
      <c r="U748" s="78" t="str">
        <f>IF(Ansøgning!U730="","",Ansøgning!U730)</f>
        <v/>
      </c>
      <c r="V748" s="119" t="str">
        <f t="shared" si="84"/>
        <v/>
      </c>
      <c r="W748" s="120" t="str">
        <f t="shared" si="85"/>
        <v/>
      </c>
      <c r="X748" s="42" t="str">
        <f t="shared" si="86"/>
        <v/>
      </c>
    </row>
    <row r="749" spans="1:24" x14ac:dyDescent="0.25">
      <c r="A749" s="13" t="str">
        <f t="shared" si="87"/>
        <v/>
      </c>
      <c r="B749" s="75" t="str">
        <f>IF(Ansøgning!B731="","",Ansøgning!B731)</f>
        <v/>
      </c>
      <c r="C749" s="75" t="str">
        <f>IF(Ansøgning!C731="","",Ansøgning!C731)</f>
        <v/>
      </c>
      <c r="D749" s="75" t="str">
        <f>IF(Ansøgning!D731="","",Ansøgning!D731)</f>
        <v/>
      </c>
      <c r="E749" s="76" t="str">
        <f>IF(Ansøgning!E731="","",Ansøgning!E731)</f>
        <v/>
      </c>
      <c r="F749" s="76" t="str">
        <f>IF(Ansøgning!F731="","",Ansøgning!F731)</f>
        <v/>
      </c>
      <c r="G749" s="33" t="str">
        <f>IF(OR(E749="",F749=""),"",NETWORKDAYS(E749,F749,Lister!$D$7:$D$13))</f>
        <v/>
      </c>
      <c r="H749" s="76" t="str">
        <f>IF(Ansøgning!H731="","",Ansøgning!H731)</f>
        <v/>
      </c>
      <c r="I749" s="32" t="str">
        <f t="shared" si="81"/>
        <v/>
      </c>
      <c r="J749" s="77" t="str">
        <f>IF(Ansøgning!J731="","",Ansøgning!J731)</f>
        <v/>
      </c>
      <c r="K749" s="77" t="str">
        <f>IF(Ansøgning!K731="","",Ansøgning!K731)</f>
        <v/>
      </c>
      <c r="L749" s="46" t="str">
        <f t="shared" si="82"/>
        <v/>
      </c>
      <c r="M749" s="78" t="str">
        <f>IF(Ansøgning!M731="","",Ansøgning!M731)</f>
        <v/>
      </c>
      <c r="N749" s="31" t="str">
        <f t="shared" si="83"/>
        <v/>
      </c>
      <c r="O749" s="78" t="str">
        <f>IF(Ansøgning!O731="","",Ansøgning!O731)</f>
        <v/>
      </c>
      <c r="P749" s="78" t="str">
        <f>IF(Ansøgning!P731="","",Ansøgning!P731)</f>
        <v/>
      </c>
      <c r="Q749" s="78" t="str">
        <f>IF(Ansøgning!Q731="","",Ansøgning!Q731)</f>
        <v/>
      </c>
      <c r="R749" s="78" t="str">
        <f>IF(Ansøgning!R731="","",Ansøgning!R731)</f>
        <v/>
      </c>
      <c r="S749" s="46" t="str">
        <f>IFERROR(MAX(IF(OR(O749="",P749=""),"",IF(AND(AND(MONTH(E749)&gt;=7,MONTH(E749)&lt;8),AND(MONTH(F749)&gt;=7,MONTH(F749)&lt;8)),(NETWORKDAYS(E749,F749,Lister!$D$7:$D$13)-O749)*N749/NETWORKDAYS(Lister!$D$19,Lister!$E$19,Lister!$D$7:$D$13),IF(AND(AND(MONTH(E749)&gt;=7,MONTH(E749)&lt;8),MONTH(F749)&gt;7),(NETWORKDAYS(E749,Lister!$E$19,Lister!$D$7:$D$13)-O749)*N749/NETWORKDAYS(Lister!$D$19,Lister!$E$19,Lister!$D$7:$D$13),IF(MONTH(E749)&gt;7,0)))),0),"")</f>
        <v/>
      </c>
      <c r="T749" s="46" t="str">
        <f>IFERROR(MAX(IF(OR(O749="",P749=""),"",IF(AND(AND(MONTH(E749)&gt;=8,MONTH(E749)&lt;9),AND(MONTH(F749)&gt;=8,MONTH(F749)&lt;9)),(NETWORKDAYS(E749,F749,Lister!$D$7:$D$13)-P749)*N749/NETWORKDAYS(Lister!$D$20,Lister!$E$20,Lister!$D$7:$D$13),IF(AND(MONTH(E749)=7,MONTH(F749)=8),(NETWORKDAYS(Lister!$D$20,F749,Lister!$D$7:$D$13)-P749)*N749/NETWORKDAYS(Lister!$D$20,Lister!$E$20,Lister!$D$7:$D$13),IF(AND(MONTH(E749)=7,MONTH(F749)=7),0)))),0),"")</f>
        <v/>
      </c>
      <c r="U749" s="78" t="str">
        <f>IF(Ansøgning!U731="","",Ansøgning!U731)</f>
        <v/>
      </c>
      <c r="V749" s="119" t="str">
        <f t="shared" si="84"/>
        <v/>
      </c>
      <c r="W749" s="120" t="str">
        <f t="shared" si="85"/>
        <v/>
      </c>
      <c r="X749" s="42" t="str">
        <f t="shared" si="86"/>
        <v/>
      </c>
    </row>
    <row r="750" spans="1:24" x14ac:dyDescent="0.25">
      <c r="A750" s="13" t="str">
        <f t="shared" si="87"/>
        <v/>
      </c>
      <c r="B750" s="75" t="str">
        <f>IF(Ansøgning!B732="","",Ansøgning!B732)</f>
        <v/>
      </c>
      <c r="C750" s="75" t="str">
        <f>IF(Ansøgning!C732="","",Ansøgning!C732)</f>
        <v/>
      </c>
      <c r="D750" s="75" t="str">
        <f>IF(Ansøgning!D732="","",Ansøgning!D732)</f>
        <v/>
      </c>
      <c r="E750" s="76" t="str">
        <f>IF(Ansøgning!E732="","",Ansøgning!E732)</f>
        <v/>
      </c>
      <c r="F750" s="76" t="str">
        <f>IF(Ansøgning!F732="","",Ansøgning!F732)</f>
        <v/>
      </c>
      <c r="G750" s="33" t="str">
        <f>IF(OR(E750="",F750=""),"",NETWORKDAYS(E750,F750,Lister!$D$7:$D$13))</f>
        <v/>
      </c>
      <c r="H750" s="76" t="str">
        <f>IF(Ansøgning!H732="","",Ansøgning!H732)</f>
        <v/>
      </c>
      <c r="I750" s="32" t="str">
        <f t="shared" si="81"/>
        <v/>
      </c>
      <c r="J750" s="77" t="str">
        <f>IF(Ansøgning!J732="","",Ansøgning!J732)</f>
        <v/>
      </c>
      <c r="K750" s="77" t="str">
        <f>IF(Ansøgning!K732="","",Ansøgning!K732)</f>
        <v/>
      </c>
      <c r="L750" s="46" t="str">
        <f t="shared" si="82"/>
        <v/>
      </c>
      <c r="M750" s="78" t="str">
        <f>IF(Ansøgning!M732="","",Ansøgning!M732)</f>
        <v/>
      </c>
      <c r="N750" s="31" t="str">
        <f t="shared" si="83"/>
        <v/>
      </c>
      <c r="O750" s="78" t="str">
        <f>IF(Ansøgning!O732="","",Ansøgning!O732)</f>
        <v/>
      </c>
      <c r="P750" s="78" t="str">
        <f>IF(Ansøgning!P732="","",Ansøgning!P732)</f>
        <v/>
      </c>
      <c r="Q750" s="78" t="str">
        <f>IF(Ansøgning!Q732="","",Ansøgning!Q732)</f>
        <v/>
      </c>
      <c r="R750" s="78" t="str">
        <f>IF(Ansøgning!R732="","",Ansøgning!R732)</f>
        <v/>
      </c>
      <c r="S750" s="46" t="str">
        <f>IFERROR(MAX(IF(OR(O750="",P750=""),"",IF(AND(AND(MONTH(E750)&gt;=7,MONTH(E750)&lt;8),AND(MONTH(F750)&gt;=7,MONTH(F750)&lt;8)),(NETWORKDAYS(E750,F750,Lister!$D$7:$D$13)-O750)*N750/NETWORKDAYS(Lister!$D$19,Lister!$E$19,Lister!$D$7:$D$13),IF(AND(AND(MONTH(E750)&gt;=7,MONTH(E750)&lt;8),MONTH(F750)&gt;7),(NETWORKDAYS(E750,Lister!$E$19,Lister!$D$7:$D$13)-O750)*N750/NETWORKDAYS(Lister!$D$19,Lister!$E$19,Lister!$D$7:$D$13),IF(MONTH(E750)&gt;7,0)))),0),"")</f>
        <v/>
      </c>
      <c r="T750" s="46" t="str">
        <f>IFERROR(MAX(IF(OR(O750="",P750=""),"",IF(AND(AND(MONTH(E750)&gt;=8,MONTH(E750)&lt;9),AND(MONTH(F750)&gt;=8,MONTH(F750)&lt;9)),(NETWORKDAYS(E750,F750,Lister!$D$7:$D$13)-P750)*N750/NETWORKDAYS(Lister!$D$20,Lister!$E$20,Lister!$D$7:$D$13),IF(AND(MONTH(E750)=7,MONTH(F750)=8),(NETWORKDAYS(Lister!$D$20,F750,Lister!$D$7:$D$13)-P750)*N750/NETWORKDAYS(Lister!$D$20,Lister!$E$20,Lister!$D$7:$D$13),IF(AND(MONTH(E750)=7,MONTH(F750)=7),0)))),0),"")</f>
        <v/>
      </c>
      <c r="U750" s="78" t="str">
        <f>IF(Ansøgning!U732="","",Ansøgning!U732)</f>
        <v/>
      </c>
      <c r="V750" s="119" t="str">
        <f t="shared" si="84"/>
        <v/>
      </c>
      <c r="W750" s="120" t="str">
        <f t="shared" si="85"/>
        <v/>
      </c>
      <c r="X750" s="42" t="str">
        <f t="shared" si="86"/>
        <v/>
      </c>
    </row>
    <row r="751" spans="1:24" x14ac:dyDescent="0.25">
      <c r="A751" s="13" t="str">
        <f t="shared" si="87"/>
        <v/>
      </c>
      <c r="B751" s="75" t="str">
        <f>IF(Ansøgning!B733="","",Ansøgning!B733)</f>
        <v/>
      </c>
      <c r="C751" s="75" t="str">
        <f>IF(Ansøgning!C733="","",Ansøgning!C733)</f>
        <v/>
      </c>
      <c r="D751" s="75" t="str">
        <f>IF(Ansøgning!D733="","",Ansøgning!D733)</f>
        <v/>
      </c>
      <c r="E751" s="76" t="str">
        <f>IF(Ansøgning!E733="","",Ansøgning!E733)</f>
        <v/>
      </c>
      <c r="F751" s="76" t="str">
        <f>IF(Ansøgning!F733="","",Ansøgning!F733)</f>
        <v/>
      </c>
      <c r="G751" s="33" t="str">
        <f>IF(OR(E751="",F751=""),"",NETWORKDAYS(E751,F751,Lister!$D$7:$D$13))</f>
        <v/>
      </c>
      <c r="H751" s="76" t="str">
        <f>IF(Ansøgning!H733="","",Ansøgning!H733)</f>
        <v/>
      </c>
      <c r="I751" s="32" t="str">
        <f t="shared" si="81"/>
        <v/>
      </c>
      <c r="J751" s="77" t="str">
        <f>IF(Ansøgning!J733="","",Ansøgning!J733)</f>
        <v/>
      </c>
      <c r="K751" s="77" t="str">
        <f>IF(Ansøgning!K733="","",Ansøgning!K733)</f>
        <v/>
      </c>
      <c r="L751" s="46" t="str">
        <f t="shared" si="82"/>
        <v/>
      </c>
      <c r="M751" s="78" t="str">
        <f>IF(Ansøgning!M733="","",Ansøgning!M733)</f>
        <v/>
      </c>
      <c r="N751" s="31" t="str">
        <f t="shared" si="83"/>
        <v/>
      </c>
      <c r="O751" s="78" t="str">
        <f>IF(Ansøgning!O733="","",Ansøgning!O733)</f>
        <v/>
      </c>
      <c r="P751" s="78" t="str">
        <f>IF(Ansøgning!P733="","",Ansøgning!P733)</f>
        <v/>
      </c>
      <c r="Q751" s="78" t="str">
        <f>IF(Ansøgning!Q733="","",Ansøgning!Q733)</f>
        <v/>
      </c>
      <c r="R751" s="78" t="str">
        <f>IF(Ansøgning!R733="","",Ansøgning!R733)</f>
        <v/>
      </c>
      <c r="S751" s="46" t="str">
        <f>IFERROR(MAX(IF(OR(O751="",P751=""),"",IF(AND(AND(MONTH(E751)&gt;=7,MONTH(E751)&lt;8),AND(MONTH(F751)&gt;=7,MONTH(F751)&lt;8)),(NETWORKDAYS(E751,F751,Lister!$D$7:$D$13)-O751)*N751/NETWORKDAYS(Lister!$D$19,Lister!$E$19,Lister!$D$7:$D$13),IF(AND(AND(MONTH(E751)&gt;=7,MONTH(E751)&lt;8),MONTH(F751)&gt;7),(NETWORKDAYS(E751,Lister!$E$19,Lister!$D$7:$D$13)-O751)*N751/NETWORKDAYS(Lister!$D$19,Lister!$E$19,Lister!$D$7:$D$13),IF(MONTH(E751)&gt;7,0)))),0),"")</f>
        <v/>
      </c>
      <c r="T751" s="46" t="str">
        <f>IFERROR(MAX(IF(OR(O751="",P751=""),"",IF(AND(AND(MONTH(E751)&gt;=8,MONTH(E751)&lt;9),AND(MONTH(F751)&gt;=8,MONTH(F751)&lt;9)),(NETWORKDAYS(E751,F751,Lister!$D$7:$D$13)-P751)*N751/NETWORKDAYS(Lister!$D$20,Lister!$E$20,Lister!$D$7:$D$13),IF(AND(MONTH(E751)=7,MONTH(F751)=8),(NETWORKDAYS(Lister!$D$20,F751,Lister!$D$7:$D$13)-P751)*N751/NETWORKDAYS(Lister!$D$20,Lister!$E$20,Lister!$D$7:$D$13),IF(AND(MONTH(E751)=7,MONTH(F751)=7),0)))),0),"")</f>
        <v/>
      </c>
      <c r="U751" s="78" t="str">
        <f>IF(Ansøgning!U733="","",Ansøgning!U733)</f>
        <v/>
      </c>
      <c r="V751" s="119" t="str">
        <f t="shared" si="84"/>
        <v/>
      </c>
      <c r="W751" s="120" t="str">
        <f t="shared" si="85"/>
        <v/>
      </c>
      <c r="X751" s="42" t="str">
        <f t="shared" si="86"/>
        <v/>
      </c>
    </row>
    <row r="752" spans="1:24" x14ac:dyDescent="0.25">
      <c r="A752" s="13" t="str">
        <f t="shared" si="87"/>
        <v/>
      </c>
      <c r="B752" s="75" t="str">
        <f>IF(Ansøgning!B734="","",Ansøgning!B734)</f>
        <v/>
      </c>
      <c r="C752" s="75" t="str">
        <f>IF(Ansøgning!C734="","",Ansøgning!C734)</f>
        <v/>
      </c>
      <c r="D752" s="75" t="str">
        <f>IF(Ansøgning!D734="","",Ansøgning!D734)</f>
        <v/>
      </c>
      <c r="E752" s="76" t="str">
        <f>IF(Ansøgning!E734="","",Ansøgning!E734)</f>
        <v/>
      </c>
      <c r="F752" s="76" t="str">
        <f>IF(Ansøgning!F734="","",Ansøgning!F734)</f>
        <v/>
      </c>
      <c r="G752" s="33" t="str">
        <f>IF(OR(E752="",F752=""),"",NETWORKDAYS(E752,F752,Lister!$D$7:$D$13))</f>
        <v/>
      </c>
      <c r="H752" s="76" t="str">
        <f>IF(Ansøgning!H734="","",Ansøgning!H734)</f>
        <v/>
      </c>
      <c r="I752" s="32" t="str">
        <f t="shared" si="81"/>
        <v/>
      </c>
      <c r="J752" s="77" t="str">
        <f>IF(Ansøgning!J734="","",Ansøgning!J734)</f>
        <v/>
      </c>
      <c r="K752" s="77" t="str">
        <f>IF(Ansøgning!K734="","",Ansøgning!K734)</f>
        <v/>
      </c>
      <c r="L752" s="46" t="str">
        <f t="shared" si="82"/>
        <v/>
      </c>
      <c r="M752" s="78" t="str">
        <f>IF(Ansøgning!M734="","",Ansøgning!M734)</f>
        <v/>
      </c>
      <c r="N752" s="31" t="str">
        <f t="shared" si="83"/>
        <v/>
      </c>
      <c r="O752" s="78" t="str">
        <f>IF(Ansøgning!O734="","",Ansøgning!O734)</f>
        <v/>
      </c>
      <c r="P752" s="78" t="str">
        <f>IF(Ansøgning!P734="","",Ansøgning!P734)</f>
        <v/>
      </c>
      <c r="Q752" s="78" t="str">
        <f>IF(Ansøgning!Q734="","",Ansøgning!Q734)</f>
        <v/>
      </c>
      <c r="R752" s="78" t="str">
        <f>IF(Ansøgning!R734="","",Ansøgning!R734)</f>
        <v/>
      </c>
      <c r="S752" s="46" t="str">
        <f>IFERROR(MAX(IF(OR(O752="",P752=""),"",IF(AND(AND(MONTH(E752)&gt;=7,MONTH(E752)&lt;8),AND(MONTH(F752)&gt;=7,MONTH(F752)&lt;8)),(NETWORKDAYS(E752,F752,Lister!$D$7:$D$13)-O752)*N752/NETWORKDAYS(Lister!$D$19,Lister!$E$19,Lister!$D$7:$D$13),IF(AND(AND(MONTH(E752)&gt;=7,MONTH(E752)&lt;8),MONTH(F752)&gt;7),(NETWORKDAYS(E752,Lister!$E$19,Lister!$D$7:$D$13)-O752)*N752/NETWORKDAYS(Lister!$D$19,Lister!$E$19,Lister!$D$7:$D$13),IF(MONTH(E752)&gt;7,0)))),0),"")</f>
        <v/>
      </c>
      <c r="T752" s="46" t="str">
        <f>IFERROR(MAX(IF(OR(O752="",P752=""),"",IF(AND(AND(MONTH(E752)&gt;=8,MONTH(E752)&lt;9),AND(MONTH(F752)&gt;=8,MONTH(F752)&lt;9)),(NETWORKDAYS(E752,F752,Lister!$D$7:$D$13)-P752)*N752/NETWORKDAYS(Lister!$D$20,Lister!$E$20,Lister!$D$7:$D$13),IF(AND(MONTH(E752)=7,MONTH(F752)=8),(NETWORKDAYS(Lister!$D$20,F752,Lister!$D$7:$D$13)-P752)*N752/NETWORKDAYS(Lister!$D$20,Lister!$E$20,Lister!$D$7:$D$13),IF(AND(MONTH(E752)=7,MONTH(F752)=7),0)))),0),"")</f>
        <v/>
      </c>
      <c r="U752" s="78" t="str">
        <f>IF(Ansøgning!U734="","",Ansøgning!U734)</f>
        <v/>
      </c>
      <c r="V752" s="119" t="str">
        <f t="shared" si="84"/>
        <v/>
      </c>
      <c r="W752" s="120" t="str">
        <f t="shared" si="85"/>
        <v/>
      </c>
      <c r="X752" s="42" t="str">
        <f t="shared" si="86"/>
        <v/>
      </c>
    </row>
    <row r="753" spans="1:24" x14ac:dyDescent="0.25">
      <c r="A753" s="13" t="str">
        <f t="shared" si="87"/>
        <v/>
      </c>
      <c r="B753" s="75" t="str">
        <f>IF(Ansøgning!B735="","",Ansøgning!B735)</f>
        <v/>
      </c>
      <c r="C753" s="75" t="str">
        <f>IF(Ansøgning!C735="","",Ansøgning!C735)</f>
        <v/>
      </c>
      <c r="D753" s="75" t="str">
        <f>IF(Ansøgning!D735="","",Ansøgning!D735)</f>
        <v/>
      </c>
      <c r="E753" s="76" t="str">
        <f>IF(Ansøgning!E735="","",Ansøgning!E735)</f>
        <v/>
      </c>
      <c r="F753" s="76" t="str">
        <f>IF(Ansøgning!F735="","",Ansøgning!F735)</f>
        <v/>
      </c>
      <c r="G753" s="33" t="str">
        <f>IF(OR(E753="",F753=""),"",NETWORKDAYS(E753,F753,Lister!$D$7:$D$13))</f>
        <v/>
      </c>
      <c r="H753" s="76" t="str">
        <f>IF(Ansøgning!H735="","",Ansøgning!H735)</f>
        <v/>
      </c>
      <c r="I753" s="32" t="str">
        <f t="shared" si="81"/>
        <v/>
      </c>
      <c r="J753" s="77" t="str">
        <f>IF(Ansøgning!J735="","",Ansøgning!J735)</f>
        <v/>
      </c>
      <c r="K753" s="77" t="str">
        <f>IF(Ansøgning!K735="","",Ansøgning!K735)</f>
        <v/>
      </c>
      <c r="L753" s="46" t="str">
        <f t="shared" si="82"/>
        <v/>
      </c>
      <c r="M753" s="78" t="str">
        <f>IF(Ansøgning!M735="","",Ansøgning!M735)</f>
        <v/>
      </c>
      <c r="N753" s="31" t="str">
        <f t="shared" si="83"/>
        <v/>
      </c>
      <c r="O753" s="78" t="str">
        <f>IF(Ansøgning!O735="","",Ansøgning!O735)</f>
        <v/>
      </c>
      <c r="P753" s="78" t="str">
        <f>IF(Ansøgning!P735="","",Ansøgning!P735)</f>
        <v/>
      </c>
      <c r="Q753" s="78" t="str">
        <f>IF(Ansøgning!Q735="","",Ansøgning!Q735)</f>
        <v/>
      </c>
      <c r="R753" s="78" t="str">
        <f>IF(Ansøgning!R735="","",Ansøgning!R735)</f>
        <v/>
      </c>
      <c r="S753" s="46" t="str">
        <f>IFERROR(MAX(IF(OR(O753="",P753=""),"",IF(AND(AND(MONTH(E753)&gt;=7,MONTH(E753)&lt;8),AND(MONTH(F753)&gt;=7,MONTH(F753)&lt;8)),(NETWORKDAYS(E753,F753,Lister!$D$7:$D$13)-O753)*N753/NETWORKDAYS(Lister!$D$19,Lister!$E$19,Lister!$D$7:$D$13),IF(AND(AND(MONTH(E753)&gt;=7,MONTH(E753)&lt;8),MONTH(F753)&gt;7),(NETWORKDAYS(E753,Lister!$E$19,Lister!$D$7:$D$13)-O753)*N753/NETWORKDAYS(Lister!$D$19,Lister!$E$19,Lister!$D$7:$D$13),IF(MONTH(E753)&gt;7,0)))),0),"")</f>
        <v/>
      </c>
      <c r="T753" s="46" t="str">
        <f>IFERROR(MAX(IF(OR(O753="",P753=""),"",IF(AND(AND(MONTH(E753)&gt;=8,MONTH(E753)&lt;9),AND(MONTH(F753)&gt;=8,MONTH(F753)&lt;9)),(NETWORKDAYS(E753,F753,Lister!$D$7:$D$13)-P753)*N753/NETWORKDAYS(Lister!$D$20,Lister!$E$20,Lister!$D$7:$D$13),IF(AND(MONTH(E753)=7,MONTH(F753)=8),(NETWORKDAYS(Lister!$D$20,F753,Lister!$D$7:$D$13)-P753)*N753/NETWORKDAYS(Lister!$D$20,Lister!$E$20,Lister!$D$7:$D$13),IF(AND(MONTH(E753)=7,MONTH(F753)=7),0)))),0),"")</f>
        <v/>
      </c>
      <c r="U753" s="78" t="str">
        <f>IF(Ansøgning!U735="","",Ansøgning!U735)</f>
        <v/>
      </c>
      <c r="V753" s="119" t="str">
        <f t="shared" si="84"/>
        <v/>
      </c>
      <c r="W753" s="120" t="str">
        <f t="shared" si="85"/>
        <v/>
      </c>
      <c r="X753" s="42" t="str">
        <f t="shared" si="86"/>
        <v/>
      </c>
    </row>
    <row r="754" spans="1:24" x14ac:dyDescent="0.25">
      <c r="A754" s="13" t="str">
        <f t="shared" si="87"/>
        <v/>
      </c>
      <c r="B754" s="75" t="str">
        <f>IF(Ansøgning!B736="","",Ansøgning!B736)</f>
        <v/>
      </c>
      <c r="C754" s="75" t="str">
        <f>IF(Ansøgning!C736="","",Ansøgning!C736)</f>
        <v/>
      </c>
      <c r="D754" s="75" t="str">
        <f>IF(Ansøgning!D736="","",Ansøgning!D736)</f>
        <v/>
      </c>
      <c r="E754" s="76" t="str">
        <f>IF(Ansøgning!E736="","",Ansøgning!E736)</f>
        <v/>
      </c>
      <c r="F754" s="76" t="str">
        <f>IF(Ansøgning!F736="","",Ansøgning!F736)</f>
        <v/>
      </c>
      <c r="G754" s="33" t="str">
        <f>IF(OR(E754="",F754=""),"",NETWORKDAYS(E754,F754,Lister!$D$7:$D$13))</f>
        <v/>
      </c>
      <c r="H754" s="76" t="str">
        <f>IF(Ansøgning!H736="","",Ansøgning!H736)</f>
        <v/>
      </c>
      <c r="I754" s="32" t="str">
        <f t="shared" si="81"/>
        <v/>
      </c>
      <c r="J754" s="77" t="str">
        <f>IF(Ansøgning!J736="","",Ansøgning!J736)</f>
        <v/>
      </c>
      <c r="K754" s="77" t="str">
        <f>IF(Ansøgning!K736="","",Ansøgning!K736)</f>
        <v/>
      </c>
      <c r="L754" s="46" t="str">
        <f t="shared" si="82"/>
        <v/>
      </c>
      <c r="M754" s="78" t="str">
        <f>IF(Ansøgning!M736="","",Ansøgning!M736)</f>
        <v/>
      </c>
      <c r="N754" s="31" t="str">
        <f t="shared" si="83"/>
        <v/>
      </c>
      <c r="O754" s="78" t="str">
        <f>IF(Ansøgning!O736="","",Ansøgning!O736)</f>
        <v/>
      </c>
      <c r="P754" s="78" t="str">
        <f>IF(Ansøgning!P736="","",Ansøgning!P736)</f>
        <v/>
      </c>
      <c r="Q754" s="78" t="str">
        <f>IF(Ansøgning!Q736="","",Ansøgning!Q736)</f>
        <v/>
      </c>
      <c r="R754" s="78" t="str">
        <f>IF(Ansøgning!R736="","",Ansøgning!R736)</f>
        <v/>
      </c>
      <c r="S754" s="46" t="str">
        <f>IFERROR(MAX(IF(OR(O754="",P754=""),"",IF(AND(AND(MONTH(E754)&gt;=7,MONTH(E754)&lt;8),AND(MONTH(F754)&gt;=7,MONTH(F754)&lt;8)),(NETWORKDAYS(E754,F754,Lister!$D$7:$D$13)-O754)*N754/NETWORKDAYS(Lister!$D$19,Lister!$E$19,Lister!$D$7:$D$13),IF(AND(AND(MONTH(E754)&gt;=7,MONTH(E754)&lt;8),MONTH(F754)&gt;7),(NETWORKDAYS(E754,Lister!$E$19,Lister!$D$7:$D$13)-O754)*N754/NETWORKDAYS(Lister!$D$19,Lister!$E$19,Lister!$D$7:$D$13),IF(MONTH(E754)&gt;7,0)))),0),"")</f>
        <v/>
      </c>
      <c r="T754" s="46" t="str">
        <f>IFERROR(MAX(IF(OR(O754="",P754=""),"",IF(AND(AND(MONTH(E754)&gt;=8,MONTH(E754)&lt;9),AND(MONTH(F754)&gt;=8,MONTH(F754)&lt;9)),(NETWORKDAYS(E754,F754,Lister!$D$7:$D$13)-P754)*N754/NETWORKDAYS(Lister!$D$20,Lister!$E$20,Lister!$D$7:$D$13),IF(AND(MONTH(E754)=7,MONTH(F754)=8),(NETWORKDAYS(Lister!$D$20,F754,Lister!$D$7:$D$13)-P754)*N754/NETWORKDAYS(Lister!$D$20,Lister!$E$20,Lister!$D$7:$D$13),IF(AND(MONTH(E754)=7,MONTH(F754)=7),0)))),0),"")</f>
        <v/>
      </c>
      <c r="U754" s="78" t="str">
        <f>IF(Ansøgning!U736="","",Ansøgning!U736)</f>
        <v/>
      </c>
      <c r="V754" s="119" t="str">
        <f t="shared" si="84"/>
        <v/>
      </c>
      <c r="W754" s="120" t="str">
        <f t="shared" si="85"/>
        <v/>
      </c>
      <c r="X754" s="42" t="str">
        <f t="shared" si="86"/>
        <v/>
      </c>
    </row>
    <row r="755" spans="1:24" x14ac:dyDescent="0.25">
      <c r="A755" s="13" t="str">
        <f t="shared" si="87"/>
        <v/>
      </c>
      <c r="B755" s="75" t="str">
        <f>IF(Ansøgning!B737="","",Ansøgning!B737)</f>
        <v/>
      </c>
      <c r="C755" s="75" t="str">
        <f>IF(Ansøgning!C737="","",Ansøgning!C737)</f>
        <v/>
      </c>
      <c r="D755" s="75" t="str">
        <f>IF(Ansøgning!D737="","",Ansøgning!D737)</f>
        <v/>
      </c>
      <c r="E755" s="76" t="str">
        <f>IF(Ansøgning!E737="","",Ansøgning!E737)</f>
        <v/>
      </c>
      <c r="F755" s="76" t="str">
        <f>IF(Ansøgning!F737="","",Ansøgning!F737)</f>
        <v/>
      </c>
      <c r="G755" s="33" t="str">
        <f>IF(OR(E755="",F755=""),"",NETWORKDAYS(E755,F755,Lister!$D$7:$D$13))</f>
        <v/>
      </c>
      <c r="H755" s="76" t="str">
        <f>IF(Ansøgning!H737="","",Ansøgning!H737)</f>
        <v/>
      </c>
      <c r="I755" s="32" t="str">
        <f t="shared" si="81"/>
        <v/>
      </c>
      <c r="J755" s="77" t="str">
        <f>IF(Ansøgning!J737="","",Ansøgning!J737)</f>
        <v/>
      </c>
      <c r="K755" s="77" t="str">
        <f>IF(Ansøgning!K737="","",Ansøgning!K737)</f>
        <v/>
      </c>
      <c r="L755" s="46" t="str">
        <f t="shared" si="82"/>
        <v/>
      </c>
      <c r="M755" s="78" t="str">
        <f>IF(Ansøgning!M737="","",Ansøgning!M737)</f>
        <v/>
      </c>
      <c r="N755" s="31" t="str">
        <f t="shared" si="83"/>
        <v/>
      </c>
      <c r="O755" s="78" t="str">
        <f>IF(Ansøgning!O737="","",Ansøgning!O737)</f>
        <v/>
      </c>
      <c r="P755" s="78" t="str">
        <f>IF(Ansøgning!P737="","",Ansøgning!P737)</f>
        <v/>
      </c>
      <c r="Q755" s="78" t="str">
        <f>IF(Ansøgning!Q737="","",Ansøgning!Q737)</f>
        <v/>
      </c>
      <c r="R755" s="78" t="str">
        <f>IF(Ansøgning!R737="","",Ansøgning!R737)</f>
        <v/>
      </c>
      <c r="S755" s="46" t="str">
        <f>IFERROR(MAX(IF(OR(O755="",P755=""),"",IF(AND(AND(MONTH(E755)&gt;=7,MONTH(E755)&lt;8),AND(MONTH(F755)&gt;=7,MONTH(F755)&lt;8)),(NETWORKDAYS(E755,F755,Lister!$D$7:$D$13)-O755)*N755/NETWORKDAYS(Lister!$D$19,Lister!$E$19,Lister!$D$7:$D$13),IF(AND(AND(MONTH(E755)&gt;=7,MONTH(E755)&lt;8),MONTH(F755)&gt;7),(NETWORKDAYS(E755,Lister!$E$19,Lister!$D$7:$D$13)-O755)*N755/NETWORKDAYS(Lister!$D$19,Lister!$E$19,Lister!$D$7:$D$13),IF(MONTH(E755)&gt;7,0)))),0),"")</f>
        <v/>
      </c>
      <c r="T755" s="46" t="str">
        <f>IFERROR(MAX(IF(OR(O755="",P755=""),"",IF(AND(AND(MONTH(E755)&gt;=8,MONTH(E755)&lt;9),AND(MONTH(F755)&gt;=8,MONTH(F755)&lt;9)),(NETWORKDAYS(E755,F755,Lister!$D$7:$D$13)-P755)*N755/NETWORKDAYS(Lister!$D$20,Lister!$E$20,Lister!$D$7:$D$13),IF(AND(MONTH(E755)=7,MONTH(F755)=8),(NETWORKDAYS(Lister!$D$20,F755,Lister!$D$7:$D$13)-P755)*N755/NETWORKDAYS(Lister!$D$20,Lister!$E$20,Lister!$D$7:$D$13),IF(AND(MONTH(E755)=7,MONTH(F755)=7),0)))),0),"")</f>
        <v/>
      </c>
      <c r="U755" s="78" t="str">
        <f>IF(Ansøgning!U737="","",Ansøgning!U737)</f>
        <v/>
      </c>
      <c r="V755" s="119" t="str">
        <f t="shared" si="84"/>
        <v/>
      </c>
      <c r="W755" s="120" t="str">
        <f t="shared" si="85"/>
        <v/>
      </c>
      <c r="X755" s="42" t="str">
        <f t="shared" si="86"/>
        <v/>
      </c>
    </row>
    <row r="756" spans="1:24" x14ac:dyDescent="0.25">
      <c r="A756" s="13" t="str">
        <f t="shared" si="87"/>
        <v/>
      </c>
      <c r="B756" s="75" t="str">
        <f>IF(Ansøgning!B738="","",Ansøgning!B738)</f>
        <v/>
      </c>
      <c r="C756" s="75" t="str">
        <f>IF(Ansøgning!C738="","",Ansøgning!C738)</f>
        <v/>
      </c>
      <c r="D756" s="75" t="str">
        <f>IF(Ansøgning!D738="","",Ansøgning!D738)</f>
        <v/>
      </c>
      <c r="E756" s="76" t="str">
        <f>IF(Ansøgning!E738="","",Ansøgning!E738)</f>
        <v/>
      </c>
      <c r="F756" s="76" t="str">
        <f>IF(Ansøgning!F738="","",Ansøgning!F738)</f>
        <v/>
      </c>
      <c r="G756" s="33" t="str">
        <f>IF(OR(E756="",F756=""),"",NETWORKDAYS(E756,F756,Lister!$D$7:$D$13))</f>
        <v/>
      </c>
      <c r="H756" s="76" t="str">
        <f>IF(Ansøgning!H738="","",Ansøgning!H738)</f>
        <v/>
      </c>
      <c r="I756" s="32" t="str">
        <f t="shared" si="81"/>
        <v/>
      </c>
      <c r="J756" s="77" t="str">
        <f>IF(Ansøgning!J738="","",Ansøgning!J738)</f>
        <v/>
      </c>
      <c r="K756" s="77" t="str">
        <f>IF(Ansøgning!K738="","",Ansøgning!K738)</f>
        <v/>
      </c>
      <c r="L756" s="46" t="str">
        <f t="shared" si="82"/>
        <v/>
      </c>
      <c r="M756" s="78" t="str">
        <f>IF(Ansøgning!M738="","",Ansøgning!M738)</f>
        <v/>
      </c>
      <c r="N756" s="31" t="str">
        <f t="shared" si="83"/>
        <v/>
      </c>
      <c r="O756" s="78" t="str">
        <f>IF(Ansøgning!O738="","",Ansøgning!O738)</f>
        <v/>
      </c>
      <c r="P756" s="78" t="str">
        <f>IF(Ansøgning!P738="","",Ansøgning!P738)</f>
        <v/>
      </c>
      <c r="Q756" s="78" t="str">
        <f>IF(Ansøgning!Q738="","",Ansøgning!Q738)</f>
        <v/>
      </c>
      <c r="R756" s="78" t="str">
        <f>IF(Ansøgning!R738="","",Ansøgning!R738)</f>
        <v/>
      </c>
      <c r="S756" s="46" t="str">
        <f>IFERROR(MAX(IF(OR(O756="",P756=""),"",IF(AND(AND(MONTH(E756)&gt;=7,MONTH(E756)&lt;8),AND(MONTH(F756)&gt;=7,MONTH(F756)&lt;8)),(NETWORKDAYS(E756,F756,Lister!$D$7:$D$13)-O756)*N756/NETWORKDAYS(Lister!$D$19,Lister!$E$19,Lister!$D$7:$D$13),IF(AND(AND(MONTH(E756)&gt;=7,MONTH(E756)&lt;8),MONTH(F756)&gt;7),(NETWORKDAYS(E756,Lister!$E$19,Lister!$D$7:$D$13)-O756)*N756/NETWORKDAYS(Lister!$D$19,Lister!$E$19,Lister!$D$7:$D$13),IF(MONTH(E756)&gt;7,0)))),0),"")</f>
        <v/>
      </c>
      <c r="T756" s="46" t="str">
        <f>IFERROR(MAX(IF(OR(O756="",P756=""),"",IF(AND(AND(MONTH(E756)&gt;=8,MONTH(E756)&lt;9),AND(MONTH(F756)&gt;=8,MONTH(F756)&lt;9)),(NETWORKDAYS(E756,F756,Lister!$D$7:$D$13)-P756)*N756/NETWORKDAYS(Lister!$D$20,Lister!$E$20,Lister!$D$7:$D$13),IF(AND(MONTH(E756)=7,MONTH(F756)=8),(NETWORKDAYS(Lister!$D$20,F756,Lister!$D$7:$D$13)-P756)*N756/NETWORKDAYS(Lister!$D$20,Lister!$E$20,Lister!$D$7:$D$13),IF(AND(MONTH(E756)=7,MONTH(F756)=7),0)))),0),"")</f>
        <v/>
      </c>
      <c r="U756" s="78" t="str">
        <f>IF(Ansøgning!U738="","",Ansøgning!U738)</f>
        <v/>
      </c>
      <c r="V756" s="119" t="str">
        <f t="shared" si="84"/>
        <v/>
      </c>
      <c r="W756" s="120" t="str">
        <f t="shared" si="85"/>
        <v/>
      </c>
      <c r="X756" s="42" t="str">
        <f t="shared" si="86"/>
        <v/>
      </c>
    </row>
    <row r="757" spans="1:24" x14ac:dyDescent="0.25">
      <c r="A757" s="13" t="str">
        <f t="shared" si="87"/>
        <v/>
      </c>
      <c r="B757" s="75" t="str">
        <f>IF(Ansøgning!B739="","",Ansøgning!B739)</f>
        <v/>
      </c>
      <c r="C757" s="75" t="str">
        <f>IF(Ansøgning!C739="","",Ansøgning!C739)</f>
        <v/>
      </c>
      <c r="D757" s="75" t="str">
        <f>IF(Ansøgning!D739="","",Ansøgning!D739)</f>
        <v/>
      </c>
      <c r="E757" s="76" t="str">
        <f>IF(Ansøgning!E739="","",Ansøgning!E739)</f>
        <v/>
      </c>
      <c r="F757" s="76" t="str">
        <f>IF(Ansøgning!F739="","",Ansøgning!F739)</f>
        <v/>
      </c>
      <c r="G757" s="33" t="str">
        <f>IF(OR(E757="",F757=""),"",NETWORKDAYS(E757,F757,Lister!$D$7:$D$13))</f>
        <v/>
      </c>
      <c r="H757" s="76" t="str">
        <f>IF(Ansøgning!H739="","",Ansøgning!H739)</f>
        <v/>
      </c>
      <c r="I757" s="32" t="str">
        <f t="shared" si="81"/>
        <v/>
      </c>
      <c r="J757" s="77" t="str">
        <f>IF(Ansøgning!J739="","",Ansøgning!J739)</f>
        <v/>
      </c>
      <c r="K757" s="77" t="str">
        <f>IF(Ansøgning!K739="","",Ansøgning!K739)</f>
        <v/>
      </c>
      <c r="L757" s="46" t="str">
        <f t="shared" si="82"/>
        <v/>
      </c>
      <c r="M757" s="78" t="str">
        <f>IF(Ansøgning!M739="","",Ansøgning!M739)</f>
        <v/>
      </c>
      <c r="N757" s="31" t="str">
        <f t="shared" si="83"/>
        <v/>
      </c>
      <c r="O757" s="78" t="str">
        <f>IF(Ansøgning!O739="","",Ansøgning!O739)</f>
        <v/>
      </c>
      <c r="P757" s="78" t="str">
        <f>IF(Ansøgning!P739="","",Ansøgning!P739)</f>
        <v/>
      </c>
      <c r="Q757" s="78" t="str">
        <f>IF(Ansøgning!Q739="","",Ansøgning!Q739)</f>
        <v/>
      </c>
      <c r="R757" s="78" t="str">
        <f>IF(Ansøgning!R739="","",Ansøgning!R739)</f>
        <v/>
      </c>
      <c r="S757" s="46" t="str">
        <f>IFERROR(MAX(IF(OR(O757="",P757=""),"",IF(AND(AND(MONTH(E757)&gt;=7,MONTH(E757)&lt;8),AND(MONTH(F757)&gt;=7,MONTH(F757)&lt;8)),(NETWORKDAYS(E757,F757,Lister!$D$7:$D$13)-O757)*N757/NETWORKDAYS(Lister!$D$19,Lister!$E$19,Lister!$D$7:$D$13),IF(AND(AND(MONTH(E757)&gt;=7,MONTH(E757)&lt;8),MONTH(F757)&gt;7),(NETWORKDAYS(E757,Lister!$E$19,Lister!$D$7:$D$13)-O757)*N757/NETWORKDAYS(Lister!$D$19,Lister!$E$19,Lister!$D$7:$D$13),IF(MONTH(E757)&gt;7,0)))),0),"")</f>
        <v/>
      </c>
      <c r="T757" s="46" t="str">
        <f>IFERROR(MAX(IF(OR(O757="",P757=""),"",IF(AND(AND(MONTH(E757)&gt;=8,MONTH(E757)&lt;9),AND(MONTH(F757)&gt;=8,MONTH(F757)&lt;9)),(NETWORKDAYS(E757,F757,Lister!$D$7:$D$13)-P757)*N757/NETWORKDAYS(Lister!$D$20,Lister!$E$20,Lister!$D$7:$D$13),IF(AND(MONTH(E757)=7,MONTH(F757)=8),(NETWORKDAYS(Lister!$D$20,F757,Lister!$D$7:$D$13)-P757)*N757/NETWORKDAYS(Lister!$D$20,Lister!$E$20,Lister!$D$7:$D$13),IF(AND(MONTH(E757)=7,MONTH(F757)=7),0)))),0),"")</f>
        <v/>
      </c>
      <c r="U757" s="78" t="str">
        <f>IF(Ansøgning!U739="","",Ansøgning!U739)</f>
        <v/>
      </c>
      <c r="V757" s="119" t="str">
        <f t="shared" si="84"/>
        <v/>
      </c>
      <c r="W757" s="120" t="str">
        <f t="shared" si="85"/>
        <v/>
      </c>
      <c r="X757" s="42" t="str">
        <f t="shared" si="86"/>
        <v/>
      </c>
    </row>
    <row r="758" spans="1:24" x14ac:dyDescent="0.25">
      <c r="A758" s="13" t="str">
        <f t="shared" si="87"/>
        <v/>
      </c>
      <c r="B758" s="75" t="str">
        <f>IF(Ansøgning!B740="","",Ansøgning!B740)</f>
        <v/>
      </c>
      <c r="C758" s="75" t="str">
        <f>IF(Ansøgning!C740="","",Ansøgning!C740)</f>
        <v/>
      </c>
      <c r="D758" s="75" t="str">
        <f>IF(Ansøgning!D740="","",Ansøgning!D740)</f>
        <v/>
      </c>
      <c r="E758" s="76" t="str">
        <f>IF(Ansøgning!E740="","",Ansøgning!E740)</f>
        <v/>
      </c>
      <c r="F758" s="76" t="str">
        <f>IF(Ansøgning!F740="","",Ansøgning!F740)</f>
        <v/>
      </c>
      <c r="G758" s="33" t="str">
        <f>IF(OR(E758="",F758=""),"",NETWORKDAYS(E758,F758,Lister!$D$7:$D$13))</f>
        <v/>
      </c>
      <c r="H758" s="76" t="str">
        <f>IF(Ansøgning!H740="","",Ansøgning!H740)</f>
        <v/>
      </c>
      <c r="I758" s="32" t="str">
        <f t="shared" si="81"/>
        <v/>
      </c>
      <c r="J758" s="77" t="str">
        <f>IF(Ansøgning!J740="","",Ansøgning!J740)</f>
        <v/>
      </c>
      <c r="K758" s="77" t="str">
        <f>IF(Ansøgning!K740="","",Ansøgning!K740)</f>
        <v/>
      </c>
      <c r="L758" s="46" t="str">
        <f t="shared" si="82"/>
        <v/>
      </c>
      <c r="M758" s="78" t="str">
        <f>IF(Ansøgning!M740="","",Ansøgning!M740)</f>
        <v/>
      </c>
      <c r="N758" s="31" t="str">
        <f t="shared" si="83"/>
        <v/>
      </c>
      <c r="O758" s="78" t="str">
        <f>IF(Ansøgning!O740="","",Ansøgning!O740)</f>
        <v/>
      </c>
      <c r="P758" s="78" t="str">
        <f>IF(Ansøgning!P740="","",Ansøgning!P740)</f>
        <v/>
      </c>
      <c r="Q758" s="78" t="str">
        <f>IF(Ansøgning!Q740="","",Ansøgning!Q740)</f>
        <v/>
      </c>
      <c r="R758" s="78" t="str">
        <f>IF(Ansøgning!R740="","",Ansøgning!R740)</f>
        <v/>
      </c>
      <c r="S758" s="46" t="str">
        <f>IFERROR(MAX(IF(OR(O758="",P758=""),"",IF(AND(AND(MONTH(E758)&gt;=7,MONTH(E758)&lt;8),AND(MONTH(F758)&gt;=7,MONTH(F758)&lt;8)),(NETWORKDAYS(E758,F758,Lister!$D$7:$D$13)-O758)*N758/NETWORKDAYS(Lister!$D$19,Lister!$E$19,Lister!$D$7:$D$13),IF(AND(AND(MONTH(E758)&gt;=7,MONTH(E758)&lt;8),MONTH(F758)&gt;7),(NETWORKDAYS(E758,Lister!$E$19,Lister!$D$7:$D$13)-O758)*N758/NETWORKDAYS(Lister!$D$19,Lister!$E$19,Lister!$D$7:$D$13),IF(MONTH(E758)&gt;7,0)))),0),"")</f>
        <v/>
      </c>
      <c r="T758" s="46" t="str">
        <f>IFERROR(MAX(IF(OR(O758="",P758=""),"",IF(AND(AND(MONTH(E758)&gt;=8,MONTH(E758)&lt;9),AND(MONTH(F758)&gt;=8,MONTH(F758)&lt;9)),(NETWORKDAYS(E758,F758,Lister!$D$7:$D$13)-P758)*N758/NETWORKDAYS(Lister!$D$20,Lister!$E$20,Lister!$D$7:$D$13),IF(AND(MONTH(E758)=7,MONTH(F758)=8),(NETWORKDAYS(Lister!$D$20,F758,Lister!$D$7:$D$13)-P758)*N758/NETWORKDAYS(Lister!$D$20,Lister!$E$20,Lister!$D$7:$D$13),IF(AND(MONTH(E758)=7,MONTH(F758)=7),0)))),0),"")</f>
        <v/>
      </c>
      <c r="U758" s="78" t="str">
        <f>IF(Ansøgning!U740="","",Ansøgning!U740)</f>
        <v/>
      </c>
      <c r="V758" s="119" t="str">
        <f t="shared" si="84"/>
        <v/>
      </c>
      <c r="W758" s="120" t="str">
        <f t="shared" si="85"/>
        <v/>
      </c>
      <c r="X758" s="42" t="str">
        <f t="shared" si="86"/>
        <v/>
      </c>
    </row>
    <row r="759" spans="1:24" x14ac:dyDescent="0.25">
      <c r="A759" s="13" t="str">
        <f t="shared" si="87"/>
        <v/>
      </c>
      <c r="B759" s="75" t="str">
        <f>IF(Ansøgning!B741="","",Ansøgning!B741)</f>
        <v/>
      </c>
      <c r="C759" s="75" t="str">
        <f>IF(Ansøgning!C741="","",Ansøgning!C741)</f>
        <v/>
      </c>
      <c r="D759" s="75" t="str">
        <f>IF(Ansøgning!D741="","",Ansøgning!D741)</f>
        <v/>
      </c>
      <c r="E759" s="76" t="str">
        <f>IF(Ansøgning!E741="","",Ansøgning!E741)</f>
        <v/>
      </c>
      <c r="F759" s="76" t="str">
        <f>IF(Ansøgning!F741="","",Ansøgning!F741)</f>
        <v/>
      </c>
      <c r="G759" s="33" t="str">
        <f>IF(OR(E759="",F759=""),"",NETWORKDAYS(E759,F759,Lister!$D$7:$D$13))</f>
        <v/>
      </c>
      <c r="H759" s="76" t="str">
        <f>IF(Ansøgning!H741="","",Ansøgning!H741)</f>
        <v/>
      </c>
      <c r="I759" s="32" t="str">
        <f t="shared" si="81"/>
        <v/>
      </c>
      <c r="J759" s="77" t="str">
        <f>IF(Ansøgning!J741="","",Ansøgning!J741)</f>
        <v/>
      </c>
      <c r="K759" s="77" t="str">
        <f>IF(Ansøgning!K741="","",Ansøgning!K741)</f>
        <v/>
      </c>
      <c r="L759" s="46" t="str">
        <f t="shared" si="82"/>
        <v/>
      </c>
      <c r="M759" s="78" t="str">
        <f>IF(Ansøgning!M741="","",Ansøgning!M741)</f>
        <v/>
      </c>
      <c r="N759" s="31" t="str">
        <f t="shared" si="83"/>
        <v/>
      </c>
      <c r="O759" s="78" t="str">
        <f>IF(Ansøgning!O741="","",Ansøgning!O741)</f>
        <v/>
      </c>
      <c r="P759" s="78" t="str">
        <f>IF(Ansøgning!P741="","",Ansøgning!P741)</f>
        <v/>
      </c>
      <c r="Q759" s="78" t="str">
        <f>IF(Ansøgning!Q741="","",Ansøgning!Q741)</f>
        <v/>
      </c>
      <c r="R759" s="78" t="str">
        <f>IF(Ansøgning!R741="","",Ansøgning!R741)</f>
        <v/>
      </c>
      <c r="S759" s="46" t="str">
        <f>IFERROR(MAX(IF(OR(O759="",P759=""),"",IF(AND(AND(MONTH(E759)&gt;=7,MONTH(E759)&lt;8),AND(MONTH(F759)&gt;=7,MONTH(F759)&lt;8)),(NETWORKDAYS(E759,F759,Lister!$D$7:$D$13)-O759)*N759/NETWORKDAYS(Lister!$D$19,Lister!$E$19,Lister!$D$7:$D$13),IF(AND(AND(MONTH(E759)&gt;=7,MONTH(E759)&lt;8),MONTH(F759)&gt;7),(NETWORKDAYS(E759,Lister!$E$19,Lister!$D$7:$D$13)-O759)*N759/NETWORKDAYS(Lister!$D$19,Lister!$E$19,Lister!$D$7:$D$13),IF(MONTH(E759)&gt;7,0)))),0),"")</f>
        <v/>
      </c>
      <c r="T759" s="46" t="str">
        <f>IFERROR(MAX(IF(OR(O759="",P759=""),"",IF(AND(AND(MONTH(E759)&gt;=8,MONTH(E759)&lt;9),AND(MONTH(F759)&gt;=8,MONTH(F759)&lt;9)),(NETWORKDAYS(E759,F759,Lister!$D$7:$D$13)-P759)*N759/NETWORKDAYS(Lister!$D$20,Lister!$E$20,Lister!$D$7:$D$13),IF(AND(MONTH(E759)=7,MONTH(F759)=8),(NETWORKDAYS(Lister!$D$20,F759,Lister!$D$7:$D$13)-P759)*N759/NETWORKDAYS(Lister!$D$20,Lister!$E$20,Lister!$D$7:$D$13),IF(AND(MONTH(E759)=7,MONTH(F759)=7),0)))),0),"")</f>
        <v/>
      </c>
      <c r="U759" s="78" t="str">
        <f>IF(Ansøgning!U741="","",Ansøgning!U741)</f>
        <v/>
      </c>
      <c r="V759" s="119" t="str">
        <f t="shared" si="84"/>
        <v/>
      </c>
      <c r="W759" s="120" t="str">
        <f t="shared" si="85"/>
        <v/>
      </c>
      <c r="X759" s="42" t="str">
        <f t="shared" si="86"/>
        <v/>
      </c>
    </row>
    <row r="760" spans="1:24" x14ac:dyDescent="0.25">
      <c r="A760" s="13" t="str">
        <f t="shared" si="87"/>
        <v/>
      </c>
      <c r="B760" s="75" t="str">
        <f>IF(Ansøgning!B742="","",Ansøgning!B742)</f>
        <v/>
      </c>
      <c r="C760" s="75" t="str">
        <f>IF(Ansøgning!C742="","",Ansøgning!C742)</f>
        <v/>
      </c>
      <c r="D760" s="75" t="str">
        <f>IF(Ansøgning!D742="","",Ansøgning!D742)</f>
        <v/>
      </c>
      <c r="E760" s="76" t="str">
        <f>IF(Ansøgning!E742="","",Ansøgning!E742)</f>
        <v/>
      </c>
      <c r="F760" s="76" t="str">
        <f>IF(Ansøgning!F742="","",Ansøgning!F742)</f>
        <v/>
      </c>
      <c r="G760" s="33" t="str">
        <f>IF(OR(E760="",F760=""),"",NETWORKDAYS(E760,F760,Lister!$D$7:$D$13))</f>
        <v/>
      </c>
      <c r="H760" s="76" t="str">
        <f>IF(Ansøgning!H742="","",Ansøgning!H742)</f>
        <v/>
      </c>
      <c r="I760" s="32" t="str">
        <f t="shared" si="81"/>
        <v/>
      </c>
      <c r="J760" s="77" t="str">
        <f>IF(Ansøgning!J742="","",Ansøgning!J742)</f>
        <v/>
      </c>
      <c r="K760" s="77" t="str">
        <f>IF(Ansøgning!K742="","",Ansøgning!K742)</f>
        <v/>
      </c>
      <c r="L760" s="46" t="str">
        <f t="shared" si="82"/>
        <v/>
      </c>
      <c r="M760" s="78" t="str">
        <f>IF(Ansøgning!M742="","",Ansøgning!M742)</f>
        <v/>
      </c>
      <c r="N760" s="31" t="str">
        <f t="shared" si="83"/>
        <v/>
      </c>
      <c r="O760" s="78" t="str">
        <f>IF(Ansøgning!O742="","",Ansøgning!O742)</f>
        <v/>
      </c>
      <c r="P760" s="78" t="str">
        <f>IF(Ansøgning!P742="","",Ansøgning!P742)</f>
        <v/>
      </c>
      <c r="Q760" s="78" t="str">
        <f>IF(Ansøgning!Q742="","",Ansøgning!Q742)</f>
        <v/>
      </c>
      <c r="R760" s="78" t="str">
        <f>IF(Ansøgning!R742="","",Ansøgning!R742)</f>
        <v/>
      </c>
      <c r="S760" s="46" t="str">
        <f>IFERROR(MAX(IF(OR(O760="",P760=""),"",IF(AND(AND(MONTH(E760)&gt;=7,MONTH(E760)&lt;8),AND(MONTH(F760)&gt;=7,MONTH(F760)&lt;8)),(NETWORKDAYS(E760,F760,Lister!$D$7:$D$13)-O760)*N760/NETWORKDAYS(Lister!$D$19,Lister!$E$19,Lister!$D$7:$D$13),IF(AND(AND(MONTH(E760)&gt;=7,MONTH(E760)&lt;8),MONTH(F760)&gt;7),(NETWORKDAYS(E760,Lister!$E$19,Lister!$D$7:$D$13)-O760)*N760/NETWORKDAYS(Lister!$D$19,Lister!$E$19,Lister!$D$7:$D$13),IF(MONTH(E760)&gt;7,0)))),0),"")</f>
        <v/>
      </c>
      <c r="T760" s="46" t="str">
        <f>IFERROR(MAX(IF(OR(O760="",P760=""),"",IF(AND(AND(MONTH(E760)&gt;=8,MONTH(E760)&lt;9),AND(MONTH(F760)&gt;=8,MONTH(F760)&lt;9)),(NETWORKDAYS(E760,F760,Lister!$D$7:$D$13)-P760)*N760/NETWORKDAYS(Lister!$D$20,Lister!$E$20,Lister!$D$7:$D$13),IF(AND(MONTH(E760)=7,MONTH(F760)=8),(NETWORKDAYS(Lister!$D$20,F760,Lister!$D$7:$D$13)-P760)*N760/NETWORKDAYS(Lister!$D$20,Lister!$E$20,Lister!$D$7:$D$13),IF(AND(MONTH(E760)=7,MONTH(F760)=7),0)))),0),"")</f>
        <v/>
      </c>
      <c r="U760" s="78" t="str">
        <f>IF(Ansøgning!U742="","",Ansøgning!U742)</f>
        <v/>
      </c>
      <c r="V760" s="119" t="str">
        <f t="shared" si="84"/>
        <v/>
      </c>
      <c r="W760" s="120" t="str">
        <f t="shared" si="85"/>
        <v/>
      </c>
      <c r="X760" s="42" t="str">
        <f t="shared" si="86"/>
        <v/>
      </c>
    </row>
    <row r="761" spans="1:24" x14ac:dyDescent="0.25">
      <c r="A761" s="13" t="str">
        <f t="shared" si="87"/>
        <v/>
      </c>
      <c r="B761" s="75" t="str">
        <f>IF(Ansøgning!B743="","",Ansøgning!B743)</f>
        <v/>
      </c>
      <c r="C761" s="75" t="str">
        <f>IF(Ansøgning!C743="","",Ansøgning!C743)</f>
        <v/>
      </c>
      <c r="D761" s="75" t="str">
        <f>IF(Ansøgning!D743="","",Ansøgning!D743)</f>
        <v/>
      </c>
      <c r="E761" s="76" t="str">
        <f>IF(Ansøgning!E743="","",Ansøgning!E743)</f>
        <v/>
      </c>
      <c r="F761" s="76" t="str">
        <f>IF(Ansøgning!F743="","",Ansøgning!F743)</f>
        <v/>
      </c>
      <c r="G761" s="33" t="str">
        <f>IF(OR(E761="",F761=""),"",NETWORKDAYS(E761,F761,Lister!$D$7:$D$13))</f>
        <v/>
      </c>
      <c r="H761" s="76" t="str">
        <f>IF(Ansøgning!H743="","",Ansøgning!H743)</f>
        <v/>
      </c>
      <c r="I761" s="32" t="str">
        <f t="shared" si="81"/>
        <v/>
      </c>
      <c r="J761" s="77" t="str">
        <f>IF(Ansøgning!J743="","",Ansøgning!J743)</f>
        <v/>
      </c>
      <c r="K761" s="77" t="str">
        <f>IF(Ansøgning!K743="","",Ansøgning!K743)</f>
        <v/>
      </c>
      <c r="L761" s="46" t="str">
        <f t="shared" si="82"/>
        <v/>
      </c>
      <c r="M761" s="78" t="str">
        <f>IF(Ansøgning!M743="","",Ansøgning!M743)</f>
        <v/>
      </c>
      <c r="N761" s="31" t="str">
        <f t="shared" si="83"/>
        <v/>
      </c>
      <c r="O761" s="78" t="str">
        <f>IF(Ansøgning!O743="","",Ansøgning!O743)</f>
        <v/>
      </c>
      <c r="P761" s="78" t="str">
        <f>IF(Ansøgning!P743="","",Ansøgning!P743)</f>
        <v/>
      </c>
      <c r="Q761" s="78" t="str">
        <f>IF(Ansøgning!Q743="","",Ansøgning!Q743)</f>
        <v/>
      </c>
      <c r="R761" s="78" t="str">
        <f>IF(Ansøgning!R743="","",Ansøgning!R743)</f>
        <v/>
      </c>
      <c r="S761" s="46" t="str">
        <f>IFERROR(MAX(IF(OR(O761="",P761=""),"",IF(AND(AND(MONTH(E761)&gt;=7,MONTH(E761)&lt;8),AND(MONTH(F761)&gt;=7,MONTH(F761)&lt;8)),(NETWORKDAYS(E761,F761,Lister!$D$7:$D$13)-O761)*N761/NETWORKDAYS(Lister!$D$19,Lister!$E$19,Lister!$D$7:$D$13),IF(AND(AND(MONTH(E761)&gt;=7,MONTH(E761)&lt;8),MONTH(F761)&gt;7),(NETWORKDAYS(E761,Lister!$E$19,Lister!$D$7:$D$13)-O761)*N761/NETWORKDAYS(Lister!$D$19,Lister!$E$19,Lister!$D$7:$D$13),IF(MONTH(E761)&gt;7,0)))),0),"")</f>
        <v/>
      </c>
      <c r="T761" s="46" t="str">
        <f>IFERROR(MAX(IF(OR(O761="",P761=""),"",IF(AND(AND(MONTH(E761)&gt;=8,MONTH(E761)&lt;9),AND(MONTH(F761)&gt;=8,MONTH(F761)&lt;9)),(NETWORKDAYS(E761,F761,Lister!$D$7:$D$13)-P761)*N761/NETWORKDAYS(Lister!$D$20,Lister!$E$20,Lister!$D$7:$D$13),IF(AND(MONTH(E761)=7,MONTH(F761)=8),(NETWORKDAYS(Lister!$D$20,F761,Lister!$D$7:$D$13)-P761)*N761/NETWORKDAYS(Lister!$D$20,Lister!$E$20,Lister!$D$7:$D$13),IF(AND(MONTH(E761)=7,MONTH(F761)=7),0)))),0),"")</f>
        <v/>
      </c>
      <c r="U761" s="78" t="str">
        <f>IF(Ansøgning!U743="","",Ansøgning!U743)</f>
        <v/>
      </c>
      <c r="V761" s="119" t="str">
        <f t="shared" si="84"/>
        <v/>
      </c>
      <c r="W761" s="120" t="str">
        <f t="shared" si="85"/>
        <v/>
      </c>
      <c r="X761" s="42" t="str">
        <f t="shared" si="86"/>
        <v/>
      </c>
    </row>
    <row r="762" spans="1:24" x14ac:dyDescent="0.25">
      <c r="A762" s="13" t="str">
        <f t="shared" si="87"/>
        <v/>
      </c>
      <c r="B762" s="75" t="str">
        <f>IF(Ansøgning!B744="","",Ansøgning!B744)</f>
        <v/>
      </c>
      <c r="C762" s="75" t="str">
        <f>IF(Ansøgning!C744="","",Ansøgning!C744)</f>
        <v/>
      </c>
      <c r="D762" s="75" t="str">
        <f>IF(Ansøgning!D744="","",Ansøgning!D744)</f>
        <v/>
      </c>
      <c r="E762" s="76" t="str">
        <f>IF(Ansøgning!E744="","",Ansøgning!E744)</f>
        <v/>
      </c>
      <c r="F762" s="76" t="str">
        <f>IF(Ansøgning!F744="","",Ansøgning!F744)</f>
        <v/>
      </c>
      <c r="G762" s="33" t="str">
        <f>IF(OR(E762="",F762=""),"",NETWORKDAYS(E762,F762,Lister!$D$7:$D$13))</f>
        <v/>
      </c>
      <c r="H762" s="76" t="str">
        <f>IF(Ansøgning!H744="","",Ansøgning!H744)</f>
        <v/>
      </c>
      <c r="I762" s="32" t="str">
        <f t="shared" si="81"/>
        <v/>
      </c>
      <c r="J762" s="77" t="str">
        <f>IF(Ansøgning!J744="","",Ansøgning!J744)</f>
        <v/>
      </c>
      <c r="K762" s="77" t="str">
        <f>IF(Ansøgning!K744="","",Ansøgning!K744)</f>
        <v/>
      </c>
      <c r="L762" s="46" t="str">
        <f t="shared" si="82"/>
        <v/>
      </c>
      <c r="M762" s="78" t="str">
        <f>IF(Ansøgning!M744="","",Ansøgning!M744)</f>
        <v/>
      </c>
      <c r="N762" s="31" t="str">
        <f t="shared" si="83"/>
        <v/>
      </c>
      <c r="O762" s="78" t="str">
        <f>IF(Ansøgning!O744="","",Ansøgning!O744)</f>
        <v/>
      </c>
      <c r="P762" s="78" t="str">
        <f>IF(Ansøgning!P744="","",Ansøgning!P744)</f>
        <v/>
      </c>
      <c r="Q762" s="78" t="str">
        <f>IF(Ansøgning!Q744="","",Ansøgning!Q744)</f>
        <v/>
      </c>
      <c r="R762" s="78" t="str">
        <f>IF(Ansøgning!R744="","",Ansøgning!R744)</f>
        <v/>
      </c>
      <c r="S762" s="46" t="str">
        <f>IFERROR(MAX(IF(OR(O762="",P762=""),"",IF(AND(AND(MONTH(E762)&gt;=7,MONTH(E762)&lt;8),AND(MONTH(F762)&gt;=7,MONTH(F762)&lt;8)),(NETWORKDAYS(E762,F762,Lister!$D$7:$D$13)-O762)*N762/NETWORKDAYS(Lister!$D$19,Lister!$E$19,Lister!$D$7:$D$13),IF(AND(AND(MONTH(E762)&gt;=7,MONTH(E762)&lt;8),MONTH(F762)&gt;7),(NETWORKDAYS(E762,Lister!$E$19,Lister!$D$7:$D$13)-O762)*N762/NETWORKDAYS(Lister!$D$19,Lister!$E$19,Lister!$D$7:$D$13),IF(MONTH(E762)&gt;7,0)))),0),"")</f>
        <v/>
      </c>
      <c r="T762" s="46" t="str">
        <f>IFERROR(MAX(IF(OR(O762="",P762=""),"",IF(AND(AND(MONTH(E762)&gt;=8,MONTH(E762)&lt;9),AND(MONTH(F762)&gt;=8,MONTH(F762)&lt;9)),(NETWORKDAYS(E762,F762,Lister!$D$7:$D$13)-P762)*N762/NETWORKDAYS(Lister!$D$20,Lister!$E$20,Lister!$D$7:$D$13),IF(AND(MONTH(E762)=7,MONTH(F762)=8),(NETWORKDAYS(Lister!$D$20,F762,Lister!$D$7:$D$13)-P762)*N762/NETWORKDAYS(Lister!$D$20,Lister!$E$20,Lister!$D$7:$D$13),IF(AND(MONTH(E762)=7,MONTH(F762)=7),0)))),0),"")</f>
        <v/>
      </c>
      <c r="U762" s="78" t="str">
        <f>IF(Ansøgning!U744="","",Ansøgning!U744)</f>
        <v/>
      </c>
      <c r="V762" s="119" t="str">
        <f t="shared" si="84"/>
        <v/>
      </c>
      <c r="W762" s="120" t="str">
        <f t="shared" si="85"/>
        <v/>
      </c>
      <c r="X762" s="42" t="str">
        <f t="shared" si="86"/>
        <v/>
      </c>
    </row>
    <row r="763" spans="1:24" x14ac:dyDescent="0.25">
      <c r="A763" s="13" t="str">
        <f t="shared" si="87"/>
        <v/>
      </c>
      <c r="B763" s="75" t="str">
        <f>IF(Ansøgning!B745="","",Ansøgning!B745)</f>
        <v/>
      </c>
      <c r="C763" s="75" t="str">
        <f>IF(Ansøgning!C745="","",Ansøgning!C745)</f>
        <v/>
      </c>
      <c r="D763" s="75" t="str">
        <f>IF(Ansøgning!D745="","",Ansøgning!D745)</f>
        <v/>
      </c>
      <c r="E763" s="76" t="str">
        <f>IF(Ansøgning!E745="","",Ansøgning!E745)</f>
        <v/>
      </c>
      <c r="F763" s="76" t="str">
        <f>IF(Ansøgning!F745="","",Ansøgning!F745)</f>
        <v/>
      </c>
      <c r="G763" s="33" t="str">
        <f>IF(OR(E763="",F763=""),"",NETWORKDAYS(E763,F763,Lister!$D$7:$D$13))</f>
        <v/>
      </c>
      <c r="H763" s="76" t="str">
        <f>IF(Ansøgning!H745="","",Ansøgning!H745)</f>
        <v/>
      </c>
      <c r="I763" s="32" t="str">
        <f t="shared" si="81"/>
        <v/>
      </c>
      <c r="J763" s="77" t="str">
        <f>IF(Ansøgning!J745="","",Ansøgning!J745)</f>
        <v/>
      </c>
      <c r="K763" s="77" t="str">
        <f>IF(Ansøgning!K745="","",Ansøgning!K745)</f>
        <v/>
      </c>
      <c r="L763" s="46" t="str">
        <f t="shared" si="82"/>
        <v/>
      </c>
      <c r="M763" s="78" t="str">
        <f>IF(Ansøgning!M745="","",Ansøgning!M745)</f>
        <v/>
      </c>
      <c r="N763" s="31" t="str">
        <f t="shared" si="83"/>
        <v/>
      </c>
      <c r="O763" s="78" t="str">
        <f>IF(Ansøgning!O745="","",Ansøgning!O745)</f>
        <v/>
      </c>
      <c r="P763" s="78" t="str">
        <f>IF(Ansøgning!P745="","",Ansøgning!P745)</f>
        <v/>
      </c>
      <c r="Q763" s="78" t="str">
        <f>IF(Ansøgning!Q745="","",Ansøgning!Q745)</f>
        <v/>
      </c>
      <c r="R763" s="78" t="str">
        <f>IF(Ansøgning!R745="","",Ansøgning!R745)</f>
        <v/>
      </c>
      <c r="S763" s="46" t="str">
        <f>IFERROR(MAX(IF(OR(O763="",P763=""),"",IF(AND(AND(MONTH(E763)&gt;=7,MONTH(E763)&lt;8),AND(MONTH(F763)&gt;=7,MONTH(F763)&lt;8)),(NETWORKDAYS(E763,F763,Lister!$D$7:$D$13)-O763)*N763/NETWORKDAYS(Lister!$D$19,Lister!$E$19,Lister!$D$7:$D$13),IF(AND(AND(MONTH(E763)&gt;=7,MONTH(E763)&lt;8),MONTH(F763)&gt;7),(NETWORKDAYS(E763,Lister!$E$19,Lister!$D$7:$D$13)-O763)*N763/NETWORKDAYS(Lister!$D$19,Lister!$E$19,Lister!$D$7:$D$13),IF(MONTH(E763)&gt;7,0)))),0),"")</f>
        <v/>
      </c>
      <c r="T763" s="46" t="str">
        <f>IFERROR(MAX(IF(OR(O763="",P763=""),"",IF(AND(AND(MONTH(E763)&gt;=8,MONTH(E763)&lt;9),AND(MONTH(F763)&gt;=8,MONTH(F763)&lt;9)),(NETWORKDAYS(E763,F763,Lister!$D$7:$D$13)-P763)*N763/NETWORKDAYS(Lister!$D$20,Lister!$E$20,Lister!$D$7:$D$13),IF(AND(MONTH(E763)=7,MONTH(F763)=8),(NETWORKDAYS(Lister!$D$20,F763,Lister!$D$7:$D$13)-P763)*N763/NETWORKDAYS(Lister!$D$20,Lister!$E$20,Lister!$D$7:$D$13),IF(AND(MONTH(E763)=7,MONTH(F763)=7),0)))),0),"")</f>
        <v/>
      </c>
      <c r="U763" s="78" t="str">
        <f>IF(Ansøgning!U745="","",Ansøgning!U745)</f>
        <v/>
      </c>
      <c r="V763" s="119" t="str">
        <f t="shared" si="84"/>
        <v/>
      </c>
      <c r="W763" s="120" t="str">
        <f t="shared" si="85"/>
        <v/>
      </c>
      <c r="X763" s="42" t="str">
        <f t="shared" si="86"/>
        <v/>
      </c>
    </row>
    <row r="764" spans="1:24" x14ac:dyDescent="0.25">
      <c r="A764" s="13" t="str">
        <f t="shared" si="87"/>
        <v/>
      </c>
      <c r="B764" s="75" t="str">
        <f>IF(Ansøgning!B746="","",Ansøgning!B746)</f>
        <v/>
      </c>
      <c r="C764" s="75" t="str">
        <f>IF(Ansøgning!C746="","",Ansøgning!C746)</f>
        <v/>
      </c>
      <c r="D764" s="75" t="str">
        <f>IF(Ansøgning!D746="","",Ansøgning!D746)</f>
        <v/>
      </c>
      <c r="E764" s="76" t="str">
        <f>IF(Ansøgning!E746="","",Ansøgning!E746)</f>
        <v/>
      </c>
      <c r="F764" s="76" t="str">
        <f>IF(Ansøgning!F746="","",Ansøgning!F746)</f>
        <v/>
      </c>
      <c r="G764" s="33" t="str">
        <f>IF(OR(E764="",F764=""),"",NETWORKDAYS(E764,F764,Lister!$D$7:$D$13))</f>
        <v/>
      </c>
      <c r="H764" s="76" t="str">
        <f>IF(Ansøgning!H746="","",Ansøgning!H746)</f>
        <v/>
      </c>
      <c r="I764" s="32" t="str">
        <f t="shared" si="81"/>
        <v/>
      </c>
      <c r="J764" s="77" t="str">
        <f>IF(Ansøgning!J746="","",Ansøgning!J746)</f>
        <v/>
      </c>
      <c r="K764" s="77" t="str">
        <f>IF(Ansøgning!K746="","",Ansøgning!K746)</f>
        <v/>
      </c>
      <c r="L764" s="46" t="str">
        <f t="shared" si="82"/>
        <v/>
      </c>
      <c r="M764" s="78" t="str">
        <f>IF(Ansøgning!M746="","",Ansøgning!M746)</f>
        <v/>
      </c>
      <c r="N764" s="31" t="str">
        <f t="shared" si="83"/>
        <v/>
      </c>
      <c r="O764" s="78" t="str">
        <f>IF(Ansøgning!O746="","",Ansøgning!O746)</f>
        <v/>
      </c>
      <c r="P764" s="78" t="str">
        <f>IF(Ansøgning!P746="","",Ansøgning!P746)</f>
        <v/>
      </c>
      <c r="Q764" s="78" t="str">
        <f>IF(Ansøgning!Q746="","",Ansøgning!Q746)</f>
        <v/>
      </c>
      <c r="R764" s="78" t="str">
        <f>IF(Ansøgning!R746="","",Ansøgning!R746)</f>
        <v/>
      </c>
      <c r="S764" s="46" t="str">
        <f>IFERROR(MAX(IF(OR(O764="",P764=""),"",IF(AND(AND(MONTH(E764)&gt;=7,MONTH(E764)&lt;8),AND(MONTH(F764)&gt;=7,MONTH(F764)&lt;8)),(NETWORKDAYS(E764,F764,Lister!$D$7:$D$13)-O764)*N764/NETWORKDAYS(Lister!$D$19,Lister!$E$19,Lister!$D$7:$D$13),IF(AND(AND(MONTH(E764)&gt;=7,MONTH(E764)&lt;8),MONTH(F764)&gt;7),(NETWORKDAYS(E764,Lister!$E$19,Lister!$D$7:$D$13)-O764)*N764/NETWORKDAYS(Lister!$D$19,Lister!$E$19,Lister!$D$7:$D$13),IF(MONTH(E764)&gt;7,0)))),0),"")</f>
        <v/>
      </c>
      <c r="T764" s="46" t="str">
        <f>IFERROR(MAX(IF(OR(O764="",P764=""),"",IF(AND(AND(MONTH(E764)&gt;=8,MONTH(E764)&lt;9),AND(MONTH(F764)&gt;=8,MONTH(F764)&lt;9)),(NETWORKDAYS(E764,F764,Lister!$D$7:$D$13)-P764)*N764/NETWORKDAYS(Lister!$D$20,Lister!$E$20,Lister!$D$7:$D$13),IF(AND(MONTH(E764)=7,MONTH(F764)=8),(NETWORKDAYS(Lister!$D$20,F764,Lister!$D$7:$D$13)-P764)*N764/NETWORKDAYS(Lister!$D$20,Lister!$E$20,Lister!$D$7:$D$13),IF(AND(MONTH(E764)=7,MONTH(F764)=7),0)))),0),"")</f>
        <v/>
      </c>
      <c r="U764" s="78" t="str">
        <f>IF(Ansøgning!U746="","",Ansøgning!U746)</f>
        <v/>
      </c>
      <c r="V764" s="119" t="str">
        <f t="shared" si="84"/>
        <v/>
      </c>
      <c r="W764" s="120" t="str">
        <f t="shared" si="85"/>
        <v/>
      </c>
      <c r="X764" s="42" t="str">
        <f t="shared" si="86"/>
        <v/>
      </c>
    </row>
    <row r="765" spans="1:24" x14ac:dyDescent="0.25">
      <c r="A765" s="13" t="str">
        <f t="shared" si="87"/>
        <v/>
      </c>
      <c r="B765" s="75" t="str">
        <f>IF(Ansøgning!B747="","",Ansøgning!B747)</f>
        <v/>
      </c>
      <c r="C765" s="75" t="str">
        <f>IF(Ansøgning!C747="","",Ansøgning!C747)</f>
        <v/>
      </c>
      <c r="D765" s="75" t="str">
        <f>IF(Ansøgning!D747="","",Ansøgning!D747)</f>
        <v/>
      </c>
      <c r="E765" s="76" t="str">
        <f>IF(Ansøgning!E747="","",Ansøgning!E747)</f>
        <v/>
      </c>
      <c r="F765" s="76" t="str">
        <f>IF(Ansøgning!F747="","",Ansøgning!F747)</f>
        <v/>
      </c>
      <c r="G765" s="33" t="str">
        <f>IF(OR(E765="",F765=""),"",NETWORKDAYS(E765,F765,Lister!$D$7:$D$13))</f>
        <v/>
      </c>
      <c r="H765" s="76" t="str">
        <f>IF(Ansøgning!H747="","",Ansøgning!H747)</f>
        <v/>
      </c>
      <c r="I765" s="32" t="str">
        <f t="shared" si="81"/>
        <v/>
      </c>
      <c r="J765" s="77" t="str">
        <f>IF(Ansøgning!J747="","",Ansøgning!J747)</f>
        <v/>
      </c>
      <c r="K765" s="77" t="str">
        <f>IF(Ansøgning!K747="","",Ansøgning!K747)</f>
        <v/>
      </c>
      <c r="L765" s="46" t="str">
        <f t="shared" si="82"/>
        <v/>
      </c>
      <c r="M765" s="78" t="str">
        <f>IF(Ansøgning!M747="","",Ansøgning!M747)</f>
        <v/>
      </c>
      <c r="N765" s="31" t="str">
        <f t="shared" si="83"/>
        <v/>
      </c>
      <c r="O765" s="78" t="str">
        <f>IF(Ansøgning!O747="","",Ansøgning!O747)</f>
        <v/>
      </c>
      <c r="P765" s="78" t="str">
        <f>IF(Ansøgning!P747="","",Ansøgning!P747)</f>
        <v/>
      </c>
      <c r="Q765" s="78" t="str">
        <f>IF(Ansøgning!Q747="","",Ansøgning!Q747)</f>
        <v/>
      </c>
      <c r="R765" s="78" t="str">
        <f>IF(Ansøgning!R747="","",Ansøgning!R747)</f>
        <v/>
      </c>
      <c r="S765" s="46" t="str">
        <f>IFERROR(MAX(IF(OR(O765="",P765=""),"",IF(AND(AND(MONTH(E765)&gt;=7,MONTH(E765)&lt;8),AND(MONTH(F765)&gt;=7,MONTH(F765)&lt;8)),(NETWORKDAYS(E765,F765,Lister!$D$7:$D$13)-O765)*N765/NETWORKDAYS(Lister!$D$19,Lister!$E$19,Lister!$D$7:$D$13),IF(AND(AND(MONTH(E765)&gt;=7,MONTH(E765)&lt;8),MONTH(F765)&gt;7),(NETWORKDAYS(E765,Lister!$E$19,Lister!$D$7:$D$13)-O765)*N765/NETWORKDAYS(Lister!$D$19,Lister!$E$19,Lister!$D$7:$D$13),IF(MONTH(E765)&gt;7,0)))),0),"")</f>
        <v/>
      </c>
      <c r="T765" s="46" t="str">
        <f>IFERROR(MAX(IF(OR(O765="",P765=""),"",IF(AND(AND(MONTH(E765)&gt;=8,MONTH(E765)&lt;9),AND(MONTH(F765)&gt;=8,MONTH(F765)&lt;9)),(NETWORKDAYS(E765,F765,Lister!$D$7:$D$13)-P765)*N765/NETWORKDAYS(Lister!$D$20,Lister!$E$20,Lister!$D$7:$D$13),IF(AND(MONTH(E765)=7,MONTH(F765)=8),(NETWORKDAYS(Lister!$D$20,F765,Lister!$D$7:$D$13)-P765)*N765/NETWORKDAYS(Lister!$D$20,Lister!$E$20,Lister!$D$7:$D$13),IF(AND(MONTH(E765)=7,MONTH(F765)=7),0)))),0),"")</f>
        <v/>
      </c>
      <c r="U765" s="78" t="str">
        <f>IF(Ansøgning!U747="","",Ansøgning!U747)</f>
        <v/>
      </c>
      <c r="V765" s="119" t="str">
        <f t="shared" si="84"/>
        <v/>
      </c>
      <c r="W765" s="120" t="str">
        <f t="shared" si="85"/>
        <v/>
      </c>
      <c r="X765" s="42" t="str">
        <f t="shared" si="86"/>
        <v/>
      </c>
    </row>
    <row r="766" spans="1:24" x14ac:dyDescent="0.25">
      <c r="A766" s="13" t="str">
        <f t="shared" si="87"/>
        <v/>
      </c>
      <c r="B766" s="75" t="str">
        <f>IF(Ansøgning!B748="","",Ansøgning!B748)</f>
        <v/>
      </c>
      <c r="C766" s="75" t="str">
        <f>IF(Ansøgning!C748="","",Ansøgning!C748)</f>
        <v/>
      </c>
      <c r="D766" s="75" t="str">
        <f>IF(Ansøgning!D748="","",Ansøgning!D748)</f>
        <v/>
      </c>
      <c r="E766" s="76" t="str">
        <f>IF(Ansøgning!E748="","",Ansøgning!E748)</f>
        <v/>
      </c>
      <c r="F766" s="76" t="str">
        <f>IF(Ansøgning!F748="","",Ansøgning!F748)</f>
        <v/>
      </c>
      <c r="G766" s="33" t="str">
        <f>IF(OR(E766="",F766=""),"",NETWORKDAYS(E766,F766,Lister!$D$7:$D$13))</f>
        <v/>
      </c>
      <c r="H766" s="76" t="str">
        <f>IF(Ansøgning!H748="","",Ansøgning!H748)</f>
        <v/>
      </c>
      <c r="I766" s="32" t="str">
        <f t="shared" si="81"/>
        <v/>
      </c>
      <c r="J766" s="77" t="str">
        <f>IF(Ansøgning!J748="","",Ansøgning!J748)</f>
        <v/>
      </c>
      <c r="K766" s="77" t="str">
        <f>IF(Ansøgning!K748="","",Ansøgning!K748)</f>
        <v/>
      </c>
      <c r="L766" s="46" t="str">
        <f t="shared" si="82"/>
        <v/>
      </c>
      <c r="M766" s="78" t="str">
        <f>IF(Ansøgning!M748="","",Ansøgning!M748)</f>
        <v/>
      </c>
      <c r="N766" s="31" t="str">
        <f t="shared" si="83"/>
        <v/>
      </c>
      <c r="O766" s="78" t="str">
        <f>IF(Ansøgning!O748="","",Ansøgning!O748)</f>
        <v/>
      </c>
      <c r="P766" s="78" t="str">
        <f>IF(Ansøgning!P748="","",Ansøgning!P748)</f>
        <v/>
      </c>
      <c r="Q766" s="78" t="str">
        <f>IF(Ansøgning!Q748="","",Ansøgning!Q748)</f>
        <v/>
      </c>
      <c r="R766" s="78" t="str">
        <f>IF(Ansøgning!R748="","",Ansøgning!R748)</f>
        <v/>
      </c>
      <c r="S766" s="46" t="str">
        <f>IFERROR(MAX(IF(OR(O766="",P766=""),"",IF(AND(AND(MONTH(E766)&gt;=7,MONTH(E766)&lt;8),AND(MONTH(F766)&gt;=7,MONTH(F766)&lt;8)),(NETWORKDAYS(E766,F766,Lister!$D$7:$D$13)-O766)*N766/NETWORKDAYS(Lister!$D$19,Lister!$E$19,Lister!$D$7:$D$13),IF(AND(AND(MONTH(E766)&gt;=7,MONTH(E766)&lt;8),MONTH(F766)&gt;7),(NETWORKDAYS(E766,Lister!$E$19,Lister!$D$7:$D$13)-O766)*N766/NETWORKDAYS(Lister!$D$19,Lister!$E$19,Lister!$D$7:$D$13),IF(MONTH(E766)&gt;7,0)))),0),"")</f>
        <v/>
      </c>
      <c r="T766" s="46" t="str">
        <f>IFERROR(MAX(IF(OR(O766="",P766=""),"",IF(AND(AND(MONTH(E766)&gt;=8,MONTH(E766)&lt;9),AND(MONTH(F766)&gt;=8,MONTH(F766)&lt;9)),(NETWORKDAYS(E766,F766,Lister!$D$7:$D$13)-P766)*N766/NETWORKDAYS(Lister!$D$20,Lister!$E$20,Lister!$D$7:$D$13),IF(AND(MONTH(E766)=7,MONTH(F766)=8),(NETWORKDAYS(Lister!$D$20,F766,Lister!$D$7:$D$13)-P766)*N766/NETWORKDAYS(Lister!$D$20,Lister!$E$20,Lister!$D$7:$D$13),IF(AND(MONTH(E766)=7,MONTH(F766)=7),0)))),0),"")</f>
        <v/>
      </c>
      <c r="U766" s="78" t="str">
        <f>IF(Ansøgning!U748="","",Ansøgning!U748)</f>
        <v/>
      </c>
      <c r="V766" s="119" t="str">
        <f t="shared" si="84"/>
        <v/>
      </c>
      <c r="W766" s="120" t="str">
        <f t="shared" si="85"/>
        <v/>
      </c>
      <c r="X766" s="42" t="str">
        <f t="shared" si="86"/>
        <v/>
      </c>
    </row>
    <row r="767" spans="1:24" x14ac:dyDescent="0.25">
      <c r="A767" s="13" t="str">
        <f t="shared" si="87"/>
        <v/>
      </c>
      <c r="B767" s="75" t="str">
        <f>IF(Ansøgning!B749="","",Ansøgning!B749)</f>
        <v/>
      </c>
      <c r="C767" s="75" t="str">
        <f>IF(Ansøgning!C749="","",Ansøgning!C749)</f>
        <v/>
      </c>
      <c r="D767" s="75" t="str">
        <f>IF(Ansøgning!D749="","",Ansøgning!D749)</f>
        <v/>
      </c>
      <c r="E767" s="76" t="str">
        <f>IF(Ansøgning!E749="","",Ansøgning!E749)</f>
        <v/>
      </c>
      <c r="F767" s="76" t="str">
        <f>IF(Ansøgning!F749="","",Ansøgning!F749)</f>
        <v/>
      </c>
      <c r="G767" s="33" t="str">
        <f>IF(OR(E767="",F767=""),"",NETWORKDAYS(E767,F767,Lister!$D$7:$D$13))</f>
        <v/>
      </c>
      <c r="H767" s="76" t="str">
        <f>IF(Ansøgning!H749="","",Ansøgning!H749)</f>
        <v/>
      </c>
      <c r="I767" s="32" t="str">
        <f t="shared" si="81"/>
        <v/>
      </c>
      <c r="J767" s="77" t="str">
        <f>IF(Ansøgning!J749="","",Ansøgning!J749)</f>
        <v/>
      </c>
      <c r="K767" s="77" t="str">
        <f>IF(Ansøgning!K749="","",Ansøgning!K749)</f>
        <v/>
      </c>
      <c r="L767" s="46" t="str">
        <f t="shared" si="82"/>
        <v/>
      </c>
      <c r="M767" s="78" t="str">
        <f>IF(Ansøgning!M749="","",Ansøgning!M749)</f>
        <v/>
      </c>
      <c r="N767" s="31" t="str">
        <f t="shared" si="83"/>
        <v/>
      </c>
      <c r="O767" s="78" t="str">
        <f>IF(Ansøgning!O749="","",Ansøgning!O749)</f>
        <v/>
      </c>
      <c r="P767" s="78" t="str">
        <f>IF(Ansøgning!P749="","",Ansøgning!P749)</f>
        <v/>
      </c>
      <c r="Q767" s="78" t="str">
        <f>IF(Ansøgning!Q749="","",Ansøgning!Q749)</f>
        <v/>
      </c>
      <c r="R767" s="78" t="str">
        <f>IF(Ansøgning!R749="","",Ansøgning!R749)</f>
        <v/>
      </c>
      <c r="S767" s="46" t="str">
        <f>IFERROR(MAX(IF(OR(O767="",P767=""),"",IF(AND(AND(MONTH(E767)&gt;=7,MONTH(E767)&lt;8),AND(MONTH(F767)&gt;=7,MONTH(F767)&lt;8)),(NETWORKDAYS(E767,F767,Lister!$D$7:$D$13)-O767)*N767/NETWORKDAYS(Lister!$D$19,Lister!$E$19,Lister!$D$7:$D$13),IF(AND(AND(MONTH(E767)&gt;=7,MONTH(E767)&lt;8),MONTH(F767)&gt;7),(NETWORKDAYS(E767,Lister!$E$19,Lister!$D$7:$D$13)-O767)*N767/NETWORKDAYS(Lister!$D$19,Lister!$E$19,Lister!$D$7:$D$13),IF(MONTH(E767)&gt;7,0)))),0),"")</f>
        <v/>
      </c>
      <c r="T767" s="46" t="str">
        <f>IFERROR(MAX(IF(OR(O767="",P767=""),"",IF(AND(AND(MONTH(E767)&gt;=8,MONTH(E767)&lt;9),AND(MONTH(F767)&gt;=8,MONTH(F767)&lt;9)),(NETWORKDAYS(E767,F767,Lister!$D$7:$D$13)-P767)*N767/NETWORKDAYS(Lister!$D$20,Lister!$E$20,Lister!$D$7:$D$13),IF(AND(MONTH(E767)=7,MONTH(F767)=8),(NETWORKDAYS(Lister!$D$20,F767,Lister!$D$7:$D$13)-P767)*N767/NETWORKDAYS(Lister!$D$20,Lister!$E$20,Lister!$D$7:$D$13),IF(AND(MONTH(E767)=7,MONTH(F767)=7),0)))),0),"")</f>
        <v/>
      </c>
      <c r="U767" s="78" t="str">
        <f>IF(Ansøgning!U749="","",Ansøgning!U749)</f>
        <v/>
      </c>
      <c r="V767" s="119" t="str">
        <f t="shared" si="84"/>
        <v/>
      </c>
      <c r="W767" s="120" t="str">
        <f t="shared" si="85"/>
        <v/>
      </c>
      <c r="X767" s="42" t="str">
        <f t="shared" si="86"/>
        <v/>
      </c>
    </row>
    <row r="768" spans="1:24" x14ac:dyDescent="0.25">
      <c r="A768" s="13" t="str">
        <f t="shared" si="87"/>
        <v/>
      </c>
      <c r="B768" s="75" t="str">
        <f>IF(Ansøgning!B750="","",Ansøgning!B750)</f>
        <v/>
      </c>
      <c r="C768" s="75" t="str">
        <f>IF(Ansøgning!C750="","",Ansøgning!C750)</f>
        <v/>
      </c>
      <c r="D768" s="75" t="str">
        <f>IF(Ansøgning!D750="","",Ansøgning!D750)</f>
        <v/>
      </c>
      <c r="E768" s="76" t="str">
        <f>IF(Ansøgning!E750="","",Ansøgning!E750)</f>
        <v/>
      </c>
      <c r="F768" s="76" t="str">
        <f>IF(Ansøgning!F750="","",Ansøgning!F750)</f>
        <v/>
      </c>
      <c r="G768" s="33" t="str">
        <f>IF(OR(E768="",F768=""),"",NETWORKDAYS(E768,F768,Lister!$D$7:$D$13))</f>
        <v/>
      </c>
      <c r="H768" s="76" t="str">
        <f>IF(Ansøgning!H750="","",Ansøgning!H750)</f>
        <v/>
      </c>
      <c r="I768" s="32" t="str">
        <f t="shared" si="81"/>
        <v/>
      </c>
      <c r="J768" s="77" t="str">
        <f>IF(Ansøgning!J750="","",Ansøgning!J750)</f>
        <v/>
      </c>
      <c r="K768" s="77" t="str">
        <f>IF(Ansøgning!K750="","",Ansøgning!K750)</f>
        <v/>
      </c>
      <c r="L768" s="46" t="str">
        <f t="shared" si="82"/>
        <v/>
      </c>
      <c r="M768" s="78" t="str">
        <f>IF(Ansøgning!M750="","",Ansøgning!M750)</f>
        <v/>
      </c>
      <c r="N768" s="31" t="str">
        <f t="shared" si="83"/>
        <v/>
      </c>
      <c r="O768" s="78" t="str">
        <f>IF(Ansøgning!O750="","",Ansøgning!O750)</f>
        <v/>
      </c>
      <c r="P768" s="78" t="str">
        <f>IF(Ansøgning!P750="","",Ansøgning!P750)</f>
        <v/>
      </c>
      <c r="Q768" s="78" t="str">
        <f>IF(Ansøgning!Q750="","",Ansøgning!Q750)</f>
        <v/>
      </c>
      <c r="R768" s="78" t="str">
        <f>IF(Ansøgning!R750="","",Ansøgning!R750)</f>
        <v/>
      </c>
      <c r="S768" s="46" t="str">
        <f>IFERROR(MAX(IF(OR(O768="",P768=""),"",IF(AND(AND(MONTH(E768)&gt;=7,MONTH(E768)&lt;8),AND(MONTH(F768)&gt;=7,MONTH(F768)&lt;8)),(NETWORKDAYS(E768,F768,Lister!$D$7:$D$13)-O768)*N768/NETWORKDAYS(Lister!$D$19,Lister!$E$19,Lister!$D$7:$D$13),IF(AND(AND(MONTH(E768)&gt;=7,MONTH(E768)&lt;8),MONTH(F768)&gt;7),(NETWORKDAYS(E768,Lister!$E$19,Lister!$D$7:$D$13)-O768)*N768/NETWORKDAYS(Lister!$D$19,Lister!$E$19,Lister!$D$7:$D$13),IF(MONTH(E768)&gt;7,0)))),0),"")</f>
        <v/>
      </c>
      <c r="T768" s="46" t="str">
        <f>IFERROR(MAX(IF(OR(O768="",P768=""),"",IF(AND(AND(MONTH(E768)&gt;=8,MONTH(E768)&lt;9),AND(MONTH(F768)&gt;=8,MONTH(F768)&lt;9)),(NETWORKDAYS(E768,F768,Lister!$D$7:$D$13)-P768)*N768/NETWORKDAYS(Lister!$D$20,Lister!$E$20,Lister!$D$7:$D$13),IF(AND(MONTH(E768)=7,MONTH(F768)=8),(NETWORKDAYS(Lister!$D$20,F768,Lister!$D$7:$D$13)-P768)*N768/NETWORKDAYS(Lister!$D$20,Lister!$E$20,Lister!$D$7:$D$13),IF(AND(MONTH(E768)=7,MONTH(F768)=7),0)))),0),"")</f>
        <v/>
      </c>
      <c r="U768" s="78" t="str">
        <f>IF(Ansøgning!U750="","",Ansøgning!U750)</f>
        <v/>
      </c>
      <c r="V768" s="119" t="str">
        <f t="shared" si="84"/>
        <v/>
      </c>
      <c r="W768" s="120" t="str">
        <f t="shared" si="85"/>
        <v/>
      </c>
      <c r="X768" s="42" t="str">
        <f t="shared" si="86"/>
        <v/>
      </c>
    </row>
    <row r="769" spans="1:24" x14ac:dyDescent="0.25">
      <c r="A769" s="13" t="str">
        <f t="shared" si="87"/>
        <v/>
      </c>
      <c r="B769" s="75" t="str">
        <f>IF(Ansøgning!B751="","",Ansøgning!B751)</f>
        <v/>
      </c>
      <c r="C769" s="75" t="str">
        <f>IF(Ansøgning!C751="","",Ansøgning!C751)</f>
        <v/>
      </c>
      <c r="D769" s="75" t="str">
        <f>IF(Ansøgning!D751="","",Ansøgning!D751)</f>
        <v/>
      </c>
      <c r="E769" s="76" t="str">
        <f>IF(Ansøgning!E751="","",Ansøgning!E751)</f>
        <v/>
      </c>
      <c r="F769" s="76" t="str">
        <f>IF(Ansøgning!F751="","",Ansøgning!F751)</f>
        <v/>
      </c>
      <c r="G769" s="33" t="str">
        <f>IF(OR(E769="",F769=""),"",NETWORKDAYS(E769,F769,Lister!$D$7:$D$13))</f>
        <v/>
      </c>
      <c r="H769" s="76" t="str">
        <f>IF(Ansøgning!H751="","",Ansøgning!H751)</f>
        <v/>
      </c>
      <c r="I769" s="32" t="str">
        <f t="shared" si="81"/>
        <v/>
      </c>
      <c r="J769" s="77" t="str">
        <f>IF(Ansøgning!J751="","",Ansøgning!J751)</f>
        <v/>
      </c>
      <c r="K769" s="77" t="str">
        <f>IF(Ansøgning!K751="","",Ansøgning!K751)</f>
        <v/>
      </c>
      <c r="L769" s="46" t="str">
        <f t="shared" si="82"/>
        <v/>
      </c>
      <c r="M769" s="78" t="str">
        <f>IF(Ansøgning!M751="","",Ansøgning!M751)</f>
        <v/>
      </c>
      <c r="N769" s="31" t="str">
        <f t="shared" si="83"/>
        <v/>
      </c>
      <c r="O769" s="78" t="str">
        <f>IF(Ansøgning!O751="","",Ansøgning!O751)</f>
        <v/>
      </c>
      <c r="P769" s="78" t="str">
        <f>IF(Ansøgning!P751="","",Ansøgning!P751)</f>
        <v/>
      </c>
      <c r="Q769" s="78" t="str">
        <f>IF(Ansøgning!Q751="","",Ansøgning!Q751)</f>
        <v/>
      </c>
      <c r="R769" s="78" t="str">
        <f>IF(Ansøgning!R751="","",Ansøgning!R751)</f>
        <v/>
      </c>
      <c r="S769" s="46" t="str">
        <f>IFERROR(MAX(IF(OR(O769="",P769=""),"",IF(AND(AND(MONTH(E769)&gt;=7,MONTH(E769)&lt;8),AND(MONTH(F769)&gt;=7,MONTH(F769)&lt;8)),(NETWORKDAYS(E769,F769,Lister!$D$7:$D$13)-O769)*N769/NETWORKDAYS(Lister!$D$19,Lister!$E$19,Lister!$D$7:$D$13),IF(AND(AND(MONTH(E769)&gt;=7,MONTH(E769)&lt;8),MONTH(F769)&gt;7),(NETWORKDAYS(E769,Lister!$E$19,Lister!$D$7:$D$13)-O769)*N769/NETWORKDAYS(Lister!$D$19,Lister!$E$19,Lister!$D$7:$D$13),IF(MONTH(E769)&gt;7,0)))),0),"")</f>
        <v/>
      </c>
      <c r="T769" s="46" t="str">
        <f>IFERROR(MAX(IF(OR(O769="",P769=""),"",IF(AND(AND(MONTH(E769)&gt;=8,MONTH(E769)&lt;9),AND(MONTH(F769)&gt;=8,MONTH(F769)&lt;9)),(NETWORKDAYS(E769,F769,Lister!$D$7:$D$13)-P769)*N769/NETWORKDAYS(Lister!$D$20,Lister!$E$20,Lister!$D$7:$D$13),IF(AND(MONTH(E769)=7,MONTH(F769)=8),(NETWORKDAYS(Lister!$D$20,F769,Lister!$D$7:$D$13)-P769)*N769/NETWORKDAYS(Lister!$D$20,Lister!$E$20,Lister!$D$7:$D$13),IF(AND(MONTH(E769)=7,MONTH(F769)=7),0)))),0),"")</f>
        <v/>
      </c>
      <c r="U769" s="78" t="str">
        <f>IF(Ansøgning!U751="","",Ansøgning!U751)</f>
        <v/>
      </c>
      <c r="V769" s="119" t="str">
        <f t="shared" si="84"/>
        <v/>
      </c>
      <c r="W769" s="120" t="str">
        <f t="shared" si="85"/>
        <v/>
      </c>
      <c r="X769" s="42" t="str">
        <f t="shared" si="86"/>
        <v/>
      </c>
    </row>
    <row r="770" spans="1:24" x14ac:dyDescent="0.25">
      <c r="A770" s="13" t="str">
        <f t="shared" si="87"/>
        <v/>
      </c>
      <c r="B770" s="75" t="str">
        <f>IF(Ansøgning!B752="","",Ansøgning!B752)</f>
        <v/>
      </c>
      <c r="C770" s="75" t="str">
        <f>IF(Ansøgning!C752="","",Ansøgning!C752)</f>
        <v/>
      </c>
      <c r="D770" s="75" t="str">
        <f>IF(Ansøgning!D752="","",Ansøgning!D752)</f>
        <v/>
      </c>
      <c r="E770" s="76" t="str">
        <f>IF(Ansøgning!E752="","",Ansøgning!E752)</f>
        <v/>
      </c>
      <c r="F770" s="76" t="str">
        <f>IF(Ansøgning!F752="","",Ansøgning!F752)</f>
        <v/>
      </c>
      <c r="G770" s="33" t="str">
        <f>IF(OR(E770="",F770=""),"",NETWORKDAYS(E770,F770,Lister!$D$7:$D$13))</f>
        <v/>
      </c>
      <c r="H770" s="76" t="str">
        <f>IF(Ansøgning!H752="","",Ansøgning!H752)</f>
        <v/>
      </c>
      <c r="I770" s="32" t="str">
        <f t="shared" si="81"/>
        <v/>
      </c>
      <c r="J770" s="77" t="str">
        <f>IF(Ansøgning!J752="","",Ansøgning!J752)</f>
        <v/>
      </c>
      <c r="K770" s="77" t="str">
        <f>IF(Ansøgning!K752="","",Ansøgning!K752)</f>
        <v/>
      </c>
      <c r="L770" s="46" t="str">
        <f t="shared" si="82"/>
        <v/>
      </c>
      <c r="M770" s="78" t="str">
        <f>IF(Ansøgning!M752="","",Ansøgning!M752)</f>
        <v/>
      </c>
      <c r="N770" s="31" t="str">
        <f t="shared" si="83"/>
        <v/>
      </c>
      <c r="O770" s="78" t="str">
        <f>IF(Ansøgning!O752="","",Ansøgning!O752)</f>
        <v/>
      </c>
      <c r="P770" s="78" t="str">
        <f>IF(Ansøgning!P752="","",Ansøgning!P752)</f>
        <v/>
      </c>
      <c r="Q770" s="78" t="str">
        <f>IF(Ansøgning!Q752="","",Ansøgning!Q752)</f>
        <v/>
      </c>
      <c r="R770" s="78" t="str">
        <f>IF(Ansøgning!R752="","",Ansøgning!R752)</f>
        <v/>
      </c>
      <c r="S770" s="46" t="str">
        <f>IFERROR(MAX(IF(OR(O770="",P770=""),"",IF(AND(AND(MONTH(E770)&gt;=7,MONTH(E770)&lt;8),AND(MONTH(F770)&gt;=7,MONTH(F770)&lt;8)),(NETWORKDAYS(E770,F770,Lister!$D$7:$D$13)-O770)*N770/NETWORKDAYS(Lister!$D$19,Lister!$E$19,Lister!$D$7:$D$13),IF(AND(AND(MONTH(E770)&gt;=7,MONTH(E770)&lt;8),MONTH(F770)&gt;7),(NETWORKDAYS(E770,Lister!$E$19,Lister!$D$7:$D$13)-O770)*N770/NETWORKDAYS(Lister!$D$19,Lister!$E$19,Lister!$D$7:$D$13),IF(MONTH(E770)&gt;7,0)))),0),"")</f>
        <v/>
      </c>
      <c r="T770" s="46" t="str">
        <f>IFERROR(MAX(IF(OR(O770="",P770=""),"",IF(AND(AND(MONTH(E770)&gt;=8,MONTH(E770)&lt;9),AND(MONTH(F770)&gt;=8,MONTH(F770)&lt;9)),(NETWORKDAYS(E770,F770,Lister!$D$7:$D$13)-P770)*N770/NETWORKDAYS(Lister!$D$20,Lister!$E$20,Lister!$D$7:$D$13),IF(AND(MONTH(E770)=7,MONTH(F770)=8),(NETWORKDAYS(Lister!$D$20,F770,Lister!$D$7:$D$13)-P770)*N770/NETWORKDAYS(Lister!$D$20,Lister!$E$20,Lister!$D$7:$D$13),IF(AND(MONTH(E770)=7,MONTH(F770)=7),0)))),0),"")</f>
        <v/>
      </c>
      <c r="U770" s="78" t="str">
        <f>IF(Ansøgning!U752="","",Ansøgning!U752)</f>
        <v/>
      </c>
      <c r="V770" s="119" t="str">
        <f t="shared" si="84"/>
        <v/>
      </c>
      <c r="W770" s="120" t="str">
        <f t="shared" si="85"/>
        <v/>
      </c>
      <c r="X770" s="42" t="str">
        <f t="shared" si="86"/>
        <v/>
      </c>
    </row>
    <row r="771" spans="1:24" x14ac:dyDescent="0.25">
      <c r="A771" s="13" t="str">
        <f t="shared" si="87"/>
        <v/>
      </c>
      <c r="B771" s="75" t="str">
        <f>IF(Ansøgning!B753="","",Ansøgning!B753)</f>
        <v/>
      </c>
      <c r="C771" s="75" t="str">
        <f>IF(Ansøgning!C753="","",Ansøgning!C753)</f>
        <v/>
      </c>
      <c r="D771" s="75" t="str">
        <f>IF(Ansøgning!D753="","",Ansøgning!D753)</f>
        <v/>
      </c>
      <c r="E771" s="76" t="str">
        <f>IF(Ansøgning!E753="","",Ansøgning!E753)</f>
        <v/>
      </c>
      <c r="F771" s="76" t="str">
        <f>IF(Ansøgning!F753="","",Ansøgning!F753)</f>
        <v/>
      </c>
      <c r="G771" s="33" t="str">
        <f>IF(OR(E771="",F771=""),"",NETWORKDAYS(E771,F771,Lister!$D$7:$D$13))</f>
        <v/>
      </c>
      <c r="H771" s="76" t="str">
        <f>IF(Ansøgning!H753="","",Ansøgning!H753)</f>
        <v/>
      </c>
      <c r="I771" s="32" t="str">
        <f t="shared" si="81"/>
        <v/>
      </c>
      <c r="J771" s="77" t="str">
        <f>IF(Ansøgning!J753="","",Ansøgning!J753)</f>
        <v/>
      </c>
      <c r="K771" s="77" t="str">
        <f>IF(Ansøgning!K753="","",Ansøgning!K753)</f>
        <v/>
      </c>
      <c r="L771" s="46" t="str">
        <f t="shared" si="82"/>
        <v/>
      </c>
      <c r="M771" s="78" t="str">
        <f>IF(Ansøgning!M753="","",Ansøgning!M753)</f>
        <v/>
      </c>
      <c r="N771" s="31" t="str">
        <f t="shared" si="83"/>
        <v/>
      </c>
      <c r="O771" s="78" t="str">
        <f>IF(Ansøgning!O753="","",Ansøgning!O753)</f>
        <v/>
      </c>
      <c r="P771" s="78" t="str">
        <f>IF(Ansøgning!P753="","",Ansøgning!P753)</f>
        <v/>
      </c>
      <c r="Q771" s="78" t="str">
        <f>IF(Ansøgning!Q753="","",Ansøgning!Q753)</f>
        <v/>
      </c>
      <c r="R771" s="78" t="str">
        <f>IF(Ansøgning!R753="","",Ansøgning!R753)</f>
        <v/>
      </c>
      <c r="S771" s="46" t="str">
        <f>IFERROR(MAX(IF(OR(O771="",P771=""),"",IF(AND(AND(MONTH(E771)&gt;=7,MONTH(E771)&lt;8),AND(MONTH(F771)&gt;=7,MONTH(F771)&lt;8)),(NETWORKDAYS(E771,F771,Lister!$D$7:$D$13)-O771)*N771/NETWORKDAYS(Lister!$D$19,Lister!$E$19,Lister!$D$7:$D$13),IF(AND(AND(MONTH(E771)&gt;=7,MONTH(E771)&lt;8),MONTH(F771)&gt;7),(NETWORKDAYS(E771,Lister!$E$19,Lister!$D$7:$D$13)-O771)*N771/NETWORKDAYS(Lister!$D$19,Lister!$E$19,Lister!$D$7:$D$13),IF(MONTH(E771)&gt;7,0)))),0),"")</f>
        <v/>
      </c>
      <c r="T771" s="46" t="str">
        <f>IFERROR(MAX(IF(OR(O771="",P771=""),"",IF(AND(AND(MONTH(E771)&gt;=8,MONTH(E771)&lt;9),AND(MONTH(F771)&gt;=8,MONTH(F771)&lt;9)),(NETWORKDAYS(E771,F771,Lister!$D$7:$D$13)-P771)*N771/NETWORKDAYS(Lister!$D$20,Lister!$E$20,Lister!$D$7:$D$13),IF(AND(MONTH(E771)=7,MONTH(F771)=8),(NETWORKDAYS(Lister!$D$20,F771,Lister!$D$7:$D$13)-P771)*N771/NETWORKDAYS(Lister!$D$20,Lister!$E$20,Lister!$D$7:$D$13),IF(AND(MONTH(E771)=7,MONTH(F771)=7),0)))),0),"")</f>
        <v/>
      </c>
      <c r="U771" s="78" t="str">
        <f>IF(Ansøgning!U753="","",Ansøgning!U753)</f>
        <v/>
      </c>
      <c r="V771" s="119" t="str">
        <f t="shared" si="84"/>
        <v/>
      </c>
      <c r="W771" s="120" t="str">
        <f t="shared" si="85"/>
        <v/>
      </c>
      <c r="X771" s="42" t="str">
        <f t="shared" si="86"/>
        <v/>
      </c>
    </row>
    <row r="772" spans="1:24" x14ac:dyDescent="0.25">
      <c r="A772" s="13" t="str">
        <f t="shared" si="87"/>
        <v/>
      </c>
      <c r="B772" s="75" t="str">
        <f>IF(Ansøgning!B754="","",Ansøgning!B754)</f>
        <v/>
      </c>
      <c r="C772" s="75" t="str">
        <f>IF(Ansøgning!C754="","",Ansøgning!C754)</f>
        <v/>
      </c>
      <c r="D772" s="75" t="str">
        <f>IF(Ansøgning!D754="","",Ansøgning!D754)</f>
        <v/>
      </c>
      <c r="E772" s="76" t="str">
        <f>IF(Ansøgning!E754="","",Ansøgning!E754)</f>
        <v/>
      </c>
      <c r="F772" s="76" t="str">
        <f>IF(Ansøgning!F754="","",Ansøgning!F754)</f>
        <v/>
      </c>
      <c r="G772" s="33" t="str">
        <f>IF(OR(E772="",F772=""),"",NETWORKDAYS(E772,F772,Lister!$D$7:$D$13))</f>
        <v/>
      </c>
      <c r="H772" s="76" t="str">
        <f>IF(Ansøgning!H754="","",Ansøgning!H754)</f>
        <v/>
      </c>
      <c r="I772" s="32" t="str">
        <f t="shared" si="81"/>
        <v/>
      </c>
      <c r="J772" s="77" t="str">
        <f>IF(Ansøgning!J754="","",Ansøgning!J754)</f>
        <v/>
      </c>
      <c r="K772" s="77" t="str">
        <f>IF(Ansøgning!K754="","",Ansøgning!K754)</f>
        <v/>
      </c>
      <c r="L772" s="46" t="str">
        <f t="shared" si="82"/>
        <v/>
      </c>
      <c r="M772" s="78" t="str">
        <f>IF(Ansøgning!M754="","",Ansøgning!M754)</f>
        <v/>
      </c>
      <c r="N772" s="31" t="str">
        <f t="shared" si="83"/>
        <v/>
      </c>
      <c r="O772" s="78" t="str">
        <f>IF(Ansøgning!O754="","",Ansøgning!O754)</f>
        <v/>
      </c>
      <c r="P772" s="78" t="str">
        <f>IF(Ansøgning!P754="","",Ansøgning!P754)</f>
        <v/>
      </c>
      <c r="Q772" s="78" t="str">
        <f>IF(Ansøgning!Q754="","",Ansøgning!Q754)</f>
        <v/>
      </c>
      <c r="R772" s="78" t="str">
        <f>IF(Ansøgning!R754="","",Ansøgning!R754)</f>
        <v/>
      </c>
      <c r="S772" s="46" t="str">
        <f>IFERROR(MAX(IF(OR(O772="",P772=""),"",IF(AND(AND(MONTH(E772)&gt;=7,MONTH(E772)&lt;8),AND(MONTH(F772)&gt;=7,MONTH(F772)&lt;8)),(NETWORKDAYS(E772,F772,Lister!$D$7:$D$13)-O772)*N772/NETWORKDAYS(Lister!$D$19,Lister!$E$19,Lister!$D$7:$D$13),IF(AND(AND(MONTH(E772)&gt;=7,MONTH(E772)&lt;8),MONTH(F772)&gt;7),(NETWORKDAYS(E772,Lister!$E$19,Lister!$D$7:$D$13)-O772)*N772/NETWORKDAYS(Lister!$D$19,Lister!$E$19,Lister!$D$7:$D$13),IF(MONTH(E772)&gt;7,0)))),0),"")</f>
        <v/>
      </c>
      <c r="T772" s="46" t="str">
        <f>IFERROR(MAX(IF(OR(O772="",P772=""),"",IF(AND(AND(MONTH(E772)&gt;=8,MONTH(E772)&lt;9),AND(MONTH(F772)&gt;=8,MONTH(F772)&lt;9)),(NETWORKDAYS(E772,F772,Lister!$D$7:$D$13)-P772)*N772/NETWORKDAYS(Lister!$D$20,Lister!$E$20,Lister!$D$7:$D$13),IF(AND(MONTH(E772)=7,MONTH(F772)=8),(NETWORKDAYS(Lister!$D$20,F772,Lister!$D$7:$D$13)-P772)*N772/NETWORKDAYS(Lister!$D$20,Lister!$E$20,Lister!$D$7:$D$13),IF(AND(MONTH(E772)=7,MONTH(F772)=7),0)))),0),"")</f>
        <v/>
      </c>
      <c r="U772" s="78" t="str">
        <f>IF(Ansøgning!U754="","",Ansøgning!U754)</f>
        <v/>
      </c>
      <c r="V772" s="119" t="str">
        <f t="shared" si="84"/>
        <v/>
      </c>
      <c r="W772" s="120" t="str">
        <f t="shared" si="85"/>
        <v/>
      </c>
      <c r="X772" s="42" t="str">
        <f t="shared" si="86"/>
        <v/>
      </c>
    </row>
    <row r="773" spans="1:24" x14ac:dyDescent="0.25">
      <c r="A773" s="13" t="str">
        <f t="shared" si="87"/>
        <v/>
      </c>
      <c r="B773" s="75" t="str">
        <f>IF(Ansøgning!B755="","",Ansøgning!B755)</f>
        <v/>
      </c>
      <c r="C773" s="75" t="str">
        <f>IF(Ansøgning!C755="","",Ansøgning!C755)</f>
        <v/>
      </c>
      <c r="D773" s="75" t="str">
        <f>IF(Ansøgning!D755="","",Ansøgning!D755)</f>
        <v/>
      </c>
      <c r="E773" s="76" t="str">
        <f>IF(Ansøgning!E755="","",Ansøgning!E755)</f>
        <v/>
      </c>
      <c r="F773" s="76" t="str">
        <f>IF(Ansøgning!F755="","",Ansøgning!F755)</f>
        <v/>
      </c>
      <c r="G773" s="33" t="str">
        <f>IF(OR(E773="",F773=""),"",NETWORKDAYS(E773,F773,Lister!$D$7:$D$13))</f>
        <v/>
      </c>
      <c r="H773" s="76" t="str">
        <f>IF(Ansøgning!H755="","",Ansøgning!H755)</f>
        <v/>
      </c>
      <c r="I773" s="32" t="str">
        <f t="shared" si="81"/>
        <v/>
      </c>
      <c r="J773" s="77" t="str">
        <f>IF(Ansøgning!J755="","",Ansøgning!J755)</f>
        <v/>
      </c>
      <c r="K773" s="77" t="str">
        <f>IF(Ansøgning!K755="","",Ansøgning!K755)</f>
        <v/>
      </c>
      <c r="L773" s="46" t="str">
        <f t="shared" si="82"/>
        <v/>
      </c>
      <c r="M773" s="78" t="str">
        <f>IF(Ansøgning!M755="","",Ansøgning!M755)</f>
        <v/>
      </c>
      <c r="N773" s="31" t="str">
        <f t="shared" si="83"/>
        <v/>
      </c>
      <c r="O773" s="78" t="str">
        <f>IF(Ansøgning!O755="","",Ansøgning!O755)</f>
        <v/>
      </c>
      <c r="P773" s="78" t="str">
        <f>IF(Ansøgning!P755="","",Ansøgning!P755)</f>
        <v/>
      </c>
      <c r="Q773" s="78" t="str">
        <f>IF(Ansøgning!Q755="","",Ansøgning!Q755)</f>
        <v/>
      </c>
      <c r="R773" s="78" t="str">
        <f>IF(Ansøgning!R755="","",Ansøgning!R755)</f>
        <v/>
      </c>
      <c r="S773" s="46" t="str">
        <f>IFERROR(MAX(IF(OR(O773="",P773=""),"",IF(AND(AND(MONTH(E773)&gt;=7,MONTH(E773)&lt;8),AND(MONTH(F773)&gt;=7,MONTH(F773)&lt;8)),(NETWORKDAYS(E773,F773,Lister!$D$7:$D$13)-O773)*N773/NETWORKDAYS(Lister!$D$19,Lister!$E$19,Lister!$D$7:$D$13),IF(AND(AND(MONTH(E773)&gt;=7,MONTH(E773)&lt;8),MONTH(F773)&gt;7),(NETWORKDAYS(E773,Lister!$E$19,Lister!$D$7:$D$13)-O773)*N773/NETWORKDAYS(Lister!$D$19,Lister!$E$19,Lister!$D$7:$D$13),IF(MONTH(E773)&gt;7,0)))),0),"")</f>
        <v/>
      </c>
      <c r="T773" s="46" t="str">
        <f>IFERROR(MAX(IF(OR(O773="",P773=""),"",IF(AND(AND(MONTH(E773)&gt;=8,MONTH(E773)&lt;9),AND(MONTH(F773)&gt;=8,MONTH(F773)&lt;9)),(NETWORKDAYS(E773,F773,Lister!$D$7:$D$13)-P773)*N773/NETWORKDAYS(Lister!$D$20,Lister!$E$20,Lister!$D$7:$D$13),IF(AND(MONTH(E773)=7,MONTH(F773)=8),(NETWORKDAYS(Lister!$D$20,F773,Lister!$D$7:$D$13)-P773)*N773/NETWORKDAYS(Lister!$D$20,Lister!$E$20,Lister!$D$7:$D$13),IF(AND(MONTH(E773)=7,MONTH(F773)=7),0)))),0),"")</f>
        <v/>
      </c>
      <c r="U773" s="78" t="str">
        <f>IF(Ansøgning!U755="","",Ansøgning!U755)</f>
        <v/>
      </c>
      <c r="V773" s="119" t="str">
        <f t="shared" si="84"/>
        <v/>
      </c>
      <c r="W773" s="120" t="str">
        <f t="shared" si="85"/>
        <v/>
      </c>
      <c r="X773" s="42" t="str">
        <f t="shared" si="86"/>
        <v/>
      </c>
    </row>
    <row r="774" spans="1:24" x14ac:dyDescent="0.25">
      <c r="A774" s="13" t="str">
        <f t="shared" si="87"/>
        <v/>
      </c>
      <c r="B774" s="75" t="str">
        <f>IF(Ansøgning!B756="","",Ansøgning!B756)</f>
        <v/>
      </c>
      <c r="C774" s="75" t="str">
        <f>IF(Ansøgning!C756="","",Ansøgning!C756)</f>
        <v/>
      </c>
      <c r="D774" s="75" t="str">
        <f>IF(Ansøgning!D756="","",Ansøgning!D756)</f>
        <v/>
      </c>
      <c r="E774" s="76" t="str">
        <f>IF(Ansøgning!E756="","",Ansøgning!E756)</f>
        <v/>
      </c>
      <c r="F774" s="76" t="str">
        <f>IF(Ansøgning!F756="","",Ansøgning!F756)</f>
        <v/>
      </c>
      <c r="G774" s="33" t="str">
        <f>IF(OR(E774="",F774=""),"",NETWORKDAYS(E774,F774,Lister!$D$7:$D$13))</f>
        <v/>
      </c>
      <c r="H774" s="76" t="str">
        <f>IF(Ansøgning!H756="","",Ansøgning!H756)</f>
        <v/>
      </c>
      <c r="I774" s="32" t="str">
        <f t="shared" si="81"/>
        <v/>
      </c>
      <c r="J774" s="77" t="str">
        <f>IF(Ansøgning!J756="","",Ansøgning!J756)</f>
        <v/>
      </c>
      <c r="K774" s="77" t="str">
        <f>IF(Ansøgning!K756="","",Ansøgning!K756)</f>
        <v/>
      </c>
      <c r="L774" s="46" t="str">
        <f t="shared" si="82"/>
        <v/>
      </c>
      <c r="M774" s="78" t="str">
        <f>IF(Ansøgning!M756="","",Ansøgning!M756)</f>
        <v/>
      </c>
      <c r="N774" s="31" t="str">
        <f t="shared" si="83"/>
        <v/>
      </c>
      <c r="O774" s="78" t="str">
        <f>IF(Ansøgning!O756="","",Ansøgning!O756)</f>
        <v/>
      </c>
      <c r="P774" s="78" t="str">
        <f>IF(Ansøgning!P756="","",Ansøgning!P756)</f>
        <v/>
      </c>
      <c r="Q774" s="78" t="str">
        <f>IF(Ansøgning!Q756="","",Ansøgning!Q756)</f>
        <v/>
      </c>
      <c r="R774" s="78" t="str">
        <f>IF(Ansøgning!R756="","",Ansøgning!R756)</f>
        <v/>
      </c>
      <c r="S774" s="46" t="str">
        <f>IFERROR(MAX(IF(OR(O774="",P774=""),"",IF(AND(AND(MONTH(E774)&gt;=7,MONTH(E774)&lt;8),AND(MONTH(F774)&gt;=7,MONTH(F774)&lt;8)),(NETWORKDAYS(E774,F774,Lister!$D$7:$D$13)-O774)*N774/NETWORKDAYS(Lister!$D$19,Lister!$E$19,Lister!$D$7:$D$13),IF(AND(AND(MONTH(E774)&gt;=7,MONTH(E774)&lt;8),MONTH(F774)&gt;7),(NETWORKDAYS(E774,Lister!$E$19,Lister!$D$7:$D$13)-O774)*N774/NETWORKDAYS(Lister!$D$19,Lister!$E$19,Lister!$D$7:$D$13),IF(MONTH(E774)&gt;7,0)))),0),"")</f>
        <v/>
      </c>
      <c r="T774" s="46" t="str">
        <f>IFERROR(MAX(IF(OR(O774="",P774=""),"",IF(AND(AND(MONTH(E774)&gt;=8,MONTH(E774)&lt;9),AND(MONTH(F774)&gt;=8,MONTH(F774)&lt;9)),(NETWORKDAYS(E774,F774,Lister!$D$7:$D$13)-P774)*N774/NETWORKDAYS(Lister!$D$20,Lister!$E$20,Lister!$D$7:$D$13),IF(AND(MONTH(E774)=7,MONTH(F774)=8),(NETWORKDAYS(Lister!$D$20,F774,Lister!$D$7:$D$13)-P774)*N774/NETWORKDAYS(Lister!$D$20,Lister!$E$20,Lister!$D$7:$D$13),IF(AND(MONTH(E774)=7,MONTH(F774)=7),0)))),0),"")</f>
        <v/>
      </c>
      <c r="U774" s="78" t="str">
        <f>IF(Ansøgning!U756="","",Ansøgning!U756)</f>
        <v/>
      </c>
      <c r="V774" s="119" t="str">
        <f t="shared" si="84"/>
        <v/>
      </c>
      <c r="W774" s="120" t="str">
        <f t="shared" si="85"/>
        <v/>
      </c>
      <c r="X774" s="42" t="str">
        <f t="shared" si="86"/>
        <v/>
      </c>
    </row>
    <row r="775" spans="1:24" x14ac:dyDescent="0.25">
      <c r="A775" s="13" t="str">
        <f t="shared" si="87"/>
        <v/>
      </c>
      <c r="B775" s="75" t="str">
        <f>IF(Ansøgning!B757="","",Ansøgning!B757)</f>
        <v/>
      </c>
      <c r="C775" s="75" t="str">
        <f>IF(Ansøgning!C757="","",Ansøgning!C757)</f>
        <v/>
      </c>
      <c r="D775" s="75" t="str">
        <f>IF(Ansøgning!D757="","",Ansøgning!D757)</f>
        <v/>
      </c>
      <c r="E775" s="76" t="str">
        <f>IF(Ansøgning!E757="","",Ansøgning!E757)</f>
        <v/>
      </c>
      <c r="F775" s="76" t="str">
        <f>IF(Ansøgning!F757="","",Ansøgning!F757)</f>
        <v/>
      </c>
      <c r="G775" s="33" t="str">
        <f>IF(OR(E775="",F775=""),"",NETWORKDAYS(E775,F775,Lister!$D$7:$D$13))</f>
        <v/>
      </c>
      <c r="H775" s="76" t="str">
        <f>IF(Ansøgning!H757="","",Ansøgning!H757)</f>
        <v/>
      </c>
      <c r="I775" s="32" t="str">
        <f t="shared" si="81"/>
        <v/>
      </c>
      <c r="J775" s="77" t="str">
        <f>IF(Ansøgning!J757="","",Ansøgning!J757)</f>
        <v/>
      </c>
      <c r="K775" s="77" t="str">
        <f>IF(Ansøgning!K757="","",Ansøgning!K757)</f>
        <v/>
      </c>
      <c r="L775" s="46" t="str">
        <f t="shared" si="82"/>
        <v/>
      </c>
      <c r="M775" s="78" t="str">
        <f>IF(Ansøgning!M757="","",Ansøgning!M757)</f>
        <v/>
      </c>
      <c r="N775" s="31" t="str">
        <f t="shared" si="83"/>
        <v/>
      </c>
      <c r="O775" s="78" t="str">
        <f>IF(Ansøgning!O757="","",Ansøgning!O757)</f>
        <v/>
      </c>
      <c r="P775" s="78" t="str">
        <f>IF(Ansøgning!P757="","",Ansøgning!P757)</f>
        <v/>
      </c>
      <c r="Q775" s="78" t="str">
        <f>IF(Ansøgning!Q757="","",Ansøgning!Q757)</f>
        <v/>
      </c>
      <c r="R775" s="78" t="str">
        <f>IF(Ansøgning!R757="","",Ansøgning!R757)</f>
        <v/>
      </c>
      <c r="S775" s="46" t="str">
        <f>IFERROR(MAX(IF(OR(O775="",P775=""),"",IF(AND(AND(MONTH(E775)&gt;=7,MONTH(E775)&lt;8),AND(MONTH(F775)&gt;=7,MONTH(F775)&lt;8)),(NETWORKDAYS(E775,F775,Lister!$D$7:$D$13)-O775)*N775/NETWORKDAYS(Lister!$D$19,Lister!$E$19,Lister!$D$7:$D$13),IF(AND(AND(MONTH(E775)&gt;=7,MONTH(E775)&lt;8),MONTH(F775)&gt;7),(NETWORKDAYS(E775,Lister!$E$19,Lister!$D$7:$D$13)-O775)*N775/NETWORKDAYS(Lister!$D$19,Lister!$E$19,Lister!$D$7:$D$13),IF(MONTH(E775)&gt;7,0)))),0),"")</f>
        <v/>
      </c>
      <c r="T775" s="46" t="str">
        <f>IFERROR(MAX(IF(OR(O775="",P775=""),"",IF(AND(AND(MONTH(E775)&gt;=8,MONTH(E775)&lt;9),AND(MONTH(F775)&gt;=8,MONTH(F775)&lt;9)),(NETWORKDAYS(E775,F775,Lister!$D$7:$D$13)-P775)*N775/NETWORKDAYS(Lister!$D$20,Lister!$E$20,Lister!$D$7:$D$13),IF(AND(MONTH(E775)=7,MONTH(F775)=8),(NETWORKDAYS(Lister!$D$20,F775,Lister!$D$7:$D$13)-P775)*N775/NETWORKDAYS(Lister!$D$20,Lister!$E$20,Lister!$D$7:$D$13),IF(AND(MONTH(E775)=7,MONTH(F775)=7),0)))),0),"")</f>
        <v/>
      </c>
      <c r="U775" s="78" t="str">
        <f>IF(Ansøgning!U757="","",Ansøgning!U757)</f>
        <v/>
      </c>
      <c r="V775" s="119" t="str">
        <f t="shared" si="84"/>
        <v/>
      </c>
      <c r="W775" s="120" t="str">
        <f t="shared" si="85"/>
        <v/>
      </c>
      <c r="X775" s="42" t="str">
        <f t="shared" si="86"/>
        <v/>
      </c>
    </row>
    <row r="776" spans="1:24" x14ac:dyDescent="0.25">
      <c r="A776" s="13" t="str">
        <f t="shared" si="87"/>
        <v/>
      </c>
      <c r="B776" s="75" t="str">
        <f>IF(Ansøgning!B758="","",Ansøgning!B758)</f>
        <v/>
      </c>
      <c r="C776" s="75" t="str">
        <f>IF(Ansøgning!C758="","",Ansøgning!C758)</f>
        <v/>
      </c>
      <c r="D776" s="75" t="str">
        <f>IF(Ansøgning!D758="","",Ansøgning!D758)</f>
        <v/>
      </c>
      <c r="E776" s="76" t="str">
        <f>IF(Ansøgning!E758="","",Ansøgning!E758)</f>
        <v/>
      </c>
      <c r="F776" s="76" t="str">
        <f>IF(Ansøgning!F758="","",Ansøgning!F758)</f>
        <v/>
      </c>
      <c r="G776" s="33" t="str">
        <f>IF(OR(E776="",F776=""),"",NETWORKDAYS(E776,F776,Lister!$D$7:$D$13))</f>
        <v/>
      </c>
      <c r="H776" s="76" t="str">
        <f>IF(Ansøgning!H758="","",Ansøgning!H758)</f>
        <v/>
      </c>
      <c r="I776" s="32" t="str">
        <f t="shared" si="81"/>
        <v/>
      </c>
      <c r="J776" s="77" t="str">
        <f>IF(Ansøgning!J758="","",Ansøgning!J758)</f>
        <v/>
      </c>
      <c r="K776" s="77" t="str">
        <f>IF(Ansøgning!K758="","",Ansøgning!K758)</f>
        <v/>
      </c>
      <c r="L776" s="46" t="str">
        <f t="shared" si="82"/>
        <v/>
      </c>
      <c r="M776" s="78" t="str">
        <f>IF(Ansøgning!M758="","",Ansøgning!M758)</f>
        <v/>
      </c>
      <c r="N776" s="31" t="str">
        <f t="shared" si="83"/>
        <v/>
      </c>
      <c r="O776" s="78" t="str">
        <f>IF(Ansøgning!O758="","",Ansøgning!O758)</f>
        <v/>
      </c>
      <c r="P776" s="78" t="str">
        <f>IF(Ansøgning!P758="","",Ansøgning!P758)</f>
        <v/>
      </c>
      <c r="Q776" s="78" t="str">
        <f>IF(Ansøgning!Q758="","",Ansøgning!Q758)</f>
        <v/>
      </c>
      <c r="R776" s="78" t="str">
        <f>IF(Ansøgning!R758="","",Ansøgning!R758)</f>
        <v/>
      </c>
      <c r="S776" s="46" t="str">
        <f>IFERROR(MAX(IF(OR(O776="",P776=""),"",IF(AND(AND(MONTH(E776)&gt;=7,MONTH(E776)&lt;8),AND(MONTH(F776)&gt;=7,MONTH(F776)&lt;8)),(NETWORKDAYS(E776,F776,Lister!$D$7:$D$13)-O776)*N776/NETWORKDAYS(Lister!$D$19,Lister!$E$19,Lister!$D$7:$D$13),IF(AND(AND(MONTH(E776)&gt;=7,MONTH(E776)&lt;8),MONTH(F776)&gt;7),(NETWORKDAYS(E776,Lister!$E$19,Lister!$D$7:$D$13)-O776)*N776/NETWORKDAYS(Lister!$D$19,Lister!$E$19,Lister!$D$7:$D$13),IF(MONTH(E776)&gt;7,0)))),0),"")</f>
        <v/>
      </c>
      <c r="T776" s="46" t="str">
        <f>IFERROR(MAX(IF(OR(O776="",P776=""),"",IF(AND(AND(MONTH(E776)&gt;=8,MONTH(E776)&lt;9),AND(MONTH(F776)&gt;=8,MONTH(F776)&lt;9)),(NETWORKDAYS(E776,F776,Lister!$D$7:$D$13)-P776)*N776/NETWORKDAYS(Lister!$D$20,Lister!$E$20,Lister!$D$7:$D$13),IF(AND(MONTH(E776)=7,MONTH(F776)=8),(NETWORKDAYS(Lister!$D$20,F776,Lister!$D$7:$D$13)-P776)*N776/NETWORKDAYS(Lister!$D$20,Lister!$E$20,Lister!$D$7:$D$13),IF(AND(MONTH(E776)=7,MONTH(F776)=7),0)))),0),"")</f>
        <v/>
      </c>
      <c r="U776" s="78" t="str">
        <f>IF(Ansøgning!U758="","",Ansøgning!U758)</f>
        <v/>
      </c>
      <c r="V776" s="119" t="str">
        <f t="shared" si="84"/>
        <v/>
      </c>
      <c r="W776" s="120" t="str">
        <f t="shared" si="85"/>
        <v/>
      </c>
      <c r="X776" s="42" t="str">
        <f t="shared" si="86"/>
        <v/>
      </c>
    </row>
    <row r="777" spans="1:24" x14ac:dyDescent="0.25">
      <c r="A777" s="13" t="str">
        <f t="shared" si="87"/>
        <v/>
      </c>
      <c r="B777" s="75" t="str">
        <f>IF(Ansøgning!B759="","",Ansøgning!B759)</f>
        <v/>
      </c>
      <c r="C777" s="75" t="str">
        <f>IF(Ansøgning!C759="","",Ansøgning!C759)</f>
        <v/>
      </c>
      <c r="D777" s="75" t="str">
        <f>IF(Ansøgning!D759="","",Ansøgning!D759)</f>
        <v/>
      </c>
      <c r="E777" s="76" t="str">
        <f>IF(Ansøgning!E759="","",Ansøgning!E759)</f>
        <v/>
      </c>
      <c r="F777" s="76" t="str">
        <f>IF(Ansøgning!F759="","",Ansøgning!F759)</f>
        <v/>
      </c>
      <c r="G777" s="33" t="str">
        <f>IF(OR(E777="",F777=""),"",NETWORKDAYS(E777,F777,Lister!$D$7:$D$13))</f>
        <v/>
      </c>
      <c r="H777" s="76" t="str">
        <f>IF(Ansøgning!H759="","",Ansøgning!H759)</f>
        <v/>
      </c>
      <c r="I777" s="32" t="str">
        <f t="shared" si="81"/>
        <v/>
      </c>
      <c r="J777" s="77" t="str">
        <f>IF(Ansøgning!J759="","",Ansøgning!J759)</f>
        <v/>
      </c>
      <c r="K777" s="77" t="str">
        <f>IF(Ansøgning!K759="","",Ansøgning!K759)</f>
        <v/>
      </c>
      <c r="L777" s="46" t="str">
        <f t="shared" si="82"/>
        <v/>
      </c>
      <c r="M777" s="78" t="str">
        <f>IF(Ansøgning!M759="","",Ansøgning!M759)</f>
        <v/>
      </c>
      <c r="N777" s="31" t="str">
        <f t="shared" si="83"/>
        <v/>
      </c>
      <c r="O777" s="78" t="str">
        <f>IF(Ansøgning!O759="","",Ansøgning!O759)</f>
        <v/>
      </c>
      <c r="P777" s="78" t="str">
        <f>IF(Ansøgning!P759="","",Ansøgning!P759)</f>
        <v/>
      </c>
      <c r="Q777" s="78" t="str">
        <f>IF(Ansøgning!Q759="","",Ansøgning!Q759)</f>
        <v/>
      </c>
      <c r="R777" s="78" t="str">
        <f>IF(Ansøgning!R759="","",Ansøgning!R759)</f>
        <v/>
      </c>
      <c r="S777" s="46" t="str">
        <f>IFERROR(MAX(IF(OR(O777="",P777=""),"",IF(AND(AND(MONTH(E777)&gt;=7,MONTH(E777)&lt;8),AND(MONTH(F777)&gt;=7,MONTH(F777)&lt;8)),(NETWORKDAYS(E777,F777,Lister!$D$7:$D$13)-O777)*N777/NETWORKDAYS(Lister!$D$19,Lister!$E$19,Lister!$D$7:$D$13),IF(AND(AND(MONTH(E777)&gt;=7,MONTH(E777)&lt;8),MONTH(F777)&gt;7),(NETWORKDAYS(E777,Lister!$E$19,Lister!$D$7:$D$13)-O777)*N777/NETWORKDAYS(Lister!$D$19,Lister!$E$19,Lister!$D$7:$D$13),IF(MONTH(E777)&gt;7,0)))),0),"")</f>
        <v/>
      </c>
      <c r="T777" s="46" t="str">
        <f>IFERROR(MAX(IF(OR(O777="",P777=""),"",IF(AND(AND(MONTH(E777)&gt;=8,MONTH(E777)&lt;9),AND(MONTH(F777)&gt;=8,MONTH(F777)&lt;9)),(NETWORKDAYS(E777,F777,Lister!$D$7:$D$13)-P777)*N777/NETWORKDAYS(Lister!$D$20,Lister!$E$20,Lister!$D$7:$D$13),IF(AND(MONTH(E777)=7,MONTH(F777)=8),(NETWORKDAYS(Lister!$D$20,F777,Lister!$D$7:$D$13)-P777)*N777/NETWORKDAYS(Lister!$D$20,Lister!$E$20,Lister!$D$7:$D$13),IF(AND(MONTH(E777)=7,MONTH(F777)=7),0)))),0),"")</f>
        <v/>
      </c>
      <c r="U777" s="78" t="str">
        <f>IF(Ansøgning!U759="","",Ansøgning!U759)</f>
        <v/>
      </c>
      <c r="V777" s="119" t="str">
        <f t="shared" si="84"/>
        <v/>
      </c>
      <c r="W777" s="120" t="str">
        <f t="shared" si="85"/>
        <v/>
      </c>
      <c r="X777" s="42" t="str">
        <f t="shared" si="86"/>
        <v/>
      </c>
    </row>
    <row r="778" spans="1:24" x14ac:dyDescent="0.25">
      <c r="A778" s="13" t="str">
        <f t="shared" si="87"/>
        <v/>
      </c>
      <c r="B778" s="75" t="str">
        <f>IF(Ansøgning!B760="","",Ansøgning!B760)</f>
        <v/>
      </c>
      <c r="C778" s="75" t="str">
        <f>IF(Ansøgning!C760="","",Ansøgning!C760)</f>
        <v/>
      </c>
      <c r="D778" s="75" t="str">
        <f>IF(Ansøgning!D760="","",Ansøgning!D760)</f>
        <v/>
      </c>
      <c r="E778" s="76" t="str">
        <f>IF(Ansøgning!E760="","",Ansøgning!E760)</f>
        <v/>
      </c>
      <c r="F778" s="76" t="str">
        <f>IF(Ansøgning!F760="","",Ansøgning!F760)</f>
        <v/>
      </c>
      <c r="G778" s="33" t="str">
        <f>IF(OR(E778="",F778=""),"",NETWORKDAYS(E778,F778,Lister!$D$7:$D$13))</f>
        <v/>
      </c>
      <c r="H778" s="76" t="str">
        <f>IF(Ansøgning!H760="","",Ansøgning!H760)</f>
        <v/>
      </c>
      <c r="I778" s="32" t="str">
        <f t="shared" si="81"/>
        <v/>
      </c>
      <c r="J778" s="77" t="str">
        <f>IF(Ansøgning!J760="","",Ansøgning!J760)</f>
        <v/>
      </c>
      <c r="K778" s="77" t="str">
        <f>IF(Ansøgning!K760="","",Ansøgning!K760)</f>
        <v/>
      </c>
      <c r="L778" s="46" t="str">
        <f t="shared" si="82"/>
        <v/>
      </c>
      <c r="M778" s="78" t="str">
        <f>IF(Ansøgning!M760="","",Ansøgning!M760)</f>
        <v/>
      </c>
      <c r="N778" s="31" t="str">
        <f t="shared" si="83"/>
        <v/>
      </c>
      <c r="O778" s="78" t="str">
        <f>IF(Ansøgning!O760="","",Ansøgning!O760)</f>
        <v/>
      </c>
      <c r="P778" s="78" t="str">
        <f>IF(Ansøgning!P760="","",Ansøgning!P760)</f>
        <v/>
      </c>
      <c r="Q778" s="78" t="str">
        <f>IF(Ansøgning!Q760="","",Ansøgning!Q760)</f>
        <v/>
      </c>
      <c r="R778" s="78" t="str">
        <f>IF(Ansøgning!R760="","",Ansøgning!R760)</f>
        <v/>
      </c>
      <c r="S778" s="46" t="str">
        <f>IFERROR(MAX(IF(OR(O778="",P778=""),"",IF(AND(AND(MONTH(E778)&gt;=7,MONTH(E778)&lt;8),AND(MONTH(F778)&gt;=7,MONTH(F778)&lt;8)),(NETWORKDAYS(E778,F778,Lister!$D$7:$D$13)-O778)*N778/NETWORKDAYS(Lister!$D$19,Lister!$E$19,Lister!$D$7:$D$13),IF(AND(AND(MONTH(E778)&gt;=7,MONTH(E778)&lt;8),MONTH(F778)&gt;7),(NETWORKDAYS(E778,Lister!$E$19,Lister!$D$7:$D$13)-O778)*N778/NETWORKDAYS(Lister!$D$19,Lister!$E$19,Lister!$D$7:$D$13),IF(MONTH(E778)&gt;7,0)))),0),"")</f>
        <v/>
      </c>
      <c r="T778" s="46" t="str">
        <f>IFERROR(MAX(IF(OR(O778="",P778=""),"",IF(AND(AND(MONTH(E778)&gt;=8,MONTH(E778)&lt;9),AND(MONTH(F778)&gt;=8,MONTH(F778)&lt;9)),(NETWORKDAYS(E778,F778,Lister!$D$7:$D$13)-P778)*N778/NETWORKDAYS(Lister!$D$20,Lister!$E$20,Lister!$D$7:$D$13),IF(AND(MONTH(E778)=7,MONTH(F778)=8),(NETWORKDAYS(Lister!$D$20,F778,Lister!$D$7:$D$13)-P778)*N778/NETWORKDAYS(Lister!$D$20,Lister!$E$20,Lister!$D$7:$D$13),IF(AND(MONTH(E778)=7,MONTH(F778)=7),0)))),0),"")</f>
        <v/>
      </c>
      <c r="U778" s="78" t="str">
        <f>IF(Ansøgning!U760="","",Ansøgning!U760)</f>
        <v/>
      </c>
      <c r="V778" s="119" t="str">
        <f t="shared" si="84"/>
        <v/>
      </c>
      <c r="W778" s="120" t="str">
        <f t="shared" si="85"/>
        <v/>
      </c>
      <c r="X778" s="42" t="str">
        <f t="shared" si="86"/>
        <v/>
      </c>
    </row>
    <row r="779" spans="1:24" x14ac:dyDescent="0.25">
      <c r="A779" s="13" t="str">
        <f t="shared" si="87"/>
        <v/>
      </c>
      <c r="B779" s="75" t="str">
        <f>IF(Ansøgning!B761="","",Ansøgning!B761)</f>
        <v/>
      </c>
      <c r="C779" s="75" t="str">
        <f>IF(Ansøgning!C761="","",Ansøgning!C761)</f>
        <v/>
      </c>
      <c r="D779" s="75" t="str">
        <f>IF(Ansøgning!D761="","",Ansøgning!D761)</f>
        <v/>
      </c>
      <c r="E779" s="76" t="str">
        <f>IF(Ansøgning!E761="","",Ansøgning!E761)</f>
        <v/>
      </c>
      <c r="F779" s="76" t="str">
        <f>IF(Ansøgning!F761="","",Ansøgning!F761)</f>
        <v/>
      </c>
      <c r="G779" s="33" t="str">
        <f>IF(OR(E779="",F779=""),"",NETWORKDAYS(E779,F779,Lister!$D$7:$D$13))</f>
        <v/>
      </c>
      <c r="H779" s="76" t="str">
        <f>IF(Ansøgning!H761="","",Ansøgning!H761)</f>
        <v/>
      </c>
      <c r="I779" s="32" t="str">
        <f t="shared" si="81"/>
        <v/>
      </c>
      <c r="J779" s="77" t="str">
        <f>IF(Ansøgning!J761="","",Ansøgning!J761)</f>
        <v/>
      </c>
      <c r="K779" s="77" t="str">
        <f>IF(Ansøgning!K761="","",Ansøgning!K761)</f>
        <v/>
      </c>
      <c r="L779" s="46" t="str">
        <f t="shared" si="82"/>
        <v/>
      </c>
      <c r="M779" s="78" t="str">
        <f>IF(Ansøgning!M761="","",Ansøgning!M761)</f>
        <v/>
      </c>
      <c r="N779" s="31" t="str">
        <f t="shared" si="83"/>
        <v/>
      </c>
      <c r="O779" s="78" t="str">
        <f>IF(Ansøgning!O761="","",Ansøgning!O761)</f>
        <v/>
      </c>
      <c r="P779" s="78" t="str">
        <f>IF(Ansøgning!P761="","",Ansøgning!P761)</f>
        <v/>
      </c>
      <c r="Q779" s="78" t="str">
        <f>IF(Ansøgning!Q761="","",Ansøgning!Q761)</f>
        <v/>
      </c>
      <c r="R779" s="78" t="str">
        <f>IF(Ansøgning!R761="","",Ansøgning!R761)</f>
        <v/>
      </c>
      <c r="S779" s="46" t="str">
        <f>IFERROR(MAX(IF(OR(O779="",P779=""),"",IF(AND(AND(MONTH(E779)&gt;=7,MONTH(E779)&lt;8),AND(MONTH(F779)&gt;=7,MONTH(F779)&lt;8)),(NETWORKDAYS(E779,F779,Lister!$D$7:$D$13)-O779)*N779/NETWORKDAYS(Lister!$D$19,Lister!$E$19,Lister!$D$7:$D$13),IF(AND(AND(MONTH(E779)&gt;=7,MONTH(E779)&lt;8),MONTH(F779)&gt;7),(NETWORKDAYS(E779,Lister!$E$19,Lister!$D$7:$D$13)-O779)*N779/NETWORKDAYS(Lister!$D$19,Lister!$E$19,Lister!$D$7:$D$13),IF(MONTH(E779)&gt;7,0)))),0),"")</f>
        <v/>
      </c>
      <c r="T779" s="46" t="str">
        <f>IFERROR(MAX(IF(OR(O779="",P779=""),"",IF(AND(AND(MONTH(E779)&gt;=8,MONTH(E779)&lt;9),AND(MONTH(F779)&gt;=8,MONTH(F779)&lt;9)),(NETWORKDAYS(E779,F779,Lister!$D$7:$D$13)-P779)*N779/NETWORKDAYS(Lister!$D$20,Lister!$E$20,Lister!$D$7:$D$13),IF(AND(MONTH(E779)=7,MONTH(F779)=8),(NETWORKDAYS(Lister!$D$20,F779,Lister!$D$7:$D$13)-P779)*N779/NETWORKDAYS(Lister!$D$20,Lister!$E$20,Lister!$D$7:$D$13),IF(AND(MONTH(E779)=7,MONTH(F779)=7),0)))),0),"")</f>
        <v/>
      </c>
      <c r="U779" s="78" t="str">
        <f>IF(Ansøgning!U761="","",Ansøgning!U761)</f>
        <v/>
      </c>
      <c r="V779" s="119" t="str">
        <f t="shared" si="84"/>
        <v/>
      </c>
      <c r="W779" s="120" t="str">
        <f t="shared" si="85"/>
        <v/>
      </c>
      <c r="X779" s="42" t="str">
        <f t="shared" si="86"/>
        <v/>
      </c>
    </row>
    <row r="780" spans="1:24" x14ac:dyDescent="0.25">
      <c r="A780" s="13" t="str">
        <f t="shared" si="87"/>
        <v/>
      </c>
      <c r="B780" s="75" t="str">
        <f>IF(Ansøgning!B762="","",Ansøgning!B762)</f>
        <v/>
      </c>
      <c r="C780" s="75" t="str">
        <f>IF(Ansøgning!C762="","",Ansøgning!C762)</f>
        <v/>
      </c>
      <c r="D780" s="75" t="str">
        <f>IF(Ansøgning!D762="","",Ansøgning!D762)</f>
        <v/>
      </c>
      <c r="E780" s="76" t="str">
        <f>IF(Ansøgning!E762="","",Ansøgning!E762)</f>
        <v/>
      </c>
      <c r="F780" s="76" t="str">
        <f>IF(Ansøgning!F762="","",Ansøgning!F762)</f>
        <v/>
      </c>
      <c r="G780" s="33" t="str">
        <f>IF(OR(E780="",F780=""),"",NETWORKDAYS(E780,F780,Lister!$D$7:$D$13))</f>
        <v/>
      </c>
      <c r="H780" s="76" t="str">
        <f>IF(Ansøgning!H762="","",Ansøgning!H762)</f>
        <v/>
      </c>
      <c r="I780" s="32" t="str">
        <f t="shared" si="81"/>
        <v/>
      </c>
      <c r="J780" s="77" t="str">
        <f>IF(Ansøgning!J762="","",Ansøgning!J762)</f>
        <v/>
      </c>
      <c r="K780" s="77" t="str">
        <f>IF(Ansøgning!K762="","",Ansøgning!K762)</f>
        <v/>
      </c>
      <c r="L780" s="46" t="str">
        <f t="shared" si="82"/>
        <v/>
      </c>
      <c r="M780" s="78" t="str">
        <f>IF(Ansøgning!M762="","",Ansøgning!M762)</f>
        <v/>
      </c>
      <c r="N780" s="31" t="str">
        <f t="shared" si="83"/>
        <v/>
      </c>
      <c r="O780" s="78" t="str">
        <f>IF(Ansøgning!O762="","",Ansøgning!O762)</f>
        <v/>
      </c>
      <c r="P780" s="78" t="str">
        <f>IF(Ansøgning!P762="","",Ansøgning!P762)</f>
        <v/>
      </c>
      <c r="Q780" s="78" t="str">
        <f>IF(Ansøgning!Q762="","",Ansøgning!Q762)</f>
        <v/>
      </c>
      <c r="R780" s="78" t="str">
        <f>IF(Ansøgning!R762="","",Ansøgning!R762)</f>
        <v/>
      </c>
      <c r="S780" s="46" t="str">
        <f>IFERROR(MAX(IF(OR(O780="",P780=""),"",IF(AND(AND(MONTH(E780)&gt;=7,MONTH(E780)&lt;8),AND(MONTH(F780)&gt;=7,MONTH(F780)&lt;8)),(NETWORKDAYS(E780,F780,Lister!$D$7:$D$13)-O780)*N780/NETWORKDAYS(Lister!$D$19,Lister!$E$19,Lister!$D$7:$D$13),IF(AND(AND(MONTH(E780)&gt;=7,MONTH(E780)&lt;8),MONTH(F780)&gt;7),(NETWORKDAYS(E780,Lister!$E$19,Lister!$D$7:$D$13)-O780)*N780/NETWORKDAYS(Lister!$D$19,Lister!$E$19,Lister!$D$7:$D$13),IF(MONTH(E780)&gt;7,0)))),0),"")</f>
        <v/>
      </c>
      <c r="T780" s="46" t="str">
        <f>IFERROR(MAX(IF(OR(O780="",P780=""),"",IF(AND(AND(MONTH(E780)&gt;=8,MONTH(E780)&lt;9),AND(MONTH(F780)&gt;=8,MONTH(F780)&lt;9)),(NETWORKDAYS(E780,F780,Lister!$D$7:$D$13)-P780)*N780/NETWORKDAYS(Lister!$D$20,Lister!$E$20,Lister!$D$7:$D$13),IF(AND(MONTH(E780)=7,MONTH(F780)=8),(NETWORKDAYS(Lister!$D$20,F780,Lister!$D$7:$D$13)-P780)*N780/NETWORKDAYS(Lister!$D$20,Lister!$E$20,Lister!$D$7:$D$13),IF(AND(MONTH(E780)=7,MONTH(F780)=7),0)))),0),"")</f>
        <v/>
      </c>
      <c r="U780" s="78" t="str">
        <f>IF(Ansøgning!U762="","",Ansøgning!U762)</f>
        <v/>
      </c>
      <c r="V780" s="119" t="str">
        <f t="shared" si="84"/>
        <v/>
      </c>
      <c r="W780" s="120" t="str">
        <f t="shared" si="85"/>
        <v/>
      </c>
      <c r="X780" s="42" t="str">
        <f t="shared" si="86"/>
        <v/>
      </c>
    </row>
    <row r="781" spans="1:24" x14ac:dyDescent="0.25">
      <c r="A781" s="13" t="str">
        <f t="shared" si="87"/>
        <v/>
      </c>
      <c r="B781" s="75" t="str">
        <f>IF(Ansøgning!B763="","",Ansøgning!B763)</f>
        <v/>
      </c>
      <c r="C781" s="75" t="str">
        <f>IF(Ansøgning!C763="","",Ansøgning!C763)</f>
        <v/>
      </c>
      <c r="D781" s="75" t="str">
        <f>IF(Ansøgning!D763="","",Ansøgning!D763)</f>
        <v/>
      </c>
      <c r="E781" s="76" t="str">
        <f>IF(Ansøgning!E763="","",Ansøgning!E763)</f>
        <v/>
      </c>
      <c r="F781" s="76" t="str">
        <f>IF(Ansøgning!F763="","",Ansøgning!F763)</f>
        <v/>
      </c>
      <c r="G781" s="33" t="str">
        <f>IF(OR(E781="",F781=""),"",NETWORKDAYS(E781,F781,Lister!$D$7:$D$13))</f>
        <v/>
      </c>
      <c r="H781" s="76" t="str">
        <f>IF(Ansøgning!H763="","",Ansøgning!H763)</f>
        <v/>
      </c>
      <c r="I781" s="32" t="str">
        <f t="shared" si="81"/>
        <v/>
      </c>
      <c r="J781" s="77" t="str">
        <f>IF(Ansøgning!J763="","",Ansøgning!J763)</f>
        <v/>
      </c>
      <c r="K781" s="77" t="str">
        <f>IF(Ansøgning!K763="","",Ansøgning!K763)</f>
        <v/>
      </c>
      <c r="L781" s="46" t="str">
        <f t="shared" si="82"/>
        <v/>
      </c>
      <c r="M781" s="78" t="str">
        <f>IF(Ansøgning!M763="","",Ansøgning!M763)</f>
        <v/>
      </c>
      <c r="N781" s="31" t="str">
        <f t="shared" si="83"/>
        <v/>
      </c>
      <c r="O781" s="78" t="str">
        <f>IF(Ansøgning!O763="","",Ansøgning!O763)</f>
        <v/>
      </c>
      <c r="P781" s="78" t="str">
        <f>IF(Ansøgning!P763="","",Ansøgning!P763)</f>
        <v/>
      </c>
      <c r="Q781" s="78" t="str">
        <f>IF(Ansøgning!Q763="","",Ansøgning!Q763)</f>
        <v/>
      </c>
      <c r="R781" s="78" t="str">
        <f>IF(Ansøgning!R763="","",Ansøgning!R763)</f>
        <v/>
      </c>
      <c r="S781" s="46" t="str">
        <f>IFERROR(MAX(IF(OR(O781="",P781=""),"",IF(AND(AND(MONTH(E781)&gt;=7,MONTH(E781)&lt;8),AND(MONTH(F781)&gt;=7,MONTH(F781)&lt;8)),(NETWORKDAYS(E781,F781,Lister!$D$7:$D$13)-O781)*N781/NETWORKDAYS(Lister!$D$19,Lister!$E$19,Lister!$D$7:$D$13),IF(AND(AND(MONTH(E781)&gt;=7,MONTH(E781)&lt;8),MONTH(F781)&gt;7),(NETWORKDAYS(E781,Lister!$E$19,Lister!$D$7:$D$13)-O781)*N781/NETWORKDAYS(Lister!$D$19,Lister!$E$19,Lister!$D$7:$D$13),IF(MONTH(E781)&gt;7,0)))),0),"")</f>
        <v/>
      </c>
      <c r="T781" s="46" t="str">
        <f>IFERROR(MAX(IF(OR(O781="",P781=""),"",IF(AND(AND(MONTH(E781)&gt;=8,MONTH(E781)&lt;9),AND(MONTH(F781)&gt;=8,MONTH(F781)&lt;9)),(NETWORKDAYS(E781,F781,Lister!$D$7:$D$13)-P781)*N781/NETWORKDAYS(Lister!$D$20,Lister!$E$20,Lister!$D$7:$D$13),IF(AND(MONTH(E781)=7,MONTH(F781)=8),(NETWORKDAYS(Lister!$D$20,F781,Lister!$D$7:$D$13)-P781)*N781/NETWORKDAYS(Lister!$D$20,Lister!$E$20,Lister!$D$7:$D$13),IF(AND(MONTH(E781)=7,MONTH(F781)=7),0)))),0),"")</f>
        <v/>
      </c>
      <c r="U781" s="78" t="str">
        <f>IF(Ansøgning!U763="","",Ansøgning!U763)</f>
        <v/>
      </c>
      <c r="V781" s="119" t="str">
        <f t="shared" si="84"/>
        <v/>
      </c>
      <c r="W781" s="120" t="str">
        <f t="shared" si="85"/>
        <v/>
      </c>
      <c r="X781" s="42" t="str">
        <f t="shared" si="86"/>
        <v/>
      </c>
    </row>
    <row r="782" spans="1:24" x14ac:dyDescent="0.25">
      <c r="A782" s="13" t="str">
        <f t="shared" si="87"/>
        <v/>
      </c>
      <c r="B782" s="75" t="str">
        <f>IF(Ansøgning!B764="","",Ansøgning!B764)</f>
        <v/>
      </c>
      <c r="C782" s="75" t="str">
        <f>IF(Ansøgning!C764="","",Ansøgning!C764)</f>
        <v/>
      </c>
      <c r="D782" s="75" t="str">
        <f>IF(Ansøgning!D764="","",Ansøgning!D764)</f>
        <v/>
      </c>
      <c r="E782" s="76" t="str">
        <f>IF(Ansøgning!E764="","",Ansøgning!E764)</f>
        <v/>
      </c>
      <c r="F782" s="76" t="str">
        <f>IF(Ansøgning!F764="","",Ansøgning!F764)</f>
        <v/>
      </c>
      <c r="G782" s="33" t="str">
        <f>IF(OR(E782="",F782=""),"",NETWORKDAYS(E782,F782,Lister!$D$7:$D$13))</f>
        <v/>
      </c>
      <c r="H782" s="76" t="str">
        <f>IF(Ansøgning!H764="","",Ansøgning!H764)</f>
        <v/>
      </c>
      <c r="I782" s="32" t="str">
        <f t="shared" si="81"/>
        <v/>
      </c>
      <c r="J782" s="77" t="str">
        <f>IF(Ansøgning!J764="","",Ansøgning!J764)</f>
        <v/>
      </c>
      <c r="K782" s="77" t="str">
        <f>IF(Ansøgning!K764="","",Ansøgning!K764)</f>
        <v/>
      </c>
      <c r="L782" s="46" t="str">
        <f t="shared" si="82"/>
        <v/>
      </c>
      <c r="M782" s="78" t="str">
        <f>IF(Ansøgning!M764="","",Ansøgning!M764)</f>
        <v/>
      </c>
      <c r="N782" s="31" t="str">
        <f t="shared" si="83"/>
        <v/>
      </c>
      <c r="O782" s="78" t="str">
        <f>IF(Ansøgning!O764="","",Ansøgning!O764)</f>
        <v/>
      </c>
      <c r="P782" s="78" t="str">
        <f>IF(Ansøgning!P764="","",Ansøgning!P764)</f>
        <v/>
      </c>
      <c r="Q782" s="78" t="str">
        <f>IF(Ansøgning!Q764="","",Ansøgning!Q764)</f>
        <v/>
      </c>
      <c r="R782" s="78" t="str">
        <f>IF(Ansøgning!R764="","",Ansøgning!R764)</f>
        <v/>
      </c>
      <c r="S782" s="46" t="str">
        <f>IFERROR(MAX(IF(OR(O782="",P782=""),"",IF(AND(AND(MONTH(E782)&gt;=7,MONTH(E782)&lt;8),AND(MONTH(F782)&gt;=7,MONTH(F782)&lt;8)),(NETWORKDAYS(E782,F782,Lister!$D$7:$D$13)-O782)*N782/NETWORKDAYS(Lister!$D$19,Lister!$E$19,Lister!$D$7:$D$13),IF(AND(AND(MONTH(E782)&gt;=7,MONTH(E782)&lt;8),MONTH(F782)&gt;7),(NETWORKDAYS(E782,Lister!$E$19,Lister!$D$7:$D$13)-O782)*N782/NETWORKDAYS(Lister!$D$19,Lister!$E$19,Lister!$D$7:$D$13),IF(MONTH(E782)&gt;7,0)))),0),"")</f>
        <v/>
      </c>
      <c r="T782" s="46" t="str">
        <f>IFERROR(MAX(IF(OR(O782="",P782=""),"",IF(AND(AND(MONTH(E782)&gt;=8,MONTH(E782)&lt;9),AND(MONTH(F782)&gt;=8,MONTH(F782)&lt;9)),(NETWORKDAYS(E782,F782,Lister!$D$7:$D$13)-P782)*N782/NETWORKDAYS(Lister!$D$20,Lister!$E$20,Lister!$D$7:$D$13),IF(AND(MONTH(E782)=7,MONTH(F782)=8),(NETWORKDAYS(Lister!$D$20,F782,Lister!$D$7:$D$13)-P782)*N782/NETWORKDAYS(Lister!$D$20,Lister!$E$20,Lister!$D$7:$D$13),IF(AND(MONTH(E782)=7,MONTH(F782)=7),0)))),0),"")</f>
        <v/>
      </c>
      <c r="U782" s="78" t="str">
        <f>IF(Ansøgning!U764="","",Ansøgning!U764)</f>
        <v/>
      </c>
      <c r="V782" s="119" t="str">
        <f t="shared" si="84"/>
        <v/>
      </c>
      <c r="W782" s="120" t="str">
        <f t="shared" si="85"/>
        <v/>
      </c>
      <c r="X782" s="42" t="str">
        <f t="shared" si="86"/>
        <v/>
      </c>
    </row>
    <row r="783" spans="1:24" x14ac:dyDescent="0.25">
      <c r="A783" s="13" t="str">
        <f t="shared" si="87"/>
        <v/>
      </c>
      <c r="B783" s="75" t="str">
        <f>IF(Ansøgning!B765="","",Ansøgning!B765)</f>
        <v/>
      </c>
      <c r="C783" s="75" t="str">
        <f>IF(Ansøgning!C765="","",Ansøgning!C765)</f>
        <v/>
      </c>
      <c r="D783" s="75" t="str">
        <f>IF(Ansøgning!D765="","",Ansøgning!D765)</f>
        <v/>
      </c>
      <c r="E783" s="76" t="str">
        <f>IF(Ansøgning!E765="","",Ansøgning!E765)</f>
        <v/>
      </c>
      <c r="F783" s="76" t="str">
        <f>IF(Ansøgning!F765="","",Ansøgning!F765)</f>
        <v/>
      </c>
      <c r="G783" s="33" t="str">
        <f>IF(OR(E783="",F783=""),"",NETWORKDAYS(E783,F783,Lister!$D$7:$D$13))</f>
        <v/>
      </c>
      <c r="H783" s="76" t="str">
        <f>IF(Ansøgning!H765="","",Ansøgning!H765)</f>
        <v/>
      </c>
      <c r="I783" s="32" t="str">
        <f t="shared" si="81"/>
        <v/>
      </c>
      <c r="J783" s="77" t="str">
        <f>IF(Ansøgning!J765="","",Ansøgning!J765)</f>
        <v/>
      </c>
      <c r="K783" s="77" t="str">
        <f>IF(Ansøgning!K765="","",Ansøgning!K765)</f>
        <v/>
      </c>
      <c r="L783" s="46" t="str">
        <f t="shared" si="82"/>
        <v/>
      </c>
      <c r="M783" s="78" t="str">
        <f>IF(Ansøgning!M765="","",Ansøgning!M765)</f>
        <v/>
      </c>
      <c r="N783" s="31" t="str">
        <f t="shared" si="83"/>
        <v/>
      </c>
      <c r="O783" s="78" t="str">
        <f>IF(Ansøgning!O765="","",Ansøgning!O765)</f>
        <v/>
      </c>
      <c r="P783" s="78" t="str">
        <f>IF(Ansøgning!P765="","",Ansøgning!P765)</f>
        <v/>
      </c>
      <c r="Q783" s="78" t="str">
        <f>IF(Ansøgning!Q765="","",Ansøgning!Q765)</f>
        <v/>
      </c>
      <c r="R783" s="78" t="str">
        <f>IF(Ansøgning!R765="","",Ansøgning!R765)</f>
        <v/>
      </c>
      <c r="S783" s="46" t="str">
        <f>IFERROR(MAX(IF(OR(O783="",P783=""),"",IF(AND(AND(MONTH(E783)&gt;=7,MONTH(E783)&lt;8),AND(MONTH(F783)&gt;=7,MONTH(F783)&lt;8)),(NETWORKDAYS(E783,F783,Lister!$D$7:$D$13)-O783)*N783/NETWORKDAYS(Lister!$D$19,Lister!$E$19,Lister!$D$7:$D$13),IF(AND(AND(MONTH(E783)&gt;=7,MONTH(E783)&lt;8),MONTH(F783)&gt;7),(NETWORKDAYS(E783,Lister!$E$19,Lister!$D$7:$D$13)-O783)*N783/NETWORKDAYS(Lister!$D$19,Lister!$E$19,Lister!$D$7:$D$13),IF(MONTH(E783)&gt;7,0)))),0),"")</f>
        <v/>
      </c>
      <c r="T783" s="46" t="str">
        <f>IFERROR(MAX(IF(OR(O783="",P783=""),"",IF(AND(AND(MONTH(E783)&gt;=8,MONTH(E783)&lt;9),AND(MONTH(F783)&gt;=8,MONTH(F783)&lt;9)),(NETWORKDAYS(E783,F783,Lister!$D$7:$D$13)-P783)*N783/NETWORKDAYS(Lister!$D$20,Lister!$E$20,Lister!$D$7:$D$13),IF(AND(MONTH(E783)=7,MONTH(F783)=8),(NETWORKDAYS(Lister!$D$20,F783,Lister!$D$7:$D$13)-P783)*N783/NETWORKDAYS(Lister!$D$20,Lister!$E$20,Lister!$D$7:$D$13),IF(AND(MONTH(E783)=7,MONTH(F783)=7),0)))),0),"")</f>
        <v/>
      </c>
      <c r="U783" s="78" t="str">
        <f>IF(Ansøgning!U765="","",Ansøgning!U765)</f>
        <v/>
      </c>
      <c r="V783" s="119" t="str">
        <f t="shared" si="84"/>
        <v/>
      </c>
      <c r="W783" s="120" t="str">
        <f t="shared" si="85"/>
        <v/>
      </c>
      <c r="X783" s="42" t="str">
        <f t="shared" si="86"/>
        <v/>
      </c>
    </row>
    <row r="784" spans="1:24" x14ac:dyDescent="0.25">
      <c r="A784" s="13" t="str">
        <f t="shared" si="87"/>
        <v/>
      </c>
      <c r="B784" s="75" t="str">
        <f>IF(Ansøgning!B766="","",Ansøgning!B766)</f>
        <v/>
      </c>
      <c r="C784" s="75" t="str">
        <f>IF(Ansøgning!C766="","",Ansøgning!C766)</f>
        <v/>
      </c>
      <c r="D784" s="75" t="str">
        <f>IF(Ansøgning!D766="","",Ansøgning!D766)</f>
        <v/>
      </c>
      <c r="E784" s="76" t="str">
        <f>IF(Ansøgning!E766="","",Ansøgning!E766)</f>
        <v/>
      </c>
      <c r="F784" s="76" t="str">
        <f>IF(Ansøgning!F766="","",Ansøgning!F766)</f>
        <v/>
      </c>
      <c r="G784" s="33" t="str">
        <f>IF(OR(E784="",F784=""),"",NETWORKDAYS(E784,F784,Lister!$D$7:$D$13))</f>
        <v/>
      </c>
      <c r="H784" s="76" t="str">
        <f>IF(Ansøgning!H766="","",Ansøgning!H766)</f>
        <v/>
      </c>
      <c r="I784" s="32" t="str">
        <f t="shared" si="81"/>
        <v/>
      </c>
      <c r="J784" s="77" t="str">
        <f>IF(Ansøgning!J766="","",Ansøgning!J766)</f>
        <v/>
      </c>
      <c r="K784" s="77" t="str">
        <f>IF(Ansøgning!K766="","",Ansøgning!K766)</f>
        <v/>
      </c>
      <c r="L784" s="46" t="str">
        <f t="shared" si="82"/>
        <v/>
      </c>
      <c r="M784" s="78" t="str">
        <f>IF(Ansøgning!M766="","",Ansøgning!M766)</f>
        <v/>
      </c>
      <c r="N784" s="31" t="str">
        <f t="shared" si="83"/>
        <v/>
      </c>
      <c r="O784" s="78" t="str">
        <f>IF(Ansøgning!O766="","",Ansøgning!O766)</f>
        <v/>
      </c>
      <c r="P784" s="78" t="str">
        <f>IF(Ansøgning!P766="","",Ansøgning!P766)</f>
        <v/>
      </c>
      <c r="Q784" s="78" t="str">
        <f>IF(Ansøgning!Q766="","",Ansøgning!Q766)</f>
        <v/>
      </c>
      <c r="R784" s="78" t="str">
        <f>IF(Ansøgning!R766="","",Ansøgning!R766)</f>
        <v/>
      </c>
      <c r="S784" s="46" t="str">
        <f>IFERROR(MAX(IF(OR(O784="",P784=""),"",IF(AND(AND(MONTH(E784)&gt;=7,MONTH(E784)&lt;8),AND(MONTH(F784)&gt;=7,MONTH(F784)&lt;8)),(NETWORKDAYS(E784,F784,Lister!$D$7:$D$13)-O784)*N784/NETWORKDAYS(Lister!$D$19,Lister!$E$19,Lister!$D$7:$D$13),IF(AND(AND(MONTH(E784)&gt;=7,MONTH(E784)&lt;8),MONTH(F784)&gt;7),(NETWORKDAYS(E784,Lister!$E$19,Lister!$D$7:$D$13)-O784)*N784/NETWORKDAYS(Lister!$D$19,Lister!$E$19,Lister!$D$7:$D$13),IF(MONTH(E784)&gt;7,0)))),0),"")</f>
        <v/>
      </c>
      <c r="T784" s="46" t="str">
        <f>IFERROR(MAX(IF(OR(O784="",P784=""),"",IF(AND(AND(MONTH(E784)&gt;=8,MONTH(E784)&lt;9),AND(MONTH(F784)&gt;=8,MONTH(F784)&lt;9)),(NETWORKDAYS(E784,F784,Lister!$D$7:$D$13)-P784)*N784/NETWORKDAYS(Lister!$D$20,Lister!$E$20,Lister!$D$7:$D$13),IF(AND(MONTH(E784)=7,MONTH(F784)=8),(NETWORKDAYS(Lister!$D$20,F784,Lister!$D$7:$D$13)-P784)*N784/NETWORKDAYS(Lister!$D$20,Lister!$E$20,Lister!$D$7:$D$13),IF(AND(MONTH(E784)=7,MONTH(F784)=7),0)))),0),"")</f>
        <v/>
      </c>
      <c r="U784" s="78" t="str">
        <f>IF(Ansøgning!U766="","",Ansøgning!U766)</f>
        <v/>
      </c>
      <c r="V784" s="119" t="str">
        <f t="shared" si="84"/>
        <v/>
      </c>
      <c r="W784" s="120" t="str">
        <f t="shared" si="85"/>
        <v/>
      </c>
      <c r="X784" s="42" t="str">
        <f t="shared" si="86"/>
        <v/>
      </c>
    </row>
    <row r="785" spans="1:24" x14ac:dyDescent="0.25">
      <c r="A785" s="13" t="str">
        <f t="shared" si="87"/>
        <v/>
      </c>
      <c r="B785" s="75" t="str">
        <f>IF(Ansøgning!B767="","",Ansøgning!B767)</f>
        <v/>
      </c>
      <c r="C785" s="75" t="str">
        <f>IF(Ansøgning!C767="","",Ansøgning!C767)</f>
        <v/>
      </c>
      <c r="D785" s="75" t="str">
        <f>IF(Ansøgning!D767="","",Ansøgning!D767)</f>
        <v/>
      </c>
      <c r="E785" s="76" t="str">
        <f>IF(Ansøgning!E767="","",Ansøgning!E767)</f>
        <v/>
      </c>
      <c r="F785" s="76" t="str">
        <f>IF(Ansøgning!F767="","",Ansøgning!F767)</f>
        <v/>
      </c>
      <c r="G785" s="33" t="str">
        <f>IF(OR(E785="",F785=""),"",NETWORKDAYS(E785,F785,Lister!$D$7:$D$13))</f>
        <v/>
      </c>
      <c r="H785" s="76" t="str">
        <f>IF(Ansøgning!H767="","",Ansøgning!H767)</f>
        <v/>
      </c>
      <c r="I785" s="32" t="str">
        <f t="shared" si="81"/>
        <v/>
      </c>
      <c r="J785" s="77" t="str">
        <f>IF(Ansøgning!J767="","",Ansøgning!J767)</f>
        <v/>
      </c>
      <c r="K785" s="77" t="str">
        <f>IF(Ansøgning!K767="","",Ansøgning!K767)</f>
        <v/>
      </c>
      <c r="L785" s="46" t="str">
        <f t="shared" si="82"/>
        <v/>
      </c>
      <c r="M785" s="78" t="str">
        <f>IF(Ansøgning!M767="","",Ansøgning!M767)</f>
        <v/>
      </c>
      <c r="N785" s="31" t="str">
        <f t="shared" si="83"/>
        <v/>
      </c>
      <c r="O785" s="78" t="str">
        <f>IF(Ansøgning!O767="","",Ansøgning!O767)</f>
        <v/>
      </c>
      <c r="P785" s="78" t="str">
        <f>IF(Ansøgning!P767="","",Ansøgning!P767)</f>
        <v/>
      </c>
      <c r="Q785" s="78" t="str">
        <f>IF(Ansøgning!Q767="","",Ansøgning!Q767)</f>
        <v/>
      </c>
      <c r="R785" s="78" t="str">
        <f>IF(Ansøgning!R767="","",Ansøgning!R767)</f>
        <v/>
      </c>
      <c r="S785" s="46" t="str">
        <f>IFERROR(MAX(IF(OR(O785="",P785=""),"",IF(AND(AND(MONTH(E785)&gt;=7,MONTH(E785)&lt;8),AND(MONTH(F785)&gt;=7,MONTH(F785)&lt;8)),(NETWORKDAYS(E785,F785,Lister!$D$7:$D$13)-O785)*N785/NETWORKDAYS(Lister!$D$19,Lister!$E$19,Lister!$D$7:$D$13),IF(AND(AND(MONTH(E785)&gt;=7,MONTH(E785)&lt;8),MONTH(F785)&gt;7),(NETWORKDAYS(E785,Lister!$E$19,Lister!$D$7:$D$13)-O785)*N785/NETWORKDAYS(Lister!$D$19,Lister!$E$19,Lister!$D$7:$D$13),IF(MONTH(E785)&gt;7,0)))),0),"")</f>
        <v/>
      </c>
      <c r="T785" s="46" t="str">
        <f>IFERROR(MAX(IF(OR(O785="",P785=""),"",IF(AND(AND(MONTH(E785)&gt;=8,MONTH(E785)&lt;9),AND(MONTH(F785)&gt;=8,MONTH(F785)&lt;9)),(NETWORKDAYS(E785,F785,Lister!$D$7:$D$13)-P785)*N785/NETWORKDAYS(Lister!$D$20,Lister!$E$20,Lister!$D$7:$D$13),IF(AND(MONTH(E785)=7,MONTH(F785)=8),(NETWORKDAYS(Lister!$D$20,F785,Lister!$D$7:$D$13)-P785)*N785/NETWORKDAYS(Lister!$D$20,Lister!$E$20,Lister!$D$7:$D$13),IF(AND(MONTH(E785)=7,MONTH(F785)=7),0)))),0),"")</f>
        <v/>
      </c>
      <c r="U785" s="78" t="str">
        <f>IF(Ansøgning!U767="","",Ansøgning!U767)</f>
        <v/>
      </c>
      <c r="V785" s="119" t="str">
        <f t="shared" si="84"/>
        <v/>
      </c>
      <c r="W785" s="120" t="str">
        <f t="shared" si="85"/>
        <v/>
      </c>
      <c r="X785" s="42" t="str">
        <f t="shared" si="86"/>
        <v/>
      </c>
    </row>
    <row r="786" spans="1:24" x14ac:dyDescent="0.25">
      <c r="A786" s="13" t="str">
        <f t="shared" si="87"/>
        <v/>
      </c>
      <c r="B786" s="75" t="str">
        <f>IF(Ansøgning!B768="","",Ansøgning!B768)</f>
        <v/>
      </c>
      <c r="C786" s="75" t="str">
        <f>IF(Ansøgning!C768="","",Ansøgning!C768)</f>
        <v/>
      </c>
      <c r="D786" s="75" t="str">
        <f>IF(Ansøgning!D768="","",Ansøgning!D768)</f>
        <v/>
      </c>
      <c r="E786" s="76" t="str">
        <f>IF(Ansøgning!E768="","",Ansøgning!E768)</f>
        <v/>
      </c>
      <c r="F786" s="76" t="str">
        <f>IF(Ansøgning!F768="","",Ansøgning!F768)</f>
        <v/>
      </c>
      <c r="G786" s="33" t="str">
        <f>IF(OR(E786="",F786=""),"",NETWORKDAYS(E786,F786,Lister!$D$7:$D$13))</f>
        <v/>
      </c>
      <c r="H786" s="76" t="str">
        <f>IF(Ansøgning!H768="","",Ansøgning!H768)</f>
        <v/>
      </c>
      <c r="I786" s="32" t="str">
        <f t="shared" si="81"/>
        <v/>
      </c>
      <c r="J786" s="77" t="str">
        <f>IF(Ansøgning!J768="","",Ansøgning!J768)</f>
        <v/>
      </c>
      <c r="K786" s="77" t="str">
        <f>IF(Ansøgning!K768="","",Ansøgning!K768)</f>
        <v/>
      </c>
      <c r="L786" s="46" t="str">
        <f t="shared" si="82"/>
        <v/>
      </c>
      <c r="M786" s="78" t="str">
        <f>IF(Ansøgning!M768="","",Ansøgning!M768)</f>
        <v/>
      </c>
      <c r="N786" s="31" t="str">
        <f t="shared" si="83"/>
        <v/>
      </c>
      <c r="O786" s="78" t="str">
        <f>IF(Ansøgning!O768="","",Ansøgning!O768)</f>
        <v/>
      </c>
      <c r="P786" s="78" t="str">
        <f>IF(Ansøgning!P768="","",Ansøgning!P768)</f>
        <v/>
      </c>
      <c r="Q786" s="78" t="str">
        <f>IF(Ansøgning!Q768="","",Ansøgning!Q768)</f>
        <v/>
      </c>
      <c r="R786" s="78" t="str">
        <f>IF(Ansøgning!R768="","",Ansøgning!R768)</f>
        <v/>
      </c>
      <c r="S786" s="46" t="str">
        <f>IFERROR(MAX(IF(OR(O786="",P786=""),"",IF(AND(AND(MONTH(E786)&gt;=7,MONTH(E786)&lt;8),AND(MONTH(F786)&gt;=7,MONTH(F786)&lt;8)),(NETWORKDAYS(E786,F786,Lister!$D$7:$D$13)-O786)*N786/NETWORKDAYS(Lister!$D$19,Lister!$E$19,Lister!$D$7:$D$13),IF(AND(AND(MONTH(E786)&gt;=7,MONTH(E786)&lt;8),MONTH(F786)&gt;7),(NETWORKDAYS(E786,Lister!$E$19,Lister!$D$7:$D$13)-O786)*N786/NETWORKDAYS(Lister!$D$19,Lister!$E$19,Lister!$D$7:$D$13),IF(MONTH(E786)&gt;7,0)))),0),"")</f>
        <v/>
      </c>
      <c r="T786" s="46" t="str">
        <f>IFERROR(MAX(IF(OR(O786="",P786=""),"",IF(AND(AND(MONTH(E786)&gt;=8,MONTH(E786)&lt;9),AND(MONTH(F786)&gt;=8,MONTH(F786)&lt;9)),(NETWORKDAYS(E786,F786,Lister!$D$7:$D$13)-P786)*N786/NETWORKDAYS(Lister!$D$20,Lister!$E$20,Lister!$D$7:$D$13),IF(AND(MONTH(E786)=7,MONTH(F786)=8),(NETWORKDAYS(Lister!$D$20,F786,Lister!$D$7:$D$13)-P786)*N786/NETWORKDAYS(Lister!$D$20,Lister!$E$20,Lister!$D$7:$D$13),IF(AND(MONTH(E786)=7,MONTH(F786)=7),0)))),0),"")</f>
        <v/>
      </c>
      <c r="U786" s="78" t="str">
        <f>IF(Ansøgning!U768="","",Ansøgning!U768)</f>
        <v/>
      </c>
      <c r="V786" s="119" t="str">
        <f t="shared" si="84"/>
        <v/>
      </c>
      <c r="W786" s="120" t="str">
        <f t="shared" si="85"/>
        <v/>
      </c>
      <c r="X786" s="42" t="str">
        <f t="shared" si="86"/>
        <v/>
      </c>
    </row>
    <row r="787" spans="1:24" x14ac:dyDescent="0.25">
      <c r="A787" s="13" t="str">
        <f t="shared" si="87"/>
        <v/>
      </c>
      <c r="B787" s="75" t="str">
        <f>IF(Ansøgning!B769="","",Ansøgning!B769)</f>
        <v/>
      </c>
      <c r="C787" s="75" t="str">
        <f>IF(Ansøgning!C769="","",Ansøgning!C769)</f>
        <v/>
      </c>
      <c r="D787" s="75" t="str">
        <f>IF(Ansøgning!D769="","",Ansøgning!D769)</f>
        <v/>
      </c>
      <c r="E787" s="76" t="str">
        <f>IF(Ansøgning!E769="","",Ansøgning!E769)</f>
        <v/>
      </c>
      <c r="F787" s="76" t="str">
        <f>IF(Ansøgning!F769="","",Ansøgning!F769)</f>
        <v/>
      </c>
      <c r="G787" s="33" t="str">
        <f>IF(OR(E787="",F787=""),"",NETWORKDAYS(E787,F787,Lister!$D$7:$D$13))</f>
        <v/>
      </c>
      <c r="H787" s="76" t="str">
        <f>IF(Ansøgning!H769="","",Ansøgning!H769)</f>
        <v/>
      </c>
      <c r="I787" s="32" t="str">
        <f t="shared" si="81"/>
        <v/>
      </c>
      <c r="J787" s="77" t="str">
        <f>IF(Ansøgning!J769="","",Ansøgning!J769)</f>
        <v/>
      </c>
      <c r="K787" s="77" t="str">
        <f>IF(Ansøgning!K769="","",Ansøgning!K769)</f>
        <v/>
      </c>
      <c r="L787" s="46" t="str">
        <f t="shared" si="82"/>
        <v/>
      </c>
      <c r="M787" s="78" t="str">
        <f>IF(Ansøgning!M769="","",Ansøgning!M769)</f>
        <v/>
      </c>
      <c r="N787" s="31" t="str">
        <f t="shared" si="83"/>
        <v/>
      </c>
      <c r="O787" s="78" t="str">
        <f>IF(Ansøgning!O769="","",Ansøgning!O769)</f>
        <v/>
      </c>
      <c r="P787" s="78" t="str">
        <f>IF(Ansøgning!P769="","",Ansøgning!P769)</f>
        <v/>
      </c>
      <c r="Q787" s="78" t="str">
        <f>IF(Ansøgning!Q769="","",Ansøgning!Q769)</f>
        <v/>
      </c>
      <c r="R787" s="78" t="str">
        <f>IF(Ansøgning!R769="","",Ansøgning!R769)</f>
        <v/>
      </c>
      <c r="S787" s="46" t="str">
        <f>IFERROR(MAX(IF(OR(O787="",P787=""),"",IF(AND(AND(MONTH(E787)&gt;=7,MONTH(E787)&lt;8),AND(MONTH(F787)&gt;=7,MONTH(F787)&lt;8)),(NETWORKDAYS(E787,F787,Lister!$D$7:$D$13)-O787)*N787/NETWORKDAYS(Lister!$D$19,Lister!$E$19,Lister!$D$7:$D$13),IF(AND(AND(MONTH(E787)&gt;=7,MONTH(E787)&lt;8),MONTH(F787)&gt;7),(NETWORKDAYS(E787,Lister!$E$19,Lister!$D$7:$D$13)-O787)*N787/NETWORKDAYS(Lister!$D$19,Lister!$E$19,Lister!$D$7:$D$13),IF(MONTH(E787)&gt;7,0)))),0),"")</f>
        <v/>
      </c>
      <c r="T787" s="46" t="str">
        <f>IFERROR(MAX(IF(OR(O787="",P787=""),"",IF(AND(AND(MONTH(E787)&gt;=8,MONTH(E787)&lt;9),AND(MONTH(F787)&gt;=8,MONTH(F787)&lt;9)),(NETWORKDAYS(E787,F787,Lister!$D$7:$D$13)-P787)*N787/NETWORKDAYS(Lister!$D$20,Lister!$E$20,Lister!$D$7:$D$13),IF(AND(MONTH(E787)=7,MONTH(F787)=8),(NETWORKDAYS(Lister!$D$20,F787,Lister!$D$7:$D$13)-P787)*N787/NETWORKDAYS(Lister!$D$20,Lister!$E$20,Lister!$D$7:$D$13),IF(AND(MONTH(E787)=7,MONTH(F787)=7),0)))),0),"")</f>
        <v/>
      </c>
      <c r="U787" s="78" t="str">
        <f>IF(Ansøgning!U769="","",Ansøgning!U769)</f>
        <v/>
      </c>
      <c r="V787" s="119" t="str">
        <f t="shared" si="84"/>
        <v/>
      </c>
      <c r="W787" s="120" t="str">
        <f t="shared" si="85"/>
        <v/>
      </c>
      <c r="X787" s="42" t="str">
        <f t="shared" si="86"/>
        <v/>
      </c>
    </row>
    <row r="788" spans="1:24" x14ac:dyDescent="0.25">
      <c r="A788" s="13" t="str">
        <f t="shared" si="87"/>
        <v/>
      </c>
      <c r="B788" s="75" t="str">
        <f>IF(Ansøgning!B770="","",Ansøgning!B770)</f>
        <v/>
      </c>
      <c r="C788" s="75" t="str">
        <f>IF(Ansøgning!C770="","",Ansøgning!C770)</f>
        <v/>
      </c>
      <c r="D788" s="75" t="str">
        <f>IF(Ansøgning!D770="","",Ansøgning!D770)</f>
        <v/>
      </c>
      <c r="E788" s="76" t="str">
        <f>IF(Ansøgning!E770="","",Ansøgning!E770)</f>
        <v/>
      </c>
      <c r="F788" s="76" t="str">
        <f>IF(Ansøgning!F770="","",Ansøgning!F770)</f>
        <v/>
      </c>
      <c r="G788" s="33" t="str">
        <f>IF(OR(E788="",F788=""),"",NETWORKDAYS(E788,F788,Lister!$D$7:$D$13))</f>
        <v/>
      </c>
      <c r="H788" s="76" t="str">
        <f>IF(Ansøgning!H770="","",Ansøgning!H770)</f>
        <v/>
      </c>
      <c r="I788" s="32" t="str">
        <f t="shared" si="81"/>
        <v/>
      </c>
      <c r="J788" s="77" t="str">
        <f>IF(Ansøgning!J770="","",Ansøgning!J770)</f>
        <v/>
      </c>
      <c r="K788" s="77" t="str">
        <f>IF(Ansøgning!K770="","",Ansøgning!K770)</f>
        <v/>
      </c>
      <c r="L788" s="46" t="str">
        <f t="shared" si="82"/>
        <v/>
      </c>
      <c r="M788" s="78" t="str">
        <f>IF(Ansøgning!M770="","",Ansøgning!M770)</f>
        <v/>
      </c>
      <c r="N788" s="31" t="str">
        <f t="shared" si="83"/>
        <v/>
      </c>
      <c r="O788" s="78" t="str">
        <f>IF(Ansøgning!O770="","",Ansøgning!O770)</f>
        <v/>
      </c>
      <c r="P788" s="78" t="str">
        <f>IF(Ansøgning!P770="","",Ansøgning!P770)</f>
        <v/>
      </c>
      <c r="Q788" s="78" t="str">
        <f>IF(Ansøgning!Q770="","",Ansøgning!Q770)</f>
        <v/>
      </c>
      <c r="R788" s="78" t="str">
        <f>IF(Ansøgning!R770="","",Ansøgning!R770)</f>
        <v/>
      </c>
      <c r="S788" s="46" t="str">
        <f>IFERROR(MAX(IF(OR(O788="",P788=""),"",IF(AND(AND(MONTH(E788)&gt;=7,MONTH(E788)&lt;8),AND(MONTH(F788)&gt;=7,MONTH(F788)&lt;8)),(NETWORKDAYS(E788,F788,Lister!$D$7:$D$13)-O788)*N788/NETWORKDAYS(Lister!$D$19,Lister!$E$19,Lister!$D$7:$D$13),IF(AND(AND(MONTH(E788)&gt;=7,MONTH(E788)&lt;8),MONTH(F788)&gt;7),(NETWORKDAYS(E788,Lister!$E$19,Lister!$D$7:$D$13)-O788)*N788/NETWORKDAYS(Lister!$D$19,Lister!$E$19,Lister!$D$7:$D$13),IF(MONTH(E788)&gt;7,0)))),0),"")</f>
        <v/>
      </c>
      <c r="T788" s="46" t="str">
        <f>IFERROR(MAX(IF(OR(O788="",P788=""),"",IF(AND(AND(MONTH(E788)&gt;=8,MONTH(E788)&lt;9),AND(MONTH(F788)&gt;=8,MONTH(F788)&lt;9)),(NETWORKDAYS(E788,F788,Lister!$D$7:$D$13)-P788)*N788/NETWORKDAYS(Lister!$D$20,Lister!$E$20,Lister!$D$7:$D$13),IF(AND(MONTH(E788)=7,MONTH(F788)=8),(NETWORKDAYS(Lister!$D$20,F788,Lister!$D$7:$D$13)-P788)*N788/NETWORKDAYS(Lister!$D$20,Lister!$E$20,Lister!$D$7:$D$13),IF(AND(MONTH(E788)=7,MONTH(F788)=7),0)))),0),"")</f>
        <v/>
      </c>
      <c r="U788" s="78" t="str">
        <f>IF(Ansøgning!U770="","",Ansøgning!U770)</f>
        <v/>
      </c>
      <c r="V788" s="119" t="str">
        <f t="shared" si="84"/>
        <v/>
      </c>
      <c r="W788" s="120" t="str">
        <f t="shared" si="85"/>
        <v/>
      </c>
      <c r="X788" s="42" t="str">
        <f t="shared" si="86"/>
        <v/>
      </c>
    </row>
    <row r="789" spans="1:24" x14ac:dyDescent="0.25">
      <c r="A789" s="13" t="str">
        <f t="shared" si="87"/>
        <v/>
      </c>
      <c r="B789" s="75" t="str">
        <f>IF(Ansøgning!B771="","",Ansøgning!B771)</f>
        <v/>
      </c>
      <c r="C789" s="75" t="str">
        <f>IF(Ansøgning!C771="","",Ansøgning!C771)</f>
        <v/>
      </c>
      <c r="D789" s="75" t="str">
        <f>IF(Ansøgning!D771="","",Ansøgning!D771)</f>
        <v/>
      </c>
      <c r="E789" s="76" t="str">
        <f>IF(Ansøgning!E771="","",Ansøgning!E771)</f>
        <v/>
      </c>
      <c r="F789" s="76" t="str">
        <f>IF(Ansøgning!F771="","",Ansøgning!F771)</f>
        <v/>
      </c>
      <c r="G789" s="33" t="str">
        <f>IF(OR(E789="",F789=""),"",NETWORKDAYS(E789,F789,Lister!$D$7:$D$13))</f>
        <v/>
      </c>
      <c r="H789" s="76" t="str">
        <f>IF(Ansøgning!H771="","",Ansøgning!H771)</f>
        <v/>
      </c>
      <c r="I789" s="32" t="str">
        <f t="shared" si="81"/>
        <v/>
      </c>
      <c r="J789" s="77" t="str">
        <f>IF(Ansøgning!J771="","",Ansøgning!J771)</f>
        <v/>
      </c>
      <c r="K789" s="77" t="str">
        <f>IF(Ansøgning!K771="","",Ansøgning!K771)</f>
        <v/>
      </c>
      <c r="L789" s="46" t="str">
        <f t="shared" si="82"/>
        <v/>
      </c>
      <c r="M789" s="78" t="str">
        <f>IF(Ansøgning!M771="","",Ansøgning!M771)</f>
        <v/>
      </c>
      <c r="N789" s="31" t="str">
        <f t="shared" si="83"/>
        <v/>
      </c>
      <c r="O789" s="78" t="str">
        <f>IF(Ansøgning!O771="","",Ansøgning!O771)</f>
        <v/>
      </c>
      <c r="P789" s="78" t="str">
        <f>IF(Ansøgning!P771="","",Ansøgning!P771)</f>
        <v/>
      </c>
      <c r="Q789" s="78" t="str">
        <f>IF(Ansøgning!Q771="","",Ansøgning!Q771)</f>
        <v/>
      </c>
      <c r="R789" s="78" t="str">
        <f>IF(Ansøgning!R771="","",Ansøgning!R771)</f>
        <v/>
      </c>
      <c r="S789" s="46" t="str">
        <f>IFERROR(MAX(IF(OR(O789="",P789=""),"",IF(AND(AND(MONTH(E789)&gt;=7,MONTH(E789)&lt;8),AND(MONTH(F789)&gt;=7,MONTH(F789)&lt;8)),(NETWORKDAYS(E789,F789,Lister!$D$7:$D$13)-O789)*N789/NETWORKDAYS(Lister!$D$19,Lister!$E$19,Lister!$D$7:$D$13),IF(AND(AND(MONTH(E789)&gt;=7,MONTH(E789)&lt;8),MONTH(F789)&gt;7),(NETWORKDAYS(E789,Lister!$E$19,Lister!$D$7:$D$13)-O789)*N789/NETWORKDAYS(Lister!$D$19,Lister!$E$19,Lister!$D$7:$D$13),IF(MONTH(E789)&gt;7,0)))),0),"")</f>
        <v/>
      </c>
      <c r="T789" s="46" t="str">
        <f>IFERROR(MAX(IF(OR(O789="",P789=""),"",IF(AND(AND(MONTH(E789)&gt;=8,MONTH(E789)&lt;9),AND(MONTH(F789)&gt;=8,MONTH(F789)&lt;9)),(NETWORKDAYS(E789,F789,Lister!$D$7:$D$13)-P789)*N789/NETWORKDAYS(Lister!$D$20,Lister!$E$20,Lister!$D$7:$D$13),IF(AND(MONTH(E789)=7,MONTH(F789)=8),(NETWORKDAYS(Lister!$D$20,F789,Lister!$D$7:$D$13)-P789)*N789/NETWORKDAYS(Lister!$D$20,Lister!$E$20,Lister!$D$7:$D$13),IF(AND(MONTH(E789)=7,MONTH(F789)=7),0)))),0),"")</f>
        <v/>
      </c>
      <c r="U789" s="78" t="str">
        <f>IF(Ansøgning!U771="","",Ansøgning!U771)</f>
        <v/>
      </c>
      <c r="V789" s="119" t="str">
        <f t="shared" si="84"/>
        <v/>
      </c>
      <c r="W789" s="120" t="str">
        <f t="shared" si="85"/>
        <v/>
      </c>
      <c r="X789" s="42" t="str">
        <f t="shared" si="86"/>
        <v/>
      </c>
    </row>
    <row r="790" spans="1:24" x14ac:dyDescent="0.25">
      <c r="A790" s="13" t="str">
        <f t="shared" si="87"/>
        <v/>
      </c>
      <c r="B790" s="75" t="str">
        <f>IF(Ansøgning!B772="","",Ansøgning!B772)</f>
        <v/>
      </c>
      <c r="C790" s="75" t="str">
        <f>IF(Ansøgning!C772="","",Ansøgning!C772)</f>
        <v/>
      </c>
      <c r="D790" s="75" t="str">
        <f>IF(Ansøgning!D772="","",Ansøgning!D772)</f>
        <v/>
      </c>
      <c r="E790" s="76" t="str">
        <f>IF(Ansøgning!E772="","",Ansøgning!E772)</f>
        <v/>
      </c>
      <c r="F790" s="76" t="str">
        <f>IF(Ansøgning!F772="","",Ansøgning!F772)</f>
        <v/>
      </c>
      <c r="G790" s="33" t="str">
        <f>IF(OR(E790="",F790=""),"",NETWORKDAYS(E790,F790,Lister!$D$7:$D$13))</f>
        <v/>
      </c>
      <c r="H790" s="76" t="str">
        <f>IF(Ansøgning!H772="","",Ansøgning!H772)</f>
        <v/>
      </c>
      <c r="I790" s="32" t="str">
        <f t="shared" si="81"/>
        <v/>
      </c>
      <c r="J790" s="77" t="str">
        <f>IF(Ansøgning!J772="","",Ansøgning!J772)</f>
        <v/>
      </c>
      <c r="K790" s="77" t="str">
        <f>IF(Ansøgning!K772="","",Ansøgning!K772)</f>
        <v/>
      </c>
      <c r="L790" s="46" t="str">
        <f t="shared" si="82"/>
        <v/>
      </c>
      <c r="M790" s="78" t="str">
        <f>IF(Ansøgning!M772="","",Ansøgning!M772)</f>
        <v/>
      </c>
      <c r="N790" s="31" t="str">
        <f t="shared" si="83"/>
        <v/>
      </c>
      <c r="O790" s="78" t="str">
        <f>IF(Ansøgning!O772="","",Ansøgning!O772)</f>
        <v/>
      </c>
      <c r="P790" s="78" t="str">
        <f>IF(Ansøgning!P772="","",Ansøgning!P772)</f>
        <v/>
      </c>
      <c r="Q790" s="78" t="str">
        <f>IF(Ansøgning!Q772="","",Ansøgning!Q772)</f>
        <v/>
      </c>
      <c r="R790" s="78" t="str">
        <f>IF(Ansøgning!R772="","",Ansøgning!R772)</f>
        <v/>
      </c>
      <c r="S790" s="46" t="str">
        <f>IFERROR(MAX(IF(OR(O790="",P790=""),"",IF(AND(AND(MONTH(E790)&gt;=7,MONTH(E790)&lt;8),AND(MONTH(F790)&gt;=7,MONTH(F790)&lt;8)),(NETWORKDAYS(E790,F790,Lister!$D$7:$D$13)-O790)*N790/NETWORKDAYS(Lister!$D$19,Lister!$E$19,Lister!$D$7:$D$13),IF(AND(AND(MONTH(E790)&gt;=7,MONTH(E790)&lt;8),MONTH(F790)&gt;7),(NETWORKDAYS(E790,Lister!$E$19,Lister!$D$7:$D$13)-O790)*N790/NETWORKDAYS(Lister!$D$19,Lister!$E$19,Lister!$D$7:$D$13),IF(MONTH(E790)&gt;7,0)))),0),"")</f>
        <v/>
      </c>
      <c r="T790" s="46" t="str">
        <f>IFERROR(MAX(IF(OR(O790="",P790=""),"",IF(AND(AND(MONTH(E790)&gt;=8,MONTH(E790)&lt;9),AND(MONTH(F790)&gt;=8,MONTH(F790)&lt;9)),(NETWORKDAYS(E790,F790,Lister!$D$7:$D$13)-P790)*N790/NETWORKDAYS(Lister!$D$20,Lister!$E$20,Lister!$D$7:$D$13),IF(AND(MONTH(E790)=7,MONTH(F790)=8),(NETWORKDAYS(Lister!$D$20,F790,Lister!$D$7:$D$13)-P790)*N790/NETWORKDAYS(Lister!$D$20,Lister!$E$20,Lister!$D$7:$D$13),IF(AND(MONTH(E790)=7,MONTH(F790)=7),0)))),0),"")</f>
        <v/>
      </c>
      <c r="U790" s="78" t="str">
        <f>IF(Ansøgning!U772="","",Ansøgning!U772)</f>
        <v/>
      </c>
      <c r="V790" s="119" t="str">
        <f t="shared" si="84"/>
        <v/>
      </c>
      <c r="W790" s="120" t="str">
        <f t="shared" si="85"/>
        <v/>
      </c>
      <c r="X790" s="42" t="str">
        <f t="shared" si="86"/>
        <v/>
      </c>
    </row>
    <row r="791" spans="1:24" x14ac:dyDescent="0.25">
      <c r="A791" s="13" t="str">
        <f t="shared" si="87"/>
        <v/>
      </c>
      <c r="B791" s="75" t="str">
        <f>IF(Ansøgning!B773="","",Ansøgning!B773)</f>
        <v/>
      </c>
      <c r="C791" s="75" t="str">
        <f>IF(Ansøgning!C773="","",Ansøgning!C773)</f>
        <v/>
      </c>
      <c r="D791" s="75" t="str">
        <f>IF(Ansøgning!D773="","",Ansøgning!D773)</f>
        <v/>
      </c>
      <c r="E791" s="76" t="str">
        <f>IF(Ansøgning!E773="","",Ansøgning!E773)</f>
        <v/>
      </c>
      <c r="F791" s="76" t="str">
        <f>IF(Ansøgning!F773="","",Ansøgning!F773)</f>
        <v/>
      </c>
      <c r="G791" s="33" t="str">
        <f>IF(OR(E791="",F791=""),"",NETWORKDAYS(E791,F791,Lister!$D$7:$D$13))</f>
        <v/>
      </c>
      <c r="H791" s="76" t="str">
        <f>IF(Ansøgning!H773="","",Ansøgning!H773)</f>
        <v/>
      </c>
      <c r="I791" s="32" t="str">
        <f t="shared" si="81"/>
        <v/>
      </c>
      <c r="J791" s="77" t="str">
        <f>IF(Ansøgning!J773="","",Ansøgning!J773)</f>
        <v/>
      </c>
      <c r="K791" s="77" t="str">
        <f>IF(Ansøgning!K773="","",Ansøgning!K773)</f>
        <v/>
      </c>
      <c r="L791" s="46" t="str">
        <f t="shared" si="82"/>
        <v/>
      </c>
      <c r="M791" s="78" t="str">
        <f>IF(Ansøgning!M773="","",Ansøgning!M773)</f>
        <v/>
      </c>
      <c r="N791" s="31" t="str">
        <f t="shared" si="83"/>
        <v/>
      </c>
      <c r="O791" s="78" t="str">
        <f>IF(Ansøgning!O773="","",Ansøgning!O773)</f>
        <v/>
      </c>
      <c r="P791" s="78" t="str">
        <f>IF(Ansøgning!P773="","",Ansøgning!P773)</f>
        <v/>
      </c>
      <c r="Q791" s="78" t="str">
        <f>IF(Ansøgning!Q773="","",Ansøgning!Q773)</f>
        <v/>
      </c>
      <c r="R791" s="78" t="str">
        <f>IF(Ansøgning!R773="","",Ansøgning!R773)</f>
        <v/>
      </c>
      <c r="S791" s="46" t="str">
        <f>IFERROR(MAX(IF(OR(O791="",P791=""),"",IF(AND(AND(MONTH(E791)&gt;=7,MONTH(E791)&lt;8),AND(MONTH(F791)&gt;=7,MONTH(F791)&lt;8)),(NETWORKDAYS(E791,F791,Lister!$D$7:$D$13)-O791)*N791/NETWORKDAYS(Lister!$D$19,Lister!$E$19,Lister!$D$7:$D$13),IF(AND(AND(MONTH(E791)&gt;=7,MONTH(E791)&lt;8),MONTH(F791)&gt;7),(NETWORKDAYS(E791,Lister!$E$19,Lister!$D$7:$D$13)-O791)*N791/NETWORKDAYS(Lister!$D$19,Lister!$E$19,Lister!$D$7:$D$13),IF(MONTH(E791)&gt;7,0)))),0),"")</f>
        <v/>
      </c>
      <c r="T791" s="46" t="str">
        <f>IFERROR(MAX(IF(OR(O791="",P791=""),"",IF(AND(AND(MONTH(E791)&gt;=8,MONTH(E791)&lt;9),AND(MONTH(F791)&gt;=8,MONTH(F791)&lt;9)),(NETWORKDAYS(E791,F791,Lister!$D$7:$D$13)-P791)*N791/NETWORKDAYS(Lister!$D$20,Lister!$E$20,Lister!$D$7:$D$13),IF(AND(MONTH(E791)=7,MONTH(F791)=8),(NETWORKDAYS(Lister!$D$20,F791,Lister!$D$7:$D$13)-P791)*N791/NETWORKDAYS(Lister!$D$20,Lister!$E$20,Lister!$D$7:$D$13),IF(AND(MONTH(E791)=7,MONTH(F791)=7),0)))),0),"")</f>
        <v/>
      </c>
      <c r="U791" s="78" t="str">
        <f>IF(Ansøgning!U773="","",Ansøgning!U773)</f>
        <v/>
      </c>
      <c r="V791" s="119" t="str">
        <f t="shared" si="84"/>
        <v/>
      </c>
      <c r="W791" s="120" t="str">
        <f t="shared" si="85"/>
        <v/>
      </c>
      <c r="X791" s="42" t="str">
        <f t="shared" si="86"/>
        <v/>
      </c>
    </row>
    <row r="792" spans="1:24" x14ac:dyDescent="0.25">
      <c r="A792" s="13" t="str">
        <f t="shared" si="87"/>
        <v/>
      </c>
      <c r="B792" s="75" t="str">
        <f>IF(Ansøgning!B774="","",Ansøgning!B774)</f>
        <v/>
      </c>
      <c r="C792" s="75" t="str">
        <f>IF(Ansøgning!C774="","",Ansøgning!C774)</f>
        <v/>
      </c>
      <c r="D792" s="75" t="str">
        <f>IF(Ansøgning!D774="","",Ansøgning!D774)</f>
        <v/>
      </c>
      <c r="E792" s="76" t="str">
        <f>IF(Ansøgning!E774="","",Ansøgning!E774)</f>
        <v/>
      </c>
      <c r="F792" s="76" t="str">
        <f>IF(Ansøgning!F774="","",Ansøgning!F774)</f>
        <v/>
      </c>
      <c r="G792" s="33" t="str">
        <f>IF(OR(E792="",F792=""),"",NETWORKDAYS(E792,F792,Lister!$D$7:$D$13))</f>
        <v/>
      </c>
      <c r="H792" s="76" t="str">
        <f>IF(Ansøgning!H774="","",Ansøgning!H774)</f>
        <v/>
      </c>
      <c r="I792" s="32" t="str">
        <f t="shared" si="81"/>
        <v/>
      </c>
      <c r="J792" s="77" t="str">
        <f>IF(Ansøgning!J774="","",Ansøgning!J774)</f>
        <v/>
      </c>
      <c r="K792" s="77" t="str">
        <f>IF(Ansøgning!K774="","",Ansøgning!K774)</f>
        <v/>
      </c>
      <c r="L792" s="46" t="str">
        <f t="shared" si="82"/>
        <v/>
      </c>
      <c r="M792" s="78" t="str">
        <f>IF(Ansøgning!M774="","",Ansøgning!M774)</f>
        <v/>
      </c>
      <c r="N792" s="31" t="str">
        <f t="shared" si="83"/>
        <v/>
      </c>
      <c r="O792" s="78" t="str">
        <f>IF(Ansøgning!O774="","",Ansøgning!O774)</f>
        <v/>
      </c>
      <c r="P792" s="78" t="str">
        <f>IF(Ansøgning!P774="","",Ansøgning!P774)</f>
        <v/>
      </c>
      <c r="Q792" s="78" t="str">
        <f>IF(Ansøgning!Q774="","",Ansøgning!Q774)</f>
        <v/>
      </c>
      <c r="R792" s="78" t="str">
        <f>IF(Ansøgning!R774="","",Ansøgning!R774)</f>
        <v/>
      </c>
      <c r="S792" s="46" t="str">
        <f>IFERROR(MAX(IF(OR(O792="",P792=""),"",IF(AND(AND(MONTH(E792)&gt;=7,MONTH(E792)&lt;8),AND(MONTH(F792)&gt;=7,MONTH(F792)&lt;8)),(NETWORKDAYS(E792,F792,Lister!$D$7:$D$13)-O792)*N792/NETWORKDAYS(Lister!$D$19,Lister!$E$19,Lister!$D$7:$D$13),IF(AND(AND(MONTH(E792)&gt;=7,MONTH(E792)&lt;8),MONTH(F792)&gt;7),(NETWORKDAYS(E792,Lister!$E$19,Lister!$D$7:$D$13)-O792)*N792/NETWORKDAYS(Lister!$D$19,Lister!$E$19,Lister!$D$7:$D$13),IF(MONTH(E792)&gt;7,0)))),0),"")</f>
        <v/>
      </c>
      <c r="T792" s="46" t="str">
        <f>IFERROR(MAX(IF(OR(O792="",P792=""),"",IF(AND(AND(MONTH(E792)&gt;=8,MONTH(E792)&lt;9),AND(MONTH(F792)&gt;=8,MONTH(F792)&lt;9)),(NETWORKDAYS(E792,F792,Lister!$D$7:$D$13)-P792)*N792/NETWORKDAYS(Lister!$D$20,Lister!$E$20,Lister!$D$7:$D$13),IF(AND(MONTH(E792)=7,MONTH(F792)=8),(NETWORKDAYS(Lister!$D$20,F792,Lister!$D$7:$D$13)-P792)*N792/NETWORKDAYS(Lister!$D$20,Lister!$E$20,Lister!$D$7:$D$13),IF(AND(MONTH(E792)=7,MONTH(F792)=7),0)))),0),"")</f>
        <v/>
      </c>
      <c r="U792" s="78" t="str">
        <f>IF(Ansøgning!U774="","",Ansøgning!U774)</f>
        <v/>
      </c>
      <c r="V792" s="119" t="str">
        <f t="shared" si="84"/>
        <v/>
      </c>
      <c r="W792" s="120" t="str">
        <f t="shared" si="85"/>
        <v/>
      </c>
      <c r="X792" s="42" t="str">
        <f t="shared" si="86"/>
        <v/>
      </c>
    </row>
    <row r="793" spans="1:24" x14ac:dyDescent="0.25">
      <c r="A793" s="13" t="str">
        <f t="shared" si="87"/>
        <v/>
      </c>
      <c r="B793" s="75" t="str">
        <f>IF(Ansøgning!B775="","",Ansøgning!B775)</f>
        <v/>
      </c>
      <c r="C793" s="75" t="str">
        <f>IF(Ansøgning!C775="","",Ansøgning!C775)</f>
        <v/>
      </c>
      <c r="D793" s="75" t="str">
        <f>IF(Ansøgning!D775="","",Ansøgning!D775)</f>
        <v/>
      </c>
      <c r="E793" s="76" t="str">
        <f>IF(Ansøgning!E775="","",Ansøgning!E775)</f>
        <v/>
      </c>
      <c r="F793" s="76" t="str">
        <f>IF(Ansøgning!F775="","",Ansøgning!F775)</f>
        <v/>
      </c>
      <c r="G793" s="33" t="str">
        <f>IF(OR(E793="",F793=""),"",NETWORKDAYS(E793,F793,Lister!$D$7:$D$13))</f>
        <v/>
      </c>
      <c r="H793" s="76" t="str">
        <f>IF(Ansøgning!H775="","",Ansøgning!H775)</f>
        <v/>
      </c>
      <c r="I793" s="32" t="str">
        <f t="shared" si="81"/>
        <v/>
      </c>
      <c r="J793" s="77" t="str">
        <f>IF(Ansøgning!J775="","",Ansøgning!J775)</f>
        <v/>
      </c>
      <c r="K793" s="77" t="str">
        <f>IF(Ansøgning!K775="","",Ansøgning!K775)</f>
        <v/>
      </c>
      <c r="L793" s="46" t="str">
        <f t="shared" si="82"/>
        <v/>
      </c>
      <c r="M793" s="78" t="str">
        <f>IF(Ansøgning!M775="","",Ansøgning!M775)</f>
        <v/>
      </c>
      <c r="N793" s="31" t="str">
        <f t="shared" si="83"/>
        <v/>
      </c>
      <c r="O793" s="78" t="str">
        <f>IF(Ansøgning!O775="","",Ansøgning!O775)</f>
        <v/>
      </c>
      <c r="P793" s="78" t="str">
        <f>IF(Ansøgning!P775="","",Ansøgning!P775)</f>
        <v/>
      </c>
      <c r="Q793" s="78" t="str">
        <f>IF(Ansøgning!Q775="","",Ansøgning!Q775)</f>
        <v/>
      </c>
      <c r="R793" s="78" t="str">
        <f>IF(Ansøgning!R775="","",Ansøgning!R775)</f>
        <v/>
      </c>
      <c r="S793" s="46" t="str">
        <f>IFERROR(MAX(IF(OR(O793="",P793=""),"",IF(AND(AND(MONTH(E793)&gt;=7,MONTH(E793)&lt;8),AND(MONTH(F793)&gt;=7,MONTH(F793)&lt;8)),(NETWORKDAYS(E793,F793,Lister!$D$7:$D$13)-O793)*N793/NETWORKDAYS(Lister!$D$19,Lister!$E$19,Lister!$D$7:$D$13),IF(AND(AND(MONTH(E793)&gt;=7,MONTH(E793)&lt;8),MONTH(F793)&gt;7),(NETWORKDAYS(E793,Lister!$E$19,Lister!$D$7:$D$13)-O793)*N793/NETWORKDAYS(Lister!$D$19,Lister!$E$19,Lister!$D$7:$D$13),IF(MONTH(E793)&gt;7,0)))),0),"")</f>
        <v/>
      </c>
      <c r="T793" s="46" t="str">
        <f>IFERROR(MAX(IF(OR(O793="",P793=""),"",IF(AND(AND(MONTH(E793)&gt;=8,MONTH(E793)&lt;9),AND(MONTH(F793)&gt;=8,MONTH(F793)&lt;9)),(NETWORKDAYS(E793,F793,Lister!$D$7:$D$13)-P793)*N793/NETWORKDAYS(Lister!$D$20,Lister!$E$20,Lister!$D$7:$D$13),IF(AND(MONTH(E793)=7,MONTH(F793)=8),(NETWORKDAYS(Lister!$D$20,F793,Lister!$D$7:$D$13)-P793)*N793/NETWORKDAYS(Lister!$D$20,Lister!$E$20,Lister!$D$7:$D$13),IF(AND(MONTH(E793)=7,MONTH(F793)=7),0)))),0),"")</f>
        <v/>
      </c>
      <c r="U793" s="78" t="str">
        <f>IF(Ansøgning!U775="","",Ansøgning!U775)</f>
        <v/>
      </c>
      <c r="V793" s="119" t="str">
        <f t="shared" si="84"/>
        <v/>
      </c>
      <c r="W793" s="120" t="str">
        <f t="shared" si="85"/>
        <v/>
      </c>
      <c r="X793" s="42" t="str">
        <f t="shared" si="86"/>
        <v/>
      </c>
    </row>
    <row r="794" spans="1:24" x14ac:dyDescent="0.25">
      <c r="A794" s="13" t="str">
        <f t="shared" si="87"/>
        <v/>
      </c>
      <c r="B794" s="75" t="str">
        <f>IF(Ansøgning!B776="","",Ansøgning!B776)</f>
        <v/>
      </c>
      <c r="C794" s="75" t="str">
        <f>IF(Ansøgning!C776="","",Ansøgning!C776)</f>
        <v/>
      </c>
      <c r="D794" s="75" t="str">
        <f>IF(Ansøgning!D776="","",Ansøgning!D776)</f>
        <v/>
      </c>
      <c r="E794" s="76" t="str">
        <f>IF(Ansøgning!E776="","",Ansøgning!E776)</f>
        <v/>
      </c>
      <c r="F794" s="76" t="str">
        <f>IF(Ansøgning!F776="","",Ansøgning!F776)</f>
        <v/>
      </c>
      <c r="G794" s="33" t="str">
        <f>IF(OR(E794="",F794=""),"",NETWORKDAYS(E794,F794,Lister!$D$7:$D$13))</f>
        <v/>
      </c>
      <c r="H794" s="76" t="str">
        <f>IF(Ansøgning!H776="","",Ansøgning!H776)</f>
        <v/>
      </c>
      <c r="I794" s="32" t="str">
        <f t="shared" si="81"/>
        <v/>
      </c>
      <c r="J794" s="77" t="str">
        <f>IF(Ansøgning!J776="","",Ansøgning!J776)</f>
        <v/>
      </c>
      <c r="K794" s="77" t="str">
        <f>IF(Ansøgning!K776="","",Ansøgning!K776)</f>
        <v/>
      </c>
      <c r="L794" s="46" t="str">
        <f t="shared" si="82"/>
        <v/>
      </c>
      <c r="M794" s="78" t="str">
        <f>IF(Ansøgning!M776="","",Ansøgning!M776)</f>
        <v/>
      </c>
      <c r="N794" s="31" t="str">
        <f t="shared" si="83"/>
        <v/>
      </c>
      <c r="O794" s="78" t="str">
        <f>IF(Ansøgning!O776="","",Ansøgning!O776)</f>
        <v/>
      </c>
      <c r="P794" s="78" t="str">
        <f>IF(Ansøgning!P776="","",Ansøgning!P776)</f>
        <v/>
      </c>
      <c r="Q794" s="78" t="str">
        <f>IF(Ansøgning!Q776="","",Ansøgning!Q776)</f>
        <v/>
      </c>
      <c r="R794" s="78" t="str">
        <f>IF(Ansøgning!R776="","",Ansøgning!R776)</f>
        <v/>
      </c>
      <c r="S794" s="46" t="str">
        <f>IFERROR(MAX(IF(OR(O794="",P794=""),"",IF(AND(AND(MONTH(E794)&gt;=7,MONTH(E794)&lt;8),AND(MONTH(F794)&gt;=7,MONTH(F794)&lt;8)),(NETWORKDAYS(E794,F794,Lister!$D$7:$D$13)-O794)*N794/NETWORKDAYS(Lister!$D$19,Lister!$E$19,Lister!$D$7:$D$13),IF(AND(AND(MONTH(E794)&gt;=7,MONTH(E794)&lt;8),MONTH(F794)&gt;7),(NETWORKDAYS(E794,Lister!$E$19,Lister!$D$7:$D$13)-O794)*N794/NETWORKDAYS(Lister!$D$19,Lister!$E$19,Lister!$D$7:$D$13),IF(MONTH(E794)&gt;7,0)))),0),"")</f>
        <v/>
      </c>
      <c r="T794" s="46" t="str">
        <f>IFERROR(MAX(IF(OR(O794="",P794=""),"",IF(AND(AND(MONTH(E794)&gt;=8,MONTH(E794)&lt;9),AND(MONTH(F794)&gt;=8,MONTH(F794)&lt;9)),(NETWORKDAYS(E794,F794,Lister!$D$7:$D$13)-P794)*N794/NETWORKDAYS(Lister!$D$20,Lister!$E$20,Lister!$D$7:$D$13),IF(AND(MONTH(E794)=7,MONTH(F794)=8),(NETWORKDAYS(Lister!$D$20,F794,Lister!$D$7:$D$13)-P794)*N794/NETWORKDAYS(Lister!$D$20,Lister!$E$20,Lister!$D$7:$D$13),IF(AND(MONTH(E794)=7,MONTH(F794)=7),0)))),0),"")</f>
        <v/>
      </c>
      <c r="U794" s="78" t="str">
        <f>IF(Ansøgning!U776="","",Ansøgning!U776)</f>
        <v/>
      </c>
      <c r="V794" s="119" t="str">
        <f t="shared" si="84"/>
        <v/>
      </c>
      <c r="W794" s="120" t="str">
        <f t="shared" si="85"/>
        <v/>
      </c>
      <c r="X794" s="42" t="str">
        <f t="shared" si="86"/>
        <v/>
      </c>
    </row>
    <row r="795" spans="1:24" x14ac:dyDescent="0.25">
      <c r="A795" s="13" t="str">
        <f t="shared" si="87"/>
        <v/>
      </c>
      <c r="B795" s="75" t="str">
        <f>IF(Ansøgning!B777="","",Ansøgning!B777)</f>
        <v/>
      </c>
      <c r="C795" s="75" t="str">
        <f>IF(Ansøgning!C777="","",Ansøgning!C777)</f>
        <v/>
      </c>
      <c r="D795" s="75" t="str">
        <f>IF(Ansøgning!D777="","",Ansøgning!D777)</f>
        <v/>
      </c>
      <c r="E795" s="76" t="str">
        <f>IF(Ansøgning!E777="","",Ansøgning!E777)</f>
        <v/>
      </c>
      <c r="F795" s="76" t="str">
        <f>IF(Ansøgning!F777="","",Ansøgning!F777)</f>
        <v/>
      </c>
      <c r="G795" s="33" t="str">
        <f>IF(OR(E795="",F795=""),"",NETWORKDAYS(E795,F795,Lister!$D$7:$D$13))</f>
        <v/>
      </c>
      <c r="H795" s="76" t="str">
        <f>IF(Ansøgning!H777="","",Ansøgning!H777)</f>
        <v/>
      </c>
      <c r="I795" s="32" t="str">
        <f t="shared" si="81"/>
        <v/>
      </c>
      <c r="J795" s="77" t="str">
        <f>IF(Ansøgning!J777="","",Ansøgning!J777)</f>
        <v/>
      </c>
      <c r="K795" s="77" t="str">
        <f>IF(Ansøgning!K777="","",Ansøgning!K777)</f>
        <v/>
      </c>
      <c r="L795" s="46" t="str">
        <f t="shared" si="82"/>
        <v/>
      </c>
      <c r="M795" s="78" t="str">
        <f>IF(Ansøgning!M777="","",Ansøgning!M777)</f>
        <v/>
      </c>
      <c r="N795" s="31" t="str">
        <f t="shared" si="83"/>
        <v/>
      </c>
      <c r="O795" s="78" t="str">
        <f>IF(Ansøgning!O777="","",Ansøgning!O777)</f>
        <v/>
      </c>
      <c r="P795" s="78" t="str">
        <f>IF(Ansøgning!P777="","",Ansøgning!P777)</f>
        <v/>
      </c>
      <c r="Q795" s="78" t="str">
        <f>IF(Ansøgning!Q777="","",Ansøgning!Q777)</f>
        <v/>
      </c>
      <c r="R795" s="78" t="str">
        <f>IF(Ansøgning!R777="","",Ansøgning!R777)</f>
        <v/>
      </c>
      <c r="S795" s="46" t="str">
        <f>IFERROR(MAX(IF(OR(O795="",P795=""),"",IF(AND(AND(MONTH(E795)&gt;=7,MONTH(E795)&lt;8),AND(MONTH(F795)&gt;=7,MONTH(F795)&lt;8)),(NETWORKDAYS(E795,F795,Lister!$D$7:$D$13)-O795)*N795/NETWORKDAYS(Lister!$D$19,Lister!$E$19,Lister!$D$7:$D$13),IF(AND(AND(MONTH(E795)&gt;=7,MONTH(E795)&lt;8),MONTH(F795)&gt;7),(NETWORKDAYS(E795,Lister!$E$19,Lister!$D$7:$D$13)-O795)*N795/NETWORKDAYS(Lister!$D$19,Lister!$E$19,Lister!$D$7:$D$13),IF(MONTH(E795)&gt;7,0)))),0),"")</f>
        <v/>
      </c>
      <c r="T795" s="46" t="str">
        <f>IFERROR(MAX(IF(OR(O795="",P795=""),"",IF(AND(AND(MONTH(E795)&gt;=8,MONTH(E795)&lt;9),AND(MONTH(F795)&gt;=8,MONTH(F795)&lt;9)),(NETWORKDAYS(E795,F795,Lister!$D$7:$D$13)-P795)*N795/NETWORKDAYS(Lister!$D$20,Lister!$E$20,Lister!$D$7:$D$13),IF(AND(MONTH(E795)=7,MONTH(F795)=8),(NETWORKDAYS(Lister!$D$20,F795,Lister!$D$7:$D$13)-P795)*N795/NETWORKDAYS(Lister!$D$20,Lister!$E$20,Lister!$D$7:$D$13),IF(AND(MONTH(E795)=7,MONTH(F795)=7),0)))),0),"")</f>
        <v/>
      </c>
      <c r="U795" s="78" t="str">
        <f>IF(Ansøgning!U777="","",Ansøgning!U777)</f>
        <v/>
      </c>
      <c r="V795" s="119" t="str">
        <f t="shared" si="84"/>
        <v/>
      </c>
      <c r="W795" s="120" t="str">
        <f t="shared" si="85"/>
        <v/>
      </c>
      <c r="X795" s="42" t="str">
        <f t="shared" si="86"/>
        <v/>
      </c>
    </row>
    <row r="796" spans="1:24" x14ac:dyDescent="0.25">
      <c r="A796" s="13" t="str">
        <f t="shared" si="87"/>
        <v/>
      </c>
      <c r="B796" s="75" t="str">
        <f>IF(Ansøgning!B778="","",Ansøgning!B778)</f>
        <v/>
      </c>
      <c r="C796" s="75" t="str">
        <f>IF(Ansøgning!C778="","",Ansøgning!C778)</f>
        <v/>
      </c>
      <c r="D796" s="75" t="str">
        <f>IF(Ansøgning!D778="","",Ansøgning!D778)</f>
        <v/>
      </c>
      <c r="E796" s="76" t="str">
        <f>IF(Ansøgning!E778="","",Ansøgning!E778)</f>
        <v/>
      </c>
      <c r="F796" s="76" t="str">
        <f>IF(Ansøgning!F778="","",Ansøgning!F778)</f>
        <v/>
      </c>
      <c r="G796" s="33" t="str">
        <f>IF(OR(E796="",F796=""),"",NETWORKDAYS(E796,F796,Lister!$D$7:$D$13))</f>
        <v/>
      </c>
      <c r="H796" s="76" t="str">
        <f>IF(Ansøgning!H778="","",Ansøgning!H778)</f>
        <v/>
      </c>
      <c r="I796" s="32" t="str">
        <f t="shared" si="81"/>
        <v/>
      </c>
      <c r="J796" s="77" t="str">
        <f>IF(Ansøgning!J778="","",Ansøgning!J778)</f>
        <v/>
      </c>
      <c r="K796" s="77" t="str">
        <f>IF(Ansøgning!K778="","",Ansøgning!K778)</f>
        <v/>
      </c>
      <c r="L796" s="46" t="str">
        <f t="shared" si="82"/>
        <v/>
      </c>
      <c r="M796" s="78" t="str">
        <f>IF(Ansøgning!M778="","",Ansøgning!M778)</f>
        <v/>
      </c>
      <c r="N796" s="31" t="str">
        <f t="shared" si="83"/>
        <v/>
      </c>
      <c r="O796" s="78" t="str">
        <f>IF(Ansøgning!O778="","",Ansøgning!O778)</f>
        <v/>
      </c>
      <c r="P796" s="78" t="str">
        <f>IF(Ansøgning!P778="","",Ansøgning!P778)</f>
        <v/>
      </c>
      <c r="Q796" s="78" t="str">
        <f>IF(Ansøgning!Q778="","",Ansøgning!Q778)</f>
        <v/>
      </c>
      <c r="R796" s="78" t="str">
        <f>IF(Ansøgning!R778="","",Ansøgning!R778)</f>
        <v/>
      </c>
      <c r="S796" s="46" t="str">
        <f>IFERROR(MAX(IF(OR(O796="",P796=""),"",IF(AND(AND(MONTH(E796)&gt;=7,MONTH(E796)&lt;8),AND(MONTH(F796)&gt;=7,MONTH(F796)&lt;8)),(NETWORKDAYS(E796,F796,Lister!$D$7:$D$13)-O796)*N796/NETWORKDAYS(Lister!$D$19,Lister!$E$19,Lister!$D$7:$D$13),IF(AND(AND(MONTH(E796)&gt;=7,MONTH(E796)&lt;8),MONTH(F796)&gt;7),(NETWORKDAYS(E796,Lister!$E$19,Lister!$D$7:$D$13)-O796)*N796/NETWORKDAYS(Lister!$D$19,Lister!$E$19,Lister!$D$7:$D$13),IF(MONTH(E796)&gt;7,0)))),0),"")</f>
        <v/>
      </c>
      <c r="T796" s="46" t="str">
        <f>IFERROR(MAX(IF(OR(O796="",P796=""),"",IF(AND(AND(MONTH(E796)&gt;=8,MONTH(E796)&lt;9),AND(MONTH(F796)&gt;=8,MONTH(F796)&lt;9)),(NETWORKDAYS(E796,F796,Lister!$D$7:$D$13)-P796)*N796/NETWORKDAYS(Lister!$D$20,Lister!$E$20,Lister!$D$7:$D$13),IF(AND(MONTH(E796)=7,MONTH(F796)=8),(NETWORKDAYS(Lister!$D$20,F796,Lister!$D$7:$D$13)-P796)*N796/NETWORKDAYS(Lister!$D$20,Lister!$E$20,Lister!$D$7:$D$13),IF(AND(MONTH(E796)=7,MONTH(F796)=7),0)))),0),"")</f>
        <v/>
      </c>
      <c r="U796" s="78" t="str">
        <f>IF(Ansøgning!U778="","",Ansøgning!U778)</f>
        <v/>
      </c>
      <c r="V796" s="119" t="str">
        <f t="shared" si="84"/>
        <v/>
      </c>
      <c r="W796" s="120" t="str">
        <f t="shared" si="85"/>
        <v/>
      </c>
      <c r="X796" s="42" t="str">
        <f t="shared" si="86"/>
        <v/>
      </c>
    </row>
    <row r="797" spans="1:24" x14ac:dyDescent="0.25">
      <c r="A797" s="13" t="str">
        <f t="shared" si="87"/>
        <v/>
      </c>
      <c r="B797" s="75" t="str">
        <f>IF(Ansøgning!B779="","",Ansøgning!B779)</f>
        <v/>
      </c>
      <c r="C797" s="75" t="str">
        <f>IF(Ansøgning!C779="","",Ansøgning!C779)</f>
        <v/>
      </c>
      <c r="D797" s="75" t="str">
        <f>IF(Ansøgning!D779="","",Ansøgning!D779)</f>
        <v/>
      </c>
      <c r="E797" s="76" t="str">
        <f>IF(Ansøgning!E779="","",Ansøgning!E779)</f>
        <v/>
      </c>
      <c r="F797" s="76" t="str">
        <f>IF(Ansøgning!F779="","",Ansøgning!F779)</f>
        <v/>
      </c>
      <c r="G797" s="33" t="str">
        <f>IF(OR(E797="",F797=""),"",NETWORKDAYS(E797,F797,Lister!$D$7:$D$13))</f>
        <v/>
      </c>
      <c r="H797" s="76" t="str">
        <f>IF(Ansøgning!H779="","",Ansøgning!H779)</f>
        <v/>
      </c>
      <c r="I797" s="32" t="str">
        <f t="shared" si="81"/>
        <v/>
      </c>
      <c r="J797" s="77" t="str">
        <f>IF(Ansøgning!J779="","",Ansøgning!J779)</f>
        <v/>
      </c>
      <c r="K797" s="77" t="str">
        <f>IF(Ansøgning!K779="","",Ansøgning!K779)</f>
        <v/>
      </c>
      <c r="L797" s="46" t="str">
        <f t="shared" si="82"/>
        <v/>
      </c>
      <c r="M797" s="78" t="str">
        <f>IF(Ansøgning!M779="","",Ansøgning!M779)</f>
        <v/>
      </c>
      <c r="N797" s="31" t="str">
        <f t="shared" si="83"/>
        <v/>
      </c>
      <c r="O797" s="78" t="str">
        <f>IF(Ansøgning!O779="","",Ansøgning!O779)</f>
        <v/>
      </c>
      <c r="P797" s="78" t="str">
        <f>IF(Ansøgning!P779="","",Ansøgning!P779)</f>
        <v/>
      </c>
      <c r="Q797" s="78" t="str">
        <f>IF(Ansøgning!Q779="","",Ansøgning!Q779)</f>
        <v/>
      </c>
      <c r="R797" s="78" t="str">
        <f>IF(Ansøgning!R779="","",Ansøgning!R779)</f>
        <v/>
      </c>
      <c r="S797" s="46" t="str">
        <f>IFERROR(MAX(IF(OR(O797="",P797=""),"",IF(AND(AND(MONTH(E797)&gt;=7,MONTH(E797)&lt;8),AND(MONTH(F797)&gt;=7,MONTH(F797)&lt;8)),(NETWORKDAYS(E797,F797,Lister!$D$7:$D$13)-O797)*N797/NETWORKDAYS(Lister!$D$19,Lister!$E$19,Lister!$D$7:$D$13),IF(AND(AND(MONTH(E797)&gt;=7,MONTH(E797)&lt;8),MONTH(F797)&gt;7),(NETWORKDAYS(E797,Lister!$E$19,Lister!$D$7:$D$13)-O797)*N797/NETWORKDAYS(Lister!$D$19,Lister!$E$19,Lister!$D$7:$D$13),IF(MONTH(E797)&gt;7,0)))),0),"")</f>
        <v/>
      </c>
      <c r="T797" s="46" t="str">
        <f>IFERROR(MAX(IF(OR(O797="",P797=""),"",IF(AND(AND(MONTH(E797)&gt;=8,MONTH(E797)&lt;9),AND(MONTH(F797)&gt;=8,MONTH(F797)&lt;9)),(NETWORKDAYS(E797,F797,Lister!$D$7:$D$13)-P797)*N797/NETWORKDAYS(Lister!$D$20,Lister!$E$20,Lister!$D$7:$D$13),IF(AND(MONTH(E797)=7,MONTH(F797)=8),(NETWORKDAYS(Lister!$D$20,F797,Lister!$D$7:$D$13)-P797)*N797/NETWORKDAYS(Lister!$D$20,Lister!$E$20,Lister!$D$7:$D$13),IF(AND(MONTH(E797)=7,MONTH(F797)=7),0)))),0),"")</f>
        <v/>
      </c>
      <c r="U797" s="78" t="str">
        <f>IF(Ansøgning!U779="","",Ansøgning!U779)</f>
        <v/>
      </c>
      <c r="V797" s="119" t="str">
        <f t="shared" si="84"/>
        <v/>
      </c>
      <c r="W797" s="120" t="str">
        <f t="shared" si="85"/>
        <v/>
      </c>
      <c r="X797" s="42" t="str">
        <f t="shared" si="86"/>
        <v/>
      </c>
    </row>
    <row r="798" spans="1:24" x14ac:dyDescent="0.25">
      <c r="A798" s="13" t="str">
        <f t="shared" si="87"/>
        <v/>
      </c>
      <c r="B798" s="75" t="str">
        <f>IF(Ansøgning!B780="","",Ansøgning!B780)</f>
        <v/>
      </c>
      <c r="C798" s="75" t="str">
        <f>IF(Ansøgning!C780="","",Ansøgning!C780)</f>
        <v/>
      </c>
      <c r="D798" s="75" t="str">
        <f>IF(Ansøgning!D780="","",Ansøgning!D780)</f>
        <v/>
      </c>
      <c r="E798" s="76" t="str">
        <f>IF(Ansøgning!E780="","",Ansøgning!E780)</f>
        <v/>
      </c>
      <c r="F798" s="76" t="str">
        <f>IF(Ansøgning!F780="","",Ansøgning!F780)</f>
        <v/>
      </c>
      <c r="G798" s="33" t="str">
        <f>IF(OR(E798="",F798=""),"",NETWORKDAYS(E798,F798,Lister!$D$7:$D$13))</f>
        <v/>
      </c>
      <c r="H798" s="76" t="str">
        <f>IF(Ansøgning!H780="","",Ansøgning!H780)</f>
        <v/>
      </c>
      <c r="I798" s="32" t="str">
        <f t="shared" si="81"/>
        <v/>
      </c>
      <c r="J798" s="77" t="str">
        <f>IF(Ansøgning!J780="","",Ansøgning!J780)</f>
        <v/>
      </c>
      <c r="K798" s="77" t="str">
        <f>IF(Ansøgning!K780="","",Ansøgning!K780)</f>
        <v/>
      </c>
      <c r="L798" s="46" t="str">
        <f t="shared" si="82"/>
        <v/>
      </c>
      <c r="M798" s="78" t="str">
        <f>IF(Ansøgning!M780="","",Ansøgning!M780)</f>
        <v/>
      </c>
      <c r="N798" s="31" t="str">
        <f t="shared" si="83"/>
        <v/>
      </c>
      <c r="O798" s="78" t="str">
        <f>IF(Ansøgning!O780="","",Ansøgning!O780)</f>
        <v/>
      </c>
      <c r="P798" s="78" t="str">
        <f>IF(Ansøgning!P780="","",Ansøgning!P780)</f>
        <v/>
      </c>
      <c r="Q798" s="78" t="str">
        <f>IF(Ansøgning!Q780="","",Ansøgning!Q780)</f>
        <v/>
      </c>
      <c r="R798" s="78" t="str">
        <f>IF(Ansøgning!R780="","",Ansøgning!R780)</f>
        <v/>
      </c>
      <c r="S798" s="46" t="str">
        <f>IFERROR(MAX(IF(OR(O798="",P798=""),"",IF(AND(AND(MONTH(E798)&gt;=7,MONTH(E798)&lt;8),AND(MONTH(F798)&gt;=7,MONTH(F798)&lt;8)),(NETWORKDAYS(E798,F798,Lister!$D$7:$D$13)-O798)*N798/NETWORKDAYS(Lister!$D$19,Lister!$E$19,Lister!$D$7:$D$13),IF(AND(AND(MONTH(E798)&gt;=7,MONTH(E798)&lt;8),MONTH(F798)&gt;7),(NETWORKDAYS(E798,Lister!$E$19,Lister!$D$7:$D$13)-O798)*N798/NETWORKDAYS(Lister!$D$19,Lister!$E$19,Lister!$D$7:$D$13),IF(MONTH(E798)&gt;7,0)))),0),"")</f>
        <v/>
      </c>
      <c r="T798" s="46" t="str">
        <f>IFERROR(MAX(IF(OR(O798="",P798=""),"",IF(AND(AND(MONTH(E798)&gt;=8,MONTH(E798)&lt;9),AND(MONTH(F798)&gt;=8,MONTH(F798)&lt;9)),(NETWORKDAYS(E798,F798,Lister!$D$7:$D$13)-P798)*N798/NETWORKDAYS(Lister!$D$20,Lister!$E$20,Lister!$D$7:$D$13),IF(AND(MONTH(E798)=7,MONTH(F798)=8),(NETWORKDAYS(Lister!$D$20,F798,Lister!$D$7:$D$13)-P798)*N798/NETWORKDAYS(Lister!$D$20,Lister!$E$20,Lister!$D$7:$D$13),IF(AND(MONTH(E798)=7,MONTH(F798)=7),0)))),0),"")</f>
        <v/>
      </c>
      <c r="U798" s="78" t="str">
        <f>IF(Ansøgning!U780="","",Ansøgning!U780)</f>
        <v/>
      </c>
      <c r="V798" s="119" t="str">
        <f t="shared" si="84"/>
        <v/>
      </c>
      <c r="W798" s="120" t="str">
        <f t="shared" si="85"/>
        <v/>
      </c>
      <c r="X798" s="42" t="str">
        <f t="shared" si="86"/>
        <v/>
      </c>
    </row>
    <row r="799" spans="1:24" x14ac:dyDescent="0.25">
      <c r="A799" s="13" t="str">
        <f t="shared" si="87"/>
        <v/>
      </c>
      <c r="B799" s="75" t="str">
        <f>IF(Ansøgning!B781="","",Ansøgning!B781)</f>
        <v/>
      </c>
      <c r="C799" s="75" t="str">
        <f>IF(Ansøgning!C781="","",Ansøgning!C781)</f>
        <v/>
      </c>
      <c r="D799" s="75" t="str">
        <f>IF(Ansøgning!D781="","",Ansøgning!D781)</f>
        <v/>
      </c>
      <c r="E799" s="76" t="str">
        <f>IF(Ansøgning!E781="","",Ansøgning!E781)</f>
        <v/>
      </c>
      <c r="F799" s="76" t="str">
        <f>IF(Ansøgning!F781="","",Ansøgning!F781)</f>
        <v/>
      </c>
      <c r="G799" s="33" t="str">
        <f>IF(OR(E799="",F799=""),"",NETWORKDAYS(E799,F799,Lister!$D$7:$D$13))</f>
        <v/>
      </c>
      <c r="H799" s="76" t="str">
        <f>IF(Ansøgning!H781="","",Ansøgning!H781)</f>
        <v/>
      </c>
      <c r="I799" s="32" t="str">
        <f t="shared" si="81"/>
        <v/>
      </c>
      <c r="J799" s="77" t="str">
        <f>IF(Ansøgning!J781="","",Ansøgning!J781)</f>
        <v/>
      </c>
      <c r="K799" s="77" t="str">
        <f>IF(Ansøgning!K781="","",Ansøgning!K781)</f>
        <v/>
      </c>
      <c r="L799" s="46" t="str">
        <f t="shared" si="82"/>
        <v/>
      </c>
      <c r="M799" s="78" t="str">
        <f>IF(Ansøgning!M781="","",Ansøgning!M781)</f>
        <v/>
      </c>
      <c r="N799" s="31" t="str">
        <f t="shared" si="83"/>
        <v/>
      </c>
      <c r="O799" s="78" t="str">
        <f>IF(Ansøgning!O781="","",Ansøgning!O781)</f>
        <v/>
      </c>
      <c r="P799" s="78" t="str">
        <f>IF(Ansøgning!P781="","",Ansøgning!P781)</f>
        <v/>
      </c>
      <c r="Q799" s="78" t="str">
        <f>IF(Ansøgning!Q781="","",Ansøgning!Q781)</f>
        <v/>
      </c>
      <c r="R799" s="78" t="str">
        <f>IF(Ansøgning!R781="","",Ansøgning!R781)</f>
        <v/>
      </c>
      <c r="S799" s="46" t="str">
        <f>IFERROR(MAX(IF(OR(O799="",P799=""),"",IF(AND(AND(MONTH(E799)&gt;=7,MONTH(E799)&lt;8),AND(MONTH(F799)&gt;=7,MONTH(F799)&lt;8)),(NETWORKDAYS(E799,F799,Lister!$D$7:$D$13)-O799)*N799/NETWORKDAYS(Lister!$D$19,Lister!$E$19,Lister!$D$7:$D$13),IF(AND(AND(MONTH(E799)&gt;=7,MONTH(E799)&lt;8),MONTH(F799)&gt;7),(NETWORKDAYS(E799,Lister!$E$19,Lister!$D$7:$D$13)-O799)*N799/NETWORKDAYS(Lister!$D$19,Lister!$E$19,Lister!$D$7:$D$13),IF(MONTH(E799)&gt;7,0)))),0),"")</f>
        <v/>
      </c>
      <c r="T799" s="46" t="str">
        <f>IFERROR(MAX(IF(OR(O799="",P799=""),"",IF(AND(AND(MONTH(E799)&gt;=8,MONTH(E799)&lt;9),AND(MONTH(F799)&gt;=8,MONTH(F799)&lt;9)),(NETWORKDAYS(E799,F799,Lister!$D$7:$D$13)-P799)*N799/NETWORKDAYS(Lister!$D$20,Lister!$E$20,Lister!$D$7:$D$13),IF(AND(MONTH(E799)=7,MONTH(F799)=8),(NETWORKDAYS(Lister!$D$20,F799,Lister!$D$7:$D$13)-P799)*N799/NETWORKDAYS(Lister!$D$20,Lister!$E$20,Lister!$D$7:$D$13),IF(AND(MONTH(E799)=7,MONTH(F799)=7),0)))),0),"")</f>
        <v/>
      </c>
      <c r="U799" s="78" t="str">
        <f>IF(Ansøgning!U781="","",Ansøgning!U781)</f>
        <v/>
      </c>
      <c r="V799" s="119" t="str">
        <f t="shared" si="84"/>
        <v/>
      </c>
      <c r="W799" s="120" t="str">
        <f t="shared" si="85"/>
        <v/>
      </c>
      <c r="X799" s="42" t="str">
        <f t="shared" si="86"/>
        <v/>
      </c>
    </row>
    <row r="800" spans="1:24" x14ac:dyDescent="0.25">
      <c r="A800" s="13" t="str">
        <f t="shared" si="87"/>
        <v/>
      </c>
      <c r="B800" s="75" t="str">
        <f>IF(Ansøgning!B782="","",Ansøgning!B782)</f>
        <v/>
      </c>
      <c r="C800" s="75" t="str">
        <f>IF(Ansøgning!C782="","",Ansøgning!C782)</f>
        <v/>
      </c>
      <c r="D800" s="75" t="str">
        <f>IF(Ansøgning!D782="","",Ansøgning!D782)</f>
        <v/>
      </c>
      <c r="E800" s="76" t="str">
        <f>IF(Ansøgning!E782="","",Ansøgning!E782)</f>
        <v/>
      </c>
      <c r="F800" s="76" t="str">
        <f>IF(Ansøgning!F782="","",Ansøgning!F782)</f>
        <v/>
      </c>
      <c r="G800" s="33" t="str">
        <f>IF(OR(E800="",F800=""),"",NETWORKDAYS(E800,F800,Lister!$D$7:$D$13))</f>
        <v/>
      </c>
      <c r="H800" s="76" t="str">
        <f>IF(Ansøgning!H782="","",Ansøgning!H782)</f>
        <v/>
      </c>
      <c r="I800" s="32" t="str">
        <f t="shared" si="81"/>
        <v/>
      </c>
      <c r="J800" s="77" t="str">
        <f>IF(Ansøgning!J782="","",Ansøgning!J782)</f>
        <v/>
      </c>
      <c r="K800" s="77" t="str">
        <f>IF(Ansøgning!K782="","",Ansøgning!K782)</f>
        <v/>
      </c>
      <c r="L800" s="46" t="str">
        <f t="shared" si="82"/>
        <v/>
      </c>
      <c r="M800" s="78" t="str">
        <f>IF(Ansøgning!M782="","",Ansøgning!M782)</f>
        <v/>
      </c>
      <c r="N800" s="31" t="str">
        <f t="shared" si="83"/>
        <v/>
      </c>
      <c r="O800" s="78" t="str">
        <f>IF(Ansøgning!O782="","",Ansøgning!O782)</f>
        <v/>
      </c>
      <c r="P800" s="78" t="str">
        <f>IF(Ansøgning!P782="","",Ansøgning!P782)</f>
        <v/>
      </c>
      <c r="Q800" s="78" t="str">
        <f>IF(Ansøgning!Q782="","",Ansøgning!Q782)</f>
        <v/>
      </c>
      <c r="R800" s="78" t="str">
        <f>IF(Ansøgning!R782="","",Ansøgning!R782)</f>
        <v/>
      </c>
      <c r="S800" s="46" t="str">
        <f>IFERROR(MAX(IF(OR(O800="",P800=""),"",IF(AND(AND(MONTH(E800)&gt;=7,MONTH(E800)&lt;8),AND(MONTH(F800)&gt;=7,MONTH(F800)&lt;8)),(NETWORKDAYS(E800,F800,Lister!$D$7:$D$13)-O800)*N800/NETWORKDAYS(Lister!$D$19,Lister!$E$19,Lister!$D$7:$D$13),IF(AND(AND(MONTH(E800)&gt;=7,MONTH(E800)&lt;8),MONTH(F800)&gt;7),(NETWORKDAYS(E800,Lister!$E$19,Lister!$D$7:$D$13)-O800)*N800/NETWORKDAYS(Lister!$D$19,Lister!$E$19,Lister!$D$7:$D$13),IF(MONTH(E800)&gt;7,0)))),0),"")</f>
        <v/>
      </c>
      <c r="T800" s="46" t="str">
        <f>IFERROR(MAX(IF(OR(O800="",P800=""),"",IF(AND(AND(MONTH(E800)&gt;=8,MONTH(E800)&lt;9),AND(MONTH(F800)&gt;=8,MONTH(F800)&lt;9)),(NETWORKDAYS(E800,F800,Lister!$D$7:$D$13)-P800)*N800/NETWORKDAYS(Lister!$D$20,Lister!$E$20,Lister!$D$7:$D$13),IF(AND(MONTH(E800)=7,MONTH(F800)=8),(NETWORKDAYS(Lister!$D$20,F800,Lister!$D$7:$D$13)-P800)*N800/NETWORKDAYS(Lister!$D$20,Lister!$E$20,Lister!$D$7:$D$13),IF(AND(MONTH(E800)=7,MONTH(F800)=7),0)))),0),"")</f>
        <v/>
      </c>
      <c r="U800" s="78" t="str">
        <f>IF(Ansøgning!U782="","",Ansøgning!U782)</f>
        <v/>
      </c>
      <c r="V800" s="119" t="str">
        <f t="shared" si="84"/>
        <v/>
      </c>
      <c r="W800" s="120" t="str">
        <f t="shared" si="85"/>
        <v/>
      </c>
      <c r="X800" s="42" t="str">
        <f t="shared" si="86"/>
        <v/>
      </c>
    </row>
    <row r="801" spans="1:24" x14ac:dyDescent="0.25">
      <c r="A801" s="13" t="str">
        <f t="shared" si="87"/>
        <v/>
      </c>
      <c r="B801" s="75" t="str">
        <f>IF(Ansøgning!B783="","",Ansøgning!B783)</f>
        <v/>
      </c>
      <c r="C801" s="75" t="str">
        <f>IF(Ansøgning!C783="","",Ansøgning!C783)</f>
        <v/>
      </c>
      <c r="D801" s="75" t="str">
        <f>IF(Ansøgning!D783="","",Ansøgning!D783)</f>
        <v/>
      </c>
      <c r="E801" s="76" t="str">
        <f>IF(Ansøgning!E783="","",Ansøgning!E783)</f>
        <v/>
      </c>
      <c r="F801" s="76" t="str">
        <f>IF(Ansøgning!F783="","",Ansøgning!F783)</f>
        <v/>
      </c>
      <c r="G801" s="33" t="str">
        <f>IF(OR(E801="",F801=""),"",NETWORKDAYS(E801,F801,Lister!$D$7:$D$13))</f>
        <v/>
      </c>
      <c r="H801" s="76" t="str">
        <f>IF(Ansøgning!H783="","",Ansøgning!H783)</f>
        <v/>
      </c>
      <c r="I801" s="32" t="str">
        <f t="shared" si="81"/>
        <v/>
      </c>
      <c r="J801" s="77" t="str">
        <f>IF(Ansøgning!J783="","",Ansøgning!J783)</f>
        <v/>
      </c>
      <c r="K801" s="77" t="str">
        <f>IF(Ansøgning!K783="","",Ansøgning!K783)</f>
        <v/>
      </c>
      <c r="L801" s="46" t="str">
        <f t="shared" si="82"/>
        <v/>
      </c>
      <c r="M801" s="78" t="str">
        <f>IF(Ansøgning!M783="","",Ansøgning!M783)</f>
        <v/>
      </c>
      <c r="N801" s="31" t="str">
        <f t="shared" si="83"/>
        <v/>
      </c>
      <c r="O801" s="78" t="str">
        <f>IF(Ansøgning!O783="","",Ansøgning!O783)</f>
        <v/>
      </c>
      <c r="P801" s="78" t="str">
        <f>IF(Ansøgning!P783="","",Ansøgning!P783)</f>
        <v/>
      </c>
      <c r="Q801" s="78" t="str">
        <f>IF(Ansøgning!Q783="","",Ansøgning!Q783)</f>
        <v/>
      </c>
      <c r="R801" s="78" t="str">
        <f>IF(Ansøgning!R783="","",Ansøgning!R783)</f>
        <v/>
      </c>
      <c r="S801" s="46" t="str">
        <f>IFERROR(MAX(IF(OR(O801="",P801=""),"",IF(AND(AND(MONTH(E801)&gt;=7,MONTH(E801)&lt;8),AND(MONTH(F801)&gt;=7,MONTH(F801)&lt;8)),(NETWORKDAYS(E801,F801,Lister!$D$7:$D$13)-O801)*N801/NETWORKDAYS(Lister!$D$19,Lister!$E$19,Lister!$D$7:$D$13),IF(AND(AND(MONTH(E801)&gt;=7,MONTH(E801)&lt;8),MONTH(F801)&gt;7),(NETWORKDAYS(E801,Lister!$E$19,Lister!$D$7:$D$13)-O801)*N801/NETWORKDAYS(Lister!$D$19,Lister!$E$19,Lister!$D$7:$D$13),IF(MONTH(E801)&gt;7,0)))),0),"")</f>
        <v/>
      </c>
      <c r="T801" s="46" t="str">
        <f>IFERROR(MAX(IF(OR(O801="",P801=""),"",IF(AND(AND(MONTH(E801)&gt;=8,MONTH(E801)&lt;9),AND(MONTH(F801)&gt;=8,MONTH(F801)&lt;9)),(NETWORKDAYS(E801,F801,Lister!$D$7:$D$13)-P801)*N801/NETWORKDAYS(Lister!$D$20,Lister!$E$20,Lister!$D$7:$D$13),IF(AND(MONTH(E801)=7,MONTH(F801)=8),(NETWORKDAYS(Lister!$D$20,F801,Lister!$D$7:$D$13)-P801)*N801/NETWORKDAYS(Lister!$D$20,Lister!$E$20,Lister!$D$7:$D$13),IF(AND(MONTH(E801)=7,MONTH(F801)=7),0)))),0),"")</f>
        <v/>
      </c>
      <c r="U801" s="78" t="str">
        <f>IF(Ansøgning!U783="","",Ansøgning!U783)</f>
        <v/>
      </c>
      <c r="V801" s="119" t="str">
        <f t="shared" si="84"/>
        <v/>
      </c>
      <c r="W801" s="120" t="str">
        <f t="shared" si="85"/>
        <v/>
      </c>
      <c r="X801" s="42" t="str">
        <f t="shared" si="86"/>
        <v/>
      </c>
    </row>
    <row r="802" spans="1:24" x14ac:dyDescent="0.25">
      <c r="A802" s="13" t="str">
        <f t="shared" si="87"/>
        <v/>
      </c>
      <c r="B802" s="75" t="str">
        <f>IF(Ansøgning!B784="","",Ansøgning!B784)</f>
        <v/>
      </c>
      <c r="C802" s="75" t="str">
        <f>IF(Ansøgning!C784="","",Ansøgning!C784)</f>
        <v/>
      </c>
      <c r="D802" s="75" t="str">
        <f>IF(Ansøgning!D784="","",Ansøgning!D784)</f>
        <v/>
      </c>
      <c r="E802" s="76" t="str">
        <f>IF(Ansøgning!E784="","",Ansøgning!E784)</f>
        <v/>
      </c>
      <c r="F802" s="76" t="str">
        <f>IF(Ansøgning!F784="","",Ansøgning!F784)</f>
        <v/>
      </c>
      <c r="G802" s="33" t="str">
        <f>IF(OR(E802="",F802=""),"",NETWORKDAYS(E802,F802,Lister!$D$7:$D$13))</f>
        <v/>
      </c>
      <c r="H802" s="76" t="str">
        <f>IF(Ansøgning!H784="","",Ansøgning!H784)</f>
        <v/>
      </c>
      <c r="I802" s="32" t="str">
        <f t="shared" si="81"/>
        <v/>
      </c>
      <c r="J802" s="77" t="str">
        <f>IF(Ansøgning!J784="","",Ansøgning!J784)</f>
        <v/>
      </c>
      <c r="K802" s="77" t="str">
        <f>IF(Ansøgning!K784="","",Ansøgning!K784)</f>
        <v/>
      </c>
      <c r="L802" s="46" t="str">
        <f t="shared" si="82"/>
        <v/>
      </c>
      <c r="M802" s="78" t="str">
        <f>IF(Ansøgning!M784="","",Ansøgning!M784)</f>
        <v/>
      </c>
      <c r="N802" s="31" t="str">
        <f t="shared" si="83"/>
        <v/>
      </c>
      <c r="O802" s="78" t="str">
        <f>IF(Ansøgning!O784="","",Ansøgning!O784)</f>
        <v/>
      </c>
      <c r="P802" s="78" t="str">
        <f>IF(Ansøgning!P784="","",Ansøgning!P784)</f>
        <v/>
      </c>
      <c r="Q802" s="78" t="str">
        <f>IF(Ansøgning!Q784="","",Ansøgning!Q784)</f>
        <v/>
      </c>
      <c r="R802" s="78" t="str">
        <f>IF(Ansøgning!R784="","",Ansøgning!R784)</f>
        <v/>
      </c>
      <c r="S802" s="46" t="str">
        <f>IFERROR(MAX(IF(OR(O802="",P802=""),"",IF(AND(AND(MONTH(E802)&gt;=7,MONTH(E802)&lt;8),AND(MONTH(F802)&gt;=7,MONTH(F802)&lt;8)),(NETWORKDAYS(E802,F802,Lister!$D$7:$D$13)-O802)*N802/NETWORKDAYS(Lister!$D$19,Lister!$E$19,Lister!$D$7:$D$13),IF(AND(AND(MONTH(E802)&gt;=7,MONTH(E802)&lt;8),MONTH(F802)&gt;7),(NETWORKDAYS(E802,Lister!$E$19,Lister!$D$7:$D$13)-O802)*N802/NETWORKDAYS(Lister!$D$19,Lister!$E$19,Lister!$D$7:$D$13),IF(MONTH(E802)&gt;7,0)))),0),"")</f>
        <v/>
      </c>
      <c r="T802" s="46" t="str">
        <f>IFERROR(MAX(IF(OR(O802="",P802=""),"",IF(AND(AND(MONTH(E802)&gt;=8,MONTH(E802)&lt;9),AND(MONTH(F802)&gt;=8,MONTH(F802)&lt;9)),(NETWORKDAYS(E802,F802,Lister!$D$7:$D$13)-P802)*N802/NETWORKDAYS(Lister!$D$20,Lister!$E$20,Lister!$D$7:$D$13),IF(AND(MONTH(E802)=7,MONTH(F802)=8),(NETWORKDAYS(Lister!$D$20,F802,Lister!$D$7:$D$13)-P802)*N802/NETWORKDAYS(Lister!$D$20,Lister!$E$20,Lister!$D$7:$D$13),IF(AND(MONTH(E802)=7,MONTH(F802)=7),0)))),0),"")</f>
        <v/>
      </c>
      <c r="U802" s="78" t="str">
        <f>IF(Ansøgning!U784="","",Ansøgning!U784)</f>
        <v/>
      </c>
      <c r="V802" s="119" t="str">
        <f t="shared" si="84"/>
        <v/>
      </c>
      <c r="W802" s="120" t="str">
        <f t="shared" si="85"/>
        <v/>
      </c>
      <c r="X802" s="42" t="str">
        <f t="shared" si="86"/>
        <v/>
      </c>
    </row>
    <row r="803" spans="1:24" x14ac:dyDescent="0.25">
      <c r="A803" s="13" t="str">
        <f t="shared" si="87"/>
        <v/>
      </c>
      <c r="B803" s="75" t="str">
        <f>IF(Ansøgning!B785="","",Ansøgning!B785)</f>
        <v/>
      </c>
      <c r="C803" s="75" t="str">
        <f>IF(Ansøgning!C785="","",Ansøgning!C785)</f>
        <v/>
      </c>
      <c r="D803" s="75" t="str">
        <f>IF(Ansøgning!D785="","",Ansøgning!D785)</f>
        <v/>
      </c>
      <c r="E803" s="76" t="str">
        <f>IF(Ansøgning!E785="","",Ansøgning!E785)</f>
        <v/>
      </c>
      <c r="F803" s="76" t="str">
        <f>IF(Ansøgning!F785="","",Ansøgning!F785)</f>
        <v/>
      </c>
      <c r="G803" s="33" t="str">
        <f>IF(OR(E803="",F803=""),"",NETWORKDAYS(E803,F803,Lister!$D$7:$D$13))</f>
        <v/>
      </c>
      <c r="H803" s="76" t="str">
        <f>IF(Ansøgning!H785="","",Ansøgning!H785)</f>
        <v/>
      </c>
      <c r="I803" s="32" t="str">
        <f t="shared" si="81"/>
        <v/>
      </c>
      <c r="J803" s="77" t="str">
        <f>IF(Ansøgning!J785="","",Ansøgning!J785)</f>
        <v/>
      </c>
      <c r="K803" s="77" t="str">
        <f>IF(Ansøgning!K785="","",Ansøgning!K785)</f>
        <v/>
      </c>
      <c r="L803" s="46" t="str">
        <f t="shared" si="82"/>
        <v/>
      </c>
      <c r="M803" s="78" t="str">
        <f>IF(Ansøgning!M785="","",Ansøgning!M785)</f>
        <v/>
      </c>
      <c r="N803" s="31" t="str">
        <f t="shared" si="83"/>
        <v/>
      </c>
      <c r="O803" s="78" t="str">
        <f>IF(Ansøgning!O785="","",Ansøgning!O785)</f>
        <v/>
      </c>
      <c r="P803" s="78" t="str">
        <f>IF(Ansøgning!P785="","",Ansøgning!P785)</f>
        <v/>
      </c>
      <c r="Q803" s="78" t="str">
        <f>IF(Ansøgning!Q785="","",Ansøgning!Q785)</f>
        <v/>
      </c>
      <c r="R803" s="78" t="str">
        <f>IF(Ansøgning!R785="","",Ansøgning!R785)</f>
        <v/>
      </c>
      <c r="S803" s="46" t="str">
        <f>IFERROR(MAX(IF(OR(O803="",P803=""),"",IF(AND(AND(MONTH(E803)&gt;=7,MONTH(E803)&lt;8),AND(MONTH(F803)&gt;=7,MONTH(F803)&lt;8)),(NETWORKDAYS(E803,F803,Lister!$D$7:$D$13)-O803)*N803/NETWORKDAYS(Lister!$D$19,Lister!$E$19,Lister!$D$7:$D$13),IF(AND(AND(MONTH(E803)&gt;=7,MONTH(E803)&lt;8),MONTH(F803)&gt;7),(NETWORKDAYS(E803,Lister!$E$19,Lister!$D$7:$D$13)-O803)*N803/NETWORKDAYS(Lister!$D$19,Lister!$E$19,Lister!$D$7:$D$13),IF(MONTH(E803)&gt;7,0)))),0),"")</f>
        <v/>
      </c>
      <c r="T803" s="46" t="str">
        <f>IFERROR(MAX(IF(OR(O803="",P803=""),"",IF(AND(AND(MONTH(E803)&gt;=8,MONTH(E803)&lt;9),AND(MONTH(F803)&gt;=8,MONTH(F803)&lt;9)),(NETWORKDAYS(E803,F803,Lister!$D$7:$D$13)-P803)*N803/NETWORKDAYS(Lister!$D$20,Lister!$E$20,Lister!$D$7:$D$13),IF(AND(MONTH(E803)=7,MONTH(F803)=8),(NETWORKDAYS(Lister!$D$20,F803,Lister!$D$7:$D$13)-P803)*N803/NETWORKDAYS(Lister!$D$20,Lister!$E$20,Lister!$D$7:$D$13),IF(AND(MONTH(E803)=7,MONTH(F803)=7),0)))),0),"")</f>
        <v/>
      </c>
      <c r="U803" s="78" t="str">
        <f>IF(Ansøgning!U785="","",Ansøgning!U785)</f>
        <v/>
      </c>
      <c r="V803" s="119" t="str">
        <f t="shared" si="84"/>
        <v/>
      </c>
      <c r="W803" s="120" t="str">
        <f t="shared" si="85"/>
        <v/>
      </c>
      <c r="X803" s="42" t="str">
        <f t="shared" si="86"/>
        <v/>
      </c>
    </row>
    <row r="804" spans="1:24" x14ac:dyDescent="0.25">
      <c r="A804" s="13" t="str">
        <f t="shared" si="87"/>
        <v/>
      </c>
      <c r="B804" s="75" t="str">
        <f>IF(Ansøgning!B786="","",Ansøgning!B786)</f>
        <v/>
      </c>
      <c r="C804" s="75" t="str">
        <f>IF(Ansøgning!C786="","",Ansøgning!C786)</f>
        <v/>
      </c>
      <c r="D804" s="75" t="str">
        <f>IF(Ansøgning!D786="","",Ansøgning!D786)</f>
        <v/>
      </c>
      <c r="E804" s="76" t="str">
        <f>IF(Ansøgning!E786="","",Ansøgning!E786)</f>
        <v/>
      </c>
      <c r="F804" s="76" t="str">
        <f>IF(Ansøgning!F786="","",Ansøgning!F786)</f>
        <v/>
      </c>
      <c r="G804" s="33" t="str">
        <f>IF(OR(E804="",F804=""),"",NETWORKDAYS(E804,F804,Lister!$D$7:$D$13))</f>
        <v/>
      </c>
      <c r="H804" s="76" t="str">
        <f>IF(Ansøgning!H786="","",Ansøgning!H786)</f>
        <v/>
      </c>
      <c r="I804" s="32" t="str">
        <f t="shared" si="81"/>
        <v/>
      </c>
      <c r="J804" s="77" t="str">
        <f>IF(Ansøgning!J786="","",Ansøgning!J786)</f>
        <v/>
      </c>
      <c r="K804" s="77" t="str">
        <f>IF(Ansøgning!K786="","",Ansøgning!K786)</f>
        <v/>
      </c>
      <c r="L804" s="46" t="str">
        <f t="shared" si="82"/>
        <v/>
      </c>
      <c r="M804" s="78" t="str">
        <f>IF(Ansøgning!M786="","",Ansøgning!M786)</f>
        <v/>
      </c>
      <c r="N804" s="31" t="str">
        <f t="shared" si="83"/>
        <v/>
      </c>
      <c r="O804" s="78" t="str">
        <f>IF(Ansøgning!O786="","",Ansøgning!O786)</f>
        <v/>
      </c>
      <c r="P804" s="78" t="str">
        <f>IF(Ansøgning!P786="","",Ansøgning!P786)</f>
        <v/>
      </c>
      <c r="Q804" s="78" t="str">
        <f>IF(Ansøgning!Q786="","",Ansøgning!Q786)</f>
        <v/>
      </c>
      <c r="R804" s="78" t="str">
        <f>IF(Ansøgning!R786="","",Ansøgning!R786)</f>
        <v/>
      </c>
      <c r="S804" s="46" t="str">
        <f>IFERROR(MAX(IF(OR(O804="",P804=""),"",IF(AND(AND(MONTH(E804)&gt;=7,MONTH(E804)&lt;8),AND(MONTH(F804)&gt;=7,MONTH(F804)&lt;8)),(NETWORKDAYS(E804,F804,Lister!$D$7:$D$13)-O804)*N804/NETWORKDAYS(Lister!$D$19,Lister!$E$19,Lister!$D$7:$D$13),IF(AND(AND(MONTH(E804)&gt;=7,MONTH(E804)&lt;8),MONTH(F804)&gt;7),(NETWORKDAYS(E804,Lister!$E$19,Lister!$D$7:$D$13)-O804)*N804/NETWORKDAYS(Lister!$D$19,Lister!$E$19,Lister!$D$7:$D$13),IF(MONTH(E804)&gt;7,0)))),0),"")</f>
        <v/>
      </c>
      <c r="T804" s="46" t="str">
        <f>IFERROR(MAX(IF(OR(O804="",P804=""),"",IF(AND(AND(MONTH(E804)&gt;=8,MONTH(E804)&lt;9),AND(MONTH(F804)&gt;=8,MONTH(F804)&lt;9)),(NETWORKDAYS(E804,F804,Lister!$D$7:$D$13)-P804)*N804/NETWORKDAYS(Lister!$D$20,Lister!$E$20,Lister!$D$7:$D$13),IF(AND(MONTH(E804)=7,MONTH(F804)=8),(NETWORKDAYS(Lister!$D$20,F804,Lister!$D$7:$D$13)-P804)*N804/NETWORKDAYS(Lister!$D$20,Lister!$E$20,Lister!$D$7:$D$13),IF(AND(MONTH(E804)=7,MONTH(F804)=7),0)))),0),"")</f>
        <v/>
      </c>
      <c r="U804" s="78" t="str">
        <f>IF(Ansøgning!U786="","",Ansøgning!U786)</f>
        <v/>
      </c>
      <c r="V804" s="119" t="str">
        <f t="shared" si="84"/>
        <v/>
      </c>
      <c r="W804" s="120" t="str">
        <f t="shared" si="85"/>
        <v/>
      </c>
      <c r="X804" s="42" t="str">
        <f t="shared" si="86"/>
        <v/>
      </c>
    </row>
    <row r="805" spans="1:24" x14ac:dyDescent="0.25">
      <c r="A805" s="13" t="str">
        <f t="shared" si="87"/>
        <v/>
      </c>
      <c r="B805" s="75" t="str">
        <f>IF(Ansøgning!B787="","",Ansøgning!B787)</f>
        <v/>
      </c>
      <c r="C805" s="75" t="str">
        <f>IF(Ansøgning!C787="","",Ansøgning!C787)</f>
        <v/>
      </c>
      <c r="D805" s="75" t="str">
        <f>IF(Ansøgning!D787="","",Ansøgning!D787)</f>
        <v/>
      </c>
      <c r="E805" s="76" t="str">
        <f>IF(Ansøgning!E787="","",Ansøgning!E787)</f>
        <v/>
      </c>
      <c r="F805" s="76" t="str">
        <f>IF(Ansøgning!F787="","",Ansøgning!F787)</f>
        <v/>
      </c>
      <c r="G805" s="33" t="str">
        <f>IF(OR(E805="",F805=""),"",NETWORKDAYS(E805,F805,Lister!$D$7:$D$13))</f>
        <v/>
      </c>
      <c r="H805" s="76" t="str">
        <f>IF(Ansøgning!H787="","",Ansøgning!H787)</f>
        <v/>
      </c>
      <c r="I805" s="32" t="str">
        <f t="shared" si="81"/>
        <v/>
      </c>
      <c r="J805" s="77" t="str">
        <f>IF(Ansøgning!J787="","",Ansøgning!J787)</f>
        <v/>
      </c>
      <c r="K805" s="77" t="str">
        <f>IF(Ansøgning!K787="","",Ansøgning!K787)</f>
        <v/>
      </c>
      <c r="L805" s="46" t="str">
        <f t="shared" si="82"/>
        <v/>
      </c>
      <c r="M805" s="78" t="str">
        <f>IF(Ansøgning!M787="","",Ansøgning!M787)</f>
        <v/>
      </c>
      <c r="N805" s="31" t="str">
        <f t="shared" si="83"/>
        <v/>
      </c>
      <c r="O805" s="78" t="str">
        <f>IF(Ansøgning!O787="","",Ansøgning!O787)</f>
        <v/>
      </c>
      <c r="P805" s="78" t="str">
        <f>IF(Ansøgning!P787="","",Ansøgning!P787)</f>
        <v/>
      </c>
      <c r="Q805" s="78" t="str">
        <f>IF(Ansøgning!Q787="","",Ansøgning!Q787)</f>
        <v/>
      </c>
      <c r="R805" s="78" t="str">
        <f>IF(Ansøgning!R787="","",Ansøgning!R787)</f>
        <v/>
      </c>
      <c r="S805" s="46" t="str">
        <f>IFERROR(MAX(IF(OR(O805="",P805=""),"",IF(AND(AND(MONTH(E805)&gt;=7,MONTH(E805)&lt;8),AND(MONTH(F805)&gt;=7,MONTH(F805)&lt;8)),(NETWORKDAYS(E805,F805,Lister!$D$7:$D$13)-O805)*N805/NETWORKDAYS(Lister!$D$19,Lister!$E$19,Lister!$D$7:$D$13),IF(AND(AND(MONTH(E805)&gt;=7,MONTH(E805)&lt;8),MONTH(F805)&gt;7),(NETWORKDAYS(E805,Lister!$E$19,Lister!$D$7:$D$13)-O805)*N805/NETWORKDAYS(Lister!$D$19,Lister!$E$19,Lister!$D$7:$D$13),IF(MONTH(E805)&gt;7,0)))),0),"")</f>
        <v/>
      </c>
      <c r="T805" s="46" t="str">
        <f>IFERROR(MAX(IF(OR(O805="",P805=""),"",IF(AND(AND(MONTH(E805)&gt;=8,MONTH(E805)&lt;9),AND(MONTH(F805)&gt;=8,MONTH(F805)&lt;9)),(NETWORKDAYS(E805,F805,Lister!$D$7:$D$13)-P805)*N805/NETWORKDAYS(Lister!$D$20,Lister!$E$20,Lister!$D$7:$D$13),IF(AND(MONTH(E805)=7,MONTH(F805)=8),(NETWORKDAYS(Lister!$D$20,F805,Lister!$D$7:$D$13)-P805)*N805/NETWORKDAYS(Lister!$D$20,Lister!$E$20,Lister!$D$7:$D$13),IF(AND(MONTH(E805)=7,MONTH(F805)=7),0)))),0),"")</f>
        <v/>
      </c>
      <c r="U805" s="78" t="str">
        <f>IF(Ansøgning!U787="","",Ansøgning!U787)</f>
        <v/>
      </c>
      <c r="V805" s="119" t="str">
        <f t="shared" si="84"/>
        <v/>
      </c>
      <c r="W805" s="120" t="str">
        <f t="shared" si="85"/>
        <v/>
      </c>
      <c r="X805" s="42" t="str">
        <f t="shared" si="86"/>
        <v/>
      </c>
    </row>
    <row r="806" spans="1:24" x14ac:dyDescent="0.25">
      <c r="A806" s="13" t="str">
        <f t="shared" si="87"/>
        <v/>
      </c>
      <c r="B806" s="75" t="str">
        <f>IF(Ansøgning!B788="","",Ansøgning!B788)</f>
        <v/>
      </c>
      <c r="C806" s="75" t="str">
        <f>IF(Ansøgning!C788="","",Ansøgning!C788)</f>
        <v/>
      </c>
      <c r="D806" s="75" t="str">
        <f>IF(Ansøgning!D788="","",Ansøgning!D788)</f>
        <v/>
      </c>
      <c r="E806" s="76" t="str">
        <f>IF(Ansøgning!E788="","",Ansøgning!E788)</f>
        <v/>
      </c>
      <c r="F806" s="76" t="str">
        <f>IF(Ansøgning!F788="","",Ansøgning!F788)</f>
        <v/>
      </c>
      <c r="G806" s="33" t="str">
        <f>IF(OR(E806="",F806=""),"",NETWORKDAYS(E806,F806,Lister!$D$7:$D$13))</f>
        <v/>
      </c>
      <c r="H806" s="76" t="str">
        <f>IF(Ansøgning!H788="","",Ansøgning!H788)</f>
        <v/>
      </c>
      <c r="I806" s="32" t="str">
        <f t="shared" si="81"/>
        <v/>
      </c>
      <c r="J806" s="77" t="str">
        <f>IF(Ansøgning!J788="","",Ansøgning!J788)</f>
        <v/>
      </c>
      <c r="K806" s="77" t="str">
        <f>IF(Ansøgning!K788="","",Ansøgning!K788)</f>
        <v/>
      </c>
      <c r="L806" s="46" t="str">
        <f t="shared" si="82"/>
        <v/>
      </c>
      <c r="M806" s="78" t="str">
        <f>IF(Ansøgning!M788="","",Ansøgning!M788)</f>
        <v/>
      </c>
      <c r="N806" s="31" t="str">
        <f t="shared" si="83"/>
        <v/>
      </c>
      <c r="O806" s="78" t="str">
        <f>IF(Ansøgning!O788="","",Ansøgning!O788)</f>
        <v/>
      </c>
      <c r="P806" s="78" t="str">
        <f>IF(Ansøgning!P788="","",Ansøgning!P788)</f>
        <v/>
      </c>
      <c r="Q806" s="78" t="str">
        <f>IF(Ansøgning!Q788="","",Ansøgning!Q788)</f>
        <v/>
      </c>
      <c r="R806" s="78" t="str">
        <f>IF(Ansøgning!R788="","",Ansøgning!R788)</f>
        <v/>
      </c>
      <c r="S806" s="46" t="str">
        <f>IFERROR(MAX(IF(OR(O806="",P806=""),"",IF(AND(AND(MONTH(E806)&gt;=7,MONTH(E806)&lt;8),AND(MONTH(F806)&gt;=7,MONTH(F806)&lt;8)),(NETWORKDAYS(E806,F806,Lister!$D$7:$D$13)-O806)*N806/NETWORKDAYS(Lister!$D$19,Lister!$E$19,Lister!$D$7:$D$13),IF(AND(AND(MONTH(E806)&gt;=7,MONTH(E806)&lt;8),MONTH(F806)&gt;7),(NETWORKDAYS(E806,Lister!$E$19,Lister!$D$7:$D$13)-O806)*N806/NETWORKDAYS(Lister!$D$19,Lister!$E$19,Lister!$D$7:$D$13),IF(MONTH(E806)&gt;7,0)))),0),"")</f>
        <v/>
      </c>
      <c r="T806" s="46" t="str">
        <f>IFERROR(MAX(IF(OR(O806="",P806=""),"",IF(AND(AND(MONTH(E806)&gt;=8,MONTH(E806)&lt;9),AND(MONTH(F806)&gt;=8,MONTH(F806)&lt;9)),(NETWORKDAYS(E806,F806,Lister!$D$7:$D$13)-P806)*N806/NETWORKDAYS(Lister!$D$20,Lister!$E$20,Lister!$D$7:$D$13),IF(AND(MONTH(E806)=7,MONTH(F806)=8),(NETWORKDAYS(Lister!$D$20,F806,Lister!$D$7:$D$13)-P806)*N806/NETWORKDAYS(Lister!$D$20,Lister!$E$20,Lister!$D$7:$D$13),IF(AND(MONTH(E806)=7,MONTH(F806)=7),0)))),0),"")</f>
        <v/>
      </c>
      <c r="U806" s="78" t="str">
        <f>IF(Ansøgning!U788="","",Ansøgning!U788)</f>
        <v/>
      </c>
      <c r="V806" s="119" t="str">
        <f t="shared" si="84"/>
        <v/>
      </c>
      <c r="W806" s="120" t="str">
        <f t="shared" si="85"/>
        <v/>
      </c>
      <c r="X806" s="42" t="str">
        <f t="shared" si="86"/>
        <v/>
      </c>
    </row>
    <row r="807" spans="1:24" x14ac:dyDescent="0.25">
      <c r="A807" s="13" t="str">
        <f t="shared" si="87"/>
        <v/>
      </c>
      <c r="B807" s="75" t="str">
        <f>IF(Ansøgning!B789="","",Ansøgning!B789)</f>
        <v/>
      </c>
      <c r="C807" s="75" t="str">
        <f>IF(Ansøgning!C789="","",Ansøgning!C789)</f>
        <v/>
      </c>
      <c r="D807" s="75" t="str">
        <f>IF(Ansøgning!D789="","",Ansøgning!D789)</f>
        <v/>
      </c>
      <c r="E807" s="76" t="str">
        <f>IF(Ansøgning!E789="","",Ansøgning!E789)</f>
        <v/>
      </c>
      <c r="F807" s="76" t="str">
        <f>IF(Ansøgning!F789="","",Ansøgning!F789)</f>
        <v/>
      </c>
      <c r="G807" s="33" t="str">
        <f>IF(OR(E807="",F807=""),"",NETWORKDAYS(E807,F807,Lister!$D$7:$D$13))</f>
        <v/>
      </c>
      <c r="H807" s="76" t="str">
        <f>IF(Ansøgning!H789="","",Ansøgning!H789)</f>
        <v/>
      </c>
      <c r="I807" s="32" t="str">
        <f t="shared" ref="I807:I870" si="88">IF(H807="","",IF(H807="Funktionær",0.75,IF(H807="Ikke-funktionær",0.9,IF(H807="Elev/lærling",0.9))))</f>
        <v/>
      </c>
      <c r="J807" s="77" t="str">
        <f>IF(Ansøgning!J789="","",Ansøgning!J789)</f>
        <v/>
      </c>
      <c r="K807" s="77" t="str">
        <f>IF(Ansøgning!K789="","",Ansøgning!K789)</f>
        <v/>
      </c>
      <c r="L807" s="46" t="str">
        <f t="shared" ref="L807:L870" si="89">IF(J807="","",J807-K807)</f>
        <v/>
      </c>
      <c r="M807" s="78" t="str">
        <f>IF(Ansøgning!M789="","",Ansøgning!M789)</f>
        <v/>
      </c>
      <c r="N807" s="31" t="str">
        <f t="shared" ref="N807:N870" si="90">IF(B807="","",IF(L807*I807&gt;30000*IF(M807&gt;37,37,M807)/37,30000*IF(M807&gt;37,37,M807)/37,L807*I807))</f>
        <v/>
      </c>
      <c r="O807" s="78" t="str">
        <f>IF(Ansøgning!O789="","",Ansøgning!O789)</f>
        <v/>
      </c>
      <c r="P807" s="78" t="str">
        <f>IF(Ansøgning!P789="","",Ansøgning!P789)</f>
        <v/>
      </c>
      <c r="Q807" s="78" t="str">
        <f>IF(Ansøgning!Q789="","",Ansøgning!Q789)</f>
        <v/>
      </c>
      <c r="R807" s="78" t="str">
        <f>IF(Ansøgning!R789="","",Ansøgning!R789)</f>
        <v/>
      </c>
      <c r="S807" s="46" t="str">
        <f>IFERROR(MAX(IF(OR(O807="",P807=""),"",IF(AND(AND(MONTH(E807)&gt;=7,MONTH(E807)&lt;8),AND(MONTH(F807)&gt;=7,MONTH(F807)&lt;8)),(NETWORKDAYS(E807,F807,Lister!$D$7:$D$13)-O807)*N807/NETWORKDAYS(Lister!$D$19,Lister!$E$19,Lister!$D$7:$D$13),IF(AND(AND(MONTH(E807)&gt;=7,MONTH(E807)&lt;8),MONTH(F807)&gt;7),(NETWORKDAYS(E807,Lister!$E$19,Lister!$D$7:$D$13)-O807)*N807/NETWORKDAYS(Lister!$D$19,Lister!$E$19,Lister!$D$7:$D$13),IF(MONTH(E807)&gt;7,0)))),0),"")</f>
        <v/>
      </c>
      <c r="T807" s="46" t="str">
        <f>IFERROR(MAX(IF(OR(O807="",P807=""),"",IF(AND(AND(MONTH(E807)&gt;=8,MONTH(E807)&lt;9),AND(MONTH(F807)&gt;=8,MONTH(F807)&lt;9)),(NETWORKDAYS(E807,F807,Lister!$D$7:$D$13)-P807)*N807/NETWORKDAYS(Lister!$D$20,Lister!$E$20,Lister!$D$7:$D$13),IF(AND(MONTH(E807)=7,MONTH(F807)=8),(NETWORKDAYS(Lister!$D$20,F807,Lister!$D$7:$D$13)-P807)*N807/NETWORKDAYS(Lister!$D$20,Lister!$E$20,Lister!$D$7:$D$13),IF(AND(MONTH(E807)=7,MONTH(F807)=7),0)))),0),"")</f>
        <v/>
      </c>
      <c r="U807" s="78" t="str">
        <f>IF(Ansøgning!U789="","",Ansøgning!U789)</f>
        <v/>
      </c>
      <c r="V807" s="119" t="str">
        <f t="shared" ref="V807:V870" si="91">IFERROR(21/31*N807,"")</f>
        <v/>
      </c>
      <c r="W807" s="120" t="str">
        <f t="shared" ref="W807:W870" si="92">IFERROR(MAX(IF(AND(ISNUMBER(Q807),ISNUMBER(R807)),IF(S807+T807-V807&gt;N807,N807,S807-T807),""),0),"")</f>
        <v/>
      </c>
      <c r="X807" s="42" t="str">
        <f t="shared" ref="X807:X870" si="93">IF(W807="","",W807-U807)</f>
        <v/>
      </c>
    </row>
    <row r="808" spans="1:24" x14ac:dyDescent="0.25">
      <c r="A808" s="13" t="str">
        <f t="shared" ref="A808:A871" si="94">IF(B808="","",A807+1)</f>
        <v/>
      </c>
      <c r="B808" s="75" t="str">
        <f>IF(Ansøgning!B790="","",Ansøgning!B790)</f>
        <v/>
      </c>
      <c r="C808" s="75" t="str">
        <f>IF(Ansøgning!C790="","",Ansøgning!C790)</f>
        <v/>
      </c>
      <c r="D808" s="75" t="str">
        <f>IF(Ansøgning!D790="","",Ansøgning!D790)</f>
        <v/>
      </c>
      <c r="E808" s="76" t="str">
        <f>IF(Ansøgning!E790="","",Ansøgning!E790)</f>
        <v/>
      </c>
      <c r="F808" s="76" t="str">
        <f>IF(Ansøgning!F790="","",Ansøgning!F790)</f>
        <v/>
      </c>
      <c r="G808" s="33" t="str">
        <f>IF(OR(E808="",F808=""),"",NETWORKDAYS(E808,F808,Lister!$D$7:$D$13))</f>
        <v/>
      </c>
      <c r="H808" s="76" t="str">
        <f>IF(Ansøgning!H790="","",Ansøgning!H790)</f>
        <v/>
      </c>
      <c r="I808" s="32" t="str">
        <f t="shared" si="88"/>
        <v/>
      </c>
      <c r="J808" s="77" t="str">
        <f>IF(Ansøgning!J790="","",Ansøgning!J790)</f>
        <v/>
      </c>
      <c r="K808" s="77" t="str">
        <f>IF(Ansøgning!K790="","",Ansøgning!K790)</f>
        <v/>
      </c>
      <c r="L808" s="46" t="str">
        <f t="shared" si="89"/>
        <v/>
      </c>
      <c r="M808" s="78" t="str">
        <f>IF(Ansøgning!M790="","",Ansøgning!M790)</f>
        <v/>
      </c>
      <c r="N808" s="31" t="str">
        <f t="shared" si="90"/>
        <v/>
      </c>
      <c r="O808" s="78" t="str">
        <f>IF(Ansøgning!O790="","",Ansøgning!O790)</f>
        <v/>
      </c>
      <c r="P808" s="78" t="str">
        <f>IF(Ansøgning!P790="","",Ansøgning!P790)</f>
        <v/>
      </c>
      <c r="Q808" s="78" t="str">
        <f>IF(Ansøgning!Q790="","",Ansøgning!Q790)</f>
        <v/>
      </c>
      <c r="R808" s="78" t="str">
        <f>IF(Ansøgning!R790="","",Ansøgning!R790)</f>
        <v/>
      </c>
      <c r="S808" s="46" t="str">
        <f>IFERROR(MAX(IF(OR(O808="",P808=""),"",IF(AND(AND(MONTH(E808)&gt;=7,MONTH(E808)&lt;8),AND(MONTH(F808)&gt;=7,MONTH(F808)&lt;8)),(NETWORKDAYS(E808,F808,Lister!$D$7:$D$13)-O808)*N808/NETWORKDAYS(Lister!$D$19,Lister!$E$19,Lister!$D$7:$D$13),IF(AND(AND(MONTH(E808)&gt;=7,MONTH(E808)&lt;8),MONTH(F808)&gt;7),(NETWORKDAYS(E808,Lister!$E$19,Lister!$D$7:$D$13)-O808)*N808/NETWORKDAYS(Lister!$D$19,Lister!$E$19,Lister!$D$7:$D$13),IF(MONTH(E808)&gt;7,0)))),0),"")</f>
        <v/>
      </c>
      <c r="T808" s="46" t="str">
        <f>IFERROR(MAX(IF(OR(O808="",P808=""),"",IF(AND(AND(MONTH(E808)&gt;=8,MONTH(E808)&lt;9),AND(MONTH(F808)&gt;=8,MONTH(F808)&lt;9)),(NETWORKDAYS(E808,F808,Lister!$D$7:$D$13)-P808)*N808/NETWORKDAYS(Lister!$D$20,Lister!$E$20,Lister!$D$7:$D$13),IF(AND(MONTH(E808)=7,MONTH(F808)=8),(NETWORKDAYS(Lister!$D$20,F808,Lister!$D$7:$D$13)-P808)*N808/NETWORKDAYS(Lister!$D$20,Lister!$E$20,Lister!$D$7:$D$13),IF(AND(MONTH(E808)=7,MONTH(F808)=7),0)))),0),"")</f>
        <v/>
      </c>
      <c r="U808" s="78" t="str">
        <f>IF(Ansøgning!U790="","",Ansøgning!U790)</f>
        <v/>
      </c>
      <c r="V808" s="119" t="str">
        <f t="shared" si="91"/>
        <v/>
      </c>
      <c r="W808" s="120" t="str">
        <f t="shared" si="92"/>
        <v/>
      </c>
      <c r="X808" s="42" t="str">
        <f t="shared" si="93"/>
        <v/>
      </c>
    </row>
    <row r="809" spans="1:24" x14ac:dyDescent="0.25">
      <c r="A809" s="13" t="str">
        <f t="shared" si="94"/>
        <v/>
      </c>
      <c r="B809" s="75" t="str">
        <f>IF(Ansøgning!B791="","",Ansøgning!B791)</f>
        <v/>
      </c>
      <c r="C809" s="75" t="str">
        <f>IF(Ansøgning!C791="","",Ansøgning!C791)</f>
        <v/>
      </c>
      <c r="D809" s="75" t="str">
        <f>IF(Ansøgning!D791="","",Ansøgning!D791)</f>
        <v/>
      </c>
      <c r="E809" s="76" t="str">
        <f>IF(Ansøgning!E791="","",Ansøgning!E791)</f>
        <v/>
      </c>
      <c r="F809" s="76" t="str">
        <f>IF(Ansøgning!F791="","",Ansøgning!F791)</f>
        <v/>
      </c>
      <c r="G809" s="33" t="str">
        <f>IF(OR(E809="",F809=""),"",NETWORKDAYS(E809,F809,Lister!$D$7:$D$13))</f>
        <v/>
      </c>
      <c r="H809" s="76" t="str">
        <f>IF(Ansøgning!H791="","",Ansøgning!H791)</f>
        <v/>
      </c>
      <c r="I809" s="32" t="str">
        <f t="shared" si="88"/>
        <v/>
      </c>
      <c r="J809" s="77" t="str">
        <f>IF(Ansøgning!J791="","",Ansøgning!J791)</f>
        <v/>
      </c>
      <c r="K809" s="77" t="str">
        <f>IF(Ansøgning!K791="","",Ansøgning!K791)</f>
        <v/>
      </c>
      <c r="L809" s="46" t="str">
        <f t="shared" si="89"/>
        <v/>
      </c>
      <c r="M809" s="78" t="str">
        <f>IF(Ansøgning!M791="","",Ansøgning!M791)</f>
        <v/>
      </c>
      <c r="N809" s="31" t="str">
        <f t="shared" si="90"/>
        <v/>
      </c>
      <c r="O809" s="78" t="str">
        <f>IF(Ansøgning!O791="","",Ansøgning!O791)</f>
        <v/>
      </c>
      <c r="P809" s="78" t="str">
        <f>IF(Ansøgning!P791="","",Ansøgning!P791)</f>
        <v/>
      </c>
      <c r="Q809" s="78" t="str">
        <f>IF(Ansøgning!Q791="","",Ansøgning!Q791)</f>
        <v/>
      </c>
      <c r="R809" s="78" t="str">
        <f>IF(Ansøgning!R791="","",Ansøgning!R791)</f>
        <v/>
      </c>
      <c r="S809" s="46" t="str">
        <f>IFERROR(MAX(IF(OR(O809="",P809=""),"",IF(AND(AND(MONTH(E809)&gt;=7,MONTH(E809)&lt;8),AND(MONTH(F809)&gt;=7,MONTH(F809)&lt;8)),(NETWORKDAYS(E809,F809,Lister!$D$7:$D$13)-O809)*N809/NETWORKDAYS(Lister!$D$19,Lister!$E$19,Lister!$D$7:$D$13),IF(AND(AND(MONTH(E809)&gt;=7,MONTH(E809)&lt;8),MONTH(F809)&gt;7),(NETWORKDAYS(E809,Lister!$E$19,Lister!$D$7:$D$13)-O809)*N809/NETWORKDAYS(Lister!$D$19,Lister!$E$19,Lister!$D$7:$D$13),IF(MONTH(E809)&gt;7,0)))),0),"")</f>
        <v/>
      </c>
      <c r="T809" s="46" t="str">
        <f>IFERROR(MAX(IF(OR(O809="",P809=""),"",IF(AND(AND(MONTH(E809)&gt;=8,MONTH(E809)&lt;9),AND(MONTH(F809)&gt;=8,MONTH(F809)&lt;9)),(NETWORKDAYS(E809,F809,Lister!$D$7:$D$13)-P809)*N809/NETWORKDAYS(Lister!$D$20,Lister!$E$20,Lister!$D$7:$D$13),IF(AND(MONTH(E809)=7,MONTH(F809)=8),(NETWORKDAYS(Lister!$D$20,F809,Lister!$D$7:$D$13)-P809)*N809/NETWORKDAYS(Lister!$D$20,Lister!$E$20,Lister!$D$7:$D$13),IF(AND(MONTH(E809)=7,MONTH(F809)=7),0)))),0),"")</f>
        <v/>
      </c>
      <c r="U809" s="78" t="str">
        <f>IF(Ansøgning!U791="","",Ansøgning!U791)</f>
        <v/>
      </c>
      <c r="V809" s="119" t="str">
        <f t="shared" si="91"/>
        <v/>
      </c>
      <c r="W809" s="120" t="str">
        <f t="shared" si="92"/>
        <v/>
      </c>
      <c r="X809" s="42" t="str">
        <f t="shared" si="93"/>
        <v/>
      </c>
    </row>
    <row r="810" spans="1:24" x14ac:dyDescent="0.25">
      <c r="A810" s="13" t="str">
        <f t="shared" si="94"/>
        <v/>
      </c>
      <c r="B810" s="75" t="str">
        <f>IF(Ansøgning!B792="","",Ansøgning!B792)</f>
        <v/>
      </c>
      <c r="C810" s="75" t="str">
        <f>IF(Ansøgning!C792="","",Ansøgning!C792)</f>
        <v/>
      </c>
      <c r="D810" s="75" t="str">
        <f>IF(Ansøgning!D792="","",Ansøgning!D792)</f>
        <v/>
      </c>
      <c r="E810" s="76" t="str">
        <f>IF(Ansøgning!E792="","",Ansøgning!E792)</f>
        <v/>
      </c>
      <c r="F810" s="76" t="str">
        <f>IF(Ansøgning!F792="","",Ansøgning!F792)</f>
        <v/>
      </c>
      <c r="G810" s="33" t="str">
        <f>IF(OR(E810="",F810=""),"",NETWORKDAYS(E810,F810,Lister!$D$7:$D$13))</f>
        <v/>
      </c>
      <c r="H810" s="76" t="str">
        <f>IF(Ansøgning!H792="","",Ansøgning!H792)</f>
        <v/>
      </c>
      <c r="I810" s="32" t="str">
        <f t="shared" si="88"/>
        <v/>
      </c>
      <c r="J810" s="77" t="str">
        <f>IF(Ansøgning!J792="","",Ansøgning!J792)</f>
        <v/>
      </c>
      <c r="K810" s="77" t="str">
        <f>IF(Ansøgning!K792="","",Ansøgning!K792)</f>
        <v/>
      </c>
      <c r="L810" s="46" t="str">
        <f t="shared" si="89"/>
        <v/>
      </c>
      <c r="M810" s="78" t="str">
        <f>IF(Ansøgning!M792="","",Ansøgning!M792)</f>
        <v/>
      </c>
      <c r="N810" s="31" t="str">
        <f t="shared" si="90"/>
        <v/>
      </c>
      <c r="O810" s="78" t="str">
        <f>IF(Ansøgning!O792="","",Ansøgning!O792)</f>
        <v/>
      </c>
      <c r="P810" s="78" t="str">
        <f>IF(Ansøgning!P792="","",Ansøgning!P792)</f>
        <v/>
      </c>
      <c r="Q810" s="78" t="str">
        <f>IF(Ansøgning!Q792="","",Ansøgning!Q792)</f>
        <v/>
      </c>
      <c r="R810" s="78" t="str">
        <f>IF(Ansøgning!R792="","",Ansøgning!R792)</f>
        <v/>
      </c>
      <c r="S810" s="46" t="str">
        <f>IFERROR(MAX(IF(OR(O810="",P810=""),"",IF(AND(AND(MONTH(E810)&gt;=7,MONTH(E810)&lt;8),AND(MONTH(F810)&gt;=7,MONTH(F810)&lt;8)),(NETWORKDAYS(E810,F810,Lister!$D$7:$D$13)-O810)*N810/NETWORKDAYS(Lister!$D$19,Lister!$E$19,Lister!$D$7:$D$13),IF(AND(AND(MONTH(E810)&gt;=7,MONTH(E810)&lt;8),MONTH(F810)&gt;7),(NETWORKDAYS(E810,Lister!$E$19,Lister!$D$7:$D$13)-O810)*N810/NETWORKDAYS(Lister!$D$19,Lister!$E$19,Lister!$D$7:$D$13),IF(MONTH(E810)&gt;7,0)))),0),"")</f>
        <v/>
      </c>
      <c r="T810" s="46" t="str">
        <f>IFERROR(MAX(IF(OR(O810="",P810=""),"",IF(AND(AND(MONTH(E810)&gt;=8,MONTH(E810)&lt;9),AND(MONTH(F810)&gt;=8,MONTH(F810)&lt;9)),(NETWORKDAYS(E810,F810,Lister!$D$7:$D$13)-P810)*N810/NETWORKDAYS(Lister!$D$20,Lister!$E$20,Lister!$D$7:$D$13),IF(AND(MONTH(E810)=7,MONTH(F810)=8),(NETWORKDAYS(Lister!$D$20,F810,Lister!$D$7:$D$13)-P810)*N810/NETWORKDAYS(Lister!$D$20,Lister!$E$20,Lister!$D$7:$D$13),IF(AND(MONTH(E810)=7,MONTH(F810)=7),0)))),0),"")</f>
        <v/>
      </c>
      <c r="U810" s="78" t="str">
        <f>IF(Ansøgning!U792="","",Ansøgning!U792)</f>
        <v/>
      </c>
      <c r="V810" s="119" t="str">
        <f t="shared" si="91"/>
        <v/>
      </c>
      <c r="W810" s="120" t="str">
        <f t="shared" si="92"/>
        <v/>
      </c>
      <c r="X810" s="42" t="str">
        <f t="shared" si="93"/>
        <v/>
      </c>
    </row>
    <row r="811" spans="1:24" x14ac:dyDescent="0.25">
      <c r="A811" s="13" t="str">
        <f t="shared" si="94"/>
        <v/>
      </c>
      <c r="B811" s="75" t="str">
        <f>IF(Ansøgning!B793="","",Ansøgning!B793)</f>
        <v/>
      </c>
      <c r="C811" s="75" t="str">
        <f>IF(Ansøgning!C793="","",Ansøgning!C793)</f>
        <v/>
      </c>
      <c r="D811" s="75" t="str">
        <f>IF(Ansøgning!D793="","",Ansøgning!D793)</f>
        <v/>
      </c>
      <c r="E811" s="76" t="str">
        <f>IF(Ansøgning!E793="","",Ansøgning!E793)</f>
        <v/>
      </c>
      <c r="F811" s="76" t="str">
        <f>IF(Ansøgning!F793="","",Ansøgning!F793)</f>
        <v/>
      </c>
      <c r="G811" s="33" t="str">
        <f>IF(OR(E811="",F811=""),"",NETWORKDAYS(E811,F811,Lister!$D$7:$D$13))</f>
        <v/>
      </c>
      <c r="H811" s="76" t="str">
        <f>IF(Ansøgning!H793="","",Ansøgning!H793)</f>
        <v/>
      </c>
      <c r="I811" s="32" t="str">
        <f t="shared" si="88"/>
        <v/>
      </c>
      <c r="J811" s="77" t="str">
        <f>IF(Ansøgning!J793="","",Ansøgning!J793)</f>
        <v/>
      </c>
      <c r="K811" s="77" t="str">
        <f>IF(Ansøgning!K793="","",Ansøgning!K793)</f>
        <v/>
      </c>
      <c r="L811" s="46" t="str">
        <f t="shared" si="89"/>
        <v/>
      </c>
      <c r="M811" s="78" t="str">
        <f>IF(Ansøgning!M793="","",Ansøgning!M793)</f>
        <v/>
      </c>
      <c r="N811" s="31" t="str">
        <f t="shared" si="90"/>
        <v/>
      </c>
      <c r="O811" s="78" t="str">
        <f>IF(Ansøgning!O793="","",Ansøgning!O793)</f>
        <v/>
      </c>
      <c r="P811" s="78" t="str">
        <f>IF(Ansøgning!P793="","",Ansøgning!P793)</f>
        <v/>
      </c>
      <c r="Q811" s="78" t="str">
        <f>IF(Ansøgning!Q793="","",Ansøgning!Q793)</f>
        <v/>
      </c>
      <c r="R811" s="78" t="str">
        <f>IF(Ansøgning!R793="","",Ansøgning!R793)</f>
        <v/>
      </c>
      <c r="S811" s="46" t="str">
        <f>IFERROR(MAX(IF(OR(O811="",P811=""),"",IF(AND(AND(MONTH(E811)&gt;=7,MONTH(E811)&lt;8),AND(MONTH(F811)&gt;=7,MONTH(F811)&lt;8)),(NETWORKDAYS(E811,F811,Lister!$D$7:$D$13)-O811)*N811/NETWORKDAYS(Lister!$D$19,Lister!$E$19,Lister!$D$7:$D$13),IF(AND(AND(MONTH(E811)&gt;=7,MONTH(E811)&lt;8),MONTH(F811)&gt;7),(NETWORKDAYS(E811,Lister!$E$19,Lister!$D$7:$D$13)-O811)*N811/NETWORKDAYS(Lister!$D$19,Lister!$E$19,Lister!$D$7:$D$13),IF(MONTH(E811)&gt;7,0)))),0),"")</f>
        <v/>
      </c>
      <c r="T811" s="46" t="str">
        <f>IFERROR(MAX(IF(OR(O811="",P811=""),"",IF(AND(AND(MONTH(E811)&gt;=8,MONTH(E811)&lt;9),AND(MONTH(F811)&gt;=8,MONTH(F811)&lt;9)),(NETWORKDAYS(E811,F811,Lister!$D$7:$D$13)-P811)*N811/NETWORKDAYS(Lister!$D$20,Lister!$E$20,Lister!$D$7:$D$13),IF(AND(MONTH(E811)=7,MONTH(F811)=8),(NETWORKDAYS(Lister!$D$20,F811,Lister!$D$7:$D$13)-P811)*N811/NETWORKDAYS(Lister!$D$20,Lister!$E$20,Lister!$D$7:$D$13),IF(AND(MONTH(E811)=7,MONTH(F811)=7),0)))),0),"")</f>
        <v/>
      </c>
      <c r="U811" s="78" t="str">
        <f>IF(Ansøgning!U793="","",Ansøgning!U793)</f>
        <v/>
      </c>
      <c r="V811" s="119" t="str">
        <f t="shared" si="91"/>
        <v/>
      </c>
      <c r="W811" s="120" t="str">
        <f t="shared" si="92"/>
        <v/>
      </c>
      <c r="X811" s="42" t="str">
        <f t="shared" si="93"/>
        <v/>
      </c>
    </row>
    <row r="812" spans="1:24" x14ac:dyDescent="0.25">
      <c r="A812" s="13" t="str">
        <f t="shared" si="94"/>
        <v/>
      </c>
      <c r="B812" s="75" t="str">
        <f>IF(Ansøgning!B794="","",Ansøgning!B794)</f>
        <v/>
      </c>
      <c r="C812" s="75" t="str">
        <f>IF(Ansøgning!C794="","",Ansøgning!C794)</f>
        <v/>
      </c>
      <c r="D812" s="75" t="str">
        <f>IF(Ansøgning!D794="","",Ansøgning!D794)</f>
        <v/>
      </c>
      <c r="E812" s="76" t="str">
        <f>IF(Ansøgning!E794="","",Ansøgning!E794)</f>
        <v/>
      </c>
      <c r="F812" s="76" t="str">
        <f>IF(Ansøgning!F794="","",Ansøgning!F794)</f>
        <v/>
      </c>
      <c r="G812" s="33" t="str">
        <f>IF(OR(E812="",F812=""),"",NETWORKDAYS(E812,F812,Lister!$D$7:$D$13))</f>
        <v/>
      </c>
      <c r="H812" s="76" t="str">
        <f>IF(Ansøgning!H794="","",Ansøgning!H794)</f>
        <v/>
      </c>
      <c r="I812" s="32" t="str">
        <f t="shared" si="88"/>
        <v/>
      </c>
      <c r="J812" s="77" t="str">
        <f>IF(Ansøgning!J794="","",Ansøgning!J794)</f>
        <v/>
      </c>
      <c r="K812" s="77" t="str">
        <f>IF(Ansøgning!K794="","",Ansøgning!K794)</f>
        <v/>
      </c>
      <c r="L812" s="46" t="str">
        <f t="shared" si="89"/>
        <v/>
      </c>
      <c r="M812" s="78" t="str">
        <f>IF(Ansøgning!M794="","",Ansøgning!M794)</f>
        <v/>
      </c>
      <c r="N812" s="31" t="str">
        <f t="shared" si="90"/>
        <v/>
      </c>
      <c r="O812" s="78" t="str">
        <f>IF(Ansøgning!O794="","",Ansøgning!O794)</f>
        <v/>
      </c>
      <c r="P812" s="78" t="str">
        <f>IF(Ansøgning!P794="","",Ansøgning!P794)</f>
        <v/>
      </c>
      <c r="Q812" s="78" t="str">
        <f>IF(Ansøgning!Q794="","",Ansøgning!Q794)</f>
        <v/>
      </c>
      <c r="R812" s="78" t="str">
        <f>IF(Ansøgning!R794="","",Ansøgning!R794)</f>
        <v/>
      </c>
      <c r="S812" s="46" t="str">
        <f>IFERROR(MAX(IF(OR(O812="",P812=""),"",IF(AND(AND(MONTH(E812)&gt;=7,MONTH(E812)&lt;8),AND(MONTH(F812)&gt;=7,MONTH(F812)&lt;8)),(NETWORKDAYS(E812,F812,Lister!$D$7:$D$13)-O812)*N812/NETWORKDAYS(Lister!$D$19,Lister!$E$19,Lister!$D$7:$D$13),IF(AND(AND(MONTH(E812)&gt;=7,MONTH(E812)&lt;8),MONTH(F812)&gt;7),(NETWORKDAYS(E812,Lister!$E$19,Lister!$D$7:$D$13)-O812)*N812/NETWORKDAYS(Lister!$D$19,Lister!$E$19,Lister!$D$7:$D$13),IF(MONTH(E812)&gt;7,0)))),0),"")</f>
        <v/>
      </c>
      <c r="T812" s="46" t="str">
        <f>IFERROR(MAX(IF(OR(O812="",P812=""),"",IF(AND(AND(MONTH(E812)&gt;=8,MONTH(E812)&lt;9),AND(MONTH(F812)&gt;=8,MONTH(F812)&lt;9)),(NETWORKDAYS(E812,F812,Lister!$D$7:$D$13)-P812)*N812/NETWORKDAYS(Lister!$D$20,Lister!$E$20,Lister!$D$7:$D$13),IF(AND(MONTH(E812)=7,MONTH(F812)=8),(NETWORKDAYS(Lister!$D$20,F812,Lister!$D$7:$D$13)-P812)*N812/NETWORKDAYS(Lister!$D$20,Lister!$E$20,Lister!$D$7:$D$13),IF(AND(MONTH(E812)=7,MONTH(F812)=7),0)))),0),"")</f>
        <v/>
      </c>
      <c r="U812" s="78" t="str">
        <f>IF(Ansøgning!U794="","",Ansøgning!U794)</f>
        <v/>
      </c>
      <c r="V812" s="119" t="str">
        <f t="shared" si="91"/>
        <v/>
      </c>
      <c r="W812" s="120" t="str">
        <f t="shared" si="92"/>
        <v/>
      </c>
      <c r="X812" s="42" t="str">
        <f t="shared" si="93"/>
        <v/>
      </c>
    </row>
    <row r="813" spans="1:24" x14ac:dyDescent="0.25">
      <c r="A813" s="13" t="str">
        <f t="shared" si="94"/>
        <v/>
      </c>
      <c r="B813" s="75" t="str">
        <f>IF(Ansøgning!B795="","",Ansøgning!B795)</f>
        <v/>
      </c>
      <c r="C813" s="75" t="str">
        <f>IF(Ansøgning!C795="","",Ansøgning!C795)</f>
        <v/>
      </c>
      <c r="D813" s="75" t="str">
        <f>IF(Ansøgning!D795="","",Ansøgning!D795)</f>
        <v/>
      </c>
      <c r="E813" s="76" t="str">
        <f>IF(Ansøgning!E795="","",Ansøgning!E795)</f>
        <v/>
      </c>
      <c r="F813" s="76" t="str">
        <f>IF(Ansøgning!F795="","",Ansøgning!F795)</f>
        <v/>
      </c>
      <c r="G813" s="33" t="str">
        <f>IF(OR(E813="",F813=""),"",NETWORKDAYS(E813,F813,Lister!$D$7:$D$13))</f>
        <v/>
      </c>
      <c r="H813" s="76" t="str">
        <f>IF(Ansøgning!H795="","",Ansøgning!H795)</f>
        <v/>
      </c>
      <c r="I813" s="32" t="str">
        <f t="shared" si="88"/>
        <v/>
      </c>
      <c r="J813" s="77" t="str">
        <f>IF(Ansøgning!J795="","",Ansøgning!J795)</f>
        <v/>
      </c>
      <c r="K813" s="77" t="str">
        <f>IF(Ansøgning!K795="","",Ansøgning!K795)</f>
        <v/>
      </c>
      <c r="L813" s="46" t="str">
        <f t="shared" si="89"/>
        <v/>
      </c>
      <c r="M813" s="78" t="str">
        <f>IF(Ansøgning!M795="","",Ansøgning!M795)</f>
        <v/>
      </c>
      <c r="N813" s="31" t="str">
        <f t="shared" si="90"/>
        <v/>
      </c>
      <c r="O813" s="78" t="str">
        <f>IF(Ansøgning!O795="","",Ansøgning!O795)</f>
        <v/>
      </c>
      <c r="P813" s="78" t="str">
        <f>IF(Ansøgning!P795="","",Ansøgning!P795)</f>
        <v/>
      </c>
      <c r="Q813" s="78" t="str">
        <f>IF(Ansøgning!Q795="","",Ansøgning!Q795)</f>
        <v/>
      </c>
      <c r="R813" s="78" t="str">
        <f>IF(Ansøgning!R795="","",Ansøgning!R795)</f>
        <v/>
      </c>
      <c r="S813" s="46" t="str">
        <f>IFERROR(MAX(IF(OR(O813="",P813=""),"",IF(AND(AND(MONTH(E813)&gt;=7,MONTH(E813)&lt;8),AND(MONTH(F813)&gt;=7,MONTH(F813)&lt;8)),(NETWORKDAYS(E813,F813,Lister!$D$7:$D$13)-O813)*N813/NETWORKDAYS(Lister!$D$19,Lister!$E$19,Lister!$D$7:$D$13),IF(AND(AND(MONTH(E813)&gt;=7,MONTH(E813)&lt;8),MONTH(F813)&gt;7),(NETWORKDAYS(E813,Lister!$E$19,Lister!$D$7:$D$13)-O813)*N813/NETWORKDAYS(Lister!$D$19,Lister!$E$19,Lister!$D$7:$D$13),IF(MONTH(E813)&gt;7,0)))),0),"")</f>
        <v/>
      </c>
      <c r="T813" s="46" t="str">
        <f>IFERROR(MAX(IF(OR(O813="",P813=""),"",IF(AND(AND(MONTH(E813)&gt;=8,MONTH(E813)&lt;9),AND(MONTH(F813)&gt;=8,MONTH(F813)&lt;9)),(NETWORKDAYS(E813,F813,Lister!$D$7:$D$13)-P813)*N813/NETWORKDAYS(Lister!$D$20,Lister!$E$20,Lister!$D$7:$D$13),IF(AND(MONTH(E813)=7,MONTH(F813)=8),(NETWORKDAYS(Lister!$D$20,F813,Lister!$D$7:$D$13)-P813)*N813/NETWORKDAYS(Lister!$D$20,Lister!$E$20,Lister!$D$7:$D$13),IF(AND(MONTH(E813)=7,MONTH(F813)=7),0)))),0),"")</f>
        <v/>
      </c>
      <c r="U813" s="78" t="str">
        <f>IF(Ansøgning!U795="","",Ansøgning!U795)</f>
        <v/>
      </c>
      <c r="V813" s="119" t="str">
        <f t="shared" si="91"/>
        <v/>
      </c>
      <c r="W813" s="120" t="str">
        <f t="shared" si="92"/>
        <v/>
      </c>
      <c r="X813" s="42" t="str">
        <f t="shared" si="93"/>
        <v/>
      </c>
    </row>
    <row r="814" spans="1:24" x14ac:dyDescent="0.25">
      <c r="A814" s="13" t="str">
        <f t="shared" si="94"/>
        <v/>
      </c>
      <c r="B814" s="75" t="str">
        <f>IF(Ansøgning!B796="","",Ansøgning!B796)</f>
        <v/>
      </c>
      <c r="C814" s="75" t="str">
        <f>IF(Ansøgning!C796="","",Ansøgning!C796)</f>
        <v/>
      </c>
      <c r="D814" s="75" t="str">
        <f>IF(Ansøgning!D796="","",Ansøgning!D796)</f>
        <v/>
      </c>
      <c r="E814" s="76" t="str">
        <f>IF(Ansøgning!E796="","",Ansøgning!E796)</f>
        <v/>
      </c>
      <c r="F814" s="76" t="str">
        <f>IF(Ansøgning!F796="","",Ansøgning!F796)</f>
        <v/>
      </c>
      <c r="G814" s="33" t="str">
        <f>IF(OR(E814="",F814=""),"",NETWORKDAYS(E814,F814,Lister!$D$7:$D$13))</f>
        <v/>
      </c>
      <c r="H814" s="76" t="str">
        <f>IF(Ansøgning!H796="","",Ansøgning!H796)</f>
        <v/>
      </c>
      <c r="I814" s="32" t="str">
        <f t="shared" si="88"/>
        <v/>
      </c>
      <c r="J814" s="77" t="str">
        <f>IF(Ansøgning!J796="","",Ansøgning!J796)</f>
        <v/>
      </c>
      <c r="K814" s="77" t="str">
        <f>IF(Ansøgning!K796="","",Ansøgning!K796)</f>
        <v/>
      </c>
      <c r="L814" s="46" t="str">
        <f t="shared" si="89"/>
        <v/>
      </c>
      <c r="M814" s="78" t="str">
        <f>IF(Ansøgning!M796="","",Ansøgning!M796)</f>
        <v/>
      </c>
      <c r="N814" s="31" t="str">
        <f t="shared" si="90"/>
        <v/>
      </c>
      <c r="O814" s="78" t="str">
        <f>IF(Ansøgning!O796="","",Ansøgning!O796)</f>
        <v/>
      </c>
      <c r="P814" s="78" t="str">
        <f>IF(Ansøgning!P796="","",Ansøgning!P796)</f>
        <v/>
      </c>
      <c r="Q814" s="78" t="str">
        <f>IF(Ansøgning!Q796="","",Ansøgning!Q796)</f>
        <v/>
      </c>
      <c r="R814" s="78" t="str">
        <f>IF(Ansøgning!R796="","",Ansøgning!R796)</f>
        <v/>
      </c>
      <c r="S814" s="46" t="str">
        <f>IFERROR(MAX(IF(OR(O814="",P814=""),"",IF(AND(AND(MONTH(E814)&gt;=7,MONTH(E814)&lt;8),AND(MONTH(F814)&gt;=7,MONTH(F814)&lt;8)),(NETWORKDAYS(E814,F814,Lister!$D$7:$D$13)-O814)*N814/NETWORKDAYS(Lister!$D$19,Lister!$E$19,Lister!$D$7:$D$13),IF(AND(AND(MONTH(E814)&gt;=7,MONTH(E814)&lt;8),MONTH(F814)&gt;7),(NETWORKDAYS(E814,Lister!$E$19,Lister!$D$7:$D$13)-O814)*N814/NETWORKDAYS(Lister!$D$19,Lister!$E$19,Lister!$D$7:$D$13),IF(MONTH(E814)&gt;7,0)))),0),"")</f>
        <v/>
      </c>
      <c r="T814" s="46" t="str">
        <f>IFERROR(MAX(IF(OR(O814="",P814=""),"",IF(AND(AND(MONTH(E814)&gt;=8,MONTH(E814)&lt;9),AND(MONTH(F814)&gt;=8,MONTH(F814)&lt;9)),(NETWORKDAYS(E814,F814,Lister!$D$7:$D$13)-P814)*N814/NETWORKDAYS(Lister!$D$20,Lister!$E$20,Lister!$D$7:$D$13),IF(AND(MONTH(E814)=7,MONTH(F814)=8),(NETWORKDAYS(Lister!$D$20,F814,Lister!$D$7:$D$13)-P814)*N814/NETWORKDAYS(Lister!$D$20,Lister!$E$20,Lister!$D$7:$D$13),IF(AND(MONTH(E814)=7,MONTH(F814)=7),0)))),0),"")</f>
        <v/>
      </c>
      <c r="U814" s="78" t="str">
        <f>IF(Ansøgning!U796="","",Ansøgning!U796)</f>
        <v/>
      </c>
      <c r="V814" s="119" t="str">
        <f t="shared" si="91"/>
        <v/>
      </c>
      <c r="W814" s="120" t="str">
        <f t="shared" si="92"/>
        <v/>
      </c>
      <c r="X814" s="42" t="str">
        <f t="shared" si="93"/>
        <v/>
      </c>
    </row>
    <row r="815" spans="1:24" x14ac:dyDescent="0.25">
      <c r="A815" s="13" t="str">
        <f t="shared" si="94"/>
        <v/>
      </c>
      <c r="B815" s="75" t="str">
        <f>IF(Ansøgning!B797="","",Ansøgning!B797)</f>
        <v/>
      </c>
      <c r="C815" s="75" t="str">
        <f>IF(Ansøgning!C797="","",Ansøgning!C797)</f>
        <v/>
      </c>
      <c r="D815" s="75" t="str">
        <f>IF(Ansøgning!D797="","",Ansøgning!D797)</f>
        <v/>
      </c>
      <c r="E815" s="76" t="str">
        <f>IF(Ansøgning!E797="","",Ansøgning!E797)</f>
        <v/>
      </c>
      <c r="F815" s="76" t="str">
        <f>IF(Ansøgning!F797="","",Ansøgning!F797)</f>
        <v/>
      </c>
      <c r="G815" s="33" t="str">
        <f>IF(OR(E815="",F815=""),"",NETWORKDAYS(E815,F815,Lister!$D$7:$D$13))</f>
        <v/>
      </c>
      <c r="H815" s="76" t="str">
        <f>IF(Ansøgning!H797="","",Ansøgning!H797)</f>
        <v/>
      </c>
      <c r="I815" s="32" t="str">
        <f t="shared" si="88"/>
        <v/>
      </c>
      <c r="J815" s="77" t="str">
        <f>IF(Ansøgning!J797="","",Ansøgning!J797)</f>
        <v/>
      </c>
      <c r="K815" s="77" t="str">
        <f>IF(Ansøgning!K797="","",Ansøgning!K797)</f>
        <v/>
      </c>
      <c r="L815" s="46" t="str">
        <f t="shared" si="89"/>
        <v/>
      </c>
      <c r="M815" s="78" t="str">
        <f>IF(Ansøgning!M797="","",Ansøgning!M797)</f>
        <v/>
      </c>
      <c r="N815" s="31" t="str">
        <f t="shared" si="90"/>
        <v/>
      </c>
      <c r="O815" s="78" t="str">
        <f>IF(Ansøgning!O797="","",Ansøgning!O797)</f>
        <v/>
      </c>
      <c r="P815" s="78" t="str">
        <f>IF(Ansøgning!P797="","",Ansøgning!P797)</f>
        <v/>
      </c>
      <c r="Q815" s="78" t="str">
        <f>IF(Ansøgning!Q797="","",Ansøgning!Q797)</f>
        <v/>
      </c>
      <c r="R815" s="78" t="str">
        <f>IF(Ansøgning!R797="","",Ansøgning!R797)</f>
        <v/>
      </c>
      <c r="S815" s="46" t="str">
        <f>IFERROR(MAX(IF(OR(O815="",P815=""),"",IF(AND(AND(MONTH(E815)&gt;=7,MONTH(E815)&lt;8),AND(MONTH(F815)&gt;=7,MONTH(F815)&lt;8)),(NETWORKDAYS(E815,F815,Lister!$D$7:$D$13)-O815)*N815/NETWORKDAYS(Lister!$D$19,Lister!$E$19,Lister!$D$7:$D$13),IF(AND(AND(MONTH(E815)&gt;=7,MONTH(E815)&lt;8),MONTH(F815)&gt;7),(NETWORKDAYS(E815,Lister!$E$19,Lister!$D$7:$D$13)-O815)*N815/NETWORKDAYS(Lister!$D$19,Lister!$E$19,Lister!$D$7:$D$13),IF(MONTH(E815)&gt;7,0)))),0),"")</f>
        <v/>
      </c>
      <c r="T815" s="46" t="str">
        <f>IFERROR(MAX(IF(OR(O815="",P815=""),"",IF(AND(AND(MONTH(E815)&gt;=8,MONTH(E815)&lt;9),AND(MONTH(F815)&gt;=8,MONTH(F815)&lt;9)),(NETWORKDAYS(E815,F815,Lister!$D$7:$D$13)-P815)*N815/NETWORKDAYS(Lister!$D$20,Lister!$E$20,Lister!$D$7:$D$13),IF(AND(MONTH(E815)=7,MONTH(F815)=8),(NETWORKDAYS(Lister!$D$20,F815,Lister!$D$7:$D$13)-P815)*N815/NETWORKDAYS(Lister!$D$20,Lister!$E$20,Lister!$D$7:$D$13),IF(AND(MONTH(E815)=7,MONTH(F815)=7),0)))),0),"")</f>
        <v/>
      </c>
      <c r="U815" s="78" t="str">
        <f>IF(Ansøgning!U797="","",Ansøgning!U797)</f>
        <v/>
      </c>
      <c r="V815" s="119" t="str">
        <f t="shared" si="91"/>
        <v/>
      </c>
      <c r="W815" s="120" t="str">
        <f t="shared" si="92"/>
        <v/>
      </c>
      <c r="X815" s="42" t="str">
        <f t="shared" si="93"/>
        <v/>
      </c>
    </row>
    <row r="816" spans="1:24" x14ac:dyDescent="0.25">
      <c r="A816" s="13" t="str">
        <f t="shared" si="94"/>
        <v/>
      </c>
      <c r="B816" s="75" t="str">
        <f>IF(Ansøgning!B798="","",Ansøgning!B798)</f>
        <v/>
      </c>
      <c r="C816" s="75" t="str">
        <f>IF(Ansøgning!C798="","",Ansøgning!C798)</f>
        <v/>
      </c>
      <c r="D816" s="75" t="str">
        <f>IF(Ansøgning!D798="","",Ansøgning!D798)</f>
        <v/>
      </c>
      <c r="E816" s="76" t="str">
        <f>IF(Ansøgning!E798="","",Ansøgning!E798)</f>
        <v/>
      </c>
      <c r="F816" s="76" t="str">
        <f>IF(Ansøgning!F798="","",Ansøgning!F798)</f>
        <v/>
      </c>
      <c r="G816" s="33" t="str">
        <f>IF(OR(E816="",F816=""),"",NETWORKDAYS(E816,F816,Lister!$D$7:$D$13))</f>
        <v/>
      </c>
      <c r="H816" s="76" t="str">
        <f>IF(Ansøgning!H798="","",Ansøgning!H798)</f>
        <v/>
      </c>
      <c r="I816" s="32" t="str">
        <f t="shared" si="88"/>
        <v/>
      </c>
      <c r="J816" s="77" t="str">
        <f>IF(Ansøgning!J798="","",Ansøgning!J798)</f>
        <v/>
      </c>
      <c r="K816" s="77" t="str">
        <f>IF(Ansøgning!K798="","",Ansøgning!K798)</f>
        <v/>
      </c>
      <c r="L816" s="46" t="str">
        <f t="shared" si="89"/>
        <v/>
      </c>
      <c r="M816" s="78" t="str">
        <f>IF(Ansøgning!M798="","",Ansøgning!M798)</f>
        <v/>
      </c>
      <c r="N816" s="31" t="str">
        <f t="shared" si="90"/>
        <v/>
      </c>
      <c r="O816" s="78" t="str">
        <f>IF(Ansøgning!O798="","",Ansøgning!O798)</f>
        <v/>
      </c>
      <c r="P816" s="78" t="str">
        <f>IF(Ansøgning!P798="","",Ansøgning!P798)</f>
        <v/>
      </c>
      <c r="Q816" s="78" t="str">
        <f>IF(Ansøgning!Q798="","",Ansøgning!Q798)</f>
        <v/>
      </c>
      <c r="R816" s="78" t="str">
        <f>IF(Ansøgning!R798="","",Ansøgning!R798)</f>
        <v/>
      </c>
      <c r="S816" s="46" t="str">
        <f>IFERROR(MAX(IF(OR(O816="",P816=""),"",IF(AND(AND(MONTH(E816)&gt;=7,MONTH(E816)&lt;8),AND(MONTH(F816)&gt;=7,MONTH(F816)&lt;8)),(NETWORKDAYS(E816,F816,Lister!$D$7:$D$13)-O816)*N816/NETWORKDAYS(Lister!$D$19,Lister!$E$19,Lister!$D$7:$D$13),IF(AND(AND(MONTH(E816)&gt;=7,MONTH(E816)&lt;8),MONTH(F816)&gt;7),(NETWORKDAYS(E816,Lister!$E$19,Lister!$D$7:$D$13)-O816)*N816/NETWORKDAYS(Lister!$D$19,Lister!$E$19,Lister!$D$7:$D$13),IF(MONTH(E816)&gt;7,0)))),0),"")</f>
        <v/>
      </c>
      <c r="T816" s="46" t="str">
        <f>IFERROR(MAX(IF(OR(O816="",P816=""),"",IF(AND(AND(MONTH(E816)&gt;=8,MONTH(E816)&lt;9),AND(MONTH(F816)&gt;=8,MONTH(F816)&lt;9)),(NETWORKDAYS(E816,F816,Lister!$D$7:$D$13)-P816)*N816/NETWORKDAYS(Lister!$D$20,Lister!$E$20,Lister!$D$7:$D$13),IF(AND(MONTH(E816)=7,MONTH(F816)=8),(NETWORKDAYS(Lister!$D$20,F816,Lister!$D$7:$D$13)-P816)*N816/NETWORKDAYS(Lister!$D$20,Lister!$E$20,Lister!$D$7:$D$13),IF(AND(MONTH(E816)=7,MONTH(F816)=7),0)))),0),"")</f>
        <v/>
      </c>
      <c r="U816" s="78" t="str">
        <f>IF(Ansøgning!U798="","",Ansøgning!U798)</f>
        <v/>
      </c>
      <c r="V816" s="119" t="str">
        <f t="shared" si="91"/>
        <v/>
      </c>
      <c r="W816" s="120" t="str">
        <f t="shared" si="92"/>
        <v/>
      </c>
      <c r="X816" s="42" t="str">
        <f t="shared" si="93"/>
        <v/>
      </c>
    </row>
    <row r="817" spans="1:24" x14ac:dyDescent="0.25">
      <c r="A817" s="13" t="str">
        <f t="shared" si="94"/>
        <v/>
      </c>
      <c r="B817" s="75" t="str">
        <f>IF(Ansøgning!B799="","",Ansøgning!B799)</f>
        <v/>
      </c>
      <c r="C817" s="75" t="str">
        <f>IF(Ansøgning!C799="","",Ansøgning!C799)</f>
        <v/>
      </c>
      <c r="D817" s="75" t="str">
        <f>IF(Ansøgning!D799="","",Ansøgning!D799)</f>
        <v/>
      </c>
      <c r="E817" s="76" t="str">
        <f>IF(Ansøgning!E799="","",Ansøgning!E799)</f>
        <v/>
      </c>
      <c r="F817" s="76" t="str">
        <f>IF(Ansøgning!F799="","",Ansøgning!F799)</f>
        <v/>
      </c>
      <c r="G817" s="33" t="str">
        <f>IF(OR(E817="",F817=""),"",NETWORKDAYS(E817,F817,Lister!$D$7:$D$13))</f>
        <v/>
      </c>
      <c r="H817" s="76" t="str">
        <f>IF(Ansøgning!H799="","",Ansøgning!H799)</f>
        <v/>
      </c>
      <c r="I817" s="32" t="str">
        <f t="shared" si="88"/>
        <v/>
      </c>
      <c r="J817" s="77" t="str">
        <f>IF(Ansøgning!J799="","",Ansøgning!J799)</f>
        <v/>
      </c>
      <c r="K817" s="77" t="str">
        <f>IF(Ansøgning!K799="","",Ansøgning!K799)</f>
        <v/>
      </c>
      <c r="L817" s="46" t="str">
        <f t="shared" si="89"/>
        <v/>
      </c>
      <c r="M817" s="78" t="str">
        <f>IF(Ansøgning!M799="","",Ansøgning!M799)</f>
        <v/>
      </c>
      <c r="N817" s="31" t="str">
        <f t="shared" si="90"/>
        <v/>
      </c>
      <c r="O817" s="78" t="str">
        <f>IF(Ansøgning!O799="","",Ansøgning!O799)</f>
        <v/>
      </c>
      <c r="P817" s="78" t="str">
        <f>IF(Ansøgning!P799="","",Ansøgning!P799)</f>
        <v/>
      </c>
      <c r="Q817" s="78" t="str">
        <f>IF(Ansøgning!Q799="","",Ansøgning!Q799)</f>
        <v/>
      </c>
      <c r="R817" s="78" t="str">
        <f>IF(Ansøgning!R799="","",Ansøgning!R799)</f>
        <v/>
      </c>
      <c r="S817" s="46" t="str">
        <f>IFERROR(MAX(IF(OR(O817="",P817=""),"",IF(AND(AND(MONTH(E817)&gt;=7,MONTH(E817)&lt;8),AND(MONTH(F817)&gt;=7,MONTH(F817)&lt;8)),(NETWORKDAYS(E817,F817,Lister!$D$7:$D$13)-O817)*N817/NETWORKDAYS(Lister!$D$19,Lister!$E$19,Lister!$D$7:$D$13),IF(AND(AND(MONTH(E817)&gt;=7,MONTH(E817)&lt;8),MONTH(F817)&gt;7),(NETWORKDAYS(E817,Lister!$E$19,Lister!$D$7:$D$13)-O817)*N817/NETWORKDAYS(Lister!$D$19,Lister!$E$19,Lister!$D$7:$D$13),IF(MONTH(E817)&gt;7,0)))),0),"")</f>
        <v/>
      </c>
      <c r="T817" s="46" t="str">
        <f>IFERROR(MAX(IF(OR(O817="",P817=""),"",IF(AND(AND(MONTH(E817)&gt;=8,MONTH(E817)&lt;9),AND(MONTH(F817)&gt;=8,MONTH(F817)&lt;9)),(NETWORKDAYS(E817,F817,Lister!$D$7:$D$13)-P817)*N817/NETWORKDAYS(Lister!$D$20,Lister!$E$20,Lister!$D$7:$D$13),IF(AND(MONTH(E817)=7,MONTH(F817)=8),(NETWORKDAYS(Lister!$D$20,F817,Lister!$D$7:$D$13)-P817)*N817/NETWORKDAYS(Lister!$D$20,Lister!$E$20,Lister!$D$7:$D$13),IF(AND(MONTH(E817)=7,MONTH(F817)=7),0)))),0),"")</f>
        <v/>
      </c>
      <c r="U817" s="78" t="str">
        <f>IF(Ansøgning!U799="","",Ansøgning!U799)</f>
        <v/>
      </c>
      <c r="V817" s="119" t="str">
        <f t="shared" si="91"/>
        <v/>
      </c>
      <c r="W817" s="120" t="str">
        <f t="shared" si="92"/>
        <v/>
      </c>
      <c r="X817" s="42" t="str">
        <f t="shared" si="93"/>
        <v/>
      </c>
    </row>
    <row r="818" spans="1:24" x14ac:dyDescent="0.25">
      <c r="A818" s="13" t="str">
        <f t="shared" si="94"/>
        <v/>
      </c>
      <c r="B818" s="75" t="str">
        <f>IF(Ansøgning!B800="","",Ansøgning!B800)</f>
        <v/>
      </c>
      <c r="C818" s="75" t="str">
        <f>IF(Ansøgning!C800="","",Ansøgning!C800)</f>
        <v/>
      </c>
      <c r="D818" s="75" t="str">
        <f>IF(Ansøgning!D800="","",Ansøgning!D800)</f>
        <v/>
      </c>
      <c r="E818" s="76" t="str">
        <f>IF(Ansøgning!E800="","",Ansøgning!E800)</f>
        <v/>
      </c>
      <c r="F818" s="76" t="str">
        <f>IF(Ansøgning!F800="","",Ansøgning!F800)</f>
        <v/>
      </c>
      <c r="G818" s="33" t="str">
        <f>IF(OR(E818="",F818=""),"",NETWORKDAYS(E818,F818,Lister!$D$7:$D$13))</f>
        <v/>
      </c>
      <c r="H818" s="76" t="str">
        <f>IF(Ansøgning!H800="","",Ansøgning!H800)</f>
        <v/>
      </c>
      <c r="I818" s="32" t="str">
        <f t="shared" si="88"/>
        <v/>
      </c>
      <c r="J818" s="77" t="str">
        <f>IF(Ansøgning!J800="","",Ansøgning!J800)</f>
        <v/>
      </c>
      <c r="K818" s="77" t="str">
        <f>IF(Ansøgning!K800="","",Ansøgning!K800)</f>
        <v/>
      </c>
      <c r="L818" s="46" t="str">
        <f t="shared" si="89"/>
        <v/>
      </c>
      <c r="M818" s="78" t="str">
        <f>IF(Ansøgning!M800="","",Ansøgning!M800)</f>
        <v/>
      </c>
      <c r="N818" s="31" t="str">
        <f t="shared" si="90"/>
        <v/>
      </c>
      <c r="O818" s="78" t="str">
        <f>IF(Ansøgning!O800="","",Ansøgning!O800)</f>
        <v/>
      </c>
      <c r="P818" s="78" t="str">
        <f>IF(Ansøgning!P800="","",Ansøgning!P800)</f>
        <v/>
      </c>
      <c r="Q818" s="78" t="str">
        <f>IF(Ansøgning!Q800="","",Ansøgning!Q800)</f>
        <v/>
      </c>
      <c r="R818" s="78" t="str">
        <f>IF(Ansøgning!R800="","",Ansøgning!R800)</f>
        <v/>
      </c>
      <c r="S818" s="46" t="str">
        <f>IFERROR(MAX(IF(OR(O818="",P818=""),"",IF(AND(AND(MONTH(E818)&gt;=7,MONTH(E818)&lt;8),AND(MONTH(F818)&gt;=7,MONTH(F818)&lt;8)),(NETWORKDAYS(E818,F818,Lister!$D$7:$D$13)-O818)*N818/NETWORKDAYS(Lister!$D$19,Lister!$E$19,Lister!$D$7:$D$13),IF(AND(AND(MONTH(E818)&gt;=7,MONTH(E818)&lt;8),MONTH(F818)&gt;7),(NETWORKDAYS(E818,Lister!$E$19,Lister!$D$7:$D$13)-O818)*N818/NETWORKDAYS(Lister!$D$19,Lister!$E$19,Lister!$D$7:$D$13),IF(MONTH(E818)&gt;7,0)))),0),"")</f>
        <v/>
      </c>
      <c r="T818" s="46" t="str">
        <f>IFERROR(MAX(IF(OR(O818="",P818=""),"",IF(AND(AND(MONTH(E818)&gt;=8,MONTH(E818)&lt;9),AND(MONTH(F818)&gt;=8,MONTH(F818)&lt;9)),(NETWORKDAYS(E818,F818,Lister!$D$7:$D$13)-P818)*N818/NETWORKDAYS(Lister!$D$20,Lister!$E$20,Lister!$D$7:$D$13),IF(AND(MONTH(E818)=7,MONTH(F818)=8),(NETWORKDAYS(Lister!$D$20,F818,Lister!$D$7:$D$13)-P818)*N818/NETWORKDAYS(Lister!$D$20,Lister!$E$20,Lister!$D$7:$D$13),IF(AND(MONTH(E818)=7,MONTH(F818)=7),0)))),0),"")</f>
        <v/>
      </c>
      <c r="U818" s="78" t="str">
        <f>IF(Ansøgning!U800="","",Ansøgning!U800)</f>
        <v/>
      </c>
      <c r="V818" s="119" t="str">
        <f t="shared" si="91"/>
        <v/>
      </c>
      <c r="W818" s="120" t="str">
        <f t="shared" si="92"/>
        <v/>
      </c>
      <c r="X818" s="42" t="str">
        <f t="shared" si="93"/>
        <v/>
      </c>
    </row>
    <row r="819" spans="1:24" x14ac:dyDescent="0.25">
      <c r="A819" s="13" t="str">
        <f t="shared" si="94"/>
        <v/>
      </c>
      <c r="B819" s="75" t="str">
        <f>IF(Ansøgning!B801="","",Ansøgning!B801)</f>
        <v/>
      </c>
      <c r="C819" s="75" t="str">
        <f>IF(Ansøgning!C801="","",Ansøgning!C801)</f>
        <v/>
      </c>
      <c r="D819" s="75" t="str">
        <f>IF(Ansøgning!D801="","",Ansøgning!D801)</f>
        <v/>
      </c>
      <c r="E819" s="76" t="str">
        <f>IF(Ansøgning!E801="","",Ansøgning!E801)</f>
        <v/>
      </c>
      <c r="F819" s="76" t="str">
        <f>IF(Ansøgning!F801="","",Ansøgning!F801)</f>
        <v/>
      </c>
      <c r="G819" s="33" t="str">
        <f>IF(OR(E819="",F819=""),"",NETWORKDAYS(E819,F819,Lister!$D$7:$D$13))</f>
        <v/>
      </c>
      <c r="H819" s="76" t="str">
        <f>IF(Ansøgning!H801="","",Ansøgning!H801)</f>
        <v/>
      </c>
      <c r="I819" s="32" t="str">
        <f t="shared" si="88"/>
        <v/>
      </c>
      <c r="J819" s="77" t="str">
        <f>IF(Ansøgning!J801="","",Ansøgning!J801)</f>
        <v/>
      </c>
      <c r="K819" s="77" t="str">
        <f>IF(Ansøgning!K801="","",Ansøgning!K801)</f>
        <v/>
      </c>
      <c r="L819" s="46" t="str">
        <f t="shared" si="89"/>
        <v/>
      </c>
      <c r="M819" s="78" t="str">
        <f>IF(Ansøgning!M801="","",Ansøgning!M801)</f>
        <v/>
      </c>
      <c r="N819" s="31" t="str">
        <f t="shared" si="90"/>
        <v/>
      </c>
      <c r="O819" s="78" t="str">
        <f>IF(Ansøgning!O801="","",Ansøgning!O801)</f>
        <v/>
      </c>
      <c r="P819" s="78" t="str">
        <f>IF(Ansøgning!P801="","",Ansøgning!P801)</f>
        <v/>
      </c>
      <c r="Q819" s="78" t="str">
        <f>IF(Ansøgning!Q801="","",Ansøgning!Q801)</f>
        <v/>
      </c>
      <c r="R819" s="78" t="str">
        <f>IF(Ansøgning!R801="","",Ansøgning!R801)</f>
        <v/>
      </c>
      <c r="S819" s="46" t="str">
        <f>IFERROR(MAX(IF(OR(O819="",P819=""),"",IF(AND(AND(MONTH(E819)&gt;=7,MONTH(E819)&lt;8),AND(MONTH(F819)&gt;=7,MONTH(F819)&lt;8)),(NETWORKDAYS(E819,F819,Lister!$D$7:$D$13)-O819)*N819/NETWORKDAYS(Lister!$D$19,Lister!$E$19,Lister!$D$7:$D$13),IF(AND(AND(MONTH(E819)&gt;=7,MONTH(E819)&lt;8),MONTH(F819)&gt;7),(NETWORKDAYS(E819,Lister!$E$19,Lister!$D$7:$D$13)-O819)*N819/NETWORKDAYS(Lister!$D$19,Lister!$E$19,Lister!$D$7:$D$13),IF(MONTH(E819)&gt;7,0)))),0),"")</f>
        <v/>
      </c>
      <c r="T819" s="46" t="str">
        <f>IFERROR(MAX(IF(OR(O819="",P819=""),"",IF(AND(AND(MONTH(E819)&gt;=8,MONTH(E819)&lt;9),AND(MONTH(F819)&gt;=8,MONTH(F819)&lt;9)),(NETWORKDAYS(E819,F819,Lister!$D$7:$D$13)-P819)*N819/NETWORKDAYS(Lister!$D$20,Lister!$E$20,Lister!$D$7:$D$13),IF(AND(MONTH(E819)=7,MONTH(F819)=8),(NETWORKDAYS(Lister!$D$20,F819,Lister!$D$7:$D$13)-P819)*N819/NETWORKDAYS(Lister!$D$20,Lister!$E$20,Lister!$D$7:$D$13),IF(AND(MONTH(E819)=7,MONTH(F819)=7),0)))),0),"")</f>
        <v/>
      </c>
      <c r="U819" s="78" t="str">
        <f>IF(Ansøgning!U801="","",Ansøgning!U801)</f>
        <v/>
      </c>
      <c r="V819" s="119" t="str">
        <f t="shared" si="91"/>
        <v/>
      </c>
      <c r="W819" s="120" t="str">
        <f t="shared" si="92"/>
        <v/>
      </c>
      <c r="X819" s="42" t="str">
        <f t="shared" si="93"/>
        <v/>
      </c>
    </row>
    <row r="820" spans="1:24" x14ac:dyDescent="0.25">
      <c r="A820" s="13" t="str">
        <f t="shared" si="94"/>
        <v/>
      </c>
      <c r="B820" s="75" t="str">
        <f>IF(Ansøgning!B802="","",Ansøgning!B802)</f>
        <v/>
      </c>
      <c r="C820" s="75" t="str">
        <f>IF(Ansøgning!C802="","",Ansøgning!C802)</f>
        <v/>
      </c>
      <c r="D820" s="75" t="str">
        <f>IF(Ansøgning!D802="","",Ansøgning!D802)</f>
        <v/>
      </c>
      <c r="E820" s="76" t="str">
        <f>IF(Ansøgning!E802="","",Ansøgning!E802)</f>
        <v/>
      </c>
      <c r="F820" s="76" t="str">
        <f>IF(Ansøgning!F802="","",Ansøgning!F802)</f>
        <v/>
      </c>
      <c r="G820" s="33" t="str">
        <f>IF(OR(E820="",F820=""),"",NETWORKDAYS(E820,F820,Lister!$D$7:$D$13))</f>
        <v/>
      </c>
      <c r="H820" s="76" t="str">
        <f>IF(Ansøgning!H802="","",Ansøgning!H802)</f>
        <v/>
      </c>
      <c r="I820" s="32" t="str">
        <f t="shared" si="88"/>
        <v/>
      </c>
      <c r="J820" s="77" t="str">
        <f>IF(Ansøgning!J802="","",Ansøgning!J802)</f>
        <v/>
      </c>
      <c r="K820" s="77" t="str">
        <f>IF(Ansøgning!K802="","",Ansøgning!K802)</f>
        <v/>
      </c>
      <c r="L820" s="46" t="str">
        <f t="shared" si="89"/>
        <v/>
      </c>
      <c r="M820" s="78" t="str">
        <f>IF(Ansøgning!M802="","",Ansøgning!M802)</f>
        <v/>
      </c>
      <c r="N820" s="31" t="str">
        <f t="shared" si="90"/>
        <v/>
      </c>
      <c r="O820" s="78" t="str">
        <f>IF(Ansøgning!O802="","",Ansøgning!O802)</f>
        <v/>
      </c>
      <c r="P820" s="78" t="str">
        <f>IF(Ansøgning!P802="","",Ansøgning!P802)</f>
        <v/>
      </c>
      <c r="Q820" s="78" t="str">
        <f>IF(Ansøgning!Q802="","",Ansøgning!Q802)</f>
        <v/>
      </c>
      <c r="R820" s="78" t="str">
        <f>IF(Ansøgning!R802="","",Ansøgning!R802)</f>
        <v/>
      </c>
      <c r="S820" s="46" t="str">
        <f>IFERROR(MAX(IF(OR(O820="",P820=""),"",IF(AND(AND(MONTH(E820)&gt;=7,MONTH(E820)&lt;8),AND(MONTH(F820)&gt;=7,MONTH(F820)&lt;8)),(NETWORKDAYS(E820,F820,Lister!$D$7:$D$13)-O820)*N820/NETWORKDAYS(Lister!$D$19,Lister!$E$19,Lister!$D$7:$D$13),IF(AND(AND(MONTH(E820)&gt;=7,MONTH(E820)&lt;8),MONTH(F820)&gt;7),(NETWORKDAYS(E820,Lister!$E$19,Lister!$D$7:$D$13)-O820)*N820/NETWORKDAYS(Lister!$D$19,Lister!$E$19,Lister!$D$7:$D$13),IF(MONTH(E820)&gt;7,0)))),0),"")</f>
        <v/>
      </c>
      <c r="T820" s="46" t="str">
        <f>IFERROR(MAX(IF(OR(O820="",P820=""),"",IF(AND(AND(MONTH(E820)&gt;=8,MONTH(E820)&lt;9),AND(MONTH(F820)&gt;=8,MONTH(F820)&lt;9)),(NETWORKDAYS(E820,F820,Lister!$D$7:$D$13)-P820)*N820/NETWORKDAYS(Lister!$D$20,Lister!$E$20,Lister!$D$7:$D$13),IF(AND(MONTH(E820)=7,MONTH(F820)=8),(NETWORKDAYS(Lister!$D$20,F820,Lister!$D$7:$D$13)-P820)*N820/NETWORKDAYS(Lister!$D$20,Lister!$E$20,Lister!$D$7:$D$13),IF(AND(MONTH(E820)=7,MONTH(F820)=7),0)))),0),"")</f>
        <v/>
      </c>
      <c r="U820" s="78" t="str">
        <f>IF(Ansøgning!U802="","",Ansøgning!U802)</f>
        <v/>
      </c>
      <c r="V820" s="119" t="str">
        <f t="shared" si="91"/>
        <v/>
      </c>
      <c r="W820" s="120" t="str">
        <f t="shared" si="92"/>
        <v/>
      </c>
      <c r="X820" s="42" t="str">
        <f t="shared" si="93"/>
        <v/>
      </c>
    </row>
    <row r="821" spans="1:24" x14ac:dyDescent="0.25">
      <c r="A821" s="13" t="str">
        <f t="shared" si="94"/>
        <v/>
      </c>
      <c r="B821" s="75" t="str">
        <f>IF(Ansøgning!B803="","",Ansøgning!B803)</f>
        <v/>
      </c>
      <c r="C821" s="75" t="str">
        <f>IF(Ansøgning!C803="","",Ansøgning!C803)</f>
        <v/>
      </c>
      <c r="D821" s="75" t="str">
        <f>IF(Ansøgning!D803="","",Ansøgning!D803)</f>
        <v/>
      </c>
      <c r="E821" s="76" t="str">
        <f>IF(Ansøgning!E803="","",Ansøgning!E803)</f>
        <v/>
      </c>
      <c r="F821" s="76" t="str">
        <f>IF(Ansøgning!F803="","",Ansøgning!F803)</f>
        <v/>
      </c>
      <c r="G821" s="33" t="str">
        <f>IF(OR(E821="",F821=""),"",NETWORKDAYS(E821,F821,Lister!$D$7:$D$13))</f>
        <v/>
      </c>
      <c r="H821" s="76" t="str">
        <f>IF(Ansøgning!H803="","",Ansøgning!H803)</f>
        <v/>
      </c>
      <c r="I821" s="32" t="str">
        <f t="shared" si="88"/>
        <v/>
      </c>
      <c r="J821" s="77" t="str">
        <f>IF(Ansøgning!J803="","",Ansøgning!J803)</f>
        <v/>
      </c>
      <c r="K821" s="77" t="str">
        <f>IF(Ansøgning!K803="","",Ansøgning!K803)</f>
        <v/>
      </c>
      <c r="L821" s="46" t="str">
        <f t="shared" si="89"/>
        <v/>
      </c>
      <c r="M821" s="78" t="str">
        <f>IF(Ansøgning!M803="","",Ansøgning!M803)</f>
        <v/>
      </c>
      <c r="N821" s="31" t="str">
        <f t="shared" si="90"/>
        <v/>
      </c>
      <c r="O821" s="78" t="str">
        <f>IF(Ansøgning!O803="","",Ansøgning!O803)</f>
        <v/>
      </c>
      <c r="P821" s="78" t="str">
        <f>IF(Ansøgning!P803="","",Ansøgning!P803)</f>
        <v/>
      </c>
      <c r="Q821" s="78" t="str">
        <f>IF(Ansøgning!Q803="","",Ansøgning!Q803)</f>
        <v/>
      </c>
      <c r="R821" s="78" t="str">
        <f>IF(Ansøgning!R803="","",Ansøgning!R803)</f>
        <v/>
      </c>
      <c r="S821" s="46" t="str">
        <f>IFERROR(MAX(IF(OR(O821="",P821=""),"",IF(AND(AND(MONTH(E821)&gt;=7,MONTH(E821)&lt;8),AND(MONTH(F821)&gt;=7,MONTH(F821)&lt;8)),(NETWORKDAYS(E821,F821,Lister!$D$7:$D$13)-O821)*N821/NETWORKDAYS(Lister!$D$19,Lister!$E$19,Lister!$D$7:$D$13),IF(AND(AND(MONTH(E821)&gt;=7,MONTH(E821)&lt;8),MONTH(F821)&gt;7),(NETWORKDAYS(E821,Lister!$E$19,Lister!$D$7:$D$13)-O821)*N821/NETWORKDAYS(Lister!$D$19,Lister!$E$19,Lister!$D$7:$D$13),IF(MONTH(E821)&gt;7,0)))),0),"")</f>
        <v/>
      </c>
      <c r="T821" s="46" t="str">
        <f>IFERROR(MAX(IF(OR(O821="",P821=""),"",IF(AND(AND(MONTH(E821)&gt;=8,MONTH(E821)&lt;9),AND(MONTH(F821)&gt;=8,MONTH(F821)&lt;9)),(NETWORKDAYS(E821,F821,Lister!$D$7:$D$13)-P821)*N821/NETWORKDAYS(Lister!$D$20,Lister!$E$20,Lister!$D$7:$D$13),IF(AND(MONTH(E821)=7,MONTH(F821)=8),(NETWORKDAYS(Lister!$D$20,F821,Lister!$D$7:$D$13)-P821)*N821/NETWORKDAYS(Lister!$D$20,Lister!$E$20,Lister!$D$7:$D$13),IF(AND(MONTH(E821)=7,MONTH(F821)=7),0)))),0),"")</f>
        <v/>
      </c>
      <c r="U821" s="78" t="str">
        <f>IF(Ansøgning!U803="","",Ansøgning!U803)</f>
        <v/>
      </c>
      <c r="V821" s="119" t="str">
        <f t="shared" si="91"/>
        <v/>
      </c>
      <c r="W821" s="120" t="str">
        <f t="shared" si="92"/>
        <v/>
      </c>
      <c r="X821" s="42" t="str">
        <f t="shared" si="93"/>
        <v/>
      </c>
    </row>
    <row r="822" spans="1:24" x14ac:dyDescent="0.25">
      <c r="A822" s="13" t="str">
        <f t="shared" si="94"/>
        <v/>
      </c>
      <c r="B822" s="75" t="str">
        <f>IF(Ansøgning!B804="","",Ansøgning!B804)</f>
        <v/>
      </c>
      <c r="C822" s="75" t="str">
        <f>IF(Ansøgning!C804="","",Ansøgning!C804)</f>
        <v/>
      </c>
      <c r="D822" s="75" t="str">
        <f>IF(Ansøgning!D804="","",Ansøgning!D804)</f>
        <v/>
      </c>
      <c r="E822" s="76" t="str">
        <f>IF(Ansøgning!E804="","",Ansøgning!E804)</f>
        <v/>
      </c>
      <c r="F822" s="76" t="str">
        <f>IF(Ansøgning!F804="","",Ansøgning!F804)</f>
        <v/>
      </c>
      <c r="G822" s="33" t="str">
        <f>IF(OR(E822="",F822=""),"",NETWORKDAYS(E822,F822,Lister!$D$7:$D$13))</f>
        <v/>
      </c>
      <c r="H822" s="76" t="str">
        <f>IF(Ansøgning!H804="","",Ansøgning!H804)</f>
        <v/>
      </c>
      <c r="I822" s="32" t="str">
        <f t="shared" si="88"/>
        <v/>
      </c>
      <c r="J822" s="77" t="str">
        <f>IF(Ansøgning!J804="","",Ansøgning!J804)</f>
        <v/>
      </c>
      <c r="K822" s="77" t="str">
        <f>IF(Ansøgning!K804="","",Ansøgning!K804)</f>
        <v/>
      </c>
      <c r="L822" s="46" t="str">
        <f t="shared" si="89"/>
        <v/>
      </c>
      <c r="M822" s="78" t="str">
        <f>IF(Ansøgning!M804="","",Ansøgning!M804)</f>
        <v/>
      </c>
      <c r="N822" s="31" t="str">
        <f t="shared" si="90"/>
        <v/>
      </c>
      <c r="O822" s="78" t="str">
        <f>IF(Ansøgning!O804="","",Ansøgning!O804)</f>
        <v/>
      </c>
      <c r="P822" s="78" t="str">
        <f>IF(Ansøgning!P804="","",Ansøgning!P804)</f>
        <v/>
      </c>
      <c r="Q822" s="78" t="str">
        <f>IF(Ansøgning!Q804="","",Ansøgning!Q804)</f>
        <v/>
      </c>
      <c r="R822" s="78" t="str">
        <f>IF(Ansøgning!R804="","",Ansøgning!R804)</f>
        <v/>
      </c>
      <c r="S822" s="46" t="str">
        <f>IFERROR(MAX(IF(OR(O822="",P822=""),"",IF(AND(AND(MONTH(E822)&gt;=7,MONTH(E822)&lt;8),AND(MONTH(F822)&gt;=7,MONTH(F822)&lt;8)),(NETWORKDAYS(E822,F822,Lister!$D$7:$D$13)-O822)*N822/NETWORKDAYS(Lister!$D$19,Lister!$E$19,Lister!$D$7:$D$13),IF(AND(AND(MONTH(E822)&gt;=7,MONTH(E822)&lt;8),MONTH(F822)&gt;7),(NETWORKDAYS(E822,Lister!$E$19,Lister!$D$7:$D$13)-O822)*N822/NETWORKDAYS(Lister!$D$19,Lister!$E$19,Lister!$D$7:$D$13),IF(MONTH(E822)&gt;7,0)))),0),"")</f>
        <v/>
      </c>
      <c r="T822" s="46" t="str">
        <f>IFERROR(MAX(IF(OR(O822="",P822=""),"",IF(AND(AND(MONTH(E822)&gt;=8,MONTH(E822)&lt;9),AND(MONTH(F822)&gt;=8,MONTH(F822)&lt;9)),(NETWORKDAYS(E822,F822,Lister!$D$7:$D$13)-P822)*N822/NETWORKDAYS(Lister!$D$20,Lister!$E$20,Lister!$D$7:$D$13),IF(AND(MONTH(E822)=7,MONTH(F822)=8),(NETWORKDAYS(Lister!$D$20,F822,Lister!$D$7:$D$13)-P822)*N822/NETWORKDAYS(Lister!$D$20,Lister!$E$20,Lister!$D$7:$D$13),IF(AND(MONTH(E822)=7,MONTH(F822)=7),0)))),0),"")</f>
        <v/>
      </c>
      <c r="U822" s="78" t="str">
        <f>IF(Ansøgning!U804="","",Ansøgning!U804)</f>
        <v/>
      </c>
      <c r="V822" s="119" t="str">
        <f t="shared" si="91"/>
        <v/>
      </c>
      <c r="W822" s="120" t="str">
        <f t="shared" si="92"/>
        <v/>
      </c>
      <c r="X822" s="42" t="str">
        <f t="shared" si="93"/>
        <v/>
      </c>
    </row>
    <row r="823" spans="1:24" x14ac:dyDescent="0.25">
      <c r="A823" s="13" t="str">
        <f t="shared" si="94"/>
        <v/>
      </c>
      <c r="B823" s="75" t="str">
        <f>IF(Ansøgning!B805="","",Ansøgning!B805)</f>
        <v/>
      </c>
      <c r="C823" s="75" t="str">
        <f>IF(Ansøgning!C805="","",Ansøgning!C805)</f>
        <v/>
      </c>
      <c r="D823" s="75" t="str">
        <f>IF(Ansøgning!D805="","",Ansøgning!D805)</f>
        <v/>
      </c>
      <c r="E823" s="76" t="str">
        <f>IF(Ansøgning!E805="","",Ansøgning!E805)</f>
        <v/>
      </c>
      <c r="F823" s="76" t="str">
        <f>IF(Ansøgning!F805="","",Ansøgning!F805)</f>
        <v/>
      </c>
      <c r="G823" s="33" t="str">
        <f>IF(OR(E823="",F823=""),"",NETWORKDAYS(E823,F823,Lister!$D$7:$D$13))</f>
        <v/>
      </c>
      <c r="H823" s="76" t="str">
        <f>IF(Ansøgning!H805="","",Ansøgning!H805)</f>
        <v/>
      </c>
      <c r="I823" s="32" t="str">
        <f t="shared" si="88"/>
        <v/>
      </c>
      <c r="J823" s="77" t="str">
        <f>IF(Ansøgning!J805="","",Ansøgning!J805)</f>
        <v/>
      </c>
      <c r="K823" s="77" t="str">
        <f>IF(Ansøgning!K805="","",Ansøgning!K805)</f>
        <v/>
      </c>
      <c r="L823" s="46" t="str">
        <f t="shared" si="89"/>
        <v/>
      </c>
      <c r="M823" s="78" t="str">
        <f>IF(Ansøgning!M805="","",Ansøgning!M805)</f>
        <v/>
      </c>
      <c r="N823" s="31" t="str">
        <f t="shared" si="90"/>
        <v/>
      </c>
      <c r="O823" s="78" t="str">
        <f>IF(Ansøgning!O805="","",Ansøgning!O805)</f>
        <v/>
      </c>
      <c r="P823" s="78" t="str">
        <f>IF(Ansøgning!P805="","",Ansøgning!P805)</f>
        <v/>
      </c>
      <c r="Q823" s="78" t="str">
        <f>IF(Ansøgning!Q805="","",Ansøgning!Q805)</f>
        <v/>
      </c>
      <c r="R823" s="78" t="str">
        <f>IF(Ansøgning!R805="","",Ansøgning!R805)</f>
        <v/>
      </c>
      <c r="S823" s="46" t="str">
        <f>IFERROR(MAX(IF(OR(O823="",P823=""),"",IF(AND(AND(MONTH(E823)&gt;=7,MONTH(E823)&lt;8),AND(MONTH(F823)&gt;=7,MONTH(F823)&lt;8)),(NETWORKDAYS(E823,F823,Lister!$D$7:$D$13)-O823)*N823/NETWORKDAYS(Lister!$D$19,Lister!$E$19,Lister!$D$7:$D$13),IF(AND(AND(MONTH(E823)&gt;=7,MONTH(E823)&lt;8),MONTH(F823)&gt;7),(NETWORKDAYS(E823,Lister!$E$19,Lister!$D$7:$D$13)-O823)*N823/NETWORKDAYS(Lister!$D$19,Lister!$E$19,Lister!$D$7:$D$13),IF(MONTH(E823)&gt;7,0)))),0),"")</f>
        <v/>
      </c>
      <c r="T823" s="46" t="str">
        <f>IFERROR(MAX(IF(OR(O823="",P823=""),"",IF(AND(AND(MONTH(E823)&gt;=8,MONTH(E823)&lt;9),AND(MONTH(F823)&gt;=8,MONTH(F823)&lt;9)),(NETWORKDAYS(E823,F823,Lister!$D$7:$D$13)-P823)*N823/NETWORKDAYS(Lister!$D$20,Lister!$E$20,Lister!$D$7:$D$13),IF(AND(MONTH(E823)=7,MONTH(F823)=8),(NETWORKDAYS(Lister!$D$20,F823,Lister!$D$7:$D$13)-P823)*N823/NETWORKDAYS(Lister!$D$20,Lister!$E$20,Lister!$D$7:$D$13),IF(AND(MONTH(E823)=7,MONTH(F823)=7),0)))),0),"")</f>
        <v/>
      </c>
      <c r="U823" s="78" t="str">
        <f>IF(Ansøgning!U805="","",Ansøgning!U805)</f>
        <v/>
      </c>
      <c r="V823" s="119" t="str">
        <f t="shared" si="91"/>
        <v/>
      </c>
      <c r="W823" s="120" t="str">
        <f t="shared" si="92"/>
        <v/>
      </c>
      <c r="X823" s="42" t="str">
        <f t="shared" si="93"/>
        <v/>
      </c>
    </row>
    <row r="824" spans="1:24" x14ac:dyDescent="0.25">
      <c r="A824" s="13" t="str">
        <f t="shared" si="94"/>
        <v/>
      </c>
      <c r="B824" s="75" t="str">
        <f>IF(Ansøgning!B806="","",Ansøgning!B806)</f>
        <v/>
      </c>
      <c r="C824" s="75" t="str">
        <f>IF(Ansøgning!C806="","",Ansøgning!C806)</f>
        <v/>
      </c>
      <c r="D824" s="75" t="str">
        <f>IF(Ansøgning!D806="","",Ansøgning!D806)</f>
        <v/>
      </c>
      <c r="E824" s="76" t="str">
        <f>IF(Ansøgning!E806="","",Ansøgning!E806)</f>
        <v/>
      </c>
      <c r="F824" s="76" t="str">
        <f>IF(Ansøgning!F806="","",Ansøgning!F806)</f>
        <v/>
      </c>
      <c r="G824" s="33" t="str">
        <f>IF(OR(E824="",F824=""),"",NETWORKDAYS(E824,F824,Lister!$D$7:$D$13))</f>
        <v/>
      </c>
      <c r="H824" s="76" t="str">
        <f>IF(Ansøgning!H806="","",Ansøgning!H806)</f>
        <v/>
      </c>
      <c r="I824" s="32" t="str">
        <f t="shared" si="88"/>
        <v/>
      </c>
      <c r="J824" s="77" t="str">
        <f>IF(Ansøgning!J806="","",Ansøgning!J806)</f>
        <v/>
      </c>
      <c r="K824" s="77" t="str">
        <f>IF(Ansøgning!K806="","",Ansøgning!K806)</f>
        <v/>
      </c>
      <c r="L824" s="46" t="str">
        <f t="shared" si="89"/>
        <v/>
      </c>
      <c r="M824" s="78" t="str">
        <f>IF(Ansøgning!M806="","",Ansøgning!M806)</f>
        <v/>
      </c>
      <c r="N824" s="31" t="str">
        <f t="shared" si="90"/>
        <v/>
      </c>
      <c r="O824" s="78" t="str">
        <f>IF(Ansøgning!O806="","",Ansøgning!O806)</f>
        <v/>
      </c>
      <c r="P824" s="78" t="str">
        <f>IF(Ansøgning!P806="","",Ansøgning!P806)</f>
        <v/>
      </c>
      <c r="Q824" s="78" t="str">
        <f>IF(Ansøgning!Q806="","",Ansøgning!Q806)</f>
        <v/>
      </c>
      <c r="R824" s="78" t="str">
        <f>IF(Ansøgning!R806="","",Ansøgning!R806)</f>
        <v/>
      </c>
      <c r="S824" s="46" t="str">
        <f>IFERROR(MAX(IF(OR(O824="",P824=""),"",IF(AND(AND(MONTH(E824)&gt;=7,MONTH(E824)&lt;8),AND(MONTH(F824)&gt;=7,MONTH(F824)&lt;8)),(NETWORKDAYS(E824,F824,Lister!$D$7:$D$13)-O824)*N824/NETWORKDAYS(Lister!$D$19,Lister!$E$19,Lister!$D$7:$D$13),IF(AND(AND(MONTH(E824)&gt;=7,MONTH(E824)&lt;8),MONTH(F824)&gt;7),(NETWORKDAYS(E824,Lister!$E$19,Lister!$D$7:$D$13)-O824)*N824/NETWORKDAYS(Lister!$D$19,Lister!$E$19,Lister!$D$7:$D$13),IF(MONTH(E824)&gt;7,0)))),0),"")</f>
        <v/>
      </c>
      <c r="T824" s="46" t="str">
        <f>IFERROR(MAX(IF(OR(O824="",P824=""),"",IF(AND(AND(MONTH(E824)&gt;=8,MONTH(E824)&lt;9),AND(MONTH(F824)&gt;=8,MONTH(F824)&lt;9)),(NETWORKDAYS(E824,F824,Lister!$D$7:$D$13)-P824)*N824/NETWORKDAYS(Lister!$D$20,Lister!$E$20,Lister!$D$7:$D$13),IF(AND(MONTH(E824)=7,MONTH(F824)=8),(NETWORKDAYS(Lister!$D$20,F824,Lister!$D$7:$D$13)-P824)*N824/NETWORKDAYS(Lister!$D$20,Lister!$E$20,Lister!$D$7:$D$13),IF(AND(MONTH(E824)=7,MONTH(F824)=7),0)))),0),"")</f>
        <v/>
      </c>
      <c r="U824" s="78" t="str">
        <f>IF(Ansøgning!U806="","",Ansøgning!U806)</f>
        <v/>
      </c>
      <c r="V824" s="119" t="str">
        <f t="shared" si="91"/>
        <v/>
      </c>
      <c r="W824" s="120" t="str">
        <f t="shared" si="92"/>
        <v/>
      </c>
      <c r="X824" s="42" t="str">
        <f t="shared" si="93"/>
        <v/>
      </c>
    </row>
    <row r="825" spans="1:24" x14ac:dyDescent="0.25">
      <c r="A825" s="13" t="str">
        <f t="shared" si="94"/>
        <v/>
      </c>
      <c r="B825" s="75" t="str">
        <f>IF(Ansøgning!B807="","",Ansøgning!B807)</f>
        <v/>
      </c>
      <c r="C825" s="75" t="str">
        <f>IF(Ansøgning!C807="","",Ansøgning!C807)</f>
        <v/>
      </c>
      <c r="D825" s="75" t="str">
        <f>IF(Ansøgning!D807="","",Ansøgning!D807)</f>
        <v/>
      </c>
      <c r="E825" s="76" t="str">
        <f>IF(Ansøgning!E807="","",Ansøgning!E807)</f>
        <v/>
      </c>
      <c r="F825" s="76" t="str">
        <f>IF(Ansøgning!F807="","",Ansøgning!F807)</f>
        <v/>
      </c>
      <c r="G825" s="33" t="str">
        <f>IF(OR(E825="",F825=""),"",NETWORKDAYS(E825,F825,Lister!$D$7:$D$13))</f>
        <v/>
      </c>
      <c r="H825" s="76" t="str">
        <f>IF(Ansøgning!H807="","",Ansøgning!H807)</f>
        <v/>
      </c>
      <c r="I825" s="32" t="str">
        <f t="shared" si="88"/>
        <v/>
      </c>
      <c r="J825" s="77" t="str">
        <f>IF(Ansøgning!J807="","",Ansøgning!J807)</f>
        <v/>
      </c>
      <c r="K825" s="77" t="str">
        <f>IF(Ansøgning!K807="","",Ansøgning!K807)</f>
        <v/>
      </c>
      <c r="L825" s="46" t="str">
        <f t="shared" si="89"/>
        <v/>
      </c>
      <c r="M825" s="78" t="str">
        <f>IF(Ansøgning!M807="","",Ansøgning!M807)</f>
        <v/>
      </c>
      <c r="N825" s="31" t="str">
        <f t="shared" si="90"/>
        <v/>
      </c>
      <c r="O825" s="78" t="str">
        <f>IF(Ansøgning!O807="","",Ansøgning!O807)</f>
        <v/>
      </c>
      <c r="P825" s="78" t="str">
        <f>IF(Ansøgning!P807="","",Ansøgning!P807)</f>
        <v/>
      </c>
      <c r="Q825" s="78" t="str">
        <f>IF(Ansøgning!Q807="","",Ansøgning!Q807)</f>
        <v/>
      </c>
      <c r="R825" s="78" t="str">
        <f>IF(Ansøgning!R807="","",Ansøgning!R807)</f>
        <v/>
      </c>
      <c r="S825" s="46" t="str">
        <f>IFERROR(MAX(IF(OR(O825="",P825=""),"",IF(AND(AND(MONTH(E825)&gt;=7,MONTH(E825)&lt;8),AND(MONTH(F825)&gt;=7,MONTH(F825)&lt;8)),(NETWORKDAYS(E825,F825,Lister!$D$7:$D$13)-O825)*N825/NETWORKDAYS(Lister!$D$19,Lister!$E$19,Lister!$D$7:$D$13),IF(AND(AND(MONTH(E825)&gt;=7,MONTH(E825)&lt;8),MONTH(F825)&gt;7),(NETWORKDAYS(E825,Lister!$E$19,Lister!$D$7:$D$13)-O825)*N825/NETWORKDAYS(Lister!$D$19,Lister!$E$19,Lister!$D$7:$D$13),IF(MONTH(E825)&gt;7,0)))),0),"")</f>
        <v/>
      </c>
      <c r="T825" s="46" t="str">
        <f>IFERROR(MAX(IF(OR(O825="",P825=""),"",IF(AND(AND(MONTH(E825)&gt;=8,MONTH(E825)&lt;9),AND(MONTH(F825)&gt;=8,MONTH(F825)&lt;9)),(NETWORKDAYS(E825,F825,Lister!$D$7:$D$13)-P825)*N825/NETWORKDAYS(Lister!$D$20,Lister!$E$20,Lister!$D$7:$D$13),IF(AND(MONTH(E825)=7,MONTH(F825)=8),(NETWORKDAYS(Lister!$D$20,F825,Lister!$D$7:$D$13)-P825)*N825/NETWORKDAYS(Lister!$D$20,Lister!$E$20,Lister!$D$7:$D$13),IF(AND(MONTH(E825)=7,MONTH(F825)=7),0)))),0),"")</f>
        <v/>
      </c>
      <c r="U825" s="78" t="str">
        <f>IF(Ansøgning!U807="","",Ansøgning!U807)</f>
        <v/>
      </c>
      <c r="V825" s="119" t="str">
        <f t="shared" si="91"/>
        <v/>
      </c>
      <c r="W825" s="120" t="str">
        <f t="shared" si="92"/>
        <v/>
      </c>
      <c r="X825" s="42" t="str">
        <f t="shared" si="93"/>
        <v/>
      </c>
    </row>
    <row r="826" spans="1:24" x14ac:dyDescent="0.25">
      <c r="A826" s="13" t="str">
        <f t="shared" si="94"/>
        <v/>
      </c>
      <c r="B826" s="75" t="str">
        <f>IF(Ansøgning!B808="","",Ansøgning!B808)</f>
        <v/>
      </c>
      <c r="C826" s="75" t="str">
        <f>IF(Ansøgning!C808="","",Ansøgning!C808)</f>
        <v/>
      </c>
      <c r="D826" s="75" t="str">
        <f>IF(Ansøgning!D808="","",Ansøgning!D808)</f>
        <v/>
      </c>
      <c r="E826" s="76" t="str">
        <f>IF(Ansøgning!E808="","",Ansøgning!E808)</f>
        <v/>
      </c>
      <c r="F826" s="76" t="str">
        <f>IF(Ansøgning!F808="","",Ansøgning!F808)</f>
        <v/>
      </c>
      <c r="G826" s="33" t="str">
        <f>IF(OR(E826="",F826=""),"",NETWORKDAYS(E826,F826,Lister!$D$7:$D$13))</f>
        <v/>
      </c>
      <c r="H826" s="76" t="str">
        <f>IF(Ansøgning!H808="","",Ansøgning!H808)</f>
        <v/>
      </c>
      <c r="I826" s="32" t="str">
        <f t="shared" si="88"/>
        <v/>
      </c>
      <c r="J826" s="77" t="str">
        <f>IF(Ansøgning!J808="","",Ansøgning!J808)</f>
        <v/>
      </c>
      <c r="K826" s="77" t="str">
        <f>IF(Ansøgning!K808="","",Ansøgning!K808)</f>
        <v/>
      </c>
      <c r="L826" s="46" t="str">
        <f t="shared" si="89"/>
        <v/>
      </c>
      <c r="M826" s="78" t="str">
        <f>IF(Ansøgning!M808="","",Ansøgning!M808)</f>
        <v/>
      </c>
      <c r="N826" s="31" t="str">
        <f t="shared" si="90"/>
        <v/>
      </c>
      <c r="O826" s="78" t="str">
        <f>IF(Ansøgning!O808="","",Ansøgning!O808)</f>
        <v/>
      </c>
      <c r="P826" s="78" t="str">
        <f>IF(Ansøgning!P808="","",Ansøgning!P808)</f>
        <v/>
      </c>
      <c r="Q826" s="78" t="str">
        <f>IF(Ansøgning!Q808="","",Ansøgning!Q808)</f>
        <v/>
      </c>
      <c r="R826" s="78" t="str">
        <f>IF(Ansøgning!R808="","",Ansøgning!R808)</f>
        <v/>
      </c>
      <c r="S826" s="46" t="str">
        <f>IFERROR(MAX(IF(OR(O826="",P826=""),"",IF(AND(AND(MONTH(E826)&gt;=7,MONTH(E826)&lt;8),AND(MONTH(F826)&gt;=7,MONTH(F826)&lt;8)),(NETWORKDAYS(E826,F826,Lister!$D$7:$D$13)-O826)*N826/NETWORKDAYS(Lister!$D$19,Lister!$E$19,Lister!$D$7:$D$13),IF(AND(AND(MONTH(E826)&gt;=7,MONTH(E826)&lt;8),MONTH(F826)&gt;7),(NETWORKDAYS(E826,Lister!$E$19,Lister!$D$7:$D$13)-O826)*N826/NETWORKDAYS(Lister!$D$19,Lister!$E$19,Lister!$D$7:$D$13),IF(MONTH(E826)&gt;7,0)))),0),"")</f>
        <v/>
      </c>
      <c r="T826" s="46" t="str">
        <f>IFERROR(MAX(IF(OR(O826="",P826=""),"",IF(AND(AND(MONTH(E826)&gt;=8,MONTH(E826)&lt;9),AND(MONTH(F826)&gt;=8,MONTH(F826)&lt;9)),(NETWORKDAYS(E826,F826,Lister!$D$7:$D$13)-P826)*N826/NETWORKDAYS(Lister!$D$20,Lister!$E$20,Lister!$D$7:$D$13),IF(AND(MONTH(E826)=7,MONTH(F826)=8),(NETWORKDAYS(Lister!$D$20,F826,Lister!$D$7:$D$13)-P826)*N826/NETWORKDAYS(Lister!$D$20,Lister!$E$20,Lister!$D$7:$D$13),IF(AND(MONTH(E826)=7,MONTH(F826)=7),0)))),0),"")</f>
        <v/>
      </c>
      <c r="U826" s="78" t="str">
        <f>IF(Ansøgning!U808="","",Ansøgning!U808)</f>
        <v/>
      </c>
      <c r="V826" s="119" t="str">
        <f t="shared" si="91"/>
        <v/>
      </c>
      <c r="W826" s="120" t="str">
        <f t="shared" si="92"/>
        <v/>
      </c>
      <c r="X826" s="42" t="str">
        <f t="shared" si="93"/>
        <v/>
      </c>
    </row>
    <row r="827" spans="1:24" x14ac:dyDescent="0.25">
      <c r="A827" s="13" t="str">
        <f t="shared" si="94"/>
        <v/>
      </c>
      <c r="B827" s="75" t="str">
        <f>IF(Ansøgning!B809="","",Ansøgning!B809)</f>
        <v/>
      </c>
      <c r="C827" s="75" t="str">
        <f>IF(Ansøgning!C809="","",Ansøgning!C809)</f>
        <v/>
      </c>
      <c r="D827" s="75" t="str">
        <f>IF(Ansøgning!D809="","",Ansøgning!D809)</f>
        <v/>
      </c>
      <c r="E827" s="76" t="str">
        <f>IF(Ansøgning!E809="","",Ansøgning!E809)</f>
        <v/>
      </c>
      <c r="F827" s="76" t="str">
        <f>IF(Ansøgning!F809="","",Ansøgning!F809)</f>
        <v/>
      </c>
      <c r="G827" s="33" t="str">
        <f>IF(OR(E827="",F827=""),"",NETWORKDAYS(E827,F827,Lister!$D$7:$D$13))</f>
        <v/>
      </c>
      <c r="H827" s="76" t="str">
        <f>IF(Ansøgning!H809="","",Ansøgning!H809)</f>
        <v/>
      </c>
      <c r="I827" s="32" t="str">
        <f t="shared" si="88"/>
        <v/>
      </c>
      <c r="J827" s="77" t="str">
        <f>IF(Ansøgning!J809="","",Ansøgning!J809)</f>
        <v/>
      </c>
      <c r="K827" s="77" t="str">
        <f>IF(Ansøgning!K809="","",Ansøgning!K809)</f>
        <v/>
      </c>
      <c r="L827" s="46" t="str">
        <f t="shared" si="89"/>
        <v/>
      </c>
      <c r="M827" s="78" t="str">
        <f>IF(Ansøgning!M809="","",Ansøgning!M809)</f>
        <v/>
      </c>
      <c r="N827" s="31" t="str">
        <f t="shared" si="90"/>
        <v/>
      </c>
      <c r="O827" s="78" t="str">
        <f>IF(Ansøgning!O809="","",Ansøgning!O809)</f>
        <v/>
      </c>
      <c r="P827" s="78" t="str">
        <f>IF(Ansøgning!P809="","",Ansøgning!P809)</f>
        <v/>
      </c>
      <c r="Q827" s="78" t="str">
        <f>IF(Ansøgning!Q809="","",Ansøgning!Q809)</f>
        <v/>
      </c>
      <c r="R827" s="78" t="str">
        <f>IF(Ansøgning!R809="","",Ansøgning!R809)</f>
        <v/>
      </c>
      <c r="S827" s="46" t="str">
        <f>IFERROR(MAX(IF(OR(O827="",P827=""),"",IF(AND(AND(MONTH(E827)&gt;=7,MONTH(E827)&lt;8),AND(MONTH(F827)&gt;=7,MONTH(F827)&lt;8)),(NETWORKDAYS(E827,F827,Lister!$D$7:$D$13)-O827)*N827/NETWORKDAYS(Lister!$D$19,Lister!$E$19,Lister!$D$7:$D$13),IF(AND(AND(MONTH(E827)&gt;=7,MONTH(E827)&lt;8),MONTH(F827)&gt;7),(NETWORKDAYS(E827,Lister!$E$19,Lister!$D$7:$D$13)-O827)*N827/NETWORKDAYS(Lister!$D$19,Lister!$E$19,Lister!$D$7:$D$13),IF(MONTH(E827)&gt;7,0)))),0),"")</f>
        <v/>
      </c>
      <c r="T827" s="46" t="str">
        <f>IFERROR(MAX(IF(OR(O827="",P827=""),"",IF(AND(AND(MONTH(E827)&gt;=8,MONTH(E827)&lt;9),AND(MONTH(F827)&gt;=8,MONTH(F827)&lt;9)),(NETWORKDAYS(E827,F827,Lister!$D$7:$D$13)-P827)*N827/NETWORKDAYS(Lister!$D$20,Lister!$E$20,Lister!$D$7:$D$13),IF(AND(MONTH(E827)=7,MONTH(F827)=8),(NETWORKDAYS(Lister!$D$20,F827,Lister!$D$7:$D$13)-P827)*N827/NETWORKDAYS(Lister!$D$20,Lister!$E$20,Lister!$D$7:$D$13),IF(AND(MONTH(E827)=7,MONTH(F827)=7),0)))),0),"")</f>
        <v/>
      </c>
      <c r="U827" s="78" t="str">
        <f>IF(Ansøgning!U809="","",Ansøgning!U809)</f>
        <v/>
      </c>
      <c r="V827" s="119" t="str">
        <f t="shared" si="91"/>
        <v/>
      </c>
      <c r="W827" s="120" t="str">
        <f t="shared" si="92"/>
        <v/>
      </c>
      <c r="X827" s="42" t="str">
        <f t="shared" si="93"/>
        <v/>
      </c>
    </row>
    <row r="828" spans="1:24" x14ac:dyDescent="0.25">
      <c r="A828" s="13" t="str">
        <f t="shared" si="94"/>
        <v/>
      </c>
      <c r="B828" s="75" t="str">
        <f>IF(Ansøgning!B810="","",Ansøgning!B810)</f>
        <v/>
      </c>
      <c r="C828" s="75" t="str">
        <f>IF(Ansøgning!C810="","",Ansøgning!C810)</f>
        <v/>
      </c>
      <c r="D828" s="75" t="str">
        <f>IF(Ansøgning!D810="","",Ansøgning!D810)</f>
        <v/>
      </c>
      <c r="E828" s="76" t="str">
        <f>IF(Ansøgning!E810="","",Ansøgning!E810)</f>
        <v/>
      </c>
      <c r="F828" s="76" t="str">
        <f>IF(Ansøgning!F810="","",Ansøgning!F810)</f>
        <v/>
      </c>
      <c r="G828" s="33" t="str">
        <f>IF(OR(E828="",F828=""),"",NETWORKDAYS(E828,F828,Lister!$D$7:$D$13))</f>
        <v/>
      </c>
      <c r="H828" s="76" t="str">
        <f>IF(Ansøgning!H810="","",Ansøgning!H810)</f>
        <v/>
      </c>
      <c r="I828" s="32" t="str">
        <f t="shared" si="88"/>
        <v/>
      </c>
      <c r="J828" s="77" t="str">
        <f>IF(Ansøgning!J810="","",Ansøgning!J810)</f>
        <v/>
      </c>
      <c r="K828" s="77" t="str">
        <f>IF(Ansøgning!K810="","",Ansøgning!K810)</f>
        <v/>
      </c>
      <c r="L828" s="46" t="str">
        <f t="shared" si="89"/>
        <v/>
      </c>
      <c r="M828" s="78" t="str">
        <f>IF(Ansøgning!M810="","",Ansøgning!M810)</f>
        <v/>
      </c>
      <c r="N828" s="31" t="str">
        <f t="shared" si="90"/>
        <v/>
      </c>
      <c r="O828" s="78" t="str">
        <f>IF(Ansøgning!O810="","",Ansøgning!O810)</f>
        <v/>
      </c>
      <c r="P828" s="78" t="str">
        <f>IF(Ansøgning!P810="","",Ansøgning!P810)</f>
        <v/>
      </c>
      <c r="Q828" s="78" t="str">
        <f>IF(Ansøgning!Q810="","",Ansøgning!Q810)</f>
        <v/>
      </c>
      <c r="R828" s="78" t="str">
        <f>IF(Ansøgning!R810="","",Ansøgning!R810)</f>
        <v/>
      </c>
      <c r="S828" s="46" t="str">
        <f>IFERROR(MAX(IF(OR(O828="",P828=""),"",IF(AND(AND(MONTH(E828)&gt;=7,MONTH(E828)&lt;8),AND(MONTH(F828)&gt;=7,MONTH(F828)&lt;8)),(NETWORKDAYS(E828,F828,Lister!$D$7:$D$13)-O828)*N828/NETWORKDAYS(Lister!$D$19,Lister!$E$19,Lister!$D$7:$D$13),IF(AND(AND(MONTH(E828)&gt;=7,MONTH(E828)&lt;8),MONTH(F828)&gt;7),(NETWORKDAYS(E828,Lister!$E$19,Lister!$D$7:$D$13)-O828)*N828/NETWORKDAYS(Lister!$D$19,Lister!$E$19,Lister!$D$7:$D$13),IF(MONTH(E828)&gt;7,0)))),0),"")</f>
        <v/>
      </c>
      <c r="T828" s="46" t="str">
        <f>IFERROR(MAX(IF(OR(O828="",P828=""),"",IF(AND(AND(MONTH(E828)&gt;=8,MONTH(E828)&lt;9),AND(MONTH(F828)&gt;=8,MONTH(F828)&lt;9)),(NETWORKDAYS(E828,F828,Lister!$D$7:$D$13)-P828)*N828/NETWORKDAYS(Lister!$D$20,Lister!$E$20,Lister!$D$7:$D$13),IF(AND(MONTH(E828)=7,MONTH(F828)=8),(NETWORKDAYS(Lister!$D$20,F828,Lister!$D$7:$D$13)-P828)*N828/NETWORKDAYS(Lister!$D$20,Lister!$E$20,Lister!$D$7:$D$13),IF(AND(MONTH(E828)=7,MONTH(F828)=7),0)))),0),"")</f>
        <v/>
      </c>
      <c r="U828" s="78" t="str">
        <f>IF(Ansøgning!U810="","",Ansøgning!U810)</f>
        <v/>
      </c>
      <c r="V828" s="119" t="str">
        <f t="shared" si="91"/>
        <v/>
      </c>
      <c r="W828" s="120" t="str">
        <f t="shared" si="92"/>
        <v/>
      </c>
      <c r="X828" s="42" t="str">
        <f t="shared" si="93"/>
        <v/>
      </c>
    </row>
    <row r="829" spans="1:24" x14ac:dyDescent="0.25">
      <c r="A829" s="13" t="str">
        <f t="shared" si="94"/>
        <v/>
      </c>
      <c r="B829" s="75" t="str">
        <f>IF(Ansøgning!B811="","",Ansøgning!B811)</f>
        <v/>
      </c>
      <c r="C829" s="75" t="str">
        <f>IF(Ansøgning!C811="","",Ansøgning!C811)</f>
        <v/>
      </c>
      <c r="D829" s="75" t="str">
        <f>IF(Ansøgning!D811="","",Ansøgning!D811)</f>
        <v/>
      </c>
      <c r="E829" s="76" t="str">
        <f>IF(Ansøgning!E811="","",Ansøgning!E811)</f>
        <v/>
      </c>
      <c r="F829" s="76" t="str">
        <f>IF(Ansøgning!F811="","",Ansøgning!F811)</f>
        <v/>
      </c>
      <c r="G829" s="33" t="str">
        <f>IF(OR(E829="",F829=""),"",NETWORKDAYS(E829,F829,Lister!$D$7:$D$13))</f>
        <v/>
      </c>
      <c r="H829" s="76" t="str">
        <f>IF(Ansøgning!H811="","",Ansøgning!H811)</f>
        <v/>
      </c>
      <c r="I829" s="32" t="str">
        <f t="shared" si="88"/>
        <v/>
      </c>
      <c r="J829" s="77" t="str">
        <f>IF(Ansøgning!J811="","",Ansøgning!J811)</f>
        <v/>
      </c>
      <c r="K829" s="77" t="str">
        <f>IF(Ansøgning!K811="","",Ansøgning!K811)</f>
        <v/>
      </c>
      <c r="L829" s="46" t="str">
        <f t="shared" si="89"/>
        <v/>
      </c>
      <c r="M829" s="78" t="str">
        <f>IF(Ansøgning!M811="","",Ansøgning!M811)</f>
        <v/>
      </c>
      <c r="N829" s="31" t="str">
        <f t="shared" si="90"/>
        <v/>
      </c>
      <c r="O829" s="78" t="str">
        <f>IF(Ansøgning!O811="","",Ansøgning!O811)</f>
        <v/>
      </c>
      <c r="P829" s="78" t="str">
        <f>IF(Ansøgning!P811="","",Ansøgning!P811)</f>
        <v/>
      </c>
      <c r="Q829" s="78" t="str">
        <f>IF(Ansøgning!Q811="","",Ansøgning!Q811)</f>
        <v/>
      </c>
      <c r="R829" s="78" t="str">
        <f>IF(Ansøgning!R811="","",Ansøgning!R811)</f>
        <v/>
      </c>
      <c r="S829" s="46" t="str">
        <f>IFERROR(MAX(IF(OR(O829="",P829=""),"",IF(AND(AND(MONTH(E829)&gt;=7,MONTH(E829)&lt;8),AND(MONTH(F829)&gt;=7,MONTH(F829)&lt;8)),(NETWORKDAYS(E829,F829,Lister!$D$7:$D$13)-O829)*N829/NETWORKDAYS(Lister!$D$19,Lister!$E$19,Lister!$D$7:$D$13),IF(AND(AND(MONTH(E829)&gt;=7,MONTH(E829)&lt;8),MONTH(F829)&gt;7),(NETWORKDAYS(E829,Lister!$E$19,Lister!$D$7:$D$13)-O829)*N829/NETWORKDAYS(Lister!$D$19,Lister!$E$19,Lister!$D$7:$D$13),IF(MONTH(E829)&gt;7,0)))),0),"")</f>
        <v/>
      </c>
      <c r="T829" s="46" t="str">
        <f>IFERROR(MAX(IF(OR(O829="",P829=""),"",IF(AND(AND(MONTH(E829)&gt;=8,MONTH(E829)&lt;9),AND(MONTH(F829)&gt;=8,MONTH(F829)&lt;9)),(NETWORKDAYS(E829,F829,Lister!$D$7:$D$13)-P829)*N829/NETWORKDAYS(Lister!$D$20,Lister!$E$20,Lister!$D$7:$D$13),IF(AND(MONTH(E829)=7,MONTH(F829)=8),(NETWORKDAYS(Lister!$D$20,F829,Lister!$D$7:$D$13)-P829)*N829/NETWORKDAYS(Lister!$D$20,Lister!$E$20,Lister!$D$7:$D$13),IF(AND(MONTH(E829)=7,MONTH(F829)=7),0)))),0),"")</f>
        <v/>
      </c>
      <c r="U829" s="78" t="str">
        <f>IF(Ansøgning!U811="","",Ansøgning!U811)</f>
        <v/>
      </c>
      <c r="V829" s="119" t="str">
        <f t="shared" si="91"/>
        <v/>
      </c>
      <c r="W829" s="120" t="str">
        <f t="shared" si="92"/>
        <v/>
      </c>
      <c r="X829" s="42" t="str">
        <f t="shared" si="93"/>
        <v/>
      </c>
    </row>
    <row r="830" spans="1:24" x14ac:dyDescent="0.25">
      <c r="A830" s="13" t="str">
        <f t="shared" si="94"/>
        <v/>
      </c>
      <c r="B830" s="75" t="str">
        <f>IF(Ansøgning!B812="","",Ansøgning!B812)</f>
        <v/>
      </c>
      <c r="C830" s="75" t="str">
        <f>IF(Ansøgning!C812="","",Ansøgning!C812)</f>
        <v/>
      </c>
      <c r="D830" s="75" t="str">
        <f>IF(Ansøgning!D812="","",Ansøgning!D812)</f>
        <v/>
      </c>
      <c r="E830" s="76" t="str">
        <f>IF(Ansøgning!E812="","",Ansøgning!E812)</f>
        <v/>
      </c>
      <c r="F830" s="76" t="str">
        <f>IF(Ansøgning!F812="","",Ansøgning!F812)</f>
        <v/>
      </c>
      <c r="G830" s="33" t="str">
        <f>IF(OR(E830="",F830=""),"",NETWORKDAYS(E830,F830,Lister!$D$7:$D$13))</f>
        <v/>
      </c>
      <c r="H830" s="76" t="str">
        <f>IF(Ansøgning!H812="","",Ansøgning!H812)</f>
        <v/>
      </c>
      <c r="I830" s="32" t="str">
        <f t="shared" si="88"/>
        <v/>
      </c>
      <c r="J830" s="77" t="str">
        <f>IF(Ansøgning!J812="","",Ansøgning!J812)</f>
        <v/>
      </c>
      <c r="K830" s="77" t="str">
        <f>IF(Ansøgning!K812="","",Ansøgning!K812)</f>
        <v/>
      </c>
      <c r="L830" s="46" t="str">
        <f t="shared" si="89"/>
        <v/>
      </c>
      <c r="M830" s="78" t="str">
        <f>IF(Ansøgning!M812="","",Ansøgning!M812)</f>
        <v/>
      </c>
      <c r="N830" s="31" t="str">
        <f t="shared" si="90"/>
        <v/>
      </c>
      <c r="O830" s="78" t="str">
        <f>IF(Ansøgning!O812="","",Ansøgning!O812)</f>
        <v/>
      </c>
      <c r="P830" s="78" t="str">
        <f>IF(Ansøgning!P812="","",Ansøgning!P812)</f>
        <v/>
      </c>
      <c r="Q830" s="78" t="str">
        <f>IF(Ansøgning!Q812="","",Ansøgning!Q812)</f>
        <v/>
      </c>
      <c r="R830" s="78" t="str">
        <f>IF(Ansøgning!R812="","",Ansøgning!R812)</f>
        <v/>
      </c>
      <c r="S830" s="46" t="str">
        <f>IFERROR(MAX(IF(OR(O830="",P830=""),"",IF(AND(AND(MONTH(E830)&gt;=7,MONTH(E830)&lt;8),AND(MONTH(F830)&gt;=7,MONTH(F830)&lt;8)),(NETWORKDAYS(E830,F830,Lister!$D$7:$D$13)-O830)*N830/NETWORKDAYS(Lister!$D$19,Lister!$E$19,Lister!$D$7:$D$13),IF(AND(AND(MONTH(E830)&gt;=7,MONTH(E830)&lt;8),MONTH(F830)&gt;7),(NETWORKDAYS(E830,Lister!$E$19,Lister!$D$7:$D$13)-O830)*N830/NETWORKDAYS(Lister!$D$19,Lister!$E$19,Lister!$D$7:$D$13),IF(MONTH(E830)&gt;7,0)))),0),"")</f>
        <v/>
      </c>
      <c r="T830" s="46" t="str">
        <f>IFERROR(MAX(IF(OR(O830="",P830=""),"",IF(AND(AND(MONTH(E830)&gt;=8,MONTH(E830)&lt;9),AND(MONTH(F830)&gt;=8,MONTH(F830)&lt;9)),(NETWORKDAYS(E830,F830,Lister!$D$7:$D$13)-P830)*N830/NETWORKDAYS(Lister!$D$20,Lister!$E$20,Lister!$D$7:$D$13),IF(AND(MONTH(E830)=7,MONTH(F830)=8),(NETWORKDAYS(Lister!$D$20,F830,Lister!$D$7:$D$13)-P830)*N830/NETWORKDAYS(Lister!$D$20,Lister!$E$20,Lister!$D$7:$D$13),IF(AND(MONTH(E830)=7,MONTH(F830)=7),0)))),0),"")</f>
        <v/>
      </c>
      <c r="U830" s="78" t="str">
        <f>IF(Ansøgning!U812="","",Ansøgning!U812)</f>
        <v/>
      </c>
      <c r="V830" s="119" t="str">
        <f t="shared" si="91"/>
        <v/>
      </c>
      <c r="W830" s="120" t="str">
        <f t="shared" si="92"/>
        <v/>
      </c>
      <c r="X830" s="42" t="str">
        <f t="shared" si="93"/>
        <v/>
      </c>
    </row>
    <row r="831" spans="1:24" x14ac:dyDescent="0.25">
      <c r="A831" s="13" t="str">
        <f t="shared" si="94"/>
        <v/>
      </c>
      <c r="B831" s="75" t="str">
        <f>IF(Ansøgning!B813="","",Ansøgning!B813)</f>
        <v/>
      </c>
      <c r="C831" s="75" t="str">
        <f>IF(Ansøgning!C813="","",Ansøgning!C813)</f>
        <v/>
      </c>
      <c r="D831" s="75" t="str">
        <f>IF(Ansøgning!D813="","",Ansøgning!D813)</f>
        <v/>
      </c>
      <c r="E831" s="76" t="str">
        <f>IF(Ansøgning!E813="","",Ansøgning!E813)</f>
        <v/>
      </c>
      <c r="F831" s="76" t="str">
        <f>IF(Ansøgning!F813="","",Ansøgning!F813)</f>
        <v/>
      </c>
      <c r="G831" s="33" t="str">
        <f>IF(OR(E831="",F831=""),"",NETWORKDAYS(E831,F831,Lister!$D$7:$D$13))</f>
        <v/>
      </c>
      <c r="H831" s="76" t="str">
        <f>IF(Ansøgning!H813="","",Ansøgning!H813)</f>
        <v/>
      </c>
      <c r="I831" s="32" t="str">
        <f t="shared" si="88"/>
        <v/>
      </c>
      <c r="J831" s="77" t="str">
        <f>IF(Ansøgning!J813="","",Ansøgning!J813)</f>
        <v/>
      </c>
      <c r="K831" s="77" t="str">
        <f>IF(Ansøgning!K813="","",Ansøgning!K813)</f>
        <v/>
      </c>
      <c r="L831" s="46" t="str">
        <f t="shared" si="89"/>
        <v/>
      </c>
      <c r="M831" s="78" t="str">
        <f>IF(Ansøgning!M813="","",Ansøgning!M813)</f>
        <v/>
      </c>
      <c r="N831" s="31" t="str">
        <f t="shared" si="90"/>
        <v/>
      </c>
      <c r="O831" s="78" t="str">
        <f>IF(Ansøgning!O813="","",Ansøgning!O813)</f>
        <v/>
      </c>
      <c r="P831" s="78" t="str">
        <f>IF(Ansøgning!P813="","",Ansøgning!P813)</f>
        <v/>
      </c>
      <c r="Q831" s="78" t="str">
        <f>IF(Ansøgning!Q813="","",Ansøgning!Q813)</f>
        <v/>
      </c>
      <c r="R831" s="78" t="str">
        <f>IF(Ansøgning!R813="","",Ansøgning!R813)</f>
        <v/>
      </c>
      <c r="S831" s="46" t="str">
        <f>IFERROR(MAX(IF(OR(O831="",P831=""),"",IF(AND(AND(MONTH(E831)&gt;=7,MONTH(E831)&lt;8),AND(MONTH(F831)&gt;=7,MONTH(F831)&lt;8)),(NETWORKDAYS(E831,F831,Lister!$D$7:$D$13)-O831)*N831/NETWORKDAYS(Lister!$D$19,Lister!$E$19,Lister!$D$7:$D$13),IF(AND(AND(MONTH(E831)&gt;=7,MONTH(E831)&lt;8),MONTH(F831)&gt;7),(NETWORKDAYS(E831,Lister!$E$19,Lister!$D$7:$D$13)-O831)*N831/NETWORKDAYS(Lister!$D$19,Lister!$E$19,Lister!$D$7:$D$13),IF(MONTH(E831)&gt;7,0)))),0),"")</f>
        <v/>
      </c>
      <c r="T831" s="46" t="str">
        <f>IFERROR(MAX(IF(OR(O831="",P831=""),"",IF(AND(AND(MONTH(E831)&gt;=8,MONTH(E831)&lt;9),AND(MONTH(F831)&gt;=8,MONTH(F831)&lt;9)),(NETWORKDAYS(E831,F831,Lister!$D$7:$D$13)-P831)*N831/NETWORKDAYS(Lister!$D$20,Lister!$E$20,Lister!$D$7:$D$13),IF(AND(MONTH(E831)=7,MONTH(F831)=8),(NETWORKDAYS(Lister!$D$20,F831,Lister!$D$7:$D$13)-P831)*N831/NETWORKDAYS(Lister!$D$20,Lister!$E$20,Lister!$D$7:$D$13),IF(AND(MONTH(E831)=7,MONTH(F831)=7),0)))),0),"")</f>
        <v/>
      </c>
      <c r="U831" s="78" t="str">
        <f>IF(Ansøgning!U813="","",Ansøgning!U813)</f>
        <v/>
      </c>
      <c r="V831" s="119" t="str">
        <f t="shared" si="91"/>
        <v/>
      </c>
      <c r="W831" s="120" t="str">
        <f t="shared" si="92"/>
        <v/>
      </c>
      <c r="X831" s="42" t="str">
        <f t="shared" si="93"/>
        <v/>
      </c>
    </row>
    <row r="832" spans="1:24" x14ac:dyDescent="0.25">
      <c r="A832" s="13" t="str">
        <f t="shared" si="94"/>
        <v/>
      </c>
      <c r="B832" s="75" t="str">
        <f>IF(Ansøgning!B814="","",Ansøgning!B814)</f>
        <v/>
      </c>
      <c r="C832" s="75" t="str">
        <f>IF(Ansøgning!C814="","",Ansøgning!C814)</f>
        <v/>
      </c>
      <c r="D832" s="75" t="str">
        <f>IF(Ansøgning!D814="","",Ansøgning!D814)</f>
        <v/>
      </c>
      <c r="E832" s="76" t="str">
        <f>IF(Ansøgning!E814="","",Ansøgning!E814)</f>
        <v/>
      </c>
      <c r="F832" s="76" t="str">
        <f>IF(Ansøgning!F814="","",Ansøgning!F814)</f>
        <v/>
      </c>
      <c r="G832" s="33" t="str">
        <f>IF(OR(E832="",F832=""),"",NETWORKDAYS(E832,F832,Lister!$D$7:$D$13))</f>
        <v/>
      </c>
      <c r="H832" s="76" t="str">
        <f>IF(Ansøgning!H814="","",Ansøgning!H814)</f>
        <v/>
      </c>
      <c r="I832" s="32" t="str">
        <f t="shared" si="88"/>
        <v/>
      </c>
      <c r="J832" s="77" t="str">
        <f>IF(Ansøgning!J814="","",Ansøgning!J814)</f>
        <v/>
      </c>
      <c r="K832" s="77" t="str">
        <f>IF(Ansøgning!K814="","",Ansøgning!K814)</f>
        <v/>
      </c>
      <c r="L832" s="46" t="str">
        <f t="shared" si="89"/>
        <v/>
      </c>
      <c r="M832" s="78" t="str">
        <f>IF(Ansøgning!M814="","",Ansøgning!M814)</f>
        <v/>
      </c>
      <c r="N832" s="31" t="str">
        <f t="shared" si="90"/>
        <v/>
      </c>
      <c r="O832" s="78" t="str">
        <f>IF(Ansøgning!O814="","",Ansøgning!O814)</f>
        <v/>
      </c>
      <c r="P832" s="78" t="str">
        <f>IF(Ansøgning!P814="","",Ansøgning!P814)</f>
        <v/>
      </c>
      <c r="Q832" s="78" t="str">
        <f>IF(Ansøgning!Q814="","",Ansøgning!Q814)</f>
        <v/>
      </c>
      <c r="R832" s="78" t="str">
        <f>IF(Ansøgning!R814="","",Ansøgning!R814)</f>
        <v/>
      </c>
      <c r="S832" s="46" t="str">
        <f>IFERROR(MAX(IF(OR(O832="",P832=""),"",IF(AND(AND(MONTH(E832)&gt;=7,MONTH(E832)&lt;8),AND(MONTH(F832)&gt;=7,MONTH(F832)&lt;8)),(NETWORKDAYS(E832,F832,Lister!$D$7:$D$13)-O832)*N832/NETWORKDAYS(Lister!$D$19,Lister!$E$19,Lister!$D$7:$D$13),IF(AND(AND(MONTH(E832)&gt;=7,MONTH(E832)&lt;8),MONTH(F832)&gt;7),(NETWORKDAYS(E832,Lister!$E$19,Lister!$D$7:$D$13)-O832)*N832/NETWORKDAYS(Lister!$D$19,Lister!$E$19,Lister!$D$7:$D$13),IF(MONTH(E832)&gt;7,0)))),0),"")</f>
        <v/>
      </c>
      <c r="T832" s="46" t="str">
        <f>IFERROR(MAX(IF(OR(O832="",P832=""),"",IF(AND(AND(MONTH(E832)&gt;=8,MONTH(E832)&lt;9),AND(MONTH(F832)&gt;=8,MONTH(F832)&lt;9)),(NETWORKDAYS(E832,F832,Lister!$D$7:$D$13)-P832)*N832/NETWORKDAYS(Lister!$D$20,Lister!$E$20,Lister!$D$7:$D$13),IF(AND(MONTH(E832)=7,MONTH(F832)=8),(NETWORKDAYS(Lister!$D$20,F832,Lister!$D$7:$D$13)-P832)*N832/NETWORKDAYS(Lister!$D$20,Lister!$E$20,Lister!$D$7:$D$13),IF(AND(MONTH(E832)=7,MONTH(F832)=7),0)))),0),"")</f>
        <v/>
      </c>
      <c r="U832" s="78" t="str">
        <f>IF(Ansøgning!U814="","",Ansøgning!U814)</f>
        <v/>
      </c>
      <c r="V832" s="119" t="str">
        <f t="shared" si="91"/>
        <v/>
      </c>
      <c r="W832" s="120" t="str">
        <f t="shared" si="92"/>
        <v/>
      </c>
      <c r="X832" s="42" t="str">
        <f t="shared" si="93"/>
        <v/>
      </c>
    </row>
    <row r="833" spans="1:24" x14ac:dyDescent="0.25">
      <c r="A833" s="13" t="str">
        <f t="shared" si="94"/>
        <v/>
      </c>
      <c r="B833" s="75" t="str">
        <f>IF(Ansøgning!B815="","",Ansøgning!B815)</f>
        <v/>
      </c>
      <c r="C833" s="75" t="str">
        <f>IF(Ansøgning!C815="","",Ansøgning!C815)</f>
        <v/>
      </c>
      <c r="D833" s="75" t="str">
        <f>IF(Ansøgning!D815="","",Ansøgning!D815)</f>
        <v/>
      </c>
      <c r="E833" s="76" t="str">
        <f>IF(Ansøgning!E815="","",Ansøgning!E815)</f>
        <v/>
      </c>
      <c r="F833" s="76" t="str">
        <f>IF(Ansøgning!F815="","",Ansøgning!F815)</f>
        <v/>
      </c>
      <c r="G833" s="33" t="str">
        <f>IF(OR(E833="",F833=""),"",NETWORKDAYS(E833,F833,Lister!$D$7:$D$13))</f>
        <v/>
      </c>
      <c r="H833" s="76" t="str">
        <f>IF(Ansøgning!H815="","",Ansøgning!H815)</f>
        <v/>
      </c>
      <c r="I833" s="32" t="str">
        <f t="shared" si="88"/>
        <v/>
      </c>
      <c r="J833" s="77" t="str">
        <f>IF(Ansøgning!J815="","",Ansøgning!J815)</f>
        <v/>
      </c>
      <c r="K833" s="77" t="str">
        <f>IF(Ansøgning!K815="","",Ansøgning!K815)</f>
        <v/>
      </c>
      <c r="L833" s="46" t="str">
        <f t="shared" si="89"/>
        <v/>
      </c>
      <c r="M833" s="78" t="str">
        <f>IF(Ansøgning!M815="","",Ansøgning!M815)</f>
        <v/>
      </c>
      <c r="N833" s="31" t="str">
        <f t="shared" si="90"/>
        <v/>
      </c>
      <c r="O833" s="78" t="str">
        <f>IF(Ansøgning!O815="","",Ansøgning!O815)</f>
        <v/>
      </c>
      <c r="P833" s="78" t="str">
        <f>IF(Ansøgning!P815="","",Ansøgning!P815)</f>
        <v/>
      </c>
      <c r="Q833" s="78" t="str">
        <f>IF(Ansøgning!Q815="","",Ansøgning!Q815)</f>
        <v/>
      </c>
      <c r="R833" s="78" t="str">
        <f>IF(Ansøgning!R815="","",Ansøgning!R815)</f>
        <v/>
      </c>
      <c r="S833" s="46" t="str">
        <f>IFERROR(MAX(IF(OR(O833="",P833=""),"",IF(AND(AND(MONTH(E833)&gt;=7,MONTH(E833)&lt;8),AND(MONTH(F833)&gt;=7,MONTH(F833)&lt;8)),(NETWORKDAYS(E833,F833,Lister!$D$7:$D$13)-O833)*N833/NETWORKDAYS(Lister!$D$19,Lister!$E$19,Lister!$D$7:$D$13),IF(AND(AND(MONTH(E833)&gt;=7,MONTH(E833)&lt;8),MONTH(F833)&gt;7),(NETWORKDAYS(E833,Lister!$E$19,Lister!$D$7:$D$13)-O833)*N833/NETWORKDAYS(Lister!$D$19,Lister!$E$19,Lister!$D$7:$D$13),IF(MONTH(E833)&gt;7,0)))),0),"")</f>
        <v/>
      </c>
      <c r="T833" s="46" t="str">
        <f>IFERROR(MAX(IF(OR(O833="",P833=""),"",IF(AND(AND(MONTH(E833)&gt;=8,MONTH(E833)&lt;9),AND(MONTH(F833)&gt;=8,MONTH(F833)&lt;9)),(NETWORKDAYS(E833,F833,Lister!$D$7:$D$13)-P833)*N833/NETWORKDAYS(Lister!$D$20,Lister!$E$20,Lister!$D$7:$D$13),IF(AND(MONTH(E833)=7,MONTH(F833)=8),(NETWORKDAYS(Lister!$D$20,F833,Lister!$D$7:$D$13)-P833)*N833/NETWORKDAYS(Lister!$D$20,Lister!$E$20,Lister!$D$7:$D$13),IF(AND(MONTH(E833)=7,MONTH(F833)=7),0)))),0),"")</f>
        <v/>
      </c>
      <c r="U833" s="78" t="str">
        <f>IF(Ansøgning!U815="","",Ansøgning!U815)</f>
        <v/>
      </c>
      <c r="V833" s="119" t="str">
        <f t="shared" si="91"/>
        <v/>
      </c>
      <c r="W833" s="120" t="str">
        <f t="shared" si="92"/>
        <v/>
      </c>
      <c r="X833" s="42" t="str">
        <f t="shared" si="93"/>
        <v/>
      </c>
    </row>
    <row r="834" spans="1:24" x14ac:dyDescent="0.25">
      <c r="A834" s="13" t="str">
        <f t="shared" si="94"/>
        <v/>
      </c>
      <c r="B834" s="75" t="str">
        <f>IF(Ansøgning!B816="","",Ansøgning!B816)</f>
        <v/>
      </c>
      <c r="C834" s="75" t="str">
        <f>IF(Ansøgning!C816="","",Ansøgning!C816)</f>
        <v/>
      </c>
      <c r="D834" s="75" t="str">
        <f>IF(Ansøgning!D816="","",Ansøgning!D816)</f>
        <v/>
      </c>
      <c r="E834" s="76" t="str">
        <f>IF(Ansøgning!E816="","",Ansøgning!E816)</f>
        <v/>
      </c>
      <c r="F834" s="76" t="str">
        <f>IF(Ansøgning!F816="","",Ansøgning!F816)</f>
        <v/>
      </c>
      <c r="G834" s="33" t="str">
        <f>IF(OR(E834="",F834=""),"",NETWORKDAYS(E834,F834,Lister!$D$7:$D$13))</f>
        <v/>
      </c>
      <c r="H834" s="76" t="str">
        <f>IF(Ansøgning!H816="","",Ansøgning!H816)</f>
        <v/>
      </c>
      <c r="I834" s="32" t="str">
        <f t="shared" si="88"/>
        <v/>
      </c>
      <c r="J834" s="77" t="str">
        <f>IF(Ansøgning!J816="","",Ansøgning!J816)</f>
        <v/>
      </c>
      <c r="K834" s="77" t="str">
        <f>IF(Ansøgning!K816="","",Ansøgning!K816)</f>
        <v/>
      </c>
      <c r="L834" s="46" t="str">
        <f t="shared" si="89"/>
        <v/>
      </c>
      <c r="M834" s="78" t="str">
        <f>IF(Ansøgning!M816="","",Ansøgning!M816)</f>
        <v/>
      </c>
      <c r="N834" s="31" t="str">
        <f t="shared" si="90"/>
        <v/>
      </c>
      <c r="O834" s="78" t="str">
        <f>IF(Ansøgning!O816="","",Ansøgning!O816)</f>
        <v/>
      </c>
      <c r="P834" s="78" t="str">
        <f>IF(Ansøgning!P816="","",Ansøgning!P816)</f>
        <v/>
      </c>
      <c r="Q834" s="78" t="str">
        <f>IF(Ansøgning!Q816="","",Ansøgning!Q816)</f>
        <v/>
      </c>
      <c r="R834" s="78" t="str">
        <f>IF(Ansøgning!R816="","",Ansøgning!R816)</f>
        <v/>
      </c>
      <c r="S834" s="46" t="str">
        <f>IFERROR(MAX(IF(OR(O834="",P834=""),"",IF(AND(AND(MONTH(E834)&gt;=7,MONTH(E834)&lt;8),AND(MONTH(F834)&gt;=7,MONTH(F834)&lt;8)),(NETWORKDAYS(E834,F834,Lister!$D$7:$D$13)-O834)*N834/NETWORKDAYS(Lister!$D$19,Lister!$E$19,Lister!$D$7:$D$13),IF(AND(AND(MONTH(E834)&gt;=7,MONTH(E834)&lt;8),MONTH(F834)&gt;7),(NETWORKDAYS(E834,Lister!$E$19,Lister!$D$7:$D$13)-O834)*N834/NETWORKDAYS(Lister!$D$19,Lister!$E$19,Lister!$D$7:$D$13),IF(MONTH(E834)&gt;7,0)))),0),"")</f>
        <v/>
      </c>
      <c r="T834" s="46" t="str">
        <f>IFERROR(MAX(IF(OR(O834="",P834=""),"",IF(AND(AND(MONTH(E834)&gt;=8,MONTH(E834)&lt;9),AND(MONTH(F834)&gt;=8,MONTH(F834)&lt;9)),(NETWORKDAYS(E834,F834,Lister!$D$7:$D$13)-P834)*N834/NETWORKDAYS(Lister!$D$20,Lister!$E$20,Lister!$D$7:$D$13),IF(AND(MONTH(E834)=7,MONTH(F834)=8),(NETWORKDAYS(Lister!$D$20,F834,Lister!$D$7:$D$13)-P834)*N834/NETWORKDAYS(Lister!$D$20,Lister!$E$20,Lister!$D$7:$D$13),IF(AND(MONTH(E834)=7,MONTH(F834)=7),0)))),0),"")</f>
        <v/>
      </c>
      <c r="U834" s="78" t="str">
        <f>IF(Ansøgning!U816="","",Ansøgning!U816)</f>
        <v/>
      </c>
      <c r="V834" s="119" t="str">
        <f t="shared" si="91"/>
        <v/>
      </c>
      <c r="W834" s="120" t="str">
        <f t="shared" si="92"/>
        <v/>
      </c>
      <c r="X834" s="42" t="str">
        <f t="shared" si="93"/>
        <v/>
      </c>
    </row>
    <row r="835" spans="1:24" x14ac:dyDescent="0.25">
      <c r="A835" s="13" t="str">
        <f t="shared" si="94"/>
        <v/>
      </c>
      <c r="B835" s="75" t="str">
        <f>IF(Ansøgning!B817="","",Ansøgning!B817)</f>
        <v/>
      </c>
      <c r="C835" s="75" t="str">
        <f>IF(Ansøgning!C817="","",Ansøgning!C817)</f>
        <v/>
      </c>
      <c r="D835" s="75" t="str">
        <f>IF(Ansøgning!D817="","",Ansøgning!D817)</f>
        <v/>
      </c>
      <c r="E835" s="76" t="str">
        <f>IF(Ansøgning!E817="","",Ansøgning!E817)</f>
        <v/>
      </c>
      <c r="F835" s="76" t="str">
        <f>IF(Ansøgning!F817="","",Ansøgning!F817)</f>
        <v/>
      </c>
      <c r="G835" s="33" t="str">
        <f>IF(OR(E835="",F835=""),"",NETWORKDAYS(E835,F835,Lister!$D$7:$D$13))</f>
        <v/>
      </c>
      <c r="H835" s="76" t="str">
        <f>IF(Ansøgning!H817="","",Ansøgning!H817)</f>
        <v/>
      </c>
      <c r="I835" s="32" t="str">
        <f t="shared" si="88"/>
        <v/>
      </c>
      <c r="J835" s="77" t="str">
        <f>IF(Ansøgning!J817="","",Ansøgning!J817)</f>
        <v/>
      </c>
      <c r="K835" s="77" t="str">
        <f>IF(Ansøgning!K817="","",Ansøgning!K817)</f>
        <v/>
      </c>
      <c r="L835" s="46" t="str">
        <f t="shared" si="89"/>
        <v/>
      </c>
      <c r="M835" s="78" t="str">
        <f>IF(Ansøgning!M817="","",Ansøgning!M817)</f>
        <v/>
      </c>
      <c r="N835" s="31" t="str">
        <f t="shared" si="90"/>
        <v/>
      </c>
      <c r="O835" s="78" t="str">
        <f>IF(Ansøgning!O817="","",Ansøgning!O817)</f>
        <v/>
      </c>
      <c r="P835" s="78" t="str">
        <f>IF(Ansøgning!P817="","",Ansøgning!P817)</f>
        <v/>
      </c>
      <c r="Q835" s="78" t="str">
        <f>IF(Ansøgning!Q817="","",Ansøgning!Q817)</f>
        <v/>
      </c>
      <c r="R835" s="78" t="str">
        <f>IF(Ansøgning!R817="","",Ansøgning!R817)</f>
        <v/>
      </c>
      <c r="S835" s="46" t="str">
        <f>IFERROR(MAX(IF(OR(O835="",P835=""),"",IF(AND(AND(MONTH(E835)&gt;=7,MONTH(E835)&lt;8),AND(MONTH(F835)&gt;=7,MONTH(F835)&lt;8)),(NETWORKDAYS(E835,F835,Lister!$D$7:$D$13)-O835)*N835/NETWORKDAYS(Lister!$D$19,Lister!$E$19,Lister!$D$7:$D$13),IF(AND(AND(MONTH(E835)&gt;=7,MONTH(E835)&lt;8),MONTH(F835)&gt;7),(NETWORKDAYS(E835,Lister!$E$19,Lister!$D$7:$D$13)-O835)*N835/NETWORKDAYS(Lister!$D$19,Lister!$E$19,Lister!$D$7:$D$13),IF(MONTH(E835)&gt;7,0)))),0),"")</f>
        <v/>
      </c>
      <c r="T835" s="46" t="str">
        <f>IFERROR(MAX(IF(OR(O835="",P835=""),"",IF(AND(AND(MONTH(E835)&gt;=8,MONTH(E835)&lt;9),AND(MONTH(F835)&gt;=8,MONTH(F835)&lt;9)),(NETWORKDAYS(E835,F835,Lister!$D$7:$D$13)-P835)*N835/NETWORKDAYS(Lister!$D$20,Lister!$E$20,Lister!$D$7:$D$13),IF(AND(MONTH(E835)=7,MONTH(F835)=8),(NETWORKDAYS(Lister!$D$20,F835,Lister!$D$7:$D$13)-P835)*N835/NETWORKDAYS(Lister!$D$20,Lister!$E$20,Lister!$D$7:$D$13),IF(AND(MONTH(E835)=7,MONTH(F835)=7),0)))),0),"")</f>
        <v/>
      </c>
      <c r="U835" s="78" t="str">
        <f>IF(Ansøgning!U817="","",Ansøgning!U817)</f>
        <v/>
      </c>
      <c r="V835" s="119" t="str">
        <f t="shared" si="91"/>
        <v/>
      </c>
      <c r="W835" s="120" t="str">
        <f t="shared" si="92"/>
        <v/>
      </c>
      <c r="X835" s="42" t="str">
        <f t="shared" si="93"/>
        <v/>
      </c>
    </row>
    <row r="836" spans="1:24" x14ac:dyDescent="0.25">
      <c r="A836" s="13" t="str">
        <f t="shared" si="94"/>
        <v/>
      </c>
      <c r="B836" s="75" t="str">
        <f>IF(Ansøgning!B818="","",Ansøgning!B818)</f>
        <v/>
      </c>
      <c r="C836" s="75" t="str">
        <f>IF(Ansøgning!C818="","",Ansøgning!C818)</f>
        <v/>
      </c>
      <c r="D836" s="75" t="str">
        <f>IF(Ansøgning!D818="","",Ansøgning!D818)</f>
        <v/>
      </c>
      <c r="E836" s="76" t="str">
        <f>IF(Ansøgning!E818="","",Ansøgning!E818)</f>
        <v/>
      </c>
      <c r="F836" s="76" t="str">
        <f>IF(Ansøgning!F818="","",Ansøgning!F818)</f>
        <v/>
      </c>
      <c r="G836" s="33" t="str">
        <f>IF(OR(E836="",F836=""),"",NETWORKDAYS(E836,F836,Lister!$D$7:$D$13))</f>
        <v/>
      </c>
      <c r="H836" s="76" t="str">
        <f>IF(Ansøgning!H818="","",Ansøgning!H818)</f>
        <v/>
      </c>
      <c r="I836" s="32" t="str">
        <f t="shared" si="88"/>
        <v/>
      </c>
      <c r="J836" s="77" t="str">
        <f>IF(Ansøgning!J818="","",Ansøgning!J818)</f>
        <v/>
      </c>
      <c r="K836" s="77" t="str">
        <f>IF(Ansøgning!K818="","",Ansøgning!K818)</f>
        <v/>
      </c>
      <c r="L836" s="46" t="str">
        <f t="shared" si="89"/>
        <v/>
      </c>
      <c r="M836" s="78" t="str">
        <f>IF(Ansøgning!M818="","",Ansøgning!M818)</f>
        <v/>
      </c>
      <c r="N836" s="31" t="str">
        <f t="shared" si="90"/>
        <v/>
      </c>
      <c r="O836" s="78" t="str">
        <f>IF(Ansøgning!O818="","",Ansøgning!O818)</f>
        <v/>
      </c>
      <c r="P836" s="78" t="str">
        <f>IF(Ansøgning!P818="","",Ansøgning!P818)</f>
        <v/>
      </c>
      <c r="Q836" s="78" t="str">
        <f>IF(Ansøgning!Q818="","",Ansøgning!Q818)</f>
        <v/>
      </c>
      <c r="R836" s="78" t="str">
        <f>IF(Ansøgning!R818="","",Ansøgning!R818)</f>
        <v/>
      </c>
      <c r="S836" s="46" t="str">
        <f>IFERROR(MAX(IF(OR(O836="",P836=""),"",IF(AND(AND(MONTH(E836)&gt;=7,MONTH(E836)&lt;8),AND(MONTH(F836)&gt;=7,MONTH(F836)&lt;8)),(NETWORKDAYS(E836,F836,Lister!$D$7:$D$13)-O836)*N836/NETWORKDAYS(Lister!$D$19,Lister!$E$19,Lister!$D$7:$D$13),IF(AND(AND(MONTH(E836)&gt;=7,MONTH(E836)&lt;8),MONTH(F836)&gt;7),(NETWORKDAYS(E836,Lister!$E$19,Lister!$D$7:$D$13)-O836)*N836/NETWORKDAYS(Lister!$D$19,Lister!$E$19,Lister!$D$7:$D$13),IF(MONTH(E836)&gt;7,0)))),0),"")</f>
        <v/>
      </c>
      <c r="T836" s="46" t="str">
        <f>IFERROR(MAX(IF(OR(O836="",P836=""),"",IF(AND(AND(MONTH(E836)&gt;=8,MONTH(E836)&lt;9),AND(MONTH(F836)&gt;=8,MONTH(F836)&lt;9)),(NETWORKDAYS(E836,F836,Lister!$D$7:$D$13)-P836)*N836/NETWORKDAYS(Lister!$D$20,Lister!$E$20,Lister!$D$7:$D$13),IF(AND(MONTH(E836)=7,MONTH(F836)=8),(NETWORKDAYS(Lister!$D$20,F836,Lister!$D$7:$D$13)-P836)*N836/NETWORKDAYS(Lister!$D$20,Lister!$E$20,Lister!$D$7:$D$13),IF(AND(MONTH(E836)=7,MONTH(F836)=7),0)))),0),"")</f>
        <v/>
      </c>
      <c r="U836" s="78" t="str">
        <f>IF(Ansøgning!U818="","",Ansøgning!U818)</f>
        <v/>
      </c>
      <c r="V836" s="119" t="str">
        <f t="shared" si="91"/>
        <v/>
      </c>
      <c r="W836" s="120" t="str">
        <f t="shared" si="92"/>
        <v/>
      </c>
      <c r="X836" s="42" t="str">
        <f t="shared" si="93"/>
        <v/>
      </c>
    </row>
    <row r="837" spans="1:24" x14ac:dyDescent="0.25">
      <c r="A837" s="13" t="str">
        <f t="shared" si="94"/>
        <v/>
      </c>
      <c r="B837" s="75" t="str">
        <f>IF(Ansøgning!B819="","",Ansøgning!B819)</f>
        <v/>
      </c>
      <c r="C837" s="75" t="str">
        <f>IF(Ansøgning!C819="","",Ansøgning!C819)</f>
        <v/>
      </c>
      <c r="D837" s="75" t="str">
        <f>IF(Ansøgning!D819="","",Ansøgning!D819)</f>
        <v/>
      </c>
      <c r="E837" s="76" t="str">
        <f>IF(Ansøgning!E819="","",Ansøgning!E819)</f>
        <v/>
      </c>
      <c r="F837" s="76" t="str">
        <f>IF(Ansøgning!F819="","",Ansøgning!F819)</f>
        <v/>
      </c>
      <c r="G837" s="33" t="str">
        <f>IF(OR(E837="",F837=""),"",NETWORKDAYS(E837,F837,Lister!$D$7:$D$13))</f>
        <v/>
      </c>
      <c r="H837" s="76" t="str">
        <f>IF(Ansøgning!H819="","",Ansøgning!H819)</f>
        <v/>
      </c>
      <c r="I837" s="32" t="str">
        <f t="shared" si="88"/>
        <v/>
      </c>
      <c r="J837" s="77" t="str">
        <f>IF(Ansøgning!J819="","",Ansøgning!J819)</f>
        <v/>
      </c>
      <c r="K837" s="77" t="str">
        <f>IF(Ansøgning!K819="","",Ansøgning!K819)</f>
        <v/>
      </c>
      <c r="L837" s="46" t="str">
        <f t="shared" si="89"/>
        <v/>
      </c>
      <c r="M837" s="78" t="str">
        <f>IF(Ansøgning!M819="","",Ansøgning!M819)</f>
        <v/>
      </c>
      <c r="N837" s="31" t="str">
        <f t="shared" si="90"/>
        <v/>
      </c>
      <c r="O837" s="78" t="str">
        <f>IF(Ansøgning!O819="","",Ansøgning!O819)</f>
        <v/>
      </c>
      <c r="P837" s="78" t="str">
        <f>IF(Ansøgning!P819="","",Ansøgning!P819)</f>
        <v/>
      </c>
      <c r="Q837" s="78" t="str">
        <f>IF(Ansøgning!Q819="","",Ansøgning!Q819)</f>
        <v/>
      </c>
      <c r="R837" s="78" t="str">
        <f>IF(Ansøgning!R819="","",Ansøgning!R819)</f>
        <v/>
      </c>
      <c r="S837" s="46" t="str">
        <f>IFERROR(MAX(IF(OR(O837="",P837=""),"",IF(AND(AND(MONTH(E837)&gt;=7,MONTH(E837)&lt;8),AND(MONTH(F837)&gt;=7,MONTH(F837)&lt;8)),(NETWORKDAYS(E837,F837,Lister!$D$7:$D$13)-O837)*N837/NETWORKDAYS(Lister!$D$19,Lister!$E$19,Lister!$D$7:$D$13),IF(AND(AND(MONTH(E837)&gt;=7,MONTH(E837)&lt;8),MONTH(F837)&gt;7),(NETWORKDAYS(E837,Lister!$E$19,Lister!$D$7:$D$13)-O837)*N837/NETWORKDAYS(Lister!$D$19,Lister!$E$19,Lister!$D$7:$D$13),IF(MONTH(E837)&gt;7,0)))),0),"")</f>
        <v/>
      </c>
      <c r="T837" s="46" t="str">
        <f>IFERROR(MAX(IF(OR(O837="",P837=""),"",IF(AND(AND(MONTH(E837)&gt;=8,MONTH(E837)&lt;9),AND(MONTH(F837)&gt;=8,MONTH(F837)&lt;9)),(NETWORKDAYS(E837,F837,Lister!$D$7:$D$13)-P837)*N837/NETWORKDAYS(Lister!$D$20,Lister!$E$20,Lister!$D$7:$D$13),IF(AND(MONTH(E837)=7,MONTH(F837)=8),(NETWORKDAYS(Lister!$D$20,F837,Lister!$D$7:$D$13)-P837)*N837/NETWORKDAYS(Lister!$D$20,Lister!$E$20,Lister!$D$7:$D$13),IF(AND(MONTH(E837)=7,MONTH(F837)=7),0)))),0),"")</f>
        <v/>
      </c>
      <c r="U837" s="78" t="str">
        <f>IF(Ansøgning!U819="","",Ansøgning!U819)</f>
        <v/>
      </c>
      <c r="V837" s="119" t="str">
        <f t="shared" si="91"/>
        <v/>
      </c>
      <c r="W837" s="120" t="str">
        <f t="shared" si="92"/>
        <v/>
      </c>
      <c r="X837" s="42" t="str">
        <f t="shared" si="93"/>
        <v/>
      </c>
    </row>
    <row r="838" spans="1:24" x14ac:dyDescent="0.25">
      <c r="A838" s="13" t="str">
        <f t="shared" si="94"/>
        <v/>
      </c>
      <c r="B838" s="75" t="str">
        <f>IF(Ansøgning!B820="","",Ansøgning!B820)</f>
        <v/>
      </c>
      <c r="C838" s="75" t="str">
        <f>IF(Ansøgning!C820="","",Ansøgning!C820)</f>
        <v/>
      </c>
      <c r="D838" s="75" t="str">
        <f>IF(Ansøgning!D820="","",Ansøgning!D820)</f>
        <v/>
      </c>
      <c r="E838" s="76" t="str">
        <f>IF(Ansøgning!E820="","",Ansøgning!E820)</f>
        <v/>
      </c>
      <c r="F838" s="76" t="str">
        <f>IF(Ansøgning!F820="","",Ansøgning!F820)</f>
        <v/>
      </c>
      <c r="G838" s="33" t="str">
        <f>IF(OR(E838="",F838=""),"",NETWORKDAYS(E838,F838,Lister!$D$7:$D$13))</f>
        <v/>
      </c>
      <c r="H838" s="76" t="str">
        <f>IF(Ansøgning!H820="","",Ansøgning!H820)</f>
        <v/>
      </c>
      <c r="I838" s="32" t="str">
        <f t="shared" si="88"/>
        <v/>
      </c>
      <c r="J838" s="77" t="str">
        <f>IF(Ansøgning!J820="","",Ansøgning!J820)</f>
        <v/>
      </c>
      <c r="K838" s="77" t="str">
        <f>IF(Ansøgning!K820="","",Ansøgning!K820)</f>
        <v/>
      </c>
      <c r="L838" s="46" t="str">
        <f t="shared" si="89"/>
        <v/>
      </c>
      <c r="M838" s="78" t="str">
        <f>IF(Ansøgning!M820="","",Ansøgning!M820)</f>
        <v/>
      </c>
      <c r="N838" s="31" t="str">
        <f t="shared" si="90"/>
        <v/>
      </c>
      <c r="O838" s="78" t="str">
        <f>IF(Ansøgning!O820="","",Ansøgning!O820)</f>
        <v/>
      </c>
      <c r="P838" s="78" t="str">
        <f>IF(Ansøgning!P820="","",Ansøgning!P820)</f>
        <v/>
      </c>
      <c r="Q838" s="78" t="str">
        <f>IF(Ansøgning!Q820="","",Ansøgning!Q820)</f>
        <v/>
      </c>
      <c r="R838" s="78" t="str">
        <f>IF(Ansøgning!R820="","",Ansøgning!R820)</f>
        <v/>
      </c>
      <c r="S838" s="46" t="str">
        <f>IFERROR(MAX(IF(OR(O838="",P838=""),"",IF(AND(AND(MONTH(E838)&gt;=7,MONTH(E838)&lt;8),AND(MONTH(F838)&gt;=7,MONTH(F838)&lt;8)),(NETWORKDAYS(E838,F838,Lister!$D$7:$D$13)-O838)*N838/NETWORKDAYS(Lister!$D$19,Lister!$E$19,Lister!$D$7:$D$13),IF(AND(AND(MONTH(E838)&gt;=7,MONTH(E838)&lt;8),MONTH(F838)&gt;7),(NETWORKDAYS(E838,Lister!$E$19,Lister!$D$7:$D$13)-O838)*N838/NETWORKDAYS(Lister!$D$19,Lister!$E$19,Lister!$D$7:$D$13),IF(MONTH(E838)&gt;7,0)))),0),"")</f>
        <v/>
      </c>
      <c r="T838" s="46" t="str">
        <f>IFERROR(MAX(IF(OR(O838="",P838=""),"",IF(AND(AND(MONTH(E838)&gt;=8,MONTH(E838)&lt;9),AND(MONTH(F838)&gt;=8,MONTH(F838)&lt;9)),(NETWORKDAYS(E838,F838,Lister!$D$7:$D$13)-P838)*N838/NETWORKDAYS(Lister!$D$20,Lister!$E$20,Lister!$D$7:$D$13),IF(AND(MONTH(E838)=7,MONTH(F838)=8),(NETWORKDAYS(Lister!$D$20,F838,Lister!$D$7:$D$13)-P838)*N838/NETWORKDAYS(Lister!$D$20,Lister!$E$20,Lister!$D$7:$D$13),IF(AND(MONTH(E838)=7,MONTH(F838)=7),0)))),0),"")</f>
        <v/>
      </c>
      <c r="U838" s="78" t="str">
        <f>IF(Ansøgning!U820="","",Ansøgning!U820)</f>
        <v/>
      </c>
      <c r="V838" s="119" t="str">
        <f t="shared" si="91"/>
        <v/>
      </c>
      <c r="W838" s="120" t="str">
        <f t="shared" si="92"/>
        <v/>
      </c>
      <c r="X838" s="42" t="str">
        <f t="shared" si="93"/>
        <v/>
      </c>
    </row>
    <row r="839" spans="1:24" x14ac:dyDescent="0.25">
      <c r="A839" s="13" t="str">
        <f t="shared" si="94"/>
        <v/>
      </c>
      <c r="B839" s="75" t="str">
        <f>IF(Ansøgning!B821="","",Ansøgning!B821)</f>
        <v/>
      </c>
      <c r="C839" s="75" t="str">
        <f>IF(Ansøgning!C821="","",Ansøgning!C821)</f>
        <v/>
      </c>
      <c r="D839" s="75" t="str">
        <f>IF(Ansøgning!D821="","",Ansøgning!D821)</f>
        <v/>
      </c>
      <c r="E839" s="76" t="str">
        <f>IF(Ansøgning!E821="","",Ansøgning!E821)</f>
        <v/>
      </c>
      <c r="F839" s="76" t="str">
        <f>IF(Ansøgning!F821="","",Ansøgning!F821)</f>
        <v/>
      </c>
      <c r="G839" s="33" t="str">
        <f>IF(OR(E839="",F839=""),"",NETWORKDAYS(E839,F839,Lister!$D$7:$D$13))</f>
        <v/>
      </c>
      <c r="H839" s="76" t="str">
        <f>IF(Ansøgning!H821="","",Ansøgning!H821)</f>
        <v/>
      </c>
      <c r="I839" s="32" t="str">
        <f t="shared" si="88"/>
        <v/>
      </c>
      <c r="J839" s="77" t="str">
        <f>IF(Ansøgning!J821="","",Ansøgning!J821)</f>
        <v/>
      </c>
      <c r="K839" s="77" t="str">
        <f>IF(Ansøgning!K821="","",Ansøgning!K821)</f>
        <v/>
      </c>
      <c r="L839" s="46" t="str">
        <f t="shared" si="89"/>
        <v/>
      </c>
      <c r="M839" s="78" t="str">
        <f>IF(Ansøgning!M821="","",Ansøgning!M821)</f>
        <v/>
      </c>
      <c r="N839" s="31" t="str">
        <f t="shared" si="90"/>
        <v/>
      </c>
      <c r="O839" s="78" t="str">
        <f>IF(Ansøgning!O821="","",Ansøgning!O821)</f>
        <v/>
      </c>
      <c r="P839" s="78" t="str">
        <f>IF(Ansøgning!P821="","",Ansøgning!P821)</f>
        <v/>
      </c>
      <c r="Q839" s="78" t="str">
        <f>IF(Ansøgning!Q821="","",Ansøgning!Q821)</f>
        <v/>
      </c>
      <c r="R839" s="78" t="str">
        <f>IF(Ansøgning!R821="","",Ansøgning!R821)</f>
        <v/>
      </c>
      <c r="S839" s="46" t="str">
        <f>IFERROR(MAX(IF(OR(O839="",P839=""),"",IF(AND(AND(MONTH(E839)&gt;=7,MONTH(E839)&lt;8),AND(MONTH(F839)&gt;=7,MONTH(F839)&lt;8)),(NETWORKDAYS(E839,F839,Lister!$D$7:$D$13)-O839)*N839/NETWORKDAYS(Lister!$D$19,Lister!$E$19,Lister!$D$7:$D$13),IF(AND(AND(MONTH(E839)&gt;=7,MONTH(E839)&lt;8),MONTH(F839)&gt;7),(NETWORKDAYS(E839,Lister!$E$19,Lister!$D$7:$D$13)-O839)*N839/NETWORKDAYS(Lister!$D$19,Lister!$E$19,Lister!$D$7:$D$13),IF(MONTH(E839)&gt;7,0)))),0),"")</f>
        <v/>
      </c>
      <c r="T839" s="46" t="str">
        <f>IFERROR(MAX(IF(OR(O839="",P839=""),"",IF(AND(AND(MONTH(E839)&gt;=8,MONTH(E839)&lt;9),AND(MONTH(F839)&gt;=8,MONTH(F839)&lt;9)),(NETWORKDAYS(E839,F839,Lister!$D$7:$D$13)-P839)*N839/NETWORKDAYS(Lister!$D$20,Lister!$E$20,Lister!$D$7:$D$13),IF(AND(MONTH(E839)=7,MONTH(F839)=8),(NETWORKDAYS(Lister!$D$20,F839,Lister!$D$7:$D$13)-P839)*N839/NETWORKDAYS(Lister!$D$20,Lister!$E$20,Lister!$D$7:$D$13),IF(AND(MONTH(E839)=7,MONTH(F839)=7),0)))),0),"")</f>
        <v/>
      </c>
      <c r="U839" s="78" t="str">
        <f>IF(Ansøgning!U821="","",Ansøgning!U821)</f>
        <v/>
      </c>
      <c r="V839" s="119" t="str">
        <f t="shared" si="91"/>
        <v/>
      </c>
      <c r="W839" s="120" t="str">
        <f t="shared" si="92"/>
        <v/>
      </c>
      <c r="X839" s="42" t="str">
        <f t="shared" si="93"/>
        <v/>
      </c>
    </row>
    <row r="840" spans="1:24" x14ac:dyDescent="0.25">
      <c r="A840" s="13" t="str">
        <f t="shared" si="94"/>
        <v/>
      </c>
      <c r="B840" s="75" t="str">
        <f>IF(Ansøgning!B822="","",Ansøgning!B822)</f>
        <v/>
      </c>
      <c r="C840" s="75" t="str">
        <f>IF(Ansøgning!C822="","",Ansøgning!C822)</f>
        <v/>
      </c>
      <c r="D840" s="75" t="str">
        <f>IF(Ansøgning!D822="","",Ansøgning!D822)</f>
        <v/>
      </c>
      <c r="E840" s="76" t="str">
        <f>IF(Ansøgning!E822="","",Ansøgning!E822)</f>
        <v/>
      </c>
      <c r="F840" s="76" t="str">
        <f>IF(Ansøgning!F822="","",Ansøgning!F822)</f>
        <v/>
      </c>
      <c r="G840" s="33" t="str">
        <f>IF(OR(E840="",F840=""),"",NETWORKDAYS(E840,F840,Lister!$D$7:$D$13))</f>
        <v/>
      </c>
      <c r="H840" s="76" t="str">
        <f>IF(Ansøgning!H822="","",Ansøgning!H822)</f>
        <v/>
      </c>
      <c r="I840" s="32" t="str">
        <f t="shared" si="88"/>
        <v/>
      </c>
      <c r="J840" s="77" t="str">
        <f>IF(Ansøgning!J822="","",Ansøgning!J822)</f>
        <v/>
      </c>
      <c r="K840" s="77" t="str">
        <f>IF(Ansøgning!K822="","",Ansøgning!K822)</f>
        <v/>
      </c>
      <c r="L840" s="46" t="str">
        <f t="shared" si="89"/>
        <v/>
      </c>
      <c r="M840" s="78" t="str">
        <f>IF(Ansøgning!M822="","",Ansøgning!M822)</f>
        <v/>
      </c>
      <c r="N840" s="31" t="str">
        <f t="shared" si="90"/>
        <v/>
      </c>
      <c r="O840" s="78" t="str">
        <f>IF(Ansøgning!O822="","",Ansøgning!O822)</f>
        <v/>
      </c>
      <c r="P840" s="78" t="str">
        <f>IF(Ansøgning!P822="","",Ansøgning!P822)</f>
        <v/>
      </c>
      <c r="Q840" s="78" t="str">
        <f>IF(Ansøgning!Q822="","",Ansøgning!Q822)</f>
        <v/>
      </c>
      <c r="R840" s="78" t="str">
        <f>IF(Ansøgning!R822="","",Ansøgning!R822)</f>
        <v/>
      </c>
      <c r="S840" s="46" t="str">
        <f>IFERROR(MAX(IF(OR(O840="",P840=""),"",IF(AND(AND(MONTH(E840)&gt;=7,MONTH(E840)&lt;8),AND(MONTH(F840)&gt;=7,MONTH(F840)&lt;8)),(NETWORKDAYS(E840,F840,Lister!$D$7:$D$13)-O840)*N840/NETWORKDAYS(Lister!$D$19,Lister!$E$19,Lister!$D$7:$D$13),IF(AND(AND(MONTH(E840)&gt;=7,MONTH(E840)&lt;8),MONTH(F840)&gt;7),(NETWORKDAYS(E840,Lister!$E$19,Lister!$D$7:$D$13)-O840)*N840/NETWORKDAYS(Lister!$D$19,Lister!$E$19,Lister!$D$7:$D$13),IF(MONTH(E840)&gt;7,0)))),0),"")</f>
        <v/>
      </c>
      <c r="T840" s="46" t="str">
        <f>IFERROR(MAX(IF(OR(O840="",P840=""),"",IF(AND(AND(MONTH(E840)&gt;=8,MONTH(E840)&lt;9),AND(MONTH(F840)&gt;=8,MONTH(F840)&lt;9)),(NETWORKDAYS(E840,F840,Lister!$D$7:$D$13)-P840)*N840/NETWORKDAYS(Lister!$D$20,Lister!$E$20,Lister!$D$7:$D$13),IF(AND(MONTH(E840)=7,MONTH(F840)=8),(NETWORKDAYS(Lister!$D$20,F840,Lister!$D$7:$D$13)-P840)*N840/NETWORKDAYS(Lister!$D$20,Lister!$E$20,Lister!$D$7:$D$13),IF(AND(MONTH(E840)=7,MONTH(F840)=7),0)))),0),"")</f>
        <v/>
      </c>
      <c r="U840" s="78" t="str">
        <f>IF(Ansøgning!U822="","",Ansøgning!U822)</f>
        <v/>
      </c>
      <c r="V840" s="119" t="str">
        <f t="shared" si="91"/>
        <v/>
      </c>
      <c r="W840" s="120" t="str">
        <f t="shared" si="92"/>
        <v/>
      </c>
      <c r="X840" s="42" t="str">
        <f t="shared" si="93"/>
        <v/>
      </c>
    </row>
    <row r="841" spans="1:24" x14ac:dyDescent="0.25">
      <c r="A841" s="13" t="str">
        <f t="shared" si="94"/>
        <v/>
      </c>
      <c r="B841" s="75" t="str">
        <f>IF(Ansøgning!B823="","",Ansøgning!B823)</f>
        <v/>
      </c>
      <c r="C841" s="75" t="str">
        <f>IF(Ansøgning!C823="","",Ansøgning!C823)</f>
        <v/>
      </c>
      <c r="D841" s="75" t="str">
        <f>IF(Ansøgning!D823="","",Ansøgning!D823)</f>
        <v/>
      </c>
      <c r="E841" s="76" t="str">
        <f>IF(Ansøgning!E823="","",Ansøgning!E823)</f>
        <v/>
      </c>
      <c r="F841" s="76" t="str">
        <f>IF(Ansøgning!F823="","",Ansøgning!F823)</f>
        <v/>
      </c>
      <c r="G841" s="33" t="str">
        <f>IF(OR(E841="",F841=""),"",NETWORKDAYS(E841,F841,Lister!$D$7:$D$13))</f>
        <v/>
      </c>
      <c r="H841" s="76" t="str">
        <f>IF(Ansøgning!H823="","",Ansøgning!H823)</f>
        <v/>
      </c>
      <c r="I841" s="32" t="str">
        <f t="shared" si="88"/>
        <v/>
      </c>
      <c r="J841" s="77" t="str">
        <f>IF(Ansøgning!J823="","",Ansøgning!J823)</f>
        <v/>
      </c>
      <c r="K841" s="77" t="str">
        <f>IF(Ansøgning!K823="","",Ansøgning!K823)</f>
        <v/>
      </c>
      <c r="L841" s="46" t="str">
        <f t="shared" si="89"/>
        <v/>
      </c>
      <c r="M841" s="78" t="str">
        <f>IF(Ansøgning!M823="","",Ansøgning!M823)</f>
        <v/>
      </c>
      <c r="N841" s="31" t="str">
        <f t="shared" si="90"/>
        <v/>
      </c>
      <c r="O841" s="78" t="str">
        <f>IF(Ansøgning!O823="","",Ansøgning!O823)</f>
        <v/>
      </c>
      <c r="P841" s="78" t="str">
        <f>IF(Ansøgning!P823="","",Ansøgning!P823)</f>
        <v/>
      </c>
      <c r="Q841" s="78" t="str">
        <f>IF(Ansøgning!Q823="","",Ansøgning!Q823)</f>
        <v/>
      </c>
      <c r="R841" s="78" t="str">
        <f>IF(Ansøgning!R823="","",Ansøgning!R823)</f>
        <v/>
      </c>
      <c r="S841" s="46" t="str">
        <f>IFERROR(MAX(IF(OR(O841="",P841=""),"",IF(AND(AND(MONTH(E841)&gt;=7,MONTH(E841)&lt;8),AND(MONTH(F841)&gt;=7,MONTH(F841)&lt;8)),(NETWORKDAYS(E841,F841,Lister!$D$7:$D$13)-O841)*N841/NETWORKDAYS(Lister!$D$19,Lister!$E$19,Lister!$D$7:$D$13),IF(AND(AND(MONTH(E841)&gt;=7,MONTH(E841)&lt;8),MONTH(F841)&gt;7),(NETWORKDAYS(E841,Lister!$E$19,Lister!$D$7:$D$13)-O841)*N841/NETWORKDAYS(Lister!$D$19,Lister!$E$19,Lister!$D$7:$D$13),IF(MONTH(E841)&gt;7,0)))),0),"")</f>
        <v/>
      </c>
      <c r="T841" s="46" t="str">
        <f>IFERROR(MAX(IF(OR(O841="",P841=""),"",IF(AND(AND(MONTH(E841)&gt;=8,MONTH(E841)&lt;9),AND(MONTH(F841)&gt;=8,MONTH(F841)&lt;9)),(NETWORKDAYS(E841,F841,Lister!$D$7:$D$13)-P841)*N841/NETWORKDAYS(Lister!$D$20,Lister!$E$20,Lister!$D$7:$D$13),IF(AND(MONTH(E841)=7,MONTH(F841)=8),(NETWORKDAYS(Lister!$D$20,F841,Lister!$D$7:$D$13)-P841)*N841/NETWORKDAYS(Lister!$D$20,Lister!$E$20,Lister!$D$7:$D$13),IF(AND(MONTH(E841)=7,MONTH(F841)=7),0)))),0),"")</f>
        <v/>
      </c>
      <c r="U841" s="78" t="str">
        <f>IF(Ansøgning!U823="","",Ansøgning!U823)</f>
        <v/>
      </c>
      <c r="V841" s="119" t="str">
        <f t="shared" si="91"/>
        <v/>
      </c>
      <c r="W841" s="120" t="str">
        <f t="shared" si="92"/>
        <v/>
      </c>
      <c r="X841" s="42" t="str">
        <f t="shared" si="93"/>
        <v/>
      </c>
    </row>
    <row r="842" spans="1:24" x14ac:dyDescent="0.25">
      <c r="A842" s="13" t="str">
        <f t="shared" si="94"/>
        <v/>
      </c>
      <c r="B842" s="75" t="str">
        <f>IF(Ansøgning!B824="","",Ansøgning!B824)</f>
        <v/>
      </c>
      <c r="C842" s="75" t="str">
        <f>IF(Ansøgning!C824="","",Ansøgning!C824)</f>
        <v/>
      </c>
      <c r="D842" s="75" t="str">
        <f>IF(Ansøgning!D824="","",Ansøgning!D824)</f>
        <v/>
      </c>
      <c r="E842" s="76" t="str">
        <f>IF(Ansøgning!E824="","",Ansøgning!E824)</f>
        <v/>
      </c>
      <c r="F842" s="76" t="str">
        <f>IF(Ansøgning!F824="","",Ansøgning!F824)</f>
        <v/>
      </c>
      <c r="G842" s="33" t="str">
        <f>IF(OR(E842="",F842=""),"",NETWORKDAYS(E842,F842,Lister!$D$7:$D$13))</f>
        <v/>
      </c>
      <c r="H842" s="76" t="str">
        <f>IF(Ansøgning!H824="","",Ansøgning!H824)</f>
        <v/>
      </c>
      <c r="I842" s="32" t="str">
        <f t="shared" si="88"/>
        <v/>
      </c>
      <c r="J842" s="77" t="str">
        <f>IF(Ansøgning!J824="","",Ansøgning!J824)</f>
        <v/>
      </c>
      <c r="K842" s="77" t="str">
        <f>IF(Ansøgning!K824="","",Ansøgning!K824)</f>
        <v/>
      </c>
      <c r="L842" s="46" t="str">
        <f t="shared" si="89"/>
        <v/>
      </c>
      <c r="M842" s="78" t="str">
        <f>IF(Ansøgning!M824="","",Ansøgning!M824)</f>
        <v/>
      </c>
      <c r="N842" s="31" t="str">
        <f t="shared" si="90"/>
        <v/>
      </c>
      <c r="O842" s="78" t="str">
        <f>IF(Ansøgning!O824="","",Ansøgning!O824)</f>
        <v/>
      </c>
      <c r="P842" s="78" t="str">
        <f>IF(Ansøgning!P824="","",Ansøgning!P824)</f>
        <v/>
      </c>
      <c r="Q842" s="78" t="str">
        <f>IF(Ansøgning!Q824="","",Ansøgning!Q824)</f>
        <v/>
      </c>
      <c r="R842" s="78" t="str">
        <f>IF(Ansøgning!R824="","",Ansøgning!R824)</f>
        <v/>
      </c>
      <c r="S842" s="46" t="str">
        <f>IFERROR(MAX(IF(OR(O842="",P842=""),"",IF(AND(AND(MONTH(E842)&gt;=7,MONTH(E842)&lt;8),AND(MONTH(F842)&gt;=7,MONTH(F842)&lt;8)),(NETWORKDAYS(E842,F842,Lister!$D$7:$D$13)-O842)*N842/NETWORKDAYS(Lister!$D$19,Lister!$E$19,Lister!$D$7:$D$13),IF(AND(AND(MONTH(E842)&gt;=7,MONTH(E842)&lt;8),MONTH(F842)&gt;7),(NETWORKDAYS(E842,Lister!$E$19,Lister!$D$7:$D$13)-O842)*N842/NETWORKDAYS(Lister!$D$19,Lister!$E$19,Lister!$D$7:$D$13),IF(MONTH(E842)&gt;7,0)))),0),"")</f>
        <v/>
      </c>
      <c r="T842" s="46" t="str">
        <f>IFERROR(MAX(IF(OR(O842="",P842=""),"",IF(AND(AND(MONTH(E842)&gt;=8,MONTH(E842)&lt;9),AND(MONTH(F842)&gt;=8,MONTH(F842)&lt;9)),(NETWORKDAYS(E842,F842,Lister!$D$7:$D$13)-P842)*N842/NETWORKDAYS(Lister!$D$20,Lister!$E$20,Lister!$D$7:$D$13),IF(AND(MONTH(E842)=7,MONTH(F842)=8),(NETWORKDAYS(Lister!$D$20,F842,Lister!$D$7:$D$13)-P842)*N842/NETWORKDAYS(Lister!$D$20,Lister!$E$20,Lister!$D$7:$D$13),IF(AND(MONTH(E842)=7,MONTH(F842)=7),0)))),0),"")</f>
        <v/>
      </c>
      <c r="U842" s="78" t="str">
        <f>IF(Ansøgning!U824="","",Ansøgning!U824)</f>
        <v/>
      </c>
      <c r="V842" s="119" t="str">
        <f t="shared" si="91"/>
        <v/>
      </c>
      <c r="W842" s="120" t="str">
        <f t="shared" si="92"/>
        <v/>
      </c>
      <c r="X842" s="42" t="str">
        <f t="shared" si="93"/>
        <v/>
      </c>
    </row>
    <row r="843" spans="1:24" x14ac:dyDescent="0.25">
      <c r="A843" s="13" t="str">
        <f t="shared" si="94"/>
        <v/>
      </c>
      <c r="B843" s="75" t="str">
        <f>IF(Ansøgning!B825="","",Ansøgning!B825)</f>
        <v/>
      </c>
      <c r="C843" s="75" t="str">
        <f>IF(Ansøgning!C825="","",Ansøgning!C825)</f>
        <v/>
      </c>
      <c r="D843" s="75" t="str">
        <f>IF(Ansøgning!D825="","",Ansøgning!D825)</f>
        <v/>
      </c>
      <c r="E843" s="76" t="str">
        <f>IF(Ansøgning!E825="","",Ansøgning!E825)</f>
        <v/>
      </c>
      <c r="F843" s="76" t="str">
        <f>IF(Ansøgning!F825="","",Ansøgning!F825)</f>
        <v/>
      </c>
      <c r="G843" s="33" t="str">
        <f>IF(OR(E843="",F843=""),"",NETWORKDAYS(E843,F843,Lister!$D$7:$D$13))</f>
        <v/>
      </c>
      <c r="H843" s="76" t="str">
        <f>IF(Ansøgning!H825="","",Ansøgning!H825)</f>
        <v/>
      </c>
      <c r="I843" s="32" t="str">
        <f t="shared" si="88"/>
        <v/>
      </c>
      <c r="J843" s="77" t="str">
        <f>IF(Ansøgning!J825="","",Ansøgning!J825)</f>
        <v/>
      </c>
      <c r="K843" s="77" t="str">
        <f>IF(Ansøgning!K825="","",Ansøgning!K825)</f>
        <v/>
      </c>
      <c r="L843" s="46" t="str">
        <f t="shared" si="89"/>
        <v/>
      </c>
      <c r="M843" s="78" t="str">
        <f>IF(Ansøgning!M825="","",Ansøgning!M825)</f>
        <v/>
      </c>
      <c r="N843" s="31" t="str">
        <f t="shared" si="90"/>
        <v/>
      </c>
      <c r="O843" s="78" t="str">
        <f>IF(Ansøgning!O825="","",Ansøgning!O825)</f>
        <v/>
      </c>
      <c r="P843" s="78" t="str">
        <f>IF(Ansøgning!P825="","",Ansøgning!P825)</f>
        <v/>
      </c>
      <c r="Q843" s="78" t="str">
        <f>IF(Ansøgning!Q825="","",Ansøgning!Q825)</f>
        <v/>
      </c>
      <c r="R843" s="78" t="str">
        <f>IF(Ansøgning!R825="","",Ansøgning!R825)</f>
        <v/>
      </c>
      <c r="S843" s="46" t="str">
        <f>IFERROR(MAX(IF(OR(O843="",P843=""),"",IF(AND(AND(MONTH(E843)&gt;=7,MONTH(E843)&lt;8),AND(MONTH(F843)&gt;=7,MONTH(F843)&lt;8)),(NETWORKDAYS(E843,F843,Lister!$D$7:$D$13)-O843)*N843/NETWORKDAYS(Lister!$D$19,Lister!$E$19,Lister!$D$7:$D$13),IF(AND(AND(MONTH(E843)&gt;=7,MONTH(E843)&lt;8),MONTH(F843)&gt;7),(NETWORKDAYS(E843,Lister!$E$19,Lister!$D$7:$D$13)-O843)*N843/NETWORKDAYS(Lister!$D$19,Lister!$E$19,Lister!$D$7:$D$13),IF(MONTH(E843)&gt;7,0)))),0),"")</f>
        <v/>
      </c>
      <c r="T843" s="46" t="str">
        <f>IFERROR(MAX(IF(OR(O843="",P843=""),"",IF(AND(AND(MONTH(E843)&gt;=8,MONTH(E843)&lt;9),AND(MONTH(F843)&gt;=8,MONTH(F843)&lt;9)),(NETWORKDAYS(E843,F843,Lister!$D$7:$D$13)-P843)*N843/NETWORKDAYS(Lister!$D$20,Lister!$E$20,Lister!$D$7:$D$13),IF(AND(MONTH(E843)=7,MONTH(F843)=8),(NETWORKDAYS(Lister!$D$20,F843,Lister!$D$7:$D$13)-P843)*N843/NETWORKDAYS(Lister!$D$20,Lister!$E$20,Lister!$D$7:$D$13),IF(AND(MONTH(E843)=7,MONTH(F843)=7),0)))),0),"")</f>
        <v/>
      </c>
      <c r="U843" s="78" t="str">
        <f>IF(Ansøgning!U825="","",Ansøgning!U825)</f>
        <v/>
      </c>
      <c r="V843" s="119" t="str">
        <f t="shared" si="91"/>
        <v/>
      </c>
      <c r="W843" s="120" t="str">
        <f t="shared" si="92"/>
        <v/>
      </c>
      <c r="X843" s="42" t="str">
        <f t="shared" si="93"/>
        <v/>
      </c>
    </row>
    <row r="844" spans="1:24" x14ac:dyDescent="0.25">
      <c r="A844" s="13" t="str">
        <f t="shared" si="94"/>
        <v/>
      </c>
      <c r="B844" s="75" t="str">
        <f>IF(Ansøgning!B826="","",Ansøgning!B826)</f>
        <v/>
      </c>
      <c r="C844" s="75" t="str">
        <f>IF(Ansøgning!C826="","",Ansøgning!C826)</f>
        <v/>
      </c>
      <c r="D844" s="75" t="str">
        <f>IF(Ansøgning!D826="","",Ansøgning!D826)</f>
        <v/>
      </c>
      <c r="E844" s="76" t="str">
        <f>IF(Ansøgning!E826="","",Ansøgning!E826)</f>
        <v/>
      </c>
      <c r="F844" s="76" t="str">
        <f>IF(Ansøgning!F826="","",Ansøgning!F826)</f>
        <v/>
      </c>
      <c r="G844" s="33" t="str">
        <f>IF(OR(E844="",F844=""),"",NETWORKDAYS(E844,F844,Lister!$D$7:$D$13))</f>
        <v/>
      </c>
      <c r="H844" s="76" t="str">
        <f>IF(Ansøgning!H826="","",Ansøgning!H826)</f>
        <v/>
      </c>
      <c r="I844" s="32" t="str">
        <f t="shared" si="88"/>
        <v/>
      </c>
      <c r="J844" s="77" t="str">
        <f>IF(Ansøgning!J826="","",Ansøgning!J826)</f>
        <v/>
      </c>
      <c r="K844" s="77" t="str">
        <f>IF(Ansøgning!K826="","",Ansøgning!K826)</f>
        <v/>
      </c>
      <c r="L844" s="46" t="str">
        <f t="shared" si="89"/>
        <v/>
      </c>
      <c r="M844" s="78" t="str">
        <f>IF(Ansøgning!M826="","",Ansøgning!M826)</f>
        <v/>
      </c>
      <c r="N844" s="31" t="str">
        <f t="shared" si="90"/>
        <v/>
      </c>
      <c r="O844" s="78" t="str">
        <f>IF(Ansøgning!O826="","",Ansøgning!O826)</f>
        <v/>
      </c>
      <c r="P844" s="78" t="str">
        <f>IF(Ansøgning!P826="","",Ansøgning!P826)</f>
        <v/>
      </c>
      <c r="Q844" s="78" t="str">
        <f>IF(Ansøgning!Q826="","",Ansøgning!Q826)</f>
        <v/>
      </c>
      <c r="R844" s="78" t="str">
        <f>IF(Ansøgning!R826="","",Ansøgning!R826)</f>
        <v/>
      </c>
      <c r="S844" s="46" t="str">
        <f>IFERROR(MAX(IF(OR(O844="",P844=""),"",IF(AND(AND(MONTH(E844)&gt;=7,MONTH(E844)&lt;8),AND(MONTH(F844)&gt;=7,MONTH(F844)&lt;8)),(NETWORKDAYS(E844,F844,Lister!$D$7:$D$13)-O844)*N844/NETWORKDAYS(Lister!$D$19,Lister!$E$19,Lister!$D$7:$D$13),IF(AND(AND(MONTH(E844)&gt;=7,MONTH(E844)&lt;8),MONTH(F844)&gt;7),(NETWORKDAYS(E844,Lister!$E$19,Lister!$D$7:$D$13)-O844)*N844/NETWORKDAYS(Lister!$D$19,Lister!$E$19,Lister!$D$7:$D$13),IF(MONTH(E844)&gt;7,0)))),0),"")</f>
        <v/>
      </c>
      <c r="T844" s="46" t="str">
        <f>IFERROR(MAX(IF(OR(O844="",P844=""),"",IF(AND(AND(MONTH(E844)&gt;=8,MONTH(E844)&lt;9),AND(MONTH(F844)&gt;=8,MONTH(F844)&lt;9)),(NETWORKDAYS(E844,F844,Lister!$D$7:$D$13)-P844)*N844/NETWORKDAYS(Lister!$D$20,Lister!$E$20,Lister!$D$7:$D$13),IF(AND(MONTH(E844)=7,MONTH(F844)=8),(NETWORKDAYS(Lister!$D$20,F844,Lister!$D$7:$D$13)-P844)*N844/NETWORKDAYS(Lister!$D$20,Lister!$E$20,Lister!$D$7:$D$13),IF(AND(MONTH(E844)=7,MONTH(F844)=7),0)))),0),"")</f>
        <v/>
      </c>
      <c r="U844" s="78" t="str">
        <f>IF(Ansøgning!U826="","",Ansøgning!U826)</f>
        <v/>
      </c>
      <c r="V844" s="119" t="str">
        <f t="shared" si="91"/>
        <v/>
      </c>
      <c r="W844" s="120" t="str">
        <f t="shared" si="92"/>
        <v/>
      </c>
      <c r="X844" s="42" t="str">
        <f t="shared" si="93"/>
        <v/>
      </c>
    </row>
    <row r="845" spans="1:24" x14ac:dyDescent="0.25">
      <c r="A845" s="13" t="str">
        <f t="shared" si="94"/>
        <v/>
      </c>
      <c r="B845" s="75" t="str">
        <f>IF(Ansøgning!B827="","",Ansøgning!B827)</f>
        <v/>
      </c>
      <c r="C845" s="75" t="str">
        <f>IF(Ansøgning!C827="","",Ansøgning!C827)</f>
        <v/>
      </c>
      <c r="D845" s="75" t="str">
        <f>IF(Ansøgning!D827="","",Ansøgning!D827)</f>
        <v/>
      </c>
      <c r="E845" s="76" t="str">
        <f>IF(Ansøgning!E827="","",Ansøgning!E827)</f>
        <v/>
      </c>
      <c r="F845" s="76" t="str">
        <f>IF(Ansøgning!F827="","",Ansøgning!F827)</f>
        <v/>
      </c>
      <c r="G845" s="33" t="str">
        <f>IF(OR(E845="",F845=""),"",NETWORKDAYS(E845,F845,Lister!$D$7:$D$13))</f>
        <v/>
      </c>
      <c r="H845" s="76" t="str">
        <f>IF(Ansøgning!H827="","",Ansøgning!H827)</f>
        <v/>
      </c>
      <c r="I845" s="32" t="str">
        <f t="shared" si="88"/>
        <v/>
      </c>
      <c r="J845" s="77" t="str">
        <f>IF(Ansøgning!J827="","",Ansøgning!J827)</f>
        <v/>
      </c>
      <c r="K845" s="77" t="str">
        <f>IF(Ansøgning!K827="","",Ansøgning!K827)</f>
        <v/>
      </c>
      <c r="L845" s="46" t="str">
        <f t="shared" si="89"/>
        <v/>
      </c>
      <c r="M845" s="78" t="str">
        <f>IF(Ansøgning!M827="","",Ansøgning!M827)</f>
        <v/>
      </c>
      <c r="N845" s="31" t="str">
        <f t="shared" si="90"/>
        <v/>
      </c>
      <c r="O845" s="78" t="str">
        <f>IF(Ansøgning!O827="","",Ansøgning!O827)</f>
        <v/>
      </c>
      <c r="P845" s="78" t="str">
        <f>IF(Ansøgning!P827="","",Ansøgning!P827)</f>
        <v/>
      </c>
      <c r="Q845" s="78" t="str">
        <f>IF(Ansøgning!Q827="","",Ansøgning!Q827)</f>
        <v/>
      </c>
      <c r="R845" s="78" t="str">
        <f>IF(Ansøgning!R827="","",Ansøgning!R827)</f>
        <v/>
      </c>
      <c r="S845" s="46" t="str">
        <f>IFERROR(MAX(IF(OR(O845="",P845=""),"",IF(AND(AND(MONTH(E845)&gt;=7,MONTH(E845)&lt;8),AND(MONTH(F845)&gt;=7,MONTH(F845)&lt;8)),(NETWORKDAYS(E845,F845,Lister!$D$7:$D$13)-O845)*N845/NETWORKDAYS(Lister!$D$19,Lister!$E$19,Lister!$D$7:$D$13),IF(AND(AND(MONTH(E845)&gt;=7,MONTH(E845)&lt;8),MONTH(F845)&gt;7),(NETWORKDAYS(E845,Lister!$E$19,Lister!$D$7:$D$13)-O845)*N845/NETWORKDAYS(Lister!$D$19,Lister!$E$19,Lister!$D$7:$D$13),IF(MONTH(E845)&gt;7,0)))),0),"")</f>
        <v/>
      </c>
      <c r="T845" s="46" t="str">
        <f>IFERROR(MAX(IF(OR(O845="",P845=""),"",IF(AND(AND(MONTH(E845)&gt;=8,MONTH(E845)&lt;9),AND(MONTH(F845)&gt;=8,MONTH(F845)&lt;9)),(NETWORKDAYS(E845,F845,Lister!$D$7:$D$13)-P845)*N845/NETWORKDAYS(Lister!$D$20,Lister!$E$20,Lister!$D$7:$D$13),IF(AND(MONTH(E845)=7,MONTH(F845)=8),(NETWORKDAYS(Lister!$D$20,F845,Lister!$D$7:$D$13)-P845)*N845/NETWORKDAYS(Lister!$D$20,Lister!$E$20,Lister!$D$7:$D$13),IF(AND(MONTH(E845)=7,MONTH(F845)=7),0)))),0),"")</f>
        <v/>
      </c>
      <c r="U845" s="78" t="str">
        <f>IF(Ansøgning!U827="","",Ansøgning!U827)</f>
        <v/>
      </c>
      <c r="V845" s="119" t="str">
        <f t="shared" si="91"/>
        <v/>
      </c>
      <c r="W845" s="120" t="str">
        <f t="shared" si="92"/>
        <v/>
      </c>
      <c r="X845" s="42" t="str">
        <f t="shared" si="93"/>
        <v/>
      </c>
    </row>
    <row r="846" spans="1:24" x14ac:dyDescent="0.25">
      <c r="A846" s="13" t="str">
        <f t="shared" si="94"/>
        <v/>
      </c>
      <c r="B846" s="75" t="str">
        <f>IF(Ansøgning!B828="","",Ansøgning!B828)</f>
        <v/>
      </c>
      <c r="C846" s="75" t="str">
        <f>IF(Ansøgning!C828="","",Ansøgning!C828)</f>
        <v/>
      </c>
      <c r="D846" s="75" t="str">
        <f>IF(Ansøgning!D828="","",Ansøgning!D828)</f>
        <v/>
      </c>
      <c r="E846" s="76" t="str">
        <f>IF(Ansøgning!E828="","",Ansøgning!E828)</f>
        <v/>
      </c>
      <c r="F846" s="76" t="str">
        <f>IF(Ansøgning!F828="","",Ansøgning!F828)</f>
        <v/>
      </c>
      <c r="G846" s="33" t="str">
        <f>IF(OR(E846="",F846=""),"",NETWORKDAYS(E846,F846,Lister!$D$7:$D$13))</f>
        <v/>
      </c>
      <c r="H846" s="76" t="str">
        <f>IF(Ansøgning!H828="","",Ansøgning!H828)</f>
        <v/>
      </c>
      <c r="I846" s="32" t="str">
        <f t="shared" si="88"/>
        <v/>
      </c>
      <c r="J846" s="77" t="str">
        <f>IF(Ansøgning!J828="","",Ansøgning!J828)</f>
        <v/>
      </c>
      <c r="K846" s="77" t="str">
        <f>IF(Ansøgning!K828="","",Ansøgning!K828)</f>
        <v/>
      </c>
      <c r="L846" s="46" t="str">
        <f t="shared" si="89"/>
        <v/>
      </c>
      <c r="M846" s="78" t="str">
        <f>IF(Ansøgning!M828="","",Ansøgning!M828)</f>
        <v/>
      </c>
      <c r="N846" s="31" t="str">
        <f t="shared" si="90"/>
        <v/>
      </c>
      <c r="O846" s="78" t="str">
        <f>IF(Ansøgning!O828="","",Ansøgning!O828)</f>
        <v/>
      </c>
      <c r="P846" s="78" t="str">
        <f>IF(Ansøgning!P828="","",Ansøgning!P828)</f>
        <v/>
      </c>
      <c r="Q846" s="78" t="str">
        <f>IF(Ansøgning!Q828="","",Ansøgning!Q828)</f>
        <v/>
      </c>
      <c r="R846" s="78" t="str">
        <f>IF(Ansøgning!R828="","",Ansøgning!R828)</f>
        <v/>
      </c>
      <c r="S846" s="46" t="str">
        <f>IFERROR(MAX(IF(OR(O846="",P846=""),"",IF(AND(AND(MONTH(E846)&gt;=7,MONTH(E846)&lt;8),AND(MONTH(F846)&gt;=7,MONTH(F846)&lt;8)),(NETWORKDAYS(E846,F846,Lister!$D$7:$D$13)-O846)*N846/NETWORKDAYS(Lister!$D$19,Lister!$E$19,Lister!$D$7:$D$13),IF(AND(AND(MONTH(E846)&gt;=7,MONTH(E846)&lt;8),MONTH(F846)&gt;7),(NETWORKDAYS(E846,Lister!$E$19,Lister!$D$7:$D$13)-O846)*N846/NETWORKDAYS(Lister!$D$19,Lister!$E$19,Lister!$D$7:$D$13),IF(MONTH(E846)&gt;7,0)))),0),"")</f>
        <v/>
      </c>
      <c r="T846" s="46" t="str">
        <f>IFERROR(MAX(IF(OR(O846="",P846=""),"",IF(AND(AND(MONTH(E846)&gt;=8,MONTH(E846)&lt;9),AND(MONTH(F846)&gt;=8,MONTH(F846)&lt;9)),(NETWORKDAYS(E846,F846,Lister!$D$7:$D$13)-P846)*N846/NETWORKDAYS(Lister!$D$20,Lister!$E$20,Lister!$D$7:$D$13),IF(AND(MONTH(E846)=7,MONTH(F846)=8),(NETWORKDAYS(Lister!$D$20,F846,Lister!$D$7:$D$13)-P846)*N846/NETWORKDAYS(Lister!$D$20,Lister!$E$20,Lister!$D$7:$D$13),IF(AND(MONTH(E846)=7,MONTH(F846)=7),0)))),0),"")</f>
        <v/>
      </c>
      <c r="U846" s="78" t="str">
        <f>IF(Ansøgning!U828="","",Ansøgning!U828)</f>
        <v/>
      </c>
      <c r="V846" s="119" t="str">
        <f t="shared" si="91"/>
        <v/>
      </c>
      <c r="W846" s="120" t="str">
        <f t="shared" si="92"/>
        <v/>
      </c>
      <c r="X846" s="42" t="str">
        <f t="shared" si="93"/>
        <v/>
      </c>
    </row>
    <row r="847" spans="1:24" x14ac:dyDescent="0.25">
      <c r="A847" s="13" t="str">
        <f t="shared" si="94"/>
        <v/>
      </c>
      <c r="B847" s="75" t="str">
        <f>IF(Ansøgning!B829="","",Ansøgning!B829)</f>
        <v/>
      </c>
      <c r="C847" s="75" t="str">
        <f>IF(Ansøgning!C829="","",Ansøgning!C829)</f>
        <v/>
      </c>
      <c r="D847" s="75" t="str">
        <f>IF(Ansøgning!D829="","",Ansøgning!D829)</f>
        <v/>
      </c>
      <c r="E847" s="76" t="str">
        <f>IF(Ansøgning!E829="","",Ansøgning!E829)</f>
        <v/>
      </c>
      <c r="F847" s="76" t="str">
        <f>IF(Ansøgning!F829="","",Ansøgning!F829)</f>
        <v/>
      </c>
      <c r="G847" s="33" t="str">
        <f>IF(OR(E847="",F847=""),"",NETWORKDAYS(E847,F847,Lister!$D$7:$D$13))</f>
        <v/>
      </c>
      <c r="H847" s="76" t="str">
        <f>IF(Ansøgning!H829="","",Ansøgning!H829)</f>
        <v/>
      </c>
      <c r="I847" s="32" t="str">
        <f t="shared" si="88"/>
        <v/>
      </c>
      <c r="J847" s="77" t="str">
        <f>IF(Ansøgning!J829="","",Ansøgning!J829)</f>
        <v/>
      </c>
      <c r="K847" s="77" t="str">
        <f>IF(Ansøgning!K829="","",Ansøgning!K829)</f>
        <v/>
      </c>
      <c r="L847" s="46" t="str">
        <f t="shared" si="89"/>
        <v/>
      </c>
      <c r="M847" s="78" t="str">
        <f>IF(Ansøgning!M829="","",Ansøgning!M829)</f>
        <v/>
      </c>
      <c r="N847" s="31" t="str">
        <f t="shared" si="90"/>
        <v/>
      </c>
      <c r="O847" s="78" t="str">
        <f>IF(Ansøgning!O829="","",Ansøgning!O829)</f>
        <v/>
      </c>
      <c r="P847" s="78" t="str">
        <f>IF(Ansøgning!P829="","",Ansøgning!P829)</f>
        <v/>
      </c>
      <c r="Q847" s="78" t="str">
        <f>IF(Ansøgning!Q829="","",Ansøgning!Q829)</f>
        <v/>
      </c>
      <c r="R847" s="78" t="str">
        <f>IF(Ansøgning!R829="","",Ansøgning!R829)</f>
        <v/>
      </c>
      <c r="S847" s="46" t="str">
        <f>IFERROR(MAX(IF(OR(O847="",P847=""),"",IF(AND(AND(MONTH(E847)&gt;=7,MONTH(E847)&lt;8),AND(MONTH(F847)&gt;=7,MONTH(F847)&lt;8)),(NETWORKDAYS(E847,F847,Lister!$D$7:$D$13)-O847)*N847/NETWORKDAYS(Lister!$D$19,Lister!$E$19,Lister!$D$7:$D$13),IF(AND(AND(MONTH(E847)&gt;=7,MONTH(E847)&lt;8),MONTH(F847)&gt;7),(NETWORKDAYS(E847,Lister!$E$19,Lister!$D$7:$D$13)-O847)*N847/NETWORKDAYS(Lister!$D$19,Lister!$E$19,Lister!$D$7:$D$13),IF(MONTH(E847)&gt;7,0)))),0),"")</f>
        <v/>
      </c>
      <c r="T847" s="46" t="str">
        <f>IFERROR(MAX(IF(OR(O847="",P847=""),"",IF(AND(AND(MONTH(E847)&gt;=8,MONTH(E847)&lt;9),AND(MONTH(F847)&gt;=8,MONTH(F847)&lt;9)),(NETWORKDAYS(E847,F847,Lister!$D$7:$D$13)-P847)*N847/NETWORKDAYS(Lister!$D$20,Lister!$E$20,Lister!$D$7:$D$13),IF(AND(MONTH(E847)=7,MONTH(F847)=8),(NETWORKDAYS(Lister!$D$20,F847,Lister!$D$7:$D$13)-P847)*N847/NETWORKDAYS(Lister!$D$20,Lister!$E$20,Lister!$D$7:$D$13),IF(AND(MONTH(E847)=7,MONTH(F847)=7),0)))),0),"")</f>
        <v/>
      </c>
      <c r="U847" s="78" t="str">
        <f>IF(Ansøgning!U829="","",Ansøgning!U829)</f>
        <v/>
      </c>
      <c r="V847" s="119" t="str">
        <f t="shared" si="91"/>
        <v/>
      </c>
      <c r="W847" s="120" t="str">
        <f t="shared" si="92"/>
        <v/>
      </c>
      <c r="X847" s="42" t="str">
        <f t="shared" si="93"/>
        <v/>
      </c>
    </row>
    <row r="848" spans="1:24" x14ac:dyDescent="0.25">
      <c r="A848" s="13" t="str">
        <f t="shared" si="94"/>
        <v/>
      </c>
      <c r="B848" s="75" t="str">
        <f>IF(Ansøgning!B830="","",Ansøgning!B830)</f>
        <v/>
      </c>
      <c r="C848" s="75" t="str">
        <f>IF(Ansøgning!C830="","",Ansøgning!C830)</f>
        <v/>
      </c>
      <c r="D848" s="75" t="str">
        <f>IF(Ansøgning!D830="","",Ansøgning!D830)</f>
        <v/>
      </c>
      <c r="E848" s="76" t="str">
        <f>IF(Ansøgning!E830="","",Ansøgning!E830)</f>
        <v/>
      </c>
      <c r="F848" s="76" t="str">
        <f>IF(Ansøgning!F830="","",Ansøgning!F830)</f>
        <v/>
      </c>
      <c r="G848" s="33" t="str">
        <f>IF(OR(E848="",F848=""),"",NETWORKDAYS(E848,F848,Lister!$D$7:$D$13))</f>
        <v/>
      </c>
      <c r="H848" s="76" t="str">
        <f>IF(Ansøgning!H830="","",Ansøgning!H830)</f>
        <v/>
      </c>
      <c r="I848" s="32" t="str">
        <f t="shared" si="88"/>
        <v/>
      </c>
      <c r="J848" s="77" t="str">
        <f>IF(Ansøgning!J830="","",Ansøgning!J830)</f>
        <v/>
      </c>
      <c r="K848" s="77" t="str">
        <f>IF(Ansøgning!K830="","",Ansøgning!K830)</f>
        <v/>
      </c>
      <c r="L848" s="46" t="str">
        <f t="shared" si="89"/>
        <v/>
      </c>
      <c r="M848" s="78" t="str">
        <f>IF(Ansøgning!M830="","",Ansøgning!M830)</f>
        <v/>
      </c>
      <c r="N848" s="31" t="str">
        <f t="shared" si="90"/>
        <v/>
      </c>
      <c r="O848" s="78" t="str">
        <f>IF(Ansøgning!O830="","",Ansøgning!O830)</f>
        <v/>
      </c>
      <c r="P848" s="78" t="str">
        <f>IF(Ansøgning!P830="","",Ansøgning!P830)</f>
        <v/>
      </c>
      <c r="Q848" s="78" t="str">
        <f>IF(Ansøgning!Q830="","",Ansøgning!Q830)</f>
        <v/>
      </c>
      <c r="R848" s="78" t="str">
        <f>IF(Ansøgning!R830="","",Ansøgning!R830)</f>
        <v/>
      </c>
      <c r="S848" s="46" t="str">
        <f>IFERROR(MAX(IF(OR(O848="",P848=""),"",IF(AND(AND(MONTH(E848)&gt;=7,MONTH(E848)&lt;8),AND(MONTH(F848)&gt;=7,MONTH(F848)&lt;8)),(NETWORKDAYS(E848,F848,Lister!$D$7:$D$13)-O848)*N848/NETWORKDAYS(Lister!$D$19,Lister!$E$19,Lister!$D$7:$D$13),IF(AND(AND(MONTH(E848)&gt;=7,MONTH(E848)&lt;8),MONTH(F848)&gt;7),(NETWORKDAYS(E848,Lister!$E$19,Lister!$D$7:$D$13)-O848)*N848/NETWORKDAYS(Lister!$D$19,Lister!$E$19,Lister!$D$7:$D$13),IF(MONTH(E848)&gt;7,0)))),0),"")</f>
        <v/>
      </c>
      <c r="T848" s="46" t="str">
        <f>IFERROR(MAX(IF(OR(O848="",P848=""),"",IF(AND(AND(MONTH(E848)&gt;=8,MONTH(E848)&lt;9),AND(MONTH(F848)&gt;=8,MONTH(F848)&lt;9)),(NETWORKDAYS(E848,F848,Lister!$D$7:$D$13)-P848)*N848/NETWORKDAYS(Lister!$D$20,Lister!$E$20,Lister!$D$7:$D$13),IF(AND(MONTH(E848)=7,MONTH(F848)=8),(NETWORKDAYS(Lister!$D$20,F848,Lister!$D$7:$D$13)-P848)*N848/NETWORKDAYS(Lister!$D$20,Lister!$E$20,Lister!$D$7:$D$13),IF(AND(MONTH(E848)=7,MONTH(F848)=7),0)))),0),"")</f>
        <v/>
      </c>
      <c r="U848" s="78" t="str">
        <f>IF(Ansøgning!U830="","",Ansøgning!U830)</f>
        <v/>
      </c>
      <c r="V848" s="119" t="str">
        <f t="shared" si="91"/>
        <v/>
      </c>
      <c r="W848" s="120" t="str">
        <f t="shared" si="92"/>
        <v/>
      </c>
      <c r="X848" s="42" t="str">
        <f t="shared" si="93"/>
        <v/>
      </c>
    </row>
    <row r="849" spans="1:24" x14ac:dyDescent="0.25">
      <c r="A849" s="13" t="str">
        <f t="shared" si="94"/>
        <v/>
      </c>
      <c r="B849" s="75" t="str">
        <f>IF(Ansøgning!B831="","",Ansøgning!B831)</f>
        <v/>
      </c>
      <c r="C849" s="75" t="str">
        <f>IF(Ansøgning!C831="","",Ansøgning!C831)</f>
        <v/>
      </c>
      <c r="D849" s="75" t="str">
        <f>IF(Ansøgning!D831="","",Ansøgning!D831)</f>
        <v/>
      </c>
      <c r="E849" s="76" t="str">
        <f>IF(Ansøgning!E831="","",Ansøgning!E831)</f>
        <v/>
      </c>
      <c r="F849" s="76" t="str">
        <f>IF(Ansøgning!F831="","",Ansøgning!F831)</f>
        <v/>
      </c>
      <c r="G849" s="33" t="str">
        <f>IF(OR(E849="",F849=""),"",NETWORKDAYS(E849,F849,Lister!$D$7:$D$13))</f>
        <v/>
      </c>
      <c r="H849" s="76" t="str">
        <f>IF(Ansøgning!H831="","",Ansøgning!H831)</f>
        <v/>
      </c>
      <c r="I849" s="32" t="str">
        <f t="shared" si="88"/>
        <v/>
      </c>
      <c r="J849" s="77" t="str">
        <f>IF(Ansøgning!J831="","",Ansøgning!J831)</f>
        <v/>
      </c>
      <c r="K849" s="77" t="str">
        <f>IF(Ansøgning!K831="","",Ansøgning!K831)</f>
        <v/>
      </c>
      <c r="L849" s="46" t="str">
        <f t="shared" si="89"/>
        <v/>
      </c>
      <c r="M849" s="78" t="str">
        <f>IF(Ansøgning!M831="","",Ansøgning!M831)</f>
        <v/>
      </c>
      <c r="N849" s="31" t="str">
        <f t="shared" si="90"/>
        <v/>
      </c>
      <c r="O849" s="78" t="str">
        <f>IF(Ansøgning!O831="","",Ansøgning!O831)</f>
        <v/>
      </c>
      <c r="P849" s="78" t="str">
        <f>IF(Ansøgning!P831="","",Ansøgning!P831)</f>
        <v/>
      </c>
      <c r="Q849" s="78" t="str">
        <f>IF(Ansøgning!Q831="","",Ansøgning!Q831)</f>
        <v/>
      </c>
      <c r="R849" s="78" t="str">
        <f>IF(Ansøgning!R831="","",Ansøgning!R831)</f>
        <v/>
      </c>
      <c r="S849" s="46" t="str">
        <f>IFERROR(MAX(IF(OR(O849="",P849=""),"",IF(AND(AND(MONTH(E849)&gt;=7,MONTH(E849)&lt;8),AND(MONTH(F849)&gt;=7,MONTH(F849)&lt;8)),(NETWORKDAYS(E849,F849,Lister!$D$7:$D$13)-O849)*N849/NETWORKDAYS(Lister!$D$19,Lister!$E$19,Lister!$D$7:$D$13),IF(AND(AND(MONTH(E849)&gt;=7,MONTH(E849)&lt;8),MONTH(F849)&gt;7),(NETWORKDAYS(E849,Lister!$E$19,Lister!$D$7:$D$13)-O849)*N849/NETWORKDAYS(Lister!$D$19,Lister!$E$19,Lister!$D$7:$D$13),IF(MONTH(E849)&gt;7,0)))),0),"")</f>
        <v/>
      </c>
      <c r="T849" s="46" t="str">
        <f>IFERROR(MAX(IF(OR(O849="",P849=""),"",IF(AND(AND(MONTH(E849)&gt;=8,MONTH(E849)&lt;9),AND(MONTH(F849)&gt;=8,MONTH(F849)&lt;9)),(NETWORKDAYS(E849,F849,Lister!$D$7:$D$13)-P849)*N849/NETWORKDAYS(Lister!$D$20,Lister!$E$20,Lister!$D$7:$D$13),IF(AND(MONTH(E849)=7,MONTH(F849)=8),(NETWORKDAYS(Lister!$D$20,F849,Lister!$D$7:$D$13)-P849)*N849/NETWORKDAYS(Lister!$D$20,Lister!$E$20,Lister!$D$7:$D$13),IF(AND(MONTH(E849)=7,MONTH(F849)=7),0)))),0),"")</f>
        <v/>
      </c>
      <c r="U849" s="78" t="str">
        <f>IF(Ansøgning!U831="","",Ansøgning!U831)</f>
        <v/>
      </c>
      <c r="V849" s="119" t="str">
        <f t="shared" si="91"/>
        <v/>
      </c>
      <c r="W849" s="120" t="str">
        <f t="shared" si="92"/>
        <v/>
      </c>
      <c r="X849" s="42" t="str">
        <f t="shared" si="93"/>
        <v/>
      </c>
    </row>
    <row r="850" spans="1:24" x14ac:dyDescent="0.25">
      <c r="A850" s="13" t="str">
        <f t="shared" si="94"/>
        <v/>
      </c>
      <c r="B850" s="75" t="str">
        <f>IF(Ansøgning!B832="","",Ansøgning!B832)</f>
        <v/>
      </c>
      <c r="C850" s="75" t="str">
        <f>IF(Ansøgning!C832="","",Ansøgning!C832)</f>
        <v/>
      </c>
      <c r="D850" s="75" t="str">
        <f>IF(Ansøgning!D832="","",Ansøgning!D832)</f>
        <v/>
      </c>
      <c r="E850" s="76" t="str">
        <f>IF(Ansøgning!E832="","",Ansøgning!E832)</f>
        <v/>
      </c>
      <c r="F850" s="76" t="str">
        <f>IF(Ansøgning!F832="","",Ansøgning!F832)</f>
        <v/>
      </c>
      <c r="G850" s="33" t="str">
        <f>IF(OR(E850="",F850=""),"",NETWORKDAYS(E850,F850,Lister!$D$7:$D$13))</f>
        <v/>
      </c>
      <c r="H850" s="76" t="str">
        <f>IF(Ansøgning!H832="","",Ansøgning!H832)</f>
        <v/>
      </c>
      <c r="I850" s="32" t="str">
        <f t="shared" si="88"/>
        <v/>
      </c>
      <c r="J850" s="77" t="str">
        <f>IF(Ansøgning!J832="","",Ansøgning!J832)</f>
        <v/>
      </c>
      <c r="K850" s="77" t="str">
        <f>IF(Ansøgning!K832="","",Ansøgning!K832)</f>
        <v/>
      </c>
      <c r="L850" s="46" t="str">
        <f t="shared" si="89"/>
        <v/>
      </c>
      <c r="M850" s="78" t="str">
        <f>IF(Ansøgning!M832="","",Ansøgning!M832)</f>
        <v/>
      </c>
      <c r="N850" s="31" t="str">
        <f t="shared" si="90"/>
        <v/>
      </c>
      <c r="O850" s="78" t="str">
        <f>IF(Ansøgning!O832="","",Ansøgning!O832)</f>
        <v/>
      </c>
      <c r="P850" s="78" t="str">
        <f>IF(Ansøgning!P832="","",Ansøgning!P832)</f>
        <v/>
      </c>
      <c r="Q850" s="78" t="str">
        <f>IF(Ansøgning!Q832="","",Ansøgning!Q832)</f>
        <v/>
      </c>
      <c r="R850" s="78" t="str">
        <f>IF(Ansøgning!R832="","",Ansøgning!R832)</f>
        <v/>
      </c>
      <c r="S850" s="46" t="str">
        <f>IFERROR(MAX(IF(OR(O850="",P850=""),"",IF(AND(AND(MONTH(E850)&gt;=7,MONTH(E850)&lt;8),AND(MONTH(F850)&gt;=7,MONTH(F850)&lt;8)),(NETWORKDAYS(E850,F850,Lister!$D$7:$D$13)-O850)*N850/NETWORKDAYS(Lister!$D$19,Lister!$E$19,Lister!$D$7:$D$13),IF(AND(AND(MONTH(E850)&gt;=7,MONTH(E850)&lt;8),MONTH(F850)&gt;7),(NETWORKDAYS(E850,Lister!$E$19,Lister!$D$7:$D$13)-O850)*N850/NETWORKDAYS(Lister!$D$19,Lister!$E$19,Lister!$D$7:$D$13),IF(MONTH(E850)&gt;7,0)))),0),"")</f>
        <v/>
      </c>
      <c r="T850" s="46" t="str">
        <f>IFERROR(MAX(IF(OR(O850="",P850=""),"",IF(AND(AND(MONTH(E850)&gt;=8,MONTH(E850)&lt;9),AND(MONTH(F850)&gt;=8,MONTH(F850)&lt;9)),(NETWORKDAYS(E850,F850,Lister!$D$7:$D$13)-P850)*N850/NETWORKDAYS(Lister!$D$20,Lister!$E$20,Lister!$D$7:$D$13),IF(AND(MONTH(E850)=7,MONTH(F850)=8),(NETWORKDAYS(Lister!$D$20,F850,Lister!$D$7:$D$13)-P850)*N850/NETWORKDAYS(Lister!$D$20,Lister!$E$20,Lister!$D$7:$D$13),IF(AND(MONTH(E850)=7,MONTH(F850)=7),0)))),0),"")</f>
        <v/>
      </c>
      <c r="U850" s="78" t="str">
        <f>IF(Ansøgning!U832="","",Ansøgning!U832)</f>
        <v/>
      </c>
      <c r="V850" s="119" t="str">
        <f t="shared" si="91"/>
        <v/>
      </c>
      <c r="W850" s="120" t="str">
        <f t="shared" si="92"/>
        <v/>
      </c>
      <c r="X850" s="42" t="str">
        <f t="shared" si="93"/>
        <v/>
      </c>
    </row>
    <row r="851" spans="1:24" x14ac:dyDescent="0.25">
      <c r="A851" s="13" t="str">
        <f t="shared" si="94"/>
        <v/>
      </c>
      <c r="B851" s="75" t="str">
        <f>IF(Ansøgning!B833="","",Ansøgning!B833)</f>
        <v/>
      </c>
      <c r="C851" s="75" t="str">
        <f>IF(Ansøgning!C833="","",Ansøgning!C833)</f>
        <v/>
      </c>
      <c r="D851" s="75" t="str">
        <f>IF(Ansøgning!D833="","",Ansøgning!D833)</f>
        <v/>
      </c>
      <c r="E851" s="76" t="str">
        <f>IF(Ansøgning!E833="","",Ansøgning!E833)</f>
        <v/>
      </c>
      <c r="F851" s="76" t="str">
        <f>IF(Ansøgning!F833="","",Ansøgning!F833)</f>
        <v/>
      </c>
      <c r="G851" s="33" t="str">
        <f>IF(OR(E851="",F851=""),"",NETWORKDAYS(E851,F851,Lister!$D$7:$D$13))</f>
        <v/>
      </c>
      <c r="H851" s="76" t="str">
        <f>IF(Ansøgning!H833="","",Ansøgning!H833)</f>
        <v/>
      </c>
      <c r="I851" s="32" t="str">
        <f t="shared" si="88"/>
        <v/>
      </c>
      <c r="J851" s="77" t="str">
        <f>IF(Ansøgning!J833="","",Ansøgning!J833)</f>
        <v/>
      </c>
      <c r="K851" s="77" t="str">
        <f>IF(Ansøgning!K833="","",Ansøgning!K833)</f>
        <v/>
      </c>
      <c r="L851" s="46" t="str">
        <f t="shared" si="89"/>
        <v/>
      </c>
      <c r="M851" s="78" t="str">
        <f>IF(Ansøgning!M833="","",Ansøgning!M833)</f>
        <v/>
      </c>
      <c r="N851" s="31" t="str">
        <f t="shared" si="90"/>
        <v/>
      </c>
      <c r="O851" s="78" t="str">
        <f>IF(Ansøgning!O833="","",Ansøgning!O833)</f>
        <v/>
      </c>
      <c r="P851" s="78" t="str">
        <f>IF(Ansøgning!P833="","",Ansøgning!P833)</f>
        <v/>
      </c>
      <c r="Q851" s="78" t="str">
        <f>IF(Ansøgning!Q833="","",Ansøgning!Q833)</f>
        <v/>
      </c>
      <c r="R851" s="78" t="str">
        <f>IF(Ansøgning!R833="","",Ansøgning!R833)</f>
        <v/>
      </c>
      <c r="S851" s="46" t="str">
        <f>IFERROR(MAX(IF(OR(O851="",P851=""),"",IF(AND(AND(MONTH(E851)&gt;=7,MONTH(E851)&lt;8),AND(MONTH(F851)&gt;=7,MONTH(F851)&lt;8)),(NETWORKDAYS(E851,F851,Lister!$D$7:$D$13)-O851)*N851/NETWORKDAYS(Lister!$D$19,Lister!$E$19,Lister!$D$7:$D$13),IF(AND(AND(MONTH(E851)&gt;=7,MONTH(E851)&lt;8),MONTH(F851)&gt;7),(NETWORKDAYS(E851,Lister!$E$19,Lister!$D$7:$D$13)-O851)*N851/NETWORKDAYS(Lister!$D$19,Lister!$E$19,Lister!$D$7:$D$13),IF(MONTH(E851)&gt;7,0)))),0),"")</f>
        <v/>
      </c>
      <c r="T851" s="46" t="str">
        <f>IFERROR(MAX(IF(OR(O851="",P851=""),"",IF(AND(AND(MONTH(E851)&gt;=8,MONTH(E851)&lt;9),AND(MONTH(F851)&gt;=8,MONTH(F851)&lt;9)),(NETWORKDAYS(E851,F851,Lister!$D$7:$D$13)-P851)*N851/NETWORKDAYS(Lister!$D$20,Lister!$E$20,Lister!$D$7:$D$13),IF(AND(MONTH(E851)=7,MONTH(F851)=8),(NETWORKDAYS(Lister!$D$20,F851,Lister!$D$7:$D$13)-P851)*N851/NETWORKDAYS(Lister!$D$20,Lister!$E$20,Lister!$D$7:$D$13),IF(AND(MONTH(E851)=7,MONTH(F851)=7),0)))),0),"")</f>
        <v/>
      </c>
      <c r="U851" s="78" t="str">
        <f>IF(Ansøgning!U833="","",Ansøgning!U833)</f>
        <v/>
      </c>
      <c r="V851" s="119" t="str">
        <f t="shared" si="91"/>
        <v/>
      </c>
      <c r="W851" s="120" t="str">
        <f t="shared" si="92"/>
        <v/>
      </c>
      <c r="X851" s="42" t="str">
        <f t="shared" si="93"/>
        <v/>
      </c>
    </row>
    <row r="852" spans="1:24" x14ac:dyDescent="0.25">
      <c r="A852" s="13" t="str">
        <f t="shared" si="94"/>
        <v/>
      </c>
      <c r="B852" s="75" t="str">
        <f>IF(Ansøgning!B834="","",Ansøgning!B834)</f>
        <v/>
      </c>
      <c r="C852" s="75" t="str">
        <f>IF(Ansøgning!C834="","",Ansøgning!C834)</f>
        <v/>
      </c>
      <c r="D852" s="75" t="str">
        <f>IF(Ansøgning!D834="","",Ansøgning!D834)</f>
        <v/>
      </c>
      <c r="E852" s="76" t="str">
        <f>IF(Ansøgning!E834="","",Ansøgning!E834)</f>
        <v/>
      </c>
      <c r="F852" s="76" t="str">
        <f>IF(Ansøgning!F834="","",Ansøgning!F834)</f>
        <v/>
      </c>
      <c r="G852" s="33" t="str">
        <f>IF(OR(E852="",F852=""),"",NETWORKDAYS(E852,F852,Lister!$D$7:$D$13))</f>
        <v/>
      </c>
      <c r="H852" s="76" t="str">
        <f>IF(Ansøgning!H834="","",Ansøgning!H834)</f>
        <v/>
      </c>
      <c r="I852" s="32" t="str">
        <f t="shared" si="88"/>
        <v/>
      </c>
      <c r="J852" s="77" t="str">
        <f>IF(Ansøgning!J834="","",Ansøgning!J834)</f>
        <v/>
      </c>
      <c r="K852" s="77" t="str">
        <f>IF(Ansøgning!K834="","",Ansøgning!K834)</f>
        <v/>
      </c>
      <c r="L852" s="46" t="str">
        <f t="shared" si="89"/>
        <v/>
      </c>
      <c r="M852" s="78" t="str">
        <f>IF(Ansøgning!M834="","",Ansøgning!M834)</f>
        <v/>
      </c>
      <c r="N852" s="31" t="str">
        <f t="shared" si="90"/>
        <v/>
      </c>
      <c r="O852" s="78" t="str">
        <f>IF(Ansøgning!O834="","",Ansøgning!O834)</f>
        <v/>
      </c>
      <c r="P852" s="78" t="str">
        <f>IF(Ansøgning!P834="","",Ansøgning!P834)</f>
        <v/>
      </c>
      <c r="Q852" s="78" t="str">
        <f>IF(Ansøgning!Q834="","",Ansøgning!Q834)</f>
        <v/>
      </c>
      <c r="R852" s="78" t="str">
        <f>IF(Ansøgning!R834="","",Ansøgning!R834)</f>
        <v/>
      </c>
      <c r="S852" s="46" t="str">
        <f>IFERROR(MAX(IF(OR(O852="",P852=""),"",IF(AND(AND(MONTH(E852)&gt;=7,MONTH(E852)&lt;8),AND(MONTH(F852)&gt;=7,MONTH(F852)&lt;8)),(NETWORKDAYS(E852,F852,Lister!$D$7:$D$13)-O852)*N852/NETWORKDAYS(Lister!$D$19,Lister!$E$19,Lister!$D$7:$D$13),IF(AND(AND(MONTH(E852)&gt;=7,MONTH(E852)&lt;8),MONTH(F852)&gt;7),(NETWORKDAYS(E852,Lister!$E$19,Lister!$D$7:$D$13)-O852)*N852/NETWORKDAYS(Lister!$D$19,Lister!$E$19,Lister!$D$7:$D$13),IF(MONTH(E852)&gt;7,0)))),0),"")</f>
        <v/>
      </c>
      <c r="T852" s="46" t="str">
        <f>IFERROR(MAX(IF(OR(O852="",P852=""),"",IF(AND(AND(MONTH(E852)&gt;=8,MONTH(E852)&lt;9),AND(MONTH(F852)&gt;=8,MONTH(F852)&lt;9)),(NETWORKDAYS(E852,F852,Lister!$D$7:$D$13)-P852)*N852/NETWORKDAYS(Lister!$D$20,Lister!$E$20,Lister!$D$7:$D$13),IF(AND(MONTH(E852)=7,MONTH(F852)=8),(NETWORKDAYS(Lister!$D$20,F852,Lister!$D$7:$D$13)-P852)*N852/NETWORKDAYS(Lister!$D$20,Lister!$E$20,Lister!$D$7:$D$13),IF(AND(MONTH(E852)=7,MONTH(F852)=7),0)))),0),"")</f>
        <v/>
      </c>
      <c r="U852" s="78" t="str">
        <f>IF(Ansøgning!U834="","",Ansøgning!U834)</f>
        <v/>
      </c>
      <c r="V852" s="119" t="str">
        <f t="shared" si="91"/>
        <v/>
      </c>
      <c r="W852" s="120" t="str">
        <f t="shared" si="92"/>
        <v/>
      </c>
      <c r="X852" s="42" t="str">
        <f t="shared" si="93"/>
        <v/>
      </c>
    </row>
    <row r="853" spans="1:24" x14ac:dyDescent="0.25">
      <c r="A853" s="13" t="str">
        <f t="shared" si="94"/>
        <v/>
      </c>
      <c r="B853" s="75" t="str">
        <f>IF(Ansøgning!B835="","",Ansøgning!B835)</f>
        <v/>
      </c>
      <c r="C853" s="75" t="str">
        <f>IF(Ansøgning!C835="","",Ansøgning!C835)</f>
        <v/>
      </c>
      <c r="D853" s="75" t="str">
        <f>IF(Ansøgning!D835="","",Ansøgning!D835)</f>
        <v/>
      </c>
      <c r="E853" s="76" t="str">
        <f>IF(Ansøgning!E835="","",Ansøgning!E835)</f>
        <v/>
      </c>
      <c r="F853" s="76" t="str">
        <f>IF(Ansøgning!F835="","",Ansøgning!F835)</f>
        <v/>
      </c>
      <c r="G853" s="33" t="str">
        <f>IF(OR(E853="",F853=""),"",NETWORKDAYS(E853,F853,Lister!$D$7:$D$13))</f>
        <v/>
      </c>
      <c r="H853" s="76" t="str">
        <f>IF(Ansøgning!H835="","",Ansøgning!H835)</f>
        <v/>
      </c>
      <c r="I853" s="32" t="str">
        <f t="shared" si="88"/>
        <v/>
      </c>
      <c r="J853" s="77" t="str">
        <f>IF(Ansøgning!J835="","",Ansøgning!J835)</f>
        <v/>
      </c>
      <c r="K853" s="77" t="str">
        <f>IF(Ansøgning!K835="","",Ansøgning!K835)</f>
        <v/>
      </c>
      <c r="L853" s="46" t="str">
        <f t="shared" si="89"/>
        <v/>
      </c>
      <c r="M853" s="78" t="str">
        <f>IF(Ansøgning!M835="","",Ansøgning!M835)</f>
        <v/>
      </c>
      <c r="N853" s="31" t="str">
        <f t="shared" si="90"/>
        <v/>
      </c>
      <c r="O853" s="78" t="str">
        <f>IF(Ansøgning!O835="","",Ansøgning!O835)</f>
        <v/>
      </c>
      <c r="P853" s="78" t="str">
        <f>IF(Ansøgning!P835="","",Ansøgning!P835)</f>
        <v/>
      </c>
      <c r="Q853" s="78" t="str">
        <f>IF(Ansøgning!Q835="","",Ansøgning!Q835)</f>
        <v/>
      </c>
      <c r="R853" s="78" t="str">
        <f>IF(Ansøgning!R835="","",Ansøgning!R835)</f>
        <v/>
      </c>
      <c r="S853" s="46" t="str">
        <f>IFERROR(MAX(IF(OR(O853="",P853=""),"",IF(AND(AND(MONTH(E853)&gt;=7,MONTH(E853)&lt;8),AND(MONTH(F853)&gt;=7,MONTH(F853)&lt;8)),(NETWORKDAYS(E853,F853,Lister!$D$7:$D$13)-O853)*N853/NETWORKDAYS(Lister!$D$19,Lister!$E$19,Lister!$D$7:$D$13),IF(AND(AND(MONTH(E853)&gt;=7,MONTH(E853)&lt;8),MONTH(F853)&gt;7),(NETWORKDAYS(E853,Lister!$E$19,Lister!$D$7:$D$13)-O853)*N853/NETWORKDAYS(Lister!$D$19,Lister!$E$19,Lister!$D$7:$D$13),IF(MONTH(E853)&gt;7,0)))),0),"")</f>
        <v/>
      </c>
      <c r="T853" s="46" t="str">
        <f>IFERROR(MAX(IF(OR(O853="",P853=""),"",IF(AND(AND(MONTH(E853)&gt;=8,MONTH(E853)&lt;9),AND(MONTH(F853)&gt;=8,MONTH(F853)&lt;9)),(NETWORKDAYS(E853,F853,Lister!$D$7:$D$13)-P853)*N853/NETWORKDAYS(Lister!$D$20,Lister!$E$20,Lister!$D$7:$D$13),IF(AND(MONTH(E853)=7,MONTH(F853)=8),(NETWORKDAYS(Lister!$D$20,F853,Lister!$D$7:$D$13)-P853)*N853/NETWORKDAYS(Lister!$D$20,Lister!$E$20,Lister!$D$7:$D$13),IF(AND(MONTH(E853)=7,MONTH(F853)=7),0)))),0),"")</f>
        <v/>
      </c>
      <c r="U853" s="78" t="str">
        <f>IF(Ansøgning!U835="","",Ansøgning!U835)</f>
        <v/>
      </c>
      <c r="V853" s="119" t="str">
        <f t="shared" si="91"/>
        <v/>
      </c>
      <c r="W853" s="120" t="str">
        <f t="shared" si="92"/>
        <v/>
      </c>
      <c r="X853" s="42" t="str">
        <f t="shared" si="93"/>
        <v/>
      </c>
    </row>
    <row r="854" spans="1:24" x14ac:dyDescent="0.25">
      <c r="A854" s="13" t="str">
        <f t="shared" si="94"/>
        <v/>
      </c>
      <c r="B854" s="75" t="str">
        <f>IF(Ansøgning!B836="","",Ansøgning!B836)</f>
        <v/>
      </c>
      <c r="C854" s="75" t="str">
        <f>IF(Ansøgning!C836="","",Ansøgning!C836)</f>
        <v/>
      </c>
      <c r="D854" s="75" t="str">
        <f>IF(Ansøgning!D836="","",Ansøgning!D836)</f>
        <v/>
      </c>
      <c r="E854" s="76" t="str">
        <f>IF(Ansøgning!E836="","",Ansøgning!E836)</f>
        <v/>
      </c>
      <c r="F854" s="76" t="str">
        <f>IF(Ansøgning!F836="","",Ansøgning!F836)</f>
        <v/>
      </c>
      <c r="G854" s="33" t="str">
        <f>IF(OR(E854="",F854=""),"",NETWORKDAYS(E854,F854,Lister!$D$7:$D$13))</f>
        <v/>
      </c>
      <c r="H854" s="76" t="str">
        <f>IF(Ansøgning!H836="","",Ansøgning!H836)</f>
        <v/>
      </c>
      <c r="I854" s="32" t="str">
        <f t="shared" si="88"/>
        <v/>
      </c>
      <c r="J854" s="77" t="str">
        <f>IF(Ansøgning!J836="","",Ansøgning!J836)</f>
        <v/>
      </c>
      <c r="K854" s="77" t="str">
        <f>IF(Ansøgning!K836="","",Ansøgning!K836)</f>
        <v/>
      </c>
      <c r="L854" s="46" t="str">
        <f t="shared" si="89"/>
        <v/>
      </c>
      <c r="M854" s="78" t="str">
        <f>IF(Ansøgning!M836="","",Ansøgning!M836)</f>
        <v/>
      </c>
      <c r="N854" s="31" t="str">
        <f t="shared" si="90"/>
        <v/>
      </c>
      <c r="O854" s="78" t="str">
        <f>IF(Ansøgning!O836="","",Ansøgning!O836)</f>
        <v/>
      </c>
      <c r="P854" s="78" t="str">
        <f>IF(Ansøgning!P836="","",Ansøgning!P836)</f>
        <v/>
      </c>
      <c r="Q854" s="78" t="str">
        <f>IF(Ansøgning!Q836="","",Ansøgning!Q836)</f>
        <v/>
      </c>
      <c r="R854" s="78" t="str">
        <f>IF(Ansøgning!R836="","",Ansøgning!R836)</f>
        <v/>
      </c>
      <c r="S854" s="46" t="str">
        <f>IFERROR(MAX(IF(OR(O854="",P854=""),"",IF(AND(AND(MONTH(E854)&gt;=7,MONTH(E854)&lt;8),AND(MONTH(F854)&gt;=7,MONTH(F854)&lt;8)),(NETWORKDAYS(E854,F854,Lister!$D$7:$D$13)-O854)*N854/NETWORKDAYS(Lister!$D$19,Lister!$E$19,Lister!$D$7:$D$13),IF(AND(AND(MONTH(E854)&gt;=7,MONTH(E854)&lt;8),MONTH(F854)&gt;7),(NETWORKDAYS(E854,Lister!$E$19,Lister!$D$7:$D$13)-O854)*N854/NETWORKDAYS(Lister!$D$19,Lister!$E$19,Lister!$D$7:$D$13),IF(MONTH(E854)&gt;7,0)))),0),"")</f>
        <v/>
      </c>
      <c r="T854" s="46" t="str">
        <f>IFERROR(MAX(IF(OR(O854="",P854=""),"",IF(AND(AND(MONTH(E854)&gt;=8,MONTH(E854)&lt;9),AND(MONTH(F854)&gt;=8,MONTH(F854)&lt;9)),(NETWORKDAYS(E854,F854,Lister!$D$7:$D$13)-P854)*N854/NETWORKDAYS(Lister!$D$20,Lister!$E$20,Lister!$D$7:$D$13),IF(AND(MONTH(E854)=7,MONTH(F854)=8),(NETWORKDAYS(Lister!$D$20,F854,Lister!$D$7:$D$13)-P854)*N854/NETWORKDAYS(Lister!$D$20,Lister!$E$20,Lister!$D$7:$D$13),IF(AND(MONTH(E854)=7,MONTH(F854)=7),0)))),0),"")</f>
        <v/>
      </c>
      <c r="U854" s="78" t="str">
        <f>IF(Ansøgning!U836="","",Ansøgning!U836)</f>
        <v/>
      </c>
      <c r="V854" s="119" t="str">
        <f t="shared" si="91"/>
        <v/>
      </c>
      <c r="W854" s="120" t="str">
        <f t="shared" si="92"/>
        <v/>
      </c>
      <c r="X854" s="42" t="str">
        <f t="shared" si="93"/>
        <v/>
      </c>
    </row>
    <row r="855" spans="1:24" x14ac:dyDescent="0.25">
      <c r="A855" s="13" t="str">
        <f t="shared" si="94"/>
        <v/>
      </c>
      <c r="B855" s="75" t="str">
        <f>IF(Ansøgning!B837="","",Ansøgning!B837)</f>
        <v/>
      </c>
      <c r="C855" s="75" t="str">
        <f>IF(Ansøgning!C837="","",Ansøgning!C837)</f>
        <v/>
      </c>
      <c r="D855" s="75" t="str">
        <f>IF(Ansøgning!D837="","",Ansøgning!D837)</f>
        <v/>
      </c>
      <c r="E855" s="76" t="str">
        <f>IF(Ansøgning!E837="","",Ansøgning!E837)</f>
        <v/>
      </c>
      <c r="F855" s="76" t="str">
        <f>IF(Ansøgning!F837="","",Ansøgning!F837)</f>
        <v/>
      </c>
      <c r="G855" s="33" t="str">
        <f>IF(OR(E855="",F855=""),"",NETWORKDAYS(E855,F855,Lister!$D$7:$D$13))</f>
        <v/>
      </c>
      <c r="H855" s="76" t="str">
        <f>IF(Ansøgning!H837="","",Ansøgning!H837)</f>
        <v/>
      </c>
      <c r="I855" s="32" t="str">
        <f t="shared" si="88"/>
        <v/>
      </c>
      <c r="J855" s="77" t="str">
        <f>IF(Ansøgning!J837="","",Ansøgning!J837)</f>
        <v/>
      </c>
      <c r="K855" s="77" t="str">
        <f>IF(Ansøgning!K837="","",Ansøgning!K837)</f>
        <v/>
      </c>
      <c r="L855" s="46" t="str">
        <f t="shared" si="89"/>
        <v/>
      </c>
      <c r="M855" s="78" t="str">
        <f>IF(Ansøgning!M837="","",Ansøgning!M837)</f>
        <v/>
      </c>
      <c r="N855" s="31" t="str">
        <f t="shared" si="90"/>
        <v/>
      </c>
      <c r="O855" s="78" t="str">
        <f>IF(Ansøgning!O837="","",Ansøgning!O837)</f>
        <v/>
      </c>
      <c r="P855" s="78" t="str">
        <f>IF(Ansøgning!P837="","",Ansøgning!P837)</f>
        <v/>
      </c>
      <c r="Q855" s="78" t="str">
        <f>IF(Ansøgning!Q837="","",Ansøgning!Q837)</f>
        <v/>
      </c>
      <c r="R855" s="78" t="str">
        <f>IF(Ansøgning!R837="","",Ansøgning!R837)</f>
        <v/>
      </c>
      <c r="S855" s="46" t="str">
        <f>IFERROR(MAX(IF(OR(O855="",P855=""),"",IF(AND(AND(MONTH(E855)&gt;=7,MONTH(E855)&lt;8),AND(MONTH(F855)&gt;=7,MONTH(F855)&lt;8)),(NETWORKDAYS(E855,F855,Lister!$D$7:$D$13)-O855)*N855/NETWORKDAYS(Lister!$D$19,Lister!$E$19,Lister!$D$7:$D$13),IF(AND(AND(MONTH(E855)&gt;=7,MONTH(E855)&lt;8),MONTH(F855)&gt;7),(NETWORKDAYS(E855,Lister!$E$19,Lister!$D$7:$D$13)-O855)*N855/NETWORKDAYS(Lister!$D$19,Lister!$E$19,Lister!$D$7:$D$13),IF(MONTH(E855)&gt;7,0)))),0),"")</f>
        <v/>
      </c>
      <c r="T855" s="46" t="str">
        <f>IFERROR(MAX(IF(OR(O855="",P855=""),"",IF(AND(AND(MONTH(E855)&gt;=8,MONTH(E855)&lt;9),AND(MONTH(F855)&gt;=8,MONTH(F855)&lt;9)),(NETWORKDAYS(E855,F855,Lister!$D$7:$D$13)-P855)*N855/NETWORKDAYS(Lister!$D$20,Lister!$E$20,Lister!$D$7:$D$13),IF(AND(MONTH(E855)=7,MONTH(F855)=8),(NETWORKDAYS(Lister!$D$20,F855,Lister!$D$7:$D$13)-P855)*N855/NETWORKDAYS(Lister!$D$20,Lister!$E$20,Lister!$D$7:$D$13),IF(AND(MONTH(E855)=7,MONTH(F855)=7),0)))),0),"")</f>
        <v/>
      </c>
      <c r="U855" s="78" t="str">
        <f>IF(Ansøgning!U837="","",Ansøgning!U837)</f>
        <v/>
      </c>
      <c r="V855" s="119" t="str">
        <f t="shared" si="91"/>
        <v/>
      </c>
      <c r="W855" s="120" t="str">
        <f t="shared" si="92"/>
        <v/>
      </c>
      <c r="X855" s="42" t="str">
        <f t="shared" si="93"/>
        <v/>
      </c>
    </row>
    <row r="856" spans="1:24" x14ac:dyDescent="0.25">
      <c r="A856" s="13" t="str">
        <f t="shared" si="94"/>
        <v/>
      </c>
      <c r="B856" s="75" t="str">
        <f>IF(Ansøgning!B838="","",Ansøgning!B838)</f>
        <v/>
      </c>
      <c r="C856" s="75" t="str">
        <f>IF(Ansøgning!C838="","",Ansøgning!C838)</f>
        <v/>
      </c>
      <c r="D856" s="75" t="str">
        <f>IF(Ansøgning!D838="","",Ansøgning!D838)</f>
        <v/>
      </c>
      <c r="E856" s="76" t="str">
        <f>IF(Ansøgning!E838="","",Ansøgning!E838)</f>
        <v/>
      </c>
      <c r="F856" s="76" t="str">
        <f>IF(Ansøgning!F838="","",Ansøgning!F838)</f>
        <v/>
      </c>
      <c r="G856" s="33" t="str">
        <f>IF(OR(E856="",F856=""),"",NETWORKDAYS(E856,F856,Lister!$D$7:$D$13))</f>
        <v/>
      </c>
      <c r="H856" s="76" t="str">
        <f>IF(Ansøgning!H838="","",Ansøgning!H838)</f>
        <v/>
      </c>
      <c r="I856" s="32" t="str">
        <f t="shared" si="88"/>
        <v/>
      </c>
      <c r="J856" s="77" t="str">
        <f>IF(Ansøgning!J838="","",Ansøgning!J838)</f>
        <v/>
      </c>
      <c r="K856" s="77" t="str">
        <f>IF(Ansøgning!K838="","",Ansøgning!K838)</f>
        <v/>
      </c>
      <c r="L856" s="46" t="str">
        <f t="shared" si="89"/>
        <v/>
      </c>
      <c r="M856" s="78" t="str">
        <f>IF(Ansøgning!M838="","",Ansøgning!M838)</f>
        <v/>
      </c>
      <c r="N856" s="31" t="str">
        <f t="shared" si="90"/>
        <v/>
      </c>
      <c r="O856" s="78" t="str">
        <f>IF(Ansøgning!O838="","",Ansøgning!O838)</f>
        <v/>
      </c>
      <c r="P856" s="78" t="str">
        <f>IF(Ansøgning!P838="","",Ansøgning!P838)</f>
        <v/>
      </c>
      <c r="Q856" s="78" t="str">
        <f>IF(Ansøgning!Q838="","",Ansøgning!Q838)</f>
        <v/>
      </c>
      <c r="R856" s="78" t="str">
        <f>IF(Ansøgning!R838="","",Ansøgning!R838)</f>
        <v/>
      </c>
      <c r="S856" s="46" t="str">
        <f>IFERROR(MAX(IF(OR(O856="",P856=""),"",IF(AND(AND(MONTH(E856)&gt;=7,MONTH(E856)&lt;8),AND(MONTH(F856)&gt;=7,MONTH(F856)&lt;8)),(NETWORKDAYS(E856,F856,Lister!$D$7:$D$13)-O856)*N856/NETWORKDAYS(Lister!$D$19,Lister!$E$19,Lister!$D$7:$D$13),IF(AND(AND(MONTH(E856)&gt;=7,MONTH(E856)&lt;8),MONTH(F856)&gt;7),(NETWORKDAYS(E856,Lister!$E$19,Lister!$D$7:$D$13)-O856)*N856/NETWORKDAYS(Lister!$D$19,Lister!$E$19,Lister!$D$7:$D$13),IF(MONTH(E856)&gt;7,0)))),0),"")</f>
        <v/>
      </c>
      <c r="T856" s="46" t="str">
        <f>IFERROR(MAX(IF(OR(O856="",P856=""),"",IF(AND(AND(MONTH(E856)&gt;=8,MONTH(E856)&lt;9),AND(MONTH(F856)&gt;=8,MONTH(F856)&lt;9)),(NETWORKDAYS(E856,F856,Lister!$D$7:$D$13)-P856)*N856/NETWORKDAYS(Lister!$D$20,Lister!$E$20,Lister!$D$7:$D$13),IF(AND(MONTH(E856)=7,MONTH(F856)=8),(NETWORKDAYS(Lister!$D$20,F856,Lister!$D$7:$D$13)-P856)*N856/NETWORKDAYS(Lister!$D$20,Lister!$E$20,Lister!$D$7:$D$13),IF(AND(MONTH(E856)=7,MONTH(F856)=7),0)))),0),"")</f>
        <v/>
      </c>
      <c r="U856" s="78" t="str">
        <f>IF(Ansøgning!U838="","",Ansøgning!U838)</f>
        <v/>
      </c>
      <c r="V856" s="119" t="str">
        <f t="shared" si="91"/>
        <v/>
      </c>
      <c r="W856" s="120" t="str">
        <f t="shared" si="92"/>
        <v/>
      </c>
      <c r="X856" s="42" t="str">
        <f t="shared" si="93"/>
        <v/>
      </c>
    </row>
    <row r="857" spans="1:24" x14ac:dyDescent="0.25">
      <c r="A857" s="13" t="str">
        <f t="shared" si="94"/>
        <v/>
      </c>
      <c r="B857" s="75" t="str">
        <f>IF(Ansøgning!B839="","",Ansøgning!B839)</f>
        <v/>
      </c>
      <c r="C857" s="75" t="str">
        <f>IF(Ansøgning!C839="","",Ansøgning!C839)</f>
        <v/>
      </c>
      <c r="D857" s="75" t="str">
        <f>IF(Ansøgning!D839="","",Ansøgning!D839)</f>
        <v/>
      </c>
      <c r="E857" s="76" t="str">
        <f>IF(Ansøgning!E839="","",Ansøgning!E839)</f>
        <v/>
      </c>
      <c r="F857" s="76" t="str">
        <f>IF(Ansøgning!F839="","",Ansøgning!F839)</f>
        <v/>
      </c>
      <c r="G857" s="33" t="str">
        <f>IF(OR(E857="",F857=""),"",NETWORKDAYS(E857,F857,Lister!$D$7:$D$13))</f>
        <v/>
      </c>
      <c r="H857" s="76" t="str">
        <f>IF(Ansøgning!H839="","",Ansøgning!H839)</f>
        <v/>
      </c>
      <c r="I857" s="32" t="str">
        <f t="shared" si="88"/>
        <v/>
      </c>
      <c r="J857" s="77" t="str">
        <f>IF(Ansøgning!J839="","",Ansøgning!J839)</f>
        <v/>
      </c>
      <c r="K857" s="77" t="str">
        <f>IF(Ansøgning!K839="","",Ansøgning!K839)</f>
        <v/>
      </c>
      <c r="L857" s="46" t="str">
        <f t="shared" si="89"/>
        <v/>
      </c>
      <c r="M857" s="78" t="str">
        <f>IF(Ansøgning!M839="","",Ansøgning!M839)</f>
        <v/>
      </c>
      <c r="N857" s="31" t="str">
        <f t="shared" si="90"/>
        <v/>
      </c>
      <c r="O857" s="78" t="str">
        <f>IF(Ansøgning!O839="","",Ansøgning!O839)</f>
        <v/>
      </c>
      <c r="P857" s="78" t="str">
        <f>IF(Ansøgning!P839="","",Ansøgning!P839)</f>
        <v/>
      </c>
      <c r="Q857" s="78" t="str">
        <f>IF(Ansøgning!Q839="","",Ansøgning!Q839)</f>
        <v/>
      </c>
      <c r="R857" s="78" t="str">
        <f>IF(Ansøgning!R839="","",Ansøgning!R839)</f>
        <v/>
      </c>
      <c r="S857" s="46" t="str">
        <f>IFERROR(MAX(IF(OR(O857="",P857=""),"",IF(AND(AND(MONTH(E857)&gt;=7,MONTH(E857)&lt;8),AND(MONTH(F857)&gt;=7,MONTH(F857)&lt;8)),(NETWORKDAYS(E857,F857,Lister!$D$7:$D$13)-O857)*N857/NETWORKDAYS(Lister!$D$19,Lister!$E$19,Lister!$D$7:$D$13),IF(AND(AND(MONTH(E857)&gt;=7,MONTH(E857)&lt;8),MONTH(F857)&gt;7),(NETWORKDAYS(E857,Lister!$E$19,Lister!$D$7:$D$13)-O857)*N857/NETWORKDAYS(Lister!$D$19,Lister!$E$19,Lister!$D$7:$D$13),IF(MONTH(E857)&gt;7,0)))),0),"")</f>
        <v/>
      </c>
      <c r="T857" s="46" t="str">
        <f>IFERROR(MAX(IF(OR(O857="",P857=""),"",IF(AND(AND(MONTH(E857)&gt;=8,MONTH(E857)&lt;9),AND(MONTH(F857)&gt;=8,MONTH(F857)&lt;9)),(NETWORKDAYS(E857,F857,Lister!$D$7:$D$13)-P857)*N857/NETWORKDAYS(Lister!$D$20,Lister!$E$20,Lister!$D$7:$D$13),IF(AND(MONTH(E857)=7,MONTH(F857)=8),(NETWORKDAYS(Lister!$D$20,F857,Lister!$D$7:$D$13)-P857)*N857/NETWORKDAYS(Lister!$D$20,Lister!$E$20,Lister!$D$7:$D$13),IF(AND(MONTH(E857)=7,MONTH(F857)=7),0)))),0),"")</f>
        <v/>
      </c>
      <c r="U857" s="78" t="str">
        <f>IF(Ansøgning!U839="","",Ansøgning!U839)</f>
        <v/>
      </c>
      <c r="V857" s="119" t="str">
        <f t="shared" si="91"/>
        <v/>
      </c>
      <c r="W857" s="120" t="str">
        <f t="shared" si="92"/>
        <v/>
      </c>
      <c r="X857" s="42" t="str">
        <f t="shared" si="93"/>
        <v/>
      </c>
    </row>
    <row r="858" spans="1:24" x14ac:dyDescent="0.25">
      <c r="A858" s="13" t="str">
        <f t="shared" si="94"/>
        <v/>
      </c>
      <c r="B858" s="75" t="str">
        <f>IF(Ansøgning!B840="","",Ansøgning!B840)</f>
        <v/>
      </c>
      <c r="C858" s="75" t="str">
        <f>IF(Ansøgning!C840="","",Ansøgning!C840)</f>
        <v/>
      </c>
      <c r="D858" s="75" t="str">
        <f>IF(Ansøgning!D840="","",Ansøgning!D840)</f>
        <v/>
      </c>
      <c r="E858" s="76" t="str">
        <f>IF(Ansøgning!E840="","",Ansøgning!E840)</f>
        <v/>
      </c>
      <c r="F858" s="76" t="str">
        <f>IF(Ansøgning!F840="","",Ansøgning!F840)</f>
        <v/>
      </c>
      <c r="G858" s="33" t="str">
        <f>IF(OR(E858="",F858=""),"",NETWORKDAYS(E858,F858,Lister!$D$7:$D$13))</f>
        <v/>
      </c>
      <c r="H858" s="76" t="str">
        <f>IF(Ansøgning!H840="","",Ansøgning!H840)</f>
        <v/>
      </c>
      <c r="I858" s="32" t="str">
        <f t="shared" si="88"/>
        <v/>
      </c>
      <c r="J858" s="77" t="str">
        <f>IF(Ansøgning!J840="","",Ansøgning!J840)</f>
        <v/>
      </c>
      <c r="K858" s="77" t="str">
        <f>IF(Ansøgning!K840="","",Ansøgning!K840)</f>
        <v/>
      </c>
      <c r="L858" s="46" t="str">
        <f t="shared" si="89"/>
        <v/>
      </c>
      <c r="M858" s="78" t="str">
        <f>IF(Ansøgning!M840="","",Ansøgning!M840)</f>
        <v/>
      </c>
      <c r="N858" s="31" t="str">
        <f t="shared" si="90"/>
        <v/>
      </c>
      <c r="O858" s="78" t="str">
        <f>IF(Ansøgning!O840="","",Ansøgning!O840)</f>
        <v/>
      </c>
      <c r="P858" s="78" t="str">
        <f>IF(Ansøgning!P840="","",Ansøgning!P840)</f>
        <v/>
      </c>
      <c r="Q858" s="78" t="str">
        <f>IF(Ansøgning!Q840="","",Ansøgning!Q840)</f>
        <v/>
      </c>
      <c r="R858" s="78" t="str">
        <f>IF(Ansøgning!R840="","",Ansøgning!R840)</f>
        <v/>
      </c>
      <c r="S858" s="46" t="str">
        <f>IFERROR(MAX(IF(OR(O858="",P858=""),"",IF(AND(AND(MONTH(E858)&gt;=7,MONTH(E858)&lt;8),AND(MONTH(F858)&gt;=7,MONTH(F858)&lt;8)),(NETWORKDAYS(E858,F858,Lister!$D$7:$D$13)-O858)*N858/NETWORKDAYS(Lister!$D$19,Lister!$E$19,Lister!$D$7:$D$13),IF(AND(AND(MONTH(E858)&gt;=7,MONTH(E858)&lt;8),MONTH(F858)&gt;7),(NETWORKDAYS(E858,Lister!$E$19,Lister!$D$7:$D$13)-O858)*N858/NETWORKDAYS(Lister!$D$19,Lister!$E$19,Lister!$D$7:$D$13),IF(MONTH(E858)&gt;7,0)))),0),"")</f>
        <v/>
      </c>
      <c r="T858" s="46" t="str">
        <f>IFERROR(MAX(IF(OR(O858="",P858=""),"",IF(AND(AND(MONTH(E858)&gt;=8,MONTH(E858)&lt;9),AND(MONTH(F858)&gt;=8,MONTH(F858)&lt;9)),(NETWORKDAYS(E858,F858,Lister!$D$7:$D$13)-P858)*N858/NETWORKDAYS(Lister!$D$20,Lister!$E$20,Lister!$D$7:$D$13),IF(AND(MONTH(E858)=7,MONTH(F858)=8),(NETWORKDAYS(Lister!$D$20,F858,Lister!$D$7:$D$13)-P858)*N858/NETWORKDAYS(Lister!$D$20,Lister!$E$20,Lister!$D$7:$D$13),IF(AND(MONTH(E858)=7,MONTH(F858)=7),0)))),0),"")</f>
        <v/>
      </c>
      <c r="U858" s="78" t="str">
        <f>IF(Ansøgning!U840="","",Ansøgning!U840)</f>
        <v/>
      </c>
      <c r="V858" s="119" t="str">
        <f t="shared" si="91"/>
        <v/>
      </c>
      <c r="W858" s="120" t="str">
        <f t="shared" si="92"/>
        <v/>
      </c>
      <c r="X858" s="42" t="str">
        <f t="shared" si="93"/>
        <v/>
      </c>
    </row>
    <row r="859" spans="1:24" x14ac:dyDescent="0.25">
      <c r="A859" s="13" t="str">
        <f t="shared" si="94"/>
        <v/>
      </c>
      <c r="B859" s="75" t="str">
        <f>IF(Ansøgning!B841="","",Ansøgning!B841)</f>
        <v/>
      </c>
      <c r="C859" s="75" t="str">
        <f>IF(Ansøgning!C841="","",Ansøgning!C841)</f>
        <v/>
      </c>
      <c r="D859" s="75" t="str">
        <f>IF(Ansøgning!D841="","",Ansøgning!D841)</f>
        <v/>
      </c>
      <c r="E859" s="76" t="str">
        <f>IF(Ansøgning!E841="","",Ansøgning!E841)</f>
        <v/>
      </c>
      <c r="F859" s="76" t="str">
        <f>IF(Ansøgning!F841="","",Ansøgning!F841)</f>
        <v/>
      </c>
      <c r="G859" s="33" t="str">
        <f>IF(OR(E859="",F859=""),"",NETWORKDAYS(E859,F859,Lister!$D$7:$D$13))</f>
        <v/>
      </c>
      <c r="H859" s="76" t="str">
        <f>IF(Ansøgning!H841="","",Ansøgning!H841)</f>
        <v/>
      </c>
      <c r="I859" s="32" t="str">
        <f t="shared" si="88"/>
        <v/>
      </c>
      <c r="J859" s="77" t="str">
        <f>IF(Ansøgning!J841="","",Ansøgning!J841)</f>
        <v/>
      </c>
      <c r="K859" s="77" t="str">
        <f>IF(Ansøgning!K841="","",Ansøgning!K841)</f>
        <v/>
      </c>
      <c r="L859" s="46" t="str">
        <f t="shared" si="89"/>
        <v/>
      </c>
      <c r="M859" s="78" t="str">
        <f>IF(Ansøgning!M841="","",Ansøgning!M841)</f>
        <v/>
      </c>
      <c r="N859" s="31" t="str">
        <f t="shared" si="90"/>
        <v/>
      </c>
      <c r="O859" s="78" t="str">
        <f>IF(Ansøgning!O841="","",Ansøgning!O841)</f>
        <v/>
      </c>
      <c r="P859" s="78" t="str">
        <f>IF(Ansøgning!P841="","",Ansøgning!P841)</f>
        <v/>
      </c>
      <c r="Q859" s="78" t="str">
        <f>IF(Ansøgning!Q841="","",Ansøgning!Q841)</f>
        <v/>
      </c>
      <c r="R859" s="78" t="str">
        <f>IF(Ansøgning!R841="","",Ansøgning!R841)</f>
        <v/>
      </c>
      <c r="S859" s="46" t="str">
        <f>IFERROR(MAX(IF(OR(O859="",P859=""),"",IF(AND(AND(MONTH(E859)&gt;=7,MONTH(E859)&lt;8),AND(MONTH(F859)&gt;=7,MONTH(F859)&lt;8)),(NETWORKDAYS(E859,F859,Lister!$D$7:$D$13)-O859)*N859/NETWORKDAYS(Lister!$D$19,Lister!$E$19,Lister!$D$7:$D$13),IF(AND(AND(MONTH(E859)&gt;=7,MONTH(E859)&lt;8),MONTH(F859)&gt;7),(NETWORKDAYS(E859,Lister!$E$19,Lister!$D$7:$D$13)-O859)*N859/NETWORKDAYS(Lister!$D$19,Lister!$E$19,Lister!$D$7:$D$13),IF(MONTH(E859)&gt;7,0)))),0),"")</f>
        <v/>
      </c>
      <c r="T859" s="46" t="str">
        <f>IFERROR(MAX(IF(OR(O859="",P859=""),"",IF(AND(AND(MONTH(E859)&gt;=8,MONTH(E859)&lt;9),AND(MONTH(F859)&gt;=8,MONTH(F859)&lt;9)),(NETWORKDAYS(E859,F859,Lister!$D$7:$D$13)-P859)*N859/NETWORKDAYS(Lister!$D$20,Lister!$E$20,Lister!$D$7:$D$13),IF(AND(MONTH(E859)=7,MONTH(F859)=8),(NETWORKDAYS(Lister!$D$20,F859,Lister!$D$7:$D$13)-P859)*N859/NETWORKDAYS(Lister!$D$20,Lister!$E$20,Lister!$D$7:$D$13),IF(AND(MONTH(E859)=7,MONTH(F859)=7),0)))),0),"")</f>
        <v/>
      </c>
      <c r="U859" s="78" t="str">
        <f>IF(Ansøgning!U841="","",Ansøgning!U841)</f>
        <v/>
      </c>
      <c r="V859" s="119" t="str">
        <f t="shared" si="91"/>
        <v/>
      </c>
      <c r="W859" s="120" t="str">
        <f t="shared" si="92"/>
        <v/>
      </c>
      <c r="X859" s="42" t="str">
        <f t="shared" si="93"/>
        <v/>
      </c>
    </row>
    <row r="860" spans="1:24" x14ac:dyDescent="0.25">
      <c r="A860" s="13" t="str">
        <f t="shared" si="94"/>
        <v/>
      </c>
      <c r="B860" s="75" t="str">
        <f>IF(Ansøgning!B842="","",Ansøgning!B842)</f>
        <v/>
      </c>
      <c r="C860" s="75" t="str">
        <f>IF(Ansøgning!C842="","",Ansøgning!C842)</f>
        <v/>
      </c>
      <c r="D860" s="75" t="str">
        <f>IF(Ansøgning!D842="","",Ansøgning!D842)</f>
        <v/>
      </c>
      <c r="E860" s="76" t="str">
        <f>IF(Ansøgning!E842="","",Ansøgning!E842)</f>
        <v/>
      </c>
      <c r="F860" s="76" t="str">
        <f>IF(Ansøgning!F842="","",Ansøgning!F842)</f>
        <v/>
      </c>
      <c r="G860" s="33" t="str">
        <f>IF(OR(E860="",F860=""),"",NETWORKDAYS(E860,F860,Lister!$D$7:$D$13))</f>
        <v/>
      </c>
      <c r="H860" s="76" t="str">
        <f>IF(Ansøgning!H842="","",Ansøgning!H842)</f>
        <v/>
      </c>
      <c r="I860" s="32" t="str">
        <f t="shared" si="88"/>
        <v/>
      </c>
      <c r="J860" s="77" t="str">
        <f>IF(Ansøgning!J842="","",Ansøgning!J842)</f>
        <v/>
      </c>
      <c r="K860" s="77" t="str">
        <f>IF(Ansøgning!K842="","",Ansøgning!K842)</f>
        <v/>
      </c>
      <c r="L860" s="46" t="str">
        <f t="shared" si="89"/>
        <v/>
      </c>
      <c r="M860" s="78" t="str">
        <f>IF(Ansøgning!M842="","",Ansøgning!M842)</f>
        <v/>
      </c>
      <c r="N860" s="31" t="str">
        <f t="shared" si="90"/>
        <v/>
      </c>
      <c r="O860" s="78" t="str">
        <f>IF(Ansøgning!O842="","",Ansøgning!O842)</f>
        <v/>
      </c>
      <c r="P860" s="78" t="str">
        <f>IF(Ansøgning!P842="","",Ansøgning!P842)</f>
        <v/>
      </c>
      <c r="Q860" s="78" t="str">
        <f>IF(Ansøgning!Q842="","",Ansøgning!Q842)</f>
        <v/>
      </c>
      <c r="R860" s="78" t="str">
        <f>IF(Ansøgning!R842="","",Ansøgning!R842)</f>
        <v/>
      </c>
      <c r="S860" s="46" t="str">
        <f>IFERROR(MAX(IF(OR(O860="",P860=""),"",IF(AND(AND(MONTH(E860)&gt;=7,MONTH(E860)&lt;8),AND(MONTH(F860)&gt;=7,MONTH(F860)&lt;8)),(NETWORKDAYS(E860,F860,Lister!$D$7:$D$13)-O860)*N860/NETWORKDAYS(Lister!$D$19,Lister!$E$19,Lister!$D$7:$D$13),IF(AND(AND(MONTH(E860)&gt;=7,MONTH(E860)&lt;8),MONTH(F860)&gt;7),(NETWORKDAYS(E860,Lister!$E$19,Lister!$D$7:$D$13)-O860)*N860/NETWORKDAYS(Lister!$D$19,Lister!$E$19,Lister!$D$7:$D$13),IF(MONTH(E860)&gt;7,0)))),0),"")</f>
        <v/>
      </c>
      <c r="T860" s="46" t="str">
        <f>IFERROR(MAX(IF(OR(O860="",P860=""),"",IF(AND(AND(MONTH(E860)&gt;=8,MONTH(E860)&lt;9),AND(MONTH(F860)&gt;=8,MONTH(F860)&lt;9)),(NETWORKDAYS(E860,F860,Lister!$D$7:$D$13)-P860)*N860/NETWORKDAYS(Lister!$D$20,Lister!$E$20,Lister!$D$7:$D$13),IF(AND(MONTH(E860)=7,MONTH(F860)=8),(NETWORKDAYS(Lister!$D$20,F860,Lister!$D$7:$D$13)-P860)*N860/NETWORKDAYS(Lister!$D$20,Lister!$E$20,Lister!$D$7:$D$13),IF(AND(MONTH(E860)=7,MONTH(F860)=7),0)))),0),"")</f>
        <v/>
      </c>
      <c r="U860" s="78" t="str">
        <f>IF(Ansøgning!U842="","",Ansøgning!U842)</f>
        <v/>
      </c>
      <c r="V860" s="119" t="str">
        <f t="shared" si="91"/>
        <v/>
      </c>
      <c r="W860" s="120" t="str">
        <f t="shared" si="92"/>
        <v/>
      </c>
      <c r="X860" s="42" t="str">
        <f t="shared" si="93"/>
        <v/>
      </c>
    </row>
    <row r="861" spans="1:24" x14ac:dyDescent="0.25">
      <c r="A861" s="13" t="str">
        <f t="shared" si="94"/>
        <v/>
      </c>
      <c r="B861" s="75" t="str">
        <f>IF(Ansøgning!B843="","",Ansøgning!B843)</f>
        <v/>
      </c>
      <c r="C861" s="75" t="str">
        <f>IF(Ansøgning!C843="","",Ansøgning!C843)</f>
        <v/>
      </c>
      <c r="D861" s="75" t="str">
        <f>IF(Ansøgning!D843="","",Ansøgning!D843)</f>
        <v/>
      </c>
      <c r="E861" s="76" t="str">
        <f>IF(Ansøgning!E843="","",Ansøgning!E843)</f>
        <v/>
      </c>
      <c r="F861" s="76" t="str">
        <f>IF(Ansøgning!F843="","",Ansøgning!F843)</f>
        <v/>
      </c>
      <c r="G861" s="33" t="str">
        <f>IF(OR(E861="",F861=""),"",NETWORKDAYS(E861,F861,Lister!$D$7:$D$13))</f>
        <v/>
      </c>
      <c r="H861" s="76" t="str">
        <f>IF(Ansøgning!H843="","",Ansøgning!H843)</f>
        <v/>
      </c>
      <c r="I861" s="32" t="str">
        <f t="shared" si="88"/>
        <v/>
      </c>
      <c r="J861" s="77" t="str">
        <f>IF(Ansøgning!J843="","",Ansøgning!J843)</f>
        <v/>
      </c>
      <c r="K861" s="77" t="str">
        <f>IF(Ansøgning!K843="","",Ansøgning!K843)</f>
        <v/>
      </c>
      <c r="L861" s="46" t="str">
        <f t="shared" si="89"/>
        <v/>
      </c>
      <c r="M861" s="78" t="str">
        <f>IF(Ansøgning!M843="","",Ansøgning!M843)</f>
        <v/>
      </c>
      <c r="N861" s="31" t="str">
        <f t="shared" si="90"/>
        <v/>
      </c>
      <c r="O861" s="78" t="str">
        <f>IF(Ansøgning!O843="","",Ansøgning!O843)</f>
        <v/>
      </c>
      <c r="P861" s="78" t="str">
        <f>IF(Ansøgning!P843="","",Ansøgning!P843)</f>
        <v/>
      </c>
      <c r="Q861" s="78" t="str">
        <f>IF(Ansøgning!Q843="","",Ansøgning!Q843)</f>
        <v/>
      </c>
      <c r="R861" s="78" t="str">
        <f>IF(Ansøgning!R843="","",Ansøgning!R843)</f>
        <v/>
      </c>
      <c r="S861" s="46" t="str">
        <f>IFERROR(MAX(IF(OR(O861="",P861=""),"",IF(AND(AND(MONTH(E861)&gt;=7,MONTH(E861)&lt;8),AND(MONTH(F861)&gt;=7,MONTH(F861)&lt;8)),(NETWORKDAYS(E861,F861,Lister!$D$7:$D$13)-O861)*N861/NETWORKDAYS(Lister!$D$19,Lister!$E$19,Lister!$D$7:$D$13),IF(AND(AND(MONTH(E861)&gt;=7,MONTH(E861)&lt;8),MONTH(F861)&gt;7),(NETWORKDAYS(E861,Lister!$E$19,Lister!$D$7:$D$13)-O861)*N861/NETWORKDAYS(Lister!$D$19,Lister!$E$19,Lister!$D$7:$D$13),IF(MONTH(E861)&gt;7,0)))),0),"")</f>
        <v/>
      </c>
      <c r="T861" s="46" t="str">
        <f>IFERROR(MAX(IF(OR(O861="",P861=""),"",IF(AND(AND(MONTH(E861)&gt;=8,MONTH(E861)&lt;9),AND(MONTH(F861)&gt;=8,MONTH(F861)&lt;9)),(NETWORKDAYS(E861,F861,Lister!$D$7:$D$13)-P861)*N861/NETWORKDAYS(Lister!$D$20,Lister!$E$20,Lister!$D$7:$D$13),IF(AND(MONTH(E861)=7,MONTH(F861)=8),(NETWORKDAYS(Lister!$D$20,F861,Lister!$D$7:$D$13)-P861)*N861/NETWORKDAYS(Lister!$D$20,Lister!$E$20,Lister!$D$7:$D$13),IF(AND(MONTH(E861)=7,MONTH(F861)=7),0)))),0),"")</f>
        <v/>
      </c>
      <c r="U861" s="78" t="str">
        <f>IF(Ansøgning!U843="","",Ansøgning!U843)</f>
        <v/>
      </c>
      <c r="V861" s="119" t="str">
        <f t="shared" si="91"/>
        <v/>
      </c>
      <c r="W861" s="120" t="str">
        <f t="shared" si="92"/>
        <v/>
      </c>
      <c r="X861" s="42" t="str">
        <f t="shared" si="93"/>
        <v/>
      </c>
    </row>
    <row r="862" spans="1:24" x14ac:dyDescent="0.25">
      <c r="A862" s="13" t="str">
        <f t="shared" si="94"/>
        <v/>
      </c>
      <c r="B862" s="75" t="str">
        <f>IF(Ansøgning!B844="","",Ansøgning!B844)</f>
        <v/>
      </c>
      <c r="C862" s="75" t="str">
        <f>IF(Ansøgning!C844="","",Ansøgning!C844)</f>
        <v/>
      </c>
      <c r="D862" s="75" t="str">
        <f>IF(Ansøgning!D844="","",Ansøgning!D844)</f>
        <v/>
      </c>
      <c r="E862" s="76" t="str">
        <f>IF(Ansøgning!E844="","",Ansøgning!E844)</f>
        <v/>
      </c>
      <c r="F862" s="76" t="str">
        <f>IF(Ansøgning!F844="","",Ansøgning!F844)</f>
        <v/>
      </c>
      <c r="G862" s="33" t="str">
        <f>IF(OR(E862="",F862=""),"",NETWORKDAYS(E862,F862,Lister!$D$7:$D$13))</f>
        <v/>
      </c>
      <c r="H862" s="76" t="str">
        <f>IF(Ansøgning!H844="","",Ansøgning!H844)</f>
        <v/>
      </c>
      <c r="I862" s="32" t="str">
        <f t="shared" si="88"/>
        <v/>
      </c>
      <c r="J862" s="77" t="str">
        <f>IF(Ansøgning!J844="","",Ansøgning!J844)</f>
        <v/>
      </c>
      <c r="K862" s="77" t="str">
        <f>IF(Ansøgning!K844="","",Ansøgning!K844)</f>
        <v/>
      </c>
      <c r="L862" s="46" t="str">
        <f t="shared" si="89"/>
        <v/>
      </c>
      <c r="M862" s="78" t="str">
        <f>IF(Ansøgning!M844="","",Ansøgning!M844)</f>
        <v/>
      </c>
      <c r="N862" s="31" t="str">
        <f t="shared" si="90"/>
        <v/>
      </c>
      <c r="O862" s="78" t="str">
        <f>IF(Ansøgning!O844="","",Ansøgning!O844)</f>
        <v/>
      </c>
      <c r="P862" s="78" t="str">
        <f>IF(Ansøgning!P844="","",Ansøgning!P844)</f>
        <v/>
      </c>
      <c r="Q862" s="78" t="str">
        <f>IF(Ansøgning!Q844="","",Ansøgning!Q844)</f>
        <v/>
      </c>
      <c r="R862" s="78" t="str">
        <f>IF(Ansøgning!R844="","",Ansøgning!R844)</f>
        <v/>
      </c>
      <c r="S862" s="46" t="str">
        <f>IFERROR(MAX(IF(OR(O862="",P862=""),"",IF(AND(AND(MONTH(E862)&gt;=7,MONTH(E862)&lt;8),AND(MONTH(F862)&gt;=7,MONTH(F862)&lt;8)),(NETWORKDAYS(E862,F862,Lister!$D$7:$D$13)-O862)*N862/NETWORKDAYS(Lister!$D$19,Lister!$E$19,Lister!$D$7:$D$13),IF(AND(AND(MONTH(E862)&gt;=7,MONTH(E862)&lt;8),MONTH(F862)&gt;7),(NETWORKDAYS(E862,Lister!$E$19,Lister!$D$7:$D$13)-O862)*N862/NETWORKDAYS(Lister!$D$19,Lister!$E$19,Lister!$D$7:$D$13),IF(MONTH(E862)&gt;7,0)))),0),"")</f>
        <v/>
      </c>
      <c r="T862" s="46" t="str">
        <f>IFERROR(MAX(IF(OR(O862="",P862=""),"",IF(AND(AND(MONTH(E862)&gt;=8,MONTH(E862)&lt;9),AND(MONTH(F862)&gt;=8,MONTH(F862)&lt;9)),(NETWORKDAYS(E862,F862,Lister!$D$7:$D$13)-P862)*N862/NETWORKDAYS(Lister!$D$20,Lister!$E$20,Lister!$D$7:$D$13),IF(AND(MONTH(E862)=7,MONTH(F862)=8),(NETWORKDAYS(Lister!$D$20,F862,Lister!$D$7:$D$13)-P862)*N862/NETWORKDAYS(Lister!$D$20,Lister!$E$20,Lister!$D$7:$D$13),IF(AND(MONTH(E862)=7,MONTH(F862)=7),0)))),0),"")</f>
        <v/>
      </c>
      <c r="U862" s="78" t="str">
        <f>IF(Ansøgning!U844="","",Ansøgning!U844)</f>
        <v/>
      </c>
      <c r="V862" s="119" t="str">
        <f t="shared" si="91"/>
        <v/>
      </c>
      <c r="W862" s="120" t="str">
        <f t="shared" si="92"/>
        <v/>
      </c>
      <c r="X862" s="42" t="str">
        <f t="shared" si="93"/>
        <v/>
      </c>
    </row>
    <row r="863" spans="1:24" x14ac:dyDescent="0.25">
      <c r="A863" s="13" t="str">
        <f t="shared" si="94"/>
        <v/>
      </c>
      <c r="B863" s="75" t="str">
        <f>IF(Ansøgning!B845="","",Ansøgning!B845)</f>
        <v/>
      </c>
      <c r="C863" s="75" t="str">
        <f>IF(Ansøgning!C845="","",Ansøgning!C845)</f>
        <v/>
      </c>
      <c r="D863" s="75" t="str">
        <f>IF(Ansøgning!D845="","",Ansøgning!D845)</f>
        <v/>
      </c>
      <c r="E863" s="76" t="str">
        <f>IF(Ansøgning!E845="","",Ansøgning!E845)</f>
        <v/>
      </c>
      <c r="F863" s="76" t="str">
        <f>IF(Ansøgning!F845="","",Ansøgning!F845)</f>
        <v/>
      </c>
      <c r="G863" s="33" t="str">
        <f>IF(OR(E863="",F863=""),"",NETWORKDAYS(E863,F863,Lister!$D$7:$D$13))</f>
        <v/>
      </c>
      <c r="H863" s="76" t="str">
        <f>IF(Ansøgning!H845="","",Ansøgning!H845)</f>
        <v/>
      </c>
      <c r="I863" s="32" t="str">
        <f t="shared" si="88"/>
        <v/>
      </c>
      <c r="J863" s="77" t="str">
        <f>IF(Ansøgning!J845="","",Ansøgning!J845)</f>
        <v/>
      </c>
      <c r="K863" s="77" t="str">
        <f>IF(Ansøgning!K845="","",Ansøgning!K845)</f>
        <v/>
      </c>
      <c r="L863" s="46" t="str">
        <f t="shared" si="89"/>
        <v/>
      </c>
      <c r="M863" s="78" t="str">
        <f>IF(Ansøgning!M845="","",Ansøgning!M845)</f>
        <v/>
      </c>
      <c r="N863" s="31" t="str">
        <f t="shared" si="90"/>
        <v/>
      </c>
      <c r="O863" s="78" t="str">
        <f>IF(Ansøgning!O845="","",Ansøgning!O845)</f>
        <v/>
      </c>
      <c r="P863" s="78" t="str">
        <f>IF(Ansøgning!P845="","",Ansøgning!P845)</f>
        <v/>
      </c>
      <c r="Q863" s="78" t="str">
        <f>IF(Ansøgning!Q845="","",Ansøgning!Q845)</f>
        <v/>
      </c>
      <c r="R863" s="78" t="str">
        <f>IF(Ansøgning!R845="","",Ansøgning!R845)</f>
        <v/>
      </c>
      <c r="S863" s="46" t="str">
        <f>IFERROR(MAX(IF(OR(O863="",P863=""),"",IF(AND(AND(MONTH(E863)&gt;=7,MONTH(E863)&lt;8),AND(MONTH(F863)&gt;=7,MONTH(F863)&lt;8)),(NETWORKDAYS(E863,F863,Lister!$D$7:$D$13)-O863)*N863/NETWORKDAYS(Lister!$D$19,Lister!$E$19,Lister!$D$7:$D$13),IF(AND(AND(MONTH(E863)&gt;=7,MONTH(E863)&lt;8),MONTH(F863)&gt;7),(NETWORKDAYS(E863,Lister!$E$19,Lister!$D$7:$D$13)-O863)*N863/NETWORKDAYS(Lister!$D$19,Lister!$E$19,Lister!$D$7:$D$13),IF(MONTH(E863)&gt;7,0)))),0),"")</f>
        <v/>
      </c>
      <c r="T863" s="46" t="str">
        <f>IFERROR(MAX(IF(OR(O863="",P863=""),"",IF(AND(AND(MONTH(E863)&gt;=8,MONTH(E863)&lt;9),AND(MONTH(F863)&gt;=8,MONTH(F863)&lt;9)),(NETWORKDAYS(E863,F863,Lister!$D$7:$D$13)-P863)*N863/NETWORKDAYS(Lister!$D$20,Lister!$E$20,Lister!$D$7:$D$13),IF(AND(MONTH(E863)=7,MONTH(F863)=8),(NETWORKDAYS(Lister!$D$20,F863,Lister!$D$7:$D$13)-P863)*N863/NETWORKDAYS(Lister!$D$20,Lister!$E$20,Lister!$D$7:$D$13),IF(AND(MONTH(E863)=7,MONTH(F863)=7),0)))),0),"")</f>
        <v/>
      </c>
      <c r="U863" s="78" t="str">
        <f>IF(Ansøgning!U845="","",Ansøgning!U845)</f>
        <v/>
      </c>
      <c r="V863" s="119" t="str">
        <f t="shared" si="91"/>
        <v/>
      </c>
      <c r="W863" s="120" t="str">
        <f t="shared" si="92"/>
        <v/>
      </c>
      <c r="X863" s="42" t="str">
        <f t="shared" si="93"/>
        <v/>
      </c>
    </row>
    <row r="864" spans="1:24" x14ac:dyDescent="0.25">
      <c r="A864" s="13" t="str">
        <f t="shared" si="94"/>
        <v/>
      </c>
      <c r="B864" s="75" t="str">
        <f>IF(Ansøgning!B846="","",Ansøgning!B846)</f>
        <v/>
      </c>
      <c r="C864" s="75" t="str">
        <f>IF(Ansøgning!C846="","",Ansøgning!C846)</f>
        <v/>
      </c>
      <c r="D864" s="75" t="str">
        <f>IF(Ansøgning!D846="","",Ansøgning!D846)</f>
        <v/>
      </c>
      <c r="E864" s="76" t="str">
        <f>IF(Ansøgning!E846="","",Ansøgning!E846)</f>
        <v/>
      </c>
      <c r="F864" s="76" t="str">
        <f>IF(Ansøgning!F846="","",Ansøgning!F846)</f>
        <v/>
      </c>
      <c r="G864" s="33" t="str">
        <f>IF(OR(E864="",F864=""),"",NETWORKDAYS(E864,F864,Lister!$D$7:$D$13))</f>
        <v/>
      </c>
      <c r="H864" s="76" t="str">
        <f>IF(Ansøgning!H846="","",Ansøgning!H846)</f>
        <v/>
      </c>
      <c r="I864" s="32" t="str">
        <f t="shared" si="88"/>
        <v/>
      </c>
      <c r="J864" s="77" t="str">
        <f>IF(Ansøgning!J846="","",Ansøgning!J846)</f>
        <v/>
      </c>
      <c r="K864" s="77" t="str">
        <f>IF(Ansøgning!K846="","",Ansøgning!K846)</f>
        <v/>
      </c>
      <c r="L864" s="46" t="str">
        <f t="shared" si="89"/>
        <v/>
      </c>
      <c r="M864" s="78" t="str">
        <f>IF(Ansøgning!M846="","",Ansøgning!M846)</f>
        <v/>
      </c>
      <c r="N864" s="31" t="str">
        <f t="shared" si="90"/>
        <v/>
      </c>
      <c r="O864" s="78" t="str">
        <f>IF(Ansøgning!O846="","",Ansøgning!O846)</f>
        <v/>
      </c>
      <c r="P864" s="78" t="str">
        <f>IF(Ansøgning!P846="","",Ansøgning!P846)</f>
        <v/>
      </c>
      <c r="Q864" s="78" t="str">
        <f>IF(Ansøgning!Q846="","",Ansøgning!Q846)</f>
        <v/>
      </c>
      <c r="R864" s="78" t="str">
        <f>IF(Ansøgning!R846="","",Ansøgning!R846)</f>
        <v/>
      </c>
      <c r="S864" s="46" t="str">
        <f>IFERROR(MAX(IF(OR(O864="",P864=""),"",IF(AND(AND(MONTH(E864)&gt;=7,MONTH(E864)&lt;8),AND(MONTH(F864)&gt;=7,MONTH(F864)&lt;8)),(NETWORKDAYS(E864,F864,Lister!$D$7:$D$13)-O864)*N864/NETWORKDAYS(Lister!$D$19,Lister!$E$19,Lister!$D$7:$D$13),IF(AND(AND(MONTH(E864)&gt;=7,MONTH(E864)&lt;8),MONTH(F864)&gt;7),(NETWORKDAYS(E864,Lister!$E$19,Lister!$D$7:$D$13)-O864)*N864/NETWORKDAYS(Lister!$D$19,Lister!$E$19,Lister!$D$7:$D$13),IF(MONTH(E864)&gt;7,0)))),0),"")</f>
        <v/>
      </c>
      <c r="T864" s="46" t="str">
        <f>IFERROR(MAX(IF(OR(O864="",P864=""),"",IF(AND(AND(MONTH(E864)&gt;=8,MONTH(E864)&lt;9),AND(MONTH(F864)&gt;=8,MONTH(F864)&lt;9)),(NETWORKDAYS(E864,F864,Lister!$D$7:$D$13)-P864)*N864/NETWORKDAYS(Lister!$D$20,Lister!$E$20,Lister!$D$7:$D$13),IF(AND(MONTH(E864)=7,MONTH(F864)=8),(NETWORKDAYS(Lister!$D$20,F864,Lister!$D$7:$D$13)-P864)*N864/NETWORKDAYS(Lister!$D$20,Lister!$E$20,Lister!$D$7:$D$13),IF(AND(MONTH(E864)=7,MONTH(F864)=7),0)))),0),"")</f>
        <v/>
      </c>
      <c r="U864" s="78" t="str">
        <f>IF(Ansøgning!U846="","",Ansøgning!U846)</f>
        <v/>
      </c>
      <c r="V864" s="119" t="str">
        <f t="shared" si="91"/>
        <v/>
      </c>
      <c r="W864" s="120" t="str">
        <f t="shared" si="92"/>
        <v/>
      </c>
      <c r="X864" s="42" t="str">
        <f t="shared" si="93"/>
        <v/>
      </c>
    </row>
    <row r="865" spans="1:24" x14ac:dyDescent="0.25">
      <c r="A865" s="13" t="str">
        <f t="shared" si="94"/>
        <v/>
      </c>
      <c r="B865" s="75" t="str">
        <f>IF(Ansøgning!B847="","",Ansøgning!B847)</f>
        <v/>
      </c>
      <c r="C865" s="75" t="str">
        <f>IF(Ansøgning!C847="","",Ansøgning!C847)</f>
        <v/>
      </c>
      <c r="D865" s="75" t="str">
        <f>IF(Ansøgning!D847="","",Ansøgning!D847)</f>
        <v/>
      </c>
      <c r="E865" s="76" t="str">
        <f>IF(Ansøgning!E847="","",Ansøgning!E847)</f>
        <v/>
      </c>
      <c r="F865" s="76" t="str">
        <f>IF(Ansøgning!F847="","",Ansøgning!F847)</f>
        <v/>
      </c>
      <c r="G865" s="33" t="str">
        <f>IF(OR(E865="",F865=""),"",NETWORKDAYS(E865,F865,Lister!$D$7:$D$13))</f>
        <v/>
      </c>
      <c r="H865" s="76" t="str">
        <f>IF(Ansøgning!H847="","",Ansøgning!H847)</f>
        <v/>
      </c>
      <c r="I865" s="32" t="str">
        <f t="shared" si="88"/>
        <v/>
      </c>
      <c r="J865" s="77" t="str">
        <f>IF(Ansøgning!J847="","",Ansøgning!J847)</f>
        <v/>
      </c>
      <c r="K865" s="77" t="str">
        <f>IF(Ansøgning!K847="","",Ansøgning!K847)</f>
        <v/>
      </c>
      <c r="L865" s="46" t="str">
        <f t="shared" si="89"/>
        <v/>
      </c>
      <c r="M865" s="78" t="str">
        <f>IF(Ansøgning!M847="","",Ansøgning!M847)</f>
        <v/>
      </c>
      <c r="N865" s="31" t="str">
        <f t="shared" si="90"/>
        <v/>
      </c>
      <c r="O865" s="78" t="str">
        <f>IF(Ansøgning!O847="","",Ansøgning!O847)</f>
        <v/>
      </c>
      <c r="P865" s="78" t="str">
        <f>IF(Ansøgning!P847="","",Ansøgning!P847)</f>
        <v/>
      </c>
      <c r="Q865" s="78" t="str">
        <f>IF(Ansøgning!Q847="","",Ansøgning!Q847)</f>
        <v/>
      </c>
      <c r="R865" s="78" t="str">
        <f>IF(Ansøgning!R847="","",Ansøgning!R847)</f>
        <v/>
      </c>
      <c r="S865" s="46" t="str">
        <f>IFERROR(MAX(IF(OR(O865="",P865=""),"",IF(AND(AND(MONTH(E865)&gt;=7,MONTH(E865)&lt;8),AND(MONTH(F865)&gt;=7,MONTH(F865)&lt;8)),(NETWORKDAYS(E865,F865,Lister!$D$7:$D$13)-O865)*N865/NETWORKDAYS(Lister!$D$19,Lister!$E$19,Lister!$D$7:$D$13),IF(AND(AND(MONTH(E865)&gt;=7,MONTH(E865)&lt;8),MONTH(F865)&gt;7),(NETWORKDAYS(E865,Lister!$E$19,Lister!$D$7:$D$13)-O865)*N865/NETWORKDAYS(Lister!$D$19,Lister!$E$19,Lister!$D$7:$D$13),IF(MONTH(E865)&gt;7,0)))),0),"")</f>
        <v/>
      </c>
      <c r="T865" s="46" t="str">
        <f>IFERROR(MAX(IF(OR(O865="",P865=""),"",IF(AND(AND(MONTH(E865)&gt;=8,MONTH(E865)&lt;9),AND(MONTH(F865)&gt;=8,MONTH(F865)&lt;9)),(NETWORKDAYS(E865,F865,Lister!$D$7:$D$13)-P865)*N865/NETWORKDAYS(Lister!$D$20,Lister!$E$20,Lister!$D$7:$D$13),IF(AND(MONTH(E865)=7,MONTH(F865)=8),(NETWORKDAYS(Lister!$D$20,F865,Lister!$D$7:$D$13)-P865)*N865/NETWORKDAYS(Lister!$D$20,Lister!$E$20,Lister!$D$7:$D$13),IF(AND(MONTH(E865)=7,MONTH(F865)=7),0)))),0),"")</f>
        <v/>
      </c>
      <c r="U865" s="78" t="str">
        <f>IF(Ansøgning!U847="","",Ansøgning!U847)</f>
        <v/>
      </c>
      <c r="V865" s="119" t="str">
        <f t="shared" si="91"/>
        <v/>
      </c>
      <c r="W865" s="120" t="str">
        <f t="shared" si="92"/>
        <v/>
      </c>
      <c r="X865" s="42" t="str">
        <f t="shared" si="93"/>
        <v/>
      </c>
    </row>
    <row r="866" spans="1:24" x14ac:dyDescent="0.25">
      <c r="A866" s="13" t="str">
        <f t="shared" si="94"/>
        <v/>
      </c>
      <c r="B866" s="75" t="str">
        <f>IF(Ansøgning!B848="","",Ansøgning!B848)</f>
        <v/>
      </c>
      <c r="C866" s="75" t="str">
        <f>IF(Ansøgning!C848="","",Ansøgning!C848)</f>
        <v/>
      </c>
      <c r="D866" s="75" t="str">
        <f>IF(Ansøgning!D848="","",Ansøgning!D848)</f>
        <v/>
      </c>
      <c r="E866" s="76" t="str">
        <f>IF(Ansøgning!E848="","",Ansøgning!E848)</f>
        <v/>
      </c>
      <c r="F866" s="76" t="str">
        <f>IF(Ansøgning!F848="","",Ansøgning!F848)</f>
        <v/>
      </c>
      <c r="G866" s="33" t="str">
        <f>IF(OR(E866="",F866=""),"",NETWORKDAYS(E866,F866,Lister!$D$7:$D$13))</f>
        <v/>
      </c>
      <c r="H866" s="76" t="str">
        <f>IF(Ansøgning!H848="","",Ansøgning!H848)</f>
        <v/>
      </c>
      <c r="I866" s="32" t="str">
        <f t="shared" si="88"/>
        <v/>
      </c>
      <c r="J866" s="77" t="str">
        <f>IF(Ansøgning!J848="","",Ansøgning!J848)</f>
        <v/>
      </c>
      <c r="K866" s="77" t="str">
        <f>IF(Ansøgning!K848="","",Ansøgning!K848)</f>
        <v/>
      </c>
      <c r="L866" s="46" t="str">
        <f t="shared" si="89"/>
        <v/>
      </c>
      <c r="M866" s="78" t="str">
        <f>IF(Ansøgning!M848="","",Ansøgning!M848)</f>
        <v/>
      </c>
      <c r="N866" s="31" t="str">
        <f t="shared" si="90"/>
        <v/>
      </c>
      <c r="O866" s="78" t="str">
        <f>IF(Ansøgning!O848="","",Ansøgning!O848)</f>
        <v/>
      </c>
      <c r="P866" s="78" t="str">
        <f>IF(Ansøgning!P848="","",Ansøgning!P848)</f>
        <v/>
      </c>
      <c r="Q866" s="78" t="str">
        <f>IF(Ansøgning!Q848="","",Ansøgning!Q848)</f>
        <v/>
      </c>
      <c r="R866" s="78" t="str">
        <f>IF(Ansøgning!R848="","",Ansøgning!R848)</f>
        <v/>
      </c>
      <c r="S866" s="46" t="str">
        <f>IFERROR(MAX(IF(OR(O866="",P866=""),"",IF(AND(AND(MONTH(E866)&gt;=7,MONTH(E866)&lt;8),AND(MONTH(F866)&gt;=7,MONTH(F866)&lt;8)),(NETWORKDAYS(E866,F866,Lister!$D$7:$D$13)-O866)*N866/NETWORKDAYS(Lister!$D$19,Lister!$E$19,Lister!$D$7:$D$13),IF(AND(AND(MONTH(E866)&gt;=7,MONTH(E866)&lt;8),MONTH(F866)&gt;7),(NETWORKDAYS(E866,Lister!$E$19,Lister!$D$7:$D$13)-O866)*N866/NETWORKDAYS(Lister!$D$19,Lister!$E$19,Lister!$D$7:$D$13),IF(MONTH(E866)&gt;7,0)))),0),"")</f>
        <v/>
      </c>
      <c r="T866" s="46" t="str">
        <f>IFERROR(MAX(IF(OR(O866="",P866=""),"",IF(AND(AND(MONTH(E866)&gt;=8,MONTH(E866)&lt;9),AND(MONTH(F866)&gt;=8,MONTH(F866)&lt;9)),(NETWORKDAYS(E866,F866,Lister!$D$7:$D$13)-P866)*N866/NETWORKDAYS(Lister!$D$20,Lister!$E$20,Lister!$D$7:$D$13),IF(AND(MONTH(E866)=7,MONTH(F866)=8),(NETWORKDAYS(Lister!$D$20,F866,Lister!$D$7:$D$13)-P866)*N866/NETWORKDAYS(Lister!$D$20,Lister!$E$20,Lister!$D$7:$D$13),IF(AND(MONTH(E866)=7,MONTH(F866)=7),0)))),0),"")</f>
        <v/>
      </c>
      <c r="U866" s="78" t="str">
        <f>IF(Ansøgning!U848="","",Ansøgning!U848)</f>
        <v/>
      </c>
      <c r="V866" s="119" t="str">
        <f t="shared" si="91"/>
        <v/>
      </c>
      <c r="W866" s="120" t="str">
        <f t="shared" si="92"/>
        <v/>
      </c>
      <c r="X866" s="42" t="str">
        <f t="shared" si="93"/>
        <v/>
      </c>
    </row>
    <row r="867" spans="1:24" x14ac:dyDescent="0.25">
      <c r="A867" s="13" t="str">
        <f t="shared" si="94"/>
        <v/>
      </c>
      <c r="B867" s="75" t="str">
        <f>IF(Ansøgning!B849="","",Ansøgning!B849)</f>
        <v/>
      </c>
      <c r="C867" s="75" t="str">
        <f>IF(Ansøgning!C849="","",Ansøgning!C849)</f>
        <v/>
      </c>
      <c r="D867" s="75" t="str">
        <f>IF(Ansøgning!D849="","",Ansøgning!D849)</f>
        <v/>
      </c>
      <c r="E867" s="76" t="str">
        <f>IF(Ansøgning!E849="","",Ansøgning!E849)</f>
        <v/>
      </c>
      <c r="F867" s="76" t="str">
        <f>IF(Ansøgning!F849="","",Ansøgning!F849)</f>
        <v/>
      </c>
      <c r="G867" s="33" t="str">
        <f>IF(OR(E867="",F867=""),"",NETWORKDAYS(E867,F867,Lister!$D$7:$D$13))</f>
        <v/>
      </c>
      <c r="H867" s="76" t="str">
        <f>IF(Ansøgning!H849="","",Ansøgning!H849)</f>
        <v/>
      </c>
      <c r="I867" s="32" t="str">
        <f t="shared" si="88"/>
        <v/>
      </c>
      <c r="J867" s="77" t="str">
        <f>IF(Ansøgning!J849="","",Ansøgning!J849)</f>
        <v/>
      </c>
      <c r="K867" s="77" t="str">
        <f>IF(Ansøgning!K849="","",Ansøgning!K849)</f>
        <v/>
      </c>
      <c r="L867" s="46" t="str">
        <f t="shared" si="89"/>
        <v/>
      </c>
      <c r="M867" s="78" t="str">
        <f>IF(Ansøgning!M849="","",Ansøgning!M849)</f>
        <v/>
      </c>
      <c r="N867" s="31" t="str">
        <f t="shared" si="90"/>
        <v/>
      </c>
      <c r="O867" s="78" t="str">
        <f>IF(Ansøgning!O849="","",Ansøgning!O849)</f>
        <v/>
      </c>
      <c r="P867" s="78" t="str">
        <f>IF(Ansøgning!P849="","",Ansøgning!P849)</f>
        <v/>
      </c>
      <c r="Q867" s="78" t="str">
        <f>IF(Ansøgning!Q849="","",Ansøgning!Q849)</f>
        <v/>
      </c>
      <c r="R867" s="78" t="str">
        <f>IF(Ansøgning!R849="","",Ansøgning!R849)</f>
        <v/>
      </c>
      <c r="S867" s="46" t="str">
        <f>IFERROR(MAX(IF(OR(O867="",P867=""),"",IF(AND(AND(MONTH(E867)&gt;=7,MONTH(E867)&lt;8),AND(MONTH(F867)&gt;=7,MONTH(F867)&lt;8)),(NETWORKDAYS(E867,F867,Lister!$D$7:$D$13)-O867)*N867/NETWORKDAYS(Lister!$D$19,Lister!$E$19,Lister!$D$7:$D$13),IF(AND(AND(MONTH(E867)&gt;=7,MONTH(E867)&lt;8),MONTH(F867)&gt;7),(NETWORKDAYS(E867,Lister!$E$19,Lister!$D$7:$D$13)-O867)*N867/NETWORKDAYS(Lister!$D$19,Lister!$E$19,Lister!$D$7:$D$13),IF(MONTH(E867)&gt;7,0)))),0),"")</f>
        <v/>
      </c>
      <c r="T867" s="46" t="str">
        <f>IFERROR(MAX(IF(OR(O867="",P867=""),"",IF(AND(AND(MONTH(E867)&gt;=8,MONTH(E867)&lt;9),AND(MONTH(F867)&gt;=8,MONTH(F867)&lt;9)),(NETWORKDAYS(E867,F867,Lister!$D$7:$D$13)-P867)*N867/NETWORKDAYS(Lister!$D$20,Lister!$E$20,Lister!$D$7:$D$13),IF(AND(MONTH(E867)=7,MONTH(F867)=8),(NETWORKDAYS(Lister!$D$20,F867,Lister!$D$7:$D$13)-P867)*N867/NETWORKDAYS(Lister!$D$20,Lister!$E$20,Lister!$D$7:$D$13),IF(AND(MONTH(E867)=7,MONTH(F867)=7),0)))),0),"")</f>
        <v/>
      </c>
      <c r="U867" s="78" t="str">
        <f>IF(Ansøgning!U849="","",Ansøgning!U849)</f>
        <v/>
      </c>
      <c r="V867" s="119" t="str">
        <f t="shared" si="91"/>
        <v/>
      </c>
      <c r="W867" s="120" t="str">
        <f t="shared" si="92"/>
        <v/>
      </c>
      <c r="X867" s="42" t="str">
        <f t="shared" si="93"/>
        <v/>
      </c>
    </row>
    <row r="868" spans="1:24" x14ac:dyDescent="0.25">
      <c r="A868" s="13" t="str">
        <f t="shared" si="94"/>
        <v/>
      </c>
      <c r="B868" s="75" t="str">
        <f>IF(Ansøgning!B850="","",Ansøgning!B850)</f>
        <v/>
      </c>
      <c r="C868" s="75" t="str">
        <f>IF(Ansøgning!C850="","",Ansøgning!C850)</f>
        <v/>
      </c>
      <c r="D868" s="75" t="str">
        <f>IF(Ansøgning!D850="","",Ansøgning!D850)</f>
        <v/>
      </c>
      <c r="E868" s="76" t="str">
        <f>IF(Ansøgning!E850="","",Ansøgning!E850)</f>
        <v/>
      </c>
      <c r="F868" s="76" t="str">
        <f>IF(Ansøgning!F850="","",Ansøgning!F850)</f>
        <v/>
      </c>
      <c r="G868" s="33" t="str">
        <f>IF(OR(E868="",F868=""),"",NETWORKDAYS(E868,F868,Lister!$D$7:$D$13))</f>
        <v/>
      </c>
      <c r="H868" s="76" t="str">
        <f>IF(Ansøgning!H850="","",Ansøgning!H850)</f>
        <v/>
      </c>
      <c r="I868" s="32" t="str">
        <f t="shared" si="88"/>
        <v/>
      </c>
      <c r="J868" s="77" t="str">
        <f>IF(Ansøgning!J850="","",Ansøgning!J850)</f>
        <v/>
      </c>
      <c r="K868" s="77" t="str">
        <f>IF(Ansøgning!K850="","",Ansøgning!K850)</f>
        <v/>
      </c>
      <c r="L868" s="46" t="str">
        <f t="shared" si="89"/>
        <v/>
      </c>
      <c r="M868" s="78" t="str">
        <f>IF(Ansøgning!M850="","",Ansøgning!M850)</f>
        <v/>
      </c>
      <c r="N868" s="31" t="str">
        <f t="shared" si="90"/>
        <v/>
      </c>
      <c r="O868" s="78" t="str">
        <f>IF(Ansøgning!O850="","",Ansøgning!O850)</f>
        <v/>
      </c>
      <c r="P868" s="78" t="str">
        <f>IF(Ansøgning!P850="","",Ansøgning!P850)</f>
        <v/>
      </c>
      <c r="Q868" s="78" t="str">
        <f>IF(Ansøgning!Q850="","",Ansøgning!Q850)</f>
        <v/>
      </c>
      <c r="R868" s="78" t="str">
        <f>IF(Ansøgning!R850="","",Ansøgning!R850)</f>
        <v/>
      </c>
      <c r="S868" s="46" t="str">
        <f>IFERROR(MAX(IF(OR(O868="",P868=""),"",IF(AND(AND(MONTH(E868)&gt;=7,MONTH(E868)&lt;8),AND(MONTH(F868)&gt;=7,MONTH(F868)&lt;8)),(NETWORKDAYS(E868,F868,Lister!$D$7:$D$13)-O868)*N868/NETWORKDAYS(Lister!$D$19,Lister!$E$19,Lister!$D$7:$D$13),IF(AND(AND(MONTH(E868)&gt;=7,MONTH(E868)&lt;8),MONTH(F868)&gt;7),(NETWORKDAYS(E868,Lister!$E$19,Lister!$D$7:$D$13)-O868)*N868/NETWORKDAYS(Lister!$D$19,Lister!$E$19,Lister!$D$7:$D$13),IF(MONTH(E868)&gt;7,0)))),0),"")</f>
        <v/>
      </c>
      <c r="T868" s="46" t="str">
        <f>IFERROR(MAX(IF(OR(O868="",P868=""),"",IF(AND(AND(MONTH(E868)&gt;=8,MONTH(E868)&lt;9),AND(MONTH(F868)&gt;=8,MONTH(F868)&lt;9)),(NETWORKDAYS(E868,F868,Lister!$D$7:$D$13)-P868)*N868/NETWORKDAYS(Lister!$D$20,Lister!$E$20,Lister!$D$7:$D$13),IF(AND(MONTH(E868)=7,MONTH(F868)=8),(NETWORKDAYS(Lister!$D$20,F868,Lister!$D$7:$D$13)-P868)*N868/NETWORKDAYS(Lister!$D$20,Lister!$E$20,Lister!$D$7:$D$13),IF(AND(MONTH(E868)=7,MONTH(F868)=7),0)))),0),"")</f>
        <v/>
      </c>
      <c r="U868" s="78" t="str">
        <f>IF(Ansøgning!U850="","",Ansøgning!U850)</f>
        <v/>
      </c>
      <c r="V868" s="119" t="str">
        <f t="shared" si="91"/>
        <v/>
      </c>
      <c r="W868" s="120" t="str">
        <f t="shared" si="92"/>
        <v/>
      </c>
      <c r="X868" s="42" t="str">
        <f t="shared" si="93"/>
        <v/>
      </c>
    </row>
    <row r="869" spans="1:24" x14ac:dyDescent="0.25">
      <c r="A869" s="13" t="str">
        <f t="shared" si="94"/>
        <v/>
      </c>
      <c r="B869" s="75" t="str">
        <f>IF(Ansøgning!B851="","",Ansøgning!B851)</f>
        <v/>
      </c>
      <c r="C869" s="75" t="str">
        <f>IF(Ansøgning!C851="","",Ansøgning!C851)</f>
        <v/>
      </c>
      <c r="D869" s="75" t="str">
        <f>IF(Ansøgning!D851="","",Ansøgning!D851)</f>
        <v/>
      </c>
      <c r="E869" s="76" t="str">
        <f>IF(Ansøgning!E851="","",Ansøgning!E851)</f>
        <v/>
      </c>
      <c r="F869" s="76" t="str">
        <f>IF(Ansøgning!F851="","",Ansøgning!F851)</f>
        <v/>
      </c>
      <c r="G869" s="33" t="str">
        <f>IF(OR(E869="",F869=""),"",NETWORKDAYS(E869,F869,Lister!$D$7:$D$13))</f>
        <v/>
      </c>
      <c r="H869" s="76" t="str">
        <f>IF(Ansøgning!H851="","",Ansøgning!H851)</f>
        <v/>
      </c>
      <c r="I869" s="32" t="str">
        <f t="shared" si="88"/>
        <v/>
      </c>
      <c r="J869" s="77" t="str">
        <f>IF(Ansøgning!J851="","",Ansøgning!J851)</f>
        <v/>
      </c>
      <c r="K869" s="77" t="str">
        <f>IF(Ansøgning!K851="","",Ansøgning!K851)</f>
        <v/>
      </c>
      <c r="L869" s="46" t="str">
        <f t="shared" si="89"/>
        <v/>
      </c>
      <c r="M869" s="78" t="str">
        <f>IF(Ansøgning!M851="","",Ansøgning!M851)</f>
        <v/>
      </c>
      <c r="N869" s="31" t="str">
        <f t="shared" si="90"/>
        <v/>
      </c>
      <c r="O869" s="78" t="str">
        <f>IF(Ansøgning!O851="","",Ansøgning!O851)</f>
        <v/>
      </c>
      <c r="P869" s="78" t="str">
        <f>IF(Ansøgning!P851="","",Ansøgning!P851)</f>
        <v/>
      </c>
      <c r="Q869" s="78" t="str">
        <f>IF(Ansøgning!Q851="","",Ansøgning!Q851)</f>
        <v/>
      </c>
      <c r="R869" s="78" t="str">
        <f>IF(Ansøgning!R851="","",Ansøgning!R851)</f>
        <v/>
      </c>
      <c r="S869" s="46" t="str">
        <f>IFERROR(MAX(IF(OR(O869="",P869=""),"",IF(AND(AND(MONTH(E869)&gt;=7,MONTH(E869)&lt;8),AND(MONTH(F869)&gt;=7,MONTH(F869)&lt;8)),(NETWORKDAYS(E869,F869,Lister!$D$7:$D$13)-O869)*N869/NETWORKDAYS(Lister!$D$19,Lister!$E$19,Lister!$D$7:$D$13),IF(AND(AND(MONTH(E869)&gt;=7,MONTH(E869)&lt;8),MONTH(F869)&gt;7),(NETWORKDAYS(E869,Lister!$E$19,Lister!$D$7:$D$13)-O869)*N869/NETWORKDAYS(Lister!$D$19,Lister!$E$19,Lister!$D$7:$D$13),IF(MONTH(E869)&gt;7,0)))),0),"")</f>
        <v/>
      </c>
      <c r="T869" s="46" t="str">
        <f>IFERROR(MAX(IF(OR(O869="",P869=""),"",IF(AND(AND(MONTH(E869)&gt;=8,MONTH(E869)&lt;9),AND(MONTH(F869)&gt;=8,MONTH(F869)&lt;9)),(NETWORKDAYS(E869,F869,Lister!$D$7:$D$13)-P869)*N869/NETWORKDAYS(Lister!$D$20,Lister!$E$20,Lister!$D$7:$D$13),IF(AND(MONTH(E869)=7,MONTH(F869)=8),(NETWORKDAYS(Lister!$D$20,F869,Lister!$D$7:$D$13)-P869)*N869/NETWORKDAYS(Lister!$D$20,Lister!$E$20,Lister!$D$7:$D$13),IF(AND(MONTH(E869)=7,MONTH(F869)=7),0)))),0),"")</f>
        <v/>
      </c>
      <c r="U869" s="78" t="str">
        <f>IF(Ansøgning!U851="","",Ansøgning!U851)</f>
        <v/>
      </c>
      <c r="V869" s="119" t="str">
        <f t="shared" si="91"/>
        <v/>
      </c>
      <c r="W869" s="120" t="str">
        <f t="shared" si="92"/>
        <v/>
      </c>
      <c r="X869" s="42" t="str">
        <f t="shared" si="93"/>
        <v/>
      </c>
    </row>
    <row r="870" spans="1:24" x14ac:dyDescent="0.25">
      <c r="A870" s="13" t="str">
        <f t="shared" si="94"/>
        <v/>
      </c>
      <c r="B870" s="75" t="str">
        <f>IF(Ansøgning!B852="","",Ansøgning!B852)</f>
        <v/>
      </c>
      <c r="C870" s="75" t="str">
        <f>IF(Ansøgning!C852="","",Ansøgning!C852)</f>
        <v/>
      </c>
      <c r="D870" s="75" t="str">
        <f>IF(Ansøgning!D852="","",Ansøgning!D852)</f>
        <v/>
      </c>
      <c r="E870" s="76" t="str">
        <f>IF(Ansøgning!E852="","",Ansøgning!E852)</f>
        <v/>
      </c>
      <c r="F870" s="76" t="str">
        <f>IF(Ansøgning!F852="","",Ansøgning!F852)</f>
        <v/>
      </c>
      <c r="G870" s="33" t="str">
        <f>IF(OR(E870="",F870=""),"",NETWORKDAYS(E870,F870,Lister!$D$7:$D$13))</f>
        <v/>
      </c>
      <c r="H870" s="76" t="str">
        <f>IF(Ansøgning!H852="","",Ansøgning!H852)</f>
        <v/>
      </c>
      <c r="I870" s="32" t="str">
        <f t="shared" si="88"/>
        <v/>
      </c>
      <c r="J870" s="77" t="str">
        <f>IF(Ansøgning!J852="","",Ansøgning!J852)</f>
        <v/>
      </c>
      <c r="K870" s="77" t="str">
        <f>IF(Ansøgning!K852="","",Ansøgning!K852)</f>
        <v/>
      </c>
      <c r="L870" s="46" t="str">
        <f t="shared" si="89"/>
        <v/>
      </c>
      <c r="M870" s="78" t="str">
        <f>IF(Ansøgning!M852="","",Ansøgning!M852)</f>
        <v/>
      </c>
      <c r="N870" s="31" t="str">
        <f t="shared" si="90"/>
        <v/>
      </c>
      <c r="O870" s="78" t="str">
        <f>IF(Ansøgning!O852="","",Ansøgning!O852)</f>
        <v/>
      </c>
      <c r="P870" s="78" t="str">
        <f>IF(Ansøgning!P852="","",Ansøgning!P852)</f>
        <v/>
      </c>
      <c r="Q870" s="78" t="str">
        <f>IF(Ansøgning!Q852="","",Ansøgning!Q852)</f>
        <v/>
      </c>
      <c r="R870" s="78" t="str">
        <f>IF(Ansøgning!R852="","",Ansøgning!R852)</f>
        <v/>
      </c>
      <c r="S870" s="46" t="str">
        <f>IFERROR(MAX(IF(OR(O870="",P870=""),"",IF(AND(AND(MONTH(E870)&gt;=7,MONTH(E870)&lt;8),AND(MONTH(F870)&gt;=7,MONTH(F870)&lt;8)),(NETWORKDAYS(E870,F870,Lister!$D$7:$D$13)-O870)*N870/NETWORKDAYS(Lister!$D$19,Lister!$E$19,Lister!$D$7:$D$13),IF(AND(AND(MONTH(E870)&gt;=7,MONTH(E870)&lt;8),MONTH(F870)&gt;7),(NETWORKDAYS(E870,Lister!$E$19,Lister!$D$7:$D$13)-O870)*N870/NETWORKDAYS(Lister!$D$19,Lister!$E$19,Lister!$D$7:$D$13),IF(MONTH(E870)&gt;7,0)))),0),"")</f>
        <v/>
      </c>
      <c r="T870" s="46" t="str">
        <f>IFERROR(MAX(IF(OR(O870="",P870=""),"",IF(AND(AND(MONTH(E870)&gt;=8,MONTH(E870)&lt;9),AND(MONTH(F870)&gt;=8,MONTH(F870)&lt;9)),(NETWORKDAYS(E870,F870,Lister!$D$7:$D$13)-P870)*N870/NETWORKDAYS(Lister!$D$20,Lister!$E$20,Lister!$D$7:$D$13),IF(AND(MONTH(E870)=7,MONTH(F870)=8),(NETWORKDAYS(Lister!$D$20,F870,Lister!$D$7:$D$13)-P870)*N870/NETWORKDAYS(Lister!$D$20,Lister!$E$20,Lister!$D$7:$D$13),IF(AND(MONTH(E870)=7,MONTH(F870)=7),0)))),0),"")</f>
        <v/>
      </c>
      <c r="U870" s="78" t="str">
        <f>IF(Ansøgning!U852="","",Ansøgning!U852)</f>
        <v/>
      </c>
      <c r="V870" s="119" t="str">
        <f t="shared" si="91"/>
        <v/>
      </c>
      <c r="W870" s="120" t="str">
        <f t="shared" si="92"/>
        <v/>
      </c>
      <c r="X870" s="42" t="str">
        <f t="shared" si="93"/>
        <v/>
      </c>
    </row>
    <row r="871" spans="1:24" x14ac:dyDescent="0.25">
      <c r="A871" s="13" t="str">
        <f t="shared" si="94"/>
        <v/>
      </c>
      <c r="B871" s="75" t="str">
        <f>IF(Ansøgning!B853="","",Ansøgning!B853)</f>
        <v/>
      </c>
      <c r="C871" s="75" t="str">
        <f>IF(Ansøgning!C853="","",Ansøgning!C853)</f>
        <v/>
      </c>
      <c r="D871" s="75" t="str">
        <f>IF(Ansøgning!D853="","",Ansøgning!D853)</f>
        <v/>
      </c>
      <c r="E871" s="76" t="str">
        <f>IF(Ansøgning!E853="","",Ansøgning!E853)</f>
        <v/>
      </c>
      <c r="F871" s="76" t="str">
        <f>IF(Ansøgning!F853="","",Ansøgning!F853)</f>
        <v/>
      </c>
      <c r="G871" s="33" t="str">
        <f>IF(OR(E871="",F871=""),"",NETWORKDAYS(E871,F871,Lister!$D$7:$D$13))</f>
        <v/>
      </c>
      <c r="H871" s="76" t="str">
        <f>IF(Ansøgning!H853="","",Ansøgning!H853)</f>
        <v/>
      </c>
      <c r="I871" s="32" t="str">
        <f t="shared" ref="I871:I934" si="95">IF(H871="","",IF(H871="Funktionær",0.75,IF(H871="Ikke-funktionær",0.9,IF(H871="Elev/lærling",0.9))))</f>
        <v/>
      </c>
      <c r="J871" s="77" t="str">
        <f>IF(Ansøgning!J853="","",Ansøgning!J853)</f>
        <v/>
      </c>
      <c r="K871" s="77" t="str">
        <f>IF(Ansøgning!K853="","",Ansøgning!K853)</f>
        <v/>
      </c>
      <c r="L871" s="46" t="str">
        <f t="shared" ref="L871:L934" si="96">IF(J871="","",J871-K871)</f>
        <v/>
      </c>
      <c r="M871" s="78" t="str">
        <f>IF(Ansøgning!M853="","",Ansøgning!M853)</f>
        <v/>
      </c>
      <c r="N871" s="31" t="str">
        <f t="shared" ref="N871:N934" si="97">IF(B871="","",IF(L871*I871&gt;30000*IF(M871&gt;37,37,M871)/37,30000*IF(M871&gt;37,37,M871)/37,L871*I871))</f>
        <v/>
      </c>
      <c r="O871" s="78" t="str">
        <f>IF(Ansøgning!O853="","",Ansøgning!O853)</f>
        <v/>
      </c>
      <c r="P871" s="78" t="str">
        <f>IF(Ansøgning!P853="","",Ansøgning!P853)</f>
        <v/>
      </c>
      <c r="Q871" s="78" t="str">
        <f>IF(Ansøgning!Q853="","",Ansøgning!Q853)</f>
        <v/>
      </c>
      <c r="R871" s="78" t="str">
        <f>IF(Ansøgning!R853="","",Ansøgning!R853)</f>
        <v/>
      </c>
      <c r="S871" s="46" t="str">
        <f>IFERROR(MAX(IF(OR(O871="",P871=""),"",IF(AND(AND(MONTH(E871)&gt;=7,MONTH(E871)&lt;8),AND(MONTH(F871)&gt;=7,MONTH(F871)&lt;8)),(NETWORKDAYS(E871,F871,Lister!$D$7:$D$13)-O871)*N871/NETWORKDAYS(Lister!$D$19,Lister!$E$19,Lister!$D$7:$D$13),IF(AND(AND(MONTH(E871)&gt;=7,MONTH(E871)&lt;8),MONTH(F871)&gt;7),(NETWORKDAYS(E871,Lister!$E$19,Lister!$D$7:$D$13)-O871)*N871/NETWORKDAYS(Lister!$D$19,Lister!$E$19,Lister!$D$7:$D$13),IF(MONTH(E871)&gt;7,0)))),0),"")</f>
        <v/>
      </c>
      <c r="T871" s="46" t="str">
        <f>IFERROR(MAX(IF(OR(O871="",P871=""),"",IF(AND(AND(MONTH(E871)&gt;=8,MONTH(E871)&lt;9),AND(MONTH(F871)&gt;=8,MONTH(F871)&lt;9)),(NETWORKDAYS(E871,F871,Lister!$D$7:$D$13)-P871)*N871/NETWORKDAYS(Lister!$D$20,Lister!$E$20,Lister!$D$7:$D$13),IF(AND(MONTH(E871)=7,MONTH(F871)=8),(NETWORKDAYS(Lister!$D$20,F871,Lister!$D$7:$D$13)-P871)*N871/NETWORKDAYS(Lister!$D$20,Lister!$E$20,Lister!$D$7:$D$13),IF(AND(MONTH(E871)=7,MONTH(F871)=7),0)))),0),"")</f>
        <v/>
      </c>
      <c r="U871" s="78" t="str">
        <f>IF(Ansøgning!U853="","",Ansøgning!U853)</f>
        <v/>
      </c>
      <c r="V871" s="119" t="str">
        <f t="shared" ref="V871:V934" si="98">IFERROR(21/31*N871,"")</f>
        <v/>
      </c>
      <c r="W871" s="120" t="str">
        <f t="shared" ref="W871:W934" si="99">IFERROR(MAX(IF(AND(ISNUMBER(Q871),ISNUMBER(R871)),IF(S871+T871-V871&gt;N871,N871,S871-T871),""),0),"")</f>
        <v/>
      </c>
      <c r="X871" s="42" t="str">
        <f t="shared" ref="X871:X934" si="100">IF(W871="","",W871-U871)</f>
        <v/>
      </c>
    </row>
    <row r="872" spans="1:24" x14ac:dyDescent="0.25">
      <c r="A872" s="13" t="str">
        <f t="shared" ref="A872:A935" si="101">IF(B872="","",A871+1)</f>
        <v/>
      </c>
      <c r="B872" s="75" t="str">
        <f>IF(Ansøgning!B854="","",Ansøgning!B854)</f>
        <v/>
      </c>
      <c r="C872" s="75" t="str">
        <f>IF(Ansøgning!C854="","",Ansøgning!C854)</f>
        <v/>
      </c>
      <c r="D872" s="75" t="str">
        <f>IF(Ansøgning!D854="","",Ansøgning!D854)</f>
        <v/>
      </c>
      <c r="E872" s="76" t="str">
        <f>IF(Ansøgning!E854="","",Ansøgning!E854)</f>
        <v/>
      </c>
      <c r="F872" s="76" t="str">
        <f>IF(Ansøgning!F854="","",Ansøgning!F854)</f>
        <v/>
      </c>
      <c r="G872" s="33" t="str">
        <f>IF(OR(E872="",F872=""),"",NETWORKDAYS(E872,F872,Lister!$D$7:$D$13))</f>
        <v/>
      </c>
      <c r="H872" s="76" t="str">
        <f>IF(Ansøgning!H854="","",Ansøgning!H854)</f>
        <v/>
      </c>
      <c r="I872" s="32" t="str">
        <f t="shared" si="95"/>
        <v/>
      </c>
      <c r="J872" s="77" t="str">
        <f>IF(Ansøgning!J854="","",Ansøgning!J854)</f>
        <v/>
      </c>
      <c r="K872" s="77" t="str">
        <f>IF(Ansøgning!K854="","",Ansøgning!K854)</f>
        <v/>
      </c>
      <c r="L872" s="46" t="str">
        <f t="shared" si="96"/>
        <v/>
      </c>
      <c r="M872" s="78" t="str">
        <f>IF(Ansøgning!M854="","",Ansøgning!M854)</f>
        <v/>
      </c>
      <c r="N872" s="31" t="str">
        <f t="shared" si="97"/>
        <v/>
      </c>
      <c r="O872" s="78" t="str">
        <f>IF(Ansøgning!O854="","",Ansøgning!O854)</f>
        <v/>
      </c>
      <c r="P872" s="78" t="str">
        <f>IF(Ansøgning!P854="","",Ansøgning!P854)</f>
        <v/>
      </c>
      <c r="Q872" s="78" t="str">
        <f>IF(Ansøgning!Q854="","",Ansøgning!Q854)</f>
        <v/>
      </c>
      <c r="R872" s="78" t="str">
        <f>IF(Ansøgning!R854="","",Ansøgning!R854)</f>
        <v/>
      </c>
      <c r="S872" s="46" t="str">
        <f>IFERROR(MAX(IF(OR(O872="",P872=""),"",IF(AND(AND(MONTH(E872)&gt;=7,MONTH(E872)&lt;8),AND(MONTH(F872)&gt;=7,MONTH(F872)&lt;8)),(NETWORKDAYS(E872,F872,Lister!$D$7:$D$13)-O872)*N872/NETWORKDAYS(Lister!$D$19,Lister!$E$19,Lister!$D$7:$D$13),IF(AND(AND(MONTH(E872)&gt;=7,MONTH(E872)&lt;8),MONTH(F872)&gt;7),(NETWORKDAYS(E872,Lister!$E$19,Lister!$D$7:$D$13)-O872)*N872/NETWORKDAYS(Lister!$D$19,Lister!$E$19,Lister!$D$7:$D$13),IF(MONTH(E872)&gt;7,0)))),0),"")</f>
        <v/>
      </c>
      <c r="T872" s="46" t="str">
        <f>IFERROR(MAX(IF(OR(O872="",P872=""),"",IF(AND(AND(MONTH(E872)&gt;=8,MONTH(E872)&lt;9),AND(MONTH(F872)&gt;=8,MONTH(F872)&lt;9)),(NETWORKDAYS(E872,F872,Lister!$D$7:$D$13)-P872)*N872/NETWORKDAYS(Lister!$D$20,Lister!$E$20,Lister!$D$7:$D$13),IF(AND(MONTH(E872)=7,MONTH(F872)=8),(NETWORKDAYS(Lister!$D$20,F872,Lister!$D$7:$D$13)-P872)*N872/NETWORKDAYS(Lister!$D$20,Lister!$E$20,Lister!$D$7:$D$13),IF(AND(MONTH(E872)=7,MONTH(F872)=7),0)))),0),"")</f>
        <v/>
      </c>
      <c r="U872" s="78" t="str">
        <f>IF(Ansøgning!U854="","",Ansøgning!U854)</f>
        <v/>
      </c>
      <c r="V872" s="119" t="str">
        <f t="shared" si="98"/>
        <v/>
      </c>
      <c r="W872" s="120" t="str">
        <f t="shared" si="99"/>
        <v/>
      </c>
      <c r="X872" s="42" t="str">
        <f t="shared" si="100"/>
        <v/>
      </c>
    </row>
    <row r="873" spans="1:24" x14ac:dyDescent="0.25">
      <c r="A873" s="13" t="str">
        <f t="shared" si="101"/>
        <v/>
      </c>
      <c r="B873" s="75" t="str">
        <f>IF(Ansøgning!B855="","",Ansøgning!B855)</f>
        <v/>
      </c>
      <c r="C873" s="75" t="str">
        <f>IF(Ansøgning!C855="","",Ansøgning!C855)</f>
        <v/>
      </c>
      <c r="D873" s="75" t="str">
        <f>IF(Ansøgning!D855="","",Ansøgning!D855)</f>
        <v/>
      </c>
      <c r="E873" s="76" t="str">
        <f>IF(Ansøgning!E855="","",Ansøgning!E855)</f>
        <v/>
      </c>
      <c r="F873" s="76" t="str">
        <f>IF(Ansøgning!F855="","",Ansøgning!F855)</f>
        <v/>
      </c>
      <c r="G873" s="33" t="str">
        <f>IF(OR(E873="",F873=""),"",NETWORKDAYS(E873,F873,Lister!$D$7:$D$13))</f>
        <v/>
      </c>
      <c r="H873" s="76" t="str">
        <f>IF(Ansøgning!H855="","",Ansøgning!H855)</f>
        <v/>
      </c>
      <c r="I873" s="32" t="str">
        <f t="shared" si="95"/>
        <v/>
      </c>
      <c r="J873" s="77" t="str">
        <f>IF(Ansøgning!J855="","",Ansøgning!J855)</f>
        <v/>
      </c>
      <c r="K873" s="77" t="str">
        <f>IF(Ansøgning!K855="","",Ansøgning!K855)</f>
        <v/>
      </c>
      <c r="L873" s="46" t="str">
        <f t="shared" si="96"/>
        <v/>
      </c>
      <c r="M873" s="78" t="str">
        <f>IF(Ansøgning!M855="","",Ansøgning!M855)</f>
        <v/>
      </c>
      <c r="N873" s="31" t="str">
        <f t="shared" si="97"/>
        <v/>
      </c>
      <c r="O873" s="78" t="str">
        <f>IF(Ansøgning!O855="","",Ansøgning!O855)</f>
        <v/>
      </c>
      <c r="P873" s="78" t="str">
        <f>IF(Ansøgning!P855="","",Ansøgning!P855)</f>
        <v/>
      </c>
      <c r="Q873" s="78" t="str">
        <f>IF(Ansøgning!Q855="","",Ansøgning!Q855)</f>
        <v/>
      </c>
      <c r="R873" s="78" t="str">
        <f>IF(Ansøgning!R855="","",Ansøgning!R855)</f>
        <v/>
      </c>
      <c r="S873" s="46" t="str">
        <f>IFERROR(MAX(IF(OR(O873="",P873=""),"",IF(AND(AND(MONTH(E873)&gt;=7,MONTH(E873)&lt;8),AND(MONTH(F873)&gt;=7,MONTH(F873)&lt;8)),(NETWORKDAYS(E873,F873,Lister!$D$7:$D$13)-O873)*N873/NETWORKDAYS(Lister!$D$19,Lister!$E$19,Lister!$D$7:$D$13),IF(AND(AND(MONTH(E873)&gt;=7,MONTH(E873)&lt;8),MONTH(F873)&gt;7),(NETWORKDAYS(E873,Lister!$E$19,Lister!$D$7:$D$13)-O873)*N873/NETWORKDAYS(Lister!$D$19,Lister!$E$19,Lister!$D$7:$D$13),IF(MONTH(E873)&gt;7,0)))),0),"")</f>
        <v/>
      </c>
      <c r="T873" s="46" t="str">
        <f>IFERROR(MAX(IF(OR(O873="",P873=""),"",IF(AND(AND(MONTH(E873)&gt;=8,MONTH(E873)&lt;9),AND(MONTH(F873)&gt;=8,MONTH(F873)&lt;9)),(NETWORKDAYS(E873,F873,Lister!$D$7:$D$13)-P873)*N873/NETWORKDAYS(Lister!$D$20,Lister!$E$20,Lister!$D$7:$D$13),IF(AND(MONTH(E873)=7,MONTH(F873)=8),(NETWORKDAYS(Lister!$D$20,F873,Lister!$D$7:$D$13)-P873)*N873/NETWORKDAYS(Lister!$D$20,Lister!$E$20,Lister!$D$7:$D$13),IF(AND(MONTH(E873)=7,MONTH(F873)=7),0)))),0),"")</f>
        <v/>
      </c>
      <c r="U873" s="78" t="str">
        <f>IF(Ansøgning!U855="","",Ansøgning!U855)</f>
        <v/>
      </c>
      <c r="V873" s="119" t="str">
        <f t="shared" si="98"/>
        <v/>
      </c>
      <c r="W873" s="120" t="str">
        <f t="shared" si="99"/>
        <v/>
      </c>
      <c r="X873" s="42" t="str">
        <f t="shared" si="100"/>
        <v/>
      </c>
    </row>
    <row r="874" spans="1:24" x14ac:dyDescent="0.25">
      <c r="A874" s="13" t="str">
        <f t="shared" si="101"/>
        <v/>
      </c>
      <c r="B874" s="75" t="str">
        <f>IF(Ansøgning!B856="","",Ansøgning!B856)</f>
        <v/>
      </c>
      <c r="C874" s="75" t="str">
        <f>IF(Ansøgning!C856="","",Ansøgning!C856)</f>
        <v/>
      </c>
      <c r="D874" s="75" t="str">
        <f>IF(Ansøgning!D856="","",Ansøgning!D856)</f>
        <v/>
      </c>
      <c r="E874" s="76" t="str">
        <f>IF(Ansøgning!E856="","",Ansøgning!E856)</f>
        <v/>
      </c>
      <c r="F874" s="76" t="str">
        <f>IF(Ansøgning!F856="","",Ansøgning!F856)</f>
        <v/>
      </c>
      <c r="G874" s="33" t="str">
        <f>IF(OR(E874="",F874=""),"",NETWORKDAYS(E874,F874,Lister!$D$7:$D$13))</f>
        <v/>
      </c>
      <c r="H874" s="76" t="str">
        <f>IF(Ansøgning!H856="","",Ansøgning!H856)</f>
        <v/>
      </c>
      <c r="I874" s="32" t="str">
        <f t="shared" si="95"/>
        <v/>
      </c>
      <c r="J874" s="77" t="str">
        <f>IF(Ansøgning!J856="","",Ansøgning!J856)</f>
        <v/>
      </c>
      <c r="K874" s="77" t="str">
        <f>IF(Ansøgning!K856="","",Ansøgning!K856)</f>
        <v/>
      </c>
      <c r="L874" s="46" t="str">
        <f t="shared" si="96"/>
        <v/>
      </c>
      <c r="M874" s="78" t="str">
        <f>IF(Ansøgning!M856="","",Ansøgning!M856)</f>
        <v/>
      </c>
      <c r="N874" s="31" t="str">
        <f t="shared" si="97"/>
        <v/>
      </c>
      <c r="O874" s="78" t="str">
        <f>IF(Ansøgning!O856="","",Ansøgning!O856)</f>
        <v/>
      </c>
      <c r="P874" s="78" t="str">
        <f>IF(Ansøgning!P856="","",Ansøgning!P856)</f>
        <v/>
      </c>
      <c r="Q874" s="78" t="str">
        <f>IF(Ansøgning!Q856="","",Ansøgning!Q856)</f>
        <v/>
      </c>
      <c r="R874" s="78" t="str">
        <f>IF(Ansøgning!R856="","",Ansøgning!R856)</f>
        <v/>
      </c>
      <c r="S874" s="46" t="str">
        <f>IFERROR(MAX(IF(OR(O874="",P874=""),"",IF(AND(AND(MONTH(E874)&gt;=7,MONTH(E874)&lt;8),AND(MONTH(F874)&gt;=7,MONTH(F874)&lt;8)),(NETWORKDAYS(E874,F874,Lister!$D$7:$D$13)-O874)*N874/NETWORKDAYS(Lister!$D$19,Lister!$E$19,Lister!$D$7:$D$13),IF(AND(AND(MONTH(E874)&gt;=7,MONTH(E874)&lt;8),MONTH(F874)&gt;7),(NETWORKDAYS(E874,Lister!$E$19,Lister!$D$7:$D$13)-O874)*N874/NETWORKDAYS(Lister!$D$19,Lister!$E$19,Lister!$D$7:$D$13),IF(MONTH(E874)&gt;7,0)))),0),"")</f>
        <v/>
      </c>
      <c r="T874" s="46" t="str">
        <f>IFERROR(MAX(IF(OR(O874="",P874=""),"",IF(AND(AND(MONTH(E874)&gt;=8,MONTH(E874)&lt;9),AND(MONTH(F874)&gt;=8,MONTH(F874)&lt;9)),(NETWORKDAYS(E874,F874,Lister!$D$7:$D$13)-P874)*N874/NETWORKDAYS(Lister!$D$20,Lister!$E$20,Lister!$D$7:$D$13),IF(AND(MONTH(E874)=7,MONTH(F874)=8),(NETWORKDAYS(Lister!$D$20,F874,Lister!$D$7:$D$13)-P874)*N874/NETWORKDAYS(Lister!$D$20,Lister!$E$20,Lister!$D$7:$D$13),IF(AND(MONTH(E874)=7,MONTH(F874)=7),0)))),0),"")</f>
        <v/>
      </c>
      <c r="U874" s="78" t="str">
        <f>IF(Ansøgning!U856="","",Ansøgning!U856)</f>
        <v/>
      </c>
      <c r="V874" s="119" t="str">
        <f t="shared" si="98"/>
        <v/>
      </c>
      <c r="W874" s="120" t="str">
        <f t="shared" si="99"/>
        <v/>
      </c>
      <c r="X874" s="42" t="str">
        <f t="shared" si="100"/>
        <v/>
      </c>
    </row>
    <row r="875" spans="1:24" x14ac:dyDescent="0.25">
      <c r="A875" s="13" t="str">
        <f t="shared" si="101"/>
        <v/>
      </c>
      <c r="B875" s="75" t="str">
        <f>IF(Ansøgning!B857="","",Ansøgning!B857)</f>
        <v/>
      </c>
      <c r="C875" s="75" t="str">
        <f>IF(Ansøgning!C857="","",Ansøgning!C857)</f>
        <v/>
      </c>
      <c r="D875" s="75" t="str">
        <f>IF(Ansøgning!D857="","",Ansøgning!D857)</f>
        <v/>
      </c>
      <c r="E875" s="76" t="str">
        <f>IF(Ansøgning!E857="","",Ansøgning!E857)</f>
        <v/>
      </c>
      <c r="F875" s="76" t="str">
        <f>IF(Ansøgning!F857="","",Ansøgning!F857)</f>
        <v/>
      </c>
      <c r="G875" s="33" t="str">
        <f>IF(OR(E875="",F875=""),"",NETWORKDAYS(E875,F875,Lister!$D$7:$D$13))</f>
        <v/>
      </c>
      <c r="H875" s="76" t="str">
        <f>IF(Ansøgning!H857="","",Ansøgning!H857)</f>
        <v/>
      </c>
      <c r="I875" s="32" t="str">
        <f t="shared" si="95"/>
        <v/>
      </c>
      <c r="J875" s="77" t="str">
        <f>IF(Ansøgning!J857="","",Ansøgning!J857)</f>
        <v/>
      </c>
      <c r="K875" s="77" t="str">
        <f>IF(Ansøgning!K857="","",Ansøgning!K857)</f>
        <v/>
      </c>
      <c r="L875" s="46" t="str">
        <f t="shared" si="96"/>
        <v/>
      </c>
      <c r="M875" s="78" t="str">
        <f>IF(Ansøgning!M857="","",Ansøgning!M857)</f>
        <v/>
      </c>
      <c r="N875" s="31" t="str">
        <f t="shared" si="97"/>
        <v/>
      </c>
      <c r="O875" s="78" t="str">
        <f>IF(Ansøgning!O857="","",Ansøgning!O857)</f>
        <v/>
      </c>
      <c r="P875" s="78" t="str">
        <f>IF(Ansøgning!P857="","",Ansøgning!P857)</f>
        <v/>
      </c>
      <c r="Q875" s="78" t="str">
        <f>IF(Ansøgning!Q857="","",Ansøgning!Q857)</f>
        <v/>
      </c>
      <c r="R875" s="78" t="str">
        <f>IF(Ansøgning!R857="","",Ansøgning!R857)</f>
        <v/>
      </c>
      <c r="S875" s="46" t="str">
        <f>IFERROR(MAX(IF(OR(O875="",P875=""),"",IF(AND(AND(MONTH(E875)&gt;=7,MONTH(E875)&lt;8),AND(MONTH(F875)&gt;=7,MONTH(F875)&lt;8)),(NETWORKDAYS(E875,F875,Lister!$D$7:$D$13)-O875)*N875/NETWORKDAYS(Lister!$D$19,Lister!$E$19,Lister!$D$7:$D$13),IF(AND(AND(MONTH(E875)&gt;=7,MONTH(E875)&lt;8),MONTH(F875)&gt;7),(NETWORKDAYS(E875,Lister!$E$19,Lister!$D$7:$D$13)-O875)*N875/NETWORKDAYS(Lister!$D$19,Lister!$E$19,Lister!$D$7:$D$13),IF(MONTH(E875)&gt;7,0)))),0),"")</f>
        <v/>
      </c>
      <c r="T875" s="46" t="str">
        <f>IFERROR(MAX(IF(OR(O875="",P875=""),"",IF(AND(AND(MONTH(E875)&gt;=8,MONTH(E875)&lt;9),AND(MONTH(F875)&gt;=8,MONTH(F875)&lt;9)),(NETWORKDAYS(E875,F875,Lister!$D$7:$D$13)-P875)*N875/NETWORKDAYS(Lister!$D$20,Lister!$E$20,Lister!$D$7:$D$13),IF(AND(MONTH(E875)=7,MONTH(F875)=8),(NETWORKDAYS(Lister!$D$20,F875,Lister!$D$7:$D$13)-P875)*N875/NETWORKDAYS(Lister!$D$20,Lister!$E$20,Lister!$D$7:$D$13),IF(AND(MONTH(E875)=7,MONTH(F875)=7),0)))),0),"")</f>
        <v/>
      </c>
      <c r="U875" s="78" t="str">
        <f>IF(Ansøgning!U857="","",Ansøgning!U857)</f>
        <v/>
      </c>
      <c r="V875" s="119" t="str">
        <f t="shared" si="98"/>
        <v/>
      </c>
      <c r="W875" s="120" t="str">
        <f t="shared" si="99"/>
        <v/>
      </c>
      <c r="X875" s="42" t="str">
        <f t="shared" si="100"/>
        <v/>
      </c>
    </row>
    <row r="876" spans="1:24" x14ac:dyDescent="0.25">
      <c r="A876" s="13" t="str">
        <f t="shared" si="101"/>
        <v/>
      </c>
      <c r="B876" s="75" t="str">
        <f>IF(Ansøgning!B858="","",Ansøgning!B858)</f>
        <v/>
      </c>
      <c r="C876" s="75" t="str">
        <f>IF(Ansøgning!C858="","",Ansøgning!C858)</f>
        <v/>
      </c>
      <c r="D876" s="75" t="str">
        <f>IF(Ansøgning!D858="","",Ansøgning!D858)</f>
        <v/>
      </c>
      <c r="E876" s="76" t="str">
        <f>IF(Ansøgning!E858="","",Ansøgning!E858)</f>
        <v/>
      </c>
      <c r="F876" s="76" t="str">
        <f>IF(Ansøgning!F858="","",Ansøgning!F858)</f>
        <v/>
      </c>
      <c r="G876" s="33" t="str">
        <f>IF(OR(E876="",F876=""),"",NETWORKDAYS(E876,F876,Lister!$D$7:$D$13))</f>
        <v/>
      </c>
      <c r="H876" s="76" t="str">
        <f>IF(Ansøgning!H858="","",Ansøgning!H858)</f>
        <v/>
      </c>
      <c r="I876" s="32" t="str">
        <f t="shared" si="95"/>
        <v/>
      </c>
      <c r="J876" s="77" t="str">
        <f>IF(Ansøgning!J858="","",Ansøgning!J858)</f>
        <v/>
      </c>
      <c r="K876" s="77" t="str">
        <f>IF(Ansøgning!K858="","",Ansøgning!K858)</f>
        <v/>
      </c>
      <c r="L876" s="46" t="str">
        <f t="shared" si="96"/>
        <v/>
      </c>
      <c r="M876" s="78" t="str">
        <f>IF(Ansøgning!M858="","",Ansøgning!M858)</f>
        <v/>
      </c>
      <c r="N876" s="31" t="str">
        <f t="shared" si="97"/>
        <v/>
      </c>
      <c r="O876" s="78" t="str">
        <f>IF(Ansøgning!O858="","",Ansøgning!O858)</f>
        <v/>
      </c>
      <c r="P876" s="78" t="str">
        <f>IF(Ansøgning!P858="","",Ansøgning!P858)</f>
        <v/>
      </c>
      <c r="Q876" s="78" t="str">
        <f>IF(Ansøgning!Q858="","",Ansøgning!Q858)</f>
        <v/>
      </c>
      <c r="R876" s="78" t="str">
        <f>IF(Ansøgning!R858="","",Ansøgning!R858)</f>
        <v/>
      </c>
      <c r="S876" s="46" t="str">
        <f>IFERROR(MAX(IF(OR(O876="",P876=""),"",IF(AND(AND(MONTH(E876)&gt;=7,MONTH(E876)&lt;8),AND(MONTH(F876)&gt;=7,MONTH(F876)&lt;8)),(NETWORKDAYS(E876,F876,Lister!$D$7:$D$13)-O876)*N876/NETWORKDAYS(Lister!$D$19,Lister!$E$19,Lister!$D$7:$D$13),IF(AND(AND(MONTH(E876)&gt;=7,MONTH(E876)&lt;8),MONTH(F876)&gt;7),(NETWORKDAYS(E876,Lister!$E$19,Lister!$D$7:$D$13)-O876)*N876/NETWORKDAYS(Lister!$D$19,Lister!$E$19,Lister!$D$7:$D$13),IF(MONTH(E876)&gt;7,0)))),0),"")</f>
        <v/>
      </c>
      <c r="T876" s="46" t="str">
        <f>IFERROR(MAX(IF(OR(O876="",P876=""),"",IF(AND(AND(MONTH(E876)&gt;=8,MONTH(E876)&lt;9),AND(MONTH(F876)&gt;=8,MONTH(F876)&lt;9)),(NETWORKDAYS(E876,F876,Lister!$D$7:$D$13)-P876)*N876/NETWORKDAYS(Lister!$D$20,Lister!$E$20,Lister!$D$7:$D$13),IF(AND(MONTH(E876)=7,MONTH(F876)=8),(NETWORKDAYS(Lister!$D$20,F876,Lister!$D$7:$D$13)-P876)*N876/NETWORKDAYS(Lister!$D$20,Lister!$E$20,Lister!$D$7:$D$13),IF(AND(MONTH(E876)=7,MONTH(F876)=7),0)))),0),"")</f>
        <v/>
      </c>
      <c r="U876" s="78" t="str">
        <f>IF(Ansøgning!U858="","",Ansøgning!U858)</f>
        <v/>
      </c>
      <c r="V876" s="119" t="str">
        <f t="shared" si="98"/>
        <v/>
      </c>
      <c r="W876" s="120" t="str">
        <f t="shared" si="99"/>
        <v/>
      </c>
      <c r="X876" s="42" t="str">
        <f t="shared" si="100"/>
        <v/>
      </c>
    </row>
    <row r="877" spans="1:24" x14ac:dyDescent="0.25">
      <c r="A877" s="13" t="str">
        <f t="shared" si="101"/>
        <v/>
      </c>
      <c r="B877" s="75" t="str">
        <f>IF(Ansøgning!B859="","",Ansøgning!B859)</f>
        <v/>
      </c>
      <c r="C877" s="75" t="str">
        <f>IF(Ansøgning!C859="","",Ansøgning!C859)</f>
        <v/>
      </c>
      <c r="D877" s="75" t="str">
        <f>IF(Ansøgning!D859="","",Ansøgning!D859)</f>
        <v/>
      </c>
      <c r="E877" s="76" t="str">
        <f>IF(Ansøgning!E859="","",Ansøgning!E859)</f>
        <v/>
      </c>
      <c r="F877" s="76" t="str">
        <f>IF(Ansøgning!F859="","",Ansøgning!F859)</f>
        <v/>
      </c>
      <c r="G877" s="33" t="str">
        <f>IF(OR(E877="",F877=""),"",NETWORKDAYS(E877,F877,Lister!$D$7:$D$13))</f>
        <v/>
      </c>
      <c r="H877" s="76" t="str">
        <f>IF(Ansøgning!H859="","",Ansøgning!H859)</f>
        <v/>
      </c>
      <c r="I877" s="32" t="str">
        <f t="shared" si="95"/>
        <v/>
      </c>
      <c r="J877" s="77" t="str">
        <f>IF(Ansøgning!J859="","",Ansøgning!J859)</f>
        <v/>
      </c>
      <c r="K877" s="77" t="str">
        <f>IF(Ansøgning!K859="","",Ansøgning!K859)</f>
        <v/>
      </c>
      <c r="L877" s="46" t="str">
        <f t="shared" si="96"/>
        <v/>
      </c>
      <c r="M877" s="78" t="str">
        <f>IF(Ansøgning!M859="","",Ansøgning!M859)</f>
        <v/>
      </c>
      <c r="N877" s="31" t="str">
        <f t="shared" si="97"/>
        <v/>
      </c>
      <c r="O877" s="78" t="str">
        <f>IF(Ansøgning!O859="","",Ansøgning!O859)</f>
        <v/>
      </c>
      <c r="P877" s="78" t="str">
        <f>IF(Ansøgning!P859="","",Ansøgning!P859)</f>
        <v/>
      </c>
      <c r="Q877" s="78" t="str">
        <f>IF(Ansøgning!Q859="","",Ansøgning!Q859)</f>
        <v/>
      </c>
      <c r="R877" s="78" t="str">
        <f>IF(Ansøgning!R859="","",Ansøgning!R859)</f>
        <v/>
      </c>
      <c r="S877" s="46" t="str">
        <f>IFERROR(MAX(IF(OR(O877="",P877=""),"",IF(AND(AND(MONTH(E877)&gt;=7,MONTH(E877)&lt;8),AND(MONTH(F877)&gt;=7,MONTH(F877)&lt;8)),(NETWORKDAYS(E877,F877,Lister!$D$7:$D$13)-O877)*N877/NETWORKDAYS(Lister!$D$19,Lister!$E$19,Lister!$D$7:$D$13),IF(AND(AND(MONTH(E877)&gt;=7,MONTH(E877)&lt;8),MONTH(F877)&gt;7),(NETWORKDAYS(E877,Lister!$E$19,Lister!$D$7:$D$13)-O877)*N877/NETWORKDAYS(Lister!$D$19,Lister!$E$19,Lister!$D$7:$D$13),IF(MONTH(E877)&gt;7,0)))),0),"")</f>
        <v/>
      </c>
      <c r="T877" s="46" t="str">
        <f>IFERROR(MAX(IF(OR(O877="",P877=""),"",IF(AND(AND(MONTH(E877)&gt;=8,MONTH(E877)&lt;9),AND(MONTH(F877)&gt;=8,MONTH(F877)&lt;9)),(NETWORKDAYS(E877,F877,Lister!$D$7:$D$13)-P877)*N877/NETWORKDAYS(Lister!$D$20,Lister!$E$20,Lister!$D$7:$D$13),IF(AND(MONTH(E877)=7,MONTH(F877)=8),(NETWORKDAYS(Lister!$D$20,F877,Lister!$D$7:$D$13)-P877)*N877/NETWORKDAYS(Lister!$D$20,Lister!$E$20,Lister!$D$7:$D$13),IF(AND(MONTH(E877)=7,MONTH(F877)=7),0)))),0),"")</f>
        <v/>
      </c>
      <c r="U877" s="78" t="str">
        <f>IF(Ansøgning!U859="","",Ansøgning!U859)</f>
        <v/>
      </c>
      <c r="V877" s="119" t="str">
        <f t="shared" si="98"/>
        <v/>
      </c>
      <c r="W877" s="120" t="str">
        <f t="shared" si="99"/>
        <v/>
      </c>
      <c r="X877" s="42" t="str">
        <f t="shared" si="100"/>
        <v/>
      </c>
    </row>
    <row r="878" spans="1:24" x14ac:dyDescent="0.25">
      <c r="A878" s="13" t="str">
        <f t="shared" si="101"/>
        <v/>
      </c>
      <c r="B878" s="75" t="str">
        <f>IF(Ansøgning!B860="","",Ansøgning!B860)</f>
        <v/>
      </c>
      <c r="C878" s="75" t="str">
        <f>IF(Ansøgning!C860="","",Ansøgning!C860)</f>
        <v/>
      </c>
      <c r="D878" s="75" t="str">
        <f>IF(Ansøgning!D860="","",Ansøgning!D860)</f>
        <v/>
      </c>
      <c r="E878" s="76" t="str">
        <f>IF(Ansøgning!E860="","",Ansøgning!E860)</f>
        <v/>
      </c>
      <c r="F878" s="76" t="str">
        <f>IF(Ansøgning!F860="","",Ansøgning!F860)</f>
        <v/>
      </c>
      <c r="G878" s="33" t="str">
        <f>IF(OR(E878="",F878=""),"",NETWORKDAYS(E878,F878,Lister!$D$7:$D$13))</f>
        <v/>
      </c>
      <c r="H878" s="76" t="str">
        <f>IF(Ansøgning!H860="","",Ansøgning!H860)</f>
        <v/>
      </c>
      <c r="I878" s="32" t="str">
        <f t="shared" si="95"/>
        <v/>
      </c>
      <c r="J878" s="77" t="str">
        <f>IF(Ansøgning!J860="","",Ansøgning!J860)</f>
        <v/>
      </c>
      <c r="K878" s="77" t="str">
        <f>IF(Ansøgning!K860="","",Ansøgning!K860)</f>
        <v/>
      </c>
      <c r="L878" s="46" t="str">
        <f t="shared" si="96"/>
        <v/>
      </c>
      <c r="M878" s="78" t="str">
        <f>IF(Ansøgning!M860="","",Ansøgning!M860)</f>
        <v/>
      </c>
      <c r="N878" s="31" t="str">
        <f t="shared" si="97"/>
        <v/>
      </c>
      <c r="O878" s="78" t="str">
        <f>IF(Ansøgning!O860="","",Ansøgning!O860)</f>
        <v/>
      </c>
      <c r="P878" s="78" t="str">
        <f>IF(Ansøgning!P860="","",Ansøgning!P860)</f>
        <v/>
      </c>
      <c r="Q878" s="78" t="str">
        <f>IF(Ansøgning!Q860="","",Ansøgning!Q860)</f>
        <v/>
      </c>
      <c r="R878" s="78" t="str">
        <f>IF(Ansøgning!R860="","",Ansøgning!R860)</f>
        <v/>
      </c>
      <c r="S878" s="46" t="str">
        <f>IFERROR(MAX(IF(OR(O878="",P878=""),"",IF(AND(AND(MONTH(E878)&gt;=7,MONTH(E878)&lt;8),AND(MONTH(F878)&gt;=7,MONTH(F878)&lt;8)),(NETWORKDAYS(E878,F878,Lister!$D$7:$D$13)-O878)*N878/NETWORKDAYS(Lister!$D$19,Lister!$E$19,Lister!$D$7:$D$13),IF(AND(AND(MONTH(E878)&gt;=7,MONTH(E878)&lt;8),MONTH(F878)&gt;7),(NETWORKDAYS(E878,Lister!$E$19,Lister!$D$7:$D$13)-O878)*N878/NETWORKDAYS(Lister!$D$19,Lister!$E$19,Lister!$D$7:$D$13),IF(MONTH(E878)&gt;7,0)))),0),"")</f>
        <v/>
      </c>
      <c r="T878" s="46" t="str">
        <f>IFERROR(MAX(IF(OR(O878="",P878=""),"",IF(AND(AND(MONTH(E878)&gt;=8,MONTH(E878)&lt;9),AND(MONTH(F878)&gt;=8,MONTH(F878)&lt;9)),(NETWORKDAYS(E878,F878,Lister!$D$7:$D$13)-P878)*N878/NETWORKDAYS(Lister!$D$20,Lister!$E$20,Lister!$D$7:$D$13),IF(AND(MONTH(E878)=7,MONTH(F878)=8),(NETWORKDAYS(Lister!$D$20,F878,Lister!$D$7:$D$13)-P878)*N878/NETWORKDAYS(Lister!$D$20,Lister!$E$20,Lister!$D$7:$D$13),IF(AND(MONTH(E878)=7,MONTH(F878)=7),0)))),0),"")</f>
        <v/>
      </c>
      <c r="U878" s="78" t="str">
        <f>IF(Ansøgning!U860="","",Ansøgning!U860)</f>
        <v/>
      </c>
      <c r="V878" s="119" t="str">
        <f t="shared" si="98"/>
        <v/>
      </c>
      <c r="W878" s="120" t="str">
        <f t="shared" si="99"/>
        <v/>
      </c>
      <c r="X878" s="42" t="str">
        <f t="shared" si="100"/>
        <v/>
      </c>
    </row>
    <row r="879" spans="1:24" x14ac:dyDescent="0.25">
      <c r="A879" s="13" t="str">
        <f t="shared" si="101"/>
        <v/>
      </c>
      <c r="B879" s="75" t="str">
        <f>IF(Ansøgning!B861="","",Ansøgning!B861)</f>
        <v/>
      </c>
      <c r="C879" s="75" t="str">
        <f>IF(Ansøgning!C861="","",Ansøgning!C861)</f>
        <v/>
      </c>
      <c r="D879" s="75" t="str">
        <f>IF(Ansøgning!D861="","",Ansøgning!D861)</f>
        <v/>
      </c>
      <c r="E879" s="76" t="str">
        <f>IF(Ansøgning!E861="","",Ansøgning!E861)</f>
        <v/>
      </c>
      <c r="F879" s="76" t="str">
        <f>IF(Ansøgning!F861="","",Ansøgning!F861)</f>
        <v/>
      </c>
      <c r="G879" s="33" t="str">
        <f>IF(OR(E879="",F879=""),"",NETWORKDAYS(E879,F879,Lister!$D$7:$D$13))</f>
        <v/>
      </c>
      <c r="H879" s="76" t="str">
        <f>IF(Ansøgning!H861="","",Ansøgning!H861)</f>
        <v/>
      </c>
      <c r="I879" s="32" t="str">
        <f t="shared" si="95"/>
        <v/>
      </c>
      <c r="J879" s="77" t="str">
        <f>IF(Ansøgning!J861="","",Ansøgning!J861)</f>
        <v/>
      </c>
      <c r="K879" s="77" t="str">
        <f>IF(Ansøgning!K861="","",Ansøgning!K861)</f>
        <v/>
      </c>
      <c r="L879" s="46" t="str">
        <f t="shared" si="96"/>
        <v/>
      </c>
      <c r="M879" s="78" t="str">
        <f>IF(Ansøgning!M861="","",Ansøgning!M861)</f>
        <v/>
      </c>
      <c r="N879" s="31" t="str">
        <f t="shared" si="97"/>
        <v/>
      </c>
      <c r="O879" s="78" t="str">
        <f>IF(Ansøgning!O861="","",Ansøgning!O861)</f>
        <v/>
      </c>
      <c r="P879" s="78" t="str">
        <f>IF(Ansøgning!P861="","",Ansøgning!P861)</f>
        <v/>
      </c>
      <c r="Q879" s="78" t="str">
        <f>IF(Ansøgning!Q861="","",Ansøgning!Q861)</f>
        <v/>
      </c>
      <c r="R879" s="78" t="str">
        <f>IF(Ansøgning!R861="","",Ansøgning!R861)</f>
        <v/>
      </c>
      <c r="S879" s="46" t="str">
        <f>IFERROR(MAX(IF(OR(O879="",P879=""),"",IF(AND(AND(MONTH(E879)&gt;=7,MONTH(E879)&lt;8),AND(MONTH(F879)&gt;=7,MONTH(F879)&lt;8)),(NETWORKDAYS(E879,F879,Lister!$D$7:$D$13)-O879)*N879/NETWORKDAYS(Lister!$D$19,Lister!$E$19,Lister!$D$7:$D$13),IF(AND(AND(MONTH(E879)&gt;=7,MONTH(E879)&lt;8),MONTH(F879)&gt;7),(NETWORKDAYS(E879,Lister!$E$19,Lister!$D$7:$D$13)-O879)*N879/NETWORKDAYS(Lister!$D$19,Lister!$E$19,Lister!$D$7:$D$13),IF(MONTH(E879)&gt;7,0)))),0),"")</f>
        <v/>
      </c>
      <c r="T879" s="46" t="str">
        <f>IFERROR(MAX(IF(OR(O879="",P879=""),"",IF(AND(AND(MONTH(E879)&gt;=8,MONTH(E879)&lt;9),AND(MONTH(F879)&gt;=8,MONTH(F879)&lt;9)),(NETWORKDAYS(E879,F879,Lister!$D$7:$D$13)-P879)*N879/NETWORKDAYS(Lister!$D$20,Lister!$E$20,Lister!$D$7:$D$13),IF(AND(MONTH(E879)=7,MONTH(F879)=8),(NETWORKDAYS(Lister!$D$20,F879,Lister!$D$7:$D$13)-P879)*N879/NETWORKDAYS(Lister!$D$20,Lister!$E$20,Lister!$D$7:$D$13),IF(AND(MONTH(E879)=7,MONTH(F879)=7),0)))),0),"")</f>
        <v/>
      </c>
      <c r="U879" s="78" t="str">
        <f>IF(Ansøgning!U861="","",Ansøgning!U861)</f>
        <v/>
      </c>
      <c r="V879" s="119" t="str">
        <f t="shared" si="98"/>
        <v/>
      </c>
      <c r="W879" s="120" t="str">
        <f t="shared" si="99"/>
        <v/>
      </c>
      <c r="X879" s="42" t="str">
        <f t="shared" si="100"/>
        <v/>
      </c>
    </row>
    <row r="880" spans="1:24" x14ac:dyDescent="0.25">
      <c r="A880" s="13" t="str">
        <f t="shared" si="101"/>
        <v/>
      </c>
      <c r="B880" s="75" t="str">
        <f>IF(Ansøgning!B862="","",Ansøgning!B862)</f>
        <v/>
      </c>
      <c r="C880" s="75" t="str">
        <f>IF(Ansøgning!C862="","",Ansøgning!C862)</f>
        <v/>
      </c>
      <c r="D880" s="75" t="str">
        <f>IF(Ansøgning!D862="","",Ansøgning!D862)</f>
        <v/>
      </c>
      <c r="E880" s="76" t="str">
        <f>IF(Ansøgning!E862="","",Ansøgning!E862)</f>
        <v/>
      </c>
      <c r="F880" s="76" t="str">
        <f>IF(Ansøgning!F862="","",Ansøgning!F862)</f>
        <v/>
      </c>
      <c r="G880" s="33" t="str">
        <f>IF(OR(E880="",F880=""),"",NETWORKDAYS(E880,F880,Lister!$D$7:$D$13))</f>
        <v/>
      </c>
      <c r="H880" s="76" t="str">
        <f>IF(Ansøgning!H862="","",Ansøgning!H862)</f>
        <v/>
      </c>
      <c r="I880" s="32" t="str">
        <f t="shared" si="95"/>
        <v/>
      </c>
      <c r="J880" s="77" t="str">
        <f>IF(Ansøgning!J862="","",Ansøgning!J862)</f>
        <v/>
      </c>
      <c r="K880" s="77" t="str">
        <f>IF(Ansøgning!K862="","",Ansøgning!K862)</f>
        <v/>
      </c>
      <c r="L880" s="46" t="str">
        <f t="shared" si="96"/>
        <v/>
      </c>
      <c r="M880" s="78" t="str">
        <f>IF(Ansøgning!M862="","",Ansøgning!M862)</f>
        <v/>
      </c>
      <c r="N880" s="31" t="str">
        <f t="shared" si="97"/>
        <v/>
      </c>
      <c r="O880" s="78" t="str">
        <f>IF(Ansøgning!O862="","",Ansøgning!O862)</f>
        <v/>
      </c>
      <c r="P880" s="78" t="str">
        <f>IF(Ansøgning!P862="","",Ansøgning!P862)</f>
        <v/>
      </c>
      <c r="Q880" s="78" t="str">
        <f>IF(Ansøgning!Q862="","",Ansøgning!Q862)</f>
        <v/>
      </c>
      <c r="R880" s="78" t="str">
        <f>IF(Ansøgning!R862="","",Ansøgning!R862)</f>
        <v/>
      </c>
      <c r="S880" s="46" t="str">
        <f>IFERROR(MAX(IF(OR(O880="",P880=""),"",IF(AND(AND(MONTH(E880)&gt;=7,MONTH(E880)&lt;8),AND(MONTH(F880)&gt;=7,MONTH(F880)&lt;8)),(NETWORKDAYS(E880,F880,Lister!$D$7:$D$13)-O880)*N880/NETWORKDAYS(Lister!$D$19,Lister!$E$19,Lister!$D$7:$D$13),IF(AND(AND(MONTH(E880)&gt;=7,MONTH(E880)&lt;8),MONTH(F880)&gt;7),(NETWORKDAYS(E880,Lister!$E$19,Lister!$D$7:$D$13)-O880)*N880/NETWORKDAYS(Lister!$D$19,Lister!$E$19,Lister!$D$7:$D$13),IF(MONTH(E880)&gt;7,0)))),0),"")</f>
        <v/>
      </c>
      <c r="T880" s="46" t="str">
        <f>IFERROR(MAX(IF(OR(O880="",P880=""),"",IF(AND(AND(MONTH(E880)&gt;=8,MONTH(E880)&lt;9),AND(MONTH(F880)&gt;=8,MONTH(F880)&lt;9)),(NETWORKDAYS(E880,F880,Lister!$D$7:$D$13)-P880)*N880/NETWORKDAYS(Lister!$D$20,Lister!$E$20,Lister!$D$7:$D$13),IF(AND(MONTH(E880)=7,MONTH(F880)=8),(NETWORKDAYS(Lister!$D$20,F880,Lister!$D$7:$D$13)-P880)*N880/NETWORKDAYS(Lister!$D$20,Lister!$E$20,Lister!$D$7:$D$13),IF(AND(MONTH(E880)=7,MONTH(F880)=7),0)))),0),"")</f>
        <v/>
      </c>
      <c r="U880" s="78" t="str">
        <f>IF(Ansøgning!U862="","",Ansøgning!U862)</f>
        <v/>
      </c>
      <c r="V880" s="119" t="str">
        <f t="shared" si="98"/>
        <v/>
      </c>
      <c r="W880" s="120" t="str">
        <f t="shared" si="99"/>
        <v/>
      </c>
      <c r="X880" s="42" t="str">
        <f t="shared" si="100"/>
        <v/>
      </c>
    </row>
    <row r="881" spans="1:24" x14ac:dyDescent="0.25">
      <c r="A881" s="13" t="str">
        <f t="shared" si="101"/>
        <v/>
      </c>
      <c r="B881" s="75" t="str">
        <f>IF(Ansøgning!B863="","",Ansøgning!B863)</f>
        <v/>
      </c>
      <c r="C881" s="75" t="str">
        <f>IF(Ansøgning!C863="","",Ansøgning!C863)</f>
        <v/>
      </c>
      <c r="D881" s="75" t="str">
        <f>IF(Ansøgning!D863="","",Ansøgning!D863)</f>
        <v/>
      </c>
      <c r="E881" s="76" t="str">
        <f>IF(Ansøgning!E863="","",Ansøgning!E863)</f>
        <v/>
      </c>
      <c r="F881" s="76" t="str">
        <f>IF(Ansøgning!F863="","",Ansøgning!F863)</f>
        <v/>
      </c>
      <c r="G881" s="33" t="str">
        <f>IF(OR(E881="",F881=""),"",NETWORKDAYS(E881,F881,Lister!$D$7:$D$13))</f>
        <v/>
      </c>
      <c r="H881" s="76" t="str">
        <f>IF(Ansøgning!H863="","",Ansøgning!H863)</f>
        <v/>
      </c>
      <c r="I881" s="32" t="str">
        <f t="shared" si="95"/>
        <v/>
      </c>
      <c r="J881" s="77" t="str">
        <f>IF(Ansøgning!J863="","",Ansøgning!J863)</f>
        <v/>
      </c>
      <c r="K881" s="77" t="str">
        <f>IF(Ansøgning!K863="","",Ansøgning!K863)</f>
        <v/>
      </c>
      <c r="L881" s="46" t="str">
        <f t="shared" si="96"/>
        <v/>
      </c>
      <c r="M881" s="78" t="str">
        <f>IF(Ansøgning!M863="","",Ansøgning!M863)</f>
        <v/>
      </c>
      <c r="N881" s="31" t="str">
        <f t="shared" si="97"/>
        <v/>
      </c>
      <c r="O881" s="78" t="str">
        <f>IF(Ansøgning!O863="","",Ansøgning!O863)</f>
        <v/>
      </c>
      <c r="P881" s="78" t="str">
        <f>IF(Ansøgning!P863="","",Ansøgning!P863)</f>
        <v/>
      </c>
      <c r="Q881" s="78" t="str">
        <f>IF(Ansøgning!Q863="","",Ansøgning!Q863)</f>
        <v/>
      </c>
      <c r="R881" s="78" t="str">
        <f>IF(Ansøgning!R863="","",Ansøgning!R863)</f>
        <v/>
      </c>
      <c r="S881" s="46" t="str">
        <f>IFERROR(MAX(IF(OR(O881="",P881=""),"",IF(AND(AND(MONTH(E881)&gt;=7,MONTH(E881)&lt;8),AND(MONTH(F881)&gt;=7,MONTH(F881)&lt;8)),(NETWORKDAYS(E881,F881,Lister!$D$7:$D$13)-O881)*N881/NETWORKDAYS(Lister!$D$19,Lister!$E$19,Lister!$D$7:$D$13),IF(AND(AND(MONTH(E881)&gt;=7,MONTH(E881)&lt;8),MONTH(F881)&gt;7),(NETWORKDAYS(E881,Lister!$E$19,Lister!$D$7:$D$13)-O881)*N881/NETWORKDAYS(Lister!$D$19,Lister!$E$19,Lister!$D$7:$D$13),IF(MONTH(E881)&gt;7,0)))),0),"")</f>
        <v/>
      </c>
      <c r="T881" s="46" t="str">
        <f>IFERROR(MAX(IF(OR(O881="",P881=""),"",IF(AND(AND(MONTH(E881)&gt;=8,MONTH(E881)&lt;9),AND(MONTH(F881)&gt;=8,MONTH(F881)&lt;9)),(NETWORKDAYS(E881,F881,Lister!$D$7:$D$13)-P881)*N881/NETWORKDAYS(Lister!$D$20,Lister!$E$20,Lister!$D$7:$D$13),IF(AND(MONTH(E881)=7,MONTH(F881)=8),(NETWORKDAYS(Lister!$D$20,F881,Lister!$D$7:$D$13)-P881)*N881/NETWORKDAYS(Lister!$D$20,Lister!$E$20,Lister!$D$7:$D$13),IF(AND(MONTH(E881)=7,MONTH(F881)=7),0)))),0),"")</f>
        <v/>
      </c>
      <c r="U881" s="78" t="str">
        <f>IF(Ansøgning!U863="","",Ansøgning!U863)</f>
        <v/>
      </c>
      <c r="V881" s="119" t="str">
        <f t="shared" si="98"/>
        <v/>
      </c>
      <c r="W881" s="120" t="str">
        <f t="shared" si="99"/>
        <v/>
      </c>
      <c r="X881" s="42" t="str">
        <f t="shared" si="100"/>
        <v/>
      </c>
    </row>
    <row r="882" spans="1:24" x14ac:dyDescent="0.25">
      <c r="A882" s="13" t="str">
        <f t="shared" si="101"/>
        <v/>
      </c>
      <c r="B882" s="75" t="str">
        <f>IF(Ansøgning!B864="","",Ansøgning!B864)</f>
        <v/>
      </c>
      <c r="C882" s="75" t="str">
        <f>IF(Ansøgning!C864="","",Ansøgning!C864)</f>
        <v/>
      </c>
      <c r="D882" s="75" t="str">
        <f>IF(Ansøgning!D864="","",Ansøgning!D864)</f>
        <v/>
      </c>
      <c r="E882" s="76" t="str">
        <f>IF(Ansøgning!E864="","",Ansøgning!E864)</f>
        <v/>
      </c>
      <c r="F882" s="76" t="str">
        <f>IF(Ansøgning!F864="","",Ansøgning!F864)</f>
        <v/>
      </c>
      <c r="G882" s="33" t="str">
        <f>IF(OR(E882="",F882=""),"",NETWORKDAYS(E882,F882,Lister!$D$7:$D$13))</f>
        <v/>
      </c>
      <c r="H882" s="76" t="str">
        <f>IF(Ansøgning!H864="","",Ansøgning!H864)</f>
        <v/>
      </c>
      <c r="I882" s="32" t="str">
        <f t="shared" si="95"/>
        <v/>
      </c>
      <c r="J882" s="77" t="str">
        <f>IF(Ansøgning!J864="","",Ansøgning!J864)</f>
        <v/>
      </c>
      <c r="K882" s="77" t="str">
        <f>IF(Ansøgning!K864="","",Ansøgning!K864)</f>
        <v/>
      </c>
      <c r="L882" s="46" t="str">
        <f t="shared" si="96"/>
        <v/>
      </c>
      <c r="M882" s="78" t="str">
        <f>IF(Ansøgning!M864="","",Ansøgning!M864)</f>
        <v/>
      </c>
      <c r="N882" s="31" t="str">
        <f t="shared" si="97"/>
        <v/>
      </c>
      <c r="O882" s="78" t="str">
        <f>IF(Ansøgning!O864="","",Ansøgning!O864)</f>
        <v/>
      </c>
      <c r="P882" s="78" t="str">
        <f>IF(Ansøgning!P864="","",Ansøgning!P864)</f>
        <v/>
      </c>
      <c r="Q882" s="78" t="str">
        <f>IF(Ansøgning!Q864="","",Ansøgning!Q864)</f>
        <v/>
      </c>
      <c r="R882" s="78" t="str">
        <f>IF(Ansøgning!R864="","",Ansøgning!R864)</f>
        <v/>
      </c>
      <c r="S882" s="46" t="str">
        <f>IFERROR(MAX(IF(OR(O882="",P882=""),"",IF(AND(AND(MONTH(E882)&gt;=7,MONTH(E882)&lt;8),AND(MONTH(F882)&gt;=7,MONTH(F882)&lt;8)),(NETWORKDAYS(E882,F882,Lister!$D$7:$D$13)-O882)*N882/NETWORKDAYS(Lister!$D$19,Lister!$E$19,Lister!$D$7:$D$13),IF(AND(AND(MONTH(E882)&gt;=7,MONTH(E882)&lt;8),MONTH(F882)&gt;7),(NETWORKDAYS(E882,Lister!$E$19,Lister!$D$7:$D$13)-O882)*N882/NETWORKDAYS(Lister!$D$19,Lister!$E$19,Lister!$D$7:$D$13),IF(MONTH(E882)&gt;7,0)))),0),"")</f>
        <v/>
      </c>
      <c r="T882" s="46" t="str">
        <f>IFERROR(MAX(IF(OR(O882="",P882=""),"",IF(AND(AND(MONTH(E882)&gt;=8,MONTH(E882)&lt;9),AND(MONTH(F882)&gt;=8,MONTH(F882)&lt;9)),(NETWORKDAYS(E882,F882,Lister!$D$7:$D$13)-P882)*N882/NETWORKDAYS(Lister!$D$20,Lister!$E$20,Lister!$D$7:$D$13),IF(AND(MONTH(E882)=7,MONTH(F882)=8),(NETWORKDAYS(Lister!$D$20,F882,Lister!$D$7:$D$13)-P882)*N882/NETWORKDAYS(Lister!$D$20,Lister!$E$20,Lister!$D$7:$D$13),IF(AND(MONTH(E882)=7,MONTH(F882)=7),0)))),0),"")</f>
        <v/>
      </c>
      <c r="U882" s="78" t="str">
        <f>IF(Ansøgning!U864="","",Ansøgning!U864)</f>
        <v/>
      </c>
      <c r="V882" s="119" t="str">
        <f t="shared" si="98"/>
        <v/>
      </c>
      <c r="W882" s="120" t="str">
        <f t="shared" si="99"/>
        <v/>
      </c>
      <c r="X882" s="42" t="str">
        <f t="shared" si="100"/>
        <v/>
      </c>
    </row>
    <row r="883" spans="1:24" x14ac:dyDescent="0.25">
      <c r="A883" s="13" t="str">
        <f t="shared" si="101"/>
        <v/>
      </c>
      <c r="B883" s="75" t="str">
        <f>IF(Ansøgning!B865="","",Ansøgning!B865)</f>
        <v/>
      </c>
      <c r="C883" s="75" t="str">
        <f>IF(Ansøgning!C865="","",Ansøgning!C865)</f>
        <v/>
      </c>
      <c r="D883" s="75" t="str">
        <f>IF(Ansøgning!D865="","",Ansøgning!D865)</f>
        <v/>
      </c>
      <c r="E883" s="76" t="str">
        <f>IF(Ansøgning!E865="","",Ansøgning!E865)</f>
        <v/>
      </c>
      <c r="F883" s="76" t="str">
        <f>IF(Ansøgning!F865="","",Ansøgning!F865)</f>
        <v/>
      </c>
      <c r="G883" s="33" t="str">
        <f>IF(OR(E883="",F883=""),"",NETWORKDAYS(E883,F883,Lister!$D$7:$D$13))</f>
        <v/>
      </c>
      <c r="H883" s="76" t="str">
        <f>IF(Ansøgning!H865="","",Ansøgning!H865)</f>
        <v/>
      </c>
      <c r="I883" s="32" t="str">
        <f t="shared" si="95"/>
        <v/>
      </c>
      <c r="J883" s="77" t="str">
        <f>IF(Ansøgning!J865="","",Ansøgning!J865)</f>
        <v/>
      </c>
      <c r="K883" s="77" t="str">
        <f>IF(Ansøgning!K865="","",Ansøgning!K865)</f>
        <v/>
      </c>
      <c r="L883" s="46" t="str">
        <f t="shared" si="96"/>
        <v/>
      </c>
      <c r="M883" s="78" t="str">
        <f>IF(Ansøgning!M865="","",Ansøgning!M865)</f>
        <v/>
      </c>
      <c r="N883" s="31" t="str">
        <f t="shared" si="97"/>
        <v/>
      </c>
      <c r="O883" s="78" t="str">
        <f>IF(Ansøgning!O865="","",Ansøgning!O865)</f>
        <v/>
      </c>
      <c r="P883" s="78" t="str">
        <f>IF(Ansøgning!P865="","",Ansøgning!P865)</f>
        <v/>
      </c>
      <c r="Q883" s="78" t="str">
        <f>IF(Ansøgning!Q865="","",Ansøgning!Q865)</f>
        <v/>
      </c>
      <c r="R883" s="78" t="str">
        <f>IF(Ansøgning!R865="","",Ansøgning!R865)</f>
        <v/>
      </c>
      <c r="S883" s="46" t="str">
        <f>IFERROR(MAX(IF(OR(O883="",P883=""),"",IF(AND(AND(MONTH(E883)&gt;=7,MONTH(E883)&lt;8),AND(MONTH(F883)&gt;=7,MONTH(F883)&lt;8)),(NETWORKDAYS(E883,F883,Lister!$D$7:$D$13)-O883)*N883/NETWORKDAYS(Lister!$D$19,Lister!$E$19,Lister!$D$7:$D$13),IF(AND(AND(MONTH(E883)&gt;=7,MONTH(E883)&lt;8),MONTH(F883)&gt;7),(NETWORKDAYS(E883,Lister!$E$19,Lister!$D$7:$D$13)-O883)*N883/NETWORKDAYS(Lister!$D$19,Lister!$E$19,Lister!$D$7:$D$13),IF(MONTH(E883)&gt;7,0)))),0),"")</f>
        <v/>
      </c>
      <c r="T883" s="46" t="str">
        <f>IFERROR(MAX(IF(OR(O883="",P883=""),"",IF(AND(AND(MONTH(E883)&gt;=8,MONTH(E883)&lt;9),AND(MONTH(F883)&gt;=8,MONTH(F883)&lt;9)),(NETWORKDAYS(E883,F883,Lister!$D$7:$D$13)-P883)*N883/NETWORKDAYS(Lister!$D$20,Lister!$E$20,Lister!$D$7:$D$13),IF(AND(MONTH(E883)=7,MONTH(F883)=8),(NETWORKDAYS(Lister!$D$20,F883,Lister!$D$7:$D$13)-P883)*N883/NETWORKDAYS(Lister!$D$20,Lister!$E$20,Lister!$D$7:$D$13),IF(AND(MONTH(E883)=7,MONTH(F883)=7),0)))),0),"")</f>
        <v/>
      </c>
      <c r="U883" s="78" t="str">
        <f>IF(Ansøgning!U865="","",Ansøgning!U865)</f>
        <v/>
      </c>
      <c r="V883" s="119" t="str">
        <f t="shared" si="98"/>
        <v/>
      </c>
      <c r="W883" s="120" t="str">
        <f t="shared" si="99"/>
        <v/>
      </c>
      <c r="X883" s="42" t="str">
        <f t="shared" si="100"/>
        <v/>
      </c>
    </row>
    <row r="884" spans="1:24" x14ac:dyDescent="0.25">
      <c r="A884" s="13" t="str">
        <f t="shared" si="101"/>
        <v/>
      </c>
      <c r="B884" s="75" t="str">
        <f>IF(Ansøgning!B866="","",Ansøgning!B866)</f>
        <v/>
      </c>
      <c r="C884" s="75" t="str">
        <f>IF(Ansøgning!C866="","",Ansøgning!C866)</f>
        <v/>
      </c>
      <c r="D884" s="75" t="str">
        <f>IF(Ansøgning!D866="","",Ansøgning!D866)</f>
        <v/>
      </c>
      <c r="E884" s="76" t="str">
        <f>IF(Ansøgning!E866="","",Ansøgning!E866)</f>
        <v/>
      </c>
      <c r="F884" s="76" t="str">
        <f>IF(Ansøgning!F866="","",Ansøgning!F866)</f>
        <v/>
      </c>
      <c r="G884" s="33" t="str">
        <f>IF(OR(E884="",F884=""),"",NETWORKDAYS(E884,F884,Lister!$D$7:$D$13))</f>
        <v/>
      </c>
      <c r="H884" s="76" t="str">
        <f>IF(Ansøgning!H866="","",Ansøgning!H866)</f>
        <v/>
      </c>
      <c r="I884" s="32" t="str">
        <f t="shared" si="95"/>
        <v/>
      </c>
      <c r="J884" s="77" t="str">
        <f>IF(Ansøgning!J866="","",Ansøgning!J866)</f>
        <v/>
      </c>
      <c r="K884" s="77" t="str">
        <f>IF(Ansøgning!K866="","",Ansøgning!K866)</f>
        <v/>
      </c>
      <c r="L884" s="46" t="str">
        <f t="shared" si="96"/>
        <v/>
      </c>
      <c r="M884" s="78" t="str">
        <f>IF(Ansøgning!M866="","",Ansøgning!M866)</f>
        <v/>
      </c>
      <c r="N884" s="31" t="str">
        <f t="shared" si="97"/>
        <v/>
      </c>
      <c r="O884" s="78" t="str">
        <f>IF(Ansøgning!O866="","",Ansøgning!O866)</f>
        <v/>
      </c>
      <c r="P884" s="78" t="str">
        <f>IF(Ansøgning!P866="","",Ansøgning!P866)</f>
        <v/>
      </c>
      <c r="Q884" s="78" t="str">
        <f>IF(Ansøgning!Q866="","",Ansøgning!Q866)</f>
        <v/>
      </c>
      <c r="R884" s="78" t="str">
        <f>IF(Ansøgning!R866="","",Ansøgning!R866)</f>
        <v/>
      </c>
      <c r="S884" s="46" t="str">
        <f>IFERROR(MAX(IF(OR(O884="",P884=""),"",IF(AND(AND(MONTH(E884)&gt;=7,MONTH(E884)&lt;8),AND(MONTH(F884)&gt;=7,MONTH(F884)&lt;8)),(NETWORKDAYS(E884,F884,Lister!$D$7:$D$13)-O884)*N884/NETWORKDAYS(Lister!$D$19,Lister!$E$19,Lister!$D$7:$D$13),IF(AND(AND(MONTH(E884)&gt;=7,MONTH(E884)&lt;8),MONTH(F884)&gt;7),(NETWORKDAYS(E884,Lister!$E$19,Lister!$D$7:$D$13)-O884)*N884/NETWORKDAYS(Lister!$D$19,Lister!$E$19,Lister!$D$7:$D$13),IF(MONTH(E884)&gt;7,0)))),0),"")</f>
        <v/>
      </c>
      <c r="T884" s="46" t="str">
        <f>IFERROR(MAX(IF(OR(O884="",P884=""),"",IF(AND(AND(MONTH(E884)&gt;=8,MONTH(E884)&lt;9),AND(MONTH(F884)&gt;=8,MONTH(F884)&lt;9)),(NETWORKDAYS(E884,F884,Lister!$D$7:$D$13)-P884)*N884/NETWORKDAYS(Lister!$D$20,Lister!$E$20,Lister!$D$7:$D$13),IF(AND(MONTH(E884)=7,MONTH(F884)=8),(NETWORKDAYS(Lister!$D$20,F884,Lister!$D$7:$D$13)-P884)*N884/NETWORKDAYS(Lister!$D$20,Lister!$E$20,Lister!$D$7:$D$13),IF(AND(MONTH(E884)=7,MONTH(F884)=7),0)))),0),"")</f>
        <v/>
      </c>
      <c r="U884" s="78" t="str">
        <f>IF(Ansøgning!U866="","",Ansøgning!U866)</f>
        <v/>
      </c>
      <c r="V884" s="119" t="str">
        <f t="shared" si="98"/>
        <v/>
      </c>
      <c r="W884" s="120" t="str">
        <f t="shared" si="99"/>
        <v/>
      </c>
      <c r="X884" s="42" t="str">
        <f t="shared" si="100"/>
        <v/>
      </c>
    </row>
    <row r="885" spans="1:24" x14ac:dyDescent="0.25">
      <c r="A885" s="13" t="str">
        <f t="shared" si="101"/>
        <v/>
      </c>
      <c r="B885" s="75" t="str">
        <f>IF(Ansøgning!B867="","",Ansøgning!B867)</f>
        <v/>
      </c>
      <c r="C885" s="75" t="str">
        <f>IF(Ansøgning!C867="","",Ansøgning!C867)</f>
        <v/>
      </c>
      <c r="D885" s="75" t="str">
        <f>IF(Ansøgning!D867="","",Ansøgning!D867)</f>
        <v/>
      </c>
      <c r="E885" s="76" t="str">
        <f>IF(Ansøgning!E867="","",Ansøgning!E867)</f>
        <v/>
      </c>
      <c r="F885" s="76" t="str">
        <f>IF(Ansøgning!F867="","",Ansøgning!F867)</f>
        <v/>
      </c>
      <c r="G885" s="33" t="str">
        <f>IF(OR(E885="",F885=""),"",NETWORKDAYS(E885,F885,Lister!$D$7:$D$13))</f>
        <v/>
      </c>
      <c r="H885" s="76" t="str">
        <f>IF(Ansøgning!H867="","",Ansøgning!H867)</f>
        <v/>
      </c>
      <c r="I885" s="32" t="str">
        <f t="shared" si="95"/>
        <v/>
      </c>
      <c r="J885" s="77" t="str">
        <f>IF(Ansøgning!J867="","",Ansøgning!J867)</f>
        <v/>
      </c>
      <c r="K885" s="77" t="str">
        <f>IF(Ansøgning!K867="","",Ansøgning!K867)</f>
        <v/>
      </c>
      <c r="L885" s="46" t="str">
        <f t="shared" si="96"/>
        <v/>
      </c>
      <c r="M885" s="78" t="str">
        <f>IF(Ansøgning!M867="","",Ansøgning!M867)</f>
        <v/>
      </c>
      <c r="N885" s="31" t="str">
        <f t="shared" si="97"/>
        <v/>
      </c>
      <c r="O885" s="78" t="str">
        <f>IF(Ansøgning!O867="","",Ansøgning!O867)</f>
        <v/>
      </c>
      <c r="P885" s="78" t="str">
        <f>IF(Ansøgning!P867="","",Ansøgning!P867)</f>
        <v/>
      </c>
      <c r="Q885" s="78" t="str">
        <f>IF(Ansøgning!Q867="","",Ansøgning!Q867)</f>
        <v/>
      </c>
      <c r="R885" s="78" t="str">
        <f>IF(Ansøgning!R867="","",Ansøgning!R867)</f>
        <v/>
      </c>
      <c r="S885" s="46" t="str">
        <f>IFERROR(MAX(IF(OR(O885="",P885=""),"",IF(AND(AND(MONTH(E885)&gt;=7,MONTH(E885)&lt;8),AND(MONTH(F885)&gt;=7,MONTH(F885)&lt;8)),(NETWORKDAYS(E885,F885,Lister!$D$7:$D$13)-O885)*N885/NETWORKDAYS(Lister!$D$19,Lister!$E$19,Lister!$D$7:$D$13),IF(AND(AND(MONTH(E885)&gt;=7,MONTH(E885)&lt;8),MONTH(F885)&gt;7),(NETWORKDAYS(E885,Lister!$E$19,Lister!$D$7:$D$13)-O885)*N885/NETWORKDAYS(Lister!$D$19,Lister!$E$19,Lister!$D$7:$D$13),IF(MONTH(E885)&gt;7,0)))),0),"")</f>
        <v/>
      </c>
      <c r="T885" s="46" t="str">
        <f>IFERROR(MAX(IF(OR(O885="",P885=""),"",IF(AND(AND(MONTH(E885)&gt;=8,MONTH(E885)&lt;9),AND(MONTH(F885)&gt;=8,MONTH(F885)&lt;9)),(NETWORKDAYS(E885,F885,Lister!$D$7:$D$13)-P885)*N885/NETWORKDAYS(Lister!$D$20,Lister!$E$20,Lister!$D$7:$D$13),IF(AND(MONTH(E885)=7,MONTH(F885)=8),(NETWORKDAYS(Lister!$D$20,F885,Lister!$D$7:$D$13)-P885)*N885/NETWORKDAYS(Lister!$D$20,Lister!$E$20,Lister!$D$7:$D$13),IF(AND(MONTH(E885)=7,MONTH(F885)=7),0)))),0),"")</f>
        <v/>
      </c>
      <c r="U885" s="78" t="str">
        <f>IF(Ansøgning!U867="","",Ansøgning!U867)</f>
        <v/>
      </c>
      <c r="V885" s="119" t="str">
        <f t="shared" si="98"/>
        <v/>
      </c>
      <c r="W885" s="120" t="str">
        <f t="shared" si="99"/>
        <v/>
      </c>
      <c r="X885" s="42" t="str">
        <f t="shared" si="100"/>
        <v/>
      </c>
    </row>
    <row r="886" spans="1:24" x14ac:dyDescent="0.25">
      <c r="A886" s="13" t="str">
        <f t="shared" si="101"/>
        <v/>
      </c>
      <c r="B886" s="75" t="str">
        <f>IF(Ansøgning!B868="","",Ansøgning!B868)</f>
        <v/>
      </c>
      <c r="C886" s="75" t="str">
        <f>IF(Ansøgning!C868="","",Ansøgning!C868)</f>
        <v/>
      </c>
      <c r="D886" s="75" t="str">
        <f>IF(Ansøgning!D868="","",Ansøgning!D868)</f>
        <v/>
      </c>
      <c r="E886" s="76" t="str">
        <f>IF(Ansøgning!E868="","",Ansøgning!E868)</f>
        <v/>
      </c>
      <c r="F886" s="76" t="str">
        <f>IF(Ansøgning!F868="","",Ansøgning!F868)</f>
        <v/>
      </c>
      <c r="G886" s="33" t="str">
        <f>IF(OR(E886="",F886=""),"",NETWORKDAYS(E886,F886,Lister!$D$7:$D$13))</f>
        <v/>
      </c>
      <c r="H886" s="76" t="str">
        <f>IF(Ansøgning!H868="","",Ansøgning!H868)</f>
        <v/>
      </c>
      <c r="I886" s="32" t="str">
        <f t="shared" si="95"/>
        <v/>
      </c>
      <c r="J886" s="77" t="str">
        <f>IF(Ansøgning!J868="","",Ansøgning!J868)</f>
        <v/>
      </c>
      <c r="K886" s="77" t="str">
        <f>IF(Ansøgning!K868="","",Ansøgning!K868)</f>
        <v/>
      </c>
      <c r="L886" s="46" t="str">
        <f t="shared" si="96"/>
        <v/>
      </c>
      <c r="M886" s="78" t="str">
        <f>IF(Ansøgning!M868="","",Ansøgning!M868)</f>
        <v/>
      </c>
      <c r="N886" s="31" t="str">
        <f t="shared" si="97"/>
        <v/>
      </c>
      <c r="O886" s="78" t="str">
        <f>IF(Ansøgning!O868="","",Ansøgning!O868)</f>
        <v/>
      </c>
      <c r="P886" s="78" t="str">
        <f>IF(Ansøgning!P868="","",Ansøgning!P868)</f>
        <v/>
      </c>
      <c r="Q886" s="78" t="str">
        <f>IF(Ansøgning!Q868="","",Ansøgning!Q868)</f>
        <v/>
      </c>
      <c r="R886" s="78" t="str">
        <f>IF(Ansøgning!R868="","",Ansøgning!R868)</f>
        <v/>
      </c>
      <c r="S886" s="46" t="str">
        <f>IFERROR(MAX(IF(OR(O886="",P886=""),"",IF(AND(AND(MONTH(E886)&gt;=7,MONTH(E886)&lt;8),AND(MONTH(F886)&gt;=7,MONTH(F886)&lt;8)),(NETWORKDAYS(E886,F886,Lister!$D$7:$D$13)-O886)*N886/NETWORKDAYS(Lister!$D$19,Lister!$E$19,Lister!$D$7:$D$13),IF(AND(AND(MONTH(E886)&gt;=7,MONTH(E886)&lt;8),MONTH(F886)&gt;7),(NETWORKDAYS(E886,Lister!$E$19,Lister!$D$7:$D$13)-O886)*N886/NETWORKDAYS(Lister!$D$19,Lister!$E$19,Lister!$D$7:$D$13),IF(MONTH(E886)&gt;7,0)))),0),"")</f>
        <v/>
      </c>
      <c r="T886" s="46" t="str">
        <f>IFERROR(MAX(IF(OR(O886="",P886=""),"",IF(AND(AND(MONTH(E886)&gt;=8,MONTH(E886)&lt;9),AND(MONTH(F886)&gt;=8,MONTH(F886)&lt;9)),(NETWORKDAYS(E886,F886,Lister!$D$7:$D$13)-P886)*N886/NETWORKDAYS(Lister!$D$20,Lister!$E$20,Lister!$D$7:$D$13),IF(AND(MONTH(E886)=7,MONTH(F886)=8),(NETWORKDAYS(Lister!$D$20,F886,Lister!$D$7:$D$13)-P886)*N886/NETWORKDAYS(Lister!$D$20,Lister!$E$20,Lister!$D$7:$D$13),IF(AND(MONTH(E886)=7,MONTH(F886)=7),0)))),0),"")</f>
        <v/>
      </c>
      <c r="U886" s="78" t="str">
        <f>IF(Ansøgning!U868="","",Ansøgning!U868)</f>
        <v/>
      </c>
      <c r="V886" s="119" t="str">
        <f t="shared" si="98"/>
        <v/>
      </c>
      <c r="W886" s="120" t="str">
        <f t="shared" si="99"/>
        <v/>
      </c>
      <c r="X886" s="42" t="str">
        <f t="shared" si="100"/>
        <v/>
      </c>
    </row>
    <row r="887" spans="1:24" x14ac:dyDescent="0.25">
      <c r="A887" s="13" t="str">
        <f t="shared" si="101"/>
        <v/>
      </c>
      <c r="B887" s="75" t="str">
        <f>IF(Ansøgning!B869="","",Ansøgning!B869)</f>
        <v/>
      </c>
      <c r="C887" s="75" t="str">
        <f>IF(Ansøgning!C869="","",Ansøgning!C869)</f>
        <v/>
      </c>
      <c r="D887" s="75" t="str">
        <f>IF(Ansøgning!D869="","",Ansøgning!D869)</f>
        <v/>
      </c>
      <c r="E887" s="76" t="str">
        <f>IF(Ansøgning!E869="","",Ansøgning!E869)</f>
        <v/>
      </c>
      <c r="F887" s="76" t="str">
        <f>IF(Ansøgning!F869="","",Ansøgning!F869)</f>
        <v/>
      </c>
      <c r="G887" s="33" t="str">
        <f>IF(OR(E887="",F887=""),"",NETWORKDAYS(E887,F887,Lister!$D$7:$D$13))</f>
        <v/>
      </c>
      <c r="H887" s="76" t="str">
        <f>IF(Ansøgning!H869="","",Ansøgning!H869)</f>
        <v/>
      </c>
      <c r="I887" s="32" t="str">
        <f t="shared" si="95"/>
        <v/>
      </c>
      <c r="J887" s="77" t="str">
        <f>IF(Ansøgning!J869="","",Ansøgning!J869)</f>
        <v/>
      </c>
      <c r="K887" s="77" t="str">
        <f>IF(Ansøgning!K869="","",Ansøgning!K869)</f>
        <v/>
      </c>
      <c r="L887" s="46" t="str">
        <f t="shared" si="96"/>
        <v/>
      </c>
      <c r="M887" s="78" t="str">
        <f>IF(Ansøgning!M869="","",Ansøgning!M869)</f>
        <v/>
      </c>
      <c r="N887" s="31" t="str">
        <f t="shared" si="97"/>
        <v/>
      </c>
      <c r="O887" s="78" t="str">
        <f>IF(Ansøgning!O869="","",Ansøgning!O869)</f>
        <v/>
      </c>
      <c r="P887" s="78" t="str">
        <f>IF(Ansøgning!P869="","",Ansøgning!P869)</f>
        <v/>
      </c>
      <c r="Q887" s="78" t="str">
        <f>IF(Ansøgning!Q869="","",Ansøgning!Q869)</f>
        <v/>
      </c>
      <c r="R887" s="78" t="str">
        <f>IF(Ansøgning!R869="","",Ansøgning!R869)</f>
        <v/>
      </c>
      <c r="S887" s="46" t="str">
        <f>IFERROR(MAX(IF(OR(O887="",P887=""),"",IF(AND(AND(MONTH(E887)&gt;=7,MONTH(E887)&lt;8),AND(MONTH(F887)&gt;=7,MONTH(F887)&lt;8)),(NETWORKDAYS(E887,F887,Lister!$D$7:$D$13)-O887)*N887/NETWORKDAYS(Lister!$D$19,Lister!$E$19,Lister!$D$7:$D$13),IF(AND(AND(MONTH(E887)&gt;=7,MONTH(E887)&lt;8),MONTH(F887)&gt;7),(NETWORKDAYS(E887,Lister!$E$19,Lister!$D$7:$D$13)-O887)*N887/NETWORKDAYS(Lister!$D$19,Lister!$E$19,Lister!$D$7:$D$13),IF(MONTH(E887)&gt;7,0)))),0),"")</f>
        <v/>
      </c>
      <c r="T887" s="46" t="str">
        <f>IFERROR(MAX(IF(OR(O887="",P887=""),"",IF(AND(AND(MONTH(E887)&gt;=8,MONTH(E887)&lt;9),AND(MONTH(F887)&gt;=8,MONTH(F887)&lt;9)),(NETWORKDAYS(E887,F887,Lister!$D$7:$D$13)-P887)*N887/NETWORKDAYS(Lister!$D$20,Lister!$E$20,Lister!$D$7:$D$13),IF(AND(MONTH(E887)=7,MONTH(F887)=8),(NETWORKDAYS(Lister!$D$20,F887,Lister!$D$7:$D$13)-P887)*N887/NETWORKDAYS(Lister!$D$20,Lister!$E$20,Lister!$D$7:$D$13),IF(AND(MONTH(E887)=7,MONTH(F887)=7),0)))),0),"")</f>
        <v/>
      </c>
      <c r="U887" s="78" t="str">
        <f>IF(Ansøgning!U869="","",Ansøgning!U869)</f>
        <v/>
      </c>
      <c r="V887" s="119" t="str">
        <f t="shared" si="98"/>
        <v/>
      </c>
      <c r="W887" s="120" t="str">
        <f t="shared" si="99"/>
        <v/>
      </c>
      <c r="X887" s="42" t="str">
        <f t="shared" si="100"/>
        <v/>
      </c>
    </row>
    <row r="888" spans="1:24" x14ac:dyDescent="0.25">
      <c r="A888" s="13" t="str">
        <f t="shared" si="101"/>
        <v/>
      </c>
      <c r="B888" s="75" t="str">
        <f>IF(Ansøgning!B870="","",Ansøgning!B870)</f>
        <v/>
      </c>
      <c r="C888" s="75" t="str">
        <f>IF(Ansøgning!C870="","",Ansøgning!C870)</f>
        <v/>
      </c>
      <c r="D888" s="75" t="str">
        <f>IF(Ansøgning!D870="","",Ansøgning!D870)</f>
        <v/>
      </c>
      <c r="E888" s="76" t="str">
        <f>IF(Ansøgning!E870="","",Ansøgning!E870)</f>
        <v/>
      </c>
      <c r="F888" s="76" t="str">
        <f>IF(Ansøgning!F870="","",Ansøgning!F870)</f>
        <v/>
      </c>
      <c r="G888" s="33" t="str">
        <f>IF(OR(E888="",F888=""),"",NETWORKDAYS(E888,F888,Lister!$D$7:$D$13))</f>
        <v/>
      </c>
      <c r="H888" s="76" t="str">
        <f>IF(Ansøgning!H870="","",Ansøgning!H870)</f>
        <v/>
      </c>
      <c r="I888" s="32" t="str">
        <f t="shared" si="95"/>
        <v/>
      </c>
      <c r="J888" s="77" t="str">
        <f>IF(Ansøgning!J870="","",Ansøgning!J870)</f>
        <v/>
      </c>
      <c r="K888" s="77" t="str">
        <f>IF(Ansøgning!K870="","",Ansøgning!K870)</f>
        <v/>
      </c>
      <c r="L888" s="46" t="str">
        <f t="shared" si="96"/>
        <v/>
      </c>
      <c r="M888" s="78" t="str">
        <f>IF(Ansøgning!M870="","",Ansøgning!M870)</f>
        <v/>
      </c>
      <c r="N888" s="31" t="str">
        <f t="shared" si="97"/>
        <v/>
      </c>
      <c r="O888" s="78" t="str">
        <f>IF(Ansøgning!O870="","",Ansøgning!O870)</f>
        <v/>
      </c>
      <c r="P888" s="78" t="str">
        <f>IF(Ansøgning!P870="","",Ansøgning!P870)</f>
        <v/>
      </c>
      <c r="Q888" s="78" t="str">
        <f>IF(Ansøgning!Q870="","",Ansøgning!Q870)</f>
        <v/>
      </c>
      <c r="R888" s="78" t="str">
        <f>IF(Ansøgning!R870="","",Ansøgning!R870)</f>
        <v/>
      </c>
      <c r="S888" s="46" t="str">
        <f>IFERROR(MAX(IF(OR(O888="",P888=""),"",IF(AND(AND(MONTH(E888)&gt;=7,MONTH(E888)&lt;8),AND(MONTH(F888)&gt;=7,MONTH(F888)&lt;8)),(NETWORKDAYS(E888,F888,Lister!$D$7:$D$13)-O888)*N888/NETWORKDAYS(Lister!$D$19,Lister!$E$19,Lister!$D$7:$D$13),IF(AND(AND(MONTH(E888)&gt;=7,MONTH(E888)&lt;8),MONTH(F888)&gt;7),(NETWORKDAYS(E888,Lister!$E$19,Lister!$D$7:$D$13)-O888)*N888/NETWORKDAYS(Lister!$D$19,Lister!$E$19,Lister!$D$7:$D$13),IF(MONTH(E888)&gt;7,0)))),0),"")</f>
        <v/>
      </c>
      <c r="T888" s="46" t="str">
        <f>IFERROR(MAX(IF(OR(O888="",P888=""),"",IF(AND(AND(MONTH(E888)&gt;=8,MONTH(E888)&lt;9),AND(MONTH(F888)&gt;=8,MONTH(F888)&lt;9)),(NETWORKDAYS(E888,F888,Lister!$D$7:$D$13)-P888)*N888/NETWORKDAYS(Lister!$D$20,Lister!$E$20,Lister!$D$7:$D$13),IF(AND(MONTH(E888)=7,MONTH(F888)=8),(NETWORKDAYS(Lister!$D$20,F888,Lister!$D$7:$D$13)-P888)*N888/NETWORKDAYS(Lister!$D$20,Lister!$E$20,Lister!$D$7:$D$13),IF(AND(MONTH(E888)=7,MONTH(F888)=7),0)))),0),"")</f>
        <v/>
      </c>
      <c r="U888" s="78" t="str">
        <f>IF(Ansøgning!U870="","",Ansøgning!U870)</f>
        <v/>
      </c>
      <c r="V888" s="119" t="str">
        <f t="shared" si="98"/>
        <v/>
      </c>
      <c r="W888" s="120" t="str">
        <f t="shared" si="99"/>
        <v/>
      </c>
      <c r="X888" s="42" t="str">
        <f t="shared" si="100"/>
        <v/>
      </c>
    </row>
    <row r="889" spans="1:24" x14ac:dyDescent="0.25">
      <c r="A889" s="13" t="str">
        <f t="shared" si="101"/>
        <v/>
      </c>
      <c r="B889" s="75" t="str">
        <f>IF(Ansøgning!B871="","",Ansøgning!B871)</f>
        <v/>
      </c>
      <c r="C889" s="75" t="str">
        <f>IF(Ansøgning!C871="","",Ansøgning!C871)</f>
        <v/>
      </c>
      <c r="D889" s="75" t="str">
        <f>IF(Ansøgning!D871="","",Ansøgning!D871)</f>
        <v/>
      </c>
      <c r="E889" s="76" t="str">
        <f>IF(Ansøgning!E871="","",Ansøgning!E871)</f>
        <v/>
      </c>
      <c r="F889" s="76" t="str">
        <f>IF(Ansøgning!F871="","",Ansøgning!F871)</f>
        <v/>
      </c>
      <c r="G889" s="33" t="str">
        <f>IF(OR(E889="",F889=""),"",NETWORKDAYS(E889,F889,Lister!$D$7:$D$13))</f>
        <v/>
      </c>
      <c r="H889" s="76" t="str">
        <f>IF(Ansøgning!H871="","",Ansøgning!H871)</f>
        <v/>
      </c>
      <c r="I889" s="32" t="str">
        <f t="shared" si="95"/>
        <v/>
      </c>
      <c r="J889" s="77" t="str">
        <f>IF(Ansøgning!J871="","",Ansøgning!J871)</f>
        <v/>
      </c>
      <c r="K889" s="77" t="str">
        <f>IF(Ansøgning!K871="","",Ansøgning!K871)</f>
        <v/>
      </c>
      <c r="L889" s="46" t="str">
        <f t="shared" si="96"/>
        <v/>
      </c>
      <c r="M889" s="78" t="str">
        <f>IF(Ansøgning!M871="","",Ansøgning!M871)</f>
        <v/>
      </c>
      <c r="N889" s="31" t="str">
        <f t="shared" si="97"/>
        <v/>
      </c>
      <c r="O889" s="78" t="str">
        <f>IF(Ansøgning!O871="","",Ansøgning!O871)</f>
        <v/>
      </c>
      <c r="P889" s="78" t="str">
        <f>IF(Ansøgning!P871="","",Ansøgning!P871)</f>
        <v/>
      </c>
      <c r="Q889" s="78" t="str">
        <f>IF(Ansøgning!Q871="","",Ansøgning!Q871)</f>
        <v/>
      </c>
      <c r="R889" s="78" t="str">
        <f>IF(Ansøgning!R871="","",Ansøgning!R871)</f>
        <v/>
      </c>
      <c r="S889" s="46" t="str">
        <f>IFERROR(MAX(IF(OR(O889="",P889=""),"",IF(AND(AND(MONTH(E889)&gt;=7,MONTH(E889)&lt;8),AND(MONTH(F889)&gt;=7,MONTH(F889)&lt;8)),(NETWORKDAYS(E889,F889,Lister!$D$7:$D$13)-O889)*N889/NETWORKDAYS(Lister!$D$19,Lister!$E$19,Lister!$D$7:$D$13),IF(AND(AND(MONTH(E889)&gt;=7,MONTH(E889)&lt;8),MONTH(F889)&gt;7),(NETWORKDAYS(E889,Lister!$E$19,Lister!$D$7:$D$13)-O889)*N889/NETWORKDAYS(Lister!$D$19,Lister!$E$19,Lister!$D$7:$D$13),IF(MONTH(E889)&gt;7,0)))),0),"")</f>
        <v/>
      </c>
      <c r="T889" s="46" t="str">
        <f>IFERROR(MAX(IF(OR(O889="",P889=""),"",IF(AND(AND(MONTH(E889)&gt;=8,MONTH(E889)&lt;9),AND(MONTH(F889)&gt;=8,MONTH(F889)&lt;9)),(NETWORKDAYS(E889,F889,Lister!$D$7:$D$13)-P889)*N889/NETWORKDAYS(Lister!$D$20,Lister!$E$20,Lister!$D$7:$D$13),IF(AND(MONTH(E889)=7,MONTH(F889)=8),(NETWORKDAYS(Lister!$D$20,F889,Lister!$D$7:$D$13)-P889)*N889/NETWORKDAYS(Lister!$D$20,Lister!$E$20,Lister!$D$7:$D$13),IF(AND(MONTH(E889)=7,MONTH(F889)=7),0)))),0),"")</f>
        <v/>
      </c>
      <c r="U889" s="78" t="str">
        <f>IF(Ansøgning!U871="","",Ansøgning!U871)</f>
        <v/>
      </c>
      <c r="V889" s="119" t="str">
        <f t="shared" si="98"/>
        <v/>
      </c>
      <c r="W889" s="120" t="str">
        <f t="shared" si="99"/>
        <v/>
      </c>
      <c r="X889" s="42" t="str">
        <f t="shared" si="100"/>
        <v/>
      </c>
    </row>
    <row r="890" spans="1:24" x14ac:dyDescent="0.25">
      <c r="A890" s="13" t="str">
        <f t="shared" si="101"/>
        <v/>
      </c>
      <c r="B890" s="75" t="str">
        <f>IF(Ansøgning!B872="","",Ansøgning!B872)</f>
        <v/>
      </c>
      <c r="C890" s="75" t="str">
        <f>IF(Ansøgning!C872="","",Ansøgning!C872)</f>
        <v/>
      </c>
      <c r="D890" s="75" t="str">
        <f>IF(Ansøgning!D872="","",Ansøgning!D872)</f>
        <v/>
      </c>
      <c r="E890" s="76" t="str">
        <f>IF(Ansøgning!E872="","",Ansøgning!E872)</f>
        <v/>
      </c>
      <c r="F890" s="76" t="str">
        <f>IF(Ansøgning!F872="","",Ansøgning!F872)</f>
        <v/>
      </c>
      <c r="G890" s="33" t="str">
        <f>IF(OR(E890="",F890=""),"",NETWORKDAYS(E890,F890,Lister!$D$7:$D$13))</f>
        <v/>
      </c>
      <c r="H890" s="76" t="str">
        <f>IF(Ansøgning!H872="","",Ansøgning!H872)</f>
        <v/>
      </c>
      <c r="I890" s="32" t="str">
        <f t="shared" si="95"/>
        <v/>
      </c>
      <c r="J890" s="77" t="str">
        <f>IF(Ansøgning!J872="","",Ansøgning!J872)</f>
        <v/>
      </c>
      <c r="K890" s="77" t="str">
        <f>IF(Ansøgning!K872="","",Ansøgning!K872)</f>
        <v/>
      </c>
      <c r="L890" s="46" t="str">
        <f t="shared" si="96"/>
        <v/>
      </c>
      <c r="M890" s="78" t="str">
        <f>IF(Ansøgning!M872="","",Ansøgning!M872)</f>
        <v/>
      </c>
      <c r="N890" s="31" t="str">
        <f t="shared" si="97"/>
        <v/>
      </c>
      <c r="O890" s="78" t="str">
        <f>IF(Ansøgning!O872="","",Ansøgning!O872)</f>
        <v/>
      </c>
      <c r="P890" s="78" t="str">
        <f>IF(Ansøgning!P872="","",Ansøgning!P872)</f>
        <v/>
      </c>
      <c r="Q890" s="78" t="str">
        <f>IF(Ansøgning!Q872="","",Ansøgning!Q872)</f>
        <v/>
      </c>
      <c r="R890" s="78" t="str">
        <f>IF(Ansøgning!R872="","",Ansøgning!R872)</f>
        <v/>
      </c>
      <c r="S890" s="46" t="str">
        <f>IFERROR(MAX(IF(OR(O890="",P890=""),"",IF(AND(AND(MONTH(E890)&gt;=7,MONTH(E890)&lt;8),AND(MONTH(F890)&gt;=7,MONTH(F890)&lt;8)),(NETWORKDAYS(E890,F890,Lister!$D$7:$D$13)-O890)*N890/NETWORKDAYS(Lister!$D$19,Lister!$E$19,Lister!$D$7:$D$13),IF(AND(AND(MONTH(E890)&gt;=7,MONTH(E890)&lt;8),MONTH(F890)&gt;7),(NETWORKDAYS(E890,Lister!$E$19,Lister!$D$7:$D$13)-O890)*N890/NETWORKDAYS(Lister!$D$19,Lister!$E$19,Lister!$D$7:$D$13),IF(MONTH(E890)&gt;7,0)))),0),"")</f>
        <v/>
      </c>
      <c r="T890" s="46" t="str">
        <f>IFERROR(MAX(IF(OR(O890="",P890=""),"",IF(AND(AND(MONTH(E890)&gt;=8,MONTH(E890)&lt;9),AND(MONTH(F890)&gt;=8,MONTH(F890)&lt;9)),(NETWORKDAYS(E890,F890,Lister!$D$7:$D$13)-P890)*N890/NETWORKDAYS(Lister!$D$20,Lister!$E$20,Lister!$D$7:$D$13),IF(AND(MONTH(E890)=7,MONTH(F890)=8),(NETWORKDAYS(Lister!$D$20,F890,Lister!$D$7:$D$13)-P890)*N890/NETWORKDAYS(Lister!$D$20,Lister!$E$20,Lister!$D$7:$D$13),IF(AND(MONTH(E890)=7,MONTH(F890)=7),0)))),0),"")</f>
        <v/>
      </c>
      <c r="U890" s="78" t="str">
        <f>IF(Ansøgning!U872="","",Ansøgning!U872)</f>
        <v/>
      </c>
      <c r="V890" s="119" t="str">
        <f t="shared" si="98"/>
        <v/>
      </c>
      <c r="W890" s="120" t="str">
        <f t="shared" si="99"/>
        <v/>
      </c>
      <c r="X890" s="42" t="str">
        <f t="shared" si="100"/>
        <v/>
      </c>
    </row>
    <row r="891" spans="1:24" x14ac:dyDescent="0.25">
      <c r="A891" s="13" t="str">
        <f t="shared" si="101"/>
        <v/>
      </c>
      <c r="B891" s="75" t="str">
        <f>IF(Ansøgning!B873="","",Ansøgning!B873)</f>
        <v/>
      </c>
      <c r="C891" s="75" t="str">
        <f>IF(Ansøgning!C873="","",Ansøgning!C873)</f>
        <v/>
      </c>
      <c r="D891" s="75" t="str">
        <f>IF(Ansøgning!D873="","",Ansøgning!D873)</f>
        <v/>
      </c>
      <c r="E891" s="76" t="str">
        <f>IF(Ansøgning!E873="","",Ansøgning!E873)</f>
        <v/>
      </c>
      <c r="F891" s="76" t="str">
        <f>IF(Ansøgning!F873="","",Ansøgning!F873)</f>
        <v/>
      </c>
      <c r="G891" s="33" t="str">
        <f>IF(OR(E891="",F891=""),"",NETWORKDAYS(E891,F891,Lister!$D$7:$D$13))</f>
        <v/>
      </c>
      <c r="H891" s="76" t="str">
        <f>IF(Ansøgning!H873="","",Ansøgning!H873)</f>
        <v/>
      </c>
      <c r="I891" s="32" t="str">
        <f t="shared" si="95"/>
        <v/>
      </c>
      <c r="J891" s="77" t="str">
        <f>IF(Ansøgning!J873="","",Ansøgning!J873)</f>
        <v/>
      </c>
      <c r="K891" s="77" t="str">
        <f>IF(Ansøgning!K873="","",Ansøgning!K873)</f>
        <v/>
      </c>
      <c r="L891" s="46" t="str">
        <f t="shared" si="96"/>
        <v/>
      </c>
      <c r="M891" s="78" t="str">
        <f>IF(Ansøgning!M873="","",Ansøgning!M873)</f>
        <v/>
      </c>
      <c r="N891" s="31" t="str">
        <f t="shared" si="97"/>
        <v/>
      </c>
      <c r="O891" s="78" t="str">
        <f>IF(Ansøgning!O873="","",Ansøgning!O873)</f>
        <v/>
      </c>
      <c r="P891" s="78" t="str">
        <f>IF(Ansøgning!P873="","",Ansøgning!P873)</f>
        <v/>
      </c>
      <c r="Q891" s="78" t="str">
        <f>IF(Ansøgning!Q873="","",Ansøgning!Q873)</f>
        <v/>
      </c>
      <c r="R891" s="78" t="str">
        <f>IF(Ansøgning!R873="","",Ansøgning!R873)</f>
        <v/>
      </c>
      <c r="S891" s="46" t="str">
        <f>IFERROR(MAX(IF(OR(O891="",P891=""),"",IF(AND(AND(MONTH(E891)&gt;=7,MONTH(E891)&lt;8),AND(MONTH(F891)&gt;=7,MONTH(F891)&lt;8)),(NETWORKDAYS(E891,F891,Lister!$D$7:$D$13)-O891)*N891/NETWORKDAYS(Lister!$D$19,Lister!$E$19,Lister!$D$7:$D$13),IF(AND(AND(MONTH(E891)&gt;=7,MONTH(E891)&lt;8),MONTH(F891)&gt;7),(NETWORKDAYS(E891,Lister!$E$19,Lister!$D$7:$D$13)-O891)*N891/NETWORKDAYS(Lister!$D$19,Lister!$E$19,Lister!$D$7:$D$13),IF(MONTH(E891)&gt;7,0)))),0),"")</f>
        <v/>
      </c>
      <c r="T891" s="46" t="str">
        <f>IFERROR(MAX(IF(OR(O891="",P891=""),"",IF(AND(AND(MONTH(E891)&gt;=8,MONTH(E891)&lt;9),AND(MONTH(F891)&gt;=8,MONTH(F891)&lt;9)),(NETWORKDAYS(E891,F891,Lister!$D$7:$D$13)-P891)*N891/NETWORKDAYS(Lister!$D$20,Lister!$E$20,Lister!$D$7:$D$13),IF(AND(MONTH(E891)=7,MONTH(F891)=8),(NETWORKDAYS(Lister!$D$20,F891,Lister!$D$7:$D$13)-P891)*N891/NETWORKDAYS(Lister!$D$20,Lister!$E$20,Lister!$D$7:$D$13),IF(AND(MONTH(E891)=7,MONTH(F891)=7),0)))),0),"")</f>
        <v/>
      </c>
      <c r="U891" s="78" t="str">
        <f>IF(Ansøgning!U873="","",Ansøgning!U873)</f>
        <v/>
      </c>
      <c r="V891" s="119" t="str">
        <f t="shared" si="98"/>
        <v/>
      </c>
      <c r="W891" s="120" t="str">
        <f t="shared" si="99"/>
        <v/>
      </c>
      <c r="X891" s="42" t="str">
        <f t="shared" si="100"/>
        <v/>
      </c>
    </row>
    <row r="892" spans="1:24" x14ac:dyDescent="0.25">
      <c r="A892" s="13" t="str">
        <f t="shared" si="101"/>
        <v/>
      </c>
      <c r="B892" s="75" t="str">
        <f>IF(Ansøgning!B874="","",Ansøgning!B874)</f>
        <v/>
      </c>
      <c r="C892" s="75" t="str">
        <f>IF(Ansøgning!C874="","",Ansøgning!C874)</f>
        <v/>
      </c>
      <c r="D892" s="75" t="str">
        <f>IF(Ansøgning!D874="","",Ansøgning!D874)</f>
        <v/>
      </c>
      <c r="E892" s="76" t="str">
        <f>IF(Ansøgning!E874="","",Ansøgning!E874)</f>
        <v/>
      </c>
      <c r="F892" s="76" t="str">
        <f>IF(Ansøgning!F874="","",Ansøgning!F874)</f>
        <v/>
      </c>
      <c r="G892" s="33" t="str">
        <f>IF(OR(E892="",F892=""),"",NETWORKDAYS(E892,F892,Lister!$D$7:$D$13))</f>
        <v/>
      </c>
      <c r="H892" s="76" t="str">
        <f>IF(Ansøgning!H874="","",Ansøgning!H874)</f>
        <v/>
      </c>
      <c r="I892" s="32" t="str">
        <f t="shared" si="95"/>
        <v/>
      </c>
      <c r="J892" s="77" t="str">
        <f>IF(Ansøgning!J874="","",Ansøgning!J874)</f>
        <v/>
      </c>
      <c r="K892" s="77" t="str">
        <f>IF(Ansøgning!K874="","",Ansøgning!K874)</f>
        <v/>
      </c>
      <c r="L892" s="46" t="str">
        <f t="shared" si="96"/>
        <v/>
      </c>
      <c r="M892" s="78" t="str">
        <f>IF(Ansøgning!M874="","",Ansøgning!M874)</f>
        <v/>
      </c>
      <c r="N892" s="31" t="str">
        <f t="shared" si="97"/>
        <v/>
      </c>
      <c r="O892" s="78" t="str">
        <f>IF(Ansøgning!O874="","",Ansøgning!O874)</f>
        <v/>
      </c>
      <c r="P892" s="78" t="str">
        <f>IF(Ansøgning!P874="","",Ansøgning!P874)</f>
        <v/>
      </c>
      <c r="Q892" s="78" t="str">
        <f>IF(Ansøgning!Q874="","",Ansøgning!Q874)</f>
        <v/>
      </c>
      <c r="R892" s="78" t="str">
        <f>IF(Ansøgning!R874="","",Ansøgning!R874)</f>
        <v/>
      </c>
      <c r="S892" s="46" t="str">
        <f>IFERROR(MAX(IF(OR(O892="",P892=""),"",IF(AND(AND(MONTH(E892)&gt;=7,MONTH(E892)&lt;8),AND(MONTH(F892)&gt;=7,MONTH(F892)&lt;8)),(NETWORKDAYS(E892,F892,Lister!$D$7:$D$13)-O892)*N892/NETWORKDAYS(Lister!$D$19,Lister!$E$19,Lister!$D$7:$D$13),IF(AND(AND(MONTH(E892)&gt;=7,MONTH(E892)&lt;8),MONTH(F892)&gt;7),(NETWORKDAYS(E892,Lister!$E$19,Lister!$D$7:$D$13)-O892)*N892/NETWORKDAYS(Lister!$D$19,Lister!$E$19,Lister!$D$7:$D$13),IF(MONTH(E892)&gt;7,0)))),0),"")</f>
        <v/>
      </c>
      <c r="T892" s="46" t="str">
        <f>IFERROR(MAX(IF(OR(O892="",P892=""),"",IF(AND(AND(MONTH(E892)&gt;=8,MONTH(E892)&lt;9),AND(MONTH(F892)&gt;=8,MONTH(F892)&lt;9)),(NETWORKDAYS(E892,F892,Lister!$D$7:$D$13)-P892)*N892/NETWORKDAYS(Lister!$D$20,Lister!$E$20,Lister!$D$7:$D$13),IF(AND(MONTH(E892)=7,MONTH(F892)=8),(NETWORKDAYS(Lister!$D$20,F892,Lister!$D$7:$D$13)-P892)*N892/NETWORKDAYS(Lister!$D$20,Lister!$E$20,Lister!$D$7:$D$13),IF(AND(MONTH(E892)=7,MONTH(F892)=7),0)))),0),"")</f>
        <v/>
      </c>
      <c r="U892" s="78" t="str">
        <f>IF(Ansøgning!U874="","",Ansøgning!U874)</f>
        <v/>
      </c>
      <c r="V892" s="119" t="str">
        <f t="shared" si="98"/>
        <v/>
      </c>
      <c r="W892" s="120" t="str">
        <f t="shared" si="99"/>
        <v/>
      </c>
      <c r="X892" s="42" t="str">
        <f t="shared" si="100"/>
        <v/>
      </c>
    </row>
    <row r="893" spans="1:24" x14ac:dyDescent="0.25">
      <c r="A893" s="13" t="str">
        <f t="shared" si="101"/>
        <v/>
      </c>
      <c r="B893" s="75" t="str">
        <f>IF(Ansøgning!B875="","",Ansøgning!B875)</f>
        <v/>
      </c>
      <c r="C893" s="75" t="str">
        <f>IF(Ansøgning!C875="","",Ansøgning!C875)</f>
        <v/>
      </c>
      <c r="D893" s="75" t="str">
        <f>IF(Ansøgning!D875="","",Ansøgning!D875)</f>
        <v/>
      </c>
      <c r="E893" s="76" t="str">
        <f>IF(Ansøgning!E875="","",Ansøgning!E875)</f>
        <v/>
      </c>
      <c r="F893" s="76" t="str">
        <f>IF(Ansøgning!F875="","",Ansøgning!F875)</f>
        <v/>
      </c>
      <c r="G893" s="33" t="str">
        <f>IF(OR(E893="",F893=""),"",NETWORKDAYS(E893,F893,Lister!$D$7:$D$13))</f>
        <v/>
      </c>
      <c r="H893" s="76" t="str">
        <f>IF(Ansøgning!H875="","",Ansøgning!H875)</f>
        <v/>
      </c>
      <c r="I893" s="32" t="str">
        <f t="shared" si="95"/>
        <v/>
      </c>
      <c r="J893" s="77" t="str">
        <f>IF(Ansøgning!J875="","",Ansøgning!J875)</f>
        <v/>
      </c>
      <c r="K893" s="77" t="str">
        <f>IF(Ansøgning!K875="","",Ansøgning!K875)</f>
        <v/>
      </c>
      <c r="L893" s="46" t="str">
        <f t="shared" si="96"/>
        <v/>
      </c>
      <c r="M893" s="78" t="str">
        <f>IF(Ansøgning!M875="","",Ansøgning!M875)</f>
        <v/>
      </c>
      <c r="N893" s="31" t="str">
        <f t="shared" si="97"/>
        <v/>
      </c>
      <c r="O893" s="78" t="str">
        <f>IF(Ansøgning!O875="","",Ansøgning!O875)</f>
        <v/>
      </c>
      <c r="P893" s="78" t="str">
        <f>IF(Ansøgning!P875="","",Ansøgning!P875)</f>
        <v/>
      </c>
      <c r="Q893" s="78" t="str">
        <f>IF(Ansøgning!Q875="","",Ansøgning!Q875)</f>
        <v/>
      </c>
      <c r="R893" s="78" t="str">
        <f>IF(Ansøgning!R875="","",Ansøgning!R875)</f>
        <v/>
      </c>
      <c r="S893" s="46" t="str">
        <f>IFERROR(MAX(IF(OR(O893="",P893=""),"",IF(AND(AND(MONTH(E893)&gt;=7,MONTH(E893)&lt;8),AND(MONTH(F893)&gt;=7,MONTH(F893)&lt;8)),(NETWORKDAYS(E893,F893,Lister!$D$7:$D$13)-O893)*N893/NETWORKDAYS(Lister!$D$19,Lister!$E$19,Lister!$D$7:$D$13),IF(AND(AND(MONTH(E893)&gt;=7,MONTH(E893)&lt;8),MONTH(F893)&gt;7),(NETWORKDAYS(E893,Lister!$E$19,Lister!$D$7:$D$13)-O893)*N893/NETWORKDAYS(Lister!$D$19,Lister!$E$19,Lister!$D$7:$D$13),IF(MONTH(E893)&gt;7,0)))),0),"")</f>
        <v/>
      </c>
      <c r="T893" s="46" t="str">
        <f>IFERROR(MAX(IF(OR(O893="",P893=""),"",IF(AND(AND(MONTH(E893)&gt;=8,MONTH(E893)&lt;9),AND(MONTH(F893)&gt;=8,MONTH(F893)&lt;9)),(NETWORKDAYS(E893,F893,Lister!$D$7:$D$13)-P893)*N893/NETWORKDAYS(Lister!$D$20,Lister!$E$20,Lister!$D$7:$D$13),IF(AND(MONTH(E893)=7,MONTH(F893)=8),(NETWORKDAYS(Lister!$D$20,F893,Lister!$D$7:$D$13)-P893)*N893/NETWORKDAYS(Lister!$D$20,Lister!$E$20,Lister!$D$7:$D$13),IF(AND(MONTH(E893)=7,MONTH(F893)=7),0)))),0),"")</f>
        <v/>
      </c>
      <c r="U893" s="78" t="str">
        <f>IF(Ansøgning!U875="","",Ansøgning!U875)</f>
        <v/>
      </c>
      <c r="V893" s="119" t="str">
        <f t="shared" si="98"/>
        <v/>
      </c>
      <c r="W893" s="120" t="str">
        <f t="shared" si="99"/>
        <v/>
      </c>
      <c r="X893" s="42" t="str">
        <f t="shared" si="100"/>
        <v/>
      </c>
    </row>
    <row r="894" spans="1:24" x14ac:dyDescent="0.25">
      <c r="A894" s="13" t="str">
        <f t="shared" si="101"/>
        <v/>
      </c>
      <c r="B894" s="75" t="str">
        <f>IF(Ansøgning!B876="","",Ansøgning!B876)</f>
        <v/>
      </c>
      <c r="C894" s="75" t="str">
        <f>IF(Ansøgning!C876="","",Ansøgning!C876)</f>
        <v/>
      </c>
      <c r="D894" s="75" t="str">
        <f>IF(Ansøgning!D876="","",Ansøgning!D876)</f>
        <v/>
      </c>
      <c r="E894" s="76" t="str">
        <f>IF(Ansøgning!E876="","",Ansøgning!E876)</f>
        <v/>
      </c>
      <c r="F894" s="76" t="str">
        <f>IF(Ansøgning!F876="","",Ansøgning!F876)</f>
        <v/>
      </c>
      <c r="G894" s="33" t="str">
        <f>IF(OR(E894="",F894=""),"",NETWORKDAYS(E894,F894,Lister!$D$7:$D$13))</f>
        <v/>
      </c>
      <c r="H894" s="76" t="str">
        <f>IF(Ansøgning!H876="","",Ansøgning!H876)</f>
        <v/>
      </c>
      <c r="I894" s="32" t="str">
        <f t="shared" si="95"/>
        <v/>
      </c>
      <c r="J894" s="77" t="str">
        <f>IF(Ansøgning!J876="","",Ansøgning!J876)</f>
        <v/>
      </c>
      <c r="K894" s="77" t="str">
        <f>IF(Ansøgning!K876="","",Ansøgning!K876)</f>
        <v/>
      </c>
      <c r="L894" s="46" t="str">
        <f t="shared" si="96"/>
        <v/>
      </c>
      <c r="M894" s="78" t="str">
        <f>IF(Ansøgning!M876="","",Ansøgning!M876)</f>
        <v/>
      </c>
      <c r="N894" s="31" t="str">
        <f t="shared" si="97"/>
        <v/>
      </c>
      <c r="O894" s="78" t="str">
        <f>IF(Ansøgning!O876="","",Ansøgning!O876)</f>
        <v/>
      </c>
      <c r="P894" s="78" t="str">
        <f>IF(Ansøgning!P876="","",Ansøgning!P876)</f>
        <v/>
      </c>
      <c r="Q894" s="78" t="str">
        <f>IF(Ansøgning!Q876="","",Ansøgning!Q876)</f>
        <v/>
      </c>
      <c r="R894" s="78" t="str">
        <f>IF(Ansøgning!R876="","",Ansøgning!R876)</f>
        <v/>
      </c>
      <c r="S894" s="46" t="str">
        <f>IFERROR(MAX(IF(OR(O894="",P894=""),"",IF(AND(AND(MONTH(E894)&gt;=7,MONTH(E894)&lt;8),AND(MONTH(F894)&gt;=7,MONTH(F894)&lt;8)),(NETWORKDAYS(E894,F894,Lister!$D$7:$D$13)-O894)*N894/NETWORKDAYS(Lister!$D$19,Lister!$E$19,Lister!$D$7:$D$13),IF(AND(AND(MONTH(E894)&gt;=7,MONTH(E894)&lt;8),MONTH(F894)&gt;7),(NETWORKDAYS(E894,Lister!$E$19,Lister!$D$7:$D$13)-O894)*N894/NETWORKDAYS(Lister!$D$19,Lister!$E$19,Lister!$D$7:$D$13),IF(MONTH(E894)&gt;7,0)))),0),"")</f>
        <v/>
      </c>
      <c r="T894" s="46" t="str">
        <f>IFERROR(MAX(IF(OR(O894="",P894=""),"",IF(AND(AND(MONTH(E894)&gt;=8,MONTH(E894)&lt;9),AND(MONTH(F894)&gt;=8,MONTH(F894)&lt;9)),(NETWORKDAYS(E894,F894,Lister!$D$7:$D$13)-P894)*N894/NETWORKDAYS(Lister!$D$20,Lister!$E$20,Lister!$D$7:$D$13),IF(AND(MONTH(E894)=7,MONTH(F894)=8),(NETWORKDAYS(Lister!$D$20,F894,Lister!$D$7:$D$13)-P894)*N894/NETWORKDAYS(Lister!$D$20,Lister!$E$20,Lister!$D$7:$D$13),IF(AND(MONTH(E894)=7,MONTH(F894)=7),0)))),0),"")</f>
        <v/>
      </c>
      <c r="U894" s="78" t="str">
        <f>IF(Ansøgning!U876="","",Ansøgning!U876)</f>
        <v/>
      </c>
      <c r="V894" s="119" t="str">
        <f t="shared" si="98"/>
        <v/>
      </c>
      <c r="W894" s="120" t="str">
        <f t="shared" si="99"/>
        <v/>
      </c>
      <c r="X894" s="42" t="str">
        <f t="shared" si="100"/>
        <v/>
      </c>
    </row>
    <row r="895" spans="1:24" x14ac:dyDescent="0.25">
      <c r="A895" s="13" t="str">
        <f t="shared" si="101"/>
        <v/>
      </c>
      <c r="B895" s="75" t="str">
        <f>IF(Ansøgning!B877="","",Ansøgning!B877)</f>
        <v/>
      </c>
      <c r="C895" s="75" t="str">
        <f>IF(Ansøgning!C877="","",Ansøgning!C877)</f>
        <v/>
      </c>
      <c r="D895" s="75" t="str">
        <f>IF(Ansøgning!D877="","",Ansøgning!D877)</f>
        <v/>
      </c>
      <c r="E895" s="76" t="str">
        <f>IF(Ansøgning!E877="","",Ansøgning!E877)</f>
        <v/>
      </c>
      <c r="F895" s="76" t="str">
        <f>IF(Ansøgning!F877="","",Ansøgning!F877)</f>
        <v/>
      </c>
      <c r="G895" s="33" t="str">
        <f>IF(OR(E895="",F895=""),"",NETWORKDAYS(E895,F895,Lister!$D$7:$D$13))</f>
        <v/>
      </c>
      <c r="H895" s="76" t="str">
        <f>IF(Ansøgning!H877="","",Ansøgning!H877)</f>
        <v/>
      </c>
      <c r="I895" s="32" t="str">
        <f t="shared" si="95"/>
        <v/>
      </c>
      <c r="J895" s="77" t="str">
        <f>IF(Ansøgning!J877="","",Ansøgning!J877)</f>
        <v/>
      </c>
      <c r="K895" s="77" t="str">
        <f>IF(Ansøgning!K877="","",Ansøgning!K877)</f>
        <v/>
      </c>
      <c r="L895" s="46" t="str">
        <f t="shared" si="96"/>
        <v/>
      </c>
      <c r="M895" s="78" t="str">
        <f>IF(Ansøgning!M877="","",Ansøgning!M877)</f>
        <v/>
      </c>
      <c r="N895" s="31" t="str">
        <f t="shared" si="97"/>
        <v/>
      </c>
      <c r="O895" s="78" t="str">
        <f>IF(Ansøgning!O877="","",Ansøgning!O877)</f>
        <v/>
      </c>
      <c r="P895" s="78" t="str">
        <f>IF(Ansøgning!P877="","",Ansøgning!P877)</f>
        <v/>
      </c>
      <c r="Q895" s="78" t="str">
        <f>IF(Ansøgning!Q877="","",Ansøgning!Q877)</f>
        <v/>
      </c>
      <c r="R895" s="78" t="str">
        <f>IF(Ansøgning!R877="","",Ansøgning!R877)</f>
        <v/>
      </c>
      <c r="S895" s="46" t="str">
        <f>IFERROR(MAX(IF(OR(O895="",P895=""),"",IF(AND(AND(MONTH(E895)&gt;=7,MONTH(E895)&lt;8),AND(MONTH(F895)&gt;=7,MONTH(F895)&lt;8)),(NETWORKDAYS(E895,F895,Lister!$D$7:$D$13)-O895)*N895/NETWORKDAYS(Lister!$D$19,Lister!$E$19,Lister!$D$7:$D$13),IF(AND(AND(MONTH(E895)&gt;=7,MONTH(E895)&lt;8),MONTH(F895)&gt;7),(NETWORKDAYS(E895,Lister!$E$19,Lister!$D$7:$D$13)-O895)*N895/NETWORKDAYS(Lister!$D$19,Lister!$E$19,Lister!$D$7:$D$13),IF(MONTH(E895)&gt;7,0)))),0),"")</f>
        <v/>
      </c>
      <c r="T895" s="46" t="str">
        <f>IFERROR(MAX(IF(OR(O895="",P895=""),"",IF(AND(AND(MONTH(E895)&gt;=8,MONTH(E895)&lt;9),AND(MONTH(F895)&gt;=8,MONTH(F895)&lt;9)),(NETWORKDAYS(E895,F895,Lister!$D$7:$D$13)-P895)*N895/NETWORKDAYS(Lister!$D$20,Lister!$E$20,Lister!$D$7:$D$13),IF(AND(MONTH(E895)=7,MONTH(F895)=8),(NETWORKDAYS(Lister!$D$20,F895,Lister!$D$7:$D$13)-P895)*N895/NETWORKDAYS(Lister!$D$20,Lister!$E$20,Lister!$D$7:$D$13),IF(AND(MONTH(E895)=7,MONTH(F895)=7),0)))),0),"")</f>
        <v/>
      </c>
      <c r="U895" s="78" t="str">
        <f>IF(Ansøgning!U877="","",Ansøgning!U877)</f>
        <v/>
      </c>
      <c r="V895" s="119" t="str">
        <f t="shared" si="98"/>
        <v/>
      </c>
      <c r="W895" s="120" t="str">
        <f t="shared" si="99"/>
        <v/>
      </c>
      <c r="X895" s="42" t="str">
        <f t="shared" si="100"/>
        <v/>
      </c>
    </row>
    <row r="896" spans="1:24" x14ac:dyDescent="0.25">
      <c r="A896" s="13" t="str">
        <f t="shared" si="101"/>
        <v/>
      </c>
      <c r="B896" s="75" t="str">
        <f>IF(Ansøgning!B878="","",Ansøgning!B878)</f>
        <v/>
      </c>
      <c r="C896" s="75" t="str">
        <f>IF(Ansøgning!C878="","",Ansøgning!C878)</f>
        <v/>
      </c>
      <c r="D896" s="75" t="str">
        <f>IF(Ansøgning!D878="","",Ansøgning!D878)</f>
        <v/>
      </c>
      <c r="E896" s="76" t="str">
        <f>IF(Ansøgning!E878="","",Ansøgning!E878)</f>
        <v/>
      </c>
      <c r="F896" s="76" t="str">
        <f>IF(Ansøgning!F878="","",Ansøgning!F878)</f>
        <v/>
      </c>
      <c r="G896" s="33" t="str">
        <f>IF(OR(E896="",F896=""),"",NETWORKDAYS(E896,F896,Lister!$D$7:$D$13))</f>
        <v/>
      </c>
      <c r="H896" s="76" t="str">
        <f>IF(Ansøgning!H878="","",Ansøgning!H878)</f>
        <v/>
      </c>
      <c r="I896" s="32" t="str">
        <f t="shared" si="95"/>
        <v/>
      </c>
      <c r="J896" s="77" t="str">
        <f>IF(Ansøgning!J878="","",Ansøgning!J878)</f>
        <v/>
      </c>
      <c r="K896" s="77" t="str">
        <f>IF(Ansøgning!K878="","",Ansøgning!K878)</f>
        <v/>
      </c>
      <c r="L896" s="46" t="str">
        <f t="shared" si="96"/>
        <v/>
      </c>
      <c r="M896" s="78" t="str">
        <f>IF(Ansøgning!M878="","",Ansøgning!M878)</f>
        <v/>
      </c>
      <c r="N896" s="31" t="str">
        <f t="shared" si="97"/>
        <v/>
      </c>
      <c r="O896" s="78" t="str">
        <f>IF(Ansøgning!O878="","",Ansøgning!O878)</f>
        <v/>
      </c>
      <c r="P896" s="78" t="str">
        <f>IF(Ansøgning!P878="","",Ansøgning!P878)</f>
        <v/>
      </c>
      <c r="Q896" s="78" t="str">
        <f>IF(Ansøgning!Q878="","",Ansøgning!Q878)</f>
        <v/>
      </c>
      <c r="R896" s="78" t="str">
        <f>IF(Ansøgning!R878="","",Ansøgning!R878)</f>
        <v/>
      </c>
      <c r="S896" s="46" t="str">
        <f>IFERROR(MAX(IF(OR(O896="",P896=""),"",IF(AND(AND(MONTH(E896)&gt;=7,MONTH(E896)&lt;8),AND(MONTH(F896)&gt;=7,MONTH(F896)&lt;8)),(NETWORKDAYS(E896,F896,Lister!$D$7:$D$13)-O896)*N896/NETWORKDAYS(Lister!$D$19,Lister!$E$19,Lister!$D$7:$D$13),IF(AND(AND(MONTH(E896)&gt;=7,MONTH(E896)&lt;8),MONTH(F896)&gt;7),(NETWORKDAYS(E896,Lister!$E$19,Lister!$D$7:$D$13)-O896)*N896/NETWORKDAYS(Lister!$D$19,Lister!$E$19,Lister!$D$7:$D$13),IF(MONTH(E896)&gt;7,0)))),0),"")</f>
        <v/>
      </c>
      <c r="T896" s="46" t="str">
        <f>IFERROR(MAX(IF(OR(O896="",P896=""),"",IF(AND(AND(MONTH(E896)&gt;=8,MONTH(E896)&lt;9),AND(MONTH(F896)&gt;=8,MONTH(F896)&lt;9)),(NETWORKDAYS(E896,F896,Lister!$D$7:$D$13)-P896)*N896/NETWORKDAYS(Lister!$D$20,Lister!$E$20,Lister!$D$7:$D$13),IF(AND(MONTH(E896)=7,MONTH(F896)=8),(NETWORKDAYS(Lister!$D$20,F896,Lister!$D$7:$D$13)-P896)*N896/NETWORKDAYS(Lister!$D$20,Lister!$E$20,Lister!$D$7:$D$13),IF(AND(MONTH(E896)=7,MONTH(F896)=7),0)))),0),"")</f>
        <v/>
      </c>
      <c r="U896" s="78" t="str">
        <f>IF(Ansøgning!U878="","",Ansøgning!U878)</f>
        <v/>
      </c>
      <c r="V896" s="119" t="str">
        <f t="shared" si="98"/>
        <v/>
      </c>
      <c r="W896" s="120" t="str">
        <f t="shared" si="99"/>
        <v/>
      </c>
      <c r="X896" s="42" t="str">
        <f t="shared" si="100"/>
        <v/>
      </c>
    </row>
    <row r="897" spans="1:24" x14ac:dyDescent="0.25">
      <c r="A897" s="13" t="str">
        <f t="shared" si="101"/>
        <v/>
      </c>
      <c r="B897" s="75" t="str">
        <f>IF(Ansøgning!B879="","",Ansøgning!B879)</f>
        <v/>
      </c>
      <c r="C897" s="75" t="str">
        <f>IF(Ansøgning!C879="","",Ansøgning!C879)</f>
        <v/>
      </c>
      <c r="D897" s="75" t="str">
        <f>IF(Ansøgning!D879="","",Ansøgning!D879)</f>
        <v/>
      </c>
      <c r="E897" s="76" t="str">
        <f>IF(Ansøgning!E879="","",Ansøgning!E879)</f>
        <v/>
      </c>
      <c r="F897" s="76" t="str">
        <f>IF(Ansøgning!F879="","",Ansøgning!F879)</f>
        <v/>
      </c>
      <c r="G897" s="33" t="str">
        <f>IF(OR(E897="",F897=""),"",NETWORKDAYS(E897,F897,Lister!$D$7:$D$13))</f>
        <v/>
      </c>
      <c r="H897" s="76" t="str">
        <f>IF(Ansøgning!H879="","",Ansøgning!H879)</f>
        <v/>
      </c>
      <c r="I897" s="32" t="str">
        <f t="shared" si="95"/>
        <v/>
      </c>
      <c r="J897" s="77" t="str">
        <f>IF(Ansøgning!J879="","",Ansøgning!J879)</f>
        <v/>
      </c>
      <c r="K897" s="77" t="str">
        <f>IF(Ansøgning!K879="","",Ansøgning!K879)</f>
        <v/>
      </c>
      <c r="L897" s="46" t="str">
        <f t="shared" si="96"/>
        <v/>
      </c>
      <c r="M897" s="78" t="str">
        <f>IF(Ansøgning!M879="","",Ansøgning!M879)</f>
        <v/>
      </c>
      <c r="N897" s="31" t="str">
        <f t="shared" si="97"/>
        <v/>
      </c>
      <c r="O897" s="78" t="str">
        <f>IF(Ansøgning!O879="","",Ansøgning!O879)</f>
        <v/>
      </c>
      <c r="P897" s="78" t="str">
        <f>IF(Ansøgning!P879="","",Ansøgning!P879)</f>
        <v/>
      </c>
      <c r="Q897" s="78" t="str">
        <f>IF(Ansøgning!Q879="","",Ansøgning!Q879)</f>
        <v/>
      </c>
      <c r="R897" s="78" t="str">
        <f>IF(Ansøgning!R879="","",Ansøgning!R879)</f>
        <v/>
      </c>
      <c r="S897" s="46" t="str">
        <f>IFERROR(MAX(IF(OR(O897="",P897=""),"",IF(AND(AND(MONTH(E897)&gt;=7,MONTH(E897)&lt;8),AND(MONTH(F897)&gt;=7,MONTH(F897)&lt;8)),(NETWORKDAYS(E897,F897,Lister!$D$7:$D$13)-O897)*N897/NETWORKDAYS(Lister!$D$19,Lister!$E$19,Lister!$D$7:$D$13),IF(AND(AND(MONTH(E897)&gt;=7,MONTH(E897)&lt;8),MONTH(F897)&gt;7),(NETWORKDAYS(E897,Lister!$E$19,Lister!$D$7:$D$13)-O897)*N897/NETWORKDAYS(Lister!$D$19,Lister!$E$19,Lister!$D$7:$D$13),IF(MONTH(E897)&gt;7,0)))),0),"")</f>
        <v/>
      </c>
      <c r="T897" s="46" t="str">
        <f>IFERROR(MAX(IF(OR(O897="",P897=""),"",IF(AND(AND(MONTH(E897)&gt;=8,MONTH(E897)&lt;9),AND(MONTH(F897)&gt;=8,MONTH(F897)&lt;9)),(NETWORKDAYS(E897,F897,Lister!$D$7:$D$13)-P897)*N897/NETWORKDAYS(Lister!$D$20,Lister!$E$20,Lister!$D$7:$D$13),IF(AND(MONTH(E897)=7,MONTH(F897)=8),(NETWORKDAYS(Lister!$D$20,F897,Lister!$D$7:$D$13)-P897)*N897/NETWORKDAYS(Lister!$D$20,Lister!$E$20,Lister!$D$7:$D$13),IF(AND(MONTH(E897)=7,MONTH(F897)=7),0)))),0),"")</f>
        <v/>
      </c>
      <c r="U897" s="78" t="str">
        <f>IF(Ansøgning!U879="","",Ansøgning!U879)</f>
        <v/>
      </c>
      <c r="V897" s="119" t="str">
        <f t="shared" si="98"/>
        <v/>
      </c>
      <c r="W897" s="120" t="str">
        <f t="shared" si="99"/>
        <v/>
      </c>
      <c r="X897" s="42" t="str">
        <f t="shared" si="100"/>
        <v/>
      </c>
    </row>
    <row r="898" spans="1:24" x14ac:dyDescent="0.25">
      <c r="A898" s="13" t="str">
        <f t="shared" si="101"/>
        <v/>
      </c>
      <c r="B898" s="75" t="str">
        <f>IF(Ansøgning!B880="","",Ansøgning!B880)</f>
        <v/>
      </c>
      <c r="C898" s="75" t="str">
        <f>IF(Ansøgning!C880="","",Ansøgning!C880)</f>
        <v/>
      </c>
      <c r="D898" s="75" t="str">
        <f>IF(Ansøgning!D880="","",Ansøgning!D880)</f>
        <v/>
      </c>
      <c r="E898" s="76" t="str">
        <f>IF(Ansøgning!E880="","",Ansøgning!E880)</f>
        <v/>
      </c>
      <c r="F898" s="76" t="str">
        <f>IF(Ansøgning!F880="","",Ansøgning!F880)</f>
        <v/>
      </c>
      <c r="G898" s="33" t="str">
        <f>IF(OR(E898="",F898=""),"",NETWORKDAYS(E898,F898,Lister!$D$7:$D$13))</f>
        <v/>
      </c>
      <c r="H898" s="76" t="str">
        <f>IF(Ansøgning!H880="","",Ansøgning!H880)</f>
        <v/>
      </c>
      <c r="I898" s="32" t="str">
        <f t="shared" si="95"/>
        <v/>
      </c>
      <c r="J898" s="77" t="str">
        <f>IF(Ansøgning!J880="","",Ansøgning!J880)</f>
        <v/>
      </c>
      <c r="K898" s="77" t="str">
        <f>IF(Ansøgning!K880="","",Ansøgning!K880)</f>
        <v/>
      </c>
      <c r="L898" s="46" t="str">
        <f t="shared" si="96"/>
        <v/>
      </c>
      <c r="M898" s="78" t="str">
        <f>IF(Ansøgning!M880="","",Ansøgning!M880)</f>
        <v/>
      </c>
      <c r="N898" s="31" t="str">
        <f t="shared" si="97"/>
        <v/>
      </c>
      <c r="O898" s="78" t="str">
        <f>IF(Ansøgning!O880="","",Ansøgning!O880)</f>
        <v/>
      </c>
      <c r="P898" s="78" t="str">
        <f>IF(Ansøgning!P880="","",Ansøgning!P880)</f>
        <v/>
      </c>
      <c r="Q898" s="78" t="str">
        <f>IF(Ansøgning!Q880="","",Ansøgning!Q880)</f>
        <v/>
      </c>
      <c r="R898" s="78" t="str">
        <f>IF(Ansøgning!R880="","",Ansøgning!R880)</f>
        <v/>
      </c>
      <c r="S898" s="46" t="str">
        <f>IFERROR(MAX(IF(OR(O898="",P898=""),"",IF(AND(AND(MONTH(E898)&gt;=7,MONTH(E898)&lt;8),AND(MONTH(F898)&gt;=7,MONTH(F898)&lt;8)),(NETWORKDAYS(E898,F898,Lister!$D$7:$D$13)-O898)*N898/NETWORKDAYS(Lister!$D$19,Lister!$E$19,Lister!$D$7:$D$13),IF(AND(AND(MONTH(E898)&gt;=7,MONTH(E898)&lt;8),MONTH(F898)&gt;7),(NETWORKDAYS(E898,Lister!$E$19,Lister!$D$7:$D$13)-O898)*N898/NETWORKDAYS(Lister!$D$19,Lister!$E$19,Lister!$D$7:$D$13),IF(MONTH(E898)&gt;7,0)))),0),"")</f>
        <v/>
      </c>
      <c r="T898" s="46" t="str">
        <f>IFERROR(MAX(IF(OR(O898="",P898=""),"",IF(AND(AND(MONTH(E898)&gt;=8,MONTH(E898)&lt;9),AND(MONTH(F898)&gt;=8,MONTH(F898)&lt;9)),(NETWORKDAYS(E898,F898,Lister!$D$7:$D$13)-P898)*N898/NETWORKDAYS(Lister!$D$20,Lister!$E$20,Lister!$D$7:$D$13),IF(AND(MONTH(E898)=7,MONTH(F898)=8),(NETWORKDAYS(Lister!$D$20,F898,Lister!$D$7:$D$13)-P898)*N898/NETWORKDAYS(Lister!$D$20,Lister!$E$20,Lister!$D$7:$D$13),IF(AND(MONTH(E898)=7,MONTH(F898)=7),0)))),0),"")</f>
        <v/>
      </c>
      <c r="U898" s="78" t="str">
        <f>IF(Ansøgning!U880="","",Ansøgning!U880)</f>
        <v/>
      </c>
      <c r="V898" s="119" t="str">
        <f t="shared" si="98"/>
        <v/>
      </c>
      <c r="W898" s="120" t="str">
        <f t="shared" si="99"/>
        <v/>
      </c>
      <c r="X898" s="42" t="str">
        <f t="shared" si="100"/>
        <v/>
      </c>
    </row>
    <row r="899" spans="1:24" x14ac:dyDescent="0.25">
      <c r="A899" s="13" t="str">
        <f t="shared" si="101"/>
        <v/>
      </c>
      <c r="B899" s="75" t="str">
        <f>IF(Ansøgning!B881="","",Ansøgning!B881)</f>
        <v/>
      </c>
      <c r="C899" s="75" t="str">
        <f>IF(Ansøgning!C881="","",Ansøgning!C881)</f>
        <v/>
      </c>
      <c r="D899" s="75" t="str">
        <f>IF(Ansøgning!D881="","",Ansøgning!D881)</f>
        <v/>
      </c>
      <c r="E899" s="76" t="str">
        <f>IF(Ansøgning!E881="","",Ansøgning!E881)</f>
        <v/>
      </c>
      <c r="F899" s="76" t="str">
        <f>IF(Ansøgning!F881="","",Ansøgning!F881)</f>
        <v/>
      </c>
      <c r="G899" s="33" t="str">
        <f>IF(OR(E899="",F899=""),"",NETWORKDAYS(E899,F899,Lister!$D$7:$D$13))</f>
        <v/>
      </c>
      <c r="H899" s="76" t="str">
        <f>IF(Ansøgning!H881="","",Ansøgning!H881)</f>
        <v/>
      </c>
      <c r="I899" s="32" t="str">
        <f t="shared" si="95"/>
        <v/>
      </c>
      <c r="J899" s="77" t="str">
        <f>IF(Ansøgning!J881="","",Ansøgning!J881)</f>
        <v/>
      </c>
      <c r="K899" s="77" t="str">
        <f>IF(Ansøgning!K881="","",Ansøgning!K881)</f>
        <v/>
      </c>
      <c r="L899" s="46" t="str">
        <f t="shared" si="96"/>
        <v/>
      </c>
      <c r="M899" s="78" t="str">
        <f>IF(Ansøgning!M881="","",Ansøgning!M881)</f>
        <v/>
      </c>
      <c r="N899" s="31" t="str">
        <f t="shared" si="97"/>
        <v/>
      </c>
      <c r="O899" s="78" t="str">
        <f>IF(Ansøgning!O881="","",Ansøgning!O881)</f>
        <v/>
      </c>
      <c r="P899" s="78" t="str">
        <f>IF(Ansøgning!P881="","",Ansøgning!P881)</f>
        <v/>
      </c>
      <c r="Q899" s="78" t="str">
        <f>IF(Ansøgning!Q881="","",Ansøgning!Q881)</f>
        <v/>
      </c>
      <c r="R899" s="78" t="str">
        <f>IF(Ansøgning!R881="","",Ansøgning!R881)</f>
        <v/>
      </c>
      <c r="S899" s="46" t="str">
        <f>IFERROR(MAX(IF(OR(O899="",P899=""),"",IF(AND(AND(MONTH(E899)&gt;=7,MONTH(E899)&lt;8),AND(MONTH(F899)&gt;=7,MONTH(F899)&lt;8)),(NETWORKDAYS(E899,F899,Lister!$D$7:$D$13)-O899)*N899/NETWORKDAYS(Lister!$D$19,Lister!$E$19,Lister!$D$7:$D$13),IF(AND(AND(MONTH(E899)&gt;=7,MONTH(E899)&lt;8),MONTH(F899)&gt;7),(NETWORKDAYS(E899,Lister!$E$19,Lister!$D$7:$D$13)-O899)*N899/NETWORKDAYS(Lister!$D$19,Lister!$E$19,Lister!$D$7:$D$13),IF(MONTH(E899)&gt;7,0)))),0),"")</f>
        <v/>
      </c>
      <c r="T899" s="46" t="str">
        <f>IFERROR(MAX(IF(OR(O899="",P899=""),"",IF(AND(AND(MONTH(E899)&gt;=8,MONTH(E899)&lt;9),AND(MONTH(F899)&gt;=8,MONTH(F899)&lt;9)),(NETWORKDAYS(E899,F899,Lister!$D$7:$D$13)-P899)*N899/NETWORKDAYS(Lister!$D$20,Lister!$E$20,Lister!$D$7:$D$13),IF(AND(MONTH(E899)=7,MONTH(F899)=8),(NETWORKDAYS(Lister!$D$20,F899,Lister!$D$7:$D$13)-P899)*N899/NETWORKDAYS(Lister!$D$20,Lister!$E$20,Lister!$D$7:$D$13),IF(AND(MONTH(E899)=7,MONTH(F899)=7),0)))),0),"")</f>
        <v/>
      </c>
      <c r="U899" s="78" t="str">
        <f>IF(Ansøgning!U881="","",Ansøgning!U881)</f>
        <v/>
      </c>
      <c r="V899" s="119" t="str">
        <f t="shared" si="98"/>
        <v/>
      </c>
      <c r="W899" s="120" t="str">
        <f t="shared" si="99"/>
        <v/>
      </c>
      <c r="X899" s="42" t="str">
        <f t="shared" si="100"/>
        <v/>
      </c>
    </row>
    <row r="900" spans="1:24" x14ac:dyDescent="0.25">
      <c r="A900" s="13" t="str">
        <f t="shared" si="101"/>
        <v/>
      </c>
      <c r="B900" s="75" t="str">
        <f>IF(Ansøgning!B882="","",Ansøgning!B882)</f>
        <v/>
      </c>
      <c r="C900" s="75" t="str">
        <f>IF(Ansøgning!C882="","",Ansøgning!C882)</f>
        <v/>
      </c>
      <c r="D900" s="75" t="str">
        <f>IF(Ansøgning!D882="","",Ansøgning!D882)</f>
        <v/>
      </c>
      <c r="E900" s="76" t="str">
        <f>IF(Ansøgning!E882="","",Ansøgning!E882)</f>
        <v/>
      </c>
      <c r="F900" s="76" t="str">
        <f>IF(Ansøgning!F882="","",Ansøgning!F882)</f>
        <v/>
      </c>
      <c r="G900" s="33" t="str">
        <f>IF(OR(E900="",F900=""),"",NETWORKDAYS(E900,F900,Lister!$D$7:$D$13))</f>
        <v/>
      </c>
      <c r="H900" s="76" t="str">
        <f>IF(Ansøgning!H882="","",Ansøgning!H882)</f>
        <v/>
      </c>
      <c r="I900" s="32" t="str">
        <f t="shared" si="95"/>
        <v/>
      </c>
      <c r="J900" s="77" t="str">
        <f>IF(Ansøgning!J882="","",Ansøgning!J882)</f>
        <v/>
      </c>
      <c r="K900" s="77" t="str">
        <f>IF(Ansøgning!K882="","",Ansøgning!K882)</f>
        <v/>
      </c>
      <c r="L900" s="46" t="str">
        <f t="shared" si="96"/>
        <v/>
      </c>
      <c r="M900" s="78" t="str">
        <f>IF(Ansøgning!M882="","",Ansøgning!M882)</f>
        <v/>
      </c>
      <c r="N900" s="31" t="str">
        <f t="shared" si="97"/>
        <v/>
      </c>
      <c r="O900" s="78" t="str">
        <f>IF(Ansøgning!O882="","",Ansøgning!O882)</f>
        <v/>
      </c>
      <c r="P900" s="78" t="str">
        <f>IF(Ansøgning!P882="","",Ansøgning!P882)</f>
        <v/>
      </c>
      <c r="Q900" s="78" t="str">
        <f>IF(Ansøgning!Q882="","",Ansøgning!Q882)</f>
        <v/>
      </c>
      <c r="R900" s="78" t="str">
        <f>IF(Ansøgning!R882="","",Ansøgning!R882)</f>
        <v/>
      </c>
      <c r="S900" s="46" t="str">
        <f>IFERROR(MAX(IF(OR(O900="",P900=""),"",IF(AND(AND(MONTH(E900)&gt;=7,MONTH(E900)&lt;8),AND(MONTH(F900)&gt;=7,MONTH(F900)&lt;8)),(NETWORKDAYS(E900,F900,Lister!$D$7:$D$13)-O900)*N900/NETWORKDAYS(Lister!$D$19,Lister!$E$19,Lister!$D$7:$D$13),IF(AND(AND(MONTH(E900)&gt;=7,MONTH(E900)&lt;8),MONTH(F900)&gt;7),(NETWORKDAYS(E900,Lister!$E$19,Lister!$D$7:$D$13)-O900)*N900/NETWORKDAYS(Lister!$D$19,Lister!$E$19,Lister!$D$7:$D$13),IF(MONTH(E900)&gt;7,0)))),0),"")</f>
        <v/>
      </c>
      <c r="T900" s="46" t="str">
        <f>IFERROR(MAX(IF(OR(O900="",P900=""),"",IF(AND(AND(MONTH(E900)&gt;=8,MONTH(E900)&lt;9),AND(MONTH(F900)&gt;=8,MONTH(F900)&lt;9)),(NETWORKDAYS(E900,F900,Lister!$D$7:$D$13)-P900)*N900/NETWORKDAYS(Lister!$D$20,Lister!$E$20,Lister!$D$7:$D$13),IF(AND(MONTH(E900)=7,MONTH(F900)=8),(NETWORKDAYS(Lister!$D$20,F900,Lister!$D$7:$D$13)-P900)*N900/NETWORKDAYS(Lister!$D$20,Lister!$E$20,Lister!$D$7:$D$13),IF(AND(MONTH(E900)=7,MONTH(F900)=7),0)))),0),"")</f>
        <v/>
      </c>
      <c r="U900" s="78" t="str">
        <f>IF(Ansøgning!U882="","",Ansøgning!U882)</f>
        <v/>
      </c>
      <c r="V900" s="119" t="str">
        <f t="shared" si="98"/>
        <v/>
      </c>
      <c r="W900" s="120" t="str">
        <f t="shared" si="99"/>
        <v/>
      </c>
      <c r="X900" s="42" t="str">
        <f t="shared" si="100"/>
        <v/>
      </c>
    </row>
    <row r="901" spans="1:24" x14ac:dyDescent="0.25">
      <c r="A901" s="13" t="str">
        <f t="shared" si="101"/>
        <v/>
      </c>
      <c r="B901" s="75" t="str">
        <f>IF(Ansøgning!B883="","",Ansøgning!B883)</f>
        <v/>
      </c>
      <c r="C901" s="75" t="str">
        <f>IF(Ansøgning!C883="","",Ansøgning!C883)</f>
        <v/>
      </c>
      <c r="D901" s="75" t="str">
        <f>IF(Ansøgning!D883="","",Ansøgning!D883)</f>
        <v/>
      </c>
      <c r="E901" s="76" t="str">
        <f>IF(Ansøgning!E883="","",Ansøgning!E883)</f>
        <v/>
      </c>
      <c r="F901" s="76" t="str">
        <f>IF(Ansøgning!F883="","",Ansøgning!F883)</f>
        <v/>
      </c>
      <c r="G901" s="33" t="str">
        <f>IF(OR(E901="",F901=""),"",NETWORKDAYS(E901,F901,Lister!$D$7:$D$13))</f>
        <v/>
      </c>
      <c r="H901" s="76" t="str">
        <f>IF(Ansøgning!H883="","",Ansøgning!H883)</f>
        <v/>
      </c>
      <c r="I901" s="32" t="str">
        <f t="shared" si="95"/>
        <v/>
      </c>
      <c r="J901" s="77" t="str">
        <f>IF(Ansøgning!J883="","",Ansøgning!J883)</f>
        <v/>
      </c>
      <c r="K901" s="77" t="str">
        <f>IF(Ansøgning!K883="","",Ansøgning!K883)</f>
        <v/>
      </c>
      <c r="L901" s="46" t="str">
        <f t="shared" si="96"/>
        <v/>
      </c>
      <c r="M901" s="78" t="str">
        <f>IF(Ansøgning!M883="","",Ansøgning!M883)</f>
        <v/>
      </c>
      <c r="N901" s="31" t="str">
        <f t="shared" si="97"/>
        <v/>
      </c>
      <c r="O901" s="78" t="str">
        <f>IF(Ansøgning!O883="","",Ansøgning!O883)</f>
        <v/>
      </c>
      <c r="P901" s="78" t="str">
        <f>IF(Ansøgning!P883="","",Ansøgning!P883)</f>
        <v/>
      </c>
      <c r="Q901" s="78" t="str">
        <f>IF(Ansøgning!Q883="","",Ansøgning!Q883)</f>
        <v/>
      </c>
      <c r="R901" s="78" t="str">
        <f>IF(Ansøgning!R883="","",Ansøgning!R883)</f>
        <v/>
      </c>
      <c r="S901" s="46" t="str">
        <f>IFERROR(MAX(IF(OR(O901="",P901=""),"",IF(AND(AND(MONTH(E901)&gt;=7,MONTH(E901)&lt;8),AND(MONTH(F901)&gt;=7,MONTH(F901)&lt;8)),(NETWORKDAYS(E901,F901,Lister!$D$7:$D$13)-O901)*N901/NETWORKDAYS(Lister!$D$19,Lister!$E$19,Lister!$D$7:$D$13),IF(AND(AND(MONTH(E901)&gt;=7,MONTH(E901)&lt;8),MONTH(F901)&gt;7),(NETWORKDAYS(E901,Lister!$E$19,Lister!$D$7:$D$13)-O901)*N901/NETWORKDAYS(Lister!$D$19,Lister!$E$19,Lister!$D$7:$D$13),IF(MONTH(E901)&gt;7,0)))),0),"")</f>
        <v/>
      </c>
      <c r="T901" s="46" t="str">
        <f>IFERROR(MAX(IF(OR(O901="",P901=""),"",IF(AND(AND(MONTH(E901)&gt;=8,MONTH(E901)&lt;9),AND(MONTH(F901)&gt;=8,MONTH(F901)&lt;9)),(NETWORKDAYS(E901,F901,Lister!$D$7:$D$13)-P901)*N901/NETWORKDAYS(Lister!$D$20,Lister!$E$20,Lister!$D$7:$D$13),IF(AND(MONTH(E901)=7,MONTH(F901)=8),(NETWORKDAYS(Lister!$D$20,F901,Lister!$D$7:$D$13)-P901)*N901/NETWORKDAYS(Lister!$D$20,Lister!$E$20,Lister!$D$7:$D$13),IF(AND(MONTH(E901)=7,MONTH(F901)=7),0)))),0),"")</f>
        <v/>
      </c>
      <c r="U901" s="78" t="str">
        <f>IF(Ansøgning!U883="","",Ansøgning!U883)</f>
        <v/>
      </c>
      <c r="V901" s="119" t="str">
        <f t="shared" si="98"/>
        <v/>
      </c>
      <c r="W901" s="120" t="str">
        <f t="shared" si="99"/>
        <v/>
      </c>
      <c r="X901" s="42" t="str">
        <f t="shared" si="100"/>
        <v/>
      </c>
    </row>
    <row r="902" spans="1:24" x14ac:dyDescent="0.25">
      <c r="A902" s="13" t="str">
        <f t="shared" si="101"/>
        <v/>
      </c>
      <c r="B902" s="75" t="str">
        <f>IF(Ansøgning!B884="","",Ansøgning!B884)</f>
        <v/>
      </c>
      <c r="C902" s="75" t="str">
        <f>IF(Ansøgning!C884="","",Ansøgning!C884)</f>
        <v/>
      </c>
      <c r="D902" s="75" t="str">
        <f>IF(Ansøgning!D884="","",Ansøgning!D884)</f>
        <v/>
      </c>
      <c r="E902" s="76" t="str">
        <f>IF(Ansøgning!E884="","",Ansøgning!E884)</f>
        <v/>
      </c>
      <c r="F902" s="76" t="str">
        <f>IF(Ansøgning!F884="","",Ansøgning!F884)</f>
        <v/>
      </c>
      <c r="G902" s="33" t="str">
        <f>IF(OR(E902="",F902=""),"",NETWORKDAYS(E902,F902,Lister!$D$7:$D$13))</f>
        <v/>
      </c>
      <c r="H902" s="76" t="str">
        <f>IF(Ansøgning!H884="","",Ansøgning!H884)</f>
        <v/>
      </c>
      <c r="I902" s="32" t="str">
        <f t="shared" si="95"/>
        <v/>
      </c>
      <c r="J902" s="77" t="str">
        <f>IF(Ansøgning!J884="","",Ansøgning!J884)</f>
        <v/>
      </c>
      <c r="K902" s="77" t="str">
        <f>IF(Ansøgning!K884="","",Ansøgning!K884)</f>
        <v/>
      </c>
      <c r="L902" s="46" t="str">
        <f t="shared" si="96"/>
        <v/>
      </c>
      <c r="M902" s="78" t="str">
        <f>IF(Ansøgning!M884="","",Ansøgning!M884)</f>
        <v/>
      </c>
      <c r="N902" s="31" t="str">
        <f t="shared" si="97"/>
        <v/>
      </c>
      <c r="O902" s="78" t="str">
        <f>IF(Ansøgning!O884="","",Ansøgning!O884)</f>
        <v/>
      </c>
      <c r="P902" s="78" t="str">
        <f>IF(Ansøgning!P884="","",Ansøgning!P884)</f>
        <v/>
      </c>
      <c r="Q902" s="78" t="str">
        <f>IF(Ansøgning!Q884="","",Ansøgning!Q884)</f>
        <v/>
      </c>
      <c r="R902" s="78" t="str">
        <f>IF(Ansøgning!R884="","",Ansøgning!R884)</f>
        <v/>
      </c>
      <c r="S902" s="46" t="str">
        <f>IFERROR(MAX(IF(OR(O902="",P902=""),"",IF(AND(AND(MONTH(E902)&gt;=7,MONTH(E902)&lt;8),AND(MONTH(F902)&gt;=7,MONTH(F902)&lt;8)),(NETWORKDAYS(E902,F902,Lister!$D$7:$D$13)-O902)*N902/NETWORKDAYS(Lister!$D$19,Lister!$E$19,Lister!$D$7:$D$13),IF(AND(AND(MONTH(E902)&gt;=7,MONTH(E902)&lt;8),MONTH(F902)&gt;7),(NETWORKDAYS(E902,Lister!$E$19,Lister!$D$7:$D$13)-O902)*N902/NETWORKDAYS(Lister!$D$19,Lister!$E$19,Lister!$D$7:$D$13),IF(MONTH(E902)&gt;7,0)))),0),"")</f>
        <v/>
      </c>
      <c r="T902" s="46" t="str">
        <f>IFERROR(MAX(IF(OR(O902="",P902=""),"",IF(AND(AND(MONTH(E902)&gt;=8,MONTH(E902)&lt;9),AND(MONTH(F902)&gt;=8,MONTH(F902)&lt;9)),(NETWORKDAYS(E902,F902,Lister!$D$7:$D$13)-P902)*N902/NETWORKDAYS(Lister!$D$20,Lister!$E$20,Lister!$D$7:$D$13),IF(AND(MONTH(E902)=7,MONTH(F902)=8),(NETWORKDAYS(Lister!$D$20,F902,Lister!$D$7:$D$13)-P902)*N902/NETWORKDAYS(Lister!$D$20,Lister!$E$20,Lister!$D$7:$D$13),IF(AND(MONTH(E902)=7,MONTH(F902)=7),0)))),0),"")</f>
        <v/>
      </c>
      <c r="U902" s="78" t="str">
        <f>IF(Ansøgning!U884="","",Ansøgning!U884)</f>
        <v/>
      </c>
      <c r="V902" s="119" t="str">
        <f t="shared" si="98"/>
        <v/>
      </c>
      <c r="W902" s="120" t="str">
        <f t="shared" si="99"/>
        <v/>
      </c>
      <c r="X902" s="42" t="str">
        <f t="shared" si="100"/>
        <v/>
      </c>
    </row>
    <row r="903" spans="1:24" x14ac:dyDescent="0.25">
      <c r="A903" s="13" t="str">
        <f t="shared" si="101"/>
        <v/>
      </c>
      <c r="B903" s="75" t="str">
        <f>IF(Ansøgning!B885="","",Ansøgning!B885)</f>
        <v/>
      </c>
      <c r="C903" s="75" t="str">
        <f>IF(Ansøgning!C885="","",Ansøgning!C885)</f>
        <v/>
      </c>
      <c r="D903" s="75" t="str">
        <f>IF(Ansøgning!D885="","",Ansøgning!D885)</f>
        <v/>
      </c>
      <c r="E903" s="76" t="str">
        <f>IF(Ansøgning!E885="","",Ansøgning!E885)</f>
        <v/>
      </c>
      <c r="F903" s="76" t="str">
        <f>IF(Ansøgning!F885="","",Ansøgning!F885)</f>
        <v/>
      </c>
      <c r="G903" s="33" t="str">
        <f>IF(OR(E903="",F903=""),"",NETWORKDAYS(E903,F903,Lister!$D$7:$D$13))</f>
        <v/>
      </c>
      <c r="H903" s="76" t="str">
        <f>IF(Ansøgning!H885="","",Ansøgning!H885)</f>
        <v/>
      </c>
      <c r="I903" s="32" t="str">
        <f t="shared" si="95"/>
        <v/>
      </c>
      <c r="J903" s="77" t="str">
        <f>IF(Ansøgning!J885="","",Ansøgning!J885)</f>
        <v/>
      </c>
      <c r="K903" s="77" t="str">
        <f>IF(Ansøgning!K885="","",Ansøgning!K885)</f>
        <v/>
      </c>
      <c r="L903" s="46" t="str">
        <f t="shared" si="96"/>
        <v/>
      </c>
      <c r="M903" s="78" t="str">
        <f>IF(Ansøgning!M885="","",Ansøgning!M885)</f>
        <v/>
      </c>
      <c r="N903" s="31" t="str">
        <f t="shared" si="97"/>
        <v/>
      </c>
      <c r="O903" s="78" t="str">
        <f>IF(Ansøgning!O885="","",Ansøgning!O885)</f>
        <v/>
      </c>
      <c r="P903" s="78" t="str">
        <f>IF(Ansøgning!P885="","",Ansøgning!P885)</f>
        <v/>
      </c>
      <c r="Q903" s="78" t="str">
        <f>IF(Ansøgning!Q885="","",Ansøgning!Q885)</f>
        <v/>
      </c>
      <c r="R903" s="78" t="str">
        <f>IF(Ansøgning!R885="","",Ansøgning!R885)</f>
        <v/>
      </c>
      <c r="S903" s="46" t="str">
        <f>IFERROR(MAX(IF(OR(O903="",P903=""),"",IF(AND(AND(MONTH(E903)&gt;=7,MONTH(E903)&lt;8),AND(MONTH(F903)&gt;=7,MONTH(F903)&lt;8)),(NETWORKDAYS(E903,F903,Lister!$D$7:$D$13)-O903)*N903/NETWORKDAYS(Lister!$D$19,Lister!$E$19,Lister!$D$7:$D$13),IF(AND(AND(MONTH(E903)&gt;=7,MONTH(E903)&lt;8),MONTH(F903)&gt;7),(NETWORKDAYS(E903,Lister!$E$19,Lister!$D$7:$D$13)-O903)*N903/NETWORKDAYS(Lister!$D$19,Lister!$E$19,Lister!$D$7:$D$13),IF(MONTH(E903)&gt;7,0)))),0),"")</f>
        <v/>
      </c>
      <c r="T903" s="46" t="str">
        <f>IFERROR(MAX(IF(OR(O903="",P903=""),"",IF(AND(AND(MONTH(E903)&gt;=8,MONTH(E903)&lt;9),AND(MONTH(F903)&gt;=8,MONTH(F903)&lt;9)),(NETWORKDAYS(E903,F903,Lister!$D$7:$D$13)-P903)*N903/NETWORKDAYS(Lister!$D$20,Lister!$E$20,Lister!$D$7:$D$13),IF(AND(MONTH(E903)=7,MONTH(F903)=8),(NETWORKDAYS(Lister!$D$20,F903,Lister!$D$7:$D$13)-P903)*N903/NETWORKDAYS(Lister!$D$20,Lister!$E$20,Lister!$D$7:$D$13),IF(AND(MONTH(E903)=7,MONTH(F903)=7),0)))),0),"")</f>
        <v/>
      </c>
      <c r="U903" s="78" t="str">
        <f>IF(Ansøgning!U885="","",Ansøgning!U885)</f>
        <v/>
      </c>
      <c r="V903" s="119" t="str">
        <f t="shared" si="98"/>
        <v/>
      </c>
      <c r="W903" s="120" t="str">
        <f t="shared" si="99"/>
        <v/>
      </c>
      <c r="X903" s="42" t="str">
        <f t="shared" si="100"/>
        <v/>
      </c>
    </row>
    <row r="904" spans="1:24" x14ac:dyDescent="0.25">
      <c r="A904" s="13" t="str">
        <f t="shared" si="101"/>
        <v/>
      </c>
      <c r="B904" s="75" t="str">
        <f>IF(Ansøgning!B886="","",Ansøgning!B886)</f>
        <v/>
      </c>
      <c r="C904" s="75" t="str">
        <f>IF(Ansøgning!C886="","",Ansøgning!C886)</f>
        <v/>
      </c>
      <c r="D904" s="75" t="str">
        <f>IF(Ansøgning!D886="","",Ansøgning!D886)</f>
        <v/>
      </c>
      <c r="E904" s="76" t="str">
        <f>IF(Ansøgning!E886="","",Ansøgning!E886)</f>
        <v/>
      </c>
      <c r="F904" s="76" t="str">
        <f>IF(Ansøgning!F886="","",Ansøgning!F886)</f>
        <v/>
      </c>
      <c r="G904" s="33" t="str">
        <f>IF(OR(E904="",F904=""),"",NETWORKDAYS(E904,F904,Lister!$D$7:$D$13))</f>
        <v/>
      </c>
      <c r="H904" s="76" t="str">
        <f>IF(Ansøgning!H886="","",Ansøgning!H886)</f>
        <v/>
      </c>
      <c r="I904" s="32" t="str">
        <f t="shared" si="95"/>
        <v/>
      </c>
      <c r="J904" s="77" t="str">
        <f>IF(Ansøgning!J886="","",Ansøgning!J886)</f>
        <v/>
      </c>
      <c r="K904" s="77" t="str">
        <f>IF(Ansøgning!K886="","",Ansøgning!K886)</f>
        <v/>
      </c>
      <c r="L904" s="46" t="str">
        <f t="shared" si="96"/>
        <v/>
      </c>
      <c r="M904" s="78" t="str">
        <f>IF(Ansøgning!M886="","",Ansøgning!M886)</f>
        <v/>
      </c>
      <c r="N904" s="31" t="str">
        <f t="shared" si="97"/>
        <v/>
      </c>
      <c r="O904" s="78" t="str">
        <f>IF(Ansøgning!O886="","",Ansøgning!O886)</f>
        <v/>
      </c>
      <c r="P904" s="78" t="str">
        <f>IF(Ansøgning!P886="","",Ansøgning!P886)</f>
        <v/>
      </c>
      <c r="Q904" s="78" t="str">
        <f>IF(Ansøgning!Q886="","",Ansøgning!Q886)</f>
        <v/>
      </c>
      <c r="R904" s="78" t="str">
        <f>IF(Ansøgning!R886="","",Ansøgning!R886)</f>
        <v/>
      </c>
      <c r="S904" s="46" t="str">
        <f>IFERROR(MAX(IF(OR(O904="",P904=""),"",IF(AND(AND(MONTH(E904)&gt;=7,MONTH(E904)&lt;8),AND(MONTH(F904)&gt;=7,MONTH(F904)&lt;8)),(NETWORKDAYS(E904,F904,Lister!$D$7:$D$13)-O904)*N904/NETWORKDAYS(Lister!$D$19,Lister!$E$19,Lister!$D$7:$D$13),IF(AND(AND(MONTH(E904)&gt;=7,MONTH(E904)&lt;8),MONTH(F904)&gt;7),(NETWORKDAYS(E904,Lister!$E$19,Lister!$D$7:$D$13)-O904)*N904/NETWORKDAYS(Lister!$D$19,Lister!$E$19,Lister!$D$7:$D$13),IF(MONTH(E904)&gt;7,0)))),0),"")</f>
        <v/>
      </c>
      <c r="T904" s="46" t="str">
        <f>IFERROR(MAX(IF(OR(O904="",P904=""),"",IF(AND(AND(MONTH(E904)&gt;=8,MONTH(E904)&lt;9),AND(MONTH(F904)&gt;=8,MONTH(F904)&lt;9)),(NETWORKDAYS(E904,F904,Lister!$D$7:$D$13)-P904)*N904/NETWORKDAYS(Lister!$D$20,Lister!$E$20,Lister!$D$7:$D$13),IF(AND(MONTH(E904)=7,MONTH(F904)=8),(NETWORKDAYS(Lister!$D$20,F904,Lister!$D$7:$D$13)-P904)*N904/NETWORKDAYS(Lister!$D$20,Lister!$E$20,Lister!$D$7:$D$13),IF(AND(MONTH(E904)=7,MONTH(F904)=7),0)))),0),"")</f>
        <v/>
      </c>
      <c r="U904" s="78" t="str">
        <f>IF(Ansøgning!U886="","",Ansøgning!U886)</f>
        <v/>
      </c>
      <c r="V904" s="119" t="str">
        <f t="shared" si="98"/>
        <v/>
      </c>
      <c r="W904" s="120" t="str">
        <f t="shared" si="99"/>
        <v/>
      </c>
      <c r="X904" s="42" t="str">
        <f t="shared" si="100"/>
        <v/>
      </c>
    </row>
    <row r="905" spans="1:24" x14ac:dyDescent="0.25">
      <c r="A905" s="13" t="str">
        <f t="shared" si="101"/>
        <v/>
      </c>
      <c r="B905" s="75" t="str">
        <f>IF(Ansøgning!B887="","",Ansøgning!B887)</f>
        <v/>
      </c>
      <c r="C905" s="75" t="str">
        <f>IF(Ansøgning!C887="","",Ansøgning!C887)</f>
        <v/>
      </c>
      <c r="D905" s="75" t="str">
        <f>IF(Ansøgning!D887="","",Ansøgning!D887)</f>
        <v/>
      </c>
      <c r="E905" s="76" t="str">
        <f>IF(Ansøgning!E887="","",Ansøgning!E887)</f>
        <v/>
      </c>
      <c r="F905" s="76" t="str">
        <f>IF(Ansøgning!F887="","",Ansøgning!F887)</f>
        <v/>
      </c>
      <c r="G905" s="33" t="str">
        <f>IF(OR(E905="",F905=""),"",NETWORKDAYS(E905,F905,Lister!$D$7:$D$13))</f>
        <v/>
      </c>
      <c r="H905" s="76" t="str">
        <f>IF(Ansøgning!H887="","",Ansøgning!H887)</f>
        <v/>
      </c>
      <c r="I905" s="32" t="str">
        <f t="shared" si="95"/>
        <v/>
      </c>
      <c r="J905" s="77" t="str">
        <f>IF(Ansøgning!J887="","",Ansøgning!J887)</f>
        <v/>
      </c>
      <c r="K905" s="77" t="str">
        <f>IF(Ansøgning!K887="","",Ansøgning!K887)</f>
        <v/>
      </c>
      <c r="L905" s="46" t="str">
        <f t="shared" si="96"/>
        <v/>
      </c>
      <c r="M905" s="78" t="str">
        <f>IF(Ansøgning!M887="","",Ansøgning!M887)</f>
        <v/>
      </c>
      <c r="N905" s="31" t="str">
        <f t="shared" si="97"/>
        <v/>
      </c>
      <c r="O905" s="78" t="str">
        <f>IF(Ansøgning!O887="","",Ansøgning!O887)</f>
        <v/>
      </c>
      <c r="P905" s="78" t="str">
        <f>IF(Ansøgning!P887="","",Ansøgning!P887)</f>
        <v/>
      </c>
      <c r="Q905" s="78" t="str">
        <f>IF(Ansøgning!Q887="","",Ansøgning!Q887)</f>
        <v/>
      </c>
      <c r="R905" s="78" t="str">
        <f>IF(Ansøgning!R887="","",Ansøgning!R887)</f>
        <v/>
      </c>
      <c r="S905" s="46" t="str">
        <f>IFERROR(MAX(IF(OR(O905="",P905=""),"",IF(AND(AND(MONTH(E905)&gt;=7,MONTH(E905)&lt;8),AND(MONTH(F905)&gt;=7,MONTH(F905)&lt;8)),(NETWORKDAYS(E905,F905,Lister!$D$7:$D$13)-O905)*N905/NETWORKDAYS(Lister!$D$19,Lister!$E$19,Lister!$D$7:$D$13),IF(AND(AND(MONTH(E905)&gt;=7,MONTH(E905)&lt;8),MONTH(F905)&gt;7),(NETWORKDAYS(E905,Lister!$E$19,Lister!$D$7:$D$13)-O905)*N905/NETWORKDAYS(Lister!$D$19,Lister!$E$19,Lister!$D$7:$D$13),IF(MONTH(E905)&gt;7,0)))),0),"")</f>
        <v/>
      </c>
      <c r="T905" s="46" t="str">
        <f>IFERROR(MAX(IF(OR(O905="",P905=""),"",IF(AND(AND(MONTH(E905)&gt;=8,MONTH(E905)&lt;9),AND(MONTH(F905)&gt;=8,MONTH(F905)&lt;9)),(NETWORKDAYS(E905,F905,Lister!$D$7:$D$13)-P905)*N905/NETWORKDAYS(Lister!$D$20,Lister!$E$20,Lister!$D$7:$D$13),IF(AND(MONTH(E905)=7,MONTH(F905)=8),(NETWORKDAYS(Lister!$D$20,F905,Lister!$D$7:$D$13)-P905)*N905/NETWORKDAYS(Lister!$D$20,Lister!$E$20,Lister!$D$7:$D$13),IF(AND(MONTH(E905)=7,MONTH(F905)=7),0)))),0),"")</f>
        <v/>
      </c>
      <c r="U905" s="78" t="str">
        <f>IF(Ansøgning!U887="","",Ansøgning!U887)</f>
        <v/>
      </c>
      <c r="V905" s="119" t="str">
        <f t="shared" si="98"/>
        <v/>
      </c>
      <c r="W905" s="120" t="str">
        <f t="shared" si="99"/>
        <v/>
      </c>
      <c r="X905" s="42" t="str">
        <f t="shared" si="100"/>
        <v/>
      </c>
    </row>
    <row r="906" spans="1:24" x14ac:dyDescent="0.25">
      <c r="A906" s="13" t="str">
        <f t="shared" si="101"/>
        <v/>
      </c>
      <c r="B906" s="75" t="str">
        <f>IF(Ansøgning!B888="","",Ansøgning!B888)</f>
        <v/>
      </c>
      <c r="C906" s="75" t="str">
        <f>IF(Ansøgning!C888="","",Ansøgning!C888)</f>
        <v/>
      </c>
      <c r="D906" s="75" t="str">
        <f>IF(Ansøgning!D888="","",Ansøgning!D888)</f>
        <v/>
      </c>
      <c r="E906" s="76" t="str">
        <f>IF(Ansøgning!E888="","",Ansøgning!E888)</f>
        <v/>
      </c>
      <c r="F906" s="76" t="str">
        <f>IF(Ansøgning!F888="","",Ansøgning!F888)</f>
        <v/>
      </c>
      <c r="G906" s="33" t="str">
        <f>IF(OR(E906="",F906=""),"",NETWORKDAYS(E906,F906,Lister!$D$7:$D$13))</f>
        <v/>
      </c>
      <c r="H906" s="76" t="str">
        <f>IF(Ansøgning!H888="","",Ansøgning!H888)</f>
        <v/>
      </c>
      <c r="I906" s="32" t="str">
        <f t="shared" si="95"/>
        <v/>
      </c>
      <c r="J906" s="77" t="str">
        <f>IF(Ansøgning!J888="","",Ansøgning!J888)</f>
        <v/>
      </c>
      <c r="K906" s="77" t="str">
        <f>IF(Ansøgning!K888="","",Ansøgning!K888)</f>
        <v/>
      </c>
      <c r="L906" s="46" t="str">
        <f t="shared" si="96"/>
        <v/>
      </c>
      <c r="M906" s="78" t="str">
        <f>IF(Ansøgning!M888="","",Ansøgning!M888)</f>
        <v/>
      </c>
      <c r="N906" s="31" t="str">
        <f t="shared" si="97"/>
        <v/>
      </c>
      <c r="O906" s="78" t="str">
        <f>IF(Ansøgning!O888="","",Ansøgning!O888)</f>
        <v/>
      </c>
      <c r="P906" s="78" t="str">
        <f>IF(Ansøgning!P888="","",Ansøgning!P888)</f>
        <v/>
      </c>
      <c r="Q906" s="78" t="str">
        <f>IF(Ansøgning!Q888="","",Ansøgning!Q888)</f>
        <v/>
      </c>
      <c r="R906" s="78" t="str">
        <f>IF(Ansøgning!R888="","",Ansøgning!R888)</f>
        <v/>
      </c>
      <c r="S906" s="46" t="str">
        <f>IFERROR(MAX(IF(OR(O906="",P906=""),"",IF(AND(AND(MONTH(E906)&gt;=7,MONTH(E906)&lt;8),AND(MONTH(F906)&gt;=7,MONTH(F906)&lt;8)),(NETWORKDAYS(E906,F906,Lister!$D$7:$D$13)-O906)*N906/NETWORKDAYS(Lister!$D$19,Lister!$E$19,Lister!$D$7:$D$13),IF(AND(AND(MONTH(E906)&gt;=7,MONTH(E906)&lt;8),MONTH(F906)&gt;7),(NETWORKDAYS(E906,Lister!$E$19,Lister!$D$7:$D$13)-O906)*N906/NETWORKDAYS(Lister!$D$19,Lister!$E$19,Lister!$D$7:$D$13),IF(MONTH(E906)&gt;7,0)))),0),"")</f>
        <v/>
      </c>
      <c r="T906" s="46" t="str">
        <f>IFERROR(MAX(IF(OR(O906="",P906=""),"",IF(AND(AND(MONTH(E906)&gt;=8,MONTH(E906)&lt;9),AND(MONTH(F906)&gt;=8,MONTH(F906)&lt;9)),(NETWORKDAYS(E906,F906,Lister!$D$7:$D$13)-P906)*N906/NETWORKDAYS(Lister!$D$20,Lister!$E$20,Lister!$D$7:$D$13),IF(AND(MONTH(E906)=7,MONTH(F906)=8),(NETWORKDAYS(Lister!$D$20,F906,Lister!$D$7:$D$13)-P906)*N906/NETWORKDAYS(Lister!$D$20,Lister!$E$20,Lister!$D$7:$D$13),IF(AND(MONTH(E906)=7,MONTH(F906)=7),0)))),0),"")</f>
        <v/>
      </c>
      <c r="U906" s="78" t="str">
        <f>IF(Ansøgning!U888="","",Ansøgning!U888)</f>
        <v/>
      </c>
      <c r="V906" s="119" t="str">
        <f t="shared" si="98"/>
        <v/>
      </c>
      <c r="W906" s="120" t="str">
        <f t="shared" si="99"/>
        <v/>
      </c>
      <c r="X906" s="42" t="str">
        <f t="shared" si="100"/>
        <v/>
      </c>
    </row>
    <row r="907" spans="1:24" x14ac:dyDescent="0.25">
      <c r="A907" s="13" t="str">
        <f t="shared" si="101"/>
        <v/>
      </c>
      <c r="B907" s="75" t="str">
        <f>IF(Ansøgning!B889="","",Ansøgning!B889)</f>
        <v/>
      </c>
      <c r="C907" s="75" t="str">
        <f>IF(Ansøgning!C889="","",Ansøgning!C889)</f>
        <v/>
      </c>
      <c r="D907" s="75" t="str">
        <f>IF(Ansøgning!D889="","",Ansøgning!D889)</f>
        <v/>
      </c>
      <c r="E907" s="76" t="str">
        <f>IF(Ansøgning!E889="","",Ansøgning!E889)</f>
        <v/>
      </c>
      <c r="F907" s="76" t="str">
        <f>IF(Ansøgning!F889="","",Ansøgning!F889)</f>
        <v/>
      </c>
      <c r="G907" s="33" t="str">
        <f>IF(OR(E907="",F907=""),"",NETWORKDAYS(E907,F907,Lister!$D$7:$D$13))</f>
        <v/>
      </c>
      <c r="H907" s="76" t="str">
        <f>IF(Ansøgning!H889="","",Ansøgning!H889)</f>
        <v/>
      </c>
      <c r="I907" s="32" t="str">
        <f t="shared" si="95"/>
        <v/>
      </c>
      <c r="J907" s="77" t="str">
        <f>IF(Ansøgning!J889="","",Ansøgning!J889)</f>
        <v/>
      </c>
      <c r="K907" s="77" t="str">
        <f>IF(Ansøgning!K889="","",Ansøgning!K889)</f>
        <v/>
      </c>
      <c r="L907" s="46" t="str">
        <f t="shared" si="96"/>
        <v/>
      </c>
      <c r="M907" s="78" t="str">
        <f>IF(Ansøgning!M889="","",Ansøgning!M889)</f>
        <v/>
      </c>
      <c r="N907" s="31" t="str">
        <f t="shared" si="97"/>
        <v/>
      </c>
      <c r="O907" s="78" t="str">
        <f>IF(Ansøgning!O889="","",Ansøgning!O889)</f>
        <v/>
      </c>
      <c r="P907" s="78" t="str">
        <f>IF(Ansøgning!P889="","",Ansøgning!P889)</f>
        <v/>
      </c>
      <c r="Q907" s="78" t="str">
        <f>IF(Ansøgning!Q889="","",Ansøgning!Q889)</f>
        <v/>
      </c>
      <c r="R907" s="78" t="str">
        <f>IF(Ansøgning!R889="","",Ansøgning!R889)</f>
        <v/>
      </c>
      <c r="S907" s="46" t="str">
        <f>IFERROR(MAX(IF(OR(O907="",P907=""),"",IF(AND(AND(MONTH(E907)&gt;=7,MONTH(E907)&lt;8),AND(MONTH(F907)&gt;=7,MONTH(F907)&lt;8)),(NETWORKDAYS(E907,F907,Lister!$D$7:$D$13)-O907)*N907/NETWORKDAYS(Lister!$D$19,Lister!$E$19,Lister!$D$7:$D$13),IF(AND(AND(MONTH(E907)&gt;=7,MONTH(E907)&lt;8),MONTH(F907)&gt;7),(NETWORKDAYS(E907,Lister!$E$19,Lister!$D$7:$D$13)-O907)*N907/NETWORKDAYS(Lister!$D$19,Lister!$E$19,Lister!$D$7:$D$13),IF(MONTH(E907)&gt;7,0)))),0),"")</f>
        <v/>
      </c>
      <c r="T907" s="46" t="str">
        <f>IFERROR(MAX(IF(OR(O907="",P907=""),"",IF(AND(AND(MONTH(E907)&gt;=8,MONTH(E907)&lt;9),AND(MONTH(F907)&gt;=8,MONTH(F907)&lt;9)),(NETWORKDAYS(E907,F907,Lister!$D$7:$D$13)-P907)*N907/NETWORKDAYS(Lister!$D$20,Lister!$E$20,Lister!$D$7:$D$13),IF(AND(MONTH(E907)=7,MONTH(F907)=8),(NETWORKDAYS(Lister!$D$20,F907,Lister!$D$7:$D$13)-P907)*N907/NETWORKDAYS(Lister!$D$20,Lister!$E$20,Lister!$D$7:$D$13),IF(AND(MONTH(E907)=7,MONTH(F907)=7),0)))),0),"")</f>
        <v/>
      </c>
      <c r="U907" s="78" t="str">
        <f>IF(Ansøgning!U889="","",Ansøgning!U889)</f>
        <v/>
      </c>
      <c r="V907" s="119" t="str">
        <f t="shared" si="98"/>
        <v/>
      </c>
      <c r="W907" s="120" t="str">
        <f t="shared" si="99"/>
        <v/>
      </c>
      <c r="X907" s="42" t="str">
        <f t="shared" si="100"/>
        <v/>
      </c>
    </row>
    <row r="908" spans="1:24" x14ac:dyDescent="0.25">
      <c r="A908" s="13" t="str">
        <f t="shared" si="101"/>
        <v/>
      </c>
      <c r="B908" s="75" t="str">
        <f>IF(Ansøgning!B890="","",Ansøgning!B890)</f>
        <v/>
      </c>
      <c r="C908" s="75" t="str">
        <f>IF(Ansøgning!C890="","",Ansøgning!C890)</f>
        <v/>
      </c>
      <c r="D908" s="75" t="str">
        <f>IF(Ansøgning!D890="","",Ansøgning!D890)</f>
        <v/>
      </c>
      <c r="E908" s="76" t="str">
        <f>IF(Ansøgning!E890="","",Ansøgning!E890)</f>
        <v/>
      </c>
      <c r="F908" s="76" t="str">
        <f>IF(Ansøgning!F890="","",Ansøgning!F890)</f>
        <v/>
      </c>
      <c r="G908" s="33" t="str">
        <f>IF(OR(E908="",F908=""),"",NETWORKDAYS(E908,F908,Lister!$D$7:$D$13))</f>
        <v/>
      </c>
      <c r="H908" s="76" t="str">
        <f>IF(Ansøgning!H890="","",Ansøgning!H890)</f>
        <v/>
      </c>
      <c r="I908" s="32" t="str">
        <f t="shared" si="95"/>
        <v/>
      </c>
      <c r="J908" s="77" t="str">
        <f>IF(Ansøgning!J890="","",Ansøgning!J890)</f>
        <v/>
      </c>
      <c r="K908" s="77" t="str">
        <f>IF(Ansøgning!K890="","",Ansøgning!K890)</f>
        <v/>
      </c>
      <c r="L908" s="46" t="str">
        <f t="shared" si="96"/>
        <v/>
      </c>
      <c r="M908" s="78" t="str">
        <f>IF(Ansøgning!M890="","",Ansøgning!M890)</f>
        <v/>
      </c>
      <c r="N908" s="31" t="str">
        <f t="shared" si="97"/>
        <v/>
      </c>
      <c r="O908" s="78" t="str">
        <f>IF(Ansøgning!O890="","",Ansøgning!O890)</f>
        <v/>
      </c>
      <c r="P908" s="78" t="str">
        <f>IF(Ansøgning!P890="","",Ansøgning!P890)</f>
        <v/>
      </c>
      <c r="Q908" s="78" t="str">
        <f>IF(Ansøgning!Q890="","",Ansøgning!Q890)</f>
        <v/>
      </c>
      <c r="R908" s="78" t="str">
        <f>IF(Ansøgning!R890="","",Ansøgning!R890)</f>
        <v/>
      </c>
      <c r="S908" s="46" t="str">
        <f>IFERROR(MAX(IF(OR(O908="",P908=""),"",IF(AND(AND(MONTH(E908)&gt;=7,MONTH(E908)&lt;8),AND(MONTH(F908)&gt;=7,MONTH(F908)&lt;8)),(NETWORKDAYS(E908,F908,Lister!$D$7:$D$13)-O908)*N908/NETWORKDAYS(Lister!$D$19,Lister!$E$19,Lister!$D$7:$D$13),IF(AND(AND(MONTH(E908)&gt;=7,MONTH(E908)&lt;8),MONTH(F908)&gt;7),(NETWORKDAYS(E908,Lister!$E$19,Lister!$D$7:$D$13)-O908)*N908/NETWORKDAYS(Lister!$D$19,Lister!$E$19,Lister!$D$7:$D$13),IF(MONTH(E908)&gt;7,0)))),0),"")</f>
        <v/>
      </c>
      <c r="T908" s="46" t="str">
        <f>IFERROR(MAX(IF(OR(O908="",P908=""),"",IF(AND(AND(MONTH(E908)&gt;=8,MONTH(E908)&lt;9),AND(MONTH(F908)&gt;=8,MONTH(F908)&lt;9)),(NETWORKDAYS(E908,F908,Lister!$D$7:$D$13)-P908)*N908/NETWORKDAYS(Lister!$D$20,Lister!$E$20,Lister!$D$7:$D$13),IF(AND(MONTH(E908)=7,MONTH(F908)=8),(NETWORKDAYS(Lister!$D$20,F908,Lister!$D$7:$D$13)-P908)*N908/NETWORKDAYS(Lister!$D$20,Lister!$E$20,Lister!$D$7:$D$13),IF(AND(MONTH(E908)=7,MONTH(F908)=7),0)))),0),"")</f>
        <v/>
      </c>
      <c r="U908" s="78" t="str">
        <f>IF(Ansøgning!U890="","",Ansøgning!U890)</f>
        <v/>
      </c>
      <c r="V908" s="119" t="str">
        <f t="shared" si="98"/>
        <v/>
      </c>
      <c r="W908" s="120" t="str">
        <f t="shared" si="99"/>
        <v/>
      </c>
      <c r="X908" s="42" t="str">
        <f t="shared" si="100"/>
        <v/>
      </c>
    </row>
    <row r="909" spans="1:24" x14ac:dyDescent="0.25">
      <c r="A909" s="13" t="str">
        <f t="shared" si="101"/>
        <v/>
      </c>
      <c r="B909" s="75" t="str">
        <f>IF(Ansøgning!B891="","",Ansøgning!B891)</f>
        <v/>
      </c>
      <c r="C909" s="75" t="str">
        <f>IF(Ansøgning!C891="","",Ansøgning!C891)</f>
        <v/>
      </c>
      <c r="D909" s="75" t="str">
        <f>IF(Ansøgning!D891="","",Ansøgning!D891)</f>
        <v/>
      </c>
      <c r="E909" s="76" t="str">
        <f>IF(Ansøgning!E891="","",Ansøgning!E891)</f>
        <v/>
      </c>
      <c r="F909" s="76" t="str">
        <f>IF(Ansøgning!F891="","",Ansøgning!F891)</f>
        <v/>
      </c>
      <c r="G909" s="33" t="str">
        <f>IF(OR(E909="",F909=""),"",NETWORKDAYS(E909,F909,Lister!$D$7:$D$13))</f>
        <v/>
      </c>
      <c r="H909" s="76" t="str">
        <f>IF(Ansøgning!H891="","",Ansøgning!H891)</f>
        <v/>
      </c>
      <c r="I909" s="32" t="str">
        <f t="shared" si="95"/>
        <v/>
      </c>
      <c r="J909" s="77" t="str">
        <f>IF(Ansøgning!J891="","",Ansøgning!J891)</f>
        <v/>
      </c>
      <c r="K909" s="77" t="str">
        <f>IF(Ansøgning!K891="","",Ansøgning!K891)</f>
        <v/>
      </c>
      <c r="L909" s="46" t="str">
        <f t="shared" si="96"/>
        <v/>
      </c>
      <c r="M909" s="78" t="str">
        <f>IF(Ansøgning!M891="","",Ansøgning!M891)</f>
        <v/>
      </c>
      <c r="N909" s="31" t="str">
        <f t="shared" si="97"/>
        <v/>
      </c>
      <c r="O909" s="78" t="str">
        <f>IF(Ansøgning!O891="","",Ansøgning!O891)</f>
        <v/>
      </c>
      <c r="P909" s="78" t="str">
        <f>IF(Ansøgning!P891="","",Ansøgning!P891)</f>
        <v/>
      </c>
      <c r="Q909" s="78" t="str">
        <f>IF(Ansøgning!Q891="","",Ansøgning!Q891)</f>
        <v/>
      </c>
      <c r="R909" s="78" t="str">
        <f>IF(Ansøgning!R891="","",Ansøgning!R891)</f>
        <v/>
      </c>
      <c r="S909" s="46" t="str">
        <f>IFERROR(MAX(IF(OR(O909="",P909=""),"",IF(AND(AND(MONTH(E909)&gt;=7,MONTH(E909)&lt;8),AND(MONTH(F909)&gt;=7,MONTH(F909)&lt;8)),(NETWORKDAYS(E909,F909,Lister!$D$7:$D$13)-O909)*N909/NETWORKDAYS(Lister!$D$19,Lister!$E$19,Lister!$D$7:$D$13),IF(AND(AND(MONTH(E909)&gt;=7,MONTH(E909)&lt;8),MONTH(F909)&gt;7),(NETWORKDAYS(E909,Lister!$E$19,Lister!$D$7:$D$13)-O909)*N909/NETWORKDAYS(Lister!$D$19,Lister!$E$19,Lister!$D$7:$D$13),IF(MONTH(E909)&gt;7,0)))),0),"")</f>
        <v/>
      </c>
      <c r="T909" s="46" t="str">
        <f>IFERROR(MAX(IF(OR(O909="",P909=""),"",IF(AND(AND(MONTH(E909)&gt;=8,MONTH(E909)&lt;9),AND(MONTH(F909)&gt;=8,MONTH(F909)&lt;9)),(NETWORKDAYS(E909,F909,Lister!$D$7:$D$13)-P909)*N909/NETWORKDAYS(Lister!$D$20,Lister!$E$20,Lister!$D$7:$D$13),IF(AND(MONTH(E909)=7,MONTH(F909)=8),(NETWORKDAYS(Lister!$D$20,F909,Lister!$D$7:$D$13)-P909)*N909/NETWORKDAYS(Lister!$D$20,Lister!$E$20,Lister!$D$7:$D$13),IF(AND(MONTH(E909)=7,MONTH(F909)=7),0)))),0),"")</f>
        <v/>
      </c>
      <c r="U909" s="78" t="str">
        <f>IF(Ansøgning!U891="","",Ansøgning!U891)</f>
        <v/>
      </c>
      <c r="V909" s="119" t="str">
        <f t="shared" si="98"/>
        <v/>
      </c>
      <c r="W909" s="120" t="str">
        <f t="shared" si="99"/>
        <v/>
      </c>
      <c r="X909" s="42" t="str">
        <f t="shared" si="100"/>
        <v/>
      </c>
    </row>
    <row r="910" spans="1:24" x14ac:dyDescent="0.25">
      <c r="A910" s="13" t="str">
        <f t="shared" si="101"/>
        <v/>
      </c>
      <c r="B910" s="75" t="str">
        <f>IF(Ansøgning!B892="","",Ansøgning!B892)</f>
        <v/>
      </c>
      <c r="C910" s="75" t="str">
        <f>IF(Ansøgning!C892="","",Ansøgning!C892)</f>
        <v/>
      </c>
      <c r="D910" s="75" t="str">
        <f>IF(Ansøgning!D892="","",Ansøgning!D892)</f>
        <v/>
      </c>
      <c r="E910" s="76" t="str">
        <f>IF(Ansøgning!E892="","",Ansøgning!E892)</f>
        <v/>
      </c>
      <c r="F910" s="76" t="str">
        <f>IF(Ansøgning!F892="","",Ansøgning!F892)</f>
        <v/>
      </c>
      <c r="G910" s="33" t="str">
        <f>IF(OR(E910="",F910=""),"",NETWORKDAYS(E910,F910,Lister!$D$7:$D$13))</f>
        <v/>
      </c>
      <c r="H910" s="76" t="str">
        <f>IF(Ansøgning!H892="","",Ansøgning!H892)</f>
        <v/>
      </c>
      <c r="I910" s="32" t="str">
        <f t="shared" si="95"/>
        <v/>
      </c>
      <c r="J910" s="77" t="str">
        <f>IF(Ansøgning!J892="","",Ansøgning!J892)</f>
        <v/>
      </c>
      <c r="K910" s="77" t="str">
        <f>IF(Ansøgning!K892="","",Ansøgning!K892)</f>
        <v/>
      </c>
      <c r="L910" s="46" t="str">
        <f t="shared" si="96"/>
        <v/>
      </c>
      <c r="M910" s="78" t="str">
        <f>IF(Ansøgning!M892="","",Ansøgning!M892)</f>
        <v/>
      </c>
      <c r="N910" s="31" t="str">
        <f t="shared" si="97"/>
        <v/>
      </c>
      <c r="O910" s="78" t="str">
        <f>IF(Ansøgning!O892="","",Ansøgning!O892)</f>
        <v/>
      </c>
      <c r="P910" s="78" t="str">
        <f>IF(Ansøgning!P892="","",Ansøgning!P892)</f>
        <v/>
      </c>
      <c r="Q910" s="78" t="str">
        <f>IF(Ansøgning!Q892="","",Ansøgning!Q892)</f>
        <v/>
      </c>
      <c r="R910" s="78" t="str">
        <f>IF(Ansøgning!R892="","",Ansøgning!R892)</f>
        <v/>
      </c>
      <c r="S910" s="46" t="str">
        <f>IFERROR(MAX(IF(OR(O910="",P910=""),"",IF(AND(AND(MONTH(E910)&gt;=7,MONTH(E910)&lt;8),AND(MONTH(F910)&gt;=7,MONTH(F910)&lt;8)),(NETWORKDAYS(E910,F910,Lister!$D$7:$D$13)-O910)*N910/NETWORKDAYS(Lister!$D$19,Lister!$E$19,Lister!$D$7:$D$13),IF(AND(AND(MONTH(E910)&gt;=7,MONTH(E910)&lt;8),MONTH(F910)&gt;7),(NETWORKDAYS(E910,Lister!$E$19,Lister!$D$7:$D$13)-O910)*N910/NETWORKDAYS(Lister!$D$19,Lister!$E$19,Lister!$D$7:$D$13),IF(MONTH(E910)&gt;7,0)))),0),"")</f>
        <v/>
      </c>
      <c r="T910" s="46" t="str">
        <f>IFERROR(MAX(IF(OR(O910="",P910=""),"",IF(AND(AND(MONTH(E910)&gt;=8,MONTH(E910)&lt;9),AND(MONTH(F910)&gt;=8,MONTH(F910)&lt;9)),(NETWORKDAYS(E910,F910,Lister!$D$7:$D$13)-P910)*N910/NETWORKDAYS(Lister!$D$20,Lister!$E$20,Lister!$D$7:$D$13),IF(AND(MONTH(E910)=7,MONTH(F910)=8),(NETWORKDAYS(Lister!$D$20,F910,Lister!$D$7:$D$13)-P910)*N910/NETWORKDAYS(Lister!$D$20,Lister!$E$20,Lister!$D$7:$D$13),IF(AND(MONTH(E910)=7,MONTH(F910)=7),0)))),0),"")</f>
        <v/>
      </c>
      <c r="U910" s="78" t="str">
        <f>IF(Ansøgning!U892="","",Ansøgning!U892)</f>
        <v/>
      </c>
      <c r="V910" s="119" t="str">
        <f t="shared" si="98"/>
        <v/>
      </c>
      <c r="W910" s="120" t="str">
        <f t="shared" si="99"/>
        <v/>
      </c>
      <c r="X910" s="42" t="str">
        <f t="shared" si="100"/>
        <v/>
      </c>
    </row>
    <row r="911" spans="1:24" x14ac:dyDescent="0.25">
      <c r="A911" s="13" t="str">
        <f t="shared" si="101"/>
        <v/>
      </c>
      <c r="B911" s="75" t="str">
        <f>IF(Ansøgning!B893="","",Ansøgning!B893)</f>
        <v/>
      </c>
      <c r="C911" s="75" t="str">
        <f>IF(Ansøgning!C893="","",Ansøgning!C893)</f>
        <v/>
      </c>
      <c r="D911" s="75" t="str">
        <f>IF(Ansøgning!D893="","",Ansøgning!D893)</f>
        <v/>
      </c>
      <c r="E911" s="76" t="str">
        <f>IF(Ansøgning!E893="","",Ansøgning!E893)</f>
        <v/>
      </c>
      <c r="F911" s="76" t="str">
        <f>IF(Ansøgning!F893="","",Ansøgning!F893)</f>
        <v/>
      </c>
      <c r="G911" s="33" t="str">
        <f>IF(OR(E911="",F911=""),"",NETWORKDAYS(E911,F911,Lister!$D$7:$D$13))</f>
        <v/>
      </c>
      <c r="H911" s="76" t="str">
        <f>IF(Ansøgning!H893="","",Ansøgning!H893)</f>
        <v/>
      </c>
      <c r="I911" s="32" t="str">
        <f t="shared" si="95"/>
        <v/>
      </c>
      <c r="J911" s="77" t="str">
        <f>IF(Ansøgning!J893="","",Ansøgning!J893)</f>
        <v/>
      </c>
      <c r="K911" s="77" t="str">
        <f>IF(Ansøgning!K893="","",Ansøgning!K893)</f>
        <v/>
      </c>
      <c r="L911" s="46" t="str">
        <f t="shared" si="96"/>
        <v/>
      </c>
      <c r="M911" s="78" t="str">
        <f>IF(Ansøgning!M893="","",Ansøgning!M893)</f>
        <v/>
      </c>
      <c r="N911" s="31" t="str">
        <f t="shared" si="97"/>
        <v/>
      </c>
      <c r="O911" s="78" t="str">
        <f>IF(Ansøgning!O893="","",Ansøgning!O893)</f>
        <v/>
      </c>
      <c r="P911" s="78" t="str">
        <f>IF(Ansøgning!P893="","",Ansøgning!P893)</f>
        <v/>
      </c>
      <c r="Q911" s="78" t="str">
        <f>IF(Ansøgning!Q893="","",Ansøgning!Q893)</f>
        <v/>
      </c>
      <c r="R911" s="78" t="str">
        <f>IF(Ansøgning!R893="","",Ansøgning!R893)</f>
        <v/>
      </c>
      <c r="S911" s="46" t="str">
        <f>IFERROR(MAX(IF(OR(O911="",P911=""),"",IF(AND(AND(MONTH(E911)&gt;=7,MONTH(E911)&lt;8),AND(MONTH(F911)&gt;=7,MONTH(F911)&lt;8)),(NETWORKDAYS(E911,F911,Lister!$D$7:$D$13)-O911)*N911/NETWORKDAYS(Lister!$D$19,Lister!$E$19,Lister!$D$7:$D$13),IF(AND(AND(MONTH(E911)&gt;=7,MONTH(E911)&lt;8),MONTH(F911)&gt;7),(NETWORKDAYS(E911,Lister!$E$19,Lister!$D$7:$D$13)-O911)*N911/NETWORKDAYS(Lister!$D$19,Lister!$E$19,Lister!$D$7:$D$13),IF(MONTH(E911)&gt;7,0)))),0),"")</f>
        <v/>
      </c>
      <c r="T911" s="46" t="str">
        <f>IFERROR(MAX(IF(OR(O911="",P911=""),"",IF(AND(AND(MONTH(E911)&gt;=8,MONTH(E911)&lt;9),AND(MONTH(F911)&gt;=8,MONTH(F911)&lt;9)),(NETWORKDAYS(E911,F911,Lister!$D$7:$D$13)-P911)*N911/NETWORKDAYS(Lister!$D$20,Lister!$E$20,Lister!$D$7:$D$13),IF(AND(MONTH(E911)=7,MONTH(F911)=8),(NETWORKDAYS(Lister!$D$20,F911,Lister!$D$7:$D$13)-P911)*N911/NETWORKDAYS(Lister!$D$20,Lister!$E$20,Lister!$D$7:$D$13),IF(AND(MONTH(E911)=7,MONTH(F911)=7),0)))),0),"")</f>
        <v/>
      </c>
      <c r="U911" s="78" t="str">
        <f>IF(Ansøgning!U893="","",Ansøgning!U893)</f>
        <v/>
      </c>
      <c r="V911" s="119" t="str">
        <f t="shared" si="98"/>
        <v/>
      </c>
      <c r="W911" s="120" t="str">
        <f t="shared" si="99"/>
        <v/>
      </c>
      <c r="X911" s="42" t="str">
        <f t="shared" si="100"/>
        <v/>
      </c>
    </row>
    <row r="912" spans="1:24" x14ac:dyDescent="0.25">
      <c r="A912" s="13" t="str">
        <f t="shared" si="101"/>
        <v/>
      </c>
      <c r="B912" s="75" t="str">
        <f>IF(Ansøgning!B894="","",Ansøgning!B894)</f>
        <v/>
      </c>
      <c r="C912" s="75" t="str">
        <f>IF(Ansøgning!C894="","",Ansøgning!C894)</f>
        <v/>
      </c>
      <c r="D912" s="75" t="str">
        <f>IF(Ansøgning!D894="","",Ansøgning!D894)</f>
        <v/>
      </c>
      <c r="E912" s="76" t="str">
        <f>IF(Ansøgning!E894="","",Ansøgning!E894)</f>
        <v/>
      </c>
      <c r="F912" s="76" t="str">
        <f>IF(Ansøgning!F894="","",Ansøgning!F894)</f>
        <v/>
      </c>
      <c r="G912" s="33" t="str">
        <f>IF(OR(E912="",F912=""),"",NETWORKDAYS(E912,F912,Lister!$D$7:$D$13))</f>
        <v/>
      </c>
      <c r="H912" s="76" t="str">
        <f>IF(Ansøgning!H894="","",Ansøgning!H894)</f>
        <v/>
      </c>
      <c r="I912" s="32" t="str">
        <f t="shared" si="95"/>
        <v/>
      </c>
      <c r="J912" s="77" t="str">
        <f>IF(Ansøgning!J894="","",Ansøgning!J894)</f>
        <v/>
      </c>
      <c r="K912" s="77" t="str">
        <f>IF(Ansøgning!K894="","",Ansøgning!K894)</f>
        <v/>
      </c>
      <c r="L912" s="46" t="str">
        <f t="shared" si="96"/>
        <v/>
      </c>
      <c r="M912" s="78" t="str">
        <f>IF(Ansøgning!M894="","",Ansøgning!M894)</f>
        <v/>
      </c>
      <c r="N912" s="31" t="str">
        <f t="shared" si="97"/>
        <v/>
      </c>
      <c r="O912" s="78" t="str">
        <f>IF(Ansøgning!O894="","",Ansøgning!O894)</f>
        <v/>
      </c>
      <c r="P912" s="78" t="str">
        <f>IF(Ansøgning!P894="","",Ansøgning!P894)</f>
        <v/>
      </c>
      <c r="Q912" s="78" t="str">
        <f>IF(Ansøgning!Q894="","",Ansøgning!Q894)</f>
        <v/>
      </c>
      <c r="R912" s="78" t="str">
        <f>IF(Ansøgning!R894="","",Ansøgning!R894)</f>
        <v/>
      </c>
      <c r="S912" s="46" t="str">
        <f>IFERROR(MAX(IF(OR(O912="",P912=""),"",IF(AND(AND(MONTH(E912)&gt;=7,MONTH(E912)&lt;8),AND(MONTH(F912)&gt;=7,MONTH(F912)&lt;8)),(NETWORKDAYS(E912,F912,Lister!$D$7:$D$13)-O912)*N912/NETWORKDAYS(Lister!$D$19,Lister!$E$19,Lister!$D$7:$D$13),IF(AND(AND(MONTH(E912)&gt;=7,MONTH(E912)&lt;8),MONTH(F912)&gt;7),(NETWORKDAYS(E912,Lister!$E$19,Lister!$D$7:$D$13)-O912)*N912/NETWORKDAYS(Lister!$D$19,Lister!$E$19,Lister!$D$7:$D$13),IF(MONTH(E912)&gt;7,0)))),0),"")</f>
        <v/>
      </c>
      <c r="T912" s="46" t="str">
        <f>IFERROR(MAX(IF(OR(O912="",P912=""),"",IF(AND(AND(MONTH(E912)&gt;=8,MONTH(E912)&lt;9),AND(MONTH(F912)&gt;=8,MONTH(F912)&lt;9)),(NETWORKDAYS(E912,F912,Lister!$D$7:$D$13)-P912)*N912/NETWORKDAYS(Lister!$D$20,Lister!$E$20,Lister!$D$7:$D$13),IF(AND(MONTH(E912)=7,MONTH(F912)=8),(NETWORKDAYS(Lister!$D$20,F912,Lister!$D$7:$D$13)-P912)*N912/NETWORKDAYS(Lister!$D$20,Lister!$E$20,Lister!$D$7:$D$13),IF(AND(MONTH(E912)=7,MONTH(F912)=7),0)))),0),"")</f>
        <v/>
      </c>
      <c r="U912" s="78" t="str">
        <f>IF(Ansøgning!U894="","",Ansøgning!U894)</f>
        <v/>
      </c>
      <c r="V912" s="119" t="str">
        <f t="shared" si="98"/>
        <v/>
      </c>
      <c r="W912" s="120" t="str">
        <f t="shared" si="99"/>
        <v/>
      </c>
      <c r="X912" s="42" t="str">
        <f t="shared" si="100"/>
        <v/>
      </c>
    </row>
    <row r="913" spans="1:24" x14ac:dyDescent="0.25">
      <c r="A913" s="13" t="str">
        <f t="shared" si="101"/>
        <v/>
      </c>
      <c r="B913" s="75" t="str">
        <f>IF(Ansøgning!B895="","",Ansøgning!B895)</f>
        <v/>
      </c>
      <c r="C913" s="75" t="str">
        <f>IF(Ansøgning!C895="","",Ansøgning!C895)</f>
        <v/>
      </c>
      <c r="D913" s="75" t="str">
        <f>IF(Ansøgning!D895="","",Ansøgning!D895)</f>
        <v/>
      </c>
      <c r="E913" s="76" t="str">
        <f>IF(Ansøgning!E895="","",Ansøgning!E895)</f>
        <v/>
      </c>
      <c r="F913" s="76" t="str">
        <f>IF(Ansøgning!F895="","",Ansøgning!F895)</f>
        <v/>
      </c>
      <c r="G913" s="33" t="str">
        <f>IF(OR(E913="",F913=""),"",NETWORKDAYS(E913,F913,Lister!$D$7:$D$13))</f>
        <v/>
      </c>
      <c r="H913" s="76" t="str">
        <f>IF(Ansøgning!H895="","",Ansøgning!H895)</f>
        <v/>
      </c>
      <c r="I913" s="32" t="str">
        <f t="shared" si="95"/>
        <v/>
      </c>
      <c r="J913" s="77" t="str">
        <f>IF(Ansøgning!J895="","",Ansøgning!J895)</f>
        <v/>
      </c>
      <c r="K913" s="77" t="str">
        <f>IF(Ansøgning!K895="","",Ansøgning!K895)</f>
        <v/>
      </c>
      <c r="L913" s="46" t="str">
        <f t="shared" si="96"/>
        <v/>
      </c>
      <c r="M913" s="78" t="str">
        <f>IF(Ansøgning!M895="","",Ansøgning!M895)</f>
        <v/>
      </c>
      <c r="N913" s="31" t="str">
        <f t="shared" si="97"/>
        <v/>
      </c>
      <c r="O913" s="78" t="str">
        <f>IF(Ansøgning!O895="","",Ansøgning!O895)</f>
        <v/>
      </c>
      <c r="P913" s="78" t="str">
        <f>IF(Ansøgning!P895="","",Ansøgning!P895)</f>
        <v/>
      </c>
      <c r="Q913" s="78" t="str">
        <f>IF(Ansøgning!Q895="","",Ansøgning!Q895)</f>
        <v/>
      </c>
      <c r="R913" s="78" t="str">
        <f>IF(Ansøgning!R895="","",Ansøgning!R895)</f>
        <v/>
      </c>
      <c r="S913" s="46" t="str">
        <f>IFERROR(MAX(IF(OR(O913="",P913=""),"",IF(AND(AND(MONTH(E913)&gt;=7,MONTH(E913)&lt;8),AND(MONTH(F913)&gt;=7,MONTH(F913)&lt;8)),(NETWORKDAYS(E913,F913,Lister!$D$7:$D$13)-O913)*N913/NETWORKDAYS(Lister!$D$19,Lister!$E$19,Lister!$D$7:$D$13),IF(AND(AND(MONTH(E913)&gt;=7,MONTH(E913)&lt;8),MONTH(F913)&gt;7),(NETWORKDAYS(E913,Lister!$E$19,Lister!$D$7:$D$13)-O913)*N913/NETWORKDAYS(Lister!$D$19,Lister!$E$19,Lister!$D$7:$D$13),IF(MONTH(E913)&gt;7,0)))),0),"")</f>
        <v/>
      </c>
      <c r="T913" s="46" t="str">
        <f>IFERROR(MAX(IF(OR(O913="",P913=""),"",IF(AND(AND(MONTH(E913)&gt;=8,MONTH(E913)&lt;9),AND(MONTH(F913)&gt;=8,MONTH(F913)&lt;9)),(NETWORKDAYS(E913,F913,Lister!$D$7:$D$13)-P913)*N913/NETWORKDAYS(Lister!$D$20,Lister!$E$20,Lister!$D$7:$D$13),IF(AND(MONTH(E913)=7,MONTH(F913)=8),(NETWORKDAYS(Lister!$D$20,F913,Lister!$D$7:$D$13)-P913)*N913/NETWORKDAYS(Lister!$D$20,Lister!$E$20,Lister!$D$7:$D$13),IF(AND(MONTH(E913)=7,MONTH(F913)=7),0)))),0),"")</f>
        <v/>
      </c>
      <c r="U913" s="78" t="str">
        <f>IF(Ansøgning!U895="","",Ansøgning!U895)</f>
        <v/>
      </c>
      <c r="V913" s="119" t="str">
        <f t="shared" si="98"/>
        <v/>
      </c>
      <c r="W913" s="120" t="str">
        <f t="shared" si="99"/>
        <v/>
      </c>
      <c r="X913" s="42" t="str">
        <f t="shared" si="100"/>
        <v/>
      </c>
    </row>
    <row r="914" spans="1:24" x14ac:dyDescent="0.25">
      <c r="A914" s="13" t="str">
        <f t="shared" si="101"/>
        <v/>
      </c>
      <c r="B914" s="75" t="str">
        <f>IF(Ansøgning!B896="","",Ansøgning!B896)</f>
        <v/>
      </c>
      <c r="C914" s="75" t="str">
        <f>IF(Ansøgning!C896="","",Ansøgning!C896)</f>
        <v/>
      </c>
      <c r="D914" s="75" t="str">
        <f>IF(Ansøgning!D896="","",Ansøgning!D896)</f>
        <v/>
      </c>
      <c r="E914" s="76" t="str">
        <f>IF(Ansøgning!E896="","",Ansøgning!E896)</f>
        <v/>
      </c>
      <c r="F914" s="76" t="str">
        <f>IF(Ansøgning!F896="","",Ansøgning!F896)</f>
        <v/>
      </c>
      <c r="G914" s="33" t="str">
        <f>IF(OR(E914="",F914=""),"",NETWORKDAYS(E914,F914,Lister!$D$7:$D$13))</f>
        <v/>
      </c>
      <c r="H914" s="76" t="str">
        <f>IF(Ansøgning!H896="","",Ansøgning!H896)</f>
        <v/>
      </c>
      <c r="I914" s="32" t="str">
        <f t="shared" si="95"/>
        <v/>
      </c>
      <c r="J914" s="77" t="str">
        <f>IF(Ansøgning!J896="","",Ansøgning!J896)</f>
        <v/>
      </c>
      <c r="K914" s="77" t="str">
        <f>IF(Ansøgning!K896="","",Ansøgning!K896)</f>
        <v/>
      </c>
      <c r="L914" s="46" t="str">
        <f t="shared" si="96"/>
        <v/>
      </c>
      <c r="M914" s="78" t="str">
        <f>IF(Ansøgning!M896="","",Ansøgning!M896)</f>
        <v/>
      </c>
      <c r="N914" s="31" t="str">
        <f t="shared" si="97"/>
        <v/>
      </c>
      <c r="O914" s="78" t="str">
        <f>IF(Ansøgning!O896="","",Ansøgning!O896)</f>
        <v/>
      </c>
      <c r="P914" s="78" t="str">
        <f>IF(Ansøgning!P896="","",Ansøgning!P896)</f>
        <v/>
      </c>
      <c r="Q914" s="78" t="str">
        <f>IF(Ansøgning!Q896="","",Ansøgning!Q896)</f>
        <v/>
      </c>
      <c r="R914" s="78" t="str">
        <f>IF(Ansøgning!R896="","",Ansøgning!R896)</f>
        <v/>
      </c>
      <c r="S914" s="46" t="str">
        <f>IFERROR(MAX(IF(OR(O914="",P914=""),"",IF(AND(AND(MONTH(E914)&gt;=7,MONTH(E914)&lt;8),AND(MONTH(F914)&gt;=7,MONTH(F914)&lt;8)),(NETWORKDAYS(E914,F914,Lister!$D$7:$D$13)-O914)*N914/NETWORKDAYS(Lister!$D$19,Lister!$E$19,Lister!$D$7:$D$13),IF(AND(AND(MONTH(E914)&gt;=7,MONTH(E914)&lt;8),MONTH(F914)&gt;7),(NETWORKDAYS(E914,Lister!$E$19,Lister!$D$7:$D$13)-O914)*N914/NETWORKDAYS(Lister!$D$19,Lister!$E$19,Lister!$D$7:$D$13),IF(MONTH(E914)&gt;7,0)))),0),"")</f>
        <v/>
      </c>
      <c r="T914" s="46" t="str">
        <f>IFERROR(MAX(IF(OR(O914="",P914=""),"",IF(AND(AND(MONTH(E914)&gt;=8,MONTH(E914)&lt;9),AND(MONTH(F914)&gt;=8,MONTH(F914)&lt;9)),(NETWORKDAYS(E914,F914,Lister!$D$7:$D$13)-P914)*N914/NETWORKDAYS(Lister!$D$20,Lister!$E$20,Lister!$D$7:$D$13),IF(AND(MONTH(E914)=7,MONTH(F914)=8),(NETWORKDAYS(Lister!$D$20,F914,Lister!$D$7:$D$13)-P914)*N914/NETWORKDAYS(Lister!$D$20,Lister!$E$20,Lister!$D$7:$D$13),IF(AND(MONTH(E914)=7,MONTH(F914)=7),0)))),0),"")</f>
        <v/>
      </c>
      <c r="U914" s="78" t="str">
        <f>IF(Ansøgning!U896="","",Ansøgning!U896)</f>
        <v/>
      </c>
      <c r="V914" s="119" t="str">
        <f t="shared" si="98"/>
        <v/>
      </c>
      <c r="W914" s="120" t="str">
        <f t="shared" si="99"/>
        <v/>
      </c>
      <c r="X914" s="42" t="str">
        <f t="shared" si="100"/>
        <v/>
      </c>
    </row>
    <row r="915" spans="1:24" x14ac:dyDescent="0.25">
      <c r="A915" s="13" t="str">
        <f t="shared" si="101"/>
        <v/>
      </c>
      <c r="B915" s="75" t="str">
        <f>IF(Ansøgning!B897="","",Ansøgning!B897)</f>
        <v/>
      </c>
      <c r="C915" s="75" t="str">
        <f>IF(Ansøgning!C897="","",Ansøgning!C897)</f>
        <v/>
      </c>
      <c r="D915" s="75" t="str">
        <f>IF(Ansøgning!D897="","",Ansøgning!D897)</f>
        <v/>
      </c>
      <c r="E915" s="76" t="str">
        <f>IF(Ansøgning!E897="","",Ansøgning!E897)</f>
        <v/>
      </c>
      <c r="F915" s="76" t="str">
        <f>IF(Ansøgning!F897="","",Ansøgning!F897)</f>
        <v/>
      </c>
      <c r="G915" s="33" t="str">
        <f>IF(OR(E915="",F915=""),"",NETWORKDAYS(E915,F915,Lister!$D$7:$D$13))</f>
        <v/>
      </c>
      <c r="H915" s="76" t="str">
        <f>IF(Ansøgning!H897="","",Ansøgning!H897)</f>
        <v/>
      </c>
      <c r="I915" s="32" t="str">
        <f t="shared" si="95"/>
        <v/>
      </c>
      <c r="J915" s="77" t="str">
        <f>IF(Ansøgning!J897="","",Ansøgning!J897)</f>
        <v/>
      </c>
      <c r="K915" s="77" t="str">
        <f>IF(Ansøgning!K897="","",Ansøgning!K897)</f>
        <v/>
      </c>
      <c r="L915" s="46" t="str">
        <f t="shared" si="96"/>
        <v/>
      </c>
      <c r="M915" s="78" t="str">
        <f>IF(Ansøgning!M897="","",Ansøgning!M897)</f>
        <v/>
      </c>
      <c r="N915" s="31" t="str">
        <f t="shared" si="97"/>
        <v/>
      </c>
      <c r="O915" s="78" t="str">
        <f>IF(Ansøgning!O897="","",Ansøgning!O897)</f>
        <v/>
      </c>
      <c r="P915" s="78" t="str">
        <f>IF(Ansøgning!P897="","",Ansøgning!P897)</f>
        <v/>
      </c>
      <c r="Q915" s="78" t="str">
        <f>IF(Ansøgning!Q897="","",Ansøgning!Q897)</f>
        <v/>
      </c>
      <c r="R915" s="78" t="str">
        <f>IF(Ansøgning!R897="","",Ansøgning!R897)</f>
        <v/>
      </c>
      <c r="S915" s="46" t="str">
        <f>IFERROR(MAX(IF(OR(O915="",P915=""),"",IF(AND(AND(MONTH(E915)&gt;=7,MONTH(E915)&lt;8),AND(MONTH(F915)&gt;=7,MONTH(F915)&lt;8)),(NETWORKDAYS(E915,F915,Lister!$D$7:$D$13)-O915)*N915/NETWORKDAYS(Lister!$D$19,Lister!$E$19,Lister!$D$7:$D$13),IF(AND(AND(MONTH(E915)&gt;=7,MONTH(E915)&lt;8),MONTH(F915)&gt;7),(NETWORKDAYS(E915,Lister!$E$19,Lister!$D$7:$D$13)-O915)*N915/NETWORKDAYS(Lister!$D$19,Lister!$E$19,Lister!$D$7:$D$13),IF(MONTH(E915)&gt;7,0)))),0),"")</f>
        <v/>
      </c>
      <c r="T915" s="46" t="str">
        <f>IFERROR(MAX(IF(OR(O915="",P915=""),"",IF(AND(AND(MONTH(E915)&gt;=8,MONTH(E915)&lt;9),AND(MONTH(F915)&gt;=8,MONTH(F915)&lt;9)),(NETWORKDAYS(E915,F915,Lister!$D$7:$D$13)-P915)*N915/NETWORKDAYS(Lister!$D$20,Lister!$E$20,Lister!$D$7:$D$13),IF(AND(MONTH(E915)=7,MONTH(F915)=8),(NETWORKDAYS(Lister!$D$20,F915,Lister!$D$7:$D$13)-P915)*N915/NETWORKDAYS(Lister!$D$20,Lister!$E$20,Lister!$D$7:$D$13),IF(AND(MONTH(E915)=7,MONTH(F915)=7),0)))),0),"")</f>
        <v/>
      </c>
      <c r="U915" s="78" t="str">
        <f>IF(Ansøgning!U897="","",Ansøgning!U897)</f>
        <v/>
      </c>
      <c r="V915" s="119" t="str">
        <f t="shared" si="98"/>
        <v/>
      </c>
      <c r="W915" s="120" t="str">
        <f t="shared" si="99"/>
        <v/>
      </c>
      <c r="X915" s="42" t="str">
        <f t="shared" si="100"/>
        <v/>
      </c>
    </row>
    <row r="916" spans="1:24" x14ac:dyDescent="0.25">
      <c r="A916" s="13" t="str">
        <f t="shared" si="101"/>
        <v/>
      </c>
      <c r="B916" s="75" t="str">
        <f>IF(Ansøgning!B898="","",Ansøgning!B898)</f>
        <v/>
      </c>
      <c r="C916" s="75" t="str">
        <f>IF(Ansøgning!C898="","",Ansøgning!C898)</f>
        <v/>
      </c>
      <c r="D916" s="75" t="str">
        <f>IF(Ansøgning!D898="","",Ansøgning!D898)</f>
        <v/>
      </c>
      <c r="E916" s="76" t="str">
        <f>IF(Ansøgning!E898="","",Ansøgning!E898)</f>
        <v/>
      </c>
      <c r="F916" s="76" t="str">
        <f>IF(Ansøgning!F898="","",Ansøgning!F898)</f>
        <v/>
      </c>
      <c r="G916" s="33" t="str">
        <f>IF(OR(E916="",F916=""),"",NETWORKDAYS(E916,F916,Lister!$D$7:$D$13))</f>
        <v/>
      </c>
      <c r="H916" s="76" t="str">
        <f>IF(Ansøgning!H898="","",Ansøgning!H898)</f>
        <v/>
      </c>
      <c r="I916" s="32" t="str">
        <f t="shared" si="95"/>
        <v/>
      </c>
      <c r="J916" s="77" t="str">
        <f>IF(Ansøgning!J898="","",Ansøgning!J898)</f>
        <v/>
      </c>
      <c r="K916" s="77" t="str">
        <f>IF(Ansøgning!K898="","",Ansøgning!K898)</f>
        <v/>
      </c>
      <c r="L916" s="46" t="str">
        <f t="shared" si="96"/>
        <v/>
      </c>
      <c r="M916" s="78" t="str">
        <f>IF(Ansøgning!M898="","",Ansøgning!M898)</f>
        <v/>
      </c>
      <c r="N916" s="31" t="str">
        <f t="shared" si="97"/>
        <v/>
      </c>
      <c r="O916" s="78" t="str">
        <f>IF(Ansøgning!O898="","",Ansøgning!O898)</f>
        <v/>
      </c>
      <c r="P916" s="78" t="str">
        <f>IF(Ansøgning!P898="","",Ansøgning!P898)</f>
        <v/>
      </c>
      <c r="Q916" s="78" t="str">
        <f>IF(Ansøgning!Q898="","",Ansøgning!Q898)</f>
        <v/>
      </c>
      <c r="R916" s="78" t="str">
        <f>IF(Ansøgning!R898="","",Ansøgning!R898)</f>
        <v/>
      </c>
      <c r="S916" s="46" t="str">
        <f>IFERROR(MAX(IF(OR(O916="",P916=""),"",IF(AND(AND(MONTH(E916)&gt;=7,MONTH(E916)&lt;8),AND(MONTH(F916)&gt;=7,MONTH(F916)&lt;8)),(NETWORKDAYS(E916,F916,Lister!$D$7:$D$13)-O916)*N916/NETWORKDAYS(Lister!$D$19,Lister!$E$19,Lister!$D$7:$D$13),IF(AND(AND(MONTH(E916)&gt;=7,MONTH(E916)&lt;8),MONTH(F916)&gt;7),(NETWORKDAYS(E916,Lister!$E$19,Lister!$D$7:$D$13)-O916)*N916/NETWORKDAYS(Lister!$D$19,Lister!$E$19,Lister!$D$7:$D$13),IF(MONTH(E916)&gt;7,0)))),0),"")</f>
        <v/>
      </c>
      <c r="T916" s="46" t="str">
        <f>IFERROR(MAX(IF(OR(O916="",P916=""),"",IF(AND(AND(MONTH(E916)&gt;=8,MONTH(E916)&lt;9),AND(MONTH(F916)&gt;=8,MONTH(F916)&lt;9)),(NETWORKDAYS(E916,F916,Lister!$D$7:$D$13)-P916)*N916/NETWORKDAYS(Lister!$D$20,Lister!$E$20,Lister!$D$7:$D$13),IF(AND(MONTH(E916)=7,MONTH(F916)=8),(NETWORKDAYS(Lister!$D$20,F916,Lister!$D$7:$D$13)-P916)*N916/NETWORKDAYS(Lister!$D$20,Lister!$E$20,Lister!$D$7:$D$13),IF(AND(MONTH(E916)=7,MONTH(F916)=7),0)))),0),"")</f>
        <v/>
      </c>
      <c r="U916" s="78" t="str">
        <f>IF(Ansøgning!U898="","",Ansøgning!U898)</f>
        <v/>
      </c>
      <c r="V916" s="119" t="str">
        <f t="shared" si="98"/>
        <v/>
      </c>
      <c r="W916" s="120" t="str">
        <f t="shared" si="99"/>
        <v/>
      </c>
      <c r="X916" s="42" t="str">
        <f t="shared" si="100"/>
        <v/>
      </c>
    </row>
    <row r="917" spans="1:24" x14ac:dyDescent="0.25">
      <c r="A917" s="13" t="str">
        <f t="shared" si="101"/>
        <v/>
      </c>
      <c r="B917" s="75" t="str">
        <f>IF(Ansøgning!B899="","",Ansøgning!B899)</f>
        <v/>
      </c>
      <c r="C917" s="75" t="str">
        <f>IF(Ansøgning!C899="","",Ansøgning!C899)</f>
        <v/>
      </c>
      <c r="D917" s="75" t="str">
        <f>IF(Ansøgning!D899="","",Ansøgning!D899)</f>
        <v/>
      </c>
      <c r="E917" s="76" t="str">
        <f>IF(Ansøgning!E899="","",Ansøgning!E899)</f>
        <v/>
      </c>
      <c r="F917" s="76" t="str">
        <f>IF(Ansøgning!F899="","",Ansøgning!F899)</f>
        <v/>
      </c>
      <c r="G917" s="33" t="str">
        <f>IF(OR(E917="",F917=""),"",NETWORKDAYS(E917,F917,Lister!$D$7:$D$13))</f>
        <v/>
      </c>
      <c r="H917" s="76" t="str">
        <f>IF(Ansøgning!H899="","",Ansøgning!H899)</f>
        <v/>
      </c>
      <c r="I917" s="32" t="str">
        <f t="shared" si="95"/>
        <v/>
      </c>
      <c r="J917" s="77" t="str">
        <f>IF(Ansøgning!J899="","",Ansøgning!J899)</f>
        <v/>
      </c>
      <c r="K917" s="77" t="str">
        <f>IF(Ansøgning!K899="","",Ansøgning!K899)</f>
        <v/>
      </c>
      <c r="L917" s="46" t="str">
        <f t="shared" si="96"/>
        <v/>
      </c>
      <c r="M917" s="78" t="str">
        <f>IF(Ansøgning!M899="","",Ansøgning!M899)</f>
        <v/>
      </c>
      <c r="N917" s="31" t="str">
        <f t="shared" si="97"/>
        <v/>
      </c>
      <c r="O917" s="78" t="str">
        <f>IF(Ansøgning!O899="","",Ansøgning!O899)</f>
        <v/>
      </c>
      <c r="P917" s="78" t="str">
        <f>IF(Ansøgning!P899="","",Ansøgning!P899)</f>
        <v/>
      </c>
      <c r="Q917" s="78" t="str">
        <f>IF(Ansøgning!Q899="","",Ansøgning!Q899)</f>
        <v/>
      </c>
      <c r="R917" s="78" t="str">
        <f>IF(Ansøgning!R899="","",Ansøgning!R899)</f>
        <v/>
      </c>
      <c r="S917" s="46" t="str">
        <f>IFERROR(MAX(IF(OR(O917="",P917=""),"",IF(AND(AND(MONTH(E917)&gt;=7,MONTH(E917)&lt;8),AND(MONTH(F917)&gt;=7,MONTH(F917)&lt;8)),(NETWORKDAYS(E917,F917,Lister!$D$7:$D$13)-O917)*N917/NETWORKDAYS(Lister!$D$19,Lister!$E$19,Lister!$D$7:$D$13),IF(AND(AND(MONTH(E917)&gt;=7,MONTH(E917)&lt;8),MONTH(F917)&gt;7),(NETWORKDAYS(E917,Lister!$E$19,Lister!$D$7:$D$13)-O917)*N917/NETWORKDAYS(Lister!$D$19,Lister!$E$19,Lister!$D$7:$D$13),IF(MONTH(E917)&gt;7,0)))),0),"")</f>
        <v/>
      </c>
      <c r="T917" s="46" t="str">
        <f>IFERROR(MAX(IF(OR(O917="",P917=""),"",IF(AND(AND(MONTH(E917)&gt;=8,MONTH(E917)&lt;9),AND(MONTH(F917)&gt;=8,MONTH(F917)&lt;9)),(NETWORKDAYS(E917,F917,Lister!$D$7:$D$13)-P917)*N917/NETWORKDAYS(Lister!$D$20,Lister!$E$20,Lister!$D$7:$D$13),IF(AND(MONTH(E917)=7,MONTH(F917)=8),(NETWORKDAYS(Lister!$D$20,F917,Lister!$D$7:$D$13)-P917)*N917/NETWORKDAYS(Lister!$D$20,Lister!$E$20,Lister!$D$7:$D$13),IF(AND(MONTH(E917)=7,MONTH(F917)=7),0)))),0),"")</f>
        <v/>
      </c>
      <c r="U917" s="78" t="str">
        <f>IF(Ansøgning!U899="","",Ansøgning!U899)</f>
        <v/>
      </c>
      <c r="V917" s="119" t="str">
        <f t="shared" si="98"/>
        <v/>
      </c>
      <c r="W917" s="120" t="str">
        <f t="shared" si="99"/>
        <v/>
      </c>
      <c r="X917" s="42" t="str">
        <f t="shared" si="100"/>
        <v/>
      </c>
    </row>
    <row r="918" spans="1:24" x14ac:dyDescent="0.25">
      <c r="A918" s="13" t="str">
        <f t="shared" si="101"/>
        <v/>
      </c>
      <c r="B918" s="75" t="str">
        <f>IF(Ansøgning!B900="","",Ansøgning!B900)</f>
        <v/>
      </c>
      <c r="C918" s="75" t="str">
        <f>IF(Ansøgning!C900="","",Ansøgning!C900)</f>
        <v/>
      </c>
      <c r="D918" s="75" t="str">
        <f>IF(Ansøgning!D900="","",Ansøgning!D900)</f>
        <v/>
      </c>
      <c r="E918" s="76" t="str">
        <f>IF(Ansøgning!E900="","",Ansøgning!E900)</f>
        <v/>
      </c>
      <c r="F918" s="76" t="str">
        <f>IF(Ansøgning!F900="","",Ansøgning!F900)</f>
        <v/>
      </c>
      <c r="G918" s="33" t="str">
        <f>IF(OR(E918="",F918=""),"",NETWORKDAYS(E918,F918,Lister!$D$7:$D$13))</f>
        <v/>
      </c>
      <c r="H918" s="76" t="str">
        <f>IF(Ansøgning!H900="","",Ansøgning!H900)</f>
        <v/>
      </c>
      <c r="I918" s="32" t="str">
        <f t="shared" si="95"/>
        <v/>
      </c>
      <c r="J918" s="77" t="str">
        <f>IF(Ansøgning!J900="","",Ansøgning!J900)</f>
        <v/>
      </c>
      <c r="K918" s="77" t="str">
        <f>IF(Ansøgning!K900="","",Ansøgning!K900)</f>
        <v/>
      </c>
      <c r="L918" s="46" t="str">
        <f t="shared" si="96"/>
        <v/>
      </c>
      <c r="M918" s="78" t="str">
        <f>IF(Ansøgning!M900="","",Ansøgning!M900)</f>
        <v/>
      </c>
      <c r="N918" s="31" t="str">
        <f t="shared" si="97"/>
        <v/>
      </c>
      <c r="O918" s="78" t="str">
        <f>IF(Ansøgning!O900="","",Ansøgning!O900)</f>
        <v/>
      </c>
      <c r="P918" s="78" t="str">
        <f>IF(Ansøgning!P900="","",Ansøgning!P900)</f>
        <v/>
      </c>
      <c r="Q918" s="78" t="str">
        <f>IF(Ansøgning!Q900="","",Ansøgning!Q900)</f>
        <v/>
      </c>
      <c r="R918" s="78" t="str">
        <f>IF(Ansøgning!R900="","",Ansøgning!R900)</f>
        <v/>
      </c>
      <c r="S918" s="46" t="str">
        <f>IFERROR(MAX(IF(OR(O918="",P918=""),"",IF(AND(AND(MONTH(E918)&gt;=7,MONTH(E918)&lt;8),AND(MONTH(F918)&gt;=7,MONTH(F918)&lt;8)),(NETWORKDAYS(E918,F918,Lister!$D$7:$D$13)-O918)*N918/NETWORKDAYS(Lister!$D$19,Lister!$E$19,Lister!$D$7:$D$13),IF(AND(AND(MONTH(E918)&gt;=7,MONTH(E918)&lt;8),MONTH(F918)&gt;7),(NETWORKDAYS(E918,Lister!$E$19,Lister!$D$7:$D$13)-O918)*N918/NETWORKDAYS(Lister!$D$19,Lister!$E$19,Lister!$D$7:$D$13),IF(MONTH(E918)&gt;7,0)))),0),"")</f>
        <v/>
      </c>
      <c r="T918" s="46" t="str">
        <f>IFERROR(MAX(IF(OR(O918="",P918=""),"",IF(AND(AND(MONTH(E918)&gt;=8,MONTH(E918)&lt;9),AND(MONTH(F918)&gt;=8,MONTH(F918)&lt;9)),(NETWORKDAYS(E918,F918,Lister!$D$7:$D$13)-P918)*N918/NETWORKDAYS(Lister!$D$20,Lister!$E$20,Lister!$D$7:$D$13),IF(AND(MONTH(E918)=7,MONTH(F918)=8),(NETWORKDAYS(Lister!$D$20,F918,Lister!$D$7:$D$13)-P918)*N918/NETWORKDAYS(Lister!$D$20,Lister!$E$20,Lister!$D$7:$D$13),IF(AND(MONTH(E918)=7,MONTH(F918)=7),0)))),0),"")</f>
        <v/>
      </c>
      <c r="U918" s="78" t="str">
        <f>IF(Ansøgning!U900="","",Ansøgning!U900)</f>
        <v/>
      </c>
      <c r="V918" s="119" t="str">
        <f t="shared" si="98"/>
        <v/>
      </c>
      <c r="W918" s="120" t="str">
        <f t="shared" si="99"/>
        <v/>
      </c>
      <c r="X918" s="42" t="str">
        <f t="shared" si="100"/>
        <v/>
      </c>
    </row>
    <row r="919" spans="1:24" x14ac:dyDescent="0.25">
      <c r="A919" s="13" t="str">
        <f t="shared" si="101"/>
        <v/>
      </c>
      <c r="B919" s="75" t="str">
        <f>IF(Ansøgning!B901="","",Ansøgning!B901)</f>
        <v/>
      </c>
      <c r="C919" s="75" t="str">
        <f>IF(Ansøgning!C901="","",Ansøgning!C901)</f>
        <v/>
      </c>
      <c r="D919" s="75" t="str">
        <f>IF(Ansøgning!D901="","",Ansøgning!D901)</f>
        <v/>
      </c>
      <c r="E919" s="76" t="str">
        <f>IF(Ansøgning!E901="","",Ansøgning!E901)</f>
        <v/>
      </c>
      <c r="F919" s="76" t="str">
        <f>IF(Ansøgning!F901="","",Ansøgning!F901)</f>
        <v/>
      </c>
      <c r="G919" s="33" t="str">
        <f>IF(OR(E919="",F919=""),"",NETWORKDAYS(E919,F919,Lister!$D$7:$D$13))</f>
        <v/>
      </c>
      <c r="H919" s="76" t="str">
        <f>IF(Ansøgning!H901="","",Ansøgning!H901)</f>
        <v/>
      </c>
      <c r="I919" s="32" t="str">
        <f t="shared" si="95"/>
        <v/>
      </c>
      <c r="J919" s="77" t="str">
        <f>IF(Ansøgning!J901="","",Ansøgning!J901)</f>
        <v/>
      </c>
      <c r="K919" s="77" t="str">
        <f>IF(Ansøgning!K901="","",Ansøgning!K901)</f>
        <v/>
      </c>
      <c r="L919" s="46" t="str">
        <f t="shared" si="96"/>
        <v/>
      </c>
      <c r="M919" s="78" t="str">
        <f>IF(Ansøgning!M901="","",Ansøgning!M901)</f>
        <v/>
      </c>
      <c r="N919" s="31" t="str">
        <f t="shared" si="97"/>
        <v/>
      </c>
      <c r="O919" s="78" t="str">
        <f>IF(Ansøgning!O901="","",Ansøgning!O901)</f>
        <v/>
      </c>
      <c r="P919" s="78" t="str">
        <f>IF(Ansøgning!P901="","",Ansøgning!P901)</f>
        <v/>
      </c>
      <c r="Q919" s="78" t="str">
        <f>IF(Ansøgning!Q901="","",Ansøgning!Q901)</f>
        <v/>
      </c>
      <c r="R919" s="78" t="str">
        <f>IF(Ansøgning!R901="","",Ansøgning!R901)</f>
        <v/>
      </c>
      <c r="S919" s="46" t="str">
        <f>IFERROR(MAX(IF(OR(O919="",P919=""),"",IF(AND(AND(MONTH(E919)&gt;=7,MONTH(E919)&lt;8),AND(MONTH(F919)&gt;=7,MONTH(F919)&lt;8)),(NETWORKDAYS(E919,F919,Lister!$D$7:$D$13)-O919)*N919/NETWORKDAYS(Lister!$D$19,Lister!$E$19,Lister!$D$7:$D$13),IF(AND(AND(MONTH(E919)&gt;=7,MONTH(E919)&lt;8),MONTH(F919)&gt;7),(NETWORKDAYS(E919,Lister!$E$19,Lister!$D$7:$D$13)-O919)*N919/NETWORKDAYS(Lister!$D$19,Lister!$E$19,Lister!$D$7:$D$13),IF(MONTH(E919)&gt;7,0)))),0),"")</f>
        <v/>
      </c>
      <c r="T919" s="46" t="str">
        <f>IFERROR(MAX(IF(OR(O919="",P919=""),"",IF(AND(AND(MONTH(E919)&gt;=8,MONTH(E919)&lt;9),AND(MONTH(F919)&gt;=8,MONTH(F919)&lt;9)),(NETWORKDAYS(E919,F919,Lister!$D$7:$D$13)-P919)*N919/NETWORKDAYS(Lister!$D$20,Lister!$E$20,Lister!$D$7:$D$13),IF(AND(MONTH(E919)=7,MONTH(F919)=8),(NETWORKDAYS(Lister!$D$20,F919,Lister!$D$7:$D$13)-P919)*N919/NETWORKDAYS(Lister!$D$20,Lister!$E$20,Lister!$D$7:$D$13),IF(AND(MONTH(E919)=7,MONTH(F919)=7),0)))),0),"")</f>
        <v/>
      </c>
      <c r="U919" s="78" t="str">
        <f>IF(Ansøgning!U901="","",Ansøgning!U901)</f>
        <v/>
      </c>
      <c r="V919" s="119" t="str">
        <f t="shared" si="98"/>
        <v/>
      </c>
      <c r="W919" s="120" t="str">
        <f t="shared" si="99"/>
        <v/>
      </c>
      <c r="X919" s="42" t="str">
        <f t="shared" si="100"/>
        <v/>
      </c>
    </row>
    <row r="920" spans="1:24" x14ac:dyDescent="0.25">
      <c r="A920" s="13" t="str">
        <f t="shared" si="101"/>
        <v/>
      </c>
      <c r="B920" s="75" t="str">
        <f>IF(Ansøgning!B902="","",Ansøgning!B902)</f>
        <v/>
      </c>
      <c r="C920" s="75" t="str">
        <f>IF(Ansøgning!C902="","",Ansøgning!C902)</f>
        <v/>
      </c>
      <c r="D920" s="75" t="str">
        <f>IF(Ansøgning!D902="","",Ansøgning!D902)</f>
        <v/>
      </c>
      <c r="E920" s="76" t="str">
        <f>IF(Ansøgning!E902="","",Ansøgning!E902)</f>
        <v/>
      </c>
      <c r="F920" s="76" t="str">
        <f>IF(Ansøgning!F902="","",Ansøgning!F902)</f>
        <v/>
      </c>
      <c r="G920" s="33" t="str">
        <f>IF(OR(E920="",F920=""),"",NETWORKDAYS(E920,F920,Lister!$D$7:$D$13))</f>
        <v/>
      </c>
      <c r="H920" s="76" t="str">
        <f>IF(Ansøgning!H902="","",Ansøgning!H902)</f>
        <v/>
      </c>
      <c r="I920" s="32" t="str">
        <f t="shared" si="95"/>
        <v/>
      </c>
      <c r="J920" s="77" t="str">
        <f>IF(Ansøgning!J902="","",Ansøgning!J902)</f>
        <v/>
      </c>
      <c r="K920" s="77" t="str">
        <f>IF(Ansøgning!K902="","",Ansøgning!K902)</f>
        <v/>
      </c>
      <c r="L920" s="46" t="str">
        <f t="shared" si="96"/>
        <v/>
      </c>
      <c r="M920" s="78" t="str">
        <f>IF(Ansøgning!M902="","",Ansøgning!M902)</f>
        <v/>
      </c>
      <c r="N920" s="31" t="str">
        <f t="shared" si="97"/>
        <v/>
      </c>
      <c r="O920" s="78" t="str">
        <f>IF(Ansøgning!O902="","",Ansøgning!O902)</f>
        <v/>
      </c>
      <c r="P920" s="78" t="str">
        <f>IF(Ansøgning!P902="","",Ansøgning!P902)</f>
        <v/>
      </c>
      <c r="Q920" s="78" t="str">
        <f>IF(Ansøgning!Q902="","",Ansøgning!Q902)</f>
        <v/>
      </c>
      <c r="R920" s="78" t="str">
        <f>IF(Ansøgning!R902="","",Ansøgning!R902)</f>
        <v/>
      </c>
      <c r="S920" s="46" t="str">
        <f>IFERROR(MAX(IF(OR(O920="",P920=""),"",IF(AND(AND(MONTH(E920)&gt;=7,MONTH(E920)&lt;8),AND(MONTH(F920)&gt;=7,MONTH(F920)&lt;8)),(NETWORKDAYS(E920,F920,Lister!$D$7:$D$13)-O920)*N920/NETWORKDAYS(Lister!$D$19,Lister!$E$19,Lister!$D$7:$D$13),IF(AND(AND(MONTH(E920)&gt;=7,MONTH(E920)&lt;8),MONTH(F920)&gt;7),(NETWORKDAYS(E920,Lister!$E$19,Lister!$D$7:$D$13)-O920)*N920/NETWORKDAYS(Lister!$D$19,Lister!$E$19,Lister!$D$7:$D$13),IF(MONTH(E920)&gt;7,0)))),0),"")</f>
        <v/>
      </c>
      <c r="T920" s="46" t="str">
        <f>IFERROR(MAX(IF(OR(O920="",P920=""),"",IF(AND(AND(MONTH(E920)&gt;=8,MONTH(E920)&lt;9),AND(MONTH(F920)&gt;=8,MONTH(F920)&lt;9)),(NETWORKDAYS(E920,F920,Lister!$D$7:$D$13)-P920)*N920/NETWORKDAYS(Lister!$D$20,Lister!$E$20,Lister!$D$7:$D$13),IF(AND(MONTH(E920)=7,MONTH(F920)=8),(NETWORKDAYS(Lister!$D$20,F920,Lister!$D$7:$D$13)-P920)*N920/NETWORKDAYS(Lister!$D$20,Lister!$E$20,Lister!$D$7:$D$13),IF(AND(MONTH(E920)=7,MONTH(F920)=7),0)))),0),"")</f>
        <v/>
      </c>
      <c r="U920" s="78" t="str">
        <f>IF(Ansøgning!U902="","",Ansøgning!U902)</f>
        <v/>
      </c>
      <c r="V920" s="119" t="str">
        <f t="shared" si="98"/>
        <v/>
      </c>
      <c r="W920" s="120" t="str">
        <f t="shared" si="99"/>
        <v/>
      </c>
      <c r="X920" s="42" t="str">
        <f t="shared" si="100"/>
        <v/>
      </c>
    </row>
    <row r="921" spans="1:24" x14ac:dyDescent="0.25">
      <c r="A921" s="13" t="str">
        <f t="shared" si="101"/>
        <v/>
      </c>
      <c r="B921" s="75" t="str">
        <f>IF(Ansøgning!B903="","",Ansøgning!B903)</f>
        <v/>
      </c>
      <c r="C921" s="75" t="str">
        <f>IF(Ansøgning!C903="","",Ansøgning!C903)</f>
        <v/>
      </c>
      <c r="D921" s="75" t="str">
        <f>IF(Ansøgning!D903="","",Ansøgning!D903)</f>
        <v/>
      </c>
      <c r="E921" s="76" t="str">
        <f>IF(Ansøgning!E903="","",Ansøgning!E903)</f>
        <v/>
      </c>
      <c r="F921" s="76" t="str">
        <f>IF(Ansøgning!F903="","",Ansøgning!F903)</f>
        <v/>
      </c>
      <c r="G921" s="33" t="str">
        <f>IF(OR(E921="",F921=""),"",NETWORKDAYS(E921,F921,Lister!$D$7:$D$13))</f>
        <v/>
      </c>
      <c r="H921" s="76" t="str">
        <f>IF(Ansøgning!H903="","",Ansøgning!H903)</f>
        <v/>
      </c>
      <c r="I921" s="32" t="str">
        <f t="shared" si="95"/>
        <v/>
      </c>
      <c r="J921" s="77" t="str">
        <f>IF(Ansøgning!J903="","",Ansøgning!J903)</f>
        <v/>
      </c>
      <c r="K921" s="77" t="str">
        <f>IF(Ansøgning!K903="","",Ansøgning!K903)</f>
        <v/>
      </c>
      <c r="L921" s="46" t="str">
        <f t="shared" si="96"/>
        <v/>
      </c>
      <c r="M921" s="78" t="str">
        <f>IF(Ansøgning!M903="","",Ansøgning!M903)</f>
        <v/>
      </c>
      <c r="N921" s="31" t="str">
        <f t="shared" si="97"/>
        <v/>
      </c>
      <c r="O921" s="78" t="str">
        <f>IF(Ansøgning!O903="","",Ansøgning!O903)</f>
        <v/>
      </c>
      <c r="P921" s="78" t="str">
        <f>IF(Ansøgning!P903="","",Ansøgning!P903)</f>
        <v/>
      </c>
      <c r="Q921" s="78" t="str">
        <f>IF(Ansøgning!Q903="","",Ansøgning!Q903)</f>
        <v/>
      </c>
      <c r="R921" s="78" t="str">
        <f>IF(Ansøgning!R903="","",Ansøgning!R903)</f>
        <v/>
      </c>
      <c r="S921" s="46" t="str">
        <f>IFERROR(MAX(IF(OR(O921="",P921=""),"",IF(AND(AND(MONTH(E921)&gt;=7,MONTH(E921)&lt;8),AND(MONTH(F921)&gt;=7,MONTH(F921)&lt;8)),(NETWORKDAYS(E921,F921,Lister!$D$7:$D$13)-O921)*N921/NETWORKDAYS(Lister!$D$19,Lister!$E$19,Lister!$D$7:$D$13),IF(AND(AND(MONTH(E921)&gt;=7,MONTH(E921)&lt;8),MONTH(F921)&gt;7),(NETWORKDAYS(E921,Lister!$E$19,Lister!$D$7:$D$13)-O921)*N921/NETWORKDAYS(Lister!$D$19,Lister!$E$19,Lister!$D$7:$D$13),IF(MONTH(E921)&gt;7,0)))),0),"")</f>
        <v/>
      </c>
      <c r="T921" s="46" t="str">
        <f>IFERROR(MAX(IF(OR(O921="",P921=""),"",IF(AND(AND(MONTH(E921)&gt;=8,MONTH(E921)&lt;9),AND(MONTH(F921)&gt;=8,MONTH(F921)&lt;9)),(NETWORKDAYS(E921,F921,Lister!$D$7:$D$13)-P921)*N921/NETWORKDAYS(Lister!$D$20,Lister!$E$20,Lister!$D$7:$D$13),IF(AND(MONTH(E921)=7,MONTH(F921)=8),(NETWORKDAYS(Lister!$D$20,F921,Lister!$D$7:$D$13)-P921)*N921/NETWORKDAYS(Lister!$D$20,Lister!$E$20,Lister!$D$7:$D$13),IF(AND(MONTH(E921)=7,MONTH(F921)=7),0)))),0),"")</f>
        <v/>
      </c>
      <c r="U921" s="78" t="str">
        <f>IF(Ansøgning!U903="","",Ansøgning!U903)</f>
        <v/>
      </c>
      <c r="V921" s="119" t="str">
        <f t="shared" si="98"/>
        <v/>
      </c>
      <c r="W921" s="120" t="str">
        <f t="shared" si="99"/>
        <v/>
      </c>
      <c r="X921" s="42" t="str">
        <f t="shared" si="100"/>
        <v/>
      </c>
    </row>
    <row r="922" spans="1:24" x14ac:dyDescent="0.25">
      <c r="A922" s="13" t="str">
        <f t="shared" si="101"/>
        <v/>
      </c>
      <c r="B922" s="75" t="str">
        <f>IF(Ansøgning!B904="","",Ansøgning!B904)</f>
        <v/>
      </c>
      <c r="C922" s="75" t="str">
        <f>IF(Ansøgning!C904="","",Ansøgning!C904)</f>
        <v/>
      </c>
      <c r="D922" s="75" t="str">
        <f>IF(Ansøgning!D904="","",Ansøgning!D904)</f>
        <v/>
      </c>
      <c r="E922" s="76" t="str">
        <f>IF(Ansøgning!E904="","",Ansøgning!E904)</f>
        <v/>
      </c>
      <c r="F922" s="76" t="str">
        <f>IF(Ansøgning!F904="","",Ansøgning!F904)</f>
        <v/>
      </c>
      <c r="G922" s="33" t="str">
        <f>IF(OR(E922="",F922=""),"",NETWORKDAYS(E922,F922,Lister!$D$7:$D$13))</f>
        <v/>
      </c>
      <c r="H922" s="76" t="str">
        <f>IF(Ansøgning!H904="","",Ansøgning!H904)</f>
        <v/>
      </c>
      <c r="I922" s="32" t="str">
        <f t="shared" si="95"/>
        <v/>
      </c>
      <c r="J922" s="77" t="str">
        <f>IF(Ansøgning!J904="","",Ansøgning!J904)</f>
        <v/>
      </c>
      <c r="K922" s="77" t="str">
        <f>IF(Ansøgning!K904="","",Ansøgning!K904)</f>
        <v/>
      </c>
      <c r="L922" s="46" t="str">
        <f t="shared" si="96"/>
        <v/>
      </c>
      <c r="M922" s="78" t="str">
        <f>IF(Ansøgning!M904="","",Ansøgning!M904)</f>
        <v/>
      </c>
      <c r="N922" s="31" t="str">
        <f t="shared" si="97"/>
        <v/>
      </c>
      <c r="O922" s="78" t="str">
        <f>IF(Ansøgning!O904="","",Ansøgning!O904)</f>
        <v/>
      </c>
      <c r="P922" s="78" t="str">
        <f>IF(Ansøgning!P904="","",Ansøgning!P904)</f>
        <v/>
      </c>
      <c r="Q922" s="78" t="str">
        <f>IF(Ansøgning!Q904="","",Ansøgning!Q904)</f>
        <v/>
      </c>
      <c r="R922" s="78" t="str">
        <f>IF(Ansøgning!R904="","",Ansøgning!R904)</f>
        <v/>
      </c>
      <c r="S922" s="46" t="str">
        <f>IFERROR(MAX(IF(OR(O922="",P922=""),"",IF(AND(AND(MONTH(E922)&gt;=7,MONTH(E922)&lt;8),AND(MONTH(F922)&gt;=7,MONTH(F922)&lt;8)),(NETWORKDAYS(E922,F922,Lister!$D$7:$D$13)-O922)*N922/NETWORKDAYS(Lister!$D$19,Lister!$E$19,Lister!$D$7:$D$13),IF(AND(AND(MONTH(E922)&gt;=7,MONTH(E922)&lt;8),MONTH(F922)&gt;7),(NETWORKDAYS(E922,Lister!$E$19,Lister!$D$7:$D$13)-O922)*N922/NETWORKDAYS(Lister!$D$19,Lister!$E$19,Lister!$D$7:$D$13),IF(MONTH(E922)&gt;7,0)))),0),"")</f>
        <v/>
      </c>
      <c r="T922" s="46" t="str">
        <f>IFERROR(MAX(IF(OR(O922="",P922=""),"",IF(AND(AND(MONTH(E922)&gt;=8,MONTH(E922)&lt;9),AND(MONTH(F922)&gt;=8,MONTH(F922)&lt;9)),(NETWORKDAYS(E922,F922,Lister!$D$7:$D$13)-P922)*N922/NETWORKDAYS(Lister!$D$20,Lister!$E$20,Lister!$D$7:$D$13),IF(AND(MONTH(E922)=7,MONTH(F922)=8),(NETWORKDAYS(Lister!$D$20,F922,Lister!$D$7:$D$13)-P922)*N922/NETWORKDAYS(Lister!$D$20,Lister!$E$20,Lister!$D$7:$D$13),IF(AND(MONTH(E922)=7,MONTH(F922)=7),0)))),0),"")</f>
        <v/>
      </c>
      <c r="U922" s="78" t="str">
        <f>IF(Ansøgning!U904="","",Ansøgning!U904)</f>
        <v/>
      </c>
      <c r="V922" s="119" t="str">
        <f t="shared" si="98"/>
        <v/>
      </c>
      <c r="W922" s="120" t="str">
        <f t="shared" si="99"/>
        <v/>
      </c>
      <c r="X922" s="42" t="str">
        <f t="shared" si="100"/>
        <v/>
      </c>
    </row>
    <row r="923" spans="1:24" x14ac:dyDescent="0.25">
      <c r="A923" s="13" t="str">
        <f t="shared" si="101"/>
        <v/>
      </c>
      <c r="B923" s="75" t="str">
        <f>IF(Ansøgning!B905="","",Ansøgning!B905)</f>
        <v/>
      </c>
      <c r="C923" s="75" t="str">
        <f>IF(Ansøgning!C905="","",Ansøgning!C905)</f>
        <v/>
      </c>
      <c r="D923" s="75" t="str">
        <f>IF(Ansøgning!D905="","",Ansøgning!D905)</f>
        <v/>
      </c>
      <c r="E923" s="76" t="str">
        <f>IF(Ansøgning!E905="","",Ansøgning!E905)</f>
        <v/>
      </c>
      <c r="F923" s="76" t="str">
        <f>IF(Ansøgning!F905="","",Ansøgning!F905)</f>
        <v/>
      </c>
      <c r="G923" s="33" t="str">
        <f>IF(OR(E923="",F923=""),"",NETWORKDAYS(E923,F923,Lister!$D$7:$D$13))</f>
        <v/>
      </c>
      <c r="H923" s="76" t="str">
        <f>IF(Ansøgning!H905="","",Ansøgning!H905)</f>
        <v/>
      </c>
      <c r="I923" s="32" t="str">
        <f t="shared" si="95"/>
        <v/>
      </c>
      <c r="J923" s="77" t="str">
        <f>IF(Ansøgning!J905="","",Ansøgning!J905)</f>
        <v/>
      </c>
      <c r="K923" s="77" t="str">
        <f>IF(Ansøgning!K905="","",Ansøgning!K905)</f>
        <v/>
      </c>
      <c r="L923" s="46" t="str">
        <f t="shared" si="96"/>
        <v/>
      </c>
      <c r="M923" s="78" t="str">
        <f>IF(Ansøgning!M905="","",Ansøgning!M905)</f>
        <v/>
      </c>
      <c r="N923" s="31" t="str">
        <f t="shared" si="97"/>
        <v/>
      </c>
      <c r="O923" s="78" t="str">
        <f>IF(Ansøgning!O905="","",Ansøgning!O905)</f>
        <v/>
      </c>
      <c r="P923" s="78" t="str">
        <f>IF(Ansøgning!P905="","",Ansøgning!P905)</f>
        <v/>
      </c>
      <c r="Q923" s="78" t="str">
        <f>IF(Ansøgning!Q905="","",Ansøgning!Q905)</f>
        <v/>
      </c>
      <c r="R923" s="78" t="str">
        <f>IF(Ansøgning!R905="","",Ansøgning!R905)</f>
        <v/>
      </c>
      <c r="S923" s="46" t="str">
        <f>IFERROR(MAX(IF(OR(O923="",P923=""),"",IF(AND(AND(MONTH(E923)&gt;=7,MONTH(E923)&lt;8),AND(MONTH(F923)&gt;=7,MONTH(F923)&lt;8)),(NETWORKDAYS(E923,F923,Lister!$D$7:$D$13)-O923)*N923/NETWORKDAYS(Lister!$D$19,Lister!$E$19,Lister!$D$7:$D$13),IF(AND(AND(MONTH(E923)&gt;=7,MONTH(E923)&lt;8),MONTH(F923)&gt;7),(NETWORKDAYS(E923,Lister!$E$19,Lister!$D$7:$D$13)-O923)*N923/NETWORKDAYS(Lister!$D$19,Lister!$E$19,Lister!$D$7:$D$13),IF(MONTH(E923)&gt;7,0)))),0),"")</f>
        <v/>
      </c>
      <c r="T923" s="46" t="str">
        <f>IFERROR(MAX(IF(OR(O923="",P923=""),"",IF(AND(AND(MONTH(E923)&gt;=8,MONTH(E923)&lt;9),AND(MONTH(F923)&gt;=8,MONTH(F923)&lt;9)),(NETWORKDAYS(E923,F923,Lister!$D$7:$D$13)-P923)*N923/NETWORKDAYS(Lister!$D$20,Lister!$E$20,Lister!$D$7:$D$13),IF(AND(MONTH(E923)=7,MONTH(F923)=8),(NETWORKDAYS(Lister!$D$20,F923,Lister!$D$7:$D$13)-P923)*N923/NETWORKDAYS(Lister!$D$20,Lister!$E$20,Lister!$D$7:$D$13),IF(AND(MONTH(E923)=7,MONTH(F923)=7),0)))),0),"")</f>
        <v/>
      </c>
      <c r="U923" s="78" t="str">
        <f>IF(Ansøgning!U905="","",Ansøgning!U905)</f>
        <v/>
      </c>
      <c r="V923" s="119" t="str">
        <f t="shared" si="98"/>
        <v/>
      </c>
      <c r="W923" s="120" t="str">
        <f t="shared" si="99"/>
        <v/>
      </c>
      <c r="X923" s="42" t="str">
        <f t="shared" si="100"/>
        <v/>
      </c>
    </row>
    <row r="924" spans="1:24" x14ac:dyDescent="0.25">
      <c r="A924" s="13" t="str">
        <f t="shared" si="101"/>
        <v/>
      </c>
      <c r="B924" s="75" t="str">
        <f>IF(Ansøgning!B906="","",Ansøgning!B906)</f>
        <v/>
      </c>
      <c r="C924" s="75" t="str">
        <f>IF(Ansøgning!C906="","",Ansøgning!C906)</f>
        <v/>
      </c>
      <c r="D924" s="75" t="str">
        <f>IF(Ansøgning!D906="","",Ansøgning!D906)</f>
        <v/>
      </c>
      <c r="E924" s="76" t="str">
        <f>IF(Ansøgning!E906="","",Ansøgning!E906)</f>
        <v/>
      </c>
      <c r="F924" s="76" t="str">
        <f>IF(Ansøgning!F906="","",Ansøgning!F906)</f>
        <v/>
      </c>
      <c r="G924" s="33" t="str">
        <f>IF(OR(E924="",F924=""),"",NETWORKDAYS(E924,F924,Lister!$D$7:$D$13))</f>
        <v/>
      </c>
      <c r="H924" s="76" t="str">
        <f>IF(Ansøgning!H906="","",Ansøgning!H906)</f>
        <v/>
      </c>
      <c r="I924" s="32" t="str">
        <f t="shared" si="95"/>
        <v/>
      </c>
      <c r="J924" s="77" t="str">
        <f>IF(Ansøgning!J906="","",Ansøgning!J906)</f>
        <v/>
      </c>
      <c r="K924" s="77" t="str">
        <f>IF(Ansøgning!K906="","",Ansøgning!K906)</f>
        <v/>
      </c>
      <c r="L924" s="46" t="str">
        <f t="shared" si="96"/>
        <v/>
      </c>
      <c r="M924" s="78" t="str">
        <f>IF(Ansøgning!M906="","",Ansøgning!M906)</f>
        <v/>
      </c>
      <c r="N924" s="31" t="str">
        <f t="shared" si="97"/>
        <v/>
      </c>
      <c r="O924" s="78" t="str">
        <f>IF(Ansøgning!O906="","",Ansøgning!O906)</f>
        <v/>
      </c>
      <c r="P924" s="78" t="str">
        <f>IF(Ansøgning!P906="","",Ansøgning!P906)</f>
        <v/>
      </c>
      <c r="Q924" s="78" t="str">
        <f>IF(Ansøgning!Q906="","",Ansøgning!Q906)</f>
        <v/>
      </c>
      <c r="R924" s="78" t="str">
        <f>IF(Ansøgning!R906="","",Ansøgning!R906)</f>
        <v/>
      </c>
      <c r="S924" s="46" t="str">
        <f>IFERROR(MAX(IF(OR(O924="",P924=""),"",IF(AND(AND(MONTH(E924)&gt;=7,MONTH(E924)&lt;8),AND(MONTH(F924)&gt;=7,MONTH(F924)&lt;8)),(NETWORKDAYS(E924,F924,Lister!$D$7:$D$13)-O924)*N924/NETWORKDAYS(Lister!$D$19,Lister!$E$19,Lister!$D$7:$D$13),IF(AND(AND(MONTH(E924)&gt;=7,MONTH(E924)&lt;8),MONTH(F924)&gt;7),(NETWORKDAYS(E924,Lister!$E$19,Lister!$D$7:$D$13)-O924)*N924/NETWORKDAYS(Lister!$D$19,Lister!$E$19,Lister!$D$7:$D$13),IF(MONTH(E924)&gt;7,0)))),0),"")</f>
        <v/>
      </c>
      <c r="T924" s="46" t="str">
        <f>IFERROR(MAX(IF(OR(O924="",P924=""),"",IF(AND(AND(MONTH(E924)&gt;=8,MONTH(E924)&lt;9),AND(MONTH(F924)&gt;=8,MONTH(F924)&lt;9)),(NETWORKDAYS(E924,F924,Lister!$D$7:$D$13)-P924)*N924/NETWORKDAYS(Lister!$D$20,Lister!$E$20,Lister!$D$7:$D$13),IF(AND(MONTH(E924)=7,MONTH(F924)=8),(NETWORKDAYS(Lister!$D$20,F924,Lister!$D$7:$D$13)-P924)*N924/NETWORKDAYS(Lister!$D$20,Lister!$E$20,Lister!$D$7:$D$13),IF(AND(MONTH(E924)=7,MONTH(F924)=7),0)))),0),"")</f>
        <v/>
      </c>
      <c r="U924" s="78" t="str">
        <f>IF(Ansøgning!U906="","",Ansøgning!U906)</f>
        <v/>
      </c>
      <c r="V924" s="119" t="str">
        <f t="shared" si="98"/>
        <v/>
      </c>
      <c r="W924" s="120" t="str">
        <f t="shared" si="99"/>
        <v/>
      </c>
      <c r="X924" s="42" t="str">
        <f t="shared" si="100"/>
        <v/>
      </c>
    </row>
    <row r="925" spans="1:24" x14ac:dyDescent="0.25">
      <c r="A925" s="13" t="str">
        <f t="shared" si="101"/>
        <v/>
      </c>
      <c r="B925" s="75" t="str">
        <f>IF(Ansøgning!B907="","",Ansøgning!B907)</f>
        <v/>
      </c>
      <c r="C925" s="75" t="str">
        <f>IF(Ansøgning!C907="","",Ansøgning!C907)</f>
        <v/>
      </c>
      <c r="D925" s="75" t="str">
        <f>IF(Ansøgning!D907="","",Ansøgning!D907)</f>
        <v/>
      </c>
      <c r="E925" s="76" t="str">
        <f>IF(Ansøgning!E907="","",Ansøgning!E907)</f>
        <v/>
      </c>
      <c r="F925" s="76" t="str">
        <f>IF(Ansøgning!F907="","",Ansøgning!F907)</f>
        <v/>
      </c>
      <c r="G925" s="33" t="str">
        <f>IF(OR(E925="",F925=""),"",NETWORKDAYS(E925,F925,Lister!$D$7:$D$13))</f>
        <v/>
      </c>
      <c r="H925" s="76" t="str">
        <f>IF(Ansøgning!H907="","",Ansøgning!H907)</f>
        <v/>
      </c>
      <c r="I925" s="32" t="str">
        <f t="shared" si="95"/>
        <v/>
      </c>
      <c r="J925" s="77" t="str">
        <f>IF(Ansøgning!J907="","",Ansøgning!J907)</f>
        <v/>
      </c>
      <c r="K925" s="77" t="str">
        <f>IF(Ansøgning!K907="","",Ansøgning!K907)</f>
        <v/>
      </c>
      <c r="L925" s="46" t="str">
        <f t="shared" si="96"/>
        <v/>
      </c>
      <c r="M925" s="78" t="str">
        <f>IF(Ansøgning!M907="","",Ansøgning!M907)</f>
        <v/>
      </c>
      <c r="N925" s="31" t="str">
        <f t="shared" si="97"/>
        <v/>
      </c>
      <c r="O925" s="78" t="str">
        <f>IF(Ansøgning!O907="","",Ansøgning!O907)</f>
        <v/>
      </c>
      <c r="P925" s="78" t="str">
        <f>IF(Ansøgning!P907="","",Ansøgning!P907)</f>
        <v/>
      </c>
      <c r="Q925" s="78" t="str">
        <f>IF(Ansøgning!Q907="","",Ansøgning!Q907)</f>
        <v/>
      </c>
      <c r="R925" s="78" t="str">
        <f>IF(Ansøgning!R907="","",Ansøgning!R907)</f>
        <v/>
      </c>
      <c r="S925" s="46" t="str">
        <f>IFERROR(MAX(IF(OR(O925="",P925=""),"",IF(AND(AND(MONTH(E925)&gt;=7,MONTH(E925)&lt;8),AND(MONTH(F925)&gt;=7,MONTH(F925)&lt;8)),(NETWORKDAYS(E925,F925,Lister!$D$7:$D$13)-O925)*N925/NETWORKDAYS(Lister!$D$19,Lister!$E$19,Lister!$D$7:$D$13),IF(AND(AND(MONTH(E925)&gt;=7,MONTH(E925)&lt;8),MONTH(F925)&gt;7),(NETWORKDAYS(E925,Lister!$E$19,Lister!$D$7:$D$13)-O925)*N925/NETWORKDAYS(Lister!$D$19,Lister!$E$19,Lister!$D$7:$D$13),IF(MONTH(E925)&gt;7,0)))),0),"")</f>
        <v/>
      </c>
      <c r="T925" s="46" t="str">
        <f>IFERROR(MAX(IF(OR(O925="",P925=""),"",IF(AND(AND(MONTH(E925)&gt;=8,MONTH(E925)&lt;9),AND(MONTH(F925)&gt;=8,MONTH(F925)&lt;9)),(NETWORKDAYS(E925,F925,Lister!$D$7:$D$13)-P925)*N925/NETWORKDAYS(Lister!$D$20,Lister!$E$20,Lister!$D$7:$D$13),IF(AND(MONTH(E925)=7,MONTH(F925)=8),(NETWORKDAYS(Lister!$D$20,F925,Lister!$D$7:$D$13)-P925)*N925/NETWORKDAYS(Lister!$D$20,Lister!$E$20,Lister!$D$7:$D$13),IF(AND(MONTH(E925)=7,MONTH(F925)=7),0)))),0),"")</f>
        <v/>
      </c>
      <c r="U925" s="78" t="str">
        <f>IF(Ansøgning!U907="","",Ansøgning!U907)</f>
        <v/>
      </c>
      <c r="V925" s="119" t="str">
        <f t="shared" si="98"/>
        <v/>
      </c>
      <c r="W925" s="120" t="str">
        <f t="shared" si="99"/>
        <v/>
      </c>
      <c r="X925" s="42" t="str">
        <f t="shared" si="100"/>
        <v/>
      </c>
    </row>
    <row r="926" spans="1:24" x14ac:dyDescent="0.25">
      <c r="A926" s="13" t="str">
        <f t="shared" si="101"/>
        <v/>
      </c>
      <c r="B926" s="75" t="str">
        <f>IF(Ansøgning!B908="","",Ansøgning!B908)</f>
        <v/>
      </c>
      <c r="C926" s="75" t="str">
        <f>IF(Ansøgning!C908="","",Ansøgning!C908)</f>
        <v/>
      </c>
      <c r="D926" s="75" t="str">
        <f>IF(Ansøgning!D908="","",Ansøgning!D908)</f>
        <v/>
      </c>
      <c r="E926" s="76" t="str">
        <f>IF(Ansøgning!E908="","",Ansøgning!E908)</f>
        <v/>
      </c>
      <c r="F926" s="76" t="str">
        <f>IF(Ansøgning!F908="","",Ansøgning!F908)</f>
        <v/>
      </c>
      <c r="G926" s="33" t="str">
        <f>IF(OR(E926="",F926=""),"",NETWORKDAYS(E926,F926,Lister!$D$7:$D$13))</f>
        <v/>
      </c>
      <c r="H926" s="76" t="str">
        <f>IF(Ansøgning!H908="","",Ansøgning!H908)</f>
        <v/>
      </c>
      <c r="I926" s="32" t="str">
        <f t="shared" si="95"/>
        <v/>
      </c>
      <c r="J926" s="77" t="str">
        <f>IF(Ansøgning!J908="","",Ansøgning!J908)</f>
        <v/>
      </c>
      <c r="K926" s="77" t="str">
        <f>IF(Ansøgning!K908="","",Ansøgning!K908)</f>
        <v/>
      </c>
      <c r="L926" s="46" t="str">
        <f t="shared" si="96"/>
        <v/>
      </c>
      <c r="M926" s="78" t="str">
        <f>IF(Ansøgning!M908="","",Ansøgning!M908)</f>
        <v/>
      </c>
      <c r="N926" s="31" t="str">
        <f t="shared" si="97"/>
        <v/>
      </c>
      <c r="O926" s="78" t="str">
        <f>IF(Ansøgning!O908="","",Ansøgning!O908)</f>
        <v/>
      </c>
      <c r="P926" s="78" t="str">
        <f>IF(Ansøgning!P908="","",Ansøgning!P908)</f>
        <v/>
      </c>
      <c r="Q926" s="78" t="str">
        <f>IF(Ansøgning!Q908="","",Ansøgning!Q908)</f>
        <v/>
      </c>
      <c r="R926" s="78" t="str">
        <f>IF(Ansøgning!R908="","",Ansøgning!R908)</f>
        <v/>
      </c>
      <c r="S926" s="46" t="str">
        <f>IFERROR(MAX(IF(OR(O926="",P926=""),"",IF(AND(AND(MONTH(E926)&gt;=7,MONTH(E926)&lt;8),AND(MONTH(F926)&gt;=7,MONTH(F926)&lt;8)),(NETWORKDAYS(E926,F926,Lister!$D$7:$D$13)-O926)*N926/NETWORKDAYS(Lister!$D$19,Lister!$E$19,Lister!$D$7:$D$13),IF(AND(AND(MONTH(E926)&gt;=7,MONTH(E926)&lt;8),MONTH(F926)&gt;7),(NETWORKDAYS(E926,Lister!$E$19,Lister!$D$7:$D$13)-O926)*N926/NETWORKDAYS(Lister!$D$19,Lister!$E$19,Lister!$D$7:$D$13),IF(MONTH(E926)&gt;7,0)))),0),"")</f>
        <v/>
      </c>
      <c r="T926" s="46" t="str">
        <f>IFERROR(MAX(IF(OR(O926="",P926=""),"",IF(AND(AND(MONTH(E926)&gt;=8,MONTH(E926)&lt;9),AND(MONTH(F926)&gt;=8,MONTH(F926)&lt;9)),(NETWORKDAYS(E926,F926,Lister!$D$7:$D$13)-P926)*N926/NETWORKDAYS(Lister!$D$20,Lister!$E$20,Lister!$D$7:$D$13),IF(AND(MONTH(E926)=7,MONTH(F926)=8),(NETWORKDAYS(Lister!$D$20,F926,Lister!$D$7:$D$13)-P926)*N926/NETWORKDAYS(Lister!$D$20,Lister!$E$20,Lister!$D$7:$D$13),IF(AND(MONTH(E926)=7,MONTH(F926)=7),0)))),0),"")</f>
        <v/>
      </c>
      <c r="U926" s="78" t="str">
        <f>IF(Ansøgning!U908="","",Ansøgning!U908)</f>
        <v/>
      </c>
      <c r="V926" s="119" t="str">
        <f t="shared" si="98"/>
        <v/>
      </c>
      <c r="W926" s="120" t="str">
        <f t="shared" si="99"/>
        <v/>
      </c>
      <c r="X926" s="42" t="str">
        <f t="shared" si="100"/>
        <v/>
      </c>
    </row>
    <row r="927" spans="1:24" x14ac:dyDescent="0.25">
      <c r="A927" s="13" t="str">
        <f t="shared" si="101"/>
        <v/>
      </c>
      <c r="B927" s="75" t="str">
        <f>IF(Ansøgning!B909="","",Ansøgning!B909)</f>
        <v/>
      </c>
      <c r="C927" s="75" t="str">
        <f>IF(Ansøgning!C909="","",Ansøgning!C909)</f>
        <v/>
      </c>
      <c r="D927" s="75" t="str">
        <f>IF(Ansøgning!D909="","",Ansøgning!D909)</f>
        <v/>
      </c>
      <c r="E927" s="76" t="str">
        <f>IF(Ansøgning!E909="","",Ansøgning!E909)</f>
        <v/>
      </c>
      <c r="F927" s="76" t="str">
        <f>IF(Ansøgning!F909="","",Ansøgning!F909)</f>
        <v/>
      </c>
      <c r="G927" s="33" t="str">
        <f>IF(OR(E927="",F927=""),"",NETWORKDAYS(E927,F927,Lister!$D$7:$D$13))</f>
        <v/>
      </c>
      <c r="H927" s="76" t="str">
        <f>IF(Ansøgning!H909="","",Ansøgning!H909)</f>
        <v/>
      </c>
      <c r="I927" s="32" t="str">
        <f t="shared" si="95"/>
        <v/>
      </c>
      <c r="J927" s="77" t="str">
        <f>IF(Ansøgning!J909="","",Ansøgning!J909)</f>
        <v/>
      </c>
      <c r="K927" s="77" t="str">
        <f>IF(Ansøgning!K909="","",Ansøgning!K909)</f>
        <v/>
      </c>
      <c r="L927" s="46" t="str">
        <f t="shared" si="96"/>
        <v/>
      </c>
      <c r="M927" s="78" t="str">
        <f>IF(Ansøgning!M909="","",Ansøgning!M909)</f>
        <v/>
      </c>
      <c r="N927" s="31" t="str">
        <f t="shared" si="97"/>
        <v/>
      </c>
      <c r="O927" s="78" t="str">
        <f>IF(Ansøgning!O909="","",Ansøgning!O909)</f>
        <v/>
      </c>
      <c r="P927" s="78" t="str">
        <f>IF(Ansøgning!P909="","",Ansøgning!P909)</f>
        <v/>
      </c>
      <c r="Q927" s="78" t="str">
        <f>IF(Ansøgning!Q909="","",Ansøgning!Q909)</f>
        <v/>
      </c>
      <c r="R927" s="78" t="str">
        <f>IF(Ansøgning!R909="","",Ansøgning!R909)</f>
        <v/>
      </c>
      <c r="S927" s="46" t="str">
        <f>IFERROR(MAX(IF(OR(O927="",P927=""),"",IF(AND(AND(MONTH(E927)&gt;=7,MONTH(E927)&lt;8),AND(MONTH(F927)&gt;=7,MONTH(F927)&lt;8)),(NETWORKDAYS(E927,F927,Lister!$D$7:$D$13)-O927)*N927/NETWORKDAYS(Lister!$D$19,Lister!$E$19,Lister!$D$7:$D$13),IF(AND(AND(MONTH(E927)&gt;=7,MONTH(E927)&lt;8),MONTH(F927)&gt;7),(NETWORKDAYS(E927,Lister!$E$19,Lister!$D$7:$D$13)-O927)*N927/NETWORKDAYS(Lister!$D$19,Lister!$E$19,Lister!$D$7:$D$13),IF(MONTH(E927)&gt;7,0)))),0),"")</f>
        <v/>
      </c>
      <c r="T927" s="46" t="str">
        <f>IFERROR(MAX(IF(OR(O927="",P927=""),"",IF(AND(AND(MONTH(E927)&gt;=8,MONTH(E927)&lt;9),AND(MONTH(F927)&gt;=8,MONTH(F927)&lt;9)),(NETWORKDAYS(E927,F927,Lister!$D$7:$D$13)-P927)*N927/NETWORKDAYS(Lister!$D$20,Lister!$E$20,Lister!$D$7:$D$13),IF(AND(MONTH(E927)=7,MONTH(F927)=8),(NETWORKDAYS(Lister!$D$20,F927,Lister!$D$7:$D$13)-P927)*N927/NETWORKDAYS(Lister!$D$20,Lister!$E$20,Lister!$D$7:$D$13),IF(AND(MONTH(E927)=7,MONTH(F927)=7),0)))),0),"")</f>
        <v/>
      </c>
      <c r="U927" s="78" t="str">
        <f>IF(Ansøgning!U909="","",Ansøgning!U909)</f>
        <v/>
      </c>
      <c r="V927" s="119" t="str">
        <f t="shared" si="98"/>
        <v/>
      </c>
      <c r="W927" s="120" t="str">
        <f t="shared" si="99"/>
        <v/>
      </c>
      <c r="X927" s="42" t="str">
        <f t="shared" si="100"/>
        <v/>
      </c>
    </row>
    <row r="928" spans="1:24" x14ac:dyDescent="0.25">
      <c r="A928" s="13" t="str">
        <f t="shared" si="101"/>
        <v/>
      </c>
      <c r="B928" s="75" t="str">
        <f>IF(Ansøgning!B910="","",Ansøgning!B910)</f>
        <v/>
      </c>
      <c r="C928" s="75" t="str">
        <f>IF(Ansøgning!C910="","",Ansøgning!C910)</f>
        <v/>
      </c>
      <c r="D928" s="75" t="str">
        <f>IF(Ansøgning!D910="","",Ansøgning!D910)</f>
        <v/>
      </c>
      <c r="E928" s="76" t="str">
        <f>IF(Ansøgning!E910="","",Ansøgning!E910)</f>
        <v/>
      </c>
      <c r="F928" s="76" t="str">
        <f>IF(Ansøgning!F910="","",Ansøgning!F910)</f>
        <v/>
      </c>
      <c r="G928" s="33" t="str">
        <f>IF(OR(E928="",F928=""),"",NETWORKDAYS(E928,F928,Lister!$D$7:$D$13))</f>
        <v/>
      </c>
      <c r="H928" s="76" t="str">
        <f>IF(Ansøgning!H910="","",Ansøgning!H910)</f>
        <v/>
      </c>
      <c r="I928" s="32" t="str">
        <f t="shared" si="95"/>
        <v/>
      </c>
      <c r="J928" s="77" t="str">
        <f>IF(Ansøgning!J910="","",Ansøgning!J910)</f>
        <v/>
      </c>
      <c r="K928" s="77" t="str">
        <f>IF(Ansøgning!K910="","",Ansøgning!K910)</f>
        <v/>
      </c>
      <c r="L928" s="46" t="str">
        <f t="shared" si="96"/>
        <v/>
      </c>
      <c r="M928" s="78" t="str">
        <f>IF(Ansøgning!M910="","",Ansøgning!M910)</f>
        <v/>
      </c>
      <c r="N928" s="31" t="str">
        <f t="shared" si="97"/>
        <v/>
      </c>
      <c r="O928" s="78" t="str">
        <f>IF(Ansøgning!O910="","",Ansøgning!O910)</f>
        <v/>
      </c>
      <c r="P928" s="78" t="str">
        <f>IF(Ansøgning!P910="","",Ansøgning!P910)</f>
        <v/>
      </c>
      <c r="Q928" s="78" t="str">
        <f>IF(Ansøgning!Q910="","",Ansøgning!Q910)</f>
        <v/>
      </c>
      <c r="R928" s="78" t="str">
        <f>IF(Ansøgning!R910="","",Ansøgning!R910)</f>
        <v/>
      </c>
      <c r="S928" s="46" t="str">
        <f>IFERROR(MAX(IF(OR(O928="",P928=""),"",IF(AND(AND(MONTH(E928)&gt;=7,MONTH(E928)&lt;8),AND(MONTH(F928)&gt;=7,MONTH(F928)&lt;8)),(NETWORKDAYS(E928,F928,Lister!$D$7:$D$13)-O928)*N928/NETWORKDAYS(Lister!$D$19,Lister!$E$19,Lister!$D$7:$D$13),IF(AND(AND(MONTH(E928)&gt;=7,MONTH(E928)&lt;8),MONTH(F928)&gt;7),(NETWORKDAYS(E928,Lister!$E$19,Lister!$D$7:$D$13)-O928)*N928/NETWORKDAYS(Lister!$D$19,Lister!$E$19,Lister!$D$7:$D$13),IF(MONTH(E928)&gt;7,0)))),0),"")</f>
        <v/>
      </c>
      <c r="T928" s="46" t="str">
        <f>IFERROR(MAX(IF(OR(O928="",P928=""),"",IF(AND(AND(MONTH(E928)&gt;=8,MONTH(E928)&lt;9),AND(MONTH(F928)&gt;=8,MONTH(F928)&lt;9)),(NETWORKDAYS(E928,F928,Lister!$D$7:$D$13)-P928)*N928/NETWORKDAYS(Lister!$D$20,Lister!$E$20,Lister!$D$7:$D$13),IF(AND(MONTH(E928)=7,MONTH(F928)=8),(NETWORKDAYS(Lister!$D$20,F928,Lister!$D$7:$D$13)-P928)*N928/NETWORKDAYS(Lister!$D$20,Lister!$E$20,Lister!$D$7:$D$13),IF(AND(MONTH(E928)=7,MONTH(F928)=7),0)))),0),"")</f>
        <v/>
      </c>
      <c r="U928" s="78" t="str">
        <f>IF(Ansøgning!U910="","",Ansøgning!U910)</f>
        <v/>
      </c>
      <c r="V928" s="119" t="str">
        <f t="shared" si="98"/>
        <v/>
      </c>
      <c r="W928" s="120" t="str">
        <f t="shared" si="99"/>
        <v/>
      </c>
      <c r="X928" s="42" t="str">
        <f t="shared" si="100"/>
        <v/>
      </c>
    </row>
    <row r="929" spans="1:24" x14ac:dyDescent="0.25">
      <c r="A929" s="13" t="str">
        <f t="shared" si="101"/>
        <v/>
      </c>
      <c r="B929" s="75" t="str">
        <f>IF(Ansøgning!B911="","",Ansøgning!B911)</f>
        <v/>
      </c>
      <c r="C929" s="75" t="str">
        <f>IF(Ansøgning!C911="","",Ansøgning!C911)</f>
        <v/>
      </c>
      <c r="D929" s="75" t="str">
        <f>IF(Ansøgning!D911="","",Ansøgning!D911)</f>
        <v/>
      </c>
      <c r="E929" s="76" t="str">
        <f>IF(Ansøgning!E911="","",Ansøgning!E911)</f>
        <v/>
      </c>
      <c r="F929" s="76" t="str">
        <f>IF(Ansøgning!F911="","",Ansøgning!F911)</f>
        <v/>
      </c>
      <c r="G929" s="33" t="str">
        <f>IF(OR(E929="",F929=""),"",NETWORKDAYS(E929,F929,Lister!$D$7:$D$13))</f>
        <v/>
      </c>
      <c r="H929" s="76" t="str">
        <f>IF(Ansøgning!H911="","",Ansøgning!H911)</f>
        <v/>
      </c>
      <c r="I929" s="32" t="str">
        <f t="shared" si="95"/>
        <v/>
      </c>
      <c r="J929" s="77" t="str">
        <f>IF(Ansøgning!J911="","",Ansøgning!J911)</f>
        <v/>
      </c>
      <c r="K929" s="77" t="str">
        <f>IF(Ansøgning!K911="","",Ansøgning!K911)</f>
        <v/>
      </c>
      <c r="L929" s="46" t="str">
        <f t="shared" si="96"/>
        <v/>
      </c>
      <c r="M929" s="78" t="str">
        <f>IF(Ansøgning!M911="","",Ansøgning!M911)</f>
        <v/>
      </c>
      <c r="N929" s="31" t="str">
        <f t="shared" si="97"/>
        <v/>
      </c>
      <c r="O929" s="78" t="str">
        <f>IF(Ansøgning!O911="","",Ansøgning!O911)</f>
        <v/>
      </c>
      <c r="P929" s="78" t="str">
        <f>IF(Ansøgning!P911="","",Ansøgning!P911)</f>
        <v/>
      </c>
      <c r="Q929" s="78" t="str">
        <f>IF(Ansøgning!Q911="","",Ansøgning!Q911)</f>
        <v/>
      </c>
      <c r="R929" s="78" t="str">
        <f>IF(Ansøgning!R911="","",Ansøgning!R911)</f>
        <v/>
      </c>
      <c r="S929" s="46" t="str">
        <f>IFERROR(MAX(IF(OR(O929="",P929=""),"",IF(AND(AND(MONTH(E929)&gt;=7,MONTH(E929)&lt;8),AND(MONTH(F929)&gt;=7,MONTH(F929)&lt;8)),(NETWORKDAYS(E929,F929,Lister!$D$7:$D$13)-O929)*N929/NETWORKDAYS(Lister!$D$19,Lister!$E$19,Lister!$D$7:$D$13),IF(AND(AND(MONTH(E929)&gt;=7,MONTH(E929)&lt;8),MONTH(F929)&gt;7),(NETWORKDAYS(E929,Lister!$E$19,Lister!$D$7:$D$13)-O929)*N929/NETWORKDAYS(Lister!$D$19,Lister!$E$19,Lister!$D$7:$D$13),IF(MONTH(E929)&gt;7,0)))),0),"")</f>
        <v/>
      </c>
      <c r="T929" s="46" t="str">
        <f>IFERROR(MAX(IF(OR(O929="",P929=""),"",IF(AND(AND(MONTH(E929)&gt;=8,MONTH(E929)&lt;9),AND(MONTH(F929)&gt;=8,MONTH(F929)&lt;9)),(NETWORKDAYS(E929,F929,Lister!$D$7:$D$13)-P929)*N929/NETWORKDAYS(Lister!$D$20,Lister!$E$20,Lister!$D$7:$D$13),IF(AND(MONTH(E929)=7,MONTH(F929)=8),(NETWORKDAYS(Lister!$D$20,F929,Lister!$D$7:$D$13)-P929)*N929/NETWORKDAYS(Lister!$D$20,Lister!$E$20,Lister!$D$7:$D$13),IF(AND(MONTH(E929)=7,MONTH(F929)=7),0)))),0),"")</f>
        <v/>
      </c>
      <c r="U929" s="78" t="str">
        <f>IF(Ansøgning!U911="","",Ansøgning!U911)</f>
        <v/>
      </c>
      <c r="V929" s="119" t="str">
        <f t="shared" si="98"/>
        <v/>
      </c>
      <c r="W929" s="120" t="str">
        <f t="shared" si="99"/>
        <v/>
      </c>
      <c r="X929" s="42" t="str">
        <f t="shared" si="100"/>
        <v/>
      </c>
    </row>
    <row r="930" spans="1:24" x14ac:dyDescent="0.25">
      <c r="A930" s="13" t="str">
        <f t="shared" si="101"/>
        <v/>
      </c>
      <c r="B930" s="75" t="str">
        <f>IF(Ansøgning!B912="","",Ansøgning!B912)</f>
        <v/>
      </c>
      <c r="C930" s="75" t="str">
        <f>IF(Ansøgning!C912="","",Ansøgning!C912)</f>
        <v/>
      </c>
      <c r="D930" s="75" t="str">
        <f>IF(Ansøgning!D912="","",Ansøgning!D912)</f>
        <v/>
      </c>
      <c r="E930" s="76" t="str">
        <f>IF(Ansøgning!E912="","",Ansøgning!E912)</f>
        <v/>
      </c>
      <c r="F930" s="76" t="str">
        <f>IF(Ansøgning!F912="","",Ansøgning!F912)</f>
        <v/>
      </c>
      <c r="G930" s="33" t="str">
        <f>IF(OR(E930="",F930=""),"",NETWORKDAYS(E930,F930,Lister!$D$7:$D$13))</f>
        <v/>
      </c>
      <c r="H930" s="76" t="str">
        <f>IF(Ansøgning!H912="","",Ansøgning!H912)</f>
        <v/>
      </c>
      <c r="I930" s="32" t="str">
        <f t="shared" si="95"/>
        <v/>
      </c>
      <c r="J930" s="77" t="str">
        <f>IF(Ansøgning!J912="","",Ansøgning!J912)</f>
        <v/>
      </c>
      <c r="K930" s="77" t="str">
        <f>IF(Ansøgning!K912="","",Ansøgning!K912)</f>
        <v/>
      </c>
      <c r="L930" s="46" t="str">
        <f t="shared" si="96"/>
        <v/>
      </c>
      <c r="M930" s="78" t="str">
        <f>IF(Ansøgning!M912="","",Ansøgning!M912)</f>
        <v/>
      </c>
      <c r="N930" s="31" t="str">
        <f t="shared" si="97"/>
        <v/>
      </c>
      <c r="O930" s="78" t="str">
        <f>IF(Ansøgning!O912="","",Ansøgning!O912)</f>
        <v/>
      </c>
      <c r="P930" s="78" t="str">
        <f>IF(Ansøgning!P912="","",Ansøgning!P912)</f>
        <v/>
      </c>
      <c r="Q930" s="78" t="str">
        <f>IF(Ansøgning!Q912="","",Ansøgning!Q912)</f>
        <v/>
      </c>
      <c r="R930" s="78" t="str">
        <f>IF(Ansøgning!R912="","",Ansøgning!R912)</f>
        <v/>
      </c>
      <c r="S930" s="46" t="str">
        <f>IFERROR(MAX(IF(OR(O930="",P930=""),"",IF(AND(AND(MONTH(E930)&gt;=7,MONTH(E930)&lt;8),AND(MONTH(F930)&gt;=7,MONTH(F930)&lt;8)),(NETWORKDAYS(E930,F930,Lister!$D$7:$D$13)-O930)*N930/NETWORKDAYS(Lister!$D$19,Lister!$E$19,Lister!$D$7:$D$13),IF(AND(AND(MONTH(E930)&gt;=7,MONTH(E930)&lt;8),MONTH(F930)&gt;7),(NETWORKDAYS(E930,Lister!$E$19,Lister!$D$7:$D$13)-O930)*N930/NETWORKDAYS(Lister!$D$19,Lister!$E$19,Lister!$D$7:$D$13),IF(MONTH(E930)&gt;7,0)))),0),"")</f>
        <v/>
      </c>
      <c r="T930" s="46" t="str">
        <f>IFERROR(MAX(IF(OR(O930="",P930=""),"",IF(AND(AND(MONTH(E930)&gt;=8,MONTH(E930)&lt;9),AND(MONTH(F930)&gt;=8,MONTH(F930)&lt;9)),(NETWORKDAYS(E930,F930,Lister!$D$7:$D$13)-P930)*N930/NETWORKDAYS(Lister!$D$20,Lister!$E$20,Lister!$D$7:$D$13),IF(AND(MONTH(E930)=7,MONTH(F930)=8),(NETWORKDAYS(Lister!$D$20,F930,Lister!$D$7:$D$13)-P930)*N930/NETWORKDAYS(Lister!$D$20,Lister!$E$20,Lister!$D$7:$D$13),IF(AND(MONTH(E930)=7,MONTH(F930)=7),0)))),0),"")</f>
        <v/>
      </c>
      <c r="U930" s="78" t="str">
        <f>IF(Ansøgning!U912="","",Ansøgning!U912)</f>
        <v/>
      </c>
      <c r="V930" s="119" t="str">
        <f t="shared" si="98"/>
        <v/>
      </c>
      <c r="W930" s="120" t="str">
        <f t="shared" si="99"/>
        <v/>
      </c>
      <c r="X930" s="42" t="str">
        <f t="shared" si="100"/>
        <v/>
      </c>
    </row>
    <row r="931" spans="1:24" x14ac:dyDescent="0.25">
      <c r="A931" s="13" t="str">
        <f t="shared" si="101"/>
        <v/>
      </c>
      <c r="B931" s="75" t="str">
        <f>IF(Ansøgning!B913="","",Ansøgning!B913)</f>
        <v/>
      </c>
      <c r="C931" s="75" t="str">
        <f>IF(Ansøgning!C913="","",Ansøgning!C913)</f>
        <v/>
      </c>
      <c r="D931" s="75" t="str">
        <f>IF(Ansøgning!D913="","",Ansøgning!D913)</f>
        <v/>
      </c>
      <c r="E931" s="76" t="str">
        <f>IF(Ansøgning!E913="","",Ansøgning!E913)</f>
        <v/>
      </c>
      <c r="F931" s="76" t="str">
        <f>IF(Ansøgning!F913="","",Ansøgning!F913)</f>
        <v/>
      </c>
      <c r="G931" s="33" t="str">
        <f>IF(OR(E931="",F931=""),"",NETWORKDAYS(E931,F931,Lister!$D$7:$D$13))</f>
        <v/>
      </c>
      <c r="H931" s="76" t="str">
        <f>IF(Ansøgning!H913="","",Ansøgning!H913)</f>
        <v/>
      </c>
      <c r="I931" s="32" t="str">
        <f t="shared" si="95"/>
        <v/>
      </c>
      <c r="J931" s="77" t="str">
        <f>IF(Ansøgning!J913="","",Ansøgning!J913)</f>
        <v/>
      </c>
      <c r="K931" s="77" t="str">
        <f>IF(Ansøgning!K913="","",Ansøgning!K913)</f>
        <v/>
      </c>
      <c r="L931" s="46" t="str">
        <f t="shared" si="96"/>
        <v/>
      </c>
      <c r="M931" s="78" t="str">
        <f>IF(Ansøgning!M913="","",Ansøgning!M913)</f>
        <v/>
      </c>
      <c r="N931" s="31" t="str">
        <f t="shared" si="97"/>
        <v/>
      </c>
      <c r="O931" s="78" t="str">
        <f>IF(Ansøgning!O913="","",Ansøgning!O913)</f>
        <v/>
      </c>
      <c r="P931" s="78" t="str">
        <f>IF(Ansøgning!P913="","",Ansøgning!P913)</f>
        <v/>
      </c>
      <c r="Q931" s="78" t="str">
        <f>IF(Ansøgning!Q913="","",Ansøgning!Q913)</f>
        <v/>
      </c>
      <c r="R931" s="78" t="str">
        <f>IF(Ansøgning!R913="","",Ansøgning!R913)</f>
        <v/>
      </c>
      <c r="S931" s="46" t="str">
        <f>IFERROR(MAX(IF(OR(O931="",P931=""),"",IF(AND(AND(MONTH(E931)&gt;=7,MONTH(E931)&lt;8),AND(MONTH(F931)&gt;=7,MONTH(F931)&lt;8)),(NETWORKDAYS(E931,F931,Lister!$D$7:$D$13)-O931)*N931/NETWORKDAYS(Lister!$D$19,Lister!$E$19,Lister!$D$7:$D$13),IF(AND(AND(MONTH(E931)&gt;=7,MONTH(E931)&lt;8),MONTH(F931)&gt;7),(NETWORKDAYS(E931,Lister!$E$19,Lister!$D$7:$D$13)-O931)*N931/NETWORKDAYS(Lister!$D$19,Lister!$E$19,Lister!$D$7:$D$13),IF(MONTH(E931)&gt;7,0)))),0),"")</f>
        <v/>
      </c>
      <c r="T931" s="46" t="str">
        <f>IFERROR(MAX(IF(OR(O931="",P931=""),"",IF(AND(AND(MONTH(E931)&gt;=8,MONTH(E931)&lt;9),AND(MONTH(F931)&gt;=8,MONTH(F931)&lt;9)),(NETWORKDAYS(E931,F931,Lister!$D$7:$D$13)-P931)*N931/NETWORKDAYS(Lister!$D$20,Lister!$E$20,Lister!$D$7:$D$13),IF(AND(MONTH(E931)=7,MONTH(F931)=8),(NETWORKDAYS(Lister!$D$20,F931,Lister!$D$7:$D$13)-P931)*N931/NETWORKDAYS(Lister!$D$20,Lister!$E$20,Lister!$D$7:$D$13),IF(AND(MONTH(E931)=7,MONTH(F931)=7),0)))),0),"")</f>
        <v/>
      </c>
      <c r="U931" s="78" t="str">
        <f>IF(Ansøgning!U913="","",Ansøgning!U913)</f>
        <v/>
      </c>
      <c r="V931" s="119" t="str">
        <f t="shared" si="98"/>
        <v/>
      </c>
      <c r="W931" s="120" t="str">
        <f t="shared" si="99"/>
        <v/>
      </c>
      <c r="X931" s="42" t="str">
        <f t="shared" si="100"/>
        <v/>
      </c>
    </row>
    <row r="932" spans="1:24" x14ac:dyDescent="0.25">
      <c r="A932" s="13" t="str">
        <f t="shared" si="101"/>
        <v/>
      </c>
      <c r="B932" s="75" t="str">
        <f>IF(Ansøgning!B914="","",Ansøgning!B914)</f>
        <v/>
      </c>
      <c r="C932" s="75" t="str">
        <f>IF(Ansøgning!C914="","",Ansøgning!C914)</f>
        <v/>
      </c>
      <c r="D932" s="75" t="str">
        <f>IF(Ansøgning!D914="","",Ansøgning!D914)</f>
        <v/>
      </c>
      <c r="E932" s="76" t="str">
        <f>IF(Ansøgning!E914="","",Ansøgning!E914)</f>
        <v/>
      </c>
      <c r="F932" s="76" t="str">
        <f>IF(Ansøgning!F914="","",Ansøgning!F914)</f>
        <v/>
      </c>
      <c r="G932" s="33" t="str">
        <f>IF(OR(E932="",F932=""),"",NETWORKDAYS(E932,F932,Lister!$D$7:$D$13))</f>
        <v/>
      </c>
      <c r="H932" s="76" t="str">
        <f>IF(Ansøgning!H914="","",Ansøgning!H914)</f>
        <v/>
      </c>
      <c r="I932" s="32" t="str">
        <f t="shared" si="95"/>
        <v/>
      </c>
      <c r="J932" s="77" t="str">
        <f>IF(Ansøgning!J914="","",Ansøgning!J914)</f>
        <v/>
      </c>
      <c r="K932" s="77" t="str">
        <f>IF(Ansøgning!K914="","",Ansøgning!K914)</f>
        <v/>
      </c>
      <c r="L932" s="46" t="str">
        <f t="shared" si="96"/>
        <v/>
      </c>
      <c r="M932" s="78" t="str">
        <f>IF(Ansøgning!M914="","",Ansøgning!M914)</f>
        <v/>
      </c>
      <c r="N932" s="31" t="str">
        <f t="shared" si="97"/>
        <v/>
      </c>
      <c r="O932" s="78" t="str">
        <f>IF(Ansøgning!O914="","",Ansøgning!O914)</f>
        <v/>
      </c>
      <c r="P932" s="78" t="str">
        <f>IF(Ansøgning!P914="","",Ansøgning!P914)</f>
        <v/>
      </c>
      <c r="Q932" s="78" t="str">
        <f>IF(Ansøgning!Q914="","",Ansøgning!Q914)</f>
        <v/>
      </c>
      <c r="R932" s="78" t="str">
        <f>IF(Ansøgning!R914="","",Ansøgning!R914)</f>
        <v/>
      </c>
      <c r="S932" s="46" t="str">
        <f>IFERROR(MAX(IF(OR(O932="",P932=""),"",IF(AND(AND(MONTH(E932)&gt;=7,MONTH(E932)&lt;8),AND(MONTH(F932)&gt;=7,MONTH(F932)&lt;8)),(NETWORKDAYS(E932,F932,Lister!$D$7:$D$13)-O932)*N932/NETWORKDAYS(Lister!$D$19,Lister!$E$19,Lister!$D$7:$D$13),IF(AND(AND(MONTH(E932)&gt;=7,MONTH(E932)&lt;8),MONTH(F932)&gt;7),(NETWORKDAYS(E932,Lister!$E$19,Lister!$D$7:$D$13)-O932)*N932/NETWORKDAYS(Lister!$D$19,Lister!$E$19,Lister!$D$7:$D$13),IF(MONTH(E932)&gt;7,0)))),0),"")</f>
        <v/>
      </c>
      <c r="T932" s="46" t="str">
        <f>IFERROR(MAX(IF(OR(O932="",P932=""),"",IF(AND(AND(MONTH(E932)&gt;=8,MONTH(E932)&lt;9),AND(MONTH(F932)&gt;=8,MONTH(F932)&lt;9)),(NETWORKDAYS(E932,F932,Lister!$D$7:$D$13)-P932)*N932/NETWORKDAYS(Lister!$D$20,Lister!$E$20,Lister!$D$7:$D$13),IF(AND(MONTH(E932)=7,MONTH(F932)=8),(NETWORKDAYS(Lister!$D$20,F932,Lister!$D$7:$D$13)-P932)*N932/NETWORKDAYS(Lister!$D$20,Lister!$E$20,Lister!$D$7:$D$13),IF(AND(MONTH(E932)=7,MONTH(F932)=7),0)))),0),"")</f>
        <v/>
      </c>
      <c r="U932" s="78" t="str">
        <f>IF(Ansøgning!U914="","",Ansøgning!U914)</f>
        <v/>
      </c>
      <c r="V932" s="119" t="str">
        <f t="shared" si="98"/>
        <v/>
      </c>
      <c r="W932" s="120" t="str">
        <f t="shared" si="99"/>
        <v/>
      </c>
      <c r="X932" s="42" t="str">
        <f t="shared" si="100"/>
        <v/>
      </c>
    </row>
    <row r="933" spans="1:24" x14ac:dyDescent="0.25">
      <c r="A933" s="13" t="str">
        <f t="shared" si="101"/>
        <v/>
      </c>
      <c r="B933" s="75" t="str">
        <f>IF(Ansøgning!B915="","",Ansøgning!B915)</f>
        <v/>
      </c>
      <c r="C933" s="75" t="str">
        <f>IF(Ansøgning!C915="","",Ansøgning!C915)</f>
        <v/>
      </c>
      <c r="D933" s="75" t="str">
        <f>IF(Ansøgning!D915="","",Ansøgning!D915)</f>
        <v/>
      </c>
      <c r="E933" s="76" t="str">
        <f>IF(Ansøgning!E915="","",Ansøgning!E915)</f>
        <v/>
      </c>
      <c r="F933" s="76" t="str">
        <f>IF(Ansøgning!F915="","",Ansøgning!F915)</f>
        <v/>
      </c>
      <c r="G933" s="33" t="str">
        <f>IF(OR(E933="",F933=""),"",NETWORKDAYS(E933,F933,Lister!$D$7:$D$13))</f>
        <v/>
      </c>
      <c r="H933" s="76" t="str">
        <f>IF(Ansøgning!H915="","",Ansøgning!H915)</f>
        <v/>
      </c>
      <c r="I933" s="32" t="str">
        <f t="shared" si="95"/>
        <v/>
      </c>
      <c r="J933" s="77" t="str">
        <f>IF(Ansøgning!J915="","",Ansøgning!J915)</f>
        <v/>
      </c>
      <c r="K933" s="77" t="str">
        <f>IF(Ansøgning!K915="","",Ansøgning!K915)</f>
        <v/>
      </c>
      <c r="L933" s="46" t="str">
        <f t="shared" si="96"/>
        <v/>
      </c>
      <c r="M933" s="78" t="str">
        <f>IF(Ansøgning!M915="","",Ansøgning!M915)</f>
        <v/>
      </c>
      <c r="N933" s="31" t="str">
        <f t="shared" si="97"/>
        <v/>
      </c>
      <c r="O933" s="78" t="str">
        <f>IF(Ansøgning!O915="","",Ansøgning!O915)</f>
        <v/>
      </c>
      <c r="P933" s="78" t="str">
        <f>IF(Ansøgning!P915="","",Ansøgning!P915)</f>
        <v/>
      </c>
      <c r="Q933" s="78" t="str">
        <f>IF(Ansøgning!Q915="","",Ansøgning!Q915)</f>
        <v/>
      </c>
      <c r="R933" s="78" t="str">
        <f>IF(Ansøgning!R915="","",Ansøgning!R915)</f>
        <v/>
      </c>
      <c r="S933" s="46" t="str">
        <f>IFERROR(MAX(IF(OR(O933="",P933=""),"",IF(AND(AND(MONTH(E933)&gt;=7,MONTH(E933)&lt;8),AND(MONTH(F933)&gt;=7,MONTH(F933)&lt;8)),(NETWORKDAYS(E933,F933,Lister!$D$7:$D$13)-O933)*N933/NETWORKDAYS(Lister!$D$19,Lister!$E$19,Lister!$D$7:$D$13),IF(AND(AND(MONTH(E933)&gt;=7,MONTH(E933)&lt;8),MONTH(F933)&gt;7),(NETWORKDAYS(E933,Lister!$E$19,Lister!$D$7:$D$13)-O933)*N933/NETWORKDAYS(Lister!$D$19,Lister!$E$19,Lister!$D$7:$D$13),IF(MONTH(E933)&gt;7,0)))),0),"")</f>
        <v/>
      </c>
      <c r="T933" s="46" t="str">
        <f>IFERROR(MAX(IF(OR(O933="",P933=""),"",IF(AND(AND(MONTH(E933)&gt;=8,MONTH(E933)&lt;9),AND(MONTH(F933)&gt;=8,MONTH(F933)&lt;9)),(NETWORKDAYS(E933,F933,Lister!$D$7:$D$13)-P933)*N933/NETWORKDAYS(Lister!$D$20,Lister!$E$20,Lister!$D$7:$D$13),IF(AND(MONTH(E933)=7,MONTH(F933)=8),(NETWORKDAYS(Lister!$D$20,F933,Lister!$D$7:$D$13)-P933)*N933/NETWORKDAYS(Lister!$D$20,Lister!$E$20,Lister!$D$7:$D$13),IF(AND(MONTH(E933)=7,MONTH(F933)=7),0)))),0),"")</f>
        <v/>
      </c>
      <c r="U933" s="78" t="str">
        <f>IF(Ansøgning!U915="","",Ansøgning!U915)</f>
        <v/>
      </c>
      <c r="V933" s="119" t="str">
        <f t="shared" si="98"/>
        <v/>
      </c>
      <c r="W933" s="120" t="str">
        <f t="shared" si="99"/>
        <v/>
      </c>
      <c r="X933" s="42" t="str">
        <f t="shared" si="100"/>
        <v/>
      </c>
    </row>
    <row r="934" spans="1:24" x14ac:dyDescent="0.25">
      <c r="A934" s="13" t="str">
        <f t="shared" si="101"/>
        <v/>
      </c>
      <c r="B934" s="75" t="str">
        <f>IF(Ansøgning!B916="","",Ansøgning!B916)</f>
        <v/>
      </c>
      <c r="C934" s="75" t="str">
        <f>IF(Ansøgning!C916="","",Ansøgning!C916)</f>
        <v/>
      </c>
      <c r="D934" s="75" t="str">
        <f>IF(Ansøgning!D916="","",Ansøgning!D916)</f>
        <v/>
      </c>
      <c r="E934" s="76" t="str">
        <f>IF(Ansøgning!E916="","",Ansøgning!E916)</f>
        <v/>
      </c>
      <c r="F934" s="76" t="str">
        <f>IF(Ansøgning!F916="","",Ansøgning!F916)</f>
        <v/>
      </c>
      <c r="G934" s="33" t="str">
        <f>IF(OR(E934="",F934=""),"",NETWORKDAYS(E934,F934,Lister!$D$7:$D$13))</f>
        <v/>
      </c>
      <c r="H934" s="76" t="str">
        <f>IF(Ansøgning!H916="","",Ansøgning!H916)</f>
        <v/>
      </c>
      <c r="I934" s="32" t="str">
        <f t="shared" si="95"/>
        <v/>
      </c>
      <c r="J934" s="77" t="str">
        <f>IF(Ansøgning!J916="","",Ansøgning!J916)</f>
        <v/>
      </c>
      <c r="K934" s="77" t="str">
        <f>IF(Ansøgning!K916="","",Ansøgning!K916)</f>
        <v/>
      </c>
      <c r="L934" s="46" t="str">
        <f t="shared" si="96"/>
        <v/>
      </c>
      <c r="M934" s="78" t="str">
        <f>IF(Ansøgning!M916="","",Ansøgning!M916)</f>
        <v/>
      </c>
      <c r="N934" s="31" t="str">
        <f t="shared" si="97"/>
        <v/>
      </c>
      <c r="O934" s="78" t="str">
        <f>IF(Ansøgning!O916="","",Ansøgning!O916)</f>
        <v/>
      </c>
      <c r="P934" s="78" t="str">
        <f>IF(Ansøgning!P916="","",Ansøgning!P916)</f>
        <v/>
      </c>
      <c r="Q934" s="78" t="str">
        <f>IF(Ansøgning!Q916="","",Ansøgning!Q916)</f>
        <v/>
      </c>
      <c r="R934" s="78" t="str">
        <f>IF(Ansøgning!R916="","",Ansøgning!R916)</f>
        <v/>
      </c>
      <c r="S934" s="46" t="str">
        <f>IFERROR(MAX(IF(OR(O934="",P934=""),"",IF(AND(AND(MONTH(E934)&gt;=7,MONTH(E934)&lt;8),AND(MONTH(F934)&gt;=7,MONTH(F934)&lt;8)),(NETWORKDAYS(E934,F934,Lister!$D$7:$D$13)-O934)*N934/NETWORKDAYS(Lister!$D$19,Lister!$E$19,Lister!$D$7:$D$13),IF(AND(AND(MONTH(E934)&gt;=7,MONTH(E934)&lt;8),MONTH(F934)&gt;7),(NETWORKDAYS(E934,Lister!$E$19,Lister!$D$7:$D$13)-O934)*N934/NETWORKDAYS(Lister!$D$19,Lister!$E$19,Lister!$D$7:$D$13),IF(MONTH(E934)&gt;7,0)))),0),"")</f>
        <v/>
      </c>
      <c r="T934" s="46" t="str">
        <f>IFERROR(MAX(IF(OR(O934="",P934=""),"",IF(AND(AND(MONTH(E934)&gt;=8,MONTH(E934)&lt;9),AND(MONTH(F934)&gt;=8,MONTH(F934)&lt;9)),(NETWORKDAYS(E934,F934,Lister!$D$7:$D$13)-P934)*N934/NETWORKDAYS(Lister!$D$20,Lister!$E$20,Lister!$D$7:$D$13),IF(AND(MONTH(E934)=7,MONTH(F934)=8),(NETWORKDAYS(Lister!$D$20,F934,Lister!$D$7:$D$13)-P934)*N934/NETWORKDAYS(Lister!$D$20,Lister!$E$20,Lister!$D$7:$D$13),IF(AND(MONTH(E934)=7,MONTH(F934)=7),0)))),0),"")</f>
        <v/>
      </c>
      <c r="U934" s="78" t="str">
        <f>IF(Ansøgning!U916="","",Ansøgning!U916)</f>
        <v/>
      </c>
      <c r="V934" s="119" t="str">
        <f t="shared" si="98"/>
        <v/>
      </c>
      <c r="W934" s="120" t="str">
        <f t="shared" si="99"/>
        <v/>
      </c>
      <c r="X934" s="42" t="str">
        <f t="shared" si="100"/>
        <v/>
      </c>
    </row>
    <row r="935" spans="1:24" x14ac:dyDescent="0.25">
      <c r="A935" s="13" t="str">
        <f t="shared" si="101"/>
        <v/>
      </c>
      <c r="B935" s="75" t="str">
        <f>IF(Ansøgning!B917="","",Ansøgning!B917)</f>
        <v/>
      </c>
      <c r="C935" s="75" t="str">
        <f>IF(Ansøgning!C917="","",Ansøgning!C917)</f>
        <v/>
      </c>
      <c r="D935" s="75" t="str">
        <f>IF(Ansøgning!D917="","",Ansøgning!D917)</f>
        <v/>
      </c>
      <c r="E935" s="76" t="str">
        <f>IF(Ansøgning!E917="","",Ansøgning!E917)</f>
        <v/>
      </c>
      <c r="F935" s="76" t="str">
        <f>IF(Ansøgning!F917="","",Ansøgning!F917)</f>
        <v/>
      </c>
      <c r="G935" s="33" t="str">
        <f>IF(OR(E935="",F935=""),"",NETWORKDAYS(E935,F935,Lister!$D$7:$D$13))</f>
        <v/>
      </c>
      <c r="H935" s="76" t="str">
        <f>IF(Ansøgning!H917="","",Ansøgning!H917)</f>
        <v/>
      </c>
      <c r="I935" s="32" t="str">
        <f t="shared" ref="I935:I998" si="102">IF(H935="","",IF(H935="Funktionær",0.75,IF(H935="Ikke-funktionær",0.9,IF(H935="Elev/lærling",0.9))))</f>
        <v/>
      </c>
      <c r="J935" s="77" t="str">
        <f>IF(Ansøgning!J917="","",Ansøgning!J917)</f>
        <v/>
      </c>
      <c r="K935" s="77" t="str">
        <f>IF(Ansøgning!K917="","",Ansøgning!K917)</f>
        <v/>
      </c>
      <c r="L935" s="46" t="str">
        <f t="shared" ref="L935:L998" si="103">IF(J935="","",J935-K935)</f>
        <v/>
      </c>
      <c r="M935" s="78" t="str">
        <f>IF(Ansøgning!M917="","",Ansøgning!M917)</f>
        <v/>
      </c>
      <c r="N935" s="31" t="str">
        <f t="shared" ref="N935:N998" si="104">IF(B935="","",IF(L935*I935&gt;30000*IF(M935&gt;37,37,M935)/37,30000*IF(M935&gt;37,37,M935)/37,L935*I935))</f>
        <v/>
      </c>
      <c r="O935" s="78" t="str">
        <f>IF(Ansøgning!O917="","",Ansøgning!O917)</f>
        <v/>
      </c>
      <c r="P935" s="78" t="str">
        <f>IF(Ansøgning!P917="","",Ansøgning!P917)</f>
        <v/>
      </c>
      <c r="Q935" s="78" t="str">
        <f>IF(Ansøgning!Q917="","",Ansøgning!Q917)</f>
        <v/>
      </c>
      <c r="R935" s="78" t="str">
        <f>IF(Ansøgning!R917="","",Ansøgning!R917)</f>
        <v/>
      </c>
      <c r="S935" s="46" t="str">
        <f>IFERROR(MAX(IF(OR(O935="",P935=""),"",IF(AND(AND(MONTH(E935)&gt;=7,MONTH(E935)&lt;8),AND(MONTH(F935)&gt;=7,MONTH(F935)&lt;8)),(NETWORKDAYS(E935,F935,Lister!$D$7:$D$13)-O935)*N935/NETWORKDAYS(Lister!$D$19,Lister!$E$19,Lister!$D$7:$D$13),IF(AND(AND(MONTH(E935)&gt;=7,MONTH(E935)&lt;8),MONTH(F935)&gt;7),(NETWORKDAYS(E935,Lister!$E$19,Lister!$D$7:$D$13)-O935)*N935/NETWORKDAYS(Lister!$D$19,Lister!$E$19,Lister!$D$7:$D$13),IF(MONTH(E935)&gt;7,0)))),0),"")</f>
        <v/>
      </c>
      <c r="T935" s="46" t="str">
        <f>IFERROR(MAX(IF(OR(O935="",P935=""),"",IF(AND(AND(MONTH(E935)&gt;=8,MONTH(E935)&lt;9),AND(MONTH(F935)&gt;=8,MONTH(F935)&lt;9)),(NETWORKDAYS(E935,F935,Lister!$D$7:$D$13)-P935)*N935/NETWORKDAYS(Lister!$D$20,Lister!$E$20,Lister!$D$7:$D$13),IF(AND(MONTH(E935)=7,MONTH(F935)=8),(NETWORKDAYS(Lister!$D$20,F935,Lister!$D$7:$D$13)-P935)*N935/NETWORKDAYS(Lister!$D$20,Lister!$E$20,Lister!$D$7:$D$13),IF(AND(MONTH(E935)=7,MONTH(F935)=7),0)))),0),"")</f>
        <v/>
      </c>
      <c r="U935" s="78" t="str">
        <f>IF(Ansøgning!U917="","",Ansøgning!U917)</f>
        <v/>
      </c>
      <c r="V935" s="119" t="str">
        <f t="shared" ref="V935:V998" si="105">IFERROR(21/31*N935,"")</f>
        <v/>
      </c>
      <c r="W935" s="120" t="str">
        <f t="shared" ref="W935:W998" si="106">IFERROR(MAX(IF(AND(ISNUMBER(Q935),ISNUMBER(R935)),IF(S935+T935-V935&gt;N935,N935,S935-T935),""),0),"")</f>
        <v/>
      </c>
      <c r="X935" s="42" t="str">
        <f t="shared" ref="X935:X998" si="107">IF(W935="","",W935-U935)</f>
        <v/>
      </c>
    </row>
    <row r="936" spans="1:24" x14ac:dyDescent="0.25">
      <c r="A936" s="13" t="str">
        <f t="shared" ref="A936:A999" si="108">IF(B936="","",A935+1)</f>
        <v/>
      </c>
      <c r="B936" s="75" t="str">
        <f>IF(Ansøgning!B918="","",Ansøgning!B918)</f>
        <v/>
      </c>
      <c r="C936" s="75" t="str">
        <f>IF(Ansøgning!C918="","",Ansøgning!C918)</f>
        <v/>
      </c>
      <c r="D936" s="75" t="str">
        <f>IF(Ansøgning!D918="","",Ansøgning!D918)</f>
        <v/>
      </c>
      <c r="E936" s="76" t="str">
        <f>IF(Ansøgning!E918="","",Ansøgning!E918)</f>
        <v/>
      </c>
      <c r="F936" s="76" t="str">
        <f>IF(Ansøgning!F918="","",Ansøgning!F918)</f>
        <v/>
      </c>
      <c r="G936" s="33" t="str">
        <f>IF(OR(E936="",F936=""),"",NETWORKDAYS(E936,F936,Lister!$D$7:$D$13))</f>
        <v/>
      </c>
      <c r="H936" s="76" t="str">
        <f>IF(Ansøgning!H918="","",Ansøgning!H918)</f>
        <v/>
      </c>
      <c r="I936" s="32" t="str">
        <f t="shared" si="102"/>
        <v/>
      </c>
      <c r="J936" s="77" t="str">
        <f>IF(Ansøgning!J918="","",Ansøgning!J918)</f>
        <v/>
      </c>
      <c r="K936" s="77" t="str">
        <f>IF(Ansøgning!K918="","",Ansøgning!K918)</f>
        <v/>
      </c>
      <c r="L936" s="46" t="str">
        <f t="shared" si="103"/>
        <v/>
      </c>
      <c r="M936" s="78" t="str">
        <f>IF(Ansøgning!M918="","",Ansøgning!M918)</f>
        <v/>
      </c>
      <c r="N936" s="31" t="str">
        <f t="shared" si="104"/>
        <v/>
      </c>
      <c r="O936" s="78" t="str">
        <f>IF(Ansøgning!O918="","",Ansøgning!O918)</f>
        <v/>
      </c>
      <c r="P936" s="78" t="str">
        <f>IF(Ansøgning!P918="","",Ansøgning!P918)</f>
        <v/>
      </c>
      <c r="Q936" s="78" t="str">
        <f>IF(Ansøgning!Q918="","",Ansøgning!Q918)</f>
        <v/>
      </c>
      <c r="R936" s="78" t="str">
        <f>IF(Ansøgning!R918="","",Ansøgning!R918)</f>
        <v/>
      </c>
      <c r="S936" s="46" t="str">
        <f>IFERROR(MAX(IF(OR(O936="",P936=""),"",IF(AND(AND(MONTH(E936)&gt;=7,MONTH(E936)&lt;8),AND(MONTH(F936)&gt;=7,MONTH(F936)&lt;8)),(NETWORKDAYS(E936,F936,Lister!$D$7:$D$13)-O936)*N936/NETWORKDAYS(Lister!$D$19,Lister!$E$19,Lister!$D$7:$D$13),IF(AND(AND(MONTH(E936)&gt;=7,MONTH(E936)&lt;8),MONTH(F936)&gt;7),(NETWORKDAYS(E936,Lister!$E$19,Lister!$D$7:$D$13)-O936)*N936/NETWORKDAYS(Lister!$D$19,Lister!$E$19,Lister!$D$7:$D$13),IF(MONTH(E936)&gt;7,0)))),0),"")</f>
        <v/>
      </c>
      <c r="T936" s="46" t="str">
        <f>IFERROR(MAX(IF(OR(O936="",P936=""),"",IF(AND(AND(MONTH(E936)&gt;=8,MONTH(E936)&lt;9),AND(MONTH(F936)&gt;=8,MONTH(F936)&lt;9)),(NETWORKDAYS(E936,F936,Lister!$D$7:$D$13)-P936)*N936/NETWORKDAYS(Lister!$D$20,Lister!$E$20,Lister!$D$7:$D$13),IF(AND(MONTH(E936)=7,MONTH(F936)=8),(NETWORKDAYS(Lister!$D$20,F936,Lister!$D$7:$D$13)-P936)*N936/NETWORKDAYS(Lister!$D$20,Lister!$E$20,Lister!$D$7:$D$13),IF(AND(MONTH(E936)=7,MONTH(F936)=7),0)))),0),"")</f>
        <v/>
      </c>
      <c r="U936" s="78" t="str">
        <f>IF(Ansøgning!U918="","",Ansøgning!U918)</f>
        <v/>
      </c>
      <c r="V936" s="119" t="str">
        <f t="shared" si="105"/>
        <v/>
      </c>
      <c r="W936" s="120" t="str">
        <f t="shared" si="106"/>
        <v/>
      </c>
      <c r="X936" s="42" t="str">
        <f t="shared" si="107"/>
        <v/>
      </c>
    </row>
    <row r="937" spans="1:24" x14ac:dyDescent="0.25">
      <c r="A937" s="13" t="str">
        <f t="shared" si="108"/>
        <v/>
      </c>
      <c r="B937" s="75" t="str">
        <f>IF(Ansøgning!B919="","",Ansøgning!B919)</f>
        <v/>
      </c>
      <c r="C937" s="75" t="str">
        <f>IF(Ansøgning!C919="","",Ansøgning!C919)</f>
        <v/>
      </c>
      <c r="D937" s="75" t="str">
        <f>IF(Ansøgning!D919="","",Ansøgning!D919)</f>
        <v/>
      </c>
      <c r="E937" s="76" t="str">
        <f>IF(Ansøgning!E919="","",Ansøgning!E919)</f>
        <v/>
      </c>
      <c r="F937" s="76" t="str">
        <f>IF(Ansøgning!F919="","",Ansøgning!F919)</f>
        <v/>
      </c>
      <c r="G937" s="33" t="str">
        <f>IF(OR(E937="",F937=""),"",NETWORKDAYS(E937,F937,Lister!$D$7:$D$13))</f>
        <v/>
      </c>
      <c r="H937" s="76" t="str">
        <f>IF(Ansøgning!H919="","",Ansøgning!H919)</f>
        <v/>
      </c>
      <c r="I937" s="32" t="str">
        <f t="shared" si="102"/>
        <v/>
      </c>
      <c r="J937" s="77" t="str">
        <f>IF(Ansøgning!J919="","",Ansøgning!J919)</f>
        <v/>
      </c>
      <c r="K937" s="77" t="str">
        <f>IF(Ansøgning!K919="","",Ansøgning!K919)</f>
        <v/>
      </c>
      <c r="L937" s="46" t="str">
        <f t="shared" si="103"/>
        <v/>
      </c>
      <c r="M937" s="78" t="str">
        <f>IF(Ansøgning!M919="","",Ansøgning!M919)</f>
        <v/>
      </c>
      <c r="N937" s="31" t="str">
        <f t="shared" si="104"/>
        <v/>
      </c>
      <c r="O937" s="78" t="str">
        <f>IF(Ansøgning!O919="","",Ansøgning!O919)</f>
        <v/>
      </c>
      <c r="P937" s="78" t="str">
        <f>IF(Ansøgning!P919="","",Ansøgning!P919)</f>
        <v/>
      </c>
      <c r="Q937" s="78" t="str">
        <f>IF(Ansøgning!Q919="","",Ansøgning!Q919)</f>
        <v/>
      </c>
      <c r="R937" s="78" t="str">
        <f>IF(Ansøgning!R919="","",Ansøgning!R919)</f>
        <v/>
      </c>
      <c r="S937" s="46" t="str">
        <f>IFERROR(MAX(IF(OR(O937="",P937=""),"",IF(AND(AND(MONTH(E937)&gt;=7,MONTH(E937)&lt;8),AND(MONTH(F937)&gt;=7,MONTH(F937)&lt;8)),(NETWORKDAYS(E937,F937,Lister!$D$7:$D$13)-O937)*N937/NETWORKDAYS(Lister!$D$19,Lister!$E$19,Lister!$D$7:$D$13),IF(AND(AND(MONTH(E937)&gt;=7,MONTH(E937)&lt;8),MONTH(F937)&gt;7),(NETWORKDAYS(E937,Lister!$E$19,Lister!$D$7:$D$13)-O937)*N937/NETWORKDAYS(Lister!$D$19,Lister!$E$19,Lister!$D$7:$D$13),IF(MONTH(E937)&gt;7,0)))),0),"")</f>
        <v/>
      </c>
      <c r="T937" s="46" t="str">
        <f>IFERROR(MAX(IF(OR(O937="",P937=""),"",IF(AND(AND(MONTH(E937)&gt;=8,MONTH(E937)&lt;9),AND(MONTH(F937)&gt;=8,MONTH(F937)&lt;9)),(NETWORKDAYS(E937,F937,Lister!$D$7:$D$13)-P937)*N937/NETWORKDAYS(Lister!$D$20,Lister!$E$20,Lister!$D$7:$D$13),IF(AND(MONTH(E937)=7,MONTH(F937)=8),(NETWORKDAYS(Lister!$D$20,F937,Lister!$D$7:$D$13)-P937)*N937/NETWORKDAYS(Lister!$D$20,Lister!$E$20,Lister!$D$7:$D$13),IF(AND(MONTH(E937)=7,MONTH(F937)=7),0)))),0),"")</f>
        <v/>
      </c>
      <c r="U937" s="78" t="str">
        <f>IF(Ansøgning!U919="","",Ansøgning!U919)</f>
        <v/>
      </c>
      <c r="V937" s="119" t="str">
        <f t="shared" si="105"/>
        <v/>
      </c>
      <c r="W937" s="120" t="str">
        <f t="shared" si="106"/>
        <v/>
      </c>
      <c r="X937" s="42" t="str">
        <f t="shared" si="107"/>
        <v/>
      </c>
    </row>
    <row r="938" spans="1:24" x14ac:dyDescent="0.25">
      <c r="A938" s="13" t="str">
        <f t="shared" si="108"/>
        <v/>
      </c>
      <c r="B938" s="75" t="str">
        <f>IF(Ansøgning!B920="","",Ansøgning!B920)</f>
        <v/>
      </c>
      <c r="C938" s="75" t="str">
        <f>IF(Ansøgning!C920="","",Ansøgning!C920)</f>
        <v/>
      </c>
      <c r="D938" s="75" t="str">
        <f>IF(Ansøgning!D920="","",Ansøgning!D920)</f>
        <v/>
      </c>
      <c r="E938" s="76" t="str">
        <f>IF(Ansøgning!E920="","",Ansøgning!E920)</f>
        <v/>
      </c>
      <c r="F938" s="76" t="str">
        <f>IF(Ansøgning!F920="","",Ansøgning!F920)</f>
        <v/>
      </c>
      <c r="G938" s="33" t="str">
        <f>IF(OR(E938="",F938=""),"",NETWORKDAYS(E938,F938,Lister!$D$7:$D$13))</f>
        <v/>
      </c>
      <c r="H938" s="76" t="str">
        <f>IF(Ansøgning!H920="","",Ansøgning!H920)</f>
        <v/>
      </c>
      <c r="I938" s="32" t="str">
        <f t="shared" si="102"/>
        <v/>
      </c>
      <c r="J938" s="77" t="str">
        <f>IF(Ansøgning!J920="","",Ansøgning!J920)</f>
        <v/>
      </c>
      <c r="K938" s="77" t="str">
        <f>IF(Ansøgning!K920="","",Ansøgning!K920)</f>
        <v/>
      </c>
      <c r="L938" s="46" t="str">
        <f t="shared" si="103"/>
        <v/>
      </c>
      <c r="M938" s="78" t="str">
        <f>IF(Ansøgning!M920="","",Ansøgning!M920)</f>
        <v/>
      </c>
      <c r="N938" s="31" t="str">
        <f t="shared" si="104"/>
        <v/>
      </c>
      <c r="O938" s="78" t="str">
        <f>IF(Ansøgning!O920="","",Ansøgning!O920)</f>
        <v/>
      </c>
      <c r="P938" s="78" t="str">
        <f>IF(Ansøgning!P920="","",Ansøgning!P920)</f>
        <v/>
      </c>
      <c r="Q938" s="78" t="str">
        <f>IF(Ansøgning!Q920="","",Ansøgning!Q920)</f>
        <v/>
      </c>
      <c r="R938" s="78" t="str">
        <f>IF(Ansøgning!R920="","",Ansøgning!R920)</f>
        <v/>
      </c>
      <c r="S938" s="46" t="str">
        <f>IFERROR(MAX(IF(OR(O938="",P938=""),"",IF(AND(AND(MONTH(E938)&gt;=7,MONTH(E938)&lt;8),AND(MONTH(F938)&gt;=7,MONTH(F938)&lt;8)),(NETWORKDAYS(E938,F938,Lister!$D$7:$D$13)-O938)*N938/NETWORKDAYS(Lister!$D$19,Lister!$E$19,Lister!$D$7:$D$13),IF(AND(AND(MONTH(E938)&gt;=7,MONTH(E938)&lt;8),MONTH(F938)&gt;7),(NETWORKDAYS(E938,Lister!$E$19,Lister!$D$7:$D$13)-O938)*N938/NETWORKDAYS(Lister!$D$19,Lister!$E$19,Lister!$D$7:$D$13),IF(MONTH(E938)&gt;7,0)))),0),"")</f>
        <v/>
      </c>
      <c r="T938" s="46" t="str">
        <f>IFERROR(MAX(IF(OR(O938="",P938=""),"",IF(AND(AND(MONTH(E938)&gt;=8,MONTH(E938)&lt;9),AND(MONTH(F938)&gt;=8,MONTH(F938)&lt;9)),(NETWORKDAYS(E938,F938,Lister!$D$7:$D$13)-P938)*N938/NETWORKDAYS(Lister!$D$20,Lister!$E$20,Lister!$D$7:$D$13),IF(AND(MONTH(E938)=7,MONTH(F938)=8),(NETWORKDAYS(Lister!$D$20,F938,Lister!$D$7:$D$13)-P938)*N938/NETWORKDAYS(Lister!$D$20,Lister!$E$20,Lister!$D$7:$D$13),IF(AND(MONTH(E938)=7,MONTH(F938)=7),0)))),0),"")</f>
        <v/>
      </c>
      <c r="U938" s="78" t="str">
        <f>IF(Ansøgning!U920="","",Ansøgning!U920)</f>
        <v/>
      </c>
      <c r="V938" s="119" t="str">
        <f t="shared" si="105"/>
        <v/>
      </c>
      <c r="W938" s="120" t="str">
        <f t="shared" si="106"/>
        <v/>
      </c>
      <c r="X938" s="42" t="str">
        <f t="shared" si="107"/>
        <v/>
      </c>
    </row>
    <row r="939" spans="1:24" x14ac:dyDescent="0.25">
      <c r="A939" s="13" t="str">
        <f t="shared" si="108"/>
        <v/>
      </c>
      <c r="B939" s="75" t="str">
        <f>IF(Ansøgning!B921="","",Ansøgning!B921)</f>
        <v/>
      </c>
      <c r="C939" s="75" t="str">
        <f>IF(Ansøgning!C921="","",Ansøgning!C921)</f>
        <v/>
      </c>
      <c r="D939" s="75" t="str">
        <f>IF(Ansøgning!D921="","",Ansøgning!D921)</f>
        <v/>
      </c>
      <c r="E939" s="76" t="str">
        <f>IF(Ansøgning!E921="","",Ansøgning!E921)</f>
        <v/>
      </c>
      <c r="F939" s="76" t="str">
        <f>IF(Ansøgning!F921="","",Ansøgning!F921)</f>
        <v/>
      </c>
      <c r="G939" s="33" t="str">
        <f>IF(OR(E939="",F939=""),"",NETWORKDAYS(E939,F939,Lister!$D$7:$D$13))</f>
        <v/>
      </c>
      <c r="H939" s="76" t="str">
        <f>IF(Ansøgning!H921="","",Ansøgning!H921)</f>
        <v/>
      </c>
      <c r="I939" s="32" t="str">
        <f t="shared" si="102"/>
        <v/>
      </c>
      <c r="J939" s="77" t="str">
        <f>IF(Ansøgning!J921="","",Ansøgning!J921)</f>
        <v/>
      </c>
      <c r="K939" s="77" t="str">
        <f>IF(Ansøgning!K921="","",Ansøgning!K921)</f>
        <v/>
      </c>
      <c r="L939" s="46" t="str">
        <f t="shared" si="103"/>
        <v/>
      </c>
      <c r="M939" s="78" t="str">
        <f>IF(Ansøgning!M921="","",Ansøgning!M921)</f>
        <v/>
      </c>
      <c r="N939" s="31" t="str">
        <f t="shared" si="104"/>
        <v/>
      </c>
      <c r="O939" s="78" t="str">
        <f>IF(Ansøgning!O921="","",Ansøgning!O921)</f>
        <v/>
      </c>
      <c r="P939" s="78" t="str">
        <f>IF(Ansøgning!P921="","",Ansøgning!P921)</f>
        <v/>
      </c>
      <c r="Q939" s="78" t="str">
        <f>IF(Ansøgning!Q921="","",Ansøgning!Q921)</f>
        <v/>
      </c>
      <c r="R939" s="78" t="str">
        <f>IF(Ansøgning!R921="","",Ansøgning!R921)</f>
        <v/>
      </c>
      <c r="S939" s="46" t="str">
        <f>IFERROR(MAX(IF(OR(O939="",P939=""),"",IF(AND(AND(MONTH(E939)&gt;=7,MONTH(E939)&lt;8),AND(MONTH(F939)&gt;=7,MONTH(F939)&lt;8)),(NETWORKDAYS(E939,F939,Lister!$D$7:$D$13)-O939)*N939/NETWORKDAYS(Lister!$D$19,Lister!$E$19,Lister!$D$7:$D$13),IF(AND(AND(MONTH(E939)&gt;=7,MONTH(E939)&lt;8),MONTH(F939)&gt;7),(NETWORKDAYS(E939,Lister!$E$19,Lister!$D$7:$D$13)-O939)*N939/NETWORKDAYS(Lister!$D$19,Lister!$E$19,Lister!$D$7:$D$13),IF(MONTH(E939)&gt;7,0)))),0),"")</f>
        <v/>
      </c>
      <c r="T939" s="46" t="str">
        <f>IFERROR(MAX(IF(OR(O939="",P939=""),"",IF(AND(AND(MONTH(E939)&gt;=8,MONTH(E939)&lt;9),AND(MONTH(F939)&gt;=8,MONTH(F939)&lt;9)),(NETWORKDAYS(E939,F939,Lister!$D$7:$D$13)-P939)*N939/NETWORKDAYS(Lister!$D$20,Lister!$E$20,Lister!$D$7:$D$13),IF(AND(MONTH(E939)=7,MONTH(F939)=8),(NETWORKDAYS(Lister!$D$20,F939,Lister!$D$7:$D$13)-P939)*N939/NETWORKDAYS(Lister!$D$20,Lister!$E$20,Lister!$D$7:$D$13),IF(AND(MONTH(E939)=7,MONTH(F939)=7),0)))),0),"")</f>
        <v/>
      </c>
      <c r="U939" s="78" t="str">
        <f>IF(Ansøgning!U921="","",Ansøgning!U921)</f>
        <v/>
      </c>
      <c r="V939" s="119" t="str">
        <f t="shared" si="105"/>
        <v/>
      </c>
      <c r="W939" s="120" t="str">
        <f t="shared" si="106"/>
        <v/>
      </c>
      <c r="X939" s="42" t="str">
        <f t="shared" si="107"/>
        <v/>
      </c>
    </row>
    <row r="940" spans="1:24" x14ac:dyDescent="0.25">
      <c r="A940" s="13" t="str">
        <f t="shared" si="108"/>
        <v/>
      </c>
      <c r="B940" s="75" t="str">
        <f>IF(Ansøgning!B922="","",Ansøgning!B922)</f>
        <v/>
      </c>
      <c r="C940" s="75" t="str">
        <f>IF(Ansøgning!C922="","",Ansøgning!C922)</f>
        <v/>
      </c>
      <c r="D940" s="75" t="str">
        <f>IF(Ansøgning!D922="","",Ansøgning!D922)</f>
        <v/>
      </c>
      <c r="E940" s="76" t="str">
        <f>IF(Ansøgning!E922="","",Ansøgning!E922)</f>
        <v/>
      </c>
      <c r="F940" s="76" t="str">
        <f>IF(Ansøgning!F922="","",Ansøgning!F922)</f>
        <v/>
      </c>
      <c r="G940" s="33" t="str">
        <f>IF(OR(E940="",F940=""),"",NETWORKDAYS(E940,F940,Lister!$D$7:$D$13))</f>
        <v/>
      </c>
      <c r="H940" s="76" t="str">
        <f>IF(Ansøgning!H922="","",Ansøgning!H922)</f>
        <v/>
      </c>
      <c r="I940" s="32" t="str">
        <f t="shared" si="102"/>
        <v/>
      </c>
      <c r="J940" s="77" t="str">
        <f>IF(Ansøgning!J922="","",Ansøgning!J922)</f>
        <v/>
      </c>
      <c r="K940" s="77" t="str">
        <f>IF(Ansøgning!K922="","",Ansøgning!K922)</f>
        <v/>
      </c>
      <c r="L940" s="46" t="str">
        <f t="shared" si="103"/>
        <v/>
      </c>
      <c r="M940" s="78" t="str">
        <f>IF(Ansøgning!M922="","",Ansøgning!M922)</f>
        <v/>
      </c>
      <c r="N940" s="31" t="str">
        <f t="shared" si="104"/>
        <v/>
      </c>
      <c r="O940" s="78" t="str">
        <f>IF(Ansøgning!O922="","",Ansøgning!O922)</f>
        <v/>
      </c>
      <c r="P940" s="78" t="str">
        <f>IF(Ansøgning!P922="","",Ansøgning!P922)</f>
        <v/>
      </c>
      <c r="Q940" s="78" t="str">
        <f>IF(Ansøgning!Q922="","",Ansøgning!Q922)</f>
        <v/>
      </c>
      <c r="R940" s="78" t="str">
        <f>IF(Ansøgning!R922="","",Ansøgning!R922)</f>
        <v/>
      </c>
      <c r="S940" s="46" t="str">
        <f>IFERROR(MAX(IF(OR(O940="",P940=""),"",IF(AND(AND(MONTH(E940)&gt;=7,MONTH(E940)&lt;8),AND(MONTH(F940)&gt;=7,MONTH(F940)&lt;8)),(NETWORKDAYS(E940,F940,Lister!$D$7:$D$13)-O940)*N940/NETWORKDAYS(Lister!$D$19,Lister!$E$19,Lister!$D$7:$D$13),IF(AND(AND(MONTH(E940)&gt;=7,MONTH(E940)&lt;8),MONTH(F940)&gt;7),(NETWORKDAYS(E940,Lister!$E$19,Lister!$D$7:$D$13)-O940)*N940/NETWORKDAYS(Lister!$D$19,Lister!$E$19,Lister!$D$7:$D$13),IF(MONTH(E940)&gt;7,0)))),0),"")</f>
        <v/>
      </c>
      <c r="T940" s="46" t="str">
        <f>IFERROR(MAX(IF(OR(O940="",P940=""),"",IF(AND(AND(MONTH(E940)&gt;=8,MONTH(E940)&lt;9),AND(MONTH(F940)&gt;=8,MONTH(F940)&lt;9)),(NETWORKDAYS(E940,F940,Lister!$D$7:$D$13)-P940)*N940/NETWORKDAYS(Lister!$D$20,Lister!$E$20,Lister!$D$7:$D$13),IF(AND(MONTH(E940)=7,MONTH(F940)=8),(NETWORKDAYS(Lister!$D$20,F940,Lister!$D$7:$D$13)-P940)*N940/NETWORKDAYS(Lister!$D$20,Lister!$E$20,Lister!$D$7:$D$13),IF(AND(MONTH(E940)=7,MONTH(F940)=7),0)))),0),"")</f>
        <v/>
      </c>
      <c r="U940" s="78" t="str">
        <f>IF(Ansøgning!U922="","",Ansøgning!U922)</f>
        <v/>
      </c>
      <c r="V940" s="119" t="str">
        <f t="shared" si="105"/>
        <v/>
      </c>
      <c r="W940" s="120" t="str">
        <f t="shared" si="106"/>
        <v/>
      </c>
      <c r="X940" s="42" t="str">
        <f t="shared" si="107"/>
        <v/>
      </c>
    </row>
    <row r="941" spans="1:24" x14ac:dyDescent="0.25">
      <c r="A941" s="13" t="str">
        <f t="shared" si="108"/>
        <v/>
      </c>
      <c r="B941" s="75" t="str">
        <f>IF(Ansøgning!B923="","",Ansøgning!B923)</f>
        <v/>
      </c>
      <c r="C941" s="75" t="str">
        <f>IF(Ansøgning!C923="","",Ansøgning!C923)</f>
        <v/>
      </c>
      <c r="D941" s="75" t="str">
        <f>IF(Ansøgning!D923="","",Ansøgning!D923)</f>
        <v/>
      </c>
      <c r="E941" s="76" t="str">
        <f>IF(Ansøgning!E923="","",Ansøgning!E923)</f>
        <v/>
      </c>
      <c r="F941" s="76" t="str">
        <f>IF(Ansøgning!F923="","",Ansøgning!F923)</f>
        <v/>
      </c>
      <c r="G941" s="33" t="str">
        <f>IF(OR(E941="",F941=""),"",NETWORKDAYS(E941,F941,Lister!$D$7:$D$13))</f>
        <v/>
      </c>
      <c r="H941" s="76" t="str">
        <f>IF(Ansøgning!H923="","",Ansøgning!H923)</f>
        <v/>
      </c>
      <c r="I941" s="32" t="str">
        <f t="shared" si="102"/>
        <v/>
      </c>
      <c r="J941" s="77" t="str">
        <f>IF(Ansøgning!J923="","",Ansøgning!J923)</f>
        <v/>
      </c>
      <c r="K941" s="77" t="str">
        <f>IF(Ansøgning!K923="","",Ansøgning!K923)</f>
        <v/>
      </c>
      <c r="L941" s="46" t="str">
        <f t="shared" si="103"/>
        <v/>
      </c>
      <c r="M941" s="78" t="str">
        <f>IF(Ansøgning!M923="","",Ansøgning!M923)</f>
        <v/>
      </c>
      <c r="N941" s="31" t="str">
        <f t="shared" si="104"/>
        <v/>
      </c>
      <c r="O941" s="78" t="str">
        <f>IF(Ansøgning!O923="","",Ansøgning!O923)</f>
        <v/>
      </c>
      <c r="P941" s="78" t="str">
        <f>IF(Ansøgning!P923="","",Ansøgning!P923)</f>
        <v/>
      </c>
      <c r="Q941" s="78" t="str">
        <f>IF(Ansøgning!Q923="","",Ansøgning!Q923)</f>
        <v/>
      </c>
      <c r="R941" s="78" t="str">
        <f>IF(Ansøgning!R923="","",Ansøgning!R923)</f>
        <v/>
      </c>
      <c r="S941" s="46" t="str">
        <f>IFERROR(MAX(IF(OR(O941="",P941=""),"",IF(AND(AND(MONTH(E941)&gt;=7,MONTH(E941)&lt;8),AND(MONTH(F941)&gt;=7,MONTH(F941)&lt;8)),(NETWORKDAYS(E941,F941,Lister!$D$7:$D$13)-O941)*N941/NETWORKDAYS(Lister!$D$19,Lister!$E$19,Lister!$D$7:$D$13),IF(AND(AND(MONTH(E941)&gt;=7,MONTH(E941)&lt;8),MONTH(F941)&gt;7),(NETWORKDAYS(E941,Lister!$E$19,Lister!$D$7:$D$13)-O941)*N941/NETWORKDAYS(Lister!$D$19,Lister!$E$19,Lister!$D$7:$D$13),IF(MONTH(E941)&gt;7,0)))),0),"")</f>
        <v/>
      </c>
      <c r="T941" s="46" t="str">
        <f>IFERROR(MAX(IF(OR(O941="",P941=""),"",IF(AND(AND(MONTH(E941)&gt;=8,MONTH(E941)&lt;9),AND(MONTH(F941)&gt;=8,MONTH(F941)&lt;9)),(NETWORKDAYS(E941,F941,Lister!$D$7:$D$13)-P941)*N941/NETWORKDAYS(Lister!$D$20,Lister!$E$20,Lister!$D$7:$D$13),IF(AND(MONTH(E941)=7,MONTH(F941)=8),(NETWORKDAYS(Lister!$D$20,F941,Lister!$D$7:$D$13)-P941)*N941/NETWORKDAYS(Lister!$D$20,Lister!$E$20,Lister!$D$7:$D$13),IF(AND(MONTH(E941)=7,MONTH(F941)=7),0)))),0),"")</f>
        <v/>
      </c>
      <c r="U941" s="78" t="str">
        <f>IF(Ansøgning!U923="","",Ansøgning!U923)</f>
        <v/>
      </c>
      <c r="V941" s="119" t="str">
        <f t="shared" si="105"/>
        <v/>
      </c>
      <c r="W941" s="120" t="str">
        <f t="shared" si="106"/>
        <v/>
      </c>
      <c r="X941" s="42" t="str">
        <f t="shared" si="107"/>
        <v/>
      </c>
    </row>
    <row r="942" spans="1:24" x14ac:dyDescent="0.25">
      <c r="A942" s="13" t="str">
        <f t="shared" si="108"/>
        <v/>
      </c>
      <c r="B942" s="75" t="str">
        <f>IF(Ansøgning!B924="","",Ansøgning!B924)</f>
        <v/>
      </c>
      <c r="C942" s="75" t="str">
        <f>IF(Ansøgning!C924="","",Ansøgning!C924)</f>
        <v/>
      </c>
      <c r="D942" s="75" t="str">
        <f>IF(Ansøgning!D924="","",Ansøgning!D924)</f>
        <v/>
      </c>
      <c r="E942" s="76" t="str">
        <f>IF(Ansøgning!E924="","",Ansøgning!E924)</f>
        <v/>
      </c>
      <c r="F942" s="76" t="str">
        <f>IF(Ansøgning!F924="","",Ansøgning!F924)</f>
        <v/>
      </c>
      <c r="G942" s="33" t="str">
        <f>IF(OR(E942="",F942=""),"",NETWORKDAYS(E942,F942,Lister!$D$7:$D$13))</f>
        <v/>
      </c>
      <c r="H942" s="76" t="str">
        <f>IF(Ansøgning!H924="","",Ansøgning!H924)</f>
        <v/>
      </c>
      <c r="I942" s="32" t="str">
        <f t="shared" si="102"/>
        <v/>
      </c>
      <c r="J942" s="77" t="str">
        <f>IF(Ansøgning!J924="","",Ansøgning!J924)</f>
        <v/>
      </c>
      <c r="K942" s="77" t="str">
        <f>IF(Ansøgning!K924="","",Ansøgning!K924)</f>
        <v/>
      </c>
      <c r="L942" s="46" t="str">
        <f t="shared" si="103"/>
        <v/>
      </c>
      <c r="M942" s="78" t="str">
        <f>IF(Ansøgning!M924="","",Ansøgning!M924)</f>
        <v/>
      </c>
      <c r="N942" s="31" t="str">
        <f t="shared" si="104"/>
        <v/>
      </c>
      <c r="O942" s="78" t="str">
        <f>IF(Ansøgning!O924="","",Ansøgning!O924)</f>
        <v/>
      </c>
      <c r="P942" s="78" t="str">
        <f>IF(Ansøgning!P924="","",Ansøgning!P924)</f>
        <v/>
      </c>
      <c r="Q942" s="78" t="str">
        <f>IF(Ansøgning!Q924="","",Ansøgning!Q924)</f>
        <v/>
      </c>
      <c r="R942" s="78" t="str">
        <f>IF(Ansøgning!R924="","",Ansøgning!R924)</f>
        <v/>
      </c>
      <c r="S942" s="46" t="str">
        <f>IFERROR(MAX(IF(OR(O942="",P942=""),"",IF(AND(AND(MONTH(E942)&gt;=7,MONTH(E942)&lt;8),AND(MONTH(F942)&gt;=7,MONTH(F942)&lt;8)),(NETWORKDAYS(E942,F942,Lister!$D$7:$D$13)-O942)*N942/NETWORKDAYS(Lister!$D$19,Lister!$E$19,Lister!$D$7:$D$13),IF(AND(AND(MONTH(E942)&gt;=7,MONTH(E942)&lt;8),MONTH(F942)&gt;7),(NETWORKDAYS(E942,Lister!$E$19,Lister!$D$7:$D$13)-O942)*N942/NETWORKDAYS(Lister!$D$19,Lister!$E$19,Lister!$D$7:$D$13),IF(MONTH(E942)&gt;7,0)))),0),"")</f>
        <v/>
      </c>
      <c r="T942" s="46" t="str">
        <f>IFERROR(MAX(IF(OR(O942="",P942=""),"",IF(AND(AND(MONTH(E942)&gt;=8,MONTH(E942)&lt;9),AND(MONTH(F942)&gt;=8,MONTH(F942)&lt;9)),(NETWORKDAYS(E942,F942,Lister!$D$7:$D$13)-P942)*N942/NETWORKDAYS(Lister!$D$20,Lister!$E$20,Lister!$D$7:$D$13),IF(AND(MONTH(E942)=7,MONTH(F942)=8),(NETWORKDAYS(Lister!$D$20,F942,Lister!$D$7:$D$13)-P942)*N942/NETWORKDAYS(Lister!$D$20,Lister!$E$20,Lister!$D$7:$D$13),IF(AND(MONTH(E942)=7,MONTH(F942)=7),0)))),0),"")</f>
        <v/>
      </c>
      <c r="U942" s="78" t="str">
        <f>IF(Ansøgning!U924="","",Ansøgning!U924)</f>
        <v/>
      </c>
      <c r="V942" s="119" t="str">
        <f t="shared" si="105"/>
        <v/>
      </c>
      <c r="W942" s="120" t="str">
        <f t="shared" si="106"/>
        <v/>
      </c>
      <c r="X942" s="42" t="str">
        <f t="shared" si="107"/>
        <v/>
      </c>
    </row>
    <row r="943" spans="1:24" x14ac:dyDescent="0.25">
      <c r="A943" s="13" t="str">
        <f t="shared" si="108"/>
        <v/>
      </c>
      <c r="B943" s="75" t="str">
        <f>IF(Ansøgning!B925="","",Ansøgning!B925)</f>
        <v/>
      </c>
      <c r="C943" s="75" t="str">
        <f>IF(Ansøgning!C925="","",Ansøgning!C925)</f>
        <v/>
      </c>
      <c r="D943" s="75" t="str">
        <f>IF(Ansøgning!D925="","",Ansøgning!D925)</f>
        <v/>
      </c>
      <c r="E943" s="76" t="str">
        <f>IF(Ansøgning!E925="","",Ansøgning!E925)</f>
        <v/>
      </c>
      <c r="F943" s="76" t="str">
        <f>IF(Ansøgning!F925="","",Ansøgning!F925)</f>
        <v/>
      </c>
      <c r="G943" s="33" t="str">
        <f>IF(OR(E943="",F943=""),"",NETWORKDAYS(E943,F943,Lister!$D$7:$D$13))</f>
        <v/>
      </c>
      <c r="H943" s="76" t="str">
        <f>IF(Ansøgning!H925="","",Ansøgning!H925)</f>
        <v/>
      </c>
      <c r="I943" s="32" t="str">
        <f t="shared" si="102"/>
        <v/>
      </c>
      <c r="J943" s="77" t="str">
        <f>IF(Ansøgning!J925="","",Ansøgning!J925)</f>
        <v/>
      </c>
      <c r="K943" s="77" t="str">
        <f>IF(Ansøgning!K925="","",Ansøgning!K925)</f>
        <v/>
      </c>
      <c r="L943" s="46" t="str">
        <f t="shared" si="103"/>
        <v/>
      </c>
      <c r="M943" s="78" t="str">
        <f>IF(Ansøgning!M925="","",Ansøgning!M925)</f>
        <v/>
      </c>
      <c r="N943" s="31" t="str">
        <f t="shared" si="104"/>
        <v/>
      </c>
      <c r="O943" s="78" t="str">
        <f>IF(Ansøgning!O925="","",Ansøgning!O925)</f>
        <v/>
      </c>
      <c r="P943" s="78" t="str">
        <f>IF(Ansøgning!P925="","",Ansøgning!P925)</f>
        <v/>
      </c>
      <c r="Q943" s="78" t="str">
        <f>IF(Ansøgning!Q925="","",Ansøgning!Q925)</f>
        <v/>
      </c>
      <c r="R943" s="78" t="str">
        <f>IF(Ansøgning!R925="","",Ansøgning!R925)</f>
        <v/>
      </c>
      <c r="S943" s="46" t="str">
        <f>IFERROR(MAX(IF(OR(O943="",P943=""),"",IF(AND(AND(MONTH(E943)&gt;=7,MONTH(E943)&lt;8),AND(MONTH(F943)&gt;=7,MONTH(F943)&lt;8)),(NETWORKDAYS(E943,F943,Lister!$D$7:$D$13)-O943)*N943/NETWORKDAYS(Lister!$D$19,Lister!$E$19,Lister!$D$7:$D$13),IF(AND(AND(MONTH(E943)&gt;=7,MONTH(E943)&lt;8),MONTH(F943)&gt;7),(NETWORKDAYS(E943,Lister!$E$19,Lister!$D$7:$D$13)-O943)*N943/NETWORKDAYS(Lister!$D$19,Lister!$E$19,Lister!$D$7:$D$13),IF(MONTH(E943)&gt;7,0)))),0),"")</f>
        <v/>
      </c>
      <c r="T943" s="46" t="str">
        <f>IFERROR(MAX(IF(OR(O943="",P943=""),"",IF(AND(AND(MONTH(E943)&gt;=8,MONTH(E943)&lt;9),AND(MONTH(F943)&gt;=8,MONTH(F943)&lt;9)),(NETWORKDAYS(E943,F943,Lister!$D$7:$D$13)-P943)*N943/NETWORKDAYS(Lister!$D$20,Lister!$E$20,Lister!$D$7:$D$13),IF(AND(MONTH(E943)=7,MONTH(F943)=8),(NETWORKDAYS(Lister!$D$20,F943,Lister!$D$7:$D$13)-P943)*N943/NETWORKDAYS(Lister!$D$20,Lister!$E$20,Lister!$D$7:$D$13),IF(AND(MONTH(E943)=7,MONTH(F943)=7),0)))),0),"")</f>
        <v/>
      </c>
      <c r="U943" s="78" t="str">
        <f>IF(Ansøgning!U925="","",Ansøgning!U925)</f>
        <v/>
      </c>
      <c r="V943" s="119" t="str">
        <f t="shared" si="105"/>
        <v/>
      </c>
      <c r="W943" s="120" t="str">
        <f t="shared" si="106"/>
        <v/>
      </c>
      <c r="X943" s="42" t="str">
        <f t="shared" si="107"/>
        <v/>
      </c>
    </row>
    <row r="944" spans="1:24" x14ac:dyDescent="0.25">
      <c r="A944" s="13" t="str">
        <f t="shared" si="108"/>
        <v/>
      </c>
      <c r="B944" s="75" t="str">
        <f>IF(Ansøgning!B926="","",Ansøgning!B926)</f>
        <v/>
      </c>
      <c r="C944" s="75" t="str">
        <f>IF(Ansøgning!C926="","",Ansøgning!C926)</f>
        <v/>
      </c>
      <c r="D944" s="75" t="str">
        <f>IF(Ansøgning!D926="","",Ansøgning!D926)</f>
        <v/>
      </c>
      <c r="E944" s="76" t="str">
        <f>IF(Ansøgning!E926="","",Ansøgning!E926)</f>
        <v/>
      </c>
      <c r="F944" s="76" t="str">
        <f>IF(Ansøgning!F926="","",Ansøgning!F926)</f>
        <v/>
      </c>
      <c r="G944" s="33" t="str">
        <f>IF(OR(E944="",F944=""),"",NETWORKDAYS(E944,F944,Lister!$D$7:$D$13))</f>
        <v/>
      </c>
      <c r="H944" s="76" t="str">
        <f>IF(Ansøgning!H926="","",Ansøgning!H926)</f>
        <v/>
      </c>
      <c r="I944" s="32" t="str">
        <f t="shared" si="102"/>
        <v/>
      </c>
      <c r="J944" s="77" t="str">
        <f>IF(Ansøgning!J926="","",Ansøgning!J926)</f>
        <v/>
      </c>
      <c r="K944" s="77" t="str">
        <f>IF(Ansøgning!K926="","",Ansøgning!K926)</f>
        <v/>
      </c>
      <c r="L944" s="46" t="str">
        <f t="shared" si="103"/>
        <v/>
      </c>
      <c r="M944" s="78" t="str">
        <f>IF(Ansøgning!M926="","",Ansøgning!M926)</f>
        <v/>
      </c>
      <c r="N944" s="31" t="str">
        <f t="shared" si="104"/>
        <v/>
      </c>
      <c r="O944" s="78" t="str">
        <f>IF(Ansøgning!O926="","",Ansøgning!O926)</f>
        <v/>
      </c>
      <c r="P944" s="78" t="str">
        <f>IF(Ansøgning!P926="","",Ansøgning!P926)</f>
        <v/>
      </c>
      <c r="Q944" s="78" t="str">
        <f>IF(Ansøgning!Q926="","",Ansøgning!Q926)</f>
        <v/>
      </c>
      <c r="R944" s="78" t="str">
        <f>IF(Ansøgning!R926="","",Ansøgning!R926)</f>
        <v/>
      </c>
      <c r="S944" s="46" t="str">
        <f>IFERROR(MAX(IF(OR(O944="",P944=""),"",IF(AND(AND(MONTH(E944)&gt;=7,MONTH(E944)&lt;8),AND(MONTH(F944)&gt;=7,MONTH(F944)&lt;8)),(NETWORKDAYS(E944,F944,Lister!$D$7:$D$13)-O944)*N944/NETWORKDAYS(Lister!$D$19,Lister!$E$19,Lister!$D$7:$D$13),IF(AND(AND(MONTH(E944)&gt;=7,MONTH(E944)&lt;8),MONTH(F944)&gt;7),(NETWORKDAYS(E944,Lister!$E$19,Lister!$D$7:$D$13)-O944)*N944/NETWORKDAYS(Lister!$D$19,Lister!$E$19,Lister!$D$7:$D$13),IF(MONTH(E944)&gt;7,0)))),0),"")</f>
        <v/>
      </c>
      <c r="T944" s="46" t="str">
        <f>IFERROR(MAX(IF(OR(O944="",P944=""),"",IF(AND(AND(MONTH(E944)&gt;=8,MONTH(E944)&lt;9),AND(MONTH(F944)&gt;=8,MONTH(F944)&lt;9)),(NETWORKDAYS(E944,F944,Lister!$D$7:$D$13)-P944)*N944/NETWORKDAYS(Lister!$D$20,Lister!$E$20,Lister!$D$7:$D$13),IF(AND(MONTH(E944)=7,MONTH(F944)=8),(NETWORKDAYS(Lister!$D$20,F944,Lister!$D$7:$D$13)-P944)*N944/NETWORKDAYS(Lister!$D$20,Lister!$E$20,Lister!$D$7:$D$13),IF(AND(MONTH(E944)=7,MONTH(F944)=7),0)))),0),"")</f>
        <v/>
      </c>
      <c r="U944" s="78" t="str">
        <f>IF(Ansøgning!U926="","",Ansøgning!U926)</f>
        <v/>
      </c>
      <c r="V944" s="119" t="str">
        <f t="shared" si="105"/>
        <v/>
      </c>
      <c r="W944" s="120" t="str">
        <f t="shared" si="106"/>
        <v/>
      </c>
      <c r="X944" s="42" t="str">
        <f t="shared" si="107"/>
        <v/>
      </c>
    </row>
    <row r="945" spans="1:24" x14ac:dyDescent="0.25">
      <c r="A945" s="13" t="str">
        <f t="shared" si="108"/>
        <v/>
      </c>
      <c r="B945" s="75" t="str">
        <f>IF(Ansøgning!B927="","",Ansøgning!B927)</f>
        <v/>
      </c>
      <c r="C945" s="75" t="str">
        <f>IF(Ansøgning!C927="","",Ansøgning!C927)</f>
        <v/>
      </c>
      <c r="D945" s="75" t="str">
        <f>IF(Ansøgning!D927="","",Ansøgning!D927)</f>
        <v/>
      </c>
      <c r="E945" s="76" t="str">
        <f>IF(Ansøgning!E927="","",Ansøgning!E927)</f>
        <v/>
      </c>
      <c r="F945" s="76" t="str">
        <f>IF(Ansøgning!F927="","",Ansøgning!F927)</f>
        <v/>
      </c>
      <c r="G945" s="33" t="str">
        <f>IF(OR(E945="",F945=""),"",NETWORKDAYS(E945,F945,Lister!$D$7:$D$13))</f>
        <v/>
      </c>
      <c r="H945" s="76" t="str">
        <f>IF(Ansøgning!H927="","",Ansøgning!H927)</f>
        <v/>
      </c>
      <c r="I945" s="32" t="str">
        <f t="shared" si="102"/>
        <v/>
      </c>
      <c r="J945" s="77" t="str">
        <f>IF(Ansøgning!J927="","",Ansøgning!J927)</f>
        <v/>
      </c>
      <c r="K945" s="77" t="str">
        <f>IF(Ansøgning!K927="","",Ansøgning!K927)</f>
        <v/>
      </c>
      <c r="L945" s="46" t="str">
        <f t="shared" si="103"/>
        <v/>
      </c>
      <c r="M945" s="78" t="str">
        <f>IF(Ansøgning!M927="","",Ansøgning!M927)</f>
        <v/>
      </c>
      <c r="N945" s="31" t="str">
        <f t="shared" si="104"/>
        <v/>
      </c>
      <c r="O945" s="78" t="str">
        <f>IF(Ansøgning!O927="","",Ansøgning!O927)</f>
        <v/>
      </c>
      <c r="P945" s="78" t="str">
        <f>IF(Ansøgning!P927="","",Ansøgning!P927)</f>
        <v/>
      </c>
      <c r="Q945" s="78" t="str">
        <f>IF(Ansøgning!Q927="","",Ansøgning!Q927)</f>
        <v/>
      </c>
      <c r="R945" s="78" t="str">
        <f>IF(Ansøgning!R927="","",Ansøgning!R927)</f>
        <v/>
      </c>
      <c r="S945" s="46" t="str">
        <f>IFERROR(MAX(IF(OR(O945="",P945=""),"",IF(AND(AND(MONTH(E945)&gt;=7,MONTH(E945)&lt;8),AND(MONTH(F945)&gt;=7,MONTH(F945)&lt;8)),(NETWORKDAYS(E945,F945,Lister!$D$7:$D$13)-O945)*N945/NETWORKDAYS(Lister!$D$19,Lister!$E$19,Lister!$D$7:$D$13),IF(AND(AND(MONTH(E945)&gt;=7,MONTH(E945)&lt;8),MONTH(F945)&gt;7),(NETWORKDAYS(E945,Lister!$E$19,Lister!$D$7:$D$13)-O945)*N945/NETWORKDAYS(Lister!$D$19,Lister!$E$19,Lister!$D$7:$D$13),IF(MONTH(E945)&gt;7,0)))),0),"")</f>
        <v/>
      </c>
      <c r="T945" s="46" t="str">
        <f>IFERROR(MAX(IF(OR(O945="",P945=""),"",IF(AND(AND(MONTH(E945)&gt;=8,MONTH(E945)&lt;9),AND(MONTH(F945)&gt;=8,MONTH(F945)&lt;9)),(NETWORKDAYS(E945,F945,Lister!$D$7:$D$13)-P945)*N945/NETWORKDAYS(Lister!$D$20,Lister!$E$20,Lister!$D$7:$D$13),IF(AND(MONTH(E945)=7,MONTH(F945)=8),(NETWORKDAYS(Lister!$D$20,F945,Lister!$D$7:$D$13)-P945)*N945/NETWORKDAYS(Lister!$D$20,Lister!$E$20,Lister!$D$7:$D$13),IF(AND(MONTH(E945)=7,MONTH(F945)=7),0)))),0),"")</f>
        <v/>
      </c>
      <c r="U945" s="78" t="str">
        <f>IF(Ansøgning!U927="","",Ansøgning!U927)</f>
        <v/>
      </c>
      <c r="V945" s="119" t="str">
        <f t="shared" si="105"/>
        <v/>
      </c>
      <c r="W945" s="120" t="str">
        <f t="shared" si="106"/>
        <v/>
      </c>
      <c r="X945" s="42" t="str">
        <f t="shared" si="107"/>
        <v/>
      </c>
    </row>
    <row r="946" spans="1:24" x14ac:dyDescent="0.25">
      <c r="A946" s="13" t="str">
        <f t="shared" si="108"/>
        <v/>
      </c>
      <c r="B946" s="75" t="str">
        <f>IF(Ansøgning!B928="","",Ansøgning!B928)</f>
        <v/>
      </c>
      <c r="C946" s="75" t="str">
        <f>IF(Ansøgning!C928="","",Ansøgning!C928)</f>
        <v/>
      </c>
      <c r="D946" s="75" t="str">
        <f>IF(Ansøgning!D928="","",Ansøgning!D928)</f>
        <v/>
      </c>
      <c r="E946" s="76" t="str">
        <f>IF(Ansøgning!E928="","",Ansøgning!E928)</f>
        <v/>
      </c>
      <c r="F946" s="76" t="str">
        <f>IF(Ansøgning!F928="","",Ansøgning!F928)</f>
        <v/>
      </c>
      <c r="G946" s="33" t="str">
        <f>IF(OR(E946="",F946=""),"",NETWORKDAYS(E946,F946,Lister!$D$7:$D$13))</f>
        <v/>
      </c>
      <c r="H946" s="76" t="str">
        <f>IF(Ansøgning!H928="","",Ansøgning!H928)</f>
        <v/>
      </c>
      <c r="I946" s="32" t="str">
        <f t="shared" si="102"/>
        <v/>
      </c>
      <c r="J946" s="77" t="str">
        <f>IF(Ansøgning!J928="","",Ansøgning!J928)</f>
        <v/>
      </c>
      <c r="K946" s="77" t="str">
        <f>IF(Ansøgning!K928="","",Ansøgning!K928)</f>
        <v/>
      </c>
      <c r="L946" s="46" t="str">
        <f t="shared" si="103"/>
        <v/>
      </c>
      <c r="M946" s="78" t="str">
        <f>IF(Ansøgning!M928="","",Ansøgning!M928)</f>
        <v/>
      </c>
      <c r="N946" s="31" t="str">
        <f t="shared" si="104"/>
        <v/>
      </c>
      <c r="O946" s="78" t="str">
        <f>IF(Ansøgning!O928="","",Ansøgning!O928)</f>
        <v/>
      </c>
      <c r="P946" s="78" t="str">
        <f>IF(Ansøgning!P928="","",Ansøgning!P928)</f>
        <v/>
      </c>
      <c r="Q946" s="78" t="str">
        <f>IF(Ansøgning!Q928="","",Ansøgning!Q928)</f>
        <v/>
      </c>
      <c r="R946" s="78" t="str">
        <f>IF(Ansøgning!R928="","",Ansøgning!R928)</f>
        <v/>
      </c>
      <c r="S946" s="46" t="str">
        <f>IFERROR(MAX(IF(OR(O946="",P946=""),"",IF(AND(AND(MONTH(E946)&gt;=7,MONTH(E946)&lt;8),AND(MONTH(F946)&gt;=7,MONTH(F946)&lt;8)),(NETWORKDAYS(E946,F946,Lister!$D$7:$D$13)-O946)*N946/NETWORKDAYS(Lister!$D$19,Lister!$E$19,Lister!$D$7:$D$13),IF(AND(AND(MONTH(E946)&gt;=7,MONTH(E946)&lt;8),MONTH(F946)&gt;7),(NETWORKDAYS(E946,Lister!$E$19,Lister!$D$7:$D$13)-O946)*N946/NETWORKDAYS(Lister!$D$19,Lister!$E$19,Lister!$D$7:$D$13),IF(MONTH(E946)&gt;7,0)))),0),"")</f>
        <v/>
      </c>
      <c r="T946" s="46" t="str">
        <f>IFERROR(MAX(IF(OR(O946="",P946=""),"",IF(AND(AND(MONTH(E946)&gt;=8,MONTH(E946)&lt;9),AND(MONTH(F946)&gt;=8,MONTH(F946)&lt;9)),(NETWORKDAYS(E946,F946,Lister!$D$7:$D$13)-P946)*N946/NETWORKDAYS(Lister!$D$20,Lister!$E$20,Lister!$D$7:$D$13),IF(AND(MONTH(E946)=7,MONTH(F946)=8),(NETWORKDAYS(Lister!$D$20,F946,Lister!$D$7:$D$13)-P946)*N946/NETWORKDAYS(Lister!$D$20,Lister!$E$20,Lister!$D$7:$D$13),IF(AND(MONTH(E946)=7,MONTH(F946)=7),0)))),0),"")</f>
        <v/>
      </c>
      <c r="U946" s="78" t="str">
        <f>IF(Ansøgning!U928="","",Ansøgning!U928)</f>
        <v/>
      </c>
      <c r="V946" s="119" t="str">
        <f t="shared" si="105"/>
        <v/>
      </c>
      <c r="W946" s="120" t="str">
        <f t="shared" si="106"/>
        <v/>
      </c>
      <c r="X946" s="42" t="str">
        <f t="shared" si="107"/>
        <v/>
      </c>
    </row>
    <row r="947" spans="1:24" x14ac:dyDescent="0.25">
      <c r="A947" s="13" t="str">
        <f t="shared" si="108"/>
        <v/>
      </c>
      <c r="B947" s="75" t="str">
        <f>IF(Ansøgning!B929="","",Ansøgning!B929)</f>
        <v/>
      </c>
      <c r="C947" s="75" t="str">
        <f>IF(Ansøgning!C929="","",Ansøgning!C929)</f>
        <v/>
      </c>
      <c r="D947" s="75" t="str">
        <f>IF(Ansøgning!D929="","",Ansøgning!D929)</f>
        <v/>
      </c>
      <c r="E947" s="76" t="str">
        <f>IF(Ansøgning!E929="","",Ansøgning!E929)</f>
        <v/>
      </c>
      <c r="F947" s="76" t="str">
        <f>IF(Ansøgning!F929="","",Ansøgning!F929)</f>
        <v/>
      </c>
      <c r="G947" s="33" t="str">
        <f>IF(OR(E947="",F947=""),"",NETWORKDAYS(E947,F947,Lister!$D$7:$D$13))</f>
        <v/>
      </c>
      <c r="H947" s="76" t="str">
        <f>IF(Ansøgning!H929="","",Ansøgning!H929)</f>
        <v/>
      </c>
      <c r="I947" s="32" t="str">
        <f t="shared" si="102"/>
        <v/>
      </c>
      <c r="J947" s="77" t="str">
        <f>IF(Ansøgning!J929="","",Ansøgning!J929)</f>
        <v/>
      </c>
      <c r="K947" s="77" t="str">
        <f>IF(Ansøgning!K929="","",Ansøgning!K929)</f>
        <v/>
      </c>
      <c r="L947" s="46" t="str">
        <f t="shared" si="103"/>
        <v/>
      </c>
      <c r="M947" s="78" t="str">
        <f>IF(Ansøgning!M929="","",Ansøgning!M929)</f>
        <v/>
      </c>
      <c r="N947" s="31" t="str">
        <f t="shared" si="104"/>
        <v/>
      </c>
      <c r="O947" s="78" t="str">
        <f>IF(Ansøgning!O929="","",Ansøgning!O929)</f>
        <v/>
      </c>
      <c r="P947" s="78" t="str">
        <f>IF(Ansøgning!P929="","",Ansøgning!P929)</f>
        <v/>
      </c>
      <c r="Q947" s="78" t="str">
        <f>IF(Ansøgning!Q929="","",Ansøgning!Q929)</f>
        <v/>
      </c>
      <c r="R947" s="78" t="str">
        <f>IF(Ansøgning!R929="","",Ansøgning!R929)</f>
        <v/>
      </c>
      <c r="S947" s="46" t="str">
        <f>IFERROR(MAX(IF(OR(O947="",P947=""),"",IF(AND(AND(MONTH(E947)&gt;=7,MONTH(E947)&lt;8),AND(MONTH(F947)&gt;=7,MONTH(F947)&lt;8)),(NETWORKDAYS(E947,F947,Lister!$D$7:$D$13)-O947)*N947/NETWORKDAYS(Lister!$D$19,Lister!$E$19,Lister!$D$7:$D$13),IF(AND(AND(MONTH(E947)&gt;=7,MONTH(E947)&lt;8),MONTH(F947)&gt;7),(NETWORKDAYS(E947,Lister!$E$19,Lister!$D$7:$D$13)-O947)*N947/NETWORKDAYS(Lister!$D$19,Lister!$E$19,Lister!$D$7:$D$13),IF(MONTH(E947)&gt;7,0)))),0),"")</f>
        <v/>
      </c>
      <c r="T947" s="46" t="str">
        <f>IFERROR(MAX(IF(OR(O947="",P947=""),"",IF(AND(AND(MONTH(E947)&gt;=8,MONTH(E947)&lt;9),AND(MONTH(F947)&gt;=8,MONTH(F947)&lt;9)),(NETWORKDAYS(E947,F947,Lister!$D$7:$D$13)-P947)*N947/NETWORKDAYS(Lister!$D$20,Lister!$E$20,Lister!$D$7:$D$13),IF(AND(MONTH(E947)=7,MONTH(F947)=8),(NETWORKDAYS(Lister!$D$20,F947,Lister!$D$7:$D$13)-P947)*N947/NETWORKDAYS(Lister!$D$20,Lister!$E$20,Lister!$D$7:$D$13),IF(AND(MONTH(E947)=7,MONTH(F947)=7),0)))),0),"")</f>
        <v/>
      </c>
      <c r="U947" s="78" t="str">
        <f>IF(Ansøgning!U929="","",Ansøgning!U929)</f>
        <v/>
      </c>
      <c r="V947" s="119" t="str">
        <f t="shared" si="105"/>
        <v/>
      </c>
      <c r="W947" s="120" t="str">
        <f t="shared" si="106"/>
        <v/>
      </c>
      <c r="X947" s="42" t="str">
        <f t="shared" si="107"/>
        <v/>
      </c>
    </row>
    <row r="948" spans="1:24" x14ac:dyDescent="0.25">
      <c r="A948" s="13" t="str">
        <f t="shared" si="108"/>
        <v/>
      </c>
      <c r="B948" s="75" t="str">
        <f>IF(Ansøgning!B930="","",Ansøgning!B930)</f>
        <v/>
      </c>
      <c r="C948" s="75" t="str">
        <f>IF(Ansøgning!C930="","",Ansøgning!C930)</f>
        <v/>
      </c>
      <c r="D948" s="75" t="str">
        <f>IF(Ansøgning!D930="","",Ansøgning!D930)</f>
        <v/>
      </c>
      <c r="E948" s="76" t="str">
        <f>IF(Ansøgning!E930="","",Ansøgning!E930)</f>
        <v/>
      </c>
      <c r="F948" s="76" t="str">
        <f>IF(Ansøgning!F930="","",Ansøgning!F930)</f>
        <v/>
      </c>
      <c r="G948" s="33" t="str">
        <f>IF(OR(E948="",F948=""),"",NETWORKDAYS(E948,F948,Lister!$D$7:$D$13))</f>
        <v/>
      </c>
      <c r="H948" s="76" t="str">
        <f>IF(Ansøgning!H930="","",Ansøgning!H930)</f>
        <v/>
      </c>
      <c r="I948" s="32" t="str">
        <f t="shared" si="102"/>
        <v/>
      </c>
      <c r="J948" s="77" t="str">
        <f>IF(Ansøgning!J930="","",Ansøgning!J930)</f>
        <v/>
      </c>
      <c r="K948" s="77" t="str">
        <f>IF(Ansøgning!K930="","",Ansøgning!K930)</f>
        <v/>
      </c>
      <c r="L948" s="46" t="str">
        <f t="shared" si="103"/>
        <v/>
      </c>
      <c r="M948" s="78" t="str">
        <f>IF(Ansøgning!M930="","",Ansøgning!M930)</f>
        <v/>
      </c>
      <c r="N948" s="31" t="str">
        <f t="shared" si="104"/>
        <v/>
      </c>
      <c r="O948" s="78" t="str">
        <f>IF(Ansøgning!O930="","",Ansøgning!O930)</f>
        <v/>
      </c>
      <c r="P948" s="78" t="str">
        <f>IF(Ansøgning!P930="","",Ansøgning!P930)</f>
        <v/>
      </c>
      <c r="Q948" s="78" t="str">
        <f>IF(Ansøgning!Q930="","",Ansøgning!Q930)</f>
        <v/>
      </c>
      <c r="R948" s="78" t="str">
        <f>IF(Ansøgning!R930="","",Ansøgning!R930)</f>
        <v/>
      </c>
      <c r="S948" s="46" t="str">
        <f>IFERROR(MAX(IF(OR(O948="",P948=""),"",IF(AND(AND(MONTH(E948)&gt;=7,MONTH(E948)&lt;8),AND(MONTH(F948)&gt;=7,MONTH(F948)&lt;8)),(NETWORKDAYS(E948,F948,Lister!$D$7:$D$13)-O948)*N948/NETWORKDAYS(Lister!$D$19,Lister!$E$19,Lister!$D$7:$D$13),IF(AND(AND(MONTH(E948)&gt;=7,MONTH(E948)&lt;8),MONTH(F948)&gt;7),(NETWORKDAYS(E948,Lister!$E$19,Lister!$D$7:$D$13)-O948)*N948/NETWORKDAYS(Lister!$D$19,Lister!$E$19,Lister!$D$7:$D$13),IF(MONTH(E948)&gt;7,0)))),0),"")</f>
        <v/>
      </c>
      <c r="T948" s="46" t="str">
        <f>IFERROR(MAX(IF(OR(O948="",P948=""),"",IF(AND(AND(MONTH(E948)&gt;=8,MONTH(E948)&lt;9),AND(MONTH(F948)&gt;=8,MONTH(F948)&lt;9)),(NETWORKDAYS(E948,F948,Lister!$D$7:$D$13)-P948)*N948/NETWORKDAYS(Lister!$D$20,Lister!$E$20,Lister!$D$7:$D$13),IF(AND(MONTH(E948)=7,MONTH(F948)=8),(NETWORKDAYS(Lister!$D$20,F948,Lister!$D$7:$D$13)-P948)*N948/NETWORKDAYS(Lister!$D$20,Lister!$E$20,Lister!$D$7:$D$13),IF(AND(MONTH(E948)=7,MONTH(F948)=7),0)))),0),"")</f>
        <v/>
      </c>
      <c r="U948" s="78" t="str">
        <f>IF(Ansøgning!U930="","",Ansøgning!U930)</f>
        <v/>
      </c>
      <c r="V948" s="119" t="str">
        <f t="shared" si="105"/>
        <v/>
      </c>
      <c r="W948" s="120" t="str">
        <f t="shared" si="106"/>
        <v/>
      </c>
      <c r="X948" s="42" t="str">
        <f t="shared" si="107"/>
        <v/>
      </c>
    </row>
    <row r="949" spans="1:24" x14ac:dyDescent="0.25">
      <c r="A949" s="13" t="str">
        <f t="shared" si="108"/>
        <v/>
      </c>
      <c r="B949" s="75" t="str">
        <f>IF(Ansøgning!B931="","",Ansøgning!B931)</f>
        <v/>
      </c>
      <c r="C949" s="75" t="str">
        <f>IF(Ansøgning!C931="","",Ansøgning!C931)</f>
        <v/>
      </c>
      <c r="D949" s="75" t="str">
        <f>IF(Ansøgning!D931="","",Ansøgning!D931)</f>
        <v/>
      </c>
      <c r="E949" s="76" t="str">
        <f>IF(Ansøgning!E931="","",Ansøgning!E931)</f>
        <v/>
      </c>
      <c r="F949" s="76" t="str">
        <f>IF(Ansøgning!F931="","",Ansøgning!F931)</f>
        <v/>
      </c>
      <c r="G949" s="33" t="str">
        <f>IF(OR(E949="",F949=""),"",NETWORKDAYS(E949,F949,Lister!$D$7:$D$13))</f>
        <v/>
      </c>
      <c r="H949" s="76" t="str">
        <f>IF(Ansøgning!H931="","",Ansøgning!H931)</f>
        <v/>
      </c>
      <c r="I949" s="32" t="str">
        <f t="shared" si="102"/>
        <v/>
      </c>
      <c r="J949" s="77" t="str">
        <f>IF(Ansøgning!J931="","",Ansøgning!J931)</f>
        <v/>
      </c>
      <c r="K949" s="77" t="str">
        <f>IF(Ansøgning!K931="","",Ansøgning!K931)</f>
        <v/>
      </c>
      <c r="L949" s="46" t="str">
        <f t="shared" si="103"/>
        <v/>
      </c>
      <c r="M949" s="78" t="str">
        <f>IF(Ansøgning!M931="","",Ansøgning!M931)</f>
        <v/>
      </c>
      <c r="N949" s="31" t="str">
        <f t="shared" si="104"/>
        <v/>
      </c>
      <c r="O949" s="78" t="str">
        <f>IF(Ansøgning!O931="","",Ansøgning!O931)</f>
        <v/>
      </c>
      <c r="P949" s="78" t="str">
        <f>IF(Ansøgning!P931="","",Ansøgning!P931)</f>
        <v/>
      </c>
      <c r="Q949" s="78" t="str">
        <f>IF(Ansøgning!Q931="","",Ansøgning!Q931)</f>
        <v/>
      </c>
      <c r="R949" s="78" t="str">
        <f>IF(Ansøgning!R931="","",Ansøgning!R931)</f>
        <v/>
      </c>
      <c r="S949" s="46" t="str">
        <f>IFERROR(MAX(IF(OR(O949="",P949=""),"",IF(AND(AND(MONTH(E949)&gt;=7,MONTH(E949)&lt;8),AND(MONTH(F949)&gt;=7,MONTH(F949)&lt;8)),(NETWORKDAYS(E949,F949,Lister!$D$7:$D$13)-O949)*N949/NETWORKDAYS(Lister!$D$19,Lister!$E$19,Lister!$D$7:$D$13),IF(AND(AND(MONTH(E949)&gt;=7,MONTH(E949)&lt;8),MONTH(F949)&gt;7),(NETWORKDAYS(E949,Lister!$E$19,Lister!$D$7:$D$13)-O949)*N949/NETWORKDAYS(Lister!$D$19,Lister!$E$19,Lister!$D$7:$D$13),IF(MONTH(E949)&gt;7,0)))),0),"")</f>
        <v/>
      </c>
      <c r="T949" s="46" t="str">
        <f>IFERROR(MAX(IF(OR(O949="",P949=""),"",IF(AND(AND(MONTH(E949)&gt;=8,MONTH(E949)&lt;9),AND(MONTH(F949)&gt;=8,MONTH(F949)&lt;9)),(NETWORKDAYS(E949,F949,Lister!$D$7:$D$13)-P949)*N949/NETWORKDAYS(Lister!$D$20,Lister!$E$20,Lister!$D$7:$D$13),IF(AND(MONTH(E949)=7,MONTH(F949)=8),(NETWORKDAYS(Lister!$D$20,F949,Lister!$D$7:$D$13)-P949)*N949/NETWORKDAYS(Lister!$D$20,Lister!$E$20,Lister!$D$7:$D$13),IF(AND(MONTH(E949)=7,MONTH(F949)=7),0)))),0),"")</f>
        <v/>
      </c>
      <c r="U949" s="78" t="str">
        <f>IF(Ansøgning!U931="","",Ansøgning!U931)</f>
        <v/>
      </c>
      <c r="V949" s="119" t="str">
        <f t="shared" si="105"/>
        <v/>
      </c>
      <c r="W949" s="120" t="str">
        <f t="shared" si="106"/>
        <v/>
      </c>
      <c r="X949" s="42" t="str">
        <f t="shared" si="107"/>
        <v/>
      </c>
    </row>
    <row r="950" spans="1:24" x14ac:dyDescent="0.25">
      <c r="A950" s="13" t="str">
        <f t="shared" si="108"/>
        <v/>
      </c>
      <c r="B950" s="75" t="str">
        <f>IF(Ansøgning!B932="","",Ansøgning!B932)</f>
        <v/>
      </c>
      <c r="C950" s="75" t="str">
        <f>IF(Ansøgning!C932="","",Ansøgning!C932)</f>
        <v/>
      </c>
      <c r="D950" s="75" t="str">
        <f>IF(Ansøgning!D932="","",Ansøgning!D932)</f>
        <v/>
      </c>
      <c r="E950" s="76" t="str">
        <f>IF(Ansøgning!E932="","",Ansøgning!E932)</f>
        <v/>
      </c>
      <c r="F950" s="76" t="str">
        <f>IF(Ansøgning!F932="","",Ansøgning!F932)</f>
        <v/>
      </c>
      <c r="G950" s="33" t="str">
        <f>IF(OR(E950="",F950=""),"",NETWORKDAYS(E950,F950,Lister!$D$7:$D$13))</f>
        <v/>
      </c>
      <c r="H950" s="76" t="str">
        <f>IF(Ansøgning!H932="","",Ansøgning!H932)</f>
        <v/>
      </c>
      <c r="I950" s="32" t="str">
        <f t="shared" si="102"/>
        <v/>
      </c>
      <c r="J950" s="77" t="str">
        <f>IF(Ansøgning!J932="","",Ansøgning!J932)</f>
        <v/>
      </c>
      <c r="K950" s="77" t="str">
        <f>IF(Ansøgning!K932="","",Ansøgning!K932)</f>
        <v/>
      </c>
      <c r="L950" s="46" t="str">
        <f t="shared" si="103"/>
        <v/>
      </c>
      <c r="M950" s="78" t="str">
        <f>IF(Ansøgning!M932="","",Ansøgning!M932)</f>
        <v/>
      </c>
      <c r="N950" s="31" t="str">
        <f t="shared" si="104"/>
        <v/>
      </c>
      <c r="O950" s="78" t="str">
        <f>IF(Ansøgning!O932="","",Ansøgning!O932)</f>
        <v/>
      </c>
      <c r="P950" s="78" t="str">
        <f>IF(Ansøgning!P932="","",Ansøgning!P932)</f>
        <v/>
      </c>
      <c r="Q950" s="78" t="str">
        <f>IF(Ansøgning!Q932="","",Ansøgning!Q932)</f>
        <v/>
      </c>
      <c r="R950" s="78" t="str">
        <f>IF(Ansøgning!R932="","",Ansøgning!R932)</f>
        <v/>
      </c>
      <c r="S950" s="46" t="str">
        <f>IFERROR(MAX(IF(OR(O950="",P950=""),"",IF(AND(AND(MONTH(E950)&gt;=7,MONTH(E950)&lt;8),AND(MONTH(F950)&gt;=7,MONTH(F950)&lt;8)),(NETWORKDAYS(E950,F950,Lister!$D$7:$D$13)-O950)*N950/NETWORKDAYS(Lister!$D$19,Lister!$E$19,Lister!$D$7:$D$13),IF(AND(AND(MONTH(E950)&gt;=7,MONTH(E950)&lt;8),MONTH(F950)&gt;7),(NETWORKDAYS(E950,Lister!$E$19,Lister!$D$7:$D$13)-O950)*N950/NETWORKDAYS(Lister!$D$19,Lister!$E$19,Lister!$D$7:$D$13),IF(MONTH(E950)&gt;7,0)))),0),"")</f>
        <v/>
      </c>
      <c r="T950" s="46" t="str">
        <f>IFERROR(MAX(IF(OR(O950="",P950=""),"",IF(AND(AND(MONTH(E950)&gt;=8,MONTH(E950)&lt;9),AND(MONTH(F950)&gt;=8,MONTH(F950)&lt;9)),(NETWORKDAYS(E950,F950,Lister!$D$7:$D$13)-P950)*N950/NETWORKDAYS(Lister!$D$20,Lister!$E$20,Lister!$D$7:$D$13),IF(AND(MONTH(E950)=7,MONTH(F950)=8),(NETWORKDAYS(Lister!$D$20,F950,Lister!$D$7:$D$13)-P950)*N950/NETWORKDAYS(Lister!$D$20,Lister!$E$20,Lister!$D$7:$D$13),IF(AND(MONTH(E950)=7,MONTH(F950)=7),0)))),0),"")</f>
        <v/>
      </c>
      <c r="U950" s="78" t="str">
        <f>IF(Ansøgning!U932="","",Ansøgning!U932)</f>
        <v/>
      </c>
      <c r="V950" s="119" t="str">
        <f t="shared" si="105"/>
        <v/>
      </c>
      <c r="W950" s="120" t="str">
        <f t="shared" si="106"/>
        <v/>
      </c>
      <c r="X950" s="42" t="str">
        <f t="shared" si="107"/>
        <v/>
      </c>
    </row>
    <row r="951" spans="1:24" x14ac:dyDescent="0.25">
      <c r="A951" s="13" t="str">
        <f t="shared" si="108"/>
        <v/>
      </c>
      <c r="B951" s="75" t="str">
        <f>IF(Ansøgning!B933="","",Ansøgning!B933)</f>
        <v/>
      </c>
      <c r="C951" s="75" t="str">
        <f>IF(Ansøgning!C933="","",Ansøgning!C933)</f>
        <v/>
      </c>
      <c r="D951" s="75" t="str">
        <f>IF(Ansøgning!D933="","",Ansøgning!D933)</f>
        <v/>
      </c>
      <c r="E951" s="76" t="str">
        <f>IF(Ansøgning!E933="","",Ansøgning!E933)</f>
        <v/>
      </c>
      <c r="F951" s="76" t="str">
        <f>IF(Ansøgning!F933="","",Ansøgning!F933)</f>
        <v/>
      </c>
      <c r="G951" s="33" t="str">
        <f>IF(OR(E951="",F951=""),"",NETWORKDAYS(E951,F951,Lister!$D$7:$D$13))</f>
        <v/>
      </c>
      <c r="H951" s="76" t="str">
        <f>IF(Ansøgning!H933="","",Ansøgning!H933)</f>
        <v/>
      </c>
      <c r="I951" s="32" t="str">
        <f t="shared" si="102"/>
        <v/>
      </c>
      <c r="J951" s="77" t="str">
        <f>IF(Ansøgning!J933="","",Ansøgning!J933)</f>
        <v/>
      </c>
      <c r="K951" s="77" t="str">
        <f>IF(Ansøgning!K933="","",Ansøgning!K933)</f>
        <v/>
      </c>
      <c r="L951" s="46" t="str">
        <f t="shared" si="103"/>
        <v/>
      </c>
      <c r="M951" s="78" t="str">
        <f>IF(Ansøgning!M933="","",Ansøgning!M933)</f>
        <v/>
      </c>
      <c r="N951" s="31" t="str">
        <f t="shared" si="104"/>
        <v/>
      </c>
      <c r="O951" s="78" t="str">
        <f>IF(Ansøgning!O933="","",Ansøgning!O933)</f>
        <v/>
      </c>
      <c r="P951" s="78" t="str">
        <f>IF(Ansøgning!P933="","",Ansøgning!P933)</f>
        <v/>
      </c>
      <c r="Q951" s="78" t="str">
        <f>IF(Ansøgning!Q933="","",Ansøgning!Q933)</f>
        <v/>
      </c>
      <c r="R951" s="78" t="str">
        <f>IF(Ansøgning!R933="","",Ansøgning!R933)</f>
        <v/>
      </c>
      <c r="S951" s="46" t="str">
        <f>IFERROR(MAX(IF(OR(O951="",P951=""),"",IF(AND(AND(MONTH(E951)&gt;=7,MONTH(E951)&lt;8),AND(MONTH(F951)&gt;=7,MONTH(F951)&lt;8)),(NETWORKDAYS(E951,F951,Lister!$D$7:$D$13)-O951)*N951/NETWORKDAYS(Lister!$D$19,Lister!$E$19,Lister!$D$7:$D$13),IF(AND(AND(MONTH(E951)&gt;=7,MONTH(E951)&lt;8),MONTH(F951)&gt;7),(NETWORKDAYS(E951,Lister!$E$19,Lister!$D$7:$D$13)-O951)*N951/NETWORKDAYS(Lister!$D$19,Lister!$E$19,Lister!$D$7:$D$13),IF(MONTH(E951)&gt;7,0)))),0),"")</f>
        <v/>
      </c>
      <c r="T951" s="46" t="str">
        <f>IFERROR(MAX(IF(OR(O951="",P951=""),"",IF(AND(AND(MONTH(E951)&gt;=8,MONTH(E951)&lt;9),AND(MONTH(F951)&gt;=8,MONTH(F951)&lt;9)),(NETWORKDAYS(E951,F951,Lister!$D$7:$D$13)-P951)*N951/NETWORKDAYS(Lister!$D$20,Lister!$E$20,Lister!$D$7:$D$13),IF(AND(MONTH(E951)=7,MONTH(F951)=8),(NETWORKDAYS(Lister!$D$20,F951,Lister!$D$7:$D$13)-P951)*N951/NETWORKDAYS(Lister!$D$20,Lister!$E$20,Lister!$D$7:$D$13),IF(AND(MONTH(E951)=7,MONTH(F951)=7),0)))),0),"")</f>
        <v/>
      </c>
      <c r="U951" s="78" t="str">
        <f>IF(Ansøgning!U933="","",Ansøgning!U933)</f>
        <v/>
      </c>
      <c r="V951" s="119" t="str">
        <f t="shared" si="105"/>
        <v/>
      </c>
      <c r="W951" s="120" t="str">
        <f t="shared" si="106"/>
        <v/>
      </c>
      <c r="X951" s="42" t="str">
        <f t="shared" si="107"/>
        <v/>
      </c>
    </row>
    <row r="952" spans="1:24" x14ac:dyDescent="0.25">
      <c r="A952" s="13" t="str">
        <f t="shared" si="108"/>
        <v/>
      </c>
      <c r="B952" s="75" t="str">
        <f>IF(Ansøgning!B934="","",Ansøgning!B934)</f>
        <v/>
      </c>
      <c r="C952" s="75" t="str">
        <f>IF(Ansøgning!C934="","",Ansøgning!C934)</f>
        <v/>
      </c>
      <c r="D952" s="75" t="str">
        <f>IF(Ansøgning!D934="","",Ansøgning!D934)</f>
        <v/>
      </c>
      <c r="E952" s="76" t="str">
        <f>IF(Ansøgning!E934="","",Ansøgning!E934)</f>
        <v/>
      </c>
      <c r="F952" s="76" t="str">
        <f>IF(Ansøgning!F934="","",Ansøgning!F934)</f>
        <v/>
      </c>
      <c r="G952" s="33" t="str">
        <f>IF(OR(E952="",F952=""),"",NETWORKDAYS(E952,F952,Lister!$D$7:$D$13))</f>
        <v/>
      </c>
      <c r="H952" s="76" t="str">
        <f>IF(Ansøgning!H934="","",Ansøgning!H934)</f>
        <v/>
      </c>
      <c r="I952" s="32" t="str">
        <f t="shared" si="102"/>
        <v/>
      </c>
      <c r="J952" s="77" t="str">
        <f>IF(Ansøgning!J934="","",Ansøgning!J934)</f>
        <v/>
      </c>
      <c r="K952" s="77" t="str">
        <f>IF(Ansøgning!K934="","",Ansøgning!K934)</f>
        <v/>
      </c>
      <c r="L952" s="46" t="str">
        <f t="shared" si="103"/>
        <v/>
      </c>
      <c r="M952" s="78" t="str">
        <f>IF(Ansøgning!M934="","",Ansøgning!M934)</f>
        <v/>
      </c>
      <c r="N952" s="31" t="str">
        <f t="shared" si="104"/>
        <v/>
      </c>
      <c r="O952" s="78" t="str">
        <f>IF(Ansøgning!O934="","",Ansøgning!O934)</f>
        <v/>
      </c>
      <c r="P952" s="78" t="str">
        <f>IF(Ansøgning!P934="","",Ansøgning!P934)</f>
        <v/>
      </c>
      <c r="Q952" s="78" t="str">
        <f>IF(Ansøgning!Q934="","",Ansøgning!Q934)</f>
        <v/>
      </c>
      <c r="R952" s="78" t="str">
        <f>IF(Ansøgning!R934="","",Ansøgning!R934)</f>
        <v/>
      </c>
      <c r="S952" s="46" t="str">
        <f>IFERROR(MAX(IF(OR(O952="",P952=""),"",IF(AND(AND(MONTH(E952)&gt;=7,MONTH(E952)&lt;8),AND(MONTH(F952)&gt;=7,MONTH(F952)&lt;8)),(NETWORKDAYS(E952,F952,Lister!$D$7:$D$13)-O952)*N952/NETWORKDAYS(Lister!$D$19,Lister!$E$19,Lister!$D$7:$D$13),IF(AND(AND(MONTH(E952)&gt;=7,MONTH(E952)&lt;8),MONTH(F952)&gt;7),(NETWORKDAYS(E952,Lister!$E$19,Lister!$D$7:$D$13)-O952)*N952/NETWORKDAYS(Lister!$D$19,Lister!$E$19,Lister!$D$7:$D$13),IF(MONTH(E952)&gt;7,0)))),0),"")</f>
        <v/>
      </c>
      <c r="T952" s="46" t="str">
        <f>IFERROR(MAX(IF(OR(O952="",P952=""),"",IF(AND(AND(MONTH(E952)&gt;=8,MONTH(E952)&lt;9),AND(MONTH(F952)&gt;=8,MONTH(F952)&lt;9)),(NETWORKDAYS(E952,F952,Lister!$D$7:$D$13)-P952)*N952/NETWORKDAYS(Lister!$D$20,Lister!$E$20,Lister!$D$7:$D$13),IF(AND(MONTH(E952)=7,MONTH(F952)=8),(NETWORKDAYS(Lister!$D$20,F952,Lister!$D$7:$D$13)-P952)*N952/NETWORKDAYS(Lister!$D$20,Lister!$E$20,Lister!$D$7:$D$13),IF(AND(MONTH(E952)=7,MONTH(F952)=7),0)))),0),"")</f>
        <v/>
      </c>
      <c r="U952" s="78" t="str">
        <f>IF(Ansøgning!U934="","",Ansøgning!U934)</f>
        <v/>
      </c>
      <c r="V952" s="119" t="str">
        <f t="shared" si="105"/>
        <v/>
      </c>
      <c r="W952" s="120" t="str">
        <f t="shared" si="106"/>
        <v/>
      </c>
      <c r="X952" s="42" t="str">
        <f t="shared" si="107"/>
        <v/>
      </c>
    </row>
    <row r="953" spans="1:24" x14ac:dyDescent="0.25">
      <c r="A953" s="13" t="str">
        <f t="shared" si="108"/>
        <v/>
      </c>
      <c r="B953" s="75" t="str">
        <f>IF(Ansøgning!B935="","",Ansøgning!B935)</f>
        <v/>
      </c>
      <c r="C953" s="75" t="str">
        <f>IF(Ansøgning!C935="","",Ansøgning!C935)</f>
        <v/>
      </c>
      <c r="D953" s="75" t="str">
        <f>IF(Ansøgning!D935="","",Ansøgning!D935)</f>
        <v/>
      </c>
      <c r="E953" s="76" t="str">
        <f>IF(Ansøgning!E935="","",Ansøgning!E935)</f>
        <v/>
      </c>
      <c r="F953" s="76" t="str">
        <f>IF(Ansøgning!F935="","",Ansøgning!F935)</f>
        <v/>
      </c>
      <c r="G953" s="33" t="str">
        <f>IF(OR(E953="",F953=""),"",NETWORKDAYS(E953,F953,Lister!$D$7:$D$13))</f>
        <v/>
      </c>
      <c r="H953" s="76" t="str">
        <f>IF(Ansøgning!H935="","",Ansøgning!H935)</f>
        <v/>
      </c>
      <c r="I953" s="32" t="str">
        <f t="shared" si="102"/>
        <v/>
      </c>
      <c r="J953" s="77" t="str">
        <f>IF(Ansøgning!J935="","",Ansøgning!J935)</f>
        <v/>
      </c>
      <c r="K953" s="77" t="str">
        <f>IF(Ansøgning!K935="","",Ansøgning!K935)</f>
        <v/>
      </c>
      <c r="L953" s="46" t="str">
        <f t="shared" si="103"/>
        <v/>
      </c>
      <c r="M953" s="78" t="str">
        <f>IF(Ansøgning!M935="","",Ansøgning!M935)</f>
        <v/>
      </c>
      <c r="N953" s="31" t="str">
        <f t="shared" si="104"/>
        <v/>
      </c>
      <c r="O953" s="78" t="str">
        <f>IF(Ansøgning!O935="","",Ansøgning!O935)</f>
        <v/>
      </c>
      <c r="P953" s="78" t="str">
        <f>IF(Ansøgning!P935="","",Ansøgning!P935)</f>
        <v/>
      </c>
      <c r="Q953" s="78" t="str">
        <f>IF(Ansøgning!Q935="","",Ansøgning!Q935)</f>
        <v/>
      </c>
      <c r="R953" s="78" t="str">
        <f>IF(Ansøgning!R935="","",Ansøgning!R935)</f>
        <v/>
      </c>
      <c r="S953" s="46" t="str">
        <f>IFERROR(MAX(IF(OR(O953="",P953=""),"",IF(AND(AND(MONTH(E953)&gt;=7,MONTH(E953)&lt;8),AND(MONTH(F953)&gt;=7,MONTH(F953)&lt;8)),(NETWORKDAYS(E953,F953,Lister!$D$7:$D$13)-O953)*N953/NETWORKDAYS(Lister!$D$19,Lister!$E$19,Lister!$D$7:$D$13),IF(AND(AND(MONTH(E953)&gt;=7,MONTH(E953)&lt;8),MONTH(F953)&gt;7),(NETWORKDAYS(E953,Lister!$E$19,Lister!$D$7:$D$13)-O953)*N953/NETWORKDAYS(Lister!$D$19,Lister!$E$19,Lister!$D$7:$D$13),IF(MONTH(E953)&gt;7,0)))),0),"")</f>
        <v/>
      </c>
      <c r="T953" s="46" t="str">
        <f>IFERROR(MAX(IF(OR(O953="",P953=""),"",IF(AND(AND(MONTH(E953)&gt;=8,MONTH(E953)&lt;9),AND(MONTH(F953)&gt;=8,MONTH(F953)&lt;9)),(NETWORKDAYS(E953,F953,Lister!$D$7:$D$13)-P953)*N953/NETWORKDAYS(Lister!$D$20,Lister!$E$20,Lister!$D$7:$D$13),IF(AND(MONTH(E953)=7,MONTH(F953)=8),(NETWORKDAYS(Lister!$D$20,F953,Lister!$D$7:$D$13)-P953)*N953/NETWORKDAYS(Lister!$D$20,Lister!$E$20,Lister!$D$7:$D$13),IF(AND(MONTH(E953)=7,MONTH(F953)=7),0)))),0),"")</f>
        <v/>
      </c>
      <c r="U953" s="78" t="str">
        <f>IF(Ansøgning!U935="","",Ansøgning!U935)</f>
        <v/>
      </c>
      <c r="V953" s="119" t="str">
        <f t="shared" si="105"/>
        <v/>
      </c>
      <c r="W953" s="120" t="str">
        <f t="shared" si="106"/>
        <v/>
      </c>
      <c r="X953" s="42" t="str">
        <f t="shared" si="107"/>
        <v/>
      </c>
    </row>
    <row r="954" spans="1:24" x14ac:dyDescent="0.25">
      <c r="A954" s="13" t="str">
        <f t="shared" si="108"/>
        <v/>
      </c>
      <c r="B954" s="75" t="str">
        <f>IF(Ansøgning!B936="","",Ansøgning!B936)</f>
        <v/>
      </c>
      <c r="C954" s="75" t="str">
        <f>IF(Ansøgning!C936="","",Ansøgning!C936)</f>
        <v/>
      </c>
      <c r="D954" s="75" t="str">
        <f>IF(Ansøgning!D936="","",Ansøgning!D936)</f>
        <v/>
      </c>
      <c r="E954" s="76" t="str">
        <f>IF(Ansøgning!E936="","",Ansøgning!E936)</f>
        <v/>
      </c>
      <c r="F954" s="76" t="str">
        <f>IF(Ansøgning!F936="","",Ansøgning!F936)</f>
        <v/>
      </c>
      <c r="G954" s="33" t="str">
        <f>IF(OR(E954="",F954=""),"",NETWORKDAYS(E954,F954,Lister!$D$7:$D$13))</f>
        <v/>
      </c>
      <c r="H954" s="76" t="str">
        <f>IF(Ansøgning!H936="","",Ansøgning!H936)</f>
        <v/>
      </c>
      <c r="I954" s="32" t="str">
        <f t="shared" si="102"/>
        <v/>
      </c>
      <c r="J954" s="77" t="str">
        <f>IF(Ansøgning!J936="","",Ansøgning!J936)</f>
        <v/>
      </c>
      <c r="K954" s="77" t="str">
        <f>IF(Ansøgning!K936="","",Ansøgning!K936)</f>
        <v/>
      </c>
      <c r="L954" s="46" t="str">
        <f t="shared" si="103"/>
        <v/>
      </c>
      <c r="M954" s="78" t="str">
        <f>IF(Ansøgning!M936="","",Ansøgning!M936)</f>
        <v/>
      </c>
      <c r="N954" s="31" t="str">
        <f t="shared" si="104"/>
        <v/>
      </c>
      <c r="O954" s="78" t="str">
        <f>IF(Ansøgning!O936="","",Ansøgning!O936)</f>
        <v/>
      </c>
      <c r="P954" s="78" t="str">
        <f>IF(Ansøgning!P936="","",Ansøgning!P936)</f>
        <v/>
      </c>
      <c r="Q954" s="78" t="str">
        <f>IF(Ansøgning!Q936="","",Ansøgning!Q936)</f>
        <v/>
      </c>
      <c r="R954" s="78" t="str">
        <f>IF(Ansøgning!R936="","",Ansøgning!R936)</f>
        <v/>
      </c>
      <c r="S954" s="46" t="str">
        <f>IFERROR(MAX(IF(OR(O954="",P954=""),"",IF(AND(AND(MONTH(E954)&gt;=7,MONTH(E954)&lt;8),AND(MONTH(F954)&gt;=7,MONTH(F954)&lt;8)),(NETWORKDAYS(E954,F954,Lister!$D$7:$D$13)-O954)*N954/NETWORKDAYS(Lister!$D$19,Lister!$E$19,Lister!$D$7:$D$13),IF(AND(AND(MONTH(E954)&gt;=7,MONTH(E954)&lt;8),MONTH(F954)&gt;7),(NETWORKDAYS(E954,Lister!$E$19,Lister!$D$7:$D$13)-O954)*N954/NETWORKDAYS(Lister!$D$19,Lister!$E$19,Lister!$D$7:$D$13),IF(MONTH(E954)&gt;7,0)))),0),"")</f>
        <v/>
      </c>
      <c r="T954" s="46" t="str">
        <f>IFERROR(MAX(IF(OR(O954="",P954=""),"",IF(AND(AND(MONTH(E954)&gt;=8,MONTH(E954)&lt;9),AND(MONTH(F954)&gt;=8,MONTH(F954)&lt;9)),(NETWORKDAYS(E954,F954,Lister!$D$7:$D$13)-P954)*N954/NETWORKDAYS(Lister!$D$20,Lister!$E$20,Lister!$D$7:$D$13),IF(AND(MONTH(E954)=7,MONTH(F954)=8),(NETWORKDAYS(Lister!$D$20,F954,Lister!$D$7:$D$13)-P954)*N954/NETWORKDAYS(Lister!$D$20,Lister!$E$20,Lister!$D$7:$D$13),IF(AND(MONTH(E954)=7,MONTH(F954)=7),0)))),0),"")</f>
        <v/>
      </c>
      <c r="U954" s="78" t="str">
        <f>IF(Ansøgning!U936="","",Ansøgning!U936)</f>
        <v/>
      </c>
      <c r="V954" s="119" t="str">
        <f t="shared" si="105"/>
        <v/>
      </c>
      <c r="W954" s="120" t="str">
        <f t="shared" si="106"/>
        <v/>
      </c>
      <c r="X954" s="42" t="str">
        <f t="shared" si="107"/>
        <v/>
      </c>
    </row>
    <row r="955" spans="1:24" x14ac:dyDescent="0.25">
      <c r="A955" s="13" t="str">
        <f t="shared" si="108"/>
        <v/>
      </c>
      <c r="B955" s="75" t="str">
        <f>IF(Ansøgning!B937="","",Ansøgning!B937)</f>
        <v/>
      </c>
      <c r="C955" s="75" t="str">
        <f>IF(Ansøgning!C937="","",Ansøgning!C937)</f>
        <v/>
      </c>
      <c r="D955" s="75" t="str">
        <f>IF(Ansøgning!D937="","",Ansøgning!D937)</f>
        <v/>
      </c>
      <c r="E955" s="76" t="str">
        <f>IF(Ansøgning!E937="","",Ansøgning!E937)</f>
        <v/>
      </c>
      <c r="F955" s="76" t="str">
        <f>IF(Ansøgning!F937="","",Ansøgning!F937)</f>
        <v/>
      </c>
      <c r="G955" s="33" t="str">
        <f>IF(OR(E955="",F955=""),"",NETWORKDAYS(E955,F955,Lister!$D$7:$D$13))</f>
        <v/>
      </c>
      <c r="H955" s="76" t="str">
        <f>IF(Ansøgning!H937="","",Ansøgning!H937)</f>
        <v/>
      </c>
      <c r="I955" s="32" t="str">
        <f t="shared" si="102"/>
        <v/>
      </c>
      <c r="J955" s="77" t="str">
        <f>IF(Ansøgning!J937="","",Ansøgning!J937)</f>
        <v/>
      </c>
      <c r="K955" s="77" t="str">
        <f>IF(Ansøgning!K937="","",Ansøgning!K937)</f>
        <v/>
      </c>
      <c r="L955" s="46" t="str">
        <f t="shared" si="103"/>
        <v/>
      </c>
      <c r="M955" s="78" t="str">
        <f>IF(Ansøgning!M937="","",Ansøgning!M937)</f>
        <v/>
      </c>
      <c r="N955" s="31" t="str">
        <f t="shared" si="104"/>
        <v/>
      </c>
      <c r="O955" s="78" t="str">
        <f>IF(Ansøgning!O937="","",Ansøgning!O937)</f>
        <v/>
      </c>
      <c r="P955" s="78" t="str">
        <f>IF(Ansøgning!P937="","",Ansøgning!P937)</f>
        <v/>
      </c>
      <c r="Q955" s="78" t="str">
        <f>IF(Ansøgning!Q937="","",Ansøgning!Q937)</f>
        <v/>
      </c>
      <c r="R955" s="78" t="str">
        <f>IF(Ansøgning!R937="","",Ansøgning!R937)</f>
        <v/>
      </c>
      <c r="S955" s="46" t="str">
        <f>IFERROR(MAX(IF(OR(O955="",P955=""),"",IF(AND(AND(MONTH(E955)&gt;=7,MONTH(E955)&lt;8),AND(MONTH(F955)&gt;=7,MONTH(F955)&lt;8)),(NETWORKDAYS(E955,F955,Lister!$D$7:$D$13)-O955)*N955/NETWORKDAYS(Lister!$D$19,Lister!$E$19,Lister!$D$7:$D$13),IF(AND(AND(MONTH(E955)&gt;=7,MONTH(E955)&lt;8),MONTH(F955)&gt;7),(NETWORKDAYS(E955,Lister!$E$19,Lister!$D$7:$D$13)-O955)*N955/NETWORKDAYS(Lister!$D$19,Lister!$E$19,Lister!$D$7:$D$13),IF(MONTH(E955)&gt;7,0)))),0),"")</f>
        <v/>
      </c>
      <c r="T955" s="46" t="str">
        <f>IFERROR(MAX(IF(OR(O955="",P955=""),"",IF(AND(AND(MONTH(E955)&gt;=8,MONTH(E955)&lt;9),AND(MONTH(F955)&gt;=8,MONTH(F955)&lt;9)),(NETWORKDAYS(E955,F955,Lister!$D$7:$D$13)-P955)*N955/NETWORKDAYS(Lister!$D$20,Lister!$E$20,Lister!$D$7:$D$13),IF(AND(MONTH(E955)=7,MONTH(F955)=8),(NETWORKDAYS(Lister!$D$20,F955,Lister!$D$7:$D$13)-P955)*N955/NETWORKDAYS(Lister!$D$20,Lister!$E$20,Lister!$D$7:$D$13),IF(AND(MONTH(E955)=7,MONTH(F955)=7),0)))),0),"")</f>
        <v/>
      </c>
      <c r="U955" s="78" t="str">
        <f>IF(Ansøgning!U937="","",Ansøgning!U937)</f>
        <v/>
      </c>
      <c r="V955" s="119" t="str">
        <f t="shared" si="105"/>
        <v/>
      </c>
      <c r="W955" s="120" t="str">
        <f t="shared" si="106"/>
        <v/>
      </c>
      <c r="X955" s="42" t="str">
        <f t="shared" si="107"/>
        <v/>
      </c>
    </row>
    <row r="956" spans="1:24" x14ac:dyDescent="0.25">
      <c r="A956" s="13" t="str">
        <f t="shared" si="108"/>
        <v/>
      </c>
      <c r="B956" s="75" t="str">
        <f>IF(Ansøgning!B938="","",Ansøgning!B938)</f>
        <v/>
      </c>
      <c r="C956" s="75" t="str">
        <f>IF(Ansøgning!C938="","",Ansøgning!C938)</f>
        <v/>
      </c>
      <c r="D956" s="75" t="str">
        <f>IF(Ansøgning!D938="","",Ansøgning!D938)</f>
        <v/>
      </c>
      <c r="E956" s="76" t="str">
        <f>IF(Ansøgning!E938="","",Ansøgning!E938)</f>
        <v/>
      </c>
      <c r="F956" s="76" t="str">
        <f>IF(Ansøgning!F938="","",Ansøgning!F938)</f>
        <v/>
      </c>
      <c r="G956" s="33" t="str">
        <f>IF(OR(E956="",F956=""),"",NETWORKDAYS(E956,F956,Lister!$D$7:$D$13))</f>
        <v/>
      </c>
      <c r="H956" s="76" t="str">
        <f>IF(Ansøgning!H938="","",Ansøgning!H938)</f>
        <v/>
      </c>
      <c r="I956" s="32" t="str">
        <f t="shared" si="102"/>
        <v/>
      </c>
      <c r="J956" s="77" t="str">
        <f>IF(Ansøgning!J938="","",Ansøgning!J938)</f>
        <v/>
      </c>
      <c r="K956" s="77" t="str">
        <f>IF(Ansøgning!K938="","",Ansøgning!K938)</f>
        <v/>
      </c>
      <c r="L956" s="46" t="str">
        <f t="shared" si="103"/>
        <v/>
      </c>
      <c r="M956" s="78" t="str">
        <f>IF(Ansøgning!M938="","",Ansøgning!M938)</f>
        <v/>
      </c>
      <c r="N956" s="31" t="str">
        <f t="shared" si="104"/>
        <v/>
      </c>
      <c r="O956" s="78" t="str">
        <f>IF(Ansøgning!O938="","",Ansøgning!O938)</f>
        <v/>
      </c>
      <c r="P956" s="78" t="str">
        <f>IF(Ansøgning!P938="","",Ansøgning!P938)</f>
        <v/>
      </c>
      <c r="Q956" s="78" t="str">
        <f>IF(Ansøgning!Q938="","",Ansøgning!Q938)</f>
        <v/>
      </c>
      <c r="R956" s="78" t="str">
        <f>IF(Ansøgning!R938="","",Ansøgning!R938)</f>
        <v/>
      </c>
      <c r="S956" s="46" t="str">
        <f>IFERROR(MAX(IF(OR(O956="",P956=""),"",IF(AND(AND(MONTH(E956)&gt;=7,MONTH(E956)&lt;8),AND(MONTH(F956)&gt;=7,MONTH(F956)&lt;8)),(NETWORKDAYS(E956,F956,Lister!$D$7:$D$13)-O956)*N956/NETWORKDAYS(Lister!$D$19,Lister!$E$19,Lister!$D$7:$D$13),IF(AND(AND(MONTH(E956)&gt;=7,MONTH(E956)&lt;8),MONTH(F956)&gt;7),(NETWORKDAYS(E956,Lister!$E$19,Lister!$D$7:$D$13)-O956)*N956/NETWORKDAYS(Lister!$D$19,Lister!$E$19,Lister!$D$7:$D$13),IF(MONTH(E956)&gt;7,0)))),0),"")</f>
        <v/>
      </c>
      <c r="T956" s="46" t="str">
        <f>IFERROR(MAX(IF(OR(O956="",P956=""),"",IF(AND(AND(MONTH(E956)&gt;=8,MONTH(E956)&lt;9),AND(MONTH(F956)&gt;=8,MONTH(F956)&lt;9)),(NETWORKDAYS(E956,F956,Lister!$D$7:$D$13)-P956)*N956/NETWORKDAYS(Lister!$D$20,Lister!$E$20,Lister!$D$7:$D$13),IF(AND(MONTH(E956)=7,MONTH(F956)=8),(NETWORKDAYS(Lister!$D$20,F956,Lister!$D$7:$D$13)-P956)*N956/NETWORKDAYS(Lister!$D$20,Lister!$E$20,Lister!$D$7:$D$13),IF(AND(MONTH(E956)=7,MONTH(F956)=7),0)))),0),"")</f>
        <v/>
      </c>
      <c r="U956" s="78" t="str">
        <f>IF(Ansøgning!U938="","",Ansøgning!U938)</f>
        <v/>
      </c>
      <c r="V956" s="119" t="str">
        <f t="shared" si="105"/>
        <v/>
      </c>
      <c r="W956" s="120" t="str">
        <f t="shared" si="106"/>
        <v/>
      </c>
      <c r="X956" s="42" t="str">
        <f t="shared" si="107"/>
        <v/>
      </c>
    </row>
    <row r="957" spans="1:24" x14ac:dyDescent="0.25">
      <c r="A957" s="13" t="str">
        <f t="shared" si="108"/>
        <v/>
      </c>
      <c r="B957" s="75" t="str">
        <f>IF(Ansøgning!B939="","",Ansøgning!B939)</f>
        <v/>
      </c>
      <c r="C957" s="75" t="str">
        <f>IF(Ansøgning!C939="","",Ansøgning!C939)</f>
        <v/>
      </c>
      <c r="D957" s="75" t="str">
        <f>IF(Ansøgning!D939="","",Ansøgning!D939)</f>
        <v/>
      </c>
      <c r="E957" s="76" t="str">
        <f>IF(Ansøgning!E939="","",Ansøgning!E939)</f>
        <v/>
      </c>
      <c r="F957" s="76" t="str">
        <f>IF(Ansøgning!F939="","",Ansøgning!F939)</f>
        <v/>
      </c>
      <c r="G957" s="33" t="str">
        <f>IF(OR(E957="",F957=""),"",NETWORKDAYS(E957,F957,Lister!$D$7:$D$13))</f>
        <v/>
      </c>
      <c r="H957" s="76" t="str">
        <f>IF(Ansøgning!H939="","",Ansøgning!H939)</f>
        <v/>
      </c>
      <c r="I957" s="32" t="str">
        <f t="shared" si="102"/>
        <v/>
      </c>
      <c r="J957" s="77" t="str">
        <f>IF(Ansøgning!J939="","",Ansøgning!J939)</f>
        <v/>
      </c>
      <c r="K957" s="77" t="str">
        <f>IF(Ansøgning!K939="","",Ansøgning!K939)</f>
        <v/>
      </c>
      <c r="L957" s="46" t="str">
        <f t="shared" si="103"/>
        <v/>
      </c>
      <c r="M957" s="78" t="str">
        <f>IF(Ansøgning!M939="","",Ansøgning!M939)</f>
        <v/>
      </c>
      <c r="N957" s="31" t="str">
        <f t="shared" si="104"/>
        <v/>
      </c>
      <c r="O957" s="78" t="str">
        <f>IF(Ansøgning!O939="","",Ansøgning!O939)</f>
        <v/>
      </c>
      <c r="P957" s="78" t="str">
        <f>IF(Ansøgning!P939="","",Ansøgning!P939)</f>
        <v/>
      </c>
      <c r="Q957" s="78" t="str">
        <f>IF(Ansøgning!Q939="","",Ansøgning!Q939)</f>
        <v/>
      </c>
      <c r="R957" s="78" t="str">
        <f>IF(Ansøgning!R939="","",Ansøgning!R939)</f>
        <v/>
      </c>
      <c r="S957" s="46" t="str">
        <f>IFERROR(MAX(IF(OR(O957="",P957=""),"",IF(AND(AND(MONTH(E957)&gt;=7,MONTH(E957)&lt;8),AND(MONTH(F957)&gt;=7,MONTH(F957)&lt;8)),(NETWORKDAYS(E957,F957,Lister!$D$7:$D$13)-O957)*N957/NETWORKDAYS(Lister!$D$19,Lister!$E$19,Lister!$D$7:$D$13),IF(AND(AND(MONTH(E957)&gt;=7,MONTH(E957)&lt;8),MONTH(F957)&gt;7),(NETWORKDAYS(E957,Lister!$E$19,Lister!$D$7:$D$13)-O957)*N957/NETWORKDAYS(Lister!$D$19,Lister!$E$19,Lister!$D$7:$D$13),IF(MONTH(E957)&gt;7,0)))),0),"")</f>
        <v/>
      </c>
      <c r="T957" s="46" t="str">
        <f>IFERROR(MAX(IF(OR(O957="",P957=""),"",IF(AND(AND(MONTH(E957)&gt;=8,MONTH(E957)&lt;9),AND(MONTH(F957)&gt;=8,MONTH(F957)&lt;9)),(NETWORKDAYS(E957,F957,Lister!$D$7:$D$13)-P957)*N957/NETWORKDAYS(Lister!$D$20,Lister!$E$20,Lister!$D$7:$D$13),IF(AND(MONTH(E957)=7,MONTH(F957)=8),(NETWORKDAYS(Lister!$D$20,F957,Lister!$D$7:$D$13)-P957)*N957/NETWORKDAYS(Lister!$D$20,Lister!$E$20,Lister!$D$7:$D$13),IF(AND(MONTH(E957)=7,MONTH(F957)=7),0)))),0),"")</f>
        <v/>
      </c>
      <c r="U957" s="78" t="str">
        <f>IF(Ansøgning!U939="","",Ansøgning!U939)</f>
        <v/>
      </c>
      <c r="V957" s="119" t="str">
        <f t="shared" si="105"/>
        <v/>
      </c>
      <c r="W957" s="120" t="str">
        <f t="shared" si="106"/>
        <v/>
      </c>
      <c r="X957" s="42" t="str">
        <f t="shared" si="107"/>
        <v/>
      </c>
    </row>
    <row r="958" spans="1:24" x14ac:dyDescent="0.25">
      <c r="A958" s="13" t="str">
        <f t="shared" si="108"/>
        <v/>
      </c>
      <c r="B958" s="75" t="str">
        <f>IF(Ansøgning!B940="","",Ansøgning!B940)</f>
        <v/>
      </c>
      <c r="C958" s="75" t="str">
        <f>IF(Ansøgning!C940="","",Ansøgning!C940)</f>
        <v/>
      </c>
      <c r="D958" s="75" t="str">
        <f>IF(Ansøgning!D940="","",Ansøgning!D940)</f>
        <v/>
      </c>
      <c r="E958" s="76" t="str">
        <f>IF(Ansøgning!E940="","",Ansøgning!E940)</f>
        <v/>
      </c>
      <c r="F958" s="76" t="str">
        <f>IF(Ansøgning!F940="","",Ansøgning!F940)</f>
        <v/>
      </c>
      <c r="G958" s="33" t="str">
        <f>IF(OR(E958="",F958=""),"",NETWORKDAYS(E958,F958,Lister!$D$7:$D$13))</f>
        <v/>
      </c>
      <c r="H958" s="76" t="str">
        <f>IF(Ansøgning!H940="","",Ansøgning!H940)</f>
        <v/>
      </c>
      <c r="I958" s="32" t="str">
        <f t="shared" si="102"/>
        <v/>
      </c>
      <c r="J958" s="77" t="str">
        <f>IF(Ansøgning!J940="","",Ansøgning!J940)</f>
        <v/>
      </c>
      <c r="K958" s="77" t="str">
        <f>IF(Ansøgning!K940="","",Ansøgning!K940)</f>
        <v/>
      </c>
      <c r="L958" s="46" t="str">
        <f t="shared" si="103"/>
        <v/>
      </c>
      <c r="M958" s="78" t="str">
        <f>IF(Ansøgning!M940="","",Ansøgning!M940)</f>
        <v/>
      </c>
      <c r="N958" s="31" t="str">
        <f t="shared" si="104"/>
        <v/>
      </c>
      <c r="O958" s="78" t="str">
        <f>IF(Ansøgning!O940="","",Ansøgning!O940)</f>
        <v/>
      </c>
      <c r="P958" s="78" t="str">
        <f>IF(Ansøgning!P940="","",Ansøgning!P940)</f>
        <v/>
      </c>
      <c r="Q958" s="78" t="str">
        <f>IF(Ansøgning!Q940="","",Ansøgning!Q940)</f>
        <v/>
      </c>
      <c r="R958" s="78" t="str">
        <f>IF(Ansøgning!R940="","",Ansøgning!R940)</f>
        <v/>
      </c>
      <c r="S958" s="46" t="str">
        <f>IFERROR(MAX(IF(OR(O958="",P958=""),"",IF(AND(AND(MONTH(E958)&gt;=7,MONTH(E958)&lt;8),AND(MONTH(F958)&gt;=7,MONTH(F958)&lt;8)),(NETWORKDAYS(E958,F958,Lister!$D$7:$D$13)-O958)*N958/NETWORKDAYS(Lister!$D$19,Lister!$E$19,Lister!$D$7:$D$13),IF(AND(AND(MONTH(E958)&gt;=7,MONTH(E958)&lt;8),MONTH(F958)&gt;7),(NETWORKDAYS(E958,Lister!$E$19,Lister!$D$7:$D$13)-O958)*N958/NETWORKDAYS(Lister!$D$19,Lister!$E$19,Lister!$D$7:$D$13),IF(MONTH(E958)&gt;7,0)))),0),"")</f>
        <v/>
      </c>
      <c r="T958" s="46" t="str">
        <f>IFERROR(MAX(IF(OR(O958="",P958=""),"",IF(AND(AND(MONTH(E958)&gt;=8,MONTH(E958)&lt;9),AND(MONTH(F958)&gt;=8,MONTH(F958)&lt;9)),(NETWORKDAYS(E958,F958,Lister!$D$7:$D$13)-P958)*N958/NETWORKDAYS(Lister!$D$20,Lister!$E$20,Lister!$D$7:$D$13),IF(AND(MONTH(E958)=7,MONTH(F958)=8),(NETWORKDAYS(Lister!$D$20,F958,Lister!$D$7:$D$13)-P958)*N958/NETWORKDAYS(Lister!$D$20,Lister!$E$20,Lister!$D$7:$D$13),IF(AND(MONTH(E958)=7,MONTH(F958)=7),0)))),0),"")</f>
        <v/>
      </c>
      <c r="U958" s="78" t="str">
        <f>IF(Ansøgning!U940="","",Ansøgning!U940)</f>
        <v/>
      </c>
      <c r="V958" s="119" t="str">
        <f t="shared" si="105"/>
        <v/>
      </c>
      <c r="W958" s="120" t="str">
        <f t="shared" si="106"/>
        <v/>
      </c>
      <c r="X958" s="42" t="str">
        <f t="shared" si="107"/>
        <v/>
      </c>
    </row>
    <row r="959" spans="1:24" x14ac:dyDescent="0.25">
      <c r="A959" s="13" t="str">
        <f t="shared" si="108"/>
        <v/>
      </c>
      <c r="B959" s="75" t="str">
        <f>IF(Ansøgning!B941="","",Ansøgning!B941)</f>
        <v/>
      </c>
      <c r="C959" s="75" t="str">
        <f>IF(Ansøgning!C941="","",Ansøgning!C941)</f>
        <v/>
      </c>
      <c r="D959" s="75" t="str">
        <f>IF(Ansøgning!D941="","",Ansøgning!D941)</f>
        <v/>
      </c>
      <c r="E959" s="76" t="str">
        <f>IF(Ansøgning!E941="","",Ansøgning!E941)</f>
        <v/>
      </c>
      <c r="F959" s="76" t="str">
        <f>IF(Ansøgning!F941="","",Ansøgning!F941)</f>
        <v/>
      </c>
      <c r="G959" s="33" t="str">
        <f>IF(OR(E959="",F959=""),"",NETWORKDAYS(E959,F959,Lister!$D$7:$D$13))</f>
        <v/>
      </c>
      <c r="H959" s="76" t="str">
        <f>IF(Ansøgning!H941="","",Ansøgning!H941)</f>
        <v/>
      </c>
      <c r="I959" s="32" t="str">
        <f t="shared" si="102"/>
        <v/>
      </c>
      <c r="J959" s="77" t="str">
        <f>IF(Ansøgning!J941="","",Ansøgning!J941)</f>
        <v/>
      </c>
      <c r="K959" s="77" t="str">
        <f>IF(Ansøgning!K941="","",Ansøgning!K941)</f>
        <v/>
      </c>
      <c r="L959" s="46" t="str">
        <f t="shared" si="103"/>
        <v/>
      </c>
      <c r="M959" s="78" t="str">
        <f>IF(Ansøgning!M941="","",Ansøgning!M941)</f>
        <v/>
      </c>
      <c r="N959" s="31" t="str">
        <f t="shared" si="104"/>
        <v/>
      </c>
      <c r="O959" s="78" t="str">
        <f>IF(Ansøgning!O941="","",Ansøgning!O941)</f>
        <v/>
      </c>
      <c r="P959" s="78" t="str">
        <f>IF(Ansøgning!P941="","",Ansøgning!P941)</f>
        <v/>
      </c>
      <c r="Q959" s="78" t="str">
        <f>IF(Ansøgning!Q941="","",Ansøgning!Q941)</f>
        <v/>
      </c>
      <c r="R959" s="78" t="str">
        <f>IF(Ansøgning!R941="","",Ansøgning!R941)</f>
        <v/>
      </c>
      <c r="S959" s="46" t="str">
        <f>IFERROR(MAX(IF(OR(O959="",P959=""),"",IF(AND(AND(MONTH(E959)&gt;=7,MONTH(E959)&lt;8),AND(MONTH(F959)&gt;=7,MONTH(F959)&lt;8)),(NETWORKDAYS(E959,F959,Lister!$D$7:$D$13)-O959)*N959/NETWORKDAYS(Lister!$D$19,Lister!$E$19,Lister!$D$7:$D$13),IF(AND(AND(MONTH(E959)&gt;=7,MONTH(E959)&lt;8),MONTH(F959)&gt;7),(NETWORKDAYS(E959,Lister!$E$19,Lister!$D$7:$D$13)-O959)*N959/NETWORKDAYS(Lister!$D$19,Lister!$E$19,Lister!$D$7:$D$13),IF(MONTH(E959)&gt;7,0)))),0),"")</f>
        <v/>
      </c>
      <c r="T959" s="46" t="str">
        <f>IFERROR(MAX(IF(OR(O959="",P959=""),"",IF(AND(AND(MONTH(E959)&gt;=8,MONTH(E959)&lt;9),AND(MONTH(F959)&gt;=8,MONTH(F959)&lt;9)),(NETWORKDAYS(E959,F959,Lister!$D$7:$D$13)-P959)*N959/NETWORKDAYS(Lister!$D$20,Lister!$E$20,Lister!$D$7:$D$13),IF(AND(MONTH(E959)=7,MONTH(F959)=8),(NETWORKDAYS(Lister!$D$20,F959,Lister!$D$7:$D$13)-P959)*N959/NETWORKDAYS(Lister!$D$20,Lister!$E$20,Lister!$D$7:$D$13),IF(AND(MONTH(E959)=7,MONTH(F959)=7),0)))),0),"")</f>
        <v/>
      </c>
      <c r="U959" s="78" t="str">
        <f>IF(Ansøgning!U941="","",Ansøgning!U941)</f>
        <v/>
      </c>
      <c r="V959" s="119" t="str">
        <f t="shared" si="105"/>
        <v/>
      </c>
      <c r="W959" s="120" t="str">
        <f t="shared" si="106"/>
        <v/>
      </c>
      <c r="X959" s="42" t="str">
        <f t="shared" si="107"/>
        <v/>
      </c>
    </row>
    <row r="960" spans="1:24" x14ac:dyDescent="0.25">
      <c r="A960" s="13" t="str">
        <f t="shared" si="108"/>
        <v/>
      </c>
      <c r="B960" s="75" t="str">
        <f>IF(Ansøgning!B942="","",Ansøgning!B942)</f>
        <v/>
      </c>
      <c r="C960" s="75" t="str">
        <f>IF(Ansøgning!C942="","",Ansøgning!C942)</f>
        <v/>
      </c>
      <c r="D960" s="75" t="str">
        <f>IF(Ansøgning!D942="","",Ansøgning!D942)</f>
        <v/>
      </c>
      <c r="E960" s="76" t="str">
        <f>IF(Ansøgning!E942="","",Ansøgning!E942)</f>
        <v/>
      </c>
      <c r="F960" s="76" t="str">
        <f>IF(Ansøgning!F942="","",Ansøgning!F942)</f>
        <v/>
      </c>
      <c r="G960" s="33" t="str">
        <f>IF(OR(E960="",F960=""),"",NETWORKDAYS(E960,F960,Lister!$D$7:$D$13))</f>
        <v/>
      </c>
      <c r="H960" s="76" t="str">
        <f>IF(Ansøgning!H942="","",Ansøgning!H942)</f>
        <v/>
      </c>
      <c r="I960" s="32" t="str">
        <f t="shared" si="102"/>
        <v/>
      </c>
      <c r="J960" s="77" t="str">
        <f>IF(Ansøgning!J942="","",Ansøgning!J942)</f>
        <v/>
      </c>
      <c r="K960" s="77" t="str">
        <f>IF(Ansøgning!K942="","",Ansøgning!K942)</f>
        <v/>
      </c>
      <c r="L960" s="46" t="str">
        <f t="shared" si="103"/>
        <v/>
      </c>
      <c r="M960" s="78" t="str">
        <f>IF(Ansøgning!M942="","",Ansøgning!M942)</f>
        <v/>
      </c>
      <c r="N960" s="31" t="str">
        <f t="shared" si="104"/>
        <v/>
      </c>
      <c r="O960" s="78" t="str">
        <f>IF(Ansøgning!O942="","",Ansøgning!O942)</f>
        <v/>
      </c>
      <c r="P960" s="78" t="str">
        <f>IF(Ansøgning!P942="","",Ansøgning!P942)</f>
        <v/>
      </c>
      <c r="Q960" s="78" t="str">
        <f>IF(Ansøgning!Q942="","",Ansøgning!Q942)</f>
        <v/>
      </c>
      <c r="R960" s="78" t="str">
        <f>IF(Ansøgning!R942="","",Ansøgning!R942)</f>
        <v/>
      </c>
      <c r="S960" s="46" t="str">
        <f>IFERROR(MAX(IF(OR(O960="",P960=""),"",IF(AND(AND(MONTH(E960)&gt;=7,MONTH(E960)&lt;8),AND(MONTH(F960)&gt;=7,MONTH(F960)&lt;8)),(NETWORKDAYS(E960,F960,Lister!$D$7:$D$13)-O960)*N960/NETWORKDAYS(Lister!$D$19,Lister!$E$19,Lister!$D$7:$D$13),IF(AND(AND(MONTH(E960)&gt;=7,MONTH(E960)&lt;8),MONTH(F960)&gt;7),(NETWORKDAYS(E960,Lister!$E$19,Lister!$D$7:$D$13)-O960)*N960/NETWORKDAYS(Lister!$D$19,Lister!$E$19,Lister!$D$7:$D$13),IF(MONTH(E960)&gt;7,0)))),0),"")</f>
        <v/>
      </c>
      <c r="T960" s="46" t="str">
        <f>IFERROR(MAX(IF(OR(O960="",P960=""),"",IF(AND(AND(MONTH(E960)&gt;=8,MONTH(E960)&lt;9),AND(MONTH(F960)&gt;=8,MONTH(F960)&lt;9)),(NETWORKDAYS(E960,F960,Lister!$D$7:$D$13)-P960)*N960/NETWORKDAYS(Lister!$D$20,Lister!$E$20,Lister!$D$7:$D$13),IF(AND(MONTH(E960)=7,MONTH(F960)=8),(NETWORKDAYS(Lister!$D$20,F960,Lister!$D$7:$D$13)-P960)*N960/NETWORKDAYS(Lister!$D$20,Lister!$E$20,Lister!$D$7:$D$13),IF(AND(MONTH(E960)=7,MONTH(F960)=7),0)))),0),"")</f>
        <v/>
      </c>
      <c r="U960" s="78" t="str">
        <f>IF(Ansøgning!U942="","",Ansøgning!U942)</f>
        <v/>
      </c>
      <c r="V960" s="119" t="str">
        <f t="shared" si="105"/>
        <v/>
      </c>
      <c r="W960" s="120" t="str">
        <f t="shared" si="106"/>
        <v/>
      </c>
      <c r="X960" s="42" t="str">
        <f t="shared" si="107"/>
        <v/>
      </c>
    </row>
    <row r="961" spans="1:24" x14ac:dyDescent="0.25">
      <c r="A961" s="13" t="str">
        <f t="shared" si="108"/>
        <v/>
      </c>
      <c r="B961" s="75" t="str">
        <f>IF(Ansøgning!B943="","",Ansøgning!B943)</f>
        <v/>
      </c>
      <c r="C961" s="75" t="str">
        <f>IF(Ansøgning!C943="","",Ansøgning!C943)</f>
        <v/>
      </c>
      <c r="D961" s="75" t="str">
        <f>IF(Ansøgning!D943="","",Ansøgning!D943)</f>
        <v/>
      </c>
      <c r="E961" s="76" t="str">
        <f>IF(Ansøgning!E943="","",Ansøgning!E943)</f>
        <v/>
      </c>
      <c r="F961" s="76" t="str">
        <f>IF(Ansøgning!F943="","",Ansøgning!F943)</f>
        <v/>
      </c>
      <c r="G961" s="33" t="str">
        <f>IF(OR(E961="",F961=""),"",NETWORKDAYS(E961,F961,Lister!$D$7:$D$13))</f>
        <v/>
      </c>
      <c r="H961" s="76" t="str">
        <f>IF(Ansøgning!H943="","",Ansøgning!H943)</f>
        <v/>
      </c>
      <c r="I961" s="32" t="str">
        <f t="shared" si="102"/>
        <v/>
      </c>
      <c r="J961" s="77" t="str">
        <f>IF(Ansøgning!J943="","",Ansøgning!J943)</f>
        <v/>
      </c>
      <c r="K961" s="77" t="str">
        <f>IF(Ansøgning!K943="","",Ansøgning!K943)</f>
        <v/>
      </c>
      <c r="L961" s="46" t="str">
        <f t="shared" si="103"/>
        <v/>
      </c>
      <c r="M961" s="78" t="str">
        <f>IF(Ansøgning!M943="","",Ansøgning!M943)</f>
        <v/>
      </c>
      <c r="N961" s="31" t="str">
        <f t="shared" si="104"/>
        <v/>
      </c>
      <c r="O961" s="78" t="str">
        <f>IF(Ansøgning!O943="","",Ansøgning!O943)</f>
        <v/>
      </c>
      <c r="P961" s="78" t="str">
        <f>IF(Ansøgning!P943="","",Ansøgning!P943)</f>
        <v/>
      </c>
      <c r="Q961" s="78" t="str">
        <f>IF(Ansøgning!Q943="","",Ansøgning!Q943)</f>
        <v/>
      </c>
      <c r="R961" s="78" t="str">
        <f>IF(Ansøgning!R943="","",Ansøgning!R943)</f>
        <v/>
      </c>
      <c r="S961" s="46" t="str">
        <f>IFERROR(MAX(IF(OR(O961="",P961=""),"",IF(AND(AND(MONTH(E961)&gt;=7,MONTH(E961)&lt;8),AND(MONTH(F961)&gt;=7,MONTH(F961)&lt;8)),(NETWORKDAYS(E961,F961,Lister!$D$7:$D$13)-O961)*N961/NETWORKDAYS(Lister!$D$19,Lister!$E$19,Lister!$D$7:$D$13),IF(AND(AND(MONTH(E961)&gt;=7,MONTH(E961)&lt;8),MONTH(F961)&gt;7),(NETWORKDAYS(E961,Lister!$E$19,Lister!$D$7:$D$13)-O961)*N961/NETWORKDAYS(Lister!$D$19,Lister!$E$19,Lister!$D$7:$D$13),IF(MONTH(E961)&gt;7,0)))),0),"")</f>
        <v/>
      </c>
      <c r="T961" s="46" t="str">
        <f>IFERROR(MAX(IF(OR(O961="",P961=""),"",IF(AND(AND(MONTH(E961)&gt;=8,MONTH(E961)&lt;9),AND(MONTH(F961)&gt;=8,MONTH(F961)&lt;9)),(NETWORKDAYS(E961,F961,Lister!$D$7:$D$13)-P961)*N961/NETWORKDAYS(Lister!$D$20,Lister!$E$20,Lister!$D$7:$D$13),IF(AND(MONTH(E961)=7,MONTH(F961)=8),(NETWORKDAYS(Lister!$D$20,F961,Lister!$D$7:$D$13)-P961)*N961/NETWORKDAYS(Lister!$D$20,Lister!$E$20,Lister!$D$7:$D$13),IF(AND(MONTH(E961)=7,MONTH(F961)=7),0)))),0),"")</f>
        <v/>
      </c>
      <c r="U961" s="78" t="str">
        <f>IF(Ansøgning!U943="","",Ansøgning!U943)</f>
        <v/>
      </c>
      <c r="V961" s="119" t="str">
        <f t="shared" si="105"/>
        <v/>
      </c>
      <c r="W961" s="120" t="str">
        <f t="shared" si="106"/>
        <v/>
      </c>
      <c r="X961" s="42" t="str">
        <f t="shared" si="107"/>
        <v/>
      </c>
    </row>
    <row r="962" spans="1:24" x14ac:dyDescent="0.25">
      <c r="A962" s="13" t="str">
        <f t="shared" si="108"/>
        <v/>
      </c>
      <c r="B962" s="75" t="str">
        <f>IF(Ansøgning!B944="","",Ansøgning!B944)</f>
        <v/>
      </c>
      <c r="C962" s="75" t="str">
        <f>IF(Ansøgning!C944="","",Ansøgning!C944)</f>
        <v/>
      </c>
      <c r="D962" s="75" t="str">
        <f>IF(Ansøgning!D944="","",Ansøgning!D944)</f>
        <v/>
      </c>
      <c r="E962" s="76" t="str">
        <f>IF(Ansøgning!E944="","",Ansøgning!E944)</f>
        <v/>
      </c>
      <c r="F962" s="76" t="str">
        <f>IF(Ansøgning!F944="","",Ansøgning!F944)</f>
        <v/>
      </c>
      <c r="G962" s="33" t="str">
        <f>IF(OR(E962="",F962=""),"",NETWORKDAYS(E962,F962,Lister!$D$7:$D$13))</f>
        <v/>
      </c>
      <c r="H962" s="76" t="str">
        <f>IF(Ansøgning!H944="","",Ansøgning!H944)</f>
        <v/>
      </c>
      <c r="I962" s="32" t="str">
        <f t="shared" si="102"/>
        <v/>
      </c>
      <c r="J962" s="77" t="str">
        <f>IF(Ansøgning!J944="","",Ansøgning!J944)</f>
        <v/>
      </c>
      <c r="K962" s="77" t="str">
        <f>IF(Ansøgning!K944="","",Ansøgning!K944)</f>
        <v/>
      </c>
      <c r="L962" s="46" t="str">
        <f t="shared" si="103"/>
        <v/>
      </c>
      <c r="M962" s="78" t="str">
        <f>IF(Ansøgning!M944="","",Ansøgning!M944)</f>
        <v/>
      </c>
      <c r="N962" s="31" t="str">
        <f t="shared" si="104"/>
        <v/>
      </c>
      <c r="O962" s="78" t="str">
        <f>IF(Ansøgning!O944="","",Ansøgning!O944)</f>
        <v/>
      </c>
      <c r="P962" s="78" t="str">
        <f>IF(Ansøgning!P944="","",Ansøgning!P944)</f>
        <v/>
      </c>
      <c r="Q962" s="78" t="str">
        <f>IF(Ansøgning!Q944="","",Ansøgning!Q944)</f>
        <v/>
      </c>
      <c r="R962" s="78" t="str">
        <f>IF(Ansøgning!R944="","",Ansøgning!R944)</f>
        <v/>
      </c>
      <c r="S962" s="46" t="str">
        <f>IFERROR(MAX(IF(OR(O962="",P962=""),"",IF(AND(AND(MONTH(E962)&gt;=7,MONTH(E962)&lt;8),AND(MONTH(F962)&gt;=7,MONTH(F962)&lt;8)),(NETWORKDAYS(E962,F962,Lister!$D$7:$D$13)-O962)*N962/NETWORKDAYS(Lister!$D$19,Lister!$E$19,Lister!$D$7:$D$13),IF(AND(AND(MONTH(E962)&gt;=7,MONTH(E962)&lt;8),MONTH(F962)&gt;7),(NETWORKDAYS(E962,Lister!$E$19,Lister!$D$7:$D$13)-O962)*N962/NETWORKDAYS(Lister!$D$19,Lister!$E$19,Lister!$D$7:$D$13),IF(MONTH(E962)&gt;7,0)))),0),"")</f>
        <v/>
      </c>
      <c r="T962" s="46" t="str">
        <f>IFERROR(MAX(IF(OR(O962="",P962=""),"",IF(AND(AND(MONTH(E962)&gt;=8,MONTH(E962)&lt;9),AND(MONTH(F962)&gt;=8,MONTH(F962)&lt;9)),(NETWORKDAYS(E962,F962,Lister!$D$7:$D$13)-P962)*N962/NETWORKDAYS(Lister!$D$20,Lister!$E$20,Lister!$D$7:$D$13),IF(AND(MONTH(E962)=7,MONTH(F962)=8),(NETWORKDAYS(Lister!$D$20,F962,Lister!$D$7:$D$13)-P962)*N962/NETWORKDAYS(Lister!$D$20,Lister!$E$20,Lister!$D$7:$D$13),IF(AND(MONTH(E962)=7,MONTH(F962)=7),0)))),0),"")</f>
        <v/>
      </c>
      <c r="U962" s="78" t="str">
        <f>IF(Ansøgning!U944="","",Ansøgning!U944)</f>
        <v/>
      </c>
      <c r="V962" s="119" t="str">
        <f t="shared" si="105"/>
        <v/>
      </c>
      <c r="W962" s="120" t="str">
        <f t="shared" si="106"/>
        <v/>
      </c>
      <c r="X962" s="42" t="str">
        <f t="shared" si="107"/>
        <v/>
      </c>
    </row>
    <row r="963" spans="1:24" x14ac:dyDescent="0.25">
      <c r="A963" s="13" t="str">
        <f t="shared" si="108"/>
        <v/>
      </c>
      <c r="B963" s="75" t="str">
        <f>IF(Ansøgning!B945="","",Ansøgning!B945)</f>
        <v/>
      </c>
      <c r="C963" s="75" t="str">
        <f>IF(Ansøgning!C945="","",Ansøgning!C945)</f>
        <v/>
      </c>
      <c r="D963" s="75" t="str">
        <f>IF(Ansøgning!D945="","",Ansøgning!D945)</f>
        <v/>
      </c>
      <c r="E963" s="76" t="str">
        <f>IF(Ansøgning!E945="","",Ansøgning!E945)</f>
        <v/>
      </c>
      <c r="F963" s="76" t="str">
        <f>IF(Ansøgning!F945="","",Ansøgning!F945)</f>
        <v/>
      </c>
      <c r="G963" s="33" t="str">
        <f>IF(OR(E963="",F963=""),"",NETWORKDAYS(E963,F963,Lister!$D$7:$D$13))</f>
        <v/>
      </c>
      <c r="H963" s="76" t="str">
        <f>IF(Ansøgning!H945="","",Ansøgning!H945)</f>
        <v/>
      </c>
      <c r="I963" s="32" t="str">
        <f t="shared" si="102"/>
        <v/>
      </c>
      <c r="J963" s="77" t="str">
        <f>IF(Ansøgning!J945="","",Ansøgning!J945)</f>
        <v/>
      </c>
      <c r="K963" s="77" t="str">
        <f>IF(Ansøgning!K945="","",Ansøgning!K945)</f>
        <v/>
      </c>
      <c r="L963" s="46" t="str">
        <f t="shared" si="103"/>
        <v/>
      </c>
      <c r="M963" s="78" t="str">
        <f>IF(Ansøgning!M945="","",Ansøgning!M945)</f>
        <v/>
      </c>
      <c r="N963" s="31" t="str">
        <f t="shared" si="104"/>
        <v/>
      </c>
      <c r="O963" s="78" t="str">
        <f>IF(Ansøgning!O945="","",Ansøgning!O945)</f>
        <v/>
      </c>
      <c r="P963" s="78" t="str">
        <f>IF(Ansøgning!P945="","",Ansøgning!P945)</f>
        <v/>
      </c>
      <c r="Q963" s="78" t="str">
        <f>IF(Ansøgning!Q945="","",Ansøgning!Q945)</f>
        <v/>
      </c>
      <c r="R963" s="78" t="str">
        <f>IF(Ansøgning!R945="","",Ansøgning!R945)</f>
        <v/>
      </c>
      <c r="S963" s="46" t="str">
        <f>IFERROR(MAX(IF(OR(O963="",P963=""),"",IF(AND(AND(MONTH(E963)&gt;=7,MONTH(E963)&lt;8),AND(MONTH(F963)&gt;=7,MONTH(F963)&lt;8)),(NETWORKDAYS(E963,F963,Lister!$D$7:$D$13)-O963)*N963/NETWORKDAYS(Lister!$D$19,Lister!$E$19,Lister!$D$7:$D$13),IF(AND(AND(MONTH(E963)&gt;=7,MONTH(E963)&lt;8),MONTH(F963)&gt;7),(NETWORKDAYS(E963,Lister!$E$19,Lister!$D$7:$D$13)-O963)*N963/NETWORKDAYS(Lister!$D$19,Lister!$E$19,Lister!$D$7:$D$13),IF(MONTH(E963)&gt;7,0)))),0),"")</f>
        <v/>
      </c>
      <c r="T963" s="46" t="str">
        <f>IFERROR(MAX(IF(OR(O963="",P963=""),"",IF(AND(AND(MONTH(E963)&gt;=8,MONTH(E963)&lt;9),AND(MONTH(F963)&gt;=8,MONTH(F963)&lt;9)),(NETWORKDAYS(E963,F963,Lister!$D$7:$D$13)-P963)*N963/NETWORKDAYS(Lister!$D$20,Lister!$E$20,Lister!$D$7:$D$13),IF(AND(MONTH(E963)=7,MONTH(F963)=8),(NETWORKDAYS(Lister!$D$20,F963,Lister!$D$7:$D$13)-P963)*N963/NETWORKDAYS(Lister!$D$20,Lister!$E$20,Lister!$D$7:$D$13),IF(AND(MONTH(E963)=7,MONTH(F963)=7),0)))),0),"")</f>
        <v/>
      </c>
      <c r="U963" s="78" t="str">
        <f>IF(Ansøgning!U945="","",Ansøgning!U945)</f>
        <v/>
      </c>
      <c r="V963" s="119" t="str">
        <f t="shared" si="105"/>
        <v/>
      </c>
      <c r="W963" s="120" t="str">
        <f t="shared" si="106"/>
        <v/>
      </c>
      <c r="X963" s="42" t="str">
        <f t="shared" si="107"/>
        <v/>
      </c>
    </row>
    <row r="964" spans="1:24" x14ac:dyDescent="0.25">
      <c r="A964" s="13" t="str">
        <f t="shared" si="108"/>
        <v/>
      </c>
      <c r="B964" s="75" t="str">
        <f>IF(Ansøgning!B946="","",Ansøgning!B946)</f>
        <v/>
      </c>
      <c r="C964" s="75" t="str">
        <f>IF(Ansøgning!C946="","",Ansøgning!C946)</f>
        <v/>
      </c>
      <c r="D964" s="75" t="str">
        <f>IF(Ansøgning!D946="","",Ansøgning!D946)</f>
        <v/>
      </c>
      <c r="E964" s="76" t="str">
        <f>IF(Ansøgning!E946="","",Ansøgning!E946)</f>
        <v/>
      </c>
      <c r="F964" s="76" t="str">
        <f>IF(Ansøgning!F946="","",Ansøgning!F946)</f>
        <v/>
      </c>
      <c r="G964" s="33" t="str">
        <f>IF(OR(E964="",F964=""),"",NETWORKDAYS(E964,F964,Lister!$D$7:$D$13))</f>
        <v/>
      </c>
      <c r="H964" s="76" t="str">
        <f>IF(Ansøgning!H946="","",Ansøgning!H946)</f>
        <v/>
      </c>
      <c r="I964" s="32" t="str">
        <f t="shared" si="102"/>
        <v/>
      </c>
      <c r="J964" s="77" t="str">
        <f>IF(Ansøgning!J946="","",Ansøgning!J946)</f>
        <v/>
      </c>
      <c r="K964" s="77" t="str">
        <f>IF(Ansøgning!K946="","",Ansøgning!K946)</f>
        <v/>
      </c>
      <c r="L964" s="46" t="str">
        <f t="shared" si="103"/>
        <v/>
      </c>
      <c r="M964" s="78" t="str">
        <f>IF(Ansøgning!M946="","",Ansøgning!M946)</f>
        <v/>
      </c>
      <c r="N964" s="31" t="str">
        <f t="shared" si="104"/>
        <v/>
      </c>
      <c r="O964" s="78" t="str">
        <f>IF(Ansøgning!O946="","",Ansøgning!O946)</f>
        <v/>
      </c>
      <c r="P964" s="78" t="str">
        <f>IF(Ansøgning!P946="","",Ansøgning!P946)</f>
        <v/>
      </c>
      <c r="Q964" s="78" t="str">
        <f>IF(Ansøgning!Q946="","",Ansøgning!Q946)</f>
        <v/>
      </c>
      <c r="R964" s="78" t="str">
        <f>IF(Ansøgning!R946="","",Ansøgning!R946)</f>
        <v/>
      </c>
      <c r="S964" s="46" t="str">
        <f>IFERROR(MAX(IF(OR(O964="",P964=""),"",IF(AND(AND(MONTH(E964)&gt;=7,MONTH(E964)&lt;8),AND(MONTH(F964)&gt;=7,MONTH(F964)&lt;8)),(NETWORKDAYS(E964,F964,Lister!$D$7:$D$13)-O964)*N964/NETWORKDAYS(Lister!$D$19,Lister!$E$19,Lister!$D$7:$D$13),IF(AND(AND(MONTH(E964)&gt;=7,MONTH(E964)&lt;8),MONTH(F964)&gt;7),(NETWORKDAYS(E964,Lister!$E$19,Lister!$D$7:$D$13)-O964)*N964/NETWORKDAYS(Lister!$D$19,Lister!$E$19,Lister!$D$7:$D$13),IF(MONTH(E964)&gt;7,0)))),0),"")</f>
        <v/>
      </c>
      <c r="T964" s="46" t="str">
        <f>IFERROR(MAX(IF(OR(O964="",P964=""),"",IF(AND(AND(MONTH(E964)&gt;=8,MONTH(E964)&lt;9),AND(MONTH(F964)&gt;=8,MONTH(F964)&lt;9)),(NETWORKDAYS(E964,F964,Lister!$D$7:$D$13)-P964)*N964/NETWORKDAYS(Lister!$D$20,Lister!$E$20,Lister!$D$7:$D$13),IF(AND(MONTH(E964)=7,MONTH(F964)=8),(NETWORKDAYS(Lister!$D$20,F964,Lister!$D$7:$D$13)-P964)*N964/NETWORKDAYS(Lister!$D$20,Lister!$E$20,Lister!$D$7:$D$13),IF(AND(MONTH(E964)=7,MONTH(F964)=7),0)))),0),"")</f>
        <v/>
      </c>
      <c r="U964" s="78" t="str">
        <f>IF(Ansøgning!U946="","",Ansøgning!U946)</f>
        <v/>
      </c>
      <c r="V964" s="119" t="str">
        <f t="shared" si="105"/>
        <v/>
      </c>
      <c r="W964" s="120" t="str">
        <f t="shared" si="106"/>
        <v/>
      </c>
      <c r="X964" s="42" t="str">
        <f t="shared" si="107"/>
        <v/>
      </c>
    </row>
    <row r="965" spans="1:24" x14ac:dyDescent="0.25">
      <c r="A965" s="13" t="str">
        <f t="shared" si="108"/>
        <v/>
      </c>
      <c r="B965" s="75" t="str">
        <f>IF(Ansøgning!B947="","",Ansøgning!B947)</f>
        <v/>
      </c>
      <c r="C965" s="75" t="str">
        <f>IF(Ansøgning!C947="","",Ansøgning!C947)</f>
        <v/>
      </c>
      <c r="D965" s="75" t="str">
        <f>IF(Ansøgning!D947="","",Ansøgning!D947)</f>
        <v/>
      </c>
      <c r="E965" s="76" t="str">
        <f>IF(Ansøgning!E947="","",Ansøgning!E947)</f>
        <v/>
      </c>
      <c r="F965" s="76" t="str">
        <f>IF(Ansøgning!F947="","",Ansøgning!F947)</f>
        <v/>
      </c>
      <c r="G965" s="33" t="str">
        <f>IF(OR(E965="",F965=""),"",NETWORKDAYS(E965,F965,Lister!$D$7:$D$13))</f>
        <v/>
      </c>
      <c r="H965" s="76" t="str">
        <f>IF(Ansøgning!H947="","",Ansøgning!H947)</f>
        <v/>
      </c>
      <c r="I965" s="32" t="str">
        <f t="shared" si="102"/>
        <v/>
      </c>
      <c r="J965" s="77" t="str">
        <f>IF(Ansøgning!J947="","",Ansøgning!J947)</f>
        <v/>
      </c>
      <c r="K965" s="77" t="str">
        <f>IF(Ansøgning!K947="","",Ansøgning!K947)</f>
        <v/>
      </c>
      <c r="L965" s="46" t="str">
        <f t="shared" si="103"/>
        <v/>
      </c>
      <c r="M965" s="78" t="str">
        <f>IF(Ansøgning!M947="","",Ansøgning!M947)</f>
        <v/>
      </c>
      <c r="N965" s="31" t="str">
        <f t="shared" si="104"/>
        <v/>
      </c>
      <c r="O965" s="78" t="str">
        <f>IF(Ansøgning!O947="","",Ansøgning!O947)</f>
        <v/>
      </c>
      <c r="P965" s="78" t="str">
        <f>IF(Ansøgning!P947="","",Ansøgning!P947)</f>
        <v/>
      </c>
      <c r="Q965" s="78" t="str">
        <f>IF(Ansøgning!Q947="","",Ansøgning!Q947)</f>
        <v/>
      </c>
      <c r="R965" s="78" t="str">
        <f>IF(Ansøgning!R947="","",Ansøgning!R947)</f>
        <v/>
      </c>
      <c r="S965" s="46" t="str">
        <f>IFERROR(MAX(IF(OR(O965="",P965=""),"",IF(AND(AND(MONTH(E965)&gt;=7,MONTH(E965)&lt;8),AND(MONTH(F965)&gt;=7,MONTH(F965)&lt;8)),(NETWORKDAYS(E965,F965,Lister!$D$7:$D$13)-O965)*N965/NETWORKDAYS(Lister!$D$19,Lister!$E$19,Lister!$D$7:$D$13),IF(AND(AND(MONTH(E965)&gt;=7,MONTH(E965)&lt;8),MONTH(F965)&gt;7),(NETWORKDAYS(E965,Lister!$E$19,Lister!$D$7:$D$13)-O965)*N965/NETWORKDAYS(Lister!$D$19,Lister!$E$19,Lister!$D$7:$D$13),IF(MONTH(E965)&gt;7,0)))),0),"")</f>
        <v/>
      </c>
      <c r="T965" s="46" t="str">
        <f>IFERROR(MAX(IF(OR(O965="",P965=""),"",IF(AND(AND(MONTH(E965)&gt;=8,MONTH(E965)&lt;9),AND(MONTH(F965)&gt;=8,MONTH(F965)&lt;9)),(NETWORKDAYS(E965,F965,Lister!$D$7:$D$13)-P965)*N965/NETWORKDAYS(Lister!$D$20,Lister!$E$20,Lister!$D$7:$D$13),IF(AND(MONTH(E965)=7,MONTH(F965)=8),(NETWORKDAYS(Lister!$D$20,F965,Lister!$D$7:$D$13)-P965)*N965/NETWORKDAYS(Lister!$D$20,Lister!$E$20,Lister!$D$7:$D$13),IF(AND(MONTH(E965)=7,MONTH(F965)=7),0)))),0),"")</f>
        <v/>
      </c>
      <c r="U965" s="78" t="str">
        <f>IF(Ansøgning!U947="","",Ansøgning!U947)</f>
        <v/>
      </c>
      <c r="V965" s="119" t="str">
        <f t="shared" si="105"/>
        <v/>
      </c>
      <c r="W965" s="120" t="str">
        <f t="shared" si="106"/>
        <v/>
      </c>
      <c r="X965" s="42" t="str">
        <f t="shared" si="107"/>
        <v/>
      </c>
    </row>
    <row r="966" spans="1:24" x14ac:dyDescent="0.25">
      <c r="A966" s="13" t="str">
        <f t="shared" si="108"/>
        <v/>
      </c>
      <c r="B966" s="75" t="str">
        <f>IF(Ansøgning!B948="","",Ansøgning!B948)</f>
        <v/>
      </c>
      <c r="C966" s="75" t="str">
        <f>IF(Ansøgning!C948="","",Ansøgning!C948)</f>
        <v/>
      </c>
      <c r="D966" s="75" t="str">
        <f>IF(Ansøgning!D948="","",Ansøgning!D948)</f>
        <v/>
      </c>
      <c r="E966" s="76" t="str">
        <f>IF(Ansøgning!E948="","",Ansøgning!E948)</f>
        <v/>
      </c>
      <c r="F966" s="76" t="str">
        <f>IF(Ansøgning!F948="","",Ansøgning!F948)</f>
        <v/>
      </c>
      <c r="G966" s="33" t="str">
        <f>IF(OR(E966="",F966=""),"",NETWORKDAYS(E966,F966,Lister!$D$7:$D$13))</f>
        <v/>
      </c>
      <c r="H966" s="76" t="str">
        <f>IF(Ansøgning!H948="","",Ansøgning!H948)</f>
        <v/>
      </c>
      <c r="I966" s="32" t="str">
        <f t="shared" si="102"/>
        <v/>
      </c>
      <c r="J966" s="77" t="str">
        <f>IF(Ansøgning!J948="","",Ansøgning!J948)</f>
        <v/>
      </c>
      <c r="K966" s="77" t="str">
        <f>IF(Ansøgning!K948="","",Ansøgning!K948)</f>
        <v/>
      </c>
      <c r="L966" s="46" t="str">
        <f t="shared" si="103"/>
        <v/>
      </c>
      <c r="M966" s="78" t="str">
        <f>IF(Ansøgning!M948="","",Ansøgning!M948)</f>
        <v/>
      </c>
      <c r="N966" s="31" t="str">
        <f t="shared" si="104"/>
        <v/>
      </c>
      <c r="O966" s="78" t="str">
        <f>IF(Ansøgning!O948="","",Ansøgning!O948)</f>
        <v/>
      </c>
      <c r="P966" s="78" t="str">
        <f>IF(Ansøgning!P948="","",Ansøgning!P948)</f>
        <v/>
      </c>
      <c r="Q966" s="78" t="str">
        <f>IF(Ansøgning!Q948="","",Ansøgning!Q948)</f>
        <v/>
      </c>
      <c r="R966" s="78" t="str">
        <f>IF(Ansøgning!R948="","",Ansøgning!R948)</f>
        <v/>
      </c>
      <c r="S966" s="46" t="str">
        <f>IFERROR(MAX(IF(OR(O966="",P966=""),"",IF(AND(AND(MONTH(E966)&gt;=7,MONTH(E966)&lt;8),AND(MONTH(F966)&gt;=7,MONTH(F966)&lt;8)),(NETWORKDAYS(E966,F966,Lister!$D$7:$D$13)-O966)*N966/NETWORKDAYS(Lister!$D$19,Lister!$E$19,Lister!$D$7:$D$13),IF(AND(AND(MONTH(E966)&gt;=7,MONTH(E966)&lt;8),MONTH(F966)&gt;7),(NETWORKDAYS(E966,Lister!$E$19,Lister!$D$7:$D$13)-O966)*N966/NETWORKDAYS(Lister!$D$19,Lister!$E$19,Lister!$D$7:$D$13),IF(MONTH(E966)&gt;7,0)))),0),"")</f>
        <v/>
      </c>
      <c r="T966" s="46" t="str">
        <f>IFERROR(MAX(IF(OR(O966="",P966=""),"",IF(AND(AND(MONTH(E966)&gt;=8,MONTH(E966)&lt;9),AND(MONTH(F966)&gt;=8,MONTH(F966)&lt;9)),(NETWORKDAYS(E966,F966,Lister!$D$7:$D$13)-P966)*N966/NETWORKDAYS(Lister!$D$20,Lister!$E$20,Lister!$D$7:$D$13),IF(AND(MONTH(E966)=7,MONTH(F966)=8),(NETWORKDAYS(Lister!$D$20,F966,Lister!$D$7:$D$13)-P966)*N966/NETWORKDAYS(Lister!$D$20,Lister!$E$20,Lister!$D$7:$D$13),IF(AND(MONTH(E966)=7,MONTH(F966)=7),0)))),0),"")</f>
        <v/>
      </c>
      <c r="U966" s="78" t="str">
        <f>IF(Ansøgning!U948="","",Ansøgning!U948)</f>
        <v/>
      </c>
      <c r="V966" s="119" t="str">
        <f t="shared" si="105"/>
        <v/>
      </c>
      <c r="W966" s="120" t="str">
        <f t="shared" si="106"/>
        <v/>
      </c>
      <c r="X966" s="42" t="str">
        <f t="shared" si="107"/>
        <v/>
      </c>
    </row>
    <row r="967" spans="1:24" x14ac:dyDescent="0.25">
      <c r="A967" s="13" t="str">
        <f t="shared" si="108"/>
        <v/>
      </c>
      <c r="B967" s="75" t="str">
        <f>IF(Ansøgning!B949="","",Ansøgning!B949)</f>
        <v/>
      </c>
      <c r="C967" s="75" t="str">
        <f>IF(Ansøgning!C949="","",Ansøgning!C949)</f>
        <v/>
      </c>
      <c r="D967" s="75" t="str">
        <f>IF(Ansøgning!D949="","",Ansøgning!D949)</f>
        <v/>
      </c>
      <c r="E967" s="76" t="str">
        <f>IF(Ansøgning!E949="","",Ansøgning!E949)</f>
        <v/>
      </c>
      <c r="F967" s="76" t="str">
        <f>IF(Ansøgning!F949="","",Ansøgning!F949)</f>
        <v/>
      </c>
      <c r="G967" s="33" t="str">
        <f>IF(OR(E967="",F967=""),"",NETWORKDAYS(E967,F967,Lister!$D$7:$D$13))</f>
        <v/>
      </c>
      <c r="H967" s="76" t="str">
        <f>IF(Ansøgning!H949="","",Ansøgning!H949)</f>
        <v/>
      </c>
      <c r="I967" s="32" t="str">
        <f t="shared" si="102"/>
        <v/>
      </c>
      <c r="J967" s="77" t="str">
        <f>IF(Ansøgning!J949="","",Ansøgning!J949)</f>
        <v/>
      </c>
      <c r="K967" s="77" t="str">
        <f>IF(Ansøgning!K949="","",Ansøgning!K949)</f>
        <v/>
      </c>
      <c r="L967" s="46" t="str">
        <f t="shared" si="103"/>
        <v/>
      </c>
      <c r="M967" s="78" t="str">
        <f>IF(Ansøgning!M949="","",Ansøgning!M949)</f>
        <v/>
      </c>
      <c r="N967" s="31" t="str">
        <f t="shared" si="104"/>
        <v/>
      </c>
      <c r="O967" s="78" t="str">
        <f>IF(Ansøgning!O949="","",Ansøgning!O949)</f>
        <v/>
      </c>
      <c r="P967" s="78" t="str">
        <f>IF(Ansøgning!P949="","",Ansøgning!P949)</f>
        <v/>
      </c>
      <c r="Q967" s="78" t="str">
        <f>IF(Ansøgning!Q949="","",Ansøgning!Q949)</f>
        <v/>
      </c>
      <c r="R967" s="78" t="str">
        <f>IF(Ansøgning!R949="","",Ansøgning!R949)</f>
        <v/>
      </c>
      <c r="S967" s="46" t="str">
        <f>IFERROR(MAX(IF(OR(O967="",P967=""),"",IF(AND(AND(MONTH(E967)&gt;=7,MONTH(E967)&lt;8),AND(MONTH(F967)&gt;=7,MONTH(F967)&lt;8)),(NETWORKDAYS(E967,F967,Lister!$D$7:$D$13)-O967)*N967/NETWORKDAYS(Lister!$D$19,Lister!$E$19,Lister!$D$7:$D$13),IF(AND(AND(MONTH(E967)&gt;=7,MONTH(E967)&lt;8),MONTH(F967)&gt;7),(NETWORKDAYS(E967,Lister!$E$19,Lister!$D$7:$D$13)-O967)*N967/NETWORKDAYS(Lister!$D$19,Lister!$E$19,Lister!$D$7:$D$13),IF(MONTH(E967)&gt;7,0)))),0),"")</f>
        <v/>
      </c>
      <c r="T967" s="46" t="str">
        <f>IFERROR(MAX(IF(OR(O967="",P967=""),"",IF(AND(AND(MONTH(E967)&gt;=8,MONTH(E967)&lt;9),AND(MONTH(F967)&gt;=8,MONTH(F967)&lt;9)),(NETWORKDAYS(E967,F967,Lister!$D$7:$D$13)-P967)*N967/NETWORKDAYS(Lister!$D$20,Lister!$E$20,Lister!$D$7:$D$13),IF(AND(MONTH(E967)=7,MONTH(F967)=8),(NETWORKDAYS(Lister!$D$20,F967,Lister!$D$7:$D$13)-P967)*N967/NETWORKDAYS(Lister!$D$20,Lister!$E$20,Lister!$D$7:$D$13),IF(AND(MONTH(E967)=7,MONTH(F967)=7),0)))),0),"")</f>
        <v/>
      </c>
      <c r="U967" s="78" t="str">
        <f>IF(Ansøgning!U949="","",Ansøgning!U949)</f>
        <v/>
      </c>
      <c r="V967" s="119" t="str">
        <f t="shared" si="105"/>
        <v/>
      </c>
      <c r="W967" s="120" t="str">
        <f t="shared" si="106"/>
        <v/>
      </c>
      <c r="X967" s="42" t="str">
        <f t="shared" si="107"/>
        <v/>
      </c>
    </row>
    <row r="968" spans="1:24" x14ac:dyDescent="0.25">
      <c r="A968" s="13" t="str">
        <f t="shared" si="108"/>
        <v/>
      </c>
      <c r="B968" s="75" t="str">
        <f>IF(Ansøgning!B950="","",Ansøgning!B950)</f>
        <v/>
      </c>
      <c r="C968" s="75" t="str">
        <f>IF(Ansøgning!C950="","",Ansøgning!C950)</f>
        <v/>
      </c>
      <c r="D968" s="75" t="str">
        <f>IF(Ansøgning!D950="","",Ansøgning!D950)</f>
        <v/>
      </c>
      <c r="E968" s="76" t="str">
        <f>IF(Ansøgning!E950="","",Ansøgning!E950)</f>
        <v/>
      </c>
      <c r="F968" s="76" t="str">
        <f>IF(Ansøgning!F950="","",Ansøgning!F950)</f>
        <v/>
      </c>
      <c r="G968" s="33" t="str">
        <f>IF(OR(E968="",F968=""),"",NETWORKDAYS(E968,F968,Lister!$D$7:$D$13))</f>
        <v/>
      </c>
      <c r="H968" s="76" t="str">
        <f>IF(Ansøgning!H950="","",Ansøgning!H950)</f>
        <v/>
      </c>
      <c r="I968" s="32" t="str">
        <f t="shared" si="102"/>
        <v/>
      </c>
      <c r="J968" s="77" t="str">
        <f>IF(Ansøgning!J950="","",Ansøgning!J950)</f>
        <v/>
      </c>
      <c r="K968" s="77" t="str">
        <f>IF(Ansøgning!K950="","",Ansøgning!K950)</f>
        <v/>
      </c>
      <c r="L968" s="46" t="str">
        <f t="shared" si="103"/>
        <v/>
      </c>
      <c r="M968" s="78" t="str">
        <f>IF(Ansøgning!M950="","",Ansøgning!M950)</f>
        <v/>
      </c>
      <c r="N968" s="31" t="str">
        <f t="shared" si="104"/>
        <v/>
      </c>
      <c r="O968" s="78" t="str">
        <f>IF(Ansøgning!O950="","",Ansøgning!O950)</f>
        <v/>
      </c>
      <c r="P968" s="78" t="str">
        <f>IF(Ansøgning!P950="","",Ansøgning!P950)</f>
        <v/>
      </c>
      <c r="Q968" s="78" t="str">
        <f>IF(Ansøgning!Q950="","",Ansøgning!Q950)</f>
        <v/>
      </c>
      <c r="R968" s="78" t="str">
        <f>IF(Ansøgning!R950="","",Ansøgning!R950)</f>
        <v/>
      </c>
      <c r="S968" s="46" t="str">
        <f>IFERROR(MAX(IF(OR(O968="",P968=""),"",IF(AND(AND(MONTH(E968)&gt;=7,MONTH(E968)&lt;8),AND(MONTH(F968)&gt;=7,MONTH(F968)&lt;8)),(NETWORKDAYS(E968,F968,Lister!$D$7:$D$13)-O968)*N968/NETWORKDAYS(Lister!$D$19,Lister!$E$19,Lister!$D$7:$D$13),IF(AND(AND(MONTH(E968)&gt;=7,MONTH(E968)&lt;8),MONTH(F968)&gt;7),(NETWORKDAYS(E968,Lister!$E$19,Lister!$D$7:$D$13)-O968)*N968/NETWORKDAYS(Lister!$D$19,Lister!$E$19,Lister!$D$7:$D$13),IF(MONTH(E968)&gt;7,0)))),0),"")</f>
        <v/>
      </c>
      <c r="T968" s="46" t="str">
        <f>IFERROR(MAX(IF(OR(O968="",P968=""),"",IF(AND(AND(MONTH(E968)&gt;=8,MONTH(E968)&lt;9),AND(MONTH(F968)&gt;=8,MONTH(F968)&lt;9)),(NETWORKDAYS(E968,F968,Lister!$D$7:$D$13)-P968)*N968/NETWORKDAYS(Lister!$D$20,Lister!$E$20,Lister!$D$7:$D$13),IF(AND(MONTH(E968)=7,MONTH(F968)=8),(NETWORKDAYS(Lister!$D$20,F968,Lister!$D$7:$D$13)-P968)*N968/NETWORKDAYS(Lister!$D$20,Lister!$E$20,Lister!$D$7:$D$13),IF(AND(MONTH(E968)=7,MONTH(F968)=7),0)))),0),"")</f>
        <v/>
      </c>
      <c r="U968" s="78" t="str">
        <f>IF(Ansøgning!U950="","",Ansøgning!U950)</f>
        <v/>
      </c>
      <c r="V968" s="119" t="str">
        <f t="shared" si="105"/>
        <v/>
      </c>
      <c r="W968" s="120" t="str">
        <f t="shared" si="106"/>
        <v/>
      </c>
      <c r="X968" s="42" t="str">
        <f t="shared" si="107"/>
        <v/>
      </c>
    </row>
    <row r="969" spans="1:24" x14ac:dyDescent="0.25">
      <c r="A969" s="13" t="str">
        <f t="shared" si="108"/>
        <v/>
      </c>
      <c r="B969" s="75" t="str">
        <f>IF(Ansøgning!B951="","",Ansøgning!B951)</f>
        <v/>
      </c>
      <c r="C969" s="75" t="str">
        <f>IF(Ansøgning!C951="","",Ansøgning!C951)</f>
        <v/>
      </c>
      <c r="D969" s="75" t="str">
        <f>IF(Ansøgning!D951="","",Ansøgning!D951)</f>
        <v/>
      </c>
      <c r="E969" s="76" t="str">
        <f>IF(Ansøgning!E951="","",Ansøgning!E951)</f>
        <v/>
      </c>
      <c r="F969" s="76" t="str">
        <f>IF(Ansøgning!F951="","",Ansøgning!F951)</f>
        <v/>
      </c>
      <c r="G969" s="33" t="str">
        <f>IF(OR(E969="",F969=""),"",NETWORKDAYS(E969,F969,Lister!$D$7:$D$13))</f>
        <v/>
      </c>
      <c r="H969" s="76" t="str">
        <f>IF(Ansøgning!H951="","",Ansøgning!H951)</f>
        <v/>
      </c>
      <c r="I969" s="32" t="str">
        <f t="shared" si="102"/>
        <v/>
      </c>
      <c r="J969" s="77" t="str">
        <f>IF(Ansøgning!J951="","",Ansøgning!J951)</f>
        <v/>
      </c>
      <c r="K969" s="77" t="str">
        <f>IF(Ansøgning!K951="","",Ansøgning!K951)</f>
        <v/>
      </c>
      <c r="L969" s="46" t="str">
        <f t="shared" si="103"/>
        <v/>
      </c>
      <c r="M969" s="78" t="str">
        <f>IF(Ansøgning!M951="","",Ansøgning!M951)</f>
        <v/>
      </c>
      <c r="N969" s="31" t="str">
        <f t="shared" si="104"/>
        <v/>
      </c>
      <c r="O969" s="78" t="str">
        <f>IF(Ansøgning!O951="","",Ansøgning!O951)</f>
        <v/>
      </c>
      <c r="P969" s="78" t="str">
        <f>IF(Ansøgning!P951="","",Ansøgning!P951)</f>
        <v/>
      </c>
      <c r="Q969" s="78" t="str">
        <f>IF(Ansøgning!Q951="","",Ansøgning!Q951)</f>
        <v/>
      </c>
      <c r="R969" s="78" t="str">
        <f>IF(Ansøgning!R951="","",Ansøgning!R951)</f>
        <v/>
      </c>
      <c r="S969" s="46" t="str">
        <f>IFERROR(MAX(IF(OR(O969="",P969=""),"",IF(AND(AND(MONTH(E969)&gt;=7,MONTH(E969)&lt;8),AND(MONTH(F969)&gt;=7,MONTH(F969)&lt;8)),(NETWORKDAYS(E969,F969,Lister!$D$7:$D$13)-O969)*N969/NETWORKDAYS(Lister!$D$19,Lister!$E$19,Lister!$D$7:$D$13),IF(AND(AND(MONTH(E969)&gt;=7,MONTH(E969)&lt;8),MONTH(F969)&gt;7),(NETWORKDAYS(E969,Lister!$E$19,Lister!$D$7:$D$13)-O969)*N969/NETWORKDAYS(Lister!$D$19,Lister!$E$19,Lister!$D$7:$D$13),IF(MONTH(E969)&gt;7,0)))),0),"")</f>
        <v/>
      </c>
      <c r="T969" s="46" t="str">
        <f>IFERROR(MAX(IF(OR(O969="",P969=""),"",IF(AND(AND(MONTH(E969)&gt;=8,MONTH(E969)&lt;9),AND(MONTH(F969)&gt;=8,MONTH(F969)&lt;9)),(NETWORKDAYS(E969,F969,Lister!$D$7:$D$13)-P969)*N969/NETWORKDAYS(Lister!$D$20,Lister!$E$20,Lister!$D$7:$D$13),IF(AND(MONTH(E969)=7,MONTH(F969)=8),(NETWORKDAYS(Lister!$D$20,F969,Lister!$D$7:$D$13)-P969)*N969/NETWORKDAYS(Lister!$D$20,Lister!$E$20,Lister!$D$7:$D$13),IF(AND(MONTH(E969)=7,MONTH(F969)=7),0)))),0),"")</f>
        <v/>
      </c>
      <c r="U969" s="78" t="str">
        <f>IF(Ansøgning!U951="","",Ansøgning!U951)</f>
        <v/>
      </c>
      <c r="V969" s="119" t="str">
        <f t="shared" si="105"/>
        <v/>
      </c>
      <c r="W969" s="120" t="str">
        <f t="shared" si="106"/>
        <v/>
      </c>
      <c r="X969" s="42" t="str">
        <f t="shared" si="107"/>
        <v/>
      </c>
    </row>
    <row r="970" spans="1:24" x14ac:dyDescent="0.25">
      <c r="A970" s="13" t="str">
        <f t="shared" si="108"/>
        <v/>
      </c>
      <c r="B970" s="75" t="str">
        <f>IF(Ansøgning!B952="","",Ansøgning!B952)</f>
        <v/>
      </c>
      <c r="C970" s="75" t="str">
        <f>IF(Ansøgning!C952="","",Ansøgning!C952)</f>
        <v/>
      </c>
      <c r="D970" s="75" t="str">
        <f>IF(Ansøgning!D952="","",Ansøgning!D952)</f>
        <v/>
      </c>
      <c r="E970" s="76" t="str">
        <f>IF(Ansøgning!E952="","",Ansøgning!E952)</f>
        <v/>
      </c>
      <c r="F970" s="76" t="str">
        <f>IF(Ansøgning!F952="","",Ansøgning!F952)</f>
        <v/>
      </c>
      <c r="G970" s="33" t="str">
        <f>IF(OR(E970="",F970=""),"",NETWORKDAYS(E970,F970,Lister!$D$7:$D$13))</f>
        <v/>
      </c>
      <c r="H970" s="76" t="str">
        <f>IF(Ansøgning!H952="","",Ansøgning!H952)</f>
        <v/>
      </c>
      <c r="I970" s="32" t="str">
        <f t="shared" si="102"/>
        <v/>
      </c>
      <c r="J970" s="77" t="str">
        <f>IF(Ansøgning!J952="","",Ansøgning!J952)</f>
        <v/>
      </c>
      <c r="K970" s="77" t="str">
        <f>IF(Ansøgning!K952="","",Ansøgning!K952)</f>
        <v/>
      </c>
      <c r="L970" s="46" t="str">
        <f t="shared" si="103"/>
        <v/>
      </c>
      <c r="M970" s="78" t="str">
        <f>IF(Ansøgning!M952="","",Ansøgning!M952)</f>
        <v/>
      </c>
      <c r="N970" s="31" t="str">
        <f t="shared" si="104"/>
        <v/>
      </c>
      <c r="O970" s="78" t="str">
        <f>IF(Ansøgning!O952="","",Ansøgning!O952)</f>
        <v/>
      </c>
      <c r="P970" s="78" t="str">
        <f>IF(Ansøgning!P952="","",Ansøgning!P952)</f>
        <v/>
      </c>
      <c r="Q970" s="78" t="str">
        <f>IF(Ansøgning!Q952="","",Ansøgning!Q952)</f>
        <v/>
      </c>
      <c r="R970" s="78" t="str">
        <f>IF(Ansøgning!R952="","",Ansøgning!R952)</f>
        <v/>
      </c>
      <c r="S970" s="46" t="str">
        <f>IFERROR(MAX(IF(OR(O970="",P970=""),"",IF(AND(AND(MONTH(E970)&gt;=7,MONTH(E970)&lt;8),AND(MONTH(F970)&gt;=7,MONTH(F970)&lt;8)),(NETWORKDAYS(E970,F970,Lister!$D$7:$D$13)-O970)*N970/NETWORKDAYS(Lister!$D$19,Lister!$E$19,Lister!$D$7:$D$13),IF(AND(AND(MONTH(E970)&gt;=7,MONTH(E970)&lt;8),MONTH(F970)&gt;7),(NETWORKDAYS(E970,Lister!$E$19,Lister!$D$7:$D$13)-O970)*N970/NETWORKDAYS(Lister!$D$19,Lister!$E$19,Lister!$D$7:$D$13),IF(MONTH(E970)&gt;7,0)))),0),"")</f>
        <v/>
      </c>
      <c r="T970" s="46" t="str">
        <f>IFERROR(MAX(IF(OR(O970="",P970=""),"",IF(AND(AND(MONTH(E970)&gt;=8,MONTH(E970)&lt;9),AND(MONTH(F970)&gt;=8,MONTH(F970)&lt;9)),(NETWORKDAYS(E970,F970,Lister!$D$7:$D$13)-P970)*N970/NETWORKDAYS(Lister!$D$20,Lister!$E$20,Lister!$D$7:$D$13),IF(AND(MONTH(E970)=7,MONTH(F970)=8),(NETWORKDAYS(Lister!$D$20,F970,Lister!$D$7:$D$13)-P970)*N970/NETWORKDAYS(Lister!$D$20,Lister!$E$20,Lister!$D$7:$D$13),IF(AND(MONTH(E970)=7,MONTH(F970)=7),0)))),0),"")</f>
        <v/>
      </c>
      <c r="U970" s="78" t="str">
        <f>IF(Ansøgning!U952="","",Ansøgning!U952)</f>
        <v/>
      </c>
      <c r="V970" s="119" t="str">
        <f t="shared" si="105"/>
        <v/>
      </c>
      <c r="W970" s="120" t="str">
        <f t="shared" si="106"/>
        <v/>
      </c>
      <c r="X970" s="42" t="str">
        <f t="shared" si="107"/>
        <v/>
      </c>
    </row>
    <row r="971" spans="1:24" x14ac:dyDescent="0.25">
      <c r="A971" s="13" t="str">
        <f t="shared" si="108"/>
        <v/>
      </c>
      <c r="B971" s="75" t="str">
        <f>IF(Ansøgning!B953="","",Ansøgning!B953)</f>
        <v/>
      </c>
      <c r="C971" s="75" t="str">
        <f>IF(Ansøgning!C953="","",Ansøgning!C953)</f>
        <v/>
      </c>
      <c r="D971" s="75" t="str">
        <f>IF(Ansøgning!D953="","",Ansøgning!D953)</f>
        <v/>
      </c>
      <c r="E971" s="76" t="str">
        <f>IF(Ansøgning!E953="","",Ansøgning!E953)</f>
        <v/>
      </c>
      <c r="F971" s="76" t="str">
        <f>IF(Ansøgning!F953="","",Ansøgning!F953)</f>
        <v/>
      </c>
      <c r="G971" s="33" t="str">
        <f>IF(OR(E971="",F971=""),"",NETWORKDAYS(E971,F971,Lister!$D$7:$D$13))</f>
        <v/>
      </c>
      <c r="H971" s="76" t="str">
        <f>IF(Ansøgning!H953="","",Ansøgning!H953)</f>
        <v/>
      </c>
      <c r="I971" s="32" t="str">
        <f t="shared" si="102"/>
        <v/>
      </c>
      <c r="J971" s="77" t="str">
        <f>IF(Ansøgning!J953="","",Ansøgning!J953)</f>
        <v/>
      </c>
      <c r="K971" s="77" t="str">
        <f>IF(Ansøgning!K953="","",Ansøgning!K953)</f>
        <v/>
      </c>
      <c r="L971" s="46" t="str">
        <f t="shared" si="103"/>
        <v/>
      </c>
      <c r="M971" s="78" t="str">
        <f>IF(Ansøgning!M953="","",Ansøgning!M953)</f>
        <v/>
      </c>
      <c r="N971" s="31" t="str">
        <f t="shared" si="104"/>
        <v/>
      </c>
      <c r="O971" s="78" t="str">
        <f>IF(Ansøgning!O953="","",Ansøgning!O953)</f>
        <v/>
      </c>
      <c r="P971" s="78" t="str">
        <f>IF(Ansøgning!P953="","",Ansøgning!P953)</f>
        <v/>
      </c>
      <c r="Q971" s="78" t="str">
        <f>IF(Ansøgning!Q953="","",Ansøgning!Q953)</f>
        <v/>
      </c>
      <c r="R971" s="78" t="str">
        <f>IF(Ansøgning!R953="","",Ansøgning!R953)</f>
        <v/>
      </c>
      <c r="S971" s="46" t="str">
        <f>IFERROR(MAX(IF(OR(O971="",P971=""),"",IF(AND(AND(MONTH(E971)&gt;=7,MONTH(E971)&lt;8),AND(MONTH(F971)&gt;=7,MONTH(F971)&lt;8)),(NETWORKDAYS(E971,F971,Lister!$D$7:$D$13)-O971)*N971/NETWORKDAYS(Lister!$D$19,Lister!$E$19,Lister!$D$7:$D$13),IF(AND(AND(MONTH(E971)&gt;=7,MONTH(E971)&lt;8),MONTH(F971)&gt;7),(NETWORKDAYS(E971,Lister!$E$19,Lister!$D$7:$D$13)-O971)*N971/NETWORKDAYS(Lister!$D$19,Lister!$E$19,Lister!$D$7:$D$13),IF(MONTH(E971)&gt;7,0)))),0),"")</f>
        <v/>
      </c>
      <c r="T971" s="46" t="str">
        <f>IFERROR(MAX(IF(OR(O971="",P971=""),"",IF(AND(AND(MONTH(E971)&gt;=8,MONTH(E971)&lt;9),AND(MONTH(F971)&gt;=8,MONTH(F971)&lt;9)),(NETWORKDAYS(E971,F971,Lister!$D$7:$D$13)-P971)*N971/NETWORKDAYS(Lister!$D$20,Lister!$E$20,Lister!$D$7:$D$13),IF(AND(MONTH(E971)=7,MONTH(F971)=8),(NETWORKDAYS(Lister!$D$20,F971,Lister!$D$7:$D$13)-P971)*N971/NETWORKDAYS(Lister!$D$20,Lister!$E$20,Lister!$D$7:$D$13),IF(AND(MONTH(E971)=7,MONTH(F971)=7),0)))),0),"")</f>
        <v/>
      </c>
      <c r="U971" s="78" t="str">
        <f>IF(Ansøgning!U953="","",Ansøgning!U953)</f>
        <v/>
      </c>
      <c r="V971" s="119" t="str">
        <f t="shared" si="105"/>
        <v/>
      </c>
      <c r="W971" s="120" t="str">
        <f t="shared" si="106"/>
        <v/>
      </c>
      <c r="X971" s="42" t="str">
        <f t="shared" si="107"/>
        <v/>
      </c>
    </row>
    <row r="972" spans="1:24" x14ac:dyDescent="0.25">
      <c r="A972" s="13" t="str">
        <f t="shared" si="108"/>
        <v/>
      </c>
      <c r="B972" s="75" t="str">
        <f>IF(Ansøgning!B954="","",Ansøgning!B954)</f>
        <v/>
      </c>
      <c r="C972" s="75" t="str">
        <f>IF(Ansøgning!C954="","",Ansøgning!C954)</f>
        <v/>
      </c>
      <c r="D972" s="75" t="str">
        <f>IF(Ansøgning!D954="","",Ansøgning!D954)</f>
        <v/>
      </c>
      <c r="E972" s="76" t="str">
        <f>IF(Ansøgning!E954="","",Ansøgning!E954)</f>
        <v/>
      </c>
      <c r="F972" s="76" t="str">
        <f>IF(Ansøgning!F954="","",Ansøgning!F954)</f>
        <v/>
      </c>
      <c r="G972" s="33" t="str">
        <f>IF(OR(E972="",F972=""),"",NETWORKDAYS(E972,F972,Lister!$D$7:$D$13))</f>
        <v/>
      </c>
      <c r="H972" s="76" t="str">
        <f>IF(Ansøgning!H954="","",Ansøgning!H954)</f>
        <v/>
      </c>
      <c r="I972" s="32" t="str">
        <f t="shared" si="102"/>
        <v/>
      </c>
      <c r="J972" s="77" t="str">
        <f>IF(Ansøgning!J954="","",Ansøgning!J954)</f>
        <v/>
      </c>
      <c r="K972" s="77" t="str">
        <f>IF(Ansøgning!K954="","",Ansøgning!K954)</f>
        <v/>
      </c>
      <c r="L972" s="46" t="str">
        <f t="shared" si="103"/>
        <v/>
      </c>
      <c r="M972" s="78" t="str">
        <f>IF(Ansøgning!M954="","",Ansøgning!M954)</f>
        <v/>
      </c>
      <c r="N972" s="31" t="str">
        <f t="shared" si="104"/>
        <v/>
      </c>
      <c r="O972" s="78" t="str">
        <f>IF(Ansøgning!O954="","",Ansøgning!O954)</f>
        <v/>
      </c>
      <c r="P972" s="78" t="str">
        <f>IF(Ansøgning!P954="","",Ansøgning!P954)</f>
        <v/>
      </c>
      <c r="Q972" s="78" t="str">
        <f>IF(Ansøgning!Q954="","",Ansøgning!Q954)</f>
        <v/>
      </c>
      <c r="R972" s="78" t="str">
        <f>IF(Ansøgning!R954="","",Ansøgning!R954)</f>
        <v/>
      </c>
      <c r="S972" s="46" t="str">
        <f>IFERROR(MAX(IF(OR(O972="",P972=""),"",IF(AND(AND(MONTH(E972)&gt;=7,MONTH(E972)&lt;8),AND(MONTH(F972)&gt;=7,MONTH(F972)&lt;8)),(NETWORKDAYS(E972,F972,Lister!$D$7:$D$13)-O972)*N972/NETWORKDAYS(Lister!$D$19,Lister!$E$19,Lister!$D$7:$D$13),IF(AND(AND(MONTH(E972)&gt;=7,MONTH(E972)&lt;8),MONTH(F972)&gt;7),(NETWORKDAYS(E972,Lister!$E$19,Lister!$D$7:$D$13)-O972)*N972/NETWORKDAYS(Lister!$D$19,Lister!$E$19,Lister!$D$7:$D$13),IF(MONTH(E972)&gt;7,0)))),0),"")</f>
        <v/>
      </c>
      <c r="T972" s="46" t="str">
        <f>IFERROR(MAX(IF(OR(O972="",P972=""),"",IF(AND(AND(MONTH(E972)&gt;=8,MONTH(E972)&lt;9),AND(MONTH(F972)&gt;=8,MONTH(F972)&lt;9)),(NETWORKDAYS(E972,F972,Lister!$D$7:$D$13)-P972)*N972/NETWORKDAYS(Lister!$D$20,Lister!$E$20,Lister!$D$7:$D$13),IF(AND(MONTH(E972)=7,MONTH(F972)=8),(NETWORKDAYS(Lister!$D$20,F972,Lister!$D$7:$D$13)-P972)*N972/NETWORKDAYS(Lister!$D$20,Lister!$E$20,Lister!$D$7:$D$13),IF(AND(MONTH(E972)=7,MONTH(F972)=7),0)))),0),"")</f>
        <v/>
      </c>
      <c r="U972" s="78" t="str">
        <f>IF(Ansøgning!U954="","",Ansøgning!U954)</f>
        <v/>
      </c>
      <c r="V972" s="119" t="str">
        <f t="shared" si="105"/>
        <v/>
      </c>
      <c r="W972" s="120" t="str">
        <f t="shared" si="106"/>
        <v/>
      </c>
      <c r="X972" s="42" t="str">
        <f t="shared" si="107"/>
        <v/>
      </c>
    </row>
    <row r="973" spans="1:24" x14ac:dyDescent="0.25">
      <c r="A973" s="13" t="str">
        <f t="shared" si="108"/>
        <v/>
      </c>
      <c r="B973" s="75" t="str">
        <f>IF(Ansøgning!B955="","",Ansøgning!B955)</f>
        <v/>
      </c>
      <c r="C973" s="75" t="str">
        <f>IF(Ansøgning!C955="","",Ansøgning!C955)</f>
        <v/>
      </c>
      <c r="D973" s="75" t="str">
        <f>IF(Ansøgning!D955="","",Ansøgning!D955)</f>
        <v/>
      </c>
      <c r="E973" s="76" t="str">
        <f>IF(Ansøgning!E955="","",Ansøgning!E955)</f>
        <v/>
      </c>
      <c r="F973" s="76" t="str">
        <f>IF(Ansøgning!F955="","",Ansøgning!F955)</f>
        <v/>
      </c>
      <c r="G973" s="33" t="str">
        <f>IF(OR(E973="",F973=""),"",NETWORKDAYS(E973,F973,Lister!$D$7:$D$13))</f>
        <v/>
      </c>
      <c r="H973" s="76" t="str">
        <f>IF(Ansøgning!H955="","",Ansøgning!H955)</f>
        <v/>
      </c>
      <c r="I973" s="32" t="str">
        <f t="shared" si="102"/>
        <v/>
      </c>
      <c r="J973" s="77" t="str">
        <f>IF(Ansøgning!J955="","",Ansøgning!J955)</f>
        <v/>
      </c>
      <c r="K973" s="77" t="str">
        <f>IF(Ansøgning!K955="","",Ansøgning!K955)</f>
        <v/>
      </c>
      <c r="L973" s="46" t="str">
        <f t="shared" si="103"/>
        <v/>
      </c>
      <c r="M973" s="78" t="str">
        <f>IF(Ansøgning!M955="","",Ansøgning!M955)</f>
        <v/>
      </c>
      <c r="N973" s="31" t="str">
        <f t="shared" si="104"/>
        <v/>
      </c>
      <c r="O973" s="78" t="str">
        <f>IF(Ansøgning!O955="","",Ansøgning!O955)</f>
        <v/>
      </c>
      <c r="P973" s="78" t="str">
        <f>IF(Ansøgning!P955="","",Ansøgning!P955)</f>
        <v/>
      </c>
      <c r="Q973" s="78" t="str">
        <f>IF(Ansøgning!Q955="","",Ansøgning!Q955)</f>
        <v/>
      </c>
      <c r="R973" s="78" t="str">
        <f>IF(Ansøgning!R955="","",Ansøgning!R955)</f>
        <v/>
      </c>
      <c r="S973" s="46" t="str">
        <f>IFERROR(MAX(IF(OR(O973="",P973=""),"",IF(AND(AND(MONTH(E973)&gt;=7,MONTH(E973)&lt;8),AND(MONTH(F973)&gt;=7,MONTH(F973)&lt;8)),(NETWORKDAYS(E973,F973,Lister!$D$7:$D$13)-O973)*N973/NETWORKDAYS(Lister!$D$19,Lister!$E$19,Lister!$D$7:$D$13),IF(AND(AND(MONTH(E973)&gt;=7,MONTH(E973)&lt;8),MONTH(F973)&gt;7),(NETWORKDAYS(E973,Lister!$E$19,Lister!$D$7:$D$13)-O973)*N973/NETWORKDAYS(Lister!$D$19,Lister!$E$19,Lister!$D$7:$D$13),IF(MONTH(E973)&gt;7,0)))),0),"")</f>
        <v/>
      </c>
      <c r="T973" s="46" t="str">
        <f>IFERROR(MAX(IF(OR(O973="",P973=""),"",IF(AND(AND(MONTH(E973)&gt;=8,MONTH(E973)&lt;9),AND(MONTH(F973)&gt;=8,MONTH(F973)&lt;9)),(NETWORKDAYS(E973,F973,Lister!$D$7:$D$13)-P973)*N973/NETWORKDAYS(Lister!$D$20,Lister!$E$20,Lister!$D$7:$D$13),IF(AND(MONTH(E973)=7,MONTH(F973)=8),(NETWORKDAYS(Lister!$D$20,F973,Lister!$D$7:$D$13)-P973)*N973/NETWORKDAYS(Lister!$D$20,Lister!$E$20,Lister!$D$7:$D$13),IF(AND(MONTH(E973)=7,MONTH(F973)=7),0)))),0),"")</f>
        <v/>
      </c>
      <c r="U973" s="78" t="str">
        <f>IF(Ansøgning!U955="","",Ansøgning!U955)</f>
        <v/>
      </c>
      <c r="V973" s="119" t="str">
        <f t="shared" si="105"/>
        <v/>
      </c>
      <c r="W973" s="120" t="str">
        <f t="shared" si="106"/>
        <v/>
      </c>
      <c r="X973" s="42" t="str">
        <f t="shared" si="107"/>
        <v/>
      </c>
    </row>
    <row r="974" spans="1:24" x14ac:dyDescent="0.25">
      <c r="A974" s="13" t="str">
        <f t="shared" si="108"/>
        <v/>
      </c>
      <c r="B974" s="75" t="str">
        <f>IF(Ansøgning!B956="","",Ansøgning!B956)</f>
        <v/>
      </c>
      <c r="C974" s="75" t="str">
        <f>IF(Ansøgning!C956="","",Ansøgning!C956)</f>
        <v/>
      </c>
      <c r="D974" s="75" t="str">
        <f>IF(Ansøgning!D956="","",Ansøgning!D956)</f>
        <v/>
      </c>
      <c r="E974" s="76" t="str">
        <f>IF(Ansøgning!E956="","",Ansøgning!E956)</f>
        <v/>
      </c>
      <c r="F974" s="76" t="str">
        <f>IF(Ansøgning!F956="","",Ansøgning!F956)</f>
        <v/>
      </c>
      <c r="G974" s="33" t="str">
        <f>IF(OR(E974="",F974=""),"",NETWORKDAYS(E974,F974,Lister!$D$7:$D$13))</f>
        <v/>
      </c>
      <c r="H974" s="76" t="str">
        <f>IF(Ansøgning!H956="","",Ansøgning!H956)</f>
        <v/>
      </c>
      <c r="I974" s="32" t="str">
        <f t="shared" si="102"/>
        <v/>
      </c>
      <c r="J974" s="77" t="str">
        <f>IF(Ansøgning!J956="","",Ansøgning!J956)</f>
        <v/>
      </c>
      <c r="K974" s="77" t="str">
        <f>IF(Ansøgning!K956="","",Ansøgning!K956)</f>
        <v/>
      </c>
      <c r="L974" s="46" t="str">
        <f t="shared" si="103"/>
        <v/>
      </c>
      <c r="M974" s="78" t="str">
        <f>IF(Ansøgning!M956="","",Ansøgning!M956)</f>
        <v/>
      </c>
      <c r="N974" s="31" t="str">
        <f t="shared" si="104"/>
        <v/>
      </c>
      <c r="O974" s="78" t="str">
        <f>IF(Ansøgning!O956="","",Ansøgning!O956)</f>
        <v/>
      </c>
      <c r="P974" s="78" t="str">
        <f>IF(Ansøgning!P956="","",Ansøgning!P956)</f>
        <v/>
      </c>
      <c r="Q974" s="78" t="str">
        <f>IF(Ansøgning!Q956="","",Ansøgning!Q956)</f>
        <v/>
      </c>
      <c r="R974" s="78" t="str">
        <f>IF(Ansøgning!R956="","",Ansøgning!R956)</f>
        <v/>
      </c>
      <c r="S974" s="46" t="str">
        <f>IFERROR(MAX(IF(OR(O974="",P974=""),"",IF(AND(AND(MONTH(E974)&gt;=7,MONTH(E974)&lt;8),AND(MONTH(F974)&gt;=7,MONTH(F974)&lt;8)),(NETWORKDAYS(E974,F974,Lister!$D$7:$D$13)-O974)*N974/NETWORKDAYS(Lister!$D$19,Lister!$E$19,Lister!$D$7:$D$13),IF(AND(AND(MONTH(E974)&gt;=7,MONTH(E974)&lt;8),MONTH(F974)&gt;7),(NETWORKDAYS(E974,Lister!$E$19,Lister!$D$7:$D$13)-O974)*N974/NETWORKDAYS(Lister!$D$19,Lister!$E$19,Lister!$D$7:$D$13),IF(MONTH(E974)&gt;7,0)))),0),"")</f>
        <v/>
      </c>
      <c r="T974" s="46" t="str">
        <f>IFERROR(MAX(IF(OR(O974="",P974=""),"",IF(AND(AND(MONTH(E974)&gt;=8,MONTH(E974)&lt;9),AND(MONTH(F974)&gt;=8,MONTH(F974)&lt;9)),(NETWORKDAYS(E974,F974,Lister!$D$7:$D$13)-P974)*N974/NETWORKDAYS(Lister!$D$20,Lister!$E$20,Lister!$D$7:$D$13),IF(AND(MONTH(E974)=7,MONTH(F974)=8),(NETWORKDAYS(Lister!$D$20,F974,Lister!$D$7:$D$13)-P974)*N974/NETWORKDAYS(Lister!$D$20,Lister!$E$20,Lister!$D$7:$D$13),IF(AND(MONTH(E974)=7,MONTH(F974)=7),0)))),0),"")</f>
        <v/>
      </c>
      <c r="U974" s="78" t="str">
        <f>IF(Ansøgning!U956="","",Ansøgning!U956)</f>
        <v/>
      </c>
      <c r="V974" s="119" t="str">
        <f t="shared" si="105"/>
        <v/>
      </c>
      <c r="W974" s="120" t="str">
        <f t="shared" si="106"/>
        <v/>
      </c>
      <c r="X974" s="42" t="str">
        <f t="shared" si="107"/>
        <v/>
      </c>
    </row>
    <row r="975" spans="1:24" x14ac:dyDescent="0.25">
      <c r="A975" s="13" t="str">
        <f t="shared" si="108"/>
        <v/>
      </c>
      <c r="B975" s="75" t="str">
        <f>IF(Ansøgning!B957="","",Ansøgning!B957)</f>
        <v/>
      </c>
      <c r="C975" s="75" t="str">
        <f>IF(Ansøgning!C957="","",Ansøgning!C957)</f>
        <v/>
      </c>
      <c r="D975" s="75" t="str">
        <f>IF(Ansøgning!D957="","",Ansøgning!D957)</f>
        <v/>
      </c>
      <c r="E975" s="76" t="str">
        <f>IF(Ansøgning!E957="","",Ansøgning!E957)</f>
        <v/>
      </c>
      <c r="F975" s="76" t="str">
        <f>IF(Ansøgning!F957="","",Ansøgning!F957)</f>
        <v/>
      </c>
      <c r="G975" s="33" t="str">
        <f>IF(OR(E975="",F975=""),"",NETWORKDAYS(E975,F975,Lister!$D$7:$D$13))</f>
        <v/>
      </c>
      <c r="H975" s="76" t="str">
        <f>IF(Ansøgning!H957="","",Ansøgning!H957)</f>
        <v/>
      </c>
      <c r="I975" s="32" t="str">
        <f t="shared" si="102"/>
        <v/>
      </c>
      <c r="J975" s="77" t="str">
        <f>IF(Ansøgning!J957="","",Ansøgning!J957)</f>
        <v/>
      </c>
      <c r="K975" s="77" t="str">
        <f>IF(Ansøgning!K957="","",Ansøgning!K957)</f>
        <v/>
      </c>
      <c r="L975" s="46" t="str">
        <f t="shared" si="103"/>
        <v/>
      </c>
      <c r="M975" s="78" t="str">
        <f>IF(Ansøgning!M957="","",Ansøgning!M957)</f>
        <v/>
      </c>
      <c r="N975" s="31" t="str">
        <f t="shared" si="104"/>
        <v/>
      </c>
      <c r="O975" s="78" t="str">
        <f>IF(Ansøgning!O957="","",Ansøgning!O957)</f>
        <v/>
      </c>
      <c r="P975" s="78" t="str">
        <f>IF(Ansøgning!P957="","",Ansøgning!P957)</f>
        <v/>
      </c>
      <c r="Q975" s="78" t="str">
        <f>IF(Ansøgning!Q957="","",Ansøgning!Q957)</f>
        <v/>
      </c>
      <c r="R975" s="78" t="str">
        <f>IF(Ansøgning!R957="","",Ansøgning!R957)</f>
        <v/>
      </c>
      <c r="S975" s="46" t="str">
        <f>IFERROR(MAX(IF(OR(O975="",P975=""),"",IF(AND(AND(MONTH(E975)&gt;=7,MONTH(E975)&lt;8),AND(MONTH(F975)&gt;=7,MONTH(F975)&lt;8)),(NETWORKDAYS(E975,F975,Lister!$D$7:$D$13)-O975)*N975/NETWORKDAYS(Lister!$D$19,Lister!$E$19,Lister!$D$7:$D$13),IF(AND(AND(MONTH(E975)&gt;=7,MONTH(E975)&lt;8),MONTH(F975)&gt;7),(NETWORKDAYS(E975,Lister!$E$19,Lister!$D$7:$D$13)-O975)*N975/NETWORKDAYS(Lister!$D$19,Lister!$E$19,Lister!$D$7:$D$13),IF(MONTH(E975)&gt;7,0)))),0),"")</f>
        <v/>
      </c>
      <c r="T975" s="46" t="str">
        <f>IFERROR(MAX(IF(OR(O975="",P975=""),"",IF(AND(AND(MONTH(E975)&gt;=8,MONTH(E975)&lt;9),AND(MONTH(F975)&gt;=8,MONTH(F975)&lt;9)),(NETWORKDAYS(E975,F975,Lister!$D$7:$D$13)-P975)*N975/NETWORKDAYS(Lister!$D$20,Lister!$E$20,Lister!$D$7:$D$13),IF(AND(MONTH(E975)=7,MONTH(F975)=8),(NETWORKDAYS(Lister!$D$20,F975,Lister!$D$7:$D$13)-P975)*N975/NETWORKDAYS(Lister!$D$20,Lister!$E$20,Lister!$D$7:$D$13),IF(AND(MONTH(E975)=7,MONTH(F975)=7),0)))),0),"")</f>
        <v/>
      </c>
      <c r="U975" s="78" t="str">
        <f>IF(Ansøgning!U957="","",Ansøgning!U957)</f>
        <v/>
      </c>
      <c r="V975" s="119" t="str">
        <f t="shared" si="105"/>
        <v/>
      </c>
      <c r="W975" s="120" t="str">
        <f t="shared" si="106"/>
        <v/>
      </c>
      <c r="X975" s="42" t="str">
        <f t="shared" si="107"/>
        <v/>
      </c>
    </row>
    <row r="976" spans="1:24" x14ac:dyDescent="0.25">
      <c r="A976" s="13" t="str">
        <f t="shared" si="108"/>
        <v/>
      </c>
      <c r="B976" s="75" t="str">
        <f>IF(Ansøgning!B958="","",Ansøgning!B958)</f>
        <v/>
      </c>
      <c r="C976" s="75" t="str">
        <f>IF(Ansøgning!C958="","",Ansøgning!C958)</f>
        <v/>
      </c>
      <c r="D976" s="75" t="str">
        <f>IF(Ansøgning!D958="","",Ansøgning!D958)</f>
        <v/>
      </c>
      <c r="E976" s="76" t="str">
        <f>IF(Ansøgning!E958="","",Ansøgning!E958)</f>
        <v/>
      </c>
      <c r="F976" s="76" t="str">
        <f>IF(Ansøgning!F958="","",Ansøgning!F958)</f>
        <v/>
      </c>
      <c r="G976" s="33" t="str">
        <f>IF(OR(E976="",F976=""),"",NETWORKDAYS(E976,F976,Lister!$D$7:$D$13))</f>
        <v/>
      </c>
      <c r="H976" s="76" t="str">
        <f>IF(Ansøgning!H958="","",Ansøgning!H958)</f>
        <v/>
      </c>
      <c r="I976" s="32" t="str">
        <f t="shared" si="102"/>
        <v/>
      </c>
      <c r="J976" s="77" t="str">
        <f>IF(Ansøgning!J958="","",Ansøgning!J958)</f>
        <v/>
      </c>
      <c r="K976" s="77" t="str">
        <f>IF(Ansøgning!K958="","",Ansøgning!K958)</f>
        <v/>
      </c>
      <c r="L976" s="46" t="str">
        <f t="shared" si="103"/>
        <v/>
      </c>
      <c r="M976" s="78" t="str">
        <f>IF(Ansøgning!M958="","",Ansøgning!M958)</f>
        <v/>
      </c>
      <c r="N976" s="31" t="str">
        <f t="shared" si="104"/>
        <v/>
      </c>
      <c r="O976" s="78" t="str">
        <f>IF(Ansøgning!O958="","",Ansøgning!O958)</f>
        <v/>
      </c>
      <c r="P976" s="78" t="str">
        <f>IF(Ansøgning!P958="","",Ansøgning!P958)</f>
        <v/>
      </c>
      <c r="Q976" s="78" t="str">
        <f>IF(Ansøgning!Q958="","",Ansøgning!Q958)</f>
        <v/>
      </c>
      <c r="R976" s="78" t="str">
        <f>IF(Ansøgning!R958="","",Ansøgning!R958)</f>
        <v/>
      </c>
      <c r="S976" s="46" t="str">
        <f>IFERROR(MAX(IF(OR(O976="",P976=""),"",IF(AND(AND(MONTH(E976)&gt;=7,MONTH(E976)&lt;8),AND(MONTH(F976)&gt;=7,MONTH(F976)&lt;8)),(NETWORKDAYS(E976,F976,Lister!$D$7:$D$13)-O976)*N976/NETWORKDAYS(Lister!$D$19,Lister!$E$19,Lister!$D$7:$D$13),IF(AND(AND(MONTH(E976)&gt;=7,MONTH(E976)&lt;8),MONTH(F976)&gt;7),(NETWORKDAYS(E976,Lister!$E$19,Lister!$D$7:$D$13)-O976)*N976/NETWORKDAYS(Lister!$D$19,Lister!$E$19,Lister!$D$7:$D$13),IF(MONTH(E976)&gt;7,0)))),0),"")</f>
        <v/>
      </c>
      <c r="T976" s="46" t="str">
        <f>IFERROR(MAX(IF(OR(O976="",P976=""),"",IF(AND(AND(MONTH(E976)&gt;=8,MONTH(E976)&lt;9),AND(MONTH(F976)&gt;=8,MONTH(F976)&lt;9)),(NETWORKDAYS(E976,F976,Lister!$D$7:$D$13)-P976)*N976/NETWORKDAYS(Lister!$D$20,Lister!$E$20,Lister!$D$7:$D$13),IF(AND(MONTH(E976)=7,MONTH(F976)=8),(NETWORKDAYS(Lister!$D$20,F976,Lister!$D$7:$D$13)-P976)*N976/NETWORKDAYS(Lister!$D$20,Lister!$E$20,Lister!$D$7:$D$13),IF(AND(MONTH(E976)=7,MONTH(F976)=7),0)))),0),"")</f>
        <v/>
      </c>
      <c r="U976" s="78" t="str">
        <f>IF(Ansøgning!U958="","",Ansøgning!U958)</f>
        <v/>
      </c>
      <c r="V976" s="119" t="str">
        <f t="shared" si="105"/>
        <v/>
      </c>
      <c r="W976" s="120" t="str">
        <f t="shared" si="106"/>
        <v/>
      </c>
      <c r="X976" s="42" t="str">
        <f t="shared" si="107"/>
        <v/>
      </c>
    </row>
    <row r="977" spans="1:24" x14ac:dyDescent="0.25">
      <c r="A977" s="13" t="str">
        <f t="shared" si="108"/>
        <v/>
      </c>
      <c r="B977" s="75" t="str">
        <f>IF(Ansøgning!B959="","",Ansøgning!B959)</f>
        <v/>
      </c>
      <c r="C977" s="75" t="str">
        <f>IF(Ansøgning!C959="","",Ansøgning!C959)</f>
        <v/>
      </c>
      <c r="D977" s="75" t="str">
        <f>IF(Ansøgning!D959="","",Ansøgning!D959)</f>
        <v/>
      </c>
      <c r="E977" s="76" t="str">
        <f>IF(Ansøgning!E959="","",Ansøgning!E959)</f>
        <v/>
      </c>
      <c r="F977" s="76" t="str">
        <f>IF(Ansøgning!F959="","",Ansøgning!F959)</f>
        <v/>
      </c>
      <c r="G977" s="33" t="str">
        <f>IF(OR(E977="",F977=""),"",NETWORKDAYS(E977,F977,Lister!$D$7:$D$13))</f>
        <v/>
      </c>
      <c r="H977" s="76" t="str">
        <f>IF(Ansøgning!H959="","",Ansøgning!H959)</f>
        <v/>
      </c>
      <c r="I977" s="32" t="str">
        <f t="shared" si="102"/>
        <v/>
      </c>
      <c r="J977" s="77" t="str">
        <f>IF(Ansøgning!J959="","",Ansøgning!J959)</f>
        <v/>
      </c>
      <c r="K977" s="77" t="str">
        <f>IF(Ansøgning!K959="","",Ansøgning!K959)</f>
        <v/>
      </c>
      <c r="L977" s="46" t="str">
        <f t="shared" si="103"/>
        <v/>
      </c>
      <c r="M977" s="78" t="str">
        <f>IF(Ansøgning!M959="","",Ansøgning!M959)</f>
        <v/>
      </c>
      <c r="N977" s="31" t="str">
        <f t="shared" si="104"/>
        <v/>
      </c>
      <c r="O977" s="78" t="str">
        <f>IF(Ansøgning!O959="","",Ansøgning!O959)</f>
        <v/>
      </c>
      <c r="P977" s="78" t="str">
        <f>IF(Ansøgning!P959="","",Ansøgning!P959)</f>
        <v/>
      </c>
      <c r="Q977" s="78" t="str">
        <f>IF(Ansøgning!Q959="","",Ansøgning!Q959)</f>
        <v/>
      </c>
      <c r="R977" s="78" t="str">
        <f>IF(Ansøgning!R959="","",Ansøgning!R959)</f>
        <v/>
      </c>
      <c r="S977" s="46" t="str">
        <f>IFERROR(MAX(IF(OR(O977="",P977=""),"",IF(AND(AND(MONTH(E977)&gt;=7,MONTH(E977)&lt;8),AND(MONTH(F977)&gt;=7,MONTH(F977)&lt;8)),(NETWORKDAYS(E977,F977,Lister!$D$7:$D$13)-O977)*N977/NETWORKDAYS(Lister!$D$19,Lister!$E$19,Lister!$D$7:$D$13),IF(AND(AND(MONTH(E977)&gt;=7,MONTH(E977)&lt;8),MONTH(F977)&gt;7),(NETWORKDAYS(E977,Lister!$E$19,Lister!$D$7:$D$13)-O977)*N977/NETWORKDAYS(Lister!$D$19,Lister!$E$19,Lister!$D$7:$D$13),IF(MONTH(E977)&gt;7,0)))),0),"")</f>
        <v/>
      </c>
      <c r="T977" s="46" t="str">
        <f>IFERROR(MAX(IF(OR(O977="",P977=""),"",IF(AND(AND(MONTH(E977)&gt;=8,MONTH(E977)&lt;9),AND(MONTH(F977)&gt;=8,MONTH(F977)&lt;9)),(NETWORKDAYS(E977,F977,Lister!$D$7:$D$13)-P977)*N977/NETWORKDAYS(Lister!$D$20,Lister!$E$20,Lister!$D$7:$D$13),IF(AND(MONTH(E977)=7,MONTH(F977)=8),(NETWORKDAYS(Lister!$D$20,F977,Lister!$D$7:$D$13)-P977)*N977/NETWORKDAYS(Lister!$D$20,Lister!$E$20,Lister!$D$7:$D$13),IF(AND(MONTH(E977)=7,MONTH(F977)=7),0)))),0),"")</f>
        <v/>
      </c>
      <c r="U977" s="78" t="str">
        <f>IF(Ansøgning!U959="","",Ansøgning!U959)</f>
        <v/>
      </c>
      <c r="V977" s="119" t="str">
        <f t="shared" si="105"/>
        <v/>
      </c>
      <c r="W977" s="120" t="str">
        <f t="shared" si="106"/>
        <v/>
      </c>
      <c r="X977" s="42" t="str">
        <f t="shared" si="107"/>
        <v/>
      </c>
    </row>
    <row r="978" spans="1:24" x14ac:dyDescent="0.25">
      <c r="A978" s="13" t="str">
        <f t="shared" si="108"/>
        <v/>
      </c>
      <c r="B978" s="75" t="str">
        <f>IF(Ansøgning!B960="","",Ansøgning!B960)</f>
        <v/>
      </c>
      <c r="C978" s="75" t="str">
        <f>IF(Ansøgning!C960="","",Ansøgning!C960)</f>
        <v/>
      </c>
      <c r="D978" s="75" t="str">
        <f>IF(Ansøgning!D960="","",Ansøgning!D960)</f>
        <v/>
      </c>
      <c r="E978" s="76" t="str">
        <f>IF(Ansøgning!E960="","",Ansøgning!E960)</f>
        <v/>
      </c>
      <c r="F978" s="76" t="str">
        <f>IF(Ansøgning!F960="","",Ansøgning!F960)</f>
        <v/>
      </c>
      <c r="G978" s="33" t="str">
        <f>IF(OR(E978="",F978=""),"",NETWORKDAYS(E978,F978,Lister!$D$7:$D$13))</f>
        <v/>
      </c>
      <c r="H978" s="76" t="str">
        <f>IF(Ansøgning!H960="","",Ansøgning!H960)</f>
        <v/>
      </c>
      <c r="I978" s="32" t="str">
        <f t="shared" si="102"/>
        <v/>
      </c>
      <c r="J978" s="77" t="str">
        <f>IF(Ansøgning!J960="","",Ansøgning!J960)</f>
        <v/>
      </c>
      <c r="K978" s="77" t="str">
        <f>IF(Ansøgning!K960="","",Ansøgning!K960)</f>
        <v/>
      </c>
      <c r="L978" s="46" t="str">
        <f t="shared" si="103"/>
        <v/>
      </c>
      <c r="M978" s="78" t="str">
        <f>IF(Ansøgning!M960="","",Ansøgning!M960)</f>
        <v/>
      </c>
      <c r="N978" s="31" t="str">
        <f t="shared" si="104"/>
        <v/>
      </c>
      <c r="O978" s="78" t="str">
        <f>IF(Ansøgning!O960="","",Ansøgning!O960)</f>
        <v/>
      </c>
      <c r="P978" s="78" t="str">
        <f>IF(Ansøgning!P960="","",Ansøgning!P960)</f>
        <v/>
      </c>
      <c r="Q978" s="78" t="str">
        <f>IF(Ansøgning!Q960="","",Ansøgning!Q960)</f>
        <v/>
      </c>
      <c r="R978" s="78" t="str">
        <f>IF(Ansøgning!R960="","",Ansøgning!R960)</f>
        <v/>
      </c>
      <c r="S978" s="46" t="str">
        <f>IFERROR(MAX(IF(OR(O978="",P978=""),"",IF(AND(AND(MONTH(E978)&gt;=7,MONTH(E978)&lt;8),AND(MONTH(F978)&gt;=7,MONTH(F978)&lt;8)),(NETWORKDAYS(E978,F978,Lister!$D$7:$D$13)-O978)*N978/NETWORKDAYS(Lister!$D$19,Lister!$E$19,Lister!$D$7:$D$13),IF(AND(AND(MONTH(E978)&gt;=7,MONTH(E978)&lt;8),MONTH(F978)&gt;7),(NETWORKDAYS(E978,Lister!$E$19,Lister!$D$7:$D$13)-O978)*N978/NETWORKDAYS(Lister!$D$19,Lister!$E$19,Lister!$D$7:$D$13),IF(MONTH(E978)&gt;7,0)))),0),"")</f>
        <v/>
      </c>
      <c r="T978" s="46" t="str">
        <f>IFERROR(MAX(IF(OR(O978="",P978=""),"",IF(AND(AND(MONTH(E978)&gt;=8,MONTH(E978)&lt;9),AND(MONTH(F978)&gt;=8,MONTH(F978)&lt;9)),(NETWORKDAYS(E978,F978,Lister!$D$7:$D$13)-P978)*N978/NETWORKDAYS(Lister!$D$20,Lister!$E$20,Lister!$D$7:$D$13),IF(AND(MONTH(E978)=7,MONTH(F978)=8),(NETWORKDAYS(Lister!$D$20,F978,Lister!$D$7:$D$13)-P978)*N978/NETWORKDAYS(Lister!$D$20,Lister!$E$20,Lister!$D$7:$D$13),IF(AND(MONTH(E978)=7,MONTH(F978)=7),0)))),0),"")</f>
        <v/>
      </c>
      <c r="U978" s="78" t="str">
        <f>IF(Ansøgning!U960="","",Ansøgning!U960)</f>
        <v/>
      </c>
      <c r="V978" s="119" t="str">
        <f t="shared" si="105"/>
        <v/>
      </c>
      <c r="W978" s="120" t="str">
        <f t="shared" si="106"/>
        <v/>
      </c>
      <c r="X978" s="42" t="str">
        <f t="shared" si="107"/>
        <v/>
      </c>
    </row>
    <row r="979" spans="1:24" x14ac:dyDescent="0.25">
      <c r="A979" s="13" t="str">
        <f t="shared" si="108"/>
        <v/>
      </c>
      <c r="B979" s="75" t="str">
        <f>IF(Ansøgning!B961="","",Ansøgning!B961)</f>
        <v/>
      </c>
      <c r="C979" s="75" t="str">
        <f>IF(Ansøgning!C961="","",Ansøgning!C961)</f>
        <v/>
      </c>
      <c r="D979" s="75" t="str">
        <f>IF(Ansøgning!D961="","",Ansøgning!D961)</f>
        <v/>
      </c>
      <c r="E979" s="76" t="str">
        <f>IF(Ansøgning!E961="","",Ansøgning!E961)</f>
        <v/>
      </c>
      <c r="F979" s="76" t="str">
        <f>IF(Ansøgning!F961="","",Ansøgning!F961)</f>
        <v/>
      </c>
      <c r="G979" s="33" t="str">
        <f>IF(OR(E979="",F979=""),"",NETWORKDAYS(E979,F979,Lister!$D$7:$D$13))</f>
        <v/>
      </c>
      <c r="H979" s="76" t="str">
        <f>IF(Ansøgning!H961="","",Ansøgning!H961)</f>
        <v/>
      </c>
      <c r="I979" s="32" t="str">
        <f t="shared" si="102"/>
        <v/>
      </c>
      <c r="J979" s="77" t="str">
        <f>IF(Ansøgning!J961="","",Ansøgning!J961)</f>
        <v/>
      </c>
      <c r="K979" s="77" t="str">
        <f>IF(Ansøgning!K961="","",Ansøgning!K961)</f>
        <v/>
      </c>
      <c r="L979" s="46" t="str">
        <f t="shared" si="103"/>
        <v/>
      </c>
      <c r="M979" s="78" t="str">
        <f>IF(Ansøgning!M961="","",Ansøgning!M961)</f>
        <v/>
      </c>
      <c r="N979" s="31" t="str">
        <f t="shared" si="104"/>
        <v/>
      </c>
      <c r="O979" s="78" t="str">
        <f>IF(Ansøgning!O961="","",Ansøgning!O961)</f>
        <v/>
      </c>
      <c r="P979" s="78" t="str">
        <f>IF(Ansøgning!P961="","",Ansøgning!P961)</f>
        <v/>
      </c>
      <c r="Q979" s="78" t="str">
        <f>IF(Ansøgning!Q961="","",Ansøgning!Q961)</f>
        <v/>
      </c>
      <c r="R979" s="78" t="str">
        <f>IF(Ansøgning!R961="","",Ansøgning!R961)</f>
        <v/>
      </c>
      <c r="S979" s="46" t="str">
        <f>IFERROR(MAX(IF(OR(O979="",P979=""),"",IF(AND(AND(MONTH(E979)&gt;=7,MONTH(E979)&lt;8),AND(MONTH(F979)&gt;=7,MONTH(F979)&lt;8)),(NETWORKDAYS(E979,F979,Lister!$D$7:$D$13)-O979)*N979/NETWORKDAYS(Lister!$D$19,Lister!$E$19,Lister!$D$7:$D$13),IF(AND(AND(MONTH(E979)&gt;=7,MONTH(E979)&lt;8),MONTH(F979)&gt;7),(NETWORKDAYS(E979,Lister!$E$19,Lister!$D$7:$D$13)-O979)*N979/NETWORKDAYS(Lister!$D$19,Lister!$E$19,Lister!$D$7:$D$13),IF(MONTH(E979)&gt;7,0)))),0),"")</f>
        <v/>
      </c>
      <c r="T979" s="46" t="str">
        <f>IFERROR(MAX(IF(OR(O979="",P979=""),"",IF(AND(AND(MONTH(E979)&gt;=8,MONTH(E979)&lt;9),AND(MONTH(F979)&gt;=8,MONTH(F979)&lt;9)),(NETWORKDAYS(E979,F979,Lister!$D$7:$D$13)-P979)*N979/NETWORKDAYS(Lister!$D$20,Lister!$E$20,Lister!$D$7:$D$13),IF(AND(MONTH(E979)=7,MONTH(F979)=8),(NETWORKDAYS(Lister!$D$20,F979,Lister!$D$7:$D$13)-P979)*N979/NETWORKDAYS(Lister!$D$20,Lister!$E$20,Lister!$D$7:$D$13),IF(AND(MONTH(E979)=7,MONTH(F979)=7),0)))),0),"")</f>
        <v/>
      </c>
      <c r="U979" s="78" t="str">
        <f>IF(Ansøgning!U961="","",Ansøgning!U961)</f>
        <v/>
      </c>
      <c r="V979" s="119" t="str">
        <f t="shared" si="105"/>
        <v/>
      </c>
      <c r="W979" s="120" t="str">
        <f t="shared" si="106"/>
        <v/>
      </c>
      <c r="X979" s="42" t="str">
        <f t="shared" si="107"/>
        <v/>
      </c>
    </row>
    <row r="980" spans="1:24" x14ac:dyDescent="0.25">
      <c r="A980" s="13" t="str">
        <f t="shared" si="108"/>
        <v/>
      </c>
      <c r="B980" s="75" t="str">
        <f>IF(Ansøgning!B962="","",Ansøgning!B962)</f>
        <v/>
      </c>
      <c r="C980" s="75" t="str">
        <f>IF(Ansøgning!C962="","",Ansøgning!C962)</f>
        <v/>
      </c>
      <c r="D980" s="75" t="str">
        <f>IF(Ansøgning!D962="","",Ansøgning!D962)</f>
        <v/>
      </c>
      <c r="E980" s="76" t="str">
        <f>IF(Ansøgning!E962="","",Ansøgning!E962)</f>
        <v/>
      </c>
      <c r="F980" s="76" t="str">
        <f>IF(Ansøgning!F962="","",Ansøgning!F962)</f>
        <v/>
      </c>
      <c r="G980" s="33" t="str">
        <f>IF(OR(E980="",F980=""),"",NETWORKDAYS(E980,F980,Lister!$D$7:$D$13))</f>
        <v/>
      </c>
      <c r="H980" s="76" t="str">
        <f>IF(Ansøgning!H962="","",Ansøgning!H962)</f>
        <v/>
      </c>
      <c r="I980" s="32" t="str">
        <f t="shared" si="102"/>
        <v/>
      </c>
      <c r="J980" s="77" t="str">
        <f>IF(Ansøgning!J962="","",Ansøgning!J962)</f>
        <v/>
      </c>
      <c r="K980" s="77" t="str">
        <f>IF(Ansøgning!K962="","",Ansøgning!K962)</f>
        <v/>
      </c>
      <c r="L980" s="46" t="str">
        <f t="shared" si="103"/>
        <v/>
      </c>
      <c r="M980" s="78" t="str">
        <f>IF(Ansøgning!M962="","",Ansøgning!M962)</f>
        <v/>
      </c>
      <c r="N980" s="31" t="str">
        <f t="shared" si="104"/>
        <v/>
      </c>
      <c r="O980" s="78" t="str">
        <f>IF(Ansøgning!O962="","",Ansøgning!O962)</f>
        <v/>
      </c>
      <c r="P980" s="78" t="str">
        <f>IF(Ansøgning!P962="","",Ansøgning!P962)</f>
        <v/>
      </c>
      <c r="Q980" s="78" t="str">
        <f>IF(Ansøgning!Q962="","",Ansøgning!Q962)</f>
        <v/>
      </c>
      <c r="R980" s="78" t="str">
        <f>IF(Ansøgning!R962="","",Ansøgning!R962)</f>
        <v/>
      </c>
      <c r="S980" s="46" t="str">
        <f>IFERROR(MAX(IF(OR(O980="",P980=""),"",IF(AND(AND(MONTH(E980)&gt;=7,MONTH(E980)&lt;8),AND(MONTH(F980)&gt;=7,MONTH(F980)&lt;8)),(NETWORKDAYS(E980,F980,Lister!$D$7:$D$13)-O980)*N980/NETWORKDAYS(Lister!$D$19,Lister!$E$19,Lister!$D$7:$D$13),IF(AND(AND(MONTH(E980)&gt;=7,MONTH(E980)&lt;8),MONTH(F980)&gt;7),(NETWORKDAYS(E980,Lister!$E$19,Lister!$D$7:$D$13)-O980)*N980/NETWORKDAYS(Lister!$D$19,Lister!$E$19,Lister!$D$7:$D$13),IF(MONTH(E980)&gt;7,0)))),0),"")</f>
        <v/>
      </c>
      <c r="T980" s="46" t="str">
        <f>IFERROR(MAX(IF(OR(O980="",P980=""),"",IF(AND(AND(MONTH(E980)&gt;=8,MONTH(E980)&lt;9),AND(MONTH(F980)&gt;=8,MONTH(F980)&lt;9)),(NETWORKDAYS(E980,F980,Lister!$D$7:$D$13)-P980)*N980/NETWORKDAYS(Lister!$D$20,Lister!$E$20,Lister!$D$7:$D$13),IF(AND(MONTH(E980)=7,MONTH(F980)=8),(NETWORKDAYS(Lister!$D$20,F980,Lister!$D$7:$D$13)-P980)*N980/NETWORKDAYS(Lister!$D$20,Lister!$E$20,Lister!$D$7:$D$13),IF(AND(MONTH(E980)=7,MONTH(F980)=7),0)))),0),"")</f>
        <v/>
      </c>
      <c r="U980" s="78" t="str">
        <f>IF(Ansøgning!U962="","",Ansøgning!U962)</f>
        <v/>
      </c>
      <c r="V980" s="119" t="str">
        <f t="shared" si="105"/>
        <v/>
      </c>
      <c r="W980" s="120" t="str">
        <f t="shared" si="106"/>
        <v/>
      </c>
      <c r="X980" s="42" t="str">
        <f t="shared" si="107"/>
        <v/>
      </c>
    </row>
    <row r="981" spans="1:24" x14ac:dyDescent="0.25">
      <c r="A981" s="13" t="str">
        <f t="shared" si="108"/>
        <v/>
      </c>
      <c r="B981" s="75" t="str">
        <f>IF(Ansøgning!B963="","",Ansøgning!B963)</f>
        <v/>
      </c>
      <c r="C981" s="75" t="str">
        <f>IF(Ansøgning!C963="","",Ansøgning!C963)</f>
        <v/>
      </c>
      <c r="D981" s="75" t="str">
        <f>IF(Ansøgning!D963="","",Ansøgning!D963)</f>
        <v/>
      </c>
      <c r="E981" s="76" t="str">
        <f>IF(Ansøgning!E963="","",Ansøgning!E963)</f>
        <v/>
      </c>
      <c r="F981" s="76" t="str">
        <f>IF(Ansøgning!F963="","",Ansøgning!F963)</f>
        <v/>
      </c>
      <c r="G981" s="33" t="str">
        <f>IF(OR(E981="",F981=""),"",NETWORKDAYS(E981,F981,Lister!$D$7:$D$13))</f>
        <v/>
      </c>
      <c r="H981" s="76" t="str">
        <f>IF(Ansøgning!H963="","",Ansøgning!H963)</f>
        <v/>
      </c>
      <c r="I981" s="32" t="str">
        <f t="shared" si="102"/>
        <v/>
      </c>
      <c r="J981" s="77" t="str">
        <f>IF(Ansøgning!J963="","",Ansøgning!J963)</f>
        <v/>
      </c>
      <c r="K981" s="77" t="str">
        <f>IF(Ansøgning!K963="","",Ansøgning!K963)</f>
        <v/>
      </c>
      <c r="L981" s="46" t="str">
        <f t="shared" si="103"/>
        <v/>
      </c>
      <c r="M981" s="78" t="str">
        <f>IF(Ansøgning!M963="","",Ansøgning!M963)</f>
        <v/>
      </c>
      <c r="N981" s="31" t="str">
        <f t="shared" si="104"/>
        <v/>
      </c>
      <c r="O981" s="78" t="str">
        <f>IF(Ansøgning!O963="","",Ansøgning!O963)</f>
        <v/>
      </c>
      <c r="P981" s="78" t="str">
        <f>IF(Ansøgning!P963="","",Ansøgning!P963)</f>
        <v/>
      </c>
      <c r="Q981" s="78" t="str">
        <f>IF(Ansøgning!Q963="","",Ansøgning!Q963)</f>
        <v/>
      </c>
      <c r="R981" s="78" t="str">
        <f>IF(Ansøgning!R963="","",Ansøgning!R963)</f>
        <v/>
      </c>
      <c r="S981" s="46" t="str">
        <f>IFERROR(MAX(IF(OR(O981="",P981=""),"",IF(AND(AND(MONTH(E981)&gt;=7,MONTH(E981)&lt;8),AND(MONTH(F981)&gt;=7,MONTH(F981)&lt;8)),(NETWORKDAYS(E981,F981,Lister!$D$7:$D$13)-O981)*N981/NETWORKDAYS(Lister!$D$19,Lister!$E$19,Lister!$D$7:$D$13),IF(AND(AND(MONTH(E981)&gt;=7,MONTH(E981)&lt;8),MONTH(F981)&gt;7),(NETWORKDAYS(E981,Lister!$E$19,Lister!$D$7:$D$13)-O981)*N981/NETWORKDAYS(Lister!$D$19,Lister!$E$19,Lister!$D$7:$D$13),IF(MONTH(E981)&gt;7,0)))),0),"")</f>
        <v/>
      </c>
      <c r="T981" s="46" t="str">
        <f>IFERROR(MAX(IF(OR(O981="",P981=""),"",IF(AND(AND(MONTH(E981)&gt;=8,MONTH(E981)&lt;9),AND(MONTH(F981)&gt;=8,MONTH(F981)&lt;9)),(NETWORKDAYS(E981,F981,Lister!$D$7:$D$13)-P981)*N981/NETWORKDAYS(Lister!$D$20,Lister!$E$20,Lister!$D$7:$D$13),IF(AND(MONTH(E981)=7,MONTH(F981)=8),(NETWORKDAYS(Lister!$D$20,F981,Lister!$D$7:$D$13)-P981)*N981/NETWORKDAYS(Lister!$D$20,Lister!$E$20,Lister!$D$7:$D$13),IF(AND(MONTH(E981)=7,MONTH(F981)=7),0)))),0),"")</f>
        <v/>
      </c>
      <c r="U981" s="78" t="str">
        <f>IF(Ansøgning!U963="","",Ansøgning!U963)</f>
        <v/>
      </c>
      <c r="V981" s="119" t="str">
        <f t="shared" si="105"/>
        <v/>
      </c>
      <c r="W981" s="120" t="str">
        <f t="shared" si="106"/>
        <v/>
      </c>
      <c r="X981" s="42" t="str">
        <f t="shared" si="107"/>
        <v/>
      </c>
    </row>
    <row r="982" spans="1:24" x14ac:dyDescent="0.25">
      <c r="A982" s="13" t="str">
        <f t="shared" si="108"/>
        <v/>
      </c>
      <c r="B982" s="75" t="str">
        <f>IF(Ansøgning!B964="","",Ansøgning!B964)</f>
        <v/>
      </c>
      <c r="C982" s="75" t="str">
        <f>IF(Ansøgning!C964="","",Ansøgning!C964)</f>
        <v/>
      </c>
      <c r="D982" s="75" t="str">
        <f>IF(Ansøgning!D964="","",Ansøgning!D964)</f>
        <v/>
      </c>
      <c r="E982" s="76" t="str">
        <f>IF(Ansøgning!E964="","",Ansøgning!E964)</f>
        <v/>
      </c>
      <c r="F982" s="76" t="str">
        <f>IF(Ansøgning!F964="","",Ansøgning!F964)</f>
        <v/>
      </c>
      <c r="G982" s="33" t="str">
        <f>IF(OR(E982="",F982=""),"",NETWORKDAYS(E982,F982,Lister!$D$7:$D$13))</f>
        <v/>
      </c>
      <c r="H982" s="76" t="str">
        <f>IF(Ansøgning!H964="","",Ansøgning!H964)</f>
        <v/>
      </c>
      <c r="I982" s="32" t="str">
        <f t="shared" si="102"/>
        <v/>
      </c>
      <c r="J982" s="77" t="str">
        <f>IF(Ansøgning!J964="","",Ansøgning!J964)</f>
        <v/>
      </c>
      <c r="K982" s="77" t="str">
        <f>IF(Ansøgning!K964="","",Ansøgning!K964)</f>
        <v/>
      </c>
      <c r="L982" s="46" t="str">
        <f t="shared" si="103"/>
        <v/>
      </c>
      <c r="M982" s="78" t="str">
        <f>IF(Ansøgning!M964="","",Ansøgning!M964)</f>
        <v/>
      </c>
      <c r="N982" s="31" t="str">
        <f t="shared" si="104"/>
        <v/>
      </c>
      <c r="O982" s="78" t="str">
        <f>IF(Ansøgning!O964="","",Ansøgning!O964)</f>
        <v/>
      </c>
      <c r="P982" s="78" t="str">
        <f>IF(Ansøgning!P964="","",Ansøgning!P964)</f>
        <v/>
      </c>
      <c r="Q982" s="78" t="str">
        <f>IF(Ansøgning!Q964="","",Ansøgning!Q964)</f>
        <v/>
      </c>
      <c r="R982" s="78" t="str">
        <f>IF(Ansøgning!R964="","",Ansøgning!R964)</f>
        <v/>
      </c>
      <c r="S982" s="46" t="str">
        <f>IFERROR(MAX(IF(OR(O982="",P982=""),"",IF(AND(AND(MONTH(E982)&gt;=7,MONTH(E982)&lt;8),AND(MONTH(F982)&gt;=7,MONTH(F982)&lt;8)),(NETWORKDAYS(E982,F982,Lister!$D$7:$D$13)-O982)*N982/NETWORKDAYS(Lister!$D$19,Lister!$E$19,Lister!$D$7:$D$13),IF(AND(AND(MONTH(E982)&gt;=7,MONTH(E982)&lt;8),MONTH(F982)&gt;7),(NETWORKDAYS(E982,Lister!$E$19,Lister!$D$7:$D$13)-O982)*N982/NETWORKDAYS(Lister!$D$19,Lister!$E$19,Lister!$D$7:$D$13),IF(MONTH(E982)&gt;7,0)))),0),"")</f>
        <v/>
      </c>
      <c r="T982" s="46" t="str">
        <f>IFERROR(MAX(IF(OR(O982="",P982=""),"",IF(AND(AND(MONTH(E982)&gt;=8,MONTH(E982)&lt;9),AND(MONTH(F982)&gt;=8,MONTH(F982)&lt;9)),(NETWORKDAYS(E982,F982,Lister!$D$7:$D$13)-P982)*N982/NETWORKDAYS(Lister!$D$20,Lister!$E$20,Lister!$D$7:$D$13),IF(AND(MONTH(E982)=7,MONTH(F982)=8),(NETWORKDAYS(Lister!$D$20,F982,Lister!$D$7:$D$13)-P982)*N982/NETWORKDAYS(Lister!$D$20,Lister!$E$20,Lister!$D$7:$D$13),IF(AND(MONTH(E982)=7,MONTH(F982)=7),0)))),0),"")</f>
        <v/>
      </c>
      <c r="U982" s="78" t="str">
        <f>IF(Ansøgning!U964="","",Ansøgning!U964)</f>
        <v/>
      </c>
      <c r="V982" s="119" t="str">
        <f t="shared" si="105"/>
        <v/>
      </c>
      <c r="W982" s="120" t="str">
        <f t="shared" si="106"/>
        <v/>
      </c>
      <c r="X982" s="42" t="str">
        <f t="shared" si="107"/>
        <v/>
      </c>
    </row>
    <row r="983" spans="1:24" x14ac:dyDescent="0.25">
      <c r="A983" s="13" t="str">
        <f t="shared" si="108"/>
        <v/>
      </c>
      <c r="B983" s="75" t="str">
        <f>IF(Ansøgning!B965="","",Ansøgning!B965)</f>
        <v/>
      </c>
      <c r="C983" s="75" t="str">
        <f>IF(Ansøgning!C965="","",Ansøgning!C965)</f>
        <v/>
      </c>
      <c r="D983" s="75" t="str">
        <f>IF(Ansøgning!D965="","",Ansøgning!D965)</f>
        <v/>
      </c>
      <c r="E983" s="76" t="str">
        <f>IF(Ansøgning!E965="","",Ansøgning!E965)</f>
        <v/>
      </c>
      <c r="F983" s="76" t="str">
        <f>IF(Ansøgning!F965="","",Ansøgning!F965)</f>
        <v/>
      </c>
      <c r="G983" s="33" t="str">
        <f>IF(OR(E983="",F983=""),"",NETWORKDAYS(E983,F983,Lister!$D$7:$D$13))</f>
        <v/>
      </c>
      <c r="H983" s="76" t="str">
        <f>IF(Ansøgning!H965="","",Ansøgning!H965)</f>
        <v/>
      </c>
      <c r="I983" s="32" t="str">
        <f t="shared" si="102"/>
        <v/>
      </c>
      <c r="J983" s="77" t="str">
        <f>IF(Ansøgning!J965="","",Ansøgning!J965)</f>
        <v/>
      </c>
      <c r="K983" s="77" t="str">
        <f>IF(Ansøgning!K965="","",Ansøgning!K965)</f>
        <v/>
      </c>
      <c r="L983" s="46" t="str">
        <f t="shared" si="103"/>
        <v/>
      </c>
      <c r="M983" s="78" t="str">
        <f>IF(Ansøgning!M965="","",Ansøgning!M965)</f>
        <v/>
      </c>
      <c r="N983" s="31" t="str">
        <f t="shared" si="104"/>
        <v/>
      </c>
      <c r="O983" s="78" t="str">
        <f>IF(Ansøgning!O965="","",Ansøgning!O965)</f>
        <v/>
      </c>
      <c r="P983" s="78" t="str">
        <f>IF(Ansøgning!P965="","",Ansøgning!P965)</f>
        <v/>
      </c>
      <c r="Q983" s="78" t="str">
        <f>IF(Ansøgning!Q965="","",Ansøgning!Q965)</f>
        <v/>
      </c>
      <c r="R983" s="78" t="str">
        <f>IF(Ansøgning!R965="","",Ansøgning!R965)</f>
        <v/>
      </c>
      <c r="S983" s="46" t="str">
        <f>IFERROR(MAX(IF(OR(O983="",P983=""),"",IF(AND(AND(MONTH(E983)&gt;=7,MONTH(E983)&lt;8),AND(MONTH(F983)&gt;=7,MONTH(F983)&lt;8)),(NETWORKDAYS(E983,F983,Lister!$D$7:$D$13)-O983)*N983/NETWORKDAYS(Lister!$D$19,Lister!$E$19,Lister!$D$7:$D$13),IF(AND(AND(MONTH(E983)&gt;=7,MONTH(E983)&lt;8),MONTH(F983)&gt;7),(NETWORKDAYS(E983,Lister!$E$19,Lister!$D$7:$D$13)-O983)*N983/NETWORKDAYS(Lister!$D$19,Lister!$E$19,Lister!$D$7:$D$13),IF(MONTH(E983)&gt;7,0)))),0),"")</f>
        <v/>
      </c>
      <c r="T983" s="46" t="str">
        <f>IFERROR(MAX(IF(OR(O983="",P983=""),"",IF(AND(AND(MONTH(E983)&gt;=8,MONTH(E983)&lt;9),AND(MONTH(F983)&gt;=8,MONTH(F983)&lt;9)),(NETWORKDAYS(E983,F983,Lister!$D$7:$D$13)-P983)*N983/NETWORKDAYS(Lister!$D$20,Lister!$E$20,Lister!$D$7:$D$13),IF(AND(MONTH(E983)=7,MONTH(F983)=8),(NETWORKDAYS(Lister!$D$20,F983,Lister!$D$7:$D$13)-P983)*N983/NETWORKDAYS(Lister!$D$20,Lister!$E$20,Lister!$D$7:$D$13),IF(AND(MONTH(E983)=7,MONTH(F983)=7),0)))),0),"")</f>
        <v/>
      </c>
      <c r="U983" s="78" t="str">
        <f>IF(Ansøgning!U965="","",Ansøgning!U965)</f>
        <v/>
      </c>
      <c r="V983" s="119" t="str">
        <f t="shared" si="105"/>
        <v/>
      </c>
      <c r="W983" s="120" t="str">
        <f t="shared" si="106"/>
        <v/>
      </c>
      <c r="X983" s="42" t="str">
        <f t="shared" si="107"/>
        <v/>
      </c>
    </row>
    <row r="984" spans="1:24" x14ac:dyDescent="0.25">
      <c r="A984" s="13" t="str">
        <f t="shared" si="108"/>
        <v/>
      </c>
      <c r="B984" s="75" t="str">
        <f>IF(Ansøgning!B966="","",Ansøgning!B966)</f>
        <v/>
      </c>
      <c r="C984" s="75" t="str">
        <f>IF(Ansøgning!C966="","",Ansøgning!C966)</f>
        <v/>
      </c>
      <c r="D984" s="75" t="str">
        <f>IF(Ansøgning!D966="","",Ansøgning!D966)</f>
        <v/>
      </c>
      <c r="E984" s="76" t="str">
        <f>IF(Ansøgning!E966="","",Ansøgning!E966)</f>
        <v/>
      </c>
      <c r="F984" s="76" t="str">
        <f>IF(Ansøgning!F966="","",Ansøgning!F966)</f>
        <v/>
      </c>
      <c r="G984" s="33" t="str">
        <f>IF(OR(E984="",F984=""),"",NETWORKDAYS(E984,F984,Lister!$D$7:$D$13))</f>
        <v/>
      </c>
      <c r="H984" s="76" t="str">
        <f>IF(Ansøgning!H966="","",Ansøgning!H966)</f>
        <v/>
      </c>
      <c r="I984" s="32" t="str">
        <f t="shared" si="102"/>
        <v/>
      </c>
      <c r="J984" s="77" t="str">
        <f>IF(Ansøgning!J966="","",Ansøgning!J966)</f>
        <v/>
      </c>
      <c r="K984" s="77" t="str">
        <f>IF(Ansøgning!K966="","",Ansøgning!K966)</f>
        <v/>
      </c>
      <c r="L984" s="46" t="str">
        <f t="shared" si="103"/>
        <v/>
      </c>
      <c r="M984" s="78" t="str">
        <f>IF(Ansøgning!M966="","",Ansøgning!M966)</f>
        <v/>
      </c>
      <c r="N984" s="31" t="str">
        <f t="shared" si="104"/>
        <v/>
      </c>
      <c r="O984" s="78" t="str">
        <f>IF(Ansøgning!O966="","",Ansøgning!O966)</f>
        <v/>
      </c>
      <c r="P984" s="78" t="str">
        <f>IF(Ansøgning!P966="","",Ansøgning!P966)</f>
        <v/>
      </c>
      <c r="Q984" s="78" t="str">
        <f>IF(Ansøgning!Q966="","",Ansøgning!Q966)</f>
        <v/>
      </c>
      <c r="R984" s="78" t="str">
        <f>IF(Ansøgning!R966="","",Ansøgning!R966)</f>
        <v/>
      </c>
      <c r="S984" s="46" t="str">
        <f>IFERROR(MAX(IF(OR(O984="",P984=""),"",IF(AND(AND(MONTH(E984)&gt;=7,MONTH(E984)&lt;8),AND(MONTH(F984)&gt;=7,MONTH(F984)&lt;8)),(NETWORKDAYS(E984,F984,Lister!$D$7:$D$13)-O984)*N984/NETWORKDAYS(Lister!$D$19,Lister!$E$19,Lister!$D$7:$D$13),IF(AND(AND(MONTH(E984)&gt;=7,MONTH(E984)&lt;8),MONTH(F984)&gt;7),(NETWORKDAYS(E984,Lister!$E$19,Lister!$D$7:$D$13)-O984)*N984/NETWORKDAYS(Lister!$D$19,Lister!$E$19,Lister!$D$7:$D$13),IF(MONTH(E984)&gt;7,0)))),0),"")</f>
        <v/>
      </c>
      <c r="T984" s="46" t="str">
        <f>IFERROR(MAX(IF(OR(O984="",P984=""),"",IF(AND(AND(MONTH(E984)&gt;=8,MONTH(E984)&lt;9),AND(MONTH(F984)&gt;=8,MONTH(F984)&lt;9)),(NETWORKDAYS(E984,F984,Lister!$D$7:$D$13)-P984)*N984/NETWORKDAYS(Lister!$D$20,Lister!$E$20,Lister!$D$7:$D$13),IF(AND(MONTH(E984)=7,MONTH(F984)=8),(NETWORKDAYS(Lister!$D$20,F984,Lister!$D$7:$D$13)-P984)*N984/NETWORKDAYS(Lister!$D$20,Lister!$E$20,Lister!$D$7:$D$13),IF(AND(MONTH(E984)=7,MONTH(F984)=7),0)))),0),"")</f>
        <v/>
      </c>
      <c r="U984" s="78" t="str">
        <f>IF(Ansøgning!U966="","",Ansøgning!U966)</f>
        <v/>
      </c>
      <c r="V984" s="119" t="str">
        <f t="shared" si="105"/>
        <v/>
      </c>
      <c r="W984" s="120" t="str">
        <f t="shared" si="106"/>
        <v/>
      </c>
      <c r="X984" s="42" t="str">
        <f t="shared" si="107"/>
        <v/>
      </c>
    </row>
    <row r="985" spans="1:24" x14ac:dyDescent="0.25">
      <c r="A985" s="13" t="str">
        <f t="shared" si="108"/>
        <v/>
      </c>
      <c r="B985" s="75" t="str">
        <f>IF(Ansøgning!B967="","",Ansøgning!B967)</f>
        <v/>
      </c>
      <c r="C985" s="75" t="str">
        <f>IF(Ansøgning!C967="","",Ansøgning!C967)</f>
        <v/>
      </c>
      <c r="D985" s="75" t="str">
        <f>IF(Ansøgning!D967="","",Ansøgning!D967)</f>
        <v/>
      </c>
      <c r="E985" s="76" t="str">
        <f>IF(Ansøgning!E967="","",Ansøgning!E967)</f>
        <v/>
      </c>
      <c r="F985" s="76" t="str">
        <f>IF(Ansøgning!F967="","",Ansøgning!F967)</f>
        <v/>
      </c>
      <c r="G985" s="33" t="str">
        <f>IF(OR(E985="",F985=""),"",NETWORKDAYS(E985,F985,Lister!$D$7:$D$13))</f>
        <v/>
      </c>
      <c r="H985" s="76" t="str">
        <f>IF(Ansøgning!H967="","",Ansøgning!H967)</f>
        <v/>
      </c>
      <c r="I985" s="32" t="str">
        <f t="shared" si="102"/>
        <v/>
      </c>
      <c r="J985" s="77" t="str">
        <f>IF(Ansøgning!J967="","",Ansøgning!J967)</f>
        <v/>
      </c>
      <c r="K985" s="77" t="str">
        <f>IF(Ansøgning!K967="","",Ansøgning!K967)</f>
        <v/>
      </c>
      <c r="L985" s="46" t="str">
        <f t="shared" si="103"/>
        <v/>
      </c>
      <c r="M985" s="78" t="str">
        <f>IF(Ansøgning!M967="","",Ansøgning!M967)</f>
        <v/>
      </c>
      <c r="N985" s="31" t="str">
        <f t="shared" si="104"/>
        <v/>
      </c>
      <c r="O985" s="78" t="str">
        <f>IF(Ansøgning!O967="","",Ansøgning!O967)</f>
        <v/>
      </c>
      <c r="P985" s="78" t="str">
        <f>IF(Ansøgning!P967="","",Ansøgning!P967)</f>
        <v/>
      </c>
      <c r="Q985" s="78" t="str">
        <f>IF(Ansøgning!Q967="","",Ansøgning!Q967)</f>
        <v/>
      </c>
      <c r="R985" s="78" t="str">
        <f>IF(Ansøgning!R967="","",Ansøgning!R967)</f>
        <v/>
      </c>
      <c r="S985" s="46" t="str">
        <f>IFERROR(MAX(IF(OR(O985="",P985=""),"",IF(AND(AND(MONTH(E985)&gt;=7,MONTH(E985)&lt;8),AND(MONTH(F985)&gt;=7,MONTH(F985)&lt;8)),(NETWORKDAYS(E985,F985,Lister!$D$7:$D$13)-O985)*N985/NETWORKDAYS(Lister!$D$19,Lister!$E$19,Lister!$D$7:$D$13),IF(AND(AND(MONTH(E985)&gt;=7,MONTH(E985)&lt;8),MONTH(F985)&gt;7),(NETWORKDAYS(E985,Lister!$E$19,Lister!$D$7:$D$13)-O985)*N985/NETWORKDAYS(Lister!$D$19,Lister!$E$19,Lister!$D$7:$D$13),IF(MONTH(E985)&gt;7,0)))),0),"")</f>
        <v/>
      </c>
      <c r="T985" s="46" t="str">
        <f>IFERROR(MAX(IF(OR(O985="",P985=""),"",IF(AND(AND(MONTH(E985)&gt;=8,MONTH(E985)&lt;9),AND(MONTH(F985)&gt;=8,MONTH(F985)&lt;9)),(NETWORKDAYS(E985,F985,Lister!$D$7:$D$13)-P985)*N985/NETWORKDAYS(Lister!$D$20,Lister!$E$20,Lister!$D$7:$D$13),IF(AND(MONTH(E985)=7,MONTH(F985)=8),(NETWORKDAYS(Lister!$D$20,F985,Lister!$D$7:$D$13)-P985)*N985/NETWORKDAYS(Lister!$D$20,Lister!$E$20,Lister!$D$7:$D$13),IF(AND(MONTH(E985)=7,MONTH(F985)=7),0)))),0),"")</f>
        <v/>
      </c>
      <c r="U985" s="78" t="str">
        <f>IF(Ansøgning!U967="","",Ansøgning!U967)</f>
        <v/>
      </c>
      <c r="V985" s="119" t="str">
        <f t="shared" si="105"/>
        <v/>
      </c>
      <c r="W985" s="120" t="str">
        <f t="shared" si="106"/>
        <v/>
      </c>
      <c r="X985" s="42" t="str">
        <f t="shared" si="107"/>
        <v/>
      </c>
    </row>
    <row r="986" spans="1:24" x14ac:dyDescent="0.25">
      <c r="A986" s="13" t="str">
        <f t="shared" si="108"/>
        <v/>
      </c>
      <c r="B986" s="75" t="str">
        <f>IF(Ansøgning!B968="","",Ansøgning!B968)</f>
        <v/>
      </c>
      <c r="C986" s="75" t="str">
        <f>IF(Ansøgning!C968="","",Ansøgning!C968)</f>
        <v/>
      </c>
      <c r="D986" s="75" t="str">
        <f>IF(Ansøgning!D968="","",Ansøgning!D968)</f>
        <v/>
      </c>
      <c r="E986" s="76" t="str">
        <f>IF(Ansøgning!E968="","",Ansøgning!E968)</f>
        <v/>
      </c>
      <c r="F986" s="76" t="str">
        <f>IF(Ansøgning!F968="","",Ansøgning!F968)</f>
        <v/>
      </c>
      <c r="G986" s="33" t="str">
        <f>IF(OR(E986="",F986=""),"",NETWORKDAYS(E986,F986,Lister!$D$7:$D$13))</f>
        <v/>
      </c>
      <c r="H986" s="76" t="str">
        <f>IF(Ansøgning!H968="","",Ansøgning!H968)</f>
        <v/>
      </c>
      <c r="I986" s="32" t="str">
        <f t="shared" si="102"/>
        <v/>
      </c>
      <c r="J986" s="77" t="str">
        <f>IF(Ansøgning!J968="","",Ansøgning!J968)</f>
        <v/>
      </c>
      <c r="K986" s="77" t="str">
        <f>IF(Ansøgning!K968="","",Ansøgning!K968)</f>
        <v/>
      </c>
      <c r="L986" s="46" t="str">
        <f t="shared" si="103"/>
        <v/>
      </c>
      <c r="M986" s="78" t="str">
        <f>IF(Ansøgning!M968="","",Ansøgning!M968)</f>
        <v/>
      </c>
      <c r="N986" s="31" t="str">
        <f t="shared" si="104"/>
        <v/>
      </c>
      <c r="O986" s="78" t="str">
        <f>IF(Ansøgning!O968="","",Ansøgning!O968)</f>
        <v/>
      </c>
      <c r="P986" s="78" t="str">
        <f>IF(Ansøgning!P968="","",Ansøgning!P968)</f>
        <v/>
      </c>
      <c r="Q986" s="78" t="str">
        <f>IF(Ansøgning!Q968="","",Ansøgning!Q968)</f>
        <v/>
      </c>
      <c r="R986" s="78" t="str">
        <f>IF(Ansøgning!R968="","",Ansøgning!R968)</f>
        <v/>
      </c>
      <c r="S986" s="46" t="str">
        <f>IFERROR(MAX(IF(OR(O986="",P986=""),"",IF(AND(AND(MONTH(E986)&gt;=7,MONTH(E986)&lt;8),AND(MONTH(F986)&gt;=7,MONTH(F986)&lt;8)),(NETWORKDAYS(E986,F986,Lister!$D$7:$D$13)-O986)*N986/NETWORKDAYS(Lister!$D$19,Lister!$E$19,Lister!$D$7:$D$13),IF(AND(AND(MONTH(E986)&gt;=7,MONTH(E986)&lt;8),MONTH(F986)&gt;7),(NETWORKDAYS(E986,Lister!$E$19,Lister!$D$7:$D$13)-O986)*N986/NETWORKDAYS(Lister!$D$19,Lister!$E$19,Lister!$D$7:$D$13),IF(MONTH(E986)&gt;7,0)))),0),"")</f>
        <v/>
      </c>
      <c r="T986" s="46" t="str">
        <f>IFERROR(MAX(IF(OR(O986="",P986=""),"",IF(AND(AND(MONTH(E986)&gt;=8,MONTH(E986)&lt;9),AND(MONTH(F986)&gt;=8,MONTH(F986)&lt;9)),(NETWORKDAYS(E986,F986,Lister!$D$7:$D$13)-P986)*N986/NETWORKDAYS(Lister!$D$20,Lister!$E$20,Lister!$D$7:$D$13),IF(AND(MONTH(E986)=7,MONTH(F986)=8),(NETWORKDAYS(Lister!$D$20,F986,Lister!$D$7:$D$13)-P986)*N986/NETWORKDAYS(Lister!$D$20,Lister!$E$20,Lister!$D$7:$D$13),IF(AND(MONTH(E986)=7,MONTH(F986)=7),0)))),0),"")</f>
        <v/>
      </c>
      <c r="U986" s="78" t="str">
        <f>IF(Ansøgning!U968="","",Ansøgning!U968)</f>
        <v/>
      </c>
      <c r="V986" s="119" t="str">
        <f t="shared" si="105"/>
        <v/>
      </c>
      <c r="W986" s="120" t="str">
        <f t="shared" si="106"/>
        <v/>
      </c>
      <c r="X986" s="42" t="str">
        <f t="shared" si="107"/>
        <v/>
      </c>
    </row>
    <row r="987" spans="1:24" x14ac:dyDescent="0.25">
      <c r="A987" s="13" t="str">
        <f t="shared" si="108"/>
        <v/>
      </c>
      <c r="B987" s="75" t="str">
        <f>IF(Ansøgning!B969="","",Ansøgning!B969)</f>
        <v/>
      </c>
      <c r="C987" s="75" t="str">
        <f>IF(Ansøgning!C969="","",Ansøgning!C969)</f>
        <v/>
      </c>
      <c r="D987" s="75" t="str">
        <f>IF(Ansøgning!D969="","",Ansøgning!D969)</f>
        <v/>
      </c>
      <c r="E987" s="76" t="str">
        <f>IF(Ansøgning!E969="","",Ansøgning!E969)</f>
        <v/>
      </c>
      <c r="F987" s="76" t="str">
        <f>IF(Ansøgning!F969="","",Ansøgning!F969)</f>
        <v/>
      </c>
      <c r="G987" s="33" t="str">
        <f>IF(OR(E987="",F987=""),"",NETWORKDAYS(E987,F987,Lister!$D$7:$D$13))</f>
        <v/>
      </c>
      <c r="H987" s="76" t="str">
        <f>IF(Ansøgning!H969="","",Ansøgning!H969)</f>
        <v/>
      </c>
      <c r="I987" s="32" t="str">
        <f t="shared" si="102"/>
        <v/>
      </c>
      <c r="J987" s="77" t="str">
        <f>IF(Ansøgning!J969="","",Ansøgning!J969)</f>
        <v/>
      </c>
      <c r="K987" s="77" t="str">
        <f>IF(Ansøgning!K969="","",Ansøgning!K969)</f>
        <v/>
      </c>
      <c r="L987" s="46" t="str">
        <f t="shared" si="103"/>
        <v/>
      </c>
      <c r="M987" s="78" t="str">
        <f>IF(Ansøgning!M969="","",Ansøgning!M969)</f>
        <v/>
      </c>
      <c r="N987" s="31" t="str">
        <f t="shared" si="104"/>
        <v/>
      </c>
      <c r="O987" s="78" t="str">
        <f>IF(Ansøgning!O969="","",Ansøgning!O969)</f>
        <v/>
      </c>
      <c r="P987" s="78" t="str">
        <f>IF(Ansøgning!P969="","",Ansøgning!P969)</f>
        <v/>
      </c>
      <c r="Q987" s="78" t="str">
        <f>IF(Ansøgning!Q969="","",Ansøgning!Q969)</f>
        <v/>
      </c>
      <c r="R987" s="78" t="str">
        <f>IF(Ansøgning!R969="","",Ansøgning!R969)</f>
        <v/>
      </c>
      <c r="S987" s="46" t="str">
        <f>IFERROR(MAX(IF(OR(O987="",P987=""),"",IF(AND(AND(MONTH(E987)&gt;=7,MONTH(E987)&lt;8),AND(MONTH(F987)&gt;=7,MONTH(F987)&lt;8)),(NETWORKDAYS(E987,F987,Lister!$D$7:$D$13)-O987)*N987/NETWORKDAYS(Lister!$D$19,Lister!$E$19,Lister!$D$7:$D$13),IF(AND(AND(MONTH(E987)&gt;=7,MONTH(E987)&lt;8),MONTH(F987)&gt;7),(NETWORKDAYS(E987,Lister!$E$19,Lister!$D$7:$D$13)-O987)*N987/NETWORKDAYS(Lister!$D$19,Lister!$E$19,Lister!$D$7:$D$13),IF(MONTH(E987)&gt;7,0)))),0),"")</f>
        <v/>
      </c>
      <c r="T987" s="46" t="str">
        <f>IFERROR(MAX(IF(OR(O987="",P987=""),"",IF(AND(AND(MONTH(E987)&gt;=8,MONTH(E987)&lt;9),AND(MONTH(F987)&gt;=8,MONTH(F987)&lt;9)),(NETWORKDAYS(E987,F987,Lister!$D$7:$D$13)-P987)*N987/NETWORKDAYS(Lister!$D$20,Lister!$E$20,Lister!$D$7:$D$13),IF(AND(MONTH(E987)=7,MONTH(F987)=8),(NETWORKDAYS(Lister!$D$20,F987,Lister!$D$7:$D$13)-P987)*N987/NETWORKDAYS(Lister!$D$20,Lister!$E$20,Lister!$D$7:$D$13),IF(AND(MONTH(E987)=7,MONTH(F987)=7),0)))),0),"")</f>
        <v/>
      </c>
      <c r="U987" s="78" t="str">
        <f>IF(Ansøgning!U969="","",Ansøgning!U969)</f>
        <v/>
      </c>
      <c r="V987" s="119" t="str">
        <f t="shared" si="105"/>
        <v/>
      </c>
      <c r="W987" s="120" t="str">
        <f t="shared" si="106"/>
        <v/>
      </c>
      <c r="X987" s="42" t="str">
        <f t="shared" si="107"/>
        <v/>
      </c>
    </row>
    <row r="988" spans="1:24" x14ac:dyDescent="0.25">
      <c r="A988" s="13" t="str">
        <f t="shared" si="108"/>
        <v/>
      </c>
      <c r="B988" s="75" t="str">
        <f>IF(Ansøgning!B970="","",Ansøgning!B970)</f>
        <v/>
      </c>
      <c r="C988" s="75" t="str">
        <f>IF(Ansøgning!C970="","",Ansøgning!C970)</f>
        <v/>
      </c>
      <c r="D988" s="75" t="str">
        <f>IF(Ansøgning!D970="","",Ansøgning!D970)</f>
        <v/>
      </c>
      <c r="E988" s="76" t="str">
        <f>IF(Ansøgning!E970="","",Ansøgning!E970)</f>
        <v/>
      </c>
      <c r="F988" s="76" t="str">
        <f>IF(Ansøgning!F970="","",Ansøgning!F970)</f>
        <v/>
      </c>
      <c r="G988" s="33" t="str">
        <f>IF(OR(E988="",F988=""),"",NETWORKDAYS(E988,F988,Lister!$D$7:$D$13))</f>
        <v/>
      </c>
      <c r="H988" s="76" t="str">
        <f>IF(Ansøgning!H970="","",Ansøgning!H970)</f>
        <v/>
      </c>
      <c r="I988" s="32" t="str">
        <f t="shared" si="102"/>
        <v/>
      </c>
      <c r="J988" s="77" t="str">
        <f>IF(Ansøgning!J970="","",Ansøgning!J970)</f>
        <v/>
      </c>
      <c r="K988" s="77" t="str">
        <f>IF(Ansøgning!K970="","",Ansøgning!K970)</f>
        <v/>
      </c>
      <c r="L988" s="46" t="str">
        <f t="shared" si="103"/>
        <v/>
      </c>
      <c r="M988" s="78" t="str">
        <f>IF(Ansøgning!M970="","",Ansøgning!M970)</f>
        <v/>
      </c>
      <c r="N988" s="31" t="str">
        <f t="shared" si="104"/>
        <v/>
      </c>
      <c r="O988" s="78" t="str">
        <f>IF(Ansøgning!O970="","",Ansøgning!O970)</f>
        <v/>
      </c>
      <c r="P988" s="78" t="str">
        <f>IF(Ansøgning!P970="","",Ansøgning!P970)</f>
        <v/>
      </c>
      <c r="Q988" s="78" t="str">
        <f>IF(Ansøgning!Q970="","",Ansøgning!Q970)</f>
        <v/>
      </c>
      <c r="R988" s="78" t="str">
        <f>IF(Ansøgning!R970="","",Ansøgning!R970)</f>
        <v/>
      </c>
      <c r="S988" s="46" t="str">
        <f>IFERROR(MAX(IF(OR(O988="",P988=""),"",IF(AND(AND(MONTH(E988)&gt;=7,MONTH(E988)&lt;8),AND(MONTH(F988)&gt;=7,MONTH(F988)&lt;8)),(NETWORKDAYS(E988,F988,Lister!$D$7:$D$13)-O988)*N988/NETWORKDAYS(Lister!$D$19,Lister!$E$19,Lister!$D$7:$D$13),IF(AND(AND(MONTH(E988)&gt;=7,MONTH(E988)&lt;8),MONTH(F988)&gt;7),(NETWORKDAYS(E988,Lister!$E$19,Lister!$D$7:$D$13)-O988)*N988/NETWORKDAYS(Lister!$D$19,Lister!$E$19,Lister!$D$7:$D$13),IF(MONTH(E988)&gt;7,0)))),0),"")</f>
        <v/>
      </c>
      <c r="T988" s="46" t="str">
        <f>IFERROR(MAX(IF(OR(O988="",P988=""),"",IF(AND(AND(MONTH(E988)&gt;=8,MONTH(E988)&lt;9),AND(MONTH(F988)&gt;=8,MONTH(F988)&lt;9)),(NETWORKDAYS(E988,F988,Lister!$D$7:$D$13)-P988)*N988/NETWORKDAYS(Lister!$D$20,Lister!$E$20,Lister!$D$7:$D$13),IF(AND(MONTH(E988)=7,MONTH(F988)=8),(NETWORKDAYS(Lister!$D$20,F988,Lister!$D$7:$D$13)-P988)*N988/NETWORKDAYS(Lister!$D$20,Lister!$E$20,Lister!$D$7:$D$13),IF(AND(MONTH(E988)=7,MONTH(F988)=7),0)))),0),"")</f>
        <v/>
      </c>
      <c r="U988" s="78" t="str">
        <f>IF(Ansøgning!U970="","",Ansøgning!U970)</f>
        <v/>
      </c>
      <c r="V988" s="119" t="str">
        <f t="shared" si="105"/>
        <v/>
      </c>
      <c r="W988" s="120" t="str">
        <f t="shared" si="106"/>
        <v/>
      </c>
      <c r="X988" s="42" t="str">
        <f t="shared" si="107"/>
        <v/>
      </c>
    </row>
    <row r="989" spans="1:24" x14ac:dyDescent="0.25">
      <c r="A989" s="13" t="str">
        <f t="shared" si="108"/>
        <v/>
      </c>
      <c r="B989" s="75" t="str">
        <f>IF(Ansøgning!B971="","",Ansøgning!B971)</f>
        <v/>
      </c>
      <c r="C989" s="75" t="str">
        <f>IF(Ansøgning!C971="","",Ansøgning!C971)</f>
        <v/>
      </c>
      <c r="D989" s="75" t="str">
        <f>IF(Ansøgning!D971="","",Ansøgning!D971)</f>
        <v/>
      </c>
      <c r="E989" s="76" t="str">
        <f>IF(Ansøgning!E971="","",Ansøgning!E971)</f>
        <v/>
      </c>
      <c r="F989" s="76" t="str">
        <f>IF(Ansøgning!F971="","",Ansøgning!F971)</f>
        <v/>
      </c>
      <c r="G989" s="33" t="str">
        <f>IF(OR(E989="",F989=""),"",NETWORKDAYS(E989,F989,Lister!$D$7:$D$13))</f>
        <v/>
      </c>
      <c r="H989" s="76" t="str">
        <f>IF(Ansøgning!H971="","",Ansøgning!H971)</f>
        <v/>
      </c>
      <c r="I989" s="32" t="str">
        <f t="shared" si="102"/>
        <v/>
      </c>
      <c r="J989" s="77" t="str">
        <f>IF(Ansøgning!J971="","",Ansøgning!J971)</f>
        <v/>
      </c>
      <c r="K989" s="77" t="str">
        <f>IF(Ansøgning!K971="","",Ansøgning!K971)</f>
        <v/>
      </c>
      <c r="L989" s="46" t="str">
        <f t="shared" si="103"/>
        <v/>
      </c>
      <c r="M989" s="78" t="str">
        <f>IF(Ansøgning!M971="","",Ansøgning!M971)</f>
        <v/>
      </c>
      <c r="N989" s="31" t="str">
        <f t="shared" si="104"/>
        <v/>
      </c>
      <c r="O989" s="78" t="str">
        <f>IF(Ansøgning!O971="","",Ansøgning!O971)</f>
        <v/>
      </c>
      <c r="P989" s="78" t="str">
        <f>IF(Ansøgning!P971="","",Ansøgning!P971)</f>
        <v/>
      </c>
      <c r="Q989" s="78" t="str">
        <f>IF(Ansøgning!Q971="","",Ansøgning!Q971)</f>
        <v/>
      </c>
      <c r="R989" s="78" t="str">
        <f>IF(Ansøgning!R971="","",Ansøgning!R971)</f>
        <v/>
      </c>
      <c r="S989" s="46" t="str">
        <f>IFERROR(MAX(IF(OR(O989="",P989=""),"",IF(AND(AND(MONTH(E989)&gt;=7,MONTH(E989)&lt;8),AND(MONTH(F989)&gt;=7,MONTH(F989)&lt;8)),(NETWORKDAYS(E989,F989,Lister!$D$7:$D$13)-O989)*N989/NETWORKDAYS(Lister!$D$19,Lister!$E$19,Lister!$D$7:$D$13),IF(AND(AND(MONTH(E989)&gt;=7,MONTH(E989)&lt;8),MONTH(F989)&gt;7),(NETWORKDAYS(E989,Lister!$E$19,Lister!$D$7:$D$13)-O989)*N989/NETWORKDAYS(Lister!$D$19,Lister!$E$19,Lister!$D$7:$D$13),IF(MONTH(E989)&gt;7,0)))),0),"")</f>
        <v/>
      </c>
      <c r="T989" s="46" t="str">
        <f>IFERROR(MAX(IF(OR(O989="",P989=""),"",IF(AND(AND(MONTH(E989)&gt;=8,MONTH(E989)&lt;9),AND(MONTH(F989)&gt;=8,MONTH(F989)&lt;9)),(NETWORKDAYS(E989,F989,Lister!$D$7:$D$13)-P989)*N989/NETWORKDAYS(Lister!$D$20,Lister!$E$20,Lister!$D$7:$D$13),IF(AND(MONTH(E989)=7,MONTH(F989)=8),(NETWORKDAYS(Lister!$D$20,F989,Lister!$D$7:$D$13)-P989)*N989/NETWORKDAYS(Lister!$D$20,Lister!$E$20,Lister!$D$7:$D$13),IF(AND(MONTH(E989)=7,MONTH(F989)=7),0)))),0),"")</f>
        <v/>
      </c>
      <c r="U989" s="78" t="str">
        <f>IF(Ansøgning!U971="","",Ansøgning!U971)</f>
        <v/>
      </c>
      <c r="V989" s="119" t="str">
        <f t="shared" si="105"/>
        <v/>
      </c>
      <c r="W989" s="120" t="str">
        <f t="shared" si="106"/>
        <v/>
      </c>
      <c r="X989" s="42" t="str">
        <f t="shared" si="107"/>
        <v/>
      </c>
    </row>
    <row r="990" spans="1:24" x14ac:dyDescent="0.25">
      <c r="A990" s="13" t="str">
        <f t="shared" si="108"/>
        <v/>
      </c>
      <c r="B990" s="75" t="str">
        <f>IF(Ansøgning!B972="","",Ansøgning!B972)</f>
        <v/>
      </c>
      <c r="C990" s="75" t="str">
        <f>IF(Ansøgning!C972="","",Ansøgning!C972)</f>
        <v/>
      </c>
      <c r="D990" s="75" t="str">
        <f>IF(Ansøgning!D972="","",Ansøgning!D972)</f>
        <v/>
      </c>
      <c r="E990" s="76" t="str">
        <f>IF(Ansøgning!E972="","",Ansøgning!E972)</f>
        <v/>
      </c>
      <c r="F990" s="76" t="str">
        <f>IF(Ansøgning!F972="","",Ansøgning!F972)</f>
        <v/>
      </c>
      <c r="G990" s="33" t="str">
        <f>IF(OR(E990="",F990=""),"",NETWORKDAYS(E990,F990,Lister!$D$7:$D$13))</f>
        <v/>
      </c>
      <c r="H990" s="76" t="str">
        <f>IF(Ansøgning!H972="","",Ansøgning!H972)</f>
        <v/>
      </c>
      <c r="I990" s="32" t="str">
        <f t="shared" si="102"/>
        <v/>
      </c>
      <c r="J990" s="77" t="str">
        <f>IF(Ansøgning!J972="","",Ansøgning!J972)</f>
        <v/>
      </c>
      <c r="K990" s="77" t="str">
        <f>IF(Ansøgning!K972="","",Ansøgning!K972)</f>
        <v/>
      </c>
      <c r="L990" s="46" t="str">
        <f t="shared" si="103"/>
        <v/>
      </c>
      <c r="M990" s="78" t="str">
        <f>IF(Ansøgning!M972="","",Ansøgning!M972)</f>
        <v/>
      </c>
      <c r="N990" s="31" t="str">
        <f t="shared" si="104"/>
        <v/>
      </c>
      <c r="O990" s="78" t="str">
        <f>IF(Ansøgning!O972="","",Ansøgning!O972)</f>
        <v/>
      </c>
      <c r="P990" s="78" t="str">
        <f>IF(Ansøgning!P972="","",Ansøgning!P972)</f>
        <v/>
      </c>
      <c r="Q990" s="78" t="str">
        <f>IF(Ansøgning!Q972="","",Ansøgning!Q972)</f>
        <v/>
      </c>
      <c r="R990" s="78" t="str">
        <f>IF(Ansøgning!R972="","",Ansøgning!R972)</f>
        <v/>
      </c>
      <c r="S990" s="46" t="str">
        <f>IFERROR(MAX(IF(OR(O990="",P990=""),"",IF(AND(AND(MONTH(E990)&gt;=7,MONTH(E990)&lt;8),AND(MONTH(F990)&gt;=7,MONTH(F990)&lt;8)),(NETWORKDAYS(E990,F990,Lister!$D$7:$D$13)-O990)*N990/NETWORKDAYS(Lister!$D$19,Lister!$E$19,Lister!$D$7:$D$13),IF(AND(AND(MONTH(E990)&gt;=7,MONTH(E990)&lt;8),MONTH(F990)&gt;7),(NETWORKDAYS(E990,Lister!$E$19,Lister!$D$7:$D$13)-O990)*N990/NETWORKDAYS(Lister!$D$19,Lister!$E$19,Lister!$D$7:$D$13),IF(MONTH(E990)&gt;7,0)))),0),"")</f>
        <v/>
      </c>
      <c r="T990" s="46" t="str">
        <f>IFERROR(MAX(IF(OR(O990="",P990=""),"",IF(AND(AND(MONTH(E990)&gt;=8,MONTH(E990)&lt;9),AND(MONTH(F990)&gt;=8,MONTH(F990)&lt;9)),(NETWORKDAYS(E990,F990,Lister!$D$7:$D$13)-P990)*N990/NETWORKDAYS(Lister!$D$20,Lister!$E$20,Lister!$D$7:$D$13),IF(AND(MONTH(E990)=7,MONTH(F990)=8),(NETWORKDAYS(Lister!$D$20,F990,Lister!$D$7:$D$13)-P990)*N990/NETWORKDAYS(Lister!$D$20,Lister!$E$20,Lister!$D$7:$D$13),IF(AND(MONTH(E990)=7,MONTH(F990)=7),0)))),0),"")</f>
        <v/>
      </c>
      <c r="U990" s="78" t="str">
        <f>IF(Ansøgning!U972="","",Ansøgning!U972)</f>
        <v/>
      </c>
      <c r="V990" s="119" t="str">
        <f t="shared" si="105"/>
        <v/>
      </c>
      <c r="W990" s="120" t="str">
        <f t="shared" si="106"/>
        <v/>
      </c>
      <c r="X990" s="42" t="str">
        <f t="shared" si="107"/>
        <v/>
      </c>
    </row>
    <row r="991" spans="1:24" x14ac:dyDescent="0.25">
      <c r="A991" s="13" t="str">
        <f t="shared" si="108"/>
        <v/>
      </c>
      <c r="B991" s="75" t="str">
        <f>IF(Ansøgning!B973="","",Ansøgning!B973)</f>
        <v/>
      </c>
      <c r="C991" s="75" t="str">
        <f>IF(Ansøgning!C973="","",Ansøgning!C973)</f>
        <v/>
      </c>
      <c r="D991" s="75" t="str">
        <f>IF(Ansøgning!D973="","",Ansøgning!D973)</f>
        <v/>
      </c>
      <c r="E991" s="76" t="str">
        <f>IF(Ansøgning!E973="","",Ansøgning!E973)</f>
        <v/>
      </c>
      <c r="F991" s="76" t="str">
        <f>IF(Ansøgning!F973="","",Ansøgning!F973)</f>
        <v/>
      </c>
      <c r="G991" s="33" t="str">
        <f>IF(OR(E991="",F991=""),"",NETWORKDAYS(E991,F991,Lister!$D$7:$D$13))</f>
        <v/>
      </c>
      <c r="H991" s="76" t="str">
        <f>IF(Ansøgning!H973="","",Ansøgning!H973)</f>
        <v/>
      </c>
      <c r="I991" s="32" t="str">
        <f t="shared" si="102"/>
        <v/>
      </c>
      <c r="J991" s="77" t="str">
        <f>IF(Ansøgning!J973="","",Ansøgning!J973)</f>
        <v/>
      </c>
      <c r="K991" s="77" t="str">
        <f>IF(Ansøgning!K973="","",Ansøgning!K973)</f>
        <v/>
      </c>
      <c r="L991" s="46" t="str">
        <f t="shared" si="103"/>
        <v/>
      </c>
      <c r="M991" s="78" t="str">
        <f>IF(Ansøgning!M973="","",Ansøgning!M973)</f>
        <v/>
      </c>
      <c r="N991" s="31" t="str">
        <f t="shared" si="104"/>
        <v/>
      </c>
      <c r="O991" s="78" t="str">
        <f>IF(Ansøgning!O973="","",Ansøgning!O973)</f>
        <v/>
      </c>
      <c r="P991" s="78" t="str">
        <f>IF(Ansøgning!P973="","",Ansøgning!P973)</f>
        <v/>
      </c>
      <c r="Q991" s="78" t="str">
        <f>IF(Ansøgning!Q973="","",Ansøgning!Q973)</f>
        <v/>
      </c>
      <c r="R991" s="78" t="str">
        <f>IF(Ansøgning!R973="","",Ansøgning!R973)</f>
        <v/>
      </c>
      <c r="S991" s="46" t="str">
        <f>IFERROR(MAX(IF(OR(O991="",P991=""),"",IF(AND(AND(MONTH(E991)&gt;=7,MONTH(E991)&lt;8),AND(MONTH(F991)&gt;=7,MONTH(F991)&lt;8)),(NETWORKDAYS(E991,F991,Lister!$D$7:$D$13)-O991)*N991/NETWORKDAYS(Lister!$D$19,Lister!$E$19,Lister!$D$7:$D$13),IF(AND(AND(MONTH(E991)&gt;=7,MONTH(E991)&lt;8),MONTH(F991)&gt;7),(NETWORKDAYS(E991,Lister!$E$19,Lister!$D$7:$D$13)-O991)*N991/NETWORKDAYS(Lister!$D$19,Lister!$E$19,Lister!$D$7:$D$13),IF(MONTH(E991)&gt;7,0)))),0),"")</f>
        <v/>
      </c>
      <c r="T991" s="46" t="str">
        <f>IFERROR(MAX(IF(OR(O991="",P991=""),"",IF(AND(AND(MONTH(E991)&gt;=8,MONTH(E991)&lt;9),AND(MONTH(F991)&gt;=8,MONTH(F991)&lt;9)),(NETWORKDAYS(E991,F991,Lister!$D$7:$D$13)-P991)*N991/NETWORKDAYS(Lister!$D$20,Lister!$E$20,Lister!$D$7:$D$13),IF(AND(MONTH(E991)=7,MONTH(F991)=8),(NETWORKDAYS(Lister!$D$20,F991,Lister!$D$7:$D$13)-P991)*N991/NETWORKDAYS(Lister!$D$20,Lister!$E$20,Lister!$D$7:$D$13),IF(AND(MONTH(E991)=7,MONTH(F991)=7),0)))),0),"")</f>
        <v/>
      </c>
      <c r="U991" s="78" t="str">
        <f>IF(Ansøgning!U973="","",Ansøgning!U973)</f>
        <v/>
      </c>
      <c r="V991" s="119" t="str">
        <f t="shared" si="105"/>
        <v/>
      </c>
      <c r="W991" s="120" t="str">
        <f t="shared" si="106"/>
        <v/>
      </c>
      <c r="X991" s="42" t="str">
        <f t="shared" si="107"/>
        <v/>
      </c>
    </row>
    <row r="992" spans="1:24" x14ac:dyDescent="0.25">
      <c r="A992" s="13" t="str">
        <f t="shared" si="108"/>
        <v/>
      </c>
      <c r="B992" s="75" t="str">
        <f>IF(Ansøgning!B974="","",Ansøgning!B974)</f>
        <v/>
      </c>
      <c r="C992" s="75" t="str">
        <f>IF(Ansøgning!C974="","",Ansøgning!C974)</f>
        <v/>
      </c>
      <c r="D992" s="75" t="str">
        <f>IF(Ansøgning!D974="","",Ansøgning!D974)</f>
        <v/>
      </c>
      <c r="E992" s="76" t="str">
        <f>IF(Ansøgning!E974="","",Ansøgning!E974)</f>
        <v/>
      </c>
      <c r="F992" s="76" t="str">
        <f>IF(Ansøgning!F974="","",Ansøgning!F974)</f>
        <v/>
      </c>
      <c r="G992" s="33" t="str">
        <f>IF(OR(E992="",F992=""),"",NETWORKDAYS(E992,F992,Lister!$D$7:$D$13))</f>
        <v/>
      </c>
      <c r="H992" s="76" t="str">
        <f>IF(Ansøgning!H974="","",Ansøgning!H974)</f>
        <v/>
      </c>
      <c r="I992" s="32" t="str">
        <f t="shared" si="102"/>
        <v/>
      </c>
      <c r="J992" s="77" t="str">
        <f>IF(Ansøgning!J974="","",Ansøgning!J974)</f>
        <v/>
      </c>
      <c r="K992" s="77" t="str">
        <f>IF(Ansøgning!K974="","",Ansøgning!K974)</f>
        <v/>
      </c>
      <c r="L992" s="46" t="str">
        <f t="shared" si="103"/>
        <v/>
      </c>
      <c r="M992" s="78" t="str">
        <f>IF(Ansøgning!M974="","",Ansøgning!M974)</f>
        <v/>
      </c>
      <c r="N992" s="31" t="str">
        <f t="shared" si="104"/>
        <v/>
      </c>
      <c r="O992" s="78" t="str">
        <f>IF(Ansøgning!O974="","",Ansøgning!O974)</f>
        <v/>
      </c>
      <c r="P992" s="78" t="str">
        <f>IF(Ansøgning!P974="","",Ansøgning!P974)</f>
        <v/>
      </c>
      <c r="Q992" s="78" t="str">
        <f>IF(Ansøgning!Q974="","",Ansøgning!Q974)</f>
        <v/>
      </c>
      <c r="R992" s="78" t="str">
        <f>IF(Ansøgning!R974="","",Ansøgning!R974)</f>
        <v/>
      </c>
      <c r="S992" s="46" t="str">
        <f>IFERROR(MAX(IF(OR(O992="",P992=""),"",IF(AND(AND(MONTH(E992)&gt;=7,MONTH(E992)&lt;8),AND(MONTH(F992)&gt;=7,MONTH(F992)&lt;8)),(NETWORKDAYS(E992,F992,Lister!$D$7:$D$13)-O992)*N992/NETWORKDAYS(Lister!$D$19,Lister!$E$19,Lister!$D$7:$D$13),IF(AND(AND(MONTH(E992)&gt;=7,MONTH(E992)&lt;8),MONTH(F992)&gt;7),(NETWORKDAYS(E992,Lister!$E$19,Lister!$D$7:$D$13)-O992)*N992/NETWORKDAYS(Lister!$D$19,Lister!$E$19,Lister!$D$7:$D$13),IF(MONTH(E992)&gt;7,0)))),0),"")</f>
        <v/>
      </c>
      <c r="T992" s="46" t="str">
        <f>IFERROR(MAX(IF(OR(O992="",P992=""),"",IF(AND(AND(MONTH(E992)&gt;=8,MONTH(E992)&lt;9),AND(MONTH(F992)&gt;=8,MONTH(F992)&lt;9)),(NETWORKDAYS(E992,F992,Lister!$D$7:$D$13)-P992)*N992/NETWORKDAYS(Lister!$D$20,Lister!$E$20,Lister!$D$7:$D$13),IF(AND(MONTH(E992)=7,MONTH(F992)=8),(NETWORKDAYS(Lister!$D$20,F992,Lister!$D$7:$D$13)-P992)*N992/NETWORKDAYS(Lister!$D$20,Lister!$E$20,Lister!$D$7:$D$13),IF(AND(MONTH(E992)=7,MONTH(F992)=7),0)))),0),"")</f>
        <v/>
      </c>
      <c r="U992" s="78" t="str">
        <f>IF(Ansøgning!U974="","",Ansøgning!U974)</f>
        <v/>
      </c>
      <c r="V992" s="119" t="str">
        <f t="shared" si="105"/>
        <v/>
      </c>
      <c r="W992" s="120" t="str">
        <f t="shared" si="106"/>
        <v/>
      </c>
      <c r="X992" s="42" t="str">
        <f t="shared" si="107"/>
        <v/>
      </c>
    </row>
    <row r="993" spans="1:24" x14ac:dyDescent="0.25">
      <c r="A993" s="13" t="str">
        <f t="shared" si="108"/>
        <v/>
      </c>
      <c r="B993" s="75" t="str">
        <f>IF(Ansøgning!B975="","",Ansøgning!B975)</f>
        <v/>
      </c>
      <c r="C993" s="75" t="str">
        <f>IF(Ansøgning!C975="","",Ansøgning!C975)</f>
        <v/>
      </c>
      <c r="D993" s="75" t="str">
        <f>IF(Ansøgning!D975="","",Ansøgning!D975)</f>
        <v/>
      </c>
      <c r="E993" s="76" t="str">
        <f>IF(Ansøgning!E975="","",Ansøgning!E975)</f>
        <v/>
      </c>
      <c r="F993" s="76" t="str">
        <f>IF(Ansøgning!F975="","",Ansøgning!F975)</f>
        <v/>
      </c>
      <c r="G993" s="33" t="str">
        <f>IF(OR(E993="",F993=""),"",NETWORKDAYS(E993,F993,Lister!$D$7:$D$13))</f>
        <v/>
      </c>
      <c r="H993" s="76" t="str">
        <f>IF(Ansøgning!H975="","",Ansøgning!H975)</f>
        <v/>
      </c>
      <c r="I993" s="32" t="str">
        <f t="shared" si="102"/>
        <v/>
      </c>
      <c r="J993" s="77" t="str">
        <f>IF(Ansøgning!J975="","",Ansøgning!J975)</f>
        <v/>
      </c>
      <c r="K993" s="77" t="str">
        <f>IF(Ansøgning!K975="","",Ansøgning!K975)</f>
        <v/>
      </c>
      <c r="L993" s="46" t="str">
        <f t="shared" si="103"/>
        <v/>
      </c>
      <c r="M993" s="78" t="str">
        <f>IF(Ansøgning!M975="","",Ansøgning!M975)</f>
        <v/>
      </c>
      <c r="N993" s="31" t="str">
        <f t="shared" si="104"/>
        <v/>
      </c>
      <c r="O993" s="78" t="str">
        <f>IF(Ansøgning!O975="","",Ansøgning!O975)</f>
        <v/>
      </c>
      <c r="P993" s="78" t="str">
        <f>IF(Ansøgning!P975="","",Ansøgning!P975)</f>
        <v/>
      </c>
      <c r="Q993" s="78" t="str">
        <f>IF(Ansøgning!Q975="","",Ansøgning!Q975)</f>
        <v/>
      </c>
      <c r="R993" s="78" t="str">
        <f>IF(Ansøgning!R975="","",Ansøgning!R975)</f>
        <v/>
      </c>
      <c r="S993" s="46" t="str">
        <f>IFERROR(MAX(IF(OR(O993="",P993=""),"",IF(AND(AND(MONTH(E993)&gt;=7,MONTH(E993)&lt;8),AND(MONTH(F993)&gt;=7,MONTH(F993)&lt;8)),(NETWORKDAYS(E993,F993,Lister!$D$7:$D$13)-O993)*N993/NETWORKDAYS(Lister!$D$19,Lister!$E$19,Lister!$D$7:$D$13),IF(AND(AND(MONTH(E993)&gt;=7,MONTH(E993)&lt;8),MONTH(F993)&gt;7),(NETWORKDAYS(E993,Lister!$E$19,Lister!$D$7:$D$13)-O993)*N993/NETWORKDAYS(Lister!$D$19,Lister!$E$19,Lister!$D$7:$D$13),IF(MONTH(E993)&gt;7,0)))),0),"")</f>
        <v/>
      </c>
      <c r="T993" s="46" t="str">
        <f>IFERROR(MAX(IF(OR(O993="",P993=""),"",IF(AND(AND(MONTH(E993)&gt;=8,MONTH(E993)&lt;9),AND(MONTH(F993)&gt;=8,MONTH(F993)&lt;9)),(NETWORKDAYS(E993,F993,Lister!$D$7:$D$13)-P993)*N993/NETWORKDAYS(Lister!$D$20,Lister!$E$20,Lister!$D$7:$D$13),IF(AND(MONTH(E993)=7,MONTH(F993)=8),(NETWORKDAYS(Lister!$D$20,F993,Lister!$D$7:$D$13)-P993)*N993/NETWORKDAYS(Lister!$D$20,Lister!$E$20,Lister!$D$7:$D$13),IF(AND(MONTH(E993)=7,MONTH(F993)=7),0)))),0),"")</f>
        <v/>
      </c>
      <c r="U993" s="78" t="str">
        <f>IF(Ansøgning!U975="","",Ansøgning!U975)</f>
        <v/>
      </c>
      <c r="V993" s="119" t="str">
        <f t="shared" si="105"/>
        <v/>
      </c>
      <c r="W993" s="120" t="str">
        <f t="shared" si="106"/>
        <v/>
      </c>
      <c r="X993" s="42" t="str">
        <f t="shared" si="107"/>
        <v/>
      </c>
    </row>
    <row r="994" spans="1:24" x14ac:dyDescent="0.25">
      <c r="A994" s="13" t="str">
        <f t="shared" si="108"/>
        <v/>
      </c>
      <c r="B994" s="75" t="str">
        <f>IF(Ansøgning!B976="","",Ansøgning!B976)</f>
        <v/>
      </c>
      <c r="C994" s="75" t="str">
        <f>IF(Ansøgning!C976="","",Ansøgning!C976)</f>
        <v/>
      </c>
      <c r="D994" s="75" t="str">
        <f>IF(Ansøgning!D976="","",Ansøgning!D976)</f>
        <v/>
      </c>
      <c r="E994" s="76" t="str">
        <f>IF(Ansøgning!E976="","",Ansøgning!E976)</f>
        <v/>
      </c>
      <c r="F994" s="76" t="str">
        <f>IF(Ansøgning!F976="","",Ansøgning!F976)</f>
        <v/>
      </c>
      <c r="G994" s="33" t="str">
        <f>IF(OR(E994="",F994=""),"",NETWORKDAYS(E994,F994,Lister!$D$7:$D$13))</f>
        <v/>
      </c>
      <c r="H994" s="76" t="str">
        <f>IF(Ansøgning!H976="","",Ansøgning!H976)</f>
        <v/>
      </c>
      <c r="I994" s="32" t="str">
        <f t="shared" si="102"/>
        <v/>
      </c>
      <c r="J994" s="77" t="str">
        <f>IF(Ansøgning!J976="","",Ansøgning!J976)</f>
        <v/>
      </c>
      <c r="K994" s="77" t="str">
        <f>IF(Ansøgning!K976="","",Ansøgning!K976)</f>
        <v/>
      </c>
      <c r="L994" s="46" t="str">
        <f t="shared" si="103"/>
        <v/>
      </c>
      <c r="M994" s="78" t="str">
        <f>IF(Ansøgning!M976="","",Ansøgning!M976)</f>
        <v/>
      </c>
      <c r="N994" s="31" t="str">
        <f t="shared" si="104"/>
        <v/>
      </c>
      <c r="O994" s="78" t="str">
        <f>IF(Ansøgning!O976="","",Ansøgning!O976)</f>
        <v/>
      </c>
      <c r="P994" s="78" t="str">
        <f>IF(Ansøgning!P976="","",Ansøgning!P976)</f>
        <v/>
      </c>
      <c r="Q994" s="78" t="str">
        <f>IF(Ansøgning!Q976="","",Ansøgning!Q976)</f>
        <v/>
      </c>
      <c r="R994" s="78" t="str">
        <f>IF(Ansøgning!R976="","",Ansøgning!R976)</f>
        <v/>
      </c>
      <c r="S994" s="46" t="str">
        <f>IFERROR(MAX(IF(OR(O994="",P994=""),"",IF(AND(AND(MONTH(E994)&gt;=7,MONTH(E994)&lt;8),AND(MONTH(F994)&gt;=7,MONTH(F994)&lt;8)),(NETWORKDAYS(E994,F994,Lister!$D$7:$D$13)-O994)*N994/NETWORKDAYS(Lister!$D$19,Lister!$E$19,Lister!$D$7:$D$13),IF(AND(AND(MONTH(E994)&gt;=7,MONTH(E994)&lt;8),MONTH(F994)&gt;7),(NETWORKDAYS(E994,Lister!$E$19,Lister!$D$7:$D$13)-O994)*N994/NETWORKDAYS(Lister!$D$19,Lister!$E$19,Lister!$D$7:$D$13),IF(MONTH(E994)&gt;7,0)))),0),"")</f>
        <v/>
      </c>
      <c r="T994" s="46" t="str">
        <f>IFERROR(MAX(IF(OR(O994="",P994=""),"",IF(AND(AND(MONTH(E994)&gt;=8,MONTH(E994)&lt;9),AND(MONTH(F994)&gt;=8,MONTH(F994)&lt;9)),(NETWORKDAYS(E994,F994,Lister!$D$7:$D$13)-P994)*N994/NETWORKDAYS(Lister!$D$20,Lister!$E$20,Lister!$D$7:$D$13),IF(AND(MONTH(E994)=7,MONTH(F994)=8),(NETWORKDAYS(Lister!$D$20,F994,Lister!$D$7:$D$13)-P994)*N994/NETWORKDAYS(Lister!$D$20,Lister!$E$20,Lister!$D$7:$D$13),IF(AND(MONTH(E994)=7,MONTH(F994)=7),0)))),0),"")</f>
        <v/>
      </c>
      <c r="U994" s="78" t="str">
        <f>IF(Ansøgning!U976="","",Ansøgning!U976)</f>
        <v/>
      </c>
      <c r="V994" s="119" t="str">
        <f t="shared" si="105"/>
        <v/>
      </c>
      <c r="W994" s="120" t="str">
        <f t="shared" si="106"/>
        <v/>
      </c>
      <c r="X994" s="42" t="str">
        <f t="shared" si="107"/>
        <v/>
      </c>
    </row>
    <row r="995" spans="1:24" x14ac:dyDescent="0.25">
      <c r="A995" s="13" t="str">
        <f t="shared" si="108"/>
        <v/>
      </c>
      <c r="B995" s="75" t="str">
        <f>IF(Ansøgning!B977="","",Ansøgning!B977)</f>
        <v/>
      </c>
      <c r="C995" s="75" t="str">
        <f>IF(Ansøgning!C977="","",Ansøgning!C977)</f>
        <v/>
      </c>
      <c r="D995" s="75" t="str">
        <f>IF(Ansøgning!D977="","",Ansøgning!D977)</f>
        <v/>
      </c>
      <c r="E995" s="76" t="str">
        <f>IF(Ansøgning!E977="","",Ansøgning!E977)</f>
        <v/>
      </c>
      <c r="F995" s="76" t="str">
        <f>IF(Ansøgning!F977="","",Ansøgning!F977)</f>
        <v/>
      </c>
      <c r="G995" s="33" t="str">
        <f>IF(OR(E995="",F995=""),"",NETWORKDAYS(E995,F995,Lister!$D$7:$D$13))</f>
        <v/>
      </c>
      <c r="H995" s="76" t="str">
        <f>IF(Ansøgning!H977="","",Ansøgning!H977)</f>
        <v/>
      </c>
      <c r="I995" s="32" t="str">
        <f t="shared" si="102"/>
        <v/>
      </c>
      <c r="J995" s="77" t="str">
        <f>IF(Ansøgning!J977="","",Ansøgning!J977)</f>
        <v/>
      </c>
      <c r="K995" s="77" t="str">
        <f>IF(Ansøgning!K977="","",Ansøgning!K977)</f>
        <v/>
      </c>
      <c r="L995" s="46" t="str">
        <f t="shared" si="103"/>
        <v/>
      </c>
      <c r="M995" s="78" t="str">
        <f>IF(Ansøgning!M977="","",Ansøgning!M977)</f>
        <v/>
      </c>
      <c r="N995" s="31" t="str">
        <f t="shared" si="104"/>
        <v/>
      </c>
      <c r="O995" s="78" t="str">
        <f>IF(Ansøgning!O977="","",Ansøgning!O977)</f>
        <v/>
      </c>
      <c r="P995" s="78" t="str">
        <f>IF(Ansøgning!P977="","",Ansøgning!P977)</f>
        <v/>
      </c>
      <c r="Q995" s="78" t="str">
        <f>IF(Ansøgning!Q977="","",Ansøgning!Q977)</f>
        <v/>
      </c>
      <c r="R995" s="78" t="str">
        <f>IF(Ansøgning!R977="","",Ansøgning!R977)</f>
        <v/>
      </c>
      <c r="S995" s="46" t="str">
        <f>IFERROR(MAX(IF(OR(O995="",P995=""),"",IF(AND(AND(MONTH(E995)&gt;=7,MONTH(E995)&lt;8),AND(MONTH(F995)&gt;=7,MONTH(F995)&lt;8)),(NETWORKDAYS(E995,F995,Lister!$D$7:$D$13)-O995)*N995/NETWORKDAYS(Lister!$D$19,Lister!$E$19,Lister!$D$7:$D$13),IF(AND(AND(MONTH(E995)&gt;=7,MONTH(E995)&lt;8),MONTH(F995)&gt;7),(NETWORKDAYS(E995,Lister!$E$19,Lister!$D$7:$D$13)-O995)*N995/NETWORKDAYS(Lister!$D$19,Lister!$E$19,Lister!$D$7:$D$13),IF(MONTH(E995)&gt;7,0)))),0),"")</f>
        <v/>
      </c>
      <c r="T995" s="46" t="str">
        <f>IFERROR(MAX(IF(OR(O995="",P995=""),"",IF(AND(AND(MONTH(E995)&gt;=8,MONTH(E995)&lt;9),AND(MONTH(F995)&gt;=8,MONTH(F995)&lt;9)),(NETWORKDAYS(E995,F995,Lister!$D$7:$D$13)-P995)*N995/NETWORKDAYS(Lister!$D$20,Lister!$E$20,Lister!$D$7:$D$13),IF(AND(MONTH(E995)=7,MONTH(F995)=8),(NETWORKDAYS(Lister!$D$20,F995,Lister!$D$7:$D$13)-P995)*N995/NETWORKDAYS(Lister!$D$20,Lister!$E$20,Lister!$D$7:$D$13),IF(AND(MONTH(E995)=7,MONTH(F995)=7),0)))),0),"")</f>
        <v/>
      </c>
      <c r="U995" s="78" t="str">
        <f>IF(Ansøgning!U977="","",Ansøgning!U977)</f>
        <v/>
      </c>
      <c r="V995" s="119" t="str">
        <f t="shared" si="105"/>
        <v/>
      </c>
      <c r="W995" s="120" t="str">
        <f t="shared" si="106"/>
        <v/>
      </c>
      <c r="X995" s="42" t="str">
        <f t="shared" si="107"/>
        <v/>
      </c>
    </row>
    <row r="996" spans="1:24" x14ac:dyDescent="0.25">
      <c r="A996" s="13" t="str">
        <f t="shared" si="108"/>
        <v/>
      </c>
      <c r="B996" s="75" t="str">
        <f>IF(Ansøgning!B978="","",Ansøgning!B978)</f>
        <v/>
      </c>
      <c r="C996" s="75" t="str">
        <f>IF(Ansøgning!C978="","",Ansøgning!C978)</f>
        <v/>
      </c>
      <c r="D996" s="75" t="str">
        <f>IF(Ansøgning!D978="","",Ansøgning!D978)</f>
        <v/>
      </c>
      <c r="E996" s="76" t="str">
        <f>IF(Ansøgning!E978="","",Ansøgning!E978)</f>
        <v/>
      </c>
      <c r="F996" s="76" t="str">
        <f>IF(Ansøgning!F978="","",Ansøgning!F978)</f>
        <v/>
      </c>
      <c r="G996" s="33" t="str">
        <f>IF(OR(E996="",F996=""),"",NETWORKDAYS(E996,F996,Lister!$D$7:$D$13))</f>
        <v/>
      </c>
      <c r="H996" s="76" t="str">
        <f>IF(Ansøgning!H978="","",Ansøgning!H978)</f>
        <v/>
      </c>
      <c r="I996" s="32" t="str">
        <f t="shared" si="102"/>
        <v/>
      </c>
      <c r="J996" s="77" t="str">
        <f>IF(Ansøgning!J978="","",Ansøgning!J978)</f>
        <v/>
      </c>
      <c r="K996" s="77" t="str">
        <f>IF(Ansøgning!K978="","",Ansøgning!K978)</f>
        <v/>
      </c>
      <c r="L996" s="46" t="str">
        <f t="shared" si="103"/>
        <v/>
      </c>
      <c r="M996" s="78" t="str">
        <f>IF(Ansøgning!M978="","",Ansøgning!M978)</f>
        <v/>
      </c>
      <c r="N996" s="31" t="str">
        <f t="shared" si="104"/>
        <v/>
      </c>
      <c r="O996" s="78" t="str">
        <f>IF(Ansøgning!O978="","",Ansøgning!O978)</f>
        <v/>
      </c>
      <c r="P996" s="78" t="str">
        <f>IF(Ansøgning!P978="","",Ansøgning!P978)</f>
        <v/>
      </c>
      <c r="Q996" s="78" t="str">
        <f>IF(Ansøgning!Q978="","",Ansøgning!Q978)</f>
        <v/>
      </c>
      <c r="R996" s="78" t="str">
        <f>IF(Ansøgning!R978="","",Ansøgning!R978)</f>
        <v/>
      </c>
      <c r="S996" s="46" t="str">
        <f>IFERROR(MAX(IF(OR(O996="",P996=""),"",IF(AND(AND(MONTH(E996)&gt;=7,MONTH(E996)&lt;8),AND(MONTH(F996)&gt;=7,MONTH(F996)&lt;8)),(NETWORKDAYS(E996,F996,Lister!$D$7:$D$13)-O996)*N996/NETWORKDAYS(Lister!$D$19,Lister!$E$19,Lister!$D$7:$D$13),IF(AND(AND(MONTH(E996)&gt;=7,MONTH(E996)&lt;8),MONTH(F996)&gt;7),(NETWORKDAYS(E996,Lister!$E$19,Lister!$D$7:$D$13)-O996)*N996/NETWORKDAYS(Lister!$D$19,Lister!$E$19,Lister!$D$7:$D$13),IF(MONTH(E996)&gt;7,0)))),0),"")</f>
        <v/>
      </c>
      <c r="T996" s="46" t="str">
        <f>IFERROR(MAX(IF(OR(O996="",P996=""),"",IF(AND(AND(MONTH(E996)&gt;=8,MONTH(E996)&lt;9),AND(MONTH(F996)&gt;=8,MONTH(F996)&lt;9)),(NETWORKDAYS(E996,F996,Lister!$D$7:$D$13)-P996)*N996/NETWORKDAYS(Lister!$D$20,Lister!$E$20,Lister!$D$7:$D$13),IF(AND(MONTH(E996)=7,MONTH(F996)=8),(NETWORKDAYS(Lister!$D$20,F996,Lister!$D$7:$D$13)-P996)*N996/NETWORKDAYS(Lister!$D$20,Lister!$E$20,Lister!$D$7:$D$13),IF(AND(MONTH(E996)=7,MONTH(F996)=7),0)))),0),"")</f>
        <v/>
      </c>
      <c r="U996" s="78" t="str">
        <f>IF(Ansøgning!U978="","",Ansøgning!U978)</f>
        <v/>
      </c>
      <c r="V996" s="119" t="str">
        <f t="shared" si="105"/>
        <v/>
      </c>
      <c r="W996" s="120" t="str">
        <f t="shared" si="106"/>
        <v/>
      </c>
      <c r="X996" s="42" t="str">
        <f t="shared" si="107"/>
        <v/>
      </c>
    </row>
    <row r="997" spans="1:24" x14ac:dyDescent="0.25">
      <c r="A997" s="13" t="str">
        <f t="shared" si="108"/>
        <v/>
      </c>
      <c r="B997" s="75" t="str">
        <f>IF(Ansøgning!B979="","",Ansøgning!B979)</f>
        <v/>
      </c>
      <c r="C997" s="75" t="str">
        <f>IF(Ansøgning!C979="","",Ansøgning!C979)</f>
        <v/>
      </c>
      <c r="D997" s="75" t="str">
        <f>IF(Ansøgning!D979="","",Ansøgning!D979)</f>
        <v/>
      </c>
      <c r="E997" s="76" t="str">
        <f>IF(Ansøgning!E979="","",Ansøgning!E979)</f>
        <v/>
      </c>
      <c r="F997" s="76" t="str">
        <f>IF(Ansøgning!F979="","",Ansøgning!F979)</f>
        <v/>
      </c>
      <c r="G997" s="33" t="str">
        <f>IF(OR(E997="",F997=""),"",NETWORKDAYS(E997,F997,Lister!$D$7:$D$13))</f>
        <v/>
      </c>
      <c r="H997" s="76" t="str">
        <f>IF(Ansøgning!H979="","",Ansøgning!H979)</f>
        <v/>
      </c>
      <c r="I997" s="32" t="str">
        <f t="shared" si="102"/>
        <v/>
      </c>
      <c r="J997" s="77" t="str">
        <f>IF(Ansøgning!J979="","",Ansøgning!J979)</f>
        <v/>
      </c>
      <c r="K997" s="77" t="str">
        <f>IF(Ansøgning!K979="","",Ansøgning!K979)</f>
        <v/>
      </c>
      <c r="L997" s="46" t="str">
        <f t="shared" si="103"/>
        <v/>
      </c>
      <c r="M997" s="78" t="str">
        <f>IF(Ansøgning!M979="","",Ansøgning!M979)</f>
        <v/>
      </c>
      <c r="N997" s="31" t="str">
        <f t="shared" si="104"/>
        <v/>
      </c>
      <c r="O997" s="78" t="str">
        <f>IF(Ansøgning!O979="","",Ansøgning!O979)</f>
        <v/>
      </c>
      <c r="P997" s="78" t="str">
        <f>IF(Ansøgning!P979="","",Ansøgning!P979)</f>
        <v/>
      </c>
      <c r="Q997" s="78" t="str">
        <f>IF(Ansøgning!Q979="","",Ansøgning!Q979)</f>
        <v/>
      </c>
      <c r="R997" s="78" t="str">
        <f>IF(Ansøgning!R979="","",Ansøgning!R979)</f>
        <v/>
      </c>
      <c r="S997" s="46" t="str">
        <f>IFERROR(MAX(IF(OR(O997="",P997=""),"",IF(AND(AND(MONTH(E997)&gt;=7,MONTH(E997)&lt;8),AND(MONTH(F997)&gt;=7,MONTH(F997)&lt;8)),(NETWORKDAYS(E997,F997,Lister!$D$7:$D$13)-O997)*N997/NETWORKDAYS(Lister!$D$19,Lister!$E$19,Lister!$D$7:$D$13),IF(AND(AND(MONTH(E997)&gt;=7,MONTH(E997)&lt;8),MONTH(F997)&gt;7),(NETWORKDAYS(E997,Lister!$E$19,Lister!$D$7:$D$13)-O997)*N997/NETWORKDAYS(Lister!$D$19,Lister!$E$19,Lister!$D$7:$D$13),IF(MONTH(E997)&gt;7,0)))),0),"")</f>
        <v/>
      </c>
      <c r="T997" s="46" t="str">
        <f>IFERROR(MAX(IF(OR(O997="",P997=""),"",IF(AND(AND(MONTH(E997)&gt;=8,MONTH(E997)&lt;9),AND(MONTH(F997)&gt;=8,MONTH(F997)&lt;9)),(NETWORKDAYS(E997,F997,Lister!$D$7:$D$13)-P997)*N997/NETWORKDAYS(Lister!$D$20,Lister!$E$20,Lister!$D$7:$D$13),IF(AND(MONTH(E997)=7,MONTH(F997)=8),(NETWORKDAYS(Lister!$D$20,F997,Lister!$D$7:$D$13)-P997)*N997/NETWORKDAYS(Lister!$D$20,Lister!$E$20,Lister!$D$7:$D$13),IF(AND(MONTH(E997)=7,MONTH(F997)=7),0)))),0),"")</f>
        <v/>
      </c>
      <c r="U997" s="78" t="str">
        <f>IF(Ansøgning!U979="","",Ansøgning!U979)</f>
        <v/>
      </c>
      <c r="V997" s="119" t="str">
        <f t="shared" si="105"/>
        <v/>
      </c>
      <c r="W997" s="120" t="str">
        <f t="shared" si="106"/>
        <v/>
      </c>
      <c r="X997" s="42" t="str">
        <f t="shared" si="107"/>
        <v/>
      </c>
    </row>
    <row r="998" spans="1:24" x14ac:dyDescent="0.25">
      <c r="A998" s="13" t="str">
        <f t="shared" si="108"/>
        <v/>
      </c>
      <c r="B998" s="75" t="str">
        <f>IF(Ansøgning!B980="","",Ansøgning!B980)</f>
        <v/>
      </c>
      <c r="C998" s="75" t="str">
        <f>IF(Ansøgning!C980="","",Ansøgning!C980)</f>
        <v/>
      </c>
      <c r="D998" s="75" t="str">
        <f>IF(Ansøgning!D980="","",Ansøgning!D980)</f>
        <v/>
      </c>
      <c r="E998" s="76" t="str">
        <f>IF(Ansøgning!E980="","",Ansøgning!E980)</f>
        <v/>
      </c>
      <c r="F998" s="76" t="str">
        <f>IF(Ansøgning!F980="","",Ansøgning!F980)</f>
        <v/>
      </c>
      <c r="G998" s="33" t="str">
        <f>IF(OR(E998="",F998=""),"",NETWORKDAYS(E998,F998,Lister!$D$7:$D$13))</f>
        <v/>
      </c>
      <c r="H998" s="76" t="str">
        <f>IF(Ansøgning!H980="","",Ansøgning!H980)</f>
        <v/>
      </c>
      <c r="I998" s="32" t="str">
        <f t="shared" si="102"/>
        <v/>
      </c>
      <c r="J998" s="77" t="str">
        <f>IF(Ansøgning!J980="","",Ansøgning!J980)</f>
        <v/>
      </c>
      <c r="K998" s="77" t="str">
        <f>IF(Ansøgning!K980="","",Ansøgning!K980)</f>
        <v/>
      </c>
      <c r="L998" s="46" t="str">
        <f t="shared" si="103"/>
        <v/>
      </c>
      <c r="M998" s="78" t="str">
        <f>IF(Ansøgning!M980="","",Ansøgning!M980)</f>
        <v/>
      </c>
      <c r="N998" s="31" t="str">
        <f t="shared" si="104"/>
        <v/>
      </c>
      <c r="O998" s="78" t="str">
        <f>IF(Ansøgning!O980="","",Ansøgning!O980)</f>
        <v/>
      </c>
      <c r="P998" s="78" t="str">
        <f>IF(Ansøgning!P980="","",Ansøgning!P980)</f>
        <v/>
      </c>
      <c r="Q998" s="78" t="str">
        <f>IF(Ansøgning!Q980="","",Ansøgning!Q980)</f>
        <v/>
      </c>
      <c r="R998" s="78" t="str">
        <f>IF(Ansøgning!R980="","",Ansøgning!R980)</f>
        <v/>
      </c>
      <c r="S998" s="46" t="str">
        <f>IFERROR(MAX(IF(OR(O998="",P998=""),"",IF(AND(AND(MONTH(E998)&gt;=7,MONTH(E998)&lt;8),AND(MONTH(F998)&gt;=7,MONTH(F998)&lt;8)),(NETWORKDAYS(E998,F998,Lister!$D$7:$D$13)-O998)*N998/NETWORKDAYS(Lister!$D$19,Lister!$E$19,Lister!$D$7:$D$13),IF(AND(AND(MONTH(E998)&gt;=7,MONTH(E998)&lt;8),MONTH(F998)&gt;7),(NETWORKDAYS(E998,Lister!$E$19,Lister!$D$7:$D$13)-O998)*N998/NETWORKDAYS(Lister!$D$19,Lister!$E$19,Lister!$D$7:$D$13),IF(MONTH(E998)&gt;7,0)))),0),"")</f>
        <v/>
      </c>
      <c r="T998" s="46" t="str">
        <f>IFERROR(MAX(IF(OR(O998="",P998=""),"",IF(AND(AND(MONTH(E998)&gt;=8,MONTH(E998)&lt;9),AND(MONTH(F998)&gt;=8,MONTH(F998)&lt;9)),(NETWORKDAYS(E998,F998,Lister!$D$7:$D$13)-P998)*N998/NETWORKDAYS(Lister!$D$20,Lister!$E$20,Lister!$D$7:$D$13),IF(AND(MONTH(E998)=7,MONTH(F998)=8),(NETWORKDAYS(Lister!$D$20,F998,Lister!$D$7:$D$13)-P998)*N998/NETWORKDAYS(Lister!$D$20,Lister!$E$20,Lister!$D$7:$D$13),IF(AND(MONTH(E998)=7,MONTH(F998)=7),0)))),0),"")</f>
        <v/>
      </c>
      <c r="U998" s="78" t="str">
        <f>IF(Ansøgning!U980="","",Ansøgning!U980)</f>
        <v/>
      </c>
      <c r="V998" s="119" t="str">
        <f t="shared" si="105"/>
        <v/>
      </c>
      <c r="W998" s="120" t="str">
        <f t="shared" si="106"/>
        <v/>
      </c>
      <c r="X998" s="42" t="str">
        <f t="shared" si="107"/>
        <v/>
      </c>
    </row>
    <row r="999" spans="1:24" x14ac:dyDescent="0.25">
      <c r="A999" s="13" t="str">
        <f t="shared" si="108"/>
        <v/>
      </c>
      <c r="B999" s="75" t="str">
        <f>IF(Ansøgning!B981="","",Ansøgning!B981)</f>
        <v/>
      </c>
      <c r="C999" s="75" t="str">
        <f>IF(Ansøgning!C981="","",Ansøgning!C981)</f>
        <v/>
      </c>
      <c r="D999" s="75" t="str">
        <f>IF(Ansøgning!D981="","",Ansøgning!D981)</f>
        <v/>
      </c>
      <c r="E999" s="76" t="str">
        <f>IF(Ansøgning!E981="","",Ansøgning!E981)</f>
        <v/>
      </c>
      <c r="F999" s="76" t="str">
        <f>IF(Ansøgning!F981="","",Ansøgning!F981)</f>
        <v/>
      </c>
      <c r="G999" s="33" t="str">
        <f>IF(OR(E999="",F999=""),"",NETWORKDAYS(E999,F999,Lister!$D$7:$D$13))</f>
        <v/>
      </c>
      <c r="H999" s="76" t="str">
        <f>IF(Ansøgning!H981="","",Ansøgning!H981)</f>
        <v/>
      </c>
      <c r="I999" s="32" t="str">
        <f t="shared" ref="I999:I1062" si="109">IF(H999="","",IF(H999="Funktionær",0.75,IF(H999="Ikke-funktionær",0.9,IF(H999="Elev/lærling",0.9))))</f>
        <v/>
      </c>
      <c r="J999" s="77" t="str">
        <f>IF(Ansøgning!J981="","",Ansøgning!J981)</f>
        <v/>
      </c>
      <c r="K999" s="77" t="str">
        <f>IF(Ansøgning!K981="","",Ansøgning!K981)</f>
        <v/>
      </c>
      <c r="L999" s="46" t="str">
        <f t="shared" ref="L999:L1062" si="110">IF(J999="","",J999-K999)</f>
        <v/>
      </c>
      <c r="M999" s="78" t="str">
        <f>IF(Ansøgning!M981="","",Ansøgning!M981)</f>
        <v/>
      </c>
      <c r="N999" s="31" t="str">
        <f t="shared" ref="N999:N1062" si="111">IF(B999="","",IF(L999*I999&gt;30000*IF(M999&gt;37,37,M999)/37,30000*IF(M999&gt;37,37,M999)/37,L999*I999))</f>
        <v/>
      </c>
      <c r="O999" s="78" t="str">
        <f>IF(Ansøgning!O981="","",Ansøgning!O981)</f>
        <v/>
      </c>
      <c r="P999" s="78" t="str">
        <f>IF(Ansøgning!P981="","",Ansøgning!P981)</f>
        <v/>
      </c>
      <c r="Q999" s="78" t="str">
        <f>IF(Ansøgning!Q981="","",Ansøgning!Q981)</f>
        <v/>
      </c>
      <c r="R999" s="78" t="str">
        <f>IF(Ansøgning!R981="","",Ansøgning!R981)</f>
        <v/>
      </c>
      <c r="S999" s="46" t="str">
        <f>IFERROR(MAX(IF(OR(O999="",P999=""),"",IF(AND(AND(MONTH(E999)&gt;=7,MONTH(E999)&lt;8),AND(MONTH(F999)&gt;=7,MONTH(F999)&lt;8)),(NETWORKDAYS(E999,F999,Lister!$D$7:$D$13)-O999)*N999/NETWORKDAYS(Lister!$D$19,Lister!$E$19,Lister!$D$7:$D$13),IF(AND(AND(MONTH(E999)&gt;=7,MONTH(E999)&lt;8),MONTH(F999)&gt;7),(NETWORKDAYS(E999,Lister!$E$19,Lister!$D$7:$D$13)-O999)*N999/NETWORKDAYS(Lister!$D$19,Lister!$E$19,Lister!$D$7:$D$13),IF(MONTH(E999)&gt;7,0)))),0),"")</f>
        <v/>
      </c>
      <c r="T999" s="46" t="str">
        <f>IFERROR(MAX(IF(OR(O999="",P999=""),"",IF(AND(AND(MONTH(E999)&gt;=8,MONTH(E999)&lt;9),AND(MONTH(F999)&gt;=8,MONTH(F999)&lt;9)),(NETWORKDAYS(E999,F999,Lister!$D$7:$D$13)-P999)*N999/NETWORKDAYS(Lister!$D$20,Lister!$E$20,Lister!$D$7:$D$13),IF(AND(MONTH(E999)=7,MONTH(F999)=8),(NETWORKDAYS(Lister!$D$20,F999,Lister!$D$7:$D$13)-P999)*N999/NETWORKDAYS(Lister!$D$20,Lister!$E$20,Lister!$D$7:$D$13),IF(AND(MONTH(E999)=7,MONTH(F999)=7),0)))),0),"")</f>
        <v/>
      </c>
      <c r="U999" s="78" t="str">
        <f>IF(Ansøgning!U981="","",Ansøgning!U981)</f>
        <v/>
      </c>
      <c r="V999" s="119" t="str">
        <f t="shared" ref="V999:V1062" si="112">IFERROR(21/31*N999,"")</f>
        <v/>
      </c>
      <c r="W999" s="120" t="str">
        <f t="shared" ref="W999:W1062" si="113">IFERROR(MAX(IF(AND(ISNUMBER(Q999),ISNUMBER(R999)),IF(S999+T999-V999&gt;N999,N999,S999-T999),""),0),"")</f>
        <v/>
      </c>
      <c r="X999" s="42" t="str">
        <f t="shared" ref="X999:X1062" si="114">IF(W999="","",W999-U999)</f>
        <v/>
      </c>
    </row>
    <row r="1000" spans="1:24" x14ac:dyDescent="0.25">
      <c r="A1000" s="13" t="str">
        <f t="shared" ref="A1000:A1063" si="115">IF(B1000="","",A999+1)</f>
        <v/>
      </c>
      <c r="B1000" s="75" t="str">
        <f>IF(Ansøgning!B982="","",Ansøgning!B982)</f>
        <v/>
      </c>
      <c r="C1000" s="75" t="str">
        <f>IF(Ansøgning!C982="","",Ansøgning!C982)</f>
        <v/>
      </c>
      <c r="D1000" s="75" t="str">
        <f>IF(Ansøgning!D982="","",Ansøgning!D982)</f>
        <v/>
      </c>
      <c r="E1000" s="76" t="str">
        <f>IF(Ansøgning!E982="","",Ansøgning!E982)</f>
        <v/>
      </c>
      <c r="F1000" s="76" t="str">
        <f>IF(Ansøgning!F982="","",Ansøgning!F982)</f>
        <v/>
      </c>
      <c r="G1000" s="33" t="str">
        <f>IF(OR(E1000="",F1000=""),"",NETWORKDAYS(E1000,F1000,Lister!$D$7:$D$13))</f>
        <v/>
      </c>
      <c r="H1000" s="76" t="str">
        <f>IF(Ansøgning!H982="","",Ansøgning!H982)</f>
        <v/>
      </c>
      <c r="I1000" s="32" t="str">
        <f t="shared" si="109"/>
        <v/>
      </c>
      <c r="J1000" s="77" t="str">
        <f>IF(Ansøgning!J982="","",Ansøgning!J982)</f>
        <v/>
      </c>
      <c r="K1000" s="77" t="str">
        <f>IF(Ansøgning!K982="","",Ansøgning!K982)</f>
        <v/>
      </c>
      <c r="L1000" s="46" t="str">
        <f t="shared" si="110"/>
        <v/>
      </c>
      <c r="M1000" s="78" t="str">
        <f>IF(Ansøgning!M982="","",Ansøgning!M982)</f>
        <v/>
      </c>
      <c r="N1000" s="31" t="str">
        <f t="shared" si="111"/>
        <v/>
      </c>
      <c r="O1000" s="78" t="str">
        <f>IF(Ansøgning!O982="","",Ansøgning!O982)</f>
        <v/>
      </c>
      <c r="P1000" s="78" t="str">
        <f>IF(Ansøgning!P982="","",Ansøgning!P982)</f>
        <v/>
      </c>
      <c r="Q1000" s="78" t="str">
        <f>IF(Ansøgning!Q982="","",Ansøgning!Q982)</f>
        <v/>
      </c>
      <c r="R1000" s="78" t="str">
        <f>IF(Ansøgning!R982="","",Ansøgning!R982)</f>
        <v/>
      </c>
      <c r="S1000" s="46" t="str">
        <f>IFERROR(MAX(IF(OR(O1000="",P1000=""),"",IF(AND(AND(MONTH(E1000)&gt;=7,MONTH(E1000)&lt;8),AND(MONTH(F1000)&gt;=7,MONTH(F1000)&lt;8)),(NETWORKDAYS(E1000,F1000,Lister!$D$7:$D$13)-O1000)*N1000/NETWORKDAYS(Lister!$D$19,Lister!$E$19,Lister!$D$7:$D$13),IF(AND(AND(MONTH(E1000)&gt;=7,MONTH(E1000)&lt;8),MONTH(F1000)&gt;7),(NETWORKDAYS(E1000,Lister!$E$19,Lister!$D$7:$D$13)-O1000)*N1000/NETWORKDAYS(Lister!$D$19,Lister!$E$19,Lister!$D$7:$D$13),IF(MONTH(E1000)&gt;7,0)))),0),"")</f>
        <v/>
      </c>
      <c r="T1000" s="46" t="str">
        <f>IFERROR(MAX(IF(OR(O1000="",P1000=""),"",IF(AND(AND(MONTH(E1000)&gt;=8,MONTH(E1000)&lt;9),AND(MONTH(F1000)&gt;=8,MONTH(F1000)&lt;9)),(NETWORKDAYS(E1000,F1000,Lister!$D$7:$D$13)-P1000)*N1000/NETWORKDAYS(Lister!$D$20,Lister!$E$20,Lister!$D$7:$D$13),IF(AND(MONTH(E1000)=7,MONTH(F1000)=8),(NETWORKDAYS(Lister!$D$20,F1000,Lister!$D$7:$D$13)-P1000)*N1000/NETWORKDAYS(Lister!$D$20,Lister!$E$20,Lister!$D$7:$D$13),IF(AND(MONTH(E1000)=7,MONTH(F1000)=7),0)))),0),"")</f>
        <v/>
      </c>
      <c r="U1000" s="78" t="str">
        <f>IF(Ansøgning!U982="","",Ansøgning!U982)</f>
        <v/>
      </c>
      <c r="V1000" s="119" t="str">
        <f t="shared" si="112"/>
        <v/>
      </c>
      <c r="W1000" s="120" t="str">
        <f t="shared" si="113"/>
        <v/>
      </c>
      <c r="X1000" s="42" t="str">
        <f t="shared" si="114"/>
        <v/>
      </c>
    </row>
    <row r="1001" spans="1:24" x14ac:dyDescent="0.25">
      <c r="A1001" s="13" t="str">
        <f t="shared" si="115"/>
        <v/>
      </c>
      <c r="B1001" s="75" t="str">
        <f>IF(Ansøgning!B983="","",Ansøgning!B983)</f>
        <v/>
      </c>
      <c r="C1001" s="75" t="str">
        <f>IF(Ansøgning!C983="","",Ansøgning!C983)</f>
        <v/>
      </c>
      <c r="D1001" s="75" t="str">
        <f>IF(Ansøgning!D983="","",Ansøgning!D983)</f>
        <v/>
      </c>
      <c r="E1001" s="76" t="str">
        <f>IF(Ansøgning!E983="","",Ansøgning!E983)</f>
        <v/>
      </c>
      <c r="F1001" s="76" t="str">
        <f>IF(Ansøgning!F983="","",Ansøgning!F983)</f>
        <v/>
      </c>
      <c r="G1001" s="33" t="str">
        <f>IF(OR(E1001="",F1001=""),"",NETWORKDAYS(E1001,F1001,Lister!$D$7:$D$13))</f>
        <v/>
      </c>
      <c r="H1001" s="76" t="str">
        <f>IF(Ansøgning!H983="","",Ansøgning!H983)</f>
        <v/>
      </c>
      <c r="I1001" s="32" t="str">
        <f t="shared" si="109"/>
        <v/>
      </c>
      <c r="J1001" s="77" t="str">
        <f>IF(Ansøgning!J983="","",Ansøgning!J983)</f>
        <v/>
      </c>
      <c r="K1001" s="77" t="str">
        <f>IF(Ansøgning!K983="","",Ansøgning!K983)</f>
        <v/>
      </c>
      <c r="L1001" s="46" t="str">
        <f t="shared" si="110"/>
        <v/>
      </c>
      <c r="M1001" s="78" t="str">
        <f>IF(Ansøgning!M983="","",Ansøgning!M983)</f>
        <v/>
      </c>
      <c r="N1001" s="31" t="str">
        <f t="shared" si="111"/>
        <v/>
      </c>
      <c r="O1001" s="78" t="str">
        <f>IF(Ansøgning!O983="","",Ansøgning!O983)</f>
        <v/>
      </c>
      <c r="P1001" s="78" t="str">
        <f>IF(Ansøgning!P983="","",Ansøgning!P983)</f>
        <v/>
      </c>
      <c r="Q1001" s="78" t="str">
        <f>IF(Ansøgning!Q983="","",Ansøgning!Q983)</f>
        <v/>
      </c>
      <c r="R1001" s="78" t="str">
        <f>IF(Ansøgning!R983="","",Ansøgning!R983)</f>
        <v/>
      </c>
      <c r="S1001" s="46" t="str">
        <f>IFERROR(MAX(IF(OR(O1001="",P1001=""),"",IF(AND(AND(MONTH(E1001)&gt;=7,MONTH(E1001)&lt;8),AND(MONTH(F1001)&gt;=7,MONTH(F1001)&lt;8)),(NETWORKDAYS(E1001,F1001,Lister!$D$7:$D$13)-O1001)*N1001/NETWORKDAYS(Lister!$D$19,Lister!$E$19,Lister!$D$7:$D$13),IF(AND(AND(MONTH(E1001)&gt;=7,MONTH(E1001)&lt;8),MONTH(F1001)&gt;7),(NETWORKDAYS(E1001,Lister!$E$19,Lister!$D$7:$D$13)-O1001)*N1001/NETWORKDAYS(Lister!$D$19,Lister!$E$19,Lister!$D$7:$D$13),IF(MONTH(E1001)&gt;7,0)))),0),"")</f>
        <v/>
      </c>
      <c r="T1001" s="46" t="str">
        <f>IFERROR(MAX(IF(OR(O1001="",P1001=""),"",IF(AND(AND(MONTH(E1001)&gt;=8,MONTH(E1001)&lt;9),AND(MONTH(F1001)&gt;=8,MONTH(F1001)&lt;9)),(NETWORKDAYS(E1001,F1001,Lister!$D$7:$D$13)-P1001)*N1001/NETWORKDAYS(Lister!$D$20,Lister!$E$20,Lister!$D$7:$D$13),IF(AND(MONTH(E1001)=7,MONTH(F1001)=8),(NETWORKDAYS(Lister!$D$20,F1001,Lister!$D$7:$D$13)-P1001)*N1001/NETWORKDAYS(Lister!$D$20,Lister!$E$20,Lister!$D$7:$D$13),IF(AND(MONTH(E1001)=7,MONTH(F1001)=7),0)))),0),"")</f>
        <v/>
      </c>
      <c r="U1001" s="78" t="str">
        <f>IF(Ansøgning!U983="","",Ansøgning!U983)</f>
        <v/>
      </c>
      <c r="V1001" s="119" t="str">
        <f t="shared" si="112"/>
        <v/>
      </c>
      <c r="W1001" s="120" t="str">
        <f t="shared" si="113"/>
        <v/>
      </c>
      <c r="X1001" s="42" t="str">
        <f t="shared" si="114"/>
        <v/>
      </c>
    </row>
    <row r="1002" spans="1:24" x14ac:dyDescent="0.25">
      <c r="A1002" s="13" t="str">
        <f t="shared" si="115"/>
        <v/>
      </c>
      <c r="B1002" s="75" t="str">
        <f>IF(Ansøgning!B984="","",Ansøgning!B984)</f>
        <v/>
      </c>
      <c r="C1002" s="75" t="str">
        <f>IF(Ansøgning!C984="","",Ansøgning!C984)</f>
        <v/>
      </c>
      <c r="D1002" s="75" t="str">
        <f>IF(Ansøgning!D984="","",Ansøgning!D984)</f>
        <v/>
      </c>
      <c r="E1002" s="76" t="str">
        <f>IF(Ansøgning!E984="","",Ansøgning!E984)</f>
        <v/>
      </c>
      <c r="F1002" s="76" t="str">
        <f>IF(Ansøgning!F984="","",Ansøgning!F984)</f>
        <v/>
      </c>
      <c r="G1002" s="33" t="str">
        <f>IF(OR(E1002="",F1002=""),"",NETWORKDAYS(E1002,F1002,Lister!$D$7:$D$13))</f>
        <v/>
      </c>
      <c r="H1002" s="76" t="str">
        <f>IF(Ansøgning!H984="","",Ansøgning!H984)</f>
        <v/>
      </c>
      <c r="I1002" s="32" t="str">
        <f t="shared" si="109"/>
        <v/>
      </c>
      <c r="J1002" s="77" t="str">
        <f>IF(Ansøgning!J984="","",Ansøgning!J984)</f>
        <v/>
      </c>
      <c r="K1002" s="77" t="str">
        <f>IF(Ansøgning!K984="","",Ansøgning!K984)</f>
        <v/>
      </c>
      <c r="L1002" s="46" t="str">
        <f t="shared" si="110"/>
        <v/>
      </c>
      <c r="M1002" s="78" t="str">
        <f>IF(Ansøgning!M984="","",Ansøgning!M984)</f>
        <v/>
      </c>
      <c r="N1002" s="31" t="str">
        <f t="shared" si="111"/>
        <v/>
      </c>
      <c r="O1002" s="78" t="str">
        <f>IF(Ansøgning!O984="","",Ansøgning!O984)</f>
        <v/>
      </c>
      <c r="P1002" s="78" t="str">
        <f>IF(Ansøgning!P984="","",Ansøgning!P984)</f>
        <v/>
      </c>
      <c r="Q1002" s="78" t="str">
        <f>IF(Ansøgning!Q984="","",Ansøgning!Q984)</f>
        <v/>
      </c>
      <c r="R1002" s="78" t="str">
        <f>IF(Ansøgning!R984="","",Ansøgning!R984)</f>
        <v/>
      </c>
      <c r="S1002" s="46" t="str">
        <f>IFERROR(MAX(IF(OR(O1002="",P1002=""),"",IF(AND(AND(MONTH(E1002)&gt;=7,MONTH(E1002)&lt;8),AND(MONTH(F1002)&gt;=7,MONTH(F1002)&lt;8)),(NETWORKDAYS(E1002,F1002,Lister!$D$7:$D$13)-O1002)*N1002/NETWORKDAYS(Lister!$D$19,Lister!$E$19,Lister!$D$7:$D$13),IF(AND(AND(MONTH(E1002)&gt;=7,MONTH(E1002)&lt;8),MONTH(F1002)&gt;7),(NETWORKDAYS(E1002,Lister!$E$19,Lister!$D$7:$D$13)-O1002)*N1002/NETWORKDAYS(Lister!$D$19,Lister!$E$19,Lister!$D$7:$D$13),IF(MONTH(E1002)&gt;7,0)))),0),"")</f>
        <v/>
      </c>
      <c r="T1002" s="46" t="str">
        <f>IFERROR(MAX(IF(OR(O1002="",P1002=""),"",IF(AND(AND(MONTH(E1002)&gt;=8,MONTH(E1002)&lt;9),AND(MONTH(F1002)&gt;=8,MONTH(F1002)&lt;9)),(NETWORKDAYS(E1002,F1002,Lister!$D$7:$D$13)-P1002)*N1002/NETWORKDAYS(Lister!$D$20,Lister!$E$20,Lister!$D$7:$D$13),IF(AND(MONTH(E1002)=7,MONTH(F1002)=8),(NETWORKDAYS(Lister!$D$20,F1002,Lister!$D$7:$D$13)-P1002)*N1002/NETWORKDAYS(Lister!$D$20,Lister!$E$20,Lister!$D$7:$D$13),IF(AND(MONTH(E1002)=7,MONTH(F1002)=7),0)))),0),"")</f>
        <v/>
      </c>
      <c r="U1002" s="78" t="str">
        <f>IF(Ansøgning!U984="","",Ansøgning!U984)</f>
        <v/>
      </c>
      <c r="V1002" s="119" t="str">
        <f t="shared" si="112"/>
        <v/>
      </c>
      <c r="W1002" s="120" t="str">
        <f t="shared" si="113"/>
        <v/>
      </c>
      <c r="X1002" s="42" t="str">
        <f t="shared" si="114"/>
        <v/>
      </c>
    </row>
    <row r="1003" spans="1:24" x14ac:dyDescent="0.25">
      <c r="A1003" s="13" t="str">
        <f t="shared" si="115"/>
        <v/>
      </c>
      <c r="B1003" s="75" t="str">
        <f>IF(Ansøgning!B985="","",Ansøgning!B985)</f>
        <v/>
      </c>
      <c r="C1003" s="75" t="str">
        <f>IF(Ansøgning!C985="","",Ansøgning!C985)</f>
        <v/>
      </c>
      <c r="D1003" s="75" t="str">
        <f>IF(Ansøgning!D985="","",Ansøgning!D985)</f>
        <v/>
      </c>
      <c r="E1003" s="76" t="str">
        <f>IF(Ansøgning!E985="","",Ansøgning!E985)</f>
        <v/>
      </c>
      <c r="F1003" s="76" t="str">
        <f>IF(Ansøgning!F985="","",Ansøgning!F985)</f>
        <v/>
      </c>
      <c r="G1003" s="33" t="str">
        <f>IF(OR(E1003="",F1003=""),"",NETWORKDAYS(E1003,F1003,Lister!$D$7:$D$13))</f>
        <v/>
      </c>
      <c r="H1003" s="76" t="str">
        <f>IF(Ansøgning!H985="","",Ansøgning!H985)</f>
        <v/>
      </c>
      <c r="I1003" s="32" t="str">
        <f t="shared" si="109"/>
        <v/>
      </c>
      <c r="J1003" s="77" t="str">
        <f>IF(Ansøgning!J985="","",Ansøgning!J985)</f>
        <v/>
      </c>
      <c r="K1003" s="77" t="str">
        <f>IF(Ansøgning!K985="","",Ansøgning!K985)</f>
        <v/>
      </c>
      <c r="L1003" s="46" t="str">
        <f t="shared" si="110"/>
        <v/>
      </c>
      <c r="M1003" s="78" t="str">
        <f>IF(Ansøgning!M985="","",Ansøgning!M985)</f>
        <v/>
      </c>
      <c r="N1003" s="31" t="str">
        <f t="shared" si="111"/>
        <v/>
      </c>
      <c r="O1003" s="78" t="str">
        <f>IF(Ansøgning!O985="","",Ansøgning!O985)</f>
        <v/>
      </c>
      <c r="P1003" s="78" t="str">
        <f>IF(Ansøgning!P985="","",Ansøgning!P985)</f>
        <v/>
      </c>
      <c r="Q1003" s="78" t="str">
        <f>IF(Ansøgning!Q985="","",Ansøgning!Q985)</f>
        <v/>
      </c>
      <c r="R1003" s="78" t="str">
        <f>IF(Ansøgning!R985="","",Ansøgning!R985)</f>
        <v/>
      </c>
      <c r="S1003" s="46" t="str">
        <f>IFERROR(MAX(IF(OR(O1003="",P1003=""),"",IF(AND(AND(MONTH(E1003)&gt;=7,MONTH(E1003)&lt;8),AND(MONTH(F1003)&gt;=7,MONTH(F1003)&lt;8)),(NETWORKDAYS(E1003,F1003,Lister!$D$7:$D$13)-O1003)*N1003/NETWORKDAYS(Lister!$D$19,Lister!$E$19,Lister!$D$7:$D$13),IF(AND(AND(MONTH(E1003)&gt;=7,MONTH(E1003)&lt;8),MONTH(F1003)&gt;7),(NETWORKDAYS(E1003,Lister!$E$19,Lister!$D$7:$D$13)-O1003)*N1003/NETWORKDAYS(Lister!$D$19,Lister!$E$19,Lister!$D$7:$D$13),IF(MONTH(E1003)&gt;7,0)))),0),"")</f>
        <v/>
      </c>
      <c r="T1003" s="46" t="str">
        <f>IFERROR(MAX(IF(OR(O1003="",P1003=""),"",IF(AND(AND(MONTH(E1003)&gt;=8,MONTH(E1003)&lt;9),AND(MONTH(F1003)&gt;=8,MONTH(F1003)&lt;9)),(NETWORKDAYS(E1003,F1003,Lister!$D$7:$D$13)-P1003)*N1003/NETWORKDAYS(Lister!$D$20,Lister!$E$20,Lister!$D$7:$D$13),IF(AND(MONTH(E1003)=7,MONTH(F1003)=8),(NETWORKDAYS(Lister!$D$20,F1003,Lister!$D$7:$D$13)-P1003)*N1003/NETWORKDAYS(Lister!$D$20,Lister!$E$20,Lister!$D$7:$D$13),IF(AND(MONTH(E1003)=7,MONTH(F1003)=7),0)))),0),"")</f>
        <v/>
      </c>
      <c r="U1003" s="78" t="str">
        <f>IF(Ansøgning!U985="","",Ansøgning!U985)</f>
        <v/>
      </c>
      <c r="V1003" s="119" t="str">
        <f t="shared" si="112"/>
        <v/>
      </c>
      <c r="W1003" s="120" t="str">
        <f t="shared" si="113"/>
        <v/>
      </c>
      <c r="X1003" s="42" t="str">
        <f t="shared" si="114"/>
        <v/>
      </c>
    </row>
    <row r="1004" spans="1:24" x14ac:dyDescent="0.25">
      <c r="A1004" s="13" t="str">
        <f t="shared" si="115"/>
        <v/>
      </c>
      <c r="B1004" s="75" t="str">
        <f>IF(Ansøgning!B986="","",Ansøgning!B986)</f>
        <v/>
      </c>
      <c r="C1004" s="75" t="str">
        <f>IF(Ansøgning!C986="","",Ansøgning!C986)</f>
        <v/>
      </c>
      <c r="D1004" s="75" t="str">
        <f>IF(Ansøgning!D986="","",Ansøgning!D986)</f>
        <v/>
      </c>
      <c r="E1004" s="76" t="str">
        <f>IF(Ansøgning!E986="","",Ansøgning!E986)</f>
        <v/>
      </c>
      <c r="F1004" s="76" t="str">
        <f>IF(Ansøgning!F986="","",Ansøgning!F986)</f>
        <v/>
      </c>
      <c r="G1004" s="33" t="str">
        <f>IF(OR(E1004="",F1004=""),"",NETWORKDAYS(E1004,F1004,Lister!$D$7:$D$13))</f>
        <v/>
      </c>
      <c r="H1004" s="76" t="str">
        <f>IF(Ansøgning!H986="","",Ansøgning!H986)</f>
        <v/>
      </c>
      <c r="I1004" s="32" t="str">
        <f t="shared" si="109"/>
        <v/>
      </c>
      <c r="J1004" s="77" t="str">
        <f>IF(Ansøgning!J986="","",Ansøgning!J986)</f>
        <v/>
      </c>
      <c r="K1004" s="77" t="str">
        <f>IF(Ansøgning!K986="","",Ansøgning!K986)</f>
        <v/>
      </c>
      <c r="L1004" s="46" t="str">
        <f t="shared" si="110"/>
        <v/>
      </c>
      <c r="M1004" s="78" t="str">
        <f>IF(Ansøgning!M986="","",Ansøgning!M986)</f>
        <v/>
      </c>
      <c r="N1004" s="31" t="str">
        <f t="shared" si="111"/>
        <v/>
      </c>
      <c r="O1004" s="78" t="str">
        <f>IF(Ansøgning!O986="","",Ansøgning!O986)</f>
        <v/>
      </c>
      <c r="P1004" s="78" t="str">
        <f>IF(Ansøgning!P986="","",Ansøgning!P986)</f>
        <v/>
      </c>
      <c r="Q1004" s="78" t="str">
        <f>IF(Ansøgning!Q986="","",Ansøgning!Q986)</f>
        <v/>
      </c>
      <c r="R1004" s="78" t="str">
        <f>IF(Ansøgning!R986="","",Ansøgning!R986)</f>
        <v/>
      </c>
      <c r="S1004" s="46" t="str">
        <f>IFERROR(MAX(IF(OR(O1004="",P1004=""),"",IF(AND(AND(MONTH(E1004)&gt;=7,MONTH(E1004)&lt;8),AND(MONTH(F1004)&gt;=7,MONTH(F1004)&lt;8)),(NETWORKDAYS(E1004,F1004,Lister!$D$7:$D$13)-O1004)*N1004/NETWORKDAYS(Lister!$D$19,Lister!$E$19,Lister!$D$7:$D$13),IF(AND(AND(MONTH(E1004)&gt;=7,MONTH(E1004)&lt;8),MONTH(F1004)&gt;7),(NETWORKDAYS(E1004,Lister!$E$19,Lister!$D$7:$D$13)-O1004)*N1004/NETWORKDAYS(Lister!$D$19,Lister!$E$19,Lister!$D$7:$D$13),IF(MONTH(E1004)&gt;7,0)))),0),"")</f>
        <v/>
      </c>
      <c r="T1004" s="46" t="str">
        <f>IFERROR(MAX(IF(OR(O1004="",P1004=""),"",IF(AND(AND(MONTH(E1004)&gt;=8,MONTH(E1004)&lt;9),AND(MONTH(F1004)&gt;=8,MONTH(F1004)&lt;9)),(NETWORKDAYS(E1004,F1004,Lister!$D$7:$D$13)-P1004)*N1004/NETWORKDAYS(Lister!$D$20,Lister!$E$20,Lister!$D$7:$D$13),IF(AND(MONTH(E1004)=7,MONTH(F1004)=8),(NETWORKDAYS(Lister!$D$20,F1004,Lister!$D$7:$D$13)-P1004)*N1004/NETWORKDAYS(Lister!$D$20,Lister!$E$20,Lister!$D$7:$D$13),IF(AND(MONTH(E1004)=7,MONTH(F1004)=7),0)))),0),"")</f>
        <v/>
      </c>
      <c r="U1004" s="78" t="str">
        <f>IF(Ansøgning!U986="","",Ansøgning!U986)</f>
        <v/>
      </c>
      <c r="V1004" s="119" t="str">
        <f t="shared" si="112"/>
        <v/>
      </c>
      <c r="W1004" s="120" t="str">
        <f t="shared" si="113"/>
        <v/>
      </c>
      <c r="X1004" s="42" t="str">
        <f t="shared" si="114"/>
        <v/>
      </c>
    </row>
    <row r="1005" spans="1:24" x14ac:dyDescent="0.25">
      <c r="A1005" s="13" t="str">
        <f t="shared" si="115"/>
        <v/>
      </c>
      <c r="B1005" s="75" t="str">
        <f>IF(Ansøgning!B987="","",Ansøgning!B987)</f>
        <v/>
      </c>
      <c r="C1005" s="75" t="str">
        <f>IF(Ansøgning!C987="","",Ansøgning!C987)</f>
        <v/>
      </c>
      <c r="D1005" s="75" t="str">
        <f>IF(Ansøgning!D987="","",Ansøgning!D987)</f>
        <v/>
      </c>
      <c r="E1005" s="76" t="str">
        <f>IF(Ansøgning!E987="","",Ansøgning!E987)</f>
        <v/>
      </c>
      <c r="F1005" s="76" t="str">
        <f>IF(Ansøgning!F987="","",Ansøgning!F987)</f>
        <v/>
      </c>
      <c r="G1005" s="33" t="str">
        <f>IF(OR(E1005="",F1005=""),"",NETWORKDAYS(E1005,F1005,Lister!$D$7:$D$13))</f>
        <v/>
      </c>
      <c r="H1005" s="76" t="str">
        <f>IF(Ansøgning!H987="","",Ansøgning!H987)</f>
        <v/>
      </c>
      <c r="I1005" s="32" t="str">
        <f t="shared" si="109"/>
        <v/>
      </c>
      <c r="J1005" s="77" t="str">
        <f>IF(Ansøgning!J987="","",Ansøgning!J987)</f>
        <v/>
      </c>
      <c r="K1005" s="77" t="str">
        <f>IF(Ansøgning!K987="","",Ansøgning!K987)</f>
        <v/>
      </c>
      <c r="L1005" s="46" t="str">
        <f t="shared" si="110"/>
        <v/>
      </c>
      <c r="M1005" s="78" t="str">
        <f>IF(Ansøgning!M987="","",Ansøgning!M987)</f>
        <v/>
      </c>
      <c r="N1005" s="31" t="str">
        <f t="shared" si="111"/>
        <v/>
      </c>
      <c r="O1005" s="78" t="str">
        <f>IF(Ansøgning!O987="","",Ansøgning!O987)</f>
        <v/>
      </c>
      <c r="P1005" s="78" t="str">
        <f>IF(Ansøgning!P987="","",Ansøgning!P987)</f>
        <v/>
      </c>
      <c r="Q1005" s="78" t="str">
        <f>IF(Ansøgning!Q987="","",Ansøgning!Q987)</f>
        <v/>
      </c>
      <c r="R1005" s="78" t="str">
        <f>IF(Ansøgning!R987="","",Ansøgning!R987)</f>
        <v/>
      </c>
      <c r="S1005" s="46" t="str">
        <f>IFERROR(MAX(IF(OR(O1005="",P1005=""),"",IF(AND(AND(MONTH(E1005)&gt;=7,MONTH(E1005)&lt;8),AND(MONTH(F1005)&gt;=7,MONTH(F1005)&lt;8)),(NETWORKDAYS(E1005,F1005,Lister!$D$7:$D$13)-O1005)*N1005/NETWORKDAYS(Lister!$D$19,Lister!$E$19,Lister!$D$7:$D$13),IF(AND(AND(MONTH(E1005)&gt;=7,MONTH(E1005)&lt;8),MONTH(F1005)&gt;7),(NETWORKDAYS(E1005,Lister!$E$19,Lister!$D$7:$D$13)-O1005)*N1005/NETWORKDAYS(Lister!$D$19,Lister!$E$19,Lister!$D$7:$D$13),IF(MONTH(E1005)&gt;7,0)))),0),"")</f>
        <v/>
      </c>
      <c r="T1005" s="46" t="str">
        <f>IFERROR(MAX(IF(OR(O1005="",P1005=""),"",IF(AND(AND(MONTH(E1005)&gt;=8,MONTH(E1005)&lt;9),AND(MONTH(F1005)&gt;=8,MONTH(F1005)&lt;9)),(NETWORKDAYS(E1005,F1005,Lister!$D$7:$D$13)-P1005)*N1005/NETWORKDAYS(Lister!$D$20,Lister!$E$20,Lister!$D$7:$D$13),IF(AND(MONTH(E1005)=7,MONTH(F1005)=8),(NETWORKDAYS(Lister!$D$20,F1005,Lister!$D$7:$D$13)-P1005)*N1005/NETWORKDAYS(Lister!$D$20,Lister!$E$20,Lister!$D$7:$D$13),IF(AND(MONTH(E1005)=7,MONTH(F1005)=7),0)))),0),"")</f>
        <v/>
      </c>
      <c r="U1005" s="78" t="str">
        <f>IF(Ansøgning!U987="","",Ansøgning!U987)</f>
        <v/>
      </c>
      <c r="V1005" s="119" t="str">
        <f t="shared" si="112"/>
        <v/>
      </c>
      <c r="W1005" s="120" t="str">
        <f t="shared" si="113"/>
        <v/>
      </c>
      <c r="X1005" s="42" t="str">
        <f t="shared" si="114"/>
        <v/>
      </c>
    </row>
    <row r="1006" spans="1:24" x14ac:dyDescent="0.25">
      <c r="A1006" s="13" t="str">
        <f t="shared" si="115"/>
        <v/>
      </c>
      <c r="B1006" s="75" t="str">
        <f>IF(Ansøgning!B988="","",Ansøgning!B988)</f>
        <v/>
      </c>
      <c r="C1006" s="75" t="str">
        <f>IF(Ansøgning!C988="","",Ansøgning!C988)</f>
        <v/>
      </c>
      <c r="D1006" s="75" t="str">
        <f>IF(Ansøgning!D988="","",Ansøgning!D988)</f>
        <v/>
      </c>
      <c r="E1006" s="76" t="str">
        <f>IF(Ansøgning!E988="","",Ansøgning!E988)</f>
        <v/>
      </c>
      <c r="F1006" s="76" t="str">
        <f>IF(Ansøgning!F988="","",Ansøgning!F988)</f>
        <v/>
      </c>
      <c r="G1006" s="33" t="str">
        <f>IF(OR(E1006="",F1006=""),"",NETWORKDAYS(E1006,F1006,Lister!$D$7:$D$13))</f>
        <v/>
      </c>
      <c r="H1006" s="76" t="str">
        <f>IF(Ansøgning!H988="","",Ansøgning!H988)</f>
        <v/>
      </c>
      <c r="I1006" s="32" t="str">
        <f t="shared" si="109"/>
        <v/>
      </c>
      <c r="J1006" s="77" t="str">
        <f>IF(Ansøgning!J988="","",Ansøgning!J988)</f>
        <v/>
      </c>
      <c r="K1006" s="77" t="str">
        <f>IF(Ansøgning!K988="","",Ansøgning!K988)</f>
        <v/>
      </c>
      <c r="L1006" s="46" t="str">
        <f t="shared" si="110"/>
        <v/>
      </c>
      <c r="M1006" s="78" t="str">
        <f>IF(Ansøgning!M988="","",Ansøgning!M988)</f>
        <v/>
      </c>
      <c r="N1006" s="31" t="str">
        <f t="shared" si="111"/>
        <v/>
      </c>
      <c r="O1006" s="78" t="str">
        <f>IF(Ansøgning!O988="","",Ansøgning!O988)</f>
        <v/>
      </c>
      <c r="P1006" s="78" t="str">
        <f>IF(Ansøgning!P988="","",Ansøgning!P988)</f>
        <v/>
      </c>
      <c r="Q1006" s="78" t="str">
        <f>IF(Ansøgning!Q988="","",Ansøgning!Q988)</f>
        <v/>
      </c>
      <c r="R1006" s="78" t="str">
        <f>IF(Ansøgning!R988="","",Ansøgning!R988)</f>
        <v/>
      </c>
      <c r="S1006" s="46" t="str">
        <f>IFERROR(MAX(IF(OR(O1006="",P1006=""),"",IF(AND(AND(MONTH(E1006)&gt;=7,MONTH(E1006)&lt;8),AND(MONTH(F1006)&gt;=7,MONTH(F1006)&lt;8)),(NETWORKDAYS(E1006,F1006,Lister!$D$7:$D$13)-O1006)*N1006/NETWORKDAYS(Lister!$D$19,Lister!$E$19,Lister!$D$7:$D$13),IF(AND(AND(MONTH(E1006)&gt;=7,MONTH(E1006)&lt;8),MONTH(F1006)&gt;7),(NETWORKDAYS(E1006,Lister!$E$19,Lister!$D$7:$D$13)-O1006)*N1006/NETWORKDAYS(Lister!$D$19,Lister!$E$19,Lister!$D$7:$D$13),IF(MONTH(E1006)&gt;7,0)))),0),"")</f>
        <v/>
      </c>
      <c r="T1006" s="46" t="str">
        <f>IFERROR(MAX(IF(OR(O1006="",P1006=""),"",IF(AND(AND(MONTH(E1006)&gt;=8,MONTH(E1006)&lt;9),AND(MONTH(F1006)&gt;=8,MONTH(F1006)&lt;9)),(NETWORKDAYS(E1006,F1006,Lister!$D$7:$D$13)-P1006)*N1006/NETWORKDAYS(Lister!$D$20,Lister!$E$20,Lister!$D$7:$D$13),IF(AND(MONTH(E1006)=7,MONTH(F1006)=8),(NETWORKDAYS(Lister!$D$20,F1006,Lister!$D$7:$D$13)-P1006)*N1006/NETWORKDAYS(Lister!$D$20,Lister!$E$20,Lister!$D$7:$D$13),IF(AND(MONTH(E1006)=7,MONTH(F1006)=7),0)))),0),"")</f>
        <v/>
      </c>
      <c r="U1006" s="78" t="str">
        <f>IF(Ansøgning!U988="","",Ansøgning!U988)</f>
        <v/>
      </c>
      <c r="V1006" s="119" t="str">
        <f t="shared" si="112"/>
        <v/>
      </c>
      <c r="W1006" s="120" t="str">
        <f t="shared" si="113"/>
        <v/>
      </c>
      <c r="X1006" s="42" t="str">
        <f t="shared" si="114"/>
        <v/>
      </c>
    </row>
    <row r="1007" spans="1:24" x14ac:dyDescent="0.25">
      <c r="A1007" s="13" t="str">
        <f t="shared" si="115"/>
        <v/>
      </c>
      <c r="B1007" s="75" t="str">
        <f>IF(Ansøgning!B989="","",Ansøgning!B989)</f>
        <v/>
      </c>
      <c r="C1007" s="75" t="str">
        <f>IF(Ansøgning!C989="","",Ansøgning!C989)</f>
        <v/>
      </c>
      <c r="D1007" s="75" t="str">
        <f>IF(Ansøgning!D989="","",Ansøgning!D989)</f>
        <v/>
      </c>
      <c r="E1007" s="76" t="str">
        <f>IF(Ansøgning!E989="","",Ansøgning!E989)</f>
        <v/>
      </c>
      <c r="F1007" s="76" t="str">
        <f>IF(Ansøgning!F989="","",Ansøgning!F989)</f>
        <v/>
      </c>
      <c r="G1007" s="33" t="str">
        <f>IF(OR(E1007="",F1007=""),"",NETWORKDAYS(E1007,F1007,Lister!$D$7:$D$13))</f>
        <v/>
      </c>
      <c r="H1007" s="76" t="str">
        <f>IF(Ansøgning!H989="","",Ansøgning!H989)</f>
        <v/>
      </c>
      <c r="I1007" s="32" t="str">
        <f t="shared" si="109"/>
        <v/>
      </c>
      <c r="J1007" s="77" t="str">
        <f>IF(Ansøgning!J989="","",Ansøgning!J989)</f>
        <v/>
      </c>
      <c r="K1007" s="77" t="str">
        <f>IF(Ansøgning!K989="","",Ansøgning!K989)</f>
        <v/>
      </c>
      <c r="L1007" s="46" t="str">
        <f t="shared" si="110"/>
        <v/>
      </c>
      <c r="M1007" s="78" t="str">
        <f>IF(Ansøgning!M989="","",Ansøgning!M989)</f>
        <v/>
      </c>
      <c r="N1007" s="31" t="str">
        <f t="shared" si="111"/>
        <v/>
      </c>
      <c r="O1007" s="78" t="str">
        <f>IF(Ansøgning!O989="","",Ansøgning!O989)</f>
        <v/>
      </c>
      <c r="P1007" s="78" t="str">
        <f>IF(Ansøgning!P989="","",Ansøgning!P989)</f>
        <v/>
      </c>
      <c r="Q1007" s="78" t="str">
        <f>IF(Ansøgning!Q989="","",Ansøgning!Q989)</f>
        <v/>
      </c>
      <c r="R1007" s="78" t="str">
        <f>IF(Ansøgning!R989="","",Ansøgning!R989)</f>
        <v/>
      </c>
      <c r="S1007" s="46" t="str">
        <f>IFERROR(MAX(IF(OR(O1007="",P1007=""),"",IF(AND(AND(MONTH(E1007)&gt;=7,MONTH(E1007)&lt;8),AND(MONTH(F1007)&gt;=7,MONTH(F1007)&lt;8)),(NETWORKDAYS(E1007,F1007,Lister!$D$7:$D$13)-O1007)*N1007/NETWORKDAYS(Lister!$D$19,Lister!$E$19,Lister!$D$7:$D$13),IF(AND(AND(MONTH(E1007)&gt;=7,MONTH(E1007)&lt;8),MONTH(F1007)&gt;7),(NETWORKDAYS(E1007,Lister!$E$19,Lister!$D$7:$D$13)-O1007)*N1007/NETWORKDAYS(Lister!$D$19,Lister!$E$19,Lister!$D$7:$D$13),IF(MONTH(E1007)&gt;7,0)))),0),"")</f>
        <v/>
      </c>
      <c r="T1007" s="46" t="str">
        <f>IFERROR(MAX(IF(OR(O1007="",P1007=""),"",IF(AND(AND(MONTH(E1007)&gt;=8,MONTH(E1007)&lt;9),AND(MONTH(F1007)&gt;=8,MONTH(F1007)&lt;9)),(NETWORKDAYS(E1007,F1007,Lister!$D$7:$D$13)-P1007)*N1007/NETWORKDAYS(Lister!$D$20,Lister!$E$20,Lister!$D$7:$D$13),IF(AND(MONTH(E1007)=7,MONTH(F1007)=8),(NETWORKDAYS(Lister!$D$20,F1007,Lister!$D$7:$D$13)-P1007)*N1007/NETWORKDAYS(Lister!$D$20,Lister!$E$20,Lister!$D$7:$D$13),IF(AND(MONTH(E1007)=7,MONTH(F1007)=7),0)))),0),"")</f>
        <v/>
      </c>
      <c r="U1007" s="78" t="str">
        <f>IF(Ansøgning!U989="","",Ansøgning!U989)</f>
        <v/>
      </c>
      <c r="V1007" s="119" t="str">
        <f t="shared" si="112"/>
        <v/>
      </c>
      <c r="W1007" s="120" t="str">
        <f t="shared" si="113"/>
        <v/>
      </c>
      <c r="X1007" s="42" t="str">
        <f t="shared" si="114"/>
        <v/>
      </c>
    </row>
    <row r="1008" spans="1:24" x14ac:dyDescent="0.25">
      <c r="A1008" s="13" t="str">
        <f t="shared" si="115"/>
        <v/>
      </c>
      <c r="B1008" s="75" t="str">
        <f>IF(Ansøgning!B990="","",Ansøgning!B990)</f>
        <v/>
      </c>
      <c r="C1008" s="75" t="str">
        <f>IF(Ansøgning!C990="","",Ansøgning!C990)</f>
        <v/>
      </c>
      <c r="D1008" s="75" t="str">
        <f>IF(Ansøgning!D990="","",Ansøgning!D990)</f>
        <v/>
      </c>
      <c r="E1008" s="76" t="str">
        <f>IF(Ansøgning!E990="","",Ansøgning!E990)</f>
        <v/>
      </c>
      <c r="F1008" s="76" t="str">
        <f>IF(Ansøgning!F990="","",Ansøgning!F990)</f>
        <v/>
      </c>
      <c r="G1008" s="33" t="str">
        <f>IF(OR(E1008="",F1008=""),"",NETWORKDAYS(E1008,F1008,Lister!$D$7:$D$13))</f>
        <v/>
      </c>
      <c r="H1008" s="76" t="str">
        <f>IF(Ansøgning!H990="","",Ansøgning!H990)</f>
        <v/>
      </c>
      <c r="I1008" s="32" t="str">
        <f t="shared" si="109"/>
        <v/>
      </c>
      <c r="J1008" s="77" t="str">
        <f>IF(Ansøgning!J990="","",Ansøgning!J990)</f>
        <v/>
      </c>
      <c r="K1008" s="77" t="str">
        <f>IF(Ansøgning!K990="","",Ansøgning!K990)</f>
        <v/>
      </c>
      <c r="L1008" s="46" t="str">
        <f t="shared" si="110"/>
        <v/>
      </c>
      <c r="M1008" s="78" t="str">
        <f>IF(Ansøgning!M990="","",Ansøgning!M990)</f>
        <v/>
      </c>
      <c r="N1008" s="31" t="str">
        <f t="shared" si="111"/>
        <v/>
      </c>
      <c r="O1008" s="78" t="str">
        <f>IF(Ansøgning!O990="","",Ansøgning!O990)</f>
        <v/>
      </c>
      <c r="P1008" s="78" t="str">
        <f>IF(Ansøgning!P990="","",Ansøgning!P990)</f>
        <v/>
      </c>
      <c r="Q1008" s="78" t="str">
        <f>IF(Ansøgning!Q990="","",Ansøgning!Q990)</f>
        <v/>
      </c>
      <c r="R1008" s="78" t="str">
        <f>IF(Ansøgning!R990="","",Ansøgning!R990)</f>
        <v/>
      </c>
      <c r="S1008" s="46" t="str">
        <f>IFERROR(MAX(IF(OR(O1008="",P1008=""),"",IF(AND(AND(MONTH(E1008)&gt;=7,MONTH(E1008)&lt;8),AND(MONTH(F1008)&gt;=7,MONTH(F1008)&lt;8)),(NETWORKDAYS(E1008,F1008,Lister!$D$7:$D$13)-O1008)*N1008/NETWORKDAYS(Lister!$D$19,Lister!$E$19,Lister!$D$7:$D$13),IF(AND(AND(MONTH(E1008)&gt;=7,MONTH(E1008)&lt;8),MONTH(F1008)&gt;7),(NETWORKDAYS(E1008,Lister!$E$19,Lister!$D$7:$D$13)-O1008)*N1008/NETWORKDAYS(Lister!$D$19,Lister!$E$19,Lister!$D$7:$D$13),IF(MONTH(E1008)&gt;7,0)))),0),"")</f>
        <v/>
      </c>
      <c r="T1008" s="46" t="str">
        <f>IFERROR(MAX(IF(OR(O1008="",P1008=""),"",IF(AND(AND(MONTH(E1008)&gt;=8,MONTH(E1008)&lt;9),AND(MONTH(F1008)&gt;=8,MONTH(F1008)&lt;9)),(NETWORKDAYS(E1008,F1008,Lister!$D$7:$D$13)-P1008)*N1008/NETWORKDAYS(Lister!$D$20,Lister!$E$20,Lister!$D$7:$D$13),IF(AND(MONTH(E1008)=7,MONTH(F1008)=8),(NETWORKDAYS(Lister!$D$20,F1008,Lister!$D$7:$D$13)-P1008)*N1008/NETWORKDAYS(Lister!$D$20,Lister!$E$20,Lister!$D$7:$D$13),IF(AND(MONTH(E1008)=7,MONTH(F1008)=7),0)))),0),"")</f>
        <v/>
      </c>
      <c r="U1008" s="78" t="str">
        <f>IF(Ansøgning!U990="","",Ansøgning!U990)</f>
        <v/>
      </c>
      <c r="V1008" s="119" t="str">
        <f t="shared" si="112"/>
        <v/>
      </c>
      <c r="W1008" s="120" t="str">
        <f t="shared" si="113"/>
        <v/>
      </c>
      <c r="X1008" s="42" t="str">
        <f t="shared" si="114"/>
        <v/>
      </c>
    </row>
    <row r="1009" spans="1:24" x14ac:dyDescent="0.25">
      <c r="A1009" s="13" t="str">
        <f t="shared" si="115"/>
        <v/>
      </c>
      <c r="B1009" s="75" t="str">
        <f>IF(Ansøgning!B991="","",Ansøgning!B991)</f>
        <v/>
      </c>
      <c r="C1009" s="75" t="str">
        <f>IF(Ansøgning!C991="","",Ansøgning!C991)</f>
        <v/>
      </c>
      <c r="D1009" s="75" t="str">
        <f>IF(Ansøgning!D991="","",Ansøgning!D991)</f>
        <v/>
      </c>
      <c r="E1009" s="76" t="str">
        <f>IF(Ansøgning!E991="","",Ansøgning!E991)</f>
        <v/>
      </c>
      <c r="F1009" s="76" t="str">
        <f>IF(Ansøgning!F991="","",Ansøgning!F991)</f>
        <v/>
      </c>
      <c r="G1009" s="33" t="str">
        <f>IF(OR(E1009="",F1009=""),"",NETWORKDAYS(E1009,F1009,Lister!$D$7:$D$13))</f>
        <v/>
      </c>
      <c r="H1009" s="76" t="str">
        <f>IF(Ansøgning!H991="","",Ansøgning!H991)</f>
        <v/>
      </c>
      <c r="I1009" s="32" t="str">
        <f t="shared" si="109"/>
        <v/>
      </c>
      <c r="J1009" s="77" t="str">
        <f>IF(Ansøgning!J991="","",Ansøgning!J991)</f>
        <v/>
      </c>
      <c r="K1009" s="77" t="str">
        <f>IF(Ansøgning!K991="","",Ansøgning!K991)</f>
        <v/>
      </c>
      <c r="L1009" s="46" t="str">
        <f t="shared" si="110"/>
        <v/>
      </c>
      <c r="M1009" s="78" t="str">
        <f>IF(Ansøgning!M991="","",Ansøgning!M991)</f>
        <v/>
      </c>
      <c r="N1009" s="31" t="str">
        <f t="shared" si="111"/>
        <v/>
      </c>
      <c r="O1009" s="78" t="str">
        <f>IF(Ansøgning!O991="","",Ansøgning!O991)</f>
        <v/>
      </c>
      <c r="P1009" s="78" t="str">
        <f>IF(Ansøgning!P991="","",Ansøgning!P991)</f>
        <v/>
      </c>
      <c r="Q1009" s="78" t="str">
        <f>IF(Ansøgning!Q991="","",Ansøgning!Q991)</f>
        <v/>
      </c>
      <c r="R1009" s="78" t="str">
        <f>IF(Ansøgning!R991="","",Ansøgning!R991)</f>
        <v/>
      </c>
      <c r="S1009" s="46" t="str">
        <f>IFERROR(MAX(IF(OR(O1009="",P1009=""),"",IF(AND(AND(MONTH(E1009)&gt;=7,MONTH(E1009)&lt;8),AND(MONTH(F1009)&gt;=7,MONTH(F1009)&lt;8)),(NETWORKDAYS(E1009,F1009,Lister!$D$7:$D$13)-O1009)*N1009/NETWORKDAYS(Lister!$D$19,Lister!$E$19,Lister!$D$7:$D$13),IF(AND(AND(MONTH(E1009)&gt;=7,MONTH(E1009)&lt;8),MONTH(F1009)&gt;7),(NETWORKDAYS(E1009,Lister!$E$19,Lister!$D$7:$D$13)-O1009)*N1009/NETWORKDAYS(Lister!$D$19,Lister!$E$19,Lister!$D$7:$D$13),IF(MONTH(E1009)&gt;7,0)))),0),"")</f>
        <v/>
      </c>
      <c r="T1009" s="46" t="str">
        <f>IFERROR(MAX(IF(OR(O1009="",P1009=""),"",IF(AND(AND(MONTH(E1009)&gt;=8,MONTH(E1009)&lt;9),AND(MONTH(F1009)&gt;=8,MONTH(F1009)&lt;9)),(NETWORKDAYS(E1009,F1009,Lister!$D$7:$D$13)-P1009)*N1009/NETWORKDAYS(Lister!$D$20,Lister!$E$20,Lister!$D$7:$D$13),IF(AND(MONTH(E1009)=7,MONTH(F1009)=8),(NETWORKDAYS(Lister!$D$20,F1009,Lister!$D$7:$D$13)-P1009)*N1009/NETWORKDAYS(Lister!$D$20,Lister!$E$20,Lister!$D$7:$D$13),IF(AND(MONTH(E1009)=7,MONTH(F1009)=7),0)))),0),"")</f>
        <v/>
      </c>
      <c r="U1009" s="78" t="str">
        <f>IF(Ansøgning!U991="","",Ansøgning!U991)</f>
        <v/>
      </c>
      <c r="V1009" s="119" t="str">
        <f t="shared" si="112"/>
        <v/>
      </c>
      <c r="W1009" s="120" t="str">
        <f t="shared" si="113"/>
        <v/>
      </c>
      <c r="X1009" s="42" t="str">
        <f t="shared" si="114"/>
        <v/>
      </c>
    </row>
    <row r="1010" spans="1:24" x14ac:dyDescent="0.25">
      <c r="A1010" s="13" t="str">
        <f t="shared" si="115"/>
        <v/>
      </c>
      <c r="B1010" s="75" t="str">
        <f>IF(Ansøgning!B992="","",Ansøgning!B992)</f>
        <v/>
      </c>
      <c r="C1010" s="75" t="str">
        <f>IF(Ansøgning!C992="","",Ansøgning!C992)</f>
        <v/>
      </c>
      <c r="D1010" s="75" t="str">
        <f>IF(Ansøgning!D992="","",Ansøgning!D992)</f>
        <v/>
      </c>
      <c r="E1010" s="76" t="str">
        <f>IF(Ansøgning!E992="","",Ansøgning!E992)</f>
        <v/>
      </c>
      <c r="F1010" s="76" t="str">
        <f>IF(Ansøgning!F992="","",Ansøgning!F992)</f>
        <v/>
      </c>
      <c r="G1010" s="33" t="str">
        <f>IF(OR(E1010="",F1010=""),"",NETWORKDAYS(E1010,F1010,Lister!$D$7:$D$13))</f>
        <v/>
      </c>
      <c r="H1010" s="76" t="str">
        <f>IF(Ansøgning!H992="","",Ansøgning!H992)</f>
        <v/>
      </c>
      <c r="I1010" s="32" t="str">
        <f t="shared" si="109"/>
        <v/>
      </c>
      <c r="J1010" s="77" t="str">
        <f>IF(Ansøgning!J992="","",Ansøgning!J992)</f>
        <v/>
      </c>
      <c r="K1010" s="77" t="str">
        <f>IF(Ansøgning!K992="","",Ansøgning!K992)</f>
        <v/>
      </c>
      <c r="L1010" s="46" t="str">
        <f t="shared" si="110"/>
        <v/>
      </c>
      <c r="M1010" s="78" t="str">
        <f>IF(Ansøgning!M992="","",Ansøgning!M992)</f>
        <v/>
      </c>
      <c r="N1010" s="31" t="str">
        <f t="shared" si="111"/>
        <v/>
      </c>
      <c r="O1010" s="78" t="str">
        <f>IF(Ansøgning!O992="","",Ansøgning!O992)</f>
        <v/>
      </c>
      <c r="P1010" s="78" t="str">
        <f>IF(Ansøgning!P992="","",Ansøgning!P992)</f>
        <v/>
      </c>
      <c r="Q1010" s="78" t="str">
        <f>IF(Ansøgning!Q992="","",Ansøgning!Q992)</f>
        <v/>
      </c>
      <c r="R1010" s="78" t="str">
        <f>IF(Ansøgning!R992="","",Ansøgning!R992)</f>
        <v/>
      </c>
      <c r="S1010" s="46" t="str">
        <f>IFERROR(MAX(IF(OR(O1010="",P1010=""),"",IF(AND(AND(MONTH(E1010)&gt;=7,MONTH(E1010)&lt;8),AND(MONTH(F1010)&gt;=7,MONTH(F1010)&lt;8)),(NETWORKDAYS(E1010,F1010,Lister!$D$7:$D$13)-O1010)*N1010/NETWORKDAYS(Lister!$D$19,Lister!$E$19,Lister!$D$7:$D$13),IF(AND(AND(MONTH(E1010)&gt;=7,MONTH(E1010)&lt;8),MONTH(F1010)&gt;7),(NETWORKDAYS(E1010,Lister!$E$19,Lister!$D$7:$D$13)-O1010)*N1010/NETWORKDAYS(Lister!$D$19,Lister!$E$19,Lister!$D$7:$D$13),IF(MONTH(E1010)&gt;7,0)))),0),"")</f>
        <v/>
      </c>
      <c r="T1010" s="46" t="str">
        <f>IFERROR(MAX(IF(OR(O1010="",P1010=""),"",IF(AND(AND(MONTH(E1010)&gt;=8,MONTH(E1010)&lt;9),AND(MONTH(F1010)&gt;=8,MONTH(F1010)&lt;9)),(NETWORKDAYS(E1010,F1010,Lister!$D$7:$D$13)-P1010)*N1010/NETWORKDAYS(Lister!$D$20,Lister!$E$20,Lister!$D$7:$D$13),IF(AND(MONTH(E1010)=7,MONTH(F1010)=8),(NETWORKDAYS(Lister!$D$20,F1010,Lister!$D$7:$D$13)-P1010)*N1010/NETWORKDAYS(Lister!$D$20,Lister!$E$20,Lister!$D$7:$D$13),IF(AND(MONTH(E1010)=7,MONTH(F1010)=7),0)))),0),"")</f>
        <v/>
      </c>
      <c r="U1010" s="78" t="str">
        <f>IF(Ansøgning!U992="","",Ansøgning!U992)</f>
        <v/>
      </c>
      <c r="V1010" s="119" t="str">
        <f t="shared" si="112"/>
        <v/>
      </c>
      <c r="W1010" s="120" t="str">
        <f t="shared" si="113"/>
        <v/>
      </c>
      <c r="X1010" s="42" t="str">
        <f t="shared" si="114"/>
        <v/>
      </c>
    </row>
    <row r="1011" spans="1:24" x14ac:dyDescent="0.25">
      <c r="A1011" s="13" t="str">
        <f t="shared" si="115"/>
        <v/>
      </c>
      <c r="B1011" s="75" t="str">
        <f>IF(Ansøgning!B993="","",Ansøgning!B993)</f>
        <v/>
      </c>
      <c r="C1011" s="75" t="str">
        <f>IF(Ansøgning!C993="","",Ansøgning!C993)</f>
        <v/>
      </c>
      <c r="D1011" s="75" t="str">
        <f>IF(Ansøgning!D993="","",Ansøgning!D993)</f>
        <v/>
      </c>
      <c r="E1011" s="76" t="str">
        <f>IF(Ansøgning!E993="","",Ansøgning!E993)</f>
        <v/>
      </c>
      <c r="F1011" s="76" t="str">
        <f>IF(Ansøgning!F993="","",Ansøgning!F993)</f>
        <v/>
      </c>
      <c r="G1011" s="33" t="str">
        <f>IF(OR(E1011="",F1011=""),"",NETWORKDAYS(E1011,F1011,Lister!$D$7:$D$13))</f>
        <v/>
      </c>
      <c r="H1011" s="76" t="str">
        <f>IF(Ansøgning!H993="","",Ansøgning!H993)</f>
        <v/>
      </c>
      <c r="I1011" s="32" t="str">
        <f t="shared" si="109"/>
        <v/>
      </c>
      <c r="J1011" s="77" t="str">
        <f>IF(Ansøgning!J993="","",Ansøgning!J993)</f>
        <v/>
      </c>
      <c r="K1011" s="77" t="str">
        <f>IF(Ansøgning!K993="","",Ansøgning!K993)</f>
        <v/>
      </c>
      <c r="L1011" s="46" t="str">
        <f t="shared" si="110"/>
        <v/>
      </c>
      <c r="M1011" s="78" t="str">
        <f>IF(Ansøgning!M993="","",Ansøgning!M993)</f>
        <v/>
      </c>
      <c r="N1011" s="31" t="str">
        <f t="shared" si="111"/>
        <v/>
      </c>
      <c r="O1011" s="78" t="str">
        <f>IF(Ansøgning!O993="","",Ansøgning!O993)</f>
        <v/>
      </c>
      <c r="P1011" s="78" t="str">
        <f>IF(Ansøgning!P993="","",Ansøgning!P993)</f>
        <v/>
      </c>
      <c r="Q1011" s="78" t="str">
        <f>IF(Ansøgning!Q993="","",Ansøgning!Q993)</f>
        <v/>
      </c>
      <c r="R1011" s="78" t="str">
        <f>IF(Ansøgning!R993="","",Ansøgning!R993)</f>
        <v/>
      </c>
      <c r="S1011" s="46" t="str">
        <f>IFERROR(MAX(IF(OR(O1011="",P1011=""),"",IF(AND(AND(MONTH(E1011)&gt;=7,MONTH(E1011)&lt;8),AND(MONTH(F1011)&gt;=7,MONTH(F1011)&lt;8)),(NETWORKDAYS(E1011,F1011,Lister!$D$7:$D$13)-O1011)*N1011/NETWORKDAYS(Lister!$D$19,Lister!$E$19,Lister!$D$7:$D$13),IF(AND(AND(MONTH(E1011)&gt;=7,MONTH(E1011)&lt;8),MONTH(F1011)&gt;7),(NETWORKDAYS(E1011,Lister!$E$19,Lister!$D$7:$D$13)-O1011)*N1011/NETWORKDAYS(Lister!$D$19,Lister!$E$19,Lister!$D$7:$D$13),IF(MONTH(E1011)&gt;7,0)))),0),"")</f>
        <v/>
      </c>
      <c r="T1011" s="46" t="str">
        <f>IFERROR(MAX(IF(OR(O1011="",P1011=""),"",IF(AND(AND(MONTH(E1011)&gt;=8,MONTH(E1011)&lt;9),AND(MONTH(F1011)&gt;=8,MONTH(F1011)&lt;9)),(NETWORKDAYS(E1011,F1011,Lister!$D$7:$D$13)-P1011)*N1011/NETWORKDAYS(Lister!$D$20,Lister!$E$20,Lister!$D$7:$D$13),IF(AND(MONTH(E1011)=7,MONTH(F1011)=8),(NETWORKDAYS(Lister!$D$20,F1011,Lister!$D$7:$D$13)-P1011)*N1011/NETWORKDAYS(Lister!$D$20,Lister!$E$20,Lister!$D$7:$D$13),IF(AND(MONTH(E1011)=7,MONTH(F1011)=7),0)))),0),"")</f>
        <v/>
      </c>
      <c r="U1011" s="78" t="str">
        <f>IF(Ansøgning!U993="","",Ansøgning!U993)</f>
        <v/>
      </c>
      <c r="V1011" s="119" t="str">
        <f t="shared" si="112"/>
        <v/>
      </c>
      <c r="W1011" s="120" t="str">
        <f t="shared" si="113"/>
        <v/>
      </c>
      <c r="X1011" s="42" t="str">
        <f t="shared" si="114"/>
        <v/>
      </c>
    </row>
    <row r="1012" spans="1:24" x14ac:dyDescent="0.25">
      <c r="A1012" s="13" t="str">
        <f t="shared" si="115"/>
        <v/>
      </c>
      <c r="B1012" s="75" t="str">
        <f>IF(Ansøgning!B994="","",Ansøgning!B994)</f>
        <v/>
      </c>
      <c r="C1012" s="75" t="str">
        <f>IF(Ansøgning!C994="","",Ansøgning!C994)</f>
        <v/>
      </c>
      <c r="D1012" s="75" t="str">
        <f>IF(Ansøgning!D994="","",Ansøgning!D994)</f>
        <v/>
      </c>
      <c r="E1012" s="76" t="str">
        <f>IF(Ansøgning!E994="","",Ansøgning!E994)</f>
        <v/>
      </c>
      <c r="F1012" s="76" t="str">
        <f>IF(Ansøgning!F994="","",Ansøgning!F994)</f>
        <v/>
      </c>
      <c r="G1012" s="33" t="str">
        <f>IF(OR(E1012="",F1012=""),"",NETWORKDAYS(E1012,F1012,Lister!$D$7:$D$13))</f>
        <v/>
      </c>
      <c r="H1012" s="76" t="str">
        <f>IF(Ansøgning!H994="","",Ansøgning!H994)</f>
        <v/>
      </c>
      <c r="I1012" s="32" t="str">
        <f t="shared" si="109"/>
        <v/>
      </c>
      <c r="J1012" s="77" t="str">
        <f>IF(Ansøgning!J994="","",Ansøgning!J994)</f>
        <v/>
      </c>
      <c r="K1012" s="77" t="str">
        <f>IF(Ansøgning!K994="","",Ansøgning!K994)</f>
        <v/>
      </c>
      <c r="L1012" s="46" t="str">
        <f t="shared" si="110"/>
        <v/>
      </c>
      <c r="M1012" s="78" t="str">
        <f>IF(Ansøgning!M994="","",Ansøgning!M994)</f>
        <v/>
      </c>
      <c r="N1012" s="31" t="str">
        <f t="shared" si="111"/>
        <v/>
      </c>
      <c r="O1012" s="78" t="str">
        <f>IF(Ansøgning!O994="","",Ansøgning!O994)</f>
        <v/>
      </c>
      <c r="P1012" s="78" t="str">
        <f>IF(Ansøgning!P994="","",Ansøgning!P994)</f>
        <v/>
      </c>
      <c r="Q1012" s="78" t="str">
        <f>IF(Ansøgning!Q994="","",Ansøgning!Q994)</f>
        <v/>
      </c>
      <c r="R1012" s="78" t="str">
        <f>IF(Ansøgning!R994="","",Ansøgning!R994)</f>
        <v/>
      </c>
      <c r="S1012" s="46" t="str">
        <f>IFERROR(MAX(IF(OR(O1012="",P1012=""),"",IF(AND(AND(MONTH(E1012)&gt;=7,MONTH(E1012)&lt;8),AND(MONTH(F1012)&gt;=7,MONTH(F1012)&lt;8)),(NETWORKDAYS(E1012,F1012,Lister!$D$7:$D$13)-O1012)*N1012/NETWORKDAYS(Lister!$D$19,Lister!$E$19,Lister!$D$7:$D$13),IF(AND(AND(MONTH(E1012)&gt;=7,MONTH(E1012)&lt;8),MONTH(F1012)&gt;7),(NETWORKDAYS(E1012,Lister!$E$19,Lister!$D$7:$D$13)-O1012)*N1012/NETWORKDAYS(Lister!$D$19,Lister!$E$19,Lister!$D$7:$D$13),IF(MONTH(E1012)&gt;7,0)))),0),"")</f>
        <v/>
      </c>
      <c r="T1012" s="46" t="str">
        <f>IFERROR(MAX(IF(OR(O1012="",P1012=""),"",IF(AND(AND(MONTH(E1012)&gt;=8,MONTH(E1012)&lt;9),AND(MONTH(F1012)&gt;=8,MONTH(F1012)&lt;9)),(NETWORKDAYS(E1012,F1012,Lister!$D$7:$D$13)-P1012)*N1012/NETWORKDAYS(Lister!$D$20,Lister!$E$20,Lister!$D$7:$D$13),IF(AND(MONTH(E1012)=7,MONTH(F1012)=8),(NETWORKDAYS(Lister!$D$20,F1012,Lister!$D$7:$D$13)-P1012)*N1012/NETWORKDAYS(Lister!$D$20,Lister!$E$20,Lister!$D$7:$D$13),IF(AND(MONTH(E1012)=7,MONTH(F1012)=7),0)))),0),"")</f>
        <v/>
      </c>
      <c r="U1012" s="78" t="str">
        <f>IF(Ansøgning!U994="","",Ansøgning!U994)</f>
        <v/>
      </c>
      <c r="V1012" s="119" t="str">
        <f t="shared" si="112"/>
        <v/>
      </c>
      <c r="W1012" s="120" t="str">
        <f t="shared" si="113"/>
        <v/>
      </c>
      <c r="X1012" s="42" t="str">
        <f t="shared" si="114"/>
        <v/>
      </c>
    </row>
    <row r="1013" spans="1:24" x14ac:dyDescent="0.25">
      <c r="A1013" s="13" t="str">
        <f t="shared" si="115"/>
        <v/>
      </c>
      <c r="B1013" s="75" t="str">
        <f>IF(Ansøgning!B995="","",Ansøgning!B995)</f>
        <v/>
      </c>
      <c r="C1013" s="75" t="str">
        <f>IF(Ansøgning!C995="","",Ansøgning!C995)</f>
        <v/>
      </c>
      <c r="D1013" s="75" t="str">
        <f>IF(Ansøgning!D995="","",Ansøgning!D995)</f>
        <v/>
      </c>
      <c r="E1013" s="76" t="str">
        <f>IF(Ansøgning!E995="","",Ansøgning!E995)</f>
        <v/>
      </c>
      <c r="F1013" s="76" t="str">
        <f>IF(Ansøgning!F995="","",Ansøgning!F995)</f>
        <v/>
      </c>
      <c r="G1013" s="33" t="str">
        <f>IF(OR(E1013="",F1013=""),"",NETWORKDAYS(E1013,F1013,Lister!$D$7:$D$13))</f>
        <v/>
      </c>
      <c r="H1013" s="76" t="str">
        <f>IF(Ansøgning!H995="","",Ansøgning!H995)</f>
        <v/>
      </c>
      <c r="I1013" s="32" t="str">
        <f t="shared" si="109"/>
        <v/>
      </c>
      <c r="J1013" s="77" t="str">
        <f>IF(Ansøgning!J995="","",Ansøgning!J995)</f>
        <v/>
      </c>
      <c r="K1013" s="77" t="str">
        <f>IF(Ansøgning!K995="","",Ansøgning!K995)</f>
        <v/>
      </c>
      <c r="L1013" s="46" t="str">
        <f t="shared" si="110"/>
        <v/>
      </c>
      <c r="M1013" s="78" t="str">
        <f>IF(Ansøgning!M995="","",Ansøgning!M995)</f>
        <v/>
      </c>
      <c r="N1013" s="31" t="str">
        <f t="shared" si="111"/>
        <v/>
      </c>
      <c r="O1013" s="78" t="str">
        <f>IF(Ansøgning!O995="","",Ansøgning!O995)</f>
        <v/>
      </c>
      <c r="P1013" s="78" t="str">
        <f>IF(Ansøgning!P995="","",Ansøgning!P995)</f>
        <v/>
      </c>
      <c r="Q1013" s="78" t="str">
        <f>IF(Ansøgning!Q995="","",Ansøgning!Q995)</f>
        <v/>
      </c>
      <c r="R1013" s="78" t="str">
        <f>IF(Ansøgning!R995="","",Ansøgning!R995)</f>
        <v/>
      </c>
      <c r="S1013" s="46" t="str">
        <f>IFERROR(MAX(IF(OR(O1013="",P1013=""),"",IF(AND(AND(MONTH(E1013)&gt;=7,MONTH(E1013)&lt;8),AND(MONTH(F1013)&gt;=7,MONTH(F1013)&lt;8)),(NETWORKDAYS(E1013,F1013,Lister!$D$7:$D$13)-O1013)*N1013/NETWORKDAYS(Lister!$D$19,Lister!$E$19,Lister!$D$7:$D$13),IF(AND(AND(MONTH(E1013)&gt;=7,MONTH(E1013)&lt;8),MONTH(F1013)&gt;7),(NETWORKDAYS(E1013,Lister!$E$19,Lister!$D$7:$D$13)-O1013)*N1013/NETWORKDAYS(Lister!$D$19,Lister!$E$19,Lister!$D$7:$D$13),IF(MONTH(E1013)&gt;7,0)))),0),"")</f>
        <v/>
      </c>
      <c r="T1013" s="46" t="str">
        <f>IFERROR(MAX(IF(OR(O1013="",P1013=""),"",IF(AND(AND(MONTH(E1013)&gt;=8,MONTH(E1013)&lt;9),AND(MONTH(F1013)&gt;=8,MONTH(F1013)&lt;9)),(NETWORKDAYS(E1013,F1013,Lister!$D$7:$D$13)-P1013)*N1013/NETWORKDAYS(Lister!$D$20,Lister!$E$20,Lister!$D$7:$D$13),IF(AND(MONTH(E1013)=7,MONTH(F1013)=8),(NETWORKDAYS(Lister!$D$20,F1013,Lister!$D$7:$D$13)-P1013)*N1013/NETWORKDAYS(Lister!$D$20,Lister!$E$20,Lister!$D$7:$D$13),IF(AND(MONTH(E1013)=7,MONTH(F1013)=7),0)))),0),"")</f>
        <v/>
      </c>
      <c r="U1013" s="78" t="str">
        <f>IF(Ansøgning!U995="","",Ansøgning!U995)</f>
        <v/>
      </c>
      <c r="V1013" s="119" t="str">
        <f t="shared" si="112"/>
        <v/>
      </c>
      <c r="W1013" s="120" t="str">
        <f t="shared" si="113"/>
        <v/>
      </c>
      <c r="X1013" s="42" t="str">
        <f t="shared" si="114"/>
        <v/>
      </c>
    </row>
    <row r="1014" spans="1:24" x14ac:dyDescent="0.25">
      <c r="A1014" s="13" t="str">
        <f t="shared" si="115"/>
        <v/>
      </c>
      <c r="B1014" s="75" t="str">
        <f>IF(Ansøgning!B996="","",Ansøgning!B996)</f>
        <v/>
      </c>
      <c r="C1014" s="75" t="str">
        <f>IF(Ansøgning!C996="","",Ansøgning!C996)</f>
        <v/>
      </c>
      <c r="D1014" s="75" t="str">
        <f>IF(Ansøgning!D996="","",Ansøgning!D996)</f>
        <v/>
      </c>
      <c r="E1014" s="76" t="str">
        <f>IF(Ansøgning!E996="","",Ansøgning!E996)</f>
        <v/>
      </c>
      <c r="F1014" s="76" t="str">
        <f>IF(Ansøgning!F996="","",Ansøgning!F996)</f>
        <v/>
      </c>
      <c r="G1014" s="33" t="str">
        <f>IF(OR(E1014="",F1014=""),"",NETWORKDAYS(E1014,F1014,Lister!$D$7:$D$13))</f>
        <v/>
      </c>
      <c r="H1014" s="76" t="str">
        <f>IF(Ansøgning!H996="","",Ansøgning!H996)</f>
        <v/>
      </c>
      <c r="I1014" s="32" t="str">
        <f t="shared" si="109"/>
        <v/>
      </c>
      <c r="J1014" s="77" t="str">
        <f>IF(Ansøgning!J996="","",Ansøgning!J996)</f>
        <v/>
      </c>
      <c r="K1014" s="77" t="str">
        <f>IF(Ansøgning!K996="","",Ansøgning!K996)</f>
        <v/>
      </c>
      <c r="L1014" s="46" t="str">
        <f t="shared" si="110"/>
        <v/>
      </c>
      <c r="M1014" s="78" t="str">
        <f>IF(Ansøgning!M996="","",Ansøgning!M996)</f>
        <v/>
      </c>
      <c r="N1014" s="31" t="str">
        <f t="shared" si="111"/>
        <v/>
      </c>
      <c r="O1014" s="78" t="str">
        <f>IF(Ansøgning!O996="","",Ansøgning!O996)</f>
        <v/>
      </c>
      <c r="P1014" s="78" t="str">
        <f>IF(Ansøgning!P996="","",Ansøgning!P996)</f>
        <v/>
      </c>
      <c r="Q1014" s="78" t="str">
        <f>IF(Ansøgning!Q996="","",Ansøgning!Q996)</f>
        <v/>
      </c>
      <c r="R1014" s="78" t="str">
        <f>IF(Ansøgning!R996="","",Ansøgning!R996)</f>
        <v/>
      </c>
      <c r="S1014" s="46" t="str">
        <f>IFERROR(MAX(IF(OR(O1014="",P1014=""),"",IF(AND(AND(MONTH(E1014)&gt;=7,MONTH(E1014)&lt;8),AND(MONTH(F1014)&gt;=7,MONTH(F1014)&lt;8)),(NETWORKDAYS(E1014,F1014,Lister!$D$7:$D$13)-O1014)*N1014/NETWORKDAYS(Lister!$D$19,Lister!$E$19,Lister!$D$7:$D$13),IF(AND(AND(MONTH(E1014)&gt;=7,MONTH(E1014)&lt;8),MONTH(F1014)&gt;7),(NETWORKDAYS(E1014,Lister!$E$19,Lister!$D$7:$D$13)-O1014)*N1014/NETWORKDAYS(Lister!$D$19,Lister!$E$19,Lister!$D$7:$D$13),IF(MONTH(E1014)&gt;7,0)))),0),"")</f>
        <v/>
      </c>
      <c r="T1014" s="46" t="str">
        <f>IFERROR(MAX(IF(OR(O1014="",P1014=""),"",IF(AND(AND(MONTH(E1014)&gt;=8,MONTH(E1014)&lt;9),AND(MONTH(F1014)&gt;=8,MONTH(F1014)&lt;9)),(NETWORKDAYS(E1014,F1014,Lister!$D$7:$D$13)-P1014)*N1014/NETWORKDAYS(Lister!$D$20,Lister!$E$20,Lister!$D$7:$D$13),IF(AND(MONTH(E1014)=7,MONTH(F1014)=8),(NETWORKDAYS(Lister!$D$20,F1014,Lister!$D$7:$D$13)-P1014)*N1014/NETWORKDAYS(Lister!$D$20,Lister!$E$20,Lister!$D$7:$D$13),IF(AND(MONTH(E1014)=7,MONTH(F1014)=7),0)))),0),"")</f>
        <v/>
      </c>
      <c r="U1014" s="78" t="str">
        <f>IF(Ansøgning!U996="","",Ansøgning!U996)</f>
        <v/>
      </c>
      <c r="V1014" s="119" t="str">
        <f t="shared" si="112"/>
        <v/>
      </c>
      <c r="W1014" s="120" t="str">
        <f t="shared" si="113"/>
        <v/>
      </c>
      <c r="X1014" s="42" t="str">
        <f t="shared" si="114"/>
        <v/>
      </c>
    </row>
    <row r="1015" spans="1:24" x14ac:dyDescent="0.25">
      <c r="A1015" s="13" t="str">
        <f t="shared" si="115"/>
        <v/>
      </c>
      <c r="B1015" s="75" t="str">
        <f>IF(Ansøgning!B997="","",Ansøgning!B997)</f>
        <v/>
      </c>
      <c r="C1015" s="75" t="str">
        <f>IF(Ansøgning!C997="","",Ansøgning!C997)</f>
        <v/>
      </c>
      <c r="D1015" s="75" t="str">
        <f>IF(Ansøgning!D997="","",Ansøgning!D997)</f>
        <v/>
      </c>
      <c r="E1015" s="76" t="str">
        <f>IF(Ansøgning!E997="","",Ansøgning!E997)</f>
        <v/>
      </c>
      <c r="F1015" s="76" t="str">
        <f>IF(Ansøgning!F997="","",Ansøgning!F997)</f>
        <v/>
      </c>
      <c r="G1015" s="33" t="str">
        <f>IF(OR(E1015="",F1015=""),"",NETWORKDAYS(E1015,F1015,Lister!$D$7:$D$13))</f>
        <v/>
      </c>
      <c r="H1015" s="76" t="str">
        <f>IF(Ansøgning!H997="","",Ansøgning!H997)</f>
        <v/>
      </c>
      <c r="I1015" s="32" t="str">
        <f t="shared" si="109"/>
        <v/>
      </c>
      <c r="J1015" s="77" t="str">
        <f>IF(Ansøgning!J997="","",Ansøgning!J997)</f>
        <v/>
      </c>
      <c r="K1015" s="77" t="str">
        <f>IF(Ansøgning!K997="","",Ansøgning!K997)</f>
        <v/>
      </c>
      <c r="L1015" s="46" t="str">
        <f t="shared" si="110"/>
        <v/>
      </c>
      <c r="M1015" s="78" t="str">
        <f>IF(Ansøgning!M997="","",Ansøgning!M997)</f>
        <v/>
      </c>
      <c r="N1015" s="31" t="str">
        <f t="shared" si="111"/>
        <v/>
      </c>
      <c r="O1015" s="78" t="str">
        <f>IF(Ansøgning!O997="","",Ansøgning!O997)</f>
        <v/>
      </c>
      <c r="P1015" s="78" t="str">
        <f>IF(Ansøgning!P997="","",Ansøgning!P997)</f>
        <v/>
      </c>
      <c r="Q1015" s="78" t="str">
        <f>IF(Ansøgning!Q997="","",Ansøgning!Q997)</f>
        <v/>
      </c>
      <c r="R1015" s="78" t="str">
        <f>IF(Ansøgning!R997="","",Ansøgning!R997)</f>
        <v/>
      </c>
      <c r="S1015" s="46" t="str">
        <f>IFERROR(MAX(IF(OR(O1015="",P1015=""),"",IF(AND(AND(MONTH(E1015)&gt;=7,MONTH(E1015)&lt;8),AND(MONTH(F1015)&gt;=7,MONTH(F1015)&lt;8)),(NETWORKDAYS(E1015,F1015,Lister!$D$7:$D$13)-O1015)*N1015/NETWORKDAYS(Lister!$D$19,Lister!$E$19,Lister!$D$7:$D$13),IF(AND(AND(MONTH(E1015)&gt;=7,MONTH(E1015)&lt;8),MONTH(F1015)&gt;7),(NETWORKDAYS(E1015,Lister!$E$19,Lister!$D$7:$D$13)-O1015)*N1015/NETWORKDAYS(Lister!$D$19,Lister!$E$19,Lister!$D$7:$D$13),IF(MONTH(E1015)&gt;7,0)))),0),"")</f>
        <v/>
      </c>
      <c r="T1015" s="46" t="str">
        <f>IFERROR(MAX(IF(OR(O1015="",P1015=""),"",IF(AND(AND(MONTH(E1015)&gt;=8,MONTH(E1015)&lt;9),AND(MONTH(F1015)&gt;=8,MONTH(F1015)&lt;9)),(NETWORKDAYS(E1015,F1015,Lister!$D$7:$D$13)-P1015)*N1015/NETWORKDAYS(Lister!$D$20,Lister!$E$20,Lister!$D$7:$D$13),IF(AND(MONTH(E1015)=7,MONTH(F1015)=8),(NETWORKDAYS(Lister!$D$20,F1015,Lister!$D$7:$D$13)-P1015)*N1015/NETWORKDAYS(Lister!$D$20,Lister!$E$20,Lister!$D$7:$D$13),IF(AND(MONTH(E1015)=7,MONTH(F1015)=7),0)))),0),"")</f>
        <v/>
      </c>
      <c r="U1015" s="78" t="str">
        <f>IF(Ansøgning!U997="","",Ansøgning!U997)</f>
        <v/>
      </c>
      <c r="V1015" s="119" t="str">
        <f t="shared" si="112"/>
        <v/>
      </c>
      <c r="W1015" s="120" t="str">
        <f t="shared" si="113"/>
        <v/>
      </c>
      <c r="X1015" s="42" t="str">
        <f t="shared" si="114"/>
        <v/>
      </c>
    </row>
    <row r="1016" spans="1:24" x14ac:dyDescent="0.25">
      <c r="A1016" s="13" t="str">
        <f t="shared" si="115"/>
        <v/>
      </c>
      <c r="B1016" s="75" t="str">
        <f>IF(Ansøgning!B998="","",Ansøgning!B998)</f>
        <v/>
      </c>
      <c r="C1016" s="75" t="str">
        <f>IF(Ansøgning!C998="","",Ansøgning!C998)</f>
        <v/>
      </c>
      <c r="D1016" s="75" t="str">
        <f>IF(Ansøgning!D998="","",Ansøgning!D998)</f>
        <v/>
      </c>
      <c r="E1016" s="76" t="str">
        <f>IF(Ansøgning!E998="","",Ansøgning!E998)</f>
        <v/>
      </c>
      <c r="F1016" s="76" t="str">
        <f>IF(Ansøgning!F998="","",Ansøgning!F998)</f>
        <v/>
      </c>
      <c r="G1016" s="33" t="str">
        <f>IF(OR(E1016="",F1016=""),"",NETWORKDAYS(E1016,F1016,Lister!$D$7:$D$13))</f>
        <v/>
      </c>
      <c r="H1016" s="76" t="str">
        <f>IF(Ansøgning!H998="","",Ansøgning!H998)</f>
        <v/>
      </c>
      <c r="I1016" s="32" t="str">
        <f t="shared" si="109"/>
        <v/>
      </c>
      <c r="J1016" s="77" t="str">
        <f>IF(Ansøgning!J998="","",Ansøgning!J998)</f>
        <v/>
      </c>
      <c r="K1016" s="77" t="str">
        <f>IF(Ansøgning!K998="","",Ansøgning!K998)</f>
        <v/>
      </c>
      <c r="L1016" s="46" t="str">
        <f t="shared" si="110"/>
        <v/>
      </c>
      <c r="M1016" s="78" t="str">
        <f>IF(Ansøgning!M998="","",Ansøgning!M998)</f>
        <v/>
      </c>
      <c r="N1016" s="31" t="str">
        <f t="shared" si="111"/>
        <v/>
      </c>
      <c r="O1016" s="78" t="str">
        <f>IF(Ansøgning!O998="","",Ansøgning!O998)</f>
        <v/>
      </c>
      <c r="P1016" s="78" t="str">
        <f>IF(Ansøgning!P998="","",Ansøgning!P998)</f>
        <v/>
      </c>
      <c r="Q1016" s="78" t="str">
        <f>IF(Ansøgning!Q998="","",Ansøgning!Q998)</f>
        <v/>
      </c>
      <c r="R1016" s="78" t="str">
        <f>IF(Ansøgning!R998="","",Ansøgning!R998)</f>
        <v/>
      </c>
      <c r="S1016" s="46" t="str">
        <f>IFERROR(MAX(IF(OR(O1016="",P1016=""),"",IF(AND(AND(MONTH(E1016)&gt;=7,MONTH(E1016)&lt;8),AND(MONTH(F1016)&gt;=7,MONTH(F1016)&lt;8)),(NETWORKDAYS(E1016,F1016,Lister!$D$7:$D$13)-O1016)*N1016/NETWORKDAYS(Lister!$D$19,Lister!$E$19,Lister!$D$7:$D$13),IF(AND(AND(MONTH(E1016)&gt;=7,MONTH(E1016)&lt;8),MONTH(F1016)&gt;7),(NETWORKDAYS(E1016,Lister!$E$19,Lister!$D$7:$D$13)-O1016)*N1016/NETWORKDAYS(Lister!$D$19,Lister!$E$19,Lister!$D$7:$D$13),IF(MONTH(E1016)&gt;7,0)))),0),"")</f>
        <v/>
      </c>
      <c r="T1016" s="46" t="str">
        <f>IFERROR(MAX(IF(OR(O1016="",P1016=""),"",IF(AND(AND(MONTH(E1016)&gt;=8,MONTH(E1016)&lt;9),AND(MONTH(F1016)&gt;=8,MONTH(F1016)&lt;9)),(NETWORKDAYS(E1016,F1016,Lister!$D$7:$D$13)-P1016)*N1016/NETWORKDAYS(Lister!$D$20,Lister!$E$20,Lister!$D$7:$D$13),IF(AND(MONTH(E1016)=7,MONTH(F1016)=8),(NETWORKDAYS(Lister!$D$20,F1016,Lister!$D$7:$D$13)-P1016)*N1016/NETWORKDAYS(Lister!$D$20,Lister!$E$20,Lister!$D$7:$D$13),IF(AND(MONTH(E1016)=7,MONTH(F1016)=7),0)))),0),"")</f>
        <v/>
      </c>
      <c r="U1016" s="78" t="str">
        <f>IF(Ansøgning!U998="","",Ansøgning!U998)</f>
        <v/>
      </c>
      <c r="V1016" s="119" t="str">
        <f t="shared" si="112"/>
        <v/>
      </c>
      <c r="W1016" s="120" t="str">
        <f t="shared" si="113"/>
        <v/>
      </c>
      <c r="X1016" s="42" t="str">
        <f t="shared" si="114"/>
        <v/>
      </c>
    </row>
    <row r="1017" spans="1:24" x14ac:dyDescent="0.25">
      <c r="A1017" s="13" t="str">
        <f t="shared" si="115"/>
        <v/>
      </c>
      <c r="B1017" s="75" t="str">
        <f>IF(Ansøgning!B999="","",Ansøgning!B999)</f>
        <v/>
      </c>
      <c r="C1017" s="75" t="str">
        <f>IF(Ansøgning!C999="","",Ansøgning!C999)</f>
        <v/>
      </c>
      <c r="D1017" s="75" t="str">
        <f>IF(Ansøgning!D999="","",Ansøgning!D999)</f>
        <v/>
      </c>
      <c r="E1017" s="76" t="str">
        <f>IF(Ansøgning!E999="","",Ansøgning!E999)</f>
        <v/>
      </c>
      <c r="F1017" s="76" t="str">
        <f>IF(Ansøgning!F999="","",Ansøgning!F999)</f>
        <v/>
      </c>
      <c r="G1017" s="33" t="str">
        <f>IF(OR(E1017="",F1017=""),"",NETWORKDAYS(E1017,F1017,Lister!$D$7:$D$13))</f>
        <v/>
      </c>
      <c r="H1017" s="76" t="str">
        <f>IF(Ansøgning!H999="","",Ansøgning!H999)</f>
        <v/>
      </c>
      <c r="I1017" s="32" t="str">
        <f t="shared" si="109"/>
        <v/>
      </c>
      <c r="J1017" s="77" t="str">
        <f>IF(Ansøgning!J999="","",Ansøgning!J999)</f>
        <v/>
      </c>
      <c r="K1017" s="77" t="str">
        <f>IF(Ansøgning!K999="","",Ansøgning!K999)</f>
        <v/>
      </c>
      <c r="L1017" s="46" t="str">
        <f t="shared" si="110"/>
        <v/>
      </c>
      <c r="M1017" s="78" t="str">
        <f>IF(Ansøgning!M999="","",Ansøgning!M999)</f>
        <v/>
      </c>
      <c r="N1017" s="31" t="str">
        <f t="shared" si="111"/>
        <v/>
      </c>
      <c r="O1017" s="78" t="str">
        <f>IF(Ansøgning!O999="","",Ansøgning!O999)</f>
        <v/>
      </c>
      <c r="P1017" s="78" t="str">
        <f>IF(Ansøgning!P999="","",Ansøgning!P999)</f>
        <v/>
      </c>
      <c r="Q1017" s="78" t="str">
        <f>IF(Ansøgning!Q999="","",Ansøgning!Q999)</f>
        <v/>
      </c>
      <c r="R1017" s="78" t="str">
        <f>IF(Ansøgning!R999="","",Ansøgning!R999)</f>
        <v/>
      </c>
      <c r="S1017" s="46" t="str">
        <f>IFERROR(MAX(IF(OR(O1017="",P1017=""),"",IF(AND(AND(MONTH(E1017)&gt;=7,MONTH(E1017)&lt;8),AND(MONTH(F1017)&gt;=7,MONTH(F1017)&lt;8)),(NETWORKDAYS(E1017,F1017,Lister!$D$7:$D$13)-O1017)*N1017/NETWORKDAYS(Lister!$D$19,Lister!$E$19,Lister!$D$7:$D$13),IF(AND(AND(MONTH(E1017)&gt;=7,MONTH(E1017)&lt;8),MONTH(F1017)&gt;7),(NETWORKDAYS(E1017,Lister!$E$19,Lister!$D$7:$D$13)-O1017)*N1017/NETWORKDAYS(Lister!$D$19,Lister!$E$19,Lister!$D$7:$D$13),IF(MONTH(E1017)&gt;7,0)))),0),"")</f>
        <v/>
      </c>
      <c r="T1017" s="46" t="str">
        <f>IFERROR(MAX(IF(OR(O1017="",P1017=""),"",IF(AND(AND(MONTH(E1017)&gt;=8,MONTH(E1017)&lt;9),AND(MONTH(F1017)&gt;=8,MONTH(F1017)&lt;9)),(NETWORKDAYS(E1017,F1017,Lister!$D$7:$D$13)-P1017)*N1017/NETWORKDAYS(Lister!$D$20,Lister!$E$20,Lister!$D$7:$D$13),IF(AND(MONTH(E1017)=7,MONTH(F1017)=8),(NETWORKDAYS(Lister!$D$20,F1017,Lister!$D$7:$D$13)-P1017)*N1017/NETWORKDAYS(Lister!$D$20,Lister!$E$20,Lister!$D$7:$D$13),IF(AND(MONTH(E1017)=7,MONTH(F1017)=7),0)))),0),"")</f>
        <v/>
      </c>
      <c r="U1017" s="78" t="str">
        <f>IF(Ansøgning!U999="","",Ansøgning!U999)</f>
        <v/>
      </c>
      <c r="V1017" s="119" t="str">
        <f t="shared" si="112"/>
        <v/>
      </c>
      <c r="W1017" s="120" t="str">
        <f t="shared" si="113"/>
        <v/>
      </c>
      <c r="X1017" s="42" t="str">
        <f t="shared" si="114"/>
        <v/>
      </c>
    </row>
    <row r="1018" spans="1:24" x14ac:dyDescent="0.25">
      <c r="A1018" s="13" t="str">
        <f t="shared" si="115"/>
        <v/>
      </c>
      <c r="B1018" s="75" t="str">
        <f>IF(Ansøgning!B1000="","",Ansøgning!B1000)</f>
        <v/>
      </c>
      <c r="C1018" s="75" t="str">
        <f>IF(Ansøgning!C1000="","",Ansøgning!C1000)</f>
        <v/>
      </c>
      <c r="D1018" s="75" t="str">
        <f>IF(Ansøgning!D1000="","",Ansøgning!D1000)</f>
        <v/>
      </c>
      <c r="E1018" s="76" t="str">
        <f>IF(Ansøgning!E1000="","",Ansøgning!E1000)</f>
        <v/>
      </c>
      <c r="F1018" s="76" t="str">
        <f>IF(Ansøgning!F1000="","",Ansøgning!F1000)</f>
        <v/>
      </c>
      <c r="G1018" s="33" t="str">
        <f>IF(OR(E1018="",F1018=""),"",NETWORKDAYS(E1018,F1018,Lister!$D$7:$D$13))</f>
        <v/>
      </c>
      <c r="H1018" s="76" t="str">
        <f>IF(Ansøgning!H1000="","",Ansøgning!H1000)</f>
        <v/>
      </c>
      <c r="I1018" s="32" t="str">
        <f t="shared" si="109"/>
        <v/>
      </c>
      <c r="J1018" s="77" t="str">
        <f>IF(Ansøgning!J1000="","",Ansøgning!J1000)</f>
        <v/>
      </c>
      <c r="K1018" s="77" t="str">
        <f>IF(Ansøgning!K1000="","",Ansøgning!K1000)</f>
        <v/>
      </c>
      <c r="L1018" s="46" t="str">
        <f t="shared" si="110"/>
        <v/>
      </c>
      <c r="M1018" s="78" t="str">
        <f>IF(Ansøgning!M1000="","",Ansøgning!M1000)</f>
        <v/>
      </c>
      <c r="N1018" s="31" t="str">
        <f t="shared" si="111"/>
        <v/>
      </c>
      <c r="O1018" s="78" t="str">
        <f>IF(Ansøgning!O1000="","",Ansøgning!O1000)</f>
        <v/>
      </c>
      <c r="P1018" s="78" t="str">
        <f>IF(Ansøgning!P1000="","",Ansøgning!P1000)</f>
        <v/>
      </c>
      <c r="Q1018" s="78" t="str">
        <f>IF(Ansøgning!Q1000="","",Ansøgning!Q1000)</f>
        <v/>
      </c>
      <c r="R1018" s="78" t="str">
        <f>IF(Ansøgning!R1000="","",Ansøgning!R1000)</f>
        <v/>
      </c>
      <c r="S1018" s="46" t="str">
        <f>IFERROR(MAX(IF(OR(O1018="",P1018=""),"",IF(AND(AND(MONTH(E1018)&gt;=7,MONTH(E1018)&lt;8),AND(MONTH(F1018)&gt;=7,MONTH(F1018)&lt;8)),(NETWORKDAYS(E1018,F1018,Lister!$D$7:$D$13)-O1018)*N1018/NETWORKDAYS(Lister!$D$19,Lister!$E$19,Lister!$D$7:$D$13),IF(AND(AND(MONTH(E1018)&gt;=7,MONTH(E1018)&lt;8),MONTH(F1018)&gt;7),(NETWORKDAYS(E1018,Lister!$E$19,Lister!$D$7:$D$13)-O1018)*N1018/NETWORKDAYS(Lister!$D$19,Lister!$E$19,Lister!$D$7:$D$13),IF(MONTH(E1018)&gt;7,0)))),0),"")</f>
        <v/>
      </c>
      <c r="T1018" s="46" t="str">
        <f>IFERROR(MAX(IF(OR(O1018="",P1018=""),"",IF(AND(AND(MONTH(E1018)&gt;=8,MONTH(E1018)&lt;9),AND(MONTH(F1018)&gt;=8,MONTH(F1018)&lt;9)),(NETWORKDAYS(E1018,F1018,Lister!$D$7:$D$13)-P1018)*N1018/NETWORKDAYS(Lister!$D$20,Lister!$E$20,Lister!$D$7:$D$13),IF(AND(MONTH(E1018)=7,MONTH(F1018)=8),(NETWORKDAYS(Lister!$D$20,F1018,Lister!$D$7:$D$13)-P1018)*N1018/NETWORKDAYS(Lister!$D$20,Lister!$E$20,Lister!$D$7:$D$13),IF(AND(MONTH(E1018)=7,MONTH(F1018)=7),0)))),0),"")</f>
        <v/>
      </c>
      <c r="U1018" s="78" t="str">
        <f>IF(Ansøgning!U1000="","",Ansøgning!U1000)</f>
        <v/>
      </c>
      <c r="V1018" s="119" t="str">
        <f t="shared" si="112"/>
        <v/>
      </c>
      <c r="W1018" s="120" t="str">
        <f t="shared" si="113"/>
        <v/>
      </c>
      <c r="X1018" s="42" t="str">
        <f t="shared" si="114"/>
        <v/>
      </c>
    </row>
    <row r="1019" spans="1:24" x14ac:dyDescent="0.25">
      <c r="A1019" s="13" t="str">
        <f t="shared" si="115"/>
        <v/>
      </c>
      <c r="B1019" s="75" t="str">
        <f>IF(Ansøgning!B1001="","",Ansøgning!B1001)</f>
        <v/>
      </c>
      <c r="C1019" s="75" t="str">
        <f>IF(Ansøgning!C1001="","",Ansøgning!C1001)</f>
        <v/>
      </c>
      <c r="D1019" s="75" t="str">
        <f>IF(Ansøgning!D1001="","",Ansøgning!D1001)</f>
        <v/>
      </c>
      <c r="E1019" s="76" t="str">
        <f>IF(Ansøgning!E1001="","",Ansøgning!E1001)</f>
        <v/>
      </c>
      <c r="F1019" s="76" t="str">
        <f>IF(Ansøgning!F1001="","",Ansøgning!F1001)</f>
        <v/>
      </c>
      <c r="G1019" s="33" t="str">
        <f>IF(OR(E1019="",F1019=""),"",NETWORKDAYS(E1019,F1019,Lister!$D$7:$D$13))</f>
        <v/>
      </c>
      <c r="H1019" s="76" t="str">
        <f>IF(Ansøgning!H1001="","",Ansøgning!H1001)</f>
        <v/>
      </c>
      <c r="I1019" s="32" t="str">
        <f t="shared" si="109"/>
        <v/>
      </c>
      <c r="J1019" s="77" t="str">
        <f>IF(Ansøgning!J1001="","",Ansøgning!J1001)</f>
        <v/>
      </c>
      <c r="K1019" s="77" t="str">
        <f>IF(Ansøgning!K1001="","",Ansøgning!K1001)</f>
        <v/>
      </c>
      <c r="L1019" s="46" t="str">
        <f t="shared" si="110"/>
        <v/>
      </c>
      <c r="M1019" s="78" t="str">
        <f>IF(Ansøgning!M1001="","",Ansøgning!M1001)</f>
        <v/>
      </c>
      <c r="N1019" s="31" t="str">
        <f t="shared" si="111"/>
        <v/>
      </c>
      <c r="O1019" s="78" t="str">
        <f>IF(Ansøgning!O1001="","",Ansøgning!O1001)</f>
        <v/>
      </c>
      <c r="P1019" s="78" t="str">
        <f>IF(Ansøgning!P1001="","",Ansøgning!P1001)</f>
        <v/>
      </c>
      <c r="Q1019" s="78" t="str">
        <f>IF(Ansøgning!Q1001="","",Ansøgning!Q1001)</f>
        <v/>
      </c>
      <c r="R1019" s="78" t="str">
        <f>IF(Ansøgning!R1001="","",Ansøgning!R1001)</f>
        <v/>
      </c>
      <c r="S1019" s="46" t="str">
        <f>IFERROR(MAX(IF(OR(O1019="",P1019=""),"",IF(AND(AND(MONTH(E1019)&gt;=7,MONTH(E1019)&lt;8),AND(MONTH(F1019)&gt;=7,MONTH(F1019)&lt;8)),(NETWORKDAYS(E1019,F1019,Lister!$D$7:$D$13)-O1019)*N1019/NETWORKDAYS(Lister!$D$19,Lister!$E$19,Lister!$D$7:$D$13),IF(AND(AND(MONTH(E1019)&gt;=7,MONTH(E1019)&lt;8),MONTH(F1019)&gt;7),(NETWORKDAYS(E1019,Lister!$E$19,Lister!$D$7:$D$13)-O1019)*N1019/NETWORKDAYS(Lister!$D$19,Lister!$E$19,Lister!$D$7:$D$13),IF(MONTH(E1019)&gt;7,0)))),0),"")</f>
        <v/>
      </c>
      <c r="T1019" s="46" t="str">
        <f>IFERROR(MAX(IF(OR(O1019="",P1019=""),"",IF(AND(AND(MONTH(E1019)&gt;=8,MONTH(E1019)&lt;9),AND(MONTH(F1019)&gt;=8,MONTH(F1019)&lt;9)),(NETWORKDAYS(E1019,F1019,Lister!$D$7:$D$13)-P1019)*N1019/NETWORKDAYS(Lister!$D$20,Lister!$E$20,Lister!$D$7:$D$13),IF(AND(MONTH(E1019)=7,MONTH(F1019)=8),(NETWORKDAYS(Lister!$D$20,F1019,Lister!$D$7:$D$13)-P1019)*N1019/NETWORKDAYS(Lister!$D$20,Lister!$E$20,Lister!$D$7:$D$13),IF(AND(MONTH(E1019)=7,MONTH(F1019)=7),0)))),0),"")</f>
        <v/>
      </c>
      <c r="U1019" s="78" t="str">
        <f>IF(Ansøgning!U1001="","",Ansøgning!U1001)</f>
        <v/>
      </c>
      <c r="V1019" s="119" t="str">
        <f t="shared" si="112"/>
        <v/>
      </c>
      <c r="W1019" s="120" t="str">
        <f t="shared" si="113"/>
        <v/>
      </c>
      <c r="X1019" s="42" t="str">
        <f t="shared" si="114"/>
        <v/>
      </c>
    </row>
    <row r="1020" spans="1:24" x14ac:dyDescent="0.25">
      <c r="A1020" s="13" t="str">
        <f t="shared" si="115"/>
        <v/>
      </c>
      <c r="B1020" s="75" t="str">
        <f>IF(Ansøgning!B1002="","",Ansøgning!B1002)</f>
        <v/>
      </c>
      <c r="C1020" s="75" t="str">
        <f>IF(Ansøgning!C1002="","",Ansøgning!C1002)</f>
        <v/>
      </c>
      <c r="D1020" s="75" t="str">
        <f>IF(Ansøgning!D1002="","",Ansøgning!D1002)</f>
        <v/>
      </c>
      <c r="E1020" s="76" t="str">
        <f>IF(Ansøgning!E1002="","",Ansøgning!E1002)</f>
        <v/>
      </c>
      <c r="F1020" s="76" t="str">
        <f>IF(Ansøgning!F1002="","",Ansøgning!F1002)</f>
        <v/>
      </c>
      <c r="G1020" s="33" t="str">
        <f>IF(OR(E1020="",F1020=""),"",NETWORKDAYS(E1020,F1020,Lister!$D$7:$D$13))</f>
        <v/>
      </c>
      <c r="H1020" s="76" t="str">
        <f>IF(Ansøgning!H1002="","",Ansøgning!H1002)</f>
        <v/>
      </c>
      <c r="I1020" s="32" t="str">
        <f t="shared" si="109"/>
        <v/>
      </c>
      <c r="J1020" s="77" t="str">
        <f>IF(Ansøgning!J1002="","",Ansøgning!J1002)</f>
        <v/>
      </c>
      <c r="K1020" s="77" t="str">
        <f>IF(Ansøgning!K1002="","",Ansøgning!K1002)</f>
        <v/>
      </c>
      <c r="L1020" s="46" t="str">
        <f t="shared" si="110"/>
        <v/>
      </c>
      <c r="M1020" s="78" t="str">
        <f>IF(Ansøgning!M1002="","",Ansøgning!M1002)</f>
        <v/>
      </c>
      <c r="N1020" s="31" t="str">
        <f t="shared" si="111"/>
        <v/>
      </c>
      <c r="O1020" s="78" t="str">
        <f>IF(Ansøgning!O1002="","",Ansøgning!O1002)</f>
        <v/>
      </c>
      <c r="P1020" s="78" t="str">
        <f>IF(Ansøgning!P1002="","",Ansøgning!P1002)</f>
        <v/>
      </c>
      <c r="Q1020" s="78" t="str">
        <f>IF(Ansøgning!Q1002="","",Ansøgning!Q1002)</f>
        <v/>
      </c>
      <c r="R1020" s="78" t="str">
        <f>IF(Ansøgning!R1002="","",Ansøgning!R1002)</f>
        <v/>
      </c>
      <c r="S1020" s="46" t="str">
        <f>IFERROR(MAX(IF(OR(O1020="",P1020=""),"",IF(AND(AND(MONTH(E1020)&gt;=7,MONTH(E1020)&lt;8),AND(MONTH(F1020)&gt;=7,MONTH(F1020)&lt;8)),(NETWORKDAYS(E1020,F1020,Lister!$D$7:$D$13)-O1020)*N1020/NETWORKDAYS(Lister!$D$19,Lister!$E$19,Lister!$D$7:$D$13),IF(AND(AND(MONTH(E1020)&gt;=7,MONTH(E1020)&lt;8),MONTH(F1020)&gt;7),(NETWORKDAYS(E1020,Lister!$E$19,Lister!$D$7:$D$13)-O1020)*N1020/NETWORKDAYS(Lister!$D$19,Lister!$E$19,Lister!$D$7:$D$13),IF(MONTH(E1020)&gt;7,0)))),0),"")</f>
        <v/>
      </c>
      <c r="T1020" s="46" t="str">
        <f>IFERROR(MAX(IF(OR(O1020="",P1020=""),"",IF(AND(AND(MONTH(E1020)&gt;=8,MONTH(E1020)&lt;9),AND(MONTH(F1020)&gt;=8,MONTH(F1020)&lt;9)),(NETWORKDAYS(E1020,F1020,Lister!$D$7:$D$13)-P1020)*N1020/NETWORKDAYS(Lister!$D$20,Lister!$E$20,Lister!$D$7:$D$13),IF(AND(MONTH(E1020)=7,MONTH(F1020)=8),(NETWORKDAYS(Lister!$D$20,F1020,Lister!$D$7:$D$13)-P1020)*N1020/NETWORKDAYS(Lister!$D$20,Lister!$E$20,Lister!$D$7:$D$13),IF(AND(MONTH(E1020)=7,MONTH(F1020)=7),0)))),0),"")</f>
        <v/>
      </c>
      <c r="U1020" s="78" t="str">
        <f>IF(Ansøgning!U1002="","",Ansøgning!U1002)</f>
        <v/>
      </c>
      <c r="V1020" s="119" t="str">
        <f t="shared" si="112"/>
        <v/>
      </c>
      <c r="W1020" s="120" t="str">
        <f t="shared" si="113"/>
        <v/>
      </c>
      <c r="X1020" s="42" t="str">
        <f t="shared" si="114"/>
        <v/>
      </c>
    </row>
    <row r="1021" spans="1:24" x14ac:dyDescent="0.25">
      <c r="A1021" s="13" t="str">
        <f t="shared" si="115"/>
        <v/>
      </c>
      <c r="B1021" s="75" t="str">
        <f>IF(Ansøgning!B1003="","",Ansøgning!B1003)</f>
        <v/>
      </c>
      <c r="C1021" s="75" t="str">
        <f>IF(Ansøgning!C1003="","",Ansøgning!C1003)</f>
        <v/>
      </c>
      <c r="D1021" s="75" t="str">
        <f>IF(Ansøgning!D1003="","",Ansøgning!D1003)</f>
        <v/>
      </c>
      <c r="E1021" s="76" t="str">
        <f>IF(Ansøgning!E1003="","",Ansøgning!E1003)</f>
        <v/>
      </c>
      <c r="F1021" s="76" t="str">
        <f>IF(Ansøgning!F1003="","",Ansøgning!F1003)</f>
        <v/>
      </c>
      <c r="G1021" s="33" t="str">
        <f>IF(OR(E1021="",F1021=""),"",NETWORKDAYS(E1021,F1021,Lister!$D$7:$D$13))</f>
        <v/>
      </c>
      <c r="H1021" s="76" t="str">
        <f>IF(Ansøgning!H1003="","",Ansøgning!H1003)</f>
        <v/>
      </c>
      <c r="I1021" s="32" t="str">
        <f t="shared" si="109"/>
        <v/>
      </c>
      <c r="J1021" s="77" t="str">
        <f>IF(Ansøgning!J1003="","",Ansøgning!J1003)</f>
        <v/>
      </c>
      <c r="K1021" s="77" t="str">
        <f>IF(Ansøgning!K1003="","",Ansøgning!K1003)</f>
        <v/>
      </c>
      <c r="L1021" s="46" t="str">
        <f t="shared" si="110"/>
        <v/>
      </c>
      <c r="M1021" s="78" t="str">
        <f>IF(Ansøgning!M1003="","",Ansøgning!M1003)</f>
        <v/>
      </c>
      <c r="N1021" s="31" t="str">
        <f t="shared" si="111"/>
        <v/>
      </c>
      <c r="O1021" s="78" t="str">
        <f>IF(Ansøgning!O1003="","",Ansøgning!O1003)</f>
        <v/>
      </c>
      <c r="P1021" s="78" t="str">
        <f>IF(Ansøgning!P1003="","",Ansøgning!P1003)</f>
        <v/>
      </c>
      <c r="Q1021" s="78" t="str">
        <f>IF(Ansøgning!Q1003="","",Ansøgning!Q1003)</f>
        <v/>
      </c>
      <c r="R1021" s="78" t="str">
        <f>IF(Ansøgning!R1003="","",Ansøgning!R1003)</f>
        <v/>
      </c>
      <c r="S1021" s="46" t="str">
        <f>IFERROR(MAX(IF(OR(O1021="",P1021=""),"",IF(AND(AND(MONTH(E1021)&gt;=7,MONTH(E1021)&lt;8),AND(MONTH(F1021)&gt;=7,MONTH(F1021)&lt;8)),(NETWORKDAYS(E1021,F1021,Lister!$D$7:$D$13)-O1021)*N1021/NETWORKDAYS(Lister!$D$19,Lister!$E$19,Lister!$D$7:$D$13),IF(AND(AND(MONTH(E1021)&gt;=7,MONTH(E1021)&lt;8),MONTH(F1021)&gt;7),(NETWORKDAYS(E1021,Lister!$E$19,Lister!$D$7:$D$13)-O1021)*N1021/NETWORKDAYS(Lister!$D$19,Lister!$E$19,Lister!$D$7:$D$13),IF(MONTH(E1021)&gt;7,0)))),0),"")</f>
        <v/>
      </c>
      <c r="T1021" s="46" t="str">
        <f>IFERROR(MAX(IF(OR(O1021="",P1021=""),"",IF(AND(AND(MONTH(E1021)&gt;=8,MONTH(E1021)&lt;9),AND(MONTH(F1021)&gt;=8,MONTH(F1021)&lt;9)),(NETWORKDAYS(E1021,F1021,Lister!$D$7:$D$13)-P1021)*N1021/NETWORKDAYS(Lister!$D$20,Lister!$E$20,Lister!$D$7:$D$13),IF(AND(MONTH(E1021)=7,MONTH(F1021)=8),(NETWORKDAYS(Lister!$D$20,F1021,Lister!$D$7:$D$13)-P1021)*N1021/NETWORKDAYS(Lister!$D$20,Lister!$E$20,Lister!$D$7:$D$13),IF(AND(MONTH(E1021)=7,MONTH(F1021)=7),0)))),0),"")</f>
        <v/>
      </c>
      <c r="U1021" s="78" t="str">
        <f>IF(Ansøgning!U1003="","",Ansøgning!U1003)</f>
        <v/>
      </c>
      <c r="V1021" s="119" t="str">
        <f t="shared" si="112"/>
        <v/>
      </c>
      <c r="W1021" s="120" t="str">
        <f t="shared" si="113"/>
        <v/>
      </c>
      <c r="X1021" s="42" t="str">
        <f t="shared" si="114"/>
        <v/>
      </c>
    </row>
    <row r="1022" spans="1:24" x14ac:dyDescent="0.25">
      <c r="A1022" s="13" t="str">
        <f t="shared" si="115"/>
        <v/>
      </c>
      <c r="B1022" s="75" t="str">
        <f>IF(Ansøgning!B1004="","",Ansøgning!B1004)</f>
        <v/>
      </c>
      <c r="C1022" s="75" t="str">
        <f>IF(Ansøgning!C1004="","",Ansøgning!C1004)</f>
        <v/>
      </c>
      <c r="D1022" s="75" t="str">
        <f>IF(Ansøgning!D1004="","",Ansøgning!D1004)</f>
        <v/>
      </c>
      <c r="E1022" s="76" t="str">
        <f>IF(Ansøgning!E1004="","",Ansøgning!E1004)</f>
        <v/>
      </c>
      <c r="F1022" s="76" t="str">
        <f>IF(Ansøgning!F1004="","",Ansøgning!F1004)</f>
        <v/>
      </c>
      <c r="G1022" s="33" t="str">
        <f>IF(OR(E1022="",F1022=""),"",NETWORKDAYS(E1022,F1022,Lister!$D$7:$D$13))</f>
        <v/>
      </c>
      <c r="H1022" s="76" t="str">
        <f>IF(Ansøgning!H1004="","",Ansøgning!H1004)</f>
        <v/>
      </c>
      <c r="I1022" s="32" t="str">
        <f t="shared" si="109"/>
        <v/>
      </c>
      <c r="J1022" s="77" t="str">
        <f>IF(Ansøgning!J1004="","",Ansøgning!J1004)</f>
        <v/>
      </c>
      <c r="K1022" s="77" t="str">
        <f>IF(Ansøgning!K1004="","",Ansøgning!K1004)</f>
        <v/>
      </c>
      <c r="L1022" s="46" t="str">
        <f t="shared" si="110"/>
        <v/>
      </c>
      <c r="M1022" s="78" t="str">
        <f>IF(Ansøgning!M1004="","",Ansøgning!M1004)</f>
        <v/>
      </c>
      <c r="N1022" s="31" t="str">
        <f t="shared" si="111"/>
        <v/>
      </c>
      <c r="O1022" s="78" t="str">
        <f>IF(Ansøgning!O1004="","",Ansøgning!O1004)</f>
        <v/>
      </c>
      <c r="P1022" s="78" t="str">
        <f>IF(Ansøgning!P1004="","",Ansøgning!P1004)</f>
        <v/>
      </c>
      <c r="Q1022" s="78" t="str">
        <f>IF(Ansøgning!Q1004="","",Ansøgning!Q1004)</f>
        <v/>
      </c>
      <c r="R1022" s="78" t="str">
        <f>IF(Ansøgning!R1004="","",Ansøgning!R1004)</f>
        <v/>
      </c>
      <c r="S1022" s="46" t="str">
        <f>IFERROR(MAX(IF(OR(O1022="",P1022=""),"",IF(AND(AND(MONTH(E1022)&gt;=7,MONTH(E1022)&lt;8),AND(MONTH(F1022)&gt;=7,MONTH(F1022)&lt;8)),(NETWORKDAYS(E1022,F1022,Lister!$D$7:$D$13)-O1022)*N1022/NETWORKDAYS(Lister!$D$19,Lister!$E$19,Lister!$D$7:$D$13),IF(AND(AND(MONTH(E1022)&gt;=7,MONTH(E1022)&lt;8),MONTH(F1022)&gt;7),(NETWORKDAYS(E1022,Lister!$E$19,Lister!$D$7:$D$13)-O1022)*N1022/NETWORKDAYS(Lister!$D$19,Lister!$E$19,Lister!$D$7:$D$13),IF(MONTH(E1022)&gt;7,0)))),0),"")</f>
        <v/>
      </c>
      <c r="T1022" s="46" t="str">
        <f>IFERROR(MAX(IF(OR(O1022="",P1022=""),"",IF(AND(AND(MONTH(E1022)&gt;=8,MONTH(E1022)&lt;9),AND(MONTH(F1022)&gt;=8,MONTH(F1022)&lt;9)),(NETWORKDAYS(E1022,F1022,Lister!$D$7:$D$13)-P1022)*N1022/NETWORKDAYS(Lister!$D$20,Lister!$E$20,Lister!$D$7:$D$13),IF(AND(MONTH(E1022)=7,MONTH(F1022)=8),(NETWORKDAYS(Lister!$D$20,F1022,Lister!$D$7:$D$13)-P1022)*N1022/NETWORKDAYS(Lister!$D$20,Lister!$E$20,Lister!$D$7:$D$13),IF(AND(MONTH(E1022)=7,MONTH(F1022)=7),0)))),0),"")</f>
        <v/>
      </c>
      <c r="U1022" s="78" t="str">
        <f>IF(Ansøgning!U1004="","",Ansøgning!U1004)</f>
        <v/>
      </c>
      <c r="V1022" s="119" t="str">
        <f t="shared" si="112"/>
        <v/>
      </c>
      <c r="W1022" s="120" t="str">
        <f t="shared" si="113"/>
        <v/>
      </c>
      <c r="X1022" s="42" t="str">
        <f t="shared" si="114"/>
        <v/>
      </c>
    </row>
    <row r="1023" spans="1:24" x14ac:dyDescent="0.25">
      <c r="A1023" s="13" t="str">
        <f t="shared" si="115"/>
        <v/>
      </c>
      <c r="B1023" s="75" t="str">
        <f>IF(Ansøgning!B1005="","",Ansøgning!B1005)</f>
        <v/>
      </c>
      <c r="C1023" s="75" t="str">
        <f>IF(Ansøgning!C1005="","",Ansøgning!C1005)</f>
        <v/>
      </c>
      <c r="D1023" s="75" t="str">
        <f>IF(Ansøgning!D1005="","",Ansøgning!D1005)</f>
        <v/>
      </c>
      <c r="E1023" s="76" t="str">
        <f>IF(Ansøgning!E1005="","",Ansøgning!E1005)</f>
        <v/>
      </c>
      <c r="F1023" s="76" t="str">
        <f>IF(Ansøgning!F1005="","",Ansøgning!F1005)</f>
        <v/>
      </c>
      <c r="G1023" s="33" t="str">
        <f>IF(OR(E1023="",F1023=""),"",NETWORKDAYS(E1023,F1023,Lister!$D$7:$D$13))</f>
        <v/>
      </c>
      <c r="H1023" s="76" t="str">
        <f>IF(Ansøgning!H1005="","",Ansøgning!H1005)</f>
        <v/>
      </c>
      <c r="I1023" s="32" t="str">
        <f t="shared" si="109"/>
        <v/>
      </c>
      <c r="J1023" s="77" t="str">
        <f>IF(Ansøgning!J1005="","",Ansøgning!J1005)</f>
        <v/>
      </c>
      <c r="K1023" s="77" t="str">
        <f>IF(Ansøgning!K1005="","",Ansøgning!K1005)</f>
        <v/>
      </c>
      <c r="L1023" s="46" t="str">
        <f t="shared" si="110"/>
        <v/>
      </c>
      <c r="M1023" s="78" t="str">
        <f>IF(Ansøgning!M1005="","",Ansøgning!M1005)</f>
        <v/>
      </c>
      <c r="N1023" s="31" t="str">
        <f t="shared" si="111"/>
        <v/>
      </c>
      <c r="O1023" s="78" t="str">
        <f>IF(Ansøgning!O1005="","",Ansøgning!O1005)</f>
        <v/>
      </c>
      <c r="P1023" s="78" t="str">
        <f>IF(Ansøgning!P1005="","",Ansøgning!P1005)</f>
        <v/>
      </c>
      <c r="Q1023" s="78" t="str">
        <f>IF(Ansøgning!Q1005="","",Ansøgning!Q1005)</f>
        <v/>
      </c>
      <c r="R1023" s="78" t="str">
        <f>IF(Ansøgning!R1005="","",Ansøgning!R1005)</f>
        <v/>
      </c>
      <c r="S1023" s="46" t="str">
        <f>IFERROR(MAX(IF(OR(O1023="",P1023=""),"",IF(AND(AND(MONTH(E1023)&gt;=7,MONTH(E1023)&lt;8),AND(MONTH(F1023)&gt;=7,MONTH(F1023)&lt;8)),(NETWORKDAYS(E1023,F1023,Lister!$D$7:$D$13)-O1023)*N1023/NETWORKDAYS(Lister!$D$19,Lister!$E$19,Lister!$D$7:$D$13),IF(AND(AND(MONTH(E1023)&gt;=7,MONTH(E1023)&lt;8),MONTH(F1023)&gt;7),(NETWORKDAYS(E1023,Lister!$E$19,Lister!$D$7:$D$13)-O1023)*N1023/NETWORKDAYS(Lister!$D$19,Lister!$E$19,Lister!$D$7:$D$13),IF(MONTH(E1023)&gt;7,0)))),0),"")</f>
        <v/>
      </c>
      <c r="T1023" s="46" t="str">
        <f>IFERROR(MAX(IF(OR(O1023="",P1023=""),"",IF(AND(AND(MONTH(E1023)&gt;=8,MONTH(E1023)&lt;9),AND(MONTH(F1023)&gt;=8,MONTH(F1023)&lt;9)),(NETWORKDAYS(E1023,F1023,Lister!$D$7:$D$13)-P1023)*N1023/NETWORKDAYS(Lister!$D$20,Lister!$E$20,Lister!$D$7:$D$13),IF(AND(MONTH(E1023)=7,MONTH(F1023)=8),(NETWORKDAYS(Lister!$D$20,F1023,Lister!$D$7:$D$13)-P1023)*N1023/NETWORKDAYS(Lister!$D$20,Lister!$E$20,Lister!$D$7:$D$13),IF(AND(MONTH(E1023)=7,MONTH(F1023)=7),0)))),0),"")</f>
        <v/>
      </c>
      <c r="U1023" s="78" t="str">
        <f>IF(Ansøgning!U1005="","",Ansøgning!U1005)</f>
        <v/>
      </c>
      <c r="V1023" s="119" t="str">
        <f t="shared" si="112"/>
        <v/>
      </c>
      <c r="W1023" s="120" t="str">
        <f t="shared" si="113"/>
        <v/>
      </c>
      <c r="X1023" s="42" t="str">
        <f t="shared" si="114"/>
        <v/>
      </c>
    </row>
    <row r="1024" spans="1:24" x14ac:dyDescent="0.25">
      <c r="A1024" s="13" t="str">
        <f t="shared" si="115"/>
        <v/>
      </c>
      <c r="B1024" s="75" t="str">
        <f>IF(Ansøgning!B1006="","",Ansøgning!B1006)</f>
        <v/>
      </c>
      <c r="C1024" s="75" t="str">
        <f>IF(Ansøgning!C1006="","",Ansøgning!C1006)</f>
        <v/>
      </c>
      <c r="D1024" s="75" t="str">
        <f>IF(Ansøgning!D1006="","",Ansøgning!D1006)</f>
        <v/>
      </c>
      <c r="E1024" s="76" t="str">
        <f>IF(Ansøgning!E1006="","",Ansøgning!E1006)</f>
        <v/>
      </c>
      <c r="F1024" s="76" t="str">
        <f>IF(Ansøgning!F1006="","",Ansøgning!F1006)</f>
        <v/>
      </c>
      <c r="G1024" s="33" t="str">
        <f>IF(OR(E1024="",F1024=""),"",NETWORKDAYS(E1024,F1024,Lister!$D$7:$D$13))</f>
        <v/>
      </c>
      <c r="H1024" s="76" t="str">
        <f>IF(Ansøgning!H1006="","",Ansøgning!H1006)</f>
        <v/>
      </c>
      <c r="I1024" s="32" t="str">
        <f t="shared" si="109"/>
        <v/>
      </c>
      <c r="J1024" s="77" t="str">
        <f>IF(Ansøgning!J1006="","",Ansøgning!J1006)</f>
        <v/>
      </c>
      <c r="K1024" s="77" t="str">
        <f>IF(Ansøgning!K1006="","",Ansøgning!K1006)</f>
        <v/>
      </c>
      <c r="L1024" s="46" t="str">
        <f t="shared" si="110"/>
        <v/>
      </c>
      <c r="M1024" s="78" t="str">
        <f>IF(Ansøgning!M1006="","",Ansøgning!M1006)</f>
        <v/>
      </c>
      <c r="N1024" s="31" t="str">
        <f t="shared" si="111"/>
        <v/>
      </c>
      <c r="O1024" s="78" t="str">
        <f>IF(Ansøgning!O1006="","",Ansøgning!O1006)</f>
        <v/>
      </c>
      <c r="P1024" s="78" t="str">
        <f>IF(Ansøgning!P1006="","",Ansøgning!P1006)</f>
        <v/>
      </c>
      <c r="Q1024" s="78" t="str">
        <f>IF(Ansøgning!Q1006="","",Ansøgning!Q1006)</f>
        <v/>
      </c>
      <c r="R1024" s="78" t="str">
        <f>IF(Ansøgning!R1006="","",Ansøgning!R1006)</f>
        <v/>
      </c>
      <c r="S1024" s="46" t="str">
        <f>IFERROR(MAX(IF(OR(O1024="",P1024=""),"",IF(AND(AND(MONTH(E1024)&gt;=7,MONTH(E1024)&lt;8),AND(MONTH(F1024)&gt;=7,MONTH(F1024)&lt;8)),(NETWORKDAYS(E1024,F1024,Lister!$D$7:$D$13)-O1024)*N1024/NETWORKDAYS(Lister!$D$19,Lister!$E$19,Lister!$D$7:$D$13),IF(AND(AND(MONTH(E1024)&gt;=7,MONTH(E1024)&lt;8),MONTH(F1024)&gt;7),(NETWORKDAYS(E1024,Lister!$E$19,Lister!$D$7:$D$13)-O1024)*N1024/NETWORKDAYS(Lister!$D$19,Lister!$E$19,Lister!$D$7:$D$13),IF(MONTH(E1024)&gt;7,0)))),0),"")</f>
        <v/>
      </c>
      <c r="T1024" s="46" t="str">
        <f>IFERROR(MAX(IF(OR(O1024="",P1024=""),"",IF(AND(AND(MONTH(E1024)&gt;=8,MONTH(E1024)&lt;9),AND(MONTH(F1024)&gt;=8,MONTH(F1024)&lt;9)),(NETWORKDAYS(E1024,F1024,Lister!$D$7:$D$13)-P1024)*N1024/NETWORKDAYS(Lister!$D$20,Lister!$E$20,Lister!$D$7:$D$13),IF(AND(MONTH(E1024)=7,MONTH(F1024)=8),(NETWORKDAYS(Lister!$D$20,F1024,Lister!$D$7:$D$13)-P1024)*N1024/NETWORKDAYS(Lister!$D$20,Lister!$E$20,Lister!$D$7:$D$13),IF(AND(MONTH(E1024)=7,MONTH(F1024)=7),0)))),0),"")</f>
        <v/>
      </c>
      <c r="U1024" s="78" t="str">
        <f>IF(Ansøgning!U1006="","",Ansøgning!U1006)</f>
        <v/>
      </c>
      <c r="V1024" s="119" t="str">
        <f t="shared" si="112"/>
        <v/>
      </c>
      <c r="W1024" s="120" t="str">
        <f t="shared" si="113"/>
        <v/>
      </c>
      <c r="X1024" s="42" t="str">
        <f t="shared" si="114"/>
        <v/>
      </c>
    </row>
    <row r="1025" spans="1:24" x14ac:dyDescent="0.25">
      <c r="A1025" s="13" t="str">
        <f t="shared" si="115"/>
        <v/>
      </c>
      <c r="B1025" s="75" t="str">
        <f>IF(Ansøgning!B1007="","",Ansøgning!B1007)</f>
        <v/>
      </c>
      <c r="C1025" s="75" t="str">
        <f>IF(Ansøgning!C1007="","",Ansøgning!C1007)</f>
        <v/>
      </c>
      <c r="D1025" s="75" t="str">
        <f>IF(Ansøgning!D1007="","",Ansøgning!D1007)</f>
        <v/>
      </c>
      <c r="E1025" s="76" t="str">
        <f>IF(Ansøgning!E1007="","",Ansøgning!E1007)</f>
        <v/>
      </c>
      <c r="F1025" s="76" t="str">
        <f>IF(Ansøgning!F1007="","",Ansøgning!F1007)</f>
        <v/>
      </c>
      <c r="G1025" s="33" t="str">
        <f>IF(OR(E1025="",F1025=""),"",NETWORKDAYS(E1025,F1025,Lister!$D$7:$D$13))</f>
        <v/>
      </c>
      <c r="H1025" s="76" t="str">
        <f>IF(Ansøgning!H1007="","",Ansøgning!H1007)</f>
        <v/>
      </c>
      <c r="I1025" s="32" t="str">
        <f t="shared" si="109"/>
        <v/>
      </c>
      <c r="J1025" s="77" t="str">
        <f>IF(Ansøgning!J1007="","",Ansøgning!J1007)</f>
        <v/>
      </c>
      <c r="K1025" s="77" t="str">
        <f>IF(Ansøgning!K1007="","",Ansøgning!K1007)</f>
        <v/>
      </c>
      <c r="L1025" s="46" t="str">
        <f t="shared" si="110"/>
        <v/>
      </c>
      <c r="M1025" s="78" t="str">
        <f>IF(Ansøgning!M1007="","",Ansøgning!M1007)</f>
        <v/>
      </c>
      <c r="N1025" s="31" t="str">
        <f t="shared" si="111"/>
        <v/>
      </c>
      <c r="O1025" s="78" t="str">
        <f>IF(Ansøgning!O1007="","",Ansøgning!O1007)</f>
        <v/>
      </c>
      <c r="P1025" s="78" t="str">
        <f>IF(Ansøgning!P1007="","",Ansøgning!P1007)</f>
        <v/>
      </c>
      <c r="Q1025" s="78" t="str">
        <f>IF(Ansøgning!Q1007="","",Ansøgning!Q1007)</f>
        <v/>
      </c>
      <c r="R1025" s="78" t="str">
        <f>IF(Ansøgning!R1007="","",Ansøgning!R1007)</f>
        <v/>
      </c>
      <c r="S1025" s="46" t="str">
        <f>IFERROR(MAX(IF(OR(O1025="",P1025=""),"",IF(AND(AND(MONTH(E1025)&gt;=7,MONTH(E1025)&lt;8),AND(MONTH(F1025)&gt;=7,MONTH(F1025)&lt;8)),(NETWORKDAYS(E1025,F1025,Lister!$D$7:$D$13)-O1025)*N1025/NETWORKDAYS(Lister!$D$19,Lister!$E$19,Lister!$D$7:$D$13),IF(AND(AND(MONTH(E1025)&gt;=7,MONTH(E1025)&lt;8),MONTH(F1025)&gt;7),(NETWORKDAYS(E1025,Lister!$E$19,Lister!$D$7:$D$13)-O1025)*N1025/NETWORKDAYS(Lister!$D$19,Lister!$E$19,Lister!$D$7:$D$13),IF(MONTH(E1025)&gt;7,0)))),0),"")</f>
        <v/>
      </c>
      <c r="T1025" s="46" t="str">
        <f>IFERROR(MAX(IF(OR(O1025="",P1025=""),"",IF(AND(AND(MONTH(E1025)&gt;=8,MONTH(E1025)&lt;9),AND(MONTH(F1025)&gt;=8,MONTH(F1025)&lt;9)),(NETWORKDAYS(E1025,F1025,Lister!$D$7:$D$13)-P1025)*N1025/NETWORKDAYS(Lister!$D$20,Lister!$E$20,Lister!$D$7:$D$13),IF(AND(MONTH(E1025)=7,MONTH(F1025)=8),(NETWORKDAYS(Lister!$D$20,F1025,Lister!$D$7:$D$13)-P1025)*N1025/NETWORKDAYS(Lister!$D$20,Lister!$E$20,Lister!$D$7:$D$13),IF(AND(MONTH(E1025)=7,MONTH(F1025)=7),0)))),0),"")</f>
        <v/>
      </c>
      <c r="U1025" s="78" t="str">
        <f>IF(Ansøgning!U1007="","",Ansøgning!U1007)</f>
        <v/>
      </c>
      <c r="V1025" s="119" t="str">
        <f t="shared" si="112"/>
        <v/>
      </c>
      <c r="W1025" s="120" t="str">
        <f t="shared" si="113"/>
        <v/>
      </c>
      <c r="X1025" s="42" t="str">
        <f t="shared" si="114"/>
        <v/>
      </c>
    </row>
    <row r="1026" spans="1:24" x14ac:dyDescent="0.25">
      <c r="A1026" s="13" t="str">
        <f t="shared" si="115"/>
        <v/>
      </c>
      <c r="B1026" s="75" t="str">
        <f>IF(Ansøgning!B1008="","",Ansøgning!B1008)</f>
        <v/>
      </c>
      <c r="C1026" s="75" t="str">
        <f>IF(Ansøgning!C1008="","",Ansøgning!C1008)</f>
        <v/>
      </c>
      <c r="D1026" s="75" t="str">
        <f>IF(Ansøgning!D1008="","",Ansøgning!D1008)</f>
        <v/>
      </c>
      <c r="E1026" s="76" t="str">
        <f>IF(Ansøgning!E1008="","",Ansøgning!E1008)</f>
        <v/>
      </c>
      <c r="F1026" s="76" t="str">
        <f>IF(Ansøgning!F1008="","",Ansøgning!F1008)</f>
        <v/>
      </c>
      <c r="G1026" s="33" t="str">
        <f>IF(OR(E1026="",F1026=""),"",NETWORKDAYS(E1026,F1026,Lister!$D$7:$D$13))</f>
        <v/>
      </c>
      <c r="H1026" s="76" t="str">
        <f>IF(Ansøgning!H1008="","",Ansøgning!H1008)</f>
        <v/>
      </c>
      <c r="I1026" s="32" t="str">
        <f t="shared" si="109"/>
        <v/>
      </c>
      <c r="J1026" s="77" t="str">
        <f>IF(Ansøgning!J1008="","",Ansøgning!J1008)</f>
        <v/>
      </c>
      <c r="K1026" s="77" t="str">
        <f>IF(Ansøgning!K1008="","",Ansøgning!K1008)</f>
        <v/>
      </c>
      <c r="L1026" s="46" t="str">
        <f t="shared" si="110"/>
        <v/>
      </c>
      <c r="M1026" s="78" t="str">
        <f>IF(Ansøgning!M1008="","",Ansøgning!M1008)</f>
        <v/>
      </c>
      <c r="N1026" s="31" t="str">
        <f t="shared" si="111"/>
        <v/>
      </c>
      <c r="O1026" s="78" t="str">
        <f>IF(Ansøgning!O1008="","",Ansøgning!O1008)</f>
        <v/>
      </c>
      <c r="P1026" s="78" t="str">
        <f>IF(Ansøgning!P1008="","",Ansøgning!P1008)</f>
        <v/>
      </c>
      <c r="Q1026" s="78" t="str">
        <f>IF(Ansøgning!Q1008="","",Ansøgning!Q1008)</f>
        <v/>
      </c>
      <c r="R1026" s="78" t="str">
        <f>IF(Ansøgning!R1008="","",Ansøgning!R1008)</f>
        <v/>
      </c>
      <c r="S1026" s="46" t="str">
        <f>IFERROR(MAX(IF(OR(O1026="",P1026=""),"",IF(AND(AND(MONTH(E1026)&gt;=7,MONTH(E1026)&lt;8),AND(MONTH(F1026)&gt;=7,MONTH(F1026)&lt;8)),(NETWORKDAYS(E1026,F1026,Lister!$D$7:$D$13)-O1026)*N1026/NETWORKDAYS(Lister!$D$19,Lister!$E$19,Lister!$D$7:$D$13),IF(AND(AND(MONTH(E1026)&gt;=7,MONTH(E1026)&lt;8),MONTH(F1026)&gt;7),(NETWORKDAYS(E1026,Lister!$E$19,Lister!$D$7:$D$13)-O1026)*N1026/NETWORKDAYS(Lister!$D$19,Lister!$E$19,Lister!$D$7:$D$13),IF(MONTH(E1026)&gt;7,0)))),0),"")</f>
        <v/>
      </c>
      <c r="T1026" s="46" t="str">
        <f>IFERROR(MAX(IF(OR(O1026="",P1026=""),"",IF(AND(AND(MONTH(E1026)&gt;=8,MONTH(E1026)&lt;9),AND(MONTH(F1026)&gt;=8,MONTH(F1026)&lt;9)),(NETWORKDAYS(E1026,F1026,Lister!$D$7:$D$13)-P1026)*N1026/NETWORKDAYS(Lister!$D$20,Lister!$E$20,Lister!$D$7:$D$13),IF(AND(MONTH(E1026)=7,MONTH(F1026)=8),(NETWORKDAYS(Lister!$D$20,F1026,Lister!$D$7:$D$13)-P1026)*N1026/NETWORKDAYS(Lister!$D$20,Lister!$E$20,Lister!$D$7:$D$13),IF(AND(MONTH(E1026)=7,MONTH(F1026)=7),0)))),0),"")</f>
        <v/>
      </c>
      <c r="U1026" s="78" t="str">
        <f>IF(Ansøgning!U1008="","",Ansøgning!U1008)</f>
        <v/>
      </c>
      <c r="V1026" s="119" t="str">
        <f t="shared" si="112"/>
        <v/>
      </c>
      <c r="W1026" s="120" t="str">
        <f t="shared" si="113"/>
        <v/>
      </c>
      <c r="X1026" s="42" t="str">
        <f t="shared" si="114"/>
        <v/>
      </c>
    </row>
    <row r="1027" spans="1:24" x14ac:dyDescent="0.25">
      <c r="A1027" s="13" t="str">
        <f t="shared" si="115"/>
        <v/>
      </c>
      <c r="B1027" s="75" t="str">
        <f>IF(Ansøgning!B1009="","",Ansøgning!B1009)</f>
        <v/>
      </c>
      <c r="C1027" s="75" t="str">
        <f>IF(Ansøgning!C1009="","",Ansøgning!C1009)</f>
        <v/>
      </c>
      <c r="D1027" s="75" t="str">
        <f>IF(Ansøgning!D1009="","",Ansøgning!D1009)</f>
        <v/>
      </c>
      <c r="E1027" s="76" t="str">
        <f>IF(Ansøgning!E1009="","",Ansøgning!E1009)</f>
        <v/>
      </c>
      <c r="F1027" s="76" t="str">
        <f>IF(Ansøgning!F1009="","",Ansøgning!F1009)</f>
        <v/>
      </c>
      <c r="G1027" s="33" t="str">
        <f>IF(OR(E1027="",F1027=""),"",NETWORKDAYS(E1027,F1027,Lister!$D$7:$D$13))</f>
        <v/>
      </c>
      <c r="H1027" s="76" t="str">
        <f>IF(Ansøgning!H1009="","",Ansøgning!H1009)</f>
        <v/>
      </c>
      <c r="I1027" s="32" t="str">
        <f t="shared" si="109"/>
        <v/>
      </c>
      <c r="J1027" s="77" t="str">
        <f>IF(Ansøgning!J1009="","",Ansøgning!J1009)</f>
        <v/>
      </c>
      <c r="K1027" s="77" t="str">
        <f>IF(Ansøgning!K1009="","",Ansøgning!K1009)</f>
        <v/>
      </c>
      <c r="L1027" s="46" t="str">
        <f t="shared" si="110"/>
        <v/>
      </c>
      <c r="M1027" s="78" t="str">
        <f>IF(Ansøgning!M1009="","",Ansøgning!M1009)</f>
        <v/>
      </c>
      <c r="N1027" s="31" t="str">
        <f t="shared" si="111"/>
        <v/>
      </c>
      <c r="O1027" s="78" t="str">
        <f>IF(Ansøgning!O1009="","",Ansøgning!O1009)</f>
        <v/>
      </c>
      <c r="P1027" s="78" t="str">
        <f>IF(Ansøgning!P1009="","",Ansøgning!P1009)</f>
        <v/>
      </c>
      <c r="Q1027" s="78" t="str">
        <f>IF(Ansøgning!Q1009="","",Ansøgning!Q1009)</f>
        <v/>
      </c>
      <c r="R1027" s="78" t="str">
        <f>IF(Ansøgning!R1009="","",Ansøgning!R1009)</f>
        <v/>
      </c>
      <c r="S1027" s="46" t="str">
        <f>IFERROR(MAX(IF(OR(O1027="",P1027=""),"",IF(AND(AND(MONTH(E1027)&gt;=7,MONTH(E1027)&lt;8),AND(MONTH(F1027)&gt;=7,MONTH(F1027)&lt;8)),(NETWORKDAYS(E1027,F1027,Lister!$D$7:$D$13)-O1027)*N1027/NETWORKDAYS(Lister!$D$19,Lister!$E$19,Lister!$D$7:$D$13),IF(AND(AND(MONTH(E1027)&gt;=7,MONTH(E1027)&lt;8),MONTH(F1027)&gt;7),(NETWORKDAYS(E1027,Lister!$E$19,Lister!$D$7:$D$13)-O1027)*N1027/NETWORKDAYS(Lister!$D$19,Lister!$E$19,Lister!$D$7:$D$13),IF(MONTH(E1027)&gt;7,0)))),0),"")</f>
        <v/>
      </c>
      <c r="T1027" s="46" t="str">
        <f>IFERROR(MAX(IF(OR(O1027="",P1027=""),"",IF(AND(AND(MONTH(E1027)&gt;=8,MONTH(E1027)&lt;9),AND(MONTH(F1027)&gt;=8,MONTH(F1027)&lt;9)),(NETWORKDAYS(E1027,F1027,Lister!$D$7:$D$13)-P1027)*N1027/NETWORKDAYS(Lister!$D$20,Lister!$E$20,Lister!$D$7:$D$13),IF(AND(MONTH(E1027)=7,MONTH(F1027)=8),(NETWORKDAYS(Lister!$D$20,F1027,Lister!$D$7:$D$13)-P1027)*N1027/NETWORKDAYS(Lister!$D$20,Lister!$E$20,Lister!$D$7:$D$13),IF(AND(MONTH(E1027)=7,MONTH(F1027)=7),0)))),0),"")</f>
        <v/>
      </c>
      <c r="U1027" s="78" t="str">
        <f>IF(Ansøgning!U1009="","",Ansøgning!U1009)</f>
        <v/>
      </c>
      <c r="V1027" s="119" t="str">
        <f t="shared" si="112"/>
        <v/>
      </c>
      <c r="W1027" s="120" t="str">
        <f t="shared" si="113"/>
        <v/>
      </c>
      <c r="X1027" s="42" t="str">
        <f t="shared" si="114"/>
        <v/>
      </c>
    </row>
    <row r="1028" spans="1:24" x14ac:dyDescent="0.25">
      <c r="A1028" s="13" t="str">
        <f t="shared" si="115"/>
        <v/>
      </c>
      <c r="B1028" s="75" t="str">
        <f>IF(Ansøgning!B1010="","",Ansøgning!B1010)</f>
        <v/>
      </c>
      <c r="C1028" s="75" t="str">
        <f>IF(Ansøgning!C1010="","",Ansøgning!C1010)</f>
        <v/>
      </c>
      <c r="D1028" s="75" t="str">
        <f>IF(Ansøgning!D1010="","",Ansøgning!D1010)</f>
        <v/>
      </c>
      <c r="E1028" s="76" t="str">
        <f>IF(Ansøgning!E1010="","",Ansøgning!E1010)</f>
        <v/>
      </c>
      <c r="F1028" s="76" t="str">
        <f>IF(Ansøgning!F1010="","",Ansøgning!F1010)</f>
        <v/>
      </c>
      <c r="G1028" s="33" t="str">
        <f>IF(OR(E1028="",F1028=""),"",NETWORKDAYS(E1028,F1028,Lister!$D$7:$D$13))</f>
        <v/>
      </c>
      <c r="H1028" s="76" t="str">
        <f>IF(Ansøgning!H1010="","",Ansøgning!H1010)</f>
        <v/>
      </c>
      <c r="I1028" s="32" t="str">
        <f t="shared" si="109"/>
        <v/>
      </c>
      <c r="J1028" s="77" t="str">
        <f>IF(Ansøgning!J1010="","",Ansøgning!J1010)</f>
        <v/>
      </c>
      <c r="K1028" s="77" t="str">
        <f>IF(Ansøgning!K1010="","",Ansøgning!K1010)</f>
        <v/>
      </c>
      <c r="L1028" s="46" t="str">
        <f t="shared" si="110"/>
        <v/>
      </c>
      <c r="M1028" s="78" t="str">
        <f>IF(Ansøgning!M1010="","",Ansøgning!M1010)</f>
        <v/>
      </c>
      <c r="N1028" s="31" t="str">
        <f t="shared" si="111"/>
        <v/>
      </c>
      <c r="O1028" s="78" t="str">
        <f>IF(Ansøgning!O1010="","",Ansøgning!O1010)</f>
        <v/>
      </c>
      <c r="P1028" s="78" t="str">
        <f>IF(Ansøgning!P1010="","",Ansøgning!P1010)</f>
        <v/>
      </c>
      <c r="Q1028" s="78" t="str">
        <f>IF(Ansøgning!Q1010="","",Ansøgning!Q1010)</f>
        <v/>
      </c>
      <c r="R1028" s="78" t="str">
        <f>IF(Ansøgning!R1010="","",Ansøgning!R1010)</f>
        <v/>
      </c>
      <c r="S1028" s="46" t="str">
        <f>IFERROR(MAX(IF(OR(O1028="",P1028=""),"",IF(AND(AND(MONTH(E1028)&gt;=7,MONTH(E1028)&lt;8),AND(MONTH(F1028)&gt;=7,MONTH(F1028)&lt;8)),(NETWORKDAYS(E1028,F1028,Lister!$D$7:$D$13)-O1028)*N1028/NETWORKDAYS(Lister!$D$19,Lister!$E$19,Lister!$D$7:$D$13),IF(AND(AND(MONTH(E1028)&gt;=7,MONTH(E1028)&lt;8),MONTH(F1028)&gt;7),(NETWORKDAYS(E1028,Lister!$E$19,Lister!$D$7:$D$13)-O1028)*N1028/NETWORKDAYS(Lister!$D$19,Lister!$E$19,Lister!$D$7:$D$13),IF(MONTH(E1028)&gt;7,0)))),0),"")</f>
        <v/>
      </c>
      <c r="T1028" s="46" t="str">
        <f>IFERROR(MAX(IF(OR(O1028="",P1028=""),"",IF(AND(AND(MONTH(E1028)&gt;=8,MONTH(E1028)&lt;9),AND(MONTH(F1028)&gt;=8,MONTH(F1028)&lt;9)),(NETWORKDAYS(E1028,F1028,Lister!$D$7:$D$13)-P1028)*N1028/NETWORKDAYS(Lister!$D$20,Lister!$E$20,Lister!$D$7:$D$13),IF(AND(MONTH(E1028)=7,MONTH(F1028)=8),(NETWORKDAYS(Lister!$D$20,F1028,Lister!$D$7:$D$13)-P1028)*N1028/NETWORKDAYS(Lister!$D$20,Lister!$E$20,Lister!$D$7:$D$13),IF(AND(MONTH(E1028)=7,MONTH(F1028)=7),0)))),0),"")</f>
        <v/>
      </c>
      <c r="U1028" s="78" t="str">
        <f>IF(Ansøgning!U1010="","",Ansøgning!U1010)</f>
        <v/>
      </c>
      <c r="V1028" s="119" t="str">
        <f t="shared" si="112"/>
        <v/>
      </c>
      <c r="W1028" s="120" t="str">
        <f t="shared" si="113"/>
        <v/>
      </c>
      <c r="X1028" s="42" t="str">
        <f t="shared" si="114"/>
        <v/>
      </c>
    </row>
    <row r="1029" spans="1:24" x14ac:dyDescent="0.25">
      <c r="A1029" s="13" t="str">
        <f t="shared" si="115"/>
        <v/>
      </c>
      <c r="B1029" s="75" t="str">
        <f>IF(Ansøgning!B1011="","",Ansøgning!B1011)</f>
        <v/>
      </c>
      <c r="C1029" s="75" t="str">
        <f>IF(Ansøgning!C1011="","",Ansøgning!C1011)</f>
        <v/>
      </c>
      <c r="D1029" s="75" t="str">
        <f>IF(Ansøgning!D1011="","",Ansøgning!D1011)</f>
        <v/>
      </c>
      <c r="E1029" s="76" t="str">
        <f>IF(Ansøgning!E1011="","",Ansøgning!E1011)</f>
        <v/>
      </c>
      <c r="F1029" s="76" t="str">
        <f>IF(Ansøgning!F1011="","",Ansøgning!F1011)</f>
        <v/>
      </c>
      <c r="G1029" s="33" t="str">
        <f>IF(OR(E1029="",F1029=""),"",NETWORKDAYS(E1029,F1029,Lister!$D$7:$D$13))</f>
        <v/>
      </c>
      <c r="H1029" s="76" t="str">
        <f>IF(Ansøgning!H1011="","",Ansøgning!H1011)</f>
        <v/>
      </c>
      <c r="I1029" s="32" t="str">
        <f t="shared" si="109"/>
        <v/>
      </c>
      <c r="J1029" s="77" t="str">
        <f>IF(Ansøgning!J1011="","",Ansøgning!J1011)</f>
        <v/>
      </c>
      <c r="K1029" s="77" t="str">
        <f>IF(Ansøgning!K1011="","",Ansøgning!K1011)</f>
        <v/>
      </c>
      <c r="L1029" s="46" t="str">
        <f t="shared" si="110"/>
        <v/>
      </c>
      <c r="M1029" s="78" t="str">
        <f>IF(Ansøgning!M1011="","",Ansøgning!M1011)</f>
        <v/>
      </c>
      <c r="N1029" s="31" t="str">
        <f t="shared" si="111"/>
        <v/>
      </c>
      <c r="O1029" s="78" t="str">
        <f>IF(Ansøgning!O1011="","",Ansøgning!O1011)</f>
        <v/>
      </c>
      <c r="P1029" s="78" t="str">
        <f>IF(Ansøgning!P1011="","",Ansøgning!P1011)</f>
        <v/>
      </c>
      <c r="Q1029" s="78" t="str">
        <f>IF(Ansøgning!Q1011="","",Ansøgning!Q1011)</f>
        <v/>
      </c>
      <c r="R1029" s="78" t="str">
        <f>IF(Ansøgning!R1011="","",Ansøgning!R1011)</f>
        <v/>
      </c>
      <c r="S1029" s="46" t="str">
        <f>IFERROR(MAX(IF(OR(O1029="",P1029=""),"",IF(AND(AND(MONTH(E1029)&gt;=7,MONTH(E1029)&lt;8),AND(MONTH(F1029)&gt;=7,MONTH(F1029)&lt;8)),(NETWORKDAYS(E1029,F1029,Lister!$D$7:$D$13)-O1029)*N1029/NETWORKDAYS(Lister!$D$19,Lister!$E$19,Lister!$D$7:$D$13),IF(AND(AND(MONTH(E1029)&gt;=7,MONTH(E1029)&lt;8),MONTH(F1029)&gt;7),(NETWORKDAYS(E1029,Lister!$E$19,Lister!$D$7:$D$13)-O1029)*N1029/NETWORKDAYS(Lister!$D$19,Lister!$E$19,Lister!$D$7:$D$13),IF(MONTH(E1029)&gt;7,0)))),0),"")</f>
        <v/>
      </c>
      <c r="T1029" s="46" t="str">
        <f>IFERROR(MAX(IF(OR(O1029="",P1029=""),"",IF(AND(AND(MONTH(E1029)&gt;=8,MONTH(E1029)&lt;9),AND(MONTH(F1029)&gt;=8,MONTH(F1029)&lt;9)),(NETWORKDAYS(E1029,F1029,Lister!$D$7:$D$13)-P1029)*N1029/NETWORKDAYS(Lister!$D$20,Lister!$E$20,Lister!$D$7:$D$13),IF(AND(MONTH(E1029)=7,MONTH(F1029)=8),(NETWORKDAYS(Lister!$D$20,F1029,Lister!$D$7:$D$13)-P1029)*N1029/NETWORKDAYS(Lister!$D$20,Lister!$E$20,Lister!$D$7:$D$13),IF(AND(MONTH(E1029)=7,MONTH(F1029)=7),0)))),0),"")</f>
        <v/>
      </c>
      <c r="U1029" s="78" t="str">
        <f>IF(Ansøgning!U1011="","",Ansøgning!U1011)</f>
        <v/>
      </c>
      <c r="V1029" s="119" t="str">
        <f t="shared" si="112"/>
        <v/>
      </c>
      <c r="W1029" s="120" t="str">
        <f t="shared" si="113"/>
        <v/>
      </c>
      <c r="X1029" s="42" t="str">
        <f t="shared" si="114"/>
        <v/>
      </c>
    </row>
    <row r="1030" spans="1:24" x14ac:dyDescent="0.25">
      <c r="A1030" s="13" t="str">
        <f t="shared" si="115"/>
        <v/>
      </c>
      <c r="B1030" s="75" t="str">
        <f>IF(Ansøgning!B1012="","",Ansøgning!B1012)</f>
        <v/>
      </c>
      <c r="C1030" s="75" t="str">
        <f>IF(Ansøgning!C1012="","",Ansøgning!C1012)</f>
        <v/>
      </c>
      <c r="D1030" s="75" t="str">
        <f>IF(Ansøgning!D1012="","",Ansøgning!D1012)</f>
        <v/>
      </c>
      <c r="E1030" s="76" t="str">
        <f>IF(Ansøgning!E1012="","",Ansøgning!E1012)</f>
        <v/>
      </c>
      <c r="F1030" s="76" t="str">
        <f>IF(Ansøgning!F1012="","",Ansøgning!F1012)</f>
        <v/>
      </c>
      <c r="G1030" s="33" t="str">
        <f>IF(OR(E1030="",F1030=""),"",NETWORKDAYS(E1030,F1030,Lister!$D$7:$D$13))</f>
        <v/>
      </c>
      <c r="H1030" s="76" t="str">
        <f>IF(Ansøgning!H1012="","",Ansøgning!H1012)</f>
        <v/>
      </c>
      <c r="I1030" s="32" t="str">
        <f t="shared" si="109"/>
        <v/>
      </c>
      <c r="J1030" s="77" t="str">
        <f>IF(Ansøgning!J1012="","",Ansøgning!J1012)</f>
        <v/>
      </c>
      <c r="K1030" s="77" t="str">
        <f>IF(Ansøgning!K1012="","",Ansøgning!K1012)</f>
        <v/>
      </c>
      <c r="L1030" s="46" t="str">
        <f t="shared" si="110"/>
        <v/>
      </c>
      <c r="M1030" s="78" t="str">
        <f>IF(Ansøgning!M1012="","",Ansøgning!M1012)</f>
        <v/>
      </c>
      <c r="N1030" s="31" t="str">
        <f t="shared" si="111"/>
        <v/>
      </c>
      <c r="O1030" s="78" t="str">
        <f>IF(Ansøgning!O1012="","",Ansøgning!O1012)</f>
        <v/>
      </c>
      <c r="P1030" s="78" t="str">
        <f>IF(Ansøgning!P1012="","",Ansøgning!P1012)</f>
        <v/>
      </c>
      <c r="Q1030" s="78" t="str">
        <f>IF(Ansøgning!Q1012="","",Ansøgning!Q1012)</f>
        <v/>
      </c>
      <c r="R1030" s="78" t="str">
        <f>IF(Ansøgning!R1012="","",Ansøgning!R1012)</f>
        <v/>
      </c>
      <c r="S1030" s="46" t="str">
        <f>IFERROR(MAX(IF(OR(O1030="",P1030=""),"",IF(AND(AND(MONTH(E1030)&gt;=7,MONTH(E1030)&lt;8),AND(MONTH(F1030)&gt;=7,MONTH(F1030)&lt;8)),(NETWORKDAYS(E1030,F1030,Lister!$D$7:$D$13)-O1030)*N1030/NETWORKDAYS(Lister!$D$19,Lister!$E$19,Lister!$D$7:$D$13),IF(AND(AND(MONTH(E1030)&gt;=7,MONTH(E1030)&lt;8),MONTH(F1030)&gt;7),(NETWORKDAYS(E1030,Lister!$E$19,Lister!$D$7:$D$13)-O1030)*N1030/NETWORKDAYS(Lister!$D$19,Lister!$E$19,Lister!$D$7:$D$13),IF(MONTH(E1030)&gt;7,0)))),0),"")</f>
        <v/>
      </c>
      <c r="T1030" s="46" t="str">
        <f>IFERROR(MAX(IF(OR(O1030="",P1030=""),"",IF(AND(AND(MONTH(E1030)&gt;=8,MONTH(E1030)&lt;9),AND(MONTH(F1030)&gt;=8,MONTH(F1030)&lt;9)),(NETWORKDAYS(E1030,F1030,Lister!$D$7:$D$13)-P1030)*N1030/NETWORKDAYS(Lister!$D$20,Lister!$E$20,Lister!$D$7:$D$13),IF(AND(MONTH(E1030)=7,MONTH(F1030)=8),(NETWORKDAYS(Lister!$D$20,F1030,Lister!$D$7:$D$13)-P1030)*N1030/NETWORKDAYS(Lister!$D$20,Lister!$E$20,Lister!$D$7:$D$13),IF(AND(MONTH(E1030)=7,MONTH(F1030)=7),0)))),0),"")</f>
        <v/>
      </c>
      <c r="U1030" s="78" t="str">
        <f>IF(Ansøgning!U1012="","",Ansøgning!U1012)</f>
        <v/>
      </c>
      <c r="V1030" s="119" t="str">
        <f t="shared" si="112"/>
        <v/>
      </c>
      <c r="W1030" s="120" t="str">
        <f t="shared" si="113"/>
        <v/>
      </c>
      <c r="X1030" s="42" t="str">
        <f t="shared" si="114"/>
        <v/>
      </c>
    </row>
    <row r="1031" spans="1:24" x14ac:dyDescent="0.25">
      <c r="A1031" s="13" t="str">
        <f t="shared" si="115"/>
        <v/>
      </c>
      <c r="B1031" s="75" t="str">
        <f>IF(Ansøgning!B1013="","",Ansøgning!B1013)</f>
        <v/>
      </c>
      <c r="C1031" s="75" t="str">
        <f>IF(Ansøgning!C1013="","",Ansøgning!C1013)</f>
        <v/>
      </c>
      <c r="D1031" s="75" t="str">
        <f>IF(Ansøgning!D1013="","",Ansøgning!D1013)</f>
        <v/>
      </c>
      <c r="E1031" s="76" t="str">
        <f>IF(Ansøgning!E1013="","",Ansøgning!E1013)</f>
        <v/>
      </c>
      <c r="F1031" s="76" t="str">
        <f>IF(Ansøgning!F1013="","",Ansøgning!F1013)</f>
        <v/>
      </c>
      <c r="G1031" s="33" t="str">
        <f>IF(OR(E1031="",F1031=""),"",NETWORKDAYS(E1031,F1031,Lister!$D$7:$D$13))</f>
        <v/>
      </c>
      <c r="H1031" s="76" t="str">
        <f>IF(Ansøgning!H1013="","",Ansøgning!H1013)</f>
        <v/>
      </c>
      <c r="I1031" s="32" t="str">
        <f t="shared" si="109"/>
        <v/>
      </c>
      <c r="J1031" s="77" t="str">
        <f>IF(Ansøgning!J1013="","",Ansøgning!J1013)</f>
        <v/>
      </c>
      <c r="K1031" s="77" t="str">
        <f>IF(Ansøgning!K1013="","",Ansøgning!K1013)</f>
        <v/>
      </c>
      <c r="L1031" s="46" t="str">
        <f t="shared" si="110"/>
        <v/>
      </c>
      <c r="M1031" s="78" t="str">
        <f>IF(Ansøgning!M1013="","",Ansøgning!M1013)</f>
        <v/>
      </c>
      <c r="N1031" s="31" t="str">
        <f t="shared" si="111"/>
        <v/>
      </c>
      <c r="O1031" s="78" t="str">
        <f>IF(Ansøgning!O1013="","",Ansøgning!O1013)</f>
        <v/>
      </c>
      <c r="P1031" s="78" t="str">
        <f>IF(Ansøgning!P1013="","",Ansøgning!P1013)</f>
        <v/>
      </c>
      <c r="Q1031" s="78" t="str">
        <f>IF(Ansøgning!Q1013="","",Ansøgning!Q1013)</f>
        <v/>
      </c>
      <c r="R1031" s="78" t="str">
        <f>IF(Ansøgning!R1013="","",Ansøgning!R1013)</f>
        <v/>
      </c>
      <c r="S1031" s="46" t="str">
        <f>IFERROR(MAX(IF(OR(O1031="",P1031=""),"",IF(AND(AND(MONTH(E1031)&gt;=7,MONTH(E1031)&lt;8),AND(MONTH(F1031)&gt;=7,MONTH(F1031)&lt;8)),(NETWORKDAYS(E1031,F1031,Lister!$D$7:$D$13)-O1031)*N1031/NETWORKDAYS(Lister!$D$19,Lister!$E$19,Lister!$D$7:$D$13),IF(AND(AND(MONTH(E1031)&gt;=7,MONTH(E1031)&lt;8),MONTH(F1031)&gt;7),(NETWORKDAYS(E1031,Lister!$E$19,Lister!$D$7:$D$13)-O1031)*N1031/NETWORKDAYS(Lister!$D$19,Lister!$E$19,Lister!$D$7:$D$13),IF(MONTH(E1031)&gt;7,0)))),0),"")</f>
        <v/>
      </c>
      <c r="T1031" s="46" t="str">
        <f>IFERROR(MAX(IF(OR(O1031="",P1031=""),"",IF(AND(AND(MONTH(E1031)&gt;=8,MONTH(E1031)&lt;9),AND(MONTH(F1031)&gt;=8,MONTH(F1031)&lt;9)),(NETWORKDAYS(E1031,F1031,Lister!$D$7:$D$13)-P1031)*N1031/NETWORKDAYS(Lister!$D$20,Lister!$E$20,Lister!$D$7:$D$13),IF(AND(MONTH(E1031)=7,MONTH(F1031)=8),(NETWORKDAYS(Lister!$D$20,F1031,Lister!$D$7:$D$13)-P1031)*N1031/NETWORKDAYS(Lister!$D$20,Lister!$E$20,Lister!$D$7:$D$13),IF(AND(MONTH(E1031)=7,MONTH(F1031)=7),0)))),0),"")</f>
        <v/>
      </c>
      <c r="U1031" s="78" t="str">
        <f>IF(Ansøgning!U1013="","",Ansøgning!U1013)</f>
        <v/>
      </c>
      <c r="V1031" s="119" t="str">
        <f t="shared" si="112"/>
        <v/>
      </c>
      <c r="W1031" s="120" t="str">
        <f t="shared" si="113"/>
        <v/>
      </c>
      <c r="X1031" s="42" t="str">
        <f t="shared" si="114"/>
        <v/>
      </c>
    </row>
    <row r="1032" spans="1:24" x14ac:dyDescent="0.25">
      <c r="A1032" s="13" t="str">
        <f t="shared" si="115"/>
        <v/>
      </c>
      <c r="B1032" s="75" t="str">
        <f>IF(Ansøgning!B1014="","",Ansøgning!B1014)</f>
        <v/>
      </c>
      <c r="C1032" s="75" t="str">
        <f>IF(Ansøgning!C1014="","",Ansøgning!C1014)</f>
        <v/>
      </c>
      <c r="D1032" s="75" t="str">
        <f>IF(Ansøgning!D1014="","",Ansøgning!D1014)</f>
        <v/>
      </c>
      <c r="E1032" s="76" t="str">
        <f>IF(Ansøgning!E1014="","",Ansøgning!E1014)</f>
        <v/>
      </c>
      <c r="F1032" s="76" t="str">
        <f>IF(Ansøgning!F1014="","",Ansøgning!F1014)</f>
        <v/>
      </c>
      <c r="G1032" s="33" t="str">
        <f>IF(OR(E1032="",F1032=""),"",NETWORKDAYS(E1032,F1032,Lister!$D$7:$D$13))</f>
        <v/>
      </c>
      <c r="H1032" s="76" t="str">
        <f>IF(Ansøgning!H1014="","",Ansøgning!H1014)</f>
        <v/>
      </c>
      <c r="I1032" s="32" t="str">
        <f t="shared" si="109"/>
        <v/>
      </c>
      <c r="J1032" s="77" t="str">
        <f>IF(Ansøgning!J1014="","",Ansøgning!J1014)</f>
        <v/>
      </c>
      <c r="K1032" s="77" t="str">
        <f>IF(Ansøgning!K1014="","",Ansøgning!K1014)</f>
        <v/>
      </c>
      <c r="L1032" s="46" t="str">
        <f t="shared" si="110"/>
        <v/>
      </c>
      <c r="M1032" s="78" t="str">
        <f>IF(Ansøgning!M1014="","",Ansøgning!M1014)</f>
        <v/>
      </c>
      <c r="N1032" s="31" t="str">
        <f t="shared" si="111"/>
        <v/>
      </c>
      <c r="O1032" s="78" t="str">
        <f>IF(Ansøgning!O1014="","",Ansøgning!O1014)</f>
        <v/>
      </c>
      <c r="P1032" s="78" t="str">
        <f>IF(Ansøgning!P1014="","",Ansøgning!P1014)</f>
        <v/>
      </c>
      <c r="Q1032" s="78" t="str">
        <f>IF(Ansøgning!Q1014="","",Ansøgning!Q1014)</f>
        <v/>
      </c>
      <c r="R1032" s="78" t="str">
        <f>IF(Ansøgning!R1014="","",Ansøgning!R1014)</f>
        <v/>
      </c>
      <c r="S1032" s="46" t="str">
        <f>IFERROR(MAX(IF(OR(O1032="",P1032=""),"",IF(AND(AND(MONTH(E1032)&gt;=7,MONTH(E1032)&lt;8),AND(MONTH(F1032)&gt;=7,MONTH(F1032)&lt;8)),(NETWORKDAYS(E1032,F1032,Lister!$D$7:$D$13)-O1032)*N1032/NETWORKDAYS(Lister!$D$19,Lister!$E$19,Lister!$D$7:$D$13),IF(AND(AND(MONTH(E1032)&gt;=7,MONTH(E1032)&lt;8),MONTH(F1032)&gt;7),(NETWORKDAYS(E1032,Lister!$E$19,Lister!$D$7:$D$13)-O1032)*N1032/NETWORKDAYS(Lister!$D$19,Lister!$E$19,Lister!$D$7:$D$13),IF(MONTH(E1032)&gt;7,0)))),0),"")</f>
        <v/>
      </c>
      <c r="T1032" s="46" t="str">
        <f>IFERROR(MAX(IF(OR(O1032="",P1032=""),"",IF(AND(AND(MONTH(E1032)&gt;=8,MONTH(E1032)&lt;9),AND(MONTH(F1032)&gt;=8,MONTH(F1032)&lt;9)),(NETWORKDAYS(E1032,F1032,Lister!$D$7:$D$13)-P1032)*N1032/NETWORKDAYS(Lister!$D$20,Lister!$E$20,Lister!$D$7:$D$13),IF(AND(MONTH(E1032)=7,MONTH(F1032)=8),(NETWORKDAYS(Lister!$D$20,F1032,Lister!$D$7:$D$13)-P1032)*N1032/NETWORKDAYS(Lister!$D$20,Lister!$E$20,Lister!$D$7:$D$13),IF(AND(MONTH(E1032)=7,MONTH(F1032)=7),0)))),0),"")</f>
        <v/>
      </c>
      <c r="U1032" s="78" t="str">
        <f>IF(Ansøgning!U1014="","",Ansøgning!U1014)</f>
        <v/>
      </c>
      <c r="V1032" s="119" t="str">
        <f t="shared" si="112"/>
        <v/>
      </c>
      <c r="W1032" s="120" t="str">
        <f t="shared" si="113"/>
        <v/>
      </c>
      <c r="X1032" s="42" t="str">
        <f t="shared" si="114"/>
        <v/>
      </c>
    </row>
    <row r="1033" spans="1:24" x14ac:dyDescent="0.25">
      <c r="A1033" s="13" t="str">
        <f t="shared" si="115"/>
        <v/>
      </c>
      <c r="B1033" s="75" t="str">
        <f>IF(Ansøgning!B1015="","",Ansøgning!B1015)</f>
        <v/>
      </c>
      <c r="C1033" s="75" t="str">
        <f>IF(Ansøgning!C1015="","",Ansøgning!C1015)</f>
        <v/>
      </c>
      <c r="D1033" s="75" t="str">
        <f>IF(Ansøgning!D1015="","",Ansøgning!D1015)</f>
        <v/>
      </c>
      <c r="E1033" s="76" t="str">
        <f>IF(Ansøgning!E1015="","",Ansøgning!E1015)</f>
        <v/>
      </c>
      <c r="F1033" s="76" t="str">
        <f>IF(Ansøgning!F1015="","",Ansøgning!F1015)</f>
        <v/>
      </c>
      <c r="G1033" s="33" t="str">
        <f>IF(OR(E1033="",F1033=""),"",NETWORKDAYS(E1033,F1033,Lister!$D$7:$D$13))</f>
        <v/>
      </c>
      <c r="H1033" s="76" t="str">
        <f>IF(Ansøgning!H1015="","",Ansøgning!H1015)</f>
        <v/>
      </c>
      <c r="I1033" s="32" t="str">
        <f t="shared" si="109"/>
        <v/>
      </c>
      <c r="J1033" s="77" t="str">
        <f>IF(Ansøgning!J1015="","",Ansøgning!J1015)</f>
        <v/>
      </c>
      <c r="K1033" s="77" t="str">
        <f>IF(Ansøgning!K1015="","",Ansøgning!K1015)</f>
        <v/>
      </c>
      <c r="L1033" s="46" t="str">
        <f t="shared" si="110"/>
        <v/>
      </c>
      <c r="M1033" s="78" t="str">
        <f>IF(Ansøgning!M1015="","",Ansøgning!M1015)</f>
        <v/>
      </c>
      <c r="N1033" s="31" t="str">
        <f t="shared" si="111"/>
        <v/>
      </c>
      <c r="O1033" s="78" t="str">
        <f>IF(Ansøgning!O1015="","",Ansøgning!O1015)</f>
        <v/>
      </c>
      <c r="P1033" s="78" t="str">
        <f>IF(Ansøgning!P1015="","",Ansøgning!P1015)</f>
        <v/>
      </c>
      <c r="Q1033" s="78" t="str">
        <f>IF(Ansøgning!Q1015="","",Ansøgning!Q1015)</f>
        <v/>
      </c>
      <c r="R1033" s="78" t="str">
        <f>IF(Ansøgning!R1015="","",Ansøgning!R1015)</f>
        <v/>
      </c>
      <c r="S1033" s="46" t="str">
        <f>IFERROR(MAX(IF(OR(O1033="",P1033=""),"",IF(AND(AND(MONTH(E1033)&gt;=7,MONTH(E1033)&lt;8),AND(MONTH(F1033)&gt;=7,MONTH(F1033)&lt;8)),(NETWORKDAYS(E1033,F1033,Lister!$D$7:$D$13)-O1033)*N1033/NETWORKDAYS(Lister!$D$19,Lister!$E$19,Lister!$D$7:$D$13),IF(AND(AND(MONTH(E1033)&gt;=7,MONTH(E1033)&lt;8),MONTH(F1033)&gt;7),(NETWORKDAYS(E1033,Lister!$E$19,Lister!$D$7:$D$13)-O1033)*N1033/NETWORKDAYS(Lister!$D$19,Lister!$E$19,Lister!$D$7:$D$13),IF(MONTH(E1033)&gt;7,0)))),0),"")</f>
        <v/>
      </c>
      <c r="T1033" s="46" t="str">
        <f>IFERROR(MAX(IF(OR(O1033="",P1033=""),"",IF(AND(AND(MONTH(E1033)&gt;=8,MONTH(E1033)&lt;9),AND(MONTH(F1033)&gt;=8,MONTH(F1033)&lt;9)),(NETWORKDAYS(E1033,F1033,Lister!$D$7:$D$13)-P1033)*N1033/NETWORKDAYS(Lister!$D$20,Lister!$E$20,Lister!$D$7:$D$13),IF(AND(MONTH(E1033)=7,MONTH(F1033)=8),(NETWORKDAYS(Lister!$D$20,F1033,Lister!$D$7:$D$13)-P1033)*N1033/NETWORKDAYS(Lister!$D$20,Lister!$E$20,Lister!$D$7:$D$13),IF(AND(MONTH(E1033)=7,MONTH(F1033)=7),0)))),0),"")</f>
        <v/>
      </c>
      <c r="U1033" s="78" t="str">
        <f>IF(Ansøgning!U1015="","",Ansøgning!U1015)</f>
        <v/>
      </c>
      <c r="V1033" s="119" t="str">
        <f t="shared" si="112"/>
        <v/>
      </c>
      <c r="W1033" s="120" t="str">
        <f t="shared" si="113"/>
        <v/>
      </c>
      <c r="X1033" s="42" t="str">
        <f t="shared" si="114"/>
        <v/>
      </c>
    </row>
    <row r="1034" spans="1:24" x14ac:dyDescent="0.25">
      <c r="A1034" s="13" t="str">
        <f t="shared" si="115"/>
        <v/>
      </c>
      <c r="B1034" s="75" t="str">
        <f>IF(Ansøgning!B1016="","",Ansøgning!B1016)</f>
        <v/>
      </c>
      <c r="C1034" s="75" t="str">
        <f>IF(Ansøgning!C1016="","",Ansøgning!C1016)</f>
        <v/>
      </c>
      <c r="D1034" s="75" t="str">
        <f>IF(Ansøgning!D1016="","",Ansøgning!D1016)</f>
        <v/>
      </c>
      <c r="E1034" s="76" t="str">
        <f>IF(Ansøgning!E1016="","",Ansøgning!E1016)</f>
        <v/>
      </c>
      <c r="F1034" s="76" t="str">
        <f>IF(Ansøgning!F1016="","",Ansøgning!F1016)</f>
        <v/>
      </c>
      <c r="G1034" s="33" t="str">
        <f>IF(OR(E1034="",F1034=""),"",NETWORKDAYS(E1034,F1034,Lister!$D$7:$D$13))</f>
        <v/>
      </c>
      <c r="H1034" s="76" t="str">
        <f>IF(Ansøgning!H1016="","",Ansøgning!H1016)</f>
        <v/>
      </c>
      <c r="I1034" s="32" t="str">
        <f t="shared" si="109"/>
        <v/>
      </c>
      <c r="J1034" s="77" t="str">
        <f>IF(Ansøgning!J1016="","",Ansøgning!J1016)</f>
        <v/>
      </c>
      <c r="K1034" s="77" t="str">
        <f>IF(Ansøgning!K1016="","",Ansøgning!K1016)</f>
        <v/>
      </c>
      <c r="L1034" s="46" t="str">
        <f t="shared" si="110"/>
        <v/>
      </c>
      <c r="M1034" s="78" t="str">
        <f>IF(Ansøgning!M1016="","",Ansøgning!M1016)</f>
        <v/>
      </c>
      <c r="N1034" s="31" t="str">
        <f t="shared" si="111"/>
        <v/>
      </c>
      <c r="O1034" s="78" t="str">
        <f>IF(Ansøgning!O1016="","",Ansøgning!O1016)</f>
        <v/>
      </c>
      <c r="P1034" s="78" t="str">
        <f>IF(Ansøgning!P1016="","",Ansøgning!P1016)</f>
        <v/>
      </c>
      <c r="Q1034" s="78" t="str">
        <f>IF(Ansøgning!Q1016="","",Ansøgning!Q1016)</f>
        <v/>
      </c>
      <c r="R1034" s="78" t="str">
        <f>IF(Ansøgning!R1016="","",Ansøgning!R1016)</f>
        <v/>
      </c>
      <c r="S1034" s="46" t="str">
        <f>IFERROR(MAX(IF(OR(O1034="",P1034=""),"",IF(AND(AND(MONTH(E1034)&gt;=7,MONTH(E1034)&lt;8),AND(MONTH(F1034)&gt;=7,MONTH(F1034)&lt;8)),(NETWORKDAYS(E1034,F1034,Lister!$D$7:$D$13)-O1034)*N1034/NETWORKDAYS(Lister!$D$19,Lister!$E$19,Lister!$D$7:$D$13),IF(AND(AND(MONTH(E1034)&gt;=7,MONTH(E1034)&lt;8),MONTH(F1034)&gt;7),(NETWORKDAYS(E1034,Lister!$E$19,Lister!$D$7:$D$13)-O1034)*N1034/NETWORKDAYS(Lister!$D$19,Lister!$E$19,Lister!$D$7:$D$13),IF(MONTH(E1034)&gt;7,0)))),0),"")</f>
        <v/>
      </c>
      <c r="T1034" s="46" t="str">
        <f>IFERROR(MAX(IF(OR(O1034="",P1034=""),"",IF(AND(AND(MONTH(E1034)&gt;=8,MONTH(E1034)&lt;9),AND(MONTH(F1034)&gt;=8,MONTH(F1034)&lt;9)),(NETWORKDAYS(E1034,F1034,Lister!$D$7:$D$13)-P1034)*N1034/NETWORKDAYS(Lister!$D$20,Lister!$E$20,Lister!$D$7:$D$13),IF(AND(MONTH(E1034)=7,MONTH(F1034)=8),(NETWORKDAYS(Lister!$D$20,F1034,Lister!$D$7:$D$13)-P1034)*N1034/NETWORKDAYS(Lister!$D$20,Lister!$E$20,Lister!$D$7:$D$13),IF(AND(MONTH(E1034)=7,MONTH(F1034)=7),0)))),0),"")</f>
        <v/>
      </c>
      <c r="U1034" s="78" t="str">
        <f>IF(Ansøgning!U1016="","",Ansøgning!U1016)</f>
        <v/>
      </c>
      <c r="V1034" s="119" t="str">
        <f t="shared" si="112"/>
        <v/>
      </c>
      <c r="W1034" s="120" t="str">
        <f t="shared" si="113"/>
        <v/>
      </c>
      <c r="X1034" s="42" t="str">
        <f t="shared" si="114"/>
        <v/>
      </c>
    </row>
    <row r="1035" spans="1:24" x14ac:dyDescent="0.25">
      <c r="A1035" s="13" t="str">
        <f t="shared" si="115"/>
        <v/>
      </c>
      <c r="B1035" s="75" t="str">
        <f>IF(Ansøgning!B1017="","",Ansøgning!B1017)</f>
        <v/>
      </c>
      <c r="C1035" s="75" t="str">
        <f>IF(Ansøgning!C1017="","",Ansøgning!C1017)</f>
        <v/>
      </c>
      <c r="D1035" s="75" t="str">
        <f>IF(Ansøgning!D1017="","",Ansøgning!D1017)</f>
        <v/>
      </c>
      <c r="E1035" s="76" t="str">
        <f>IF(Ansøgning!E1017="","",Ansøgning!E1017)</f>
        <v/>
      </c>
      <c r="F1035" s="76" t="str">
        <f>IF(Ansøgning!F1017="","",Ansøgning!F1017)</f>
        <v/>
      </c>
      <c r="G1035" s="33" t="str">
        <f>IF(OR(E1035="",F1035=""),"",NETWORKDAYS(E1035,F1035,Lister!$D$7:$D$13))</f>
        <v/>
      </c>
      <c r="H1035" s="76" t="str">
        <f>IF(Ansøgning!H1017="","",Ansøgning!H1017)</f>
        <v/>
      </c>
      <c r="I1035" s="32" t="str">
        <f t="shared" si="109"/>
        <v/>
      </c>
      <c r="J1035" s="77" t="str">
        <f>IF(Ansøgning!J1017="","",Ansøgning!J1017)</f>
        <v/>
      </c>
      <c r="K1035" s="77" t="str">
        <f>IF(Ansøgning!K1017="","",Ansøgning!K1017)</f>
        <v/>
      </c>
      <c r="L1035" s="46" t="str">
        <f t="shared" si="110"/>
        <v/>
      </c>
      <c r="M1035" s="78" t="str">
        <f>IF(Ansøgning!M1017="","",Ansøgning!M1017)</f>
        <v/>
      </c>
      <c r="N1035" s="31" t="str">
        <f t="shared" si="111"/>
        <v/>
      </c>
      <c r="O1035" s="78" t="str">
        <f>IF(Ansøgning!O1017="","",Ansøgning!O1017)</f>
        <v/>
      </c>
      <c r="P1035" s="78" t="str">
        <f>IF(Ansøgning!P1017="","",Ansøgning!P1017)</f>
        <v/>
      </c>
      <c r="Q1035" s="78" t="str">
        <f>IF(Ansøgning!Q1017="","",Ansøgning!Q1017)</f>
        <v/>
      </c>
      <c r="R1035" s="78" t="str">
        <f>IF(Ansøgning!R1017="","",Ansøgning!R1017)</f>
        <v/>
      </c>
      <c r="S1035" s="46" t="str">
        <f>IFERROR(MAX(IF(OR(O1035="",P1035=""),"",IF(AND(AND(MONTH(E1035)&gt;=7,MONTH(E1035)&lt;8),AND(MONTH(F1035)&gt;=7,MONTH(F1035)&lt;8)),(NETWORKDAYS(E1035,F1035,Lister!$D$7:$D$13)-O1035)*N1035/NETWORKDAYS(Lister!$D$19,Lister!$E$19,Lister!$D$7:$D$13),IF(AND(AND(MONTH(E1035)&gt;=7,MONTH(E1035)&lt;8),MONTH(F1035)&gt;7),(NETWORKDAYS(E1035,Lister!$E$19,Lister!$D$7:$D$13)-O1035)*N1035/NETWORKDAYS(Lister!$D$19,Lister!$E$19,Lister!$D$7:$D$13),IF(MONTH(E1035)&gt;7,0)))),0),"")</f>
        <v/>
      </c>
      <c r="T1035" s="46" t="str">
        <f>IFERROR(MAX(IF(OR(O1035="",P1035=""),"",IF(AND(AND(MONTH(E1035)&gt;=8,MONTH(E1035)&lt;9),AND(MONTH(F1035)&gt;=8,MONTH(F1035)&lt;9)),(NETWORKDAYS(E1035,F1035,Lister!$D$7:$D$13)-P1035)*N1035/NETWORKDAYS(Lister!$D$20,Lister!$E$20,Lister!$D$7:$D$13),IF(AND(MONTH(E1035)=7,MONTH(F1035)=8),(NETWORKDAYS(Lister!$D$20,F1035,Lister!$D$7:$D$13)-P1035)*N1035/NETWORKDAYS(Lister!$D$20,Lister!$E$20,Lister!$D$7:$D$13),IF(AND(MONTH(E1035)=7,MONTH(F1035)=7),0)))),0),"")</f>
        <v/>
      </c>
      <c r="U1035" s="78" t="str">
        <f>IF(Ansøgning!U1017="","",Ansøgning!U1017)</f>
        <v/>
      </c>
      <c r="V1035" s="119" t="str">
        <f t="shared" si="112"/>
        <v/>
      </c>
      <c r="W1035" s="120" t="str">
        <f t="shared" si="113"/>
        <v/>
      </c>
      <c r="X1035" s="42" t="str">
        <f t="shared" si="114"/>
        <v/>
      </c>
    </row>
    <row r="1036" spans="1:24" x14ac:dyDescent="0.25">
      <c r="A1036" s="13" t="str">
        <f t="shared" si="115"/>
        <v/>
      </c>
      <c r="B1036" s="75" t="str">
        <f>IF(Ansøgning!B1018="","",Ansøgning!B1018)</f>
        <v/>
      </c>
      <c r="C1036" s="75" t="str">
        <f>IF(Ansøgning!C1018="","",Ansøgning!C1018)</f>
        <v/>
      </c>
      <c r="D1036" s="75" t="str">
        <f>IF(Ansøgning!D1018="","",Ansøgning!D1018)</f>
        <v/>
      </c>
      <c r="E1036" s="76" t="str">
        <f>IF(Ansøgning!E1018="","",Ansøgning!E1018)</f>
        <v/>
      </c>
      <c r="F1036" s="76" t="str">
        <f>IF(Ansøgning!F1018="","",Ansøgning!F1018)</f>
        <v/>
      </c>
      <c r="G1036" s="33" t="str">
        <f>IF(OR(E1036="",F1036=""),"",NETWORKDAYS(E1036,F1036,Lister!$D$7:$D$13))</f>
        <v/>
      </c>
      <c r="H1036" s="76" t="str">
        <f>IF(Ansøgning!H1018="","",Ansøgning!H1018)</f>
        <v/>
      </c>
      <c r="I1036" s="32" t="str">
        <f t="shared" si="109"/>
        <v/>
      </c>
      <c r="J1036" s="77" t="str">
        <f>IF(Ansøgning!J1018="","",Ansøgning!J1018)</f>
        <v/>
      </c>
      <c r="K1036" s="77" t="str">
        <f>IF(Ansøgning!K1018="","",Ansøgning!K1018)</f>
        <v/>
      </c>
      <c r="L1036" s="46" t="str">
        <f t="shared" si="110"/>
        <v/>
      </c>
      <c r="M1036" s="78" t="str">
        <f>IF(Ansøgning!M1018="","",Ansøgning!M1018)</f>
        <v/>
      </c>
      <c r="N1036" s="31" t="str">
        <f t="shared" si="111"/>
        <v/>
      </c>
      <c r="O1036" s="78" t="str">
        <f>IF(Ansøgning!O1018="","",Ansøgning!O1018)</f>
        <v/>
      </c>
      <c r="P1036" s="78" t="str">
        <f>IF(Ansøgning!P1018="","",Ansøgning!P1018)</f>
        <v/>
      </c>
      <c r="Q1036" s="78" t="str">
        <f>IF(Ansøgning!Q1018="","",Ansøgning!Q1018)</f>
        <v/>
      </c>
      <c r="R1036" s="78" t="str">
        <f>IF(Ansøgning!R1018="","",Ansøgning!R1018)</f>
        <v/>
      </c>
      <c r="S1036" s="46" t="str">
        <f>IFERROR(MAX(IF(OR(O1036="",P1036=""),"",IF(AND(AND(MONTH(E1036)&gt;=7,MONTH(E1036)&lt;8),AND(MONTH(F1036)&gt;=7,MONTH(F1036)&lt;8)),(NETWORKDAYS(E1036,F1036,Lister!$D$7:$D$13)-O1036)*N1036/NETWORKDAYS(Lister!$D$19,Lister!$E$19,Lister!$D$7:$D$13),IF(AND(AND(MONTH(E1036)&gt;=7,MONTH(E1036)&lt;8),MONTH(F1036)&gt;7),(NETWORKDAYS(E1036,Lister!$E$19,Lister!$D$7:$D$13)-O1036)*N1036/NETWORKDAYS(Lister!$D$19,Lister!$E$19,Lister!$D$7:$D$13),IF(MONTH(E1036)&gt;7,0)))),0),"")</f>
        <v/>
      </c>
      <c r="T1036" s="46" t="str">
        <f>IFERROR(MAX(IF(OR(O1036="",P1036=""),"",IF(AND(AND(MONTH(E1036)&gt;=8,MONTH(E1036)&lt;9),AND(MONTH(F1036)&gt;=8,MONTH(F1036)&lt;9)),(NETWORKDAYS(E1036,F1036,Lister!$D$7:$D$13)-P1036)*N1036/NETWORKDAYS(Lister!$D$20,Lister!$E$20,Lister!$D$7:$D$13),IF(AND(MONTH(E1036)=7,MONTH(F1036)=8),(NETWORKDAYS(Lister!$D$20,F1036,Lister!$D$7:$D$13)-P1036)*N1036/NETWORKDAYS(Lister!$D$20,Lister!$E$20,Lister!$D$7:$D$13),IF(AND(MONTH(E1036)=7,MONTH(F1036)=7),0)))),0),"")</f>
        <v/>
      </c>
      <c r="U1036" s="78" t="str">
        <f>IF(Ansøgning!U1018="","",Ansøgning!U1018)</f>
        <v/>
      </c>
      <c r="V1036" s="119" t="str">
        <f t="shared" si="112"/>
        <v/>
      </c>
      <c r="W1036" s="120" t="str">
        <f t="shared" si="113"/>
        <v/>
      </c>
      <c r="X1036" s="42" t="str">
        <f t="shared" si="114"/>
        <v/>
      </c>
    </row>
    <row r="1037" spans="1:24" x14ac:dyDescent="0.25">
      <c r="A1037" s="13" t="str">
        <f t="shared" si="115"/>
        <v/>
      </c>
      <c r="B1037" s="75" t="str">
        <f>IF(Ansøgning!B1019="","",Ansøgning!B1019)</f>
        <v/>
      </c>
      <c r="C1037" s="75" t="str">
        <f>IF(Ansøgning!C1019="","",Ansøgning!C1019)</f>
        <v/>
      </c>
      <c r="D1037" s="75" t="str">
        <f>IF(Ansøgning!D1019="","",Ansøgning!D1019)</f>
        <v/>
      </c>
      <c r="E1037" s="76" t="str">
        <f>IF(Ansøgning!E1019="","",Ansøgning!E1019)</f>
        <v/>
      </c>
      <c r="F1037" s="76" t="str">
        <f>IF(Ansøgning!F1019="","",Ansøgning!F1019)</f>
        <v/>
      </c>
      <c r="G1037" s="33" t="str">
        <f>IF(OR(E1037="",F1037=""),"",NETWORKDAYS(E1037,F1037,Lister!$D$7:$D$13))</f>
        <v/>
      </c>
      <c r="H1037" s="76" t="str">
        <f>IF(Ansøgning!H1019="","",Ansøgning!H1019)</f>
        <v/>
      </c>
      <c r="I1037" s="32" t="str">
        <f t="shared" si="109"/>
        <v/>
      </c>
      <c r="J1037" s="77" t="str">
        <f>IF(Ansøgning!J1019="","",Ansøgning!J1019)</f>
        <v/>
      </c>
      <c r="K1037" s="77" t="str">
        <f>IF(Ansøgning!K1019="","",Ansøgning!K1019)</f>
        <v/>
      </c>
      <c r="L1037" s="46" t="str">
        <f t="shared" si="110"/>
        <v/>
      </c>
      <c r="M1037" s="78" t="str">
        <f>IF(Ansøgning!M1019="","",Ansøgning!M1019)</f>
        <v/>
      </c>
      <c r="N1037" s="31" t="str">
        <f t="shared" si="111"/>
        <v/>
      </c>
      <c r="O1037" s="78" t="str">
        <f>IF(Ansøgning!O1019="","",Ansøgning!O1019)</f>
        <v/>
      </c>
      <c r="P1037" s="78" t="str">
        <f>IF(Ansøgning!P1019="","",Ansøgning!P1019)</f>
        <v/>
      </c>
      <c r="Q1037" s="78" t="str">
        <f>IF(Ansøgning!Q1019="","",Ansøgning!Q1019)</f>
        <v/>
      </c>
      <c r="R1037" s="78" t="str">
        <f>IF(Ansøgning!R1019="","",Ansøgning!R1019)</f>
        <v/>
      </c>
      <c r="S1037" s="46" t="str">
        <f>IFERROR(MAX(IF(OR(O1037="",P1037=""),"",IF(AND(AND(MONTH(E1037)&gt;=7,MONTH(E1037)&lt;8),AND(MONTH(F1037)&gt;=7,MONTH(F1037)&lt;8)),(NETWORKDAYS(E1037,F1037,Lister!$D$7:$D$13)-O1037)*N1037/NETWORKDAYS(Lister!$D$19,Lister!$E$19,Lister!$D$7:$D$13),IF(AND(AND(MONTH(E1037)&gt;=7,MONTH(E1037)&lt;8),MONTH(F1037)&gt;7),(NETWORKDAYS(E1037,Lister!$E$19,Lister!$D$7:$D$13)-O1037)*N1037/NETWORKDAYS(Lister!$D$19,Lister!$E$19,Lister!$D$7:$D$13),IF(MONTH(E1037)&gt;7,0)))),0),"")</f>
        <v/>
      </c>
      <c r="T1037" s="46" t="str">
        <f>IFERROR(MAX(IF(OR(O1037="",P1037=""),"",IF(AND(AND(MONTH(E1037)&gt;=8,MONTH(E1037)&lt;9),AND(MONTH(F1037)&gt;=8,MONTH(F1037)&lt;9)),(NETWORKDAYS(E1037,F1037,Lister!$D$7:$D$13)-P1037)*N1037/NETWORKDAYS(Lister!$D$20,Lister!$E$20,Lister!$D$7:$D$13),IF(AND(MONTH(E1037)=7,MONTH(F1037)=8),(NETWORKDAYS(Lister!$D$20,F1037,Lister!$D$7:$D$13)-P1037)*N1037/NETWORKDAYS(Lister!$D$20,Lister!$E$20,Lister!$D$7:$D$13),IF(AND(MONTH(E1037)=7,MONTH(F1037)=7),0)))),0),"")</f>
        <v/>
      </c>
      <c r="U1037" s="78" t="str">
        <f>IF(Ansøgning!U1019="","",Ansøgning!U1019)</f>
        <v/>
      </c>
      <c r="V1037" s="119" t="str">
        <f t="shared" si="112"/>
        <v/>
      </c>
      <c r="W1037" s="120" t="str">
        <f t="shared" si="113"/>
        <v/>
      </c>
      <c r="X1037" s="42" t="str">
        <f t="shared" si="114"/>
        <v/>
      </c>
    </row>
    <row r="1038" spans="1:24" x14ac:dyDescent="0.25">
      <c r="A1038" s="13" t="str">
        <f t="shared" si="115"/>
        <v/>
      </c>
      <c r="B1038" s="75" t="str">
        <f>IF(Ansøgning!B1020="","",Ansøgning!B1020)</f>
        <v/>
      </c>
      <c r="C1038" s="75" t="str">
        <f>IF(Ansøgning!C1020="","",Ansøgning!C1020)</f>
        <v/>
      </c>
      <c r="D1038" s="75" t="str">
        <f>IF(Ansøgning!D1020="","",Ansøgning!D1020)</f>
        <v/>
      </c>
      <c r="E1038" s="76" t="str">
        <f>IF(Ansøgning!E1020="","",Ansøgning!E1020)</f>
        <v/>
      </c>
      <c r="F1038" s="76" t="str">
        <f>IF(Ansøgning!F1020="","",Ansøgning!F1020)</f>
        <v/>
      </c>
      <c r="G1038" s="33" t="str">
        <f>IF(OR(E1038="",F1038=""),"",NETWORKDAYS(E1038,F1038,Lister!$D$7:$D$13))</f>
        <v/>
      </c>
      <c r="H1038" s="76" t="str">
        <f>IF(Ansøgning!H1020="","",Ansøgning!H1020)</f>
        <v/>
      </c>
      <c r="I1038" s="32" t="str">
        <f t="shared" si="109"/>
        <v/>
      </c>
      <c r="J1038" s="77" t="str">
        <f>IF(Ansøgning!J1020="","",Ansøgning!J1020)</f>
        <v/>
      </c>
      <c r="K1038" s="77" t="str">
        <f>IF(Ansøgning!K1020="","",Ansøgning!K1020)</f>
        <v/>
      </c>
      <c r="L1038" s="46" t="str">
        <f t="shared" si="110"/>
        <v/>
      </c>
      <c r="M1038" s="78" t="str">
        <f>IF(Ansøgning!M1020="","",Ansøgning!M1020)</f>
        <v/>
      </c>
      <c r="N1038" s="31" t="str">
        <f t="shared" si="111"/>
        <v/>
      </c>
      <c r="O1038" s="78" t="str">
        <f>IF(Ansøgning!O1020="","",Ansøgning!O1020)</f>
        <v/>
      </c>
      <c r="P1038" s="78" t="str">
        <f>IF(Ansøgning!P1020="","",Ansøgning!P1020)</f>
        <v/>
      </c>
      <c r="Q1038" s="78" t="str">
        <f>IF(Ansøgning!Q1020="","",Ansøgning!Q1020)</f>
        <v/>
      </c>
      <c r="R1038" s="78" t="str">
        <f>IF(Ansøgning!R1020="","",Ansøgning!R1020)</f>
        <v/>
      </c>
      <c r="S1038" s="46" t="str">
        <f>IFERROR(MAX(IF(OR(O1038="",P1038=""),"",IF(AND(AND(MONTH(E1038)&gt;=7,MONTH(E1038)&lt;8),AND(MONTH(F1038)&gt;=7,MONTH(F1038)&lt;8)),(NETWORKDAYS(E1038,F1038,Lister!$D$7:$D$13)-O1038)*N1038/NETWORKDAYS(Lister!$D$19,Lister!$E$19,Lister!$D$7:$D$13),IF(AND(AND(MONTH(E1038)&gt;=7,MONTH(E1038)&lt;8),MONTH(F1038)&gt;7),(NETWORKDAYS(E1038,Lister!$E$19,Lister!$D$7:$D$13)-O1038)*N1038/NETWORKDAYS(Lister!$D$19,Lister!$E$19,Lister!$D$7:$D$13),IF(MONTH(E1038)&gt;7,0)))),0),"")</f>
        <v/>
      </c>
      <c r="T1038" s="46" t="str">
        <f>IFERROR(MAX(IF(OR(O1038="",P1038=""),"",IF(AND(AND(MONTH(E1038)&gt;=8,MONTH(E1038)&lt;9),AND(MONTH(F1038)&gt;=8,MONTH(F1038)&lt;9)),(NETWORKDAYS(E1038,F1038,Lister!$D$7:$D$13)-P1038)*N1038/NETWORKDAYS(Lister!$D$20,Lister!$E$20,Lister!$D$7:$D$13),IF(AND(MONTH(E1038)=7,MONTH(F1038)=8),(NETWORKDAYS(Lister!$D$20,F1038,Lister!$D$7:$D$13)-P1038)*N1038/NETWORKDAYS(Lister!$D$20,Lister!$E$20,Lister!$D$7:$D$13),IF(AND(MONTH(E1038)=7,MONTH(F1038)=7),0)))),0),"")</f>
        <v/>
      </c>
      <c r="U1038" s="78" t="str">
        <f>IF(Ansøgning!U1020="","",Ansøgning!U1020)</f>
        <v/>
      </c>
      <c r="V1038" s="119" t="str">
        <f t="shared" si="112"/>
        <v/>
      </c>
      <c r="W1038" s="120" t="str">
        <f t="shared" si="113"/>
        <v/>
      </c>
      <c r="X1038" s="42" t="str">
        <f t="shared" si="114"/>
        <v/>
      </c>
    </row>
    <row r="1039" spans="1:24" x14ac:dyDescent="0.25">
      <c r="A1039" s="13" t="str">
        <f t="shared" si="115"/>
        <v/>
      </c>
      <c r="B1039" s="75" t="str">
        <f>IF(Ansøgning!B1021="","",Ansøgning!B1021)</f>
        <v/>
      </c>
      <c r="C1039" s="75" t="str">
        <f>IF(Ansøgning!C1021="","",Ansøgning!C1021)</f>
        <v/>
      </c>
      <c r="D1039" s="75" t="str">
        <f>IF(Ansøgning!D1021="","",Ansøgning!D1021)</f>
        <v/>
      </c>
      <c r="E1039" s="76" t="str">
        <f>IF(Ansøgning!E1021="","",Ansøgning!E1021)</f>
        <v/>
      </c>
      <c r="F1039" s="76" t="str">
        <f>IF(Ansøgning!F1021="","",Ansøgning!F1021)</f>
        <v/>
      </c>
      <c r="G1039" s="33" t="str">
        <f>IF(OR(E1039="",F1039=""),"",NETWORKDAYS(E1039,F1039,Lister!$D$7:$D$13))</f>
        <v/>
      </c>
      <c r="H1039" s="76" t="str">
        <f>IF(Ansøgning!H1021="","",Ansøgning!H1021)</f>
        <v/>
      </c>
      <c r="I1039" s="32" t="str">
        <f t="shared" si="109"/>
        <v/>
      </c>
      <c r="J1039" s="77" t="str">
        <f>IF(Ansøgning!J1021="","",Ansøgning!J1021)</f>
        <v/>
      </c>
      <c r="K1039" s="77" t="str">
        <f>IF(Ansøgning!K1021="","",Ansøgning!K1021)</f>
        <v/>
      </c>
      <c r="L1039" s="46" t="str">
        <f t="shared" si="110"/>
        <v/>
      </c>
      <c r="M1039" s="78" t="str">
        <f>IF(Ansøgning!M1021="","",Ansøgning!M1021)</f>
        <v/>
      </c>
      <c r="N1039" s="31" t="str">
        <f t="shared" si="111"/>
        <v/>
      </c>
      <c r="O1039" s="78" t="str">
        <f>IF(Ansøgning!O1021="","",Ansøgning!O1021)</f>
        <v/>
      </c>
      <c r="P1039" s="78" t="str">
        <f>IF(Ansøgning!P1021="","",Ansøgning!P1021)</f>
        <v/>
      </c>
      <c r="Q1039" s="78" t="str">
        <f>IF(Ansøgning!Q1021="","",Ansøgning!Q1021)</f>
        <v/>
      </c>
      <c r="R1039" s="78" t="str">
        <f>IF(Ansøgning!R1021="","",Ansøgning!R1021)</f>
        <v/>
      </c>
      <c r="S1039" s="46" t="str">
        <f>IFERROR(MAX(IF(OR(O1039="",P1039=""),"",IF(AND(AND(MONTH(E1039)&gt;=7,MONTH(E1039)&lt;8),AND(MONTH(F1039)&gt;=7,MONTH(F1039)&lt;8)),(NETWORKDAYS(E1039,F1039,Lister!$D$7:$D$13)-O1039)*N1039/NETWORKDAYS(Lister!$D$19,Lister!$E$19,Lister!$D$7:$D$13),IF(AND(AND(MONTH(E1039)&gt;=7,MONTH(E1039)&lt;8),MONTH(F1039)&gt;7),(NETWORKDAYS(E1039,Lister!$E$19,Lister!$D$7:$D$13)-O1039)*N1039/NETWORKDAYS(Lister!$D$19,Lister!$E$19,Lister!$D$7:$D$13),IF(MONTH(E1039)&gt;7,0)))),0),"")</f>
        <v/>
      </c>
      <c r="T1039" s="46" t="str">
        <f>IFERROR(MAX(IF(OR(O1039="",P1039=""),"",IF(AND(AND(MONTH(E1039)&gt;=8,MONTH(E1039)&lt;9),AND(MONTH(F1039)&gt;=8,MONTH(F1039)&lt;9)),(NETWORKDAYS(E1039,F1039,Lister!$D$7:$D$13)-P1039)*N1039/NETWORKDAYS(Lister!$D$20,Lister!$E$20,Lister!$D$7:$D$13),IF(AND(MONTH(E1039)=7,MONTH(F1039)=8),(NETWORKDAYS(Lister!$D$20,F1039,Lister!$D$7:$D$13)-P1039)*N1039/NETWORKDAYS(Lister!$D$20,Lister!$E$20,Lister!$D$7:$D$13),IF(AND(MONTH(E1039)=7,MONTH(F1039)=7),0)))),0),"")</f>
        <v/>
      </c>
      <c r="U1039" s="78" t="str">
        <f>IF(Ansøgning!U1021="","",Ansøgning!U1021)</f>
        <v/>
      </c>
      <c r="V1039" s="119" t="str">
        <f t="shared" si="112"/>
        <v/>
      </c>
      <c r="W1039" s="120" t="str">
        <f t="shared" si="113"/>
        <v/>
      </c>
      <c r="X1039" s="42" t="str">
        <f t="shared" si="114"/>
        <v/>
      </c>
    </row>
    <row r="1040" spans="1:24" x14ac:dyDescent="0.25">
      <c r="A1040" s="13" t="str">
        <f t="shared" si="115"/>
        <v/>
      </c>
      <c r="B1040" s="75" t="str">
        <f>IF(Ansøgning!B1022="","",Ansøgning!B1022)</f>
        <v/>
      </c>
      <c r="C1040" s="75" t="str">
        <f>IF(Ansøgning!C1022="","",Ansøgning!C1022)</f>
        <v/>
      </c>
      <c r="D1040" s="75" t="str">
        <f>IF(Ansøgning!D1022="","",Ansøgning!D1022)</f>
        <v/>
      </c>
      <c r="E1040" s="76" t="str">
        <f>IF(Ansøgning!E1022="","",Ansøgning!E1022)</f>
        <v/>
      </c>
      <c r="F1040" s="76" t="str">
        <f>IF(Ansøgning!F1022="","",Ansøgning!F1022)</f>
        <v/>
      </c>
      <c r="G1040" s="33" t="str">
        <f>IF(OR(E1040="",F1040=""),"",NETWORKDAYS(E1040,F1040,Lister!$D$7:$D$13))</f>
        <v/>
      </c>
      <c r="H1040" s="76" t="str">
        <f>IF(Ansøgning!H1022="","",Ansøgning!H1022)</f>
        <v/>
      </c>
      <c r="I1040" s="32" t="str">
        <f t="shared" si="109"/>
        <v/>
      </c>
      <c r="J1040" s="77" t="str">
        <f>IF(Ansøgning!J1022="","",Ansøgning!J1022)</f>
        <v/>
      </c>
      <c r="K1040" s="77" t="str">
        <f>IF(Ansøgning!K1022="","",Ansøgning!K1022)</f>
        <v/>
      </c>
      <c r="L1040" s="46" t="str">
        <f t="shared" si="110"/>
        <v/>
      </c>
      <c r="M1040" s="78" t="str">
        <f>IF(Ansøgning!M1022="","",Ansøgning!M1022)</f>
        <v/>
      </c>
      <c r="N1040" s="31" t="str">
        <f t="shared" si="111"/>
        <v/>
      </c>
      <c r="O1040" s="78" t="str">
        <f>IF(Ansøgning!O1022="","",Ansøgning!O1022)</f>
        <v/>
      </c>
      <c r="P1040" s="78" t="str">
        <f>IF(Ansøgning!P1022="","",Ansøgning!P1022)</f>
        <v/>
      </c>
      <c r="Q1040" s="78" t="str">
        <f>IF(Ansøgning!Q1022="","",Ansøgning!Q1022)</f>
        <v/>
      </c>
      <c r="R1040" s="78" t="str">
        <f>IF(Ansøgning!R1022="","",Ansøgning!R1022)</f>
        <v/>
      </c>
      <c r="S1040" s="46" t="str">
        <f>IFERROR(MAX(IF(OR(O1040="",P1040=""),"",IF(AND(AND(MONTH(E1040)&gt;=7,MONTH(E1040)&lt;8),AND(MONTH(F1040)&gt;=7,MONTH(F1040)&lt;8)),(NETWORKDAYS(E1040,F1040,Lister!$D$7:$D$13)-O1040)*N1040/NETWORKDAYS(Lister!$D$19,Lister!$E$19,Lister!$D$7:$D$13),IF(AND(AND(MONTH(E1040)&gt;=7,MONTH(E1040)&lt;8),MONTH(F1040)&gt;7),(NETWORKDAYS(E1040,Lister!$E$19,Lister!$D$7:$D$13)-O1040)*N1040/NETWORKDAYS(Lister!$D$19,Lister!$E$19,Lister!$D$7:$D$13),IF(MONTH(E1040)&gt;7,0)))),0),"")</f>
        <v/>
      </c>
      <c r="T1040" s="46" t="str">
        <f>IFERROR(MAX(IF(OR(O1040="",P1040=""),"",IF(AND(AND(MONTH(E1040)&gt;=8,MONTH(E1040)&lt;9),AND(MONTH(F1040)&gt;=8,MONTH(F1040)&lt;9)),(NETWORKDAYS(E1040,F1040,Lister!$D$7:$D$13)-P1040)*N1040/NETWORKDAYS(Lister!$D$20,Lister!$E$20,Lister!$D$7:$D$13),IF(AND(MONTH(E1040)=7,MONTH(F1040)=8),(NETWORKDAYS(Lister!$D$20,F1040,Lister!$D$7:$D$13)-P1040)*N1040/NETWORKDAYS(Lister!$D$20,Lister!$E$20,Lister!$D$7:$D$13),IF(AND(MONTH(E1040)=7,MONTH(F1040)=7),0)))),0),"")</f>
        <v/>
      </c>
      <c r="U1040" s="78" t="str">
        <f>IF(Ansøgning!U1022="","",Ansøgning!U1022)</f>
        <v/>
      </c>
      <c r="V1040" s="119" t="str">
        <f t="shared" si="112"/>
        <v/>
      </c>
      <c r="W1040" s="120" t="str">
        <f t="shared" si="113"/>
        <v/>
      </c>
      <c r="X1040" s="42" t="str">
        <f t="shared" si="114"/>
        <v/>
      </c>
    </row>
    <row r="1041" spans="1:24" x14ac:dyDescent="0.25">
      <c r="A1041" s="13" t="str">
        <f t="shared" si="115"/>
        <v/>
      </c>
      <c r="B1041" s="75" t="str">
        <f>IF(Ansøgning!B1023="","",Ansøgning!B1023)</f>
        <v/>
      </c>
      <c r="C1041" s="75" t="str">
        <f>IF(Ansøgning!C1023="","",Ansøgning!C1023)</f>
        <v/>
      </c>
      <c r="D1041" s="75" t="str">
        <f>IF(Ansøgning!D1023="","",Ansøgning!D1023)</f>
        <v/>
      </c>
      <c r="E1041" s="76" t="str">
        <f>IF(Ansøgning!E1023="","",Ansøgning!E1023)</f>
        <v/>
      </c>
      <c r="F1041" s="76" t="str">
        <f>IF(Ansøgning!F1023="","",Ansøgning!F1023)</f>
        <v/>
      </c>
      <c r="G1041" s="33" t="str">
        <f>IF(OR(E1041="",F1041=""),"",NETWORKDAYS(E1041,F1041,Lister!$D$7:$D$13))</f>
        <v/>
      </c>
      <c r="H1041" s="76" t="str">
        <f>IF(Ansøgning!H1023="","",Ansøgning!H1023)</f>
        <v/>
      </c>
      <c r="I1041" s="32" t="str">
        <f t="shared" si="109"/>
        <v/>
      </c>
      <c r="J1041" s="77" t="str">
        <f>IF(Ansøgning!J1023="","",Ansøgning!J1023)</f>
        <v/>
      </c>
      <c r="K1041" s="77" t="str">
        <f>IF(Ansøgning!K1023="","",Ansøgning!K1023)</f>
        <v/>
      </c>
      <c r="L1041" s="46" t="str">
        <f t="shared" si="110"/>
        <v/>
      </c>
      <c r="M1041" s="78" t="str">
        <f>IF(Ansøgning!M1023="","",Ansøgning!M1023)</f>
        <v/>
      </c>
      <c r="N1041" s="31" t="str">
        <f t="shared" si="111"/>
        <v/>
      </c>
      <c r="O1041" s="78" t="str">
        <f>IF(Ansøgning!O1023="","",Ansøgning!O1023)</f>
        <v/>
      </c>
      <c r="P1041" s="78" t="str">
        <f>IF(Ansøgning!P1023="","",Ansøgning!P1023)</f>
        <v/>
      </c>
      <c r="Q1041" s="78" t="str">
        <f>IF(Ansøgning!Q1023="","",Ansøgning!Q1023)</f>
        <v/>
      </c>
      <c r="R1041" s="78" t="str">
        <f>IF(Ansøgning!R1023="","",Ansøgning!R1023)</f>
        <v/>
      </c>
      <c r="S1041" s="46" t="str">
        <f>IFERROR(MAX(IF(OR(O1041="",P1041=""),"",IF(AND(AND(MONTH(E1041)&gt;=7,MONTH(E1041)&lt;8),AND(MONTH(F1041)&gt;=7,MONTH(F1041)&lt;8)),(NETWORKDAYS(E1041,F1041,Lister!$D$7:$D$13)-O1041)*N1041/NETWORKDAYS(Lister!$D$19,Lister!$E$19,Lister!$D$7:$D$13),IF(AND(AND(MONTH(E1041)&gt;=7,MONTH(E1041)&lt;8),MONTH(F1041)&gt;7),(NETWORKDAYS(E1041,Lister!$E$19,Lister!$D$7:$D$13)-O1041)*N1041/NETWORKDAYS(Lister!$D$19,Lister!$E$19,Lister!$D$7:$D$13),IF(MONTH(E1041)&gt;7,0)))),0),"")</f>
        <v/>
      </c>
      <c r="T1041" s="46" t="str">
        <f>IFERROR(MAX(IF(OR(O1041="",P1041=""),"",IF(AND(AND(MONTH(E1041)&gt;=8,MONTH(E1041)&lt;9),AND(MONTH(F1041)&gt;=8,MONTH(F1041)&lt;9)),(NETWORKDAYS(E1041,F1041,Lister!$D$7:$D$13)-P1041)*N1041/NETWORKDAYS(Lister!$D$20,Lister!$E$20,Lister!$D$7:$D$13),IF(AND(MONTH(E1041)=7,MONTH(F1041)=8),(NETWORKDAYS(Lister!$D$20,F1041,Lister!$D$7:$D$13)-P1041)*N1041/NETWORKDAYS(Lister!$D$20,Lister!$E$20,Lister!$D$7:$D$13),IF(AND(MONTH(E1041)=7,MONTH(F1041)=7),0)))),0),"")</f>
        <v/>
      </c>
      <c r="U1041" s="78" t="str">
        <f>IF(Ansøgning!U1023="","",Ansøgning!U1023)</f>
        <v/>
      </c>
      <c r="V1041" s="119" t="str">
        <f t="shared" si="112"/>
        <v/>
      </c>
      <c r="W1041" s="120" t="str">
        <f t="shared" si="113"/>
        <v/>
      </c>
      <c r="X1041" s="42" t="str">
        <f t="shared" si="114"/>
        <v/>
      </c>
    </row>
    <row r="1042" spans="1:24" x14ac:dyDescent="0.25">
      <c r="A1042" s="13" t="str">
        <f t="shared" si="115"/>
        <v/>
      </c>
      <c r="B1042" s="75" t="str">
        <f>IF(Ansøgning!B1024="","",Ansøgning!B1024)</f>
        <v/>
      </c>
      <c r="C1042" s="75" t="str">
        <f>IF(Ansøgning!C1024="","",Ansøgning!C1024)</f>
        <v/>
      </c>
      <c r="D1042" s="75" t="str">
        <f>IF(Ansøgning!D1024="","",Ansøgning!D1024)</f>
        <v/>
      </c>
      <c r="E1042" s="76" t="str">
        <f>IF(Ansøgning!E1024="","",Ansøgning!E1024)</f>
        <v/>
      </c>
      <c r="F1042" s="76" t="str">
        <f>IF(Ansøgning!F1024="","",Ansøgning!F1024)</f>
        <v/>
      </c>
      <c r="G1042" s="33" t="str">
        <f>IF(OR(E1042="",F1042=""),"",NETWORKDAYS(E1042,F1042,Lister!$D$7:$D$13))</f>
        <v/>
      </c>
      <c r="H1042" s="76" t="str">
        <f>IF(Ansøgning!H1024="","",Ansøgning!H1024)</f>
        <v/>
      </c>
      <c r="I1042" s="32" t="str">
        <f t="shared" si="109"/>
        <v/>
      </c>
      <c r="J1042" s="77" t="str">
        <f>IF(Ansøgning!J1024="","",Ansøgning!J1024)</f>
        <v/>
      </c>
      <c r="K1042" s="77" t="str">
        <f>IF(Ansøgning!K1024="","",Ansøgning!K1024)</f>
        <v/>
      </c>
      <c r="L1042" s="46" t="str">
        <f t="shared" si="110"/>
        <v/>
      </c>
      <c r="M1042" s="78" t="str">
        <f>IF(Ansøgning!M1024="","",Ansøgning!M1024)</f>
        <v/>
      </c>
      <c r="N1042" s="31" t="str">
        <f t="shared" si="111"/>
        <v/>
      </c>
      <c r="O1042" s="78" t="str">
        <f>IF(Ansøgning!O1024="","",Ansøgning!O1024)</f>
        <v/>
      </c>
      <c r="P1042" s="78" t="str">
        <f>IF(Ansøgning!P1024="","",Ansøgning!P1024)</f>
        <v/>
      </c>
      <c r="Q1042" s="78" t="str">
        <f>IF(Ansøgning!Q1024="","",Ansøgning!Q1024)</f>
        <v/>
      </c>
      <c r="R1042" s="78" t="str">
        <f>IF(Ansøgning!R1024="","",Ansøgning!R1024)</f>
        <v/>
      </c>
      <c r="S1042" s="46" t="str">
        <f>IFERROR(MAX(IF(OR(O1042="",P1042=""),"",IF(AND(AND(MONTH(E1042)&gt;=7,MONTH(E1042)&lt;8),AND(MONTH(F1042)&gt;=7,MONTH(F1042)&lt;8)),(NETWORKDAYS(E1042,F1042,Lister!$D$7:$D$13)-O1042)*N1042/NETWORKDAYS(Lister!$D$19,Lister!$E$19,Lister!$D$7:$D$13),IF(AND(AND(MONTH(E1042)&gt;=7,MONTH(E1042)&lt;8),MONTH(F1042)&gt;7),(NETWORKDAYS(E1042,Lister!$E$19,Lister!$D$7:$D$13)-O1042)*N1042/NETWORKDAYS(Lister!$D$19,Lister!$E$19,Lister!$D$7:$D$13),IF(MONTH(E1042)&gt;7,0)))),0),"")</f>
        <v/>
      </c>
      <c r="T1042" s="46" t="str">
        <f>IFERROR(MAX(IF(OR(O1042="",P1042=""),"",IF(AND(AND(MONTH(E1042)&gt;=8,MONTH(E1042)&lt;9),AND(MONTH(F1042)&gt;=8,MONTH(F1042)&lt;9)),(NETWORKDAYS(E1042,F1042,Lister!$D$7:$D$13)-P1042)*N1042/NETWORKDAYS(Lister!$D$20,Lister!$E$20,Lister!$D$7:$D$13),IF(AND(MONTH(E1042)=7,MONTH(F1042)=8),(NETWORKDAYS(Lister!$D$20,F1042,Lister!$D$7:$D$13)-P1042)*N1042/NETWORKDAYS(Lister!$D$20,Lister!$E$20,Lister!$D$7:$D$13),IF(AND(MONTH(E1042)=7,MONTH(F1042)=7),0)))),0),"")</f>
        <v/>
      </c>
      <c r="U1042" s="78" t="str">
        <f>IF(Ansøgning!U1024="","",Ansøgning!U1024)</f>
        <v/>
      </c>
      <c r="V1042" s="119" t="str">
        <f t="shared" si="112"/>
        <v/>
      </c>
      <c r="W1042" s="120" t="str">
        <f t="shared" si="113"/>
        <v/>
      </c>
      <c r="X1042" s="42" t="str">
        <f t="shared" si="114"/>
        <v/>
      </c>
    </row>
    <row r="1043" spans="1:24" x14ac:dyDescent="0.25">
      <c r="A1043" s="13" t="str">
        <f t="shared" si="115"/>
        <v/>
      </c>
      <c r="B1043" s="75" t="str">
        <f>IF(Ansøgning!B1025="","",Ansøgning!B1025)</f>
        <v/>
      </c>
      <c r="C1043" s="75" t="str">
        <f>IF(Ansøgning!C1025="","",Ansøgning!C1025)</f>
        <v/>
      </c>
      <c r="D1043" s="75" t="str">
        <f>IF(Ansøgning!D1025="","",Ansøgning!D1025)</f>
        <v/>
      </c>
      <c r="E1043" s="76" t="str">
        <f>IF(Ansøgning!E1025="","",Ansøgning!E1025)</f>
        <v/>
      </c>
      <c r="F1043" s="76" t="str">
        <f>IF(Ansøgning!F1025="","",Ansøgning!F1025)</f>
        <v/>
      </c>
      <c r="G1043" s="33" t="str">
        <f>IF(OR(E1043="",F1043=""),"",NETWORKDAYS(E1043,F1043,Lister!$D$7:$D$13))</f>
        <v/>
      </c>
      <c r="H1043" s="76" t="str">
        <f>IF(Ansøgning!H1025="","",Ansøgning!H1025)</f>
        <v/>
      </c>
      <c r="I1043" s="32" t="str">
        <f t="shared" si="109"/>
        <v/>
      </c>
      <c r="J1043" s="77" t="str">
        <f>IF(Ansøgning!J1025="","",Ansøgning!J1025)</f>
        <v/>
      </c>
      <c r="K1043" s="77" t="str">
        <f>IF(Ansøgning!K1025="","",Ansøgning!K1025)</f>
        <v/>
      </c>
      <c r="L1043" s="46" t="str">
        <f t="shared" si="110"/>
        <v/>
      </c>
      <c r="M1043" s="78" t="str">
        <f>IF(Ansøgning!M1025="","",Ansøgning!M1025)</f>
        <v/>
      </c>
      <c r="N1043" s="31" t="str">
        <f t="shared" si="111"/>
        <v/>
      </c>
      <c r="O1043" s="78" t="str">
        <f>IF(Ansøgning!O1025="","",Ansøgning!O1025)</f>
        <v/>
      </c>
      <c r="P1043" s="78" t="str">
        <f>IF(Ansøgning!P1025="","",Ansøgning!P1025)</f>
        <v/>
      </c>
      <c r="Q1043" s="78" t="str">
        <f>IF(Ansøgning!Q1025="","",Ansøgning!Q1025)</f>
        <v/>
      </c>
      <c r="R1043" s="78" t="str">
        <f>IF(Ansøgning!R1025="","",Ansøgning!R1025)</f>
        <v/>
      </c>
      <c r="S1043" s="46" t="str">
        <f>IFERROR(MAX(IF(OR(O1043="",P1043=""),"",IF(AND(AND(MONTH(E1043)&gt;=7,MONTH(E1043)&lt;8),AND(MONTH(F1043)&gt;=7,MONTH(F1043)&lt;8)),(NETWORKDAYS(E1043,F1043,Lister!$D$7:$D$13)-O1043)*N1043/NETWORKDAYS(Lister!$D$19,Lister!$E$19,Lister!$D$7:$D$13),IF(AND(AND(MONTH(E1043)&gt;=7,MONTH(E1043)&lt;8),MONTH(F1043)&gt;7),(NETWORKDAYS(E1043,Lister!$E$19,Lister!$D$7:$D$13)-O1043)*N1043/NETWORKDAYS(Lister!$D$19,Lister!$E$19,Lister!$D$7:$D$13),IF(MONTH(E1043)&gt;7,0)))),0),"")</f>
        <v/>
      </c>
      <c r="T1043" s="46" t="str">
        <f>IFERROR(MAX(IF(OR(O1043="",P1043=""),"",IF(AND(AND(MONTH(E1043)&gt;=8,MONTH(E1043)&lt;9),AND(MONTH(F1043)&gt;=8,MONTH(F1043)&lt;9)),(NETWORKDAYS(E1043,F1043,Lister!$D$7:$D$13)-P1043)*N1043/NETWORKDAYS(Lister!$D$20,Lister!$E$20,Lister!$D$7:$D$13),IF(AND(MONTH(E1043)=7,MONTH(F1043)=8),(NETWORKDAYS(Lister!$D$20,F1043,Lister!$D$7:$D$13)-P1043)*N1043/NETWORKDAYS(Lister!$D$20,Lister!$E$20,Lister!$D$7:$D$13),IF(AND(MONTH(E1043)=7,MONTH(F1043)=7),0)))),0),"")</f>
        <v/>
      </c>
      <c r="U1043" s="78" t="str">
        <f>IF(Ansøgning!U1025="","",Ansøgning!U1025)</f>
        <v/>
      </c>
      <c r="V1043" s="119" t="str">
        <f t="shared" si="112"/>
        <v/>
      </c>
      <c r="W1043" s="120" t="str">
        <f t="shared" si="113"/>
        <v/>
      </c>
      <c r="X1043" s="42" t="str">
        <f t="shared" si="114"/>
        <v/>
      </c>
    </row>
    <row r="1044" spans="1:24" x14ac:dyDescent="0.25">
      <c r="A1044" s="13" t="str">
        <f t="shared" si="115"/>
        <v/>
      </c>
      <c r="B1044" s="75" t="str">
        <f>IF(Ansøgning!B1026="","",Ansøgning!B1026)</f>
        <v/>
      </c>
      <c r="C1044" s="75" t="str">
        <f>IF(Ansøgning!C1026="","",Ansøgning!C1026)</f>
        <v/>
      </c>
      <c r="D1044" s="75" t="str">
        <f>IF(Ansøgning!D1026="","",Ansøgning!D1026)</f>
        <v/>
      </c>
      <c r="E1044" s="76" t="str">
        <f>IF(Ansøgning!E1026="","",Ansøgning!E1026)</f>
        <v/>
      </c>
      <c r="F1044" s="76" t="str">
        <f>IF(Ansøgning!F1026="","",Ansøgning!F1026)</f>
        <v/>
      </c>
      <c r="G1044" s="33" t="str">
        <f>IF(OR(E1044="",F1044=""),"",NETWORKDAYS(E1044,F1044,Lister!$D$7:$D$13))</f>
        <v/>
      </c>
      <c r="H1044" s="76" t="str">
        <f>IF(Ansøgning!H1026="","",Ansøgning!H1026)</f>
        <v/>
      </c>
      <c r="I1044" s="32" t="str">
        <f t="shared" si="109"/>
        <v/>
      </c>
      <c r="J1044" s="77" t="str">
        <f>IF(Ansøgning!J1026="","",Ansøgning!J1026)</f>
        <v/>
      </c>
      <c r="K1044" s="77" t="str">
        <f>IF(Ansøgning!K1026="","",Ansøgning!K1026)</f>
        <v/>
      </c>
      <c r="L1044" s="46" t="str">
        <f t="shared" si="110"/>
        <v/>
      </c>
      <c r="M1044" s="78" t="str">
        <f>IF(Ansøgning!M1026="","",Ansøgning!M1026)</f>
        <v/>
      </c>
      <c r="N1044" s="31" t="str">
        <f t="shared" si="111"/>
        <v/>
      </c>
      <c r="O1044" s="78" t="str">
        <f>IF(Ansøgning!O1026="","",Ansøgning!O1026)</f>
        <v/>
      </c>
      <c r="P1044" s="78" t="str">
        <f>IF(Ansøgning!P1026="","",Ansøgning!P1026)</f>
        <v/>
      </c>
      <c r="Q1044" s="78" t="str">
        <f>IF(Ansøgning!Q1026="","",Ansøgning!Q1026)</f>
        <v/>
      </c>
      <c r="R1044" s="78" t="str">
        <f>IF(Ansøgning!R1026="","",Ansøgning!R1026)</f>
        <v/>
      </c>
      <c r="S1044" s="46" t="str">
        <f>IFERROR(MAX(IF(OR(O1044="",P1044=""),"",IF(AND(AND(MONTH(E1044)&gt;=7,MONTH(E1044)&lt;8),AND(MONTH(F1044)&gt;=7,MONTH(F1044)&lt;8)),(NETWORKDAYS(E1044,F1044,Lister!$D$7:$D$13)-O1044)*N1044/NETWORKDAYS(Lister!$D$19,Lister!$E$19,Lister!$D$7:$D$13),IF(AND(AND(MONTH(E1044)&gt;=7,MONTH(E1044)&lt;8),MONTH(F1044)&gt;7),(NETWORKDAYS(E1044,Lister!$E$19,Lister!$D$7:$D$13)-O1044)*N1044/NETWORKDAYS(Lister!$D$19,Lister!$E$19,Lister!$D$7:$D$13),IF(MONTH(E1044)&gt;7,0)))),0),"")</f>
        <v/>
      </c>
      <c r="T1044" s="46" t="str">
        <f>IFERROR(MAX(IF(OR(O1044="",P1044=""),"",IF(AND(AND(MONTH(E1044)&gt;=8,MONTH(E1044)&lt;9),AND(MONTH(F1044)&gt;=8,MONTH(F1044)&lt;9)),(NETWORKDAYS(E1044,F1044,Lister!$D$7:$D$13)-P1044)*N1044/NETWORKDAYS(Lister!$D$20,Lister!$E$20,Lister!$D$7:$D$13),IF(AND(MONTH(E1044)=7,MONTH(F1044)=8),(NETWORKDAYS(Lister!$D$20,F1044,Lister!$D$7:$D$13)-P1044)*N1044/NETWORKDAYS(Lister!$D$20,Lister!$E$20,Lister!$D$7:$D$13),IF(AND(MONTH(E1044)=7,MONTH(F1044)=7),0)))),0),"")</f>
        <v/>
      </c>
      <c r="U1044" s="78" t="str">
        <f>IF(Ansøgning!U1026="","",Ansøgning!U1026)</f>
        <v/>
      </c>
      <c r="V1044" s="119" t="str">
        <f t="shared" si="112"/>
        <v/>
      </c>
      <c r="W1044" s="120" t="str">
        <f t="shared" si="113"/>
        <v/>
      </c>
      <c r="X1044" s="42" t="str">
        <f t="shared" si="114"/>
        <v/>
      </c>
    </row>
    <row r="1045" spans="1:24" x14ac:dyDescent="0.25">
      <c r="A1045" s="13" t="str">
        <f t="shared" si="115"/>
        <v/>
      </c>
      <c r="B1045" s="75" t="str">
        <f>IF(Ansøgning!B1027="","",Ansøgning!B1027)</f>
        <v/>
      </c>
      <c r="C1045" s="75" t="str">
        <f>IF(Ansøgning!C1027="","",Ansøgning!C1027)</f>
        <v/>
      </c>
      <c r="D1045" s="75" t="str">
        <f>IF(Ansøgning!D1027="","",Ansøgning!D1027)</f>
        <v/>
      </c>
      <c r="E1045" s="76" t="str">
        <f>IF(Ansøgning!E1027="","",Ansøgning!E1027)</f>
        <v/>
      </c>
      <c r="F1045" s="76" t="str">
        <f>IF(Ansøgning!F1027="","",Ansøgning!F1027)</f>
        <v/>
      </c>
      <c r="G1045" s="33" t="str">
        <f>IF(OR(E1045="",F1045=""),"",NETWORKDAYS(E1045,F1045,Lister!$D$7:$D$13))</f>
        <v/>
      </c>
      <c r="H1045" s="76" t="str">
        <f>IF(Ansøgning!H1027="","",Ansøgning!H1027)</f>
        <v/>
      </c>
      <c r="I1045" s="32" t="str">
        <f t="shared" si="109"/>
        <v/>
      </c>
      <c r="J1045" s="77" t="str">
        <f>IF(Ansøgning!J1027="","",Ansøgning!J1027)</f>
        <v/>
      </c>
      <c r="K1045" s="77" t="str">
        <f>IF(Ansøgning!K1027="","",Ansøgning!K1027)</f>
        <v/>
      </c>
      <c r="L1045" s="46" t="str">
        <f t="shared" si="110"/>
        <v/>
      </c>
      <c r="M1045" s="78" t="str">
        <f>IF(Ansøgning!M1027="","",Ansøgning!M1027)</f>
        <v/>
      </c>
      <c r="N1045" s="31" t="str">
        <f t="shared" si="111"/>
        <v/>
      </c>
      <c r="O1045" s="78" t="str">
        <f>IF(Ansøgning!O1027="","",Ansøgning!O1027)</f>
        <v/>
      </c>
      <c r="P1045" s="78" t="str">
        <f>IF(Ansøgning!P1027="","",Ansøgning!P1027)</f>
        <v/>
      </c>
      <c r="Q1045" s="78" t="str">
        <f>IF(Ansøgning!Q1027="","",Ansøgning!Q1027)</f>
        <v/>
      </c>
      <c r="R1045" s="78" t="str">
        <f>IF(Ansøgning!R1027="","",Ansøgning!R1027)</f>
        <v/>
      </c>
      <c r="S1045" s="46" t="str">
        <f>IFERROR(MAX(IF(OR(O1045="",P1045=""),"",IF(AND(AND(MONTH(E1045)&gt;=7,MONTH(E1045)&lt;8),AND(MONTH(F1045)&gt;=7,MONTH(F1045)&lt;8)),(NETWORKDAYS(E1045,F1045,Lister!$D$7:$D$13)-O1045)*N1045/NETWORKDAYS(Lister!$D$19,Lister!$E$19,Lister!$D$7:$D$13),IF(AND(AND(MONTH(E1045)&gt;=7,MONTH(E1045)&lt;8),MONTH(F1045)&gt;7),(NETWORKDAYS(E1045,Lister!$E$19,Lister!$D$7:$D$13)-O1045)*N1045/NETWORKDAYS(Lister!$D$19,Lister!$E$19,Lister!$D$7:$D$13),IF(MONTH(E1045)&gt;7,0)))),0),"")</f>
        <v/>
      </c>
      <c r="T1045" s="46" t="str">
        <f>IFERROR(MAX(IF(OR(O1045="",P1045=""),"",IF(AND(AND(MONTH(E1045)&gt;=8,MONTH(E1045)&lt;9),AND(MONTH(F1045)&gt;=8,MONTH(F1045)&lt;9)),(NETWORKDAYS(E1045,F1045,Lister!$D$7:$D$13)-P1045)*N1045/NETWORKDAYS(Lister!$D$20,Lister!$E$20,Lister!$D$7:$D$13),IF(AND(MONTH(E1045)=7,MONTH(F1045)=8),(NETWORKDAYS(Lister!$D$20,F1045,Lister!$D$7:$D$13)-P1045)*N1045/NETWORKDAYS(Lister!$D$20,Lister!$E$20,Lister!$D$7:$D$13),IF(AND(MONTH(E1045)=7,MONTH(F1045)=7),0)))),0),"")</f>
        <v/>
      </c>
      <c r="U1045" s="78" t="str">
        <f>IF(Ansøgning!U1027="","",Ansøgning!U1027)</f>
        <v/>
      </c>
      <c r="V1045" s="119" t="str">
        <f t="shared" si="112"/>
        <v/>
      </c>
      <c r="W1045" s="120" t="str">
        <f t="shared" si="113"/>
        <v/>
      </c>
      <c r="X1045" s="42" t="str">
        <f t="shared" si="114"/>
        <v/>
      </c>
    </row>
    <row r="1046" spans="1:24" x14ac:dyDescent="0.25">
      <c r="A1046" s="13" t="str">
        <f t="shared" si="115"/>
        <v/>
      </c>
      <c r="B1046" s="75" t="str">
        <f>IF(Ansøgning!B1028="","",Ansøgning!B1028)</f>
        <v/>
      </c>
      <c r="C1046" s="75" t="str">
        <f>IF(Ansøgning!C1028="","",Ansøgning!C1028)</f>
        <v/>
      </c>
      <c r="D1046" s="75" t="str">
        <f>IF(Ansøgning!D1028="","",Ansøgning!D1028)</f>
        <v/>
      </c>
      <c r="E1046" s="76" t="str">
        <f>IF(Ansøgning!E1028="","",Ansøgning!E1028)</f>
        <v/>
      </c>
      <c r="F1046" s="76" t="str">
        <f>IF(Ansøgning!F1028="","",Ansøgning!F1028)</f>
        <v/>
      </c>
      <c r="G1046" s="33" t="str">
        <f>IF(OR(E1046="",F1046=""),"",NETWORKDAYS(E1046,F1046,Lister!$D$7:$D$13))</f>
        <v/>
      </c>
      <c r="H1046" s="76" t="str">
        <f>IF(Ansøgning!H1028="","",Ansøgning!H1028)</f>
        <v/>
      </c>
      <c r="I1046" s="32" t="str">
        <f t="shared" si="109"/>
        <v/>
      </c>
      <c r="J1046" s="77" t="str">
        <f>IF(Ansøgning!J1028="","",Ansøgning!J1028)</f>
        <v/>
      </c>
      <c r="K1046" s="77" t="str">
        <f>IF(Ansøgning!K1028="","",Ansøgning!K1028)</f>
        <v/>
      </c>
      <c r="L1046" s="46" t="str">
        <f t="shared" si="110"/>
        <v/>
      </c>
      <c r="M1046" s="78" t="str">
        <f>IF(Ansøgning!M1028="","",Ansøgning!M1028)</f>
        <v/>
      </c>
      <c r="N1046" s="31" t="str">
        <f t="shared" si="111"/>
        <v/>
      </c>
      <c r="O1046" s="78" t="str">
        <f>IF(Ansøgning!O1028="","",Ansøgning!O1028)</f>
        <v/>
      </c>
      <c r="P1046" s="78" t="str">
        <f>IF(Ansøgning!P1028="","",Ansøgning!P1028)</f>
        <v/>
      </c>
      <c r="Q1046" s="78" t="str">
        <f>IF(Ansøgning!Q1028="","",Ansøgning!Q1028)</f>
        <v/>
      </c>
      <c r="R1046" s="78" t="str">
        <f>IF(Ansøgning!R1028="","",Ansøgning!R1028)</f>
        <v/>
      </c>
      <c r="S1046" s="46" t="str">
        <f>IFERROR(MAX(IF(OR(O1046="",P1046=""),"",IF(AND(AND(MONTH(E1046)&gt;=7,MONTH(E1046)&lt;8),AND(MONTH(F1046)&gt;=7,MONTH(F1046)&lt;8)),(NETWORKDAYS(E1046,F1046,Lister!$D$7:$D$13)-O1046)*N1046/NETWORKDAYS(Lister!$D$19,Lister!$E$19,Lister!$D$7:$D$13),IF(AND(AND(MONTH(E1046)&gt;=7,MONTH(E1046)&lt;8),MONTH(F1046)&gt;7),(NETWORKDAYS(E1046,Lister!$E$19,Lister!$D$7:$D$13)-O1046)*N1046/NETWORKDAYS(Lister!$D$19,Lister!$E$19,Lister!$D$7:$D$13),IF(MONTH(E1046)&gt;7,0)))),0),"")</f>
        <v/>
      </c>
      <c r="T1046" s="46" t="str">
        <f>IFERROR(MAX(IF(OR(O1046="",P1046=""),"",IF(AND(AND(MONTH(E1046)&gt;=8,MONTH(E1046)&lt;9),AND(MONTH(F1046)&gt;=8,MONTH(F1046)&lt;9)),(NETWORKDAYS(E1046,F1046,Lister!$D$7:$D$13)-P1046)*N1046/NETWORKDAYS(Lister!$D$20,Lister!$E$20,Lister!$D$7:$D$13),IF(AND(MONTH(E1046)=7,MONTH(F1046)=8),(NETWORKDAYS(Lister!$D$20,F1046,Lister!$D$7:$D$13)-P1046)*N1046/NETWORKDAYS(Lister!$D$20,Lister!$E$20,Lister!$D$7:$D$13),IF(AND(MONTH(E1046)=7,MONTH(F1046)=7),0)))),0),"")</f>
        <v/>
      </c>
      <c r="U1046" s="78" t="str">
        <f>IF(Ansøgning!U1028="","",Ansøgning!U1028)</f>
        <v/>
      </c>
      <c r="V1046" s="119" t="str">
        <f t="shared" si="112"/>
        <v/>
      </c>
      <c r="W1046" s="120" t="str">
        <f t="shared" si="113"/>
        <v/>
      </c>
      <c r="X1046" s="42" t="str">
        <f t="shared" si="114"/>
        <v/>
      </c>
    </row>
    <row r="1047" spans="1:24" x14ac:dyDescent="0.25">
      <c r="A1047" s="13" t="str">
        <f t="shared" si="115"/>
        <v/>
      </c>
      <c r="B1047" s="75" t="str">
        <f>IF(Ansøgning!B1029="","",Ansøgning!B1029)</f>
        <v/>
      </c>
      <c r="C1047" s="75" t="str">
        <f>IF(Ansøgning!C1029="","",Ansøgning!C1029)</f>
        <v/>
      </c>
      <c r="D1047" s="75" t="str">
        <f>IF(Ansøgning!D1029="","",Ansøgning!D1029)</f>
        <v/>
      </c>
      <c r="E1047" s="76" t="str">
        <f>IF(Ansøgning!E1029="","",Ansøgning!E1029)</f>
        <v/>
      </c>
      <c r="F1047" s="76" t="str">
        <f>IF(Ansøgning!F1029="","",Ansøgning!F1029)</f>
        <v/>
      </c>
      <c r="G1047" s="33" t="str">
        <f>IF(OR(E1047="",F1047=""),"",NETWORKDAYS(E1047,F1047,Lister!$D$7:$D$13))</f>
        <v/>
      </c>
      <c r="H1047" s="76" t="str">
        <f>IF(Ansøgning!H1029="","",Ansøgning!H1029)</f>
        <v/>
      </c>
      <c r="I1047" s="32" t="str">
        <f t="shared" si="109"/>
        <v/>
      </c>
      <c r="J1047" s="77" t="str">
        <f>IF(Ansøgning!J1029="","",Ansøgning!J1029)</f>
        <v/>
      </c>
      <c r="K1047" s="77" t="str">
        <f>IF(Ansøgning!K1029="","",Ansøgning!K1029)</f>
        <v/>
      </c>
      <c r="L1047" s="46" t="str">
        <f t="shared" si="110"/>
        <v/>
      </c>
      <c r="M1047" s="78" t="str">
        <f>IF(Ansøgning!M1029="","",Ansøgning!M1029)</f>
        <v/>
      </c>
      <c r="N1047" s="31" t="str">
        <f t="shared" si="111"/>
        <v/>
      </c>
      <c r="O1047" s="78" t="str">
        <f>IF(Ansøgning!O1029="","",Ansøgning!O1029)</f>
        <v/>
      </c>
      <c r="P1047" s="78" t="str">
        <f>IF(Ansøgning!P1029="","",Ansøgning!P1029)</f>
        <v/>
      </c>
      <c r="Q1047" s="78" t="str">
        <f>IF(Ansøgning!Q1029="","",Ansøgning!Q1029)</f>
        <v/>
      </c>
      <c r="R1047" s="78" t="str">
        <f>IF(Ansøgning!R1029="","",Ansøgning!R1029)</f>
        <v/>
      </c>
      <c r="S1047" s="46" t="str">
        <f>IFERROR(MAX(IF(OR(O1047="",P1047=""),"",IF(AND(AND(MONTH(E1047)&gt;=7,MONTH(E1047)&lt;8),AND(MONTH(F1047)&gt;=7,MONTH(F1047)&lt;8)),(NETWORKDAYS(E1047,F1047,Lister!$D$7:$D$13)-O1047)*N1047/NETWORKDAYS(Lister!$D$19,Lister!$E$19,Lister!$D$7:$D$13),IF(AND(AND(MONTH(E1047)&gt;=7,MONTH(E1047)&lt;8),MONTH(F1047)&gt;7),(NETWORKDAYS(E1047,Lister!$E$19,Lister!$D$7:$D$13)-O1047)*N1047/NETWORKDAYS(Lister!$D$19,Lister!$E$19,Lister!$D$7:$D$13),IF(MONTH(E1047)&gt;7,0)))),0),"")</f>
        <v/>
      </c>
      <c r="T1047" s="46" t="str">
        <f>IFERROR(MAX(IF(OR(O1047="",P1047=""),"",IF(AND(AND(MONTH(E1047)&gt;=8,MONTH(E1047)&lt;9),AND(MONTH(F1047)&gt;=8,MONTH(F1047)&lt;9)),(NETWORKDAYS(E1047,F1047,Lister!$D$7:$D$13)-P1047)*N1047/NETWORKDAYS(Lister!$D$20,Lister!$E$20,Lister!$D$7:$D$13),IF(AND(MONTH(E1047)=7,MONTH(F1047)=8),(NETWORKDAYS(Lister!$D$20,F1047,Lister!$D$7:$D$13)-P1047)*N1047/NETWORKDAYS(Lister!$D$20,Lister!$E$20,Lister!$D$7:$D$13),IF(AND(MONTH(E1047)=7,MONTH(F1047)=7),0)))),0),"")</f>
        <v/>
      </c>
      <c r="U1047" s="78" t="str">
        <f>IF(Ansøgning!U1029="","",Ansøgning!U1029)</f>
        <v/>
      </c>
      <c r="V1047" s="119" t="str">
        <f t="shared" si="112"/>
        <v/>
      </c>
      <c r="W1047" s="120" t="str">
        <f t="shared" si="113"/>
        <v/>
      </c>
      <c r="X1047" s="42" t="str">
        <f t="shared" si="114"/>
        <v/>
      </c>
    </row>
    <row r="1048" spans="1:24" x14ac:dyDescent="0.25">
      <c r="A1048" s="13" t="str">
        <f t="shared" si="115"/>
        <v/>
      </c>
      <c r="B1048" s="75" t="str">
        <f>IF(Ansøgning!B1030="","",Ansøgning!B1030)</f>
        <v/>
      </c>
      <c r="C1048" s="75" t="str">
        <f>IF(Ansøgning!C1030="","",Ansøgning!C1030)</f>
        <v/>
      </c>
      <c r="D1048" s="75" t="str">
        <f>IF(Ansøgning!D1030="","",Ansøgning!D1030)</f>
        <v/>
      </c>
      <c r="E1048" s="76" t="str">
        <f>IF(Ansøgning!E1030="","",Ansøgning!E1030)</f>
        <v/>
      </c>
      <c r="F1048" s="76" t="str">
        <f>IF(Ansøgning!F1030="","",Ansøgning!F1030)</f>
        <v/>
      </c>
      <c r="G1048" s="33" t="str">
        <f>IF(OR(E1048="",F1048=""),"",NETWORKDAYS(E1048,F1048,Lister!$D$7:$D$13))</f>
        <v/>
      </c>
      <c r="H1048" s="76" t="str">
        <f>IF(Ansøgning!H1030="","",Ansøgning!H1030)</f>
        <v/>
      </c>
      <c r="I1048" s="32" t="str">
        <f t="shared" si="109"/>
        <v/>
      </c>
      <c r="J1048" s="77" t="str">
        <f>IF(Ansøgning!J1030="","",Ansøgning!J1030)</f>
        <v/>
      </c>
      <c r="K1048" s="77" t="str">
        <f>IF(Ansøgning!K1030="","",Ansøgning!K1030)</f>
        <v/>
      </c>
      <c r="L1048" s="46" t="str">
        <f t="shared" si="110"/>
        <v/>
      </c>
      <c r="M1048" s="78" t="str">
        <f>IF(Ansøgning!M1030="","",Ansøgning!M1030)</f>
        <v/>
      </c>
      <c r="N1048" s="31" t="str">
        <f t="shared" si="111"/>
        <v/>
      </c>
      <c r="O1048" s="78" t="str">
        <f>IF(Ansøgning!O1030="","",Ansøgning!O1030)</f>
        <v/>
      </c>
      <c r="P1048" s="78" t="str">
        <f>IF(Ansøgning!P1030="","",Ansøgning!P1030)</f>
        <v/>
      </c>
      <c r="Q1048" s="78" t="str">
        <f>IF(Ansøgning!Q1030="","",Ansøgning!Q1030)</f>
        <v/>
      </c>
      <c r="R1048" s="78" t="str">
        <f>IF(Ansøgning!R1030="","",Ansøgning!R1030)</f>
        <v/>
      </c>
      <c r="S1048" s="46" t="str">
        <f>IFERROR(MAX(IF(OR(O1048="",P1048=""),"",IF(AND(AND(MONTH(E1048)&gt;=7,MONTH(E1048)&lt;8),AND(MONTH(F1048)&gt;=7,MONTH(F1048)&lt;8)),(NETWORKDAYS(E1048,F1048,Lister!$D$7:$D$13)-O1048)*N1048/NETWORKDAYS(Lister!$D$19,Lister!$E$19,Lister!$D$7:$D$13),IF(AND(AND(MONTH(E1048)&gt;=7,MONTH(E1048)&lt;8),MONTH(F1048)&gt;7),(NETWORKDAYS(E1048,Lister!$E$19,Lister!$D$7:$D$13)-O1048)*N1048/NETWORKDAYS(Lister!$D$19,Lister!$E$19,Lister!$D$7:$D$13),IF(MONTH(E1048)&gt;7,0)))),0),"")</f>
        <v/>
      </c>
      <c r="T1048" s="46" t="str">
        <f>IFERROR(MAX(IF(OR(O1048="",P1048=""),"",IF(AND(AND(MONTH(E1048)&gt;=8,MONTH(E1048)&lt;9),AND(MONTH(F1048)&gt;=8,MONTH(F1048)&lt;9)),(NETWORKDAYS(E1048,F1048,Lister!$D$7:$D$13)-P1048)*N1048/NETWORKDAYS(Lister!$D$20,Lister!$E$20,Lister!$D$7:$D$13),IF(AND(MONTH(E1048)=7,MONTH(F1048)=8),(NETWORKDAYS(Lister!$D$20,F1048,Lister!$D$7:$D$13)-P1048)*N1048/NETWORKDAYS(Lister!$D$20,Lister!$E$20,Lister!$D$7:$D$13),IF(AND(MONTH(E1048)=7,MONTH(F1048)=7),0)))),0),"")</f>
        <v/>
      </c>
      <c r="U1048" s="78" t="str">
        <f>IF(Ansøgning!U1030="","",Ansøgning!U1030)</f>
        <v/>
      </c>
      <c r="V1048" s="119" t="str">
        <f t="shared" si="112"/>
        <v/>
      </c>
      <c r="W1048" s="120" t="str">
        <f t="shared" si="113"/>
        <v/>
      </c>
      <c r="X1048" s="42" t="str">
        <f t="shared" si="114"/>
        <v/>
      </c>
    </row>
    <row r="1049" spans="1:24" x14ac:dyDescent="0.25">
      <c r="A1049" s="13" t="str">
        <f t="shared" si="115"/>
        <v/>
      </c>
      <c r="B1049" s="75" t="str">
        <f>IF(Ansøgning!B1031="","",Ansøgning!B1031)</f>
        <v/>
      </c>
      <c r="C1049" s="75" t="str">
        <f>IF(Ansøgning!C1031="","",Ansøgning!C1031)</f>
        <v/>
      </c>
      <c r="D1049" s="75" t="str">
        <f>IF(Ansøgning!D1031="","",Ansøgning!D1031)</f>
        <v/>
      </c>
      <c r="E1049" s="76" t="str">
        <f>IF(Ansøgning!E1031="","",Ansøgning!E1031)</f>
        <v/>
      </c>
      <c r="F1049" s="76" t="str">
        <f>IF(Ansøgning!F1031="","",Ansøgning!F1031)</f>
        <v/>
      </c>
      <c r="G1049" s="33" t="str">
        <f>IF(OR(E1049="",F1049=""),"",NETWORKDAYS(E1049,F1049,Lister!$D$7:$D$13))</f>
        <v/>
      </c>
      <c r="H1049" s="76" t="str">
        <f>IF(Ansøgning!H1031="","",Ansøgning!H1031)</f>
        <v/>
      </c>
      <c r="I1049" s="32" t="str">
        <f t="shared" si="109"/>
        <v/>
      </c>
      <c r="J1049" s="77" t="str">
        <f>IF(Ansøgning!J1031="","",Ansøgning!J1031)</f>
        <v/>
      </c>
      <c r="K1049" s="77" t="str">
        <f>IF(Ansøgning!K1031="","",Ansøgning!K1031)</f>
        <v/>
      </c>
      <c r="L1049" s="46" t="str">
        <f t="shared" si="110"/>
        <v/>
      </c>
      <c r="M1049" s="78" t="str">
        <f>IF(Ansøgning!M1031="","",Ansøgning!M1031)</f>
        <v/>
      </c>
      <c r="N1049" s="31" t="str">
        <f t="shared" si="111"/>
        <v/>
      </c>
      <c r="O1049" s="78" t="str">
        <f>IF(Ansøgning!O1031="","",Ansøgning!O1031)</f>
        <v/>
      </c>
      <c r="P1049" s="78" t="str">
        <f>IF(Ansøgning!P1031="","",Ansøgning!P1031)</f>
        <v/>
      </c>
      <c r="Q1049" s="78" t="str">
        <f>IF(Ansøgning!Q1031="","",Ansøgning!Q1031)</f>
        <v/>
      </c>
      <c r="R1049" s="78" t="str">
        <f>IF(Ansøgning!R1031="","",Ansøgning!R1031)</f>
        <v/>
      </c>
      <c r="S1049" s="46" t="str">
        <f>IFERROR(MAX(IF(OR(O1049="",P1049=""),"",IF(AND(AND(MONTH(E1049)&gt;=7,MONTH(E1049)&lt;8),AND(MONTH(F1049)&gt;=7,MONTH(F1049)&lt;8)),(NETWORKDAYS(E1049,F1049,Lister!$D$7:$D$13)-O1049)*N1049/NETWORKDAYS(Lister!$D$19,Lister!$E$19,Lister!$D$7:$D$13),IF(AND(AND(MONTH(E1049)&gt;=7,MONTH(E1049)&lt;8),MONTH(F1049)&gt;7),(NETWORKDAYS(E1049,Lister!$E$19,Lister!$D$7:$D$13)-O1049)*N1049/NETWORKDAYS(Lister!$D$19,Lister!$E$19,Lister!$D$7:$D$13),IF(MONTH(E1049)&gt;7,0)))),0),"")</f>
        <v/>
      </c>
      <c r="T1049" s="46" t="str">
        <f>IFERROR(MAX(IF(OR(O1049="",P1049=""),"",IF(AND(AND(MONTH(E1049)&gt;=8,MONTH(E1049)&lt;9),AND(MONTH(F1049)&gt;=8,MONTH(F1049)&lt;9)),(NETWORKDAYS(E1049,F1049,Lister!$D$7:$D$13)-P1049)*N1049/NETWORKDAYS(Lister!$D$20,Lister!$E$20,Lister!$D$7:$D$13),IF(AND(MONTH(E1049)=7,MONTH(F1049)=8),(NETWORKDAYS(Lister!$D$20,F1049,Lister!$D$7:$D$13)-P1049)*N1049/NETWORKDAYS(Lister!$D$20,Lister!$E$20,Lister!$D$7:$D$13),IF(AND(MONTH(E1049)=7,MONTH(F1049)=7),0)))),0),"")</f>
        <v/>
      </c>
      <c r="U1049" s="78" t="str">
        <f>IF(Ansøgning!U1031="","",Ansøgning!U1031)</f>
        <v/>
      </c>
      <c r="V1049" s="119" t="str">
        <f t="shared" si="112"/>
        <v/>
      </c>
      <c r="W1049" s="120" t="str">
        <f t="shared" si="113"/>
        <v/>
      </c>
      <c r="X1049" s="42" t="str">
        <f t="shared" si="114"/>
        <v/>
      </c>
    </row>
    <row r="1050" spans="1:24" x14ac:dyDescent="0.25">
      <c r="A1050" s="13" t="str">
        <f t="shared" si="115"/>
        <v/>
      </c>
      <c r="B1050" s="75" t="str">
        <f>IF(Ansøgning!B1032="","",Ansøgning!B1032)</f>
        <v/>
      </c>
      <c r="C1050" s="75" t="str">
        <f>IF(Ansøgning!C1032="","",Ansøgning!C1032)</f>
        <v/>
      </c>
      <c r="D1050" s="75" t="str">
        <f>IF(Ansøgning!D1032="","",Ansøgning!D1032)</f>
        <v/>
      </c>
      <c r="E1050" s="76" t="str">
        <f>IF(Ansøgning!E1032="","",Ansøgning!E1032)</f>
        <v/>
      </c>
      <c r="F1050" s="76" t="str">
        <f>IF(Ansøgning!F1032="","",Ansøgning!F1032)</f>
        <v/>
      </c>
      <c r="G1050" s="33" t="str">
        <f>IF(OR(E1050="",F1050=""),"",NETWORKDAYS(E1050,F1050,Lister!$D$7:$D$13))</f>
        <v/>
      </c>
      <c r="H1050" s="76" t="str">
        <f>IF(Ansøgning!H1032="","",Ansøgning!H1032)</f>
        <v/>
      </c>
      <c r="I1050" s="32" t="str">
        <f t="shared" si="109"/>
        <v/>
      </c>
      <c r="J1050" s="77" t="str">
        <f>IF(Ansøgning!J1032="","",Ansøgning!J1032)</f>
        <v/>
      </c>
      <c r="K1050" s="77" t="str">
        <f>IF(Ansøgning!K1032="","",Ansøgning!K1032)</f>
        <v/>
      </c>
      <c r="L1050" s="46" t="str">
        <f t="shared" si="110"/>
        <v/>
      </c>
      <c r="M1050" s="78" t="str">
        <f>IF(Ansøgning!M1032="","",Ansøgning!M1032)</f>
        <v/>
      </c>
      <c r="N1050" s="31" t="str">
        <f t="shared" si="111"/>
        <v/>
      </c>
      <c r="O1050" s="78" t="str">
        <f>IF(Ansøgning!O1032="","",Ansøgning!O1032)</f>
        <v/>
      </c>
      <c r="P1050" s="78" t="str">
        <f>IF(Ansøgning!P1032="","",Ansøgning!P1032)</f>
        <v/>
      </c>
      <c r="Q1050" s="78" t="str">
        <f>IF(Ansøgning!Q1032="","",Ansøgning!Q1032)</f>
        <v/>
      </c>
      <c r="R1050" s="78" t="str">
        <f>IF(Ansøgning!R1032="","",Ansøgning!R1032)</f>
        <v/>
      </c>
      <c r="S1050" s="46" t="str">
        <f>IFERROR(MAX(IF(OR(O1050="",P1050=""),"",IF(AND(AND(MONTH(E1050)&gt;=7,MONTH(E1050)&lt;8),AND(MONTH(F1050)&gt;=7,MONTH(F1050)&lt;8)),(NETWORKDAYS(E1050,F1050,Lister!$D$7:$D$13)-O1050)*N1050/NETWORKDAYS(Lister!$D$19,Lister!$E$19,Lister!$D$7:$D$13),IF(AND(AND(MONTH(E1050)&gt;=7,MONTH(E1050)&lt;8),MONTH(F1050)&gt;7),(NETWORKDAYS(E1050,Lister!$E$19,Lister!$D$7:$D$13)-O1050)*N1050/NETWORKDAYS(Lister!$D$19,Lister!$E$19,Lister!$D$7:$D$13),IF(MONTH(E1050)&gt;7,0)))),0),"")</f>
        <v/>
      </c>
      <c r="T1050" s="46" t="str">
        <f>IFERROR(MAX(IF(OR(O1050="",P1050=""),"",IF(AND(AND(MONTH(E1050)&gt;=8,MONTH(E1050)&lt;9),AND(MONTH(F1050)&gt;=8,MONTH(F1050)&lt;9)),(NETWORKDAYS(E1050,F1050,Lister!$D$7:$D$13)-P1050)*N1050/NETWORKDAYS(Lister!$D$20,Lister!$E$20,Lister!$D$7:$D$13),IF(AND(MONTH(E1050)=7,MONTH(F1050)=8),(NETWORKDAYS(Lister!$D$20,F1050,Lister!$D$7:$D$13)-P1050)*N1050/NETWORKDAYS(Lister!$D$20,Lister!$E$20,Lister!$D$7:$D$13),IF(AND(MONTH(E1050)=7,MONTH(F1050)=7),0)))),0),"")</f>
        <v/>
      </c>
      <c r="U1050" s="78" t="str">
        <f>IF(Ansøgning!U1032="","",Ansøgning!U1032)</f>
        <v/>
      </c>
      <c r="V1050" s="119" t="str">
        <f t="shared" si="112"/>
        <v/>
      </c>
      <c r="W1050" s="120" t="str">
        <f t="shared" si="113"/>
        <v/>
      </c>
      <c r="X1050" s="42" t="str">
        <f t="shared" si="114"/>
        <v/>
      </c>
    </row>
    <row r="1051" spans="1:24" x14ac:dyDescent="0.25">
      <c r="A1051" s="13" t="str">
        <f t="shared" si="115"/>
        <v/>
      </c>
      <c r="B1051" s="75" t="str">
        <f>IF(Ansøgning!B1033="","",Ansøgning!B1033)</f>
        <v/>
      </c>
      <c r="C1051" s="75" t="str">
        <f>IF(Ansøgning!C1033="","",Ansøgning!C1033)</f>
        <v/>
      </c>
      <c r="D1051" s="75" t="str">
        <f>IF(Ansøgning!D1033="","",Ansøgning!D1033)</f>
        <v/>
      </c>
      <c r="E1051" s="76" t="str">
        <f>IF(Ansøgning!E1033="","",Ansøgning!E1033)</f>
        <v/>
      </c>
      <c r="F1051" s="76" t="str">
        <f>IF(Ansøgning!F1033="","",Ansøgning!F1033)</f>
        <v/>
      </c>
      <c r="G1051" s="33" t="str">
        <f>IF(OR(E1051="",F1051=""),"",NETWORKDAYS(E1051,F1051,Lister!$D$7:$D$13))</f>
        <v/>
      </c>
      <c r="H1051" s="76" t="str">
        <f>IF(Ansøgning!H1033="","",Ansøgning!H1033)</f>
        <v/>
      </c>
      <c r="I1051" s="32" t="str">
        <f t="shared" si="109"/>
        <v/>
      </c>
      <c r="J1051" s="77" t="str">
        <f>IF(Ansøgning!J1033="","",Ansøgning!J1033)</f>
        <v/>
      </c>
      <c r="K1051" s="77" t="str">
        <f>IF(Ansøgning!K1033="","",Ansøgning!K1033)</f>
        <v/>
      </c>
      <c r="L1051" s="46" t="str">
        <f t="shared" si="110"/>
        <v/>
      </c>
      <c r="M1051" s="78" t="str">
        <f>IF(Ansøgning!M1033="","",Ansøgning!M1033)</f>
        <v/>
      </c>
      <c r="N1051" s="31" t="str">
        <f t="shared" si="111"/>
        <v/>
      </c>
      <c r="O1051" s="78" t="str">
        <f>IF(Ansøgning!O1033="","",Ansøgning!O1033)</f>
        <v/>
      </c>
      <c r="P1051" s="78" t="str">
        <f>IF(Ansøgning!P1033="","",Ansøgning!P1033)</f>
        <v/>
      </c>
      <c r="Q1051" s="78" t="str">
        <f>IF(Ansøgning!Q1033="","",Ansøgning!Q1033)</f>
        <v/>
      </c>
      <c r="R1051" s="78" t="str">
        <f>IF(Ansøgning!R1033="","",Ansøgning!R1033)</f>
        <v/>
      </c>
      <c r="S1051" s="46" t="str">
        <f>IFERROR(MAX(IF(OR(O1051="",P1051=""),"",IF(AND(AND(MONTH(E1051)&gt;=7,MONTH(E1051)&lt;8),AND(MONTH(F1051)&gt;=7,MONTH(F1051)&lt;8)),(NETWORKDAYS(E1051,F1051,Lister!$D$7:$D$13)-O1051)*N1051/NETWORKDAYS(Lister!$D$19,Lister!$E$19,Lister!$D$7:$D$13),IF(AND(AND(MONTH(E1051)&gt;=7,MONTH(E1051)&lt;8),MONTH(F1051)&gt;7),(NETWORKDAYS(E1051,Lister!$E$19,Lister!$D$7:$D$13)-O1051)*N1051/NETWORKDAYS(Lister!$D$19,Lister!$E$19,Lister!$D$7:$D$13),IF(MONTH(E1051)&gt;7,0)))),0),"")</f>
        <v/>
      </c>
      <c r="T1051" s="46" t="str">
        <f>IFERROR(MAX(IF(OR(O1051="",P1051=""),"",IF(AND(AND(MONTH(E1051)&gt;=8,MONTH(E1051)&lt;9),AND(MONTH(F1051)&gt;=8,MONTH(F1051)&lt;9)),(NETWORKDAYS(E1051,F1051,Lister!$D$7:$D$13)-P1051)*N1051/NETWORKDAYS(Lister!$D$20,Lister!$E$20,Lister!$D$7:$D$13),IF(AND(MONTH(E1051)=7,MONTH(F1051)=8),(NETWORKDAYS(Lister!$D$20,F1051,Lister!$D$7:$D$13)-P1051)*N1051/NETWORKDAYS(Lister!$D$20,Lister!$E$20,Lister!$D$7:$D$13),IF(AND(MONTH(E1051)=7,MONTH(F1051)=7),0)))),0),"")</f>
        <v/>
      </c>
      <c r="U1051" s="78" t="str">
        <f>IF(Ansøgning!U1033="","",Ansøgning!U1033)</f>
        <v/>
      </c>
      <c r="V1051" s="119" t="str">
        <f t="shared" si="112"/>
        <v/>
      </c>
      <c r="W1051" s="120" t="str">
        <f t="shared" si="113"/>
        <v/>
      </c>
      <c r="X1051" s="42" t="str">
        <f t="shared" si="114"/>
        <v/>
      </c>
    </row>
    <row r="1052" spans="1:24" x14ac:dyDescent="0.25">
      <c r="A1052" s="13" t="str">
        <f t="shared" si="115"/>
        <v/>
      </c>
      <c r="B1052" s="75" t="str">
        <f>IF(Ansøgning!B1034="","",Ansøgning!B1034)</f>
        <v/>
      </c>
      <c r="C1052" s="75" t="str">
        <f>IF(Ansøgning!C1034="","",Ansøgning!C1034)</f>
        <v/>
      </c>
      <c r="D1052" s="75" t="str">
        <f>IF(Ansøgning!D1034="","",Ansøgning!D1034)</f>
        <v/>
      </c>
      <c r="E1052" s="76" t="str">
        <f>IF(Ansøgning!E1034="","",Ansøgning!E1034)</f>
        <v/>
      </c>
      <c r="F1052" s="76" t="str">
        <f>IF(Ansøgning!F1034="","",Ansøgning!F1034)</f>
        <v/>
      </c>
      <c r="G1052" s="33" t="str">
        <f>IF(OR(E1052="",F1052=""),"",NETWORKDAYS(E1052,F1052,Lister!$D$7:$D$13))</f>
        <v/>
      </c>
      <c r="H1052" s="76" t="str">
        <f>IF(Ansøgning!H1034="","",Ansøgning!H1034)</f>
        <v/>
      </c>
      <c r="I1052" s="32" t="str">
        <f t="shared" si="109"/>
        <v/>
      </c>
      <c r="J1052" s="77" t="str">
        <f>IF(Ansøgning!J1034="","",Ansøgning!J1034)</f>
        <v/>
      </c>
      <c r="K1052" s="77" t="str">
        <f>IF(Ansøgning!K1034="","",Ansøgning!K1034)</f>
        <v/>
      </c>
      <c r="L1052" s="46" t="str">
        <f t="shared" si="110"/>
        <v/>
      </c>
      <c r="M1052" s="78" t="str">
        <f>IF(Ansøgning!M1034="","",Ansøgning!M1034)</f>
        <v/>
      </c>
      <c r="N1052" s="31" t="str">
        <f t="shared" si="111"/>
        <v/>
      </c>
      <c r="O1052" s="78" t="str">
        <f>IF(Ansøgning!O1034="","",Ansøgning!O1034)</f>
        <v/>
      </c>
      <c r="P1052" s="78" t="str">
        <f>IF(Ansøgning!P1034="","",Ansøgning!P1034)</f>
        <v/>
      </c>
      <c r="Q1052" s="78" t="str">
        <f>IF(Ansøgning!Q1034="","",Ansøgning!Q1034)</f>
        <v/>
      </c>
      <c r="R1052" s="78" t="str">
        <f>IF(Ansøgning!R1034="","",Ansøgning!R1034)</f>
        <v/>
      </c>
      <c r="S1052" s="46" t="str">
        <f>IFERROR(MAX(IF(OR(O1052="",P1052=""),"",IF(AND(AND(MONTH(E1052)&gt;=7,MONTH(E1052)&lt;8),AND(MONTH(F1052)&gt;=7,MONTH(F1052)&lt;8)),(NETWORKDAYS(E1052,F1052,Lister!$D$7:$D$13)-O1052)*N1052/NETWORKDAYS(Lister!$D$19,Lister!$E$19,Lister!$D$7:$D$13),IF(AND(AND(MONTH(E1052)&gt;=7,MONTH(E1052)&lt;8),MONTH(F1052)&gt;7),(NETWORKDAYS(E1052,Lister!$E$19,Lister!$D$7:$D$13)-O1052)*N1052/NETWORKDAYS(Lister!$D$19,Lister!$E$19,Lister!$D$7:$D$13),IF(MONTH(E1052)&gt;7,0)))),0),"")</f>
        <v/>
      </c>
      <c r="T1052" s="46" t="str">
        <f>IFERROR(MAX(IF(OR(O1052="",P1052=""),"",IF(AND(AND(MONTH(E1052)&gt;=8,MONTH(E1052)&lt;9),AND(MONTH(F1052)&gt;=8,MONTH(F1052)&lt;9)),(NETWORKDAYS(E1052,F1052,Lister!$D$7:$D$13)-P1052)*N1052/NETWORKDAYS(Lister!$D$20,Lister!$E$20,Lister!$D$7:$D$13),IF(AND(MONTH(E1052)=7,MONTH(F1052)=8),(NETWORKDAYS(Lister!$D$20,F1052,Lister!$D$7:$D$13)-P1052)*N1052/NETWORKDAYS(Lister!$D$20,Lister!$E$20,Lister!$D$7:$D$13),IF(AND(MONTH(E1052)=7,MONTH(F1052)=7),0)))),0),"")</f>
        <v/>
      </c>
      <c r="U1052" s="78" t="str">
        <f>IF(Ansøgning!U1034="","",Ansøgning!U1034)</f>
        <v/>
      </c>
      <c r="V1052" s="119" t="str">
        <f t="shared" si="112"/>
        <v/>
      </c>
      <c r="W1052" s="120" t="str">
        <f t="shared" si="113"/>
        <v/>
      </c>
      <c r="X1052" s="42" t="str">
        <f t="shared" si="114"/>
        <v/>
      </c>
    </row>
    <row r="1053" spans="1:24" x14ac:dyDescent="0.25">
      <c r="A1053" s="13" t="str">
        <f t="shared" si="115"/>
        <v/>
      </c>
      <c r="B1053" s="75" t="str">
        <f>IF(Ansøgning!B1035="","",Ansøgning!B1035)</f>
        <v/>
      </c>
      <c r="C1053" s="75" t="str">
        <f>IF(Ansøgning!C1035="","",Ansøgning!C1035)</f>
        <v/>
      </c>
      <c r="D1053" s="75" t="str">
        <f>IF(Ansøgning!D1035="","",Ansøgning!D1035)</f>
        <v/>
      </c>
      <c r="E1053" s="76" t="str">
        <f>IF(Ansøgning!E1035="","",Ansøgning!E1035)</f>
        <v/>
      </c>
      <c r="F1053" s="76" t="str">
        <f>IF(Ansøgning!F1035="","",Ansøgning!F1035)</f>
        <v/>
      </c>
      <c r="G1053" s="33" t="str">
        <f>IF(OR(E1053="",F1053=""),"",NETWORKDAYS(E1053,F1053,Lister!$D$7:$D$13))</f>
        <v/>
      </c>
      <c r="H1053" s="76" t="str">
        <f>IF(Ansøgning!H1035="","",Ansøgning!H1035)</f>
        <v/>
      </c>
      <c r="I1053" s="32" t="str">
        <f t="shared" si="109"/>
        <v/>
      </c>
      <c r="J1053" s="77" t="str">
        <f>IF(Ansøgning!J1035="","",Ansøgning!J1035)</f>
        <v/>
      </c>
      <c r="K1053" s="77" t="str">
        <f>IF(Ansøgning!K1035="","",Ansøgning!K1035)</f>
        <v/>
      </c>
      <c r="L1053" s="46" t="str">
        <f t="shared" si="110"/>
        <v/>
      </c>
      <c r="M1053" s="78" t="str">
        <f>IF(Ansøgning!M1035="","",Ansøgning!M1035)</f>
        <v/>
      </c>
      <c r="N1053" s="31" t="str">
        <f t="shared" si="111"/>
        <v/>
      </c>
      <c r="O1053" s="78" t="str">
        <f>IF(Ansøgning!O1035="","",Ansøgning!O1035)</f>
        <v/>
      </c>
      <c r="P1053" s="78" t="str">
        <f>IF(Ansøgning!P1035="","",Ansøgning!P1035)</f>
        <v/>
      </c>
      <c r="Q1053" s="78" t="str">
        <f>IF(Ansøgning!Q1035="","",Ansøgning!Q1035)</f>
        <v/>
      </c>
      <c r="R1053" s="78" t="str">
        <f>IF(Ansøgning!R1035="","",Ansøgning!R1035)</f>
        <v/>
      </c>
      <c r="S1053" s="46" t="str">
        <f>IFERROR(MAX(IF(OR(O1053="",P1053=""),"",IF(AND(AND(MONTH(E1053)&gt;=7,MONTH(E1053)&lt;8),AND(MONTH(F1053)&gt;=7,MONTH(F1053)&lt;8)),(NETWORKDAYS(E1053,F1053,Lister!$D$7:$D$13)-O1053)*N1053/NETWORKDAYS(Lister!$D$19,Lister!$E$19,Lister!$D$7:$D$13),IF(AND(AND(MONTH(E1053)&gt;=7,MONTH(E1053)&lt;8),MONTH(F1053)&gt;7),(NETWORKDAYS(E1053,Lister!$E$19,Lister!$D$7:$D$13)-O1053)*N1053/NETWORKDAYS(Lister!$D$19,Lister!$E$19,Lister!$D$7:$D$13),IF(MONTH(E1053)&gt;7,0)))),0),"")</f>
        <v/>
      </c>
      <c r="T1053" s="46" t="str">
        <f>IFERROR(MAX(IF(OR(O1053="",P1053=""),"",IF(AND(AND(MONTH(E1053)&gt;=8,MONTH(E1053)&lt;9),AND(MONTH(F1053)&gt;=8,MONTH(F1053)&lt;9)),(NETWORKDAYS(E1053,F1053,Lister!$D$7:$D$13)-P1053)*N1053/NETWORKDAYS(Lister!$D$20,Lister!$E$20,Lister!$D$7:$D$13),IF(AND(MONTH(E1053)=7,MONTH(F1053)=8),(NETWORKDAYS(Lister!$D$20,F1053,Lister!$D$7:$D$13)-P1053)*N1053/NETWORKDAYS(Lister!$D$20,Lister!$E$20,Lister!$D$7:$D$13),IF(AND(MONTH(E1053)=7,MONTH(F1053)=7),0)))),0),"")</f>
        <v/>
      </c>
      <c r="U1053" s="78" t="str">
        <f>IF(Ansøgning!U1035="","",Ansøgning!U1035)</f>
        <v/>
      </c>
      <c r="V1053" s="119" t="str">
        <f t="shared" si="112"/>
        <v/>
      </c>
      <c r="W1053" s="120" t="str">
        <f t="shared" si="113"/>
        <v/>
      </c>
      <c r="X1053" s="42" t="str">
        <f t="shared" si="114"/>
        <v/>
      </c>
    </row>
    <row r="1054" spans="1:24" x14ac:dyDescent="0.25">
      <c r="A1054" s="13" t="str">
        <f t="shared" si="115"/>
        <v/>
      </c>
      <c r="B1054" s="75" t="str">
        <f>IF(Ansøgning!B1036="","",Ansøgning!B1036)</f>
        <v/>
      </c>
      <c r="C1054" s="75" t="str">
        <f>IF(Ansøgning!C1036="","",Ansøgning!C1036)</f>
        <v/>
      </c>
      <c r="D1054" s="75" t="str">
        <f>IF(Ansøgning!D1036="","",Ansøgning!D1036)</f>
        <v/>
      </c>
      <c r="E1054" s="76" t="str">
        <f>IF(Ansøgning!E1036="","",Ansøgning!E1036)</f>
        <v/>
      </c>
      <c r="F1054" s="76" t="str">
        <f>IF(Ansøgning!F1036="","",Ansøgning!F1036)</f>
        <v/>
      </c>
      <c r="G1054" s="33" t="str">
        <f>IF(OR(E1054="",F1054=""),"",NETWORKDAYS(E1054,F1054,Lister!$D$7:$D$13))</f>
        <v/>
      </c>
      <c r="H1054" s="76" t="str">
        <f>IF(Ansøgning!H1036="","",Ansøgning!H1036)</f>
        <v/>
      </c>
      <c r="I1054" s="32" t="str">
        <f t="shared" si="109"/>
        <v/>
      </c>
      <c r="J1054" s="77" t="str">
        <f>IF(Ansøgning!J1036="","",Ansøgning!J1036)</f>
        <v/>
      </c>
      <c r="K1054" s="77" t="str">
        <f>IF(Ansøgning!K1036="","",Ansøgning!K1036)</f>
        <v/>
      </c>
      <c r="L1054" s="46" t="str">
        <f t="shared" si="110"/>
        <v/>
      </c>
      <c r="M1054" s="78" t="str">
        <f>IF(Ansøgning!M1036="","",Ansøgning!M1036)</f>
        <v/>
      </c>
      <c r="N1054" s="31" t="str">
        <f t="shared" si="111"/>
        <v/>
      </c>
      <c r="O1054" s="78" t="str">
        <f>IF(Ansøgning!O1036="","",Ansøgning!O1036)</f>
        <v/>
      </c>
      <c r="P1054" s="78" t="str">
        <f>IF(Ansøgning!P1036="","",Ansøgning!P1036)</f>
        <v/>
      </c>
      <c r="Q1054" s="78" t="str">
        <f>IF(Ansøgning!Q1036="","",Ansøgning!Q1036)</f>
        <v/>
      </c>
      <c r="R1054" s="78" t="str">
        <f>IF(Ansøgning!R1036="","",Ansøgning!R1036)</f>
        <v/>
      </c>
      <c r="S1054" s="46" t="str">
        <f>IFERROR(MAX(IF(OR(O1054="",P1054=""),"",IF(AND(AND(MONTH(E1054)&gt;=7,MONTH(E1054)&lt;8),AND(MONTH(F1054)&gt;=7,MONTH(F1054)&lt;8)),(NETWORKDAYS(E1054,F1054,Lister!$D$7:$D$13)-O1054)*N1054/NETWORKDAYS(Lister!$D$19,Lister!$E$19,Lister!$D$7:$D$13),IF(AND(AND(MONTH(E1054)&gt;=7,MONTH(E1054)&lt;8),MONTH(F1054)&gt;7),(NETWORKDAYS(E1054,Lister!$E$19,Lister!$D$7:$D$13)-O1054)*N1054/NETWORKDAYS(Lister!$D$19,Lister!$E$19,Lister!$D$7:$D$13),IF(MONTH(E1054)&gt;7,0)))),0),"")</f>
        <v/>
      </c>
      <c r="T1054" s="46" t="str">
        <f>IFERROR(MAX(IF(OR(O1054="",P1054=""),"",IF(AND(AND(MONTH(E1054)&gt;=8,MONTH(E1054)&lt;9),AND(MONTH(F1054)&gt;=8,MONTH(F1054)&lt;9)),(NETWORKDAYS(E1054,F1054,Lister!$D$7:$D$13)-P1054)*N1054/NETWORKDAYS(Lister!$D$20,Lister!$E$20,Lister!$D$7:$D$13),IF(AND(MONTH(E1054)=7,MONTH(F1054)=8),(NETWORKDAYS(Lister!$D$20,F1054,Lister!$D$7:$D$13)-P1054)*N1054/NETWORKDAYS(Lister!$D$20,Lister!$E$20,Lister!$D$7:$D$13),IF(AND(MONTH(E1054)=7,MONTH(F1054)=7),0)))),0),"")</f>
        <v/>
      </c>
      <c r="U1054" s="78" t="str">
        <f>IF(Ansøgning!U1036="","",Ansøgning!U1036)</f>
        <v/>
      </c>
      <c r="V1054" s="119" t="str">
        <f t="shared" si="112"/>
        <v/>
      </c>
      <c r="W1054" s="120" t="str">
        <f t="shared" si="113"/>
        <v/>
      </c>
      <c r="X1054" s="42" t="str">
        <f t="shared" si="114"/>
        <v/>
      </c>
    </row>
    <row r="1055" spans="1:24" x14ac:dyDescent="0.25">
      <c r="A1055" s="13" t="str">
        <f t="shared" si="115"/>
        <v/>
      </c>
      <c r="B1055" s="75" t="str">
        <f>IF(Ansøgning!B1037="","",Ansøgning!B1037)</f>
        <v/>
      </c>
      <c r="C1055" s="75" t="str">
        <f>IF(Ansøgning!C1037="","",Ansøgning!C1037)</f>
        <v/>
      </c>
      <c r="D1055" s="75" t="str">
        <f>IF(Ansøgning!D1037="","",Ansøgning!D1037)</f>
        <v/>
      </c>
      <c r="E1055" s="76" t="str">
        <f>IF(Ansøgning!E1037="","",Ansøgning!E1037)</f>
        <v/>
      </c>
      <c r="F1055" s="76" t="str">
        <f>IF(Ansøgning!F1037="","",Ansøgning!F1037)</f>
        <v/>
      </c>
      <c r="G1055" s="33" t="str">
        <f>IF(OR(E1055="",F1055=""),"",NETWORKDAYS(E1055,F1055,Lister!$D$7:$D$13))</f>
        <v/>
      </c>
      <c r="H1055" s="76" t="str">
        <f>IF(Ansøgning!H1037="","",Ansøgning!H1037)</f>
        <v/>
      </c>
      <c r="I1055" s="32" t="str">
        <f t="shared" si="109"/>
        <v/>
      </c>
      <c r="J1055" s="77" t="str">
        <f>IF(Ansøgning!J1037="","",Ansøgning!J1037)</f>
        <v/>
      </c>
      <c r="K1055" s="77" t="str">
        <f>IF(Ansøgning!K1037="","",Ansøgning!K1037)</f>
        <v/>
      </c>
      <c r="L1055" s="46" t="str">
        <f t="shared" si="110"/>
        <v/>
      </c>
      <c r="M1055" s="78" t="str">
        <f>IF(Ansøgning!M1037="","",Ansøgning!M1037)</f>
        <v/>
      </c>
      <c r="N1055" s="31" t="str">
        <f t="shared" si="111"/>
        <v/>
      </c>
      <c r="O1055" s="78" t="str">
        <f>IF(Ansøgning!O1037="","",Ansøgning!O1037)</f>
        <v/>
      </c>
      <c r="P1055" s="78" t="str">
        <f>IF(Ansøgning!P1037="","",Ansøgning!P1037)</f>
        <v/>
      </c>
      <c r="Q1055" s="78" t="str">
        <f>IF(Ansøgning!Q1037="","",Ansøgning!Q1037)</f>
        <v/>
      </c>
      <c r="R1055" s="78" t="str">
        <f>IF(Ansøgning!R1037="","",Ansøgning!R1037)</f>
        <v/>
      </c>
      <c r="S1055" s="46" t="str">
        <f>IFERROR(MAX(IF(OR(O1055="",P1055=""),"",IF(AND(AND(MONTH(E1055)&gt;=7,MONTH(E1055)&lt;8),AND(MONTH(F1055)&gt;=7,MONTH(F1055)&lt;8)),(NETWORKDAYS(E1055,F1055,Lister!$D$7:$D$13)-O1055)*N1055/NETWORKDAYS(Lister!$D$19,Lister!$E$19,Lister!$D$7:$D$13),IF(AND(AND(MONTH(E1055)&gt;=7,MONTH(E1055)&lt;8),MONTH(F1055)&gt;7),(NETWORKDAYS(E1055,Lister!$E$19,Lister!$D$7:$D$13)-O1055)*N1055/NETWORKDAYS(Lister!$D$19,Lister!$E$19,Lister!$D$7:$D$13),IF(MONTH(E1055)&gt;7,0)))),0),"")</f>
        <v/>
      </c>
      <c r="T1055" s="46" t="str">
        <f>IFERROR(MAX(IF(OR(O1055="",P1055=""),"",IF(AND(AND(MONTH(E1055)&gt;=8,MONTH(E1055)&lt;9),AND(MONTH(F1055)&gt;=8,MONTH(F1055)&lt;9)),(NETWORKDAYS(E1055,F1055,Lister!$D$7:$D$13)-P1055)*N1055/NETWORKDAYS(Lister!$D$20,Lister!$E$20,Lister!$D$7:$D$13),IF(AND(MONTH(E1055)=7,MONTH(F1055)=8),(NETWORKDAYS(Lister!$D$20,F1055,Lister!$D$7:$D$13)-P1055)*N1055/NETWORKDAYS(Lister!$D$20,Lister!$E$20,Lister!$D$7:$D$13),IF(AND(MONTH(E1055)=7,MONTH(F1055)=7),0)))),0),"")</f>
        <v/>
      </c>
      <c r="U1055" s="78" t="str">
        <f>IF(Ansøgning!U1037="","",Ansøgning!U1037)</f>
        <v/>
      </c>
      <c r="V1055" s="119" t="str">
        <f t="shared" si="112"/>
        <v/>
      </c>
      <c r="W1055" s="120" t="str">
        <f t="shared" si="113"/>
        <v/>
      </c>
      <c r="X1055" s="42" t="str">
        <f t="shared" si="114"/>
        <v/>
      </c>
    </row>
    <row r="1056" spans="1:24" x14ac:dyDescent="0.25">
      <c r="A1056" s="13" t="str">
        <f t="shared" si="115"/>
        <v/>
      </c>
      <c r="B1056" s="75" t="str">
        <f>IF(Ansøgning!B1038="","",Ansøgning!B1038)</f>
        <v/>
      </c>
      <c r="C1056" s="75" t="str">
        <f>IF(Ansøgning!C1038="","",Ansøgning!C1038)</f>
        <v/>
      </c>
      <c r="D1056" s="75" t="str">
        <f>IF(Ansøgning!D1038="","",Ansøgning!D1038)</f>
        <v/>
      </c>
      <c r="E1056" s="76" t="str">
        <f>IF(Ansøgning!E1038="","",Ansøgning!E1038)</f>
        <v/>
      </c>
      <c r="F1056" s="76" t="str">
        <f>IF(Ansøgning!F1038="","",Ansøgning!F1038)</f>
        <v/>
      </c>
      <c r="G1056" s="33" t="str">
        <f>IF(OR(E1056="",F1056=""),"",NETWORKDAYS(E1056,F1056,Lister!$D$7:$D$13))</f>
        <v/>
      </c>
      <c r="H1056" s="76" t="str">
        <f>IF(Ansøgning!H1038="","",Ansøgning!H1038)</f>
        <v/>
      </c>
      <c r="I1056" s="32" t="str">
        <f t="shared" si="109"/>
        <v/>
      </c>
      <c r="J1056" s="77" t="str">
        <f>IF(Ansøgning!J1038="","",Ansøgning!J1038)</f>
        <v/>
      </c>
      <c r="K1056" s="77" t="str">
        <f>IF(Ansøgning!K1038="","",Ansøgning!K1038)</f>
        <v/>
      </c>
      <c r="L1056" s="46" t="str">
        <f t="shared" si="110"/>
        <v/>
      </c>
      <c r="M1056" s="78" t="str">
        <f>IF(Ansøgning!M1038="","",Ansøgning!M1038)</f>
        <v/>
      </c>
      <c r="N1056" s="31" t="str">
        <f t="shared" si="111"/>
        <v/>
      </c>
      <c r="O1056" s="78" t="str">
        <f>IF(Ansøgning!O1038="","",Ansøgning!O1038)</f>
        <v/>
      </c>
      <c r="P1056" s="78" t="str">
        <f>IF(Ansøgning!P1038="","",Ansøgning!P1038)</f>
        <v/>
      </c>
      <c r="Q1056" s="78" t="str">
        <f>IF(Ansøgning!Q1038="","",Ansøgning!Q1038)</f>
        <v/>
      </c>
      <c r="R1056" s="78" t="str">
        <f>IF(Ansøgning!R1038="","",Ansøgning!R1038)</f>
        <v/>
      </c>
      <c r="S1056" s="46" t="str">
        <f>IFERROR(MAX(IF(OR(O1056="",P1056=""),"",IF(AND(AND(MONTH(E1056)&gt;=7,MONTH(E1056)&lt;8),AND(MONTH(F1056)&gt;=7,MONTH(F1056)&lt;8)),(NETWORKDAYS(E1056,F1056,Lister!$D$7:$D$13)-O1056)*N1056/NETWORKDAYS(Lister!$D$19,Lister!$E$19,Lister!$D$7:$D$13),IF(AND(AND(MONTH(E1056)&gt;=7,MONTH(E1056)&lt;8),MONTH(F1056)&gt;7),(NETWORKDAYS(E1056,Lister!$E$19,Lister!$D$7:$D$13)-O1056)*N1056/NETWORKDAYS(Lister!$D$19,Lister!$E$19,Lister!$D$7:$D$13),IF(MONTH(E1056)&gt;7,0)))),0),"")</f>
        <v/>
      </c>
      <c r="T1056" s="46" t="str">
        <f>IFERROR(MAX(IF(OR(O1056="",P1056=""),"",IF(AND(AND(MONTH(E1056)&gt;=8,MONTH(E1056)&lt;9),AND(MONTH(F1056)&gt;=8,MONTH(F1056)&lt;9)),(NETWORKDAYS(E1056,F1056,Lister!$D$7:$D$13)-P1056)*N1056/NETWORKDAYS(Lister!$D$20,Lister!$E$20,Lister!$D$7:$D$13),IF(AND(MONTH(E1056)=7,MONTH(F1056)=8),(NETWORKDAYS(Lister!$D$20,F1056,Lister!$D$7:$D$13)-P1056)*N1056/NETWORKDAYS(Lister!$D$20,Lister!$E$20,Lister!$D$7:$D$13),IF(AND(MONTH(E1056)=7,MONTH(F1056)=7),0)))),0),"")</f>
        <v/>
      </c>
      <c r="U1056" s="78" t="str">
        <f>IF(Ansøgning!U1038="","",Ansøgning!U1038)</f>
        <v/>
      </c>
      <c r="V1056" s="119" t="str">
        <f t="shared" si="112"/>
        <v/>
      </c>
      <c r="W1056" s="120" t="str">
        <f t="shared" si="113"/>
        <v/>
      </c>
      <c r="X1056" s="42" t="str">
        <f t="shared" si="114"/>
        <v/>
      </c>
    </row>
    <row r="1057" spans="1:24" x14ac:dyDescent="0.25">
      <c r="A1057" s="13" t="str">
        <f t="shared" si="115"/>
        <v/>
      </c>
      <c r="B1057" s="75" t="str">
        <f>IF(Ansøgning!B1039="","",Ansøgning!B1039)</f>
        <v/>
      </c>
      <c r="C1057" s="75" t="str">
        <f>IF(Ansøgning!C1039="","",Ansøgning!C1039)</f>
        <v/>
      </c>
      <c r="D1057" s="75" t="str">
        <f>IF(Ansøgning!D1039="","",Ansøgning!D1039)</f>
        <v/>
      </c>
      <c r="E1057" s="76" t="str">
        <f>IF(Ansøgning!E1039="","",Ansøgning!E1039)</f>
        <v/>
      </c>
      <c r="F1057" s="76" t="str">
        <f>IF(Ansøgning!F1039="","",Ansøgning!F1039)</f>
        <v/>
      </c>
      <c r="G1057" s="33" t="str">
        <f>IF(OR(E1057="",F1057=""),"",NETWORKDAYS(E1057,F1057,Lister!$D$7:$D$13))</f>
        <v/>
      </c>
      <c r="H1057" s="76" t="str">
        <f>IF(Ansøgning!H1039="","",Ansøgning!H1039)</f>
        <v/>
      </c>
      <c r="I1057" s="32" t="str">
        <f t="shared" si="109"/>
        <v/>
      </c>
      <c r="J1057" s="77" t="str">
        <f>IF(Ansøgning!J1039="","",Ansøgning!J1039)</f>
        <v/>
      </c>
      <c r="K1057" s="77" t="str">
        <f>IF(Ansøgning!K1039="","",Ansøgning!K1039)</f>
        <v/>
      </c>
      <c r="L1057" s="46" t="str">
        <f t="shared" si="110"/>
        <v/>
      </c>
      <c r="M1057" s="78" t="str">
        <f>IF(Ansøgning!M1039="","",Ansøgning!M1039)</f>
        <v/>
      </c>
      <c r="N1057" s="31" t="str">
        <f t="shared" si="111"/>
        <v/>
      </c>
      <c r="O1057" s="78" t="str">
        <f>IF(Ansøgning!O1039="","",Ansøgning!O1039)</f>
        <v/>
      </c>
      <c r="P1057" s="78" t="str">
        <f>IF(Ansøgning!P1039="","",Ansøgning!P1039)</f>
        <v/>
      </c>
      <c r="Q1057" s="78" t="str">
        <f>IF(Ansøgning!Q1039="","",Ansøgning!Q1039)</f>
        <v/>
      </c>
      <c r="R1057" s="78" t="str">
        <f>IF(Ansøgning!R1039="","",Ansøgning!R1039)</f>
        <v/>
      </c>
      <c r="S1057" s="46" t="str">
        <f>IFERROR(MAX(IF(OR(O1057="",P1057=""),"",IF(AND(AND(MONTH(E1057)&gt;=7,MONTH(E1057)&lt;8),AND(MONTH(F1057)&gt;=7,MONTH(F1057)&lt;8)),(NETWORKDAYS(E1057,F1057,Lister!$D$7:$D$13)-O1057)*N1057/NETWORKDAYS(Lister!$D$19,Lister!$E$19,Lister!$D$7:$D$13),IF(AND(AND(MONTH(E1057)&gt;=7,MONTH(E1057)&lt;8),MONTH(F1057)&gt;7),(NETWORKDAYS(E1057,Lister!$E$19,Lister!$D$7:$D$13)-O1057)*N1057/NETWORKDAYS(Lister!$D$19,Lister!$E$19,Lister!$D$7:$D$13),IF(MONTH(E1057)&gt;7,0)))),0),"")</f>
        <v/>
      </c>
      <c r="T1057" s="46" t="str">
        <f>IFERROR(MAX(IF(OR(O1057="",P1057=""),"",IF(AND(AND(MONTH(E1057)&gt;=8,MONTH(E1057)&lt;9),AND(MONTH(F1057)&gt;=8,MONTH(F1057)&lt;9)),(NETWORKDAYS(E1057,F1057,Lister!$D$7:$D$13)-P1057)*N1057/NETWORKDAYS(Lister!$D$20,Lister!$E$20,Lister!$D$7:$D$13),IF(AND(MONTH(E1057)=7,MONTH(F1057)=8),(NETWORKDAYS(Lister!$D$20,F1057,Lister!$D$7:$D$13)-P1057)*N1057/NETWORKDAYS(Lister!$D$20,Lister!$E$20,Lister!$D$7:$D$13),IF(AND(MONTH(E1057)=7,MONTH(F1057)=7),0)))),0),"")</f>
        <v/>
      </c>
      <c r="U1057" s="78" t="str">
        <f>IF(Ansøgning!U1039="","",Ansøgning!U1039)</f>
        <v/>
      </c>
      <c r="V1057" s="119" t="str">
        <f t="shared" si="112"/>
        <v/>
      </c>
      <c r="W1057" s="120" t="str">
        <f t="shared" si="113"/>
        <v/>
      </c>
      <c r="X1057" s="42" t="str">
        <f t="shared" si="114"/>
        <v/>
      </c>
    </row>
    <row r="1058" spans="1:24" x14ac:dyDescent="0.25">
      <c r="A1058" s="13" t="str">
        <f t="shared" si="115"/>
        <v/>
      </c>
      <c r="B1058" s="75" t="str">
        <f>IF(Ansøgning!B1040="","",Ansøgning!B1040)</f>
        <v/>
      </c>
      <c r="C1058" s="75" t="str">
        <f>IF(Ansøgning!C1040="","",Ansøgning!C1040)</f>
        <v/>
      </c>
      <c r="D1058" s="75" t="str">
        <f>IF(Ansøgning!D1040="","",Ansøgning!D1040)</f>
        <v/>
      </c>
      <c r="E1058" s="76" t="str">
        <f>IF(Ansøgning!E1040="","",Ansøgning!E1040)</f>
        <v/>
      </c>
      <c r="F1058" s="76" t="str">
        <f>IF(Ansøgning!F1040="","",Ansøgning!F1040)</f>
        <v/>
      </c>
      <c r="G1058" s="33" t="str">
        <f>IF(OR(E1058="",F1058=""),"",NETWORKDAYS(E1058,F1058,Lister!$D$7:$D$13))</f>
        <v/>
      </c>
      <c r="H1058" s="76" t="str">
        <f>IF(Ansøgning!H1040="","",Ansøgning!H1040)</f>
        <v/>
      </c>
      <c r="I1058" s="32" t="str">
        <f t="shared" si="109"/>
        <v/>
      </c>
      <c r="J1058" s="77" t="str">
        <f>IF(Ansøgning!J1040="","",Ansøgning!J1040)</f>
        <v/>
      </c>
      <c r="K1058" s="77" t="str">
        <f>IF(Ansøgning!K1040="","",Ansøgning!K1040)</f>
        <v/>
      </c>
      <c r="L1058" s="46" t="str">
        <f t="shared" si="110"/>
        <v/>
      </c>
      <c r="M1058" s="78" t="str">
        <f>IF(Ansøgning!M1040="","",Ansøgning!M1040)</f>
        <v/>
      </c>
      <c r="N1058" s="31" t="str">
        <f t="shared" si="111"/>
        <v/>
      </c>
      <c r="O1058" s="78" t="str">
        <f>IF(Ansøgning!O1040="","",Ansøgning!O1040)</f>
        <v/>
      </c>
      <c r="P1058" s="78" t="str">
        <f>IF(Ansøgning!P1040="","",Ansøgning!P1040)</f>
        <v/>
      </c>
      <c r="Q1058" s="78" t="str">
        <f>IF(Ansøgning!Q1040="","",Ansøgning!Q1040)</f>
        <v/>
      </c>
      <c r="R1058" s="78" t="str">
        <f>IF(Ansøgning!R1040="","",Ansøgning!R1040)</f>
        <v/>
      </c>
      <c r="S1058" s="46" t="str">
        <f>IFERROR(MAX(IF(OR(O1058="",P1058=""),"",IF(AND(AND(MONTH(E1058)&gt;=7,MONTH(E1058)&lt;8),AND(MONTH(F1058)&gt;=7,MONTH(F1058)&lt;8)),(NETWORKDAYS(E1058,F1058,Lister!$D$7:$D$13)-O1058)*N1058/NETWORKDAYS(Lister!$D$19,Lister!$E$19,Lister!$D$7:$D$13),IF(AND(AND(MONTH(E1058)&gt;=7,MONTH(E1058)&lt;8),MONTH(F1058)&gt;7),(NETWORKDAYS(E1058,Lister!$E$19,Lister!$D$7:$D$13)-O1058)*N1058/NETWORKDAYS(Lister!$D$19,Lister!$E$19,Lister!$D$7:$D$13),IF(MONTH(E1058)&gt;7,0)))),0),"")</f>
        <v/>
      </c>
      <c r="T1058" s="46" t="str">
        <f>IFERROR(MAX(IF(OR(O1058="",P1058=""),"",IF(AND(AND(MONTH(E1058)&gt;=8,MONTH(E1058)&lt;9),AND(MONTH(F1058)&gt;=8,MONTH(F1058)&lt;9)),(NETWORKDAYS(E1058,F1058,Lister!$D$7:$D$13)-P1058)*N1058/NETWORKDAYS(Lister!$D$20,Lister!$E$20,Lister!$D$7:$D$13),IF(AND(MONTH(E1058)=7,MONTH(F1058)=8),(NETWORKDAYS(Lister!$D$20,F1058,Lister!$D$7:$D$13)-P1058)*N1058/NETWORKDAYS(Lister!$D$20,Lister!$E$20,Lister!$D$7:$D$13),IF(AND(MONTH(E1058)=7,MONTH(F1058)=7),0)))),0),"")</f>
        <v/>
      </c>
      <c r="U1058" s="78" t="str">
        <f>IF(Ansøgning!U1040="","",Ansøgning!U1040)</f>
        <v/>
      </c>
      <c r="V1058" s="119" t="str">
        <f t="shared" si="112"/>
        <v/>
      </c>
      <c r="W1058" s="120" t="str">
        <f t="shared" si="113"/>
        <v/>
      </c>
      <c r="X1058" s="42" t="str">
        <f t="shared" si="114"/>
        <v/>
      </c>
    </row>
    <row r="1059" spans="1:24" x14ac:dyDescent="0.25">
      <c r="A1059" s="13" t="str">
        <f t="shared" si="115"/>
        <v/>
      </c>
      <c r="B1059" s="75" t="str">
        <f>IF(Ansøgning!B1041="","",Ansøgning!B1041)</f>
        <v/>
      </c>
      <c r="C1059" s="75" t="str">
        <f>IF(Ansøgning!C1041="","",Ansøgning!C1041)</f>
        <v/>
      </c>
      <c r="D1059" s="75" t="str">
        <f>IF(Ansøgning!D1041="","",Ansøgning!D1041)</f>
        <v/>
      </c>
      <c r="E1059" s="76" t="str">
        <f>IF(Ansøgning!E1041="","",Ansøgning!E1041)</f>
        <v/>
      </c>
      <c r="F1059" s="76" t="str">
        <f>IF(Ansøgning!F1041="","",Ansøgning!F1041)</f>
        <v/>
      </c>
      <c r="G1059" s="33" t="str">
        <f>IF(OR(E1059="",F1059=""),"",NETWORKDAYS(E1059,F1059,Lister!$D$7:$D$13))</f>
        <v/>
      </c>
      <c r="H1059" s="76" t="str">
        <f>IF(Ansøgning!H1041="","",Ansøgning!H1041)</f>
        <v/>
      </c>
      <c r="I1059" s="32" t="str">
        <f t="shared" si="109"/>
        <v/>
      </c>
      <c r="J1059" s="77" t="str">
        <f>IF(Ansøgning!J1041="","",Ansøgning!J1041)</f>
        <v/>
      </c>
      <c r="K1059" s="77" t="str">
        <f>IF(Ansøgning!K1041="","",Ansøgning!K1041)</f>
        <v/>
      </c>
      <c r="L1059" s="46" t="str">
        <f t="shared" si="110"/>
        <v/>
      </c>
      <c r="M1059" s="78" t="str">
        <f>IF(Ansøgning!M1041="","",Ansøgning!M1041)</f>
        <v/>
      </c>
      <c r="N1059" s="31" t="str">
        <f t="shared" si="111"/>
        <v/>
      </c>
      <c r="O1059" s="78" t="str">
        <f>IF(Ansøgning!O1041="","",Ansøgning!O1041)</f>
        <v/>
      </c>
      <c r="P1059" s="78" t="str">
        <f>IF(Ansøgning!P1041="","",Ansøgning!P1041)</f>
        <v/>
      </c>
      <c r="Q1059" s="78" t="str">
        <f>IF(Ansøgning!Q1041="","",Ansøgning!Q1041)</f>
        <v/>
      </c>
      <c r="R1059" s="78" t="str">
        <f>IF(Ansøgning!R1041="","",Ansøgning!R1041)</f>
        <v/>
      </c>
      <c r="S1059" s="46" t="str">
        <f>IFERROR(MAX(IF(OR(O1059="",P1059=""),"",IF(AND(AND(MONTH(E1059)&gt;=7,MONTH(E1059)&lt;8),AND(MONTH(F1059)&gt;=7,MONTH(F1059)&lt;8)),(NETWORKDAYS(E1059,F1059,Lister!$D$7:$D$13)-O1059)*N1059/NETWORKDAYS(Lister!$D$19,Lister!$E$19,Lister!$D$7:$D$13),IF(AND(AND(MONTH(E1059)&gt;=7,MONTH(E1059)&lt;8),MONTH(F1059)&gt;7),(NETWORKDAYS(E1059,Lister!$E$19,Lister!$D$7:$D$13)-O1059)*N1059/NETWORKDAYS(Lister!$D$19,Lister!$E$19,Lister!$D$7:$D$13),IF(MONTH(E1059)&gt;7,0)))),0),"")</f>
        <v/>
      </c>
      <c r="T1059" s="46" t="str">
        <f>IFERROR(MAX(IF(OR(O1059="",P1059=""),"",IF(AND(AND(MONTH(E1059)&gt;=8,MONTH(E1059)&lt;9),AND(MONTH(F1059)&gt;=8,MONTH(F1059)&lt;9)),(NETWORKDAYS(E1059,F1059,Lister!$D$7:$D$13)-P1059)*N1059/NETWORKDAYS(Lister!$D$20,Lister!$E$20,Lister!$D$7:$D$13),IF(AND(MONTH(E1059)=7,MONTH(F1059)=8),(NETWORKDAYS(Lister!$D$20,F1059,Lister!$D$7:$D$13)-P1059)*N1059/NETWORKDAYS(Lister!$D$20,Lister!$E$20,Lister!$D$7:$D$13),IF(AND(MONTH(E1059)=7,MONTH(F1059)=7),0)))),0),"")</f>
        <v/>
      </c>
      <c r="U1059" s="78" t="str">
        <f>IF(Ansøgning!U1041="","",Ansøgning!U1041)</f>
        <v/>
      </c>
      <c r="V1059" s="119" t="str">
        <f t="shared" si="112"/>
        <v/>
      </c>
      <c r="W1059" s="120" t="str">
        <f t="shared" si="113"/>
        <v/>
      </c>
      <c r="X1059" s="42" t="str">
        <f t="shared" si="114"/>
        <v/>
      </c>
    </row>
    <row r="1060" spans="1:24" x14ac:dyDescent="0.25">
      <c r="A1060" s="13" t="str">
        <f t="shared" si="115"/>
        <v/>
      </c>
      <c r="B1060" s="75" t="str">
        <f>IF(Ansøgning!B1042="","",Ansøgning!B1042)</f>
        <v/>
      </c>
      <c r="C1060" s="75" t="str">
        <f>IF(Ansøgning!C1042="","",Ansøgning!C1042)</f>
        <v/>
      </c>
      <c r="D1060" s="75" t="str">
        <f>IF(Ansøgning!D1042="","",Ansøgning!D1042)</f>
        <v/>
      </c>
      <c r="E1060" s="76" t="str">
        <f>IF(Ansøgning!E1042="","",Ansøgning!E1042)</f>
        <v/>
      </c>
      <c r="F1060" s="76" t="str">
        <f>IF(Ansøgning!F1042="","",Ansøgning!F1042)</f>
        <v/>
      </c>
      <c r="G1060" s="33" t="str">
        <f>IF(OR(E1060="",F1060=""),"",NETWORKDAYS(E1060,F1060,Lister!$D$7:$D$13))</f>
        <v/>
      </c>
      <c r="H1060" s="76" t="str">
        <f>IF(Ansøgning!H1042="","",Ansøgning!H1042)</f>
        <v/>
      </c>
      <c r="I1060" s="32" t="str">
        <f t="shared" si="109"/>
        <v/>
      </c>
      <c r="J1060" s="77" t="str">
        <f>IF(Ansøgning!J1042="","",Ansøgning!J1042)</f>
        <v/>
      </c>
      <c r="K1060" s="77" t="str">
        <f>IF(Ansøgning!K1042="","",Ansøgning!K1042)</f>
        <v/>
      </c>
      <c r="L1060" s="46" t="str">
        <f t="shared" si="110"/>
        <v/>
      </c>
      <c r="M1060" s="78" t="str">
        <f>IF(Ansøgning!M1042="","",Ansøgning!M1042)</f>
        <v/>
      </c>
      <c r="N1060" s="31" t="str">
        <f t="shared" si="111"/>
        <v/>
      </c>
      <c r="O1060" s="78" t="str">
        <f>IF(Ansøgning!O1042="","",Ansøgning!O1042)</f>
        <v/>
      </c>
      <c r="P1060" s="78" t="str">
        <f>IF(Ansøgning!P1042="","",Ansøgning!P1042)</f>
        <v/>
      </c>
      <c r="Q1060" s="78" t="str">
        <f>IF(Ansøgning!Q1042="","",Ansøgning!Q1042)</f>
        <v/>
      </c>
      <c r="R1060" s="78" t="str">
        <f>IF(Ansøgning!R1042="","",Ansøgning!R1042)</f>
        <v/>
      </c>
      <c r="S1060" s="46" t="str">
        <f>IFERROR(MAX(IF(OR(O1060="",P1060=""),"",IF(AND(AND(MONTH(E1060)&gt;=7,MONTH(E1060)&lt;8),AND(MONTH(F1060)&gt;=7,MONTH(F1060)&lt;8)),(NETWORKDAYS(E1060,F1060,Lister!$D$7:$D$13)-O1060)*N1060/NETWORKDAYS(Lister!$D$19,Lister!$E$19,Lister!$D$7:$D$13),IF(AND(AND(MONTH(E1060)&gt;=7,MONTH(E1060)&lt;8),MONTH(F1060)&gt;7),(NETWORKDAYS(E1060,Lister!$E$19,Lister!$D$7:$D$13)-O1060)*N1060/NETWORKDAYS(Lister!$D$19,Lister!$E$19,Lister!$D$7:$D$13),IF(MONTH(E1060)&gt;7,0)))),0),"")</f>
        <v/>
      </c>
      <c r="T1060" s="46" t="str">
        <f>IFERROR(MAX(IF(OR(O1060="",P1060=""),"",IF(AND(AND(MONTH(E1060)&gt;=8,MONTH(E1060)&lt;9),AND(MONTH(F1060)&gt;=8,MONTH(F1060)&lt;9)),(NETWORKDAYS(E1060,F1060,Lister!$D$7:$D$13)-P1060)*N1060/NETWORKDAYS(Lister!$D$20,Lister!$E$20,Lister!$D$7:$D$13),IF(AND(MONTH(E1060)=7,MONTH(F1060)=8),(NETWORKDAYS(Lister!$D$20,F1060,Lister!$D$7:$D$13)-P1060)*N1060/NETWORKDAYS(Lister!$D$20,Lister!$E$20,Lister!$D$7:$D$13),IF(AND(MONTH(E1060)=7,MONTH(F1060)=7),0)))),0),"")</f>
        <v/>
      </c>
      <c r="U1060" s="78" t="str">
        <f>IF(Ansøgning!U1042="","",Ansøgning!U1042)</f>
        <v/>
      </c>
      <c r="V1060" s="119" t="str">
        <f t="shared" si="112"/>
        <v/>
      </c>
      <c r="W1060" s="120" t="str">
        <f t="shared" si="113"/>
        <v/>
      </c>
      <c r="X1060" s="42" t="str">
        <f t="shared" si="114"/>
        <v/>
      </c>
    </row>
    <row r="1061" spans="1:24" x14ac:dyDescent="0.25">
      <c r="A1061" s="13" t="str">
        <f t="shared" si="115"/>
        <v/>
      </c>
      <c r="B1061" s="75" t="str">
        <f>IF(Ansøgning!B1043="","",Ansøgning!B1043)</f>
        <v/>
      </c>
      <c r="C1061" s="75" t="str">
        <f>IF(Ansøgning!C1043="","",Ansøgning!C1043)</f>
        <v/>
      </c>
      <c r="D1061" s="75" t="str">
        <f>IF(Ansøgning!D1043="","",Ansøgning!D1043)</f>
        <v/>
      </c>
      <c r="E1061" s="76" t="str">
        <f>IF(Ansøgning!E1043="","",Ansøgning!E1043)</f>
        <v/>
      </c>
      <c r="F1061" s="76" t="str">
        <f>IF(Ansøgning!F1043="","",Ansøgning!F1043)</f>
        <v/>
      </c>
      <c r="G1061" s="33" t="str">
        <f>IF(OR(E1061="",F1061=""),"",NETWORKDAYS(E1061,F1061,Lister!$D$7:$D$13))</f>
        <v/>
      </c>
      <c r="H1061" s="76" t="str">
        <f>IF(Ansøgning!H1043="","",Ansøgning!H1043)</f>
        <v/>
      </c>
      <c r="I1061" s="32" t="str">
        <f t="shared" si="109"/>
        <v/>
      </c>
      <c r="J1061" s="77" t="str">
        <f>IF(Ansøgning!J1043="","",Ansøgning!J1043)</f>
        <v/>
      </c>
      <c r="K1061" s="77" t="str">
        <f>IF(Ansøgning!K1043="","",Ansøgning!K1043)</f>
        <v/>
      </c>
      <c r="L1061" s="46" t="str">
        <f t="shared" si="110"/>
        <v/>
      </c>
      <c r="M1061" s="78" t="str">
        <f>IF(Ansøgning!M1043="","",Ansøgning!M1043)</f>
        <v/>
      </c>
      <c r="N1061" s="31" t="str">
        <f t="shared" si="111"/>
        <v/>
      </c>
      <c r="O1061" s="78" t="str">
        <f>IF(Ansøgning!O1043="","",Ansøgning!O1043)</f>
        <v/>
      </c>
      <c r="P1061" s="78" t="str">
        <f>IF(Ansøgning!P1043="","",Ansøgning!P1043)</f>
        <v/>
      </c>
      <c r="Q1061" s="78" t="str">
        <f>IF(Ansøgning!Q1043="","",Ansøgning!Q1043)</f>
        <v/>
      </c>
      <c r="R1061" s="78" t="str">
        <f>IF(Ansøgning!R1043="","",Ansøgning!R1043)</f>
        <v/>
      </c>
      <c r="S1061" s="46" t="str">
        <f>IFERROR(MAX(IF(OR(O1061="",P1061=""),"",IF(AND(AND(MONTH(E1061)&gt;=7,MONTH(E1061)&lt;8),AND(MONTH(F1061)&gt;=7,MONTH(F1061)&lt;8)),(NETWORKDAYS(E1061,F1061,Lister!$D$7:$D$13)-O1061)*N1061/NETWORKDAYS(Lister!$D$19,Lister!$E$19,Lister!$D$7:$D$13),IF(AND(AND(MONTH(E1061)&gt;=7,MONTH(E1061)&lt;8),MONTH(F1061)&gt;7),(NETWORKDAYS(E1061,Lister!$E$19,Lister!$D$7:$D$13)-O1061)*N1061/NETWORKDAYS(Lister!$D$19,Lister!$E$19,Lister!$D$7:$D$13),IF(MONTH(E1061)&gt;7,0)))),0),"")</f>
        <v/>
      </c>
      <c r="T1061" s="46" t="str">
        <f>IFERROR(MAX(IF(OR(O1061="",P1061=""),"",IF(AND(AND(MONTH(E1061)&gt;=8,MONTH(E1061)&lt;9),AND(MONTH(F1061)&gt;=8,MONTH(F1061)&lt;9)),(NETWORKDAYS(E1061,F1061,Lister!$D$7:$D$13)-P1061)*N1061/NETWORKDAYS(Lister!$D$20,Lister!$E$20,Lister!$D$7:$D$13),IF(AND(MONTH(E1061)=7,MONTH(F1061)=8),(NETWORKDAYS(Lister!$D$20,F1061,Lister!$D$7:$D$13)-P1061)*N1061/NETWORKDAYS(Lister!$D$20,Lister!$E$20,Lister!$D$7:$D$13),IF(AND(MONTH(E1061)=7,MONTH(F1061)=7),0)))),0),"")</f>
        <v/>
      </c>
      <c r="U1061" s="78" t="str">
        <f>IF(Ansøgning!U1043="","",Ansøgning!U1043)</f>
        <v/>
      </c>
      <c r="V1061" s="119" t="str">
        <f t="shared" si="112"/>
        <v/>
      </c>
      <c r="W1061" s="120" t="str">
        <f t="shared" si="113"/>
        <v/>
      </c>
      <c r="X1061" s="42" t="str">
        <f t="shared" si="114"/>
        <v/>
      </c>
    </row>
    <row r="1062" spans="1:24" x14ac:dyDescent="0.25">
      <c r="A1062" s="13" t="str">
        <f t="shared" si="115"/>
        <v/>
      </c>
      <c r="B1062" s="75" t="str">
        <f>IF(Ansøgning!B1044="","",Ansøgning!B1044)</f>
        <v/>
      </c>
      <c r="C1062" s="75" t="str">
        <f>IF(Ansøgning!C1044="","",Ansøgning!C1044)</f>
        <v/>
      </c>
      <c r="D1062" s="75" t="str">
        <f>IF(Ansøgning!D1044="","",Ansøgning!D1044)</f>
        <v/>
      </c>
      <c r="E1062" s="76" t="str">
        <f>IF(Ansøgning!E1044="","",Ansøgning!E1044)</f>
        <v/>
      </c>
      <c r="F1062" s="76" t="str">
        <f>IF(Ansøgning!F1044="","",Ansøgning!F1044)</f>
        <v/>
      </c>
      <c r="G1062" s="33" t="str">
        <f>IF(OR(E1062="",F1062=""),"",NETWORKDAYS(E1062,F1062,Lister!$D$7:$D$13))</f>
        <v/>
      </c>
      <c r="H1062" s="76" t="str">
        <f>IF(Ansøgning!H1044="","",Ansøgning!H1044)</f>
        <v/>
      </c>
      <c r="I1062" s="32" t="str">
        <f t="shared" si="109"/>
        <v/>
      </c>
      <c r="J1062" s="77" t="str">
        <f>IF(Ansøgning!J1044="","",Ansøgning!J1044)</f>
        <v/>
      </c>
      <c r="K1062" s="77" t="str">
        <f>IF(Ansøgning!K1044="","",Ansøgning!K1044)</f>
        <v/>
      </c>
      <c r="L1062" s="46" t="str">
        <f t="shared" si="110"/>
        <v/>
      </c>
      <c r="M1062" s="78" t="str">
        <f>IF(Ansøgning!M1044="","",Ansøgning!M1044)</f>
        <v/>
      </c>
      <c r="N1062" s="31" t="str">
        <f t="shared" si="111"/>
        <v/>
      </c>
      <c r="O1062" s="78" t="str">
        <f>IF(Ansøgning!O1044="","",Ansøgning!O1044)</f>
        <v/>
      </c>
      <c r="P1062" s="78" t="str">
        <f>IF(Ansøgning!P1044="","",Ansøgning!P1044)</f>
        <v/>
      </c>
      <c r="Q1062" s="78" t="str">
        <f>IF(Ansøgning!Q1044="","",Ansøgning!Q1044)</f>
        <v/>
      </c>
      <c r="R1062" s="78" t="str">
        <f>IF(Ansøgning!R1044="","",Ansøgning!R1044)</f>
        <v/>
      </c>
      <c r="S1062" s="46" t="str">
        <f>IFERROR(MAX(IF(OR(O1062="",P1062=""),"",IF(AND(AND(MONTH(E1062)&gt;=7,MONTH(E1062)&lt;8),AND(MONTH(F1062)&gt;=7,MONTH(F1062)&lt;8)),(NETWORKDAYS(E1062,F1062,Lister!$D$7:$D$13)-O1062)*N1062/NETWORKDAYS(Lister!$D$19,Lister!$E$19,Lister!$D$7:$D$13),IF(AND(AND(MONTH(E1062)&gt;=7,MONTH(E1062)&lt;8),MONTH(F1062)&gt;7),(NETWORKDAYS(E1062,Lister!$E$19,Lister!$D$7:$D$13)-O1062)*N1062/NETWORKDAYS(Lister!$D$19,Lister!$E$19,Lister!$D$7:$D$13),IF(MONTH(E1062)&gt;7,0)))),0),"")</f>
        <v/>
      </c>
      <c r="T1062" s="46" t="str">
        <f>IFERROR(MAX(IF(OR(O1062="",P1062=""),"",IF(AND(AND(MONTH(E1062)&gt;=8,MONTH(E1062)&lt;9),AND(MONTH(F1062)&gt;=8,MONTH(F1062)&lt;9)),(NETWORKDAYS(E1062,F1062,Lister!$D$7:$D$13)-P1062)*N1062/NETWORKDAYS(Lister!$D$20,Lister!$E$20,Lister!$D$7:$D$13),IF(AND(MONTH(E1062)=7,MONTH(F1062)=8),(NETWORKDAYS(Lister!$D$20,F1062,Lister!$D$7:$D$13)-P1062)*N1062/NETWORKDAYS(Lister!$D$20,Lister!$E$20,Lister!$D$7:$D$13),IF(AND(MONTH(E1062)=7,MONTH(F1062)=7),0)))),0),"")</f>
        <v/>
      </c>
      <c r="U1062" s="78" t="str">
        <f>IF(Ansøgning!U1044="","",Ansøgning!U1044)</f>
        <v/>
      </c>
      <c r="V1062" s="119" t="str">
        <f t="shared" si="112"/>
        <v/>
      </c>
      <c r="W1062" s="120" t="str">
        <f t="shared" si="113"/>
        <v/>
      </c>
      <c r="X1062" s="42" t="str">
        <f t="shared" si="114"/>
        <v/>
      </c>
    </row>
    <row r="1063" spans="1:24" x14ac:dyDescent="0.25">
      <c r="A1063" s="13" t="str">
        <f t="shared" si="115"/>
        <v/>
      </c>
      <c r="B1063" s="75" t="str">
        <f>IF(Ansøgning!B1045="","",Ansøgning!B1045)</f>
        <v/>
      </c>
      <c r="C1063" s="75" t="str">
        <f>IF(Ansøgning!C1045="","",Ansøgning!C1045)</f>
        <v/>
      </c>
      <c r="D1063" s="75" t="str">
        <f>IF(Ansøgning!D1045="","",Ansøgning!D1045)</f>
        <v/>
      </c>
      <c r="E1063" s="76" t="str">
        <f>IF(Ansøgning!E1045="","",Ansøgning!E1045)</f>
        <v/>
      </c>
      <c r="F1063" s="76" t="str">
        <f>IF(Ansøgning!F1045="","",Ansøgning!F1045)</f>
        <v/>
      </c>
      <c r="G1063" s="33" t="str">
        <f>IF(OR(E1063="",F1063=""),"",NETWORKDAYS(E1063,F1063,Lister!$D$7:$D$13))</f>
        <v/>
      </c>
      <c r="H1063" s="76" t="str">
        <f>IF(Ansøgning!H1045="","",Ansøgning!H1045)</f>
        <v/>
      </c>
      <c r="I1063" s="32" t="str">
        <f t="shared" ref="I1063:I1126" si="116">IF(H1063="","",IF(H1063="Funktionær",0.75,IF(H1063="Ikke-funktionær",0.9,IF(H1063="Elev/lærling",0.9))))</f>
        <v/>
      </c>
      <c r="J1063" s="77" t="str">
        <f>IF(Ansøgning!J1045="","",Ansøgning!J1045)</f>
        <v/>
      </c>
      <c r="K1063" s="77" t="str">
        <f>IF(Ansøgning!K1045="","",Ansøgning!K1045)</f>
        <v/>
      </c>
      <c r="L1063" s="46" t="str">
        <f t="shared" ref="L1063:L1126" si="117">IF(J1063="","",J1063-K1063)</f>
        <v/>
      </c>
      <c r="M1063" s="78" t="str">
        <f>IF(Ansøgning!M1045="","",Ansøgning!M1045)</f>
        <v/>
      </c>
      <c r="N1063" s="31" t="str">
        <f t="shared" ref="N1063:N1126" si="118">IF(B1063="","",IF(L1063*I1063&gt;30000*IF(M1063&gt;37,37,M1063)/37,30000*IF(M1063&gt;37,37,M1063)/37,L1063*I1063))</f>
        <v/>
      </c>
      <c r="O1063" s="78" t="str">
        <f>IF(Ansøgning!O1045="","",Ansøgning!O1045)</f>
        <v/>
      </c>
      <c r="P1063" s="78" t="str">
        <f>IF(Ansøgning!P1045="","",Ansøgning!P1045)</f>
        <v/>
      </c>
      <c r="Q1063" s="78" t="str">
        <f>IF(Ansøgning!Q1045="","",Ansøgning!Q1045)</f>
        <v/>
      </c>
      <c r="R1063" s="78" t="str">
        <f>IF(Ansøgning!R1045="","",Ansøgning!R1045)</f>
        <v/>
      </c>
      <c r="S1063" s="46" t="str">
        <f>IFERROR(MAX(IF(OR(O1063="",P1063=""),"",IF(AND(AND(MONTH(E1063)&gt;=7,MONTH(E1063)&lt;8),AND(MONTH(F1063)&gt;=7,MONTH(F1063)&lt;8)),(NETWORKDAYS(E1063,F1063,Lister!$D$7:$D$13)-O1063)*N1063/NETWORKDAYS(Lister!$D$19,Lister!$E$19,Lister!$D$7:$D$13),IF(AND(AND(MONTH(E1063)&gt;=7,MONTH(E1063)&lt;8),MONTH(F1063)&gt;7),(NETWORKDAYS(E1063,Lister!$E$19,Lister!$D$7:$D$13)-O1063)*N1063/NETWORKDAYS(Lister!$D$19,Lister!$E$19,Lister!$D$7:$D$13),IF(MONTH(E1063)&gt;7,0)))),0),"")</f>
        <v/>
      </c>
      <c r="T1063" s="46" t="str">
        <f>IFERROR(MAX(IF(OR(O1063="",P1063=""),"",IF(AND(AND(MONTH(E1063)&gt;=8,MONTH(E1063)&lt;9),AND(MONTH(F1063)&gt;=8,MONTH(F1063)&lt;9)),(NETWORKDAYS(E1063,F1063,Lister!$D$7:$D$13)-P1063)*N1063/NETWORKDAYS(Lister!$D$20,Lister!$E$20,Lister!$D$7:$D$13),IF(AND(MONTH(E1063)=7,MONTH(F1063)=8),(NETWORKDAYS(Lister!$D$20,F1063,Lister!$D$7:$D$13)-P1063)*N1063/NETWORKDAYS(Lister!$D$20,Lister!$E$20,Lister!$D$7:$D$13),IF(AND(MONTH(E1063)=7,MONTH(F1063)=7),0)))),0),"")</f>
        <v/>
      </c>
      <c r="U1063" s="78" t="str">
        <f>IF(Ansøgning!U1045="","",Ansøgning!U1045)</f>
        <v/>
      </c>
      <c r="V1063" s="119" t="str">
        <f t="shared" ref="V1063:V1126" si="119">IFERROR(21/31*N1063,"")</f>
        <v/>
      </c>
      <c r="W1063" s="120" t="str">
        <f t="shared" ref="W1063:W1126" si="120">IFERROR(MAX(IF(AND(ISNUMBER(Q1063),ISNUMBER(R1063)),IF(S1063+T1063-V1063&gt;N1063,N1063,S1063-T1063),""),0),"")</f>
        <v/>
      </c>
      <c r="X1063" s="42" t="str">
        <f t="shared" ref="X1063:X1126" si="121">IF(W1063="","",W1063-U1063)</f>
        <v/>
      </c>
    </row>
    <row r="1064" spans="1:24" x14ac:dyDescent="0.25">
      <c r="A1064" s="13" t="str">
        <f t="shared" ref="A1064:A1127" si="122">IF(B1064="","",A1063+1)</f>
        <v/>
      </c>
      <c r="B1064" s="75" t="str">
        <f>IF(Ansøgning!B1046="","",Ansøgning!B1046)</f>
        <v/>
      </c>
      <c r="C1064" s="75" t="str">
        <f>IF(Ansøgning!C1046="","",Ansøgning!C1046)</f>
        <v/>
      </c>
      <c r="D1064" s="75" t="str">
        <f>IF(Ansøgning!D1046="","",Ansøgning!D1046)</f>
        <v/>
      </c>
      <c r="E1064" s="76" t="str">
        <f>IF(Ansøgning!E1046="","",Ansøgning!E1046)</f>
        <v/>
      </c>
      <c r="F1064" s="76" t="str">
        <f>IF(Ansøgning!F1046="","",Ansøgning!F1046)</f>
        <v/>
      </c>
      <c r="G1064" s="33" t="str">
        <f>IF(OR(E1064="",F1064=""),"",NETWORKDAYS(E1064,F1064,Lister!$D$7:$D$13))</f>
        <v/>
      </c>
      <c r="H1064" s="76" t="str">
        <f>IF(Ansøgning!H1046="","",Ansøgning!H1046)</f>
        <v/>
      </c>
      <c r="I1064" s="32" t="str">
        <f t="shared" si="116"/>
        <v/>
      </c>
      <c r="J1064" s="77" t="str">
        <f>IF(Ansøgning!J1046="","",Ansøgning!J1046)</f>
        <v/>
      </c>
      <c r="K1064" s="77" t="str">
        <f>IF(Ansøgning!K1046="","",Ansøgning!K1046)</f>
        <v/>
      </c>
      <c r="L1064" s="46" t="str">
        <f t="shared" si="117"/>
        <v/>
      </c>
      <c r="M1064" s="78" t="str">
        <f>IF(Ansøgning!M1046="","",Ansøgning!M1046)</f>
        <v/>
      </c>
      <c r="N1064" s="31" t="str">
        <f t="shared" si="118"/>
        <v/>
      </c>
      <c r="O1064" s="78" t="str">
        <f>IF(Ansøgning!O1046="","",Ansøgning!O1046)</f>
        <v/>
      </c>
      <c r="P1064" s="78" t="str">
        <f>IF(Ansøgning!P1046="","",Ansøgning!P1046)</f>
        <v/>
      </c>
      <c r="Q1064" s="78" t="str">
        <f>IF(Ansøgning!Q1046="","",Ansøgning!Q1046)</f>
        <v/>
      </c>
      <c r="R1064" s="78" t="str">
        <f>IF(Ansøgning!R1046="","",Ansøgning!R1046)</f>
        <v/>
      </c>
      <c r="S1064" s="46" t="str">
        <f>IFERROR(MAX(IF(OR(O1064="",P1064=""),"",IF(AND(AND(MONTH(E1064)&gt;=7,MONTH(E1064)&lt;8),AND(MONTH(F1064)&gt;=7,MONTH(F1064)&lt;8)),(NETWORKDAYS(E1064,F1064,Lister!$D$7:$D$13)-O1064)*N1064/NETWORKDAYS(Lister!$D$19,Lister!$E$19,Lister!$D$7:$D$13),IF(AND(AND(MONTH(E1064)&gt;=7,MONTH(E1064)&lt;8),MONTH(F1064)&gt;7),(NETWORKDAYS(E1064,Lister!$E$19,Lister!$D$7:$D$13)-O1064)*N1064/NETWORKDAYS(Lister!$D$19,Lister!$E$19,Lister!$D$7:$D$13),IF(MONTH(E1064)&gt;7,0)))),0),"")</f>
        <v/>
      </c>
      <c r="T1064" s="46" t="str">
        <f>IFERROR(MAX(IF(OR(O1064="",P1064=""),"",IF(AND(AND(MONTH(E1064)&gt;=8,MONTH(E1064)&lt;9),AND(MONTH(F1064)&gt;=8,MONTH(F1064)&lt;9)),(NETWORKDAYS(E1064,F1064,Lister!$D$7:$D$13)-P1064)*N1064/NETWORKDAYS(Lister!$D$20,Lister!$E$20,Lister!$D$7:$D$13),IF(AND(MONTH(E1064)=7,MONTH(F1064)=8),(NETWORKDAYS(Lister!$D$20,F1064,Lister!$D$7:$D$13)-P1064)*N1064/NETWORKDAYS(Lister!$D$20,Lister!$E$20,Lister!$D$7:$D$13),IF(AND(MONTH(E1064)=7,MONTH(F1064)=7),0)))),0),"")</f>
        <v/>
      </c>
      <c r="U1064" s="78" t="str">
        <f>IF(Ansøgning!U1046="","",Ansøgning!U1046)</f>
        <v/>
      </c>
      <c r="V1064" s="119" t="str">
        <f t="shared" si="119"/>
        <v/>
      </c>
      <c r="W1064" s="120" t="str">
        <f t="shared" si="120"/>
        <v/>
      </c>
      <c r="X1064" s="42" t="str">
        <f t="shared" si="121"/>
        <v/>
      </c>
    </row>
    <row r="1065" spans="1:24" x14ac:dyDescent="0.25">
      <c r="A1065" s="13" t="str">
        <f t="shared" si="122"/>
        <v/>
      </c>
      <c r="B1065" s="75" t="str">
        <f>IF(Ansøgning!B1047="","",Ansøgning!B1047)</f>
        <v/>
      </c>
      <c r="C1065" s="75" t="str">
        <f>IF(Ansøgning!C1047="","",Ansøgning!C1047)</f>
        <v/>
      </c>
      <c r="D1065" s="75" t="str">
        <f>IF(Ansøgning!D1047="","",Ansøgning!D1047)</f>
        <v/>
      </c>
      <c r="E1065" s="76" t="str">
        <f>IF(Ansøgning!E1047="","",Ansøgning!E1047)</f>
        <v/>
      </c>
      <c r="F1065" s="76" t="str">
        <f>IF(Ansøgning!F1047="","",Ansøgning!F1047)</f>
        <v/>
      </c>
      <c r="G1065" s="33" t="str">
        <f>IF(OR(E1065="",F1065=""),"",NETWORKDAYS(E1065,F1065,Lister!$D$7:$D$13))</f>
        <v/>
      </c>
      <c r="H1065" s="76" t="str">
        <f>IF(Ansøgning!H1047="","",Ansøgning!H1047)</f>
        <v/>
      </c>
      <c r="I1065" s="32" t="str">
        <f t="shared" si="116"/>
        <v/>
      </c>
      <c r="J1065" s="77" t="str">
        <f>IF(Ansøgning!J1047="","",Ansøgning!J1047)</f>
        <v/>
      </c>
      <c r="K1065" s="77" t="str">
        <f>IF(Ansøgning!K1047="","",Ansøgning!K1047)</f>
        <v/>
      </c>
      <c r="L1065" s="46" t="str">
        <f t="shared" si="117"/>
        <v/>
      </c>
      <c r="M1065" s="78" t="str">
        <f>IF(Ansøgning!M1047="","",Ansøgning!M1047)</f>
        <v/>
      </c>
      <c r="N1065" s="31" t="str">
        <f t="shared" si="118"/>
        <v/>
      </c>
      <c r="O1065" s="78" t="str">
        <f>IF(Ansøgning!O1047="","",Ansøgning!O1047)</f>
        <v/>
      </c>
      <c r="P1065" s="78" t="str">
        <f>IF(Ansøgning!P1047="","",Ansøgning!P1047)</f>
        <v/>
      </c>
      <c r="Q1065" s="78" t="str">
        <f>IF(Ansøgning!Q1047="","",Ansøgning!Q1047)</f>
        <v/>
      </c>
      <c r="R1065" s="78" t="str">
        <f>IF(Ansøgning!R1047="","",Ansøgning!R1047)</f>
        <v/>
      </c>
      <c r="S1065" s="46" t="str">
        <f>IFERROR(MAX(IF(OR(O1065="",P1065=""),"",IF(AND(AND(MONTH(E1065)&gt;=7,MONTH(E1065)&lt;8),AND(MONTH(F1065)&gt;=7,MONTH(F1065)&lt;8)),(NETWORKDAYS(E1065,F1065,Lister!$D$7:$D$13)-O1065)*N1065/NETWORKDAYS(Lister!$D$19,Lister!$E$19,Lister!$D$7:$D$13),IF(AND(AND(MONTH(E1065)&gt;=7,MONTH(E1065)&lt;8),MONTH(F1065)&gt;7),(NETWORKDAYS(E1065,Lister!$E$19,Lister!$D$7:$D$13)-O1065)*N1065/NETWORKDAYS(Lister!$D$19,Lister!$E$19,Lister!$D$7:$D$13),IF(MONTH(E1065)&gt;7,0)))),0),"")</f>
        <v/>
      </c>
      <c r="T1065" s="46" t="str">
        <f>IFERROR(MAX(IF(OR(O1065="",P1065=""),"",IF(AND(AND(MONTH(E1065)&gt;=8,MONTH(E1065)&lt;9),AND(MONTH(F1065)&gt;=8,MONTH(F1065)&lt;9)),(NETWORKDAYS(E1065,F1065,Lister!$D$7:$D$13)-P1065)*N1065/NETWORKDAYS(Lister!$D$20,Lister!$E$20,Lister!$D$7:$D$13),IF(AND(MONTH(E1065)=7,MONTH(F1065)=8),(NETWORKDAYS(Lister!$D$20,F1065,Lister!$D$7:$D$13)-P1065)*N1065/NETWORKDAYS(Lister!$D$20,Lister!$E$20,Lister!$D$7:$D$13),IF(AND(MONTH(E1065)=7,MONTH(F1065)=7),0)))),0),"")</f>
        <v/>
      </c>
      <c r="U1065" s="78" t="str">
        <f>IF(Ansøgning!U1047="","",Ansøgning!U1047)</f>
        <v/>
      </c>
      <c r="V1065" s="119" t="str">
        <f t="shared" si="119"/>
        <v/>
      </c>
      <c r="W1065" s="120" t="str">
        <f t="shared" si="120"/>
        <v/>
      </c>
      <c r="X1065" s="42" t="str">
        <f t="shared" si="121"/>
        <v/>
      </c>
    </row>
    <row r="1066" spans="1:24" x14ac:dyDescent="0.25">
      <c r="A1066" s="13" t="str">
        <f t="shared" si="122"/>
        <v/>
      </c>
      <c r="B1066" s="75" t="str">
        <f>IF(Ansøgning!B1048="","",Ansøgning!B1048)</f>
        <v/>
      </c>
      <c r="C1066" s="75" t="str">
        <f>IF(Ansøgning!C1048="","",Ansøgning!C1048)</f>
        <v/>
      </c>
      <c r="D1066" s="75" t="str">
        <f>IF(Ansøgning!D1048="","",Ansøgning!D1048)</f>
        <v/>
      </c>
      <c r="E1066" s="76" t="str">
        <f>IF(Ansøgning!E1048="","",Ansøgning!E1048)</f>
        <v/>
      </c>
      <c r="F1066" s="76" t="str">
        <f>IF(Ansøgning!F1048="","",Ansøgning!F1048)</f>
        <v/>
      </c>
      <c r="G1066" s="33" t="str">
        <f>IF(OR(E1066="",F1066=""),"",NETWORKDAYS(E1066,F1066,Lister!$D$7:$D$13))</f>
        <v/>
      </c>
      <c r="H1066" s="76" t="str">
        <f>IF(Ansøgning!H1048="","",Ansøgning!H1048)</f>
        <v/>
      </c>
      <c r="I1066" s="32" t="str">
        <f t="shared" si="116"/>
        <v/>
      </c>
      <c r="J1066" s="77" t="str">
        <f>IF(Ansøgning!J1048="","",Ansøgning!J1048)</f>
        <v/>
      </c>
      <c r="K1066" s="77" t="str">
        <f>IF(Ansøgning!K1048="","",Ansøgning!K1048)</f>
        <v/>
      </c>
      <c r="L1066" s="46" t="str">
        <f t="shared" si="117"/>
        <v/>
      </c>
      <c r="M1066" s="78" t="str">
        <f>IF(Ansøgning!M1048="","",Ansøgning!M1048)</f>
        <v/>
      </c>
      <c r="N1066" s="31" t="str">
        <f t="shared" si="118"/>
        <v/>
      </c>
      <c r="O1066" s="78" t="str">
        <f>IF(Ansøgning!O1048="","",Ansøgning!O1048)</f>
        <v/>
      </c>
      <c r="P1066" s="78" t="str">
        <f>IF(Ansøgning!P1048="","",Ansøgning!P1048)</f>
        <v/>
      </c>
      <c r="Q1066" s="78" t="str">
        <f>IF(Ansøgning!Q1048="","",Ansøgning!Q1048)</f>
        <v/>
      </c>
      <c r="R1066" s="78" t="str">
        <f>IF(Ansøgning!R1048="","",Ansøgning!R1048)</f>
        <v/>
      </c>
      <c r="S1066" s="46" t="str">
        <f>IFERROR(MAX(IF(OR(O1066="",P1066=""),"",IF(AND(AND(MONTH(E1066)&gt;=7,MONTH(E1066)&lt;8),AND(MONTH(F1066)&gt;=7,MONTH(F1066)&lt;8)),(NETWORKDAYS(E1066,F1066,Lister!$D$7:$D$13)-O1066)*N1066/NETWORKDAYS(Lister!$D$19,Lister!$E$19,Lister!$D$7:$D$13),IF(AND(AND(MONTH(E1066)&gt;=7,MONTH(E1066)&lt;8),MONTH(F1066)&gt;7),(NETWORKDAYS(E1066,Lister!$E$19,Lister!$D$7:$D$13)-O1066)*N1066/NETWORKDAYS(Lister!$D$19,Lister!$E$19,Lister!$D$7:$D$13),IF(MONTH(E1066)&gt;7,0)))),0),"")</f>
        <v/>
      </c>
      <c r="T1066" s="46" t="str">
        <f>IFERROR(MAX(IF(OR(O1066="",P1066=""),"",IF(AND(AND(MONTH(E1066)&gt;=8,MONTH(E1066)&lt;9),AND(MONTH(F1066)&gt;=8,MONTH(F1066)&lt;9)),(NETWORKDAYS(E1066,F1066,Lister!$D$7:$D$13)-P1066)*N1066/NETWORKDAYS(Lister!$D$20,Lister!$E$20,Lister!$D$7:$D$13),IF(AND(MONTH(E1066)=7,MONTH(F1066)=8),(NETWORKDAYS(Lister!$D$20,F1066,Lister!$D$7:$D$13)-P1066)*N1066/NETWORKDAYS(Lister!$D$20,Lister!$E$20,Lister!$D$7:$D$13),IF(AND(MONTH(E1066)=7,MONTH(F1066)=7),0)))),0),"")</f>
        <v/>
      </c>
      <c r="U1066" s="78" t="str">
        <f>IF(Ansøgning!U1048="","",Ansøgning!U1048)</f>
        <v/>
      </c>
      <c r="V1066" s="119" t="str">
        <f t="shared" si="119"/>
        <v/>
      </c>
      <c r="W1066" s="120" t="str">
        <f t="shared" si="120"/>
        <v/>
      </c>
      <c r="X1066" s="42" t="str">
        <f t="shared" si="121"/>
        <v/>
      </c>
    </row>
    <row r="1067" spans="1:24" x14ac:dyDescent="0.25">
      <c r="A1067" s="13" t="str">
        <f t="shared" si="122"/>
        <v/>
      </c>
      <c r="B1067" s="75" t="str">
        <f>IF(Ansøgning!B1049="","",Ansøgning!B1049)</f>
        <v/>
      </c>
      <c r="C1067" s="75" t="str">
        <f>IF(Ansøgning!C1049="","",Ansøgning!C1049)</f>
        <v/>
      </c>
      <c r="D1067" s="75" t="str">
        <f>IF(Ansøgning!D1049="","",Ansøgning!D1049)</f>
        <v/>
      </c>
      <c r="E1067" s="76" t="str">
        <f>IF(Ansøgning!E1049="","",Ansøgning!E1049)</f>
        <v/>
      </c>
      <c r="F1067" s="76" t="str">
        <f>IF(Ansøgning!F1049="","",Ansøgning!F1049)</f>
        <v/>
      </c>
      <c r="G1067" s="33" t="str">
        <f>IF(OR(E1067="",F1067=""),"",NETWORKDAYS(E1067,F1067,Lister!$D$7:$D$13))</f>
        <v/>
      </c>
      <c r="H1067" s="76" t="str">
        <f>IF(Ansøgning!H1049="","",Ansøgning!H1049)</f>
        <v/>
      </c>
      <c r="I1067" s="32" t="str">
        <f t="shared" si="116"/>
        <v/>
      </c>
      <c r="J1067" s="77" t="str">
        <f>IF(Ansøgning!J1049="","",Ansøgning!J1049)</f>
        <v/>
      </c>
      <c r="K1067" s="77" t="str">
        <f>IF(Ansøgning!K1049="","",Ansøgning!K1049)</f>
        <v/>
      </c>
      <c r="L1067" s="46" t="str">
        <f t="shared" si="117"/>
        <v/>
      </c>
      <c r="M1067" s="78" t="str">
        <f>IF(Ansøgning!M1049="","",Ansøgning!M1049)</f>
        <v/>
      </c>
      <c r="N1067" s="31" t="str">
        <f t="shared" si="118"/>
        <v/>
      </c>
      <c r="O1067" s="78" t="str">
        <f>IF(Ansøgning!O1049="","",Ansøgning!O1049)</f>
        <v/>
      </c>
      <c r="P1067" s="78" t="str">
        <f>IF(Ansøgning!P1049="","",Ansøgning!P1049)</f>
        <v/>
      </c>
      <c r="Q1067" s="78" t="str">
        <f>IF(Ansøgning!Q1049="","",Ansøgning!Q1049)</f>
        <v/>
      </c>
      <c r="R1067" s="78" t="str">
        <f>IF(Ansøgning!R1049="","",Ansøgning!R1049)</f>
        <v/>
      </c>
      <c r="S1067" s="46" t="str">
        <f>IFERROR(MAX(IF(OR(O1067="",P1067=""),"",IF(AND(AND(MONTH(E1067)&gt;=7,MONTH(E1067)&lt;8),AND(MONTH(F1067)&gt;=7,MONTH(F1067)&lt;8)),(NETWORKDAYS(E1067,F1067,Lister!$D$7:$D$13)-O1067)*N1067/NETWORKDAYS(Lister!$D$19,Lister!$E$19,Lister!$D$7:$D$13),IF(AND(AND(MONTH(E1067)&gt;=7,MONTH(E1067)&lt;8),MONTH(F1067)&gt;7),(NETWORKDAYS(E1067,Lister!$E$19,Lister!$D$7:$D$13)-O1067)*N1067/NETWORKDAYS(Lister!$D$19,Lister!$E$19,Lister!$D$7:$D$13),IF(MONTH(E1067)&gt;7,0)))),0),"")</f>
        <v/>
      </c>
      <c r="T1067" s="46" t="str">
        <f>IFERROR(MAX(IF(OR(O1067="",P1067=""),"",IF(AND(AND(MONTH(E1067)&gt;=8,MONTH(E1067)&lt;9),AND(MONTH(F1067)&gt;=8,MONTH(F1067)&lt;9)),(NETWORKDAYS(E1067,F1067,Lister!$D$7:$D$13)-P1067)*N1067/NETWORKDAYS(Lister!$D$20,Lister!$E$20,Lister!$D$7:$D$13),IF(AND(MONTH(E1067)=7,MONTH(F1067)=8),(NETWORKDAYS(Lister!$D$20,F1067,Lister!$D$7:$D$13)-P1067)*N1067/NETWORKDAYS(Lister!$D$20,Lister!$E$20,Lister!$D$7:$D$13),IF(AND(MONTH(E1067)=7,MONTH(F1067)=7),0)))),0),"")</f>
        <v/>
      </c>
      <c r="U1067" s="78" t="str">
        <f>IF(Ansøgning!U1049="","",Ansøgning!U1049)</f>
        <v/>
      </c>
      <c r="V1067" s="119" t="str">
        <f t="shared" si="119"/>
        <v/>
      </c>
      <c r="W1067" s="120" t="str">
        <f t="shared" si="120"/>
        <v/>
      </c>
      <c r="X1067" s="42" t="str">
        <f t="shared" si="121"/>
        <v/>
      </c>
    </row>
    <row r="1068" spans="1:24" x14ac:dyDescent="0.25">
      <c r="A1068" s="13" t="str">
        <f t="shared" si="122"/>
        <v/>
      </c>
      <c r="B1068" s="75" t="str">
        <f>IF(Ansøgning!B1050="","",Ansøgning!B1050)</f>
        <v/>
      </c>
      <c r="C1068" s="75" t="str">
        <f>IF(Ansøgning!C1050="","",Ansøgning!C1050)</f>
        <v/>
      </c>
      <c r="D1068" s="75" t="str">
        <f>IF(Ansøgning!D1050="","",Ansøgning!D1050)</f>
        <v/>
      </c>
      <c r="E1068" s="76" t="str">
        <f>IF(Ansøgning!E1050="","",Ansøgning!E1050)</f>
        <v/>
      </c>
      <c r="F1068" s="76" t="str">
        <f>IF(Ansøgning!F1050="","",Ansøgning!F1050)</f>
        <v/>
      </c>
      <c r="G1068" s="33" t="str">
        <f>IF(OR(E1068="",F1068=""),"",NETWORKDAYS(E1068,F1068,Lister!$D$7:$D$13))</f>
        <v/>
      </c>
      <c r="H1068" s="76" t="str">
        <f>IF(Ansøgning!H1050="","",Ansøgning!H1050)</f>
        <v/>
      </c>
      <c r="I1068" s="32" t="str">
        <f t="shared" si="116"/>
        <v/>
      </c>
      <c r="J1068" s="77" t="str">
        <f>IF(Ansøgning!J1050="","",Ansøgning!J1050)</f>
        <v/>
      </c>
      <c r="K1068" s="77" t="str">
        <f>IF(Ansøgning!K1050="","",Ansøgning!K1050)</f>
        <v/>
      </c>
      <c r="L1068" s="46" t="str">
        <f t="shared" si="117"/>
        <v/>
      </c>
      <c r="M1068" s="78" t="str">
        <f>IF(Ansøgning!M1050="","",Ansøgning!M1050)</f>
        <v/>
      </c>
      <c r="N1068" s="31" t="str">
        <f t="shared" si="118"/>
        <v/>
      </c>
      <c r="O1068" s="78" t="str">
        <f>IF(Ansøgning!O1050="","",Ansøgning!O1050)</f>
        <v/>
      </c>
      <c r="P1068" s="78" t="str">
        <f>IF(Ansøgning!P1050="","",Ansøgning!P1050)</f>
        <v/>
      </c>
      <c r="Q1068" s="78" t="str">
        <f>IF(Ansøgning!Q1050="","",Ansøgning!Q1050)</f>
        <v/>
      </c>
      <c r="R1068" s="78" t="str">
        <f>IF(Ansøgning!R1050="","",Ansøgning!R1050)</f>
        <v/>
      </c>
      <c r="S1068" s="46" t="str">
        <f>IFERROR(MAX(IF(OR(O1068="",P1068=""),"",IF(AND(AND(MONTH(E1068)&gt;=7,MONTH(E1068)&lt;8),AND(MONTH(F1068)&gt;=7,MONTH(F1068)&lt;8)),(NETWORKDAYS(E1068,F1068,Lister!$D$7:$D$13)-O1068)*N1068/NETWORKDAYS(Lister!$D$19,Lister!$E$19,Lister!$D$7:$D$13),IF(AND(AND(MONTH(E1068)&gt;=7,MONTH(E1068)&lt;8),MONTH(F1068)&gt;7),(NETWORKDAYS(E1068,Lister!$E$19,Lister!$D$7:$D$13)-O1068)*N1068/NETWORKDAYS(Lister!$D$19,Lister!$E$19,Lister!$D$7:$D$13),IF(MONTH(E1068)&gt;7,0)))),0),"")</f>
        <v/>
      </c>
      <c r="T1068" s="46" t="str">
        <f>IFERROR(MAX(IF(OR(O1068="",P1068=""),"",IF(AND(AND(MONTH(E1068)&gt;=8,MONTH(E1068)&lt;9),AND(MONTH(F1068)&gt;=8,MONTH(F1068)&lt;9)),(NETWORKDAYS(E1068,F1068,Lister!$D$7:$D$13)-P1068)*N1068/NETWORKDAYS(Lister!$D$20,Lister!$E$20,Lister!$D$7:$D$13),IF(AND(MONTH(E1068)=7,MONTH(F1068)=8),(NETWORKDAYS(Lister!$D$20,F1068,Lister!$D$7:$D$13)-P1068)*N1068/NETWORKDAYS(Lister!$D$20,Lister!$E$20,Lister!$D$7:$D$13),IF(AND(MONTH(E1068)=7,MONTH(F1068)=7),0)))),0),"")</f>
        <v/>
      </c>
      <c r="U1068" s="78" t="str">
        <f>IF(Ansøgning!U1050="","",Ansøgning!U1050)</f>
        <v/>
      </c>
      <c r="V1068" s="119" t="str">
        <f t="shared" si="119"/>
        <v/>
      </c>
      <c r="W1068" s="120" t="str">
        <f t="shared" si="120"/>
        <v/>
      </c>
      <c r="X1068" s="42" t="str">
        <f t="shared" si="121"/>
        <v/>
      </c>
    </row>
    <row r="1069" spans="1:24" x14ac:dyDescent="0.25">
      <c r="A1069" s="13" t="str">
        <f t="shared" si="122"/>
        <v/>
      </c>
      <c r="B1069" s="75" t="str">
        <f>IF(Ansøgning!B1051="","",Ansøgning!B1051)</f>
        <v/>
      </c>
      <c r="C1069" s="75" t="str">
        <f>IF(Ansøgning!C1051="","",Ansøgning!C1051)</f>
        <v/>
      </c>
      <c r="D1069" s="75" t="str">
        <f>IF(Ansøgning!D1051="","",Ansøgning!D1051)</f>
        <v/>
      </c>
      <c r="E1069" s="76" t="str">
        <f>IF(Ansøgning!E1051="","",Ansøgning!E1051)</f>
        <v/>
      </c>
      <c r="F1069" s="76" t="str">
        <f>IF(Ansøgning!F1051="","",Ansøgning!F1051)</f>
        <v/>
      </c>
      <c r="G1069" s="33" t="str">
        <f>IF(OR(E1069="",F1069=""),"",NETWORKDAYS(E1069,F1069,Lister!$D$7:$D$13))</f>
        <v/>
      </c>
      <c r="H1069" s="76" t="str">
        <f>IF(Ansøgning!H1051="","",Ansøgning!H1051)</f>
        <v/>
      </c>
      <c r="I1069" s="32" t="str">
        <f t="shared" si="116"/>
        <v/>
      </c>
      <c r="J1069" s="77" t="str">
        <f>IF(Ansøgning!J1051="","",Ansøgning!J1051)</f>
        <v/>
      </c>
      <c r="K1069" s="77" t="str">
        <f>IF(Ansøgning!K1051="","",Ansøgning!K1051)</f>
        <v/>
      </c>
      <c r="L1069" s="46" t="str">
        <f t="shared" si="117"/>
        <v/>
      </c>
      <c r="M1069" s="78" t="str">
        <f>IF(Ansøgning!M1051="","",Ansøgning!M1051)</f>
        <v/>
      </c>
      <c r="N1069" s="31" t="str">
        <f t="shared" si="118"/>
        <v/>
      </c>
      <c r="O1069" s="78" t="str">
        <f>IF(Ansøgning!O1051="","",Ansøgning!O1051)</f>
        <v/>
      </c>
      <c r="P1069" s="78" t="str">
        <f>IF(Ansøgning!P1051="","",Ansøgning!P1051)</f>
        <v/>
      </c>
      <c r="Q1069" s="78" t="str">
        <f>IF(Ansøgning!Q1051="","",Ansøgning!Q1051)</f>
        <v/>
      </c>
      <c r="R1069" s="78" t="str">
        <f>IF(Ansøgning!R1051="","",Ansøgning!R1051)</f>
        <v/>
      </c>
      <c r="S1069" s="46" t="str">
        <f>IFERROR(MAX(IF(OR(O1069="",P1069=""),"",IF(AND(AND(MONTH(E1069)&gt;=7,MONTH(E1069)&lt;8),AND(MONTH(F1069)&gt;=7,MONTH(F1069)&lt;8)),(NETWORKDAYS(E1069,F1069,Lister!$D$7:$D$13)-O1069)*N1069/NETWORKDAYS(Lister!$D$19,Lister!$E$19,Lister!$D$7:$D$13),IF(AND(AND(MONTH(E1069)&gt;=7,MONTH(E1069)&lt;8),MONTH(F1069)&gt;7),(NETWORKDAYS(E1069,Lister!$E$19,Lister!$D$7:$D$13)-O1069)*N1069/NETWORKDAYS(Lister!$D$19,Lister!$E$19,Lister!$D$7:$D$13),IF(MONTH(E1069)&gt;7,0)))),0),"")</f>
        <v/>
      </c>
      <c r="T1069" s="46" t="str">
        <f>IFERROR(MAX(IF(OR(O1069="",P1069=""),"",IF(AND(AND(MONTH(E1069)&gt;=8,MONTH(E1069)&lt;9),AND(MONTH(F1069)&gt;=8,MONTH(F1069)&lt;9)),(NETWORKDAYS(E1069,F1069,Lister!$D$7:$D$13)-P1069)*N1069/NETWORKDAYS(Lister!$D$20,Lister!$E$20,Lister!$D$7:$D$13),IF(AND(MONTH(E1069)=7,MONTH(F1069)=8),(NETWORKDAYS(Lister!$D$20,F1069,Lister!$D$7:$D$13)-P1069)*N1069/NETWORKDAYS(Lister!$D$20,Lister!$E$20,Lister!$D$7:$D$13),IF(AND(MONTH(E1069)=7,MONTH(F1069)=7),0)))),0),"")</f>
        <v/>
      </c>
      <c r="U1069" s="78" t="str">
        <f>IF(Ansøgning!U1051="","",Ansøgning!U1051)</f>
        <v/>
      </c>
      <c r="V1069" s="119" t="str">
        <f t="shared" si="119"/>
        <v/>
      </c>
      <c r="W1069" s="120" t="str">
        <f t="shared" si="120"/>
        <v/>
      </c>
      <c r="X1069" s="42" t="str">
        <f t="shared" si="121"/>
        <v/>
      </c>
    </row>
    <row r="1070" spans="1:24" x14ac:dyDescent="0.25">
      <c r="A1070" s="13" t="str">
        <f t="shared" si="122"/>
        <v/>
      </c>
      <c r="B1070" s="75" t="str">
        <f>IF(Ansøgning!B1052="","",Ansøgning!B1052)</f>
        <v/>
      </c>
      <c r="C1070" s="75" t="str">
        <f>IF(Ansøgning!C1052="","",Ansøgning!C1052)</f>
        <v/>
      </c>
      <c r="D1070" s="75" t="str">
        <f>IF(Ansøgning!D1052="","",Ansøgning!D1052)</f>
        <v/>
      </c>
      <c r="E1070" s="76" t="str">
        <f>IF(Ansøgning!E1052="","",Ansøgning!E1052)</f>
        <v/>
      </c>
      <c r="F1070" s="76" t="str">
        <f>IF(Ansøgning!F1052="","",Ansøgning!F1052)</f>
        <v/>
      </c>
      <c r="G1070" s="33" t="str">
        <f>IF(OR(E1070="",F1070=""),"",NETWORKDAYS(E1070,F1070,Lister!$D$7:$D$13))</f>
        <v/>
      </c>
      <c r="H1070" s="76" t="str">
        <f>IF(Ansøgning!H1052="","",Ansøgning!H1052)</f>
        <v/>
      </c>
      <c r="I1070" s="32" t="str">
        <f t="shared" si="116"/>
        <v/>
      </c>
      <c r="J1070" s="77" t="str">
        <f>IF(Ansøgning!J1052="","",Ansøgning!J1052)</f>
        <v/>
      </c>
      <c r="K1070" s="77" t="str">
        <f>IF(Ansøgning!K1052="","",Ansøgning!K1052)</f>
        <v/>
      </c>
      <c r="L1070" s="46" t="str">
        <f t="shared" si="117"/>
        <v/>
      </c>
      <c r="M1070" s="78" t="str">
        <f>IF(Ansøgning!M1052="","",Ansøgning!M1052)</f>
        <v/>
      </c>
      <c r="N1070" s="31" t="str">
        <f t="shared" si="118"/>
        <v/>
      </c>
      <c r="O1070" s="78" t="str">
        <f>IF(Ansøgning!O1052="","",Ansøgning!O1052)</f>
        <v/>
      </c>
      <c r="P1070" s="78" t="str">
        <f>IF(Ansøgning!P1052="","",Ansøgning!P1052)</f>
        <v/>
      </c>
      <c r="Q1070" s="78" t="str">
        <f>IF(Ansøgning!Q1052="","",Ansøgning!Q1052)</f>
        <v/>
      </c>
      <c r="R1070" s="78" t="str">
        <f>IF(Ansøgning!R1052="","",Ansøgning!R1052)</f>
        <v/>
      </c>
      <c r="S1070" s="46" t="str">
        <f>IFERROR(MAX(IF(OR(O1070="",P1070=""),"",IF(AND(AND(MONTH(E1070)&gt;=7,MONTH(E1070)&lt;8),AND(MONTH(F1070)&gt;=7,MONTH(F1070)&lt;8)),(NETWORKDAYS(E1070,F1070,Lister!$D$7:$D$13)-O1070)*N1070/NETWORKDAYS(Lister!$D$19,Lister!$E$19,Lister!$D$7:$D$13),IF(AND(AND(MONTH(E1070)&gt;=7,MONTH(E1070)&lt;8),MONTH(F1070)&gt;7),(NETWORKDAYS(E1070,Lister!$E$19,Lister!$D$7:$D$13)-O1070)*N1070/NETWORKDAYS(Lister!$D$19,Lister!$E$19,Lister!$D$7:$D$13),IF(MONTH(E1070)&gt;7,0)))),0),"")</f>
        <v/>
      </c>
      <c r="T1070" s="46" t="str">
        <f>IFERROR(MAX(IF(OR(O1070="",P1070=""),"",IF(AND(AND(MONTH(E1070)&gt;=8,MONTH(E1070)&lt;9),AND(MONTH(F1070)&gt;=8,MONTH(F1070)&lt;9)),(NETWORKDAYS(E1070,F1070,Lister!$D$7:$D$13)-P1070)*N1070/NETWORKDAYS(Lister!$D$20,Lister!$E$20,Lister!$D$7:$D$13),IF(AND(MONTH(E1070)=7,MONTH(F1070)=8),(NETWORKDAYS(Lister!$D$20,F1070,Lister!$D$7:$D$13)-P1070)*N1070/NETWORKDAYS(Lister!$D$20,Lister!$E$20,Lister!$D$7:$D$13),IF(AND(MONTH(E1070)=7,MONTH(F1070)=7),0)))),0),"")</f>
        <v/>
      </c>
      <c r="U1070" s="78" t="str">
        <f>IF(Ansøgning!U1052="","",Ansøgning!U1052)</f>
        <v/>
      </c>
      <c r="V1070" s="119" t="str">
        <f t="shared" si="119"/>
        <v/>
      </c>
      <c r="W1070" s="120" t="str">
        <f t="shared" si="120"/>
        <v/>
      </c>
      <c r="X1070" s="42" t="str">
        <f t="shared" si="121"/>
        <v/>
      </c>
    </row>
    <row r="1071" spans="1:24" x14ac:dyDescent="0.25">
      <c r="A1071" s="13" t="str">
        <f t="shared" si="122"/>
        <v/>
      </c>
      <c r="B1071" s="75" t="str">
        <f>IF(Ansøgning!B1053="","",Ansøgning!B1053)</f>
        <v/>
      </c>
      <c r="C1071" s="75" t="str">
        <f>IF(Ansøgning!C1053="","",Ansøgning!C1053)</f>
        <v/>
      </c>
      <c r="D1071" s="75" t="str">
        <f>IF(Ansøgning!D1053="","",Ansøgning!D1053)</f>
        <v/>
      </c>
      <c r="E1071" s="76" t="str">
        <f>IF(Ansøgning!E1053="","",Ansøgning!E1053)</f>
        <v/>
      </c>
      <c r="F1071" s="76" t="str">
        <f>IF(Ansøgning!F1053="","",Ansøgning!F1053)</f>
        <v/>
      </c>
      <c r="G1071" s="33" t="str">
        <f>IF(OR(E1071="",F1071=""),"",NETWORKDAYS(E1071,F1071,Lister!$D$7:$D$13))</f>
        <v/>
      </c>
      <c r="H1071" s="76" t="str">
        <f>IF(Ansøgning!H1053="","",Ansøgning!H1053)</f>
        <v/>
      </c>
      <c r="I1071" s="32" t="str">
        <f t="shared" si="116"/>
        <v/>
      </c>
      <c r="J1071" s="77" t="str">
        <f>IF(Ansøgning!J1053="","",Ansøgning!J1053)</f>
        <v/>
      </c>
      <c r="K1071" s="77" t="str">
        <f>IF(Ansøgning!K1053="","",Ansøgning!K1053)</f>
        <v/>
      </c>
      <c r="L1071" s="46" t="str">
        <f t="shared" si="117"/>
        <v/>
      </c>
      <c r="M1071" s="78" t="str">
        <f>IF(Ansøgning!M1053="","",Ansøgning!M1053)</f>
        <v/>
      </c>
      <c r="N1071" s="31" t="str">
        <f t="shared" si="118"/>
        <v/>
      </c>
      <c r="O1071" s="78" t="str">
        <f>IF(Ansøgning!O1053="","",Ansøgning!O1053)</f>
        <v/>
      </c>
      <c r="P1071" s="78" t="str">
        <f>IF(Ansøgning!P1053="","",Ansøgning!P1053)</f>
        <v/>
      </c>
      <c r="Q1071" s="78" t="str">
        <f>IF(Ansøgning!Q1053="","",Ansøgning!Q1053)</f>
        <v/>
      </c>
      <c r="R1071" s="78" t="str">
        <f>IF(Ansøgning!R1053="","",Ansøgning!R1053)</f>
        <v/>
      </c>
      <c r="S1071" s="46" t="str">
        <f>IFERROR(MAX(IF(OR(O1071="",P1071=""),"",IF(AND(AND(MONTH(E1071)&gt;=7,MONTH(E1071)&lt;8),AND(MONTH(F1071)&gt;=7,MONTH(F1071)&lt;8)),(NETWORKDAYS(E1071,F1071,Lister!$D$7:$D$13)-O1071)*N1071/NETWORKDAYS(Lister!$D$19,Lister!$E$19,Lister!$D$7:$D$13),IF(AND(AND(MONTH(E1071)&gt;=7,MONTH(E1071)&lt;8),MONTH(F1071)&gt;7),(NETWORKDAYS(E1071,Lister!$E$19,Lister!$D$7:$D$13)-O1071)*N1071/NETWORKDAYS(Lister!$D$19,Lister!$E$19,Lister!$D$7:$D$13),IF(MONTH(E1071)&gt;7,0)))),0),"")</f>
        <v/>
      </c>
      <c r="T1071" s="46" t="str">
        <f>IFERROR(MAX(IF(OR(O1071="",P1071=""),"",IF(AND(AND(MONTH(E1071)&gt;=8,MONTH(E1071)&lt;9),AND(MONTH(F1071)&gt;=8,MONTH(F1071)&lt;9)),(NETWORKDAYS(E1071,F1071,Lister!$D$7:$D$13)-P1071)*N1071/NETWORKDAYS(Lister!$D$20,Lister!$E$20,Lister!$D$7:$D$13),IF(AND(MONTH(E1071)=7,MONTH(F1071)=8),(NETWORKDAYS(Lister!$D$20,F1071,Lister!$D$7:$D$13)-P1071)*N1071/NETWORKDAYS(Lister!$D$20,Lister!$E$20,Lister!$D$7:$D$13),IF(AND(MONTH(E1071)=7,MONTH(F1071)=7),0)))),0),"")</f>
        <v/>
      </c>
      <c r="U1071" s="78" t="str">
        <f>IF(Ansøgning!U1053="","",Ansøgning!U1053)</f>
        <v/>
      </c>
      <c r="V1071" s="119" t="str">
        <f t="shared" si="119"/>
        <v/>
      </c>
      <c r="W1071" s="120" t="str">
        <f t="shared" si="120"/>
        <v/>
      </c>
      <c r="X1071" s="42" t="str">
        <f t="shared" si="121"/>
        <v/>
      </c>
    </row>
    <row r="1072" spans="1:24" x14ac:dyDescent="0.25">
      <c r="A1072" s="13" t="str">
        <f t="shared" si="122"/>
        <v/>
      </c>
      <c r="B1072" s="75" t="str">
        <f>IF(Ansøgning!B1054="","",Ansøgning!B1054)</f>
        <v/>
      </c>
      <c r="C1072" s="75" t="str">
        <f>IF(Ansøgning!C1054="","",Ansøgning!C1054)</f>
        <v/>
      </c>
      <c r="D1072" s="75" t="str">
        <f>IF(Ansøgning!D1054="","",Ansøgning!D1054)</f>
        <v/>
      </c>
      <c r="E1072" s="76" t="str">
        <f>IF(Ansøgning!E1054="","",Ansøgning!E1054)</f>
        <v/>
      </c>
      <c r="F1072" s="76" t="str">
        <f>IF(Ansøgning!F1054="","",Ansøgning!F1054)</f>
        <v/>
      </c>
      <c r="G1072" s="33" t="str">
        <f>IF(OR(E1072="",F1072=""),"",NETWORKDAYS(E1072,F1072,Lister!$D$7:$D$13))</f>
        <v/>
      </c>
      <c r="H1072" s="76" t="str">
        <f>IF(Ansøgning!H1054="","",Ansøgning!H1054)</f>
        <v/>
      </c>
      <c r="I1072" s="32" t="str">
        <f t="shared" si="116"/>
        <v/>
      </c>
      <c r="J1072" s="77" t="str">
        <f>IF(Ansøgning!J1054="","",Ansøgning!J1054)</f>
        <v/>
      </c>
      <c r="K1072" s="77" t="str">
        <f>IF(Ansøgning!K1054="","",Ansøgning!K1054)</f>
        <v/>
      </c>
      <c r="L1072" s="46" t="str">
        <f t="shared" si="117"/>
        <v/>
      </c>
      <c r="M1072" s="78" t="str">
        <f>IF(Ansøgning!M1054="","",Ansøgning!M1054)</f>
        <v/>
      </c>
      <c r="N1072" s="31" t="str">
        <f t="shared" si="118"/>
        <v/>
      </c>
      <c r="O1072" s="78" t="str">
        <f>IF(Ansøgning!O1054="","",Ansøgning!O1054)</f>
        <v/>
      </c>
      <c r="P1072" s="78" t="str">
        <f>IF(Ansøgning!P1054="","",Ansøgning!P1054)</f>
        <v/>
      </c>
      <c r="Q1072" s="78" t="str">
        <f>IF(Ansøgning!Q1054="","",Ansøgning!Q1054)</f>
        <v/>
      </c>
      <c r="R1072" s="78" t="str">
        <f>IF(Ansøgning!R1054="","",Ansøgning!R1054)</f>
        <v/>
      </c>
      <c r="S1072" s="46" t="str">
        <f>IFERROR(MAX(IF(OR(O1072="",P1072=""),"",IF(AND(AND(MONTH(E1072)&gt;=7,MONTH(E1072)&lt;8),AND(MONTH(F1072)&gt;=7,MONTH(F1072)&lt;8)),(NETWORKDAYS(E1072,F1072,Lister!$D$7:$D$13)-O1072)*N1072/NETWORKDAYS(Lister!$D$19,Lister!$E$19,Lister!$D$7:$D$13),IF(AND(AND(MONTH(E1072)&gt;=7,MONTH(E1072)&lt;8),MONTH(F1072)&gt;7),(NETWORKDAYS(E1072,Lister!$E$19,Lister!$D$7:$D$13)-O1072)*N1072/NETWORKDAYS(Lister!$D$19,Lister!$E$19,Lister!$D$7:$D$13),IF(MONTH(E1072)&gt;7,0)))),0),"")</f>
        <v/>
      </c>
      <c r="T1072" s="46" t="str">
        <f>IFERROR(MAX(IF(OR(O1072="",P1072=""),"",IF(AND(AND(MONTH(E1072)&gt;=8,MONTH(E1072)&lt;9),AND(MONTH(F1072)&gt;=8,MONTH(F1072)&lt;9)),(NETWORKDAYS(E1072,F1072,Lister!$D$7:$D$13)-P1072)*N1072/NETWORKDAYS(Lister!$D$20,Lister!$E$20,Lister!$D$7:$D$13),IF(AND(MONTH(E1072)=7,MONTH(F1072)=8),(NETWORKDAYS(Lister!$D$20,F1072,Lister!$D$7:$D$13)-P1072)*N1072/NETWORKDAYS(Lister!$D$20,Lister!$E$20,Lister!$D$7:$D$13),IF(AND(MONTH(E1072)=7,MONTH(F1072)=7),0)))),0),"")</f>
        <v/>
      </c>
      <c r="U1072" s="78" t="str">
        <f>IF(Ansøgning!U1054="","",Ansøgning!U1054)</f>
        <v/>
      </c>
      <c r="V1072" s="119" t="str">
        <f t="shared" si="119"/>
        <v/>
      </c>
      <c r="W1072" s="120" t="str">
        <f t="shared" si="120"/>
        <v/>
      </c>
      <c r="X1072" s="42" t="str">
        <f t="shared" si="121"/>
        <v/>
      </c>
    </row>
    <row r="1073" spans="1:24" x14ac:dyDescent="0.25">
      <c r="A1073" s="13" t="str">
        <f t="shared" si="122"/>
        <v/>
      </c>
      <c r="B1073" s="75" t="str">
        <f>IF(Ansøgning!B1055="","",Ansøgning!B1055)</f>
        <v/>
      </c>
      <c r="C1073" s="75" t="str">
        <f>IF(Ansøgning!C1055="","",Ansøgning!C1055)</f>
        <v/>
      </c>
      <c r="D1073" s="75" t="str">
        <f>IF(Ansøgning!D1055="","",Ansøgning!D1055)</f>
        <v/>
      </c>
      <c r="E1073" s="76" t="str">
        <f>IF(Ansøgning!E1055="","",Ansøgning!E1055)</f>
        <v/>
      </c>
      <c r="F1073" s="76" t="str">
        <f>IF(Ansøgning!F1055="","",Ansøgning!F1055)</f>
        <v/>
      </c>
      <c r="G1073" s="33" t="str">
        <f>IF(OR(E1073="",F1073=""),"",NETWORKDAYS(E1073,F1073,Lister!$D$7:$D$13))</f>
        <v/>
      </c>
      <c r="H1073" s="76" t="str">
        <f>IF(Ansøgning!H1055="","",Ansøgning!H1055)</f>
        <v/>
      </c>
      <c r="I1073" s="32" t="str">
        <f t="shared" si="116"/>
        <v/>
      </c>
      <c r="J1073" s="77" t="str">
        <f>IF(Ansøgning!J1055="","",Ansøgning!J1055)</f>
        <v/>
      </c>
      <c r="K1073" s="77" t="str">
        <f>IF(Ansøgning!K1055="","",Ansøgning!K1055)</f>
        <v/>
      </c>
      <c r="L1073" s="46" t="str">
        <f t="shared" si="117"/>
        <v/>
      </c>
      <c r="M1073" s="78" t="str">
        <f>IF(Ansøgning!M1055="","",Ansøgning!M1055)</f>
        <v/>
      </c>
      <c r="N1073" s="31" t="str">
        <f t="shared" si="118"/>
        <v/>
      </c>
      <c r="O1073" s="78" t="str">
        <f>IF(Ansøgning!O1055="","",Ansøgning!O1055)</f>
        <v/>
      </c>
      <c r="P1073" s="78" t="str">
        <f>IF(Ansøgning!P1055="","",Ansøgning!P1055)</f>
        <v/>
      </c>
      <c r="Q1073" s="78" t="str">
        <f>IF(Ansøgning!Q1055="","",Ansøgning!Q1055)</f>
        <v/>
      </c>
      <c r="R1073" s="78" t="str">
        <f>IF(Ansøgning!R1055="","",Ansøgning!R1055)</f>
        <v/>
      </c>
      <c r="S1073" s="46" t="str">
        <f>IFERROR(MAX(IF(OR(O1073="",P1073=""),"",IF(AND(AND(MONTH(E1073)&gt;=7,MONTH(E1073)&lt;8),AND(MONTH(F1073)&gt;=7,MONTH(F1073)&lt;8)),(NETWORKDAYS(E1073,F1073,Lister!$D$7:$D$13)-O1073)*N1073/NETWORKDAYS(Lister!$D$19,Lister!$E$19,Lister!$D$7:$D$13),IF(AND(AND(MONTH(E1073)&gt;=7,MONTH(E1073)&lt;8),MONTH(F1073)&gt;7),(NETWORKDAYS(E1073,Lister!$E$19,Lister!$D$7:$D$13)-O1073)*N1073/NETWORKDAYS(Lister!$D$19,Lister!$E$19,Lister!$D$7:$D$13),IF(MONTH(E1073)&gt;7,0)))),0),"")</f>
        <v/>
      </c>
      <c r="T1073" s="46" t="str">
        <f>IFERROR(MAX(IF(OR(O1073="",P1073=""),"",IF(AND(AND(MONTH(E1073)&gt;=8,MONTH(E1073)&lt;9),AND(MONTH(F1073)&gt;=8,MONTH(F1073)&lt;9)),(NETWORKDAYS(E1073,F1073,Lister!$D$7:$D$13)-P1073)*N1073/NETWORKDAYS(Lister!$D$20,Lister!$E$20,Lister!$D$7:$D$13),IF(AND(MONTH(E1073)=7,MONTH(F1073)=8),(NETWORKDAYS(Lister!$D$20,F1073,Lister!$D$7:$D$13)-P1073)*N1073/NETWORKDAYS(Lister!$D$20,Lister!$E$20,Lister!$D$7:$D$13),IF(AND(MONTH(E1073)=7,MONTH(F1073)=7),0)))),0),"")</f>
        <v/>
      </c>
      <c r="U1073" s="78" t="str">
        <f>IF(Ansøgning!U1055="","",Ansøgning!U1055)</f>
        <v/>
      </c>
      <c r="V1073" s="119" t="str">
        <f t="shared" si="119"/>
        <v/>
      </c>
      <c r="W1073" s="120" t="str">
        <f t="shared" si="120"/>
        <v/>
      </c>
      <c r="X1073" s="42" t="str">
        <f t="shared" si="121"/>
        <v/>
      </c>
    </row>
    <row r="1074" spans="1:24" x14ac:dyDescent="0.25">
      <c r="A1074" s="13" t="str">
        <f t="shared" si="122"/>
        <v/>
      </c>
      <c r="B1074" s="75" t="str">
        <f>IF(Ansøgning!B1056="","",Ansøgning!B1056)</f>
        <v/>
      </c>
      <c r="C1074" s="75" t="str">
        <f>IF(Ansøgning!C1056="","",Ansøgning!C1056)</f>
        <v/>
      </c>
      <c r="D1074" s="75" t="str">
        <f>IF(Ansøgning!D1056="","",Ansøgning!D1056)</f>
        <v/>
      </c>
      <c r="E1074" s="76" t="str">
        <f>IF(Ansøgning!E1056="","",Ansøgning!E1056)</f>
        <v/>
      </c>
      <c r="F1074" s="76" t="str">
        <f>IF(Ansøgning!F1056="","",Ansøgning!F1056)</f>
        <v/>
      </c>
      <c r="G1074" s="33" t="str">
        <f>IF(OR(E1074="",F1074=""),"",NETWORKDAYS(E1074,F1074,Lister!$D$7:$D$13))</f>
        <v/>
      </c>
      <c r="H1074" s="76" t="str">
        <f>IF(Ansøgning!H1056="","",Ansøgning!H1056)</f>
        <v/>
      </c>
      <c r="I1074" s="32" t="str">
        <f t="shared" si="116"/>
        <v/>
      </c>
      <c r="J1074" s="77" t="str">
        <f>IF(Ansøgning!J1056="","",Ansøgning!J1056)</f>
        <v/>
      </c>
      <c r="K1074" s="77" t="str">
        <f>IF(Ansøgning!K1056="","",Ansøgning!K1056)</f>
        <v/>
      </c>
      <c r="L1074" s="46" t="str">
        <f t="shared" si="117"/>
        <v/>
      </c>
      <c r="M1074" s="78" t="str">
        <f>IF(Ansøgning!M1056="","",Ansøgning!M1056)</f>
        <v/>
      </c>
      <c r="N1074" s="31" t="str">
        <f t="shared" si="118"/>
        <v/>
      </c>
      <c r="O1074" s="78" t="str">
        <f>IF(Ansøgning!O1056="","",Ansøgning!O1056)</f>
        <v/>
      </c>
      <c r="P1074" s="78" t="str">
        <f>IF(Ansøgning!P1056="","",Ansøgning!P1056)</f>
        <v/>
      </c>
      <c r="Q1074" s="78" t="str">
        <f>IF(Ansøgning!Q1056="","",Ansøgning!Q1056)</f>
        <v/>
      </c>
      <c r="R1074" s="78" t="str">
        <f>IF(Ansøgning!R1056="","",Ansøgning!R1056)</f>
        <v/>
      </c>
      <c r="S1074" s="46" t="str">
        <f>IFERROR(MAX(IF(OR(O1074="",P1074=""),"",IF(AND(AND(MONTH(E1074)&gt;=7,MONTH(E1074)&lt;8),AND(MONTH(F1074)&gt;=7,MONTH(F1074)&lt;8)),(NETWORKDAYS(E1074,F1074,Lister!$D$7:$D$13)-O1074)*N1074/NETWORKDAYS(Lister!$D$19,Lister!$E$19,Lister!$D$7:$D$13),IF(AND(AND(MONTH(E1074)&gt;=7,MONTH(E1074)&lt;8),MONTH(F1074)&gt;7),(NETWORKDAYS(E1074,Lister!$E$19,Lister!$D$7:$D$13)-O1074)*N1074/NETWORKDAYS(Lister!$D$19,Lister!$E$19,Lister!$D$7:$D$13),IF(MONTH(E1074)&gt;7,0)))),0),"")</f>
        <v/>
      </c>
      <c r="T1074" s="46" t="str">
        <f>IFERROR(MAX(IF(OR(O1074="",P1074=""),"",IF(AND(AND(MONTH(E1074)&gt;=8,MONTH(E1074)&lt;9),AND(MONTH(F1074)&gt;=8,MONTH(F1074)&lt;9)),(NETWORKDAYS(E1074,F1074,Lister!$D$7:$D$13)-P1074)*N1074/NETWORKDAYS(Lister!$D$20,Lister!$E$20,Lister!$D$7:$D$13),IF(AND(MONTH(E1074)=7,MONTH(F1074)=8),(NETWORKDAYS(Lister!$D$20,F1074,Lister!$D$7:$D$13)-P1074)*N1074/NETWORKDAYS(Lister!$D$20,Lister!$E$20,Lister!$D$7:$D$13),IF(AND(MONTH(E1074)=7,MONTH(F1074)=7),0)))),0),"")</f>
        <v/>
      </c>
      <c r="U1074" s="78" t="str">
        <f>IF(Ansøgning!U1056="","",Ansøgning!U1056)</f>
        <v/>
      </c>
      <c r="V1074" s="119" t="str">
        <f t="shared" si="119"/>
        <v/>
      </c>
      <c r="W1074" s="120" t="str">
        <f t="shared" si="120"/>
        <v/>
      </c>
      <c r="X1074" s="42" t="str">
        <f t="shared" si="121"/>
        <v/>
      </c>
    </row>
    <row r="1075" spans="1:24" x14ac:dyDescent="0.25">
      <c r="A1075" s="13" t="str">
        <f t="shared" si="122"/>
        <v/>
      </c>
      <c r="B1075" s="75" t="str">
        <f>IF(Ansøgning!B1057="","",Ansøgning!B1057)</f>
        <v/>
      </c>
      <c r="C1075" s="75" t="str">
        <f>IF(Ansøgning!C1057="","",Ansøgning!C1057)</f>
        <v/>
      </c>
      <c r="D1075" s="75" t="str">
        <f>IF(Ansøgning!D1057="","",Ansøgning!D1057)</f>
        <v/>
      </c>
      <c r="E1075" s="76" t="str">
        <f>IF(Ansøgning!E1057="","",Ansøgning!E1057)</f>
        <v/>
      </c>
      <c r="F1075" s="76" t="str">
        <f>IF(Ansøgning!F1057="","",Ansøgning!F1057)</f>
        <v/>
      </c>
      <c r="G1075" s="33" t="str">
        <f>IF(OR(E1075="",F1075=""),"",NETWORKDAYS(E1075,F1075,Lister!$D$7:$D$13))</f>
        <v/>
      </c>
      <c r="H1075" s="76" t="str">
        <f>IF(Ansøgning!H1057="","",Ansøgning!H1057)</f>
        <v/>
      </c>
      <c r="I1075" s="32" t="str">
        <f t="shared" si="116"/>
        <v/>
      </c>
      <c r="J1075" s="77" t="str">
        <f>IF(Ansøgning!J1057="","",Ansøgning!J1057)</f>
        <v/>
      </c>
      <c r="K1075" s="77" t="str">
        <f>IF(Ansøgning!K1057="","",Ansøgning!K1057)</f>
        <v/>
      </c>
      <c r="L1075" s="46" t="str">
        <f t="shared" si="117"/>
        <v/>
      </c>
      <c r="M1075" s="78" t="str">
        <f>IF(Ansøgning!M1057="","",Ansøgning!M1057)</f>
        <v/>
      </c>
      <c r="N1075" s="31" t="str">
        <f t="shared" si="118"/>
        <v/>
      </c>
      <c r="O1075" s="78" t="str">
        <f>IF(Ansøgning!O1057="","",Ansøgning!O1057)</f>
        <v/>
      </c>
      <c r="P1075" s="78" t="str">
        <f>IF(Ansøgning!P1057="","",Ansøgning!P1057)</f>
        <v/>
      </c>
      <c r="Q1075" s="78" t="str">
        <f>IF(Ansøgning!Q1057="","",Ansøgning!Q1057)</f>
        <v/>
      </c>
      <c r="R1075" s="78" t="str">
        <f>IF(Ansøgning!R1057="","",Ansøgning!R1057)</f>
        <v/>
      </c>
      <c r="S1075" s="46" t="str">
        <f>IFERROR(MAX(IF(OR(O1075="",P1075=""),"",IF(AND(AND(MONTH(E1075)&gt;=7,MONTH(E1075)&lt;8),AND(MONTH(F1075)&gt;=7,MONTH(F1075)&lt;8)),(NETWORKDAYS(E1075,F1075,Lister!$D$7:$D$13)-O1075)*N1075/NETWORKDAYS(Lister!$D$19,Lister!$E$19,Lister!$D$7:$D$13),IF(AND(AND(MONTH(E1075)&gt;=7,MONTH(E1075)&lt;8),MONTH(F1075)&gt;7),(NETWORKDAYS(E1075,Lister!$E$19,Lister!$D$7:$D$13)-O1075)*N1075/NETWORKDAYS(Lister!$D$19,Lister!$E$19,Lister!$D$7:$D$13),IF(MONTH(E1075)&gt;7,0)))),0),"")</f>
        <v/>
      </c>
      <c r="T1075" s="46" t="str">
        <f>IFERROR(MAX(IF(OR(O1075="",P1075=""),"",IF(AND(AND(MONTH(E1075)&gt;=8,MONTH(E1075)&lt;9),AND(MONTH(F1075)&gt;=8,MONTH(F1075)&lt;9)),(NETWORKDAYS(E1075,F1075,Lister!$D$7:$D$13)-P1075)*N1075/NETWORKDAYS(Lister!$D$20,Lister!$E$20,Lister!$D$7:$D$13),IF(AND(MONTH(E1075)=7,MONTH(F1075)=8),(NETWORKDAYS(Lister!$D$20,F1075,Lister!$D$7:$D$13)-P1075)*N1075/NETWORKDAYS(Lister!$D$20,Lister!$E$20,Lister!$D$7:$D$13),IF(AND(MONTH(E1075)=7,MONTH(F1075)=7),0)))),0),"")</f>
        <v/>
      </c>
      <c r="U1075" s="78" t="str">
        <f>IF(Ansøgning!U1057="","",Ansøgning!U1057)</f>
        <v/>
      </c>
      <c r="V1075" s="119" t="str">
        <f t="shared" si="119"/>
        <v/>
      </c>
      <c r="W1075" s="120" t="str">
        <f t="shared" si="120"/>
        <v/>
      </c>
      <c r="X1075" s="42" t="str">
        <f t="shared" si="121"/>
        <v/>
      </c>
    </row>
    <row r="1076" spans="1:24" x14ac:dyDescent="0.25">
      <c r="A1076" s="13" t="str">
        <f t="shared" si="122"/>
        <v/>
      </c>
      <c r="B1076" s="75" t="str">
        <f>IF(Ansøgning!B1058="","",Ansøgning!B1058)</f>
        <v/>
      </c>
      <c r="C1076" s="75" t="str">
        <f>IF(Ansøgning!C1058="","",Ansøgning!C1058)</f>
        <v/>
      </c>
      <c r="D1076" s="75" t="str">
        <f>IF(Ansøgning!D1058="","",Ansøgning!D1058)</f>
        <v/>
      </c>
      <c r="E1076" s="76" t="str">
        <f>IF(Ansøgning!E1058="","",Ansøgning!E1058)</f>
        <v/>
      </c>
      <c r="F1076" s="76" t="str">
        <f>IF(Ansøgning!F1058="","",Ansøgning!F1058)</f>
        <v/>
      </c>
      <c r="G1076" s="33" t="str">
        <f>IF(OR(E1076="",F1076=""),"",NETWORKDAYS(E1076,F1076,Lister!$D$7:$D$13))</f>
        <v/>
      </c>
      <c r="H1076" s="76" t="str">
        <f>IF(Ansøgning!H1058="","",Ansøgning!H1058)</f>
        <v/>
      </c>
      <c r="I1076" s="32" t="str">
        <f t="shared" si="116"/>
        <v/>
      </c>
      <c r="J1076" s="77" t="str">
        <f>IF(Ansøgning!J1058="","",Ansøgning!J1058)</f>
        <v/>
      </c>
      <c r="K1076" s="77" t="str">
        <f>IF(Ansøgning!K1058="","",Ansøgning!K1058)</f>
        <v/>
      </c>
      <c r="L1076" s="46" t="str">
        <f t="shared" si="117"/>
        <v/>
      </c>
      <c r="M1076" s="78" t="str">
        <f>IF(Ansøgning!M1058="","",Ansøgning!M1058)</f>
        <v/>
      </c>
      <c r="N1076" s="31" t="str">
        <f t="shared" si="118"/>
        <v/>
      </c>
      <c r="O1076" s="78" t="str">
        <f>IF(Ansøgning!O1058="","",Ansøgning!O1058)</f>
        <v/>
      </c>
      <c r="P1076" s="78" t="str">
        <f>IF(Ansøgning!P1058="","",Ansøgning!P1058)</f>
        <v/>
      </c>
      <c r="Q1076" s="78" t="str">
        <f>IF(Ansøgning!Q1058="","",Ansøgning!Q1058)</f>
        <v/>
      </c>
      <c r="R1076" s="78" t="str">
        <f>IF(Ansøgning!R1058="","",Ansøgning!R1058)</f>
        <v/>
      </c>
      <c r="S1076" s="46" t="str">
        <f>IFERROR(MAX(IF(OR(O1076="",P1076=""),"",IF(AND(AND(MONTH(E1076)&gt;=7,MONTH(E1076)&lt;8),AND(MONTH(F1076)&gt;=7,MONTH(F1076)&lt;8)),(NETWORKDAYS(E1076,F1076,Lister!$D$7:$D$13)-O1076)*N1076/NETWORKDAYS(Lister!$D$19,Lister!$E$19,Lister!$D$7:$D$13),IF(AND(AND(MONTH(E1076)&gt;=7,MONTH(E1076)&lt;8),MONTH(F1076)&gt;7),(NETWORKDAYS(E1076,Lister!$E$19,Lister!$D$7:$D$13)-O1076)*N1076/NETWORKDAYS(Lister!$D$19,Lister!$E$19,Lister!$D$7:$D$13),IF(MONTH(E1076)&gt;7,0)))),0),"")</f>
        <v/>
      </c>
      <c r="T1076" s="46" t="str">
        <f>IFERROR(MAX(IF(OR(O1076="",P1076=""),"",IF(AND(AND(MONTH(E1076)&gt;=8,MONTH(E1076)&lt;9),AND(MONTH(F1076)&gt;=8,MONTH(F1076)&lt;9)),(NETWORKDAYS(E1076,F1076,Lister!$D$7:$D$13)-P1076)*N1076/NETWORKDAYS(Lister!$D$20,Lister!$E$20,Lister!$D$7:$D$13),IF(AND(MONTH(E1076)=7,MONTH(F1076)=8),(NETWORKDAYS(Lister!$D$20,F1076,Lister!$D$7:$D$13)-P1076)*N1076/NETWORKDAYS(Lister!$D$20,Lister!$E$20,Lister!$D$7:$D$13),IF(AND(MONTH(E1076)=7,MONTH(F1076)=7),0)))),0),"")</f>
        <v/>
      </c>
      <c r="U1076" s="78" t="str">
        <f>IF(Ansøgning!U1058="","",Ansøgning!U1058)</f>
        <v/>
      </c>
      <c r="V1076" s="119" t="str">
        <f t="shared" si="119"/>
        <v/>
      </c>
      <c r="W1076" s="120" t="str">
        <f t="shared" si="120"/>
        <v/>
      </c>
      <c r="X1076" s="42" t="str">
        <f t="shared" si="121"/>
        <v/>
      </c>
    </row>
    <row r="1077" spans="1:24" x14ac:dyDescent="0.25">
      <c r="A1077" s="13" t="str">
        <f t="shared" si="122"/>
        <v/>
      </c>
      <c r="B1077" s="75" t="str">
        <f>IF(Ansøgning!B1059="","",Ansøgning!B1059)</f>
        <v/>
      </c>
      <c r="C1077" s="75" t="str">
        <f>IF(Ansøgning!C1059="","",Ansøgning!C1059)</f>
        <v/>
      </c>
      <c r="D1077" s="75" t="str">
        <f>IF(Ansøgning!D1059="","",Ansøgning!D1059)</f>
        <v/>
      </c>
      <c r="E1077" s="76" t="str">
        <f>IF(Ansøgning!E1059="","",Ansøgning!E1059)</f>
        <v/>
      </c>
      <c r="F1077" s="76" t="str">
        <f>IF(Ansøgning!F1059="","",Ansøgning!F1059)</f>
        <v/>
      </c>
      <c r="G1077" s="33" t="str">
        <f>IF(OR(E1077="",F1077=""),"",NETWORKDAYS(E1077,F1077,Lister!$D$7:$D$13))</f>
        <v/>
      </c>
      <c r="H1077" s="76" t="str">
        <f>IF(Ansøgning!H1059="","",Ansøgning!H1059)</f>
        <v/>
      </c>
      <c r="I1077" s="32" t="str">
        <f t="shared" si="116"/>
        <v/>
      </c>
      <c r="J1077" s="77" t="str">
        <f>IF(Ansøgning!J1059="","",Ansøgning!J1059)</f>
        <v/>
      </c>
      <c r="K1077" s="77" t="str">
        <f>IF(Ansøgning!K1059="","",Ansøgning!K1059)</f>
        <v/>
      </c>
      <c r="L1077" s="46" t="str">
        <f t="shared" si="117"/>
        <v/>
      </c>
      <c r="M1077" s="78" t="str">
        <f>IF(Ansøgning!M1059="","",Ansøgning!M1059)</f>
        <v/>
      </c>
      <c r="N1077" s="31" t="str">
        <f t="shared" si="118"/>
        <v/>
      </c>
      <c r="O1077" s="78" t="str">
        <f>IF(Ansøgning!O1059="","",Ansøgning!O1059)</f>
        <v/>
      </c>
      <c r="P1077" s="78" t="str">
        <f>IF(Ansøgning!P1059="","",Ansøgning!P1059)</f>
        <v/>
      </c>
      <c r="Q1077" s="78" t="str">
        <f>IF(Ansøgning!Q1059="","",Ansøgning!Q1059)</f>
        <v/>
      </c>
      <c r="R1077" s="78" t="str">
        <f>IF(Ansøgning!R1059="","",Ansøgning!R1059)</f>
        <v/>
      </c>
      <c r="S1077" s="46" t="str">
        <f>IFERROR(MAX(IF(OR(O1077="",P1077=""),"",IF(AND(AND(MONTH(E1077)&gt;=7,MONTH(E1077)&lt;8),AND(MONTH(F1077)&gt;=7,MONTH(F1077)&lt;8)),(NETWORKDAYS(E1077,F1077,Lister!$D$7:$D$13)-O1077)*N1077/NETWORKDAYS(Lister!$D$19,Lister!$E$19,Lister!$D$7:$D$13),IF(AND(AND(MONTH(E1077)&gt;=7,MONTH(E1077)&lt;8),MONTH(F1077)&gt;7),(NETWORKDAYS(E1077,Lister!$E$19,Lister!$D$7:$D$13)-O1077)*N1077/NETWORKDAYS(Lister!$D$19,Lister!$E$19,Lister!$D$7:$D$13),IF(MONTH(E1077)&gt;7,0)))),0),"")</f>
        <v/>
      </c>
      <c r="T1077" s="46" t="str">
        <f>IFERROR(MAX(IF(OR(O1077="",P1077=""),"",IF(AND(AND(MONTH(E1077)&gt;=8,MONTH(E1077)&lt;9),AND(MONTH(F1077)&gt;=8,MONTH(F1077)&lt;9)),(NETWORKDAYS(E1077,F1077,Lister!$D$7:$D$13)-P1077)*N1077/NETWORKDAYS(Lister!$D$20,Lister!$E$20,Lister!$D$7:$D$13),IF(AND(MONTH(E1077)=7,MONTH(F1077)=8),(NETWORKDAYS(Lister!$D$20,F1077,Lister!$D$7:$D$13)-P1077)*N1077/NETWORKDAYS(Lister!$D$20,Lister!$E$20,Lister!$D$7:$D$13),IF(AND(MONTH(E1077)=7,MONTH(F1077)=7),0)))),0),"")</f>
        <v/>
      </c>
      <c r="U1077" s="78" t="str">
        <f>IF(Ansøgning!U1059="","",Ansøgning!U1059)</f>
        <v/>
      </c>
      <c r="V1077" s="119" t="str">
        <f t="shared" si="119"/>
        <v/>
      </c>
      <c r="W1077" s="120" t="str">
        <f t="shared" si="120"/>
        <v/>
      </c>
      <c r="X1077" s="42" t="str">
        <f t="shared" si="121"/>
        <v/>
      </c>
    </row>
    <row r="1078" spans="1:24" x14ac:dyDescent="0.25">
      <c r="A1078" s="13" t="str">
        <f t="shared" si="122"/>
        <v/>
      </c>
      <c r="B1078" s="75" t="str">
        <f>IF(Ansøgning!B1060="","",Ansøgning!B1060)</f>
        <v/>
      </c>
      <c r="C1078" s="75" t="str">
        <f>IF(Ansøgning!C1060="","",Ansøgning!C1060)</f>
        <v/>
      </c>
      <c r="D1078" s="75" t="str">
        <f>IF(Ansøgning!D1060="","",Ansøgning!D1060)</f>
        <v/>
      </c>
      <c r="E1078" s="76" t="str">
        <f>IF(Ansøgning!E1060="","",Ansøgning!E1060)</f>
        <v/>
      </c>
      <c r="F1078" s="76" t="str">
        <f>IF(Ansøgning!F1060="","",Ansøgning!F1060)</f>
        <v/>
      </c>
      <c r="G1078" s="33" t="str">
        <f>IF(OR(E1078="",F1078=""),"",NETWORKDAYS(E1078,F1078,Lister!$D$7:$D$13))</f>
        <v/>
      </c>
      <c r="H1078" s="76" t="str">
        <f>IF(Ansøgning!H1060="","",Ansøgning!H1060)</f>
        <v/>
      </c>
      <c r="I1078" s="32" t="str">
        <f t="shared" si="116"/>
        <v/>
      </c>
      <c r="J1078" s="77" t="str">
        <f>IF(Ansøgning!J1060="","",Ansøgning!J1060)</f>
        <v/>
      </c>
      <c r="K1078" s="77" t="str">
        <f>IF(Ansøgning!K1060="","",Ansøgning!K1060)</f>
        <v/>
      </c>
      <c r="L1078" s="46" t="str">
        <f t="shared" si="117"/>
        <v/>
      </c>
      <c r="M1078" s="78" t="str">
        <f>IF(Ansøgning!M1060="","",Ansøgning!M1060)</f>
        <v/>
      </c>
      <c r="N1078" s="31" t="str">
        <f t="shared" si="118"/>
        <v/>
      </c>
      <c r="O1078" s="78" t="str">
        <f>IF(Ansøgning!O1060="","",Ansøgning!O1060)</f>
        <v/>
      </c>
      <c r="P1078" s="78" t="str">
        <f>IF(Ansøgning!P1060="","",Ansøgning!P1060)</f>
        <v/>
      </c>
      <c r="Q1078" s="78" t="str">
        <f>IF(Ansøgning!Q1060="","",Ansøgning!Q1060)</f>
        <v/>
      </c>
      <c r="R1078" s="78" t="str">
        <f>IF(Ansøgning!R1060="","",Ansøgning!R1060)</f>
        <v/>
      </c>
      <c r="S1078" s="46" t="str">
        <f>IFERROR(MAX(IF(OR(O1078="",P1078=""),"",IF(AND(AND(MONTH(E1078)&gt;=7,MONTH(E1078)&lt;8),AND(MONTH(F1078)&gt;=7,MONTH(F1078)&lt;8)),(NETWORKDAYS(E1078,F1078,Lister!$D$7:$D$13)-O1078)*N1078/NETWORKDAYS(Lister!$D$19,Lister!$E$19,Lister!$D$7:$D$13),IF(AND(AND(MONTH(E1078)&gt;=7,MONTH(E1078)&lt;8),MONTH(F1078)&gt;7),(NETWORKDAYS(E1078,Lister!$E$19,Lister!$D$7:$D$13)-O1078)*N1078/NETWORKDAYS(Lister!$D$19,Lister!$E$19,Lister!$D$7:$D$13),IF(MONTH(E1078)&gt;7,0)))),0),"")</f>
        <v/>
      </c>
      <c r="T1078" s="46" t="str">
        <f>IFERROR(MAX(IF(OR(O1078="",P1078=""),"",IF(AND(AND(MONTH(E1078)&gt;=8,MONTH(E1078)&lt;9),AND(MONTH(F1078)&gt;=8,MONTH(F1078)&lt;9)),(NETWORKDAYS(E1078,F1078,Lister!$D$7:$D$13)-P1078)*N1078/NETWORKDAYS(Lister!$D$20,Lister!$E$20,Lister!$D$7:$D$13),IF(AND(MONTH(E1078)=7,MONTH(F1078)=8),(NETWORKDAYS(Lister!$D$20,F1078,Lister!$D$7:$D$13)-P1078)*N1078/NETWORKDAYS(Lister!$D$20,Lister!$E$20,Lister!$D$7:$D$13),IF(AND(MONTH(E1078)=7,MONTH(F1078)=7),0)))),0),"")</f>
        <v/>
      </c>
      <c r="U1078" s="78" t="str">
        <f>IF(Ansøgning!U1060="","",Ansøgning!U1060)</f>
        <v/>
      </c>
      <c r="V1078" s="119" t="str">
        <f t="shared" si="119"/>
        <v/>
      </c>
      <c r="W1078" s="120" t="str">
        <f t="shared" si="120"/>
        <v/>
      </c>
      <c r="X1078" s="42" t="str">
        <f t="shared" si="121"/>
        <v/>
      </c>
    </row>
    <row r="1079" spans="1:24" x14ac:dyDescent="0.25">
      <c r="A1079" s="13" t="str">
        <f t="shared" si="122"/>
        <v/>
      </c>
      <c r="B1079" s="75" t="str">
        <f>IF(Ansøgning!B1061="","",Ansøgning!B1061)</f>
        <v/>
      </c>
      <c r="C1079" s="75" t="str">
        <f>IF(Ansøgning!C1061="","",Ansøgning!C1061)</f>
        <v/>
      </c>
      <c r="D1079" s="75" t="str">
        <f>IF(Ansøgning!D1061="","",Ansøgning!D1061)</f>
        <v/>
      </c>
      <c r="E1079" s="76" t="str">
        <f>IF(Ansøgning!E1061="","",Ansøgning!E1061)</f>
        <v/>
      </c>
      <c r="F1079" s="76" t="str">
        <f>IF(Ansøgning!F1061="","",Ansøgning!F1061)</f>
        <v/>
      </c>
      <c r="G1079" s="33" t="str">
        <f>IF(OR(E1079="",F1079=""),"",NETWORKDAYS(E1079,F1079,Lister!$D$7:$D$13))</f>
        <v/>
      </c>
      <c r="H1079" s="76" t="str">
        <f>IF(Ansøgning!H1061="","",Ansøgning!H1061)</f>
        <v/>
      </c>
      <c r="I1079" s="32" t="str">
        <f t="shared" si="116"/>
        <v/>
      </c>
      <c r="J1079" s="77" t="str">
        <f>IF(Ansøgning!J1061="","",Ansøgning!J1061)</f>
        <v/>
      </c>
      <c r="K1079" s="77" t="str">
        <f>IF(Ansøgning!K1061="","",Ansøgning!K1061)</f>
        <v/>
      </c>
      <c r="L1079" s="46" t="str">
        <f t="shared" si="117"/>
        <v/>
      </c>
      <c r="M1079" s="78" t="str">
        <f>IF(Ansøgning!M1061="","",Ansøgning!M1061)</f>
        <v/>
      </c>
      <c r="N1079" s="31" t="str">
        <f t="shared" si="118"/>
        <v/>
      </c>
      <c r="O1079" s="78" t="str">
        <f>IF(Ansøgning!O1061="","",Ansøgning!O1061)</f>
        <v/>
      </c>
      <c r="P1079" s="78" t="str">
        <f>IF(Ansøgning!P1061="","",Ansøgning!P1061)</f>
        <v/>
      </c>
      <c r="Q1079" s="78" t="str">
        <f>IF(Ansøgning!Q1061="","",Ansøgning!Q1061)</f>
        <v/>
      </c>
      <c r="R1079" s="78" t="str">
        <f>IF(Ansøgning!R1061="","",Ansøgning!R1061)</f>
        <v/>
      </c>
      <c r="S1079" s="46" t="str">
        <f>IFERROR(MAX(IF(OR(O1079="",P1079=""),"",IF(AND(AND(MONTH(E1079)&gt;=7,MONTH(E1079)&lt;8),AND(MONTH(F1079)&gt;=7,MONTH(F1079)&lt;8)),(NETWORKDAYS(E1079,F1079,Lister!$D$7:$D$13)-O1079)*N1079/NETWORKDAYS(Lister!$D$19,Lister!$E$19,Lister!$D$7:$D$13),IF(AND(AND(MONTH(E1079)&gt;=7,MONTH(E1079)&lt;8),MONTH(F1079)&gt;7),(NETWORKDAYS(E1079,Lister!$E$19,Lister!$D$7:$D$13)-O1079)*N1079/NETWORKDAYS(Lister!$D$19,Lister!$E$19,Lister!$D$7:$D$13),IF(MONTH(E1079)&gt;7,0)))),0),"")</f>
        <v/>
      </c>
      <c r="T1079" s="46" t="str">
        <f>IFERROR(MAX(IF(OR(O1079="",P1079=""),"",IF(AND(AND(MONTH(E1079)&gt;=8,MONTH(E1079)&lt;9),AND(MONTH(F1079)&gt;=8,MONTH(F1079)&lt;9)),(NETWORKDAYS(E1079,F1079,Lister!$D$7:$D$13)-P1079)*N1079/NETWORKDAYS(Lister!$D$20,Lister!$E$20,Lister!$D$7:$D$13),IF(AND(MONTH(E1079)=7,MONTH(F1079)=8),(NETWORKDAYS(Lister!$D$20,F1079,Lister!$D$7:$D$13)-P1079)*N1079/NETWORKDAYS(Lister!$D$20,Lister!$E$20,Lister!$D$7:$D$13),IF(AND(MONTH(E1079)=7,MONTH(F1079)=7),0)))),0),"")</f>
        <v/>
      </c>
      <c r="U1079" s="78" t="str">
        <f>IF(Ansøgning!U1061="","",Ansøgning!U1061)</f>
        <v/>
      </c>
      <c r="V1079" s="119" t="str">
        <f t="shared" si="119"/>
        <v/>
      </c>
      <c r="W1079" s="120" t="str">
        <f t="shared" si="120"/>
        <v/>
      </c>
      <c r="X1079" s="42" t="str">
        <f t="shared" si="121"/>
        <v/>
      </c>
    </row>
    <row r="1080" spans="1:24" x14ac:dyDescent="0.25">
      <c r="A1080" s="13" t="str">
        <f t="shared" si="122"/>
        <v/>
      </c>
      <c r="B1080" s="75" t="str">
        <f>IF(Ansøgning!B1062="","",Ansøgning!B1062)</f>
        <v/>
      </c>
      <c r="C1080" s="75" t="str">
        <f>IF(Ansøgning!C1062="","",Ansøgning!C1062)</f>
        <v/>
      </c>
      <c r="D1080" s="75" t="str">
        <f>IF(Ansøgning!D1062="","",Ansøgning!D1062)</f>
        <v/>
      </c>
      <c r="E1080" s="76" t="str">
        <f>IF(Ansøgning!E1062="","",Ansøgning!E1062)</f>
        <v/>
      </c>
      <c r="F1080" s="76" t="str">
        <f>IF(Ansøgning!F1062="","",Ansøgning!F1062)</f>
        <v/>
      </c>
      <c r="G1080" s="33" t="str">
        <f>IF(OR(E1080="",F1080=""),"",NETWORKDAYS(E1080,F1080,Lister!$D$7:$D$13))</f>
        <v/>
      </c>
      <c r="H1080" s="76" t="str">
        <f>IF(Ansøgning!H1062="","",Ansøgning!H1062)</f>
        <v/>
      </c>
      <c r="I1080" s="32" t="str">
        <f t="shared" si="116"/>
        <v/>
      </c>
      <c r="J1080" s="77" t="str">
        <f>IF(Ansøgning!J1062="","",Ansøgning!J1062)</f>
        <v/>
      </c>
      <c r="K1080" s="77" t="str">
        <f>IF(Ansøgning!K1062="","",Ansøgning!K1062)</f>
        <v/>
      </c>
      <c r="L1080" s="46" t="str">
        <f t="shared" si="117"/>
        <v/>
      </c>
      <c r="M1080" s="78" t="str">
        <f>IF(Ansøgning!M1062="","",Ansøgning!M1062)</f>
        <v/>
      </c>
      <c r="N1080" s="31" t="str">
        <f t="shared" si="118"/>
        <v/>
      </c>
      <c r="O1080" s="78" t="str">
        <f>IF(Ansøgning!O1062="","",Ansøgning!O1062)</f>
        <v/>
      </c>
      <c r="P1080" s="78" t="str">
        <f>IF(Ansøgning!P1062="","",Ansøgning!P1062)</f>
        <v/>
      </c>
      <c r="Q1080" s="78" t="str">
        <f>IF(Ansøgning!Q1062="","",Ansøgning!Q1062)</f>
        <v/>
      </c>
      <c r="R1080" s="78" t="str">
        <f>IF(Ansøgning!R1062="","",Ansøgning!R1062)</f>
        <v/>
      </c>
      <c r="S1080" s="46" t="str">
        <f>IFERROR(MAX(IF(OR(O1080="",P1080=""),"",IF(AND(AND(MONTH(E1080)&gt;=7,MONTH(E1080)&lt;8),AND(MONTH(F1080)&gt;=7,MONTH(F1080)&lt;8)),(NETWORKDAYS(E1080,F1080,Lister!$D$7:$D$13)-O1080)*N1080/NETWORKDAYS(Lister!$D$19,Lister!$E$19,Lister!$D$7:$D$13),IF(AND(AND(MONTH(E1080)&gt;=7,MONTH(E1080)&lt;8),MONTH(F1080)&gt;7),(NETWORKDAYS(E1080,Lister!$E$19,Lister!$D$7:$D$13)-O1080)*N1080/NETWORKDAYS(Lister!$D$19,Lister!$E$19,Lister!$D$7:$D$13),IF(MONTH(E1080)&gt;7,0)))),0),"")</f>
        <v/>
      </c>
      <c r="T1080" s="46" t="str">
        <f>IFERROR(MAX(IF(OR(O1080="",P1080=""),"",IF(AND(AND(MONTH(E1080)&gt;=8,MONTH(E1080)&lt;9),AND(MONTH(F1080)&gt;=8,MONTH(F1080)&lt;9)),(NETWORKDAYS(E1080,F1080,Lister!$D$7:$D$13)-P1080)*N1080/NETWORKDAYS(Lister!$D$20,Lister!$E$20,Lister!$D$7:$D$13),IF(AND(MONTH(E1080)=7,MONTH(F1080)=8),(NETWORKDAYS(Lister!$D$20,F1080,Lister!$D$7:$D$13)-P1080)*N1080/NETWORKDAYS(Lister!$D$20,Lister!$E$20,Lister!$D$7:$D$13),IF(AND(MONTH(E1080)=7,MONTH(F1080)=7),0)))),0),"")</f>
        <v/>
      </c>
      <c r="U1080" s="78" t="str">
        <f>IF(Ansøgning!U1062="","",Ansøgning!U1062)</f>
        <v/>
      </c>
      <c r="V1080" s="119" t="str">
        <f t="shared" si="119"/>
        <v/>
      </c>
      <c r="W1080" s="120" t="str">
        <f t="shared" si="120"/>
        <v/>
      </c>
      <c r="X1080" s="42" t="str">
        <f t="shared" si="121"/>
        <v/>
      </c>
    </row>
    <row r="1081" spans="1:24" x14ac:dyDescent="0.25">
      <c r="A1081" s="13" t="str">
        <f t="shared" si="122"/>
        <v/>
      </c>
      <c r="B1081" s="75" t="str">
        <f>IF(Ansøgning!B1063="","",Ansøgning!B1063)</f>
        <v/>
      </c>
      <c r="C1081" s="75" t="str">
        <f>IF(Ansøgning!C1063="","",Ansøgning!C1063)</f>
        <v/>
      </c>
      <c r="D1081" s="75" t="str">
        <f>IF(Ansøgning!D1063="","",Ansøgning!D1063)</f>
        <v/>
      </c>
      <c r="E1081" s="76" t="str">
        <f>IF(Ansøgning!E1063="","",Ansøgning!E1063)</f>
        <v/>
      </c>
      <c r="F1081" s="76" t="str">
        <f>IF(Ansøgning!F1063="","",Ansøgning!F1063)</f>
        <v/>
      </c>
      <c r="G1081" s="33" t="str">
        <f>IF(OR(E1081="",F1081=""),"",NETWORKDAYS(E1081,F1081,Lister!$D$7:$D$13))</f>
        <v/>
      </c>
      <c r="H1081" s="76" t="str">
        <f>IF(Ansøgning!H1063="","",Ansøgning!H1063)</f>
        <v/>
      </c>
      <c r="I1081" s="32" t="str">
        <f t="shared" si="116"/>
        <v/>
      </c>
      <c r="J1081" s="77" t="str">
        <f>IF(Ansøgning!J1063="","",Ansøgning!J1063)</f>
        <v/>
      </c>
      <c r="K1081" s="77" t="str">
        <f>IF(Ansøgning!K1063="","",Ansøgning!K1063)</f>
        <v/>
      </c>
      <c r="L1081" s="46" t="str">
        <f t="shared" si="117"/>
        <v/>
      </c>
      <c r="M1081" s="78" t="str">
        <f>IF(Ansøgning!M1063="","",Ansøgning!M1063)</f>
        <v/>
      </c>
      <c r="N1081" s="31" t="str">
        <f t="shared" si="118"/>
        <v/>
      </c>
      <c r="O1081" s="78" t="str">
        <f>IF(Ansøgning!O1063="","",Ansøgning!O1063)</f>
        <v/>
      </c>
      <c r="P1081" s="78" t="str">
        <f>IF(Ansøgning!P1063="","",Ansøgning!P1063)</f>
        <v/>
      </c>
      <c r="Q1081" s="78" t="str">
        <f>IF(Ansøgning!Q1063="","",Ansøgning!Q1063)</f>
        <v/>
      </c>
      <c r="R1081" s="78" t="str">
        <f>IF(Ansøgning!R1063="","",Ansøgning!R1063)</f>
        <v/>
      </c>
      <c r="S1081" s="46" t="str">
        <f>IFERROR(MAX(IF(OR(O1081="",P1081=""),"",IF(AND(AND(MONTH(E1081)&gt;=7,MONTH(E1081)&lt;8),AND(MONTH(F1081)&gt;=7,MONTH(F1081)&lt;8)),(NETWORKDAYS(E1081,F1081,Lister!$D$7:$D$13)-O1081)*N1081/NETWORKDAYS(Lister!$D$19,Lister!$E$19,Lister!$D$7:$D$13),IF(AND(AND(MONTH(E1081)&gt;=7,MONTH(E1081)&lt;8),MONTH(F1081)&gt;7),(NETWORKDAYS(E1081,Lister!$E$19,Lister!$D$7:$D$13)-O1081)*N1081/NETWORKDAYS(Lister!$D$19,Lister!$E$19,Lister!$D$7:$D$13),IF(MONTH(E1081)&gt;7,0)))),0),"")</f>
        <v/>
      </c>
      <c r="T1081" s="46" t="str">
        <f>IFERROR(MAX(IF(OR(O1081="",P1081=""),"",IF(AND(AND(MONTH(E1081)&gt;=8,MONTH(E1081)&lt;9),AND(MONTH(F1081)&gt;=8,MONTH(F1081)&lt;9)),(NETWORKDAYS(E1081,F1081,Lister!$D$7:$D$13)-P1081)*N1081/NETWORKDAYS(Lister!$D$20,Lister!$E$20,Lister!$D$7:$D$13),IF(AND(MONTH(E1081)=7,MONTH(F1081)=8),(NETWORKDAYS(Lister!$D$20,F1081,Lister!$D$7:$D$13)-P1081)*N1081/NETWORKDAYS(Lister!$D$20,Lister!$E$20,Lister!$D$7:$D$13),IF(AND(MONTH(E1081)=7,MONTH(F1081)=7),0)))),0),"")</f>
        <v/>
      </c>
      <c r="U1081" s="78" t="str">
        <f>IF(Ansøgning!U1063="","",Ansøgning!U1063)</f>
        <v/>
      </c>
      <c r="V1081" s="119" t="str">
        <f t="shared" si="119"/>
        <v/>
      </c>
      <c r="W1081" s="120" t="str">
        <f t="shared" si="120"/>
        <v/>
      </c>
      <c r="X1081" s="42" t="str">
        <f t="shared" si="121"/>
        <v/>
      </c>
    </row>
    <row r="1082" spans="1:24" x14ac:dyDescent="0.25">
      <c r="A1082" s="13" t="str">
        <f t="shared" si="122"/>
        <v/>
      </c>
      <c r="B1082" s="75" t="str">
        <f>IF(Ansøgning!B1064="","",Ansøgning!B1064)</f>
        <v/>
      </c>
      <c r="C1082" s="75" t="str">
        <f>IF(Ansøgning!C1064="","",Ansøgning!C1064)</f>
        <v/>
      </c>
      <c r="D1082" s="75" t="str">
        <f>IF(Ansøgning!D1064="","",Ansøgning!D1064)</f>
        <v/>
      </c>
      <c r="E1082" s="76" t="str">
        <f>IF(Ansøgning!E1064="","",Ansøgning!E1064)</f>
        <v/>
      </c>
      <c r="F1082" s="76" t="str">
        <f>IF(Ansøgning!F1064="","",Ansøgning!F1064)</f>
        <v/>
      </c>
      <c r="G1082" s="33" t="str">
        <f>IF(OR(E1082="",F1082=""),"",NETWORKDAYS(E1082,F1082,Lister!$D$7:$D$13))</f>
        <v/>
      </c>
      <c r="H1082" s="76" t="str">
        <f>IF(Ansøgning!H1064="","",Ansøgning!H1064)</f>
        <v/>
      </c>
      <c r="I1082" s="32" t="str">
        <f t="shared" si="116"/>
        <v/>
      </c>
      <c r="J1082" s="77" t="str">
        <f>IF(Ansøgning!J1064="","",Ansøgning!J1064)</f>
        <v/>
      </c>
      <c r="K1082" s="77" t="str">
        <f>IF(Ansøgning!K1064="","",Ansøgning!K1064)</f>
        <v/>
      </c>
      <c r="L1082" s="46" t="str">
        <f t="shared" si="117"/>
        <v/>
      </c>
      <c r="M1082" s="78" t="str">
        <f>IF(Ansøgning!M1064="","",Ansøgning!M1064)</f>
        <v/>
      </c>
      <c r="N1082" s="31" t="str">
        <f t="shared" si="118"/>
        <v/>
      </c>
      <c r="O1082" s="78" t="str">
        <f>IF(Ansøgning!O1064="","",Ansøgning!O1064)</f>
        <v/>
      </c>
      <c r="P1082" s="78" t="str">
        <f>IF(Ansøgning!P1064="","",Ansøgning!P1064)</f>
        <v/>
      </c>
      <c r="Q1082" s="78" t="str">
        <f>IF(Ansøgning!Q1064="","",Ansøgning!Q1064)</f>
        <v/>
      </c>
      <c r="R1082" s="78" t="str">
        <f>IF(Ansøgning!R1064="","",Ansøgning!R1064)</f>
        <v/>
      </c>
      <c r="S1082" s="46" t="str">
        <f>IFERROR(MAX(IF(OR(O1082="",P1082=""),"",IF(AND(AND(MONTH(E1082)&gt;=7,MONTH(E1082)&lt;8),AND(MONTH(F1082)&gt;=7,MONTH(F1082)&lt;8)),(NETWORKDAYS(E1082,F1082,Lister!$D$7:$D$13)-O1082)*N1082/NETWORKDAYS(Lister!$D$19,Lister!$E$19,Lister!$D$7:$D$13),IF(AND(AND(MONTH(E1082)&gt;=7,MONTH(E1082)&lt;8),MONTH(F1082)&gt;7),(NETWORKDAYS(E1082,Lister!$E$19,Lister!$D$7:$D$13)-O1082)*N1082/NETWORKDAYS(Lister!$D$19,Lister!$E$19,Lister!$D$7:$D$13),IF(MONTH(E1082)&gt;7,0)))),0),"")</f>
        <v/>
      </c>
      <c r="T1082" s="46" t="str">
        <f>IFERROR(MAX(IF(OR(O1082="",P1082=""),"",IF(AND(AND(MONTH(E1082)&gt;=8,MONTH(E1082)&lt;9),AND(MONTH(F1082)&gt;=8,MONTH(F1082)&lt;9)),(NETWORKDAYS(E1082,F1082,Lister!$D$7:$D$13)-P1082)*N1082/NETWORKDAYS(Lister!$D$20,Lister!$E$20,Lister!$D$7:$D$13),IF(AND(MONTH(E1082)=7,MONTH(F1082)=8),(NETWORKDAYS(Lister!$D$20,F1082,Lister!$D$7:$D$13)-P1082)*N1082/NETWORKDAYS(Lister!$D$20,Lister!$E$20,Lister!$D$7:$D$13),IF(AND(MONTH(E1082)=7,MONTH(F1082)=7),0)))),0),"")</f>
        <v/>
      </c>
      <c r="U1082" s="78" t="str">
        <f>IF(Ansøgning!U1064="","",Ansøgning!U1064)</f>
        <v/>
      </c>
      <c r="V1082" s="119" t="str">
        <f t="shared" si="119"/>
        <v/>
      </c>
      <c r="W1082" s="120" t="str">
        <f t="shared" si="120"/>
        <v/>
      </c>
      <c r="X1082" s="42" t="str">
        <f t="shared" si="121"/>
        <v/>
      </c>
    </row>
    <row r="1083" spans="1:24" x14ac:dyDescent="0.25">
      <c r="A1083" s="13" t="str">
        <f t="shared" si="122"/>
        <v/>
      </c>
      <c r="B1083" s="75" t="str">
        <f>IF(Ansøgning!B1065="","",Ansøgning!B1065)</f>
        <v/>
      </c>
      <c r="C1083" s="75" t="str">
        <f>IF(Ansøgning!C1065="","",Ansøgning!C1065)</f>
        <v/>
      </c>
      <c r="D1083" s="75" t="str">
        <f>IF(Ansøgning!D1065="","",Ansøgning!D1065)</f>
        <v/>
      </c>
      <c r="E1083" s="76" t="str">
        <f>IF(Ansøgning!E1065="","",Ansøgning!E1065)</f>
        <v/>
      </c>
      <c r="F1083" s="76" t="str">
        <f>IF(Ansøgning!F1065="","",Ansøgning!F1065)</f>
        <v/>
      </c>
      <c r="G1083" s="33" t="str">
        <f>IF(OR(E1083="",F1083=""),"",NETWORKDAYS(E1083,F1083,Lister!$D$7:$D$13))</f>
        <v/>
      </c>
      <c r="H1083" s="76" t="str">
        <f>IF(Ansøgning!H1065="","",Ansøgning!H1065)</f>
        <v/>
      </c>
      <c r="I1083" s="32" t="str">
        <f t="shared" si="116"/>
        <v/>
      </c>
      <c r="J1083" s="77" t="str">
        <f>IF(Ansøgning!J1065="","",Ansøgning!J1065)</f>
        <v/>
      </c>
      <c r="K1083" s="77" t="str">
        <f>IF(Ansøgning!K1065="","",Ansøgning!K1065)</f>
        <v/>
      </c>
      <c r="L1083" s="46" t="str">
        <f t="shared" si="117"/>
        <v/>
      </c>
      <c r="M1083" s="78" t="str">
        <f>IF(Ansøgning!M1065="","",Ansøgning!M1065)</f>
        <v/>
      </c>
      <c r="N1083" s="31" t="str">
        <f t="shared" si="118"/>
        <v/>
      </c>
      <c r="O1083" s="78" t="str">
        <f>IF(Ansøgning!O1065="","",Ansøgning!O1065)</f>
        <v/>
      </c>
      <c r="P1083" s="78" t="str">
        <f>IF(Ansøgning!P1065="","",Ansøgning!P1065)</f>
        <v/>
      </c>
      <c r="Q1083" s="78" t="str">
        <f>IF(Ansøgning!Q1065="","",Ansøgning!Q1065)</f>
        <v/>
      </c>
      <c r="R1083" s="78" t="str">
        <f>IF(Ansøgning!R1065="","",Ansøgning!R1065)</f>
        <v/>
      </c>
      <c r="S1083" s="46" t="str">
        <f>IFERROR(MAX(IF(OR(O1083="",P1083=""),"",IF(AND(AND(MONTH(E1083)&gt;=7,MONTH(E1083)&lt;8),AND(MONTH(F1083)&gt;=7,MONTH(F1083)&lt;8)),(NETWORKDAYS(E1083,F1083,Lister!$D$7:$D$13)-O1083)*N1083/NETWORKDAYS(Lister!$D$19,Lister!$E$19,Lister!$D$7:$D$13),IF(AND(AND(MONTH(E1083)&gt;=7,MONTH(E1083)&lt;8),MONTH(F1083)&gt;7),(NETWORKDAYS(E1083,Lister!$E$19,Lister!$D$7:$D$13)-O1083)*N1083/NETWORKDAYS(Lister!$D$19,Lister!$E$19,Lister!$D$7:$D$13),IF(MONTH(E1083)&gt;7,0)))),0),"")</f>
        <v/>
      </c>
      <c r="T1083" s="46" t="str">
        <f>IFERROR(MAX(IF(OR(O1083="",P1083=""),"",IF(AND(AND(MONTH(E1083)&gt;=8,MONTH(E1083)&lt;9),AND(MONTH(F1083)&gt;=8,MONTH(F1083)&lt;9)),(NETWORKDAYS(E1083,F1083,Lister!$D$7:$D$13)-P1083)*N1083/NETWORKDAYS(Lister!$D$20,Lister!$E$20,Lister!$D$7:$D$13),IF(AND(MONTH(E1083)=7,MONTH(F1083)=8),(NETWORKDAYS(Lister!$D$20,F1083,Lister!$D$7:$D$13)-P1083)*N1083/NETWORKDAYS(Lister!$D$20,Lister!$E$20,Lister!$D$7:$D$13),IF(AND(MONTH(E1083)=7,MONTH(F1083)=7),0)))),0),"")</f>
        <v/>
      </c>
      <c r="U1083" s="78" t="str">
        <f>IF(Ansøgning!U1065="","",Ansøgning!U1065)</f>
        <v/>
      </c>
      <c r="V1083" s="119" t="str">
        <f t="shared" si="119"/>
        <v/>
      </c>
      <c r="W1083" s="120" t="str">
        <f t="shared" si="120"/>
        <v/>
      </c>
      <c r="X1083" s="42" t="str">
        <f t="shared" si="121"/>
        <v/>
      </c>
    </row>
    <row r="1084" spans="1:24" x14ac:dyDescent="0.25">
      <c r="A1084" s="13" t="str">
        <f t="shared" si="122"/>
        <v/>
      </c>
      <c r="B1084" s="75" t="str">
        <f>IF(Ansøgning!B1066="","",Ansøgning!B1066)</f>
        <v/>
      </c>
      <c r="C1084" s="75" t="str">
        <f>IF(Ansøgning!C1066="","",Ansøgning!C1066)</f>
        <v/>
      </c>
      <c r="D1084" s="75" t="str">
        <f>IF(Ansøgning!D1066="","",Ansøgning!D1066)</f>
        <v/>
      </c>
      <c r="E1084" s="76" t="str">
        <f>IF(Ansøgning!E1066="","",Ansøgning!E1066)</f>
        <v/>
      </c>
      <c r="F1084" s="76" t="str">
        <f>IF(Ansøgning!F1066="","",Ansøgning!F1066)</f>
        <v/>
      </c>
      <c r="G1084" s="33" t="str">
        <f>IF(OR(E1084="",F1084=""),"",NETWORKDAYS(E1084,F1084,Lister!$D$7:$D$13))</f>
        <v/>
      </c>
      <c r="H1084" s="76" t="str">
        <f>IF(Ansøgning!H1066="","",Ansøgning!H1066)</f>
        <v/>
      </c>
      <c r="I1084" s="32" t="str">
        <f t="shared" si="116"/>
        <v/>
      </c>
      <c r="J1084" s="77" t="str">
        <f>IF(Ansøgning!J1066="","",Ansøgning!J1066)</f>
        <v/>
      </c>
      <c r="K1084" s="77" t="str">
        <f>IF(Ansøgning!K1066="","",Ansøgning!K1066)</f>
        <v/>
      </c>
      <c r="L1084" s="46" t="str">
        <f t="shared" si="117"/>
        <v/>
      </c>
      <c r="M1084" s="78" t="str">
        <f>IF(Ansøgning!M1066="","",Ansøgning!M1066)</f>
        <v/>
      </c>
      <c r="N1084" s="31" t="str">
        <f t="shared" si="118"/>
        <v/>
      </c>
      <c r="O1084" s="78" t="str">
        <f>IF(Ansøgning!O1066="","",Ansøgning!O1066)</f>
        <v/>
      </c>
      <c r="P1084" s="78" t="str">
        <f>IF(Ansøgning!P1066="","",Ansøgning!P1066)</f>
        <v/>
      </c>
      <c r="Q1084" s="78" t="str">
        <f>IF(Ansøgning!Q1066="","",Ansøgning!Q1066)</f>
        <v/>
      </c>
      <c r="R1084" s="78" t="str">
        <f>IF(Ansøgning!R1066="","",Ansøgning!R1066)</f>
        <v/>
      </c>
      <c r="S1084" s="46" t="str">
        <f>IFERROR(MAX(IF(OR(O1084="",P1084=""),"",IF(AND(AND(MONTH(E1084)&gt;=7,MONTH(E1084)&lt;8),AND(MONTH(F1084)&gt;=7,MONTH(F1084)&lt;8)),(NETWORKDAYS(E1084,F1084,Lister!$D$7:$D$13)-O1084)*N1084/NETWORKDAYS(Lister!$D$19,Lister!$E$19,Lister!$D$7:$D$13),IF(AND(AND(MONTH(E1084)&gt;=7,MONTH(E1084)&lt;8),MONTH(F1084)&gt;7),(NETWORKDAYS(E1084,Lister!$E$19,Lister!$D$7:$D$13)-O1084)*N1084/NETWORKDAYS(Lister!$D$19,Lister!$E$19,Lister!$D$7:$D$13),IF(MONTH(E1084)&gt;7,0)))),0),"")</f>
        <v/>
      </c>
      <c r="T1084" s="46" t="str">
        <f>IFERROR(MAX(IF(OR(O1084="",P1084=""),"",IF(AND(AND(MONTH(E1084)&gt;=8,MONTH(E1084)&lt;9),AND(MONTH(F1084)&gt;=8,MONTH(F1084)&lt;9)),(NETWORKDAYS(E1084,F1084,Lister!$D$7:$D$13)-P1084)*N1084/NETWORKDAYS(Lister!$D$20,Lister!$E$20,Lister!$D$7:$D$13),IF(AND(MONTH(E1084)=7,MONTH(F1084)=8),(NETWORKDAYS(Lister!$D$20,F1084,Lister!$D$7:$D$13)-P1084)*N1084/NETWORKDAYS(Lister!$D$20,Lister!$E$20,Lister!$D$7:$D$13),IF(AND(MONTH(E1084)=7,MONTH(F1084)=7),0)))),0),"")</f>
        <v/>
      </c>
      <c r="U1084" s="78" t="str">
        <f>IF(Ansøgning!U1066="","",Ansøgning!U1066)</f>
        <v/>
      </c>
      <c r="V1084" s="119" t="str">
        <f t="shared" si="119"/>
        <v/>
      </c>
      <c r="W1084" s="120" t="str">
        <f t="shared" si="120"/>
        <v/>
      </c>
      <c r="X1084" s="42" t="str">
        <f t="shared" si="121"/>
        <v/>
      </c>
    </row>
    <row r="1085" spans="1:24" x14ac:dyDescent="0.25">
      <c r="A1085" s="13" t="str">
        <f t="shared" si="122"/>
        <v/>
      </c>
      <c r="B1085" s="75" t="str">
        <f>IF(Ansøgning!B1067="","",Ansøgning!B1067)</f>
        <v/>
      </c>
      <c r="C1085" s="75" t="str">
        <f>IF(Ansøgning!C1067="","",Ansøgning!C1067)</f>
        <v/>
      </c>
      <c r="D1085" s="75" t="str">
        <f>IF(Ansøgning!D1067="","",Ansøgning!D1067)</f>
        <v/>
      </c>
      <c r="E1085" s="76" t="str">
        <f>IF(Ansøgning!E1067="","",Ansøgning!E1067)</f>
        <v/>
      </c>
      <c r="F1085" s="76" t="str">
        <f>IF(Ansøgning!F1067="","",Ansøgning!F1067)</f>
        <v/>
      </c>
      <c r="G1085" s="33" t="str">
        <f>IF(OR(E1085="",F1085=""),"",NETWORKDAYS(E1085,F1085,Lister!$D$7:$D$13))</f>
        <v/>
      </c>
      <c r="H1085" s="76" t="str">
        <f>IF(Ansøgning!H1067="","",Ansøgning!H1067)</f>
        <v/>
      </c>
      <c r="I1085" s="32" t="str">
        <f t="shared" si="116"/>
        <v/>
      </c>
      <c r="J1085" s="77" t="str">
        <f>IF(Ansøgning!J1067="","",Ansøgning!J1067)</f>
        <v/>
      </c>
      <c r="K1085" s="77" t="str">
        <f>IF(Ansøgning!K1067="","",Ansøgning!K1067)</f>
        <v/>
      </c>
      <c r="L1085" s="46" t="str">
        <f t="shared" si="117"/>
        <v/>
      </c>
      <c r="M1085" s="78" t="str">
        <f>IF(Ansøgning!M1067="","",Ansøgning!M1067)</f>
        <v/>
      </c>
      <c r="N1085" s="31" t="str">
        <f t="shared" si="118"/>
        <v/>
      </c>
      <c r="O1085" s="78" t="str">
        <f>IF(Ansøgning!O1067="","",Ansøgning!O1067)</f>
        <v/>
      </c>
      <c r="P1085" s="78" t="str">
        <f>IF(Ansøgning!P1067="","",Ansøgning!P1067)</f>
        <v/>
      </c>
      <c r="Q1085" s="78" t="str">
        <f>IF(Ansøgning!Q1067="","",Ansøgning!Q1067)</f>
        <v/>
      </c>
      <c r="R1085" s="78" t="str">
        <f>IF(Ansøgning!R1067="","",Ansøgning!R1067)</f>
        <v/>
      </c>
      <c r="S1085" s="46" t="str">
        <f>IFERROR(MAX(IF(OR(O1085="",P1085=""),"",IF(AND(AND(MONTH(E1085)&gt;=7,MONTH(E1085)&lt;8),AND(MONTH(F1085)&gt;=7,MONTH(F1085)&lt;8)),(NETWORKDAYS(E1085,F1085,Lister!$D$7:$D$13)-O1085)*N1085/NETWORKDAYS(Lister!$D$19,Lister!$E$19,Lister!$D$7:$D$13),IF(AND(AND(MONTH(E1085)&gt;=7,MONTH(E1085)&lt;8),MONTH(F1085)&gt;7),(NETWORKDAYS(E1085,Lister!$E$19,Lister!$D$7:$D$13)-O1085)*N1085/NETWORKDAYS(Lister!$D$19,Lister!$E$19,Lister!$D$7:$D$13),IF(MONTH(E1085)&gt;7,0)))),0),"")</f>
        <v/>
      </c>
      <c r="T1085" s="46" t="str">
        <f>IFERROR(MAX(IF(OR(O1085="",P1085=""),"",IF(AND(AND(MONTH(E1085)&gt;=8,MONTH(E1085)&lt;9),AND(MONTH(F1085)&gt;=8,MONTH(F1085)&lt;9)),(NETWORKDAYS(E1085,F1085,Lister!$D$7:$D$13)-P1085)*N1085/NETWORKDAYS(Lister!$D$20,Lister!$E$20,Lister!$D$7:$D$13),IF(AND(MONTH(E1085)=7,MONTH(F1085)=8),(NETWORKDAYS(Lister!$D$20,F1085,Lister!$D$7:$D$13)-P1085)*N1085/NETWORKDAYS(Lister!$D$20,Lister!$E$20,Lister!$D$7:$D$13),IF(AND(MONTH(E1085)=7,MONTH(F1085)=7),0)))),0),"")</f>
        <v/>
      </c>
      <c r="U1085" s="78" t="str">
        <f>IF(Ansøgning!U1067="","",Ansøgning!U1067)</f>
        <v/>
      </c>
      <c r="V1085" s="119" t="str">
        <f t="shared" si="119"/>
        <v/>
      </c>
      <c r="W1085" s="120" t="str">
        <f t="shared" si="120"/>
        <v/>
      </c>
      <c r="X1085" s="42" t="str">
        <f t="shared" si="121"/>
        <v/>
      </c>
    </row>
    <row r="1086" spans="1:24" x14ac:dyDescent="0.25">
      <c r="A1086" s="13" t="str">
        <f t="shared" si="122"/>
        <v/>
      </c>
      <c r="B1086" s="75" t="str">
        <f>IF(Ansøgning!B1068="","",Ansøgning!B1068)</f>
        <v/>
      </c>
      <c r="C1086" s="75" t="str">
        <f>IF(Ansøgning!C1068="","",Ansøgning!C1068)</f>
        <v/>
      </c>
      <c r="D1086" s="75" t="str">
        <f>IF(Ansøgning!D1068="","",Ansøgning!D1068)</f>
        <v/>
      </c>
      <c r="E1086" s="76" t="str">
        <f>IF(Ansøgning!E1068="","",Ansøgning!E1068)</f>
        <v/>
      </c>
      <c r="F1086" s="76" t="str">
        <f>IF(Ansøgning!F1068="","",Ansøgning!F1068)</f>
        <v/>
      </c>
      <c r="G1086" s="33" t="str">
        <f>IF(OR(E1086="",F1086=""),"",NETWORKDAYS(E1086,F1086,Lister!$D$7:$D$13))</f>
        <v/>
      </c>
      <c r="H1086" s="76" t="str">
        <f>IF(Ansøgning!H1068="","",Ansøgning!H1068)</f>
        <v/>
      </c>
      <c r="I1086" s="32" t="str">
        <f t="shared" si="116"/>
        <v/>
      </c>
      <c r="J1086" s="77" t="str">
        <f>IF(Ansøgning!J1068="","",Ansøgning!J1068)</f>
        <v/>
      </c>
      <c r="K1086" s="77" t="str">
        <f>IF(Ansøgning!K1068="","",Ansøgning!K1068)</f>
        <v/>
      </c>
      <c r="L1086" s="46" t="str">
        <f t="shared" si="117"/>
        <v/>
      </c>
      <c r="M1086" s="78" t="str">
        <f>IF(Ansøgning!M1068="","",Ansøgning!M1068)</f>
        <v/>
      </c>
      <c r="N1086" s="31" t="str">
        <f t="shared" si="118"/>
        <v/>
      </c>
      <c r="O1086" s="78" t="str">
        <f>IF(Ansøgning!O1068="","",Ansøgning!O1068)</f>
        <v/>
      </c>
      <c r="P1086" s="78" t="str">
        <f>IF(Ansøgning!P1068="","",Ansøgning!P1068)</f>
        <v/>
      </c>
      <c r="Q1086" s="78" t="str">
        <f>IF(Ansøgning!Q1068="","",Ansøgning!Q1068)</f>
        <v/>
      </c>
      <c r="R1086" s="78" t="str">
        <f>IF(Ansøgning!R1068="","",Ansøgning!R1068)</f>
        <v/>
      </c>
      <c r="S1086" s="46" t="str">
        <f>IFERROR(MAX(IF(OR(O1086="",P1086=""),"",IF(AND(AND(MONTH(E1086)&gt;=7,MONTH(E1086)&lt;8),AND(MONTH(F1086)&gt;=7,MONTH(F1086)&lt;8)),(NETWORKDAYS(E1086,F1086,Lister!$D$7:$D$13)-O1086)*N1086/NETWORKDAYS(Lister!$D$19,Lister!$E$19,Lister!$D$7:$D$13),IF(AND(AND(MONTH(E1086)&gt;=7,MONTH(E1086)&lt;8),MONTH(F1086)&gt;7),(NETWORKDAYS(E1086,Lister!$E$19,Lister!$D$7:$D$13)-O1086)*N1086/NETWORKDAYS(Lister!$D$19,Lister!$E$19,Lister!$D$7:$D$13),IF(MONTH(E1086)&gt;7,0)))),0),"")</f>
        <v/>
      </c>
      <c r="T1086" s="46" t="str">
        <f>IFERROR(MAX(IF(OR(O1086="",P1086=""),"",IF(AND(AND(MONTH(E1086)&gt;=8,MONTH(E1086)&lt;9),AND(MONTH(F1086)&gt;=8,MONTH(F1086)&lt;9)),(NETWORKDAYS(E1086,F1086,Lister!$D$7:$D$13)-P1086)*N1086/NETWORKDAYS(Lister!$D$20,Lister!$E$20,Lister!$D$7:$D$13),IF(AND(MONTH(E1086)=7,MONTH(F1086)=8),(NETWORKDAYS(Lister!$D$20,F1086,Lister!$D$7:$D$13)-P1086)*N1086/NETWORKDAYS(Lister!$D$20,Lister!$E$20,Lister!$D$7:$D$13),IF(AND(MONTH(E1086)=7,MONTH(F1086)=7),0)))),0),"")</f>
        <v/>
      </c>
      <c r="U1086" s="78" t="str">
        <f>IF(Ansøgning!U1068="","",Ansøgning!U1068)</f>
        <v/>
      </c>
      <c r="V1086" s="119" t="str">
        <f t="shared" si="119"/>
        <v/>
      </c>
      <c r="W1086" s="120" t="str">
        <f t="shared" si="120"/>
        <v/>
      </c>
      <c r="X1086" s="42" t="str">
        <f t="shared" si="121"/>
        <v/>
      </c>
    </row>
    <row r="1087" spans="1:24" x14ac:dyDescent="0.25">
      <c r="A1087" s="13" t="str">
        <f t="shared" si="122"/>
        <v/>
      </c>
      <c r="B1087" s="75" t="str">
        <f>IF(Ansøgning!B1069="","",Ansøgning!B1069)</f>
        <v/>
      </c>
      <c r="C1087" s="75" t="str">
        <f>IF(Ansøgning!C1069="","",Ansøgning!C1069)</f>
        <v/>
      </c>
      <c r="D1087" s="75" t="str">
        <f>IF(Ansøgning!D1069="","",Ansøgning!D1069)</f>
        <v/>
      </c>
      <c r="E1087" s="76" t="str">
        <f>IF(Ansøgning!E1069="","",Ansøgning!E1069)</f>
        <v/>
      </c>
      <c r="F1087" s="76" t="str">
        <f>IF(Ansøgning!F1069="","",Ansøgning!F1069)</f>
        <v/>
      </c>
      <c r="G1087" s="33" t="str">
        <f>IF(OR(E1087="",F1087=""),"",NETWORKDAYS(E1087,F1087,Lister!$D$7:$D$13))</f>
        <v/>
      </c>
      <c r="H1087" s="76" t="str">
        <f>IF(Ansøgning!H1069="","",Ansøgning!H1069)</f>
        <v/>
      </c>
      <c r="I1087" s="32" t="str">
        <f t="shared" si="116"/>
        <v/>
      </c>
      <c r="J1087" s="77" t="str">
        <f>IF(Ansøgning!J1069="","",Ansøgning!J1069)</f>
        <v/>
      </c>
      <c r="K1087" s="77" t="str">
        <f>IF(Ansøgning!K1069="","",Ansøgning!K1069)</f>
        <v/>
      </c>
      <c r="L1087" s="46" t="str">
        <f t="shared" si="117"/>
        <v/>
      </c>
      <c r="M1087" s="78" t="str">
        <f>IF(Ansøgning!M1069="","",Ansøgning!M1069)</f>
        <v/>
      </c>
      <c r="N1087" s="31" t="str">
        <f t="shared" si="118"/>
        <v/>
      </c>
      <c r="O1087" s="78" t="str">
        <f>IF(Ansøgning!O1069="","",Ansøgning!O1069)</f>
        <v/>
      </c>
      <c r="P1087" s="78" t="str">
        <f>IF(Ansøgning!P1069="","",Ansøgning!P1069)</f>
        <v/>
      </c>
      <c r="Q1087" s="78" t="str">
        <f>IF(Ansøgning!Q1069="","",Ansøgning!Q1069)</f>
        <v/>
      </c>
      <c r="R1087" s="78" t="str">
        <f>IF(Ansøgning!R1069="","",Ansøgning!R1069)</f>
        <v/>
      </c>
      <c r="S1087" s="46" t="str">
        <f>IFERROR(MAX(IF(OR(O1087="",P1087=""),"",IF(AND(AND(MONTH(E1087)&gt;=7,MONTH(E1087)&lt;8),AND(MONTH(F1087)&gt;=7,MONTH(F1087)&lt;8)),(NETWORKDAYS(E1087,F1087,Lister!$D$7:$D$13)-O1087)*N1087/NETWORKDAYS(Lister!$D$19,Lister!$E$19,Lister!$D$7:$D$13),IF(AND(AND(MONTH(E1087)&gt;=7,MONTH(E1087)&lt;8),MONTH(F1087)&gt;7),(NETWORKDAYS(E1087,Lister!$E$19,Lister!$D$7:$D$13)-O1087)*N1087/NETWORKDAYS(Lister!$D$19,Lister!$E$19,Lister!$D$7:$D$13),IF(MONTH(E1087)&gt;7,0)))),0),"")</f>
        <v/>
      </c>
      <c r="T1087" s="46" t="str">
        <f>IFERROR(MAX(IF(OR(O1087="",P1087=""),"",IF(AND(AND(MONTH(E1087)&gt;=8,MONTH(E1087)&lt;9),AND(MONTH(F1087)&gt;=8,MONTH(F1087)&lt;9)),(NETWORKDAYS(E1087,F1087,Lister!$D$7:$D$13)-P1087)*N1087/NETWORKDAYS(Lister!$D$20,Lister!$E$20,Lister!$D$7:$D$13),IF(AND(MONTH(E1087)=7,MONTH(F1087)=8),(NETWORKDAYS(Lister!$D$20,F1087,Lister!$D$7:$D$13)-P1087)*N1087/NETWORKDAYS(Lister!$D$20,Lister!$E$20,Lister!$D$7:$D$13),IF(AND(MONTH(E1087)=7,MONTH(F1087)=7),0)))),0),"")</f>
        <v/>
      </c>
      <c r="U1087" s="78" t="str">
        <f>IF(Ansøgning!U1069="","",Ansøgning!U1069)</f>
        <v/>
      </c>
      <c r="V1087" s="119" t="str">
        <f t="shared" si="119"/>
        <v/>
      </c>
      <c r="W1087" s="120" t="str">
        <f t="shared" si="120"/>
        <v/>
      </c>
      <c r="X1087" s="42" t="str">
        <f t="shared" si="121"/>
        <v/>
      </c>
    </row>
    <row r="1088" spans="1:24" x14ac:dyDescent="0.25">
      <c r="A1088" s="13" t="str">
        <f t="shared" si="122"/>
        <v/>
      </c>
      <c r="B1088" s="75" t="str">
        <f>IF(Ansøgning!B1070="","",Ansøgning!B1070)</f>
        <v/>
      </c>
      <c r="C1088" s="75" t="str">
        <f>IF(Ansøgning!C1070="","",Ansøgning!C1070)</f>
        <v/>
      </c>
      <c r="D1088" s="75" t="str">
        <f>IF(Ansøgning!D1070="","",Ansøgning!D1070)</f>
        <v/>
      </c>
      <c r="E1088" s="76" t="str">
        <f>IF(Ansøgning!E1070="","",Ansøgning!E1070)</f>
        <v/>
      </c>
      <c r="F1088" s="76" t="str">
        <f>IF(Ansøgning!F1070="","",Ansøgning!F1070)</f>
        <v/>
      </c>
      <c r="G1088" s="33" t="str">
        <f>IF(OR(E1088="",F1088=""),"",NETWORKDAYS(E1088,F1088,Lister!$D$7:$D$13))</f>
        <v/>
      </c>
      <c r="H1088" s="76" t="str">
        <f>IF(Ansøgning!H1070="","",Ansøgning!H1070)</f>
        <v/>
      </c>
      <c r="I1088" s="32" t="str">
        <f t="shared" si="116"/>
        <v/>
      </c>
      <c r="J1088" s="77" t="str">
        <f>IF(Ansøgning!J1070="","",Ansøgning!J1070)</f>
        <v/>
      </c>
      <c r="K1088" s="77" t="str">
        <f>IF(Ansøgning!K1070="","",Ansøgning!K1070)</f>
        <v/>
      </c>
      <c r="L1088" s="46" t="str">
        <f t="shared" si="117"/>
        <v/>
      </c>
      <c r="M1088" s="78" t="str">
        <f>IF(Ansøgning!M1070="","",Ansøgning!M1070)</f>
        <v/>
      </c>
      <c r="N1088" s="31" t="str">
        <f t="shared" si="118"/>
        <v/>
      </c>
      <c r="O1088" s="78" t="str">
        <f>IF(Ansøgning!O1070="","",Ansøgning!O1070)</f>
        <v/>
      </c>
      <c r="P1088" s="78" t="str">
        <f>IF(Ansøgning!P1070="","",Ansøgning!P1070)</f>
        <v/>
      </c>
      <c r="Q1088" s="78" t="str">
        <f>IF(Ansøgning!Q1070="","",Ansøgning!Q1070)</f>
        <v/>
      </c>
      <c r="R1088" s="78" t="str">
        <f>IF(Ansøgning!R1070="","",Ansøgning!R1070)</f>
        <v/>
      </c>
      <c r="S1088" s="46" t="str">
        <f>IFERROR(MAX(IF(OR(O1088="",P1088=""),"",IF(AND(AND(MONTH(E1088)&gt;=7,MONTH(E1088)&lt;8),AND(MONTH(F1088)&gt;=7,MONTH(F1088)&lt;8)),(NETWORKDAYS(E1088,F1088,Lister!$D$7:$D$13)-O1088)*N1088/NETWORKDAYS(Lister!$D$19,Lister!$E$19,Lister!$D$7:$D$13),IF(AND(AND(MONTH(E1088)&gt;=7,MONTH(E1088)&lt;8),MONTH(F1088)&gt;7),(NETWORKDAYS(E1088,Lister!$E$19,Lister!$D$7:$D$13)-O1088)*N1088/NETWORKDAYS(Lister!$D$19,Lister!$E$19,Lister!$D$7:$D$13),IF(MONTH(E1088)&gt;7,0)))),0),"")</f>
        <v/>
      </c>
      <c r="T1088" s="46" t="str">
        <f>IFERROR(MAX(IF(OR(O1088="",P1088=""),"",IF(AND(AND(MONTH(E1088)&gt;=8,MONTH(E1088)&lt;9),AND(MONTH(F1088)&gt;=8,MONTH(F1088)&lt;9)),(NETWORKDAYS(E1088,F1088,Lister!$D$7:$D$13)-P1088)*N1088/NETWORKDAYS(Lister!$D$20,Lister!$E$20,Lister!$D$7:$D$13),IF(AND(MONTH(E1088)=7,MONTH(F1088)=8),(NETWORKDAYS(Lister!$D$20,F1088,Lister!$D$7:$D$13)-P1088)*N1088/NETWORKDAYS(Lister!$D$20,Lister!$E$20,Lister!$D$7:$D$13),IF(AND(MONTH(E1088)=7,MONTH(F1088)=7),0)))),0),"")</f>
        <v/>
      </c>
      <c r="U1088" s="78" t="str">
        <f>IF(Ansøgning!U1070="","",Ansøgning!U1070)</f>
        <v/>
      </c>
      <c r="V1088" s="119" t="str">
        <f t="shared" si="119"/>
        <v/>
      </c>
      <c r="W1088" s="120" t="str">
        <f t="shared" si="120"/>
        <v/>
      </c>
      <c r="X1088" s="42" t="str">
        <f t="shared" si="121"/>
        <v/>
      </c>
    </row>
    <row r="1089" spans="1:24" x14ac:dyDescent="0.25">
      <c r="A1089" s="13" t="str">
        <f t="shared" si="122"/>
        <v/>
      </c>
      <c r="B1089" s="75" t="str">
        <f>IF(Ansøgning!B1071="","",Ansøgning!B1071)</f>
        <v/>
      </c>
      <c r="C1089" s="75" t="str">
        <f>IF(Ansøgning!C1071="","",Ansøgning!C1071)</f>
        <v/>
      </c>
      <c r="D1089" s="75" t="str">
        <f>IF(Ansøgning!D1071="","",Ansøgning!D1071)</f>
        <v/>
      </c>
      <c r="E1089" s="76" t="str">
        <f>IF(Ansøgning!E1071="","",Ansøgning!E1071)</f>
        <v/>
      </c>
      <c r="F1089" s="76" t="str">
        <f>IF(Ansøgning!F1071="","",Ansøgning!F1071)</f>
        <v/>
      </c>
      <c r="G1089" s="33" t="str">
        <f>IF(OR(E1089="",F1089=""),"",NETWORKDAYS(E1089,F1089,Lister!$D$7:$D$13))</f>
        <v/>
      </c>
      <c r="H1089" s="76" t="str">
        <f>IF(Ansøgning!H1071="","",Ansøgning!H1071)</f>
        <v/>
      </c>
      <c r="I1089" s="32" t="str">
        <f t="shared" si="116"/>
        <v/>
      </c>
      <c r="J1089" s="77" t="str">
        <f>IF(Ansøgning!J1071="","",Ansøgning!J1071)</f>
        <v/>
      </c>
      <c r="K1089" s="77" t="str">
        <f>IF(Ansøgning!K1071="","",Ansøgning!K1071)</f>
        <v/>
      </c>
      <c r="L1089" s="46" t="str">
        <f t="shared" si="117"/>
        <v/>
      </c>
      <c r="M1089" s="78" t="str">
        <f>IF(Ansøgning!M1071="","",Ansøgning!M1071)</f>
        <v/>
      </c>
      <c r="N1089" s="31" t="str">
        <f t="shared" si="118"/>
        <v/>
      </c>
      <c r="O1089" s="78" t="str">
        <f>IF(Ansøgning!O1071="","",Ansøgning!O1071)</f>
        <v/>
      </c>
      <c r="P1089" s="78" t="str">
        <f>IF(Ansøgning!P1071="","",Ansøgning!P1071)</f>
        <v/>
      </c>
      <c r="Q1089" s="78" t="str">
        <f>IF(Ansøgning!Q1071="","",Ansøgning!Q1071)</f>
        <v/>
      </c>
      <c r="R1089" s="78" t="str">
        <f>IF(Ansøgning!R1071="","",Ansøgning!R1071)</f>
        <v/>
      </c>
      <c r="S1089" s="46" t="str">
        <f>IFERROR(MAX(IF(OR(O1089="",P1089=""),"",IF(AND(AND(MONTH(E1089)&gt;=7,MONTH(E1089)&lt;8),AND(MONTH(F1089)&gt;=7,MONTH(F1089)&lt;8)),(NETWORKDAYS(E1089,F1089,Lister!$D$7:$D$13)-O1089)*N1089/NETWORKDAYS(Lister!$D$19,Lister!$E$19,Lister!$D$7:$D$13),IF(AND(AND(MONTH(E1089)&gt;=7,MONTH(E1089)&lt;8),MONTH(F1089)&gt;7),(NETWORKDAYS(E1089,Lister!$E$19,Lister!$D$7:$D$13)-O1089)*N1089/NETWORKDAYS(Lister!$D$19,Lister!$E$19,Lister!$D$7:$D$13),IF(MONTH(E1089)&gt;7,0)))),0),"")</f>
        <v/>
      </c>
      <c r="T1089" s="46" t="str">
        <f>IFERROR(MAX(IF(OR(O1089="",P1089=""),"",IF(AND(AND(MONTH(E1089)&gt;=8,MONTH(E1089)&lt;9),AND(MONTH(F1089)&gt;=8,MONTH(F1089)&lt;9)),(NETWORKDAYS(E1089,F1089,Lister!$D$7:$D$13)-P1089)*N1089/NETWORKDAYS(Lister!$D$20,Lister!$E$20,Lister!$D$7:$D$13),IF(AND(MONTH(E1089)=7,MONTH(F1089)=8),(NETWORKDAYS(Lister!$D$20,F1089,Lister!$D$7:$D$13)-P1089)*N1089/NETWORKDAYS(Lister!$D$20,Lister!$E$20,Lister!$D$7:$D$13),IF(AND(MONTH(E1089)=7,MONTH(F1089)=7),0)))),0),"")</f>
        <v/>
      </c>
      <c r="U1089" s="78" t="str">
        <f>IF(Ansøgning!U1071="","",Ansøgning!U1071)</f>
        <v/>
      </c>
      <c r="V1089" s="119" t="str">
        <f t="shared" si="119"/>
        <v/>
      </c>
      <c r="W1089" s="120" t="str">
        <f t="shared" si="120"/>
        <v/>
      </c>
      <c r="X1089" s="42" t="str">
        <f t="shared" si="121"/>
        <v/>
      </c>
    </row>
    <row r="1090" spans="1:24" x14ac:dyDescent="0.25">
      <c r="A1090" s="13" t="str">
        <f t="shared" si="122"/>
        <v/>
      </c>
      <c r="B1090" s="75" t="str">
        <f>IF(Ansøgning!B1072="","",Ansøgning!B1072)</f>
        <v/>
      </c>
      <c r="C1090" s="75" t="str">
        <f>IF(Ansøgning!C1072="","",Ansøgning!C1072)</f>
        <v/>
      </c>
      <c r="D1090" s="75" t="str">
        <f>IF(Ansøgning!D1072="","",Ansøgning!D1072)</f>
        <v/>
      </c>
      <c r="E1090" s="76" t="str">
        <f>IF(Ansøgning!E1072="","",Ansøgning!E1072)</f>
        <v/>
      </c>
      <c r="F1090" s="76" t="str">
        <f>IF(Ansøgning!F1072="","",Ansøgning!F1072)</f>
        <v/>
      </c>
      <c r="G1090" s="33" t="str">
        <f>IF(OR(E1090="",F1090=""),"",NETWORKDAYS(E1090,F1090,Lister!$D$7:$D$13))</f>
        <v/>
      </c>
      <c r="H1090" s="76" t="str">
        <f>IF(Ansøgning!H1072="","",Ansøgning!H1072)</f>
        <v/>
      </c>
      <c r="I1090" s="32" t="str">
        <f t="shared" si="116"/>
        <v/>
      </c>
      <c r="J1090" s="77" t="str">
        <f>IF(Ansøgning!J1072="","",Ansøgning!J1072)</f>
        <v/>
      </c>
      <c r="K1090" s="77" t="str">
        <f>IF(Ansøgning!K1072="","",Ansøgning!K1072)</f>
        <v/>
      </c>
      <c r="L1090" s="46" t="str">
        <f t="shared" si="117"/>
        <v/>
      </c>
      <c r="M1090" s="78" t="str">
        <f>IF(Ansøgning!M1072="","",Ansøgning!M1072)</f>
        <v/>
      </c>
      <c r="N1090" s="31" t="str">
        <f t="shared" si="118"/>
        <v/>
      </c>
      <c r="O1090" s="78" t="str">
        <f>IF(Ansøgning!O1072="","",Ansøgning!O1072)</f>
        <v/>
      </c>
      <c r="P1090" s="78" t="str">
        <f>IF(Ansøgning!P1072="","",Ansøgning!P1072)</f>
        <v/>
      </c>
      <c r="Q1090" s="78" t="str">
        <f>IF(Ansøgning!Q1072="","",Ansøgning!Q1072)</f>
        <v/>
      </c>
      <c r="R1090" s="78" t="str">
        <f>IF(Ansøgning!R1072="","",Ansøgning!R1072)</f>
        <v/>
      </c>
      <c r="S1090" s="46" t="str">
        <f>IFERROR(MAX(IF(OR(O1090="",P1090=""),"",IF(AND(AND(MONTH(E1090)&gt;=7,MONTH(E1090)&lt;8),AND(MONTH(F1090)&gt;=7,MONTH(F1090)&lt;8)),(NETWORKDAYS(E1090,F1090,Lister!$D$7:$D$13)-O1090)*N1090/NETWORKDAYS(Lister!$D$19,Lister!$E$19,Lister!$D$7:$D$13),IF(AND(AND(MONTH(E1090)&gt;=7,MONTH(E1090)&lt;8),MONTH(F1090)&gt;7),(NETWORKDAYS(E1090,Lister!$E$19,Lister!$D$7:$D$13)-O1090)*N1090/NETWORKDAYS(Lister!$D$19,Lister!$E$19,Lister!$D$7:$D$13),IF(MONTH(E1090)&gt;7,0)))),0),"")</f>
        <v/>
      </c>
      <c r="T1090" s="46" t="str">
        <f>IFERROR(MAX(IF(OR(O1090="",P1090=""),"",IF(AND(AND(MONTH(E1090)&gt;=8,MONTH(E1090)&lt;9),AND(MONTH(F1090)&gt;=8,MONTH(F1090)&lt;9)),(NETWORKDAYS(E1090,F1090,Lister!$D$7:$D$13)-P1090)*N1090/NETWORKDAYS(Lister!$D$20,Lister!$E$20,Lister!$D$7:$D$13),IF(AND(MONTH(E1090)=7,MONTH(F1090)=8),(NETWORKDAYS(Lister!$D$20,F1090,Lister!$D$7:$D$13)-P1090)*N1090/NETWORKDAYS(Lister!$D$20,Lister!$E$20,Lister!$D$7:$D$13),IF(AND(MONTH(E1090)=7,MONTH(F1090)=7),0)))),0),"")</f>
        <v/>
      </c>
      <c r="U1090" s="78" t="str">
        <f>IF(Ansøgning!U1072="","",Ansøgning!U1072)</f>
        <v/>
      </c>
      <c r="V1090" s="119" t="str">
        <f t="shared" si="119"/>
        <v/>
      </c>
      <c r="W1090" s="120" t="str">
        <f t="shared" si="120"/>
        <v/>
      </c>
      <c r="X1090" s="42" t="str">
        <f t="shared" si="121"/>
        <v/>
      </c>
    </row>
    <row r="1091" spans="1:24" x14ac:dyDescent="0.25">
      <c r="A1091" s="13" t="str">
        <f t="shared" si="122"/>
        <v/>
      </c>
      <c r="B1091" s="75" t="str">
        <f>IF(Ansøgning!B1073="","",Ansøgning!B1073)</f>
        <v/>
      </c>
      <c r="C1091" s="75" t="str">
        <f>IF(Ansøgning!C1073="","",Ansøgning!C1073)</f>
        <v/>
      </c>
      <c r="D1091" s="75" t="str">
        <f>IF(Ansøgning!D1073="","",Ansøgning!D1073)</f>
        <v/>
      </c>
      <c r="E1091" s="76" t="str">
        <f>IF(Ansøgning!E1073="","",Ansøgning!E1073)</f>
        <v/>
      </c>
      <c r="F1091" s="76" t="str">
        <f>IF(Ansøgning!F1073="","",Ansøgning!F1073)</f>
        <v/>
      </c>
      <c r="G1091" s="33" t="str">
        <f>IF(OR(E1091="",F1091=""),"",NETWORKDAYS(E1091,F1091,Lister!$D$7:$D$13))</f>
        <v/>
      </c>
      <c r="H1091" s="76" t="str">
        <f>IF(Ansøgning!H1073="","",Ansøgning!H1073)</f>
        <v/>
      </c>
      <c r="I1091" s="32" t="str">
        <f t="shared" si="116"/>
        <v/>
      </c>
      <c r="J1091" s="77" t="str">
        <f>IF(Ansøgning!J1073="","",Ansøgning!J1073)</f>
        <v/>
      </c>
      <c r="K1091" s="77" t="str">
        <f>IF(Ansøgning!K1073="","",Ansøgning!K1073)</f>
        <v/>
      </c>
      <c r="L1091" s="46" t="str">
        <f t="shared" si="117"/>
        <v/>
      </c>
      <c r="M1091" s="78" t="str">
        <f>IF(Ansøgning!M1073="","",Ansøgning!M1073)</f>
        <v/>
      </c>
      <c r="N1091" s="31" t="str">
        <f t="shared" si="118"/>
        <v/>
      </c>
      <c r="O1091" s="78" t="str">
        <f>IF(Ansøgning!O1073="","",Ansøgning!O1073)</f>
        <v/>
      </c>
      <c r="P1091" s="78" t="str">
        <f>IF(Ansøgning!P1073="","",Ansøgning!P1073)</f>
        <v/>
      </c>
      <c r="Q1091" s="78" t="str">
        <f>IF(Ansøgning!Q1073="","",Ansøgning!Q1073)</f>
        <v/>
      </c>
      <c r="R1091" s="78" t="str">
        <f>IF(Ansøgning!R1073="","",Ansøgning!R1073)</f>
        <v/>
      </c>
      <c r="S1091" s="46" t="str">
        <f>IFERROR(MAX(IF(OR(O1091="",P1091=""),"",IF(AND(AND(MONTH(E1091)&gt;=7,MONTH(E1091)&lt;8),AND(MONTH(F1091)&gt;=7,MONTH(F1091)&lt;8)),(NETWORKDAYS(E1091,F1091,Lister!$D$7:$D$13)-O1091)*N1091/NETWORKDAYS(Lister!$D$19,Lister!$E$19,Lister!$D$7:$D$13),IF(AND(AND(MONTH(E1091)&gt;=7,MONTH(E1091)&lt;8),MONTH(F1091)&gt;7),(NETWORKDAYS(E1091,Lister!$E$19,Lister!$D$7:$D$13)-O1091)*N1091/NETWORKDAYS(Lister!$D$19,Lister!$E$19,Lister!$D$7:$D$13),IF(MONTH(E1091)&gt;7,0)))),0),"")</f>
        <v/>
      </c>
      <c r="T1091" s="46" t="str">
        <f>IFERROR(MAX(IF(OR(O1091="",P1091=""),"",IF(AND(AND(MONTH(E1091)&gt;=8,MONTH(E1091)&lt;9),AND(MONTH(F1091)&gt;=8,MONTH(F1091)&lt;9)),(NETWORKDAYS(E1091,F1091,Lister!$D$7:$D$13)-P1091)*N1091/NETWORKDAYS(Lister!$D$20,Lister!$E$20,Lister!$D$7:$D$13),IF(AND(MONTH(E1091)=7,MONTH(F1091)=8),(NETWORKDAYS(Lister!$D$20,F1091,Lister!$D$7:$D$13)-P1091)*N1091/NETWORKDAYS(Lister!$D$20,Lister!$E$20,Lister!$D$7:$D$13),IF(AND(MONTH(E1091)=7,MONTH(F1091)=7),0)))),0),"")</f>
        <v/>
      </c>
      <c r="U1091" s="78" t="str">
        <f>IF(Ansøgning!U1073="","",Ansøgning!U1073)</f>
        <v/>
      </c>
      <c r="V1091" s="119" t="str">
        <f t="shared" si="119"/>
        <v/>
      </c>
      <c r="W1091" s="120" t="str">
        <f t="shared" si="120"/>
        <v/>
      </c>
      <c r="X1091" s="42" t="str">
        <f t="shared" si="121"/>
        <v/>
      </c>
    </row>
    <row r="1092" spans="1:24" x14ac:dyDescent="0.25">
      <c r="A1092" s="13" t="str">
        <f t="shared" si="122"/>
        <v/>
      </c>
      <c r="B1092" s="75" t="str">
        <f>IF(Ansøgning!B1074="","",Ansøgning!B1074)</f>
        <v/>
      </c>
      <c r="C1092" s="75" t="str">
        <f>IF(Ansøgning!C1074="","",Ansøgning!C1074)</f>
        <v/>
      </c>
      <c r="D1092" s="75" t="str">
        <f>IF(Ansøgning!D1074="","",Ansøgning!D1074)</f>
        <v/>
      </c>
      <c r="E1092" s="76" t="str">
        <f>IF(Ansøgning!E1074="","",Ansøgning!E1074)</f>
        <v/>
      </c>
      <c r="F1092" s="76" t="str">
        <f>IF(Ansøgning!F1074="","",Ansøgning!F1074)</f>
        <v/>
      </c>
      <c r="G1092" s="33" t="str">
        <f>IF(OR(E1092="",F1092=""),"",NETWORKDAYS(E1092,F1092,Lister!$D$7:$D$13))</f>
        <v/>
      </c>
      <c r="H1092" s="76" t="str">
        <f>IF(Ansøgning!H1074="","",Ansøgning!H1074)</f>
        <v/>
      </c>
      <c r="I1092" s="32" t="str">
        <f t="shared" si="116"/>
        <v/>
      </c>
      <c r="J1092" s="77" t="str">
        <f>IF(Ansøgning!J1074="","",Ansøgning!J1074)</f>
        <v/>
      </c>
      <c r="K1092" s="77" t="str">
        <f>IF(Ansøgning!K1074="","",Ansøgning!K1074)</f>
        <v/>
      </c>
      <c r="L1092" s="46" t="str">
        <f t="shared" si="117"/>
        <v/>
      </c>
      <c r="M1092" s="78" t="str">
        <f>IF(Ansøgning!M1074="","",Ansøgning!M1074)</f>
        <v/>
      </c>
      <c r="N1092" s="31" t="str">
        <f t="shared" si="118"/>
        <v/>
      </c>
      <c r="O1092" s="78" t="str">
        <f>IF(Ansøgning!O1074="","",Ansøgning!O1074)</f>
        <v/>
      </c>
      <c r="P1092" s="78" t="str">
        <f>IF(Ansøgning!P1074="","",Ansøgning!P1074)</f>
        <v/>
      </c>
      <c r="Q1092" s="78" t="str">
        <f>IF(Ansøgning!Q1074="","",Ansøgning!Q1074)</f>
        <v/>
      </c>
      <c r="R1092" s="78" t="str">
        <f>IF(Ansøgning!R1074="","",Ansøgning!R1074)</f>
        <v/>
      </c>
      <c r="S1092" s="46" t="str">
        <f>IFERROR(MAX(IF(OR(O1092="",P1092=""),"",IF(AND(AND(MONTH(E1092)&gt;=7,MONTH(E1092)&lt;8),AND(MONTH(F1092)&gt;=7,MONTH(F1092)&lt;8)),(NETWORKDAYS(E1092,F1092,Lister!$D$7:$D$13)-O1092)*N1092/NETWORKDAYS(Lister!$D$19,Lister!$E$19,Lister!$D$7:$D$13),IF(AND(AND(MONTH(E1092)&gt;=7,MONTH(E1092)&lt;8),MONTH(F1092)&gt;7),(NETWORKDAYS(E1092,Lister!$E$19,Lister!$D$7:$D$13)-O1092)*N1092/NETWORKDAYS(Lister!$D$19,Lister!$E$19,Lister!$D$7:$D$13),IF(MONTH(E1092)&gt;7,0)))),0),"")</f>
        <v/>
      </c>
      <c r="T1092" s="46" t="str">
        <f>IFERROR(MAX(IF(OR(O1092="",P1092=""),"",IF(AND(AND(MONTH(E1092)&gt;=8,MONTH(E1092)&lt;9),AND(MONTH(F1092)&gt;=8,MONTH(F1092)&lt;9)),(NETWORKDAYS(E1092,F1092,Lister!$D$7:$D$13)-P1092)*N1092/NETWORKDAYS(Lister!$D$20,Lister!$E$20,Lister!$D$7:$D$13),IF(AND(MONTH(E1092)=7,MONTH(F1092)=8),(NETWORKDAYS(Lister!$D$20,F1092,Lister!$D$7:$D$13)-P1092)*N1092/NETWORKDAYS(Lister!$D$20,Lister!$E$20,Lister!$D$7:$D$13),IF(AND(MONTH(E1092)=7,MONTH(F1092)=7),0)))),0),"")</f>
        <v/>
      </c>
      <c r="U1092" s="78" t="str">
        <f>IF(Ansøgning!U1074="","",Ansøgning!U1074)</f>
        <v/>
      </c>
      <c r="V1092" s="119" t="str">
        <f t="shared" si="119"/>
        <v/>
      </c>
      <c r="W1092" s="120" t="str">
        <f t="shared" si="120"/>
        <v/>
      </c>
      <c r="X1092" s="42" t="str">
        <f t="shared" si="121"/>
        <v/>
      </c>
    </row>
    <row r="1093" spans="1:24" x14ac:dyDescent="0.25">
      <c r="A1093" s="13" t="str">
        <f t="shared" si="122"/>
        <v/>
      </c>
      <c r="B1093" s="75" t="str">
        <f>IF(Ansøgning!B1075="","",Ansøgning!B1075)</f>
        <v/>
      </c>
      <c r="C1093" s="75" t="str">
        <f>IF(Ansøgning!C1075="","",Ansøgning!C1075)</f>
        <v/>
      </c>
      <c r="D1093" s="75" t="str">
        <f>IF(Ansøgning!D1075="","",Ansøgning!D1075)</f>
        <v/>
      </c>
      <c r="E1093" s="76" t="str">
        <f>IF(Ansøgning!E1075="","",Ansøgning!E1075)</f>
        <v/>
      </c>
      <c r="F1093" s="76" t="str">
        <f>IF(Ansøgning!F1075="","",Ansøgning!F1075)</f>
        <v/>
      </c>
      <c r="G1093" s="33" t="str">
        <f>IF(OR(E1093="",F1093=""),"",NETWORKDAYS(E1093,F1093,Lister!$D$7:$D$13))</f>
        <v/>
      </c>
      <c r="H1093" s="76" t="str">
        <f>IF(Ansøgning!H1075="","",Ansøgning!H1075)</f>
        <v/>
      </c>
      <c r="I1093" s="32" t="str">
        <f t="shared" si="116"/>
        <v/>
      </c>
      <c r="J1093" s="77" t="str">
        <f>IF(Ansøgning!J1075="","",Ansøgning!J1075)</f>
        <v/>
      </c>
      <c r="K1093" s="77" t="str">
        <f>IF(Ansøgning!K1075="","",Ansøgning!K1075)</f>
        <v/>
      </c>
      <c r="L1093" s="46" t="str">
        <f t="shared" si="117"/>
        <v/>
      </c>
      <c r="M1093" s="78" t="str">
        <f>IF(Ansøgning!M1075="","",Ansøgning!M1075)</f>
        <v/>
      </c>
      <c r="N1093" s="31" t="str">
        <f t="shared" si="118"/>
        <v/>
      </c>
      <c r="O1093" s="78" t="str">
        <f>IF(Ansøgning!O1075="","",Ansøgning!O1075)</f>
        <v/>
      </c>
      <c r="P1093" s="78" t="str">
        <f>IF(Ansøgning!P1075="","",Ansøgning!P1075)</f>
        <v/>
      </c>
      <c r="Q1093" s="78" t="str">
        <f>IF(Ansøgning!Q1075="","",Ansøgning!Q1075)</f>
        <v/>
      </c>
      <c r="R1093" s="78" t="str">
        <f>IF(Ansøgning!R1075="","",Ansøgning!R1075)</f>
        <v/>
      </c>
      <c r="S1093" s="46" t="str">
        <f>IFERROR(MAX(IF(OR(O1093="",P1093=""),"",IF(AND(AND(MONTH(E1093)&gt;=7,MONTH(E1093)&lt;8),AND(MONTH(F1093)&gt;=7,MONTH(F1093)&lt;8)),(NETWORKDAYS(E1093,F1093,Lister!$D$7:$D$13)-O1093)*N1093/NETWORKDAYS(Lister!$D$19,Lister!$E$19,Lister!$D$7:$D$13),IF(AND(AND(MONTH(E1093)&gt;=7,MONTH(E1093)&lt;8),MONTH(F1093)&gt;7),(NETWORKDAYS(E1093,Lister!$E$19,Lister!$D$7:$D$13)-O1093)*N1093/NETWORKDAYS(Lister!$D$19,Lister!$E$19,Lister!$D$7:$D$13),IF(MONTH(E1093)&gt;7,0)))),0),"")</f>
        <v/>
      </c>
      <c r="T1093" s="46" t="str">
        <f>IFERROR(MAX(IF(OR(O1093="",P1093=""),"",IF(AND(AND(MONTH(E1093)&gt;=8,MONTH(E1093)&lt;9),AND(MONTH(F1093)&gt;=8,MONTH(F1093)&lt;9)),(NETWORKDAYS(E1093,F1093,Lister!$D$7:$D$13)-P1093)*N1093/NETWORKDAYS(Lister!$D$20,Lister!$E$20,Lister!$D$7:$D$13),IF(AND(MONTH(E1093)=7,MONTH(F1093)=8),(NETWORKDAYS(Lister!$D$20,F1093,Lister!$D$7:$D$13)-P1093)*N1093/NETWORKDAYS(Lister!$D$20,Lister!$E$20,Lister!$D$7:$D$13),IF(AND(MONTH(E1093)=7,MONTH(F1093)=7),0)))),0),"")</f>
        <v/>
      </c>
      <c r="U1093" s="78" t="str">
        <f>IF(Ansøgning!U1075="","",Ansøgning!U1075)</f>
        <v/>
      </c>
      <c r="V1093" s="119" t="str">
        <f t="shared" si="119"/>
        <v/>
      </c>
      <c r="W1093" s="120" t="str">
        <f t="shared" si="120"/>
        <v/>
      </c>
      <c r="X1093" s="42" t="str">
        <f t="shared" si="121"/>
        <v/>
      </c>
    </row>
    <row r="1094" spans="1:24" x14ac:dyDescent="0.25">
      <c r="A1094" s="13" t="str">
        <f t="shared" si="122"/>
        <v/>
      </c>
      <c r="B1094" s="75" t="str">
        <f>IF(Ansøgning!B1076="","",Ansøgning!B1076)</f>
        <v/>
      </c>
      <c r="C1094" s="75" t="str">
        <f>IF(Ansøgning!C1076="","",Ansøgning!C1076)</f>
        <v/>
      </c>
      <c r="D1094" s="75" t="str">
        <f>IF(Ansøgning!D1076="","",Ansøgning!D1076)</f>
        <v/>
      </c>
      <c r="E1094" s="76" t="str">
        <f>IF(Ansøgning!E1076="","",Ansøgning!E1076)</f>
        <v/>
      </c>
      <c r="F1094" s="76" t="str">
        <f>IF(Ansøgning!F1076="","",Ansøgning!F1076)</f>
        <v/>
      </c>
      <c r="G1094" s="33" t="str">
        <f>IF(OR(E1094="",F1094=""),"",NETWORKDAYS(E1094,F1094,Lister!$D$7:$D$13))</f>
        <v/>
      </c>
      <c r="H1094" s="76" t="str">
        <f>IF(Ansøgning!H1076="","",Ansøgning!H1076)</f>
        <v/>
      </c>
      <c r="I1094" s="32" t="str">
        <f t="shared" si="116"/>
        <v/>
      </c>
      <c r="J1094" s="77" t="str">
        <f>IF(Ansøgning!J1076="","",Ansøgning!J1076)</f>
        <v/>
      </c>
      <c r="K1094" s="77" t="str">
        <f>IF(Ansøgning!K1076="","",Ansøgning!K1076)</f>
        <v/>
      </c>
      <c r="L1094" s="46" t="str">
        <f t="shared" si="117"/>
        <v/>
      </c>
      <c r="M1094" s="78" t="str">
        <f>IF(Ansøgning!M1076="","",Ansøgning!M1076)</f>
        <v/>
      </c>
      <c r="N1094" s="31" t="str">
        <f t="shared" si="118"/>
        <v/>
      </c>
      <c r="O1094" s="78" t="str">
        <f>IF(Ansøgning!O1076="","",Ansøgning!O1076)</f>
        <v/>
      </c>
      <c r="P1094" s="78" t="str">
        <f>IF(Ansøgning!P1076="","",Ansøgning!P1076)</f>
        <v/>
      </c>
      <c r="Q1094" s="78" t="str">
        <f>IF(Ansøgning!Q1076="","",Ansøgning!Q1076)</f>
        <v/>
      </c>
      <c r="R1094" s="78" t="str">
        <f>IF(Ansøgning!R1076="","",Ansøgning!R1076)</f>
        <v/>
      </c>
      <c r="S1094" s="46" t="str">
        <f>IFERROR(MAX(IF(OR(O1094="",P1094=""),"",IF(AND(AND(MONTH(E1094)&gt;=7,MONTH(E1094)&lt;8),AND(MONTH(F1094)&gt;=7,MONTH(F1094)&lt;8)),(NETWORKDAYS(E1094,F1094,Lister!$D$7:$D$13)-O1094)*N1094/NETWORKDAYS(Lister!$D$19,Lister!$E$19,Lister!$D$7:$D$13),IF(AND(AND(MONTH(E1094)&gt;=7,MONTH(E1094)&lt;8),MONTH(F1094)&gt;7),(NETWORKDAYS(E1094,Lister!$E$19,Lister!$D$7:$D$13)-O1094)*N1094/NETWORKDAYS(Lister!$D$19,Lister!$E$19,Lister!$D$7:$D$13),IF(MONTH(E1094)&gt;7,0)))),0),"")</f>
        <v/>
      </c>
      <c r="T1094" s="46" t="str">
        <f>IFERROR(MAX(IF(OR(O1094="",P1094=""),"",IF(AND(AND(MONTH(E1094)&gt;=8,MONTH(E1094)&lt;9),AND(MONTH(F1094)&gt;=8,MONTH(F1094)&lt;9)),(NETWORKDAYS(E1094,F1094,Lister!$D$7:$D$13)-P1094)*N1094/NETWORKDAYS(Lister!$D$20,Lister!$E$20,Lister!$D$7:$D$13),IF(AND(MONTH(E1094)=7,MONTH(F1094)=8),(NETWORKDAYS(Lister!$D$20,F1094,Lister!$D$7:$D$13)-P1094)*N1094/NETWORKDAYS(Lister!$D$20,Lister!$E$20,Lister!$D$7:$D$13),IF(AND(MONTH(E1094)=7,MONTH(F1094)=7),0)))),0),"")</f>
        <v/>
      </c>
      <c r="U1094" s="78" t="str">
        <f>IF(Ansøgning!U1076="","",Ansøgning!U1076)</f>
        <v/>
      </c>
      <c r="V1094" s="119" t="str">
        <f t="shared" si="119"/>
        <v/>
      </c>
      <c r="W1094" s="120" t="str">
        <f t="shared" si="120"/>
        <v/>
      </c>
      <c r="X1094" s="42" t="str">
        <f t="shared" si="121"/>
        <v/>
      </c>
    </row>
    <row r="1095" spans="1:24" x14ac:dyDescent="0.25">
      <c r="A1095" s="13" t="str">
        <f t="shared" si="122"/>
        <v/>
      </c>
      <c r="B1095" s="75" t="str">
        <f>IF(Ansøgning!B1077="","",Ansøgning!B1077)</f>
        <v/>
      </c>
      <c r="C1095" s="75" t="str">
        <f>IF(Ansøgning!C1077="","",Ansøgning!C1077)</f>
        <v/>
      </c>
      <c r="D1095" s="75" t="str">
        <f>IF(Ansøgning!D1077="","",Ansøgning!D1077)</f>
        <v/>
      </c>
      <c r="E1095" s="76" t="str">
        <f>IF(Ansøgning!E1077="","",Ansøgning!E1077)</f>
        <v/>
      </c>
      <c r="F1095" s="76" t="str">
        <f>IF(Ansøgning!F1077="","",Ansøgning!F1077)</f>
        <v/>
      </c>
      <c r="G1095" s="33" t="str">
        <f>IF(OR(E1095="",F1095=""),"",NETWORKDAYS(E1095,F1095,Lister!$D$7:$D$13))</f>
        <v/>
      </c>
      <c r="H1095" s="76" t="str">
        <f>IF(Ansøgning!H1077="","",Ansøgning!H1077)</f>
        <v/>
      </c>
      <c r="I1095" s="32" t="str">
        <f t="shared" si="116"/>
        <v/>
      </c>
      <c r="J1095" s="77" t="str">
        <f>IF(Ansøgning!J1077="","",Ansøgning!J1077)</f>
        <v/>
      </c>
      <c r="K1095" s="77" t="str">
        <f>IF(Ansøgning!K1077="","",Ansøgning!K1077)</f>
        <v/>
      </c>
      <c r="L1095" s="46" t="str">
        <f t="shared" si="117"/>
        <v/>
      </c>
      <c r="M1095" s="78" t="str">
        <f>IF(Ansøgning!M1077="","",Ansøgning!M1077)</f>
        <v/>
      </c>
      <c r="N1095" s="31" t="str">
        <f t="shared" si="118"/>
        <v/>
      </c>
      <c r="O1095" s="78" t="str">
        <f>IF(Ansøgning!O1077="","",Ansøgning!O1077)</f>
        <v/>
      </c>
      <c r="P1095" s="78" t="str">
        <f>IF(Ansøgning!P1077="","",Ansøgning!P1077)</f>
        <v/>
      </c>
      <c r="Q1095" s="78" t="str">
        <f>IF(Ansøgning!Q1077="","",Ansøgning!Q1077)</f>
        <v/>
      </c>
      <c r="R1095" s="78" t="str">
        <f>IF(Ansøgning!R1077="","",Ansøgning!R1077)</f>
        <v/>
      </c>
      <c r="S1095" s="46" t="str">
        <f>IFERROR(MAX(IF(OR(O1095="",P1095=""),"",IF(AND(AND(MONTH(E1095)&gt;=7,MONTH(E1095)&lt;8),AND(MONTH(F1095)&gt;=7,MONTH(F1095)&lt;8)),(NETWORKDAYS(E1095,F1095,Lister!$D$7:$D$13)-O1095)*N1095/NETWORKDAYS(Lister!$D$19,Lister!$E$19,Lister!$D$7:$D$13),IF(AND(AND(MONTH(E1095)&gt;=7,MONTH(E1095)&lt;8),MONTH(F1095)&gt;7),(NETWORKDAYS(E1095,Lister!$E$19,Lister!$D$7:$D$13)-O1095)*N1095/NETWORKDAYS(Lister!$D$19,Lister!$E$19,Lister!$D$7:$D$13),IF(MONTH(E1095)&gt;7,0)))),0),"")</f>
        <v/>
      </c>
      <c r="T1095" s="46" t="str">
        <f>IFERROR(MAX(IF(OR(O1095="",P1095=""),"",IF(AND(AND(MONTH(E1095)&gt;=8,MONTH(E1095)&lt;9),AND(MONTH(F1095)&gt;=8,MONTH(F1095)&lt;9)),(NETWORKDAYS(E1095,F1095,Lister!$D$7:$D$13)-P1095)*N1095/NETWORKDAYS(Lister!$D$20,Lister!$E$20,Lister!$D$7:$D$13),IF(AND(MONTH(E1095)=7,MONTH(F1095)=8),(NETWORKDAYS(Lister!$D$20,F1095,Lister!$D$7:$D$13)-P1095)*N1095/NETWORKDAYS(Lister!$D$20,Lister!$E$20,Lister!$D$7:$D$13),IF(AND(MONTH(E1095)=7,MONTH(F1095)=7),0)))),0),"")</f>
        <v/>
      </c>
      <c r="U1095" s="78" t="str">
        <f>IF(Ansøgning!U1077="","",Ansøgning!U1077)</f>
        <v/>
      </c>
      <c r="V1095" s="119" t="str">
        <f t="shared" si="119"/>
        <v/>
      </c>
      <c r="W1095" s="120" t="str">
        <f t="shared" si="120"/>
        <v/>
      </c>
      <c r="X1095" s="42" t="str">
        <f t="shared" si="121"/>
        <v/>
      </c>
    </row>
    <row r="1096" spans="1:24" x14ac:dyDescent="0.25">
      <c r="A1096" s="13" t="str">
        <f t="shared" si="122"/>
        <v/>
      </c>
      <c r="B1096" s="75" t="str">
        <f>IF(Ansøgning!B1078="","",Ansøgning!B1078)</f>
        <v/>
      </c>
      <c r="C1096" s="75" t="str">
        <f>IF(Ansøgning!C1078="","",Ansøgning!C1078)</f>
        <v/>
      </c>
      <c r="D1096" s="75" t="str">
        <f>IF(Ansøgning!D1078="","",Ansøgning!D1078)</f>
        <v/>
      </c>
      <c r="E1096" s="76" t="str">
        <f>IF(Ansøgning!E1078="","",Ansøgning!E1078)</f>
        <v/>
      </c>
      <c r="F1096" s="76" t="str">
        <f>IF(Ansøgning!F1078="","",Ansøgning!F1078)</f>
        <v/>
      </c>
      <c r="G1096" s="33" t="str">
        <f>IF(OR(E1096="",F1096=""),"",NETWORKDAYS(E1096,F1096,Lister!$D$7:$D$13))</f>
        <v/>
      </c>
      <c r="H1096" s="76" t="str">
        <f>IF(Ansøgning!H1078="","",Ansøgning!H1078)</f>
        <v/>
      </c>
      <c r="I1096" s="32" t="str">
        <f t="shared" si="116"/>
        <v/>
      </c>
      <c r="J1096" s="77" t="str">
        <f>IF(Ansøgning!J1078="","",Ansøgning!J1078)</f>
        <v/>
      </c>
      <c r="K1096" s="77" t="str">
        <f>IF(Ansøgning!K1078="","",Ansøgning!K1078)</f>
        <v/>
      </c>
      <c r="L1096" s="46" t="str">
        <f t="shared" si="117"/>
        <v/>
      </c>
      <c r="M1096" s="78" t="str">
        <f>IF(Ansøgning!M1078="","",Ansøgning!M1078)</f>
        <v/>
      </c>
      <c r="N1096" s="31" t="str">
        <f t="shared" si="118"/>
        <v/>
      </c>
      <c r="O1096" s="78" t="str">
        <f>IF(Ansøgning!O1078="","",Ansøgning!O1078)</f>
        <v/>
      </c>
      <c r="P1096" s="78" t="str">
        <f>IF(Ansøgning!P1078="","",Ansøgning!P1078)</f>
        <v/>
      </c>
      <c r="Q1096" s="78" t="str">
        <f>IF(Ansøgning!Q1078="","",Ansøgning!Q1078)</f>
        <v/>
      </c>
      <c r="R1096" s="78" t="str">
        <f>IF(Ansøgning!R1078="","",Ansøgning!R1078)</f>
        <v/>
      </c>
      <c r="S1096" s="46" t="str">
        <f>IFERROR(MAX(IF(OR(O1096="",P1096=""),"",IF(AND(AND(MONTH(E1096)&gt;=7,MONTH(E1096)&lt;8),AND(MONTH(F1096)&gt;=7,MONTH(F1096)&lt;8)),(NETWORKDAYS(E1096,F1096,Lister!$D$7:$D$13)-O1096)*N1096/NETWORKDAYS(Lister!$D$19,Lister!$E$19,Lister!$D$7:$D$13),IF(AND(AND(MONTH(E1096)&gt;=7,MONTH(E1096)&lt;8),MONTH(F1096)&gt;7),(NETWORKDAYS(E1096,Lister!$E$19,Lister!$D$7:$D$13)-O1096)*N1096/NETWORKDAYS(Lister!$D$19,Lister!$E$19,Lister!$D$7:$D$13),IF(MONTH(E1096)&gt;7,0)))),0),"")</f>
        <v/>
      </c>
      <c r="T1096" s="46" t="str">
        <f>IFERROR(MAX(IF(OR(O1096="",P1096=""),"",IF(AND(AND(MONTH(E1096)&gt;=8,MONTH(E1096)&lt;9),AND(MONTH(F1096)&gt;=8,MONTH(F1096)&lt;9)),(NETWORKDAYS(E1096,F1096,Lister!$D$7:$D$13)-P1096)*N1096/NETWORKDAYS(Lister!$D$20,Lister!$E$20,Lister!$D$7:$D$13),IF(AND(MONTH(E1096)=7,MONTH(F1096)=8),(NETWORKDAYS(Lister!$D$20,F1096,Lister!$D$7:$D$13)-P1096)*N1096/NETWORKDAYS(Lister!$D$20,Lister!$E$20,Lister!$D$7:$D$13),IF(AND(MONTH(E1096)=7,MONTH(F1096)=7),0)))),0),"")</f>
        <v/>
      </c>
      <c r="U1096" s="78" t="str">
        <f>IF(Ansøgning!U1078="","",Ansøgning!U1078)</f>
        <v/>
      </c>
      <c r="V1096" s="119" t="str">
        <f t="shared" si="119"/>
        <v/>
      </c>
      <c r="W1096" s="120" t="str">
        <f t="shared" si="120"/>
        <v/>
      </c>
      <c r="X1096" s="42" t="str">
        <f t="shared" si="121"/>
        <v/>
      </c>
    </row>
    <row r="1097" spans="1:24" x14ac:dyDescent="0.25">
      <c r="A1097" s="13" t="str">
        <f t="shared" si="122"/>
        <v/>
      </c>
      <c r="B1097" s="75" t="str">
        <f>IF(Ansøgning!B1079="","",Ansøgning!B1079)</f>
        <v/>
      </c>
      <c r="C1097" s="75" t="str">
        <f>IF(Ansøgning!C1079="","",Ansøgning!C1079)</f>
        <v/>
      </c>
      <c r="D1097" s="75" t="str">
        <f>IF(Ansøgning!D1079="","",Ansøgning!D1079)</f>
        <v/>
      </c>
      <c r="E1097" s="76" t="str">
        <f>IF(Ansøgning!E1079="","",Ansøgning!E1079)</f>
        <v/>
      </c>
      <c r="F1097" s="76" t="str">
        <f>IF(Ansøgning!F1079="","",Ansøgning!F1079)</f>
        <v/>
      </c>
      <c r="G1097" s="33" t="str">
        <f>IF(OR(E1097="",F1097=""),"",NETWORKDAYS(E1097,F1097,Lister!$D$7:$D$13))</f>
        <v/>
      </c>
      <c r="H1097" s="76" t="str">
        <f>IF(Ansøgning!H1079="","",Ansøgning!H1079)</f>
        <v/>
      </c>
      <c r="I1097" s="32" t="str">
        <f t="shared" si="116"/>
        <v/>
      </c>
      <c r="J1097" s="77" t="str">
        <f>IF(Ansøgning!J1079="","",Ansøgning!J1079)</f>
        <v/>
      </c>
      <c r="K1097" s="77" t="str">
        <f>IF(Ansøgning!K1079="","",Ansøgning!K1079)</f>
        <v/>
      </c>
      <c r="L1097" s="46" t="str">
        <f t="shared" si="117"/>
        <v/>
      </c>
      <c r="M1097" s="78" t="str">
        <f>IF(Ansøgning!M1079="","",Ansøgning!M1079)</f>
        <v/>
      </c>
      <c r="N1097" s="31" t="str">
        <f t="shared" si="118"/>
        <v/>
      </c>
      <c r="O1097" s="78" t="str">
        <f>IF(Ansøgning!O1079="","",Ansøgning!O1079)</f>
        <v/>
      </c>
      <c r="P1097" s="78" t="str">
        <f>IF(Ansøgning!P1079="","",Ansøgning!P1079)</f>
        <v/>
      </c>
      <c r="Q1097" s="78" t="str">
        <f>IF(Ansøgning!Q1079="","",Ansøgning!Q1079)</f>
        <v/>
      </c>
      <c r="R1097" s="78" t="str">
        <f>IF(Ansøgning!R1079="","",Ansøgning!R1079)</f>
        <v/>
      </c>
      <c r="S1097" s="46" t="str">
        <f>IFERROR(MAX(IF(OR(O1097="",P1097=""),"",IF(AND(AND(MONTH(E1097)&gt;=7,MONTH(E1097)&lt;8),AND(MONTH(F1097)&gt;=7,MONTH(F1097)&lt;8)),(NETWORKDAYS(E1097,F1097,Lister!$D$7:$D$13)-O1097)*N1097/NETWORKDAYS(Lister!$D$19,Lister!$E$19,Lister!$D$7:$D$13),IF(AND(AND(MONTH(E1097)&gt;=7,MONTH(E1097)&lt;8),MONTH(F1097)&gt;7),(NETWORKDAYS(E1097,Lister!$E$19,Lister!$D$7:$D$13)-O1097)*N1097/NETWORKDAYS(Lister!$D$19,Lister!$E$19,Lister!$D$7:$D$13),IF(MONTH(E1097)&gt;7,0)))),0),"")</f>
        <v/>
      </c>
      <c r="T1097" s="46" t="str">
        <f>IFERROR(MAX(IF(OR(O1097="",P1097=""),"",IF(AND(AND(MONTH(E1097)&gt;=8,MONTH(E1097)&lt;9),AND(MONTH(F1097)&gt;=8,MONTH(F1097)&lt;9)),(NETWORKDAYS(E1097,F1097,Lister!$D$7:$D$13)-P1097)*N1097/NETWORKDAYS(Lister!$D$20,Lister!$E$20,Lister!$D$7:$D$13),IF(AND(MONTH(E1097)=7,MONTH(F1097)=8),(NETWORKDAYS(Lister!$D$20,F1097,Lister!$D$7:$D$13)-P1097)*N1097/NETWORKDAYS(Lister!$D$20,Lister!$E$20,Lister!$D$7:$D$13),IF(AND(MONTH(E1097)=7,MONTH(F1097)=7),0)))),0),"")</f>
        <v/>
      </c>
      <c r="U1097" s="78" t="str">
        <f>IF(Ansøgning!U1079="","",Ansøgning!U1079)</f>
        <v/>
      </c>
      <c r="V1097" s="119" t="str">
        <f t="shared" si="119"/>
        <v/>
      </c>
      <c r="W1097" s="120" t="str">
        <f t="shared" si="120"/>
        <v/>
      </c>
      <c r="X1097" s="42" t="str">
        <f t="shared" si="121"/>
        <v/>
      </c>
    </row>
    <row r="1098" spans="1:24" x14ac:dyDescent="0.25">
      <c r="A1098" s="13" t="str">
        <f t="shared" si="122"/>
        <v/>
      </c>
      <c r="B1098" s="75" t="str">
        <f>IF(Ansøgning!B1080="","",Ansøgning!B1080)</f>
        <v/>
      </c>
      <c r="C1098" s="75" t="str">
        <f>IF(Ansøgning!C1080="","",Ansøgning!C1080)</f>
        <v/>
      </c>
      <c r="D1098" s="75" t="str">
        <f>IF(Ansøgning!D1080="","",Ansøgning!D1080)</f>
        <v/>
      </c>
      <c r="E1098" s="76" t="str">
        <f>IF(Ansøgning!E1080="","",Ansøgning!E1080)</f>
        <v/>
      </c>
      <c r="F1098" s="76" t="str">
        <f>IF(Ansøgning!F1080="","",Ansøgning!F1080)</f>
        <v/>
      </c>
      <c r="G1098" s="33" t="str">
        <f>IF(OR(E1098="",F1098=""),"",NETWORKDAYS(E1098,F1098,Lister!$D$7:$D$13))</f>
        <v/>
      </c>
      <c r="H1098" s="76" t="str">
        <f>IF(Ansøgning!H1080="","",Ansøgning!H1080)</f>
        <v/>
      </c>
      <c r="I1098" s="32" t="str">
        <f t="shared" si="116"/>
        <v/>
      </c>
      <c r="J1098" s="77" t="str">
        <f>IF(Ansøgning!J1080="","",Ansøgning!J1080)</f>
        <v/>
      </c>
      <c r="K1098" s="77" t="str">
        <f>IF(Ansøgning!K1080="","",Ansøgning!K1080)</f>
        <v/>
      </c>
      <c r="L1098" s="46" t="str">
        <f t="shared" si="117"/>
        <v/>
      </c>
      <c r="M1098" s="78" t="str">
        <f>IF(Ansøgning!M1080="","",Ansøgning!M1080)</f>
        <v/>
      </c>
      <c r="N1098" s="31" t="str">
        <f t="shared" si="118"/>
        <v/>
      </c>
      <c r="O1098" s="78" t="str">
        <f>IF(Ansøgning!O1080="","",Ansøgning!O1080)</f>
        <v/>
      </c>
      <c r="P1098" s="78" t="str">
        <f>IF(Ansøgning!P1080="","",Ansøgning!P1080)</f>
        <v/>
      </c>
      <c r="Q1098" s="78" t="str">
        <f>IF(Ansøgning!Q1080="","",Ansøgning!Q1080)</f>
        <v/>
      </c>
      <c r="R1098" s="78" t="str">
        <f>IF(Ansøgning!R1080="","",Ansøgning!R1080)</f>
        <v/>
      </c>
      <c r="S1098" s="46" t="str">
        <f>IFERROR(MAX(IF(OR(O1098="",P1098=""),"",IF(AND(AND(MONTH(E1098)&gt;=7,MONTH(E1098)&lt;8),AND(MONTH(F1098)&gt;=7,MONTH(F1098)&lt;8)),(NETWORKDAYS(E1098,F1098,Lister!$D$7:$D$13)-O1098)*N1098/NETWORKDAYS(Lister!$D$19,Lister!$E$19,Lister!$D$7:$D$13),IF(AND(AND(MONTH(E1098)&gt;=7,MONTH(E1098)&lt;8),MONTH(F1098)&gt;7),(NETWORKDAYS(E1098,Lister!$E$19,Lister!$D$7:$D$13)-O1098)*N1098/NETWORKDAYS(Lister!$D$19,Lister!$E$19,Lister!$D$7:$D$13),IF(MONTH(E1098)&gt;7,0)))),0),"")</f>
        <v/>
      </c>
      <c r="T1098" s="46" t="str">
        <f>IFERROR(MAX(IF(OR(O1098="",P1098=""),"",IF(AND(AND(MONTH(E1098)&gt;=8,MONTH(E1098)&lt;9),AND(MONTH(F1098)&gt;=8,MONTH(F1098)&lt;9)),(NETWORKDAYS(E1098,F1098,Lister!$D$7:$D$13)-P1098)*N1098/NETWORKDAYS(Lister!$D$20,Lister!$E$20,Lister!$D$7:$D$13),IF(AND(MONTH(E1098)=7,MONTH(F1098)=8),(NETWORKDAYS(Lister!$D$20,F1098,Lister!$D$7:$D$13)-P1098)*N1098/NETWORKDAYS(Lister!$D$20,Lister!$E$20,Lister!$D$7:$D$13),IF(AND(MONTH(E1098)=7,MONTH(F1098)=7),0)))),0),"")</f>
        <v/>
      </c>
      <c r="U1098" s="78" t="str">
        <f>IF(Ansøgning!U1080="","",Ansøgning!U1080)</f>
        <v/>
      </c>
      <c r="V1098" s="119" t="str">
        <f t="shared" si="119"/>
        <v/>
      </c>
      <c r="W1098" s="120" t="str">
        <f t="shared" si="120"/>
        <v/>
      </c>
      <c r="X1098" s="42" t="str">
        <f t="shared" si="121"/>
        <v/>
      </c>
    </row>
    <row r="1099" spans="1:24" x14ac:dyDescent="0.25">
      <c r="A1099" s="13" t="str">
        <f t="shared" si="122"/>
        <v/>
      </c>
      <c r="B1099" s="75" t="str">
        <f>IF(Ansøgning!B1081="","",Ansøgning!B1081)</f>
        <v/>
      </c>
      <c r="C1099" s="75" t="str">
        <f>IF(Ansøgning!C1081="","",Ansøgning!C1081)</f>
        <v/>
      </c>
      <c r="D1099" s="75" t="str">
        <f>IF(Ansøgning!D1081="","",Ansøgning!D1081)</f>
        <v/>
      </c>
      <c r="E1099" s="76" t="str">
        <f>IF(Ansøgning!E1081="","",Ansøgning!E1081)</f>
        <v/>
      </c>
      <c r="F1099" s="76" t="str">
        <f>IF(Ansøgning!F1081="","",Ansøgning!F1081)</f>
        <v/>
      </c>
      <c r="G1099" s="33" t="str">
        <f>IF(OR(E1099="",F1099=""),"",NETWORKDAYS(E1099,F1099,Lister!$D$7:$D$13))</f>
        <v/>
      </c>
      <c r="H1099" s="76" t="str">
        <f>IF(Ansøgning!H1081="","",Ansøgning!H1081)</f>
        <v/>
      </c>
      <c r="I1099" s="32" t="str">
        <f t="shared" si="116"/>
        <v/>
      </c>
      <c r="J1099" s="77" t="str">
        <f>IF(Ansøgning!J1081="","",Ansøgning!J1081)</f>
        <v/>
      </c>
      <c r="K1099" s="77" t="str">
        <f>IF(Ansøgning!K1081="","",Ansøgning!K1081)</f>
        <v/>
      </c>
      <c r="L1099" s="46" t="str">
        <f t="shared" si="117"/>
        <v/>
      </c>
      <c r="M1099" s="78" t="str">
        <f>IF(Ansøgning!M1081="","",Ansøgning!M1081)</f>
        <v/>
      </c>
      <c r="N1099" s="31" t="str">
        <f t="shared" si="118"/>
        <v/>
      </c>
      <c r="O1099" s="78" t="str">
        <f>IF(Ansøgning!O1081="","",Ansøgning!O1081)</f>
        <v/>
      </c>
      <c r="P1099" s="78" t="str">
        <f>IF(Ansøgning!P1081="","",Ansøgning!P1081)</f>
        <v/>
      </c>
      <c r="Q1099" s="78" t="str">
        <f>IF(Ansøgning!Q1081="","",Ansøgning!Q1081)</f>
        <v/>
      </c>
      <c r="R1099" s="78" t="str">
        <f>IF(Ansøgning!R1081="","",Ansøgning!R1081)</f>
        <v/>
      </c>
      <c r="S1099" s="46" t="str">
        <f>IFERROR(MAX(IF(OR(O1099="",P1099=""),"",IF(AND(AND(MONTH(E1099)&gt;=7,MONTH(E1099)&lt;8),AND(MONTH(F1099)&gt;=7,MONTH(F1099)&lt;8)),(NETWORKDAYS(E1099,F1099,Lister!$D$7:$D$13)-O1099)*N1099/NETWORKDAYS(Lister!$D$19,Lister!$E$19,Lister!$D$7:$D$13),IF(AND(AND(MONTH(E1099)&gt;=7,MONTH(E1099)&lt;8),MONTH(F1099)&gt;7),(NETWORKDAYS(E1099,Lister!$E$19,Lister!$D$7:$D$13)-O1099)*N1099/NETWORKDAYS(Lister!$D$19,Lister!$E$19,Lister!$D$7:$D$13),IF(MONTH(E1099)&gt;7,0)))),0),"")</f>
        <v/>
      </c>
      <c r="T1099" s="46" t="str">
        <f>IFERROR(MAX(IF(OR(O1099="",P1099=""),"",IF(AND(AND(MONTH(E1099)&gt;=8,MONTH(E1099)&lt;9),AND(MONTH(F1099)&gt;=8,MONTH(F1099)&lt;9)),(NETWORKDAYS(E1099,F1099,Lister!$D$7:$D$13)-P1099)*N1099/NETWORKDAYS(Lister!$D$20,Lister!$E$20,Lister!$D$7:$D$13),IF(AND(MONTH(E1099)=7,MONTH(F1099)=8),(NETWORKDAYS(Lister!$D$20,F1099,Lister!$D$7:$D$13)-P1099)*N1099/NETWORKDAYS(Lister!$D$20,Lister!$E$20,Lister!$D$7:$D$13),IF(AND(MONTH(E1099)=7,MONTH(F1099)=7),0)))),0),"")</f>
        <v/>
      </c>
      <c r="U1099" s="78" t="str">
        <f>IF(Ansøgning!U1081="","",Ansøgning!U1081)</f>
        <v/>
      </c>
      <c r="V1099" s="119" t="str">
        <f t="shared" si="119"/>
        <v/>
      </c>
      <c r="W1099" s="120" t="str">
        <f t="shared" si="120"/>
        <v/>
      </c>
      <c r="X1099" s="42" t="str">
        <f t="shared" si="121"/>
        <v/>
      </c>
    </row>
    <row r="1100" spans="1:24" x14ac:dyDescent="0.25">
      <c r="A1100" s="13" t="str">
        <f t="shared" si="122"/>
        <v/>
      </c>
      <c r="B1100" s="75" t="str">
        <f>IF(Ansøgning!B1082="","",Ansøgning!B1082)</f>
        <v/>
      </c>
      <c r="C1100" s="75" t="str">
        <f>IF(Ansøgning!C1082="","",Ansøgning!C1082)</f>
        <v/>
      </c>
      <c r="D1100" s="75" t="str">
        <f>IF(Ansøgning!D1082="","",Ansøgning!D1082)</f>
        <v/>
      </c>
      <c r="E1100" s="76" t="str">
        <f>IF(Ansøgning!E1082="","",Ansøgning!E1082)</f>
        <v/>
      </c>
      <c r="F1100" s="76" t="str">
        <f>IF(Ansøgning!F1082="","",Ansøgning!F1082)</f>
        <v/>
      </c>
      <c r="G1100" s="33" t="str">
        <f>IF(OR(E1100="",F1100=""),"",NETWORKDAYS(E1100,F1100,Lister!$D$7:$D$13))</f>
        <v/>
      </c>
      <c r="H1100" s="76" t="str">
        <f>IF(Ansøgning!H1082="","",Ansøgning!H1082)</f>
        <v/>
      </c>
      <c r="I1100" s="32" t="str">
        <f t="shared" si="116"/>
        <v/>
      </c>
      <c r="J1100" s="77" t="str">
        <f>IF(Ansøgning!J1082="","",Ansøgning!J1082)</f>
        <v/>
      </c>
      <c r="K1100" s="77" t="str">
        <f>IF(Ansøgning!K1082="","",Ansøgning!K1082)</f>
        <v/>
      </c>
      <c r="L1100" s="46" t="str">
        <f t="shared" si="117"/>
        <v/>
      </c>
      <c r="M1100" s="78" t="str">
        <f>IF(Ansøgning!M1082="","",Ansøgning!M1082)</f>
        <v/>
      </c>
      <c r="N1100" s="31" t="str">
        <f t="shared" si="118"/>
        <v/>
      </c>
      <c r="O1100" s="78" t="str">
        <f>IF(Ansøgning!O1082="","",Ansøgning!O1082)</f>
        <v/>
      </c>
      <c r="P1100" s="78" t="str">
        <f>IF(Ansøgning!P1082="","",Ansøgning!P1082)</f>
        <v/>
      </c>
      <c r="Q1100" s="78" t="str">
        <f>IF(Ansøgning!Q1082="","",Ansøgning!Q1082)</f>
        <v/>
      </c>
      <c r="R1100" s="78" t="str">
        <f>IF(Ansøgning!R1082="","",Ansøgning!R1082)</f>
        <v/>
      </c>
      <c r="S1100" s="46" t="str">
        <f>IFERROR(MAX(IF(OR(O1100="",P1100=""),"",IF(AND(AND(MONTH(E1100)&gt;=7,MONTH(E1100)&lt;8),AND(MONTH(F1100)&gt;=7,MONTH(F1100)&lt;8)),(NETWORKDAYS(E1100,F1100,Lister!$D$7:$D$13)-O1100)*N1100/NETWORKDAYS(Lister!$D$19,Lister!$E$19,Lister!$D$7:$D$13),IF(AND(AND(MONTH(E1100)&gt;=7,MONTH(E1100)&lt;8),MONTH(F1100)&gt;7),(NETWORKDAYS(E1100,Lister!$E$19,Lister!$D$7:$D$13)-O1100)*N1100/NETWORKDAYS(Lister!$D$19,Lister!$E$19,Lister!$D$7:$D$13),IF(MONTH(E1100)&gt;7,0)))),0),"")</f>
        <v/>
      </c>
      <c r="T1100" s="46" t="str">
        <f>IFERROR(MAX(IF(OR(O1100="",P1100=""),"",IF(AND(AND(MONTH(E1100)&gt;=8,MONTH(E1100)&lt;9),AND(MONTH(F1100)&gt;=8,MONTH(F1100)&lt;9)),(NETWORKDAYS(E1100,F1100,Lister!$D$7:$D$13)-P1100)*N1100/NETWORKDAYS(Lister!$D$20,Lister!$E$20,Lister!$D$7:$D$13),IF(AND(MONTH(E1100)=7,MONTH(F1100)=8),(NETWORKDAYS(Lister!$D$20,F1100,Lister!$D$7:$D$13)-P1100)*N1100/NETWORKDAYS(Lister!$D$20,Lister!$E$20,Lister!$D$7:$D$13),IF(AND(MONTH(E1100)=7,MONTH(F1100)=7),0)))),0),"")</f>
        <v/>
      </c>
      <c r="U1100" s="78" t="str">
        <f>IF(Ansøgning!U1082="","",Ansøgning!U1082)</f>
        <v/>
      </c>
      <c r="V1100" s="119" t="str">
        <f t="shared" si="119"/>
        <v/>
      </c>
      <c r="W1100" s="120" t="str">
        <f t="shared" si="120"/>
        <v/>
      </c>
      <c r="X1100" s="42" t="str">
        <f t="shared" si="121"/>
        <v/>
      </c>
    </row>
    <row r="1101" spans="1:24" x14ac:dyDescent="0.25">
      <c r="A1101" s="13" t="str">
        <f t="shared" si="122"/>
        <v/>
      </c>
      <c r="B1101" s="75" t="str">
        <f>IF(Ansøgning!B1083="","",Ansøgning!B1083)</f>
        <v/>
      </c>
      <c r="C1101" s="75" t="str">
        <f>IF(Ansøgning!C1083="","",Ansøgning!C1083)</f>
        <v/>
      </c>
      <c r="D1101" s="75" t="str">
        <f>IF(Ansøgning!D1083="","",Ansøgning!D1083)</f>
        <v/>
      </c>
      <c r="E1101" s="76" t="str">
        <f>IF(Ansøgning!E1083="","",Ansøgning!E1083)</f>
        <v/>
      </c>
      <c r="F1101" s="76" t="str">
        <f>IF(Ansøgning!F1083="","",Ansøgning!F1083)</f>
        <v/>
      </c>
      <c r="G1101" s="33" t="str">
        <f>IF(OR(E1101="",F1101=""),"",NETWORKDAYS(E1101,F1101,Lister!$D$7:$D$13))</f>
        <v/>
      </c>
      <c r="H1101" s="76" t="str">
        <f>IF(Ansøgning!H1083="","",Ansøgning!H1083)</f>
        <v/>
      </c>
      <c r="I1101" s="32" t="str">
        <f t="shared" si="116"/>
        <v/>
      </c>
      <c r="J1101" s="77" t="str">
        <f>IF(Ansøgning!J1083="","",Ansøgning!J1083)</f>
        <v/>
      </c>
      <c r="K1101" s="77" t="str">
        <f>IF(Ansøgning!K1083="","",Ansøgning!K1083)</f>
        <v/>
      </c>
      <c r="L1101" s="46" t="str">
        <f t="shared" si="117"/>
        <v/>
      </c>
      <c r="M1101" s="78" t="str">
        <f>IF(Ansøgning!M1083="","",Ansøgning!M1083)</f>
        <v/>
      </c>
      <c r="N1101" s="31" t="str">
        <f t="shared" si="118"/>
        <v/>
      </c>
      <c r="O1101" s="78" t="str">
        <f>IF(Ansøgning!O1083="","",Ansøgning!O1083)</f>
        <v/>
      </c>
      <c r="P1101" s="78" t="str">
        <f>IF(Ansøgning!P1083="","",Ansøgning!P1083)</f>
        <v/>
      </c>
      <c r="Q1101" s="78" t="str">
        <f>IF(Ansøgning!Q1083="","",Ansøgning!Q1083)</f>
        <v/>
      </c>
      <c r="R1101" s="78" t="str">
        <f>IF(Ansøgning!R1083="","",Ansøgning!R1083)</f>
        <v/>
      </c>
      <c r="S1101" s="46" t="str">
        <f>IFERROR(MAX(IF(OR(O1101="",P1101=""),"",IF(AND(AND(MONTH(E1101)&gt;=7,MONTH(E1101)&lt;8),AND(MONTH(F1101)&gt;=7,MONTH(F1101)&lt;8)),(NETWORKDAYS(E1101,F1101,Lister!$D$7:$D$13)-O1101)*N1101/NETWORKDAYS(Lister!$D$19,Lister!$E$19,Lister!$D$7:$D$13),IF(AND(AND(MONTH(E1101)&gt;=7,MONTH(E1101)&lt;8),MONTH(F1101)&gt;7),(NETWORKDAYS(E1101,Lister!$E$19,Lister!$D$7:$D$13)-O1101)*N1101/NETWORKDAYS(Lister!$D$19,Lister!$E$19,Lister!$D$7:$D$13),IF(MONTH(E1101)&gt;7,0)))),0),"")</f>
        <v/>
      </c>
      <c r="T1101" s="46" t="str">
        <f>IFERROR(MAX(IF(OR(O1101="",P1101=""),"",IF(AND(AND(MONTH(E1101)&gt;=8,MONTH(E1101)&lt;9),AND(MONTH(F1101)&gt;=8,MONTH(F1101)&lt;9)),(NETWORKDAYS(E1101,F1101,Lister!$D$7:$D$13)-P1101)*N1101/NETWORKDAYS(Lister!$D$20,Lister!$E$20,Lister!$D$7:$D$13),IF(AND(MONTH(E1101)=7,MONTH(F1101)=8),(NETWORKDAYS(Lister!$D$20,F1101,Lister!$D$7:$D$13)-P1101)*N1101/NETWORKDAYS(Lister!$D$20,Lister!$E$20,Lister!$D$7:$D$13),IF(AND(MONTH(E1101)=7,MONTH(F1101)=7),0)))),0),"")</f>
        <v/>
      </c>
      <c r="U1101" s="78" t="str">
        <f>IF(Ansøgning!U1083="","",Ansøgning!U1083)</f>
        <v/>
      </c>
      <c r="V1101" s="119" t="str">
        <f t="shared" si="119"/>
        <v/>
      </c>
      <c r="W1101" s="120" t="str">
        <f t="shared" si="120"/>
        <v/>
      </c>
      <c r="X1101" s="42" t="str">
        <f t="shared" si="121"/>
        <v/>
      </c>
    </row>
    <row r="1102" spans="1:24" x14ac:dyDescent="0.25">
      <c r="A1102" s="13" t="str">
        <f t="shared" si="122"/>
        <v/>
      </c>
      <c r="B1102" s="75" t="str">
        <f>IF(Ansøgning!B1084="","",Ansøgning!B1084)</f>
        <v/>
      </c>
      <c r="C1102" s="75" t="str">
        <f>IF(Ansøgning!C1084="","",Ansøgning!C1084)</f>
        <v/>
      </c>
      <c r="D1102" s="75" t="str">
        <f>IF(Ansøgning!D1084="","",Ansøgning!D1084)</f>
        <v/>
      </c>
      <c r="E1102" s="76" t="str">
        <f>IF(Ansøgning!E1084="","",Ansøgning!E1084)</f>
        <v/>
      </c>
      <c r="F1102" s="76" t="str">
        <f>IF(Ansøgning!F1084="","",Ansøgning!F1084)</f>
        <v/>
      </c>
      <c r="G1102" s="33" t="str">
        <f>IF(OR(E1102="",F1102=""),"",NETWORKDAYS(E1102,F1102,Lister!$D$7:$D$13))</f>
        <v/>
      </c>
      <c r="H1102" s="76" t="str">
        <f>IF(Ansøgning!H1084="","",Ansøgning!H1084)</f>
        <v/>
      </c>
      <c r="I1102" s="32" t="str">
        <f t="shared" si="116"/>
        <v/>
      </c>
      <c r="J1102" s="77" t="str">
        <f>IF(Ansøgning!J1084="","",Ansøgning!J1084)</f>
        <v/>
      </c>
      <c r="K1102" s="77" t="str">
        <f>IF(Ansøgning!K1084="","",Ansøgning!K1084)</f>
        <v/>
      </c>
      <c r="L1102" s="46" t="str">
        <f t="shared" si="117"/>
        <v/>
      </c>
      <c r="M1102" s="78" t="str">
        <f>IF(Ansøgning!M1084="","",Ansøgning!M1084)</f>
        <v/>
      </c>
      <c r="N1102" s="31" t="str">
        <f t="shared" si="118"/>
        <v/>
      </c>
      <c r="O1102" s="78" t="str">
        <f>IF(Ansøgning!O1084="","",Ansøgning!O1084)</f>
        <v/>
      </c>
      <c r="P1102" s="78" t="str">
        <f>IF(Ansøgning!P1084="","",Ansøgning!P1084)</f>
        <v/>
      </c>
      <c r="Q1102" s="78" t="str">
        <f>IF(Ansøgning!Q1084="","",Ansøgning!Q1084)</f>
        <v/>
      </c>
      <c r="R1102" s="78" t="str">
        <f>IF(Ansøgning!R1084="","",Ansøgning!R1084)</f>
        <v/>
      </c>
      <c r="S1102" s="46" t="str">
        <f>IFERROR(MAX(IF(OR(O1102="",P1102=""),"",IF(AND(AND(MONTH(E1102)&gt;=7,MONTH(E1102)&lt;8),AND(MONTH(F1102)&gt;=7,MONTH(F1102)&lt;8)),(NETWORKDAYS(E1102,F1102,Lister!$D$7:$D$13)-O1102)*N1102/NETWORKDAYS(Lister!$D$19,Lister!$E$19,Lister!$D$7:$D$13),IF(AND(AND(MONTH(E1102)&gt;=7,MONTH(E1102)&lt;8),MONTH(F1102)&gt;7),(NETWORKDAYS(E1102,Lister!$E$19,Lister!$D$7:$D$13)-O1102)*N1102/NETWORKDAYS(Lister!$D$19,Lister!$E$19,Lister!$D$7:$D$13),IF(MONTH(E1102)&gt;7,0)))),0),"")</f>
        <v/>
      </c>
      <c r="T1102" s="46" t="str">
        <f>IFERROR(MAX(IF(OR(O1102="",P1102=""),"",IF(AND(AND(MONTH(E1102)&gt;=8,MONTH(E1102)&lt;9),AND(MONTH(F1102)&gt;=8,MONTH(F1102)&lt;9)),(NETWORKDAYS(E1102,F1102,Lister!$D$7:$D$13)-P1102)*N1102/NETWORKDAYS(Lister!$D$20,Lister!$E$20,Lister!$D$7:$D$13),IF(AND(MONTH(E1102)=7,MONTH(F1102)=8),(NETWORKDAYS(Lister!$D$20,F1102,Lister!$D$7:$D$13)-P1102)*N1102/NETWORKDAYS(Lister!$D$20,Lister!$E$20,Lister!$D$7:$D$13),IF(AND(MONTH(E1102)=7,MONTH(F1102)=7),0)))),0),"")</f>
        <v/>
      </c>
      <c r="U1102" s="78" t="str">
        <f>IF(Ansøgning!U1084="","",Ansøgning!U1084)</f>
        <v/>
      </c>
      <c r="V1102" s="119" t="str">
        <f t="shared" si="119"/>
        <v/>
      </c>
      <c r="W1102" s="120" t="str">
        <f t="shared" si="120"/>
        <v/>
      </c>
      <c r="X1102" s="42" t="str">
        <f t="shared" si="121"/>
        <v/>
      </c>
    </row>
    <row r="1103" spans="1:24" x14ac:dyDescent="0.25">
      <c r="A1103" s="13" t="str">
        <f t="shared" si="122"/>
        <v/>
      </c>
      <c r="B1103" s="75" t="str">
        <f>IF(Ansøgning!B1085="","",Ansøgning!B1085)</f>
        <v/>
      </c>
      <c r="C1103" s="75" t="str">
        <f>IF(Ansøgning!C1085="","",Ansøgning!C1085)</f>
        <v/>
      </c>
      <c r="D1103" s="75" t="str">
        <f>IF(Ansøgning!D1085="","",Ansøgning!D1085)</f>
        <v/>
      </c>
      <c r="E1103" s="76" t="str">
        <f>IF(Ansøgning!E1085="","",Ansøgning!E1085)</f>
        <v/>
      </c>
      <c r="F1103" s="76" t="str">
        <f>IF(Ansøgning!F1085="","",Ansøgning!F1085)</f>
        <v/>
      </c>
      <c r="G1103" s="33" t="str">
        <f>IF(OR(E1103="",F1103=""),"",NETWORKDAYS(E1103,F1103,Lister!$D$7:$D$13))</f>
        <v/>
      </c>
      <c r="H1103" s="76" t="str">
        <f>IF(Ansøgning!H1085="","",Ansøgning!H1085)</f>
        <v/>
      </c>
      <c r="I1103" s="32" t="str">
        <f t="shared" si="116"/>
        <v/>
      </c>
      <c r="J1103" s="77" t="str">
        <f>IF(Ansøgning!J1085="","",Ansøgning!J1085)</f>
        <v/>
      </c>
      <c r="K1103" s="77" t="str">
        <f>IF(Ansøgning!K1085="","",Ansøgning!K1085)</f>
        <v/>
      </c>
      <c r="L1103" s="46" t="str">
        <f t="shared" si="117"/>
        <v/>
      </c>
      <c r="M1103" s="78" t="str">
        <f>IF(Ansøgning!M1085="","",Ansøgning!M1085)</f>
        <v/>
      </c>
      <c r="N1103" s="31" t="str">
        <f t="shared" si="118"/>
        <v/>
      </c>
      <c r="O1103" s="78" t="str">
        <f>IF(Ansøgning!O1085="","",Ansøgning!O1085)</f>
        <v/>
      </c>
      <c r="P1103" s="78" t="str">
        <f>IF(Ansøgning!P1085="","",Ansøgning!P1085)</f>
        <v/>
      </c>
      <c r="Q1103" s="78" t="str">
        <f>IF(Ansøgning!Q1085="","",Ansøgning!Q1085)</f>
        <v/>
      </c>
      <c r="R1103" s="78" t="str">
        <f>IF(Ansøgning!R1085="","",Ansøgning!R1085)</f>
        <v/>
      </c>
      <c r="S1103" s="46" t="str">
        <f>IFERROR(MAX(IF(OR(O1103="",P1103=""),"",IF(AND(AND(MONTH(E1103)&gt;=7,MONTH(E1103)&lt;8),AND(MONTH(F1103)&gt;=7,MONTH(F1103)&lt;8)),(NETWORKDAYS(E1103,F1103,Lister!$D$7:$D$13)-O1103)*N1103/NETWORKDAYS(Lister!$D$19,Lister!$E$19,Lister!$D$7:$D$13),IF(AND(AND(MONTH(E1103)&gt;=7,MONTH(E1103)&lt;8),MONTH(F1103)&gt;7),(NETWORKDAYS(E1103,Lister!$E$19,Lister!$D$7:$D$13)-O1103)*N1103/NETWORKDAYS(Lister!$D$19,Lister!$E$19,Lister!$D$7:$D$13),IF(MONTH(E1103)&gt;7,0)))),0),"")</f>
        <v/>
      </c>
      <c r="T1103" s="46" t="str">
        <f>IFERROR(MAX(IF(OR(O1103="",P1103=""),"",IF(AND(AND(MONTH(E1103)&gt;=8,MONTH(E1103)&lt;9),AND(MONTH(F1103)&gt;=8,MONTH(F1103)&lt;9)),(NETWORKDAYS(E1103,F1103,Lister!$D$7:$D$13)-P1103)*N1103/NETWORKDAYS(Lister!$D$20,Lister!$E$20,Lister!$D$7:$D$13),IF(AND(MONTH(E1103)=7,MONTH(F1103)=8),(NETWORKDAYS(Lister!$D$20,F1103,Lister!$D$7:$D$13)-P1103)*N1103/NETWORKDAYS(Lister!$D$20,Lister!$E$20,Lister!$D$7:$D$13),IF(AND(MONTH(E1103)=7,MONTH(F1103)=7),0)))),0),"")</f>
        <v/>
      </c>
      <c r="U1103" s="78" t="str">
        <f>IF(Ansøgning!U1085="","",Ansøgning!U1085)</f>
        <v/>
      </c>
      <c r="V1103" s="119" t="str">
        <f t="shared" si="119"/>
        <v/>
      </c>
      <c r="W1103" s="120" t="str">
        <f t="shared" si="120"/>
        <v/>
      </c>
      <c r="X1103" s="42" t="str">
        <f t="shared" si="121"/>
        <v/>
      </c>
    </row>
    <row r="1104" spans="1:24" x14ac:dyDescent="0.25">
      <c r="A1104" s="13" t="str">
        <f t="shared" si="122"/>
        <v/>
      </c>
      <c r="B1104" s="75" t="str">
        <f>IF(Ansøgning!B1086="","",Ansøgning!B1086)</f>
        <v/>
      </c>
      <c r="C1104" s="75" t="str">
        <f>IF(Ansøgning!C1086="","",Ansøgning!C1086)</f>
        <v/>
      </c>
      <c r="D1104" s="75" t="str">
        <f>IF(Ansøgning!D1086="","",Ansøgning!D1086)</f>
        <v/>
      </c>
      <c r="E1104" s="76" t="str">
        <f>IF(Ansøgning!E1086="","",Ansøgning!E1086)</f>
        <v/>
      </c>
      <c r="F1104" s="76" t="str">
        <f>IF(Ansøgning!F1086="","",Ansøgning!F1086)</f>
        <v/>
      </c>
      <c r="G1104" s="33" t="str">
        <f>IF(OR(E1104="",F1104=""),"",NETWORKDAYS(E1104,F1104,Lister!$D$7:$D$13))</f>
        <v/>
      </c>
      <c r="H1104" s="76" t="str">
        <f>IF(Ansøgning!H1086="","",Ansøgning!H1086)</f>
        <v/>
      </c>
      <c r="I1104" s="32" t="str">
        <f t="shared" si="116"/>
        <v/>
      </c>
      <c r="J1104" s="77" t="str">
        <f>IF(Ansøgning!J1086="","",Ansøgning!J1086)</f>
        <v/>
      </c>
      <c r="K1104" s="77" t="str">
        <f>IF(Ansøgning!K1086="","",Ansøgning!K1086)</f>
        <v/>
      </c>
      <c r="L1104" s="46" t="str">
        <f t="shared" si="117"/>
        <v/>
      </c>
      <c r="M1104" s="78" t="str">
        <f>IF(Ansøgning!M1086="","",Ansøgning!M1086)</f>
        <v/>
      </c>
      <c r="N1104" s="31" t="str">
        <f t="shared" si="118"/>
        <v/>
      </c>
      <c r="O1104" s="78" t="str">
        <f>IF(Ansøgning!O1086="","",Ansøgning!O1086)</f>
        <v/>
      </c>
      <c r="P1104" s="78" t="str">
        <f>IF(Ansøgning!P1086="","",Ansøgning!P1086)</f>
        <v/>
      </c>
      <c r="Q1104" s="78" t="str">
        <f>IF(Ansøgning!Q1086="","",Ansøgning!Q1086)</f>
        <v/>
      </c>
      <c r="R1104" s="78" t="str">
        <f>IF(Ansøgning!R1086="","",Ansøgning!R1086)</f>
        <v/>
      </c>
      <c r="S1104" s="46" t="str">
        <f>IFERROR(MAX(IF(OR(O1104="",P1104=""),"",IF(AND(AND(MONTH(E1104)&gt;=7,MONTH(E1104)&lt;8),AND(MONTH(F1104)&gt;=7,MONTH(F1104)&lt;8)),(NETWORKDAYS(E1104,F1104,Lister!$D$7:$D$13)-O1104)*N1104/NETWORKDAYS(Lister!$D$19,Lister!$E$19,Lister!$D$7:$D$13),IF(AND(AND(MONTH(E1104)&gt;=7,MONTH(E1104)&lt;8),MONTH(F1104)&gt;7),(NETWORKDAYS(E1104,Lister!$E$19,Lister!$D$7:$D$13)-O1104)*N1104/NETWORKDAYS(Lister!$D$19,Lister!$E$19,Lister!$D$7:$D$13),IF(MONTH(E1104)&gt;7,0)))),0),"")</f>
        <v/>
      </c>
      <c r="T1104" s="46" t="str">
        <f>IFERROR(MAX(IF(OR(O1104="",P1104=""),"",IF(AND(AND(MONTH(E1104)&gt;=8,MONTH(E1104)&lt;9),AND(MONTH(F1104)&gt;=8,MONTH(F1104)&lt;9)),(NETWORKDAYS(E1104,F1104,Lister!$D$7:$D$13)-P1104)*N1104/NETWORKDAYS(Lister!$D$20,Lister!$E$20,Lister!$D$7:$D$13),IF(AND(MONTH(E1104)=7,MONTH(F1104)=8),(NETWORKDAYS(Lister!$D$20,F1104,Lister!$D$7:$D$13)-P1104)*N1104/NETWORKDAYS(Lister!$D$20,Lister!$E$20,Lister!$D$7:$D$13),IF(AND(MONTH(E1104)=7,MONTH(F1104)=7),0)))),0),"")</f>
        <v/>
      </c>
      <c r="U1104" s="78" t="str">
        <f>IF(Ansøgning!U1086="","",Ansøgning!U1086)</f>
        <v/>
      </c>
      <c r="V1104" s="119" t="str">
        <f t="shared" si="119"/>
        <v/>
      </c>
      <c r="W1104" s="120" t="str">
        <f t="shared" si="120"/>
        <v/>
      </c>
      <c r="X1104" s="42" t="str">
        <f t="shared" si="121"/>
        <v/>
      </c>
    </row>
    <row r="1105" spans="1:24" x14ac:dyDescent="0.25">
      <c r="A1105" s="13" t="str">
        <f t="shared" si="122"/>
        <v/>
      </c>
      <c r="B1105" s="75" t="str">
        <f>IF(Ansøgning!B1087="","",Ansøgning!B1087)</f>
        <v/>
      </c>
      <c r="C1105" s="75" t="str">
        <f>IF(Ansøgning!C1087="","",Ansøgning!C1087)</f>
        <v/>
      </c>
      <c r="D1105" s="75" t="str">
        <f>IF(Ansøgning!D1087="","",Ansøgning!D1087)</f>
        <v/>
      </c>
      <c r="E1105" s="76" t="str">
        <f>IF(Ansøgning!E1087="","",Ansøgning!E1087)</f>
        <v/>
      </c>
      <c r="F1105" s="76" t="str">
        <f>IF(Ansøgning!F1087="","",Ansøgning!F1087)</f>
        <v/>
      </c>
      <c r="G1105" s="33" t="str">
        <f>IF(OR(E1105="",F1105=""),"",NETWORKDAYS(E1105,F1105,Lister!$D$7:$D$13))</f>
        <v/>
      </c>
      <c r="H1105" s="76" t="str">
        <f>IF(Ansøgning!H1087="","",Ansøgning!H1087)</f>
        <v/>
      </c>
      <c r="I1105" s="32" t="str">
        <f t="shared" si="116"/>
        <v/>
      </c>
      <c r="J1105" s="77" t="str">
        <f>IF(Ansøgning!J1087="","",Ansøgning!J1087)</f>
        <v/>
      </c>
      <c r="K1105" s="77" t="str">
        <f>IF(Ansøgning!K1087="","",Ansøgning!K1087)</f>
        <v/>
      </c>
      <c r="L1105" s="46" t="str">
        <f t="shared" si="117"/>
        <v/>
      </c>
      <c r="M1105" s="78" t="str">
        <f>IF(Ansøgning!M1087="","",Ansøgning!M1087)</f>
        <v/>
      </c>
      <c r="N1105" s="31" t="str">
        <f t="shared" si="118"/>
        <v/>
      </c>
      <c r="O1105" s="78" t="str">
        <f>IF(Ansøgning!O1087="","",Ansøgning!O1087)</f>
        <v/>
      </c>
      <c r="P1105" s="78" t="str">
        <f>IF(Ansøgning!P1087="","",Ansøgning!P1087)</f>
        <v/>
      </c>
      <c r="Q1105" s="78" t="str">
        <f>IF(Ansøgning!Q1087="","",Ansøgning!Q1087)</f>
        <v/>
      </c>
      <c r="R1105" s="78" t="str">
        <f>IF(Ansøgning!R1087="","",Ansøgning!R1087)</f>
        <v/>
      </c>
      <c r="S1105" s="46" t="str">
        <f>IFERROR(MAX(IF(OR(O1105="",P1105=""),"",IF(AND(AND(MONTH(E1105)&gt;=7,MONTH(E1105)&lt;8),AND(MONTH(F1105)&gt;=7,MONTH(F1105)&lt;8)),(NETWORKDAYS(E1105,F1105,Lister!$D$7:$D$13)-O1105)*N1105/NETWORKDAYS(Lister!$D$19,Lister!$E$19,Lister!$D$7:$D$13),IF(AND(AND(MONTH(E1105)&gt;=7,MONTH(E1105)&lt;8),MONTH(F1105)&gt;7),(NETWORKDAYS(E1105,Lister!$E$19,Lister!$D$7:$D$13)-O1105)*N1105/NETWORKDAYS(Lister!$D$19,Lister!$E$19,Lister!$D$7:$D$13),IF(MONTH(E1105)&gt;7,0)))),0),"")</f>
        <v/>
      </c>
      <c r="T1105" s="46" t="str">
        <f>IFERROR(MAX(IF(OR(O1105="",P1105=""),"",IF(AND(AND(MONTH(E1105)&gt;=8,MONTH(E1105)&lt;9),AND(MONTH(F1105)&gt;=8,MONTH(F1105)&lt;9)),(NETWORKDAYS(E1105,F1105,Lister!$D$7:$D$13)-P1105)*N1105/NETWORKDAYS(Lister!$D$20,Lister!$E$20,Lister!$D$7:$D$13),IF(AND(MONTH(E1105)=7,MONTH(F1105)=8),(NETWORKDAYS(Lister!$D$20,F1105,Lister!$D$7:$D$13)-P1105)*N1105/NETWORKDAYS(Lister!$D$20,Lister!$E$20,Lister!$D$7:$D$13),IF(AND(MONTH(E1105)=7,MONTH(F1105)=7),0)))),0),"")</f>
        <v/>
      </c>
      <c r="U1105" s="78" t="str">
        <f>IF(Ansøgning!U1087="","",Ansøgning!U1087)</f>
        <v/>
      </c>
      <c r="V1105" s="119" t="str">
        <f t="shared" si="119"/>
        <v/>
      </c>
      <c r="W1105" s="120" t="str">
        <f t="shared" si="120"/>
        <v/>
      </c>
      <c r="X1105" s="42" t="str">
        <f t="shared" si="121"/>
        <v/>
      </c>
    </row>
    <row r="1106" spans="1:24" x14ac:dyDescent="0.25">
      <c r="A1106" s="13" t="str">
        <f t="shared" si="122"/>
        <v/>
      </c>
      <c r="B1106" s="75" t="str">
        <f>IF(Ansøgning!B1088="","",Ansøgning!B1088)</f>
        <v/>
      </c>
      <c r="C1106" s="75" t="str">
        <f>IF(Ansøgning!C1088="","",Ansøgning!C1088)</f>
        <v/>
      </c>
      <c r="D1106" s="75" t="str">
        <f>IF(Ansøgning!D1088="","",Ansøgning!D1088)</f>
        <v/>
      </c>
      <c r="E1106" s="76" t="str">
        <f>IF(Ansøgning!E1088="","",Ansøgning!E1088)</f>
        <v/>
      </c>
      <c r="F1106" s="76" t="str">
        <f>IF(Ansøgning!F1088="","",Ansøgning!F1088)</f>
        <v/>
      </c>
      <c r="G1106" s="33" t="str">
        <f>IF(OR(E1106="",F1106=""),"",NETWORKDAYS(E1106,F1106,Lister!$D$7:$D$13))</f>
        <v/>
      </c>
      <c r="H1106" s="76" t="str">
        <f>IF(Ansøgning!H1088="","",Ansøgning!H1088)</f>
        <v/>
      </c>
      <c r="I1106" s="32" t="str">
        <f t="shared" si="116"/>
        <v/>
      </c>
      <c r="J1106" s="77" t="str">
        <f>IF(Ansøgning!J1088="","",Ansøgning!J1088)</f>
        <v/>
      </c>
      <c r="K1106" s="77" t="str">
        <f>IF(Ansøgning!K1088="","",Ansøgning!K1088)</f>
        <v/>
      </c>
      <c r="L1106" s="46" t="str">
        <f t="shared" si="117"/>
        <v/>
      </c>
      <c r="M1106" s="78" t="str">
        <f>IF(Ansøgning!M1088="","",Ansøgning!M1088)</f>
        <v/>
      </c>
      <c r="N1106" s="31" t="str">
        <f t="shared" si="118"/>
        <v/>
      </c>
      <c r="O1106" s="78" t="str">
        <f>IF(Ansøgning!O1088="","",Ansøgning!O1088)</f>
        <v/>
      </c>
      <c r="P1106" s="78" t="str">
        <f>IF(Ansøgning!P1088="","",Ansøgning!P1088)</f>
        <v/>
      </c>
      <c r="Q1106" s="78" t="str">
        <f>IF(Ansøgning!Q1088="","",Ansøgning!Q1088)</f>
        <v/>
      </c>
      <c r="R1106" s="78" t="str">
        <f>IF(Ansøgning!R1088="","",Ansøgning!R1088)</f>
        <v/>
      </c>
      <c r="S1106" s="46" t="str">
        <f>IFERROR(MAX(IF(OR(O1106="",P1106=""),"",IF(AND(AND(MONTH(E1106)&gt;=7,MONTH(E1106)&lt;8),AND(MONTH(F1106)&gt;=7,MONTH(F1106)&lt;8)),(NETWORKDAYS(E1106,F1106,Lister!$D$7:$D$13)-O1106)*N1106/NETWORKDAYS(Lister!$D$19,Lister!$E$19,Lister!$D$7:$D$13),IF(AND(AND(MONTH(E1106)&gt;=7,MONTH(E1106)&lt;8),MONTH(F1106)&gt;7),(NETWORKDAYS(E1106,Lister!$E$19,Lister!$D$7:$D$13)-O1106)*N1106/NETWORKDAYS(Lister!$D$19,Lister!$E$19,Lister!$D$7:$D$13),IF(MONTH(E1106)&gt;7,0)))),0),"")</f>
        <v/>
      </c>
      <c r="T1106" s="46" t="str">
        <f>IFERROR(MAX(IF(OR(O1106="",P1106=""),"",IF(AND(AND(MONTH(E1106)&gt;=8,MONTH(E1106)&lt;9),AND(MONTH(F1106)&gt;=8,MONTH(F1106)&lt;9)),(NETWORKDAYS(E1106,F1106,Lister!$D$7:$D$13)-P1106)*N1106/NETWORKDAYS(Lister!$D$20,Lister!$E$20,Lister!$D$7:$D$13),IF(AND(MONTH(E1106)=7,MONTH(F1106)=8),(NETWORKDAYS(Lister!$D$20,F1106,Lister!$D$7:$D$13)-P1106)*N1106/NETWORKDAYS(Lister!$D$20,Lister!$E$20,Lister!$D$7:$D$13),IF(AND(MONTH(E1106)=7,MONTH(F1106)=7),0)))),0),"")</f>
        <v/>
      </c>
      <c r="U1106" s="78" t="str">
        <f>IF(Ansøgning!U1088="","",Ansøgning!U1088)</f>
        <v/>
      </c>
      <c r="V1106" s="119" t="str">
        <f t="shared" si="119"/>
        <v/>
      </c>
      <c r="W1106" s="120" t="str">
        <f t="shared" si="120"/>
        <v/>
      </c>
      <c r="X1106" s="42" t="str">
        <f t="shared" si="121"/>
        <v/>
      </c>
    </row>
    <row r="1107" spans="1:24" x14ac:dyDescent="0.25">
      <c r="A1107" s="13" t="str">
        <f t="shared" si="122"/>
        <v/>
      </c>
      <c r="B1107" s="75" t="str">
        <f>IF(Ansøgning!B1089="","",Ansøgning!B1089)</f>
        <v/>
      </c>
      <c r="C1107" s="75" t="str">
        <f>IF(Ansøgning!C1089="","",Ansøgning!C1089)</f>
        <v/>
      </c>
      <c r="D1107" s="75" t="str">
        <f>IF(Ansøgning!D1089="","",Ansøgning!D1089)</f>
        <v/>
      </c>
      <c r="E1107" s="76" t="str">
        <f>IF(Ansøgning!E1089="","",Ansøgning!E1089)</f>
        <v/>
      </c>
      <c r="F1107" s="76" t="str">
        <f>IF(Ansøgning!F1089="","",Ansøgning!F1089)</f>
        <v/>
      </c>
      <c r="G1107" s="33" t="str">
        <f>IF(OR(E1107="",F1107=""),"",NETWORKDAYS(E1107,F1107,Lister!$D$7:$D$13))</f>
        <v/>
      </c>
      <c r="H1107" s="76" t="str">
        <f>IF(Ansøgning!H1089="","",Ansøgning!H1089)</f>
        <v/>
      </c>
      <c r="I1107" s="32" t="str">
        <f t="shared" si="116"/>
        <v/>
      </c>
      <c r="J1107" s="77" t="str">
        <f>IF(Ansøgning!J1089="","",Ansøgning!J1089)</f>
        <v/>
      </c>
      <c r="K1107" s="77" t="str">
        <f>IF(Ansøgning!K1089="","",Ansøgning!K1089)</f>
        <v/>
      </c>
      <c r="L1107" s="46" t="str">
        <f t="shared" si="117"/>
        <v/>
      </c>
      <c r="M1107" s="78" t="str">
        <f>IF(Ansøgning!M1089="","",Ansøgning!M1089)</f>
        <v/>
      </c>
      <c r="N1107" s="31" t="str">
        <f t="shared" si="118"/>
        <v/>
      </c>
      <c r="O1107" s="78" t="str">
        <f>IF(Ansøgning!O1089="","",Ansøgning!O1089)</f>
        <v/>
      </c>
      <c r="P1107" s="78" t="str">
        <f>IF(Ansøgning!P1089="","",Ansøgning!P1089)</f>
        <v/>
      </c>
      <c r="Q1107" s="78" t="str">
        <f>IF(Ansøgning!Q1089="","",Ansøgning!Q1089)</f>
        <v/>
      </c>
      <c r="R1107" s="78" t="str">
        <f>IF(Ansøgning!R1089="","",Ansøgning!R1089)</f>
        <v/>
      </c>
      <c r="S1107" s="46" t="str">
        <f>IFERROR(MAX(IF(OR(O1107="",P1107=""),"",IF(AND(AND(MONTH(E1107)&gt;=7,MONTH(E1107)&lt;8),AND(MONTH(F1107)&gt;=7,MONTH(F1107)&lt;8)),(NETWORKDAYS(E1107,F1107,Lister!$D$7:$D$13)-O1107)*N1107/NETWORKDAYS(Lister!$D$19,Lister!$E$19,Lister!$D$7:$D$13),IF(AND(AND(MONTH(E1107)&gt;=7,MONTH(E1107)&lt;8),MONTH(F1107)&gt;7),(NETWORKDAYS(E1107,Lister!$E$19,Lister!$D$7:$D$13)-O1107)*N1107/NETWORKDAYS(Lister!$D$19,Lister!$E$19,Lister!$D$7:$D$13),IF(MONTH(E1107)&gt;7,0)))),0),"")</f>
        <v/>
      </c>
      <c r="T1107" s="46" t="str">
        <f>IFERROR(MAX(IF(OR(O1107="",P1107=""),"",IF(AND(AND(MONTH(E1107)&gt;=8,MONTH(E1107)&lt;9),AND(MONTH(F1107)&gt;=8,MONTH(F1107)&lt;9)),(NETWORKDAYS(E1107,F1107,Lister!$D$7:$D$13)-P1107)*N1107/NETWORKDAYS(Lister!$D$20,Lister!$E$20,Lister!$D$7:$D$13),IF(AND(MONTH(E1107)=7,MONTH(F1107)=8),(NETWORKDAYS(Lister!$D$20,F1107,Lister!$D$7:$D$13)-P1107)*N1107/NETWORKDAYS(Lister!$D$20,Lister!$E$20,Lister!$D$7:$D$13),IF(AND(MONTH(E1107)=7,MONTH(F1107)=7),0)))),0),"")</f>
        <v/>
      </c>
      <c r="U1107" s="78" t="str">
        <f>IF(Ansøgning!U1089="","",Ansøgning!U1089)</f>
        <v/>
      </c>
      <c r="V1107" s="119" t="str">
        <f t="shared" si="119"/>
        <v/>
      </c>
      <c r="W1107" s="120" t="str">
        <f t="shared" si="120"/>
        <v/>
      </c>
      <c r="X1107" s="42" t="str">
        <f t="shared" si="121"/>
        <v/>
      </c>
    </row>
    <row r="1108" spans="1:24" x14ac:dyDescent="0.25">
      <c r="A1108" s="13" t="str">
        <f t="shared" si="122"/>
        <v/>
      </c>
      <c r="B1108" s="75" t="str">
        <f>IF(Ansøgning!B1090="","",Ansøgning!B1090)</f>
        <v/>
      </c>
      <c r="C1108" s="75" t="str">
        <f>IF(Ansøgning!C1090="","",Ansøgning!C1090)</f>
        <v/>
      </c>
      <c r="D1108" s="75" t="str">
        <f>IF(Ansøgning!D1090="","",Ansøgning!D1090)</f>
        <v/>
      </c>
      <c r="E1108" s="76" t="str">
        <f>IF(Ansøgning!E1090="","",Ansøgning!E1090)</f>
        <v/>
      </c>
      <c r="F1108" s="76" t="str">
        <f>IF(Ansøgning!F1090="","",Ansøgning!F1090)</f>
        <v/>
      </c>
      <c r="G1108" s="33" t="str">
        <f>IF(OR(E1108="",F1108=""),"",NETWORKDAYS(E1108,F1108,Lister!$D$7:$D$13))</f>
        <v/>
      </c>
      <c r="H1108" s="76" t="str">
        <f>IF(Ansøgning!H1090="","",Ansøgning!H1090)</f>
        <v/>
      </c>
      <c r="I1108" s="32" t="str">
        <f t="shared" si="116"/>
        <v/>
      </c>
      <c r="J1108" s="77" t="str">
        <f>IF(Ansøgning!J1090="","",Ansøgning!J1090)</f>
        <v/>
      </c>
      <c r="K1108" s="77" t="str">
        <f>IF(Ansøgning!K1090="","",Ansøgning!K1090)</f>
        <v/>
      </c>
      <c r="L1108" s="46" t="str">
        <f t="shared" si="117"/>
        <v/>
      </c>
      <c r="M1108" s="78" t="str">
        <f>IF(Ansøgning!M1090="","",Ansøgning!M1090)</f>
        <v/>
      </c>
      <c r="N1108" s="31" t="str">
        <f t="shared" si="118"/>
        <v/>
      </c>
      <c r="O1108" s="78" t="str">
        <f>IF(Ansøgning!O1090="","",Ansøgning!O1090)</f>
        <v/>
      </c>
      <c r="P1108" s="78" t="str">
        <f>IF(Ansøgning!P1090="","",Ansøgning!P1090)</f>
        <v/>
      </c>
      <c r="Q1108" s="78" t="str">
        <f>IF(Ansøgning!Q1090="","",Ansøgning!Q1090)</f>
        <v/>
      </c>
      <c r="R1108" s="78" t="str">
        <f>IF(Ansøgning!R1090="","",Ansøgning!R1090)</f>
        <v/>
      </c>
      <c r="S1108" s="46" t="str">
        <f>IFERROR(MAX(IF(OR(O1108="",P1108=""),"",IF(AND(AND(MONTH(E1108)&gt;=7,MONTH(E1108)&lt;8),AND(MONTH(F1108)&gt;=7,MONTH(F1108)&lt;8)),(NETWORKDAYS(E1108,F1108,Lister!$D$7:$D$13)-O1108)*N1108/NETWORKDAYS(Lister!$D$19,Lister!$E$19,Lister!$D$7:$D$13),IF(AND(AND(MONTH(E1108)&gt;=7,MONTH(E1108)&lt;8),MONTH(F1108)&gt;7),(NETWORKDAYS(E1108,Lister!$E$19,Lister!$D$7:$D$13)-O1108)*N1108/NETWORKDAYS(Lister!$D$19,Lister!$E$19,Lister!$D$7:$D$13),IF(MONTH(E1108)&gt;7,0)))),0),"")</f>
        <v/>
      </c>
      <c r="T1108" s="46" t="str">
        <f>IFERROR(MAX(IF(OR(O1108="",P1108=""),"",IF(AND(AND(MONTH(E1108)&gt;=8,MONTH(E1108)&lt;9),AND(MONTH(F1108)&gt;=8,MONTH(F1108)&lt;9)),(NETWORKDAYS(E1108,F1108,Lister!$D$7:$D$13)-P1108)*N1108/NETWORKDAYS(Lister!$D$20,Lister!$E$20,Lister!$D$7:$D$13),IF(AND(MONTH(E1108)=7,MONTH(F1108)=8),(NETWORKDAYS(Lister!$D$20,F1108,Lister!$D$7:$D$13)-P1108)*N1108/NETWORKDAYS(Lister!$D$20,Lister!$E$20,Lister!$D$7:$D$13),IF(AND(MONTH(E1108)=7,MONTH(F1108)=7),0)))),0),"")</f>
        <v/>
      </c>
      <c r="U1108" s="78" t="str">
        <f>IF(Ansøgning!U1090="","",Ansøgning!U1090)</f>
        <v/>
      </c>
      <c r="V1108" s="119" t="str">
        <f t="shared" si="119"/>
        <v/>
      </c>
      <c r="W1108" s="120" t="str">
        <f t="shared" si="120"/>
        <v/>
      </c>
      <c r="X1108" s="42" t="str">
        <f t="shared" si="121"/>
        <v/>
      </c>
    </row>
    <row r="1109" spans="1:24" x14ac:dyDescent="0.25">
      <c r="A1109" s="13" t="str">
        <f t="shared" si="122"/>
        <v/>
      </c>
      <c r="B1109" s="75" t="str">
        <f>IF(Ansøgning!B1091="","",Ansøgning!B1091)</f>
        <v/>
      </c>
      <c r="C1109" s="75" t="str">
        <f>IF(Ansøgning!C1091="","",Ansøgning!C1091)</f>
        <v/>
      </c>
      <c r="D1109" s="75" t="str">
        <f>IF(Ansøgning!D1091="","",Ansøgning!D1091)</f>
        <v/>
      </c>
      <c r="E1109" s="76" t="str">
        <f>IF(Ansøgning!E1091="","",Ansøgning!E1091)</f>
        <v/>
      </c>
      <c r="F1109" s="76" t="str">
        <f>IF(Ansøgning!F1091="","",Ansøgning!F1091)</f>
        <v/>
      </c>
      <c r="G1109" s="33" t="str">
        <f>IF(OR(E1109="",F1109=""),"",NETWORKDAYS(E1109,F1109,Lister!$D$7:$D$13))</f>
        <v/>
      </c>
      <c r="H1109" s="76" t="str">
        <f>IF(Ansøgning!H1091="","",Ansøgning!H1091)</f>
        <v/>
      </c>
      <c r="I1109" s="32" t="str">
        <f t="shared" si="116"/>
        <v/>
      </c>
      <c r="J1109" s="77" t="str">
        <f>IF(Ansøgning!J1091="","",Ansøgning!J1091)</f>
        <v/>
      </c>
      <c r="K1109" s="77" t="str">
        <f>IF(Ansøgning!K1091="","",Ansøgning!K1091)</f>
        <v/>
      </c>
      <c r="L1109" s="46" t="str">
        <f t="shared" si="117"/>
        <v/>
      </c>
      <c r="M1109" s="78" t="str">
        <f>IF(Ansøgning!M1091="","",Ansøgning!M1091)</f>
        <v/>
      </c>
      <c r="N1109" s="31" t="str">
        <f t="shared" si="118"/>
        <v/>
      </c>
      <c r="O1109" s="78" t="str">
        <f>IF(Ansøgning!O1091="","",Ansøgning!O1091)</f>
        <v/>
      </c>
      <c r="P1109" s="78" t="str">
        <f>IF(Ansøgning!P1091="","",Ansøgning!P1091)</f>
        <v/>
      </c>
      <c r="Q1109" s="78" t="str">
        <f>IF(Ansøgning!Q1091="","",Ansøgning!Q1091)</f>
        <v/>
      </c>
      <c r="R1109" s="78" t="str">
        <f>IF(Ansøgning!R1091="","",Ansøgning!R1091)</f>
        <v/>
      </c>
      <c r="S1109" s="46" t="str">
        <f>IFERROR(MAX(IF(OR(O1109="",P1109=""),"",IF(AND(AND(MONTH(E1109)&gt;=7,MONTH(E1109)&lt;8),AND(MONTH(F1109)&gt;=7,MONTH(F1109)&lt;8)),(NETWORKDAYS(E1109,F1109,Lister!$D$7:$D$13)-O1109)*N1109/NETWORKDAYS(Lister!$D$19,Lister!$E$19,Lister!$D$7:$D$13),IF(AND(AND(MONTH(E1109)&gt;=7,MONTH(E1109)&lt;8),MONTH(F1109)&gt;7),(NETWORKDAYS(E1109,Lister!$E$19,Lister!$D$7:$D$13)-O1109)*N1109/NETWORKDAYS(Lister!$D$19,Lister!$E$19,Lister!$D$7:$D$13),IF(MONTH(E1109)&gt;7,0)))),0),"")</f>
        <v/>
      </c>
      <c r="T1109" s="46" t="str">
        <f>IFERROR(MAX(IF(OR(O1109="",P1109=""),"",IF(AND(AND(MONTH(E1109)&gt;=8,MONTH(E1109)&lt;9),AND(MONTH(F1109)&gt;=8,MONTH(F1109)&lt;9)),(NETWORKDAYS(E1109,F1109,Lister!$D$7:$D$13)-P1109)*N1109/NETWORKDAYS(Lister!$D$20,Lister!$E$20,Lister!$D$7:$D$13),IF(AND(MONTH(E1109)=7,MONTH(F1109)=8),(NETWORKDAYS(Lister!$D$20,F1109,Lister!$D$7:$D$13)-P1109)*N1109/NETWORKDAYS(Lister!$D$20,Lister!$E$20,Lister!$D$7:$D$13),IF(AND(MONTH(E1109)=7,MONTH(F1109)=7),0)))),0),"")</f>
        <v/>
      </c>
      <c r="U1109" s="78" t="str">
        <f>IF(Ansøgning!U1091="","",Ansøgning!U1091)</f>
        <v/>
      </c>
      <c r="V1109" s="119" t="str">
        <f t="shared" si="119"/>
        <v/>
      </c>
      <c r="W1109" s="120" t="str">
        <f t="shared" si="120"/>
        <v/>
      </c>
      <c r="X1109" s="42" t="str">
        <f t="shared" si="121"/>
        <v/>
      </c>
    </row>
    <row r="1110" spans="1:24" x14ac:dyDescent="0.25">
      <c r="A1110" s="13" t="str">
        <f t="shared" si="122"/>
        <v/>
      </c>
      <c r="B1110" s="75" t="str">
        <f>IF(Ansøgning!B1092="","",Ansøgning!B1092)</f>
        <v/>
      </c>
      <c r="C1110" s="75" t="str">
        <f>IF(Ansøgning!C1092="","",Ansøgning!C1092)</f>
        <v/>
      </c>
      <c r="D1110" s="75" t="str">
        <f>IF(Ansøgning!D1092="","",Ansøgning!D1092)</f>
        <v/>
      </c>
      <c r="E1110" s="76" t="str">
        <f>IF(Ansøgning!E1092="","",Ansøgning!E1092)</f>
        <v/>
      </c>
      <c r="F1110" s="76" t="str">
        <f>IF(Ansøgning!F1092="","",Ansøgning!F1092)</f>
        <v/>
      </c>
      <c r="G1110" s="33" t="str">
        <f>IF(OR(E1110="",F1110=""),"",NETWORKDAYS(E1110,F1110,Lister!$D$7:$D$13))</f>
        <v/>
      </c>
      <c r="H1110" s="76" t="str">
        <f>IF(Ansøgning!H1092="","",Ansøgning!H1092)</f>
        <v/>
      </c>
      <c r="I1110" s="32" t="str">
        <f t="shared" si="116"/>
        <v/>
      </c>
      <c r="J1110" s="77" t="str">
        <f>IF(Ansøgning!J1092="","",Ansøgning!J1092)</f>
        <v/>
      </c>
      <c r="K1110" s="77" t="str">
        <f>IF(Ansøgning!K1092="","",Ansøgning!K1092)</f>
        <v/>
      </c>
      <c r="L1110" s="46" t="str">
        <f t="shared" si="117"/>
        <v/>
      </c>
      <c r="M1110" s="78" t="str">
        <f>IF(Ansøgning!M1092="","",Ansøgning!M1092)</f>
        <v/>
      </c>
      <c r="N1110" s="31" t="str">
        <f t="shared" si="118"/>
        <v/>
      </c>
      <c r="O1110" s="78" t="str">
        <f>IF(Ansøgning!O1092="","",Ansøgning!O1092)</f>
        <v/>
      </c>
      <c r="P1110" s="78" t="str">
        <f>IF(Ansøgning!P1092="","",Ansøgning!P1092)</f>
        <v/>
      </c>
      <c r="Q1110" s="78" t="str">
        <f>IF(Ansøgning!Q1092="","",Ansøgning!Q1092)</f>
        <v/>
      </c>
      <c r="R1110" s="78" t="str">
        <f>IF(Ansøgning!R1092="","",Ansøgning!R1092)</f>
        <v/>
      </c>
      <c r="S1110" s="46" t="str">
        <f>IFERROR(MAX(IF(OR(O1110="",P1110=""),"",IF(AND(AND(MONTH(E1110)&gt;=7,MONTH(E1110)&lt;8),AND(MONTH(F1110)&gt;=7,MONTH(F1110)&lt;8)),(NETWORKDAYS(E1110,F1110,Lister!$D$7:$D$13)-O1110)*N1110/NETWORKDAYS(Lister!$D$19,Lister!$E$19,Lister!$D$7:$D$13),IF(AND(AND(MONTH(E1110)&gt;=7,MONTH(E1110)&lt;8),MONTH(F1110)&gt;7),(NETWORKDAYS(E1110,Lister!$E$19,Lister!$D$7:$D$13)-O1110)*N1110/NETWORKDAYS(Lister!$D$19,Lister!$E$19,Lister!$D$7:$D$13),IF(MONTH(E1110)&gt;7,0)))),0),"")</f>
        <v/>
      </c>
      <c r="T1110" s="46" t="str">
        <f>IFERROR(MAX(IF(OR(O1110="",P1110=""),"",IF(AND(AND(MONTH(E1110)&gt;=8,MONTH(E1110)&lt;9),AND(MONTH(F1110)&gt;=8,MONTH(F1110)&lt;9)),(NETWORKDAYS(E1110,F1110,Lister!$D$7:$D$13)-P1110)*N1110/NETWORKDAYS(Lister!$D$20,Lister!$E$20,Lister!$D$7:$D$13),IF(AND(MONTH(E1110)=7,MONTH(F1110)=8),(NETWORKDAYS(Lister!$D$20,F1110,Lister!$D$7:$D$13)-P1110)*N1110/NETWORKDAYS(Lister!$D$20,Lister!$E$20,Lister!$D$7:$D$13),IF(AND(MONTH(E1110)=7,MONTH(F1110)=7),0)))),0),"")</f>
        <v/>
      </c>
      <c r="U1110" s="78" t="str">
        <f>IF(Ansøgning!U1092="","",Ansøgning!U1092)</f>
        <v/>
      </c>
      <c r="V1110" s="119" t="str">
        <f t="shared" si="119"/>
        <v/>
      </c>
      <c r="W1110" s="120" t="str">
        <f t="shared" si="120"/>
        <v/>
      </c>
      <c r="X1110" s="42" t="str">
        <f t="shared" si="121"/>
        <v/>
      </c>
    </row>
    <row r="1111" spans="1:24" x14ac:dyDescent="0.25">
      <c r="A1111" s="13" t="str">
        <f t="shared" si="122"/>
        <v/>
      </c>
      <c r="B1111" s="75" t="str">
        <f>IF(Ansøgning!B1093="","",Ansøgning!B1093)</f>
        <v/>
      </c>
      <c r="C1111" s="75" t="str">
        <f>IF(Ansøgning!C1093="","",Ansøgning!C1093)</f>
        <v/>
      </c>
      <c r="D1111" s="75" t="str">
        <f>IF(Ansøgning!D1093="","",Ansøgning!D1093)</f>
        <v/>
      </c>
      <c r="E1111" s="76" t="str">
        <f>IF(Ansøgning!E1093="","",Ansøgning!E1093)</f>
        <v/>
      </c>
      <c r="F1111" s="76" t="str">
        <f>IF(Ansøgning!F1093="","",Ansøgning!F1093)</f>
        <v/>
      </c>
      <c r="G1111" s="33" t="str">
        <f>IF(OR(E1111="",F1111=""),"",NETWORKDAYS(E1111,F1111,Lister!$D$7:$D$13))</f>
        <v/>
      </c>
      <c r="H1111" s="76" t="str">
        <f>IF(Ansøgning!H1093="","",Ansøgning!H1093)</f>
        <v/>
      </c>
      <c r="I1111" s="32" t="str">
        <f t="shared" si="116"/>
        <v/>
      </c>
      <c r="J1111" s="77" t="str">
        <f>IF(Ansøgning!J1093="","",Ansøgning!J1093)</f>
        <v/>
      </c>
      <c r="K1111" s="77" t="str">
        <f>IF(Ansøgning!K1093="","",Ansøgning!K1093)</f>
        <v/>
      </c>
      <c r="L1111" s="46" t="str">
        <f t="shared" si="117"/>
        <v/>
      </c>
      <c r="M1111" s="78" t="str">
        <f>IF(Ansøgning!M1093="","",Ansøgning!M1093)</f>
        <v/>
      </c>
      <c r="N1111" s="31" t="str">
        <f t="shared" si="118"/>
        <v/>
      </c>
      <c r="O1111" s="78" t="str">
        <f>IF(Ansøgning!O1093="","",Ansøgning!O1093)</f>
        <v/>
      </c>
      <c r="P1111" s="78" t="str">
        <f>IF(Ansøgning!P1093="","",Ansøgning!P1093)</f>
        <v/>
      </c>
      <c r="Q1111" s="78" t="str">
        <f>IF(Ansøgning!Q1093="","",Ansøgning!Q1093)</f>
        <v/>
      </c>
      <c r="R1111" s="78" t="str">
        <f>IF(Ansøgning!R1093="","",Ansøgning!R1093)</f>
        <v/>
      </c>
      <c r="S1111" s="46" t="str">
        <f>IFERROR(MAX(IF(OR(O1111="",P1111=""),"",IF(AND(AND(MONTH(E1111)&gt;=7,MONTH(E1111)&lt;8),AND(MONTH(F1111)&gt;=7,MONTH(F1111)&lt;8)),(NETWORKDAYS(E1111,F1111,Lister!$D$7:$D$13)-O1111)*N1111/NETWORKDAYS(Lister!$D$19,Lister!$E$19,Lister!$D$7:$D$13),IF(AND(AND(MONTH(E1111)&gt;=7,MONTH(E1111)&lt;8),MONTH(F1111)&gt;7),(NETWORKDAYS(E1111,Lister!$E$19,Lister!$D$7:$D$13)-O1111)*N1111/NETWORKDAYS(Lister!$D$19,Lister!$E$19,Lister!$D$7:$D$13),IF(MONTH(E1111)&gt;7,0)))),0),"")</f>
        <v/>
      </c>
      <c r="T1111" s="46" t="str">
        <f>IFERROR(MAX(IF(OR(O1111="",P1111=""),"",IF(AND(AND(MONTH(E1111)&gt;=8,MONTH(E1111)&lt;9),AND(MONTH(F1111)&gt;=8,MONTH(F1111)&lt;9)),(NETWORKDAYS(E1111,F1111,Lister!$D$7:$D$13)-P1111)*N1111/NETWORKDAYS(Lister!$D$20,Lister!$E$20,Lister!$D$7:$D$13),IF(AND(MONTH(E1111)=7,MONTH(F1111)=8),(NETWORKDAYS(Lister!$D$20,F1111,Lister!$D$7:$D$13)-P1111)*N1111/NETWORKDAYS(Lister!$D$20,Lister!$E$20,Lister!$D$7:$D$13),IF(AND(MONTH(E1111)=7,MONTH(F1111)=7),0)))),0),"")</f>
        <v/>
      </c>
      <c r="U1111" s="78" t="str">
        <f>IF(Ansøgning!U1093="","",Ansøgning!U1093)</f>
        <v/>
      </c>
      <c r="V1111" s="119" t="str">
        <f t="shared" si="119"/>
        <v/>
      </c>
      <c r="W1111" s="120" t="str">
        <f t="shared" si="120"/>
        <v/>
      </c>
      <c r="X1111" s="42" t="str">
        <f t="shared" si="121"/>
        <v/>
      </c>
    </row>
    <row r="1112" spans="1:24" x14ac:dyDescent="0.25">
      <c r="A1112" s="13" t="str">
        <f t="shared" si="122"/>
        <v/>
      </c>
      <c r="B1112" s="75" t="str">
        <f>IF(Ansøgning!B1094="","",Ansøgning!B1094)</f>
        <v/>
      </c>
      <c r="C1112" s="75" t="str">
        <f>IF(Ansøgning!C1094="","",Ansøgning!C1094)</f>
        <v/>
      </c>
      <c r="D1112" s="75" t="str">
        <f>IF(Ansøgning!D1094="","",Ansøgning!D1094)</f>
        <v/>
      </c>
      <c r="E1112" s="76" t="str">
        <f>IF(Ansøgning!E1094="","",Ansøgning!E1094)</f>
        <v/>
      </c>
      <c r="F1112" s="76" t="str">
        <f>IF(Ansøgning!F1094="","",Ansøgning!F1094)</f>
        <v/>
      </c>
      <c r="G1112" s="33" t="str">
        <f>IF(OR(E1112="",F1112=""),"",NETWORKDAYS(E1112,F1112,Lister!$D$7:$D$13))</f>
        <v/>
      </c>
      <c r="H1112" s="76" t="str">
        <f>IF(Ansøgning!H1094="","",Ansøgning!H1094)</f>
        <v/>
      </c>
      <c r="I1112" s="32" t="str">
        <f t="shared" si="116"/>
        <v/>
      </c>
      <c r="J1112" s="77" t="str">
        <f>IF(Ansøgning!J1094="","",Ansøgning!J1094)</f>
        <v/>
      </c>
      <c r="K1112" s="77" t="str">
        <f>IF(Ansøgning!K1094="","",Ansøgning!K1094)</f>
        <v/>
      </c>
      <c r="L1112" s="46" t="str">
        <f t="shared" si="117"/>
        <v/>
      </c>
      <c r="M1112" s="78" t="str">
        <f>IF(Ansøgning!M1094="","",Ansøgning!M1094)</f>
        <v/>
      </c>
      <c r="N1112" s="31" t="str">
        <f t="shared" si="118"/>
        <v/>
      </c>
      <c r="O1112" s="78" t="str">
        <f>IF(Ansøgning!O1094="","",Ansøgning!O1094)</f>
        <v/>
      </c>
      <c r="P1112" s="78" t="str">
        <f>IF(Ansøgning!P1094="","",Ansøgning!P1094)</f>
        <v/>
      </c>
      <c r="Q1112" s="78" t="str">
        <f>IF(Ansøgning!Q1094="","",Ansøgning!Q1094)</f>
        <v/>
      </c>
      <c r="R1112" s="78" t="str">
        <f>IF(Ansøgning!R1094="","",Ansøgning!R1094)</f>
        <v/>
      </c>
      <c r="S1112" s="46" t="str">
        <f>IFERROR(MAX(IF(OR(O1112="",P1112=""),"",IF(AND(AND(MONTH(E1112)&gt;=7,MONTH(E1112)&lt;8),AND(MONTH(F1112)&gt;=7,MONTH(F1112)&lt;8)),(NETWORKDAYS(E1112,F1112,Lister!$D$7:$D$13)-O1112)*N1112/NETWORKDAYS(Lister!$D$19,Lister!$E$19,Lister!$D$7:$D$13),IF(AND(AND(MONTH(E1112)&gt;=7,MONTH(E1112)&lt;8),MONTH(F1112)&gt;7),(NETWORKDAYS(E1112,Lister!$E$19,Lister!$D$7:$D$13)-O1112)*N1112/NETWORKDAYS(Lister!$D$19,Lister!$E$19,Lister!$D$7:$D$13),IF(MONTH(E1112)&gt;7,0)))),0),"")</f>
        <v/>
      </c>
      <c r="T1112" s="46" t="str">
        <f>IFERROR(MAX(IF(OR(O1112="",P1112=""),"",IF(AND(AND(MONTH(E1112)&gt;=8,MONTH(E1112)&lt;9),AND(MONTH(F1112)&gt;=8,MONTH(F1112)&lt;9)),(NETWORKDAYS(E1112,F1112,Lister!$D$7:$D$13)-P1112)*N1112/NETWORKDAYS(Lister!$D$20,Lister!$E$20,Lister!$D$7:$D$13),IF(AND(MONTH(E1112)=7,MONTH(F1112)=8),(NETWORKDAYS(Lister!$D$20,F1112,Lister!$D$7:$D$13)-P1112)*N1112/NETWORKDAYS(Lister!$D$20,Lister!$E$20,Lister!$D$7:$D$13),IF(AND(MONTH(E1112)=7,MONTH(F1112)=7),0)))),0),"")</f>
        <v/>
      </c>
      <c r="U1112" s="78" t="str">
        <f>IF(Ansøgning!U1094="","",Ansøgning!U1094)</f>
        <v/>
      </c>
      <c r="V1112" s="119" t="str">
        <f t="shared" si="119"/>
        <v/>
      </c>
      <c r="W1112" s="120" t="str">
        <f t="shared" si="120"/>
        <v/>
      </c>
      <c r="X1112" s="42" t="str">
        <f t="shared" si="121"/>
        <v/>
      </c>
    </row>
    <row r="1113" spans="1:24" x14ac:dyDescent="0.25">
      <c r="A1113" s="13" t="str">
        <f t="shared" si="122"/>
        <v/>
      </c>
      <c r="B1113" s="75" t="str">
        <f>IF(Ansøgning!B1095="","",Ansøgning!B1095)</f>
        <v/>
      </c>
      <c r="C1113" s="75" t="str">
        <f>IF(Ansøgning!C1095="","",Ansøgning!C1095)</f>
        <v/>
      </c>
      <c r="D1113" s="75" t="str">
        <f>IF(Ansøgning!D1095="","",Ansøgning!D1095)</f>
        <v/>
      </c>
      <c r="E1113" s="76" t="str">
        <f>IF(Ansøgning!E1095="","",Ansøgning!E1095)</f>
        <v/>
      </c>
      <c r="F1113" s="76" t="str">
        <f>IF(Ansøgning!F1095="","",Ansøgning!F1095)</f>
        <v/>
      </c>
      <c r="G1113" s="33" t="str">
        <f>IF(OR(E1113="",F1113=""),"",NETWORKDAYS(E1113,F1113,Lister!$D$7:$D$13))</f>
        <v/>
      </c>
      <c r="H1113" s="76" t="str">
        <f>IF(Ansøgning!H1095="","",Ansøgning!H1095)</f>
        <v/>
      </c>
      <c r="I1113" s="32" t="str">
        <f t="shared" si="116"/>
        <v/>
      </c>
      <c r="J1113" s="77" t="str">
        <f>IF(Ansøgning!J1095="","",Ansøgning!J1095)</f>
        <v/>
      </c>
      <c r="K1113" s="77" t="str">
        <f>IF(Ansøgning!K1095="","",Ansøgning!K1095)</f>
        <v/>
      </c>
      <c r="L1113" s="46" t="str">
        <f t="shared" si="117"/>
        <v/>
      </c>
      <c r="M1113" s="78" t="str">
        <f>IF(Ansøgning!M1095="","",Ansøgning!M1095)</f>
        <v/>
      </c>
      <c r="N1113" s="31" t="str">
        <f t="shared" si="118"/>
        <v/>
      </c>
      <c r="O1113" s="78" t="str">
        <f>IF(Ansøgning!O1095="","",Ansøgning!O1095)</f>
        <v/>
      </c>
      <c r="P1113" s="78" t="str">
        <f>IF(Ansøgning!P1095="","",Ansøgning!P1095)</f>
        <v/>
      </c>
      <c r="Q1113" s="78" t="str">
        <f>IF(Ansøgning!Q1095="","",Ansøgning!Q1095)</f>
        <v/>
      </c>
      <c r="R1113" s="78" t="str">
        <f>IF(Ansøgning!R1095="","",Ansøgning!R1095)</f>
        <v/>
      </c>
      <c r="S1113" s="46" t="str">
        <f>IFERROR(MAX(IF(OR(O1113="",P1113=""),"",IF(AND(AND(MONTH(E1113)&gt;=7,MONTH(E1113)&lt;8),AND(MONTH(F1113)&gt;=7,MONTH(F1113)&lt;8)),(NETWORKDAYS(E1113,F1113,Lister!$D$7:$D$13)-O1113)*N1113/NETWORKDAYS(Lister!$D$19,Lister!$E$19,Lister!$D$7:$D$13),IF(AND(AND(MONTH(E1113)&gt;=7,MONTH(E1113)&lt;8),MONTH(F1113)&gt;7),(NETWORKDAYS(E1113,Lister!$E$19,Lister!$D$7:$D$13)-O1113)*N1113/NETWORKDAYS(Lister!$D$19,Lister!$E$19,Lister!$D$7:$D$13),IF(MONTH(E1113)&gt;7,0)))),0),"")</f>
        <v/>
      </c>
      <c r="T1113" s="46" t="str">
        <f>IFERROR(MAX(IF(OR(O1113="",P1113=""),"",IF(AND(AND(MONTH(E1113)&gt;=8,MONTH(E1113)&lt;9),AND(MONTH(F1113)&gt;=8,MONTH(F1113)&lt;9)),(NETWORKDAYS(E1113,F1113,Lister!$D$7:$D$13)-P1113)*N1113/NETWORKDAYS(Lister!$D$20,Lister!$E$20,Lister!$D$7:$D$13),IF(AND(MONTH(E1113)=7,MONTH(F1113)=8),(NETWORKDAYS(Lister!$D$20,F1113,Lister!$D$7:$D$13)-P1113)*N1113/NETWORKDAYS(Lister!$D$20,Lister!$E$20,Lister!$D$7:$D$13),IF(AND(MONTH(E1113)=7,MONTH(F1113)=7),0)))),0),"")</f>
        <v/>
      </c>
      <c r="U1113" s="78" t="str">
        <f>IF(Ansøgning!U1095="","",Ansøgning!U1095)</f>
        <v/>
      </c>
      <c r="V1113" s="119" t="str">
        <f t="shared" si="119"/>
        <v/>
      </c>
      <c r="W1113" s="120" t="str">
        <f t="shared" si="120"/>
        <v/>
      </c>
      <c r="X1113" s="42" t="str">
        <f t="shared" si="121"/>
        <v/>
      </c>
    </row>
    <row r="1114" spans="1:24" x14ac:dyDescent="0.25">
      <c r="A1114" s="13" t="str">
        <f t="shared" si="122"/>
        <v/>
      </c>
      <c r="B1114" s="75" t="str">
        <f>IF(Ansøgning!B1096="","",Ansøgning!B1096)</f>
        <v/>
      </c>
      <c r="C1114" s="75" t="str">
        <f>IF(Ansøgning!C1096="","",Ansøgning!C1096)</f>
        <v/>
      </c>
      <c r="D1114" s="75" t="str">
        <f>IF(Ansøgning!D1096="","",Ansøgning!D1096)</f>
        <v/>
      </c>
      <c r="E1114" s="76" t="str">
        <f>IF(Ansøgning!E1096="","",Ansøgning!E1096)</f>
        <v/>
      </c>
      <c r="F1114" s="76" t="str">
        <f>IF(Ansøgning!F1096="","",Ansøgning!F1096)</f>
        <v/>
      </c>
      <c r="G1114" s="33" t="str">
        <f>IF(OR(E1114="",F1114=""),"",NETWORKDAYS(E1114,F1114,Lister!$D$7:$D$13))</f>
        <v/>
      </c>
      <c r="H1114" s="76" t="str">
        <f>IF(Ansøgning!H1096="","",Ansøgning!H1096)</f>
        <v/>
      </c>
      <c r="I1114" s="32" t="str">
        <f t="shared" si="116"/>
        <v/>
      </c>
      <c r="J1114" s="77" t="str">
        <f>IF(Ansøgning!J1096="","",Ansøgning!J1096)</f>
        <v/>
      </c>
      <c r="K1114" s="77" t="str">
        <f>IF(Ansøgning!K1096="","",Ansøgning!K1096)</f>
        <v/>
      </c>
      <c r="L1114" s="46" t="str">
        <f t="shared" si="117"/>
        <v/>
      </c>
      <c r="M1114" s="78" t="str">
        <f>IF(Ansøgning!M1096="","",Ansøgning!M1096)</f>
        <v/>
      </c>
      <c r="N1114" s="31" t="str">
        <f t="shared" si="118"/>
        <v/>
      </c>
      <c r="O1114" s="78" t="str">
        <f>IF(Ansøgning!O1096="","",Ansøgning!O1096)</f>
        <v/>
      </c>
      <c r="P1114" s="78" t="str">
        <f>IF(Ansøgning!P1096="","",Ansøgning!P1096)</f>
        <v/>
      </c>
      <c r="Q1114" s="78" t="str">
        <f>IF(Ansøgning!Q1096="","",Ansøgning!Q1096)</f>
        <v/>
      </c>
      <c r="R1114" s="78" t="str">
        <f>IF(Ansøgning!R1096="","",Ansøgning!R1096)</f>
        <v/>
      </c>
      <c r="S1114" s="46" t="str">
        <f>IFERROR(MAX(IF(OR(O1114="",P1114=""),"",IF(AND(AND(MONTH(E1114)&gt;=7,MONTH(E1114)&lt;8),AND(MONTH(F1114)&gt;=7,MONTH(F1114)&lt;8)),(NETWORKDAYS(E1114,F1114,Lister!$D$7:$D$13)-O1114)*N1114/NETWORKDAYS(Lister!$D$19,Lister!$E$19,Lister!$D$7:$D$13),IF(AND(AND(MONTH(E1114)&gt;=7,MONTH(E1114)&lt;8),MONTH(F1114)&gt;7),(NETWORKDAYS(E1114,Lister!$E$19,Lister!$D$7:$D$13)-O1114)*N1114/NETWORKDAYS(Lister!$D$19,Lister!$E$19,Lister!$D$7:$D$13),IF(MONTH(E1114)&gt;7,0)))),0),"")</f>
        <v/>
      </c>
      <c r="T1114" s="46" t="str">
        <f>IFERROR(MAX(IF(OR(O1114="",P1114=""),"",IF(AND(AND(MONTH(E1114)&gt;=8,MONTH(E1114)&lt;9),AND(MONTH(F1114)&gt;=8,MONTH(F1114)&lt;9)),(NETWORKDAYS(E1114,F1114,Lister!$D$7:$D$13)-P1114)*N1114/NETWORKDAYS(Lister!$D$20,Lister!$E$20,Lister!$D$7:$D$13),IF(AND(MONTH(E1114)=7,MONTH(F1114)=8),(NETWORKDAYS(Lister!$D$20,F1114,Lister!$D$7:$D$13)-P1114)*N1114/NETWORKDAYS(Lister!$D$20,Lister!$E$20,Lister!$D$7:$D$13),IF(AND(MONTH(E1114)=7,MONTH(F1114)=7),0)))),0),"")</f>
        <v/>
      </c>
      <c r="U1114" s="78" t="str">
        <f>IF(Ansøgning!U1096="","",Ansøgning!U1096)</f>
        <v/>
      </c>
      <c r="V1114" s="119" t="str">
        <f t="shared" si="119"/>
        <v/>
      </c>
      <c r="W1114" s="120" t="str">
        <f t="shared" si="120"/>
        <v/>
      </c>
      <c r="X1114" s="42" t="str">
        <f t="shared" si="121"/>
        <v/>
      </c>
    </row>
    <row r="1115" spans="1:24" x14ac:dyDescent="0.25">
      <c r="A1115" s="13" t="str">
        <f t="shared" si="122"/>
        <v/>
      </c>
      <c r="B1115" s="75" t="str">
        <f>IF(Ansøgning!B1097="","",Ansøgning!B1097)</f>
        <v/>
      </c>
      <c r="C1115" s="75" t="str">
        <f>IF(Ansøgning!C1097="","",Ansøgning!C1097)</f>
        <v/>
      </c>
      <c r="D1115" s="75" t="str">
        <f>IF(Ansøgning!D1097="","",Ansøgning!D1097)</f>
        <v/>
      </c>
      <c r="E1115" s="76" t="str">
        <f>IF(Ansøgning!E1097="","",Ansøgning!E1097)</f>
        <v/>
      </c>
      <c r="F1115" s="76" t="str">
        <f>IF(Ansøgning!F1097="","",Ansøgning!F1097)</f>
        <v/>
      </c>
      <c r="G1115" s="33" t="str">
        <f>IF(OR(E1115="",F1115=""),"",NETWORKDAYS(E1115,F1115,Lister!$D$7:$D$13))</f>
        <v/>
      </c>
      <c r="H1115" s="76" t="str">
        <f>IF(Ansøgning!H1097="","",Ansøgning!H1097)</f>
        <v/>
      </c>
      <c r="I1115" s="32" t="str">
        <f t="shared" si="116"/>
        <v/>
      </c>
      <c r="J1115" s="77" t="str">
        <f>IF(Ansøgning!J1097="","",Ansøgning!J1097)</f>
        <v/>
      </c>
      <c r="K1115" s="77" t="str">
        <f>IF(Ansøgning!K1097="","",Ansøgning!K1097)</f>
        <v/>
      </c>
      <c r="L1115" s="46" t="str">
        <f t="shared" si="117"/>
        <v/>
      </c>
      <c r="M1115" s="78" t="str">
        <f>IF(Ansøgning!M1097="","",Ansøgning!M1097)</f>
        <v/>
      </c>
      <c r="N1115" s="31" t="str">
        <f t="shared" si="118"/>
        <v/>
      </c>
      <c r="O1115" s="78" t="str">
        <f>IF(Ansøgning!O1097="","",Ansøgning!O1097)</f>
        <v/>
      </c>
      <c r="P1115" s="78" t="str">
        <f>IF(Ansøgning!P1097="","",Ansøgning!P1097)</f>
        <v/>
      </c>
      <c r="Q1115" s="78" t="str">
        <f>IF(Ansøgning!Q1097="","",Ansøgning!Q1097)</f>
        <v/>
      </c>
      <c r="R1115" s="78" t="str">
        <f>IF(Ansøgning!R1097="","",Ansøgning!R1097)</f>
        <v/>
      </c>
      <c r="S1115" s="46" t="str">
        <f>IFERROR(MAX(IF(OR(O1115="",P1115=""),"",IF(AND(AND(MONTH(E1115)&gt;=7,MONTH(E1115)&lt;8),AND(MONTH(F1115)&gt;=7,MONTH(F1115)&lt;8)),(NETWORKDAYS(E1115,F1115,Lister!$D$7:$D$13)-O1115)*N1115/NETWORKDAYS(Lister!$D$19,Lister!$E$19,Lister!$D$7:$D$13),IF(AND(AND(MONTH(E1115)&gt;=7,MONTH(E1115)&lt;8),MONTH(F1115)&gt;7),(NETWORKDAYS(E1115,Lister!$E$19,Lister!$D$7:$D$13)-O1115)*N1115/NETWORKDAYS(Lister!$D$19,Lister!$E$19,Lister!$D$7:$D$13),IF(MONTH(E1115)&gt;7,0)))),0),"")</f>
        <v/>
      </c>
      <c r="T1115" s="46" t="str">
        <f>IFERROR(MAX(IF(OR(O1115="",P1115=""),"",IF(AND(AND(MONTH(E1115)&gt;=8,MONTH(E1115)&lt;9),AND(MONTH(F1115)&gt;=8,MONTH(F1115)&lt;9)),(NETWORKDAYS(E1115,F1115,Lister!$D$7:$D$13)-P1115)*N1115/NETWORKDAYS(Lister!$D$20,Lister!$E$20,Lister!$D$7:$D$13),IF(AND(MONTH(E1115)=7,MONTH(F1115)=8),(NETWORKDAYS(Lister!$D$20,F1115,Lister!$D$7:$D$13)-P1115)*N1115/NETWORKDAYS(Lister!$D$20,Lister!$E$20,Lister!$D$7:$D$13),IF(AND(MONTH(E1115)=7,MONTH(F1115)=7),0)))),0),"")</f>
        <v/>
      </c>
      <c r="U1115" s="78" t="str">
        <f>IF(Ansøgning!U1097="","",Ansøgning!U1097)</f>
        <v/>
      </c>
      <c r="V1115" s="119" t="str">
        <f t="shared" si="119"/>
        <v/>
      </c>
      <c r="W1115" s="120" t="str">
        <f t="shared" si="120"/>
        <v/>
      </c>
      <c r="X1115" s="42" t="str">
        <f t="shared" si="121"/>
        <v/>
      </c>
    </row>
    <row r="1116" spans="1:24" x14ac:dyDescent="0.25">
      <c r="A1116" s="13" t="str">
        <f t="shared" si="122"/>
        <v/>
      </c>
      <c r="B1116" s="75" t="str">
        <f>IF(Ansøgning!B1098="","",Ansøgning!B1098)</f>
        <v/>
      </c>
      <c r="C1116" s="75" t="str">
        <f>IF(Ansøgning!C1098="","",Ansøgning!C1098)</f>
        <v/>
      </c>
      <c r="D1116" s="75" t="str">
        <f>IF(Ansøgning!D1098="","",Ansøgning!D1098)</f>
        <v/>
      </c>
      <c r="E1116" s="76" t="str">
        <f>IF(Ansøgning!E1098="","",Ansøgning!E1098)</f>
        <v/>
      </c>
      <c r="F1116" s="76" t="str">
        <f>IF(Ansøgning!F1098="","",Ansøgning!F1098)</f>
        <v/>
      </c>
      <c r="G1116" s="33" t="str">
        <f>IF(OR(E1116="",F1116=""),"",NETWORKDAYS(E1116,F1116,Lister!$D$7:$D$13))</f>
        <v/>
      </c>
      <c r="H1116" s="76" t="str">
        <f>IF(Ansøgning!H1098="","",Ansøgning!H1098)</f>
        <v/>
      </c>
      <c r="I1116" s="32" t="str">
        <f t="shared" si="116"/>
        <v/>
      </c>
      <c r="J1116" s="77" t="str">
        <f>IF(Ansøgning!J1098="","",Ansøgning!J1098)</f>
        <v/>
      </c>
      <c r="K1116" s="77" t="str">
        <f>IF(Ansøgning!K1098="","",Ansøgning!K1098)</f>
        <v/>
      </c>
      <c r="L1116" s="46" t="str">
        <f t="shared" si="117"/>
        <v/>
      </c>
      <c r="M1116" s="78" t="str">
        <f>IF(Ansøgning!M1098="","",Ansøgning!M1098)</f>
        <v/>
      </c>
      <c r="N1116" s="31" t="str">
        <f t="shared" si="118"/>
        <v/>
      </c>
      <c r="O1116" s="78" t="str">
        <f>IF(Ansøgning!O1098="","",Ansøgning!O1098)</f>
        <v/>
      </c>
      <c r="P1116" s="78" t="str">
        <f>IF(Ansøgning!P1098="","",Ansøgning!P1098)</f>
        <v/>
      </c>
      <c r="Q1116" s="78" t="str">
        <f>IF(Ansøgning!Q1098="","",Ansøgning!Q1098)</f>
        <v/>
      </c>
      <c r="R1116" s="78" t="str">
        <f>IF(Ansøgning!R1098="","",Ansøgning!R1098)</f>
        <v/>
      </c>
      <c r="S1116" s="46" t="str">
        <f>IFERROR(MAX(IF(OR(O1116="",P1116=""),"",IF(AND(AND(MONTH(E1116)&gt;=7,MONTH(E1116)&lt;8),AND(MONTH(F1116)&gt;=7,MONTH(F1116)&lt;8)),(NETWORKDAYS(E1116,F1116,Lister!$D$7:$D$13)-O1116)*N1116/NETWORKDAYS(Lister!$D$19,Lister!$E$19,Lister!$D$7:$D$13),IF(AND(AND(MONTH(E1116)&gt;=7,MONTH(E1116)&lt;8),MONTH(F1116)&gt;7),(NETWORKDAYS(E1116,Lister!$E$19,Lister!$D$7:$D$13)-O1116)*N1116/NETWORKDAYS(Lister!$D$19,Lister!$E$19,Lister!$D$7:$D$13),IF(MONTH(E1116)&gt;7,0)))),0),"")</f>
        <v/>
      </c>
      <c r="T1116" s="46" t="str">
        <f>IFERROR(MAX(IF(OR(O1116="",P1116=""),"",IF(AND(AND(MONTH(E1116)&gt;=8,MONTH(E1116)&lt;9),AND(MONTH(F1116)&gt;=8,MONTH(F1116)&lt;9)),(NETWORKDAYS(E1116,F1116,Lister!$D$7:$D$13)-P1116)*N1116/NETWORKDAYS(Lister!$D$20,Lister!$E$20,Lister!$D$7:$D$13),IF(AND(MONTH(E1116)=7,MONTH(F1116)=8),(NETWORKDAYS(Lister!$D$20,F1116,Lister!$D$7:$D$13)-P1116)*N1116/NETWORKDAYS(Lister!$D$20,Lister!$E$20,Lister!$D$7:$D$13),IF(AND(MONTH(E1116)=7,MONTH(F1116)=7),0)))),0),"")</f>
        <v/>
      </c>
      <c r="U1116" s="78" t="str">
        <f>IF(Ansøgning!U1098="","",Ansøgning!U1098)</f>
        <v/>
      </c>
      <c r="V1116" s="119" t="str">
        <f t="shared" si="119"/>
        <v/>
      </c>
      <c r="W1116" s="120" t="str">
        <f t="shared" si="120"/>
        <v/>
      </c>
      <c r="X1116" s="42" t="str">
        <f t="shared" si="121"/>
        <v/>
      </c>
    </row>
    <row r="1117" spans="1:24" x14ac:dyDescent="0.25">
      <c r="A1117" s="13" t="str">
        <f t="shared" si="122"/>
        <v/>
      </c>
      <c r="B1117" s="75" t="str">
        <f>IF(Ansøgning!B1099="","",Ansøgning!B1099)</f>
        <v/>
      </c>
      <c r="C1117" s="75" t="str">
        <f>IF(Ansøgning!C1099="","",Ansøgning!C1099)</f>
        <v/>
      </c>
      <c r="D1117" s="75" t="str">
        <f>IF(Ansøgning!D1099="","",Ansøgning!D1099)</f>
        <v/>
      </c>
      <c r="E1117" s="76" t="str">
        <f>IF(Ansøgning!E1099="","",Ansøgning!E1099)</f>
        <v/>
      </c>
      <c r="F1117" s="76" t="str">
        <f>IF(Ansøgning!F1099="","",Ansøgning!F1099)</f>
        <v/>
      </c>
      <c r="G1117" s="33" t="str">
        <f>IF(OR(E1117="",F1117=""),"",NETWORKDAYS(E1117,F1117,Lister!$D$7:$D$13))</f>
        <v/>
      </c>
      <c r="H1117" s="76" t="str">
        <f>IF(Ansøgning!H1099="","",Ansøgning!H1099)</f>
        <v/>
      </c>
      <c r="I1117" s="32" t="str">
        <f t="shared" si="116"/>
        <v/>
      </c>
      <c r="J1117" s="77" t="str">
        <f>IF(Ansøgning!J1099="","",Ansøgning!J1099)</f>
        <v/>
      </c>
      <c r="K1117" s="77" t="str">
        <f>IF(Ansøgning!K1099="","",Ansøgning!K1099)</f>
        <v/>
      </c>
      <c r="L1117" s="46" t="str">
        <f t="shared" si="117"/>
        <v/>
      </c>
      <c r="M1117" s="78" t="str">
        <f>IF(Ansøgning!M1099="","",Ansøgning!M1099)</f>
        <v/>
      </c>
      <c r="N1117" s="31" t="str">
        <f t="shared" si="118"/>
        <v/>
      </c>
      <c r="O1117" s="78" t="str">
        <f>IF(Ansøgning!O1099="","",Ansøgning!O1099)</f>
        <v/>
      </c>
      <c r="P1117" s="78" t="str">
        <f>IF(Ansøgning!P1099="","",Ansøgning!P1099)</f>
        <v/>
      </c>
      <c r="Q1117" s="78" t="str">
        <f>IF(Ansøgning!Q1099="","",Ansøgning!Q1099)</f>
        <v/>
      </c>
      <c r="R1117" s="78" t="str">
        <f>IF(Ansøgning!R1099="","",Ansøgning!R1099)</f>
        <v/>
      </c>
      <c r="S1117" s="46" t="str">
        <f>IFERROR(MAX(IF(OR(O1117="",P1117=""),"",IF(AND(AND(MONTH(E1117)&gt;=7,MONTH(E1117)&lt;8),AND(MONTH(F1117)&gt;=7,MONTH(F1117)&lt;8)),(NETWORKDAYS(E1117,F1117,Lister!$D$7:$D$13)-O1117)*N1117/NETWORKDAYS(Lister!$D$19,Lister!$E$19,Lister!$D$7:$D$13),IF(AND(AND(MONTH(E1117)&gt;=7,MONTH(E1117)&lt;8),MONTH(F1117)&gt;7),(NETWORKDAYS(E1117,Lister!$E$19,Lister!$D$7:$D$13)-O1117)*N1117/NETWORKDAYS(Lister!$D$19,Lister!$E$19,Lister!$D$7:$D$13),IF(MONTH(E1117)&gt;7,0)))),0),"")</f>
        <v/>
      </c>
      <c r="T1117" s="46" t="str">
        <f>IFERROR(MAX(IF(OR(O1117="",P1117=""),"",IF(AND(AND(MONTH(E1117)&gt;=8,MONTH(E1117)&lt;9),AND(MONTH(F1117)&gt;=8,MONTH(F1117)&lt;9)),(NETWORKDAYS(E1117,F1117,Lister!$D$7:$D$13)-P1117)*N1117/NETWORKDAYS(Lister!$D$20,Lister!$E$20,Lister!$D$7:$D$13),IF(AND(MONTH(E1117)=7,MONTH(F1117)=8),(NETWORKDAYS(Lister!$D$20,F1117,Lister!$D$7:$D$13)-P1117)*N1117/NETWORKDAYS(Lister!$D$20,Lister!$E$20,Lister!$D$7:$D$13),IF(AND(MONTH(E1117)=7,MONTH(F1117)=7),0)))),0),"")</f>
        <v/>
      </c>
      <c r="U1117" s="78" t="str">
        <f>IF(Ansøgning!U1099="","",Ansøgning!U1099)</f>
        <v/>
      </c>
      <c r="V1117" s="119" t="str">
        <f t="shared" si="119"/>
        <v/>
      </c>
      <c r="W1117" s="120" t="str">
        <f t="shared" si="120"/>
        <v/>
      </c>
      <c r="X1117" s="42" t="str">
        <f t="shared" si="121"/>
        <v/>
      </c>
    </row>
    <row r="1118" spans="1:24" x14ac:dyDescent="0.25">
      <c r="A1118" s="13" t="str">
        <f t="shared" si="122"/>
        <v/>
      </c>
      <c r="B1118" s="75" t="str">
        <f>IF(Ansøgning!B1100="","",Ansøgning!B1100)</f>
        <v/>
      </c>
      <c r="C1118" s="75" t="str">
        <f>IF(Ansøgning!C1100="","",Ansøgning!C1100)</f>
        <v/>
      </c>
      <c r="D1118" s="75" t="str">
        <f>IF(Ansøgning!D1100="","",Ansøgning!D1100)</f>
        <v/>
      </c>
      <c r="E1118" s="76" t="str">
        <f>IF(Ansøgning!E1100="","",Ansøgning!E1100)</f>
        <v/>
      </c>
      <c r="F1118" s="76" t="str">
        <f>IF(Ansøgning!F1100="","",Ansøgning!F1100)</f>
        <v/>
      </c>
      <c r="G1118" s="33" t="str">
        <f>IF(OR(E1118="",F1118=""),"",NETWORKDAYS(E1118,F1118,Lister!$D$7:$D$13))</f>
        <v/>
      </c>
      <c r="H1118" s="76" t="str">
        <f>IF(Ansøgning!H1100="","",Ansøgning!H1100)</f>
        <v/>
      </c>
      <c r="I1118" s="32" t="str">
        <f t="shared" si="116"/>
        <v/>
      </c>
      <c r="J1118" s="77" t="str">
        <f>IF(Ansøgning!J1100="","",Ansøgning!J1100)</f>
        <v/>
      </c>
      <c r="K1118" s="77" t="str">
        <f>IF(Ansøgning!K1100="","",Ansøgning!K1100)</f>
        <v/>
      </c>
      <c r="L1118" s="46" t="str">
        <f t="shared" si="117"/>
        <v/>
      </c>
      <c r="M1118" s="78" t="str">
        <f>IF(Ansøgning!M1100="","",Ansøgning!M1100)</f>
        <v/>
      </c>
      <c r="N1118" s="31" t="str">
        <f t="shared" si="118"/>
        <v/>
      </c>
      <c r="O1118" s="78" t="str">
        <f>IF(Ansøgning!O1100="","",Ansøgning!O1100)</f>
        <v/>
      </c>
      <c r="P1118" s="78" t="str">
        <f>IF(Ansøgning!P1100="","",Ansøgning!P1100)</f>
        <v/>
      </c>
      <c r="Q1118" s="78" t="str">
        <f>IF(Ansøgning!Q1100="","",Ansøgning!Q1100)</f>
        <v/>
      </c>
      <c r="R1118" s="78" t="str">
        <f>IF(Ansøgning!R1100="","",Ansøgning!R1100)</f>
        <v/>
      </c>
      <c r="S1118" s="46" t="str">
        <f>IFERROR(MAX(IF(OR(O1118="",P1118=""),"",IF(AND(AND(MONTH(E1118)&gt;=7,MONTH(E1118)&lt;8),AND(MONTH(F1118)&gt;=7,MONTH(F1118)&lt;8)),(NETWORKDAYS(E1118,F1118,Lister!$D$7:$D$13)-O1118)*N1118/NETWORKDAYS(Lister!$D$19,Lister!$E$19,Lister!$D$7:$D$13),IF(AND(AND(MONTH(E1118)&gt;=7,MONTH(E1118)&lt;8),MONTH(F1118)&gt;7),(NETWORKDAYS(E1118,Lister!$E$19,Lister!$D$7:$D$13)-O1118)*N1118/NETWORKDAYS(Lister!$D$19,Lister!$E$19,Lister!$D$7:$D$13),IF(MONTH(E1118)&gt;7,0)))),0),"")</f>
        <v/>
      </c>
      <c r="T1118" s="46" t="str">
        <f>IFERROR(MAX(IF(OR(O1118="",P1118=""),"",IF(AND(AND(MONTH(E1118)&gt;=8,MONTH(E1118)&lt;9),AND(MONTH(F1118)&gt;=8,MONTH(F1118)&lt;9)),(NETWORKDAYS(E1118,F1118,Lister!$D$7:$D$13)-P1118)*N1118/NETWORKDAYS(Lister!$D$20,Lister!$E$20,Lister!$D$7:$D$13),IF(AND(MONTH(E1118)=7,MONTH(F1118)=8),(NETWORKDAYS(Lister!$D$20,F1118,Lister!$D$7:$D$13)-P1118)*N1118/NETWORKDAYS(Lister!$D$20,Lister!$E$20,Lister!$D$7:$D$13),IF(AND(MONTH(E1118)=7,MONTH(F1118)=7),0)))),0),"")</f>
        <v/>
      </c>
      <c r="U1118" s="78" t="str">
        <f>IF(Ansøgning!U1100="","",Ansøgning!U1100)</f>
        <v/>
      </c>
      <c r="V1118" s="119" t="str">
        <f t="shared" si="119"/>
        <v/>
      </c>
      <c r="W1118" s="120" t="str">
        <f t="shared" si="120"/>
        <v/>
      </c>
      <c r="X1118" s="42" t="str">
        <f t="shared" si="121"/>
        <v/>
      </c>
    </row>
    <row r="1119" spans="1:24" x14ac:dyDescent="0.25">
      <c r="A1119" s="13" t="str">
        <f t="shared" si="122"/>
        <v/>
      </c>
      <c r="B1119" s="75" t="str">
        <f>IF(Ansøgning!B1101="","",Ansøgning!B1101)</f>
        <v/>
      </c>
      <c r="C1119" s="75" t="str">
        <f>IF(Ansøgning!C1101="","",Ansøgning!C1101)</f>
        <v/>
      </c>
      <c r="D1119" s="75" t="str">
        <f>IF(Ansøgning!D1101="","",Ansøgning!D1101)</f>
        <v/>
      </c>
      <c r="E1119" s="76" t="str">
        <f>IF(Ansøgning!E1101="","",Ansøgning!E1101)</f>
        <v/>
      </c>
      <c r="F1119" s="76" t="str">
        <f>IF(Ansøgning!F1101="","",Ansøgning!F1101)</f>
        <v/>
      </c>
      <c r="G1119" s="33" t="str">
        <f>IF(OR(E1119="",F1119=""),"",NETWORKDAYS(E1119,F1119,Lister!$D$7:$D$13))</f>
        <v/>
      </c>
      <c r="H1119" s="76" t="str">
        <f>IF(Ansøgning!H1101="","",Ansøgning!H1101)</f>
        <v/>
      </c>
      <c r="I1119" s="32" t="str">
        <f t="shared" si="116"/>
        <v/>
      </c>
      <c r="J1119" s="77" t="str">
        <f>IF(Ansøgning!J1101="","",Ansøgning!J1101)</f>
        <v/>
      </c>
      <c r="K1119" s="77" t="str">
        <f>IF(Ansøgning!K1101="","",Ansøgning!K1101)</f>
        <v/>
      </c>
      <c r="L1119" s="46" t="str">
        <f t="shared" si="117"/>
        <v/>
      </c>
      <c r="M1119" s="78" t="str">
        <f>IF(Ansøgning!M1101="","",Ansøgning!M1101)</f>
        <v/>
      </c>
      <c r="N1119" s="31" t="str">
        <f t="shared" si="118"/>
        <v/>
      </c>
      <c r="O1119" s="78" t="str">
        <f>IF(Ansøgning!O1101="","",Ansøgning!O1101)</f>
        <v/>
      </c>
      <c r="P1119" s="78" t="str">
        <f>IF(Ansøgning!P1101="","",Ansøgning!P1101)</f>
        <v/>
      </c>
      <c r="Q1119" s="78" t="str">
        <f>IF(Ansøgning!Q1101="","",Ansøgning!Q1101)</f>
        <v/>
      </c>
      <c r="R1119" s="78" t="str">
        <f>IF(Ansøgning!R1101="","",Ansøgning!R1101)</f>
        <v/>
      </c>
      <c r="S1119" s="46" t="str">
        <f>IFERROR(MAX(IF(OR(O1119="",P1119=""),"",IF(AND(AND(MONTH(E1119)&gt;=7,MONTH(E1119)&lt;8),AND(MONTH(F1119)&gt;=7,MONTH(F1119)&lt;8)),(NETWORKDAYS(E1119,F1119,Lister!$D$7:$D$13)-O1119)*N1119/NETWORKDAYS(Lister!$D$19,Lister!$E$19,Lister!$D$7:$D$13),IF(AND(AND(MONTH(E1119)&gt;=7,MONTH(E1119)&lt;8),MONTH(F1119)&gt;7),(NETWORKDAYS(E1119,Lister!$E$19,Lister!$D$7:$D$13)-O1119)*N1119/NETWORKDAYS(Lister!$D$19,Lister!$E$19,Lister!$D$7:$D$13),IF(MONTH(E1119)&gt;7,0)))),0),"")</f>
        <v/>
      </c>
      <c r="T1119" s="46" t="str">
        <f>IFERROR(MAX(IF(OR(O1119="",P1119=""),"",IF(AND(AND(MONTH(E1119)&gt;=8,MONTH(E1119)&lt;9),AND(MONTH(F1119)&gt;=8,MONTH(F1119)&lt;9)),(NETWORKDAYS(E1119,F1119,Lister!$D$7:$D$13)-P1119)*N1119/NETWORKDAYS(Lister!$D$20,Lister!$E$20,Lister!$D$7:$D$13),IF(AND(MONTH(E1119)=7,MONTH(F1119)=8),(NETWORKDAYS(Lister!$D$20,F1119,Lister!$D$7:$D$13)-P1119)*N1119/NETWORKDAYS(Lister!$D$20,Lister!$E$20,Lister!$D$7:$D$13),IF(AND(MONTH(E1119)=7,MONTH(F1119)=7),0)))),0),"")</f>
        <v/>
      </c>
      <c r="U1119" s="78" t="str">
        <f>IF(Ansøgning!U1101="","",Ansøgning!U1101)</f>
        <v/>
      </c>
      <c r="V1119" s="119" t="str">
        <f t="shared" si="119"/>
        <v/>
      </c>
      <c r="W1119" s="120" t="str">
        <f t="shared" si="120"/>
        <v/>
      </c>
      <c r="X1119" s="42" t="str">
        <f t="shared" si="121"/>
        <v/>
      </c>
    </row>
    <row r="1120" spans="1:24" x14ac:dyDescent="0.25">
      <c r="A1120" s="13" t="str">
        <f t="shared" si="122"/>
        <v/>
      </c>
      <c r="B1120" s="75" t="str">
        <f>IF(Ansøgning!B1102="","",Ansøgning!B1102)</f>
        <v/>
      </c>
      <c r="C1120" s="75" t="str">
        <f>IF(Ansøgning!C1102="","",Ansøgning!C1102)</f>
        <v/>
      </c>
      <c r="D1120" s="75" t="str">
        <f>IF(Ansøgning!D1102="","",Ansøgning!D1102)</f>
        <v/>
      </c>
      <c r="E1120" s="76" t="str">
        <f>IF(Ansøgning!E1102="","",Ansøgning!E1102)</f>
        <v/>
      </c>
      <c r="F1120" s="76" t="str">
        <f>IF(Ansøgning!F1102="","",Ansøgning!F1102)</f>
        <v/>
      </c>
      <c r="G1120" s="33" t="str">
        <f>IF(OR(E1120="",F1120=""),"",NETWORKDAYS(E1120,F1120,Lister!$D$7:$D$13))</f>
        <v/>
      </c>
      <c r="H1120" s="76" t="str">
        <f>IF(Ansøgning!H1102="","",Ansøgning!H1102)</f>
        <v/>
      </c>
      <c r="I1120" s="32" t="str">
        <f t="shared" si="116"/>
        <v/>
      </c>
      <c r="J1120" s="77" t="str">
        <f>IF(Ansøgning!J1102="","",Ansøgning!J1102)</f>
        <v/>
      </c>
      <c r="K1120" s="77" t="str">
        <f>IF(Ansøgning!K1102="","",Ansøgning!K1102)</f>
        <v/>
      </c>
      <c r="L1120" s="46" t="str">
        <f t="shared" si="117"/>
        <v/>
      </c>
      <c r="M1120" s="78" t="str">
        <f>IF(Ansøgning!M1102="","",Ansøgning!M1102)</f>
        <v/>
      </c>
      <c r="N1120" s="31" t="str">
        <f t="shared" si="118"/>
        <v/>
      </c>
      <c r="O1120" s="78" t="str">
        <f>IF(Ansøgning!O1102="","",Ansøgning!O1102)</f>
        <v/>
      </c>
      <c r="P1120" s="78" t="str">
        <f>IF(Ansøgning!P1102="","",Ansøgning!P1102)</f>
        <v/>
      </c>
      <c r="Q1120" s="78" t="str">
        <f>IF(Ansøgning!Q1102="","",Ansøgning!Q1102)</f>
        <v/>
      </c>
      <c r="R1120" s="78" t="str">
        <f>IF(Ansøgning!R1102="","",Ansøgning!R1102)</f>
        <v/>
      </c>
      <c r="S1120" s="46" t="str">
        <f>IFERROR(MAX(IF(OR(O1120="",P1120=""),"",IF(AND(AND(MONTH(E1120)&gt;=7,MONTH(E1120)&lt;8),AND(MONTH(F1120)&gt;=7,MONTH(F1120)&lt;8)),(NETWORKDAYS(E1120,F1120,Lister!$D$7:$D$13)-O1120)*N1120/NETWORKDAYS(Lister!$D$19,Lister!$E$19,Lister!$D$7:$D$13),IF(AND(AND(MONTH(E1120)&gt;=7,MONTH(E1120)&lt;8),MONTH(F1120)&gt;7),(NETWORKDAYS(E1120,Lister!$E$19,Lister!$D$7:$D$13)-O1120)*N1120/NETWORKDAYS(Lister!$D$19,Lister!$E$19,Lister!$D$7:$D$13),IF(MONTH(E1120)&gt;7,0)))),0),"")</f>
        <v/>
      </c>
      <c r="T1120" s="46" t="str">
        <f>IFERROR(MAX(IF(OR(O1120="",P1120=""),"",IF(AND(AND(MONTH(E1120)&gt;=8,MONTH(E1120)&lt;9),AND(MONTH(F1120)&gt;=8,MONTH(F1120)&lt;9)),(NETWORKDAYS(E1120,F1120,Lister!$D$7:$D$13)-P1120)*N1120/NETWORKDAYS(Lister!$D$20,Lister!$E$20,Lister!$D$7:$D$13),IF(AND(MONTH(E1120)=7,MONTH(F1120)=8),(NETWORKDAYS(Lister!$D$20,F1120,Lister!$D$7:$D$13)-P1120)*N1120/NETWORKDAYS(Lister!$D$20,Lister!$E$20,Lister!$D$7:$D$13),IF(AND(MONTH(E1120)=7,MONTH(F1120)=7),0)))),0),"")</f>
        <v/>
      </c>
      <c r="U1120" s="78" t="str">
        <f>IF(Ansøgning!U1102="","",Ansøgning!U1102)</f>
        <v/>
      </c>
      <c r="V1120" s="119" t="str">
        <f t="shared" si="119"/>
        <v/>
      </c>
      <c r="W1120" s="120" t="str">
        <f t="shared" si="120"/>
        <v/>
      </c>
      <c r="X1120" s="42" t="str">
        <f t="shared" si="121"/>
        <v/>
      </c>
    </row>
    <row r="1121" spans="1:24" x14ac:dyDescent="0.25">
      <c r="A1121" s="13" t="str">
        <f t="shared" si="122"/>
        <v/>
      </c>
      <c r="B1121" s="75" t="str">
        <f>IF(Ansøgning!B1103="","",Ansøgning!B1103)</f>
        <v/>
      </c>
      <c r="C1121" s="75" t="str">
        <f>IF(Ansøgning!C1103="","",Ansøgning!C1103)</f>
        <v/>
      </c>
      <c r="D1121" s="75" t="str">
        <f>IF(Ansøgning!D1103="","",Ansøgning!D1103)</f>
        <v/>
      </c>
      <c r="E1121" s="76" t="str">
        <f>IF(Ansøgning!E1103="","",Ansøgning!E1103)</f>
        <v/>
      </c>
      <c r="F1121" s="76" t="str">
        <f>IF(Ansøgning!F1103="","",Ansøgning!F1103)</f>
        <v/>
      </c>
      <c r="G1121" s="33" t="str">
        <f>IF(OR(E1121="",F1121=""),"",NETWORKDAYS(E1121,F1121,Lister!$D$7:$D$13))</f>
        <v/>
      </c>
      <c r="H1121" s="76" t="str">
        <f>IF(Ansøgning!H1103="","",Ansøgning!H1103)</f>
        <v/>
      </c>
      <c r="I1121" s="32" t="str">
        <f t="shared" si="116"/>
        <v/>
      </c>
      <c r="J1121" s="77" t="str">
        <f>IF(Ansøgning!J1103="","",Ansøgning!J1103)</f>
        <v/>
      </c>
      <c r="K1121" s="77" t="str">
        <f>IF(Ansøgning!K1103="","",Ansøgning!K1103)</f>
        <v/>
      </c>
      <c r="L1121" s="46" t="str">
        <f t="shared" si="117"/>
        <v/>
      </c>
      <c r="M1121" s="78" t="str">
        <f>IF(Ansøgning!M1103="","",Ansøgning!M1103)</f>
        <v/>
      </c>
      <c r="N1121" s="31" t="str">
        <f t="shared" si="118"/>
        <v/>
      </c>
      <c r="O1121" s="78" t="str">
        <f>IF(Ansøgning!O1103="","",Ansøgning!O1103)</f>
        <v/>
      </c>
      <c r="P1121" s="78" t="str">
        <f>IF(Ansøgning!P1103="","",Ansøgning!P1103)</f>
        <v/>
      </c>
      <c r="Q1121" s="78" t="str">
        <f>IF(Ansøgning!Q1103="","",Ansøgning!Q1103)</f>
        <v/>
      </c>
      <c r="R1121" s="78" t="str">
        <f>IF(Ansøgning!R1103="","",Ansøgning!R1103)</f>
        <v/>
      </c>
      <c r="S1121" s="46" t="str">
        <f>IFERROR(MAX(IF(OR(O1121="",P1121=""),"",IF(AND(AND(MONTH(E1121)&gt;=7,MONTH(E1121)&lt;8),AND(MONTH(F1121)&gt;=7,MONTH(F1121)&lt;8)),(NETWORKDAYS(E1121,F1121,Lister!$D$7:$D$13)-O1121)*N1121/NETWORKDAYS(Lister!$D$19,Lister!$E$19,Lister!$D$7:$D$13),IF(AND(AND(MONTH(E1121)&gt;=7,MONTH(E1121)&lt;8),MONTH(F1121)&gt;7),(NETWORKDAYS(E1121,Lister!$E$19,Lister!$D$7:$D$13)-O1121)*N1121/NETWORKDAYS(Lister!$D$19,Lister!$E$19,Lister!$D$7:$D$13),IF(MONTH(E1121)&gt;7,0)))),0),"")</f>
        <v/>
      </c>
      <c r="T1121" s="46" t="str">
        <f>IFERROR(MAX(IF(OR(O1121="",P1121=""),"",IF(AND(AND(MONTH(E1121)&gt;=8,MONTH(E1121)&lt;9),AND(MONTH(F1121)&gt;=8,MONTH(F1121)&lt;9)),(NETWORKDAYS(E1121,F1121,Lister!$D$7:$D$13)-P1121)*N1121/NETWORKDAYS(Lister!$D$20,Lister!$E$20,Lister!$D$7:$D$13),IF(AND(MONTH(E1121)=7,MONTH(F1121)=8),(NETWORKDAYS(Lister!$D$20,F1121,Lister!$D$7:$D$13)-P1121)*N1121/NETWORKDAYS(Lister!$D$20,Lister!$E$20,Lister!$D$7:$D$13),IF(AND(MONTH(E1121)=7,MONTH(F1121)=7),0)))),0),"")</f>
        <v/>
      </c>
      <c r="U1121" s="78" t="str">
        <f>IF(Ansøgning!U1103="","",Ansøgning!U1103)</f>
        <v/>
      </c>
      <c r="V1121" s="119" t="str">
        <f t="shared" si="119"/>
        <v/>
      </c>
      <c r="W1121" s="120" t="str">
        <f t="shared" si="120"/>
        <v/>
      </c>
      <c r="X1121" s="42" t="str">
        <f t="shared" si="121"/>
        <v/>
      </c>
    </row>
    <row r="1122" spans="1:24" x14ac:dyDescent="0.25">
      <c r="A1122" s="13" t="str">
        <f t="shared" si="122"/>
        <v/>
      </c>
      <c r="B1122" s="75" t="str">
        <f>IF(Ansøgning!B1104="","",Ansøgning!B1104)</f>
        <v/>
      </c>
      <c r="C1122" s="75" t="str">
        <f>IF(Ansøgning!C1104="","",Ansøgning!C1104)</f>
        <v/>
      </c>
      <c r="D1122" s="75" t="str">
        <f>IF(Ansøgning!D1104="","",Ansøgning!D1104)</f>
        <v/>
      </c>
      <c r="E1122" s="76" t="str">
        <f>IF(Ansøgning!E1104="","",Ansøgning!E1104)</f>
        <v/>
      </c>
      <c r="F1122" s="76" t="str">
        <f>IF(Ansøgning!F1104="","",Ansøgning!F1104)</f>
        <v/>
      </c>
      <c r="G1122" s="33" t="str">
        <f>IF(OR(E1122="",F1122=""),"",NETWORKDAYS(E1122,F1122,Lister!$D$7:$D$13))</f>
        <v/>
      </c>
      <c r="H1122" s="76" t="str">
        <f>IF(Ansøgning!H1104="","",Ansøgning!H1104)</f>
        <v/>
      </c>
      <c r="I1122" s="32" t="str">
        <f t="shared" si="116"/>
        <v/>
      </c>
      <c r="J1122" s="77" t="str">
        <f>IF(Ansøgning!J1104="","",Ansøgning!J1104)</f>
        <v/>
      </c>
      <c r="K1122" s="77" t="str">
        <f>IF(Ansøgning!K1104="","",Ansøgning!K1104)</f>
        <v/>
      </c>
      <c r="L1122" s="46" t="str">
        <f t="shared" si="117"/>
        <v/>
      </c>
      <c r="M1122" s="78" t="str">
        <f>IF(Ansøgning!M1104="","",Ansøgning!M1104)</f>
        <v/>
      </c>
      <c r="N1122" s="31" t="str">
        <f t="shared" si="118"/>
        <v/>
      </c>
      <c r="O1122" s="78" t="str">
        <f>IF(Ansøgning!O1104="","",Ansøgning!O1104)</f>
        <v/>
      </c>
      <c r="P1122" s="78" t="str">
        <f>IF(Ansøgning!P1104="","",Ansøgning!P1104)</f>
        <v/>
      </c>
      <c r="Q1122" s="78" t="str">
        <f>IF(Ansøgning!Q1104="","",Ansøgning!Q1104)</f>
        <v/>
      </c>
      <c r="R1122" s="78" t="str">
        <f>IF(Ansøgning!R1104="","",Ansøgning!R1104)</f>
        <v/>
      </c>
      <c r="S1122" s="46" t="str">
        <f>IFERROR(MAX(IF(OR(O1122="",P1122=""),"",IF(AND(AND(MONTH(E1122)&gt;=7,MONTH(E1122)&lt;8),AND(MONTH(F1122)&gt;=7,MONTH(F1122)&lt;8)),(NETWORKDAYS(E1122,F1122,Lister!$D$7:$D$13)-O1122)*N1122/NETWORKDAYS(Lister!$D$19,Lister!$E$19,Lister!$D$7:$D$13),IF(AND(AND(MONTH(E1122)&gt;=7,MONTH(E1122)&lt;8),MONTH(F1122)&gt;7),(NETWORKDAYS(E1122,Lister!$E$19,Lister!$D$7:$D$13)-O1122)*N1122/NETWORKDAYS(Lister!$D$19,Lister!$E$19,Lister!$D$7:$D$13),IF(MONTH(E1122)&gt;7,0)))),0),"")</f>
        <v/>
      </c>
      <c r="T1122" s="46" t="str">
        <f>IFERROR(MAX(IF(OR(O1122="",P1122=""),"",IF(AND(AND(MONTH(E1122)&gt;=8,MONTH(E1122)&lt;9),AND(MONTH(F1122)&gt;=8,MONTH(F1122)&lt;9)),(NETWORKDAYS(E1122,F1122,Lister!$D$7:$D$13)-P1122)*N1122/NETWORKDAYS(Lister!$D$20,Lister!$E$20,Lister!$D$7:$D$13),IF(AND(MONTH(E1122)=7,MONTH(F1122)=8),(NETWORKDAYS(Lister!$D$20,F1122,Lister!$D$7:$D$13)-P1122)*N1122/NETWORKDAYS(Lister!$D$20,Lister!$E$20,Lister!$D$7:$D$13),IF(AND(MONTH(E1122)=7,MONTH(F1122)=7),0)))),0),"")</f>
        <v/>
      </c>
      <c r="U1122" s="78" t="str">
        <f>IF(Ansøgning!U1104="","",Ansøgning!U1104)</f>
        <v/>
      </c>
      <c r="V1122" s="119" t="str">
        <f t="shared" si="119"/>
        <v/>
      </c>
      <c r="W1122" s="120" t="str">
        <f t="shared" si="120"/>
        <v/>
      </c>
      <c r="X1122" s="42" t="str">
        <f t="shared" si="121"/>
        <v/>
      </c>
    </row>
    <row r="1123" spans="1:24" x14ac:dyDescent="0.25">
      <c r="A1123" s="13" t="str">
        <f t="shared" si="122"/>
        <v/>
      </c>
      <c r="B1123" s="75" t="str">
        <f>IF(Ansøgning!B1105="","",Ansøgning!B1105)</f>
        <v/>
      </c>
      <c r="C1123" s="75" t="str">
        <f>IF(Ansøgning!C1105="","",Ansøgning!C1105)</f>
        <v/>
      </c>
      <c r="D1123" s="75" t="str">
        <f>IF(Ansøgning!D1105="","",Ansøgning!D1105)</f>
        <v/>
      </c>
      <c r="E1123" s="76" t="str">
        <f>IF(Ansøgning!E1105="","",Ansøgning!E1105)</f>
        <v/>
      </c>
      <c r="F1123" s="76" t="str">
        <f>IF(Ansøgning!F1105="","",Ansøgning!F1105)</f>
        <v/>
      </c>
      <c r="G1123" s="33" t="str">
        <f>IF(OR(E1123="",F1123=""),"",NETWORKDAYS(E1123,F1123,Lister!$D$7:$D$13))</f>
        <v/>
      </c>
      <c r="H1123" s="76" t="str">
        <f>IF(Ansøgning!H1105="","",Ansøgning!H1105)</f>
        <v/>
      </c>
      <c r="I1123" s="32" t="str">
        <f t="shared" si="116"/>
        <v/>
      </c>
      <c r="J1123" s="77" t="str">
        <f>IF(Ansøgning!J1105="","",Ansøgning!J1105)</f>
        <v/>
      </c>
      <c r="K1123" s="77" t="str">
        <f>IF(Ansøgning!K1105="","",Ansøgning!K1105)</f>
        <v/>
      </c>
      <c r="L1123" s="46" t="str">
        <f t="shared" si="117"/>
        <v/>
      </c>
      <c r="M1123" s="78" t="str">
        <f>IF(Ansøgning!M1105="","",Ansøgning!M1105)</f>
        <v/>
      </c>
      <c r="N1123" s="31" t="str">
        <f t="shared" si="118"/>
        <v/>
      </c>
      <c r="O1123" s="78" t="str">
        <f>IF(Ansøgning!O1105="","",Ansøgning!O1105)</f>
        <v/>
      </c>
      <c r="P1123" s="78" t="str">
        <f>IF(Ansøgning!P1105="","",Ansøgning!P1105)</f>
        <v/>
      </c>
      <c r="Q1123" s="78" t="str">
        <f>IF(Ansøgning!Q1105="","",Ansøgning!Q1105)</f>
        <v/>
      </c>
      <c r="R1123" s="78" t="str">
        <f>IF(Ansøgning!R1105="","",Ansøgning!R1105)</f>
        <v/>
      </c>
      <c r="S1123" s="46" t="str">
        <f>IFERROR(MAX(IF(OR(O1123="",P1123=""),"",IF(AND(AND(MONTH(E1123)&gt;=7,MONTH(E1123)&lt;8),AND(MONTH(F1123)&gt;=7,MONTH(F1123)&lt;8)),(NETWORKDAYS(E1123,F1123,Lister!$D$7:$D$13)-O1123)*N1123/NETWORKDAYS(Lister!$D$19,Lister!$E$19,Lister!$D$7:$D$13),IF(AND(AND(MONTH(E1123)&gt;=7,MONTH(E1123)&lt;8),MONTH(F1123)&gt;7),(NETWORKDAYS(E1123,Lister!$E$19,Lister!$D$7:$D$13)-O1123)*N1123/NETWORKDAYS(Lister!$D$19,Lister!$E$19,Lister!$D$7:$D$13),IF(MONTH(E1123)&gt;7,0)))),0),"")</f>
        <v/>
      </c>
      <c r="T1123" s="46" t="str">
        <f>IFERROR(MAX(IF(OR(O1123="",P1123=""),"",IF(AND(AND(MONTH(E1123)&gt;=8,MONTH(E1123)&lt;9),AND(MONTH(F1123)&gt;=8,MONTH(F1123)&lt;9)),(NETWORKDAYS(E1123,F1123,Lister!$D$7:$D$13)-P1123)*N1123/NETWORKDAYS(Lister!$D$20,Lister!$E$20,Lister!$D$7:$D$13),IF(AND(MONTH(E1123)=7,MONTH(F1123)=8),(NETWORKDAYS(Lister!$D$20,F1123,Lister!$D$7:$D$13)-P1123)*N1123/NETWORKDAYS(Lister!$D$20,Lister!$E$20,Lister!$D$7:$D$13),IF(AND(MONTH(E1123)=7,MONTH(F1123)=7),0)))),0),"")</f>
        <v/>
      </c>
      <c r="U1123" s="78" t="str">
        <f>IF(Ansøgning!U1105="","",Ansøgning!U1105)</f>
        <v/>
      </c>
      <c r="V1123" s="119" t="str">
        <f t="shared" si="119"/>
        <v/>
      </c>
      <c r="W1123" s="120" t="str">
        <f t="shared" si="120"/>
        <v/>
      </c>
      <c r="X1123" s="42" t="str">
        <f t="shared" si="121"/>
        <v/>
      </c>
    </row>
    <row r="1124" spans="1:24" x14ac:dyDescent="0.25">
      <c r="A1124" s="13" t="str">
        <f t="shared" si="122"/>
        <v/>
      </c>
      <c r="B1124" s="75" t="str">
        <f>IF(Ansøgning!B1106="","",Ansøgning!B1106)</f>
        <v/>
      </c>
      <c r="C1124" s="75" t="str">
        <f>IF(Ansøgning!C1106="","",Ansøgning!C1106)</f>
        <v/>
      </c>
      <c r="D1124" s="75" t="str">
        <f>IF(Ansøgning!D1106="","",Ansøgning!D1106)</f>
        <v/>
      </c>
      <c r="E1124" s="76" t="str">
        <f>IF(Ansøgning!E1106="","",Ansøgning!E1106)</f>
        <v/>
      </c>
      <c r="F1124" s="76" t="str">
        <f>IF(Ansøgning!F1106="","",Ansøgning!F1106)</f>
        <v/>
      </c>
      <c r="G1124" s="33" t="str">
        <f>IF(OR(E1124="",F1124=""),"",NETWORKDAYS(E1124,F1124,Lister!$D$7:$D$13))</f>
        <v/>
      </c>
      <c r="H1124" s="76" t="str">
        <f>IF(Ansøgning!H1106="","",Ansøgning!H1106)</f>
        <v/>
      </c>
      <c r="I1124" s="32" t="str">
        <f t="shared" si="116"/>
        <v/>
      </c>
      <c r="J1124" s="77" t="str">
        <f>IF(Ansøgning!J1106="","",Ansøgning!J1106)</f>
        <v/>
      </c>
      <c r="K1124" s="77" t="str">
        <f>IF(Ansøgning!K1106="","",Ansøgning!K1106)</f>
        <v/>
      </c>
      <c r="L1124" s="46" t="str">
        <f t="shared" si="117"/>
        <v/>
      </c>
      <c r="M1124" s="78" t="str">
        <f>IF(Ansøgning!M1106="","",Ansøgning!M1106)</f>
        <v/>
      </c>
      <c r="N1124" s="31" t="str">
        <f t="shared" si="118"/>
        <v/>
      </c>
      <c r="O1124" s="78" t="str">
        <f>IF(Ansøgning!O1106="","",Ansøgning!O1106)</f>
        <v/>
      </c>
      <c r="P1124" s="78" t="str">
        <f>IF(Ansøgning!P1106="","",Ansøgning!P1106)</f>
        <v/>
      </c>
      <c r="Q1124" s="78" t="str">
        <f>IF(Ansøgning!Q1106="","",Ansøgning!Q1106)</f>
        <v/>
      </c>
      <c r="R1124" s="78" t="str">
        <f>IF(Ansøgning!R1106="","",Ansøgning!R1106)</f>
        <v/>
      </c>
      <c r="S1124" s="46" t="str">
        <f>IFERROR(MAX(IF(OR(O1124="",P1124=""),"",IF(AND(AND(MONTH(E1124)&gt;=7,MONTH(E1124)&lt;8),AND(MONTH(F1124)&gt;=7,MONTH(F1124)&lt;8)),(NETWORKDAYS(E1124,F1124,Lister!$D$7:$D$13)-O1124)*N1124/NETWORKDAYS(Lister!$D$19,Lister!$E$19,Lister!$D$7:$D$13),IF(AND(AND(MONTH(E1124)&gt;=7,MONTH(E1124)&lt;8),MONTH(F1124)&gt;7),(NETWORKDAYS(E1124,Lister!$E$19,Lister!$D$7:$D$13)-O1124)*N1124/NETWORKDAYS(Lister!$D$19,Lister!$E$19,Lister!$D$7:$D$13),IF(MONTH(E1124)&gt;7,0)))),0),"")</f>
        <v/>
      </c>
      <c r="T1124" s="46" t="str">
        <f>IFERROR(MAX(IF(OR(O1124="",P1124=""),"",IF(AND(AND(MONTH(E1124)&gt;=8,MONTH(E1124)&lt;9),AND(MONTH(F1124)&gt;=8,MONTH(F1124)&lt;9)),(NETWORKDAYS(E1124,F1124,Lister!$D$7:$D$13)-P1124)*N1124/NETWORKDAYS(Lister!$D$20,Lister!$E$20,Lister!$D$7:$D$13),IF(AND(MONTH(E1124)=7,MONTH(F1124)=8),(NETWORKDAYS(Lister!$D$20,F1124,Lister!$D$7:$D$13)-P1124)*N1124/NETWORKDAYS(Lister!$D$20,Lister!$E$20,Lister!$D$7:$D$13),IF(AND(MONTH(E1124)=7,MONTH(F1124)=7),0)))),0),"")</f>
        <v/>
      </c>
      <c r="U1124" s="78" t="str">
        <f>IF(Ansøgning!U1106="","",Ansøgning!U1106)</f>
        <v/>
      </c>
      <c r="V1124" s="119" t="str">
        <f t="shared" si="119"/>
        <v/>
      </c>
      <c r="W1124" s="120" t="str">
        <f t="shared" si="120"/>
        <v/>
      </c>
      <c r="X1124" s="42" t="str">
        <f t="shared" si="121"/>
        <v/>
      </c>
    </row>
    <row r="1125" spans="1:24" x14ac:dyDescent="0.25">
      <c r="A1125" s="13" t="str">
        <f t="shared" si="122"/>
        <v/>
      </c>
      <c r="B1125" s="75" t="str">
        <f>IF(Ansøgning!B1107="","",Ansøgning!B1107)</f>
        <v/>
      </c>
      <c r="C1125" s="75" t="str">
        <f>IF(Ansøgning!C1107="","",Ansøgning!C1107)</f>
        <v/>
      </c>
      <c r="D1125" s="75" t="str">
        <f>IF(Ansøgning!D1107="","",Ansøgning!D1107)</f>
        <v/>
      </c>
      <c r="E1125" s="76" t="str">
        <f>IF(Ansøgning!E1107="","",Ansøgning!E1107)</f>
        <v/>
      </c>
      <c r="F1125" s="76" t="str">
        <f>IF(Ansøgning!F1107="","",Ansøgning!F1107)</f>
        <v/>
      </c>
      <c r="G1125" s="33" t="str">
        <f>IF(OR(E1125="",F1125=""),"",NETWORKDAYS(E1125,F1125,Lister!$D$7:$D$13))</f>
        <v/>
      </c>
      <c r="H1125" s="76" t="str">
        <f>IF(Ansøgning!H1107="","",Ansøgning!H1107)</f>
        <v/>
      </c>
      <c r="I1125" s="32" t="str">
        <f t="shared" si="116"/>
        <v/>
      </c>
      <c r="J1125" s="77" t="str">
        <f>IF(Ansøgning!J1107="","",Ansøgning!J1107)</f>
        <v/>
      </c>
      <c r="K1125" s="77" t="str">
        <f>IF(Ansøgning!K1107="","",Ansøgning!K1107)</f>
        <v/>
      </c>
      <c r="L1125" s="46" t="str">
        <f t="shared" si="117"/>
        <v/>
      </c>
      <c r="M1125" s="78" t="str">
        <f>IF(Ansøgning!M1107="","",Ansøgning!M1107)</f>
        <v/>
      </c>
      <c r="N1125" s="31" t="str">
        <f t="shared" si="118"/>
        <v/>
      </c>
      <c r="O1125" s="78" t="str">
        <f>IF(Ansøgning!O1107="","",Ansøgning!O1107)</f>
        <v/>
      </c>
      <c r="P1125" s="78" t="str">
        <f>IF(Ansøgning!P1107="","",Ansøgning!P1107)</f>
        <v/>
      </c>
      <c r="Q1125" s="78" t="str">
        <f>IF(Ansøgning!Q1107="","",Ansøgning!Q1107)</f>
        <v/>
      </c>
      <c r="R1125" s="78" t="str">
        <f>IF(Ansøgning!R1107="","",Ansøgning!R1107)</f>
        <v/>
      </c>
      <c r="S1125" s="46" t="str">
        <f>IFERROR(MAX(IF(OR(O1125="",P1125=""),"",IF(AND(AND(MONTH(E1125)&gt;=7,MONTH(E1125)&lt;8),AND(MONTH(F1125)&gt;=7,MONTH(F1125)&lt;8)),(NETWORKDAYS(E1125,F1125,Lister!$D$7:$D$13)-O1125)*N1125/NETWORKDAYS(Lister!$D$19,Lister!$E$19,Lister!$D$7:$D$13),IF(AND(AND(MONTH(E1125)&gt;=7,MONTH(E1125)&lt;8),MONTH(F1125)&gt;7),(NETWORKDAYS(E1125,Lister!$E$19,Lister!$D$7:$D$13)-O1125)*N1125/NETWORKDAYS(Lister!$D$19,Lister!$E$19,Lister!$D$7:$D$13),IF(MONTH(E1125)&gt;7,0)))),0),"")</f>
        <v/>
      </c>
      <c r="T1125" s="46" t="str">
        <f>IFERROR(MAX(IF(OR(O1125="",P1125=""),"",IF(AND(AND(MONTH(E1125)&gt;=8,MONTH(E1125)&lt;9),AND(MONTH(F1125)&gt;=8,MONTH(F1125)&lt;9)),(NETWORKDAYS(E1125,F1125,Lister!$D$7:$D$13)-P1125)*N1125/NETWORKDAYS(Lister!$D$20,Lister!$E$20,Lister!$D$7:$D$13),IF(AND(MONTH(E1125)=7,MONTH(F1125)=8),(NETWORKDAYS(Lister!$D$20,F1125,Lister!$D$7:$D$13)-P1125)*N1125/NETWORKDAYS(Lister!$D$20,Lister!$E$20,Lister!$D$7:$D$13),IF(AND(MONTH(E1125)=7,MONTH(F1125)=7),0)))),0),"")</f>
        <v/>
      </c>
      <c r="U1125" s="78" t="str">
        <f>IF(Ansøgning!U1107="","",Ansøgning!U1107)</f>
        <v/>
      </c>
      <c r="V1125" s="119" t="str">
        <f t="shared" si="119"/>
        <v/>
      </c>
      <c r="W1125" s="120" t="str">
        <f t="shared" si="120"/>
        <v/>
      </c>
      <c r="X1125" s="42" t="str">
        <f t="shared" si="121"/>
        <v/>
      </c>
    </row>
    <row r="1126" spans="1:24" x14ac:dyDescent="0.25">
      <c r="A1126" s="13" t="str">
        <f t="shared" si="122"/>
        <v/>
      </c>
      <c r="B1126" s="75" t="str">
        <f>IF(Ansøgning!B1108="","",Ansøgning!B1108)</f>
        <v/>
      </c>
      <c r="C1126" s="75" t="str">
        <f>IF(Ansøgning!C1108="","",Ansøgning!C1108)</f>
        <v/>
      </c>
      <c r="D1126" s="75" t="str">
        <f>IF(Ansøgning!D1108="","",Ansøgning!D1108)</f>
        <v/>
      </c>
      <c r="E1126" s="76" t="str">
        <f>IF(Ansøgning!E1108="","",Ansøgning!E1108)</f>
        <v/>
      </c>
      <c r="F1126" s="76" t="str">
        <f>IF(Ansøgning!F1108="","",Ansøgning!F1108)</f>
        <v/>
      </c>
      <c r="G1126" s="33" t="str">
        <f>IF(OR(E1126="",F1126=""),"",NETWORKDAYS(E1126,F1126,Lister!$D$7:$D$13))</f>
        <v/>
      </c>
      <c r="H1126" s="76" t="str">
        <f>IF(Ansøgning!H1108="","",Ansøgning!H1108)</f>
        <v/>
      </c>
      <c r="I1126" s="32" t="str">
        <f t="shared" si="116"/>
        <v/>
      </c>
      <c r="J1126" s="77" t="str">
        <f>IF(Ansøgning!J1108="","",Ansøgning!J1108)</f>
        <v/>
      </c>
      <c r="K1126" s="77" t="str">
        <f>IF(Ansøgning!K1108="","",Ansøgning!K1108)</f>
        <v/>
      </c>
      <c r="L1126" s="46" t="str">
        <f t="shared" si="117"/>
        <v/>
      </c>
      <c r="M1126" s="78" t="str">
        <f>IF(Ansøgning!M1108="","",Ansøgning!M1108)</f>
        <v/>
      </c>
      <c r="N1126" s="31" t="str">
        <f t="shared" si="118"/>
        <v/>
      </c>
      <c r="O1126" s="78" t="str">
        <f>IF(Ansøgning!O1108="","",Ansøgning!O1108)</f>
        <v/>
      </c>
      <c r="P1126" s="78" t="str">
        <f>IF(Ansøgning!P1108="","",Ansøgning!P1108)</f>
        <v/>
      </c>
      <c r="Q1126" s="78" t="str">
        <f>IF(Ansøgning!Q1108="","",Ansøgning!Q1108)</f>
        <v/>
      </c>
      <c r="R1126" s="78" t="str">
        <f>IF(Ansøgning!R1108="","",Ansøgning!R1108)</f>
        <v/>
      </c>
      <c r="S1126" s="46" t="str">
        <f>IFERROR(MAX(IF(OR(O1126="",P1126=""),"",IF(AND(AND(MONTH(E1126)&gt;=7,MONTH(E1126)&lt;8),AND(MONTH(F1126)&gt;=7,MONTH(F1126)&lt;8)),(NETWORKDAYS(E1126,F1126,Lister!$D$7:$D$13)-O1126)*N1126/NETWORKDAYS(Lister!$D$19,Lister!$E$19,Lister!$D$7:$D$13),IF(AND(AND(MONTH(E1126)&gt;=7,MONTH(E1126)&lt;8),MONTH(F1126)&gt;7),(NETWORKDAYS(E1126,Lister!$E$19,Lister!$D$7:$D$13)-O1126)*N1126/NETWORKDAYS(Lister!$D$19,Lister!$E$19,Lister!$D$7:$D$13),IF(MONTH(E1126)&gt;7,0)))),0),"")</f>
        <v/>
      </c>
      <c r="T1126" s="46" t="str">
        <f>IFERROR(MAX(IF(OR(O1126="",P1126=""),"",IF(AND(AND(MONTH(E1126)&gt;=8,MONTH(E1126)&lt;9),AND(MONTH(F1126)&gt;=8,MONTH(F1126)&lt;9)),(NETWORKDAYS(E1126,F1126,Lister!$D$7:$D$13)-P1126)*N1126/NETWORKDAYS(Lister!$D$20,Lister!$E$20,Lister!$D$7:$D$13),IF(AND(MONTH(E1126)=7,MONTH(F1126)=8),(NETWORKDAYS(Lister!$D$20,F1126,Lister!$D$7:$D$13)-P1126)*N1126/NETWORKDAYS(Lister!$D$20,Lister!$E$20,Lister!$D$7:$D$13),IF(AND(MONTH(E1126)=7,MONTH(F1126)=7),0)))),0),"")</f>
        <v/>
      </c>
      <c r="U1126" s="78" t="str">
        <f>IF(Ansøgning!U1108="","",Ansøgning!U1108)</f>
        <v/>
      </c>
      <c r="V1126" s="119" t="str">
        <f t="shared" si="119"/>
        <v/>
      </c>
      <c r="W1126" s="120" t="str">
        <f t="shared" si="120"/>
        <v/>
      </c>
      <c r="X1126" s="42" t="str">
        <f t="shared" si="121"/>
        <v/>
      </c>
    </row>
    <row r="1127" spans="1:24" x14ac:dyDescent="0.25">
      <c r="A1127" s="13" t="str">
        <f t="shared" si="122"/>
        <v/>
      </c>
      <c r="B1127" s="75" t="str">
        <f>IF(Ansøgning!B1109="","",Ansøgning!B1109)</f>
        <v/>
      </c>
      <c r="C1127" s="75" t="str">
        <f>IF(Ansøgning!C1109="","",Ansøgning!C1109)</f>
        <v/>
      </c>
      <c r="D1127" s="75" t="str">
        <f>IF(Ansøgning!D1109="","",Ansøgning!D1109)</f>
        <v/>
      </c>
      <c r="E1127" s="76" t="str">
        <f>IF(Ansøgning!E1109="","",Ansøgning!E1109)</f>
        <v/>
      </c>
      <c r="F1127" s="76" t="str">
        <f>IF(Ansøgning!F1109="","",Ansøgning!F1109)</f>
        <v/>
      </c>
      <c r="G1127" s="33" t="str">
        <f>IF(OR(E1127="",F1127=""),"",NETWORKDAYS(E1127,F1127,Lister!$D$7:$D$13))</f>
        <v/>
      </c>
      <c r="H1127" s="76" t="str">
        <f>IF(Ansøgning!H1109="","",Ansøgning!H1109)</f>
        <v/>
      </c>
      <c r="I1127" s="32" t="str">
        <f t="shared" ref="I1127:I1190" si="123">IF(H1127="","",IF(H1127="Funktionær",0.75,IF(H1127="Ikke-funktionær",0.9,IF(H1127="Elev/lærling",0.9))))</f>
        <v/>
      </c>
      <c r="J1127" s="77" t="str">
        <f>IF(Ansøgning!J1109="","",Ansøgning!J1109)</f>
        <v/>
      </c>
      <c r="K1127" s="77" t="str">
        <f>IF(Ansøgning!K1109="","",Ansøgning!K1109)</f>
        <v/>
      </c>
      <c r="L1127" s="46" t="str">
        <f t="shared" ref="L1127:L1190" si="124">IF(J1127="","",J1127-K1127)</f>
        <v/>
      </c>
      <c r="M1127" s="78" t="str">
        <f>IF(Ansøgning!M1109="","",Ansøgning!M1109)</f>
        <v/>
      </c>
      <c r="N1127" s="31" t="str">
        <f t="shared" ref="N1127:N1190" si="125">IF(B1127="","",IF(L1127*I1127&gt;30000*IF(M1127&gt;37,37,M1127)/37,30000*IF(M1127&gt;37,37,M1127)/37,L1127*I1127))</f>
        <v/>
      </c>
      <c r="O1127" s="78" t="str">
        <f>IF(Ansøgning!O1109="","",Ansøgning!O1109)</f>
        <v/>
      </c>
      <c r="P1127" s="78" t="str">
        <f>IF(Ansøgning!P1109="","",Ansøgning!P1109)</f>
        <v/>
      </c>
      <c r="Q1127" s="78" t="str">
        <f>IF(Ansøgning!Q1109="","",Ansøgning!Q1109)</f>
        <v/>
      </c>
      <c r="R1127" s="78" t="str">
        <f>IF(Ansøgning!R1109="","",Ansøgning!R1109)</f>
        <v/>
      </c>
      <c r="S1127" s="46" t="str">
        <f>IFERROR(MAX(IF(OR(O1127="",P1127=""),"",IF(AND(AND(MONTH(E1127)&gt;=7,MONTH(E1127)&lt;8),AND(MONTH(F1127)&gt;=7,MONTH(F1127)&lt;8)),(NETWORKDAYS(E1127,F1127,Lister!$D$7:$D$13)-O1127)*N1127/NETWORKDAYS(Lister!$D$19,Lister!$E$19,Lister!$D$7:$D$13),IF(AND(AND(MONTH(E1127)&gt;=7,MONTH(E1127)&lt;8),MONTH(F1127)&gt;7),(NETWORKDAYS(E1127,Lister!$E$19,Lister!$D$7:$D$13)-O1127)*N1127/NETWORKDAYS(Lister!$D$19,Lister!$E$19,Lister!$D$7:$D$13),IF(MONTH(E1127)&gt;7,0)))),0),"")</f>
        <v/>
      </c>
      <c r="T1127" s="46" t="str">
        <f>IFERROR(MAX(IF(OR(O1127="",P1127=""),"",IF(AND(AND(MONTH(E1127)&gt;=8,MONTH(E1127)&lt;9),AND(MONTH(F1127)&gt;=8,MONTH(F1127)&lt;9)),(NETWORKDAYS(E1127,F1127,Lister!$D$7:$D$13)-P1127)*N1127/NETWORKDAYS(Lister!$D$20,Lister!$E$20,Lister!$D$7:$D$13),IF(AND(MONTH(E1127)=7,MONTH(F1127)=8),(NETWORKDAYS(Lister!$D$20,F1127,Lister!$D$7:$D$13)-P1127)*N1127/NETWORKDAYS(Lister!$D$20,Lister!$E$20,Lister!$D$7:$D$13),IF(AND(MONTH(E1127)=7,MONTH(F1127)=7),0)))),0),"")</f>
        <v/>
      </c>
      <c r="U1127" s="78" t="str">
        <f>IF(Ansøgning!U1109="","",Ansøgning!U1109)</f>
        <v/>
      </c>
      <c r="V1127" s="119" t="str">
        <f t="shared" ref="V1127:V1190" si="126">IFERROR(21/31*N1127,"")</f>
        <v/>
      </c>
      <c r="W1127" s="120" t="str">
        <f t="shared" ref="W1127:W1190" si="127">IFERROR(MAX(IF(AND(ISNUMBER(Q1127),ISNUMBER(R1127)),IF(S1127+T1127-V1127&gt;N1127,N1127,S1127-T1127),""),0),"")</f>
        <v/>
      </c>
      <c r="X1127" s="42" t="str">
        <f t="shared" ref="X1127:X1190" si="128">IF(W1127="","",W1127-U1127)</f>
        <v/>
      </c>
    </row>
    <row r="1128" spans="1:24" x14ac:dyDescent="0.25">
      <c r="A1128" s="13" t="str">
        <f t="shared" ref="A1128:A1191" si="129">IF(B1128="","",A1127+1)</f>
        <v/>
      </c>
      <c r="B1128" s="75" t="str">
        <f>IF(Ansøgning!B1110="","",Ansøgning!B1110)</f>
        <v/>
      </c>
      <c r="C1128" s="75" t="str">
        <f>IF(Ansøgning!C1110="","",Ansøgning!C1110)</f>
        <v/>
      </c>
      <c r="D1128" s="75" t="str">
        <f>IF(Ansøgning!D1110="","",Ansøgning!D1110)</f>
        <v/>
      </c>
      <c r="E1128" s="76" t="str">
        <f>IF(Ansøgning!E1110="","",Ansøgning!E1110)</f>
        <v/>
      </c>
      <c r="F1128" s="76" t="str">
        <f>IF(Ansøgning!F1110="","",Ansøgning!F1110)</f>
        <v/>
      </c>
      <c r="G1128" s="33" t="str">
        <f>IF(OR(E1128="",F1128=""),"",NETWORKDAYS(E1128,F1128,Lister!$D$7:$D$13))</f>
        <v/>
      </c>
      <c r="H1128" s="76" t="str">
        <f>IF(Ansøgning!H1110="","",Ansøgning!H1110)</f>
        <v/>
      </c>
      <c r="I1128" s="32" t="str">
        <f t="shared" si="123"/>
        <v/>
      </c>
      <c r="J1128" s="77" t="str">
        <f>IF(Ansøgning!J1110="","",Ansøgning!J1110)</f>
        <v/>
      </c>
      <c r="K1128" s="77" t="str">
        <f>IF(Ansøgning!K1110="","",Ansøgning!K1110)</f>
        <v/>
      </c>
      <c r="L1128" s="46" t="str">
        <f t="shared" si="124"/>
        <v/>
      </c>
      <c r="M1128" s="78" t="str">
        <f>IF(Ansøgning!M1110="","",Ansøgning!M1110)</f>
        <v/>
      </c>
      <c r="N1128" s="31" t="str">
        <f t="shared" si="125"/>
        <v/>
      </c>
      <c r="O1128" s="78" t="str">
        <f>IF(Ansøgning!O1110="","",Ansøgning!O1110)</f>
        <v/>
      </c>
      <c r="P1128" s="78" t="str">
        <f>IF(Ansøgning!P1110="","",Ansøgning!P1110)</f>
        <v/>
      </c>
      <c r="Q1128" s="78" t="str">
        <f>IF(Ansøgning!Q1110="","",Ansøgning!Q1110)</f>
        <v/>
      </c>
      <c r="R1128" s="78" t="str">
        <f>IF(Ansøgning!R1110="","",Ansøgning!R1110)</f>
        <v/>
      </c>
      <c r="S1128" s="46" t="str">
        <f>IFERROR(MAX(IF(OR(O1128="",P1128=""),"",IF(AND(AND(MONTH(E1128)&gt;=7,MONTH(E1128)&lt;8),AND(MONTH(F1128)&gt;=7,MONTH(F1128)&lt;8)),(NETWORKDAYS(E1128,F1128,Lister!$D$7:$D$13)-O1128)*N1128/NETWORKDAYS(Lister!$D$19,Lister!$E$19,Lister!$D$7:$D$13),IF(AND(AND(MONTH(E1128)&gt;=7,MONTH(E1128)&lt;8),MONTH(F1128)&gt;7),(NETWORKDAYS(E1128,Lister!$E$19,Lister!$D$7:$D$13)-O1128)*N1128/NETWORKDAYS(Lister!$D$19,Lister!$E$19,Lister!$D$7:$D$13),IF(MONTH(E1128)&gt;7,0)))),0),"")</f>
        <v/>
      </c>
      <c r="T1128" s="46" t="str">
        <f>IFERROR(MAX(IF(OR(O1128="",P1128=""),"",IF(AND(AND(MONTH(E1128)&gt;=8,MONTH(E1128)&lt;9),AND(MONTH(F1128)&gt;=8,MONTH(F1128)&lt;9)),(NETWORKDAYS(E1128,F1128,Lister!$D$7:$D$13)-P1128)*N1128/NETWORKDAYS(Lister!$D$20,Lister!$E$20,Lister!$D$7:$D$13),IF(AND(MONTH(E1128)=7,MONTH(F1128)=8),(NETWORKDAYS(Lister!$D$20,F1128,Lister!$D$7:$D$13)-P1128)*N1128/NETWORKDAYS(Lister!$D$20,Lister!$E$20,Lister!$D$7:$D$13),IF(AND(MONTH(E1128)=7,MONTH(F1128)=7),0)))),0),"")</f>
        <v/>
      </c>
      <c r="U1128" s="78" t="str">
        <f>IF(Ansøgning!U1110="","",Ansøgning!U1110)</f>
        <v/>
      </c>
      <c r="V1128" s="119" t="str">
        <f t="shared" si="126"/>
        <v/>
      </c>
      <c r="W1128" s="120" t="str">
        <f t="shared" si="127"/>
        <v/>
      </c>
      <c r="X1128" s="42" t="str">
        <f t="shared" si="128"/>
        <v/>
      </c>
    </row>
    <row r="1129" spans="1:24" x14ac:dyDescent="0.25">
      <c r="A1129" s="13" t="str">
        <f t="shared" si="129"/>
        <v/>
      </c>
      <c r="B1129" s="75" t="str">
        <f>IF(Ansøgning!B1111="","",Ansøgning!B1111)</f>
        <v/>
      </c>
      <c r="C1129" s="75" t="str">
        <f>IF(Ansøgning!C1111="","",Ansøgning!C1111)</f>
        <v/>
      </c>
      <c r="D1129" s="75" t="str">
        <f>IF(Ansøgning!D1111="","",Ansøgning!D1111)</f>
        <v/>
      </c>
      <c r="E1129" s="76" t="str">
        <f>IF(Ansøgning!E1111="","",Ansøgning!E1111)</f>
        <v/>
      </c>
      <c r="F1129" s="76" t="str">
        <f>IF(Ansøgning!F1111="","",Ansøgning!F1111)</f>
        <v/>
      </c>
      <c r="G1129" s="33" t="str">
        <f>IF(OR(E1129="",F1129=""),"",NETWORKDAYS(E1129,F1129,Lister!$D$7:$D$13))</f>
        <v/>
      </c>
      <c r="H1129" s="76" t="str">
        <f>IF(Ansøgning!H1111="","",Ansøgning!H1111)</f>
        <v/>
      </c>
      <c r="I1129" s="32" t="str">
        <f t="shared" si="123"/>
        <v/>
      </c>
      <c r="J1129" s="77" t="str">
        <f>IF(Ansøgning!J1111="","",Ansøgning!J1111)</f>
        <v/>
      </c>
      <c r="K1129" s="77" t="str">
        <f>IF(Ansøgning!K1111="","",Ansøgning!K1111)</f>
        <v/>
      </c>
      <c r="L1129" s="46" t="str">
        <f t="shared" si="124"/>
        <v/>
      </c>
      <c r="M1129" s="78" t="str">
        <f>IF(Ansøgning!M1111="","",Ansøgning!M1111)</f>
        <v/>
      </c>
      <c r="N1129" s="31" t="str">
        <f t="shared" si="125"/>
        <v/>
      </c>
      <c r="O1129" s="78" t="str">
        <f>IF(Ansøgning!O1111="","",Ansøgning!O1111)</f>
        <v/>
      </c>
      <c r="P1129" s="78" t="str">
        <f>IF(Ansøgning!P1111="","",Ansøgning!P1111)</f>
        <v/>
      </c>
      <c r="Q1129" s="78" t="str">
        <f>IF(Ansøgning!Q1111="","",Ansøgning!Q1111)</f>
        <v/>
      </c>
      <c r="R1129" s="78" t="str">
        <f>IF(Ansøgning!R1111="","",Ansøgning!R1111)</f>
        <v/>
      </c>
      <c r="S1129" s="46" t="str">
        <f>IFERROR(MAX(IF(OR(O1129="",P1129=""),"",IF(AND(AND(MONTH(E1129)&gt;=7,MONTH(E1129)&lt;8),AND(MONTH(F1129)&gt;=7,MONTH(F1129)&lt;8)),(NETWORKDAYS(E1129,F1129,Lister!$D$7:$D$13)-O1129)*N1129/NETWORKDAYS(Lister!$D$19,Lister!$E$19,Lister!$D$7:$D$13),IF(AND(AND(MONTH(E1129)&gt;=7,MONTH(E1129)&lt;8),MONTH(F1129)&gt;7),(NETWORKDAYS(E1129,Lister!$E$19,Lister!$D$7:$D$13)-O1129)*N1129/NETWORKDAYS(Lister!$D$19,Lister!$E$19,Lister!$D$7:$D$13),IF(MONTH(E1129)&gt;7,0)))),0),"")</f>
        <v/>
      </c>
      <c r="T1129" s="46" t="str">
        <f>IFERROR(MAX(IF(OR(O1129="",P1129=""),"",IF(AND(AND(MONTH(E1129)&gt;=8,MONTH(E1129)&lt;9),AND(MONTH(F1129)&gt;=8,MONTH(F1129)&lt;9)),(NETWORKDAYS(E1129,F1129,Lister!$D$7:$D$13)-P1129)*N1129/NETWORKDAYS(Lister!$D$20,Lister!$E$20,Lister!$D$7:$D$13),IF(AND(MONTH(E1129)=7,MONTH(F1129)=8),(NETWORKDAYS(Lister!$D$20,F1129,Lister!$D$7:$D$13)-P1129)*N1129/NETWORKDAYS(Lister!$D$20,Lister!$E$20,Lister!$D$7:$D$13),IF(AND(MONTH(E1129)=7,MONTH(F1129)=7),0)))),0),"")</f>
        <v/>
      </c>
      <c r="U1129" s="78" t="str">
        <f>IF(Ansøgning!U1111="","",Ansøgning!U1111)</f>
        <v/>
      </c>
      <c r="V1129" s="119" t="str">
        <f t="shared" si="126"/>
        <v/>
      </c>
      <c r="W1129" s="120" t="str">
        <f t="shared" si="127"/>
        <v/>
      </c>
      <c r="X1129" s="42" t="str">
        <f t="shared" si="128"/>
        <v/>
      </c>
    </row>
    <row r="1130" spans="1:24" x14ac:dyDescent="0.25">
      <c r="A1130" s="13" t="str">
        <f t="shared" si="129"/>
        <v/>
      </c>
      <c r="B1130" s="75" t="str">
        <f>IF(Ansøgning!B1112="","",Ansøgning!B1112)</f>
        <v/>
      </c>
      <c r="C1130" s="75" t="str">
        <f>IF(Ansøgning!C1112="","",Ansøgning!C1112)</f>
        <v/>
      </c>
      <c r="D1130" s="75" t="str">
        <f>IF(Ansøgning!D1112="","",Ansøgning!D1112)</f>
        <v/>
      </c>
      <c r="E1130" s="76" t="str">
        <f>IF(Ansøgning!E1112="","",Ansøgning!E1112)</f>
        <v/>
      </c>
      <c r="F1130" s="76" t="str">
        <f>IF(Ansøgning!F1112="","",Ansøgning!F1112)</f>
        <v/>
      </c>
      <c r="G1130" s="33" t="str">
        <f>IF(OR(E1130="",F1130=""),"",NETWORKDAYS(E1130,F1130,Lister!$D$7:$D$13))</f>
        <v/>
      </c>
      <c r="H1130" s="76" t="str">
        <f>IF(Ansøgning!H1112="","",Ansøgning!H1112)</f>
        <v/>
      </c>
      <c r="I1130" s="32" t="str">
        <f t="shared" si="123"/>
        <v/>
      </c>
      <c r="J1130" s="77" t="str">
        <f>IF(Ansøgning!J1112="","",Ansøgning!J1112)</f>
        <v/>
      </c>
      <c r="K1130" s="77" t="str">
        <f>IF(Ansøgning!K1112="","",Ansøgning!K1112)</f>
        <v/>
      </c>
      <c r="L1130" s="46" t="str">
        <f t="shared" si="124"/>
        <v/>
      </c>
      <c r="M1130" s="78" t="str">
        <f>IF(Ansøgning!M1112="","",Ansøgning!M1112)</f>
        <v/>
      </c>
      <c r="N1130" s="31" t="str">
        <f t="shared" si="125"/>
        <v/>
      </c>
      <c r="O1130" s="78" t="str">
        <f>IF(Ansøgning!O1112="","",Ansøgning!O1112)</f>
        <v/>
      </c>
      <c r="P1130" s="78" t="str">
        <f>IF(Ansøgning!P1112="","",Ansøgning!P1112)</f>
        <v/>
      </c>
      <c r="Q1130" s="78" t="str">
        <f>IF(Ansøgning!Q1112="","",Ansøgning!Q1112)</f>
        <v/>
      </c>
      <c r="R1130" s="78" t="str">
        <f>IF(Ansøgning!R1112="","",Ansøgning!R1112)</f>
        <v/>
      </c>
      <c r="S1130" s="46" t="str">
        <f>IFERROR(MAX(IF(OR(O1130="",P1130=""),"",IF(AND(AND(MONTH(E1130)&gt;=7,MONTH(E1130)&lt;8),AND(MONTH(F1130)&gt;=7,MONTH(F1130)&lt;8)),(NETWORKDAYS(E1130,F1130,Lister!$D$7:$D$13)-O1130)*N1130/NETWORKDAYS(Lister!$D$19,Lister!$E$19,Lister!$D$7:$D$13),IF(AND(AND(MONTH(E1130)&gt;=7,MONTH(E1130)&lt;8),MONTH(F1130)&gt;7),(NETWORKDAYS(E1130,Lister!$E$19,Lister!$D$7:$D$13)-O1130)*N1130/NETWORKDAYS(Lister!$D$19,Lister!$E$19,Lister!$D$7:$D$13),IF(MONTH(E1130)&gt;7,0)))),0),"")</f>
        <v/>
      </c>
      <c r="T1130" s="46" t="str">
        <f>IFERROR(MAX(IF(OR(O1130="",P1130=""),"",IF(AND(AND(MONTH(E1130)&gt;=8,MONTH(E1130)&lt;9),AND(MONTH(F1130)&gt;=8,MONTH(F1130)&lt;9)),(NETWORKDAYS(E1130,F1130,Lister!$D$7:$D$13)-P1130)*N1130/NETWORKDAYS(Lister!$D$20,Lister!$E$20,Lister!$D$7:$D$13),IF(AND(MONTH(E1130)=7,MONTH(F1130)=8),(NETWORKDAYS(Lister!$D$20,F1130,Lister!$D$7:$D$13)-P1130)*N1130/NETWORKDAYS(Lister!$D$20,Lister!$E$20,Lister!$D$7:$D$13),IF(AND(MONTH(E1130)=7,MONTH(F1130)=7),0)))),0),"")</f>
        <v/>
      </c>
      <c r="U1130" s="78" t="str">
        <f>IF(Ansøgning!U1112="","",Ansøgning!U1112)</f>
        <v/>
      </c>
      <c r="V1130" s="119" t="str">
        <f t="shared" si="126"/>
        <v/>
      </c>
      <c r="W1130" s="120" t="str">
        <f t="shared" si="127"/>
        <v/>
      </c>
      <c r="X1130" s="42" t="str">
        <f t="shared" si="128"/>
        <v/>
      </c>
    </row>
    <row r="1131" spans="1:24" x14ac:dyDescent="0.25">
      <c r="A1131" s="13" t="str">
        <f t="shared" si="129"/>
        <v/>
      </c>
      <c r="B1131" s="75" t="str">
        <f>IF(Ansøgning!B1113="","",Ansøgning!B1113)</f>
        <v/>
      </c>
      <c r="C1131" s="75" t="str">
        <f>IF(Ansøgning!C1113="","",Ansøgning!C1113)</f>
        <v/>
      </c>
      <c r="D1131" s="75" t="str">
        <f>IF(Ansøgning!D1113="","",Ansøgning!D1113)</f>
        <v/>
      </c>
      <c r="E1131" s="76" t="str">
        <f>IF(Ansøgning!E1113="","",Ansøgning!E1113)</f>
        <v/>
      </c>
      <c r="F1131" s="76" t="str">
        <f>IF(Ansøgning!F1113="","",Ansøgning!F1113)</f>
        <v/>
      </c>
      <c r="G1131" s="33" t="str">
        <f>IF(OR(E1131="",F1131=""),"",NETWORKDAYS(E1131,F1131,Lister!$D$7:$D$13))</f>
        <v/>
      </c>
      <c r="H1131" s="76" t="str">
        <f>IF(Ansøgning!H1113="","",Ansøgning!H1113)</f>
        <v/>
      </c>
      <c r="I1131" s="32" t="str">
        <f t="shared" si="123"/>
        <v/>
      </c>
      <c r="J1131" s="77" t="str">
        <f>IF(Ansøgning!J1113="","",Ansøgning!J1113)</f>
        <v/>
      </c>
      <c r="K1131" s="77" t="str">
        <f>IF(Ansøgning!K1113="","",Ansøgning!K1113)</f>
        <v/>
      </c>
      <c r="L1131" s="46" t="str">
        <f t="shared" si="124"/>
        <v/>
      </c>
      <c r="M1131" s="78" t="str">
        <f>IF(Ansøgning!M1113="","",Ansøgning!M1113)</f>
        <v/>
      </c>
      <c r="N1131" s="31" t="str">
        <f t="shared" si="125"/>
        <v/>
      </c>
      <c r="O1131" s="78" t="str">
        <f>IF(Ansøgning!O1113="","",Ansøgning!O1113)</f>
        <v/>
      </c>
      <c r="P1131" s="78" t="str">
        <f>IF(Ansøgning!P1113="","",Ansøgning!P1113)</f>
        <v/>
      </c>
      <c r="Q1131" s="78" t="str">
        <f>IF(Ansøgning!Q1113="","",Ansøgning!Q1113)</f>
        <v/>
      </c>
      <c r="R1131" s="78" t="str">
        <f>IF(Ansøgning!R1113="","",Ansøgning!R1113)</f>
        <v/>
      </c>
      <c r="S1131" s="46" t="str">
        <f>IFERROR(MAX(IF(OR(O1131="",P1131=""),"",IF(AND(AND(MONTH(E1131)&gt;=7,MONTH(E1131)&lt;8),AND(MONTH(F1131)&gt;=7,MONTH(F1131)&lt;8)),(NETWORKDAYS(E1131,F1131,Lister!$D$7:$D$13)-O1131)*N1131/NETWORKDAYS(Lister!$D$19,Lister!$E$19,Lister!$D$7:$D$13),IF(AND(AND(MONTH(E1131)&gt;=7,MONTH(E1131)&lt;8),MONTH(F1131)&gt;7),(NETWORKDAYS(E1131,Lister!$E$19,Lister!$D$7:$D$13)-O1131)*N1131/NETWORKDAYS(Lister!$D$19,Lister!$E$19,Lister!$D$7:$D$13),IF(MONTH(E1131)&gt;7,0)))),0),"")</f>
        <v/>
      </c>
      <c r="T1131" s="46" t="str">
        <f>IFERROR(MAX(IF(OR(O1131="",P1131=""),"",IF(AND(AND(MONTH(E1131)&gt;=8,MONTH(E1131)&lt;9),AND(MONTH(F1131)&gt;=8,MONTH(F1131)&lt;9)),(NETWORKDAYS(E1131,F1131,Lister!$D$7:$D$13)-P1131)*N1131/NETWORKDAYS(Lister!$D$20,Lister!$E$20,Lister!$D$7:$D$13),IF(AND(MONTH(E1131)=7,MONTH(F1131)=8),(NETWORKDAYS(Lister!$D$20,F1131,Lister!$D$7:$D$13)-P1131)*N1131/NETWORKDAYS(Lister!$D$20,Lister!$E$20,Lister!$D$7:$D$13),IF(AND(MONTH(E1131)=7,MONTH(F1131)=7),0)))),0),"")</f>
        <v/>
      </c>
      <c r="U1131" s="78" t="str">
        <f>IF(Ansøgning!U1113="","",Ansøgning!U1113)</f>
        <v/>
      </c>
      <c r="V1131" s="119" t="str">
        <f t="shared" si="126"/>
        <v/>
      </c>
      <c r="W1131" s="120" t="str">
        <f t="shared" si="127"/>
        <v/>
      </c>
      <c r="X1131" s="42" t="str">
        <f t="shared" si="128"/>
        <v/>
      </c>
    </row>
    <row r="1132" spans="1:24" x14ac:dyDescent="0.25">
      <c r="A1132" s="13" t="str">
        <f t="shared" si="129"/>
        <v/>
      </c>
      <c r="B1132" s="75" t="str">
        <f>IF(Ansøgning!B1114="","",Ansøgning!B1114)</f>
        <v/>
      </c>
      <c r="C1132" s="75" t="str">
        <f>IF(Ansøgning!C1114="","",Ansøgning!C1114)</f>
        <v/>
      </c>
      <c r="D1132" s="75" t="str">
        <f>IF(Ansøgning!D1114="","",Ansøgning!D1114)</f>
        <v/>
      </c>
      <c r="E1132" s="76" t="str">
        <f>IF(Ansøgning!E1114="","",Ansøgning!E1114)</f>
        <v/>
      </c>
      <c r="F1132" s="76" t="str">
        <f>IF(Ansøgning!F1114="","",Ansøgning!F1114)</f>
        <v/>
      </c>
      <c r="G1132" s="33" t="str">
        <f>IF(OR(E1132="",F1132=""),"",NETWORKDAYS(E1132,F1132,Lister!$D$7:$D$13))</f>
        <v/>
      </c>
      <c r="H1132" s="76" t="str">
        <f>IF(Ansøgning!H1114="","",Ansøgning!H1114)</f>
        <v/>
      </c>
      <c r="I1132" s="32" t="str">
        <f t="shared" si="123"/>
        <v/>
      </c>
      <c r="J1132" s="77" t="str">
        <f>IF(Ansøgning!J1114="","",Ansøgning!J1114)</f>
        <v/>
      </c>
      <c r="K1132" s="77" t="str">
        <f>IF(Ansøgning!K1114="","",Ansøgning!K1114)</f>
        <v/>
      </c>
      <c r="L1132" s="46" t="str">
        <f t="shared" si="124"/>
        <v/>
      </c>
      <c r="M1132" s="78" t="str">
        <f>IF(Ansøgning!M1114="","",Ansøgning!M1114)</f>
        <v/>
      </c>
      <c r="N1132" s="31" t="str">
        <f t="shared" si="125"/>
        <v/>
      </c>
      <c r="O1132" s="78" t="str">
        <f>IF(Ansøgning!O1114="","",Ansøgning!O1114)</f>
        <v/>
      </c>
      <c r="P1132" s="78" t="str">
        <f>IF(Ansøgning!P1114="","",Ansøgning!P1114)</f>
        <v/>
      </c>
      <c r="Q1132" s="78" t="str">
        <f>IF(Ansøgning!Q1114="","",Ansøgning!Q1114)</f>
        <v/>
      </c>
      <c r="R1132" s="78" t="str">
        <f>IF(Ansøgning!R1114="","",Ansøgning!R1114)</f>
        <v/>
      </c>
      <c r="S1132" s="46" t="str">
        <f>IFERROR(MAX(IF(OR(O1132="",P1132=""),"",IF(AND(AND(MONTH(E1132)&gt;=7,MONTH(E1132)&lt;8),AND(MONTH(F1132)&gt;=7,MONTH(F1132)&lt;8)),(NETWORKDAYS(E1132,F1132,Lister!$D$7:$D$13)-O1132)*N1132/NETWORKDAYS(Lister!$D$19,Lister!$E$19,Lister!$D$7:$D$13),IF(AND(AND(MONTH(E1132)&gt;=7,MONTH(E1132)&lt;8),MONTH(F1132)&gt;7),(NETWORKDAYS(E1132,Lister!$E$19,Lister!$D$7:$D$13)-O1132)*N1132/NETWORKDAYS(Lister!$D$19,Lister!$E$19,Lister!$D$7:$D$13),IF(MONTH(E1132)&gt;7,0)))),0),"")</f>
        <v/>
      </c>
      <c r="T1132" s="46" t="str">
        <f>IFERROR(MAX(IF(OR(O1132="",P1132=""),"",IF(AND(AND(MONTH(E1132)&gt;=8,MONTH(E1132)&lt;9),AND(MONTH(F1132)&gt;=8,MONTH(F1132)&lt;9)),(NETWORKDAYS(E1132,F1132,Lister!$D$7:$D$13)-P1132)*N1132/NETWORKDAYS(Lister!$D$20,Lister!$E$20,Lister!$D$7:$D$13),IF(AND(MONTH(E1132)=7,MONTH(F1132)=8),(NETWORKDAYS(Lister!$D$20,F1132,Lister!$D$7:$D$13)-P1132)*N1132/NETWORKDAYS(Lister!$D$20,Lister!$E$20,Lister!$D$7:$D$13),IF(AND(MONTH(E1132)=7,MONTH(F1132)=7),0)))),0),"")</f>
        <v/>
      </c>
      <c r="U1132" s="78" t="str">
        <f>IF(Ansøgning!U1114="","",Ansøgning!U1114)</f>
        <v/>
      </c>
      <c r="V1132" s="119" t="str">
        <f t="shared" si="126"/>
        <v/>
      </c>
      <c r="W1132" s="120" t="str">
        <f t="shared" si="127"/>
        <v/>
      </c>
      <c r="X1132" s="42" t="str">
        <f t="shared" si="128"/>
        <v/>
      </c>
    </row>
    <row r="1133" spans="1:24" x14ac:dyDescent="0.25">
      <c r="A1133" s="13" t="str">
        <f t="shared" si="129"/>
        <v/>
      </c>
      <c r="B1133" s="75" t="str">
        <f>IF(Ansøgning!B1115="","",Ansøgning!B1115)</f>
        <v/>
      </c>
      <c r="C1133" s="75" t="str">
        <f>IF(Ansøgning!C1115="","",Ansøgning!C1115)</f>
        <v/>
      </c>
      <c r="D1133" s="75" t="str">
        <f>IF(Ansøgning!D1115="","",Ansøgning!D1115)</f>
        <v/>
      </c>
      <c r="E1133" s="76" t="str">
        <f>IF(Ansøgning!E1115="","",Ansøgning!E1115)</f>
        <v/>
      </c>
      <c r="F1133" s="76" t="str">
        <f>IF(Ansøgning!F1115="","",Ansøgning!F1115)</f>
        <v/>
      </c>
      <c r="G1133" s="33" t="str">
        <f>IF(OR(E1133="",F1133=""),"",NETWORKDAYS(E1133,F1133,Lister!$D$7:$D$13))</f>
        <v/>
      </c>
      <c r="H1133" s="76" t="str">
        <f>IF(Ansøgning!H1115="","",Ansøgning!H1115)</f>
        <v/>
      </c>
      <c r="I1133" s="32" t="str">
        <f t="shared" si="123"/>
        <v/>
      </c>
      <c r="J1133" s="77" t="str">
        <f>IF(Ansøgning!J1115="","",Ansøgning!J1115)</f>
        <v/>
      </c>
      <c r="K1133" s="77" t="str">
        <f>IF(Ansøgning!K1115="","",Ansøgning!K1115)</f>
        <v/>
      </c>
      <c r="L1133" s="46" t="str">
        <f t="shared" si="124"/>
        <v/>
      </c>
      <c r="M1133" s="78" t="str">
        <f>IF(Ansøgning!M1115="","",Ansøgning!M1115)</f>
        <v/>
      </c>
      <c r="N1133" s="31" t="str">
        <f t="shared" si="125"/>
        <v/>
      </c>
      <c r="O1133" s="78" t="str">
        <f>IF(Ansøgning!O1115="","",Ansøgning!O1115)</f>
        <v/>
      </c>
      <c r="P1133" s="78" t="str">
        <f>IF(Ansøgning!P1115="","",Ansøgning!P1115)</f>
        <v/>
      </c>
      <c r="Q1133" s="78" t="str">
        <f>IF(Ansøgning!Q1115="","",Ansøgning!Q1115)</f>
        <v/>
      </c>
      <c r="R1133" s="78" t="str">
        <f>IF(Ansøgning!R1115="","",Ansøgning!R1115)</f>
        <v/>
      </c>
      <c r="S1133" s="46" t="str">
        <f>IFERROR(MAX(IF(OR(O1133="",P1133=""),"",IF(AND(AND(MONTH(E1133)&gt;=7,MONTH(E1133)&lt;8),AND(MONTH(F1133)&gt;=7,MONTH(F1133)&lt;8)),(NETWORKDAYS(E1133,F1133,Lister!$D$7:$D$13)-O1133)*N1133/NETWORKDAYS(Lister!$D$19,Lister!$E$19,Lister!$D$7:$D$13),IF(AND(AND(MONTH(E1133)&gt;=7,MONTH(E1133)&lt;8),MONTH(F1133)&gt;7),(NETWORKDAYS(E1133,Lister!$E$19,Lister!$D$7:$D$13)-O1133)*N1133/NETWORKDAYS(Lister!$D$19,Lister!$E$19,Lister!$D$7:$D$13),IF(MONTH(E1133)&gt;7,0)))),0),"")</f>
        <v/>
      </c>
      <c r="T1133" s="46" t="str">
        <f>IFERROR(MAX(IF(OR(O1133="",P1133=""),"",IF(AND(AND(MONTH(E1133)&gt;=8,MONTH(E1133)&lt;9),AND(MONTH(F1133)&gt;=8,MONTH(F1133)&lt;9)),(NETWORKDAYS(E1133,F1133,Lister!$D$7:$D$13)-P1133)*N1133/NETWORKDAYS(Lister!$D$20,Lister!$E$20,Lister!$D$7:$D$13),IF(AND(MONTH(E1133)=7,MONTH(F1133)=8),(NETWORKDAYS(Lister!$D$20,F1133,Lister!$D$7:$D$13)-P1133)*N1133/NETWORKDAYS(Lister!$D$20,Lister!$E$20,Lister!$D$7:$D$13),IF(AND(MONTH(E1133)=7,MONTH(F1133)=7),0)))),0),"")</f>
        <v/>
      </c>
      <c r="U1133" s="78" t="str">
        <f>IF(Ansøgning!U1115="","",Ansøgning!U1115)</f>
        <v/>
      </c>
      <c r="V1133" s="119" t="str">
        <f t="shared" si="126"/>
        <v/>
      </c>
      <c r="W1133" s="120" t="str">
        <f t="shared" si="127"/>
        <v/>
      </c>
      <c r="X1133" s="42" t="str">
        <f t="shared" si="128"/>
        <v/>
      </c>
    </row>
    <row r="1134" spans="1:24" x14ac:dyDescent="0.25">
      <c r="A1134" s="13" t="str">
        <f t="shared" si="129"/>
        <v/>
      </c>
      <c r="B1134" s="75" t="str">
        <f>IF(Ansøgning!B1116="","",Ansøgning!B1116)</f>
        <v/>
      </c>
      <c r="C1134" s="75" t="str">
        <f>IF(Ansøgning!C1116="","",Ansøgning!C1116)</f>
        <v/>
      </c>
      <c r="D1134" s="75" t="str">
        <f>IF(Ansøgning!D1116="","",Ansøgning!D1116)</f>
        <v/>
      </c>
      <c r="E1134" s="76" t="str">
        <f>IF(Ansøgning!E1116="","",Ansøgning!E1116)</f>
        <v/>
      </c>
      <c r="F1134" s="76" t="str">
        <f>IF(Ansøgning!F1116="","",Ansøgning!F1116)</f>
        <v/>
      </c>
      <c r="G1134" s="33" t="str">
        <f>IF(OR(E1134="",F1134=""),"",NETWORKDAYS(E1134,F1134,Lister!$D$7:$D$13))</f>
        <v/>
      </c>
      <c r="H1134" s="76" t="str">
        <f>IF(Ansøgning!H1116="","",Ansøgning!H1116)</f>
        <v/>
      </c>
      <c r="I1134" s="32" t="str">
        <f t="shared" si="123"/>
        <v/>
      </c>
      <c r="J1134" s="77" t="str">
        <f>IF(Ansøgning!J1116="","",Ansøgning!J1116)</f>
        <v/>
      </c>
      <c r="K1134" s="77" t="str">
        <f>IF(Ansøgning!K1116="","",Ansøgning!K1116)</f>
        <v/>
      </c>
      <c r="L1134" s="46" t="str">
        <f t="shared" si="124"/>
        <v/>
      </c>
      <c r="M1134" s="78" t="str">
        <f>IF(Ansøgning!M1116="","",Ansøgning!M1116)</f>
        <v/>
      </c>
      <c r="N1134" s="31" t="str">
        <f t="shared" si="125"/>
        <v/>
      </c>
      <c r="O1134" s="78" t="str">
        <f>IF(Ansøgning!O1116="","",Ansøgning!O1116)</f>
        <v/>
      </c>
      <c r="P1134" s="78" t="str">
        <f>IF(Ansøgning!P1116="","",Ansøgning!P1116)</f>
        <v/>
      </c>
      <c r="Q1134" s="78" t="str">
        <f>IF(Ansøgning!Q1116="","",Ansøgning!Q1116)</f>
        <v/>
      </c>
      <c r="R1134" s="78" t="str">
        <f>IF(Ansøgning!R1116="","",Ansøgning!R1116)</f>
        <v/>
      </c>
      <c r="S1134" s="46" t="str">
        <f>IFERROR(MAX(IF(OR(O1134="",P1134=""),"",IF(AND(AND(MONTH(E1134)&gt;=7,MONTH(E1134)&lt;8),AND(MONTH(F1134)&gt;=7,MONTH(F1134)&lt;8)),(NETWORKDAYS(E1134,F1134,Lister!$D$7:$D$13)-O1134)*N1134/NETWORKDAYS(Lister!$D$19,Lister!$E$19,Lister!$D$7:$D$13),IF(AND(AND(MONTH(E1134)&gt;=7,MONTH(E1134)&lt;8),MONTH(F1134)&gt;7),(NETWORKDAYS(E1134,Lister!$E$19,Lister!$D$7:$D$13)-O1134)*N1134/NETWORKDAYS(Lister!$D$19,Lister!$E$19,Lister!$D$7:$D$13),IF(MONTH(E1134)&gt;7,0)))),0),"")</f>
        <v/>
      </c>
      <c r="T1134" s="46" t="str">
        <f>IFERROR(MAX(IF(OR(O1134="",P1134=""),"",IF(AND(AND(MONTH(E1134)&gt;=8,MONTH(E1134)&lt;9),AND(MONTH(F1134)&gt;=8,MONTH(F1134)&lt;9)),(NETWORKDAYS(E1134,F1134,Lister!$D$7:$D$13)-P1134)*N1134/NETWORKDAYS(Lister!$D$20,Lister!$E$20,Lister!$D$7:$D$13),IF(AND(MONTH(E1134)=7,MONTH(F1134)=8),(NETWORKDAYS(Lister!$D$20,F1134,Lister!$D$7:$D$13)-P1134)*N1134/NETWORKDAYS(Lister!$D$20,Lister!$E$20,Lister!$D$7:$D$13),IF(AND(MONTH(E1134)=7,MONTH(F1134)=7),0)))),0),"")</f>
        <v/>
      </c>
      <c r="U1134" s="78" t="str">
        <f>IF(Ansøgning!U1116="","",Ansøgning!U1116)</f>
        <v/>
      </c>
      <c r="V1134" s="119" t="str">
        <f t="shared" si="126"/>
        <v/>
      </c>
      <c r="W1134" s="120" t="str">
        <f t="shared" si="127"/>
        <v/>
      </c>
      <c r="X1134" s="42" t="str">
        <f t="shared" si="128"/>
        <v/>
      </c>
    </row>
    <row r="1135" spans="1:24" x14ac:dyDescent="0.25">
      <c r="A1135" s="13" t="str">
        <f t="shared" si="129"/>
        <v/>
      </c>
      <c r="B1135" s="75" t="str">
        <f>IF(Ansøgning!B1117="","",Ansøgning!B1117)</f>
        <v/>
      </c>
      <c r="C1135" s="75" t="str">
        <f>IF(Ansøgning!C1117="","",Ansøgning!C1117)</f>
        <v/>
      </c>
      <c r="D1135" s="75" t="str">
        <f>IF(Ansøgning!D1117="","",Ansøgning!D1117)</f>
        <v/>
      </c>
      <c r="E1135" s="76" t="str">
        <f>IF(Ansøgning!E1117="","",Ansøgning!E1117)</f>
        <v/>
      </c>
      <c r="F1135" s="76" t="str">
        <f>IF(Ansøgning!F1117="","",Ansøgning!F1117)</f>
        <v/>
      </c>
      <c r="G1135" s="33" t="str">
        <f>IF(OR(E1135="",F1135=""),"",NETWORKDAYS(E1135,F1135,Lister!$D$7:$D$13))</f>
        <v/>
      </c>
      <c r="H1135" s="76" t="str">
        <f>IF(Ansøgning!H1117="","",Ansøgning!H1117)</f>
        <v/>
      </c>
      <c r="I1135" s="32" t="str">
        <f t="shared" si="123"/>
        <v/>
      </c>
      <c r="J1135" s="77" t="str">
        <f>IF(Ansøgning!J1117="","",Ansøgning!J1117)</f>
        <v/>
      </c>
      <c r="K1135" s="77" t="str">
        <f>IF(Ansøgning!K1117="","",Ansøgning!K1117)</f>
        <v/>
      </c>
      <c r="L1135" s="46" t="str">
        <f t="shared" si="124"/>
        <v/>
      </c>
      <c r="M1135" s="78" t="str">
        <f>IF(Ansøgning!M1117="","",Ansøgning!M1117)</f>
        <v/>
      </c>
      <c r="N1135" s="31" t="str">
        <f t="shared" si="125"/>
        <v/>
      </c>
      <c r="O1135" s="78" t="str">
        <f>IF(Ansøgning!O1117="","",Ansøgning!O1117)</f>
        <v/>
      </c>
      <c r="P1135" s="78" t="str">
        <f>IF(Ansøgning!P1117="","",Ansøgning!P1117)</f>
        <v/>
      </c>
      <c r="Q1135" s="78" t="str">
        <f>IF(Ansøgning!Q1117="","",Ansøgning!Q1117)</f>
        <v/>
      </c>
      <c r="R1135" s="78" t="str">
        <f>IF(Ansøgning!R1117="","",Ansøgning!R1117)</f>
        <v/>
      </c>
      <c r="S1135" s="46" t="str">
        <f>IFERROR(MAX(IF(OR(O1135="",P1135=""),"",IF(AND(AND(MONTH(E1135)&gt;=7,MONTH(E1135)&lt;8),AND(MONTH(F1135)&gt;=7,MONTH(F1135)&lt;8)),(NETWORKDAYS(E1135,F1135,Lister!$D$7:$D$13)-O1135)*N1135/NETWORKDAYS(Lister!$D$19,Lister!$E$19,Lister!$D$7:$D$13),IF(AND(AND(MONTH(E1135)&gt;=7,MONTH(E1135)&lt;8),MONTH(F1135)&gt;7),(NETWORKDAYS(E1135,Lister!$E$19,Lister!$D$7:$D$13)-O1135)*N1135/NETWORKDAYS(Lister!$D$19,Lister!$E$19,Lister!$D$7:$D$13),IF(MONTH(E1135)&gt;7,0)))),0),"")</f>
        <v/>
      </c>
      <c r="T1135" s="46" t="str">
        <f>IFERROR(MAX(IF(OR(O1135="",P1135=""),"",IF(AND(AND(MONTH(E1135)&gt;=8,MONTH(E1135)&lt;9),AND(MONTH(F1135)&gt;=8,MONTH(F1135)&lt;9)),(NETWORKDAYS(E1135,F1135,Lister!$D$7:$D$13)-P1135)*N1135/NETWORKDAYS(Lister!$D$20,Lister!$E$20,Lister!$D$7:$D$13),IF(AND(MONTH(E1135)=7,MONTH(F1135)=8),(NETWORKDAYS(Lister!$D$20,F1135,Lister!$D$7:$D$13)-P1135)*N1135/NETWORKDAYS(Lister!$D$20,Lister!$E$20,Lister!$D$7:$D$13),IF(AND(MONTH(E1135)=7,MONTH(F1135)=7),0)))),0),"")</f>
        <v/>
      </c>
      <c r="U1135" s="78" t="str">
        <f>IF(Ansøgning!U1117="","",Ansøgning!U1117)</f>
        <v/>
      </c>
      <c r="V1135" s="119" t="str">
        <f t="shared" si="126"/>
        <v/>
      </c>
      <c r="W1135" s="120" t="str">
        <f t="shared" si="127"/>
        <v/>
      </c>
      <c r="X1135" s="42" t="str">
        <f t="shared" si="128"/>
        <v/>
      </c>
    </row>
    <row r="1136" spans="1:24" x14ac:dyDescent="0.25">
      <c r="A1136" s="13" t="str">
        <f t="shared" si="129"/>
        <v/>
      </c>
      <c r="B1136" s="75" t="str">
        <f>IF(Ansøgning!B1118="","",Ansøgning!B1118)</f>
        <v/>
      </c>
      <c r="C1136" s="75" t="str">
        <f>IF(Ansøgning!C1118="","",Ansøgning!C1118)</f>
        <v/>
      </c>
      <c r="D1136" s="75" t="str">
        <f>IF(Ansøgning!D1118="","",Ansøgning!D1118)</f>
        <v/>
      </c>
      <c r="E1136" s="76" t="str">
        <f>IF(Ansøgning!E1118="","",Ansøgning!E1118)</f>
        <v/>
      </c>
      <c r="F1136" s="76" t="str">
        <f>IF(Ansøgning!F1118="","",Ansøgning!F1118)</f>
        <v/>
      </c>
      <c r="G1136" s="33" t="str">
        <f>IF(OR(E1136="",F1136=""),"",NETWORKDAYS(E1136,F1136,Lister!$D$7:$D$13))</f>
        <v/>
      </c>
      <c r="H1136" s="76" t="str">
        <f>IF(Ansøgning!H1118="","",Ansøgning!H1118)</f>
        <v/>
      </c>
      <c r="I1136" s="32" t="str">
        <f t="shared" si="123"/>
        <v/>
      </c>
      <c r="J1136" s="77" t="str">
        <f>IF(Ansøgning!J1118="","",Ansøgning!J1118)</f>
        <v/>
      </c>
      <c r="K1136" s="77" t="str">
        <f>IF(Ansøgning!K1118="","",Ansøgning!K1118)</f>
        <v/>
      </c>
      <c r="L1136" s="46" t="str">
        <f t="shared" si="124"/>
        <v/>
      </c>
      <c r="M1136" s="78" t="str">
        <f>IF(Ansøgning!M1118="","",Ansøgning!M1118)</f>
        <v/>
      </c>
      <c r="N1136" s="31" t="str">
        <f t="shared" si="125"/>
        <v/>
      </c>
      <c r="O1136" s="78" t="str">
        <f>IF(Ansøgning!O1118="","",Ansøgning!O1118)</f>
        <v/>
      </c>
      <c r="P1136" s="78" t="str">
        <f>IF(Ansøgning!P1118="","",Ansøgning!P1118)</f>
        <v/>
      </c>
      <c r="Q1136" s="78" t="str">
        <f>IF(Ansøgning!Q1118="","",Ansøgning!Q1118)</f>
        <v/>
      </c>
      <c r="R1136" s="78" t="str">
        <f>IF(Ansøgning!R1118="","",Ansøgning!R1118)</f>
        <v/>
      </c>
      <c r="S1136" s="46" t="str">
        <f>IFERROR(MAX(IF(OR(O1136="",P1136=""),"",IF(AND(AND(MONTH(E1136)&gt;=7,MONTH(E1136)&lt;8),AND(MONTH(F1136)&gt;=7,MONTH(F1136)&lt;8)),(NETWORKDAYS(E1136,F1136,Lister!$D$7:$D$13)-O1136)*N1136/NETWORKDAYS(Lister!$D$19,Lister!$E$19,Lister!$D$7:$D$13),IF(AND(AND(MONTH(E1136)&gt;=7,MONTH(E1136)&lt;8),MONTH(F1136)&gt;7),(NETWORKDAYS(E1136,Lister!$E$19,Lister!$D$7:$D$13)-O1136)*N1136/NETWORKDAYS(Lister!$D$19,Lister!$E$19,Lister!$D$7:$D$13),IF(MONTH(E1136)&gt;7,0)))),0),"")</f>
        <v/>
      </c>
      <c r="T1136" s="46" t="str">
        <f>IFERROR(MAX(IF(OR(O1136="",P1136=""),"",IF(AND(AND(MONTH(E1136)&gt;=8,MONTH(E1136)&lt;9),AND(MONTH(F1136)&gt;=8,MONTH(F1136)&lt;9)),(NETWORKDAYS(E1136,F1136,Lister!$D$7:$D$13)-P1136)*N1136/NETWORKDAYS(Lister!$D$20,Lister!$E$20,Lister!$D$7:$D$13),IF(AND(MONTH(E1136)=7,MONTH(F1136)=8),(NETWORKDAYS(Lister!$D$20,F1136,Lister!$D$7:$D$13)-P1136)*N1136/NETWORKDAYS(Lister!$D$20,Lister!$E$20,Lister!$D$7:$D$13),IF(AND(MONTH(E1136)=7,MONTH(F1136)=7),0)))),0),"")</f>
        <v/>
      </c>
      <c r="U1136" s="78" t="str">
        <f>IF(Ansøgning!U1118="","",Ansøgning!U1118)</f>
        <v/>
      </c>
      <c r="V1136" s="119" t="str">
        <f t="shared" si="126"/>
        <v/>
      </c>
      <c r="W1136" s="120" t="str">
        <f t="shared" si="127"/>
        <v/>
      </c>
      <c r="X1136" s="42" t="str">
        <f t="shared" si="128"/>
        <v/>
      </c>
    </row>
    <row r="1137" spans="1:24" x14ac:dyDescent="0.25">
      <c r="A1137" s="13" t="str">
        <f t="shared" si="129"/>
        <v/>
      </c>
      <c r="B1137" s="75" t="str">
        <f>IF(Ansøgning!B1119="","",Ansøgning!B1119)</f>
        <v/>
      </c>
      <c r="C1137" s="75" t="str">
        <f>IF(Ansøgning!C1119="","",Ansøgning!C1119)</f>
        <v/>
      </c>
      <c r="D1137" s="75" t="str">
        <f>IF(Ansøgning!D1119="","",Ansøgning!D1119)</f>
        <v/>
      </c>
      <c r="E1137" s="76" t="str">
        <f>IF(Ansøgning!E1119="","",Ansøgning!E1119)</f>
        <v/>
      </c>
      <c r="F1137" s="76" t="str">
        <f>IF(Ansøgning!F1119="","",Ansøgning!F1119)</f>
        <v/>
      </c>
      <c r="G1137" s="33" t="str">
        <f>IF(OR(E1137="",F1137=""),"",NETWORKDAYS(E1137,F1137,Lister!$D$7:$D$13))</f>
        <v/>
      </c>
      <c r="H1137" s="76" t="str">
        <f>IF(Ansøgning!H1119="","",Ansøgning!H1119)</f>
        <v/>
      </c>
      <c r="I1137" s="32" t="str">
        <f t="shared" si="123"/>
        <v/>
      </c>
      <c r="J1137" s="77" t="str">
        <f>IF(Ansøgning!J1119="","",Ansøgning!J1119)</f>
        <v/>
      </c>
      <c r="K1137" s="77" t="str">
        <f>IF(Ansøgning!K1119="","",Ansøgning!K1119)</f>
        <v/>
      </c>
      <c r="L1137" s="46" t="str">
        <f t="shared" si="124"/>
        <v/>
      </c>
      <c r="M1137" s="78" t="str">
        <f>IF(Ansøgning!M1119="","",Ansøgning!M1119)</f>
        <v/>
      </c>
      <c r="N1137" s="31" t="str">
        <f t="shared" si="125"/>
        <v/>
      </c>
      <c r="O1137" s="78" t="str">
        <f>IF(Ansøgning!O1119="","",Ansøgning!O1119)</f>
        <v/>
      </c>
      <c r="P1137" s="78" t="str">
        <f>IF(Ansøgning!P1119="","",Ansøgning!P1119)</f>
        <v/>
      </c>
      <c r="Q1137" s="78" t="str">
        <f>IF(Ansøgning!Q1119="","",Ansøgning!Q1119)</f>
        <v/>
      </c>
      <c r="R1137" s="78" t="str">
        <f>IF(Ansøgning!R1119="","",Ansøgning!R1119)</f>
        <v/>
      </c>
      <c r="S1137" s="46" t="str">
        <f>IFERROR(MAX(IF(OR(O1137="",P1137=""),"",IF(AND(AND(MONTH(E1137)&gt;=7,MONTH(E1137)&lt;8),AND(MONTH(F1137)&gt;=7,MONTH(F1137)&lt;8)),(NETWORKDAYS(E1137,F1137,Lister!$D$7:$D$13)-O1137)*N1137/NETWORKDAYS(Lister!$D$19,Lister!$E$19,Lister!$D$7:$D$13),IF(AND(AND(MONTH(E1137)&gt;=7,MONTH(E1137)&lt;8),MONTH(F1137)&gt;7),(NETWORKDAYS(E1137,Lister!$E$19,Lister!$D$7:$D$13)-O1137)*N1137/NETWORKDAYS(Lister!$D$19,Lister!$E$19,Lister!$D$7:$D$13),IF(MONTH(E1137)&gt;7,0)))),0),"")</f>
        <v/>
      </c>
      <c r="T1137" s="46" t="str">
        <f>IFERROR(MAX(IF(OR(O1137="",P1137=""),"",IF(AND(AND(MONTH(E1137)&gt;=8,MONTH(E1137)&lt;9),AND(MONTH(F1137)&gt;=8,MONTH(F1137)&lt;9)),(NETWORKDAYS(E1137,F1137,Lister!$D$7:$D$13)-P1137)*N1137/NETWORKDAYS(Lister!$D$20,Lister!$E$20,Lister!$D$7:$D$13),IF(AND(MONTH(E1137)=7,MONTH(F1137)=8),(NETWORKDAYS(Lister!$D$20,F1137,Lister!$D$7:$D$13)-P1137)*N1137/NETWORKDAYS(Lister!$D$20,Lister!$E$20,Lister!$D$7:$D$13),IF(AND(MONTH(E1137)=7,MONTH(F1137)=7),0)))),0),"")</f>
        <v/>
      </c>
      <c r="U1137" s="78" t="str">
        <f>IF(Ansøgning!U1119="","",Ansøgning!U1119)</f>
        <v/>
      </c>
      <c r="V1137" s="119" t="str">
        <f t="shared" si="126"/>
        <v/>
      </c>
      <c r="W1137" s="120" t="str">
        <f t="shared" si="127"/>
        <v/>
      </c>
      <c r="X1137" s="42" t="str">
        <f t="shared" si="128"/>
        <v/>
      </c>
    </row>
    <row r="1138" spans="1:24" x14ac:dyDescent="0.25">
      <c r="A1138" s="13" t="str">
        <f t="shared" si="129"/>
        <v/>
      </c>
      <c r="B1138" s="75" t="str">
        <f>IF(Ansøgning!B1120="","",Ansøgning!B1120)</f>
        <v/>
      </c>
      <c r="C1138" s="75" t="str">
        <f>IF(Ansøgning!C1120="","",Ansøgning!C1120)</f>
        <v/>
      </c>
      <c r="D1138" s="75" t="str">
        <f>IF(Ansøgning!D1120="","",Ansøgning!D1120)</f>
        <v/>
      </c>
      <c r="E1138" s="76" t="str">
        <f>IF(Ansøgning!E1120="","",Ansøgning!E1120)</f>
        <v/>
      </c>
      <c r="F1138" s="76" t="str">
        <f>IF(Ansøgning!F1120="","",Ansøgning!F1120)</f>
        <v/>
      </c>
      <c r="G1138" s="33" t="str">
        <f>IF(OR(E1138="",F1138=""),"",NETWORKDAYS(E1138,F1138,Lister!$D$7:$D$13))</f>
        <v/>
      </c>
      <c r="H1138" s="76" t="str">
        <f>IF(Ansøgning!H1120="","",Ansøgning!H1120)</f>
        <v/>
      </c>
      <c r="I1138" s="32" t="str">
        <f t="shared" si="123"/>
        <v/>
      </c>
      <c r="J1138" s="77" t="str">
        <f>IF(Ansøgning!J1120="","",Ansøgning!J1120)</f>
        <v/>
      </c>
      <c r="K1138" s="77" t="str">
        <f>IF(Ansøgning!K1120="","",Ansøgning!K1120)</f>
        <v/>
      </c>
      <c r="L1138" s="46" t="str">
        <f t="shared" si="124"/>
        <v/>
      </c>
      <c r="M1138" s="78" t="str">
        <f>IF(Ansøgning!M1120="","",Ansøgning!M1120)</f>
        <v/>
      </c>
      <c r="N1138" s="31" t="str">
        <f t="shared" si="125"/>
        <v/>
      </c>
      <c r="O1138" s="78" t="str">
        <f>IF(Ansøgning!O1120="","",Ansøgning!O1120)</f>
        <v/>
      </c>
      <c r="P1138" s="78" t="str">
        <f>IF(Ansøgning!P1120="","",Ansøgning!P1120)</f>
        <v/>
      </c>
      <c r="Q1138" s="78" t="str">
        <f>IF(Ansøgning!Q1120="","",Ansøgning!Q1120)</f>
        <v/>
      </c>
      <c r="R1138" s="78" t="str">
        <f>IF(Ansøgning!R1120="","",Ansøgning!R1120)</f>
        <v/>
      </c>
      <c r="S1138" s="46" t="str">
        <f>IFERROR(MAX(IF(OR(O1138="",P1138=""),"",IF(AND(AND(MONTH(E1138)&gt;=7,MONTH(E1138)&lt;8),AND(MONTH(F1138)&gt;=7,MONTH(F1138)&lt;8)),(NETWORKDAYS(E1138,F1138,Lister!$D$7:$D$13)-O1138)*N1138/NETWORKDAYS(Lister!$D$19,Lister!$E$19,Lister!$D$7:$D$13),IF(AND(AND(MONTH(E1138)&gt;=7,MONTH(E1138)&lt;8),MONTH(F1138)&gt;7),(NETWORKDAYS(E1138,Lister!$E$19,Lister!$D$7:$D$13)-O1138)*N1138/NETWORKDAYS(Lister!$D$19,Lister!$E$19,Lister!$D$7:$D$13),IF(MONTH(E1138)&gt;7,0)))),0),"")</f>
        <v/>
      </c>
      <c r="T1138" s="46" t="str">
        <f>IFERROR(MAX(IF(OR(O1138="",P1138=""),"",IF(AND(AND(MONTH(E1138)&gt;=8,MONTH(E1138)&lt;9),AND(MONTH(F1138)&gt;=8,MONTH(F1138)&lt;9)),(NETWORKDAYS(E1138,F1138,Lister!$D$7:$D$13)-P1138)*N1138/NETWORKDAYS(Lister!$D$20,Lister!$E$20,Lister!$D$7:$D$13),IF(AND(MONTH(E1138)=7,MONTH(F1138)=8),(NETWORKDAYS(Lister!$D$20,F1138,Lister!$D$7:$D$13)-P1138)*N1138/NETWORKDAYS(Lister!$D$20,Lister!$E$20,Lister!$D$7:$D$13),IF(AND(MONTH(E1138)=7,MONTH(F1138)=7),0)))),0),"")</f>
        <v/>
      </c>
      <c r="U1138" s="78" t="str">
        <f>IF(Ansøgning!U1120="","",Ansøgning!U1120)</f>
        <v/>
      </c>
      <c r="V1138" s="119" t="str">
        <f t="shared" si="126"/>
        <v/>
      </c>
      <c r="W1138" s="120" t="str">
        <f t="shared" si="127"/>
        <v/>
      </c>
      <c r="X1138" s="42" t="str">
        <f t="shared" si="128"/>
        <v/>
      </c>
    </row>
    <row r="1139" spans="1:24" x14ac:dyDescent="0.25">
      <c r="A1139" s="13" t="str">
        <f t="shared" si="129"/>
        <v/>
      </c>
      <c r="B1139" s="75" t="str">
        <f>IF(Ansøgning!B1121="","",Ansøgning!B1121)</f>
        <v/>
      </c>
      <c r="C1139" s="75" t="str">
        <f>IF(Ansøgning!C1121="","",Ansøgning!C1121)</f>
        <v/>
      </c>
      <c r="D1139" s="75" t="str">
        <f>IF(Ansøgning!D1121="","",Ansøgning!D1121)</f>
        <v/>
      </c>
      <c r="E1139" s="76" t="str">
        <f>IF(Ansøgning!E1121="","",Ansøgning!E1121)</f>
        <v/>
      </c>
      <c r="F1139" s="76" t="str">
        <f>IF(Ansøgning!F1121="","",Ansøgning!F1121)</f>
        <v/>
      </c>
      <c r="G1139" s="33" t="str">
        <f>IF(OR(E1139="",F1139=""),"",NETWORKDAYS(E1139,F1139,Lister!$D$7:$D$13))</f>
        <v/>
      </c>
      <c r="H1139" s="76" t="str">
        <f>IF(Ansøgning!H1121="","",Ansøgning!H1121)</f>
        <v/>
      </c>
      <c r="I1139" s="32" t="str">
        <f t="shared" si="123"/>
        <v/>
      </c>
      <c r="J1139" s="77" t="str">
        <f>IF(Ansøgning!J1121="","",Ansøgning!J1121)</f>
        <v/>
      </c>
      <c r="K1139" s="77" t="str">
        <f>IF(Ansøgning!K1121="","",Ansøgning!K1121)</f>
        <v/>
      </c>
      <c r="L1139" s="46" t="str">
        <f t="shared" si="124"/>
        <v/>
      </c>
      <c r="M1139" s="78" t="str">
        <f>IF(Ansøgning!M1121="","",Ansøgning!M1121)</f>
        <v/>
      </c>
      <c r="N1139" s="31" t="str">
        <f t="shared" si="125"/>
        <v/>
      </c>
      <c r="O1139" s="78" t="str">
        <f>IF(Ansøgning!O1121="","",Ansøgning!O1121)</f>
        <v/>
      </c>
      <c r="P1139" s="78" t="str">
        <f>IF(Ansøgning!P1121="","",Ansøgning!P1121)</f>
        <v/>
      </c>
      <c r="Q1139" s="78" t="str">
        <f>IF(Ansøgning!Q1121="","",Ansøgning!Q1121)</f>
        <v/>
      </c>
      <c r="R1139" s="78" t="str">
        <f>IF(Ansøgning!R1121="","",Ansøgning!R1121)</f>
        <v/>
      </c>
      <c r="S1139" s="46" t="str">
        <f>IFERROR(MAX(IF(OR(O1139="",P1139=""),"",IF(AND(AND(MONTH(E1139)&gt;=7,MONTH(E1139)&lt;8),AND(MONTH(F1139)&gt;=7,MONTH(F1139)&lt;8)),(NETWORKDAYS(E1139,F1139,Lister!$D$7:$D$13)-O1139)*N1139/NETWORKDAYS(Lister!$D$19,Lister!$E$19,Lister!$D$7:$D$13),IF(AND(AND(MONTH(E1139)&gt;=7,MONTH(E1139)&lt;8),MONTH(F1139)&gt;7),(NETWORKDAYS(E1139,Lister!$E$19,Lister!$D$7:$D$13)-O1139)*N1139/NETWORKDAYS(Lister!$D$19,Lister!$E$19,Lister!$D$7:$D$13),IF(MONTH(E1139)&gt;7,0)))),0),"")</f>
        <v/>
      </c>
      <c r="T1139" s="46" t="str">
        <f>IFERROR(MAX(IF(OR(O1139="",P1139=""),"",IF(AND(AND(MONTH(E1139)&gt;=8,MONTH(E1139)&lt;9),AND(MONTH(F1139)&gt;=8,MONTH(F1139)&lt;9)),(NETWORKDAYS(E1139,F1139,Lister!$D$7:$D$13)-P1139)*N1139/NETWORKDAYS(Lister!$D$20,Lister!$E$20,Lister!$D$7:$D$13),IF(AND(MONTH(E1139)=7,MONTH(F1139)=8),(NETWORKDAYS(Lister!$D$20,F1139,Lister!$D$7:$D$13)-P1139)*N1139/NETWORKDAYS(Lister!$D$20,Lister!$E$20,Lister!$D$7:$D$13),IF(AND(MONTH(E1139)=7,MONTH(F1139)=7),0)))),0),"")</f>
        <v/>
      </c>
      <c r="U1139" s="78" t="str">
        <f>IF(Ansøgning!U1121="","",Ansøgning!U1121)</f>
        <v/>
      </c>
      <c r="V1139" s="119" t="str">
        <f t="shared" si="126"/>
        <v/>
      </c>
      <c r="W1139" s="120" t="str">
        <f t="shared" si="127"/>
        <v/>
      </c>
      <c r="X1139" s="42" t="str">
        <f t="shared" si="128"/>
        <v/>
      </c>
    </row>
    <row r="1140" spans="1:24" x14ac:dyDescent="0.25">
      <c r="A1140" s="13" t="str">
        <f t="shared" si="129"/>
        <v/>
      </c>
      <c r="B1140" s="75" t="str">
        <f>IF(Ansøgning!B1122="","",Ansøgning!B1122)</f>
        <v/>
      </c>
      <c r="C1140" s="75" t="str">
        <f>IF(Ansøgning!C1122="","",Ansøgning!C1122)</f>
        <v/>
      </c>
      <c r="D1140" s="75" t="str">
        <f>IF(Ansøgning!D1122="","",Ansøgning!D1122)</f>
        <v/>
      </c>
      <c r="E1140" s="76" t="str">
        <f>IF(Ansøgning!E1122="","",Ansøgning!E1122)</f>
        <v/>
      </c>
      <c r="F1140" s="76" t="str">
        <f>IF(Ansøgning!F1122="","",Ansøgning!F1122)</f>
        <v/>
      </c>
      <c r="G1140" s="33" t="str">
        <f>IF(OR(E1140="",F1140=""),"",NETWORKDAYS(E1140,F1140,Lister!$D$7:$D$13))</f>
        <v/>
      </c>
      <c r="H1140" s="76" t="str">
        <f>IF(Ansøgning!H1122="","",Ansøgning!H1122)</f>
        <v/>
      </c>
      <c r="I1140" s="32" t="str">
        <f t="shared" si="123"/>
        <v/>
      </c>
      <c r="J1140" s="77" t="str">
        <f>IF(Ansøgning!J1122="","",Ansøgning!J1122)</f>
        <v/>
      </c>
      <c r="K1140" s="77" t="str">
        <f>IF(Ansøgning!K1122="","",Ansøgning!K1122)</f>
        <v/>
      </c>
      <c r="L1140" s="46" t="str">
        <f t="shared" si="124"/>
        <v/>
      </c>
      <c r="M1140" s="78" t="str">
        <f>IF(Ansøgning!M1122="","",Ansøgning!M1122)</f>
        <v/>
      </c>
      <c r="N1140" s="31" t="str">
        <f t="shared" si="125"/>
        <v/>
      </c>
      <c r="O1140" s="78" t="str">
        <f>IF(Ansøgning!O1122="","",Ansøgning!O1122)</f>
        <v/>
      </c>
      <c r="P1140" s="78" t="str">
        <f>IF(Ansøgning!P1122="","",Ansøgning!P1122)</f>
        <v/>
      </c>
      <c r="Q1140" s="78" t="str">
        <f>IF(Ansøgning!Q1122="","",Ansøgning!Q1122)</f>
        <v/>
      </c>
      <c r="R1140" s="78" t="str">
        <f>IF(Ansøgning!R1122="","",Ansøgning!R1122)</f>
        <v/>
      </c>
      <c r="S1140" s="46" t="str">
        <f>IFERROR(MAX(IF(OR(O1140="",P1140=""),"",IF(AND(AND(MONTH(E1140)&gt;=7,MONTH(E1140)&lt;8),AND(MONTH(F1140)&gt;=7,MONTH(F1140)&lt;8)),(NETWORKDAYS(E1140,F1140,Lister!$D$7:$D$13)-O1140)*N1140/NETWORKDAYS(Lister!$D$19,Lister!$E$19,Lister!$D$7:$D$13),IF(AND(AND(MONTH(E1140)&gt;=7,MONTH(E1140)&lt;8),MONTH(F1140)&gt;7),(NETWORKDAYS(E1140,Lister!$E$19,Lister!$D$7:$D$13)-O1140)*N1140/NETWORKDAYS(Lister!$D$19,Lister!$E$19,Lister!$D$7:$D$13),IF(MONTH(E1140)&gt;7,0)))),0),"")</f>
        <v/>
      </c>
      <c r="T1140" s="46" t="str">
        <f>IFERROR(MAX(IF(OR(O1140="",P1140=""),"",IF(AND(AND(MONTH(E1140)&gt;=8,MONTH(E1140)&lt;9),AND(MONTH(F1140)&gt;=8,MONTH(F1140)&lt;9)),(NETWORKDAYS(E1140,F1140,Lister!$D$7:$D$13)-P1140)*N1140/NETWORKDAYS(Lister!$D$20,Lister!$E$20,Lister!$D$7:$D$13),IF(AND(MONTH(E1140)=7,MONTH(F1140)=8),(NETWORKDAYS(Lister!$D$20,F1140,Lister!$D$7:$D$13)-P1140)*N1140/NETWORKDAYS(Lister!$D$20,Lister!$E$20,Lister!$D$7:$D$13),IF(AND(MONTH(E1140)=7,MONTH(F1140)=7),0)))),0),"")</f>
        <v/>
      </c>
      <c r="U1140" s="78" t="str">
        <f>IF(Ansøgning!U1122="","",Ansøgning!U1122)</f>
        <v/>
      </c>
      <c r="V1140" s="119" t="str">
        <f t="shared" si="126"/>
        <v/>
      </c>
      <c r="W1140" s="120" t="str">
        <f t="shared" si="127"/>
        <v/>
      </c>
      <c r="X1140" s="42" t="str">
        <f t="shared" si="128"/>
        <v/>
      </c>
    </row>
    <row r="1141" spans="1:24" x14ac:dyDescent="0.25">
      <c r="A1141" s="13" t="str">
        <f t="shared" si="129"/>
        <v/>
      </c>
      <c r="B1141" s="75" t="str">
        <f>IF(Ansøgning!B1123="","",Ansøgning!B1123)</f>
        <v/>
      </c>
      <c r="C1141" s="75" t="str">
        <f>IF(Ansøgning!C1123="","",Ansøgning!C1123)</f>
        <v/>
      </c>
      <c r="D1141" s="75" t="str">
        <f>IF(Ansøgning!D1123="","",Ansøgning!D1123)</f>
        <v/>
      </c>
      <c r="E1141" s="76" t="str">
        <f>IF(Ansøgning!E1123="","",Ansøgning!E1123)</f>
        <v/>
      </c>
      <c r="F1141" s="76" t="str">
        <f>IF(Ansøgning!F1123="","",Ansøgning!F1123)</f>
        <v/>
      </c>
      <c r="G1141" s="33" t="str">
        <f>IF(OR(E1141="",F1141=""),"",NETWORKDAYS(E1141,F1141,Lister!$D$7:$D$13))</f>
        <v/>
      </c>
      <c r="H1141" s="76" t="str">
        <f>IF(Ansøgning!H1123="","",Ansøgning!H1123)</f>
        <v/>
      </c>
      <c r="I1141" s="32" t="str">
        <f t="shared" si="123"/>
        <v/>
      </c>
      <c r="J1141" s="77" t="str">
        <f>IF(Ansøgning!J1123="","",Ansøgning!J1123)</f>
        <v/>
      </c>
      <c r="K1141" s="77" t="str">
        <f>IF(Ansøgning!K1123="","",Ansøgning!K1123)</f>
        <v/>
      </c>
      <c r="L1141" s="46" t="str">
        <f t="shared" si="124"/>
        <v/>
      </c>
      <c r="M1141" s="78" t="str">
        <f>IF(Ansøgning!M1123="","",Ansøgning!M1123)</f>
        <v/>
      </c>
      <c r="N1141" s="31" t="str">
        <f t="shared" si="125"/>
        <v/>
      </c>
      <c r="O1141" s="78" t="str">
        <f>IF(Ansøgning!O1123="","",Ansøgning!O1123)</f>
        <v/>
      </c>
      <c r="P1141" s="78" t="str">
        <f>IF(Ansøgning!P1123="","",Ansøgning!P1123)</f>
        <v/>
      </c>
      <c r="Q1141" s="78" t="str">
        <f>IF(Ansøgning!Q1123="","",Ansøgning!Q1123)</f>
        <v/>
      </c>
      <c r="R1141" s="78" t="str">
        <f>IF(Ansøgning!R1123="","",Ansøgning!R1123)</f>
        <v/>
      </c>
      <c r="S1141" s="46" t="str">
        <f>IFERROR(MAX(IF(OR(O1141="",P1141=""),"",IF(AND(AND(MONTH(E1141)&gt;=7,MONTH(E1141)&lt;8),AND(MONTH(F1141)&gt;=7,MONTH(F1141)&lt;8)),(NETWORKDAYS(E1141,F1141,Lister!$D$7:$D$13)-O1141)*N1141/NETWORKDAYS(Lister!$D$19,Lister!$E$19,Lister!$D$7:$D$13),IF(AND(AND(MONTH(E1141)&gt;=7,MONTH(E1141)&lt;8),MONTH(F1141)&gt;7),(NETWORKDAYS(E1141,Lister!$E$19,Lister!$D$7:$D$13)-O1141)*N1141/NETWORKDAYS(Lister!$D$19,Lister!$E$19,Lister!$D$7:$D$13),IF(MONTH(E1141)&gt;7,0)))),0),"")</f>
        <v/>
      </c>
      <c r="T1141" s="46" t="str">
        <f>IFERROR(MAX(IF(OR(O1141="",P1141=""),"",IF(AND(AND(MONTH(E1141)&gt;=8,MONTH(E1141)&lt;9),AND(MONTH(F1141)&gt;=8,MONTH(F1141)&lt;9)),(NETWORKDAYS(E1141,F1141,Lister!$D$7:$D$13)-P1141)*N1141/NETWORKDAYS(Lister!$D$20,Lister!$E$20,Lister!$D$7:$D$13),IF(AND(MONTH(E1141)=7,MONTH(F1141)=8),(NETWORKDAYS(Lister!$D$20,F1141,Lister!$D$7:$D$13)-P1141)*N1141/NETWORKDAYS(Lister!$D$20,Lister!$E$20,Lister!$D$7:$D$13),IF(AND(MONTH(E1141)=7,MONTH(F1141)=7),0)))),0),"")</f>
        <v/>
      </c>
      <c r="U1141" s="78" t="str">
        <f>IF(Ansøgning!U1123="","",Ansøgning!U1123)</f>
        <v/>
      </c>
      <c r="V1141" s="119" t="str">
        <f t="shared" si="126"/>
        <v/>
      </c>
      <c r="W1141" s="120" t="str">
        <f t="shared" si="127"/>
        <v/>
      </c>
      <c r="X1141" s="42" t="str">
        <f t="shared" si="128"/>
        <v/>
      </c>
    </row>
    <row r="1142" spans="1:24" x14ac:dyDescent="0.25">
      <c r="A1142" s="13" t="str">
        <f t="shared" si="129"/>
        <v/>
      </c>
      <c r="B1142" s="75" t="str">
        <f>IF(Ansøgning!B1124="","",Ansøgning!B1124)</f>
        <v/>
      </c>
      <c r="C1142" s="75" t="str">
        <f>IF(Ansøgning!C1124="","",Ansøgning!C1124)</f>
        <v/>
      </c>
      <c r="D1142" s="75" t="str">
        <f>IF(Ansøgning!D1124="","",Ansøgning!D1124)</f>
        <v/>
      </c>
      <c r="E1142" s="76" t="str">
        <f>IF(Ansøgning!E1124="","",Ansøgning!E1124)</f>
        <v/>
      </c>
      <c r="F1142" s="76" t="str">
        <f>IF(Ansøgning!F1124="","",Ansøgning!F1124)</f>
        <v/>
      </c>
      <c r="G1142" s="33" t="str">
        <f>IF(OR(E1142="",F1142=""),"",NETWORKDAYS(E1142,F1142,Lister!$D$7:$D$13))</f>
        <v/>
      </c>
      <c r="H1142" s="76" t="str">
        <f>IF(Ansøgning!H1124="","",Ansøgning!H1124)</f>
        <v/>
      </c>
      <c r="I1142" s="32" t="str">
        <f t="shared" si="123"/>
        <v/>
      </c>
      <c r="J1142" s="77" t="str">
        <f>IF(Ansøgning!J1124="","",Ansøgning!J1124)</f>
        <v/>
      </c>
      <c r="K1142" s="77" t="str">
        <f>IF(Ansøgning!K1124="","",Ansøgning!K1124)</f>
        <v/>
      </c>
      <c r="L1142" s="46" t="str">
        <f t="shared" si="124"/>
        <v/>
      </c>
      <c r="M1142" s="78" t="str">
        <f>IF(Ansøgning!M1124="","",Ansøgning!M1124)</f>
        <v/>
      </c>
      <c r="N1142" s="31" t="str">
        <f t="shared" si="125"/>
        <v/>
      </c>
      <c r="O1142" s="78" t="str">
        <f>IF(Ansøgning!O1124="","",Ansøgning!O1124)</f>
        <v/>
      </c>
      <c r="P1142" s="78" t="str">
        <f>IF(Ansøgning!P1124="","",Ansøgning!P1124)</f>
        <v/>
      </c>
      <c r="Q1142" s="78" t="str">
        <f>IF(Ansøgning!Q1124="","",Ansøgning!Q1124)</f>
        <v/>
      </c>
      <c r="R1142" s="78" t="str">
        <f>IF(Ansøgning!R1124="","",Ansøgning!R1124)</f>
        <v/>
      </c>
      <c r="S1142" s="46" t="str">
        <f>IFERROR(MAX(IF(OR(O1142="",P1142=""),"",IF(AND(AND(MONTH(E1142)&gt;=7,MONTH(E1142)&lt;8),AND(MONTH(F1142)&gt;=7,MONTH(F1142)&lt;8)),(NETWORKDAYS(E1142,F1142,Lister!$D$7:$D$13)-O1142)*N1142/NETWORKDAYS(Lister!$D$19,Lister!$E$19,Lister!$D$7:$D$13),IF(AND(AND(MONTH(E1142)&gt;=7,MONTH(E1142)&lt;8),MONTH(F1142)&gt;7),(NETWORKDAYS(E1142,Lister!$E$19,Lister!$D$7:$D$13)-O1142)*N1142/NETWORKDAYS(Lister!$D$19,Lister!$E$19,Lister!$D$7:$D$13),IF(MONTH(E1142)&gt;7,0)))),0),"")</f>
        <v/>
      </c>
      <c r="T1142" s="46" t="str">
        <f>IFERROR(MAX(IF(OR(O1142="",P1142=""),"",IF(AND(AND(MONTH(E1142)&gt;=8,MONTH(E1142)&lt;9),AND(MONTH(F1142)&gt;=8,MONTH(F1142)&lt;9)),(NETWORKDAYS(E1142,F1142,Lister!$D$7:$D$13)-P1142)*N1142/NETWORKDAYS(Lister!$D$20,Lister!$E$20,Lister!$D$7:$D$13),IF(AND(MONTH(E1142)=7,MONTH(F1142)=8),(NETWORKDAYS(Lister!$D$20,F1142,Lister!$D$7:$D$13)-P1142)*N1142/NETWORKDAYS(Lister!$D$20,Lister!$E$20,Lister!$D$7:$D$13),IF(AND(MONTH(E1142)=7,MONTH(F1142)=7),0)))),0),"")</f>
        <v/>
      </c>
      <c r="U1142" s="78" t="str">
        <f>IF(Ansøgning!U1124="","",Ansøgning!U1124)</f>
        <v/>
      </c>
      <c r="V1142" s="119" t="str">
        <f t="shared" si="126"/>
        <v/>
      </c>
      <c r="W1142" s="120" t="str">
        <f t="shared" si="127"/>
        <v/>
      </c>
      <c r="X1142" s="42" t="str">
        <f t="shared" si="128"/>
        <v/>
      </c>
    </row>
    <row r="1143" spans="1:24" x14ac:dyDescent="0.25">
      <c r="A1143" s="13" t="str">
        <f t="shared" si="129"/>
        <v/>
      </c>
      <c r="B1143" s="75" t="str">
        <f>IF(Ansøgning!B1125="","",Ansøgning!B1125)</f>
        <v/>
      </c>
      <c r="C1143" s="75" t="str">
        <f>IF(Ansøgning!C1125="","",Ansøgning!C1125)</f>
        <v/>
      </c>
      <c r="D1143" s="75" t="str">
        <f>IF(Ansøgning!D1125="","",Ansøgning!D1125)</f>
        <v/>
      </c>
      <c r="E1143" s="76" t="str">
        <f>IF(Ansøgning!E1125="","",Ansøgning!E1125)</f>
        <v/>
      </c>
      <c r="F1143" s="76" t="str">
        <f>IF(Ansøgning!F1125="","",Ansøgning!F1125)</f>
        <v/>
      </c>
      <c r="G1143" s="33" t="str">
        <f>IF(OR(E1143="",F1143=""),"",NETWORKDAYS(E1143,F1143,Lister!$D$7:$D$13))</f>
        <v/>
      </c>
      <c r="H1143" s="76" t="str">
        <f>IF(Ansøgning!H1125="","",Ansøgning!H1125)</f>
        <v/>
      </c>
      <c r="I1143" s="32" t="str">
        <f t="shared" si="123"/>
        <v/>
      </c>
      <c r="J1143" s="77" t="str">
        <f>IF(Ansøgning!J1125="","",Ansøgning!J1125)</f>
        <v/>
      </c>
      <c r="K1143" s="77" t="str">
        <f>IF(Ansøgning!K1125="","",Ansøgning!K1125)</f>
        <v/>
      </c>
      <c r="L1143" s="46" t="str">
        <f t="shared" si="124"/>
        <v/>
      </c>
      <c r="M1143" s="78" t="str">
        <f>IF(Ansøgning!M1125="","",Ansøgning!M1125)</f>
        <v/>
      </c>
      <c r="N1143" s="31" t="str">
        <f t="shared" si="125"/>
        <v/>
      </c>
      <c r="O1143" s="78" t="str">
        <f>IF(Ansøgning!O1125="","",Ansøgning!O1125)</f>
        <v/>
      </c>
      <c r="P1143" s="78" t="str">
        <f>IF(Ansøgning!P1125="","",Ansøgning!P1125)</f>
        <v/>
      </c>
      <c r="Q1143" s="78" t="str">
        <f>IF(Ansøgning!Q1125="","",Ansøgning!Q1125)</f>
        <v/>
      </c>
      <c r="R1143" s="78" t="str">
        <f>IF(Ansøgning!R1125="","",Ansøgning!R1125)</f>
        <v/>
      </c>
      <c r="S1143" s="46" t="str">
        <f>IFERROR(MAX(IF(OR(O1143="",P1143=""),"",IF(AND(AND(MONTH(E1143)&gt;=7,MONTH(E1143)&lt;8),AND(MONTH(F1143)&gt;=7,MONTH(F1143)&lt;8)),(NETWORKDAYS(E1143,F1143,Lister!$D$7:$D$13)-O1143)*N1143/NETWORKDAYS(Lister!$D$19,Lister!$E$19,Lister!$D$7:$D$13),IF(AND(AND(MONTH(E1143)&gt;=7,MONTH(E1143)&lt;8),MONTH(F1143)&gt;7),(NETWORKDAYS(E1143,Lister!$E$19,Lister!$D$7:$D$13)-O1143)*N1143/NETWORKDAYS(Lister!$D$19,Lister!$E$19,Lister!$D$7:$D$13),IF(MONTH(E1143)&gt;7,0)))),0),"")</f>
        <v/>
      </c>
      <c r="T1143" s="46" t="str">
        <f>IFERROR(MAX(IF(OR(O1143="",P1143=""),"",IF(AND(AND(MONTH(E1143)&gt;=8,MONTH(E1143)&lt;9),AND(MONTH(F1143)&gt;=8,MONTH(F1143)&lt;9)),(NETWORKDAYS(E1143,F1143,Lister!$D$7:$D$13)-P1143)*N1143/NETWORKDAYS(Lister!$D$20,Lister!$E$20,Lister!$D$7:$D$13),IF(AND(MONTH(E1143)=7,MONTH(F1143)=8),(NETWORKDAYS(Lister!$D$20,F1143,Lister!$D$7:$D$13)-P1143)*N1143/NETWORKDAYS(Lister!$D$20,Lister!$E$20,Lister!$D$7:$D$13),IF(AND(MONTH(E1143)=7,MONTH(F1143)=7),0)))),0),"")</f>
        <v/>
      </c>
      <c r="U1143" s="78" t="str">
        <f>IF(Ansøgning!U1125="","",Ansøgning!U1125)</f>
        <v/>
      </c>
      <c r="V1143" s="119" t="str">
        <f t="shared" si="126"/>
        <v/>
      </c>
      <c r="W1143" s="120" t="str">
        <f t="shared" si="127"/>
        <v/>
      </c>
      <c r="X1143" s="42" t="str">
        <f t="shared" si="128"/>
        <v/>
      </c>
    </row>
    <row r="1144" spans="1:24" x14ac:dyDescent="0.25">
      <c r="A1144" s="13" t="str">
        <f t="shared" si="129"/>
        <v/>
      </c>
      <c r="B1144" s="75" t="str">
        <f>IF(Ansøgning!B1126="","",Ansøgning!B1126)</f>
        <v/>
      </c>
      <c r="C1144" s="75" t="str">
        <f>IF(Ansøgning!C1126="","",Ansøgning!C1126)</f>
        <v/>
      </c>
      <c r="D1144" s="75" t="str">
        <f>IF(Ansøgning!D1126="","",Ansøgning!D1126)</f>
        <v/>
      </c>
      <c r="E1144" s="76" t="str">
        <f>IF(Ansøgning!E1126="","",Ansøgning!E1126)</f>
        <v/>
      </c>
      <c r="F1144" s="76" t="str">
        <f>IF(Ansøgning!F1126="","",Ansøgning!F1126)</f>
        <v/>
      </c>
      <c r="G1144" s="33" t="str">
        <f>IF(OR(E1144="",F1144=""),"",NETWORKDAYS(E1144,F1144,Lister!$D$7:$D$13))</f>
        <v/>
      </c>
      <c r="H1144" s="76" t="str">
        <f>IF(Ansøgning!H1126="","",Ansøgning!H1126)</f>
        <v/>
      </c>
      <c r="I1144" s="32" t="str">
        <f t="shared" si="123"/>
        <v/>
      </c>
      <c r="J1144" s="77" t="str">
        <f>IF(Ansøgning!J1126="","",Ansøgning!J1126)</f>
        <v/>
      </c>
      <c r="K1144" s="77" t="str">
        <f>IF(Ansøgning!K1126="","",Ansøgning!K1126)</f>
        <v/>
      </c>
      <c r="L1144" s="46" t="str">
        <f t="shared" si="124"/>
        <v/>
      </c>
      <c r="M1144" s="78" t="str">
        <f>IF(Ansøgning!M1126="","",Ansøgning!M1126)</f>
        <v/>
      </c>
      <c r="N1144" s="31" t="str">
        <f t="shared" si="125"/>
        <v/>
      </c>
      <c r="O1144" s="78" t="str">
        <f>IF(Ansøgning!O1126="","",Ansøgning!O1126)</f>
        <v/>
      </c>
      <c r="P1144" s="78" t="str">
        <f>IF(Ansøgning!P1126="","",Ansøgning!P1126)</f>
        <v/>
      </c>
      <c r="Q1144" s="78" t="str">
        <f>IF(Ansøgning!Q1126="","",Ansøgning!Q1126)</f>
        <v/>
      </c>
      <c r="R1144" s="78" t="str">
        <f>IF(Ansøgning!R1126="","",Ansøgning!R1126)</f>
        <v/>
      </c>
      <c r="S1144" s="46" t="str">
        <f>IFERROR(MAX(IF(OR(O1144="",P1144=""),"",IF(AND(AND(MONTH(E1144)&gt;=7,MONTH(E1144)&lt;8),AND(MONTH(F1144)&gt;=7,MONTH(F1144)&lt;8)),(NETWORKDAYS(E1144,F1144,Lister!$D$7:$D$13)-O1144)*N1144/NETWORKDAYS(Lister!$D$19,Lister!$E$19,Lister!$D$7:$D$13),IF(AND(AND(MONTH(E1144)&gt;=7,MONTH(E1144)&lt;8),MONTH(F1144)&gt;7),(NETWORKDAYS(E1144,Lister!$E$19,Lister!$D$7:$D$13)-O1144)*N1144/NETWORKDAYS(Lister!$D$19,Lister!$E$19,Lister!$D$7:$D$13),IF(MONTH(E1144)&gt;7,0)))),0),"")</f>
        <v/>
      </c>
      <c r="T1144" s="46" t="str">
        <f>IFERROR(MAX(IF(OR(O1144="",P1144=""),"",IF(AND(AND(MONTH(E1144)&gt;=8,MONTH(E1144)&lt;9),AND(MONTH(F1144)&gt;=8,MONTH(F1144)&lt;9)),(NETWORKDAYS(E1144,F1144,Lister!$D$7:$D$13)-P1144)*N1144/NETWORKDAYS(Lister!$D$20,Lister!$E$20,Lister!$D$7:$D$13),IF(AND(MONTH(E1144)=7,MONTH(F1144)=8),(NETWORKDAYS(Lister!$D$20,F1144,Lister!$D$7:$D$13)-P1144)*N1144/NETWORKDAYS(Lister!$D$20,Lister!$E$20,Lister!$D$7:$D$13),IF(AND(MONTH(E1144)=7,MONTH(F1144)=7),0)))),0),"")</f>
        <v/>
      </c>
      <c r="U1144" s="78" t="str">
        <f>IF(Ansøgning!U1126="","",Ansøgning!U1126)</f>
        <v/>
      </c>
      <c r="V1144" s="119" t="str">
        <f t="shared" si="126"/>
        <v/>
      </c>
      <c r="W1144" s="120" t="str">
        <f t="shared" si="127"/>
        <v/>
      </c>
      <c r="X1144" s="42" t="str">
        <f t="shared" si="128"/>
        <v/>
      </c>
    </row>
    <row r="1145" spans="1:24" x14ac:dyDescent="0.25">
      <c r="A1145" s="13" t="str">
        <f t="shared" si="129"/>
        <v/>
      </c>
      <c r="B1145" s="75" t="str">
        <f>IF(Ansøgning!B1127="","",Ansøgning!B1127)</f>
        <v/>
      </c>
      <c r="C1145" s="75" t="str">
        <f>IF(Ansøgning!C1127="","",Ansøgning!C1127)</f>
        <v/>
      </c>
      <c r="D1145" s="75" t="str">
        <f>IF(Ansøgning!D1127="","",Ansøgning!D1127)</f>
        <v/>
      </c>
      <c r="E1145" s="76" t="str">
        <f>IF(Ansøgning!E1127="","",Ansøgning!E1127)</f>
        <v/>
      </c>
      <c r="F1145" s="76" t="str">
        <f>IF(Ansøgning!F1127="","",Ansøgning!F1127)</f>
        <v/>
      </c>
      <c r="G1145" s="33" t="str">
        <f>IF(OR(E1145="",F1145=""),"",NETWORKDAYS(E1145,F1145,Lister!$D$7:$D$13))</f>
        <v/>
      </c>
      <c r="H1145" s="76" t="str">
        <f>IF(Ansøgning!H1127="","",Ansøgning!H1127)</f>
        <v/>
      </c>
      <c r="I1145" s="32" t="str">
        <f t="shared" si="123"/>
        <v/>
      </c>
      <c r="J1145" s="77" t="str">
        <f>IF(Ansøgning!J1127="","",Ansøgning!J1127)</f>
        <v/>
      </c>
      <c r="K1145" s="77" t="str">
        <f>IF(Ansøgning!K1127="","",Ansøgning!K1127)</f>
        <v/>
      </c>
      <c r="L1145" s="46" t="str">
        <f t="shared" si="124"/>
        <v/>
      </c>
      <c r="M1145" s="78" t="str">
        <f>IF(Ansøgning!M1127="","",Ansøgning!M1127)</f>
        <v/>
      </c>
      <c r="N1145" s="31" t="str">
        <f t="shared" si="125"/>
        <v/>
      </c>
      <c r="O1145" s="78" t="str">
        <f>IF(Ansøgning!O1127="","",Ansøgning!O1127)</f>
        <v/>
      </c>
      <c r="P1145" s="78" t="str">
        <f>IF(Ansøgning!P1127="","",Ansøgning!P1127)</f>
        <v/>
      </c>
      <c r="Q1145" s="78" t="str">
        <f>IF(Ansøgning!Q1127="","",Ansøgning!Q1127)</f>
        <v/>
      </c>
      <c r="R1145" s="78" t="str">
        <f>IF(Ansøgning!R1127="","",Ansøgning!R1127)</f>
        <v/>
      </c>
      <c r="S1145" s="46" t="str">
        <f>IFERROR(MAX(IF(OR(O1145="",P1145=""),"",IF(AND(AND(MONTH(E1145)&gt;=7,MONTH(E1145)&lt;8),AND(MONTH(F1145)&gt;=7,MONTH(F1145)&lt;8)),(NETWORKDAYS(E1145,F1145,Lister!$D$7:$D$13)-O1145)*N1145/NETWORKDAYS(Lister!$D$19,Lister!$E$19,Lister!$D$7:$D$13),IF(AND(AND(MONTH(E1145)&gt;=7,MONTH(E1145)&lt;8),MONTH(F1145)&gt;7),(NETWORKDAYS(E1145,Lister!$E$19,Lister!$D$7:$D$13)-O1145)*N1145/NETWORKDAYS(Lister!$D$19,Lister!$E$19,Lister!$D$7:$D$13),IF(MONTH(E1145)&gt;7,0)))),0),"")</f>
        <v/>
      </c>
      <c r="T1145" s="46" t="str">
        <f>IFERROR(MAX(IF(OR(O1145="",P1145=""),"",IF(AND(AND(MONTH(E1145)&gt;=8,MONTH(E1145)&lt;9),AND(MONTH(F1145)&gt;=8,MONTH(F1145)&lt;9)),(NETWORKDAYS(E1145,F1145,Lister!$D$7:$D$13)-P1145)*N1145/NETWORKDAYS(Lister!$D$20,Lister!$E$20,Lister!$D$7:$D$13),IF(AND(MONTH(E1145)=7,MONTH(F1145)=8),(NETWORKDAYS(Lister!$D$20,F1145,Lister!$D$7:$D$13)-P1145)*N1145/NETWORKDAYS(Lister!$D$20,Lister!$E$20,Lister!$D$7:$D$13),IF(AND(MONTH(E1145)=7,MONTH(F1145)=7),0)))),0),"")</f>
        <v/>
      </c>
      <c r="U1145" s="78" t="str">
        <f>IF(Ansøgning!U1127="","",Ansøgning!U1127)</f>
        <v/>
      </c>
      <c r="V1145" s="119" t="str">
        <f t="shared" si="126"/>
        <v/>
      </c>
      <c r="W1145" s="120" t="str">
        <f t="shared" si="127"/>
        <v/>
      </c>
      <c r="X1145" s="42" t="str">
        <f t="shared" si="128"/>
        <v/>
      </c>
    </row>
    <row r="1146" spans="1:24" x14ac:dyDescent="0.25">
      <c r="A1146" s="13" t="str">
        <f t="shared" si="129"/>
        <v/>
      </c>
      <c r="B1146" s="75" t="str">
        <f>IF(Ansøgning!B1128="","",Ansøgning!B1128)</f>
        <v/>
      </c>
      <c r="C1146" s="75" t="str">
        <f>IF(Ansøgning!C1128="","",Ansøgning!C1128)</f>
        <v/>
      </c>
      <c r="D1146" s="75" t="str">
        <f>IF(Ansøgning!D1128="","",Ansøgning!D1128)</f>
        <v/>
      </c>
      <c r="E1146" s="76" t="str">
        <f>IF(Ansøgning!E1128="","",Ansøgning!E1128)</f>
        <v/>
      </c>
      <c r="F1146" s="76" t="str">
        <f>IF(Ansøgning!F1128="","",Ansøgning!F1128)</f>
        <v/>
      </c>
      <c r="G1146" s="33" t="str">
        <f>IF(OR(E1146="",F1146=""),"",NETWORKDAYS(E1146,F1146,Lister!$D$7:$D$13))</f>
        <v/>
      </c>
      <c r="H1146" s="76" t="str">
        <f>IF(Ansøgning!H1128="","",Ansøgning!H1128)</f>
        <v/>
      </c>
      <c r="I1146" s="32" t="str">
        <f t="shared" si="123"/>
        <v/>
      </c>
      <c r="J1146" s="77" t="str">
        <f>IF(Ansøgning!J1128="","",Ansøgning!J1128)</f>
        <v/>
      </c>
      <c r="K1146" s="77" t="str">
        <f>IF(Ansøgning!K1128="","",Ansøgning!K1128)</f>
        <v/>
      </c>
      <c r="L1146" s="46" t="str">
        <f t="shared" si="124"/>
        <v/>
      </c>
      <c r="M1146" s="78" t="str">
        <f>IF(Ansøgning!M1128="","",Ansøgning!M1128)</f>
        <v/>
      </c>
      <c r="N1146" s="31" t="str">
        <f t="shared" si="125"/>
        <v/>
      </c>
      <c r="O1146" s="78" t="str">
        <f>IF(Ansøgning!O1128="","",Ansøgning!O1128)</f>
        <v/>
      </c>
      <c r="P1146" s="78" t="str">
        <f>IF(Ansøgning!P1128="","",Ansøgning!P1128)</f>
        <v/>
      </c>
      <c r="Q1146" s="78" t="str">
        <f>IF(Ansøgning!Q1128="","",Ansøgning!Q1128)</f>
        <v/>
      </c>
      <c r="R1146" s="78" t="str">
        <f>IF(Ansøgning!R1128="","",Ansøgning!R1128)</f>
        <v/>
      </c>
      <c r="S1146" s="46" t="str">
        <f>IFERROR(MAX(IF(OR(O1146="",P1146=""),"",IF(AND(AND(MONTH(E1146)&gt;=7,MONTH(E1146)&lt;8),AND(MONTH(F1146)&gt;=7,MONTH(F1146)&lt;8)),(NETWORKDAYS(E1146,F1146,Lister!$D$7:$D$13)-O1146)*N1146/NETWORKDAYS(Lister!$D$19,Lister!$E$19,Lister!$D$7:$D$13),IF(AND(AND(MONTH(E1146)&gt;=7,MONTH(E1146)&lt;8),MONTH(F1146)&gt;7),(NETWORKDAYS(E1146,Lister!$E$19,Lister!$D$7:$D$13)-O1146)*N1146/NETWORKDAYS(Lister!$D$19,Lister!$E$19,Lister!$D$7:$D$13),IF(MONTH(E1146)&gt;7,0)))),0),"")</f>
        <v/>
      </c>
      <c r="T1146" s="46" t="str">
        <f>IFERROR(MAX(IF(OR(O1146="",P1146=""),"",IF(AND(AND(MONTH(E1146)&gt;=8,MONTH(E1146)&lt;9),AND(MONTH(F1146)&gt;=8,MONTH(F1146)&lt;9)),(NETWORKDAYS(E1146,F1146,Lister!$D$7:$D$13)-P1146)*N1146/NETWORKDAYS(Lister!$D$20,Lister!$E$20,Lister!$D$7:$D$13),IF(AND(MONTH(E1146)=7,MONTH(F1146)=8),(NETWORKDAYS(Lister!$D$20,F1146,Lister!$D$7:$D$13)-P1146)*N1146/NETWORKDAYS(Lister!$D$20,Lister!$E$20,Lister!$D$7:$D$13),IF(AND(MONTH(E1146)=7,MONTH(F1146)=7),0)))),0),"")</f>
        <v/>
      </c>
      <c r="U1146" s="78" t="str">
        <f>IF(Ansøgning!U1128="","",Ansøgning!U1128)</f>
        <v/>
      </c>
      <c r="V1146" s="119" t="str">
        <f t="shared" si="126"/>
        <v/>
      </c>
      <c r="W1146" s="120" t="str">
        <f t="shared" si="127"/>
        <v/>
      </c>
      <c r="X1146" s="42" t="str">
        <f t="shared" si="128"/>
        <v/>
      </c>
    </row>
    <row r="1147" spans="1:24" x14ac:dyDescent="0.25">
      <c r="A1147" s="13" t="str">
        <f t="shared" si="129"/>
        <v/>
      </c>
      <c r="B1147" s="75" t="str">
        <f>IF(Ansøgning!B1129="","",Ansøgning!B1129)</f>
        <v/>
      </c>
      <c r="C1147" s="75" t="str">
        <f>IF(Ansøgning!C1129="","",Ansøgning!C1129)</f>
        <v/>
      </c>
      <c r="D1147" s="75" t="str">
        <f>IF(Ansøgning!D1129="","",Ansøgning!D1129)</f>
        <v/>
      </c>
      <c r="E1147" s="76" t="str">
        <f>IF(Ansøgning!E1129="","",Ansøgning!E1129)</f>
        <v/>
      </c>
      <c r="F1147" s="76" t="str">
        <f>IF(Ansøgning!F1129="","",Ansøgning!F1129)</f>
        <v/>
      </c>
      <c r="G1147" s="33" t="str">
        <f>IF(OR(E1147="",F1147=""),"",NETWORKDAYS(E1147,F1147,Lister!$D$7:$D$13))</f>
        <v/>
      </c>
      <c r="H1147" s="76" t="str">
        <f>IF(Ansøgning!H1129="","",Ansøgning!H1129)</f>
        <v/>
      </c>
      <c r="I1147" s="32" t="str">
        <f t="shared" si="123"/>
        <v/>
      </c>
      <c r="J1147" s="77" t="str">
        <f>IF(Ansøgning!J1129="","",Ansøgning!J1129)</f>
        <v/>
      </c>
      <c r="K1147" s="77" t="str">
        <f>IF(Ansøgning!K1129="","",Ansøgning!K1129)</f>
        <v/>
      </c>
      <c r="L1147" s="46" t="str">
        <f t="shared" si="124"/>
        <v/>
      </c>
      <c r="M1147" s="78" t="str">
        <f>IF(Ansøgning!M1129="","",Ansøgning!M1129)</f>
        <v/>
      </c>
      <c r="N1147" s="31" t="str">
        <f t="shared" si="125"/>
        <v/>
      </c>
      <c r="O1147" s="78" t="str">
        <f>IF(Ansøgning!O1129="","",Ansøgning!O1129)</f>
        <v/>
      </c>
      <c r="P1147" s="78" t="str">
        <f>IF(Ansøgning!P1129="","",Ansøgning!P1129)</f>
        <v/>
      </c>
      <c r="Q1147" s="78" t="str">
        <f>IF(Ansøgning!Q1129="","",Ansøgning!Q1129)</f>
        <v/>
      </c>
      <c r="R1147" s="78" t="str">
        <f>IF(Ansøgning!R1129="","",Ansøgning!R1129)</f>
        <v/>
      </c>
      <c r="S1147" s="46" t="str">
        <f>IFERROR(MAX(IF(OR(O1147="",P1147=""),"",IF(AND(AND(MONTH(E1147)&gt;=7,MONTH(E1147)&lt;8),AND(MONTH(F1147)&gt;=7,MONTH(F1147)&lt;8)),(NETWORKDAYS(E1147,F1147,Lister!$D$7:$D$13)-O1147)*N1147/NETWORKDAYS(Lister!$D$19,Lister!$E$19,Lister!$D$7:$D$13),IF(AND(AND(MONTH(E1147)&gt;=7,MONTH(E1147)&lt;8),MONTH(F1147)&gt;7),(NETWORKDAYS(E1147,Lister!$E$19,Lister!$D$7:$D$13)-O1147)*N1147/NETWORKDAYS(Lister!$D$19,Lister!$E$19,Lister!$D$7:$D$13),IF(MONTH(E1147)&gt;7,0)))),0),"")</f>
        <v/>
      </c>
      <c r="T1147" s="46" t="str">
        <f>IFERROR(MAX(IF(OR(O1147="",P1147=""),"",IF(AND(AND(MONTH(E1147)&gt;=8,MONTH(E1147)&lt;9),AND(MONTH(F1147)&gt;=8,MONTH(F1147)&lt;9)),(NETWORKDAYS(E1147,F1147,Lister!$D$7:$D$13)-P1147)*N1147/NETWORKDAYS(Lister!$D$20,Lister!$E$20,Lister!$D$7:$D$13),IF(AND(MONTH(E1147)=7,MONTH(F1147)=8),(NETWORKDAYS(Lister!$D$20,F1147,Lister!$D$7:$D$13)-P1147)*N1147/NETWORKDAYS(Lister!$D$20,Lister!$E$20,Lister!$D$7:$D$13),IF(AND(MONTH(E1147)=7,MONTH(F1147)=7),0)))),0),"")</f>
        <v/>
      </c>
      <c r="U1147" s="78" t="str">
        <f>IF(Ansøgning!U1129="","",Ansøgning!U1129)</f>
        <v/>
      </c>
      <c r="V1147" s="119" t="str">
        <f t="shared" si="126"/>
        <v/>
      </c>
      <c r="W1147" s="120" t="str">
        <f t="shared" si="127"/>
        <v/>
      </c>
      <c r="X1147" s="42" t="str">
        <f t="shared" si="128"/>
        <v/>
      </c>
    </row>
    <row r="1148" spans="1:24" x14ac:dyDescent="0.25">
      <c r="A1148" s="13" t="str">
        <f t="shared" si="129"/>
        <v/>
      </c>
      <c r="B1148" s="75" t="str">
        <f>IF(Ansøgning!B1130="","",Ansøgning!B1130)</f>
        <v/>
      </c>
      <c r="C1148" s="75" t="str">
        <f>IF(Ansøgning!C1130="","",Ansøgning!C1130)</f>
        <v/>
      </c>
      <c r="D1148" s="75" t="str">
        <f>IF(Ansøgning!D1130="","",Ansøgning!D1130)</f>
        <v/>
      </c>
      <c r="E1148" s="76" t="str">
        <f>IF(Ansøgning!E1130="","",Ansøgning!E1130)</f>
        <v/>
      </c>
      <c r="F1148" s="76" t="str">
        <f>IF(Ansøgning!F1130="","",Ansøgning!F1130)</f>
        <v/>
      </c>
      <c r="G1148" s="33" t="str">
        <f>IF(OR(E1148="",F1148=""),"",NETWORKDAYS(E1148,F1148,Lister!$D$7:$D$13))</f>
        <v/>
      </c>
      <c r="H1148" s="76" t="str">
        <f>IF(Ansøgning!H1130="","",Ansøgning!H1130)</f>
        <v/>
      </c>
      <c r="I1148" s="32" t="str">
        <f t="shared" si="123"/>
        <v/>
      </c>
      <c r="J1148" s="77" t="str">
        <f>IF(Ansøgning!J1130="","",Ansøgning!J1130)</f>
        <v/>
      </c>
      <c r="K1148" s="77" t="str">
        <f>IF(Ansøgning!K1130="","",Ansøgning!K1130)</f>
        <v/>
      </c>
      <c r="L1148" s="46" t="str">
        <f t="shared" si="124"/>
        <v/>
      </c>
      <c r="M1148" s="78" t="str">
        <f>IF(Ansøgning!M1130="","",Ansøgning!M1130)</f>
        <v/>
      </c>
      <c r="N1148" s="31" t="str">
        <f t="shared" si="125"/>
        <v/>
      </c>
      <c r="O1148" s="78" t="str">
        <f>IF(Ansøgning!O1130="","",Ansøgning!O1130)</f>
        <v/>
      </c>
      <c r="P1148" s="78" t="str">
        <f>IF(Ansøgning!P1130="","",Ansøgning!P1130)</f>
        <v/>
      </c>
      <c r="Q1148" s="78" t="str">
        <f>IF(Ansøgning!Q1130="","",Ansøgning!Q1130)</f>
        <v/>
      </c>
      <c r="R1148" s="78" t="str">
        <f>IF(Ansøgning!R1130="","",Ansøgning!R1130)</f>
        <v/>
      </c>
      <c r="S1148" s="46" t="str">
        <f>IFERROR(MAX(IF(OR(O1148="",P1148=""),"",IF(AND(AND(MONTH(E1148)&gt;=7,MONTH(E1148)&lt;8),AND(MONTH(F1148)&gt;=7,MONTH(F1148)&lt;8)),(NETWORKDAYS(E1148,F1148,Lister!$D$7:$D$13)-O1148)*N1148/NETWORKDAYS(Lister!$D$19,Lister!$E$19,Lister!$D$7:$D$13),IF(AND(AND(MONTH(E1148)&gt;=7,MONTH(E1148)&lt;8),MONTH(F1148)&gt;7),(NETWORKDAYS(E1148,Lister!$E$19,Lister!$D$7:$D$13)-O1148)*N1148/NETWORKDAYS(Lister!$D$19,Lister!$E$19,Lister!$D$7:$D$13),IF(MONTH(E1148)&gt;7,0)))),0),"")</f>
        <v/>
      </c>
      <c r="T1148" s="46" t="str">
        <f>IFERROR(MAX(IF(OR(O1148="",P1148=""),"",IF(AND(AND(MONTH(E1148)&gt;=8,MONTH(E1148)&lt;9),AND(MONTH(F1148)&gt;=8,MONTH(F1148)&lt;9)),(NETWORKDAYS(E1148,F1148,Lister!$D$7:$D$13)-P1148)*N1148/NETWORKDAYS(Lister!$D$20,Lister!$E$20,Lister!$D$7:$D$13),IF(AND(MONTH(E1148)=7,MONTH(F1148)=8),(NETWORKDAYS(Lister!$D$20,F1148,Lister!$D$7:$D$13)-P1148)*N1148/NETWORKDAYS(Lister!$D$20,Lister!$E$20,Lister!$D$7:$D$13),IF(AND(MONTH(E1148)=7,MONTH(F1148)=7),0)))),0),"")</f>
        <v/>
      </c>
      <c r="U1148" s="78" t="str">
        <f>IF(Ansøgning!U1130="","",Ansøgning!U1130)</f>
        <v/>
      </c>
      <c r="V1148" s="119" t="str">
        <f t="shared" si="126"/>
        <v/>
      </c>
      <c r="W1148" s="120" t="str">
        <f t="shared" si="127"/>
        <v/>
      </c>
      <c r="X1148" s="42" t="str">
        <f t="shared" si="128"/>
        <v/>
      </c>
    </row>
    <row r="1149" spans="1:24" x14ac:dyDescent="0.25">
      <c r="A1149" s="13" t="str">
        <f t="shared" si="129"/>
        <v/>
      </c>
      <c r="B1149" s="75" t="str">
        <f>IF(Ansøgning!B1131="","",Ansøgning!B1131)</f>
        <v/>
      </c>
      <c r="C1149" s="75" t="str">
        <f>IF(Ansøgning!C1131="","",Ansøgning!C1131)</f>
        <v/>
      </c>
      <c r="D1149" s="75" t="str">
        <f>IF(Ansøgning!D1131="","",Ansøgning!D1131)</f>
        <v/>
      </c>
      <c r="E1149" s="76" t="str">
        <f>IF(Ansøgning!E1131="","",Ansøgning!E1131)</f>
        <v/>
      </c>
      <c r="F1149" s="76" t="str">
        <f>IF(Ansøgning!F1131="","",Ansøgning!F1131)</f>
        <v/>
      </c>
      <c r="G1149" s="33" t="str">
        <f>IF(OR(E1149="",F1149=""),"",NETWORKDAYS(E1149,F1149,Lister!$D$7:$D$13))</f>
        <v/>
      </c>
      <c r="H1149" s="76" t="str">
        <f>IF(Ansøgning!H1131="","",Ansøgning!H1131)</f>
        <v/>
      </c>
      <c r="I1149" s="32" t="str">
        <f t="shared" si="123"/>
        <v/>
      </c>
      <c r="J1149" s="77" t="str">
        <f>IF(Ansøgning!J1131="","",Ansøgning!J1131)</f>
        <v/>
      </c>
      <c r="K1149" s="77" t="str">
        <f>IF(Ansøgning!K1131="","",Ansøgning!K1131)</f>
        <v/>
      </c>
      <c r="L1149" s="46" t="str">
        <f t="shared" si="124"/>
        <v/>
      </c>
      <c r="M1149" s="78" t="str">
        <f>IF(Ansøgning!M1131="","",Ansøgning!M1131)</f>
        <v/>
      </c>
      <c r="N1149" s="31" t="str">
        <f t="shared" si="125"/>
        <v/>
      </c>
      <c r="O1149" s="78" t="str">
        <f>IF(Ansøgning!O1131="","",Ansøgning!O1131)</f>
        <v/>
      </c>
      <c r="P1149" s="78" t="str">
        <f>IF(Ansøgning!P1131="","",Ansøgning!P1131)</f>
        <v/>
      </c>
      <c r="Q1149" s="78" t="str">
        <f>IF(Ansøgning!Q1131="","",Ansøgning!Q1131)</f>
        <v/>
      </c>
      <c r="R1149" s="78" t="str">
        <f>IF(Ansøgning!R1131="","",Ansøgning!R1131)</f>
        <v/>
      </c>
      <c r="S1149" s="46" t="str">
        <f>IFERROR(MAX(IF(OR(O1149="",P1149=""),"",IF(AND(AND(MONTH(E1149)&gt;=7,MONTH(E1149)&lt;8),AND(MONTH(F1149)&gt;=7,MONTH(F1149)&lt;8)),(NETWORKDAYS(E1149,F1149,Lister!$D$7:$D$13)-O1149)*N1149/NETWORKDAYS(Lister!$D$19,Lister!$E$19,Lister!$D$7:$D$13),IF(AND(AND(MONTH(E1149)&gt;=7,MONTH(E1149)&lt;8),MONTH(F1149)&gt;7),(NETWORKDAYS(E1149,Lister!$E$19,Lister!$D$7:$D$13)-O1149)*N1149/NETWORKDAYS(Lister!$D$19,Lister!$E$19,Lister!$D$7:$D$13),IF(MONTH(E1149)&gt;7,0)))),0),"")</f>
        <v/>
      </c>
      <c r="T1149" s="46" t="str">
        <f>IFERROR(MAX(IF(OR(O1149="",P1149=""),"",IF(AND(AND(MONTH(E1149)&gt;=8,MONTH(E1149)&lt;9),AND(MONTH(F1149)&gt;=8,MONTH(F1149)&lt;9)),(NETWORKDAYS(E1149,F1149,Lister!$D$7:$D$13)-P1149)*N1149/NETWORKDAYS(Lister!$D$20,Lister!$E$20,Lister!$D$7:$D$13),IF(AND(MONTH(E1149)=7,MONTH(F1149)=8),(NETWORKDAYS(Lister!$D$20,F1149,Lister!$D$7:$D$13)-P1149)*N1149/NETWORKDAYS(Lister!$D$20,Lister!$E$20,Lister!$D$7:$D$13),IF(AND(MONTH(E1149)=7,MONTH(F1149)=7),0)))),0),"")</f>
        <v/>
      </c>
      <c r="U1149" s="78" t="str">
        <f>IF(Ansøgning!U1131="","",Ansøgning!U1131)</f>
        <v/>
      </c>
      <c r="V1149" s="119" t="str">
        <f t="shared" si="126"/>
        <v/>
      </c>
      <c r="W1149" s="120" t="str">
        <f t="shared" si="127"/>
        <v/>
      </c>
      <c r="X1149" s="42" t="str">
        <f t="shared" si="128"/>
        <v/>
      </c>
    </row>
    <row r="1150" spans="1:24" x14ac:dyDescent="0.25">
      <c r="A1150" s="13" t="str">
        <f t="shared" si="129"/>
        <v/>
      </c>
      <c r="B1150" s="75" t="str">
        <f>IF(Ansøgning!B1132="","",Ansøgning!B1132)</f>
        <v/>
      </c>
      <c r="C1150" s="75" t="str">
        <f>IF(Ansøgning!C1132="","",Ansøgning!C1132)</f>
        <v/>
      </c>
      <c r="D1150" s="75" t="str">
        <f>IF(Ansøgning!D1132="","",Ansøgning!D1132)</f>
        <v/>
      </c>
      <c r="E1150" s="76" t="str">
        <f>IF(Ansøgning!E1132="","",Ansøgning!E1132)</f>
        <v/>
      </c>
      <c r="F1150" s="76" t="str">
        <f>IF(Ansøgning!F1132="","",Ansøgning!F1132)</f>
        <v/>
      </c>
      <c r="G1150" s="33" t="str">
        <f>IF(OR(E1150="",F1150=""),"",NETWORKDAYS(E1150,F1150,Lister!$D$7:$D$13))</f>
        <v/>
      </c>
      <c r="H1150" s="76" t="str">
        <f>IF(Ansøgning!H1132="","",Ansøgning!H1132)</f>
        <v/>
      </c>
      <c r="I1150" s="32" t="str">
        <f t="shared" si="123"/>
        <v/>
      </c>
      <c r="J1150" s="77" t="str">
        <f>IF(Ansøgning!J1132="","",Ansøgning!J1132)</f>
        <v/>
      </c>
      <c r="K1150" s="77" t="str">
        <f>IF(Ansøgning!K1132="","",Ansøgning!K1132)</f>
        <v/>
      </c>
      <c r="L1150" s="46" t="str">
        <f t="shared" si="124"/>
        <v/>
      </c>
      <c r="M1150" s="78" t="str">
        <f>IF(Ansøgning!M1132="","",Ansøgning!M1132)</f>
        <v/>
      </c>
      <c r="N1150" s="31" t="str">
        <f t="shared" si="125"/>
        <v/>
      </c>
      <c r="O1150" s="78" t="str">
        <f>IF(Ansøgning!O1132="","",Ansøgning!O1132)</f>
        <v/>
      </c>
      <c r="P1150" s="78" t="str">
        <f>IF(Ansøgning!P1132="","",Ansøgning!P1132)</f>
        <v/>
      </c>
      <c r="Q1150" s="78" t="str">
        <f>IF(Ansøgning!Q1132="","",Ansøgning!Q1132)</f>
        <v/>
      </c>
      <c r="R1150" s="78" t="str">
        <f>IF(Ansøgning!R1132="","",Ansøgning!R1132)</f>
        <v/>
      </c>
      <c r="S1150" s="46" t="str">
        <f>IFERROR(MAX(IF(OR(O1150="",P1150=""),"",IF(AND(AND(MONTH(E1150)&gt;=7,MONTH(E1150)&lt;8),AND(MONTH(F1150)&gt;=7,MONTH(F1150)&lt;8)),(NETWORKDAYS(E1150,F1150,Lister!$D$7:$D$13)-O1150)*N1150/NETWORKDAYS(Lister!$D$19,Lister!$E$19,Lister!$D$7:$D$13),IF(AND(AND(MONTH(E1150)&gt;=7,MONTH(E1150)&lt;8),MONTH(F1150)&gt;7),(NETWORKDAYS(E1150,Lister!$E$19,Lister!$D$7:$D$13)-O1150)*N1150/NETWORKDAYS(Lister!$D$19,Lister!$E$19,Lister!$D$7:$D$13),IF(MONTH(E1150)&gt;7,0)))),0),"")</f>
        <v/>
      </c>
      <c r="T1150" s="46" t="str">
        <f>IFERROR(MAX(IF(OR(O1150="",P1150=""),"",IF(AND(AND(MONTH(E1150)&gt;=8,MONTH(E1150)&lt;9),AND(MONTH(F1150)&gt;=8,MONTH(F1150)&lt;9)),(NETWORKDAYS(E1150,F1150,Lister!$D$7:$D$13)-P1150)*N1150/NETWORKDAYS(Lister!$D$20,Lister!$E$20,Lister!$D$7:$D$13),IF(AND(MONTH(E1150)=7,MONTH(F1150)=8),(NETWORKDAYS(Lister!$D$20,F1150,Lister!$D$7:$D$13)-P1150)*N1150/NETWORKDAYS(Lister!$D$20,Lister!$E$20,Lister!$D$7:$D$13),IF(AND(MONTH(E1150)=7,MONTH(F1150)=7),0)))),0),"")</f>
        <v/>
      </c>
      <c r="U1150" s="78" t="str">
        <f>IF(Ansøgning!U1132="","",Ansøgning!U1132)</f>
        <v/>
      </c>
      <c r="V1150" s="119" t="str">
        <f t="shared" si="126"/>
        <v/>
      </c>
      <c r="W1150" s="120" t="str">
        <f t="shared" si="127"/>
        <v/>
      </c>
      <c r="X1150" s="42" t="str">
        <f t="shared" si="128"/>
        <v/>
      </c>
    </row>
    <row r="1151" spans="1:24" x14ac:dyDescent="0.25">
      <c r="A1151" s="13" t="str">
        <f t="shared" si="129"/>
        <v/>
      </c>
      <c r="B1151" s="75" t="str">
        <f>IF(Ansøgning!B1133="","",Ansøgning!B1133)</f>
        <v/>
      </c>
      <c r="C1151" s="75" t="str">
        <f>IF(Ansøgning!C1133="","",Ansøgning!C1133)</f>
        <v/>
      </c>
      <c r="D1151" s="75" t="str">
        <f>IF(Ansøgning!D1133="","",Ansøgning!D1133)</f>
        <v/>
      </c>
      <c r="E1151" s="76" t="str">
        <f>IF(Ansøgning!E1133="","",Ansøgning!E1133)</f>
        <v/>
      </c>
      <c r="F1151" s="76" t="str">
        <f>IF(Ansøgning!F1133="","",Ansøgning!F1133)</f>
        <v/>
      </c>
      <c r="G1151" s="33" t="str">
        <f>IF(OR(E1151="",F1151=""),"",NETWORKDAYS(E1151,F1151,Lister!$D$7:$D$13))</f>
        <v/>
      </c>
      <c r="H1151" s="76" t="str">
        <f>IF(Ansøgning!H1133="","",Ansøgning!H1133)</f>
        <v/>
      </c>
      <c r="I1151" s="32" t="str">
        <f t="shared" si="123"/>
        <v/>
      </c>
      <c r="J1151" s="77" t="str">
        <f>IF(Ansøgning!J1133="","",Ansøgning!J1133)</f>
        <v/>
      </c>
      <c r="K1151" s="77" t="str">
        <f>IF(Ansøgning!K1133="","",Ansøgning!K1133)</f>
        <v/>
      </c>
      <c r="L1151" s="46" t="str">
        <f t="shared" si="124"/>
        <v/>
      </c>
      <c r="M1151" s="78" t="str">
        <f>IF(Ansøgning!M1133="","",Ansøgning!M1133)</f>
        <v/>
      </c>
      <c r="N1151" s="31" t="str">
        <f t="shared" si="125"/>
        <v/>
      </c>
      <c r="O1151" s="78" t="str">
        <f>IF(Ansøgning!O1133="","",Ansøgning!O1133)</f>
        <v/>
      </c>
      <c r="P1151" s="78" t="str">
        <f>IF(Ansøgning!P1133="","",Ansøgning!P1133)</f>
        <v/>
      </c>
      <c r="Q1151" s="78" t="str">
        <f>IF(Ansøgning!Q1133="","",Ansøgning!Q1133)</f>
        <v/>
      </c>
      <c r="R1151" s="78" t="str">
        <f>IF(Ansøgning!R1133="","",Ansøgning!R1133)</f>
        <v/>
      </c>
      <c r="S1151" s="46" t="str">
        <f>IFERROR(MAX(IF(OR(O1151="",P1151=""),"",IF(AND(AND(MONTH(E1151)&gt;=7,MONTH(E1151)&lt;8),AND(MONTH(F1151)&gt;=7,MONTH(F1151)&lt;8)),(NETWORKDAYS(E1151,F1151,Lister!$D$7:$D$13)-O1151)*N1151/NETWORKDAYS(Lister!$D$19,Lister!$E$19,Lister!$D$7:$D$13),IF(AND(AND(MONTH(E1151)&gt;=7,MONTH(E1151)&lt;8),MONTH(F1151)&gt;7),(NETWORKDAYS(E1151,Lister!$E$19,Lister!$D$7:$D$13)-O1151)*N1151/NETWORKDAYS(Lister!$D$19,Lister!$E$19,Lister!$D$7:$D$13),IF(MONTH(E1151)&gt;7,0)))),0),"")</f>
        <v/>
      </c>
      <c r="T1151" s="46" t="str">
        <f>IFERROR(MAX(IF(OR(O1151="",P1151=""),"",IF(AND(AND(MONTH(E1151)&gt;=8,MONTH(E1151)&lt;9),AND(MONTH(F1151)&gt;=8,MONTH(F1151)&lt;9)),(NETWORKDAYS(E1151,F1151,Lister!$D$7:$D$13)-P1151)*N1151/NETWORKDAYS(Lister!$D$20,Lister!$E$20,Lister!$D$7:$D$13),IF(AND(MONTH(E1151)=7,MONTH(F1151)=8),(NETWORKDAYS(Lister!$D$20,F1151,Lister!$D$7:$D$13)-P1151)*N1151/NETWORKDAYS(Lister!$D$20,Lister!$E$20,Lister!$D$7:$D$13),IF(AND(MONTH(E1151)=7,MONTH(F1151)=7),0)))),0),"")</f>
        <v/>
      </c>
      <c r="U1151" s="78" t="str">
        <f>IF(Ansøgning!U1133="","",Ansøgning!U1133)</f>
        <v/>
      </c>
      <c r="V1151" s="119" t="str">
        <f t="shared" si="126"/>
        <v/>
      </c>
      <c r="W1151" s="120" t="str">
        <f t="shared" si="127"/>
        <v/>
      </c>
      <c r="X1151" s="42" t="str">
        <f t="shared" si="128"/>
        <v/>
      </c>
    </row>
    <row r="1152" spans="1:24" x14ac:dyDescent="0.25">
      <c r="A1152" s="13" t="str">
        <f t="shared" si="129"/>
        <v/>
      </c>
      <c r="B1152" s="75" t="str">
        <f>IF(Ansøgning!B1134="","",Ansøgning!B1134)</f>
        <v/>
      </c>
      <c r="C1152" s="75" t="str">
        <f>IF(Ansøgning!C1134="","",Ansøgning!C1134)</f>
        <v/>
      </c>
      <c r="D1152" s="75" t="str">
        <f>IF(Ansøgning!D1134="","",Ansøgning!D1134)</f>
        <v/>
      </c>
      <c r="E1152" s="76" t="str">
        <f>IF(Ansøgning!E1134="","",Ansøgning!E1134)</f>
        <v/>
      </c>
      <c r="F1152" s="76" t="str">
        <f>IF(Ansøgning!F1134="","",Ansøgning!F1134)</f>
        <v/>
      </c>
      <c r="G1152" s="33" t="str">
        <f>IF(OR(E1152="",F1152=""),"",NETWORKDAYS(E1152,F1152,Lister!$D$7:$D$13))</f>
        <v/>
      </c>
      <c r="H1152" s="76" t="str">
        <f>IF(Ansøgning!H1134="","",Ansøgning!H1134)</f>
        <v/>
      </c>
      <c r="I1152" s="32" t="str">
        <f t="shared" si="123"/>
        <v/>
      </c>
      <c r="J1152" s="77" t="str">
        <f>IF(Ansøgning!J1134="","",Ansøgning!J1134)</f>
        <v/>
      </c>
      <c r="K1152" s="77" t="str">
        <f>IF(Ansøgning!K1134="","",Ansøgning!K1134)</f>
        <v/>
      </c>
      <c r="L1152" s="46" t="str">
        <f t="shared" si="124"/>
        <v/>
      </c>
      <c r="M1152" s="78" t="str">
        <f>IF(Ansøgning!M1134="","",Ansøgning!M1134)</f>
        <v/>
      </c>
      <c r="N1152" s="31" t="str">
        <f t="shared" si="125"/>
        <v/>
      </c>
      <c r="O1152" s="78" t="str">
        <f>IF(Ansøgning!O1134="","",Ansøgning!O1134)</f>
        <v/>
      </c>
      <c r="P1152" s="78" t="str">
        <f>IF(Ansøgning!P1134="","",Ansøgning!P1134)</f>
        <v/>
      </c>
      <c r="Q1152" s="78" t="str">
        <f>IF(Ansøgning!Q1134="","",Ansøgning!Q1134)</f>
        <v/>
      </c>
      <c r="R1152" s="78" t="str">
        <f>IF(Ansøgning!R1134="","",Ansøgning!R1134)</f>
        <v/>
      </c>
      <c r="S1152" s="46" t="str">
        <f>IFERROR(MAX(IF(OR(O1152="",P1152=""),"",IF(AND(AND(MONTH(E1152)&gt;=7,MONTH(E1152)&lt;8),AND(MONTH(F1152)&gt;=7,MONTH(F1152)&lt;8)),(NETWORKDAYS(E1152,F1152,Lister!$D$7:$D$13)-O1152)*N1152/NETWORKDAYS(Lister!$D$19,Lister!$E$19,Lister!$D$7:$D$13),IF(AND(AND(MONTH(E1152)&gt;=7,MONTH(E1152)&lt;8),MONTH(F1152)&gt;7),(NETWORKDAYS(E1152,Lister!$E$19,Lister!$D$7:$D$13)-O1152)*N1152/NETWORKDAYS(Lister!$D$19,Lister!$E$19,Lister!$D$7:$D$13),IF(MONTH(E1152)&gt;7,0)))),0),"")</f>
        <v/>
      </c>
      <c r="T1152" s="46" t="str">
        <f>IFERROR(MAX(IF(OR(O1152="",P1152=""),"",IF(AND(AND(MONTH(E1152)&gt;=8,MONTH(E1152)&lt;9),AND(MONTH(F1152)&gt;=8,MONTH(F1152)&lt;9)),(NETWORKDAYS(E1152,F1152,Lister!$D$7:$D$13)-P1152)*N1152/NETWORKDAYS(Lister!$D$20,Lister!$E$20,Lister!$D$7:$D$13),IF(AND(MONTH(E1152)=7,MONTH(F1152)=8),(NETWORKDAYS(Lister!$D$20,F1152,Lister!$D$7:$D$13)-P1152)*N1152/NETWORKDAYS(Lister!$D$20,Lister!$E$20,Lister!$D$7:$D$13),IF(AND(MONTH(E1152)=7,MONTH(F1152)=7),0)))),0),"")</f>
        <v/>
      </c>
      <c r="U1152" s="78" t="str">
        <f>IF(Ansøgning!U1134="","",Ansøgning!U1134)</f>
        <v/>
      </c>
      <c r="V1152" s="119" t="str">
        <f t="shared" si="126"/>
        <v/>
      </c>
      <c r="W1152" s="120" t="str">
        <f t="shared" si="127"/>
        <v/>
      </c>
      <c r="X1152" s="42" t="str">
        <f t="shared" si="128"/>
        <v/>
      </c>
    </row>
    <row r="1153" spans="1:24" x14ac:dyDescent="0.25">
      <c r="A1153" s="13" t="str">
        <f t="shared" si="129"/>
        <v/>
      </c>
      <c r="B1153" s="75" t="str">
        <f>IF(Ansøgning!B1135="","",Ansøgning!B1135)</f>
        <v/>
      </c>
      <c r="C1153" s="75" t="str">
        <f>IF(Ansøgning!C1135="","",Ansøgning!C1135)</f>
        <v/>
      </c>
      <c r="D1153" s="75" t="str">
        <f>IF(Ansøgning!D1135="","",Ansøgning!D1135)</f>
        <v/>
      </c>
      <c r="E1153" s="76" t="str">
        <f>IF(Ansøgning!E1135="","",Ansøgning!E1135)</f>
        <v/>
      </c>
      <c r="F1153" s="76" t="str">
        <f>IF(Ansøgning!F1135="","",Ansøgning!F1135)</f>
        <v/>
      </c>
      <c r="G1153" s="33" t="str">
        <f>IF(OR(E1153="",F1153=""),"",NETWORKDAYS(E1153,F1153,Lister!$D$7:$D$13))</f>
        <v/>
      </c>
      <c r="H1153" s="76" t="str">
        <f>IF(Ansøgning!H1135="","",Ansøgning!H1135)</f>
        <v/>
      </c>
      <c r="I1153" s="32" t="str">
        <f t="shared" si="123"/>
        <v/>
      </c>
      <c r="J1153" s="77" t="str">
        <f>IF(Ansøgning!J1135="","",Ansøgning!J1135)</f>
        <v/>
      </c>
      <c r="K1153" s="77" t="str">
        <f>IF(Ansøgning!K1135="","",Ansøgning!K1135)</f>
        <v/>
      </c>
      <c r="L1153" s="46" t="str">
        <f t="shared" si="124"/>
        <v/>
      </c>
      <c r="M1153" s="78" t="str">
        <f>IF(Ansøgning!M1135="","",Ansøgning!M1135)</f>
        <v/>
      </c>
      <c r="N1153" s="31" t="str">
        <f t="shared" si="125"/>
        <v/>
      </c>
      <c r="O1153" s="78" t="str">
        <f>IF(Ansøgning!O1135="","",Ansøgning!O1135)</f>
        <v/>
      </c>
      <c r="P1153" s="78" t="str">
        <f>IF(Ansøgning!P1135="","",Ansøgning!P1135)</f>
        <v/>
      </c>
      <c r="Q1153" s="78" t="str">
        <f>IF(Ansøgning!Q1135="","",Ansøgning!Q1135)</f>
        <v/>
      </c>
      <c r="R1153" s="78" t="str">
        <f>IF(Ansøgning!R1135="","",Ansøgning!R1135)</f>
        <v/>
      </c>
      <c r="S1153" s="46" t="str">
        <f>IFERROR(MAX(IF(OR(O1153="",P1153=""),"",IF(AND(AND(MONTH(E1153)&gt;=7,MONTH(E1153)&lt;8),AND(MONTH(F1153)&gt;=7,MONTH(F1153)&lt;8)),(NETWORKDAYS(E1153,F1153,Lister!$D$7:$D$13)-O1153)*N1153/NETWORKDAYS(Lister!$D$19,Lister!$E$19,Lister!$D$7:$D$13),IF(AND(AND(MONTH(E1153)&gt;=7,MONTH(E1153)&lt;8),MONTH(F1153)&gt;7),(NETWORKDAYS(E1153,Lister!$E$19,Lister!$D$7:$D$13)-O1153)*N1153/NETWORKDAYS(Lister!$D$19,Lister!$E$19,Lister!$D$7:$D$13),IF(MONTH(E1153)&gt;7,0)))),0),"")</f>
        <v/>
      </c>
      <c r="T1153" s="46" t="str">
        <f>IFERROR(MAX(IF(OR(O1153="",P1153=""),"",IF(AND(AND(MONTH(E1153)&gt;=8,MONTH(E1153)&lt;9),AND(MONTH(F1153)&gt;=8,MONTH(F1153)&lt;9)),(NETWORKDAYS(E1153,F1153,Lister!$D$7:$D$13)-P1153)*N1153/NETWORKDAYS(Lister!$D$20,Lister!$E$20,Lister!$D$7:$D$13),IF(AND(MONTH(E1153)=7,MONTH(F1153)=8),(NETWORKDAYS(Lister!$D$20,F1153,Lister!$D$7:$D$13)-P1153)*N1153/NETWORKDAYS(Lister!$D$20,Lister!$E$20,Lister!$D$7:$D$13),IF(AND(MONTH(E1153)=7,MONTH(F1153)=7),0)))),0),"")</f>
        <v/>
      </c>
      <c r="U1153" s="78" t="str">
        <f>IF(Ansøgning!U1135="","",Ansøgning!U1135)</f>
        <v/>
      </c>
      <c r="V1153" s="119" t="str">
        <f t="shared" si="126"/>
        <v/>
      </c>
      <c r="W1153" s="120" t="str">
        <f t="shared" si="127"/>
        <v/>
      </c>
      <c r="X1153" s="42" t="str">
        <f t="shared" si="128"/>
        <v/>
      </c>
    </row>
    <row r="1154" spans="1:24" x14ac:dyDescent="0.25">
      <c r="A1154" s="13" t="str">
        <f t="shared" si="129"/>
        <v/>
      </c>
      <c r="B1154" s="75" t="str">
        <f>IF(Ansøgning!B1136="","",Ansøgning!B1136)</f>
        <v/>
      </c>
      <c r="C1154" s="75" t="str">
        <f>IF(Ansøgning!C1136="","",Ansøgning!C1136)</f>
        <v/>
      </c>
      <c r="D1154" s="75" t="str">
        <f>IF(Ansøgning!D1136="","",Ansøgning!D1136)</f>
        <v/>
      </c>
      <c r="E1154" s="76" t="str">
        <f>IF(Ansøgning!E1136="","",Ansøgning!E1136)</f>
        <v/>
      </c>
      <c r="F1154" s="76" t="str">
        <f>IF(Ansøgning!F1136="","",Ansøgning!F1136)</f>
        <v/>
      </c>
      <c r="G1154" s="33" t="str">
        <f>IF(OR(E1154="",F1154=""),"",NETWORKDAYS(E1154,F1154,Lister!$D$7:$D$13))</f>
        <v/>
      </c>
      <c r="H1154" s="76" t="str">
        <f>IF(Ansøgning!H1136="","",Ansøgning!H1136)</f>
        <v/>
      </c>
      <c r="I1154" s="32" t="str">
        <f t="shared" si="123"/>
        <v/>
      </c>
      <c r="J1154" s="77" t="str">
        <f>IF(Ansøgning!J1136="","",Ansøgning!J1136)</f>
        <v/>
      </c>
      <c r="K1154" s="77" t="str">
        <f>IF(Ansøgning!K1136="","",Ansøgning!K1136)</f>
        <v/>
      </c>
      <c r="L1154" s="46" t="str">
        <f t="shared" si="124"/>
        <v/>
      </c>
      <c r="M1154" s="78" t="str">
        <f>IF(Ansøgning!M1136="","",Ansøgning!M1136)</f>
        <v/>
      </c>
      <c r="N1154" s="31" t="str">
        <f t="shared" si="125"/>
        <v/>
      </c>
      <c r="O1154" s="78" t="str">
        <f>IF(Ansøgning!O1136="","",Ansøgning!O1136)</f>
        <v/>
      </c>
      <c r="P1154" s="78" t="str">
        <f>IF(Ansøgning!P1136="","",Ansøgning!P1136)</f>
        <v/>
      </c>
      <c r="Q1154" s="78" t="str">
        <f>IF(Ansøgning!Q1136="","",Ansøgning!Q1136)</f>
        <v/>
      </c>
      <c r="R1154" s="78" t="str">
        <f>IF(Ansøgning!R1136="","",Ansøgning!R1136)</f>
        <v/>
      </c>
      <c r="S1154" s="46" t="str">
        <f>IFERROR(MAX(IF(OR(O1154="",P1154=""),"",IF(AND(AND(MONTH(E1154)&gt;=7,MONTH(E1154)&lt;8),AND(MONTH(F1154)&gt;=7,MONTH(F1154)&lt;8)),(NETWORKDAYS(E1154,F1154,Lister!$D$7:$D$13)-O1154)*N1154/NETWORKDAYS(Lister!$D$19,Lister!$E$19,Lister!$D$7:$D$13),IF(AND(AND(MONTH(E1154)&gt;=7,MONTH(E1154)&lt;8),MONTH(F1154)&gt;7),(NETWORKDAYS(E1154,Lister!$E$19,Lister!$D$7:$D$13)-O1154)*N1154/NETWORKDAYS(Lister!$D$19,Lister!$E$19,Lister!$D$7:$D$13),IF(MONTH(E1154)&gt;7,0)))),0),"")</f>
        <v/>
      </c>
      <c r="T1154" s="46" t="str">
        <f>IFERROR(MAX(IF(OR(O1154="",P1154=""),"",IF(AND(AND(MONTH(E1154)&gt;=8,MONTH(E1154)&lt;9),AND(MONTH(F1154)&gt;=8,MONTH(F1154)&lt;9)),(NETWORKDAYS(E1154,F1154,Lister!$D$7:$D$13)-P1154)*N1154/NETWORKDAYS(Lister!$D$20,Lister!$E$20,Lister!$D$7:$D$13),IF(AND(MONTH(E1154)=7,MONTH(F1154)=8),(NETWORKDAYS(Lister!$D$20,F1154,Lister!$D$7:$D$13)-P1154)*N1154/NETWORKDAYS(Lister!$D$20,Lister!$E$20,Lister!$D$7:$D$13),IF(AND(MONTH(E1154)=7,MONTH(F1154)=7),0)))),0),"")</f>
        <v/>
      </c>
      <c r="U1154" s="78" t="str">
        <f>IF(Ansøgning!U1136="","",Ansøgning!U1136)</f>
        <v/>
      </c>
      <c r="V1154" s="119" t="str">
        <f t="shared" si="126"/>
        <v/>
      </c>
      <c r="W1154" s="120" t="str">
        <f t="shared" si="127"/>
        <v/>
      </c>
      <c r="X1154" s="42" t="str">
        <f t="shared" si="128"/>
        <v/>
      </c>
    </row>
    <row r="1155" spans="1:24" x14ac:dyDescent="0.25">
      <c r="A1155" s="13" t="str">
        <f t="shared" si="129"/>
        <v/>
      </c>
      <c r="B1155" s="75" t="str">
        <f>IF(Ansøgning!B1137="","",Ansøgning!B1137)</f>
        <v/>
      </c>
      <c r="C1155" s="75" t="str">
        <f>IF(Ansøgning!C1137="","",Ansøgning!C1137)</f>
        <v/>
      </c>
      <c r="D1155" s="75" t="str">
        <f>IF(Ansøgning!D1137="","",Ansøgning!D1137)</f>
        <v/>
      </c>
      <c r="E1155" s="76" t="str">
        <f>IF(Ansøgning!E1137="","",Ansøgning!E1137)</f>
        <v/>
      </c>
      <c r="F1155" s="76" t="str">
        <f>IF(Ansøgning!F1137="","",Ansøgning!F1137)</f>
        <v/>
      </c>
      <c r="G1155" s="33" t="str">
        <f>IF(OR(E1155="",F1155=""),"",NETWORKDAYS(E1155,F1155,Lister!$D$7:$D$13))</f>
        <v/>
      </c>
      <c r="H1155" s="76" t="str">
        <f>IF(Ansøgning!H1137="","",Ansøgning!H1137)</f>
        <v/>
      </c>
      <c r="I1155" s="32" t="str">
        <f t="shared" si="123"/>
        <v/>
      </c>
      <c r="J1155" s="77" t="str">
        <f>IF(Ansøgning!J1137="","",Ansøgning!J1137)</f>
        <v/>
      </c>
      <c r="K1155" s="77" t="str">
        <f>IF(Ansøgning!K1137="","",Ansøgning!K1137)</f>
        <v/>
      </c>
      <c r="L1155" s="46" t="str">
        <f t="shared" si="124"/>
        <v/>
      </c>
      <c r="M1155" s="78" t="str">
        <f>IF(Ansøgning!M1137="","",Ansøgning!M1137)</f>
        <v/>
      </c>
      <c r="N1155" s="31" t="str">
        <f t="shared" si="125"/>
        <v/>
      </c>
      <c r="O1155" s="78" t="str">
        <f>IF(Ansøgning!O1137="","",Ansøgning!O1137)</f>
        <v/>
      </c>
      <c r="P1155" s="78" t="str">
        <f>IF(Ansøgning!P1137="","",Ansøgning!P1137)</f>
        <v/>
      </c>
      <c r="Q1155" s="78" t="str">
        <f>IF(Ansøgning!Q1137="","",Ansøgning!Q1137)</f>
        <v/>
      </c>
      <c r="R1155" s="78" t="str">
        <f>IF(Ansøgning!R1137="","",Ansøgning!R1137)</f>
        <v/>
      </c>
      <c r="S1155" s="46" t="str">
        <f>IFERROR(MAX(IF(OR(O1155="",P1155=""),"",IF(AND(AND(MONTH(E1155)&gt;=7,MONTH(E1155)&lt;8),AND(MONTH(F1155)&gt;=7,MONTH(F1155)&lt;8)),(NETWORKDAYS(E1155,F1155,Lister!$D$7:$D$13)-O1155)*N1155/NETWORKDAYS(Lister!$D$19,Lister!$E$19,Lister!$D$7:$D$13),IF(AND(AND(MONTH(E1155)&gt;=7,MONTH(E1155)&lt;8),MONTH(F1155)&gt;7),(NETWORKDAYS(E1155,Lister!$E$19,Lister!$D$7:$D$13)-O1155)*N1155/NETWORKDAYS(Lister!$D$19,Lister!$E$19,Lister!$D$7:$D$13),IF(MONTH(E1155)&gt;7,0)))),0),"")</f>
        <v/>
      </c>
      <c r="T1155" s="46" t="str">
        <f>IFERROR(MAX(IF(OR(O1155="",P1155=""),"",IF(AND(AND(MONTH(E1155)&gt;=8,MONTH(E1155)&lt;9),AND(MONTH(F1155)&gt;=8,MONTH(F1155)&lt;9)),(NETWORKDAYS(E1155,F1155,Lister!$D$7:$D$13)-P1155)*N1155/NETWORKDAYS(Lister!$D$20,Lister!$E$20,Lister!$D$7:$D$13),IF(AND(MONTH(E1155)=7,MONTH(F1155)=8),(NETWORKDAYS(Lister!$D$20,F1155,Lister!$D$7:$D$13)-P1155)*N1155/NETWORKDAYS(Lister!$D$20,Lister!$E$20,Lister!$D$7:$D$13),IF(AND(MONTH(E1155)=7,MONTH(F1155)=7),0)))),0),"")</f>
        <v/>
      </c>
      <c r="U1155" s="78" t="str">
        <f>IF(Ansøgning!U1137="","",Ansøgning!U1137)</f>
        <v/>
      </c>
      <c r="V1155" s="119" t="str">
        <f t="shared" si="126"/>
        <v/>
      </c>
      <c r="W1155" s="120" t="str">
        <f t="shared" si="127"/>
        <v/>
      </c>
      <c r="X1155" s="42" t="str">
        <f t="shared" si="128"/>
        <v/>
      </c>
    </row>
    <row r="1156" spans="1:24" x14ac:dyDescent="0.25">
      <c r="A1156" s="13" t="str">
        <f t="shared" si="129"/>
        <v/>
      </c>
      <c r="B1156" s="75" t="str">
        <f>IF(Ansøgning!B1138="","",Ansøgning!B1138)</f>
        <v/>
      </c>
      <c r="C1156" s="75" t="str">
        <f>IF(Ansøgning!C1138="","",Ansøgning!C1138)</f>
        <v/>
      </c>
      <c r="D1156" s="75" t="str">
        <f>IF(Ansøgning!D1138="","",Ansøgning!D1138)</f>
        <v/>
      </c>
      <c r="E1156" s="76" t="str">
        <f>IF(Ansøgning!E1138="","",Ansøgning!E1138)</f>
        <v/>
      </c>
      <c r="F1156" s="76" t="str">
        <f>IF(Ansøgning!F1138="","",Ansøgning!F1138)</f>
        <v/>
      </c>
      <c r="G1156" s="33" t="str">
        <f>IF(OR(E1156="",F1156=""),"",NETWORKDAYS(E1156,F1156,Lister!$D$7:$D$13))</f>
        <v/>
      </c>
      <c r="H1156" s="76" t="str">
        <f>IF(Ansøgning!H1138="","",Ansøgning!H1138)</f>
        <v/>
      </c>
      <c r="I1156" s="32" t="str">
        <f t="shared" si="123"/>
        <v/>
      </c>
      <c r="J1156" s="77" t="str">
        <f>IF(Ansøgning!J1138="","",Ansøgning!J1138)</f>
        <v/>
      </c>
      <c r="K1156" s="77" t="str">
        <f>IF(Ansøgning!K1138="","",Ansøgning!K1138)</f>
        <v/>
      </c>
      <c r="L1156" s="46" t="str">
        <f t="shared" si="124"/>
        <v/>
      </c>
      <c r="M1156" s="78" t="str">
        <f>IF(Ansøgning!M1138="","",Ansøgning!M1138)</f>
        <v/>
      </c>
      <c r="N1156" s="31" t="str">
        <f t="shared" si="125"/>
        <v/>
      </c>
      <c r="O1156" s="78" t="str">
        <f>IF(Ansøgning!O1138="","",Ansøgning!O1138)</f>
        <v/>
      </c>
      <c r="P1156" s="78" t="str">
        <f>IF(Ansøgning!P1138="","",Ansøgning!P1138)</f>
        <v/>
      </c>
      <c r="Q1156" s="78" t="str">
        <f>IF(Ansøgning!Q1138="","",Ansøgning!Q1138)</f>
        <v/>
      </c>
      <c r="R1156" s="78" t="str">
        <f>IF(Ansøgning!R1138="","",Ansøgning!R1138)</f>
        <v/>
      </c>
      <c r="S1156" s="46" t="str">
        <f>IFERROR(MAX(IF(OR(O1156="",P1156=""),"",IF(AND(AND(MONTH(E1156)&gt;=7,MONTH(E1156)&lt;8),AND(MONTH(F1156)&gt;=7,MONTH(F1156)&lt;8)),(NETWORKDAYS(E1156,F1156,Lister!$D$7:$D$13)-O1156)*N1156/NETWORKDAYS(Lister!$D$19,Lister!$E$19,Lister!$D$7:$D$13),IF(AND(AND(MONTH(E1156)&gt;=7,MONTH(E1156)&lt;8),MONTH(F1156)&gt;7),(NETWORKDAYS(E1156,Lister!$E$19,Lister!$D$7:$D$13)-O1156)*N1156/NETWORKDAYS(Lister!$D$19,Lister!$E$19,Lister!$D$7:$D$13),IF(MONTH(E1156)&gt;7,0)))),0),"")</f>
        <v/>
      </c>
      <c r="T1156" s="46" t="str">
        <f>IFERROR(MAX(IF(OR(O1156="",P1156=""),"",IF(AND(AND(MONTH(E1156)&gt;=8,MONTH(E1156)&lt;9),AND(MONTH(F1156)&gt;=8,MONTH(F1156)&lt;9)),(NETWORKDAYS(E1156,F1156,Lister!$D$7:$D$13)-P1156)*N1156/NETWORKDAYS(Lister!$D$20,Lister!$E$20,Lister!$D$7:$D$13),IF(AND(MONTH(E1156)=7,MONTH(F1156)=8),(NETWORKDAYS(Lister!$D$20,F1156,Lister!$D$7:$D$13)-P1156)*N1156/NETWORKDAYS(Lister!$D$20,Lister!$E$20,Lister!$D$7:$D$13),IF(AND(MONTH(E1156)=7,MONTH(F1156)=7),0)))),0),"")</f>
        <v/>
      </c>
      <c r="U1156" s="78" t="str">
        <f>IF(Ansøgning!U1138="","",Ansøgning!U1138)</f>
        <v/>
      </c>
      <c r="V1156" s="119" t="str">
        <f t="shared" si="126"/>
        <v/>
      </c>
      <c r="W1156" s="120" t="str">
        <f t="shared" si="127"/>
        <v/>
      </c>
      <c r="X1156" s="42" t="str">
        <f t="shared" si="128"/>
        <v/>
      </c>
    </row>
    <row r="1157" spans="1:24" x14ac:dyDescent="0.25">
      <c r="A1157" s="13" t="str">
        <f t="shared" si="129"/>
        <v/>
      </c>
      <c r="B1157" s="75" t="str">
        <f>IF(Ansøgning!B1139="","",Ansøgning!B1139)</f>
        <v/>
      </c>
      <c r="C1157" s="75" t="str">
        <f>IF(Ansøgning!C1139="","",Ansøgning!C1139)</f>
        <v/>
      </c>
      <c r="D1157" s="75" t="str">
        <f>IF(Ansøgning!D1139="","",Ansøgning!D1139)</f>
        <v/>
      </c>
      <c r="E1157" s="76" t="str">
        <f>IF(Ansøgning!E1139="","",Ansøgning!E1139)</f>
        <v/>
      </c>
      <c r="F1157" s="76" t="str">
        <f>IF(Ansøgning!F1139="","",Ansøgning!F1139)</f>
        <v/>
      </c>
      <c r="G1157" s="33" t="str">
        <f>IF(OR(E1157="",F1157=""),"",NETWORKDAYS(E1157,F1157,Lister!$D$7:$D$13))</f>
        <v/>
      </c>
      <c r="H1157" s="76" t="str">
        <f>IF(Ansøgning!H1139="","",Ansøgning!H1139)</f>
        <v/>
      </c>
      <c r="I1157" s="32" t="str">
        <f t="shared" si="123"/>
        <v/>
      </c>
      <c r="J1157" s="77" t="str">
        <f>IF(Ansøgning!J1139="","",Ansøgning!J1139)</f>
        <v/>
      </c>
      <c r="K1157" s="77" t="str">
        <f>IF(Ansøgning!K1139="","",Ansøgning!K1139)</f>
        <v/>
      </c>
      <c r="L1157" s="46" t="str">
        <f t="shared" si="124"/>
        <v/>
      </c>
      <c r="M1157" s="78" t="str">
        <f>IF(Ansøgning!M1139="","",Ansøgning!M1139)</f>
        <v/>
      </c>
      <c r="N1157" s="31" t="str">
        <f t="shared" si="125"/>
        <v/>
      </c>
      <c r="O1157" s="78" t="str">
        <f>IF(Ansøgning!O1139="","",Ansøgning!O1139)</f>
        <v/>
      </c>
      <c r="P1157" s="78" t="str">
        <f>IF(Ansøgning!P1139="","",Ansøgning!P1139)</f>
        <v/>
      </c>
      <c r="Q1157" s="78" t="str">
        <f>IF(Ansøgning!Q1139="","",Ansøgning!Q1139)</f>
        <v/>
      </c>
      <c r="R1157" s="78" t="str">
        <f>IF(Ansøgning!R1139="","",Ansøgning!R1139)</f>
        <v/>
      </c>
      <c r="S1157" s="46" t="str">
        <f>IFERROR(MAX(IF(OR(O1157="",P1157=""),"",IF(AND(AND(MONTH(E1157)&gt;=7,MONTH(E1157)&lt;8),AND(MONTH(F1157)&gt;=7,MONTH(F1157)&lt;8)),(NETWORKDAYS(E1157,F1157,Lister!$D$7:$D$13)-O1157)*N1157/NETWORKDAYS(Lister!$D$19,Lister!$E$19,Lister!$D$7:$D$13),IF(AND(AND(MONTH(E1157)&gt;=7,MONTH(E1157)&lt;8),MONTH(F1157)&gt;7),(NETWORKDAYS(E1157,Lister!$E$19,Lister!$D$7:$D$13)-O1157)*N1157/NETWORKDAYS(Lister!$D$19,Lister!$E$19,Lister!$D$7:$D$13),IF(MONTH(E1157)&gt;7,0)))),0),"")</f>
        <v/>
      </c>
      <c r="T1157" s="46" t="str">
        <f>IFERROR(MAX(IF(OR(O1157="",P1157=""),"",IF(AND(AND(MONTH(E1157)&gt;=8,MONTH(E1157)&lt;9),AND(MONTH(F1157)&gt;=8,MONTH(F1157)&lt;9)),(NETWORKDAYS(E1157,F1157,Lister!$D$7:$D$13)-P1157)*N1157/NETWORKDAYS(Lister!$D$20,Lister!$E$20,Lister!$D$7:$D$13),IF(AND(MONTH(E1157)=7,MONTH(F1157)=8),(NETWORKDAYS(Lister!$D$20,F1157,Lister!$D$7:$D$13)-P1157)*N1157/NETWORKDAYS(Lister!$D$20,Lister!$E$20,Lister!$D$7:$D$13),IF(AND(MONTH(E1157)=7,MONTH(F1157)=7),0)))),0),"")</f>
        <v/>
      </c>
      <c r="U1157" s="78" t="str">
        <f>IF(Ansøgning!U1139="","",Ansøgning!U1139)</f>
        <v/>
      </c>
      <c r="V1157" s="119" t="str">
        <f t="shared" si="126"/>
        <v/>
      </c>
      <c r="W1157" s="120" t="str">
        <f t="shared" si="127"/>
        <v/>
      </c>
      <c r="X1157" s="42" t="str">
        <f t="shared" si="128"/>
        <v/>
      </c>
    </row>
    <row r="1158" spans="1:24" x14ac:dyDescent="0.25">
      <c r="A1158" s="13" t="str">
        <f t="shared" si="129"/>
        <v/>
      </c>
      <c r="B1158" s="75" t="str">
        <f>IF(Ansøgning!B1140="","",Ansøgning!B1140)</f>
        <v/>
      </c>
      <c r="C1158" s="75" t="str">
        <f>IF(Ansøgning!C1140="","",Ansøgning!C1140)</f>
        <v/>
      </c>
      <c r="D1158" s="75" t="str">
        <f>IF(Ansøgning!D1140="","",Ansøgning!D1140)</f>
        <v/>
      </c>
      <c r="E1158" s="76" t="str">
        <f>IF(Ansøgning!E1140="","",Ansøgning!E1140)</f>
        <v/>
      </c>
      <c r="F1158" s="76" t="str">
        <f>IF(Ansøgning!F1140="","",Ansøgning!F1140)</f>
        <v/>
      </c>
      <c r="G1158" s="33" t="str">
        <f>IF(OR(E1158="",F1158=""),"",NETWORKDAYS(E1158,F1158,Lister!$D$7:$D$13))</f>
        <v/>
      </c>
      <c r="H1158" s="76" t="str">
        <f>IF(Ansøgning!H1140="","",Ansøgning!H1140)</f>
        <v/>
      </c>
      <c r="I1158" s="32" t="str">
        <f t="shared" si="123"/>
        <v/>
      </c>
      <c r="J1158" s="77" t="str">
        <f>IF(Ansøgning!J1140="","",Ansøgning!J1140)</f>
        <v/>
      </c>
      <c r="K1158" s="77" t="str">
        <f>IF(Ansøgning!K1140="","",Ansøgning!K1140)</f>
        <v/>
      </c>
      <c r="L1158" s="46" t="str">
        <f t="shared" si="124"/>
        <v/>
      </c>
      <c r="M1158" s="78" t="str">
        <f>IF(Ansøgning!M1140="","",Ansøgning!M1140)</f>
        <v/>
      </c>
      <c r="N1158" s="31" t="str">
        <f t="shared" si="125"/>
        <v/>
      </c>
      <c r="O1158" s="78" t="str">
        <f>IF(Ansøgning!O1140="","",Ansøgning!O1140)</f>
        <v/>
      </c>
      <c r="P1158" s="78" t="str">
        <f>IF(Ansøgning!P1140="","",Ansøgning!P1140)</f>
        <v/>
      </c>
      <c r="Q1158" s="78" t="str">
        <f>IF(Ansøgning!Q1140="","",Ansøgning!Q1140)</f>
        <v/>
      </c>
      <c r="R1158" s="78" t="str">
        <f>IF(Ansøgning!R1140="","",Ansøgning!R1140)</f>
        <v/>
      </c>
      <c r="S1158" s="46" t="str">
        <f>IFERROR(MAX(IF(OR(O1158="",P1158=""),"",IF(AND(AND(MONTH(E1158)&gt;=7,MONTH(E1158)&lt;8),AND(MONTH(F1158)&gt;=7,MONTH(F1158)&lt;8)),(NETWORKDAYS(E1158,F1158,Lister!$D$7:$D$13)-O1158)*N1158/NETWORKDAYS(Lister!$D$19,Lister!$E$19,Lister!$D$7:$D$13),IF(AND(AND(MONTH(E1158)&gt;=7,MONTH(E1158)&lt;8),MONTH(F1158)&gt;7),(NETWORKDAYS(E1158,Lister!$E$19,Lister!$D$7:$D$13)-O1158)*N1158/NETWORKDAYS(Lister!$D$19,Lister!$E$19,Lister!$D$7:$D$13),IF(MONTH(E1158)&gt;7,0)))),0),"")</f>
        <v/>
      </c>
      <c r="T1158" s="46" t="str">
        <f>IFERROR(MAX(IF(OR(O1158="",P1158=""),"",IF(AND(AND(MONTH(E1158)&gt;=8,MONTH(E1158)&lt;9),AND(MONTH(F1158)&gt;=8,MONTH(F1158)&lt;9)),(NETWORKDAYS(E1158,F1158,Lister!$D$7:$D$13)-P1158)*N1158/NETWORKDAYS(Lister!$D$20,Lister!$E$20,Lister!$D$7:$D$13),IF(AND(MONTH(E1158)=7,MONTH(F1158)=8),(NETWORKDAYS(Lister!$D$20,F1158,Lister!$D$7:$D$13)-P1158)*N1158/NETWORKDAYS(Lister!$D$20,Lister!$E$20,Lister!$D$7:$D$13),IF(AND(MONTH(E1158)=7,MONTH(F1158)=7),0)))),0),"")</f>
        <v/>
      </c>
      <c r="U1158" s="78" t="str">
        <f>IF(Ansøgning!U1140="","",Ansøgning!U1140)</f>
        <v/>
      </c>
      <c r="V1158" s="119" t="str">
        <f t="shared" si="126"/>
        <v/>
      </c>
      <c r="W1158" s="120" t="str">
        <f t="shared" si="127"/>
        <v/>
      </c>
      <c r="X1158" s="42" t="str">
        <f t="shared" si="128"/>
        <v/>
      </c>
    </row>
    <row r="1159" spans="1:24" x14ac:dyDescent="0.25">
      <c r="A1159" s="13" t="str">
        <f t="shared" si="129"/>
        <v/>
      </c>
      <c r="B1159" s="75" t="str">
        <f>IF(Ansøgning!B1141="","",Ansøgning!B1141)</f>
        <v/>
      </c>
      <c r="C1159" s="75" t="str">
        <f>IF(Ansøgning!C1141="","",Ansøgning!C1141)</f>
        <v/>
      </c>
      <c r="D1159" s="75" t="str">
        <f>IF(Ansøgning!D1141="","",Ansøgning!D1141)</f>
        <v/>
      </c>
      <c r="E1159" s="76" t="str">
        <f>IF(Ansøgning!E1141="","",Ansøgning!E1141)</f>
        <v/>
      </c>
      <c r="F1159" s="76" t="str">
        <f>IF(Ansøgning!F1141="","",Ansøgning!F1141)</f>
        <v/>
      </c>
      <c r="G1159" s="33" t="str">
        <f>IF(OR(E1159="",F1159=""),"",NETWORKDAYS(E1159,F1159,Lister!$D$7:$D$13))</f>
        <v/>
      </c>
      <c r="H1159" s="76" t="str">
        <f>IF(Ansøgning!H1141="","",Ansøgning!H1141)</f>
        <v/>
      </c>
      <c r="I1159" s="32" t="str">
        <f t="shared" si="123"/>
        <v/>
      </c>
      <c r="J1159" s="77" t="str">
        <f>IF(Ansøgning!J1141="","",Ansøgning!J1141)</f>
        <v/>
      </c>
      <c r="K1159" s="77" t="str">
        <f>IF(Ansøgning!K1141="","",Ansøgning!K1141)</f>
        <v/>
      </c>
      <c r="L1159" s="46" t="str">
        <f t="shared" si="124"/>
        <v/>
      </c>
      <c r="M1159" s="78" t="str">
        <f>IF(Ansøgning!M1141="","",Ansøgning!M1141)</f>
        <v/>
      </c>
      <c r="N1159" s="31" t="str">
        <f t="shared" si="125"/>
        <v/>
      </c>
      <c r="O1159" s="78" t="str">
        <f>IF(Ansøgning!O1141="","",Ansøgning!O1141)</f>
        <v/>
      </c>
      <c r="P1159" s="78" t="str">
        <f>IF(Ansøgning!P1141="","",Ansøgning!P1141)</f>
        <v/>
      </c>
      <c r="Q1159" s="78" t="str">
        <f>IF(Ansøgning!Q1141="","",Ansøgning!Q1141)</f>
        <v/>
      </c>
      <c r="R1159" s="78" t="str">
        <f>IF(Ansøgning!R1141="","",Ansøgning!R1141)</f>
        <v/>
      </c>
      <c r="S1159" s="46" t="str">
        <f>IFERROR(MAX(IF(OR(O1159="",P1159=""),"",IF(AND(AND(MONTH(E1159)&gt;=7,MONTH(E1159)&lt;8),AND(MONTH(F1159)&gt;=7,MONTH(F1159)&lt;8)),(NETWORKDAYS(E1159,F1159,Lister!$D$7:$D$13)-O1159)*N1159/NETWORKDAYS(Lister!$D$19,Lister!$E$19,Lister!$D$7:$D$13),IF(AND(AND(MONTH(E1159)&gt;=7,MONTH(E1159)&lt;8),MONTH(F1159)&gt;7),(NETWORKDAYS(E1159,Lister!$E$19,Lister!$D$7:$D$13)-O1159)*N1159/NETWORKDAYS(Lister!$D$19,Lister!$E$19,Lister!$D$7:$D$13),IF(MONTH(E1159)&gt;7,0)))),0),"")</f>
        <v/>
      </c>
      <c r="T1159" s="46" t="str">
        <f>IFERROR(MAX(IF(OR(O1159="",P1159=""),"",IF(AND(AND(MONTH(E1159)&gt;=8,MONTH(E1159)&lt;9),AND(MONTH(F1159)&gt;=8,MONTH(F1159)&lt;9)),(NETWORKDAYS(E1159,F1159,Lister!$D$7:$D$13)-P1159)*N1159/NETWORKDAYS(Lister!$D$20,Lister!$E$20,Lister!$D$7:$D$13),IF(AND(MONTH(E1159)=7,MONTH(F1159)=8),(NETWORKDAYS(Lister!$D$20,F1159,Lister!$D$7:$D$13)-P1159)*N1159/NETWORKDAYS(Lister!$D$20,Lister!$E$20,Lister!$D$7:$D$13),IF(AND(MONTH(E1159)=7,MONTH(F1159)=7),0)))),0),"")</f>
        <v/>
      </c>
      <c r="U1159" s="78" t="str">
        <f>IF(Ansøgning!U1141="","",Ansøgning!U1141)</f>
        <v/>
      </c>
      <c r="V1159" s="119" t="str">
        <f t="shared" si="126"/>
        <v/>
      </c>
      <c r="W1159" s="120" t="str">
        <f t="shared" si="127"/>
        <v/>
      </c>
      <c r="X1159" s="42" t="str">
        <f t="shared" si="128"/>
        <v/>
      </c>
    </row>
    <row r="1160" spans="1:24" x14ac:dyDescent="0.25">
      <c r="A1160" s="13" t="str">
        <f t="shared" si="129"/>
        <v/>
      </c>
      <c r="B1160" s="75" t="str">
        <f>IF(Ansøgning!B1142="","",Ansøgning!B1142)</f>
        <v/>
      </c>
      <c r="C1160" s="75" t="str">
        <f>IF(Ansøgning!C1142="","",Ansøgning!C1142)</f>
        <v/>
      </c>
      <c r="D1160" s="75" t="str">
        <f>IF(Ansøgning!D1142="","",Ansøgning!D1142)</f>
        <v/>
      </c>
      <c r="E1160" s="76" t="str">
        <f>IF(Ansøgning!E1142="","",Ansøgning!E1142)</f>
        <v/>
      </c>
      <c r="F1160" s="76" t="str">
        <f>IF(Ansøgning!F1142="","",Ansøgning!F1142)</f>
        <v/>
      </c>
      <c r="G1160" s="33" t="str">
        <f>IF(OR(E1160="",F1160=""),"",NETWORKDAYS(E1160,F1160,Lister!$D$7:$D$13))</f>
        <v/>
      </c>
      <c r="H1160" s="76" t="str">
        <f>IF(Ansøgning!H1142="","",Ansøgning!H1142)</f>
        <v/>
      </c>
      <c r="I1160" s="32" t="str">
        <f t="shared" si="123"/>
        <v/>
      </c>
      <c r="J1160" s="77" t="str">
        <f>IF(Ansøgning!J1142="","",Ansøgning!J1142)</f>
        <v/>
      </c>
      <c r="K1160" s="77" t="str">
        <f>IF(Ansøgning!K1142="","",Ansøgning!K1142)</f>
        <v/>
      </c>
      <c r="L1160" s="46" t="str">
        <f t="shared" si="124"/>
        <v/>
      </c>
      <c r="M1160" s="78" t="str">
        <f>IF(Ansøgning!M1142="","",Ansøgning!M1142)</f>
        <v/>
      </c>
      <c r="N1160" s="31" t="str">
        <f t="shared" si="125"/>
        <v/>
      </c>
      <c r="O1160" s="78" t="str">
        <f>IF(Ansøgning!O1142="","",Ansøgning!O1142)</f>
        <v/>
      </c>
      <c r="P1160" s="78" t="str">
        <f>IF(Ansøgning!P1142="","",Ansøgning!P1142)</f>
        <v/>
      </c>
      <c r="Q1160" s="78" t="str">
        <f>IF(Ansøgning!Q1142="","",Ansøgning!Q1142)</f>
        <v/>
      </c>
      <c r="R1160" s="78" t="str">
        <f>IF(Ansøgning!R1142="","",Ansøgning!R1142)</f>
        <v/>
      </c>
      <c r="S1160" s="46" t="str">
        <f>IFERROR(MAX(IF(OR(O1160="",P1160=""),"",IF(AND(AND(MONTH(E1160)&gt;=7,MONTH(E1160)&lt;8),AND(MONTH(F1160)&gt;=7,MONTH(F1160)&lt;8)),(NETWORKDAYS(E1160,F1160,Lister!$D$7:$D$13)-O1160)*N1160/NETWORKDAYS(Lister!$D$19,Lister!$E$19,Lister!$D$7:$D$13),IF(AND(AND(MONTH(E1160)&gt;=7,MONTH(E1160)&lt;8),MONTH(F1160)&gt;7),(NETWORKDAYS(E1160,Lister!$E$19,Lister!$D$7:$D$13)-O1160)*N1160/NETWORKDAYS(Lister!$D$19,Lister!$E$19,Lister!$D$7:$D$13),IF(MONTH(E1160)&gt;7,0)))),0),"")</f>
        <v/>
      </c>
      <c r="T1160" s="46" t="str">
        <f>IFERROR(MAX(IF(OR(O1160="",P1160=""),"",IF(AND(AND(MONTH(E1160)&gt;=8,MONTH(E1160)&lt;9),AND(MONTH(F1160)&gt;=8,MONTH(F1160)&lt;9)),(NETWORKDAYS(E1160,F1160,Lister!$D$7:$D$13)-P1160)*N1160/NETWORKDAYS(Lister!$D$20,Lister!$E$20,Lister!$D$7:$D$13),IF(AND(MONTH(E1160)=7,MONTH(F1160)=8),(NETWORKDAYS(Lister!$D$20,F1160,Lister!$D$7:$D$13)-P1160)*N1160/NETWORKDAYS(Lister!$D$20,Lister!$E$20,Lister!$D$7:$D$13),IF(AND(MONTH(E1160)=7,MONTH(F1160)=7),0)))),0),"")</f>
        <v/>
      </c>
      <c r="U1160" s="78" t="str">
        <f>IF(Ansøgning!U1142="","",Ansøgning!U1142)</f>
        <v/>
      </c>
      <c r="V1160" s="119" t="str">
        <f t="shared" si="126"/>
        <v/>
      </c>
      <c r="W1160" s="120" t="str">
        <f t="shared" si="127"/>
        <v/>
      </c>
      <c r="X1160" s="42" t="str">
        <f t="shared" si="128"/>
        <v/>
      </c>
    </row>
    <row r="1161" spans="1:24" x14ac:dyDescent="0.25">
      <c r="A1161" s="13" t="str">
        <f t="shared" si="129"/>
        <v/>
      </c>
      <c r="B1161" s="75" t="str">
        <f>IF(Ansøgning!B1143="","",Ansøgning!B1143)</f>
        <v/>
      </c>
      <c r="C1161" s="75" t="str">
        <f>IF(Ansøgning!C1143="","",Ansøgning!C1143)</f>
        <v/>
      </c>
      <c r="D1161" s="75" t="str">
        <f>IF(Ansøgning!D1143="","",Ansøgning!D1143)</f>
        <v/>
      </c>
      <c r="E1161" s="76" t="str">
        <f>IF(Ansøgning!E1143="","",Ansøgning!E1143)</f>
        <v/>
      </c>
      <c r="F1161" s="76" t="str">
        <f>IF(Ansøgning!F1143="","",Ansøgning!F1143)</f>
        <v/>
      </c>
      <c r="G1161" s="33" t="str">
        <f>IF(OR(E1161="",F1161=""),"",NETWORKDAYS(E1161,F1161,Lister!$D$7:$D$13))</f>
        <v/>
      </c>
      <c r="H1161" s="76" t="str">
        <f>IF(Ansøgning!H1143="","",Ansøgning!H1143)</f>
        <v/>
      </c>
      <c r="I1161" s="32" t="str">
        <f t="shared" si="123"/>
        <v/>
      </c>
      <c r="J1161" s="77" t="str">
        <f>IF(Ansøgning!J1143="","",Ansøgning!J1143)</f>
        <v/>
      </c>
      <c r="K1161" s="77" t="str">
        <f>IF(Ansøgning!K1143="","",Ansøgning!K1143)</f>
        <v/>
      </c>
      <c r="L1161" s="46" t="str">
        <f t="shared" si="124"/>
        <v/>
      </c>
      <c r="M1161" s="78" t="str">
        <f>IF(Ansøgning!M1143="","",Ansøgning!M1143)</f>
        <v/>
      </c>
      <c r="N1161" s="31" t="str">
        <f t="shared" si="125"/>
        <v/>
      </c>
      <c r="O1161" s="78" t="str">
        <f>IF(Ansøgning!O1143="","",Ansøgning!O1143)</f>
        <v/>
      </c>
      <c r="P1161" s="78" t="str">
        <f>IF(Ansøgning!P1143="","",Ansøgning!P1143)</f>
        <v/>
      </c>
      <c r="Q1161" s="78" t="str">
        <f>IF(Ansøgning!Q1143="","",Ansøgning!Q1143)</f>
        <v/>
      </c>
      <c r="R1161" s="78" t="str">
        <f>IF(Ansøgning!R1143="","",Ansøgning!R1143)</f>
        <v/>
      </c>
      <c r="S1161" s="46" t="str">
        <f>IFERROR(MAX(IF(OR(O1161="",P1161=""),"",IF(AND(AND(MONTH(E1161)&gt;=7,MONTH(E1161)&lt;8),AND(MONTH(F1161)&gt;=7,MONTH(F1161)&lt;8)),(NETWORKDAYS(E1161,F1161,Lister!$D$7:$D$13)-O1161)*N1161/NETWORKDAYS(Lister!$D$19,Lister!$E$19,Lister!$D$7:$D$13),IF(AND(AND(MONTH(E1161)&gt;=7,MONTH(E1161)&lt;8),MONTH(F1161)&gt;7),(NETWORKDAYS(E1161,Lister!$E$19,Lister!$D$7:$D$13)-O1161)*N1161/NETWORKDAYS(Lister!$D$19,Lister!$E$19,Lister!$D$7:$D$13),IF(MONTH(E1161)&gt;7,0)))),0),"")</f>
        <v/>
      </c>
      <c r="T1161" s="46" t="str">
        <f>IFERROR(MAX(IF(OR(O1161="",P1161=""),"",IF(AND(AND(MONTH(E1161)&gt;=8,MONTH(E1161)&lt;9),AND(MONTH(F1161)&gt;=8,MONTH(F1161)&lt;9)),(NETWORKDAYS(E1161,F1161,Lister!$D$7:$D$13)-P1161)*N1161/NETWORKDAYS(Lister!$D$20,Lister!$E$20,Lister!$D$7:$D$13),IF(AND(MONTH(E1161)=7,MONTH(F1161)=8),(NETWORKDAYS(Lister!$D$20,F1161,Lister!$D$7:$D$13)-P1161)*N1161/NETWORKDAYS(Lister!$D$20,Lister!$E$20,Lister!$D$7:$D$13),IF(AND(MONTH(E1161)=7,MONTH(F1161)=7),0)))),0),"")</f>
        <v/>
      </c>
      <c r="U1161" s="78" t="str">
        <f>IF(Ansøgning!U1143="","",Ansøgning!U1143)</f>
        <v/>
      </c>
      <c r="V1161" s="119" t="str">
        <f t="shared" si="126"/>
        <v/>
      </c>
      <c r="W1161" s="120" t="str">
        <f t="shared" si="127"/>
        <v/>
      </c>
      <c r="X1161" s="42" t="str">
        <f t="shared" si="128"/>
        <v/>
      </c>
    </row>
    <row r="1162" spans="1:24" x14ac:dyDescent="0.25">
      <c r="A1162" s="13" t="str">
        <f t="shared" si="129"/>
        <v/>
      </c>
      <c r="B1162" s="75" t="str">
        <f>IF(Ansøgning!B1144="","",Ansøgning!B1144)</f>
        <v/>
      </c>
      <c r="C1162" s="75" t="str">
        <f>IF(Ansøgning!C1144="","",Ansøgning!C1144)</f>
        <v/>
      </c>
      <c r="D1162" s="75" t="str">
        <f>IF(Ansøgning!D1144="","",Ansøgning!D1144)</f>
        <v/>
      </c>
      <c r="E1162" s="76" t="str">
        <f>IF(Ansøgning!E1144="","",Ansøgning!E1144)</f>
        <v/>
      </c>
      <c r="F1162" s="76" t="str">
        <f>IF(Ansøgning!F1144="","",Ansøgning!F1144)</f>
        <v/>
      </c>
      <c r="G1162" s="33" t="str">
        <f>IF(OR(E1162="",F1162=""),"",NETWORKDAYS(E1162,F1162,Lister!$D$7:$D$13))</f>
        <v/>
      </c>
      <c r="H1162" s="76" t="str">
        <f>IF(Ansøgning!H1144="","",Ansøgning!H1144)</f>
        <v/>
      </c>
      <c r="I1162" s="32" t="str">
        <f t="shared" si="123"/>
        <v/>
      </c>
      <c r="J1162" s="77" t="str">
        <f>IF(Ansøgning!J1144="","",Ansøgning!J1144)</f>
        <v/>
      </c>
      <c r="K1162" s="77" t="str">
        <f>IF(Ansøgning!K1144="","",Ansøgning!K1144)</f>
        <v/>
      </c>
      <c r="L1162" s="46" t="str">
        <f t="shared" si="124"/>
        <v/>
      </c>
      <c r="M1162" s="78" t="str">
        <f>IF(Ansøgning!M1144="","",Ansøgning!M1144)</f>
        <v/>
      </c>
      <c r="N1162" s="31" t="str">
        <f t="shared" si="125"/>
        <v/>
      </c>
      <c r="O1162" s="78" t="str">
        <f>IF(Ansøgning!O1144="","",Ansøgning!O1144)</f>
        <v/>
      </c>
      <c r="P1162" s="78" t="str">
        <f>IF(Ansøgning!P1144="","",Ansøgning!P1144)</f>
        <v/>
      </c>
      <c r="Q1162" s="78" t="str">
        <f>IF(Ansøgning!Q1144="","",Ansøgning!Q1144)</f>
        <v/>
      </c>
      <c r="R1162" s="78" t="str">
        <f>IF(Ansøgning!R1144="","",Ansøgning!R1144)</f>
        <v/>
      </c>
      <c r="S1162" s="46" t="str">
        <f>IFERROR(MAX(IF(OR(O1162="",P1162=""),"",IF(AND(AND(MONTH(E1162)&gt;=7,MONTH(E1162)&lt;8),AND(MONTH(F1162)&gt;=7,MONTH(F1162)&lt;8)),(NETWORKDAYS(E1162,F1162,Lister!$D$7:$D$13)-O1162)*N1162/NETWORKDAYS(Lister!$D$19,Lister!$E$19,Lister!$D$7:$D$13),IF(AND(AND(MONTH(E1162)&gt;=7,MONTH(E1162)&lt;8),MONTH(F1162)&gt;7),(NETWORKDAYS(E1162,Lister!$E$19,Lister!$D$7:$D$13)-O1162)*N1162/NETWORKDAYS(Lister!$D$19,Lister!$E$19,Lister!$D$7:$D$13),IF(MONTH(E1162)&gt;7,0)))),0),"")</f>
        <v/>
      </c>
      <c r="T1162" s="46" t="str">
        <f>IFERROR(MAX(IF(OR(O1162="",P1162=""),"",IF(AND(AND(MONTH(E1162)&gt;=8,MONTH(E1162)&lt;9),AND(MONTH(F1162)&gt;=8,MONTH(F1162)&lt;9)),(NETWORKDAYS(E1162,F1162,Lister!$D$7:$D$13)-P1162)*N1162/NETWORKDAYS(Lister!$D$20,Lister!$E$20,Lister!$D$7:$D$13),IF(AND(MONTH(E1162)=7,MONTH(F1162)=8),(NETWORKDAYS(Lister!$D$20,F1162,Lister!$D$7:$D$13)-P1162)*N1162/NETWORKDAYS(Lister!$D$20,Lister!$E$20,Lister!$D$7:$D$13),IF(AND(MONTH(E1162)=7,MONTH(F1162)=7),0)))),0),"")</f>
        <v/>
      </c>
      <c r="U1162" s="78" t="str">
        <f>IF(Ansøgning!U1144="","",Ansøgning!U1144)</f>
        <v/>
      </c>
      <c r="V1162" s="119" t="str">
        <f t="shared" si="126"/>
        <v/>
      </c>
      <c r="W1162" s="120" t="str">
        <f t="shared" si="127"/>
        <v/>
      </c>
      <c r="X1162" s="42" t="str">
        <f t="shared" si="128"/>
        <v/>
      </c>
    </row>
    <row r="1163" spans="1:24" x14ac:dyDescent="0.25">
      <c r="A1163" s="13" t="str">
        <f t="shared" si="129"/>
        <v/>
      </c>
      <c r="B1163" s="75" t="str">
        <f>IF(Ansøgning!B1145="","",Ansøgning!B1145)</f>
        <v/>
      </c>
      <c r="C1163" s="75" t="str">
        <f>IF(Ansøgning!C1145="","",Ansøgning!C1145)</f>
        <v/>
      </c>
      <c r="D1163" s="75" t="str">
        <f>IF(Ansøgning!D1145="","",Ansøgning!D1145)</f>
        <v/>
      </c>
      <c r="E1163" s="76" t="str">
        <f>IF(Ansøgning!E1145="","",Ansøgning!E1145)</f>
        <v/>
      </c>
      <c r="F1163" s="76" t="str">
        <f>IF(Ansøgning!F1145="","",Ansøgning!F1145)</f>
        <v/>
      </c>
      <c r="G1163" s="33" t="str">
        <f>IF(OR(E1163="",F1163=""),"",NETWORKDAYS(E1163,F1163,Lister!$D$7:$D$13))</f>
        <v/>
      </c>
      <c r="H1163" s="76" t="str">
        <f>IF(Ansøgning!H1145="","",Ansøgning!H1145)</f>
        <v/>
      </c>
      <c r="I1163" s="32" t="str">
        <f t="shared" si="123"/>
        <v/>
      </c>
      <c r="J1163" s="77" t="str">
        <f>IF(Ansøgning!J1145="","",Ansøgning!J1145)</f>
        <v/>
      </c>
      <c r="K1163" s="77" t="str">
        <f>IF(Ansøgning!K1145="","",Ansøgning!K1145)</f>
        <v/>
      </c>
      <c r="L1163" s="46" t="str">
        <f t="shared" si="124"/>
        <v/>
      </c>
      <c r="M1163" s="78" t="str">
        <f>IF(Ansøgning!M1145="","",Ansøgning!M1145)</f>
        <v/>
      </c>
      <c r="N1163" s="31" t="str">
        <f t="shared" si="125"/>
        <v/>
      </c>
      <c r="O1163" s="78" t="str">
        <f>IF(Ansøgning!O1145="","",Ansøgning!O1145)</f>
        <v/>
      </c>
      <c r="P1163" s="78" t="str">
        <f>IF(Ansøgning!P1145="","",Ansøgning!P1145)</f>
        <v/>
      </c>
      <c r="Q1163" s="78" t="str">
        <f>IF(Ansøgning!Q1145="","",Ansøgning!Q1145)</f>
        <v/>
      </c>
      <c r="R1163" s="78" t="str">
        <f>IF(Ansøgning!R1145="","",Ansøgning!R1145)</f>
        <v/>
      </c>
      <c r="S1163" s="46" t="str">
        <f>IFERROR(MAX(IF(OR(O1163="",P1163=""),"",IF(AND(AND(MONTH(E1163)&gt;=7,MONTH(E1163)&lt;8),AND(MONTH(F1163)&gt;=7,MONTH(F1163)&lt;8)),(NETWORKDAYS(E1163,F1163,Lister!$D$7:$D$13)-O1163)*N1163/NETWORKDAYS(Lister!$D$19,Lister!$E$19,Lister!$D$7:$D$13),IF(AND(AND(MONTH(E1163)&gt;=7,MONTH(E1163)&lt;8),MONTH(F1163)&gt;7),(NETWORKDAYS(E1163,Lister!$E$19,Lister!$D$7:$D$13)-O1163)*N1163/NETWORKDAYS(Lister!$D$19,Lister!$E$19,Lister!$D$7:$D$13),IF(MONTH(E1163)&gt;7,0)))),0),"")</f>
        <v/>
      </c>
      <c r="T1163" s="46" t="str">
        <f>IFERROR(MAX(IF(OR(O1163="",P1163=""),"",IF(AND(AND(MONTH(E1163)&gt;=8,MONTH(E1163)&lt;9),AND(MONTH(F1163)&gt;=8,MONTH(F1163)&lt;9)),(NETWORKDAYS(E1163,F1163,Lister!$D$7:$D$13)-P1163)*N1163/NETWORKDAYS(Lister!$D$20,Lister!$E$20,Lister!$D$7:$D$13),IF(AND(MONTH(E1163)=7,MONTH(F1163)=8),(NETWORKDAYS(Lister!$D$20,F1163,Lister!$D$7:$D$13)-P1163)*N1163/NETWORKDAYS(Lister!$D$20,Lister!$E$20,Lister!$D$7:$D$13),IF(AND(MONTH(E1163)=7,MONTH(F1163)=7),0)))),0),"")</f>
        <v/>
      </c>
      <c r="U1163" s="78" t="str">
        <f>IF(Ansøgning!U1145="","",Ansøgning!U1145)</f>
        <v/>
      </c>
      <c r="V1163" s="119" t="str">
        <f t="shared" si="126"/>
        <v/>
      </c>
      <c r="W1163" s="120" t="str">
        <f t="shared" si="127"/>
        <v/>
      </c>
      <c r="X1163" s="42" t="str">
        <f t="shared" si="128"/>
        <v/>
      </c>
    </row>
    <row r="1164" spans="1:24" x14ac:dyDescent="0.25">
      <c r="A1164" s="13" t="str">
        <f t="shared" si="129"/>
        <v/>
      </c>
      <c r="B1164" s="75" t="str">
        <f>IF(Ansøgning!B1146="","",Ansøgning!B1146)</f>
        <v/>
      </c>
      <c r="C1164" s="75" t="str">
        <f>IF(Ansøgning!C1146="","",Ansøgning!C1146)</f>
        <v/>
      </c>
      <c r="D1164" s="75" t="str">
        <f>IF(Ansøgning!D1146="","",Ansøgning!D1146)</f>
        <v/>
      </c>
      <c r="E1164" s="76" t="str">
        <f>IF(Ansøgning!E1146="","",Ansøgning!E1146)</f>
        <v/>
      </c>
      <c r="F1164" s="76" t="str">
        <f>IF(Ansøgning!F1146="","",Ansøgning!F1146)</f>
        <v/>
      </c>
      <c r="G1164" s="33" t="str">
        <f>IF(OR(E1164="",F1164=""),"",NETWORKDAYS(E1164,F1164,Lister!$D$7:$D$13))</f>
        <v/>
      </c>
      <c r="H1164" s="76" t="str">
        <f>IF(Ansøgning!H1146="","",Ansøgning!H1146)</f>
        <v/>
      </c>
      <c r="I1164" s="32" t="str">
        <f t="shared" si="123"/>
        <v/>
      </c>
      <c r="J1164" s="77" t="str">
        <f>IF(Ansøgning!J1146="","",Ansøgning!J1146)</f>
        <v/>
      </c>
      <c r="K1164" s="77" t="str">
        <f>IF(Ansøgning!K1146="","",Ansøgning!K1146)</f>
        <v/>
      </c>
      <c r="L1164" s="46" t="str">
        <f t="shared" si="124"/>
        <v/>
      </c>
      <c r="M1164" s="78" t="str">
        <f>IF(Ansøgning!M1146="","",Ansøgning!M1146)</f>
        <v/>
      </c>
      <c r="N1164" s="31" t="str">
        <f t="shared" si="125"/>
        <v/>
      </c>
      <c r="O1164" s="78" t="str">
        <f>IF(Ansøgning!O1146="","",Ansøgning!O1146)</f>
        <v/>
      </c>
      <c r="P1164" s="78" t="str">
        <f>IF(Ansøgning!P1146="","",Ansøgning!P1146)</f>
        <v/>
      </c>
      <c r="Q1164" s="78" t="str">
        <f>IF(Ansøgning!Q1146="","",Ansøgning!Q1146)</f>
        <v/>
      </c>
      <c r="R1164" s="78" t="str">
        <f>IF(Ansøgning!R1146="","",Ansøgning!R1146)</f>
        <v/>
      </c>
      <c r="S1164" s="46" t="str">
        <f>IFERROR(MAX(IF(OR(O1164="",P1164=""),"",IF(AND(AND(MONTH(E1164)&gt;=7,MONTH(E1164)&lt;8),AND(MONTH(F1164)&gt;=7,MONTH(F1164)&lt;8)),(NETWORKDAYS(E1164,F1164,Lister!$D$7:$D$13)-O1164)*N1164/NETWORKDAYS(Lister!$D$19,Lister!$E$19,Lister!$D$7:$D$13),IF(AND(AND(MONTH(E1164)&gt;=7,MONTH(E1164)&lt;8),MONTH(F1164)&gt;7),(NETWORKDAYS(E1164,Lister!$E$19,Lister!$D$7:$D$13)-O1164)*N1164/NETWORKDAYS(Lister!$D$19,Lister!$E$19,Lister!$D$7:$D$13),IF(MONTH(E1164)&gt;7,0)))),0),"")</f>
        <v/>
      </c>
      <c r="T1164" s="46" t="str">
        <f>IFERROR(MAX(IF(OR(O1164="",P1164=""),"",IF(AND(AND(MONTH(E1164)&gt;=8,MONTH(E1164)&lt;9),AND(MONTH(F1164)&gt;=8,MONTH(F1164)&lt;9)),(NETWORKDAYS(E1164,F1164,Lister!$D$7:$D$13)-P1164)*N1164/NETWORKDAYS(Lister!$D$20,Lister!$E$20,Lister!$D$7:$D$13),IF(AND(MONTH(E1164)=7,MONTH(F1164)=8),(NETWORKDAYS(Lister!$D$20,F1164,Lister!$D$7:$D$13)-P1164)*N1164/NETWORKDAYS(Lister!$D$20,Lister!$E$20,Lister!$D$7:$D$13),IF(AND(MONTH(E1164)=7,MONTH(F1164)=7),0)))),0),"")</f>
        <v/>
      </c>
      <c r="U1164" s="78" t="str">
        <f>IF(Ansøgning!U1146="","",Ansøgning!U1146)</f>
        <v/>
      </c>
      <c r="V1164" s="119" t="str">
        <f t="shared" si="126"/>
        <v/>
      </c>
      <c r="W1164" s="120" t="str">
        <f t="shared" si="127"/>
        <v/>
      </c>
      <c r="X1164" s="42" t="str">
        <f t="shared" si="128"/>
        <v/>
      </c>
    </row>
    <row r="1165" spans="1:24" x14ac:dyDescent="0.25">
      <c r="A1165" s="13" t="str">
        <f t="shared" si="129"/>
        <v/>
      </c>
      <c r="B1165" s="75" t="str">
        <f>IF(Ansøgning!B1147="","",Ansøgning!B1147)</f>
        <v/>
      </c>
      <c r="C1165" s="75" t="str">
        <f>IF(Ansøgning!C1147="","",Ansøgning!C1147)</f>
        <v/>
      </c>
      <c r="D1165" s="75" t="str">
        <f>IF(Ansøgning!D1147="","",Ansøgning!D1147)</f>
        <v/>
      </c>
      <c r="E1165" s="76" t="str">
        <f>IF(Ansøgning!E1147="","",Ansøgning!E1147)</f>
        <v/>
      </c>
      <c r="F1165" s="76" t="str">
        <f>IF(Ansøgning!F1147="","",Ansøgning!F1147)</f>
        <v/>
      </c>
      <c r="G1165" s="33" t="str">
        <f>IF(OR(E1165="",F1165=""),"",NETWORKDAYS(E1165,F1165,Lister!$D$7:$D$13))</f>
        <v/>
      </c>
      <c r="H1165" s="76" t="str">
        <f>IF(Ansøgning!H1147="","",Ansøgning!H1147)</f>
        <v/>
      </c>
      <c r="I1165" s="32" t="str">
        <f t="shared" si="123"/>
        <v/>
      </c>
      <c r="J1165" s="77" t="str">
        <f>IF(Ansøgning!J1147="","",Ansøgning!J1147)</f>
        <v/>
      </c>
      <c r="K1165" s="77" t="str">
        <f>IF(Ansøgning!K1147="","",Ansøgning!K1147)</f>
        <v/>
      </c>
      <c r="L1165" s="46" t="str">
        <f t="shared" si="124"/>
        <v/>
      </c>
      <c r="M1165" s="78" t="str">
        <f>IF(Ansøgning!M1147="","",Ansøgning!M1147)</f>
        <v/>
      </c>
      <c r="N1165" s="31" t="str">
        <f t="shared" si="125"/>
        <v/>
      </c>
      <c r="O1165" s="78" t="str">
        <f>IF(Ansøgning!O1147="","",Ansøgning!O1147)</f>
        <v/>
      </c>
      <c r="P1165" s="78" t="str">
        <f>IF(Ansøgning!P1147="","",Ansøgning!P1147)</f>
        <v/>
      </c>
      <c r="Q1165" s="78" t="str">
        <f>IF(Ansøgning!Q1147="","",Ansøgning!Q1147)</f>
        <v/>
      </c>
      <c r="R1165" s="78" t="str">
        <f>IF(Ansøgning!R1147="","",Ansøgning!R1147)</f>
        <v/>
      </c>
      <c r="S1165" s="46" t="str">
        <f>IFERROR(MAX(IF(OR(O1165="",P1165=""),"",IF(AND(AND(MONTH(E1165)&gt;=7,MONTH(E1165)&lt;8),AND(MONTH(F1165)&gt;=7,MONTH(F1165)&lt;8)),(NETWORKDAYS(E1165,F1165,Lister!$D$7:$D$13)-O1165)*N1165/NETWORKDAYS(Lister!$D$19,Lister!$E$19,Lister!$D$7:$D$13),IF(AND(AND(MONTH(E1165)&gt;=7,MONTH(E1165)&lt;8),MONTH(F1165)&gt;7),(NETWORKDAYS(E1165,Lister!$E$19,Lister!$D$7:$D$13)-O1165)*N1165/NETWORKDAYS(Lister!$D$19,Lister!$E$19,Lister!$D$7:$D$13),IF(MONTH(E1165)&gt;7,0)))),0),"")</f>
        <v/>
      </c>
      <c r="T1165" s="46" t="str">
        <f>IFERROR(MAX(IF(OR(O1165="",P1165=""),"",IF(AND(AND(MONTH(E1165)&gt;=8,MONTH(E1165)&lt;9),AND(MONTH(F1165)&gt;=8,MONTH(F1165)&lt;9)),(NETWORKDAYS(E1165,F1165,Lister!$D$7:$D$13)-P1165)*N1165/NETWORKDAYS(Lister!$D$20,Lister!$E$20,Lister!$D$7:$D$13),IF(AND(MONTH(E1165)=7,MONTH(F1165)=8),(NETWORKDAYS(Lister!$D$20,F1165,Lister!$D$7:$D$13)-P1165)*N1165/NETWORKDAYS(Lister!$D$20,Lister!$E$20,Lister!$D$7:$D$13),IF(AND(MONTH(E1165)=7,MONTH(F1165)=7),0)))),0),"")</f>
        <v/>
      </c>
      <c r="U1165" s="78" t="str">
        <f>IF(Ansøgning!U1147="","",Ansøgning!U1147)</f>
        <v/>
      </c>
      <c r="V1165" s="119" t="str">
        <f t="shared" si="126"/>
        <v/>
      </c>
      <c r="W1165" s="120" t="str">
        <f t="shared" si="127"/>
        <v/>
      </c>
      <c r="X1165" s="42" t="str">
        <f t="shared" si="128"/>
        <v/>
      </c>
    </row>
    <row r="1166" spans="1:24" x14ac:dyDescent="0.25">
      <c r="A1166" s="13" t="str">
        <f t="shared" si="129"/>
        <v/>
      </c>
      <c r="B1166" s="75" t="str">
        <f>IF(Ansøgning!B1148="","",Ansøgning!B1148)</f>
        <v/>
      </c>
      <c r="C1166" s="75" t="str">
        <f>IF(Ansøgning!C1148="","",Ansøgning!C1148)</f>
        <v/>
      </c>
      <c r="D1166" s="75" t="str">
        <f>IF(Ansøgning!D1148="","",Ansøgning!D1148)</f>
        <v/>
      </c>
      <c r="E1166" s="76" t="str">
        <f>IF(Ansøgning!E1148="","",Ansøgning!E1148)</f>
        <v/>
      </c>
      <c r="F1166" s="76" t="str">
        <f>IF(Ansøgning!F1148="","",Ansøgning!F1148)</f>
        <v/>
      </c>
      <c r="G1166" s="33" t="str">
        <f>IF(OR(E1166="",F1166=""),"",NETWORKDAYS(E1166,F1166,Lister!$D$7:$D$13))</f>
        <v/>
      </c>
      <c r="H1166" s="76" t="str">
        <f>IF(Ansøgning!H1148="","",Ansøgning!H1148)</f>
        <v/>
      </c>
      <c r="I1166" s="32" t="str">
        <f t="shared" si="123"/>
        <v/>
      </c>
      <c r="J1166" s="77" t="str">
        <f>IF(Ansøgning!J1148="","",Ansøgning!J1148)</f>
        <v/>
      </c>
      <c r="K1166" s="77" t="str">
        <f>IF(Ansøgning!K1148="","",Ansøgning!K1148)</f>
        <v/>
      </c>
      <c r="L1166" s="46" t="str">
        <f t="shared" si="124"/>
        <v/>
      </c>
      <c r="M1166" s="78" t="str">
        <f>IF(Ansøgning!M1148="","",Ansøgning!M1148)</f>
        <v/>
      </c>
      <c r="N1166" s="31" t="str">
        <f t="shared" si="125"/>
        <v/>
      </c>
      <c r="O1166" s="78" t="str">
        <f>IF(Ansøgning!O1148="","",Ansøgning!O1148)</f>
        <v/>
      </c>
      <c r="P1166" s="78" t="str">
        <f>IF(Ansøgning!P1148="","",Ansøgning!P1148)</f>
        <v/>
      </c>
      <c r="Q1166" s="78" t="str">
        <f>IF(Ansøgning!Q1148="","",Ansøgning!Q1148)</f>
        <v/>
      </c>
      <c r="R1166" s="78" t="str">
        <f>IF(Ansøgning!R1148="","",Ansøgning!R1148)</f>
        <v/>
      </c>
      <c r="S1166" s="46" t="str">
        <f>IFERROR(MAX(IF(OR(O1166="",P1166=""),"",IF(AND(AND(MONTH(E1166)&gt;=7,MONTH(E1166)&lt;8),AND(MONTH(F1166)&gt;=7,MONTH(F1166)&lt;8)),(NETWORKDAYS(E1166,F1166,Lister!$D$7:$D$13)-O1166)*N1166/NETWORKDAYS(Lister!$D$19,Lister!$E$19,Lister!$D$7:$D$13),IF(AND(AND(MONTH(E1166)&gt;=7,MONTH(E1166)&lt;8),MONTH(F1166)&gt;7),(NETWORKDAYS(E1166,Lister!$E$19,Lister!$D$7:$D$13)-O1166)*N1166/NETWORKDAYS(Lister!$D$19,Lister!$E$19,Lister!$D$7:$D$13),IF(MONTH(E1166)&gt;7,0)))),0),"")</f>
        <v/>
      </c>
      <c r="T1166" s="46" t="str">
        <f>IFERROR(MAX(IF(OR(O1166="",P1166=""),"",IF(AND(AND(MONTH(E1166)&gt;=8,MONTH(E1166)&lt;9),AND(MONTH(F1166)&gt;=8,MONTH(F1166)&lt;9)),(NETWORKDAYS(E1166,F1166,Lister!$D$7:$D$13)-P1166)*N1166/NETWORKDAYS(Lister!$D$20,Lister!$E$20,Lister!$D$7:$D$13),IF(AND(MONTH(E1166)=7,MONTH(F1166)=8),(NETWORKDAYS(Lister!$D$20,F1166,Lister!$D$7:$D$13)-P1166)*N1166/NETWORKDAYS(Lister!$D$20,Lister!$E$20,Lister!$D$7:$D$13),IF(AND(MONTH(E1166)=7,MONTH(F1166)=7),0)))),0),"")</f>
        <v/>
      </c>
      <c r="U1166" s="78" t="str">
        <f>IF(Ansøgning!U1148="","",Ansøgning!U1148)</f>
        <v/>
      </c>
      <c r="V1166" s="119" t="str">
        <f t="shared" si="126"/>
        <v/>
      </c>
      <c r="W1166" s="120" t="str">
        <f t="shared" si="127"/>
        <v/>
      </c>
      <c r="X1166" s="42" t="str">
        <f t="shared" si="128"/>
        <v/>
      </c>
    </row>
    <row r="1167" spans="1:24" x14ac:dyDescent="0.25">
      <c r="A1167" s="13" t="str">
        <f t="shared" si="129"/>
        <v/>
      </c>
      <c r="B1167" s="75" t="str">
        <f>IF(Ansøgning!B1149="","",Ansøgning!B1149)</f>
        <v/>
      </c>
      <c r="C1167" s="75" t="str">
        <f>IF(Ansøgning!C1149="","",Ansøgning!C1149)</f>
        <v/>
      </c>
      <c r="D1167" s="75" t="str">
        <f>IF(Ansøgning!D1149="","",Ansøgning!D1149)</f>
        <v/>
      </c>
      <c r="E1167" s="76" t="str">
        <f>IF(Ansøgning!E1149="","",Ansøgning!E1149)</f>
        <v/>
      </c>
      <c r="F1167" s="76" t="str">
        <f>IF(Ansøgning!F1149="","",Ansøgning!F1149)</f>
        <v/>
      </c>
      <c r="G1167" s="33" t="str">
        <f>IF(OR(E1167="",F1167=""),"",NETWORKDAYS(E1167,F1167,Lister!$D$7:$D$13))</f>
        <v/>
      </c>
      <c r="H1167" s="76" t="str">
        <f>IF(Ansøgning!H1149="","",Ansøgning!H1149)</f>
        <v/>
      </c>
      <c r="I1167" s="32" t="str">
        <f t="shared" si="123"/>
        <v/>
      </c>
      <c r="J1167" s="77" t="str">
        <f>IF(Ansøgning!J1149="","",Ansøgning!J1149)</f>
        <v/>
      </c>
      <c r="K1167" s="77" t="str">
        <f>IF(Ansøgning!K1149="","",Ansøgning!K1149)</f>
        <v/>
      </c>
      <c r="L1167" s="46" t="str">
        <f t="shared" si="124"/>
        <v/>
      </c>
      <c r="M1167" s="78" t="str">
        <f>IF(Ansøgning!M1149="","",Ansøgning!M1149)</f>
        <v/>
      </c>
      <c r="N1167" s="31" t="str">
        <f t="shared" si="125"/>
        <v/>
      </c>
      <c r="O1167" s="78" t="str">
        <f>IF(Ansøgning!O1149="","",Ansøgning!O1149)</f>
        <v/>
      </c>
      <c r="P1167" s="78" t="str">
        <f>IF(Ansøgning!P1149="","",Ansøgning!P1149)</f>
        <v/>
      </c>
      <c r="Q1167" s="78" t="str">
        <f>IF(Ansøgning!Q1149="","",Ansøgning!Q1149)</f>
        <v/>
      </c>
      <c r="R1167" s="78" t="str">
        <f>IF(Ansøgning!R1149="","",Ansøgning!R1149)</f>
        <v/>
      </c>
      <c r="S1167" s="46" t="str">
        <f>IFERROR(MAX(IF(OR(O1167="",P1167=""),"",IF(AND(AND(MONTH(E1167)&gt;=7,MONTH(E1167)&lt;8),AND(MONTH(F1167)&gt;=7,MONTH(F1167)&lt;8)),(NETWORKDAYS(E1167,F1167,Lister!$D$7:$D$13)-O1167)*N1167/NETWORKDAYS(Lister!$D$19,Lister!$E$19,Lister!$D$7:$D$13),IF(AND(AND(MONTH(E1167)&gt;=7,MONTH(E1167)&lt;8),MONTH(F1167)&gt;7),(NETWORKDAYS(E1167,Lister!$E$19,Lister!$D$7:$D$13)-O1167)*N1167/NETWORKDAYS(Lister!$D$19,Lister!$E$19,Lister!$D$7:$D$13),IF(MONTH(E1167)&gt;7,0)))),0),"")</f>
        <v/>
      </c>
      <c r="T1167" s="46" t="str">
        <f>IFERROR(MAX(IF(OR(O1167="",P1167=""),"",IF(AND(AND(MONTH(E1167)&gt;=8,MONTH(E1167)&lt;9),AND(MONTH(F1167)&gt;=8,MONTH(F1167)&lt;9)),(NETWORKDAYS(E1167,F1167,Lister!$D$7:$D$13)-P1167)*N1167/NETWORKDAYS(Lister!$D$20,Lister!$E$20,Lister!$D$7:$D$13),IF(AND(MONTH(E1167)=7,MONTH(F1167)=8),(NETWORKDAYS(Lister!$D$20,F1167,Lister!$D$7:$D$13)-P1167)*N1167/NETWORKDAYS(Lister!$D$20,Lister!$E$20,Lister!$D$7:$D$13),IF(AND(MONTH(E1167)=7,MONTH(F1167)=7),0)))),0),"")</f>
        <v/>
      </c>
      <c r="U1167" s="78" t="str">
        <f>IF(Ansøgning!U1149="","",Ansøgning!U1149)</f>
        <v/>
      </c>
      <c r="V1167" s="119" t="str">
        <f t="shared" si="126"/>
        <v/>
      </c>
      <c r="W1167" s="120" t="str">
        <f t="shared" si="127"/>
        <v/>
      </c>
      <c r="X1167" s="42" t="str">
        <f t="shared" si="128"/>
        <v/>
      </c>
    </row>
    <row r="1168" spans="1:24" x14ac:dyDescent="0.25">
      <c r="A1168" s="13" t="str">
        <f t="shared" si="129"/>
        <v/>
      </c>
      <c r="B1168" s="75" t="str">
        <f>IF(Ansøgning!B1150="","",Ansøgning!B1150)</f>
        <v/>
      </c>
      <c r="C1168" s="75" t="str">
        <f>IF(Ansøgning!C1150="","",Ansøgning!C1150)</f>
        <v/>
      </c>
      <c r="D1168" s="75" t="str">
        <f>IF(Ansøgning!D1150="","",Ansøgning!D1150)</f>
        <v/>
      </c>
      <c r="E1168" s="76" t="str">
        <f>IF(Ansøgning!E1150="","",Ansøgning!E1150)</f>
        <v/>
      </c>
      <c r="F1168" s="76" t="str">
        <f>IF(Ansøgning!F1150="","",Ansøgning!F1150)</f>
        <v/>
      </c>
      <c r="G1168" s="33" t="str">
        <f>IF(OR(E1168="",F1168=""),"",NETWORKDAYS(E1168,F1168,Lister!$D$7:$D$13))</f>
        <v/>
      </c>
      <c r="H1168" s="76" t="str">
        <f>IF(Ansøgning!H1150="","",Ansøgning!H1150)</f>
        <v/>
      </c>
      <c r="I1168" s="32" t="str">
        <f t="shared" si="123"/>
        <v/>
      </c>
      <c r="J1168" s="77" t="str">
        <f>IF(Ansøgning!J1150="","",Ansøgning!J1150)</f>
        <v/>
      </c>
      <c r="K1168" s="77" t="str">
        <f>IF(Ansøgning!K1150="","",Ansøgning!K1150)</f>
        <v/>
      </c>
      <c r="L1168" s="46" t="str">
        <f t="shared" si="124"/>
        <v/>
      </c>
      <c r="M1168" s="78" t="str">
        <f>IF(Ansøgning!M1150="","",Ansøgning!M1150)</f>
        <v/>
      </c>
      <c r="N1168" s="31" t="str">
        <f t="shared" si="125"/>
        <v/>
      </c>
      <c r="O1168" s="78" t="str">
        <f>IF(Ansøgning!O1150="","",Ansøgning!O1150)</f>
        <v/>
      </c>
      <c r="P1168" s="78" t="str">
        <f>IF(Ansøgning!P1150="","",Ansøgning!P1150)</f>
        <v/>
      </c>
      <c r="Q1168" s="78" t="str">
        <f>IF(Ansøgning!Q1150="","",Ansøgning!Q1150)</f>
        <v/>
      </c>
      <c r="R1168" s="78" t="str">
        <f>IF(Ansøgning!R1150="","",Ansøgning!R1150)</f>
        <v/>
      </c>
      <c r="S1168" s="46" t="str">
        <f>IFERROR(MAX(IF(OR(O1168="",P1168=""),"",IF(AND(AND(MONTH(E1168)&gt;=7,MONTH(E1168)&lt;8),AND(MONTH(F1168)&gt;=7,MONTH(F1168)&lt;8)),(NETWORKDAYS(E1168,F1168,Lister!$D$7:$D$13)-O1168)*N1168/NETWORKDAYS(Lister!$D$19,Lister!$E$19,Lister!$D$7:$D$13),IF(AND(AND(MONTH(E1168)&gt;=7,MONTH(E1168)&lt;8),MONTH(F1168)&gt;7),(NETWORKDAYS(E1168,Lister!$E$19,Lister!$D$7:$D$13)-O1168)*N1168/NETWORKDAYS(Lister!$D$19,Lister!$E$19,Lister!$D$7:$D$13),IF(MONTH(E1168)&gt;7,0)))),0),"")</f>
        <v/>
      </c>
      <c r="T1168" s="46" t="str">
        <f>IFERROR(MAX(IF(OR(O1168="",P1168=""),"",IF(AND(AND(MONTH(E1168)&gt;=8,MONTH(E1168)&lt;9),AND(MONTH(F1168)&gt;=8,MONTH(F1168)&lt;9)),(NETWORKDAYS(E1168,F1168,Lister!$D$7:$D$13)-P1168)*N1168/NETWORKDAYS(Lister!$D$20,Lister!$E$20,Lister!$D$7:$D$13),IF(AND(MONTH(E1168)=7,MONTH(F1168)=8),(NETWORKDAYS(Lister!$D$20,F1168,Lister!$D$7:$D$13)-P1168)*N1168/NETWORKDAYS(Lister!$D$20,Lister!$E$20,Lister!$D$7:$D$13),IF(AND(MONTH(E1168)=7,MONTH(F1168)=7),0)))),0),"")</f>
        <v/>
      </c>
      <c r="U1168" s="78" t="str">
        <f>IF(Ansøgning!U1150="","",Ansøgning!U1150)</f>
        <v/>
      </c>
      <c r="V1168" s="119" t="str">
        <f t="shared" si="126"/>
        <v/>
      </c>
      <c r="W1168" s="120" t="str">
        <f t="shared" si="127"/>
        <v/>
      </c>
      <c r="X1168" s="42" t="str">
        <f t="shared" si="128"/>
        <v/>
      </c>
    </row>
    <row r="1169" spans="1:24" x14ac:dyDescent="0.25">
      <c r="A1169" s="13" t="str">
        <f t="shared" si="129"/>
        <v/>
      </c>
      <c r="B1169" s="75" t="str">
        <f>IF(Ansøgning!B1151="","",Ansøgning!B1151)</f>
        <v/>
      </c>
      <c r="C1169" s="75" t="str">
        <f>IF(Ansøgning!C1151="","",Ansøgning!C1151)</f>
        <v/>
      </c>
      <c r="D1169" s="75" t="str">
        <f>IF(Ansøgning!D1151="","",Ansøgning!D1151)</f>
        <v/>
      </c>
      <c r="E1169" s="76" t="str">
        <f>IF(Ansøgning!E1151="","",Ansøgning!E1151)</f>
        <v/>
      </c>
      <c r="F1169" s="76" t="str">
        <f>IF(Ansøgning!F1151="","",Ansøgning!F1151)</f>
        <v/>
      </c>
      <c r="G1169" s="33" t="str">
        <f>IF(OR(E1169="",F1169=""),"",NETWORKDAYS(E1169,F1169,Lister!$D$7:$D$13))</f>
        <v/>
      </c>
      <c r="H1169" s="76" t="str">
        <f>IF(Ansøgning!H1151="","",Ansøgning!H1151)</f>
        <v/>
      </c>
      <c r="I1169" s="32" t="str">
        <f t="shared" si="123"/>
        <v/>
      </c>
      <c r="J1169" s="77" t="str">
        <f>IF(Ansøgning!J1151="","",Ansøgning!J1151)</f>
        <v/>
      </c>
      <c r="K1169" s="77" t="str">
        <f>IF(Ansøgning!K1151="","",Ansøgning!K1151)</f>
        <v/>
      </c>
      <c r="L1169" s="46" t="str">
        <f t="shared" si="124"/>
        <v/>
      </c>
      <c r="M1169" s="78" t="str">
        <f>IF(Ansøgning!M1151="","",Ansøgning!M1151)</f>
        <v/>
      </c>
      <c r="N1169" s="31" t="str">
        <f t="shared" si="125"/>
        <v/>
      </c>
      <c r="O1169" s="78" t="str">
        <f>IF(Ansøgning!O1151="","",Ansøgning!O1151)</f>
        <v/>
      </c>
      <c r="P1169" s="78" t="str">
        <f>IF(Ansøgning!P1151="","",Ansøgning!P1151)</f>
        <v/>
      </c>
      <c r="Q1169" s="78" t="str">
        <f>IF(Ansøgning!Q1151="","",Ansøgning!Q1151)</f>
        <v/>
      </c>
      <c r="R1169" s="78" t="str">
        <f>IF(Ansøgning!R1151="","",Ansøgning!R1151)</f>
        <v/>
      </c>
      <c r="S1169" s="46" t="str">
        <f>IFERROR(MAX(IF(OR(O1169="",P1169=""),"",IF(AND(AND(MONTH(E1169)&gt;=7,MONTH(E1169)&lt;8),AND(MONTH(F1169)&gt;=7,MONTH(F1169)&lt;8)),(NETWORKDAYS(E1169,F1169,Lister!$D$7:$D$13)-O1169)*N1169/NETWORKDAYS(Lister!$D$19,Lister!$E$19,Lister!$D$7:$D$13),IF(AND(AND(MONTH(E1169)&gt;=7,MONTH(E1169)&lt;8),MONTH(F1169)&gt;7),(NETWORKDAYS(E1169,Lister!$E$19,Lister!$D$7:$D$13)-O1169)*N1169/NETWORKDAYS(Lister!$D$19,Lister!$E$19,Lister!$D$7:$D$13),IF(MONTH(E1169)&gt;7,0)))),0),"")</f>
        <v/>
      </c>
      <c r="T1169" s="46" t="str">
        <f>IFERROR(MAX(IF(OR(O1169="",P1169=""),"",IF(AND(AND(MONTH(E1169)&gt;=8,MONTH(E1169)&lt;9),AND(MONTH(F1169)&gt;=8,MONTH(F1169)&lt;9)),(NETWORKDAYS(E1169,F1169,Lister!$D$7:$D$13)-P1169)*N1169/NETWORKDAYS(Lister!$D$20,Lister!$E$20,Lister!$D$7:$D$13),IF(AND(MONTH(E1169)=7,MONTH(F1169)=8),(NETWORKDAYS(Lister!$D$20,F1169,Lister!$D$7:$D$13)-P1169)*N1169/NETWORKDAYS(Lister!$D$20,Lister!$E$20,Lister!$D$7:$D$13),IF(AND(MONTH(E1169)=7,MONTH(F1169)=7),0)))),0),"")</f>
        <v/>
      </c>
      <c r="U1169" s="78" t="str">
        <f>IF(Ansøgning!U1151="","",Ansøgning!U1151)</f>
        <v/>
      </c>
      <c r="V1169" s="119" t="str">
        <f t="shared" si="126"/>
        <v/>
      </c>
      <c r="W1169" s="120" t="str">
        <f t="shared" si="127"/>
        <v/>
      </c>
      <c r="X1169" s="42" t="str">
        <f t="shared" si="128"/>
        <v/>
      </c>
    </row>
    <row r="1170" spans="1:24" x14ac:dyDescent="0.25">
      <c r="A1170" s="13" t="str">
        <f t="shared" si="129"/>
        <v/>
      </c>
      <c r="B1170" s="75" t="str">
        <f>IF(Ansøgning!B1152="","",Ansøgning!B1152)</f>
        <v/>
      </c>
      <c r="C1170" s="75" t="str">
        <f>IF(Ansøgning!C1152="","",Ansøgning!C1152)</f>
        <v/>
      </c>
      <c r="D1170" s="75" t="str">
        <f>IF(Ansøgning!D1152="","",Ansøgning!D1152)</f>
        <v/>
      </c>
      <c r="E1170" s="76" t="str">
        <f>IF(Ansøgning!E1152="","",Ansøgning!E1152)</f>
        <v/>
      </c>
      <c r="F1170" s="76" t="str">
        <f>IF(Ansøgning!F1152="","",Ansøgning!F1152)</f>
        <v/>
      </c>
      <c r="G1170" s="33" t="str">
        <f>IF(OR(E1170="",F1170=""),"",NETWORKDAYS(E1170,F1170,Lister!$D$7:$D$13))</f>
        <v/>
      </c>
      <c r="H1170" s="76" t="str">
        <f>IF(Ansøgning!H1152="","",Ansøgning!H1152)</f>
        <v/>
      </c>
      <c r="I1170" s="32" t="str">
        <f t="shared" si="123"/>
        <v/>
      </c>
      <c r="J1170" s="77" t="str">
        <f>IF(Ansøgning!J1152="","",Ansøgning!J1152)</f>
        <v/>
      </c>
      <c r="K1170" s="77" t="str">
        <f>IF(Ansøgning!K1152="","",Ansøgning!K1152)</f>
        <v/>
      </c>
      <c r="L1170" s="46" t="str">
        <f t="shared" si="124"/>
        <v/>
      </c>
      <c r="M1170" s="78" t="str">
        <f>IF(Ansøgning!M1152="","",Ansøgning!M1152)</f>
        <v/>
      </c>
      <c r="N1170" s="31" t="str">
        <f t="shared" si="125"/>
        <v/>
      </c>
      <c r="O1170" s="78" t="str">
        <f>IF(Ansøgning!O1152="","",Ansøgning!O1152)</f>
        <v/>
      </c>
      <c r="P1170" s="78" t="str">
        <f>IF(Ansøgning!P1152="","",Ansøgning!P1152)</f>
        <v/>
      </c>
      <c r="Q1170" s="78" t="str">
        <f>IF(Ansøgning!Q1152="","",Ansøgning!Q1152)</f>
        <v/>
      </c>
      <c r="R1170" s="78" t="str">
        <f>IF(Ansøgning!R1152="","",Ansøgning!R1152)</f>
        <v/>
      </c>
      <c r="S1170" s="46" t="str">
        <f>IFERROR(MAX(IF(OR(O1170="",P1170=""),"",IF(AND(AND(MONTH(E1170)&gt;=7,MONTH(E1170)&lt;8),AND(MONTH(F1170)&gt;=7,MONTH(F1170)&lt;8)),(NETWORKDAYS(E1170,F1170,Lister!$D$7:$D$13)-O1170)*N1170/NETWORKDAYS(Lister!$D$19,Lister!$E$19,Lister!$D$7:$D$13),IF(AND(AND(MONTH(E1170)&gt;=7,MONTH(E1170)&lt;8),MONTH(F1170)&gt;7),(NETWORKDAYS(E1170,Lister!$E$19,Lister!$D$7:$D$13)-O1170)*N1170/NETWORKDAYS(Lister!$D$19,Lister!$E$19,Lister!$D$7:$D$13),IF(MONTH(E1170)&gt;7,0)))),0),"")</f>
        <v/>
      </c>
      <c r="T1170" s="46" t="str">
        <f>IFERROR(MAX(IF(OR(O1170="",P1170=""),"",IF(AND(AND(MONTH(E1170)&gt;=8,MONTH(E1170)&lt;9),AND(MONTH(F1170)&gt;=8,MONTH(F1170)&lt;9)),(NETWORKDAYS(E1170,F1170,Lister!$D$7:$D$13)-P1170)*N1170/NETWORKDAYS(Lister!$D$20,Lister!$E$20,Lister!$D$7:$D$13),IF(AND(MONTH(E1170)=7,MONTH(F1170)=8),(NETWORKDAYS(Lister!$D$20,F1170,Lister!$D$7:$D$13)-P1170)*N1170/NETWORKDAYS(Lister!$D$20,Lister!$E$20,Lister!$D$7:$D$13),IF(AND(MONTH(E1170)=7,MONTH(F1170)=7),0)))),0),"")</f>
        <v/>
      </c>
      <c r="U1170" s="78" t="str">
        <f>IF(Ansøgning!U1152="","",Ansøgning!U1152)</f>
        <v/>
      </c>
      <c r="V1170" s="119" t="str">
        <f t="shared" si="126"/>
        <v/>
      </c>
      <c r="W1170" s="120" t="str">
        <f t="shared" si="127"/>
        <v/>
      </c>
      <c r="X1170" s="42" t="str">
        <f t="shared" si="128"/>
        <v/>
      </c>
    </row>
    <row r="1171" spans="1:24" x14ac:dyDescent="0.25">
      <c r="A1171" s="13" t="str">
        <f t="shared" si="129"/>
        <v/>
      </c>
      <c r="B1171" s="75" t="str">
        <f>IF(Ansøgning!B1153="","",Ansøgning!B1153)</f>
        <v/>
      </c>
      <c r="C1171" s="75" t="str">
        <f>IF(Ansøgning!C1153="","",Ansøgning!C1153)</f>
        <v/>
      </c>
      <c r="D1171" s="75" t="str">
        <f>IF(Ansøgning!D1153="","",Ansøgning!D1153)</f>
        <v/>
      </c>
      <c r="E1171" s="76" t="str">
        <f>IF(Ansøgning!E1153="","",Ansøgning!E1153)</f>
        <v/>
      </c>
      <c r="F1171" s="76" t="str">
        <f>IF(Ansøgning!F1153="","",Ansøgning!F1153)</f>
        <v/>
      </c>
      <c r="G1171" s="33" t="str">
        <f>IF(OR(E1171="",F1171=""),"",NETWORKDAYS(E1171,F1171,Lister!$D$7:$D$13))</f>
        <v/>
      </c>
      <c r="H1171" s="76" t="str">
        <f>IF(Ansøgning!H1153="","",Ansøgning!H1153)</f>
        <v/>
      </c>
      <c r="I1171" s="32" t="str">
        <f t="shared" si="123"/>
        <v/>
      </c>
      <c r="J1171" s="77" t="str">
        <f>IF(Ansøgning!J1153="","",Ansøgning!J1153)</f>
        <v/>
      </c>
      <c r="K1171" s="77" t="str">
        <f>IF(Ansøgning!K1153="","",Ansøgning!K1153)</f>
        <v/>
      </c>
      <c r="L1171" s="46" t="str">
        <f t="shared" si="124"/>
        <v/>
      </c>
      <c r="M1171" s="78" t="str">
        <f>IF(Ansøgning!M1153="","",Ansøgning!M1153)</f>
        <v/>
      </c>
      <c r="N1171" s="31" t="str">
        <f t="shared" si="125"/>
        <v/>
      </c>
      <c r="O1171" s="78" t="str">
        <f>IF(Ansøgning!O1153="","",Ansøgning!O1153)</f>
        <v/>
      </c>
      <c r="P1171" s="78" t="str">
        <f>IF(Ansøgning!P1153="","",Ansøgning!P1153)</f>
        <v/>
      </c>
      <c r="Q1171" s="78" t="str">
        <f>IF(Ansøgning!Q1153="","",Ansøgning!Q1153)</f>
        <v/>
      </c>
      <c r="R1171" s="78" t="str">
        <f>IF(Ansøgning!R1153="","",Ansøgning!R1153)</f>
        <v/>
      </c>
      <c r="S1171" s="46" t="str">
        <f>IFERROR(MAX(IF(OR(O1171="",P1171=""),"",IF(AND(AND(MONTH(E1171)&gt;=7,MONTH(E1171)&lt;8),AND(MONTH(F1171)&gt;=7,MONTH(F1171)&lt;8)),(NETWORKDAYS(E1171,F1171,Lister!$D$7:$D$13)-O1171)*N1171/NETWORKDAYS(Lister!$D$19,Lister!$E$19,Lister!$D$7:$D$13),IF(AND(AND(MONTH(E1171)&gt;=7,MONTH(E1171)&lt;8),MONTH(F1171)&gt;7),(NETWORKDAYS(E1171,Lister!$E$19,Lister!$D$7:$D$13)-O1171)*N1171/NETWORKDAYS(Lister!$D$19,Lister!$E$19,Lister!$D$7:$D$13),IF(MONTH(E1171)&gt;7,0)))),0),"")</f>
        <v/>
      </c>
      <c r="T1171" s="46" t="str">
        <f>IFERROR(MAX(IF(OR(O1171="",P1171=""),"",IF(AND(AND(MONTH(E1171)&gt;=8,MONTH(E1171)&lt;9),AND(MONTH(F1171)&gt;=8,MONTH(F1171)&lt;9)),(NETWORKDAYS(E1171,F1171,Lister!$D$7:$D$13)-P1171)*N1171/NETWORKDAYS(Lister!$D$20,Lister!$E$20,Lister!$D$7:$D$13),IF(AND(MONTH(E1171)=7,MONTH(F1171)=8),(NETWORKDAYS(Lister!$D$20,F1171,Lister!$D$7:$D$13)-P1171)*N1171/NETWORKDAYS(Lister!$D$20,Lister!$E$20,Lister!$D$7:$D$13),IF(AND(MONTH(E1171)=7,MONTH(F1171)=7),0)))),0),"")</f>
        <v/>
      </c>
      <c r="U1171" s="78" t="str">
        <f>IF(Ansøgning!U1153="","",Ansøgning!U1153)</f>
        <v/>
      </c>
      <c r="V1171" s="119" t="str">
        <f t="shared" si="126"/>
        <v/>
      </c>
      <c r="W1171" s="120" t="str">
        <f t="shared" si="127"/>
        <v/>
      </c>
      <c r="X1171" s="42" t="str">
        <f t="shared" si="128"/>
        <v/>
      </c>
    </row>
    <row r="1172" spans="1:24" x14ac:dyDescent="0.25">
      <c r="A1172" s="13" t="str">
        <f t="shared" si="129"/>
        <v/>
      </c>
      <c r="B1172" s="75" t="str">
        <f>IF(Ansøgning!B1154="","",Ansøgning!B1154)</f>
        <v/>
      </c>
      <c r="C1172" s="75" t="str">
        <f>IF(Ansøgning!C1154="","",Ansøgning!C1154)</f>
        <v/>
      </c>
      <c r="D1172" s="75" t="str">
        <f>IF(Ansøgning!D1154="","",Ansøgning!D1154)</f>
        <v/>
      </c>
      <c r="E1172" s="76" t="str">
        <f>IF(Ansøgning!E1154="","",Ansøgning!E1154)</f>
        <v/>
      </c>
      <c r="F1172" s="76" t="str">
        <f>IF(Ansøgning!F1154="","",Ansøgning!F1154)</f>
        <v/>
      </c>
      <c r="G1172" s="33" t="str">
        <f>IF(OR(E1172="",F1172=""),"",NETWORKDAYS(E1172,F1172,Lister!$D$7:$D$13))</f>
        <v/>
      </c>
      <c r="H1172" s="76" t="str">
        <f>IF(Ansøgning!H1154="","",Ansøgning!H1154)</f>
        <v/>
      </c>
      <c r="I1172" s="32" t="str">
        <f t="shared" si="123"/>
        <v/>
      </c>
      <c r="J1172" s="77" t="str">
        <f>IF(Ansøgning!J1154="","",Ansøgning!J1154)</f>
        <v/>
      </c>
      <c r="K1172" s="77" t="str">
        <f>IF(Ansøgning!K1154="","",Ansøgning!K1154)</f>
        <v/>
      </c>
      <c r="L1172" s="46" t="str">
        <f t="shared" si="124"/>
        <v/>
      </c>
      <c r="M1172" s="78" t="str">
        <f>IF(Ansøgning!M1154="","",Ansøgning!M1154)</f>
        <v/>
      </c>
      <c r="N1172" s="31" t="str">
        <f t="shared" si="125"/>
        <v/>
      </c>
      <c r="O1172" s="78" t="str">
        <f>IF(Ansøgning!O1154="","",Ansøgning!O1154)</f>
        <v/>
      </c>
      <c r="P1172" s="78" t="str">
        <f>IF(Ansøgning!P1154="","",Ansøgning!P1154)</f>
        <v/>
      </c>
      <c r="Q1172" s="78" t="str">
        <f>IF(Ansøgning!Q1154="","",Ansøgning!Q1154)</f>
        <v/>
      </c>
      <c r="R1172" s="78" t="str">
        <f>IF(Ansøgning!R1154="","",Ansøgning!R1154)</f>
        <v/>
      </c>
      <c r="S1172" s="46" t="str">
        <f>IFERROR(MAX(IF(OR(O1172="",P1172=""),"",IF(AND(AND(MONTH(E1172)&gt;=7,MONTH(E1172)&lt;8),AND(MONTH(F1172)&gt;=7,MONTH(F1172)&lt;8)),(NETWORKDAYS(E1172,F1172,Lister!$D$7:$D$13)-O1172)*N1172/NETWORKDAYS(Lister!$D$19,Lister!$E$19,Lister!$D$7:$D$13),IF(AND(AND(MONTH(E1172)&gt;=7,MONTH(E1172)&lt;8),MONTH(F1172)&gt;7),(NETWORKDAYS(E1172,Lister!$E$19,Lister!$D$7:$D$13)-O1172)*N1172/NETWORKDAYS(Lister!$D$19,Lister!$E$19,Lister!$D$7:$D$13),IF(MONTH(E1172)&gt;7,0)))),0),"")</f>
        <v/>
      </c>
      <c r="T1172" s="46" t="str">
        <f>IFERROR(MAX(IF(OR(O1172="",P1172=""),"",IF(AND(AND(MONTH(E1172)&gt;=8,MONTH(E1172)&lt;9),AND(MONTH(F1172)&gt;=8,MONTH(F1172)&lt;9)),(NETWORKDAYS(E1172,F1172,Lister!$D$7:$D$13)-P1172)*N1172/NETWORKDAYS(Lister!$D$20,Lister!$E$20,Lister!$D$7:$D$13),IF(AND(MONTH(E1172)=7,MONTH(F1172)=8),(NETWORKDAYS(Lister!$D$20,F1172,Lister!$D$7:$D$13)-P1172)*N1172/NETWORKDAYS(Lister!$D$20,Lister!$E$20,Lister!$D$7:$D$13),IF(AND(MONTH(E1172)=7,MONTH(F1172)=7),0)))),0),"")</f>
        <v/>
      </c>
      <c r="U1172" s="78" t="str">
        <f>IF(Ansøgning!U1154="","",Ansøgning!U1154)</f>
        <v/>
      </c>
      <c r="V1172" s="119" t="str">
        <f t="shared" si="126"/>
        <v/>
      </c>
      <c r="W1172" s="120" t="str">
        <f t="shared" si="127"/>
        <v/>
      </c>
      <c r="X1172" s="42" t="str">
        <f t="shared" si="128"/>
        <v/>
      </c>
    </row>
    <row r="1173" spans="1:24" x14ac:dyDescent="0.25">
      <c r="A1173" s="13" t="str">
        <f t="shared" si="129"/>
        <v/>
      </c>
      <c r="B1173" s="75" t="str">
        <f>IF(Ansøgning!B1155="","",Ansøgning!B1155)</f>
        <v/>
      </c>
      <c r="C1173" s="75" t="str">
        <f>IF(Ansøgning!C1155="","",Ansøgning!C1155)</f>
        <v/>
      </c>
      <c r="D1173" s="75" t="str">
        <f>IF(Ansøgning!D1155="","",Ansøgning!D1155)</f>
        <v/>
      </c>
      <c r="E1173" s="76" t="str">
        <f>IF(Ansøgning!E1155="","",Ansøgning!E1155)</f>
        <v/>
      </c>
      <c r="F1173" s="76" t="str">
        <f>IF(Ansøgning!F1155="","",Ansøgning!F1155)</f>
        <v/>
      </c>
      <c r="G1173" s="33" t="str">
        <f>IF(OR(E1173="",F1173=""),"",NETWORKDAYS(E1173,F1173,Lister!$D$7:$D$13))</f>
        <v/>
      </c>
      <c r="H1173" s="76" t="str">
        <f>IF(Ansøgning!H1155="","",Ansøgning!H1155)</f>
        <v/>
      </c>
      <c r="I1173" s="32" t="str">
        <f t="shared" si="123"/>
        <v/>
      </c>
      <c r="J1173" s="77" t="str">
        <f>IF(Ansøgning!J1155="","",Ansøgning!J1155)</f>
        <v/>
      </c>
      <c r="K1173" s="77" t="str">
        <f>IF(Ansøgning!K1155="","",Ansøgning!K1155)</f>
        <v/>
      </c>
      <c r="L1173" s="46" t="str">
        <f t="shared" si="124"/>
        <v/>
      </c>
      <c r="M1173" s="78" t="str">
        <f>IF(Ansøgning!M1155="","",Ansøgning!M1155)</f>
        <v/>
      </c>
      <c r="N1173" s="31" t="str">
        <f t="shared" si="125"/>
        <v/>
      </c>
      <c r="O1173" s="78" t="str">
        <f>IF(Ansøgning!O1155="","",Ansøgning!O1155)</f>
        <v/>
      </c>
      <c r="P1173" s="78" t="str">
        <f>IF(Ansøgning!P1155="","",Ansøgning!P1155)</f>
        <v/>
      </c>
      <c r="Q1173" s="78" t="str">
        <f>IF(Ansøgning!Q1155="","",Ansøgning!Q1155)</f>
        <v/>
      </c>
      <c r="R1173" s="78" t="str">
        <f>IF(Ansøgning!R1155="","",Ansøgning!R1155)</f>
        <v/>
      </c>
      <c r="S1173" s="46" t="str">
        <f>IFERROR(MAX(IF(OR(O1173="",P1173=""),"",IF(AND(AND(MONTH(E1173)&gt;=7,MONTH(E1173)&lt;8),AND(MONTH(F1173)&gt;=7,MONTH(F1173)&lt;8)),(NETWORKDAYS(E1173,F1173,Lister!$D$7:$D$13)-O1173)*N1173/NETWORKDAYS(Lister!$D$19,Lister!$E$19,Lister!$D$7:$D$13),IF(AND(AND(MONTH(E1173)&gt;=7,MONTH(E1173)&lt;8),MONTH(F1173)&gt;7),(NETWORKDAYS(E1173,Lister!$E$19,Lister!$D$7:$D$13)-O1173)*N1173/NETWORKDAYS(Lister!$D$19,Lister!$E$19,Lister!$D$7:$D$13),IF(MONTH(E1173)&gt;7,0)))),0),"")</f>
        <v/>
      </c>
      <c r="T1173" s="46" t="str">
        <f>IFERROR(MAX(IF(OR(O1173="",P1173=""),"",IF(AND(AND(MONTH(E1173)&gt;=8,MONTH(E1173)&lt;9),AND(MONTH(F1173)&gt;=8,MONTH(F1173)&lt;9)),(NETWORKDAYS(E1173,F1173,Lister!$D$7:$D$13)-P1173)*N1173/NETWORKDAYS(Lister!$D$20,Lister!$E$20,Lister!$D$7:$D$13),IF(AND(MONTH(E1173)=7,MONTH(F1173)=8),(NETWORKDAYS(Lister!$D$20,F1173,Lister!$D$7:$D$13)-P1173)*N1173/NETWORKDAYS(Lister!$D$20,Lister!$E$20,Lister!$D$7:$D$13),IF(AND(MONTH(E1173)=7,MONTH(F1173)=7),0)))),0),"")</f>
        <v/>
      </c>
      <c r="U1173" s="78" t="str">
        <f>IF(Ansøgning!U1155="","",Ansøgning!U1155)</f>
        <v/>
      </c>
      <c r="V1173" s="119" t="str">
        <f t="shared" si="126"/>
        <v/>
      </c>
      <c r="W1173" s="120" t="str">
        <f t="shared" si="127"/>
        <v/>
      </c>
      <c r="X1173" s="42" t="str">
        <f t="shared" si="128"/>
        <v/>
      </c>
    </row>
    <row r="1174" spans="1:24" x14ac:dyDescent="0.25">
      <c r="A1174" s="13" t="str">
        <f t="shared" si="129"/>
        <v/>
      </c>
      <c r="B1174" s="75" t="str">
        <f>IF(Ansøgning!B1156="","",Ansøgning!B1156)</f>
        <v/>
      </c>
      <c r="C1174" s="75" t="str">
        <f>IF(Ansøgning!C1156="","",Ansøgning!C1156)</f>
        <v/>
      </c>
      <c r="D1174" s="75" t="str">
        <f>IF(Ansøgning!D1156="","",Ansøgning!D1156)</f>
        <v/>
      </c>
      <c r="E1174" s="76" t="str">
        <f>IF(Ansøgning!E1156="","",Ansøgning!E1156)</f>
        <v/>
      </c>
      <c r="F1174" s="76" t="str">
        <f>IF(Ansøgning!F1156="","",Ansøgning!F1156)</f>
        <v/>
      </c>
      <c r="G1174" s="33" t="str">
        <f>IF(OR(E1174="",F1174=""),"",NETWORKDAYS(E1174,F1174,Lister!$D$7:$D$13))</f>
        <v/>
      </c>
      <c r="H1174" s="76" t="str">
        <f>IF(Ansøgning!H1156="","",Ansøgning!H1156)</f>
        <v/>
      </c>
      <c r="I1174" s="32" t="str">
        <f t="shared" si="123"/>
        <v/>
      </c>
      <c r="J1174" s="77" t="str">
        <f>IF(Ansøgning!J1156="","",Ansøgning!J1156)</f>
        <v/>
      </c>
      <c r="K1174" s="77" t="str">
        <f>IF(Ansøgning!K1156="","",Ansøgning!K1156)</f>
        <v/>
      </c>
      <c r="L1174" s="46" t="str">
        <f t="shared" si="124"/>
        <v/>
      </c>
      <c r="M1174" s="78" t="str">
        <f>IF(Ansøgning!M1156="","",Ansøgning!M1156)</f>
        <v/>
      </c>
      <c r="N1174" s="31" t="str">
        <f t="shared" si="125"/>
        <v/>
      </c>
      <c r="O1174" s="78" t="str">
        <f>IF(Ansøgning!O1156="","",Ansøgning!O1156)</f>
        <v/>
      </c>
      <c r="P1174" s="78" t="str">
        <f>IF(Ansøgning!P1156="","",Ansøgning!P1156)</f>
        <v/>
      </c>
      <c r="Q1174" s="78" t="str">
        <f>IF(Ansøgning!Q1156="","",Ansøgning!Q1156)</f>
        <v/>
      </c>
      <c r="R1174" s="78" t="str">
        <f>IF(Ansøgning!R1156="","",Ansøgning!R1156)</f>
        <v/>
      </c>
      <c r="S1174" s="46" t="str">
        <f>IFERROR(MAX(IF(OR(O1174="",P1174=""),"",IF(AND(AND(MONTH(E1174)&gt;=7,MONTH(E1174)&lt;8),AND(MONTH(F1174)&gt;=7,MONTH(F1174)&lt;8)),(NETWORKDAYS(E1174,F1174,Lister!$D$7:$D$13)-O1174)*N1174/NETWORKDAYS(Lister!$D$19,Lister!$E$19,Lister!$D$7:$D$13),IF(AND(AND(MONTH(E1174)&gt;=7,MONTH(E1174)&lt;8),MONTH(F1174)&gt;7),(NETWORKDAYS(E1174,Lister!$E$19,Lister!$D$7:$D$13)-O1174)*N1174/NETWORKDAYS(Lister!$D$19,Lister!$E$19,Lister!$D$7:$D$13),IF(MONTH(E1174)&gt;7,0)))),0),"")</f>
        <v/>
      </c>
      <c r="T1174" s="46" t="str">
        <f>IFERROR(MAX(IF(OR(O1174="",P1174=""),"",IF(AND(AND(MONTH(E1174)&gt;=8,MONTH(E1174)&lt;9),AND(MONTH(F1174)&gt;=8,MONTH(F1174)&lt;9)),(NETWORKDAYS(E1174,F1174,Lister!$D$7:$D$13)-P1174)*N1174/NETWORKDAYS(Lister!$D$20,Lister!$E$20,Lister!$D$7:$D$13),IF(AND(MONTH(E1174)=7,MONTH(F1174)=8),(NETWORKDAYS(Lister!$D$20,F1174,Lister!$D$7:$D$13)-P1174)*N1174/NETWORKDAYS(Lister!$D$20,Lister!$E$20,Lister!$D$7:$D$13),IF(AND(MONTH(E1174)=7,MONTH(F1174)=7),0)))),0),"")</f>
        <v/>
      </c>
      <c r="U1174" s="78" t="str">
        <f>IF(Ansøgning!U1156="","",Ansøgning!U1156)</f>
        <v/>
      </c>
      <c r="V1174" s="119" t="str">
        <f t="shared" si="126"/>
        <v/>
      </c>
      <c r="W1174" s="120" t="str">
        <f t="shared" si="127"/>
        <v/>
      </c>
      <c r="X1174" s="42" t="str">
        <f t="shared" si="128"/>
        <v/>
      </c>
    </row>
    <row r="1175" spans="1:24" x14ac:dyDescent="0.25">
      <c r="A1175" s="13" t="str">
        <f t="shared" si="129"/>
        <v/>
      </c>
      <c r="B1175" s="75" t="str">
        <f>IF(Ansøgning!B1157="","",Ansøgning!B1157)</f>
        <v/>
      </c>
      <c r="C1175" s="75" t="str">
        <f>IF(Ansøgning!C1157="","",Ansøgning!C1157)</f>
        <v/>
      </c>
      <c r="D1175" s="75" t="str">
        <f>IF(Ansøgning!D1157="","",Ansøgning!D1157)</f>
        <v/>
      </c>
      <c r="E1175" s="76" t="str">
        <f>IF(Ansøgning!E1157="","",Ansøgning!E1157)</f>
        <v/>
      </c>
      <c r="F1175" s="76" t="str">
        <f>IF(Ansøgning!F1157="","",Ansøgning!F1157)</f>
        <v/>
      </c>
      <c r="G1175" s="33" t="str">
        <f>IF(OR(E1175="",F1175=""),"",NETWORKDAYS(E1175,F1175,Lister!$D$7:$D$13))</f>
        <v/>
      </c>
      <c r="H1175" s="76" t="str">
        <f>IF(Ansøgning!H1157="","",Ansøgning!H1157)</f>
        <v/>
      </c>
      <c r="I1175" s="32" t="str">
        <f t="shared" si="123"/>
        <v/>
      </c>
      <c r="J1175" s="77" t="str">
        <f>IF(Ansøgning!J1157="","",Ansøgning!J1157)</f>
        <v/>
      </c>
      <c r="K1175" s="77" t="str">
        <f>IF(Ansøgning!K1157="","",Ansøgning!K1157)</f>
        <v/>
      </c>
      <c r="L1175" s="46" t="str">
        <f t="shared" si="124"/>
        <v/>
      </c>
      <c r="M1175" s="78" t="str">
        <f>IF(Ansøgning!M1157="","",Ansøgning!M1157)</f>
        <v/>
      </c>
      <c r="N1175" s="31" t="str">
        <f t="shared" si="125"/>
        <v/>
      </c>
      <c r="O1175" s="78" t="str">
        <f>IF(Ansøgning!O1157="","",Ansøgning!O1157)</f>
        <v/>
      </c>
      <c r="P1175" s="78" t="str">
        <f>IF(Ansøgning!P1157="","",Ansøgning!P1157)</f>
        <v/>
      </c>
      <c r="Q1175" s="78" t="str">
        <f>IF(Ansøgning!Q1157="","",Ansøgning!Q1157)</f>
        <v/>
      </c>
      <c r="R1175" s="78" t="str">
        <f>IF(Ansøgning!R1157="","",Ansøgning!R1157)</f>
        <v/>
      </c>
      <c r="S1175" s="46" t="str">
        <f>IFERROR(MAX(IF(OR(O1175="",P1175=""),"",IF(AND(AND(MONTH(E1175)&gt;=7,MONTH(E1175)&lt;8),AND(MONTH(F1175)&gt;=7,MONTH(F1175)&lt;8)),(NETWORKDAYS(E1175,F1175,Lister!$D$7:$D$13)-O1175)*N1175/NETWORKDAYS(Lister!$D$19,Lister!$E$19,Lister!$D$7:$D$13),IF(AND(AND(MONTH(E1175)&gt;=7,MONTH(E1175)&lt;8),MONTH(F1175)&gt;7),(NETWORKDAYS(E1175,Lister!$E$19,Lister!$D$7:$D$13)-O1175)*N1175/NETWORKDAYS(Lister!$D$19,Lister!$E$19,Lister!$D$7:$D$13),IF(MONTH(E1175)&gt;7,0)))),0),"")</f>
        <v/>
      </c>
      <c r="T1175" s="46" t="str">
        <f>IFERROR(MAX(IF(OR(O1175="",P1175=""),"",IF(AND(AND(MONTH(E1175)&gt;=8,MONTH(E1175)&lt;9),AND(MONTH(F1175)&gt;=8,MONTH(F1175)&lt;9)),(NETWORKDAYS(E1175,F1175,Lister!$D$7:$D$13)-P1175)*N1175/NETWORKDAYS(Lister!$D$20,Lister!$E$20,Lister!$D$7:$D$13),IF(AND(MONTH(E1175)=7,MONTH(F1175)=8),(NETWORKDAYS(Lister!$D$20,F1175,Lister!$D$7:$D$13)-P1175)*N1175/NETWORKDAYS(Lister!$D$20,Lister!$E$20,Lister!$D$7:$D$13),IF(AND(MONTH(E1175)=7,MONTH(F1175)=7),0)))),0),"")</f>
        <v/>
      </c>
      <c r="U1175" s="78" t="str">
        <f>IF(Ansøgning!U1157="","",Ansøgning!U1157)</f>
        <v/>
      </c>
      <c r="V1175" s="119" t="str">
        <f t="shared" si="126"/>
        <v/>
      </c>
      <c r="W1175" s="120" t="str">
        <f t="shared" si="127"/>
        <v/>
      </c>
      <c r="X1175" s="42" t="str">
        <f t="shared" si="128"/>
        <v/>
      </c>
    </row>
    <row r="1176" spans="1:24" x14ac:dyDescent="0.25">
      <c r="A1176" s="13" t="str">
        <f t="shared" si="129"/>
        <v/>
      </c>
      <c r="B1176" s="75" t="str">
        <f>IF(Ansøgning!B1158="","",Ansøgning!B1158)</f>
        <v/>
      </c>
      <c r="C1176" s="75" t="str">
        <f>IF(Ansøgning!C1158="","",Ansøgning!C1158)</f>
        <v/>
      </c>
      <c r="D1176" s="75" t="str">
        <f>IF(Ansøgning!D1158="","",Ansøgning!D1158)</f>
        <v/>
      </c>
      <c r="E1176" s="76" t="str">
        <f>IF(Ansøgning!E1158="","",Ansøgning!E1158)</f>
        <v/>
      </c>
      <c r="F1176" s="76" t="str">
        <f>IF(Ansøgning!F1158="","",Ansøgning!F1158)</f>
        <v/>
      </c>
      <c r="G1176" s="33" t="str">
        <f>IF(OR(E1176="",F1176=""),"",NETWORKDAYS(E1176,F1176,Lister!$D$7:$D$13))</f>
        <v/>
      </c>
      <c r="H1176" s="76" t="str">
        <f>IF(Ansøgning!H1158="","",Ansøgning!H1158)</f>
        <v/>
      </c>
      <c r="I1176" s="32" t="str">
        <f t="shared" si="123"/>
        <v/>
      </c>
      <c r="J1176" s="77" t="str">
        <f>IF(Ansøgning!J1158="","",Ansøgning!J1158)</f>
        <v/>
      </c>
      <c r="K1176" s="77" t="str">
        <f>IF(Ansøgning!K1158="","",Ansøgning!K1158)</f>
        <v/>
      </c>
      <c r="L1176" s="46" t="str">
        <f t="shared" si="124"/>
        <v/>
      </c>
      <c r="M1176" s="78" t="str">
        <f>IF(Ansøgning!M1158="","",Ansøgning!M1158)</f>
        <v/>
      </c>
      <c r="N1176" s="31" t="str">
        <f t="shared" si="125"/>
        <v/>
      </c>
      <c r="O1176" s="78" t="str">
        <f>IF(Ansøgning!O1158="","",Ansøgning!O1158)</f>
        <v/>
      </c>
      <c r="P1176" s="78" t="str">
        <f>IF(Ansøgning!P1158="","",Ansøgning!P1158)</f>
        <v/>
      </c>
      <c r="Q1176" s="78" t="str">
        <f>IF(Ansøgning!Q1158="","",Ansøgning!Q1158)</f>
        <v/>
      </c>
      <c r="R1176" s="78" t="str">
        <f>IF(Ansøgning!R1158="","",Ansøgning!R1158)</f>
        <v/>
      </c>
      <c r="S1176" s="46" t="str">
        <f>IFERROR(MAX(IF(OR(O1176="",P1176=""),"",IF(AND(AND(MONTH(E1176)&gt;=7,MONTH(E1176)&lt;8),AND(MONTH(F1176)&gt;=7,MONTH(F1176)&lt;8)),(NETWORKDAYS(E1176,F1176,Lister!$D$7:$D$13)-O1176)*N1176/NETWORKDAYS(Lister!$D$19,Lister!$E$19,Lister!$D$7:$D$13),IF(AND(AND(MONTH(E1176)&gt;=7,MONTH(E1176)&lt;8),MONTH(F1176)&gt;7),(NETWORKDAYS(E1176,Lister!$E$19,Lister!$D$7:$D$13)-O1176)*N1176/NETWORKDAYS(Lister!$D$19,Lister!$E$19,Lister!$D$7:$D$13),IF(MONTH(E1176)&gt;7,0)))),0),"")</f>
        <v/>
      </c>
      <c r="T1176" s="46" t="str">
        <f>IFERROR(MAX(IF(OR(O1176="",P1176=""),"",IF(AND(AND(MONTH(E1176)&gt;=8,MONTH(E1176)&lt;9),AND(MONTH(F1176)&gt;=8,MONTH(F1176)&lt;9)),(NETWORKDAYS(E1176,F1176,Lister!$D$7:$D$13)-P1176)*N1176/NETWORKDAYS(Lister!$D$20,Lister!$E$20,Lister!$D$7:$D$13),IF(AND(MONTH(E1176)=7,MONTH(F1176)=8),(NETWORKDAYS(Lister!$D$20,F1176,Lister!$D$7:$D$13)-P1176)*N1176/NETWORKDAYS(Lister!$D$20,Lister!$E$20,Lister!$D$7:$D$13),IF(AND(MONTH(E1176)=7,MONTH(F1176)=7),0)))),0),"")</f>
        <v/>
      </c>
      <c r="U1176" s="78" t="str">
        <f>IF(Ansøgning!U1158="","",Ansøgning!U1158)</f>
        <v/>
      </c>
      <c r="V1176" s="119" t="str">
        <f t="shared" si="126"/>
        <v/>
      </c>
      <c r="W1176" s="120" t="str">
        <f t="shared" si="127"/>
        <v/>
      </c>
      <c r="X1176" s="42" t="str">
        <f t="shared" si="128"/>
        <v/>
      </c>
    </row>
    <row r="1177" spans="1:24" x14ac:dyDescent="0.25">
      <c r="A1177" s="13" t="str">
        <f t="shared" si="129"/>
        <v/>
      </c>
      <c r="B1177" s="75" t="str">
        <f>IF(Ansøgning!B1159="","",Ansøgning!B1159)</f>
        <v/>
      </c>
      <c r="C1177" s="75" t="str">
        <f>IF(Ansøgning!C1159="","",Ansøgning!C1159)</f>
        <v/>
      </c>
      <c r="D1177" s="75" t="str">
        <f>IF(Ansøgning!D1159="","",Ansøgning!D1159)</f>
        <v/>
      </c>
      <c r="E1177" s="76" t="str">
        <f>IF(Ansøgning!E1159="","",Ansøgning!E1159)</f>
        <v/>
      </c>
      <c r="F1177" s="76" t="str">
        <f>IF(Ansøgning!F1159="","",Ansøgning!F1159)</f>
        <v/>
      </c>
      <c r="G1177" s="33" t="str">
        <f>IF(OR(E1177="",F1177=""),"",NETWORKDAYS(E1177,F1177,Lister!$D$7:$D$13))</f>
        <v/>
      </c>
      <c r="H1177" s="76" t="str">
        <f>IF(Ansøgning!H1159="","",Ansøgning!H1159)</f>
        <v/>
      </c>
      <c r="I1177" s="32" t="str">
        <f t="shared" si="123"/>
        <v/>
      </c>
      <c r="J1177" s="77" t="str">
        <f>IF(Ansøgning!J1159="","",Ansøgning!J1159)</f>
        <v/>
      </c>
      <c r="K1177" s="77" t="str">
        <f>IF(Ansøgning!K1159="","",Ansøgning!K1159)</f>
        <v/>
      </c>
      <c r="L1177" s="46" t="str">
        <f t="shared" si="124"/>
        <v/>
      </c>
      <c r="M1177" s="78" t="str">
        <f>IF(Ansøgning!M1159="","",Ansøgning!M1159)</f>
        <v/>
      </c>
      <c r="N1177" s="31" t="str">
        <f t="shared" si="125"/>
        <v/>
      </c>
      <c r="O1177" s="78" t="str">
        <f>IF(Ansøgning!O1159="","",Ansøgning!O1159)</f>
        <v/>
      </c>
      <c r="P1177" s="78" t="str">
        <f>IF(Ansøgning!P1159="","",Ansøgning!P1159)</f>
        <v/>
      </c>
      <c r="Q1177" s="78" t="str">
        <f>IF(Ansøgning!Q1159="","",Ansøgning!Q1159)</f>
        <v/>
      </c>
      <c r="R1177" s="78" t="str">
        <f>IF(Ansøgning!R1159="","",Ansøgning!R1159)</f>
        <v/>
      </c>
      <c r="S1177" s="46" t="str">
        <f>IFERROR(MAX(IF(OR(O1177="",P1177=""),"",IF(AND(AND(MONTH(E1177)&gt;=7,MONTH(E1177)&lt;8),AND(MONTH(F1177)&gt;=7,MONTH(F1177)&lt;8)),(NETWORKDAYS(E1177,F1177,Lister!$D$7:$D$13)-O1177)*N1177/NETWORKDAYS(Lister!$D$19,Lister!$E$19,Lister!$D$7:$D$13),IF(AND(AND(MONTH(E1177)&gt;=7,MONTH(E1177)&lt;8),MONTH(F1177)&gt;7),(NETWORKDAYS(E1177,Lister!$E$19,Lister!$D$7:$D$13)-O1177)*N1177/NETWORKDAYS(Lister!$D$19,Lister!$E$19,Lister!$D$7:$D$13),IF(MONTH(E1177)&gt;7,0)))),0),"")</f>
        <v/>
      </c>
      <c r="T1177" s="46" t="str">
        <f>IFERROR(MAX(IF(OR(O1177="",P1177=""),"",IF(AND(AND(MONTH(E1177)&gt;=8,MONTH(E1177)&lt;9),AND(MONTH(F1177)&gt;=8,MONTH(F1177)&lt;9)),(NETWORKDAYS(E1177,F1177,Lister!$D$7:$D$13)-P1177)*N1177/NETWORKDAYS(Lister!$D$20,Lister!$E$20,Lister!$D$7:$D$13),IF(AND(MONTH(E1177)=7,MONTH(F1177)=8),(NETWORKDAYS(Lister!$D$20,F1177,Lister!$D$7:$D$13)-P1177)*N1177/NETWORKDAYS(Lister!$D$20,Lister!$E$20,Lister!$D$7:$D$13),IF(AND(MONTH(E1177)=7,MONTH(F1177)=7),0)))),0),"")</f>
        <v/>
      </c>
      <c r="U1177" s="78" t="str">
        <f>IF(Ansøgning!U1159="","",Ansøgning!U1159)</f>
        <v/>
      </c>
      <c r="V1177" s="119" t="str">
        <f t="shared" si="126"/>
        <v/>
      </c>
      <c r="W1177" s="120" t="str">
        <f t="shared" si="127"/>
        <v/>
      </c>
      <c r="X1177" s="42" t="str">
        <f t="shared" si="128"/>
        <v/>
      </c>
    </row>
    <row r="1178" spans="1:24" x14ac:dyDescent="0.25">
      <c r="A1178" s="13" t="str">
        <f t="shared" si="129"/>
        <v/>
      </c>
      <c r="B1178" s="75" t="str">
        <f>IF(Ansøgning!B1160="","",Ansøgning!B1160)</f>
        <v/>
      </c>
      <c r="C1178" s="75" t="str">
        <f>IF(Ansøgning!C1160="","",Ansøgning!C1160)</f>
        <v/>
      </c>
      <c r="D1178" s="75" t="str">
        <f>IF(Ansøgning!D1160="","",Ansøgning!D1160)</f>
        <v/>
      </c>
      <c r="E1178" s="76" t="str">
        <f>IF(Ansøgning!E1160="","",Ansøgning!E1160)</f>
        <v/>
      </c>
      <c r="F1178" s="76" t="str">
        <f>IF(Ansøgning!F1160="","",Ansøgning!F1160)</f>
        <v/>
      </c>
      <c r="G1178" s="33" t="str">
        <f>IF(OR(E1178="",F1178=""),"",NETWORKDAYS(E1178,F1178,Lister!$D$7:$D$13))</f>
        <v/>
      </c>
      <c r="H1178" s="76" t="str">
        <f>IF(Ansøgning!H1160="","",Ansøgning!H1160)</f>
        <v/>
      </c>
      <c r="I1178" s="32" t="str">
        <f t="shared" si="123"/>
        <v/>
      </c>
      <c r="J1178" s="77" t="str">
        <f>IF(Ansøgning!J1160="","",Ansøgning!J1160)</f>
        <v/>
      </c>
      <c r="K1178" s="77" t="str">
        <f>IF(Ansøgning!K1160="","",Ansøgning!K1160)</f>
        <v/>
      </c>
      <c r="L1178" s="46" t="str">
        <f t="shared" si="124"/>
        <v/>
      </c>
      <c r="M1178" s="78" t="str">
        <f>IF(Ansøgning!M1160="","",Ansøgning!M1160)</f>
        <v/>
      </c>
      <c r="N1178" s="31" t="str">
        <f t="shared" si="125"/>
        <v/>
      </c>
      <c r="O1178" s="78" t="str">
        <f>IF(Ansøgning!O1160="","",Ansøgning!O1160)</f>
        <v/>
      </c>
      <c r="P1178" s="78" t="str">
        <f>IF(Ansøgning!P1160="","",Ansøgning!P1160)</f>
        <v/>
      </c>
      <c r="Q1178" s="78" t="str">
        <f>IF(Ansøgning!Q1160="","",Ansøgning!Q1160)</f>
        <v/>
      </c>
      <c r="R1178" s="78" t="str">
        <f>IF(Ansøgning!R1160="","",Ansøgning!R1160)</f>
        <v/>
      </c>
      <c r="S1178" s="46" t="str">
        <f>IFERROR(MAX(IF(OR(O1178="",P1178=""),"",IF(AND(AND(MONTH(E1178)&gt;=7,MONTH(E1178)&lt;8),AND(MONTH(F1178)&gt;=7,MONTH(F1178)&lt;8)),(NETWORKDAYS(E1178,F1178,Lister!$D$7:$D$13)-O1178)*N1178/NETWORKDAYS(Lister!$D$19,Lister!$E$19,Lister!$D$7:$D$13),IF(AND(AND(MONTH(E1178)&gt;=7,MONTH(E1178)&lt;8),MONTH(F1178)&gt;7),(NETWORKDAYS(E1178,Lister!$E$19,Lister!$D$7:$D$13)-O1178)*N1178/NETWORKDAYS(Lister!$D$19,Lister!$E$19,Lister!$D$7:$D$13),IF(MONTH(E1178)&gt;7,0)))),0),"")</f>
        <v/>
      </c>
      <c r="T1178" s="46" t="str">
        <f>IFERROR(MAX(IF(OR(O1178="",P1178=""),"",IF(AND(AND(MONTH(E1178)&gt;=8,MONTH(E1178)&lt;9),AND(MONTH(F1178)&gt;=8,MONTH(F1178)&lt;9)),(NETWORKDAYS(E1178,F1178,Lister!$D$7:$D$13)-P1178)*N1178/NETWORKDAYS(Lister!$D$20,Lister!$E$20,Lister!$D$7:$D$13),IF(AND(MONTH(E1178)=7,MONTH(F1178)=8),(NETWORKDAYS(Lister!$D$20,F1178,Lister!$D$7:$D$13)-P1178)*N1178/NETWORKDAYS(Lister!$D$20,Lister!$E$20,Lister!$D$7:$D$13),IF(AND(MONTH(E1178)=7,MONTH(F1178)=7),0)))),0),"")</f>
        <v/>
      </c>
      <c r="U1178" s="78" t="str">
        <f>IF(Ansøgning!U1160="","",Ansøgning!U1160)</f>
        <v/>
      </c>
      <c r="V1178" s="119" t="str">
        <f t="shared" si="126"/>
        <v/>
      </c>
      <c r="W1178" s="120" t="str">
        <f t="shared" si="127"/>
        <v/>
      </c>
      <c r="X1178" s="42" t="str">
        <f t="shared" si="128"/>
        <v/>
      </c>
    </row>
    <row r="1179" spans="1:24" x14ac:dyDescent="0.25">
      <c r="A1179" s="13" t="str">
        <f t="shared" si="129"/>
        <v/>
      </c>
      <c r="B1179" s="75" t="str">
        <f>IF(Ansøgning!B1161="","",Ansøgning!B1161)</f>
        <v/>
      </c>
      <c r="C1179" s="75" t="str">
        <f>IF(Ansøgning!C1161="","",Ansøgning!C1161)</f>
        <v/>
      </c>
      <c r="D1179" s="75" t="str">
        <f>IF(Ansøgning!D1161="","",Ansøgning!D1161)</f>
        <v/>
      </c>
      <c r="E1179" s="76" t="str">
        <f>IF(Ansøgning!E1161="","",Ansøgning!E1161)</f>
        <v/>
      </c>
      <c r="F1179" s="76" t="str">
        <f>IF(Ansøgning!F1161="","",Ansøgning!F1161)</f>
        <v/>
      </c>
      <c r="G1179" s="33" t="str">
        <f>IF(OR(E1179="",F1179=""),"",NETWORKDAYS(E1179,F1179,Lister!$D$7:$D$13))</f>
        <v/>
      </c>
      <c r="H1179" s="76" t="str">
        <f>IF(Ansøgning!H1161="","",Ansøgning!H1161)</f>
        <v/>
      </c>
      <c r="I1179" s="32" t="str">
        <f t="shared" si="123"/>
        <v/>
      </c>
      <c r="J1179" s="77" t="str">
        <f>IF(Ansøgning!J1161="","",Ansøgning!J1161)</f>
        <v/>
      </c>
      <c r="K1179" s="77" t="str">
        <f>IF(Ansøgning!K1161="","",Ansøgning!K1161)</f>
        <v/>
      </c>
      <c r="L1179" s="46" t="str">
        <f t="shared" si="124"/>
        <v/>
      </c>
      <c r="M1179" s="78" t="str">
        <f>IF(Ansøgning!M1161="","",Ansøgning!M1161)</f>
        <v/>
      </c>
      <c r="N1179" s="31" t="str">
        <f t="shared" si="125"/>
        <v/>
      </c>
      <c r="O1179" s="78" t="str">
        <f>IF(Ansøgning!O1161="","",Ansøgning!O1161)</f>
        <v/>
      </c>
      <c r="P1179" s="78" t="str">
        <f>IF(Ansøgning!P1161="","",Ansøgning!P1161)</f>
        <v/>
      </c>
      <c r="Q1179" s="78" t="str">
        <f>IF(Ansøgning!Q1161="","",Ansøgning!Q1161)</f>
        <v/>
      </c>
      <c r="R1179" s="78" t="str">
        <f>IF(Ansøgning!R1161="","",Ansøgning!R1161)</f>
        <v/>
      </c>
      <c r="S1179" s="46" t="str">
        <f>IFERROR(MAX(IF(OR(O1179="",P1179=""),"",IF(AND(AND(MONTH(E1179)&gt;=7,MONTH(E1179)&lt;8),AND(MONTH(F1179)&gt;=7,MONTH(F1179)&lt;8)),(NETWORKDAYS(E1179,F1179,Lister!$D$7:$D$13)-O1179)*N1179/NETWORKDAYS(Lister!$D$19,Lister!$E$19,Lister!$D$7:$D$13),IF(AND(AND(MONTH(E1179)&gt;=7,MONTH(E1179)&lt;8),MONTH(F1179)&gt;7),(NETWORKDAYS(E1179,Lister!$E$19,Lister!$D$7:$D$13)-O1179)*N1179/NETWORKDAYS(Lister!$D$19,Lister!$E$19,Lister!$D$7:$D$13),IF(MONTH(E1179)&gt;7,0)))),0),"")</f>
        <v/>
      </c>
      <c r="T1179" s="46" t="str">
        <f>IFERROR(MAX(IF(OR(O1179="",P1179=""),"",IF(AND(AND(MONTH(E1179)&gt;=8,MONTH(E1179)&lt;9),AND(MONTH(F1179)&gt;=8,MONTH(F1179)&lt;9)),(NETWORKDAYS(E1179,F1179,Lister!$D$7:$D$13)-P1179)*N1179/NETWORKDAYS(Lister!$D$20,Lister!$E$20,Lister!$D$7:$D$13),IF(AND(MONTH(E1179)=7,MONTH(F1179)=8),(NETWORKDAYS(Lister!$D$20,F1179,Lister!$D$7:$D$13)-P1179)*N1179/NETWORKDAYS(Lister!$D$20,Lister!$E$20,Lister!$D$7:$D$13),IF(AND(MONTH(E1179)=7,MONTH(F1179)=7),0)))),0),"")</f>
        <v/>
      </c>
      <c r="U1179" s="78" t="str">
        <f>IF(Ansøgning!U1161="","",Ansøgning!U1161)</f>
        <v/>
      </c>
      <c r="V1179" s="119" t="str">
        <f t="shared" si="126"/>
        <v/>
      </c>
      <c r="W1179" s="120" t="str">
        <f t="shared" si="127"/>
        <v/>
      </c>
      <c r="X1179" s="42" t="str">
        <f t="shared" si="128"/>
        <v/>
      </c>
    </row>
    <row r="1180" spans="1:24" x14ac:dyDescent="0.25">
      <c r="A1180" s="13" t="str">
        <f t="shared" si="129"/>
        <v/>
      </c>
      <c r="B1180" s="75" t="str">
        <f>IF(Ansøgning!B1162="","",Ansøgning!B1162)</f>
        <v/>
      </c>
      <c r="C1180" s="75" t="str">
        <f>IF(Ansøgning!C1162="","",Ansøgning!C1162)</f>
        <v/>
      </c>
      <c r="D1180" s="75" t="str">
        <f>IF(Ansøgning!D1162="","",Ansøgning!D1162)</f>
        <v/>
      </c>
      <c r="E1180" s="76" t="str">
        <f>IF(Ansøgning!E1162="","",Ansøgning!E1162)</f>
        <v/>
      </c>
      <c r="F1180" s="76" t="str">
        <f>IF(Ansøgning!F1162="","",Ansøgning!F1162)</f>
        <v/>
      </c>
      <c r="G1180" s="33" t="str">
        <f>IF(OR(E1180="",F1180=""),"",NETWORKDAYS(E1180,F1180,Lister!$D$7:$D$13))</f>
        <v/>
      </c>
      <c r="H1180" s="76" t="str">
        <f>IF(Ansøgning!H1162="","",Ansøgning!H1162)</f>
        <v/>
      </c>
      <c r="I1180" s="32" t="str">
        <f t="shared" si="123"/>
        <v/>
      </c>
      <c r="J1180" s="77" t="str">
        <f>IF(Ansøgning!J1162="","",Ansøgning!J1162)</f>
        <v/>
      </c>
      <c r="K1180" s="77" t="str">
        <f>IF(Ansøgning!K1162="","",Ansøgning!K1162)</f>
        <v/>
      </c>
      <c r="L1180" s="46" t="str">
        <f t="shared" si="124"/>
        <v/>
      </c>
      <c r="M1180" s="78" t="str">
        <f>IF(Ansøgning!M1162="","",Ansøgning!M1162)</f>
        <v/>
      </c>
      <c r="N1180" s="31" t="str">
        <f t="shared" si="125"/>
        <v/>
      </c>
      <c r="O1180" s="78" t="str">
        <f>IF(Ansøgning!O1162="","",Ansøgning!O1162)</f>
        <v/>
      </c>
      <c r="P1180" s="78" t="str">
        <f>IF(Ansøgning!P1162="","",Ansøgning!P1162)</f>
        <v/>
      </c>
      <c r="Q1180" s="78" t="str">
        <f>IF(Ansøgning!Q1162="","",Ansøgning!Q1162)</f>
        <v/>
      </c>
      <c r="R1180" s="78" t="str">
        <f>IF(Ansøgning!R1162="","",Ansøgning!R1162)</f>
        <v/>
      </c>
      <c r="S1180" s="46" t="str">
        <f>IFERROR(MAX(IF(OR(O1180="",P1180=""),"",IF(AND(AND(MONTH(E1180)&gt;=7,MONTH(E1180)&lt;8),AND(MONTH(F1180)&gt;=7,MONTH(F1180)&lt;8)),(NETWORKDAYS(E1180,F1180,Lister!$D$7:$D$13)-O1180)*N1180/NETWORKDAYS(Lister!$D$19,Lister!$E$19,Lister!$D$7:$D$13),IF(AND(AND(MONTH(E1180)&gt;=7,MONTH(E1180)&lt;8),MONTH(F1180)&gt;7),(NETWORKDAYS(E1180,Lister!$E$19,Lister!$D$7:$D$13)-O1180)*N1180/NETWORKDAYS(Lister!$D$19,Lister!$E$19,Lister!$D$7:$D$13),IF(MONTH(E1180)&gt;7,0)))),0),"")</f>
        <v/>
      </c>
      <c r="T1180" s="46" t="str">
        <f>IFERROR(MAX(IF(OR(O1180="",P1180=""),"",IF(AND(AND(MONTH(E1180)&gt;=8,MONTH(E1180)&lt;9),AND(MONTH(F1180)&gt;=8,MONTH(F1180)&lt;9)),(NETWORKDAYS(E1180,F1180,Lister!$D$7:$D$13)-P1180)*N1180/NETWORKDAYS(Lister!$D$20,Lister!$E$20,Lister!$D$7:$D$13),IF(AND(MONTH(E1180)=7,MONTH(F1180)=8),(NETWORKDAYS(Lister!$D$20,F1180,Lister!$D$7:$D$13)-P1180)*N1180/NETWORKDAYS(Lister!$D$20,Lister!$E$20,Lister!$D$7:$D$13),IF(AND(MONTH(E1180)=7,MONTH(F1180)=7),0)))),0),"")</f>
        <v/>
      </c>
      <c r="U1180" s="78" t="str">
        <f>IF(Ansøgning!U1162="","",Ansøgning!U1162)</f>
        <v/>
      </c>
      <c r="V1180" s="119" t="str">
        <f t="shared" si="126"/>
        <v/>
      </c>
      <c r="W1180" s="120" t="str">
        <f t="shared" si="127"/>
        <v/>
      </c>
      <c r="X1180" s="42" t="str">
        <f t="shared" si="128"/>
        <v/>
      </c>
    </row>
    <row r="1181" spans="1:24" x14ac:dyDescent="0.25">
      <c r="A1181" s="13" t="str">
        <f t="shared" si="129"/>
        <v/>
      </c>
      <c r="B1181" s="75" t="str">
        <f>IF(Ansøgning!B1163="","",Ansøgning!B1163)</f>
        <v/>
      </c>
      <c r="C1181" s="75" t="str">
        <f>IF(Ansøgning!C1163="","",Ansøgning!C1163)</f>
        <v/>
      </c>
      <c r="D1181" s="75" t="str">
        <f>IF(Ansøgning!D1163="","",Ansøgning!D1163)</f>
        <v/>
      </c>
      <c r="E1181" s="76" t="str">
        <f>IF(Ansøgning!E1163="","",Ansøgning!E1163)</f>
        <v/>
      </c>
      <c r="F1181" s="76" t="str">
        <f>IF(Ansøgning!F1163="","",Ansøgning!F1163)</f>
        <v/>
      </c>
      <c r="G1181" s="33" t="str">
        <f>IF(OR(E1181="",F1181=""),"",NETWORKDAYS(E1181,F1181,Lister!$D$7:$D$13))</f>
        <v/>
      </c>
      <c r="H1181" s="76" t="str">
        <f>IF(Ansøgning!H1163="","",Ansøgning!H1163)</f>
        <v/>
      </c>
      <c r="I1181" s="32" t="str">
        <f t="shared" si="123"/>
        <v/>
      </c>
      <c r="J1181" s="77" t="str">
        <f>IF(Ansøgning!J1163="","",Ansøgning!J1163)</f>
        <v/>
      </c>
      <c r="K1181" s="77" t="str">
        <f>IF(Ansøgning!K1163="","",Ansøgning!K1163)</f>
        <v/>
      </c>
      <c r="L1181" s="46" t="str">
        <f t="shared" si="124"/>
        <v/>
      </c>
      <c r="M1181" s="78" t="str">
        <f>IF(Ansøgning!M1163="","",Ansøgning!M1163)</f>
        <v/>
      </c>
      <c r="N1181" s="31" t="str">
        <f t="shared" si="125"/>
        <v/>
      </c>
      <c r="O1181" s="78" t="str">
        <f>IF(Ansøgning!O1163="","",Ansøgning!O1163)</f>
        <v/>
      </c>
      <c r="P1181" s="78" t="str">
        <f>IF(Ansøgning!P1163="","",Ansøgning!P1163)</f>
        <v/>
      </c>
      <c r="Q1181" s="78" t="str">
        <f>IF(Ansøgning!Q1163="","",Ansøgning!Q1163)</f>
        <v/>
      </c>
      <c r="R1181" s="78" t="str">
        <f>IF(Ansøgning!R1163="","",Ansøgning!R1163)</f>
        <v/>
      </c>
      <c r="S1181" s="46" t="str">
        <f>IFERROR(MAX(IF(OR(O1181="",P1181=""),"",IF(AND(AND(MONTH(E1181)&gt;=7,MONTH(E1181)&lt;8),AND(MONTH(F1181)&gt;=7,MONTH(F1181)&lt;8)),(NETWORKDAYS(E1181,F1181,Lister!$D$7:$D$13)-O1181)*N1181/NETWORKDAYS(Lister!$D$19,Lister!$E$19,Lister!$D$7:$D$13),IF(AND(AND(MONTH(E1181)&gt;=7,MONTH(E1181)&lt;8),MONTH(F1181)&gt;7),(NETWORKDAYS(E1181,Lister!$E$19,Lister!$D$7:$D$13)-O1181)*N1181/NETWORKDAYS(Lister!$D$19,Lister!$E$19,Lister!$D$7:$D$13),IF(MONTH(E1181)&gt;7,0)))),0),"")</f>
        <v/>
      </c>
      <c r="T1181" s="46" t="str">
        <f>IFERROR(MAX(IF(OR(O1181="",P1181=""),"",IF(AND(AND(MONTH(E1181)&gt;=8,MONTH(E1181)&lt;9),AND(MONTH(F1181)&gt;=8,MONTH(F1181)&lt;9)),(NETWORKDAYS(E1181,F1181,Lister!$D$7:$D$13)-P1181)*N1181/NETWORKDAYS(Lister!$D$20,Lister!$E$20,Lister!$D$7:$D$13),IF(AND(MONTH(E1181)=7,MONTH(F1181)=8),(NETWORKDAYS(Lister!$D$20,F1181,Lister!$D$7:$D$13)-P1181)*N1181/NETWORKDAYS(Lister!$D$20,Lister!$E$20,Lister!$D$7:$D$13),IF(AND(MONTH(E1181)=7,MONTH(F1181)=7),0)))),0),"")</f>
        <v/>
      </c>
      <c r="U1181" s="78" t="str">
        <f>IF(Ansøgning!U1163="","",Ansøgning!U1163)</f>
        <v/>
      </c>
      <c r="V1181" s="119" t="str">
        <f t="shared" si="126"/>
        <v/>
      </c>
      <c r="W1181" s="120" t="str">
        <f t="shared" si="127"/>
        <v/>
      </c>
      <c r="X1181" s="42" t="str">
        <f t="shared" si="128"/>
        <v/>
      </c>
    </row>
    <row r="1182" spans="1:24" x14ac:dyDescent="0.25">
      <c r="A1182" s="13" t="str">
        <f t="shared" si="129"/>
        <v/>
      </c>
      <c r="B1182" s="75" t="str">
        <f>IF(Ansøgning!B1164="","",Ansøgning!B1164)</f>
        <v/>
      </c>
      <c r="C1182" s="75" t="str">
        <f>IF(Ansøgning!C1164="","",Ansøgning!C1164)</f>
        <v/>
      </c>
      <c r="D1182" s="75" t="str">
        <f>IF(Ansøgning!D1164="","",Ansøgning!D1164)</f>
        <v/>
      </c>
      <c r="E1182" s="76" t="str">
        <f>IF(Ansøgning!E1164="","",Ansøgning!E1164)</f>
        <v/>
      </c>
      <c r="F1182" s="76" t="str">
        <f>IF(Ansøgning!F1164="","",Ansøgning!F1164)</f>
        <v/>
      </c>
      <c r="G1182" s="33" t="str">
        <f>IF(OR(E1182="",F1182=""),"",NETWORKDAYS(E1182,F1182,Lister!$D$7:$D$13))</f>
        <v/>
      </c>
      <c r="H1182" s="76" t="str">
        <f>IF(Ansøgning!H1164="","",Ansøgning!H1164)</f>
        <v/>
      </c>
      <c r="I1182" s="32" t="str">
        <f t="shared" si="123"/>
        <v/>
      </c>
      <c r="J1182" s="77" t="str">
        <f>IF(Ansøgning!J1164="","",Ansøgning!J1164)</f>
        <v/>
      </c>
      <c r="K1182" s="77" t="str">
        <f>IF(Ansøgning!K1164="","",Ansøgning!K1164)</f>
        <v/>
      </c>
      <c r="L1182" s="46" t="str">
        <f t="shared" si="124"/>
        <v/>
      </c>
      <c r="M1182" s="78" t="str">
        <f>IF(Ansøgning!M1164="","",Ansøgning!M1164)</f>
        <v/>
      </c>
      <c r="N1182" s="31" t="str">
        <f t="shared" si="125"/>
        <v/>
      </c>
      <c r="O1182" s="78" t="str">
        <f>IF(Ansøgning!O1164="","",Ansøgning!O1164)</f>
        <v/>
      </c>
      <c r="P1182" s="78" t="str">
        <f>IF(Ansøgning!P1164="","",Ansøgning!P1164)</f>
        <v/>
      </c>
      <c r="Q1182" s="78" t="str">
        <f>IF(Ansøgning!Q1164="","",Ansøgning!Q1164)</f>
        <v/>
      </c>
      <c r="R1182" s="78" t="str">
        <f>IF(Ansøgning!R1164="","",Ansøgning!R1164)</f>
        <v/>
      </c>
      <c r="S1182" s="46" t="str">
        <f>IFERROR(MAX(IF(OR(O1182="",P1182=""),"",IF(AND(AND(MONTH(E1182)&gt;=7,MONTH(E1182)&lt;8),AND(MONTH(F1182)&gt;=7,MONTH(F1182)&lt;8)),(NETWORKDAYS(E1182,F1182,Lister!$D$7:$D$13)-O1182)*N1182/NETWORKDAYS(Lister!$D$19,Lister!$E$19,Lister!$D$7:$D$13),IF(AND(AND(MONTH(E1182)&gt;=7,MONTH(E1182)&lt;8),MONTH(F1182)&gt;7),(NETWORKDAYS(E1182,Lister!$E$19,Lister!$D$7:$D$13)-O1182)*N1182/NETWORKDAYS(Lister!$D$19,Lister!$E$19,Lister!$D$7:$D$13),IF(MONTH(E1182)&gt;7,0)))),0),"")</f>
        <v/>
      </c>
      <c r="T1182" s="46" t="str">
        <f>IFERROR(MAX(IF(OR(O1182="",P1182=""),"",IF(AND(AND(MONTH(E1182)&gt;=8,MONTH(E1182)&lt;9),AND(MONTH(F1182)&gt;=8,MONTH(F1182)&lt;9)),(NETWORKDAYS(E1182,F1182,Lister!$D$7:$D$13)-P1182)*N1182/NETWORKDAYS(Lister!$D$20,Lister!$E$20,Lister!$D$7:$D$13),IF(AND(MONTH(E1182)=7,MONTH(F1182)=8),(NETWORKDAYS(Lister!$D$20,F1182,Lister!$D$7:$D$13)-P1182)*N1182/NETWORKDAYS(Lister!$D$20,Lister!$E$20,Lister!$D$7:$D$13),IF(AND(MONTH(E1182)=7,MONTH(F1182)=7),0)))),0),"")</f>
        <v/>
      </c>
      <c r="U1182" s="78" t="str">
        <f>IF(Ansøgning!U1164="","",Ansøgning!U1164)</f>
        <v/>
      </c>
      <c r="V1182" s="119" t="str">
        <f t="shared" si="126"/>
        <v/>
      </c>
      <c r="W1182" s="120" t="str">
        <f t="shared" si="127"/>
        <v/>
      </c>
      <c r="X1182" s="42" t="str">
        <f t="shared" si="128"/>
        <v/>
      </c>
    </row>
    <row r="1183" spans="1:24" x14ac:dyDescent="0.25">
      <c r="A1183" s="13" t="str">
        <f t="shared" si="129"/>
        <v/>
      </c>
      <c r="B1183" s="75" t="str">
        <f>IF(Ansøgning!B1165="","",Ansøgning!B1165)</f>
        <v/>
      </c>
      <c r="C1183" s="75" t="str">
        <f>IF(Ansøgning!C1165="","",Ansøgning!C1165)</f>
        <v/>
      </c>
      <c r="D1183" s="75" t="str">
        <f>IF(Ansøgning!D1165="","",Ansøgning!D1165)</f>
        <v/>
      </c>
      <c r="E1183" s="76" t="str">
        <f>IF(Ansøgning!E1165="","",Ansøgning!E1165)</f>
        <v/>
      </c>
      <c r="F1183" s="76" t="str">
        <f>IF(Ansøgning!F1165="","",Ansøgning!F1165)</f>
        <v/>
      </c>
      <c r="G1183" s="33" t="str">
        <f>IF(OR(E1183="",F1183=""),"",NETWORKDAYS(E1183,F1183,Lister!$D$7:$D$13))</f>
        <v/>
      </c>
      <c r="H1183" s="76" t="str">
        <f>IF(Ansøgning!H1165="","",Ansøgning!H1165)</f>
        <v/>
      </c>
      <c r="I1183" s="32" t="str">
        <f t="shared" si="123"/>
        <v/>
      </c>
      <c r="J1183" s="77" t="str">
        <f>IF(Ansøgning!J1165="","",Ansøgning!J1165)</f>
        <v/>
      </c>
      <c r="K1183" s="77" t="str">
        <f>IF(Ansøgning!K1165="","",Ansøgning!K1165)</f>
        <v/>
      </c>
      <c r="L1183" s="46" t="str">
        <f t="shared" si="124"/>
        <v/>
      </c>
      <c r="M1183" s="78" t="str">
        <f>IF(Ansøgning!M1165="","",Ansøgning!M1165)</f>
        <v/>
      </c>
      <c r="N1183" s="31" t="str">
        <f t="shared" si="125"/>
        <v/>
      </c>
      <c r="O1183" s="78" t="str">
        <f>IF(Ansøgning!O1165="","",Ansøgning!O1165)</f>
        <v/>
      </c>
      <c r="P1183" s="78" t="str">
        <f>IF(Ansøgning!P1165="","",Ansøgning!P1165)</f>
        <v/>
      </c>
      <c r="Q1183" s="78" t="str">
        <f>IF(Ansøgning!Q1165="","",Ansøgning!Q1165)</f>
        <v/>
      </c>
      <c r="R1183" s="78" t="str">
        <f>IF(Ansøgning!R1165="","",Ansøgning!R1165)</f>
        <v/>
      </c>
      <c r="S1183" s="46" t="str">
        <f>IFERROR(MAX(IF(OR(O1183="",P1183=""),"",IF(AND(AND(MONTH(E1183)&gt;=7,MONTH(E1183)&lt;8),AND(MONTH(F1183)&gt;=7,MONTH(F1183)&lt;8)),(NETWORKDAYS(E1183,F1183,Lister!$D$7:$D$13)-O1183)*N1183/NETWORKDAYS(Lister!$D$19,Lister!$E$19,Lister!$D$7:$D$13),IF(AND(AND(MONTH(E1183)&gt;=7,MONTH(E1183)&lt;8),MONTH(F1183)&gt;7),(NETWORKDAYS(E1183,Lister!$E$19,Lister!$D$7:$D$13)-O1183)*N1183/NETWORKDAYS(Lister!$D$19,Lister!$E$19,Lister!$D$7:$D$13),IF(MONTH(E1183)&gt;7,0)))),0),"")</f>
        <v/>
      </c>
      <c r="T1183" s="46" t="str">
        <f>IFERROR(MAX(IF(OR(O1183="",P1183=""),"",IF(AND(AND(MONTH(E1183)&gt;=8,MONTH(E1183)&lt;9),AND(MONTH(F1183)&gt;=8,MONTH(F1183)&lt;9)),(NETWORKDAYS(E1183,F1183,Lister!$D$7:$D$13)-P1183)*N1183/NETWORKDAYS(Lister!$D$20,Lister!$E$20,Lister!$D$7:$D$13),IF(AND(MONTH(E1183)=7,MONTH(F1183)=8),(NETWORKDAYS(Lister!$D$20,F1183,Lister!$D$7:$D$13)-P1183)*N1183/NETWORKDAYS(Lister!$D$20,Lister!$E$20,Lister!$D$7:$D$13),IF(AND(MONTH(E1183)=7,MONTH(F1183)=7),0)))),0),"")</f>
        <v/>
      </c>
      <c r="U1183" s="78" t="str">
        <f>IF(Ansøgning!U1165="","",Ansøgning!U1165)</f>
        <v/>
      </c>
      <c r="V1183" s="119" t="str">
        <f t="shared" si="126"/>
        <v/>
      </c>
      <c r="W1183" s="120" t="str">
        <f t="shared" si="127"/>
        <v/>
      </c>
      <c r="X1183" s="42" t="str">
        <f t="shared" si="128"/>
        <v/>
      </c>
    </row>
    <row r="1184" spans="1:24" x14ac:dyDescent="0.25">
      <c r="A1184" s="13" t="str">
        <f t="shared" si="129"/>
        <v/>
      </c>
      <c r="B1184" s="75" t="str">
        <f>IF(Ansøgning!B1166="","",Ansøgning!B1166)</f>
        <v/>
      </c>
      <c r="C1184" s="75" t="str">
        <f>IF(Ansøgning!C1166="","",Ansøgning!C1166)</f>
        <v/>
      </c>
      <c r="D1184" s="75" t="str">
        <f>IF(Ansøgning!D1166="","",Ansøgning!D1166)</f>
        <v/>
      </c>
      <c r="E1184" s="76" t="str">
        <f>IF(Ansøgning!E1166="","",Ansøgning!E1166)</f>
        <v/>
      </c>
      <c r="F1184" s="76" t="str">
        <f>IF(Ansøgning!F1166="","",Ansøgning!F1166)</f>
        <v/>
      </c>
      <c r="G1184" s="33" t="str">
        <f>IF(OR(E1184="",F1184=""),"",NETWORKDAYS(E1184,F1184,Lister!$D$7:$D$13))</f>
        <v/>
      </c>
      <c r="H1184" s="76" t="str">
        <f>IF(Ansøgning!H1166="","",Ansøgning!H1166)</f>
        <v/>
      </c>
      <c r="I1184" s="32" t="str">
        <f t="shared" si="123"/>
        <v/>
      </c>
      <c r="J1184" s="77" t="str">
        <f>IF(Ansøgning!J1166="","",Ansøgning!J1166)</f>
        <v/>
      </c>
      <c r="K1184" s="77" t="str">
        <f>IF(Ansøgning!K1166="","",Ansøgning!K1166)</f>
        <v/>
      </c>
      <c r="L1184" s="46" t="str">
        <f t="shared" si="124"/>
        <v/>
      </c>
      <c r="M1184" s="78" t="str">
        <f>IF(Ansøgning!M1166="","",Ansøgning!M1166)</f>
        <v/>
      </c>
      <c r="N1184" s="31" t="str">
        <f t="shared" si="125"/>
        <v/>
      </c>
      <c r="O1184" s="78" t="str">
        <f>IF(Ansøgning!O1166="","",Ansøgning!O1166)</f>
        <v/>
      </c>
      <c r="P1184" s="78" t="str">
        <f>IF(Ansøgning!P1166="","",Ansøgning!P1166)</f>
        <v/>
      </c>
      <c r="Q1184" s="78" t="str">
        <f>IF(Ansøgning!Q1166="","",Ansøgning!Q1166)</f>
        <v/>
      </c>
      <c r="R1184" s="78" t="str">
        <f>IF(Ansøgning!R1166="","",Ansøgning!R1166)</f>
        <v/>
      </c>
      <c r="S1184" s="46" t="str">
        <f>IFERROR(MAX(IF(OR(O1184="",P1184=""),"",IF(AND(AND(MONTH(E1184)&gt;=7,MONTH(E1184)&lt;8),AND(MONTH(F1184)&gt;=7,MONTH(F1184)&lt;8)),(NETWORKDAYS(E1184,F1184,Lister!$D$7:$D$13)-O1184)*N1184/NETWORKDAYS(Lister!$D$19,Lister!$E$19,Lister!$D$7:$D$13),IF(AND(AND(MONTH(E1184)&gt;=7,MONTH(E1184)&lt;8),MONTH(F1184)&gt;7),(NETWORKDAYS(E1184,Lister!$E$19,Lister!$D$7:$D$13)-O1184)*N1184/NETWORKDAYS(Lister!$D$19,Lister!$E$19,Lister!$D$7:$D$13),IF(MONTH(E1184)&gt;7,0)))),0),"")</f>
        <v/>
      </c>
      <c r="T1184" s="46" t="str">
        <f>IFERROR(MAX(IF(OR(O1184="",P1184=""),"",IF(AND(AND(MONTH(E1184)&gt;=8,MONTH(E1184)&lt;9),AND(MONTH(F1184)&gt;=8,MONTH(F1184)&lt;9)),(NETWORKDAYS(E1184,F1184,Lister!$D$7:$D$13)-P1184)*N1184/NETWORKDAYS(Lister!$D$20,Lister!$E$20,Lister!$D$7:$D$13),IF(AND(MONTH(E1184)=7,MONTH(F1184)=8),(NETWORKDAYS(Lister!$D$20,F1184,Lister!$D$7:$D$13)-P1184)*N1184/NETWORKDAYS(Lister!$D$20,Lister!$E$20,Lister!$D$7:$D$13),IF(AND(MONTH(E1184)=7,MONTH(F1184)=7),0)))),0),"")</f>
        <v/>
      </c>
      <c r="U1184" s="78" t="str">
        <f>IF(Ansøgning!U1166="","",Ansøgning!U1166)</f>
        <v/>
      </c>
      <c r="V1184" s="119" t="str">
        <f t="shared" si="126"/>
        <v/>
      </c>
      <c r="W1184" s="120" t="str">
        <f t="shared" si="127"/>
        <v/>
      </c>
      <c r="X1184" s="42" t="str">
        <f t="shared" si="128"/>
        <v/>
      </c>
    </row>
    <row r="1185" spans="1:24" x14ac:dyDescent="0.25">
      <c r="A1185" s="13" t="str">
        <f t="shared" si="129"/>
        <v/>
      </c>
      <c r="B1185" s="75" t="str">
        <f>IF(Ansøgning!B1167="","",Ansøgning!B1167)</f>
        <v/>
      </c>
      <c r="C1185" s="75" t="str">
        <f>IF(Ansøgning!C1167="","",Ansøgning!C1167)</f>
        <v/>
      </c>
      <c r="D1185" s="75" t="str">
        <f>IF(Ansøgning!D1167="","",Ansøgning!D1167)</f>
        <v/>
      </c>
      <c r="E1185" s="76" t="str">
        <f>IF(Ansøgning!E1167="","",Ansøgning!E1167)</f>
        <v/>
      </c>
      <c r="F1185" s="76" t="str">
        <f>IF(Ansøgning!F1167="","",Ansøgning!F1167)</f>
        <v/>
      </c>
      <c r="G1185" s="33" t="str">
        <f>IF(OR(E1185="",F1185=""),"",NETWORKDAYS(E1185,F1185,Lister!$D$7:$D$13))</f>
        <v/>
      </c>
      <c r="H1185" s="76" t="str">
        <f>IF(Ansøgning!H1167="","",Ansøgning!H1167)</f>
        <v/>
      </c>
      <c r="I1185" s="32" t="str">
        <f t="shared" si="123"/>
        <v/>
      </c>
      <c r="J1185" s="77" t="str">
        <f>IF(Ansøgning!J1167="","",Ansøgning!J1167)</f>
        <v/>
      </c>
      <c r="K1185" s="77" t="str">
        <f>IF(Ansøgning!K1167="","",Ansøgning!K1167)</f>
        <v/>
      </c>
      <c r="L1185" s="46" t="str">
        <f t="shared" si="124"/>
        <v/>
      </c>
      <c r="M1185" s="78" t="str">
        <f>IF(Ansøgning!M1167="","",Ansøgning!M1167)</f>
        <v/>
      </c>
      <c r="N1185" s="31" t="str">
        <f t="shared" si="125"/>
        <v/>
      </c>
      <c r="O1185" s="78" t="str">
        <f>IF(Ansøgning!O1167="","",Ansøgning!O1167)</f>
        <v/>
      </c>
      <c r="P1185" s="78" t="str">
        <f>IF(Ansøgning!P1167="","",Ansøgning!P1167)</f>
        <v/>
      </c>
      <c r="Q1185" s="78" t="str">
        <f>IF(Ansøgning!Q1167="","",Ansøgning!Q1167)</f>
        <v/>
      </c>
      <c r="R1185" s="78" t="str">
        <f>IF(Ansøgning!R1167="","",Ansøgning!R1167)</f>
        <v/>
      </c>
      <c r="S1185" s="46" t="str">
        <f>IFERROR(MAX(IF(OR(O1185="",P1185=""),"",IF(AND(AND(MONTH(E1185)&gt;=7,MONTH(E1185)&lt;8),AND(MONTH(F1185)&gt;=7,MONTH(F1185)&lt;8)),(NETWORKDAYS(E1185,F1185,Lister!$D$7:$D$13)-O1185)*N1185/NETWORKDAYS(Lister!$D$19,Lister!$E$19,Lister!$D$7:$D$13),IF(AND(AND(MONTH(E1185)&gt;=7,MONTH(E1185)&lt;8),MONTH(F1185)&gt;7),(NETWORKDAYS(E1185,Lister!$E$19,Lister!$D$7:$D$13)-O1185)*N1185/NETWORKDAYS(Lister!$D$19,Lister!$E$19,Lister!$D$7:$D$13),IF(MONTH(E1185)&gt;7,0)))),0),"")</f>
        <v/>
      </c>
      <c r="T1185" s="46" t="str">
        <f>IFERROR(MAX(IF(OR(O1185="",P1185=""),"",IF(AND(AND(MONTH(E1185)&gt;=8,MONTH(E1185)&lt;9),AND(MONTH(F1185)&gt;=8,MONTH(F1185)&lt;9)),(NETWORKDAYS(E1185,F1185,Lister!$D$7:$D$13)-P1185)*N1185/NETWORKDAYS(Lister!$D$20,Lister!$E$20,Lister!$D$7:$D$13),IF(AND(MONTH(E1185)=7,MONTH(F1185)=8),(NETWORKDAYS(Lister!$D$20,F1185,Lister!$D$7:$D$13)-P1185)*N1185/NETWORKDAYS(Lister!$D$20,Lister!$E$20,Lister!$D$7:$D$13),IF(AND(MONTH(E1185)=7,MONTH(F1185)=7),0)))),0),"")</f>
        <v/>
      </c>
      <c r="U1185" s="78" t="str">
        <f>IF(Ansøgning!U1167="","",Ansøgning!U1167)</f>
        <v/>
      </c>
      <c r="V1185" s="119" t="str">
        <f t="shared" si="126"/>
        <v/>
      </c>
      <c r="W1185" s="120" t="str">
        <f t="shared" si="127"/>
        <v/>
      </c>
      <c r="X1185" s="42" t="str">
        <f t="shared" si="128"/>
        <v/>
      </c>
    </row>
    <row r="1186" spans="1:24" x14ac:dyDescent="0.25">
      <c r="A1186" s="13" t="str">
        <f t="shared" si="129"/>
        <v/>
      </c>
      <c r="B1186" s="75" t="str">
        <f>IF(Ansøgning!B1168="","",Ansøgning!B1168)</f>
        <v/>
      </c>
      <c r="C1186" s="75" t="str">
        <f>IF(Ansøgning!C1168="","",Ansøgning!C1168)</f>
        <v/>
      </c>
      <c r="D1186" s="75" t="str">
        <f>IF(Ansøgning!D1168="","",Ansøgning!D1168)</f>
        <v/>
      </c>
      <c r="E1186" s="76" t="str">
        <f>IF(Ansøgning!E1168="","",Ansøgning!E1168)</f>
        <v/>
      </c>
      <c r="F1186" s="76" t="str">
        <f>IF(Ansøgning!F1168="","",Ansøgning!F1168)</f>
        <v/>
      </c>
      <c r="G1186" s="33" t="str">
        <f>IF(OR(E1186="",F1186=""),"",NETWORKDAYS(E1186,F1186,Lister!$D$7:$D$13))</f>
        <v/>
      </c>
      <c r="H1186" s="76" t="str">
        <f>IF(Ansøgning!H1168="","",Ansøgning!H1168)</f>
        <v/>
      </c>
      <c r="I1186" s="32" t="str">
        <f t="shared" si="123"/>
        <v/>
      </c>
      <c r="J1186" s="77" t="str">
        <f>IF(Ansøgning!J1168="","",Ansøgning!J1168)</f>
        <v/>
      </c>
      <c r="K1186" s="77" t="str">
        <f>IF(Ansøgning!K1168="","",Ansøgning!K1168)</f>
        <v/>
      </c>
      <c r="L1186" s="46" t="str">
        <f t="shared" si="124"/>
        <v/>
      </c>
      <c r="M1186" s="78" t="str">
        <f>IF(Ansøgning!M1168="","",Ansøgning!M1168)</f>
        <v/>
      </c>
      <c r="N1186" s="31" t="str">
        <f t="shared" si="125"/>
        <v/>
      </c>
      <c r="O1186" s="78" t="str">
        <f>IF(Ansøgning!O1168="","",Ansøgning!O1168)</f>
        <v/>
      </c>
      <c r="P1186" s="78" t="str">
        <f>IF(Ansøgning!P1168="","",Ansøgning!P1168)</f>
        <v/>
      </c>
      <c r="Q1186" s="78" t="str">
        <f>IF(Ansøgning!Q1168="","",Ansøgning!Q1168)</f>
        <v/>
      </c>
      <c r="R1186" s="78" t="str">
        <f>IF(Ansøgning!R1168="","",Ansøgning!R1168)</f>
        <v/>
      </c>
      <c r="S1186" s="46" t="str">
        <f>IFERROR(MAX(IF(OR(O1186="",P1186=""),"",IF(AND(AND(MONTH(E1186)&gt;=7,MONTH(E1186)&lt;8),AND(MONTH(F1186)&gt;=7,MONTH(F1186)&lt;8)),(NETWORKDAYS(E1186,F1186,Lister!$D$7:$D$13)-O1186)*N1186/NETWORKDAYS(Lister!$D$19,Lister!$E$19,Lister!$D$7:$D$13),IF(AND(AND(MONTH(E1186)&gt;=7,MONTH(E1186)&lt;8),MONTH(F1186)&gt;7),(NETWORKDAYS(E1186,Lister!$E$19,Lister!$D$7:$D$13)-O1186)*N1186/NETWORKDAYS(Lister!$D$19,Lister!$E$19,Lister!$D$7:$D$13),IF(MONTH(E1186)&gt;7,0)))),0),"")</f>
        <v/>
      </c>
      <c r="T1186" s="46" t="str">
        <f>IFERROR(MAX(IF(OR(O1186="",P1186=""),"",IF(AND(AND(MONTH(E1186)&gt;=8,MONTH(E1186)&lt;9),AND(MONTH(F1186)&gt;=8,MONTH(F1186)&lt;9)),(NETWORKDAYS(E1186,F1186,Lister!$D$7:$D$13)-P1186)*N1186/NETWORKDAYS(Lister!$D$20,Lister!$E$20,Lister!$D$7:$D$13),IF(AND(MONTH(E1186)=7,MONTH(F1186)=8),(NETWORKDAYS(Lister!$D$20,F1186,Lister!$D$7:$D$13)-P1186)*N1186/NETWORKDAYS(Lister!$D$20,Lister!$E$20,Lister!$D$7:$D$13),IF(AND(MONTH(E1186)=7,MONTH(F1186)=7),0)))),0),"")</f>
        <v/>
      </c>
      <c r="U1186" s="78" t="str">
        <f>IF(Ansøgning!U1168="","",Ansøgning!U1168)</f>
        <v/>
      </c>
      <c r="V1186" s="119" t="str">
        <f t="shared" si="126"/>
        <v/>
      </c>
      <c r="W1186" s="120" t="str">
        <f t="shared" si="127"/>
        <v/>
      </c>
      <c r="X1186" s="42" t="str">
        <f t="shared" si="128"/>
        <v/>
      </c>
    </row>
    <row r="1187" spans="1:24" x14ac:dyDescent="0.25">
      <c r="A1187" s="13" t="str">
        <f t="shared" si="129"/>
        <v/>
      </c>
      <c r="B1187" s="75" t="str">
        <f>IF(Ansøgning!B1169="","",Ansøgning!B1169)</f>
        <v/>
      </c>
      <c r="C1187" s="75" t="str">
        <f>IF(Ansøgning!C1169="","",Ansøgning!C1169)</f>
        <v/>
      </c>
      <c r="D1187" s="75" t="str">
        <f>IF(Ansøgning!D1169="","",Ansøgning!D1169)</f>
        <v/>
      </c>
      <c r="E1187" s="76" t="str">
        <f>IF(Ansøgning!E1169="","",Ansøgning!E1169)</f>
        <v/>
      </c>
      <c r="F1187" s="76" t="str">
        <f>IF(Ansøgning!F1169="","",Ansøgning!F1169)</f>
        <v/>
      </c>
      <c r="G1187" s="33" t="str">
        <f>IF(OR(E1187="",F1187=""),"",NETWORKDAYS(E1187,F1187,Lister!$D$7:$D$13))</f>
        <v/>
      </c>
      <c r="H1187" s="76" t="str">
        <f>IF(Ansøgning!H1169="","",Ansøgning!H1169)</f>
        <v/>
      </c>
      <c r="I1187" s="32" t="str">
        <f t="shared" si="123"/>
        <v/>
      </c>
      <c r="J1187" s="77" t="str">
        <f>IF(Ansøgning!J1169="","",Ansøgning!J1169)</f>
        <v/>
      </c>
      <c r="K1187" s="77" t="str">
        <f>IF(Ansøgning!K1169="","",Ansøgning!K1169)</f>
        <v/>
      </c>
      <c r="L1187" s="46" t="str">
        <f t="shared" si="124"/>
        <v/>
      </c>
      <c r="M1187" s="78" t="str">
        <f>IF(Ansøgning!M1169="","",Ansøgning!M1169)</f>
        <v/>
      </c>
      <c r="N1187" s="31" t="str">
        <f t="shared" si="125"/>
        <v/>
      </c>
      <c r="O1187" s="78" t="str">
        <f>IF(Ansøgning!O1169="","",Ansøgning!O1169)</f>
        <v/>
      </c>
      <c r="P1187" s="78" t="str">
        <f>IF(Ansøgning!P1169="","",Ansøgning!P1169)</f>
        <v/>
      </c>
      <c r="Q1187" s="78" t="str">
        <f>IF(Ansøgning!Q1169="","",Ansøgning!Q1169)</f>
        <v/>
      </c>
      <c r="R1187" s="78" t="str">
        <f>IF(Ansøgning!R1169="","",Ansøgning!R1169)</f>
        <v/>
      </c>
      <c r="S1187" s="46" t="str">
        <f>IFERROR(MAX(IF(OR(O1187="",P1187=""),"",IF(AND(AND(MONTH(E1187)&gt;=7,MONTH(E1187)&lt;8),AND(MONTH(F1187)&gt;=7,MONTH(F1187)&lt;8)),(NETWORKDAYS(E1187,F1187,Lister!$D$7:$D$13)-O1187)*N1187/NETWORKDAYS(Lister!$D$19,Lister!$E$19,Lister!$D$7:$D$13),IF(AND(AND(MONTH(E1187)&gt;=7,MONTH(E1187)&lt;8),MONTH(F1187)&gt;7),(NETWORKDAYS(E1187,Lister!$E$19,Lister!$D$7:$D$13)-O1187)*N1187/NETWORKDAYS(Lister!$D$19,Lister!$E$19,Lister!$D$7:$D$13),IF(MONTH(E1187)&gt;7,0)))),0),"")</f>
        <v/>
      </c>
      <c r="T1187" s="46" t="str">
        <f>IFERROR(MAX(IF(OR(O1187="",P1187=""),"",IF(AND(AND(MONTH(E1187)&gt;=8,MONTH(E1187)&lt;9),AND(MONTH(F1187)&gt;=8,MONTH(F1187)&lt;9)),(NETWORKDAYS(E1187,F1187,Lister!$D$7:$D$13)-P1187)*N1187/NETWORKDAYS(Lister!$D$20,Lister!$E$20,Lister!$D$7:$D$13),IF(AND(MONTH(E1187)=7,MONTH(F1187)=8),(NETWORKDAYS(Lister!$D$20,F1187,Lister!$D$7:$D$13)-P1187)*N1187/NETWORKDAYS(Lister!$D$20,Lister!$E$20,Lister!$D$7:$D$13),IF(AND(MONTH(E1187)=7,MONTH(F1187)=7),0)))),0),"")</f>
        <v/>
      </c>
      <c r="U1187" s="78" t="str">
        <f>IF(Ansøgning!U1169="","",Ansøgning!U1169)</f>
        <v/>
      </c>
      <c r="V1187" s="119" t="str">
        <f t="shared" si="126"/>
        <v/>
      </c>
      <c r="W1187" s="120" t="str">
        <f t="shared" si="127"/>
        <v/>
      </c>
      <c r="X1187" s="42" t="str">
        <f t="shared" si="128"/>
        <v/>
      </c>
    </row>
    <row r="1188" spans="1:24" x14ac:dyDescent="0.25">
      <c r="A1188" s="13" t="str">
        <f t="shared" si="129"/>
        <v/>
      </c>
      <c r="B1188" s="75" t="str">
        <f>IF(Ansøgning!B1170="","",Ansøgning!B1170)</f>
        <v/>
      </c>
      <c r="C1188" s="75" t="str">
        <f>IF(Ansøgning!C1170="","",Ansøgning!C1170)</f>
        <v/>
      </c>
      <c r="D1188" s="75" t="str">
        <f>IF(Ansøgning!D1170="","",Ansøgning!D1170)</f>
        <v/>
      </c>
      <c r="E1188" s="76" t="str">
        <f>IF(Ansøgning!E1170="","",Ansøgning!E1170)</f>
        <v/>
      </c>
      <c r="F1188" s="76" t="str">
        <f>IF(Ansøgning!F1170="","",Ansøgning!F1170)</f>
        <v/>
      </c>
      <c r="G1188" s="33" t="str">
        <f>IF(OR(E1188="",F1188=""),"",NETWORKDAYS(E1188,F1188,Lister!$D$7:$D$13))</f>
        <v/>
      </c>
      <c r="H1188" s="76" t="str">
        <f>IF(Ansøgning!H1170="","",Ansøgning!H1170)</f>
        <v/>
      </c>
      <c r="I1188" s="32" t="str">
        <f t="shared" si="123"/>
        <v/>
      </c>
      <c r="J1188" s="77" t="str">
        <f>IF(Ansøgning!J1170="","",Ansøgning!J1170)</f>
        <v/>
      </c>
      <c r="K1188" s="77" t="str">
        <f>IF(Ansøgning!K1170="","",Ansøgning!K1170)</f>
        <v/>
      </c>
      <c r="L1188" s="46" t="str">
        <f t="shared" si="124"/>
        <v/>
      </c>
      <c r="M1188" s="78" t="str">
        <f>IF(Ansøgning!M1170="","",Ansøgning!M1170)</f>
        <v/>
      </c>
      <c r="N1188" s="31" t="str">
        <f t="shared" si="125"/>
        <v/>
      </c>
      <c r="O1188" s="78" t="str">
        <f>IF(Ansøgning!O1170="","",Ansøgning!O1170)</f>
        <v/>
      </c>
      <c r="P1188" s="78" t="str">
        <f>IF(Ansøgning!P1170="","",Ansøgning!P1170)</f>
        <v/>
      </c>
      <c r="Q1188" s="78" t="str">
        <f>IF(Ansøgning!Q1170="","",Ansøgning!Q1170)</f>
        <v/>
      </c>
      <c r="R1188" s="78" t="str">
        <f>IF(Ansøgning!R1170="","",Ansøgning!R1170)</f>
        <v/>
      </c>
      <c r="S1188" s="46" t="str">
        <f>IFERROR(MAX(IF(OR(O1188="",P1188=""),"",IF(AND(AND(MONTH(E1188)&gt;=7,MONTH(E1188)&lt;8),AND(MONTH(F1188)&gt;=7,MONTH(F1188)&lt;8)),(NETWORKDAYS(E1188,F1188,Lister!$D$7:$D$13)-O1188)*N1188/NETWORKDAYS(Lister!$D$19,Lister!$E$19,Lister!$D$7:$D$13),IF(AND(AND(MONTH(E1188)&gt;=7,MONTH(E1188)&lt;8),MONTH(F1188)&gt;7),(NETWORKDAYS(E1188,Lister!$E$19,Lister!$D$7:$D$13)-O1188)*N1188/NETWORKDAYS(Lister!$D$19,Lister!$E$19,Lister!$D$7:$D$13),IF(MONTH(E1188)&gt;7,0)))),0),"")</f>
        <v/>
      </c>
      <c r="T1188" s="46" t="str">
        <f>IFERROR(MAX(IF(OR(O1188="",P1188=""),"",IF(AND(AND(MONTH(E1188)&gt;=8,MONTH(E1188)&lt;9),AND(MONTH(F1188)&gt;=8,MONTH(F1188)&lt;9)),(NETWORKDAYS(E1188,F1188,Lister!$D$7:$D$13)-P1188)*N1188/NETWORKDAYS(Lister!$D$20,Lister!$E$20,Lister!$D$7:$D$13),IF(AND(MONTH(E1188)=7,MONTH(F1188)=8),(NETWORKDAYS(Lister!$D$20,F1188,Lister!$D$7:$D$13)-P1188)*N1188/NETWORKDAYS(Lister!$D$20,Lister!$E$20,Lister!$D$7:$D$13),IF(AND(MONTH(E1188)=7,MONTH(F1188)=7),0)))),0),"")</f>
        <v/>
      </c>
      <c r="U1188" s="78" t="str">
        <f>IF(Ansøgning!U1170="","",Ansøgning!U1170)</f>
        <v/>
      </c>
      <c r="V1188" s="119" t="str">
        <f t="shared" si="126"/>
        <v/>
      </c>
      <c r="W1188" s="120" t="str">
        <f t="shared" si="127"/>
        <v/>
      </c>
      <c r="X1188" s="42" t="str">
        <f t="shared" si="128"/>
        <v/>
      </c>
    </row>
    <row r="1189" spans="1:24" x14ac:dyDescent="0.25">
      <c r="A1189" s="13" t="str">
        <f t="shared" si="129"/>
        <v/>
      </c>
      <c r="B1189" s="75" t="str">
        <f>IF(Ansøgning!B1171="","",Ansøgning!B1171)</f>
        <v/>
      </c>
      <c r="C1189" s="75" t="str">
        <f>IF(Ansøgning!C1171="","",Ansøgning!C1171)</f>
        <v/>
      </c>
      <c r="D1189" s="75" t="str">
        <f>IF(Ansøgning!D1171="","",Ansøgning!D1171)</f>
        <v/>
      </c>
      <c r="E1189" s="76" t="str">
        <f>IF(Ansøgning!E1171="","",Ansøgning!E1171)</f>
        <v/>
      </c>
      <c r="F1189" s="76" t="str">
        <f>IF(Ansøgning!F1171="","",Ansøgning!F1171)</f>
        <v/>
      </c>
      <c r="G1189" s="33" t="str">
        <f>IF(OR(E1189="",F1189=""),"",NETWORKDAYS(E1189,F1189,Lister!$D$7:$D$13))</f>
        <v/>
      </c>
      <c r="H1189" s="76" t="str">
        <f>IF(Ansøgning!H1171="","",Ansøgning!H1171)</f>
        <v/>
      </c>
      <c r="I1189" s="32" t="str">
        <f t="shared" si="123"/>
        <v/>
      </c>
      <c r="J1189" s="77" t="str">
        <f>IF(Ansøgning!J1171="","",Ansøgning!J1171)</f>
        <v/>
      </c>
      <c r="K1189" s="77" t="str">
        <f>IF(Ansøgning!K1171="","",Ansøgning!K1171)</f>
        <v/>
      </c>
      <c r="L1189" s="46" t="str">
        <f t="shared" si="124"/>
        <v/>
      </c>
      <c r="M1189" s="78" t="str">
        <f>IF(Ansøgning!M1171="","",Ansøgning!M1171)</f>
        <v/>
      </c>
      <c r="N1189" s="31" t="str">
        <f t="shared" si="125"/>
        <v/>
      </c>
      <c r="O1189" s="78" t="str">
        <f>IF(Ansøgning!O1171="","",Ansøgning!O1171)</f>
        <v/>
      </c>
      <c r="P1189" s="78" t="str">
        <f>IF(Ansøgning!P1171="","",Ansøgning!P1171)</f>
        <v/>
      </c>
      <c r="Q1189" s="78" t="str">
        <f>IF(Ansøgning!Q1171="","",Ansøgning!Q1171)</f>
        <v/>
      </c>
      <c r="R1189" s="78" t="str">
        <f>IF(Ansøgning!R1171="","",Ansøgning!R1171)</f>
        <v/>
      </c>
      <c r="S1189" s="46" t="str">
        <f>IFERROR(MAX(IF(OR(O1189="",P1189=""),"",IF(AND(AND(MONTH(E1189)&gt;=7,MONTH(E1189)&lt;8),AND(MONTH(F1189)&gt;=7,MONTH(F1189)&lt;8)),(NETWORKDAYS(E1189,F1189,Lister!$D$7:$D$13)-O1189)*N1189/NETWORKDAYS(Lister!$D$19,Lister!$E$19,Lister!$D$7:$D$13),IF(AND(AND(MONTH(E1189)&gt;=7,MONTH(E1189)&lt;8),MONTH(F1189)&gt;7),(NETWORKDAYS(E1189,Lister!$E$19,Lister!$D$7:$D$13)-O1189)*N1189/NETWORKDAYS(Lister!$D$19,Lister!$E$19,Lister!$D$7:$D$13),IF(MONTH(E1189)&gt;7,0)))),0),"")</f>
        <v/>
      </c>
      <c r="T1189" s="46" t="str">
        <f>IFERROR(MAX(IF(OR(O1189="",P1189=""),"",IF(AND(AND(MONTH(E1189)&gt;=8,MONTH(E1189)&lt;9),AND(MONTH(F1189)&gt;=8,MONTH(F1189)&lt;9)),(NETWORKDAYS(E1189,F1189,Lister!$D$7:$D$13)-P1189)*N1189/NETWORKDAYS(Lister!$D$20,Lister!$E$20,Lister!$D$7:$D$13),IF(AND(MONTH(E1189)=7,MONTH(F1189)=8),(NETWORKDAYS(Lister!$D$20,F1189,Lister!$D$7:$D$13)-P1189)*N1189/NETWORKDAYS(Lister!$D$20,Lister!$E$20,Lister!$D$7:$D$13),IF(AND(MONTH(E1189)=7,MONTH(F1189)=7),0)))),0),"")</f>
        <v/>
      </c>
      <c r="U1189" s="78" t="str">
        <f>IF(Ansøgning!U1171="","",Ansøgning!U1171)</f>
        <v/>
      </c>
      <c r="V1189" s="119" t="str">
        <f t="shared" si="126"/>
        <v/>
      </c>
      <c r="W1189" s="120" t="str">
        <f t="shared" si="127"/>
        <v/>
      </c>
      <c r="X1189" s="42" t="str">
        <f t="shared" si="128"/>
        <v/>
      </c>
    </row>
    <row r="1190" spans="1:24" x14ac:dyDescent="0.25">
      <c r="A1190" s="13" t="str">
        <f t="shared" si="129"/>
        <v/>
      </c>
      <c r="B1190" s="75" t="str">
        <f>IF(Ansøgning!B1172="","",Ansøgning!B1172)</f>
        <v/>
      </c>
      <c r="C1190" s="75" t="str">
        <f>IF(Ansøgning!C1172="","",Ansøgning!C1172)</f>
        <v/>
      </c>
      <c r="D1190" s="75" t="str">
        <f>IF(Ansøgning!D1172="","",Ansøgning!D1172)</f>
        <v/>
      </c>
      <c r="E1190" s="76" t="str">
        <f>IF(Ansøgning!E1172="","",Ansøgning!E1172)</f>
        <v/>
      </c>
      <c r="F1190" s="76" t="str">
        <f>IF(Ansøgning!F1172="","",Ansøgning!F1172)</f>
        <v/>
      </c>
      <c r="G1190" s="33" t="str">
        <f>IF(OR(E1190="",F1190=""),"",NETWORKDAYS(E1190,F1190,Lister!$D$7:$D$13))</f>
        <v/>
      </c>
      <c r="H1190" s="76" t="str">
        <f>IF(Ansøgning!H1172="","",Ansøgning!H1172)</f>
        <v/>
      </c>
      <c r="I1190" s="32" t="str">
        <f t="shared" si="123"/>
        <v/>
      </c>
      <c r="J1190" s="77" t="str">
        <f>IF(Ansøgning!J1172="","",Ansøgning!J1172)</f>
        <v/>
      </c>
      <c r="K1190" s="77" t="str">
        <f>IF(Ansøgning!K1172="","",Ansøgning!K1172)</f>
        <v/>
      </c>
      <c r="L1190" s="46" t="str">
        <f t="shared" si="124"/>
        <v/>
      </c>
      <c r="M1190" s="78" t="str">
        <f>IF(Ansøgning!M1172="","",Ansøgning!M1172)</f>
        <v/>
      </c>
      <c r="N1190" s="31" t="str">
        <f t="shared" si="125"/>
        <v/>
      </c>
      <c r="O1190" s="78" t="str">
        <f>IF(Ansøgning!O1172="","",Ansøgning!O1172)</f>
        <v/>
      </c>
      <c r="P1190" s="78" t="str">
        <f>IF(Ansøgning!P1172="","",Ansøgning!P1172)</f>
        <v/>
      </c>
      <c r="Q1190" s="78" t="str">
        <f>IF(Ansøgning!Q1172="","",Ansøgning!Q1172)</f>
        <v/>
      </c>
      <c r="R1190" s="78" t="str">
        <f>IF(Ansøgning!R1172="","",Ansøgning!R1172)</f>
        <v/>
      </c>
      <c r="S1190" s="46" t="str">
        <f>IFERROR(MAX(IF(OR(O1190="",P1190=""),"",IF(AND(AND(MONTH(E1190)&gt;=7,MONTH(E1190)&lt;8),AND(MONTH(F1190)&gt;=7,MONTH(F1190)&lt;8)),(NETWORKDAYS(E1190,F1190,Lister!$D$7:$D$13)-O1190)*N1190/NETWORKDAYS(Lister!$D$19,Lister!$E$19,Lister!$D$7:$D$13),IF(AND(AND(MONTH(E1190)&gt;=7,MONTH(E1190)&lt;8),MONTH(F1190)&gt;7),(NETWORKDAYS(E1190,Lister!$E$19,Lister!$D$7:$D$13)-O1190)*N1190/NETWORKDAYS(Lister!$D$19,Lister!$E$19,Lister!$D$7:$D$13),IF(MONTH(E1190)&gt;7,0)))),0),"")</f>
        <v/>
      </c>
      <c r="T1190" s="46" t="str">
        <f>IFERROR(MAX(IF(OR(O1190="",P1190=""),"",IF(AND(AND(MONTH(E1190)&gt;=8,MONTH(E1190)&lt;9),AND(MONTH(F1190)&gt;=8,MONTH(F1190)&lt;9)),(NETWORKDAYS(E1190,F1190,Lister!$D$7:$D$13)-P1190)*N1190/NETWORKDAYS(Lister!$D$20,Lister!$E$20,Lister!$D$7:$D$13),IF(AND(MONTH(E1190)=7,MONTH(F1190)=8),(NETWORKDAYS(Lister!$D$20,F1190,Lister!$D$7:$D$13)-P1190)*N1190/NETWORKDAYS(Lister!$D$20,Lister!$E$20,Lister!$D$7:$D$13),IF(AND(MONTH(E1190)=7,MONTH(F1190)=7),0)))),0),"")</f>
        <v/>
      </c>
      <c r="U1190" s="78" t="str">
        <f>IF(Ansøgning!U1172="","",Ansøgning!U1172)</f>
        <v/>
      </c>
      <c r="V1190" s="119" t="str">
        <f t="shared" si="126"/>
        <v/>
      </c>
      <c r="W1190" s="120" t="str">
        <f t="shared" si="127"/>
        <v/>
      </c>
      <c r="X1190" s="42" t="str">
        <f t="shared" si="128"/>
        <v/>
      </c>
    </row>
    <row r="1191" spans="1:24" x14ac:dyDescent="0.25">
      <c r="A1191" s="13" t="str">
        <f t="shared" si="129"/>
        <v/>
      </c>
      <c r="B1191" s="75" t="str">
        <f>IF(Ansøgning!B1173="","",Ansøgning!B1173)</f>
        <v/>
      </c>
      <c r="C1191" s="75" t="str">
        <f>IF(Ansøgning!C1173="","",Ansøgning!C1173)</f>
        <v/>
      </c>
      <c r="D1191" s="75" t="str">
        <f>IF(Ansøgning!D1173="","",Ansøgning!D1173)</f>
        <v/>
      </c>
      <c r="E1191" s="76" t="str">
        <f>IF(Ansøgning!E1173="","",Ansøgning!E1173)</f>
        <v/>
      </c>
      <c r="F1191" s="76" t="str">
        <f>IF(Ansøgning!F1173="","",Ansøgning!F1173)</f>
        <v/>
      </c>
      <c r="G1191" s="33" t="str">
        <f>IF(OR(E1191="",F1191=""),"",NETWORKDAYS(E1191,F1191,Lister!$D$7:$D$13))</f>
        <v/>
      </c>
      <c r="H1191" s="76" t="str">
        <f>IF(Ansøgning!H1173="","",Ansøgning!H1173)</f>
        <v/>
      </c>
      <c r="I1191" s="32" t="str">
        <f t="shared" ref="I1191:I1254" si="130">IF(H1191="","",IF(H1191="Funktionær",0.75,IF(H1191="Ikke-funktionær",0.9,IF(H1191="Elev/lærling",0.9))))</f>
        <v/>
      </c>
      <c r="J1191" s="77" t="str">
        <f>IF(Ansøgning!J1173="","",Ansøgning!J1173)</f>
        <v/>
      </c>
      <c r="K1191" s="77" t="str">
        <f>IF(Ansøgning!K1173="","",Ansøgning!K1173)</f>
        <v/>
      </c>
      <c r="L1191" s="46" t="str">
        <f t="shared" ref="L1191:L1254" si="131">IF(J1191="","",J1191-K1191)</f>
        <v/>
      </c>
      <c r="M1191" s="78" t="str">
        <f>IF(Ansøgning!M1173="","",Ansøgning!M1173)</f>
        <v/>
      </c>
      <c r="N1191" s="31" t="str">
        <f t="shared" ref="N1191:N1254" si="132">IF(B1191="","",IF(L1191*I1191&gt;30000*IF(M1191&gt;37,37,M1191)/37,30000*IF(M1191&gt;37,37,M1191)/37,L1191*I1191))</f>
        <v/>
      </c>
      <c r="O1191" s="78" t="str">
        <f>IF(Ansøgning!O1173="","",Ansøgning!O1173)</f>
        <v/>
      </c>
      <c r="P1191" s="78" t="str">
        <f>IF(Ansøgning!P1173="","",Ansøgning!P1173)</f>
        <v/>
      </c>
      <c r="Q1191" s="78" t="str">
        <f>IF(Ansøgning!Q1173="","",Ansøgning!Q1173)</f>
        <v/>
      </c>
      <c r="R1191" s="78" t="str">
        <f>IF(Ansøgning!R1173="","",Ansøgning!R1173)</f>
        <v/>
      </c>
      <c r="S1191" s="46" t="str">
        <f>IFERROR(MAX(IF(OR(O1191="",P1191=""),"",IF(AND(AND(MONTH(E1191)&gt;=7,MONTH(E1191)&lt;8),AND(MONTH(F1191)&gt;=7,MONTH(F1191)&lt;8)),(NETWORKDAYS(E1191,F1191,Lister!$D$7:$D$13)-O1191)*N1191/NETWORKDAYS(Lister!$D$19,Lister!$E$19,Lister!$D$7:$D$13),IF(AND(AND(MONTH(E1191)&gt;=7,MONTH(E1191)&lt;8),MONTH(F1191)&gt;7),(NETWORKDAYS(E1191,Lister!$E$19,Lister!$D$7:$D$13)-O1191)*N1191/NETWORKDAYS(Lister!$D$19,Lister!$E$19,Lister!$D$7:$D$13),IF(MONTH(E1191)&gt;7,0)))),0),"")</f>
        <v/>
      </c>
      <c r="T1191" s="46" t="str">
        <f>IFERROR(MAX(IF(OR(O1191="",P1191=""),"",IF(AND(AND(MONTH(E1191)&gt;=8,MONTH(E1191)&lt;9),AND(MONTH(F1191)&gt;=8,MONTH(F1191)&lt;9)),(NETWORKDAYS(E1191,F1191,Lister!$D$7:$D$13)-P1191)*N1191/NETWORKDAYS(Lister!$D$20,Lister!$E$20,Lister!$D$7:$D$13),IF(AND(MONTH(E1191)=7,MONTH(F1191)=8),(NETWORKDAYS(Lister!$D$20,F1191,Lister!$D$7:$D$13)-P1191)*N1191/NETWORKDAYS(Lister!$D$20,Lister!$E$20,Lister!$D$7:$D$13),IF(AND(MONTH(E1191)=7,MONTH(F1191)=7),0)))),0),"")</f>
        <v/>
      </c>
      <c r="U1191" s="78" t="str">
        <f>IF(Ansøgning!U1173="","",Ansøgning!U1173)</f>
        <v/>
      </c>
      <c r="V1191" s="119" t="str">
        <f t="shared" ref="V1191:V1254" si="133">IFERROR(21/31*N1191,"")</f>
        <v/>
      </c>
      <c r="W1191" s="120" t="str">
        <f t="shared" ref="W1191:W1254" si="134">IFERROR(MAX(IF(AND(ISNUMBER(Q1191),ISNUMBER(R1191)),IF(S1191+T1191-V1191&gt;N1191,N1191,S1191-T1191),""),0),"")</f>
        <v/>
      </c>
      <c r="X1191" s="42" t="str">
        <f t="shared" ref="X1191:X1254" si="135">IF(W1191="","",W1191-U1191)</f>
        <v/>
      </c>
    </row>
    <row r="1192" spans="1:24" x14ac:dyDescent="0.25">
      <c r="A1192" s="13" t="str">
        <f t="shared" ref="A1192:A1255" si="136">IF(B1192="","",A1191+1)</f>
        <v/>
      </c>
      <c r="B1192" s="75" t="str">
        <f>IF(Ansøgning!B1174="","",Ansøgning!B1174)</f>
        <v/>
      </c>
      <c r="C1192" s="75" t="str">
        <f>IF(Ansøgning!C1174="","",Ansøgning!C1174)</f>
        <v/>
      </c>
      <c r="D1192" s="75" t="str">
        <f>IF(Ansøgning!D1174="","",Ansøgning!D1174)</f>
        <v/>
      </c>
      <c r="E1192" s="76" t="str">
        <f>IF(Ansøgning!E1174="","",Ansøgning!E1174)</f>
        <v/>
      </c>
      <c r="F1192" s="76" t="str">
        <f>IF(Ansøgning!F1174="","",Ansøgning!F1174)</f>
        <v/>
      </c>
      <c r="G1192" s="33" t="str">
        <f>IF(OR(E1192="",F1192=""),"",NETWORKDAYS(E1192,F1192,Lister!$D$7:$D$13))</f>
        <v/>
      </c>
      <c r="H1192" s="76" t="str">
        <f>IF(Ansøgning!H1174="","",Ansøgning!H1174)</f>
        <v/>
      </c>
      <c r="I1192" s="32" t="str">
        <f t="shared" si="130"/>
        <v/>
      </c>
      <c r="J1192" s="77" t="str">
        <f>IF(Ansøgning!J1174="","",Ansøgning!J1174)</f>
        <v/>
      </c>
      <c r="K1192" s="77" t="str">
        <f>IF(Ansøgning!K1174="","",Ansøgning!K1174)</f>
        <v/>
      </c>
      <c r="L1192" s="46" t="str">
        <f t="shared" si="131"/>
        <v/>
      </c>
      <c r="M1192" s="78" t="str">
        <f>IF(Ansøgning!M1174="","",Ansøgning!M1174)</f>
        <v/>
      </c>
      <c r="N1192" s="31" t="str">
        <f t="shared" si="132"/>
        <v/>
      </c>
      <c r="O1192" s="78" t="str">
        <f>IF(Ansøgning!O1174="","",Ansøgning!O1174)</f>
        <v/>
      </c>
      <c r="P1192" s="78" t="str">
        <f>IF(Ansøgning!P1174="","",Ansøgning!P1174)</f>
        <v/>
      </c>
      <c r="Q1192" s="78" t="str">
        <f>IF(Ansøgning!Q1174="","",Ansøgning!Q1174)</f>
        <v/>
      </c>
      <c r="R1192" s="78" t="str">
        <f>IF(Ansøgning!R1174="","",Ansøgning!R1174)</f>
        <v/>
      </c>
      <c r="S1192" s="46" t="str">
        <f>IFERROR(MAX(IF(OR(O1192="",P1192=""),"",IF(AND(AND(MONTH(E1192)&gt;=7,MONTH(E1192)&lt;8),AND(MONTH(F1192)&gt;=7,MONTH(F1192)&lt;8)),(NETWORKDAYS(E1192,F1192,Lister!$D$7:$D$13)-O1192)*N1192/NETWORKDAYS(Lister!$D$19,Lister!$E$19,Lister!$D$7:$D$13),IF(AND(AND(MONTH(E1192)&gt;=7,MONTH(E1192)&lt;8),MONTH(F1192)&gt;7),(NETWORKDAYS(E1192,Lister!$E$19,Lister!$D$7:$D$13)-O1192)*N1192/NETWORKDAYS(Lister!$D$19,Lister!$E$19,Lister!$D$7:$D$13),IF(MONTH(E1192)&gt;7,0)))),0),"")</f>
        <v/>
      </c>
      <c r="T1192" s="46" t="str">
        <f>IFERROR(MAX(IF(OR(O1192="",P1192=""),"",IF(AND(AND(MONTH(E1192)&gt;=8,MONTH(E1192)&lt;9),AND(MONTH(F1192)&gt;=8,MONTH(F1192)&lt;9)),(NETWORKDAYS(E1192,F1192,Lister!$D$7:$D$13)-P1192)*N1192/NETWORKDAYS(Lister!$D$20,Lister!$E$20,Lister!$D$7:$D$13),IF(AND(MONTH(E1192)=7,MONTH(F1192)=8),(NETWORKDAYS(Lister!$D$20,F1192,Lister!$D$7:$D$13)-P1192)*N1192/NETWORKDAYS(Lister!$D$20,Lister!$E$20,Lister!$D$7:$D$13),IF(AND(MONTH(E1192)=7,MONTH(F1192)=7),0)))),0),"")</f>
        <v/>
      </c>
      <c r="U1192" s="78" t="str">
        <f>IF(Ansøgning!U1174="","",Ansøgning!U1174)</f>
        <v/>
      </c>
      <c r="V1192" s="119" t="str">
        <f t="shared" si="133"/>
        <v/>
      </c>
      <c r="W1192" s="120" t="str">
        <f t="shared" si="134"/>
        <v/>
      </c>
      <c r="X1192" s="42" t="str">
        <f t="shared" si="135"/>
        <v/>
      </c>
    </row>
    <row r="1193" spans="1:24" x14ac:dyDescent="0.25">
      <c r="A1193" s="13" t="str">
        <f t="shared" si="136"/>
        <v/>
      </c>
      <c r="B1193" s="75" t="str">
        <f>IF(Ansøgning!B1175="","",Ansøgning!B1175)</f>
        <v/>
      </c>
      <c r="C1193" s="75" t="str">
        <f>IF(Ansøgning!C1175="","",Ansøgning!C1175)</f>
        <v/>
      </c>
      <c r="D1193" s="75" t="str">
        <f>IF(Ansøgning!D1175="","",Ansøgning!D1175)</f>
        <v/>
      </c>
      <c r="E1193" s="76" t="str">
        <f>IF(Ansøgning!E1175="","",Ansøgning!E1175)</f>
        <v/>
      </c>
      <c r="F1193" s="76" t="str">
        <f>IF(Ansøgning!F1175="","",Ansøgning!F1175)</f>
        <v/>
      </c>
      <c r="G1193" s="33" t="str">
        <f>IF(OR(E1193="",F1193=""),"",NETWORKDAYS(E1193,F1193,Lister!$D$7:$D$13))</f>
        <v/>
      </c>
      <c r="H1193" s="76" t="str">
        <f>IF(Ansøgning!H1175="","",Ansøgning!H1175)</f>
        <v/>
      </c>
      <c r="I1193" s="32" t="str">
        <f t="shared" si="130"/>
        <v/>
      </c>
      <c r="J1193" s="77" t="str">
        <f>IF(Ansøgning!J1175="","",Ansøgning!J1175)</f>
        <v/>
      </c>
      <c r="K1193" s="77" t="str">
        <f>IF(Ansøgning!K1175="","",Ansøgning!K1175)</f>
        <v/>
      </c>
      <c r="L1193" s="46" t="str">
        <f t="shared" si="131"/>
        <v/>
      </c>
      <c r="M1193" s="78" t="str">
        <f>IF(Ansøgning!M1175="","",Ansøgning!M1175)</f>
        <v/>
      </c>
      <c r="N1193" s="31" t="str">
        <f t="shared" si="132"/>
        <v/>
      </c>
      <c r="O1193" s="78" t="str">
        <f>IF(Ansøgning!O1175="","",Ansøgning!O1175)</f>
        <v/>
      </c>
      <c r="P1193" s="78" t="str">
        <f>IF(Ansøgning!P1175="","",Ansøgning!P1175)</f>
        <v/>
      </c>
      <c r="Q1193" s="78" t="str">
        <f>IF(Ansøgning!Q1175="","",Ansøgning!Q1175)</f>
        <v/>
      </c>
      <c r="R1193" s="78" t="str">
        <f>IF(Ansøgning!R1175="","",Ansøgning!R1175)</f>
        <v/>
      </c>
      <c r="S1193" s="46" t="str">
        <f>IFERROR(MAX(IF(OR(O1193="",P1193=""),"",IF(AND(AND(MONTH(E1193)&gt;=7,MONTH(E1193)&lt;8),AND(MONTH(F1193)&gt;=7,MONTH(F1193)&lt;8)),(NETWORKDAYS(E1193,F1193,Lister!$D$7:$D$13)-O1193)*N1193/NETWORKDAYS(Lister!$D$19,Lister!$E$19,Lister!$D$7:$D$13),IF(AND(AND(MONTH(E1193)&gt;=7,MONTH(E1193)&lt;8),MONTH(F1193)&gt;7),(NETWORKDAYS(E1193,Lister!$E$19,Lister!$D$7:$D$13)-O1193)*N1193/NETWORKDAYS(Lister!$D$19,Lister!$E$19,Lister!$D$7:$D$13),IF(MONTH(E1193)&gt;7,0)))),0),"")</f>
        <v/>
      </c>
      <c r="T1193" s="46" t="str">
        <f>IFERROR(MAX(IF(OR(O1193="",P1193=""),"",IF(AND(AND(MONTH(E1193)&gt;=8,MONTH(E1193)&lt;9),AND(MONTH(F1193)&gt;=8,MONTH(F1193)&lt;9)),(NETWORKDAYS(E1193,F1193,Lister!$D$7:$D$13)-P1193)*N1193/NETWORKDAYS(Lister!$D$20,Lister!$E$20,Lister!$D$7:$D$13),IF(AND(MONTH(E1193)=7,MONTH(F1193)=8),(NETWORKDAYS(Lister!$D$20,F1193,Lister!$D$7:$D$13)-P1193)*N1193/NETWORKDAYS(Lister!$D$20,Lister!$E$20,Lister!$D$7:$D$13),IF(AND(MONTH(E1193)=7,MONTH(F1193)=7),0)))),0),"")</f>
        <v/>
      </c>
      <c r="U1193" s="78" t="str">
        <f>IF(Ansøgning!U1175="","",Ansøgning!U1175)</f>
        <v/>
      </c>
      <c r="V1193" s="119" t="str">
        <f t="shared" si="133"/>
        <v/>
      </c>
      <c r="W1193" s="120" t="str">
        <f t="shared" si="134"/>
        <v/>
      </c>
      <c r="X1193" s="42" t="str">
        <f t="shared" si="135"/>
        <v/>
      </c>
    </row>
    <row r="1194" spans="1:24" x14ac:dyDescent="0.25">
      <c r="A1194" s="13" t="str">
        <f t="shared" si="136"/>
        <v/>
      </c>
      <c r="B1194" s="75" t="str">
        <f>IF(Ansøgning!B1176="","",Ansøgning!B1176)</f>
        <v/>
      </c>
      <c r="C1194" s="75" t="str">
        <f>IF(Ansøgning!C1176="","",Ansøgning!C1176)</f>
        <v/>
      </c>
      <c r="D1194" s="75" t="str">
        <f>IF(Ansøgning!D1176="","",Ansøgning!D1176)</f>
        <v/>
      </c>
      <c r="E1194" s="76" t="str">
        <f>IF(Ansøgning!E1176="","",Ansøgning!E1176)</f>
        <v/>
      </c>
      <c r="F1194" s="76" t="str">
        <f>IF(Ansøgning!F1176="","",Ansøgning!F1176)</f>
        <v/>
      </c>
      <c r="G1194" s="33" t="str">
        <f>IF(OR(E1194="",F1194=""),"",NETWORKDAYS(E1194,F1194,Lister!$D$7:$D$13))</f>
        <v/>
      </c>
      <c r="H1194" s="76" t="str">
        <f>IF(Ansøgning!H1176="","",Ansøgning!H1176)</f>
        <v/>
      </c>
      <c r="I1194" s="32" t="str">
        <f t="shared" si="130"/>
        <v/>
      </c>
      <c r="J1194" s="77" t="str">
        <f>IF(Ansøgning!J1176="","",Ansøgning!J1176)</f>
        <v/>
      </c>
      <c r="K1194" s="77" t="str">
        <f>IF(Ansøgning!K1176="","",Ansøgning!K1176)</f>
        <v/>
      </c>
      <c r="L1194" s="46" t="str">
        <f t="shared" si="131"/>
        <v/>
      </c>
      <c r="M1194" s="78" t="str">
        <f>IF(Ansøgning!M1176="","",Ansøgning!M1176)</f>
        <v/>
      </c>
      <c r="N1194" s="31" t="str">
        <f t="shared" si="132"/>
        <v/>
      </c>
      <c r="O1194" s="78" t="str">
        <f>IF(Ansøgning!O1176="","",Ansøgning!O1176)</f>
        <v/>
      </c>
      <c r="P1194" s="78" t="str">
        <f>IF(Ansøgning!P1176="","",Ansøgning!P1176)</f>
        <v/>
      </c>
      <c r="Q1194" s="78" t="str">
        <f>IF(Ansøgning!Q1176="","",Ansøgning!Q1176)</f>
        <v/>
      </c>
      <c r="R1194" s="78" t="str">
        <f>IF(Ansøgning!R1176="","",Ansøgning!R1176)</f>
        <v/>
      </c>
      <c r="S1194" s="46" t="str">
        <f>IFERROR(MAX(IF(OR(O1194="",P1194=""),"",IF(AND(AND(MONTH(E1194)&gt;=7,MONTH(E1194)&lt;8),AND(MONTH(F1194)&gt;=7,MONTH(F1194)&lt;8)),(NETWORKDAYS(E1194,F1194,Lister!$D$7:$D$13)-O1194)*N1194/NETWORKDAYS(Lister!$D$19,Lister!$E$19,Lister!$D$7:$D$13),IF(AND(AND(MONTH(E1194)&gt;=7,MONTH(E1194)&lt;8),MONTH(F1194)&gt;7),(NETWORKDAYS(E1194,Lister!$E$19,Lister!$D$7:$D$13)-O1194)*N1194/NETWORKDAYS(Lister!$D$19,Lister!$E$19,Lister!$D$7:$D$13),IF(MONTH(E1194)&gt;7,0)))),0),"")</f>
        <v/>
      </c>
      <c r="T1194" s="46" t="str">
        <f>IFERROR(MAX(IF(OR(O1194="",P1194=""),"",IF(AND(AND(MONTH(E1194)&gt;=8,MONTH(E1194)&lt;9),AND(MONTH(F1194)&gt;=8,MONTH(F1194)&lt;9)),(NETWORKDAYS(E1194,F1194,Lister!$D$7:$D$13)-P1194)*N1194/NETWORKDAYS(Lister!$D$20,Lister!$E$20,Lister!$D$7:$D$13),IF(AND(MONTH(E1194)=7,MONTH(F1194)=8),(NETWORKDAYS(Lister!$D$20,F1194,Lister!$D$7:$D$13)-P1194)*N1194/NETWORKDAYS(Lister!$D$20,Lister!$E$20,Lister!$D$7:$D$13),IF(AND(MONTH(E1194)=7,MONTH(F1194)=7),0)))),0),"")</f>
        <v/>
      </c>
      <c r="U1194" s="78" t="str">
        <f>IF(Ansøgning!U1176="","",Ansøgning!U1176)</f>
        <v/>
      </c>
      <c r="V1194" s="119" t="str">
        <f t="shared" si="133"/>
        <v/>
      </c>
      <c r="W1194" s="120" t="str">
        <f t="shared" si="134"/>
        <v/>
      </c>
      <c r="X1194" s="42" t="str">
        <f t="shared" si="135"/>
        <v/>
      </c>
    </row>
    <row r="1195" spans="1:24" x14ac:dyDescent="0.25">
      <c r="A1195" s="13" t="str">
        <f t="shared" si="136"/>
        <v/>
      </c>
      <c r="B1195" s="75" t="str">
        <f>IF(Ansøgning!B1177="","",Ansøgning!B1177)</f>
        <v/>
      </c>
      <c r="C1195" s="75" t="str">
        <f>IF(Ansøgning!C1177="","",Ansøgning!C1177)</f>
        <v/>
      </c>
      <c r="D1195" s="75" t="str">
        <f>IF(Ansøgning!D1177="","",Ansøgning!D1177)</f>
        <v/>
      </c>
      <c r="E1195" s="76" t="str">
        <f>IF(Ansøgning!E1177="","",Ansøgning!E1177)</f>
        <v/>
      </c>
      <c r="F1195" s="76" t="str">
        <f>IF(Ansøgning!F1177="","",Ansøgning!F1177)</f>
        <v/>
      </c>
      <c r="G1195" s="33" t="str">
        <f>IF(OR(E1195="",F1195=""),"",NETWORKDAYS(E1195,F1195,Lister!$D$7:$D$13))</f>
        <v/>
      </c>
      <c r="H1195" s="76" t="str">
        <f>IF(Ansøgning!H1177="","",Ansøgning!H1177)</f>
        <v/>
      </c>
      <c r="I1195" s="32" t="str">
        <f t="shared" si="130"/>
        <v/>
      </c>
      <c r="J1195" s="77" t="str">
        <f>IF(Ansøgning!J1177="","",Ansøgning!J1177)</f>
        <v/>
      </c>
      <c r="K1195" s="77" t="str">
        <f>IF(Ansøgning!K1177="","",Ansøgning!K1177)</f>
        <v/>
      </c>
      <c r="L1195" s="46" t="str">
        <f t="shared" si="131"/>
        <v/>
      </c>
      <c r="M1195" s="78" t="str">
        <f>IF(Ansøgning!M1177="","",Ansøgning!M1177)</f>
        <v/>
      </c>
      <c r="N1195" s="31" t="str">
        <f t="shared" si="132"/>
        <v/>
      </c>
      <c r="O1195" s="78" t="str">
        <f>IF(Ansøgning!O1177="","",Ansøgning!O1177)</f>
        <v/>
      </c>
      <c r="P1195" s="78" t="str">
        <f>IF(Ansøgning!P1177="","",Ansøgning!P1177)</f>
        <v/>
      </c>
      <c r="Q1195" s="78" t="str">
        <f>IF(Ansøgning!Q1177="","",Ansøgning!Q1177)</f>
        <v/>
      </c>
      <c r="R1195" s="78" t="str">
        <f>IF(Ansøgning!R1177="","",Ansøgning!R1177)</f>
        <v/>
      </c>
      <c r="S1195" s="46" t="str">
        <f>IFERROR(MAX(IF(OR(O1195="",P1195=""),"",IF(AND(AND(MONTH(E1195)&gt;=7,MONTH(E1195)&lt;8),AND(MONTH(F1195)&gt;=7,MONTH(F1195)&lt;8)),(NETWORKDAYS(E1195,F1195,Lister!$D$7:$D$13)-O1195)*N1195/NETWORKDAYS(Lister!$D$19,Lister!$E$19,Lister!$D$7:$D$13),IF(AND(AND(MONTH(E1195)&gt;=7,MONTH(E1195)&lt;8),MONTH(F1195)&gt;7),(NETWORKDAYS(E1195,Lister!$E$19,Lister!$D$7:$D$13)-O1195)*N1195/NETWORKDAYS(Lister!$D$19,Lister!$E$19,Lister!$D$7:$D$13),IF(MONTH(E1195)&gt;7,0)))),0),"")</f>
        <v/>
      </c>
      <c r="T1195" s="46" t="str">
        <f>IFERROR(MAX(IF(OR(O1195="",P1195=""),"",IF(AND(AND(MONTH(E1195)&gt;=8,MONTH(E1195)&lt;9),AND(MONTH(F1195)&gt;=8,MONTH(F1195)&lt;9)),(NETWORKDAYS(E1195,F1195,Lister!$D$7:$D$13)-P1195)*N1195/NETWORKDAYS(Lister!$D$20,Lister!$E$20,Lister!$D$7:$D$13),IF(AND(MONTH(E1195)=7,MONTH(F1195)=8),(NETWORKDAYS(Lister!$D$20,F1195,Lister!$D$7:$D$13)-P1195)*N1195/NETWORKDAYS(Lister!$D$20,Lister!$E$20,Lister!$D$7:$D$13),IF(AND(MONTH(E1195)=7,MONTH(F1195)=7),0)))),0),"")</f>
        <v/>
      </c>
      <c r="U1195" s="78" t="str">
        <f>IF(Ansøgning!U1177="","",Ansøgning!U1177)</f>
        <v/>
      </c>
      <c r="V1195" s="119" t="str">
        <f t="shared" si="133"/>
        <v/>
      </c>
      <c r="W1195" s="120" t="str">
        <f t="shared" si="134"/>
        <v/>
      </c>
      <c r="X1195" s="42" t="str">
        <f t="shared" si="135"/>
        <v/>
      </c>
    </row>
    <row r="1196" spans="1:24" x14ac:dyDescent="0.25">
      <c r="A1196" s="13" t="str">
        <f t="shared" si="136"/>
        <v/>
      </c>
      <c r="B1196" s="75" t="str">
        <f>IF(Ansøgning!B1178="","",Ansøgning!B1178)</f>
        <v/>
      </c>
      <c r="C1196" s="75" t="str">
        <f>IF(Ansøgning!C1178="","",Ansøgning!C1178)</f>
        <v/>
      </c>
      <c r="D1196" s="75" t="str">
        <f>IF(Ansøgning!D1178="","",Ansøgning!D1178)</f>
        <v/>
      </c>
      <c r="E1196" s="76" t="str">
        <f>IF(Ansøgning!E1178="","",Ansøgning!E1178)</f>
        <v/>
      </c>
      <c r="F1196" s="76" t="str">
        <f>IF(Ansøgning!F1178="","",Ansøgning!F1178)</f>
        <v/>
      </c>
      <c r="G1196" s="33" t="str">
        <f>IF(OR(E1196="",F1196=""),"",NETWORKDAYS(E1196,F1196,Lister!$D$7:$D$13))</f>
        <v/>
      </c>
      <c r="H1196" s="76" t="str">
        <f>IF(Ansøgning!H1178="","",Ansøgning!H1178)</f>
        <v/>
      </c>
      <c r="I1196" s="32" t="str">
        <f t="shared" si="130"/>
        <v/>
      </c>
      <c r="J1196" s="77" t="str">
        <f>IF(Ansøgning!J1178="","",Ansøgning!J1178)</f>
        <v/>
      </c>
      <c r="K1196" s="77" t="str">
        <f>IF(Ansøgning!K1178="","",Ansøgning!K1178)</f>
        <v/>
      </c>
      <c r="L1196" s="46" t="str">
        <f t="shared" si="131"/>
        <v/>
      </c>
      <c r="M1196" s="78" t="str">
        <f>IF(Ansøgning!M1178="","",Ansøgning!M1178)</f>
        <v/>
      </c>
      <c r="N1196" s="31" t="str">
        <f t="shared" si="132"/>
        <v/>
      </c>
      <c r="O1196" s="78" t="str">
        <f>IF(Ansøgning!O1178="","",Ansøgning!O1178)</f>
        <v/>
      </c>
      <c r="P1196" s="78" t="str">
        <f>IF(Ansøgning!P1178="","",Ansøgning!P1178)</f>
        <v/>
      </c>
      <c r="Q1196" s="78" t="str">
        <f>IF(Ansøgning!Q1178="","",Ansøgning!Q1178)</f>
        <v/>
      </c>
      <c r="R1196" s="78" t="str">
        <f>IF(Ansøgning!R1178="","",Ansøgning!R1178)</f>
        <v/>
      </c>
      <c r="S1196" s="46" t="str">
        <f>IFERROR(MAX(IF(OR(O1196="",P1196=""),"",IF(AND(AND(MONTH(E1196)&gt;=7,MONTH(E1196)&lt;8),AND(MONTH(F1196)&gt;=7,MONTH(F1196)&lt;8)),(NETWORKDAYS(E1196,F1196,Lister!$D$7:$D$13)-O1196)*N1196/NETWORKDAYS(Lister!$D$19,Lister!$E$19,Lister!$D$7:$D$13),IF(AND(AND(MONTH(E1196)&gt;=7,MONTH(E1196)&lt;8),MONTH(F1196)&gt;7),(NETWORKDAYS(E1196,Lister!$E$19,Lister!$D$7:$D$13)-O1196)*N1196/NETWORKDAYS(Lister!$D$19,Lister!$E$19,Lister!$D$7:$D$13),IF(MONTH(E1196)&gt;7,0)))),0),"")</f>
        <v/>
      </c>
      <c r="T1196" s="46" t="str">
        <f>IFERROR(MAX(IF(OR(O1196="",P1196=""),"",IF(AND(AND(MONTH(E1196)&gt;=8,MONTH(E1196)&lt;9),AND(MONTH(F1196)&gt;=8,MONTH(F1196)&lt;9)),(NETWORKDAYS(E1196,F1196,Lister!$D$7:$D$13)-P1196)*N1196/NETWORKDAYS(Lister!$D$20,Lister!$E$20,Lister!$D$7:$D$13),IF(AND(MONTH(E1196)=7,MONTH(F1196)=8),(NETWORKDAYS(Lister!$D$20,F1196,Lister!$D$7:$D$13)-P1196)*N1196/NETWORKDAYS(Lister!$D$20,Lister!$E$20,Lister!$D$7:$D$13),IF(AND(MONTH(E1196)=7,MONTH(F1196)=7),0)))),0),"")</f>
        <v/>
      </c>
      <c r="U1196" s="78" t="str">
        <f>IF(Ansøgning!U1178="","",Ansøgning!U1178)</f>
        <v/>
      </c>
      <c r="V1196" s="119" t="str">
        <f t="shared" si="133"/>
        <v/>
      </c>
      <c r="W1196" s="120" t="str">
        <f t="shared" si="134"/>
        <v/>
      </c>
      <c r="X1196" s="42" t="str">
        <f t="shared" si="135"/>
        <v/>
      </c>
    </row>
    <row r="1197" spans="1:24" x14ac:dyDescent="0.25">
      <c r="A1197" s="13" t="str">
        <f t="shared" si="136"/>
        <v/>
      </c>
      <c r="B1197" s="75" t="str">
        <f>IF(Ansøgning!B1179="","",Ansøgning!B1179)</f>
        <v/>
      </c>
      <c r="C1197" s="75" t="str">
        <f>IF(Ansøgning!C1179="","",Ansøgning!C1179)</f>
        <v/>
      </c>
      <c r="D1197" s="75" t="str">
        <f>IF(Ansøgning!D1179="","",Ansøgning!D1179)</f>
        <v/>
      </c>
      <c r="E1197" s="76" t="str">
        <f>IF(Ansøgning!E1179="","",Ansøgning!E1179)</f>
        <v/>
      </c>
      <c r="F1197" s="76" t="str">
        <f>IF(Ansøgning!F1179="","",Ansøgning!F1179)</f>
        <v/>
      </c>
      <c r="G1197" s="33" t="str">
        <f>IF(OR(E1197="",F1197=""),"",NETWORKDAYS(E1197,F1197,Lister!$D$7:$D$13))</f>
        <v/>
      </c>
      <c r="H1197" s="76" t="str">
        <f>IF(Ansøgning!H1179="","",Ansøgning!H1179)</f>
        <v/>
      </c>
      <c r="I1197" s="32" t="str">
        <f t="shared" si="130"/>
        <v/>
      </c>
      <c r="J1197" s="77" t="str">
        <f>IF(Ansøgning!J1179="","",Ansøgning!J1179)</f>
        <v/>
      </c>
      <c r="K1197" s="77" t="str">
        <f>IF(Ansøgning!K1179="","",Ansøgning!K1179)</f>
        <v/>
      </c>
      <c r="L1197" s="46" t="str">
        <f t="shared" si="131"/>
        <v/>
      </c>
      <c r="M1197" s="78" t="str">
        <f>IF(Ansøgning!M1179="","",Ansøgning!M1179)</f>
        <v/>
      </c>
      <c r="N1197" s="31" t="str">
        <f t="shared" si="132"/>
        <v/>
      </c>
      <c r="O1197" s="78" t="str">
        <f>IF(Ansøgning!O1179="","",Ansøgning!O1179)</f>
        <v/>
      </c>
      <c r="P1197" s="78" t="str">
        <f>IF(Ansøgning!P1179="","",Ansøgning!P1179)</f>
        <v/>
      </c>
      <c r="Q1197" s="78" t="str">
        <f>IF(Ansøgning!Q1179="","",Ansøgning!Q1179)</f>
        <v/>
      </c>
      <c r="R1197" s="78" t="str">
        <f>IF(Ansøgning!R1179="","",Ansøgning!R1179)</f>
        <v/>
      </c>
      <c r="S1197" s="46" t="str">
        <f>IFERROR(MAX(IF(OR(O1197="",P1197=""),"",IF(AND(AND(MONTH(E1197)&gt;=7,MONTH(E1197)&lt;8),AND(MONTH(F1197)&gt;=7,MONTH(F1197)&lt;8)),(NETWORKDAYS(E1197,F1197,Lister!$D$7:$D$13)-O1197)*N1197/NETWORKDAYS(Lister!$D$19,Lister!$E$19,Lister!$D$7:$D$13),IF(AND(AND(MONTH(E1197)&gt;=7,MONTH(E1197)&lt;8),MONTH(F1197)&gt;7),(NETWORKDAYS(E1197,Lister!$E$19,Lister!$D$7:$D$13)-O1197)*N1197/NETWORKDAYS(Lister!$D$19,Lister!$E$19,Lister!$D$7:$D$13),IF(MONTH(E1197)&gt;7,0)))),0),"")</f>
        <v/>
      </c>
      <c r="T1197" s="46" t="str">
        <f>IFERROR(MAX(IF(OR(O1197="",P1197=""),"",IF(AND(AND(MONTH(E1197)&gt;=8,MONTH(E1197)&lt;9),AND(MONTH(F1197)&gt;=8,MONTH(F1197)&lt;9)),(NETWORKDAYS(E1197,F1197,Lister!$D$7:$D$13)-P1197)*N1197/NETWORKDAYS(Lister!$D$20,Lister!$E$20,Lister!$D$7:$D$13),IF(AND(MONTH(E1197)=7,MONTH(F1197)=8),(NETWORKDAYS(Lister!$D$20,F1197,Lister!$D$7:$D$13)-P1197)*N1197/NETWORKDAYS(Lister!$D$20,Lister!$E$20,Lister!$D$7:$D$13),IF(AND(MONTH(E1197)=7,MONTH(F1197)=7),0)))),0),"")</f>
        <v/>
      </c>
      <c r="U1197" s="78" t="str">
        <f>IF(Ansøgning!U1179="","",Ansøgning!U1179)</f>
        <v/>
      </c>
      <c r="V1197" s="119" t="str">
        <f t="shared" si="133"/>
        <v/>
      </c>
      <c r="W1197" s="120" t="str">
        <f t="shared" si="134"/>
        <v/>
      </c>
      <c r="X1197" s="42" t="str">
        <f t="shared" si="135"/>
        <v/>
      </c>
    </row>
    <row r="1198" spans="1:24" x14ac:dyDescent="0.25">
      <c r="A1198" s="13" t="str">
        <f t="shared" si="136"/>
        <v/>
      </c>
      <c r="B1198" s="75" t="str">
        <f>IF(Ansøgning!B1180="","",Ansøgning!B1180)</f>
        <v/>
      </c>
      <c r="C1198" s="75" t="str">
        <f>IF(Ansøgning!C1180="","",Ansøgning!C1180)</f>
        <v/>
      </c>
      <c r="D1198" s="75" t="str">
        <f>IF(Ansøgning!D1180="","",Ansøgning!D1180)</f>
        <v/>
      </c>
      <c r="E1198" s="76" t="str">
        <f>IF(Ansøgning!E1180="","",Ansøgning!E1180)</f>
        <v/>
      </c>
      <c r="F1198" s="76" t="str">
        <f>IF(Ansøgning!F1180="","",Ansøgning!F1180)</f>
        <v/>
      </c>
      <c r="G1198" s="33" t="str">
        <f>IF(OR(E1198="",F1198=""),"",NETWORKDAYS(E1198,F1198,Lister!$D$7:$D$13))</f>
        <v/>
      </c>
      <c r="H1198" s="76" t="str">
        <f>IF(Ansøgning!H1180="","",Ansøgning!H1180)</f>
        <v/>
      </c>
      <c r="I1198" s="32" t="str">
        <f t="shared" si="130"/>
        <v/>
      </c>
      <c r="J1198" s="77" t="str">
        <f>IF(Ansøgning!J1180="","",Ansøgning!J1180)</f>
        <v/>
      </c>
      <c r="K1198" s="77" t="str">
        <f>IF(Ansøgning!K1180="","",Ansøgning!K1180)</f>
        <v/>
      </c>
      <c r="L1198" s="46" t="str">
        <f t="shared" si="131"/>
        <v/>
      </c>
      <c r="M1198" s="78" t="str">
        <f>IF(Ansøgning!M1180="","",Ansøgning!M1180)</f>
        <v/>
      </c>
      <c r="N1198" s="31" t="str">
        <f t="shared" si="132"/>
        <v/>
      </c>
      <c r="O1198" s="78" t="str">
        <f>IF(Ansøgning!O1180="","",Ansøgning!O1180)</f>
        <v/>
      </c>
      <c r="P1198" s="78" t="str">
        <f>IF(Ansøgning!P1180="","",Ansøgning!P1180)</f>
        <v/>
      </c>
      <c r="Q1198" s="78" t="str">
        <f>IF(Ansøgning!Q1180="","",Ansøgning!Q1180)</f>
        <v/>
      </c>
      <c r="R1198" s="78" t="str">
        <f>IF(Ansøgning!R1180="","",Ansøgning!R1180)</f>
        <v/>
      </c>
      <c r="S1198" s="46" t="str">
        <f>IFERROR(MAX(IF(OR(O1198="",P1198=""),"",IF(AND(AND(MONTH(E1198)&gt;=7,MONTH(E1198)&lt;8),AND(MONTH(F1198)&gt;=7,MONTH(F1198)&lt;8)),(NETWORKDAYS(E1198,F1198,Lister!$D$7:$D$13)-O1198)*N1198/NETWORKDAYS(Lister!$D$19,Lister!$E$19,Lister!$D$7:$D$13),IF(AND(AND(MONTH(E1198)&gt;=7,MONTH(E1198)&lt;8),MONTH(F1198)&gt;7),(NETWORKDAYS(E1198,Lister!$E$19,Lister!$D$7:$D$13)-O1198)*N1198/NETWORKDAYS(Lister!$D$19,Lister!$E$19,Lister!$D$7:$D$13),IF(MONTH(E1198)&gt;7,0)))),0),"")</f>
        <v/>
      </c>
      <c r="T1198" s="46" t="str">
        <f>IFERROR(MAX(IF(OR(O1198="",P1198=""),"",IF(AND(AND(MONTH(E1198)&gt;=8,MONTH(E1198)&lt;9),AND(MONTH(F1198)&gt;=8,MONTH(F1198)&lt;9)),(NETWORKDAYS(E1198,F1198,Lister!$D$7:$D$13)-P1198)*N1198/NETWORKDAYS(Lister!$D$20,Lister!$E$20,Lister!$D$7:$D$13),IF(AND(MONTH(E1198)=7,MONTH(F1198)=8),(NETWORKDAYS(Lister!$D$20,F1198,Lister!$D$7:$D$13)-P1198)*N1198/NETWORKDAYS(Lister!$D$20,Lister!$E$20,Lister!$D$7:$D$13),IF(AND(MONTH(E1198)=7,MONTH(F1198)=7),0)))),0),"")</f>
        <v/>
      </c>
      <c r="U1198" s="78" t="str">
        <f>IF(Ansøgning!U1180="","",Ansøgning!U1180)</f>
        <v/>
      </c>
      <c r="V1198" s="119" t="str">
        <f t="shared" si="133"/>
        <v/>
      </c>
      <c r="W1198" s="120" t="str">
        <f t="shared" si="134"/>
        <v/>
      </c>
      <c r="X1198" s="42" t="str">
        <f t="shared" si="135"/>
        <v/>
      </c>
    </row>
    <row r="1199" spans="1:24" x14ac:dyDescent="0.25">
      <c r="A1199" s="13" t="str">
        <f t="shared" si="136"/>
        <v/>
      </c>
      <c r="B1199" s="75" t="str">
        <f>IF(Ansøgning!B1181="","",Ansøgning!B1181)</f>
        <v/>
      </c>
      <c r="C1199" s="75" t="str">
        <f>IF(Ansøgning!C1181="","",Ansøgning!C1181)</f>
        <v/>
      </c>
      <c r="D1199" s="75" t="str">
        <f>IF(Ansøgning!D1181="","",Ansøgning!D1181)</f>
        <v/>
      </c>
      <c r="E1199" s="76" t="str">
        <f>IF(Ansøgning!E1181="","",Ansøgning!E1181)</f>
        <v/>
      </c>
      <c r="F1199" s="76" t="str">
        <f>IF(Ansøgning!F1181="","",Ansøgning!F1181)</f>
        <v/>
      </c>
      <c r="G1199" s="33" t="str">
        <f>IF(OR(E1199="",F1199=""),"",NETWORKDAYS(E1199,F1199,Lister!$D$7:$D$13))</f>
        <v/>
      </c>
      <c r="H1199" s="76" t="str">
        <f>IF(Ansøgning!H1181="","",Ansøgning!H1181)</f>
        <v/>
      </c>
      <c r="I1199" s="32" t="str">
        <f t="shared" si="130"/>
        <v/>
      </c>
      <c r="J1199" s="77" t="str">
        <f>IF(Ansøgning!J1181="","",Ansøgning!J1181)</f>
        <v/>
      </c>
      <c r="K1199" s="77" t="str">
        <f>IF(Ansøgning!K1181="","",Ansøgning!K1181)</f>
        <v/>
      </c>
      <c r="L1199" s="46" t="str">
        <f t="shared" si="131"/>
        <v/>
      </c>
      <c r="M1199" s="78" t="str">
        <f>IF(Ansøgning!M1181="","",Ansøgning!M1181)</f>
        <v/>
      </c>
      <c r="N1199" s="31" t="str">
        <f t="shared" si="132"/>
        <v/>
      </c>
      <c r="O1199" s="78" t="str">
        <f>IF(Ansøgning!O1181="","",Ansøgning!O1181)</f>
        <v/>
      </c>
      <c r="P1199" s="78" t="str">
        <f>IF(Ansøgning!P1181="","",Ansøgning!P1181)</f>
        <v/>
      </c>
      <c r="Q1199" s="78" t="str">
        <f>IF(Ansøgning!Q1181="","",Ansøgning!Q1181)</f>
        <v/>
      </c>
      <c r="R1199" s="78" t="str">
        <f>IF(Ansøgning!R1181="","",Ansøgning!R1181)</f>
        <v/>
      </c>
      <c r="S1199" s="46" t="str">
        <f>IFERROR(MAX(IF(OR(O1199="",P1199=""),"",IF(AND(AND(MONTH(E1199)&gt;=7,MONTH(E1199)&lt;8),AND(MONTH(F1199)&gt;=7,MONTH(F1199)&lt;8)),(NETWORKDAYS(E1199,F1199,Lister!$D$7:$D$13)-O1199)*N1199/NETWORKDAYS(Lister!$D$19,Lister!$E$19,Lister!$D$7:$D$13),IF(AND(AND(MONTH(E1199)&gt;=7,MONTH(E1199)&lt;8),MONTH(F1199)&gt;7),(NETWORKDAYS(E1199,Lister!$E$19,Lister!$D$7:$D$13)-O1199)*N1199/NETWORKDAYS(Lister!$D$19,Lister!$E$19,Lister!$D$7:$D$13),IF(MONTH(E1199)&gt;7,0)))),0),"")</f>
        <v/>
      </c>
      <c r="T1199" s="46" t="str">
        <f>IFERROR(MAX(IF(OR(O1199="",P1199=""),"",IF(AND(AND(MONTH(E1199)&gt;=8,MONTH(E1199)&lt;9),AND(MONTH(F1199)&gt;=8,MONTH(F1199)&lt;9)),(NETWORKDAYS(E1199,F1199,Lister!$D$7:$D$13)-P1199)*N1199/NETWORKDAYS(Lister!$D$20,Lister!$E$20,Lister!$D$7:$D$13),IF(AND(MONTH(E1199)=7,MONTH(F1199)=8),(NETWORKDAYS(Lister!$D$20,F1199,Lister!$D$7:$D$13)-P1199)*N1199/NETWORKDAYS(Lister!$D$20,Lister!$E$20,Lister!$D$7:$D$13),IF(AND(MONTH(E1199)=7,MONTH(F1199)=7),0)))),0),"")</f>
        <v/>
      </c>
      <c r="U1199" s="78" t="str">
        <f>IF(Ansøgning!U1181="","",Ansøgning!U1181)</f>
        <v/>
      </c>
      <c r="V1199" s="119" t="str">
        <f t="shared" si="133"/>
        <v/>
      </c>
      <c r="W1199" s="120" t="str">
        <f t="shared" si="134"/>
        <v/>
      </c>
      <c r="X1199" s="42" t="str">
        <f t="shared" si="135"/>
        <v/>
      </c>
    </row>
    <row r="1200" spans="1:24" x14ac:dyDescent="0.25">
      <c r="A1200" s="13" t="str">
        <f t="shared" si="136"/>
        <v/>
      </c>
      <c r="B1200" s="75" t="str">
        <f>IF(Ansøgning!B1182="","",Ansøgning!B1182)</f>
        <v/>
      </c>
      <c r="C1200" s="75" t="str">
        <f>IF(Ansøgning!C1182="","",Ansøgning!C1182)</f>
        <v/>
      </c>
      <c r="D1200" s="75" t="str">
        <f>IF(Ansøgning!D1182="","",Ansøgning!D1182)</f>
        <v/>
      </c>
      <c r="E1200" s="76" t="str">
        <f>IF(Ansøgning!E1182="","",Ansøgning!E1182)</f>
        <v/>
      </c>
      <c r="F1200" s="76" t="str">
        <f>IF(Ansøgning!F1182="","",Ansøgning!F1182)</f>
        <v/>
      </c>
      <c r="G1200" s="33" t="str">
        <f>IF(OR(E1200="",F1200=""),"",NETWORKDAYS(E1200,F1200,Lister!$D$7:$D$13))</f>
        <v/>
      </c>
      <c r="H1200" s="76" t="str">
        <f>IF(Ansøgning!H1182="","",Ansøgning!H1182)</f>
        <v/>
      </c>
      <c r="I1200" s="32" t="str">
        <f t="shared" si="130"/>
        <v/>
      </c>
      <c r="J1200" s="77" t="str">
        <f>IF(Ansøgning!J1182="","",Ansøgning!J1182)</f>
        <v/>
      </c>
      <c r="K1200" s="77" t="str">
        <f>IF(Ansøgning!K1182="","",Ansøgning!K1182)</f>
        <v/>
      </c>
      <c r="L1200" s="46" t="str">
        <f t="shared" si="131"/>
        <v/>
      </c>
      <c r="M1200" s="78" t="str">
        <f>IF(Ansøgning!M1182="","",Ansøgning!M1182)</f>
        <v/>
      </c>
      <c r="N1200" s="31" t="str">
        <f t="shared" si="132"/>
        <v/>
      </c>
      <c r="O1200" s="78" t="str">
        <f>IF(Ansøgning!O1182="","",Ansøgning!O1182)</f>
        <v/>
      </c>
      <c r="P1200" s="78" t="str">
        <f>IF(Ansøgning!P1182="","",Ansøgning!P1182)</f>
        <v/>
      </c>
      <c r="Q1200" s="78" t="str">
        <f>IF(Ansøgning!Q1182="","",Ansøgning!Q1182)</f>
        <v/>
      </c>
      <c r="R1200" s="78" t="str">
        <f>IF(Ansøgning!R1182="","",Ansøgning!R1182)</f>
        <v/>
      </c>
      <c r="S1200" s="46" t="str">
        <f>IFERROR(MAX(IF(OR(O1200="",P1200=""),"",IF(AND(AND(MONTH(E1200)&gt;=7,MONTH(E1200)&lt;8),AND(MONTH(F1200)&gt;=7,MONTH(F1200)&lt;8)),(NETWORKDAYS(E1200,F1200,Lister!$D$7:$D$13)-O1200)*N1200/NETWORKDAYS(Lister!$D$19,Lister!$E$19,Lister!$D$7:$D$13),IF(AND(AND(MONTH(E1200)&gt;=7,MONTH(E1200)&lt;8),MONTH(F1200)&gt;7),(NETWORKDAYS(E1200,Lister!$E$19,Lister!$D$7:$D$13)-O1200)*N1200/NETWORKDAYS(Lister!$D$19,Lister!$E$19,Lister!$D$7:$D$13),IF(MONTH(E1200)&gt;7,0)))),0),"")</f>
        <v/>
      </c>
      <c r="T1200" s="46" t="str">
        <f>IFERROR(MAX(IF(OR(O1200="",P1200=""),"",IF(AND(AND(MONTH(E1200)&gt;=8,MONTH(E1200)&lt;9),AND(MONTH(F1200)&gt;=8,MONTH(F1200)&lt;9)),(NETWORKDAYS(E1200,F1200,Lister!$D$7:$D$13)-P1200)*N1200/NETWORKDAYS(Lister!$D$20,Lister!$E$20,Lister!$D$7:$D$13),IF(AND(MONTH(E1200)=7,MONTH(F1200)=8),(NETWORKDAYS(Lister!$D$20,F1200,Lister!$D$7:$D$13)-P1200)*N1200/NETWORKDAYS(Lister!$D$20,Lister!$E$20,Lister!$D$7:$D$13),IF(AND(MONTH(E1200)=7,MONTH(F1200)=7),0)))),0),"")</f>
        <v/>
      </c>
      <c r="U1200" s="78" t="str">
        <f>IF(Ansøgning!U1182="","",Ansøgning!U1182)</f>
        <v/>
      </c>
      <c r="V1200" s="119" t="str">
        <f t="shared" si="133"/>
        <v/>
      </c>
      <c r="W1200" s="120" t="str">
        <f t="shared" si="134"/>
        <v/>
      </c>
      <c r="X1200" s="42" t="str">
        <f t="shared" si="135"/>
        <v/>
      </c>
    </row>
    <row r="1201" spans="1:24" x14ac:dyDescent="0.25">
      <c r="A1201" s="13" t="str">
        <f t="shared" si="136"/>
        <v/>
      </c>
      <c r="B1201" s="75" t="str">
        <f>IF(Ansøgning!B1183="","",Ansøgning!B1183)</f>
        <v/>
      </c>
      <c r="C1201" s="75" t="str">
        <f>IF(Ansøgning!C1183="","",Ansøgning!C1183)</f>
        <v/>
      </c>
      <c r="D1201" s="75" t="str">
        <f>IF(Ansøgning!D1183="","",Ansøgning!D1183)</f>
        <v/>
      </c>
      <c r="E1201" s="76" t="str">
        <f>IF(Ansøgning!E1183="","",Ansøgning!E1183)</f>
        <v/>
      </c>
      <c r="F1201" s="76" t="str">
        <f>IF(Ansøgning!F1183="","",Ansøgning!F1183)</f>
        <v/>
      </c>
      <c r="G1201" s="33" t="str">
        <f>IF(OR(E1201="",F1201=""),"",NETWORKDAYS(E1201,F1201,Lister!$D$7:$D$13))</f>
        <v/>
      </c>
      <c r="H1201" s="76" t="str">
        <f>IF(Ansøgning!H1183="","",Ansøgning!H1183)</f>
        <v/>
      </c>
      <c r="I1201" s="32" t="str">
        <f t="shared" si="130"/>
        <v/>
      </c>
      <c r="J1201" s="77" t="str">
        <f>IF(Ansøgning!J1183="","",Ansøgning!J1183)</f>
        <v/>
      </c>
      <c r="K1201" s="77" t="str">
        <f>IF(Ansøgning!K1183="","",Ansøgning!K1183)</f>
        <v/>
      </c>
      <c r="L1201" s="46" t="str">
        <f t="shared" si="131"/>
        <v/>
      </c>
      <c r="M1201" s="78" t="str">
        <f>IF(Ansøgning!M1183="","",Ansøgning!M1183)</f>
        <v/>
      </c>
      <c r="N1201" s="31" t="str">
        <f t="shared" si="132"/>
        <v/>
      </c>
      <c r="O1201" s="78" t="str">
        <f>IF(Ansøgning!O1183="","",Ansøgning!O1183)</f>
        <v/>
      </c>
      <c r="P1201" s="78" t="str">
        <f>IF(Ansøgning!P1183="","",Ansøgning!P1183)</f>
        <v/>
      </c>
      <c r="Q1201" s="78" t="str">
        <f>IF(Ansøgning!Q1183="","",Ansøgning!Q1183)</f>
        <v/>
      </c>
      <c r="R1201" s="78" t="str">
        <f>IF(Ansøgning!R1183="","",Ansøgning!R1183)</f>
        <v/>
      </c>
      <c r="S1201" s="46" t="str">
        <f>IFERROR(MAX(IF(OR(O1201="",P1201=""),"",IF(AND(AND(MONTH(E1201)&gt;=7,MONTH(E1201)&lt;8),AND(MONTH(F1201)&gt;=7,MONTH(F1201)&lt;8)),(NETWORKDAYS(E1201,F1201,Lister!$D$7:$D$13)-O1201)*N1201/NETWORKDAYS(Lister!$D$19,Lister!$E$19,Lister!$D$7:$D$13),IF(AND(AND(MONTH(E1201)&gt;=7,MONTH(E1201)&lt;8),MONTH(F1201)&gt;7),(NETWORKDAYS(E1201,Lister!$E$19,Lister!$D$7:$D$13)-O1201)*N1201/NETWORKDAYS(Lister!$D$19,Lister!$E$19,Lister!$D$7:$D$13),IF(MONTH(E1201)&gt;7,0)))),0),"")</f>
        <v/>
      </c>
      <c r="T1201" s="46" t="str">
        <f>IFERROR(MAX(IF(OR(O1201="",P1201=""),"",IF(AND(AND(MONTH(E1201)&gt;=8,MONTH(E1201)&lt;9),AND(MONTH(F1201)&gt;=8,MONTH(F1201)&lt;9)),(NETWORKDAYS(E1201,F1201,Lister!$D$7:$D$13)-P1201)*N1201/NETWORKDAYS(Lister!$D$20,Lister!$E$20,Lister!$D$7:$D$13),IF(AND(MONTH(E1201)=7,MONTH(F1201)=8),(NETWORKDAYS(Lister!$D$20,F1201,Lister!$D$7:$D$13)-P1201)*N1201/NETWORKDAYS(Lister!$D$20,Lister!$E$20,Lister!$D$7:$D$13),IF(AND(MONTH(E1201)=7,MONTH(F1201)=7),0)))),0),"")</f>
        <v/>
      </c>
      <c r="U1201" s="78" t="str">
        <f>IF(Ansøgning!U1183="","",Ansøgning!U1183)</f>
        <v/>
      </c>
      <c r="V1201" s="119" t="str">
        <f t="shared" si="133"/>
        <v/>
      </c>
      <c r="W1201" s="120" t="str">
        <f t="shared" si="134"/>
        <v/>
      </c>
      <c r="X1201" s="42" t="str">
        <f t="shared" si="135"/>
        <v/>
      </c>
    </row>
    <row r="1202" spans="1:24" x14ac:dyDescent="0.25">
      <c r="A1202" s="13" t="str">
        <f t="shared" si="136"/>
        <v/>
      </c>
      <c r="B1202" s="75" t="str">
        <f>IF(Ansøgning!B1184="","",Ansøgning!B1184)</f>
        <v/>
      </c>
      <c r="C1202" s="75" t="str">
        <f>IF(Ansøgning!C1184="","",Ansøgning!C1184)</f>
        <v/>
      </c>
      <c r="D1202" s="75" t="str">
        <f>IF(Ansøgning!D1184="","",Ansøgning!D1184)</f>
        <v/>
      </c>
      <c r="E1202" s="76" t="str">
        <f>IF(Ansøgning!E1184="","",Ansøgning!E1184)</f>
        <v/>
      </c>
      <c r="F1202" s="76" t="str">
        <f>IF(Ansøgning!F1184="","",Ansøgning!F1184)</f>
        <v/>
      </c>
      <c r="G1202" s="33" t="str">
        <f>IF(OR(E1202="",F1202=""),"",NETWORKDAYS(E1202,F1202,Lister!$D$7:$D$13))</f>
        <v/>
      </c>
      <c r="H1202" s="76" t="str">
        <f>IF(Ansøgning!H1184="","",Ansøgning!H1184)</f>
        <v/>
      </c>
      <c r="I1202" s="32" t="str">
        <f t="shared" si="130"/>
        <v/>
      </c>
      <c r="J1202" s="77" t="str">
        <f>IF(Ansøgning!J1184="","",Ansøgning!J1184)</f>
        <v/>
      </c>
      <c r="K1202" s="77" t="str">
        <f>IF(Ansøgning!K1184="","",Ansøgning!K1184)</f>
        <v/>
      </c>
      <c r="L1202" s="46" t="str">
        <f t="shared" si="131"/>
        <v/>
      </c>
      <c r="M1202" s="78" t="str">
        <f>IF(Ansøgning!M1184="","",Ansøgning!M1184)</f>
        <v/>
      </c>
      <c r="N1202" s="31" t="str">
        <f t="shared" si="132"/>
        <v/>
      </c>
      <c r="O1202" s="78" t="str">
        <f>IF(Ansøgning!O1184="","",Ansøgning!O1184)</f>
        <v/>
      </c>
      <c r="P1202" s="78" t="str">
        <f>IF(Ansøgning!P1184="","",Ansøgning!P1184)</f>
        <v/>
      </c>
      <c r="Q1202" s="78" t="str">
        <f>IF(Ansøgning!Q1184="","",Ansøgning!Q1184)</f>
        <v/>
      </c>
      <c r="R1202" s="78" t="str">
        <f>IF(Ansøgning!R1184="","",Ansøgning!R1184)</f>
        <v/>
      </c>
      <c r="S1202" s="46" t="str">
        <f>IFERROR(MAX(IF(OR(O1202="",P1202=""),"",IF(AND(AND(MONTH(E1202)&gt;=7,MONTH(E1202)&lt;8),AND(MONTH(F1202)&gt;=7,MONTH(F1202)&lt;8)),(NETWORKDAYS(E1202,F1202,Lister!$D$7:$D$13)-O1202)*N1202/NETWORKDAYS(Lister!$D$19,Lister!$E$19,Lister!$D$7:$D$13),IF(AND(AND(MONTH(E1202)&gt;=7,MONTH(E1202)&lt;8),MONTH(F1202)&gt;7),(NETWORKDAYS(E1202,Lister!$E$19,Lister!$D$7:$D$13)-O1202)*N1202/NETWORKDAYS(Lister!$D$19,Lister!$E$19,Lister!$D$7:$D$13),IF(MONTH(E1202)&gt;7,0)))),0),"")</f>
        <v/>
      </c>
      <c r="T1202" s="46" t="str">
        <f>IFERROR(MAX(IF(OR(O1202="",P1202=""),"",IF(AND(AND(MONTH(E1202)&gt;=8,MONTH(E1202)&lt;9),AND(MONTH(F1202)&gt;=8,MONTH(F1202)&lt;9)),(NETWORKDAYS(E1202,F1202,Lister!$D$7:$D$13)-P1202)*N1202/NETWORKDAYS(Lister!$D$20,Lister!$E$20,Lister!$D$7:$D$13),IF(AND(MONTH(E1202)=7,MONTH(F1202)=8),(NETWORKDAYS(Lister!$D$20,F1202,Lister!$D$7:$D$13)-P1202)*N1202/NETWORKDAYS(Lister!$D$20,Lister!$E$20,Lister!$D$7:$D$13),IF(AND(MONTH(E1202)=7,MONTH(F1202)=7),0)))),0),"")</f>
        <v/>
      </c>
      <c r="U1202" s="78" t="str">
        <f>IF(Ansøgning!U1184="","",Ansøgning!U1184)</f>
        <v/>
      </c>
      <c r="V1202" s="119" t="str">
        <f t="shared" si="133"/>
        <v/>
      </c>
      <c r="W1202" s="120" t="str">
        <f t="shared" si="134"/>
        <v/>
      </c>
      <c r="X1202" s="42" t="str">
        <f t="shared" si="135"/>
        <v/>
      </c>
    </row>
    <row r="1203" spans="1:24" x14ac:dyDescent="0.25">
      <c r="A1203" s="13" t="str">
        <f t="shared" si="136"/>
        <v/>
      </c>
      <c r="B1203" s="75" t="str">
        <f>IF(Ansøgning!B1185="","",Ansøgning!B1185)</f>
        <v/>
      </c>
      <c r="C1203" s="75" t="str">
        <f>IF(Ansøgning!C1185="","",Ansøgning!C1185)</f>
        <v/>
      </c>
      <c r="D1203" s="75" t="str">
        <f>IF(Ansøgning!D1185="","",Ansøgning!D1185)</f>
        <v/>
      </c>
      <c r="E1203" s="76" t="str">
        <f>IF(Ansøgning!E1185="","",Ansøgning!E1185)</f>
        <v/>
      </c>
      <c r="F1203" s="76" t="str">
        <f>IF(Ansøgning!F1185="","",Ansøgning!F1185)</f>
        <v/>
      </c>
      <c r="G1203" s="33" t="str">
        <f>IF(OR(E1203="",F1203=""),"",NETWORKDAYS(E1203,F1203,Lister!$D$7:$D$13))</f>
        <v/>
      </c>
      <c r="H1203" s="76" t="str">
        <f>IF(Ansøgning!H1185="","",Ansøgning!H1185)</f>
        <v/>
      </c>
      <c r="I1203" s="32" t="str">
        <f t="shared" si="130"/>
        <v/>
      </c>
      <c r="J1203" s="77" t="str">
        <f>IF(Ansøgning!J1185="","",Ansøgning!J1185)</f>
        <v/>
      </c>
      <c r="K1203" s="77" t="str">
        <f>IF(Ansøgning!K1185="","",Ansøgning!K1185)</f>
        <v/>
      </c>
      <c r="L1203" s="46" t="str">
        <f t="shared" si="131"/>
        <v/>
      </c>
      <c r="M1203" s="78" t="str">
        <f>IF(Ansøgning!M1185="","",Ansøgning!M1185)</f>
        <v/>
      </c>
      <c r="N1203" s="31" t="str">
        <f t="shared" si="132"/>
        <v/>
      </c>
      <c r="O1203" s="78" t="str">
        <f>IF(Ansøgning!O1185="","",Ansøgning!O1185)</f>
        <v/>
      </c>
      <c r="P1203" s="78" t="str">
        <f>IF(Ansøgning!P1185="","",Ansøgning!P1185)</f>
        <v/>
      </c>
      <c r="Q1203" s="78" t="str">
        <f>IF(Ansøgning!Q1185="","",Ansøgning!Q1185)</f>
        <v/>
      </c>
      <c r="R1203" s="78" t="str">
        <f>IF(Ansøgning!R1185="","",Ansøgning!R1185)</f>
        <v/>
      </c>
      <c r="S1203" s="46" t="str">
        <f>IFERROR(MAX(IF(OR(O1203="",P1203=""),"",IF(AND(AND(MONTH(E1203)&gt;=7,MONTH(E1203)&lt;8),AND(MONTH(F1203)&gt;=7,MONTH(F1203)&lt;8)),(NETWORKDAYS(E1203,F1203,Lister!$D$7:$D$13)-O1203)*N1203/NETWORKDAYS(Lister!$D$19,Lister!$E$19,Lister!$D$7:$D$13),IF(AND(AND(MONTH(E1203)&gt;=7,MONTH(E1203)&lt;8),MONTH(F1203)&gt;7),(NETWORKDAYS(E1203,Lister!$E$19,Lister!$D$7:$D$13)-O1203)*N1203/NETWORKDAYS(Lister!$D$19,Lister!$E$19,Lister!$D$7:$D$13),IF(MONTH(E1203)&gt;7,0)))),0),"")</f>
        <v/>
      </c>
      <c r="T1203" s="46" t="str">
        <f>IFERROR(MAX(IF(OR(O1203="",P1203=""),"",IF(AND(AND(MONTH(E1203)&gt;=8,MONTH(E1203)&lt;9),AND(MONTH(F1203)&gt;=8,MONTH(F1203)&lt;9)),(NETWORKDAYS(E1203,F1203,Lister!$D$7:$D$13)-P1203)*N1203/NETWORKDAYS(Lister!$D$20,Lister!$E$20,Lister!$D$7:$D$13),IF(AND(MONTH(E1203)=7,MONTH(F1203)=8),(NETWORKDAYS(Lister!$D$20,F1203,Lister!$D$7:$D$13)-P1203)*N1203/NETWORKDAYS(Lister!$D$20,Lister!$E$20,Lister!$D$7:$D$13),IF(AND(MONTH(E1203)=7,MONTH(F1203)=7),0)))),0),"")</f>
        <v/>
      </c>
      <c r="U1203" s="78" t="str">
        <f>IF(Ansøgning!U1185="","",Ansøgning!U1185)</f>
        <v/>
      </c>
      <c r="V1203" s="119" t="str">
        <f t="shared" si="133"/>
        <v/>
      </c>
      <c r="W1203" s="120" t="str">
        <f t="shared" si="134"/>
        <v/>
      </c>
      <c r="X1203" s="42" t="str">
        <f t="shared" si="135"/>
        <v/>
      </c>
    </row>
    <row r="1204" spans="1:24" x14ac:dyDescent="0.25">
      <c r="A1204" s="13" t="str">
        <f t="shared" si="136"/>
        <v/>
      </c>
      <c r="B1204" s="75" t="str">
        <f>IF(Ansøgning!B1186="","",Ansøgning!B1186)</f>
        <v/>
      </c>
      <c r="C1204" s="75" t="str">
        <f>IF(Ansøgning!C1186="","",Ansøgning!C1186)</f>
        <v/>
      </c>
      <c r="D1204" s="75" t="str">
        <f>IF(Ansøgning!D1186="","",Ansøgning!D1186)</f>
        <v/>
      </c>
      <c r="E1204" s="76" t="str">
        <f>IF(Ansøgning!E1186="","",Ansøgning!E1186)</f>
        <v/>
      </c>
      <c r="F1204" s="76" t="str">
        <f>IF(Ansøgning!F1186="","",Ansøgning!F1186)</f>
        <v/>
      </c>
      <c r="G1204" s="33" t="str">
        <f>IF(OR(E1204="",F1204=""),"",NETWORKDAYS(E1204,F1204,Lister!$D$7:$D$13))</f>
        <v/>
      </c>
      <c r="H1204" s="76" t="str">
        <f>IF(Ansøgning!H1186="","",Ansøgning!H1186)</f>
        <v/>
      </c>
      <c r="I1204" s="32" t="str">
        <f t="shared" si="130"/>
        <v/>
      </c>
      <c r="J1204" s="77" t="str">
        <f>IF(Ansøgning!J1186="","",Ansøgning!J1186)</f>
        <v/>
      </c>
      <c r="K1204" s="77" t="str">
        <f>IF(Ansøgning!K1186="","",Ansøgning!K1186)</f>
        <v/>
      </c>
      <c r="L1204" s="46" t="str">
        <f t="shared" si="131"/>
        <v/>
      </c>
      <c r="M1204" s="78" t="str">
        <f>IF(Ansøgning!M1186="","",Ansøgning!M1186)</f>
        <v/>
      </c>
      <c r="N1204" s="31" t="str">
        <f t="shared" si="132"/>
        <v/>
      </c>
      <c r="O1204" s="78" t="str">
        <f>IF(Ansøgning!O1186="","",Ansøgning!O1186)</f>
        <v/>
      </c>
      <c r="P1204" s="78" t="str">
        <f>IF(Ansøgning!P1186="","",Ansøgning!P1186)</f>
        <v/>
      </c>
      <c r="Q1204" s="78" t="str">
        <f>IF(Ansøgning!Q1186="","",Ansøgning!Q1186)</f>
        <v/>
      </c>
      <c r="R1204" s="78" t="str">
        <f>IF(Ansøgning!R1186="","",Ansøgning!R1186)</f>
        <v/>
      </c>
      <c r="S1204" s="46" t="str">
        <f>IFERROR(MAX(IF(OR(O1204="",P1204=""),"",IF(AND(AND(MONTH(E1204)&gt;=7,MONTH(E1204)&lt;8),AND(MONTH(F1204)&gt;=7,MONTH(F1204)&lt;8)),(NETWORKDAYS(E1204,F1204,Lister!$D$7:$D$13)-O1204)*N1204/NETWORKDAYS(Lister!$D$19,Lister!$E$19,Lister!$D$7:$D$13),IF(AND(AND(MONTH(E1204)&gt;=7,MONTH(E1204)&lt;8),MONTH(F1204)&gt;7),(NETWORKDAYS(E1204,Lister!$E$19,Lister!$D$7:$D$13)-O1204)*N1204/NETWORKDAYS(Lister!$D$19,Lister!$E$19,Lister!$D$7:$D$13),IF(MONTH(E1204)&gt;7,0)))),0),"")</f>
        <v/>
      </c>
      <c r="T1204" s="46" t="str">
        <f>IFERROR(MAX(IF(OR(O1204="",P1204=""),"",IF(AND(AND(MONTH(E1204)&gt;=8,MONTH(E1204)&lt;9),AND(MONTH(F1204)&gt;=8,MONTH(F1204)&lt;9)),(NETWORKDAYS(E1204,F1204,Lister!$D$7:$D$13)-P1204)*N1204/NETWORKDAYS(Lister!$D$20,Lister!$E$20,Lister!$D$7:$D$13),IF(AND(MONTH(E1204)=7,MONTH(F1204)=8),(NETWORKDAYS(Lister!$D$20,F1204,Lister!$D$7:$D$13)-P1204)*N1204/NETWORKDAYS(Lister!$D$20,Lister!$E$20,Lister!$D$7:$D$13),IF(AND(MONTH(E1204)=7,MONTH(F1204)=7),0)))),0),"")</f>
        <v/>
      </c>
      <c r="U1204" s="78" t="str">
        <f>IF(Ansøgning!U1186="","",Ansøgning!U1186)</f>
        <v/>
      </c>
      <c r="V1204" s="119" t="str">
        <f t="shared" si="133"/>
        <v/>
      </c>
      <c r="W1204" s="120" t="str">
        <f t="shared" si="134"/>
        <v/>
      </c>
      <c r="X1204" s="42" t="str">
        <f t="shared" si="135"/>
        <v/>
      </c>
    </row>
    <row r="1205" spans="1:24" x14ac:dyDescent="0.25">
      <c r="A1205" s="13" t="str">
        <f t="shared" si="136"/>
        <v/>
      </c>
      <c r="B1205" s="75" t="str">
        <f>IF(Ansøgning!B1187="","",Ansøgning!B1187)</f>
        <v/>
      </c>
      <c r="C1205" s="75" t="str">
        <f>IF(Ansøgning!C1187="","",Ansøgning!C1187)</f>
        <v/>
      </c>
      <c r="D1205" s="75" t="str">
        <f>IF(Ansøgning!D1187="","",Ansøgning!D1187)</f>
        <v/>
      </c>
      <c r="E1205" s="76" t="str">
        <f>IF(Ansøgning!E1187="","",Ansøgning!E1187)</f>
        <v/>
      </c>
      <c r="F1205" s="76" t="str">
        <f>IF(Ansøgning!F1187="","",Ansøgning!F1187)</f>
        <v/>
      </c>
      <c r="G1205" s="33" t="str">
        <f>IF(OR(E1205="",F1205=""),"",NETWORKDAYS(E1205,F1205,Lister!$D$7:$D$13))</f>
        <v/>
      </c>
      <c r="H1205" s="76" t="str">
        <f>IF(Ansøgning!H1187="","",Ansøgning!H1187)</f>
        <v/>
      </c>
      <c r="I1205" s="32" t="str">
        <f t="shared" si="130"/>
        <v/>
      </c>
      <c r="J1205" s="77" t="str">
        <f>IF(Ansøgning!J1187="","",Ansøgning!J1187)</f>
        <v/>
      </c>
      <c r="K1205" s="77" t="str">
        <f>IF(Ansøgning!K1187="","",Ansøgning!K1187)</f>
        <v/>
      </c>
      <c r="L1205" s="46" t="str">
        <f t="shared" si="131"/>
        <v/>
      </c>
      <c r="M1205" s="78" t="str">
        <f>IF(Ansøgning!M1187="","",Ansøgning!M1187)</f>
        <v/>
      </c>
      <c r="N1205" s="31" t="str">
        <f t="shared" si="132"/>
        <v/>
      </c>
      <c r="O1205" s="78" t="str">
        <f>IF(Ansøgning!O1187="","",Ansøgning!O1187)</f>
        <v/>
      </c>
      <c r="P1205" s="78" t="str">
        <f>IF(Ansøgning!P1187="","",Ansøgning!P1187)</f>
        <v/>
      </c>
      <c r="Q1205" s="78" t="str">
        <f>IF(Ansøgning!Q1187="","",Ansøgning!Q1187)</f>
        <v/>
      </c>
      <c r="R1205" s="78" t="str">
        <f>IF(Ansøgning!R1187="","",Ansøgning!R1187)</f>
        <v/>
      </c>
      <c r="S1205" s="46" t="str">
        <f>IFERROR(MAX(IF(OR(O1205="",P1205=""),"",IF(AND(AND(MONTH(E1205)&gt;=7,MONTH(E1205)&lt;8),AND(MONTH(F1205)&gt;=7,MONTH(F1205)&lt;8)),(NETWORKDAYS(E1205,F1205,Lister!$D$7:$D$13)-O1205)*N1205/NETWORKDAYS(Lister!$D$19,Lister!$E$19,Lister!$D$7:$D$13),IF(AND(AND(MONTH(E1205)&gt;=7,MONTH(E1205)&lt;8),MONTH(F1205)&gt;7),(NETWORKDAYS(E1205,Lister!$E$19,Lister!$D$7:$D$13)-O1205)*N1205/NETWORKDAYS(Lister!$D$19,Lister!$E$19,Lister!$D$7:$D$13),IF(MONTH(E1205)&gt;7,0)))),0),"")</f>
        <v/>
      </c>
      <c r="T1205" s="46" t="str">
        <f>IFERROR(MAX(IF(OR(O1205="",P1205=""),"",IF(AND(AND(MONTH(E1205)&gt;=8,MONTH(E1205)&lt;9),AND(MONTH(F1205)&gt;=8,MONTH(F1205)&lt;9)),(NETWORKDAYS(E1205,F1205,Lister!$D$7:$D$13)-P1205)*N1205/NETWORKDAYS(Lister!$D$20,Lister!$E$20,Lister!$D$7:$D$13),IF(AND(MONTH(E1205)=7,MONTH(F1205)=8),(NETWORKDAYS(Lister!$D$20,F1205,Lister!$D$7:$D$13)-P1205)*N1205/NETWORKDAYS(Lister!$D$20,Lister!$E$20,Lister!$D$7:$D$13),IF(AND(MONTH(E1205)=7,MONTH(F1205)=7),0)))),0),"")</f>
        <v/>
      </c>
      <c r="U1205" s="78" t="str">
        <f>IF(Ansøgning!U1187="","",Ansøgning!U1187)</f>
        <v/>
      </c>
      <c r="V1205" s="119" t="str">
        <f t="shared" si="133"/>
        <v/>
      </c>
      <c r="W1205" s="120" t="str">
        <f t="shared" si="134"/>
        <v/>
      </c>
      <c r="X1205" s="42" t="str">
        <f t="shared" si="135"/>
        <v/>
      </c>
    </row>
    <row r="1206" spans="1:24" x14ac:dyDescent="0.25">
      <c r="A1206" s="13" t="str">
        <f t="shared" si="136"/>
        <v/>
      </c>
      <c r="B1206" s="75" t="str">
        <f>IF(Ansøgning!B1188="","",Ansøgning!B1188)</f>
        <v/>
      </c>
      <c r="C1206" s="75" t="str">
        <f>IF(Ansøgning!C1188="","",Ansøgning!C1188)</f>
        <v/>
      </c>
      <c r="D1206" s="75" t="str">
        <f>IF(Ansøgning!D1188="","",Ansøgning!D1188)</f>
        <v/>
      </c>
      <c r="E1206" s="76" t="str">
        <f>IF(Ansøgning!E1188="","",Ansøgning!E1188)</f>
        <v/>
      </c>
      <c r="F1206" s="76" t="str">
        <f>IF(Ansøgning!F1188="","",Ansøgning!F1188)</f>
        <v/>
      </c>
      <c r="G1206" s="33" t="str">
        <f>IF(OR(E1206="",F1206=""),"",NETWORKDAYS(E1206,F1206,Lister!$D$7:$D$13))</f>
        <v/>
      </c>
      <c r="H1206" s="76" t="str">
        <f>IF(Ansøgning!H1188="","",Ansøgning!H1188)</f>
        <v/>
      </c>
      <c r="I1206" s="32" t="str">
        <f t="shared" si="130"/>
        <v/>
      </c>
      <c r="J1206" s="77" t="str">
        <f>IF(Ansøgning!J1188="","",Ansøgning!J1188)</f>
        <v/>
      </c>
      <c r="K1206" s="77" t="str">
        <f>IF(Ansøgning!K1188="","",Ansøgning!K1188)</f>
        <v/>
      </c>
      <c r="L1206" s="46" t="str">
        <f t="shared" si="131"/>
        <v/>
      </c>
      <c r="M1206" s="78" t="str">
        <f>IF(Ansøgning!M1188="","",Ansøgning!M1188)</f>
        <v/>
      </c>
      <c r="N1206" s="31" t="str">
        <f t="shared" si="132"/>
        <v/>
      </c>
      <c r="O1206" s="78" t="str">
        <f>IF(Ansøgning!O1188="","",Ansøgning!O1188)</f>
        <v/>
      </c>
      <c r="P1206" s="78" t="str">
        <f>IF(Ansøgning!P1188="","",Ansøgning!P1188)</f>
        <v/>
      </c>
      <c r="Q1206" s="78" t="str">
        <f>IF(Ansøgning!Q1188="","",Ansøgning!Q1188)</f>
        <v/>
      </c>
      <c r="R1206" s="78" t="str">
        <f>IF(Ansøgning!R1188="","",Ansøgning!R1188)</f>
        <v/>
      </c>
      <c r="S1206" s="46" t="str">
        <f>IFERROR(MAX(IF(OR(O1206="",P1206=""),"",IF(AND(AND(MONTH(E1206)&gt;=7,MONTH(E1206)&lt;8),AND(MONTH(F1206)&gt;=7,MONTH(F1206)&lt;8)),(NETWORKDAYS(E1206,F1206,Lister!$D$7:$D$13)-O1206)*N1206/NETWORKDAYS(Lister!$D$19,Lister!$E$19,Lister!$D$7:$D$13),IF(AND(AND(MONTH(E1206)&gt;=7,MONTH(E1206)&lt;8),MONTH(F1206)&gt;7),(NETWORKDAYS(E1206,Lister!$E$19,Lister!$D$7:$D$13)-O1206)*N1206/NETWORKDAYS(Lister!$D$19,Lister!$E$19,Lister!$D$7:$D$13),IF(MONTH(E1206)&gt;7,0)))),0),"")</f>
        <v/>
      </c>
      <c r="T1206" s="46" t="str">
        <f>IFERROR(MAX(IF(OR(O1206="",P1206=""),"",IF(AND(AND(MONTH(E1206)&gt;=8,MONTH(E1206)&lt;9),AND(MONTH(F1206)&gt;=8,MONTH(F1206)&lt;9)),(NETWORKDAYS(E1206,F1206,Lister!$D$7:$D$13)-P1206)*N1206/NETWORKDAYS(Lister!$D$20,Lister!$E$20,Lister!$D$7:$D$13),IF(AND(MONTH(E1206)=7,MONTH(F1206)=8),(NETWORKDAYS(Lister!$D$20,F1206,Lister!$D$7:$D$13)-P1206)*N1206/NETWORKDAYS(Lister!$D$20,Lister!$E$20,Lister!$D$7:$D$13),IF(AND(MONTH(E1206)=7,MONTH(F1206)=7),0)))),0),"")</f>
        <v/>
      </c>
      <c r="U1206" s="78" t="str">
        <f>IF(Ansøgning!U1188="","",Ansøgning!U1188)</f>
        <v/>
      </c>
      <c r="V1206" s="119" t="str">
        <f t="shared" si="133"/>
        <v/>
      </c>
      <c r="W1206" s="120" t="str">
        <f t="shared" si="134"/>
        <v/>
      </c>
      <c r="X1206" s="42" t="str">
        <f t="shared" si="135"/>
        <v/>
      </c>
    </row>
    <row r="1207" spans="1:24" x14ac:dyDescent="0.25">
      <c r="A1207" s="13" t="str">
        <f t="shared" si="136"/>
        <v/>
      </c>
      <c r="B1207" s="75" t="str">
        <f>IF(Ansøgning!B1189="","",Ansøgning!B1189)</f>
        <v/>
      </c>
      <c r="C1207" s="75" t="str">
        <f>IF(Ansøgning!C1189="","",Ansøgning!C1189)</f>
        <v/>
      </c>
      <c r="D1207" s="75" t="str">
        <f>IF(Ansøgning!D1189="","",Ansøgning!D1189)</f>
        <v/>
      </c>
      <c r="E1207" s="76" t="str">
        <f>IF(Ansøgning!E1189="","",Ansøgning!E1189)</f>
        <v/>
      </c>
      <c r="F1207" s="76" t="str">
        <f>IF(Ansøgning!F1189="","",Ansøgning!F1189)</f>
        <v/>
      </c>
      <c r="G1207" s="33" t="str">
        <f>IF(OR(E1207="",F1207=""),"",NETWORKDAYS(E1207,F1207,Lister!$D$7:$D$13))</f>
        <v/>
      </c>
      <c r="H1207" s="76" t="str">
        <f>IF(Ansøgning!H1189="","",Ansøgning!H1189)</f>
        <v/>
      </c>
      <c r="I1207" s="32" t="str">
        <f t="shared" si="130"/>
        <v/>
      </c>
      <c r="J1207" s="77" t="str">
        <f>IF(Ansøgning!J1189="","",Ansøgning!J1189)</f>
        <v/>
      </c>
      <c r="K1207" s="77" t="str">
        <f>IF(Ansøgning!K1189="","",Ansøgning!K1189)</f>
        <v/>
      </c>
      <c r="L1207" s="46" t="str">
        <f t="shared" si="131"/>
        <v/>
      </c>
      <c r="M1207" s="78" t="str">
        <f>IF(Ansøgning!M1189="","",Ansøgning!M1189)</f>
        <v/>
      </c>
      <c r="N1207" s="31" t="str">
        <f t="shared" si="132"/>
        <v/>
      </c>
      <c r="O1207" s="78" t="str">
        <f>IF(Ansøgning!O1189="","",Ansøgning!O1189)</f>
        <v/>
      </c>
      <c r="P1207" s="78" t="str">
        <f>IF(Ansøgning!P1189="","",Ansøgning!P1189)</f>
        <v/>
      </c>
      <c r="Q1207" s="78" t="str">
        <f>IF(Ansøgning!Q1189="","",Ansøgning!Q1189)</f>
        <v/>
      </c>
      <c r="R1207" s="78" t="str">
        <f>IF(Ansøgning!R1189="","",Ansøgning!R1189)</f>
        <v/>
      </c>
      <c r="S1207" s="46" t="str">
        <f>IFERROR(MAX(IF(OR(O1207="",P1207=""),"",IF(AND(AND(MONTH(E1207)&gt;=7,MONTH(E1207)&lt;8),AND(MONTH(F1207)&gt;=7,MONTH(F1207)&lt;8)),(NETWORKDAYS(E1207,F1207,Lister!$D$7:$D$13)-O1207)*N1207/NETWORKDAYS(Lister!$D$19,Lister!$E$19,Lister!$D$7:$D$13),IF(AND(AND(MONTH(E1207)&gt;=7,MONTH(E1207)&lt;8),MONTH(F1207)&gt;7),(NETWORKDAYS(E1207,Lister!$E$19,Lister!$D$7:$D$13)-O1207)*N1207/NETWORKDAYS(Lister!$D$19,Lister!$E$19,Lister!$D$7:$D$13),IF(MONTH(E1207)&gt;7,0)))),0),"")</f>
        <v/>
      </c>
      <c r="T1207" s="46" t="str">
        <f>IFERROR(MAX(IF(OR(O1207="",P1207=""),"",IF(AND(AND(MONTH(E1207)&gt;=8,MONTH(E1207)&lt;9),AND(MONTH(F1207)&gt;=8,MONTH(F1207)&lt;9)),(NETWORKDAYS(E1207,F1207,Lister!$D$7:$D$13)-P1207)*N1207/NETWORKDAYS(Lister!$D$20,Lister!$E$20,Lister!$D$7:$D$13),IF(AND(MONTH(E1207)=7,MONTH(F1207)=8),(NETWORKDAYS(Lister!$D$20,F1207,Lister!$D$7:$D$13)-P1207)*N1207/NETWORKDAYS(Lister!$D$20,Lister!$E$20,Lister!$D$7:$D$13),IF(AND(MONTH(E1207)=7,MONTH(F1207)=7),0)))),0),"")</f>
        <v/>
      </c>
      <c r="U1207" s="78" t="str">
        <f>IF(Ansøgning!U1189="","",Ansøgning!U1189)</f>
        <v/>
      </c>
      <c r="V1207" s="119" t="str">
        <f t="shared" si="133"/>
        <v/>
      </c>
      <c r="W1207" s="120" t="str">
        <f t="shared" si="134"/>
        <v/>
      </c>
      <c r="X1207" s="42" t="str">
        <f t="shared" si="135"/>
        <v/>
      </c>
    </row>
    <row r="1208" spans="1:24" x14ac:dyDescent="0.25">
      <c r="A1208" s="13" t="str">
        <f t="shared" si="136"/>
        <v/>
      </c>
      <c r="B1208" s="75" t="str">
        <f>IF(Ansøgning!B1190="","",Ansøgning!B1190)</f>
        <v/>
      </c>
      <c r="C1208" s="75" t="str">
        <f>IF(Ansøgning!C1190="","",Ansøgning!C1190)</f>
        <v/>
      </c>
      <c r="D1208" s="75" t="str">
        <f>IF(Ansøgning!D1190="","",Ansøgning!D1190)</f>
        <v/>
      </c>
      <c r="E1208" s="76" t="str">
        <f>IF(Ansøgning!E1190="","",Ansøgning!E1190)</f>
        <v/>
      </c>
      <c r="F1208" s="76" t="str">
        <f>IF(Ansøgning!F1190="","",Ansøgning!F1190)</f>
        <v/>
      </c>
      <c r="G1208" s="33" t="str">
        <f>IF(OR(E1208="",F1208=""),"",NETWORKDAYS(E1208,F1208,Lister!$D$7:$D$13))</f>
        <v/>
      </c>
      <c r="H1208" s="76" t="str">
        <f>IF(Ansøgning!H1190="","",Ansøgning!H1190)</f>
        <v/>
      </c>
      <c r="I1208" s="32" t="str">
        <f t="shared" si="130"/>
        <v/>
      </c>
      <c r="J1208" s="77" t="str">
        <f>IF(Ansøgning!J1190="","",Ansøgning!J1190)</f>
        <v/>
      </c>
      <c r="K1208" s="77" t="str">
        <f>IF(Ansøgning!K1190="","",Ansøgning!K1190)</f>
        <v/>
      </c>
      <c r="L1208" s="46" t="str">
        <f t="shared" si="131"/>
        <v/>
      </c>
      <c r="M1208" s="78" t="str">
        <f>IF(Ansøgning!M1190="","",Ansøgning!M1190)</f>
        <v/>
      </c>
      <c r="N1208" s="31" t="str">
        <f t="shared" si="132"/>
        <v/>
      </c>
      <c r="O1208" s="78" t="str">
        <f>IF(Ansøgning!O1190="","",Ansøgning!O1190)</f>
        <v/>
      </c>
      <c r="P1208" s="78" t="str">
        <f>IF(Ansøgning!P1190="","",Ansøgning!P1190)</f>
        <v/>
      </c>
      <c r="Q1208" s="78" t="str">
        <f>IF(Ansøgning!Q1190="","",Ansøgning!Q1190)</f>
        <v/>
      </c>
      <c r="R1208" s="78" t="str">
        <f>IF(Ansøgning!R1190="","",Ansøgning!R1190)</f>
        <v/>
      </c>
      <c r="S1208" s="46" t="str">
        <f>IFERROR(MAX(IF(OR(O1208="",P1208=""),"",IF(AND(AND(MONTH(E1208)&gt;=7,MONTH(E1208)&lt;8),AND(MONTH(F1208)&gt;=7,MONTH(F1208)&lt;8)),(NETWORKDAYS(E1208,F1208,Lister!$D$7:$D$13)-O1208)*N1208/NETWORKDAYS(Lister!$D$19,Lister!$E$19,Lister!$D$7:$D$13),IF(AND(AND(MONTH(E1208)&gt;=7,MONTH(E1208)&lt;8),MONTH(F1208)&gt;7),(NETWORKDAYS(E1208,Lister!$E$19,Lister!$D$7:$D$13)-O1208)*N1208/NETWORKDAYS(Lister!$D$19,Lister!$E$19,Lister!$D$7:$D$13),IF(MONTH(E1208)&gt;7,0)))),0),"")</f>
        <v/>
      </c>
      <c r="T1208" s="46" t="str">
        <f>IFERROR(MAX(IF(OR(O1208="",P1208=""),"",IF(AND(AND(MONTH(E1208)&gt;=8,MONTH(E1208)&lt;9),AND(MONTH(F1208)&gt;=8,MONTH(F1208)&lt;9)),(NETWORKDAYS(E1208,F1208,Lister!$D$7:$D$13)-P1208)*N1208/NETWORKDAYS(Lister!$D$20,Lister!$E$20,Lister!$D$7:$D$13),IF(AND(MONTH(E1208)=7,MONTH(F1208)=8),(NETWORKDAYS(Lister!$D$20,F1208,Lister!$D$7:$D$13)-P1208)*N1208/NETWORKDAYS(Lister!$D$20,Lister!$E$20,Lister!$D$7:$D$13),IF(AND(MONTH(E1208)=7,MONTH(F1208)=7),0)))),0),"")</f>
        <v/>
      </c>
      <c r="U1208" s="78" t="str">
        <f>IF(Ansøgning!U1190="","",Ansøgning!U1190)</f>
        <v/>
      </c>
      <c r="V1208" s="119" t="str">
        <f t="shared" si="133"/>
        <v/>
      </c>
      <c r="W1208" s="120" t="str">
        <f t="shared" si="134"/>
        <v/>
      </c>
      <c r="X1208" s="42" t="str">
        <f t="shared" si="135"/>
        <v/>
      </c>
    </row>
    <row r="1209" spans="1:24" x14ac:dyDescent="0.25">
      <c r="A1209" s="13" t="str">
        <f t="shared" si="136"/>
        <v/>
      </c>
      <c r="B1209" s="75" t="str">
        <f>IF(Ansøgning!B1191="","",Ansøgning!B1191)</f>
        <v/>
      </c>
      <c r="C1209" s="75" t="str">
        <f>IF(Ansøgning!C1191="","",Ansøgning!C1191)</f>
        <v/>
      </c>
      <c r="D1209" s="75" t="str">
        <f>IF(Ansøgning!D1191="","",Ansøgning!D1191)</f>
        <v/>
      </c>
      <c r="E1209" s="76" t="str">
        <f>IF(Ansøgning!E1191="","",Ansøgning!E1191)</f>
        <v/>
      </c>
      <c r="F1209" s="76" t="str">
        <f>IF(Ansøgning!F1191="","",Ansøgning!F1191)</f>
        <v/>
      </c>
      <c r="G1209" s="33" t="str">
        <f>IF(OR(E1209="",F1209=""),"",NETWORKDAYS(E1209,F1209,Lister!$D$7:$D$13))</f>
        <v/>
      </c>
      <c r="H1209" s="76" t="str">
        <f>IF(Ansøgning!H1191="","",Ansøgning!H1191)</f>
        <v/>
      </c>
      <c r="I1209" s="32" t="str">
        <f t="shared" si="130"/>
        <v/>
      </c>
      <c r="J1209" s="77" t="str">
        <f>IF(Ansøgning!J1191="","",Ansøgning!J1191)</f>
        <v/>
      </c>
      <c r="K1209" s="77" t="str">
        <f>IF(Ansøgning!K1191="","",Ansøgning!K1191)</f>
        <v/>
      </c>
      <c r="L1209" s="46" t="str">
        <f t="shared" si="131"/>
        <v/>
      </c>
      <c r="M1209" s="78" t="str">
        <f>IF(Ansøgning!M1191="","",Ansøgning!M1191)</f>
        <v/>
      </c>
      <c r="N1209" s="31" t="str">
        <f t="shared" si="132"/>
        <v/>
      </c>
      <c r="O1209" s="78" t="str">
        <f>IF(Ansøgning!O1191="","",Ansøgning!O1191)</f>
        <v/>
      </c>
      <c r="P1209" s="78" t="str">
        <f>IF(Ansøgning!P1191="","",Ansøgning!P1191)</f>
        <v/>
      </c>
      <c r="Q1209" s="78" t="str">
        <f>IF(Ansøgning!Q1191="","",Ansøgning!Q1191)</f>
        <v/>
      </c>
      <c r="R1209" s="78" t="str">
        <f>IF(Ansøgning!R1191="","",Ansøgning!R1191)</f>
        <v/>
      </c>
      <c r="S1209" s="46" t="str">
        <f>IFERROR(MAX(IF(OR(O1209="",P1209=""),"",IF(AND(AND(MONTH(E1209)&gt;=7,MONTH(E1209)&lt;8),AND(MONTH(F1209)&gt;=7,MONTH(F1209)&lt;8)),(NETWORKDAYS(E1209,F1209,Lister!$D$7:$D$13)-O1209)*N1209/NETWORKDAYS(Lister!$D$19,Lister!$E$19,Lister!$D$7:$D$13),IF(AND(AND(MONTH(E1209)&gt;=7,MONTH(E1209)&lt;8),MONTH(F1209)&gt;7),(NETWORKDAYS(E1209,Lister!$E$19,Lister!$D$7:$D$13)-O1209)*N1209/NETWORKDAYS(Lister!$D$19,Lister!$E$19,Lister!$D$7:$D$13),IF(MONTH(E1209)&gt;7,0)))),0),"")</f>
        <v/>
      </c>
      <c r="T1209" s="46" t="str">
        <f>IFERROR(MAX(IF(OR(O1209="",P1209=""),"",IF(AND(AND(MONTH(E1209)&gt;=8,MONTH(E1209)&lt;9),AND(MONTH(F1209)&gt;=8,MONTH(F1209)&lt;9)),(NETWORKDAYS(E1209,F1209,Lister!$D$7:$D$13)-P1209)*N1209/NETWORKDAYS(Lister!$D$20,Lister!$E$20,Lister!$D$7:$D$13),IF(AND(MONTH(E1209)=7,MONTH(F1209)=8),(NETWORKDAYS(Lister!$D$20,F1209,Lister!$D$7:$D$13)-P1209)*N1209/NETWORKDAYS(Lister!$D$20,Lister!$E$20,Lister!$D$7:$D$13),IF(AND(MONTH(E1209)=7,MONTH(F1209)=7),0)))),0),"")</f>
        <v/>
      </c>
      <c r="U1209" s="78" t="str">
        <f>IF(Ansøgning!U1191="","",Ansøgning!U1191)</f>
        <v/>
      </c>
      <c r="V1209" s="119" t="str">
        <f t="shared" si="133"/>
        <v/>
      </c>
      <c r="W1209" s="120" t="str">
        <f t="shared" si="134"/>
        <v/>
      </c>
      <c r="X1209" s="42" t="str">
        <f t="shared" si="135"/>
        <v/>
      </c>
    </row>
    <row r="1210" spans="1:24" x14ac:dyDescent="0.25">
      <c r="A1210" s="13" t="str">
        <f t="shared" si="136"/>
        <v/>
      </c>
      <c r="B1210" s="75" t="str">
        <f>IF(Ansøgning!B1192="","",Ansøgning!B1192)</f>
        <v/>
      </c>
      <c r="C1210" s="75" t="str">
        <f>IF(Ansøgning!C1192="","",Ansøgning!C1192)</f>
        <v/>
      </c>
      <c r="D1210" s="75" t="str">
        <f>IF(Ansøgning!D1192="","",Ansøgning!D1192)</f>
        <v/>
      </c>
      <c r="E1210" s="76" t="str">
        <f>IF(Ansøgning!E1192="","",Ansøgning!E1192)</f>
        <v/>
      </c>
      <c r="F1210" s="76" t="str">
        <f>IF(Ansøgning!F1192="","",Ansøgning!F1192)</f>
        <v/>
      </c>
      <c r="G1210" s="33" t="str">
        <f>IF(OR(E1210="",F1210=""),"",NETWORKDAYS(E1210,F1210,Lister!$D$7:$D$13))</f>
        <v/>
      </c>
      <c r="H1210" s="76" t="str">
        <f>IF(Ansøgning!H1192="","",Ansøgning!H1192)</f>
        <v/>
      </c>
      <c r="I1210" s="32" t="str">
        <f t="shared" si="130"/>
        <v/>
      </c>
      <c r="J1210" s="77" t="str">
        <f>IF(Ansøgning!J1192="","",Ansøgning!J1192)</f>
        <v/>
      </c>
      <c r="K1210" s="77" t="str">
        <f>IF(Ansøgning!K1192="","",Ansøgning!K1192)</f>
        <v/>
      </c>
      <c r="L1210" s="46" t="str">
        <f t="shared" si="131"/>
        <v/>
      </c>
      <c r="M1210" s="78" t="str">
        <f>IF(Ansøgning!M1192="","",Ansøgning!M1192)</f>
        <v/>
      </c>
      <c r="N1210" s="31" t="str">
        <f t="shared" si="132"/>
        <v/>
      </c>
      <c r="O1210" s="78" t="str">
        <f>IF(Ansøgning!O1192="","",Ansøgning!O1192)</f>
        <v/>
      </c>
      <c r="P1210" s="78" t="str">
        <f>IF(Ansøgning!P1192="","",Ansøgning!P1192)</f>
        <v/>
      </c>
      <c r="Q1210" s="78" t="str">
        <f>IF(Ansøgning!Q1192="","",Ansøgning!Q1192)</f>
        <v/>
      </c>
      <c r="R1210" s="78" t="str">
        <f>IF(Ansøgning!R1192="","",Ansøgning!R1192)</f>
        <v/>
      </c>
      <c r="S1210" s="46" t="str">
        <f>IFERROR(MAX(IF(OR(O1210="",P1210=""),"",IF(AND(AND(MONTH(E1210)&gt;=7,MONTH(E1210)&lt;8),AND(MONTH(F1210)&gt;=7,MONTH(F1210)&lt;8)),(NETWORKDAYS(E1210,F1210,Lister!$D$7:$D$13)-O1210)*N1210/NETWORKDAYS(Lister!$D$19,Lister!$E$19,Lister!$D$7:$D$13),IF(AND(AND(MONTH(E1210)&gt;=7,MONTH(E1210)&lt;8),MONTH(F1210)&gt;7),(NETWORKDAYS(E1210,Lister!$E$19,Lister!$D$7:$D$13)-O1210)*N1210/NETWORKDAYS(Lister!$D$19,Lister!$E$19,Lister!$D$7:$D$13),IF(MONTH(E1210)&gt;7,0)))),0),"")</f>
        <v/>
      </c>
      <c r="T1210" s="46" t="str">
        <f>IFERROR(MAX(IF(OR(O1210="",P1210=""),"",IF(AND(AND(MONTH(E1210)&gt;=8,MONTH(E1210)&lt;9),AND(MONTH(F1210)&gt;=8,MONTH(F1210)&lt;9)),(NETWORKDAYS(E1210,F1210,Lister!$D$7:$D$13)-P1210)*N1210/NETWORKDAYS(Lister!$D$20,Lister!$E$20,Lister!$D$7:$D$13),IF(AND(MONTH(E1210)=7,MONTH(F1210)=8),(NETWORKDAYS(Lister!$D$20,F1210,Lister!$D$7:$D$13)-P1210)*N1210/NETWORKDAYS(Lister!$D$20,Lister!$E$20,Lister!$D$7:$D$13),IF(AND(MONTH(E1210)=7,MONTH(F1210)=7),0)))),0),"")</f>
        <v/>
      </c>
      <c r="U1210" s="78" t="str">
        <f>IF(Ansøgning!U1192="","",Ansøgning!U1192)</f>
        <v/>
      </c>
      <c r="V1210" s="119" t="str">
        <f t="shared" si="133"/>
        <v/>
      </c>
      <c r="W1210" s="120" t="str">
        <f t="shared" si="134"/>
        <v/>
      </c>
      <c r="X1210" s="42" t="str">
        <f t="shared" si="135"/>
        <v/>
      </c>
    </row>
    <row r="1211" spans="1:24" x14ac:dyDescent="0.25">
      <c r="A1211" s="13" t="str">
        <f t="shared" si="136"/>
        <v/>
      </c>
      <c r="B1211" s="75" t="str">
        <f>IF(Ansøgning!B1193="","",Ansøgning!B1193)</f>
        <v/>
      </c>
      <c r="C1211" s="75" t="str">
        <f>IF(Ansøgning!C1193="","",Ansøgning!C1193)</f>
        <v/>
      </c>
      <c r="D1211" s="75" t="str">
        <f>IF(Ansøgning!D1193="","",Ansøgning!D1193)</f>
        <v/>
      </c>
      <c r="E1211" s="76" t="str">
        <f>IF(Ansøgning!E1193="","",Ansøgning!E1193)</f>
        <v/>
      </c>
      <c r="F1211" s="76" t="str">
        <f>IF(Ansøgning!F1193="","",Ansøgning!F1193)</f>
        <v/>
      </c>
      <c r="G1211" s="33" t="str">
        <f>IF(OR(E1211="",F1211=""),"",NETWORKDAYS(E1211,F1211,Lister!$D$7:$D$13))</f>
        <v/>
      </c>
      <c r="H1211" s="76" t="str">
        <f>IF(Ansøgning!H1193="","",Ansøgning!H1193)</f>
        <v/>
      </c>
      <c r="I1211" s="32" t="str">
        <f t="shared" si="130"/>
        <v/>
      </c>
      <c r="J1211" s="77" t="str">
        <f>IF(Ansøgning!J1193="","",Ansøgning!J1193)</f>
        <v/>
      </c>
      <c r="K1211" s="77" t="str">
        <f>IF(Ansøgning!K1193="","",Ansøgning!K1193)</f>
        <v/>
      </c>
      <c r="L1211" s="46" t="str">
        <f t="shared" si="131"/>
        <v/>
      </c>
      <c r="M1211" s="78" t="str">
        <f>IF(Ansøgning!M1193="","",Ansøgning!M1193)</f>
        <v/>
      </c>
      <c r="N1211" s="31" t="str">
        <f t="shared" si="132"/>
        <v/>
      </c>
      <c r="O1211" s="78" t="str">
        <f>IF(Ansøgning!O1193="","",Ansøgning!O1193)</f>
        <v/>
      </c>
      <c r="P1211" s="78" t="str">
        <f>IF(Ansøgning!P1193="","",Ansøgning!P1193)</f>
        <v/>
      </c>
      <c r="Q1211" s="78" t="str">
        <f>IF(Ansøgning!Q1193="","",Ansøgning!Q1193)</f>
        <v/>
      </c>
      <c r="R1211" s="78" t="str">
        <f>IF(Ansøgning!R1193="","",Ansøgning!R1193)</f>
        <v/>
      </c>
      <c r="S1211" s="46" t="str">
        <f>IFERROR(MAX(IF(OR(O1211="",P1211=""),"",IF(AND(AND(MONTH(E1211)&gt;=7,MONTH(E1211)&lt;8),AND(MONTH(F1211)&gt;=7,MONTH(F1211)&lt;8)),(NETWORKDAYS(E1211,F1211,Lister!$D$7:$D$13)-O1211)*N1211/NETWORKDAYS(Lister!$D$19,Lister!$E$19,Lister!$D$7:$D$13),IF(AND(AND(MONTH(E1211)&gt;=7,MONTH(E1211)&lt;8),MONTH(F1211)&gt;7),(NETWORKDAYS(E1211,Lister!$E$19,Lister!$D$7:$D$13)-O1211)*N1211/NETWORKDAYS(Lister!$D$19,Lister!$E$19,Lister!$D$7:$D$13),IF(MONTH(E1211)&gt;7,0)))),0),"")</f>
        <v/>
      </c>
      <c r="T1211" s="46" t="str">
        <f>IFERROR(MAX(IF(OR(O1211="",P1211=""),"",IF(AND(AND(MONTH(E1211)&gt;=8,MONTH(E1211)&lt;9),AND(MONTH(F1211)&gt;=8,MONTH(F1211)&lt;9)),(NETWORKDAYS(E1211,F1211,Lister!$D$7:$D$13)-P1211)*N1211/NETWORKDAYS(Lister!$D$20,Lister!$E$20,Lister!$D$7:$D$13),IF(AND(MONTH(E1211)=7,MONTH(F1211)=8),(NETWORKDAYS(Lister!$D$20,F1211,Lister!$D$7:$D$13)-P1211)*N1211/NETWORKDAYS(Lister!$D$20,Lister!$E$20,Lister!$D$7:$D$13),IF(AND(MONTH(E1211)=7,MONTH(F1211)=7),0)))),0),"")</f>
        <v/>
      </c>
      <c r="U1211" s="78" t="str">
        <f>IF(Ansøgning!U1193="","",Ansøgning!U1193)</f>
        <v/>
      </c>
      <c r="V1211" s="119" t="str">
        <f t="shared" si="133"/>
        <v/>
      </c>
      <c r="W1211" s="120" t="str">
        <f t="shared" si="134"/>
        <v/>
      </c>
      <c r="X1211" s="42" t="str">
        <f t="shared" si="135"/>
        <v/>
      </c>
    </row>
    <row r="1212" spans="1:24" x14ac:dyDescent="0.25">
      <c r="A1212" s="13" t="str">
        <f t="shared" si="136"/>
        <v/>
      </c>
      <c r="B1212" s="75" t="str">
        <f>IF(Ansøgning!B1194="","",Ansøgning!B1194)</f>
        <v/>
      </c>
      <c r="C1212" s="75" t="str">
        <f>IF(Ansøgning!C1194="","",Ansøgning!C1194)</f>
        <v/>
      </c>
      <c r="D1212" s="75" t="str">
        <f>IF(Ansøgning!D1194="","",Ansøgning!D1194)</f>
        <v/>
      </c>
      <c r="E1212" s="76" t="str">
        <f>IF(Ansøgning!E1194="","",Ansøgning!E1194)</f>
        <v/>
      </c>
      <c r="F1212" s="76" t="str">
        <f>IF(Ansøgning!F1194="","",Ansøgning!F1194)</f>
        <v/>
      </c>
      <c r="G1212" s="33" t="str">
        <f>IF(OR(E1212="",F1212=""),"",NETWORKDAYS(E1212,F1212,Lister!$D$7:$D$13))</f>
        <v/>
      </c>
      <c r="H1212" s="76" t="str">
        <f>IF(Ansøgning!H1194="","",Ansøgning!H1194)</f>
        <v/>
      </c>
      <c r="I1212" s="32" t="str">
        <f t="shared" si="130"/>
        <v/>
      </c>
      <c r="J1212" s="77" t="str">
        <f>IF(Ansøgning!J1194="","",Ansøgning!J1194)</f>
        <v/>
      </c>
      <c r="K1212" s="77" t="str">
        <f>IF(Ansøgning!K1194="","",Ansøgning!K1194)</f>
        <v/>
      </c>
      <c r="L1212" s="46" t="str">
        <f t="shared" si="131"/>
        <v/>
      </c>
      <c r="M1212" s="78" t="str">
        <f>IF(Ansøgning!M1194="","",Ansøgning!M1194)</f>
        <v/>
      </c>
      <c r="N1212" s="31" t="str">
        <f t="shared" si="132"/>
        <v/>
      </c>
      <c r="O1212" s="78" t="str">
        <f>IF(Ansøgning!O1194="","",Ansøgning!O1194)</f>
        <v/>
      </c>
      <c r="P1212" s="78" t="str">
        <f>IF(Ansøgning!P1194="","",Ansøgning!P1194)</f>
        <v/>
      </c>
      <c r="Q1212" s="78" t="str">
        <f>IF(Ansøgning!Q1194="","",Ansøgning!Q1194)</f>
        <v/>
      </c>
      <c r="R1212" s="78" t="str">
        <f>IF(Ansøgning!R1194="","",Ansøgning!R1194)</f>
        <v/>
      </c>
      <c r="S1212" s="46" t="str">
        <f>IFERROR(MAX(IF(OR(O1212="",P1212=""),"",IF(AND(AND(MONTH(E1212)&gt;=7,MONTH(E1212)&lt;8),AND(MONTH(F1212)&gt;=7,MONTH(F1212)&lt;8)),(NETWORKDAYS(E1212,F1212,Lister!$D$7:$D$13)-O1212)*N1212/NETWORKDAYS(Lister!$D$19,Lister!$E$19,Lister!$D$7:$D$13),IF(AND(AND(MONTH(E1212)&gt;=7,MONTH(E1212)&lt;8),MONTH(F1212)&gt;7),(NETWORKDAYS(E1212,Lister!$E$19,Lister!$D$7:$D$13)-O1212)*N1212/NETWORKDAYS(Lister!$D$19,Lister!$E$19,Lister!$D$7:$D$13),IF(MONTH(E1212)&gt;7,0)))),0),"")</f>
        <v/>
      </c>
      <c r="T1212" s="46" t="str">
        <f>IFERROR(MAX(IF(OR(O1212="",P1212=""),"",IF(AND(AND(MONTH(E1212)&gt;=8,MONTH(E1212)&lt;9),AND(MONTH(F1212)&gt;=8,MONTH(F1212)&lt;9)),(NETWORKDAYS(E1212,F1212,Lister!$D$7:$D$13)-P1212)*N1212/NETWORKDAYS(Lister!$D$20,Lister!$E$20,Lister!$D$7:$D$13),IF(AND(MONTH(E1212)=7,MONTH(F1212)=8),(NETWORKDAYS(Lister!$D$20,F1212,Lister!$D$7:$D$13)-P1212)*N1212/NETWORKDAYS(Lister!$D$20,Lister!$E$20,Lister!$D$7:$D$13),IF(AND(MONTH(E1212)=7,MONTH(F1212)=7),0)))),0),"")</f>
        <v/>
      </c>
      <c r="U1212" s="78" t="str">
        <f>IF(Ansøgning!U1194="","",Ansøgning!U1194)</f>
        <v/>
      </c>
      <c r="V1212" s="119" t="str">
        <f t="shared" si="133"/>
        <v/>
      </c>
      <c r="W1212" s="120" t="str">
        <f t="shared" si="134"/>
        <v/>
      </c>
      <c r="X1212" s="42" t="str">
        <f t="shared" si="135"/>
        <v/>
      </c>
    </row>
    <row r="1213" spans="1:24" x14ac:dyDescent="0.25">
      <c r="A1213" s="13" t="str">
        <f t="shared" si="136"/>
        <v/>
      </c>
      <c r="B1213" s="75" t="str">
        <f>IF(Ansøgning!B1195="","",Ansøgning!B1195)</f>
        <v/>
      </c>
      <c r="C1213" s="75" t="str">
        <f>IF(Ansøgning!C1195="","",Ansøgning!C1195)</f>
        <v/>
      </c>
      <c r="D1213" s="75" t="str">
        <f>IF(Ansøgning!D1195="","",Ansøgning!D1195)</f>
        <v/>
      </c>
      <c r="E1213" s="76" t="str">
        <f>IF(Ansøgning!E1195="","",Ansøgning!E1195)</f>
        <v/>
      </c>
      <c r="F1213" s="76" t="str">
        <f>IF(Ansøgning!F1195="","",Ansøgning!F1195)</f>
        <v/>
      </c>
      <c r="G1213" s="33" t="str">
        <f>IF(OR(E1213="",F1213=""),"",NETWORKDAYS(E1213,F1213,Lister!$D$7:$D$13))</f>
        <v/>
      </c>
      <c r="H1213" s="76" t="str">
        <f>IF(Ansøgning!H1195="","",Ansøgning!H1195)</f>
        <v/>
      </c>
      <c r="I1213" s="32" t="str">
        <f t="shared" si="130"/>
        <v/>
      </c>
      <c r="J1213" s="77" t="str">
        <f>IF(Ansøgning!J1195="","",Ansøgning!J1195)</f>
        <v/>
      </c>
      <c r="K1213" s="77" t="str">
        <f>IF(Ansøgning!K1195="","",Ansøgning!K1195)</f>
        <v/>
      </c>
      <c r="L1213" s="46" t="str">
        <f t="shared" si="131"/>
        <v/>
      </c>
      <c r="M1213" s="78" t="str">
        <f>IF(Ansøgning!M1195="","",Ansøgning!M1195)</f>
        <v/>
      </c>
      <c r="N1213" s="31" t="str">
        <f t="shared" si="132"/>
        <v/>
      </c>
      <c r="O1213" s="78" t="str">
        <f>IF(Ansøgning!O1195="","",Ansøgning!O1195)</f>
        <v/>
      </c>
      <c r="P1213" s="78" t="str">
        <f>IF(Ansøgning!P1195="","",Ansøgning!P1195)</f>
        <v/>
      </c>
      <c r="Q1213" s="78" t="str">
        <f>IF(Ansøgning!Q1195="","",Ansøgning!Q1195)</f>
        <v/>
      </c>
      <c r="R1213" s="78" t="str">
        <f>IF(Ansøgning!R1195="","",Ansøgning!R1195)</f>
        <v/>
      </c>
      <c r="S1213" s="46" t="str">
        <f>IFERROR(MAX(IF(OR(O1213="",P1213=""),"",IF(AND(AND(MONTH(E1213)&gt;=7,MONTH(E1213)&lt;8),AND(MONTH(F1213)&gt;=7,MONTH(F1213)&lt;8)),(NETWORKDAYS(E1213,F1213,Lister!$D$7:$D$13)-O1213)*N1213/NETWORKDAYS(Lister!$D$19,Lister!$E$19,Lister!$D$7:$D$13),IF(AND(AND(MONTH(E1213)&gt;=7,MONTH(E1213)&lt;8),MONTH(F1213)&gt;7),(NETWORKDAYS(E1213,Lister!$E$19,Lister!$D$7:$D$13)-O1213)*N1213/NETWORKDAYS(Lister!$D$19,Lister!$E$19,Lister!$D$7:$D$13),IF(MONTH(E1213)&gt;7,0)))),0),"")</f>
        <v/>
      </c>
      <c r="T1213" s="46" t="str">
        <f>IFERROR(MAX(IF(OR(O1213="",P1213=""),"",IF(AND(AND(MONTH(E1213)&gt;=8,MONTH(E1213)&lt;9),AND(MONTH(F1213)&gt;=8,MONTH(F1213)&lt;9)),(NETWORKDAYS(E1213,F1213,Lister!$D$7:$D$13)-P1213)*N1213/NETWORKDAYS(Lister!$D$20,Lister!$E$20,Lister!$D$7:$D$13),IF(AND(MONTH(E1213)=7,MONTH(F1213)=8),(NETWORKDAYS(Lister!$D$20,F1213,Lister!$D$7:$D$13)-P1213)*N1213/NETWORKDAYS(Lister!$D$20,Lister!$E$20,Lister!$D$7:$D$13),IF(AND(MONTH(E1213)=7,MONTH(F1213)=7),0)))),0),"")</f>
        <v/>
      </c>
      <c r="U1213" s="78" t="str">
        <f>IF(Ansøgning!U1195="","",Ansøgning!U1195)</f>
        <v/>
      </c>
      <c r="V1213" s="119" t="str">
        <f t="shared" si="133"/>
        <v/>
      </c>
      <c r="W1213" s="120" t="str">
        <f t="shared" si="134"/>
        <v/>
      </c>
      <c r="X1213" s="42" t="str">
        <f t="shared" si="135"/>
        <v/>
      </c>
    </row>
    <row r="1214" spans="1:24" x14ac:dyDescent="0.25">
      <c r="A1214" s="13" t="str">
        <f t="shared" si="136"/>
        <v/>
      </c>
      <c r="B1214" s="75" t="str">
        <f>IF(Ansøgning!B1196="","",Ansøgning!B1196)</f>
        <v/>
      </c>
      <c r="C1214" s="75" t="str">
        <f>IF(Ansøgning!C1196="","",Ansøgning!C1196)</f>
        <v/>
      </c>
      <c r="D1214" s="75" t="str">
        <f>IF(Ansøgning!D1196="","",Ansøgning!D1196)</f>
        <v/>
      </c>
      <c r="E1214" s="76" t="str">
        <f>IF(Ansøgning!E1196="","",Ansøgning!E1196)</f>
        <v/>
      </c>
      <c r="F1214" s="76" t="str">
        <f>IF(Ansøgning!F1196="","",Ansøgning!F1196)</f>
        <v/>
      </c>
      <c r="G1214" s="33" t="str">
        <f>IF(OR(E1214="",F1214=""),"",NETWORKDAYS(E1214,F1214,Lister!$D$7:$D$13))</f>
        <v/>
      </c>
      <c r="H1214" s="76" t="str">
        <f>IF(Ansøgning!H1196="","",Ansøgning!H1196)</f>
        <v/>
      </c>
      <c r="I1214" s="32" t="str">
        <f t="shared" si="130"/>
        <v/>
      </c>
      <c r="J1214" s="77" t="str">
        <f>IF(Ansøgning!J1196="","",Ansøgning!J1196)</f>
        <v/>
      </c>
      <c r="K1214" s="77" t="str">
        <f>IF(Ansøgning!K1196="","",Ansøgning!K1196)</f>
        <v/>
      </c>
      <c r="L1214" s="46" t="str">
        <f t="shared" si="131"/>
        <v/>
      </c>
      <c r="M1214" s="78" t="str">
        <f>IF(Ansøgning!M1196="","",Ansøgning!M1196)</f>
        <v/>
      </c>
      <c r="N1214" s="31" t="str">
        <f t="shared" si="132"/>
        <v/>
      </c>
      <c r="O1214" s="78" t="str">
        <f>IF(Ansøgning!O1196="","",Ansøgning!O1196)</f>
        <v/>
      </c>
      <c r="P1214" s="78" t="str">
        <f>IF(Ansøgning!P1196="","",Ansøgning!P1196)</f>
        <v/>
      </c>
      <c r="Q1214" s="78" t="str">
        <f>IF(Ansøgning!Q1196="","",Ansøgning!Q1196)</f>
        <v/>
      </c>
      <c r="R1214" s="78" t="str">
        <f>IF(Ansøgning!R1196="","",Ansøgning!R1196)</f>
        <v/>
      </c>
      <c r="S1214" s="46" t="str">
        <f>IFERROR(MAX(IF(OR(O1214="",P1214=""),"",IF(AND(AND(MONTH(E1214)&gt;=7,MONTH(E1214)&lt;8),AND(MONTH(F1214)&gt;=7,MONTH(F1214)&lt;8)),(NETWORKDAYS(E1214,F1214,Lister!$D$7:$D$13)-O1214)*N1214/NETWORKDAYS(Lister!$D$19,Lister!$E$19,Lister!$D$7:$D$13),IF(AND(AND(MONTH(E1214)&gt;=7,MONTH(E1214)&lt;8),MONTH(F1214)&gt;7),(NETWORKDAYS(E1214,Lister!$E$19,Lister!$D$7:$D$13)-O1214)*N1214/NETWORKDAYS(Lister!$D$19,Lister!$E$19,Lister!$D$7:$D$13),IF(MONTH(E1214)&gt;7,0)))),0),"")</f>
        <v/>
      </c>
      <c r="T1214" s="46" t="str">
        <f>IFERROR(MAX(IF(OR(O1214="",P1214=""),"",IF(AND(AND(MONTH(E1214)&gt;=8,MONTH(E1214)&lt;9),AND(MONTH(F1214)&gt;=8,MONTH(F1214)&lt;9)),(NETWORKDAYS(E1214,F1214,Lister!$D$7:$D$13)-P1214)*N1214/NETWORKDAYS(Lister!$D$20,Lister!$E$20,Lister!$D$7:$D$13),IF(AND(MONTH(E1214)=7,MONTH(F1214)=8),(NETWORKDAYS(Lister!$D$20,F1214,Lister!$D$7:$D$13)-P1214)*N1214/NETWORKDAYS(Lister!$D$20,Lister!$E$20,Lister!$D$7:$D$13),IF(AND(MONTH(E1214)=7,MONTH(F1214)=7),0)))),0),"")</f>
        <v/>
      </c>
      <c r="U1214" s="78" t="str">
        <f>IF(Ansøgning!U1196="","",Ansøgning!U1196)</f>
        <v/>
      </c>
      <c r="V1214" s="119" t="str">
        <f t="shared" si="133"/>
        <v/>
      </c>
      <c r="W1214" s="120" t="str">
        <f t="shared" si="134"/>
        <v/>
      </c>
      <c r="X1214" s="42" t="str">
        <f t="shared" si="135"/>
        <v/>
      </c>
    </row>
    <row r="1215" spans="1:24" x14ac:dyDescent="0.25">
      <c r="A1215" s="13" t="str">
        <f t="shared" si="136"/>
        <v/>
      </c>
      <c r="B1215" s="75" t="str">
        <f>IF(Ansøgning!B1197="","",Ansøgning!B1197)</f>
        <v/>
      </c>
      <c r="C1215" s="75" t="str">
        <f>IF(Ansøgning!C1197="","",Ansøgning!C1197)</f>
        <v/>
      </c>
      <c r="D1215" s="75" t="str">
        <f>IF(Ansøgning!D1197="","",Ansøgning!D1197)</f>
        <v/>
      </c>
      <c r="E1215" s="76" t="str">
        <f>IF(Ansøgning!E1197="","",Ansøgning!E1197)</f>
        <v/>
      </c>
      <c r="F1215" s="76" t="str">
        <f>IF(Ansøgning!F1197="","",Ansøgning!F1197)</f>
        <v/>
      </c>
      <c r="G1215" s="33" t="str">
        <f>IF(OR(E1215="",F1215=""),"",NETWORKDAYS(E1215,F1215,Lister!$D$7:$D$13))</f>
        <v/>
      </c>
      <c r="H1215" s="76" t="str">
        <f>IF(Ansøgning!H1197="","",Ansøgning!H1197)</f>
        <v/>
      </c>
      <c r="I1215" s="32" t="str">
        <f t="shared" si="130"/>
        <v/>
      </c>
      <c r="J1215" s="77" t="str">
        <f>IF(Ansøgning!J1197="","",Ansøgning!J1197)</f>
        <v/>
      </c>
      <c r="K1215" s="77" t="str">
        <f>IF(Ansøgning!K1197="","",Ansøgning!K1197)</f>
        <v/>
      </c>
      <c r="L1215" s="46" t="str">
        <f t="shared" si="131"/>
        <v/>
      </c>
      <c r="M1215" s="78" t="str">
        <f>IF(Ansøgning!M1197="","",Ansøgning!M1197)</f>
        <v/>
      </c>
      <c r="N1215" s="31" t="str">
        <f t="shared" si="132"/>
        <v/>
      </c>
      <c r="O1215" s="78" t="str">
        <f>IF(Ansøgning!O1197="","",Ansøgning!O1197)</f>
        <v/>
      </c>
      <c r="P1215" s="78" t="str">
        <f>IF(Ansøgning!P1197="","",Ansøgning!P1197)</f>
        <v/>
      </c>
      <c r="Q1215" s="78" t="str">
        <f>IF(Ansøgning!Q1197="","",Ansøgning!Q1197)</f>
        <v/>
      </c>
      <c r="R1215" s="78" t="str">
        <f>IF(Ansøgning!R1197="","",Ansøgning!R1197)</f>
        <v/>
      </c>
      <c r="S1215" s="46" t="str">
        <f>IFERROR(MAX(IF(OR(O1215="",P1215=""),"",IF(AND(AND(MONTH(E1215)&gt;=7,MONTH(E1215)&lt;8),AND(MONTH(F1215)&gt;=7,MONTH(F1215)&lt;8)),(NETWORKDAYS(E1215,F1215,Lister!$D$7:$D$13)-O1215)*N1215/NETWORKDAYS(Lister!$D$19,Lister!$E$19,Lister!$D$7:$D$13),IF(AND(AND(MONTH(E1215)&gt;=7,MONTH(E1215)&lt;8),MONTH(F1215)&gt;7),(NETWORKDAYS(E1215,Lister!$E$19,Lister!$D$7:$D$13)-O1215)*N1215/NETWORKDAYS(Lister!$D$19,Lister!$E$19,Lister!$D$7:$D$13),IF(MONTH(E1215)&gt;7,0)))),0),"")</f>
        <v/>
      </c>
      <c r="T1215" s="46" t="str">
        <f>IFERROR(MAX(IF(OR(O1215="",P1215=""),"",IF(AND(AND(MONTH(E1215)&gt;=8,MONTH(E1215)&lt;9),AND(MONTH(F1215)&gt;=8,MONTH(F1215)&lt;9)),(NETWORKDAYS(E1215,F1215,Lister!$D$7:$D$13)-P1215)*N1215/NETWORKDAYS(Lister!$D$20,Lister!$E$20,Lister!$D$7:$D$13),IF(AND(MONTH(E1215)=7,MONTH(F1215)=8),(NETWORKDAYS(Lister!$D$20,F1215,Lister!$D$7:$D$13)-P1215)*N1215/NETWORKDAYS(Lister!$D$20,Lister!$E$20,Lister!$D$7:$D$13),IF(AND(MONTH(E1215)=7,MONTH(F1215)=7),0)))),0),"")</f>
        <v/>
      </c>
      <c r="U1215" s="78" t="str">
        <f>IF(Ansøgning!U1197="","",Ansøgning!U1197)</f>
        <v/>
      </c>
      <c r="V1215" s="119" t="str">
        <f t="shared" si="133"/>
        <v/>
      </c>
      <c r="W1215" s="120" t="str">
        <f t="shared" si="134"/>
        <v/>
      </c>
      <c r="X1215" s="42" t="str">
        <f t="shared" si="135"/>
        <v/>
      </c>
    </row>
    <row r="1216" spans="1:24" x14ac:dyDescent="0.25">
      <c r="A1216" s="13" t="str">
        <f t="shared" si="136"/>
        <v/>
      </c>
      <c r="B1216" s="75" t="str">
        <f>IF(Ansøgning!B1198="","",Ansøgning!B1198)</f>
        <v/>
      </c>
      <c r="C1216" s="75" t="str">
        <f>IF(Ansøgning!C1198="","",Ansøgning!C1198)</f>
        <v/>
      </c>
      <c r="D1216" s="75" t="str">
        <f>IF(Ansøgning!D1198="","",Ansøgning!D1198)</f>
        <v/>
      </c>
      <c r="E1216" s="76" t="str">
        <f>IF(Ansøgning!E1198="","",Ansøgning!E1198)</f>
        <v/>
      </c>
      <c r="F1216" s="76" t="str">
        <f>IF(Ansøgning!F1198="","",Ansøgning!F1198)</f>
        <v/>
      </c>
      <c r="G1216" s="33" t="str">
        <f>IF(OR(E1216="",F1216=""),"",NETWORKDAYS(E1216,F1216,Lister!$D$7:$D$13))</f>
        <v/>
      </c>
      <c r="H1216" s="76" t="str">
        <f>IF(Ansøgning!H1198="","",Ansøgning!H1198)</f>
        <v/>
      </c>
      <c r="I1216" s="32" t="str">
        <f t="shared" si="130"/>
        <v/>
      </c>
      <c r="J1216" s="77" t="str">
        <f>IF(Ansøgning!J1198="","",Ansøgning!J1198)</f>
        <v/>
      </c>
      <c r="K1216" s="77" t="str">
        <f>IF(Ansøgning!K1198="","",Ansøgning!K1198)</f>
        <v/>
      </c>
      <c r="L1216" s="46" t="str">
        <f t="shared" si="131"/>
        <v/>
      </c>
      <c r="M1216" s="78" t="str">
        <f>IF(Ansøgning!M1198="","",Ansøgning!M1198)</f>
        <v/>
      </c>
      <c r="N1216" s="31" t="str">
        <f t="shared" si="132"/>
        <v/>
      </c>
      <c r="O1216" s="78" t="str">
        <f>IF(Ansøgning!O1198="","",Ansøgning!O1198)</f>
        <v/>
      </c>
      <c r="P1216" s="78" t="str">
        <f>IF(Ansøgning!P1198="","",Ansøgning!P1198)</f>
        <v/>
      </c>
      <c r="Q1216" s="78" t="str">
        <f>IF(Ansøgning!Q1198="","",Ansøgning!Q1198)</f>
        <v/>
      </c>
      <c r="R1216" s="78" t="str">
        <f>IF(Ansøgning!R1198="","",Ansøgning!R1198)</f>
        <v/>
      </c>
      <c r="S1216" s="46" t="str">
        <f>IFERROR(MAX(IF(OR(O1216="",P1216=""),"",IF(AND(AND(MONTH(E1216)&gt;=7,MONTH(E1216)&lt;8),AND(MONTH(F1216)&gt;=7,MONTH(F1216)&lt;8)),(NETWORKDAYS(E1216,F1216,Lister!$D$7:$D$13)-O1216)*N1216/NETWORKDAYS(Lister!$D$19,Lister!$E$19,Lister!$D$7:$D$13),IF(AND(AND(MONTH(E1216)&gt;=7,MONTH(E1216)&lt;8),MONTH(F1216)&gt;7),(NETWORKDAYS(E1216,Lister!$E$19,Lister!$D$7:$D$13)-O1216)*N1216/NETWORKDAYS(Lister!$D$19,Lister!$E$19,Lister!$D$7:$D$13),IF(MONTH(E1216)&gt;7,0)))),0),"")</f>
        <v/>
      </c>
      <c r="T1216" s="46" t="str">
        <f>IFERROR(MAX(IF(OR(O1216="",P1216=""),"",IF(AND(AND(MONTH(E1216)&gt;=8,MONTH(E1216)&lt;9),AND(MONTH(F1216)&gt;=8,MONTH(F1216)&lt;9)),(NETWORKDAYS(E1216,F1216,Lister!$D$7:$D$13)-P1216)*N1216/NETWORKDAYS(Lister!$D$20,Lister!$E$20,Lister!$D$7:$D$13),IF(AND(MONTH(E1216)=7,MONTH(F1216)=8),(NETWORKDAYS(Lister!$D$20,F1216,Lister!$D$7:$D$13)-P1216)*N1216/NETWORKDAYS(Lister!$D$20,Lister!$E$20,Lister!$D$7:$D$13),IF(AND(MONTH(E1216)=7,MONTH(F1216)=7),0)))),0),"")</f>
        <v/>
      </c>
      <c r="U1216" s="78" t="str">
        <f>IF(Ansøgning!U1198="","",Ansøgning!U1198)</f>
        <v/>
      </c>
      <c r="V1216" s="119" t="str">
        <f t="shared" si="133"/>
        <v/>
      </c>
      <c r="W1216" s="120" t="str">
        <f t="shared" si="134"/>
        <v/>
      </c>
      <c r="X1216" s="42" t="str">
        <f t="shared" si="135"/>
        <v/>
      </c>
    </row>
    <row r="1217" spans="1:24" x14ac:dyDescent="0.25">
      <c r="A1217" s="13" t="str">
        <f t="shared" si="136"/>
        <v/>
      </c>
      <c r="B1217" s="75" t="str">
        <f>IF(Ansøgning!B1199="","",Ansøgning!B1199)</f>
        <v/>
      </c>
      <c r="C1217" s="75" t="str">
        <f>IF(Ansøgning!C1199="","",Ansøgning!C1199)</f>
        <v/>
      </c>
      <c r="D1217" s="75" t="str">
        <f>IF(Ansøgning!D1199="","",Ansøgning!D1199)</f>
        <v/>
      </c>
      <c r="E1217" s="76" t="str">
        <f>IF(Ansøgning!E1199="","",Ansøgning!E1199)</f>
        <v/>
      </c>
      <c r="F1217" s="76" t="str">
        <f>IF(Ansøgning!F1199="","",Ansøgning!F1199)</f>
        <v/>
      </c>
      <c r="G1217" s="33" t="str">
        <f>IF(OR(E1217="",F1217=""),"",NETWORKDAYS(E1217,F1217,Lister!$D$7:$D$13))</f>
        <v/>
      </c>
      <c r="H1217" s="76" t="str">
        <f>IF(Ansøgning!H1199="","",Ansøgning!H1199)</f>
        <v/>
      </c>
      <c r="I1217" s="32" t="str">
        <f t="shared" si="130"/>
        <v/>
      </c>
      <c r="J1217" s="77" t="str">
        <f>IF(Ansøgning!J1199="","",Ansøgning!J1199)</f>
        <v/>
      </c>
      <c r="K1217" s="77" t="str">
        <f>IF(Ansøgning!K1199="","",Ansøgning!K1199)</f>
        <v/>
      </c>
      <c r="L1217" s="46" t="str">
        <f t="shared" si="131"/>
        <v/>
      </c>
      <c r="M1217" s="78" t="str">
        <f>IF(Ansøgning!M1199="","",Ansøgning!M1199)</f>
        <v/>
      </c>
      <c r="N1217" s="31" t="str">
        <f t="shared" si="132"/>
        <v/>
      </c>
      <c r="O1217" s="78" t="str">
        <f>IF(Ansøgning!O1199="","",Ansøgning!O1199)</f>
        <v/>
      </c>
      <c r="P1217" s="78" t="str">
        <f>IF(Ansøgning!P1199="","",Ansøgning!P1199)</f>
        <v/>
      </c>
      <c r="Q1217" s="78" t="str">
        <f>IF(Ansøgning!Q1199="","",Ansøgning!Q1199)</f>
        <v/>
      </c>
      <c r="R1217" s="78" t="str">
        <f>IF(Ansøgning!R1199="","",Ansøgning!R1199)</f>
        <v/>
      </c>
      <c r="S1217" s="46" t="str">
        <f>IFERROR(MAX(IF(OR(O1217="",P1217=""),"",IF(AND(AND(MONTH(E1217)&gt;=7,MONTH(E1217)&lt;8),AND(MONTH(F1217)&gt;=7,MONTH(F1217)&lt;8)),(NETWORKDAYS(E1217,F1217,Lister!$D$7:$D$13)-O1217)*N1217/NETWORKDAYS(Lister!$D$19,Lister!$E$19,Lister!$D$7:$D$13),IF(AND(AND(MONTH(E1217)&gt;=7,MONTH(E1217)&lt;8),MONTH(F1217)&gt;7),(NETWORKDAYS(E1217,Lister!$E$19,Lister!$D$7:$D$13)-O1217)*N1217/NETWORKDAYS(Lister!$D$19,Lister!$E$19,Lister!$D$7:$D$13),IF(MONTH(E1217)&gt;7,0)))),0),"")</f>
        <v/>
      </c>
      <c r="T1217" s="46" t="str">
        <f>IFERROR(MAX(IF(OR(O1217="",P1217=""),"",IF(AND(AND(MONTH(E1217)&gt;=8,MONTH(E1217)&lt;9),AND(MONTH(F1217)&gt;=8,MONTH(F1217)&lt;9)),(NETWORKDAYS(E1217,F1217,Lister!$D$7:$D$13)-P1217)*N1217/NETWORKDAYS(Lister!$D$20,Lister!$E$20,Lister!$D$7:$D$13),IF(AND(MONTH(E1217)=7,MONTH(F1217)=8),(NETWORKDAYS(Lister!$D$20,F1217,Lister!$D$7:$D$13)-P1217)*N1217/NETWORKDAYS(Lister!$D$20,Lister!$E$20,Lister!$D$7:$D$13),IF(AND(MONTH(E1217)=7,MONTH(F1217)=7),0)))),0),"")</f>
        <v/>
      </c>
      <c r="U1217" s="78" t="str">
        <f>IF(Ansøgning!U1199="","",Ansøgning!U1199)</f>
        <v/>
      </c>
      <c r="V1217" s="119" t="str">
        <f t="shared" si="133"/>
        <v/>
      </c>
      <c r="W1217" s="120" t="str">
        <f t="shared" si="134"/>
        <v/>
      </c>
      <c r="X1217" s="42" t="str">
        <f t="shared" si="135"/>
        <v/>
      </c>
    </row>
    <row r="1218" spans="1:24" x14ac:dyDescent="0.25">
      <c r="A1218" s="13" t="str">
        <f t="shared" si="136"/>
        <v/>
      </c>
      <c r="B1218" s="75" t="str">
        <f>IF(Ansøgning!B1200="","",Ansøgning!B1200)</f>
        <v/>
      </c>
      <c r="C1218" s="75" t="str">
        <f>IF(Ansøgning!C1200="","",Ansøgning!C1200)</f>
        <v/>
      </c>
      <c r="D1218" s="75" t="str">
        <f>IF(Ansøgning!D1200="","",Ansøgning!D1200)</f>
        <v/>
      </c>
      <c r="E1218" s="76" t="str">
        <f>IF(Ansøgning!E1200="","",Ansøgning!E1200)</f>
        <v/>
      </c>
      <c r="F1218" s="76" t="str">
        <f>IF(Ansøgning!F1200="","",Ansøgning!F1200)</f>
        <v/>
      </c>
      <c r="G1218" s="33" t="str">
        <f>IF(OR(E1218="",F1218=""),"",NETWORKDAYS(E1218,F1218,Lister!$D$7:$D$13))</f>
        <v/>
      </c>
      <c r="H1218" s="76" t="str">
        <f>IF(Ansøgning!H1200="","",Ansøgning!H1200)</f>
        <v/>
      </c>
      <c r="I1218" s="32" t="str">
        <f t="shared" si="130"/>
        <v/>
      </c>
      <c r="J1218" s="77" t="str">
        <f>IF(Ansøgning!J1200="","",Ansøgning!J1200)</f>
        <v/>
      </c>
      <c r="K1218" s="77" t="str">
        <f>IF(Ansøgning!K1200="","",Ansøgning!K1200)</f>
        <v/>
      </c>
      <c r="L1218" s="46" t="str">
        <f t="shared" si="131"/>
        <v/>
      </c>
      <c r="M1218" s="78" t="str">
        <f>IF(Ansøgning!M1200="","",Ansøgning!M1200)</f>
        <v/>
      </c>
      <c r="N1218" s="31" t="str">
        <f t="shared" si="132"/>
        <v/>
      </c>
      <c r="O1218" s="78" t="str">
        <f>IF(Ansøgning!O1200="","",Ansøgning!O1200)</f>
        <v/>
      </c>
      <c r="P1218" s="78" t="str">
        <f>IF(Ansøgning!P1200="","",Ansøgning!P1200)</f>
        <v/>
      </c>
      <c r="Q1218" s="78" t="str">
        <f>IF(Ansøgning!Q1200="","",Ansøgning!Q1200)</f>
        <v/>
      </c>
      <c r="R1218" s="78" t="str">
        <f>IF(Ansøgning!R1200="","",Ansøgning!R1200)</f>
        <v/>
      </c>
      <c r="S1218" s="46" t="str">
        <f>IFERROR(MAX(IF(OR(O1218="",P1218=""),"",IF(AND(AND(MONTH(E1218)&gt;=7,MONTH(E1218)&lt;8),AND(MONTH(F1218)&gt;=7,MONTH(F1218)&lt;8)),(NETWORKDAYS(E1218,F1218,Lister!$D$7:$D$13)-O1218)*N1218/NETWORKDAYS(Lister!$D$19,Lister!$E$19,Lister!$D$7:$D$13),IF(AND(AND(MONTH(E1218)&gt;=7,MONTH(E1218)&lt;8),MONTH(F1218)&gt;7),(NETWORKDAYS(E1218,Lister!$E$19,Lister!$D$7:$D$13)-O1218)*N1218/NETWORKDAYS(Lister!$D$19,Lister!$E$19,Lister!$D$7:$D$13),IF(MONTH(E1218)&gt;7,0)))),0),"")</f>
        <v/>
      </c>
      <c r="T1218" s="46" t="str">
        <f>IFERROR(MAX(IF(OR(O1218="",P1218=""),"",IF(AND(AND(MONTH(E1218)&gt;=8,MONTH(E1218)&lt;9),AND(MONTH(F1218)&gt;=8,MONTH(F1218)&lt;9)),(NETWORKDAYS(E1218,F1218,Lister!$D$7:$D$13)-P1218)*N1218/NETWORKDAYS(Lister!$D$20,Lister!$E$20,Lister!$D$7:$D$13),IF(AND(MONTH(E1218)=7,MONTH(F1218)=8),(NETWORKDAYS(Lister!$D$20,F1218,Lister!$D$7:$D$13)-P1218)*N1218/NETWORKDAYS(Lister!$D$20,Lister!$E$20,Lister!$D$7:$D$13),IF(AND(MONTH(E1218)=7,MONTH(F1218)=7),0)))),0),"")</f>
        <v/>
      </c>
      <c r="U1218" s="78" t="str">
        <f>IF(Ansøgning!U1200="","",Ansøgning!U1200)</f>
        <v/>
      </c>
      <c r="V1218" s="119" t="str">
        <f t="shared" si="133"/>
        <v/>
      </c>
      <c r="W1218" s="120" t="str">
        <f t="shared" si="134"/>
        <v/>
      </c>
      <c r="X1218" s="42" t="str">
        <f t="shared" si="135"/>
        <v/>
      </c>
    </row>
    <row r="1219" spans="1:24" x14ac:dyDescent="0.25">
      <c r="A1219" s="13" t="str">
        <f t="shared" si="136"/>
        <v/>
      </c>
      <c r="B1219" s="75" t="str">
        <f>IF(Ansøgning!B1201="","",Ansøgning!B1201)</f>
        <v/>
      </c>
      <c r="C1219" s="75" t="str">
        <f>IF(Ansøgning!C1201="","",Ansøgning!C1201)</f>
        <v/>
      </c>
      <c r="D1219" s="75" t="str">
        <f>IF(Ansøgning!D1201="","",Ansøgning!D1201)</f>
        <v/>
      </c>
      <c r="E1219" s="76" t="str">
        <f>IF(Ansøgning!E1201="","",Ansøgning!E1201)</f>
        <v/>
      </c>
      <c r="F1219" s="76" t="str">
        <f>IF(Ansøgning!F1201="","",Ansøgning!F1201)</f>
        <v/>
      </c>
      <c r="G1219" s="33" t="str">
        <f>IF(OR(E1219="",F1219=""),"",NETWORKDAYS(E1219,F1219,Lister!$D$7:$D$13))</f>
        <v/>
      </c>
      <c r="H1219" s="76" t="str">
        <f>IF(Ansøgning!H1201="","",Ansøgning!H1201)</f>
        <v/>
      </c>
      <c r="I1219" s="32" t="str">
        <f t="shared" si="130"/>
        <v/>
      </c>
      <c r="J1219" s="77" t="str">
        <f>IF(Ansøgning!J1201="","",Ansøgning!J1201)</f>
        <v/>
      </c>
      <c r="K1219" s="77" t="str">
        <f>IF(Ansøgning!K1201="","",Ansøgning!K1201)</f>
        <v/>
      </c>
      <c r="L1219" s="46" t="str">
        <f t="shared" si="131"/>
        <v/>
      </c>
      <c r="M1219" s="78" t="str">
        <f>IF(Ansøgning!M1201="","",Ansøgning!M1201)</f>
        <v/>
      </c>
      <c r="N1219" s="31" t="str">
        <f t="shared" si="132"/>
        <v/>
      </c>
      <c r="O1219" s="78" t="str">
        <f>IF(Ansøgning!O1201="","",Ansøgning!O1201)</f>
        <v/>
      </c>
      <c r="P1219" s="78" t="str">
        <f>IF(Ansøgning!P1201="","",Ansøgning!P1201)</f>
        <v/>
      </c>
      <c r="Q1219" s="78" t="str">
        <f>IF(Ansøgning!Q1201="","",Ansøgning!Q1201)</f>
        <v/>
      </c>
      <c r="R1219" s="78" t="str">
        <f>IF(Ansøgning!R1201="","",Ansøgning!R1201)</f>
        <v/>
      </c>
      <c r="S1219" s="46" t="str">
        <f>IFERROR(MAX(IF(OR(O1219="",P1219=""),"",IF(AND(AND(MONTH(E1219)&gt;=7,MONTH(E1219)&lt;8),AND(MONTH(F1219)&gt;=7,MONTH(F1219)&lt;8)),(NETWORKDAYS(E1219,F1219,Lister!$D$7:$D$13)-O1219)*N1219/NETWORKDAYS(Lister!$D$19,Lister!$E$19,Lister!$D$7:$D$13),IF(AND(AND(MONTH(E1219)&gt;=7,MONTH(E1219)&lt;8),MONTH(F1219)&gt;7),(NETWORKDAYS(E1219,Lister!$E$19,Lister!$D$7:$D$13)-O1219)*N1219/NETWORKDAYS(Lister!$D$19,Lister!$E$19,Lister!$D$7:$D$13),IF(MONTH(E1219)&gt;7,0)))),0),"")</f>
        <v/>
      </c>
      <c r="T1219" s="46" t="str">
        <f>IFERROR(MAX(IF(OR(O1219="",P1219=""),"",IF(AND(AND(MONTH(E1219)&gt;=8,MONTH(E1219)&lt;9),AND(MONTH(F1219)&gt;=8,MONTH(F1219)&lt;9)),(NETWORKDAYS(E1219,F1219,Lister!$D$7:$D$13)-P1219)*N1219/NETWORKDAYS(Lister!$D$20,Lister!$E$20,Lister!$D$7:$D$13),IF(AND(MONTH(E1219)=7,MONTH(F1219)=8),(NETWORKDAYS(Lister!$D$20,F1219,Lister!$D$7:$D$13)-P1219)*N1219/NETWORKDAYS(Lister!$D$20,Lister!$E$20,Lister!$D$7:$D$13),IF(AND(MONTH(E1219)=7,MONTH(F1219)=7),0)))),0),"")</f>
        <v/>
      </c>
      <c r="U1219" s="78" t="str">
        <f>IF(Ansøgning!U1201="","",Ansøgning!U1201)</f>
        <v/>
      </c>
      <c r="V1219" s="119" t="str">
        <f t="shared" si="133"/>
        <v/>
      </c>
      <c r="W1219" s="120" t="str">
        <f t="shared" si="134"/>
        <v/>
      </c>
      <c r="X1219" s="42" t="str">
        <f t="shared" si="135"/>
        <v/>
      </c>
    </row>
    <row r="1220" spans="1:24" x14ac:dyDescent="0.25">
      <c r="A1220" s="13" t="str">
        <f t="shared" si="136"/>
        <v/>
      </c>
      <c r="B1220" s="75" t="str">
        <f>IF(Ansøgning!B1202="","",Ansøgning!B1202)</f>
        <v/>
      </c>
      <c r="C1220" s="75" t="str">
        <f>IF(Ansøgning!C1202="","",Ansøgning!C1202)</f>
        <v/>
      </c>
      <c r="D1220" s="75" t="str">
        <f>IF(Ansøgning!D1202="","",Ansøgning!D1202)</f>
        <v/>
      </c>
      <c r="E1220" s="76" t="str">
        <f>IF(Ansøgning!E1202="","",Ansøgning!E1202)</f>
        <v/>
      </c>
      <c r="F1220" s="76" t="str">
        <f>IF(Ansøgning!F1202="","",Ansøgning!F1202)</f>
        <v/>
      </c>
      <c r="G1220" s="33" t="str">
        <f>IF(OR(E1220="",F1220=""),"",NETWORKDAYS(E1220,F1220,Lister!$D$7:$D$13))</f>
        <v/>
      </c>
      <c r="H1220" s="76" t="str">
        <f>IF(Ansøgning!H1202="","",Ansøgning!H1202)</f>
        <v/>
      </c>
      <c r="I1220" s="32" t="str">
        <f t="shared" si="130"/>
        <v/>
      </c>
      <c r="J1220" s="77" t="str">
        <f>IF(Ansøgning!J1202="","",Ansøgning!J1202)</f>
        <v/>
      </c>
      <c r="K1220" s="77" t="str">
        <f>IF(Ansøgning!K1202="","",Ansøgning!K1202)</f>
        <v/>
      </c>
      <c r="L1220" s="46" t="str">
        <f t="shared" si="131"/>
        <v/>
      </c>
      <c r="M1220" s="78" t="str">
        <f>IF(Ansøgning!M1202="","",Ansøgning!M1202)</f>
        <v/>
      </c>
      <c r="N1220" s="31" t="str">
        <f t="shared" si="132"/>
        <v/>
      </c>
      <c r="O1220" s="78" t="str">
        <f>IF(Ansøgning!O1202="","",Ansøgning!O1202)</f>
        <v/>
      </c>
      <c r="P1220" s="78" t="str">
        <f>IF(Ansøgning!P1202="","",Ansøgning!P1202)</f>
        <v/>
      </c>
      <c r="Q1220" s="78" t="str">
        <f>IF(Ansøgning!Q1202="","",Ansøgning!Q1202)</f>
        <v/>
      </c>
      <c r="R1220" s="78" t="str">
        <f>IF(Ansøgning!R1202="","",Ansøgning!R1202)</f>
        <v/>
      </c>
      <c r="S1220" s="46" t="str">
        <f>IFERROR(MAX(IF(OR(O1220="",P1220=""),"",IF(AND(AND(MONTH(E1220)&gt;=7,MONTH(E1220)&lt;8),AND(MONTH(F1220)&gt;=7,MONTH(F1220)&lt;8)),(NETWORKDAYS(E1220,F1220,Lister!$D$7:$D$13)-O1220)*N1220/NETWORKDAYS(Lister!$D$19,Lister!$E$19,Lister!$D$7:$D$13),IF(AND(AND(MONTH(E1220)&gt;=7,MONTH(E1220)&lt;8),MONTH(F1220)&gt;7),(NETWORKDAYS(E1220,Lister!$E$19,Lister!$D$7:$D$13)-O1220)*N1220/NETWORKDAYS(Lister!$D$19,Lister!$E$19,Lister!$D$7:$D$13),IF(MONTH(E1220)&gt;7,0)))),0),"")</f>
        <v/>
      </c>
      <c r="T1220" s="46" t="str">
        <f>IFERROR(MAX(IF(OR(O1220="",P1220=""),"",IF(AND(AND(MONTH(E1220)&gt;=8,MONTH(E1220)&lt;9),AND(MONTH(F1220)&gt;=8,MONTH(F1220)&lt;9)),(NETWORKDAYS(E1220,F1220,Lister!$D$7:$D$13)-P1220)*N1220/NETWORKDAYS(Lister!$D$20,Lister!$E$20,Lister!$D$7:$D$13),IF(AND(MONTH(E1220)=7,MONTH(F1220)=8),(NETWORKDAYS(Lister!$D$20,F1220,Lister!$D$7:$D$13)-P1220)*N1220/NETWORKDAYS(Lister!$D$20,Lister!$E$20,Lister!$D$7:$D$13),IF(AND(MONTH(E1220)=7,MONTH(F1220)=7),0)))),0),"")</f>
        <v/>
      </c>
      <c r="U1220" s="78" t="str">
        <f>IF(Ansøgning!U1202="","",Ansøgning!U1202)</f>
        <v/>
      </c>
      <c r="V1220" s="119" t="str">
        <f t="shared" si="133"/>
        <v/>
      </c>
      <c r="W1220" s="120" t="str">
        <f t="shared" si="134"/>
        <v/>
      </c>
      <c r="X1220" s="42" t="str">
        <f t="shared" si="135"/>
        <v/>
      </c>
    </row>
    <row r="1221" spans="1:24" x14ac:dyDescent="0.25">
      <c r="A1221" s="13" t="str">
        <f t="shared" si="136"/>
        <v/>
      </c>
      <c r="B1221" s="75" t="str">
        <f>IF(Ansøgning!B1203="","",Ansøgning!B1203)</f>
        <v/>
      </c>
      <c r="C1221" s="75" t="str">
        <f>IF(Ansøgning!C1203="","",Ansøgning!C1203)</f>
        <v/>
      </c>
      <c r="D1221" s="75" t="str">
        <f>IF(Ansøgning!D1203="","",Ansøgning!D1203)</f>
        <v/>
      </c>
      <c r="E1221" s="76" t="str">
        <f>IF(Ansøgning!E1203="","",Ansøgning!E1203)</f>
        <v/>
      </c>
      <c r="F1221" s="76" t="str">
        <f>IF(Ansøgning!F1203="","",Ansøgning!F1203)</f>
        <v/>
      </c>
      <c r="G1221" s="33" t="str">
        <f>IF(OR(E1221="",F1221=""),"",NETWORKDAYS(E1221,F1221,Lister!$D$7:$D$13))</f>
        <v/>
      </c>
      <c r="H1221" s="76" t="str">
        <f>IF(Ansøgning!H1203="","",Ansøgning!H1203)</f>
        <v/>
      </c>
      <c r="I1221" s="32" t="str">
        <f t="shared" si="130"/>
        <v/>
      </c>
      <c r="J1221" s="77" t="str">
        <f>IF(Ansøgning!J1203="","",Ansøgning!J1203)</f>
        <v/>
      </c>
      <c r="K1221" s="77" t="str">
        <f>IF(Ansøgning!K1203="","",Ansøgning!K1203)</f>
        <v/>
      </c>
      <c r="L1221" s="46" t="str">
        <f t="shared" si="131"/>
        <v/>
      </c>
      <c r="M1221" s="78" t="str">
        <f>IF(Ansøgning!M1203="","",Ansøgning!M1203)</f>
        <v/>
      </c>
      <c r="N1221" s="31" t="str">
        <f t="shared" si="132"/>
        <v/>
      </c>
      <c r="O1221" s="78" t="str">
        <f>IF(Ansøgning!O1203="","",Ansøgning!O1203)</f>
        <v/>
      </c>
      <c r="P1221" s="78" t="str">
        <f>IF(Ansøgning!P1203="","",Ansøgning!P1203)</f>
        <v/>
      </c>
      <c r="Q1221" s="78" t="str">
        <f>IF(Ansøgning!Q1203="","",Ansøgning!Q1203)</f>
        <v/>
      </c>
      <c r="R1221" s="78" t="str">
        <f>IF(Ansøgning!R1203="","",Ansøgning!R1203)</f>
        <v/>
      </c>
      <c r="S1221" s="46" t="str">
        <f>IFERROR(MAX(IF(OR(O1221="",P1221=""),"",IF(AND(AND(MONTH(E1221)&gt;=7,MONTH(E1221)&lt;8),AND(MONTH(F1221)&gt;=7,MONTH(F1221)&lt;8)),(NETWORKDAYS(E1221,F1221,Lister!$D$7:$D$13)-O1221)*N1221/NETWORKDAYS(Lister!$D$19,Lister!$E$19,Lister!$D$7:$D$13),IF(AND(AND(MONTH(E1221)&gt;=7,MONTH(E1221)&lt;8),MONTH(F1221)&gt;7),(NETWORKDAYS(E1221,Lister!$E$19,Lister!$D$7:$D$13)-O1221)*N1221/NETWORKDAYS(Lister!$D$19,Lister!$E$19,Lister!$D$7:$D$13),IF(MONTH(E1221)&gt;7,0)))),0),"")</f>
        <v/>
      </c>
      <c r="T1221" s="46" t="str">
        <f>IFERROR(MAX(IF(OR(O1221="",P1221=""),"",IF(AND(AND(MONTH(E1221)&gt;=8,MONTH(E1221)&lt;9),AND(MONTH(F1221)&gt;=8,MONTH(F1221)&lt;9)),(NETWORKDAYS(E1221,F1221,Lister!$D$7:$D$13)-P1221)*N1221/NETWORKDAYS(Lister!$D$20,Lister!$E$20,Lister!$D$7:$D$13),IF(AND(MONTH(E1221)=7,MONTH(F1221)=8),(NETWORKDAYS(Lister!$D$20,F1221,Lister!$D$7:$D$13)-P1221)*N1221/NETWORKDAYS(Lister!$D$20,Lister!$E$20,Lister!$D$7:$D$13),IF(AND(MONTH(E1221)=7,MONTH(F1221)=7),0)))),0),"")</f>
        <v/>
      </c>
      <c r="U1221" s="78" t="str">
        <f>IF(Ansøgning!U1203="","",Ansøgning!U1203)</f>
        <v/>
      </c>
      <c r="V1221" s="119" t="str">
        <f t="shared" si="133"/>
        <v/>
      </c>
      <c r="W1221" s="120" t="str">
        <f t="shared" si="134"/>
        <v/>
      </c>
      <c r="X1221" s="42" t="str">
        <f t="shared" si="135"/>
        <v/>
      </c>
    </row>
    <row r="1222" spans="1:24" x14ac:dyDescent="0.25">
      <c r="A1222" s="13" t="str">
        <f t="shared" si="136"/>
        <v/>
      </c>
      <c r="B1222" s="75" t="str">
        <f>IF(Ansøgning!B1204="","",Ansøgning!B1204)</f>
        <v/>
      </c>
      <c r="C1222" s="75" t="str">
        <f>IF(Ansøgning!C1204="","",Ansøgning!C1204)</f>
        <v/>
      </c>
      <c r="D1222" s="75" t="str">
        <f>IF(Ansøgning!D1204="","",Ansøgning!D1204)</f>
        <v/>
      </c>
      <c r="E1222" s="76" t="str">
        <f>IF(Ansøgning!E1204="","",Ansøgning!E1204)</f>
        <v/>
      </c>
      <c r="F1222" s="76" t="str">
        <f>IF(Ansøgning!F1204="","",Ansøgning!F1204)</f>
        <v/>
      </c>
      <c r="G1222" s="33" t="str">
        <f>IF(OR(E1222="",F1222=""),"",NETWORKDAYS(E1222,F1222,Lister!$D$7:$D$13))</f>
        <v/>
      </c>
      <c r="H1222" s="76" t="str">
        <f>IF(Ansøgning!H1204="","",Ansøgning!H1204)</f>
        <v/>
      </c>
      <c r="I1222" s="32" t="str">
        <f t="shared" si="130"/>
        <v/>
      </c>
      <c r="J1222" s="77" t="str">
        <f>IF(Ansøgning!J1204="","",Ansøgning!J1204)</f>
        <v/>
      </c>
      <c r="K1222" s="77" t="str">
        <f>IF(Ansøgning!K1204="","",Ansøgning!K1204)</f>
        <v/>
      </c>
      <c r="L1222" s="46" t="str">
        <f t="shared" si="131"/>
        <v/>
      </c>
      <c r="M1222" s="78" t="str">
        <f>IF(Ansøgning!M1204="","",Ansøgning!M1204)</f>
        <v/>
      </c>
      <c r="N1222" s="31" t="str">
        <f t="shared" si="132"/>
        <v/>
      </c>
      <c r="O1222" s="78" t="str">
        <f>IF(Ansøgning!O1204="","",Ansøgning!O1204)</f>
        <v/>
      </c>
      <c r="P1222" s="78" t="str">
        <f>IF(Ansøgning!P1204="","",Ansøgning!P1204)</f>
        <v/>
      </c>
      <c r="Q1222" s="78" t="str">
        <f>IF(Ansøgning!Q1204="","",Ansøgning!Q1204)</f>
        <v/>
      </c>
      <c r="R1222" s="78" t="str">
        <f>IF(Ansøgning!R1204="","",Ansøgning!R1204)</f>
        <v/>
      </c>
      <c r="S1222" s="46" t="str">
        <f>IFERROR(MAX(IF(OR(O1222="",P1222=""),"",IF(AND(AND(MONTH(E1222)&gt;=7,MONTH(E1222)&lt;8),AND(MONTH(F1222)&gt;=7,MONTH(F1222)&lt;8)),(NETWORKDAYS(E1222,F1222,Lister!$D$7:$D$13)-O1222)*N1222/NETWORKDAYS(Lister!$D$19,Lister!$E$19,Lister!$D$7:$D$13),IF(AND(AND(MONTH(E1222)&gt;=7,MONTH(E1222)&lt;8),MONTH(F1222)&gt;7),(NETWORKDAYS(E1222,Lister!$E$19,Lister!$D$7:$D$13)-O1222)*N1222/NETWORKDAYS(Lister!$D$19,Lister!$E$19,Lister!$D$7:$D$13),IF(MONTH(E1222)&gt;7,0)))),0),"")</f>
        <v/>
      </c>
      <c r="T1222" s="46" t="str">
        <f>IFERROR(MAX(IF(OR(O1222="",P1222=""),"",IF(AND(AND(MONTH(E1222)&gt;=8,MONTH(E1222)&lt;9),AND(MONTH(F1222)&gt;=8,MONTH(F1222)&lt;9)),(NETWORKDAYS(E1222,F1222,Lister!$D$7:$D$13)-P1222)*N1222/NETWORKDAYS(Lister!$D$20,Lister!$E$20,Lister!$D$7:$D$13),IF(AND(MONTH(E1222)=7,MONTH(F1222)=8),(NETWORKDAYS(Lister!$D$20,F1222,Lister!$D$7:$D$13)-P1222)*N1222/NETWORKDAYS(Lister!$D$20,Lister!$E$20,Lister!$D$7:$D$13),IF(AND(MONTH(E1222)=7,MONTH(F1222)=7),0)))),0),"")</f>
        <v/>
      </c>
      <c r="U1222" s="78" t="str">
        <f>IF(Ansøgning!U1204="","",Ansøgning!U1204)</f>
        <v/>
      </c>
      <c r="V1222" s="119" t="str">
        <f t="shared" si="133"/>
        <v/>
      </c>
      <c r="W1222" s="120" t="str">
        <f t="shared" si="134"/>
        <v/>
      </c>
      <c r="X1222" s="42" t="str">
        <f t="shared" si="135"/>
        <v/>
      </c>
    </row>
    <row r="1223" spans="1:24" x14ac:dyDescent="0.25">
      <c r="A1223" s="13" t="str">
        <f t="shared" si="136"/>
        <v/>
      </c>
      <c r="B1223" s="75" t="str">
        <f>IF(Ansøgning!B1205="","",Ansøgning!B1205)</f>
        <v/>
      </c>
      <c r="C1223" s="75" t="str">
        <f>IF(Ansøgning!C1205="","",Ansøgning!C1205)</f>
        <v/>
      </c>
      <c r="D1223" s="75" t="str">
        <f>IF(Ansøgning!D1205="","",Ansøgning!D1205)</f>
        <v/>
      </c>
      <c r="E1223" s="76" t="str">
        <f>IF(Ansøgning!E1205="","",Ansøgning!E1205)</f>
        <v/>
      </c>
      <c r="F1223" s="76" t="str">
        <f>IF(Ansøgning!F1205="","",Ansøgning!F1205)</f>
        <v/>
      </c>
      <c r="G1223" s="33" t="str">
        <f>IF(OR(E1223="",F1223=""),"",NETWORKDAYS(E1223,F1223,Lister!$D$7:$D$13))</f>
        <v/>
      </c>
      <c r="H1223" s="76" t="str">
        <f>IF(Ansøgning!H1205="","",Ansøgning!H1205)</f>
        <v/>
      </c>
      <c r="I1223" s="32" t="str">
        <f t="shared" si="130"/>
        <v/>
      </c>
      <c r="J1223" s="77" t="str">
        <f>IF(Ansøgning!J1205="","",Ansøgning!J1205)</f>
        <v/>
      </c>
      <c r="K1223" s="77" t="str">
        <f>IF(Ansøgning!K1205="","",Ansøgning!K1205)</f>
        <v/>
      </c>
      <c r="L1223" s="46" t="str">
        <f t="shared" si="131"/>
        <v/>
      </c>
      <c r="M1223" s="78" t="str">
        <f>IF(Ansøgning!M1205="","",Ansøgning!M1205)</f>
        <v/>
      </c>
      <c r="N1223" s="31" t="str">
        <f t="shared" si="132"/>
        <v/>
      </c>
      <c r="O1223" s="78" t="str">
        <f>IF(Ansøgning!O1205="","",Ansøgning!O1205)</f>
        <v/>
      </c>
      <c r="P1223" s="78" t="str">
        <f>IF(Ansøgning!P1205="","",Ansøgning!P1205)</f>
        <v/>
      </c>
      <c r="Q1223" s="78" t="str">
        <f>IF(Ansøgning!Q1205="","",Ansøgning!Q1205)</f>
        <v/>
      </c>
      <c r="R1223" s="78" t="str">
        <f>IF(Ansøgning!R1205="","",Ansøgning!R1205)</f>
        <v/>
      </c>
      <c r="S1223" s="46" t="str">
        <f>IFERROR(MAX(IF(OR(O1223="",P1223=""),"",IF(AND(AND(MONTH(E1223)&gt;=7,MONTH(E1223)&lt;8),AND(MONTH(F1223)&gt;=7,MONTH(F1223)&lt;8)),(NETWORKDAYS(E1223,F1223,Lister!$D$7:$D$13)-O1223)*N1223/NETWORKDAYS(Lister!$D$19,Lister!$E$19,Lister!$D$7:$D$13),IF(AND(AND(MONTH(E1223)&gt;=7,MONTH(E1223)&lt;8),MONTH(F1223)&gt;7),(NETWORKDAYS(E1223,Lister!$E$19,Lister!$D$7:$D$13)-O1223)*N1223/NETWORKDAYS(Lister!$D$19,Lister!$E$19,Lister!$D$7:$D$13),IF(MONTH(E1223)&gt;7,0)))),0),"")</f>
        <v/>
      </c>
      <c r="T1223" s="46" t="str">
        <f>IFERROR(MAX(IF(OR(O1223="",P1223=""),"",IF(AND(AND(MONTH(E1223)&gt;=8,MONTH(E1223)&lt;9),AND(MONTH(F1223)&gt;=8,MONTH(F1223)&lt;9)),(NETWORKDAYS(E1223,F1223,Lister!$D$7:$D$13)-P1223)*N1223/NETWORKDAYS(Lister!$D$20,Lister!$E$20,Lister!$D$7:$D$13),IF(AND(MONTH(E1223)=7,MONTH(F1223)=8),(NETWORKDAYS(Lister!$D$20,F1223,Lister!$D$7:$D$13)-P1223)*N1223/NETWORKDAYS(Lister!$D$20,Lister!$E$20,Lister!$D$7:$D$13),IF(AND(MONTH(E1223)=7,MONTH(F1223)=7),0)))),0),"")</f>
        <v/>
      </c>
      <c r="U1223" s="78" t="str">
        <f>IF(Ansøgning!U1205="","",Ansøgning!U1205)</f>
        <v/>
      </c>
      <c r="V1223" s="119" t="str">
        <f t="shared" si="133"/>
        <v/>
      </c>
      <c r="W1223" s="120" t="str">
        <f t="shared" si="134"/>
        <v/>
      </c>
      <c r="X1223" s="42" t="str">
        <f t="shared" si="135"/>
        <v/>
      </c>
    </row>
    <row r="1224" spans="1:24" x14ac:dyDescent="0.25">
      <c r="A1224" s="13" t="str">
        <f t="shared" si="136"/>
        <v/>
      </c>
      <c r="B1224" s="75" t="str">
        <f>IF(Ansøgning!B1206="","",Ansøgning!B1206)</f>
        <v/>
      </c>
      <c r="C1224" s="75" t="str">
        <f>IF(Ansøgning!C1206="","",Ansøgning!C1206)</f>
        <v/>
      </c>
      <c r="D1224" s="75" t="str">
        <f>IF(Ansøgning!D1206="","",Ansøgning!D1206)</f>
        <v/>
      </c>
      <c r="E1224" s="76" t="str">
        <f>IF(Ansøgning!E1206="","",Ansøgning!E1206)</f>
        <v/>
      </c>
      <c r="F1224" s="76" t="str">
        <f>IF(Ansøgning!F1206="","",Ansøgning!F1206)</f>
        <v/>
      </c>
      <c r="G1224" s="33" t="str">
        <f>IF(OR(E1224="",F1224=""),"",NETWORKDAYS(E1224,F1224,Lister!$D$7:$D$13))</f>
        <v/>
      </c>
      <c r="H1224" s="76" t="str">
        <f>IF(Ansøgning!H1206="","",Ansøgning!H1206)</f>
        <v/>
      </c>
      <c r="I1224" s="32" t="str">
        <f t="shared" si="130"/>
        <v/>
      </c>
      <c r="J1224" s="77" t="str">
        <f>IF(Ansøgning!J1206="","",Ansøgning!J1206)</f>
        <v/>
      </c>
      <c r="K1224" s="77" t="str">
        <f>IF(Ansøgning!K1206="","",Ansøgning!K1206)</f>
        <v/>
      </c>
      <c r="L1224" s="46" t="str">
        <f t="shared" si="131"/>
        <v/>
      </c>
      <c r="M1224" s="78" t="str">
        <f>IF(Ansøgning!M1206="","",Ansøgning!M1206)</f>
        <v/>
      </c>
      <c r="N1224" s="31" t="str">
        <f t="shared" si="132"/>
        <v/>
      </c>
      <c r="O1224" s="78" t="str">
        <f>IF(Ansøgning!O1206="","",Ansøgning!O1206)</f>
        <v/>
      </c>
      <c r="P1224" s="78" t="str">
        <f>IF(Ansøgning!P1206="","",Ansøgning!P1206)</f>
        <v/>
      </c>
      <c r="Q1224" s="78" t="str">
        <f>IF(Ansøgning!Q1206="","",Ansøgning!Q1206)</f>
        <v/>
      </c>
      <c r="R1224" s="78" t="str">
        <f>IF(Ansøgning!R1206="","",Ansøgning!R1206)</f>
        <v/>
      </c>
      <c r="S1224" s="46" t="str">
        <f>IFERROR(MAX(IF(OR(O1224="",P1224=""),"",IF(AND(AND(MONTH(E1224)&gt;=7,MONTH(E1224)&lt;8),AND(MONTH(F1224)&gt;=7,MONTH(F1224)&lt;8)),(NETWORKDAYS(E1224,F1224,Lister!$D$7:$D$13)-O1224)*N1224/NETWORKDAYS(Lister!$D$19,Lister!$E$19,Lister!$D$7:$D$13),IF(AND(AND(MONTH(E1224)&gt;=7,MONTH(E1224)&lt;8),MONTH(F1224)&gt;7),(NETWORKDAYS(E1224,Lister!$E$19,Lister!$D$7:$D$13)-O1224)*N1224/NETWORKDAYS(Lister!$D$19,Lister!$E$19,Lister!$D$7:$D$13),IF(MONTH(E1224)&gt;7,0)))),0),"")</f>
        <v/>
      </c>
      <c r="T1224" s="46" t="str">
        <f>IFERROR(MAX(IF(OR(O1224="",P1224=""),"",IF(AND(AND(MONTH(E1224)&gt;=8,MONTH(E1224)&lt;9),AND(MONTH(F1224)&gt;=8,MONTH(F1224)&lt;9)),(NETWORKDAYS(E1224,F1224,Lister!$D$7:$D$13)-P1224)*N1224/NETWORKDAYS(Lister!$D$20,Lister!$E$20,Lister!$D$7:$D$13),IF(AND(MONTH(E1224)=7,MONTH(F1224)=8),(NETWORKDAYS(Lister!$D$20,F1224,Lister!$D$7:$D$13)-P1224)*N1224/NETWORKDAYS(Lister!$D$20,Lister!$E$20,Lister!$D$7:$D$13),IF(AND(MONTH(E1224)=7,MONTH(F1224)=7),0)))),0),"")</f>
        <v/>
      </c>
      <c r="U1224" s="78" t="str">
        <f>IF(Ansøgning!U1206="","",Ansøgning!U1206)</f>
        <v/>
      </c>
      <c r="V1224" s="119" t="str">
        <f t="shared" si="133"/>
        <v/>
      </c>
      <c r="W1224" s="120" t="str">
        <f t="shared" si="134"/>
        <v/>
      </c>
      <c r="X1224" s="42" t="str">
        <f t="shared" si="135"/>
        <v/>
      </c>
    </row>
    <row r="1225" spans="1:24" x14ac:dyDescent="0.25">
      <c r="A1225" s="13" t="str">
        <f t="shared" si="136"/>
        <v/>
      </c>
      <c r="B1225" s="75" t="str">
        <f>IF(Ansøgning!B1207="","",Ansøgning!B1207)</f>
        <v/>
      </c>
      <c r="C1225" s="75" t="str">
        <f>IF(Ansøgning!C1207="","",Ansøgning!C1207)</f>
        <v/>
      </c>
      <c r="D1225" s="75" t="str">
        <f>IF(Ansøgning!D1207="","",Ansøgning!D1207)</f>
        <v/>
      </c>
      <c r="E1225" s="76" t="str">
        <f>IF(Ansøgning!E1207="","",Ansøgning!E1207)</f>
        <v/>
      </c>
      <c r="F1225" s="76" t="str">
        <f>IF(Ansøgning!F1207="","",Ansøgning!F1207)</f>
        <v/>
      </c>
      <c r="G1225" s="33" t="str">
        <f>IF(OR(E1225="",F1225=""),"",NETWORKDAYS(E1225,F1225,Lister!$D$7:$D$13))</f>
        <v/>
      </c>
      <c r="H1225" s="76" t="str">
        <f>IF(Ansøgning!H1207="","",Ansøgning!H1207)</f>
        <v/>
      </c>
      <c r="I1225" s="32" t="str">
        <f t="shared" si="130"/>
        <v/>
      </c>
      <c r="J1225" s="77" t="str">
        <f>IF(Ansøgning!J1207="","",Ansøgning!J1207)</f>
        <v/>
      </c>
      <c r="K1225" s="77" t="str">
        <f>IF(Ansøgning!K1207="","",Ansøgning!K1207)</f>
        <v/>
      </c>
      <c r="L1225" s="46" t="str">
        <f t="shared" si="131"/>
        <v/>
      </c>
      <c r="M1225" s="78" t="str">
        <f>IF(Ansøgning!M1207="","",Ansøgning!M1207)</f>
        <v/>
      </c>
      <c r="N1225" s="31" t="str">
        <f t="shared" si="132"/>
        <v/>
      </c>
      <c r="O1225" s="78" t="str">
        <f>IF(Ansøgning!O1207="","",Ansøgning!O1207)</f>
        <v/>
      </c>
      <c r="P1225" s="78" t="str">
        <f>IF(Ansøgning!P1207="","",Ansøgning!P1207)</f>
        <v/>
      </c>
      <c r="Q1225" s="78" t="str">
        <f>IF(Ansøgning!Q1207="","",Ansøgning!Q1207)</f>
        <v/>
      </c>
      <c r="R1225" s="78" t="str">
        <f>IF(Ansøgning!R1207="","",Ansøgning!R1207)</f>
        <v/>
      </c>
      <c r="S1225" s="46" t="str">
        <f>IFERROR(MAX(IF(OR(O1225="",P1225=""),"",IF(AND(AND(MONTH(E1225)&gt;=7,MONTH(E1225)&lt;8),AND(MONTH(F1225)&gt;=7,MONTH(F1225)&lt;8)),(NETWORKDAYS(E1225,F1225,Lister!$D$7:$D$13)-O1225)*N1225/NETWORKDAYS(Lister!$D$19,Lister!$E$19,Lister!$D$7:$D$13),IF(AND(AND(MONTH(E1225)&gt;=7,MONTH(E1225)&lt;8),MONTH(F1225)&gt;7),(NETWORKDAYS(E1225,Lister!$E$19,Lister!$D$7:$D$13)-O1225)*N1225/NETWORKDAYS(Lister!$D$19,Lister!$E$19,Lister!$D$7:$D$13),IF(MONTH(E1225)&gt;7,0)))),0),"")</f>
        <v/>
      </c>
      <c r="T1225" s="46" t="str">
        <f>IFERROR(MAX(IF(OR(O1225="",P1225=""),"",IF(AND(AND(MONTH(E1225)&gt;=8,MONTH(E1225)&lt;9),AND(MONTH(F1225)&gt;=8,MONTH(F1225)&lt;9)),(NETWORKDAYS(E1225,F1225,Lister!$D$7:$D$13)-P1225)*N1225/NETWORKDAYS(Lister!$D$20,Lister!$E$20,Lister!$D$7:$D$13),IF(AND(MONTH(E1225)=7,MONTH(F1225)=8),(NETWORKDAYS(Lister!$D$20,F1225,Lister!$D$7:$D$13)-P1225)*N1225/NETWORKDAYS(Lister!$D$20,Lister!$E$20,Lister!$D$7:$D$13),IF(AND(MONTH(E1225)=7,MONTH(F1225)=7),0)))),0),"")</f>
        <v/>
      </c>
      <c r="U1225" s="78" t="str">
        <f>IF(Ansøgning!U1207="","",Ansøgning!U1207)</f>
        <v/>
      </c>
      <c r="V1225" s="119" t="str">
        <f t="shared" si="133"/>
        <v/>
      </c>
      <c r="W1225" s="120" t="str">
        <f t="shared" si="134"/>
        <v/>
      </c>
      <c r="X1225" s="42" t="str">
        <f t="shared" si="135"/>
        <v/>
      </c>
    </row>
    <row r="1226" spans="1:24" x14ac:dyDescent="0.25">
      <c r="A1226" s="13" t="str">
        <f t="shared" si="136"/>
        <v/>
      </c>
      <c r="B1226" s="75" t="str">
        <f>IF(Ansøgning!B1208="","",Ansøgning!B1208)</f>
        <v/>
      </c>
      <c r="C1226" s="75" t="str">
        <f>IF(Ansøgning!C1208="","",Ansøgning!C1208)</f>
        <v/>
      </c>
      <c r="D1226" s="75" t="str">
        <f>IF(Ansøgning!D1208="","",Ansøgning!D1208)</f>
        <v/>
      </c>
      <c r="E1226" s="76" t="str">
        <f>IF(Ansøgning!E1208="","",Ansøgning!E1208)</f>
        <v/>
      </c>
      <c r="F1226" s="76" t="str">
        <f>IF(Ansøgning!F1208="","",Ansøgning!F1208)</f>
        <v/>
      </c>
      <c r="G1226" s="33" t="str">
        <f>IF(OR(E1226="",F1226=""),"",NETWORKDAYS(E1226,F1226,Lister!$D$7:$D$13))</f>
        <v/>
      </c>
      <c r="H1226" s="76" t="str">
        <f>IF(Ansøgning!H1208="","",Ansøgning!H1208)</f>
        <v/>
      </c>
      <c r="I1226" s="32" t="str">
        <f t="shared" si="130"/>
        <v/>
      </c>
      <c r="J1226" s="77" t="str">
        <f>IF(Ansøgning!J1208="","",Ansøgning!J1208)</f>
        <v/>
      </c>
      <c r="K1226" s="77" t="str">
        <f>IF(Ansøgning!K1208="","",Ansøgning!K1208)</f>
        <v/>
      </c>
      <c r="L1226" s="46" t="str">
        <f t="shared" si="131"/>
        <v/>
      </c>
      <c r="M1226" s="78" t="str">
        <f>IF(Ansøgning!M1208="","",Ansøgning!M1208)</f>
        <v/>
      </c>
      <c r="N1226" s="31" t="str">
        <f t="shared" si="132"/>
        <v/>
      </c>
      <c r="O1226" s="78" t="str">
        <f>IF(Ansøgning!O1208="","",Ansøgning!O1208)</f>
        <v/>
      </c>
      <c r="P1226" s="78" t="str">
        <f>IF(Ansøgning!P1208="","",Ansøgning!P1208)</f>
        <v/>
      </c>
      <c r="Q1226" s="78" t="str">
        <f>IF(Ansøgning!Q1208="","",Ansøgning!Q1208)</f>
        <v/>
      </c>
      <c r="R1226" s="78" t="str">
        <f>IF(Ansøgning!R1208="","",Ansøgning!R1208)</f>
        <v/>
      </c>
      <c r="S1226" s="46" t="str">
        <f>IFERROR(MAX(IF(OR(O1226="",P1226=""),"",IF(AND(AND(MONTH(E1226)&gt;=7,MONTH(E1226)&lt;8),AND(MONTH(F1226)&gt;=7,MONTH(F1226)&lt;8)),(NETWORKDAYS(E1226,F1226,Lister!$D$7:$D$13)-O1226)*N1226/NETWORKDAYS(Lister!$D$19,Lister!$E$19,Lister!$D$7:$D$13),IF(AND(AND(MONTH(E1226)&gt;=7,MONTH(E1226)&lt;8),MONTH(F1226)&gt;7),(NETWORKDAYS(E1226,Lister!$E$19,Lister!$D$7:$D$13)-O1226)*N1226/NETWORKDAYS(Lister!$D$19,Lister!$E$19,Lister!$D$7:$D$13),IF(MONTH(E1226)&gt;7,0)))),0),"")</f>
        <v/>
      </c>
      <c r="T1226" s="46" t="str">
        <f>IFERROR(MAX(IF(OR(O1226="",P1226=""),"",IF(AND(AND(MONTH(E1226)&gt;=8,MONTH(E1226)&lt;9),AND(MONTH(F1226)&gt;=8,MONTH(F1226)&lt;9)),(NETWORKDAYS(E1226,F1226,Lister!$D$7:$D$13)-P1226)*N1226/NETWORKDAYS(Lister!$D$20,Lister!$E$20,Lister!$D$7:$D$13),IF(AND(MONTH(E1226)=7,MONTH(F1226)=8),(NETWORKDAYS(Lister!$D$20,F1226,Lister!$D$7:$D$13)-P1226)*N1226/NETWORKDAYS(Lister!$D$20,Lister!$E$20,Lister!$D$7:$D$13),IF(AND(MONTH(E1226)=7,MONTH(F1226)=7),0)))),0),"")</f>
        <v/>
      </c>
      <c r="U1226" s="78" t="str">
        <f>IF(Ansøgning!U1208="","",Ansøgning!U1208)</f>
        <v/>
      </c>
      <c r="V1226" s="119" t="str">
        <f t="shared" si="133"/>
        <v/>
      </c>
      <c r="W1226" s="120" t="str">
        <f t="shared" si="134"/>
        <v/>
      </c>
      <c r="X1226" s="42" t="str">
        <f t="shared" si="135"/>
        <v/>
      </c>
    </row>
    <row r="1227" spans="1:24" x14ac:dyDescent="0.25">
      <c r="A1227" s="13" t="str">
        <f t="shared" si="136"/>
        <v/>
      </c>
      <c r="B1227" s="75" t="str">
        <f>IF(Ansøgning!B1209="","",Ansøgning!B1209)</f>
        <v/>
      </c>
      <c r="C1227" s="75" t="str">
        <f>IF(Ansøgning!C1209="","",Ansøgning!C1209)</f>
        <v/>
      </c>
      <c r="D1227" s="75" t="str">
        <f>IF(Ansøgning!D1209="","",Ansøgning!D1209)</f>
        <v/>
      </c>
      <c r="E1227" s="76" t="str">
        <f>IF(Ansøgning!E1209="","",Ansøgning!E1209)</f>
        <v/>
      </c>
      <c r="F1227" s="76" t="str">
        <f>IF(Ansøgning!F1209="","",Ansøgning!F1209)</f>
        <v/>
      </c>
      <c r="G1227" s="33" t="str">
        <f>IF(OR(E1227="",F1227=""),"",NETWORKDAYS(E1227,F1227,Lister!$D$7:$D$13))</f>
        <v/>
      </c>
      <c r="H1227" s="76" t="str">
        <f>IF(Ansøgning!H1209="","",Ansøgning!H1209)</f>
        <v/>
      </c>
      <c r="I1227" s="32" t="str">
        <f t="shared" si="130"/>
        <v/>
      </c>
      <c r="J1227" s="77" t="str">
        <f>IF(Ansøgning!J1209="","",Ansøgning!J1209)</f>
        <v/>
      </c>
      <c r="K1227" s="77" t="str">
        <f>IF(Ansøgning!K1209="","",Ansøgning!K1209)</f>
        <v/>
      </c>
      <c r="L1227" s="46" t="str">
        <f t="shared" si="131"/>
        <v/>
      </c>
      <c r="M1227" s="78" t="str">
        <f>IF(Ansøgning!M1209="","",Ansøgning!M1209)</f>
        <v/>
      </c>
      <c r="N1227" s="31" t="str">
        <f t="shared" si="132"/>
        <v/>
      </c>
      <c r="O1227" s="78" t="str">
        <f>IF(Ansøgning!O1209="","",Ansøgning!O1209)</f>
        <v/>
      </c>
      <c r="P1227" s="78" t="str">
        <f>IF(Ansøgning!P1209="","",Ansøgning!P1209)</f>
        <v/>
      </c>
      <c r="Q1227" s="78" t="str">
        <f>IF(Ansøgning!Q1209="","",Ansøgning!Q1209)</f>
        <v/>
      </c>
      <c r="R1227" s="78" t="str">
        <f>IF(Ansøgning!R1209="","",Ansøgning!R1209)</f>
        <v/>
      </c>
      <c r="S1227" s="46" t="str">
        <f>IFERROR(MAX(IF(OR(O1227="",P1227=""),"",IF(AND(AND(MONTH(E1227)&gt;=7,MONTH(E1227)&lt;8),AND(MONTH(F1227)&gt;=7,MONTH(F1227)&lt;8)),(NETWORKDAYS(E1227,F1227,Lister!$D$7:$D$13)-O1227)*N1227/NETWORKDAYS(Lister!$D$19,Lister!$E$19,Lister!$D$7:$D$13),IF(AND(AND(MONTH(E1227)&gt;=7,MONTH(E1227)&lt;8),MONTH(F1227)&gt;7),(NETWORKDAYS(E1227,Lister!$E$19,Lister!$D$7:$D$13)-O1227)*N1227/NETWORKDAYS(Lister!$D$19,Lister!$E$19,Lister!$D$7:$D$13),IF(MONTH(E1227)&gt;7,0)))),0),"")</f>
        <v/>
      </c>
      <c r="T1227" s="46" t="str">
        <f>IFERROR(MAX(IF(OR(O1227="",P1227=""),"",IF(AND(AND(MONTH(E1227)&gt;=8,MONTH(E1227)&lt;9),AND(MONTH(F1227)&gt;=8,MONTH(F1227)&lt;9)),(NETWORKDAYS(E1227,F1227,Lister!$D$7:$D$13)-P1227)*N1227/NETWORKDAYS(Lister!$D$20,Lister!$E$20,Lister!$D$7:$D$13),IF(AND(MONTH(E1227)=7,MONTH(F1227)=8),(NETWORKDAYS(Lister!$D$20,F1227,Lister!$D$7:$D$13)-P1227)*N1227/NETWORKDAYS(Lister!$D$20,Lister!$E$20,Lister!$D$7:$D$13),IF(AND(MONTH(E1227)=7,MONTH(F1227)=7),0)))),0),"")</f>
        <v/>
      </c>
      <c r="U1227" s="78" t="str">
        <f>IF(Ansøgning!U1209="","",Ansøgning!U1209)</f>
        <v/>
      </c>
      <c r="V1227" s="119" t="str">
        <f t="shared" si="133"/>
        <v/>
      </c>
      <c r="W1227" s="120" t="str">
        <f t="shared" si="134"/>
        <v/>
      </c>
      <c r="X1227" s="42" t="str">
        <f t="shared" si="135"/>
        <v/>
      </c>
    </row>
    <row r="1228" spans="1:24" x14ac:dyDescent="0.25">
      <c r="A1228" s="13" t="str">
        <f t="shared" si="136"/>
        <v/>
      </c>
      <c r="B1228" s="75" t="str">
        <f>IF(Ansøgning!B1210="","",Ansøgning!B1210)</f>
        <v/>
      </c>
      <c r="C1228" s="75" t="str">
        <f>IF(Ansøgning!C1210="","",Ansøgning!C1210)</f>
        <v/>
      </c>
      <c r="D1228" s="75" t="str">
        <f>IF(Ansøgning!D1210="","",Ansøgning!D1210)</f>
        <v/>
      </c>
      <c r="E1228" s="76" t="str">
        <f>IF(Ansøgning!E1210="","",Ansøgning!E1210)</f>
        <v/>
      </c>
      <c r="F1228" s="76" t="str">
        <f>IF(Ansøgning!F1210="","",Ansøgning!F1210)</f>
        <v/>
      </c>
      <c r="G1228" s="33" t="str">
        <f>IF(OR(E1228="",F1228=""),"",NETWORKDAYS(E1228,F1228,Lister!$D$7:$D$13))</f>
        <v/>
      </c>
      <c r="H1228" s="76" t="str">
        <f>IF(Ansøgning!H1210="","",Ansøgning!H1210)</f>
        <v/>
      </c>
      <c r="I1228" s="32" t="str">
        <f t="shared" si="130"/>
        <v/>
      </c>
      <c r="J1228" s="77" t="str">
        <f>IF(Ansøgning!J1210="","",Ansøgning!J1210)</f>
        <v/>
      </c>
      <c r="K1228" s="77" t="str">
        <f>IF(Ansøgning!K1210="","",Ansøgning!K1210)</f>
        <v/>
      </c>
      <c r="L1228" s="46" t="str">
        <f t="shared" si="131"/>
        <v/>
      </c>
      <c r="M1228" s="78" t="str">
        <f>IF(Ansøgning!M1210="","",Ansøgning!M1210)</f>
        <v/>
      </c>
      <c r="N1228" s="31" t="str">
        <f t="shared" si="132"/>
        <v/>
      </c>
      <c r="O1228" s="78" t="str">
        <f>IF(Ansøgning!O1210="","",Ansøgning!O1210)</f>
        <v/>
      </c>
      <c r="P1228" s="78" t="str">
        <f>IF(Ansøgning!P1210="","",Ansøgning!P1210)</f>
        <v/>
      </c>
      <c r="Q1228" s="78" t="str">
        <f>IF(Ansøgning!Q1210="","",Ansøgning!Q1210)</f>
        <v/>
      </c>
      <c r="R1228" s="78" t="str">
        <f>IF(Ansøgning!R1210="","",Ansøgning!R1210)</f>
        <v/>
      </c>
      <c r="S1228" s="46" t="str">
        <f>IFERROR(MAX(IF(OR(O1228="",P1228=""),"",IF(AND(AND(MONTH(E1228)&gt;=7,MONTH(E1228)&lt;8),AND(MONTH(F1228)&gt;=7,MONTH(F1228)&lt;8)),(NETWORKDAYS(E1228,F1228,Lister!$D$7:$D$13)-O1228)*N1228/NETWORKDAYS(Lister!$D$19,Lister!$E$19,Lister!$D$7:$D$13),IF(AND(AND(MONTH(E1228)&gt;=7,MONTH(E1228)&lt;8),MONTH(F1228)&gt;7),(NETWORKDAYS(E1228,Lister!$E$19,Lister!$D$7:$D$13)-O1228)*N1228/NETWORKDAYS(Lister!$D$19,Lister!$E$19,Lister!$D$7:$D$13),IF(MONTH(E1228)&gt;7,0)))),0),"")</f>
        <v/>
      </c>
      <c r="T1228" s="46" t="str">
        <f>IFERROR(MAX(IF(OR(O1228="",P1228=""),"",IF(AND(AND(MONTH(E1228)&gt;=8,MONTH(E1228)&lt;9),AND(MONTH(F1228)&gt;=8,MONTH(F1228)&lt;9)),(NETWORKDAYS(E1228,F1228,Lister!$D$7:$D$13)-P1228)*N1228/NETWORKDAYS(Lister!$D$20,Lister!$E$20,Lister!$D$7:$D$13),IF(AND(MONTH(E1228)=7,MONTH(F1228)=8),(NETWORKDAYS(Lister!$D$20,F1228,Lister!$D$7:$D$13)-P1228)*N1228/NETWORKDAYS(Lister!$D$20,Lister!$E$20,Lister!$D$7:$D$13),IF(AND(MONTH(E1228)=7,MONTH(F1228)=7),0)))),0),"")</f>
        <v/>
      </c>
      <c r="U1228" s="78" t="str">
        <f>IF(Ansøgning!U1210="","",Ansøgning!U1210)</f>
        <v/>
      </c>
      <c r="V1228" s="119" t="str">
        <f t="shared" si="133"/>
        <v/>
      </c>
      <c r="W1228" s="120" t="str">
        <f t="shared" si="134"/>
        <v/>
      </c>
      <c r="X1228" s="42" t="str">
        <f t="shared" si="135"/>
        <v/>
      </c>
    </row>
    <row r="1229" spans="1:24" x14ac:dyDescent="0.25">
      <c r="A1229" s="13" t="str">
        <f t="shared" si="136"/>
        <v/>
      </c>
      <c r="B1229" s="75" t="str">
        <f>IF(Ansøgning!B1211="","",Ansøgning!B1211)</f>
        <v/>
      </c>
      <c r="C1229" s="75" t="str">
        <f>IF(Ansøgning!C1211="","",Ansøgning!C1211)</f>
        <v/>
      </c>
      <c r="D1229" s="75" t="str">
        <f>IF(Ansøgning!D1211="","",Ansøgning!D1211)</f>
        <v/>
      </c>
      <c r="E1229" s="76" t="str">
        <f>IF(Ansøgning!E1211="","",Ansøgning!E1211)</f>
        <v/>
      </c>
      <c r="F1229" s="76" t="str">
        <f>IF(Ansøgning!F1211="","",Ansøgning!F1211)</f>
        <v/>
      </c>
      <c r="G1229" s="33" t="str">
        <f>IF(OR(E1229="",F1229=""),"",NETWORKDAYS(E1229,F1229,Lister!$D$7:$D$13))</f>
        <v/>
      </c>
      <c r="H1229" s="76" t="str">
        <f>IF(Ansøgning!H1211="","",Ansøgning!H1211)</f>
        <v/>
      </c>
      <c r="I1229" s="32" t="str">
        <f t="shared" si="130"/>
        <v/>
      </c>
      <c r="J1229" s="77" t="str">
        <f>IF(Ansøgning!J1211="","",Ansøgning!J1211)</f>
        <v/>
      </c>
      <c r="K1229" s="77" t="str">
        <f>IF(Ansøgning!K1211="","",Ansøgning!K1211)</f>
        <v/>
      </c>
      <c r="L1229" s="46" t="str">
        <f t="shared" si="131"/>
        <v/>
      </c>
      <c r="M1229" s="78" t="str">
        <f>IF(Ansøgning!M1211="","",Ansøgning!M1211)</f>
        <v/>
      </c>
      <c r="N1229" s="31" t="str">
        <f t="shared" si="132"/>
        <v/>
      </c>
      <c r="O1229" s="78" t="str">
        <f>IF(Ansøgning!O1211="","",Ansøgning!O1211)</f>
        <v/>
      </c>
      <c r="P1229" s="78" t="str">
        <f>IF(Ansøgning!P1211="","",Ansøgning!P1211)</f>
        <v/>
      </c>
      <c r="Q1229" s="78" t="str">
        <f>IF(Ansøgning!Q1211="","",Ansøgning!Q1211)</f>
        <v/>
      </c>
      <c r="R1229" s="78" t="str">
        <f>IF(Ansøgning!R1211="","",Ansøgning!R1211)</f>
        <v/>
      </c>
      <c r="S1229" s="46" t="str">
        <f>IFERROR(MAX(IF(OR(O1229="",P1229=""),"",IF(AND(AND(MONTH(E1229)&gt;=7,MONTH(E1229)&lt;8),AND(MONTH(F1229)&gt;=7,MONTH(F1229)&lt;8)),(NETWORKDAYS(E1229,F1229,Lister!$D$7:$D$13)-O1229)*N1229/NETWORKDAYS(Lister!$D$19,Lister!$E$19,Lister!$D$7:$D$13),IF(AND(AND(MONTH(E1229)&gt;=7,MONTH(E1229)&lt;8),MONTH(F1229)&gt;7),(NETWORKDAYS(E1229,Lister!$E$19,Lister!$D$7:$D$13)-O1229)*N1229/NETWORKDAYS(Lister!$D$19,Lister!$E$19,Lister!$D$7:$D$13),IF(MONTH(E1229)&gt;7,0)))),0),"")</f>
        <v/>
      </c>
      <c r="T1229" s="46" t="str">
        <f>IFERROR(MAX(IF(OR(O1229="",P1229=""),"",IF(AND(AND(MONTH(E1229)&gt;=8,MONTH(E1229)&lt;9),AND(MONTH(F1229)&gt;=8,MONTH(F1229)&lt;9)),(NETWORKDAYS(E1229,F1229,Lister!$D$7:$D$13)-P1229)*N1229/NETWORKDAYS(Lister!$D$20,Lister!$E$20,Lister!$D$7:$D$13),IF(AND(MONTH(E1229)=7,MONTH(F1229)=8),(NETWORKDAYS(Lister!$D$20,F1229,Lister!$D$7:$D$13)-P1229)*N1229/NETWORKDAYS(Lister!$D$20,Lister!$E$20,Lister!$D$7:$D$13),IF(AND(MONTH(E1229)=7,MONTH(F1229)=7),0)))),0),"")</f>
        <v/>
      </c>
      <c r="U1229" s="78" t="str">
        <f>IF(Ansøgning!U1211="","",Ansøgning!U1211)</f>
        <v/>
      </c>
      <c r="V1229" s="119" t="str">
        <f t="shared" si="133"/>
        <v/>
      </c>
      <c r="W1229" s="120" t="str">
        <f t="shared" si="134"/>
        <v/>
      </c>
      <c r="X1229" s="42" t="str">
        <f t="shared" si="135"/>
        <v/>
      </c>
    </row>
    <row r="1230" spans="1:24" x14ac:dyDescent="0.25">
      <c r="A1230" s="13" t="str">
        <f t="shared" si="136"/>
        <v/>
      </c>
      <c r="B1230" s="75" t="str">
        <f>IF(Ansøgning!B1212="","",Ansøgning!B1212)</f>
        <v/>
      </c>
      <c r="C1230" s="75" t="str">
        <f>IF(Ansøgning!C1212="","",Ansøgning!C1212)</f>
        <v/>
      </c>
      <c r="D1230" s="75" t="str">
        <f>IF(Ansøgning!D1212="","",Ansøgning!D1212)</f>
        <v/>
      </c>
      <c r="E1230" s="76" t="str">
        <f>IF(Ansøgning!E1212="","",Ansøgning!E1212)</f>
        <v/>
      </c>
      <c r="F1230" s="76" t="str">
        <f>IF(Ansøgning!F1212="","",Ansøgning!F1212)</f>
        <v/>
      </c>
      <c r="G1230" s="33" t="str">
        <f>IF(OR(E1230="",F1230=""),"",NETWORKDAYS(E1230,F1230,Lister!$D$7:$D$13))</f>
        <v/>
      </c>
      <c r="H1230" s="76" t="str">
        <f>IF(Ansøgning!H1212="","",Ansøgning!H1212)</f>
        <v/>
      </c>
      <c r="I1230" s="32" t="str">
        <f t="shared" si="130"/>
        <v/>
      </c>
      <c r="J1230" s="77" t="str">
        <f>IF(Ansøgning!J1212="","",Ansøgning!J1212)</f>
        <v/>
      </c>
      <c r="K1230" s="77" t="str">
        <f>IF(Ansøgning!K1212="","",Ansøgning!K1212)</f>
        <v/>
      </c>
      <c r="L1230" s="46" t="str">
        <f t="shared" si="131"/>
        <v/>
      </c>
      <c r="M1230" s="78" t="str">
        <f>IF(Ansøgning!M1212="","",Ansøgning!M1212)</f>
        <v/>
      </c>
      <c r="N1230" s="31" t="str">
        <f t="shared" si="132"/>
        <v/>
      </c>
      <c r="O1230" s="78" t="str">
        <f>IF(Ansøgning!O1212="","",Ansøgning!O1212)</f>
        <v/>
      </c>
      <c r="P1230" s="78" t="str">
        <f>IF(Ansøgning!P1212="","",Ansøgning!P1212)</f>
        <v/>
      </c>
      <c r="Q1230" s="78" t="str">
        <f>IF(Ansøgning!Q1212="","",Ansøgning!Q1212)</f>
        <v/>
      </c>
      <c r="R1230" s="78" t="str">
        <f>IF(Ansøgning!R1212="","",Ansøgning!R1212)</f>
        <v/>
      </c>
      <c r="S1230" s="46" t="str">
        <f>IFERROR(MAX(IF(OR(O1230="",P1230=""),"",IF(AND(AND(MONTH(E1230)&gt;=7,MONTH(E1230)&lt;8),AND(MONTH(F1230)&gt;=7,MONTH(F1230)&lt;8)),(NETWORKDAYS(E1230,F1230,Lister!$D$7:$D$13)-O1230)*N1230/NETWORKDAYS(Lister!$D$19,Lister!$E$19,Lister!$D$7:$D$13),IF(AND(AND(MONTH(E1230)&gt;=7,MONTH(E1230)&lt;8),MONTH(F1230)&gt;7),(NETWORKDAYS(E1230,Lister!$E$19,Lister!$D$7:$D$13)-O1230)*N1230/NETWORKDAYS(Lister!$D$19,Lister!$E$19,Lister!$D$7:$D$13),IF(MONTH(E1230)&gt;7,0)))),0),"")</f>
        <v/>
      </c>
      <c r="T1230" s="46" t="str">
        <f>IFERROR(MAX(IF(OR(O1230="",P1230=""),"",IF(AND(AND(MONTH(E1230)&gt;=8,MONTH(E1230)&lt;9),AND(MONTH(F1230)&gt;=8,MONTH(F1230)&lt;9)),(NETWORKDAYS(E1230,F1230,Lister!$D$7:$D$13)-P1230)*N1230/NETWORKDAYS(Lister!$D$20,Lister!$E$20,Lister!$D$7:$D$13),IF(AND(MONTH(E1230)=7,MONTH(F1230)=8),(NETWORKDAYS(Lister!$D$20,F1230,Lister!$D$7:$D$13)-P1230)*N1230/NETWORKDAYS(Lister!$D$20,Lister!$E$20,Lister!$D$7:$D$13),IF(AND(MONTH(E1230)=7,MONTH(F1230)=7),0)))),0),"")</f>
        <v/>
      </c>
      <c r="U1230" s="78" t="str">
        <f>IF(Ansøgning!U1212="","",Ansøgning!U1212)</f>
        <v/>
      </c>
      <c r="V1230" s="119" t="str">
        <f t="shared" si="133"/>
        <v/>
      </c>
      <c r="W1230" s="120" t="str">
        <f t="shared" si="134"/>
        <v/>
      </c>
      <c r="X1230" s="42" t="str">
        <f t="shared" si="135"/>
        <v/>
      </c>
    </row>
    <row r="1231" spans="1:24" x14ac:dyDescent="0.25">
      <c r="A1231" s="13" t="str">
        <f t="shared" si="136"/>
        <v/>
      </c>
      <c r="B1231" s="75" t="str">
        <f>IF(Ansøgning!B1213="","",Ansøgning!B1213)</f>
        <v/>
      </c>
      <c r="C1231" s="75" t="str">
        <f>IF(Ansøgning!C1213="","",Ansøgning!C1213)</f>
        <v/>
      </c>
      <c r="D1231" s="75" t="str">
        <f>IF(Ansøgning!D1213="","",Ansøgning!D1213)</f>
        <v/>
      </c>
      <c r="E1231" s="76" t="str">
        <f>IF(Ansøgning!E1213="","",Ansøgning!E1213)</f>
        <v/>
      </c>
      <c r="F1231" s="76" t="str">
        <f>IF(Ansøgning!F1213="","",Ansøgning!F1213)</f>
        <v/>
      </c>
      <c r="G1231" s="33" t="str">
        <f>IF(OR(E1231="",F1231=""),"",NETWORKDAYS(E1231,F1231,Lister!$D$7:$D$13))</f>
        <v/>
      </c>
      <c r="H1231" s="76" t="str">
        <f>IF(Ansøgning!H1213="","",Ansøgning!H1213)</f>
        <v/>
      </c>
      <c r="I1231" s="32" t="str">
        <f t="shared" si="130"/>
        <v/>
      </c>
      <c r="J1231" s="77" t="str">
        <f>IF(Ansøgning!J1213="","",Ansøgning!J1213)</f>
        <v/>
      </c>
      <c r="K1231" s="77" t="str">
        <f>IF(Ansøgning!K1213="","",Ansøgning!K1213)</f>
        <v/>
      </c>
      <c r="L1231" s="46" t="str">
        <f t="shared" si="131"/>
        <v/>
      </c>
      <c r="M1231" s="78" t="str">
        <f>IF(Ansøgning!M1213="","",Ansøgning!M1213)</f>
        <v/>
      </c>
      <c r="N1231" s="31" t="str">
        <f t="shared" si="132"/>
        <v/>
      </c>
      <c r="O1231" s="78" t="str">
        <f>IF(Ansøgning!O1213="","",Ansøgning!O1213)</f>
        <v/>
      </c>
      <c r="P1231" s="78" t="str">
        <f>IF(Ansøgning!P1213="","",Ansøgning!P1213)</f>
        <v/>
      </c>
      <c r="Q1231" s="78" t="str">
        <f>IF(Ansøgning!Q1213="","",Ansøgning!Q1213)</f>
        <v/>
      </c>
      <c r="R1231" s="78" t="str">
        <f>IF(Ansøgning!R1213="","",Ansøgning!R1213)</f>
        <v/>
      </c>
      <c r="S1231" s="46" t="str">
        <f>IFERROR(MAX(IF(OR(O1231="",P1231=""),"",IF(AND(AND(MONTH(E1231)&gt;=7,MONTH(E1231)&lt;8),AND(MONTH(F1231)&gt;=7,MONTH(F1231)&lt;8)),(NETWORKDAYS(E1231,F1231,Lister!$D$7:$D$13)-O1231)*N1231/NETWORKDAYS(Lister!$D$19,Lister!$E$19,Lister!$D$7:$D$13),IF(AND(AND(MONTH(E1231)&gt;=7,MONTH(E1231)&lt;8),MONTH(F1231)&gt;7),(NETWORKDAYS(E1231,Lister!$E$19,Lister!$D$7:$D$13)-O1231)*N1231/NETWORKDAYS(Lister!$D$19,Lister!$E$19,Lister!$D$7:$D$13),IF(MONTH(E1231)&gt;7,0)))),0),"")</f>
        <v/>
      </c>
      <c r="T1231" s="46" t="str">
        <f>IFERROR(MAX(IF(OR(O1231="",P1231=""),"",IF(AND(AND(MONTH(E1231)&gt;=8,MONTH(E1231)&lt;9),AND(MONTH(F1231)&gt;=8,MONTH(F1231)&lt;9)),(NETWORKDAYS(E1231,F1231,Lister!$D$7:$D$13)-P1231)*N1231/NETWORKDAYS(Lister!$D$20,Lister!$E$20,Lister!$D$7:$D$13),IF(AND(MONTH(E1231)=7,MONTH(F1231)=8),(NETWORKDAYS(Lister!$D$20,F1231,Lister!$D$7:$D$13)-P1231)*N1231/NETWORKDAYS(Lister!$D$20,Lister!$E$20,Lister!$D$7:$D$13),IF(AND(MONTH(E1231)=7,MONTH(F1231)=7),0)))),0),"")</f>
        <v/>
      </c>
      <c r="U1231" s="78" t="str">
        <f>IF(Ansøgning!U1213="","",Ansøgning!U1213)</f>
        <v/>
      </c>
      <c r="V1231" s="119" t="str">
        <f t="shared" si="133"/>
        <v/>
      </c>
      <c r="W1231" s="120" t="str">
        <f t="shared" si="134"/>
        <v/>
      </c>
      <c r="X1231" s="42" t="str">
        <f t="shared" si="135"/>
        <v/>
      </c>
    </row>
    <row r="1232" spans="1:24" x14ac:dyDescent="0.25">
      <c r="A1232" s="13" t="str">
        <f t="shared" si="136"/>
        <v/>
      </c>
      <c r="B1232" s="75" t="str">
        <f>IF(Ansøgning!B1214="","",Ansøgning!B1214)</f>
        <v/>
      </c>
      <c r="C1232" s="75" t="str">
        <f>IF(Ansøgning!C1214="","",Ansøgning!C1214)</f>
        <v/>
      </c>
      <c r="D1232" s="75" t="str">
        <f>IF(Ansøgning!D1214="","",Ansøgning!D1214)</f>
        <v/>
      </c>
      <c r="E1232" s="76" t="str">
        <f>IF(Ansøgning!E1214="","",Ansøgning!E1214)</f>
        <v/>
      </c>
      <c r="F1232" s="76" t="str">
        <f>IF(Ansøgning!F1214="","",Ansøgning!F1214)</f>
        <v/>
      </c>
      <c r="G1232" s="33" t="str">
        <f>IF(OR(E1232="",F1232=""),"",NETWORKDAYS(E1232,F1232,Lister!$D$7:$D$13))</f>
        <v/>
      </c>
      <c r="H1232" s="76" t="str">
        <f>IF(Ansøgning!H1214="","",Ansøgning!H1214)</f>
        <v/>
      </c>
      <c r="I1232" s="32" t="str">
        <f t="shared" si="130"/>
        <v/>
      </c>
      <c r="J1232" s="77" t="str">
        <f>IF(Ansøgning!J1214="","",Ansøgning!J1214)</f>
        <v/>
      </c>
      <c r="K1232" s="77" t="str">
        <f>IF(Ansøgning!K1214="","",Ansøgning!K1214)</f>
        <v/>
      </c>
      <c r="L1232" s="46" t="str">
        <f t="shared" si="131"/>
        <v/>
      </c>
      <c r="M1232" s="78" t="str">
        <f>IF(Ansøgning!M1214="","",Ansøgning!M1214)</f>
        <v/>
      </c>
      <c r="N1232" s="31" t="str">
        <f t="shared" si="132"/>
        <v/>
      </c>
      <c r="O1232" s="78" t="str">
        <f>IF(Ansøgning!O1214="","",Ansøgning!O1214)</f>
        <v/>
      </c>
      <c r="P1232" s="78" t="str">
        <f>IF(Ansøgning!P1214="","",Ansøgning!P1214)</f>
        <v/>
      </c>
      <c r="Q1232" s="78" t="str">
        <f>IF(Ansøgning!Q1214="","",Ansøgning!Q1214)</f>
        <v/>
      </c>
      <c r="R1232" s="78" t="str">
        <f>IF(Ansøgning!R1214="","",Ansøgning!R1214)</f>
        <v/>
      </c>
      <c r="S1232" s="46" t="str">
        <f>IFERROR(MAX(IF(OR(O1232="",P1232=""),"",IF(AND(AND(MONTH(E1232)&gt;=7,MONTH(E1232)&lt;8),AND(MONTH(F1232)&gt;=7,MONTH(F1232)&lt;8)),(NETWORKDAYS(E1232,F1232,Lister!$D$7:$D$13)-O1232)*N1232/NETWORKDAYS(Lister!$D$19,Lister!$E$19,Lister!$D$7:$D$13),IF(AND(AND(MONTH(E1232)&gt;=7,MONTH(E1232)&lt;8),MONTH(F1232)&gt;7),(NETWORKDAYS(E1232,Lister!$E$19,Lister!$D$7:$D$13)-O1232)*N1232/NETWORKDAYS(Lister!$D$19,Lister!$E$19,Lister!$D$7:$D$13),IF(MONTH(E1232)&gt;7,0)))),0),"")</f>
        <v/>
      </c>
      <c r="T1232" s="46" t="str">
        <f>IFERROR(MAX(IF(OR(O1232="",P1232=""),"",IF(AND(AND(MONTH(E1232)&gt;=8,MONTH(E1232)&lt;9),AND(MONTH(F1232)&gt;=8,MONTH(F1232)&lt;9)),(NETWORKDAYS(E1232,F1232,Lister!$D$7:$D$13)-P1232)*N1232/NETWORKDAYS(Lister!$D$20,Lister!$E$20,Lister!$D$7:$D$13),IF(AND(MONTH(E1232)=7,MONTH(F1232)=8),(NETWORKDAYS(Lister!$D$20,F1232,Lister!$D$7:$D$13)-P1232)*N1232/NETWORKDAYS(Lister!$D$20,Lister!$E$20,Lister!$D$7:$D$13),IF(AND(MONTH(E1232)=7,MONTH(F1232)=7),0)))),0),"")</f>
        <v/>
      </c>
      <c r="U1232" s="78" t="str">
        <f>IF(Ansøgning!U1214="","",Ansøgning!U1214)</f>
        <v/>
      </c>
      <c r="V1232" s="119" t="str">
        <f t="shared" si="133"/>
        <v/>
      </c>
      <c r="W1232" s="120" t="str">
        <f t="shared" si="134"/>
        <v/>
      </c>
      <c r="X1232" s="42" t="str">
        <f t="shared" si="135"/>
        <v/>
      </c>
    </row>
    <row r="1233" spans="1:24" x14ac:dyDescent="0.25">
      <c r="A1233" s="13" t="str">
        <f t="shared" si="136"/>
        <v/>
      </c>
      <c r="B1233" s="75" t="str">
        <f>IF(Ansøgning!B1215="","",Ansøgning!B1215)</f>
        <v/>
      </c>
      <c r="C1233" s="75" t="str">
        <f>IF(Ansøgning!C1215="","",Ansøgning!C1215)</f>
        <v/>
      </c>
      <c r="D1233" s="75" t="str">
        <f>IF(Ansøgning!D1215="","",Ansøgning!D1215)</f>
        <v/>
      </c>
      <c r="E1233" s="76" t="str">
        <f>IF(Ansøgning!E1215="","",Ansøgning!E1215)</f>
        <v/>
      </c>
      <c r="F1233" s="76" t="str">
        <f>IF(Ansøgning!F1215="","",Ansøgning!F1215)</f>
        <v/>
      </c>
      <c r="G1233" s="33" t="str">
        <f>IF(OR(E1233="",F1233=""),"",NETWORKDAYS(E1233,F1233,Lister!$D$7:$D$13))</f>
        <v/>
      </c>
      <c r="H1233" s="76" t="str">
        <f>IF(Ansøgning!H1215="","",Ansøgning!H1215)</f>
        <v/>
      </c>
      <c r="I1233" s="32" t="str">
        <f t="shared" si="130"/>
        <v/>
      </c>
      <c r="J1233" s="77" t="str">
        <f>IF(Ansøgning!J1215="","",Ansøgning!J1215)</f>
        <v/>
      </c>
      <c r="K1233" s="77" t="str">
        <f>IF(Ansøgning!K1215="","",Ansøgning!K1215)</f>
        <v/>
      </c>
      <c r="L1233" s="46" t="str">
        <f t="shared" si="131"/>
        <v/>
      </c>
      <c r="M1233" s="78" t="str">
        <f>IF(Ansøgning!M1215="","",Ansøgning!M1215)</f>
        <v/>
      </c>
      <c r="N1233" s="31" t="str">
        <f t="shared" si="132"/>
        <v/>
      </c>
      <c r="O1233" s="78" t="str">
        <f>IF(Ansøgning!O1215="","",Ansøgning!O1215)</f>
        <v/>
      </c>
      <c r="P1233" s="78" t="str">
        <f>IF(Ansøgning!P1215="","",Ansøgning!P1215)</f>
        <v/>
      </c>
      <c r="Q1233" s="78" t="str">
        <f>IF(Ansøgning!Q1215="","",Ansøgning!Q1215)</f>
        <v/>
      </c>
      <c r="R1233" s="78" t="str">
        <f>IF(Ansøgning!R1215="","",Ansøgning!R1215)</f>
        <v/>
      </c>
      <c r="S1233" s="46" t="str">
        <f>IFERROR(MAX(IF(OR(O1233="",P1233=""),"",IF(AND(AND(MONTH(E1233)&gt;=7,MONTH(E1233)&lt;8),AND(MONTH(F1233)&gt;=7,MONTH(F1233)&lt;8)),(NETWORKDAYS(E1233,F1233,Lister!$D$7:$D$13)-O1233)*N1233/NETWORKDAYS(Lister!$D$19,Lister!$E$19,Lister!$D$7:$D$13),IF(AND(AND(MONTH(E1233)&gt;=7,MONTH(E1233)&lt;8),MONTH(F1233)&gt;7),(NETWORKDAYS(E1233,Lister!$E$19,Lister!$D$7:$D$13)-O1233)*N1233/NETWORKDAYS(Lister!$D$19,Lister!$E$19,Lister!$D$7:$D$13),IF(MONTH(E1233)&gt;7,0)))),0),"")</f>
        <v/>
      </c>
      <c r="T1233" s="46" t="str">
        <f>IFERROR(MAX(IF(OR(O1233="",P1233=""),"",IF(AND(AND(MONTH(E1233)&gt;=8,MONTH(E1233)&lt;9),AND(MONTH(F1233)&gt;=8,MONTH(F1233)&lt;9)),(NETWORKDAYS(E1233,F1233,Lister!$D$7:$D$13)-P1233)*N1233/NETWORKDAYS(Lister!$D$20,Lister!$E$20,Lister!$D$7:$D$13),IF(AND(MONTH(E1233)=7,MONTH(F1233)=8),(NETWORKDAYS(Lister!$D$20,F1233,Lister!$D$7:$D$13)-P1233)*N1233/NETWORKDAYS(Lister!$D$20,Lister!$E$20,Lister!$D$7:$D$13),IF(AND(MONTH(E1233)=7,MONTH(F1233)=7),0)))),0),"")</f>
        <v/>
      </c>
      <c r="U1233" s="78" t="str">
        <f>IF(Ansøgning!U1215="","",Ansøgning!U1215)</f>
        <v/>
      </c>
      <c r="V1233" s="119" t="str">
        <f t="shared" si="133"/>
        <v/>
      </c>
      <c r="W1233" s="120" t="str">
        <f t="shared" si="134"/>
        <v/>
      </c>
      <c r="X1233" s="42" t="str">
        <f t="shared" si="135"/>
        <v/>
      </c>
    </row>
    <row r="1234" spans="1:24" x14ac:dyDescent="0.25">
      <c r="A1234" s="13" t="str">
        <f t="shared" si="136"/>
        <v/>
      </c>
      <c r="B1234" s="75" t="str">
        <f>IF(Ansøgning!B1216="","",Ansøgning!B1216)</f>
        <v/>
      </c>
      <c r="C1234" s="75" t="str">
        <f>IF(Ansøgning!C1216="","",Ansøgning!C1216)</f>
        <v/>
      </c>
      <c r="D1234" s="75" t="str">
        <f>IF(Ansøgning!D1216="","",Ansøgning!D1216)</f>
        <v/>
      </c>
      <c r="E1234" s="76" t="str">
        <f>IF(Ansøgning!E1216="","",Ansøgning!E1216)</f>
        <v/>
      </c>
      <c r="F1234" s="76" t="str">
        <f>IF(Ansøgning!F1216="","",Ansøgning!F1216)</f>
        <v/>
      </c>
      <c r="G1234" s="33" t="str">
        <f>IF(OR(E1234="",F1234=""),"",NETWORKDAYS(E1234,F1234,Lister!$D$7:$D$13))</f>
        <v/>
      </c>
      <c r="H1234" s="76" t="str">
        <f>IF(Ansøgning!H1216="","",Ansøgning!H1216)</f>
        <v/>
      </c>
      <c r="I1234" s="32" t="str">
        <f t="shared" si="130"/>
        <v/>
      </c>
      <c r="J1234" s="77" t="str">
        <f>IF(Ansøgning!J1216="","",Ansøgning!J1216)</f>
        <v/>
      </c>
      <c r="K1234" s="77" t="str">
        <f>IF(Ansøgning!K1216="","",Ansøgning!K1216)</f>
        <v/>
      </c>
      <c r="L1234" s="46" t="str">
        <f t="shared" si="131"/>
        <v/>
      </c>
      <c r="M1234" s="78" t="str">
        <f>IF(Ansøgning!M1216="","",Ansøgning!M1216)</f>
        <v/>
      </c>
      <c r="N1234" s="31" t="str">
        <f t="shared" si="132"/>
        <v/>
      </c>
      <c r="O1234" s="78" t="str">
        <f>IF(Ansøgning!O1216="","",Ansøgning!O1216)</f>
        <v/>
      </c>
      <c r="P1234" s="78" t="str">
        <f>IF(Ansøgning!P1216="","",Ansøgning!P1216)</f>
        <v/>
      </c>
      <c r="Q1234" s="78" t="str">
        <f>IF(Ansøgning!Q1216="","",Ansøgning!Q1216)</f>
        <v/>
      </c>
      <c r="R1234" s="78" t="str">
        <f>IF(Ansøgning!R1216="","",Ansøgning!R1216)</f>
        <v/>
      </c>
      <c r="S1234" s="46" t="str">
        <f>IFERROR(MAX(IF(OR(O1234="",P1234=""),"",IF(AND(AND(MONTH(E1234)&gt;=7,MONTH(E1234)&lt;8),AND(MONTH(F1234)&gt;=7,MONTH(F1234)&lt;8)),(NETWORKDAYS(E1234,F1234,Lister!$D$7:$D$13)-O1234)*N1234/NETWORKDAYS(Lister!$D$19,Lister!$E$19,Lister!$D$7:$D$13),IF(AND(AND(MONTH(E1234)&gt;=7,MONTH(E1234)&lt;8),MONTH(F1234)&gt;7),(NETWORKDAYS(E1234,Lister!$E$19,Lister!$D$7:$D$13)-O1234)*N1234/NETWORKDAYS(Lister!$D$19,Lister!$E$19,Lister!$D$7:$D$13),IF(MONTH(E1234)&gt;7,0)))),0),"")</f>
        <v/>
      </c>
      <c r="T1234" s="46" t="str">
        <f>IFERROR(MAX(IF(OR(O1234="",P1234=""),"",IF(AND(AND(MONTH(E1234)&gt;=8,MONTH(E1234)&lt;9),AND(MONTH(F1234)&gt;=8,MONTH(F1234)&lt;9)),(NETWORKDAYS(E1234,F1234,Lister!$D$7:$D$13)-P1234)*N1234/NETWORKDAYS(Lister!$D$20,Lister!$E$20,Lister!$D$7:$D$13),IF(AND(MONTH(E1234)=7,MONTH(F1234)=8),(NETWORKDAYS(Lister!$D$20,F1234,Lister!$D$7:$D$13)-P1234)*N1234/NETWORKDAYS(Lister!$D$20,Lister!$E$20,Lister!$D$7:$D$13),IF(AND(MONTH(E1234)=7,MONTH(F1234)=7),0)))),0),"")</f>
        <v/>
      </c>
      <c r="U1234" s="78" t="str">
        <f>IF(Ansøgning!U1216="","",Ansøgning!U1216)</f>
        <v/>
      </c>
      <c r="V1234" s="119" t="str">
        <f t="shared" si="133"/>
        <v/>
      </c>
      <c r="W1234" s="120" t="str">
        <f t="shared" si="134"/>
        <v/>
      </c>
      <c r="X1234" s="42" t="str">
        <f t="shared" si="135"/>
        <v/>
      </c>
    </row>
    <row r="1235" spans="1:24" x14ac:dyDescent="0.25">
      <c r="A1235" s="13" t="str">
        <f t="shared" si="136"/>
        <v/>
      </c>
      <c r="B1235" s="75" t="str">
        <f>IF(Ansøgning!B1217="","",Ansøgning!B1217)</f>
        <v/>
      </c>
      <c r="C1235" s="75" t="str">
        <f>IF(Ansøgning!C1217="","",Ansøgning!C1217)</f>
        <v/>
      </c>
      <c r="D1235" s="75" t="str">
        <f>IF(Ansøgning!D1217="","",Ansøgning!D1217)</f>
        <v/>
      </c>
      <c r="E1235" s="76" t="str">
        <f>IF(Ansøgning!E1217="","",Ansøgning!E1217)</f>
        <v/>
      </c>
      <c r="F1235" s="76" t="str">
        <f>IF(Ansøgning!F1217="","",Ansøgning!F1217)</f>
        <v/>
      </c>
      <c r="G1235" s="33" t="str">
        <f>IF(OR(E1235="",F1235=""),"",NETWORKDAYS(E1235,F1235,Lister!$D$7:$D$13))</f>
        <v/>
      </c>
      <c r="H1235" s="76" t="str">
        <f>IF(Ansøgning!H1217="","",Ansøgning!H1217)</f>
        <v/>
      </c>
      <c r="I1235" s="32" t="str">
        <f t="shared" si="130"/>
        <v/>
      </c>
      <c r="J1235" s="77" t="str">
        <f>IF(Ansøgning!J1217="","",Ansøgning!J1217)</f>
        <v/>
      </c>
      <c r="K1235" s="77" t="str">
        <f>IF(Ansøgning!K1217="","",Ansøgning!K1217)</f>
        <v/>
      </c>
      <c r="L1235" s="46" t="str">
        <f t="shared" si="131"/>
        <v/>
      </c>
      <c r="M1235" s="78" t="str">
        <f>IF(Ansøgning!M1217="","",Ansøgning!M1217)</f>
        <v/>
      </c>
      <c r="N1235" s="31" t="str">
        <f t="shared" si="132"/>
        <v/>
      </c>
      <c r="O1235" s="78" t="str">
        <f>IF(Ansøgning!O1217="","",Ansøgning!O1217)</f>
        <v/>
      </c>
      <c r="P1235" s="78" t="str">
        <f>IF(Ansøgning!P1217="","",Ansøgning!P1217)</f>
        <v/>
      </c>
      <c r="Q1235" s="78" t="str">
        <f>IF(Ansøgning!Q1217="","",Ansøgning!Q1217)</f>
        <v/>
      </c>
      <c r="R1235" s="78" t="str">
        <f>IF(Ansøgning!R1217="","",Ansøgning!R1217)</f>
        <v/>
      </c>
      <c r="S1235" s="46" t="str">
        <f>IFERROR(MAX(IF(OR(O1235="",P1235=""),"",IF(AND(AND(MONTH(E1235)&gt;=7,MONTH(E1235)&lt;8),AND(MONTH(F1235)&gt;=7,MONTH(F1235)&lt;8)),(NETWORKDAYS(E1235,F1235,Lister!$D$7:$D$13)-O1235)*N1235/NETWORKDAYS(Lister!$D$19,Lister!$E$19,Lister!$D$7:$D$13),IF(AND(AND(MONTH(E1235)&gt;=7,MONTH(E1235)&lt;8),MONTH(F1235)&gt;7),(NETWORKDAYS(E1235,Lister!$E$19,Lister!$D$7:$D$13)-O1235)*N1235/NETWORKDAYS(Lister!$D$19,Lister!$E$19,Lister!$D$7:$D$13),IF(MONTH(E1235)&gt;7,0)))),0),"")</f>
        <v/>
      </c>
      <c r="T1235" s="46" t="str">
        <f>IFERROR(MAX(IF(OR(O1235="",P1235=""),"",IF(AND(AND(MONTH(E1235)&gt;=8,MONTH(E1235)&lt;9),AND(MONTH(F1235)&gt;=8,MONTH(F1235)&lt;9)),(NETWORKDAYS(E1235,F1235,Lister!$D$7:$D$13)-P1235)*N1235/NETWORKDAYS(Lister!$D$20,Lister!$E$20,Lister!$D$7:$D$13),IF(AND(MONTH(E1235)=7,MONTH(F1235)=8),(NETWORKDAYS(Lister!$D$20,F1235,Lister!$D$7:$D$13)-P1235)*N1235/NETWORKDAYS(Lister!$D$20,Lister!$E$20,Lister!$D$7:$D$13),IF(AND(MONTH(E1235)=7,MONTH(F1235)=7),0)))),0),"")</f>
        <v/>
      </c>
      <c r="U1235" s="78" t="str">
        <f>IF(Ansøgning!U1217="","",Ansøgning!U1217)</f>
        <v/>
      </c>
      <c r="V1235" s="119" t="str">
        <f t="shared" si="133"/>
        <v/>
      </c>
      <c r="W1235" s="120" t="str">
        <f t="shared" si="134"/>
        <v/>
      </c>
      <c r="X1235" s="42" t="str">
        <f t="shared" si="135"/>
        <v/>
      </c>
    </row>
    <row r="1236" spans="1:24" x14ac:dyDescent="0.25">
      <c r="A1236" s="13" t="str">
        <f t="shared" si="136"/>
        <v/>
      </c>
      <c r="B1236" s="75" t="str">
        <f>IF(Ansøgning!B1218="","",Ansøgning!B1218)</f>
        <v/>
      </c>
      <c r="C1236" s="75" t="str">
        <f>IF(Ansøgning!C1218="","",Ansøgning!C1218)</f>
        <v/>
      </c>
      <c r="D1236" s="75" t="str">
        <f>IF(Ansøgning!D1218="","",Ansøgning!D1218)</f>
        <v/>
      </c>
      <c r="E1236" s="76" t="str">
        <f>IF(Ansøgning!E1218="","",Ansøgning!E1218)</f>
        <v/>
      </c>
      <c r="F1236" s="76" t="str">
        <f>IF(Ansøgning!F1218="","",Ansøgning!F1218)</f>
        <v/>
      </c>
      <c r="G1236" s="33" t="str">
        <f>IF(OR(E1236="",F1236=""),"",NETWORKDAYS(E1236,F1236,Lister!$D$7:$D$13))</f>
        <v/>
      </c>
      <c r="H1236" s="76" t="str">
        <f>IF(Ansøgning!H1218="","",Ansøgning!H1218)</f>
        <v/>
      </c>
      <c r="I1236" s="32" t="str">
        <f t="shared" si="130"/>
        <v/>
      </c>
      <c r="J1236" s="77" t="str">
        <f>IF(Ansøgning!J1218="","",Ansøgning!J1218)</f>
        <v/>
      </c>
      <c r="K1236" s="77" t="str">
        <f>IF(Ansøgning!K1218="","",Ansøgning!K1218)</f>
        <v/>
      </c>
      <c r="L1236" s="46" t="str">
        <f t="shared" si="131"/>
        <v/>
      </c>
      <c r="M1236" s="78" t="str">
        <f>IF(Ansøgning!M1218="","",Ansøgning!M1218)</f>
        <v/>
      </c>
      <c r="N1236" s="31" t="str">
        <f t="shared" si="132"/>
        <v/>
      </c>
      <c r="O1236" s="78" t="str">
        <f>IF(Ansøgning!O1218="","",Ansøgning!O1218)</f>
        <v/>
      </c>
      <c r="P1236" s="78" t="str">
        <f>IF(Ansøgning!P1218="","",Ansøgning!P1218)</f>
        <v/>
      </c>
      <c r="Q1236" s="78" t="str">
        <f>IF(Ansøgning!Q1218="","",Ansøgning!Q1218)</f>
        <v/>
      </c>
      <c r="R1236" s="78" t="str">
        <f>IF(Ansøgning!R1218="","",Ansøgning!R1218)</f>
        <v/>
      </c>
      <c r="S1236" s="46" t="str">
        <f>IFERROR(MAX(IF(OR(O1236="",P1236=""),"",IF(AND(AND(MONTH(E1236)&gt;=7,MONTH(E1236)&lt;8),AND(MONTH(F1236)&gt;=7,MONTH(F1236)&lt;8)),(NETWORKDAYS(E1236,F1236,Lister!$D$7:$D$13)-O1236)*N1236/NETWORKDAYS(Lister!$D$19,Lister!$E$19,Lister!$D$7:$D$13),IF(AND(AND(MONTH(E1236)&gt;=7,MONTH(E1236)&lt;8),MONTH(F1236)&gt;7),(NETWORKDAYS(E1236,Lister!$E$19,Lister!$D$7:$D$13)-O1236)*N1236/NETWORKDAYS(Lister!$D$19,Lister!$E$19,Lister!$D$7:$D$13),IF(MONTH(E1236)&gt;7,0)))),0),"")</f>
        <v/>
      </c>
      <c r="T1236" s="46" t="str">
        <f>IFERROR(MAX(IF(OR(O1236="",P1236=""),"",IF(AND(AND(MONTH(E1236)&gt;=8,MONTH(E1236)&lt;9),AND(MONTH(F1236)&gt;=8,MONTH(F1236)&lt;9)),(NETWORKDAYS(E1236,F1236,Lister!$D$7:$D$13)-P1236)*N1236/NETWORKDAYS(Lister!$D$20,Lister!$E$20,Lister!$D$7:$D$13),IF(AND(MONTH(E1236)=7,MONTH(F1236)=8),(NETWORKDAYS(Lister!$D$20,F1236,Lister!$D$7:$D$13)-P1236)*N1236/NETWORKDAYS(Lister!$D$20,Lister!$E$20,Lister!$D$7:$D$13),IF(AND(MONTH(E1236)=7,MONTH(F1236)=7),0)))),0),"")</f>
        <v/>
      </c>
      <c r="U1236" s="78" t="str">
        <f>IF(Ansøgning!U1218="","",Ansøgning!U1218)</f>
        <v/>
      </c>
      <c r="V1236" s="119" t="str">
        <f t="shared" si="133"/>
        <v/>
      </c>
      <c r="W1236" s="120" t="str">
        <f t="shared" si="134"/>
        <v/>
      </c>
      <c r="X1236" s="42" t="str">
        <f t="shared" si="135"/>
        <v/>
      </c>
    </row>
    <row r="1237" spans="1:24" x14ac:dyDescent="0.25">
      <c r="A1237" s="13" t="str">
        <f t="shared" si="136"/>
        <v/>
      </c>
      <c r="B1237" s="75" t="str">
        <f>IF(Ansøgning!B1219="","",Ansøgning!B1219)</f>
        <v/>
      </c>
      <c r="C1237" s="75" t="str">
        <f>IF(Ansøgning!C1219="","",Ansøgning!C1219)</f>
        <v/>
      </c>
      <c r="D1237" s="75" t="str">
        <f>IF(Ansøgning!D1219="","",Ansøgning!D1219)</f>
        <v/>
      </c>
      <c r="E1237" s="76" t="str">
        <f>IF(Ansøgning!E1219="","",Ansøgning!E1219)</f>
        <v/>
      </c>
      <c r="F1237" s="76" t="str">
        <f>IF(Ansøgning!F1219="","",Ansøgning!F1219)</f>
        <v/>
      </c>
      <c r="G1237" s="33" t="str">
        <f>IF(OR(E1237="",F1237=""),"",NETWORKDAYS(E1237,F1237,Lister!$D$7:$D$13))</f>
        <v/>
      </c>
      <c r="H1237" s="76" t="str">
        <f>IF(Ansøgning!H1219="","",Ansøgning!H1219)</f>
        <v/>
      </c>
      <c r="I1237" s="32" t="str">
        <f t="shared" si="130"/>
        <v/>
      </c>
      <c r="J1237" s="77" t="str">
        <f>IF(Ansøgning!J1219="","",Ansøgning!J1219)</f>
        <v/>
      </c>
      <c r="K1237" s="77" t="str">
        <f>IF(Ansøgning!K1219="","",Ansøgning!K1219)</f>
        <v/>
      </c>
      <c r="L1237" s="46" t="str">
        <f t="shared" si="131"/>
        <v/>
      </c>
      <c r="M1237" s="78" t="str">
        <f>IF(Ansøgning!M1219="","",Ansøgning!M1219)</f>
        <v/>
      </c>
      <c r="N1237" s="31" t="str">
        <f t="shared" si="132"/>
        <v/>
      </c>
      <c r="O1237" s="78" t="str">
        <f>IF(Ansøgning!O1219="","",Ansøgning!O1219)</f>
        <v/>
      </c>
      <c r="P1237" s="78" t="str">
        <f>IF(Ansøgning!P1219="","",Ansøgning!P1219)</f>
        <v/>
      </c>
      <c r="Q1237" s="78" t="str">
        <f>IF(Ansøgning!Q1219="","",Ansøgning!Q1219)</f>
        <v/>
      </c>
      <c r="R1237" s="78" t="str">
        <f>IF(Ansøgning!R1219="","",Ansøgning!R1219)</f>
        <v/>
      </c>
      <c r="S1237" s="46" t="str">
        <f>IFERROR(MAX(IF(OR(O1237="",P1237=""),"",IF(AND(AND(MONTH(E1237)&gt;=7,MONTH(E1237)&lt;8),AND(MONTH(F1237)&gt;=7,MONTH(F1237)&lt;8)),(NETWORKDAYS(E1237,F1237,Lister!$D$7:$D$13)-O1237)*N1237/NETWORKDAYS(Lister!$D$19,Lister!$E$19,Lister!$D$7:$D$13),IF(AND(AND(MONTH(E1237)&gt;=7,MONTH(E1237)&lt;8),MONTH(F1237)&gt;7),(NETWORKDAYS(E1237,Lister!$E$19,Lister!$D$7:$D$13)-O1237)*N1237/NETWORKDAYS(Lister!$D$19,Lister!$E$19,Lister!$D$7:$D$13),IF(MONTH(E1237)&gt;7,0)))),0),"")</f>
        <v/>
      </c>
      <c r="T1237" s="46" t="str">
        <f>IFERROR(MAX(IF(OR(O1237="",P1237=""),"",IF(AND(AND(MONTH(E1237)&gt;=8,MONTH(E1237)&lt;9),AND(MONTH(F1237)&gt;=8,MONTH(F1237)&lt;9)),(NETWORKDAYS(E1237,F1237,Lister!$D$7:$D$13)-P1237)*N1237/NETWORKDAYS(Lister!$D$20,Lister!$E$20,Lister!$D$7:$D$13),IF(AND(MONTH(E1237)=7,MONTH(F1237)=8),(NETWORKDAYS(Lister!$D$20,F1237,Lister!$D$7:$D$13)-P1237)*N1237/NETWORKDAYS(Lister!$D$20,Lister!$E$20,Lister!$D$7:$D$13),IF(AND(MONTH(E1237)=7,MONTH(F1237)=7),0)))),0),"")</f>
        <v/>
      </c>
      <c r="U1237" s="78" t="str">
        <f>IF(Ansøgning!U1219="","",Ansøgning!U1219)</f>
        <v/>
      </c>
      <c r="V1237" s="119" t="str">
        <f t="shared" si="133"/>
        <v/>
      </c>
      <c r="W1237" s="120" t="str">
        <f t="shared" si="134"/>
        <v/>
      </c>
      <c r="X1237" s="42" t="str">
        <f t="shared" si="135"/>
        <v/>
      </c>
    </row>
    <row r="1238" spans="1:24" x14ac:dyDescent="0.25">
      <c r="A1238" s="13" t="str">
        <f t="shared" si="136"/>
        <v/>
      </c>
      <c r="B1238" s="75" t="str">
        <f>IF(Ansøgning!B1220="","",Ansøgning!B1220)</f>
        <v/>
      </c>
      <c r="C1238" s="75" t="str">
        <f>IF(Ansøgning!C1220="","",Ansøgning!C1220)</f>
        <v/>
      </c>
      <c r="D1238" s="75" t="str">
        <f>IF(Ansøgning!D1220="","",Ansøgning!D1220)</f>
        <v/>
      </c>
      <c r="E1238" s="76" t="str">
        <f>IF(Ansøgning!E1220="","",Ansøgning!E1220)</f>
        <v/>
      </c>
      <c r="F1238" s="76" t="str">
        <f>IF(Ansøgning!F1220="","",Ansøgning!F1220)</f>
        <v/>
      </c>
      <c r="G1238" s="33" t="str">
        <f>IF(OR(E1238="",F1238=""),"",NETWORKDAYS(E1238,F1238,Lister!$D$7:$D$13))</f>
        <v/>
      </c>
      <c r="H1238" s="76" t="str">
        <f>IF(Ansøgning!H1220="","",Ansøgning!H1220)</f>
        <v/>
      </c>
      <c r="I1238" s="32" t="str">
        <f t="shared" si="130"/>
        <v/>
      </c>
      <c r="J1238" s="77" t="str">
        <f>IF(Ansøgning!J1220="","",Ansøgning!J1220)</f>
        <v/>
      </c>
      <c r="K1238" s="77" t="str">
        <f>IF(Ansøgning!K1220="","",Ansøgning!K1220)</f>
        <v/>
      </c>
      <c r="L1238" s="46" t="str">
        <f t="shared" si="131"/>
        <v/>
      </c>
      <c r="M1238" s="78" t="str">
        <f>IF(Ansøgning!M1220="","",Ansøgning!M1220)</f>
        <v/>
      </c>
      <c r="N1238" s="31" t="str">
        <f t="shared" si="132"/>
        <v/>
      </c>
      <c r="O1238" s="78" t="str">
        <f>IF(Ansøgning!O1220="","",Ansøgning!O1220)</f>
        <v/>
      </c>
      <c r="P1238" s="78" t="str">
        <f>IF(Ansøgning!P1220="","",Ansøgning!P1220)</f>
        <v/>
      </c>
      <c r="Q1238" s="78" t="str">
        <f>IF(Ansøgning!Q1220="","",Ansøgning!Q1220)</f>
        <v/>
      </c>
      <c r="R1238" s="78" t="str">
        <f>IF(Ansøgning!R1220="","",Ansøgning!R1220)</f>
        <v/>
      </c>
      <c r="S1238" s="46" t="str">
        <f>IFERROR(MAX(IF(OR(O1238="",P1238=""),"",IF(AND(AND(MONTH(E1238)&gt;=7,MONTH(E1238)&lt;8),AND(MONTH(F1238)&gt;=7,MONTH(F1238)&lt;8)),(NETWORKDAYS(E1238,F1238,Lister!$D$7:$D$13)-O1238)*N1238/NETWORKDAYS(Lister!$D$19,Lister!$E$19,Lister!$D$7:$D$13),IF(AND(AND(MONTH(E1238)&gt;=7,MONTH(E1238)&lt;8),MONTH(F1238)&gt;7),(NETWORKDAYS(E1238,Lister!$E$19,Lister!$D$7:$D$13)-O1238)*N1238/NETWORKDAYS(Lister!$D$19,Lister!$E$19,Lister!$D$7:$D$13),IF(MONTH(E1238)&gt;7,0)))),0),"")</f>
        <v/>
      </c>
      <c r="T1238" s="46" t="str">
        <f>IFERROR(MAX(IF(OR(O1238="",P1238=""),"",IF(AND(AND(MONTH(E1238)&gt;=8,MONTH(E1238)&lt;9),AND(MONTH(F1238)&gt;=8,MONTH(F1238)&lt;9)),(NETWORKDAYS(E1238,F1238,Lister!$D$7:$D$13)-P1238)*N1238/NETWORKDAYS(Lister!$D$20,Lister!$E$20,Lister!$D$7:$D$13),IF(AND(MONTH(E1238)=7,MONTH(F1238)=8),(NETWORKDAYS(Lister!$D$20,F1238,Lister!$D$7:$D$13)-P1238)*N1238/NETWORKDAYS(Lister!$D$20,Lister!$E$20,Lister!$D$7:$D$13),IF(AND(MONTH(E1238)=7,MONTH(F1238)=7),0)))),0),"")</f>
        <v/>
      </c>
      <c r="U1238" s="78" t="str">
        <f>IF(Ansøgning!U1220="","",Ansøgning!U1220)</f>
        <v/>
      </c>
      <c r="V1238" s="119" t="str">
        <f t="shared" si="133"/>
        <v/>
      </c>
      <c r="W1238" s="120" t="str">
        <f t="shared" si="134"/>
        <v/>
      </c>
      <c r="X1238" s="42" t="str">
        <f t="shared" si="135"/>
        <v/>
      </c>
    </row>
    <row r="1239" spans="1:24" x14ac:dyDescent="0.25">
      <c r="A1239" s="13" t="str">
        <f t="shared" si="136"/>
        <v/>
      </c>
      <c r="B1239" s="75" t="str">
        <f>IF(Ansøgning!B1221="","",Ansøgning!B1221)</f>
        <v/>
      </c>
      <c r="C1239" s="75" t="str">
        <f>IF(Ansøgning!C1221="","",Ansøgning!C1221)</f>
        <v/>
      </c>
      <c r="D1239" s="75" t="str">
        <f>IF(Ansøgning!D1221="","",Ansøgning!D1221)</f>
        <v/>
      </c>
      <c r="E1239" s="76" t="str">
        <f>IF(Ansøgning!E1221="","",Ansøgning!E1221)</f>
        <v/>
      </c>
      <c r="F1239" s="76" t="str">
        <f>IF(Ansøgning!F1221="","",Ansøgning!F1221)</f>
        <v/>
      </c>
      <c r="G1239" s="33" t="str">
        <f>IF(OR(E1239="",F1239=""),"",NETWORKDAYS(E1239,F1239,Lister!$D$7:$D$13))</f>
        <v/>
      </c>
      <c r="H1239" s="76" t="str">
        <f>IF(Ansøgning!H1221="","",Ansøgning!H1221)</f>
        <v/>
      </c>
      <c r="I1239" s="32" t="str">
        <f t="shared" si="130"/>
        <v/>
      </c>
      <c r="J1239" s="77" t="str">
        <f>IF(Ansøgning!J1221="","",Ansøgning!J1221)</f>
        <v/>
      </c>
      <c r="K1239" s="77" t="str">
        <f>IF(Ansøgning!K1221="","",Ansøgning!K1221)</f>
        <v/>
      </c>
      <c r="L1239" s="46" t="str">
        <f t="shared" si="131"/>
        <v/>
      </c>
      <c r="M1239" s="78" t="str">
        <f>IF(Ansøgning!M1221="","",Ansøgning!M1221)</f>
        <v/>
      </c>
      <c r="N1239" s="31" t="str">
        <f t="shared" si="132"/>
        <v/>
      </c>
      <c r="O1239" s="78" t="str">
        <f>IF(Ansøgning!O1221="","",Ansøgning!O1221)</f>
        <v/>
      </c>
      <c r="P1239" s="78" t="str">
        <f>IF(Ansøgning!P1221="","",Ansøgning!P1221)</f>
        <v/>
      </c>
      <c r="Q1239" s="78" t="str">
        <f>IF(Ansøgning!Q1221="","",Ansøgning!Q1221)</f>
        <v/>
      </c>
      <c r="R1239" s="78" t="str">
        <f>IF(Ansøgning!R1221="","",Ansøgning!R1221)</f>
        <v/>
      </c>
      <c r="S1239" s="46" t="str">
        <f>IFERROR(MAX(IF(OR(O1239="",P1239=""),"",IF(AND(AND(MONTH(E1239)&gt;=7,MONTH(E1239)&lt;8),AND(MONTH(F1239)&gt;=7,MONTH(F1239)&lt;8)),(NETWORKDAYS(E1239,F1239,Lister!$D$7:$D$13)-O1239)*N1239/NETWORKDAYS(Lister!$D$19,Lister!$E$19,Lister!$D$7:$D$13),IF(AND(AND(MONTH(E1239)&gt;=7,MONTH(E1239)&lt;8),MONTH(F1239)&gt;7),(NETWORKDAYS(E1239,Lister!$E$19,Lister!$D$7:$D$13)-O1239)*N1239/NETWORKDAYS(Lister!$D$19,Lister!$E$19,Lister!$D$7:$D$13),IF(MONTH(E1239)&gt;7,0)))),0),"")</f>
        <v/>
      </c>
      <c r="T1239" s="46" t="str">
        <f>IFERROR(MAX(IF(OR(O1239="",P1239=""),"",IF(AND(AND(MONTH(E1239)&gt;=8,MONTH(E1239)&lt;9),AND(MONTH(F1239)&gt;=8,MONTH(F1239)&lt;9)),(NETWORKDAYS(E1239,F1239,Lister!$D$7:$D$13)-P1239)*N1239/NETWORKDAYS(Lister!$D$20,Lister!$E$20,Lister!$D$7:$D$13),IF(AND(MONTH(E1239)=7,MONTH(F1239)=8),(NETWORKDAYS(Lister!$D$20,F1239,Lister!$D$7:$D$13)-P1239)*N1239/NETWORKDAYS(Lister!$D$20,Lister!$E$20,Lister!$D$7:$D$13),IF(AND(MONTH(E1239)=7,MONTH(F1239)=7),0)))),0),"")</f>
        <v/>
      </c>
      <c r="U1239" s="78" t="str">
        <f>IF(Ansøgning!U1221="","",Ansøgning!U1221)</f>
        <v/>
      </c>
      <c r="V1239" s="119" t="str">
        <f t="shared" si="133"/>
        <v/>
      </c>
      <c r="W1239" s="120" t="str">
        <f t="shared" si="134"/>
        <v/>
      </c>
      <c r="X1239" s="42" t="str">
        <f t="shared" si="135"/>
        <v/>
      </c>
    </row>
    <row r="1240" spans="1:24" x14ac:dyDescent="0.25">
      <c r="A1240" s="13" t="str">
        <f t="shared" si="136"/>
        <v/>
      </c>
      <c r="B1240" s="75" t="str">
        <f>IF(Ansøgning!B1222="","",Ansøgning!B1222)</f>
        <v/>
      </c>
      <c r="C1240" s="75" t="str">
        <f>IF(Ansøgning!C1222="","",Ansøgning!C1222)</f>
        <v/>
      </c>
      <c r="D1240" s="75" t="str">
        <f>IF(Ansøgning!D1222="","",Ansøgning!D1222)</f>
        <v/>
      </c>
      <c r="E1240" s="76" t="str">
        <f>IF(Ansøgning!E1222="","",Ansøgning!E1222)</f>
        <v/>
      </c>
      <c r="F1240" s="76" t="str">
        <f>IF(Ansøgning!F1222="","",Ansøgning!F1222)</f>
        <v/>
      </c>
      <c r="G1240" s="33" t="str">
        <f>IF(OR(E1240="",F1240=""),"",NETWORKDAYS(E1240,F1240,Lister!$D$7:$D$13))</f>
        <v/>
      </c>
      <c r="H1240" s="76" t="str">
        <f>IF(Ansøgning!H1222="","",Ansøgning!H1222)</f>
        <v/>
      </c>
      <c r="I1240" s="32" t="str">
        <f t="shared" si="130"/>
        <v/>
      </c>
      <c r="J1240" s="77" t="str">
        <f>IF(Ansøgning!J1222="","",Ansøgning!J1222)</f>
        <v/>
      </c>
      <c r="K1240" s="77" t="str">
        <f>IF(Ansøgning!K1222="","",Ansøgning!K1222)</f>
        <v/>
      </c>
      <c r="L1240" s="46" t="str">
        <f t="shared" si="131"/>
        <v/>
      </c>
      <c r="M1240" s="78" t="str">
        <f>IF(Ansøgning!M1222="","",Ansøgning!M1222)</f>
        <v/>
      </c>
      <c r="N1240" s="31" t="str">
        <f t="shared" si="132"/>
        <v/>
      </c>
      <c r="O1240" s="78" t="str">
        <f>IF(Ansøgning!O1222="","",Ansøgning!O1222)</f>
        <v/>
      </c>
      <c r="P1240" s="78" t="str">
        <f>IF(Ansøgning!P1222="","",Ansøgning!P1222)</f>
        <v/>
      </c>
      <c r="Q1240" s="78" t="str">
        <f>IF(Ansøgning!Q1222="","",Ansøgning!Q1222)</f>
        <v/>
      </c>
      <c r="R1240" s="78" t="str">
        <f>IF(Ansøgning!R1222="","",Ansøgning!R1222)</f>
        <v/>
      </c>
      <c r="S1240" s="46" t="str">
        <f>IFERROR(MAX(IF(OR(O1240="",P1240=""),"",IF(AND(AND(MONTH(E1240)&gt;=7,MONTH(E1240)&lt;8),AND(MONTH(F1240)&gt;=7,MONTH(F1240)&lt;8)),(NETWORKDAYS(E1240,F1240,Lister!$D$7:$D$13)-O1240)*N1240/NETWORKDAYS(Lister!$D$19,Lister!$E$19,Lister!$D$7:$D$13),IF(AND(AND(MONTH(E1240)&gt;=7,MONTH(E1240)&lt;8),MONTH(F1240)&gt;7),(NETWORKDAYS(E1240,Lister!$E$19,Lister!$D$7:$D$13)-O1240)*N1240/NETWORKDAYS(Lister!$D$19,Lister!$E$19,Lister!$D$7:$D$13),IF(MONTH(E1240)&gt;7,0)))),0),"")</f>
        <v/>
      </c>
      <c r="T1240" s="46" t="str">
        <f>IFERROR(MAX(IF(OR(O1240="",P1240=""),"",IF(AND(AND(MONTH(E1240)&gt;=8,MONTH(E1240)&lt;9),AND(MONTH(F1240)&gt;=8,MONTH(F1240)&lt;9)),(NETWORKDAYS(E1240,F1240,Lister!$D$7:$D$13)-P1240)*N1240/NETWORKDAYS(Lister!$D$20,Lister!$E$20,Lister!$D$7:$D$13),IF(AND(MONTH(E1240)=7,MONTH(F1240)=8),(NETWORKDAYS(Lister!$D$20,F1240,Lister!$D$7:$D$13)-P1240)*N1240/NETWORKDAYS(Lister!$D$20,Lister!$E$20,Lister!$D$7:$D$13),IF(AND(MONTH(E1240)=7,MONTH(F1240)=7),0)))),0),"")</f>
        <v/>
      </c>
      <c r="U1240" s="78" t="str">
        <f>IF(Ansøgning!U1222="","",Ansøgning!U1222)</f>
        <v/>
      </c>
      <c r="V1240" s="119" t="str">
        <f t="shared" si="133"/>
        <v/>
      </c>
      <c r="W1240" s="120" t="str">
        <f t="shared" si="134"/>
        <v/>
      </c>
      <c r="X1240" s="42" t="str">
        <f t="shared" si="135"/>
        <v/>
      </c>
    </row>
    <row r="1241" spans="1:24" x14ac:dyDescent="0.25">
      <c r="A1241" s="13" t="str">
        <f t="shared" si="136"/>
        <v/>
      </c>
      <c r="B1241" s="75" t="str">
        <f>IF(Ansøgning!B1223="","",Ansøgning!B1223)</f>
        <v/>
      </c>
      <c r="C1241" s="75" t="str">
        <f>IF(Ansøgning!C1223="","",Ansøgning!C1223)</f>
        <v/>
      </c>
      <c r="D1241" s="75" t="str">
        <f>IF(Ansøgning!D1223="","",Ansøgning!D1223)</f>
        <v/>
      </c>
      <c r="E1241" s="76" t="str">
        <f>IF(Ansøgning!E1223="","",Ansøgning!E1223)</f>
        <v/>
      </c>
      <c r="F1241" s="76" t="str">
        <f>IF(Ansøgning!F1223="","",Ansøgning!F1223)</f>
        <v/>
      </c>
      <c r="G1241" s="33" t="str">
        <f>IF(OR(E1241="",F1241=""),"",NETWORKDAYS(E1241,F1241,Lister!$D$7:$D$13))</f>
        <v/>
      </c>
      <c r="H1241" s="76" t="str">
        <f>IF(Ansøgning!H1223="","",Ansøgning!H1223)</f>
        <v/>
      </c>
      <c r="I1241" s="32" t="str">
        <f t="shared" si="130"/>
        <v/>
      </c>
      <c r="J1241" s="77" t="str">
        <f>IF(Ansøgning!J1223="","",Ansøgning!J1223)</f>
        <v/>
      </c>
      <c r="K1241" s="77" t="str">
        <f>IF(Ansøgning!K1223="","",Ansøgning!K1223)</f>
        <v/>
      </c>
      <c r="L1241" s="46" t="str">
        <f t="shared" si="131"/>
        <v/>
      </c>
      <c r="M1241" s="78" t="str">
        <f>IF(Ansøgning!M1223="","",Ansøgning!M1223)</f>
        <v/>
      </c>
      <c r="N1241" s="31" t="str">
        <f t="shared" si="132"/>
        <v/>
      </c>
      <c r="O1241" s="78" t="str">
        <f>IF(Ansøgning!O1223="","",Ansøgning!O1223)</f>
        <v/>
      </c>
      <c r="P1241" s="78" t="str">
        <f>IF(Ansøgning!P1223="","",Ansøgning!P1223)</f>
        <v/>
      </c>
      <c r="Q1241" s="78" t="str">
        <f>IF(Ansøgning!Q1223="","",Ansøgning!Q1223)</f>
        <v/>
      </c>
      <c r="R1241" s="78" t="str">
        <f>IF(Ansøgning!R1223="","",Ansøgning!R1223)</f>
        <v/>
      </c>
      <c r="S1241" s="46" t="str">
        <f>IFERROR(MAX(IF(OR(O1241="",P1241=""),"",IF(AND(AND(MONTH(E1241)&gt;=7,MONTH(E1241)&lt;8),AND(MONTH(F1241)&gt;=7,MONTH(F1241)&lt;8)),(NETWORKDAYS(E1241,F1241,Lister!$D$7:$D$13)-O1241)*N1241/NETWORKDAYS(Lister!$D$19,Lister!$E$19,Lister!$D$7:$D$13),IF(AND(AND(MONTH(E1241)&gt;=7,MONTH(E1241)&lt;8),MONTH(F1241)&gt;7),(NETWORKDAYS(E1241,Lister!$E$19,Lister!$D$7:$D$13)-O1241)*N1241/NETWORKDAYS(Lister!$D$19,Lister!$E$19,Lister!$D$7:$D$13),IF(MONTH(E1241)&gt;7,0)))),0),"")</f>
        <v/>
      </c>
      <c r="T1241" s="46" t="str">
        <f>IFERROR(MAX(IF(OR(O1241="",P1241=""),"",IF(AND(AND(MONTH(E1241)&gt;=8,MONTH(E1241)&lt;9),AND(MONTH(F1241)&gt;=8,MONTH(F1241)&lt;9)),(NETWORKDAYS(E1241,F1241,Lister!$D$7:$D$13)-P1241)*N1241/NETWORKDAYS(Lister!$D$20,Lister!$E$20,Lister!$D$7:$D$13),IF(AND(MONTH(E1241)=7,MONTH(F1241)=8),(NETWORKDAYS(Lister!$D$20,F1241,Lister!$D$7:$D$13)-P1241)*N1241/NETWORKDAYS(Lister!$D$20,Lister!$E$20,Lister!$D$7:$D$13),IF(AND(MONTH(E1241)=7,MONTH(F1241)=7),0)))),0),"")</f>
        <v/>
      </c>
      <c r="U1241" s="78" t="str">
        <f>IF(Ansøgning!U1223="","",Ansøgning!U1223)</f>
        <v/>
      </c>
      <c r="V1241" s="119" t="str">
        <f t="shared" si="133"/>
        <v/>
      </c>
      <c r="W1241" s="120" t="str">
        <f t="shared" si="134"/>
        <v/>
      </c>
      <c r="X1241" s="42" t="str">
        <f t="shared" si="135"/>
        <v/>
      </c>
    </row>
    <row r="1242" spans="1:24" x14ac:dyDescent="0.25">
      <c r="A1242" s="13" t="str">
        <f t="shared" si="136"/>
        <v/>
      </c>
      <c r="B1242" s="75" t="str">
        <f>IF(Ansøgning!B1224="","",Ansøgning!B1224)</f>
        <v/>
      </c>
      <c r="C1242" s="75" t="str">
        <f>IF(Ansøgning!C1224="","",Ansøgning!C1224)</f>
        <v/>
      </c>
      <c r="D1242" s="75" t="str">
        <f>IF(Ansøgning!D1224="","",Ansøgning!D1224)</f>
        <v/>
      </c>
      <c r="E1242" s="76" t="str">
        <f>IF(Ansøgning!E1224="","",Ansøgning!E1224)</f>
        <v/>
      </c>
      <c r="F1242" s="76" t="str">
        <f>IF(Ansøgning!F1224="","",Ansøgning!F1224)</f>
        <v/>
      </c>
      <c r="G1242" s="33" t="str">
        <f>IF(OR(E1242="",F1242=""),"",NETWORKDAYS(E1242,F1242,Lister!$D$7:$D$13))</f>
        <v/>
      </c>
      <c r="H1242" s="76" t="str">
        <f>IF(Ansøgning!H1224="","",Ansøgning!H1224)</f>
        <v/>
      </c>
      <c r="I1242" s="32" t="str">
        <f t="shared" si="130"/>
        <v/>
      </c>
      <c r="J1242" s="77" t="str">
        <f>IF(Ansøgning!J1224="","",Ansøgning!J1224)</f>
        <v/>
      </c>
      <c r="K1242" s="77" t="str">
        <f>IF(Ansøgning!K1224="","",Ansøgning!K1224)</f>
        <v/>
      </c>
      <c r="L1242" s="46" t="str">
        <f t="shared" si="131"/>
        <v/>
      </c>
      <c r="M1242" s="78" t="str">
        <f>IF(Ansøgning!M1224="","",Ansøgning!M1224)</f>
        <v/>
      </c>
      <c r="N1242" s="31" t="str">
        <f t="shared" si="132"/>
        <v/>
      </c>
      <c r="O1242" s="78" t="str">
        <f>IF(Ansøgning!O1224="","",Ansøgning!O1224)</f>
        <v/>
      </c>
      <c r="P1242" s="78" t="str">
        <f>IF(Ansøgning!P1224="","",Ansøgning!P1224)</f>
        <v/>
      </c>
      <c r="Q1242" s="78" t="str">
        <f>IF(Ansøgning!Q1224="","",Ansøgning!Q1224)</f>
        <v/>
      </c>
      <c r="R1242" s="78" t="str">
        <f>IF(Ansøgning!R1224="","",Ansøgning!R1224)</f>
        <v/>
      </c>
      <c r="S1242" s="46" t="str">
        <f>IFERROR(MAX(IF(OR(O1242="",P1242=""),"",IF(AND(AND(MONTH(E1242)&gt;=7,MONTH(E1242)&lt;8),AND(MONTH(F1242)&gt;=7,MONTH(F1242)&lt;8)),(NETWORKDAYS(E1242,F1242,Lister!$D$7:$D$13)-O1242)*N1242/NETWORKDAYS(Lister!$D$19,Lister!$E$19,Lister!$D$7:$D$13),IF(AND(AND(MONTH(E1242)&gt;=7,MONTH(E1242)&lt;8),MONTH(F1242)&gt;7),(NETWORKDAYS(E1242,Lister!$E$19,Lister!$D$7:$D$13)-O1242)*N1242/NETWORKDAYS(Lister!$D$19,Lister!$E$19,Lister!$D$7:$D$13),IF(MONTH(E1242)&gt;7,0)))),0),"")</f>
        <v/>
      </c>
      <c r="T1242" s="46" t="str">
        <f>IFERROR(MAX(IF(OR(O1242="",P1242=""),"",IF(AND(AND(MONTH(E1242)&gt;=8,MONTH(E1242)&lt;9),AND(MONTH(F1242)&gt;=8,MONTH(F1242)&lt;9)),(NETWORKDAYS(E1242,F1242,Lister!$D$7:$D$13)-P1242)*N1242/NETWORKDAYS(Lister!$D$20,Lister!$E$20,Lister!$D$7:$D$13),IF(AND(MONTH(E1242)=7,MONTH(F1242)=8),(NETWORKDAYS(Lister!$D$20,F1242,Lister!$D$7:$D$13)-P1242)*N1242/NETWORKDAYS(Lister!$D$20,Lister!$E$20,Lister!$D$7:$D$13),IF(AND(MONTH(E1242)=7,MONTH(F1242)=7),0)))),0),"")</f>
        <v/>
      </c>
      <c r="U1242" s="78" t="str">
        <f>IF(Ansøgning!U1224="","",Ansøgning!U1224)</f>
        <v/>
      </c>
      <c r="V1242" s="119" t="str">
        <f t="shared" si="133"/>
        <v/>
      </c>
      <c r="W1242" s="120" t="str">
        <f t="shared" si="134"/>
        <v/>
      </c>
      <c r="X1242" s="42" t="str">
        <f t="shared" si="135"/>
        <v/>
      </c>
    </row>
    <row r="1243" spans="1:24" x14ac:dyDescent="0.25">
      <c r="A1243" s="13" t="str">
        <f t="shared" si="136"/>
        <v/>
      </c>
      <c r="B1243" s="75" t="str">
        <f>IF(Ansøgning!B1225="","",Ansøgning!B1225)</f>
        <v/>
      </c>
      <c r="C1243" s="75" t="str">
        <f>IF(Ansøgning!C1225="","",Ansøgning!C1225)</f>
        <v/>
      </c>
      <c r="D1243" s="75" t="str">
        <f>IF(Ansøgning!D1225="","",Ansøgning!D1225)</f>
        <v/>
      </c>
      <c r="E1243" s="76" t="str">
        <f>IF(Ansøgning!E1225="","",Ansøgning!E1225)</f>
        <v/>
      </c>
      <c r="F1243" s="76" t="str">
        <f>IF(Ansøgning!F1225="","",Ansøgning!F1225)</f>
        <v/>
      </c>
      <c r="G1243" s="33" t="str">
        <f>IF(OR(E1243="",F1243=""),"",NETWORKDAYS(E1243,F1243,Lister!$D$7:$D$13))</f>
        <v/>
      </c>
      <c r="H1243" s="76" t="str">
        <f>IF(Ansøgning!H1225="","",Ansøgning!H1225)</f>
        <v/>
      </c>
      <c r="I1243" s="32" t="str">
        <f t="shared" si="130"/>
        <v/>
      </c>
      <c r="J1243" s="77" t="str">
        <f>IF(Ansøgning!J1225="","",Ansøgning!J1225)</f>
        <v/>
      </c>
      <c r="K1243" s="77" t="str">
        <f>IF(Ansøgning!K1225="","",Ansøgning!K1225)</f>
        <v/>
      </c>
      <c r="L1243" s="46" t="str">
        <f t="shared" si="131"/>
        <v/>
      </c>
      <c r="M1243" s="78" t="str">
        <f>IF(Ansøgning!M1225="","",Ansøgning!M1225)</f>
        <v/>
      </c>
      <c r="N1243" s="31" t="str">
        <f t="shared" si="132"/>
        <v/>
      </c>
      <c r="O1243" s="78" t="str">
        <f>IF(Ansøgning!O1225="","",Ansøgning!O1225)</f>
        <v/>
      </c>
      <c r="P1243" s="78" t="str">
        <f>IF(Ansøgning!P1225="","",Ansøgning!P1225)</f>
        <v/>
      </c>
      <c r="Q1243" s="78" t="str">
        <f>IF(Ansøgning!Q1225="","",Ansøgning!Q1225)</f>
        <v/>
      </c>
      <c r="R1243" s="78" t="str">
        <f>IF(Ansøgning!R1225="","",Ansøgning!R1225)</f>
        <v/>
      </c>
      <c r="S1243" s="46" t="str">
        <f>IFERROR(MAX(IF(OR(O1243="",P1243=""),"",IF(AND(AND(MONTH(E1243)&gt;=7,MONTH(E1243)&lt;8),AND(MONTH(F1243)&gt;=7,MONTH(F1243)&lt;8)),(NETWORKDAYS(E1243,F1243,Lister!$D$7:$D$13)-O1243)*N1243/NETWORKDAYS(Lister!$D$19,Lister!$E$19,Lister!$D$7:$D$13),IF(AND(AND(MONTH(E1243)&gt;=7,MONTH(E1243)&lt;8),MONTH(F1243)&gt;7),(NETWORKDAYS(E1243,Lister!$E$19,Lister!$D$7:$D$13)-O1243)*N1243/NETWORKDAYS(Lister!$D$19,Lister!$E$19,Lister!$D$7:$D$13),IF(MONTH(E1243)&gt;7,0)))),0),"")</f>
        <v/>
      </c>
      <c r="T1243" s="46" t="str">
        <f>IFERROR(MAX(IF(OR(O1243="",P1243=""),"",IF(AND(AND(MONTH(E1243)&gt;=8,MONTH(E1243)&lt;9),AND(MONTH(F1243)&gt;=8,MONTH(F1243)&lt;9)),(NETWORKDAYS(E1243,F1243,Lister!$D$7:$D$13)-P1243)*N1243/NETWORKDAYS(Lister!$D$20,Lister!$E$20,Lister!$D$7:$D$13),IF(AND(MONTH(E1243)=7,MONTH(F1243)=8),(NETWORKDAYS(Lister!$D$20,F1243,Lister!$D$7:$D$13)-P1243)*N1243/NETWORKDAYS(Lister!$D$20,Lister!$E$20,Lister!$D$7:$D$13),IF(AND(MONTH(E1243)=7,MONTH(F1243)=7),0)))),0),"")</f>
        <v/>
      </c>
      <c r="U1243" s="78" t="str">
        <f>IF(Ansøgning!U1225="","",Ansøgning!U1225)</f>
        <v/>
      </c>
      <c r="V1243" s="119" t="str">
        <f t="shared" si="133"/>
        <v/>
      </c>
      <c r="W1243" s="120" t="str">
        <f t="shared" si="134"/>
        <v/>
      </c>
      <c r="X1243" s="42" t="str">
        <f t="shared" si="135"/>
        <v/>
      </c>
    </row>
    <row r="1244" spans="1:24" x14ac:dyDescent="0.25">
      <c r="A1244" s="13" t="str">
        <f t="shared" si="136"/>
        <v/>
      </c>
      <c r="B1244" s="75" t="str">
        <f>IF(Ansøgning!B1226="","",Ansøgning!B1226)</f>
        <v/>
      </c>
      <c r="C1244" s="75" t="str">
        <f>IF(Ansøgning!C1226="","",Ansøgning!C1226)</f>
        <v/>
      </c>
      <c r="D1244" s="75" t="str">
        <f>IF(Ansøgning!D1226="","",Ansøgning!D1226)</f>
        <v/>
      </c>
      <c r="E1244" s="76" t="str">
        <f>IF(Ansøgning!E1226="","",Ansøgning!E1226)</f>
        <v/>
      </c>
      <c r="F1244" s="76" t="str">
        <f>IF(Ansøgning!F1226="","",Ansøgning!F1226)</f>
        <v/>
      </c>
      <c r="G1244" s="33" t="str">
        <f>IF(OR(E1244="",F1244=""),"",NETWORKDAYS(E1244,F1244,Lister!$D$7:$D$13))</f>
        <v/>
      </c>
      <c r="H1244" s="76" t="str">
        <f>IF(Ansøgning!H1226="","",Ansøgning!H1226)</f>
        <v/>
      </c>
      <c r="I1244" s="32" t="str">
        <f t="shared" si="130"/>
        <v/>
      </c>
      <c r="J1244" s="77" t="str">
        <f>IF(Ansøgning!J1226="","",Ansøgning!J1226)</f>
        <v/>
      </c>
      <c r="K1244" s="77" t="str">
        <f>IF(Ansøgning!K1226="","",Ansøgning!K1226)</f>
        <v/>
      </c>
      <c r="L1244" s="46" t="str">
        <f t="shared" si="131"/>
        <v/>
      </c>
      <c r="M1244" s="78" t="str">
        <f>IF(Ansøgning!M1226="","",Ansøgning!M1226)</f>
        <v/>
      </c>
      <c r="N1244" s="31" t="str">
        <f t="shared" si="132"/>
        <v/>
      </c>
      <c r="O1244" s="78" t="str">
        <f>IF(Ansøgning!O1226="","",Ansøgning!O1226)</f>
        <v/>
      </c>
      <c r="P1244" s="78" t="str">
        <f>IF(Ansøgning!P1226="","",Ansøgning!P1226)</f>
        <v/>
      </c>
      <c r="Q1244" s="78" t="str">
        <f>IF(Ansøgning!Q1226="","",Ansøgning!Q1226)</f>
        <v/>
      </c>
      <c r="R1244" s="78" t="str">
        <f>IF(Ansøgning!R1226="","",Ansøgning!R1226)</f>
        <v/>
      </c>
      <c r="S1244" s="46" t="str">
        <f>IFERROR(MAX(IF(OR(O1244="",P1244=""),"",IF(AND(AND(MONTH(E1244)&gt;=7,MONTH(E1244)&lt;8),AND(MONTH(F1244)&gt;=7,MONTH(F1244)&lt;8)),(NETWORKDAYS(E1244,F1244,Lister!$D$7:$D$13)-O1244)*N1244/NETWORKDAYS(Lister!$D$19,Lister!$E$19,Lister!$D$7:$D$13),IF(AND(AND(MONTH(E1244)&gt;=7,MONTH(E1244)&lt;8),MONTH(F1244)&gt;7),(NETWORKDAYS(E1244,Lister!$E$19,Lister!$D$7:$D$13)-O1244)*N1244/NETWORKDAYS(Lister!$D$19,Lister!$E$19,Lister!$D$7:$D$13),IF(MONTH(E1244)&gt;7,0)))),0),"")</f>
        <v/>
      </c>
      <c r="T1244" s="46" t="str">
        <f>IFERROR(MAX(IF(OR(O1244="",P1244=""),"",IF(AND(AND(MONTH(E1244)&gt;=8,MONTH(E1244)&lt;9),AND(MONTH(F1244)&gt;=8,MONTH(F1244)&lt;9)),(NETWORKDAYS(E1244,F1244,Lister!$D$7:$D$13)-P1244)*N1244/NETWORKDAYS(Lister!$D$20,Lister!$E$20,Lister!$D$7:$D$13),IF(AND(MONTH(E1244)=7,MONTH(F1244)=8),(NETWORKDAYS(Lister!$D$20,F1244,Lister!$D$7:$D$13)-P1244)*N1244/NETWORKDAYS(Lister!$D$20,Lister!$E$20,Lister!$D$7:$D$13),IF(AND(MONTH(E1244)=7,MONTH(F1244)=7),0)))),0),"")</f>
        <v/>
      </c>
      <c r="U1244" s="78" t="str">
        <f>IF(Ansøgning!U1226="","",Ansøgning!U1226)</f>
        <v/>
      </c>
      <c r="V1244" s="119" t="str">
        <f t="shared" si="133"/>
        <v/>
      </c>
      <c r="W1244" s="120" t="str">
        <f t="shared" si="134"/>
        <v/>
      </c>
      <c r="X1244" s="42" t="str">
        <f t="shared" si="135"/>
        <v/>
      </c>
    </row>
    <row r="1245" spans="1:24" x14ac:dyDescent="0.25">
      <c r="A1245" s="13" t="str">
        <f t="shared" si="136"/>
        <v/>
      </c>
      <c r="B1245" s="75" t="str">
        <f>IF(Ansøgning!B1227="","",Ansøgning!B1227)</f>
        <v/>
      </c>
      <c r="C1245" s="75" t="str">
        <f>IF(Ansøgning!C1227="","",Ansøgning!C1227)</f>
        <v/>
      </c>
      <c r="D1245" s="75" t="str">
        <f>IF(Ansøgning!D1227="","",Ansøgning!D1227)</f>
        <v/>
      </c>
      <c r="E1245" s="76" t="str">
        <f>IF(Ansøgning!E1227="","",Ansøgning!E1227)</f>
        <v/>
      </c>
      <c r="F1245" s="76" t="str">
        <f>IF(Ansøgning!F1227="","",Ansøgning!F1227)</f>
        <v/>
      </c>
      <c r="G1245" s="33" t="str">
        <f>IF(OR(E1245="",F1245=""),"",NETWORKDAYS(E1245,F1245,Lister!$D$7:$D$13))</f>
        <v/>
      </c>
      <c r="H1245" s="76" t="str">
        <f>IF(Ansøgning!H1227="","",Ansøgning!H1227)</f>
        <v/>
      </c>
      <c r="I1245" s="32" t="str">
        <f t="shared" si="130"/>
        <v/>
      </c>
      <c r="J1245" s="77" t="str">
        <f>IF(Ansøgning!J1227="","",Ansøgning!J1227)</f>
        <v/>
      </c>
      <c r="K1245" s="77" t="str">
        <f>IF(Ansøgning!K1227="","",Ansøgning!K1227)</f>
        <v/>
      </c>
      <c r="L1245" s="46" t="str">
        <f t="shared" si="131"/>
        <v/>
      </c>
      <c r="M1245" s="78" t="str">
        <f>IF(Ansøgning!M1227="","",Ansøgning!M1227)</f>
        <v/>
      </c>
      <c r="N1245" s="31" t="str">
        <f t="shared" si="132"/>
        <v/>
      </c>
      <c r="O1245" s="78" t="str">
        <f>IF(Ansøgning!O1227="","",Ansøgning!O1227)</f>
        <v/>
      </c>
      <c r="P1245" s="78" t="str">
        <f>IF(Ansøgning!P1227="","",Ansøgning!P1227)</f>
        <v/>
      </c>
      <c r="Q1245" s="78" t="str">
        <f>IF(Ansøgning!Q1227="","",Ansøgning!Q1227)</f>
        <v/>
      </c>
      <c r="R1245" s="78" t="str">
        <f>IF(Ansøgning!R1227="","",Ansøgning!R1227)</f>
        <v/>
      </c>
      <c r="S1245" s="46" t="str">
        <f>IFERROR(MAX(IF(OR(O1245="",P1245=""),"",IF(AND(AND(MONTH(E1245)&gt;=7,MONTH(E1245)&lt;8),AND(MONTH(F1245)&gt;=7,MONTH(F1245)&lt;8)),(NETWORKDAYS(E1245,F1245,Lister!$D$7:$D$13)-O1245)*N1245/NETWORKDAYS(Lister!$D$19,Lister!$E$19,Lister!$D$7:$D$13),IF(AND(AND(MONTH(E1245)&gt;=7,MONTH(E1245)&lt;8),MONTH(F1245)&gt;7),(NETWORKDAYS(E1245,Lister!$E$19,Lister!$D$7:$D$13)-O1245)*N1245/NETWORKDAYS(Lister!$D$19,Lister!$E$19,Lister!$D$7:$D$13),IF(MONTH(E1245)&gt;7,0)))),0),"")</f>
        <v/>
      </c>
      <c r="T1245" s="46" t="str">
        <f>IFERROR(MAX(IF(OR(O1245="",P1245=""),"",IF(AND(AND(MONTH(E1245)&gt;=8,MONTH(E1245)&lt;9),AND(MONTH(F1245)&gt;=8,MONTH(F1245)&lt;9)),(NETWORKDAYS(E1245,F1245,Lister!$D$7:$D$13)-P1245)*N1245/NETWORKDAYS(Lister!$D$20,Lister!$E$20,Lister!$D$7:$D$13),IF(AND(MONTH(E1245)=7,MONTH(F1245)=8),(NETWORKDAYS(Lister!$D$20,F1245,Lister!$D$7:$D$13)-P1245)*N1245/NETWORKDAYS(Lister!$D$20,Lister!$E$20,Lister!$D$7:$D$13),IF(AND(MONTH(E1245)=7,MONTH(F1245)=7),0)))),0),"")</f>
        <v/>
      </c>
      <c r="U1245" s="78" t="str">
        <f>IF(Ansøgning!U1227="","",Ansøgning!U1227)</f>
        <v/>
      </c>
      <c r="V1245" s="119" t="str">
        <f t="shared" si="133"/>
        <v/>
      </c>
      <c r="W1245" s="120" t="str">
        <f t="shared" si="134"/>
        <v/>
      </c>
      <c r="X1245" s="42" t="str">
        <f t="shared" si="135"/>
        <v/>
      </c>
    </row>
    <row r="1246" spans="1:24" x14ac:dyDescent="0.25">
      <c r="A1246" s="13" t="str">
        <f t="shared" si="136"/>
        <v/>
      </c>
      <c r="B1246" s="75" t="str">
        <f>IF(Ansøgning!B1228="","",Ansøgning!B1228)</f>
        <v/>
      </c>
      <c r="C1246" s="75" t="str">
        <f>IF(Ansøgning!C1228="","",Ansøgning!C1228)</f>
        <v/>
      </c>
      <c r="D1246" s="75" t="str">
        <f>IF(Ansøgning!D1228="","",Ansøgning!D1228)</f>
        <v/>
      </c>
      <c r="E1246" s="76" t="str">
        <f>IF(Ansøgning!E1228="","",Ansøgning!E1228)</f>
        <v/>
      </c>
      <c r="F1246" s="76" t="str">
        <f>IF(Ansøgning!F1228="","",Ansøgning!F1228)</f>
        <v/>
      </c>
      <c r="G1246" s="33" t="str">
        <f>IF(OR(E1246="",F1246=""),"",NETWORKDAYS(E1246,F1246,Lister!$D$7:$D$13))</f>
        <v/>
      </c>
      <c r="H1246" s="76" t="str">
        <f>IF(Ansøgning!H1228="","",Ansøgning!H1228)</f>
        <v/>
      </c>
      <c r="I1246" s="32" t="str">
        <f t="shared" si="130"/>
        <v/>
      </c>
      <c r="J1246" s="77" t="str">
        <f>IF(Ansøgning!J1228="","",Ansøgning!J1228)</f>
        <v/>
      </c>
      <c r="K1246" s="77" t="str">
        <f>IF(Ansøgning!K1228="","",Ansøgning!K1228)</f>
        <v/>
      </c>
      <c r="L1246" s="46" t="str">
        <f t="shared" si="131"/>
        <v/>
      </c>
      <c r="M1246" s="78" t="str">
        <f>IF(Ansøgning!M1228="","",Ansøgning!M1228)</f>
        <v/>
      </c>
      <c r="N1246" s="31" t="str">
        <f t="shared" si="132"/>
        <v/>
      </c>
      <c r="O1246" s="78" t="str">
        <f>IF(Ansøgning!O1228="","",Ansøgning!O1228)</f>
        <v/>
      </c>
      <c r="P1246" s="78" t="str">
        <f>IF(Ansøgning!P1228="","",Ansøgning!P1228)</f>
        <v/>
      </c>
      <c r="Q1246" s="78" t="str">
        <f>IF(Ansøgning!Q1228="","",Ansøgning!Q1228)</f>
        <v/>
      </c>
      <c r="R1246" s="78" t="str">
        <f>IF(Ansøgning!R1228="","",Ansøgning!R1228)</f>
        <v/>
      </c>
      <c r="S1246" s="46" t="str">
        <f>IFERROR(MAX(IF(OR(O1246="",P1246=""),"",IF(AND(AND(MONTH(E1246)&gt;=7,MONTH(E1246)&lt;8),AND(MONTH(F1246)&gt;=7,MONTH(F1246)&lt;8)),(NETWORKDAYS(E1246,F1246,Lister!$D$7:$D$13)-O1246)*N1246/NETWORKDAYS(Lister!$D$19,Lister!$E$19,Lister!$D$7:$D$13),IF(AND(AND(MONTH(E1246)&gt;=7,MONTH(E1246)&lt;8),MONTH(F1246)&gt;7),(NETWORKDAYS(E1246,Lister!$E$19,Lister!$D$7:$D$13)-O1246)*N1246/NETWORKDAYS(Lister!$D$19,Lister!$E$19,Lister!$D$7:$D$13),IF(MONTH(E1246)&gt;7,0)))),0),"")</f>
        <v/>
      </c>
      <c r="T1246" s="46" t="str">
        <f>IFERROR(MAX(IF(OR(O1246="",P1246=""),"",IF(AND(AND(MONTH(E1246)&gt;=8,MONTH(E1246)&lt;9),AND(MONTH(F1246)&gt;=8,MONTH(F1246)&lt;9)),(NETWORKDAYS(E1246,F1246,Lister!$D$7:$D$13)-P1246)*N1246/NETWORKDAYS(Lister!$D$20,Lister!$E$20,Lister!$D$7:$D$13),IF(AND(MONTH(E1246)=7,MONTH(F1246)=8),(NETWORKDAYS(Lister!$D$20,F1246,Lister!$D$7:$D$13)-P1246)*N1246/NETWORKDAYS(Lister!$D$20,Lister!$E$20,Lister!$D$7:$D$13),IF(AND(MONTH(E1246)=7,MONTH(F1246)=7),0)))),0),"")</f>
        <v/>
      </c>
      <c r="U1246" s="78" t="str">
        <f>IF(Ansøgning!U1228="","",Ansøgning!U1228)</f>
        <v/>
      </c>
      <c r="V1246" s="119" t="str">
        <f t="shared" si="133"/>
        <v/>
      </c>
      <c r="W1246" s="120" t="str">
        <f t="shared" si="134"/>
        <v/>
      </c>
      <c r="X1246" s="42" t="str">
        <f t="shared" si="135"/>
        <v/>
      </c>
    </row>
    <row r="1247" spans="1:24" x14ac:dyDescent="0.25">
      <c r="A1247" s="13" t="str">
        <f t="shared" si="136"/>
        <v/>
      </c>
      <c r="B1247" s="75" t="str">
        <f>IF(Ansøgning!B1229="","",Ansøgning!B1229)</f>
        <v/>
      </c>
      <c r="C1247" s="75" t="str">
        <f>IF(Ansøgning!C1229="","",Ansøgning!C1229)</f>
        <v/>
      </c>
      <c r="D1247" s="75" t="str">
        <f>IF(Ansøgning!D1229="","",Ansøgning!D1229)</f>
        <v/>
      </c>
      <c r="E1247" s="76" t="str">
        <f>IF(Ansøgning!E1229="","",Ansøgning!E1229)</f>
        <v/>
      </c>
      <c r="F1247" s="76" t="str">
        <f>IF(Ansøgning!F1229="","",Ansøgning!F1229)</f>
        <v/>
      </c>
      <c r="G1247" s="33" t="str">
        <f>IF(OR(E1247="",F1247=""),"",NETWORKDAYS(E1247,F1247,Lister!$D$7:$D$13))</f>
        <v/>
      </c>
      <c r="H1247" s="76" t="str">
        <f>IF(Ansøgning!H1229="","",Ansøgning!H1229)</f>
        <v/>
      </c>
      <c r="I1247" s="32" t="str">
        <f t="shared" si="130"/>
        <v/>
      </c>
      <c r="J1247" s="77" t="str">
        <f>IF(Ansøgning!J1229="","",Ansøgning!J1229)</f>
        <v/>
      </c>
      <c r="K1247" s="77" t="str">
        <f>IF(Ansøgning!K1229="","",Ansøgning!K1229)</f>
        <v/>
      </c>
      <c r="L1247" s="46" t="str">
        <f t="shared" si="131"/>
        <v/>
      </c>
      <c r="M1247" s="78" t="str">
        <f>IF(Ansøgning!M1229="","",Ansøgning!M1229)</f>
        <v/>
      </c>
      <c r="N1247" s="31" t="str">
        <f t="shared" si="132"/>
        <v/>
      </c>
      <c r="O1247" s="78" t="str">
        <f>IF(Ansøgning!O1229="","",Ansøgning!O1229)</f>
        <v/>
      </c>
      <c r="P1247" s="78" t="str">
        <f>IF(Ansøgning!P1229="","",Ansøgning!P1229)</f>
        <v/>
      </c>
      <c r="Q1247" s="78" t="str">
        <f>IF(Ansøgning!Q1229="","",Ansøgning!Q1229)</f>
        <v/>
      </c>
      <c r="R1247" s="78" t="str">
        <f>IF(Ansøgning!R1229="","",Ansøgning!R1229)</f>
        <v/>
      </c>
      <c r="S1247" s="46" t="str">
        <f>IFERROR(MAX(IF(OR(O1247="",P1247=""),"",IF(AND(AND(MONTH(E1247)&gt;=7,MONTH(E1247)&lt;8),AND(MONTH(F1247)&gt;=7,MONTH(F1247)&lt;8)),(NETWORKDAYS(E1247,F1247,Lister!$D$7:$D$13)-O1247)*N1247/NETWORKDAYS(Lister!$D$19,Lister!$E$19,Lister!$D$7:$D$13),IF(AND(AND(MONTH(E1247)&gt;=7,MONTH(E1247)&lt;8),MONTH(F1247)&gt;7),(NETWORKDAYS(E1247,Lister!$E$19,Lister!$D$7:$D$13)-O1247)*N1247/NETWORKDAYS(Lister!$D$19,Lister!$E$19,Lister!$D$7:$D$13),IF(MONTH(E1247)&gt;7,0)))),0),"")</f>
        <v/>
      </c>
      <c r="T1247" s="46" t="str">
        <f>IFERROR(MAX(IF(OR(O1247="",P1247=""),"",IF(AND(AND(MONTH(E1247)&gt;=8,MONTH(E1247)&lt;9),AND(MONTH(F1247)&gt;=8,MONTH(F1247)&lt;9)),(NETWORKDAYS(E1247,F1247,Lister!$D$7:$D$13)-P1247)*N1247/NETWORKDAYS(Lister!$D$20,Lister!$E$20,Lister!$D$7:$D$13),IF(AND(MONTH(E1247)=7,MONTH(F1247)=8),(NETWORKDAYS(Lister!$D$20,F1247,Lister!$D$7:$D$13)-P1247)*N1247/NETWORKDAYS(Lister!$D$20,Lister!$E$20,Lister!$D$7:$D$13),IF(AND(MONTH(E1247)=7,MONTH(F1247)=7),0)))),0),"")</f>
        <v/>
      </c>
      <c r="U1247" s="78" t="str">
        <f>IF(Ansøgning!U1229="","",Ansøgning!U1229)</f>
        <v/>
      </c>
      <c r="V1247" s="119" t="str">
        <f t="shared" si="133"/>
        <v/>
      </c>
      <c r="W1247" s="120" t="str">
        <f t="shared" si="134"/>
        <v/>
      </c>
      <c r="X1247" s="42" t="str">
        <f t="shared" si="135"/>
        <v/>
      </c>
    </row>
    <row r="1248" spans="1:24" x14ac:dyDescent="0.25">
      <c r="A1248" s="13" t="str">
        <f t="shared" si="136"/>
        <v/>
      </c>
      <c r="B1248" s="75" t="str">
        <f>IF(Ansøgning!B1230="","",Ansøgning!B1230)</f>
        <v/>
      </c>
      <c r="C1248" s="75" t="str">
        <f>IF(Ansøgning!C1230="","",Ansøgning!C1230)</f>
        <v/>
      </c>
      <c r="D1248" s="75" t="str">
        <f>IF(Ansøgning!D1230="","",Ansøgning!D1230)</f>
        <v/>
      </c>
      <c r="E1248" s="76" t="str">
        <f>IF(Ansøgning!E1230="","",Ansøgning!E1230)</f>
        <v/>
      </c>
      <c r="F1248" s="76" t="str">
        <f>IF(Ansøgning!F1230="","",Ansøgning!F1230)</f>
        <v/>
      </c>
      <c r="G1248" s="33" t="str">
        <f>IF(OR(E1248="",F1248=""),"",NETWORKDAYS(E1248,F1248,Lister!$D$7:$D$13))</f>
        <v/>
      </c>
      <c r="H1248" s="76" t="str">
        <f>IF(Ansøgning!H1230="","",Ansøgning!H1230)</f>
        <v/>
      </c>
      <c r="I1248" s="32" t="str">
        <f t="shared" si="130"/>
        <v/>
      </c>
      <c r="J1248" s="77" t="str">
        <f>IF(Ansøgning!J1230="","",Ansøgning!J1230)</f>
        <v/>
      </c>
      <c r="K1248" s="77" t="str">
        <f>IF(Ansøgning!K1230="","",Ansøgning!K1230)</f>
        <v/>
      </c>
      <c r="L1248" s="46" t="str">
        <f t="shared" si="131"/>
        <v/>
      </c>
      <c r="M1248" s="78" t="str">
        <f>IF(Ansøgning!M1230="","",Ansøgning!M1230)</f>
        <v/>
      </c>
      <c r="N1248" s="31" t="str">
        <f t="shared" si="132"/>
        <v/>
      </c>
      <c r="O1248" s="78" t="str">
        <f>IF(Ansøgning!O1230="","",Ansøgning!O1230)</f>
        <v/>
      </c>
      <c r="P1248" s="78" t="str">
        <f>IF(Ansøgning!P1230="","",Ansøgning!P1230)</f>
        <v/>
      </c>
      <c r="Q1248" s="78" t="str">
        <f>IF(Ansøgning!Q1230="","",Ansøgning!Q1230)</f>
        <v/>
      </c>
      <c r="R1248" s="78" t="str">
        <f>IF(Ansøgning!R1230="","",Ansøgning!R1230)</f>
        <v/>
      </c>
      <c r="S1248" s="46" t="str">
        <f>IFERROR(MAX(IF(OR(O1248="",P1248=""),"",IF(AND(AND(MONTH(E1248)&gt;=7,MONTH(E1248)&lt;8),AND(MONTH(F1248)&gt;=7,MONTH(F1248)&lt;8)),(NETWORKDAYS(E1248,F1248,Lister!$D$7:$D$13)-O1248)*N1248/NETWORKDAYS(Lister!$D$19,Lister!$E$19,Lister!$D$7:$D$13),IF(AND(AND(MONTH(E1248)&gt;=7,MONTH(E1248)&lt;8),MONTH(F1248)&gt;7),(NETWORKDAYS(E1248,Lister!$E$19,Lister!$D$7:$D$13)-O1248)*N1248/NETWORKDAYS(Lister!$D$19,Lister!$E$19,Lister!$D$7:$D$13),IF(MONTH(E1248)&gt;7,0)))),0),"")</f>
        <v/>
      </c>
      <c r="T1248" s="46" t="str">
        <f>IFERROR(MAX(IF(OR(O1248="",P1248=""),"",IF(AND(AND(MONTH(E1248)&gt;=8,MONTH(E1248)&lt;9),AND(MONTH(F1248)&gt;=8,MONTH(F1248)&lt;9)),(NETWORKDAYS(E1248,F1248,Lister!$D$7:$D$13)-P1248)*N1248/NETWORKDAYS(Lister!$D$20,Lister!$E$20,Lister!$D$7:$D$13),IF(AND(MONTH(E1248)=7,MONTH(F1248)=8),(NETWORKDAYS(Lister!$D$20,F1248,Lister!$D$7:$D$13)-P1248)*N1248/NETWORKDAYS(Lister!$D$20,Lister!$E$20,Lister!$D$7:$D$13),IF(AND(MONTH(E1248)=7,MONTH(F1248)=7),0)))),0),"")</f>
        <v/>
      </c>
      <c r="U1248" s="78" t="str">
        <f>IF(Ansøgning!U1230="","",Ansøgning!U1230)</f>
        <v/>
      </c>
      <c r="V1248" s="119" t="str">
        <f t="shared" si="133"/>
        <v/>
      </c>
      <c r="W1248" s="120" t="str">
        <f t="shared" si="134"/>
        <v/>
      </c>
      <c r="X1248" s="42" t="str">
        <f t="shared" si="135"/>
        <v/>
      </c>
    </row>
    <row r="1249" spans="1:24" x14ac:dyDescent="0.25">
      <c r="A1249" s="13" t="str">
        <f t="shared" si="136"/>
        <v/>
      </c>
      <c r="B1249" s="75" t="str">
        <f>IF(Ansøgning!B1231="","",Ansøgning!B1231)</f>
        <v/>
      </c>
      <c r="C1249" s="75" t="str">
        <f>IF(Ansøgning!C1231="","",Ansøgning!C1231)</f>
        <v/>
      </c>
      <c r="D1249" s="75" t="str">
        <f>IF(Ansøgning!D1231="","",Ansøgning!D1231)</f>
        <v/>
      </c>
      <c r="E1249" s="76" t="str">
        <f>IF(Ansøgning!E1231="","",Ansøgning!E1231)</f>
        <v/>
      </c>
      <c r="F1249" s="76" t="str">
        <f>IF(Ansøgning!F1231="","",Ansøgning!F1231)</f>
        <v/>
      </c>
      <c r="G1249" s="33" t="str">
        <f>IF(OR(E1249="",F1249=""),"",NETWORKDAYS(E1249,F1249,Lister!$D$7:$D$13))</f>
        <v/>
      </c>
      <c r="H1249" s="76" t="str">
        <f>IF(Ansøgning!H1231="","",Ansøgning!H1231)</f>
        <v/>
      </c>
      <c r="I1249" s="32" t="str">
        <f t="shared" si="130"/>
        <v/>
      </c>
      <c r="J1249" s="77" t="str">
        <f>IF(Ansøgning!J1231="","",Ansøgning!J1231)</f>
        <v/>
      </c>
      <c r="K1249" s="77" t="str">
        <f>IF(Ansøgning!K1231="","",Ansøgning!K1231)</f>
        <v/>
      </c>
      <c r="L1249" s="46" t="str">
        <f t="shared" si="131"/>
        <v/>
      </c>
      <c r="M1249" s="78" t="str">
        <f>IF(Ansøgning!M1231="","",Ansøgning!M1231)</f>
        <v/>
      </c>
      <c r="N1249" s="31" t="str">
        <f t="shared" si="132"/>
        <v/>
      </c>
      <c r="O1249" s="78" t="str">
        <f>IF(Ansøgning!O1231="","",Ansøgning!O1231)</f>
        <v/>
      </c>
      <c r="P1249" s="78" t="str">
        <f>IF(Ansøgning!P1231="","",Ansøgning!P1231)</f>
        <v/>
      </c>
      <c r="Q1249" s="78" t="str">
        <f>IF(Ansøgning!Q1231="","",Ansøgning!Q1231)</f>
        <v/>
      </c>
      <c r="R1249" s="78" t="str">
        <f>IF(Ansøgning!R1231="","",Ansøgning!R1231)</f>
        <v/>
      </c>
      <c r="S1249" s="46" t="str">
        <f>IFERROR(MAX(IF(OR(O1249="",P1249=""),"",IF(AND(AND(MONTH(E1249)&gt;=7,MONTH(E1249)&lt;8),AND(MONTH(F1249)&gt;=7,MONTH(F1249)&lt;8)),(NETWORKDAYS(E1249,F1249,Lister!$D$7:$D$13)-O1249)*N1249/NETWORKDAYS(Lister!$D$19,Lister!$E$19,Lister!$D$7:$D$13),IF(AND(AND(MONTH(E1249)&gt;=7,MONTH(E1249)&lt;8),MONTH(F1249)&gt;7),(NETWORKDAYS(E1249,Lister!$E$19,Lister!$D$7:$D$13)-O1249)*N1249/NETWORKDAYS(Lister!$D$19,Lister!$E$19,Lister!$D$7:$D$13),IF(MONTH(E1249)&gt;7,0)))),0),"")</f>
        <v/>
      </c>
      <c r="T1249" s="46" t="str">
        <f>IFERROR(MAX(IF(OR(O1249="",P1249=""),"",IF(AND(AND(MONTH(E1249)&gt;=8,MONTH(E1249)&lt;9),AND(MONTH(F1249)&gt;=8,MONTH(F1249)&lt;9)),(NETWORKDAYS(E1249,F1249,Lister!$D$7:$D$13)-P1249)*N1249/NETWORKDAYS(Lister!$D$20,Lister!$E$20,Lister!$D$7:$D$13),IF(AND(MONTH(E1249)=7,MONTH(F1249)=8),(NETWORKDAYS(Lister!$D$20,F1249,Lister!$D$7:$D$13)-P1249)*N1249/NETWORKDAYS(Lister!$D$20,Lister!$E$20,Lister!$D$7:$D$13),IF(AND(MONTH(E1249)=7,MONTH(F1249)=7),0)))),0),"")</f>
        <v/>
      </c>
      <c r="U1249" s="78" t="str">
        <f>IF(Ansøgning!U1231="","",Ansøgning!U1231)</f>
        <v/>
      </c>
      <c r="V1249" s="119" t="str">
        <f t="shared" si="133"/>
        <v/>
      </c>
      <c r="W1249" s="120" t="str">
        <f t="shared" si="134"/>
        <v/>
      </c>
      <c r="X1249" s="42" t="str">
        <f t="shared" si="135"/>
        <v/>
      </c>
    </row>
    <row r="1250" spans="1:24" x14ac:dyDescent="0.25">
      <c r="A1250" s="13" t="str">
        <f t="shared" si="136"/>
        <v/>
      </c>
      <c r="B1250" s="75" t="str">
        <f>IF(Ansøgning!B1232="","",Ansøgning!B1232)</f>
        <v/>
      </c>
      <c r="C1250" s="75" t="str">
        <f>IF(Ansøgning!C1232="","",Ansøgning!C1232)</f>
        <v/>
      </c>
      <c r="D1250" s="75" t="str">
        <f>IF(Ansøgning!D1232="","",Ansøgning!D1232)</f>
        <v/>
      </c>
      <c r="E1250" s="76" t="str">
        <f>IF(Ansøgning!E1232="","",Ansøgning!E1232)</f>
        <v/>
      </c>
      <c r="F1250" s="76" t="str">
        <f>IF(Ansøgning!F1232="","",Ansøgning!F1232)</f>
        <v/>
      </c>
      <c r="G1250" s="33" t="str">
        <f>IF(OR(E1250="",F1250=""),"",NETWORKDAYS(E1250,F1250,Lister!$D$7:$D$13))</f>
        <v/>
      </c>
      <c r="H1250" s="76" t="str">
        <f>IF(Ansøgning!H1232="","",Ansøgning!H1232)</f>
        <v/>
      </c>
      <c r="I1250" s="32" t="str">
        <f t="shared" si="130"/>
        <v/>
      </c>
      <c r="J1250" s="77" t="str">
        <f>IF(Ansøgning!J1232="","",Ansøgning!J1232)</f>
        <v/>
      </c>
      <c r="K1250" s="77" t="str">
        <f>IF(Ansøgning!K1232="","",Ansøgning!K1232)</f>
        <v/>
      </c>
      <c r="L1250" s="46" t="str">
        <f t="shared" si="131"/>
        <v/>
      </c>
      <c r="M1250" s="78" t="str">
        <f>IF(Ansøgning!M1232="","",Ansøgning!M1232)</f>
        <v/>
      </c>
      <c r="N1250" s="31" t="str">
        <f t="shared" si="132"/>
        <v/>
      </c>
      <c r="O1250" s="78" t="str">
        <f>IF(Ansøgning!O1232="","",Ansøgning!O1232)</f>
        <v/>
      </c>
      <c r="P1250" s="78" t="str">
        <f>IF(Ansøgning!P1232="","",Ansøgning!P1232)</f>
        <v/>
      </c>
      <c r="Q1250" s="78" t="str">
        <f>IF(Ansøgning!Q1232="","",Ansøgning!Q1232)</f>
        <v/>
      </c>
      <c r="R1250" s="78" t="str">
        <f>IF(Ansøgning!R1232="","",Ansøgning!R1232)</f>
        <v/>
      </c>
      <c r="S1250" s="46" t="str">
        <f>IFERROR(MAX(IF(OR(O1250="",P1250=""),"",IF(AND(AND(MONTH(E1250)&gt;=7,MONTH(E1250)&lt;8),AND(MONTH(F1250)&gt;=7,MONTH(F1250)&lt;8)),(NETWORKDAYS(E1250,F1250,Lister!$D$7:$D$13)-O1250)*N1250/NETWORKDAYS(Lister!$D$19,Lister!$E$19,Lister!$D$7:$D$13),IF(AND(AND(MONTH(E1250)&gt;=7,MONTH(E1250)&lt;8),MONTH(F1250)&gt;7),(NETWORKDAYS(E1250,Lister!$E$19,Lister!$D$7:$D$13)-O1250)*N1250/NETWORKDAYS(Lister!$D$19,Lister!$E$19,Lister!$D$7:$D$13),IF(MONTH(E1250)&gt;7,0)))),0),"")</f>
        <v/>
      </c>
      <c r="T1250" s="46" t="str">
        <f>IFERROR(MAX(IF(OR(O1250="",P1250=""),"",IF(AND(AND(MONTH(E1250)&gt;=8,MONTH(E1250)&lt;9),AND(MONTH(F1250)&gt;=8,MONTH(F1250)&lt;9)),(NETWORKDAYS(E1250,F1250,Lister!$D$7:$D$13)-P1250)*N1250/NETWORKDAYS(Lister!$D$20,Lister!$E$20,Lister!$D$7:$D$13),IF(AND(MONTH(E1250)=7,MONTH(F1250)=8),(NETWORKDAYS(Lister!$D$20,F1250,Lister!$D$7:$D$13)-P1250)*N1250/NETWORKDAYS(Lister!$D$20,Lister!$E$20,Lister!$D$7:$D$13),IF(AND(MONTH(E1250)=7,MONTH(F1250)=7),0)))),0),"")</f>
        <v/>
      </c>
      <c r="U1250" s="78" t="str">
        <f>IF(Ansøgning!U1232="","",Ansøgning!U1232)</f>
        <v/>
      </c>
      <c r="V1250" s="119" t="str">
        <f t="shared" si="133"/>
        <v/>
      </c>
      <c r="W1250" s="120" t="str">
        <f t="shared" si="134"/>
        <v/>
      </c>
      <c r="X1250" s="42" t="str">
        <f t="shared" si="135"/>
        <v/>
      </c>
    </row>
    <row r="1251" spans="1:24" x14ac:dyDescent="0.25">
      <c r="A1251" s="13" t="str">
        <f t="shared" si="136"/>
        <v/>
      </c>
      <c r="B1251" s="75" t="str">
        <f>IF(Ansøgning!B1233="","",Ansøgning!B1233)</f>
        <v/>
      </c>
      <c r="C1251" s="75" t="str">
        <f>IF(Ansøgning!C1233="","",Ansøgning!C1233)</f>
        <v/>
      </c>
      <c r="D1251" s="75" t="str">
        <f>IF(Ansøgning!D1233="","",Ansøgning!D1233)</f>
        <v/>
      </c>
      <c r="E1251" s="76" t="str">
        <f>IF(Ansøgning!E1233="","",Ansøgning!E1233)</f>
        <v/>
      </c>
      <c r="F1251" s="76" t="str">
        <f>IF(Ansøgning!F1233="","",Ansøgning!F1233)</f>
        <v/>
      </c>
      <c r="G1251" s="33" t="str">
        <f>IF(OR(E1251="",F1251=""),"",NETWORKDAYS(E1251,F1251,Lister!$D$7:$D$13))</f>
        <v/>
      </c>
      <c r="H1251" s="76" t="str">
        <f>IF(Ansøgning!H1233="","",Ansøgning!H1233)</f>
        <v/>
      </c>
      <c r="I1251" s="32" t="str">
        <f t="shared" si="130"/>
        <v/>
      </c>
      <c r="J1251" s="77" t="str">
        <f>IF(Ansøgning!J1233="","",Ansøgning!J1233)</f>
        <v/>
      </c>
      <c r="K1251" s="77" t="str">
        <f>IF(Ansøgning!K1233="","",Ansøgning!K1233)</f>
        <v/>
      </c>
      <c r="L1251" s="46" t="str">
        <f t="shared" si="131"/>
        <v/>
      </c>
      <c r="M1251" s="78" t="str">
        <f>IF(Ansøgning!M1233="","",Ansøgning!M1233)</f>
        <v/>
      </c>
      <c r="N1251" s="31" t="str">
        <f t="shared" si="132"/>
        <v/>
      </c>
      <c r="O1251" s="78" t="str">
        <f>IF(Ansøgning!O1233="","",Ansøgning!O1233)</f>
        <v/>
      </c>
      <c r="P1251" s="78" t="str">
        <f>IF(Ansøgning!P1233="","",Ansøgning!P1233)</f>
        <v/>
      </c>
      <c r="Q1251" s="78" t="str">
        <f>IF(Ansøgning!Q1233="","",Ansøgning!Q1233)</f>
        <v/>
      </c>
      <c r="R1251" s="78" t="str">
        <f>IF(Ansøgning!R1233="","",Ansøgning!R1233)</f>
        <v/>
      </c>
      <c r="S1251" s="46" t="str">
        <f>IFERROR(MAX(IF(OR(O1251="",P1251=""),"",IF(AND(AND(MONTH(E1251)&gt;=7,MONTH(E1251)&lt;8),AND(MONTH(F1251)&gt;=7,MONTH(F1251)&lt;8)),(NETWORKDAYS(E1251,F1251,Lister!$D$7:$D$13)-O1251)*N1251/NETWORKDAYS(Lister!$D$19,Lister!$E$19,Lister!$D$7:$D$13),IF(AND(AND(MONTH(E1251)&gt;=7,MONTH(E1251)&lt;8),MONTH(F1251)&gt;7),(NETWORKDAYS(E1251,Lister!$E$19,Lister!$D$7:$D$13)-O1251)*N1251/NETWORKDAYS(Lister!$D$19,Lister!$E$19,Lister!$D$7:$D$13),IF(MONTH(E1251)&gt;7,0)))),0),"")</f>
        <v/>
      </c>
      <c r="T1251" s="46" t="str">
        <f>IFERROR(MAX(IF(OR(O1251="",P1251=""),"",IF(AND(AND(MONTH(E1251)&gt;=8,MONTH(E1251)&lt;9),AND(MONTH(F1251)&gt;=8,MONTH(F1251)&lt;9)),(NETWORKDAYS(E1251,F1251,Lister!$D$7:$D$13)-P1251)*N1251/NETWORKDAYS(Lister!$D$20,Lister!$E$20,Lister!$D$7:$D$13),IF(AND(MONTH(E1251)=7,MONTH(F1251)=8),(NETWORKDAYS(Lister!$D$20,F1251,Lister!$D$7:$D$13)-P1251)*N1251/NETWORKDAYS(Lister!$D$20,Lister!$E$20,Lister!$D$7:$D$13),IF(AND(MONTH(E1251)=7,MONTH(F1251)=7),0)))),0),"")</f>
        <v/>
      </c>
      <c r="U1251" s="78" t="str">
        <f>IF(Ansøgning!U1233="","",Ansøgning!U1233)</f>
        <v/>
      </c>
      <c r="V1251" s="119" t="str">
        <f t="shared" si="133"/>
        <v/>
      </c>
      <c r="W1251" s="120" t="str">
        <f t="shared" si="134"/>
        <v/>
      </c>
      <c r="X1251" s="42" t="str">
        <f t="shared" si="135"/>
        <v/>
      </c>
    </row>
    <row r="1252" spans="1:24" x14ac:dyDescent="0.25">
      <c r="A1252" s="13" t="str">
        <f t="shared" si="136"/>
        <v/>
      </c>
      <c r="B1252" s="75" t="str">
        <f>IF(Ansøgning!B1234="","",Ansøgning!B1234)</f>
        <v/>
      </c>
      <c r="C1252" s="75" t="str">
        <f>IF(Ansøgning!C1234="","",Ansøgning!C1234)</f>
        <v/>
      </c>
      <c r="D1252" s="75" t="str">
        <f>IF(Ansøgning!D1234="","",Ansøgning!D1234)</f>
        <v/>
      </c>
      <c r="E1252" s="76" t="str">
        <f>IF(Ansøgning!E1234="","",Ansøgning!E1234)</f>
        <v/>
      </c>
      <c r="F1252" s="76" t="str">
        <f>IF(Ansøgning!F1234="","",Ansøgning!F1234)</f>
        <v/>
      </c>
      <c r="G1252" s="33" t="str">
        <f>IF(OR(E1252="",F1252=""),"",NETWORKDAYS(E1252,F1252,Lister!$D$7:$D$13))</f>
        <v/>
      </c>
      <c r="H1252" s="76" t="str">
        <f>IF(Ansøgning!H1234="","",Ansøgning!H1234)</f>
        <v/>
      </c>
      <c r="I1252" s="32" t="str">
        <f t="shared" si="130"/>
        <v/>
      </c>
      <c r="J1252" s="77" t="str">
        <f>IF(Ansøgning!J1234="","",Ansøgning!J1234)</f>
        <v/>
      </c>
      <c r="K1252" s="77" t="str">
        <f>IF(Ansøgning!K1234="","",Ansøgning!K1234)</f>
        <v/>
      </c>
      <c r="L1252" s="46" t="str">
        <f t="shared" si="131"/>
        <v/>
      </c>
      <c r="M1252" s="78" t="str">
        <f>IF(Ansøgning!M1234="","",Ansøgning!M1234)</f>
        <v/>
      </c>
      <c r="N1252" s="31" t="str">
        <f t="shared" si="132"/>
        <v/>
      </c>
      <c r="O1252" s="78" t="str">
        <f>IF(Ansøgning!O1234="","",Ansøgning!O1234)</f>
        <v/>
      </c>
      <c r="P1252" s="78" t="str">
        <f>IF(Ansøgning!P1234="","",Ansøgning!P1234)</f>
        <v/>
      </c>
      <c r="Q1252" s="78" t="str">
        <f>IF(Ansøgning!Q1234="","",Ansøgning!Q1234)</f>
        <v/>
      </c>
      <c r="R1252" s="78" t="str">
        <f>IF(Ansøgning!R1234="","",Ansøgning!R1234)</f>
        <v/>
      </c>
      <c r="S1252" s="46" t="str">
        <f>IFERROR(MAX(IF(OR(O1252="",P1252=""),"",IF(AND(AND(MONTH(E1252)&gt;=7,MONTH(E1252)&lt;8),AND(MONTH(F1252)&gt;=7,MONTH(F1252)&lt;8)),(NETWORKDAYS(E1252,F1252,Lister!$D$7:$D$13)-O1252)*N1252/NETWORKDAYS(Lister!$D$19,Lister!$E$19,Lister!$D$7:$D$13),IF(AND(AND(MONTH(E1252)&gt;=7,MONTH(E1252)&lt;8),MONTH(F1252)&gt;7),(NETWORKDAYS(E1252,Lister!$E$19,Lister!$D$7:$D$13)-O1252)*N1252/NETWORKDAYS(Lister!$D$19,Lister!$E$19,Lister!$D$7:$D$13),IF(MONTH(E1252)&gt;7,0)))),0),"")</f>
        <v/>
      </c>
      <c r="T1252" s="46" t="str">
        <f>IFERROR(MAX(IF(OR(O1252="",P1252=""),"",IF(AND(AND(MONTH(E1252)&gt;=8,MONTH(E1252)&lt;9),AND(MONTH(F1252)&gt;=8,MONTH(F1252)&lt;9)),(NETWORKDAYS(E1252,F1252,Lister!$D$7:$D$13)-P1252)*N1252/NETWORKDAYS(Lister!$D$20,Lister!$E$20,Lister!$D$7:$D$13),IF(AND(MONTH(E1252)=7,MONTH(F1252)=8),(NETWORKDAYS(Lister!$D$20,F1252,Lister!$D$7:$D$13)-P1252)*N1252/NETWORKDAYS(Lister!$D$20,Lister!$E$20,Lister!$D$7:$D$13),IF(AND(MONTH(E1252)=7,MONTH(F1252)=7),0)))),0),"")</f>
        <v/>
      </c>
      <c r="U1252" s="78" t="str">
        <f>IF(Ansøgning!U1234="","",Ansøgning!U1234)</f>
        <v/>
      </c>
      <c r="V1252" s="119" t="str">
        <f t="shared" si="133"/>
        <v/>
      </c>
      <c r="W1252" s="120" t="str">
        <f t="shared" si="134"/>
        <v/>
      </c>
      <c r="X1252" s="42" t="str">
        <f t="shared" si="135"/>
        <v/>
      </c>
    </row>
    <row r="1253" spans="1:24" x14ac:dyDescent="0.25">
      <c r="A1253" s="13" t="str">
        <f t="shared" si="136"/>
        <v/>
      </c>
      <c r="B1253" s="75" t="str">
        <f>IF(Ansøgning!B1235="","",Ansøgning!B1235)</f>
        <v/>
      </c>
      <c r="C1253" s="75" t="str">
        <f>IF(Ansøgning!C1235="","",Ansøgning!C1235)</f>
        <v/>
      </c>
      <c r="D1253" s="75" t="str">
        <f>IF(Ansøgning!D1235="","",Ansøgning!D1235)</f>
        <v/>
      </c>
      <c r="E1253" s="76" t="str">
        <f>IF(Ansøgning!E1235="","",Ansøgning!E1235)</f>
        <v/>
      </c>
      <c r="F1253" s="76" t="str">
        <f>IF(Ansøgning!F1235="","",Ansøgning!F1235)</f>
        <v/>
      </c>
      <c r="G1253" s="33" t="str">
        <f>IF(OR(E1253="",F1253=""),"",NETWORKDAYS(E1253,F1253,Lister!$D$7:$D$13))</f>
        <v/>
      </c>
      <c r="H1253" s="76" t="str">
        <f>IF(Ansøgning!H1235="","",Ansøgning!H1235)</f>
        <v/>
      </c>
      <c r="I1253" s="32" t="str">
        <f t="shared" si="130"/>
        <v/>
      </c>
      <c r="J1253" s="77" t="str">
        <f>IF(Ansøgning!J1235="","",Ansøgning!J1235)</f>
        <v/>
      </c>
      <c r="K1253" s="77" t="str">
        <f>IF(Ansøgning!K1235="","",Ansøgning!K1235)</f>
        <v/>
      </c>
      <c r="L1253" s="46" t="str">
        <f t="shared" si="131"/>
        <v/>
      </c>
      <c r="M1253" s="78" t="str">
        <f>IF(Ansøgning!M1235="","",Ansøgning!M1235)</f>
        <v/>
      </c>
      <c r="N1253" s="31" t="str">
        <f t="shared" si="132"/>
        <v/>
      </c>
      <c r="O1253" s="78" t="str">
        <f>IF(Ansøgning!O1235="","",Ansøgning!O1235)</f>
        <v/>
      </c>
      <c r="P1253" s="78" t="str">
        <f>IF(Ansøgning!P1235="","",Ansøgning!P1235)</f>
        <v/>
      </c>
      <c r="Q1253" s="78" t="str">
        <f>IF(Ansøgning!Q1235="","",Ansøgning!Q1235)</f>
        <v/>
      </c>
      <c r="R1253" s="78" t="str">
        <f>IF(Ansøgning!R1235="","",Ansøgning!R1235)</f>
        <v/>
      </c>
      <c r="S1253" s="46" t="str">
        <f>IFERROR(MAX(IF(OR(O1253="",P1253=""),"",IF(AND(AND(MONTH(E1253)&gt;=7,MONTH(E1253)&lt;8),AND(MONTH(F1253)&gt;=7,MONTH(F1253)&lt;8)),(NETWORKDAYS(E1253,F1253,Lister!$D$7:$D$13)-O1253)*N1253/NETWORKDAYS(Lister!$D$19,Lister!$E$19,Lister!$D$7:$D$13),IF(AND(AND(MONTH(E1253)&gt;=7,MONTH(E1253)&lt;8),MONTH(F1253)&gt;7),(NETWORKDAYS(E1253,Lister!$E$19,Lister!$D$7:$D$13)-O1253)*N1253/NETWORKDAYS(Lister!$D$19,Lister!$E$19,Lister!$D$7:$D$13),IF(MONTH(E1253)&gt;7,0)))),0),"")</f>
        <v/>
      </c>
      <c r="T1253" s="46" t="str">
        <f>IFERROR(MAX(IF(OR(O1253="",P1253=""),"",IF(AND(AND(MONTH(E1253)&gt;=8,MONTH(E1253)&lt;9),AND(MONTH(F1253)&gt;=8,MONTH(F1253)&lt;9)),(NETWORKDAYS(E1253,F1253,Lister!$D$7:$D$13)-P1253)*N1253/NETWORKDAYS(Lister!$D$20,Lister!$E$20,Lister!$D$7:$D$13),IF(AND(MONTH(E1253)=7,MONTH(F1253)=8),(NETWORKDAYS(Lister!$D$20,F1253,Lister!$D$7:$D$13)-P1253)*N1253/NETWORKDAYS(Lister!$D$20,Lister!$E$20,Lister!$D$7:$D$13),IF(AND(MONTH(E1253)=7,MONTH(F1253)=7),0)))),0),"")</f>
        <v/>
      </c>
      <c r="U1253" s="78" t="str">
        <f>IF(Ansøgning!U1235="","",Ansøgning!U1235)</f>
        <v/>
      </c>
      <c r="V1253" s="119" t="str">
        <f t="shared" si="133"/>
        <v/>
      </c>
      <c r="W1253" s="120" t="str">
        <f t="shared" si="134"/>
        <v/>
      </c>
      <c r="X1253" s="42" t="str">
        <f t="shared" si="135"/>
        <v/>
      </c>
    </row>
    <row r="1254" spans="1:24" x14ac:dyDescent="0.25">
      <c r="A1254" s="13" t="str">
        <f t="shared" si="136"/>
        <v/>
      </c>
      <c r="B1254" s="75" t="str">
        <f>IF(Ansøgning!B1236="","",Ansøgning!B1236)</f>
        <v/>
      </c>
      <c r="C1254" s="75" t="str">
        <f>IF(Ansøgning!C1236="","",Ansøgning!C1236)</f>
        <v/>
      </c>
      <c r="D1254" s="75" t="str">
        <f>IF(Ansøgning!D1236="","",Ansøgning!D1236)</f>
        <v/>
      </c>
      <c r="E1254" s="76" t="str">
        <f>IF(Ansøgning!E1236="","",Ansøgning!E1236)</f>
        <v/>
      </c>
      <c r="F1254" s="76" t="str">
        <f>IF(Ansøgning!F1236="","",Ansøgning!F1236)</f>
        <v/>
      </c>
      <c r="G1254" s="33" t="str">
        <f>IF(OR(E1254="",F1254=""),"",NETWORKDAYS(E1254,F1254,Lister!$D$7:$D$13))</f>
        <v/>
      </c>
      <c r="H1254" s="76" t="str">
        <f>IF(Ansøgning!H1236="","",Ansøgning!H1236)</f>
        <v/>
      </c>
      <c r="I1254" s="32" t="str">
        <f t="shared" si="130"/>
        <v/>
      </c>
      <c r="J1254" s="77" t="str">
        <f>IF(Ansøgning!J1236="","",Ansøgning!J1236)</f>
        <v/>
      </c>
      <c r="K1254" s="77" t="str">
        <f>IF(Ansøgning!K1236="","",Ansøgning!K1236)</f>
        <v/>
      </c>
      <c r="L1254" s="46" t="str">
        <f t="shared" si="131"/>
        <v/>
      </c>
      <c r="M1254" s="78" t="str">
        <f>IF(Ansøgning!M1236="","",Ansøgning!M1236)</f>
        <v/>
      </c>
      <c r="N1254" s="31" t="str">
        <f t="shared" si="132"/>
        <v/>
      </c>
      <c r="O1254" s="78" t="str">
        <f>IF(Ansøgning!O1236="","",Ansøgning!O1236)</f>
        <v/>
      </c>
      <c r="P1254" s="78" t="str">
        <f>IF(Ansøgning!P1236="","",Ansøgning!P1236)</f>
        <v/>
      </c>
      <c r="Q1254" s="78" t="str">
        <f>IF(Ansøgning!Q1236="","",Ansøgning!Q1236)</f>
        <v/>
      </c>
      <c r="R1254" s="78" t="str">
        <f>IF(Ansøgning!R1236="","",Ansøgning!R1236)</f>
        <v/>
      </c>
      <c r="S1254" s="46" t="str">
        <f>IFERROR(MAX(IF(OR(O1254="",P1254=""),"",IF(AND(AND(MONTH(E1254)&gt;=7,MONTH(E1254)&lt;8),AND(MONTH(F1254)&gt;=7,MONTH(F1254)&lt;8)),(NETWORKDAYS(E1254,F1254,Lister!$D$7:$D$13)-O1254)*N1254/NETWORKDAYS(Lister!$D$19,Lister!$E$19,Lister!$D$7:$D$13),IF(AND(AND(MONTH(E1254)&gt;=7,MONTH(E1254)&lt;8),MONTH(F1254)&gt;7),(NETWORKDAYS(E1254,Lister!$E$19,Lister!$D$7:$D$13)-O1254)*N1254/NETWORKDAYS(Lister!$D$19,Lister!$E$19,Lister!$D$7:$D$13),IF(MONTH(E1254)&gt;7,0)))),0),"")</f>
        <v/>
      </c>
      <c r="T1254" s="46" t="str">
        <f>IFERROR(MAX(IF(OR(O1254="",P1254=""),"",IF(AND(AND(MONTH(E1254)&gt;=8,MONTH(E1254)&lt;9),AND(MONTH(F1254)&gt;=8,MONTH(F1254)&lt;9)),(NETWORKDAYS(E1254,F1254,Lister!$D$7:$D$13)-P1254)*N1254/NETWORKDAYS(Lister!$D$20,Lister!$E$20,Lister!$D$7:$D$13),IF(AND(MONTH(E1254)=7,MONTH(F1254)=8),(NETWORKDAYS(Lister!$D$20,F1254,Lister!$D$7:$D$13)-P1254)*N1254/NETWORKDAYS(Lister!$D$20,Lister!$E$20,Lister!$D$7:$D$13),IF(AND(MONTH(E1254)=7,MONTH(F1254)=7),0)))),0),"")</f>
        <v/>
      </c>
      <c r="U1254" s="78" t="str">
        <f>IF(Ansøgning!U1236="","",Ansøgning!U1236)</f>
        <v/>
      </c>
      <c r="V1254" s="119" t="str">
        <f t="shared" si="133"/>
        <v/>
      </c>
      <c r="W1254" s="120" t="str">
        <f t="shared" si="134"/>
        <v/>
      </c>
      <c r="X1254" s="42" t="str">
        <f t="shared" si="135"/>
        <v/>
      </c>
    </row>
    <row r="1255" spans="1:24" x14ac:dyDescent="0.25">
      <c r="A1255" s="13" t="str">
        <f t="shared" si="136"/>
        <v/>
      </c>
      <c r="B1255" s="75" t="str">
        <f>IF(Ansøgning!B1237="","",Ansøgning!B1237)</f>
        <v/>
      </c>
      <c r="C1255" s="75" t="str">
        <f>IF(Ansøgning!C1237="","",Ansøgning!C1237)</f>
        <v/>
      </c>
      <c r="D1255" s="75" t="str">
        <f>IF(Ansøgning!D1237="","",Ansøgning!D1237)</f>
        <v/>
      </c>
      <c r="E1255" s="76" t="str">
        <f>IF(Ansøgning!E1237="","",Ansøgning!E1237)</f>
        <v/>
      </c>
      <c r="F1255" s="76" t="str">
        <f>IF(Ansøgning!F1237="","",Ansøgning!F1237)</f>
        <v/>
      </c>
      <c r="G1255" s="33" t="str">
        <f>IF(OR(E1255="",F1255=""),"",NETWORKDAYS(E1255,F1255,Lister!$D$7:$D$13))</f>
        <v/>
      </c>
      <c r="H1255" s="76" t="str">
        <f>IF(Ansøgning!H1237="","",Ansøgning!H1237)</f>
        <v/>
      </c>
      <c r="I1255" s="32" t="str">
        <f t="shared" ref="I1255:I1318" si="137">IF(H1255="","",IF(H1255="Funktionær",0.75,IF(H1255="Ikke-funktionær",0.9,IF(H1255="Elev/lærling",0.9))))</f>
        <v/>
      </c>
      <c r="J1255" s="77" t="str">
        <f>IF(Ansøgning!J1237="","",Ansøgning!J1237)</f>
        <v/>
      </c>
      <c r="K1255" s="77" t="str">
        <f>IF(Ansøgning!K1237="","",Ansøgning!K1237)</f>
        <v/>
      </c>
      <c r="L1255" s="46" t="str">
        <f t="shared" ref="L1255:L1318" si="138">IF(J1255="","",J1255-K1255)</f>
        <v/>
      </c>
      <c r="M1255" s="78" t="str">
        <f>IF(Ansøgning!M1237="","",Ansøgning!M1237)</f>
        <v/>
      </c>
      <c r="N1255" s="31" t="str">
        <f t="shared" ref="N1255:N1318" si="139">IF(B1255="","",IF(L1255*I1255&gt;30000*IF(M1255&gt;37,37,M1255)/37,30000*IF(M1255&gt;37,37,M1255)/37,L1255*I1255))</f>
        <v/>
      </c>
      <c r="O1255" s="78" t="str">
        <f>IF(Ansøgning!O1237="","",Ansøgning!O1237)</f>
        <v/>
      </c>
      <c r="P1255" s="78" t="str">
        <f>IF(Ansøgning!P1237="","",Ansøgning!P1237)</f>
        <v/>
      </c>
      <c r="Q1255" s="78" t="str">
        <f>IF(Ansøgning!Q1237="","",Ansøgning!Q1237)</f>
        <v/>
      </c>
      <c r="R1255" s="78" t="str">
        <f>IF(Ansøgning!R1237="","",Ansøgning!R1237)</f>
        <v/>
      </c>
      <c r="S1255" s="46" t="str">
        <f>IFERROR(MAX(IF(OR(O1255="",P1255=""),"",IF(AND(AND(MONTH(E1255)&gt;=7,MONTH(E1255)&lt;8),AND(MONTH(F1255)&gt;=7,MONTH(F1255)&lt;8)),(NETWORKDAYS(E1255,F1255,Lister!$D$7:$D$13)-O1255)*N1255/NETWORKDAYS(Lister!$D$19,Lister!$E$19,Lister!$D$7:$D$13),IF(AND(AND(MONTH(E1255)&gt;=7,MONTH(E1255)&lt;8),MONTH(F1255)&gt;7),(NETWORKDAYS(E1255,Lister!$E$19,Lister!$D$7:$D$13)-O1255)*N1255/NETWORKDAYS(Lister!$D$19,Lister!$E$19,Lister!$D$7:$D$13),IF(MONTH(E1255)&gt;7,0)))),0),"")</f>
        <v/>
      </c>
      <c r="T1255" s="46" t="str">
        <f>IFERROR(MAX(IF(OR(O1255="",P1255=""),"",IF(AND(AND(MONTH(E1255)&gt;=8,MONTH(E1255)&lt;9),AND(MONTH(F1255)&gt;=8,MONTH(F1255)&lt;9)),(NETWORKDAYS(E1255,F1255,Lister!$D$7:$D$13)-P1255)*N1255/NETWORKDAYS(Lister!$D$20,Lister!$E$20,Lister!$D$7:$D$13),IF(AND(MONTH(E1255)=7,MONTH(F1255)=8),(NETWORKDAYS(Lister!$D$20,F1255,Lister!$D$7:$D$13)-P1255)*N1255/NETWORKDAYS(Lister!$D$20,Lister!$E$20,Lister!$D$7:$D$13),IF(AND(MONTH(E1255)=7,MONTH(F1255)=7),0)))),0),"")</f>
        <v/>
      </c>
      <c r="U1255" s="78" t="str">
        <f>IF(Ansøgning!U1237="","",Ansøgning!U1237)</f>
        <v/>
      </c>
      <c r="V1255" s="119" t="str">
        <f t="shared" ref="V1255:V1318" si="140">IFERROR(21/31*N1255,"")</f>
        <v/>
      </c>
      <c r="W1255" s="120" t="str">
        <f t="shared" ref="W1255:W1318" si="141">IFERROR(MAX(IF(AND(ISNUMBER(Q1255),ISNUMBER(R1255)),IF(S1255+T1255-V1255&gt;N1255,N1255,S1255-T1255),""),0),"")</f>
        <v/>
      </c>
      <c r="X1255" s="42" t="str">
        <f t="shared" ref="X1255:X1318" si="142">IF(W1255="","",W1255-U1255)</f>
        <v/>
      </c>
    </row>
    <row r="1256" spans="1:24" x14ac:dyDescent="0.25">
      <c r="A1256" s="13" t="str">
        <f t="shared" ref="A1256:A1319" si="143">IF(B1256="","",A1255+1)</f>
        <v/>
      </c>
      <c r="B1256" s="75" t="str">
        <f>IF(Ansøgning!B1238="","",Ansøgning!B1238)</f>
        <v/>
      </c>
      <c r="C1256" s="75" t="str">
        <f>IF(Ansøgning!C1238="","",Ansøgning!C1238)</f>
        <v/>
      </c>
      <c r="D1256" s="75" t="str">
        <f>IF(Ansøgning!D1238="","",Ansøgning!D1238)</f>
        <v/>
      </c>
      <c r="E1256" s="76" t="str">
        <f>IF(Ansøgning!E1238="","",Ansøgning!E1238)</f>
        <v/>
      </c>
      <c r="F1256" s="76" t="str">
        <f>IF(Ansøgning!F1238="","",Ansøgning!F1238)</f>
        <v/>
      </c>
      <c r="G1256" s="33" t="str">
        <f>IF(OR(E1256="",F1256=""),"",NETWORKDAYS(E1256,F1256,Lister!$D$7:$D$13))</f>
        <v/>
      </c>
      <c r="H1256" s="76" t="str">
        <f>IF(Ansøgning!H1238="","",Ansøgning!H1238)</f>
        <v/>
      </c>
      <c r="I1256" s="32" t="str">
        <f t="shared" si="137"/>
        <v/>
      </c>
      <c r="J1256" s="77" t="str">
        <f>IF(Ansøgning!J1238="","",Ansøgning!J1238)</f>
        <v/>
      </c>
      <c r="K1256" s="77" t="str">
        <f>IF(Ansøgning!K1238="","",Ansøgning!K1238)</f>
        <v/>
      </c>
      <c r="L1256" s="46" t="str">
        <f t="shared" si="138"/>
        <v/>
      </c>
      <c r="M1256" s="78" t="str">
        <f>IF(Ansøgning!M1238="","",Ansøgning!M1238)</f>
        <v/>
      </c>
      <c r="N1256" s="31" t="str">
        <f t="shared" si="139"/>
        <v/>
      </c>
      <c r="O1256" s="78" t="str">
        <f>IF(Ansøgning!O1238="","",Ansøgning!O1238)</f>
        <v/>
      </c>
      <c r="P1256" s="78" t="str">
        <f>IF(Ansøgning!P1238="","",Ansøgning!P1238)</f>
        <v/>
      </c>
      <c r="Q1256" s="78" t="str">
        <f>IF(Ansøgning!Q1238="","",Ansøgning!Q1238)</f>
        <v/>
      </c>
      <c r="R1256" s="78" t="str">
        <f>IF(Ansøgning!R1238="","",Ansøgning!R1238)</f>
        <v/>
      </c>
      <c r="S1256" s="46" t="str">
        <f>IFERROR(MAX(IF(OR(O1256="",P1256=""),"",IF(AND(AND(MONTH(E1256)&gt;=7,MONTH(E1256)&lt;8),AND(MONTH(F1256)&gt;=7,MONTH(F1256)&lt;8)),(NETWORKDAYS(E1256,F1256,Lister!$D$7:$D$13)-O1256)*N1256/NETWORKDAYS(Lister!$D$19,Lister!$E$19,Lister!$D$7:$D$13),IF(AND(AND(MONTH(E1256)&gt;=7,MONTH(E1256)&lt;8),MONTH(F1256)&gt;7),(NETWORKDAYS(E1256,Lister!$E$19,Lister!$D$7:$D$13)-O1256)*N1256/NETWORKDAYS(Lister!$D$19,Lister!$E$19,Lister!$D$7:$D$13),IF(MONTH(E1256)&gt;7,0)))),0),"")</f>
        <v/>
      </c>
      <c r="T1256" s="46" t="str">
        <f>IFERROR(MAX(IF(OR(O1256="",P1256=""),"",IF(AND(AND(MONTH(E1256)&gt;=8,MONTH(E1256)&lt;9),AND(MONTH(F1256)&gt;=8,MONTH(F1256)&lt;9)),(NETWORKDAYS(E1256,F1256,Lister!$D$7:$D$13)-P1256)*N1256/NETWORKDAYS(Lister!$D$20,Lister!$E$20,Lister!$D$7:$D$13),IF(AND(MONTH(E1256)=7,MONTH(F1256)=8),(NETWORKDAYS(Lister!$D$20,F1256,Lister!$D$7:$D$13)-P1256)*N1256/NETWORKDAYS(Lister!$D$20,Lister!$E$20,Lister!$D$7:$D$13),IF(AND(MONTH(E1256)=7,MONTH(F1256)=7),0)))),0),"")</f>
        <v/>
      </c>
      <c r="U1256" s="78" t="str">
        <f>IF(Ansøgning!U1238="","",Ansøgning!U1238)</f>
        <v/>
      </c>
      <c r="V1256" s="119" t="str">
        <f t="shared" si="140"/>
        <v/>
      </c>
      <c r="W1256" s="120" t="str">
        <f t="shared" si="141"/>
        <v/>
      </c>
      <c r="X1256" s="42" t="str">
        <f t="shared" si="142"/>
        <v/>
      </c>
    </row>
    <row r="1257" spans="1:24" x14ac:dyDescent="0.25">
      <c r="A1257" s="13" t="str">
        <f t="shared" si="143"/>
        <v/>
      </c>
      <c r="B1257" s="75" t="str">
        <f>IF(Ansøgning!B1239="","",Ansøgning!B1239)</f>
        <v/>
      </c>
      <c r="C1257" s="75" t="str">
        <f>IF(Ansøgning!C1239="","",Ansøgning!C1239)</f>
        <v/>
      </c>
      <c r="D1257" s="75" t="str">
        <f>IF(Ansøgning!D1239="","",Ansøgning!D1239)</f>
        <v/>
      </c>
      <c r="E1257" s="76" t="str">
        <f>IF(Ansøgning!E1239="","",Ansøgning!E1239)</f>
        <v/>
      </c>
      <c r="F1257" s="76" t="str">
        <f>IF(Ansøgning!F1239="","",Ansøgning!F1239)</f>
        <v/>
      </c>
      <c r="G1257" s="33" t="str">
        <f>IF(OR(E1257="",F1257=""),"",NETWORKDAYS(E1257,F1257,Lister!$D$7:$D$13))</f>
        <v/>
      </c>
      <c r="H1257" s="76" t="str">
        <f>IF(Ansøgning!H1239="","",Ansøgning!H1239)</f>
        <v/>
      </c>
      <c r="I1257" s="32" t="str">
        <f t="shared" si="137"/>
        <v/>
      </c>
      <c r="J1257" s="77" t="str">
        <f>IF(Ansøgning!J1239="","",Ansøgning!J1239)</f>
        <v/>
      </c>
      <c r="K1257" s="77" t="str">
        <f>IF(Ansøgning!K1239="","",Ansøgning!K1239)</f>
        <v/>
      </c>
      <c r="L1257" s="46" t="str">
        <f t="shared" si="138"/>
        <v/>
      </c>
      <c r="M1257" s="78" t="str">
        <f>IF(Ansøgning!M1239="","",Ansøgning!M1239)</f>
        <v/>
      </c>
      <c r="N1257" s="31" t="str">
        <f t="shared" si="139"/>
        <v/>
      </c>
      <c r="O1257" s="78" t="str">
        <f>IF(Ansøgning!O1239="","",Ansøgning!O1239)</f>
        <v/>
      </c>
      <c r="P1257" s="78" t="str">
        <f>IF(Ansøgning!P1239="","",Ansøgning!P1239)</f>
        <v/>
      </c>
      <c r="Q1257" s="78" t="str">
        <f>IF(Ansøgning!Q1239="","",Ansøgning!Q1239)</f>
        <v/>
      </c>
      <c r="R1257" s="78" t="str">
        <f>IF(Ansøgning!R1239="","",Ansøgning!R1239)</f>
        <v/>
      </c>
      <c r="S1257" s="46" t="str">
        <f>IFERROR(MAX(IF(OR(O1257="",P1257=""),"",IF(AND(AND(MONTH(E1257)&gt;=7,MONTH(E1257)&lt;8),AND(MONTH(F1257)&gt;=7,MONTH(F1257)&lt;8)),(NETWORKDAYS(E1257,F1257,Lister!$D$7:$D$13)-O1257)*N1257/NETWORKDAYS(Lister!$D$19,Lister!$E$19,Lister!$D$7:$D$13),IF(AND(AND(MONTH(E1257)&gt;=7,MONTH(E1257)&lt;8),MONTH(F1257)&gt;7),(NETWORKDAYS(E1257,Lister!$E$19,Lister!$D$7:$D$13)-O1257)*N1257/NETWORKDAYS(Lister!$D$19,Lister!$E$19,Lister!$D$7:$D$13),IF(MONTH(E1257)&gt;7,0)))),0),"")</f>
        <v/>
      </c>
      <c r="T1257" s="46" t="str">
        <f>IFERROR(MAX(IF(OR(O1257="",P1257=""),"",IF(AND(AND(MONTH(E1257)&gt;=8,MONTH(E1257)&lt;9),AND(MONTH(F1257)&gt;=8,MONTH(F1257)&lt;9)),(NETWORKDAYS(E1257,F1257,Lister!$D$7:$D$13)-P1257)*N1257/NETWORKDAYS(Lister!$D$20,Lister!$E$20,Lister!$D$7:$D$13),IF(AND(MONTH(E1257)=7,MONTH(F1257)=8),(NETWORKDAYS(Lister!$D$20,F1257,Lister!$D$7:$D$13)-P1257)*N1257/NETWORKDAYS(Lister!$D$20,Lister!$E$20,Lister!$D$7:$D$13),IF(AND(MONTH(E1257)=7,MONTH(F1257)=7),0)))),0),"")</f>
        <v/>
      </c>
      <c r="U1257" s="78" t="str">
        <f>IF(Ansøgning!U1239="","",Ansøgning!U1239)</f>
        <v/>
      </c>
      <c r="V1257" s="119" t="str">
        <f t="shared" si="140"/>
        <v/>
      </c>
      <c r="W1257" s="120" t="str">
        <f t="shared" si="141"/>
        <v/>
      </c>
      <c r="X1257" s="42" t="str">
        <f t="shared" si="142"/>
        <v/>
      </c>
    </row>
    <row r="1258" spans="1:24" x14ac:dyDescent="0.25">
      <c r="A1258" s="13" t="str">
        <f t="shared" si="143"/>
        <v/>
      </c>
      <c r="B1258" s="75" t="str">
        <f>IF(Ansøgning!B1240="","",Ansøgning!B1240)</f>
        <v/>
      </c>
      <c r="C1258" s="75" t="str">
        <f>IF(Ansøgning!C1240="","",Ansøgning!C1240)</f>
        <v/>
      </c>
      <c r="D1258" s="75" t="str">
        <f>IF(Ansøgning!D1240="","",Ansøgning!D1240)</f>
        <v/>
      </c>
      <c r="E1258" s="76" t="str">
        <f>IF(Ansøgning!E1240="","",Ansøgning!E1240)</f>
        <v/>
      </c>
      <c r="F1258" s="76" t="str">
        <f>IF(Ansøgning!F1240="","",Ansøgning!F1240)</f>
        <v/>
      </c>
      <c r="G1258" s="33" t="str">
        <f>IF(OR(E1258="",F1258=""),"",NETWORKDAYS(E1258,F1258,Lister!$D$7:$D$13))</f>
        <v/>
      </c>
      <c r="H1258" s="76" t="str">
        <f>IF(Ansøgning!H1240="","",Ansøgning!H1240)</f>
        <v/>
      </c>
      <c r="I1258" s="32" t="str">
        <f t="shared" si="137"/>
        <v/>
      </c>
      <c r="J1258" s="77" t="str">
        <f>IF(Ansøgning!J1240="","",Ansøgning!J1240)</f>
        <v/>
      </c>
      <c r="K1258" s="77" t="str">
        <f>IF(Ansøgning!K1240="","",Ansøgning!K1240)</f>
        <v/>
      </c>
      <c r="L1258" s="46" t="str">
        <f t="shared" si="138"/>
        <v/>
      </c>
      <c r="M1258" s="78" t="str">
        <f>IF(Ansøgning!M1240="","",Ansøgning!M1240)</f>
        <v/>
      </c>
      <c r="N1258" s="31" t="str">
        <f t="shared" si="139"/>
        <v/>
      </c>
      <c r="O1258" s="78" t="str">
        <f>IF(Ansøgning!O1240="","",Ansøgning!O1240)</f>
        <v/>
      </c>
      <c r="P1258" s="78" t="str">
        <f>IF(Ansøgning!P1240="","",Ansøgning!P1240)</f>
        <v/>
      </c>
      <c r="Q1258" s="78" t="str">
        <f>IF(Ansøgning!Q1240="","",Ansøgning!Q1240)</f>
        <v/>
      </c>
      <c r="R1258" s="78" t="str">
        <f>IF(Ansøgning!R1240="","",Ansøgning!R1240)</f>
        <v/>
      </c>
      <c r="S1258" s="46" t="str">
        <f>IFERROR(MAX(IF(OR(O1258="",P1258=""),"",IF(AND(AND(MONTH(E1258)&gt;=7,MONTH(E1258)&lt;8),AND(MONTH(F1258)&gt;=7,MONTH(F1258)&lt;8)),(NETWORKDAYS(E1258,F1258,Lister!$D$7:$D$13)-O1258)*N1258/NETWORKDAYS(Lister!$D$19,Lister!$E$19,Lister!$D$7:$D$13),IF(AND(AND(MONTH(E1258)&gt;=7,MONTH(E1258)&lt;8),MONTH(F1258)&gt;7),(NETWORKDAYS(E1258,Lister!$E$19,Lister!$D$7:$D$13)-O1258)*N1258/NETWORKDAYS(Lister!$D$19,Lister!$E$19,Lister!$D$7:$D$13),IF(MONTH(E1258)&gt;7,0)))),0),"")</f>
        <v/>
      </c>
      <c r="T1258" s="46" t="str">
        <f>IFERROR(MAX(IF(OR(O1258="",P1258=""),"",IF(AND(AND(MONTH(E1258)&gt;=8,MONTH(E1258)&lt;9),AND(MONTH(F1258)&gt;=8,MONTH(F1258)&lt;9)),(NETWORKDAYS(E1258,F1258,Lister!$D$7:$D$13)-P1258)*N1258/NETWORKDAYS(Lister!$D$20,Lister!$E$20,Lister!$D$7:$D$13),IF(AND(MONTH(E1258)=7,MONTH(F1258)=8),(NETWORKDAYS(Lister!$D$20,F1258,Lister!$D$7:$D$13)-P1258)*N1258/NETWORKDAYS(Lister!$D$20,Lister!$E$20,Lister!$D$7:$D$13),IF(AND(MONTH(E1258)=7,MONTH(F1258)=7),0)))),0),"")</f>
        <v/>
      </c>
      <c r="U1258" s="78" t="str">
        <f>IF(Ansøgning!U1240="","",Ansøgning!U1240)</f>
        <v/>
      </c>
      <c r="V1258" s="119" t="str">
        <f t="shared" si="140"/>
        <v/>
      </c>
      <c r="W1258" s="120" t="str">
        <f t="shared" si="141"/>
        <v/>
      </c>
      <c r="X1258" s="42" t="str">
        <f t="shared" si="142"/>
        <v/>
      </c>
    </row>
    <row r="1259" spans="1:24" x14ac:dyDescent="0.25">
      <c r="A1259" s="13" t="str">
        <f t="shared" si="143"/>
        <v/>
      </c>
      <c r="B1259" s="75" t="str">
        <f>IF(Ansøgning!B1241="","",Ansøgning!B1241)</f>
        <v/>
      </c>
      <c r="C1259" s="75" t="str">
        <f>IF(Ansøgning!C1241="","",Ansøgning!C1241)</f>
        <v/>
      </c>
      <c r="D1259" s="75" t="str">
        <f>IF(Ansøgning!D1241="","",Ansøgning!D1241)</f>
        <v/>
      </c>
      <c r="E1259" s="76" t="str">
        <f>IF(Ansøgning!E1241="","",Ansøgning!E1241)</f>
        <v/>
      </c>
      <c r="F1259" s="76" t="str">
        <f>IF(Ansøgning!F1241="","",Ansøgning!F1241)</f>
        <v/>
      </c>
      <c r="G1259" s="33" t="str">
        <f>IF(OR(E1259="",F1259=""),"",NETWORKDAYS(E1259,F1259,Lister!$D$7:$D$13))</f>
        <v/>
      </c>
      <c r="H1259" s="76" t="str">
        <f>IF(Ansøgning!H1241="","",Ansøgning!H1241)</f>
        <v/>
      </c>
      <c r="I1259" s="32" t="str">
        <f t="shared" si="137"/>
        <v/>
      </c>
      <c r="J1259" s="77" t="str">
        <f>IF(Ansøgning!J1241="","",Ansøgning!J1241)</f>
        <v/>
      </c>
      <c r="K1259" s="77" t="str">
        <f>IF(Ansøgning!K1241="","",Ansøgning!K1241)</f>
        <v/>
      </c>
      <c r="L1259" s="46" t="str">
        <f t="shared" si="138"/>
        <v/>
      </c>
      <c r="M1259" s="78" t="str">
        <f>IF(Ansøgning!M1241="","",Ansøgning!M1241)</f>
        <v/>
      </c>
      <c r="N1259" s="31" t="str">
        <f t="shared" si="139"/>
        <v/>
      </c>
      <c r="O1259" s="78" t="str">
        <f>IF(Ansøgning!O1241="","",Ansøgning!O1241)</f>
        <v/>
      </c>
      <c r="P1259" s="78" t="str">
        <f>IF(Ansøgning!P1241="","",Ansøgning!P1241)</f>
        <v/>
      </c>
      <c r="Q1259" s="78" t="str">
        <f>IF(Ansøgning!Q1241="","",Ansøgning!Q1241)</f>
        <v/>
      </c>
      <c r="R1259" s="78" t="str">
        <f>IF(Ansøgning!R1241="","",Ansøgning!R1241)</f>
        <v/>
      </c>
      <c r="S1259" s="46" t="str">
        <f>IFERROR(MAX(IF(OR(O1259="",P1259=""),"",IF(AND(AND(MONTH(E1259)&gt;=7,MONTH(E1259)&lt;8),AND(MONTH(F1259)&gt;=7,MONTH(F1259)&lt;8)),(NETWORKDAYS(E1259,F1259,Lister!$D$7:$D$13)-O1259)*N1259/NETWORKDAYS(Lister!$D$19,Lister!$E$19,Lister!$D$7:$D$13),IF(AND(AND(MONTH(E1259)&gt;=7,MONTH(E1259)&lt;8),MONTH(F1259)&gt;7),(NETWORKDAYS(E1259,Lister!$E$19,Lister!$D$7:$D$13)-O1259)*N1259/NETWORKDAYS(Lister!$D$19,Lister!$E$19,Lister!$D$7:$D$13),IF(MONTH(E1259)&gt;7,0)))),0),"")</f>
        <v/>
      </c>
      <c r="T1259" s="46" t="str">
        <f>IFERROR(MAX(IF(OR(O1259="",P1259=""),"",IF(AND(AND(MONTH(E1259)&gt;=8,MONTH(E1259)&lt;9),AND(MONTH(F1259)&gt;=8,MONTH(F1259)&lt;9)),(NETWORKDAYS(E1259,F1259,Lister!$D$7:$D$13)-P1259)*N1259/NETWORKDAYS(Lister!$D$20,Lister!$E$20,Lister!$D$7:$D$13),IF(AND(MONTH(E1259)=7,MONTH(F1259)=8),(NETWORKDAYS(Lister!$D$20,F1259,Lister!$D$7:$D$13)-P1259)*N1259/NETWORKDAYS(Lister!$D$20,Lister!$E$20,Lister!$D$7:$D$13),IF(AND(MONTH(E1259)=7,MONTH(F1259)=7),0)))),0),"")</f>
        <v/>
      </c>
      <c r="U1259" s="78" t="str">
        <f>IF(Ansøgning!U1241="","",Ansøgning!U1241)</f>
        <v/>
      </c>
      <c r="V1259" s="119" t="str">
        <f t="shared" si="140"/>
        <v/>
      </c>
      <c r="W1259" s="120" t="str">
        <f t="shared" si="141"/>
        <v/>
      </c>
      <c r="X1259" s="42" t="str">
        <f t="shared" si="142"/>
        <v/>
      </c>
    </row>
    <row r="1260" spans="1:24" x14ac:dyDescent="0.25">
      <c r="A1260" s="13" t="str">
        <f t="shared" si="143"/>
        <v/>
      </c>
      <c r="B1260" s="75" t="str">
        <f>IF(Ansøgning!B1242="","",Ansøgning!B1242)</f>
        <v/>
      </c>
      <c r="C1260" s="75" t="str">
        <f>IF(Ansøgning!C1242="","",Ansøgning!C1242)</f>
        <v/>
      </c>
      <c r="D1260" s="75" t="str">
        <f>IF(Ansøgning!D1242="","",Ansøgning!D1242)</f>
        <v/>
      </c>
      <c r="E1260" s="76" t="str">
        <f>IF(Ansøgning!E1242="","",Ansøgning!E1242)</f>
        <v/>
      </c>
      <c r="F1260" s="76" t="str">
        <f>IF(Ansøgning!F1242="","",Ansøgning!F1242)</f>
        <v/>
      </c>
      <c r="G1260" s="33" t="str">
        <f>IF(OR(E1260="",F1260=""),"",NETWORKDAYS(E1260,F1260,Lister!$D$7:$D$13))</f>
        <v/>
      </c>
      <c r="H1260" s="76" t="str">
        <f>IF(Ansøgning!H1242="","",Ansøgning!H1242)</f>
        <v/>
      </c>
      <c r="I1260" s="32" t="str">
        <f t="shared" si="137"/>
        <v/>
      </c>
      <c r="J1260" s="77" t="str">
        <f>IF(Ansøgning!J1242="","",Ansøgning!J1242)</f>
        <v/>
      </c>
      <c r="K1260" s="77" t="str">
        <f>IF(Ansøgning!K1242="","",Ansøgning!K1242)</f>
        <v/>
      </c>
      <c r="L1260" s="46" t="str">
        <f t="shared" si="138"/>
        <v/>
      </c>
      <c r="M1260" s="78" t="str">
        <f>IF(Ansøgning!M1242="","",Ansøgning!M1242)</f>
        <v/>
      </c>
      <c r="N1260" s="31" t="str">
        <f t="shared" si="139"/>
        <v/>
      </c>
      <c r="O1260" s="78" t="str">
        <f>IF(Ansøgning!O1242="","",Ansøgning!O1242)</f>
        <v/>
      </c>
      <c r="P1260" s="78" t="str">
        <f>IF(Ansøgning!P1242="","",Ansøgning!P1242)</f>
        <v/>
      </c>
      <c r="Q1260" s="78" t="str">
        <f>IF(Ansøgning!Q1242="","",Ansøgning!Q1242)</f>
        <v/>
      </c>
      <c r="R1260" s="78" t="str">
        <f>IF(Ansøgning!R1242="","",Ansøgning!R1242)</f>
        <v/>
      </c>
      <c r="S1260" s="46" t="str">
        <f>IFERROR(MAX(IF(OR(O1260="",P1260=""),"",IF(AND(AND(MONTH(E1260)&gt;=7,MONTH(E1260)&lt;8),AND(MONTH(F1260)&gt;=7,MONTH(F1260)&lt;8)),(NETWORKDAYS(E1260,F1260,Lister!$D$7:$D$13)-O1260)*N1260/NETWORKDAYS(Lister!$D$19,Lister!$E$19,Lister!$D$7:$D$13),IF(AND(AND(MONTH(E1260)&gt;=7,MONTH(E1260)&lt;8),MONTH(F1260)&gt;7),(NETWORKDAYS(E1260,Lister!$E$19,Lister!$D$7:$D$13)-O1260)*N1260/NETWORKDAYS(Lister!$D$19,Lister!$E$19,Lister!$D$7:$D$13),IF(MONTH(E1260)&gt;7,0)))),0),"")</f>
        <v/>
      </c>
      <c r="T1260" s="46" t="str">
        <f>IFERROR(MAX(IF(OR(O1260="",P1260=""),"",IF(AND(AND(MONTH(E1260)&gt;=8,MONTH(E1260)&lt;9),AND(MONTH(F1260)&gt;=8,MONTH(F1260)&lt;9)),(NETWORKDAYS(E1260,F1260,Lister!$D$7:$D$13)-P1260)*N1260/NETWORKDAYS(Lister!$D$20,Lister!$E$20,Lister!$D$7:$D$13),IF(AND(MONTH(E1260)=7,MONTH(F1260)=8),(NETWORKDAYS(Lister!$D$20,F1260,Lister!$D$7:$D$13)-P1260)*N1260/NETWORKDAYS(Lister!$D$20,Lister!$E$20,Lister!$D$7:$D$13),IF(AND(MONTH(E1260)=7,MONTH(F1260)=7),0)))),0),"")</f>
        <v/>
      </c>
      <c r="U1260" s="78" t="str">
        <f>IF(Ansøgning!U1242="","",Ansøgning!U1242)</f>
        <v/>
      </c>
      <c r="V1260" s="119" t="str">
        <f t="shared" si="140"/>
        <v/>
      </c>
      <c r="W1260" s="120" t="str">
        <f t="shared" si="141"/>
        <v/>
      </c>
      <c r="X1260" s="42" t="str">
        <f t="shared" si="142"/>
        <v/>
      </c>
    </row>
    <row r="1261" spans="1:24" x14ac:dyDescent="0.25">
      <c r="A1261" s="13" t="str">
        <f t="shared" si="143"/>
        <v/>
      </c>
      <c r="B1261" s="75" t="str">
        <f>IF(Ansøgning!B1243="","",Ansøgning!B1243)</f>
        <v/>
      </c>
      <c r="C1261" s="75" t="str">
        <f>IF(Ansøgning!C1243="","",Ansøgning!C1243)</f>
        <v/>
      </c>
      <c r="D1261" s="75" t="str">
        <f>IF(Ansøgning!D1243="","",Ansøgning!D1243)</f>
        <v/>
      </c>
      <c r="E1261" s="76" t="str">
        <f>IF(Ansøgning!E1243="","",Ansøgning!E1243)</f>
        <v/>
      </c>
      <c r="F1261" s="76" t="str">
        <f>IF(Ansøgning!F1243="","",Ansøgning!F1243)</f>
        <v/>
      </c>
      <c r="G1261" s="33" t="str">
        <f>IF(OR(E1261="",F1261=""),"",NETWORKDAYS(E1261,F1261,Lister!$D$7:$D$13))</f>
        <v/>
      </c>
      <c r="H1261" s="76" t="str">
        <f>IF(Ansøgning!H1243="","",Ansøgning!H1243)</f>
        <v/>
      </c>
      <c r="I1261" s="32" t="str">
        <f t="shared" si="137"/>
        <v/>
      </c>
      <c r="J1261" s="77" t="str">
        <f>IF(Ansøgning!J1243="","",Ansøgning!J1243)</f>
        <v/>
      </c>
      <c r="K1261" s="77" t="str">
        <f>IF(Ansøgning!K1243="","",Ansøgning!K1243)</f>
        <v/>
      </c>
      <c r="L1261" s="46" t="str">
        <f t="shared" si="138"/>
        <v/>
      </c>
      <c r="M1261" s="78" t="str">
        <f>IF(Ansøgning!M1243="","",Ansøgning!M1243)</f>
        <v/>
      </c>
      <c r="N1261" s="31" t="str">
        <f t="shared" si="139"/>
        <v/>
      </c>
      <c r="O1261" s="78" t="str">
        <f>IF(Ansøgning!O1243="","",Ansøgning!O1243)</f>
        <v/>
      </c>
      <c r="P1261" s="78" t="str">
        <f>IF(Ansøgning!P1243="","",Ansøgning!P1243)</f>
        <v/>
      </c>
      <c r="Q1261" s="78" t="str">
        <f>IF(Ansøgning!Q1243="","",Ansøgning!Q1243)</f>
        <v/>
      </c>
      <c r="R1261" s="78" t="str">
        <f>IF(Ansøgning!R1243="","",Ansøgning!R1243)</f>
        <v/>
      </c>
      <c r="S1261" s="46" t="str">
        <f>IFERROR(MAX(IF(OR(O1261="",P1261=""),"",IF(AND(AND(MONTH(E1261)&gt;=7,MONTH(E1261)&lt;8),AND(MONTH(F1261)&gt;=7,MONTH(F1261)&lt;8)),(NETWORKDAYS(E1261,F1261,Lister!$D$7:$D$13)-O1261)*N1261/NETWORKDAYS(Lister!$D$19,Lister!$E$19,Lister!$D$7:$D$13),IF(AND(AND(MONTH(E1261)&gt;=7,MONTH(E1261)&lt;8),MONTH(F1261)&gt;7),(NETWORKDAYS(E1261,Lister!$E$19,Lister!$D$7:$D$13)-O1261)*N1261/NETWORKDAYS(Lister!$D$19,Lister!$E$19,Lister!$D$7:$D$13),IF(MONTH(E1261)&gt;7,0)))),0),"")</f>
        <v/>
      </c>
      <c r="T1261" s="46" t="str">
        <f>IFERROR(MAX(IF(OR(O1261="",P1261=""),"",IF(AND(AND(MONTH(E1261)&gt;=8,MONTH(E1261)&lt;9),AND(MONTH(F1261)&gt;=8,MONTH(F1261)&lt;9)),(NETWORKDAYS(E1261,F1261,Lister!$D$7:$D$13)-P1261)*N1261/NETWORKDAYS(Lister!$D$20,Lister!$E$20,Lister!$D$7:$D$13),IF(AND(MONTH(E1261)=7,MONTH(F1261)=8),(NETWORKDAYS(Lister!$D$20,F1261,Lister!$D$7:$D$13)-P1261)*N1261/NETWORKDAYS(Lister!$D$20,Lister!$E$20,Lister!$D$7:$D$13),IF(AND(MONTH(E1261)=7,MONTH(F1261)=7),0)))),0),"")</f>
        <v/>
      </c>
      <c r="U1261" s="78" t="str">
        <f>IF(Ansøgning!U1243="","",Ansøgning!U1243)</f>
        <v/>
      </c>
      <c r="V1261" s="119" t="str">
        <f t="shared" si="140"/>
        <v/>
      </c>
      <c r="W1261" s="120" t="str">
        <f t="shared" si="141"/>
        <v/>
      </c>
      <c r="X1261" s="42" t="str">
        <f t="shared" si="142"/>
        <v/>
      </c>
    </row>
    <row r="1262" spans="1:24" x14ac:dyDescent="0.25">
      <c r="A1262" s="13" t="str">
        <f t="shared" si="143"/>
        <v/>
      </c>
      <c r="B1262" s="75" t="str">
        <f>IF(Ansøgning!B1244="","",Ansøgning!B1244)</f>
        <v/>
      </c>
      <c r="C1262" s="75" t="str">
        <f>IF(Ansøgning!C1244="","",Ansøgning!C1244)</f>
        <v/>
      </c>
      <c r="D1262" s="75" t="str">
        <f>IF(Ansøgning!D1244="","",Ansøgning!D1244)</f>
        <v/>
      </c>
      <c r="E1262" s="76" t="str">
        <f>IF(Ansøgning!E1244="","",Ansøgning!E1244)</f>
        <v/>
      </c>
      <c r="F1262" s="76" t="str">
        <f>IF(Ansøgning!F1244="","",Ansøgning!F1244)</f>
        <v/>
      </c>
      <c r="G1262" s="33" t="str">
        <f>IF(OR(E1262="",F1262=""),"",NETWORKDAYS(E1262,F1262,Lister!$D$7:$D$13))</f>
        <v/>
      </c>
      <c r="H1262" s="76" t="str">
        <f>IF(Ansøgning!H1244="","",Ansøgning!H1244)</f>
        <v/>
      </c>
      <c r="I1262" s="32" t="str">
        <f t="shared" si="137"/>
        <v/>
      </c>
      <c r="J1262" s="77" t="str">
        <f>IF(Ansøgning!J1244="","",Ansøgning!J1244)</f>
        <v/>
      </c>
      <c r="K1262" s="77" t="str">
        <f>IF(Ansøgning!K1244="","",Ansøgning!K1244)</f>
        <v/>
      </c>
      <c r="L1262" s="46" t="str">
        <f t="shared" si="138"/>
        <v/>
      </c>
      <c r="M1262" s="78" t="str">
        <f>IF(Ansøgning!M1244="","",Ansøgning!M1244)</f>
        <v/>
      </c>
      <c r="N1262" s="31" t="str">
        <f t="shared" si="139"/>
        <v/>
      </c>
      <c r="O1262" s="78" t="str">
        <f>IF(Ansøgning!O1244="","",Ansøgning!O1244)</f>
        <v/>
      </c>
      <c r="P1262" s="78" t="str">
        <f>IF(Ansøgning!P1244="","",Ansøgning!P1244)</f>
        <v/>
      </c>
      <c r="Q1262" s="78" t="str">
        <f>IF(Ansøgning!Q1244="","",Ansøgning!Q1244)</f>
        <v/>
      </c>
      <c r="R1262" s="78" t="str">
        <f>IF(Ansøgning!R1244="","",Ansøgning!R1244)</f>
        <v/>
      </c>
      <c r="S1262" s="46" t="str">
        <f>IFERROR(MAX(IF(OR(O1262="",P1262=""),"",IF(AND(AND(MONTH(E1262)&gt;=7,MONTH(E1262)&lt;8),AND(MONTH(F1262)&gt;=7,MONTH(F1262)&lt;8)),(NETWORKDAYS(E1262,F1262,Lister!$D$7:$D$13)-O1262)*N1262/NETWORKDAYS(Lister!$D$19,Lister!$E$19,Lister!$D$7:$D$13),IF(AND(AND(MONTH(E1262)&gt;=7,MONTH(E1262)&lt;8),MONTH(F1262)&gt;7),(NETWORKDAYS(E1262,Lister!$E$19,Lister!$D$7:$D$13)-O1262)*N1262/NETWORKDAYS(Lister!$D$19,Lister!$E$19,Lister!$D$7:$D$13),IF(MONTH(E1262)&gt;7,0)))),0),"")</f>
        <v/>
      </c>
      <c r="T1262" s="46" t="str">
        <f>IFERROR(MAX(IF(OR(O1262="",P1262=""),"",IF(AND(AND(MONTH(E1262)&gt;=8,MONTH(E1262)&lt;9),AND(MONTH(F1262)&gt;=8,MONTH(F1262)&lt;9)),(NETWORKDAYS(E1262,F1262,Lister!$D$7:$D$13)-P1262)*N1262/NETWORKDAYS(Lister!$D$20,Lister!$E$20,Lister!$D$7:$D$13),IF(AND(MONTH(E1262)=7,MONTH(F1262)=8),(NETWORKDAYS(Lister!$D$20,F1262,Lister!$D$7:$D$13)-P1262)*N1262/NETWORKDAYS(Lister!$D$20,Lister!$E$20,Lister!$D$7:$D$13),IF(AND(MONTH(E1262)=7,MONTH(F1262)=7),0)))),0),"")</f>
        <v/>
      </c>
      <c r="U1262" s="78" t="str">
        <f>IF(Ansøgning!U1244="","",Ansøgning!U1244)</f>
        <v/>
      </c>
      <c r="V1262" s="119" t="str">
        <f t="shared" si="140"/>
        <v/>
      </c>
      <c r="W1262" s="120" t="str">
        <f t="shared" si="141"/>
        <v/>
      </c>
      <c r="X1262" s="42" t="str">
        <f t="shared" si="142"/>
        <v/>
      </c>
    </row>
    <row r="1263" spans="1:24" x14ac:dyDescent="0.25">
      <c r="A1263" s="13" t="str">
        <f t="shared" si="143"/>
        <v/>
      </c>
      <c r="B1263" s="75" t="str">
        <f>IF(Ansøgning!B1245="","",Ansøgning!B1245)</f>
        <v/>
      </c>
      <c r="C1263" s="75" t="str">
        <f>IF(Ansøgning!C1245="","",Ansøgning!C1245)</f>
        <v/>
      </c>
      <c r="D1263" s="75" t="str">
        <f>IF(Ansøgning!D1245="","",Ansøgning!D1245)</f>
        <v/>
      </c>
      <c r="E1263" s="76" t="str">
        <f>IF(Ansøgning!E1245="","",Ansøgning!E1245)</f>
        <v/>
      </c>
      <c r="F1263" s="76" t="str">
        <f>IF(Ansøgning!F1245="","",Ansøgning!F1245)</f>
        <v/>
      </c>
      <c r="G1263" s="33" t="str">
        <f>IF(OR(E1263="",F1263=""),"",NETWORKDAYS(E1263,F1263,Lister!$D$7:$D$13))</f>
        <v/>
      </c>
      <c r="H1263" s="76" t="str">
        <f>IF(Ansøgning!H1245="","",Ansøgning!H1245)</f>
        <v/>
      </c>
      <c r="I1263" s="32" t="str">
        <f t="shared" si="137"/>
        <v/>
      </c>
      <c r="J1263" s="77" t="str">
        <f>IF(Ansøgning!J1245="","",Ansøgning!J1245)</f>
        <v/>
      </c>
      <c r="K1263" s="77" t="str">
        <f>IF(Ansøgning!K1245="","",Ansøgning!K1245)</f>
        <v/>
      </c>
      <c r="L1263" s="46" t="str">
        <f t="shared" si="138"/>
        <v/>
      </c>
      <c r="M1263" s="78" t="str">
        <f>IF(Ansøgning!M1245="","",Ansøgning!M1245)</f>
        <v/>
      </c>
      <c r="N1263" s="31" t="str">
        <f t="shared" si="139"/>
        <v/>
      </c>
      <c r="O1263" s="78" t="str">
        <f>IF(Ansøgning!O1245="","",Ansøgning!O1245)</f>
        <v/>
      </c>
      <c r="P1263" s="78" t="str">
        <f>IF(Ansøgning!P1245="","",Ansøgning!P1245)</f>
        <v/>
      </c>
      <c r="Q1263" s="78" t="str">
        <f>IF(Ansøgning!Q1245="","",Ansøgning!Q1245)</f>
        <v/>
      </c>
      <c r="R1263" s="78" t="str">
        <f>IF(Ansøgning!R1245="","",Ansøgning!R1245)</f>
        <v/>
      </c>
      <c r="S1263" s="46" t="str">
        <f>IFERROR(MAX(IF(OR(O1263="",P1263=""),"",IF(AND(AND(MONTH(E1263)&gt;=7,MONTH(E1263)&lt;8),AND(MONTH(F1263)&gt;=7,MONTH(F1263)&lt;8)),(NETWORKDAYS(E1263,F1263,Lister!$D$7:$D$13)-O1263)*N1263/NETWORKDAYS(Lister!$D$19,Lister!$E$19,Lister!$D$7:$D$13),IF(AND(AND(MONTH(E1263)&gt;=7,MONTH(E1263)&lt;8),MONTH(F1263)&gt;7),(NETWORKDAYS(E1263,Lister!$E$19,Lister!$D$7:$D$13)-O1263)*N1263/NETWORKDAYS(Lister!$D$19,Lister!$E$19,Lister!$D$7:$D$13),IF(MONTH(E1263)&gt;7,0)))),0),"")</f>
        <v/>
      </c>
      <c r="T1263" s="46" t="str">
        <f>IFERROR(MAX(IF(OR(O1263="",P1263=""),"",IF(AND(AND(MONTH(E1263)&gt;=8,MONTH(E1263)&lt;9),AND(MONTH(F1263)&gt;=8,MONTH(F1263)&lt;9)),(NETWORKDAYS(E1263,F1263,Lister!$D$7:$D$13)-P1263)*N1263/NETWORKDAYS(Lister!$D$20,Lister!$E$20,Lister!$D$7:$D$13),IF(AND(MONTH(E1263)=7,MONTH(F1263)=8),(NETWORKDAYS(Lister!$D$20,F1263,Lister!$D$7:$D$13)-P1263)*N1263/NETWORKDAYS(Lister!$D$20,Lister!$E$20,Lister!$D$7:$D$13),IF(AND(MONTH(E1263)=7,MONTH(F1263)=7),0)))),0),"")</f>
        <v/>
      </c>
      <c r="U1263" s="78" t="str">
        <f>IF(Ansøgning!U1245="","",Ansøgning!U1245)</f>
        <v/>
      </c>
      <c r="V1263" s="119" t="str">
        <f t="shared" si="140"/>
        <v/>
      </c>
      <c r="W1263" s="120" t="str">
        <f t="shared" si="141"/>
        <v/>
      </c>
      <c r="X1263" s="42" t="str">
        <f t="shared" si="142"/>
        <v/>
      </c>
    </row>
    <row r="1264" spans="1:24" x14ac:dyDescent="0.25">
      <c r="A1264" s="13" t="str">
        <f t="shared" si="143"/>
        <v/>
      </c>
      <c r="B1264" s="75" t="str">
        <f>IF(Ansøgning!B1246="","",Ansøgning!B1246)</f>
        <v/>
      </c>
      <c r="C1264" s="75" t="str">
        <f>IF(Ansøgning!C1246="","",Ansøgning!C1246)</f>
        <v/>
      </c>
      <c r="D1264" s="75" t="str">
        <f>IF(Ansøgning!D1246="","",Ansøgning!D1246)</f>
        <v/>
      </c>
      <c r="E1264" s="76" t="str">
        <f>IF(Ansøgning!E1246="","",Ansøgning!E1246)</f>
        <v/>
      </c>
      <c r="F1264" s="76" t="str">
        <f>IF(Ansøgning!F1246="","",Ansøgning!F1246)</f>
        <v/>
      </c>
      <c r="G1264" s="33" t="str">
        <f>IF(OR(E1264="",F1264=""),"",NETWORKDAYS(E1264,F1264,Lister!$D$7:$D$13))</f>
        <v/>
      </c>
      <c r="H1264" s="76" t="str">
        <f>IF(Ansøgning!H1246="","",Ansøgning!H1246)</f>
        <v/>
      </c>
      <c r="I1264" s="32" t="str">
        <f t="shared" si="137"/>
        <v/>
      </c>
      <c r="J1264" s="77" t="str">
        <f>IF(Ansøgning!J1246="","",Ansøgning!J1246)</f>
        <v/>
      </c>
      <c r="K1264" s="77" t="str">
        <f>IF(Ansøgning!K1246="","",Ansøgning!K1246)</f>
        <v/>
      </c>
      <c r="L1264" s="46" t="str">
        <f t="shared" si="138"/>
        <v/>
      </c>
      <c r="M1264" s="78" t="str">
        <f>IF(Ansøgning!M1246="","",Ansøgning!M1246)</f>
        <v/>
      </c>
      <c r="N1264" s="31" t="str">
        <f t="shared" si="139"/>
        <v/>
      </c>
      <c r="O1264" s="78" t="str">
        <f>IF(Ansøgning!O1246="","",Ansøgning!O1246)</f>
        <v/>
      </c>
      <c r="P1264" s="78" t="str">
        <f>IF(Ansøgning!P1246="","",Ansøgning!P1246)</f>
        <v/>
      </c>
      <c r="Q1264" s="78" t="str">
        <f>IF(Ansøgning!Q1246="","",Ansøgning!Q1246)</f>
        <v/>
      </c>
      <c r="R1264" s="78" t="str">
        <f>IF(Ansøgning!R1246="","",Ansøgning!R1246)</f>
        <v/>
      </c>
      <c r="S1264" s="46" t="str">
        <f>IFERROR(MAX(IF(OR(O1264="",P1264=""),"",IF(AND(AND(MONTH(E1264)&gt;=7,MONTH(E1264)&lt;8),AND(MONTH(F1264)&gt;=7,MONTH(F1264)&lt;8)),(NETWORKDAYS(E1264,F1264,Lister!$D$7:$D$13)-O1264)*N1264/NETWORKDAYS(Lister!$D$19,Lister!$E$19,Lister!$D$7:$D$13),IF(AND(AND(MONTH(E1264)&gt;=7,MONTH(E1264)&lt;8),MONTH(F1264)&gt;7),(NETWORKDAYS(E1264,Lister!$E$19,Lister!$D$7:$D$13)-O1264)*N1264/NETWORKDAYS(Lister!$D$19,Lister!$E$19,Lister!$D$7:$D$13),IF(MONTH(E1264)&gt;7,0)))),0),"")</f>
        <v/>
      </c>
      <c r="T1264" s="46" t="str">
        <f>IFERROR(MAX(IF(OR(O1264="",P1264=""),"",IF(AND(AND(MONTH(E1264)&gt;=8,MONTH(E1264)&lt;9),AND(MONTH(F1264)&gt;=8,MONTH(F1264)&lt;9)),(NETWORKDAYS(E1264,F1264,Lister!$D$7:$D$13)-P1264)*N1264/NETWORKDAYS(Lister!$D$20,Lister!$E$20,Lister!$D$7:$D$13),IF(AND(MONTH(E1264)=7,MONTH(F1264)=8),(NETWORKDAYS(Lister!$D$20,F1264,Lister!$D$7:$D$13)-P1264)*N1264/NETWORKDAYS(Lister!$D$20,Lister!$E$20,Lister!$D$7:$D$13),IF(AND(MONTH(E1264)=7,MONTH(F1264)=7),0)))),0),"")</f>
        <v/>
      </c>
      <c r="U1264" s="78" t="str">
        <f>IF(Ansøgning!U1246="","",Ansøgning!U1246)</f>
        <v/>
      </c>
      <c r="V1264" s="119" t="str">
        <f t="shared" si="140"/>
        <v/>
      </c>
      <c r="W1264" s="120" t="str">
        <f t="shared" si="141"/>
        <v/>
      </c>
      <c r="X1264" s="42" t="str">
        <f t="shared" si="142"/>
        <v/>
      </c>
    </row>
    <row r="1265" spans="1:24" x14ac:dyDescent="0.25">
      <c r="A1265" s="13" t="str">
        <f t="shared" si="143"/>
        <v/>
      </c>
      <c r="B1265" s="75" t="str">
        <f>IF(Ansøgning!B1247="","",Ansøgning!B1247)</f>
        <v/>
      </c>
      <c r="C1265" s="75" t="str">
        <f>IF(Ansøgning!C1247="","",Ansøgning!C1247)</f>
        <v/>
      </c>
      <c r="D1265" s="75" t="str">
        <f>IF(Ansøgning!D1247="","",Ansøgning!D1247)</f>
        <v/>
      </c>
      <c r="E1265" s="76" t="str">
        <f>IF(Ansøgning!E1247="","",Ansøgning!E1247)</f>
        <v/>
      </c>
      <c r="F1265" s="76" t="str">
        <f>IF(Ansøgning!F1247="","",Ansøgning!F1247)</f>
        <v/>
      </c>
      <c r="G1265" s="33" t="str">
        <f>IF(OR(E1265="",F1265=""),"",NETWORKDAYS(E1265,F1265,Lister!$D$7:$D$13))</f>
        <v/>
      </c>
      <c r="H1265" s="76" t="str">
        <f>IF(Ansøgning!H1247="","",Ansøgning!H1247)</f>
        <v/>
      </c>
      <c r="I1265" s="32" t="str">
        <f t="shared" si="137"/>
        <v/>
      </c>
      <c r="J1265" s="77" t="str">
        <f>IF(Ansøgning!J1247="","",Ansøgning!J1247)</f>
        <v/>
      </c>
      <c r="K1265" s="77" t="str">
        <f>IF(Ansøgning!K1247="","",Ansøgning!K1247)</f>
        <v/>
      </c>
      <c r="L1265" s="46" t="str">
        <f t="shared" si="138"/>
        <v/>
      </c>
      <c r="M1265" s="78" t="str">
        <f>IF(Ansøgning!M1247="","",Ansøgning!M1247)</f>
        <v/>
      </c>
      <c r="N1265" s="31" t="str">
        <f t="shared" si="139"/>
        <v/>
      </c>
      <c r="O1265" s="78" t="str">
        <f>IF(Ansøgning!O1247="","",Ansøgning!O1247)</f>
        <v/>
      </c>
      <c r="P1265" s="78" t="str">
        <f>IF(Ansøgning!P1247="","",Ansøgning!P1247)</f>
        <v/>
      </c>
      <c r="Q1265" s="78" t="str">
        <f>IF(Ansøgning!Q1247="","",Ansøgning!Q1247)</f>
        <v/>
      </c>
      <c r="R1265" s="78" t="str">
        <f>IF(Ansøgning!R1247="","",Ansøgning!R1247)</f>
        <v/>
      </c>
      <c r="S1265" s="46" t="str">
        <f>IFERROR(MAX(IF(OR(O1265="",P1265=""),"",IF(AND(AND(MONTH(E1265)&gt;=7,MONTH(E1265)&lt;8),AND(MONTH(F1265)&gt;=7,MONTH(F1265)&lt;8)),(NETWORKDAYS(E1265,F1265,Lister!$D$7:$D$13)-O1265)*N1265/NETWORKDAYS(Lister!$D$19,Lister!$E$19,Lister!$D$7:$D$13),IF(AND(AND(MONTH(E1265)&gt;=7,MONTH(E1265)&lt;8),MONTH(F1265)&gt;7),(NETWORKDAYS(E1265,Lister!$E$19,Lister!$D$7:$D$13)-O1265)*N1265/NETWORKDAYS(Lister!$D$19,Lister!$E$19,Lister!$D$7:$D$13),IF(MONTH(E1265)&gt;7,0)))),0),"")</f>
        <v/>
      </c>
      <c r="T1265" s="46" t="str">
        <f>IFERROR(MAX(IF(OR(O1265="",P1265=""),"",IF(AND(AND(MONTH(E1265)&gt;=8,MONTH(E1265)&lt;9),AND(MONTH(F1265)&gt;=8,MONTH(F1265)&lt;9)),(NETWORKDAYS(E1265,F1265,Lister!$D$7:$D$13)-P1265)*N1265/NETWORKDAYS(Lister!$D$20,Lister!$E$20,Lister!$D$7:$D$13),IF(AND(MONTH(E1265)=7,MONTH(F1265)=8),(NETWORKDAYS(Lister!$D$20,F1265,Lister!$D$7:$D$13)-P1265)*N1265/NETWORKDAYS(Lister!$D$20,Lister!$E$20,Lister!$D$7:$D$13),IF(AND(MONTH(E1265)=7,MONTH(F1265)=7),0)))),0),"")</f>
        <v/>
      </c>
      <c r="U1265" s="78" t="str">
        <f>IF(Ansøgning!U1247="","",Ansøgning!U1247)</f>
        <v/>
      </c>
      <c r="V1265" s="119" t="str">
        <f t="shared" si="140"/>
        <v/>
      </c>
      <c r="W1265" s="120" t="str">
        <f t="shared" si="141"/>
        <v/>
      </c>
      <c r="X1265" s="42" t="str">
        <f t="shared" si="142"/>
        <v/>
      </c>
    </row>
    <row r="1266" spans="1:24" x14ac:dyDescent="0.25">
      <c r="A1266" s="13" t="str">
        <f t="shared" si="143"/>
        <v/>
      </c>
      <c r="B1266" s="75" t="str">
        <f>IF(Ansøgning!B1248="","",Ansøgning!B1248)</f>
        <v/>
      </c>
      <c r="C1266" s="75" t="str">
        <f>IF(Ansøgning!C1248="","",Ansøgning!C1248)</f>
        <v/>
      </c>
      <c r="D1266" s="75" t="str">
        <f>IF(Ansøgning!D1248="","",Ansøgning!D1248)</f>
        <v/>
      </c>
      <c r="E1266" s="76" t="str">
        <f>IF(Ansøgning!E1248="","",Ansøgning!E1248)</f>
        <v/>
      </c>
      <c r="F1266" s="76" t="str">
        <f>IF(Ansøgning!F1248="","",Ansøgning!F1248)</f>
        <v/>
      </c>
      <c r="G1266" s="33" t="str">
        <f>IF(OR(E1266="",F1266=""),"",NETWORKDAYS(E1266,F1266,Lister!$D$7:$D$13))</f>
        <v/>
      </c>
      <c r="H1266" s="76" t="str">
        <f>IF(Ansøgning!H1248="","",Ansøgning!H1248)</f>
        <v/>
      </c>
      <c r="I1266" s="32" t="str">
        <f t="shared" si="137"/>
        <v/>
      </c>
      <c r="J1266" s="77" t="str">
        <f>IF(Ansøgning!J1248="","",Ansøgning!J1248)</f>
        <v/>
      </c>
      <c r="K1266" s="77" t="str">
        <f>IF(Ansøgning!K1248="","",Ansøgning!K1248)</f>
        <v/>
      </c>
      <c r="L1266" s="46" t="str">
        <f t="shared" si="138"/>
        <v/>
      </c>
      <c r="M1266" s="78" t="str">
        <f>IF(Ansøgning!M1248="","",Ansøgning!M1248)</f>
        <v/>
      </c>
      <c r="N1266" s="31" t="str">
        <f t="shared" si="139"/>
        <v/>
      </c>
      <c r="O1266" s="78" t="str">
        <f>IF(Ansøgning!O1248="","",Ansøgning!O1248)</f>
        <v/>
      </c>
      <c r="P1266" s="78" t="str">
        <f>IF(Ansøgning!P1248="","",Ansøgning!P1248)</f>
        <v/>
      </c>
      <c r="Q1266" s="78" t="str">
        <f>IF(Ansøgning!Q1248="","",Ansøgning!Q1248)</f>
        <v/>
      </c>
      <c r="R1266" s="78" t="str">
        <f>IF(Ansøgning!R1248="","",Ansøgning!R1248)</f>
        <v/>
      </c>
      <c r="S1266" s="46" t="str">
        <f>IFERROR(MAX(IF(OR(O1266="",P1266=""),"",IF(AND(AND(MONTH(E1266)&gt;=7,MONTH(E1266)&lt;8),AND(MONTH(F1266)&gt;=7,MONTH(F1266)&lt;8)),(NETWORKDAYS(E1266,F1266,Lister!$D$7:$D$13)-O1266)*N1266/NETWORKDAYS(Lister!$D$19,Lister!$E$19,Lister!$D$7:$D$13),IF(AND(AND(MONTH(E1266)&gt;=7,MONTH(E1266)&lt;8),MONTH(F1266)&gt;7),(NETWORKDAYS(E1266,Lister!$E$19,Lister!$D$7:$D$13)-O1266)*N1266/NETWORKDAYS(Lister!$D$19,Lister!$E$19,Lister!$D$7:$D$13),IF(MONTH(E1266)&gt;7,0)))),0),"")</f>
        <v/>
      </c>
      <c r="T1266" s="46" t="str">
        <f>IFERROR(MAX(IF(OR(O1266="",P1266=""),"",IF(AND(AND(MONTH(E1266)&gt;=8,MONTH(E1266)&lt;9),AND(MONTH(F1266)&gt;=8,MONTH(F1266)&lt;9)),(NETWORKDAYS(E1266,F1266,Lister!$D$7:$D$13)-P1266)*N1266/NETWORKDAYS(Lister!$D$20,Lister!$E$20,Lister!$D$7:$D$13),IF(AND(MONTH(E1266)=7,MONTH(F1266)=8),(NETWORKDAYS(Lister!$D$20,F1266,Lister!$D$7:$D$13)-P1266)*N1266/NETWORKDAYS(Lister!$D$20,Lister!$E$20,Lister!$D$7:$D$13),IF(AND(MONTH(E1266)=7,MONTH(F1266)=7),0)))),0),"")</f>
        <v/>
      </c>
      <c r="U1266" s="78" t="str">
        <f>IF(Ansøgning!U1248="","",Ansøgning!U1248)</f>
        <v/>
      </c>
      <c r="V1266" s="119" t="str">
        <f t="shared" si="140"/>
        <v/>
      </c>
      <c r="W1266" s="120" t="str">
        <f t="shared" si="141"/>
        <v/>
      </c>
      <c r="X1266" s="42" t="str">
        <f t="shared" si="142"/>
        <v/>
      </c>
    </row>
    <row r="1267" spans="1:24" x14ac:dyDescent="0.25">
      <c r="A1267" s="13" t="str">
        <f t="shared" si="143"/>
        <v/>
      </c>
      <c r="B1267" s="75" t="str">
        <f>IF(Ansøgning!B1249="","",Ansøgning!B1249)</f>
        <v/>
      </c>
      <c r="C1267" s="75" t="str">
        <f>IF(Ansøgning!C1249="","",Ansøgning!C1249)</f>
        <v/>
      </c>
      <c r="D1267" s="75" t="str">
        <f>IF(Ansøgning!D1249="","",Ansøgning!D1249)</f>
        <v/>
      </c>
      <c r="E1267" s="76" t="str">
        <f>IF(Ansøgning!E1249="","",Ansøgning!E1249)</f>
        <v/>
      </c>
      <c r="F1267" s="76" t="str">
        <f>IF(Ansøgning!F1249="","",Ansøgning!F1249)</f>
        <v/>
      </c>
      <c r="G1267" s="33" t="str">
        <f>IF(OR(E1267="",F1267=""),"",NETWORKDAYS(E1267,F1267,Lister!$D$7:$D$13))</f>
        <v/>
      </c>
      <c r="H1267" s="76" t="str">
        <f>IF(Ansøgning!H1249="","",Ansøgning!H1249)</f>
        <v/>
      </c>
      <c r="I1267" s="32" t="str">
        <f t="shared" si="137"/>
        <v/>
      </c>
      <c r="J1267" s="77" t="str">
        <f>IF(Ansøgning!J1249="","",Ansøgning!J1249)</f>
        <v/>
      </c>
      <c r="K1267" s="77" t="str">
        <f>IF(Ansøgning!K1249="","",Ansøgning!K1249)</f>
        <v/>
      </c>
      <c r="L1267" s="46" t="str">
        <f t="shared" si="138"/>
        <v/>
      </c>
      <c r="M1267" s="78" t="str">
        <f>IF(Ansøgning!M1249="","",Ansøgning!M1249)</f>
        <v/>
      </c>
      <c r="N1267" s="31" t="str">
        <f t="shared" si="139"/>
        <v/>
      </c>
      <c r="O1267" s="78" t="str">
        <f>IF(Ansøgning!O1249="","",Ansøgning!O1249)</f>
        <v/>
      </c>
      <c r="P1267" s="78" t="str">
        <f>IF(Ansøgning!P1249="","",Ansøgning!P1249)</f>
        <v/>
      </c>
      <c r="Q1267" s="78" t="str">
        <f>IF(Ansøgning!Q1249="","",Ansøgning!Q1249)</f>
        <v/>
      </c>
      <c r="R1267" s="78" t="str">
        <f>IF(Ansøgning!R1249="","",Ansøgning!R1249)</f>
        <v/>
      </c>
      <c r="S1267" s="46" t="str">
        <f>IFERROR(MAX(IF(OR(O1267="",P1267=""),"",IF(AND(AND(MONTH(E1267)&gt;=7,MONTH(E1267)&lt;8),AND(MONTH(F1267)&gt;=7,MONTH(F1267)&lt;8)),(NETWORKDAYS(E1267,F1267,Lister!$D$7:$D$13)-O1267)*N1267/NETWORKDAYS(Lister!$D$19,Lister!$E$19,Lister!$D$7:$D$13),IF(AND(AND(MONTH(E1267)&gt;=7,MONTH(E1267)&lt;8),MONTH(F1267)&gt;7),(NETWORKDAYS(E1267,Lister!$E$19,Lister!$D$7:$D$13)-O1267)*N1267/NETWORKDAYS(Lister!$D$19,Lister!$E$19,Lister!$D$7:$D$13),IF(MONTH(E1267)&gt;7,0)))),0),"")</f>
        <v/>
      </c>
      <c r="T1267" s="46" t="str">
        <f>IFERROR(MAX(IF(OR(O1267="",P1267=""),"",IF(AND(AND(MONTH(E1267)&gt;=8,MONTH(E1267)&lt;9),AND(MONTH(F1267)&gt;=8,MONTH(F1267)&lt;9)),(NETWORKDAYS(E1267,F1267,Lister!$D$7:$D$13)-P1267)*N1267/NETWORKDAYS(Lister!$D$20,Lister!$E$20,Lister!$D$7:$D$13),IF(AND(MONTH(E1267)=7,MONTH(F1267)=8),(NETWORKDAYS(Lister!$D$20,F1267,Lister!$D$7:$D$13)-P1267)*N1267/NETWORKDAYS(Lister!$D$20,Lister!$E$20,Lister!$D$7:$D$13),IF(AND(MONTH(E1267)=7,MONTH(F1267)=7),0)))),0),"")</f>
        <v/>
      </c>
      <c r="U1267" s="78" t="str">
        <f>IF(Ansøgning!U1249="","",Ansøgning!U1249)</f>
        <v/>
      </c>
      <c r="V1267" s="119" t="str">
        <f t="shared" si="140"/>
        <v/>
      </c>
      <c r="W1267" s="120" t="str">
        <f t="shared" si="141"/>
        <v/>
      </c>
      <c r="X1267" s="42" t="str">
        <f t="shared" si="142"/>
        <v/>
      </c>
    </row>
    <row r="1268" spans="1:24" x14ac:dyDescent="0.25">
      <c r="A1268" s="13" t="str">
        <f t="shared" si="143"/>
        <v/>
      </c>
      <c r="B1268" s="75" t="str">
        <f>IF(Ansøgning!B1250="","",Ansøgning!B1250)</f>
        <v/>
      </c>
      <c r="C1268" s="75" t="str">
        <f>IF(Ansøgning!C1250="","",Ansøgning!C1250)</f>
        <v/>
      </c>
      <c r="D1268" s="75" t="str">
        <f>IF(Ansøgning!D1250="","",Ansøgning!D1250)</f>
        <v/>
      </c>
      <c r="E1268" s="76" t="str">
        <f>IF(Ansøgning!E1250="","",Ansøgning!E1250)</f>
        <v/>
      </c>
      <c r="F1268" s="76" t="str">
        <f>IF(Ansøgning!F1250="","",Ansøgning!F1250)</f>
        <v/>
      </c>
      <c r="G1268" s="33" t="str">
        <f>IF(OR(E1268="",F1268=""),"",NETWORKDAYS(E1268,F1268,Lister!$D$7:$D$13))</f>
        <v/>
      </c>
      <c r="H1268" s="76" t="str">
        <f>IF(Ansøgning!H1250="","",Ansøgning!H1250)</f>
        <v/>
      </c>
      <c r="I1268" s="32" t="str">
        <f t="shared" si="137"/>
        <v/>
      </c>
      <c r="J1268" s="77" t="str">
        <f>IF(Ansøgning!J1250="","",Ansøgning!J1250)</f>
        <v/>
      </c>
      <c r="K1268" s="77" t="str">
        <f>IF(Ansøgning!K1250="","",Ansøgning!K1250)</f>
        <v/>
      </c>
      <c r="L1268" s="46" t="str">
        <f t="shared" si="138"/>
        <v/>
      </c>
      <c r="M1268" s="78" t="str">
        <f>IF(Ansøgning!M1250="","",Ansøgning!M1250)</f>
        <v/>
      </c>
      <c r="N1268" s="31" t="str">
        <f t="shared" si="139"/>
        <v/>
      </c>
      <c r="O1268" s="78" t="str">
        <f>IF(Ansøgning!O1250="","",Ansøgning!O1250)</f>
        <v/>
      </c>
      <c r="P1268" s="78" t="str">
        <f>IF(Ansøgning!P1250="","",Ansøgning!P1250)</f>
        <v/>
      </c>
      <c r="Q1268" s="78" t="str">
        <f>IF(Ansøgning!Q1250="","",Ansøgning!Q1250)</f>
        <v/>
      </c>
      <c r="R1268" s="78" t="str">
        <f>IF(Ansøgning!R1250="","",Ansøgning!R1250)</f>
        <v/>
      </c>
      <c r="S1268" s="46" t="str">
        <f>IFERROR(MAX(IF(OR(O1268="",P1268=""),"",IF(AND(AND(MONTH(E1268)&gt;=7,MONTH(E1268)&lt;8),AND(MONTH(F1268)&gt;=7,MONTH(F1268)&lt;8)),(NETWORKDAYS(E1268,F1268,Lister!$D$7:$D$13)-O1268)*N1268/NETWORKDAYS(Lister!$D$19,Lister!$E$19,Lister!$D$7:$D$13),IF(AND(AND(MONTH(E1268)&gt;=7,MONTH(E1268)&lt;8),MONTH(F1268)&gt;7),(NETWORKDAYS(E1268,Lister!$E$19,Lister!$D$7:$D$13)-O1268)*N1268/NETWORKDAYS(Lister!$D$19,Lister!$E$19,Lister!$D$7:$D$13),IF(MONTH(E1268)&gt;7,0)))),0),"")</f>
        <v/>
      </c>
      <c r="T1268" s="46" t="str">
        <f>IFERROR(MAX(IF(OR(O1268="",P1268=""),"",IF(AND(AND(MONTH(E1268)&gt;=8,MONTH(E1268)&lt;9),AND(MONTH(F1268)&gt;=8,MONTH(F1268)&lt;9)),(NETWORKDAYS(E1268,F1268,Lister!$D$7:$D$13)-P1268)*N1268/NETWORKDAYS(Lister!$D$20,Lister!$E$20,Lister!$D$7:$D$13),IF(AND(MONTH(E1268)=7,MONTH(F1268)=8),(NETWORKDAYS(Lister!$D$20,F1268,Lister!$D$7:$D$13)-P1268)*N1268/NETWORKDAYS(Lister!$D$20,Lister!$E$20,Lister!$D$7:$D$13),IF(AND(MONTH(E1268)=7,MONTH(F1268)=7),0)))),0),"")</f>
        <v/>
      </c>
      <c r="U1268" s="78" t="str">
        <f>IF(Ansøgning!U1250="","",Ansøgning!U1250)</f>
        <v/>
      </c>
      <c r="V1268" s="119" t="str">
        <f t="shared" si="140"/>
        <v/>
      </c>
      <c r="W1268" s="120" t="str">
        <f t="shared" si="141"/>
        <v/>
      </c>
      <c r="X1268" s="42" t="str">
        <f t="shared" si="142"/>
        <v/>
      </c>
    </row>
    <row r="1269" spans="1:24" x14ac:dyDescent="0.25">
      <c r="A1269" s="13" t="str">
        <f t="shared" si="143"/>
        <v/>
      </c>
      <c r="B1269" s="75" t="str">
        <f>IF(Ansøgning!B1251="","",Ansøgning!B1251)</f>
        <v/>
      </c>
      <c r="C1269" s="75" t="str">
        <f>IF(Ansøgning!C1251="","",Ansøgning!C1251)</f>
        <v/>
      </c>
      <c r="D1269" s="75" t="str">
        <f>IF(Ansøgning!D1251="","",Ansøgning!D1251)</f>
        <v/>
      </c>
      <c r="E1269" s="76" t="str">
        <f>IF(Ansøgning!E1251="","",Ansøgning!E1251)</f>
        <v/>
      </c>
      <c r="F1269" s="76" t="str">
        <f>IF(Ansøgning!F1251="","",Ansøgning!F1251)</f>
        <v/>
      </c>
      <c r="G1269" s="33" t="str">
        <f>IF(OR(E1269="",F1269=""),"",NETWORKDAYS(E1269,F1269,Lister!$D$7:$D$13))</f>
        <v/>
      </c>
      <c r="H1269" s="76" t="str">
        <f>IF(Ansøgning!H1251="","",Ansøgning!H1251)</f>
        <v/>
      </c>
      <c r="I1269" s="32" t="str">
        <f t="shared" si="137"/>
        <v/>
      </c>
      <c r="J1269" s="77" t="str">
        <f>IF(Ansøgning!J1251="","",Ansøgning!J1251)</f>
        <v/>
      </c>
      <c r="K1269" s="77" t="str">
        <f>IF(Ansøgning!K1251="","",Ansøgning!K1251)</f>
        <v/>
      </c>
      <c r="L1269" s="46" t="str">
        <f t="shared" si="138"/>
        <v/>
      </c>
      <c r="M1269" s="78" t="str">
        <f>IF(Ansøgning!M1251="","",Ansøgning!M1251)</f>
        <v/>
      </c>
      <c r="N1269" s="31" t="str">
        <f t="shared" si="139"/>
        <v/>
      </c>
      <c r="O1269" s="78" t="str">
        <f>IF(Ansøgning!O1251="","",Ansøgning!O1251)</f>
        <v/>
      </c>
      <c r="P1269" s="78" t="str">
        <f>IF(Ansøgning!P1251="","",Ansøgning!P1251)</f>
        <v/>
      </c>
      <c r="Q1269" s="78" t="str">
        <f>IF(Ansøgning!Q1251="","",Ansøgning!Q1251)</f>
        <v/>
      </c>
      <c r="R1269" s="78" t="str">
        <f>IF(Ansøgning!R1251="","",Ansøgning!R1251)</f>
        <v/>
      </c>
      <c r="S1269" s="46" t="str">
        <f>IFERROR(MAX(IF(OR(O1269="",P1269=""),"",IF(AND(AND(MONTH(E1269)&gt;=7,MONTH(E1269)&lt;8),AND(MONTH(F1269)&gt;=7,MONTH(F1269)&lt;8)),(NETWORKDAYS(E1269,F1269,Lister!$D$7:$D$13)-O1269)*N1269/NETWORKDAYS(Lister!$D$19,Lister!$E$19,Lister!$D$7:$D$13),IF(AND(AND(MONTH(E1269)&gt;=7,MONTH(E1269)&lt;8),MONTH(F1269)&gt;7),(NETWORKDAYS(E1269,Lister!$E$19,Lister!$D$7:$D$13)-O1269)*N1269/NETWORKDAYS(Lister!$D$19,Lister!$E$19,Lister!$D$7:$D$13),IF(MONTH(E1269)&gt;7,0)))),0),"")</f>
        <v/>
      </c>
      <c r="T1269" s="46" t="str">
        <f>IFERROR(MAX(IF(OR(O1269="",P1269=""),"",IF(AND(AND(MONTH(E1269)&gt;=8,MONTH(E1269)&lt;9),AND(MONTH(F1269)&gt;=8,MONTH(F1269)&lt;9)),(NETWORKDAYS(E1269,F1269,Lister!$D$7:$D$13)-P1269)*N1269/NETWORKDAYS(Lister!$D$20,Lister!$E$20,Lister!$D$7:$D$13),IF(AND(MONTH(E1269)=7,MONTH(F1269)=8),(NETWORKDAYS(Lister!$D$20,F1269,Lister!$D$7:$D$13)-P1269)*N1269/NETWORKDAYS(Lister!$D$20,Lister!$E$20,Lister!$D$7:$D$13),IF(AND(MONTH(E1269)=7,MONTH(F1269)=7),0)))),0),"")</f>
        <v/>
      </c>
      <c r="U1269" s="78" t="str">
        <f>IF(Ansøgning!U1251="","",Ansøgning!U1251)</f>
        <v/>
      </c>
      <c r="V1269" s="119" t="str">
        <f t="shared" si="140"/>
        <v/>
      </c>
      <c r="W1269" s="120" t="str">
        <f t="shared" si="141"/>
        <v/>
      </c>
      <c r="X1269" s="42" t="str">
        <f t="shared" si="142"/>
        <v/>
      </c>
    </row>
    <row r="1270" spans="1:24" x14ac:dyDescent="0.25">
      <c r="A1270" s="13" t="str">
        <f t="shared" si="143"/>
        <v/>
      </c>
      <c r="B1270" s="75" t="str">
        <f>IF(Ansøgning!B1252="","",Ansøgning!B1252)</f>
        <v/>
      </c>
      <c r="C1270" s="75" t="str">
        <f>IF(Ansøgning!C1252="","",Ansøgning!C1252)</f>
        <v/>
      </c>
      <c r="D1270" s="75" t="str">
        <f>IF(Ansøgning!D1252="","",Ansøgning!D1252)</f>
        <v/>
      </c>
      <c r="E1270" s="76" t="str">
        <f>IF(Ansøgning!E1252="","",Ansøgning!E1252)</f>
        <v/>
      </c>
      <c r="F1270" s="76" t="str">
        <f>IF(Ansøgning!F1252="","",Ansøgning!F1252)</f>
        <v/>
      </c>
      <c r="G1270" s="33" t="str">
        <f>IF(OR(E1270="",F1270=""),"",NETWORKDAYS(E1270,F1270,Lister!$D$7:$D$13))</f>
        <v/>
      </c>
      <c r="H1270" s="76" t="str">
        <f>IF(Ansøgning!H1252="","",Ansøgning!H1252)</f>
        <v/>
      </c>
      <c r="I1270" s="32" t="str">
        <f t="shared" si="137"/>
        <v/>
      </c>
      <c r="J1270" s="77" t="str">
        <f>IF(Ansøgning!J1252="","",Ansøgning!J1252)</f>
        <v/>
      </c>
      <c r="K1270" s="77" t="str">
        <f>IF(Ansøgning!K1252="","",Ansøgning!K1252)</f>
        <v/>
      </c>
      <c r="L1270" s="46" t="str">
        <f t="shared" si="138"/>
        <v/>
      </c>
      <c r="M1270" s="78" t="str">
        <f>IF(Ansøgning!M1252="","",Ansøgning!M1252)</f>
        <v/>
      </c>
      <c r="N1270" s="31" t="str">
        <f t="shared" si="139"/>
        <v/>
      </c>
      <c r="O1270" s="78" t="str">
        <f>IF(Ansøgning!O1252="","",Ansøgning!O1252)</f>
        <v/>
      </c>
      <c r="P1270" s="78" t="str">
        <f>IF(Ansøgning!P1252="","",Ansøgning!P1252)</f>
        <v/>
      </c>
      <c r="Q1270" s="78" t="str">
        <f>IF(Ansøgning!Q1252="","",Ansøgning!Q1252)</f>
        <v/>
      </c>
      <c r="R1270" s="78" t="str">
        <f>IF(Ansøgning!R1252="","",Ansøgning!R1252)</f>
        <v/>
      </c>
      <c r="S1270" s="46" t="str">
        <f>IFERROR(MAX(IF(OR(O1270="",P1270=""),"",IF(AND(AND(MONTH(E1270)&gt;=7,MONTH(E1270)&lt;8),AND(MONTH(F1270)&gt;=7,MONTH(F1270)&lt;8)),(NETWORKDAYS(E1270,F1270,Lister!$D$7:$D$13)-O1270)*N1270/NETWORKDAYS(Lister!$D$19,Lister!$E$19,Lister!$D$7:$D$13),IF(AND(AND(MONTH(E1270)&gt;=7,MONTH(E1270)&lt;8),MONTH(F1270)&gt;7),(NETWORKDAYS(E1270,Lister!$E$19,Lister!$D$7:$D$13)-O1270)*N1270/NETWORKDAYS(Lister!$D$19,Lister!$E$19,Lister!$D$7:$D$13),IF(MONTH(E1270)&gt;7,0)))),0),"")</f>
        <v/>
      </c>
      <c r="T1270" s="46" t="str">
        <f>IFERROR(MAX(IF(OR(O1270="",P1270=""),"",IF(AND(AND(MONTH(E1270)&gt;=8,MONTH(E1270)&lt;9),AND(MONTH(F1270)&gt;=8,MONTH(F1270)&lt;9)),(NETWORKDAYS(E1270,F1270,Lister!$D$7:$D$13)-P1270)*N1270/NETWORKDAYS(Lister!$D$20,Lister!$E$20,Lister!$D$7:$D$13),IF(AND(MONTH(E1270)=7,MONTH(F1270)=8),(NETWORKDAYS(Lister!$D$20,F1270,Lister!$D$7:$D$13)-P1270)*N1270/NETWORKDAYS(Lister!$D$20,Lister!$E$20,Lister!$D$7:$D$13),IF(AND(MONTH(E1270)=7,MONTH(F1270)=7),0)))),0),"")</f>
        <v/>
      </c>
      <c r="U1270" s="78" t="str">
        <f>IF(Ansøgning!U1252="","",Ansøgning!U1252)</f>
        <v/>
      </c>
      <c r="V1270" s="119" t="str">
        <f t="shared" si="140"/>
        <v/>
      </c>
      <c r="W1270" s="120" t="str">
        <f t="shared" si="141"/>
        <v/>
      </c>
      <c r="X1270" s="42" t="str">
        <f t="shared" si="142"/>
        <v/>
      </c>
    </row>
    <row r="1271" spans="1:24" x14ac:dyDescent="0.25">
      <c r="A1271" s="13" t="str">
        <f t="shared" si="143"/>
        <v/>
      </c>
      <c r="B1271" s="75" t="str">
        <f>IF(Ansøgning!B1253="","",Ansøgning!B1253)</f>
        <v/>
      </c>
      <c r="C1271" s="75" t="str">
        <f>IF(Ansøgning!C1253="","",Ansøgning!C1253)</f>
        <v/>
      </c>
      <c r="D1271" s="75" t="str">
        <f>IF(Ansøgning!D1253="","",Ansøgning!D1253)</f>
        <v/>
      </c>
      <c r="E1271" s="76" t="str">
        <f>IF(Ansøgning!E1253="","",Ansøgning!E1253)</f>
        <v/>
      </c>
      <c r="F1271" s="76" t="str">
        <f>IF(Ansøgning!F1253="","",Ansøgning!F1253)</f>
        <v/>
      </c>
      <c r="G1271" s="33" t="str">
        <f>IF(OR(E1271="",F1271=""),"",NETWORKDAYS(E1271,F1271,Lister!$D$7:$D$13))</f>
        <v/>
      </c>
      <c r="H1271" s="76" t="str">
        <f>IF(Ansøgning!H1253="","",Ansøgning!H1253)</f>
        <v/>
      </c>
      <c r="I1271" s="32" t="str">
        <f t="shared" si="137"/>
        <v/>
      </c>
      <c r="J1271" s="77" t="str">
        <f>IF(Ansøgning!J1253="","",Ansøgning!J1253)</f>
        <v/>
      </c>
      <c r="K1271" s="77" t="str">
        <f>IF(Ansøgning!K1253="","",Ansøgning!K1253)</f>
        <v/>
      </c>
      <c r="L1271" s="46" t="str">
        <f t="shared" si="138"/>
        <v/>
      </c>
      <c r="M1271" s="78" t="str">
        <f>IF(Ansøgning!M1253="","",Ansøgning!M1253)</f>
        <v/>
      </c>
      <c r="N1271" s="31" t="str">
        <f t="shared" si="139"/>
        <v/>
      </c>
      <c r="O1271" s="78" t="str">
        <f>IF(Ansøgning!O1253="","",Ansøgning!O1253)</f>
        <v/>
      </c>
      <c r="P1271" s="78" t="str">
        <f>IF(Ansøgning!P1253="","",Ansøgning!P1253)</f>
        <v/>
      </c>
      <c r="Q1271" s="78" t="str">
        <f>IF(Ansøgning!Q1253="","",Ansøgning!Q1253)</f>
        <v/>
      </c>
      <c r="R1271" s="78" t="str">
        <f>IF(Ansøgning!R1253="","",Ansøgning!R1253)</f>
        <v/>
      </c>
      <c r="S1271" s="46" t="str">
        <f>IFERROR(MAX(IF(OR(O1271="",P1271=""),"",IF(AND(AND(MONTH(E1271)&gt;=7,MONTH(E1271)&lt;8),AND(MONTH(F1271)&gt;=7,MONTH(F1271)&lt;8)),(NETWORKDAYS(E1271,F1271,Lister!$D$7:$D$13)-O1271)*N1271/NETWORKDAYS(Lister!$D$19,Lister!$E$19,Lister!$D$7:$D$13),IF(AND(AND(MONTH(E1271)&gt;=7,MONTH(E1271)&lt;8),MONTH(F1271)&gt;7),(NETWORKDAYS(E1271,Lister!$E$19,Lister!$D$7:$D$13)-O1271)*N1271/NETWORKDAYS(Lister!$D$19,Lister!$E$19,Lister!$D$7:$D$13),IF(MONTH(E1271)&gt;7,0)))),0),"")</f>
        <v/>
      </c>
      <c r="T1271" s="46" t="str">
        <f>IFERROR(MAX(IF(OR(O1271="",P1271=""),"",IF(AND(AND(MONTH(E1271)&gt;=8,MONTH(E1271)&lt;9),AND(MONTH(F1271)&gt;=8,MONTH(F1271)&lt;9)),(NETWORKDAYS(E1271,F1271,Lister!$D$7:$D$13)-P1271)*N1271/NETWORKDAYS(Lister!$D$20,Lister!$E$20,Lister!$D$7:$D$13),IF(AND(MONTH(E1271)=7,MONTH(F1271)=8),(NETWORKDAYS(Lister!$D$20,F1271,Lister!$D$7:$D$13)-P1271)*N1271/NETWORKDAYS(Lister!$D$20,Lister!$E$20,Lister!$D$7:$D$13),IF(AND(MONTH(E1271)=7,MONTH(F1271)=7),0)))),0),"")</f>
        <v/>
      </c>
      <c r="U1271" s="78" t="str">
        <f>IF(Ansøgning!U1253="","",Ansøgning!U1253)</f>
        <v/>
      </c>
      <c r="V1271" s="119" t="str">
        <f t="shared" si="140"/>
        <v/>
      </c>
      <c r="W1271" s="120" t="str">
        <f t="shared" si="141"/>
        <v/>
      </c>
      <c r="X1271" s="42" t="str">
        <f t="shared" si="142"/>
        <v/>
      </c>
    </row>
    <row r="1272" spans="1:24" x14ac:dyDescent="0.25">
      <c r="A1272" s="13" t="str">
        <f t="shared" si="143"/>
        <v/>
      </c>
      <c r="B1272" s="75" t="str">
        <f>IF(Ansøgning!B1254="","",Ansøgning!B1254)</f>
        <v/>
      </c>
      <c r="C1272" s="75" t="str">
        <f>IF(Ansøgning!C1254="","",Ansøgning!C1254)</f>
        <v/>
      </c>
      <c r="D1272" s="75" t="str">
        <f>IF(Ansøgning!D1254="","",Ansøgning!D1254)</f>
        <v/>
      </c>
      <c r="E1272" s="76" t="str">
        <f>IF(Ansøgning!E1254="","",Ansøgning!E1254)</f>
        <v/>
      </c>
      <c r="F1272" s="76" t="str">
        <f>IF(Ansøgning!F1254="","",Ansøgning!F1254)</f>
        <v/>
      </c>
      <c r="G1272" s="33" t="str">
        <f>IF(OR(E1272="",F1272=""),"",NETWORKDAYS(E1272,F1272,Lister!$D$7:$D$13))</f>
        <v/>
      </c>
      <c r="H1272" s="76" t="str">
        <f>IF(Ansøgning!H1254="","",Ansøgning!H1254)</f>
        <v/>
      </c>
      <c r="I1272" s="32" t="str">
        <f t="shared" si="137"/>
        <v/>
      </c>
      <c r="J1272" s="77" t="str">
        <f>IF(Ansøgning!J1254="","",Ansøgning!J1254)</f>
        <v/>
      </c>
      <c r="K1272" s="77" t="str">
        <f>IF(Ansøgning!K1254="","",Ansøgning!K1254)</f>
        <v/>
      </c>
      <c r="L1272" s="46" t="str">
        <f t="shared" si="138"/>
        <v/>
      </c>
      <c r="M1272" s="78" t="str">
        <f>IF(Ansøgning!M1254="","",Ansøgning!M1254)</f>
        <v/>
      </c>
      <c r="N1272" s="31" t="str">
        <f t="shared" si="139"/>
        <v/>
      </c>
      <c r="O1272" s="78" t="str">
        <f>IF(Ansøgning!O1254="","",Ansøgning!O1254)</f>
        <v/>
      </c>
      <c r="P1272" s="78" t="str">
        <f>IF(Ansøgning!P1254="","",Ansøgning!P1254)</f>
        <v/>
      </c>
      <c r="Q1272" s="78" t="str">
        <f>IF(Ansøgning!Q1254="","",Ansøgning!Q1254)</f>
        <v/>
      </c>
      <c r="R1272" s="78" t="str">
        <f>IF(Ansøgning!R1254="","",Ansøgning!R1254)</f>
        <v/>
      </c>
      <c r="S1272" s="46" t="str">
        <f>IFERROR(MAX(IF(OR(O1272="",P1272=""),"",IF(AND(AND(MONTH(E1272)&gt;=7,MONTH(E1272)&lt;8),AND(MONTH(F1272)&gt;=7,MONTH(F1272)&lt;8)),(NETWORKDAYS(E1272,F1272,Lister!$D$7:$D$13)-O1272)*N1272/NETWORKDAYS(Lister!$D$19,Lister!$E$19,Lister!$D$7:$D$13),IF(AND(AND(MONTH(E1272)&gt;=7,MONTH(E1272)&lt;8),MONTH(F1272)&gt;7),(NETWORKDAYS(E1272,Lister!$E$19,Lister!$D$7:$D$13)-O1272)*N1272/NETWORKDAYS(Lister!$D$19,Lister!$E$19,Lister!$D$7:$D$13),IF(MONTH(E1272)&gt;7,0)))),0),"")</f>
        <v/>
      </c>
      <c r="T1272" s="46" t="str">
        <f>IFERROR(MAX(IF(OR(O1272="",P1272=""),"",IF(AND(AND(MONTH(E1272)&gt;=8,MONTH(E1272)&lt;9),AND(MONTH(F1272)&gt;=8,MONTH(F1272)&lt;9)),(NETWORKDAYS(E1272,F1272,Lister!$D$7:$D$13)-P1272)*N1272/NETWORKDAYS(Lister!$D$20,Lister!$E$20,Lister!$D$7:$D$13),IF(AND(MONTH(E1272)=7,MONTH(F1272)=8),(NETWORKDAYS(Lister!$D$20,F1272,Lister!$D$7:$D$13)-P1272)*N1272/NETWORKDAYS(Lister!$D$20,Lister!$E$20,Lister!$D$7:$D$13),IF(AND(MONTH(E1272)=7,MONTH(F1272)=7),0)))),0),"")</f>
        <v/>
      </c>
      <c r="U1272" s="78" t="str">
        <f>IF(Ansøgning!U1254="","",Ansøgning!U1254)</f>
        <v/>
      </c>
      <c r="V1272" s="119" t="str">
        <f t="shared" si="140"/>
        <v/>
      </c>
      <c r="W1272" s="120" t="str">
        <f t="shared" si="141"/>
        <v/>
      </c>
      <c r="X1272" s="42" t="str">
        <f t="shared" si="142"/>
        <v/>
      </c>
    </row>
    <row r="1273" spans="1:24" x14ac:dyDescent="0.25">
      <c r="A1273" s="13" t="str">
        <f t="shared" si="143"/>
        <v/>
      </c>
      <c r="B1273" s="75" t="str">
        <f>IF(Ansøgning!B1255="","",Ansøgning!B1255)</f>
        <v/>
      </c>
      <c r="C1273" s="75" t="str">
        <f>IF(Ansøgning!C1255="","",Ansøgning!C1255)</f>
        <v/>
      </c>
      <c r="D1273" s="75" t="str">
        <f>IF(Ansøgning!D1255="","",Ansøgning!D1255)</f>
        <v/>
      </c>
      <c r="E1273" s="76" t="str">
        <f>IF(Ansøgning!E1255="","",Ansøgning!E1255)</f>
        <v/>
      </c>
      <c r="F1273" s="76" t="str">
        <f>IF(Ansøgning!F1255="","",Ansøgning!F1255)</f>
        <v/>
      </c>
      <c r="G1273" s="33" t="str">
        <f>IF(OR(E1273="",F1273=""),"",NETWORKDAYS(E1273,F1273,Lister!$D$7:$D$13))</f>
        <v/>
      </c>
      <c r="H1273" s="76" t="str">
        <f>IF(Ansøgning!H1255="","",Ansøgning!H1255)</f>
        <v/>
      </c>
      <c r="I1273" s="32" t="str">
        <f t="shared" si="137"/>
        <v/>
      </c>
      <c r="J1273" s="77" t="str">
        <f>IF(Ansøgning!J1255="","",Ansøgning!J1255)</f>
        <v/>
      </c>
      <c r="K1273" s="77" t="str">
        <f>IF(Ansøgning!K1255="","",Ansøgning!K1255)</f>
        <v/>
      </c>
      <c r="L1273" s="46" t="str">
        <f t="shared" si="138"/>
        <v/>
      </c>
      <c r="M1273" s="78" t="str">
        <f>IF(Ansøgning!M1255="","",Ansøgning!M1255)</f>
        <v/>
      </c>
      <c r="N1273" s="31" t="str">
        <f t="shared" si="139"/>
        <v/>
      </c>
      <c r="O1273" s="78" t="str">
        <f>IF(Ansøgning!O1255="","",Ansøgning!O1255)</f>
        <v/>
      </c>
      <c r="P1273" s="78" t="str">
        <f>IF(Ansøgning!P1255="","",Ansøgning!P1255)</f>
        <v/>
      </c>
      <c r="Q1273" s="78" t="str">
        <f>IF(Ansøgning!Q1255="","",Ansøgning!Q1255)</f>
        <v/>
      </c>
      <c r="R1273" s="78" t="str">
        <f>IF(Ansøgning!R1255="","",Ansøgning!R1255)</f>
        <v/>
      </c>
      <c r="S1273" s="46" t="str">
        <f>IFERROR(MAX(IF(OR(O1273="",P1273=""),"",IF(AND(AND(MONTH(E1273)&gt;=7,MONTH(E1273)&lt;8),AND(MONTH(F1273)&gt;=7,MONTH(F1273)&lt;8)),(NETWORKDAYS(E1273,F1273,Lister!$D$7:$D$13)-O1273)*N1273/NETWORKDAYS(Lister!$D$19,Lister!$E$19,Lister!$D$7:$D$13),IF(AND(AND(MONTH(E1273)&gt;=7,MONTH(E1273)&lt;8),MONTH(F1273)&gt;7),(NETWORKDAYS(E1273,Lister!$E$19,Lister!$D$7:$D$13)-O1273)*N1273/NETWORKDAYS(Lister!$D$19,Lister!$E$19,Lister!$D$7:$D$13),IF(MONTH(E1273)&gt;7,0)))),0),"")</f>
        <v/>
      </c>
      <c r="T1273" s="46" t="str">
        <f>IFERROR(MAX(IF(OR(O1273="",P1273=""),"",IF(AND(AND(MONTH(E1273)&gt;=8,MONTH(E1273)&lt;9),AND(MONTH(F1273)&gt;=8,MONTH(F1273)&lt;9)),(NETWORKDAYS(E1273,F1273,Lister!$D$7:$D$13)-P1273)*N1273/NETWORKDAYS(Lister!$D$20,Lister!$E$20,Lister!$D$7:$D$13),IF(AND(MONTH(E1273)=7,MONTH(F1273)=8),(NETWORKDAYS(Lister!$D$20,F1273,Lister!$D$7:$D$13)-P1273)*N1273/NETWORKDAYS(Lister!$D$20,Lister!$E$20,Lister!$D$7:$D$13),IF(AND(MONTH(E1273)=7,MONTH(F1273)=7),0)))),0),"")</f>
        <v/>
      </c>
      <c r="U1273" s="78" t="str">
        <f>IF(Ansøgning!U1255="","",Ansøgning!U1255)</f>
        <v/>
      </c>
      <c r="V1273" s="119" t="str">
        <f t="shared" si="140"/>
        <v/>
      </c>
      <c r="W1273" s="120" t="str">
        <f t="shared" si="141"/>
        <v/>
      </c>
      <c r="X1273" s="42" t="str">
        <f t="shared" si="142"/>
        <v/>
      </c>
    </row>
    <row r="1274" spans="1:24" x14ac:dyDescent="0.25">
      <c r="A1274" s="13" t="str">
        <f t="shared" si="143"/>
        <v/>
      </c>
      <c r="B1274" s="75" t="str">
        <f>IF(Ansøgning!B1256="","",Ansøgning!B1256)</f>
        <v/>
      </c>
      <c r="C1274" s="75" t="str">
        <f>IF(Ansøgning!C1256="","",Ansøgning!C1256)</f>
        <v/>
      </c>
      <c r="D1274" s="75" t="str">
        <f>IF(Ansøgning!D1256="","",Ansøgning!D1256)</f>
        <v/>
      </c>
      <c r="E1274" s="76" t="str">
        <f>IF(Ansøgning!E1256="","",Ansøgning!E1256)</f>
        <v/>
      </c>
      <c r="F1274" s="76" t="str">
        <f>IF(Ansøgning!F1256="","",Ansøgning!F1256)</f>
        <v/>
      </c>
      <c r="G1274" s="33" t="str">
        <f>IF(OR(E1274="",F1274=""),"",NETWORKDAYS(E1274,F1274,Lister!$D$7:$D$13))</f>
        <v/>
      </c>
      <c r="H1274" s="76" t="str">
        <f>IF(Ansøgning!H1256="","",Ansøgning!H1256)</f>
        <v/>
      </c>
      <c r="I1274" s="32" t="str">
        <f t="shared" si="137"/>
        <v/>
      </c>
      <c r="J1274" s="77" t="str">
        <f>IF(Ansøgning!J1256="","",Ansøgning!J1256)</f>
        <v/>
      </c>
      <c r="K1274" s="77" t="str">
        <f>IF(Ansøgning!K1256="","",Ansøgning!K1256)</f>
        <v/>
      </c>
      <c r="L1274" s="46" t="str">
        <f t="shared" si="138"/>
        <v/>
      </c>
      <c r="M1274" s="78" t="str">
        <f>IF(Ansøgning!M1256="","",Ansøgning!M1256)</f>
        <v/>
      </c>
      <c r="N1274" s="31" t="str">
        <f t="shared" si="139"/>
        <v/>
      </c>
      <c r="O1274" s="78" t="str">
        <f>IF(Ansøgning!O1256="","",Ansøgning!O1256)</f>
        <v/>
      </c>
      <c r="P1274" s="78" t="str">
        <f>IF(Ansøgning!P1256="","",Ansøgning!P1256)</f>
        <v/>
      </c>
      <c r="Q1274" s="78" t="str">
        <f>IF(Ansøgning!Q1256="","",Ansøgning!Q1256)</f>
        <v/>
      </c>
      <c r="R1274" s="78" t="str">
        <f>IF(Ansøgning!R1256="","",Ansøgning!R1256)</f>
        <v/>
      </c>
      <c r="S1274" s="46" t="str">
        <f>IFERROR(MAX(IF(OR(O1274="",P1274=""),"",IF(AND(AND(MONTH(E1274)&gt;=7,MONTH(E1274)&lt;8),AND(MONTH(F1274)&gt;=7,MONTH(F1274)&lt;8)),(NETWORKDAYS(E1274,F1274,Lister!$D$7:$D$13)-O1274)*N1274/NETWORKDAYS(Lister!$D$19,Lister!$E$19,Lister!$D$7:$D$13),IF(AND(AND(MONTH(E1274)&gt;=7,MONTH(E1274)&lt;8),MONTH(F1274)&gt;7),(NETWORKDAYS(E1274,Lister!$E$19,Lister!$D$7:$D$13)-O1274)*N1274/NETWORKDAYS(Lister!$D$19,Lister!$E$19,Lister!$D$7:$D$13),IF(MONTH(E1274)&gt;7,0)))),0),"")</f>
        <v/>
      </c>
      <c r="T1274" s="46" t="str">
        <f>IFERROR(MAX(IF(OR(O1274="",P1274=""),"",IF(AND(AND(MONTH(E1274)&gt;=8,MONTH(E1274)&lt;9),AND(MONTH(F1274)&gt;=8,MONTH(F1274)&lt;9)),(NETWORKDAYS(E1274,F1274,Lister!$D$7:$D$13)-P1274)*N1274/NETWORKDAYS(Lister!$D$20,Lister!$E$20,Lister!$D$7:$D$13),IF(AND(MONTH(E1274)=7,MONTH(F1274)=8),(NETWORKDAYS(Lister!$D$20,F1274,Lister!$D$7:$D$13)-P1274)*N1274/NETWORKDAYS(Lister!$D$20,Lister!$E$20,Lister!$D$7:$D$13),IF(AND(MONTH(E1274)=7,MONTH(F1274)=7),0)))),0),"")</f>
        <v/>
      </c>
      <c r="U1274" s="78" t="str">
        <f>IF(Ansøgning!U1256="","",Ansøgning!U1256)</f>
        <v/>
      </c>
      <c r="V1274" s="119" t="str">
        <f t="shared" si="140"/>
        <v/>
      </c>
      <c r="W1274" s="120" t="str">
        <f t="shared" si="141"/>
        <v/>
      </c>
      <c r="X1274" s="42" t="str">
        <f t="shared" si="142"/>
        <v/>
      </c>
    </row>
    <row r="1275" spans="1:24" x14ac:dyDescent="0.25">
      <c r="A1275" s="13" t="str">
        <f t="shared" si="143"/>
        <v/>
      </c>
      <c r="B1275" s="75" t="str">
        <f>IF(Ansøgning!B1257="","",Ansøgning!B1257)</f>
        <v/>
      </c>
      <c r="C1275" s="75" t="str">
        <f>IF(Ansøgning!C1257="","",Ansøgning!C1257)</f>
        <v/>
      </c>
      <c r="D1275" s="75" t="str">
        <f>IF(Ansøgning!D1257="","",Ansøgning!D1257)</f>
        <v/>
      </c>
      <c r="E1275" s="76" t="str">
        <f>IF(Ansøgning!E1257="","",Ansøgning!E1257)</f>
        <v/>
      </c>
      <c r="F1275" s="76" t="str">
        <f>IF(Ansøgning!F1257="","",Ansøgning!F1257)</f>
        <v/>
      </c>
      <c r="G1275" s="33" t="str">
        <f>IF(OR(E1275="",F1275=""),"",NETWORKDAYS(E1275,F1275,Lister!$D$7:$D$13))</f>
        <v/>
      </c>
      <c r="H1275" s="76" t="str">
        <f>IF(Ansøgning!H1257="","",Ansøgning!H1257)</f>
        <v/>
      </c>
      <c r="I1275" s="32" t="str">
        <f t="shared" si="137"/>
        <v/>
      </c>
      <c r="J1275" s="77" t="str">
        <f>IF(Ansøgning!J1257="","",Ansøgning!J1257)</f>
        <v/>
      </c>
      <c r="K1275" s="77" t="str">
        <f>IF(Ansøgning!K1257="","",Ansøgning!K1257)</f>
        <v/>
      </c>
      <c r="L1275" s="46" t="str">
        <f t="shared" si="138"/>
        <v/>
      </c>
      <c r="M1275" s="78" t="str">
        <f>IF(Ansøgning!M1257="","",Ansøgning!M1257)</f>
        <v/>
      </c>
      <c r="N1275" s="31" t="str">
        <f t="shared" si="139"/>
        <v/>
      </c>
      <c r="O1275" s="78" t="str">
        <f>IF(Ansøgning!O1257="","",Ansøgning!O1257)</f>
        <v/>
      </c>
      <c r="P1275" s="78" t="str">
        <f>IF(Ansøgning!P1257="","",Ansøgning!P1257)</f>
        <v/>
      </c>
      <c r="Q1275" s="78" t="str">
        <f>IF(Ansøgning!Q1257="","",Ansøgning!Q1257)</f>
        <v/>
      </c>
      <c r="R1275" s="78" t="str">
        <f>IF(Ansøgning!R1257="","",Ansøgning!R1257)</f>
        <v/>
      </c>
      <c r="S1275" s="46" t="str">
        <f>IFERROR(MAX(IF(OR(O1275="",P1275=""),"",IF(AND(AND(MONTH(E1275)&gt;=7,MONTH(E1275)&lt;8),AND(MONTH(F1275)&gt;=7,MONTH(F1275)&lt;8)),(NETWORKDAYS(E1275,F1275,Lister!$D$7:$D$13)-O1275)*N1275/NETWORKDAYS(Lister!$D$19,Lister!$E$19,Lister!$D$7:$D$13),IF(AND(AND(MONTH(E1275)&gt;=7,MONTH(E1275)&lt;8),MONTH(F1275)&gt;7),(NETWORKDAYS(E1275,Lister!$E$19,Lister!$D$7:$D$13)-O1275)*N1275/NETWORKDAYS(Lister!$D$19,Lister!$E$19,Lister!$D$7:$D$13),IF(MONTH(E1275)&gt;7,0)))),0),"")</f>
        <v/>
      </c>
      <c r="T1275" s="46" t="str">
        <f>IFERROR(MAX(IF(OR(O1275="",P1275=""),"",IF(AND(AND(MONTH(E1275)&gt;=8,MONTH(E1275)&lt;9),AND(MONTH(F1275)&gt;=8,MONTH(F1275)&lt;9)),(NETWORKDAYS(E1275,F1275,Lister!$D$7:$D$13)-P1275)*N1275/NETWORKDAYS(Lister!$D$20,Lister!$E$20,Lister!$D$7:$D$13),IF(AND(MONTH(E1275)=7,MONTH(F1275)=8),(NETWORKDAYS(Lister!$D$20,F1275,Lister!$D$7:$D$13)-P1275)*N1275/NETWORKDAYS(Lister!$D$20,Lister!$E$20,Lister!$D$7:$D$13),IF(AND(MONTH(E1275)=7,MONTH(F1275)=7),0)))),0),"")</f>
        <v/>
      </c>
      <c r="U1275" s="78" t="str">
        <f>IF(Ansøgning!U1257="","",Ansøgning!U1257)</f>
        <v/>
      </c>
      <c r="V1275" s="119" t="str">
        <f t="shared" si="140"/>
        <v/>
      </c>
      <c r="W1275" s="120" t="str">
        <f t="shared" si="141"/>
        <v/>
      </c>
      <c r="X1275" s="42" t="str">
        <f t="shared" si="142"/>
        <v/>
      </c>
    </row>
    <row r="1276" spans="1:24" x14ac:dyDescent="0.25">
      <c r="A1276" s="13" t="str">
        <f t="shared" si="143"/>
        <v/>
      </c>
      <c r="B1276" s="75" t="str">
        <f>IF(Ansøgning!B1258="","",Ansøgning!B1258)</f>
        <v/>
      </c>
      <c r="C1276" s="75" t="str">
        <f>IF(Ansøgning!C1258="","",Ansøgning!C1258)</f>
        <v/>
      </c>
      <c r="D1276" s="75" t="str">
        <f>IF(Ansøgning!D1258="","",Ansøgning!D1258)</f>
        <v/>
      </c>
      <c r="E1276" s="76" t="str">
        <f>IF(Ansøgning!E1258="","",Ansøgning!E1258)</f>
        <v/>
      </c>
      <c r="F1276" s="76" t="str">
        <f>IF(Ansøgning!F1258="","",Ansøgning!F1258)</f>
        <v/>
      </c>
      <c r="G1276" s="33" t="str">
        <f>IF(OR(E1276="",F1276=""),"",NETWORKDAYS(E1276,F1276,Lister!$D$7:$D$13))</f>
        <v/>
      </c>
      <c r="H1276" s="76" t="str">
        <f>IF(Ansøgning!H1258="","",Ansøgning!H1258)</f>
        <v/>
      </c>
      <c r="I1276" s="32" t="str">
        <f t="shared" si="137"/>
        <v/>
      </c>
      <c r="J1276" s="77" t="str">
        <f>IF(Ansøgning!J1258="","",Ansøgning!J1258)</f>
        <v/>
      </c>
      <c r="K1276" s="77" t="str">
        <f>IF(Ansøgning!K1258="","",Ansøgning!K1258)</f>
        <v/>
      </c>
      <c r="L1276" s="46" t="str">
        <f t="shared" si="138"/>
        <v/>
      </c>
      <c r="M1276" s="78" t="str">
        <f>IF(Ansøgning!M1258="","",Ansøgning!M1258)</f>
        <v/>
      </c>
      <c r="N1276" s="31" t="str">
        <f t="shared" si="139"/>
        <v/>
      </c>
      <c r="O1276" s="78" t="str">
        <f>IF(Ansøgning!O1258="","",Ansøgning!O1258)</f>
        <v/>
      </c>
      <c r="P1276" s="78" t="str">
        <f>IF(Ansøgning!P1258="","",Ansøgning!P1258)</f>
        <v/>
      </c>
      <c r="Q1276" s="78" t="str">
        <f>IF(Ansøgning!Q1258="","",Ansøgning!Q1258)</f>
        <v/>
      </c>
      <c r="R1276" s="78" t="str">
        <f>IF(Ansøgning!R1258="","",Ansøgning!R1258)</f>
        <v/>
      </c>
      <c r="S1276" s="46" t="str">
        <f>IFERROR(MAX(IF(OR(O1276="",P1276=""),"",IF(AND(AND(MONTH(E1276)&gt;=7,MONTH(E1276)&lt;8),AND(MONTH(F1276)&gt;=7,MONTH(F1276)&lt;8)),(NETWORKDAYS(E1276,F1276,Lister!$D$7:$D$13)-O1276)*N1276/NETWORKDAYS(Lister!$D$19,Lister!$E$19,Lister!$D$7:$D$13),IF(AND(AND(MONTH(E1276)&gt;=7,MONTH(E1276)&lt;8),MONTH(F1276)&gt;7),(NETWORKDAYS(E1276,Lister!$E$19,Lister!$D$7:$D$13)-O1276)*N1276/NETWORKDAYS(Lister!$D$19,Lister!$E$19,Lister!$D$7:$D$13),IF(MONTH(E1276)&gt;7,0)))),0),"")</f>
        <v/>
      </c>
      <c r="T1276" s="46" t="str">
        <f>IFERROR(MAX(IF(OR(O1276="",P1276=""),"",IF(AND(AND(MONTH(E1276)&gt;=8,MONTH(E1276)&lt;9),AND(MONTH(F1276)&gt;=8,MONTH(F1276)&lt;9)),(NETWORKDAYS(E1276,F1276,Lister!$D$7:$D$13)-P1276)*N1276/NETWORKDAYS(Lister!$D$20,Lister!$E$20,Lister!$D$7:$D$13),IF(AND(MONTH(E1276)=7,MONTH(F1276)=8),(NETWORKDAYS(Lister!$D$20,F1276,Lister!$D$7:$D$13)-P1276)*N1276/NETWORKDAYS(Lister!$D$20,Lister!$E$20,Lister!$D$7:$D$13),IF(AND(MONTH(E1276)=7,MONTH(F1276)=7),0)))),0),"")</f>
        <v/>
      </c>
      <c r="U1276" s="78" t="str">
        <f>IF(Ansøgning!U1258="","",Ansøgning!U1258)</f>
        <v/>
      </c>
      <c r="V1276" s="119" t="str">
        <f t="shared" si="140"/>
        <v/>
      </c>
      <c r="W1276" s="120" t="str">
        <f t="shared" si="141"/>
        <v/>
      </c>
      <c r="X1276" s="42" t="str">
        <f t="shared" si="142"/>
        <v/>
      </c>
    </row>
    <row r="1277" spans="1:24" x14ac:dyDescent="0.25">
      <c r="A1277" s="13" t="str">
        <f t="shared" si="143"/>
        <v/>
      </c>
      <c r="B1277" s="75" t="str">
        <f>IF(Ansøgning!B1259="","",Ansøgning!B1259)</f>
        <v/>
      </c>
      <c r="C1277" s="75" t="str">
        <f>IF(Ansøgning!C1259="","",Ansøgning!C1259)</f>
        <v/>
      </c>
      <c r="D1277" s="75" t="str">
        <f>IF(Ansøgning!D1259="","",Ansøgning!D1259)</f>
        <v/>
      </c>
      <c r="E1277" s="76" t="str">
        <f>IF(Ansøgning!E1259="","",Ansøgning!E1259)</f>
        <v/>
      </c>
      <c r="F1277" s="76" t="str">
        <f>IF(Ansøgning!F1259="","",Ansøgning!F1259)</f>
        <v/>
      </c>
      <c r="G1277" s="33" t="str">
        <f>IF(OR(E1277="",F1277=""),"",NETWORKDAYS(E1277,F1277,Lister!$D$7:$D$13))</f>
        <v/>
      </c>
      <c r="H1277" s="76" t="str">
        <f>IF(Ansøgning!H1259="","",Ansøgning!H1259)</f>
        <v/>
      </c>
      <c r="I1277" s="32" t="str">
        <f t="shared" si="137"/>
        <v/>
      </c>
      <c r="J1277" s="77" t="str">
        <f>IF(Ansøgning!J1259="","",Ansøgning!J1259)</f>
        <v/>
      </c>
      <c r="K1277" s="77" t="str">
        <f>IF(Ansøgning!K1259="","",Ansøgning!K1259)</f>
        <v/>
      </c>
      <c r="L1277" s="46" t="str">
        <f t="shared" si="138"/>
        <v/>
      </c>
      <c r="M1277" s="78" t="str">
        <f>IF(Ansøgning!M1259="","",Ansøgning!M1259)</f>
        <v/>
      </c>
      <c r="N1277" s="31" t="str">
        <f t="shared" si="139"/>
        <v/>
      </c>
      <c r="O1277" s="78" t="str">
        <f>IF(Ansøgning!O1259="","",Ansøgning!O1259)</f>
        <v/>
      </c>
      <c r="P1277" s="78" t="str">
        <f>IF(Ansøgning!P1259="","",Ansøgning!P1259)</f>
        <v/>
      </c>
      <c r="Q1277" s="78" t="str">
        <f>IF(Ansøgning!Q1259="","",Ansøgning!Q1259)</f>
        <v/>
      </c>
      <c r="R1277" s="78" t="str">
        <f>IF(Ansøgning!R1259="","",Ansøgning!R1259)</f>
        <v/>
      </c>
      <c r="S1277" s="46" t="str">
        <f>IFERROR(MAX(IF(OR(O1277="",P1277=""),"",IF(AND(AND(MONTH(E1277)&gt;=7,MONTH(E1277)&lt;8),AND(MONTH(F1277)&gt;=7,MONTH(F1277)&lt;8)),(NETWORKDAYS(E1277,F1277,Lister!$D$7:$D$13)-O1277)*N1277/NETWORKDAYS(Lister!$D$19,Lister!$E$19,Lister!$D$7:$D$13),IF(AND(AND(MONTH(E1277)&gt;=7,MONTH(E1277)&lt;8),MONTH(F1277)&gt;7),(NETWORKDAYS(E1277,Lister!$E$19,Lister!$D$7:$D$13)-O1277)*N1277/NETWORKDAYS(Lister!$D$19,Lister!$E$19,Lister!$D$7:$D$13),IF(MONTH(E1277)&gt;7,0)))),0),"")</f>
        <v/>
      </c>
      <c r="T1277" s="46" t="str">
        <f>IFERROR(MAX(IF(OR(O1277="",P1277=""),"",IF(AND(AND(MONTH(E1277)&gt;=8,MONTH(E1277)&lt;9),AND(MONTH(F1277)&gt;=8,MONTH(F1277)&lt;9)),(NETWORKDAYS(E1277,F1277,Lister!$D$7:$D$13)-P1277)*N1277/NETWORKDAYS(Lister!$D$20,Lister!$E$20,Lister!$D$7:$D$13),IF(AND(MONTH(E1277)=7,MONTH(F1277)=8),(NETWORKDAYS(Lister!$D$20,F1277,Lister!$D$7:$D$13)-P1277)*N1277/NETWORKDAYS(Lister!$D$20,Lister!$E$20,Lister!$D$7:$D$13),IF(AND(MONTH(E1277)=7,MONTH(F1277)=7),0)))),0),"")</f>
        <v/>
      </c>
      <c r="U1277" s="78" t="str">
        <f>IF(Ansøgning!U1259="","",Ansøgning!U1259)</f>
        <v/>
      </c>
      <c r="V1277" s="119" t="str">
        <f t="shared" si="140"/>
        <v/>
      </c>
      <c r="W1277" s="120" t="str">
        <f t="shared" si="141"/>
        <v/>
      </c>
      <c r="X1277" s="42" t="str">
        <f t="shared" si="142"/>
        <v/>
      </c>
    </row>
    <row r="1278" spans="1:24" x14ac:dyDescent="0.25">
      <c r="A1278" s="13" t="str">
        <f t="shared" si="143"/>
        <v/>
      </c>
      <c r="B1278" s="75" t="str">
        <f>IF(Ansøgning!B1260="","",Ansøgning!B1260)</f>
        <v/>
      </c>
      <c r="C1278" s="75" t="str">
        <f>IF(Ansøgning!C1260="","",Ansøgning!C1260)</f>
        <v/>
      </c>
      <c r="D1278" s="75" t="str">
        <f>IF(Ansøgning!D1260="","",Ansøgning!D1260)</f>
        <v/>
      </c>
      <c r="E1278" s="76" t="str">
        <f>IF(Ansøgning!E1260="","",Ansøgning!E1260)</f>
        <v/>
      </c>
      <c r="F1278" s="76" t="str">
        <f>IF(Ansøgning!F1260="","",Ansøgning!F1260)</f>
        <v/>
      </c>
      <c r="G1278" s="33" t="str">
        <f>IF(OR(E1278="",F1278=""),"",NETWORKDAYS(E1278,F1278,Lister!$D$7:$D$13))</f>
        <v/>
      </c>
      <c r="H1278" s="76" t="str">
        <f>IF(Ansøgning!H1260="","",Ansøgning!H1260)</f>
        <v/>
      </c>
      <c r="I1278" s="32" t="str">
        <f t="shared" si="137"/>
        <v/>
      </c>
      <c r="J1278" s="77" t="str">
        <f>IF(Ansøgning!J1260="","",Ansøgning!J1260)</f>
        <v/>
      </c>
      <c r="K1278" s="77" t="str">
        <f>IF(Ansøgning!K1260="","",Ansøgning!K1260)</f>
        <v/>
      </c>
      <c r="L1278" s="46" t="str">
        <f t="shared" si="138"/>
        <v/>
      </c>
      <c r="M1278" s="78" t="str">
        <f>IF(Ansøgning!M1260="","",Ansøgning!M1260)</f>
        <v/>
      </c>
      <c r="N1278" s="31" t="str">
        <f t="shared" si="139"/>
        <v/>
      </c>
      <c r="O1278" s="78" t="str">
        <f>IF(Ansøgning!O1260="","",Ansøgning!O1260)</f>
        <v/>
      </c>
      <c r="P1278" s="78" t="str">
        <f>IF(Ansøgning!P1260="","",Ansøgning!P1260)</f>
        <v/>
      </c>
      <c r="Q1278" s="78" t="str">
        <f>IF(Ansøgning!Q1260="","",Ansøgning!Q1260)</f>
        <v/>
      </c>
      <c r="R1278" s="78" t="str">
        <f>IF(Ansøgning!R1260="","",Ansøgning!R1260)</f>
        <v/>
      </c>
      <c r="S1278" s="46" t="str">
        <f>IFERROR(MAX(IF(OR(O1278="",P1278=""),"",IF(AND(AND(MONTH(E1278)&gt;=7,MONTH(E1278)&lt;8),AND(MONTH(F1278)&gt;=7,MONTH(F1278)&lt;8)),(NETWORKDAYS(E1278,F1278,Lister!$D$7:$D$13)-O1278)*N1278/NETWORKDAYS(Lister!$D$19,Lister!$E$19,Lister!$D$7:$D$13),IF(AND(AND(MONTH(E1278)&gt;=7,MONTH(E1278)&lt;8),MONTH(F1278)&gt;7),(NETWORKDAYS(E1278,Lister!$E$19,Lister!$D$7:$D$13)-O1278)*N1278/NETWORKDAYS(Lister!$D$19,Lister!$E$19,Lister!$D$7:$D$13),IF(MONTH(E1278)&gt;7,0)))),0),"")</f>
        <v/>
      </c>
      <c r="T1278" s="46" t="str">
        <f>IFERROR(MAX(IF(OR(O1278="",P1278=""),"",IF(AND(AND(MONTH(E1278)&gt;=8,MONTH(E1278)&lt;9),AND(MONTH(F1278)&gt;=8,MONTH(F1278)&lt;9)),(NETWORKDAYS(E1278,F1278,Lister!$D$7:$D$13)-P1278)*N1278/NETWORKDAYS(Lister!$D$20,Lister!$E$20,Lister!$D$7:$D$13),IF(AND(MONTH(E1278)=7,MONTH(F1278)=8),(NETWORKDAYS(Lister!$D$20,F1278,Lister!$D$7:$D$13)-P1278)*N1278/NETWORKDAYS(Lister!$D$20,Lister!$E$20,Lister!$D$7:$D$13),IF(AND(MONTH(E1278)=7,MONTH(F1278)=7),0)))),0),"")</f>
        <v/>
      </c>
      <c r="U1278" s="78" t="str">
        <f>IF(Ansøgning!U1260="","",Ansøgning!U1260)</f>
        <v/>
      </c>
      <c r="V1278" s="119" t="str">
        <f t="shared" si="140"/>
        <v/>
      </c>
      <c r="W1278" s="120" t="str">
        <f t="shared" si="141"/>
        <v/>
      </c>
      <c r="X1278" s="42" t="str">
        <f t="shared" si="142"/>
        <v/>
      </c>
    </row>
    <row r="1279" spans="1:24" x14ac:dyDescent="0.25">
      <c r="A1279" s="13" t="str">
        <f t="shared" si="143"/>
        <v/>
      </c>
      <c r="B1279" s="75" t="str">
        <f>IF(Ansøgning!B1261="","",Ansøgning!B1261)</f>
        <v/>
      </c>
      <c r="C1279" s="75" t="str">
        <f>IF(Ansøgning!C1261="","",Ansøgning!C1261)</f>
        <v/>
      </c>
      <c r="D1279" s="75" t="str">
        <f>IF(Ansøgning!D1261="","",Ansøgning!D1261)</f>
        <v/>
      </c>
      <c r="E1279" s="76" t="str">
        <f>IF(Ansøgning!E1261="","",Ansøgning!E1261)</f>
        <v/>
      </c>
      <c r="F1279" s="76" t="str">
        <f>IF(Ansøgning!F1261="","",Ansøgning!F1261)</f>
        <v/>
      </c>
      <c r="G1279" s="33" t="str">
        <f>IF(OR(E1279="",F1279=""),"",NETWORKDAYS(E1279,F1279,Lister!$D$7:$D$13))</f>
        <v/>
      </c>
      <c r="H1279" s="76" t="str">
        <f>IF(Ansøgning!H1261="","",Ansøgning!H1261)</f>
        <v/>
      </c>
      <c r="I1279" s="32" t="str">
        <f t="shared" si="137"/>
        <v/>
      </c>
      <c r="J1279" s="77" t="str">
        <f>IF(Ansøgning!J1261="","",Ansøgning!J1261)</f>
        <v/>
      </c>
      <c r="K1279" s="77" t="str">
        <f>IF(Ansøgning!K1261="","",Ansøgning!K1261)</f>
        <v/>
      </c>
      <c r="L1279" s="46" t="str">
        <f t="shared" si="138"/>
        <v/>
      </c>
      <c r="M1279" s="78" t="str">
        <f>IF(Ansøgning!M1261="","",Ansøgning!M1261)</f>
        <v/>
      </c>
      <c r="N1279" s="31" t="str">
        <f t="shared" si="139"/>
        <v/>
      </c>
      <c r="O1279" s="78" t="str">
        <f>IF(Ansøgning!O1261="","",Ansøgning!O1261)</f>
        <v/>
      </c>
      <c r="P1279" s="78" t="str">
        <f>IF(Ansøgning!P1261="","",Ansøgning!P1261)</f>
        <v/>
      </c>
      <c r="Q1279" s="78" t="str">
        <f>IF(Ansøgning!Q1261="","",Ansøgning!Q1261)</f>
        <v/>
      </c>
      <c r="R1279" s="78" t="str">
        <f>IF(Ansøgning!R1261="","",Ansøgning!R1261)</f>
        <v/>
      </c>
      <c r="S1279" s="46" t="str">
        <f>IFERROR(MAX(IF(OR(O1279="",P1279=""),"",IF(AND(AND(MONTH(E1279)&gt;=7,MONTH(E1279)&lt;8),AND(MONTH(F1279)&gt;=7,MONTH(F1279)&lt;8)),(NETWORKDAYS(E1279,F1279,Lister!$D$7:$D$13)-O1279)*N1279/NETWORKDAYS(Lister!$D$19,Lister!$E$19,Lister!$D$7:$D$13),IF(AND(AND(MONTH(E1279)&gt;=7,MONTH(E1279)&lt;8),MONTH(F1279)&gt;7),(NETWORKDAYS(E1279,Lister!$E$19,Lister!$D$7:$D$13)-O1279)*N1279/NETWORKDAYS(Lister!$D$19,Lister!$E$19,Lister!$D$7:$D$13),IF(MONTH(E1279)&gt;7,0)))),0),"")</f>
        <v/>
      </c>
      <c r="T1279" s="46" t="str">
        <f>IFERROR(MAX(IF(OR(O1279="",P1279=""),"",IF(AND(AND(MONTH(E1279)&gt;=8,MONTH(E1279)&lt;9),AND(MONTH(F1279)&gt;=8,MONTH(F1279)&lt;9)),(NETWORKDAYS(E1279,F1279,Lister!$D$7:$D$13)-P1279)*N1279/NETWORKDAYS(Lister!$D$20,Lister!$E$20,Lister!$D$7:$D$13),IF(AND(MONTH(E1279)=7,MONTH(F1279)=8),(NETWORKDAYS(Lister!$D$20,F1279,Lister!$D$7:$D$13)-P1279)*N1279/NETWORKDAYS(Lister!$D$20,Lister!$E$20,Lister!$D$7:$D$13),IF(AND(MONTH(E1279)=7,MONTH(F1279)=7),0)))),0),"")</f>
        <v/>
      </c>
      <c r="U1279" s="78" t="str">
        <f>IF(Ansøgning!U1261="","",Ansøgning!U1261)</f>
        <v/>
      </c>
      <c r="V1279" s="119" t="str">
        <f t="shared" si="140"/>
        <v/>
      </c>
      <c r="W1279" s="120" t="str">
        <f t="shared" si="141"/>
        <v/>
      </c>
      <c r="X1279" s="42" t="str">
        <f t="shared" si="142"/>
        <v/>
      </c>
    </row>
    <row r="1280" spans="1:24" x14ac:dyDescent="0.25">
      <c r="A1280" s="13" t="str">
        <f t="shared" si="143"/>
        <v/>
      </c>
      <c r="B1280" s="75" t="str">
        <f>IF(Ansøgning!B1262="","",Ansøgning!B1262)</f>
        <v/>
      </c>
      <c r="C1280" s="75" t="str">
        <f>IF(Ansøgning!C1262="","",Ansøgning!C1262)</f>
        <v/>
      </c>
      <c r="D1280" s="75" t="str">
        <f>IF(Ansøgning!D1262="","",Ansøgning!D1262)</f>
        <v/>
      </c>
      <c r="E1280" s="76" t="str">
        <f>IF(Ansøgning!E1262="","",Ansøgning!E1262)</f>
        <v/>
      </c>
      <c r="F1280" s="76" t="str">
        <f>IF(Ansøgning!F1262="","",Ansøgning!F1262)</f>
        <v/>
      </c>
      <c r="G1280" s="33" t="str">
        <f>IF(OR(E1280="",F1280=""),"",NETWORKDAYS(E1280,F1280,Lister!$D$7:$D$13))</f>
        <v/>
      </c>
      <c r="H1280" s="76" t="str">
        <f>IF(Ansøgning!H1262="","",Ansøgning!H1262)</f>
        <v/>
      </c>
      <c r="I1280" s="32" t="str">
        <f t="shared" si="137"/>
        <v/>
      </c>
      <c r="J1280" s="77" t="str">
        <f>IF(Ansøgning!J1262="","",Ansøgning!J1262)</f>
        <v/>
      </c>
      <c r="K1280" s="77" t="str">
        <f>IF(Ansøgning!K1262="","",Ansøgning!K1262)</f>
        <v/>
      </c>
      <c r="L1280" s="46" t="str">
        <f t="shared" si="138"/>
        <v/>
      </c>
      <c r="M1280" s="78" t="str">
        <f>IF(Ansøgning!M1262="","",Ansøgning!M1262)</f>
        <v/>
      </c>
      <c r="N1280" s="31" t="str">
        <f t="shared" si="139"/>
        <v/>
      </c>
      <c r="O1280" s="78" t="str">
        <f>IF(Ansøgning!O1262="","",Ansøgning!O1262)</f>
        <v/>
      </c>
      <c r="P1280" s="78" t="str">
        <f>IF(Ansøgning!P1262="","",Ansøgning!P1262)</f>
        <v/>
      </c>
      <c r="Q1280" s="78" t="str">
        <f>IF(Ansøgning!Q1262="","",Ansøgning!Q1262)</f>
        <v/>
      </c>
      <c r="R1280" s="78" t="str">
        <f>IF(Ansøgning!R1262="","",Ansøgning!R1262)</f>
        <v/>
      </c>
      <c r="S1280" s="46" t="str">
        <f>IFERROR(MAX(IF(OR(O1280="",P1280=""),"",IF(AND(AND(MONTH(E1280)&gt;=7,MONTH(E1280)&lt;8),AND(MONTH(F1280)&gt;=7,MONTH(F1280)&lt;8)),(NETWORKDAYS(E1280,F1280,Lister!$D$7:$D$13)-O1280)*N1280/NETWORKDAYS(Lister!$D$19,Lister!$E$19,Lister!$D$7:$D$13),IF(AND(AND(MONTH(E1280)&gt;=7,MONTH(E1280)&lt;8),MONTH(F1280)&gt;7),(NETWORKDAYS(E1280,Lister!$E$19,Lister!$D$7:$D$13)-O1280)*N1280/NETWORKDAYS(Lister!$D$19,Lister!$E$19,Lister!$D$7:$D$13),IF(MONTH(E1280)&gt;7,0)))),0),"")</f>
        <v/>
      </c>
      <c r="T1280" s="46" t="str">
        <f>IFERROR(MAX(IF(OR(O1280="",P1280=""),"",IF(AND(AND(MONTH(E1280)&gt;=8,MONTH(E1280)&lt;9),AND(MONTH(F1280)&gt;=8,MONTH(F1280)&lt;9)),(NETWORKDAYS(E1280,F1280,Lister!$D$7:$D$13)-P1280)*N1280/NETWORKDAYS(Lister!$D$20,Lister!$E$20,Lister!$D$7:$D$13),IF(AND(MONTH(E1280)=7,MONTH(F1280)=8),(NETWORKDAYS(Lister!$D$20,F1280,Lister!$D$7:$D$13)-P1280)*N1280/NETWORKDAYS(Lister!$D$20,Lister!$E$20,Lister!$D$7:$D$13),IF(AND(MONTH(E1280)=7,MONTH(F1280)=7),0)))),0),"")</f>
        <v/>
      </c>
      <c r="U1280" s="78" t="str">
        <f>IF(Ansøgning!U1262="","",Ansøgning!U1262)</f>
        <v/>
      </c>
      <c r="V1280" s="119" t="str">
        <f t="shared" si="140"/>
        <v/>
      </c>
      <c r="W1280" s="120" t="str">
        <f t="shared" si="141"/>
        <v/>
      </c>
      <c r="X1280" s="42" t="str">
        <f t="shared" si="142"/>
        <v/>
      </c>
    </row>
    <row r="1281" spans="1:24" x14ac:dyDescent="0.25">
      <c r="A1281" s="13" t="str">
        <f t="shared" si="143"/>
        <v/>
      </c>
      <c r="B1281" s="75" t="str">
        <f>IF(Ansøgning!B1263="","",Ansøgning!B1263)</f>
        <v/>
      </c>
      <c r="C1281" s="75" t="str">
        <f>IF(Ansøgning!C1263="","",Ansøgning!C1263)</f>
        <v/>
      </c>
      <c r="D1281" s="75" t="str">
        <f>IF(Ansøgning!D1263="","",Ansøgning!D1263)</f>
        <v/>
      </c>
      <c r="E1281" s="76" t="str">
        <f>IF(Ansøgning!E1263="","",Ansøgning!E1263)</f>
        <v/>
      </c>
      <c r="F1281" s="76" t="str">
        <f>IF(Ansøgning!F1263="","",Ansøgning!F1263)</f>
        <v/>
      </c>
      <c r="G1281" s="33" t="str">
        <f>IF(OR(E1281="",F1281=""),"",NETWORKDAYS(E1281,F1281,Lister!$D$7:$D$13))</f>
        <v/>
      </c>
      <c r="H1281" s="76" t="str">
        <f>IF(Ansøgning!H1263="","",Ansøgning!H1263)</f>
        <v/>
      </c>
      <c r="I1281" s="32" t="str">
        <f t="shared" si="137"/>
        <v/>
      </c>
      <c r="J1281" s="77" t="str">
        <f>IF(Ansøgning!J1263="","",Ansøgning!J1263)</f>
        <v/>
      </c>
      <c r="K1281" s="77" t="str">
        <f>IF(Ansøgning!K1263="","",Ansøgning!K1263)</f>
        <v/>
      </c>
      <c r="L1281" s="46" t="str">
        <f t="shared" si="138"/>
        <v/>
      </c>
      <c r="M1281" s="78" t="str">
        <f>IF(Ansøgning!M1263="","",Ansøgning!M1263)</f>
        <v/>
      </c>
      <c r="N1281" s="31" t="str">
        <f t="shared" si="139"/>
        <v/>
      </c>
      <c r="O1281" s="78" t="str">
        <f>IF(Ansøgning!O1263="","",Ansøgning!O1263)</f>
        <v/>
      </c>
      <c r="P1281" s="78" t="str">
        <f>IF(Ansøgning!P1263="","",Ansøgning!P1263)</f>
        <v/>
      </c>
      <c r="Q1281" s="78" t="str">
        <f>IF(Ansøgning!Q1263="","",Ansøgning!Q1263)</f>
        <v/>
      </c>
      <c r="R1281" s="78" t="str">
        <f>IF(Ansøgning!R1263="","",Ansøgning!R1263)</f>
        <v/>
      </c>
      <c r="S1281" s="46" t="str">
        <f>IFERROR(MAX(IF(OR(O1281="",P1281=""),"",IF(AND(AND(MONTH(E1281)&gt;=7,MONTH(E1281)&lt;8),AND(MONTH(F1281)&gt;=7,MONTH(F1281)&lt;8)),(NETWORKDAYS(E1281,F1281,Lister!$D$7:$D$13)-O1281)*N1281/NETWORKDAYS(Lister!$D$19,Lister!$E$19,Lister!$D$7:$D$13),IF(AND(AND(MONTH(E1281)&gt;=7,MONTH(E1281)&lt;8),MONTH(F1281)&gt;7),(NETWORKDAYS(E1281,Lister!$E$19,Lister!$D$7:$D$13)-O1281)*N1281/NETWORKDAYS(Lister!$D$19,Lister!$E$19,Lister!$D$7:$D$13),IF(MONTH(E1281)&gt;7,0)))),0),"")</f>
        <v/>
      </c>
      <c r="T1281" s="46" t="str">
        <f>IFERROR(MAX(IF(OR(O1281="",P1281=""),"",IF(AND(AND(MONTH(E1281)&gt;=8,MONTH(E1281)&lt;9),AND(MONTH(F1281)&gt;=8,MONTH(F1281)&lt;9)),(NETWORKDAYS(E1281,F1281,Lister!$D$7:$D$13)-P1281)*N1281/NETWORKDAYS(Lister!$D$20,Lister!$E$20,Lister!$D$7:$D$13),IF(AND(MONTH(E1281)=7,MONTH(F1281)=8),(NETWORKDAYS(Lister!$D$20,F1281,Lister!$D$7:$D$13)-P1281)*N1281/NETWORKDAYS(Lister!$D$20,Lister!$E$20,Lister!$D$7:$D$13),IF(AND(MONTH(E1281)=7,MONTH(F1281)=7),0)))),0),"")</f>
        <v/>
      </c>
      <c r="U1281" s="78" t="str">
        <f>IF(Ansøgning!U1263="","",Ansøgning!U1263)</f>
        <v/>
      </c>
      <c r="V1281" s="119" t="str">
        <f t="shared" si="140"/>
        <v/>
      </c>
      <c r="W1281" s="120" t="str">
        <f t="shared" si="141"/>
        <v/>
      </c>
      <c r="X1281" s="42" t="str">
        <f t="shared" si="142"/>
        <v/>
      </c>
    </row>
    <row r="1282" spans="1:24" x14ac:dyDescent="0.25">
      <c r="A1282" s="13" t="str">
        <f t="shared" si="143"/>
        <v/>
      </c>
      <c r="B1282" s="75" t="str">
        <f>IF(Ansøgning!B1264="","",Ansøgning!B1264)</f>
        <v/>
      </c>
      <c r="C1282" s="75" t="str">
        <f>IF(Ansøgning!C1264="","",Ansøgning!C1264)</f>
        <v/>
      </c>
      <c r="D1282" s="75" t="str">
        <f>IF(Ansøgning!D1264="","",Ansøgning!D1264)</f>
        <v/>
      </c>
      <c r="E1282" s="76" t="str">
        <f>IF(Ansøgning!E1264="","",Ansøgning!E1264)</f>
        <v/>
      </c>
      <c r="F1282" s="76" t="str">
        <f>IF(Ansøgning!F1264="","",Ansøgning!F1264)</f>
        <v/>
      </c>
      <c r="G1282" s="33" t="str">
        <f>IF(OR(E1282="",F1282=""),"",NETWORKDAYS(E1282,F1282,Lister!$D$7:$D$13))</f>
        <v/>
      </c>
      <c r="H1282" s="76" t="str">
        <f>IF(Ansøgning!H1264="","",Ansøgning!H1264)</f>
        <v/>
      </c>
      <c r="I1282" s="32" t="str">
        <f t="shared" si="137"/>
        <v/>
      </c>
      <c r="J1282" s="77" t="str">
        <f>IF(Ansøgning!J1264="","",Ansøgning!J1264)</f>
        <v/>
      </c>
      <c r="K1282" s="77" t="str">
        <f>IF(Ansøgning!K1264="","",Ansøgning!K1264)</f>
        <v/>
      </c>
      <c r="L1282" s="46" t="str">
        <f t="shared" si="138"/>
        <v/>
      </c>
      <c r="M1282" s="78" t="str">
        <f>IF(Ansøgning!M1264="","",Ansøgning!M1264)</f>
        <v/>
      </c>
      <c r="N1282" s="31" t="str">
        <f t="shared" si="139"/>
        <v/>
      </c>
      <c r="O1282" s="78" t="str">
        <f>IF(Ansøgning!O1264="","",Ansøgning!O1264)</f>
        <v/>
      </c>
      <c r="P1282" s="78" t="str">
        <f>IF(Ansøgning!P1264="","",Ansøgning!P1264)</f>
        <v/>
      </c>
      <c r="Q1282" s="78" t="str">
        <f>IF(Ansøgning!Q1264="","",Ansøgning!Q1264)</f>
        <v/>
      </c>
      <c r="R1282" s="78" t="str">
        <f>IF(Ansøgning!R1264="","",Ansøgning!R1264)</f>
        <v/>
      </c>
      <c r="S1282" s="46" t="str">
        <f>IFERROR(MAX(IF(OR(O1282="",P1282=""),"",IF(AND(AND(MONTH(E1282)&gt;=7,MONTH(E1282)&lt;8),AND(MONTH(F1282)&gt;=7,MONTH(F1282)&lt;8)),(NETWORKDAYS(E1282,F1282,Lister!$D$7:$D$13)-O1282)*N1282/NETWORKDAYS(Lister!$D$19,Lister!$E$19,Lister!$D$7:$D$13),IF(AND(AND(MONTH(E1282)&gt;=7,MONTH(E1282)&lt;8),MONTH(F1282)&gt;7),(NETWORKDAYS(E1282,Lister!$E$19,Lister!$D$7:$D$13)-O1282)*N1282/NETWORKDAYS(Lister!$D$19,Lister!$E$19,Lister!$D$7:$D$13),IF(MONTH(E1282)&gt;7,0)))),0),"")</f>
        <v/>
      </c>
      <c r="T1282" s="46" t="str">
        <f>IFERROR(MAX(IF(OR(O1282="",P1282=""),"",IF(AND(AND(MONTH(E1282)&gt;=8,MONTH(E1282)&lt;9),AND(MONTH(F1282)&gt;=8,MONTH(F1282)&lt;9)),(NETWORKDAYS(E1282,F1282,Lister!$D$7:$D$13)-P1282)*N1282/NETWORKDAYS(Lister!$D$20,Lister!$E$20,Lister!$D$7:$D$13),IF(AND(MONTH(E1282)=7,MONTH(F1282)=8),(NETWORKDAYS(Lister!$D$20,F1282,Lister!$D$7:$D$13)-P1282)*N1282/NETWORKDAYS(Lister!$D$20,Lister!$E$20,Lister!$D$7:$D$13),IF(AND(MONTH(E1282)=7,MONTH(F1282)=7),0)))),0),"")</f>
        <v/>
      </c>
      <c r="U1282" s="78" t="str">
        <f>IF(Ansøgning!U1264="","",Ansøgning!U1264)</f>
        <v/>
      </c>
      <c r="V1282" s="119" t="str">
        <f t="shared" si="140"/>
        <v/>
      </c>
      <c r="W1282" s="120" t="str">
        <f t="shared" si="141"/>
        <v/>
      </c>
      <c r="X1282" s="42" t="str">
        <f t="shared" si="142"/>
        <v/>
      </c>
    </row>
    <row r="1283" spans="1:24" x14ac:dyDescent="0.25">
      <c r="A1283" s="13" t="str">
        <f t="shared" si="143"/>
        <v/>
      </c>
      <c r="B1283" s="75" t="str">
        <f>IF(Ansøgning!B1265="","",Ansøgning!B1265)</f>
        <v/>
      </c>
      <c r="C1283" s="75" t="str">
        <f>IF(Ansøgning!C1265="","",Ansøgning!C1265)</f>
        <v/>
      </c>
      <c r="D1283" s="75" t="str">
        <f>IF(Ansøgning!D1265="","",Ansøgning!D1265)</f>
        <v/>
      </c>
      <c r="E1283" s="76" t="str">
        <f>IF(Ansøgning!E1265="","",Ansøgning!E1265)</f>
        <v/>
      </c>
      <c r="F1283" s="76" t="str">
        <f>IF(Ansøgning!F1265="","",Ansøgning!F1265)</f>
        <v/>
      </c>
      <c r="G1283" s="33" t="str">
        <f>IF(OR(E1283="",F1283=""),"",NETWORKDAYS(E1283,F1283,Lister!$D$7:$D$13))</f>
        <v/>
      </c>
      <c r="H1283" s="76" t="str">
        <f>IF(Ansøgning!H1265="","",Ansøgning!H1265)</f>
        <v/>
      </c>
      <c r="I1283" s="32" t="str">
        <f t="shared" si="137"/>
        <v/>
      </c>
      <c r="J1283" s="77" t="str">
        <f>IF(Ansøgning!J1265="","",Ansøgning!J1265)</f>
        <v/>
      </c>
      <c r="K1283" s="77" t="str">
        <f>IF(Ansøgning!K1265="","",Ansøgning!K1265)</f>
        <v/>
      </c>
      <c r="L1283" s="46" t="str">
        <f t="shared" si="138"/>
        <v/>
      </c>
      <c r="M1283" s="78" t="str">
        <f>IF(Ansøgning!M1265="","",Ansøgning!M1265)</f>
        <v/>
      </c>
      <c r="N1283" s="31" t="str">
        <f t="shared" si="139"/>
        <v/>
      </c>
      <c r="O1283" s="78" t="str">
        <f>IF(Ansøgning!O1265="","",Ansøgning!O1265)</f>
        <v/>
      </c>
      <c r="P1283" s="78" t="str">
        <f>IF(Ansøgning!P1265="","",Ansøgning!P1265)</f>
        <v/>
      </c>
      <c r="Q1283" s="78" t="str">
        <f>IF(Ansøgning!Q1265="","",Ansøgning!Q1265)</f>
        <v/>
      </c>
      <c r="R1283" s="78" t="str">
        <f>IF(Ansøgning!R1265="","",Ansøgning!R1265)</f>
        <v/>
      </c>
      <c r="S1283" s="46" t="str">
        <f>IFERROR(MAX(IF(OR(O1283="",P1283=""),"",IF(AND(AND(MONTH(E1283)&gt;=7,MONTH(E1283)&lt;8),AND(MONTH(F1283)&gt;=7,MONTH(F1283)&lt;8)),(NETWORKDAYS(E1283,F1283,Lister!$D$7:$D$13)-O1283)*N1283/NETWORKDAYS(Lister!$D$19,Lister!$E$19,Lister!$D$7:$D$13),IF(AND(AND(MONTH(E1283)&gt;=7,MONTH(E1283)&lt;8),MONTH(F1283)&gt;7),(NETWORKDAYS(E1283,Lister!$E$19,Lister!$D$7:$D$13)-O1283)*N1283/NETWORKDAYS(Lister!$D$19,Lister!$E$19,Lister!$D$7:$D$13),IF(MONTH(E1283)&gt;7,0)))),0),"")</f>
        <v/>
      </c>
      <c r="T1283" s="46" t="str">
        <f>IFERROR(MAX(IF(OR(O1283="",P1283=""),"",IF(AND(AND(MONTH(E1283)&gt;=8,MONTH(E1283)&lt;9),AND(MONTH(F1283)&gt;=8,MONTH(F1283)&lt;9)),(NETWORKDAYS(E1283,F1283,Lister!$D$7:$D$13)-P1283)*N1283/NETWORKDAYS(Lister!$D$20,Lister!$E$20,Lister!$D$7:$D$13),IF(AND(MONTH(E1283)=7,MONTH(F1283)=8),(NETWORKDAYS(Lister!$D$20,F1283,Lister!$D$7:$D$13)-P1283)*N1283/NETWORKDAYS(Lister!$D$20,Lister!$E$20,Lister!$D$7:$D$13),IF(AND(MONTH(E1283)=7,MONTH(F1283)=7),0)))),0),"")</f>
        <v/>
      </c>
      <c r="U1283" s="78" t="str">
        <f>IF(Ansøgning!U1265="","",Ansøgning!U1265)</f>
        <v/>
      </c>
      <c r="V1283" s="119" t="str">
        <f t="shared" si="140"/>
        <v/>
      </c>
      <c r="W1283" s="120" t="str">
        <f t="shared" si="141"/>
        <v/>
      </c>
      <c r="X1283" s="42" t="str">
        <f t="shared" si="142"/>
        <v/>
      </c>
    </row>
    <row r="1284" spans="1:24" x14ac:dyDescent="0.25">
      <c r="A1284" s="13" t="str">
        <f t="shared" si="143"/>
        <v/>
      </c>
      <c r="B1284" s="75" t="str">
        <f>IF(Ansøgning!B1266="","",Ansøgning!B1266)</f>
        <v/>
      </c>
      <c r="C1284" s="75" t="str">
        <f>IF(Ansøgning!C1266="","",Ansøgning!C1266)</f>
        <v/>
      </c>
      <c r="D1284" s="75" t="str">
        <f>IF(Ansøgning!D1266="","",Ansøgning!D1266)</f>
        <v/>
      </c>
      <c r="E1284" s="76" t="str">
        <f>IF(Ansøgning!E1266="","",Ansøgning!E1266)</f>
        <v/>
      </c>
      <c r="F1284" s="76" t="str">
        <f>IF(Ansøgning!F1266="","",Ansøgning!F1266)</f>
        <v/>
      </c>
      <c r="G1284" s="33" t="str">
        <f>IF(OR(E1284="",F1284=""),"",NETWORKDAYS(E1284,F1284,Lister!$D$7:$D$13))</f>
        <v/>
      </c>
      <c r="H1284" s="76" t="str">
        <f>IF(Ansøgning!H1266="","",Ansøgning!H1266)</f>
        <v/>
      </c>
      <c r="I1284" s="32" t="str">
        <f t="shared" si="137"/>
        <v/>
      </c>
      <c r="J1284" s="77" t="str">
        <f>IF(Ansøgning!J1266="","",Ansøgning!J1266)</f>
        <v/>
      </c>
      <c r="K1284" s="77" t="str">
        <f>IF(Ansøgning!K1266="","",Ansøgning!K1266)</f>
        <v/>
      </c>
      <c r="L1284" s="46" t="str">
        <f t="shared" si="138"/>
        <v/>
      </c>
      <c r="M1284" s="78" t="str">
        <f>IF(Ansøgning!M1266="","",Ansøgning!M1266)</f>
        <v/>
      </c>
      <c r="N1284" s="31" t="str">
        <f t="shared" si="139"/>
        <v/>
      </c>
      <c r="O1284" s="78" t="str">
        <f>IF(Ansøgning!O1266="","",Ansøgning!O1266)</f>
        <v/>
      </c>
      <c r="P1284" s="78" t="str">
        <f>IF(Ansøgning!P1266="","",Ansøgning!P1266)</f>
        <v/>
      </c>
      <c r="Q1284" s="78" t="str">
        <f>IF(Ansøgning!Q1266="","",Ansøgning!Q1266)</f>
        <v/>
      </c>
      <c r="R1284" s="78" t="str">
        <f>IF(Ansøgning!R1266="","",Ansøgning!R1266)</f>
        <v/>
      </c>
      <c r="S1284" s="46" t="str">
        <f>IFERROR(MAX(IF(OR(O1284="",P1284=""),"",IF(AND(AND(MONTH(E1284)&gt;=7,MONTH(E1284)&lt;8),AND(MONTH(F1284)&gt;=7,MONTH(F1284)&lt;8)),(NETWORKDAYS(E1284,F1284,Lister!$D$7:$D$13)-O1284)*N1284/NETWORKDAYS(Lister!$D$19,Lister!$E$19,Lister!$D$7:$D$13),IF(AND(AND(MONTH(E1284)&gt;=7,MONTH(E1284)&lt;8),MONTH(F1284)&gt;7),(NETWORKDAYS(E1284,Lister!$E$19,Lister!$D$7:$D$13)-O1284)*N1284/NETWORKDAYS(Lister!$D$19,Lister!$E$19,Lister!$D$7:$D$13),IF(MONTH(E1284)&gt;7,0)))),0),"")</f>
        <v/>
      </c>
      <c r="T1284" s="46" t="str">
        <f>IFERROR(MAX(IF(OR(O1284="",P1284=""),"",IF(AND(AND(MONTH(E1284)&gt;=8,MONTH(E1284)&lt;9),AND(MONTH(F1284)&gt;=8,MONTH(F1284)&lt;9)),(NETWORKDAYS(E1284,F1284,Lister!$D$7:$D$13)-P1284)*N1284/NETWORKDAYS(Lister!$D$20,Lister!$E$20,Lister!$D$7:$D$13),IF(AND(MONTH(E1284)=7,MONTH(F1284)=8),(NETWORKDAYS(Lister!$D$20,F1284,Lister!$D$7:$D$13)-P1284)*N1284/NETWORKDAYS(Lister!$D$20,Lister!$E$20,Lister!$D$7:$D$13),IF(AND(MONTH(E1284)=7,MONTH(F1284)=7),0)))),0),"")</f>
        <v/>
      </c>
      <c r="U1284" s="78" t="str">
        <f>IF(Ansøgning!U1266="","",Ansøgning!U1266)</f>
        <v/>
      </c>
      <c r="V1284" s="119" t="str">
        <f t="shared" si="140"/>
        <v/>
      </c>
      <c r="W1284" s="120" t="str">
        <f t="shared" si="141"/>
        <v/>
      </c>
      <c r="X1284" s="42" t="str">
        <f t="shared" si="142"/>
        <v/>
      </c>
    </row>
    <row r="1285" spans="1:24" x14ac:dyDescent="0.25">
      <c r="A1285" s="13" t="str">
        <f t="shared" si="143"/>
        <v/>
      </c>
      <c r="B1285" s="75" t="str">
        <f>IF(Ansøgning!B1267="","",Ansøgning!B1267)</f>
        <v/>
      </c>
      <c r="C1285" s="75" t="str">
        <f>IF(Ansøgning!C1267="","",Ansøgning!C1267)</f>
        <v/>
      </c>
      <c r="D1285" s="75" t="str">
        <f>IF(Ansøgning!D1267="","",Ansøgning!D1267)</f>
        <v/>
      </c>
      <c r="E1285" s="76" t="str">
        <f>IF(Ansøgning!E1267="","",Ansøgning!E1267)</f>
        <v/>
      </c>
      <c r="F1285" s="76" t="str">
        <f>IF(Ansøgning!F1267="","",Ansøgning!F1267)</f>
        <v/>
      </c>
      <c r="G1285" s="33" t="str">
        <f>IF(OR(E1285="",F1285=""),"",NETWORKDAYS(E1285,F1285,Lister!$D$7:$D$13))</f>
        <v/>
      </c>
      <c r="H1285" s="76" t="str">
        <f>IF(Ansøgning!H1267="","",Ansøgning!H1267)</f>
        <v/>
      </c>
      <c r="I1285" s="32" t="str">
        <f t="shared" si="137"/>
        <v/>
      </c>
      <c r="J1285" s="77" t="str">
        <f>IF(Ansøgning!J1267="","",Ansøgning!J1267)</f>
        <v/>
      </c>
      <c r="K1285" s="77" t="str">
        <f>IF(Ansøgning!K1267="","",Ansøgning!K1267)</f>
        <v/>
      </c>
      <c r="L1285" s="46" t="str">
        <f t="shared" si="138"/>
        <v/>
      </c>
      <c r="M1285" s="78" t="str">
        <f>IF(Ansøgning!M1267="","",Ansøgning!M1267)</f>
        <v/>
      </c>
      <c r="N1285" s="31" t="str">
        <f t="shared" si="139"/>
        <v/>
      </c>
      <c r="O1285" s="78" t="str">
        <f>IF(Ansøgning!O1267="","",Ansøgning!O1267)</f>
        <v/>
      </c>
      <c r="P1285" s="78" t="str">
        <f>IF(Ansøgning!P1267="","",Ansøgning!P1267)</f>
        <v/>
      </c>
      <c r="Q1285" s="78" t="str">
        <f>IF(Ansøgning!Q1267="","",Ansøgning!Q1267)</f>
        <v/>
      </c>
      <c r="R1285" s="78" t="str">
        <f>IF(Ansøgning!R1267="","",Ansøgning!R1267)</f>
        <v/>
      </c>
      <c r="S1285" s="46" t="str">
        <f>IFERROR(MAX(IF(OR(O1285="",P1285=""),"",IF(AND(AND(MONTH(E1285)&gt;=7,MONTH(E1285)&lt;8),AND(MONTH(F1285)&gt;=7,MONTH(F1285)&lt;8)),(NETWORKDAYS(E1285,F1285,Lister!$D$7:$D$13)-O1285)*N1285/NETWORKDAYS(Lister!$D$19,Lister!$E$19,Lister!$D$7:$D$13),IF(AND(AND(MONTH(E1285)&gt;=7,MONTH(E1285)&lt;8),MONTH(F1285)&gt;7),(NETWORKDAYS(E1285,Lister!$E$19,Lister!$D$7:$D$13)-O1285)*N1285/NETWORKDAYS(Lister!$D$19,Lister!$E$19,Lister!$D$7:$D$13),IF(MONTH(E1285)&gt;7,0)))),0),"")</f>
        <v/>
      </c>
      <c r="T1285" s="46" t="str">
        <f>IFERROR(MAX(IF(OR(O1285="",P1285=""),"",IF(AND(AND(MONTH(E1285)&gt;=8,MONTH(E1285)&lt;9),AND(MONTH(F1285)&gt;=8,MONTH(F1285)&lt;9)),(NETWORKDAYS(E1285,F1285,Lister!$D$7:$D$13)-P1285)*N1285/NETWORKDAYS(Lister!$D$20,Lister!$E$20,Lister!$D$7:$D$13),IF(AND(MONTH(E1285)=7,MONTH(F1285)=8),(NETWORKDAYS(Lister!$D$20,F1285,Lister!$D$7:$D$13)-P1285)*N1285/NETWORKDAYS(Lister!$D$20,Lister!$E$20,Lister!$D$7:$D$13),IF(AND(MONTH(E1285)=7,MONTH(F1285)=7),0)))),0),"")</f>
        <v/>
      </c>
      <c r="U1285" s="78" t="str">
        <f>IF(Ansøgning!U1267="","",Ansøgning!U1267)</f>
        <v/>
      </c>
      <c r="V1285" s="119" t="str">
        <f t="shared" si="140"/>
        <v/>
      </c>
      <c r="W1285" s="120" t="str">
        <f t="shared" si="141"/>
        <v/>
      </c>
      <c r="X1285" s="42" t="str">
        <f t="shared" si="142"/>
        <v/>
      </c>
    </row>
    <row r="1286" spans="1:24" x14ac:dyDescent="0.25">
      <c r="A1286" s="13" t="str">
        <f t="shared" si="143"/>
        <v/>
      </c>
      <c r="B1286" s="75" t="str">
        <f>IF(Ansøgning!B1268="","",Ansøgning!B1268)</f>
        <v/>
      </c>
      <c r="C1286" s="75" t="str">
        <f>IF(Ansøgning!C1268="","",Ansøgning!C1268)</f>
        <v/>
      </c>
      <c r="D1286" s="75" t="str">
        <f>IF(Ansøgning!D1268="","",Ansøgning!D1268)</f>
        <v/>
      </c>
      <c r="E1286" s="76" t="str">
        <f>IF(Ansøgning!E1268="","",Ansøgning!E1268)</f>
        <v/>
      </c>
      <c r="F1286" s="76" t="str">
        <f>IF(Ansøgning!F1268="","",Ansøgning!F1268)</f>
        <v/>
      </c>
      <c r="G1286" s="33" t="str">
        <f>IF(OR(E1286="",F1286=""),"",NETWORKDAYS(E1286,F1286,Lister!$D$7:$D$13))</f>
        <v/>
      </c>
      <c r="H1286" s="76" t="str">
        <f>IF(Ansøgning!H1268="","",Ansøgning!H1268)</f>
        <v/>
      </c>
      <c r="I1286" s="32" t="str">
        <f t="shared" si="137"/>
        <v/>
      </c>
      <c r="J1286" s="77" t="str">
        <f>IF(Ansøgning!J1268="","",Ansøgning!J1268)</f>
        <v/>
      </c>
      <c r="K1286" s="77" t="str">
        <f>IF(Ansøgning!K1268="","",Ansøgning!K1268)</f>
        <v/>
      </c>
      <c r="L1286" s="46" t="str">
        <f t="shared" si="138"/>
        <v/>
      </c>
      <c r="M1286" s="78" t="str">
        <f>IF(Ansøgning!M1268="","",Ansøgning!M1268)</f>
        <v/>
      </c>
      <c r="N1286" s="31" t="str">
        <f t="shared" si="139"/>
        <v/>
      </c>
      <c r="O1286" s="78" t="str">
        <f>IF(Ansøgning!O1268="","",Ansøgning!O1268)</f>
        <v/>
      </c>
      <c r="P1286" s="78" t="str">
        <f>IF(Ansøgning!P1268="","",Ansøgning!P1268)</f>
        <v/>
      </c>
      <c r="Q1286" s="78" t="str">
        <f>IF(Ansøgning!Q1268="","",Ansøgning!Q1268)</f>
        <v/>
      </c>
      <c r="R1286" s="78" t="str">
        <f>IF(Ansøgning!R1268="","",Ansøgning!R1268)</f>
        <v/>
      </c>
      <c r="S1286" s="46" t="str">
        <f>IFERROR(MAX(IF(OR(O1286="",P1286=""),"",IF(AND(AND(MONTH(E1286)&gt;=7,MONTH(E1286)&lt;8),AND(MONTH(F1286)&gt;=7,MONTH(F1286)&lt;8)),(NETWORKDAYS(E1286,F1286,Lister!$D$7:$D$13)-O1286)*N1286/NETWORKDAYS(Lister!$D$19,Lister!$E$19,Lister!$D$7:$D$13),IF(AND(AND(MONTH(E1286)&gt;=7,MONTH(E1286)&lt;8),MONTH(F1286)&gt;7),(NETWORKDAYS(E1286,Lister!$E$19,Lister!$D$7:$D$13)-O1286)*N1286/NETWORKDAYS(Lister!$D$19,Lister!$E$19,Lister!$D$7:$D$13),IF(MONTH(E1286)&gt;7,0)))),0),"")</f>
        <v/>
      </c>
      <c r="T1286" s="46" t="str">
        <f>IFERROR(MAX(IF(OR(O1286="",P1286=""),"",IF(AND(AND(MONTH(E1286)&gt;=8,MONTH(E1286)&lt;9),AND(MONTH(F1286)&gt;=8,MONTH(F1286)&lt;9)),(NETWORKDAYS(E1286,F1286,Lister!$D$7:$D$13)-P1286)*N1286/NETWORKDAYS(Lister!$D$20,Lister!$E$20,Lister!$D$7:$D$13),IF(AND(MONTH(E1286)=7,MONTH(F1286)=8),(NETWORKDAYS(Lister!$D$20,F1286,Lister!$D$7:$D$13)-P1286)*N1286/NETWORKDAYS(Lister!$D$20,Lister!$E$20,Lister!$D$7:$D$13),IF(AND(MONTH(E1286)=7,MONTH(F1286)=7),0)))),0),"")</f>
        <v/>
      </c>
      <c r="U1286" s="78" t="str">
        <f>IF(Ansøgning!U1268="","",Ansøgning!U1268)</f>
        <v/>
      </c>
      <c r="V1286" s="119" t="str">
        <f t="shared" si="140"/>
        <v/>
      </c>
      <c r="W1286" s="120" t="str">
        <f t="shared" si="141"/>
        <v/>
      </c>
      <c r="X1286" s="42" t="str">
        <f t="shared" si="142"/>
        <v/>
      </c>
    </row>
    <row r="1287" spans="1:24" x14ac:dyDescent="0.25">
      <c r="A1287" s="13" t="str">
        <f t="shared" si="143"/>
        <v/>
      </c>
      <c r="B1287" s="75" t="str">
        <f>IF(Ansøgning!B1269="","",Ansøgning!B1269)</f>
        <v/>
      </c>
      <c r="C1287" s="75" t="str">
        <f>IF(Ansøgning!C1269="","",Ansøgning!C1269)</f>
        <v/>
      </c>
      <c r="D1287" s="75" t="str">
        <f>IF(Ansøgning!D1269="","",Ansøgning!D1269)</f>
        <v/>
      </c>
      <c r="E1287" s="76" t="str">
        <f>IF(Ansøgning!E1269="","",Ansøgning!E1269)</f>
        <v/>
      </c>
      <c r="F1287" s="76" t="str">
        <f>IF(Ansøgning!F1269="","",Ansøgning!F1269)</f>
        <v/>
      </c>
      <c r="G1287" s="33" t="str">
        <f>IF(OR(E1287="",F1287=""),"",NETWORKDAYS(E1287,F1287,Lister!$D$7:$D$13))</f>
        <v/>
      </c>
      <c r="H1287" s="76" t="str">
        <f>IF(Ansøgning!H1269="","",Ansøgning!H1269)</f>
        <v/>
      </c>
      <c r="I1287" s="32" t="str">
        <f t="shared" si="137"/>
        <v/>
      </c>
      <c r="J1287" s="77" t="str">
        <f>IF(Ansøgning!J1269="","",Ansøgning!J1269)</f>
        <v/>
      </c>
      <c r="K1287" s="77" t="str">
        <f>IF(Ansøgning!K1269="","",Ansøgning!K1269)</f>
        <v/>
      </c>
      <c r="L1287" s="46" t="str">
        <f t="shared" si="138"/>
        <v/>
      </c>
      <c r="M1287" s="78" t="str">
        <f>IF(Ansøgning!M1269="","",Ansøgning!M1269)</f>
        <v/>
      </c>
      <c r="N1287" s="31" t="str">
        <f t="shared" si="139"/>
        <v/>
      </c>
      <c r="O1287" s="78" t="str">
        <f>IF(Ansøgning!O1269="","",Ansøgning!O1269)</f>
        <v/>
      </c>
      <c r="P1287" s="78" t="str">
        <f>IF(Ansøgning!P1269="","",Ansøgning!P1269)</f>
        <v/>
      </c>
      <c r="Q1287" s="78" t="str">
        <f>IF(Ansøgning!Q1269="","",Ansøgning!Q1269)</f>
        <v/>
      </c>
      <c r="R1287" s="78" t="str">
        <f>IF(Ansøgning!R1269="","",Ansøgning!R1269)</f>
        <v/>
      </c>
      <c r="S1287" s="46" t="str">
        <f>IFERROR(MAX(IF(OR(O1287="",P1287=""),"",IF(AND(AND(MONTH(E1287)&gt;=7,MONTH(E1287)&lt;8),AND(MONTH(F1287)&gt;=7,MONTH(F1287)&lt;8)),(NETWORKDAYS(E1287,F1287,Lister!$D$7:$D$13)-O1287)*N1287/NETWORKDAYS(Lister!$D$19,Lister!$E$19,Lister!$D$7:$D$13),IF(AND(AND(MONTH(E1287)&gt;=7,MONTH(E1287)&lt;8),MONTH(F1287)&gt;7),(NETWORKDAYS(E1287,Lister!$E$19,Lister!$D$7:$D$13)-O1287)*N1287/NETWORKDAYS(Lister!$D$19,Lister!$E$19,Lister!$D$7:$D$13),IF(MONTH(E1287)&gt;7,0)))),0),"")</f>
        <v/>
      </c>
      <c r="T1287" s="46" t="str">
        <f>IFERROR(MAX(IF(OR(O1287="",P1287=""),"",IF(AND(AND(MONTH(E1287)&gt;=8,MONTH(E1287)&lt;9),AND(MONTH(F1287)&gt;=8,MONTH(F1287)&lt;9)),(NETWORKDAYS(E1287,F1287,Lister!$D$7:$D$13)-P1287)*N1287/NETWORKDAYS(Lister!$D$20,Lister!$E$20,Lister!$D$7:$D$13),IF(AND(MONTH(E1287)=7,MONTH(F1287)=8),(NETWORKDAYS(Lister!$D$20,F1287,Lister!$D$7:$D$13)-P1287)*N1287/NETWORKDAYS(Lister!$D$20,Lister!$E$20,Lister!$D$7:$D$13),IF(AND(MONTH(E1287)=7,MONTH(F1287)=7),0)))),0),"")</f>
        <v/>
      </c>
      <c r="U1287" s="78" t="str">
        <f>IF(Ansøgning!U1269="","",Ansøgning!U1269)</f>
        <v/>
      </c>
      <c r="V1287" s="119" t="str">
        <f t="shared" si="140"/>
        <v/>
      </c>
      <c r="W1287" s="120" t="str">
        <f t="shared" si="141"/>
        <v/>
      </c>
      <c r="X1287" s="42" t="str">
        <f t="shared" si="142"/>
        <v/>
      </c>
    </row>
    <row r="1288" spans="1:24" x14ac:dyDescent="0.25">
      <c r="A1288" s="13" t="str">
        <f t="shared" si="143"/>
        <v/>
      </c>
      <c r="B1288" s="75" t="str">
        <f>IF(Ansøgning!B1270="","",Ansøgning!B1270)</f>
        <v/>
      </c>
      <c r="C1288" s="75" t="str">
        <f>IF(Ansøgning!C1270="","",Ansøgning!C1270)</f>
        <v/>
      </c>
      <c r="D1288" s="75" t="str">
        <f>IF(Ansøgning!D1270="","",Ansøgning!D1270)</f>
        <v/>
      </c>
      <c r="E1288" s="76" t="str">
        <f>IF(Ansøgning!E1270="","",Ansøgning!E1270)</f>
        <v/>
      </c>
      <c r="F1288" s="76" t="str">
        <f>IF(Ansøgning!F1270="","",Ansøgning!F1270)</f>
        <v/>
      </c>
      <c r="G1288" s="33" t="str">
        <f>IF(OR(E1288="",F1288=""),"",NETWORKDAYS(E1288,F1288,Lister!$D$7:$D$13))</f>
        <v/>
      </c>
      <c r="H1288" s="76" t="str">
        <f>IF(Ansøgning!H1270="","",Ansøgning!H1270)</f>
        <v/>
      </c>
      <c r="I1288" s="32" t="str">
        <f t="shared" si="137"/>
        <v/>
      </c>
      <c r="J1288" s="77" t="str">
        <f>IF(Ansøgning!J1270="","",Ansøgning!J1270)</f>
        <v/>
      </c>
      <c r="K1288" s="77" t="str">
        <f>IF(Ansøgning!K1270="","",Ansøgning!K1270)</f>
        <v/>
      </c>
      <c r="L1288" s="46" t="str">
        <f t="shared" si="138"/>
        <v/>
      </c>
      <c r="M1288" s="78" t="str">
        <f>IF(Ansøgning!M1270="","",Ansøgning!M1270)</f>
        <v/>
      </c>
      <c r="N1288" s="31" t="str">
        <f t="shared" si="139"/>
        <v/>
      </c>
      <c r="O1288" s="78" t="str">
        <f>IF(Ansøgning!O1270="","",Ansøgning!O1270)</f>
        <v/>
      </c>
      <c r="P1288" s="78" t="str">
        <f>IF(Ansøgning!P1270="","",Ansøgning!P1270)</f>
        <v/>
      </c>
      <c r="Q1288" s="78" t="str">
        <f>IF(Ansøgning!Q1270="","",Ansøgning!Q1270)</f>
        <v/>
      </c>
      <c r="R1288" s="78" t="str">
        <f>IF(Ansøgning!R1270="","",Ansøgning!R1270)</f>
        <v/>
      </c>
      <c r="S1288" s="46" t="str">
        <f>IFERROR(MAX(IF(OR(O1288="",P1288=""),"",IF(AND(AND(MONTH(E1288)&gt;=7,MONTH(E1288)&lt;8),AND(MONTH(F1288)&gt;=7,MONTH(F1288)&lt;8)),(NETWORKDAYS(E1288,F1288,Lister!$D$7:$D$13)-O1288)*N1288/NETWORKDAYS(Lister!$D$19,Lister!$E$19,Lister!$D$7:$D$13),IF(AND(AND(MONTH(E1288)&gt;=7,MONTH(E1288)&lt;8),MONTH(F1288)&gt;7),(NETWORKDAYS(E1288,Lister!$E$19,Lister!$D$7:$D$13)-O1288)*N1288/NETWORKDAYS(Lister!$D$19,Lister!$E$19,Lister!$D$7:$D$13),IF(MONTH(E1288)&gt;7,0)))),0),"")</f>
        <v/>
      </c>
      <c r="T1288" s="46" t="str">
        <f>IFERROR(MAX(IF(OR(O1288="",P1288=""),"",IF(AND(AND(MONTH(E1288)&gt;=8,MONTH(E1288)&lt;9),AND(MONTH(F1288)&gt;=8,MONTH(F1288)&lt;9)),(NETWORKDAYS(E1288,F1288,Lister!$D$7:$D$13)-P1288)*N1288/NETWORKDAYS(Lister!$D$20,Lister!$E$20,Lister!$D$7:$D$13),IF(AND(MONTH(E1288)=7,MONTH(F1288)=8),(NETWORKDAYS(Lister!$D$20,F1288,Lister!$D$7:$D$13)-P1288)*N1288/NETWORKDAYS(Lister!$D$20,Lister!$E$20,Lister!$D$7:$D$13),IF(AND(MONTH(E1288)=7,MONTH(F1288)=7),0)))),0),"")</f>
        <v/>
      </c>
      <c r="U1288" s="78" t="str">
        <f>IF(Ansøgning!U1270="","",Ansøgning!U1270)</f>
        <v/>
      </c>
      <c r="V1288" s="119" t="str">
        <f t="shared" si="140"/>
        <v/>
      </c>
      <c r="W1288" s="120" t="str">
        <f t="shared" si="141"/>
        <v/>
      </c>
      <c r="X1288" s="42" t="str">
        <f t="shared" si="142"/>
        <v/>
      </c>
    </row>
    <row r="1289" spans="1:24" x14ac:dyDescent="0.25">
      <c r="A1289" s="13" t="str">
        <f t="shared" si="143"/>
        <v/>
      </c>
      <c r="B1289" s="75" t="str">
        <f>IF(Ansøgning!B1271="","",Ansøgning!B1271)</f>
        <v/>
      </c>
      <c r="C1289" s="75" t="str">
        <f>IF(Ansøgning!C1271="","",Ansøgning!C1271)</f>
        <v/>
      </c>
      <c r="D1289" s="75" t="str">
        <f>IF(Ansøgning!D1271="","",Ansøgning!D1271)</f>
        <v/>
      </c>
      <c r="E1289" s="76" t="str">
        <f>IF(Ansøgning!E1271="","",Ansøgning!E1271)</f>
        <v/>
      </c>
      <c r="F1289" s="76" t="str">
        <f>IF(Ansøgning!F1271="","",Ansøgning!F1271)</f>
        <v/>
      </c>
      <c r="G1289" s="33" t="str">
        <f>IF(OR(E1289="",F1289=""),"",NETWORKDAYS(E1289,F1289,Lister!$D$7:$D$13))</f>
        <v/>
      </c>
      <c r="H1289" s="76" t="str">
        <f>IF(Ansøgning!H1271="","",Ansøgning!H1271)</f>
        <v/>
      </c>
      <c r="I1289" s="32" t="str">
        <f t="shared" si="137"/>
        <v/>
      </c>
      <c r="J1289" s="77" t="str">
        <f>IF(Ansøgning!J1271="","",Ansøgning!J1271)</f>
        <v/>
      </c>
      <c r="K1289" s="77" t="str">
        <f>IF(Ansøgning!K1271="","",Ansøgning!K1271)</f>
        <v/>
      </c>
      <c r="L1289" s="46" t="str">
        <f t="shared" si="138"/>
        <v/>
      </c>
      <c r="M1289" s="78" t="str">
        <f>IF(Ansøgning!M1271="","",Ansøgning!M1271)</f>
        <v/>
      </c>
      <c r="N1289" s="31" t="str">
        <f t="shared" si="139"/>
        <v/>
      </c>
      <c r="O1289" s="78" t="str">
        <f>IF(Ansøgning!O1271="","",Ansøgning!O1271)</f>
        <v/>
      </c>
      <c r="P1289" s="78" t="str">
        <f>IF(Ansøgning!P1271="","",Ansøgning!P1271)</f>
        <v/>
      </c>
      <c r="Q1289" s="78" t="str">
        <f>IF(Ansøgning!Q1271="","",Ansøgning!Q1271)</f>
        <v/>
      </c>
      <c r="R1289" s="78" t="str">
        <f>IF(Ansøgning!R1271="","",Ansøgning!R1271)</f>
        <v/>
      </c>
      <c r="S1289" s="46" t="str">
        <f>IFERROR(MAX(IF(OR(O1289="",P1289=""),"",IF(AND(AND(MONTH(E1289)&gt;=7,MONTH(E1289)&lt;8),AND(MONTH(F1289)&gt;=7,MONTH(F1289)&lt;8)),(NETWORKDAYS(E1289,F1289,Lister!$D$7:$D$13)-O1289)*N1289/NETWORKDAYS(Lister!$D$19,Lister!$E$19,Lister!$D$7:$D$13),IF(AND(AND(MONTH(E1289)&gt;=7,MONTH(E1289)&lt;8),MONTH(F1289)&gt;7),(NETWORKDAYS(E1289,Lister!$E$19,Lister!$D$7:$D$13)-O1289)*N1289/NETWORKDAYS(Lister!$D$19,Lister!$E$19,Lister!$D$7:$D$13),IF(MONTH(E1289)&gt;7,0)))),0),"")</f>
        <v/>
      </c>
      <c r="T1289" s="46" t="str">
        <f>IFERROR(MAX(IF(OR(O1289="",P1289=""),"",IF(AND(AND(MONTH(E1289)&gt;=8,MONTH(E1289)&lt;9),AND(MONTH(F1289)&gt;=8,MONTH(F1289)&lt;9)),(NETWORKDAYS(E1289,F1289,Lister!$D$7:$D$13)-P1289)*N1289/NETWORKDAYS(Lister!$D$20,Lister!$E$20,Lister!$D$7:$D$13),IF(AND(MONTH(E1289)=7,MONTH(F1289)=8),(NETWORKDAYS(Lister!$D$20,F1289,Lister!$D$7:$D$13)-P1289)*N1289/NETWORKDAYS(Lister!$D$20,Lister!$E$20,Lister!$D$7:$D$13),IF(AND(MONTH(E1289)=7,MONTH(F1289)=7),0)))),0),"")</f>
        <v/>
      </c>
      <c r="U1289" s="78" t="str">
        <f>IF(Ansøgning!U1271="","",Ansøgning!U1271)</f>
        <v/>
      </c>
      <c r="V1289" s="119" t="str">
        <f t="shared" si="140"/>
        <v/>
      </c>
      <c r="W1289" s="120" t="str">
        <f t="shared" si="141"/>
        <v/>
      </c>
      <c r="X1289" s="42" t="str">
        <f t="shared" si="142"/>
        <v/>
      </c>
    </row>
    <row r="1290" spans="1:24" x14ac:dyDescent="0.25">
      <c r="A1290" s="13" t="str">
        <f t="shared" si="143"/>
        <v/>
      </c>
      <c r="B1290" s="75" t="str">
        <f>IF(Ansøgning!B1272="","",Ansøgning!B1272)</f>
        <v/>
      </c>
      <c r="C1290" s="75" t="str">
        <f>IF(Ansøgning!C1272="","",Ansøgning!C1272)</f>
        <v/>
      </c>
      <c r="D1290" s="75" t="str">
        <f>IF(Ansøgning!D1272="","",Ansøgning!D1272)</f>
        <v/>
      </c>
      <c r="E1290" s="76" t="str">
        <f>IF(Ansøgning!E1272="","",Ansøgning!E1272)</f>
        <v/>
      </c>
      <c r="F1290" s="76" t="str">
        <f>IF(Ansøgning!F1272="","",Ansøgning!F1272)</f>
        <v/>
      </c>
      <c r="G1290" s="33" t="str">
        <f>IF(OR(E1290="",F1290=""),"",NETWORKDAYS(E1290,F1290,Lister!$D$7:$D$13))</f>
        <v/>
      </c>
      <c r="H1290" s="76" t="str">
        <f>IF(Ansøgning!H1272="","",Ansøgning!H1272)</f>
        <v/>
      </c>
      <c r="I1290" s="32" t="str">
        <f t="shared" si="137"/>
        <v/>
      </c>
      <c r="J1290" s="77" t="str">
        <f>IF(Ansøgning!J1272="","",Ansøgning!J1272)</f>
        <v/>
      </c>
      <c r="K1290" s="77" t="str">
        <f>IF(Ansøgning!K1272="","",Ansøgning!K1272)</f>
        <v/>
      </c>
      <c r="L1290" s="46" t="str">
        <f t="shared" si="138"/>
        <v/>
      </c>
      <c r="M1290" s="78" t="str">
        <f>IF(Ansøgning!M1272="","",Ansøgning!M1272)</f>
        <v/>
      </c>
      <c r="N1290" s="31" t="str">
        <f t="shared" si="139"/>
        <v/>
      </c>
      <c r="O1290" s="78" t="str">
        <f>IF(Ansøgning!O1272="","",Ansøgning!O1272)</f>
        <v/>
      </c>
      <c r="P1290" s="78" t="str">
        <f>IF(Ansøgning!P1272="","",Ansøgning!P1272)</f>
        <v/>
      </c>
      <c r="Q1290" s="78" t="str">
        <f>IF(Ansøgning!Q1272="","",Ansøgning!Q1272)</f>
        <v/>
      </c>
      <c r="R1290" s="78" t="str">
        <f>IF(Ansøgning!R1272="","",Ansøgning!R1272)</f>
        <v/>
      </c>
      <c r="S1290" s="46" t="str">
        <f>IFERROR(MAX(IF(OR(O1290="",P1290=""),"",IF(AND(AND(MONTH(E1290)&gt;=7,MONTH(E1290)&lt;8),AND(MONTH(F1290)&gt;=7,MONTH(F1290)&lt;8)),(NETWORKDAYS(E1290,F1290,Lister!$D$7:$D$13)-O1290)*N1290/NETWORKDAYS(Lister!$D$19,Lister!$E$19,Lister!$D$7:$D$13),IF(AND(AND(MONTH(E1290)&gt;=7,MONTH(E1290)&lt;8),MONTH(F1290)&gt;7),(NETWORKDAYS(E1290,Lister!$E$19,Lister!$D$7:$D$13)-O1290)*N1290/NETWORKDAYS(Lister!$D$19,Lister!$E$19,Lister!$D$7:$D$13),IF(MONTH(E1290)&gt;7,0)))),0),"")</f>
        <v/>
      </c>
      <c r="T1290" s="46" t="str">
        <f>IFERROR(MAX(IF(OR(O1290="",P1290=""),"",IF(AND(AND(MONTH(E1290)&gt;=8,MONTH(E1290)&lt;9),AND(MONTH(F1290)&gt;=8,MONTH(F1290)&lt;9)),(NETWORKDAYS(E1290,F1290,Lister!$D$7:$D$13)-P1290)*N1290/NETWORKDAYS(Lister!$D$20,Lister!$E$20,Lister!$D$7:$D$13),IF(AND(MONTH(E1290)=7,MONTH(F1290)=8),(NETWORKDAYS(Lister!$D$20,F1290,Lister!$D$7:$D$13)-P1290)*N1290/NETWORKDAYS(Lister!$D$20,Lister!$E$20,Lister!$D$7:$D$13),IF(AND(MONTH(E1290)=7,MONTH(F1290)=7),0)))),0),"")</f>
        <v/>
      </c>
      <c r="U1290" s="78" t="str">
        <f>IF(Ansøgning!U1272="","",Ansøgning!U1272)</f>
        <v/>
      </c>
      <c r="V1290" s="119" t="str">
        <f t="shared" si="140"/>
        <v/>
      </c>
      <c r="W1290" s="120" t="str">
        <f t="shared" si="141"/>
        <v/>
      </c>
      <c r="X1290" s="42" t="str">
        <f t="shared" si="142"/>
        <v/>
      </c>
    </row>
    <row r="1291" spans="1:24" x14ac:dyDescent="0.25">
      <c r="A1291" s="13" t="str">
        <f t="shared" si="143"/>
        <v/>
      </c>
      <c r="B1291" s="75" t="str">
        <f>IF(Ansøgning!B1273="","",Ansøgning!B1273)</f>
        <v/>
      </c>
      <c r="C1291" s="75" t="str">
        <f>IF(Ansøgning!C1273="","",Ansøgning!C1273)</f>
        <v/>
      </c>
      <c r="D1291" s="75" t="str">
        <f>IF(Ansøgning!D1273="","",Ansøgning!D1273)</f>
        <v/>
      </c>
      <c r="E1291" s="76" t="str">
        <f>IF(Ansøgning!E1273="","",Ansøgning!E1273)</f>
        <v/>
      </c>
      <c r="F1291" s="76" t="str">
        <f>IF(Ansøgning!F1273="","",Ansøgning!F1273)</f>
        <v/>
      </c>
      <c r="G1291" s="33" t="str">
        <f>IF(OR(E1291="",F1291=""),"",NETWORKDAYS(E1291,F1291,Lister!$D$7:$D$13))</f>
        <v/>
      </c>
      <c r="H1291" s="76" t="str">
        <f>IF(Ansøgning!H1273="","",Ansøgning!H1273)</f>
        <v/>
      </c>
      <c r="I1291" s="32" t="str">
        <f t="shared" si="137"/>
        <v/>
      </c>
      <c r="J1291" s="77" t="str">
        <f>IF(Ansøgning!J1273="","",Ansøgning!J1273)</f>
        <v/>
      </c>
      <c r="K1291" s="77" t="str">
        <f>IF(Ansøgning!K1273="","",Ansøgning!K1273)</f>
        <v/>
      </c>
      <c r="L1291" s="46" t="str">
        <f t="shared" si="138"/>
        <v/>
      </c>
      <c r="M1291" s="78" t="str">
        <f>IF(Ansøgning!M1273="","",Ansøgning!M1273)</f>
        <v/>
      </c>
      <c r="N1291" s="31" t="str">
        <f t="shared" si="139"/>
        <v/>
      </c>
      <c r="O1291" s="78" t="str">
        <f>IF(Ansøgning!O1273="","",Ansøgning!O1273)</f>
        <v/>
      </c>
      <c r="P1291" s="78" t="str">
        <f>IF(Ansøgning!P1273="","",Ansøgning!P1273)</f>
        <v/>
      </c>
      <c r="Q1291" s="78" t="str">
        <f>IF(Ansøgning!Q1273="","",Ansøgning!Q1273)</f>
        <v/>
      </c>
      <c r="R1291" s="78" t="str">
        <f>IF(Ansøgning!R1273="","",Ansøgning!R1273)</f>
        <v/>
      </c>
      <c r="S1291" s="46" t="str">
        <f>IFERROR(MAX(IF(OR(O1291="",P1291=""),"",IF(AND(AND(MONTH(E1291)&gt;=7,MONTH(E1291)&lt;8),AND(MONTH(F1291)&gt;=7,MONTH(F1291)&lt;8)),(NETWORKDAYS(E1291,F1291,Lister!$D$7:$D$13)-O1291)*N1291/NETWORKDAYS(Lister!$D$19,Lister!$E$19,Lister!$D$7:$D$13),IF(AND(AND(MONTH(E1291)&gt;=7,MONTH(E1291)&lt;8),MONTH(F1291)&gt;7),(NETWORKDAYS(E1291,Lister!$E$19,Lister!$D$7:$D$13)-O1291)*N1291/NETWORKDAYS(Lister!$D$19,Lister!$E$19,Lister!$D$7:$D$13),IF(MONTH(E1291)&gt;7,0)))),0),"")</f>
        <v/>
      </c>
      <c r="T1291" s="46" t="str">
        <f>IFERROR(MAX(IF(OR(O1291="",P1291=""),"",IF(AND(AND(MONTH(E1291)&gt;=8,MONTH(E1291)&lt;9),AND(MONTH(F1291)&gt;=8,MONTH(F1291)&lt;9)),(NETWORKDAYS(E1291,F1291,Lister!$D$7:$D$13)-P1291)*N1291/NETWORKDAYS(Lister!$D$20,Lister!$E$20,Lister!$D$7:$D$13),IF(AND(MONTH(E1291)=7,MONTH(F1291)=8),(NETWORKDAYS(Lister!$D$20,F1291,Lister!$D$7:$D$13)-P1291)*N1291/NETWORKDAYS(Lister!$D$20,Lister!$E$20,Lister!$D$7:$D$13),IF(AND(MONTH(E1291)=7,MONTH(F1291)=7),0)))),0),"")</f>
        <v/>
      </c>
      <c r="U1291" s="78" t="str">
        <f>IF(Ansøgning!U1273="","",Ansøgning!U1273)</f>
        <v/>
      </c>
      <c r="V1291" s="119" t="str">
        <f t="shared" si="140"/>
        <v/>
      </c>
      <c r="W1291" s="120" t="str">
        <f t="shared" si="141"/>
        <v/>
      </c>
      <c r="X1291" s="42" t="str">
        <f t="shared" si="142"/>
        <v/>
      </c>
    </row>
    <row r="1292" spans="1:24" x14ac:dyDescent="0.25">
      <c r="A1292" s="13" t="str">
        <f t="shared" si="143"/>
        <v/>
      </c>
      <c r="B1292" s="75" t="str">
        <f>IF(Ansøgning!B1274="","",Ansøgning!B1274)</f>
        <v/>
      </c>
      <c r="C1292" s="75" t="str">
        <f>IF(Ansøgning!C1274="","",Ansøgning!C1274)</f>
        <v/>
      </c>
      <c r="D1292" s="75" t="str">
        <f>IF(Ansøgning!D1274="","",Ansøgning!D1274)</f>
        <v/>
      </c>
      <c r="E1292" s="76" t="str">
        <f>IF(Ansøgning!E1274="","",Ansøgning!E1274)</f>
        <v/>
      </c>
      <c r="F1292" s="76" t="str">
        <f>IF(Ansøgning!F1274="","",Ansøgning!F1274)</f>
        <v/>
      </c>
      <c r="G1292" s="33" t="str">
        <f>IF(OR(E1292="",F1292=""),"",NETWORKDAYS(E1292,F1292,Lister!$D$7:$D$13))</f>
        <v/>
      </c>
      <c r="H1292" s="76" t="str">
        <f>IF(Ansøgning!H1274="","",Ansøgning!H1274)</f>
        <v/>
      </c>
      <c r="I1292" s="32" t="str">
        <f t="shared" si="137"/>
        <v/>
      </c>
      <c r="J1292" s="77" t="str">
        <f>IF(Ansøgning!J1274="","",Ansøgning!J1274)</f>
        <v/>
      </c>
      <c r="K1292" s="77" t="str">
        <f>IF(Ansøgning!K1274="","",Ansøgning!K1274)</f>
        <v/>
      </c>
      <c r="L1292" s="46" t="str">
        <f t="shared" si="138"/>
        <v/>
      </c>
      <c r="M1292" s="78" t="str">
        <f>IF(Ansøgning!M1274="","",Ansøgning!M1274)</f>
        <v/>
      </c>
      <c r="N1292" s="31" t="str">
        <f t="shared" si="139"/>
        <v/>
      </c>
      <c r="O1292" s="78" t="str">
        <f>IF(Ansøgning!O1274="","",Ansøgning!O1274)</f>
        <v/>
      </c>
      <c r="P1292" s="78" t="str">
        <f>IF(Ansøgning!P1274="","",Ansøgning!P1274)</f>
        <v/>
      </c>
      <c r="Q1292" s="78" t="str">
        <f>IF(Ansøgning!Q1274="","",Ansøgning!Q1274)</f>
        <v/>
      </c>
      <c r="R1292" s="78" t="str">
        <f>IF(Ansøgning!R1274="","",Ansøgning!R1274)</f>
        <v/>
      </c>
      <c r="S1292" s="46" t="str">
        <f>IFERROR(MAX(IF(OR(O1292="",P1292=""),"",IF(AND(AND(MONTH(E1292)&gt;=7,MONTH(E1292)&lt;8),AND(MONTH(F1292)&gt;=7,MONTH(F1292)&lt;8)),(NETWORKDAYS(E1292,F1292,Lister!$D$7:$D$13)-O1292)*N1292/NETWORKDAYS(Lister!$D$19,Lister!$E$19,Lister!$D$7:$D$13),IF(AND(AND(MONTH(E1292)&gt;=7,MONTH(E1292)&lt;8),MONTH(F1292)&gt;7),(NETWORKDAYS(E1292,Lister!$E$19,Lister!$D$7:$D$13)-O1292)*N1292/NETWORKDAYS(Lister!$D$19,Lister!$E$19,Lister!$D$7:$D$13),IF(MONTH(E1292)&gt;7,0)))),0),"")</f>
        <v/>
      </c>
      <c r="T1292" s="46" t="str">
        <f>IFERROR(MAX(IF(OR(O1292="",P1292=""),"",IF(AND(AND(MONTH(E1292)&gt;=8,MONTH(E1292)&lt;9),AND(MONTH(F1292)&gt;=8,MONTH(F1292)&lt;9)),(NETWORKDAYS(E1292,F1292,Lister!$D$7:$D$13)-P1292)*N1292/NETWORKDAYS(Lister!$D$20,Lister!$E$20,Lister!$D$7:$D$13),IF(AND(MONTH(E1292)=7,MONTH(F1292)=8),(NETWORKDAYS(Lister!$D$20,F1292,Lister!$D$7:$D$13)-P1292)*N1292/NETWORKDAYS(Lister!$D$20,Lister!$E$20,Lister!$D$7:$D$13),IF(AND(MONTH(E1292)=7,MONTH(F1292)=7),0)))),0),"")</f>
        <v/>
      </c>
      <c r="U1292" s="78" t="str">
        <f>IF(Ansøgning!U1274="","",Ansøgning!U1274)</f>
        <v/>
      </c>
      <c r="V1292" s="119" t="str">
        <f t="shared" si="140"/>
        <v/>
      </c>
      <c r="W1292" s="120" t="str">
        <f t="shared" si="141"/>
        <v/>
      </c>
      <c r="X1292" s="42" t="str">
        <f t="shared" si="142"/>
        <v/>
      </c>
    </row>
    <row r="1293" spans="1:24" x14ac:dyDescent="0.25">
      <c r="A1293" s="13" t="str">
        <f t="shared" si="143"/>
        <v/>
      </c>
      <c r="B1293" s="75" t="str">
        <f>IF(Ansøgning!B1275="","",Ansøgning!B1275)</f>
        <v/>
      </c>
      <c r="C1293" s="75" t="str">
        <f>IF(Ansøgning!C1275="","",Ansøgning!C1275)</f>
        <v/>
      </c>
      <c r="D1293" s="75" t="str">
        <f>IF(Ansøgning!D1275="","",Ansøgning!D1275)</f>
        <v/>
      </c>
      <c r="E1293" s="76" t="str">
        <f>IF(Ansøgning!E1275="","",Ansøgning!E1275)</f>
        <v/>
      </c>
      <c r="F1293" s="76" t="str">
        <f>IF(Ansøgning!F1275="","",Ansøgning!F1275)</f>
        <v/>
      </c>
      <c r="G1293" s="33" t="str">
        <f>IF(OR(E1293="",F1293=""),"",NETWORKDAYS(E1293,F1293,Lister!$D$7:$D$13))</f>
        <v/>
      </c>
      <c r="H1293" s="76" t="str">
        <f>IF(Ansøgning!H1275="","",Ansøgning!H1275)</f>
        <v/>
      </c>
      <c r="I1293" s="32" t="str">
        <f t="shared" si="137"/>
        <v/>
      </c>
      <c r="J1293" s="77" t="str">
        <f>IF(Ansøgning!J1275="","",Ansøgning!J1275)</f>
        <v/>
      </c>
      <c r="K1293" s="77" t="str">
        <f>IF(Ansøgning!K1275="","",Ansøgning!K1275)</f>
        <v/>
      </c>
      <c r="L1293" s="46" t="str">
        <f t="shared" si="138"/>
        <v/>
      </c>
      <c r="M1293" s="78" t="str">
        <f>IF(Ansøgning!M1275="","",Ansøgning!M1275)</f>
        <v/>
      </c>
      <c r="N1293" s="31" t="str">
        <f t="shared" si="139"/>
        <v/>
      </c>
      <c r="O1293" s="78" t="str">
        <f>IF(Ansøgning!O1275="","",Ansøgning!O1275)</f>
        <v/>
      </c>
      <c r="P1293" s="78" t="str">
        <f>IF(Ansøgning!P1275="","",Ansøgning!P1275)</f>
        <v/>
      </c>
      <c r="Q1293" s="78" t="str">
        <f>IF(Ansøgning!Q1275="","",Ansøgning!Q1275)</f>
        <v/>
      </c>
      <c r="R1293" s="78" t="str">
        <f>IF(Ansøgning!R1275="","",Ansøgning!R1275)</f>
        <v/>
      </c>
      <c r="S1293" s="46" t="str">
        <f>IFERROR(MAX(IF(OR(O1293="",P1293=""),"",IF(AND(AND(MONTH(E1293)&gt;=7,MONTH(E1293)&lt;8),AND(MONTH(F1293)&gt;=7,MONTH(F1293)&lt;8)),(NETWORKDAYS(E1293,F1293,Lister!$D$7:$D$13)-O1293)*N1293/NETWORKDAYS(Lister!$D$19,Lister!$E$19,Lister!$D$7:$D$13),IF(AND(AND(MONTH(E1293)&gt;=7,MONTH(E1293)&lt;8),MONTH(F1293)&gt;7),(NETWORKDAYS(E1293,Lister!$E$19,Lister!$D$7:$D$13)-O1293)*N1293/NETWORKDAYS(Lister!$D$19,Lister!$E$19,Lister!$D$7:$D$13),IF(MONTH(E1293)&gt;7,0)))),0),"")</f>
        <v/>
      </c>
      <c r="T1293" s="46" t="str">
        <f>IFERROR(MAX(IF(OR(O1293="",P1293=""),"",IF(AND(AND(MONTH(E1293)&gt;=8,MONTH(E1293)&lt;9),AND(MONTH(F1293)&gt;=8,MONTH(F1293)&lt;9)),(NETWORKDAYS(E1293,F1293,Lister!$D$7:$D$13)-P1293)*N1293/NETWORKDAYS(Lister!$D$20,Lister!$E$20,Lister!$D$7:$D$13),IF(AND(MONTH(E1293)=7,MONTH(F1293)=8),(NETWORKDAYS(Lister!$D$20,F1293,Lister!$D$7:$D$13)-P1293)*N1293/NETWORKDAYS(Lister!$D$20,Lister!$E$20,Lister!$D$7:$D$13),IF(AND(MONTH(E1293)=7,MONTH(F1293)=7),0)))),0),"")</f>
        <v/>
      </c>
      <c r="U1293" s="78" t="str">
        <f>IF(Ansøgning!U1275="","",Ansøgning!U1275)</f>
        <v/>
      </c>
      <c r="V1293" s="119" t="str">
        <f t="shared" si="140"/>
        <v/>
      </c>
      <c r="W1293" s="120" t="str">
        <f t="shared" si="141"/>
        <v/>
      </c>
      <c r="X1293" s="42" t="str">
        <f t="shared" si="142"/>
        <v/>
      </c>
    </row>
    <row r="1294" spans="1:24" x14ac:dyDescent="0.25">
      <c r="A1294" s="13" t="str">
        <f t="shared" si="143"/>
        <v/>
      </c>
      <c r="B1294" s="75" t="str">
        <f>IF(Ansøgning!B1276="","",Ansøgning!B1276)</f>
        <v/>
      </c>
      <c r="C1294" s="75" t="str">
        <f>IF(Ansøgning!C1276="","",Ansøgning!C1276)</f>
        <v/>
      </c>
      <c r="D1294" s="75" t="str">
        <f>IF(Ansøgning!D1276="","",Ansøgning!D1276)</f>
        <v/>
      </c>
      <c r="E1294" s="76" t="str">
        <f>IF(Ansøgning!E1276="","",Ansøgning!E1276)</f>
        <v/>
      </c>
      <c r="F1294" s="76" t="str">
        <f>IF(Ansøgning!F1276="","",Ansøgning!F1276)</f>
        <v/>
      </c>
      <c r="G1294" s="33" t="str">
        <f>IF(OR(E1294="",F1294=""),"",NETWORKDAYS(E1294,F1294,Lister!$D$7:$D$13))</f>
        <v/>
      </c>
      <c r="H1294" s="76" t="str">
        <f>IF(Ansøgning!H1276="","",Ansøgning!H1276)</f>
        <v/>
      </c>
      <c r="I1294" s="32" t="str">
        <f t="shared" si="137"/>
        <v/>
      </c>
      <c r="J1294" s="77" t="str">
        <f>IF(Ansøgning!J1276="","",Ansøgning!J1276)</f>
        <v/>
      </c>
      <c r="K1294" s="77" t="str">
        <f>IF(Ansøgning!K1276="","",Ansøgning!K1276)</f>
        <v/>
      </c>
      <c r="L1294" s="46" t="str">
        <f t="shared" si="138"/>
        <v/>
      </c>
      <c r="M1294" s="78" t="str">
        <f>IF(Ansøgning!M1276="","",Ansøgning!M1276)</f>
        <v/>
      </c>
      <c r="N1294" s="31" t="str">
        <f t="shared" si="139"/>
        <v/>
      </c>
      <c r="O1294" s="78" t="str">
        <f>IF(Ansøgning!O1276="","",Ansøgning!O1276)</f>
        <v/>
      </c>
      <c r="P1294" s="78" t="str">
        <f>IF(Ansøgning!P1276="","",Ansøgning!P1276)</f>
        <v/>
      </c>
      <c r="Q1294" s="78" t="str">
        <f>IF(Ansøgning!Q1276="","",Ansøgning!Q1276)</f>
        <v/>
      </c>
      <c r="R1294" s="78" t="str">
        <f>IF(Ansøgning!R1276="","",Ansøgning!R1276)</f>
        <v/>
      </c>
      <c r="S1294" s="46" t="str">
        <f>IFERROR(MAX(IF(OR(O1294="",P1294=""),"",IF(AND(AND(MONTH(E1294)&gt;=7,MONTH(E1294)&lt;8),AND(MONTH(F1294)&gt;=7,MONTH(F1294)&lt;8)),(NETWORKDAYS(E1294,F1294,Lister!$D$7:$D$13)-O1294)*N1294/NETWORKDAYS(Lister!$D$19,Lister!$E$19,Lister!$D$7:$D$13),IF(AND(AND(MONTH(E1294)&gt;=7,MONTH(E1294)&lt;8),MONTH(F1294)&gt;7),(NETWORKDAYS(E1294,Lister!$E$19,Lister!$D$7:$D$13)-O1294)*N1294/NETWORKDAYS(Lister!$D$19,Lister!$E$19,Lister!$D$7:$D$13),IF(MONTH(E1294)&gt;7,0)))),0),"")</f>
        <v/>
      </c>
      <c r="T1294" s="46" t="str">
        <f>IFERROR(MAX(IF(OR(O1294="",P1294=""),"",IF(AND(AND(MONTH(E1294)&gt;=8,MONTH(E1294)&lt;9),AND(MONTH(F1294)&gt;=8,MONTH(F1294)&lt;9)),(NETWORKDAYS(E1294,F1294,Lister!$D$7:$D$13)-P1294)*N1294/NETWORKDAYS(Lister!$D$20,Lister!$E$20,Lister!$D$7:$D$13),IF(AND(MONTH(E1294)=7,MONTH(F1294)=8),(NETWORKDAYS(Lister!$D$20,F1294,Lister!$D$7:$D$13)-P1294)*N1294/NETWORKDAYS(Lister!$D$20,Lister!$E$20,Lister!$D$7:$D$13),IF(AND(MONTH(E1294)=7,MONTH(F1294)=7),0)))),0),"")</f>
        <v/>
      </c>
      <c r="U1294" s="78" t="str">
        <f>IF(Ansøgning!U1276="","",Ansøgning!U1276)</f>
        <v/>
      </c>
      <c r="V1294" s="119" t="str">
        <f t="shared" si="140"/>
        <v/>
      </c>
      <c r="W1294" s="120" t="str">
        <f t="shared" si="141"/>
        <v/>
      </c>
      <c r="X1294" s="42" t="str">
        <f t="shared" si="142"/>
        <v/>
      </c>
    </row>
    <row r="1295" spans="1:24" x14ac:dyDescent="0.25">
      <c r="A1295" s="13" t="str">
        <f t="shared" si="143"/>
        <v/>
      </c>
      <c r="B1295" s="75" t="str">
        <f>IF(Ansøgning!B1277="","",Ansøgning!B1277)</f>
        <v/>
      </c>
      <c r="C1295" s="75" t="str">
        <f>IF(Ansøgning!C1277="","",Ansøgning!C1277)</f>
        <v/>
      </c>
      <c r="D1295" s="75" t="str">
        <f>IF(Ansøgning!D1277="","",Ansøgning!D1277)</f>
        <v/>
      </c>
      <c r="E1295" s="76" t="str">
        <f>IF(Ansøgning!E1277="","",Ansøgning!E1277)</f>
        <v/>
      </c>
      <c r="F1295" s="76" t="str">
        <f>IF(Ansøgning!F1277="","",Ansøgning!F1277)</f>
        <v/>
      </c>
      <c r="G1295" s="33" t="str">
        <f>IF(OR(E1295="",F1295=""),"",NETWORKDAYS(E1295,F1295,Lister!$D$7:$D$13))</f>
        <v/>
      </c>
      <c r="H1295" s="76" t="str">
        <f>IF(Ansøgning!H1277="","",Ansøgning!H1277)</f>
        <v/>
      </c>
      <c r="I1295" s="32" t="str">
        <f t="shared" si="137"/>
        <v/>
      </c>
      <c r="J1295" s="77" t="str">
        <f>IF(Ansøgning!J1277="","",Ansøgning!J1277)</f>
        <v/>
      </c>
      <c r="K1295" s="77" t="str">
        <f>IF(Ansøgning!K1277="","",Ansøgning!K1277)</f>
        <v/>
      </c>
      <c r="L1295" s="46" t="str">
        <f t="shared" si="138"/>
        <v/>
      </c>
      <c r="M1295" s="78" t="str">
        <f>IF(Ansøgning!M1277="","",Ansøgning!M1277)</f>
        <v/>
      </c>
      <c r="N1295" s="31" t="str">
        <f t="shared" si="139"/>
        <v/>
      </c>
      <c r="O1295" s="78" t="str">
        <f>IF(Ansøgning!O1277="","",Ansøgning!O1277)</f>
        <v/>
      </c>
      <c r="P1295" s="78" t="str">
        <f>IF(Ansøgning!P1277="","",Ansøgning!P1277)</f>
        <v/>
      </c>
      <c r="Q1295" s="78" t="str">
        <f>IF(Ansøgning!Q1277="","",Ansøgning!Q1277)</f>
        <v/>
      </c>
      <c r="R1295" s="78" t="str">
        <f>IF(Ansøgning!R1277="","",Ansøgning!R1277)</f>
        <v/>
      </c>
      <c r="S1295" s="46" t="str">
        <f>IFERROR(MAX(IF(OR(O1295="",P1295=""),"",IF(AND(AND(MONTH(E1295)&gt;=7,MONTH(E1295)&lt;8),AND(MONTH(F1295)&gt;=7,MONTH(F1295)&lt;8)),(NETWORKDAYS(E1295,F1295,Lister!$D$7:$D$13)-O1295)*N1295/NETWORKDAYS(Lister!$D$19,Lister!$E$19,Lister!$D$7:$D$13),IF(AND(AND(MONTH(E1295)&gt;=7,MONTH(E1295)&lt;8),MONTH(F1295)&gt;7),(NETWORKDAYS(E1295,Lister!$E$19,Lister!$D$7:$D$13)-O1295)*N1295/NETWORKDAYS(Lister!$D$19,Lister!$E$19,Lister!$D$7:$D$13),IF(MONTH(E1295)&gt;7,0)))),0),"")</f>
        <v/>
      </c>
      <c r="T1295" s="46" t="str">
        <f>IFERROR(MAX(IF(OR(O1295="",P1295=""),"",IF(AND(AND(MONTH(E1295)&gt;=8,MONTH(E1295)&lt;9),AND(MONTH(F1295)&gt;=8,MONTH(F1295)&lt;9)),(NETWORKDAYS(E1295,F1295,Lister!$D$7:$D$13)-P1295)*N1295/NETWORKDAYS(Lister!$D$20,Lister!$E$20,Lister!$D$7:$D$13),IF(AND(MONTH(E1295)=7,MONTH(F1295)=8),(NETWORKDAYS(Lister!$D$20,F1295,Lister!$D$7:$D$13)-P1295)*N1295/NETWORKDAYS(Lister!$D$20,Lister!$E$20,Lister!$D$7:$D$13),IF(AND(MONTH(E1295)=7,MONTH(F1295)=7),0)))),0),"")</f>
        <v/>
      </c>
      <c r="U1295" s="78" t="str">
        <f>IF(Ansøgning!U1277="","",Ansøgning!U1277)</f>
        <v/>
      </c>
      <c r="V1295" s="119" t="str">
        <f t="shared" si="140"/>
        <v/>
      </c>
      <c r="W1295" s="120" t="str">
        <f t="shared" si="141"/>
        <v/>
      </c>
      <c r="X1295" s="42" t="str">
        <f t="shared" si="142"/>
        <v/>
      </c>
    </row>
    <row r="1296" spans="1:24" x14ac:dyDescent="0.25">
      <c r="A1296" s="13" t="str">
        <f t="shared" si="143"/>
        <v/>
      </c>
      <c r="B1296" s="75" t="str">
        <f>IF(Ansøgning!B1278="","",Ansøgning!B1278)</f>
        <v/>
      </c>
      <c r="C1296" s="75" t="str">
        <f>IF(Ansøgning!C1278="","",Ansøgning!C1278)</f>
        <v/>
      </c>
      <c r="D1296" s="75" t="str">
        <f>IF(Ansøgning!D1278="","",Ansøgning!D1278)</f>
        <v/>
      </c>
      <c r="E1296" s="76" t="str">
        <f>IF(Ansøgning!E1278="","",Ansøgning!E1278)</f>
        <v/>
      </c>
      <c r="F1296" s="76" t="str">
        <f>IF(Ansøgning!F1278="","",Ansøgning!F1278)</f>
        <v/>
      </c>
      <c r="G1296" s="33" t="str">
        <f>IF(OR(E1296="",F1296=""),"",NETWORKDAYS(E1296,F1296,Lister!$D$7:$D$13))</f>
        <v/>
      </c>
      <c r="H1296" s="76" t="str">
        <f>IF(Ansøgning!H1278="","",Ansøgning!H1278)</f>
        <v/>
      </c>
      <c r="I1296" s="32" t="str">
        <f t="shared" si="137"/>
        <v/>
      </c>
      <c r="J1296" s="77" t="str">
        <f>IF(Ansøgning!J1278="","",Ansøgning!J1278)</f>
        <v/>
      </c>
      <c r="K1296" s="77" t="str">
        <f>IF(Ansøgning!K1278="","",Ansøgning!K1278)</f>
        <v/>
      </c>
      <c r="L1296" s="46" t="str">
        <f t="shared" si="138"/>
        <v/>
      </c>
      <c r="M1296" s="78" t="str">
        <f>IF(Ansøgning!M1278="","",Ansøgning!M1278)</f>
        <v/>
      </c>
      <c r="N1296" s="31" t="str">
        <f t="shared" si="139"/>
        <v/>
      </c>
      <c r="O1296" s="78" t="str">
        <f>IF(Ansøgning!O1278="","",Ansøgning!O1278)</f>
        <v/>
      </c>
      <c r="P1296" s="78" t="str">
        <f>IF(Ansøgning!P1278="","",Ansøgning!P1278)</f>
        <v/>
      </c>
      <c r="Q1296" s="78" t="str">
        <f>IF(Ansøgning!Q1278="","",Ansøgning!Q1278)</f>
        <v/>
      </c>
      <c r="R1296" s="78" t="str">
        <f>IF(Ansøgning!R1278="","",Ansøgning!R1278)</f>
        <v/>
      </c>
      <c r="S1296" s="46" t="str">
        <f>IFERROR(MAX(IF(OR(O1296="",P1296=""),"",IF(AND(AND(MONTH(E1296)&gt;=7,MONTH(E1296)&lt;8),AND(MONTH(F1296)&gt;=7,MONTH(F1296)&lt;8)),(NETWORKDAYS(E1296,F1296,Lister!$D$7:$D$13)-O1296)*N1296/NETWORKDAYS(Lister!$D$19,Lister!$E$19,Lister!$D$7:$D$13),IF(AND(AND(MONTH(E1296)&gt;=7,MONTH(E1296)&lt;8),MONTH(F1296)&gt;7),(NETWORKDAYS(E1296,Lister!$E$19,Lister!$D$7:$D$13)-O1296)*N1296/NETWORKDAYS(Lister!$D$19,Lister!$E$19,Lister!$D$7:$D$13),IF(MONTH(E1296)&gt;7,0)))),0),"")</f>
        <v/>
      </c>
      <c r="T1296" s="46" t="str">
        <f>IFERROR(MAX(IF(OR(O1296="",P1296=""),"",IF(AND(AND(MONTH(E1296)&gt;=8,MONTH(E1296)&lt;9),AND(MONTH(F1296)&gt;=8,MONTH(F1296)&lt;9)),(NETWORKDAYS(E1296,F1296,Lister!$D$7:$D$13)-P1296)*N1296/NETWORKDAYS(Lister!$D$20,Lister!$E$20,Lister!$D$7:$D$13),IF(AND(MONTH(E1296)=7,MONTH(F1296)=8),(NETWORKDAYS(Lister!$D$20,F1296,Lister!$D$7:$D$13)-P1296)*N1296/NETWORKDAYS(Lister!$D$20,Lister!$E$20,Lister!$D$7:$D$13),IF(AND(MONTH(E1296)=7,MONTH(F1296)=7),0)))),0),"")</f>
        <v/>
      </c>
      <c r="U1296" s="78" t="str">
        <f>IF(Ansøgning!U1278="","",Ansøgning!U1278)</f>
        <v/>
      </c>
      <c r="V1296" s="119" t="str">
        <f t="shared" si="140"/>
        <v/>
      </c>
      <c r="W1296" s="120" t="str">
        <f t="shared" si="141"/>
        <v/>
      </c>
      <c r="X1296" s="42" t="str">
        <f t="shared" si="142"/>
        <v/>
      </c>
    </row>
    <row r="1297" spans="1:24" x14ac:dyDescent="0.25">
      <c r="A1297" s="13" t="str">
        <f t="shared" si="143"/>
        <v/>
      </c>
      <c r="B1297" s="75" t="str">
        <f>IF(Ansøgning!B1279="","",Ansøgning!B1279)</f>
        <v/>
      </c>
      <c r="C1297" s="75" t="str">
        <f>IF(Ansøgning!C1279="","",Ansøgning!C1279)</f>
        <v/>
      </c>
      <c r="D1297" s="75" t="str">
        <f>IF(Ansøgning!D1279="","",Ansøgning!D1279)</f>
        <v/>
      </c>
      <c r="E1297" s="76" t="str">
        <f>IF(Ansøgning!E1279="","",Ansøgning!E1279)</f>
        <v/>
      </c>
      <c r="F1297" s="76" t="str">
        <f>IF(Ansøgning!F1279="","",Ansøgning!F1279)</f>
        <v/>
      </c>
      <c r="G1297" s="33" t="str">
        <f>IF(OR(E1297="",F1297=""),"",NETWORKDAYS(E1297,F1297,Lister!$D$7:$D$13))</f>
        <v/>
      </c>
      <c r="H1297" s="76" t="str">
        <f>IF(Ansøgning!H1279="","",Ansøgning!H1279)</f>
        <v/>
      </c>
      <c r="I1297" s="32" t="str">
        <f t="shared" si="137"/>
        <v/>
      </c>
      <c r="J1297" s="77" t="str">
        <f>IF(Ansøgning!J1279="","",Ansøgning!J1279)</f>
        <v/>
      </c>
      <c r="K1297" s="77" t="str">
        <f>IF(Ansøgning!K1279="","",Ansøgning!K1279)</f>
        <v/>
      </c>
      <c r="L1297" s="46" t="str">
        <f t="shared" si="138"/>
        <v/>
      </c>
      <c r="M1297" s="78" t="str">
        <f>IF(Ansøgning!M1279="","",Ansøgning!M1279)</f>
        <v/>
      </c>
      <c r="N1297" s="31" t="str">
        <f t="shared" si="139"/>
        <v/>
      </c>
      <c r="O1297" s="78" t="str">
        <f>IF(Ansøgning!O1279="","",Ansøgning!O1279)</f>
        <v/>
      </c>
      <c r="P1297" s="78" t="str">
        <f>IF(Ansøgning!P1279="","",Ansøgning!P1279)</f>
        <v/>
      </c>
      <c r="Q1297" s="78" t="str">
        <f>IF(Ansøgning!Q1279="","",Ansøgning!Q1279)</f>
        <v/>
      </c>
      <c r="R1297" s="78" t="str">
        <f>IF(Ansøgning!R1279="","",Ansøgning!R1279)</f>
        <v/>
      </c>
      <c r="S1297" s="46" t="str">
        <f>IFERROR(MAX(IF(OR(O1297="",P1297=""),"",IF(AND(AND(MONTH(E1297)&gt;=7,MONTH(E1297)&lt;8),AND(MONTH(F1297)&gt;=7,MONTH(F1297)&lt;8)),(NETWORKDAYS(E1297,F1297,Lister!$D$7:$D$13)-O1297)*N1297/NETWORKDAYS(Lister!$D$19,Lister!$E$19,Lister!$D$7:$D$13),IF(AND(AND(MONTH(E1297)&gt;=7,MONTH(E1297)&lt;8),MONTH(F1297)&gt;7),(NETWORKDAYS(E1297,Lister!$E$19,Lister!$D$7:$D$13)-O1297)*N1297/NETWORKDAYS(Lister!$D$19,Lister!$E$19,Lister!$D$7:$D$13),IF(MONTH(E1297)&gt;7,0)))),0),"")</f>
        <v/>
      </c>
      <c r="T1297" s="46" t="str">
        <f>IFERROR(MAX(IF(OR(O1297="",P1297=""),"",IF(AND(AND(MONTH(E1297)&gt;=8,MONTH(E1297)&lt;9),AND(MONTH(F1297)&gt;=8,MONTH(F1297)&lt;9)),(NETWORKDAYS(E1297,F1297,Lister!$D$7:$D$13)-P1297)*N1297/NETWORKDAYS(Lister!$D$20,Lister!$E$20,Lister!$D$7:$D$13),IF(AND(MONTH(E1297)=7,MONTH(F1297)=8),(NETWORKDAYS(Lister!$D$20,F1297,Lister!$D$7:$D$13)-P1297)*N1297/NETWORKDAYS(Lister!$D$20,Lister!$E$20,Lister!$D$7:$D$13),IF(AND(MONTH(E1297)=7,MONTH(F1297)=7),0)))),0),"")</f>
        <v/>
      </c>
      <c r="U1297" s="78" t="str">
        <f>IF(Ansøgning!U1279="","",Ansøgning!U1279)</f>
        <v/>
      </c>
      <c r="V1297" s="119" t="str">
        <f t="shared" si="140"/>
        <v/>
      </c>
      <c r="W1297" s="120" t="str">
        <f t="shared" si="141"/>
        <v/>
      </c>
      <c r="X1297" s="42" t="str">
        <f t="shared" si="142"/>
        <v/>
      </c>
    </row>
    <row r="1298" spans="1:24" x14ac:dyDescent="0.25">
      <c r="A1298" s="13" t="str">
        <f t="shared" si="143"/>
        <v/>
      </c>
      <c r="B1298" s="75" t="str">
        <f>IF(Ansøgning!B1280="","",Ansøgning!B1280)</f>
        <v/>
      </c>
      <c r="C1298" s="75" t="str">
        <f>IF(Ansøgning!C1280="","",Ansøgning!C1280)</f>
        <v/>
      </c>
      <c r="D1298" s="75" t="str">
        <f>IF(Ansøgning!D1280="","",Ansøgning!D1280)</f>
        <v/>
      </c>
      <c r="E1298" s="76" t="str">
        <f>IF(Ansøgning!E1280="","",Ansøgning!E1280)</f>
        <v/>
      </c>
      <c r="F1298" s="76" t="str">
        <f>IF(Ansøgning!F1280="","",Ansøgning!F1280)</f>
        <v/>
      </c>
      <c r="G1298" s="33" t="str">
        <f>IF(OR(E1298="",F1298=""),"",NETWORKDAYS(E1298,F1298,Lister!$D$7:$D$13))</f>
        <v/>
      </c>
      <c r="H1298" s="76" t="str">
        <f>IF(Ansøgning!H1280="","",Ansøgning!H1280)</f>
        <v/>
      </c>
      <c r="I1298" s="32" t="str">
        <f t="shared" si="137"/>
        <v/>
      </c>
      <c r="J1298" s="77" t="str">
        <f>IF(Ansøgning!J1280="","",Ansøgning!J1280)</f>
        <v/>
      </c>
      <c r="K1298" s="77" t="str">
        <f>IF(Ansøgning!K1280="","",Ansøgning!K1280)</f>
        <v/>
      </c>
      <c r="L1298" s="46" t="str">
        <f t="shared" si="138"/>
        <v/>
      </c>
      <c r="M1298" s="78" t="str">
        <f>IF(Ansøgning!M1280="","",Ansøgning!M1280)</f>
        <v/>
      </c>
      <c r="N1298" s="31" t="str">
        <f t="shared" si="139"/>
        <v/>
      </c>
      <c r="O1298" s="78" t="str">
        <f>IF(Ansøgning!O1280="","",Ansøgning!O1280)</f>
        <v/>
      </c>
      <c r="P1298" s="78" t="str">
        <f>IF(Ansøgning!P1280="","",Ansøgning!P1280)</f>
        <v/>
      </c>
      <c r="Q1298" s="78" t="str">
        <f>IF(Ansøgning!Q1280="","",Ansøgning!Q1280)</f>
        <v/>
      </c>
      <c r="R1298" s="78" t="str">
        <f>IF(Ansøgning!R1280="","",Ansøgning!R1280)</f>
        <v/>
      </c>
      <c r="S1298" s="46" t="str">
        <f>IFERROR(MAX(IF(OR(O1298="",P1298=""),"",IF(AND(AND(MONTH(E1298)&gt;=7,MONTH(E1298)&lt;8),AND(MONTH(F1298)&gt;=7,MONTH(F1298)&lt;8)),(NETWORKDAYS(E1298,F1298,Lister!$D$7:$D$13)-O1298)*N1298/NETWORKDAYS(Lister!$D$19,Lister!$E$19,Lister!$D$7:$D$13),IF(AND(AND(MONTH(E1298)&gt;=7,MONTH(E1298)&lt;8),MONTH(F1298)&gt;7),(NETWORKDAYS(E1298,Lister!$E$19,Lister!$D$7:$D$13)-O1298)*N1298/NETWORKDAYS(Lister!$D$19,Lister!$E$19,Lister!$D$7:$D$13),IF(MONTH(E1298)&gt;7,0)))),0),"")</f>
        <v/>
      </c>
      <c r="T1298" s="46" t="str">
        <f>IFERROR(MAX(IF(OR(O1298="",P1298=""),"",IF(AND(AND(MONTH(E1298)&gt;=8,MONTH(E1298)&lt;9),AND(MONTH(F1298)&gt;=8,MONTH(F1298)&lt;9)),(NETWORKDAYS(E1298,F1298,Lister!$D$7:$D$13)-P1298)*N1298/NETWORKDAYS(Lister!$D$20,Lister!$E$20,Lister!$D$7:$D$13),IF(AND(MONTH(E1298)=7,MONTH(F1298)=8),(NETWORKDAYS(Lister!$D$20,F1298,Lister!$D$7:$D$13)-P1298)*N1298/NETWORKDAYS(Lister!$D$20,Lister!$E$20,Lister!$D$7:$D$13),IF(AND(MONTH(E1298)=7,MONTH(F1298)=7),0)))),0),"")</f>
        <v/>
      </c>
      <c r="U1298" s="78" t="str">
        <f>IF(Ansøgning!U1280="","",Ansøgning!U1280)</f>
        <v/>
      </c>
      <c r="V1298" s="119" t="str">
        <f t="shared" si="140"/>
        <v/>
      </c>
      <c r="W1298" s="120" t="str">
        <f t="shared" si="141"/>
        <v/>
      </c>
      <c r="X1298" s="42" t="str">
        <f t="shared" si="142"/>
        <v/>
      </c>
    </row>
    <row r="1299" spans="1:24" x14ac:dyDescent="0.25">
      <c r="A1299" s="13" t="str">
        <f t="shared" si="143"/>
        <v/>
      </c>
      <c r="B1299" s="75" t="str">
        <f>IF(Ansøgning!B1281="","",Ansøgning!B1281)</f>
        <v/>
      </c>
      <c r="C1299" s="75" t="str">
        <f>IF(Ansøgning!C1281="","",Ansøgning!C1281)</f>
        <v/>
      </c>
      <c r="D1299" s="75" t="str">
        <f>IF(Ansøgning!D1281="","",Ansøgning!D1281)</f>
        <v/>
      </c>
      <c r="E1299" s="76" t="str">
        <f>IF(Ansøgning!E1281="","",Ansøgning!E1281)</f>
        <v/>
      </c>
      <c r="F1299" s="76" t="str">
        <f>IF(Ansøgning!F1281="","",Ansøgning!F1281)</f>
        <v/>
      </c>
      <c r="G1299" s="33" t="str">
        <f>IF(OR(E1299="",F1299=""),"",NETWORKDAYS(E1299,F1299,Lister!$D$7:$D$13))</f>
        <v/>
      </c>
      <c r="H1299" s="76" t="str">
        <f>IF(Ansøgning!H1281="","",Ansøgning!H1281)</f>
        <v/>
      </c>
      <c r="I1299" s="32" t="str">
        <f t="shared" si="137"/>
        <v/>
      </c>
      <c r="J1299" s="77" t="str">
        <f>IF(Ansøgning!J1281="","",Ansøgning!J1281)</f>
        <v/>
      </c>
      <c r="K1299" s="77" t="str">
        <f>IF(Ansøgning!K1281="","",Ansøgning!K1281)</f>
        <v/>
      </c>
      <c r="L1299" s="46" t="str">
        <f t="shared" si="138"/>
        <v/>
      </c>
      <c r="M1299" s="78" t="str">
        <f>IF(Ansøgning!M1281="","",Ansøgning!M1281)</f>
        <v/>
      </c>
      <c r="N1299" s="31" t="str">
        <f t="shared" si="139"/>
        <v/>
      </c>
      <c r="O1299" s="78" t="str">
        <f>IF(Ansøgning!O1281="","",Ansøgning!O1281)</f>
        <v/>
      </c>
      <c r="P1299" s="78" t="str">
        <f>IF(Ansøgning!P1281="","",Ansøgning!P1281)</f>
        <v/>
      </c>
      <c r="Q1299" s="78" t="str">
        <f>IF(Ansøgning!Q1281="","",Ansøgning!Q1281)</f>
        <v/>
      </c>
      <c r="R1299" s="78" t="str">
        <f>IF(Ansøgning!R1281="","",Ansøgning!R1281)</f>
        <v/>
      </c>
      <c r="S1299" s="46" t="str">
        <f>IFERROR(MAX(IF(OR(O1299="",P1299=""),"",IF(AND(AND(MONTH(E1299)&gt;=7,MONTH(E1299)&lt;8),AND(MONTH(F1299)&gt;=7,MONTH(F1299)&lt;8)),(NETWORKDAYS(E1299,F1299,Lister!$D$7:$D$13)-O1299)*N1299/NETWORKDAYS(Lister!$D$19,Lister!$E$19,Lister!$D$7:$D$13),IF(AND(AND(MONTH(E1299)&gt;=7,MONTH(E1299)&lt;8),MONTH(F1299)&gt;7),(NETWORKDAYS(E1299,Lister!$E$19,Lister!$D$7:$D$13)-O1299)*N1299/NETWORKDAYS(Lister!$D$19,Lister!$E$19,Lister!$D$7:$D$13),IF(MONTH(E1299)&gt;7,0)))),0),"")</f>
        <v/>
      </c>
      <c r="T1299" s="46" t="str">
        <f>IFERROR(MAX(IF(OR(O1299="",P1299=""),"",IF(AND(AND(MONTH(E1299)&gt;=8,MONTH(E1299)&lt;9),AND(MONTH(F1299)&gt;=8,MONTH(F1299)&lt;9)),(NETWORKDAYS(E1299,F1299,Lister!$D$7:$D$13)-P1299)*N1299/NETWORKDAYS(Lister!$D$20,Lister!$E$20,Lister!$D$7:$D$13),IF(AND(MONTH(E1299)=7,MONTH(F1299)=8),(NETWORKDAYS(Lister!$D$20,F1299,Lister!$D$7:$D$13)-P1299)*N1299/NETWORKDAYS(Lister!$D$20,Lister!$E$20,Lister!$D$7:$D$13),IF(AND(MONTH(E1299)=7,MONTH(F1299)=7),0)))),0),"")</f>
        <v/>
      </c>
      <c r="U1299" s="78" t="str">
        <f>IF(Ansøgning!U1281="","",Ansøgning!U1281)</f>
        <v/>
      </c>
      <c r="V1299" s="119" t="str">
        <f t="shared" si="140"/>
        <v/>
      </c>
      <c r="W1299" s="120" t="str">
        <f t="shared" si="141"/>
        <v/>
      </c>
      <c r="X1299" s="42" t="str">
        <f t="shared" si="142"/>
        <v/>
      </c>
    </row>
    <row r="1300" spans="1:24" x14ac:dyDescent="0.25">
      <c r="A1300" s="13" t="str">
        <f t="shared" si="143"/>
        <v/>
      </c>
      <c r="B1300" s="75" t="str">
        <f>IF(Ansøgning!B1282="","",Ansøgning!B1282)</f>
        <v/>
      </c>
      <c r="C1300" s="75" t="str">
        <f>IF(Ansøgning!C1282="","",Ansøgning!C1282)</f>
        <v/>
      </c>
      <c r="D1300" s="75" t="str">
        <f>IF(Ansøgning!D1282="","",Ansøgning!D1282)</f>
        <v/>
      </c>
      <c r="E1300" s="76" t="str">
        <f>IF(Ansøgning!E1282="","",Ansøgning!E1282)</f>
        <v/>
      </c>
      <c r="F1300" s="76" t="str">
        <f>IF(Ansøgning!F1282="","",Ansøgning!F1282)</f>
        <v/>
      </c>
      <c r="G1300" s="33" t="str">
        <f>IF(OR(E1300="",F1300=""),"",NETWORKDAYS(E1300,F1300,Lister!$D$7:$D$13))</f>
        <v/>
      </c>
      <c r="H1300" s="76" t="str">
        <f>IF(Ansøgning!H1282="","",Ansøgning!H1282)</f>
        <v/>
      </c>
      <c r="I1300" s="32" t="str">
        <f t="shared" si="137"/>
        <v/>
      </c>
      <c r="J1300" s="77" t="str">
        <f>IF(Ansøgning!J1282="","",Ansøgning!J1282)</f>
        <v/>
      </c>
      <c r="K1300" s="77" t="str">
        <f>IF(Ansøgning!K1282="","",Ansøgning!K1282)</f>
        <v/>
      </c>
      <c r="L1300" s="46" t="str">
        <f t="shared" si="138"/>
        <v/>
      </c>
      <c r="M1300" s="78" t="str">
        <f>IF(Ansøgning!M1282="","",Ansøgning!M1282)</f>
        <v/>
      </c>
      <c r="N1300" s="31" t="str">
        <f t="shared" si="139"/>
        <v/>
      </c>
      <c r="O1300" s="78" t="str">
        <f>IF(Ansøgning!O1282="","",Ansøgning!O1282)</f>
        <v/>
      </c>
      <c r="P1300" s="78" t="str">
        <f>IF(Ansøgning!P1282="","",Ansøgning!P1282)</f>
        <v/>
      </c>
      <c r="Q1300" s="78" t="str">
        <f>IF(Ansøgning!Q1282="","",Ansøgning!Q1282)</f>
        <v/>
      </c>
      <c r="R1300" s="78" t="str">
        <f>IF(Ansøgning!R1282="","",Ansøgning!R1282)</f>
        <v/>
      </c>
      <c r="S1300" s="46" t="str">
        <f>IFERROR(MAX(IF(OR(O1300="",P1300=""),"",IF(AND(AND(MONTH(E1300)&gt;=7,MONTH(E1300)&lt;8),AND(MONTH(F1300)&gt;=7,MONTH(F1300)&lt;8)),(NETWORKDAYS(E1300,F1300,Lister!$D$7:$D$13)-O1300)*N1300/NETWORKDAYS(Lister!$D$19,Lister!$E$19,Lister!$D$7:$D$13),IF(AND(AND(MONTH(E1300)&gt;=7,MONTH(E1300)&lt;8),MONTH(F1300)&gt;7),(NETWORKDAYS(E1300,Lister!$E$19,Lister!$D$7:$D$13)-O1300)*N1300/NETWORKDAYS(Lister!$D$19,Lister!$E$19,Lister!$D$7:$D$13),IF(MONTH(E1300)&gt;7,0)))),0),"")</f>
        <v/>
      </c>
      <c r="T1300" s="46" t="str">
        <f>IFERROR(MAX(IF(OR(O1300="",P1300=""),"",IF(AND(AND(MONTH(E1300)&gt;=8,MONTH(E1300)&lt;9),AND(MONTH(F1300)&gt;=8,MONTH(F1300)&lt;9)),(NETWORKDAYS(E1300,F1300,Lister!$D$7:$D$13)-P1300)*N1300/NETWORKDAYS(Lister!$D$20,Lister!$E$20,Lister!$D$7:$D$13),IF(AND(MONTH(E1300)=7,MONTH(F1300)=8),(NETWORKDAYS(Lister!$D$20,F1300,Lister!$D$7:$D$13)-P1300)*N1300/NETWORKDAYS(Lister!$D$20,Lister!$E$20,Lister!$D$7:$D$13),IF(AND(MONTH(E1300)=7,MONTH(F1300)=7),0)))),0),"")</f>
        <v/>
      </c>
      <c r="U1300" s="78" t="str">
        <f>IF(Ansøgning!U1282="","",Ansøgning!U1282)</f>
        <v/>
      </c>
      <c r="V1300" s="119" t="str">
        <f t="shared" si="140"/>
        <v/>
      </c>
      <c r="W1300" s="120" t="str">
        <f t="shared" si="141"/>
        <v/>
      </c>
      <c r="X1300" s="42" t="str">
        <f t="shared" si="142"/>
        <v/>
      </c>
    </row>
    <row r="1301" spans="1:24" x14ac:dyDescent="0.25">
      <c r="A1301" s="13" t="str">
        <f t="shared" si="143"/>
        <v/>
      </c>
      <c r="B1301" s="75" t="str">
        <f>IF(Ansøgning!B1283="","",Ansøgning!B1283)</f>
        <v/>
      </c>
      <c r="C1301" s="75" t="str">
        <f>IF(Ansøgning!C1283="","",Ansøgning!C1283)</f>
        <v/>
      </c>
      <c r="D1301" s="75" t="str">
        <f>IF(Ansøgning!D1283="","",Ansøgning!D1283)</f>
        <v/>
      </c>
      <c r="E1301" s="76" t="str">
        <f>IF(Ansøgning!E1283="","",Ansøgning!E1283)</f>
        <v/>
      </c>
      <c r="F1301" s="76" t="str">
        <f>IF(Ansøgning!F1283="","",Ansøgning!F1283)</f>
        <v/>
      </c>
      <c r="G1301" s="33" t="str">
        <f>IF(OR(E1301="",F1301=""),"",NETWORKDAYS(E1301,F1301,Lister!$D$7:$D$13))</f>
        <v/>
      </c>
      <c r="H1301" s="76" t="str">
        <f>IF(Ansøgning!H1283="","",Ansøgning!H1283)</f>
        <v/>
      </c>
      <c r="I1301" s="32" t="str">
        <f t="shared" si="137"/>
        <v/>
      </c>
      <c r="J1301" s="77" t="str">
        <f>IF(Ansøgning!J1283="","",Ansøgning!J1283)</f>
        <v/>
      </c>
      <c r="K1301" s="77" t="str">
        <f>IF(Ansøgning!K1283="","",Ansøgning!K1283)</f>
        <v/>
      </c>
      <c r="L1301" s="46" t="str">
        <f t="shared" si="138"/>
        <v/>
      </c>
      <c r="M1301" s="78" t="str">
        <f>IF(Ansøgning!M1283="","",Ansøgning!M1283)</f>
        <v/>
      </c>
      <c r="N1301" s="31" t="str">
        <f t="shared" si="139"/>
        <v/>
      </c>
      <c r="O1301" s="78" t="str">
        <f>IF(Ansøgning!O1283="","",Ansøgning!O1283)</f>
        <v/>
      </c>
      <c r="P1301" s="78" t="str">
        <f>IF(Ansøgning!P1283="","",Ansøgning!P1283)</f>
        <v/>
      </c>
      <c r="Q1301" s="78" t="str">
        <f>IF(Ansøgning!Q1283="","",Ansøgning!Q1283)</f>
        <v/>
      </c>
      <c r="R1301" s="78" t="str">
        <f>IF(Ansøgning!R1283="","",Ansøgning!R1283)</f>
        <v/>
      </c>
      <c r="S1301" s="46" t="str">
        <f>IFERROR(MAX(IF(OR(O1301="",P1301=""),"",IF(AND(AND(MONTH(E1301)&gt;=7,MONTH(E1301)&lt;8),AND(MONTH(F1301)&gt;=7,MONTH(F1301)&lt;8)),(NETWORKDAYS(E1301,F1301,Lister!$D$7:$D$13)-O1301)*N1301/NETWORKDAYS(Lister!$D$19,Lister!$E$19,Lister!$D$7:$D$13),IF(AND(AND(MONTH(E1301)&gt;=7,MONTH(E1301)&lt;8),MONTH(F1301)&gt;7),(NETWORKDAYS(E1301,Lister!$E$19,Lister!$D$7:$D$13)-O1301)*N1301/NETWORKDAYS(Lister!$D$19,Lister!$E$19,Lister!$D$7:$D$13),IF(MONTH(E1301)&gt;7,0)))),0),"")</f>
        <v/>
      </c>
      <c r="T1301" s="46" t="str">
        <f>IFERROR(MAX(IF(OR(O1301="",P1301=""),"",IF(AND(AND(MONTH(E1301)&gt;=8,MONTH(E1301)&lt;9),AND(MONTH(F1301)&gt;=8,MONTH(F1301)&lt;9)),(NETWORKDAYS(E1301,F1301,Lister!$D$7:$D$13)-P1301)*N1301/NETWORKDAYS(Lister!$D$20,Lister!$E$20,Lister!$D$7:$D$13),IF(AND(MONTH(E1301)=7,MONTH(F1301)=8),(NETWORKDAYS(Lister!$D$20,F1301,Lister!$D$7:$D$13)-P1301)*N1301/NETWORKDAYS(Lister!$D$20,Lister!$E$20,Lister!$D$7:$D$13),IF(AND(MONTH(E1301)=7,MONTH(F1301)=7),0)))),0),"")</f>
        <v/>
      </c>
      <c r="U1301" s="78" t="str">
        <f>IF(Ansøgning!U1283="","",Ansøgning!U1283)</f>
        <v/>
      </c>
      <c r="V1301" s="119" t="str">
        <f t="shared" si="140"/>
        <v/>
      </c>
      <c r="W1301" s="120" t="str">
        <f t="shared" si="141"/>
        <v/>
      </c>
      <c r="X1301" s="42" t="str">
        <f t="shared" si="142"/>
        <v/>
      </c>
    </row>
    <row r="1302" spans="1:24" x14ac:dyDescent="0.25">
      <c r="A1302" s="13" t="str">
        <f t="shared" si="143"/>
        <v/>
      </c>
      <c r="B1302" s="75" t="str">
        <f>IF(Ansøgning!B1284="","",Ansøgning!B1284)</f>
        <v/>
      </c>
      <c r="C1302" s="75" t="str">
        <f>IF(Ansøgning!C1284="","",Ansøgning!C1284)</f>
        <v/>
      </c>
      <c r="D1302" s="75" t="str">
        <f>IF(Ansøgning!D1284="","",Ansøgning!D1284)</f>
        <v/>
      </c>
      <c r="E1302" s="76" t="str">
        <f>IF(Ansøgning!E1284="","",Ansøgning!E1284)</f>
        <v/>
      </c>
      <c r="F1302" s="76" t="str">
        <f>IF(Ansøgning!F1284="","",Ansøgning!F1284)</f>
        <v/>
      </c>
      <c r="G1302" s="33" t="str">
        <f>IF(OR(E1302="",F1302=""),"",NETWORKDAYS(E1302,F1302,Lister!$D$7:$D$13))</f>
        <v/>
      </c>
      <c r="H1302" s="76" t="str">
        <f>IF(Ansøgning!H1284="","",Ansøgning!H1284)</f>
        <v/>
      </c>
      <c r="I1302" s="32" t="str">
        <f t="shared" si="137"/>
        <v/>
      </c>
      <c r="J1302" s="77" t="str">
        <f>IF(Ansøgning!J1284="","",Ansøgning!J1284)</f>
        <v/>
      </c>
      <c r="K1302" s="77" t="str">
        <f>IF(Ansøgning!K1284="","",Ansøgning!K1284)</f>
        <v/>
      </c>
      <c r="L1302" s="46" t="str">
        <f t="shared" si="138"/>
        <v/>
      </c>
      <c r="M1302" s="78" t="str">
        <f>IF(Ansøgning!M1284="","",Ansøgning!M1284)</f>
        <v/>
      </c>
      <c r="N1302" s="31" t="str">
        <f t="shared" si="139"/>
        <v/>
      </c>
      <c r="O1302" s="78" t="str">
        <f>IF(Ansøgning!O1284="","",Ansøgning!O1284)</f>
        <v/>
      </c>
      <c r="P1302" s="78" t="str">
        <f>IF(Ansøgning!P1284="","",Ansøgning!P1284)</f>
        <v/>
      </c>
      <c r="Q1302" s="78" t="str">
        <f>IF(Ansøgning!Q1284="","",Ansøgning!Q1284)</f>
        <v/>
      </c>
      <c r="R1302" s="78" t="str">
        <f>IF(Ansøgning!R1284="","",Ansøgning!R1284)</f>
        <v/>
      </c>
      <c r="S1302" s="46" t="str">
        <f>IFERROR(MAX(IF(OR(O1302="",P1302=""),"",IF(AND(AND(MONTH(E1302)&gt;=7,MONTH(E1302)&lt;8),AND(MONTH(F1302)&gt;=7,MONTH(F1302)&lt;8)),(NETWORKDAYS(E1302,F1302,Lister!$D$7:$D$13)-O1302)*N1302/NETWORKDAYS(Lister!$D$19,Lister!$E$19,Lister!$D$7:$D$13),IF(AND(AND(MONTH(E1302)&gt;=7,MONTH(E1302)&lt;8),MONTH(F1302)&gt;7),(NETWORKDAYS(E1302,Lister!$E$19,Lister!$D$7:$D$13)-O1302)*N1302/NETWORKDAYS(Lister!$D$19,Lister!$E$19,Lister!$D$7:$D$13),IF(MONTH(E1302)&gt;7,0)))),0),"")</f>
        <v/>
      </c>
      <c r="T1302" s="46" t="str">
        <f>IFERROR(MAX(IF(OR(O1302="",P1302=""),"",IF(AND(AND(MONTH(E1302)&gt;=8,MONTH(E1302)&lt;9),AND(MONTH(F1302)&gt;=8,MONTH(F1302)&lt;9)),(NETWORKDAYS(E1302,F1302,Lister!$D$7:$D$13)-P1302)*N1302/NETWORKDAYS(Lister!$D$20,Lister!$E$20,Lister!$D$7:$D$13),IF(AND(MONTH(E1302)=7,MONTH(F1302)=8),(NETWORKDAYS(Lister!$D$20,F1302,Lister!$D$7:$D$13)-P1302)*N1302/NETWORKDAYS(Lister!$D$20,Lister!$E$20,Lister!$D$7:$D$13),IF(AND(MONTH(E1302)=7,MONTH(F1302)=7),0)))),0),"")</f>
        <v/>
      </c>
      <c r="U1302" s="78" t="str">
        <f>IF(Ansøgning!U1284="","",Ansøgning!U1284)</f>
        <v/>
      </c>
      <c r="V1302" s="119" t="str">
        <f t="shared" si="140"/>
        <v/>
      </c>
      <c r="W1302" s="120" t="str">
        <f t="shared" si="141"/>
        <v/>
      </c>
      <c r="X1302" s="42" t="str">
        <f t="shared" si="142"/>
        <v/>
      </c>
    </row>
    <row r="1303" spans="1:24" x14ac:dyDescent="0.25">
      <c r="A1303" s="13" t="str">
        <f t="shared" si="143"/>
        <v/>
      </c>
      <c r="B1303" s="75" t="str">
        <f>IF(Ansøgning!B1285="","",Ansøgning!B1285)</f>
        <v/>
      </c>
      <c r="C1303" s="75" t="str">
        <f>IF(Ansøgning!C1285="","",Ansøgning!C1285)</f>
        <v/>
      </c>
      <c r="D1303" s="75" t="str">
        <f>IF(Ansøgning!D1285="","",Ansøgning!D1285)</f>
        <v/>
      </c>
      <c r="E1303" s="76" t="str">
        <f>IF(Ansøgning!E1285="","",Ansøgning!E1285)</f>
        <v/>
      </c>
      <c r="F1303" s="76" t="str">
        <f>IF(Ansøgning!F1285="","",Ansøgning!F1285)</f>
        <v/>
      </c>
      <c r="G1303" s="33" t="str">
        <f>IF(OR(E1303="",F1303=""),"",NETWORKDAYS(E1303,F1303,Lister!$D$7:$D$13))</f>
        <v/>
      </c>
      <c r="H1303" s="76" t="str">
        <f>IF(Ansøgning!H1285="","",Ansøgning!H1285)</f>
        <v/>
      </c>
      <c r="I1303" s="32" t="str">
        <f t="shared" si="137"/>
        <v/>
      </c>
      <c r="J1303" s="77" t="str">
        <f>IF(Ansøgning!J1285="","",Ansøgning!J1285)</f>
        <v/>
      </c>
      <c r="K1303" s="77" t="str">
        <f>IF(Ansøgning!K1285="","",Ansøgning!K1285)</f>
        <v/>
      </c>
      <c r="L1303" s="46" t="str">
        <f t="shared" si="138"/>
        <v/>
      </c>
      <c r="M1303" s="78" t="str">
        <f>IF(Ansøgning!M1285="","",Ansøgning!M1285)</f>
        <v/>
      </c>
      <c r="N1303" s="31" t="str">
        <f t="shared" si="139"/>
        <v/>
      </c>
      <c r="O1303" s="78" t="str">
        <f>IF(Ansøgning!O1285="","",Ansøgning!O1285)</f>
        <v/>
      </c>
      <c r="P1303" s="78" t="str">
        <f>IF(Ansøgning!P1285="","",Ansøgning!P1285)</f>
        <v/>
      </c>
      <c r="Q1303" s="78" t="str">
        <f>IF(Ansøgning!Q1285="","",Ansøgning!Q1285)</f>
        <v/>
      </c>
      <c r="R1303" s="78" t="str">
        <f>IF(Ansøgning!R1285="","",Ansøgning!R1285)</f>
        <v/>
      </c>
      <c r="S1303" s="46" t="str">
        <f>IFERROR(MAX(IF(OR(O1303="",P1303=""),"",IF(AND(AND(MONTH(E1303)&gt;=7,MONTH(E1303)&lt;8),AND(MONTH(F1303)&gt;=7,MONTH(F1303)&lt;8)),(NETWORKDAYS(E1303,F1303,Lister!$D$7:$D$13)-O1303)*N1303/NETWORKDAYS(Lister!$D$19,Lister!$E$19,Lister!$D$7:$D$13),IF(AND(AND(MONTH(E1303)&gt;=7,MONTH(E1303)&lt;8),MONTH(F1303)&gt;7),(NETWORKDAYS(E1303,Lister!$E$19,Lister!$D$7:$D$13)-O1303)*N1303/NETWORKDAYS(Lister!$D$19,Lister!$E$19,Lister!$D$7:$D$13),IF(MONTH(E1303)&gt;7,0)))),0),"")</f>
        <v/>
      </c>
      <c r="T1303" s="46" t="str">
        <f>IFERROR(MAX(IF(OR(O1303="",P1303=""),"",IF(AND(AND(MONTH(E1303)&gt;=8,MONTH(E1303)&lt;9),AND(MONTH(F1303)&gt;=8,MONTH(F1303)&lt;9)),(NETWORKDAYS(E1303,F1303,Lister!$D$7:$D$13)-P1303)*N1303/NETWORKDAYS(Lister!$D$20,Lister!$E$20,Lister!$D$7:$D$13),IF(AND(MONTH(E1303)=7,MONTH(F1303)=8),(NETWORKDAYS(Lister!$D$20,F1303,Lister!$D$7:$D$13)-P1303)*N1303/NETWORKDAYS(Lister!$D$20,Lister!$E$20,Lister!$D$7:$D$13),IF(AND(MONTH(E1303)=7,MONTH(F1303)=7),0)))),0),"")</f>
        <v/>
      </c>
      <c r="U1303" s="78" t="str">
        <f>IF(Ansøgning!U1285="","",Ansøgning!U1285)</f>
        <v/>
      </c>
      <c r="V1303" s="119" t="str">
        <f t="shared" si="140"/>
        <v/>
      </c>
      <c r="W1303" s="120" t="str">
        <f t="shared" si="141"/>
        <v/>
      </c>
      <c r="X1303" s="42" t="str">
        <f t="shared" si="142"/>
        <v/>
      </c>
    </row>
    <row r="1304" spans="1:24" x14ac:dyDescent="0.25">
      <c r="A1304" s="13" t="str">
        <f t="shared" si="143"/>
        <v/>
      </c>
      <c r="B1304" s="75" t="str">
        <f>IF(Ansøgning!B1286="","",Ansøgning!B1286)</f>
        <v/>
      </c>
      <c r="C1304" s="75" t="str">
        <f>IF(Ansøgning!C1286="","",Ansøgning!C1286)</f>
        <v/>
      </c>
      <c r="D1304" s="75" t="str">
        <f>IF(Ansøgning!D1286="","",Ansøgning!D1286)</f>
        <v/>
      </c>
      <c r="E1304" s="76" t="str">
        <f>IF(Ansøgning!E1286="","",Ansøgning!E1286)</f>
        <v/>
      </c>
      <c r="F1304" s="76" t="str">
        <f>IF(Ansøgning!F1286="","",Ansøgning!F1286)</f>
        <v/>
      </c>
      <c r="G1304" s="33" t="str">
        <f>IF(OR(E1304="",F1304=""),"",NETWORKDAYS(E1304,F1304,Lister!$D$7:$D$13))</f>
        <v/>
      </c>
      <c r="H1304" s="76" t="str">
        <f>IF(Ansøgning!H1286="","",Ansøgning!H1286)</f>
        <v/>
      </c>
      <c r="I1304" s="32" t="str">
        <f t="shared" si="137"/>
        <v/>
      </c>
      <c r="J1304" s="77" t="str">
        <f>IF(Ansøgning!J1286="","",Ansøgning!J1286)</f>
        <v/>
      </c>
      <c r="K1304" s="77" t="str">
        <f>IF(Ansøgning!K1286="","",Ansøgning!K1286)</f>
        <v/>
      </c>
      <c r="L1304" s="46" t="str">
        <f t="shared" si="138"/>
        <v/>
      </c>
      <c r="M1304" s="78" t="str">
        <f>IF(Ansøgning!M1286="","",Ansøgning!M1286)</f>
        <v/>
      </c>
      <c r="N1304" s="31" t="str">
        <f t="shared" si="139"/>
        <v/>
      </c>
      <c r="O1304" s="78" t="str">
        <f>IF(Ansøgning!O1286="","",Ansøgning!O1286)</f>
        <v/>
      </c>
      <c r="P1304" s="78" t="str">
        <f>IF(Ansøgning!P1286="","",Ansøgning!P1286)</f>
        <v/>
      </c>
      <c r="Q1304" s="78" t="str">
        <f>IF(Ansøgning!Q1286="","",Ansøgning!Q1286)</f>
        <v/>
      </c>
      <c r="R1304" s="78" t="str">
        <f>IF(Ansøgning!R1286="","",Ansøgning!R1286)</f>
        <v/>
      </c>
      <c r="S1304" s="46" t="str">
        <f>IFERROR(MAX(IF(OR(O1304="",P1304=""),"",IF(AND(AND(MONTH(E1304)&gt;=7,MONTH(E1304)&lt;8),AND(MONTH(F1304)&gt;=7,MONTH(F1304)&lt;8)),(NETWORKDAYS(E1304,F1304,Lister!$D$7:$D$13)-O1304)*N1304/NETWORKDAYS(Lister!$D$19,Lister!$E$19,Lister!$D$7:$D$13),IF(AND(AND(MONTH(E1304)&gt;=7,MONTH(E1304)&lt;8),MONTH(F1304)&gt;7),(NETWORKDAYS(E1304,Lister!$E$19,Lister!$D$7:$D$13)-O1304)*N1304/NETWORKDAYS(Lister!$D$19,Lister!$E$19,Lister!$D$7:$D$13),IF(MONTH(E1304)&gt;7,0)))),0),"")</f>
        <v/>
      </c>
      <c r="T1304" s="46" t="str">
        <f>IFERROR(MAX(IF(OR(O1304="",P1304=""),"",IF(AND(AND(MONTH(E1304)&gt;=8,MONTH(E1304)&lt;9),AND(MONTH(F1304)&gt;=8,MONTH(F1304)&lt;9)),(NETWORKDAYS(E1304,F1304,Lister!$D$7:$D$13)-P1304)*N1304/NETWORKDAYS(Lister!$D$20,Lister!$E$20,Lister!$D$7:$D$13),IF(AND(MONTH(E1304)=7,MONTH(F1304)=8),(NETWORKDAYS(Lister!$D$20,F1304,Lister!$D$7:$D$13)-P1304)*N1304/NETWORKDAYS(Lister!$D$20,Lister!$E$20,Lister!$D$7:$D$13),IF(AND(MONTH(E1304)=7,MONTH(F1304)=7),0)))),0),"")</f>
        <v/>
      </c>
      <c r="U1304" s="78" t="str">
        <f>IF(Ansøgning!U1286="","",Ansøgning!U1286)</f>
        <v/>
      </c>
      <c r="V1304" s="119" t="str">
        <f t="shared" si="140"/>
        <v/>
      </c>
      <c r="W1304" s="120" t="str">
        <f t="shared" si="141"/>
        <v/>
      </c>
      <c r="X1304" s="42" t="str">
        <f t="shared" si="142"/>
        <v/>
      </c>
    </row>
    <row r="1305" spans="1:24" x14ac:dyDescent="0.25">
      <c r="A1305" s="13" t="str">
        <f t="shared" si="143"/>
        <v/>
      </c>
      <c r="B1305" s="75" t="str">
        <f>IF(Ansøgning!B1287="","",Ansøgning!B1287)</f>
        <v/>
      </c>
      <c r="C1305" s="75" t="str">
        <f>IF(Ansøgning!C1287="","",Ansøgning!C1287)</f>
        <v/>
      </c>
      <c r="D1305" s="75" t="str">
        <f>IF(Ansøgning!D1287="","",Ansøgning!D1287)</f>
        <v/>
      </c>
      <c r="E1305" s="76" t="str">
        <f>IF(Ansøgning!E1287="","",Ansøgning!E1287)</f>
        <v/>
      </c>
      <c r="F1305" s="76" t="str">
        <f>IF(Ansøgning!F1287="","",Ansøgning!F1287)</f>
        <v/>
      </c>
      <c r="G1305" s="33" t="str">
        <f>IF(OR(E1305="",F1305=""),"",NETWORKDAYS(E1305,F1305,Lister!$D$7:$D$13))</f>
        <v/>
      </c>
      <c r="H1305" s="76" t="str">
        <f>IF(Ansøgning!H1287="","",Ansøgning!H1287)</f>
        <v/>
      </c>
      <c r="I1305" s="32" t="str">
        <f t="shared" si="137"/>
        <v/>
      </c>
      <c r="J1305" s="77" t="str">
        <f>IF(Ansøgning!J1287="","",Ansøgning!J1287)</f>
        <v/>
      </c>
      <c r="K1305" s="77" t="str">
        <f>IF(Ansøgning!K1287="","",Ansøgning!K1287)</f>
        <v/>
      </c>
      <c r="L1305" s="46" t="str">
        <f t="shared" si="138"/>
        <v/>
      </c>
      <c r="M1305" s="78" t="str">
        <f>IF(Ansøgning!M1287="","",Ansøgning!M1287)</f>
        <v/>
      </c>
      <c r="N1305" s="31" t="str">
        <f t="shared" si="139"/>
        <v/>
      </c>
      <c r="O1305" s="78" t="str">
        <f>IF(Ansøgning!O1287="","",Ansøgning!O1287)</f>
        <v/>
      </c>
      <c r="P1305" s="78" t="str">
        <f>IF(Ansøgning!P1287="","",Ansøgning!P1287)</f>
        <v/>
      </c>
      <c r="Q1305" s="78" t="str">
        <f>IF(Ansøgning!Q1287="","",Ansøgning!Q1287)</f>
        <v/>
      </c>
      <c r="R1305" s="78" t="str">
        <f>IF(Ansøgning!R1287="","",Ansøgning!R1287)</f>
        <v/>
      </c>
      <c r="S1305" s="46" t="str">
        <f>IFERROR(MAX(IF(OR(O1305="",P1305=""),"",IF(AND(AND(MONTH(E1305)&gt;=7,MONTH(E1305)&lt;8),AND(MONTH(F1305)&gt;=7,MONTH(F1305)&lt;8)),(NETWORKDAYS(E1305,F1305,Lister!$D$7:$D$13)-O1305)*N1305/NETWORKDAYS(Lister!$D$19,Lister!$E$19,Lister!$D$7:$D$13),IF(AND(AND(MONTH(E1305)&gt;=7,MONTH(E1305)&lt;8),MONTH(F1305)&gt;7),(NETWORKDAYS(E1305,Lister!$E$19,Lister!$D$7:$D$13)-O1305)*N1305/NETWORKDAYS(Lister!$D$19,Lister!$E$19,Lister!$D$7:$D$13),IF(MONTH(E1305)&gt;7,0)))),0),"")</f>
        <v/>
      </c>
      <c r="T1305" s="46" t="str">
        <f>IFERROR(MAX(IF(OR(O1305="",P1305=""),"",IF(AND(AND(MONTH(E1305)&gt;=8,MONTH(E1305)&lt;9),AND(MONTH(F1305)&gt;=8,MONTH(F1305)&lt;9)),(NETWORKDAYS(E1305,F1305,Lister!$D$7:$D$13)-P1305)*N1305/NETWORKDAYS(Lister!$D$20,Lister!$E$20,Lister!$D$7:$D$13),IF(AND(MONTH(E1305)=7,MONTH(F1305)=8),(NETWORKDAYS(Lister!$D$20,F1305,Lister!$D$7:$D$13)-P1305)*N1305/NETWORKDAYS(Lister!$D$20,Lister!$E$20,Lister!$D$7:$D$13),IF(AND(MONTH(E1305)=7,MONTH(F1305)=7),0)))),0),"")</f>
        <v/>
      </c>
      <c r="U1305" s="78" t="str">
        <f>IF(Ansøgning!U1287="","",Ansøgning!U1287)</f>
        <v/>
      </c>
      <c r="V1305" s="119" t="str">
        <f t="shared" si="140"/>
        <v/>
      </c>
      <c r="W1305" s="120" t="str">
        <f t="shared" si="141"/>
        <v/>
      </c>
      <c r="X1305" s="42" t="str">
        <f t="shared" si="142"/>
        <v/>
      </c>
    </row>
    <row r="1306" spans="1:24" x14ac:dyDescent="0.25">
      <c r="A1306" s="13" t="str">
        <f t="shared" si="143"/>
        <v/>
      </c>
      <c r="B1306" s="75" t="str">
        <f>IF(Ansøgning!B1288="","",Ansøgning!B1288)</f>
        <v/>
      </c>
      <c r="C1306" s="75" t="str">
        <f>IF(Ansøgning!C1288="","",Ansøgning!C1288)</f>
        <v/>
      </c>
      <c r="D1306" s="75" t="str">
        <f>IF(Ansøgning!D1288="","",Ansøgning!D1288)</f>
        <v/>
      </c>
      <c r="E1306" s="76" t="str">
        <f>IF(Ansøgning!E1288="","",Ansøgning!E1288)</f>
        <v/>
      </c>
      <c r="F1306" s="76" t="str">
        <f>IF(Ansøgning!F1288="","",Ansøgning!F1288)</f>
        <v/>
      </c>
      <c r="G1306" s="33" t="str">
        <f>IF(OR(E1306="",F1306=""),"",NETWORKDAYS(E1306,F1306,Lister!$D$7:$D$13))</f>
        <v/>
      </c>
      <c r="H1306" s="76" t="str">
        <f>IF(Ansøgning!H1288="","",Ansøgning!H1288)</f>
        <v/>
      </c>
      <c r="I1306" s="32" t="str">
        <f t="shared" si="137"/>
        <v/>
      </c>
      <c r="J1306" s="77" t="str">
        <f>IF(Ansøgning!J1288="","",Ansøgning!J1288)</f>
        <v/>
      </c>
      <c r="K1306" s="77" t="str">
        <f>IF(Ansøgning!K1288="","",Ansøgning!K1288)</f>
        <v/>
      </c>
      <c r="L1306" s="46" t="str">
        <f t="shared" si="138"/>
        <v/>
      </c>
      <c r="M1306" s="78" t="str">
        <f>IF(Ansøgning!M1288="","",Ansøgning!M1288)</f>
        <v/>
      </c>
      <c r="N1306" s="31" t="str">
        <f t="shared" si="139"/>
        <v/>
      </c>
      <c r="O1306" s="78" t="str">
        <f>IF(Ansøgning!O1288="","",Ansøgning!O1288)</f>
        <v/>
      </c>
      <c r="P1306" s="78" t="str">
        <f>IF(Ansøgning!P1288="","",Ansøgning!P1288)</f>
        <v/>
      </c>
      <c r="Q1306" s="78" t="str">
        <f>IF(Ansøgning!Q1288="","",Ansøgning!Q1288)</f>
        <v/>
      </c>
      <c r="R1306" s="78" t="str">
        <f>IF(Ansøgning!R1288="","",Ansøgning!R1288)</f>
        <v/>
      </c>
      <c r="S1306" s="46" t="str">
        <f>IFERROR(MAX(IF(OR(O1306="",P1306=""),"",IF(AND(AND(MONTH(E1306)&gt;=7,MONTH(E1306)&lt;8),AND(MONTH(F1306)&gt;=7,MONTH(F1306)&lt;8)),(NETWORKDAYS(E1306,F1306,Lister!$D$7:$D$13)-O1306)*N1306/NETWORKDAYS(Lister!$D$19,Lister!$E$19,Lister!$D$7:$D$13),IF(AND(AND(MONTH(E1306)&gt;=7,MONTH(E1306)&lt;8),MONTH(F1306)&gt;7),(NETWORKDAYS(E1306,Lister!$E$19,Lister!$D$7:$D$13)-O1306)*N1306/NETWORKDAYS(Lister!$D$19,Lister!$E$19,Lister!$D$7:$D$13),IF(MONTH(E1306)&gt;7,0)))),0),"")</f>
        <v/>
      </c>
      <c r="T1306" s="46" t="str">
        <f>IFERROR(MAX(IF(OR(O1306="",P1306=""),"",IF(AND(AND(MONTH(E1306)&gt;=8,MONTH(E1306)&lt;9),AND(MONTH(F1306)&gt;=8,MONTH(F1306)&lt;9)),(NETWORKDAYS(E1306,F1306,Lister!$D$7:$D$13)-P1306)*N1306/NETWORKDAYS(Lister!$D$20,Lister!$E$20,Lister!$D$7:$D$13),IF(AND(MONTH(E1306)=7,MONTH(F1306)=8),(NETWORKDAYS(Lister!$D$20,F1306,Lister!$D$7:$D$13)-P1306)*N1306/NETWORKDAYS(Lister!$D$20,Lister!$E$20,Lister!$D$7:$D$13),IF(AND(MONTH(E1306)=7,MONTH(F1306)=7),0)))),0),"")</f>
        <v/>
      </c>
      <c r="U1306" s="78" t="str">
        <f>IF(Ansøgning!U1288="","",Ansøgning!U1288)</f>
        <v/>
      </c>
      <c r="V1306" s="119" t="str">
        <f t="shared" si="140"/>
        <v/>
      </c>
      <c r="W1306" s="120" t="str">
        <f t="shared" si="141"/>
        <v/>
      </c>
      <c r="X1306" s="42" t="str">
        <f t="shared" si="142"/>
        <v/>
      </c>
    </row>
    <row r="1307" spans="1:24" x14ac:dyDescent="0.25">
      <c r="A1307" s="13" t="str">
        <f t="shared" si="143"/>
        <v/>
      </c>
      <c r="B1307" s="75" t="str">
        <f>IF(Ansøgning!B1289="","",Ansøgning!B1289)</f>
        <v/>
      </c>
      <c r="C1307" s="75" t="str">
        <f>IF(Ansøgning!C1289="","",Ansøgning!C1289)</f>
        <v/>
      </c>
      <c r="D1307" s="75" t="str">
        <f>IF(Ansøgning!D1289="","",Ansøgning!D1289)</f>
        <v/>
      </c>
      <c r="E1307" s="76" t="str">
        <f>IF(Ansøgning!E1289="","",Ansøgning!E1289)</f>
        <v/>
      </c>
      <c r="F1307" s="76" t="str">
        <f>IF(Ansøgning!F1289="","",Ansøgning!F1289)</f>
        <v/>
      </c>
      <c r="G1307" s="33" t="str">
        <f>IF(OR(E1307="",F1307=""),"",NETWORKDAYS(E1307,F1307,Lister!$D$7:$D$13))</f>
        <v/>
      </c>
      <c r="H1307" s="76" t="str">
        <f>IF(Ansøgning!H1289="","",Ansøgning!H1289)</f>
        <v/>
      </c>
      <c r="I1307" s="32" t="str">
        <f t="shared" si="137"/>
        <v/>
      </c>
      <c r="J1307" s="77" t="str">
        <f>IF(Ansøgning!J1289="","",Ansøgning!J1289)</f>
        <v/>
      </c>
      <c r="K1307" s="77" t="str">
        <f>IF(Ansøgning!K1289="","",Ansøgning!K1289)</f>
        <v/>
      </c>
      <c r="L1307" s="46" t="str">
        <f t="shared" si="138"/>
        <v/>
      </c>
      <c r="M1307" s="78" t="str">
        <f>IF(Ansøgning!M1289="","",Ansøgning!M1289)</f>
        <v/>
      </c>
      <c r="N1307" s="31" t="str">
        <f t="shared" si="139"/>
        <v/>
      </c>
      <c r="O1307" s="78" t="str">
        <f>IF(Ansøgning!O1289="","",Ansøgning!O1289)</f>
        <v/>
      </c>
      <c r="P1307" s="78" t="str">
        <f>IF(Ansøgning!P1289="","",Ansøgning!P1289)</f>
        <v/>
      </c>
      <c r="Q1307" s="78" t="str">
        <f>IF(Ansøgning!Q1289="","",Ansøgning!Q1289)</f>
        <v/>
      </c>
      <c r="R1307" s="78" t="str">
        <f>IF(Ansøgning!R1289="","",Ansøgning!R1289)</f>
        <v/>
      </c>
      <c r="S1307" s="46" t="str">
        <f>IFERROR(MAX(IF(OR(O1307="",P1307=""),"",IF(AND(AND(MONTH(E1307)&gt;=7,MONTH(E1307)&lt;8),AND(MONTH(F1307)&gt;=7,MONTH(F1307)&lt;8)),(NETWORKDAYS(E1307,F1307,Lister!$D$7:$D$13)-O1307)*N1307/NETWORKDAYS(Lister!$D$19,Lister!$E$19,Lister!$D$7:$D$13),IF(AND(AND(MONTH(E1307)&gt;=7,MONTH(E1307)&lt;8),MONTH(F1307)&gt;7),(NETWORKDAYS(E1307,Lister!$E$19,Lister!$D$7:$D$13)-O1307)*N1307/NETWORKDAYS(Lister!$D$19,Lister!$E$19,Lister!$D$7:$D$13),IF(MONTH(E1307)&gt;7,0)))),0),"")</f>
        <v/>
      </c>
      <c r="T1307" s="46" t="str">
        <f>IFERROR(MAX(IF(OR(O1307="",P1307=""),"",IF(AND(AND(MONTH(E1307)&gt;=8,MONTH(E1307)&lt;9),AND(MONTH(F1307)&gt;=8,MONTH(F1307)&lt;9)),(NETWORKDAYS(E1307,F1307,Lister!$D$7:$D$13)-P1307)*N1307/NETWORKDAYS(Lister!$D$20,Lister!$E$20,Lister!$D$7:$D$13),IF(AND(MONTH(E1307)=7,MONTH(F1307)=8),(NETWORKDAYS(Lister!$D$20,F1307,Lister!$D$7:$D$13)-P1307)*N1307/NETWORKDAYS(Lister!$D$20,Lister!$E$20,Lister!$D$7:$D$13),IF(AND(MONTH(E1307)=7,MONTH(F1307)=7),0)))),0),"")</f>
        <v/>
      </c>
      <c r="U1307" s="78" t="str">
        <f>IF(Ansøgning!U1289="","",Ansøgning!U1289)</f>
        <v/>
      </c>
      <c r="V1307" s="119" t="str">
        <f t="shared" si="140"/>
        <v/>
      </c>
      <c r="W1307" s="120" t="str">
        <f t="shared" si="141"/>
        <v/>
      </c>
      <c r="X1307" s="42" t="str">
        <f t="shared" si="142"/>
        <v/>
      </c>
    </row>
    <row r="1308" spans="1:24" x14ac:dyDescent="0.25">
      <c r="A1308" s="13" t="str">
        <f t="shared" si="143"/>
        <v/>
      </c>
      <c r="B1308" s="75" t="str">
        <f>IF(Ansøgning!B1290="","",Ansøgning!B1290)</f>
        <v/>
      </c>
      <c r="C1308" s="75" t="str">
        <f>IF(Ansøgning!C1290="","",Ansøgning!C1290)</f>
        <v/>
      </c>
      <c r="D1308" s="75" t="str">
        <f>IF(Ansøgning!D1290="","",Ansøgning!D1290)</f>
        <v/>
      </c>
      <c r="E1308" s="76" t="str">
        <f>IF(Ansøgning!E1290="","",Ansøgning!E1290)</f>
        <v/>
      </c>
      <c r="F1308" s="76" t="str">
        <f>IF(Ansøgning!F1290="","",Ansøgning!F1290)</f>
        <v/>
      </c>
      <c r="G1308" s="33" t="str">
        <f>IF(OR(E1308="",F1308=""),"",NETWORKDAYS(E1308,F1308,Lister!$D$7:$D$13))</f>
        <v/>
      </c>
      <c r="H1308" s="76" t="str">
        <f>IF(Ansøgning!H1290="","",Ansøgning!H1290)</f>
        <v/>
      </c>
      <c r="I1308" s="32" t="str">
        <f t="shared" si="137"/>
        <v/>
      </c>
      <c r="J1308" s="77" t="str">
        <f>IF(Ansøgning!J1290="","",Ansøgning!J1290)</f>
        <v/>
      </c>
      <c r="K1308" s="77" t="str">
        <f>IF(Ansøgning!K1290="","",Ansøgning!K1290)</f>
        <v/>
      </c>
      <c r="L1308" s="46" t="str">
        <f t="shared" si="138"/>
        <v/>
      </c>
      <c r="M1308" s="78" t="str">
        <f>IF(Ansøgning!M1290="","",Ansøgning!M1290)</f>
        <v/>
      </c>
      <c r="N1308" s="31" t="str">
        <f t="shared" si="139"/>
        <v/>
      </c>
      <c r="O1308" s="78" t="str">
        <f>IF(Ansøgning!O1290="","",Ansøgning!O1290)</f>
        <v/>
      </c>
      <c r="P1308" s="78" t="str">
        <f>IF(Ansøgning!P1290="","",Ansøgning!P1290)</f>
        <v/>
      </c>
      <c r="Q1308" s="78" t="str">
        <f>IF(Ansøgning!Q1290="","",Ansøgning!Q1290)</f>
        <v/>
      </c>
      <c r="R1308" s="78" t="str">
        <f>IF(Ansøgning!R1290="","",Ansøgning!R1290)</f>
        <v/>
      </c>
      <c r="S1308" s="46" t="str">
        <f>IFERROR(MAX(IF(OR(O1308="",P1308=""),"",IF(AND(AND(MONTH(E1308)&gt;=7,MONTH(E1308)&lt;8),AND(MONTH(F1308)&gt;=7,MONTH(F1308)&lt;8)),(NETWORKDAYS(E1308,F1308,Lister!$D$7:$D$13)-O1308)*N1308/NETWORKDAYS(Lister!$D$19,Lister!$E$19,Lister!$D$7:$D$13),IF(AND(AND(MONTH(E1308)&gt;=7,MONTH(E1308)&lt;8),MONTH(F1308)&gt;7),(NETWORKDAYS(E1308,Lister!$E$19,Lister!$D$7:$D$13)-O1308)*N1308/NETWORKDAYS(Lister!$D$19,Lister!$E$19,Lister!$D$7:$D$13),IF(MONTH(E1308)&gt;7,0)))),0),"")</f>
        <v/>
      </c>
      <c r="T1308" s="46" t="str">
        <f>IFERROR(MAX(IF(OR(O1308="",P1308=""),"",IF(AND(AND(MONTH(E1308)&gt;=8,MONTH(E1308)&lt;9),AND(MONTH(F1308)&gt;=8,MONTH(F1308)&lt;9)),(NETWORKDAYS(E1308,F1308,Lister!$D$7:$D$13)-P1308)*N1308/NETWORKDAYS(Lister!$D$20,Lister!$E$20,Lister!$D$7:$D$13),IF(AND(MONTH(E1308)=7,MONTH(F1308)=8),(NETWORKDAYS(Lister!$D$20,F1308,Lister!$D$7:$D$13)-P1308)*N1308/NETWORKDAYS(Lister!$D$20,Lister!$E$20,Lister!$D$7:$D$13),IF(AND(MONTH(E1308)=7,MONTH(F1308)=7),0)))),0),"")</f>
        <v/>
      </c>
      <c r="U1308" s="78" t="str">
        <f>IF(Ansøgning!U1290="","",Ansøgning!U1290)</f>
        <v/>
      </c>
      <c r="V1308" s="119" t="str">
        <f t="shared" si="140"/>
        <v/>
      </c>
      <c r="W1308" s="120" t="str">
        <f t="shared" si="141"/>
        <v/>
      </c>
      <c r="X1308" s="42" t="str">
        <f t="shared" si="142"/>
        <v/>
      </c>
    </row>
    <row r="1309" spans="1:24" x14ac:dyDescent="0.25">
      <c r="A1309" s="13" t="str">
        <f t="shared" si="143"/>
        <v/>
      </c>
      <c r="B1309" s="75" t="str">
        <f>IF(Ansøgning!B1291="","",Ansøgning!B1291)</f>
        <v/>
      </c>
      <c r="C1309" s="75" t="str">
        <f>IF(Ansøgning!C1291="","",Ansøgning!C1291)</f>
        <v/>
      </c>
      <c r="D1309" s="75" t="str">
        <f>IF(Ansøgning!D1291="","",Ansøgning!D1291)</f>
        <v/>
      </c>
      <c r="E1309" s="76" t="str">
        <f>IF(Ansøgning!E1291="","",Ansøgning!E1291)</f>
        <v/>
      </c>
      <c r="F1309" s="76" t="str">
        <f>IF(Ansøgning!F1291="","",Ansøgning!F1291)</f>
        <v/>
      </c>
      <c r="G1309" s="33" t="str">
        <f>IF(OR(E1309="",F1309=""),"",NETWORKDAYS(E1309,F1309,Lister!$D$7:$D$13))</f>
        <v/>
      </c>
      <c r="H1309" s="76" t="str">
        <f>IF(Ansøgning!H1291="","",Ansøgning!H1291)</f>
        <v/>
      </c>
      <c r="I1309" s="32" t="str">
        <f t="shared" si="137"/>
        <v/>
      </c>
      <c r="J1309" s="77" t="str">
        <f>IF(Ansøgning!J1291="","",Ansøgning!J1291)</f>
        <v/>
      </c>
      <c r="K1309" s="77" t="str">
        <f>IF(Ansøgning!K1291="","",Ansøgning!K1291)</f>
        <v/>
      </c>
      <c r="L1309" s="46" t="str">
        <f t="shared" si="138"/>
        <v/>
      </c>
      <c r="M1309" s="78" t="str">
        <f>IF(Ansøgning!M1291="","",Ansøgning!M1291)</f>
        <v/>
      </c>
      <c r="N1309" s="31" t="str">
        <f t="shared" si="139"/>
        <v/>
      </c>
      <c r="O1309" s="78" t="str">
        <f>IF(Ansøgning!O1291="","",Ansøgning!O1291)</f>
        <v/>
      </c>
      <c r="P1309" s="78" t="str">
        <f>IF(Ansøgning!P1291="","",Ansøgning!P1291)</f>
        <v/>
      </c>
      <c r="Q1309" s="78" t="str">
        <f>IF(Ansøgning!Q1291="","",Ansøgning!Q1291)</f>
        <v/>
      </c>
      <c r="R1309" s="78" t="str">
        <f>IF(Ansøgning!R1291="","",Ansøgning!R1291)</f>
        <v/>
      </c>
      <c r="S1309" s="46" t="str">
        <f>IFERROR(MAX(IF(OR(O1309="",P1309=""),"",IF(AND(AND(MONTH(E1309)&gt;=7,MONTH(E1309)&lt;8),AND(MONTH(F1309)&gt;=7,MONTH(F1309)&lt;8)),(NETWORKDAYS(E1309,F1309,Lister!$D$7:$D$13)-O1309)*N1309/NETWORKDAYS(Lister!$D$19,Lister!$E$19,Lister!$D$7:$D$13),IF(AND(AND(MONTH(E1309)&gt;=7,MONTH(E1309)&lt;8),MONTH(F1309)&gt;7),(NETWORKDAYS(E1309,Lister!$E$19,Lister!$D$7:$D$13)-O1309)*N1309/NETWORKDAYS(Lister!$D$19,Lister!$E$19,Lister!$D$7:$D$13),IF(MONTH(E1309)&gt;7,0)))),0),"")</f>
        <v/>
      </c>
      <c r="T1309" s="46" t="str">
        <f>IFERROR(MAX(IF(OR(O1309="",P1309=""),"",IF(AND(AND(MONTH(E1309)&gt;=8,MONTH(E1309)&lt;9),AND(MONTH(F1309)&gt;=8,MONTH(F1309)&lt;9)),(NETWORKDAYS(E1309,F1309,Lister!$D$7:$D$13)-P1309)*N1309/NETWORKDAYS(Lister!$D$20,Lister!$E$20,Lister!$D$7:$D$13),IF(AND(MONTH(E1309)=7,MONTH(F1309)=8),(NETWORKDAYS(Lister!$D$20,F1309,Lister!$D$7:$D$13)-P1309)*N1309/NETWORKDAYS(Lister!$D$20,Lister!$E$20,Lister!$D$7:$D$13),IF(AND(MONTH(E1309)=7,MONTH(F1309)=7),0)))),0),"")</f>
        <v/>
      </c>
      <c r="U1309" s="78" t="str">
        <f>IF(Ansøgning!U1291="","",Ansøgning!U1291)</f>
        <v/>
      </c>
      <c r="V1309" s="119" t="str">
        <f t="shared" si="140"/>
        <v/>
      </c>
      <c r="W1309" s="120" t="str">
        <f t="shared" si="141"/>
        <v/>
      </c>
      <c r="X1309" s="42" t="str">
        <f t="shared" si="142"/>
        <v/>
      </c>
    </row>
    <row r="1310" spans="1:24" x14ac:dyDescent="0.25">
      <c r="A1310" s="13" t="str">
        <f t="shared" si="143"/>
        <v/>
      </c>
      <c r="B1310" s="75" t="str">
        <f>IF(Ansøgning!B1292="","",Ansøgning!B1292)</f>
        <v/>
      </c>
      <c r="C1310" s="75" t="str">
        <f>IF(Ansøgning!C1292="","",Ansøgning!C1292)</f>
        <v/>
      </c>
      <c r="D1310" s="75" t="str">
        <f>IF(Ansøgning!D1292="","",Ansøgning!D1292)</f>
        <v/>
      </c>
      <c r="E1310" s="76" t="str">
        <f>IF(Ansøgning!E1292="","",Ansøgning!E1292)</f>
        <v/>
      </c>
      <c r="F1310" s="76" t="str">
        <f>IF(Ansøgning!F1292="","",Ansøgning!F1292)</f>
        <v/>
      </c>
      <c r="G1310" s="33" t="str">
        <f>IF(OR(E1310="",F1310=""),"",NETWORKDAYS(E1310,F1310,Lister!$D$7:$D$13))</f>
        <v/>
      </c>
      <c r="H1310" s="76" t="str">
        <f>IF(Ansøgning!H1292="","",Ansøgning!H1292)</f>
        <v/>
      </c>
      <c r="I1310" s="32" t="str">
        <f t="shared" si="137"/>
        <v/>
      </c>
      <c r="J1310" s="77" t="str">
        <f>IF(Ansøgning!J1292="","",Ansøgning!J1292)</f>
        <v/>
      </c>
      <c r="K1310" s="77" t="str">
        <f>IF(Ansøgning!K1292="","",Ansøgning!K1292)</f>
        <v/>
      </c>
      <c r="L1310" s="46" t="str">
        <f t="shared" si="138"/>
        <v/>
      </c>
      <c r="M1310" s="78" t="str">
        <f>IF(Ansøgning!M1292="","",Ansøgning!M1292)</f>
        <v/>
      </c>
      <c r="N1310" s="31" t="str">
        <f t="shared" si="139"/>
        <v/>
      </c>
      <c r="O1310" s="78" t="str">
        <f>IF(Ansøgning!O1292="","",Ansøgning!O1292)</f>
        <v/>
      </c>
      <c r="P1310" s="78" t="str">
        <f>IF(Ansøgning!P1292="","",Ansøgning!P1292)</f>
        <v/>
      </c>
      <c r="Q1310" s="78" t="str">
        <f>IF(Ansøgning!Q1292="","",Ansøgning!Q1292)</f>
        <v/>
      </c>
      <c r="R1310" s="78" t="str">
        <f>IF(Ansøgning!R1292="","",Ansøgning!R1292)</f>
        <v/>
      </c>
      <c r="S1310" s="46" t="str">
        <f>IFERROR(MAX(IF(OR(O1310="",P1310=""),"",IF(AND(AND(MONTH(E1310)&gt;=7,MONTH(E1310)&lt;8),AND(MONTH(F1310)&gt;=7,MONTH(F1310)&lt;8)),(NETWORKDAYS(E1310,F1310,Lister!$D$7:$D$13)-O1310)*N1310/NETWORKDAYS(Lister!$D$19,Lister!$E$19,Lister!$D$7:$D$13),IF(AND(AND(MONTH(E1310)&gt;=7,MONTH(E1310)&lt;8),MONTH(F1310)&gt;7),(NETWORKDAYS(E1310,Lister!$E$19,Lister!$D$7:$D$13)-O1310)*N1310/NETWORKDAYS(Lister!$D$19,Lister!$E$19,Lister!$D$7:$D$13),IF(MONTH(E1310)&gt;7,0)))),0),"")</f>
        <v/>
      </c>
      <c r="T1310" s="46" t="str">
        <f>IFERROR(MAX(IF(OR(O1310="",P1310=""),"",IF(AND(AND(MONTH(E1310)&gt;=8,MONTH(E1310)&lt;9),AND(MONTH(F1310)&gt;=8,MONTH(F1310)&lt;9)),(NETWORKDAYS(E1310,F1310,Lister!$D$7:$D$13)-P1310)*N1310/NETWORKDAYS(Lister!$D$20,Lister!$E$20,Lister!$D$7:$D$13),IF(AND(MONTH(E1310)=7,MONTH(F1310)=8),(NETWORKDAYS(Lister!$D$20,F1310,Lister!$D$7:$D$13)-P1310)*N1310/NETWORKDAYS(Lister!$D$20,Lister!$E$20,Lister!$D$7:$D$13),IF(AND(MONTH(E1310)=7,MONTH(F1310)=7),0)))),0),"")</f>
        <v/>
      </c>
      <c r="U1310" s="78" t="str">
        <f>IF(Ansøgning!U1292="","",Ansøgning!U1292)</f>
        <v/>
      </c>
      <c r="V1310" s="119" t="str">
        <f t="shared" si="140"/>
        <v/>
      </c>
      <c r="W1310" s="120" t="str">
        <f t="shared" si="141"/>
        <v/>
      </c>
      <c r="X1310" s="42" t="str">
        <f t="shared" si="142"/>
        <v/>
      </c>
    </row>
    <row r="1311" spans="1:24" x14ac:dyDescent="0.25">
      <c r="A1311" s="13" t="str">
        <f t="shared" si="143"/>
        <v/>
      </c>
      <c r="B1311" s="75" t="str">
        <f>IF(Ansøgning!B1293="","",Ansøgning!B1293)</f>
        <v/>
      </c>
      <c r="C1311" s="75" t="str">
        <f>IF(Ansøgning!C1293="","",Ansøgning!C1293)</f>
        <v/>
      </c>
      <c r="D1311" s="75" t="str">
        <f>IF(Ansøgning!D1293="","",Ansøgning!D1293)</f>
        <v/>
      </c>
      <c r="E1311" s="76" t="str">
        <f>IF(Ansøgning!E1293="","",Ansøgning!E1293)</f>
        <v/>
      </c>
      <c r="F1311" s="76" t="str">
        <f>IF(Ansøgning!F1293="","",Ansøgning!F1293)</f>
        <v/>
      </c>
      <c r="G1311" s="33" t="str">
        <f>IF(OR(E1311="",F1311=""),"",NETWORKDAYS(E1311,F1311,Lister!$D$7:$D$13))</f>
        <v/>
      </c>
      <c r="H1311" s="76" t="str">
        <f>IF(Ansøgning!H1293="","",Ansøgning!H1293)</f>
        <v/>
      </c>
      <c r="I1311" s="32" t="str">
        <f t="shared" si="137"/>
        <v/>
      </c>
      <c r="J1311" s="77" t="str">
        <f>IF(Ansøgning!J1293="","",Ansøgning!J1293)</f>
        <v/>
      </c>
      <c r="K1311" s="77" t="str">
        <f>IF(Ansøgning!K1293="","",Ansøgning!K1293)</f>
        <v/>
      </c>
      <c r="L1311" s="46" t="str">
        <f t="shared" si="138"/>
        <v/>
      </c>
      <c r="M1311" s="78" t="str">
        <f>IF(Ansøgning!M1293="","",Ansøgning!M1293)</f>
        <v/>
      </c>
      <c r="N1311" s="31" t="str">
        <f t="shared" si="139"/>
        <v/>
      </c>
      <c r="O1311" s="78" t="str">
        <f>IF(Ansøgning!O1293="","",Ansøgning!O1293)</f>
        <v/>
      </c>
      <c r="P1311" s="78" t="str">
        <f>IF(Ansøgning!P1293="","",Ansøgning!P1293)</f>
        <v/>
      </c>
      <c r="Q1311" s="78" t="str">
        <f>IF(Ansøgning!Q1293="","",Ansøgning!Q1293)</f>
        <v/>
      </c>
      <c r="R1311" s="78" t="str">
        <f>IF(Ansøgning!R1293="","",Ansøgning!R1293)</f>
        <v/>
      </c>
      <c r="S1311" s="46" t="str">
        <f>IFERROR(MAX(IF(OR(O1311="",P1311=""),"",IF(AND(AND(MONTH(E1311)&gt;=7,MONTH(E1311)&lt;8),AND(MONTH(F1311)&gt;=7,MONTH(F1311)&lt;8)),(NETWORKDAYS(E1311,F1311,Lister!$D$7:$D$13)-O1311)*N1311/NETWORKDAYS(Lister!$D$19,Lister!$E$19,Lister!$D$7:$D$13),IF(AND(AND(MONTH(E1311)&gt;=7,MONTH(E1311)&lt;8),MONTH(F1311)&gt;7),(NETWORKDAYS(E1311,Lister!$E$19,Lister!$D$7:$D$13)-O1311)*N1311/NETWORKDAYS(Lister!$D$19,Lister!$E$19,Lister!$D$7:$D$13),IF(MONTH(E1311)&gt;7,0)))),0),"")</f>
        <v/>
      </c>
      <c r="T1311" s="46" t="str">
        <f>IFERROR(MAX(IF(OR(O1311="",P1311=""),"",IF(AND(AND(MONTH(E1311)&gt;=8,MONTH(E1311)&lt;9),AND(MONTH(F1311)&gt;=8,MONTH(F1311)&lt;9)),(NETWORKDAYS(E1311,F1311,Lister!$D$7:$D$13)-P1311)*N1311/NETWORKDAYS(Lister!$D$20,Lister!$E$20,Lister!$D$7:$D$13),IF(AND(MONTH(E1311)=7,MONTH(F1311)=8),(NETWORKDAYS(Lister!$D$20,F1311,Lister!$D$7:$D$13)-P1311)*N1311/NETWORKDAYS(Lister!$D$20,Lister!$E$20,Lister!$D$7:$D$13),IF(AND(MONTH(E1311)=7,MONTH(F1311)=7),0)))),0),"")</f>
        <v/>
      </c>
      <c r="U1311" s="78" t="str">
        <f>IF(Ansøgning!U1293="","",Ansøgning!U1293)</f>
        <v/>
      </c>
      <c r="V1311" s="119" t="str">
        <f t="shared" si="140"/>
        <v/>
      </c>
      <c r="W1311" s="120" t="str">
        <f t="shared" si="141"/>
        <v/>
      </c>
      <c r="X1311" s="42" t="str">
        <f t="shared" si="142"/>
        <v/>
      </c>
    </row>
    <row r="1312" spans="1:24" x14ac:dyDescent="0.25">
      <c r="A1312" s="13" t="str">
        <f t="shared" si="143"/>
        <v/>
      </c>
      <c r="B1312" s="75" t="str">
        <f>IF(Ansøgning!B1294="","",Ansøgning!B1294)</f>
        <v/>
      </c>
      <c r="C1312" s="75" t="str">
        <f>IF(Ansøgning!C1294="","",Ansøgning!C1294)</f>
        <v/>
      </c>
      <c r="D1312" s="75" t="str">
        <f>IF(Ansøgning!D1294="","",Ansøgning!D1294)</f>
        <v/>
      </c>
      <c r="E1312" s="76" t="str">
        <f>IF(Ansøgning!E1294="","",Ansøgning!E1294)</f>
        <v/>
      </c>
      <c r="F1312" s="76" t="str">
        <f>IF(Ansøgning!F1294="","",Ansøgning!F1294)</f>
        <v/>
      </c>
      <c r="G1312" s="33" t="str">
        <f>IF(OR(E1312="",F1312=""),"",NETWORKDAYS(E1312,F1312,Lister!$D$7:$D$13))</f>
        <v/>
      </c>
      <c r="H1312" s="76" t="str">
        <f>IF(Ansøgning!H1294="","",Ansøgning!H1294)</f>
        <v/>
      </c>
      <c r="I1312" s="32" t="str">
        <f t="shared" si="137"/>
        <v/>
      </c>
      <c r="J1312" s="77" t="str">
        <f>IF(Ansøgning!J1294="","",Ansøgning!J1294)</f>
        <v/>
      </c>
      <c r="K1312" s="77" t="str">
        <f>IF(Ansøgning!K1294="","",Ansøgning!K1294)</f>
        <v/>
      </c>
      <c r="L1312" s="46" t="str">
        <f t="shared" si="138"/>
        <v/>
      </c>
      <c r="M1312" s="78" t="str">
        <f>IF(Ansøgning!M1294="","",Ansøgning!M1294)</f>
        <v/>
      </c>
      <c r="N1312" s="31" t="str">
        <f t="shared" si="139"/>
        <v/>
      </c>
      <c r="O1312" s="78" t="str">
        <f>IF(Ansøgning!O1294="","",Ansøgning!O1294)</f>
        <v/>
      </c>
      <c r="P1312" s="78" t="str">
        <f>IF(Ansøgning!P1294="","",Ansøgning!P1294)</f>
        <v/>
      </c>
      <c r="Q1312" s="78" t="str">
        <f>IF(Ansøgning!Q1294="","",Ansøgning!Q1294)</f>
        <v/>
      </c>
      <c r="R1312" s="78" t="str">
        <f>IF(Ansøgning!R1294="","",Ansøgning!R1294)</f>
        <v/>
      </c>
      <c r="S1312" s="46" t="str">
        <f>IFERROR(MAX(IF(OR(O1312="",P1312=""),"",IF(AND(AND(MONTH(E1312)&gt;=7,MONTH(E1312)&lt;8),AND(MONTH(F1312)&gt;=7,MONTH(F1312)&lt;8)),(NETWORKDAYS(E1312,F1312,Lister!$D$7:$D$13)-O1312)*N1312/NETWORKDAYS(Lister!$D$19,Lister!$E$19,Lister!$D$7:$D$13),IF(AND(AND(MONTH(E1312)&gt;=7,MONTH(E1312)&lt;8),MONTH(F1312)&gt;7),(NETWORKDAYS(E1312,Lister!$E$19,Lister!$D$7:$D$13)-O1312)*N1312/NETWORKDAYS(Lister!$D$19,Lister!$E$19,Lister!$D$7:$D$13),IF(MONTH(E1312)&gt;7,0)))),0),"")</f>
        <v/>
      </c>
      <c r="T1312" s="46" t="str">
        <f>IFERROR(MAX(IF(OR(O1312="",P1312=""),"",IF(AND(AND(MONTH(E1312)&gt;=8,MONTH(E1312)&lt;9),AND(MONTH(F1312)&gt;=8,MONTH(F1312)&lt;9)),(NETWORKDAYS(E1312,F1312,Lister!$D$7:$D$13)-P1312)*N1312/NETWORKDAYS(Lister!$D$20,Lister!$E$20,Lister!$D$7:$D$13),IF(AND(MONTH(E1312)=7,MONTH(F1312)=8),(NETWORKDAYS(Lister!$D$20,F1312,Lister!$D$7:$D$13)-P1312)*N1312/NETWORKDAYS(Lister!$D$20,Lister!$E$20,Lister!$D$7:$D$13),IF(AND(MONTH(E1312)=7,MONTH(F1312)=7),0)))),0),"")</f>
        <v/>
      </c>
      <c r="U1312" s="78" t="str">
        <f>IF(Ansøgning!U1294="","",Ansøgning!U1294)</f>
        <v/>
      </c>
      <c r="V1312" s="119" t="str">
        <f t="shared" si="140"/>
        <v/>
      </c>
      <c r="W1312" s="120" t="str">
        <f t="shared" si="141"/>
        <v/>
      </c>
      <c r="X1312" s="42" t="str">
        <f t="shared" si="142"/>
        <v/>
      </c>
    </row>
    <row r="1313" spans="1:24" x14ac:dyDescent="0.25">
      <c r="A1313" s="13" t="str">
        <f t="shared" si="143"/>
        <v/>
      </c>
      <c r="B1313" s="75" t="str">
        <f>IF(Ansøgning!B1295="","",Ansøgning!B1295)</f>
        <v/>
      </c>
      <c r="C1313" s="75" t="str">
        <f>IF(Ansøgning!C1295="","",Ansøgning!C1295)</f>
        <v/>
      </c>
      <c r="D1313" s="75" t="str">
        <f>IF(Ansøgning!D1295="","",Ansøgning!D1295)</f>
        <v/>
      </c>
      <c r="E1313" s="76" t="str">
        <f>IF(Ansøgning!E1295="","",Ansøgning!E1295)</f>
        <v/>
      </c>
      <c r="F1313" s="76" t="str">
        <f>IF(Ansøgning!F1295="","",Ansøgning!F1295)</f>
        <v/>
      </c>
      <c r="G1313" s="33" t="str">
        <f>IF(OR(E1313="",F1313=""),"",NETWORKDAYS(E1313,F1313,Lister!$D$7:$D$13))</f>
        <v/>
      </c>
      <c r="H1313" s="76" t="str">
        <f>IF(Ansøgning!H1295="","",Ansøgning!H1295)</f>
        <v/>
      </c>
      <c r="I1313" s="32" t="str">
        <f t="shared" si="137"/>
        <v/>
      </c>
      <c r="J1313" s="77" t="str">
        <f>IF(Ansøgning!J1295="","",Ansøgning!J1295)</f>
        <v/>
      </c>
      <c r="K1313" s="77" t="str">
        <f>IF(Ansøgning!K1295="","",Ansøgning!K1295)</f>
        <v/>
      </c>
      <c r="L1313" s="46" t="str">
        <f t="shared" si="138"/>
        <v/>
      </c>
      <c r="M1313" s="78" t="str">
        <f>IF(Ansøgning!M1295="","",Ansøgning!M1295)</f>
        <v/>
      </c>
      <c r="N1313" s="31" t="str">
        <f t="shared" si="139"/>
        <v/>
      </c>
      <c r="O1313" s="78" t="str">
        <f>IF(Ansøgning!O1295="","",Ansøgning!O1295)</f>
        <v/>
      </c>
      <c r="P1313" s="78" t="str">
        <f>IF(Ansøgning!P1295="","",Ansøgning!P1295)</f>
        <v/>
      </c>
      <c r="Q1313" s="78" t="str">
        <f>IF(Ansøgning!Q1295="","",Ansøgning!Q1295)</f>
        <v/>
      </c>
      <c r="R1313" s="78" t="str">
        <f>IF(Ansøgning!R1295="","",Ansøgning!R1295)</f>
        <v/>
      </c>
      <c r="S1313" s="46" t="str">
        <f>IFERROR(MAX(IF(OR(O1313="",P1313=""),"",IF(AND(AND(MONTH(E1313)&gt;=7,MONTH(E1313)&lt;8),AND(MONTH(F1313)&gt;=7,MONTH(F1313)&lt;8)),(NETWORKDAYS(E1313,F1313,Lister!$D$7:$D$13)-O1313)*N1313/NETWORKDAYS(Lister!$D$19,Lister!$E$19,Lister!$D$7:$D$13),IF(AND(AND(MONTH(E1313)&gt;=7,MONTH(E1313)&lt;8),MONTH(F1313)&gt;7),(NETWORKDAYS(E1313,Lister!$E$19,Lister!$D$7:$D$13)-O1313)*N1313/NETWORKDAYS(Lister!$D$19,Lister!$E$19,Lister!$D$7:$D$13),IF(MONTH(E1313)&gt;7,0)))),0),"")</f>
        <v/>
      </c>
      <c r="T1313" s="46" t="str">
        <f>IFERROR(MAX(IF(OR(O1313="",P1313=""),"",IF(AND(AND(MONTH(E1313)&gt;=8,MONTH(E1313)&lt;9),AND(MONTH(F1313)&gt;=8,MONTH(F1313)&lt;9)),(NETWORKDAYS(E1313,F1313,Lister!$D$7:$D$13)-P1313)*N1313/NETWORKDAYS(Lister!$D$20,Lister!$E$20,Lister!$D$7:$D$13),IF(AND(MONTH(E1313)=7,MONTH(F1313)=8),(NETWORKDAYS(Lister!$D$20,F1313,Lister!$D$7:$D$13)-P1313)*N1313/NETWORKDAYS(Lister!$D$20,Lister!$E$20,Lister!$D$7:$D$13),IF(AND(MONTH(E1313)=7,MONTH(F1313)=7),0)))),0),"")</f>
        <v/>
      </c>
      <c r="U1313" s="78" t="str">
        <f>IF(Ansøgning!U1295="","",Ansøgning!U1295)</f>
        <v/>
      </c>
      <c r="V1313" s="119" t="str">
        <f t="shared" si="140"/>
        <v/>
      </c>
      <c r="W1313" s="120" t="str">
        <f t="shared" si="141"/>
        <v/>
      </c>
      <c r="X1313" s="42" t="str">
        <f t="shared" si="142"/>
        <v/>
      </c>
    </row>
    <row r="1314" spans="1:24" x14ac:dyDescent="0.25">
      <c r="A1314" s="13" t="str">
        <f t="shared" si="143"/>
        <v/>
      </c>
      <c r="B1314" s="75" t="str">
        <f>IF(Ansøgning!B1296="","",Ansøgning!B1296)</f>
        <v/>
      </c>
      <c r="C1314" s="75" t="str">
        <f>IF(Ansøgning!C1296="","",Ansøgning!C1296)</f>
        <v/>
      </c>
      <c r="D1314" s="75" t="str">
        <f>IF(Ansøgning!D1296="","",Ansøgning!D1296)</f>
        <v/>
      </c>
      <c r="E1314" s="76" t="str">
        <f>IF(Ansøgning!E1296="","",Ansøgning!E1296)</f>
        <v/>
      </c>
      <c r="F1314" s="76" t="str">
        <f>IF(Ansøgning!F1296="","",Ansøgning!F1296)</f>
        <v/>
      </c>
      <c r="G1314" s="33" t="str">
        <f>IF(OR(E1314="",F1314=""),"",NETWORKDAYS(E1314,F1314,Lister!$D$7:$D$13))</f>
        <v/>
      </c>
      <c r="H1314" s="76" t="str">
        <f>IF(Ansøgning!H1296="","",Ansøgning!H1296)</f>
        <v/>
      </c>
      <c r="I1314" s="32" t="str">
        <f t="shared" si="137"/>
        <v/>
      </c>
      <c r="J1314" s="77" t="str">
        <f>IF(Ansøgning!J1296="","",Ansøgning!J1296)</f>
        <v/>
      </c>
      <c r="K1314" s="77" t="str">
        <f>IF(Ansøgning!K1296="","",Ansøgning!K1296)</f>
        <v/>
      </c>
      <c r="L1314" s="46" t="str">
        <f t="shared" si="138"/>
        <v/>
      </c>
      <c r="M1314" s="78" t="str">
        <f>IF(Ansøgning!M1296="","",Ansøgning!M1296)</f>
        <v/>
      </c>
      <c r="N1314" s="31" t="str">
        <f t="shared" si="139"/>
        <v/>
      </c>
      <c r="O1314" s="78" t="str">
        <f>IF(Ansøgning!O1296="","",Ansøgning!O1296)</f>
        <v/>
      </c>
      <c r="P1314" s="78" t="str">
        <f>IF(Ansøgning!P1296="","",Ansøgning!P1296)</f>
        <v/>
      </c>
      <c r="Q1314" s="78" t="str">
        <f>IF(Ansøgning!Q1296="","",Ansøgning!Q1296)</f>
        <v/>
      </c>
      <c r="R1314" s="78" t="str">
        <f>IF(Ansøgning!R1296="","",Ansøgning!R1296)</f>
        <v/>
      </c>
      <c r="S1314" s="46" t="str">
        <f>IFERROR(MAX(IF(OR(O1314="",P1314=""),"",IF(AND(AND(MONTH(E1314)&gt;=7,MONTH(E1314)&lt;8),AND(MONTH(F1314)&gt;=7,MONTH(F1314)&lt;8)),(NETWORKDAYS(E1314,F1314,Lister!$D$7:$D$13)-O1314)*N1314/NETWORKDAYS(Lister!$D$19,Lister!$E$19,Lister!$D$7:$D$13),IF(AND(AND(MONTH(E1314)&gt;=7,MONTH(E1314)&lt;8),MONTH(F1314)&gt;7),(NETWORKDAYS(E1314,Lister!$E$19,Lister!$D$7:$D$13)-O1314)*N1314/NETWORKDAYS(Lister!$D$19,Lister!$E$19,Lister!$D$7:$D$13),IF(MONTH(E1314)&gt;7,0)))),0),"")</f>
        <v/>
      </c>
      <c r="T1314" s="46" t="str">
        <f>IFERROR(MAX(IF(OR(O1314="",P1314=""),"",IF(AND(AND(MONTH(E1314)&gt;=8,MONTH(E1314)&lt;9),AND(MONTH(F1314)&gt;=8,MONTH(F1314)&lt;9)),(NETWORKDAYS(E1314,F1314,Lister!$D$7:$D$13)-P1314)*N1314/NETWORKDAYS(Lister!$D$20,Lister!$E$20,Lister!$D$7:$D$13),IF(AND(MONTH(E1314)=7,MONTH(F1314)=8),(NETWORKDAYS(Lister!$D$20,F1314,Lister!$D$7:$D$13)-P1314)*N1314/NETWORKDAYS(Lister!$D$20,Lister!$E$20,Lister!$D$7:$D$13),IF(AND(MONTH(E1314)=7,MONTH(F1314)=7),0)))),0),"")</f>
        <v/>
      </c>
      <c r="U1314" s="78" t="str">
        <f>IF(Ansøgning!U1296="","",Ansøgning!U1296)</f>
        <v/>
      </c>
      <c r="V1314" s="119" t="str">
        <f t="shared" si="140"/>
        <v/>
      </c>
      <c r="W1314" s="120" t="str">
        <f t="shared" si="141"/>
        <v/>
      </c>
      <c r="X1314" s="42" t="str">
        <f t="shared" si="142"/>
        <v/>
      </c>
    </row>
    <row r="1315" spans="1:24" x14ac:dyDescent="0.25">
      <c r="A1315" s="13" t="str">
        <f t="shared" si="143"/>
        <v/>
      </c>
      <c r="B1315" s="75" t="str">
        <f>IF(Ansøgning!B1297="","",Ansøgning!B1297)</f>
        <v/>
      </c>
      <c r="C1315" s="75" t="str">
        <f>IF(Ansøgning!C1297="","",Ansøgning!C1297)</f>
        <v/>
      </c>
      <c r="D1315" s="75" t="str">
        <f>IF(Ansøgning!D1297="","",Ansøgning!D1297)</f>
        <v/>
      </c>
      <c r="E1315" s="76" t="str">
        <f>IF(Ansøgning!E1297="","",Ansøgning!E1297)</f>
        <v/>
      </c>
      <c r="F1315" s="76" t="str">
        <f>IF(Ansøgning!F1297="","",Ansøgning!F1297)</f>
        <v/>
      </c>
      <c r="G1315" s="33" t="str">
        <f>IF(OR(E1315="",F1315=""),"",NETWORKDAYS(E1315,F1315,Lister!$D$7:$D$13))</f>
        <v/>
      </c>
      <c r="H1315" s="76" t="str">
        <f>IF(Ansøgning!H1297="","",Ansøgning!H1297)</f>
        <v/>
      </c>
      <c r="I1315" s="32" t="str">
        <f t="shared" si="137"/>
        <v/>
      </c>
      <c r="J1315" s="77" t="str">
        <f>IF(Ansøgning!J1297="","",Ansøgning!J1297)</f>
        <v/>
      </c>
      <c r="K1315" s="77" t="str">
        <f>IF(Ansøgning!K1297="","",Ansøgning!K1297)</f>
        <v/>
      </c>
      <c r="L1315" s="46" t="str">
        <f t="shared" si="138"/>
        <v/>
      </c>
      <c r="M1315" s="78" t="str">
        <f>IF(Ansøgning!M1297="","",Ansøgning!M1297)</f>
        <v/>
      </c>
      <c r="N1315" s="31" t="str">
        <f t="shared" si="139"/>
        <v/>
      </c>
      <c r="O1315" s="78" t="str">
        <f>IF(Ansøgning!O1297="","",Ansøgning!O1297)</f>
        <v/>
      </c>
      <c r="P1315" s="78" t="str">
        <f>IF(Ansøgning!P1297="","",Ansøgning!P1297)</f>
        <v/>
      </c>
      <c r="Q1315" s="78" t="str">
        <f>IF(Ansøgning!Q1297="","",Ansøgning!Q1297)</f>
        <v/>
      </c>
      <c r="R1315" s="78" t="str">
        <f>IF(Ansøgning!R1297="","",Ansøgning!R1297)</f>
        <v/>
      </c>
      <c r="S1315" s="46" t="str">
        <f>IFERROR(MAX(IF(OR(O1315="",P1315=""),"",IF(AND(AND(MONTH(E1315)&gt;=7,MONTH(E1315)&lt;8),AND(MONTH(F1315)&gt;=7,MONTH(F1315)&lt;8)),(NETWORKDAYS(E1315,F1315,Lister!$D$7:$D$13)-O1315)*N1315/NETWORKDAYS(Lister!$D$19,Lister!$E$19,Lister!$D$7:$D$13),IF(AND(AND(MONTH(E1315)&gt;=7,MONTH(E1315)&lt;8),MONTH(F1315)&gt;7),(NETWORKDAYS(E1315,Lister!$E$19,Lister!$D$7:$D$13)-O1315)*N1315/NETWORKDAYS(Lister!$D$19,Lister!$E$19,Lister!$D$7:$D$13),IF(MONTH(E1315)&gt;7,0)))),0),"")</f>
        <v/>
      </c>
      <c r="T1315" s="46" t="str">
        <f>IFERROR(MAX(IF(OR(O1315="",P1315=""),"",IF(AND(AND(MONTH(E1315)&gt;=8,MONTH(E1315)&lt;9),AND(MONTH(F1315)&gt;=8,MONTH(F1315)&lt;9)),(NETWORKDAYS(E1315,F1315,Lister!$D$7:$D$13)-P1315)*N1315/NETWORKDAYS(Lister!$D$20,Lister!$E$20,Lister!$D$7:$D$13),IF(AND(MONTH(E1315)=7,MONTH(F1315)=8),(NETWORKDAYS(Lister!$D$20,F1315,Lister!$D$7:$D$13)-P1315)*N1315/NETWORKDAYS(Lister!$D$20,Lister!$E$20,Lister!$D$7:$D$13),IF(AND(MONTH(E1315)=7,MONTH(F1315)=7),0)))),0),"")</f>
        <v/>
      </c>
      <c r="U1315" s="78" t="str">
        <f>IF(Ansøgning!U1297="","",Ansøgning!U1297)</f>
        <v/>
      </c>
      <c r="V1315" s="119" t="str">
        <f t="shared" si="140"/>
        <v/>
      </c>
      <c r="W1315" s="120" t="str">
        <f t="shared" si="141"/>
        <v/>
      </c>
      <c r="X1315" s="42" t="str">
        <f t="shared" si="142"/>
        <v/>
      </c>
    </row>
    <row r="1316" spans="1:24" x14ac:dyDescent="0.25">
      <c r="A1316" s="13" t="str">
        <f t="shared" si="143"/>
        <v/>
      </c>
      <c r="B1316" s="75" t="str">
        <f>IF(Ansøgning!B1298="","",Ansøgning!B1298)</f>
        <v/>
      </c>
      <c r="C1316" s="75" t="str">
        <f>IF(Ansøgning!C1298="","",Ansøgning!C1298)</f>
        <v/>
      </c>
      <c r="D1316" s="75" t="str">
        <f>IF(Ansøgning!D1298="","",Ansøgning!D1298)</f>
        <v/>
      </c>
      <c r="E1316" s="76" t="str">
        <f>IF(Ansøgning!E1298="","",Ansøgning!E1298)</f>
        <v/>
      </c>
      <c r="F1316" s="76" t="str">
        <f>IF(Ansøgning!F1298="","",Ansøgning!F1298)</f>
        <v/>
      </c>
      <c r="G1316" s="33" t="str">
        <f>IF(OR(E1316="",F1316=""),"",NETWORKDAYS(E1316,F1316,Lister!$D$7:$D$13))</f>
        <v/>
      </c>
      <c r="H1316" s="76" t="str">
        <f>IF(Ansøgning!H1298="","",Ansøgning!H1298)</f>
        <v/>
      </c>
      <c r="I1316" s="32" t="str">
        <f t="shared" si="137"/>
        <v/>
      </c>
      <c r="J1316" s="77" t="str">
        <f>IF(Ansøgning!J1298="","",Ansøgning!J1298)</f>
        <v/>
      </c>
      <c r="K1316" s="77" t="str">
        <f>IF(Ansøgning!K1298="","",Ansøgning!K1298)</f>
        <v/>
      </c>
      <c r="L1316" s="46" t="str">
        <f t="shared" si="138"/>
        <v/>
      </c>
      <c r="M1316" s="78" t="str">
        <f>IF(Ansøgning!M1298="","",Ansøgning!M1298)</f>
        <v/>
      </c>
      <c r="N1316" s="31" t="str">
        <f t="shared" si="139"/>
        <v/>
      </c>
      <c r="O1316" s="78" t="str">
        <f>IF(Ansøgning!O1298="","",Ansøgning!O1298)</f>
        <v/>
      </c>
      <c r="P1316" s="78" t="str">
        <f>IF(Ansøgning!P1298="","",Ansøgning!P1298)</f>
        <v/>
      </c>
      <c r="Q1316" s="78" t="str">
        <f>IF(Ansøgning!Q1298="","",Ansøgning!Q1298)</f>
        <v/>
      </c>
      <c r="R1316" s="78" t="str">
        <f>IF(Ansøgning!R1298="","",Ansøgning!R1298)</f>
        <v/>
      </c>
      <c r="S1316" s="46" t="str">
        <f>IFERROR(MAX(IF(OR(O1316="",P1316=""),"",IF(AND(AND(MONTH(E1316)&gt;=7,MONTH(E1316)&lt;8),AND(MONTH(F1316)&gt;=7,MONTH(F1316)&lt;8)),(NETWORKDAYS(E1316,F1316,Lister!$D$7:$D$13)-O1316)*N1316/NETWORKDAYS(Lister!$D$19,Lister!$E$19,Lister!$D$7:$D$13),IF(AND(AND(MONTH(E1316)&gt;=7,MONTH(E1316)&lt;8),MONTH(F1316)&gt;7),(NETWORKDAYS(E1316,Lister!$E$19,Lister!$D$7:$D$13)-O1316)*N1316/NETWORKDAYS(Lister!$D$19,Lister!$E$19,Lister!$D$7:$D$13),IF(MONTH(E1316)&gt;7,0)))),0),"")</f>
        <v/>
      </c>
      <c r="T1316" s="46" t="str">
        <f>IFERROR(MAX(IF(OR(O1316="",P1316=""),"",IF(AND(AND(MONTH(E1316)&gt;=8,MONTH(E1316)&lt;9),AND(MONTH(F1316)&gt;=8,MONTH(F1316)&lt;9)),(NETWORKDAYS(E1316,F1316,Lister!$D$7:$D$13)-P1316)*N1316/NETWORKDAYS(Lister!$D$20,Lister!$E$20,Lister!$D$7:$D$13),IF(AND(MONTH(E1316)=7,MONTH(F1316)=8),(NETWORKDAYS(Lister!$D$20,F1316,Lister!$D$7:$D$13)-P1316)*N1316/NETWORKDAYS(Lister!$D$20,Lister!$E$20,Lister!$D$7:$D$13),IF(AND(MONTH(E1316)=7,MONTH(F1316)=7),0)))),0),"")</f>
        <v/>
      </c>
      <c r="U1316" s="78" t="str">
        <f>IF(Ansøgning!U1298="","",Ansøgning!U1298)</f>
        <v/>
      </c>
      <c r="V1316" s="119" t="str">
        <f t="shared" si="140"/>
        <v/>
      </c>
      <c r="W1316" s="120" t="str">
        <f t="shared" si="141"/>
        <v/>
      </c>
      <c r="X1316" s="42" t="str">
        <f t="shared" si="142"/>
        <v/>
      </c>
    </row>
    <row r="1317" spans="1:24" x14ac:dyDescent="0.25">
      <c r="A1317" s="13" t="str">
        <f t="shared" si="143"/>
        <v/>
      </c>
      <c r="B1317" s="75" t="str">
        <f>IF(Ansøgning!B1299="","",Ansøgning!B1299)</f>
        <v/>
      </c>
      <c r="C1317" s="75" t="str">
        <f>IF(Ansøgning!C1299="","",Ansøgning!C1299)</f>
        <v/>
      </c>
      <c r="D1317" s="75" t="str">
        <f>IF(Ansøgning!D1299="","",Ansøgning!D1299)</f>
        <v/>
      </c>
      <c r="E1317" s="76" t="str">
        <f>IF(Ansøgning!E1299="","",Ansøgning!E1299)</f>
        <v/>
      </c>
      <c r="F1317" s="76" t="str">
        <f>IF(Ansøgning!F1299="","",Ansøgning!F1299)</f>
        <v/>
      </c>
      <c r="G1317" s="33" t="str">
        <f>IF(OR(E1317="",F1317=""),"",NETWORKDAYS(E1317,F1317,Lister!$D$7:$D$13))</f>
        <v/>
      </c>
      <c r="H1317" s="76" t="str">
        <f>IF(Ansøgning!H1299="","",Ansøgning!H1299)</f>
        <v/>
      </c>
      <c r="I1317" s="32" t="str">
        <f t="shared" si="137"/>
        <v/>
      </c>
      <c r="J1317" s="77" t="str">
        <f>IF(Ansøgning!J1299="","",Ansøgning!J1299)</f>
        <v/>
      </c>
      <c r="K1317" s="77" t="str">
        <f>IF(Ansøgning!K1299="","",Ansøgning!K1299)</f>
        <v/>
      </c>
      <c r="L1317" s="46" t="str">
        <f t="shared" si="138"/>
        <v/>
      </c>
      <c r="M1317" s="78" t="str">
        <f>IF(Ansøgning!M1299="","",Ansøgning!M1299)</f>
        <v/>
      </c>
      <c r="N1317" s="31" t="str">
        <f t="shared" si="139"/>
        <v/>
      </c>
      <c r="O1317" s="78" t="str">
        <f>IF(Ansøgning!O1299="","",Ansøgning!O1299)</f>
        <v/>
      </c>
      <c r="P1317" s="78" t="str">
        <f>IF(Ansøgning!P1299="","",Ansøgning!P1299)</f>
        <v/>
      </c>
      <c r="Q1317" s="78" t="str">
        <f>IF(Ansøgning!Q1299="","",Ansøgning!Q1299)</f>
        <v/>
      </c>
      <c r="R1317" s="78" t="str">
        <f>IF(Ansøgning!R1299="","",Ansøgning!R1299)</f>
        <v/>
      </c>
      <c r="S1317" s="46" t="str">
        <f>IFERROR(MAX(IF(OR(O1317="",P1317=""),"",IF(AND(AND(MONTH(E1317)&gt;=7,MONTH(E1317)&lt;8),AND(MONTH(F1317)&gt;=7,MONTH(F1317)&lt;8)),(NETWORKDAYS(E1317,F1317,Lister!$D$7:$D$13)-O1317)*N1317/NETWORKDAYS(Lister!$D$19,Lister!$E$19,Lister!$D$7:$D$13),IF(AND(AND(MONTH(E1317)&gt;=7,MONTH(E1317)&lt;8),MONTH(F1317)&gt;7),(NETWORKDAYS(E1317,Lister!$E$19,Lister!$D$7:$D$13)-O1317)*N1317/NETWORKDAYS(Lister!$D$19,Lister!$E$19,Lister!$D$7:$D$13),IF(MONTH(E1317)&gt;7,0)))),0),"")</f>
        <v/>
      </c>
      <c r="T1317" s="46" t="str">
        <f>IFERROR(MAX(IF(OR(O1317="",P1317=""),"",IF(AND(AND(MONTH(E1317)&gt;=8,MONTH(E1317)&lt;9),AND(MONTH(F1317)&gt;=8,MONTH(F1317)&lt;9)),(NETWORKDAYS(E1317,F1317,Lister!$D$7:$D$13)-P1317)*N1317/NETWORKDAYS(Lister!$D$20,Lister!$E$20,Lister!$D$7:$D$13),IF(AND(MONTH(E1317)=7,MONTH(F1317)=8),(NETWORKDAYS(Lister!$D$20,F1317,Lister!$D$7:$D$13)-P1317)*N1317/NETWORKDAYS(Lister!$D$20,Lister!$E$20,Lister!$D$7:$D$13),IF(AND(MONTH(E1317)=7,MONTH(F1317)=7),0)))),0),"")</f>
        <v/>
      </c>
      <c r="U1317" s="78" t="str">
        <f>IF(Ansøgning!U1299="","",Ansøgning!U1299)</f>
        <v/>
      </c>
      <c r="V1317" s="119" t="str">
        <f t="shared" si="140"/>
        <v/>
      </c>
      <c r="W1317" s="120" t="str">
        <f t="shared" si="141"/>
        <v/>
      </c>
      <c r="X1317" s="42" t="str">
        <f t="shared" si="142"/>
        <v/>
      </c>
    </row>
    <row r="1318" spans="1:24" x14ac:dyDescent="0.25">
      <c r="A1318" s="13" t="str">
        <f t="shared" si="143"/>
        <v/>
      </c>
      <c r="B1318" s="75" t="str">
        <f>IF(Ansøgning!B1300="","",Ansøgning!B1300)</f>
        <v/>
      </c>
      <c r="C1318" s="75" t="str">
        <f>IF(Ansøgning!C1300="","",Ansøgning!C1300)</f>
        <v/>
      </c>
      <c r="D1318" s="75" t="str">
        <f>IF(Ansøgning!D1300="","",Ansøgning!D1300)</f>
        <v/>
      </c>
      <c r="E1318" s="76" t="str">
        <f>IF(Ansøgning!E1300="","",Ansøgning!E1300)</f>
        <v/>
      </c>
      <c r="F1318" s="76" t="str">
        <f>IF(Ansøgning!F1300="","",Ansøgning!F1300)</f>
        <v/>
      </c>
      <c r="G1318" s="33" t="str">
        <f>IF(OR(E1318="",F1318=""),"",NETWORKDAYS(E1318,F1318,Lister!$D$7:$D$13))</f>
        <v/>
      </c>
      <c r="H1318" s="76" t="str">
        <f>IF(Ansøgning!H1300="","",Ansøgning!H1300)</f>
        <v/>
      </c>
      <c r="I1318" s="32" t="str">
        <f t="shared" si="137"/>
        <v/>
      </c>
      <c r="J1318" s="77" t="str">
        <f>IF(Ansøgning!J1300="","",Ansøgning!J1300)</f>
        <v/>
      </c>
      <c r="K1318" s="77" t="str">
        <f>IF(Ansøgning!K1300="","",Ansøgning!K1300)</f>
        <v/>
      </c>
      <c r="L1318" s="46" t="str">
        <f t="shared" si="138"/>
        <v/>
      </c>
      <c r="M1318" s="78" t="str">
        <f>IF(Ansøgning!M1300="","",Ansøgning!M1300)</f>
        <v/>
      </c>
      <c r="N1318" s="31" t="str">
        <f t="shared" si="139"/>
        <v/>
      </c>
      <c r="O1318" s="78" t="str">
        <f>IF(Ansøgning!O1300="","",Ansøgning!O1300)</f>
        <v/>
      </c>
      <c r="P1318" s="78" t="str">
        <f>IF(Ansøgning!P1300="","",Ansøgning!P1300)</f>
        <v/>
      </c>
      <c r="Q1318" s="78" t="str">
        <f>IF(Ansøgning!Q1300="","",Ansøgning!Q1300)</f>
        <v/>
      </c>
      <c r="R1318" s="78" t="str">
        <f>IF(Ansøgning!R1300="","",Ansøgning!R1300)</f>
        <v/>
      </c>
      <c r="S1318" s="46" t="str">
        <f>IFERROR(MAX(IF(OR(O1318="",P1318=""),"",IF(AND(AND(MONTH(E1318)&gt;=7,MONTH(E1318)&lt;8),AND(MONTH(F1318)&gt;=7,MONTH(F1318)&lt;8)),(NETWORKDAYS(E1318,F1318,Lister!$D$7:$D$13)-O1318)*N1318/NETWORKDAYS(Lister!$D$19,Lister!$E$19,Lister!$D$7:$D$13),IF(AND(AND(MONTH(E1318)&gt;=7,MONTH(E1318)&lt;8),MONTH(F1318)&gt;7),(NETWORKDAYS(E1318,Lister!$E$19,Lister!$D$7:$D$13)-O1318)*N1318/NETWORKDAYS(Lister!$D$19,Lister!$E$19,Lister!$D$7:$D$13),IF(MONTH(E1318)&gt;7,0)))),0),"")</f>
        <v/>
      </c>
      <c r="T1318" s="46" t="str">
        <f>IFERROR(MAX(IF(OR(O1318="",P1318=""),"",IF(AND(AND(MONTH(E1318)&gt;=8,MONTH(E1318)&lt;9),AND(MONTH(F1318)&gt;=8,MONTH(F1318)&lt;9)),(NETWORKDAYS(E1318,F1318,Lister!$D$7:$D$13)-P1318)*N1318/NETWORKDAYS(Lister!$D$20,Lister!$E$20,Lister!$D$7:$D$13),IF(AND(MONTH(E1318)=7,MONTH(F1318)=8),(NETWORKDAYS(Lister!$D$20,F1318,Lister!$D$7:$D$13)-P1318)*N1318/NETWORKDAYS(Lister!$D$20,Lister!$E$20,Lister!$D$7:$D$13),IF(AND(MONTH(E1318)=7,MONTH(F1318)=7),0)))),0),"")</f>
        <v/>
      </c>
      <c r="U1318" s="78" t="str">
        <f>IF(Ansøgning!U1300="","",Ansøgning!U1300)</f>
        <v/>
      </c>
      <c r="V1318" s="119" t="str">
        <f t="shared" si="140"/>
        <v/>
      </c>
      <c r="W1318" s="120" t="str">
        <f t="shared" si="141"/>
        <v/>
      </c>
      <c r="X1318" s="42" t="str">
        <f t="shared" si="142"/>
        <v/>
      </c>
    </row>
    <row r="1319" spans="1:24" x14ac:dyDescent="0.25">
      <c r="A1319" s="13" t="str">
        <f t="shared" si="143"/>
        <v/>
      </c>
      <c r="B1319" s="75" t="str">
        <f>IF(Ansøgning!B1301="","",Ansøgning!B1301)</f>
        <v/>
      </c>
      <c r="C1319" s="75" t="str">
        <f>IF(Ansøgning!C1301="","",Ansøgning!C1301)</f>
        <v/>
      </c>
      <c r="D1319" s="75" t="str">
        <f>IF(Ansøgning!D1301="","",Ansøgning!D1301)</f>
        <v/>
      </c>
      <c r="E1319" s="76" t="str">
        <f>IF(Ansøgning!E1301="","",Ansøgning!E1301)</f>
        <v/>
      </c>
      <c r="F1319" s="76" t="str">
        <f>IF(Ansøgning!F1301="","",Ansøgning!F1301)</f>
        <v/>
      </c>
      <c r="G1319" s="33" t="str">
        <f>IF(OR(E1319="",F1319=""),"",NETWORKDAYS(E1319,F1319,Lister!$D$7:$D$13))</f>
        <v/>
      </c>
      <c r="H1319" s="76" t="str">
        <f>IF(Ansøgning!H1301="","",Ansøgning!H1301)</f>
        <v/>
      </c>
      <c r="I1319" s="32" t="str">
        <f t="shared" ref="I1319:I1382" si="144">IF(H1319="","",IF(H1319="Funktionær",0.75,IF(H1319="Ikke-funktionær",0.9,IF(H1319="Elev/lærling",0.9))))</f>
        <v/>
      </c>
      <c r="J1319" s="77" t="str">
        <f>IF(Ansøgning!J1301="","",Ansøgning!J1301)</f>
        <v/>
      </c>
      <c r="K1319" s="77" t="str">
        <f>IF(Ansøgning!K1301="","",Ansøgning!K1301)</f>
        <v/>
      </c>
      <c r="L1319" s="46" t="str">
        <f t="shared" ref="L1319:L1382" si="145">IF(J1319="","",J1319-K1319)</f>
        <v/>
      </c>
      <c r="M1319" s="78" t="str">
        <f>IF(Ansøgning!M1301="","",Ansøgning!M1301)</f>
        <v/>
      </c>
      <c r="N1319" s="31" t="str">
        <f t="shared" ref="N1319:N1382" si="146">IF(B1319="","",IF(L1319*I1319&gt;30000*IF(M1319&gt;37,37,M1319)/37,30000*IF(M1319&gt;37,37,M1319)/37,L1319*I1319))</f>
        <v/>
      </c>
      <c r="O1319" s="78" t="str">
        <f>IF(Ansøgning!O1301="","",Ansøgning!O1301)</f>
        <v/>
      </c>
      <c r="P1319" s="78" t="str">
        <f>IF(Ansøgning!P1301="","",Ansøgning!P1301)</f>
        <v/>
      </c>
      <c r="Q1319" s="78" t="str">
        <f>IF(Ansøgning!Q1301="","",Ansøgning!Q1301)</f>
        <v/>
      </c>
      <c r="R1319" s="78" t="str">
        <f>IF(Ansøgning!R1301="","",Ansøgning!R1301)</f>
        <v/>
      </c>
      <c r="S1319" s="46" t="str">
        <f>IFERROR(MAX(IF(OR(O1319="",P1319=""),"",IF(AND(AND(MONTH(E1319)&gt;=7,MONTH(E1319)&lt;8),AND(MONTH(F1319)&gt;=7,MONTH(F1319)&lt;8)),(NETWORKDAYS(E1319,F1319,Lister!$D$7:$D$13)-O1319)*N1319/NETWORKDAYS(Lister!$D$19,Lister!$E$19,Lister!$D$7:$D$13),IF(AND(AND(MONTH(E1319)&gt;=7,MONTH(E1319)&lt;8),MONTH(F1319)&gt;7),(NETWORKDAYS(E1319,Lister!$E$19,Lister!$D$7:$D$13)-O1319)*N1319/NETWORKDAYS(Lister!$D$19,Lister!$E$19,Lister!$D$7:$D$13),IF(MONTH(E1319)&gt;7,0)))),0),"")</f>
        <v/>
      </c>
      <c r="T1319" s="46" t="str">
        <f>IFERROR(MAX(IF(OR(O1319="",P1319=""),"",IF(AND(AND(MONTH(E1319)&gt;=8,MONTH(E1319)&lt;9),AND(MONTH(F1319)&gt;=8,MONTH(F1319)&lt;9)),(NETWORKDAYS(E1319,F1319,Lister!$D$7:$D$13)-P1319)*N1319/NETWORKDAYS(Lister!$D$20,Lister!$E$20,Lister!$D$7:$D$13),IF(AND(MONTH(E1319)=7,MONTH(F1319)=8),(NETWORKDAYS(Lister!$D$20,F1319,Lister!$D$7:$D$13)-P1319)*N1319/NETWORKDAYS(Lister!$D$20,Lister!$E$20,Lister!$D$7:$D$13),IF(AND(MONTH(E1319)=7,MONTH(F1319)=7),0)))),0),"")</f>
        <v/>
      </c>
      <c r="U1319" s="78" t="str">
        <f>IF(Ansøgning!U1301="","",Ansøgning!U1301)</f>
        <v/>
      </c>
      <c r="V1319" s="119" t="str">
        <f t="shared" ref="V1319:V1382" si="147">IFERROR(21/31*N1319,"")</f>
        <v/>
      </c>
      <c r="W1319" s="120" t="str">
        <f t="shared" ref="W1319:W1382" si="148">IFERROR(MAX(IF(AND(ISNUMBER(Q1319),ISNUMBER(R1319)),IF(S1319+T1319-V1319&gt;N1319,N1319,S1319-T1319),""),0),"")</f>
        <v/>
      </c>
      <c r="X1319" s="42" t="str">
        <f t="shared" ref="X1319:X1382" si="149">IF(W1319="","",W1319-U1319)</f>
        <v/>
      </c>
    </row>
    <row r="1320" spans="1:24" x14ac:dyDescent="0.25">
      <c r="A1320" s="13" t="str">
        <f t="shared" ref="A1320:A1383" si="150">IF(B1320="","",A1319+1)</f>
        <v/>
      </c>
      <c r="B1320" s="75" t="str">
        <f>IF(Ansøgning!B1302="","",Ansøgning!B1302)</f>
        <v/>
      </c>
      <c r="C1320" s="75" t="str">
        <f>IF(Ansøgning!C1302="","",Ansøgning!C1302)</f>
        <v/>
      </c>
      <c r="D1320" s="75" t="str">
        <f>IF(Ansøgning!D1302="","",Ansøgning!D1302)</f>
        <v/>
      </c>
      <c r="E1320" s="76" t="str">
        <f>IF(Ansøgning!E1302="","",Ansøgning!E1302)</f>
        <v/>
      </c>
      <c r="F1320" s="76" t="str">
        <f>IF(Ansøgning!F1302="","",Ansøgning!F1302)</f>
        <v/>
      </c>
      <c r="G1320" s="33" t="str">
        <f>IF(OR(E1320="",F1320=""),"",NETWORKDAYS(E1320,F1320,Lister!$D$7:$D$13))</f>
        <v/>
      </c>
      <c r="H1320" s="76" t="str">
        <f>IF(Ansøgning!H1302="","",Ansøgning!H1302)</f>
        <v/>
      </c>
      <c r="I1320" s="32" t="str">
        <f t="shared" si="144"/>
        <v/>
      </c>
      <c r="J1320" s="77" t="str">
        <f>IF(Ansøgning!J1302="","",Ansøgning!J1302)</f>
        <v/>
      </c>
      <c r="K1320" s="77" t="str">
        <f>IF(Ansøgning!K1302="","",Ansøgning!K1302)</f>
        <v/>
      </c>
      <c r="L1320" s="46" t="str">
        <f t="shared" si="145"/>
        <v/>
      </c>
      <c r="M1320" s="78" t="str">
        <f>IF(Ansøgning!M1302="","",Ansøgning!M1302)</f>
        <v/>
      </c>
      <c r="N1320" s="31" t="str">
        <f t="shared" si="146"/>
        <v/>
      </c>
      <c r="O1320" s="78" t="str">
        <f>IF(Ansøgning!O1302="","",Ansøgning!O1302)</f>
        <v/>
      </c>
      <c r="P1320" s="78" t="str">
        <f>IF(Ansøgning!P1302="","",Ansøgning!P1302)</f>
        <v/>
      </c>
      <c r="Q1320" s="78" t="str">
        <f>IF(Ansøgning!Q1302="","",Ansøgning!Q1302)</f>
        <v/>
      </c>
      <c r="R1320" s="78" t="str">
        <f>IF(Ansøgning!R1302="","",Ansøgning!R1302)</f>
        <v/>
      </c>
      <c r="S1320" s="46" t="str">
        <f>IFERROR(MAX(IF(OR(O1320="",P1320=""),"",IF(AND(AND(MONTH(E1320)&gt;=7,MONTH(E1320)&lt;8),AND(MONTH(F1320)&gt;=7,MONTH(F1320)&lt;8)),(NETWORKDAYS(E1320,F1320,Lister!$D$7:$D$13)-O1320)*N1320/NETWORKDAYS(Lister!$D$19,Lister!$E$19,Lister!$D$7:$D$13),IF(AND(AND(MONTH(E1320)&gt;=7,MONTH(E1320)&lt;8),MONTH(F1320)&gt;7),(NETWORKDAYS(E1320,Lister!$E$19,Lister!$D$7:$D$13)-O1320)*N1320/NETWORKDAYS(Lister!$D$19,Lister!$E$19,Lister!$D$7:$D$13),IF(MONTH(E1320)&gt;7,0)))),0),"")</f>
        <v/>
      </c>
      <c r="T1320" s="46" t="str">
        <f>IFERROR(MAX(IF(OR(O1320="",P1320=""),"",IF(AND(AND(MONTH(E1320)&gt;=8,MONTH(E1320)&lt;9),AND(MONTH(F1320)&gt;=8,MONTH(F1320)&lt;9)),(NETWORKDAYS(E1320,F1320,Lister!$D$7:$D$13)-P1320)*N1320/NETWORKDAYS(Lister!$D$20,Lister!$E$20,Lister!$D$7:$D$13),IF(AND(MONTH(E1320)=7,MONTH(F1320)=8),(NETWORKDAYS(Lister!$D$20,F1320,Lister!$D$7:$D$13)-P1320)*N1320/NETWORKDAYS(Lister!$D$20,Lister!$E$20,Lister!$D$7:$D$13),IF(AND(MONTH(E1320)=7,MONTH(F1320)=7),0)))),0),"")</f>
        <v/>
      </c>
      <c r="U1320" s="78" t="str">
        <f>IF(Ansøgning!U1302="","",Ansøgning!U1302)</f>
        <v/>
      </c>
      <c r="V1320" s="119" t="str">
        <f t="shared" si="147"/>
        <v/>
      </c>
      <c r="W1320" s="120" t="str">
        <f t="shared" si="148"/>
        <v/>
      </c>
      <c r="X1320" s="42" t="str">
        <f t="shared" si="149"/>
        <v/>
      </c>
    </row>
    <row r="1321" spans="1:24" x14ac:dyDescent="0.25">
      <c r="A1321" s="13" t="str">
        <f t="shared" si="150"/>
        <v/>
      </c>
      <c r="B1321" s="75" t="str">
        <f>IF(Ansøgning!B1303="","",Ansøgning!B1303)</f>
        <v/>
      </c>
      <c r="C1321" s="75" t="str">
        <f>IF(Ansøgning!C1303="","",Ansøgning!C1303)</f>
        <v/>
      </c>
      <c r="D1321" s="75" t="str">
        <f>IF(Ansøgning!D1303="","",Ansøgning!D1303)</f>
        <v/>
      </c>
      <c r="E1321" s="76" t="str">
        <f>IF(Ansøgning!E1303="","",Ansøgning!E1303)</f>
        <v/>
      </c>
      <c r="F1321" s="76" t="str">
        <f>IF(Ansøgning!F1303="","",Ansøgning!F1303)</f>
        <v/>
      </c>
      <c r="G1321" s="33" t="str">
        <f>IF(OR(E1321="",F1321=""),"",NETWORKDAYS(E1321,F1321,Lister!$D$7:$D$13))</f>
        <v/>
      </c>
      <c r="H1321" s="76" t="str">
        <f>IF(Ansøgning!H1303="","",Ansøgning!H1303)</f>
        <v/>
      </c>
      <c r="I1321" s="32" t="str">
        <f t="shared" si="144"/>
        <v/>
      </c>
      <c r="J1321" s="77" t="str">
        <f>IF(Ansøgning!J1303="","",Ansøgning!J1303)</f>
        <v/>
      </c>
      <c r="K1321" s="77" t="str">
        <f>IF(Ansøgning!K1303="","",Ansøgning!K1303)</f>
        <v/>
      </c>
      <c r="L1321" s="46" t="str">
        <f t="shared" si="145"/>
        <v/>
      </c>
      <c r="M1321" s="78" t="str">
        <f>IF(Ansøgning!M1303="","",Ansøgning!M1303)</f>
        <v/>
      </c>
      <c r="N1321" s="31" t="str">
        <f t="shared" si="146"/>
        <v/>
      </c>
      <c r="O1321" s="78" t="str">
        <f>IF(Ansøgning!O1303="","",Ansøgning!O1303)</f>
        <v/>
      </c>
      <c r="P1321" s="78" t="str">
        <f>IF(Ansøgning!P1303="","",Ansøgning!P1303)</f>
        <v/>
      </c>
      <c r="Q1321" s="78" t="str">
        <f>IF(Ansøgning!Q1303="","",Ansøgning!Q1303)</f>
        <v/>
      </c>
      <c r="R1321" s="78" t="str">
        <f>IF(Ansøgning!R1303="","",Ansøgning!R1303)</f>
        <v/>
      </c>
      <c r="S1321" s="46" t="str">
        <f>IFERROR(MAX(IF(OR(O1321="",P1321=""),"",IF(AND(AND(MONTH(E1321)&gt;=7,MONTH(E1321)&lt;8),AND(MONTH(F1321)&gt;=7,MONTH(F1321)&lt;8)),(NETWORKDAYS(E1321,F1321,Lister!$D$7:$D$13)-O1321)*N1321/NETWORKDAYS(Lister!$D$19,Lister!$E$19,Lister!$D$7:$D$13),IF(AND(AND(MONTH(E1321)&gt;=7,MONTH(E1321)&lt;8),MONTH(F1321)&gt;7),(NETWORKDAYS(E1321,Lister!$E$19,Lister!$D$7:$D$13)-O1321)*N1321/NETWORKDAYS(Lister!$D$19,Lister!$E$19,Lister!$D$7:$D$13),IF(MONTH(E1321)&gt;7,0)))),0),"")</f>
        <v/>
      </c>
      <c r="T1321" s="46" t="str">
        <f>IFERROR(MAX(IF(OR(O1321="",P1321=""),"",IF(AND(AND(MONTH(E1321)&gt;=8,MONTH(E1321)&lt;9),AND(MONTH(F1321)&gt;=8,MONTH(F1321)&lt;9)),(NETWORKDAYS(E1321,F1321,Lister!$D$7:$D$13)-P1321)*N1321/NETWORKDAYS(Lister!$D$20,Lister!$E$20,Lister!$D$7:$D$13),IF(AND(MONTH(E1321)=7,MONTH(F1321)=8),(NETWORKDAYS(Lister!$D$20,F1321,Lister!$D$7:$D$13)-P1321)*N1321/NETWORKDAYS(Lister!$D$20,Lister!$E$20,Lister!$D$7:$D$13),IF(AND(MONTH(E1321)=7,MONTH(F1321)=7),0)))),0),"")</f>
        <v/>
      </c>
      <c r="U1321" s="78" t="str">
        <f>IF(Ansøgning!U1303="","",Ansøgning!U1303)</f>
        <v/>
      </c>
      <c r="V1321" s="119" t="str">
        <f t="shared" si="147"/>
        <v/>
      </c>
      <c r="W1321" s="120" t="str">
        <f t="shared" si="148"/>
        <v/>
      </c>
      <c r="X1321" s="42" t="str">
        <f t="shared" si="149"/>
        <v/>
      </c>
    </row>
    <row r="1322" spans="1:24" x14ac:dyDescent="0.25">
      <c r="A1322" s="13" t="str">
        <f t="shared" si="150"/>
        <v/>
      </c>
      <c r="B1322" s="75" t="str">
        <f>IF(Ansøgning!B1304="","",Ansøgning!B1304)</f>
        <v/>
      </c>
      <c r="C1322" s="75" t="str">
        <f>IF(Ansøgning!C1304="","",Ansøgning!C1304)</f>
        <v/>
      </c>
      <c r="D1322" s="75" t="str">
        <f>IF(Ansøgning!D1304="","",Ansøgning!D1304)</f>
        <v/>
      </c>
      <c r="E1322" s="76" t="str">
        <f>IF(Ansøgning!E1304="","",Ansøgning!E1304)</f>
        <v/>
      </c>
      <c r="F1322" s="76" t="str">
        <f>IF(Ansøgning!F1304="","",Ansøgning!F1304)</f>
        <v/>
      </c>
      <c r="G1322" s="33" t="str">
        <f>IF(OR(E1322="",F1322=""),"",NETWORKDAYS(E1322,F1322,Lister!$D$7:$D$13))</f>
        <v/>
      </c>
      <c r="H1322" s="76" t="str">
        <f>IF(Ansøgning!H1304="","",Ansøgning!H1304)</f>
        <v/>
      </c>
      <c r="I1322" s="32" t="str">
        <f t="shared" si="144"/>
        <v/>
      </c>
      <c r="J1322" s="77" t="str">
        <f>IF(Ansøgning!J1304="","",Ansøgning!J1304)</f>
        <v/>
      </c>
      <c r="K1322" s="77" t="str">
        <f>IF(Ansøgning!K1304="","",Ansøgning!K1304)</f>
        <v/>
      </c>
      <c r="L1322" s="46" t="str">
        <f t="shared" si="145"/>
        <v/>
      </c>
      <c r="M1322" s="78" t="str">
        <f>IF(Ansøgning!M1304="","",Ansøgning!M1304)</f>
        <v/>
      </c>
      <c r="N1322" s="31" t="str">
        <f t="shared" si="146"/>
        <v/>
      </c>
      <c r="O1322" s="78" t="str">
        <f>IF(Ansøgning!O1304="","",Ansøgning!O1304)</f>
        <v/>
      </c>
      <c r="P1322" s="78" t="str">
        <f>IF(Ansøgning!P1304="","",Ansøgning!P1304)</f>
        <v/>
      </c>
      <c r="Q1322" s="78" t="str">
        <f>IF(Ansøgning!Q1304="","",Ansøgning!Q1304)</f>
        <v/>
      </c>
      <c r="R1322" s="78" t="str">
        <f>IF(Ansøgning!R1304="","",Ansøgning!R1304)</f>
        <v/>
      </c>
      <c r="S1322" s="46" t="str">
        <f>IFERROR(MAX(IF(OR(O1322="",P1322=""),"",IF(AND(AND(MONTH(E1322)&gt;=7,MONTH(E1322)&lt;8),AND(MONTH(F1322)&gt;=7,MONTH(F1322)&lt;8)),(NETWORKDAYS(E1322,F1322,Lister!$D$7:$D$13)-O1322)*N1322/NETWORKDAYS(Lister!$D$19,Lister!$E$19,Lister!$D$7:$D$13),IF(AND(AND(MONTH(E1322)&gt;=7,MONTH(E1322)&lt;8),MONTH(F1322)&gt;7),(NETWORKDAYS(E1322,Lister!$E$19,Lister!$D$7:$D$13)-O1322)*N1322/NETWORKDAYS(Lister!$D$19,Lister!$E$19,Lister!$D$7:$D$13),IF(MONTH(E1322)&gt;7,0)))),0),"")</f>
        <v/>
      </c>
      <c r="T1322" s="46" t="str">
        <f>IFERROR(MAX(IF(OR(O1322="",P1322=""),"",IF(AND(AND(MONTH(E1322)&gt;=8,MONTH(E1322)&lt;9),AND(MONTH(F1322)&gt;=8,MONTH(F1322)&lt;9)),(NETWORKDAYS(E1322,F1322,Lister!$D$7:$D$13)-P1322)*N1322/NETWORKDAYS(Lister!$D$20,Lister!$E$20,Lister!$D$7:$D$13),IF(AND(MONTH(E1322)=7,MONTH(F1322)=8),(NETWORKDAYS(Lister!$D$20,F1322,Lister!$D$7:$D$13)-P1322)*N1322/NETWORKDAYS(Lister!$D$20,Lister!$E$20,Lister!$D$7:$D$13),IF(AND(MONTH(E1322)=7,MONTH(F1322)=7),0)))),0),"")</f>
        <v/>
      </c>
      <c r="U1322" s="78" t="str">
        <f>IF(Ansøgning!U1304="","",Ansøgning!U1304)</f>
        <v/>
      </c>
      <c r="V1322" s="119" t="str">
        <f t="shared" si="147"/>
        <v/>
      </c>
      <c r="W1322" s="120" t="str">
        <f t="shared" si="148"/>
        <v/>
      </c>
      <c r="X1322" s="42" t="str">
        <f t="shared" si="149"/>
        <v/>
      </c>
    </row>
    <row r="1323" spans="1:24" x14ac:dyDescent="0.25">
      <c r="A1323" s="13" t="str">
        <f t="shared" si="150"/>
        <v/>
      </c>
      <c r="B1323" s="75" t="str">
        <f>IF(Ansøgning!B1305="","",Ansøgning!B1305)</f>
        <v/>
      </c>
      <c r="C1323" s="75" t="str">
        <f>IF(Ansøgning!C1305="","",Ansøgning!C1305)</f>
        <v/>
      </c>
      <c r="D1323" s="75" t="str">
        <f>IF(Ansøgning!D1305="","",Ansøgning!D1305)</f>
        <v/>
      </c>
      <c r="E1323" s="76" t="str">
        <f>IF(Ansøgning!E1305="","",Ansøgning!E1305)</f>
        <v/>
      </c>
      <c r="F1323" s="76" t="str">
        <f>IF(Ansøgning!F1305="","",Ansøgning!F1305)</f>
        <v/>
      </c>
      <c r="G1323" s="33" t="str">
        <f>IF(OR(E1323="",F1323=""),"",NETWORKDAYS(E1323,F1323,Lister!$D$7:$D$13))</f>
        <v/>
      </c>
      <c r="H1323" s="76" t="str">
        <f>IF(Ansøgning!H1305="","",Ansøgning!H1305)</f>
        <v/>
      </c>
      <c r="I1323" s="32" t="str">
        <f t="shared" si="144"/>
        <v/>
      </c>
      <c r="J1323" s="77" t="str">
        <f>IF(Ansøgning!J1305="","",Ansøgning!J1305)</f>
        <v/>
      </c>
      <c r="K1323" s="77" t="str">
        <f>IF(Ansøgning!K1305="","",Ansøgning!K1305)</f>
        <v/>
      </c>
      <c r="L1323" s="46" t="str">
        <f t="shared" si="145"/>
        <v/>
      </c>
      <c r="M1323" s="78" t="str">
        <f>IF(Ansøgning!M1305="","",Ansøgning!M1305)</f>
        <v/>
      </c>
      <c r="N1323" s="31" t="str">
        <f t="shared" si="146"/>
        <v/>
      </c>
      <c r="O1323" s="78" t="str">
        <f>IF(Ansøgning!O1305="","",Ansøgning!O1305)</f>
        <v/>
      </c>
      <c r="P1323" s="78" t="str">
        <f>IF(Ansøgning!P1305="","",Ansøgning!P1305)</f>
        <v/>
      </c>
      <c r="Q1323" s="78" t="str">
        <f>IF(Ansøgning!Q1305="","",Ansøgning!Q1305)</f>
        <v/>
      </c>
      <c r="R1323" s="78" t="str">
        <f>IF(Ansøgning!R1305="","",Ansøgning!R1305)</f>
        <v/>
      </c>
      <c r="S1323" s="46" t="str">
        <f>IFERROR(MAX(IF(OR(O1323="",P1323=""),"",IF(AND(AND(MONTH(E1323)&gt;=7,MONTH(E1323)&lt;8),AND(MONTH(F1323)&gt;=7,MONTH(F1323)&lt;8)),(NETWORKDAYS(E1323,F1323,Lister!$D$7:$D$13)-O1323)*N1323/NETWORKDAYS(Lister!$D$19,Lister!$E$19,Lister!$D$7:$D$13),IF(AND(AND(MONTH(E1323)&gt;=7,MONTH(E1323)&lt;8),MONTH(F1323)&gt;7),(NETWORKDAYS(E1323,Lister!$E$19,Lister!$D$7:$D$13)-O1323)*N1323/NETWORKDAYS(Lister!$D$19,Lister!$E$19,Lister!$D$7:$D$13),IF(MONTH(E1323)&gt;7,0)))),0),"")</f>
        <v/>
      </c>
      <c r="T1323" s="46" t="str">
        <f>IFERROR(MAX(IF(OR(O1323="",P1323=""),"",IF(AND(AND(MONTH(E1323)&gt;=8,MONTH(E1323)&lt;9),AND(MONTH(F1323)&gt;=8,MONTH(F1323)&lt;9)),(NETWORKDAYS(E1323,F1323,Lister!$D$7:$D$13)-P1323)*N1323/NETWORKDAYS(Lister!$D$20,Lister!$E$20,Lister!$D$7:$D$13),IF(AND(MONTH(E1323)=7,MONTH(F1323)=8),(NETWORKDAYS(Lister!$D$20,F1323,Lister!$D$7:$D$13)-P1323)*N1323/NETWORKDAYS(Lister!$D$20,Lister!$E$20,Lister!$D$7:$D$13),IF(AND(MONTH(E1323)=7,MONTH(F1323)=7),0)))),0),"")</f>
        <v/>
      </c>
      <c r="U1323" s="78" t="str">
        <f>IF(Ansøgning!U1305="","",Ansøgning!U1305)</f>
        <v/>
      </c>
      <c r="V1323" s="119" t="str">
        <f t="shared" si="147"/>
        <v/>
      </c>
      <c r="W1323" s="120" t="str">
        <f t="shared" si="148"/>
        <v/>
      </c>
      <c r="X1323" s="42" t="str">
        <f t="shared" si="149"/>
        <v/>
      </c>
    </row>
    <row r="1324" spans="1:24" x14ac:dyDescent="0.25">
      <c r="A1324" s="13" t="str">
        <f t="shared" si="150"/>
        <v/>
      </c>
      <c r="B1324" s="75" t="str">
        <f>IF(Ansøgning!B1306="","",Ansøgning!B1306)</f>
        <v/>
      </c>
      <c r="C1324" s="75" t="str">
        <f>IF(Ansøgning!C1306="","",Ansøgning!C1306)</f>
        <v/>
      </c>
      <c r="D1324" s="75" t="str">
        <f>IF(Ansøgning!D1306="","",Ansøgning!D1306)</f>
        <v/>
      </c>
      <c r="E1324" s="76" t="str">
        <f>IF(Ansøgning!E1306="","",Ansøgning!E1306)</f>
        <v/>
      </c>
      <c r="F1324" s="76" t="str">
        <f>IF(Ansøgning!F1306="","",Ansøgning!F1306)</f>
        <v/>
      </c>
      <c r="G1324" s="33" t="str">
        <f>IF(OR(E1324="",F1324=""),"",NETWORKDAYS(E1324,F1324,Lister!$D$7:$D$13))</f>
        <v/>
      </c>
      <c r="H1324" s="76" t="str">
        <f>IF(Ansøgning!H1306="","",Ansøgning!H1306)</f>
        <v/>
      </c>
      <c r="I1324" s="32" t="str">
        <f t="shared" si="144"/>
        <v/>
      </c>
      <c r="J1324" s="77" t="str">
        <f>IF(Ansøgning!J1306="","",Ansøgning!J1306)</f>
        <v/>
      </c>
      <c r="K1324" s="77" t="str">
        <f>IF(Ansøgning!K1306="","",Ansøgning!K1306)</f>
        <v/>
      </c>
      <c r="L1324" s="46" t="str">
        <f t="shared" si="145"/>
        <v/>
      </c>
      <c r="M1324" s="78" t="str">
        <f>IF(Ansøgning!M1306="","",Ansøgning!M1306)</f>
        <v/>
      </c>
      <c r="N1324" s="31" t="str">
        <f t="shared" si="146"/>
        <v/>
      </c>
      <c r="O1324" s="78" t="str">
        <f>IF(Ansøgning!O1306="","",Ansøgning!O1306)</f>
        <v/>
      </c>
      <c r="P1324" s="78" t="str">
        <f>IF(Ansøgning!P1306="","",Ansøgning!P1306)</f>
        <v/>
      </c>
      <c r="Q1324" s="78" t="str">
        <f>IF(Ansøgning!Q1306="","",Ansøgning!Q1306)</f>
        <v/>
      </c>
      <c r="R1324" s="78" t="str">
        <f>IF(Ansøgning!R1306="","",Ansøgning!R1306)</f>
        <v/>
      </c>
      <c r="S1324" s="46" t="str">
        <f>IFERROR(MAX(IF(OR(O1324="",P1324=""),"",IF(AND(AND(MONTH(E1324)&gt;=7,MONTH(E1324)&lt;8),AND(MONTH(F1324)&gt;=7,MONTH(F1324)&lt;8)),(NETWORKDAYS(E1324,F1324,Lister!$D$7:$D$13)-O1324)*N1324/NETWORKDAYS(Lister!$D$19,Lister!$E$19,Lister!$D$7:$D$13),IF(AND(AND(MONTH(E1324)&gt;=7,MONTH(E1324)&lt;8),MONTH(F1324)&gt;7),(NETWORKDAYS(E1324,Lister!$E$19,Lister!$D$7:$D$13)-O1324)*N1324/NETWORKDAYS(Lister!$D$19,Lister!$E$19,Lister!$D$7:$D$13),IF(MONTH(E1324)&gt;7,0)))),0),"")</f>
        <v/>
      </c>
      <c r="T1324" s="46" t="str">
        <f>IFERROR(MAX(IF(OR(O1324="",P1324=""),"",IF(AND(AND(MONTH(E1324)&gt;=8,MONTH(E1324)&lt;9),AND(MONTH(F1324)&gt;=8,MONTH(F1324)&lt;9)),(NETWORKDAYS(E1324,F1324,Lister!$D$7:$D$13)-P1324)*N1324/NETWORKDAYS(Lister!$D$20,Lister!$E$20,Lister!$D$7:$D$13),IF(AND(MONTH(E1324)=7,MONTH(F1324)=8),(NETWORKDAYS(Lister!$D$20,F1324,Lister!$D$7:$D$13)-P1324)*N1324/NETWORKDAYS(Lister!$D$20,Lister!$E$20,Lister!$D$7:$D$13),IF(AND(MONTH(E1324)=7,MONTH(F1324)=7),0)))),0),"")</f>
        <v/>
      </c>
      <c r="U1324" s="78" t="str">
        <f>IF(Ansøgning!U1306="","",Ansøgning!U1306)</f>
        <v/>
      </c>
      <c r="V1324" s="119" t="str">
        <f t="shared" si="147"/>
        <v/>
      </c>
      <c r="W1324" s="120" t="str">
        <f t="shared" si="148"/>
        <v/>
      </c>
      <c r="X1324" s="42" t="str">
        <f t="shared" si="149"/>
        <v/>
      </c>
    </row>
    <row r="1325" spans="1:24" x14ac:dyDescent="0.25">
      <c r="A1325" s="13" t="str">
        <f t="shared" si="150"/>
        <v/>
      </c>
      <c r="B1325" s="75" t="str">
        <f>IF(Ansøgning!B1307="","",Ansøgning!B1307)</f>
        <v/>
      </c>
      <c r="C1325" s="75" t="str">
        <f>IF(Ansøgning!C1307="","",Ansøgning!C1307)</f>
        <v/>
      </c>
      <c r="D1325" s="75" t="str">
        <f>IF(Ansøgning!D1307="","",Ansøgning!D1307)</f>
        <v/>
      </c>
      <c r="E1325" s="76" t="str">
        <f>IF(Ansøgning!E1307="","",Ansøgning!E1307)</f>
        <v/>
      </c>
      <c r="F1325" s="76" t="str">
        <f>IF(Ansøgning!F1307="","",Ansøgning!F1307)</f>
        <v/>
      </c>
      <c r="G1325" s="33" t="str">
        <f>IF(OR(E1325="",F1325=""),"",NETWORKDAYS(E1325,F1325,Lister!$D$7:$D$13))</f>
        <v/>
      </c>
      <c r="H1325" s="76" t="str">
        <f>IF(Ansøgning!H1307="","",Ansøgning!H1307)</f>
        <v/>
      </c>
      <c r="I1325" s="32" t="str">
        <f t="shared" si="144"/>
        <v/>
      </c>
      <c r="J1325" s="77" t="str">
        <f>IF(Ansøgning!J1307="","",Ansøgning!J1307)</f>
        <v/>
      </c>
      <c r="K1325" s="77" t="str">
        <f>IF(Ansøgning!K1307="","",Ansøgning!K1307)</f>
        <v/>
      </c>
      <c r="L1325" s="46" t="str">
        <f t="shared" si="145"/>
        <v/>
      </c>
      <c r="M1325" s="78" t="str">
        <f>IF(Ansøgning!M1307="","",Ansøgning!M1307)</f>
        <v/>
      </c>
      <c r="N1325" s="31" t="str">
        <f t="shared" si="146"/>
        <v/>
      </c>
      <c r="O1325" s="78" t="str">
        <f>IF(Ansøgning!O1307="","",Ansøgning!O1307)</f>
        <v/>
      </c>
      <c r="P1325" s="78" t="str">
        <f>IF(Ansøgning!P1307="","",Ansøgning!P1307)</f>
        <v/>
      </c>
      <c r="Q1325" s="78" t="str">
        <f>IF(Ansøgning!Q1307="","",Ansøgning!Q1307)</f>
        <v/>
      </c>
      <c r="R1325" s="78" t="str">
        <f>IF(Ansøgning!R1307="","",Ansøgning!R1307)</f>
        <v/>
      </c>
      <c r="S1325" s="46" t="str">
        <f>IFERROR(MAX(IF(OR(O1325="",P1325=""),"",IF(AND(AND(MONTH(E1325)&gt;=7,MONTH(E1325)&lt;8),AND(MONTH(F1325)&gt;=7,MONTH(F1325)&lt;8)),(NETWORKDAYS(E1325,F1325,Lister!$D$7:$D$13)-O1325)*N1325/NETWORKDAYS(Lister!$D$19,Lister!$E$19,Lister!$D$7:$D$13),IF(AND(AND(MONTH(E1325)&gt;=7,MONTH(E1325)&lt;8),MONTH(F1325)&gt;7),(NETWORKDAYS(E1325,Lister!$E$19,Lister!$D$7:$D$13)-O1325)*N1325/NETWORKDAYS(Lister!$D$19,Lister!$E$19,Lister!$D$7:$D$13),IF(MONTH(E1325)&gt;7,0)))),0),"")</f>
        <v/>
      </c>
      <c r="T1325" s="46" t="str">
        <f>IFERROR(MAX(IF(OR(O1325="",P1325=""),"",IF(AND(AND(MONTH(E1325)&gt;=8,MONTH(E1325)&lt;9),AND(MONTH(F1325)&gt;=8,MONTH(F1325)&lt;9)),(NETWORKDAYS(E1325,F1325,Lister!$D$7:$D$13)-P1325)*N1325/NETWORKDAYS(Lister!$D$20,Lister!$E$20,Lister!$D$7:$D$13),IF(AND(MONTH(E1325)=7,MONTH(F1325)=8),(NETWORKDAYS(Lister!$D$20,F1325,Lister!$D$7:$D$13)-P1325)*N1325/NETWORKDAYS(Lister!$D$20,Lister!$E$20,Lister!$D$7:$D$13),IF(AND(MONTH(E1325)=7,MONTH(F1325)=7),0)))),0),"")</f>
        <v/>
      </c>
      <c r="U1325" s="78" t="str">
        <f>IF(Ansøgning!U1307="","",Ansøgning!U1307)</f>
        <v/>
      </c>
      <c r="V1325" s="119" t="str">
        <f t="shared" si="147"/>
        <v/>
      </c>
      <c r="W1325" s="120" t="str">
        <f t="shared" si="148"/>
        <v/>
      </c>
      <c r="X1325" s="42" t="str">
        <f t="shared" si="149"/>
        <v/>
      </c>
    </row>
    <row r="1326" spans="1:24" x14ac:dyDescent="0.25">
      <c r="A1326" s="13" t="str">
        <f t="shared" si="150"/>
        <v/>
      </c>
      <c r="B1326" s="75" t="str">
        <f>IF(Ansøgning!B1308="","",Ansøgning!B1308)</f>
        <v/>
      </c>
      <c r="C1326" s="75" t="str">
        <f>IF(Ansøgning!C1308="","",Ansøgning!C1308)</f>
        <v/>
      </c>
      <c r="D1326" s="75" t="str">
        <f>IF(Ansøgning!D1308="","",Ansøgning!D1308)</f>
        <v/>
      </c>
      <c r="E1326" s="76" t="str">
        <f>IF(Ansøgning!E1308="","",Ansøgning!E1308)</f>
        <v/>
      </c>
      <c r="F1326" s="76" t="str">
        <f>IF(Ansøgning!F1308="","",Ansøgning!F1308)</f>
        <v/>
      </c>
      <c r="G1326" s="33" t="str">
        <f>IF(OR(E1326="",F1326=""),"",NETWORKDAYS(E1326,F1326,Lister!$D$7:$D$13))</f>
        <v/>
      </c>
      <c r="H1326" s="76" t="str">
        <f>IF(Ansøgning!H1308="","",Ansøgning!H1308)</f>
        <v/>
      </c>
      <c r="I1326" s="32" t="str">
        <f t="shared" si="144"/>
        <v/>
      </c>
      <c r="J1326" s="77" t="str">
        <f>IF(Ansøgning!J1308="","",Ansøgning!J1308)</f>
        <v/>
      </c>
      <c r="K1326" s="77" t="str">
        <f>IF(Ansøgning!K1308="","",Ansøgning!K1308)</f>
        <v/>
      </c>
      <c r="L1326" s="46" t="str">
        <f t="shared" si="145"/>
        <v/>
      </c>
      <c r="M1326" s="78" t="str">
        <f>IF(Ansøgning!M1308="","",Ansøgning!M1308)</f>
        <v/>
      </c>
      <c r="N1326" s="31" t="str">
        <f t="shared" si="146"/>
        <v/>
      </c>
      <c r="O1326" s="78" t="str">
        <f>IF(Ansøgning!O1308="","",Ansøgning!O1308)</f>
        <v/>
      </c>
      <c r="P1326" s="78" t="str">
        <f>IF(Ansøgning!P1308="","",Ansøgning!P1308)</f>
        <v/>
      </c>
      <c r="Q1326" s="78" t="str">
        <f>IF(Ansøgning!Q1308="","",Ansøgning!Q1308)</f>
        <v/>
      </c>
      <c r="R1326" s="78" t="str">
        <f>IF(Ansøgning!R1308="","",Ansøgning!R1308)</f>
        <v/>
      </c>
      <c r="S1326" s="46" t="str">
        <f>IFERROR(MAX(IF(OR(O1326="",P1326=""),"",IF(AND(AND(MONTH(E1326)&gt;=7,MONTH(E1326)&lt;8),AND(MONTH(F1326)&gt;=7,MONTH(F1326)&lt;8)),(NETWORKDAYS(E1326,F1326,Lister!$D$7:$D$13)-O1326)*N1326/NETWORKDAYS(Lister!$D$19,Lister!$E$19,Lister!$D$7:$D$13),IF(AND(AND(MONTH(E1326)&gt;=7,MONTH(E1326)&lt;8),MONTH(F1326)&gt;7),(NETWORKDAYS(E1326,Lister!$E$19,Lister!$D$7:$D$13)-O1326)*N1326/NETWORKDAYS(Lister!$D$19,Lister!$E$19,Lister!$D$7:$D$13),IF(MONTH(E1326)&gt;7,0)))),0),"")</f>
        <v/>
      </c>
      <c r="T1326" s="46" t="str">
        <f>IFERROR(MAX(IF(OR(O1326="",P1326=""),"",IF(AND(AND(MONTH(E1326)&gt;=8,MONTH(E1326)&lt;9),AND(MONTH(F1326)&gt;=8,MONTH(F1326)&lt;9)),(NETWORKDAYS(E1326,F1326,Lister!$D$7:$D$13)-P1326)*N1326/NETWORKDAYS(Lister!$D$20,Lister!$E$20,Lister!$D$7:$D$13),IF(AND(MONTH(E1326)=7,MONTH(F1326)=8),(NETWORKDAYS(Lister!$D$20,F1326,Lister!$D$7:$D$13)-P1326)*N1326/NETWORKDAYS(Lister!$D$20,Lister!$E$20,Lister!$D$7:$D$13),IF(AND(MONTH(E1326)=7,MONTH(F1326)=7),0)))),0),"")</f>
        <v/>
      </c>
      <c r="U1326" s="78" t="str">
        <f>IF(Ansøgning!U1308="","",Ansøgning!U1308)</f>
        <v/>
      </c>
      <c r="V1326" s="119" t="str">
        <f t="shared" si="147"/>
        <v/>
      </c>
      <c r="W1326" s="120" t="str">
        <f t="shared" si="148"/>
        <v/>
      </c>
      <c r="X1326" s="42" t="str">
        <f t="shared" si="149"/>
        <v/>
      </c>
    </row>
    <row r="1327" spans="1:24" x14ac:dyDescent="0.25">
      <c r="A1327" s="13" t="str">
        <f t="shared" si="150"/>
        <v/>
      </c>
      <c r="B1327" s="75" t="str">
        <f>IF(Ansøgning!B1309="","",Ansøgning!B1309)</f>
        <v/>
      </c>
      <c r="C1327" s="75" t="str">
        <f>IF(Ansøgning!C1309="","",Ansøgning!C1309)</f>
        <v/>
      </c>
      <c r="D1327" s="75" t="str">
        <f>IF(Ansøgning!D1309="","",Ansøgning!D1309)</f>
        <v/>
      </c>
      <c r="E1327" s="76" t="str">
        <f>IF(Ansøgning!E1309="","",Ansøgning!E1309)</f>
        <v/>
      </c>
      <c r="F1327" s="76" t="str">
        <f>IF(Ansøgning!F1309="","",Ansøgning!F1309)</f>
        <v/>
      </c>
      <c r="G1327" s="33" t="str">
        <f>IF(OR(E1327="",F1327=""),"",NETWORKDAYS(E1327,F1327,Lister!$D$7:$D$13))</f>
        <v/>
      </c>
      <c r="H1327" s="76" t="str">
        <f>IF(Ansøgning!H1309="","",Ansøgning!H1309)</f>
        <v/>
      </c>
      <c r="I1327" s="32" t="str">
        <f t="shared" si="144"/>
        <v/>
      </c>
      <c r="J1327" s="77" t="str">
        <f>IF(Ansøgning!J1309="","",Ansøgning!J1309)</f>
        <v/>
      </c>
      <c r="K1327" s="77" t="str">
        <f>IF(Ansøgning!K1309="","",Ansøgning!K1309)</f>
        <v/>
      </c>
      <c r="L1327" s="46" t="str">
        <f t="shared" si="145"/>
        <v/>
      </c>
      <c r="M1327" s="78" t="str">
        <f>IF(Ansøgning!M1309="","",Ansøgning!M1309)</f>
        <v/>
      </c>
      <c r="N1327" s="31" t="str">
        <f t="shared" si="146"/>
        <v/>
      </c>
      <c r="O1327" s="78" t="str">
        <f>IF(Ansøgning!O1309="","",Ansøgning!O1309)</f>
        <v/>
      </c>
      <c r="P1327" s="78" t="str">
        <f>IF(Ansøgning!P1309="","",Ansøgning!P1309)</f>
        <v/>
      </c>
      <c r="Q1327" s="78" t="str">
        <f>IF(Ansøgning!Q1309="","",Ansøgning!Q1309)</f>
        <v/>
      </c>
      <c r="R1327" s="78" t="str">
        <f>IF(Ansøgning!R1309="","",Ansøgning!R1309)</f>
        <v/>
      </c>
      <c r="S1327" s="46" t="str">
        <f>IFERROR(MAX(IF(OR(O1327="",P1327=""),"",IF(AND(AND(MONTH(E1327)&gt;=7,MONTH(E1327)&lt;8),AND(MONTH(F1327)&gt;=7,MONTH(F1327)&lt;8)),(NETWORKDAYS(E1327,F1327,Lister!$D$7:$D$13)-O1327)*N1327/NETWORKDAYS(Lister!$D$19,Lister!$E$19,Lister!$D$7:$D$13),IF(AND(AND(MONTH(E1327)&gt;=7,MONTH(E1327)&lt;8),MONTH(F1327)&gt;7),(NETWORKDAYS(E1327,Lister!$E$19,Lister!$D$7:$D$13)-O1327)*N1327/NETWORKDAYS(Lister!$D$19,Lister!$E$19,Lister!$D$7:$D$13),IF(MONTH(E1327)&gt;7,0)))),0),"")</f>
        <v/>
      </c>
      <c r="T1327" s="46" t="str">
        <f>IFERROR(MAX(IF(OR(O1327="",P1327=""),"",IF(AND(AND(MONTH(E1327)&gt;=8,MONTH(E1327)&lt;9),AND(MONTH(F1327)&gt;=8,MONTH(F1327)&lt;9)),(NETWORKDAYS(E1327,F1327,Lister!$D$7:$D$13)-P1327)*N1327/NETWORKDAYS(Lister!$D$20,Lister!$E$20,Lister!$D$7:$D$13),IF(AND(MONTH(E1327)=7,MONTH(F1327)=8),(NETWORKDAYS(Lister!$D$20,F1327,Lister!$D$7:$D$13)-P1327)*N1327/NETWORKDAYS(Lister!$D$20,Lister!$E$20,Lister!$D$7:$D$13),IF(AND(MONTH(E1327)=7,MONTH(F1327)=7),0)))),0),"")</f>
        <v/>
      </c>
      <c r="U1327" s="78" t="str">
        <f>IF(Ansøgning!U1309="","",Ansøgning!U1309)</f>
        <v/>
      </c>
      <c r="V1327" s="119" t="str">
        <f t="shared" si="147"/>
        <v/>
      </c>
      <c r="W1327" s="120" t="str">
        <f t="shared" si="148"/>
        <v/>
      </c>
      <c r="X1327" s="42" t="str">
        <f t="shared" si="149"/>
        <v/>
      </c>
    </row>
    <row r="1328" spans="1:24" x14ac:dyDescent="0.25">
      <c r="A1328" s="13" t="str">
        <f t="shared" si="150"/>
        <v/>
      </c>
      <c r="B1328" s="75" t="str">
        <f>IF(Ansøgning!B1310="","",Ansøgning!B1310)</f>
        <v/>
      </c>
      <c r="C1328" s="75" t="str">
        <f>IF(Ansøgning!C1310="","",Ansøgning!C1310)</f>
        <v/>
      </c>
      <c r="D1328" s="75" t="str">
        <f>IF(Ansøgning!D1310="","",Ansøgning!D1310)</f>
        <v/>
      </c>
      <c r="E1328" s="76" t="str">
        <f>IF(Ansøgning!E1310="","",Ansøgning!E1310)</f>
        <v/>
      </c>
      <c r="F1328" s="76" t="str">
        <f>IF(Ansøgning!F1310="","",Ansøgning!F1310)</f>
        <v/>
      </c>
      <c r="G1328" s="33" t="str">
        <f>IF(OR(E1328="",F1328=""),"",NETWORKDAYS(E1328,F1328,Lister!$D$7:$D$13))</f>
        <v/>
      </c>
      <c r="H1328" s="76" t="str">
        <f>IF(Ansøgning!H1310="","",Ansøgning!H1310)</f>
        <v/>
      </c>
      <c r="I1328" s="32" t="str">
        <f t="shared" si="144"/>
        <v/>
      </c>
      <c r="J1328" s="77" t="str">
        <f>IF(Ansøgning!J1310="","",Ansøgning!J1310)</f>
        <v/>
      </c>
      <c r="K1328" s="77" t="str">
        <f>IF(Ansøgning!K1310="","",Ansøgning!K1310)</f>
        <v/>
      </c>
      <c r="L1328" s="46" t="str">
        <f t="shared" si="145"/>
        <v/>
      </c>
      <c r="M1328" s="78" t="str">
        <f>IF(Ansøgning!M1310="","",Ansøgning!M1310)</f>
        <v/>
      </c>
      <c r="N1328" s="31" t="str">
        <f t="shared" si="146"/>
        <v/>
      </c>
      <c r="O1328" s="78" t="str">
        <f>IF(Ansøgning!O1310="","",Ansøgning!O1310)</f>
        <v/>
      </c>
      <c r="P1328" s="78" t="str">
        <f>IF(Ansøgning!P1310="","",Ansøgning!P1310)</f>
        <v/>
      </c>
      <c r="Q1328" s="78" t="str">
        <f>IF(Ansøgning!Q1310="","",Ansøgning!Q1310)</f>
        <v/>
      </c>
      <c r="R1328" s="78" t="str">
        <f>IF(Ansøgning!R1310="","",Ansøgning!R1310)</f>
        <v/>
      </c>
      <c r="S1328" s="46" t="str">
        <f>IFERROR(MAX(IF(OR(O1328="",P1328=""),"",IF(AND(AND(MONTH(E1328)&gt;=7,MONTH(E1328)&lt;8),AND(MONTH(F1328)&gt;=7,MONTH(F1328)&lt;8)),(NETWORKDAYS(E1328,F1328,Lister!$D$7:$D$13)-O1328)*N1328/NETWORKDAYS(Lister!$D$19,Lister!$E$19,Lister!$D$7:$D$13),IF(AND(AND(MONTH(E1328)&gt;=7,MONTH(E1328)&lt;8),MONTH(F1328)&gt;7),(NETWORKDAYS(E1328,Lister!$E$19,Lister!$D$7:$D$13)-O1328)*N1328/NETWORKDAYS(Lister!$D$19,Lister!$E$19,Lister!$D$7:$D$13),IF(MONTH(E1328)&gt;7,0)))),0),"")</f>
        <v/>
      </c>
      <c r="T1328" s="46" t="str">
        <f>IFERROR(MAX(IF(OR(O1328="",P1328=""),"",IF(AND(AND(MONTH(E1328)&gt;=8,MONTH(E1328)&lt;9),AND(MONTH(F1328)&gt;=8,MONTH(F1328)&lt;9)),(NETWORKDAYS(E1328,F1328,Lister!$D$7:$D$13)-P1328)*N1328/NETWORKDAYS(Lister!$D$20,Lister!$E$20,Lister!$D$7:$D$13),IF(AND(MONTH(E1328)=7,MONTH(F1328)=8),(NETWORKDAYS(Lister!$D$20,F1328,Lister!$D$7:$D$13)-P1328)*N1328/NETWORKDAYS(Lister!$D$20,Lister!$E$20,Lister!$D$7:$D$13),IF(AND(MONTH(E1328)=7,MONTH(F1328)=7),0)))),0),"")</f>
        <v/>
      </c>
      <c r="U1328" s="78" t="str">
        <f>IF(Ansøgning!U1310="","",Ansøgning!U1310)</f>
        <v/>
      </c>
      <c r="V1328" s="119" t="str">
        <f t="shared" si="147"/>
        <v/>
      </c>
      <c r="W1328" s="120" t="str">
        <f t="shared" si="148"/>
        <v/>
      </c>
      <c r="X1328" s="42" t="str">
        <f t="shared" si="149"/>
        <v/>
      </c>
    </row>
    <row r="1329" spans="1:24" x14ac:dyDescent="0.25">
      <c r="A1329" s="13" t="str">
        <f t="shared" si="150"/>
        <v/>
      </c>
      <c r="B1329" s="75" t="str">
        <f>IF(Ansøgning!B1311="","",Ansøgning!B1311)</f>
        <v/>
      </c>
      <c r="C1329" s="75" t="str">
        <f>IF(Ansøgning!C1311="","",Ansøgning!C1311)</f>
        <v/>
      </c>
      <c r="D1329" s="75" t="str">
        <f>IF(Ansøgning!D1311="","",Ansøgning!D1311)</f>
        <v/>
      </c>
      <c r="E1329" s="76" t="str">
        <f>IF(Ansøgning!E1311="","",Ansøgning!E1311)</f>
        <v/>
      </c>
      <c r="F1329" s="76" t="str">
        <f>IF(Ansøgning!F1311="","",Ansøgning!F1311)</f>
        <v/>
      </c>
      <c r="G1329" s="33" t="str">
        <f>IF(OR(E1329="",F1329=""),"",NETWORKDAYS(E1329,F1329,Lister!$D$7:$D$13))</f>
        <v/>
      </c>
      <c r="H1329" s="76" t="str">
        <f>IF(Ansøgning!H1311="","",Ansøgning!H1311)</f>
        <v/>
      </c>
      <c r="I1329" s="32" t="str">
        <f t="shared" si="144"/>
        <v/>
      </c>
      <c r="J1329" s="77" t="str">
        <f>IF(Ansøgning!J1311="","",Ansøgning!J1311)</f>
        <v/>
      </c>
      <c r="K1329" s="77" t="str">
        <f>IF(Ansøgning!K1311="","",Ansøgning!K1311)</f>
        <v/>
      </c>
      <c r="L1329" s="46" t="str">
        <f t="shared" si="145"/>
        <v/>
      </c>
      <c r="M1329" s="78" t="str">
        <f>IF(Ansøgning!M1311="","",Ansøgning!M1311)</f>
        <v/>
      </c>
      <c r="N1329" s="31" t="str">
        <f t="shared" si="146"/>
        <v/>
      </c>
      <c r="O1329" s="78" t="str">
        <f>IF(Ansøgning!O1311="","",Ansøgning!O1311)</f>
        <v/>
      </c>
      <c r="P1329" s="78" t="str">
        <f>IF(Ansøgning!P1311="","",Ansøgning!P1311)</f>
        <v/>
      </c>
      <c r="Q1329" s="78" t="str">
        <f>IF(Ansøgning!Q1311="","",Ansøgning!Q1311)</f>
        <v/>
      </c>
      <c r="R1329" s="78" t="str">
        <f>IF(Ansøgning!R1311="","",Ansøgning!R1311)</f>
        <v/>
      </c>
      <c r="S1329" s="46" t="str">
        <f>IFERROR(MAX(IF(OR(O1329="",P1329=""),"",IF(AND(AND(MONTH(E1329)&gt;=7,MONTH(E1329)&lt;8),AND(MONTH(F1329)&gt;=7,MONTH(F1329)&lt;8)),(NETWORKDAYS(E1329,F1329,Lister!$D$7:$D$13)-O1329)*N1329/NETWORKDAYS(Lister!$D$19,Lister!$E$19,Lister!$D$7:$D$13),IF(AND(AND(MONTH(E1329)&gt;=7,MONTH(E1329)&lt;8),MONTH(F1329)&gt;7),(NETWORKDAYS(E1329,Lister!$E$19,Lister!$D$7:$D$13)-O1329)*N1329/NETWORKDAYS(Lister!$D$19,Lister!$E$19,Lister!$D$7:$D$13),IF(MONTH(E1329)&gt;7,0)))),0),"")</f>
        <v/>
      </c>
      <c r="T1329" s="46" t="str">
        <f>IFERROR(MAX(IF(OR(O1329="",P1329=""),"",IF(AND(AND(MONTH(E1329)&gt;=8,MONTH(E1329)&lt;9),AND(MONTH(F1329)&gt;=8,MONTH(F1329)&lt;9)),(NETWORKDAYS(E1329,F1329,Lister!$D$7:$D$13)-P1329)*N1329/NETWORKDAYS(Lister!$D$20,Lister!$E$20,Lister!$D$7:$D$13),IF(AND(MONTH(E1329)=7,MONTH(F1329)=8),(NETWORKDAYS(Lister!$D$20,F1329,Lister!$D$7:$D$13)-P1329)*N1329/NETWORKDAYS(Lister!$D$20,Lister!$E$20,Lister!$D$7:$D$13),IF(AND(MONTH(E1329)=7,MONTH(F1329)=7),0)))),0),"")</f>
        <v/>
      </c>
      <c r="U1329" s="78" t="str">
        <f>IF(Ansøgning!U1311="","",Ansøgning!U1311)</f>
        <v/>
      </c>
      <c r="V1329" s="119" t="str">
        <f t="shared" si="147"/>
        <v/>
      </c>
      <c r="W1329" s="120" t="str">
        <f t="shared" si="148"/>
        <v/>
      </c>
      <c r="X1329" s="42" t="str">
        <f t="shared" si="149"/>
        <v/>
      </c>
    </row>
    <row r="1330" spans="1:24" x14ac:dyDescent="0.25">
      <c r="A1330" s="13" t="str">
        <f t="shared" si="150"/>
        <v/>
      </c>
      <c r="B1330" s="75" t="str">
        <f>IF(Ansøgning!B1312="","",Ansøgning!B1312)</f>
        <v/>
      </c>
      <c r="C1330" s="75" t="str">
        <f>IF(Ansøgning!C1312="","",Ansøgning!C1312)</f>
        <v/>
      </c>
      <c r="D1330" s="75" t="str">
        <f>IF(Ansøgning!D1312="","",Ansøgning!D1312)</f>
        <v/>
      </c>
      <c r="E1330" s="76" t="str">
        <f>IF(Ansøgning!E1312="","",Ansøgning!E1312)</f>
        <v/>
      </c>
      <c r="F1330" s="76" t="str">
        <f>IF(Ansøgning!F1312="","",Ansøgning!F1312)</f>
        <v/>
      </c>
      <c r="G1330" s="33" t="str">
        <f>IF(OR(E1330="",F1330=""),"",NETWORKDAYS(E1330,F1330,Lister!$D$7:$D$13))</f>
        <v/>
      </c>
      <c r="H1330" s="76" t="str">
        <f>IF(Ansøgning!H1312="","",Ansøgning!H1312)</f>
        <v/>
      </c>
      <c r="I1330" s="32" t="str">
        <f t="shared" si="144"/>
        <v/>
      </c>
      <c r="J1330" s="77" t="str">
        <f>IF(Ansøgning!J1312="","",Ansøgning!J1312)</f>
        <v/>
      </c>
      <c r="K1330" s="77" t="str">
        <f>IF(Ansøgning!K1312="","",Ansøgning!K1312)</f>
        <v/>
      </c>
      <c r="L1330" s="46" t="str">
        <f t="shared" si="145"/>
        <v/>
      </c>
      <c r="M1330" s="78" t="str">
        <f>IF(Ansøgning!M1312="","",Ansøgning!M1312)</f>
        <v/>
      </c>
      <c r="N1330" s="31" t="str">
        <f t="shared" si="146"/>
        <v/>
      </c>
      <c r="O1330" s="78" t="str">
        <f>IF(Ansøgning!O1312="","",Ansøgning!O1312)</f>
        <v/>
      </c>
      <c r="P1330" s="78" t="str">
        <f>IF(Ansøgning!P1312="","",Ansøgning!P1312)</f>
        <v/>
      </c>
      <c r="Q1330" s="78" t="str">
        <f>IF(Ansøgning!Q1312="","",Ansøgning!Q1312)</f>
        <v/>
      </c>
      <c r="R1330" s="78" t="str">
        <f>IF(Ansøgning!R1312="","",Ansøgning!R1312)</f>
        <v/>
      </c>
      <c r="S1330" s="46" t="str">
        <f>IFERROR(MAX(IF(OR(O1330="",P1330=""),"",IF(AND(AND(MONTH(E1330)&gt;=7,MONTH(E1330)&lt;8),AND(MONTH(F1330)&gt;=7,MONTH(F1330)&lt;8)),(NETWORKDAYS(E1330,F1330,Lister!$D$7:$D$13)-O1330)*N1330/NETWORKDAYS(Lister!$D$19,Lister!$E$19,Lister!$D$7:$D$13),IF(AND(AND(MONTH(E1330)&gt;=7,MONTH(E1330)&lt;8),MONTH(F1330)&gt;7),(NETWORKDAYS(E1330,Lister!$E$19,Lister!$D$7:$D$13)-O1330)*N1330/NETWORKDAYS(Lister!$D$19,Lister!$E$19,Lister!$D$7:$D$13),IF(MONTH(E1330)&gt;7,0)))),0),"")</f>
        <v/>
      </c>
      <c r="T1330" s="46" t="str">
        <f>IFERROR(MAX(IF(OR(O1330="",P1330=""),"",IF(AND(AND(MONTH(E1330)&gt;=8,MONTH(E1330)&lt;9),AND(MONTH(F1330)&gt;=8,MONTH(F1330)&lt;9)),(NETWORKDAYS(E1330,F1330,Lister!$D$7:$D$13)-P1330)*N1330/NETWORKDAYS(Lister!$D$20,Lister!$E$20,Lister!$D$7:$D$13),IF(AND(MONTH(E1330)=7,MONTH(F1330)=8),(NETWORKDAYS(Lister!$D$20,F1330,Lister!$D$7:$D$13)-P1330)*N1330/NETWORKDAYS(Lister!$D$20,Lister!$E$20,Lister!$D$7:$D$13),IF(AND(MONTH(E1330)=7,MONTH(F1330)=7),0)))),0),"")</f>
        <v/>
      </c>
      <c r="U1330" s="78" t="str">
        <f>IF(Ansøgning!U1312="","",Ansøgning!U1312)</f>
        <v/>
      </c>
      <c r="V1330" s="119" t="str">
        <f t="shared" si="147"/>
        <v/>
      </c>
      <c r="W1330" s="120" t="str">
        <f t="shared" si="148"/>
        <v/>
      </c>
      <c r="X1330" s="42" t="str">
        <f t="shared" si="149"/>
        <v/>
      </c>
    </row>
    <row r="1331" spans="1:24" x14ac:dyDescent="0.25">
      <c r="A1331" s="13" t="str">
        <f t="shared" si="150"/>
        <v/>
      </c>
      <c r="B1331" s="75" t="str">
        <f>IF(Ansøgning!B1313="","",Ansøgning!B1313)</f>
        <v/>
      </c>
      <c r="C1331" s="75" t="str">
        <f>IF(Ansøgning!C1313="","",Ansøgning!C1313)</f>
        <v/>
      </c>
      <c r="D1331" s="75" t="str">
        <f>IF(Ansøgning!D1313="","",Ansøgning!D1313)</f>
        <v/>
      </c>
      <c r="E1331" s="76" t="str">
        <f>IF(Ansøgning!E1313="","",Ansøgning!E1313)</f>
        <v/>
      </c>
      <c r="F1331" s="76" t="str">
        <f>IF(Ansøgning!F1313="","",Ansøgning!F1313)</f>
        <v/>
      </c>
      <c r="G1331" s="33" t="str">
        <f>IF(OR(E1331="",F1331=""),"",NETWORKDAYS(E1331,F1331,Lister!$D$7:$D$13))</f>
        <v/>
      </c>
      <c r="H1331" s="76" t="str">
        <f>IF(Ansøgning!H1313="","",Ansøgning!H1313)</f>
        <v/>
      </c>
      <c r="I1331" s="32" t="str">
        <f t="shared" si="144"/>
        <v/>
      </c>
      <c r="J1331" s="77" t="str">
        <f>IF(Ansøgning!J1313="","",Ansøgning!J1313)</f>
        <v/>
      </c>
      <c r="K1331" s="77" t="str">
        <f>IF(Ansøgning!K1313="","",Ansøgning!K1313)</f>
        <v/>
      </c>
      <c r="L1331" s="46" t="str">
        <f t="shared" si="145"/>
        <v/>
      </c>
      <c r="M1331" s="78" t="str">
        <f>IF(Ansøgning!M1313="","",Ansøgning!M1313)</f>
        <v/>
      </c>
      <c r="N1331" s="31" t="str">
        <f t="shared" si="146"/>
        <v/>
      </c>
      <c r="O1331" s="78" t="str">
        <f>IF(Ansøgning!O1313="","",Ansøgning!O1313)</f>
        <v/>
      </c>
      <c r="P1331" s="78" t="str">
        <f>IF(Ansøgning!P1313="","",Ansøgning!P1313)</f>
        <v/>
      </c>
      <c r="Q1331" s="78" t="str">
        <f>IF(Ansøgning!Q1313="","",Ansøgning!Q1313)</f>
        <v/>
      </c>
      <c r="R1331" s="78" t="str">
        <f>IF(Ansøgning!R1313="","",Ansøgning!R1313)</f>
        <v/>
      </c>
      <c r="S1331" s="46" t="str">
        <f>IFERROR(MAX(IF(OR(O1331="",P1331=""),"",IF(AND(AND(MONTH(E1331)&gt;=7,MONTH(E1331)&lt;8),AND(MONTH(F1331)&gt;=7,MONTH(F1331)&lt;8)),(NETWORKDAYS(E1331,F1331,Lister!$D$7:$D$13)-O1331)*N1331/NETWORKDAYS(Lister!$D$19,Lister!$E$19,Lister!$D$7:$D$13),IF(AND(AND(MONTH(E1331)&gt;=7,MONTH(E1331)&lt;8),MONTH(F1331)&gt;7),(NETWORKDAYS(E1331,Lister!$E$19,Lister!$D$7:$D$13)-O1331)*N1331/NETWORKDAYS(Lister!$D$19,Lister!$E$19,Lister!$D$7:$D$13),IF(MONTH(E1331)&gt;7,0)))),0),"")</f>
        <v/>
      </c>
      <c r="T1331" s="46" t="str">
        <f>IFERROR(MAX(IF(OR(O1331="",P1331=""),"",IF(AND(AND(MONTH(E1331)&gt;=8,MONTH(E1331)&lt;9),AND(MONTH(F1331)&gt;=8,MONTH(F1331)&lt;9)),(NETWORKDAYS(E1331,F1331,Lister!$D$7:$D$13)-P1331)*N1331/NETWORKDAYS(Lister!$D$20,Lister!$E$20,Lister!$D$7:$D$13),IF(AND(MONTH(E1331)=7,MONTH(F1331)=8),(NETWORKDAYS(Lister!$D$20,F1331,Lister!$D$7:$D$13)-P1331)*N1331/NETWORKDAYS(Lister!$D$20,Lister!$E$20,Lister!$D$7:$D$13),IF(AND(MONTH(E1331)=7,MONTH(F1331)=7),0)))),0),"")</f>
        <v/>
      </c>
      <c r="U1331" s="78" t="str">
        <f>IF(Ansøgning!U1313="","",Ansøgning!U1313)</f>
        <v/>
      </c>
      <c r="V1331" s="119" t="str">
        <f t="shared" si="147"/>
        <v/>
      </c>
      <c r="W1331" s="120" t="str">
        <f t="shared" si="148"/>
        <v/>
      </c>
      <c r="X1331" s="42" t="str">
        <f t="shared" si="149"/>
        <v/>
      </c>
    </row>
    <row r="1332" spans="1:24" x14ac:dyDescent="0.25">
      <c r="A1332" s="13" t="str">
        <f t="shared" si="150"/>
        <v/>
      </c>
      <c r="B1332" s="75" t="str">
        <f>IF(Ansøgning!B1314="","",Ansøgning!B1314)</f>
        <v/>
      </c>
      <c r="C1332" s="75" t="str">
        <f>IF(Ansøgning!C1314="","",Ansøgning!C1314)</f>
        <v/>
      </c>
      <c r="D1332" s="75" t="str">
        <f>IF(Ansøgning!D1314="","",Ansøgning!D1314)</f>
        <v/>
      </c>
      <c r="E1332" s="76" t="str">
        <f>IF(Ansøgning!E1314="","",Ansøgning!E1314)</f>
        <v/>
      </c>
      <c r="F1332" s="76" t="str">
        <f>IF(Ansøgning!F1314="","",Ansøgning!F1314)</f>
        <v/>
      </c>
      <c r="G1332" s="33" t="str">
        <f>IF(OR(E1332="",F1332=""),"",NETWORKDAYS(E1332,F1332,Lister!$D$7:$D$13))</f>
        <v/>
      </c>
      <c r="H1332" s="76" t="str">
        <f>IF(Ansøgning!H1314="","",Ansøgning!H1314)</f>
        <v/>
      </c>
      <c r="I1332" s="32" t="str">
        <f t="shared" si="144"/>
        <v/>
      </c>
      <c r="J1332" s="77" t="str">
        <f>IF(Ansøgning!J1314="","",Ansøgning!J1314)</f>
        <v/>
      </c>
      <c r="K1332" s="77" t="str">
        <f>IF(Ansøgning!K1314="","",Ansøgning!K1314)</f>
        <v/>
      </c>
      <c r="L1332" s="46" t="str">
        <f t="shared" si="145"/>
        <v/>
      </c>
      <c r="M1332" s="78" t="str">
        <f>IF(Ansøgning!M1314="","",Ansøgning!M1314)</f>
        <v/>
      </c>
      <c r="N1332" s="31" t="str">
        <f t="shared" si="146"/>
        <v/>
      </c>
      <c r="O1332" s="78" t="str">
        <f>IF(Ansøgning!O1314="","",Ansøgning!O1314)</f>
        <v/>
      </c>
      <c r="P1332" s="78" t="str">
        <f>IF(Ansøgning!P1314="","",Ansøgning!P1314)</f>
        <v/>
      </c>
      <c r="Q1332" s="78" t="str">
        <f>IF(Ansøgning!Q1314="","",Ansøgning!Q1314)</f>
        <v/>
      </c>
      <c r="R1332" s="78" t="str">
        <f>IF(Ansøgning!R1314="","",Ansøgning!R1314)</f>
        <v/>
      </c>
      <c r="S1332" s="46" t="str">
        <f>IFERROR(MAX(IF(OR(O1332="",P1332=""),"",IF(AND(AND(MONTH(E1332)&gt;=7,MONTH(E1332)&lt;8),AND(MONTH(F1332)&gt;=7,MONTH(F1332)&lt;8)),(NETWORKDAYS(E1332,F1332,Lister!$D$7:$D$13)-O1332)*N1332/NETWORKDAYS(Lister!$D$19,Lister!$E$19,Lister!$D$7:$D$13),IF(AND(AND(MONTH(E1332)&gt;=7,MONTH(E1332)&lt;8),MONTH(F1332)&gt;7),(NETWORKDAYS(E1332,Lister!$E$19,Lister!$D$7:$D$13)-O1332)*N1332/NETWORKDAYS(Lister!$D$19,Lister!$E$19,Lister!$D$7:$D$13),IF(MONTH(E1332)&gt;7,0)))),0),"")</f>
        <v/>
      </c>
      <c r="T1332" s="46" t="str">
        <f>IFERROR(MAX(IF(OR(O1332="",P1332=""),"",IF(AND(AND(MONTH(E1332)&gt;=8,MONTH(E1332)&lt;9),AND(MONTH(F1332)&gt;=8,MONTH(F1332)&lt;9)),(NETWORKDAYS(E1332,F1332,Lister!$D$7:$D$13)-P1332)*N1332/NETWORKDAYS(Lister!$D$20,Lister!$E$20,Lister!$D$7:$D$13),IF(AND(MONTH(E1332)=7,MONTH(F1332)=8),(NETWORKDAYS(Lister!$D$20,F1332,Lister!$D$7:$D$13)-P1332)*N1332/NETWORKDAYS(Lister!$D$20,Lister!$E$20,Lister!$D$7:$D$13),IF(AND(MONTH(E1332)=7,MONTH(F1332)=7),0)))),0),"")</f>
        <v/>
      </c>
      <c r="U1332" s="78" t="str">
        <f>IF(Ansøgning!U1314="","",Ansøgning!U1314)</f>
        <v/>
      </c>
      <c r="V1332" s="119" t="str">
        <f t="shared" si="147"/>
        <v/>
      </c>
      <c r="W1332" s="120" t="str">
        <f t="shared" si="148"/>
        <v/>
      </c>
      <c r="X1332" s="42" t="str">
        <f t="shared" si="149"/>
        <v/>
      </c>
    </row>
    <row r="1333" spans="1:24" x14ac:dyDescent="0.25">
      <c r="A1333" s="13" t="str">
        <f t="shared" si="150"/>
        <v/>
      </c>
      <c r="B1333" s="75" t="str">
        <f>IF(Ansøgning!B1315="","",Ansøgning!B1315)</f>
        <v/>
      </c>
      <c r="C1333" s="75" t="str">
        <f>IF(Ansøgning!C1315="","",Ansøgning!C1315)</f>
        <v/>
      </c>
      <c r="D1333" s="75" t="str">
        <f>IF(Ansøgning!D1315="","",Ansøgning!D1315)</f>
        <v/>
      </c>
      <c r="E1333" s="76" t="str">
        <f>IF(Ansøgning!E1315="","",Ansøgning!E1315)</f>
        <v/>
      </c>
      <c r="F1333" s="76" t="str">
        <f>IF(Ansøgning!F1315="","",Ansøgning!F1315)</f>
        <v/>
      </c>
      <c r="G1333" s="33" t="str">
        <f>IF(OR(E1333="",F1333=""),"",NETWORKDAYS(E1333,F1333,Lister!$D$7:$D$13))</f>
        <v/>
      </c>
      <c r="H1333" s="76" t="str">
        <f>IF(Ansøgning!H1315="","",Ansøgning!H1315)</f>
        <v/>
      </c>
      <c r="I1333" s="32" t="str">
        <f t="shared" si="144"/>
        <v/>
      </c>
      <c r="J1333" s="77" t="str">
        <f>IF(Ansøgning!J1315="","",Ansøgning!J1315)</f>
        <v/>
      </c>
      <c r="K1333" s="77" t="str">
        <f>IF(Ansøgning!K1315="","",Ansøgning!K1315)</f>
        <v/>
      </c>
      <c r="L1333" s="46" t="str">
        <f t="shared" si="145"/>
        <v/>
      </c>
      <c r="M1333" s="78" t="str">
        <f>IF(Ansøgning!M1315="","",Ansøgning!M1315)</f>
        <v/>
      </c>
      <c r="N1333" s="31" t="str">
        <f t="shared" si="146"/>
        <v/>
      </c>
      <c r="O1333" s="78" t="str">
        <f>IF(Ansøgning!O1315="","",Ansøgning!O1315)</f>
        <v/>
      </c>
      <c r="P1333" s="78" t="str">
        <f>IF(Ansøgning!P1315="","",Ansøgning!P1315)</f>
        <v/>
      </c>
      <c r="Q1333" s="78" t="str">
        <f>IF(Ansøgning!Q1315="","",Ansøgning!Q1315)</f>
        <v/>
      </c>
      <c r="R1333" s="78" t="str">
        <f>IF(Ansøgning!R1315="","",Ansøgning!R1315)</f>
        <v/>
      </c>
      <c r="S1333" s="46" t="str">
        <f>IFERROR(MAX(IF(OR(O1333="",P1333=""),"",IF(AND(AND(MONTH(E1333)&gt;=7,MONTH(E1333)&lt;8),AND(MONTH(F1333)&gt;=7,MONTH(F1333)&lt;8)),(NETWORKDAYS(E1333,F1333,Lister!$D$7:$D$13)-O1333)*N1333/NETWORKDAYS(Lister!$D$19,Lister!$E$19,Lister!$D$7:$D$13),IF(AND(AND(MONTH(E1333)&gt;=7,MONTH(E1333)&lt;8),MONTH(F1333)&gt;7),(NETWORKDAYS(E1333,Lister!$E$19,Lister!$D$7:$D$13)-O1333)*N1333/NETWORKDAYS(Lister!$D$19,Lister!$E$19,Lister!$D$7:$D$13),IF(MONTH(E1333)&gt;7,0)))),0),"")</f>
        <v/>
      </c>
      <c r="T1333" s="46" t="str">
        <f>IFERROR(MAX(IF(OR(O1333="",P1333=""),"",IF(AND(AND(MONTH(E1333)&gt;=8,MONTH(E1333)&lt;9),AND(MONTH(F1333)&gt;=8,MONTH(F1333)&lt;9)),(NETWORKDAYS(E1333,F1333,Lister!$D$7:$D$13)-P1333)*N1333/NETWORKDAYS(Lister!$D$20,Lister!$E$20,Lister!$D$7:$D$13),IF(AND(MONTH(E1333)=7,MONTH(F1333)=8),(NETWORKDAYS(Lister!$D$20,F1333,Lister!$D$7:$D$13)-P1333)*N1333/NETWORKDAYS(Lister!$D$20,Lister!$E$20,Lister!$D$7:$D$13),IF(AND(MONTH(E1333)=7,MONTH(F1333)=7),0)))),0),"")</f>
        <v/>
      </c>
      <c r="U1333" s="78" t="str">
        <f>IF(Ansøgning!U1315="","",Ansøgning!U1315)</f>
        <v/>
      </c>
      <c r="V1333" s="119" t="str">
        <f t="shared" si="147"/>
        <v/>
      </c>
      <c r="W1333" s="120" t="str">
        <f t="shared" si="148"/>
        <v/>
      </c>
      <c r="X1333" s="42" t="str">
        <f t="shared" si="149"/>
        <v/>
      </c>
    </row>
    <row r="1334" spans="1:24" x14ac:dyDescent="0.25">
      <c r="A1334" s="13" t="str">
        <f t="shared" si="150"/>
        <v/>
      </c>
      <c r="B1334" s="75" t="str">
        <f>IF(Ansøgning!B1316="","",Ansøgning!B1316)</f>
        <v/>
      </c>
      <c r="C1334" s="75" t="str">
        <f>IF(Ansøgning!C1316="","",Ansøgning!C1316)</f>
        <v/>
      </c>
      <c r="D1334" s="75" t="str">
        <f>IF(Ansøgning!D1316="","",Ansøgning!D1316)</f>
        <v/>
      </c>
      <c r="E1334" s="76" t="str">
        <f>IF(Ansøgning!E1316="","",Ansøgning!E1316)</f>
        <v/>
      </c>
      <c r="F1334" s="76" t="str">
        <f>IF(Ansøgning!F1316="","",Ansøgning!F1316)</f>
        <v/>
      </c>
      <c r="G1334" s="33" t="str">
        <f>IF(OR(E1334="",F1334=""),"",NETWORKDAYS(E1334,F1334,Lister!$D$7:$D$13))</f>
        <v/>
      </c>
      <c r="H1334" s="76" t="str">
        <f>IF(Ansøgning!H1316="","",Ansøgning!H1316)</f>
        <v/>
      </c>
      <c r="I1334" s="32" t="str">
        <f t="shared" si="144"/>
        <v/>
      </c>
      <c r="J1334" s="77" t="str">
        <f>IF(Ansøgning!J1316="","",Ansøgning!J1316)</f>
        <v/>
      </c>
      <c r="K1334" s="77" t="str">
        <f>IF(Ansøgning!K1316="","",Ansøgning!K1316)</f>
        <v/>
      </c>
      <c r="L1334" s="46" t="str">
        <f t="shared" si="145"/>
        <v/>
      </c>
      <c r="M1334" s="78" t="str">
        <f>IF(Ansøgning!M1316="","",Ansøgning!M1316)</f>
        <v/>
      </c>
      <c r="N1334" s="31" t="str">
        <f t="shared" si="146"/>
        <v/>
      </c>
      <c r="O1334" s="78" t="str">
        <f>IF(Ansøgning!O1316="","",Ansøgning!O1316)</f>
        <v/>
      </c>
      <c r="P1334" s="78" t="str">
        <f>IF(Ansøgning!P1316="","",Ansøgning!P1316)</f>
        <v/>
      </c>
      <c r="Q1334" s="78" t="str">
        <f>IF(Ansøgning!Q1316="","",Ansøgning!Q1316)</f>
        <v/>
      </c>
      <c r="R1334" s="78" t="str">
        <f>IF(Ansøgning!R1316="","",Ansøgning!R1316)</f>
        <v/>
      </c>
      <c r="S1334" s="46" t="str">
        <f>IFERROR(MAX(IF(OR(O1334="",P1334=""),"",IF(AND(AND(MONTH(E1334)&gt;=7,MONTH(E1334)&lt;8),AND(MONTH(F1334)&gt;=7,MONTH(F1334)&lt;8)),(NETWORKDAYS(E1334,F1334,Lister!$D$7:$D$13)-O1334)*N1334/NETWORKDAYS(Lister!$D$19,Lister!$E$19,Lister!$D$7:$D$13),IF(AND(AND(MONTH(E1334)&gt;=7,MONTH(E1334)&lt;8),MONTH(F1334)&gt;7),(NETWORKDAYS(E1334,Lister!$E$19,Lister!$D$7:$D$13)-O1334)*N1334/NETWORKDAYS(Lister!$D$19,Lister!$E$19,Lister!$D$7:$D$13),IF(MONTH(E1334)&gt;7,0)))),0),"")</f>
        <v/>
      </c>
      <c r="T1334" s="46" t="str">
        <f>IFERROR(MAX(IF(OR(O1334="",P1334=""),"",IF(AND(AND(MONTH(E1334)&gt;=8,MONTH(E1334)&lt;9),AND(MONTH(F1334)&gt;=8,MONTH(F1334)&lt;9)),(NETWORKDAYS(E1334,F1334,Lister!$D$7:$D$13)-P1334)*N1334/NETWORKDAYS(Lister!$D$20,Lister!$E$20,Lister!$D$7:$D$13),IF(AND(MONTH(E1334)=7,MONTH(F1334)=8),(NETWORKDAYS(Lister!$D$20,F1334,Lister!$D$7:$D$13)-P1334)*N1334/NETWORKDAYS(Lister!$D$20,Lister!$E$20,Lister!$D$7:$D$13),IF(AND(MONTH(E1334)=7,MONTH(F1334)=7),0)))),0),"")</f>
        <v/>
      </c>
      <c r="U1334" s="78" t="str">
        <f>IF(Ansøgning!U1316="","",Ansøgning!U1316)</f>
        <v/>
      </c>
      <c r="V1334" s="119" t="str">
        <f t="shared" si="147"/>
        <v/>
      </c>
      <c r="W1334" s="120" t="str">
        <f t="shared" si="148"/>
        <v/>
      </c>
      <c r="X1334" s="42" t="str">
        <f t="shared" si="149"/>
        <v/>
      </c>
    </row>
    <row r="1335" spans="1:24" x14ac:dyDescent="0.25">
      <c r="A1335" s="13" t="str">
        <f t="shared" si="150"/>
        <v/>
      </c>
      <c r="B1335" s="75" t="str">
        <f>IF(Ansøgning!B1317="","",Ansøgning!B1317)</f>
        <v/>
      </c>
      <c r="C1335" s="75" t="str">
        <f>IF(Ansøgning!C1317="","",Ansøgning!C1317)</f>
        <v/>
      </c>
      <c r="D1335" s="75" t="str">
        <f>IF(Ansøgning!D1317="","",Ansøgning!D1317)</f>
        <v/>
      </c>
      <c r="E1335" s="76" t="str">
        <f>IF(Ansøgning!E1317="","",Ansøgning!E1317)</f>
        <v/>
      </c>
      <c r="F1335" s="76" t="str">
        <f>IF(Ansøgning!F1317="","",Ansøgning!F1317)</f>
        <v/>
      </c>
      <c r="G1335" s="33" t="str">
        <f>IF(OR(E1335="",F1335=""),"",NETWORKDAYS(E1335,F1335,Lister!$D$7:$D$13))</f>
        <v/>
      </c>
      <c r="H1335" s="76" t="str">
        <f>IF(Ansøgning!H1317="","",Ansøgning!H1317)</f>
        <v/>
      </c>
      <c r="I1335" s="32" t="str">
        <f t="shared" si="144"/>
        <v/>
      </c>
      <c r="J1335" s="77" t="str">
        <f>IF(Ansøgning!J1317="","",Ansøgning!J1317)</f>
        <v/>
      </c>
      <c r="K1335" s="77" t="str">
        <f>IF(Ansøgning!K1317="","",Ansøgning!K1317)</f>
        <v/>
      </c>
      <c r="L1335" s="46" t="str">
        <f t="shared" si="145"/>
        <v/>
      </c>
      <c r="M1335" s="78" t="str">
        <f>IF(Ansøgning!M1317="","",Ansøgning!M1317)</f>
        <v/>
      </c>
      <c r="N1335" s="31" t="str">
        <f t="shared" si="146"/>
        <v/>
      </c>
      <c r="O1335" s="78" t="str">
        <f>IF(Ansøgning!O1317="","",Ansøgning!O1317)</f>
        <v/>
      </c>
      <c r="P1335" s="78" t="str">
        <f>IF(Ansøgning!P1317="","",Ansøgning!P1317)</f>
        <v/>
      </c>
      <c r="Q1335" s="78" t="str">
        <f>IF(Ansøgning!Q1317="","",Ansøgning!Q1317)</f>
        <v/>
      </c>
      <c r="R1335" s="78" t="str">
        <f>IF(Ansøgning!R1317="","",Ansøgning!R1317)</f>
        <v/>
      </c>
      <c r="S1335" s="46" t="str">
        <f>IFERROR(MAX(IF(OR(O1335="",P1335=""),"",IF(AND(AND(MONTH(E1335)&gt;=7,MONTH(E1335)&lt;8),AND(MONTH(F1335)&gt;=7,MONTH(F1335)&lt;8)),(NETWORKDAYS(E1335,F1335,Lister!$D$7:$D$13)-O1335)*N1335/NETWORKDAYS(Lister!$D$19,Lister!$E$19,Lister!$D$7:$D$13),IF(AND(AND(MONTH(E1335)&gt;=7,MONTH(E1335)&lt;8),MONTH(F1335)&gt;7),(NETWORKDAYS(E1335,Lister!$E$19,Lister!$D$7:$D$13)-O1335)*N1335/NETWORKDAYS(Lister!$D$19,Lister!$E$19,Lister!$D$7:$D$13),IF(MONTH(E1335)&gt;7,0)))),0),"")</f>
        <v/>
      </c>
      <c r="T1335" s="46" t="str">
        <f>IFERROR(MAX(IF(OR(O1335="",P1335=""),"",IF(AND(AND(MONTH(E1335)&gt;=8,MONTH(E1335)&lt;9),AND(MONTH(F1335)&gt;=8,MONTH(F1335)&lt;9)),(NETWORKDAYS(E1335,F1335,Lister!$D$7:$D$13)-P1335)*N1335/NETWORKDAYS(Lister!$D$20,Lister!$E$20,Lister!$D$7:$D$13),IF(AND(MONTH(E1335)=7,MONTH(F1335)=8),(NETWORKDAYS(Lister!$D$20,F1335,Lister!$D$7:$D$13)-P1335)*N1335/NETWORKDAYS(Lister!$D$20,Lister!$E$20,Lister!$D$7:$D$13),IF(AND(MONTH(E1335)=7,MONTH(F1335)=7),0)))),0),"")</f>
        <v/>
      </c>
      <c r="U1335" s="78" t="str">
        <f>IF(Ansøgning!U1317="","",Ansøgning!U1317)</f>
        <v/>
      </c>
      <c r="V1335" s="119" t="str">
        <f t="shared" si="147"/>
        <v/>
      </c>
      <c r="W1335" s="120" t="str">
        <f t="shared" si="148"/>
        <v/>
      </c>
      <c r="X1335" s="42" t="str">
        <f t="shared" si="149"/>
        <v/>
      </c>
    </row>
    <row r="1336" spans="1:24" x14ac:dyDescent="0.25">
      <c r="A1336" s="13" t="str">
        <f t="shared" si="150"/>
        <v/>
      </c>
      <c r="B1336" s="75" t="str">
        <f>IF(Ansøgning!B1318="","",Ansøgning!B1318)</f>
        <v/>
      </c>
      <c r="C1336" s="75" t="str">
        <f>IF(Ansøgning!C1318="","",Ansøgning!C1318)</f>
        <v/>
      </c>
      <c r="D1336" s="75" t="str">
        <f>IF(Ansøgning!D1318="","",Ansøgning!D1318)</f>
        <v/>
      </c>
      <c r="E1336" s="76" t="str">
        <f>IF(Ansøgning!E1318="","",Ansøgning!E1318)</f>
        <v/>
      </c>
      <c r="F1336" s="76" t="str">
        <f>IF(Ansøgning!F1318="","",Ansøgning!F1318)</f>
        <v/>
      </c>
      <c r="G1336" s="33" t="str">
        <f>IF(OR(E1336="",F1336=""),"",NETWORKDAYS(E1336,F1336,Lister!$D$7:$D$13))</f>
        <v/>
      </c>
      <c r="H1336" s="76" t="str">
        <f>IF(Ansøgning!H1318="","",Ansøgning!H1318)</f>
        <v/>
      </c>
      <c r="I1336" s="32" t="str">
        <f t="shared" si="144"/>
        <v/>
      </c>
      <c r="J1336" s="77" t="str">
        <f>IF(Ansøgning!J1318="","",Ansøgning!J1318)</f>
        <v/>
      </c>
      <c r="K1336" s="77" t="str">
        <f>IF(Ansøgning!K1318="","",Ansøgning!K1318)</f>
        <v/>
      </c>
      <c r="L1336" s="46" t="str">
        <f t="shared" si="145"/>
        <v/>
      </c>
      <c r="M1336" s="78" t="str">
        <f>IF(Ansøgning!M1318="","",Ansøgning!M1318)</f>
        <v/>
      </c>
      <c r="N1336" s="31" t="str">
        <f t="shared" si="146"/>
        <v/>
      </c>
      <c r="O1336" s="78" t="str">
        <f>IF(Ansøgning!O1318="","",Ansøgning!O1318)</f>
        <v/>
      </c>
      <c r="P1336" s="78" t="str">
        <f>IF(Ansøgning!P1318="","",Ansøgning!P1318)</f>
        <v/>
      </c>
      <c r="Q1336" s="78" t="str">
        <f>IF(Ansøgning!Q1318="","",Ansøgning!Q1318)</f>
        <v/>
      </c>
      <c r="R1336" s="78" t="str">
        <f>IF(Ansøgning!R1318="","",Ansøgning!R1318)</f>
        <v/>
      </c>
      <c r="S1336" s="46" t="str">
        <f>IFERROR(MAX(IF(OR(O1336="",P1336=""),"",IF(AND(AND(MONTH(E1336)&gt;=7,MONTH(E1336)&lt;8),AND(MONTH(F1336)&gt;=7,MONTH(F1336)&lt;8)),(NETWORKDAYS(E1336,F1336,Lister!$D$7:$D$13)-O1336)*N1336/NETWORKDAYS(Lister!$D$19,Lister!$E$19,Lister!$D$7:$D$13),IF(AND(AND(MONTH(E1336)&gt;=7,MONTH(E1336)&lt;8),MONTH(F1336)&gt;7),(NETWORKDAYS(E1336,Lister!$E$19,Lister!$D$7:$D$13)-O1336)*N1336/NETWORKDAYS(Lister!$D$19,Lister!$E$19,Lister!$D$7:$D$13),IF(MONTH(E1336)&gt;7,0)))),0),"")</f>
        <v/>
      </c>
      <c r="T1336" s="46" t="str">
        <f>IFERROR(MAX(IF(OR(O1336="",P1336=""),"",IF(AND(AND(MONTH(E1336)&gt;=8,MONTH(E1336)&lt;9),AND(MONTH(F1336)&gt;=8,MONTH(F1336)&lt;9)),(NETWORKDAYS(E1336,F1336,Lister!$D$7:$D$13)-P1336)*N1336/NETWORKDAYS(Lister!$D$20,Lister!$E$20,Lister!$D$7:$D$13),IF(AND(MONTH(E1336)=7,MONTH(F1336)=8),(NETWORKDAYS(Lister!$D$20,F1336,Lister!$D$7:$D$13)-P1336)*N1336/NETWORKDAYS(Lister!$D$20,Lister!$E$20,Lister!$D$7:$D$13),IF(AND(MONTH(E1336)=7,MONTH(F1336)=7),0)))),0),"")</f>
        <v/>
      </c>
      <c r="U1336" s="78" t="str">
        <f>IF(Ansøgning!U1318="","",Ansøgning!U1318)</f>
        <v/>
      </c>
      <c r="V1336" s="119" t="str">
        <f t="shared" si="147"/>
        <v/>
      </c>
      <c r="W1336" s="120" t="str">
        <f t="shared" si="148"/>
        <v/>
      </c>
      <c r="X1336" s="42" t="str">
        <f t="shared" si="149"/>
        <v/>
      </c>
    </row>
    <row r="1337" spans="1:24" x14ac:dyDescent="0.25">
      <c r="A1337" s="13" t="str">
        <f t="shared" si="150"/>
        <v/>
      </c>
      <c r="B1337" s="75" t="str">
        <f>IF(Ansøgning!B1319="","",Ansøgning!B1319)</f>
        <v/>
      </c>
      <c r="C1337" s="75" t="str">
        <f>IF(Ansøgning!C1319="","",Ansøgning!C1319)</f>
        <v/>
      </c>
      <c r="D1337" s="75" t="str">
        <f>IF(Ansøgning!D1319="","",Ansøgning!D1319)</f>
        <v/>
      </c>
      <c r="E1337" s="76" t="str">
        <f>IF(Ansøgning!E1319="","",Ansøgning!E1319)</f>
        <v/>
      </c>
      <c r="F1337" s="76" t="str">
        <f>IF(Ansøgning!F1319="","",Ansøgning!F1319)</f>
        <v/>
      </c>
      <c r="G1337" s="33" t="str">
        <f>IF(OR(E1337="",F1337=""),"",NETWORKDAYS(E1337,F1337,Lister!$D$7:$D$13))</f>
        <v/>
      </c>
      <c r="H1337" s="76" t="str">
        <f>IF(Ansøgning!H1319="","",Ansøgning!H1319)</f>
        <v/>
      </c>
      <c r="I1337" s="32" t="str">
        <f t="shared" si="144"/>
        <v/>
      </c>
      <c r="J1337" s="77" t="str">
        <f>IF(Ansøgning!J1319="","",Ansøgning!J1319)</f>
        <v/>
      </c>
      <c r="K1337" s="77" t="str">
        <f>IF(Ansøgning!K1319="","",Ansøgning!K1319)</f>
        <v/>
      </c>
      <c r="L1337" s="46" t="str">
        <f t="shared" si="145"/>
        <v/>
      </c>
      <c r="M1337" s="78" t="str">
        <f>IF(Ansøgning!M1319="","",Ansøgning!M1319)</f>
        <v/>
      </c>
      <c r="N1337" s="31" t="str">
        <f t="shared" si="146"/>
        <v/>
      </c>
      <c r="O1337" s="78" t="str">
        <f>IF(Ansøgning!O1319="","",Ansøgning!O1319)</f>
        <v/>
      </c>
      <c r="P1337" s="78" t="str">
        <f>IF(Ansøgning!P1319="","",Ansøgning!P1319)</f>
        <v/>
      </c>
      <c r="Q1337" s="78" t="str">
        <f>IF(Ansøgning!Q1319="","",Ansøgning!Q1319)</f>
        <v/>
      </c>
      <c r="R1337" s="78" t="str">
        <f>IF(Ansøgning!R1319="","",Ansøgning!R1319)</f>
        <v/>
      </c>
      <c r="S1337" s="46" t="str">
        <f>IFERROR(MAX(IF(OR(O1337="",P1337=""),"",IF(AND(AND(MONTH(E1337)&gt;=7,MONTH(E1337)&lt;8),AND(MONTH(F1337)&gt;=7,MONTH(F1337)&lt;8)),(NETWORKDAYS(E1337,F1337,Lister!$D$7:$D$13)-O1337)*N1337/NETWORKDAYS(Lister!$D$19,Lister!$E$19,Lister!$D$7:$D$13),IF(AND(AND(MONTH(E1337)&gt;=7,MONTH(E1337)&lt;8),MONTH(F1337)&gt;7),(NETWORKDAYS(E1337,Lister!$E$19,Lister!$D$7:$D$13)-O1337)*N1337/NETWORKDAYS(Lister!$D$19,Lister!$E$19,Lister!$D$7:$D$13),IF(MONTH(E1337)&gt;7,0)))),0),"")</f>
        <v/>
      </c>
      <c r="T1337" s="46" t="str">
        <f>IFERROR(MAX(IF(OR(O1337="",P1337=""),"",IF(AND(AND(MONTH(E1337)&gt;=8,MONTH(E1337)&lt;9),AND(MONTH(F1337)&gt;=8,MONTH(F1337)&lt;9)),(NETWORKDAYS(E1337,F1337,Lister!$D$7:$D$13)-P1337)*N1337/NETWORKDAYS(Lister!$D$20,Lister!$E$20,Lister!$D$7:$D$13),IF(AND(MONTH(E1337)=7,MONTH(F1337)=8),(NETWORKDAYS(Lister!$D$20,F1337,Lister!$D$7:$D$13)-P1337)*N1337/NETWORKDAYS(Lister!$D$20,Lister!$E$20,Lister!$D$7:$D$13),IF(AND(MONTH(E1337)=7,MONTH(F1337)=7),0)))),0),"")</f>
        <v/>
      </c>
      <c r="U1337" s="78" t="str">
        <f>IF(Ansøgning!U1319="","",Ansøgning!U1319)</f>
        <v/>
      </c>
      <c r="V1337" s="119" t="str">
        <f t="shared" si="147"/>
        <v/>
      </c>
      <c r="W1337" s="120" t="str">
        <f t="shared" si="148"/>
        <v/>
      </c>
      <c r="X1337" s="42" t="str">
        <f t="shared" si="149"/>
        <v/>
      </c>
    </row>
    <row r="1338" spans="1:24" x14ac:dyDescent="0.25">
      <c r="A1338" s="13" t="str">
        <f t="shared" si="150"/>
        <v/>
      </c>
      <c r="B1338" s="75" t="str">
        <f>IF(Ansøgning!B1320="","",Ansøgning!B1320)</f>
        <v/>
      </c>
      <c r="C1338" s="75" t="str">
        <f>IF(Ansøgning!C1320="","",Ansøgning!C1320)</f>
        <v/>
      </c>
      <c r="D1338" s="75" t="str">
        <f>IF(Ansøgning!D1320="","",Ansøgning!D1320)</f>
        <v/>
      </c>
      <c r="E1338" s="76" t="str">
        <f>IF(Ansøgning!E1320="","",Ansøgning!E1320)</f>
        <v/>
      </c>
      <c r="F1338" s="76" t="str">
        <f>IF(Ansøgning!F1320="","",Ansøgning!F1320)</f>
        <v/>
      </c>
      <c r="G1338" s="33" t="str">
        <f>IF(OR(E1338="",F1338=""),"",NETWORKDAYS(E1338,F1338,Lister!$D$7:$D$13))</f>
        <v/>
      </c>
      <c r="H1338" s="76" t="str">
        <f>IF(Ansøgning!H1320="","",Ansøgning!H1320)</f>
        <v/>
      </c>
      <c r="I1338" s="32" t="str">
        <f t="shared" si="144"/>
        <v/>
      </c>
      <c r="J1338" s="77" t="str">
        <f>IF(Ansøgning!J1320="","",Ansøgning!J1320)</f>
        <v/>
      </c>
      <c r="K1338" s="77" t="str">
        <f>IF(Ansøgning!K1320="","",Ansøgning!K1320)</f>
        <v/>
      </c>
      <c r="L1338" s="46" t="str">
        <f t="shared" si="145"/>
        <v/>
      </c>
      <c r="M1338" s="78" t="str">
        <f>IF(Ansøgning!M1320="","",Ansøgning!M1320)</f>
        <v/>
      </c>
      <c r="N1338" s="31" t="str">
        <f t="shared" si="146"/>
        <v/>
      </c>
      <c r="O1338" s="78" t="str">
        <f>IF(Ansøgning!O1320="","",Ansøgning!O1320)</f>
        <v/>
      </c>
      <c r="P1338" s="78" t="str">
        <f>IF(Ansøgning!P1320="","",Ansøgning!P1320)</f>
        <v/>
      </c>
      <c r="Q1338" s="78" t="str">
        <f>IF(Ansøgning!Q1320="","",Ansøgning!Q1320)</f>
        <v/>
      </c>
      <c r="R1338" s="78" t="str">
        <f>IF(Ansøgning!R1320="","",Ansøgning!R1320)</f>
        <v/>
      </c>
      <c r="S1338" s="46" t="str">
        <f>IFERROR(MAX(IF(OR(O1338="",P1338=""),"",IF(AND(AND(MONTH(E1338)&gt;=7,MONTH(E1338)&lt;8),AND(MONTH(F1338)&gt;=7,MONTH(F1338)&lt;8)),(NETWORKDAYS(E1338,F1338,Lister!$D$7:$D$13)-O1338)*N1338/NETWORKDAYS(Lister!$D$19,Lister!$E$19,Lister!$D$7:$D$13),IF(AND(AND(MONTH(E1338)&gt;=7,MONTH(E1338)&lt;8),MONTH(F1338)&gt;7),(NETWORKDAYS(E1338,Lister!$E$19,Lister!$D$7:$D$13)-O1338)*N1338/NETWORKDAYS(Lister!$D$19,Lister!$E$19,Lister!$D$7:$D$13),IF(MONTH(E1338)&gt;7,0)))),0),"")</f>
        <v/>
      </c>
      <c r="T1338" s="46" t="str">
        <f>IFERROR(MAX(IF(OR(O1338="",P1338=""),"",IF(AND(AND(MONTH(E1338)&gt;=8,MONTH(E1338)&lt;9),AND(MONTH(F1338)&gt;=8,MONTH(F1338)&lt;9)),(NETWORKDAYS(E1338,F1338,Lister!$D$7:$D$13)-P1338)*N1338/NETWORKDAYS(Lister!$D$20,Lister!$E$20,Lister!$D$7:$D$13),IF(AND(MONTH(E1338)=7,MONTH(F1338)=8),(NETWORKDAYS(Lister!$D$20,F1338,Lister!$D$7:$D$13)-P1338)*N1338/NETWORKDAYS(Lister!$D$20,Lister!$E$20,Lister!$D$7:$D$13),IF(AND(MONTH(E1338)=7,MONTH(F1338)=7),0)))),0),"")</f>
        <v/>
      </c>
      <c r="U1338" s="78" t="str">
        <f>IF(Ansøgning!U1320="","",Ansøgning!U1320)</f>
        <v/>
      </c>
      <c r="V1338" s="119" t="str">
        <f t="shared" si="147"/>
        <v/>
      </c>
      <c r="W1338" s="120" t="str">
        <f t="shared" si="148"/>
        <v/>
      </c>
      <c r="X1338" s="42" t="str">
        <f t="shared" si="149"/>
        <v/>
      </c>
    </row>
    <row r="1339" spans="1:24" x14ac:dyDescent="0.25">
      <c r="A1339" s="13" t="str">
        <f t="shared" si="150"/>
        <v/>
      </c>
      <c r="B1339" s="75" t="str">
        <f>IF(Ansøgning!B1321="","",Ansøgning!B1321)</f>
        <v/>
      </c>
      <c r="C1339" s="75" t="str">
        <f>IF(Ansøgning!C1321="","",Ansøgning!C1321)</f>
        <v/>
      </c>
      <c r="D1339" s="75" t="str">
        <f>IF(Ansøgning!D1321="","",Ansøgning!D1321)</f>
        <v/>
      </c>
      <c r="E1339" s="76" t="str">
        <f>IF(Ansøgning!E1321="","",Ansøgning!E1321)</f>
        <v/>
      </c>
      <c r="F1339" s="76" t="str">
        <f>IF(Ansøgning!F1321="","",Ansøgning!F1321)</f>
        <v/>
      </c>
      <c r="G1339" s="33" t="str">
        <f>IF(OR(E1339="",F1339=""),"",NETWORKDAYS(E1339,F1339,Lister!$D$7:$D$13))</f>
        <v/>
      </c>
      <c r="H1339" s="76" t="str">
        <f>IF(Ansøgning!H1321="","",Ansøgning!H1321)</f>
        <v/>
      </c>
      <c r="I1339" s="32" t="str">
        <f t="shared" si="144"/>
        <v/>
      </c>
      <c r="J1339" s="77" t="str">
        <f>IF(Ansøgning!J1321="","",Ansøgning!J1321)</f>
        <v/>
      </c>
      <c r="K1339" s="77" t="str">
        <f>IF(Ansøgning!K1321="","",Ansøgning!K1321)</f>
        <v/>
      </c>
      <c r="L1339" s="46" t="str">
        <f t="shared" si="145"/>
        <v/>
      </c>
      <c r="M1339" s="78" t="str">
        <f>IF(Ansøgning!M1321="","",Ansøgning!M1321)</f>
        <v/>
      </c>
      <c r="N1339" s="31" t="str">
        <f t="shared" si="146"/>
        <v/>
      </c>
      <c r="O1339" s="78" t="str">
        <f>IF(Ansøgning!O1321="","",Ansøgning!O1321)</f>
        <v/>
      </c>
      <c r="P1339" s="78" t="str">
        <f>IF(Ansøgning!P1321="","",Ansøgning!P1321)</f>
        <v/>
      </c>
      <c r="Q1339" s="78" t="str">
        <f>IF(Ansøgning!Q1321="","",Ansøgning!Q1321)</f>
        <v/>
      </c>
      <c r="R1339" s="78" t="str">
        <f>IF(Ansøgning!R1321="","",Ansøgning!R1321)</f>
        <v/>
      </c>
      <c r="S1339" s="46" t="str">
        <f>IFERROR(MAX(IF(OR(O1339="",P1339=""),"",IF(AND(AND(MONTH(E1339)&gt;=7,MONTH(E1339)&lt;8),AND(MONTH(F1339)&gt;=7,MONTH(F1339)&lt;8)),(NETWORKDAYS(E1339,F1339,Lister!$D$7:$D$13)-O1339)*N1339/NETWORKDAYS(Lister!$D$19,Lister!$E$19,Lister!$D$7:$D$13),IF(AND(AND(MONTH(E1339)&gt;=7,MONTH(E1339)&lt;8),MONTH(F1339)&gt;7),(NETWORKDAYS(E1339,Lister!$E$19,Lister!$D$7:$D$13)-O1339)*N1339/NETWORKDAYS(Lister!$D$19,Lister!$E$19,Lister!$D$7:$D$13),IF(MONTH(E1339)&gt;7,0)))),0),"")</f>
        <v/>
      </c>
      <c r="T1339" s="46" t="str">
        <f>IFERROR(MAX(IF(OR(O1339="",P1339=""),"",IF(AND(AND(MONTH(E1339)&gt;=8,MONTH(E1339)&lt;9),AND(MONTH(F1339)&gt;=8,MONTH(F1339)&lt;9)),(NETWORKDAYS(E1339,F1339,Lister!$D$7:$D$13)-P1339)*N1339/NETWORKDAYS(Lister!$D$20,Lister!$E$20,Lister!$D$7:$D$13),IF(AND(MONTH(E1339)=7,MONTH(F1339)=8),(NETWORKDAYS(Lister!$D$20,F1339,Lister!$D$7:$D$13)-P1339)*N1339/NETWORKDAYS(Lister!$D$20,Lister!$E$20,Lister!$D$7:$D$13),IF(AND(MONTH(E1339)=7,MONTH(F1339)=7),0)))),0),"")</f>
        <v/>
      </c>
      <c r="U1339" s="78" t="str">
        <f>IF(Ansøgning!U1321="","",Ansøgning!U1321)</f>
        <v/>
      </c>
      <c r="V1339" s="119" t="str">
        <f t="shared" si="147"/>
        <v/>
      </c>
      <c r="W1339" s="120" t="str">
        <f t="shared" si="148"/>
        <v/>
      </c>
      <c r="X1339" s="42" t="str">
        <f t="shared" si="149"/>
        <v/>
      </c>
    </row>
    <row r="1340" spans="1:24" x14ac:dyDescent="0.25">
      <c r="A1340" s="13" t="str">
        <f t="shared" si="150"/>
        <v/>
      </c>
      <c r="B1340" s="75" t="str">
        <f>IF(Ansøgning!B1322="","",Ansøgning!B1322)</f>
        <v/>
      </c>
      <c r="C1340" s="75" t="str">
        <f>IF(Ansøgning!C1322="","",Ansøgning!C1322)</f>
        <v/>
      </c>
      <c r="D1340" s="75" t="str">
        <f>IF(Ansøgning!D1322="","",Ansøgning!D1322)</f>
        <v/>
      </c>
      <c r="E1340" s="76" t="str">
        <f>IF(Ansøgning!E1322="","",Ansøgning!E1322)</f>
        <v/>
      </c>
      <c r="F1340" s="76" t="str">
        <f>IF(Ansøgning!F1322="","",Ansøgning!F1322)</f>
        <v/>
      </c>
      <c r="G1340" s="33" t="str">
        <f>IF(OR(E1340="",F1340=""),"",NETWORKDAYS(E1340,F1340,Lister!$D$7:$D$13))</f>
        <v/>
      </c>
      <c r="H1340" s="76" t="str">
        <f>IF(Ansøgning!H1322="","",Ansøgning!H1322)</f>
        <v/>
      </c>
      <c r="I1340" s="32" t="str">
        <f t="shared" si="144"/>
        <v/>
      </c>
      <c r="J1340" s="77" t="str">
        <f>IF(Ansøgning!J1322="","",Ansøgning!J1322)</f>
        <v/>
      </c>
      <c r="K1340" s="77" t="str">
        <f>IF(Ansøgning!K1322="","",Ansøgning!K1322)</f>
        <v/>
      </c>
      <c r="L1340" s="46" t="str">
        <f t="shared" si="145"/>
        <v/>
      </c>
      <c r="M1340" s="78" t="str">
        <f>IF(Ansøgning!M1322="","",Ansøgning!M1322)</f>
        <v/>
      </c>
      <c r="N1340" s="31" t="str">
        <f t="shared" si="146"/>
        <v/>
      </c>
      <c r="O1340" s="78" t="str">
        <f>IF(Ansøgning!O1322="","",Ansøgning!O1322)</f>
        <v/>
      </c>
      <c r="P1340" s="78" t="str">
        <f>IF(Ansøgning!P1322="","",Ansøgning!P1322)</f>
        <v/>
      </c>
      <c r="Q1340" s="78" t="str">
        <f>IF(Ansøgning!Q1322="","",Ansøgning!Q1322)</f>
        <v/>
      </c>
      <c r="R1340" s="78" t="str">
        <f>IF(Ansøgning!R1322="","",Ansøgning!R1322)</f>
        <v/>
      </c>
      <c r="S1340" s="46" t="str">
        <f>IFERROR(MAX(IF(OR(O1340="",P1340=""),"",IF(AND(AND(MONTH(E1340)&gt;=7,MONTH(E1340)&lt;8),AND(MONTH(F1340)&gt;=7,MONTH(F1340)&lt;8)),(NETWORKDAYS(E1340,F1340,Lister!$D$7:$D$13)-O1340)*N1340/NETWORKDAYS(Lister!$D$19,Lister!$E$19,Lister!$D$7:$D$13),IF(AND(AND(MONTH(E1340)&gt;=7,MONTH(E1340)&lt;8),MONTH(F1340)&gt;7),(NETWORKDAYS(E1340,Lister!$E$19,Lister!$D$7:$D$13)-O1340)*N1340/NETWORKDAYS(Lister!$D$19,Lister!$E$19,Lister!$D$7:$D$13),IF(MONTH(E1340)&gt;7,0)))),0),"")</f>
        <v/>
      </c>
      <c r="T1340" s="46" t="str">
        <f>IFERROR(MAX(IF(OR(O1340="",P1340=""),"",IF(AND(AND(MONTH(E1340)&gt;=8,MONTH(E1340)&lt;9),AND(MONTH(F1340)&gt;=8,MONTH(F1340)&lt;9)),(NETWORKDAYS(E1340,F1340,Lister!$D$7:$D$13)-P1340)*N1340/NETWORKDAYS(Lister!$D$20,Lister!$E$20,Lister!$D$7:$D$13),IF(AND(MONTH(E1340)=7,MONTH(F1340)=8),(NETWORKDAYS(Lister!$D$20,F1340,Lister!$D$7:$D$13)-P1340)*N1340/NETWORKDAYS(Lister!$D$20,Lister!$E$20,Lister!$D$7:$D$13),IF(AND(MONTH(E1340)=7,MONTH(F1340)=7),0)))),0),"")</f>
        <v/>
      </c>
      <c r="U1340" s="78" t="str">
        <f>IF(Ansøgning!U1322="","",Ansøgning!U1322)</f>
        <v/>
      </c>
      <c r="V1340" s="119" t="str">
        <f t="shared" si="147"/>
        <v/>
      </c>
      <c r="W1340" s="120" t="str">
        <f t="shared" si="148"/>
        <v/>
      </c>
      <c r="X1340" s="42" t="str">
        <f t="shared" si="149"/>
        <v/>
      </c>
    </row>
    <row r="1341" spans="1:24" x14ac:dyDescent="0.25">
      <c r="A1341" s="13" t="str">
        <f t="shared" si="150"/>
        <v/>
      </c>
      <c r="B1341" s="75" t="str">
        <f>IF(Ansøgning!B1323="","",Ansøgning!B1323)</f>
        <v/>
      </c>
      <c r="C1341" s="75" t="str">
        <f>IF(Ansøgning!C1323="","",Ansøgning!C1323)</f>
        <v/>
      </c>
      <c r="D1341" s="75" t="str">
        <f>IF(Ansøgning!D1323="","",Ansøgning!D1323)</f>
        <v/>
      </c>
      <c r="E1341" s="76" t="str">
        <f>IF(Ansøgning!E1323="","",Ansøgning!E1323)</f>
        <v/>
      </c>
      <c r="F1341" s="76" t="str">
        <f>IF(Ansøgning!F1323="","",Ansøgning!F1323)</f>
        <v/>
      </c>
      <c r="G1341" s="33" t="str">
        <f>IF(OR(E1341="",F1341=""),"",NETWORKDAYS(E1341,F1341,Lister!$D$7:$D$13))</f>
        <v/>
      </c>
      <c r="H1341" s="76" t="str">
        <f>IF(Ansøgning!H1323="","",Ansøgning!H1323)</f>
        <v/>
      </c>
      <c r="I1341" s="32" t="str">
        <f t="shared" si="144"/>
        <v/>
      </c>
      <c r="J1341" s="77" t="str">
        <f>IF(Ansøgning!J1323="","",Ansøgning!J1323)</f>
        <v/>
      </c>
      <c r="K1341" s="77" t="str">
        <f>IF(Ansøgning!K1323="","",Ansøgning!K1323)</f>
        <v/>
      </c>
      <c r="L1341" s="46" t="str">
        <f t="shared" si="145"/>
        <v/>
      </c>
      <c r="M1341" s="78" t="str">
        <f>IF(Ansøgning!M1323="","",Ansøgning!M1323)</f>
        <v/>
      </c>
      <c r="N1341" s="31" t="str">
        <f t="shared" si="146"/>
        <v/>
      </c>
      <c r="O1341" s="78" t="str">
        <f>IF(Ansøgning!O1323="","",Ansøgning!O1323)</f>
        <v/>
      </c>
      <c r="P1341" s="78" t="str">
        <f>IF(Ansøgning!P1323="","",Ansøgning!P1323)</f>
        <v/>
      </c>
      <c r="Q1341" s="78" t="str">
        <f>IF(Ansøgning!Q1323="","",Ansøgning!Q1323)</f>
        <v/>
      </c>
      <c r="R1341" s="78" t="str">
        <f>IF(Ansøgning!R1323="","",Ansøgning!R1323)</f>
        <v/>
      </c>
      <c r="S1341" s="46" t="str">
        <f>IFERROR(MAX(IF(OR(O1341="",P1341=""),"",IF(AND(AND(MONTH(E1341)&gt;=7,MONTH(E1341)&lt;8),AND(MONTH(F1341)&gt;=7,MONTH(F1341)&lt;8)),(NETWORKDAYS(E1341,F1341,Lister!$D$7:$D$13)-O1341)*N1341/NETWORKDAYS(Lister!$D$19,Lister!$E$19,Lister!$D$7:$D$13),IF(AND(AND(MONTH(E1341)&gt;=7,MONTH(E1341)&lt;8),MONTH(F1341)&gt;7),(NETWORKDAYS(E1341,Lister!$E$19,Lister!$D$7:$D$13)-O1341)*N1341/NETWORKDAYS(Lister!$D$19,Lister!$E$19,Lister!$D$7:$D$13),IF(MONTH(E1341)&gt;7,0)))),0),"")</f>
        <v/>
      </c>
      <c r="T1341" s="46" t="str">
        <f>IFERROR(MAX(IF(OR(O1341="",P1341=""),"",IF(AND(AND(MONTH(E1341)&gt;=8,MONTH(E1341)&lt;9),AND(MONTH(F1341)&gt;=8,MONTH(F1341)&lt;9)),(NETWORKDAYS(E1341,F1341,Lister!$D$7:$D$13)-P1341)*N1341/NETWORKDAYS(Lister!$D$20,Lister!$E$20,Lister!$D$7:$D$13),IF(AND(MONTH(E1341)=7,MONTH(F1341)=8),(NETWORKDAYS(Lister!$D$20,F1341,Lister!$D$7:$D$13)-P1341)*N1341/NETWORKDAYS(Lister!$D$20,Lister!$E$20,Lister!$D$7:$D$13),IF(AND(MONTH(E1341)=7,MONTH(F1341)=7),0)))),0),"")</f>
        <v/>
      </c>
      <c r="U1341" s="78" t="str">
        <f>IF(Ansøgning!U1323="","",Ansøgning!U1323)</f>
        <v/>
      </c>
      <c r="V1341" s="119" t="str">
        <f t="shared" si="147"/>
        <v/>
      </c>
      <c r="W1341" s="120" t="str">
        <f t="shared" si="148"/>
        <v/>
      </c>
      <c r="X1341" s="42" t="str">
        <f t="shared" si="149"/>
        <v/>
      </c>
    </row>
    <row r="1342" spans="1:24" x14ac:dyDescent="0.25">
      <c r="A1342" s="13" t="str">
        <f t="shared" si="150"/>
        <v/>
      </c>
      <c r="B1342" s="75" t="str">
        <f>IF(Ansøgning!B1324="","",Ansøgning!B1324)</f>
        <v/>
      </c>
      <c r="C1342" s="75" t="str">
        <f>IF(Ansøgning!C1324="","",Ansøgning!C1324)</f>
        <v/>
      </c>
      <c r="D1342" s="75" t="str">
        <f>IF(Ansøgning!D1324="","",Ansøgning!D1324)</f>
        <v/>
      </c>
      <c r="E1342" s="76" t="str">
        <f>IF(Ansøgning!E1324="","",Ansøgning!E1324)</f>
        <v/>
      </c>
      <c r="F1342" s="76" t="str">
        <f>IF(Ansøgning!F1324="","",Ansøgning!F1324)</f>
        <v/>
      </c>
      <c r="G1342" s="33" t="str">
        <f>IF(OR(E1342="",F1342=""),"",NETWORKDAYS(E1342,F1342,Lister!$D$7:$D$13))</f>
        <v/>
      </c>
      <c r="H1342" s="76" t="str">
        <f>IF(Ansøgning!H1324="","",Ansøgning!H1324)</f>
        <v/>
      </c>
      <c r="I1342" s="32" t="str">
        <f t="shared" si="144"/>
        <v/>
      </c>
      <c r="J1342" s="77" t="str">
        <f>IF(Ansøgning!J1324="","",Ansøgning!J1324)</f>
        <v/>
      </c>
      <c r="K1342" s="77" t="str">
        <f>IF(Ansøgning!K1324="","",Ansøgning!K1324)</f>
        <v/>
      </c>
      <c r="L1342" s="46" t="str">
        <f t="shared" si="145"/>
        <v/>
      </c>
      <c r="M1342" s="78" t="str">
        <f>IF(Ansøgning!M1324="","",Ansøgning!M1324)</f>
        <v/>
      </c>
      <c r="N1342" s="31" t="str">
        <f t="shared" si="146"/>
        <v/>
      </c>
      <c r="O1342" s="78" t="str">
        <f>IF(Ansøgning!O1324="","",Ansøgning!O1324)</f>
        <v/>
      </c>
      <c r="P1342" s="78" t="str">
        <f>IF(Ansøgning!P1324="","",Ansøgning!P1324)</f>
        <v/>
      </c>
      <c r="Q1342" s="78" t="str">
        <f>IF(Ansøgning!Q1324="","",Ansøgning!Q1324)</f>
        <v/>
      </c>
      <c r="R1342" s="78" t="str">
        <f>IF(Ansøgning!R1324="","",Ansøgning!R1324)</f>
        <v/>
      </c>
      <c r="S1342" s="46" t="str">
        <f>IFERROR(MAX(IF(OR(O1342="",P1342=""),"",IF(AND(AND(MONTH(E1342)&gt;=7,MONTH(E1342)&lt;8),AND(MONTH(F1342)&gt;=7,MONTH(F1342)&lt;8)),(NETWORKDAYS(E1342,F1342,Lister!$D$7:$D$13)-O1342)*N1342/NETWORKDAYS(Lister!$D$19,Lister!$E$19,Lister!$D$7:$D$13),IF(AND(AND(MONTH(E1342)&gt;=7,MONTH(E1342)&lt;8),MONTH(F1342)&gt;7),(NETWORKDAYS(E1342,Lister!$E$19,Lister!$D$7:$D$13)-O1342)*N1342/NETWORKDAYS(Lister!$D$19,Lister!$E$19,Lister!$D$7:$D$13),IF(MONTH(E1342)&gt;7,0)))),0),"")</f>
        <v/>
      </c>
      <c r="T1342" s="46" t="str">
        <f>IFERROR(MAX(IF(OR(O1342="",P1342=""),"",IF(AND(AND(MONTH(E1342)&gt;=8,MONTH(E1342)&lt;9),AND(MONTH(F1342)&gt;=8,MONTH(F1342)&lt;9)),(NETWORKDAYS(E1342,F1342,Lister!$D$7:$D$13)-P1342)*N1342/NETWORKDAYS(Lister!$D$20,Lister!$E$20,Lister!$D$7:$D$13),IF(AND(MONTH(E1342)=7,MONTH(F1342)=8),(NETWORKDAYS(Lister!$D$20,F1342,Lister!$D$7:$D$13)-P1342)*N1342/NETWORKDAYS(Lister!$D$20,Lister!$E$20,Lister!$D$7:$D$13),IF(AND(MONTH(E1342)=7,MONTH(F1342)=7),0)))),0),"")</f>
        <v/>
      </c>
      <c r="U1342" s="78" t="str">
        <f>IF(Ansøgning!U1324="","",Ansøgning!U1324)</f>
        <v/>
      </c>
      <c r="V1342" s="119" t="str">
        <f t="shared" si="147"/>
        <v/>
      </c>
      <c r="W1342" s="120" t="str">
        <f t="shared" si="148"/>
        <v/>
      </c>
      <c r="X1342" s="42" t="str">
        <f t="shared" si="149"/>
        <v/>
      </c>
    </row>
    <row r="1343" spans="1:24" x14ac:dyDescent="0.25">
      <c r="A1343" s="13" t="str">
        <f t="shared" si="150"/>
        <v/>
      </c>
      <c r="B1343" s="75" t="str">
        <f>IF(Ansøgning!B1325="","",Ansøgning!B1325)</f>
        <v/>
      </c>
      <c r="C1343" s="75" t="str">
        <f>IF(Ansøgning!C1325="","",Ansøgning!C1325)</f>
        <v/>
      </c>
      <c r="D1343" s="75" t="str">
        <f>IF(Ansøgning!D1325="","",Ansøgning!D1325)</f>
        <v/>
      </c>
      <c r="E1343" s="76" t="str">
        <f>IF(Ansøgning!E1325="","",Ansøgning!E1325)</f>
        <v/>
      </c>
      <c r="F1343" s="76" t="str">
        <f>IF(Ansøgning!F1325="","",Ansøgning!F1325)</f>
        <v/>
      </c>
      <c r="G1343" s="33" t="str">
        <f>IF(OR(E1343="",F1343=""),"",NETWORKDAYS(E1343,F1343,Lister!$D$7:$D$13))</f>
        <v/>
      </c>
      <c r="H1343" s="76" t="str">
        <f>IF(Ansøgning!H1325="","",Ansøgning!H1325)</f>
        <v/>
      </c>
      <c r="I1343" s="32" t="str">
        <f t="shared" si="144"/>
        <v/>
      </c>
      <c r="J1343" s="77" t="str">
        <f>IF(Ansøgning!J1325="","",Ansøgning!J1325)</f>
        <v/>
      </c>
      <c r="K1343" s="77" t="str">
        <f>IF(Ansøgning!K1325="","",Ansøgning!K1325)</f>
        <v/>
      </c>
      <c r="L1343" s="46" t="str">
        <f t="shared" si="145"/>
        <v/>
      </c>
      <c r="M1343" s="78" t="str">
        <f>IF(Ansøgning!M1325="","",Ansøgning!M1325)</f>
        <v/>
      </c>
      <c r="N1343" s="31" t="str">
        <f t="shared" si="146"/>
        <v/>
      </c>
      <c r="O1343" s="78" t="str">
        <f>IF(Ansøgning!O1325="","",Ansøgning!O1325)</f>
        <v/>
      </c>
      <c r="P1343" s="78" t="str">
        <f>IF(Ansøgning!P1325="","",Ansøgning!P1325)</f>
        <v/>
      </c>
      <c r="Q1343" s="78" t="str">
        <f>IF(Ansøgning!Q1325="","",Ansøgning!Q1325)</f>
        <v/>
      </c>
      <c r="R1343" s="78" t="str">
        <f>IF(Ansøgning!R1325="","",Ansøgning!R1325)</f>
        <v/>
      </c>
      <c r="S1343" s="46" t="str">
        <f>IFERROR(MAX(IF(OR(O1343="",P1343=""),"",IF(AND(AND(MONTH(E1343)&gt;=7,MONTH(E1343)&lt;8),AND(MONTH(F1343)&gt;=7,MONTH(F1343)&lt;8)),(NETWORKDAYS(E1343,F1343,Lister!$D$7:$D$13)-O1343)*N1343/NETWORKDAYS(Lister!$D$19,Lister!$E$19,Lister!$D$7:$D$13),IF(AND(AND(MONTH(E1343)&gt;=7,MONTH(E1343)&lt;8),MONTH(F1343)&gt;7),(NETWORKDAYS(E1343,Lister!$E$19,Lister!$D$7:$D$13)-O1343)*N1343/NETWORKDAYS(Lister!$D$19,Lister!$E$19,Lister!$D$7:$D$13),IF(MONTH(E1343)&gt;7,0)))),0),"")</f>
        <v/>
      </c>
      <c r="T1343" s="46" t="str">
        <f>IFERROR(MAX(IF(OR(O1343="",P1343=""),"",IF(AND(AND(MONTH(E1343)&gt;=8,MONTH(E1343)&lt;9),AND(MONTH(F1343)&gt;=8,MONTH(F1343)&lt;9)),(NETWORKDAYS(E1343,F1343,Lister!$D$7:$D$13)-P1343)*N1343/NETWORKDAYS(Lister!$D$20,Lister!$E$20,Lister!$D$7:$D$13),IF(AND(MONTH(E1343)=7,MONTH(F1343)=8),(NETWORKDAYS(Lister!$D$20,F1343,Lister!$D$7:$D$13)-P1343)*N1343/NETWORKDAYS(Lister!$D$20,Lister!$E$20,Lister!$D$7:$D$13),IF(AND(MONTH(E1343)=7,MONTH(F1343)=7),0)))),0),"")</f>
        <v/>
      </c>
      <c r="U1343" s="78" t="str">
        <f>IF(Ansøgning!U1325="","",Ansøgning!U1325)</f>
        <v/>
      </c>
      <c r="V1343" s="119" t="str">
        <f t="shared" si="147"/>
        <v/>
      </c>
      <c r="W1343" s="120" t="str">
        <f t="shared" si="148"/>
        <v/>
      </c>
      <c r="X1343" s="42" t="str">
        <f t="shared" si="149"/>
        <v/>
      </c>
    </row>
    <row r="1344" spans="1:24" x14ac:dyDescent="0.25">
      <c r="A1344" s="13" t="str">
        <f t="shared" si="150"/>
        <v/>
      </c>
      <c r="B1344" s="75" t="str">
        <f>IF(Ansøgning!B1326="","",Ansøgning!B1326)</f>
        <v/>
      </c>
      <c r="C1344" s="75" t="str">
        <f>IF(Ansøgning!C1326="","",Ansøgning!C1326)</f>
        <v/>
      </c>
      <c r="D1344" s="75" t="str">
        <f>IF(Ansøgning!D1326="","",Ansøgning!D1326)</f>
        <v/>
      </c>
      <c r="E1344" s="76" t="str">
        <f>IF(Ansøgning!E1326="","",Ansøgning!E1326)</f>
        <v/>
      </c>
      <c r="F1344" s="76" t="str">
        <f>IF(Ansøgning!F1326="","",Ansøgning!F1326)</f>
        <v/>
      </c>
      <c r="G1344" s="33" t="str">
        <f>IF(OR(E1344="",F1344=""),"",NETWORKDAYS(E1344,F1344,Lister!$D$7:$D$13))</f>
        <v/>
      </c>
      <c r="H1344" s="76" t="str">
        <f>IF(Ansøgning!H1326="","",Ansøgning!H1326)</f>
        <v/>
      </c>
      <c r="I1344" s="32" t="str">
        <f t="shared" si="144"/>
        <v/>
      </c>
      <c r="J1344" s="77" t="str">
        <f>IF(Ansøgning!J1326="","",Ansøgning!J1326)</f>
        <v/>
      </c>
      <c r="K1344" s="77" t="str">
        <f>IF(Ansøgning!K1326="","",Ansøgning!K1326)</f>
        <v/>
      </c>
      <c r="L1344" s="46" t="str">
        <f t="shared" si="145"/>
        <v/>
      </c>
      <c r="M1344" s="78" t="str">
        <f>IF(Ansøgning!M1326="","",Ansøgning!M1326)</f>
        <v/>
      </c>
      <c r="N1344" s="31" t="str">
        <f t="shared" si="146"/>
        <v/>
      </c>
      <c r="O1344" s="78" t="str">
        <f>IF(Ansøgning!O1326="","",Ansøgning!O1326)</f>
        <v/>
      </c>
      <c r="P1344" s="78" t="str">
        <f>IF(Ansøgning!P1326="","",Ansøgning!P1326)</f>
        <v/>
      </c>
      <c r="Q1344" s="78" t="str">
        <f>IF(Ansøgning!Q1326="","",Ansøgning!Q1326)</f>
        <v/>
      </c>
      <c r="R1344" s="78" t="str">
        <f>IF(Ansøgning!R1326="","",Ansøgning!R1326)</f>
        <v/>
      </c>
      <c r="S1344" s="46" t="str">
        <f>IFERROR(MAX(IF(OR(O1344="",P1344=""),"",IF(AND(AND(MONTH(E1344)&gt;=7,MONTH(E1344)&lt;8),AND(MONTH(F1344)&gt;=7,MONTH(F1344)&lt;8)),(NETWORKDAYS(E1344,F1344,Lister!$D$7:$D$13)-O1344)*N1344/NETWORKDAYS(Lister!$D$19,Lister!$E$19,Lister!$D$7:$D$13),IF(AND(AND(MONTH(E1344)&gt;=7,MONTH(E1344)&lt;8),MONTH(F1344)&gt;7),(NETWORKDAYS(E1344,Lister!$E$19,Lister!$D$7:$D$13)-O1344)*N1344/NETWORKDAYS(Lister!$D$19,Lister!$E$19,Lister!$D$7:$D$13),IF(MONTH(E1344)&gt;7,0)))),0),"")</f>
        <v/>
      </c>
      <c r="T1344" s="46" t="str">
        <f>IFERROR(MAX(IF(OR(O1344="",P1344=""),"",IF(AND(AND(MONTH(E1344)&gt;=8,MONTH(E1344)&lt;9),AND(MONTH(F1344)&gt;=8,MONTH(F1344)&lt;9)),(NETWORKDAYS(E1344,F1344,Lister!$D$7:$D$13)-P1344)*N1344/NETWORKDAYS(Lister!$D$20,Lister!$E$20,Lister!$D$7:$D$13),IF(AND(MONTH(E1344)=7,MONTH(F1344)=8),(NETWORKDAYS(Lister!$D$20,F1344,Lister!$D$7:$D$13)-P1344)*N1344/NETWORKDAYS(Lister!$D$20,Lister!$E$20,Lister!$D$7:$D$13),IF(AND(MONTH(E1344)=7,MONTH(F1344)=7),0)))),0),"")</f>
        <v/>
      </c>
      <c r="U1344" s="78" t="str">
        <f>IF(Ansøgning!U1326="","",Ansøgning!U1326)</f>
        <v/>
      </c>
      <c r="V1344" s="119" t="str">
        <f t="shared" si="147"/>
        <v/>
      </c>
      <c r="W1344" s="120" t="str">
        <f t="shared" si="148"/>
        <v/>
      </c>
      <c r="X1344" s="42" t="str">
        <f t="shared" si="149"/>
        <v/>
      </c>
    </row>
    <row r="1345" spans="1:24" x14ac:dyDescent="0.25">
      <c r="A1345" s="13" t="str">
        <f t="shared" si="150"/>
        <v/>
      </c>
      <c r="B1345" s="75" t="str">
        <f>IF(Ansøgning!B1327="","",Ansøgning!B1327)</f>
        <v/>
      </c>
      <c r="C1345" s="75" t="str">
        <f>IF(Ansøgning!C1327="","",Ansøgning!C1327)</f>
        <v/>
      </c>
      <c r="D1345" s="75" t="str">
        <f>IF(Ansøgning!D1327="","",Ansøgning!D1327)</f>
        <v/>
      </c>
      <c r="E1345" s="76" t="str">
        <f>IF(Ansøgning!E1327="","",Ansøgning!E1327)</f>
        <v/>
      </c>
      <c r="F1345" s="76" t="str">
        <f>IF(Ansøgning!F1327="","",Ansøgning!F1327)</f>
        <v/>
      </c>
      <c r="G1345" s="33" t="str">
        <f>IF(OR(E1345="",F1345=""),"",NETWORKDAYS(E1345,F1345,Lister!$D$7:$D$13))</f>
        <v/>
      </c>
      <c r="H1345" s="76" t="str">
        <f>IF(Ansøgning!H1327="","",Ansøgning!H1327)</f>
        <v/>
      </c>
      <c r="I1345" s="32" t="str">
        <f t="shared" si="144"/>
        <v/>
      </c>
      <c r="J1345" s="77" t="str">
        <f>IF(Ansøgning!J1327="","",Ansøgning!J1327)</f>
        <v/>
      </c>
      <c r="K1345" s="77" t="str">
        <f>IF(Ansøgning!K1327="","",Ansøgning!K1327)</f>
        <v/>
      </c>
      <c r="L1345" s="46" t="str">
        <f t="shared" si="145"/>
        <v/>
      </c>
      <c r="M1345" s="78" t="str">
        <f>IF(Ansøgning!M1327="","",Ansøgning!M1327)</f>
        <v/>
      </c>
      <c r="N1345" s="31" t="str">
        <f t="shared" si="146"/>
        <v/>
      </c>
      <c r="O1345" s="78" t="str">
        <f>IF(Ansøgning!O1327="","",Ansøgning!O1327)</f>
        <v/>
      </c>
      <c r="P1345" s="78" t="str">
        <f>IF(Ansøgning!P1327="","",Ansøgning!P1327)</f>
        <v/>
      </c>
      <c r="Q1345" s="78" t="str">
        <f>IF(Ansøgning!Q1327="","",Ansøgning!Q1327)</f>
        <v/>
      </c>
      <c r="R1345" s="78" t="str">
        <f>IF(Ansøgning!R1327="","",Ansøgning!R1327)</f>
        <v/>
      </c>
      <c r="S1345" s="46" t="str">
        <f>IFERROR(MAX(IF(OR(O1345="",P1345=""),"",IF(AND(AND(MONTH(E1345)&gt;=7,MONTH(E1345)&lt;8),AND(MONTH(F1345)&gt;=7,MONTH(F1345)&lt;8)),(NETWORKDAYS(E1345,F1345,Lister!$D$7:$D$13)-O1345)*N1345/NETWORKDAYS(Lister!$D$19,Lister!$E$19,Lister!$D$7:$D$13),IF(AND(AND(MONTH(E1345)&gt;=7,MONTH(E1345)&lt;8),MONTH(F1345)&gt;7),(NETWORKDAYS(E1345,Lister!$E$19,Lister!$D$7:$D$13)-O1345)*N1345/NETWORKDAYS(Lister!$D$19,Lister!$E$19,Lister!$D$7:$D$13),IF(MONTH(E1345)&gt;7,0)))),0),"")</f>
        <v/>
      </c>
      <c r="T1345" s="46" t="str">
        <f>IFERROR(MAX(IF(OR(O1345="",P1345=""),"",IF(AND(AND(MONTH(E1345)&gt;=8,MONTH(E1345)&lt;9),AND(MONTH(F1345)&gt;=8,MONTH(F1345)&lt;9)),(NETWORKDAYS(E1345,F1345,Lister!$D$7:$D$13)-P1345)*N1345/NETWORKDAYS(Lister!$D$20,Lister!$E$20,Lister!$D$7:$D$13),IF(AND(MONTH(E1345)=7,MONTH(F1345)=8),(NETWORKDAYS(Lister!$D$20,F1345,Lister!$D$7:$D$13)-P1345)*N1345/NETWORKDAYS(Lister!$D$20,Lister!$E$20,Lister!$D$7:$D$13),IF(AND(MONTH(E1345)=7,MONTH(F1345)=7),0)))),0),"")</f>
        <v/>
      </c>
      <c r="U1345" s="78" t="str">
        <f>IF(Ansøgning!U1327="","",Ansøgning!U1327)</f>
        <v/>
      </c>
      <c r="V1345" s="119" t="str">
        <f t="shared" si="147"/>
        <v/>
      </c>
      <c r="W1345" s="120" t="str">
        <f t="shared" si="148"/>
        <v/>
      </c>
      <c r="X1345" s="42" t="str">
        <f t="shared" si="149"/>
        <v/>
      </c>
    </row>
    <row r="1346" spans="1:24" x14ac:dyDescent="0.25">
      <c r="A1346" s="13" t="str">
        <f t="shared" si="150"/>
        <v/>
      </c>
      <c r="B1346" s="75" t="str">
        <f>IF(Ansøgning!B1328="","",Ansøgning!B1328)</f>
        <v/>
      </c>
      <c r="C1346" s="75" t="str">
        <f>IF(Ansøgning!C1328="","",Ansøgning!C1328)</f>
        <v/>
      </c>
      <c r="D1346" s="75" t="str">
        <f>IF(Ansøgning!D1328="","",Ansøgning!D1328)</f>
        <v/>
      </c>
      <c r="E1346" s="76" t="str">
        <f>IF(Ansøgning!E1328="","",Ansøgning!E1328)</f>
        <v/>
      </c>
      <c r="F1346" s="76" t="str">
        <f>IF(Ansøgning!F1328="","",Ansøgning!F1328)</f>
        <v/>
      </c>
      <c r="G1346" s="33" t="str">
        <f>IF(OR(E1346="",F1346=""),"",NETWORKDAYS(E1346,F1346,Lister!$D$7:$D$13))</f>
        <v/>
      </c>
      <c r="H1346" s="76" t="str">
        <f>IF(Ansøgning!H1328="","",Ansøgning!H1328)</f>
        <v/>
      </c>
      <c r="I1346" s="32" t="str">
        <f t="shared" si="144"/>
        <v/>
      </c>
      <c r="J1346" s="77" t="str">
        <f>IF(Ansøgning!J1328="","",Ansøgning!J1328)</f>
        <v/>
      </c>
      <c r="K1346" s="77" t="str">
        <f>IF(Ansøgning!K1328="","",Ansøgning!K1328)</f>
        <v/>
      </c>
      <c r="L1346" s="46" t="str">
        <f t="shared" si="145"/>
        <v/>
      </c>
      <c r="M1346" s="78" t="str">
        <f>IF(Ansøgning!M1328="","",Ansøgning!M1328)</f>
        <v/>
      </c>
      <c r="N1346" s="31" t="str">
        <f t="shared" si="146"/>
        <v/>
      </c>
      <c r="O1346" s="78" t="str">
        <f>IF(Ansøgning!O1328="","",Ansøgning!O1328)</f>
        <v/>
      </c>
      <c r="P1346" s="78" t="str">
        <f>IF(Ansøgning!P1328="","",Ansøgning!P1328)</f>
        <v/>
      </c>
      <c r="Q1346" s="78" t="str">
        <f>IF(Ansøgning!Q1328="","",Ansøgning!Q1328)</f>
        <v/>
      </c>
      <c r="R1346" s="78" t="str">
        <f>IF(Ansøgning!R1328="","",Ansøgning!R1328)</f>
        <v/>
      </c>
      <c r="S1346" s="46" t="str">
        <f>IFERROR(MAX(IF(OR(O1346="",P1346=""),"",IF(AND(AND(MONTH(E1346)&gt;=7,MONTH(E1346)&lt;8),AND(MONTH(F1346)&gt;=7,MONTH(F1346)&lt;8)),(NETWORKDAYS(E1346,F1346,Lister!$D$7:$D$13)-O1346)*N1346/NETWORKDAYS(Lister!$D$19,Lister!$E$19,Lister!$D$7:$D$13),IF(AND(AND(MONTH(E1346)&gt;=7,MONTH(E1346)&lt;8),MONTH(F1346)&gt;7),(NETWORKDAYS(E1346,Lister!$E$19,Lister!$D$7:$D$13)-O1346)*N1346/NETWORKDAYS(Lister!$D$19,Lister!$E$19,Lister!$D$7:$D$13),IF(MONTH(E1346)&gt;7,0)))),0),"")</f>
        <v/>
      </c>
      <c r="T1346" s="46" t="str">
        <f>IFERROR(MAX(IF(OR(O1346="",P1346=""),"",IF(AND(AND(MONTH(E1346)&gt;=8,MONTH(E1346)&lt;9),AND(MONTH(F1346)&gt;=8,MONTH(F1346)&lt;9)),(NETWORKDAYS(E1346,F1346,Lister!$D$7:$D$13)-P1346)*N1346/NETWORKDAYS(Lister!$D$20,Lister!$E$20,Lister!$D$7:$D$13),IF(AND(MONTH(E1346)=7,MONTH(F1346)=8),(NETWORKDAYS(Lister!$D$20,F1346,Lister!$D$7:$D$13)-P1346)*N1346/NETWORKDAYS(Lister!$D$20,Lister!$E$20,Lister!$D$7:$D$13),IF(AND(MONTH(E1346)=7,MONTH(F1346)=7),0)))),0),"")</f>
        <v/>
      </c>
      <c r="U1346" s="78" t="str">
        <f>IF(Ansøgning!U1328="","",Ansøgning!U1328)</f>
        <v/>
      </c>
      <c r="V1346" s="119" t="str">
        <f t="shared" si="147"/>
        <v/>
      </c>
      <c r="W1346" s="120" t="str">
        <f t="shared" si="148"/>
        <v/>
      </c>
      <c r="X1346" s="42" t="str">
        <f t="shared" si="149"/>
        <v/>
      </c>
    </row>
    <row r="1347" spans="1:24" x14ac:dyDescent="0.25">
      <c r="A1347" s="13" t="str">
        <f t="shared" si="150"/>
        <v/>
      </c>
      <c r="B1347" s="75" t="str">
        <f>IF(Ansøgning!B1329="","",Ansøgning!B1329)</f>
        <v/>
      </c>
      <c r="C1347" s="75" t="str">
        <f>IF(Ansøgning!C1329="","",Ansøgning!C1329)</f>
        <v/>
      </c>
      <c r="D1347" s="75" t="str">
        <f>IF(Ansøgning!D1329="","",Ansøgning!D1329)</f>
        <v/>
      </c>
      <c r="E1347" s="76" t="str">
        <f>IF(Ansøgning!E1329="","",Ansøgning!E1329)</f>
        <v/>
      </c>
      <c r="F1347" s="76" t="str">
        <f>IF(Ansøgning!F1329="","",Ansøgning!F1329)</f>
        <v/>
      </c>
      <c r="G1347" s="33" t="str">
        <f>IF(OR(E1347="",F1347=""),"",NETWORKDAYS(E1347,F1347,Lister!$D$7:$D$13))</f>
        <v/>
      </c>
      <c r="H1347" s="76" t="str">
        <f>IF(Ansøgning!H1329="","",Ansøgning!H1329)</f>
        <v/>
      </c>
      <c r="I1347" s="32" t="str">
        <f t="shared" si="144"/>
        <v/>
      </c>
      <c r="J1347" s="77" t="str">
        <f>IF(Ansøgning!J1329="","",Ansøgning!J1329)</f>
        <v/>
      </c>
      <c r="K1347" s="77" t="str">
        <f>IF(Ansøgning!K1329="","",Ansøgning!K1329)</f>
        <v/>
      </c>
      <c r="L1347" s="46" t="str">
        <f t="shared" si="145"/>
        <v/>
      </c>
      <c r="M1347" s="78" t="str">
        <f>IF(Ansøgning!M1329="","",Ansøgning!M1329)</f>
        <v/>
      </c>
      <c r="N1347" s="31" t="str">
        <f t="shared" si="146"/>
        <v/>
      </c>
      <c r="O1347" s="78" t="str">
        <f>IF(Ansøgning!O1329="","",Ansøgning!O1329)</f>
        <v/>
      </c>
      <c r="P1347" s="78" t="str">
        <f>IF(Ansøgning!P1329="","",Ansøgning!P1329)</f>
        <v/>
      </c>
      <c r="Q1347" s="78" t="str">
        <f>IF(Ansøgning!Q1329="","",Ansøgning!Q1329)</f>
        <v/>
      </c>
      <c r="R1347" s="78" t="str">
        <f>IF(Ansøgning!R1329="","",Ansøgning!R1329)</f>
        <v/>
      </c>
      <c r="S1347" s="46" t="str">
        <f>IFERROR(MAX(IF(OR(O1347="",P1347=""),"",IF(AND(AND(MONTH(E1347)&gt;=7,MONTH(E1347)&lt;8),AND(MONTH(F1347)&gt;=7,MONTH(F1347)&lt;8)),(NETWORKDAYS(E1347,F1347,Lister!$D$7:$D$13)-O1347)*N1347/NETWORKDAYS(Lister!$D$19,Lister!$E$19,Lister!$D$7:$D$13),IF(AND(AND(MONTH(E1347)&gt;=7,MONTH(E1347)&lt;8),MONTH(F1347)&gt;7),(NETWORKDAYS(E1347,Lister!$E$19,Lister!$D$7:$D$13)-O1347)*N1347/NETWORKDAYS(Lister!$D$19,Lister!$E$19,Lister!$D$7:$D$13),IF(MONTH(E1347)&gt;7,0)))),0),"")</f>
        <v/>
      </c>
      <c r="T1347" s="46" t="str">
        <f>IFERROR(MAX(IF(OR(O1347="",P1347=""),"",IF(AND(AND(MONTH(E1347)&gt;=8,MONTH(E1347)&lt;9),AND(MONTH(F1347)&gt;=8,MONTH(F1347)&lt;9)),(NETWORKDAYS(E1347,F1347,Lister!$D$7:$D$13)-P1347)*N1347/NETWORKDAYS(Lister!$D$20,Lister!$E$20,Lister!$D$7:$D$13),IF(AND(MONTH(E1347)=7,MONTH(F1347)=8),(NETWORKDAYS(Lister!$D$20,F1347,Lister!$D$7:$D$13)-P1347)*N1347/NETWORKDAYS(Lister!$D$20,Lister!$E$20,Lister!$D$7:$D$13),IF(AND(MONTH(E1347)=7,MONTH(F1347)=7),0)))),0),"")</f>
        <v/>
      </c>
      <c r="U1347" s="78" t="str">
        <f>IF(Ansøgning!U1329="","",Ansøgning!U1329)</f>
        <v/>
      </c>
      <c r="V1347" s="119" t="str">
        <f t="shared" si="147"/>
        <v/>
      </c>
      <c r="W1347" s="120" t="str">
        <f t="shared" si="148"/>
        <v/>
      </c>
      <c r="X1347" s="42" t="str">
        <f t="shared" si="149"/>
        <v/>
      </c>
    </row>
    <row r="1348" spans="1:24" x14ac:dyDescent="0.25">
      <c r="A1348" s="13" t="str">
        <f t="shared" si="150"/>
        <v/>
      </c>
      <c r="B1348" s="75" t="str">
        <f>IF(Ansøgning!B1330="","",Ansøgning!B1330)</f>
        <v/>
      </c>
      <c r="C1348" s="75" t="str">
        <f>IF(Ansøgning!C1330="","",Ansøgning!C1330)</f>
        <v/>
      </c>
      <c r="D1348" s="75" t="str">
        <f>IF(Ansøgning!D1330="","",Ansøgning!D1330)</f>
        <v/>
      </c>
      <c r="E1348" s="76" t="str">
        <f>IF(Ansøgning!E1330="","",Ansøgning!E1330)</f>
        <v/>
      </c>
      <c r="F1348" s="76" t="str">
        <f>IF(Ansøgning!F1330="","",Ansøgning!F1330)</f>
        <v/>
      </c>
      <c r="G1348" s="33" t="str">
        <f>IF(OR(E1348="",F1348=""),"",NETWORKDAYS(E1348,F1348,Lister!$D$7:$D$13))</f>
        <v/>
      </c>
      <c r="H1348" s="76" t="str">
        <f>IF(Ansøgning!H1330="","",Ansøgning!H1330)</f>
        <v/>
      </c>
      <c r="I1348" s="32" t="str">
        <f t="shared" si="144"/>
        <v/>
      </c>
      <c r="J1348" s="77" t="str">
        <f>IF(Ansøgning!J1330="","",Ansøgning!J1330)</f>
        <v/>
      </c>
      <c r="K1348" s="77" t="str">
        <f>IF(Ansøgning!K1330="","",Ansøgning!K1330)</f>
        <v/>
      </c>
      <c r="L1348" s="46" t="str">
        <f t="shared" si="145"/>
        <v/>
      </c>
      <c r="M1348" s="78" t="str">
        <f>IF(Ansøgning!M1330="","",Ansøgning!M1330)</f>
        <v/>
      </c>
      <c r="N1348" s="31" t="str">
        <f t="shared" si="146"/>
        <v/>
      </c>
      <c r="O1348" s="78" t="str">
        <f>IF(Ansøgning!O1330="","",Ansøgning!O1330)</f>
        <v/>
      </c>
      <c r="P1348" s="78" t="str">
        <f>IF(Ansøgning!P1330="","",Ansøgning!P1330)</f>
        <v/>
      </c>
      <c r="Q1348" s="78" t="str">
        <f>IF(Ansøgning!Q1330="","",Ansøgning!Q1330)</f>
        <v/>
      </c>
      <c r="R1348" s="78" t="str">
        <f>IF(Ansøgning!R1330="","",Ansøgning!R1330)</f>
        <v/>
      </c>
      <c r="S1348" s="46" t="str">
        <f>IFERROR(MAX(IF(OR(O1348="",P1348=""),"",IF(AND(AND(MONTH(E1348)&gt;=7,MONTH(E1348)&lt;8),AND(MONTH(F1348)&gt;=7,MONTH(F1348)&lt;8)),(NETWORKDAYS(E1348,F1348,Lister!$D$7:$D$13)-O1348)*N1348/NETWORKDAYS(Lister!$D$19,Lister!$E$19,Lister!$D$7:$D$13),IF(AND(AND(MONTH(E1348)&gt;=7,MONTH(E1348)&lt;8),MONTH(F1348)&gt;7),(NETWORKDAYS(E1348,Lister!$E$19,Lister!$D$7:$D$13)-O1348)*N1348/NETWORKDAYS(Lister!$D$19,Lister!$E$19,Lister!$D$7:$D$13),IF(MONTH(E1348)&gt;7,0)))),0),"")</f>
        <v/>
      </c>
      <c r="T1348" s="46" t="str">
        <f>IFERROR(MAX(IF(OR(O1348="",P1348=""),"",IF(AND(AND(MONTH(E1348)&gt;=8,MONTH(E1348)&lt;9),AND(MONTH(F1348)&gt;=8,MONTH(F1348)&lt;9)),(NETWORKDAYS(E1348,F1348,Lister!$D$7:$D$13)-P1348)*N1348/NETWORKDAYS(Lister!$D$20,Lister!$E$20,Lister!$D$7:$D$13),IF(AND(MONTH(E1348)=7,MONTH(F1348)=8),(NETWORKDAYS(Lister!$D$20,F1348,Lister!$D$7:$D$13)-P1348)*N1348/NETWORKDAYS(Lister!$D$20,Lister!$E$20,Lister!$D$7:$D$13),IF(AND(MONTH(E1348)=7,MONTH(F1348)=7),0)))),0),"")</f>
        <v/>
      </c>
      <c r="U1348" s="78" t="str">
        <f>IF(Ansøgning!U1330="","",Ansøgning!U1330)</f>
        <v/>
      </c>
      <c r="V1348" s="119" t="str">
        <f t="shared" si="147"/>
        <v/>
      </c>
      <c r="W1348" s="120" t="str">
        <f t="shared" si="148"/>
        <v/>
      </c>
      <c r="X1348" s="42" t="str">
        <f t="shared" si="149"/>
        <v/>
      </c>
    </row>
    <row r="1349" spans="1:24" x14ac:dyDescent="0.25">
      <c r="A1349" s="13" t="str">
        <f t="shared" si="150"/>
        <v/>
      </c>
      <c r="B1349" s="75" t="str">
        <f>IF(Ansøgning!B1331="","",Ansøgning!B1331)</f>
        <v/>
      </c>
      <c r="C1349" s="75" t="str">
        <f>IF(Ansøgning!C1331="","",Ansøgning!C1331)</f>
        <v/>
      </c>
      <c r="D1349" s="75" t="str">
        <f>IF(Ansøgning!D1331="","",Ansøgning!D1331)</f>
        <v/>
      </c>
      <c r="E1349" s="76" t="str">
        <f>IF(Ansøgning!E1331="","",Ansøgning!E1331)</f>
        <v/>
      </c>
      <c r="F1349" s="76" t="str">
        <f>IF(Ansøgning!F1331="","",Ansøgning!F1331)</f>
        <v/>
      </c>
      <c r="G1349" s="33" t="str">
        <f>IF(OR(E1349="",F1349=""),"",NETWORKDAYS(E1349,F1349,Lister!$D$7:$D$13))</f>
        <v/>
      </c>
      <c r="H1349" s="76" t="str">
        <f>IF(Ansøgning!H1331="","",Ansøgning!H1331)</f>
        <v/>
      </c>
      <c r="I1349" s="32" t="str">
        <f t="shared" si="144"/>
        <v/>
      </c>
      <c r="J1349" s="77" t="str">
        <f>IF(Ansøgning!J1331="","",Ansøgning!J1331)</f>
        <v/>
      </c>
      <c r="K1349" s="77" t="str">
        <f>IF(Ansøgning!K1331="","",Ansøgning!K1331)</f>
        <v/>
      </c>
      <c r="L1349" s="46" t="str">
        <f t="shared" si="145"/>
        <v/>
      </c>
      <c r="M1349" s="78" t="str">
        <f>IF(Ansøgning!M1331="","",Ansøgning!M1331)</f>
        <v/>
      </c>
      <c r="N1349" s="31" t="str">
        <f t="shared" si="146"/>
        <v/>
      </c>
      <c r="O1349" s="78" t="str">
        <f>IF(Ansøgning!O1331="","",Ansøgning!O1331)</f>
        <v/>
      </c>
      <c r="P1349" s="78" t="str">
        <f>IF(Ansøgning!P1331="","",Ansøgning!P1331)</f>
        <v/>
      </c>
      <c r="Q1349" s="78" t="str">
        <f>IF(Ansøgning!Q1331="","",Ansøgning!Q1331)</f>
        <v/>
      </c>
      <c r="R1349" s="78" t="str">
        <f>IF(Ansøgning!R1331="","",Ansøgning!R1331)</f>
        <v/>
      </c>
      <c r="S1349" s="46" t="str">
        <f>IFERROR(MAX(IF(OR(O1349="",P1349=""),"",IF(AND(AND(MONTH(E1349)&gt;=7,MONTH(E1349)&lt;8),AND(MONTH(F1349)&gt;=7,MONTH(F1349)&lt;8)),(NETWORKDAYS(E1349,F1349,Lister!$D$7:$D$13)-O1349)*N1349/NETWORKDAYS(Lister!$D$19,Lister!$E$19,Lister!$D$7:$D$13),IF(AND(AND(MONTH(E1349)&gt;=7,MONTH(E1349)&lt;8),MONTH(F1349)&gt;7),(NETWORKDAYS(E1349,Lister!$E$19,Lister!$D$7:$D$13)-O1349)*N1349/NETWORKDAYS(Lister!$D$19,Lister!$E$19,Lister!$D$7:$D$13),IF(MONTH(E1349)&gt;7,0)))),0),"")</f>
        <v/>
      </c>
      <c r="T1349" s="46" t="str">
        <f>IFERROR(MAX(IF(OR(O1349="",P1349=""),"",IF(AND(AND(MONTH(E1349)&gt;=8,MONTH(E1349)&lt;9),AND(MONTH(F1349)&gt;=8,MONTH(F1349)&lt;9)),(NETWORKDAYS(E1349,F1349,Lister!$D$7:$D$13)-P1349)*N1349/NETWORKDAYS(Lister!$D$20,Lister!$E$20,Lister!$D$7:$D$13),IF(AND(MONTH(E1349)=7,MONTH(F1349)=8),(NETWORKDAYS(Lister!$D$20,F1349,Lister!$D$7:$D$13)-P1349)*N1349/NETWORKDAYS(Lister!$D$20,Lister!$E$20,Lister!$D$7:$D$13),IF(AND(MONTH(E1349)=7,MONTH(F1349)=7),0)))),0),"")</f>
        <v/>
      </c>
      <c r="U1349" s="78" t="str">
        <f>IF(Ansøgning!U1331="","",Ansøgning!U1331)</f>
        <v/>
      </c>
      <c r="V1349" s="119" t="str">
        <f t="shared" si="147"/>
        <v/>
      </c>
      <c r="W1349" s="120" t="str">
        <f t="shared" si="148"/>
        <v/>
      </c>
      <c r="X1349" s="42" t="str">
        <f t="shared" si="149"/>
        <v/>
      </c>
    </row>
    <row r="1350" spans="1:24" x14ac:dyDescent="0.25">
      <c r="A1350" s="13" t="str">
        <f t="shared" si="150"/>
        <v/>
      </c>
      <c r="B1350" s="75" t="str">
        <f>IF(Ansøgning!B1332="","",Ansøgning!B1332)</f>
        <v/>
      </c>
      <c r="C1350" s="75" t="str">
        <f>IF(Ansøgning!C1332="","",Ansøgning!C1332)</f>
        <v/>
      </c>
      <c r="D1350" s="75" t="str">
        <f>IF(Ansøgning!D1332="","",Ansøgning!D1332)</f>
        <v/>
      </c>
      <c r="E1350" s="76" t="str">
        <f>IF(Ansøgning!E1332="","",Ansøgning!E1332)</f>
        <v/>
      </c>
      <c r="F1350" s="76" t="str">
        <f>IF(Ansøgning!F1332="","",Ansøgning!F1332)</f>
        <v/>
      </c>
      <c r="G1350" s="33" t="str">
        <f>IF(OR(E1350="",F1350=""),"",NETWORKDAYS(E1350,F1350,Lister!$D$7:$D$13))</f>
        <v/>
      </c>
      <c r="H1350" s="76" t="str">
        <f>IF(Ansøgning!H1332="","",Ansøgning!H1332)</f>
        <v/>
      </c>
      <c r="I1350" s="32" t="str">
        <f t="shared" si="144"/>
        <v/>
      </c>
      <c r="J1350" s="77" t="str">
        <f>IF(Ansøgning!J1332="","",Ansøgning!J1332)</f>
        <v/>
      </c>
      <c r="K1350" s="77" t="str">
        <f>IF(Ansøgning!K1332="","",Ansøgning!K1332)</f>
        <v/>
      </c>
      <c r="L1350" s="46" t="str">
        <f t="shared" si="145"/>
        <v/>
      </c>
      <c r="M1350" s="78" t="str">
        <f>IF(Ansøgning!M1332="","",Ansøgning!M1332)</f>
        <v/>
      </c>
      <c r="N1350" s="31" t="str">
        <f t="shared" si="146"/>
        <v/>
      </c>
      <c r="O1350" s="78" t="str">
        <f>IF(Ansøgning!O1332="","",Ansøgning!O1332)</f>
        <v/>
      </c>
      <c r="P1350" s="78" t="str">
        <f>IF(Ansøgning!P1332="","",Ansøgning!P1332)</f>
        <v/>
      </c>
      <c r="Q1350" s="78" t="str">
        <f>IF(Ansøgning!Q1332="","",Ansøgning!Q1332)</f>
        <v/>
      </c>
      <c r="R1350" s="78" t="str">
        <f>IF(Ansøgning!R1332="","",Ansøgning!R1332)</f>
        <v/>
      </c>
      <c r="S1350" s="46" t="str">
        <f>IFERROR(MAX(IF(OR(O1350="",P1350=""),"",IF(AND(AND(MONTH(E1350)&gt;=7,MONTH(E1350)&lt;8),AND(MONTH(F1350)&gt;=7,MONTH(F1350)&lt;8)),(NETWORKDAYS(E1350,F1350,Lister!$D$7:$D$13)-O1350)*N1350/NETWORKDAYS(Lister!$D$19,Lister!$E$19,Lister!$D$7:$D$13),IF(AND(AND(MONTH(E1350)&gt;=7,MONTH(E1350)&lt;8),MONTH(F1350)&gt;7),(NETWORKDAYS(E1350,Lister!$E$19,Lister!$D$7:$D$13)-O1350)*N1350/NETWORKDAYS(Lister!$D$19,Lister!$E$19,Lister!$D$7:$D$13),IF(MONTH(E1350)&gt;7,0)))),0),"")</f>
        <v/>
      </c>
      <c r="T1350" s="46" t="str">
        <f>IFERROR(MAX(IF(OR(O1350="",P1350=""),"",IF(AND(AND(MONTH(E1350)&gt;=8,MONTH(E1350)&lt;9),AND(MONTH(F1350)&gt;=8,MONTH(F1350)&lt;9)),(NETWORKDAYS(E1350,F1350,Lister!$D$7:$D$13)-P1350)*N1350/NETWORKDAYS(Lister!$D$20,Lister!$E$20,Lister!$D$7:$D$13),IF(AND(MONTH(E1350)=7,MONTH(F1350)=8),(NETWORKDAYS(Lister!$D$20,F1350,Lister!$D$7:$D$13)-P1350)*N1350/NETWORKDAYS(Lister!$D$20,Lister!$E$20,Lister!$D$7:$D$13),IF(AND(MONTH(E1350)=7,MONTH(F1350)=7),0)))),0),"")</f>
        <v/>
      </c>
      <c r="U1350" s="78" t="str">
        <f>IF(Ansøgning!U1332="","",Ansøgning!U1332)</f>
        <v/>
      </c>
      <c r="V1350" s="119" t="str">
        <f t="shared" si="147"/>
        <v/>
      </c>
      <c r="W1350" s="120" t="str">
        <f t="shared" si="148"/>
        <v/>
      </c>
      <c r="X1350" s="42" t="str">
        <f t="shared" si="149"/>
        <v/>
      </c>
    </row>
    <row r="1351" spans="1:24" x14ac:dyDescent="0.25">
      <c r="A1351" s="13" t="str">
        <f t="shared" si="150"/>
        <v/>
      </c>
      <c r="B1351" s="75" t="str">
        <f>IF(Ansøgning!B1333="","",Ansøgning!B1333)</f>
        <v/>
      </c>
      <c r="C1351" s="75" t="str">
        <f>IF(Ansøgning!C1333="","",Ansøgning!C1333)</f>
        <v/>
      </c>
      <c r="D1351" s="75" t="str">
        <f>IF(Ansøgning!D1333="","",Ansøgning!D1333)</f>
        <v/>
      </c>
      <c r="E1351" s="76" t="str">
        <f>IF(Ansøgning!E1333="","",Ansøgning!E1333)</f>
        <v/>
      </c>
      <c r="F1351" s="76" t="str">
        <f>IF(Ansøgning!F1333="","",Ansøgning!F1333)</f>
        <v/>
      </c>
      <c r="G1351" s="33" t="str">
        <f>IF(OR(E1351="",F1351=""),"",NETWORKDAYS(E1351,F1351,Lister!$D$7:$D$13))</f>
        <v/>
      </c>
      <c r="H1351" s="76" t="str">
        <f>IF(Ansøgning!H1333="","",Ansøgning!H1333)</f>
        <v/>
      </c>
      <c r="I1351" s="32" t="str">
        <f t="shared" si="144"/>
        <v/>
      </c>
      <c r="J1351" s="77" t="str">
        <f>IF(Ansøgning!J1333="","",Ansøgning!J1333)</f>
        <v/>
      </c>
      <c r="K1351" s="77" t="str">
        <f>IF(Ansøgning!K1333="","",Ansøgning!K1333)</f>
        <v/>
      </c>
      <c r="L1351" s="46" t="str">
        <f t="shared" si="145"/>
        <v/>
      </c>
      <c r="M1351" s="78" t="str">
        <f>IF(Ansøgning!M1333="","",Ansøgning!M1333)</f>
        <v/>
      </c>
      <c r="N1351" s="31" t="str">
        <f t="shared" si="146"/>
        <v/>
      </c>
      <c r="O1351" s="78" t="str">
        <f>IF(Ansøgning!O1333="","",Ansøgning!O1333)</f>
        <v/>
      </c>
      <c r="P1351" s="78" t="str">
        <f>IF(Ansøgning!P1333="","",Ansøgning!P1333)</f>
        <v/>
      </c>
      <c r="Q1351" s="78" t="str">
        <f>IF(Ansøgning!Q1333="","",Ansøgning!Q1333)</f>
        <v/>
      </c>
      <c r="R1351" s="78" t="str">
        <f>IF(Ansøgning!R1333="","",Ansøgning!R1333)</f>
        <v/>
      </c>
      <c r="S1351" s="46" t="str">
        <f>IFERROR(MAX(IF(OR(O1351="",P1351=""),"",IF(AND(AND(MONTH(E1351)&gt;=7,MONTH(E1351)&lt;8),AND(MONTH(F1351)&gt;=7,MONTH(F1351)&lt;8)),(NETWORKDAYS(E1351,F1351,Lister!$D$7:$D$13)-O1351)*N1351/NETWORKDAYS(Lister!$D$19,Lister!$E$19,Lister!$D$7:$D$13),IF(AND(AND(MONTH(E1351)&gt;=7,MONTH(E1351)&lt;8),MONTH(F1351)&gt;7),(NETWORKDAYS(E1351,Lister!$E$19,Lister!$D$7:$D$13)-O1351)*N1351/NETWORKDAYS(Lister!$D$19,Lister!$E$19,Lister!$D$7:$D$13),IF(MONTH(E1351)&gt;7,0)))),0),"")</f>
        <v/>
      </c>
      <c r="T1351" s="46" t="str">
        <f>IFERROR(MAX(IF(OR(O1351="",P1351=""),"",IF(AND(AND(MONTH(E1351)&gt;=8,MONTH(E1351)&lt;9),AND(MONTH(F1351)&gt;=8,MONTH(F1351)&lt;9)),(NETWORKDAYS(E1351,F1351,Lister!$D$7:$D$13)-P1351)*N1351/NETWORKDAYS(Lister!$D$20,Lister!$E$20,Lister!$D$7:$D$13),IF(AND(MONTH(E1351)=7,MONTH(F1351)=8),(NETWORKDAYS(Lister!$D$20,F1351,Lister!$D$7:$D$13)-P1351)*N1351/NETWORKDAYS(Lister!$D$20,Lister!$E$20,Lister!$D$7:$D$13),IF(AND(MONTH(E1351)=7,MONTH(F1351)=7),0)))),0),"")</f>
        <v/>
      </c>
      <c r="U1351" s="78" t="str">
        <f>IF(Ansøgning!U1333="","",Ansøgning!U1333)</f>
        <v/>
      </c>
      <c r="V1351" s="119" t="str">
        <f t="shared" si="147"/>
        <v/>
      </c>
      <c r="W1351" s="120" t="str">
        <f t="shared" si="148"/>
        <v/>
      </c>
      <c r="X1351" s="42" t="str">
        <f t="shared" si="149"/>
        <v/>
      </c>
    </row>
    <row r="1352" spans="1:24" x14ac:dyDescent="0.25">
      <c r="A1352" s="13" t="str">
        <f t="shared" si="150"/>
        <v/>
      </c>
      <c r="B1352" s="75" t="str">
        <f>IF(Ansøgning!B1334="","",Ansøgning!B1334)</f>
        <v/>
      </c>
      <c r="C1352" s="75" t="str">
        <f>IF(Ansøgning!C1334="","",Ansøgning!C1334)</f>
        <v/>
      </c>
      <c r="D1352" s="75" t="str">
        <f>IF(Ansøgning!D1334="","",Ansøgning!D1334)</f>
        <v/>
      </c>
      <c r="E1352" s="76" t="str">
        <f>IF(Ansøgning!E1334="","",Ansøgning!E1334)</f>
        <v/>
      </c>
      <c r="F1352" s="76" t="str">
        <f>IF(Ansøgning!F1334="","",Ansøgning!F1334)</f>
        <v/>
      </c>
      <c r="G1352" s="33" t="str">
        <f>IF(OR(E1352="",F1352=""),"",NETWORKDAYS(E1352,F1352,Lister!$D$7:$D$13))</f>
        <v/>
      </c>
      <c r="H1352" s="76" t="str">
        <f>IF(Ansøgning!H1334="","",Ansøgning!H1334)</f>
        <v/>
      </c>
      <c r="I1352" s="32" t="str">
        <f t="shared" si="144"/>
        <v/>
      </c>
      <c r="J1352" s="77" t="str">
        <f>IF(Ansøgning!J1334="","",Ansøgning!J1334)</f>
        <v/>
      </c>
      <c r="K1352" s="77" t="str">
        <f>IF(Ansøgning!K1334="","",Ansøgning!K1334)</f>
        <v/>
      </c>
      <c r="L1352" s="46" t="str">
        <f t="shared" si="145"/>
        <v/>
      </c>
      <c r="M1352" s="78" t="str">
        <f>IF(Ansøgning!M1334="","",Ansøgning!M1334)</f>
        <v/>
      </c>
      <c r="N1352" s="31" t="str">
        <f t="shared" si="146"/>
        <v/>
      </c>
      <c r="O1352" s="78" t="str">
        <f>IF(Ansøgning!O1334="","",Ansøgning!O1334)</f>
        <v/>
      </c>
      <c r="P1352" s="78" t="str">
        <f>IF(Ansøgning!P1334="","",Ansøgning!P1334)</f>
        <v/>
      </c>
      <c r="Q1352" s="78" t="str">
        <f>IF(Ansøgning!Q1334="","",Ansøgning!Q1334)</f>
        <v/>
      </c>
      <c r="R1352" s="78" t="str">
        <f>IF(Ansøgning!R1334="","",Ansøgning!R1334)</f>
        <v/>
      </c>
      <c r="S1352" s="46" t="str">
        <f>IFERROR(MAX(IF(OR(O1352="",P1352=""),"",IF(AND(AND(MONTH(E1352)&gt;=7,MONTH(E1352)&lt;8),AND(MONTH(F1352)&gt;=7,MONTH(F1352)&lt;8)),(NETWORKDAYS(E1352,F1352,Lister!$D$7:$D$13)-O1352)*N1352/NETWORKDAYS(Lister!$D$19,Lister!$E$19,Lister!$D$7:$D$13),IF(AND(AND(MONTH(E1352)&gt;=7,MONTH(E1352)&lt;8),MONTH(F1352)&gt;7),(NETWORKDAYS(E1352,Lister!$E$19,Lister!$D$7:$D$13)-O1352)*N1352/NETWORKDAYS(Lister!$D$19,Lister!$E$19,Lister!$D$7:$D$13),IF(MONTH(E1352)&gt;7,0)))),0),"")</f>
        <v/>
      </c>
      <c r="T1352" s="46" t="str">
        <f>IFERROR(MAX(IF(OR(O1352="",P1352=""),"",IF(AND(AND(MONTH(E1352)&gt;=8,MONTH(E1352)&lt;9),AND(MONTH(F1352)&gt;=8,MONTH(F1352)&lt;9)),(NETWORKDAYS(E1352,F1352,Lister!$D$7:$D$13)-P1352)*N1352/NETWORKDAYS(Lister!$D$20,Lister!$E$20,Lister!$D$7:$D$13),IF(AND(MONTH(E1352)=7,MONTH(F1352)=8),(NETWORKDAYS(Lister!$D$20,F1352,Lister!$D$7:$D$13)-P1352)*N1352/NETWORKDAYS(Lister!$D$20,Lister!$E$20,Lister!$D$7:$D$13),IF(AND(MONTH(E1352)=7,MONTH(F1352)=7),0)))),0),"")</f>
        <v/>
      </c>
      <c r="U1352" s="78" t="str">
        <f>IF(Ansøgning!U1334="","",Ansøgning!U1334)</f>
        <v/>
      </c>
      <c r="V1352" s="119" t="str">
        <f t="shared" si="147"/>
        <v/>
      </c>
      <c r="W1352" s="120" t="str">
        <f t="shared" si="148"/>
        <v/>
      </c>
      <c r="X1352" s="42" t="str">
        <f t="shared" si="149"/>
        <v/>
      </c>
    </row>
    <row r="1353" spans="1:24" x14ac:dyDescent="0.25">
      <c r="A1353" s="13" t="str">
        <f t="shared" si="150"/>
        <v/>
      </c>
      <c r="B1353" s="75" t="str">
        <f>IF(Ansøgning!B1335="","",Ansøgning!B1335)</f>
        <v/>
      </c>
      <c r="C1353" s="75" t="str">
        <f>IF(Ansøgning!C1335="","",Ansøgning!C1335)</f>
        <v/>
      </c>
      <c r="D1353" s="75" t="str">
        <f>IF(Ansøgning!D1335="","",Ansøgning!D1335)</f>
        <v/>
      </c>
      <c r="E1353" s="76" t="str">
        <f>IF(Ansøgning!E1335="","",Ansøgning!E1335)</f>
        <v/>
      </c>
      <c r="F1353" s="76" t="str">
        <f>IF(Ansøgning!F1335="","",Ansøgning!F1335)</f>
        <v/>
      </c>
      <c r="G1353" s="33" t="str">
        <f>IF(OR(E1353="",F1353=""),"",NETWORKDAYS(E1353,F1353,Lister!$D$7:$D$13))</f>
        <v/>
      </c>
      <c r="H1353" s="76" t="str">
        <f>IF(Ansøgning!H1335="","",Ansøgning!H1335)</f>
        <v/>
      </c>
      <c r="I1353" s="32" t="str">
        <f t="shared" si="144"/>
        <v/>
      </c>
      <c r="J1353" s="77" t="str">
        <f>IF(Ansøgning!J1335="","",Ansøgning!J1335)</f>
        <v/>
      </c>
      <c r="K1353" s="77" t="str">
        <f>IF(Ansøgning!K1335="","",Ansøgning!K1335)</f>
        <v/>
      </c>
      <c r="L1353" s="46" t="str">
        <f t="shared" si="145"/>
        <v/>
      </c>
      <c r="M1353" s="78" t="str">
        <f>IF(Ansøgning!M1335="","",Ansøgning!M1335)</f>
        <v/>
      </c>
      <c r="N1353" s="31" t="str">
        <f t="shared" si="146"/>
        <v/>
      </c>
      <c r="O1353" s="78" t="str">
        <f>IF(Ansøgning!O1335="","",Ansøgning!O1335)</f>
        <v/>
      </c>
      <c r="P1353" s="78" t="str">
        <f>IF(Ansøgning!P1335="","",Ansøgning!P1335)</f>
        <v/>
      </c>
      <c r="Q1353" s="78" t="str">
        <f>IF(Ansøgning!Q1335="","",Ansøgning!Q1335)</f>
        <v/>
      </c>
      <c r="R1353" s="78" t="str">
        <f>IF(Ansøgning!R1335="","",Ansøgning!R1335)</f>
        <v/>
      </c>
      <c r="S1353" s="46" t="str">
        <f>IFERROR(MAX(IF(OR(O1353="",P1353=""),"",IF(AND(AND(MONTH(E1353)&gt;=7,MONTH(E1353)&lt;8),AND(MONTH(F1353)&gt;=7,MONTH(F1353)&lt;8)),(NETWORKDAYS(E1353,F1353,Lister!$D$7:$D$13)-O1353)*N1353/NETWORKDAYS(Lister!$D$19,Lister!$E$19,Lister!$D$7:$D$13),IF(AND(AND(MONTH(E1353)&gt;=7,MONTH(E1353)&lt;8),MONTH(F1353)&gt;7),(NETWORKDAYS(E1353,Lister!$E$19,Lister!$D$7:$D$13)-O1353)*N1353/NETWORKDAYS(Lister!$D$19,Lister!$E$19,Lister!$D$7:$D$13),IF(MONTH(E1353)&gt;7,0)))),0),"")</f>
        <v/>
      </c>
      <c r="T1353" s="46" t="str">
        <f>IFERROR(MAX(IF(OR(O1353="",P1353=""),"",IF(AND(AND(MONTH(E1353)&gt;=8,MONTH(E1353)&lt;9),AND(MONTH(F1353)&gt;=8,MONTH(F1353)&lt;9)),(NETWORKDAYS(E1353,F1353,Lister!$D$7:$D$13)-P1353)*N1353/NETWORKDAYS(Lister!$D$20,Lister!$E$20,Lister!$D$7:$D$13),IF(AND(MONTH(E1353)=7,MONTH(F1353)=8),(NETWORKDAYS(Lister!$D$20,F1353,Lister!$D$7:$D$13)-P1353)*N1353/NETWORKDAYS(Lister!$D$20,Lister!$E$20,Lister!$D$7:$D$13),IF(AND(MONTH(E1353)=7,MONTH(F1353)=7),0)))),0),"")</f>
        <v/>
      </c>
      <c r="U1353" s="78" t="str">
        <f>IF(Ansøgning!U1335="","",Ansøgning!U1335)</f>
        <v/>
      </c>
      <c r="V1353" s="119" t="str">
        <f t="shared" si="147"/>
        <v/>
      </c>
      <c r="W1353" s="120" t="str">
        <f t="shared" si="148"/>
        <v/>
      </c>
      <c r="X1353" s="42" t="str">
        <f t="shared" si="149"/>
        <v/>
      </c>
    </row>
    <row r="1354" spans="1:24" x14ac:dyDescent="0.25">
      <c r="A1354" s="13" t="str">
        <f t="shared" si="150"/>
        <v/>
      </c>
      <c r="B1354" s="75" t="str">
        <f>IF(Ansøgning!B1336="","",Ansøgning!B1336)</f>
        <v/>
      </c>
      <c r="C1354" s="75" t="str">
        <f>IF(Ansøgning!C1336="","",Ansøgning!C1336)</f>
        <v/>
      </c>
      <c r="D1354" s="75" t="str">
        <f>IF(Ansøgning!D1336="","",Ansøgning!D1336)</f>
        <v/>
      </c>
      <c r="E1354" s="76" t="str">
        <f>IF(Ansøgning!E1336="","",Ansøgning!E1336)</f>
        <v/>
      </c>
      <c r="F1354" s="76" t="str">
        <f>IF(Ansøgning!F1336="","",Ansøgning!F1336)</f>
        <v/>
      </c>
      <c r="G1354" s="33" t="str">
        <f>IF(OR(E1354="",F1354=""),"",NETWORKDAYS(E1354,F1354,Lister!$D$7:$D$13))</f>
        <v/>
      </c>
      <c r="H1354" s="76" t="str">
        <f>IF(Ansøgning!H1336="","",Ansøgning!H1336)</f>
        <v/>
      </c>
      <c r="I1354" s="32" t="str">
        <f t="shared" si="144"/>
        <v/>
      </c>
      <c r="J1354" s="77" t="str">
        <f>IF(Ansøgning!J1336="","",Ansøgning!J1336)</f>
        <v/>
      </c>
      <c r="K1354" s="77" t="str">
        <f>IF(Ansøgning!K1336="","",Ansøgning!K1336)</f>
        <v/>
      </c>
      <c r="L1354" s="46" t="str">
        <f t="shared" si="145"/>
        <v/>
      </c>
      <c r="M1354" s="78" t="str">
        <f>IF(Ansøgning!M1336="","",Ansøgning!M1336)</f>
        <v/>
      </c>
      <c r="N1354" s="31" t="str">
        <f t="shared" si="146"/>
        <v/>
      </c>
      <c r="O1354" s="78" t="str">
        <f>IF(Ansøgning!O1336="","",Ansøgning!O1336)</f>
        <v/>
      </c>
      <c r="P1354" s="78" t="str">
        <f>IF(Ansøgning!P1336="","",Ansøgning!P1336)</f>
        <v/>
      </c>
      <c r="Q1354" s="78" t="str">
        <f>IF(Ansøgning!Q1336="","",Ansøgning!Q1336)</f>
        <v/>
      </c>
      <c r="R1354" s="78" t="str">
        <f>IF(Ansøgning!R1336="","",Ansøgning!R1336)</f>
        <v/>
      </c>
      <c r="S1354" s="46" t="str">
        <f>IFERROR(MAX(IF(OR(O1354="",P1354=""),"",IF(AND(AND(MONTH(E1354)&gt;=7,MONTH(E1354)&lt;8),AND(MONTH(F1354)&gt;=7,MONTH(F1354)&lt;8)),(NETWORKDAYS(E1354,F1354,Lister!$D$7:$D$13)-O1354)*N1354/NETWORKDAYS(Lister!$D$19,Lister!$E$19,Lister!$D$7:$D$13),IF(AND(AND(MONTH(E1354)&gt;=7,MONTH(E1354)&lt;8),MONTH(F1354)&gt;7),(NETWORKDAYS(E1354,Lister!$E$19,Lister!$D$7:$D$13)-O1354)*N1354/NETWORKDAYS(Lister!$D$19,Lister!$E$19,Lister!$D$7:$D$13),IF(MONTH(E1354)&gt;7,0)))),0),"")</f>
        <v/>
      </c>
      <c r="T1354" s="46" t="str">
        <f>IFERROR(MAX(IF(OR(O1354="",P1354=""),"",IF(AND(AND(MONTH(E1354)&gt;=8,MONTH(E1354)&lt;9),AND(MONTH(F1354)&gt;=8,MONTH(F1354)&lt;9)),(NETWORKDAYS(E1354,F1354,Lister!$D$7:$D$13)-P1354)*N1354/NETWORKDAYS(Lister!$D$20,Lister!$E$20,Lister!$D$7:$D$13),IF(AND(MONTH(E1354)=7,MONTH(F1354)=8),(NETWORKDAYS(Lister!$D$20,F1354,Lister!$D$7:$D$13)-P1354)*N1354/NETWORKDAYS(Lister!$D$20,Lister!$E$20,Lister!$D$7:$D$13),IF(AND(MONTH(E1354)=7,MONTH(F1354)=7),0)))),0),"")</f>
        <v/>
      </c>
      <c r="U1354" s="78" t="str">
        <f>IF(Ansøgning!U1336="","",Ansøgning!U1336)</f>
        <v/>
      </c>
      <c r="V1354" s="119" t="str">
        <f t="shared" si="147"/>
        <v/>
      </c>
      <c r="W1354" s="120" t="str">
        <f t="shared" si="148"/>
        <v/>
      </c>
      <c r="X1354" s="42" t="str">
        <f t="shared" si="149"/>
        <v/>
      </c>
    </row>
    <row r="1355" spans="1:24" x14ac:dyDescent="0.25">
      <c r="A1355" s="13" t="str">
        <f t="shared" si="150"/>
        <v/>
      </c>
      <c r="B1355" s="75" t="str">
        <f>IF(Ansøgning!B1337="","",Ansøgning!B1337)</f>
        <v/>
      </c>
      <c r="C1355" s="75" t="str">
        <f>IF(Ansøgning!C1337="","",Ansøgning!C1337)</f>
        <v/>
      </c>
      <c r="D1355" s="75" t="str">
        <f>IF(Ansøgning!D1337="","",Ansøgning!D1337)</f>
        <v/>
      </c>
      <c r="E1355" s="76" t="str">
        <f>IF(Ansøgning!E1337="","",Ansøgning!E1337)</f>
        <v/>
      </c>
      <c r="F1355" s="76" t="str">
        <f>IF(Ansøgning!F1337="","",Ansøgning!F1337)</f>
        <v/>
      </c>
      <c r="G1355" s="33" t="str">
        <f>IF(OR(E1355="",F1355=""),"",NETWORKDAYS(E1355,F1355,Lister!$D$7:$D$13))</f>
        <v/>
      </c>
      <c r="H1355" s="76" t="str">
        <f>IF(Ansøgning!H1337="","",Ansøgning!H1337)</f>
        <v/>
      </c>
      <c r="I1355" s="32" t="str">
        <f t="shared" si="144"/>
        <v/>
      </c>
      <c r="J1355" s="77" t="str">
        <f>IF(Ansøgning!J1337="","",Ansøgning!J1337)</f>
        <v/>
      </c>
      <c r="K1355" s="77" t="str">
        <f>IF(Ansøgning!K1337="","",Ansøgning!K1337)</f>
        <v/>
      </c>
      <c r="L1355" s="46" t="str">
        <f t="shared" si="145"/>
        <v/>
      </c>
      <c r="M1355" s="78" t="str">
        <f>IF(Ansøgning!M1337="","",Ansøgning!M1337)</f>
        <v/>
      </c>
      <c r="N1355" s="31" t="str">
        <f t="shared" si="146"/>
        <v/>
      </c>
      <c r="O1355" s="78" t="str">
        <f>IF(Ansøgning!O1337="","",Ansøgning!O1337)</f>
        <v/>
      </c>
      <c r="P1355" s="78" t="str">
        <f>IF(Ansøgning!P1337="","",Ansøgning!P1337)</f>
        <v/>
      </c>
      <c r="Q1355" s="78" t="str">
        <f>IF(Ansøgning!Q1337="","",Ansøgning!Q1337)</f>
        <v/>
      </c>
      <c r="R1355" s="78" t="str">
        <f>IF(Ansøgning!R1337="","",Ansøgning!R1337)</f>
        <v/>
      </c>
      <c r="S1355" s="46" t="str">
        <f>IFERROR(MAX(IF(OR(O1355="",P1355=""),"",IF(AND(AND(MONTH(E1355)&gt;=7,MONTH(E1355)&lt;8),AND(MONTH(F1355)&gt;=7,MONTH(F1355)&lt;8)),(NETWORKDAYS(E1355,F1355,Lister!$D$7:$D$13)-O1355)*N1355/NETWORKDAYS(Lister!$D$19,Lister!$E$19,Lister!$D$7:$D$13),IF(AND(AND(MONTH(E1355)&gt;=7,MONTH(E1355)&lt;8),MONTH(F1355)&gt;7),(NETWORKDAYS(E1355,Lister!$E$19,Lister!$D$7:$D$13)-O1355)*N1355/NETWORKDAYS(Lister!$D$19,Lister!$E$19,Lister!$D$7:$D$13),IF(MONTH(E1355)&gt;7,0)))),0),"")</f>
        <v/>
      </c>
      <c r="T1355" s="46" t="str">
        <f>IFERROR(MAX(IF(OR(O1355="",P1355=""),"",IF(AND(AND(MONTH(E1355)&gt;=8,MONTH(E1355)&lt;9),AND(MONTH(F1355)&gt;=8,MONTH(F1355)&lt;9)),(NETWORKDAYS(E1355,F1355,Lister!$D$7:$D$13)-P1355)*N1355/NETWORKDAYS(Lister!$D$20,Lister!$E$20,Lister!$D$7:$D$13),IF(AND(MONTH(E1355)=7,MONTH(F1355)=8),(NETWORKDAYS(Lister!$D$20,F1355,Lister!$D$7:$D$13)-P1355)*N1355/NETWORKDAYS(Lister!$D$20,Lister!$E$20,Lister!$D$7:$D$13),IF(AND(MONTH(E1355)=7,MONTH(F1355)=7),0)))),0),"")</f>
        <v/>
      </c>
      <c r="U1355" s="78" t="str">
        <f>IF(Ansøgning!U1337="","",Ansøgning!U1337)</f>
        <v/>
      </c>
      <c r="V1355" s="119" t="str">
        <f t="shared" si="147"/>
        <v/>
      </c>
      <c r="W1355" s="120" t="str">
        <f t="shared" si="148"/>
        <v/>
      </c>
      <c r="X1355" s="42" t="str">
        <f t="shared" si="149"/>
        <v/>
      </c>
    </row>
    <row r="1356" spans="1:24" x14ac:dyDescent="0.25">
      <c r="A1356" s="13" t="str">
        <f t="shared" si="150"/>
        <v/>
      </c>
      <c r="B1356" s="75" t="str">
        <f>IF(Ansøgning!B1338="","",Ansøgning!B1338)</f>
        <v/>
      </c>
      <c r="C1356" s="75" t="str">
        <f>IF(Ansøgning!C1338="","",Ansøgning!C1338)</f>
        <v/>
      </c>
      <c r="D1356" s="75" t="str">
        <f>IF(Ansøgning!D1338="","",Ansøgning!D1338)</f>
        <v/>
      </c>
      <c r="E1356" s="76" t="str">
        <f>IF(Ansøgning!E1338="","",Ansøgning!E1338)</f>
        <v/>
      </c>
      <c r="F1356" s="76" t="str">
        <f>IF(Ansøgning!F1338="","",Ansøgning!F1338)</f>
        <v/>
      </c>
      <c r="G1356" s="33" t="str">
        <f>IF(OR(E1356="",F1356=""),"",NETWORKDAYS(E1356,F1356,Lister!$D$7:$D$13))</f>
        <v/>
      </c>
      <c r="H1356" s="76" t="str">
        <f>IF(Ansøgning!H1338="","",Ansøgning!H1338)</f>
        <v/>
      </c>
      <c r="I1356" s="32" t="str">
        <f t="shared" si="144"/>
        <v/>
      </c>
      <c r="J1356" s="77" t="str">
        <f>IF(Ansøgning!J1338="","",Ansøgning!J1338)</f>
        <v/>
      </c>
      <c r="K1356" s="77" t="str">
        <f>IF(Ansøgning!K1338="","",Ansøgning!K1338)</f>
        <v/>
      </c>
      <c r="L1356" s="46" t="str">
        <f t="shared" si="145"/>
        <v/>
      </c>
      <c r="M1356" s="78" t="str">
        <f>IF(Ansøgning!M1338="","",Ansøgning!M1338)</f>
        <v/>
      </c>
      <c r="N1356" s="31" t="str">
        <f t="shared" si="146"/>
        <v/>
      </c>
      <c r="O1356" s="78" t="str">
        <f>IF(Ansøgning!O1338="","",Ansøgning!O1338)</f>
        <v/>
      </c>
      <c r="P1356" s="78" t="str">
        <f>IF(Ansøgning!P1338="","",Ansøgning!P1338)</f>
        <v/>
      </c>
      <c r="Q1356" s="78" t="str">
        <f>IF(Ansøgning!Q1338="","",Ansøgning!Q1338)</f>
        <v/>
      </c>
      <c r="R1356" s="78" t="str">
        <f>IF(Ansøgning!R1338="","",Ansøgning!R1338)</f>
        <v/>
      </c>
      <c r="S1356" s="46" t="str">
        <f>IFERROR(MAX(IF(OR(O1356="",P1356=""),"",IF(AND(AND(MONTH(E1356)&gt;=7,MONTH(E1356)&lt;8),AND(MONTH(F1356)&gt;=7,MONTH(F1356)&lt;8)),(NETWORKDAYS(E1356,F1356,Lister!$D$7:$D$13)-O1356)*N1356/NETWORKDAYS(Lister!$D$19,Lister!$E$19,Lister!$D$7:$D$13),IF(AND(AND(MONTH(E1356)&gt;=7,MONTH(E1356)&lt;8),MONTH(F1356)&gt;7),(NETWORKDAYS(E1356,Lister!$E$19,Lister!$D$7:$D$13)-O1356)*N1356/NETWORKDAYS(Lister!$D$19,Lister!$E$19,Lister!$D$7:$D$13),IF(MONTH(E1356)&gt;7,0)))),0),"")</f>
        <v/>
      </c>
      <c r="T1356" s="46" t="str">
        <f>IFERROR(MAX(IF(OR(O1356="",P1356=""),"",IF(AND(AND(MONTH(E1356)&gt;=8,MONTH(E1356)&lt;9),AND(MONTH(F1356)&gt;=8,MONTH(F1356)&lt;9)),(NETWORKDAYS(E1356,F1356,Lister!$D$7:$D$13)-P1356)*N1356/NETWORKDAYS(Lister!$D$20,Lister!$E$20,Lister!$D$7:$D$13),IF(AND(MONTH(E1356)=7,MONTH(F1356)=8),(NETWORKDAYS(Lister!$D$20,F1356,Lister!$D$7:$D$13)-P1356)*N1356/NETWORKDAYS(Lister!$D$20,Lister!$E$20,Lister!$D$7:$D$13),IF(AND(MONTH(E1356)=7,MONTH(F1356)=7),0)))),0),"")</f>
        <v/>
      </c>
      <c r="U1356" s="78" t="str">
        <f>IF(Ansøgning!U1338="","",Ansøgning!U1338)</f>
        <v/>
      </c>
      <c r="V1356" s="119" t="str">
        <f t="shared" si="147"/>
        <v/>
      </c>
      <c r="W1356" s="120" t="str">
        <f t="shared" si="148"/>
        <v/>
      </c>
      <c r="X1356" s="42" t="str">
        <f t="shared" si="149"/>
        <v/>
      </c>
    </row>
    <row r="1357" spans="1:24" x14ac:dyDescent="0.25">
      <c r="A1357" s="13" t="str">
        <f t="shared" si="150"/>
        <v/>
      </c>
      <c r="B1357" s="75" t="str">
        <f>IF(Ansøgning!B1339="","",Ansøgning!B1339)</f>
        <v/>
      </c>
      <c r="C1357" s="75" t="str">
        <f>IF(Ansøgning!C1339="","",Ansøgning!C1339)</f>
        <v/>
      </c>
      <c r="D1357" s="75" t="str">
        <f>IF(Ansøgning!D1339="","",Ansøgning!D1339)</f>
        <v/>
      </c>
      <c r="E1357" s="76" t="str">
        <f>IF(Ansøgning!E1339="","",Ansøgning!E1339)</f>
        <v/>
      </c>
      <c r="F1357" s="76" t="str">
        <f>IF(Ansøgning!F1339="","",Ansøgning!F1339)</f>
        <v/>
      </c>
      <c r="G1357" s="33" t="str">
        <f>IF(OR(E1357="",F1357=""),"",NETWORKDAYS(E1357,F1357,Lister!$D$7:$D$13))</f>
        <v/>
      </c>
      <c r="H1357" s="76" t="str">
        <f>IF(Ansøgning!H1339="","",Ansøgning!H1339)</f>
        <v/>
      </c>
      <c r="I1357" s="32" t="str">
        <f t="shared" si="144"/>
        <v/>
      </c>
      <c r="J1357" s="77" t="str">
        <f>IF(Ansøgning!J1339="","",Ansøgning!J1339)</f>
        <v/>
      </c>
      <c r="K1357" s="77" t="str">
        <f>IF(Ansøgning!K1339="","",Ansøgning!K1339)</f>
        <v/>
      </c>
      <c r="L1357" s="46" t="str">
        <f t="shared" si="145"/>
        <v/>
      </c>
      <c r="M1357" s="78" t="str">
        <f>IF(Ansøgning!M1339="","",Ansøgning!M1339)</f>
        <v/>
      </c>
      <c r="N1357" s="31" t="str">
        <f t="shared" si="146"/>
        <v/>
      </c>
      <c r="O1357" s="78" t="str">
        <f>IF(Ansøgning!O1339="","",Ansøgning!O1339)</f>
        <v/>
      </c>
      <c r="P1357" s="78" t="str">
        <f>IF(Ansøgning!P1339="","",Ansøgning!P1339)</f>
        <v/>
      </c>
      <c r="Q1357" s="78" t="str">
        <f>IF(Ansøgning!Q1339="","",Ansøgning!Q1339)</f>
        <v/>
      </c>
      <c r="R1357" s="78" t="str">
        <f>IF(Ansøgning!R1339="","",Ansøgning!R1339)</f>
        <v/>
      </c>
      <c r="S1357" s="46" t="str">
        <f>IFERROR(MAX(IF(OR(O1357="",P1357=""),"",IF(AND(AND(MONTH(E1357)&gt;=7,MONTH(E1357)&lt;8),AND(MONTH(F1357)&gt;=7,MONTH(F1357)&lt;8)),(NETWORKDAYS(E1357,F1357,Lister!$D$7:$D$13)-O1357)*N1357/NETWORKDAYS(Lister!$D$19,Lister!$E$19,Lister!$D$7:$D$13),IF(AND(AND(MONTH(E1357)&gt;=7,MONTH(E1357)&lt;8),MONTH(F1357)&gt;7),(NETWORKDAYS(E1357,Lister!$E$19,Lister!$D$7:$D$13)-O1357)*N1357/NETWORKDAYS(Lister!$D$19,Lister!$E$19,Lister!$D$7:$D$13),IF(MONTH(E1357)&gt;7,0)))),0),"")</f>
        <v/>
      </c>
      <c r="T1357" s="46" t="str">
        <f>IFERROR(MAX(IF(OR(O1357="",P1357=""),"",IF(AND(AND(MONTH(E1357)&gt;=8,MONTH(E1357)&lt;9),AND(MONTH(F1357)&gt;=8,MONTH(F1357)&lt;9)),(NETWORKDAYS(E1357,F1357,Lister!$D$7:$D$13)-P1357)*N1357/NETWORKDAYS(Lister!$D$20,Lister!$E$20,Lister!$D$7:$D$13),IF(AND(MONTH(E1357)=7,MONTH(F1357)=8),(NETWORKDAYS(Lister!$D$20,F1357,Lister!$D$7:$D$13)-P1357)*N1357/NETWORKDAYS(Lister!$D$20,Lister!$E$20,Lister!$D$7:$D$13),IF(AND(MONTH(E1357)=7,MONTH(F1357)=7),0)))),0),"")</f>
        <v/>
      </c>
      <c r="U1357" s="78" t="str">
        <f>IF(Ansøgning!U1339="","",Ansøgning!U1339)</f>
        <v/>
      </c>
      <c r="V1357" s="119" t="str">
        <f t="shared" si="147"/>
        <v/>
      </c>
      <c r="W1357" s="120" t="str">
        <f t="shared" si="148"/>
        <v/>
      </c>
      <c r="X1357" s="42" t="str">
        <f t="shared" si="149"/>
        <v/>
      </c>
    </row>
    <row r="1358" spans="1:24" x14ac:dyDescent="0.25">
      <c r="A1358" s="13" t="str">
        <f t="shared" si="150"/>
        <v/>
      </c>
      <c r="B1358" s="75" t="str">
        <f>IF(Ansøgning!B1340="","",Ansøgning!B1340)</f>
        <v/>
      </c>
      <c r="C1358" s="75" t="str">
        <f>IF(Ansøgning!C1340="","",Ansøgning!C1340)</f>
        <v/>
      </c>
      <c r="D1358" s="75" t="str">
        <f>IF(Ansøgning!D1340="","",Ansøgning!D1340)</f>
        <v/>
      </c>
      <c r="E1358" s="76" t="str">
        <f>IF(Ansøgning!E1340="","",Ansøgning!E1340)</f>
        <v/>
      </c>
      <c r="F1358" s="76" t="str">
        <f>IF(Ansøgning!F1340="","",Ansøgning!F1340)</f>
        <v/>
      </c>
      <c r="G1358" s="33" t="str">
        <f>IF(OR(E1358="",F1358=""),"",NETWORKDAYS(E1358,F1358,Lister!$D$7:$D$13))</f>
        <v/>
      </c>
      <c r="H1358" s="76" t="str">
        <f>IF(Ansøgning!H1340="","",Ansøgning!H1340)</f>
        <v/>
      </c>
      <c r="I1358" s="32" t="str">
        <f t="shared" si="144"/>
        <v/>
      </c>
      <c r="J1358" s="77" t="str">
        <f>IF(Ansøgning!J1340="","",Ansøgning!J1340)</f>
        <v/>
      </c>
      <c r="K1358" s="77" t="str">
        <f>IF(Ansøgning!K1340="","",Ansøgning!K1340)</f>
        <v/>
      </c>
      <c r="L1358" s="46" t="str">
        <f t="shared" si="145"/>
        <v/>
      </c>
      <c r="M1358" s="78" t="str">
        <f>IF(Ansøgning!M1340="","",Ansøgning!M1340)</f>
        <v/>
      </c>
      <c r="N1358" s="31" t="str">
        <f t="shared" si="146"/>
        <v/>
      </c>
      <c r="O1358" s="78" t="str">
        <f>IF(Ansøgning!O1340="","",Ansøgning!O1340)</f>
        <v/>
      </c>
      <c r="P1358" s="78" t="str">
        <f>IF(Ansøgning!P1340="","",Ansøgning!P1340)</f>
        <v/>
      </c>
      <c r="Q1358" s="78" t="str">
        <f>IF(Ansøgning!Q1340="","",Ansøgning!Q1340)</f>
        <v/>
      </c>
      <c r="R1358" s="78" t="str">
        <f>IF(Ansøgning!R1340="","",Ansøgning!R1340)</f>
        <v/>
      </c>
      <c r="S1358" s="46" t="str">
        <f>IFERROR(MAX(IF(OR(O1358="",P1358=""),"",IF(AND(AND(MONTH(E1358)&gt;=7,MONTH(E1358)&lt;8),AND(MONTH(F1358)&gt;=7,MONTH(F1358)&lt;8)),(NETWORKDAYS(E1358,F1358,Lister!$D$7:$D$13)-O1358)*N1358/NETWORKDAYS(Lister!$D$19,Lister!$E$19,Lister!$D$7:$D$13),IF(AND(AND(MONTH(E1358)&gt;=7,MONTH(E1358)&lt;8),MONTH(F1358)&gt;7),(NETWORKDAYS(E1358,Lister!$E$19,Lister!$D$7:$D$13)-O1358)*N1358/NETWORKDAYS(Lister!$D$19,Lister!$E$19,Lister!$D$7:$D$13),IF(MONTH(E1358)&gt;7,0)))),0),"")</f>
        <v/>
      </c>
      <c r="T1358" s="46" t="str">
        <f>IFERROR(MAX(IF(OR(O1358="",P1358=""),"",IF(AND(AND(MONTH(E1358)&gt;=8,MONTH(E1358)&lt;9),AND(MONTH(F1358)&gt;=8,MONTH(F1358)&lt;9)),(NETWORKDAYS(E1358,F1358,Lister!$D$7:$D$13)-P1358)*N1358/NETWORKDAYS(Lister!$D$20,Lister!$E$20,Lister!$D$7:$D$13),IF(AND(MONTH(E1358)=7,MONTH(F1358)=8),(NETWORKDAYS(Lister!$D$20,F1358,Lister!$D$7:$D$13)-P1358)*N1358/NETWORKDAYS(Lister!$D$20,Lister!$E$20,Lister!$D$7:$D$13),IF(AND(MONTH(E1358)=7,MONTH(F1358)=7),0)))),0),"")</f>
        <v/>
      </c>
      <c r="U1358" s="78" t="str">
        <f>IF(Ansøgning!U1340="","",Ansøgning!U1340)</f>
        <v/>
      </c>
      <c r="V1358" s="119" t="str">
        <f t="shared" si="147"/>
        <v/>
      </c>
      <c r="W1358" s="120" t="str">
        <f t="shared" si="148"/>
        <v/>
      </c>
      <c r="X1358" s="42" t="str">
        <f t="shared" si="149"/>
        <v/>
      </c>
    </row>
    <row r="1359" spans="1:24" x14ac:dyDescent="0.25">
      <c r="A1359" s="13" t="str">
        <f t="shared" si="150"/>
        <v/>
      </c>
      <c r="B1359" s="75" t="str">
        <f>IF(Ansøgning!B1341="","",Ansøgning!B1341)</f>
        <v/>
      </c>
      <c r="C1359" s="75" t="str">
        <f>IF(Ansøgning!C1341="","",Ansøgning!C1341)</f>
        <v/>
      </c>
      <c r="D1359" s="75" t="str">
        <f>IF(Ansøgning!D1341="","",Ansøgning!D1341)</f>
        <v/>
      </c>
      <c r="E1359" s="76" t="str">
        <f>IF(Ansøgning!E1341="","",Ansøgning!E1341)</f>
        <v/>
      </c>
      <c r="F1359" s="76" t="str">
        <f>IF(Ansøgning!F1341="","",Ansøgning!F1341)</f>
        <v/>
      </c>
      <c r="G1359" s="33" t="str">
        <f>IF(OR(E1359="",F1359=""),"",NETWORKDAYS(E1359,F1359,Lister!$D$7:$D$13))</f>
        <v/>
      </c>
      <c r="H1359" s="76" t="str">
        <f>IF(Ansøgning!H1341="","",Ansøgning!H1341)</f>
        <v/>
      </c>
      <c r="I1359" s="32" t="str">
        <f t="shared" si="144"/>
        <v/>
      </c>
      <c r="J1359" s="77" t="str">
        <f>IF(Ansøgning!J1341="","",Ansøgning!J1341)</f>
        <v/>
      </c>
      <c r="K1359" s="77" t="str">
        <f>IF(Ansøgning!K1341="","",Ansøgning!K1341)</f>
        <v/>
      </c>
      <c r="L1359" s="46" t="str">
        <f t="shared" si="145"/>
        <v/>
      </c>
      <c r="M1359" s="78" t="str">
        <f>IF(Ansøgning!M1341="","",Ansøgning!M1341)</f>
        <v/>
      </c>
      <c r="N1359" s="31" t="str">
        <f t="shared" si="146"/>
        <v/>
      </c>
      <c r="O1359" s="78" t="str">
        <f>IF(Ansøgning!O1341="","",Ansøgning!O1341)</f>
        <v/>
      </c>
      <c r="P1359" s="78" t="str">
        <f>IF(Ansøgning!P1341="","",Ansøgning!P1341)</f>
        <v/>
      </c>
      <c r="Q1359" s="78" t="str">
        <f>IF(Ansøgning!Q1341="","",Ansøgning!Q1341)</f>
        <v/>
      </c>
      <c r="R1359" s="78" t="str">
        <f>IF(Ansøgning!R1341="","",Ansøgning!R1341)</f>
        <v/>
      </c>
      <c r="S1359" s="46" t="str">
        <f>IFERROR(MAX(IF(OR(O1359="",P1359=""),"",IF(AND(AND(MONTH(E1359)&gt;=7,MONTH(E1359)&lt;8),AND(MONTH(F1359)&gt;=7,MONTH(F1359)&lt;8)),(NETWORKDAYS(E1359,F1359,Lister!$D$7:$D$13)-O1359)*N1359/NETWORKDAYS(Lister!$D$19,Lister!$E$19,Lister!$D$7:$D$13),IF(AND(AND(MONTH(E1359)&gt;=7,MONTH(E1359)&lt;8),MONTH(F1359)&gt;7),(NETWORKDAYS(E1359,Lister!$E$19,Lister!$D$7:$D$13)-O1359)*N1359/NETWORKDAYS(Lister!$D$19,Lister!$E$19,Lister!$D$7:$D$13),IF(MONTH(E1359)&gt;7,0)))),0),"")</f>
        <v/>
      </c>
      <c r="T1359" s="46" t="str">
        <f>IFERROR(MAX(IF(OR(O1359="",P1359=""),"",IF(AND(AND(MONTH(E1359)&gt;=8,MONTH(E1359)&lt;9),AND(MONTH(F1359)&gt;=8,MONTH(F1359)&lt;9)),(NETWORKDAYS(E1359,F1359,Lister!$D$7:$D$13)-P1359)*N1359/NETWORKDAYS(Lister!$D$20,Lister!$E$20,Lister!$D$7:$D$13),IF(AND(MONTH(E1359)=7,MONTH(F1359)=8),(NETWORKDAYS(Lister!$D$20,F1359,Lister!$D$7:$D$13)-P1359)*N1359/NETWORKDAYS(Lister!$D$20,Lister!$E$20,Lister!$D$7:$D$13),IF(AND(MONTH(E1359)=7,MONTH(F1359)=7),0)))),0),"")</f>
        <v/>
      </c>
      <c r="U1359" s="78" t="str">
        <f>IF(Ansøgning!U1341="","",Ansøgning!U1341)</f>
        <v/>
      </c>
      <c r="V1359" s="119" t="str">
        <f t="shared" si="147"/>
        <v/>
      </c>
      <c r="W1359" s="120" t="str">
        <f t="shared" si="148"/>
        <v/>
      </c>
      <c r="X1359" s="42" t="str">
        <f t="shared" si="149"/>
        <v/>
      </c>
    </row>
    <row r="1360" spans="1:24" x14ac:dyDescent="0.25">
      <c r="A1360" s="13" t="str">
        <f t="shared" si="150"/>
        <v/>
      </c>
      <c r="B1360" s="75" t="str">
        <f>IF(Ansøgning!B1342="","",Ansøgning!B1342)</f>
        <v/>
      </c>
      <c r="C1360" s="75" t="str">
        <f>IF(Ansøgning!C1342="","",Ansøgning!C1342)</f>
        <v/>
      </c>
      <c r="D1360" s="75" t="str">
        <f>IF(Ansøgning!D1342="","",Ansøgning!D1342)</f>
        <v/>
      </c>
      <c r="E1360" s="76" t="str">
        <f>IF(Ansøgning!E1342="","",Ansøgning!E1342)</f>
        <v/>
      </c>
      <c r="F1360" s="76" t="str">
        <f>IF(Ansøgning!F1342="","",Ansøgning!F1342)</f>
        <v/>
      </c>
      <c r="G1360" s="33" t="str">
        <f>IF(OR(E1360="",F1360=""),"",NETWORKDAYS(E1360,F1360,Lister!$D$7:$D$13))</f>
        <v/>
      </c>
      <c r="H1360" s="76" t="str">
        <f>IF(Ansøgning!H1342="","",Ansøgning!H1342)</f>
        <v/>
      </c>
      <c r="I1360" s="32" t="str">
        <f t="shared" si="144"/>
        <v/>
      </c>
      <c r="J1360" s="77" t="str">
        <f>IF(Ansøgning!J1342="","",Ansøgning!J1342)</f>
        <v/>
      </c>
      <c r="K1360" s="77" t="str">
        <f>IF(Ansøgning!K1342="","",Ansøgning!K1342)</f>
        <v/>
      </c>
      <c r="L1360" s="46" t="str">
        <f t="shared" si="145"/>
        <v/>
      </c>
      <c r="M1360" s="78" t="str">
        <f>IF(Ansøgning!M1342="","",Ansøgning!M1342)</f>
        <v/>
      </c>
      <c r="N1360" s="31" t="str">
        <f t="shared" si="146"/>
        <v/>
      </c>
      <c r="O1360" s="78" t="str">
        <f>IF(Ansøgning!O1342="","",Ansøgning!O1342)</f>
        <v/>
      </c>
      <c r="P1360" s="78" t="str">
        <f>IF(Ansøgning!P1342="","",Ansøgning!P1342)</f>
        <v/>
      </c>
      <c r="Q1360" s="78" t="str">
        <f>IF(Ansøgning!Q1342="","",Ansøgning!Q1342)</f>
        <v/>
      </c>
      <c r="R1360" s="78" t="str">
        <f>IF(Ansøgning!R1342="","",Ansøgning!R1342)</f>
        <v/>
      </c>
      <c r="S1360" s="46" t="str">
        <f>IFERROR(MAX(IF(OR(O1360="",P1360=""),"",IF(AND(AND(MONTH(E1360)&gt;=7,MONTH(E1360)&lt;8),AND(MONTH(F1360)&gt;=7,MONTH(F1360)&lt;8)),(NETWORKDAYS(E1360,F1360,Lister!$D$7:$D$13)-O1360)*N1360/NETWORKDAYS(Lister!$D$19,Lister!$E$19,Lister!$D$7:$D$13),IF(AND(AND(MONTH(E1360)&gt;=7,MONTH(E1360)&lt;8),MONTH(F1360)&gt;7),(NETWORKDAYS(E1360,Lister!$E$19,Lister!$D$7:$D$13)-O1360)*N1360/NETWORKDAYS(Lister!$D$19,Lister!$E$19,Lister!$D$7:$D$13),IF(MONTH(E1360)&gt;7,0)))),0),"")</f>
        <v/>
      </c>
      <c r="T1360" s="46" t="str">
        <f>IFERROR(MAX(IF(OR(O1360="",P1360=""),"",IF(AND(AND(MONTH(E1360)&gt;=8,MONTH(E1360)&lt;9),AND(MONTH(F1360)&gt;=8,MONTH(F1360)&lt;9)),(NETWORKDAYS(E1360,F1360,Lister!$D$7:$D$13)-P1360)*N1360/NETWORKDAYS(Lister!$D$20,Lister!$E$20,Lister!$D$7:$D$13),IF(AND(MONTH(E1360)=7,MONTH(F1360)=8),(NETWORKDAYS(Lister!$D$20,F1360,Lister!$D$7:$D$13)-P1360)*N1360/NETWORKDAYS(Lister!$D$20,Lister!$E$20,Lister!$D$7:$D$13),IF(AND(MONTH(E1360)=7,MONTH(F1360)=7),0)))),0),"")</f>
        <v/>
      </c>
      <c r="U1360" s="78" t="str">
        <f>IF(Ansøgning!U1342="","",Ansøgning!U1342)</f>
        <v/>
      </c>
      <c r="V1360" s="119" t="str">
        <f t="shared" si="147"/>
        <v/>
      </c>
      <c r="W1360" s="120" t="str">
        <f t="shared" si="148"/>
        <v/>
      </c>
      <c r="X1360" s="42" t="str">
        <f t="shared" si="149"/>
        <v/>
      </c>
    </row>
    <row r="1361" spans="1:24" x14ac:dyDescent="0.25">
      <c r="A1361" s="13" t="str">
        <f t="shared" si="150"/>
        <v/>
      </c>
      <c r="B1361" s="75" t="str">
        <f>IF(Ansøgning!B1343="","",Ansøgning!B1343)</f>
        <v/>
      </c>
      <c r="C1361" s="75" t="str">
        <f>IF(Ansøgning!C1343="","",Ansøgning!C1343)</f>
        <v/>
      </c>
      <c r="D1361" s="75" t="str">
        <f>IF(Ansøgning!D1343="","",Ansøgning!D1343)</f>
        <v/>
      </c>
      <c r="E1361" s="76" t="str">
        <f>IF(Ansøgning!E1343="","",Ansøgning!E1343)</f>
        <v/>
      </c>
      <c r="F1361" s="76" t="str">
        <f>IF(Ansøgning!F1343="","",Ansøgning!F1343)</f>
        <v/>
      </c>
      <c r="G1361" s="33" t="str">
        <f>IF(OR(E1361="",F1361=""),"",NETWORKDAYS(E1361,F1361,Lister!$D$7:$D$13))</f>
        <v/>
      </c>
      <c r="H1361" s="76" t="str">
        <f>IF(Ansøgning!H1343="","",Ansøgning!H1343)</f>
        <v/>
      </c>
      <c r="I1361" s="32" t="str">
        <f t="shared" si="144"/>
        <v/>
      </c>
      <c r="J1361" s="77" t="str">
        <f>IF(Ansøgning!J1343="","",Ansøgning!J1343)</f>
        <v/>
      </c>
      <c r="K1361" s="77" t="str">
        <f>IF(Ansøgning!K1343="","",Ansøgning!K1343)</f>
        <v/>
      </c>
      <c r="L1361" s="46" t="str">
        <f t="shared" si="145"/>
        <v/>
      </c>
      <c r="M1361" s="78" t="str">
        <f>IF(Ansøgning!M1343="","",Ansøgning!M1343)</f>
        <v/>
      </c>
      <c r="N1361" s="31" t="str">
        <f t="shared" si="146"/>
        <v/>
      </c>
      <c r="O1361" s="78" t="str">
        <f>IF(Ansøgning!O1343="","",Ansøgning!O1343)</f>
        <v/>
      </c>
      <c r="P1361" s="78" t="str">
        <f>IF(Ansøgning!P1343="","",Ansøgning!P1343)</f>
        <v/>
      </c>
      <c r="Q1361" s="78" t="str">
        <f>IF(Ansøgning!Q1343="","",Ansøgning!Q1343)</f>
        <v/>
      </c>
      <c r="R1361" s="78" t="str">
        <f>IF(Ansøgning!R1343="","",Ansøgning!R1343)</f>
        <v/>
      </c>
      <c r="S1361" s="46" t="str">
        <f>IFERROR(MAX(IF(OR(O1361="",P1361=""),"",IF(AND(AND(MONTH(E1361)&gt;=7,MONTH(E1361)&lt;8),AND(MONTH(F1361)&gt;=7,MONTH(F1361)&lt;8)),(NETWORKDAYS(E1361,F1361,Lister!$D$7:$D$13)-O1361)*N1361/NETWORKDAYS(Lister!$D$19,Lister!$E$19,Lister!$D$7:$D$13),IF(AND(AND(MONTH(E1361)&gt;=7,MONTH(E1361)&lt;8),MONTH(F1361)&gt;7),(NETWORKDAYS(E1361,Lister!$E$19,Lister!$D$7:$D$13)-O1361)*N1361/NETWORKDAYS(Lister!$D$19,Lister!$E$19,Lister!$D$7:$D$13),IF(MONTH(E1361)&gt;7,0)))),0),"")</f>
        <v/>
      </c>
      <c r="T1361" s="46" t="str">
        <f>IFERROR(MAX(IF(OR(O1361="",P1361=""),"",IF(AND(AND(MONTH(E1361)&gt;=8,MONTH(E1361)&lt;9),AND(MONTH(F1361)&gt;=8,MONTH(F1361)&lt;9)),(NETWORKDAYS(E1361,F1361,Lister!$D$7:$D$13)-P1361)*N1361/NETWORKDAYS(Lister!$D$20,Lister!$E$20,Lister!$D$7:$D$13),IF(AND(MONTH(E1361)=7,MONTH(F1361)=8),(NETWORKDAYS(Lister!$D$20,F1361,Lister!$D$7:$D$13)-P1361)*N1361/NETWORKDAYS(Lister!$D$20,Lister!$E$20,Lister!$D$7:$D$13),IF(AND(MONTH(E1361)=7,MONTH(F1361)=7),0)))),0),"")</f>
        <v/>
      </c>
      <c r="U1361" s="78" t="str">
        <f>IF(Ansøgning!U1343="","",Ansøgning!U1343)</f>
        <v/>
      </c>
      <c r="V1361" s="119" t="str">
        <f t="shared" si="147"/>
        <v/>
      </c>
      <c r="W1361" s="120" t="str">
        <f t="shared" si="148"/>
        <v/>
      </c>
      <c r="X1361" s="42" t="str">
        <f t="shared" si="149"/>
        <v/>
      </c>
    </row>
    <row r="1362" spans="1:24" x14ac:dyDescent="0.25">
      <c r="A1362" s="13" t="str">
        <f t="shared" si="150"/>
        <v/>
      </c>
      <c r="B1362" s="75" t="str">
        <f>IF(Ansøgning!B1344="","",Ansøgning!B1344)</f>
        <v/>
      </c>
      <c r="C1362" s="75" t="str">
        <f>IF(Ansøgning!C1344="","",Ansøgning!C1344)</f>
        <v/>
      </c>
      <c r="D1362" s="75" t="str">
        <f>IF(Ansøgning!D1344="","",Ansøgning!D1344)</f>
        <v/>
      </c>
      <c r="E1362" s="76" t="str">
        <f>IF(Ansøgning!E1344="","",Ansøgning!E1344)</f>
        <v/>
      </c>
      <c r="F1362" s="76" t="str">
        <f>IF(Ansøgning!F1344="","",Ansøgning!F1344)</f>
        <v/>
      </c>
      <c r="G1362" s="33" t="str">
        <f>IF(OR(E1362="",F1362=""),"",NETWORKDAYS(E1362,F1362,Lister!$D$7:$D$13))</f>
        <v/>
      </c>
      <c r="H1362" s="76" t="str">
        <f>IF(Ansøgning!H1344="","",Ansøgning!H1344)</f>
        <v/>
      </c>
      <c r="I1362" s="32" t="str">
        <f t="shared" si="144"/>
        <v/>
      </c>
      <c r="J1362" s="77" t="str">
        <f>IF(Ansøgning!J1344="","",Ansøgning!J1344)</f>
        <v/>
      </c>
      <c r="K1362" s="77" t="str">
        <f>IF(Ansøgning!K1344="","",Ansøgning!K1344)</f>
        <v/>
      </c>
      <c r="L1362" s="46" t="str">
        <f t="shared" si="145"/>
        <v/>
      </c>
      <c r="M1362" s="78" t="str">
        <f>IF(Ansøgning!M1344="","",Ansøgning!M1344)</f>
        <v/>
      </c>
      <c r="N1362" s="31" t="str">
        <f t="shared" si="146"/>
        <v/>
      </c>
      <c r="O1362" s="78" t="str">
        <f>IF(Ansøgning!O1344="","",Ansøgning!O1344)</f>
        <v/>
      </c>
      <c r="P1362" s="78" t="str">
        <f>IF(Ansøgning!P1344="","",Ansøgning!P1344)</f>
        <v/>
      </c>
      <c r="Q1362" s="78" t="str">
        <f>IF(Ansøgning!Q1344="","",Ansøgning!Q1344)</f>
        <v/>
      </c>
      <c r="R1362" s="78" t="str">
        <f>IF(Ansøgning!R1344="","",Ansøgning!R1344)</f>
        <v/>
      </c>
      <c r="S1362" s="46" t="str">
        <f>IFERROR(MAX(IF(OR(O1362="",P1362=""),"",IF(AND(AND(MONTH(E1362)&gt;=7,MONTH(E1362)&lt;8),AND(MONTH(F1362)&gt;=7,MONTH(F1362)&lt;8)),(NETWORKDAYS(E1362,F1362,Lister!$D$7:$D$13)-O1362)*N1362/NETWORKDAYS(Lister!$D$19,Lister!$E$19,Lister!$D$7:$D$13),IF(AND(AND(MONTH(E1362)&gt;=7,MONTH(E1362)&lt;8),MONTH(F1362)&gt;7),(NETWORKDAYS(E1362,Lister!$E$19,Lister!$D$7:$D$13)-O1362)*N1362/NETWORKDAYS(Lister!$D$19,Lister!$E$19,Lister!$D$7:$D$13),IF(MONTH(E1362)&gt;7,0)))),0),"")</f>
        <v/>
      </c>
      <c r="T1362" s="46" t="str">
        <f>IFERROR(MAX(IF(OR(O1362="",P1362=""),"",IF(AND(AND(MONTH(E1362)&gt;=8,MONTH(E1362)&lt;9),AND(MONTH(F1362)&gt;=8,MONTH(F1362)&lt;9)),(NETWORKDAYS(E1362,F1362,Lister!$D$7:$D$13)-P1362)*N1362/NETWORKDAYS(Lister!$D$20,Lister!$E$20,Lister!$D$7:$D$13),IF(AND(MONTH(E1362)=7,MONTH(F1362)=8),(NETWORKDAYS(Lister!$D$20,F1362,Lister!$D$7:$D$13)-P1362)*N1362/NETWORKDAYS(Lister!$D$20,Lister!$E$20,Lister!$D$7:$D$13),IF(AND(MONTH(E1362)=7,MONTH(F1362)=7),0)))),0),"")</f>
        <v/>
      </c>
      <c r="U1362" s="78" t="str">
        <f>IF(Ansøgning!U1344="","",Ansøgning!U1344)</f>
        <v/>
      </c>
      <c r="V1362" s="119" t="str">
        <f t="shared" si="147"/>
        <v/>
      </c>
      <c r="W1362" s="120" t="str">
        <f t="shared" si="148"/>
        <v/>
      </c>
      <c r="X1362" s="42" t="str">
        <f t="shared" si="149"/>
        <v/>
      </c>
    </row>
    <row r="1363" spans="1:24" x14ac:dyDescent="0.25">
      <c r="A1363" s="13" t="str">
        <f t="shared" si="150"/>
        <v/>
      </c>
      <c r="B1363" s="75" t="str">
        <f>IF(Ansøgning!B1345="","",Ansøgning!B1345)</f>
        <v/>
      </c>
      <c r="C1363" s="75" t="str">
        <f>IF(Ansøgning!C1345="","",Ansøgning!C1345)</f>
        <v/>
      </c>
      <c r="D1363" s="75" t="str">
        <f>IF(Ansøgning!D1345="","",Ansøgning!D1345)</f>
        <v/>
      </c>
      <c r="E1363" s="76" t="str">
        <f>IF(Ansøgning!E1345="","",Ansøgning!E1345)</f>
        <v/>
      </c>
      <c r="F1363" s="76" t="str">
        <f>IF(Ansøgning!F1345="","",Ansøgning!F1345)</f>
        <v/>
      </c>
      <c r="G1363" s="33" t="str">
        <f>IF(OR(E1363="",F1363=""),"",NETWORKDAYS(E1363,F1363,Lister!$D$7:$D$13))</f>
        <v/>
      </c>
      <c r="H1363" s="76" t="str">
        <f>IF(Ansøgning!H1345="","",Ansøgning!H1345)</f>
        <v/>
      </c>
      <c r="I1363" s="32" t="str">
        <f t="shared" si="144"/>
        <v/>
      </c>
      <c r="J1363" s="77" t="str">
        <f>IF(Ansøgning!J1345="","",Ansøgning!J1345)</f>
        <v/>
      </c>
      <c r="K1363" s="77" t="str">
        <f>IF(Ansøgning!K1345="","",Ansøgning!K1345)</f>
        <v/>
      </c>
      <c r="L1363" s="46" t="str">
        <f t="shared" si="145"/>
        <v/>
      </c>
      <c r="M1363" s="78" t="str">
        <f>IF(Ansøgning!M1345="","",Ansøgning!M1345)</f>
        <v/>
      </c>
      <c r="N1363" s="31" t="str">
        <f t="shared" si="146"/>
        <v/>
      </c>
      <c r="O1363" s="78" t="str">
        <f>IF(Ansøgning!O1345="","",Ansøgning!O1345)</f>
        <v/>
      </c>
      <c r="P1363" s="78" t="str">
        <f>IF(Ansøgning!P1345="","",Ansøgning!P1345)</f>
        <v/>
      </c>
      <c r="Q1363" s="78" t="str">
        <f>IF(Ansøgning!Q1345="","",Ansøgning!Q1345)</f>
        <v/>
      </c>
      <c r="R1363" s="78" t="str">
        <f>IF(Ansøgning!R1345="","",Ansøgning!R1345)</f>
        <v/>
      </c>
      <c r="S1363" s="46" t="str">
        <f>IFERROR(MAX(IF(OR(O1363="",P1363=""),"",IF(AND(AND(MONTH(E1363)&gt;=7,MONTH(E1363)&lt;8),AND(MONTH(F1363)&gt;=7,MONTH(F1363)&lt;8)),(NETWORKDAYS(E1363,F1363,Lister!$D$7:$D$13)-O1363)*N1363/NETWORKDAYS(Lister!$D$19,Lister!$E$19,Lister!$D$7:$D$13),IF(AND(AND(MONTH(E1363)&gt;=7,MONTH(E1363)&lt;8),MONTH(F1363)&gt;7),(NETWORKDAYS(E1363,Lister!$E$19,Lister!$D$7:$D$13)-O1363)*N1363/NETWORKDAYS(Lister!$D$19,Lister!$E$19,Lister!$D$7:$D$13),IF(MONTH(E1363)&gt;7,0)))),0),"")</f>
        <v/>
      </c>
      <c r="T1363" s="46" t="str">
        <f>IFERROR(MAX(IF(OR(O1363="",P1363=""),"",IF(AND(AND(MONTH(E1363)&gt;=8,MONTH(E1363)&lt;9),AND(MONTH(F1363)&gt;=8,MONTH(F1363)&lt;9)),(NETWORKDAYS(E1363,F1363,Lister!$D$7:$D$13)-P1363)*N1363/NETWORKDAYS(Lister!$D$20,Lister!$E$20,Lister!$D$7:$D$13),IF(AND(MONTH(E1363)=7,MONTH(F1363)=8),(NETWORKDAYS(Lister!$D$20,F1363,Lister!$D$7:$D$13)-P1363)*N1363/NETWORKDAYS(Lister!$D$20,Lister!$E$20,Lister!$D$7:$D$13),IF(AND(MONTH(E1363)=7,MONTH(F1363)=7),0)))),0),"")</f>
        <v/>
      </c>
      <c r="U1363" s="78" t="str">
        <f>IF(Ansøgning!U1345="","",Ansøgning!U1345)</f>
        <v/>
      </c>
      <c r="V1363" s="119" t="str">
        <f t="shared" si="147"/>
        <v/>
      </c>
      <c r="W1363" s="120" t="str">
        <f t="shared" si="148"/>
        <v/>
      </c>
      <c r="X1363" s="42" t="str">
        <f t="shared" si="149"/>
        <v/>
      </c>
    </row>
    <row r="1364" spans="1:24" x14ac:dyDescent="0.25">
      <c r="A1364" s="13" t="str">
        <f t="shared" si="150"/>
        <v/>
      </c>
      <c r="B1364" s="75" t="str">
        <f>IF(Ansøgning!B1346="","",Ansøgning!B1346)</f>
        <v/>
      </c>
      <c r="C1364" s="75" t="str">
        <f>IF(Ansøgning!C1346="","",Ansøgning!C1346)</f>
        <v/>
      </c>
      <c r="D1364" s="75" t="str">
        <f>IF(Ansøgning!D1346="","",Ansøgning!D1346)</f>
        <v/>
      </c>
      <c r="E1364" s="76" t="str">
        <f>IF(Ansøgning!E1346="","",Ansøgning!E1346)</f>
        <v/>
      </c>
      <c r="F1364" s="76" t="str">
        <f>IF(Ansøgning!F1346="","",Ansøgning!F1346)</f>
        <v/>
      </c>
      <c r="G1364" s="33" t="str">
        <f>IF(OR(E1364="",F1364=""),"",NETWORKDAYS(E1364,F1364,Lister!$D$7:$D$13))</f>
        <v/>
      </c>
      <c r="H1364" s="76" t="str">
        <f>IF(Ansøgning!H1346="","",Ansøgning!H1346)</f>
        <v/>
      </c>
      <c r="I1364" s="32" t="str">
        <f t="shared" si="144"/>
        <v/>
      </c>
      <c r="J1364" s="77" t="str">
        <f>IF(Ansøgning!J1346="","",Ansøgning!J1346)</f>
        <v/>
      </c>
      <c r="K1364" s="77" t="str">
        <f>IF(Ansøgning!K1346="","",Ansøgning!K1346)</f>
        <v/>
      </c>
      <c r="L1364" s="46" t="str">
        <f t="shared" si="145"/>
        <v/>
      </c>
      <c r="M1364" s="78" t="str">
        <f>IF(Ansøgning!M1346="","",Ansøgning!M1346)</f>
        <v/>
      </c>
      <c r="N1364" s="31" t="str">
        <f t="shared" si="146"/>
        <v/>
      </c>
      <c r="O1364" s="78" t="str">
        <f>IF(Ansøgning!O1346="","",Ansøgning!O1346)</f>
        <v/>
      </c>
      <c r="P1364" s="78" t="str">
        <f>IF(Ansøgning!P1346="","",Ansøgning!P1346)</f>
        <v/>
      </c>
      <c r="Q1364" s="78" t="str">
        <f>IF(Ansøgning!Q1346="","",Ansøgning!Q1346)</f>
        <v/>
      </c>
      <c r="R1364" s="78" t="str">
        <f>IF(Ansøgning!R1346="","",Ansøgning!R1346)</f>
        <v/>
      </c>
      <c r="S1364" s="46" t="str">
        <f>IFERROR(MAX(IF(OR(O1364="",P1364=""),"",IF(AND(AND(MONTH(E1364)&gt;=7,MONTH(E1364)&lt;8),AND(MONTH(F1364)&gt;=7,MONTH(F1364)&lt;8)),(NETWORKDAYS(E1364,F1364,Lister!$D$7:$D$13)-O1364)*N1364/NETWORKDAYS(Lister!$D$19,Lister!$E$19,Lister!$D$7:$D$13),IF(AND(AND(MONTH(E1364)&gt;=7,MONTH(E1364)&lt;8),MONTH(F1364)&gt;7),(NETWORKDAYS(E1364,Lister!$E$19,Lister!$D$7:$D$13)-O1364)*N1364/NETWORKDAYS(Lister!$D$19,Lister!$E$19,Lister!$D$7:$D$13),IF(MONTH(E1364)&gt;7,0)))),0),"")</f>
        <v/>
      </c>
      <c r="T1364" s="46" t="str">
        <f>IFERROR(MAX(IF(OR(O1364="",P1364=""),"",IF(AND(AND(MONTH(E1364)&gt;=8,MONTH(E1364)&lt;9),AND(MONTH(F1364)&gt;=8,MONTH(F1364)&lt;9)),(NETWORKDAYS(E1364,F1364,Lister!$D$7:$D$13)-P1364)*N1364/NETWORKDAYS(Lister!$D$20,Lister!$E$20,Lister!$D$7:$D$13),IF(AND(MONTH(E1364)=7,MONTH(F1364)=8),(NETWORKDAYS(Lister!$D$20,F1364,Lister!$D$7:$D$13)-P1364)*N1364/NETWORKDAYS(Lister!$D$20,Lister!$E$20,Lister!$D$7:$D$13),IF(AND(MONTH(E1364)=7,MONTH(F1364)=7),0)))),0),"")</f>
        <v/>
      </c>
      <c r="U1364" s="78" t="str">
        <f>IF(Ansøgning!U1346="","",Ansøgning!U1346)</f>
        <v/>
      </c>
      <c r="V1364" s="119" t="str">
        <f t="shared" si="147"/>
        <v/>
      </c>
      <c r="W1364" s="120" t="str">
        <f t="shared" si="148"/>
        <v/>
      </c>
      <c r="X1364" s="42" t="str">
        <f t="shared" si="149"/>
        <v/>
      </c>
    </row>
    <row r="1365" spans="1:24" x14ac:dyDescent="0.25">
      <c r="A1365" s="13" t="str">
        <f t="shared" si="150"/>
        <v/>
      </c>
      <c r="B1365" s="75" t="str">
        <f>IF(Ansøgning!B1347="","",Ansøgning!B1347)</f>
        <v/>
      </c>
      <c r="C1365" s="75" t="str">
        <f>IF(Ansøgning!C1347="","",Ansøgning!C1347)</f>
        <v/>
      </c>
      <c r="D1365" s="75" t="str">
        <f>IF(Ansøgning!D1347="","",Ansøgning!D1347)</f>
        <v/>
      </c>
      <c r="E1365" s="76" t="str">
        <f>IF(Ansøgning!E1347="","",Ansøgning!E1347)</f>
        <v/>
      </c>
      <c r="F1365" s="76" t="str">
        <f>IF(Ansøgning!F1347="","",Ansøgning!F1347)</f>
        <v/>
      </c>
      <c r="G1365" s="33" t="str">
        <f>IF(OR(E1365="",F1365=""),"",NETWORKDAYS(E1365,F1365,Lister!$D$7:$D$13))</f>
        <v/>
      </c>
      <c r="H1365" s="76" t="str">
        <f>IF(Ansøgning!H1347="","",Ansøgning!H1347)</f>
        <v/>
      </c>
      <c r="I1365" s="32" t="str">
        <f t="shared" si="144"/>
        <v/>
      </c>
      <c r="J1365" s="77" t="str">
        <f>IF(Ansøgning!J1347="","",Ansøgning!J1347)</f>
        <v/>
      </c>
      <c r="K1365" s="77" t="str">
        <f>IF(Ansøgning!K1347="","",Ansøgning!K1347)</f>
        <v/>
      </c>
      <c r="L1365" s="46" t="str">
        <f t="shared" si="145"/>
        <v/>
      </c>
      <c r="M1365" s="78" t="str">
        <f>IF(Ansøgning!M1347="","",Ansøgning!M1347)</f>
        <v/>
      </c>
      <c r="N1365" s="31" t="str">
        <f t="shared" si="146"/>
        <v/>
      </c>
      <c r="O1365" s="78" t="str">
        <f>IF(Ansøgning!O1347="","",Ansøgning!O1347)</f>
        <v/>
      </c>
      <c r="P1365" s="78" t="str">
        <f>IF(Ansøgning!P1347="","",Ansøgning!P1347)</f>
        <v/>
      </c>
      <c r="Q1365" s="78" t="str">
        <f>IF(Ansøgning!Q1347="","",Ansøgning!Q1347)</f>
        <v/>
      </c>
      <c r="R1365" s="78" t="str">
        <f>IF(Ansøgning!R1347="","",Ansøgning!R1347)</f>
        <v/>
      </c>
      <c r="S1365" s="46" t="str">
        <f>IFERROR(MAX(IF(OR(O1365="",P1365=""),"",IF(AND(AND(MONTH(E1365)&gt;=7,MONTH(E1365)&lt;8),AND(MONTH(F1365)&gt;=7,MONTH(F1365)&lt;8)),(NETWORKDAYS(E1365,F1365,Lister!$D$7:$D$13)-O1365)*N1365/NETWORKDAYS(Lister!$D$19,Lister!$E$19,Lister!$D$7:$D$13),IF(AND(AND(MONTH(E1365)&gt;=7,MONTH(E1365)&lt;8),MONTH(F1365)&gt;7),(NETWORKDAYS(E1365,Lister!$E$19,Lister!$D$7:$D$13)-O1365)*N1365/NETWORKDAYS(Lister!$D$19,Lister!$E$19,Lister!$D$7:$D$13),IF(MONTH(E1365)&gt;7,0)))),0),"")</f>
        <v/>
      </c>
      <c r="T1365" s="46" t="str">
        <f>IFERROR(MAX(IF(OR(O1365="",P1365=""),"",IF(AND(AND(MONTH(E1365)&gt;=8,MONTH(E1365)&lt;9),AND(MONTH(F1365)&gt;=8,MONTH(F1365)&lt;9)),(NETWORKDAYS(E1365,F1365,Lister!$D$7:$D$13)-P1365)*N1365/NETWORKDAYS(Lister!$D$20,Lister!$E$20,Lister!$D$7:$D$13),IF(AND(MONTH(E1365)=7,MONTH(F1365)=8),(NETWORKDAYS(Lister!$D$20,F1365,Lister!$D$7:$D$13)-P1365)*N1365/NETWORKDAYS(Lister!$D$20,Lister!$E$20,Lister!$D$7:$D$13),IF(AND(MONTH(E1365)=7,MONTH(F1365)=7),0)))),0),"")</f>
        <v/>
      </c>
      <c r="U1365" s="78" t="str">
        <f>IF(Ansøgning!U1347="","",Ansøgning!U1347)</f>
        <v/>
      </c>
      <c r="V1365" s="119" t="str">
        <f t="shared" si="147"/>
        <v/>
      </c>
      <c r="W1365" s="120" t="str">
        <f t="shared" si="148"/>
        <v/>
      </c>
      <c r="X1365" s="42" t="str">
        <f t="shared" si="149"/>
        <v/>
      </c>
    </row>
    <row r="1366" spans="1:24" x14ac:dyDescent="0.25">
      <c r="A1366" s="13" t="str">
        <f t="shared" si="150"/>
        <v/>
      </c>
      <c r="B1366" s="75" t="str">
        <f>IF(Ansøgning!B1348="","",Ansøgning!B1348)</f>
        <v/>
      </c>
      <c r="C1366" s="75" t="str">
        <f>IF(Ansøgning!C1348="","",Ansøgning!C1348)</f>
        <v/>
      </c>
      <c r="D1366" s="75" t="str">
        <f>IF(Ansøgning!D1348="","",Ansøgning!D1348)</f>
        <v/>
      </c>
      <c r="E1366" s="76" t="str">
        <f>IF(Ansøgning!E1348="","",Ansøgning!E1348)</f>
        <v/>
      </c>
      <c r="F1366" s="76" t="str">
        <f>IF(Ansøgning!F1348="","",Ansøgning!F1348)</f>
        <v/>
      </c>
      <c r="G1366" s="33" t="str">
        <f>IF(OR(E1366="",F1366=""),"",NETWORKDAYS(E1366,F1366,Lister!$D$7:$D$13))</f>
        <v/>
      </c>
      <c r="H1366" s="76" t="str">
        <f>IF(Ansøgning!H1348="","",Ansøgning!H1348)</f>
        <v/>
      </c>
      <c r="I1366" s="32" t="str">
        <f t="shared" si="144"/>
        <v/>
      </c>
      <c r="J1366" s="77" t="str">
        <f>IF(Ansøgning!J1348="","",Ansøgning!J1348)</f>
        <v/>
      </c>
      <c r="K1366" s="77" t="str">
        <f>IF(Ansøgning!K1348="","",Ansøgning!K1348)</f>
        <v/>
      </c>
      <c r="L1366" s="46" t="str">
        <f t="shared" si="145"/>
        <v/>
      </c>
      <c r="M1366" s="78" t="str">
        <f>IF(Ansøgning!M1348="","",Ansøgning!M1348)</f>
        <v/>
      </c>
      <c r="N1366" s="31" t="str">
        <f t="shared" si="146"/>
        <v/>
      </c>
      <c r="O1366" s="78" t="str">
        <f>IF(Ansøgning!O1348="","",Ansøgning!O1348)</f>
        <v/>
      </c>
      <c r="P1366" s="78" t="str">
        <f>IF(Ansøgning!P1348="","",Ansøgning!P1348)</f>
        <v/>
      </c>
      <c r="Q1366" s="78" t="str">
        <f>IF(Ansøgning!Q1348="","",Ansøgning!Q1348)</f>
        <v/>
      </c>
      <c r="R1366" s="78" t="str">
        <f>IF(Ansøgning!R1348="","",Ansøgning!R1348)</f>
        <v/>
      </c>
      <c r="S1366" s="46" t="str">
        <f>IFERROR(MAX(IF(OR(O1366="",P1366=""),"",IF(AND(AND(MONTH(E1366)&gt;=7,MONTH(E1366)&lt;8),AND(MONTH(F1366)&gt;=7,MONTH(F1366)&lt;8)),(NETWORKDAYS(E1366,F1366,Lister!$D$7:$D$13)-O1366)*N1366/NETWORKDAYS(Lister!$D$19,Lister!$E$19,Lister!$D$7:$D$13),IF(AND(AND(MONTH(E1366)&gt;=7,MONTH(E1366)&lt;8),MONTH(F1366)&gt;7),(NETWORKDAYS(E1366,Lister!$E$19,Lister!$D$7:$D$13)-O1366)*N1366/NETWORKDAYS(Lister!$D$19,Lister!$E$19,Lister!$D$7:$D$13),IF(MONTH(E1366)&gt;7,0)))),0),"")</f>
        <v/>
      </c>
      <c r="T1366" s="46" t="str">
        <f>IFERROR(MAX(IF(OR(O1366="",P1366=""),"",IF(AND(AND(MONTH(E1366)&gt;=8,MONTH(E1366)&lt;9),AND(MONTH(F1366)&gt;=8,MONTH(F1366)&lt;9)),(NETWORKDAYS(E1366,F1366,Lister!$D$7:$D$13)-P1366)*N1366/NETWORKDAYS(Lister!$D$20,Lister!$E$20,Lister!$D$7:$D$13),IF(AND(MONTH(E1366)=7,MONTH(F1366)=8),(NETWORKDAYS(Lister!$D$20,F1366,Lister!$D$7:$D$13)-P1366)*N1366/NETWORKDAYS(Lister!$D$20,Lister!$E$20,Lister!$D$7:$D$13),IF(AND(MONTH(E1366)=7,MONTH(F1366)=7),0)))),0),"")</f>
        <v/>
      </c>
      <c r="U1366" s="78" t="str">
        <f>IF(Ansøgning!U1348="","",Ansøgning!U1348)</f>
        <v/>
      </c>
      <c r="V1366" s="119" t="str">
        <f t="shared" si="147"/>
        <v/>
      </c>
      <c r="W1366" s="120" t="str">
        <f t="shared" si="148"/>
        <v/>
      </c>
      <c r="X1366" s="42" t="str">
        <f t="shared" si="149"/>
        <v/>
      </c>
    </row>
    <row r="1367" spans="1:24" x14ac:dyDescent="0.25">
      <c r="A1367" s="13" t="str">
        <f t="shared" si="150"/>
        <v/>
      </c>
      <c r="B1367" s="75" t="str">
        <f>IF(Ansøgning!B1349="","",Ansøgning!B1349)</f>
        <v/>
      </c>
      <c r="C1367" s="75" t="str">
        <f>IF(Ansøgning!C1349="","",Ansøgning!C1349)</f>
        <v/>
      </c>
      <c r="D1367" s="75" t="str">
        <f>IF(Ansøgning!D1349="","",Ansøgning!D1349)</f>
        <v/>
      </c>
      <c r="E1367" s="76" t="str">
        <f>IF(Ansøgning!E1349="","",Ansøgning!E1349)</f>
        <v/>
      </c>
      <c r="F1367" s="76" t="str">
        <f>IF(Ansøgning!F1349="","",Ansøgning!F1349)</f>
        <v/>
      </c>
      <c r="G1367" s="33" t="str">
        <f>IF(OR(E1367="",F1367=""),"",NETWORKDAYS(E1367,F1367,Lister!$D$7:$D$13))</f>
        <v/>
      </c>
      <c r="H1367" s="76" t="str">
        <f>IF(Ansøgning!H1349="","",Ansøgning!H1349)</f>
        <v/>
      </c>
      <c r="I1367" s="32" t="str">
        <f t="shared" si="144"/>
        <v/>
      </c>
      <c r="J1367" s="77" t="str">
        <f>IF(Ansøgning!J1349="","",Ansøgning!J1349)</f>
        <v/>
      </c>
      <c r="K1367" s="77" t="str">
        <f>IF(Ansøgning!K1349="","",Ansøgning!K1349)</f>
        <v/>
      </c>
      <c r="L1367" s="46" t="str">
        <f t="shared" si="145"/>
        <v/>
      </c>
      <c r="M1367" s="78" t="str">
        <f>IF(Ansøgning!M1349="","",Ansøgning!M1349)</f>
        <v/>
      </c>
      <c r="N1367" s="31" t="str">
        <f t="shared" si="146"/>
        <v/>
      </c>
      <c r="O1367" s="78" t="str">
        <f>IF(Ansøgning!O1349="","",Ansøgning!O1349)</f>
        <v/>
      </c>
      <c r="P1367" s="78" t="str">
        <f>IF(Ansøgning!P1349="","",Ansøgning!P1349)</f>
        <v/>
      </c>
      <c r="Q1367" s="78" t="str">
        <f>IF(Ansøgning!Q1349="","",Ansøgning!Q1349)</f>
        <v/>
      </c>
      <c r="R1367" s="78" t="str">
        <f>IF(Ansøgning!R1349="","",Ansøgning!R1349)</f>
        <v/>
      </c>
      <c r="S1367" s="46" t="str">
        <f>IFERROR(MAX(IF(OR(O1367="",P1367=""),"",IF(AND(AND(MONTH(E1367)&gt;=7,MONTH(E1367)&lt;8),AND(MONTH(F1367)&gt;=7,MONTH(F1367)&lt;8)),(NETWORKDAYS(E1367,F1367,Lister!$D$7:$D$13)-O1367)*N1367/NETWORKDAYS(Lister!$D$19,Lister!$E$19,Lister!$D$7:$D$13),IF(AND(AND(MONTH(E1367)&gt;=7,MONTH(E1367)&lt;8),MONTH(F1367)&gt;7),(NETWORKDAYS(E1367,Lister!$E$19,Lister!$D$7:$D$13)-O1367)*N1367/NETWORKDAYS(Lister!$D$19,Lister!$E$19,Lister!$D$7:$D$13),IF(MONTH(E1367)&gt;7,0)))),0),"")</f>
        <v/>
      </c>
      <c r="T1367" s="46" t="str">
        <f>IFERROR(MAX(IF(OR(O1367="",P1367=""),"",IF(AND(AND(MONTH(E1367)&gt;=8,MONTH(E1367)&lt;9),AND(MONTH(F1367)&gt;=8,MONTH(F1367)&lt;9)),(NETWORKDAYS(E1367,F1367,Lister!$D$7:$D$13)-P1367)*N1367/NETWORKDAYS(Lister!$D$20,Lister!$E$20,Lister!$D$7:$D$13),IF(AND(MONTH(E1367)=7,MONTH(F1367)=8),(NETWORKDAYS(Lister!$D$20,F1367,Lister!$D$7:$D$13)-P1367)*N1367/NETWORKDAYS(Lister!$D$20,Lister!$E$20,Lister!$D$7:$D$13),IF(AND(MONTH(E1367)=7,MONTH(F1367)=7),0)))),0),"")</f>
        <v/>
      </c>
      <c r="U1367" s="78" t="str">
        <f>IF(Ansøgning!U1349="","",Ansøgning!U1349)</f>
        <v/>
      </c>
      <c r="V1367" s="119" t="str">
        <f t="shared" si="147"/>
        <v/>
      </c>
      <c r="W1367" s="120" t="str">
        <f t="shared" si="148"/>
        <v/>
      </c>
      <c r="X1367" s="42" t="str">
        <f t="shared" si="149"/>
        <v/>
      </c>
    </row>
    <row r="1368" spans="1:24" x14ac:dyDescent="0.25">
      <c r="A1368" s="13" t="str">
        <f t="shared" si="150"/>
        <v/>
      </c>
      <c r="B1368" s="75" t="str">
        <f>IF(Ansøgning!B1350="","",Ansøgning!B1350)</f>
        <v/>
      </c>
      <c r="C1368" s="75" t="str">
        <f>IF(Ansøgning!C1350="","",Ansøgning!C1350)</f>
        <v/>
      </c>
      <c r="D1368" s="75" t="str">
        <f>IF(Ansøgning!D1350="","",Ansøgning!D1350)</f>
        <v/>
      </c>
      <c r="E1368" s="76" t="str">
        <f>IF(Ansøgning!E1350="","",Ansøgning!E1350)</f>
        <v/>
      </c>
      <c r="F1368" s="76" t="str">
        <f>IF(Ansøgning!F1350="","",Ansøgning!F1350)</f>
        <v/>
      </c>
      <c r="G1368" s="33" t="str">
        <f>IF(OR(E1368="",F1368=""),"",NETWORKDAYS(E1368,F1368,Lister!$D$7:$D$13))</f>
        <v/>
      </c>
      <c r="H1368" s="76" t="str">
        <f>IF(Ansøgning!H1350="","",Ansøgning!H1350)</f>
        <v/>
      </c>
      <c r="I1368" s="32" t="str">
        <f t="shared" si="144"/>
        <v/>
      </c>
      <c r="J1368" s="77" t="str">
        <f>IF(Ansøgning!J1350="","",Ansøgning!J1350)</f>
        <v/>
      </c>
      <c r="K1368" s="77" t="str">
        <f>IF(Ansøgning!K1350="","",Ansøgning!K1350)</f>
        <v/>
      </c>
      <c r="L1368" s="46" t="str">
        <f t="shared" si="145"/>
        <v/>
      </c>
      <c r="M1368" s="78" t="str">
        <f>IF(Ansøgning!M1350="","",Ansøgning!M1350)</f>
        <v/>
      </c>
      <c r="N1368" s="31" t="str">
        <f t="shared" si="146"/>
        <v/>
      </c>
      <c r="O1368" s="78" t="str">
        <f>IF(Ansøgning!O1350="","",Ansøgning!O1350)</f>
        <v/>
      </c>
      <c r="P1368" s="78" t="str">
        <f>IF(Ansøgning!P1350="","",Ansøgning!P1350)</f>
        <v/>
      </c>
      <c r="Q1368" s="78" t="str">
        <f>IF(Ansøgning!Q1350="","",Ansøgning!Q1350)</f>
        <v/>
      </c>
      <c r="R1368" s="78" t="str">
        <f>IF(Ansøgning!R1350="","",Ansøgning!R1350)</f>
        <v/>
      </c>
      <c r="S1368" s="46" t="str">
        <f>IFERROR(MAX(IF(OR(O1368="",P1368=""),"",IF(AND(AND(MONTH(E1368)&gt;=7,MONTH(E1368)&lt;8),AND(MONTH(F1368)&gt;=7,MONTH(F1368)&lt;8)),(NETWORKDAYS(E1368,F1368,Lister!$D$7:$D$13)-O1368)*N1368/NETWORKDAYS(Lister!$D$19,Lister!$E$19,Lister!$D$7:$D$13),IF(AND(AND(MONTH(E1368)&gt;=7,MONTH(E1368)&lt;8),MONTH(F1368)&gt;7),(NETWORKDAYS(E1368,Lister!$E$19,Lister!$D$7:$D$13)-O1368)*N1368/NETWORKDAYS(Lister!$D$19,Lister!$E$19,Lister!$D$7:$D$13),IF(MONTH(E1368)&gt;7,0)))),0),"")</f>
        <v/>
      </c>
      <c r="T1368" s="46" t="str">
        <f>IFERROR(MAX(IF(OR(O1368="",P1368=""),"",IF(AND(AND(MONTH(E1368)&gt;=8,MONTH(E1368)&lt;9),AND(MONTH(F1368)&gt;=8,MONTH(F1368)&lt;9)),(NETWORKDAYS(E1368,F1368,Lister!$D$7:$D$13)-P1368)*N1368/NETWORKDAYS(Lister!$D$20,Lister!$E$20,Lister!$D$7:$D$13),IF(AND(MONTH(E1368)=7,MONTH(F1368)=8),(NETWORKDAYS(Lister!$D$20,F1368,Lister!$D$7:$D$13)-P1368)*N1368/NETWORKDAYS(Lister!$D$20,Lister!$E$20,Lister!$D$7:$D$13),IF(AND(MONTH(E1368)=7,MONTH(F1368)=7),0)))),0),"")</f>
        <v/>
      </c>
      <c r="U1368" s="78" t="str">
        <f>IF(Ansøgning!U1350="","",Ansøgning!U1350)</f>
        <v/>
      </c>
      <c r="V1368" s="119" t="str">
        <f t="shared" si="147"/>
        <v/>
      </c>
      <c r="W1368" s="120" t="str">
        <f t="shared" si="148"/>
        <v/>
      </c>
      <c r="X1368" s="42" t="str">
        <f t="shared" si="149"/>
        <v/>
      </c>
    </row>
    <row r="1369" spans="1:24" x14ac:dyDescent="0.25">
      <c r="A1369" s="13" t="str">
        <f t="shared" si="150"/>
        <v/>
      </c>
      <c r="B1369" s="75" t="str">
        <f>IF(Ansøgning!B1351="","",Ansøgning!B1351)</f>
        <v/>
      </c>
      <c r="C1369" s="75" t="str">
        <f>IF(Ansøgning!C1351="","",Ansøgning!C1351)</f>
        <v/>
      </c>
      <c r="D1369" s="75" t="str">
        <f>IF(Ansøgning!D1351="","",Ansøgning!D1351)</f>
        <v/>
      </c>
      <c r="E1369" s="76" t="str">
        <f>IF(Ansøgning!E1351="","",Ansøgning!E1351)</f>
        <v/>
      </c>
      <c r="F1369" s="76" t="str">
        <f>IF(Ansøgning!F1351="","",Ansøgning!F1351)</f>
        <v/>
      </c>
      <c r="G1369" s="33" t="str">
        <f>IF(OR(E1369="",F1369=""),"",NETWORKDAYS(E1369,F1369,Lister!$D$7:$D$13))</f>
        <v/>
      </c>
      <c r="H1369" s="76" t="str">
        <f>IF(Ansøgning!H1351="","",Ansøgning!H1351)</f>
        <v/>
      </c>
      <c r="I1369" s="32" t="str">
        <f t="shared" si="144"/>
        <v/>
      </c>
      <c r="J1369" s="77" t="str">
        <f>IF(Ansøgning!J1351="","",Ansøgning!J1351)</f>
        <v/>
      </c>
      <c r="K1369" s="77" t="str">
        <f>IF(Ansøgning!K1351="","",Ansøgning!K1351)</f>
        <v/>
      </c>
      <c r="L1369" s="46" t="str">
        <f t="shared" si="145"/>
        <v/>
      </c>
      <c r="M1369" s="78" t="str">
        <f>IF(Ansøgning!M1351="","",Ansøgning!M1351)</f>
        <v/>
      </c>
      <c r="N1369" s="31" t="str">
        <f t="shared" si="146"/>
        <v/>
      </c>
      <c r="O1369" s="78" t="str">
        <f>IF(Ansøgning!O1351="","",Ansøgning!O1351)</f>
        <v/>
      </c>
      <c r="P1369" s="78" t="str">
        <f>IF(Ansøgning!P1351="","",Ansøgning!P1351)</f>
        <v/>
      </c>
      <c r="Q1369" s="78" t="str">
        <f>IF(Ansøgning!Q1351="","",Ansøgning!Q1351)</f>
        <v/>
      </c>
      <c r="R1369" s="78" t="str">
        <f>IF(Ansøgning!R1351="","",Ansøgning!R1351)</f>
        <v/>
      </c>
      <c r="S1369" s="46" t="str">
        <f>IFERROR(MAX(IF(OR(O1369="",P1369=""),"",IF(AND(AND(MONTH(E1369)&gt;=7,MONTH(E1369)&lt;8),AND(MONTH(F1369)&gt;=7,MONTH(F1369)&lt;8)),(NETWORKDAYS(E1369,F1369,Lister!$D$7:$D$13)-O1369)*N1369/NETWORKDAYS(Lister!$D$19,Lister!$E$19,Lister!$D$7:$D$13),IF(AND(AND(MONTH(E1369)&gt;=7,MONTH(E1369)&lt;8),MONTH(F1369)&gt;7),(NETWORKDAYS(E1369,Lister!$E$19,Lister!$D$7:$D$13)-O1369)*N1369/NETWORKDAYS(Lister!$D$19,Lister!$E$19,Lister!$D$7:$D$13),IF(MONTH(E1369)&gt;7,0)))),0),"")</f>
        <v/>
      </c>
      <c r="T1369" s="46" t="str">
        <f>IFERROR(MAX(IF(OR(O1369="",P1369=""),"",IF(AND(AND(MONTH(E1369)&gt;=8,MONTH(E1369)&lt;9),AND(MONTH(F1369)&gt;=8,MONTH(F1369)&lt;9)),(NETWORKDAYS(E1369,F1369,Lister!$D$7:$D$13)-P1369)*N1369/NETWORKDAYS(Lister!$D$20,Lister!$E$20,Lister!$D$7:$D$13),IF(AND(MONTH(E1369)=7,MONTH(F1369)=8),(NETWORKDAYS(Lister!$D$20,F1369,Lister!$D$7:$D$13)-P1369)*N1369/NETWORKDAYS(Lister!$D$20,Lister!$E$20,Lister!$D$7:$D$13),IF(AND(MONTH(E1369)=7,MONTH(F1369)=7),0)))),0),"")</f>
        <v/>
      </c>
      <c r="U1369" s="78" t="str">
        <f>IF(Ansøgning!U1351="","",Ansøgning!U1351)</f>
        <v/>
      </c>
      <c r="V1369" s="119" t="str">
        <f t="shared" si="147"/>
        <v/>
      </c>
      <c r="W1369" s="120" t="str">
        <f t="shared" si="148"/>
        <v/>
      </c>
      <c r="X1369" s="42" t="str">
        <f t="shared" si="149"/>
        <v/>
      </c>
    </row>
    <row r="1370" spans="1:24" x14ac:dyDescent="0.25">
      <c r="A1370" s="13" t="str">
        <f t="shared" si="150"/>
        <v/>
      </c>
      <c r="B1370" s="75" t="str">
        <f>IF(Ansøgning!B1352="","",Ansøgning!B1352)</f>
        <v/>
      </c>
      <c r="C1370" s="75" t="str">
        <f>IF(Ansøgning!C1352="","",Ansøgning!C1352)</f>
        <v/>
      </c>
      <c r="D1370" s="75" t="str">
        <f>IF(Ansøgning!D1352="","",Ansøgning!D1352)</f>
        <v/>
      </c>
      <c r="E1370" s="76" t="str">
        <f>IF(Ansøgning!E1352="","",Ansøgning!E1352)</f>
        <v/>
      </c>
      <c r="F1370" s="76" t="str">
        <f>IF(Ansøgning!F1352="","",Ansøgning!F1352)</f>
        <v/>
      </c>
      <c r="G1370" s="33" t="str">
        <f>IF(OR(E1370="",F1370=""),"",NETWORKDAYS(E1370,F1370,Lister!$D$7:$D$13))</f>
        <v/>
      </c>
      <c r="H1370" s="76" t="str">
        <f>IF(Ansøgning!H1352="","",Ansøgning!H1352)</f>
        <v/>
      </c>
      <c r="I1370" s="32" t="str">
        <f t="shared" si="144"/>
        <v/>
      </c>
      <c r="J1370" s="77" t="str">
        <f>IF(Ansøgning!J1352="","",Ansøgning!J1352)</f>
        <v/>
      </c>
      <c r="K1370" s="77" t="str">
        <f>IF(Ansøgning!K1352="","",Ansøgning!K1352)</f>
        <v/>
      </c>
      <c r="L1370" s="46" t="str">
        <f t="shared" si="145"/>
        <v/>
      </c>
      <c r="M1370" s="78" t="str">
        <f>IF(Ansøgning!M1352="","",Ansøgning!M1352)</f>
        <v/>
      </c>
      <c r="N1370" s="31" t="str">
        <f t="shared" si="146"/>
        <v/>
      </c>
      <c r="O1370" s="78" t="str">
        <f>IF(Ansøgning!O1352="","",Ansøgning!O1352)</f>
        <v/>
      </c>
      <c r="P1370" s="78" t="str">
        <f>IF(Ansøgning!P1352="","",Ansøgning!P1352)</f>
        <v/>
      </c>
      <c r="Q1370" s="78" t="str">
        <f>IF(Ansøgning!Q1352="","",Ansøgning!Q1352)</f>
        <v/>
      </c>
      <c r="R1370" s="78" t="str">
        <f>IF(Ansøgning!R1352="","",Ansøgning!R1352)</f>
        <v/>
      </c>
      <c r="S1370" s="46" t="str">
        <f>IFERROR(MAX(IF(OR(O1370="",P1370=""),"",IF(AND(AND(MONTH(E1370)&gt;=7,MONTH(E1370)&lt;8),AND(MONTH(F1370)&gt;=7,MONTH(F1370)&lt;8)),(NETWORKDAYS(E1370,F1370,Lister!$D$7:$D$13)-O1370)*N1370/NETWORKDAYS(Lister!$D$19,Lister!$E$19,Lister!$D$7:$D$13),IF(AND(AND(MONTH(E1370)&gt;=7,MONTH(E1370)&lt;8),MONTH(F1370)&gt;7),(NETWORKDAYS(E1370,Lister!$E$19,Lister!$D$7:$D$13)-O1370)*N1370/NETWORKDAYS(Lister!$D$19,Lister!$E$19,Lister!$D$7:$D$13),IF(MONTH(E1370)&gt;7,0)))),0),"")</f>
        <v/>
      </c>
      <c r="T1370" s="46" t="str">
        <f>IFERROR(MAX(IF(OR(O1370="",P1370=""),"",IF(AND(AND(MONTH(E1370)&gt;=8,MONTH(E1370)&lt;9),AND(MONTH(F1370)&gt;=8,MONTH(F1370)&lt;9)),(NETWORKDAYS(E1370,F1370,Lister!$D$7:$D$13)-P1370)*N1370/NETWORKDAYS(Lister!$D$20,Lister!$E$20,Lister!$D$7:$D$13),IF(AND(MONTH(E1370)=7,MONTH(F1370)=8),(NETWORKDAYS(Lister!$D$20,F1370,Lister!$D$7:$D$13)-P1370)*N1370/NETWORKDAYS(Lister!$D$20,Lister!$E$20,Lister!$D$7:$D$13),IF(AND(MONTH(E1370)=7,MONTH(F1370)=7),0)))),0),"")</f>
        <v/>
      </c>
      <c r="U1370" s="78" t="str">
        <f>IF(Ansøgning!U1352="","",Ansøgning!U1352)</f>
        <v/>
      </c>
      <c r="V1370" s="119" t="str">
        <f t="shared" si="147"/>
        <v/>
      </c>
      <c r="W1370" s="120" t="str">
        <f t="shared" si="148"/>
        <v/>
      </c>
      <c r="X1370" s="42" t="str">
        <f t="shared" si="149"/>
        <v/>
      </c>
    </row>
    <row r="1371" spans="1:24" x14ac:dyDescent="0.25">
      <c r="A1371" s="13" t="str">
        <f t="shared" si="150"/>
        <v/>
      </c>
      <c r="B1371" s="75" t="str">
        <f>IF(Ansøgning!B1353="","",Ansøgning!B1353)</f>
        <v/>
      </c>
      <c r="C1371" s="75" t="str">
        <f>IF(Ansøgning!C1353="","",Ansøgning!C1353)</f>
        <v/>
      </c>
      <c r="D1371" s="75" t="str">
        <f>IF(Ansøgning!D1353="","",Ansøgning!D1353)</f>
        <v/>
      </c>
      <c r="E1371" s="76" t="str">
        <f>IF(Ansøgning!E1353="","",Ansøgning!E1353)</f>
        <v/>
      </c>
      <c r="F1371" s="76" t="str">
        <f>IF(Ansøgning!F1353="","",Ansøgning!F1353)</f>
        <v/>
      </c>
      <c r="G1371" s="33" t="str">
        <f>IF(OR(E1371="",F1371=""),"",NETWORKDAYS(E1371,F1371,Lister!$D$7:$D$13))</f>
        <v/>
      </c>
      <c r="H1371" s="76" t="str">
        <f>IF(Ansøgning!H1353="","",Ansøgning!H1353)</f>
        <v/>
      </c>
      <c r="I1371" s="32" t="str">
        <f t="shared" si="144"/>
        <v/>
      </c>
      <c r="J1371" s="77" t="str">
        <f>IF(Ansøgning!J1353="","",Ansøgning!J1353)</f>
        <v/>
      </c>
      <c r="K1371" s="77" t="str">
        <f>IF(Ansøgning!K1353="","",Ansøgning!K1353)</f>
        <v/>
      </c>
      <c r="L1371" s="46" t="str">
        <f t="shared" si="145"/>
        <v/>
      </c>
      <c r="M1371" s="78" t="str">
        <f>IF(Ansøgning!M1353="","",Ansøgning!M1353)</f>
        <v/>
      </c>
      <c r="N1371" s="31" t="str">
        <f t="shared" si="146"/>
        <v/>
      </c>
      <c r="O1371" s="78" t="str">
        <f>IF(Ansøgning!O1353="","",Ansøgning!O1353)</f>
        <v/>
      </c>
      <c r="P1371" s="78" t="str">
        <f>IF(Ansøgning!P1353="","",Ansøgning!P1353)</f>
        <v/>
      </c>
      <c r="Q1371" s="78" t="str">
        <f>IF(Ansøgning!Q1353="","",Ansøgning!Q1353)</f>
        <v/>
      </c>
      <c r="R1371" s="78" t="str">
        <f>IF(Ansøgning!R1353="","",Ansøgning!R1353)</f>
        <v/>
      </c>
      <c r="S1371" s="46" t="str">
        <f>IFERROR(MAX(IF(OR(O1371="",P1371=""),"",IF(AND(AND(MONTH(E1371)&gt;=7,MONTH(E1371)&lt;8),AND(MONTH(F1371)&gt;=7,MONTH(F1371)&lt;8)),(NETWORKDAYS(E1371,F1371,Lister!$D$7:$D$13)-O1371)*N1371/NETWORKDAYS(Lister!$D$19,Lister!$E$19,Lister!$D$7:$D$13),IF(AND(AND(MONTH(E1371)&gt;=7,MONTH(E1371)&lt;8),MONTH(F1371)&gt;7),(NETWORKDAYS(E1371,Lister!$E$19,Lister!$D$7:$D$13)-O1371)*N1371/NETWORKDAYS(Lister!$D$19,Lister!$E$19,Lister!$D$7:$D$13),IF(MONTH(E1371)&gt;7,0)))),0),"")</f>
        <v/>
      </c>
      <c r="T1371" s="46" t="str">
        <f>IFERROR(MAX(IF(OR(O1371="",P1371=""),"",IF(AND(AND(MONTH(E1371)&gt;=8,MONTH(E1371)&lt;9),AND(MONTH(F1371)&gt;=8,MONTH(F1371)&lt;9)),(NETWORKDAYS(E1371,F1371,Lister!$D$7:$D$13)-P1371)*N1371/NETWORKDAYS(Lister!$D$20,Lister!$E$20,Lister!$D$7:$D$13),IF(AND(MONTH(E1371)=7,MONTH(F1371)=8),(NETWORKDAYS(Lister!$D$20,F1371,Lister!$D$7:$D$13)-P1371)*N1371/NETWORKDAYS(Lister!$D$20,Lister!$E$20,Lister!$D$7:$D$13),IF(AND(MONTH(E1371)=7,MONTH(F1371)=7),0)))),0),"")</f>
        <v/>
      </c>
      <c r="U1371" s="78" t="str">
        <f>IF(Ansøgning!U1353="","",Ansøgning!U1353)</f>
        <v/>
      </c>
      <c r="V1371" s="119" t="str">
        <f t="shared" si="147"/>
        <v/>
      </c>
      <c r="W1371" s="120" t="str">
        <f t="shared" si="148"/>
        <v/>
      </c>
      <c r="X1371" s="42" t="str">
        <f t="shared" si="149"/>
        <v/>
      </c>
    </row>
    <row r="1372" spans="1:24" x14ac:dyDescent="0.25">
      <c r="A1372" s="13" t="str">
        <f t="shared" si="150"/>
        <v/>
      </c>
      <c r="B1372" s="75" t="str">
        <f>IF(Ansøgning!B1354="","",Ansøgning!B1354)</f>
        <v/>
      </c>
      <c r="C1372" s="75" t="str">
        <f>IF(Ansøgning!C1354="","",Ansøgning!C1354)</f>
        <v/>
      </c>
      <c r="D1372" s="75" t="str">
        <f>IF(Ansøgning!D1354="","",Ansøgning!D1354)</f>
        <v/>
      </c>
      <c r="E1372" s="76" t="str">
        <f>IF(Ansøgning!E1354="","",Ansøgning!E1354)</f>
        <v/>
      </c>
      <c r="F1372" s="76" t="str">
        <f>IF(Ansøgning!F1354="","",Ansøgning!F1354)</f>
        <v/>
      </c>
      <c r="G1372" s="33" t="str">
        <f>IF(OR(E1372="",F1372=""),"",NETWORKDAYS(E1372,F1372,Lister!$D$7:$D$13))</f>
        <v/>
      </c>
      <c r="H1372" s="76" t="str">
        <f>IF(Ansøgning!H1354="","",Ansøgning!H1354)</f>
        <v/>
      </c>
      <c r="I1372" s="32" t="str">
        <f t="shared" si="144"/>
        <v/>
      </c>
      <c r="J1372" s="77" t="str">
        <f>IF(Ansøgning!J1354="","",Ansøgning!J1354)</f>
        <v/>
      </c>
      <c r="K1372" s="77" t="str">
        <f>IF(Ansøgning!K1354="","",Ansøgning!K1354)</f>
        <v/>
      </c>
      <c r="L1372" s="46" t="str">
        <f t="shared" si="145"/>
        <v/>
      </c>
      <c r="M1372" s="78" t="str">
        <f>IF(Ansøgning!M1354="","",Ansøgning!M1354)</f>
        <v/>
      </c>
      <c r="N1372" s="31" t="str">
        <f t="shared" si="146"/>
        <v/>
      </c>
      <c r="O1372" s="78" t="str">
        <f>IF(Ansøgning!O1354="","",Ansøgning!O1354)</f>
        <v/>
      </c>
      <c r="P1372" s="78" t="str">
        <f>IF(Ansøgning!P1354="","",Ansøgning!P1354)</f>
        <v/>
      </c>
      <c r="Q1372" s="78" t="str">
        <f>IF(Ansøgning!Q1354="","",Ansøgning!Q1354)</f>
        <v/>
      </c>
      <c r="R1372" s="78" t="str">
        <f>IF(Ansøgning!R1354="","",Ansøgning!R1354)</f>
        <v/>
      </c>
      <c r="S1372" s="46" t="str">
        <f>IFERROR(MAX(IF(OR(O1372="",P1372=""),"",IF(AND(AND(MONTH(E1372)&gt;=7,MONTH(E1372)&lt;8),AND(MONTH(F1372)&gt;=7,MONTH(F1372)&lt;8)),(NETWORKDAYS(E1372,F1372,Lister!$D$7:$D$13)-O1372)*N1372/NETWORKDAYS(Lister!$D$19,Lister!$E$19,Lister!$D$7:$D$13),IF(AND(AND(MONTH(E1372)&gt;=7,MONTH(E1372)&lt;8),MONTH(F1372)&gt;7),(NETWORKDAYS(E1372,Lister!$E$19,Lister!$D$7:$D$13)-O1372)*N1372/NETWORKDAYS(Lister!$D$19,Lister!$E$19,Lister!$D$7:$D$13),IF(MONTH(E1372)&gt;7,0)))),0),"")</f>
        <v/>
      </c>
      <c r="T1372" s="46" t="str">
        <f>IFERROR(MAX(IF(OR(O1372="",P1372=""),"",IF(AND(AND(MONTH(E1372)&gt;=8,MONTH(E1372)&lt;9),AND(MONTH(F1372)&gt;=8,MONTH(F1372)&lt;9)),(NETWORKDAYS(E1372,F1372,Lister!$D$7:$D$13)-P1372)*N1372/NETWORKDAYS(Lister!$D$20,Lister!$E$20,Lister!$D$7:$D$13),IF(AND(MONTH(E1372)=7,MONTH(F1372)=8),(NETWORKDAYS(Lister!$D$20,F1372,Lister!$D$7:$D$13)-P1372)*N1372/NETWORKDAYS(Lister!$D$20,Lister!$E$20,Lister!$D$7:$D$13),IF(AND(MONTH(E1372)=7,MONTH(F1372)=7),0)))),0),"")</f>
        <v/>
      </c>
      <c r="U1372" s="78" t="str">
        <f>IF(Ansøgning!U1354="","",Ansøgning!U1354)</f>
        <v/>
      </c>
      <c r="V1372" s="119" t="str">
        <f t="shared" si="147"/>
        <v/>
      </c>
      <c r="W1372" s="120" t="str">
        <f t="shared" si="148"/>
        <v/>
      </c>
      <c r="X1372" s="42" t="str">
        <f t="shared" si="149"/>
        <v/>
      </c>
    </row>
    <row r="1373" spans="1:24" x14ac:dyDescent="0.25">
      <c r="A1373" s="13" t="str">
        <f t="shared" si="150"/>
        <v/>
      </c>
      <c r="B1373" s="75" t="str">
        <f>IF(Ansøgning!B1355="","",Ansøgning!B1355)</f>
        <v/>
      </c>
      <c r="C1373" s="75" t="str">
        <f>IF(Ansøgning!C1355="","",Ansøgning!C1355)</f>
        <v/>
      </c>
      <c r="D1373" s="75" t="str">
        <f>IF(Ansøgning!D1355="","",Ansøgning!D1355)</f>
        <v/>
      </c>
      <c r="E1373" s="76" t="str">
        <f>IF(Ansøgning!E1355="","",Ansøgning!E1355)</f>
        <v/>
      </c>
      <c r="F1373" s="76" t="str">
        <f>IF(Ansøgning!F1355="","",Ansøgning!F1355)</f>
        <v/>
      </c>
      <c r="G1373" s="33" t="str">
        <f>IF(OR(E1373="",F1373=""),"",NETWORKDAYS(E1373,F1373,Lister!$D$7:$D$13))</f>
        <v/>
      </c>
      <c r="H1373" s="76" t="str">
        <f>IF(Ansøgning!H1355="","",Ansøgning!H1355)</f>
        <v/>
      </c>
      <c r="I1373" s="32" t="str">
        <f t="shared" si="144"/>
        <v/>
      </c>
      <c r="J1373" s="77" t="str">
        <f>IF(Ansøgning!J1355="","",Ansøgning!J1355)</f>
        <v/>
      </c>
      <c r="K1373" s="77" t="str">
        <f>IF(Ansøgning!K1355="","",Ansøgning!K1355)</f>
        <v/>
      </c>
      <c r="L1373" s="46" t="str">
        <f t="shared" si="145"/>
        <v/>
      </c>
      <c r="M1373" s="78" t="str">
        <f>IF(Ansøgning!M1355="","",Ansøgning!M1355)</f>
        <v/>
      </c>
      <c r="N1373" s="31" t="str">
        <f t="shared" si="146"/>
        <v/>
      </c>
      <c r="O1373" s="78" t="str">
        <f>IF(Ansøgning!O1355="","",Ansøgning!O1355)</f>
        <v/>
      </c>
      <c r="P1373" s="78" t="str">
        <f>IF(Ansøgning!P1355="","",Ansøgning!P1355)</f>
        <v/>
      </c>
      <c r="Q1373" s="78" t="str">
        <f>IF(Ansøgning!Q1355="","",Ansøgning!Q1355)</f>
        <v/>
      </c>
      <c r="R1373" s="78" t="str">
        <f>IF(Ansøgning!R1355="","",Ansøgning!R1355)</f>
        <v/>
      </c>
      <c r="S1373" s="46" t="str">
        <f>IFERROR(MAX(IF(OR(O1373="",P1373=""),"",IF(AND(AND(MONTH(E1373)&gt;=7,MONTH(E1373)&lt;8),AND(MONTH(F1373)&gt;=7,MONTH(F1373)&lt;8)),(NETWORKDAYS(E1373,F1373,Lister!$D$7:$D$13)-O1373)*N1373/NETWORKDAYS(Lister!$D$19,Lister!$E$19,Lister!$D$7:$D$13),IF(AND(AND(MONTH(E1373)&gt;=7,MONTH(E1373)&lt;8),MONTH(F1373)&gt;7),(NETWORKDAYS(E1373,Lister!$E$19,Lister!$D$7:$D$13)-O1373)*N1373/NETWORKDAYS(Lister!$D$19,Lister!$E$19,Lister!$D$7:$D$13),IF(MONTH(E1373)&gt;7,0)))),0),"")</f>
        <v/>
      </c>
      <c r="T1373" s="46" t="str">
        <f>IFERROR(MAX(IF(OR(O1373="",P1373=""),"",IF(AND(AND(MONTH(E1373)&gt;=8,MONTH(E1373)&lt;9),AND(MONTH(F1373)&gt;=8,MONTH(F1373)&lt;9)),(NETWORKDAYS(E1373,F1373,Lister!$D$7:$D$13)-P1373)*N1373/NETWORKDAYS(Lister!$D$20,Lister!$E$20,Lister!$D$7:$D$13),IF(AND(MONTH(E1373)=7,MONTH(F1373)=8),(NETWORKDAYS(Lister!$D$20,F1373,Lister!$D$7:$D$13)-P1373)*N1373/NETWORKDAYS(Lister!$D$20,Lister!$E$20,Lister!$D$7:$D$13),IF(AND(MONTH(E1373)=7,MONTH(F1373)=7),0)))),0),"")</f>
        <v/>
      </c>
      <c r="U1373" s="78" t="str">
        <f>IF(Ansøgning!U1355="","",Ansøgning!U1355)</f>
        <v/>
      </c>
      <c r="V1373" s="119" t="str">
        <f t="shared" si="147"/>
        <v/>
      </c>
      <c r="W1373" s="120" t="str">
        <f t="shared" si="148"/>
        <v/>
      </c>
      <c r="X1373" s="42" t="str">
        <f t="shared" si="149"/>
        <v/>
      </c>
    </row>
    <row r="1374" spans="1:24" x14ac:dyDescent="0.25">
      <c r="A1374" s="13" t="str">
        <f t="shared" si="150"/>
        <v/>
      </c>
      <c r="B1374" s="75" t="str">
        <f>IF(Ansøgning!B1356="","",Ansøgning!B1356)</f>
        <v/>
      </c>
      <c r="C1374" s="75" t="str">
        <f>IF(Ansøgning!C1356="","",Ansøgning!C1356)</f>
        <v/>
      </c>
      <c r="D1374" s="75" t="str">
        <f>IF(Ansøgning!D1356="","",Ansøgning!D1356)</f>
        <v/>
      </c>
      <c r="E1374" s="76" t="str">
        <f>IF(Ansøgning!E1356="","",Ansøgning!E1356)</f>
        <v/>
      </c>
      <c r="F1374" s="76" t="str">
        <f>IF(Ansøgning!F1356="","",Ansøgning!F1356)</f>
        <v/>
      </c>
      <c r="G1374" s="33" t="str">
        <f>IF(OR(E1374="",F1374=""),"",NETWORKDAYS(E1374,F1374,Lister!$D$7:$D$13))</f>
        <v/>
      </c>
      <c r="H1374" s="76" t="str">
        <f>IF(Ansøgning!H1356="","",Ansøgning!H1356)</f>
        <v/>
      </c>
      <c r="I1374" s="32" t="str">
        <f t="shared" si="144"/>
        <v/>
      </c>
      <c r="J1374" s="77" t="str">
        <f>IF(Ansøgning!J1356="","",Ansøgning!J1356)</f>
        <v/>
      </c>
      <c r="K1374" s="77" t="str">
        <f>IF(Ansøgning!K1356="","",Ansøgning!K1356)</f>
        <v/>
      </c>
      <c r="L1374" s="46" t="str">
        <f t="shared" si="145"/>
        <v/>
      </c>
      <c r="M1374" s="78" t="str">
        <f>IF(Ansøgning!M1356="","",Ansøgning!M1356)</f>
        <v/>
      </c>
      <c r="N1374" s="31" t="str">
        <f t="shared" si="146"/>
        <v/>
      </c>
      <c r="O1374" s="78" t="str">
        <f>IF(Ansøgning!O1356="","",Ansøgning!O1356)</f>
        <v/>
      </c>
      <c r="P1374" s="78" t="str">
        <f>IF(Ansøgning!P1356="","",Ansøgning!P1356)</f>
        <v/>
      </c>
      <c r="Q1374" s="78" t="str">
        <f>IF(Ansøgning!Q1356="","",Ansøgning!Q1356)</f>
        <v/>
      </c>
      <c r="R1374" s="78" t="str">
        <f>IF(Ansøgning!R1356="","",Ansøgning!R1356)</f>
        <v/>
      </c>
      <c r="S1374" s="46" t="str">
        <f>IFERROR(MAX(IF(OR(O1374="",P1374=""),"",IF(AND(AND(MONTH(E1374)&gt;=7,MONTH(E1374)&lt;8),AND(MONTH(F1374)&gt;=7,MONTH(F1374)&lt;8)),(NETWORKDAYS(E1374,F1374,Lister!$D$7:$D$13)-O1374)*N1374/NETWORKDAYS(Lister!$D$19,Lister!$E$19,Lister!$D$7:$D$13),IF(AND(AND(MONTH(E1374)&gt;=7,MONTH(E1374)&lt;8),MONTH(F1374)&gt;7),(NETWORKDAYS(E1374,Lister!$E$19,Lister!$D$7:$D$13)-O1374)*N1374/NETWORKDAYS(Lister!$D$19,Lister!$E$19,Lister!$D$7:$D$13),IF(MONTH(E1374)&gt;7,0)))),0),"")</f>
        <v/>
      </c>
      <c r="T1374" s="46" t="str">
        <f>IFERROR(MAX(IF(OR(O1374="",P1374=""),"",IF(AND(AND(MONTH(E1374)&gt;=8,MONTH(E1374)&lt;9),AND(MONTH(F1374)&gt;=8,MONTH(F1374)&lt;9)),(NETWORKDAYS(E1374,F1374,Lister!$D$7:$D$13)-P1374)*N1374/NETWORKDAYS(Lister!$D$20,Lister!$E$20,Lister!$D$7:$D$13),IF(AND(MONTH(E1374)=7,MONTH(F1374)=8),(NETWORKDAYS(Lister!$D$20,F1374,Lister!$D$7:$D$13)-P1374)*N1374/NETWORKDAYS(Lister!$D$20,Lister!$E$20,Lister!$D$7:$D$13),IF(AND(MONTH(E1374)=7,MONTH(F1374)=7),0)))),0),"")</f>
        <v/>
      </c>
      <c r="U1374" s="78" t="str">
        <f>IF(Ansøgning!U1356="","",Ansøgning!U1356)</f>
        <v/>
      </c>
      <c r="V1374" s="119" t="str">
        <f t="shared" si="147"/>
        <v/>
      </c>
      <c r="W1374" s="120" t="str">
        <f t="shared" si="148"/>
        <v/>
      </c>
      <c r="X1374" s="42" t="str">
        <f t="shared" si="149"/>
        <v/>
      </c>
    </row>
    <row r="1375" spans="1:24" x14ac:dyDescent="0.25">
      <c r="A1375" s="13" t="str">
        <f t="shared" si="150"/>
        <v/>
      </c>
      <c r="B1375" s="75" t="str">
        <f>IF(Ansøgning!B1357="","",Ansøgning!B1357)</f>
        <v/>
      </c>
      <c r="C1375" s="75" t="str">
        <f>IF(Ansøgning!C1357="","",Ansøgning!C1357)</f>
        <v/>
      </c>
      <c r="D1375" s="75" t="str">
        <f>IF(Ansøgning!D1357="","",Ansøgning!D1357)</f>
        <v/>
      </c>
      <c r="E1375" s="76" t="str">
        <f>IF(Ansøgning!E1357="","",Ansøgning!E1357)</f>
        <v/>
      </c>
      <c r="F1375" s="76" t="str">
        <f>IF(Ansøgning!F1357="","",Ansøgning!F1357)</f>
        <v/>
      </c>
      <c r="G1375" s="33" t="str">
        <f>IF(OR(E1375="",F1375=""),"",NETWORKDAYS(E1375,F1375,Lister!$D$7:$D$13))</f>
        <v/>
      </c>
      <c r="H1375" s="76" t="str">
        <f>IF(Ansøgning!H1357="","",Ansøgning!H1357)</f>
        <v/>
      </c>
      <c r="I1375" s="32" t="str">
        <f t="shared" si="144"/>
        <v/>
      </c>
      <c r="J1375" s="77" t="str">
        <f>IF(Ansøgning!J1357="","",Ansøgning!J1357)</f>
        <v/>
      </c>
      <c r="K1375" s="77" t="str">
        <f>IF(Ansøgning!K1357="","",Ansøgning!K1357)</f>
        <v/>
      </c>
      <c r="L1375" s="46" t="str">
        <f t="shared" si="145"/>
        <v/>
      </c>
      <c r="M1375" s="78" t="str">
        <f>IF(Ansøgning!M1357="","",Ansøgning!M1357)</f>
        <v/>
      </c>
      <c r="N1375" s="31" t="str">
        <f t="shared" si="146"/>
        <v/>
      </c>
      <c r="O1375" s="78" t="str">
        <f>IF(Ansøgning!O1357="","",Ansøgning!O1357)</f>
        <v/>
      </c>
      <c r="P1375" s="78" t="str">
        <f>IF(Ansøgning!P1357="","",Ansøgning!P1357)</f>
        <v/>
      </c>
      <c r="Q1375" s="78" t="str">
        <f>IF(Ansøgning!Q1357="","",Ansøgning!Q1357)</f>
        <v/>
      </c>
      <c r="R1375" s="78" t="str">
        <f>IF(Ansøgning!R1357="","",Ansøgning!R1357)</f>
        <v/>
      </c>
      <c r="S1375" s="46" t="str">
        <f>IFERROR(MAX(IF(OR(O1375="",P1375=""),"",IF(AND(AND(MONTH(E1375)&gt;=7,MONTH(E1375)&lt;8),AND(MONTH(F1375)&gt;=7,MONTH(F1375)&lt;8)),(NETWORKDAYS(E1375,F1375,Lister!$D$7:$D$13)-O1375)*N1375/NETWORKDAYS(Lister!$D$19,Lister!$E$19,Lister!$D$7:$D$13),IF(AND(AND(MONTH(E1375)&gt;=7,MONTH(E1375)&lt;8),MONTH(F1375)&gt;7),(NETWORKDAYS(E1375,Lister!$E$19,Lister!$D$7:$D$13)-O1375)*N1375/NETWORKDAYS(Lister!$D$19,Lister!$E$19,Lister!$D$7:$D$13),IF(MONTH(E1375)&gt;7,0)))),0),"")</f>
        <v/>
      </c>
      <c r="T1375" s="46" t="str">
        <f>IFERROR(MAX(IF(OR(O1375="",P1375=""),"",IF(AND(AND(MONTH(E1375)&gt;=8,MONTH(E1375)&lt;9),AND(MONTH(F1375)&gt;=8,MONTH(F1375)&lt;9)),(NETWORKDAYS(E1375,F1375,Lister!$D$7:$D$13)-P1375)*N1375/NETWORKDAYS(Lister!$D$20,Lister!$E$20,Lister!$D$7:$D$13),IF(AND(MONTH(E1375)=7,MONTH(F1375)=8),(NETWORKDAYS(Lister!$D$20,F1375,Lister!$D$7:$D$13)-P1375)*N1375/NETWORKDAYS(Lister!$D$20,Lister!$E$20,Lister!$D$7:$D$13),IF(AND(MONTH(E1375)=7,MONTH(F1375)=7),0)))),0),"")</f>
        <v/>
      </c>
      <c r="U1375" s="78" t="str">
        <f>IF(Ansøgning!U1357="","",Ansøgning!U1357)</f>
        <v/>
      </c>
      <c r="V1375" s="119" t="str">
        <f t="shared" si="147"/>
        <v/>
      </c>
      <c r="W1375" s="120" t="str">
        <f t="shared" si="148"/>
        <v/>
      </c>
      <c r="X1375" s="42" t="str">
        <f t="shared" si="149"/>
        <v/>
      </c>
    </row>
    <row r="1376" spans="1:24" x14ac:dyDescent="0.25">
      <c r="A1376" s="13" t="str">
        <f t="shared" si="150"/>
        <v/>
      </c>
      <c r="B1376" s="75" t="str">
        <f>IF(Ansøgning!B1358="","",Ansøgning!B1358)</f>
        <v/>
      </c>
      <c r="C1376" s="75" t="str">
        <f>IF(Ansøgning!C1358="","",Ansøgning!C1358)</f>
        <v/>
      </c>
      <c r="D1376" s="75" t="str">
        <f>IF(Ansøgning!D1358="","",Ansøgning!D1358)</f>
        <v/>
      </c>
      <c r="E1376" s="76" t="str">
        <f>IF(Ansøgning!E1358="","",Ansøgning!E1358)</f>
        <v/>
      </c>
      <c r="F1376" s="76" t="str">
        <f>IF(Ansøgning!F1358="","",Ansøgning!F1358)</f>
        <v/>
      </c>
      <c r="G1376" s="33" t="str">
        <f>IF(OR(E1376="",F1376=""),"",NETWORKDAYS(E1376,F1376,Lister!$D$7:$D$13))</f>
        <v/>
      </c>
      <c r="H1376" s="76" t="str">
        <f>IF(Ansøgning!H1358="","",Ansøgning!H1358)</f>
        <v/>
      </c>
      <c r="I1376" s="32" t="str">
        <f t="shared" si="144"/>
        <v/>
      </c>
      <c r="J1376" s="77" t="str">
        <f>IF(Ansøgning!J1358="","",Ansøgning!J1358)</f>
        <v/>
      </c>
      <c r="K1376" s="77" t="str">
        <f>IF(Ansøgning!K1358="","",Ansøgning!K1358)</f>
        <v/>
      </c>
      <c r="L1376" s="46" t="str">
        <f t="shared" si="145"/>
        <v/>
      </c>
      <c r="M1376" s="78" t="str">
        <f>IF(Ansøgning!M1358="","",Ansøgning!M1358)</f>
        <v/>
      </c>
      <c r="N1376" s="31" t="str">
        <f t="shared" si="146"/>
        <v/>
      </c>
      <c r="O1376" s="78" t="str">
        <f>IF(Ansøgning!O1358="","",Ansøgning!O1358)</f>
        <v/>
      </c>
      <c r="P1376" s="78" t="str">
        <f>IF(Ansøgning!P1358="","",Ansøgning!P1358)</f>
        <v/>
      </c>
      <c r="Q1376" s="78" t="str">
        <f>IF(Ansøgning!Q1358="","",Ansøgning!Q1358)</f>
        <v/>
      </c>
      <c r="R1376" s="78" t="str">
        <f>IF(Ansøgning!R1358="","",Ansøgning!R1358)</f>
        <v/>
      </c>
      <c r="S1376" s="46" t="str">
        <f>IFERROR(MAX(IF(OR(O1376="",P1376=""),"",IF(AND(AND(MONTH(E1376)&gt;=7,MONTH(E1376)&lt;8),AND(MONTH(F1376)&gt;=7,MONTH(F1376)&lt;8)),(NETWORKDAYS(E1376,F1376,Lister!$D$7:$D$13)-O1376)*N1376/NETWORKDAYS(Lister!$D$19,Lister!$E$19,Lister!$D$7:$D$13),IF(AND(AND(MONTH(E1376)&gt;=7,MONTH(E1376)&lt;8),MONTH(F1376)&gt;7),(NETWORKDAYS(E1376,Lister!$E$19,Lister!$D$7:$D$13)-O1376)*N1376/NETWORKDAYS(Lister!$D$19,Lister!$E$19,Lister!$D$7:$D$13),IF(MONTH(E1376)&gt;7,0)))),0),"")</f>
        <v/>
      </c>
      <c r="T1376" s="46" t="str">
        <f>IFERROR(MAX(IF(OR(O1376="",P1376=""),"",IF(AND(AND(MONTH(E1376)&gt;=8,MONTH(E1376)&lt;9),AND(MONTH(F1376)&gt;=8,MONTH(F1376)&lt;9)),(NETWORKDAYS(E1376,F1376,Lister!$D$7:$D$13)-P1376)*N1376/NETWORKDAYS(Lister!$D$20,Lister!$E$20,Lister!$D$7:$D$13),IF(AND(MONTH(E1376)=7,MONTH(F1376)=8),(NETWORKDAYS(Lister!$D$20,F1376,Lister!$D$7:$D$13)-P1376)*N1376/NETWORKDAYS(Lister!$D$20,Lister!$E$20,Lister!$D$7:$D$13),IF(AND(MONTH(E1376)=7,MONTH(F1376)=7),0)))),0),"")</f>
        <v/>
      </c>
      <c r="U1376" s="78" t="str">
        <f>IF(Ansøgning!U1358="","",Ansøgning!U1358)</f>
        <v/>
      </c>
      <c r="V1376" s="119" t="str">
        <f t="shared" si="147"/>
        <v/>
      </c>
      <c r="W1376" s="120" t="str">
        <f t="shared" si="148"/>
        <v/>
      </c>
      <c r="X1376" s="42" t="str">
        <f t="shared" si="149"/>
        <v/>
      </c>
    </row>
    <row r="1377" spans="1:24" x14ac:dyDescent="0.25">
      <c r="A1377" s="13" t="str">
        <f t="shared" si="150"/>
        <v/>
      </c>
      <c r="B1377" s="75" t="str">
        <f>IF(Ansøgning!B1359="","",Ansøgning!B1359)</f>
        <v/>
      </c>
      <c r="C1377" s="75" t="str">
        <f>IF(Ansøgning!C1359="","",Ansøgning!C1359)</f>
        <v/>
      </c>
      <c r="D1377" s="75" t="str">
        <f>IF(Ansøgning!D1359="","",Ansøgning!D1359)</f>
        <v/>
      </c>
      <c r="E1377" s="76" t="str">
        <f>IF(Ansøgning!E1359="","",Ansøgning!E1359)</f>
        <v/>
      </c>
      <c r="F1377" s="76" t="str">
        <f>IF(Ansøgning!F1359="","",Ansøgning!F1359)</f>
        <v/>
      </c>
      <c r="G1377" s="33" t="str">
        <f>IF(OR(E1377="",F1377=""),"",NETWORKDAYS(E1377,F1377,Lister!$D$7:$D$13))</f>
        <v/>
      </c>
      <c r="H1377" s="76" t="str">
        <f>IF(Ansøgning!H1359="","",Ansøgning!H1359)</f>
        <v/>
      </c>
      <c r="I1377" s="32" t="str">
        <f t="shared" si="144"/>
        <v/>
      </c>
      <c r="J1377" s="77" t="str">
        <f>IF(Ansøgning!J1359="","",Ansøgning!J1359)</f>
        <v/>
      </c>
      <c r="K1377" s="77" t="str">
        <f>IF(Ansøgning!K1359="","",Ansøgning!K1359)</f>
        <v/>
      </c>
      <c r="L1377" s="46" t="str">
        <f t="shared" si="145"/>
        <v/>
      </c>
      <c r="M1377" s="78" t="str">
        <f>IF(Ansøgning!M1359="","",Ansøgning!M1359)</f>
        <v/>
      </c>
      <c r="N1377" s="31" t="str">
        <f t="shared" si="146"/>
        <v/>
      </c>
      <c r="O1377" s="78" t="str">
        <f>IF(Ansøgning!O1359="","",Ansøgning!O1359)</f>
        <v/>
      </c>
      <c r="P1377" s="78" t="str">
        <f>IF(Ansøgning!P1359="","",Ansøgning!P1359)</f>
        <v/>
      </c>
      <c r="Q1377" s="78" t="str">
        <f>IF(Ansøgning!Q1359="","",Ansøgning!Q1359)</f>
        <v/>
      </c>
      <c r="R1377" s="78" t="str">
        <f>IF(Ansøgning!R1359="","",Ansøgning!R1359)</f>
        <v/>
      </c>
      <c r="S1377" s="46" t="str">
        <f>IFERROR(MAX(IF(OR(O1377="",P1377=""),"",IF(AND(AND(MONTH(E1377)&gt;=7,MONTH(E1377)&lt;8),AND(MONTH(F1377)&gt;=7,MONTH(F1377)&lt;8)),(NETWORKDAYS(E1377,F1377,Lister!$D$7:$D$13)-O1377)*N1377/NETWORKDAYS(Lister!$D$19,Lister!$E$19,Lister!$D$7:$D$13),IF(AND(AND(MONTH(E1377)&gt;=7,MONTH(E1377)&lt;8),MONTH(F1377)&gt;7),(NETWORKDAYS(E1377,Lister!$E$19,Lister!$D$7:$D$13)-O1377)*N1377/NETWORKDAYS(Lister!$D$19,Lister!$E$19,Lister!$D$7:$D$13),IF(MONTH(E1377)&gt;7,0)))),0),"")</f>
        <v/>
      </c>
      <c r="T1377" s="46" t="str">
        <f>IFERROR(MAX(IF(OR(O1377="",P1377=""),"",IF(AND(AND(MONTH(E1377)&gt;=8,MONTH(E1377)&lt;9),AND(MONTH(F1377)&gt;=8,MONTH(F1377)&lt;9)),(NETWORKDAYS(E1377,F1377,Lister!$D$7:$D$13)-P1377)*N1377/NETWORKDAYS(Lister!$D$20,Lister!$E$20,Lister!$D$7:$D$13),IF(AND(MONTH(E1377)=7,MONTH(F1377)=8),(NETWORKDAYS(Lister!$D$20,F1377,Lister!$D$7:$D$13)-P1377)*N1377/NETWORKDAYS(Lister!$D$20,Lister!$E$20,Lister!$D$7:$D$13),IF(AND(MONTH(E1377)=7,MONTH(F1377)=7),0)))),0),"")</f>
        <v/>
      </c>
      <c r="U1377" s="78" t="str">
        <f>IF(Ansøgning!U1359="","",Ansøgning!U1359)</f>
        <v/>
      </c>
      <c r="V1377" s="119" t="str">
        <f t="shared" si="147"/>
        <v/>
      </c>
      <c r="W1377" s="120" t="str">
        <f t="shared" si="148"/>
        <v/>
      </c>
      <c r="X1377" s="42" t="str">
        <f t="shared" si="149"/>
        <v/>
      </c>
    </row>
    <row r="1378" spans="1:24" x14ac:dyDescent="0.25">
      <c r="A1378" s="13" t="str">
        <f t="shared" si="150"/>
        <v/>
      </c>
      <c r="B1378" s="75" t="str">
        <f>IF(Ansøgning!B1360="","",Ansøgning!B1360)</f>
        <v/>
      </c>
      <c r="C1378" s="75" t="str">
        <f>IF(Ansøgning!C1360="","",Ansøgning!C1360)</f>
        <v/>
      </c>
      <c r="D1378" s="75" t="str">
        <f>IF(Ansøgning!D1360="","",Ansøgning!D1360)</f>
        <v/>
      </c>
      <c r="E1378" s="76" t="str">
        <f>IF(Ansøgning!E1360="","",Ansøgning!E1360)</f>
        <v/>
      </c>
      <c r="F1378" s="76" t="str">
        <f>IF(Ansøgning!F1360="","",Ansøgning!F1360)</f>
        <v/>
      </c>
      <c r="G1378" s="33" t="str">
        <f>IF(OR(E1378="",F1378=""),"",NETWORKDAYS(E1378,F1378,Lister!$D$7:$D$13))</f>
        <v/>
      </c>
      <c r="H1378" s="76" t="str">
        <f>IF(Ansøgning!H1360="","",Ansøgning!H1360)</f>
        <v/>
      </c>
      <c r="I1378" s="32" t="str">
        <f t="shared" si="144"/>
        <v/>
      </c>
      <c r="J1378" s="77" t="str">
        <f>IF(Ansøgning!J1360="","",Ansøgning!J1360)</f>
        <v/>
      </c>
      <c r="K1378" s="77" t="str">
        <f>IF(Ansøgning!K1360="","",Ansøgning!K1360)</f>
        <v/>
      </c>
      <c r="L1378" s="46" t="str">
        <f t="shared" si="145"/>
        <v/>
      </c>
      <c r="M1378" s="78" t="str">
        <f>IF(Ansøgning!M1360="","",Ansøgning!M1360)</f>
        <v/>
      </c>
      <c r="N1378" s="31" t="str">
        <f t="shared" si="146"/>
        <v/>
      </c>
      <c r="O1378" s="78" t="str">
        <f>IF(Ansøgning!O1360="","",Ansøgning!O1360)</f>
        <v/>
      </c>
      <c r="P1378" s="78" t="str">
        <f>IF(Ansøgning!P1360="","",Ansøgning!P1360)</f>
        <v/>
      </c>
      <c r="Q1378" s="78" t="str">
        <f>IF(Ansøgning!Q1360="","",Ansøgning!Q1360)</f>
        <v/>
      </c>
      <c r="R1378" s="78" t="str">
        <f>IF(Ansøgning!R1360="","",Ansøgning!R1360)</f>
        <v/>
      </c>
      <c r="S1378" s="46" t="str">
        <f>IFERROR(MAX(IF(OR(O1378="",P1378=""),"",IF(AND(AND(MONTH(E1378)&gt;=7,MONTH(E1378)&lt;8),AND(MONTH(F1378)&gt;=7,MONTH(F1378)&lt;8)),(NETWORKDAYS(E1378,F1378,Lister!$D$7:$D$13)-O1378)*N1378/NETWORKDAYS(Lister!$D$19,Lister!$E$19,Lister!$D$7:$D$13),IF(AND(AND(MONTH(E1378)&gt;=7,MONTH(E1378)&lt;8),MONTH(F1378)&gt;7),(NETWORKDAYS(E1378,Lister!$E$19,Lister!$D$7:$D$13)-O1378)*N1378/NETWORKDAYS(Lister!$D$19,Lister!$E$19,Lister!$D$7:$D$13),IF(MONTH(E1378)&gt;7,0)))),0),"")</f>
        <v/>
      </c>
      <c r="T1378" s="46" t="str">
        <f>IFERROR(MAX(IF(OR(O1378="",P1378=""),"",IF(AND(AND(MONTH(E1378)&gt;=8,MONTH(E1378)&lt;9),AND(MONTH(F1378)&gt;=8,MONTH(F1378)&lt;9)),(NETWORKDAYS(E1378,F1378,Lister!$D$7:$D$13)-P1378)*N1378/NETWORKDAYS(Lister!$D$20,Lister!$E$20,Lister!$D$7:$D$13),IF(AND(MONTH(E1378)=7,MONTH(F1378)=8),(NETWORKDAYS(Lister!$D$20,F1378,Lister!$D$7:$D$13)-P1378)*N1378/NETWORKDAYS(Lister!$D$20,Lister!$E$20,Lister!$D$7:$D$13),IF(AND(MONTH(E1378)=7,MONTH(F1378)=7),0)))),0),"")</f>
        <v/>
      </c>
      <c r="U1378" s="78" t="str">
        <f>IF(Ansøgning!U1360="","",Ansøgning!U1360)</f>
        <v/>
      </c>
      <c r="V1378" s="119" t="str">
        <f t="shared" si="147"/>
        <v/>
      </c>
      <c r="W1378" s="120" t="str">
        <f t="shared" si="148"/>
        <v/>
      </c>
      <c r="X1378" s="42" t="str">
        <f t="shared" si="149"/>
        <v/>
      </c>
    </row>
    <row r="1379" spans="1:24" x14ac:dyDescent="0.25">
      <c r="A1379" s="13" t="str">
        <f t="shared" si="150"/>
        <v/>
      </c>
      <c r="B1379" s="75" t="str">
        <f>IF(Ansøgning!B1361="","",Ansøgning!B1361)</f>
        <v/>
      </c>
      <c r="C1379" s="75" t="str">
        <f>IF(Ansøgning!C1361="","",Ansøgning!C1361)</f>
        <v/>
      </c>
      <c r="D1379" s="75" t="str">
        <f>IF(Ansøgning!D1361="","",Ansøgning!D1361)</f>
        <v/>
      </c>
      <c r="E1379" s="76" t="str">
        <f>IF(Ansøgning!E1361="","",Ansøgning!E1361)</f>
        <v/>
      </c>
      <c r="F1379" s="76" t="str">
        <f>IF(Ansøgning!F1361="","",Ansøgning!F1361)</f>
        <v/>
      </c>
      <c r="G1379" s="33" t="str">
        <f>IF(OR(E1379="",F1379=""),"",NETWORKDAYS(E1379,F1379,Lister!$D$7:$D$13))</f>
        <v/>
      </c>
      <c r="H1379" s="76" t="str">
        <f>IF(Ansøgning!H1361="","",Ansøgning!H1361)</f>
        <v/>
      </c>
      <c r="I1379" s="32" t="str">
        <f t="shared" si="144"/>
        <v/>
      </c>
      <c r="J1379" s="77" t="str">
        <f>IF(Ansøgning!J1361="","",Ansøgning!J1361)</f>
        <v/>
      </c>
      <c r="K1379" s="77" t="str">
        <f>IF(Ansøgning!K1361="","",Ansøgning!K1361)</f>
        <v/>
      </c>
      <c r="L1379" s="46" t="str">
        <f t="shared" si="145"/>
        <v/>
      </c>
      <c r="M1379" s="78" t="str">
        <f>IF(Ansøgning!M1361="","",Ansøgning!M1361)</f>
        <v/>
      </c>
      <c r="N1379" s="31" t="str">
        <f t="shared" si="146"/>
        <v/>
      </c>
      <c r="O1379" s="78" t="str">
        <f>IF(Ansøgning!O1361="","",Ansøgning!O1361)</f>
        <v/>
      </c>
      <c r="P1379" s="78" t="str">
        <f>IF(Ansøgning!P1361="","",Ansøgning!P1361)</f>
        <v/>
      </c>
      <c r="Q1379" s="78" t="str">
        <f>IF(Ansøgning!Q1361="","",Ansøgning!Q1361)</f>
        <v/>
      </c>
      <c r="R1379" s="78" t="str">
        <f>IF(Ansøgning!R1361="","",Ansøgning!R1361)</f>
        <v/>
      </c>
      <c r="S1379" s="46" t="str">
        <f>IFERROR(MAX(IF(OR(O1379="",P1379=""),"",IF(AND(AND(MONTH(E1379)&gt;=7,MONTH(E1379)&lt;8),AND(MONTH(F1379)&gt;=7,MONTH(F1379)&lt;8)),(NETWORKDAYS(E1379,F1379,Lister!$D$7:$D$13)-O1379)*N1379/NETWORKDAYS(Lister!$D$19,Lister!$E$19,Lister!$D$7:$D$13),IF(AND(AND(MONTH(E1379)&gt;=7,MONTH(E1379)&lt;8),MONTH(F1379)&gt;7),(NETWORKDAYS(E1379,Lister!$E$19,Lister!$D$7:$D$13)-O1379)*N1379/NETWORKDAYS(Lister!$D$19,Lister!$E$19,Lister!$D$7:$D$13),IF(MONTH(E1379)&gt;7,0)))),0),"")</f>
        <v/>
      </c>
      <c r="T1379" s="46" t="str">
        <f>IFERROR(MAX(IF(OR(O1379="",P1379=""),"",IF(AND(AND(MONTH(E1379)&gt;=8,MONTH(E1379)&lt;9),AND(MONTH(F1379)&gt;=8,MONTH(F1379)&lt;9)),(NETWORKDAYS(E1379,F1379,Lister!$D$7:$D$13)-P1379)*N1379/NETWORKDAYS(Lister!$D$20,Lister!$E$20,Lister!$D$7:$D$13),IF(AND(MONTH(E1379)=7,MONTH(F1379)=8),(NETWORKDAYS(Lister!$D$20,F1379,Lister!$D$7:$D$13)-P1379)*N1379/NETWORKDAYS(Lister!$D$20,Lister!$E$20,Lister!$D$7:$D$13),IF(AND(MONTH(E1379)=7,MONTH(F1379)=7),0)))),0),"")</f>
        <v/>
      </c>
      <c r="U1379" s="78" t="str">
        <f>IF(Ansøgning!U1361="","",Ansøgning!U1361)</f>
        <v/>
      </c>
      <c r="V1379" s="119" t="str">
        <f t="shared" si="147"/>
        <v/>
      </c>
      <c r="W1379" s="120" t="str">
        <f t="shared" si="148"/>
        <v/>
      </c>
      <c r="X1379" s="42" t="str">
        <f t="shared" si="149"/>
        <v/>
      </c>
    </row>
    <row r="1380" spans="1:24" x14ac:dyDescent="0.25">
      <c r="A1380" s="13" t="str">
        <f t="shared" si="150"/>
        <v/>
      </c>
      <c r="B1380" s="75" t="str">
        <f>IF(Ansøgning!B1362="","",Ansøgning!B1362)</f>
        <v/>
      </c>
      <c r="C1380" s="75" t="str">
        <f>IF(Ansøgning!C1362="","",Ansøgning!C1362)</f>
        <v/>
      </c>
      <c r="D1380" s="75" t="str">
        <f>IF(Ansøgning!D1362="","",Ansøgning!D1362)</f>
        <v/>
      </c>
      <c r="E1380" s="76" t="str">
        <f>IF(Ansøgning!E1362="","",Ansøgning!E1362)</f>
        <v/>
      </c>
      <c r="F1380" s="76" t="str">
        <f>IF(Ansøgning!F1362="","",Ansøgning!F1362)</f>
        <v/>
      </c>
      <c r="G1380" s="33" t="str">
        <f>IF(OR(E1380="",F1380=""),"",NETWORKDAYS(E1380,F1380,Lister!$D$7:$D$13))</f>
        <v/>
      </c>
      <c r="H1380" s="76" t="str">
        <f>IF(Ansøgning!H1362="","",Ansøgning!H1362)</f>
        <v/>
      </c>
      <c r="I1380" s="32" t="str">
        <f t="shared" si="144"/>
        <v/>
      </c>
      <c r="J1380" s="77" t="str">
        <f>IF(Ansøgning!J1362="","",Ansøgning!J1362)</f>
        <v/>
      </c>
      <c r="K1380" s="77" t="str">
        <f>IF(Ansøgning!K1362="","",Ansøgning!K1362)</f>
        <v/>
      </c>
      <c r="L1380" s="46" t="str">
        <f t="shared" si="145"/>
        <v/>
      </c>
      <c r="M1380" s="78" t="str">
        <f>IF(Ansøgning!M1362="","",Ansøgning!M1362)</f>
        <v/>
      </c>
      <c r="N1380" s="31" t="str">
        <f t="shared" si="146"/>
        <v/>
      </c>
      <c r="O1380" s="78" t="str">
        <f>IF(Ansøgning!O1362="","",Ansøgning!O1362)</f>
        <v/>
      </c>
      <c r="P1380" s="78" t="str">
        <f>IF(Ansøgning!P1362="","",Ansøgning!P1362)</f>
        <v/>
      </c>
      <c r="Q1380" s="78" t="str">
        <f>IF(Ansøgning!Q1362="","",Ansøgning!Q1362)</f>
        <v/>
      </c>
      <c r="R1380" s="78" t="str">
        <f>IF(Ansøgning!R1362="","",Ansøgning!R1362)</f>
        <v/>
      </c>
      <c r="S1380" s="46" t="str">
        <f>IFERROR(MAX(IF(OR(O1380="",P1380=""),"",IF(AND(AND(MONTH(E1380)&gt;=7,MONTH(E1380)&lt;8),AND(MONTH(F1380)&gt;=7,MONTH(F1380)&lt;8)),(NETWORKDAYS(E1380,F1380,Lister!$D$7:$D$13)-O1380)*N1380/NETWORKDAYS(Lister!$D$19,Lister!$E$19,Lister!$D$7:$D$13),IF(AND(AND(MONTH(E1380)&gt;=7,MONTH(E1380)&lt;8),MONTH(F1380)&gt;7),(NETWORKDAYS(E1380,Lister!$E$19,Lister!$D$7:$D$13)-O1380)*N1380/NETWORKDAYS(Lister!$D$19,Lister!$E$19,Lister!$D$7:$D$13),IF(MONTH(E1380)&gt;7,0)))),0),"")</f>
        <v/>
      </c>
      <c r="T1380" s="46" t="str">
        <f>IFERROR(MAX(IF(OR(O1380="",P1380=""),"",IF(AND(AND(MONTH(E1380)&gt;=8,MONTH(E1380)&lt;9),AND(MONTH(F1380)&gt;=8,MONTH(F1380)&lt;9)),(NETWORKDAYS(E1380,F1380,Lister!$D$7:$D$13)-P1380)*N1380/NETWORKDAYS(Lister!$D$20,Lister!$E$20,Lister!$D$7:$D$13),IF(AND(MONTH(E1380)=7,MONTH(F1380)=8),(NETWORKDAYS(Lister!$D$20,F1380,Lister!$D$7:$D$13)-P1380)*N1380/NETWORKDAYS(Lister!$D$20,Lister!$E$20,Lister!$D$7:$D$13),IF(AND(MONTH(E1380)=7,MONTH(F1380)=7),0)))),0),"")</f>
        <v/>
      </c>
      <c r="U1380" s="78" t="str">
        <f>IF(Ansøgning!U1362="","",Ansøgning!U1362)</f>
        <v/>
      </c>
      <c r="V1380" s="119" t="str">
        <f t="shared" si="147"/>
        <v/>
      </c>
      <c r="W1380" s="120" t="str">
        <f t="shared" si="148"/>
        <v/>
      </c>
      <c r="X1380" s="42" t="str">
        <f t="shared" si="149"/>
        <v/>
      </c>
    </row>
    <row r="1381" spans="1:24" x14ac:dyDescent="0.25">
      <c r="A1381" s="13" t="str">
        <f t="shared" si="150"/>
        <v/>
      </c>
      <c r="B1381" s="75" t="str">
        <f>IF(Ansøgning!B1363="","",Ansøgning!B1363)</f>
        <v/>
      </c>
      <c r="C1381" s="75" t="str">
        <f>IF(Ansøgning!C1363="","",Ansøgning!C1363)</f>
        <v/>
      </c>
      <c r="D1381" s="75" t="str">
        <f>IF(Ansøgning!D1363="","",Ansøgning!D1363)</f>
        <v/>
      </c>
      <c r="E1381" s="76" t="str">
        <f>IF(Ansøgning!E1363="","",Ansøgning!E1363)</f>
        <v/>
      </c>
      <c r="F1381" s="76" t="str">
        <f>IF(Ansøgning!F1363="","",Ansøgning!F1363)</f>
        <v/>
      </c>
      <c r="G1381" s="33" t="str">
        <f>IF(OR(E1381="",F1381=""),"",NETWORKDAYS(E1381,F1381,Lister!$D$7:$D$13))</f>
        <v/>
      </c>
      <c r="H1381" s="76" t="str">
        <f>IF(Ansøgning!H1363="","",Ansøgning!H1363)</f>
        <v/>
      </c>
      <c r="I1381" s="32" t="str">
        <f t="shared" si="144"/>
        <v/>
      </c>
      <c r="J1381" s="77" t="str">
        <f>IF(Ansøgning!J1363="","",Ansøgning!J1363)</f>
        <v/>
      </c>
      <c r="K1381" s="77" t="str">
        <f>IF(Ansøgning!K1363="","",Ansøgning!K1363)</f>
        <v/>
      </c>
      <c r="L1381" s="46" t="str">
        <f t="shared" si="145"/>
        <v/>
      </c>
      <c r="M1381" s="78" t="str">
        <f>IF(Ansøgning!M1363="","",Ansøgning!M1363)</f>
        <v/>
      </c>
      <c r="N1381" s="31" t="str">
        <f t="shared" si="146"/>
        <v/>
      </c>
      <c r="O1381" s="78" t="str">
        <f>IF(Ansøgning!O1363="","",Ansøgning!O1363)</f>
        <v/>
      </c>
      <c r="P1381" s="78" t="str">
        <f>IF(Ansøgning!P1363="","",Ansøgning!P1363)</f>
        <v/>
      </c>
      <c r="Q1381" s="78" t="str">
        <f>IF(Ansøgning!Q1363="","",Ansøgning!Q1363)</f>
        <v/>
      </c>
      <c r="R1381" s="78" t="str">
        <f>IF(Ansøgning!R1363="","",Ansøgning!R1363)</f>
        <v/>
      </c>
      <c r="S1381" s="46" t="str">
        <f>IFERROR(MAX(IF(OR(O1381="",P1381=""),"",IF(AND(AND(MONTH(E1381)&gt;=7,MONTH(E1381)&lt;8),AND(MONTH(F1381)&gt;=7,MONTH(F1381)&lt;8)),(NETWORKDAYS(E1381,F1381,Lister!$D$7:$D$13)-O1381)*N1381/NETWORKDAYS(Lister!$D$19,Lister!$E$19,Lister!$D$7:$D$13),IF(AND(AND(MONTH(E1381)&gt;=7,MONTH(E1381)&lt;8),MONTH(F1381)&gt;7),(NETWORKDAYS(E1381,Lister!$E$19,Lister!$D$7:$D$13)-O1381)*N1381/NETWORKDAYS(Lister!$D$19,Lister!$E$19,Lister!$D$7:$D$13),IF(MONTH(E1381)&gt;7,0)))),0),"")</f>
        <v/>
      </c>
      <c r="T1381" s="46" t="str">
        <f>IFERROR(MAX(IF(OR(O1381="",P1381=""),"",IF(AND(AND(MONTH(E1381)&gt;=8,MONTH(E1381)&lt;9),AND(MONTH(F1381)&gt;=8,MONTH(F1381)&lt;9)),(NETWORKDAYS(E1381,F1381,Lister!$D$7:$D$13)-P1381)*N1381/NETWORKDAYS(Lister!$D$20,Lister!$E$20,Lister!$D$7:$D$13),IF(AND(MONTH(E1381)=7,MONTH(F1381)=8),(NETWORKDAYS(Lister!$D$20,F1381,Lister!$D$7:$D$13)-P1381)*N1381/NETWORKDAYS(Lister!$D$20,Lister!$E$20,Lister!$D$7:$D$13),IF(AND(MONTH(E1381)=7,MONTH(F1381)=7),0)))),0),"")</f>
        <v/>
      </c>
      <c r="U1381" s="78" t="str">
        <f>IF(Ansøgning!U1363="","",Ansøgning!U1363)</f>
        <v/>
      </c>
      <c r="V1381" s="119" t="str">
        <f t="shared" si="147"/>
        <v/>
      </c>
      <c r="W1381" s="120" t="str">
        <f t="shared" si="148"/>
        <v/>
      </c>
      <c r="X1381" s="42" t="str">
        <f t="shared" si="149"/>
        <v/>
      </c>
    </row>
    <row r="1382" spans="1:24" x14ac:dyDescent="0.25">
      <c r="A1382" s="13" t="str">
        <f t="shared" si="150"/>
        <v/>
      </c>
      <c r="B1382" s="75" t="str">
        <f>IF(Ansøgning!B1364="","",Ansøgning!B1364)</f>
        <v/>
      </c>
      <c r="C1382" s="75" t="str">
        <f>IF(Ansøgning!C1364="","",Ansøgning!C1364)</f>
        <v/>
      </c>
      <c r="D1382" s="75" t="str">
        <f>IF(Ansøgning!D1364="","",Ansøgning!D1364)</f>
        <v/>
      </c>
      <c r="E1382" s="76" t="str">
        <f>IF(Ansøgning!E1364="","",Ansøgning!E1364)</f>
        <v/>
      </c>
      <c r="F1382" s="76" t="str">
        <f>IF(Ansøgning!F1364="","",Ansøgning!F1364)</f>
        <v/>
      </c>
      <c r="G1382" s="33" t="str">
        <f>IF(OR(E1382="",F1382=""),"",NETWORKDAYS(E1382,F1382,Lister!$D$7:$D$13))</f>
        <v/>
      </c>
      <c r="H1382" s="76" t="str">
        <f>IF(Ansøgning!H1364="","",Ansøgning!H1364)</f>
        <v/>
      </c>
      <c r="I1382" s="32" t="str">
        <f t="shared" si="144"/>
        <v/>
      </c>
      <c r="J1382" s="77" t="str">
        <f>IF(Ansøgning!J1364="","",Ansøgning!J1364)</f>
        <v/>
      </c>
      <c r="K1382" s="77" t="str">
        <f>IF(Ansøgning!K1364="","",Ansøgning!K1364)</f>
        <v/>
      </c>
      <c r="L1382" s="46" t="str">
        <f t="shared" si="145"/>
        <v/>
      </c>
      <c r="M1382" s="78" t="str">
        <f>IF(Ansøgning!M1364="","",Ansøgning!M1364)</f>
        <v/>
      </c>
      <c r="N1382" s="31" t="str">
        <f t="shared" si="146"/>
        <v/>
      </c>
      <c r="O1382" s="78" t="str">
        <f>IF(Ansøgning!O1364="","",Ansøgning!O1364)</f>
        <v/>
      </c>
      <c r="P1382" s="78" t="str">
        <f>IF(Ansøgning!P1364="","",Ansøgning!P1364)</f>
        <v/>
      </c>
      <c r="Q1382" s="78" t="str">
        <f>IF(Ansøgning!Q1364="","",Ansøgning!Q1364)</f>
        <v/>
      </c>
      <c r="R1382" s="78" t="str">
        <f>IF(Ansøgning!R1364="","",Ansøgning!R1364)</f>
        <v/>
      </c>
      <c r="S1382" s="46" t="str">
        <f>IFERROR(MAX(IF(OR(O1382="",P1382=""),"",IF(AND(AND(MONTH(E1382)&gt;=7,MONTH(E1382)&lt;8),AND(MONTH(F1382)&gt;=7,MONTH(F1382)&lt;8)),(NETWORKDAYS(E1382,F1382,Lister!$D$7:$D$13)-O1382)*N1382/NETWORKDAYS(Lister!$D$19,Lister!$E$19,Lister!$D$7:$D$13),IF(AND(AND(MONTH(E1382)&gt;=7,MONTH(E1382)&lt;8),MONTH(F1382)&gt;7),(NETWORKDAYS(E1382,Lister!$E$19,Lister!$D$7:$D$13)-O1382)*N1382/NETWORKDAYS(Lister!$D$19,Lister!$E$19,Lister!$D$7:$D$13),IF(MONTH(E1382)&gt;7,0)))),0),"")</f>
        <v/>
      </c>
      <c r="T1382" s="46" t="str">
        <f>IFERROR(MAX(IF(OR(O1382="",P1382=""),"",IF(AND(AND(MONTH(E1382)&gt;=8,MONTH(E1382)&lt;9),AND(MONTH(F1382)&gt;=8,MONTH(F1382)&lt;9)),(NETWORKDAYS(E1382,F1382,Lister!$D$7:$D$13)-P1382)*N1382/NETWORKDAYS(Lister!$D$20,Lister!$E$20,Lister!$D$7:$D$13),IF(AND(MONTH(E1382)=7,MONTH(F1382)=8),(NETWORKDAYS(Lister!$D$20,F1382,Lister!$D$7:$D$13)-P1382)*N1382/NETWORKDAYS(Lister!$D$20,Lister!$E$20,Lister!$D$7:$D$13),IF(AND(MONTH(E1382)=7,MONTH(F1382)=7),0)))),0),"")</f>
        <v/>
      </c>
      <c r="U1382" s="78" t="str">
        <f>IF(Ansøgning!U1364="","",Ansøgning!U1364)</f>
        <v/>
      </c>
      <c r="V1382" s="119" t="str">
        <f t="shared" si="147"/>
        <v/>
      </c>
      <c r="W1382" s="120" t="str">
        <f t="shared" si="148"/>
        <v/>
      </c>
      <c r="X1382" s="42" t="str">
        <f t="shared" si="149"/>
        <v/>
      </c>
    </row>
    <row r="1383" spans="1:24" x14ac:dyDescent="0.25">
      <c r="A1383" s="13" t="str">
        <f t="shared" si="150"/>
        <v/>
      </c>
      <c r="B1383" s="75" t="str">
        <f>IF(Ansøgning!B1365="","",Ansøgning!B1365)</f>
        <v/>
      </c>
      <c r="C1383" s="75" t="str">
        <f>IF(Ansøgning!C1365="","",Ansøgning!C1365)</f>
        <v/>
      </c>
      <c r="D1383" s="75" t="str">
        <f>IF(Ansøgning!D1365="","",Ansøgning!D1365)</f>
        <v/>
      </c>
      <c r="E1383" s="76" t="str">
        <f>IF(Ansøgning!E1365="","",Ansøgning!E1365)</f>
        <v/>
      </c>
      <c r="F1383" s="76" t="str">
        <f>IF(Ansøgning!F1365="","",Ansøgning!F1365)</f>
        <v/>
      </c>
      <c r="G1383" s="33" t="str">
        <f>IF(OR(E1383="",F1383=""),"",NETWORKDAYS(E1383,F1383,Lister!$D$7:$D$13))</f>
        <v/>
      </c>
      <c r="H1383" s="76" t="str">
        <f>IF(Ansøgning!H1365="","",Ansøgning!H1365)</f>
        <v/>
      </c>
      <c r="I1383" s="32" t="str">
        <f t="shared" ref="I1383:I1446" si="151">IF(H1383="","",IF(H1383="Funktionær",0.75,IF(H1383="Ikke-funktionær",0.9,IF(H1383="Elev/lærling",0.9))))</f>
        <v/>
      </c>
      <c r="J1383" s="77" t="str">
        <f>IF(Ansøgning!J1365="","",Ansøgning!J1365)</f>
        <v/>
      </c>
      <c r="K1383" s="77" t="str">
        <f>IF(Ansøgning!K1365="","",Ansøgning!K1365)</f>
        <v/>
      </c>
      <c r="L1383" s="46" t="str">
        <f t="shared" ref="L1383:L1446" si="152">IF(J1383="","",J1383-K1383)</f>
        <v/>
      </c>
      <c r="M1383" s="78" t="str">
        <f>IF(Ansøgning!M1365="","",Ansøgning!M1365)</f>
        <v/>
      </c>
      <c r="N1383" s="31" t="str">
        <f t="shared" ref="N1383:N1446" si="153">IF(B1383="","",IF(L1383*I1383&gt;30000*IF(M1383&gt;37,37,M1383)/37,30000*IF(M1383&gt;37,37,M1383)/37,L1383*I1383))</f>
        <v/>
      </c>
      <c r="O1383" s="78" t="str">
        <f>IF(Ansøgning!O1365="","",Ansøgning!O1365)</f>
        <v/>
      </c>
      <c r="P1383" s="78" t="str">
        <f>IF(Ansøgning!P1365="","",Ansøgning!P1365)</f>
        <v/>
      </c>
      <c r="Q1383" s="78" t="str">
        <f>IF(Ansøgning!Q1365="","",Ansøgning!Q1365)</f>
        <v/>
      </c>
      <c r="R1383" s="78" t="str">
        <f>IF(Ansøgning!R1365="","",Ansøgning!R1365)</f>
        <v/>
      </c>
      <c r="S1383" s="46" t="str">
        <f>IFERROR(MAX(IF(OR(O1383="",P1383=""),"",IF(AND(AND(MONTH(E1383)&gt;=7,MONTH(E1383)&lt;8),AND(MONTH(F1383)&gt;=7,MONTH(F1383)&lt;8)),(NETWORKDAYS(E1383,F1383,Lister!$D$7:$D$13)-O1383)*N1383/NETWORKDAYS(Lister!$D$19,Lister!$E$19,Lister!$D$7:$D$13),IF(AND(AND(MONTH(E1383)&gt;=7,MONTH(E1383)&lt;8),MONTH(F1383)&gt;7),(NETWORKDAYS(E1383,Lister!$E$19,Lister!$D$7:$D$13)-O1383)*N1383/NETWORKDAYS(Lister!$D$19,Lister!$E$19,Lister!$D$7:$D$13),IF(MONTH(E1383)&gt;7,0)))),0),"")</f>
        <v/>
      </c>
      <c r="T1383" s="46" t="str">
        <f>IFERROR(MAX(IF(OR(O1383="",P1383=""),"",IF(AND(AND(MONTH(E1383)&gt;=8,MONTH(E1383)&lt;9),AND(MONTH(F1383)&gt;=8,MONTH(F1383)&lt;9)),(NETWORKDAYS(E1383,F1383,Lister!$D$7:$D$13)-P1383)*N1383/NETWORKDAYS(Lister!$D$20,Lister!$E$20,Lister!$D$7:$D$13),IF(AND(MONTH(E1383)=7,MONTH(F1383)=8),(NETWORKDAYS(Lister!$D$20,F1383,Lister!$D$7:$D$13)-P1383)*N1383/NETWORKDAYS(Lister!$D$20,Lister!$E$20,Lister!$D$7:$D$13),IF(AND(MONTH(E1383)=7,MONTH(F1383)=7),0)))),0),"")</f>
        <v/>
      </c>
      <c r="U1383" s="78" t="str">
        <f>IF(Ansøgning!U1365="","",Ansøgning!U1365)</f>
        <v/>
      </c>
      <c r="V1383" s="119" t="str">
        <f t="shared" ref="V1383:V1446" si="154">IFERROR(21/31*N1383,"")</f>
        <v/>
      </c>
      <c r="W1383" s="120" t="str">
        <f t="shared" ref="W1383:W1446" si="155">IFERROR(MAX(IF(AND(ISNUMBER(Q1383),ISNUMBER(R1383)),IF(S1383+T1383-V1383&gt;N1383,N1383,S1383-T1383),""),0),"")</f>
        <v/>
      </c>
      <c r="X1383" s="42" t="str">
        <f t="shared" ref="X1383:X1446" si="156">IF(W1383="","",W1383-U1383)</f>
        <v/>
      </c>
    </row>
    <row r="1384" spans="1:24" x14ac:dyDescent="0.25">
      <c r="A1384" s="13" t="str">
        <f t="shared" ref="A1384:A1447" si="157">IF(B1384="","",A1383+1)</f>
        <v/>
      </c>
      <c r="B1384" s="75" t="str">
        <f>IF(Ansøgning!B1366="","",Ansøgning!B1366)</f>
        <v/>
      </c>
      <c r="C1384" s="75" t="str">
        <f>IF(Ansøgning!C1366="","",Ansøgning!C1366)</f>
        <v/>
      </c>
      <c r="D1384" s="75" t="str">
        <f>IF(Ansøgning!D1366="","",Ansøgning!D1366)</f>
        <v/>
      </c>
      <c r="E1384" s="76" t="str">
        <f>IF(Ansøgning!E1366="","",Ansøgning!E1366)</f>
        <v/>
      </c>
      <c r="F1384" s="76" t="str">
        <f>IF(Ansøgning!F1366="","",Ansøgning!F1366)</f>
        <v/>
      </c>
      <c r="G1384" s="33" t="str">
        <f>IF(OR(E1384="",F1384=""),"",NETWORKDAYS(E1384,F1384,Lister!$D$7:$D$13))</f>
        <v/>
      </c>
      <c r="H1384" s="76" t="str">
        <f>IF(Ansøgning!H1366="","",Ansøgning!H1366)</f>
        <v/>
      </c>
      <c r="I1384" s="32" t="str">
        <f t="shared" si="151"/>
        <v/>
      </c>
      <c r="J1384" s="77" t="str">
        <f>IF(Ansøgning!J1366="","",Ansøgning!J1366)</f>
        <v/>
      </c>
      <c r="K1384" s="77" t="str">
        <f>IF(Ansøgning!K1366="","",Ansøgning!K1366)</f>
        <v/>
      </c>
      <c r="L1384" s="46" t="str">
        <f t="shared" si="152"/>
        <v/>
      </c>
      <c r="M1384" s="78" t="str">
        <f>IF(Ansøgning!M1366="","",Ansøgning!M1366)</f>
        <v/>
      </c>
      <c r="N1384" s="31" t="str">
        <f t="shared" si="153"/>
        <v/>
      </c>
      <c r="O1384" s="78" t="str">
        <f>IF(Ansøgning!O1366="","",Ansøgning!O1366)</f>
        <v/>
      </c>
      <c r="P1384" s="78" t="str">
        <f>IF(Ansøgning!P1366="","",Ansøgning!P1366)</f>
        <v/>
      </c>
      <c r="Q1384" s="78" t="str">
        <f>IF(Ansøgning!Q1366="","",Ansøgning!Q1366)</f>
        <v/>
      </c>
      <c r="R1384" s="78" t="str">
        <f>IF(Ansøgning!R1366="","",Ansøgning!R1366)</f>
        <v/>
      </c>
      <c r="S1384" s="46" t="str">
        <f>IFERROR(MAX(IF(OR(O1384="",P1384=""),"",IF(AND(AND(MONTH(E1384)&gt;=7,MONTH(E1384)&lt;8),AND(MONTH(F1384)&gt;=7,MONTH(F1384)&lt;8)),(NETWORKDAYS(E1384,F1384,Lister!$D$7:$D$13)-O1384)*N1384/NETWORKDAYS(Lister!$D$19,Lister!$E$19,Lister!$D$7:$D$13),IF(AND(AND(MONTH(E1384)&gt;=7,MONTH(E1384)&lt;8),MONTH(F1384)&gt;7),(NETWORKDAYS(E1384,Lister!$E$19,Lister!$D$7:$D$13)-O1384)*N1384/NETWORKDAYS(Lister!$D$19,Lister!$E$19,Lister!$D$7:$D$13),IF(MONTH(E1384)&gt;7,0)))),0),"")</f>
        <v/>
      </c>
      <c r="T1384" s="46" t="str">
        <f>IFERROR(MAX(IF(OR(O1384="",P1384=""),"",IF(AND(AND(MONTH(E1384)&gt;=8,MONTH(E1384)&lt;9),AND(MONTH(F1384)&gt;=8,MONTH(F1384)&lt;9)),(NETWORKDAYS(E1384,F1384,Lister!$D$7:$D$13)-P1384)*N1384/NETWORKDAYS(Lister!$D$20,Lister!$E$20,Lister!$D$7:$D$13),IF(AND(MONTH(E1384)=7,MONTH(F1384)=8),(NETWORKDAYS(Lister!$D$20,F1384,Lister!$D$7:$D$13)-P1384)*N1384/NETWORKDAYS(Lister!$D$20,Lister!$E$20,Lister!$D$7:$D$13),IF(AND(MONTH(E1384)=7,MONTH(F1384)=7),0)))),0),"")</f>
        <v/>
      </c>
      <c r="U1384" s="78" t="str">
        <f>IF(Ansøgning!U1366="","",Ansøgning!U1366)</f>
        <v/>
      </c>
      <c r="V1384" s="119" t="str">
        <f t="shared" si="154"/>
        <v/>
      </c>
      <c r="W1384" s="120" t="str">
        <f t="shared" si="155"/>
        <v/>
      </c>
      <c r="X1384" s="42" t="str">
        <f t="shared" si="156"/>
        <v/>
      </c>
    </row>
    <row r="1385" spans="1:24" x14ac:dyDescent="0.25">
      <c r="A1385" s="13" t="str">
        <f t="shared" si="157"/>
        <v/>
      </c>
      <c r="B1385" s="75" t="str">
        <f>IF(Ansøgning!B1367="","",Ansøgning!B1367)</f>
        <v/>
      </c>
      <c r="C1385" s="75" t="str">
        <f>IF(Ansøgning!C1367="","",Ansøgning!C1367)</f>
        <v/>
      </c>
      <c r="D1385" s="75" t="str">
        <f>IF(Ansøgning!D1367="","",Ansøgning!D1367)</f>
        <v/>
      </c>
      <c r="E1385" s="76" t="str">
        <f>IF(Ansøgning!E1367="","",Ansøgning!E1367)</f>
        <v/>
      </c>
      <c r="F1385" s="76" t="str">
        <f>IF(Ansøgning!F1367="","",Ansøgning!F1367)</f>
        <v/>
      </c>
      <c r="G1385" s="33" t="str">
        <f>IF(OR(E1385="",F1385=""),"",NETWORKDAYS(E1385,F1385,Lister!$D$7:$D$13))</f>
        <v/>
      </c>
      <c r="H1385" s="76" t="str">
        <f>IF(Ansøgning!H1367="","",Ansøgning!H1367)</f>
        <v/>
      </c>
      <c r="I1385" s="32" t="str">
        <f t="shared" si="151"/>
        <v/>
      </c>
      <c r="J1385" s="77" t="str">
        <f>IF(Ansøgning!J1367="","",Ansøgning!J1367)</f>
        <v/>
      </c>
      <c r="K1385" s="77" t="str">
        <f>IF(Ansøgning!K1367="","",Ansøgning!K1367)</f>
        <v/>
      </c>
      <c r="L1385" s="46" t="str">
        <f t="shared" si="152"/>
        <v/>
      </c>
      <c r="M1385" s="78" t="str">
        <f>IF(Ansøgning!M1367="","",Ansøgning!M1367)</f>
        <v/>
      </c>
      <c r="N1385" s="31" t="str">
        <f t="shared" si="153"/>
        <v/>
      </c>
      <c r="O1385" s="78" t="str">
        <f>IF(Ansøgning!O1367="","",Ansøgning!O1367)</f>
        <v/>
      </c>
      <c r="P1385" s="78" t="str">
        <f>IF(Ansøgning!P1367="","",Ansøgning!P1367)</f>
        <v/>
      </c>
      <c r="Q1385" s="78" t="str">
        <f>IF(Ansøgning!Q1367="","",Ansøgning!Q1367)</f>
        <v/>
      </c>
      <c r="R1385" s="78" t="str">
        <f>IF(Ansøgning!R1367="","",Ansøgning!R1367)</f>
        <v/>
      </c>
      <c r="S1385" s="46" t="str">
        <f>IFERROR(MAX(IF(OR(O1385="",P1385=""),"",IF(AND(AND(MONTH(E1385)&gt;=7,MONTH(E1385)&lt;8),AND(MONTH(F1385)&gt;=7,MONTH(F1385)&lt;8)),(NETWORKDAYS(E1385,F1385,Lister!$D$7:$D$13)-O1385)*N1385/NETWORKDAYS(Lister!$D$19,Lister!$E$19,Lister!$D$7:$D$13),IF(AND(AND(MONTH(E1385)&gt;=7,MONTH(E1385)&lt;8),MONTH(F1385)&gt;7),(NETWORKDAYS(E1385,Lister!$E$19,Lister!$D$7:$D$13)-O1385)*N1385/NETWORKDAYS(Lister!$D$19,Lister!$E$19,Lister!$D$7:$D$13),IF(MONTH(E1385)&gt;7,0)))),0),"")</f>
        <v/>
      </c>
      <c r="T1385" s="46" t="str">
        <f>IFERROR(MAX(IF(OR(O1385="",P1385=""),"",IF(AND(AND(MONTH(E1385)&gt;=8,MONTH(E1385)&lt;9),AND(MONTH(F1385)&gt;=8,MONTH(F1385)&lt;9)),(NETWORKDAYS(E1385,F1385,Lister!$D$7:$D$13)-P1385)*N1385/NETWORKDAYS(Lister!$D$20,Lister!$E$20,Lister!$D$7:$D$13),IF(AND(MONTH(E1385)=7,MONTH(F1385)=8),(NETWORKDAYS(Lister!$D$20,F1385,Lister!$D$7:$D$13)-P1385)*N1385/NETWORKDAYS(Lister!$D$20,Lister!$E$20,Lister!$D$7:$D$13),IF(AND(MONTH(E1385)=7,MONTH(F1385)=7),0)))),0),"")</f>
        <v/>
      </c>
      <c r="U1385" s="78" t="str">
        <f>IF(Ansøgning!U1367="","",Ansøgning!U1367)</f>
        <v/>
      </c>
      <c r="V1385" s="119" t="str">
        <f t="shared" si="154"/>
        <v/>
      </c>
      <c r="W1385" s="120" t="str">
        <f t="shared" si="155"/>
        <v/>
      </c>
      <c r="X1385" s="42" t="str">
        <f t="shared" si="156"/>
        <v/>
      </c>
    </row>
    <row r="1386" spans="1:24" x14ac:dyDescent="0.25">
      <c r="A1386" s="13" t="str">
        <f t="shared" si="157"/>
        <v/>
      </c>
      <c r="B1386" s="75" t="str">
        <f>IF(Ansøgning!B1368="","",Ansøgning!B1368)</f>
        <v/>
      </c>
      <c r="C1386" s="75" t="str">
        <f>IF(Ansøgning!C1368="","",Ansøgning!C1368)</f>
        <v/>
      </c>
      <c r="D1386" s="75" t="str">
        <f>IF(Ansøgning!D1368="","",Ansøgning!D1368)</f>
        <v/>
      </c>
      <c r="E1386" s="76" t="str">
        <f>IF(Ansøgning!E1368="","",Ansøgning!E1368)</f>
        <v/>
      </c>
      <c r="F1386" s="76" t="str">
        <f>IF(Ansøgning!F1368="","",Ansøgning!F1368)</f>
        <v/>
      </c>
      <c r="G1386" s="33" t="str">
        <f>IF(OR(E1386="",F1386=""),"",NETWORKDAYS(E1386,F1386,Lister!$D$7:$D$13))</f>
        <v/>
      </c>
      <c r="H1386" s="76" t="str">
        <f>IF(Ansøgning!H1368="","",Ansøgning!H1368)</f>
        <v/>
      </c>
      <c r="I1386" s="32" t="str">
        <f t="shared" si="151"/>
        <v/>
      </c>
      <c r="J1386" s="77" t="str">
        <f>IF(Ansøgning!J1368="","",Ansøgning!J1368)</f>
        <v/>
      </c>
      <c r="K1386" s="77" t="str">
        <f>IF(Ansøgning!K1368="","",Ansøgning!K1368)</f>
        <v/>
      </c>
      <c r="L1386" s="46" t="str">
        <f t="shared" si="152"/>
        <v/>
      </c>
      <c r="M1386" s="78" t="str">
        <f>IF(Ansøgning!M1368="","",Ansøgning!M1368)</f>
        <v/>
      </c>
      <c r="N1386" s="31" t="str">
        <f t="shared" si="153"/>
        <v/>
      </c>
      <c r="O1386" s="78" t="str">
        <f>IF(Ansøgning!O1368="","",Ansøgning!O1368)</f>
        <v/>
      </c>
      <c r="P1386" s="78" t="str">
        <f>IF(Ansøgning!P1368="","",Ansøgning!P1368)</f>
        <v/>
      </c>
      <c r="Q1386" s="78" t="str">
        <f>IF(Ansøgning!Q1368="","",Ansøgning!Q1368)</f>
        <v/>
      </c>
      <c r="R1386" s="78" t="str">
        <f>IF(Ansøgning!R1368="","",Ansøgning!R1368)</f>
        <v/>
      </c>
      <c r="S1386" s="46" t="str">
        <f>IFERROR(MAX(IF(OR(O1386="",P1386=""),"",IF(AND(AND(MONTH(E1386)&gt;=7,MONTH(E1386)&lt;8),AND(MONTH(F1386)&gt;=7,MONTH(F1386)&lt;8)),(NETWORKDAYS(E1386,F1386,Lister!$D$7:$D$13)-O1386)*N1386/NETWORKDAYS(Lister!$D$19,Lister!$E$19,Lister!$D$7:$D$13),IF(AND(AND(MONTH(E1386)&gt;=7,MONTH(E1386)&lt;8),MONTH(F1386)&gt;7),(NETWORKDAYS(E1386,Lister!$E$19,Lister!$D$7:$D$13)-O1386)*N1386/NETWORKDAYS(Lister!$D$19,Lister!$E$19,Lister!$D$7:$D$13),IF(MONTH(E1386)&gt;7,0)))),0),"")</f>
        <v/>
      </c>
      <c r="T1386" s="46" t="str">
        <f>IFERROR(MAX(IF(OR(O1386="",P1386=""),"",IF(AND(AND(MONTH(E1386)&gt;=8,MONTH(E1386)&lt;9),AND(MONTH(F1386)&gt;=8,MONTH(F1386)&lt;9)),(NETWORKDAYS(E1386,F1386,Lister!$D$7:$D$13)-P1386)*N1386/NETWORKDAYS(Lister!$D$20,Lister!$E$20,Lister!$D$7:$D$13),IF(AND(MONTH(E1386)=7,MONTH(F1386)=8),(NETWORKDAYS(Lister!$D$20,F1386,Lister!$D$7:$D$13)-P1386)*N1386/NETWORKDAYS(Lister!$D$20,Lister!$E$20,Lister!$D$7:$D$13),IF(AND(MONTH(E1386)=7,MONTH(F1386)=7),0)))),0),"")</f>
        <v/>
      </c>
      <c r="U1386" s="78" t="str">
        <f>IF(Ansøgning!U1368="","",Ansøgning!U1368)</f>
        <v/>
      </c>
      <c r="V1386" s="119" t="str">
        <f t="shared" si="154"/>
        <v/>
      </c>
      <c r="W1386" s="120" t="str">
        <f t="shared" si="155"/>
        <v/>
      </c>
      <c r="X1386" s="42" t="str">
        <f t="shared" si="156"/>
        <v/>
      </c>
    </row>
    <row r="1387" spans="1:24" x14ac:dyDescent="0.25">
      <c r="A1387" s="13" t="str">
        <f t="shared" si="157"/>
        <v/>
      </c>
      <c r="B1387" s="75" t="str">
        <f>IF(Ansøgning!B1369="","",Ansøgning!B1369)</f>
        <v/>
      </c>
      <c r="C1387" s="75" t="str">
        <f>IF(Ansøgning!C1369="","",Ansøgning!C1369)</f>
        <v/>
      </c>
      <c r="D1387" s="75" t="str">
        <f>IF(Ansøgning!D1369="","",Ansøgning!D1369)</f>
        <v/>
      </c>
      <c r="E1387" s="76" t="str">
        <f>IF(Ansøgning!E1369="","",Ansøgning!E1369)</f>
        <v/>
      </c>
      <c r="F1387" s="76" t="str">
        <f>IF(Ansøgning!F1369="","",Ansøgning!F1369)</f>
        <v/>
      </c>
      <c r="G1387" s="33" t="str">
        <f>IF(OR(E1387="",F1387=""),"",NETWORKDAYS(E1387,F1387,Lister!$D$7:$D$13))</f>
        <v/>
      </c>
      <c r="H1387" s="76" t="str">
        <f>IF(Ansøgning!H1369="","",Ansøgning!H1369)</f>
        <v/>
      </c>
      <c r="I1387" s="32" t="str">
        <f t="shared" si="151"/>
        <v/>
      </c>
      <c r="J1387" s="77" t="str">
        <f>IF(Ansøgning!J1369="","",Ansøgning!J1369)</f>
        <v/>
      </c>
      <c r="K1387" s="77" t="str">
        <f>IF(Ansøgning!K1369="","",Ansøgning!K1369)</f>
        <v/>
      </c>
      <c r="L1387" s="46" t="str">
        <f t="shared" si="152"/>
        <v/>
      </c>
      <c r="M1387" s="78" t="str">
        <f>IF(Ansøgning!M1369="","",Ansøgning!M1369)</f>
        <v/>
      </c>
      <c r="N1387" s="31" t="str">
        <f t="shared" si="153"/>
        <v/>
      </c>
      <c r="O1387" s="78" t="str">
        <f>IF(Ansøgning!O1369="","",Ansøgning!O1369)</f>
        <v/>
      </c>
      <c r="P1387" s="78" t="str">
        <f>IF(Ansøgning!P1369="","",Ansøgning!P1369)</f>
        <v/>
      </c>
      <c r="Q1387" s="78" t="str">
        <f>IF(Ansøgning!Q1369="","",Ansøgning!Q1369)</f>
        <v/>
      </c>
      <c r="R1387" s="78" t="str">
        <f>IF(Ansøgning!R1369="","",Ansøgning!R1369)</f>
        <v/>
      </c>
      <c r="S1387" s="46" t="str">
        <f>IFERROR(MAX(IF(OR(O1387="",P1387=""),"",IF(AND(AND(MONTH(E1387)&gt;=7,MONTH(E1387)&lt;8),AND(MONTH(F1387)&gt;=7,MONTH(F1387)&lt;8)),(NETWORKDAYS(E1387,F1387,Lister!$D$7:$D$13)-O1387)*N1387/NETWORKDAYS(Lister!$D$19,Lister!$E$19,Lister!$D$7:$D$13),IF(AND(AND(MONTH(E1387)&gt;=7,MONTH(E1387)&lt;8),MONTH(F1387)&gt;7),(NETWORKDAYS(E1387,Lister!$E$19,Lister!$D$7:$D$13)-O1387)*N1387/NETWORKDAYS(Lister!$D$19,Lister!$E$19,Lister!$D$7:$D$13),IF(MONTH(E1387)&gt;7,0)))),0),"")</f>
        <v/>
      </c>
      <c r="T1387" s="46" t="str">
        <f>IFERROR(MAX(IF(OR(O1387="",P1387=""),"",IF(AND(AND(MONTH(E1387)&gt;=8,MONTH(E1387)&lt;9),AND(MONTH(F1387)&gt;=8,MONTH(F1387)&lt;9)),(NETWORKDAYS(E1387,F1387,Lister!$D$7:$D$13)-P1387)*N1387/NETWORKDAYS(Lister!$D$20,Lister!$E$20,Lister!$D$7:$D$13),IF(AND(MONTH(E1387)=7,MONTH(F1387)=8),(NETWORKDAYS(Lister!$D$20,F1387,Lister!$D$7:$D$13)-P1387)*N1387/NETWORKDAYS(Lister!$D$20,Lister!$E$20,Lister!$D$7:$D$13),IF(AND(MONTH(E1387)=7,MONTH(F1387)=7),0)))),0),"")</f>
        <v/>
      </c>
      <c r="U1387" s="78" t="str">
        <f>IF(Ansøgning!U1369="","",Ansøgning!U1369)</f>
        <v/>
      </c>
      <c r="V1387" s="119" t="str">
        <f t="shared" si="154"/>
        <v/>
      </c>
      <c r="W1387" s="120" t="str">
        <f t="shared" si="155"/>
        <v/>
      </c>
      <c r="X1387" s="42" t="str">
        <f t="shared" si="156"/>
        <v/>
      </c>
    </row>
    <row r="1388" spans="1:24" x14ac:dyDescent="0.25">
      <c r="A1388" s="13" t="str">
        <f t="shared" si="157"/>
        <v/>
      </c>
      <c r="B1388" s="75" t="str">
        <f>IF(Ansøgning!B1370="","",Ansøgning!B1370)</f>
        <v/>
      </c>
      <c r="C1388" s="75" t="str">
        <f>IF(Ansøgning!C1370="","",Ansøgning!C1370)</f>
        <v/>
      </c>
      <c r="D1388" s="75" t="str">
        <f>IF(Ansøgning!D1370="","",Ansøgning!D1370)</f>
        <v/>
      </c>
      <c r="E1388" s="76" t="str">
        <f>IF(Ansøgning!E1370="","",Ansøgning!E1370)</f>
        <v/>
      </c>
      <c r="F1388" s="76" t="str">
        <f>IF(Ansøgning!F1370="","",Ansøgning!F1370)</f>
        <v/>
      </c>
      <c r="G1388" s="33" t="str">
        <f>IF(OR(E1388="",F1388=""),"",NETWORKDAYS(E1388,F1388,Lister!$D$7:$D$13))</f>
        <v/>
      </c>
      <c r="H1388" s="76" t="str">
        <f>IF(Ansøgning!H1370="","",Ansøgning!H1370)</f>
        <v/>
      </c>
      <c r="I1388" s="32" t="str">
        <f t="shared" si="151"/>
        <v/>
      </c>
      <c r="J1388" s="77" t="str">
        <f>IF(Ansøgning!J1370="","",Ansøgning!J1370)</f>
        <v/>
      </c>
      <c r="K1388" s="77" t="str">
        <f>IF(Ansøgning!K1370="","",Ansøgning!K1370)</f>
        <v/>
      </c>
      <c r="L1388" s="46" t="str">
        <f t="shared" si="152"/>
        <v/>
      </c>
      <c r="M1388" s="78" t="str">
        <f>IF(Ansøgning!M1370="","",Ansøgning!M1370)</f>
        <v/>
      </c>
      <c r="N1388" s="31" t="str">
        <f t="shared" si="153"/>
        <v/>
      </c>
      <c r="O1388" s="78" t="str">
        <f>IF(Ansøgning!O1370="","",Ansøgning!O1370)</f>
        <v/>
      </c>
      <c r="P1388" s="78" t="str">
        <f>IF(Ansøgning!P1370="","",Ansøgning!P1370)</f>
        <v/>
      </c>
      <c r="Q1388" s="78" t="str">
        <f>IF(Ansøgning!Q1370="","",Ansøgning!Q1370)</f>
        <v/>
      </c>
      <c r="R1388" s="78" t="str">
        <f>IF(Ansøgning!R1370="","",Ansøgning!R1370)</f>
        <v/>
      </c>
      <c r="S1388" s="46" t="str">
        <f>IFERROR(MAX(IF(OR(O1388="",P1388=""),"",IF(AND(AND(MONTH(E1388)&gt;=7,MONTH(E1388)&lt;8),AND(MONTH(F1388)&gt;=7,MONTH(F1388)&lt;8)),(NETWORKDAYS(E1388,F1388,Lister!$D$7:$D$13)-O1388)*N1388/NETWORKDAYS(Lister!$D$19,Lister!$E$19,Lister!$D$7:$D$13),IF(AND(AND(MONTH(E1388)&gt;=7,MONTH(E1388)&lt;8),MONTH(F1388)&gt;7),(NETWORKDAYS(E1388,Lister!$E$19,Lister!$D$7:$D$13)-O1388)*N1388/NETWORKDAYS(Lister!$D$19,Lister!$E$19,Lister!$D$7:$D$13),IF(MONTH(E1388)&gt;7,0)))),0),"")</f>
        <v/>
      </c>
      <c r="T1388" s="46" t="str">
        <f>IFERROR(MAX(IF(OR(O1388="",P1388=""),"",IF(AND(AND(MONTH(E1388)&gt;=8,MONTH(E1388)&lt;9),AND(MONTH(F1388)&gt;=8,MONTH(F1388)&lt;9)),(NETWORKDAYS(E1388,F1388,Lister!$D$7:$D$13)-P1388)*N1388/NETWORKDAYS(Lister!$D$20,Lister!$E$20,Lister!$D$7:$D$13),IF(AND(MONTH(E1388)=7,MONTH(F1388)=8),(NETWORKDAYS(Lister!$D$20,F1388,Lister!$D$7:$D$13)-P1388)*N1388/NETWORKDAYS(Lister!$D$20,Lister!$E$20,Lister!$D$7:$D$13),IF(AND(MONTH(E1388)=7,MONTH(F1388)=7),0)))),0),"")</f>
        <v/>
      </c>
      <c r="U1388" s="78" t="str">
        <f>IF(Ansøgning!U1370="","",Ansøgning!U1370)</f>
        <v/>
      </c>
      <c r="V1388" s="119" t="str">
        <f t="shared" si="154"/>
        <v/>
      </c>
      <c r="W1388" s="120" t="str">
        <f t="shared" si="155"/>
        <v/>
      </c>
      <c r="X1388" s="42" t="str">
        <f t="shared" si="156"/>
        <v/>
      </c>
    </row>
    <row r="1389" spans="1:24" x14ac:dyDescent="0.25">
      <c r="A1389" s="13" t="str">
        <f t="shared" si="157"/>
        <v/>
      </c>
      <c r="B1389" s="75" t="str">
        <f>IF(Ansøgning!B1371="","",Ansøgning!B1371)</f>
        <v/>
      </c>
      <c r="C1389" s="75" t="str">
        <f>IF(Ansøgning!C1371="","",Ansøgning!C1371)</f>
        <v/>
      </c>
      <c r="D1389" s="75" t="str">
        <f>IF(Ansøgning!D1371="","",Ansøgning!D1371)</f>
        <v/>
      </c>
      <c r="E1389" s="76" t="str">
        <f>IF(Ansøgning!E1371="","",Ansøgning!E1371)</f>
        <v/>
      </c>
      <c r="F1389" s="76" t="str">
        <f>IF(Ansøgning!F1371="","",Ansøgning!F1371)</f>
        <v/>
      </c>
      <c r="G1389" s="33" t="str">
        <f>IF(OR(E1389="",F1389=""),"",NETWORKDAYS(E1389,F1389,Lister!$D$7:$D$13))</f>
        <v/>
      </c>
      <c r="H1389" s="76" t="str">
        <f>IF(Ansøgning!H1371="","",Ansøgning!H1371)</f>
        <v/>
      </c>
      <c r="I1389" s="32" t="str">
        <f t="shared" si="151"/>
        <v/>
      </c>
      <c r="J1389" s="77" t="str">
        <f>IF(Ansøgning!J1371="","",Ansøgning!J1371)</f>
        <v/>
      </c>
      <c r="K1389" s="77" t="str">
        <f>IF(Ansøgning!K1371="","",Ansøgning!K1371)</f>
        <v/>
      </c>
      <c r="L1389" s="46" t="str">
        <f t="shared" si="152"/>
        <v/>
      </c>
      <c r="M1389" s="78" t="str">
        <f>IF(Ansøgning!M1371="","",Ansøgning!M1371)</f>
        <v/>
      </c>
      <c r="N1389" s="31" t="str">
        <f t="shared" si="153"/>
        <v/>
      </c>
      <c r="O1389" s="78" t="str">
        <f>IF(Ansøgning!O1371="","",Ansøgning!O1371)</f>
        <v/>
      </c>
      <c r="P1389" s="78" t="str">
        <f>IF(Ansøgning!P1371="","",Ansøgning!P1371)</f>
        <v/>
      </c>
      <c r="Q1389" s="78" t="str">
        <f>IF(Ansøgning!Q1371="","",Ansøgning!Q1371)</f>
        <v/>
      </c>
      <c r="R1389" s="78" t="str">
        <f>IF(Ansøgning!R1371="","",Ansøgning!R1371)</f>
        <v/>
      </c>
      <c r="S1389" s="46" t="str">
        <f>IFERROR(MAX(IF(OR(O1389="",P1389=""),"",IF(AND(AND(MONTH(E1389)&gt;=7,MONTH(E1389)&lt;8),AND(MONTH(F1389)&gt;=7,MONTH(F1389)&lt;8)),(NETWORKDAYS(E1389,F1389,Lister!$D$7:$D$13)-O1389)*N1389/NETWORKDAYS(Lister!$D$19,Lister!$E$19,Lister!$D$7:$D$13),IF(AND(AND(MONTH(E1389)&gt;=7,MONTH(E1389)&lt;8),MONTH(F1389)&gt;7),(NETWORKDAYS(E1389,Lister!$E$19,Lister!$D$7:$D$13)-O1389)*N1389/NETWORKDAYS(Lister!$D$19,Lister!$E$19,Lister!$D$7:$D$13),IF(MONTH(E1389)&gt;7,0)))),0),"")</f>
        <v/>
      </c>
      <c r="T1389" s="46" t="str">
        <f>IFERROR(MAX(IF(OR(O1389="",P1389=""),"",IF(AND(AND(MONTH(E1389)&gt;=8,MONTH(E1389)&lt;9),AND(MONTH(F1389)&gt;=8,MONTH(F1389)&lt;9)),(NETWORKDAYS(E1389,F1389,Lister!$D$7:$D$13)-P1389)*N1389/NETWORKDAYS(Lister!$D$20,Lister!$E$20,Lister!$D$7:$D$13),IF(AND(MONTH(E1389)=7,MONTH(F1389)=8),(NETWORKDAYS(Lister!$D$20,F1389,Lister!$D$7:$D$13)-P1389)*N1389/NETWORKDAYS(Lister!$D$20,Lister!$E$20,Lister!$D$7:$D$13),IF(AND(MONTH(E1389)=7,MONTH(F1389)=7),0)))),0),"")</f>
        <v/>
      </c>
      <c r="U1389" s="78" t="str">
        <f>IF(Ansøgning!U1371="","",Ansøgning!U1371)</f>
        <v/>
      </c>
      <c r="V1389" s="119" t="str">
        <f t="shared" si="154"/>
        <v/>
      </c>
      <c r="W1389" s="120" t="str">
        <f t="shared" si="155"/>
        <v/>
      </c>
      <c r="X1389" s="42" t="str">
        <f t="shared" si="156"/>
        <v/>
      </c>
    </row>
    <row r="1390" spans="1:24" x14ac:dyDescent="0.25">
      <c r="A1390" s="13" t="str">
        <f t="shared" si="157"/>
        <v/>
      </c>
      <c r="B1390" s="75" t="str">
        <f>IF(Ansøgning!B1372="","",Ansøgning!B1372)</f>
        <v/>
      </c>
      <c r="C1390" s="75" t="str">
        <f>IF(Ansøgning!C1372="","",Ansøgning!C1372)</f>
        <v/>
      </c>
      <c r="D1390" s="75" t="str">
        <f>IF(Ansøgning!D1372="","",Ansøgning!D1372)</f>
        <v/>
      </c>
      <c r="E1390" s="76" t="str">
        <f>IF(Ansøgning!E1372="","",Ansøgning!E1372)</f>
        <v/>
      </c>
      <c r="F1390" s="76" t="str">
        <f>IF(Ansøgning!F1372="","",Ansøgning!F1372)</f>
        <v/>
      </c>
      <c r="G1390" s="33" t="str">
        <f>IF(OR(E1390="",F1390=""),"",NETWORKDAYS(E1390,F1390,Lister!$D$7:$D$13))</f>
        <v/>
      </c>
      <c r="H1390" s="76" t="str">
        <f>IF(Ansøgning!H1372="","",Ansøgning!H1372)</f>
        <v/>
      </c>
      <c r="I1390" s="32" t="str">
        <f t="shared" si="151"/>
        <v/>
      </c>
      <c r="J1390" s="77" t="str">
        <f>IF(Ansøgning!J1372="","",Ansøgning!J1372)</f>
        <v/>
      </c>
      <c r="K1390" s="77" t="str">
        <f>IF(Ansøgning!K1372="","",Ansøgning!K1372)</f>
        <v/>
      </c>
      <c r="L1390" s="46" t="str">
        <f t="shared" si="152"/>
        <v/>
      </c>
      <c r="M1390" s="78" t="str">
        <f>IF(Ansøgning!M1372="","",Ansøgning!M1372)</f>
        <v/>
      </c>
      <c r="N1390" s="31" t="str">
        <f t="shared" si="153"/>
        <v/>
      </c>
      <c r="O1390" s="78" t="str">
        <f>IF(Ansøgning!O1372="","",Ansøgning!O1372)</f>
        <v/>
      </c>
      <c r="P1390" s="78" t="str">
        <f>IF(Ansøgning!P1372="","",Ansøgning!P1372)</f>
        <v/>
      </c>
      <c r="Q1390" s="78" t="str">
        <f>IF(Ansøgning!Q1372="","",Ansøgning!Q1372)</f>
        <v/>
      </c>
      <c r="R1390" s="78" t="str">
        <f>IF(Ansøgning!R1372="","",Ansøgning!R1372)</f>
        <v/>
      </c>
      <c r="S1390" s="46" t="str">
        <f>IFERROR(MAX(IF(OR(O1390="",P1390=""),"",IF(AND(AND(MONTH(E1390)&gt;=7,MONTH(E1390)&lt;8),AND(MONTH(F1390)&gt;=7,MONTH(F1390)&lt;8)),(NETWORKDAYS(E1390,F1390,Lister!$D$7:$D$13)-O1390)*N1390/NETWORKDAYS(Lister!$D$19,Lister!$E$19,Lister!$D$7:$D$13),IF(AND(AND(MONTH(E1390)&gt;=7,MONTH(E1390)&lt;8),MONTH(F1390)&gt;7),(NETWORKDAYS(E1390,Lister!$E$19,Lister!$D$7:$D$13)-O1390)*N1390/NETWORKDAYS(Lister!$D$19,Lister!$E$19,Lister!$D$7:$D$13),IF(MONTH(E1390)&gt;7,0)))),0),"")</f>
        <v/>
      </c>
      <c r="T1390" s="46" t="str">
        <f>IFERROR(MAX(IF(OR(O1390="",P1390=""),"",IF(AND(AND(MONTH(E1390)&gt;=8,MONTH(E1390)&lt;9),AND(MONTH(F1390)&gt;=8,MONTH(F1390)&lt;9)),(NETWORKDAYS(E1390,F1390,Lister!$D$7:$D$13)-P1390)*N1390/NETWORKDAYS(Lister!$D$20,Lister!$E$20,Lister!$D$7:$D$13),IF(AND(MONTH(E1390)=7,MONTH(F1390)=8),(NETWORKDAYS(Lister!$D$20,F1390,Lister!$D$7:$D$13)-P1390)*N1390/NETWORKDAYS(Lister!$D$20,Lister!$E$20,Lister!$D$7:$D$13),IF(AND(MONTH(E1390)=7,MONTH(F1390)=7),0)))),0),"")</f>
        <v/>
      </c>
      <c r="U1390" s="78" t="str">
        <f>IF(Ansøgning!U1372="","",Ansøgning!U1372)</f>
        <v/>
      </c>
      <c r="V1390" s="119" t="str">
        <f t="shared" si="154"/>
        <v/>
      </c>
      <c r="W1390" s="120" t="str">
        <f t="shared" si="155"/>
        <v/>
      </c>
      <c r="X1390" s="42" t="str">
        <f t="shared" si="156"/>
        <v/>
      </c>
    </row>
    <row r="1391" spans="1:24" x14ac:dyDescent="0.25">
      <c r="A1391" s="13" t="str">
        <f t="shared" si="157"/>
        <v/>
      </c>
      <c r="B1391" s="75" t="str">
        <f>IF(Ansøgning!B1373="","",Ansøgning!B1373)</f>
        <v/>
      </c>
      <c r="C1391" s="75" t="str">
        <f>IF(Ansøgning!C1373="","",Ansøgning!C1373)</f>
        <v/>
      </c>
      <c r="D1391" s="75" t="str">
        <f>IF(Ansøgning!D1373="","",Ansøgning!D1373)</f>
        <v/>
      </c>
      <c r="E1391" s="76" t="str">
        <f>IF(Ansøgning!E1373="","",Ansøgning!E1373)</f>
        <v/>
      </c>
      <c r="F1391" s="76" t="str">
        <f>IF(Ansøgning!F1373="","",Ansøgning!F1373)</f>
        <v/>
      </c>
      <c r="G1391" s="33" t="str">
        <f>IF(OR(E1391="",F1391=""),"",NETWORKDAYS(E1391,F1391,Lister!$D$7:$D$13))</f>
        <v/>
      </c>
      <c r="H1391" s="76" t="str">
        <f>IF(Ansøgning!H1373="","",Ansøgning!H1373)</f>
        <v/>
      </c>
      <c r="I1391" s="32" t="str">
        <f t="shared" si="151"/>
        <v/>
      </c>
      <c r="J1391" s="77" t="str">
        <f>IF(Ansøgning!J1373="","",Ansøgning!J1373)</f>
        <v/>
      </c>
      <c r="K1391" s="77" t="str">
        <f>IF(Ansøgning!K1373="","",Ansøgning!K1373)</f>
        <v/>
      </c>
      <c r="L1391" s="46" t="str">
        <f t="shared" si="152"/>
        <v/>
      </c>
      <c r="M1391" s="78" t="str">
        <f>IF(Ansøgning!M1373="","",Ansøgning!M1373)</f>
        <v/>
      </c>
      <c r="N1391" s="31" t="str">
        <f t="shared" si="153"/>
        <v/>
      </c>
      <c r="O1391" s="78" t="str">
        <f>IF(Ansøgning!O1373="","",Ansøgning!O1373)</f>
        <v/>
      </c>
      <c r="P1391" s="78" t="str">
        <f>IF(Ansøgning!P1373="","",Ansøgning!P1373)</f>
        <v/>
      </c>
      <c r="Q1391" s="78" t="str">
        <f>IF(Ansøgning!Q1373="","",Ansøgning!Q1373)</f>
        <v/>
      </c>
      <c r="R1391" s="78" t="str">
        <f>IF(Ansøgning!R1373="","",Ansøgning!R1373)</f>
        <v/>
      </c>
      <c r="S1391" s="46" t="str">
        <f>IFERROR(MAX(IF(OR(O1391="",P1391=""),"",IF(AND(AND(MONTH(E1391)&gt;=7,MONTH(E1391)&lt;8),AND(MONTH(F1391)&gt;=7,MONTH(F1391)&lt;8)),(NETWORKDAYS(E1391,F1391,Lister!$D$7:$D$13)-O1391)*N1391/NETWORKDAYS(Lister!$D$19,Lister!$E$19,Lister!$D$7:$D$13),IF(AND(AND(MONTH(E1391)&gt;=7,MONTH(E1391)&lt;8),MONTH(F1391)&gt;7),(NETWORKDAYS(E1391,Lister!$E$19,Lister!$D$7:$D$13)-O1391)*N1391/NETWORKDAYS(Lister!$D$19,Lister!$E$19,Lister!$D$7:$D$13),IF(MONTH(E1391)&gt;7,0)))),0),"")</f>
        <v/>
      </c>
      <c r="T1391" s="46" t="str">
        <f>IFERROR(MAX(IF(OR(O1391="",P1391=""),"",IF(AND(AND(MONTH(E1391)&gt;=8,MONTH(E1391)&lt;9),AND(MONTH(F1391)&gt;=8,MONTH(F1391)&lt;9)),(NETWORKDAYS(E1391,F1391,Lister!$D$7:$D$13)-P1391)*N1391/NETWORKDAYS(Lister!$D$20,Lister!$E$20,Lister!$D$7:$D$13),IF(AND(MONTH(E1391)=7,MONTH(F1391)=8),(NETWORKDAYS(Lister!$D$20,F1391,Lister!$D$7:$D$13)-P1391)*N1391/NETWORKDAYS(Lister!$D$20,Lister!$E$20,Lister!$D$7:$D$13),IF(AND(MONTH(E1391)=7,MONTH(F1391)=7),0)))),0),"")</f>
        <v/>
      </c>
      <c r="U1391" s="78" t="str">
        <f>IF(Ansøgning!U1373="","",Ansøgning!U1373)</f>
        <v/>
      </c>
      <c r="V1391" s="119" t="str">
        <f t="shared" si="154"/>
        <v/>
      </c>
      <c r="W1391" s="120" t="str">
        <f t="shared" si="155"/>
        <v/>
      </c>
      <c r="X1391" s="42" t="str">
        <f t="shared" si="156"/>
        <v/>
      </c>
    </row>
    <row r="1392" spans="1:24" x14ac:dyDescent="0.25">
      <c r="A1392" s="13" t="str">
        <f t="shared" si="157"/>
        <v/>
      </c>
      <c r="B1392" s="75" t="str">
        <f>IF(Ansøgning!B1374="","",Ansøgning!B1374)</f>
        <v/>
      </c>
      <c r="C1392" s="75" t="str">
        <f>IF(Ansøgning!C1374="","",Ansøgning!C1374)</f>
        <v/>
      </c>
      <c r="D1392" s="75" t="str">
        <f>IF(Ansøgning!D1374="","",Ansøgning!D1374)</f>
        <v/>
      </c>
      <c r="E1392" s="76" t="str">
        <f>IF(Ansøgning!E1374="","",Ansøgning!E1374)</f>
        <v/>
      </c>
      <c r="F1392" s="76" t="str">
        <f>IF(Ansøgning!F1374="","",Ansøgning!F1374)</f>
        <v/>
      </c>
      <c r="G1392" s="33" t="str">
        <f>IF(OR(E1392="",F1392=""),"",NETWORKDAYS(E1392,F1392,Lister!$D$7:$D$13))</f>
        <v/>
      </c>
      <c r="H1392" s="76" t="str">
        <f>IF(Ansøgning!H1374="","",Ansøgning!H1374)</f>
        <v/>
      </c>
      <c r="I1392" s="32" t="str">
        <f t="shared" si="151"/>
        <v/>
      </c>
      <c r="J1392" s="77" t="str">
        <f>IF(Ansøgning!J1374="","",Ansøgning!J1374)</f>
        <v/>
      </c>
      <c r="K1392" s="77" t="str">
        <f>IF(Ansøgning!K1374="","",Ansøgning!K1374)</f>
        <v/>
      </c>
      <c r="L1392" s="46" t="str">
        <f t="shared" si="152"/>
        <v/>
      </c>
      <c r="M1392" s="78" t="str">
        <f>IF(Ansøgning!M1374="","",Ansøgning!M1374)</f>
        <v/>
      </c>
      <c r="N1392" s="31" t="str">
        <f t="shared" si="153"/>
        <v/>
      </c>
      <c r="O1392" s="78" t="str">
        <f>IF(Ansøgning!O1374="","",Ansøgning!O1374)</f>
        <v/>
      </c>
      <c r="P1392" s="78" t="str">
        <f>IF(Ansøgning!P1374="","",Ansøgning!P1374)</f>
        <v/>
      </c>
      <c r="Q1392" s="78" t="str">
        <f>IF(Ansøgning!Q1374="","",Ansøgning!Q1374)</f>
        <v/>
      </c>
      <c r="R1392" s="78" t="str">
        <f>IF(Ansøgning!R1374="","",Ansøgning!R1374)</f>
        <v/>
      </c>
      <c r="S1392" s="46" t="str">
        <f>IFERROR(MAX(IF(OR(O1392="",P1392=""),"",IF(AND(AND(MONTH(E1392)&gt;=7,MONTH(E1392)&lt;8),AND(MONTH(F1392)&gt;=7,MONTH(F1392)&lt;8)),(NETWORKDAYS(E1392,F1392,Lister!$D$7:$D$13)-O1392)*N1392/NETWORKDAYS(Lister!$D$19,Lister!$E$19,Lister!$D$7:$D$13),IF(AND(AND(MONTH(E1392)&gt;=7,MONTH(E1392)&lt;8),MONTH(F1392)&gt;7),(NETWORKDAYS(E1392,Lister!$E$19,Lister!$D$7:$D$13)-O1392)*N1392/NETWORKDAYS(Lister!$D$19,Lister!$E$19,Lister!$D$7:$D$13),IF(MONTH(E1392)&gt;7,0)))),0),"")</f>
        <v/>
      </c>
      <c r="T1392" s="46" t="str">
        <f>IFERROR(MAX(IF(OR(O1392="",P1392=""),"",IF(AND(AND(MONTH(E1392)&gt;=8,MONTH(E1392)&lt;9),AND(MONTH(F1392)&gt;=8,MONTH(F1392)&lt;9)),(NETWORKDAYS(E1392,F1392,Lister!$D$7:$D$13)-P1392)*N1392/NETWORKDAYS(Lister!$D$20,Lister!$E$20,Lister!$D$7:$D$13),IF(AND(MONTH(E1392)=7,MONTH(F1392)=8),(NETWORKDAYS(Lister!$D$20,F1392,Lister!$D$7:$D$13)-P1392)*N1392/NETWORKDAYS(Lister!$D$20,Lister!$E$20,Lister!$D$7:$D$13),IF(AND(MONTH(E1392)=7,MONTH(F1392)=7),0)))),0),"")</f>
        <v/>
      </c>
      <c r="U1392" s="78" t="str">
        <f>IF(Ansøgning!U1374="","",Ansøgning!U1374)</f>
        <v/>
      </c>
      <c r="V1392" s="119" t="str">
        <f t="shared" si="154"/>
        <v/>
      </c>
      <c r="W1392" s="120" t="str">
        <f t="shared" si="155"/>
        <v/>
      </c>
      <c r="X1392" s="42" t="str">
        <f t="shared" si="156"/>
        <v/>
      </c>
    </row>
    <row r="1393" spans="1:24" x14ac:dyDescent="0.25">
      <c r="A1393" s="13" t="str">
        <f t="shared" si="157"/>
        <v/>
      </c>
      <c r="B1393" s="75" t="str">
        <f>IF(Ansøgning!B1375="","",Ansøgning!B1375)</f>
        <v/>
      </c>
      <c r="C1393" s="75" t="str">
        <f>IF(Ansøgning!C1375="","",Ansøgning!C1375)</f>
        <v/>
      </c>
      <c r="D1393" s="75" t="str">
        <f>IF(Ansøgning!D1375="","",Ansøgning!D1375)</f>
        <v/>
      </c>
      <c r="E1393" s="76" t="str">
        <f>IF(Ansøgning!E1375="","",Ansøgning!E1375)</f>
        <v/>
      </c>
      <c r="F1393" s="76" t="str">
        <f>IF(Ansøgning!F1375="","",Ansøgning!F1375)</f>
        <v/>
      </c>
      <c r="G1393" s="33" t="str">
        <f>IF(OR(E1393="",F1393=""),"",NETWORKDAYS(E1393,F1393,Lister!$D$7:$D$13))</f>
        <v/>
      </c>
      <c r="H1393" s="76" t="str">
        <f>IF(Ansøgning!H1375="","",Ansøgning!H1375)</f>
        <v/>
      </c>
      <c r="I1393" s="32" t="str">
        <f t="shared" si="151"/>
        <v/>
      </c>
      <c r="J1393" s="77" t="str">
        <f>IF(Ansøgning!J1375="","",Ansøgning!J1375)</f>
        <v/>
      </c>
      <c r="K1393" s="77" t="str">
        <f>IF(Ansøgning!K1375="","",Ansøgning!K1375)</f>
        <v/>
      </c>
      <c r="L1393" s="46" t="str">
        <f t="shared" si="152"/>
        <v/>
      </c>
      <c r="M1393" s="78" t="str">
        <f>IF(Ansøgning!M1375="","",Ansøgning!M1375)</f>
        <v/>
      </c>
      <c r="N1393" s="31" t="str">
        <f t="shared" si="153"/>
        <v/>
      </c>
      <c r="O1393" s="78" t="str">
        <f>IF(Ansøgning!O1375="","",Ansøgning!O1375)</f>
        <v/>
      </c>
      <c r="P1393" s="78" t="str">
        <f>IF(Ansøgning!P1375="","",Ansøgning!P1375)</f>
        <v/>
      </c>
      <c r="Q1393" s="78" t="str">
        <f>IF(Ansøgning!Q1375="","",Ansøgning!Q1375)</f>
        <v/>
      </c>
      <c r="R1393" s="78" t="str">
        <f>IF(Ansøgning!R1375="","",Ansøgning!R1375)</f>
        <v/>
      </c>
      <c r="S1393" s="46" t="str">
        <f>IFERROR(MAX(IF(OR(O1393="",P1393=""),"",IF(AND(AND(MONTH(E1393)&gt;=7,MONTH(E1393)&lt;8),AND(MONTH(F1393)&gt;=7,MONTH(F1393)&lt;8)),(NETWORKDAYS(E1393,F1393,Lister!$D$7:$D$13)-O1393)*N1393/NETWORKDAYS(Lister!$D$19,Lister!$E$19,Lister!$D$7:$D$13),IF(AND(AND(MONTH(E1393)&gt;=7,MONTH(E1393)&lt;8),MONTH(F1393)&gt;7),(NETWORKDAYS(E1393,Lister!$E$19,Lister!$D$7:$D$13)-O1393)*N1393/NETWORKDAYS(Lister!$D$19,Lister!$E$19,Lister!$D$7:$D$13),IF(MONTH(E1393)&gt;7,0)))),0),"")</f>
        <v/>
      </c>
      <c r="T1393" s="46" t="str">
        <f>IFERROR(MAX(IF(OR(O1393="",P1393=""),"",IF(AND(AND(MONTH(E1393)&gt;=8,MONTH(E1393)&lt;9),AND(MONTH(F1393)&gt;=8,MONTH(F1393)&lt;9)),(NETWORKDAYS(E1393,F1393,Lister!$D$7:$D$13)-P1393)*N1393/NETWORKDAYS(Lister!$D$20,Lister!$E$20,Lister!$D$7:$D$13),IF(AND(MONTH(E1393)=7,MONTH(F1393)=8),(NETWORKDAYS(Lister!$D$20,F1393,Lister!$D$7:$D$13)-P1393)*N1393/NETWORKDAYS(Lister!$D$20,Lister!$E$20,Lister!$D$7:$D$13),IF(AND(MONTH(E1393)=7,MONTH(F1393)=7),0)))),0),"")</f>
        <v/>
      </c>
      <c r="U1393" s="78" t="str">
        <f>IF(Ansøgning!U1375="","",Ansøgning!U1375)</f>
        <v/>
      </c>
      <c r="V1393" s="119" t="str">
        <f t="shared" si="154"/>
        <v/>
      </c>
      <c r="W1393" s="120" t="str">
        <f t="shared" si="155"/>
        <v/>
      </c>
      <c r="X1393" s="42" t="str">
        <f t="shared" si="156"/>
        <v/>
      </c>
    </row>
    <row r="1394" spans="1:24" x14ac:dyDescent="0.25">
      <c r="A1394" s="13" t="str">
        <f t="shared" si="157"/>
        <v/>
      </c>
      <c r="B1394" s="75" t="str">
        <f>IF(Ansøgning!B1376="","",Ansøgning!B1376)</f>
        <v/>
      </c>
      <c r="C1394" s="75" t="str">
        <f>IF(Ansøgning!C1376="","",Ansøgning!C1376)</f>
        <v/>
      </c>
      <c r="D1394" s="75" t="str">
        <f>IF(Ansøgning!D1376="","",Ansøgning!D1376)</f>
        <v/>
      </c>
      <c r="E1394" s="76" t="str">
        <f>IF(Ansøgning!E1376="","",Ansøgning!E1376)</f>
        <v/>
      </c>
      <c r="F1394" s="76" t="str">
        <f>IF(Ansøgning!F1376="","",Ansøgning!F1376)</f>
        <v/>
      </c>
      <c r="G1394" s="33" t="str">
        <f>IF(OR(E1394="",F1394=""),"",NETWORKDAYS(E1394,F1394,Lister!$D$7:$D$13))</f>
        <v/>
      </c>
      <c r="H1394" s="76" t="str">
        <f>IF(Ansøgning!H1376="","",Ansøgning!H1376)</f>
        <v/>
      </c>
      <c r="I1394" s="32" t="str">
        <f t="shared" si="151"/>
        <v/>
      </c>
      <c r="J1394" s="77" t="str">
        <f>IF(Ansøgning!J1376="","",Ansøgning!J1376)</f>
        <v/>
      </c>
      <c r="K1394" s="77" t="str">
        <f>IF(Ansøgning!K1376="","",Ansøgning!K1376)</f>
        <v/>
      </c>
      <c r="L1394" s="46" t="str">
        <f t="shared" si="152"/>
        <v/>
      </c>
      <c r="M1394" s="78" t="str">
        <f>IF(Ansøgning!M1376="","",Ansøgning!M1376)</f>
        <v/>
      </c>
      <c r="N1394" s="31" t="str">
        <f t="shared" si="153"/>
        <v/>
      </c>
      <c r="O1394" s="78" t="str">
        <f>IF(Ansøgning!O1376="","",Ansøgning!O1376)</f>
        <v/>
      </c>
      <c r="P1394" s="78" t="str">
        <f>IF(Ansøgning!P1376="","",Ansøgning!P1376)</f>
        <v/>
      </c>
      <c r="Q1394" s="78" t="str">
        <f>IF(Ansøgning!Q1376="","",Ansøgning!Q1376)</f>
        <v/>
      </c>
      <c r="R1394" s="78" t="str">
        <f>IF(Ansøgning!R1376="","",Ansøgning!R1376)</f>
        <v/>
      </c>
      <c r="S1394" s="46" t="str">
        <f>IFERROR(MAX(IF(OR(O1394="",P1394=""),"",IF(AND(AND(MONTH(E1394)&gt;=7,MONTH(E1394)&lt;8),AND(MONTH(F1394)&gt;=7,MONTH(F1394)&lt;8)),(NETWORKDAYS(E1394,F1394,Lister!$D$7:$D$13)-O1394)*N1394/NETWORKDAYS(Lister!$D$19,Lister!$E$19,Lister!$D$7:$D$13),IF(AND(AND(MONTH(E1394)&gt;=7,MONTH(E1394)&lt;8),MONTH(F1394)&gt;7),(NETWORKDAYS(E1394,Lister!$E$19,Lister!$D$7:$D$13)-O1394)*N1394/NETWORKDAYS(Lister!$D$19,Lister!$E$19,Lister!$D$7:$D$13),IF(MONTH(E1394)&gt;7,0)))),0),"")</f>
        <v/>
      </c>
      <c r="T1394" s="46" t="str">
        <f>IFERROR(MAX(IF(OR(O1394="",P1394=""),"",IF(AND(AND(MONTH(E1394)&gt;=8,MONTH(E1394)&lt;9),AND(MONTH(F1394)&gt;=8,MONTH(F1394)&lt;9)),(NETWORKDAYS(E1394,F1394,Lister!$D$7:$D$13)-P1394)*N1394/NETWORKDAYS(Lister!$D$20,Lister!$E$20,Lister!$D$7:$D$13),IF(AND(MONTH(E1394)=7,MONTH(F1394)=8),(NETWORKDAYS(Lister!$D$20,F1394,Lister!$D$7:$D$13)-P1394)*N1394/NETWORKDAYS(Lister!$D$20,Lister!$E$20,Lister!$D$7:$D$13),IF(AND(MONTH(E1394)=7,MONTH(F1394)=7),0)))),0),"")</f>
        <v/>
      </c>
      <c r="U1394" s="78" t="str">
        <f>IF(Ansøgning!U1376="","",Ansøgning!U1376)</f>
        <v/>
      </c>
      <c r="V1394" s="119" t="str">
        <f t="shared" si="154"/>
        <v/>
      </c>
      <c r="W1394" s="120" t="str">
        <f t="shared" si="155"/>
        <v/>
      </c>
      <c r="X1394" s="42" t="str">
        <f t="shared" si="156"/>
        <v/>
      </c>
    </row>
    <row r="1395" spans="1:24" x14ac:dyDescent="0.25">
      <c r="A1395" s="13" t="str">
        <f t="shared" si="157"/>
        <v/>
      </c>
      <c r="B1395" s="75" t="str">
        <f>IF(Ansøgning!B1377="","",Ansøgning!B1377)</f>
        <v/>
      </c>
      <c r="C1395" s="75" t="str">
        <f>IF(Ansøgning!C1377="","",Ansøgning!C1377)</f>
        <v/>
      </c>
      <c r="D1395" s="75" t="str">
        <f>IF(Ansøgning!D1377="","",Ansøgning!D1377)</f>
        <v/>
      </c>
      <c r="E1395" s="76" t="str">
        <f>IF(Ansøgning!E1377="","",Ansøgning!E1377)</f>
        <v/>
      </c>
      <c r="F1395" s="76" t="str">
        <f>IF(Ansøgning!F1377="","",Ansøgning!F1377)</f>
        <v/>
      </c>
      <c r="G1395" s="33" t="str">
        <f>IF(OR(E1395="",F1395=""),"",NETWORKDAYS(E1395,F1395,Lister!$D$7:$D$13))</f>
        <v/>
      </c>
      <c r="H1395" s="76" t="str">
        <f>IF(Ansøgning!H1377="","",Ansøgning!H1377)</f>
        <v/>
      </c>
      <c r="I1395" s="32" t="str">
        <f t="shared" si="151"/>
        <v/>
      </c>
      <c r="J1395" s="77" t="str">
        <f>IF(Ansøgning!J1377="","",Ansøgning!J1377)</f>
        <v/>
      </c>
      <c r="K1395" s="77" t="str">
        <f>IF(Ansøgning!K1377="","",Ansøgning!K1377)</f>
        <v/>
      </c>
      <c r="L1395" s="46" t="str">
        <f t="shared" si="152"/>
        <v/>
      </c>
      <c r="M1395" s="78" t="str">
        <f>IF(Ansøgning!M1377="","",Ansøgning!M1377)</f>
        <v/>
      </c>
      <c r="N1395" s="31" t="str">
        <f t="shared" si="153"/>
        <v/>
      </c>
      <c r="O1395" s="78" t="str">
        <f>IF(Ansøgning!O1377="","",Ansøgning!O1377)</f>
        <v/>
      </c>
      <c r="P1395" s="78" t="str">
        <f>IF(Ansøgning!P1377="","",Ansøgning!P1377)</f>
        <v/>
      </c>
      <c r="Q1395" s="78" t="str">
        <f>IF(Ansøgning!Q1377="","",Ansøgning!Q1377)</f>
        <v/>
      </c>
      <c r="R1395" s="78" t="str">
        <f>IF(Ansøgning!R1377="","",Ansøgning!R1377)</f>
        <v/>
      </c>
      <c r="S1395" s="46" t="str">
        <f>IFERROR(MAX(IF(OR(O1395="",P1395=""),"",IF(AND(AND(MONTH(E1395)&gt;=7,MONTH(E1395)&lt;8),AND(MONTH(F1395)&gt;=7,MONTH(F1395)&lt;8)),(NETWORKDAYS(E1395,F1395,Lister!$D$7:$D$13)-O1395)*N1395/NETWORKDAYS(Lister!$D$19,Lister!$E$19,Lister!$D$7:$D$13),IF(AND(AND(MONTH(E1395)&gt;=7,MONTH(E1395)&lt;8),MONTH(F1395)&gt;7),(NETWORKDAYS(E1395,Lister!$E$19,Lister!$D$7:$D$13)-O1395)*N1395/NETWORKDAYS(Lister!$D$19,Lister!$E$19,Lister!$D$7:$D$13),IF(MONTH(E1395)&gt;7,0)))),0),"")</f>
        <v/>
      </c>
      <c r="T1395" s="46" t="str">
        <f>IFERROR(MAX(IF(OR(O1395="",P1395=""),"",IF(AND(AND(MONTH(E1395)&gt;=8,MONTH(E1395)&lt;9),AND(MONTH(F1395)&gt;=8,MONTH(F1395)&lt;9)),(NETWORKDAYS(E1395,F1395,Lister!$D$7:$D$13)-P1395)*N1395/NETWORKDAYS(Lister!$D$20,Lister!$E$20,Lister!$D$7:$D$13),IF(AND(MONTH(E1395)=7,MONTH(F1395)=8),(NETWORKDAYS(Lister!$D$20,F1395,Lister!$D$7:$D$13)-P1395)*N1395/NETWORKDAYS(Lister!$D$20,Lister!$E$20,Lister!$D$7:$D$13),IF(AND(MONTH(E1395)=7,MONTH(F1395)=7),0)))),0),"")</f>
        <v/>
      </c>
      <c r="U1395" s="78" t="str">
        <f>IF(Ansøgning!U1377="","",Ansøgning!U1377)</f>
        <v/>
      </c>
      <c r="V1395" s="119" t="str">
        <f t="shared" si="154"/>
        <v/>
      </c>
      <c r="W1395" s="120" t="str">
        <f t="shared" si="155"/>
        <v/>
      </c>
      <c r="X1395" s="42" t="str">
        <f t="shared" si="156"/>
        <v/>
      </c>
    </row>
    <row r="1396" spans="1:24" x14ac:dyDescent="0.25">
      <c r="A1396" s="13" t="str">
        <f t="shared" si="157"/>
        <v/>
      </c>
      <c r="B1396" s="75" t="str">
        <f>IF(Ansøgning!B1378="","",Ansøgning!B1378)</f>
        <v/>
      </c>
      <c r="C1396" s="75" t="str">
        <f>IF(Ansøgning!C1378="","",Ansøgning!C1378)</f>
        <v/>
      </c>
      <c r="D1396" s="75" t="str">
        <f>IF(Ansøgning!D1378="","",Ansøgning!D1378)</f>
        <v/>
      </c>
      <c r="E1396" s="76" t="str">
        <f>IF(Ansøgning!E1378="","",Ansøgning!E1378)</f>
        <v/>
      </c>
      <c r="F1396" s="76" t="str">
        <f>IF(Ansøgning!F1378="","",Ansøgning!F1378)</f>
        <v/>
      </c>
      <c r="G1396" s="33" t="str">
        <f>IF(OR(E1396="",F1396=""),"",NETWORKDAYS(E1396,F1396,Lister!$D$7:$D$13))</f>
        <v/>
      </c>
      <c r="H1396" s="76" t="str">
        <f>IF(Ansøgning!H1378="","",Ansøgning!H1378)</f>
        <v/>
      </c>
      <c r="I1396" s="32" t="str">
        <f t="shared" si="151"/>
        <v/>
      </c>
      <c r="J1396" s="77" t="str">
        <f>IF(Ansøgning!J1378="","",Ansøgning!J1378)</f>
        <v/>
      </c>
      <c r="K1396" s="77" t="str">
        <f>IF(Ansøgning!K1378="","",Ansøgning!K1378)</f>
        <v/>
      </c>
      <c r="L1396" s="46" t="str">
        <f t="shared" si="152"/>
        <v/>
      </c>
      <c r="M1396" s="78" t="str">
        <f>IF(Ansøgning!M1378="","",Ansøgning!M1378)</f>
        <v/>
      </c>
      <c r="N1396" s="31" t="str">
        <f t="shared" si="153"/>
        <v/>
      </c>
      <c r="O1396" s="78" t="str">
        <f>IF(Ansøgning!O1378="","",Ansøgning!O1378)</f>
        <v/>
      </c>
      <c r="P1396" s="78" t="str">
        <f>IF(Ansøgning!P1378="","",Ansøgning!P1378)</f>
        <v/>
      </c>
      <c r="Q1396" s="78" t="str">
        <f>IF(Ansøgning!Q1378="","",Ansøgning!Q1378)</f>
        <v/>
      </c>
      <c r="R1396" s="78" t="str">
        <f>IF(Ansøgning!R1378="","",Ansøgning!R1378)</f>
        <v/>
      </c>
      <c r="S1396" s="46" t="str">
        <f>IFERROR(MAX(IF(OR(O1396="",P1396=""),"",IF(AND(AND(MONTH(E1396)&gt;=7,MONTH(E1396)&lt;8),AND(MONTH(F1396)&gt;=7,MONTH(F1396)&lt;8)),(NETWORKDAYS(E1396,F1396,Lister!$D$7:$D$13)-O1396)*N1396/NETWORKDAYS(Lister!$D$19,Lister!$E$19,Lister!$D$7:$D$13),IF(AND(AND(MONTH(E1396)&gt;=7,MONTH(E1396)&lt;8),MONTH(F1396)&gt;7),(NETWORKDAYS(E1396,Lister!$E$19,Lister!$D$7:$D$13)-O1396)*N1396/NETWORKDAYS(Lister!$D$19,Lister!$E$19,Lister!$D$7:$D$13),IF(MONTH(E1396)&gt;7,0)))),0),"")</f>
        <v/>
      </c>
      <c r="T1396" s="46" t="str">
        <f>IFERROR(MAX(IF(OR(O1396="",P1396=""),"",IF(AND(AND(MONTH(E1396)&gt;=8,MONTH(E1396)&lt;9),AND(MONTH(F1396)&gt;=8,MONTH(F1396)&lt;9)),(NETWORKDAYS(E1396,F1396,Lister!$D$7:$D$13)-P1396)*N1396/NETWORKDAYS(Lister!$D$20,Lister!$E$20,Lister!$D$7:$D$13),IF(AND(MONTH(E1396)=7,MONTH(F1396)=8),(NETWORKDAYS(Lister!$D$20,F1396,Lister!$D$7:$D$13)-P1396)*N1396/NETWORKDAYS(Lister!$D$20,Lister!$E$20,Lister!$D$7:$D$13),IF(AND(MONTH(E1396)=7,MONTH(F1396)=7),0)))),0),"")</f>
        <v/>
      </c>
      <c r="U1396" s="78" t="str">
        <f>IF(Ansøgning!U1378="","",Ansøgning!U1378)</f>
        <v/>
      </c>
      <c r="V1396" s="119" t="str">
        <f t="shared" si="154"/>
        <v/>
      </c>
      <c r="W1396" s="120" t="str">
        <f t="shared" si="155"/>
        <v/>
      </c>
      <c r="X1396" s="42" t="str">
        <f t="shared" si="156"/>
        <v/>
      </c>
    </row>
    <row r="1397" spans="1:24" x14ac:dyDescent="0.25">
      <c r="A1397" s="13" t="str">
        <f t="shared" si="157"/>
        <v/>
      </c>
      <c r="B1397" s="75" t="str">
        <f>IF(Ansøgning!B1379="","",Ansøgning!B1379)</f>
        <v/>
      </c>
      <c r="C1397" s="75" t="str">
        <f>IF(Ansøgning!C1379="","",Ansøgning!C1379)</f>
        <v/>
      </c>
      <c r="D1397" s="75" t="str">
        <f>IF(Ansøgning!D1379="","",Ansøgning!D1379)</f>
        <v/>
      </c>
      <c r="E1397" s="76" t="str">
        <f>IF(Ansøgning!E1379="","",Ansøgning!E1379)</f>
        <v/>
      </c>
      <c r="F1397" s="76" t="str">
        <f>IF(Ansøgning!F1379="","",Ansøgning!F1379)</f>
        <v/>
      </c>
      <c r="G1397" s="33" t="str">
        <f>IF(OR(E1397="",F1397=""),"",NETWORKDAYS(E1397,F1397,Lister!$D$7:$D$13))</f>
        <v/>
      </c>
      <c r="H1397" s="76" t="str">
        <f>IF(Ansøgning!H1379="","",Ansøgning!H1379)</f>
        <v/>
      </c>
      <c r="I1397" s="32" t="str">
        <f t="shared" si="151"/>
        <v/>
      </c>
      <c r="J1397" s="77" t="str">
        <f>IF(Ansøgning!J1379="","",Ansøgning!J1379)</f>
        <v/>
      </c>
      <c r="K1397" s="77" t="str">
        <f>IF(Ansøgning!K1379="","",Ansøgning!K1379)</f>
        <v/>
      </c>
      <c r="L1397" s="46" t="str">
        <f t="shared" si="152"/>
        <v/>
      </c>
      <c r="M1397" s="78" t="str">
        <f>IF(Ansøgning!M1379="","",Ansøgning!M1379)</f>
        <v/>
      </c>
      <c r="N1397" s="31" t="str">
        <f t="shared" si="153"/>
        <v/>
      </c>
      <c r="O1397" s="78" t="str">
        <f>IF(Ansøgning!O1379="","",Ansøgning!O1379)</f>
        <v/>
      </c>
      <c r="P1397" s="78" t="str">
        <f>IF(Ansøgning!P1379="","",Ansøgning!P1379)</f>
        <v/>
      </c>
      <c r="Q1397" s="78" t="str">
        <f>IF(Ansøgning!Q1379="","",Ansøgning!Q1379)</f>
        <v/>
      </c>
      <c r="R1397" s="78" t="str">
        <f>IF(Ansøgning!R1379="","",Ansøgning!R1379)</f>
        <v/>
      </c>
      <c r="S1397" s="46" t="str">
        <f>IFERROR(MAX(IF(OR(O1397="",P1397=""),"",IF(AND(AND(MONTH(E1397)&gt;=7,MONTH(E1397)&lt;8),AND(MONTH(F1397)&gt;=7,MONTH(F1397)&lt;8)),(NETWORKDAYS(E1397,F1397,Lister!$D$7:$D$13)-O1397)*N1397/NETWORKDAYS(Lister!$D$19,Lister!$E$19,Lister!$D$7:$D$13),IF(AND(AND(MONTH(E1397)&gt;=7,MONTH(E1397)&lt;8),MONTH(F1397)&gt;7),(NETWORKDAYS(E1397,Lister!$E$19,Lister!$D$7:$D$13)-O1397)*N1397/NETWORKDAYS(Lister!$D$19,Lister!$E$19,Lister!$D$7:$D$13),IF(MONTH(E1397)&gt;7,0)))),0),"")</f>
        <v/>
      </c>
      <c r="T1397" s="46" t="str">
        <f>IFERROR(MAX(IF(OR(O1397="",P1397=""),"",IF(AND(AND(MONTH(E1397)&gt;=8,MONTH(E1397)&lt;9),AND(MONTH(F1397)&gt;=8,MONTH(F1397)&lt;9)),(NETWORKDAYS(E1397,F1397,Lister!$D$7:$D$13)-P1397)*N1397/NETWORKDAYS(Lister!$D$20,Lister!$E$20,Lister!$D$7:$D$13),IF(AND(MONTH(E1397)=7,MONTH(F1397)=8),(NETWORKDAYS(Lister!$D$20,F1397,Lister!$D$7:$D$13)-P1397)*N1397/NETWORKDAYS(Lister!$D$20,Lister!$E$20,Lister!$D$7:$D$13),IF(AND(MONTH(E1397)=7,MONTH(F1397)=7),0)))),0),"")</f>
        <v/>
      </c>
      <c r="U1397" s="78" t="str">
        <f>IF(Ansøgning!U1379="","",Ansøgning!U1379)</f>
        <v/>
      </c>
      <c r="V1397" s="119" t="str">
        <f t="shared" si="154"/>
        <v/>
      </c>
      <c r="W1397" s="120" t="str">
        <f t="shared" si="155"/>
        <v/>
      </c>
      <c r="X1397" s="42" t="str">
        <f t="shared" si="156"/>
        <v/>
      </c>
    </row>
    <row r="1398" spans="1:24" x14ac:dyDescent="0.25">
      <c r="A1398" s="13" t="str">
        <f t="shared" si="157"/>
        <v/>
      </c>
      <c r="B1398" s="75" t="str">
        <f>IF(Ansøgning!B1380="","",Ansøgning!B1380)</f>
        <v/>
      </c>
      <c r="C1398" s="75" t="str">
        <f>IF(Ansøgning!C1380="","",Ansøgning!C1380)</f>
        <v/>
      </c>
      <c r="D1398" s="75" t="str">
        <f>IF(Ansøgning!D1380="","",Ansøgning!D1380)</f>
        <v/>
      </c>
      <c r="E1398" s="76" t="str">
        <f>IF(Ansøgning!E1380="","",Ansøgning!E1380)</f>
        <v/>
      </c>
      <c r="F1398" s="76" t="str">
        <f>IF(Ansøgning!F1380="","",Ansøgning!F1380)</f>
        <v/>
      </c>
      <c r="G1398" s="33" t="str">
        <f>IF(OR(E1398="",F1398=""),"",NETWORKDAYS(E1398,F1398,Lister!$D$7:$D$13))</f>
        <v/>
      </c>
      <c r="H1398" s="76" t="str">
        <f>IF(Ansøgning!H1380="","",Ansøgning!H1380)</f>
        <v/>
      </c>
      <c r="I1398" s="32" t="str">
        <f t="shared" si="151"/>
        <v/>
      </c>
      <c r="J1398" s="77" t="str">
        <f>IF(Ansøgning!J1380="","",Ansøgning!J1380)</f>
        <v/>
      </c>
      <c r="K1398" s="77" t="str">
        <f>IF(Ansøgning!K1380="","",Ansøgning!K1380)</f>
        <v/>
      </c>
      <c r="L1398" s="46" t="str">
        <f t="shared" si="152"/>
        <v/>
      </c>
      <c r="M1398" s="78" t="str">
        <f>IF(Ansøgning!M1380="","",Ansøgning!M1380)</f>
        <v/>
      </c>
      <c r="N1398" s="31" t="str">
        <f t="shared" si="153"/>
        <v/>
      </c>
      <c r="O1398" s="78" t="str">
        <f>IF(Ansøgning!O1380="","",Ansøgning!O1380)</f>
        <v/>
      </c>
      <c r="P1398" s="78" t="str">
        <f>IF(Ansøgning!P1380="","",Ansøgning!P1380)</f>
        <v/>
      </c>
      <c r="Q1398" s="78" t="str">
        <f>IF(Ansøgning!Q1380="","",Ansøgning!Q1380)</f>
        <v/>
      </c>
      <c r="R1398" s="78" t="str">
        <f>IF(Ansøgning!R1380="","",Ansøgning!R1380)</f>
        <v/>
      </c>
      <c r="S1398" s="46" t="str">
        <f>IFERROR(MAX(IF(OR(O1398="",P1398=""),"",IF(AND(AND(MONTH(E1398)&gt;=7,MONTH(E1398)&lt;8),AND(MONTH(F1398)&gt;=7,MONTH(F1398)&lt;8)),(NETWORKDAYS(E1398,F1398,Lister!$D$7:$D$13)-O1398)*N1398/NETWORKDAYS(Lister!$D$19,Lister!$E$19,Lister!$D$7:$D$13),IF(AND(AND(MONTH(E1398)&gt;=7,MONTH(E1398)&lt;8),MONTH(F1398)&gt;7),(NETWORKDAYS(E1398,Lister!$E$19,Lister!$D$7:$D$13)-O1398)*N1398/NETWORKDAYS(Lister!$D$19,Lister!$E$19,Lister!$D$7:$D$13),IF(MONTH(E1398)&gt;7,0)))),0),"")</f>
        <v/>
      </c>
      <c r="T1398" s="46" t="str">
        <f>IFERROR(MAX(IF(OR(O1398="",P1398=""),"",IF(AND(AND(MONTH(E1398)&gt;=8,MONTH(E1398)&lt;9),AND(MONTH(F1398)&gt;=8,MONTH(F1398)&lt;9)),(NETWORKDAYS(E1398,F1398,Lister!$D$7:$D$13)-P1398)*N1398/NETWORKDAYS(Lister!$D$20,Lister!$E$20,Lister!$D$7:$D$13),IF(AND(MONTH(E1398)=7,MONTH(F1398)=8),(NETWORKDAYS(Lister!$D$20,F1398,Lister!$D$7:$D$13)-P1398)*N1398/NETWORKDAYS(Lister!$D$20,Lister!$E$20,Lister!$D$7:$D$13),IF(AND(MONTH(E1398)=7,MONTH(F1398)=7),0)))),0),"")</f>
        <v/>
      </c>
      <c r="U1398" s="78" t="str">
        <f>IF(Ansøgning!U1380="","",Ansøgning!U1380)</f>
        <v/>
      </c>
      <c r="V1398" s="119" t="str">
        <f t="shared" si="154"/>
        <v/>
      </c>
      <c r="W1398" s="120" t="str">
        <f t="shared" si="155"/>
        <v/>
      </c>
      <c r="X1398" s="42" t="str">
        <f t="shared" si="156"/>
        <v/>
      </c>
    </row>
    <row r="1399" spans="1:24" x14ac:dyDescent="0.25">
      <c r="A1399" s="13" t="str">
        <f t="shared" si="157"/>
        <v/>
      </c>
      <c r="B1399" s="75" t="str">
        <f>IF(Ansøgning!B1381="","",Ansøgning!B1381)</f>
        <v/>
      </c>
      <c r="C1399" s="75" t="str">
        <f>IF(Ansøgning!C1381="","",Ansøgning!C1381)</f>
        <v/>
      </c>
      <c r="D1399" s="75" t="str">
        <f>IF(Ansøgning!D1381="","",Ansøgning!D1381)</f>
        <v/>
      </c>
      <c r="E1399" s="76" t="str">
        <f>IF(Ansøgning!E1381="","",Ansøgning!E1381)</f>
        <v/>
      </c>
      <c r="F1399" s="76" t="str">
        <f>IF(Ansøgning!F1381="","",Ansøgning!F1381)</f>
        <v/>
      </c>
      <c r="G1399" s="33" t="str">
        <f>IF(OR(E1399="",F1399=""),"",NETWORKDAYS(E1399,F1399,Lister!$D$7:$D$13))</f>
        <v/>
      </c>
      <c r="H1399" s="76" t="str">
        <f>IF(Ansøgning!H1381="","",Ansøgning!H1381)</f>
        <v/>
      </c>
      <c r="I1399" s="32" t="str">
        <f t="shared" si="151"/>
        <v/>
      </c>
      <c r="J1399" s="77" t="str">
        <f>IF(Ansøgning!J1381="","",Ansøgning!J1381)</f>
        <v/>
      </c>
      <c r="K1399" s="77" t="str">
        <f>IF(Ansøgning!K1381="","",Ansøgning!K1381)</f>
        <v/>
      </c>
      <c r="L1399" s="46" t="str">
        <f t="shared" si="152"/>
        <v/>
      </c>
      <c r="M1399" s="78" t="str">
        <f>IF(Ansøgning!M1381="","",Ansøgning!M1381)</f>
        <v/>
      </c>
      <c r="N1399" s="31" t="str">
        <f t="shared" si="153"/>
        <v/>
      </c>
      <c r="O1399" s="78" t="str">
        <f>IF(Ansøgning!O1381="","",Ansøgning!O1381)</f>
        <v/>
      </c>
      <c r="P1399" s="78" t="str">
        <f>IF(Ansøgning!P1381="","",Ansøgning!P1381)</f>
        <v/>
      </c>
      <c r="Q1399" s="78" t="str">
        <f>IF(Ansøgning!Q1381="","",Ansøgning!Q1381)</f>
        <v/>
      </c>
      <c r="R1399" s="78" t="str">
        <f>IF(Ansøgning!R1381="","",Ansøgning!R1381)</f>
        <v/>
      </c>
      <c r="S1399" s="46" t="str">
        <f>IFERROR(MAX(IF(OR(O1399="",P1399=""),"",IF(AND(AND(MONTH(E1399)&gt;=7,MONTH(E1399)&lt;8),AND(MONTH(F1399)&gt;=7,MONTH(F1399)&lt;8)),(NETWORKDAYS(E1399,F1399,Lister!$D$7:$D$13)-O1399)*N1399/NETWORKDAYS(Lister!$D$19,Lister!$E$19,Lister!$D$7:$D$13),IF(AND(AND(MONTH(E1399)&gt;=7,MONTH(E1399)&lt;8),MONTH(F1399)&gt;7),(NETWORKDAYS(E1399,Lister!$E$19,Lister!$D$7:$D$13)-O1399)*N1399/NETWORKDAYS(Lister!$D$19,Lister!$E$19,Lister!$D$7:$D$13),IF(MONTH(E1399)&gt;7,0)))),0),"")</f>
        <v/>
      </c>
      <c r="T1399" s="46" t="str">
        <f>IFERROR(MAX(IF(OR(O1399="",P1399=""),"",IF(AND(AND(MONTH(E1399)&gt;=8,MONTH(E1399)&lt;9),AND(MONTH(F1399)&gt;=8,MONTH(F1399)&lt;9)),(NETWORKDAYS(E1399,F1399,Lister!$D$7:$D$13)-P1399)*N1399/NETWORKDAYS(Lister!$D$20,Lister!$E$20,Lister!$D$7:$D$13),IF(AND(MONTH(E1399)=7,MONTH(F1399)=8),(NETWORKDAYS(Lister!$D$20,F1399,Lister!$D$7:$D$13)-P1399)*N1399/NETWORKDAYS(Lister!$D$20,Lister!$E$20,Lister!$D$7:$D$13),IF(AND(MONTH(E1399)=7,MONTH(F1399)=7),0)))),0),"")</f>
        <v/>
      </c>
      <c r="U1399" s="78" t="str">
        <f>IF(Ansøgning!U1381="","",Ansøgning!U1381)</f>
        <v/>
      </c>
      <c r="V1399" s="119" t="str">
        <f t="shared" si="154"/>
        <v/>
      </c>
      <c r="W1399" s="120" t="str">
        <f t="shared" si="155"/>
        <v/>
      </c>
      <c r="X1399" s="42" t="str">
        <f t="shared" si="156"/>
        <v/>
      </c>
    </row>
    <row r="1400" spans="1:24" x14ac:dyDescent="0.25">
      <c r="A1400" s="13" t="str">
        <f t="shared" si="157"/>
        <v/>
      </c>
      <c r="B1400" s="75" t="str">
        <f>IF(Ansøgning!B1382="","",Ansøgning!B1382)</f>
        <v/>
      </c>
      <c r="C1400" s="75" t="str">
        <f>IF(Ansøgning!C1382="","",Ansøgning!C1382)</f>
        <v/>
      </c>
      <c r="D1400" s="75" t="str">
        <f>IF(Ansøgning!D1382="","",Ansøgning!D1382)</f>
        <v/>
      </c>
      <c r="E1400" s="76" t="str">
        <f>IF(Ansøgning!E1382="","",Ansøgning!E1382)</f>
        <v/>
      </c>
      <c r="F1400" s="76" t="str">
        <f>IF(Ansøgning!F1382="","",Ansøgning!F1382)</f>
        <v/>
      </c>
      <c r="G1400" s="33" t="str">
        <f>IF(OR(E1400="",F1400=""),"",NETWORKDAYS(E1400,F1400,Lister!$D$7:$D$13))</f>
        <v/>
      </c>
      <c r="H1400" s="76" t="str">
        <f>IF(Ansøgning!H1382="","",Ansøgning!H1382)</f>
        <v/>
      </c>
      <c r="I1400" s="32" t="str">
        <f t="shared" si="151"/>
        <v/>
      </c>
      <c r="J1400" s="77" t="str">
        <f>IF(Ansøgning!J1382="","",Ansøgning!J1382)</f>
        <v/>
      </c>
      <c r="K1400" s="77" t="str">
        <f>IF(Ansøgning!K1382="","",Ansøgning!K1382)</f>
        <v/>
      </c>
      <c r="L1400" s="46" t="str">
        <f t="shared" si="152"/>
        <v/>
      </c>
      <c r="M1400" s="78" t="str">
        <f>IF(Ansøgning!M1382="","",Ansøgning!M1382)</f>
        <v/>
      </c>
      <c r="N1400" s="31" t="str">
        <f t="shared" si="153"/>
        <v/>
      </c>
      <c r="O1400" s="78" t="str">
        <f>IF(Ansøgning!O1382="","",Ansøgning!O1382)</f>
        <v/>
      </c>
      <c r="P1400" s="78" t="str">
        <f>IF(Ansøgning!P1382="","",Ansøgning!P1382)</f>
        <v/>
      </c>
      <c r="Q1400" s="78" t="str">
        <f>IF(Ansøgning!Q1382="","",Ansøgning!Q1382)</f>
        <v/>
      </c>
      <c r="R1400" s="78" t="str">
        <f>IF(Ansøgning!R1382="","",Ansøgning!R1382)</f>
        <v/>
      </c>
      <c r="S1400" s="46" t="str">
        <f>IFERROR(MAX(IF(OR(O1400="",P1400=""),"",IF(AND(AND(MONTH(E1400)&gt;=7,MONTH(E1400)&lt;8),AND(MONTH(F1400)&gt;=7,MONTH(F1400)&lt;8)),(NETWORKDAYS(E1400,F1400,Lister!$D$7:$D$13)-O1400)*N1400/NETWORKDAYS(Lister!$D$19,Lister!$E$19,Lister!$D$7:$D$13),IF(AND(AND(MONTH(E1400)&gt;=7,MONTH(E1400)&lt;8),MONTH(F1400)&gt;7),(NETWORKDAYS(E1400,Lister!$E$19,Lister!$D$7:$D$13)-O1400)*N1400/NETWORKDAYS(Lister!$D$19,Lister!$E$19,Lister!$D$7:$D$13),IF(MONTH(E1400)&gt;7,0)))),0),"")</f>
        <v/>
      </c>
      <c r="T1400" s="46" t="str">
        <f>IFERROR(MAX(IF(OR(O1400="",P1400=""),"",IF(AND(AND(MONTH(E1400)&gt;=8,MONTH(E1400)&lt;9),AND(MONTH(F1400)&gt;=8,MONTH(F1400)&lt;9)),(NETWORKDAYS(E1400,F1400,Lister!$D$7:$D$13)-P1400)*N1400/NETWORKDAYS(Lister!$D$20,Lister!$E$20,Lister!$D$7:$D$13),IF(AND(MONTH(E1400)=7,MONTH(F1400)=8),(NETWORKDAYS(Lister!$D$20,F1400,Lister!$D$7:$D$13)-P1400)*N1400/NETWORKDAYS(Lister!$D$20,Lister!$E$20,Lister!$D$7:$D$13),IF(AND(MONTH(E1400)=7,MONTH(F1400)=7),0)))),0),"")</f>
        <v/>
      </c>
      <c r="U1400" s="78" t="str">
        <f>IF(Ansøgning!U1382="","",Ansøgning!U1382)</f>
        <v/>
      </c>
      <c r="V1400" s="119" t="str">
        <f t="shared" si="154"/>
        <v/>
      </c>
      <c r="W1400" s="120" t="str">
        <f t="shared" si="155"/>
        <v/>
      </c>
      <c r="X1400" s="42" t="str">
        <f t="shared" si="156"/>
        <v/>
      </c>
    </row>
    <row r="1401" spans="1:24" x14ac:dyDescent="0.25">
      <c r="A1401" s="13" t="str">
        <f t="shared" si="157"/>
        <v/>
      </c>
      <c r="B1401" s="75" t="str">
        <f>IF(Ansøgning!B1383="","",Ansøgning!B1383)</f>
        <v/>
      </c>
      <c r="C1401" s="75" t="str">
        <f>IF(Ansøgning!C1383="","",Ansøgning!C1383)</f>
        <v/>
      </c>
      <c r="D1401" s="75" t="str">
        <f>IF(Ansøgning!D1383="","",Ansøgning!D1383)</f>
        <v/>
      </c>
      <c r="E1401" s="76" t="str">
        <f>IF(Ansøgning!E1383="","",Ansøgning!E1383)</f>
        <v/>
      </c>
      <c r="F1401" s="76" t="str">
        <f>IF(Ansøgning!F1383="","",Ansøgning!F1383)</f>
        <v/>
      </c>
      <c r="G1401" s="33" t="str">
        <f>IF(OR(E1401="",F1401=""),"",NETWORKDAYS(E1401,F1401,Lister!$D$7:$D$13))</f>
        <v/>
      </c>
      <c r="H1401" s="76" t="str">
        <f>IF(Ansøgning!H1383="","",Ansøgning!H1383)</f>
        <v/>
      </c>
      <c r="I1401" s="32" t="str">
        <f t="shared" si="151"/>
        <v/>
      </c>
      <c r="J1401" s="77" t="str">
        <f>IF(Ansøgning!J1383="","",Ansøgning!J1383)</f>
        <v/>
      </c>
      <c r="K1401" s="77" t="str">
        <f>IF(Ansøgning!K1383="","",Ansøgning!K1383)</f>
        <v/>
      </c>
      <c r="L1401" s="46" t="str">
        <f t="shared" si="152"/>
        <v/>
      </c>
      <c r="M1401" s="78" t="str">
        <f>IF(Ansøgning!M1383="","",Ansøgning!M1383)</f>
        <v/>
      </c>
      <c r="N1401" s="31" t="str">
        <f t="shared" si="153"/>
        <v/>
      </c>
      <c r="O1401" s="78" t="str">
        <f>IF(Ansøgning!O1383="","",Ansøgning!O1383)</f>
        <v/>
      </c>
      <c r="P1401" s="78" t="str">
        <f>IF(Ansøgning!P1383="","",Ansøgning!P1383)</f>
        <v/>
      </c>
      <c r="Q1401" s="78" t="str">
        <f>IF(Ansøgning!Q1383="","",Ansøgning!Q1383)</f>
        <v/>
      </c>
      <c r="R1401" s="78" t="str">
        <f>IF(Ansøgning!R1383="","",Ansøgning!R1383)</f>
        <v/>
      </c>
      <c r="S1401" s="46" t="str">
        <f>IFERROR(MAX(IF(OR(O1401="",P1401=""),"",IF(AND(AND(MONTH(E1401)&gt;=7,MONTH(E1401)&lt;8),AND(MONTH(F1401)&gt;=7,MONTH(F1401)&lt;8)),(NETWORKDAYS(E1401,F1401,Lister!$D$7:$D$13)-O1401)*N1401/NETWORKDAYS(Lister!$D$19,Lister!$E$19,Lister!$D$7:$D$13),IF(AND(AND(MONTH(E1401)&gt;=7,MONTH(E1401)&lt;8),MONTH(F1401)&gt;7),(NETWORKDAYS(E1401,Lister!$E$19,Lister!$D$7:$D$13)-O1401)*N1401/NETWORKDAYS(Lister!$D$19,Lister!$E$19,Lister!$D$7:$D$13),IF(MONTH(E1401)&gt;7,0)))),0),"")</f>
        <v/>
      </c>
      <c r="T1401" s="46" t="str">
        <f>IFERROR(MAX(IF(OR(O1401="",P1401=""),"",IF(AND(AND(MONTH(E1401)&gt;=8,MONTH(E1401)&lt;9),AND(MONTH(F1401)&gt;=8,MONTH(F1401)&lt;9)),(NETWORKDAYS(E1401,F1401,Lister!$D$7:$D$13)-P1401)*N1401/NETWORKDAYS(Lister!$D$20,Lister!$E$20,Lister!$D$7:$D$13),IF(AND(MONTH(E1401)=7,MONTH(F1401)=8),(NETWORKDAYS(Lister!$D$20,F1401,Lister!$D$7:$D$13)-P1401)*N1401/NETWORKDAYS(Lister!$D$20,Lister!$E$20,Lister!$D$7:$D$13),IF(AND(MONTH(E1401)=7,MONTH(F1401)=7),0)))),0),"")</f>
        <v/>
      </c>
      <c r="U1401" s="78" t="str">
        <f>IF(Ansøgning!U1383="","",Ansøgning!U1383)</f>
        <v/>
      </c>
      <c r="V1401" s="119" t="str">
        <f t="shared" si="154"/>
        <v/>
      </c>
      <c r="W1401" s="120" t="str">
        <f t="shared" si="155"/>
        <v/>
      </c>
      <c r="X1401" s="42" t="str">
        <f t="shared" si="156"/>
        <v/>
      </c>
    </row>
    <row r="1402" spans="1:24" x14ac:dyDescent="0.25">
      <c r="A1402" s="13" t="str">
        <f t="shared" si="157"/>
        <v/>
      </c>
      <c r="B1402" s="75" t="str">
        <f>IF(Ansøgning!B1384="","",Ansøgning!B1384)</f>
        <v/>
      </c>
      <c r="C1402" s="75" t="str">
        <f>IF(Ansøgning!C1384="","",Ansøgning!C1384)</f>
        <v/>
      </c>
      <c r="D1402" s="75" t="str">
        <f>IF(Ansøgning!D1384="","",Ansøgning!D1384)</f>
        <v/>
      </c>
      <c r="E1402" s="76" t="str">
        <f>IF(Ansøgning!E1384="","",Ansøgning!E1384)</f>
        <v/>
      </c>
      <c r="F1402" s="76" t="str">
        <f>IF(Ansøgning!F1384="","",Ansøgning!F1384)</f>
        <v/>
      </c>
      <c r="G1402" s="33" t="str">
        <f>IF(OR(E1402="",F1402=""),"",NETWORKDAYS(E1402,F1402,Lister!$D$7:$D$13))</f>
        <v/>
      </c>
      <c r="H1402" s="76" t="str">
        <f>IF(Ansøgning!H1384="","",Ansøgning!H1384)</f>
        <v/>
      </c>
      <c r="I1402" s="32" t="str">
        <f t="shared" si="151"/>
        <v/>
      </c>
      <c r="J1402" s="77" t="str">
        <f>IF(Ansøgning!J1384="","",Ansøgning!J1384)</f>
        <v/>
      </c>
      <c r="K1402" s="77" t="str">
        <f>IF(Ansøgning!K1384="","",Ansøgning!K1384)</f>
        <v/>
      </c>
      <c r="L1402" s="46" t="str">
        <f t="shared" si="152"/>
        <v/>
      </c>
      <c r="M1402" s="78" t="str">
        <f>IF(Ansøgning!M1384="","",Ansøgning!M1384)</f>
        <v/>
      </c>
      <c r="N1402" s="31" t="str">
        <f t="shared" si="153"/>
        <v/>
      </c>
      <c r="O1402" s="78" t="str">
        <f>IF(Ansøgning!O1384="","",Ansøgning!O1384)</f>
        <v/>
      </c>
      <c r="P1402" s="78" t="str">
        <f>IF(Ansøgning!P1384="","",Ansøgning!P1384)</f>
        <v/>
      </c>
      <c r="Q1402" s="78" t="str">
        <f>IF(Ansøgning!Q1384="","",Ansøgning!Q1384)</f>
        <v/>
      </c>
      <c r="R1402" s="78" t="str">
        <f>IF(Ansøgning!R1384="","",Ansøgning!R1384)</f>
        <v/>
      </c>
      <c r="S1402" s="46" t="str">
        <f>IFERROR(MAX(IF(OR(O1402="",P1402=""),"",IF(AND(AND(MONTH(E1402)&gt;=7,MONTH(E1402)&lt;8),AND(MONTH(F1402)&gt;=7,MONTH(F1402)&lt;8)),(NETWORKDAYS(E1402,F1402,Lister!$D$7:$D$13)-O1402)*N1402/NETWORKDAYS(Lister!$D$19,Lister!$E$19,Lister!$D$7:$D$13),IF(AND(AND(MONTH(E1402)&gt;=7,MONTH(E1402)&lt;8),MONTH(F1402)&gt;7),(NETWORKDAYS(E1402,Lister!$E$19,Lister!$D$7:$D$13)-O1402)*N1402/NETWORKDAYS(Lister!$D$19,Lister!$E$19,Lister!$D$7:$D$13),IF(MONTH(E1402)&gt;7,0)))),0),"")</f>
        <v/>
      </c>
      <c r="T1402" s="46" t="str">
        <f>IFERROR(MAX(IF(OR(O1402="",P1402=""),"",IF(AND(AND(MONTH(E1402)&gt;=8,MONTH(E1402)&lt;9),AND(MONTH(F1402)&gt;=8,MONTH(F1402)&lt;9)),(NETWORKDAYS(E1402,F1402,Lister!$D$7:$D$13)-P1402)*N1402/NETWORKDAYS(Lister!$D$20,Lister!$E$20,Lister!$D$7:$D$13),IF(AND(MONTH(E1402)=7,MONTH(F1402)=8),(NETWORKDAYS(Lister!$D$20,F1402,Lister!$D$7:$D$13)-P1402)*N1402/NETWORKDAYS(Lister!$D$20,Lister!$E$20,Lister!$D$7:$D$13),IF(AND(MONTH(E1402)=7,MONTH(F1402)=7),0)))),0),"")</f>
        <v/>
      </c>
      <c r="U1402" s="78" t="str">
        <f>IF(Ansøgning!U1384="","",Ansøgning!U1384)</f>
        <v/>
      </c>
      <c r="V1402" s="119" t="str">
        <f t="shared" si="154"/>
        <v/>
      </c>
      <c r="W1402" s="120" t="str">
        <f t="shared" si="155"/>
        <v/>
      </c>
      <c r="X1402" s="42" t="str">
        <f t="shared" si="156"/>
        <v/>
      </c>
    </row>
    <row r="1403" spans="1:24" x14ac:dyDescent="0.25">
      <c r="A1403" s="13" t="str">
        <f t="shared" si="157"/>
        <v/>
      </c>
      <c r="B1403" s="75" t="str">
        <f>IF(Ansøgning!B1385="","",Ansøgning!B1385)</f>
        <v/>
      </c>
      <c r="C1403" s="75" t="str">
        <f>IF(Ansøgning!C1385="","",Ansøgning!C1385)</f>
        <v/>
      </c>
      <c r="D1403" s="75" t="str">
        <f>IF(Ansøgning!D1385="","",Ansøgning!D1385)</f>
        <v/>
      </c>
      <c r="E1403" s="76" t="str">
        <f>IF(Ansøgning!E1385="","",Ansøgning!E1385)</f>
        <v/>
      </c>
      <c r="F1403" s="76" t="str">
        <f>IF(Ansøgning!F1385="","",Ansøgning!F1385)</f>
        <v/>
      </c>
      <c r="G1403" s="33" t="str">
        <f>IF(OR(E1403="",F1403=""),"",NETWORKDAYS(E1403,F1403,Lister!$D$7:$D$13))</f>
        <v/>
      </c>
      <c r="H1403" s="76" t="str">
        <f>IF(Ansøgning!H1385="","",Ansøgning!H1385)</f>
        <v/>
      </c>
      <c r="I1403" s="32" t="str">
        <f t="shared" si="151"/>
        <v/>
      </c>
      <c r="J1403" s="77" t="str">
        <f>IF(Ansøgning!J1385="","",Ansøgning!J1385)</f>
        <v/>
      </c>
      <c r="K1403" s="77" t="str">
        <f>IF(Ansøgning!K1385="","",Ansøgning!K1385)</f>
        <v/>
      </c>
      <c r="L1403" s="46" t="str">
        <f t="shared" si="152"/>
        <v/>
      </c>
      <c r="M1403" s="78" t="str">
        <f>IF(Ansøgning!M1385="","",Ansøgning!M1385)</f>
        <v/>
      </c>
      <c r="N1403" s="31" t="str">
        <f t="shared" si="153"/>
        <v/>
      </c>
      <c r="O1403" s="78" t="str">
        <f>IF(Ansøgning!O1385="","",Ansøgning!O1385)</f>
        <v/>
      </c>
      <c r="P1403" s="78" t="str">
        <f>IF(Ansøgning!P1385="","",Ansøgning!P1385)</f>
        <v/>
      </c>
      <c r="Q1403" s="78" t="str">
        <f>IF(Ansøgning!Q1385="","",Ansøgning!Q1385)</f>
        <v/>
      </c>
      <c r="R1403" s="78" t="str">
        <f>IF(Ansøgning!R1385="","",Ansøgning!R1385)</f>
        <v/>
      </c>
      <c r="S1403" s="46" t="str">
        <f>IFERROR(MAX(IF(OR(O1403="",P1403=""),"",IF(AND(AND(MONTH(E1403)&gt;=7,MONTH(E1403)&lt;8),AND(MONTH(F1403)&gt;=7,MONTH(F1403)&lt;8)),(NETWORKDAYS(E1403,F1403,Lister!$D$7:$D$13)-O1403)*N1403/NETWORKDAYS(Lister!$D$19,Lister!$E$19,Lister!$D$7:$D$13),IF(AND(AND(MONTH(E1403)&gt;=7,MONTH(E1403)&lt;8),MONTH(F1403)&gt;7),(NETWORKDAYS(E1403,Lister!$E$19,Lister!$D$7:$D$13)-O1403)*N1403/NETWORKDAYS(Lister!$D$19,Lister!$E$19,Lister!$D$7:$D$13),IF(MONTH(E1403)&gt;7,0)))),0),"")</f>
        <v/>
      </c>
      <c r="T1403" s="46" t="str">
        <f>IFERROR(MAX(IF(OR(O1403="",P1403=""),"",IF(AND(AND(MONTH(E1403)&gt;=8,MONTH(E1403)&lt;9),AND(MONTH(F1403)&gt;=8,MONTH(F1403)&lt;9)),(NETWORKDAYS(E1403,F1403,Lister!$D$7:$D$13)-P1403)*N1403/NETWORKDAYS(Lister!$D$20,Lister!$E$20,Lister!$D$7:$D$13),IF(AND(MONTH(E1403)=7,MONTH(F1403)=8),(NETWORKDAYS(Lister!$D$20,F1403,Lister!$D$7:$D$13)-P1403)*N1403/NETWORKDAYS(Lister!$D$20,Lister!$E$20,Lister!$D$7:$D$13),IF(AND(MONTH(E1403)=7,MONTH(F1403)=7),0)))),0),"")</f>
        <v/>
      </c>
      <c r="U1403" s="78" t="str">
        <f>IF(Ansøgning!U1385="","",Ansøgning!U1385)</f>
        <v/>
      </c>
      <c r="V1403" s="119" t="str">
        <f t="shared" si="154"/>
        <v/>
      </c>
      <c r="W1403" s="120" t="str">
        <f t="shared" si="155"/>
        <v/>
      </c>
      <c r="X1403" s="42" t="str">
        <f t="shared" si="156"/>
        <v/>
      </c>
    </row>
    <row r="1404" spans="1:24" x14ac:dyDescent="0.25">
      <c r="A1404" s="13" t="str">
        <f t="shared" si="157"/>
        <v/>
      </c>
      <c r="B1404" s="75" t="str">
        <f>IF(Ansøgning!B1386="","",Ansøgning!B1386)</f>
        <v/>
      </c>
      <c r="C1404" s="75" t="str">
        <f>IF(Ansøgning!C1386="","",Ansøgning!C1386)</f>
        <v/>
      </c>
      <c r="D1404" s="75" t="str">
        <f>IF(Ansøgning!D1386="","",Ansøgning!D1386)</f>
        <v/>
      </c>
      <c r="E1404" s="76" t="str">
        <f>IF(Ansøgning!E1386="","",Ansøgning!E1386)</f>
        <v/>
      </c>
      <c r="F1404" s="76" t="str">
        <f>IF(Ansøgning!F1386="","",Ansøgning!F1386)</f>
        <v/>
      </c>
      <c r="G1404" s="33" t="str">
        <f>IF(OR(E1404="",F1404=""),"",NETWORKDAYS(E1404,F1404,Lister!$D$7:$D$13))</f>
        <v/>
      </c>
      <c r="H1404" s="76" t="str">
        <f>IF(Ansøgning!H1386="","",Ansøgning!H1386)</f>
        <v/>
      </c>
      <c r="I1404" s="32" t="str">
        <f t="shared" si="151"/>
        <v/>
      </c>
      <c r="J1404" s="77" t="str">
        <f>IF(Ansøgning!J1386="","",Ansøgning!J1386)</f>
        <v/>
      </c>
      <c r="K1404" s="77" t="str">
        <f>IF(Ansøgning!K1386="","",Ansøgning!K1386)</f>
        <v/>
      </c>
      <c r="L1404" s="46" t="str">
        <f t="shared" si="152"/>
        <v/>
      </c>
      <c r="M1404" s="78" t="str">
        <f>IF(Ansøgning!M1386="","",Ansøgning!M1386)</f>
        <v/>
      </c>
      <c r="N1404" s="31" t="str">
        <f t="shared" si="153"/>
        <v/>
      </c>
      <c r="O1404" s="78" t="str">
        <f>IF(Ansøgning!O1386="","",Ansøgning!O1386)</f>
        <v/>
      </c>
      <c r="P1404" s="78" t="str">
        <f>IF(Ansøgning!P1386="","",Ansøgning!P1386)</f>
        <v/>
      </c>
      <c r="Q1404" s="78" t="str">
        <f>IF(Ansøgning!Q1386="","",Ansøgning!Q1386)</f>
        <v/>
      </c>
      <c r="R1404" s="78" t="str">
        <f>IF(Ansøgning!R1386="","",Ansøgning!R1386)</f>
        <v/>
      </c>
      <c r="S1404" s="46" t="str">
        <f>IFERROR(MAX(IF(OR(O1404="",P1404=""),"",IF(AND(AND(MONTH(E1404)&gt;=7,MONTH(E1404)&lt;8),AND(MONTH(F1404)&gt;=7,MONTH(F1404)&lt;8)),(NETWORKDAYS(E1404,F1404,Lister!$D$7:$D$13)-O1404)*N1404/NETWORKDAYS(Lister!$D$19,Lister!$E$19,Lister!$D$7:$D$13),IF(AND(AND(MONTH(E1404)&gt;=7,MONTH(E1404)&lt;8),MONTH(F1404)&gt;7),(NETWORKDAYS(E1404,Lister!$E$19,Lister!$D$7:$D$13)-O1404)*N1404/NETWORKDAYS(Lister!$D$19,Lister!$E$19,Lister!$D$7:$D$13),IF(MONTH(E1404)&gt;7,0)))),0),"")</f>
        <v/>
      </c>
      <c r="T1404" s="46" t="str">
        <f>IFERROR(MAX(IF(OR(O1404="",P1404=""),"",IF(AND(AND(MONTH(E1404)&gt;=8,MONTH(E1404)&lt;9),AND(MONTH(F1404)&gt;=8,MONTH(F1404)&lt;9)),(NETWORKDAYS(E1404,F1404,Lister!$D$7:$D$13)-P1404)*N1404/NETWORKDAYS(Lister!$D$20,Lister!$E$20,Lister!$D$7:$D$13),IF(AND(MONTH(E1404)=7,MONTH(F1404)=8),(NETWORKDAYS(Lister!$D$20,F1404,Lister!$D$7:$D$13)-P1404)*N1404/NETWORKDAYS(Lister!$D$20,Lister!$E$20,Lister!$D$7:$D$13),IF(AND(MONTH(E1404)=7,MONTH(F1404)=7),0)))),0),"")</f>
        <v/>
      </c>
      <c r="U1404" s="78" t="str">
        <f>IF(Ansøgning!U1386="","",Ansøgning!U1386)</f>
        <v/>
      </c>
      <c r="V1404" s="119" t="str">
        <f t="shared" si="154"/>
        <v/>
      </c>
      <c r="W1404" s="120" t="str">
        <f t="shared" si="155"/>
        <v/>
      </c>
      <c r="X1404" s="42" t="str">
        <f t="shared" si="156"/>
        <v/>
      </c>
    </row>
    <row r="1405" spans="1:24" x14ac:dyDescent="0.25">
      <c r="A1405" s="13" t="str">
        <f t="shared" si="157"/>
        <v/>
      </c>
      <c r="B1405" s="75" t="str">
        <f>IF(Ansøgning!B1387="","",Ansøgning!B1387)</f>
        <v/>
      </c>
      <c r="C1405" s="75" t="str">
        <f>IF(Ansøgning!C1387="","",Ansøgning!C1387)</f>
        <v/>
      </c>
      <c r="D1405" s="75" t="str">
        <f>IF(Ansøgning!D1387="","",Ansøgning!D1387)</f>
        <v/>
      </c>
      <c r="E1405" s="76" t="str">
        <f>IF(Ansøgning!E1387="","",Ansøgning!E1387)</f>
        <v/>
      </c>
      <c r="F1405" s="76" t="str">
        <f>IF(Ansøgning!F1387="","",Ansøgning!F1387)</f>
        <v/>
      </c>
      <c r="G1405" s="33" t="str">
        <f>IF(OR(E1405="",F1405=""),"",NETWORKDAYS(E1405,F1405,Lister!$D$7:$D$13))</f>
        <v/>
      </c>
      <c r="H1405" s="76" t="str">
        <f>IF(Ansøgning!H1387="","",Ansøgning!H1387)</f>
        <v/>
      </c>
      <c r="I1405" s="32" t="str">
        <f t="shared" si="151"/>
        <v/>
      </c>
      <c r="J1405" s="77" t="str">
        <f>IF(Ansøgning!J1387="","",Ansøgning!J1387)</f>
        <v/>
      </c>
      <c r="K1405" s="77" t="str">
        <f>IF(Ansøgning!K1387="","",Ansøgning!K1387)</f>
        <v/>
      </c>
      <c r="L1405" s="46" t="str">
        <f t="shared" si="152"/>
        <v/>
      </c>
      <c r="M1405" s="78" t="str">
        <f>IF(Ansøgning!M1387="","",Ansøgning!M1387)</f>
        <v/>
      </c>
      <c r="N1405" s="31" t="str">
        <f t="shared" si="153"/>
        <v/>
      </c>
      <c r="O1405" s="78" t="str">
        <f>IF(Ansøgning!O1387="","",Ansøgning!O1387)</f>
        <v/>
      </c>
      <c r="P1405" s="78" t="str">
        <f>IF(Ansøgning!P1387="","",Ansøgning!P1387)</f>
        <v/>
      </c>
      <c r="Q1405" s="78" t="str">
        <f>IF(Ansøgning!Q1387="","",Ansøgning!Q1387)</f>
        <v/>
      </c>
      <c r="R1405" s="78" t="str">
        <f>IF(Ansøgning!R1387="","",Ansøgning!R1387)</f>
        <v/>
      </c>
      <c r="S1405" s="46" t="str">
        <f>IFERROR(MAX(IF(OR(O1405="",P1405=""),"",IF(AND(AND(MONTH(E1405)&gt;=7,MONTH(E1405)&lt;8),AND(MONTH(F1405)&gt;=7,MONTH(F1405)&lt;8)),(NETWORKDAYS(E1405,F1405,Lister!$D$7:$D$13)-O1405)*N1405/NETWORKDAYS(Lister!$D$19,Lister!$E$19,Lister!$D$7:$D$13),IF(AND(AND(MONTH(E1405)&gt;=7,MONTH(E1405)&lt;8),MONTH(F1405)&gt;7),(NETWORKDAYS(E1405,Lister!$E$19,Lister!$D$7:$D$13)-O1405)*N1405/NETWORKDAYS(Lister!$D$19,Lister!$E$19,Lister!$D$7:$D$13),IF(MONTH(E1405)&gt;7,0)))),0),"")</f>
        <v/>
      </c>
      <c r="T1405" s="46" t="str">
        <f>IFERROR(MAX(IF(OR(O1405="",P1405=""),"",IF(AND(AND(MONTH(E1405)&gt;=8,MONTH(E1405)&lt;9),AND(MONTH(F1405)&gt;=8,MONTH(F1405)&lt;9)),(NETWORKDAYS(E1405,F1405,Lister!$D$7:$D$13)-P1405)*N1405/NETWORKDAYS(Lister!$D$20,Lister!$E$20,Lister!$D$7:$D$13),IF(AND(MONTH(E1405)=7,MONTH(F1405)=8),(NETWORKDAYS(Lister!$D$20,F1405,Lister!$D$7:$D$13)-P1405)*N1405/NETWORKDAYS(Lister!$D$20,Lister!$E$20,Lister!$D$7:$D$13),IF(AND(MONTH(E1405)=7,MONTH(F1405)=7),0)))),0),"")</f>
        <v/>
      </c>
      <c r="U1405" s="78" t="str">
        <f>IF(Ansøgning!U1387="","",Ansøgning!U1387)</f>
        <v/>
      </c>
      <c r="V1405" s="119" t="str">
        <f t="shared" si="154"/>
        <v/>
      </c>
      <c r="W1405" s="120" t="str">
        <f t="shared" si="155"/>
        <v/>
      </c>
      <c r="X1405" s="42" t="str">
        <f t="shared" si="156"/>
        <v/>
      </c>
    </row>
    <row r="1406" spans="1:24" x14ac:dyDescent="0.25">
      <c r="A1406" s="13" t="str">
        <f t="shared" si="157"/>
        <v/>
      </c>
      <c r="B1406" s="75" t="str">
        <f>IF(Ansøgning!B1388="","",Ansøgning!B1388)</f>
        <v/>
      </c>
      <c r="C1406" s="75" t="str">
        <f>IF(Ansøgning!C1388="","",Ansøgning!C1388)</f>
        <v/>
      </c>
      <c r="D1406" s="75" t="str">
        <f>IF(Ansøgning!D1388="","",Ansøgning!D1388)</f>
        <v/>
      </c>
      <c r="E1406" s="76" t="str">
        <f>IF(Ansøgning!E1388="","",Ansøgning!E1388)</f>
        <v/>
      </c>
      <c r="F1406" s="76" t="str">
        <f>IF(Ansøgning!F1388="","",Ansøgning!F1388)</f>
        <v/>
      </c>
      <c r="G1406" s="33" t="str">
        <f>IF(OR(E1406="",F1406=""),"",NETWORKDAYS(E1406,F1406,Lister!$D$7:$D$13))</f>
        <v/>
      </c>
      <c r="H1406" s="76" t="str">
        <f>IF(Ansøgning!H1388="","",Ansøgning!H1388)</f>
        <v/>
      </c>
      <c r="I1406" s="32" t="str">
        <f t="shared" si="151"/>
        <v/>
      </c>
      <c r="J1406" s="77" t="str">
        <f>IF(Ansøgning!J1388="","",Ansøgning!J1388)</f>
        <v/>
      </c>
      <c r="K1406" s="77" t="str">
        <f>IF(Ansøgning!K1388="","",Ansøgning!K1388)</f>
        <v/>
      </c>
      <c r="L1406" s="46" t="str">
        <f t="shared" si="152"/>
        <v/>
      </c>
      <c r="M1406" s="78" t="str">
        <f>IF(Ansøgning!M1388="","",Ansøgning!M1388)</f>
        <v/>
      </c>
      <c r="N1406" s="31" t="str">
        <f t="shared" si="153"/>
        <v/>
      </c>
      <c r="O1406" s="78" t="str">
        <f>IF(Ansøgning!O1388="","",Ansøgning!O1388)</f>
        <v/>
      </c>
      <c r="P1406" s="78" t="str">
        <f>IF(Ansøgning!P1388="","",Ansøgning!P1388)</f>
        <v/>
      </c>
      <c r="Q1406" s="78" t="str">
        <f>IF(Ansøgning!Q1388="","",Ansøgning!Q1388)</f>
        <v/>
      </c>
      <c r="R1406" s="78" t="str">
        <f>IF(Ansøgning!R1388="","",Ansøgning!R1388)</f>
        <v/>
      </c>
      <c r="S1406" s="46" t="str">
        <f>IFERROR(MAX(IF(OR(O1406="",P1406=""),"",IF(AND(AND(MONTH(E1406)&gt;=7,MONTH(E1406)&lt;8),AND(MONTH(F1406)&gt;=7,MONTH(F1406)&lt;8)),(NETWORKDAYS(E1406,F1406,Lister!$D$7:$D$13)-O1406)*N1406/NETWORKDAYS(Lister!$D$19,Lister!$E$19,Lister!$D$7:$D$13),IF(AND(AND(MONTH(E1406)&gt;=7,MONTH(E1406)&lt;8),MONTH(F1406)&gt;7),(NETWORKDAYS(E1406,Lister!$E$19,Lister!$D$7:$D$13)-O1406)*N1406/NETWORKDAYS(Lister!$D$19,Lister!$E$19,Lister!$D$7:$D$13),IF(MONTH(E1406)&gt;7,0)))),0),"")</f>
        <v/>
      </c>
      <c r="T1406" s="46" t="str">
        <f>IFERROR(MAX(IF(OR(O1406="",P1406=""),"",IF(AND(AND(MONTH(E1406)&gt;=8,MONTH(E1406)&lt;9),AND(MONTH(F1406)&gt;=8,MONTH(F1406)&lt;9)),(NETWORKDAYS(E1406,F1406,Lister!$D$7:$D$13)-P1406)*N1406/NETWORKDAYS(Lister!$D$20,Lister!$E$20,Lister!$D$7:$D$13),IF(AND(MONTH(E1406)=7,MONTH(F1406)=8),(NETWORKDAYS(Lister!$D$20,F1406,Lister!$D$7:$D$13)-P1406)*N1406/NETWORKDAYS(Lister!$D$20,Lister!$E$20,Lister!$D$7:$D$13),IF(AND(MONTH(E1406)=7,MONTH(F1406)=7),0)))),0),"")</f>
        <v/>
      </c>
      <c r="U1406" s="78" t="str">
        <f>IF(Ansøgning!U1388="","",Ansøgning!U1388)</f>
        <v/>
      </c>
      <c r="V1406" s="119" t="str">
        <f t="shared" si="154"/>
        <v/>
      </c>
      <c r="W1406" s="120" t="str">
        <f t="shared" si="155"/>
        <v/>
      </c>
      <c r="X1406" s="42" t="str">
        <f t="shared" si="156"/>
        <v/>
      </c>
    </row>
    <row r="1407" spans="1:24" x14ac:dyDescent="0.25">
      <c r="A1407" s="13" t="str">
        <f t="shared" si="157"/>
        <v/>
      </c>
      <c r="B1407" s="75" t="str">
        <f>IF(Ansøgning!B1389="","",Ansøgning!B1389)</f>
        <v/>
      </c>
      <c r="C1407" s="75" t="str">
        <f>IF(Ansøgning!C1389="","",Ansøgning!C1389)</f>
        <v/>
      </c>
      <c r="D1407" s="75" t="str">
        <f>IF(Ansøgning!D1389="","",Ansøgning!D1389)</f>
        <v/>
      </c>
      <c r="E1407" s="76" t="str">
        <f>IF(Ansøgning!E1389="","",Ansøgning!E1389)</f>
        <v/>
      </c>
      <c r="F1407" s="76" t="str">
        <f>IF(Ansøgning!F1389="","",Ansøgning!F1389)</f>
        <v/>
      </c>
      <c r="G1407" s="33" t="str">
        <f>IF(OR(E1407="",F1407=""),"",NETWORKDAYS(E1407,F1407,Lister!$D$7:$D$13))</f>
        <v/>
      </c>
      <c r="H1407" s="76" t="str">
        <f>IF(Ansøgning!H1389="","",Ansøgning!H1389)</f>
        <v/>
      </c>
      <c r="I1407" s="32" t="str">
        <f t="shared" si="151"/>
        <v/>
      </c>
      <c r="J1407" s="77" t="str">
        <f>IF(Ansøgning!J1389="","",Ansøgning!J1389)</f>
        <v/>
      </c>
      <c r="K1407" s="77" t="str">
        <f>IF(Ansøgning!K1389="","",Ansøgning!K1389)</f>
        <v/>
      </c>
      <c r="L1407" s="46" t="str">
        <f t="shared" si="152"/>
        <v/>
      </c>
      <c r="M1407" s="78" t="str">
        <f>IF(Ansøgning!M1389="","",Ansøgning!M1389)</f>
        <v/>
      </c>
      <c r="N1407" s="31" t="str">
        <f t="shared" si="153"/>
        <v/>
      </c>
      <c r="O1407" s="78" t="str">
        <f>IF(Ansøgning!O1389="","",Ansøgning!O1389)</f>
        <v/>
      </c>
      <c r="P1407" s="78" t="str">
        <f>IF(Ansøgning!P1389="","",Ansøgning!P1389)</f>
        <v/>
      </c>
      <c r="Q1407" s="78" t="str">
        <f>IF(Ansøgning!Q1389="","",Ansøgning!Q1389)</f>
        <v/>
      </c>
      <c r="R1407" s="78" t="str">
        <f>IF(Ansøgning!R1389="","",Ansøgning!R1389)</f>
        <v/>
      </c>
      <c r="S1407" s="46" t="str">
        <f>IFERROR(MAX(IF(OR(O1407="",P1407=""),"",IF(AND(AND(MONTH(E1407)&gt;=7,MONTH(E1407)&lt;8),AND(MONTH(F1407)&gt;=7,MONTH(F1407)&lt;8)),(NETWORKDAYS(E1407,F1407,Lister!$D$7:$D$13)-O1407)*N1407/NETWORKDAYS(Lister!$D$19,Lister!$E$19,Lister!$D$7:$D$13),IF(AND(AND(MONTH(E1407)&gt;=7,MONTH(E1407)&lt;8),MONTH(F1407)&gt;7),(NETWORKDAYS(E1407,Lister!$E$19,Lister!$D$7:$D$13)-O1407)*N1407/NETWORKDAYS(Lister!$D$19,Lister!$E$19,Lister!$D$7:$D$13),IF(MONTH(E1407)&gt;7,0)))),0),"")</f>
        <v/>
      </c>
      <c r="T1407" s="46" t="str">
        <f>IFERROR(MAX(IF(OR(O1407="",P1407=""),"",IF(AND(AND(MONTH(E1407)&gt;=8,MONTH(E1407)&lt;9),AND(MONTH(F1407)&gt;=8,MONTH(F1407)&lt;9)),(NETWORKDAYS(E1407,F1407,Lister!$D$7:$D$13)-P1407)*N1407/NETWORKDAYS(Lister!$D$20,Lister!$E$20,Lister!$D$7:$D$13),IF(AND(MONTH(E1407)=7,MONTH(F1407)=8),(NETWORKDAYS(Lister!$D$20,F1407,Lister!$D$7:$D$13)-P1407)*N1407/NETWORKDAYS(Lister!$D$20,Lister!$E$20,Lister!$D$7:$D$13),IF(AND(MONTH(E1407)=7,MONTH(F1407)=7),0)))),0),"")</f>
        <v/>
      </c>
      <c r="U1407" s="78" t="str">
        <f>IF(Ansøgning!U1389="","",Ansøgning!U1389)</f>
        <v/>
      </c>
      <c r="V1407" s="119" t="str">
        <f t="shared" si="154"/>
        <v/>
      </c>
      <c r="W1407" s="120" t="str">
        <f t="shared" si="155"/>
        <v/>
      </c>
      <c r="X1407" s="42" t="str">
        <f t="shared" si="156"/>
        <v/>
      </c>
    </row>
    <row r="1408" spans="1:24" x14ac:dyDescent="0.25">
      <c r="A1408" s="13" t="str">
        <f t="shared" si="157"/>
        <v/>
      </c>
      <c r="B1408" s="75" t="str">
        <f>IF(Ansøgning!B1390="","",Ansøgning!B1390)</f>
        <v/>
      </c>
      <c r="C1408" s="75" t="str">
        <f>IF(Ansøgning!C1390="","",Ansøgning!C1390)</f>
        <v/>
      </c>
      <c r="D1408" s="75" t="str">
        <f>IF(Ansøgning!D1390="","",Ansøgning!D1390)</f>
        <v/>
      </c>
      <c r="E1408" s="76" t="str">
        <f>IF(Ansøgning!E1390="","",Ansøgning!E1390)</f>
        <v/>
      </c>
      <c r="F1408" s="76" t="str">
        <f>IF(Ansøgning!F1390="","",Ansøgning!F1390)</f>
        <v/>
      </c>
      <c r="G1408" s="33" t="str">
        <f>IF(OR(E1408="",F1408=""),"",NETWORKDAYS(E1408,F1408,Lister!$D$7:$D$13))</f>
        <v/>
      </c>
      <c r="H1408" s="76" t="str">
        <f>IF(Ansøgning!H1390="","",Ansøgning!H1390)</f>
        <v/>
      </c>
      <c r="I1408" s="32" t="str">
        <f t="shared" si="151"/>
        <v/>
      </c>
      <c r="J1408" s="77" t="str">
        <f>IF(Ansøgning!J1390="","",Ansøgning!J1390)</f>
        <v/>
      </c>
      <c r="K1408" s="77" t="str">
        <f>IF(Ansøgning!K1390="","",Ansøgning!K1390)</f>
        <v/>
      </c>
      <c r="L1408" s="46" t="str">
        <f t="shared" si="152"/>
        <v/>
      </c>
      <c r="M1408" s="78" t="str">
        <f>IF(Ansøgning!M1390="","",Ansøgning!M1390)</f>
        <v/>
      </c>
      <c r="N1408" s="31" t="str">
        <f t="shared" si="153"/>
        <v/>
      </c>
      <c r="O1408" s="78" t="str">
        <f>IF(Ansøgning!O1390="","",Ansøgning!O1390)</f>
        <v/>
      </c>
      <c r="P1408" s="78" t="str">
        <f>IF(Ansøgning!P1390="","",Ansøgning!P1390)</f>
        <v/>
      </c>
      <c r="Q1408" s="78" t="str">
        <f>IF(Ansøgning!Q1390="","",Ansøgning!Q1390)</f>
        <v/>
      </c>
      <c r="R1408" s="78" t="str">
        <f>IF(Ansøgning!R1390="","",Ansøgning!R1390)</f>
        <v/>
      </c>
      <c r="S1408" s="46" t="str">
        <f>IFERROR(MAX(IF(OR(O1408="",P1408=""),"",IF(AND(AND(MONTH(E1408)&gt;=7,MONTH(E1408)&lt;8),AND(MONTH(F1408)&gt;=7,MONTH(F1408)&lt;8)),(NETWORKDAYS(E1408,F1408,Lister!$D$7:$D$13)-O1408)*N1408/NETWORKDAYS(Lister!$D$19,Lister!$E$19,Lister!$D$7:$D$13),IF(AND(AND(MONTH(E1408)&gt;=7,MONTH(E1408)&lt;8),MONTH(F1408)&gt;7),(NETWORKDAYS(E1408,Lister!$E$19,Lister!$D$7:$D$13)-O1408)*N1408/NETWORKDAYS(Lister!$D$19,Lister!$E$19,Lister!$D$7:$D$13),IF(MONTH(E1408)&gt;7,0)))),0),"")</f>
        <v/>
      </c>
      <c r="T1408" s="46" t="str">
        <f>IFERROR(MAX(IF(OR(O1408="",P1408=""),"",IF(AND(AND(MONTH(E1408)&gt;=8,MONTH(E1408)&lt;9),AND(MONTH(F1408)&gt;=8,MONTH(F1408)&lt;9)),(NETWORKDAYS(E1408,F1408,Lister!$D$7:$D$13)-P1408)*N1408/NETWORKDAYS(Lister!$D$20,Lister!$E$20,Lister!$D$7:$D$13),IF(AND(MONTH(E1408)=7,MONTH(F1408)=8),(NETWORKDAYS(Lister!$D$20,F1408,Lister!$D$7:$D$13)-P1408)*N1408/NETWORKDAYS(Lister!$D$20,Lister!$E$20,Lister!$D$7:$D$13),IF(AND(MONTH(E1408)=7,MONTH(F1408)=7),0)))),0),"")</f>
        <v/>
      </c>
      <c r="U1408" s="78" t="str">
        <f>IF(Ansøgning!U1390="","",Ansøgning!U1390)</f>
        <v/>
      </c>
      <c r="V1408" s="119" t="str">
        <f t="shared" si="154"/>
        <v/>
      </c>
      <c r="W1408" s="120" t="str">
        <f t="shared" si="155"/>
        <v/>
      </c>
      <c r="X1408" s="42" t="str">
        <f t="shared" si="156"/>
        <v/>
      </c>
    </row>
    <row r="1409" spans="1:24" x14ac:dyDescent="0.25">
      <c r="A1409" s="13" t="str">
        <f t="shared" si="157"/>
        <v/>
      </c>
      <c r="B1409" s="75" t="str">
        <f>IF(Ansøgning!B1391="","",Ansøgning!B1391)</f>
        <v/>
      </c>
      <c r="C1409" s="75" t="str">
        <f>IF(Ansøgning!C1391="","",Ansøgning!C1391)</f>
        <v/>
      </c>
      <c r="D1409" s="75" t="str">
        <f>IF(Ansøgning!D1391="","",Ansøgning!D1391)</f>
        <v/>
      </c>
      <c r="E1409" s="76" t="str">
        <f>IF(Ansøgning!E1391="","",Ansøgning!E1391)</f>
        <v/>
      </c>
      <c r="F1409" s="76" t="str">
        <f>IF(Ansøgning!F1391="","",Ansøgning!F1391)</f>
        <v/>
      </c>
      <c r="G1409" s="33" t="str">
        <f>IF(OR(E1409="",F1409=""),"",NETWORKDAYS(E1409,F1409,Lister!$D$7:$D$13))</f>
        <v/>
      </c>
      <c r="H1409" s="76" t="str">
        <f>IF(Ansøgning!H1391="","",Ansøgning!H1391)</f>
        <v/>
      </c>
      <c r="I1409" s="32" t="str">
        <f t="shared" si="151"/>
        <v/>
      </c>
      <c r="J1409" s="77" t="str">
        <f>IF(Ansøgning!J1391="","",Ansøgning!J1391)</f>
        <v/>
      </c>
      <c r="K1409" s="77" t="str">
        <f>IF(Ansøgning!K1391="","",Ansøgning!K1391)</f>
        <v/>
      </c>
      <c r="L1409" s="46" t="str">
        <f t="shared" si="152"/>
        <v/>
      </c>
      <c r="M1409" s="78" t="str">
        <f>IF(Ansøgning!M1391="","",Ansøgning!M1391)</f>
        <v/>
      </c>
      <c r="N1409" s="31" t="str">
        <f t="shared" si="153"/>
        <v/>
      </c>
      <c r="O1409" s="78" t="str">
        <f>IF(Ansøgning!O1391="","",Ansøgning!O1391)</f>
        <v/>
      </c>
      <c r="P1409" s="78" t="str">
        <f>IF(Ansøgning!P1391="","",Ansøgning!P1391)</f>
        <v/>
      </c>
      <c r="Q1409" s="78" t="str">
        <f>IF(Ansøgning!Q1391="","",Ansøgning!Q1391)</f>
        <v/>
      </c>
      <c r="R1409" s="78" t="str">
        <f>IF(Ansøgning!R1391="","",Ansøgning!R1391)</f>
        <v/>
      </c>
      <c r="S1409" s="46" t="str">
        <f>IFERROR(MAX(IF(OR(O1409="",P1409=""),"",IF(AND(AND(MONTH(E1409)&gt;=7,MONTH(E1409)&lt;8),AND(MONTH(F1409)&gt;=7,MONTH(F1409)&lt;8)),(NETWORKDAYS(E1409,F1409,Lister!$D$7:$D$13)-O1409)*N1409/NETWORKDAYS(Lister!$D$19,Lister!$E$19,Lister!$D$7:$D$13),IF(AND(AND(MONTH(E1409)&gt;=7,MONTH(E1409)&lt;8),MONTH(F1409)&gt;7),(NETWORKDAYS(E1409,Lister!$E$19,Lister!$D$7:$D$13)-O1409)*N1409/NETWORKDAYS(Lister!$D$19,Lister!$E$19,Lister!$D$7:$D$13),IF(MONTH(E1409)&gt;7,0)))),0),"")</f>
        <v/>
      </c>
      <c r="T1409" s="46" t="str">
        <f>IFERROR(MAX(IF(OR(O1409="",P1409=""),"",IF(AND(AND(MONTH(E1409)&gt;=8,MONTH(E1409)&lt;9),AND(MONTH(F1409)&gt;=8,MONTH(F1409)&lt;9)),(NETWORKDAYS(E1409,F1409,Lister!$D$7:$D$13)-P1409)*N1409/NETWORKDAYS(Lister!$D$20,Lister!$E$20,Lister!$D$7:$D$13),IF(AND(MONTH(E1409)=7,MONTH(F1409)=8),(NETWORKDAYS(Lister!$D$20,F1409,Lister!$D$7:$D$13)-P1409)*N1409/NETWORKDAYS(Lister!$D$20,Lister!$E$20,Lister!$D$7:$D$13),IF(AND(MONTH(E1409)=7,MONTH(F1409)=7),0)))),0),"")</f>
        <v/>
      </c>
      <c r="U1409" s="78" t="str">
        <f>IF(Ansøgning!U1391="","",Ansøgning!U1391)</f>
        <v/>
      </c>
      <c r="V1409" s="119" t="str">
        <f t="shared" si="154"/>
        <v/>
      </c>
      <c r="W1409" s="120" t="str">
        <f t="shared" si="155"/>
        <v/>
      </c>
      <c r="X1409" s="42" t="str">
        <f t="shared" si="156"/>
        <v/>
      </c>
    </row>
    <row r="1410" spans="1:24" x14ac:dyDescent="0.25">
      <c r="A1410" s="13" t="str">
        <f t="shared" si="157"/>
        <v/>
      </c>
      <c r="B1410" s="75" t="str">
        <f>IF(Ansøgning!B1392="","",Ansøgning!B1392)</f>
        <v/>
      </c>
      <c r="C1410" s="75" t="str">
        <f>IF(Ansøgning!C1392="","",Ansøgning!C1392)</f>
        <v/>
      </c>
      <c r="D1410" s="75" t="str">
        <f>IF(Ansøgning!D1392="","",Ansøgning!D1392)</f>
        <v/>
      </c>
      <c r="E1410" s="76" t="str">
        <f>IF(Ansøgning!E1392="","",Ansøgning!E1392)</f>
        <v/>
      </c>
      <c r="F1410" s="76" t="str">
        <f>IF(Ansøgning!F1392="","",Ansøgning!F1392)</f>
        <v/>
      </c>
      <c r="G1410" s="33" t="str">
        <f>IF(OR(E1410="",F1410=""),"",NETWORKDAYS(E1410,F1410,Lister!$D$7:$D$13))</f>
        <v/>
      </c>
      <c r="H1410" s="76" t="str">
        <f>IF(Ansøgning!H1392="","",Ansøgning!H1392)</f>
        <v/>
      </c>
      <c r="I1410" s="32" t="str">
        <f t="shared" si="151"/>
        <v/>
      </c>
      <c r="J1410" s="77" t="str">
        <f>IF(Ansøgning!J1392="","",Ansøgning!J1392)</f>
        <v/>
      </c>
      <c r="K1410" s="77" t="str">
        <f>IF(Ansøgning!K1392="","",Ansøgning!K1392)</f>
        <v/>
      </c>
      <c r="L1410" s="46" t="str">
        <f t="shared" si="152"/>
        <v/>
      </c>
      <c r="M1410" s="78" t="str">
        <f>IF(Ansøgning!M1392="","",Ansøgning!M1392)</f>
        <v/>
      </c>
      <c r="N1410" s="31" t="str">
        <f t="shared" si="153"/>
        <v/>
      </c>
      <c r="O1410" s="78" t="str">
        <f>IF(Ansøgning!O1392="","",Ansøgning!O1392)</f>
        <v/>
      </c>
      <c r="P1410" s="78" t="str">
        <f>IF(Ansøgning!P1392="","",Ansøgning!P1392)</f>
        <v/>
      </c>
      <c r="Q1410" s="78" t="str">
        <f>IF(Ansøgning!Q1392="","",Ansøgning!Q1392)</f>
        <v/>
      </c>
      <c r="R1410" s="78" t="str">
        <f>IF(Ansøgning!R1392="","",Ansøgning!R1392)</f>
        <v/>
      </c>
      <c r="S1410" s="46" t="str">
        <f>IFERROR(MAX(IF(OR(O1410="",P1410=""),"",IF(AND(AND(MONTH(E1410)&gt;=7,MONTH(E1410)&lt;8),AND(MONTH(F1410)&gt;=7,MONTH(F1410)&lt;8)),(NETWORKDAYS(E1410,F1410,Lister!$D$7:$D$13)-O1410)*N1410/NETWORKDAYS(Lister!$D$19,Lister!$E$19,Lister!$D$7:$D$13),IF(AND(AND(MONTH(E1410)&gt;=7,MONTH(E1410)&lt;8),MONTH(F1410)&gt;7),(NETWORKDAYS(E1410,Lister!$E$19,Lister!$D$7:$D$13)-O1410)*N1410/NETWORKDAYS(Lister!$D$19,Lister!$E$19,Lister!$D$7:$D$13),IF(MONTH(E1410)&gt;7,0)))),0),"")</f>
        <v/>
      </c>
      <c r="T1410" s="46" t="str">
        <f>IFERROR(MAX(IF(OR(O1410="",P1410=""),"",IF(AND(AND(MONTH(E1410)&gt;=8,MONTH(E1410)&lt;9),AND(MONTH(F1410)&gt;=8,MONTH(F1410)&lt;9)),(NETWORKDAYS(E1410,F1410,Lister!$D$7:$D$13)-P1410)*N1410/NETWORKDAYS(Lister!$D$20,Lister!$E$20,Lister!$D$7:$D$13),IF(AND(MONTH(E1410)=7,MONTH(F1410)=8),(NETWORKDAYS(Lister!$D$20,F1410,Lister!$D$7:$D$13)-P1410)*N1410/NETWORKDAYS(Lister!$D$20,Lister!$E$20,Lister!$D$7:$D$13),IF(AND(MONTH(E1410)=7,MONTH(F1410)=7),0)))),0),"")</f>
        <v/>
      </c>
      <c r="U1410" s="78" t="str">
        <f>IF(Ansøgning!U1392="","",Ansøgning!U1392)</f>
        <v/>
      </c>
      <c r="V1410" s="119" t="str">
        <f t="shared" si="154"/>
        <v/>
      </c>
      <c r="W1410" s="120" t="str">
        <f t="shared" si="155"/>
        <v/>
      </c>
      <c r="X1410" s="42" t="str">
        <f t="shared" si="156"/>
        <v/>
      </c>
    </row>
    <row r="1411" spans="1:24" x14ac:dyDescent="0.25">
      <c r="A1411" s="13" t="str">
        <f t="shared" si="157"/>
        <v/>
      </c>
      <c r="B1411" s="75" t="str">
        <f>IF(Ansøgning!B1393="","",Ansøgning!B1393)</f>
        <v/>
      </c>
      <c r="C1411" s="75" t="str">
        <f>IF(Ansøgning!C1393="","",Ansøgning!C1393)</f>
        <v/>
      </c>
      <c r="D1411" s="75" t="str">
        <f>IF(Ansøgning!D1393="","",Ansøgning!D1393)</f>
        <v/>
      </c>
      <c r="E1411" s="76" t="str">
        <f>IF(Ansøgning!E1393="","",Ansøgning!E1393)</f>
        <v/>
      </c>
      <c r="F1411" s="76" t="str">
        <f>IF(Ansøgning!F1393="","",Ansøgning!F1393)</f>
        <v/>
      </c>
      <c r="G1411" s="33" t="str">
        <f>IF(OR(E1411="",F1411=""),"",NETWORKDAYS(E1411,F1411,Lister!$D$7:$D$13))</f>
        <v/>
      </c>
      <c r="H1411" s="76" t="str">
        <f>IF(Ansøgning!H1393="","",Ansøgning!H1393)</f>
        <v/>
      </c>
      <c r="I1411" s="32" t="str">
        <f t="shared" si="151"/>
        <v/>
      </c>
      <c r="J1411" s="77" t="str">
        <f>IF(Ansøgning!J1393="","",Ansøgning!J1393)</f>
        <v/>
      </c>
      <c r="K1411" s="77" t="str">
        <f>IF(Ansøgning!K1393="","",Ansøgning!K1393)</f>
        <v/>
      </c>
      <c r="L1411" s="46" t="str">
        <f t="shared" si="152"/>
        <v/>
      </c>
      <c r="M1411" s="78" t="str">
        <f>IF(Ansøgning!M1393="","",Ansøgning!M1393)</f>
        <v/>
      </c>
      <c r="N1411" s="31" t="str">
        <f t="shared" si="153"/>
        <v/>
      </c>
      <c r="O1411" s="78" t="str">
        <f>IF(Ansøgning!O1393="","",Ansøgning!O1393)</f>
        <v/>
      </c>
      <c r="P1411" s="78" t="str">
        <f>IF(Ansøgning!P1393="","",Ansøgning!P1393)</f>
        <v/>
      </c>
      <c r="Q1411" s="78" t="str">
        <f>IF(Ansøgning!Q1393="","",Ansøgning!Q1393)</f>
        <v/>
      </c>
      <c r="R1411" s="78" t="str">
        <f>IF(Ansøgning!R1393="","",Ansøgning!R1393)</f>
        <v/>
      </c>
      <c r="S1411" s="46" t="str">
        <f>IFERROR(MAX(IF(OR(O1411="",P1411=""),"",IF(AND(AND(MONTH(E1411)&gt;=7,MONTH(E1411)&lt;8),AND(MONTH(F1411)&gt;=7,MONTH(F1411)&lt;8)),(NETWORKDAYS(E1411,F1411,Lister!$D$7:$D$13)-O1411)*N1411/NETWORKDAYS(Lister!$D$19,Lister!$E$19,Lister!$D$7:$D$13),IF(AND(AND(MONTH(E1411)&gt;=7,MONTH(E1411)&lt;8),MONTH(F1411)&gt;7),(NETWORKDAYS(E1411,Lister!$E$19,Lister!$D$7:$D$13)-O1411)*N1411/NETWORKDAYS(Lister!$D$19,Lister!$E$19,Lister!$D$7:$D$13),IF(MONTH(E1411)&gt;7,0)))),0),"")</f>
        <v/>
      </c>
      <c r="T1411" s="46" t="str">
        <f>IFERROR(MAX(IF(OR(O1411="",P1411=""),"",IF(AND(AND(MONTH(E1411)&gt;=8,MONTH(E1411)&lt;9),AND(MONTH(F1411)&gt;=8,MONTH(F1411)&lt;9)),(NETWORKDAYS(E1411,F1411,Lister!$D$7:$D$13)-P1411)*N1411/NETWORKDAYS(Lister!$D$20,Lister!$E$20,Lister!$D$7:$D$13),IF(AND(MONTH(E1411)=7,MONTH(F1411)=8),(NETWORKDAYS(Lister!$D$20,F1411,Lister!$D$7:$D$13)-P1411)*N1411/NETWORKDAYS(Lister!$D$20,Lister!$E$20,Lister!$D$7:$D$13),IF(AND(MONTH(E1411)=7,MONTH(F1411)=7),0)))),0),"")</f>
        <v/>
      </c>
      <c r="U1411" s="78" t="str">
        <f>IF(Ansøgning!U1393="","",Ansøgning!U1393)</f>
        <v/>
      </c>
      <c r="V1411" s="119" t="str">
        <f t="shared" si="154"/>
        <v/>
      </c>
      <c r="W1411" s="120" t="str">
        <f t="shared" si="155"/>
        <v/>
      </c>
      <c r="X1411" s="42" t="str">
        <f t="shared" si="156"/>
        <v/>
      </c>
    </row>
    <row r="1412" spans="1:24" x14ac:dyDescent="0.25">
      <c r="A1412" s="13" t="str">
        <f t="shared" si="157"/>
        <v/>
      </c>
      <c r="B1412" s="75" t="str">
        <f>IF(Ansøgning!B1394="","",Ansøgning!B1394)</f>
        <v/>
      </c>
      <c r="C1412" s="75" t="str">
        <f>IF(Ansøgning!C1394="","",Ansøgning!C1394)</f>
        <v/>
      </c>
      <c r="D1412" s="75" t="str">
        <f>IF(Ansøgning!D1394="","",Ansøgning!D1394)</f>
        <v/>
      </c>
      <c r="E1412" s="76" t="str">
        <f>IF(Ansøgning!E1394="","",Ansøgning!E1394)</f>
        <v/>
      </c>
      <c r="F1412" s="76" t="str">
        <f>IF(Ansøgning!F1394="","",Ansøgning!F1394)</f>
        <v/>
      </c>
      <c r="G1412" s="33" t="str">
        <f>IF(OR(E1412="",F1412=""),"",NETWORKDAYS(E1412,F1412,Lister!$D$7:$D$13))</f>
        <v/>
      </c>
      <c r="H1412" s="76" t="str">
        <f>IF(Ansøgning!H1394="","",Ansøgning!H1394)</f>
        <v/>
      </c>
      <c r="I1412" s="32" t="str">
        <f t="shared" si="151"/>
        <v/>
      </c>
      <c r="J1412" s="77" t="str">
        <f>IF(Ansøgning!J1394="","",Ansøgning!J1394)</f>
        <v/>
      </c>
      <c r="K1412" s="77" t="str">
        <f>IF(Ansøgning!K1394="","",Ansøgning!K1394)</f>
        <v/>
      </c>
      <c r="L1412" s="46" t="str">
        <f t="shared" si="152"/>
        <v/>
      </c>
      <c r="M1412" s="78" t="str">
        <f>IF(Ansøgning!M1394="","",Ansøgning!M1394)</f>
        <v/>
      </c>
      <c r="N1412" s="31" t="str">
        <f t="shared" si="153"/>
        <v/>
      </c>
      <c r="O1412" s="78" t="str">
        <f>IF(Ansøgning!O1394="","",Ansøgning!O1394)</f>
        <v/>
      </c>
      <c r="P1412" s="78" t="str">
        <f>IF(Ansøgning!P1394="","",Ansøgning!P1394)</f>
        <v/>
      </c>
      <c r="Q1412" s="78" t="str">
        <f>IF(Ansøgning!Q1394="","",Ansøgning!Q1394)</f>
        <v/>
      </c>
      <c r="R1412" s="78" t="str">
        <f>IF(Ansøgning!R1394="","",Ansøgning!R1394)</f>
        <v/>
      </c>
      <c r="S1412" s="46" t="str">
        <f>IFERROR(MAX(IF(OR(O1412="",P1412=""),"",IF(AND(AND(MONTH(E1412)&gt;=7,MONTH(E1412)&lt;8),AND(MONTH(F1412)&gt;=7,MONTH(F1412)&lt;8)),(NETWORKDAYS(E1412,F1412,Lister!$D$7:$D$13)-O1412)*N1412/NETWORKDAYS(Lister!$D$19,Lister!$E$19,Lister!$D$7:$D$13),IF(AND(AND(MONTH(E1412)&gt;=7,MONTH(E1412)&lt;8),MONTH(F1412)&gt;7),(NETWORKDAYS(E1412,Lister!$E$19,Lister!$D$7:$D$13)-O1412)*N1412/NETWORKDAYS(Lister!$D$19,Lister!$E$19,Lister!$D$7:$D$13),IF(MONTH(E1412)&gt;7,0)))),0),"")</f>
        <v/>
      </c>
      <c r="T1412" s="46" t="str">
        <f>IFERROR(MAX(IF(OR(O1412="",P1412=""),"",IF(AND(AND(MONTH(E1412)&gt;=8,MONTH(E1412)&lt;9),AND(MONTH(F1412)&gt;=8,MONTH(F1412)&lt;9)),(NETWORKDAYS(E1412,F1412,Lister!$D$7:$D$13)-P1412)*N1412/NETWORKDAYS(Lister!$D$20,Lister!$E$20,Lister!$D$7:$D$13),IF(AND(MONTH(E1412)=7,MONTH(F1412)=8),(NETWORKDAYS(Lister!$D$20,F1412,Lister!$D$7:$D$13)-P1412)*N1412/NETWORKDAYS(Lister!$D$20,Lister!$E$20,Lister!$D$7:$D$13),IF(AND(MONTH(E1412)=7,MONTH(F1412)=7),0)))),0),"")</f>
        <v/>
      </c>
      <c r="U1412" s="78" t="str">
        <f>IF(Ansøgning!U1394="","",Ansøgning!U1394)</f>
        <v/>
      </c>
      <c r="V1412" s="119" t="str">
        <f t="shared" si="154"/>
        <v/>
      </c>
      <c r="W1412" s="120" t="str">
        <f t="shared" si="155"/>
        <v/>
      </c>
      <c r="X1412" s="42" t="str">
        <f t="shared" si="156"/>
        <v/>
      </c>
    </row>
    <row r="1413" spans="1:24" x14ac:dyDescent="0.25">
      <c r="A1413" s="13" t="str">
        <f t="shared" si="157"/>
        <v/>
      </c>
      <c r="B1413" s="75" t="str">
        <f>IF(Ansøgning!B1395="","",Ansøgning!B1395)</f>
        <v/>
      </c>
      <c r="C1413" s="75" t="str">
        <f>IF(Ansøgning!C1395="","",Ansøgning!C1395)</f>
        <v/>
      </c>
      <c r="D1413" s="75" t="str">
        <f>IF(Ansøgning!D1395="","",Ansøgning!D1395)</f>
        <v/>
      </c>
      <c r="E1413" s="76" t="str">
        <f>IF(Ansøgning!E1395="","",Ansøgning!E1395)</f>
        <v/>
      </c>
      <c r="F1413" s="76" t="str">
        <f>IF(Ansøgning!F1395="","",Ansøgning!F1395)</f>
        <v/>
      </c>
      <c r="G1413" s="33" t="str">
        <f>IF(OR(E1413="",F1413=""),"",NETWORKDAYS(E1413,F1413,Lister!$D$7:$D$13))</f>
        <v/>
      </c>
      <c r="H1413" s="76" t="str">
        <f>IF(Ansøgning!H1395="","",Ansøgning!H1395)</f>
        <v/>
      </c>
      <c r="I1413" s="32" t="str">
        <f t="shared" si="151"/>
        <v/>
      </c>
      <c r="J1413" s="77" t="str">
        <f>IF(Ansøgning!J1395="","",Ansøgning!J1395)</f>
        <v/>
      </c>
      <c r="K1413" s="77" t="str">
        <f>IF(Ansøgning!K1395="","",Ansøgning!K1395)</f>
        <v/>
      </c>
      <c r="L1413" s="46" t="str">
        <f t="shared" si="152"/>
        <v/>
      </c>
      <c r="M1413" s="78" t="str">
        <f>IF(Ansøgning!M1395="","",Ansøgning!M1395)</f>
        <v/>
      </c>
      <c r="N1413" s="31" t="str">
        <f t="shared" si="153"/>
        <v/>
      </c>
      <c r="O1413" s="78" t="str">
        <f>IF(Ansøgning!O1395="","",Ansøgning!O1395)</f>
        <v/>
      </c>
      <c r="P1413" s="78" t="str">
        <f>IF(Ansøgning!P1395="","",Ansøgning!P1395)</f>
        <v/>
      </c>
      <c r="Q1413" s="78" t="str">
        <f>IF(Ansøgning!Q1395="","",Ansøgning!Q1395)</f>
        <v/>
      </c>
      <c r="R1413" s="78" t="str">
        <f>IF(Ansøgning!R1395="","",Ansøgning!R1395)</f>
        <v/>
      </c>
      <c r="S1413" s="46" t="str">
        <f>IFERROR(MAX(IF(OR(O1413="",P1413=""),"",IF(AND(AND(MONTH(E1413)&gt;=7,MONTH(E1413)&lt;8),AND(MONTH(F1413)&gt;=7,MONTH(F1413)&lt;8)),(NETWORKDAYS(E1413,F1413,Lister!$D$7:$D$13)-O1413)*N1413/NETWORKDAYS(Lister!$D$19,Lister!$E$19,Lister!$D$7:$D$13),IF(AND(AND(MONTH(E1413)&gt;=7,MONTH(E1413)&lt;8),MONTH(F1413)&gt;7),(NETWORKDAYS(E1413,Lister!$E$19,Lister!$D$7:$D$13)-O1413)*N1413/NETWORKDAYS(Lister!$D$19,Lister!$E$19,Lister!$D$7:$D$13),IF(MONTH(E1413)&gt;7,0)))),0),"")</f>
        <v/>
      </c>
      <c r="T1413" s="46" t="str">
        <f>IFERROR(MAX(IF(OR(O1413="",P1413=""),"",IF(AND(AND(MONTH(E1413)&gt;=8,MONTH(E1413)&lt;9),AND(MONTH(F1413)&gt;=8,MONTH(F1413)&lt;9)),(NETWORKDAYS(E1413,F1413,Lister!$D$7:$D$13)-P1413)*N1413/NETWORKDAYS(Lister!$D$20,Lister!$E$20,Lister!$D$7:$D$13),IF(AND(MONTH(E1413)=7,MONTH(F1413)=8),(NETWORKDAYS(Lister!$D$20,F1413,Lister!$D$7:$D$13)-P1413)*N1413/NETWORKDAYS(Lister!$D$20,Lister!$E$20,Lister!$D$7:$D$13),IF(AND(MONTH(E1413)=7,MONTH(F1413)=7),0)))),0),"")</f>
        <v/>
      </c>
      <c r="U1413" s="78" t="str">
        <f>IF(Ansøgning!U1395="","",Ansøgning!U1395)</f>
        <v/>
      </c>
      <c r="V1413" s="119" t="str">
        <f t="shared" si="154"/>
        <v/>
      </c>
      <c r="W1413" s="120" t="str">
        <f t="shared" si="155"/>
        <v/>
      </c>
      <c r="X1413" s="42" t="str">
        <f t="shared" si="156"/>
        <v/>
      </c>
    </row>
    <row r="1414" spans="1:24" x14ac:dyDescent="0.25">
      <c r="A1414" s="13" t="str">
        <f t="shared" si="157"/>
        <v/>
      </c>
      <c r="B1414" s="75" t="str">
        <f>IF(Ansøgning!B1396="","",Ansøgning!B1396)</f>
        <v/>
      </c>
      <c r="C1414" s="75" t="str">
        <f>IF(Ansøgning!C1396="","",Ansøgning!C1396)</f>
        <v/>
      </c>
      <c r="D1414" s="75" t="str">
        <f>IF(Ansøgning!D1396="","",Ansøgning!D1396)</f>
        <v/>
      </c>
      <c r="E1414" s="76" t="str">
        <f>IF(Ansøgning!E1396="","",Ansøgning!E1396)</f>
        <v/>
      </c>
      <c r="F1414" s="76" t="str">
        <f>IF(Ansøgning!F1396="","",Ansøgning!F1396)</f>
        <v/>
      </c>
      <c r="G1414" s="33" t="str">
        <f>IF(OR(E1414="",F1414=""),"",NETWORKDAYS(E1414,F1414,Lister!$D$7:$D$13))</f>
        <v/>
      </c>
      <c r="H1414" s="76" t="str">
        <f>IF(Ansøgning!H1396="","",Ansøgning!H1396)</f>
        <v/>
      </c>
      <c r="I1414" s="32" t="str">
        <f t="shared" si="151"/>
        <v/>
      </c>
      <c r="J1414" s="77" t="str">
        <f>IF(Ansøgning!J1396="","",Ansøgning!J1396)</f>
        <v/>
      </c>
      <c r="K1414" s="77" t="str">
        <f>IF(Ansøgning!K1396="","",Ansøgning!K1396)</f>
        <v/>
      </c>
      <c r="L1414" s="46" t="str">
        <f t="shared" si="152"/>
        <v/>
      </c>
      <c r="M1414" s="78" t="str">
        <f>IF(Ansøgning!M1396="","",Ansøgning!M1396)</f>
        <v/>
      </c>
      <c r="N1414" s="31" t="str">
        <f t="shared" si="153"/>
        <v/>
      </c>
      <c r="O1414" s="78" t="str">
        <f>IF(Ansøgning!O1396="","",Ansøgning!O1396)</f>
        <v/>
      </c>
      <c r="P1414" s="78" t="str">
        <f>IF(Ansøgning!P1396="","",Ansøgning!P1396)</f>
        <v/>
      </c>
      <c r="Q1414" s="78" t="str">
        <f>IF(Ansøgning!Q1396="","",Ansøgning!Q1396)</f>
        <v/>
      </c>
      <c r="R1414" s="78" t="str">
        <f>IF(Ansøgning!R1396="","",Ansøgning!R1396)</f>
        <v/>
      </c>
      <c r="S1414" s="46" t="str">
        <f>IFERROR(MAX(IF(OR(O1414="",P1414=""),"",IF(AND(AND(MONTH(E1414)&gt;=7,MONTH(E1414)&lt;8),AND(MONTH(F1414)&gt;=7,MONTH(F1414)&lt;8)),(NETWORKDAYS(E1414,F1414,Lister!$D$7:$D$13)-O1414)*N1414/NETWORKDAYS(Lister!$D$19,Lister!$E$19,Lister!$D$7:$D$13),IF(AND(AND(MONTH(E1414)&gt;=7,MONTH(E1414)&lt;8),MONTH(F1414)&gt;7),(NETWORKDAYS(E1414,Lister!$E$19,Lister!$D$7:$D$13)-O1414)*N1414/NETWORKDAYS(Lister!$D$19,Lister!$E$19,Lister!$D$7:$D$13),IF(MONTH(E1414)&gt;7,0)))),0),"")</f>
        <v/>
      </c>
      <c r="T1414" s="46" t="str">
        <f>IFERROR(MAX(IF(OR(O1414="",P1414=""),"",IF(AND(AND(MONTH(E1414)&gt;=8,MONTH(E1414)&lt;9),AND(MONTH(F1414)&gt;=8,MONTH(F1414)&lt;9)),(NETWORKDAYS(E1414,F1414,Lister!$D$7:$D$13)-P1414)*N1414/NETWORKDAYS(Lister!$D$20,Lister!$E$20,Lister!$D$7:$D$13),IF(AND(MONTH(E1414)=7,MONTH(F1414)=8),(NETWORKDAYS(Lister!$D$20,F1414,Lister!$D$7:$D$13)-P1414)*N1414/NETWORKDAYS(Lister!$D$20,Lister!$E$20,Lister!$D$7:$D$13),IF(AND(MONTH(E1414)=7,MONTH(F1414)=7),0)))),0),"")</f>
        <v/>
      </c>
      <c r="U1414" s="78" t="str">
        <f>IF(Ansøgning!U1396="","",Ansøgning!U1396)</f>
        <v/>
      </c>
      <c r="V1414" s="119" t="str">
        <f t="shared" si="154"/>
        <v/>
      </c>
      <c r="W1414" s="120" t="str">
        <f t="shared" si="155"/>
        <v/>
      </c>
      <c r="X1414" s="42" t="str">
        <f t="shared" si="156"/>
        <v/>
      </c>
    </row>
    <row r="1415" spans="1:24" x14ac:dyDescent="0.25">
      <c r="A1415" s="13" t="str">
        <f t="shared" si="157"/>
        <v/>
      </c>
      <c r="B1415" s="75" t="str">
        <f>IF(Ansøgning!B1397="","",Ansøgning!B1397)</f>
        <v/>
      </c>
      <c r="C1415" s="75" t="str">
        <f>IF(Ansøgning!C1397="","",Ansøgning!C1397)</f>
        <v/>
      </c>
      <c r="D1415" s="75" t="str">
        <f>IF(Ansøgning!D1397="","",Ansøgning!D1397)</f>
        <v/>
      </c>
      <c r="E1415" s="76" t="str">
        <f>IF(Ansøgning!E1397="","",Ansøgning!E1397)</f>
        <v/>
      </c>
      <c r="F1415" s="76" t="str">
        <f>IF(Ansøgning!F1397="","",Ansøgning!F1397)</f>
        <v/>
      </c>
      <c r="G1415" s="33" t="str">
        <f>IF(OR(E1415="",F1415=""),"",NETWORKDAYS(E1415,F1415,Lister!$D$7:$D$13))</f>
        <v/>
      </c>
      <c r="H1415" s="76" t="str">
        <f>IF(Ansøgning!H1397="","",Ansøgning!H1397)</f>
        <v/>
      </c>
      <c r="I1415" s="32" t="str">
        <f t="shared" si="151"/>
        <v/>
      </c>
      <c r="J1415" s="77" t="str">
        <f>IF(Ansøgning!J1397="","",Ansøgning!J1397)</f>
        <v/>
      </c>
      <c r="K1415" s="77" t="str">
        <f>IF(Ansøgning!K1397="","",Ansøgning!K1397)</f>
        <v/>
      </c>
      <c r="L1415" s="46" t="str">
        <f t="shared" si="152"/>
        <v/>
      </c>
      <c r="M1415" s="78" t="str">
        <f>IF(Ansøgning!M1397="","",Ansøgning!M1397)</f>
        <v/>
      </c>
      <c r="N1415" s="31" t="str">
        <f t="shared" si="153"/>
        <v/>
      </c>
      <c r="O1415" s="78" t="str">
        <f>IF(Ansøgning!O1397="","",Ansøgning!O1397)</f>
        <v/>
      </c>
      <c r="P1415" s="78" t="str">
        <f>IF(Ansøgning!P1397="","",Ansøgning!P1397)</f>
        <v/>
      </c>
      <c r="Q1415" s="78" t="str">
        <f>IF(Ansøgning!Q1397="","",Ansøgning!Q1397)</f>
        <v/>
      </c>
      <c r="R1415" s="78" t="str">
        <f>IF(Ansøgning!R1397="","",Ansøgning!R1397)</f>
        <v/>
      </c>
      <c r="S1415" s="46" t="str">
        <f>IFERROR(MAX(IF(OR(O1415="",P1415=""),"",IF(AND(AND(MONTH(E1415)&gt;=7,MONTH(E1415)&lt;8),AND(MONTH(F1415)&gt;=7,MONTH(F1415)&lt;8)),(NETWORKDAYS(E1415,F1415,Lister!$D$7:$D$13)-O1415)*N1415/NETWORKDAYS(Lister!$D$19,Lister!$E$19,Lister!$D$7:$D$13),IF(AND(AND(MONTH(E1415)&gt;=7,MONTH(E1415)&lt;8),MONTH(F1415)&gt;7),(NETWORKDAYS(E1415,Lister!$E$19,Lister!$D$7:$D$13)-O1415)*N1415/NETWORKDAYS(Lister!$D$19,Lister!$E$19,Lister!$D$7:$D$13),IF(MONTH(E1415)&gt;7,0)))),0),"")</f>
        <v/>
      </c>
      <c r="T1415" s="46" t="str">
        <f>IFERROR(MAX(IF(OR(O1415="",P1415=""),"",IF(AND(AND(MONTH(E1415)&gt;=8,MONTH(E1415)&lt;9),AND(MONTH(F1415)&gt;=8,MONTH(F1415)&lt;9)),(NETWORKDAYS(E1415,F1415,Lister!$D$7:$D$13)-P1415)*N1415/NETWORKDAYS(Lister!$D$20,Lister!$E$20,Lister!$D$7:$D$13),IF(AND(MONTH(E1415)=7,MONTH(F1415)=8),(NETWORKDAYS(Lister!$D$20,F1415,Lister!$D$7:$D$13)-P1415)*N1415/NETWORKDAYS(Lister!$D$20,Lister!$E$20,Lister!$D$7:$D$13),IF(AND(MONTH(E1415)=7,MONTH(F1415)=7),0)))),0),"")</f>
        <v/>
      </c>
      <c r="U1415" s="78" t="str">
        <f>IF(Ansøgning!U1397="","",Ansøgning!U1397)</f>
        <v/>
      </c>
      <c r="V1415" s="119" t="str">
        <f t="shared" si="154"/>
        <v/>
      </c>
      <c r="W1415" s="120" t="str">
        <f t="shared" si="155"/>
        <v/>
      </c>
      <c r="X1415" s="42" t="str">
        <f t="shared" si="156"/>
        <v/>
      </c>
    </row>
    <row r="1416" spans="1:24" x14ac:dyDescent="0.25">
      <c r="A1416" s="13" t="str">
        <f t="shared" si="157"/>
        <v/>
      </c>
      <c r="B1416" s="75" t="str">
        <f>IF(Ansøgning!B1398="","",Ansøgning!B1398)</f>
        <v/>
      </c>
      <c r="C1416" s="75" t="str">
        <f>IF(Ansøgning!C1398="","",Ansøgning!C1398)</f>
        <v/>
      </c>
      <c r="D1416" s="75" t="str">
        <f>IF(Ansøgning!D1398="","",Ansøgning!D1398)</f>
        <v/>
      </c>
      <c r="E1416" s="76" t="str">
        <f>IF(Ansøgning!E1398="","",Ansøgning!E1398)</f>
        <v/>
      </c>
      <c r="F1416" s="76" t="str">
        <f>IF(Ansøgning!F1398="","",Ansøgning!F1398)</f>
        <v/>
      </c>
      <c r="G1416" s="33" t="str">
        <f>IF(OR(E1416="",F1416=""),"",NETWORKDAYS(E1416,F1416,Lister!$D$7:$D$13))</f>
        <v/>
      </c>
      <c r="H1416" s="76" t="str">
        <f>IF(Ansøgning!H1398="","",Ansøgning!H1398)</f>
        <v/>
      </c>
      <c r="I1416" s="32" t="str">
        <f t="shared" si="151"/>
        <v/>
      </c>
      <c r="J1416" s="77" t="str">
        <f>IF(Ansøgning!J1398="","",Ansøgning!J1398)</f>
        <v/>
      </c>
      <c r="K1416" s="77" t="str">
        <f>IF(Ansøgning!K1398="","",Ansøgning!K1398)</f>
        <v/>
      </c>
      <c r="L1416" s="46" t="str">
        <f t="shared" si="152"/>
        <v/>
      </c>
      <c r="M1416" s="78" t="str">
        <f>IF(Ansøgning!M1398="","",Ansøgning!M1398)</f>
        <v/>
      </c>
      <c r="N1416" s="31" t="str">
        <f t="shared" si="153"/>
        <v/>
      </c>
      <c r="O1416" s="78" t="str">
        <f>IF(Ansøgning!O1398="","",Ansøgning!O1398)</f>
        <v/>
      </c>
      <c r="P1416" s="78" t="str">
        <f>IF(Ansøgning!P1398="","",Ansøgning!P1398)</f>
        <v/>
      </c>
      <c r="Q1416" s="78" t="str">
        <f>IF(Ansøgning!Q1398="","",Ansøgning!Q1398)</f>
        <v/>
      </c>
      <c r="R1416" s="78" t="str">
        <f>IF(Ansøgning!R1398="","",Ansøgning!R1398)</f>
        <v/>
      </c>
      <c r="S1416" s="46" t="str">
        <f>IFERROR(MAX(IF(OR(O1416="",P1416=""),"",IF(AND(AND(MONTH(E1416)&gt;=7,MONTH(E1416)&lt;8),AND(MONTH(F1416)&gt;=7,MONTH(F1416)&lt;8)),(NETWORKDAYS(E1416,F1416,Lister!$D$7:$D$13)-O1416)*N1416/NETWORKDAYS(Lister!$D$19,Lister!$E$19,Lister!$D$7:$D$13),IF(AND(AND(MONTH(E1416)&gt;=7,MONTH(E1416)&lt;8),MONTH(F1416)&gt;7),(NETWORKDAYS(E1416,Lister!$E$19,Lister!$D$7:$D$13)-O1416)*N1416/NETWORKDAYS(Lister!$D$19,Lister!$E$19,Lister!$D$7:$D$13),IF(MONTH(E1416)&gt;7,0)))),0),"")</f>
        <v/>
      </c>
      <c r="T1416" s="46" t="str">
        <f>IFERROR(MAX(IF(OR(O1416="",P1416=""),"",IF(AND(AND(MONTH(E1416)&gt;=8,MONTH(E1416)&lt;9),AND(MONTH(F1416)&gt;=8,MONTH(F1416)&lt;9)),(NETWORKDAYS(E1416,F1416,Lister!$D$7:$D$13)-P1416)*N1416/NETWORKDAYS(Lister!$D$20,Lister!$E$20,Lister!$D$7:$D$13),IF(AND(MONTH(E1416)=7,MONTH(F1416)=8),(NETWORKDAYS(Lister!$D$20,F1416,Lister!$D$7:$D$13)-P1416)*N1416/NETWORKDAYS(Lister!$D$20,Lister!$E$20,Lister!$D$7:$D$13),IF(AND(MONTH(E1416)=7,MONTH(F1416)=7),0)))),0),"")</f>
        <v/>
      </c>
      <c r="U1416" s="78" t="str">
        <f>IF(Ansøgning!U1398="","",Ansøgning!U1398)</f>
        <v/>
      </c>
      <c r="V1416" s="119" t="str">
        <f t="shared" si="154"/>
        <v/>
      </c>
      <c r="W1416" s="120" t="str">
        <f t="shared" si="155"/>
        <v/>
      </c>
      <c r="X1416" s="42" t="str">
        <f t="shared" si="156"/>
        <v/>
      </c>
    </row>
    <row r="1417" spans="1:24" x14ac:dyDescent="0.25">
      <c r="A1417" s="13" t="str">
        <f t="shared" si="157"/>
        <v/>
      </c>
      <c r="B1417" s="75" t="str">
        <f>IF(Ansøgning!B1399="","",Ansøgning!B1399)</f>
        <v/>
      </c>
      <c r="C1417" s="75" t="str">
        <f>IF(Ansøgning!C1399="","",Ansøgning!C1399)</f>
        <v/>
      </c>
      <c r="D1417" s="75" t="str">
        <f>IF(Ansøgning!D1399="","",Ansøgning!D1399)</f>
        <v/>
      </c>
      <c r="E1417" s="76" t="str">
        <f>IF(Ansøgning!E1399="","",Ansøgning!E1399)</f>
        <v/>
      </c>
      <c r="F1417" s="76" t="str">
        <f>IF(Ansøgning!F1399="","",Ansøgning!F1399)</f>
        <v/>
      </c>
      <c r="G1417" s="33" t="str">
        <f>IF(OR(E1417="",F1417=""),"",NETWORKDAYS(E1417,F1417,Lister!$D$7:$D$13))</f>
        <v/>
      </c>
      <c r="H1417" s="76" t="str">
        <f>IF(Ansøgning!H1399="","",Ansøgning!H1399)</f>
        <v/>
      </c>
      <c r="I1417" s="32" t="str">
        <f t="shared" si="151"/>
        <v/>
      </c>
      <c r="J1417" s="77" t="str">
        <f>IF(Ansøgning!J1399="","",Ansøgning!J1399)</f>
        <v/>
      </c>
      <c r="K1417" s="77" t="str">
        <f>IF(Ansøgning!K1399="","",Ansøgning!K1399)</f>
        <v/>
      </c>
      <c r="L1417" s="46" t="str">
        <f t="shared" si="152"/>
        <v/>
      </c>
      <c r="M1417" s="78" t="str">
        <f>IF(Ansøgning!M1399="","",Ansøgning!M1399)</f>
        <v/>
      </c>
      <c r="N1417" s="31" t="str">
        <f t="shared" si="153"/>
        <v/>
      </c>
      <c r="O1417" s="78" t="str">
        <f>IF(Ansøgning!O1399="","",Ansøgning!O1399)</f>
        <v/>
      </c>
      <c r="P1417" s="78" t="str">
        <f>IF(Ansøgning!P1399="","",Ansøgning!P1399)</f>
        <v/>
      </c>
      <c r="Q1417" s="78" t="str">
        <f>IF(Ansøgning!Q1399="","",Ansøgning!Q1399)</f>
        <v/>
      </c>
      <c r="R1417" s="78" t="str">
        <f>IF(Ansøgning!R1399="","",Ansøgning!R1399)</f>
        <v/>
      </c>
      <c r="S1417" s="46" t="str">
        <f>IFERROR(MAX(IF(OR(O1417="",P1417=""),"",IF(AND(AND(MONTH(E1417)&gt;=7,MONTH(E1417)&lt;8),AND(MONTH(F1417)&gt;=7,MONTH(F1417)&lt;8)),(NETWORKDAYS(E1417,F1417,Lister!$D$7:$D$13)-O1417)*N1417/NETWORKDAYS(Lister!$D$19,Lister!$E$19,Lister!$D$7:$D$13),IF(AND(AND(MONTH(E1417)&gt;=7,MONTH(E1417)&lt;8),MONTH(F1417)&gt;7),(NETWORKDAYS(E1417,Lister!$E$19,Lister!$D$7:$D$13)-O1417)*N1417/NETWORKDAYS(Lister!$D$19,Lister!$E$19,Lister!$D$7:$D$13),IF(MONTH(E1417)&gt;7,0)))),0),"")</f>
        <v/>
      </c>
      <c r="T1417" s="46" t="str">
        <f>IFERROR(MAX(IF(OR(O1417="",P1417=""),"",IF(AND(AND(MONTH(E1417)&gt;=8,MONTH(E1417)&lt;9),AND(MONTH(F1417)&gt;=8,MONTH(F1417)&lt;9)),(NETWORKDAYS(E1417,F1417,Lister!$D$7:$D$13)-P1417)*N1417/NETWORKDAYS(Lister!$D$20,Lister!$E$20,Lister!$D$7:$D$13),IF(AND(MONTH(E1417)=7,MONTH(F1417)=8),(NETWORKDAYS(Lister!$D$20,F1417,Lister!$D$7:$D$13)-P1417)*N1417/NETWORKDAYS(Lister!$D$20,Lister!$E$20,Lister!$D$7:$D$13),IF(AND(MONTH(E1417)=7,MONTH(F1417)=7),0)))),0),"")</f>
        <v/>
      </c>
      <c r="U1417" s="78" t="str">
        <f>IF(Ansøgning!U1399="","",Ansøgning!U1399)</f>
        <v/>
      </c>
      <c r="V1417" s="119" t="str">
        <f t="shared" si="154"/>
        <v/>
      </c>
      <c r="W1417" s="120" t="str">
        <f t="shared" si="155"/>
        <v/>
      </c>
      <c r="X1417" s="42" t="str">
        <f t="shared" si="156"/>
        <v/>
      </c>
    </row>
    <row r="1418" spans="1:24" x14ac:dyDescent="0.25">
      <c r="A1418" s="13" t="str">
        <f t="shared" si="157"/>
        <v/>
      </c>
      <c r="B1418" s="75" t="str">
        <f>IF(Ansøgning!B1400="","",Ansøgning!B1400)</f>
        <v/>
      </c>
      <c r="C1418" s="75" t="str">
        <f>IF(Ansøgning!C1400="","",Ansøgning!C1400)</f>
        <v/>
      </c>
      <c r="D1418" s="75" t="str">
        <f>IF(Ansøgning!D1400="","",Ansøgning!D1400)</f>
        <v/>
      </c>
      <c r="E1418" s="76" t="str">
        <f>IF(Ansøgning!E1400="","",Ansøgning!E1400)</f>
        <v/>
      </c>
      <c r="F1418" s="76" t="str">
        <f>IF(Ansøgning!F1400="","",Ansøgning!F1400)</f>
        <v/>
      </c>
      <c r="G1418" s="33" t="str">
        <f>IF(OR(E1418="",F1418=""),"",NETWORKDAYS(E1418,F1418,Lister!$D$7:$D$13))</f>
        <v/>
      </c>
      <c r="H1418" s="76" t="str">
        <f>IF(Ansøgning!H1400="","",Ansøgning!H1400)</f>
        <v/>
      </c>
      <c r="I1418" s="32" t="str">
        <f t="shared" si="151"/>
        <v/>
      </c>
      <c r="J1418" s="77" t="str">
        <f>IF(Ansøgning!J1400="","",Ansøgning!J1400)</f>
        <v/>
      </c>
      <c r="K1418" s="77" t="str">
        <f>IF(Ansøgning!K1400="","",Ansøgning!K1400)</f>
        <v/>
      </c>
      <c r="L1418" s="46" t="str">
        <f t="shared" si="152"/>
        <v/>
      </c>
      <c r="M1418" s="78" t="str">
        <f>IF(Ansøgning!M1400="","",Ansøgning!M1400)</f>
        <v/>
      </c>
      <c r="N1418" s="31" t="str">
        <f t="shared" si="153"/>
        <v/>
      </c>
      <c r="O1418" s="78" t="str">
        <f>IF(Ansøgning!O1400="","",Ansøgning!O1400)</f>
        <v/>
      </c>
      <c r="P1418" s="78" t="str">
        <f>IF(Ansøgning!P1400="","",Ansøgning!P1400)</f>
        <v/>
      </c>
      <c r="Q1418" s="78" t="str">
        <f>IF(Ansøgning!Q1400="","",Ansøgning!Q1400)</f>
        <v/>
      </c>
      <c r="R1418" s="78" t="str">
        <f>IF(Ansøgning!R1400="","",Ansøgning!R1400)</f>
        <v/>
      </c>
      <c r="S1418" s="46" t="str">
        <f>IFERROR(MAX(IF(OR(O1418="",P1418=""),"",IF(AND(AND(MONTH(E1418)&gt;=7,MONTH(E1418)&lt;8),AND(MONTH(F1418)&gt;=7,MONTH(F1418)&lt;8)),(NETWORKDAYS(E1418,F1418,Lister!$D$7:$D$13)-O1418)*N1418/NETWORKDAYS(Lister!$D$19,Lister!$E$19,Lister!$D$7:$D$13),IF(AND(AND(MONTH(E1418)&gt;=7,MONTH(E1418)&lt;8),MONTH(F1418)&gt;7),(NETWORKDAYS(E1418,Lister!$E$19,Lister!$D$7:$D$13)-O1418)*N1418/NETWORKDAYS(Lister!$D$19,Lister!$E$19,Lister!$D$7:$D$13),IF(MONTH(E1418)&gt;7,0)))),0),"")</f>
        <v/>
      </c>
      <c r="T1418" s="46" t="str">
        <f>IFERROR(MAX(IF(OR(O1418="",P1418=""),"",IF(AND(AND(MONTH(E1418)&gt;=8,MONTH(E1418)&lt;9),AND(MONTH(F1418)&gt;=8,MONTH(F1418)&lt;9)),(NETWORKDAYS(E1418,F1418,Lister!$D$7:$D$13)-P1418)*N1418/NETWORKDAYS(Lister!$D$20,Lister!$E$20,Lister!$D$7:$D$13),IF(AND(MONTH(E1418)=7,MONTH(F1418)=8),(NETWORKDAYS(Lister!$D$20,F1418,Lister!$D$7:$D$13)-P1418)*N1418/NETWORKDAYS(Lister!$D$20,Lister!$E$20,Lister!$D$7:$D$13),IF(AND(MONTH(E1418)=7,MONTH(F1418)=7),0)))),0),"")</f>
        <v/>
      </c>
      <c r="U1418" s="78" t="str">
        <f>IF(Ansøgning!U1400="","",Ansøgning!U1400)</f>
        <v/>
      </c>
      <c r="V1418" s="119" t="str">
        <f t="shared" si="154"/>
        <v/>
      </c>
      <c r="W1418" s="120" t="str">
        <f t="shared" si="155"/>
        <v/>
      </c>
      <c r="X1418" s="42" t="str">
        <f t="shared" si="156"/>
        <v/>
      </c>
    </row>
    <row r="1419" spans="1:24" x14ac:dyDescent="0.25">
      <c r="A1419" s="13" t="str">
        <f t="shared" si="157"/>
        <v/>
      </c>
      <c r="B1419" s="75" t="str">
        <f>IF(Ansøgning!B1401="","",Ansøgning!B1401)</f>
        <v/>
      </c>
      <c r="C1419" s="75" t="str">
        <f>IF(Ansøgning!C1401="","",Ansøgning!C1401)</f>
        <v/>
      </c>
      <c r="D1419" s="75" t="str">
        <f>IF(Ansøgning!D1401="","",Ansøgning!D1401)</f>
        <v/>
      </c>
      <c r="E1419" s="76" t="str">
        <f>IF(Ansøgning!E1401="","",Ansøgning!E1401)</f>
        <v/>
      </c>
      <c r="F1419" s="76" t="str">
        <f>IF(Ansøgning!F1401="","",Ansøgning!F1401)</f>
        <v/>
      </c>
      <c r="G1419" s="33" t="str">
        <f>IF(OR(E1419="",F1419=""),"",NETWORKDAYS(E1419,F1419,Lister!$D$7:$D$13))</f>
        <v/>
      </c>
      <c r="H1419" s="76" t="str">
        <f>IF(Ansøgning!H1401="","",Ansøgning!H1401)</f>
        <v/>
      </c>
      <c r="I1419" s="32" t="str">
        <f t="shared" si="151"/>
        <v/>
      </c>
      <c r="J1419" s="77" t="str">
        <f>IF(Ansøgning!J1401="","",Ansøgning!J1401)</f>
        <v/>
      </c>
      <c r="K1419" s="77" t="str">
        <f>IF(Ansøgning!K1401="","",Ansøgning!K1401)</f>
        <v/>
      </c>
      <c r="L1419" s="46" t="str">
        <f t="shared" si="152"/>
        <v/>
      </c>
      <c r="M1419" s="78" t="str">
        <f>IF(Ansøgning!M1401="","",Ansøgning!M1401)</f>
        <v/>
      </c>
      <c r="N1419" s="31" t="str">
        <f t="shared" si="153"/>
        <v/>
      </c>
      <c r="O1419" s="78" t="str">
        <f>IF(Ansøgning!O1401="","",Ansøgning!O1401)</f>
        <v/>
      </c>
      <c r="P1419" s="78" t="str">
        <f>IF(Ansøgning!P1401="","",Ansøgning!P1401)</f>
        <v/>
      </c>
      <c r="Q1419" s="78" t="str">
        <f>IF(Ansøgning!Q1401="","",Ansøgning!Q1401)</f>
        <v/>
      </c>
      <c r="R1419" s="78" t="str">
        <f>IF(Ansøgning!R1401="","",Ansøgning!R1401)</f>
        <v/>
      </c>
      <c r="S1419" s="46" t="str">
        <f>IFERROR(MAX(IF(OR(O1419="",P1419=""),"",IF(AND(AND(MONTH(E1419)&gt;=7,MONTH(E1419)&lt;8),AND(MONTH(F1419)&gt;=7,MONTH(F1419)&lt;8)),(NETWORKDAYS(E1419,F1419,Lister!$D$7:$D$13)-O1419)*N1419/NETWORKDAYS(Lister!$D$19,Lister!$E$19,Lister!$D$7:$D$13),IF(AND(AND(MONTH(E1419)&gt;=7,MONTH(E1419)&lt;8),MONTH(F1419)&gt;7),(NETWORKDAYS(E1419,Lister!$E$19,Lister!$D$7:$D$13)-O1419)*N1419/NETWORKDAYS(Lister!$D$19,Lister!$E$19,Lister!$D$7:$D$13),IF(MONTH(E1419)&gt;7,0)))),0),"")</f>
        <v/>
      </c>
      <c r="T1419" s="46" t="str">
        <f>IFERROR(MAX(IF(OR(O1419="",P1419=""),"",IF(AND(AND(MONTH(E1419)&gt;=8,MONTH(E1419)&lt;9),AND(MONTH(F1419)&gt;=8,MONTH(F1419)&lt;9)),(NETWORKDAYS(E1419,F1419,Lister!$D$7:$D$13)-P1419)*N1419/NETWORKDAYS(Lister!$D$20,Lister!$E$20,Lister!$D$7:$D$13),IF(AND(MONTH(E1419)=7,MONTH(F1419)=8),(NETWORKDAYS(Lister!$D$20,F1419,Lister!$D$7:$D$13)-P1419)*N1419/NETWORKDAYS(Lister!$D$20,Lister!$E$20,Lister!$D$7:$D$13),IF(AND(MONTH(E1419)=7,MONTH(F1419)=7),0)))),0),"")</f>
        <v/>
      </c>
      <c r="U1419" s="78" t="str">
        <f>IF(Ansøgning!U1401="","",Ansøgning!U1401)</f>
        <v/>
      </c>
      <c r="V1419" s="119" t="str">
        <f t="shared" si="154"/>
        <v/>
      </c>
      <c r="W1419" s="120" t="str">
        <f t="shared" si="155"/>
        <v/>
      </c>
      <c r="X1419" s="42" t="str">
        <f t="shared" si="156"/>
        <v/>
      </c>
    </row>
    <row r="1420" spans="1:24" x14ac:dyDescent="0.25">
      <c r="A1420" s="13" t="str">
        <f t="shared" si="157"/>
        <v/>
      </c>
      <c r="B1420" s="75" t="str">
        <f>IF(Ansøgning!B1402="","",Ansøgning!B1402)</f>
        <v/>
      </c>
      <c r="C1420" s="75" t="str">
        <f>IF(Ansøgning!C1402="","",Ansøgning!C1402)</f>
        <v/>
      </c>
      <c r="D1420" s="75" t="str">
        <f>IF(Ansøgning!D1402="","",Ansøgning!D1402)</f>
        <v/>
      </c>
      <c r="E1420" s="76" t="str">
        <f>IF(Ansøgning!E1402="","",Ansøgning!E1402)</f>
        <v/>
      </c>
      <c r="F1420" s="76" t="str">
        <f>IF(Ansøgning!F1402="","",Ansøgning!F1402)</f>
        <v/>
      </c>
      <c r="G1420" s="33" t="str">
        <f>IF(OR(E1420="",F1420=""),"",NETWORKDAYS(E1420,F1420,Lister!$D$7:$D$13))</f>
        <v/>
      </c>
      <c r="H1420" s="76" t="str">
        <f>IF(Ansøgning!H1402="","",Ansøgning!H1402)</f>
        <v/>
      </c>
      <c r="I1420" s="32" t="str">
        <f t="shared" si="151"/>
        <v/>
      </c>
      <c r="J1420" s="77" t="str">
        <f>IF(Ansøgning!J1402="","",Ansøgning!J1402)</f>
        <v/>
      </c>
      <c r="K1420" s="77" t="str">
        <f>IF(Ansøgning!K1402="","",Ansøgning!K1402)</f>
        <v/>
      </c>
      <c r="L1420" s="46" t="str">
        <f t="shared" si="152"/>
        <v/>
      </c>
      <c r="M1420" s="78" t="str">
        <f>IF(Ansøgning!M1402="","",Ansøgning!M1402)</f>
        <v/>
      </c>
      <c r="N1420" s="31" t="str">
        <f t="shared" si="153"/>
        <v/>
      </c>
      <c r="O1420" s="78" t="str">
        <f>IF(Ansøgning!O1402="","",Ansøgning!O1402)</f>
        <v/>
      </c>
      <c r="P1420" s="78" t="str">
        <f>IF(Ansøgning!P1402="","",Ansøgning!P1402)</f>
        <v/>
      </c>
      <c r="Q1420" s="78" t="str">
        <f>IF(Ansøgning!Q1402="","",Ansøgning!Q1402)</f>
        <v/>
      </c>
      <c r="R1420" s="78" t="str">
        <f>IF(Ansøgning!R1402="","",Ansøgning!R1402)</f>
        <v/>
      </c>
      <c r="S1420" s="46" t="str">
        <f>IFERROR(MAX(IF(OR(O1420="",P1420=""),"",IF(AND(AND(MONTH(E1420)&gt;=7,MONTH(E1420)&lt;8),AND(MONTH(F1420)&gt;=7,MONTH(F1420)&lt;8)),(NETWORKDAYS(E1420,F1420,Lister!$D$7:$D$13)-O1420)*N1420/NETWORKDAYS(Lister!$D$19,Lister!$E$19,Lister!$D$7:$D$13),IF(AND(AND(MONTH(E1420)&gt;=7,MONTH(E1420)&lt;8),MONTH(F1420)&gt;7),(NETWORKDAYS(E1420,Lister!$E$19,Lister!$D$7:$D$13)-O1420)*N1420/NETWORKDAYS(Lister!$D$19,Lister!$E$19,Lister!$D$7:$D$13),IF(MONTH(E1420)&gt;7,0)))),0),"")</f>
        <v/>
      </c>
      <c r="T1420" s="46" t="str">
        <f>IFERROR(MAX(IF(OR(O1420="",P1420=""),"",IF(AND(AND(MONTH(E1420)&gt;=8,MONTH(E1420)&lt;9),AND(MONTH(F1420)&gt;=8,MONTH(F1420)&lt;9)),(NETWORKDAYS(E1420,F1420,Lister!$D$7:$D$13)-P1420)*N1420/NETWORKDAYS(Lister!$D$20,Lister!$E$20,Lister!$D$7:$D$13),IF(AND(MONTH(E1420)=7,MONTH(F1420)=8),(NETWORKDAYS(Lister!$D$20,F1420,Lister!$D$7:$D$13)-P1420)*N1420/NETWORKDAYS(Lister!$D$20,Lister!$E$20,Lister!$D$7:$D$13),IF(AND(MONTH(E1420)=7,MONTH(F1420)=7),0)))),0),"")</f>
        <v/>
      </c>
      <c r="U1420" s="78" t="str">
        <f>IF(Ansøgning!U1402="","",Ansøgning!U1402)</f>
        <v/>
      </c>
      <c r="V1420" s="119" t="str">
        <f t="shared" si="154"/>
        <v/>
      </c>
      <c r="W1420" s="120" t="str">
        <f t="shared" si="155"/>
        <v/>
      </c>
      <c r="X1420" s="42" t="str">
        <f t="shared" si="156"/>
        <v/>
      </c>
    </row>
    <row r="1421" spans="1:24" x14ac:dyDescent="0.25">
      <c r="A1421" s="13" t="str">
        <f t="shared" si="157"/>
        <v/>
      </c>
      <c r="B1421" s="75" t="str">
        <f>IF(Ansøgning!B1403="","",Ansøgning!B1403)</f>
        <v/>
      </c>
      <c r="C1421" s="75" t="str">
        <f>IF(Ansøgning!C1403="","",Ansøgning!C1403)</f>
        <v/>
      </c>
      <c r="D1421" s="75" t="str">
        <f>IF(Ansøgning!D1403="","",Ansøgning!D1403)</f>
        <v/>
      </c>
      <c r="E1421" s="76" t="str">
        <f>IF(Ansøgning!E1403="","",Ansøgning!E1403)</f>
        <v/>
      </c>
      <c r="F1421" s="76" t="str">
        <f>IF(Ansøgning!F1403="","",Ansøgning!F1403)</f>
        <v/>
      </c>
      <c r="G1421" s="33" t="str">
        <f>IF(OR(E1421="",F1421=""),"",NETWORKDAYS(E1421,F1421,Lister!$D$7:$D$13))</f>
        <v/>
      </c>
      <c r="H1421" s="76" t="str">
        <f>IF(Ansøgning!H1403="","",Ansøgning!H1403)</f>
        <v/>
      </c>
      <c r="I1421" s="32" t="str">
        <f t="shared" si="151"/>
        <v/>
      </c>
      <c r="J1421" s="77" t="str">
        <f>IF(Ansøgning!J1403="","",Ansøgning!J1403)</f>
        <v/>
      </c>
      <c r="K1421" s="77" t="str">
        <f>IF(Ansøgning!K1403="","",Ansøgning!K1403)</f>
        <v/>
      </c>
      <c r="L1421" s="46" t="str">
        <f t="shared" si="152"/>
        <v/>
      </c>
      <c r="M1421" s="78" t="str">
        <f>IF(Ansøgning!M1403="","",Ansøgning!M1403)</f>
        <v/>
      </c>
      <c r="N1421" s="31" t="str">
        <f t="shared" si="153"/>
        <v/>
      </c>
      <c r="O1421" s="78" t="str">
        <f>IF(Ansøgning!O1403="","",Ansøgning!O1403)</f>
        <v/>
      </c>
      <c r="P1421" s="78" t="str">
        <f>IF(Ansøgning!P1403="","",Ansøgning!P1403)</f>
        <v/>
      </c>
      <c r="Q1421" s="78" t="str">
        <f>IF(Ansøgning!Q1403="","",Ansøgning!Q1403)</f>
        <v/>
      </c>
      <c r="R1421" s="78" t="str">
        <f>IF(Ansøgning!R1403="","",Ansøgning!R1403)</f>
        <v/>
      </c>
      <c r="S1421" s="46" t="str">
        <f>IFERROR(MAX(IF(OR(O1421="",P1421=""),"",IF(AND(AND(MONTH(E1421)&gt;=7,MONTH(E1421)&lt;8),AND(MONTH(F1421)&gt;=7,MONTH(F1421)&lt;8)),(NETWORKDAYS(E1421,F1421,Lister!$D$7:$D$13)-O1421)*N1421/NETWORKDAYS(Lister!$D$19,Lister!$E$19,Lister!$D$7:$D$13),IF(AND(AND(MONTH(E1421)&gt;=7,MONTH(E1421)&lt;8),MONTH(F1421)&gt;7),(NETWORKDAYS(E1421,Lister!$E$19,Lister!$D$7:$D$13)-O1421)*N1421/NETWORKDAYS(Lister!$D$19,Lister!$E$19,Lister!$D$7:$D$13),IF(MONTH(E1421)&gt;7,0)))),0),"")</f>
        <v/>
      </c>
      <c r="T1421" s="46" t="str">
        <f>IFERROR(MAX(IF(OR(O1421="",P1421=""),"",IF(AND(AND(MONTH(E1421)&gt;=8,MONTH(E1421)&lt;9),AND(MONTH(F1421)&gt;=8,MONTH(F1421)&lt;9)),(NETWORKDAYS(E1421,F1421,Lister!$D$7:$D$13)-P1421)*N1421/NETWORKDAYS(Lister!$D$20,Lister!$E$20,Lister!$D$7:$D$13),IF(AND(MONTH(E1421)=7,MONTH(F1421)=8),(NETWORKDAYS(Lister!$D$20,F1421,Lister!$D$7:$D$13)-P1421)*N1421/NETWORKDAYS(Lister!$D$20,Lister!$E$20,Lister!$D$7:$D$13),IF(AND(MONTH(E1421)=7,MONTH(F1421)=7),0)))),0),"")</f>
        <v/>
      </c>
      <c r="U1421" s="78" t="str">
        <f>IF(Ansøgning!U1403="","",Ansøgning!U1403)</f>
        <v/>
      </c>
      <c r="V1421" s="119" t="str">
        <f t="shared" si="154"/>
        <v/>
      </c>
      <c r="W1421" s="120" t="str">
        <f t="shared" si="155"/>
        <v/>
      </c>
      <c r="X1421" s="42" t="str">
        <f t="shared" si="156"/>
        <v/>
      </c>
    </row>
    <row r="1422" spans="1:24" x14ac:dyDescent="0.25">
      <c r="A1422" s="13" t="str">
        <f t="shared" si="157"/>
        <v/>
      </c>
      <c r="B1422" s="75" t="str">
        <f>IF(Ansøgning!B1404="","",Ansøgning!B1404)</f>
        <v/>
      </c>
      <c r="C1422" s="75" t="str">
        <f>IF(Ansøgning!C1404="","",Ansøgning!C1404)</f>
        <v/>
      </c>
      <c r="D1422" s="75" t="str">
        <f>IF(Ansøgning!D1404="","",Ansøgning!D1404)</f>
        <v/>
      </c>
      <c r="E1422" s="76" t="str">
        <f>IF(Ansøgning!E1404="","",Ansøgning!E1404)</f>
        <v/>
      </c>
      <c r="F1422" s="76" t="str">
        <f>IF(Ansøgning!F1404="","",Ansøgning!F1404)</f>
        <v/>
      </c>
      <c r="G1422" s="33" t="str">
        <f>IF(OR(E1422="",F1422=""),"",NETWORKDAYS(E1422,F1422,Lister!$D$7:$D$13))</f>
        <v/>
      </c>
      <c r="H1422" s="76" t="str">
        <f>IF(Ansøgning!H1404="","",Ansøgning!H1404)</f>
        <v/>
      </c>
      <c r="I1422" s="32" t="str">
        <f t="shared" si="151"/>
        <v/>
      </c>
      <c r="J1422" s="77" t="str">
        <f>IF(Ansøgning!J1404="","",Ansøgning!J1404)</f>
        <v/>
      </c>
      <c r="K1422" s="77" t="str">
        <f>IF(Ansøgning!K1404="","",Ansøgning!K1404)</f>
        <v/>
      </c>
      <c r="L1422" s="46" t="str">
        <f t="shared" si="152"/>
        <v/>
      </c>
      <c r="M1422" s="78" t="str">
        <f>IF(Ansøgning!M1404="","",Ansøgning!M1404)</f>
        <v/>
      </c>
      <c r="N1422" s="31" t="str">
        <f t="shared" si="153"/>
        <v/>
      </c>
      <c r="O1422" s="78" t="str">
        <f>IF(Ansøgning!O1404="","",Ansøgning!O1404)</f>
        <v/>
      </c>
      <c r="P1422" s="78" t="str">
        <f>IF(Ansøgning!P1404="","",Ansøgning!P1404)</f>
        <v/>
      </c>
      <c r="Q1422" s="78" t="str">
        <f>IF(Ansøgning!Q1404="","",Ansøgning!Q1404)</f>
        <v/>
      </c>
      <c r="R1422" s="78" t="str">
        <f>IF(Ansøgning!R1404="","",Ansøgning!R1404)</f>
        <v/>
      </c>
      <c r="S1422" s="46" t="str">
        <f>IFERROR(MAX(IF(OR(O1422="",P1422=""),"",IF(AND(AND(MONTH(E1422)&gt;=7,MONTH(E1422)&lt;8),AND(MONTH(F1422)&gt;=7,MONTH(F1422)&lt;8)),(NETWORKDAYS(E1422,F1422,Lister!$D$7:$D$13)-O1422)*N1422/NETWORKDAYS(Lister!$D$19,Lister!$E$19,Lister!$D$7:$D$13),IF(AND(AND(MONTH(E1422)&gt;=7,MONTH(E1422)&lt;8),MONTH(F1422)&gt;7),(NETWORKDAYS(E1422,Lister!$E$19,Lister!$D$7:$D$13)-O1422)*N1422/NETWORKDAYS(Lister!$D$19,Lister!$E$19,Lister!$D$7:$D$13),IF(MONTH(E1422)&gt;7,0)))),0),"")</f>
        <v/>
      </c>
      <c r="T1422" s="46" t="str">
        <f>IFERROR(MAX(IF(OR(O1422="",P1422=""),"",IF(AND(AND(MONTH(E1422)&gt;=8,MONTH(E1422)&lt;9),AND(MONTH(F1422)&gt;=8,MONTH(F1422)&lt;9)),(NETWORKDAYS(E1422,F1422,Lister!$D$7:$D$13)-P1422)*N1422/NETWORKDAYS(Lister!$D$20,Lister!$E$20,Lister!$D$7:$D$13),IF(AND(MONTH(E1422)=7,MONTH(F1422)=8),(NETWORKDAYS(Lister!$D$20,F1422,Lister!$D$7:$D$13)-P1422)*N1422/NETWORKDAYS(Lister!$D$20,Lister!$E$20,Lister!$D$7:$D$13),IF(AND(MONTH(E1422)=7,MONTH(F1422)=7),0)))),0),"")</f>
        <v/>
      </c>
      <c r="U1422" s="78" t="str">
        <f>IF(Ansøgning!U1404="","",Ansøgning!U1404)</f>
        <v/>
      </c>
      <c r="V1422" s="119" t="str">
        <f t="shared" si="154"/>
        <v/>
      </c>
      <c r="W1422" s="120" t="str">
        <f t="shared" si="155"/>
        <v/>
      </c>
      <c r="X1422" s="42" t="str">
        <f t="shared" si="156"/>
        <v/>
      </c>
    </row>
    <row r="1423" spans="1:24" x14ac:dyDescent="0.25">
      <c r="A1423" s="13" t="str">
        <f t="shared" si="157"/>
        <v/>
      </c>
      <c r="B1423" s="75" t="str">
        <f>IF(Ansøgning!B1405="","",Ansøgning!B1405)</f>
        <v/>
      </c>
      <c r="C1423" s="75" t="str">
        <f>IF(Ansøgning!C1405="","",Ansøgning!C1405)</f>
        <v/>
      </c>
      <c r="D1423" s="75" t="str">
        <f>IF(Ansøgning!D1405="","",Ansøgning!D1405)</f>
        <v/>
      </c>
      <c r="E1423" s="76" t="str">
        <f>IF(Ansøgning!E1405="","",Ansøgning!E1405)</f>
        <v/>
      </c>
      <c r="F1423" s="76" t="str">
        <f>IF(Ansøgning!F1405="","",Ansøgning!F1405)</f>
        <v/>
      </c>
      <c r="G1423" s="33" t="str">
        <f>IF(OR(E1423="",F1423=""),"",NETWORKDAYS(E1423,F1423,Lister!$D$7:$D$13))</f>
        <v/>
      </c>
      <c r="H1423" s="76" t="str">
        <f>IF(Ansøgning!H1405="","",Ansøgning!H1405)</f>
        <v/>
      </c>
      <c r="I1423" s="32" t="str">
        <f t="shared" si="151"/>
        <v/>
      </c>
      <c r="J1423" s="77" t="str">
        <f>IF(Ansøgning!J1405="","",Ansøgning!J1405)</f>
        <v/>
      </c>
      <c r="K1423" s="77" t="str">
        <f>IF(Ansøgning!K1405="","",Ansøgning!K1405)</f>
        <v/>
      </c>
      <c r="L1423" s="46" t="str">
        <f t="shared" si="152"/>
        <v/>
      </c>
      <c r="M1423" s="78" t="str">
        <f>IF(Ansøgning!M1405="","",Ansøgning!M1405)</f>
        <v/>
      </c>
      <c r="N1423" s="31" t="str">
        <f t="shared" si="153"/>
        <v/>
      </c>
      <c r="O1423" s="78" t="str">
        <f>IF(Ansøgning!O1405="","",Ansøgning!O1405)</f>
        <v/>
      </c>
      <c r="P1423" s="78" t="str">
        <f>IF(Ansøgning!P1405="","",Ansøgning!P1405)</f>
        <v/>
      </c>
      <c r="Q1423" s="78" t="str">
        <f>IF(Ansøgning!Q1405="","",Ansøgning!Q1405)</f>
        <v/>
      </c>
      <c r="R1423" s="78" t="str">
        <f>IF(Ansøgning!R1405="","",Ansøgning!R1405)</f>
        <v/>
      </c>
      <c r="S1423" s="46" t="str">
        <f>IFERROR(MAX(IF(OR(O1423="",P1423=""),"",IF(AND(AND(MONTH(E1423)&gt;=7,MONTH(E1423)&lt;8),AND(MONTH(F1423)&gt;=7,MONTH(F1423)&lt;8)),(NETWORKDAYS(E1423,F1423,Lister!$D$7:$D$13)-O1423)*N1423/NETWORKDAYS(Lister!$D$19,Lister!$E$19,Lister!$D$7:$D$13),IF(AND(AND(MONTH(E1423)&gt;=7,MONTH(E1423)&lt;8),MONTH(F1423)&gt;7),(NETWORKDAYS(E1423,Lister!$E$19,Lister!$D$7:$D$13)-O1423)*N1423/NETWORKDAYS(Lister!$D$19,Lister!$E$19,Lister!$D$7:$D$13),IF(MONTH(E1423)&gt;7,0)))),0),"")</f>
        <v/>
      </c>
      <c r="T1423" s="46" t="str">
        <f>IFERROR(MAX(IF(OR(O1423="",P1423=""),"",IF(AND(AND(MONTH(E1423)&gt;=8,MONTH(E1423)&lt;9),AND(MONTH(F1423)&gt;=8,MONTH(F1423)&lt;9)),(NETWORKDAYS(E1423,F1423,Lister!$D$7:$D$13)-P1423)*N1423/NETWORKDAYS(Lister!$D$20,Lister!$E$20,Lister!$D$7:$D$13),IF(AND(MONTH(E1423)=7,MONTH(F1423)=8),(NETWORKDAYS(Lister!$D$20,F1423,Lister!$D$7:$D$13)-P1423)*N1423/NETWORKDAYS(Lister!$D$20,Lister!$E$20,Lister!$D$7:$D$13),IF(AND(MONTH(E1423)=7,MONTH(F1423)=7),0)))),0),"")</f>
        <v/>
      </c>
      <c r="U1423" s="78" t="str">
        <f>IF(Ansøgning!U1405="","",Ansøgning!U1405)</f>
        <v/>
      </c>
      <c r="V1423" s="119" t="str">
        <f t="shared" si="154"/>
        <v/>
      </c>
      <c r="W1423" s="120" t="str">
        <f t="shared" si="155"/>
        <v/>
      </c>
      <c r="X1423" s="42" t="str">
        <f t="shared" si="156"/>
        <v/>
      </c>
    </row>
    <row r="1424" spans="1:24" x14ac:dyDescent="0.25">
      <c r="A1424" s="13" t="str">
        <f t="shared" si="157"/>
        <v/>
      </c>
      <c r="B1424" s="75" t="str">
        <f>IF(Ansøgning!B1406="","",Ansøgning!B1406)</f>
        <v/>
      </c>
      <c r="C1424" s="75" t="str">
        <f>IF(Ansøgning!C1406="","",Ansøgning!C1406)</f>
        <v/>
      </c>
      <c r="D1424" s="75" t="str">
        <f>IF(Ansøgning!D1406="","",Ansøgning!D1406)</f>
        <v/>
      </c>
      <c r="E1424" s="76" t="str">
        <f>IF(Ansøgning!E1406="","",Ansøgning!E1406)</f>
        <v/>
      </c>
      <c r="F1424" s="76" t="str">
        <f>IF(Ansøgning!F1406="","",Ansøgning!F1406)</f>
        <v/>
      </c>
      <c r="G1424" s="33" t="str">
        <f>IF(OR(E1424="",F1424=""),"",NETWORKDAYS(E1424,F1424,Lister!$D$7:$D$13))</f>
        <v/>
      </c>
      <c r="H1424" s="76" t="str">
        <f>IF(Ansøgning!H1406="","",Ansøgning!H1406)</f>
        <v/>
      </c>
      <c r="I1424" s="32" t="str">
        <f t="shared" si="151"/>
        <v/>
      </c>
      <c r="J1424" s="77" t="str">
        <f>IF(Ansøgning!J1406="","",Ansøgning!J1406)</f>
        <v/>
      </c>
      <c r="K1424" s="77" t="str">
        <f>IF(Ansøgning!K1406="","",Ansøgning!K1406)</f>
        <v/>
      </c>
      <c r="L1424" s="46" t="str">
        <f t="shared" si="152"/>
        <v/>
      </c>
      <c r="M1424" s="78" t="str">
        <f>IF(Ansøgning!M1406="","",Ansøgning!M1406)</f>
        <v/>
      </c>
      <c r="N1424" s="31" t="str">
        <f t="shared" si="153"/>
        <v/>
      </c>
      <c r="O1424" s="78" t="str">
        <f>IF(Ansøgning!O1406="","",Ansøgning!O1406)</f>
        <v/>
      </c>
      <c r="P1424" s="78" t="str">
        <f>IF(Ansøgning!P1406="","",Ansøgning!P1406)</f>
        <v/>
      </c>
      <c r="Q1424" s="78" t="str">
        <f>IF(Ansøgning!Q1406="","",Ansøgning!Q1406)</f>
        <v/>
      </c>
      <c r="R1424" s="78" t="str">
        <f>IF(Ansøgning!R1406="","",Ansøgning!R1406)</f>
        <v/>
      </c>
      <c r="S1424" s="46" t="str">
        <f>IFERROR(MAX(IF(OR(O1424="",P1424=""),"",IF(AND(AND(MONTH(E1424)&gt;=7,MONTH(E1424)&lt;8),AND(MONTH(F1424)&gt;=7,MONTH(F1424)&lt;8)),(NETWORKDAYS(E1424,F1424,Lister!$D$7:$D$13)-O1424)*N1424/NETWORKDAYS(Lister!$D$19,Lister!$E$19,Lister!$D$7:$D$13),IF(AND(AND(MONTH(E1424)&gt;=7,MONTH(E1424)&lt;8),MONTH(F1424)&gt;7),(NETWORKDAYS(E1424,Lister!$E$19,Lister!$D$7:$D$13)-O1424)*N1424/NETWORKDAYS(Lister!$D$19,Lister!$E$19,Lister!$D$7:$D$13),IF(MONTH(E1424)&gt;7,0)))),0),"")</f>
        <v/>
      </c>
      <c r="T1424" s="46" t="str">
        <f>IFERROR(MAX(IF(OR(O1424="",P1424=""),"",IF(AND(AND(MONTH(E1424)&gt;=8,MONTH(E1424)&lt;9),AND(MONTH(F1424)&gt;=8,MONTH(F1424)&lt;9)),(NETWORKDAYS(E1424,F1424,Lister!$D$7:$D$13)-P1424)*N1424/NETWORKDAYS(Lister!$D$20,Lister!$E$20,Lister!$D$7:$D$13),IF(AND(MONTH(E1424)=7,MONTH(F1424)=8),(NETWORKDAYS(Lister!$D$20,F1424,Lister!$D$7:$D$13)-P1424)*N1424/NETWORKDAYS(Lister!$D$20,Lister!$E$20,Lister!$D$7:$D$13),IF(AND(MONTH(E1424)=7,MONTH(F1424)=7),0)))),0),"")</f>
        <v/>
      </c>
      <c r="U1424" s="78" t="str">
        <f>IF(Ansøgning!U1406="","",Ansøgning!U1406)</f>
        <v/>
      </c>
      <c r="V1424" s="119" t="str">
        <f t="shared" si="154"/>
        <v/>
      </c>
      <c r="W1424" s="120" t="str">
        <f t="shared" si="155"/>
        <v/>
      </c>
      <c r="X1424" s="42" t="str">
        <f t="shared" si="156"/>
        <v/>
      </c>
    </row>
    <row r="1425" spans="1:24" x14ac:dyDescent="0.25">
      <c r="A1425" s="13" t="str">
        <f t="shared" si="157"/>
        <v/>
      </c>
      <c r="B1425" s="75" t="str">
        <f>IF(Ansøgning!B1407="","",Ansøgning!B1407)</f>
        <v/>
      </c>
      <c r="C1425" s="75" t="str">
        <f>IF(Ansøgning!C1407="","",Ansøgning!C1407)</f>
        <v/>
      </c>
      <c r="D1425" s="75" t="str">
        <f>IF(Ansøgning!D1407="","",Ansøgning!D1407)</f>
        <v/>
      </c>
      <c r="E1425" s="76" t="str">
        <f>IF(Ansøgning!E1407="","",Ansøgning!E1407)</f>
        <v/>
      </c>
      <c r="F1425" s="76" t="str">
        <f>IF(Ansøgning!F1407="","",Ansøgning!F1407)</f>
        <v/>
      </c>
      <c r="G1425" s="33" t="str">
        <f>IF(OR(E1425="",F1425=""),"",NETWORKDAYS(E1425,F1425,Lister!$D$7:$D$13))</f>
        <v/>
      </c>
      <c r="H1425" s="76" t="str">
        <f>IF(Ansøgning!H1407="","",Ansøgning!H1407)</f>
        <v/>
      </c>
      <c r="I1425" s="32" t="str">
        <f t="shared" si="151"/>
        <v/>
      </c>
      <c r="J1425" s="77" t="str">
        <f>IF(Ansøgning!J1407="","",Ansøgning!J1407)</f>
        <v/>
      </c>
      <c r="K1425" s="77" t="str">
        <f>IF(Ansøgning!K1407="","",Ansøgning!K1407)</f>
        <v/>
      </c>
      <c r="L1425" s="46" t="str">
        <f t="shared" si="152"/>
        <v/>
      </c>
      <c r="M1425" s="78" t="str">
        <f>IF(Ansøgning!M1407="","",Ansøgning!M1407)</f>
        <v/>
      </c>
      <c r="N1425" s="31" t="str">
        <f t="shared" si="153"/>
        <v/>
      </c>
      <c r="O1425" s="78" t="str">
        <f>IF(Ansøgning!O1407="","",Ansøgning!O1407)</f>
        <v/>
      </c>
      <c r="P1425" s="78" t="str">
        <f>IF(Ansøgning!P1407="","",Ansøgning!P1407)</f>
        <v/>
      </c>
      <c r="Q1425" s="78" t="str">
        <f>IF(Ansøgning!Q1407="","",Ansøgning!Q1407)</f>
        <v/>
      </c>
      <c r="R1425" s="78" t="str">
        <f>IF(Ansøgning!R1407="","",Ansøgning!R1407)</f>
        <v/>
      </c>
      <c r="S1425" s="46" t="str">
        <f>IFERROR(MAX(IF(OR(O1425="",P1425=""),"",IF(AND(AND(MONTH(E1425)&gt;=7,MONTH(E1425)&lt;8),AND(MONTH(F1425)&gt;=7,MONTH(F1425)&lt;8)),(NETWORKDAYS(E1425,F1425,Lister!$D$7:$D$13)-O1425)*N1425/NETWORKDAYS(Lister!$D$19,Lister!$E$19,Lister!$D$7:$D$13),IF(AND(AND(MONTH(E1425)&gt;=7,MONTH(E1425)&lt;8),MONTH(F1425)&gt;7),(NETWORKDAYS(E1425,Lister!$E$19,Lister!$D$7:$D$13)-O1425)*N1425/NETWORKDAYS(Lister!$D$19,Lister!$E$19,Lister!$D$7:$D$13),IF(MONTH(E1425)&gt;7,0)))),0),"")</f>
        <v/>
      </c>
      <c r="T1425" s="46" t="str">
        <f>IFERROR(MAX(IF(OR(O1425="",P1425=""),"",IF(AND(AND(MONTH(E1425)&gt;=8,MONTH(E1425)&lt;9),AND(MONTH(F1425)&gt;=8,MONTH(F1425)&lt;9)),(NETWORKDAYS(E1425,F1425,Lister!$D$7:$D$13)-P1425)*N1425/NETWORKDAYS(Lister!$D$20,Lister!$E$20,Lister!$D$7:$D$13),IF(AND(MONTH(E1425)=7,MONTH(F1425)=8),(NETWORKDAYS(Lister!$D$20,F1425,Lister!$D$7:$D$13)-P1425)*N1425/NETWORKDAYS(Lister!$D$20,Lister!$E$20,Lister!$D$7:$D$13),IF(AND(MONTH(E1425)=7,MONTH(F1425)=7),0)))),0),"")</f>
        <v/>
      </c>
      <c r="U1425" s="78" t="str">
        <f>IF(Ansøgning!U1407="","",Ansøgning!U1407)</f>
        <v/>
      </c>
      <c r="V1425" s="119" t="str">
        <f t="shared" si="154"/>
        <v/>
      </c>
      <c r="W1425" s="120" t="str">
        <f t="shared" si="155"/>
        <v/>
      </c>
      <c r="X1425" s="42" t="str">
        <f t="shared" si="156"/>
        <v/>
      </c>
    </row>
    <row r="1426" spans="1:24" x14ac:dyDescent="0.25">
      <c r="A1426" s="13" t="str">
        <f t="shared" si="157"/>
        <v/>
      </c>
      <c r="B1426" s="75" t="str">
        <f>IF(Ansøgning!B1408="","",Ansøgning!B1408)</f>
        <v/>
      </c>
      <c r="C1426" s="75" t="str">
        <f>IF(Ansøgning!C1408="","",Ansøgning!C1408)</f>
        <v/>
      </c>
      <c r="D1426" s="75" t="str">
        <f>IF(Ansøgning!D1408="","",Ansøgning!D1408)</f>
        <v/>
      </c>
      <c r="E1426" s="76" t="str">
        <f>IF(Ansøgning!E1408="","",Ansøgning!E1408)</f>
        <v/>
      </c>
      <c r="F1426" s="76" t="str">
        <f>IF(Ansøgning!F1408="","",Ansøgning!F1408)</f>
        <v/>
      </c>
      <c r="G1426" s="33" t="str">
        <f>IF(OR(E1426="",F1426=""),"",NETWORKDAYS(E1426,F1426,Lister!$D$7:$D$13))</f>
        <v/>
      </c>
      <c r="H1426" s="76" t="str">
        <f>IF(Ansøgning!H1408="","",Ansøgning!H1408)</f>
        <v/>
      </c>
      <c r="I1426" s="32" t="str">
        <f t="shared" si="151"/>
        <v/>
      </c>
      <c r="J1426" s="77" t="str">
        <f>IF(Ansøgning!J1408="","",Ansøgning!J1408)</f>
        <v/>
      </c>
      <c r="K1426" s="77" t="str">
        <f>IF(Ansøgning!K1408="","",Ansøgning!K1408)</f>
        <v/>
      </c>
      <c r="L1426" s="46" t="str">
        <f t="shared" si="152"/>
        <v/>
      </c>
      <c r="M1426" s="78" t="str">
        <f>IF(Ansøgning!M1408="","",Ansøgning!M1408)</f>
        <v/>
      </c>
      <c r="N1426" s="31" t="str">
        <f t="shared" si="153"/>
        <v/>
      </c>
      <c r="O1426" s="78" t="str">
        <f>IF(Ansøgning!O1408="","",Ansøgning!O1408)</f>
        <v/>
      </c>
      <c r="P1426" s="78" t="str">
        <f>IF(Ansøgning!P1408="","",Ansøgning!P1408)</f>
        <v/>
      </c>
      <c r="Q1426" s="78" t="str">
        <f>IF(Ansøgning!Q1408="","",Ansøgning!Q1408)</f>
        <v/>
      </c>
      <c r="R1426" s="78" t="str">
        <f>IF(Ansøgning!R1408="","",Ansøgning!R1408)</f>
        <v/>
      </c>
      <c r="S1426" s="46" t="str">
        <f>IFERROR(MAX(IF(OR(O1426="",P1426=""),"",IF(AND(AND(MONTH(E1426)&gt;=7,MONTH(E1426)&lt;8),AND(MONTH(F1426)&gt;=7,MONTH(F1426)&lt;8)),(NETWORKDAYS(E1426,F1426,Lister!$D$7:$D$13)-O1426)*N1426/NETWORKDAYS(Lister!$D$19,Lister!$E$19,Lister!$D$7:$D$13),IF(AND(AND(MONTH(E1426)&gt;=7,MONTH(E1426)&lt;8),MONTH(F1426)&gt;7),(NETWORKDAYS(E1426,Lister!$E$19,Lister!$D$7:$D$13)-O1426)*N1426/NETWORKDAYS(Lister!$D$19,Lister!$E$19,Lister!$D$7:$D$13),IF(MONTH(E1426)&gt;7,0)))),0),"")</f>
        <v/>
      </c>
      <c r="T1426" s="46" t="str">
        <f>IFERROR(MAX(IF(OR(O1426="",P1426=""),"",IF(AND(AND(MONTH(E1426)&gt;=8,MONTH(E1426)&lt;9),AND(MONTH(F1426)&gt;=8,MONTH(F1426)&lt;9)),(NETWORKDAYS(E1426,F1426,Lister!$D$7:$D$13)-P1426)*N1426/NETWORKDAYS(Lister!$D$20,Lister!$E$20,Lister!$D$7:$D$13),IF(AND(MONTH(E1426)=7,MONTH(F1426)=8),(NETWORKDAYS(Lister!$D$20,F1426,Lister!$D$7:$D$13)-P1426)*N1426/NETWORKDAYS(Lister!$D$20,Lister!$E$20,Lister!$D$7:$D$13),IF(AND(MONTH(E1426)=7,MONTH(F1426)=7),0)))),0),"")</f>
        <v/>
      </c>
      <c r="U1426" s="78" t="str">
        <f>IF(Ansøgning!U1408="","",Ansøgning!U1408)</f>
        <v/>
      </c>
      <c r="V1426" s="119" t="str">
        <f t="shared" si="154"/>
        <v/>
      </c>
      <c r="W1426" s="120" t="str">
        <f t="shared" si="155"/>
        <v/>
      </c>
      <c r="X1426" s="42" t="str">
        <f t="shared" si="156"/>
        <v/>
      </c>
    </row>
    <row r="1427" spans="1:24" x14ac:dyDescent="0.25">
      <c r="A1427" s="13" t="str">
        <f t="shared" si="157"/>
        <v/>
      </c>
      <c r="B1427" s="75" t="str">
        <f>IF(Ansøgning!B1409="","",Ansøgning!B1409)</f>
        <v/>
      </c>
      <c r="C1427" s="75" t="str">
        <f>IF(Ansøgning!C1409="","",Ansøgning!C1409)</f>
        <v/>
      </c>
      <c r="D1427" s="75" t="str">
        <f>IF(Ansøgning!D1409="","",Ansøgning!D1409)</f>
        <v/>
      </c>
      <c r="E1427" s="76" t="str">
        <f>IF(Ansøgning!E1409="","",Ansøgning!E1409)</f>
        <v/>
      </c>
      <c r="F1427" s="76" t="str">
        <f>IF(Ansøgning!F1409="","",Ansøgning!F1409)</f>
        <v/>
      </c>
      <c r="G1427" s="33" t="str">
        <f>IF(OR(E1427="",F1427=""),"",NETWORKDAYS(E1427,F1427,Lister!$D$7:$D$13))</f>
        <v/>
      </c>
      <c r="H1427" s="76" t="str">
        <f>IF(Ansøgning!H1409="","",Ansøgning!H1409)</f>
        <v/>
      </c>
      <c r="I1427" s="32" t="str">
        <f t="shared" si="151"/>
        <v/>
      </c>
      <c r="J1427" s="77" t="str">
        <f>IF(Ansøgning!J1409="","",Ansøgning!J1409)</f>
        <v/>
      </c>
      <c r="K1427" s="77" t="str">
        <f>IF(Ansøgning!K1409="","",Ansøgning!K1409)</f>
        <v/>
      </c>
      <c r="L1427" s="46" t="str">
        <f t="shared" si="152"/>
        <v/>
      </c>
      <c r="M1427" s="78" t="str">
        <f>IF(Ansøgning!M1409="","",Ansøgning!M1409)</f>
        <v/>
      </c>
      <c r="N1427" s="31" t="str">
        <f t="shared" si="153"/>
        <v/>
      </c>
      <c r="O1427" s="78" t="str">
        <f>IF(Ansøgning!O1409="","",Ansøgning!O1409)</f>
        <v/>
      </c>
      <c r="P1427" s="78" t="str">
        <f>IF(Ansøgning!P1409="","",Ansøgning!P1409)</f>
        <v/>
      </c>
      <c r="Q1427" s="78" t="str">
        <f>IF(Ansøgning!Q1409="","",Ansøgning!Q1409)</f>
        <v/>
      </c>
      <c r="R1427" s="78" t="str">
        <f>IF(Ansøgning!R1409="","",Ansøgning!R1409)</f>
        <v/>
      </c>
      <c r="S1427" s="46" t="str">
        <f>IFERROR(MAX(IF(OR(O1427="",P1427=""),"",IF(AND(AND(MONTH(E1427)&gt;=7,MONTH(E1427)&lt;8),AND(MONTH(F1427)&gt;=7,MONTH(F1427)&lt;8)),(NETWORKDAYS(E1427,F1427,Lister!$D$7:$D$13)-O1427)*N1427/NETWORKDAYS(Lister!$D$19,Lister!$E$19,Lister!$D$7:$D$13),IF(AND(AND(MONTH(E1427)&gt;=7,MONTH(E1427)&lt;8),MONTH(F1427)&gt;7),(NETWORKDAYS(E1427,Lister!$E$19,Lister!$D$7:$D$13)-O1427)*N1427/NETWORKDAYS(Lister!$D$19,Lister!$E$19,Lister!$D$7:$D$13),IF(MONTH(E1427)&gt;7,0)))),0),"")</f>
        <v/>
      </c>
      <c r="T1427" s="46" t="str">
        <f>IFERROR(MAX(IF(OR(O1427="",P1427=""),"",IF(AND(AND(MONTH(E1427)&gt;=8,MONTH(E1427)&lt;9),AND(MONTH(F1427)&gt;=8,MONTH(F1427)&lt;9)),(NETWORKDAYS(E1427,F1427,Lister!$D$7:$D$13)-P1427)*N1427/NETWORKDAYS(Lister!$D$20,Lister!$E$20,Lister!$D$7:$D$13),IF(AND(MONTH(E1427)=7,MONTH(F1427)=8),(NETWORKDAYS(Lister!$D$20,F1427,Lister!$D$7:$D$13)-P1427)*N1427/NETWORKDAYS(Lister!$D$20,Lister!$E$20,Lister!$D$7:$D$13),IF(AND(MONTH(E1427)=7,MONTH(F1427)=7),0)))),0),"")</f>
        <v/>
      </c>
      <c r="U1427" s="78" t="str">
        <f>IF(Ansøgning!U1409="","",Ansøgning!U1409)</f>
        <v/>
      </c>
      <c r="V1427" s="119" t="str">
        <f t="shared" si="154"/>
        <v/>
      </c>
      <c r="W1427" s="120" t="str">
        <f t="shared" si="155"/>
        <v/>
      </c>
      <c r="X1427" s="42" t="str">
        <f t="shared" si="156"/>
        <v/>
      </c>
    </row>
    <row r="1428" spans="1:24" x14ac:dyDescent="0.25">
      <c r="A1428" s="13" t="str">
        <f t="shared" si="157"/>
        <v/>
      </c>
      <c r="B1428" s="75" t="str">
        <f>IF(Ansøgning!B1410="","",Ansøgning!B1410)</f>
        <v/>
      </c>
      <c r="C1428" s="75" t="str">
        <f>IF(Ansøgning!C1410="","",Ansøgning!C1410)</f>
        <v/>
      </c>
      <c r="D1428" s="75" t="str">
        <f>IF(Ansøgning!D1410="","",Ansøgning!D1410)</f>
        <v/>
      </c>
      <c r="E1428" s="76" t="str">
        <f>IF(Ansøgning!E1410="","",Ansøgning!E1410)</f>
        <v/>
      </c>
      <c r="F1428" s="76" t="str">
        <f>IF(Ansøgning!F1410="","",Ansøgning!F1410)</f>
        <v/>
      </c>
      <c r="G1428" s="33" t="str">
        <f>IF(OR(E1428="",F1428=""),"",NETWORKDAYS(E1428,F1428,Lister!$D$7:$D$13))</f>
        <v/>
      </c>
      <c r="H1428" s="76" t="str">
        <f>IF(Ansøgning!H1410="","",Ansøgning!H1410)</f>
        <v/>
      </c>
      <c r="I1428" s="32" t="str">
        <f t="shared" si="151"/>
        <v/>
      </c>
      <c r="J1428" s="77" t="str">
        <f>IF(Ansøgning!J1410="","",Ansøgning!J1410)</f>
        <v/>
      </c>
      <c r="K1428" s="77" t="str">
        <f>IF(Ansøgning!K1410="","",Ansøgning!K1410)</f>
        <v/>
      </c>
      <c r="L1428" s="46" t="str">
        <f t="shared" si="152"/>
        <v/>
      </c>
      <c r="M1428" s="78" t="str">
        <f>IF(Ansøgning!M1410="","",Ansøgning!M1410)</f>
        <v/>
      </c>
      <c r="N1428" s="31" t="str">
        <f t="shared" si="153"/>
        <v/>
      </c>
      <c r="O1428" s="78" t="str">
        <f>IF(Ansøgning!O1410="","",Ansøgning!O1410)</f>
        <v/>
      </c>
      <c r="P1428" s="78" t="str">
        <f>IF(Ansøgning!P1410="","",Ansøgning!P1410)</f>
        <v/>
      </c>
      <c r="Q1428" s="78" t="str">
        <f>IF(Ansøgning!Q1410="","",Ansøgning!Q1410)</f>
        <v/>
      </c>
      <c r="R1428" s="78" t="str">
        <f>IF(Ansøgning!R1410="","",Ansøgning!R1410)</f>
        <v/>
      </c>
      <c r="S1428" s="46" t="str">
        <f>IFERROR(MAX(IF(OR(O1428="",P1428=""),"",IF(AND(AND(MONTH(E1428)&gt;=7,MONTH(E1428)&lt;8),AND(MONTH(F1428)&gt;=7,MONTH(F1428)&lt;8)),(NETWORKDAYS(E1428,F1428,Lister!$D$7:$D$13)-O1428)*N1428/NETWORKDAYS(Lister!$D$19,Lister!$E$19,Lister!$D$7:$D$13),IF(AND(AND(MONTH(E1428)&gt;=7,MONTH(E1428)&lt;8),MONTH(F1428)&gt;7),(NETWORKDAYS(E1428,Lister!$E$19,Lister!$D$7:$D$13)-O1428)*N1428/NETWORKDAYS(Lister!$D$19,Lister!$E$19,Lister!$D$7:$D$13),IF(MONTH(E1428)&gt;7,0)))),0),"")</f>
        <v/>
      </c>
      <c r="T1428" s="46" t="str">
        <f>IFERROR(MAX(IF(OR(O1428="",P1428=""),"",IF(AND(AND(MONTH(E1428)&gt;=8,MONTH(E1428)&lt;9),AND(MONTH(F1428)&gt;=8,MONTH(F1428)&lt;9)),(NETWORKDAYS(E1428,F1428,Lister!$D$7:$D$13)-P1428)*N1428/NETWORKDAYS(Lister!$D$20,Lister!$E$20,Lister!$D$7:$D$13),IF(AND(MONTH(E1428)=7,MONTH(F1428)=8),(NETWORKDAYS(Lister!$D$20,F1428,Lister!$D$7:$D$13)-P1428)*N1428/NETWORKDAYS(Lister!$D$20,Lister!$E$20,Lister!$D$7:$D$13),IF(AND(MONTH(E1428)=7,MONTH(F1428)=7),0)))),0),"")</f>
        <v/>
      </c>
      <c r="U1428" s="78" t="str">
        <f>IF(Ansøgning!U1410="","",Ansøgning!U1410)</f>
        <v/>
      </c>
      <c r="V1428" s="119" t="str">
        <f t="shared" si="154"/>
        <v/>
      </c>
      <c r="W1428" s="120" t="str">
        <f t="shared" si="155"/>
        <v/>
      </c>
      <c r="X1428" s="42" t="str">
        <f t="shared" si="156"/>
        <v/>
      </c>
    </row>
    <row r="1429" spans="1:24" x14ac:dyDescent="0.25">
      <c r="A1429" s="13" t="str">
        <f t="shared" si="157"/>
        <v/>
      </c>
      <c r="B1429" s="75" t="str">
        <f>IF(Ansøgning!B1411="","",Ansøgning!B1411)</f>
        <v/>
      </c>
      <c r="C1429" s="75" t="str">
        <f>IF(Ansøgning!C1411="","",Ansøgning!C1411)</f>
        <v/>
      </c>
      <c r="D1429" s="75" t="str">
        <f>IF(Ansøgning!D1411="","",Ansøgning!D1411)</f>
        <v/>
      </c>
      <c r="E1429" s="76" t="str">
        <f>IF(Ansøgning!E1411="","",Ansøgning!E1411)</f>
        <v/>
      </c>
      <c r="F1429" s="76" t="str">
        <f>IF(Ansøgning!F1411="","",Ansøgning!F1411)</f>
        <v/>
      </c>
      <c r="G1429" s="33" t="str">
        <f>IF(OR(E1429="",F1429=""),"",NETWORKDAYS(E1429,F1429,Lister!$D$7:$D$13))</f>
        <v/>
      </c>
      <c r="H1429" s="76" t="str">
        <f>IF(Ansøgning!H1411="","",Ansøgning!H1411)</f>
        <v/>
      </c>
      <c r="I1429" s="32" t="str">
        <f t="shared" si="151"/>
        <v/>
      </c>
      <c r="J1429" s="77" t="str">
        <f>IF(Ansøgning!J1411="","",Ansøgning!J1411)</f>
        <v/>
      </c>
      <c r="K1429" s="77" t="str">
        <f>IF(Ansøgning!K1411="","",Ansøgning!K1411)</f>
        <v/>
      </c>
      <c r="L1429" s="46" t="str">
        <f t="shared" si="152"/>
        <v/>
      </c>
      <c r="M1429" s="78" t="str">
        <f>IF(Ansøgning!M1411="","",Ansøgning!M1411)</f>
        <v/>
      </c>
      <c r="N1429" s="31" t="str">
        <f t="shared" si="153"/>
        <v/>
      </c>
      <c r="O1429" s="78" t="str">
        <f>IF(Ansøgning!O1411="","",Ansøgning!O1411)</f>
        <v/>
      </c>
      <c r="P1429" s="78" t="str">
        <f>IF(Ansøgning!P1411="","",Ansøgning!P1411)</f>
        <v/>
      </c>
      <c r="Q1429" s="78" t="str">
        <f>IF(Ansøgning!Q1411="","",Ansøgning!Q1411)</f>
        <v/>
      </c>
      <c r="R1429" s="78" t="str">
        <f>IF(Ansøgning!R1411="","",Ansøgning!R1411)</f>
        <v/>
      </c>
      <c r="S1429" s="46" t="str">
        <f>IFERROR(MAX(IF(OR(O1429="",P1429=""),"",IF(AND(AND(MONTH(E1429)&gt;=7,MONTH(E1429)&lt;8),AND(MONTH(F1429)&gt;=7,MONTH(F1429)&lt;8)),(NETWORKDAYS(E1429,F1429,Lister!$D$7:$D$13)-O1429)*N1429/NETWORKDAYS(Lister!$D$19,Lister!$E$19,Lister!$D$7:$D$13),IF(AND(AND(MONTH(E1429)&gt;=7,MONTH(E1429)&lt;8),MONTH(F1429)&gt;7),(NETWORKDAYS(E1429,Lister!$E$19,Lister!$D$7:$D$13)-O1429)*N1429/NETWORKDAYS(Lister!$D$19,Lister!$E$19,Lister!$D$7:$D$13),IF(MONTH(E1429)&gt;7,0)))),0),"")</f>
        <v/>
      </c>
      <c r="T1429" s="46" t="str">
        <f>IFERROR(MAX(IF(OR(O1429="",P1429=""),"",IF(AND(AND(MONTH(E1429)&gt;=8,MONTH(E1429)&lt;9),AND(MONTH(F1429)&gt;=8,MONTH(F1429)&lt;9)),(NETWORKDAYS(E1429,F1429,Lister!$D$7:$D$13)-P1429)*N1429/NETWORKDAYS(Lister!$D$20,Lister!$E$20,Lister!$D$7:$D$13),IF(AND(MONTH(E1429)=7,MONTH(F1429)=8),(NETWORKDAYS(Lister!$D$20,F1429,Lister!$D$7:$D$13)-P1429)*N1429/NETWORKDAYS(Lister!$D$20,Lister!$E$20,Lister!$D$7:$D$13),IF(AND(MONTH(E1429)=7,MONTH(F1429)=7),0)))),0),"")</f>
        <v/>
      </c>
      <c r="U1429" s="78" t="str">
        <f>IF(Ansøgning!U1411="","",Ansøgning!U1411)</f>
        <v/>
      </c>
      <c r="V1429" s="119" t="str">
        <f t="shared" si="154"/>
        <v/>
      </c>
      <c r="W1429" s="120" t="str">
        <f t="shared" si="155"/>
        <v/>
      </c>
      <c r="X1429" s="42" t="str">
        <f t="shared" si="156"/>
        <v/>
      </c>
    </row>
    <row r="1430" spans="1:24" x14ac:dyDescent="0.25">
      <c r="A1430" s="13" t="str">
        <f t="shared" si="157"/>
        <v/>
      </c>
      <c r="B1430" s="75" t="str">
        <f>IF(Ansøgning!B1412="","",Ansøgning!B1412)</f>
        <v/>
      </c>
      <c r="C1430" s="75" t="str">
        <f>IF(Ansøgning!C1412="","",Ansøgning!C1412)</f>
        <v/>
      </c>
      <c r="D1430" s="75" t="str">
        <f>IF(Ansøgning!D1412="","",Ansøgning!D1412)</f>
        <v/>
      </c>
      <c r="E1430" s="76" t="str">
        <f>IF(Ansøgning!E1412="","",Ansøgning!E1412)</f>
        <v/>
      </c>
      <c r="F1430" s="76" t="str">
        <f>IF(Ansøgning!F1412="","",Ansøgning!F1412)</f>
        <v/>
      </c>
      <c r="G1430" s="33" t="str">
        <f>IF(OR(E1430="",F1430=""),"",NETWORKDAYS(E1430,F1430,Lister!$D$7:$D$13))</f>
        <v/>
      </c>
      <c r="H1430" s="76" t="str">
        <f>IF(Ansøgning!H1412="","",Ansøgning!H1412)</f>
        <v/>
      </c>
      <c r="I1430" s="32" t="str">
        <f t="shared" si="151"/>
        <v/>
      </c>
      <c r="J1430" s="77" t="str">
        <f>IF(Ansøgning!J1412="","",Ansøgning!J1412)</f>
        <v/>
      </c>
      <c r="K1430" s="77" t="str">
        <f>IF(Ansøgning!K1412="","",Ansøgning!K1412)</f>
        <v/>
      </c>
      <c r="L1430" s="46" t="str">
        <f t="shared" si="152"/>
        <v/>
      </c>
      <c r="M1430" s="78" t="str">
        <f>IF(Ansøgning!M1412="","",Ansøgning!M1412)</f>
        <v/>
      </c>
      <c r="N1430" s="31" t="str">
        <f t="shared" si="153"/>
        <v/>
      </c>
      <c r="O1430" s="78" t="str">
        <f>IF(Ansøgning!O1412="","",Ansøgning!O1412)</f>
        <v/>
      </c>
      <c r="P1430" s="78" t="str">
        <f>IF(Ansøgning!P1412="","",Ansøgning!P1412)</f>
        <v/>
      </c>
      <c r="Q1430" s="78" t="str">
        <f>IF(Ansøgning!Q1412="","",Ansøgning!Q1412)</f>
        <v/>
      </c>
      <c r="R1430" s="78" t="str">
        <f>IF(Ansøgning!R1412="","",Ansøgning!R1412)</f>
        <v/>
      </c>
      <c r="S1430" s="46" t="str">
        <f>IFERROR(MAX(IF(OR(O1430="",P1430=""),"",IF(AND(AND(MONTH(E1430)&gt;=7,MONTH(E1430)&lt;8),AND(MONTH(F1430)&gt;=7,MONTH(F1430)&lt;8)),(NETWORKDAYS(E1430,F1430,Lister!$D$7:$D$13)-O1430)*N1430/NETWORKDAYS(Lister!$D$19,Lister!$E$19,Lister!$D$7:$D$13),IF(AND(AND(MONTH(E1430)&gt;=7,MONTH(E1430)&lt;8),MONTH(F1430)&gt;7),(NETWORKDAYS(E1430,Lister!$E$19,Lister!$D$7:$D$13)-O1430)*N1430/NETWORKDAYS(Lister!$D$19,Lister!$E$19,Lister!$D$7:$D$13),IF(MONTH(E1430)&gt;7,0)))),0),"")</f>
        <v/>
      </c>
      <c r="T1430" s="46" t="str">
        <f>IFERROR(MAX(IF(OR(O1430="",P1430=""),"",IF(AND(AND(MONTH(E1430)&gt;=8,MONTH(E1430)&lt;9),AND(MONTH(F1430)&gt;=8,MONTH(F1430)&lt;9)),(NETWORKDAYS(E1430,F1430,Lister!$D$7:$D$13)-P1430)*N1430/NETWORKDAYS(Lister!$D$20,Lister!$E$20,Lister!$D$7:$D$13),IF(AND(MONTH(E1430)=7,MONTH(F1430)=8),(NETWORKDAYS(Lister!$D$20,F1430,Lister!$D$7:$D$13)-P1430)*N1430/NETWORKDAYS(Lister!$D$20,Lister!$E$20,Lister!$D$7:$D$13),IF(AND(MONTH(E1430)=7,MONTH(F1430)=7),0)))),0),"")</f>
        <v/>
      </c>
      <c r="U1430" s="78" t="str">
        <f>IF(Ansøgning!U1412="","",Ansøgning!U1412)</f>
        <v/>
      </c>
      <c r="V1430" s="119" t="str">
        <f t="shared" si="154"/>
        <v/>
      </c>
      <c r="W1430" s="120" t="str">
        <f t="shared" si="155"/>
        <v/>
      </c>
      <c r="X1430" s="42" t="str">
        <f t="shared" si="156"/>
        <v/>
      </c>
    </row>
    <row r="1431" spans="1:24" x14ac:dyDescent="0.25">
      <c r="A1431" s="13" t="str">
        <f t="shared" si="157"/>
        <v/>
      </c>
      <c r="B1431" s="75" t="str">
        <f>IF(Ansøgning!B1413="","",Ansøgning!B1413)</f>
        <v/>
      </c>
      <c r="C1431" s="75" t="str">
        <f>IF(Ansøgning!C1413="","",Ansøgning!C1413)</f>
        <v/>
      </c>
      <c r="D1431" s="75" t="str">
        <f>IF(Ansøgning!D1413="","",Ansøgning!D1413)</f>
        <v/>
      </c>
      <c r="E1431" s="76" t="str">
        <f>IF(Ansøgning!E1413="","",Ansøgning!E1413)</f>
        <v/>
      </c>
      <c r="F1431" s="76" t="str">
        <f>IF(Ansøgning!F1413="","",Ansøgning!F1413)</f>
        <v/>
      </c>
      <c r="G1431" s="33" t="str">
        <f>IF(OR(E1431="",F1431=""),"",NETWORKDAYS(E1431,F1431,Lister!$D$7:$D$13))</f>
        <v/>
      </c>
      <c r="H1431" s="76" t="str">
        <f>IF(Ansøgning!H1413="","",Ansøgning!H1413)</f>
        <v/>
      </c>
      <c r="I1431" s="32" t="str">
        <f t="shared" si="151"/>
        <v/>
      </c>
      <c r="J1431" s="77" t="str">
        <f>IF(Ansøgning!J1413="","",Ansøgning!J1413)</f>
        <v/>
      </c>
      <c r="K1431" s="77" t="str">
        <f>IF(Ansøgning!K1413="","",Ansøgning!K1413)</f>
        <v/>
      </c>
      <c r="L1431" s="46" t="str">
        <f t="shared" si="152"/>
        <v/>
      </c>
      <c r="M1431" s="78" t="str">
        <f>IF(Ansøgning!M1413="","",Ansøgning!M1413)</f>
        <v/>
      </c>
      <c r="N1431" s="31" t="str">
        <f t="shared" si="153"/>
        <v/>
      </c>
      <c r="O1431" s="78" t="str">
        <f>IF(Ansøgning!O1413="","",Ansøgning!O1413)</f>
        <v/>
      </c>
      <c r="P1431" s="78" t="str">
        <f>IF(Ansøgning!P1413="","",Ansøgning!P1413)</f>
        <v/>
      </c>
      <c r="Q1431" s="78" t="str">
        <f>IF(Ansøgning!Q1413="","",Ansøgning!Q1413)</f>
        <v/>
      </c>
      <c r="R1431" s="78" t="str">
        <f>IF(Ansøgning!R1413="","",Ansøgning!R1413)</f>
        <v/>
      </c>
      <c r="S1431" s="46" t="str">
        <f>IFERROR(MAX(IF(OR(O1431="",P1431=""),"",IF(AND(AND(MONTH(E1431)&gt;=7,MONTH(E1431)&lt;8),AND(MONTH(F1431)&gt;=7,MONTH(F1431)&lt;8)),(NETWORKDAYS(E1431,F1431,Lister!$D$7:$D$13)-O1431)*N1431/NETWORKDAYS(Lister!$D$19,Lister!$E$19,Lister!$D$7:$D$13),IF(AND(AND(MONTH(E1431)&gt;=7,MONTH(E1431)&lt;8),MONTH(F1431)&gt;7),(NETWORKDAYS(E1431,Lister!$E$19,Lister!$D$7:$D$13)-O1431)*N1431/NETWORKDAYS(Lister!$D$19,Lister!$E$19,Lister!$D$7:$D$13),IF(MONTH(E1431)&gt;7,0)))),0),"")</f>
        <v/>
      </c>
      <c r="T1431" s="46" t="str">
        <f>IFERROR(MAX(IF(OR(O1431="",P1431=""),"",IF(AND(AND(MONTH(E1431)&gt;=8,MONTH(E1431)&lt;9),AND(MONTH(F1431)&gt;=8,MONTH(F1431)&lt;9)),(NETWORKDAYS(E1431,F1431,Lister!$D$7:$D$13)-P1431)*N1431/NETWORKDAYS(Lister!$D$20,Lister!$E$20,Lister!$D$7:$D$13),IF(AND(MONTH(E1431)=7,MONTH(F1431)=8),(NETWORKDAYS(Lister!$D$20,F1431,Lister!$D$7:$D$13)-P1431)*N1431/NETWORKDAYS(Lister!$D$20,Lister!$E$20,Lister!$D$7:$D$13),IF(AND(MONTH(E1431)=7,MONTH(F1431)=7),0)))),0),"")</f>
        <v/>
      </c>
      <c r="U1431" s="78" t="str">
        <f>IF(Ansøgning!U1413="","",Ansøgning!U1413)</f>
        <v/>
      </c>
      <c r="V1431" s="119" t="str">
        <f t="shared" si="154"/>
        <v/>
      </c>
      <c r="W1431" s="120" t="str">
        <f t="shared" si="155"/>
        <v/>
      </c>
      <c r="X1431" s="42" t="str">
        <f t="shared" si="156"/>
        <v/>
      </c>
    </row>
    <row r="1432" spans="1:24" x14ac:dyDescent="0.25">
      <c r="A1432" s="13" t="str">
        <f t="shared" si="157"/>
        <v/>
      </c>
      <c r="B1432" s="75" t="str">
        <f>IF(Ansøgning!B1414="","",Ansøgning!B1414)</f>
        <v/>
      </c>
      <c r="C1432" s="75" t="str">
        <f>IF(Ansøgning!C1414="","",Ansøgning!C1414)</f>
        <v/>
      </c>
      <c r="D1432" s="75" t="str">
        <f>IF(Ansøgning!D1414="","",Ansøgning!D1414)</f>
        <v/>
      </c>
      <c r="E1432" s="76" t="str">
        <f>IF(Ansøgning!E1414="","",Ansøgning!E1414)</f>
        <v/>
      </c>
      <c r="F1432" s="76" t="str">
        <f>IF(Ansøgning!F1414="","",Ansøgning!F1414)</f>
        <v/>
      </c>
      <c r="G1432" s="33" t="str">
        <f>IF(OR(E1432="",F1432=""),"",NETWORKDAYS(E1432,F1432,Lister!$D$7:$D$13))</f>
        <v/>
      </c>
      <c r="H1432" s="76" t="str">
        <f>IF(Ansøgning!H1414="","",Ansøgning!H1414)</f>
        <v/>
      </c>
      <c r="I1432" s="32" t="str">
        <f t="shared" si="151"/>
        <v/>
      </c>
      <c r="J1432" s="77" t="str">
        <f>IF(Ansøgning!J1414="","",Ansøgning!J1414)</f>
        <v/>
      </c>
      <c r="K1432" s="77" t="str">
        <f>IF(Ansøgning!K1414="","",Ansøgning!K1414)</f>
        <v/>
      </c>
      <c r="L1432" s="46" t="str">
        <f t="shared" si="152"/>
        <v/>
      </c>
      <c r="M1432" s="78" t="str">
        <f>IF(Ansøgning!M1414="","",Ansøgning!M1414)</f>
        <v/>
      </c>
      <c r="N1432" s="31" t="str">
        <f t="shared" si="153"/>
        <v/>
      </c>
      <c r="O1432" s="78" t="str">
        <f>IF(Ansøgning!O1414="","",Ansøgning!O1414)</f>
        <v/>
      </c>
      <c r="P1432" s="78" t="str">
        <f>IF(Ansøgning!P1414="","",Ansøgning!P1414)</f>
        <v/>
      </c>
      <c r="Q1432" s="78" t="str">
        <f>IF(Ansøgning!Q1414="","",Ansøgning!Q1414)</f>
        <v/>
      </c>
      <c r="R1432" s="78" t="str">
        <f>IF(Ansøgning!R1414="","",Ansøgning!R1414)</f>
        <v/>
      </c>
      <c r="S1432" s="46" t="str">
        <f>IFERROR(MAX(IF(OR(O1432="",P1432=""),"",IF(AND(AND(MONTH(E1432)&gt;=7,MONTH(E1432)&lt;8),AND(MONTH(F1432)&gt;=7,MONTH(F1432)&lt;8)),(NETWORKDAYS(E1432,F1432,Lister!$D$7:$D$13)-O1432)*N1432/NETWORKDAYS(Lister!$D$19,Lister!$E$19,Lister!$D$7:$D$13),IF(AND(AND(MONTH(E1432)&gt;=7,MONTH(E1432)&lt;8),MONTH(F1432)&gt;7),(NETWORKDAYS(E1432,Lister!$E$19,Lister!$D$7:$D$13)-O1432)*N1432/NETWORKDAYS(Lister!$D$19,Lister!$E$19,Lister!$D$7:$D$13),IF(MONTH(E1432)&gt;7,0)))),0),"")</f>
        <v/>
      </c>
      <c r="T1432" s="46" t="str">
        <f>IFERROR(MAX(IF(OR(O1432="",P1432=""),"",IF(AND(AND(MONTH(E1432)&gt;=8,MONTH(E1432)&lt;9),AND(MONTH(F1432)&gt;=8,MONTH(F1432)&lt;9)),(NETWORKDAYS(E1432,F1432,Lister!$D$7:$D$13)-P1432)*N1432/NETWORKDAYS(Lister!$D$20,Lister!$E$20,Lister!$D$7:$D$13),IF(AND(MONTH(E1432)=7,MONTH(F1432)=8),(NETWORKDAYS(Lister!$D$20,F1432,Lister!$D$7:$D$13)-P1432)*N1432/NETWORKDAYS(Lister!$D$20,Lister!$E$20,Lister!$D$7:$D$13),IF(AND(MONTH(E1432)=7,MONTH(F1432)=7),0)))),0),"")</f>
        <v/>
      </c>
      <c r="U1432" s="78" t="str">
        <f>IF(Ansøgning!U1414="","",Ansøgning!U1414)</f>
        <v/>
      </c>
      <c r="V1432" s="119" t="str">
        <f t="shared" si="154"/>
        <v/>
      </c>
      <c r="W1432" s="120" t="str">
        <f t="shared" si="155"/>
        <v/>
      </c>
      <c r="X1432" s="42" t="str">
        <f t="shared" si="156"/>
        <v/>
      </c>
    </row>
    <row r="1433" spans="1:24" x14ac:dyDescent="0.25">
      <c r="A1433" s="13" t="str">
        <f t="shared" si="157"/>
        <v/>
      </c>
      <c r="B1433" s="75" t="str">
        <f>IF(Ansøgning!B1415="","",Ansøgning!B1415)</f>
        <v/>
      </c>
      <c r="C1433" s="75" t="str">
        <f>IF(Ansøgning!C1415="","",Ansøgning!C1415)</f>
        <v/>
      </c>
      <c r="D1433" s="75" t="str">
        <f>IF(Ansøgning!D1415="","",Ansøgning!D1415)</f>
        <v/>
      </c>
      <c r="E1433" s="76" t="str">
        <f>IF(Ansøgning!E1415="","",Ansøgning!E1415)</f>
        <v/>
      </c>
      <c r="F1433" s="76" t="str">
        <f>IF(Ansøgning!F1415="","",Ansøgning!F1415)</f>
        <v/>
      </c>
      <c r="G1433" s="33" t="str">
        <f>IF(OR(E1433="",F1433=""),"",NETWORKDAYS(E1433,F1433,Lister!$D$7:$D$13))</f>
        <v/>
      </c>
      <c r="H1433" s="76" t="str">
        <f>IF(Ansøgning!H1415="","",Ansøgning!H1415)</f>
        <v/>
      </c>
      <c r="I1433" s="32" t="str">
        <f t="shared" si="151"/>
        <v/>
      </c>
      <c r="J1433" s="77" t="str">
        <f>IF(Ansøgning!J1415="","",Ansøgning!J1415)</f>
        <v/>
      </c>
      <c r="K1433" s="77" t="str">
        <f>IF(Ansøgning!K1415="","",Ansøgning!K1415)</f>
        <v/>
      </c>
      <c r="L1433" s="46" t="str">
        <f t="shared" si="152"/>
        <v/>
      </c>
      <c r="M1433" s="78" t="str">
        <f>IF(Ansøgning!M1415="","",Ansøgning!M1415)</f>
        <v/>
      </c>
      <c r="N1433" s="31" t="str">
        <f t="shared" si="153"/>
        <v/>
      </c>
      <c r="O1433" s="78" t="str">
        <f>IF(Ansøgning!O1415="","",Ansøgning!O1415)</f>
        <v/>
      </c>
      <c r="P1433" s="78" t="str">
        <f>IF(Ansøgning!P1415="","",Ansøgning!P1415)</f>
        <v/>
      </c>
      <c r="Q1433" s="78" t="str">
        <f>IF(Ansøgning!Q1415="","",Ansøgning!Q1415)</f>
        <v/>
      </c>
      <c r="R1433" s="78" t="str">
        <f>IF(Ansøgning!R1415="","",Ansøgning!R1415)</f>
        <v/>
      </c>
      <c r="S1433" s="46" t="str">
        <f>IFERROR(MAX(IF(OR(O1433="",P1433=""),"",IF(AND(AND(MONTH(E1433)&gt;=7,MONTH(E1433)&lt;8),AND(MONTH(F1433)&gt;=7,MONTH(F1433)&lt;8)),(NETWORKDAYS(E1433,F1433,Lister!$D$7:$D$13)-O1433)*N1433/NETWORKDAYS(Lister!$D$19,Lister!$E$19,Lister!$D$7:$D$13),IF(AND(AND(MONTH(E1433)&gt;=7,MONTH(E1433)&lt;8),MONTH(F1433)&gt;7),(NETWORKDAYS(E1433,Lister!$E$19,Lister!$D$7:$D$13)-O1433)*N1433/NETWORKDAYS(Lister!$D$19,Lister!$E$19,Lister!$D$7:$D$13),IF(MONTH(E1433)&gt;7,0)))),0),"")</f>
        <v/>
      </c>
      <c r="T1433" s="46" t="str">
        <f>IFERROR(MAX(IF(OR(O1433="",P1433=""),"",IF(AND(AND(MONTH(E1433)&gt;=8,MONTH(E1433)&lt;9),AND(MONTH(F1433)&gt;=8,MONTH(F1433)&lt;9)),(NETWORKDAYS(E1433,F1433,Lister!$D$7:$D$13)-P1433)*N1433/NETWORKDAYS(Lister!$D$20,Lister!$E$20,Lister!$D$7:$D$13),IF(AND(MONTH(E1433)=7,MONTH(F1433)=8),(NETWORKDAYS(Lister!$D$20,F1433,Lister!$D$7:$D$13)-P1433)*N1433/NETWORKDAYS(Lister!$D$20,Lister!$E$20,Lister!$D$7:$D$13),IF(AND(MONTH(E1433)=7,MONTH(F1433)=7),0)))),0),"")</f>
        <v/>
      </c>
      <c r="U1433" s="78" t="str">
        <f>IF(Ansøgning!U1415="","",Ansøgning!U1415)</f>
        <v/>
      </c>
      <c r="V1433" s="119" t="str">
        <f t="shared" si="154"/>
        <v/>
      </c>
      <c r="W1433" s="120" t="str">
        <f t="shared" si="155"/>
        <v/>
      </c>
      <c r="X1433" s="42" t="str">
        <f t="shared" si="156"/>
        <v/>
      </c>
    </row>
    <row r="1434" spans="1:24" x14ac:dyDescent="0.25">
      <c r="A1434" s="13" t="str">
        <f t="shared" si="157"/>
        <v/>
      </c>
      <c r="B1434" s="75" t="str">
        <f>IF(Ansøgning!B1416="","",Ansøgning!B1416)</f>
        <v/>
      </c>
      <c r="C1434" s="75" t="str">
        <f>IF(Ansøgning!C1416="","",Ansøgning!C1416)</f>
        <v/>
      </c>
      <c r="D1434" s="75" t="str">
        <f>IF(Ansøgning!D1416="","",Ansøgning!D1416)</f>
        <v/>
      </c>
      <c r="E1434" s="76" t="str">
        <f>IF(Ansøgning!E1416="","",Ansøgning!E1416)</f>
        <v/>
      </c>
      <c r="F1434" s="76" t="str">
        <f>IF(Ansøgning!F1416="","",Ansøgning!F1416)</f>
        <v/>
      </c>
      <c r="G1434" s="33" t="str">
        <f>IF(OR(E1434="",F1434=""),"",NETWORKDAYS(E1434,F1434,Lister!$D$7:$D$13))</f>
        <v/>
      </c>
      <c r="H1434" s="76" t="str">
        <f>IF(Ansøgning!H1416="","",Ansøgning!H1416)</f>
        <v/>
      </c>
      <c r="I1434" s="32" t="str">
        <f t="shared" si="151"/>
        <v/>
      </c>
      <c r="J1434" s="77" t="str">
        <f>IF(Ansøgning!J1416="","",Ansøgning!J1416)</f>
        <v/>
      </c>
      <c r="K1434" s="77" t="str">
        <f>IF(Ansøgning!K1416="","",Ansøgning!K1416)</f>
        <v/>
      </c>
      <c r="L1434" s="46" t="str">
        <f t="shared" si="152"/>
        <v/>
      </c>
      <c r="M1434" s="78" t="str">
        <f>IF(Ansøgning!M1416="","",Ansøgning!M1416)</f>
        <v/>
      </c>
      <c r="N1434" s="31" t="str">
        <f t="shared" si="153"/>
        <v/>
      </c>
      <c r="O1434" s="78" t="str">
        <f>IF(Ansøgning!O1416="","",Ansøgning!O1416)</f>
        <v/>
      </c>
      <c r="P1434" s="78" t="str">
        <f>IF(Ansøgning!P1416="","",Ansøgning!P1416)</f>
        <v/>
      </c>
      <c r="Q1434" s="78" t="str">
        <f>IF(Ansøgning!Q1416="","",Ansøgning!Q1416)</f>
        <v/>
      </c>
      <c r="R1434" s="78" t="str">
        <f>IF(Ansøgning!R1416="","",Ansøgning!R1416)</f>
        <v/>
      </c>
      <c r="S1434" s="46" t="str">
        <f>IFERROR(MAX(IF(OR(O1434="",P1434=""),"",IF(AND(AND(MONTH(E1434)&gt;=7,MONTH(E1434)&lt;8),AND(MONTH(F1434)&gt;=7,MONTH(F1434)&lt;8)),(NETWORKDAYS(E1434,F1434,Lister!$D$7:$D$13)-O1434)*N1434/NETWORKDAYS(Lister!$D$19,Lister!$E$19,Lister!$D$7:$D$13),IF(AND(AND(MONTH(E1434)&gt;=7,MONTH(E1434)&lt;8),MONTH(F1434)&gt;7),(NETWORKDAYS(E1434,Lister!$E$19,Lister!$D$7:$D$13)-O1434)*N1434/NETWORKDAYS(Lister!$D$19,Lister!$E$19,Lister!$D$7:$D$13),IF(MONTH(E1434)&gt;7,0)))),0),"")</f>
        <v/>
      </c>
      <c r="T1434" s="46" t="str">
        <f>IFERROR(MAX(IF(OR(O1434="",P1434=""),"",IF(AND(AND(MONTH(E1434)&gt;=8,MONTH(E1434)&lt;9),AND(MONTH(F1434)&gt;=8,MONTH(F1434)&lt;9)),(NETWORKDAYS(E1434,F1434,Lister!$D$7:$D$13)-P1434)*N1434/NETWORKDAYS(Lister!$D$20,Lister!$E$20,Lister!$D$7:$D$13),IF(AND(MONTH(E1434)=7,MONTH(F1434)=8),(NETWORKDAYS(Lister!$D$20,F1434,Lister!$D$7:$D$13)-P1434)*N1434/NETWORKDAYS(Lister!$D$20,Lister!$E$20,Lister!$D$7:$D$13),IF(AND(MONTH(E1434)=7,MONTH(F1434)=7),0)))),0),"")</f>
        <v/>
      </c>
      <c r="U1434" s="78" t="str">
        <f>IF(Ansøgning!U1416="","",Ansøgning!U1416)</f>
        <v/>
      </c>
      <c r="V1434" s="119" t="str">
        <f t="shared" si="154"/>
        <v/>
      </c>
      <c r="W1434" s="120" t="str">
        <f t="shared" si="155"/>
        <v/>
      </c>
      <c r="X1434" s="42" t="str">
        <f t="shared" si="156"/>
        <v/>
      </c>
    </row>
    <row r="1435" spans="1:24" x14ac:dyDescent="0.25">
      <c r="A1435" s="13" t="str">
        <f t="shared" si="157"/>
        <v/>
      </c>
      <c r="B1435" s="75" t="str">
        <f>IF(Ansøgning!B1417="","",Ansøgning!B1417)</f>
        <v/>
      </c>
      <c r="C1435" s="75" t="str">
        <f>IF(Ansøgning!C1417="","",Ansøgning!C1417)</f>
        <v/>
      </c>
      <c r="D1435" s="75" t="str">
        <f>IF(Ansøgning!D1417="","",Ansøgning!D1417)</f>
        <v/>
      </c>
      <c r="E1435" s="76" t="str">
        <f>IF(Ansøgning!E1417="","",Ansøgning!E1417)</f>
        <v/>
      </c>
      <c r="F1435" s="76" t="str">
        <f>IF(Ansøgning!F1417="","",Ansøgning!F1417)</f>
        <v/>
      </c>
      <c r="G1435" s="33" t="str">
        <f>IF(OR(E1435="",F1435=""),"",NETWORKDAYS(E1435,F1435,Lister!$D$7:$D$13))</f>
        <v/>
      </c>
      <c r="H1435" s="76" t="str">
        <f>IF(Ansøgning!H1417="","",Ansøgning!H1417)</f>
        <v/>
      </c>
      <c r="I1435" s="32" t="str">
        <f t="shared" si="151"/>
        <v/>
      </c>
      <c r="J1435" s="77" t="str">
        <f>IF(Ansøgning!J1417="","",Ansøgning!J1417)</f>
        <v/>
      </c>
      <c r="K1435" s="77" t="str">
        <f>IF(Ansøgning!K1417="","",Ansøgning!K1417)</f>
        <v/>
      </c>
      <c r="L1435" s="46" t="str">
        <f t="shared" si="152"/>
        <v/>
      </c>
      <c r="M1435" s="78" t="str">
        <f>IF(Ansøgning!M1417="","",Ansøgning!M1417)</f>
        <v/>
      </c>
      <c r="N1435" s="31" t="str">
        <f t="shared" si="153"/>
        <v/>
      </c>
      <c r="O1435" s="78" t="str">
        <f>IF(Ansøgning!O1417="","",Ansøgning!O1417)</f>
        <v/>
      </c>
      <c r="P1435" s="78" t="str">
        <f>IF(Ansøgning!P1417="","",Ansøgning!P1417)</f>
        <v/>
      </c>
      <c r="Q1435" s="78" t="str">
        <f>IF(Ansøgning!Q1417="","",Ansøgning!Q1417)</f>
        <v/>
      </c>
      <c r="R1435" s="78" t="str">
        <f>IF(Ansøgning!R1417="","",Ansøgning!R1417)</f>
        <v/>
      </c>
      <c r="S1435" s="46" t="str">
        <f>IFERROR(MAX(IF(OR(O1435="",P1435=""),"",IF(AND(AND(MONTH(E1435)&gt;=7,MONTH(E1435)&lt;8),AND(MONTH(F1435)&gt;=7,MONTH(F1435)&lt;8)),(NETWORKDAYS(E1435,F1435,Lister!$D$7:$D$13)-O1435)*N1435/NETWORKDAYS(Lister!$D$19,Lister!$E$19,Lister!$D$7:$D$13),IF(AND(AND(MONTH(E1435)&gt;=7,MONTH(E1435)&lt;8),MONTH(F1435)&gt;7),(NETWORKDAYS(E1435,Lister!$E$19,Lister!$D$7:$D$13)-O1435)*N1435/NETWORKDAYS(Lister!$D$19,Lister!$E$19,Lister!$D$7:$D$13),IF(MONTH(E1435)&gt;7,0)))),0),"")</f>
        <v/>
      </c>
      <c r="T1435" s="46" t="str">
        <f>IFERROR(MAX(IF(OR(O1435="",P1435=""),"",IF(AND(AND(MONTH(E1435)&gt;=8,MONTH(E1435)&lt;9),AND(MONTH(F1435)&gt;=8,MONTH(F1435)&lt;9)),(NETWORKDAYS(E1435,F1435,Lister!$D$7:$D$13)-P1435)*N1435/NETWORKDAYS(Lister!$D$20,Lister!$E$20,Lister!$D$7:$D$13),IF(AND(MONTH(E1435)=7,MONTH(F1435)=8),(NETWORKDAYS(Lister!$D$20,F1435,Lister!$D$7:$D$13)-P1435)*N1435/NETWORKDAYS(Lister!$D$20,Lister!$E$20,Lister!$D$7:$D$13),IF(AND(MONTH(E1435)=7,MONTH(F1435)=7),0)))),0),"")</f>
        <v/>
      </c>
      <c r="U1435" s="78" t="str">
        <f>IF(Ansøgning!U1417="","",Ansøgning!U1417)</f>
        <v/>
      </c>
      <c r="V1435" s="119" t="str">
        <f t="shared" si="154"/>
        <v/>
      </c>
      <c r="W1435" s="120" t="str">
        <f t="shared" si="155"/>
        <v/>
      </c>
      <c r="X1435" s="42" t="str">
        <f t="shared" si="156"/>
        <v/>
      </c>
    </row>
    <row r="1436" spans="1:24" x14ac:dyDescent="0.25">
      <c r="A1436" s="13" t="str">
        <f t="shared" si="157"/>
        <v/>
      </c>
      <c r="B1436" s="75" t="str">
        <f>IF(Ansøgning!B1418="","",Ansøgning!B1418)</f>
        <v/>
      </c>
      <c r="C1436" s="75" t="str">
        <f>IF(Ansøgning!C1418="","",Ansøgning!C1418)</f>
        <v/>
      </c>
      <c r="D1436" s="75" t="str">
        <f>IF(Ansøgning!D1418="","",Ansøgning!D1418)</f>
        <v/>
      </c>
      <c r="E1436" s="76" t="str">
        <f>IF(Ansøgning!E1418="","",Ansøgning!E1418)</f>
        <v/>
      </c>
      <c r="F1436" s="76" t="str">
        <f>IF(Ansøgning!F1418="","",Ansøgning!F1418)</f>
        <v/>
      </c>
      <c r="G1436" s="33" t="str">
        <f>IF(OR(E1436="",F1436=""),"",NETWORKDAYS(E1436,F1436,Lister!$D$7:$D$13))</f>
        <v/>
      </c>
      <c r="H1436" s="76" t="str">
        <f>IF(Ansøgning!H1418="","",Ansøgning!H1418)</f>
        <v/>
      </c>
      <c r="I1436" s="32" t="str">
        <f t="shared" si="151"/>
        <v/>
      </c>
      <c r="J1436" s="77" t="str">
        <f>IF(Ansøgning!J1418="","",Ansøgning!J1418)</f>
        <v/>
      </c>
      <c r="K1436" s="77" t="str">
        <f>IF(Ansøgning!K1418="","",Ansøgning!K1418)</f>
        <v/>
      </c>
      <c r="L1436" s="46" t="str">
        <f t="shared" si="152"/>
        <v/>
      </c>
      <c r="M1436" s="78" t="str">
        <f>IF(Ansøgning!M1418="","",Ansøgning!M1418)</f>
        <v/>
      </c>
      <c r="N1436" s="31" t="str">
        <f t="shared" si="153"/>
        <v/>
      </c>
      <c r="O1436" s="78" t="str">
        <f>IF(Ansøgning!O1418="","",Ansøgning!O1418)</f>
        <v/>
      </c>
      <c r="P1436" s="78" t="str">
        <f>IF(Ansøgning!P1418="","",Ansøgning!P1418)</f>
        <v/>
      </c>
      <c r="Q1436" s="78" t="str">
        <f>IF(Ansøgning!Q1418="","",Ansøgning!Q1418)</f>
        <v/>
      </c>
      <c r="R1436" s="78" t="str">
        <f>IF(Ansøgning!R1418="","",Ansøgning!R1418)</f>
        <v/>
      </c>
      <c r="S1436" s="46" t="str">
        <f>IFERROR(MAX(IF(OR(O1436="",P1436=""),"",IF(AND(AND(MONTH(E1436)&gt;=7,MONTH(E1436)&lt;8),AND(MONTH(F1436)&gt;=7,MONTH(F1436)&lt;8)),(NETWORKDAYS(E1436,F1436,Lister!$D$7:$D$13)-O1436)*N1436/NETWORKDAYS(Lister!$D$19,Lister!$E$19,Lister!$D$7:$D$13),IF(AND(AND(MONTH(E1436)&gt;=7,MONTH(E1436)&lt;8),MONTH(F1436)&gt;7),(NETWORKDAYS(E1436,Lister!$E$19,Lister!$D$7:$D$13)-O1436)*N1436/NETWORKDAYS(Lister!$D$19,Lister!$E$19,Lister!$D$7:$D$13),IF(MONTH(E1436)&gt;7,0)))),0),"")</f>
        <v/>
      </c>
      <c r="T1436" s="46" t="str">
        <f>IFERROR(MAX(IF(OR(O1436="",P1436=""),"",IF(AND(AND(MONTH(E1436)&gt;=8,MONTH(E1436)&lt;9),AND(MONTH(F1436)&gt;=8,MONTH(F1436)&lt;9)),(NETWORKDAYS(E1436,F1436,Lister!$D$7:$D$13)-P1436)*N1436/NETWORKDAYS(Lister!$D$20,Lister!$E$20,Lister!$D$7:$D$13),IF(AND(MONTH(E1436)=7,MONTH(F1436)=8),(NETWORKDAYS(Lister!$D$20,F1436,Lister!$D$7:$D$13)-P1436)*N1436/NETWORKDAYS(Lister!$D$20,Lister!$E$20,Lister!$D$7:$D$13),IF(AND(MONTH(E1436)=7,MONTH(F1436)=7),0)))),0),"")</f>
        <v/>
      </c>
      <c r="U1436" s="78" t="str">
        <f>IF(Ansøgning!U1418="","",Ansøgning!U1418)</f>
        <v/>
      </c>
      <c r="V1436" s="119" t="str">
        <f t="shared" si="154"/>
        <v/>
      </c>
      <c r="W1436" s="120" t="str">
        <f t="shared" si="155"/>
        <v/>
      </c>
      <c r="X1436" s="42" t="str">
        <f t="shared" si="156"/>
        <v/>
      </c>
    </row>
    <row r="1437" spans="1:24" x14ac:dyDescent="0.25">
      <c r="A1437" s="13" t="str">
        <f t="shared" si="157"/>
        <v/>
      </c>
      <c r="B1437" s="75" t="str">
        <f>IF(Ansøgning!B1419="","",Ansøgning!B1419)</f>
        <v/>
      </c>
      <c r="C1437" s="75" t="str">
        <f>IF(Ansøgning!C1419="","",Ansøgning!C1419)</f>
        <v/>
      </c>
      <c r="D1437" s="75" t="str">
        <f>IF(Ansøgning!D1419="","",Ansøgning!D1419)</f>
        <v/>
      </c>
      <c r="E1437" s="76" t="str">
        <f>IF(Ansøgning!E1419="","",Ansøgning!E1419)</f>
        <v/>
      </c>
      <c r="F1437" s="76" t="str">
        <f>IF(Ansøgning!F1419="","",Ansøgning!F1419)</f>
        <v/>
      </c>
      <c r="G1437" s="33" t="str">
        <f>IF(OR(E1437="",F1437=""),"",NETWORKDAYS(E1437,F1437,Lister!$D$7:$D$13))</f>
        <v/>
      </c>
      <c r="H1437" s="76" t="str">
        <f>IF(Ansøgning!H1419="","",Ansøgning!H1419)</f>
        <v/>
      </c>
      <c r="I1437" s="32" t="str">
        <f t="shared" si="151"/>
        <v/>
      </c>
      <c r="J1437" s="77" t="str">
        <f>IF(Ansøgning!J1419="","",Ansøgning!J1419)</f>
        <v/>
      </c>
      <c r="K1437" s="77" t="str">
        <f>IF(Ansøgning!K1419="","",Ansøgning!K1419)</f>
        <v/>
      </c>
      <c r="L1437" s="46" t="str">
        <f t="shared" si="152"/>
        <v/>
      </c>
      <c r="M1437" s="78" t="str">
        <f>IF(Ansøgning!M1419="","",Ansøgning!M1419)</f>
        <v/>
      </c>
      <c r="N1437" s="31" t="str">
        <f t="shared" si="153"/>
        <v/>
      </c>
      <c r="O1437" s="78" t="str">
        <f>IF(Ansøgning!O1419="","",Ansøgning!O1419)</f>
        <v/>
      </c>
      <c r="P1437" s="78" t="str">
        <f>IF(Ansøgning!P1419="","",Ansøgning!P1419)</f>
        <v/>
      </c>
      <c r="Q1437" s="78" t="str">
        <f>IF(Ansøgning!Q1419="","",Ansøgning!Q1419)</f>
        <v/>
      </c>
      <c r="R1437" s="78" t="str">
        <f>IF(Ansøgning!R1419="","",Ansøgning!R1419)</f>
        <v/>
      </c>
      <c r="S1437" s="46" t="str">
        <f>IFERROR(MAX(IF(OR(O1437="",P1437=""),"",IF(AND(AND(MONTH(E1437)&gt;=7,MONTH(E1437)&lt;8),AND(MONTH(F1437)&gt;=7,MONTH(F1437)&lt;8)),(NETWORKDAYS(E1437,F1437,Lister!$D$7:$D$13)-O1437)*N1437/NETWORKDAYS(Lister!$D$19,Lister!$E$19,Lister!$D$7:$D$13),IF(AND(AND(MONTH(E1437)&gt;=7,MONTH(E1437)&lt;8),MONTH(F1437)&gt;7),(NETWORKDAYS(E1437,Lister!$E$19,Lister!$D$7:$D$13)-O1437)*N1437/NETWORKDAYS(Lister!$D$19,Lister!$E$19,Lister!$D$7:$D$13),IF(MONTH(E1437)&gt;7,0)))),0),"")</f>
        <v/>
      </c>
      <c r="T1437" s="46" t="str">
        <f>IFERROR(MAX(IF(OR(O1437="",P1437=""),"",IF(AND(AND(MONTH(E1437)&gt;=8,MONTH(E1437)&lt;9),AND(MONTH(F1437)&gt;=8,MONTH(F1437)&lt;9)),(NETWORKDAYS(E1437,F1437,Lister!$D$7:$D$13)-P1437)*N1437/NETWORKDAYS(Lister!$D$20,Lister!$E$20,Lister!$D$7:$D$13),IF(AND(MONTH(E1437)=7,MONTH(F1437)=8),(NETWORKDAYS(Lister!$D$20,F1437,Lister!$D$7:$D$13)-P1437)*N1437/NETWORKDAYS(Lister!$D$20,Lister!$E$20,Lister!$D$7:$D$13),IF(AND(MONTH(E1437)=7,MONTH(F1437)=7),0)))),0),"")</f>
        <v/>
      </c>
      <c r="U1437" s="78" t="str">
        <f>IF(Ansøgning!U1419="","",Ansøgning!U1419)</f>
        <v/>
      </c>
      <c r="V1437" s="119" t="str">
        <f t="shared" si="154"/>
        <v/>
      </c>
      <c r="W1437" s="120" t="str">
        <f t="shared" si="155"/>
        <v/>
      </c>
      <c r="X1437" s="42" t="str">
        <f t="shared" si="156"/>
        <v/>
      </c>
    </row>
    <row r="1438" spans="1:24" x14ac:dyDescent="0.25">
      <c r="A1438" s="13" t="str">
        <f t="shared" si="157"/>
        <v/>
      </c>
      <c r="B1438" s="75" t="str">
        <f>IF(Ansøgning!B1420="","",Ansøgning!B1420)</f>
        <v/>
      </c>
      <c r="C1438" s="75" t="str">
        <f>IF(Ansøgning!C1420="","",Ansøgning!C1420)</f>
        <v/>
      </c>
      <c r="D1438" s="75" t="str">
        <f>IF(Ansøgning!D1420="","",Ansøgning!D1420)</f>
        <v/>
      </c>
      <c r="E1438" s="76" t="str">
        <f>IF(Ansøgning!E1420="","",Ansøgning!E1420)</f>
        <v/>
      </c>
      <c r="F1438" s="76" t="str">
        <f>IF(Ansøgning!F1420="","",Ansøgning!F1420)</f>
        <v/>
      </c>
      <c r="G1438" s="33" t="str">
        <f>IF(OR(E1438="",F1438=""),"",NETWORKDAYS(E1438,F1438,Lister!$D$7:$D$13))</f>
        <v/>
      </c>
      <c r="H1438" s="76" t="str">
        <f>IF(Ansøgning!H1420="","",Ansøgning!H1420)</f>
        <v/>
      </c>
      <c r="I1438" s="32" t="str">
        <f t="shared" si="151"/>
        <v/>
      </c>
      <c r="J1438" s="77" t="str">
        <f>IF(Ansøgning!J1420="","",Ansøgning!J1420)</f>
        <v/>
      </c>
      <c r="K1438" s="77" t="str">
        <f>IF(Ansøgning!K1420="","",Ansøgning!K1420)</f>
        <v/>
      </c>
      <c r="L1438" s="46" t="str">
        <f t="shared" si="152"/>
        <v/>
      </c>
      <c r="M1438" s="78" t="str">
        <f>IF(Ansøgning!M1420="","",Ansøgning!M1420)</f>
        <v/>
      </c>
      <c r="N1438" s="31" t="str">
        <f t="shared" si="153"/>
        <v/>
      </c>
      <c r="O1438" s="78" t="str">
        <f>IF(Ansøgning!O1420="","",Ansøgning!O1420)</f>
        <v/>
      </c>
      <c r="P1438" s="78" t="str">
        <f>IF(Ansøgning!P1420="","",Ansøgning!P1420)</f>
        <v/>
      </c>
      <c r="Q1438" s="78" t="str">
        <f>IF(Ansøgning!Q1420="","",Ansøgning!Q1420)</f>
        <v/>
      </c>
      <c r="R1438" s="78" t="str">
        <f>IF(Ansøgning!R1420="","",Ansøgning!R1420)</f>
        <v/>
      </c>
      <c r="S1438" s="46" t="str">
        <f>IFERROR(MAX(IF(OR(O1438="",P1438=""),"",IF(AND(AND(MONTH(E1438)&gt;=7,MONTH(E1438)&lt;8),AND(MONTH(F1438)&gt;=7,MONTH(F1438)&lt;8)),(NETWORKDAYS(E1438,F1438,Lister!$D$7:$D$13)-O1438)*N1438/NETWORKDAYS(Lister!$D$19,Lister!$E$19,Lister!$D$7:$D$13),IF(AND(AND(MONTH(E1438)&gt;=7,MONTH(E1438)&lt;8),MONTH(F1438)&gt;7),(NETWORKDAYS(E1438,Lister!$E$19,Lister!$D$7:$D$13)-O1438)*N1438/NETWORKDAYS(Lister!$D$19,Lister!$E$19,Lister!$D$7:$D$13),IF(MONTH(E1438)&gt;7,0)))),0),"")</f>
        <v/>
      </c>
      <c r="T1438" s="46" t="str">
        <f>IFERROR(MAX(IF(OR(O1438="",P1438=""),"",IF(AND(AND(MONTH(E1438)&gt;=8,MONTH(E1438)&lt;9),AND(MONTH(F1438)&gt;=8,MONTH(F1438)&lt;9)),(NETWORKDAYS(E1438,F1438,Lister!$D$7:$D$13)-P1438)*N1438/NETWORKDAYS(Lister!$D$20,Lister!$E$20,Lister!$D$7:$D$13),IF(AND(MONTH(E1438)=7,MONTH(F1438)=8),(NETWORKDAYS(Lister!$D$20,F1438,Lister!$D$7:$D$13)-P1438)*N1438/NETWORKDAYS(Lister!$D$20,Lister!$E$20,Lister!$D$7:$D$13),IF(AND(MONTH(E1438)=7,MONTH(F1438)=7),0)))),0),"")</f>
        <v/>
      </c>
      <c r="U1438" s="78" t="str">
        <f>IF(Ansøgning!U1420="","",Ansøgning!U1420)</f>
        <v/>
      </c>
      <c r="V1438" s="119" t="str">
        <f t="shared" si="154"/>
        <v/>
      </c>
      <c r="W1438" s="120" t="str">
        <f t="shared" si="155"/>
        <v/>
      </c>
      <c r="X1438" s="42" t="str">
        <f t="shared" si="156"/>
        <v/>
      </c>
    </row>
    <row r="1439" spans="1:24" x14ac:dyDescent="0.25">
      <c r="A1439" s="13" t="str">
        <f t="shared" si="157"/>
        <v/>
      </c>
      <c r="B1439" s="75" t="str">
        <f>IF(Ansøgning!B1421="","",Ansøgning!B1421)</f>
        <v/>
      </c>
      <c r="C1439" s="75" t="str">
        <f>IF(Ansøgning!C1421="","",Ansøgning!C1421)</f>
        <v/>
      </c>
      <c r="D1439" s="75" t="str">
        <f>IF(Ansøgning!D1421="","",Ansøgning!D1421)</f>
        <v/>
      </c>
      <c r="E1439" s="76" t="str">
        <f>IF(Ansøgning!E1421="","",Ansøgning!E1421)</f>
        <v/>
      </c>
      <c r="F1439" s="76" t="str">
        <f>IF(Ansøgning!F1421="","",Ansøgning!F1421)</f>
        <v/>
      </c>
      <c r="G1439" s="33" t="str">
        <f>IF(OR(E1439="",F1439=""),"",NETWORKDAYS(E1439,F1439,Lister!$D$7:$D$13))</f>
        <v/>
      </c>
      <c r="H1439" s="76" t="str">
        <f>IF(Ansøgning!H1421="","",Ansøgning!H1421)</f>
        <v/>
      </c>
      <c r="I1439" s="32" t="str">
        <f t="shared" si="151"/>
        <v/>
      </c>
      <c r="J1439" s="77" t="str">
        <f>IF(Ansøgning!J1421="","",Ansøgning!J1421)</f>
        <v/>
      </c>
      <c r="K1439" s="77" t="str">
        <f>IF(Ansøgning!K1421="","",Ansøgning!K1421)</f>
        <v/>
      </c>
      <c r="L1439" s="46" t="str">
        <f t="shared" si="152"/>
        <v/>
      </c>
      <c r="M1439" s="78" t="str">
        <f>IF(Ansøgning!M1421="","",Ansøgning!M1421)</f>
        <v/>
      </c>
      <c r="N1439" s="31" t="str">
        <f t="shared" si="153"/>
        <v/>
      </c>
      <c r="O1439" s="78" t="str">
        <f>IF(Ansøgning!O1421="","",Ansøgning!O1421)</f>
        <v/>
      </c>
      <c r="P1439" s="78" t="str">
        <f>IF(Ansøgning!P1421="","",Ansøgning!P1421)</f>
        <v/>
      </c>
      <c r="Q1439" s="78" t="str">
        <f>IF(Ansøgning!Q1421="","",Ansøgning!Q1421)</f>
        <v/>
      </c>
      <c r="R1439" s="78" t="str">
        <f>IF(Ansøgning!R1421="","",Ansøgning!R1421)</f>
        <v/>
      </c>
      <c r="S1439" s="46" t="str">
        <f>IFERROR(MAX(IF(OR(O1439="",P1439=""),"",IF(AND(AND(MONTH(E1439)&gt;=7,MONTH(E1439)&lt;8),AND(MONTH(F1439)&gt;=7,MONTH(F1439)&lt;8)),(NETWORKDAYS(E1439,F1439,Lister!$D$7:$D$13)-O1439)*N1439/NETWORKDAYS(Lister!$D$19,Lister!$E$19,Lister!$D$7:$D$13),IF(AND(AND(MONTH(E1439)&gt;=7,MONTH(E1439)&lt;8),MONTH(F1439)&gt;7),(NETWORKDAYS(E1439,Lister!$E$19,Lister!$D$7:$D$13)-O1439)*N1439/NETWORKDAYS(Lister!$D$19,Lister!$E$19,Lister!$D$7:$D$13),IF(MONTH(E1439)&gt;7,0)))),0),"")</f>
        <v/>
      </c>
      <c r="T1439" s="46" t="str">
        <f>IFERROR(MAX(IF(OR(O1439="",P1439=""),"",IF(AND(AND(MONTH(E1439)&gt;=8,MONTH(E1439)&lt;9),AND(MONTH(F1439)&gt;=8,MONTH(F1439)&lt;9)),(NETWORKDAYS(E1439,F1439,Lister!$D$7:$D$13)-P1439)*N1439/NETWORKDAYS(Lister!$D$20,Lister!$E$20,Lister!$D$7:$D$13),IF(AND(MONTH(E1439)=7,MONTH(F1439)=8),(NETWORKDAYS(Lister!$D$20,F1439,Lister!$D$7:$D$13)-P1439)*N1439/NETWORKDAYS(Lister!$D$20,Lister!$E$20,Lister!$D$7:$D$13),IF(AND(MONTH(E1439)=7,MONTH(F1439)=7),0)))),0),"")</f>
        <v/>
      </c>
      <c r="U1439" s="78" t="str">
        <f>IF(Ansøgning!U1421="","",Ansøgning!U1421)</f>
        <v/>
      </c>
      <c r="V1439" s="119" t="str">
        <f t="shared" si="154"/>
        <v/>
      </c>
      <c r="W1439" s="120" t="str">
        <f t="shared" si="155"/>
        <v/>
      </c>
      <c r="X1439" s="42" t="str">
        <f t="shared" si="156"/>
        <v/>
      </c>
    </row>
    <row r="1440" spans="1:24" x14ac:dyDescent="0.25">
      <c r="A1440" s="13" t="str">
        <f t="shared" si="157"/>
        <v/>
      </c>
      <c r="B1440" s="75" t="str">
        <f>IF(Ansøgning!B1422="","",Ansøgning!B1422)</f>
        <v/>
      </c>
      <c r="C1440" s="75" t="str">
        <f>IF(Ansøgning!C1422="","",Ansøgning!C1422)</f>
        <v/>
      </c>
      <c r="D1440" s="75" t="str">
        <f>IF(Ansøgning!D1422="","",Ansøgning!D1422)</f>
        <v/>
      </c>
      <c r="E1440" s="76" t="str">
        <f>IF(Ansøgning!E1422="","",Ansøgning!E1422)</f>
        <v/>
      </c>
      <c r="F1440" s="76" t="str">
        <f>IF(Ansøgning!F1422="","",Ansøgning!F1422)</f>
        <v/>
      </c>
      <c r="G1440" s="33" t="str">
        <f>IF(OR(E1440="",F1440=""),"",NETWORKDAYS(E1440,F1440,Lister!$D$7:$D$13))</f>
        <v/>
      </c>
      <c r="H1440" s="76" t="str">
        <f>IF(Ansøgning!H1422="","",Ansøgning!H1422)</f>
        <v/>
      </c>
      <c r="I1440" s="32" t="str">
        <f t="shared" si="151"/>
        <v/>
      </c>
      <c r="J1440" s="77" t="str">
        <f>IF(Ansøgning!J1422="","",Ansøgning!J1422)</f>
        <v/>
      </c>
      <c r="K1440" s="77" t="str">
        <f>IF(Ansøgning!K1422="","",Ansøgning!K1422)</f>
        <v/>
      </c>
      <c r="L1440" s="46" t="str">
        <f t="shared" si="152"/>
        <v/>
      </c>
      <c r="M1440" s="78" t="str">
        <f>IF(Ansøgning!M1422="","",Ansøgning!M1422)</f>
        <v/>
      </c>
      <c r="N1440" s="31" t="str">
        <f t="shared" si="153"/>
        <v/>
      </c>
      <c r="O1440" s="78" t="str">
        <f>IF(Ansøgning!O1422="","",Ansøgning!O1422)</f>
        <v/>
      </c>
      <c r="P1440" s="78" t="str">
        <f>IF(Ansøgning!P1422="","",Ansøgning!P1422)</f>
        <v/>
      </c>
      <c r="Q1440" s="78" t="str">
        <f>IF(Ansøgning!Q1422="","",Ansøgning!Q1422)</f>
        <v/>
      </c>
      <c r="R1440" s="78" t="str">
        <f>IF(Ansøgning!R1422="","",Ansøgning!R1422)</f>
        <v/>
      </c>
      <c r="S1440" s="46" t="str">
        <f>IFERROR(MAX(IF(OR(O1440="",P1440=""),"",IF(AND(AND(MONTH(E1440)&gt;=7,MONTH(E1440)&lt;8),AND(MONTH(F1440)&gt;=7,MONTH(F1440)&lt;8)),(NETWORKDAYS(E1440,F1440,Lister!$D$7:$D$13)-O1440)*N1440/NETWORKDAYS(Lister!$D$19,Lister!$E$19,Lister!$D$7:$D$13),IF(AND(AND(MONTH(E1440)&gt;=7,MONTH(E1440)&lt;8),MONTH(F1440)&gt;7),(NETWORKDAYS(E1440,Lister!$E$19,Lister!$D$7:$D$13)-O1440)*N1440/NETWORKDAYS(Lister!$D$19,Lister!$E$19,Lister!$D$7:$D$13),IF(MONTH(E1440)&gt;7,0)))),0),"")</f>
        <v/>
      </c>
      <c r="T1440" s="46" t="str">
        <f>IFERROR(MAX(IF(OR(O1440="",P1440=""),"",IF(AND(AND(MONTH(E1440)&gt;=8,MONTH(E1440)&lt;9),AND(MONTH(F1440)&gt;=8,MONTH(F1440)&lt;9)),(NETWORKDAYS(E1440,F1440,Lister!$D$7:$D$13)-P1440)*N1440/NETWORKDAYS(Lister!$D$20,Lister!$E$20,Lister!$D$7:$D$13),IF(AND(MONTH(E1440)=7,MONTH(F1440)=8),(NETWORKDAYS(Lister!$D$20,F1440,Lister!$D$7:$D$13)-P1440)*N1440/NETWORKDAYS(Lister!$D$20,Lister!$E$20,Lister!$D$7:$D$13),IF(AND(MONTH(E1440)=7,MONTH(F1440)=7),0)))),0),"")</f>
        <v/>
      </c>
      <c r="U1440" s="78" t="str">
        <f>IF(Ansøgning!U1422="","",Ansøgning!U1422)</f>
        <v/>
      </c>
      <c r="V1440" s="119" t="str">
        <f t="shared" si="154"/>
        <v/>
      </c>
      <c r="W1440" s="120" t="str">
        <f t="shared" si="155"/>
        <v/>
      </c>
      <c r="X1440" s="42" t="str">
        <f t="shared" si="156"/>
        <v/>
      </c>
    </row>
    <row r="1441" spans="1:24" x14ac:dyDescent="0.25">
      <c r="A1441" s="13" t="str">
        <f t="shared" si="157"/>
        <v/>
      </c>
      <c r="B1441" s="75" t="str">
        <f>IF(Ansøgning!B1423="","",Ansøgning!B1423)</f>
        <v/>
      </c>
      <c r="C1441" s="75" t="str">
        <f>IF(Ansøgning!C1423="","",Ansøgning!C1423)</f>
        <v/>
      </c>
      <c r="D1441" s="75" t="str">
        <f>IF(Ansøgning!D1423="","",Ansøgning!D1423)</f>
        <v/>
      </c>
      <c r="E1441" s="76" t="str">
        <f>IF(Ansøgning!E1423="","",Ansøgning!E1423)</f>
        <v/>
      </c>
      <c r="F1441" s="76" t="str">
        <f>IF(Ansøgning!F1423="","",Ansøgning!F1423)</f>
        <v/>
      </c>
      <c r="G1441" s="33" t="str">
        <f>IF(OR(E1441="",F1441=""),"",NETWORKDAYS(E1441,F1441,Lister!$D$7:$D$13))</f>
        <v/>
      </c>
      <c r="H1441" s="76" t="str">
        <f>IF(Ansøgning!H1423="","",Ansøgning!H1423)</f>
        <v/>
      </c>
      <c r="I1441" s="32" t="str">
        <f t="shared" si="151"/>
        <v/>
      </c>
      <c r="J1441" s="77" t="str">
        <f>IF(Ansøgning!J1423="","",Ansøgning!J1423)</f>
        <v/>
      </c>
      <c r="K1441" s="77" t="str">
        <f>IF(Ansøgning!K1423="","",Ansøgning!K1423)</f>
        <v/>
      </c>
      <c r="L1441" s="46" t="str">
        <f t="shared" si="152"/>
        <v/>
      </c>
      <c r="M1441" s="78" t="str">
        <f>IF(Ansøgning!M1423="","",Ansøgning!M1423)</f>
        <v/>
      </c>
      <c r="N1441" s="31" t="str">
        <f t="shared" si="153"/>
        <v/>
      </c>
      <c r="O1441" s="78" t="str">
        <f>IF(Ansøgning!O1423="","",Ansøgning!O1423)</f>
        <v/>
      </c>
      <c r="P1441" s="78" t="str">
        <f>IF(Ansøgning!P1423="","",Ansøgning!P1423)</f>
        <v/>
      </c>
      <c r="Q1441" s="78" t="str">
        <f>IF(Ansøgning!Q1423="","",Ansøgning!Q1423)</f>
        <v/>
      </c>
      <c r="R1441" s="78" t="str">
        <f>IF(Ansøgning!R1423="","",Ansøgning!R1423)</f>
        <v/>
      </c>
      <c r="S1441" s="46" t="str">
        <f>IFERROR(MAX(IF(OR(O1441="",P1441=""),"",IF(AND(AND(MONTH(E1441)&gt;=7,MONTH(E1441)&lt;8),AND(MONTH(F1441)&gt;=7,MONTH(F1441)&lt;8)),(NETWORKDAYS(E1441,F1441,Lister!$D$7:$D$13)-O1441)*N1441/NETWORKDAYS(Lister!$D$19,Lister!$E$19,Lister!$D$7:$D$13),IF(AND(AND(MONTH(E1441)&gt;=7,MONTH(E1441)&lt;8),MONTH(F1441)&gt;7),(NETWORKDAYS(E1441,Lister!$E$19,Lister!$D$7:$D$13)-O1441)*N1441/NETWORKDAYS(Lister!$D$19,Lister!$E$19,Lister!$D$7:$D$13),IF(MONTH(E1441)&gt;7,0)))),0),"")</f>
        <v/>
      </c>
      <c r="T1441" s="46" t="str">
        <f>IFERROR(MAX(IF(OR(O1441="",P1441=""),"",IF(AND(AND(MONTH(E1441)&gt;=8,MONTH(E1441)&lt;9),AND(MONTH(F1441)&gt;=8,MONTH(F1441)&lt;9)),(NETWORKDAYS(E1441,F1441,Lister!$D$7:$D$13)-P1441)*N1441/NETWORKDAYS(Lister!$D$20,Lister!$E$20,Lister!$D$7:$D$13),IF(AND(MONTH(E1441)=7,MONTH(F1441)=8),(NETWORKDAYS(Lister!$D$20,F1441,Lister!$D$7:$D$13)-P1441)*N1441/NETWORKDAYS(Lister!$D$20,Lister!$E$20,Lister!$D$7:$D$13),IF(AND(MONTH(E1441)=7,MONTH(F1441)=7),0)))),0),"")</f>
        <v/>
      </c>
      <c r="U1441" s="78" t="str">
        <f>IF(Ansøgning!U1423="","",Ansøgning!U1423)</f>
        <v/>
      </c>
      <c r="V1441" s="119" t="str">
        <f t="shared" si="154"/>
        <v/>
      </c>
      <c r="W1441" s="120" t="str">
        <f t="shared" si="155"/>
        <v/>
      </c>
      <c r="X1441" s="42" t="str">
        <f t="shared" si="156"/>
        <v/>
      </c>
    </row>
    <row r="1442" spans="1:24" x14ac:dyDescent="0.25">
      <c r="A1442" s="13" t="str">
        <f t="shared" si="157"/>
        <v/>
      </c>
      <c r="B1442" s="75" t="str">
        <f>IF(Ansøgning!B1424="","",Ansøgning!B1424)</f>
        <v/>
      </c>
      <c r="C1442" s="75" t="str">
        <f>IF(Ansøgning!C1424="","",Ansøgning!C1424)</f>
        <v/>
      </c>
      <c r="D1442" s="75" t="str">
        <f>IF(Ansøgning!D1424="","",Ansøgning!D1424)</f>
        <v/>
      </c>
      <c r="E1442" s="76" t="str">
        <f>IF(Ansøgning!E1424="","",Ansøgning!E1424)</f>
        <v/>
      </c>
      <c r="F1442" s="76" t="str">
        <f>IF(Ansøgning!F1424="","",Ansøgning!F1424)</f>
        <v/>
      </c>
      <c r="G1442" s="33" t="str">
        <f>IF(OR(E1442="",F1442=""),"",NETWORKDAYS(E1442,F1442,Lister!$D$7:$D$13))</f>
        <v/>
      </c>
      <c r="H1442" s="76" t="str">
        <f>IF(Ansøgning!H1424="","",Ansøgning!H1424)</f>
        <v/>
      </c>
      <c r="I1442" s="32" t="str">
        <f t="shared" si="151"/>
        <v/>
      </c>
      <c r="J1442" s="77" t="str">
        <f>IF(Ansøgning!J1424="","",Ansøgning!J1424)</f>
        <v/>
      </c>
      <c r="K1442" s="77" t="str">
        <f>IF(Ansøgning!K1424="","",Ansøgning!K1424)</f>
        <v/>
      </c>
      <c r="L1442" s="46" t="str">
        <f t="shared" si="152"/>
        <v/>
      </c>
      <c r="M1442" s="78" t="str">
        <f>IF(Ansøgning!M1424="","",Ansøgning!M1424)</f>
        <v/>
      </c>
      <c r="N1442" s="31" t="str">
        <f t="shared" si="153"/>
        <v/>
      </c>
      <c r="O1442" s="78" t="str">
        <f>IF(Ansøgning!O1424="","",Ansøgning!O1424)</f>
        <v/>
      </c>
      <c r="P1442" s="78" t="str">
        <f>IF(Ansøgning!P1424="","",Ansøgning!P1424)</f>
        <v/>
      </c>
      <c r="Q1442" s="78" t="str">
        <f>IF(Ansøgning!Q1424="","",Ansøgning!Q1424)</f>
        <v/>
      </c>
      <c r="R1442" s="78" t="str">
        <f>IF(Ansøgning!R1424="","",Ansøgning!R1424)</f>
        <v/>
      </c>
      <c r="S1442" s="46" t="str">
        <f>IFERROR(MAX(IF(OR(O1442="",P1442=""),"",IF(AND(AND(MONTH(E1442)&gt;=7,MONTH(E1442)&lt;8),AND(MONTH(F1442)&gt;=7,MONTH(F1442)&lt;8)),(NETWORKDAYS(E1442,F1442,Lister!$D$7:$D$13)-O1442)*N1442/NETWORKDAYS(Lister!$D$19,Lister!$E$19,Lister!$D$7:$D$13),IF(AND(AND(MONTH(E1442)&gt;=7,MONTH(E1442)&lt;8),MONTH(F1442)&gt;7),(NETWORKDAYS(E1442,Lister!$E$19,Lister!$D$7:$D$13)-O1442)*N1442/NETWORKDAYS(Lister!$D$19,Lister!$E$19,Lister!$D$7:$D$13),IF(MONTH(E1442)&gt;7,0)))),0),"")</f>
        <v/>
      </c>
      <c r="T1442" s="46" t="str">
        <f>IFERROR(MAX(IF(OR(O1442="",P1442=""),"",IF(AND(AND(MONTH(E1442)&gt;=8,MONTH(E1442)&lt;9),AND(MONTH(F1442)&gt;=8,MONTH(F1442)&lt;9)),(NETWORKDAYS(E1442,F1442,Lister!$D$7:$D$13)-P1442)*N1442/NETWORKDAYS(Lister!$D$20,Lister!$E$20,Lister!$D$7:$D$13),IF(AND(MONTH(E1442)=7,MONTH(F1442)=8),(NETWORKDAYS(Lister!$D$20,F1442,Lister!$D$7:$D$13)-P1442)*N1442/NETWORKDAYS(Lister!$D$20,Lister!$E$20,Lister!$D$7:$D$13),IF(AND(MONTH(E1442)=7,MONTH(F1442)=7),0)))),0),"")</f>
        <v/>
      </c>
      <c r="U1442" s="78" t="str">
        <f>IF(Ansøgning!U1424="","",Ansøgning!U1424)</f>
        <v/>
      </c>
      <c r="V1442" s="119" t="str">
        <f t="shared" si="154"/>
        <v/>
      </c>
      <c r="W1442" s="120" t="str">
        <f t="shared" si="155"/>
        <v/>
      </c>
      <c r="X1442" s="42" t="str">
        <f t="shared" si="156"/>
        <v/>
      </c>
    </row>
    <row r="1443" spans="1:24" x14ac:dyDescent="0.25">
      <c r="A1443" s="13" t="str">
        <f t="shared" si="157"/>
        <v/>
      </c>
      <c r="B1443" s="75" t="str">
        <f>IF(Ansøgning!B1425="","",Ansøgning!B1425)</f>
        <v/>
      </c>
      <c r="C1443" s="75" t="str">
        <f>IF(Ansøgning!C1425="","",Ansøgning!C1425)</f>
        <v/>
      </c>
      <c r="D1443" s="75" t="str">
        <f>IF(Ansøgning!D1425="","",Ansøgning!D1425)</f>
        <v/>
      </c>
      <c r="E1443" s="76" t="str">
        <f>IF(Ansøgning!E1425="","",Ansøgning!E1425)</f>
        <v/>
      </c>
      <c r="F1443" s="76" t="str">
        <f>IF(Ansøgning!F1425="","",Ansøgning!F1425)</f>
        <v/>
      </c>
      <c r="G1443" s="33" t="str">
        <f>IF(OR(E1443="",F1443=""),"",NETWORKDAYS(E1443,F1443,Lister!$D$7:$D$13))</f>
        <v/>
      </c>
      <c r="H1443" s="76" t="str">
        <f>IF(Ansøgning!H1425="","",Ansøgning!H1425)</f>
        <v/>
      </c>
      <c r="I1443" s="32" t="str">
        <f t="shared" si="151"/>
        <v/>
      </c>
      <c r="J1443" s="77" t="str">
        <f>IF(Ansøgning!J1425="","",Ansøgning!J1425)</f>
        <v/>
      </c>
      <c r="K1443" s="77" t="str">
        <f>IF(Ansøgning!K1425="","",Ansøgning!K1425)</f>
        <v/>
      </c>
      <c r="L1443" s="46" t="str">
        <f t="shared" si="152"/>
        <v/>
      </c>
      <c r="M1443" s="78" t="str">
        <f>IF(Ansøgning!M1425="","",Ansøgning!M1425)</f>
        <v/>
      </c>
      <c r="N1443" s="31" t="str">
        <f t="shared" si="153"/>
        <v/>
      </c>
      <c r="O1443" s="78" t="str">
        <f>IF(Ansøgning!O1425="","",Ansøgning!O1425)</f>
        <v/>
      </c>
      <c r="P1443" s="78" t="str">
        <f>IF(Ansøgning!P1425="","",Ansøgning!P1425)</f>
        <v/>
      </c>
      <c r="Q1443" s="78" t="str">
        <f>IF(Ansøgning!Q1425="","",Ansøgning!Q1425)</f>
        <v/>
      </c>
      <c r="R1443" s="78" t="str">
        <f>IF(Ansøgning!R1425="","",Ansøgning!R1425)</f>
        <v/>
      </c>
      <c r="S1443" s="46" t="str">
        <f>IFERROR(MAX(IF(OR(O1443="",P1443=""),"",IF(AND(AND(MONTH(E1443)&gt;=7,MONTH(E1443)&lt;8),AND(MONTH(F1443)&gt;=7,MONTH(F1443)&lt;8)),(NETWORKDAYS(E1443,F1443,Lister!$D$7:$D$13)-O1443)*N1443/NETWORKDAYS(Lister!$D$19,Lister!$E$19,Lister!$D$7:$D$13),IF(AND(AND(MONTH(E1443)&gt;=7,MONTH(E1443)&lt;8),MONTH(F1443)&gt;7),(NETWORKDAYS(E1443,Lister!$E$19,Lister!$D$7:$D$13)-O1443)*N1443/NETWORKDAYS(Lister!$D$19,Lister!$E$19,Lister!$D$7:$D$13),IF(MONTH(E1443)&gt;7,0)))),0),"")</f>
        <v/>
      </c>
      <c r="T1443" s="46" t="str">
        <f>IFERROR(MAX(IF(OR(O1443="",P1443=""),"",IF(AND(AND(MONTH(E1443)&gt;=8,MONTH(E1443)&lt;9),AND(MONTH(F1443)&gt;=8,MONTH(F1443)&lt;9)),(NETWORKDAYS(E1443,F1443,Lister!$D$7:$D$13)-P1443)*N1443/NETWORKDAYS(Lister!$D$20,Lister!$E$20,Lister!$D$7:$D$13),IF(AND(MONTH(E1443)=7,MONTH(F1443)=8),(NETWORKDAYS(Lister!$D$20,F1443,Lister!$D$7:$D$13)-P1443)*N1443/NETWORKDAYS(Lister!$D$20,Lister!$E$20,Lister!$D$7:$D$13),IF(AND(MONTH(E1443)=7,MONTH(F1443)=7),0)))),0),"")</f>
        <v/>
      </c>
      <c r="U1443" s="78" t="str">
        <f>IF(Ansøgning!U1425="","",Ansøgning!U1425)</f>
        <v/>
      </c>
      <c r="V1443" s="119" t="str">
        <f t="shared" si="154"/>
        <v/>
      </c>
      <c r="W1443" s="120" t="str">
        <f t="shared" si="155"/>
        <v/>
      </c>
      <c r="X1443" s="42" t="str">
        <f t="shared" si="156"/>
        <v/>
      </c>
    </row>
    <row r="1444" spans="1:24" x14ac:dyDescent="0.25">
      <c r="A1444" s="13" t="str">
        <f t="shared" si="157"/>
        <v/>
      </c>
      <c r="B1444" s="75" t="str">
        <f>IF(Ansøgning!B1426="","",Ansøgning!B1426)</f>
        <v/>
      </c>
      <c r="C1444" s="75" t="str">
        <f>IF(Ansøgning!C1426="","",Ansøgning!C1426)</f>
        <v/>
      </c>
      <c r="D1444" s="75" t="str">
        <f>IF(Ansøgning!D1426="","",Ansøgning!D1426)</f>
        <v/>
      </c>
      <c r="E1444" s="76" t="str">
        <f>IF(Ansøgning!E1426="","",Ansøgning!E1426)</f>
        <v/>
      </c>
      <c r="F1444" s="76" t="str">
        <f>IF(Ansøgning!F1426="","",Ansøgning!F1426)</f>
        <v/>
      </c>
      <c r="G1444" s="33" t="str">
        <f>IF(OR(E1444="",F1444=""),"",NETWORKDAYS(E1444,F1444,Lister!$D$7:$D$13))</f>
        <v/>
      </c>
      <c r="H1444" s="76" t="str">
        <f>IF(Ansøgning!H1426="","",Ansøgning!H1426)</f>
        <v/>
      </c>
      <c r="I1444" s="32" t="str">
        <f t="shared" si="151"/>
        <v/>
      </c>
      <c r="J1444" s="77" t="str">
        <f>IF(Ansøgning!J1426="","",Ansøgning!J1426)</f>
        <v/>
      </c>
      <c r="K1444" s="77" t="str">
        <f>IF(Ansøgning!K1426="","",Ansøgning!K1426)</f>
        <v/>
      </c>
      <c r="L1444" s="46" t="str">
        <f t="shared" si="152"/>
        <v/>
      </c>
      <c r="M1444" s="78" t="str">
        <f>IF(Ansøgning!M1426="","",Ansøgning!M1426)</f>
        <v/>
      </c>
      <c r="N1444" s="31" t="str">
        <f t="shared" si="153"/>
        <v/>
      </c>
      <c r="O1444" s="78" t="str">
        <f>IF(Ansøgning!O1426="","",Ansøgning!O1426)</f>
        <v/>
      </c>
      <c r="P1444" s="78" t="str">
        <f>IF(Ansøgning!P1426="","",Ansøgning!P1426)</f>
        <v/>
      </c>
      <c r="Q1444" s="78" t="str">
        <f>IF(Ansøgning!Q1426="","",Ansøgning!Q1426)</f>
        <v/>
      </c>
      <c r="R1444" s="78" t="str">
        <f>IF(Ansøgning!R1426="","",Ansøgning!R1426)</f>
        <v/>
      </c>
      <c r="S1444" s="46" t="str">
        <f>IFERROR(MAX(IF(OR(O1444="",P1444=""),"",IF(AND(AND(MONTH(E1444)&gt;=7,MONTH(E1444)&lt;8),AND(MONTH(F1444)&gt;=7,MONTH(F1444)&lt;8)),(NETWORKDAYS(E1444,F1444,Lister!$D$7:$D$13)-O1444)*N1444/NETWORKDAYS(Lister!$D$19,Lister!$E$19,Lister!$D$7:$D$13),IF(AND(AND(MONTH(E1444)&gt;=7,MONTH(E1444)&lt;8),MONTH(F1444)&gt;7),(NETWORKDAYS(E1444,Lister!$E$19,Lister!$D$7:$D$13)-O1444)*N1444/NETWORKDAYS(Lister!$D$19,Lister!$E$19,Lister!$D$7:$D$13),IF(MONTH(E1444)&gt;7,0)))),0),"")</f>
        <v/>
      </c>
      <c r="T1444" s="46" t="str">
        <f>IFERROR(MAX(IF(OR(O1444="",P1444=""),"",IF(AND(AND(MONTH(E1444)&gt;=8,MONTH(E1444)&lt;9),AND(MONTH(F1444)&gt;=8,MONTH(F1444)&lt;9)),(NETWORKDAYS(E1444,F1444,Lister!$D$7:$D$13)-P1444)*N1444/NETWORKDAYS(Lister!$D$20,Lister!$E$20,Lister!$D$7:$D$13),IF(AND(MONTH(E1444)=7,MONTH(F1444)=8),(NETWORKDAYS(Lister!$D$20,F1444,Lister!$D$7:$D$13)-P1444)*N1444/NETWORKDAYS(Lister!$D$20,Lister!$E$20,Lister!$D$7:$D$13),IF(AND(MONTH(E1444)=7,MONTH(F1444)=7),0)))),0),"")</f>
        <v/>
      </c>
      <c r="U1444" s="78" t="str">
        <f>IF(Ansøgning!U1426="","",Ansøgning!U1426)</f>
        <v/>
      </c>
      <c r="V1444" s="119" t="str">
        <f t="shared" si="154"/>
        <v/>
      </c>
      <c r="W1444" s="120" t="str">
        <f t="shared" si="155"/>
        <v/>
      </c>
      <c r="X1444" s="42" t="str">
        <f t="shared" si="156"/>
        <v/>
      </c>
    </row>
    <row r="1445" spans="1:24" x14ac:dyDescent="0.25">
      <c r="A1445" s="13" t="str">
        <f t="shared" si="157"/>
        <v/>
      </c>
      <c r="B1445" s="75" t="str">
        <f>IF(Ansøgning!B1427="","",Ansøgning!B1427)</f>
        <v/>
      </c>
      <c r="C1445" s="75" t="str">
        <f>IF(Ansøgning!C1427="","",Ansøgning!C1427)</f>
        <v/>
      </c>
      <c r="D1445" s="75" t="str">
        <f>IF(Ansøgning!D1427="","",Ansøgning!D1427)</f>
        <v/>
      </c>
      <c r="E1445" s="76" t="str">
        <f>IF(Ansøgning!E1427="","",Ansøgning!E1427)</f>
        <v/>
      </c>
      <c r="F1445" s="76" t="str">
        <f>IF(Ansøgning!F1427="","",Ansøgning!F1427)</f>
        <v/>
      </c>
      <c r="G1445" s="33" t="str">
        <f>IF(OR(E1445="",F1445=""),"",NETWORKDAYS(E1445,F1445,Lister!$D$7:$D$13))</f>
        <v/>
      </c>
      <c r="H1445" s="76" t="str">
        <f>IF(Ansøgning!H1427="","",Ansøgning!H1427)</f>
        <v/>
      </c>
      <c r="I1445" s="32" t="str">
        <f t="shared" si="151"/>
        <v/>
      </c>
      <c r="J1445" s="77" t="str">
        <f>IF(Ansøgning!J1427="","",Ansøgning!J1427)</f>
        <v/>
      </c>
      <c r="K1445" s="77" t="str">
        <f>IF(Ansøgning!K1427="","",Ansøgning!K1427)</f>
        <v/>
      </c>
      <c r="L1445" s="46" t="str">
        <f t="shared" si="152"/>
        <v/>
      </c>
      <c r="M1445" s="78" t="str">
        <f>IF(Ansøgning!M1427="","",Ansøgning!M1427)</f>
        <v/>
      </c>
      <c r="N1445" s="31" t="str">
        <f t="shared" si="153"/>
        <v/>
      </c>
      <c r="O1445" s="78" t="str">
        <f>IF(Ansøgning!O1427="","",Ansøgning!O1427)</f>
        <v/>
      </c>
      <c r="P1445" s="78" t="str">
        <f>IF(Ansøgning!P1427="","",Ansøgning!P1427)</f>
        <v/>
      </c>
      <c r="Q1445" s="78" t="str">
        <f>IF(Ansøgning!Q1427="","",Ansøgning!Q1427)</f>
        <v/>
      </c>
      <c r="R1445" s="78" t="str">
        <f>IF(Ansøgning!R1427="","",Ansøgning!R1427)</f>
        <v/>
      </c>
      <c r="S1445" s="46" t="str">
        <f>IFERROR(MAX(IF(OR(O1445="",P1445=""),"",IF(AND(AND(MONTH(E1445)&gt;=7,MONTH(E1445)&lt;8),AND(MONTH(F1445)&gt;=7,MONTH(F1445)&lt;8)),(NETWORKDAYS(E1445,F1445,Lister!$D$7:$D$13)-O1445)*N1445/NETWORKDAYS(Lister!$D$19,Lister!$E$19,Lister!$D$7:$D$13),IF(AND(AND(MONTH(E1445)&gt;=7,MONTH(E1445)&lt;8),MONTH(F1445)&gt;7),(NETWORKDAYS(E1445,Lister!$E$19,Lister!$D$7:$D$13)-O1445)*N1445/NETWORKDAYS(Lister!$D$19,Lister!$E$19,Lister!$D$7:$D$13),IF(MONTH(E1445)&gt;7,0)))),0),"")</f>
        <v/>
      </c>
      <c r="T1445" s="46" t="str">
        <f>IFERROR(MAX(IF(OR(O1445="",P1445=""),"",IF(AND(AND(MONTH(E1445)&gt;=8,MONTH(E1445)&lt;9),AND(MONTH(F1445)&gt;=8,MONTH(F1445)&lt;9)),(NETWORKDAYS(E1445,F1445,Lister!$D$7:$D$13)-P1445)*N1445/NETWORKDAYS(Lister!$D$20,Lister!$E$20,Lister!$D$7:$D$13),IF(AND(MONTH(E1445)=7,MONTH(F1445)=8),(NETWORKDAYS(Lister!$D$20,F1445,Lister!$D$7:$D$13)-P1445)*N1445/NETWORKDAYS(Lister!$D$20,Lister!$E$20,Lister!$D$7:$D$13),IF(AND(MONTH(E1445)=7,MONTH(F1445)=7),0)))),0),"")</f>
        <v/>
      </c>
      <c r="U1445" s="78" t="str">
        <f>IF(Ansøgning!U1427="","",Ansøgning!U1427)</f>
        <v/>
      </c>
      <c r="V1445" s="119" t="str">
        <f t="shared" si="154"/>
        <v/>
      </c>
      <c r="W1445" s="120" t="str">
        <f t="shared" si="155"/>
        <v/>
      </c>
      <c r="X1445" s="42" t="str">
        <f t="shared" si="156"/>
        <v/>
      </c>
    </row>
    <row r="1446" spans="1:24" x14ac:dyDescent="0.25">
      <c r="A1446" s="13" t="str">
        <f t="shared" si="157"/>
        <v/>
      </c>
      <c r="B1446" s="75" t="str">
        <f>IF(Ansøgning!B1428="","",Ansøgning!B1428)</f>
        <v/>
      </c>
      <c r="C1446" s="75" t="str">
        <f>IF(Ansøgning!C1428="","",Ansøgning!C1428)</f>
        <v/>
      </c>
      <c r="D1446" s="75" t="str">
        <f>IF(Ansøgning!D1428="","",Ansøgning!D1428)</f>
        <v/>
      </c>
      <c r="E1446" s="76" t="str">
        <f>IF(Ansøgning!E1428="","",Ansøgning!E1428)</f>
        <v/>
      </c>
      <c r="F1446" s="76" t="str">
        <f>IF(Ansøgning!F1428="","",Ansøgning!F1428)</f>
        <v/>
      </c>
      <c r="G1446" s="33" t="str">
        <f>IF(OR(E1446="",F1446=""),"",NETWORKDAYS(E1446,F1446,Lister!$D$7:$D$13))</f>
        <v/>
      </c>
      <c r="H1446" s="76" t="str">
        <f>IF(Ansøgning!H1428="","",Ansøgning!H1428)</f>
        <v/>
      </c>
      <c r="I1446" s="32" t="str">
        <f t="shared" si="151"/>
        <v/>
      </c>
      <c r="J1446" s="77" t="str">
        <f>IF(Ansøgning!J1428="","",Ansøgning!J1428)</f>
        <v/>
      </c>
      <c r="K1446" s="77" t="str">
        <f>IF(Ansøgning!K1428="","",Ansøgning!K1428)</f>
        <v/>
      </c>
      <c r="L1446" s="46" t="str">
        <f t="shared" si="152"/>
        <v/>
      </c>
      <c r="M1446" s="78" t="str">
        <f>IF(Ansøgning!M1428="","",Ansøgning!M1428)</f>
        <v/>
      </c>
      <c r="N1446" s="31" t="str">
        <f t="shared" si="153"/>
        <v/>
      </c>
      <c r="O1446" s="78" t="str">
        <f>IF(Ansøgning!O1428="","",Ansøgning!O1428)</f>
        <v/>
      </c>
      <c r="P1446" s="78" t="str">
        <f>IF(Ansøgning!P1428="","",Ansøgning!P1428)</f>
        <v/>
      </c>
      <c r="Q1446" s="78" t="str">
        <f>IF(Ansøgning!Q1428="","",Ansøgning!Q1428)</f>
        <v/>
      </c>
      <c r="R1446" s="78" t="str">
        <f>IF(Ansøgning!R1428="","",Ansøgning!R1428)</f>
        <v/>
      </c>
      <c r="S1446" s="46" t="str">
        <f>IFERROR(MAX(IF(OR(O1446="",P1446=""),"",IF(AND(AND(MONTH(E1446)&gt;=7,MONTH(E1446)&lt;8),AND(MONTH(F1446)&gt;=7,MONTH(F1446)&lt;8)),(NETWORKDAYS(E1446,F1446,Lister!$D$7:$D$13)-O1446)*N1446/NETWORKDAYS(Lister!$D$19,Lister!$E$19,Lister!$D$7:$D$13),IF(AND(AND(MONTH(E1446)&gt;=7,MONTH(E1446)&lt;8),MONTH(F1446)&gt;7),(NETWORKDAYS(E1446,Lister!$E$19,Lister!$D$7:$D$13)-O1446)*N1446/NETWORKDAYS(Lister!$D$19,Lister!$E$19,Lister!$D$7:$D$13),IF(MONTH(E1446)&gt;7,0)))),0),"")</f>
        <v/>
      </c>
      <c r="T1446" s="46" t="str">
        <f>IFERROR(MAX(IF(OR(O1446="",P1446=""),"",IF(AND(AND(MONTH(E1446)&gt;=8,MONTH(E1446)&lt;9),AND(MONTH(F1446)&gt;=8,MONTH(F1446)&lt;9)),(NETWORKDAYS(E1446,F1446,Lister!$D$7:$D$13)-P1446)*N1446/NETWORKDAYS(Lister!$D$20,Lister!$E$20,Lister!$D$7:$D$13),IF(AND(MONTH(E1446)=7,MONTH(F1446)=8),(NETWORKDAYS(Lister!$D$20,F1446,Lister!$D$7:$D$13)-P1446)*N1446/NETWORKDAYS(Lister!$D$20,Lister!$E$20,Lister!$D$7:$D$13),IF(AND(MONTH(E1446)=7,MONTH(F1446)=7),0)))),0),"")</f>
        <v/>
      </c>
      <c r="U1446" s="78" t="str">
        <f>IF(Ansøgning!U1428="","",Ansøgning!U1428)</f>
        <v/>
      </c>
      <c r="V1446" s="119" t="str">
        <f t="shared" si="154"/>
        <v/>
      </c>
      <c r="W1446" s="120" t="str">
        <f t="shared" si="155"/>
        <v/>
      </c>
      <c r="X1446" s="42" t="str">
        <f t="shared" si="156"/>
        <v/>
      </c>
    </row>
    <row r="1447" spans="1:24" x14ac:dyDescent="0.25">
      <c r="A1447" s="13" t="str">
        <f t="shared" si="157"/>
        <v/>
      </c>
      <c r="B1447" s="75" t="str">
        <f>IF(Ansøgning!B1429="","",Ansøgning!B1429)</f>
        <v/>
      </c>
      <c r="C1447" s="75" t="str">
        <f>IF(Ansøgning!C1429="","",Ansøgning!C1429)</f>
        <v/>
      </c>
      <c r="D1447" s="75" t="str">
        <f>IF(Ansøgning!D1429="","",Ansøgning!D1429)</f>
        <v/>
      </c>
      <c r="E1447" s="76" t="str">
        <f>IF(Ansøgning!E1429="","",Ansøgning!E1429)</f>
        <v/>
      </c>
      <c r="F1447" s="76" t="str">
        <f>IF(Ansøgning!F1429="","",Ansøgning!F1429)</f>
        <v/>
      </c>
      <c r="G1447" s="33" t="str">
        <f>IF(OR(E1447="",F1447=""),"",NETWORKDAYS(E1447,F1447,Lister!$D$7:$D$13))</f>
        <v/>
      </c>
      <c r="H1447" s="76" t="str">
        <f>IF(Ansøgning!H1429="","",Ansøgning!H1429)</f>
        <v/>
      </c>
      <c r="I1447" s="32" t="str">
        <f t="shared" ref="I1447:I1510" si="158">IF(H1447="","",IF(H1447="Funktionær",0.75,IF(H1447="Ikke-funktionær",0.9,IF(H1447="Elev/lærling",0.9))))</f>
        <v/>
      </c>
      <c r="J1447" s="77" t="str">
        <f>IF(Ansøgning!J1429="","",Ansøgning!J1429)</f>
        <v/>
      </c>
      <c r="K1447" s="77" t="str">
        <f>IF(Ansøgning!K1429="","",Ansøgning!K1429)</f>
        <v/>
      </c>
      <c r="L1447" s="46" t="str">
        <f t="shared" ref="L1447:L1510" si="159">IF(J1447="","",J1447-K1447)</f>
        <v/>
      </c>
      <c r="M1447" s="78" t="str">
        <f>IF(Ansøgning!M1429="","",Ansøgning!M1429)</f>
        <v/>
      </c>
      <c r="N1447" s="31" t="str">
        <f t="shared" ref="N1447:N1510" si="160">IF(B1447="","",IF(L1447*I1447&gt;30000*IF(M1447&gt;37,37,M1447)/37,30000*IF(M1447&gt;37,37,M1447)/37,L1447*I1447))</f>
        <v/>
      </c>
      <c r="O1447" s="78" t="str">
        <f>IF(Ansøgning!O1429="","",Ansøgning!O1429)</f>
        <v/>
      </c>
      <c r="P1447" s="78" t="str">
        <f>IF(Ansøgning!P1429="","",Ansøgning!P1429)</f>
        <v/>
      </c>
      <c r="Q1447" s="78" t="str">
        <f>IF(Ansøgning!Q1429="","",Ansøgning!Q1429)</f>
        <v/>
      </c>
      <c r="R1447" s="78" t="str">
        <f>IF(Ansøgning!R1429="","",Ansøgning!R1429)</f>
        <v/>
      </c>
      <c r="S1447" s="46" t="str">
        <f>IFERROR(MAX(IF(OR(O1447="",P1447=""),"",IF(AND(AND(MONTH(E1447)&gt;=7,MONTH(E1447)&lt;8),AND(MONTH(F1447)&gt;=7,MONTH(F1447)&lt;8)),(NETWORKDAYS(E1447,F1447,Lister!$D$7:$D$13)-O1447)*N1447/NETWORKDAYS(Lister!$D$19,Lister!$E$19,Lister!$D$7:$D$13),IF(AND(AND(MONTH(E1447)&gt;=7,MONTH(E1447)&lt;8),MONTH(F1447)&gt;7),(NETWORKDAYS(E1447,Lister!$E$19,Lister!$D$7:$D$13)-O1447)*N1447/NETWORKDAYS(Lister!$D$19,Lister!$E$19,Lister!$D$7:$D$13),IF(MONTH(E1447)&gt;7,0)))),0),"")</f>
        <v/>
      </c>
      <c r="T1447" s="46" t="str">
        <f>IFERROR(MAX(IF(OR(O1447="",P1447=""),"",IF(AND(AND(MONTH(E1447)&gt;=8,MONTH(E1447)&lt;9),AND(MONTH(F1447)&gt;=8,MONTH(F1447)&lt;9)),(NETWORKDAYS(E1447,F1447,Lister!$D$7:$D$13)-P1447)*N1447/NETWORKDAYS(Lister!$D$20,Lister!$E$20,Lister!$D$7:$D$13),IF(AND(MONTH(E1447)=7,MONTH(F1447)=8),(NETWORKDAYS(Lister!$D$20,F1447,Lister!$D$7:$D$13)-P1447)*N1447/NETWORKDAYS(Lister!$D$20,Lister!$E$20,Lister!$D$7:$D$13),IF(AND(MONTH(E1447)=7,MONTH(F1447)=7),0)))),0),"")</f>
        <v/>
      </c>
      <c r="U1447" s="78" t="str">
        <f>IF(Ansøgning!U1429="","",Ansøgning!U1429)</f>
        <v/>
      </c>
      <c r="V1447" s="119" t="str">
        <f t="shared" ref="V1447:V1510" si="161">IFERROR(21/31*N1447,"")</f>
        <v/>
      </c>
      <c r="W1447" s="120" t="str">
        <f t="shared" ref="W1447:W1510" si="162">IFERROR(MAX(IF(AND(ISNUMBER(Q1447),ISNUMBER(R1447)),IF(S1447+T1447-V1447&gt;N1447,N1447,S1447-T1447),""),0),"")</f>
        <v/>
      </c>
      <c r="X1447" s="42" t="str">
        <f t="shared" ref="X1447:X1510" si="163">IF(W1447="","",W1447-U1447)</f>
        <v/>
      </c>
    </row>
    <row r="1448" spans="1:24" x14ac:dyDescent="0.25">
      <c r="A1448" s="13" t="str">
        <f t="shared" ref="A1448:A1511" si="164">IF(B1448="","",A1447+1)</f>
        <v/>
      </c>
      <c r="B1448" s="75" t="str">
        <f>IF(Ansøgning!B1430="","",Ansøgning!B1430)</f>
        <v/>
      </c>
      <c r="C1448" s="75" t="str">
        <f>IF(Ansøgning!C1430="","",Ansøgning!C1430)</f>
        <v/>
      </c>
      <c r="D1448" s="75" t="str">
        <f>IF(Ansøgning!D1430="","",Ansøgning!D1430)</f>
        <v/>
      </c>
      <c r="E1448" s="76" t="str">
        <f>IF(Ansøgning!E1430="","",Ansøgning!E1430)</f>
        <v/>
      </c>
      <c r="F1448" s="76" t="str">
        <f>IF(Ansøgning!F1430="","",Ansøgning!F1430)</f>
        <v/>
      </c>
      <c r="G1448" s="33" t="str">
        <f>IF(OR(E1448="",F1448=""),"",NETWORKDAYS(E1448,F1448,Lister!$D$7:$D$13))</f>
        <v/>
      </c>
      <c r="H1448" s="76" t="str">
        <f>IF(Ansøgning!H1430="","",Ansøgning!H1430)</f>
        <v/>
      </c>
      <c r="I1448" s="32" t="str">
        <f t="shared" si="158"/>
        <v/>
      </c>
      <c r="J1448" s="77" t="str">
        <f>IF(Ansøgning!J1430="","",Ansøgning!J1430)</f>
        <v/>
      </c>
      <c r="K1448" s="77" t="str">
        <f>IF(Ansøgning!K1430="","",Ansøgning!K1430)</f>
        <v/>
      </c>
      <c r="L1448" s="46" t="str">
        <f t="shared" si="159"/>
        <v/>
      </c>
      <c r="M1448" s="78" t="str">
        <f>IF(Ansøgning!M1430="","",Ansøgning!M1430)</f>
        <v/>
      </c>
      <c r="N1448" s="31" t="str">
        <f t="shared" si="160"/>
        <v/>
      </c>
      <c r="O1448" s="78" t="str">
        <f>IF(Ansøgning!O1430="","",Ansøgning!O1430)</f>
        <v/>
      </c>
      <c r="P1448" s="78" t="str">
        <f>IF(Ansøgning!P1430="","",Ansøgning!P1430)</f>
        <v/>
      </c>
      <c r="Q1448" s="78" t="str">
        <f>IF(Ansøgning!Q1430="","",Ansøgning!Q1430)</f>
        <v/>
      </c>
      <c r="R1448" s="78" t="str">
        <f>IF(Ansøgning!R1430="","",Ansøgning!R1430)</f>
        <v/>
      </c>
      <c r="S1448" s="46" t="str">
        <f>IFERROR(MAX(IF(OR(O1448="",P1448=""),"",IF(AND(AND(MONTH(E1448)&gt;=7,MONTH(E1448)&lt;8),AND(MONTH(F1448)&gt;=7,MONTH(F1448)&lt;8)),(NETWORKDAYS(E1448,F1448,Lister!$D$7:$D$13)-O1448)*N1448/NETWORKDAYS(Lister!$D$19,Lister!$E$19,Lister!$D$7:$D$13),IF(AND(AND(MONTH(E1448)&gt;=7,MONTH(E1448)&lt;8),MONTH(F1448)&gt;7),(NETWORKDAYS(E1448,Lister!$E$19,Lister!$D$7:$D$13)-O1448)*N1448/NETWORKDAYS(Lister!$D$19,Lister!$E$19,Lister!$D$7:$D$13),IF(MONTH(E1448)&gt;7,0)))),0),"")</f>
        <v/>
      </c>
      <c r="T1448" s="46" t="str">
        <f>IFERROR(MAX(IF(OR(O1448="",P1448=""),"",IF(AND(AND(MONTH(E1448)&gt;=8,MONTH(E1448)&lt;9),AND(MONTH(F1448)&gt;=8,MONTH(F1448)&lt;9)),(NETWORKDAYS(E1448,F1448,Lister!$D$7:$D$13)-P1448)*N1448/NETWORKDAYS(Lister!$D$20,Lister!$E$20,Lister!$D$7:$D$13),IF(AND(MONTH(E1448)=7,MONTH(F1448)=8),(NETWORKDAYS(Lister!$D$20,F1448,Lister!$D$7:$D$13)-P1448)*N1448/NETWORKDAYS(Lister!$D$20,Lister!$E$20,Lister!$D$7:$D$13),IF(AND(MONTH(E1448)=7,MONTH(F1448)=7),0)))),0),"")</f>
        <v/>
      </c>
      <c r="U1448" s="78" t="str">
        <f>IF(Ansøgning!U1430="","",Ansøgning!U1430)</f>
        <v/>
      </c>
      <c r="V1448" s="119" t="str">
        <f t="shared" si="161"/>
        <v/>
      </c>
      <c r="W1448" s="120" t="str">
        <f t="shared" si="162"/>
        <v/>
      </c>
      <c r="X1448" s="42" t="str">
        <f t="shared" si="163"/>
        <v/>
      </c>
    </row>
    <row r="1449" spans="1:24" x14ac:dyDescent="0.25">
      <c r="A1449" s="13" t="str">
        <f t="shared" si="164"/>
        <v/>
      </c>
      <c r="B1449" s="75" t="str">
        <f>IF(Ansøgning!B1431="","",Ansøgning!B1431)</f>
        <v/>
      </c>
      <c r="C1449" s="75" t="str">
        <f>IF(Ansøgning!C1431="","",Ansøgning!C1431)</f>
        <v/>
      </c>
      <c r="D1449" s="75" t="str">
        <f>IF(Ansøgning!D1431="","",Ansøgning!D1431)</f>
        <v/>
      </c>
      <c r="E1449" s="76" t="str">
        <f>IF(Ansøgning!E1431="","",Ansøgning!E1431)</f>
        <v/>
      </c>
      <c r="F1449" s="76" t="str">
        <f>IF(Ansøgning!F1431="","",Ansøgning!F1431)</f>
        <v/>
      </c>
      <c r="G1449" s="33" t="str">
        <f>IF(OR(E1449="",F1449=""),"",NETWORKDAYS(E1449,F1449,Lister!$D$7:$D$13))</f>
        <v/>
      </c>
      <c r="H1449" s="76" t="str">
        <f>IF(Ansøgning!H1431="","",Ansøgning!H1431)</f>
        <v/>
      </c>
      <c r="I1449" s="32" t="str">
        <f t="shared" si="158"/>
        <v/>
      </c>
      <c r="J1449" s="77" t="str">
        <f>IF(Ansøgning!J1431="","",Ansøgning!J1431)</f>
        <v/>
      </c>
      <c r="K1449" s="77" t="str">
        <f>IF(Ansøgning!K1431="","",Ansøgning!K1431)</f>
        <v/>
      </c>
      <c r="L1449" s="46" t="str">
        <f t="shared" si="159"/>
        <v/>
      </c>
      <c r="M1449" s="78" t="str">
        <f>IF(Ansøgning!M1431="","",Ansøgning!M1431)</f>
        <v/>
      </c>
      <c r="N1449" s="31" t="str">
        <f t="shared" si="160"/>
        <v/>
      </c>
      <c r="O1449" s="78" t="str">
        <f>IF(Ansøgning!O1431="","",Ansøgning!O1431)</f>
        <v/>
      </c>
      <c r="P1449" s="78" t="str">
        <f>IF(Ansøgning!P1431="","",Ansøgning!P1431)</f>
        <v/>
      </c>
      <c r="Q1449" s="78" t="str">
        <f>IF(Ansøgning!Q1431="","",Ansøgning!Q1431)</f>
        <v/>
      </c>
      <c r="R1449" s="78" t="str">
        <f>IF(Ansøgning!R1431="","",Ansøgning!R1431)</f>
        <v/>
      </c>
      <c r="S1449" s="46" t="str">
        <f>IFERROR(MAX(IF(OR(O1449="",P1449=""),"",IF(AND(AND(MONTH(E1449)&gt;=7,MONTH(E1449)&lt;8),AND(MONTH(F1449)&gt;=7,MONTH(F1449)&lt;8)),(NETWORKDAYS(E1449,F1449,Lister!$D$7:$D$13)-O1449)*N1449/NETWORKDAYS(Lister!$D$19,Lister!$E$19,Lister!$D$7:$D$13),IF(AND(AND(MONTH(E1449)&gt;=7,MONTH(E1449)&lt;8),MONTH(F1449)&gt;7),(NETWORKDAYS(E1449,Lister!$E$19,Lister!$D$7:$D$13)-O1449)*N1449/NETWORKDAYS(Lister!$D$19,Lister!$E$19,Lister!$D$7:$D$13),IF(MONTH(E1449)&gt;7,0)))),0),"")</f>
        <v/>
      </c>
      <c r="T1449" s="46" t="str">
        <f>IFERROR(MAX(IF(OR(O1449="",P1449=""),"",IF(AND(AND(MONTH(E1449)&gt;=8,MONTH(E1449)&lt;9),AND(MONTH(F1449)&gt;=8,MONTH(F1449)&lt;9)),(NETWORKDAYS(E1449,F1449,Lister!$D$7:$D$13)-P1449)*N1449/NETWORKDAYS(Lister!$D$20,Lister!$E$20,Lister!$D$7:$D$13),IF(AND(MONTH(E1449)=7,MONTH(F1449)=8),(NETWORKDAYS(Lister!$D$20,F1449,Lister!$D$7:$D$13)-P1449)*N1449/NETWORKDAYS(Lister!$D$20,Lister!$E$20,Lister!$D$7:$D$13),IF(AND(MONTH(E1449)=7,MONTH(F1449)=7),0)))),0),"")</f>
        <v/>
      </c>
      <c r="U1449" s="78" t="str">
        <f>IF(Ansøgning!U1431="","",Ansøgning!U1431)</f>
        <v/>
      </c>
      <c r="V1449" s="119" t="str">
        <f t="shared" si="161"/>
        <v/>
      </c>
      <c r="W1449" s="120" t="str">
        <f t="shared" si="162"/>
        <v/>
      </c>
      <c r="X1449" s="42" t="str">
        <f t="shared" si="163"/>
        <v/>
      </c>
    </row>
    <row r="1450" spans="1:24" x14ac:dyDescent="0.25">
      <c r="A1450" s="13" t="str">
        <f t="shared" si="164"/>
        <v/>
      </c>
      <c r="B1450" s="75" t="str">
        <f>IF(Ansøgning!B1432="","",Ansøgning!B1432)</f>
        <v/>
      </c>
      <c r="C1450" s="75" t="str">
        <f>IF(Ansøgning!C1432="","",Ansøgning!C1432)</f>
        <v/>
      </c>
      <c r="D1450" s="75" t="str">
        <f>IF(Ansøgning!D1432="","",Ansøgning!D1432)</f>
        <v/>
      </c>
      <c r="E1450" s="76" t="str">
        <f>IF(Ansøgning!E1432="","",Ansøgning!E1432)</f>
        <v/>
      </c>
      <c r="F1450" s="76" t="str">
        <f>IF(Ansøgning!F1432="","",Ansøgning!F1432)</f>
        <v/>
      </c>
      <c r="G1450" s="33" t="str">
        <f>IF(OR(E1450="",F1450=""),"",NETWORKDAYS(E1450,F1450,Lister!$D$7:$D$13))</f>
        <v/>
      </c>
      <c r="H1450" s="76" t="str">
        <f>IF(Ansøgning!H1432="","",Ansøgning!H1432)</f>
        <v/>
      </c>
      <c r="I1450" s="32" t="str">
        <f t="shared" si="158"/>
        <v/>
      </c>
      <c r="J1450" s="77" t="str">
        <f>IF(Ansøgning!J1432="","",Ansøgning!J1432)</f>
        <v/>
      </c>
      <c r="K1450" s="77" t="str">
        <f>IF(Ansøgning!K1432="","",Ansøgning!K1432)</f>
        <v/>
      </c>
      <c r="L1450" s="46" t="str">
        <f t="shared" si="159"/>
        <v/>
      </c>
      <c r="M1450" s="78" t="str">
        <f>IF(Ansøgning!M1432="","",Ansøgning!M1432)</f>
        <v/>
      </c>
      <c r="N1450" s="31" t="str">
        <f t="shared" si="160"/>
        <v/>
      </c>
      <c r="O1450" s="78" t="str">
        <f>IF(Ansøgning!O1432="","",Ansøgning!O1432)</f>
        <v/>
      </c>
      <c r="P1450" s="78" t="str">
        <f>IF(Ansøgning!P1432="","",Ansøgning!P1432)</f>
        <v/>
      </c>
      <c r="Q1450" s="78" t="str">
        <f>IF(Ansøgning!Q1432="","",Ansøgning!Q1432)</f>
        <v/>
      </c>
      <c r="R1450" s="78" t="str">
        <f>IF(Ansøgning!R1432="","",Ansøgning!R1432)</f>
        <v/>
      </c>
      <c r="S1450" s="46" t="str">
        <f>IFERROR(MAX(IF(OR(O1450="",P1450=""),"",IF(AND(AND(MONTH(E1450)&gt;=7,MONTH(E1450)&lt;8),AND(MONTH(F1450)&gt;=7,MONTH(F1450)&lt;8)),(NETWORKDAYS(E1450,F1450,Lister!$D$7:$D$13)-O1450)*N1450/NETWORKDAYS(Lister!$D$19,Lister!$E$19,Lister!$D$7:$D$13),IF(AND(AND(MONTH(E1450)&gt;=7,MONTH(E1450)&lt;8),MONTH(F1450)&gt;7),(NETWORKDAYS(E1450,Lister!$E$19,Lister!$D$7:$D$13)-O1450)*N1450/NETWORKDAYS(Lister!$D$19,Lister!$E$19,Lister!$D$7:$D$13),IF(MONTH(E1450)&gt;7,0)))),0),"")</f>
        <v/>
      </c>
      <c r="T1450" s="46" t="str">
        <f>IFERROR(MAX(IF(OR(O1450="",P1450=""),"",IF(AND(AND(MONTH(E1450)&gt;=8,MONTH(E1450)&lt;9),AND(MONTH(F1450)&gt;=8,MONTH(F1450)&lt;9)),(NETWORKDAYS(E1450,F1450,Lister!$D$7:$D$13)-P1450)*N1450/NETWORKDAYS(Lister!$D$20,Lister!$E$20,Lister!$D$7:$D$13),IF(AND(MONTH(E1450)=7,MONTH(F1450)=8),(NETWORKDAYS(Lister!$D$20,F1450,Lister!$D$7:$D$13)-P1450)*N1450/NETWORKDAYS(Lister!$D$20,Lister!$E$20,Lister!$D$7:$D$13),IF(AND(MONTH(E1450)=7,MONTH(F1450)=7),0)))),0),"")</f>
        <v/>
      </c>
      <c r="U1450" s="78" t="str">
        <f>IF(Ansøgning!U1432="","",Ansøgning!U1432)</f>
        <v/>
      </c>
      <c r="V1450" s="119" t="str">
        <f t="shared" si="161"/>
        <v/>
      </c>
      <c r="W1450" s="120" t="str">
        <f t="shared" si="162"/>
        <v/>
      </c>
      <c r="X1450" s="42" t="str">
        <f t="shared" si="163"/>
        <v/>
      </c>
    </row>
    <row r="1451" spans="1:24" x14ac:dyDescent="0.25">
      <c r="A1451" s="13" t="str">
        <f t="shared" si="164"/>
        <v/>
      </c>
      <c r="B1451" s="75" t="str">
        <f>IF(Ansøgning!B1433="","",Ansøgning!B1433)</f>
        <v/>
      </c>
      <c r="C1451" s="75" t="str">
        <f>IF(Ansøgning!C1433="","",Ansøgning!C1433)</f>
        <v/>
      </c>
      <c r="D1451" s="75" t="str">
        <f>IF(Ansøgning!D1433="","",Ansøgning!D1433)</f>
        <v/>
      </c>
      <c r="E1451" s="76" t="str">
        <f>IF(Ansøgning!E1433="","",Ansøgning!E1433)</f>
        <v/>
      </c>
      <c r="F1451" s="76" t="str">
        <f>IF(Ansøgning!F1433="","",Ansøgning!F1433)</f>
        <v/>
      </c>
      <c r="G1451" s="33" t="str">
        <f>IF(OR(E1451="",F1451=""),"",NETWORKDAYS(E1451,F1451,Lister!$D$7:$D$13))</f>
        <v/>
      </c>
      <c r="H1451" s="76" t="str">
        <f>IF(Ansøgning!H1433="","",Ansøgning!H1433)</f>
        <v/>
      </c>
      <c r="I1451" s="32" t="str">
        <f t="shared" si="158"/>
        <v/>
      </c>
      <c r="J1451" s="77" t="str">
        <f>IF(Ansøgning!J1433="","",Ansøgning!J1433)</f>
        <v/>
      </c>
      <c r="K1451" s="77" t="str">
        <f>IF(Ansøgning!K1433="","",Ansøgning!K1433)</f>
        <v/>
      </c>
      <c r="L1451" s="46" t="str">
        <f t="shared" si="159"/>
        <v/>
      </c>
      <c r="M1451" s="78" t="str">
        <f>IF(Ansøgning!M1433="","",Ansøgning!M1433)</f>
        <v/>
      </c>
      <c r="N1451" s="31" t="str">
        <f t="shared" si="160"/>
        <v/>
      </c>
      <c r="O1451" s="78" t="str">
        <f>IF(Ansøgning!O1433="","",Ansøgning!O1433)</f>
        <v/>
      </c>
      <c r="P1451" s="78" t="str">
        <f>IF(Ansøgning!P1433="","",Ansøgning!P1433)</f>
        <v/>
      </c>
      <c r="Q1451" s="78" t="str">
        <f>IF(Ansøgning!Q1433="","",Ansøgning!Q1433)</f>
        <v/>
      </c>
      <c r="R1451" s="78" t="str">
        <f>IF(Ansøgning!R1433="","",Ansøgning!R1433)</f>
        <v/>
      </c>
      <c r="S1451" s="46" t="str">
        <f>IFERROR(MAX(IF(OR(O1451="",P1451=""),"",IF(AND(AND(MONTH(E1451)&gt;=7,MONTH(E1451)&lt;8),AND(MONTH(F1451)&gt;=7,MONTH(F1451)&lt;8)),(NETWORKDAYS(E1451,F1451,Lister!$D$7:$D$13)-O1451)*N1451/NETWORKDAYS(Lister!$D$19,Lister!$E$19,Lister!$D$7:$D$13),IF(AND(AND(MONTH(E1451)&gt;=7,MONTH(E1451)&lt;8),MONTH(F1451)&gt;7),(NETWORKDAYS(E1451,Lister!$E$19,Lister!$D$7:$D$13)-O1451)*N1451/NETWORKDAYS(Lister!$D$19,Lister!$E$19,Lister!$D$7:$D$13),IF(MONTH(E1451)&gt;7,0)))),0),"")</f>
        <v/>
      </c>
      <c r="T1451" s="46" t="str">
        <f>IFERROR(MAX(IF(OR(O1451="",P1451=""),"",IF(AND(AND(MONTH(E1451)&gt;=8,MONTH(E1451)&lt;9),AND(MONTH(F1451)&gt;=8,MONTH(F1451)&lt;9)),(NETWORKDAYS(E1451,F1451,Lister!$D$7:$D$13)-P1451)*N1451/NETWORKDAYS(Lister!$D$20,Lister!$E$20,Lister!$D$7:$D$13),IF(AND(MONTH(E1451)=7,MONTH(F1451)=8),(NETWORKDAYS(Lister!$D$20,F1451,Lister!$D$7:$D$13)-P1451)*N1451/NETWORKDAYS(Lister!$D$20,Lister!$E$20,Lister!$D$7:$D$13),IF(AND(MONTH(E1451)=7,MONTH(F1451)=7),0)))),0),"")</f>
        <v/>
      </c>
      <c r="U1451" s="78" t="str">
        <f>IF(Ansøgning!U1433="","",Ansøgning!U1433)</f>
        <v/>
      </c>
      <c r="V1451" s="119" t="str">
        <f t="shared" si="161"/>
        <v/>
      </c>
      <c r="W1451" s="120" t="str">
        <f t="shared" si="162"/>
        <v/>
      </c>
      <c r="X1451" s="42" t="str">
        <f t="shared" si="163"/>
        <v/>
      </c>
    </row>
    <row r="1452" spans="1:24" x14ac:dyDescent="0.25">
      <c r="A1452" s="13" t="str">
        <f t="shared" si="164"/>
        <v/>
      </c>
      <c r="B1452" s="75" t="str">
        <f>IF(Ansøgning!B1434="","",Ansøgning!B1434)</f>
        <v/>
      </c>
      <c r="C1452" s="75" t="str">
        <f>IF(Ansøgning!C1434="","",Ansøgning!C1434)</f>
        <v/>
      </c>
      <c r="D1452" s="75" t="str">
        <f>IF(Ansøgning!D1434="","",Ansøgning!D1434)</f>
        <v/>
      </c>
      <c r="E1452" s="76" t="str">
        <f>IF(Ansøgning!E1434="","",Ansøgning!E1434)</f>
        <v/>
      </c>
      <c r="F1452" s="76" t="str">
        <f>IF(Ansøgning!F1434="","",Ansøgning!F1434)</f>
        <v/>
      </c>
      <c r="G1452" s="33" t="str">
        <f>IF(OR(E1452="",F1452=""),"",NETWORKDAYS(E1452,F1452,Lister!$D$7:$D$13))</f>
        <v/>
      </c>
      <c r="H1452" s="76" t="str">
        <f>IF(Ansøgning!H1434="","",Ansøgning!H1434)</f>
        <v/>
      </c>
      <c r="I1452" s="32" t="str">
        <f t="shared" si="158"/>
        <v/>
      </c>
      <c r="J1452" s="77" t="str">
        <f>IF(Ansøgning!J1434="","",Ansøgning!J1434)</f>
        <v/>
      </c>
      <c r="K1452" s="77" t="str">
        <f>IF(Ansøgning!K1434="","",Ansøgning!K1434)</f>
        <v/>
      </c>
      <c r="L1452" s="46" t="str">
        <f t="shared" si="159"/>
        <v/>
      </c>
      <c r="M1452" s="78" t="str">
        <f>IF(Ansøgning!M1434="","",Ansøgning!M1434)</f>
        <v/>
      </c>
      <c r="N1452" s="31" t="str">
        <f t="shared" si="160"/>
        <v/>
      </c>
      <c r="O1452" s="78" t="str">
        <f>IF(Ansøgning!O1434="","",Ansøgning!O1434)</f>
        <v/>
      </c>
      <c r="P1452" s="78" t="str">
        <f>IF(Ansøgning!P1434="","",Ansøgning!P1434)</f>
        <v/>
      </c>
      <c r="Q1452" s="78" t="str">
        <f>IF(Ansøgning!Q1434="","",Ansøgning!Q1434)</f>
        <v/>
      </c>
      <c r="R1452" s="78" t="str">
        <f>IF(Ansøgning!R1434="","",Ansøgning!R1434)</f>
        <v/>
      </c>
      <c r="S1452" s="46" t="str">
        <f>IFERROR(MAX(IF(OR(O1452="",P1452=""),"",IF(AND(AND(MONTH(E1452)&gt;=7,MONTH(E1452)&lt;8),AND(MONTH(F1452)&gt;=7,MONTH(F1452)&lt;8)),(NETWORKDAYS(E1452,F1452,Lister!$D$7:$D$13)-O1452)*N1452/NETWORKDAYS(Lister!$D$19,Lister!$E$19,Lister!$D$7:$D$13),IF(AND(AND(MONTH(E1452)&gt;=7,MONTH(E1452)&lt;8),MONTH(F1452)&gt;7),(NETWORKDAYS(E1452,Lister!$E$19,Lister!$D$7:$D$13)-O1452)*N1452/NETWORKDAYS(Lister!$D$19,Lister!$E$19,Lister!$D$7:$D$13),IF(MONTH(E1452)&gt;7,0)))),0),"")</f>
        <v/>
      </c>
      <c r="T1452" s="46" t="str">
        <f>IFERROR(MAX(IF(OR(O1452="",P1452=""),"",IF(AND(AND(MONTH(E1452)&gt;=8,MONTH(E1452)&lt;9),AND(MONTH(F1452)&gt;=8,MONTH(F1452)&lt;9)),(NETWORKDAYS(E1452,F1452,Lister!$D$7:$D$13)-P1452)*N1452/NETWORKDAYS(Lister!$D$20,Lister!$E$20,Lister!$D$7:$D$13),IF(AND(MONTH(E1452)=7,MONTH(F1452)=8),(NETWORKDAYS(Lister!$D$20,F1452,Lister!$D$7:$D$13)-P1452)*N1452/NETWORKDAYS(Lister!$D$20,Lister!$E$20,Lister!$D$7:$D$13),IF(AND(MONTH(E1452)=7,MONTH(F1452)=7),0)))),0),"")</f>
        <v/>
      </c>
      <c r="U1452" s="78" t="str">
        <f>IF(Ansøgning!U1434="","",Ansøgning!U1434)</f>
        <v/>
      </c>
      <c r="V1452" s="119" t="str">
        <f t="shared" si="161"/>
        <v/>
      </c>
      <c r="W1452" s="120" t="str">
        <f t="shared" si="162"/>
        <v/>
      </c>
      <c r="X1452" s="42" t="str">
        <f t="shared" si="163"/>
        <v/>
      </c>
    </row>
    <row r="1453" spans="1:24" x14ac:dyDescent="0.25">
      <c r="A1453" s="13" t="str">
        <f t="shared" si="164"/>
        <v/>
      </c>
      <c r="B1453" s="75" t="str">
        <f>IF(Ansøgning!B1435="","",Ansøgning!B1435)</f>
        <v/>
      </c>
      <c r="C1453" s="75" t="str">
        <f>IF(Ansøgning!C1435="","",Ansøgning!C1435)</f>
        <v/>
      </c>
      <c r="D1453" s="75" t="str">
        <f>IF(Ansøgning!D1435="","",Ansøgning!D1435)</f>
        <v/>
      </c>
      <c r="E1453" s="76" t="str">
        <f>IF(Ansøgning!E1435="","",Ansøgning!E1435)</f>
        <v/>
      </c>
      <c r="F1453" s="76" t="str">
        <f>IF(Ansøgning!F1435="","",Ansøgning!F1435)</f>
        <v/>
      </c>
      <c r="G1453" s="33" t="str">
        <f>IF(OR(E1453="",F1453=""),"",NETWORKDAYS(E1453,F1453,Lister!$D$7:$D$13))</f>
        <v/>
      </c>
      <c r="H1453" s="76" t="str">
        <f>IF(Ansøgning!H1435="","",Ansøgning!H1435)</f>
        <v/>
      </c>
      <c r="I1453" s="32" t="str">
        <f t="shared" si="158"/>
        <v/>
      </c>
      <c r="J1453" s="77" t="str">
        <f>IF(Ansøgning!J1435="","",Ansøgning!J1435)</f>
        <v/>
      </c>
      <c r="K1453" s="77" t="str">
        <f>IF(Ansøgning!K1435="","",Ansøgning!K1435)</f>
        <v/>
      </c>
      <c r="L1453" s="46" t="str">
        <f t="shared" si="159"/>
        <v/>
      </c>
      <c r="M1453" s="78" t="str">
        <f>IF(Ansøgning!M1435="","",Ansøgning!M1435)</f>
        <v/>
      </c>
      <c r="N1453" s="31" t="str">
        <f t="shared" si="160"/>
        <v/>
      </c>
      <c r="O1453" s="78" t="str">
        <f>IF(Ansøgning!O1435="","",Ansøgning!O1435)</f>
        <v/>
      </c>
      <c r="P1453" s="78" t="str">
        <f>IF(Ansøgning!P1435="","",Ansøgning!P1435)</f>
        <v/>
      </c>
      <c r="Q1453" s="78" t="str">
        <f>IF(Ansøgning!Q1435="","",Ansøgning!Q1435)</f>
        <v/>
      </c>
      <c r="R1453" s="78" t="str">
        <f>IF(Ansøgning!R1435="","",Ansøgning!R1435)</f>
        <v/>
      </c>
      <c r="S1453" s="46" t="str">
        <f>IFERROR(MAX(IF(OR(O1453="",P1453=""),"",IF(AND(AND(MONTH(E1453)&gt;=7,MONTH(E1453)&lt;8),AND(MONTH(F1453)&gt;=7,MONTH(F1453)&lt;8)),(NETWORKDAYS(E1453,F1453,Lister!$D$7:$D$13)-O1453)*N1453/NETWORKDAYS(Lister!$D$19,Lister!$E$19,Lister!$D$7:$D$13),IF(AND(AND(MONTH(E1453)&gt;=7,MONTH(E1453)&lt;8),MONTH(F1453)&gt;7),(NETWORKDAYS(E1453,Lister!$E$19,Lister!$D$7:$D$13)-O1453)*N1453/NETWORKDAYS(Lister!$D$19,Lister!$E$19,Lister!$D$7:$D$13),IF(MONTH(E1453)&gt;7,0)))),0),"")</f>
        <v/>
      </c>
      <c r="T1453" s="46" t="str">
        <f>IFERROR(MAX(IF(OR(O1453="",P1453=""),"",IF(AND(AND(MONTH(E1453)&gt;=8,MONTH(E1453)&lt;9),AND(MONTH(F1453)&gt;=8,MONTH(F1453)&lt;9)),(NETWORKDAYS(E1453,F1453,Lister!$D$7:$D$13)-P1453)*N1453/NETWORKDAYS(Lister!$D$20,Lister!$E$20,Lister!$D$7:$D$13),IF(AND(MONTH(E1453)=7,MONTH(F1453)=8),(NETWORKDAYS(Lister!$D$20,F1453,Lister!$D$7:$D$13)-P1453)*N1453/NETWORKDAYS(Lister!$D$20,Lister!$E$20,Lister!$D$7:$D$13),IF(AND(MONTH(E1453)=7,MONTH(F1453)=7),0)))),0),"")</f>
        <v/>
      </c>
      <c r="U1453" s="78" t="str">
        <f>IF(Ansøgning!U1435="","",Ansøgning!U1435)</f>
        <v/>
      </c>
      <c r="V1453" s="119" t="str">
        <f t="shared" si="161"/>
        <v/>
      </c>
      <c r="W1453" s="120" t="str">
        <f t="shared" si="162"/>
        <v/>
      </c>
      <c r="X1453" s="42" t="str">
        <f t="shared" si="163"/>
        <v/>
      </c>
    </row>
    <row r="1454" spans="1:24" x14ac:dyDescent="0.25">
      <c r="A1454" s="13" t="str">
        <f t="shared" si="164"/>
        <v/>
      </c>
      <c r="B1454" s="75" t="str">
        <f>IF(Ansøgning!B1436="","",Ansøgning!B1436)</f>
        <v/>
      </c>
      <c r="C1454" s="75" t="str">
        <f>IF(Ansøgning!C1436="","",Ansøgning!C1436)</f>
        <v/>
      </c>
      <c r="D1454" s="75" t="str">
        <f>IF(Ansøgning!D1436="","",Ansøgning!D1436)</f>
        <v/>
      </c>
      <c r="E1454" s="76" t="str">
        <f>IF(Ansøgning!E1436="","",Ansøgning!E1436)</f>
        <v/>
      </c>
      <c r="F1454" s="76" t="str">
        <f>IF(Ansøgning!F1436="","",Ansøgning!F1436)</f>
        <v/>
      </c>
      <c r="G1454" s="33" t="str">
        <f>IF(OR(E1454="",F1454=""),"",NETWORKDAYS(E1454,F1454,Lister!$D$7:$D$13))</f>
        <v/>
      </c>
      <c r="H1454" s="76" t="str">
        <f>IF(Ansøgning!H1436="","",Ansøgning!H1436)</f>
        <v/>
      </c>
      <c r="I1454" s="32" t="str">
        <f t="shared" si="158"/>
        <v/>
      </c>
      <c r="J1454" s="77" t="str">
        <f>IF(Ansøgning!J1436="","",Ansøgning!J1436)</f>
        <v/>
      </c>
      <c r="K1454" s="77" t="str">
        <f>IF(Ansøgning!K1436="","",Ansøgning!K1436)</f>
        <v/>
      </c>
      <c r="L1454" s="46" t="str">
        <f t="shared" si="159"/>
        <v/>
      </c>
      <c r="M1454" s="78" t="str">
        <f>IF(Ansøgning!M1436="","",Ansøgning!M1436)</f>
        <v/>
      </c>
      <c r="N1454" s="31" t="str">
        <f t="shared" si="160"/>
        <v/>
      </c>
      <c r="O1454" s="78" t="str">
        <f>IF(Ansøgning!O1436="","",Ansøgning!O1436)</f>
        <v/>
      </c>
      <c r="P1454" s="78" t="str">
        <f>IF(Ansøgning!P1436="","",Ansøgning!P1436)</f>
        <v/>
      </c>
      <c r="Q1454" s="78" t="str">
        <f>IF(Ansøgning!Q1436="","",Ansøgning!Q1436)</f>
        <v/>
      </c>
      <c r="R1454" s="78" t="str">
        <f>IF(Ansøgning!R1436="","",Ansøgning!R1436)</f>
        <v/>
      </c>
      <c r="S1454" s="46" t="str">
        <f>IFERROR(MAX(IF(OR(O1454="",P1454=""),"",IF(AND(AND(MONTH(E1454)&gt;=7,MONTH(E1454)&lt;8),AND(MONTH(F1454)&gt;=7,MONTH(F1454)&lt;8)),(NETWORKDAYS(E1454,F1454,Lister!$D$7:$D$13)-O1454)*N1454/NETWORKDAYS(Lister!$D$19,Lister!$E$19,Lister!$D$7:$D$13),IF(AND(AND(MONTH(E1454)&gt;=7,MONTH(E1454)&lt;8),MONTH(F1454)&gt;7),(NETWORKDAYS(E1454,Lister!$E$19,Lister!$D$7:$D$13)-O1454)*N1454/NETWORKDAYS(Lister!$D$19,Lister!$E$19,Lister!$D$7:$D$13),IF(MONTH(E1454)&gt;7,0)))),0),"")</f>
        <v/>
      </c>
      <c r="T1454" s="46" t="str">
        <f>IFERROR(MAX(IF(OR(O1454="",P1454=""),"",IF(AND(AND(MONTH(E1454)&gt;=8,MONTH(E1454)&lt;9),AND(MONTH(F1454)&gt;=8,MONTH(F1454)&lt;9)),(NETWORKDAYS(E1454,F1454,Lister!$D$7:$D$13)-P1454)*N1454/NETWORKDAYS(Lister!$D$20,Lister!$E$20,Lister!$D$7:$D$13),IF(AND(MONTH(E1454)=7,MONTH(F1454)=8),(NETWORKDAYS(Lister!$D$20,F1454,Lister!$D$7:$D$13)-P1454)*N1454/NETWORKDAYS(Lister!$D$20,Lister!$E$20,Lister!$D$7:$D$13),IF(AND(MONTH(E1454)=7,MONTH(F1454)=7),0)))),0),"")</f>
        <v/>
      </c>
      <c r="U1454" s="78" t="str">
        <f>IF(Ansøgning!U1436="","",Ansøgning!U1436)</f>
        <v/>
      </c>
      <c r="V1454" s="119" t="str">
        <f t="shared" si="161"/>
        <v/>
      </c>
      <c r="W1454" s="120" t="str">
        <f t="shared" si="162"/>
        <v/>
      </c>
      <c r="X1454" s="42" t="str">
        <f t="shared" si="163"/>
        <v/>
      </c>
    </row>
    <row r="1455" spans="1:24" x14ac:dyDescent="0.25">
      <c r="A1455" s="13" t="str">
        <f t="shared" si="164"/>
        <v/>
      </c>
      <c r="B1455" s="75" t="str">
        <f>IF(Ansøgning!B1437="","",Ansøgning!B1437)</f>
        <v/>
      </c>
      <c r="C1455" s="75" t="str">
        <f>IF(Ansøgning!C1437="","",Ansøgning!C1437)</f>
        <v/>
      </c>
      <c r="D1455" s="75" t="str">
        <f>IF(Ansøgning!D1437="","",Ansøgning!D1437)</f>
        <v/>
      </c>
      <c r="E1455" s="76" t="str">
        <f>IF(Ansøgning!E1437="","",Ansøgning!E1437)</f>
        <v/>
      </c>
      <c r="F1455" s="76" t="str">
        <f>IF(Ansøgning!F1437="","",Ansøgning!F1437)</f>
        <v/>
      </c>
      <c r="G1455" s="33" t="str">
        <f>IF(OR(E1455="",F1455=""),"",NETWORKDAYS(E1455,F1455,Lister!$D$7:$D$13))</f>
        <v/>
      </c>
      <c r="H1455" s="76" t="str">
        <f>IF(Ansøgning!H1437="","",Ansøgning!H1437)</f>
        <v/>
      </c>
      <c r="I1455" s="32" t="str">
        <f t="shared" si="158"/>
        <v/>
      </c>
      <c r="J1455" s="77" t="str">
        <f>IF(Ansøgning!J1437="","",Ansøgning!J1437)</f>
        <v/>
      </c>
      <c r="K1455" s="77" t="str">
        <f>IF(Ansøgning!K1437="","",Ansøgning!K1437)</f>
        <v/>
      </c>
      <c r="L1455" s="46" t="str">
        <f t="shared" si="159"/>
        <v/>
      </c>
      <c r="M1455" s="78" t="str">
        <f>IF(Ansøgning!M1437="","",Ansøgning!M1437)</f>
        <v/>
      </c>
      <c r="N1455" s="31" t="str">
        <f t="shared" si="160"/>
        <v/>
      </c>
      <c r="O1455" s="78" t="str">
        <f>IF(Ansøgning!O1437="","",Ansøgning!O1437)</f>
        <v/>
      </c>
      <c r="P1455" s="78" t="str">
        <f>IF(Ansøgning!P1437="","",Ansøgning!P1437)</f>
        <v/>
      </c>
      <c r="Q1455" s="78" t="str">
        <f>IF(Ansøgning!Q1437="","",Ansøgning!Q1437)</f>
        <v/>
      </c>
      <c r="R1455" s="78" t="str">
        <f>IF(Ansøgning!R1437="","",Ansøgning!R1437)</f>
        <v/>
      </c>
      <c r="S1455" s="46" t="str">
        <f>IFERROR(MAX(IF(OR(O1455="",P1455=""),"",IF(AND(AND(MONTH(E1455)&gt;=7,MONTH(E1455)&lt;8),AND(MONTH(F1455)&gt;=7,MONTH(F1455)&lt;8)),(NETWORKDAYS(E1455,F1455,Lister!$D$7:$D$13)-O1455)*N1455/NETWORKDAYS(Lister!$D$19,Lister!$E$19,Lister!$D$7:$D$13),IF(AND(AND(MONTH(E1455)&gt;=7,MONTH(E1455)&lt;8),MONTH(F1455)&gt;7),(NETWORKDAYS(E1455,Lister!$E$19,Lister!$D$7:$D$13)-O1455)*N1455/NETWORKDAYS(Lister!$D$19,Lister!$E$19,Lister!$D$7:$D$13),IF(MONTH(E1455)&gt;7,0)))),0),"")</f>
        <v/>
      </c>
      <c r="T1455" s="46" t="str">
        <f>IFERROR(MAX(IF(OR(O1455="",P1455=""),"",IF(AND(AND(MONTH(E1455)&gt;=8,MONTH(E1455)&lt;9),AND(MONTH(F1455)&gt;=8,MONTH(F1455)&lt;9)),(NETWORKDAYS(E1455,F1455,Lister!$D$7:$D$13)-P1455)*N1455/NETWORKDAYS(Lister!$D$20,Lister!$E$20,Lister!$D$7:$D$13),IF(AND(MONTH(E1455)=7,MONTH(F1455)=8),(NETWORKDAYS(Lister!$D$20,F1455,Lister!$D$7:$D$13)-P1455)*N1455/NETWORKDAYS(Lister!$D$20,Lister!$E$20,Lister!$D$7:$D$13),IF(AND(MONTH(E1455)=7,MONTH(F1455)=7),0)))),0),"")</f>
        <v/>
      </c>
      <c r="U1455" s="78" t="str">
        <f>IF(Ansøgning!U1437="","",Ansøgning!U1437)</f>
        <v/>
      </c>
      <c r="V1455" s="119" t="str">
        <f t="shared" si="161"/>
        <v/>
      </c>
      <c r="W1455" s="120" t="str">
        <f t="shared" si="162"/>
        <v/>
      </c>
      <c r="X1455" s="42" t="str">
        <f t="shared" si="163"/>
        <v/>
      </c>
    </row>
    <row r="1456" spans="1:24" x14ac:dyDescent="0.25">
      <c r="A1456" s="13" t="str">
        <f t="shared" si="164"/>
        <v/>
      </c>
      <c r="B1456" s="75" t="str">
        <f>IF(Ansøgning!B1438="","",Ansøgning!B1438)</f>
        <v/>
      </c>
      <c r="C1456" s="75" t="str">
        <f>IF(Ansøgning!C1438="","",Ansøgning!C1438)</f>
        <v/>
      </c>
      <c r="D1456" s="75" t="str">
        <f>IF(Ansøgning!D1438="","",Ansøgning!D1438)</f>
        <v/>
      </c>
      <c r="E1456" s="76" t="str">
        <f>IF(Ansøgning!E1438="","",Ansøgning!E1438)</f>
        <v/>
      </c>
      <c r="F1456" s="76" t="str">
        <f>IF(Ansøgning!F1438="","",Ansøgning!F1438)</f>
        <v/>
      </c>
      <c r="G1456" s="33" t="str">
        <f>IF(OR(E1456="",F1456=""),"",NETWORKDAYS(E1456,F1456,Lister!$D$7:$D$13))</f>
        <v/>
      </c>
      <c r="H1456" s="76" t="str">
        <f>IF(Ansøgning!H1438="","",Ansøgning!H1438)</f>
        <v/>
      </c>
      <c r="I1456" s="32" t="str">
        <f t="shared" si="158"/>
        <v/>
      </c>
      <c r="J1456" s="77" t="str">
        <f>IF(Ansøgning!J1438="","",Ansøgning!J1438)</f>
        <v/>
      </c>
      <c r="K1456" s="77" t="str">
        <f>IF(Ansøgning!K1438="","",Ansøgning!K1438)</f>
        <v/>
      </c>
      <c r="L1456" s="46" t="str">
        <f t="shared" si="159"/>
        <v/>
      </c>
      <c r="M1456" s="78" t="str">
        <f>IF(Ansøgning!M1438="","",Ansøgning!M1438)</f>
        <v/>
      </c>
      <c r="N1456" s="31" t="str">
        <f t="shared" si="160"/>
        <v/>
      </c>
      <c r="O1456" s="78" t="str">
        <f>IF(Ansøgning!O1438="","",Ansøgning!O1438)</f>
        <v/>
      </c>
      <c r="P1456" s="78" t="str">
        <f>IF(Ansøgning!P1438="","",Ansøgning!P1438)</f>
        <v/>
      </c>
      <c r="Q1456" s="78" t="str">
        <f>IF(Ansøgning!Q1438="","",Ansøgning!Q1438)</f>
        <v/>
      </c>
      <c r="R1456" s="78" t="str">
        <f>IF(Ansøgning!R1438="","",Ansøgning!R1438)</f>
        <v/>
      </c>
      <c r="S1456" s="46" t="str">
        <f>IFERROR(MAX(IF(OR(O1456="",P1456=""),"",IF(AND(AND(MONTH(E1456)&gt;=7,MONTH(E1456)&lt;8),AND(MONTH(F1456)&gt;=7,MONTH(F1456)&lt;8)),(NETWORKDAYS(E1456,F1456,Lister!$D$7:$D$13)-O1456)*N1456/NETWORKDAYS(Lister!$D$19,Lister!$E$19,Lister!$D$7:$D$13),IF(AND(AND(MONTH(E1456)&gt;=7,MONTH(E1456)&lt;8),MONTH(F1456)&gt;7),(NETWORKDAYS(E1456,Lister!$E$19,Lister!$D$7:$D$13)-O1456)*N1456/NETWORKDAYS(Lister!$D$19,Lister!$E$19,Lister!$D$7:$D$13),IF(MONTH(E1456)&gt;7,0)))),0),"")</f>
        <v/>
      </c>
      <c r="T1456" s="46" t="str">
        <f>IFERROR(MAX(IF(OR(O1456="",P1456=""),"",IF(AND(AND(MONTH(E1456)&gt;=8,MONTH(E1456)&lt;9),AND(MONTH(F1456)&gt;=8,MONTH(F1456)&lt;9)),(NETWORKDAYS(E1456,F1456,Lister!$D$7:$D$13)-P1456)*N1456/NETWORKDAYS(Lister!$D$20,Lister!$E$20,Lister!$D$7:$D$13),IF(AND(MONTH(E1456)=7,MONTH(F1456)=8),(NETWORKDAYS(Lister!$D$20,F1456,Lister!$D$7:$D$13)-P1456)*N1456/NETWORKDAYS(Lister!$D$20,Lister!$E$20,Lister!$D$7:$D$13),IF(AND(MONTH(E1456)=7,MONTH(F1456)=7),0)))),0),"")</f>
        <v/>
      </c>
      <c r="U1456" s="78" t="str">
        <f>IF(Ansøgning!U1438="","",Ansøgning!U1438)</f>
        <v/>
      </c>
      <c r="V1456" s="119" t="str">
        <f t="shared" si="161"/>
        <v/>
      </c>
      <c r="W1456" s="120" t="str">
        <f t="shared" si="162"/>
        <v/>
      </c>
      <c r="X1456" s="42" t="str">
        <f t="shared" si="163"/>
        <v/>
      </c>
    </row>
    <row r="1457" spans="1:24" x14ac:dyDescent="0.25">
      <c r="A1457" s="13" t="str">
        <f t="shared" si="164"/>
        <v/>
      </c>
      <c r="B1457" s="75" t="str">
        <f>IF(Ansøgning!B1439="","",Ansøgning!B1439)</f>
        <v/>
      </c>
      <c r="C1457" s="75" t="str">
        <f>IF(Ansøgning!C1439="","",Ansøgning!C1439)</f>
        <v/>
      </c>
      <c r="D1457" s="75" t="str">
        <f>IF(Ansøgning!D1439="","",Ansøgning!D1439)</f>
        <v/>
      </c>
      <c r="E1457" s="76" t="str">
        <f>IF(Ansøgning!E1439="","",Ansøgning!E1439)</f>
        <v/>
      </c>
      <c r="F1457" s="76" t="str">
        <f>IF(Ansøgning!F1439="","",Ansøgning!F1439)</f>
        <v/>
      </c>
      <c r="G1457" s="33" t="str">
        <f>IF(OR(E1457="",F1457=""),"",NETWORKDAYS(E1457,F1457,Lister!$D$7:$D$13))</f>
        <v/>
      </c>
      <c r="H1457" s="76" t="str">
        <f>IF(Ansøgning!H1439="","",Ansøgning!H1439)</f>
        <v/>
      </c>
      <c r="I1457" s="32" t="str">
        <f t="shared" si="158"/>
        <v/>
      </c>
      <c r="J1457" s="77" t="str">
        <f>IF(Ansøgning!J1439="","",Ansøgning!J1439)</f>
        <v/>
      </c>
      <c r="K1457" s="77" t="str">
        <f>IF(Ansøgning!K1439="","",Ansøgning!K1439)</f>
        <v/>
      </c>
      <c r="L1457" s="46" t="str">
        <f t="shared" si="159"/>
        <v/>
      </c>
      <c r="M1457" s="78" t="str">
        <f>IF(Ansøgning!M1439="","",Ansøgning!M1439)</f>
        <v/>
      </c>
      <c r="N1457" s="31" t="str">
        <f t="shared" si="160"/>
        <v/>
      </c>
      <c r="O1457" s="78" t="str">
        <f>IF(Ansøgning!O1439="","",Ansøgning!O1439)</f>
        <v/>
      </c>
      <c r="P1457" s="78" t="str">
        <f>IF(Ansøgning!P1439="","",Ansøgning!P1439)</f>
        <v/>
      </c>
      <c r="Q1457" s="78" t="str">
        <f>IF(Ansøgning!Q1439="","",Ansøgning!Q1439)</f>
        <v/>
      </c>
      <c r="R1457" s="78" t="str">
        <f>IF(Ansøgning!R1439="","",Ansøgning!R1439)</f>
        <v/>
      </c>
      <c r="S1457" s="46" t="str">
        <f>IFERROR(MAX(IF(OR(O1457="",P1457=""),"",IF(AND(AND(MONTH(E1457)&gt;=7,MONTH(E1457)&lt;8),AND(MONTH(F1457)&gt;=7,MONTH(F1457)&lt;8)),(NETWORKDAYS(E1457,F1457,Lister!$D$7:$D$13)-O1457)*N1457/NETWORKDAYS(Lister!$D$19,Lister!$E$19,Lister!$D$7:$D$13),IF(AND(AND(MONTH(E1457)&gt;=7,MONTH(E1457)&lt;8),MONTH(F1457)&gt;7),(NETWORKDAYS(E1457,Lister!$E$19,Lister!$D$7:$D$13)-O1457)*N1457/NETWORKDAYS(Lister!$D$19,Lister!$E$19,Lister!$D$7:$D$13),IF(MONTH(E1457)&gt;7,0)))),0),"")</f>
        <v/>
      </c>
      <c r="T1457" s="46" t="str">
        <f>IFERROR(MAX(IF(OR(O1457="",P1457=""),"",IF(AND(AND(MONTH(E1457)&gt;=8,MONTH(E1457)&lt;9),AND(MONTH(F1457)&gt;=8,MONTH(F1457)&lt;9)),(NETWORKDAYS(E1457,F1457,Lister!$D$7:$D$13)-P1457)*N1457/NETWORKDAYS(Lister!$D$20,Lister!$E$20,Lister!$D$7:$D$13),IF(AND(MONTH(E1457)=7,MONTH(F1457)=8),(NETWORKDAYS(Lister!$D$20,F1457,Lister!$D$7:$D$13)-P1457)*N1457/NETWORKDAYS(Lister!$D$20,Lister!$E$20,Lister!$D$7:$D$13),IF(AND(MONTH(E1457)=7,MONTH(F1457)=7),0)))),0),"")</f>
        <v/>
      </c>
      <c r="U1457" s="78" t="str">
        <f>IF(Ansøgning!U1439="","",Ansøgning!U1439)</f>
        <v/>
      </c>
      <c r="V1457" s="119" t="str">
        <f t="shared" si="161"/>
        <v/>
      </c>
      <c r="W1457" s="120" t="str">
        <f t="shared" si="162"/>
        <v/>
      </c>
      <c r="X1457" s="42" t="str">
        <f t="shared" si="163"/>
        <v/>
      </c>
    </row>
    <row r="1458" spans="1:24" x14ac:dyDescent="0.25">
      <c r="A1458" s="13" t="str">
        <f t="shared" si="164"/>
        <v/>
      </c>
      <c r="B1458" s="75" t="str">
        <f>IF(Ansøgning!B1440="","",Ansøgning!B1440)</f>
        <v/>
      </c>
      <c r="C1458" s="75" t="str">
        <f>IF(Ansøgning!C1440="","",Ansøgning!C1440)</f>
        <v/>
      </c>
      <c r="D1458" s="75" t="str">
        <f>IF(Ansøgning!D1440="","",Ansøgning!D1440)</f>
        <v/>
      </c>
      <c r="E1458" s="76" t="str">
        <f>IF(Ansøgning!E1440="","",Ansøgning!E1440)</f>
        <v/>
      </c>
      <c r="F1458" s="76" t="str">
        <f>IF(Ansøgning!F1440="","",Ansøgning!F1440)</f>
        <v/>
      </c>
      <c r="G1458" s="33" t="str">
        <f>IF(OR(E1458="",F1458=""),"",NETWORKDAYS(E1458,F1458,Lister!$D$7:$D$13))</f>
        <v/>
      </c>
      <c r="H1458" s="76" t="str">
        <f>IF(Ansøgning!H1440="","",Ansøgning!H1440)</f>
        <v/>
      </c>
      <c r="I1458" s="32" t="str">
        <f t="shared" si="158"/>
        <v/>
      </c>
      <c r="J1458" s="77" t="str">
        <f>IF(Ansøgning!J1440="","",Ansøgning!J1440)</f>
        <v/>
      </c>
      <c r="K1458" s="77" t="str">
        <f>IF(Ansøgning!K1440="","",Ansøgning!K1440)</f>
        <v/>
      </c>
      <c r="L1458" s="46" t="str">
        <f t="shared" si="159"/>
        <v/>
      </c>
      <c r="M1458" s="78" t="str">
        <f>IF(Ansøgning!M1440="","",Ansøgning!M1440)</f>
        <v/>
      </c>
      <c r="N1458" s="31" t="str">
        <f t="shared" si="160"/>
        <v/>
      </c>
      <c r="O1458" s="78" t="str">
        <f>IF(Ansøgning!O1440="","",Ansøgning!O1440)</f>
        <v/>
      </c>
      <c r="P1458" s="78" t="str">
        <f>IF(Ansøgning!P1440="","",Ansøgning!P1440)</f>
        <v/>
      </c>
      <c r="Q1458" s="78" t="str">
        <f>IF(Ansøgning!Q1440="","",Ansøgning!Q1440)</f>
        <v/>
      </c>
      <c r="R1458" s="78" t="str">
        <f>IF(Ansøgning!R1440="","",Ansøgning!R1440)</f>
        <v/>
      </c>
      <c r="S1458" s="46" t="str">
        <f>IFERROR(MAX(IF(OR(O1458="",P1458=""),"",IF(AND(AND(MONTH(E1458)&gt;=7,MONTH(E1458)&lt;8),AND(MONTH(F1458)&gt;=7,MONTH(F1458)&lt;8)),(NETWORKDAYS(E1458,F1458,Lister!$D$7:$D$13)-O1458)*N1458/NETWORKDAYS(Lister!$D$19,Lister!$E$19,Lister!$D$7:$D$13),IF(AND(AND(MONTH(E1458)&gt;=7,MONTH(E1458)&lt;8),MONTH(F1458)&gt;7),(NETWORKDAYS(E1458,Lister!$E$19,Lister!$D$7:$D$13)-O1458)*N1458/NETWORKDAYS(Lister!$D$19,Lister!$E$19,Lister!$D$7:$D$13),IF(MONTH(E1458)&gt;7,0)))),0),"")</f>
        <v/>
      </c>
      <c r="T1458" s="46" t="str">
        <f>IFERROR(MAX(IF(OR(O1458="",P1458=""),"",IF(AND(AND(MONTH(E1458)&gt;=8,MONTH(E1458)&lt;9),AND(MONTH(F1458)&gt;=8,MONTH(F1458)&lt;9)),(NETWORKDAYS(E1458,F1458,Lister!$D$7:$D$13)-P1458)*N1458/NETWORKDAYS(Lister!$D$20,Lister!$E$20,Lister!$D$7:$D$13),IF(AND(MONTH(E1458)=7,MONTH(F1458)=8),(NETWORKDAYS(Lister!$D$20,F1458,Lister!$D$7:$D$13)-P1458)*N1458/NETWORKDAYS(Lister!$D$20,Lister!$E$20,Lister!$D$7:$D$13),IF(AND(MONTH(E1458)=7,MONTH(F1458)=7),0)))),0),"")</f>
        <v/>
      </c>
      <c r="U1458" s="78" t="str">
        <f>IF(Ansøgning!U1440="","",Ansøgning!U1440)</f>
        <v/>
      </c>
      <c r="V1458" s="119" t="str">
        <f t="shared" si="161"/>
        <v/>
      </c>
      <c r="W1458" s="120" t="str">
        <f t="shared" si="162"/>
        <v/>
      </c>
      <c r="X1458" s="42" t="str">
        <f t="shared" si="163"/>
        <v/>
      </c>
    </row>
    <row r="1459" spans="1:24" x14ac:dyDescent="0.25">
      <c r="A1459" s="13" t="str">
        <f t="shared" si="164"/>
        <v/>
      </c>
      <c r="B1459" s="75" t="str">
        <f>IF(Ansøgning!B1441="","",Ansøgning!B1441)</f>
        <v/>
      </c>
      <c r="C1459" s="75" t="str">
        <f>IF(Ansøgning!C1441="","",Ansøgning!C1441)</f>
        <v/>
      </c>
      <c r="D1459" s="75" t="str">
        <f>IF(Ansøgning!D1441="","",Ansøgning!D1441)</f>
        <v/>
      </c>
      <c r="E1459" s="76" t="str">
        <f>IF(Ansøgning!E1441="","",Ansøgning!E1441)</f>
        <v/>
      </c>
      <c r="F1459" s="76" t="str">
        <f>IF(Ansøgning!F1441="","",Ansøgning!F1441)</f>
        <v/>
      </c>
      <c r="G1459" s="33" t="str">
        <f>IF(OR(E1459="",F1459=""),"",NETWORKDAYS(E1459,F1459,Lister!$D$7:$D$13))</f>
        <v/>
      </c>
      <c r="H1459" s="76" t="str">
        <f>IF(Ansøgning!H1441="","",Ansøgning!H1441)</f>
        <v/>
      </c>
      <c r="I1459" s="32" t="str">
        <f t="shared" si="158"/>
        <v/>
      </c>
      <c r="J1459" s="77" t="str">
        <f>IF(Ansøgning!J1441="","",Ansøgning!J1441)</f>
        <v/>
      </c>
      <c r="K1459" s="77" t="str">
        <f>IF(Ansøgning!K1441="","",Ansøgning!K1441)</f>
        <v/>
      </c>
      <c r="L1459" s="46" t="str">
        <f t="shared" si="159"/>
        <v/>
      </c>
      <c r="M1459" s="78" t="str">
        <f>IF(Ansøgning!M1441="","",Ansøgning!M1441)</f>
        <v/>
      </c>
      <c r="N1459" s="31" t="str">
        <f t="shared" si="160"/>
        <v/>
      </c>
      <c r="O1459" s="78" t="str">
        <f>IF(Ansøgning!O1441="","",Ansøgning!O1441)</f>
        <v/>
      </c>
      <c r="P1459" s="78" t="str">
        <f>IF(Ansøgning!P1441="","",Ansøgning!P1441)</f>
        <v/>
      </c>
      <c r="Q1459" s="78" t="str">
        <f>IF(Ansøgning!Q1441="","",Ansøgning!Q1441)</f>
        <v/>
      </c>
      <c r="R1459" s="78" t="str">
        <f>IF(Ansøgning!R1441="","",Ansøgning!R1441)</f>
        <v/>
      </c>
      <c r="S1459" s="46" t="str">
        <f>IFERROR(MAX(IF(OR(O1459="",P1459=""),"",IF(AND(AND(MONTH(E1459)&gt;=7,MONTH(E1459)&lt;8),AND(MONTH(F1459)&gt;=7,MONTH(F1459)&lt;8)),(NETWORKDAYS(E1459,F1459,Lister!$D$7:$D$13)-O1459)*N1459/NETWORKDAYS(Lister!$D$19,Lister!$E$19,Lister!$D$7:$D$13),IF(AND(AND(MONTH(E1459)&gt;=7,MONTH(E1459)&lt;8),MONTH(F1459)&gt;7),(NETWORKDAYS(E1459,Lister!$E$19,Lister!$D$7:$D$13)-O1459)*N1459/NETWORKDAYS(Lister!$D$19,Lister!$E$19,Lister!$D$7:$D$13),IF(MONTH(E1459)&gt;7,0)))),0),"")</f>
        <v/>
      </c>
      <c r="T1459" s="46" t="str">
        <f>IFERROR(MAX(IF(OR(O1459="",P1459=""),"",IF(AND(AND(MONTH(E1459)&gt;=8,MONTH(E1459)&lt;9),AND(MONTH(F1459)&gt;=8,MONTH(F1459)&lt;9)),(NETWORKDAYS(E1459,F1459,Lister!$D$7:$D$13)-P1459)*N1459/NETWORKDAYS(Lister!$D$20,Lister!$E$20,Lister!$D$7:$D$13),IF(AND(MONTH(E1459)=7,MONTH(F1459)=8),(NETWORKDAYS(Lister!$D$20,F1459,Lister!$D$7:$D$13)-P1459)*N1459/NETWORKDAYS(Lister!$D$20,Lister!$E$20,Lister!$D$7:$D$13),IF(AND(MONTH(E1459)=7,MONTH(F1459)=7),0)))),0),"")</f>
        <v/>
      </c>
      <c r="U1459" s="78" t="str">
        <f>IF(Ansøgning!U1441="","",Ansøgning!U1441)</f>
        <v/>
      </c>
      <c r="V1459" s="119" t="str">
        <f t="shared" si="161"/>
        <v/>
      </c>
      <c r="W1459" s="120" t="str">
        <f t="shared" si="162"/>
        <v/>
      </c>
      <c r="X1459" s="42" t="str">
        <f t="shared" si="163"/>
        <v/>
      </c>
    </row>
    <row r="1460" spans="1:24" x14ac:dyDescent="0.25">
      <c r="A1460" s="13" t="str">
        <f t="shared" si="164"/>
        <v/>
      </c>
      <c r="B1460" s="75" t="str">
        <f>IF(Ansøgning!B1442="","",Ansøgning!B1442)</f>
        <v/>
      </c>
      <c r="C1460" s="75" t="str">
        <f>IF(Ansøgning!C1442="","",Ansøgning!C1442)</f>
        <v/>
      </c>
      <c r="D1460" s="75" t="str">
        <f>IF(Ansøgning!D1442="","",Ansøgning!D1442)</f>
        <v/>
      </c>
      <c r="E1460" s="76" t="str">
        <f>IF(Ansøgning!E1442="","",Ansøgning!E1442)</f>
        <v/>
      </c>
      <c r="F1460" s="76" t="str">
        <f>IF(Ansøgning!F1442="","",Ansøgning!F1442)</f>
        <v/>
      </c>
      <c r="G1460" s="33" t="str">
        <f>IF(OR(E1460="",F1460=""),"",NETWORKDAYS(E1460,F1460,Lister!$D$7:$D$13))</f>
        <v/>
      </c>
      <c r="H1460" s="76" t="str">
        <f>IF(Ansøgning!H1442="","",Ansøgning!H1442)</f>
        <v/>
      </c>
      <c r="I1460" s="32" t="str">
        <f t="shared" si="158"/>
        <v/>
      </c>
      <c r="J1460" s="77" t="str">
        <f>IF(Ansøgning!J1442="","",Ansøgning!J1442)</f>
        <v/>
      </c>
      <c r="K1460" s="77" t="str">
        <f>IF(Ansøgning!K1442="","",Ansøgning!K1442)</f>
        <v/>
      </c>
      <c r="L1460" s="46" t="str">
        <f t="shared" si="159"/>
        <v/>
      </c>
      <c r="M1460" s="78" t="str">
        <f>IF(Ansøgning!M1442="","",Ansøgning!M1442)</f>
        <v/>
      </c>
      <c r="N1460" s="31" t="str">
        <f t="shared" si="160"/>
        <v/>
      </c>
      <c r="O1460" s="78" t="str">
        <f>IF(Ansøgning!O1442="","",Ansøgning!O1442)</f>
        <v/>
      </c>
      <c r="P1460" s="78" t="str">
        <f>IF(Ansøgning!P1442="","",Ansøgning!P1442)</f>
        <v/>
      </c>
      <c r="Q1460" s="78" t="str">
        <f>IF(Ansøgning!Q1442="","",Ansøgning!Q1442)</f>
        <v/>
      </c>
      <c r="R1460" s="78" t="str">
        <f>IF(Ansøgning!R1442="","",Ansøgning!R1442)</f>
        <v/>
      </c>
      <c r="S1460" s="46" t="str">
        <f>IFERROR(MAX(IF(OR(O1460="",P1460=""),"",IF(AND(AND(MONTH(E1460)&gt;=7,MONTH(E1460)&lt;8),AND(MONTH(F1460)&gt;=7,MONTH(F1460)&lt;8)),(NETWORKDAYS(E1460,F1460,Lister!$D$7:$D$13)-O1460)*N1460/NETWORKDAYS(Lister!$D$19,Lister!$E$19,Lister!$D$7:$D$13),IF(AND(AND(MONTH(E1460)&gt;=7,MONTH(E1460)&lt;8),MONTH(F1460)&gt;7),(NETWORKDAYS(E1460,Lister!$E$19,Lister!$D$7:$D$13)-O1460)*N1460/NETWORKDAYS(Lister!$D$19,Lister!$E$19,Lister!$D$7:$D$13),IF(MONTH(E1460)&gt;7,0)))),0),"")</f>
        <v/>
      </c>
      <c r="T1460" s="46" t="str">
        <f>IFERROR(MAX(IF(OR(O1460="",P1460=""),"",IF(AND(AND(MONTH(E1460)&gt;=8,MONTH(E1460)&lt;9),AND(MONTH(F1460)&gt;=8,MONTH(F1460)&lt;9)),(NETWORKDAYS(E1460,F1460,Lister!$D$7:$D$13)-P1460)*N1460/NETWORKDAYS(Lister!$D$20,Lister!$E$20,Lister!$D$7:$D$13),IF(AND(MONTH(E1460)=7,MONTH(F1460)=8),(NETWORKDAYS(Lister!$D$20,F1460,Lister!$D$7:$D$13)-P1460)*N1460/NETWORKDAYS(Lister!$D$20,Lister!$E$20,Lister!$D$7:$D$13),IF(AND(MONTH(E1460)=7,MONTH(F1460)=7),0)))),0),"")</f>
        <v/>
      </c>
      <c r="U1460" s="78" t="str">
        <f>IF(Ansøgning!U1442="","",Ansøgning!U1442)</f>
        <v/>
      </c>
      <c r="V1460" s="119" t="str">
        <f t="shared" si="161"/>
        <v/>
      </c>
      <c r="W1460" s="120" t="str">
        <f t="shared" si="162"/>
        <v/>
      </c>
      <c r="X1460" s="42" t="str">
        <f t="shared" si="163"/>
        <v/>
      </c>
    </row>
    <row r="1461" spans="1:24" x14ac:dyDescent="0.25">
      <c r="A1461" s="13" t="str">
        <f t="shared" si="164"/>
        <v/>
      </c>
      <c r="B1461" s="75" t="str">
        <f>IF(Ansøgning!B1443="","",Ansøgning!B1443)</f>
        <v/>
      </c>
      <c r="C1461" s="75" t="str">
        <f>IF(Ansøgning!C1443="","",Ansøgning!C1443)</f>
        <v/>
      </c>
      <c r="D1461" s="75" t="str">
        <f>IF(Ansøgning!D1443="","",Ansøgning!D1443)</f>
        <v/>
      </c>
      <c r="E1461" s="76" t="str">
        <f>IF(Ansøgning!E1443="","",Ansøgning!E1443)</f>
        <v/>
      </c>
      <c r="F1461" s="76" t="str">
        <f>IF(Ansøgning!F1443="","",Ansøgning!F1443)</f>
        <v/>
      </c>
      <c r="G1461" s="33" t="str">
        <f>IF(OR(E1461="",F1461=""),"",NETWORKDAYS(E1461,F1461,Lister!$D$7:$D$13))</f>
        <v/>
      </c>
      <c r="H1461" s="76" t="str">
        <f>IF(Ansøgning!H1443="","",Ansøgning!H1443)</f>
        <v/>
      </c>
      <c r="I1461" s="32" t="str">
        <f t="shared" si="158"/>
        <v/>
      </c>
      <c r="J1461" s="77" t="str">
        <f>IF(Ansøgning!J1443="","",Ansøgning!J1443)</f>
        <v/>
      </c>
      <c r="K1461" s="77" t="str">
        <f>IF(Ansøgning!K1443="","",Ansøgning!K1443)</f>
        <v/>
      </c>
      <c r="L1461" s="46" t="str">
        <f t="shared" si="159"/>
        <v/>
      </c>
      <c r="M1461" s="78" t="str">
        <f>IF(Ansøgning!M1443="","",Ansøgning!M1443)</f>
        <v/>
      </c>
      <c r="N1461" s="31" t="str">
        <f t="shared" si="160"/>
        <v/>
      </c>
      <c r="O1461" s="78" t="str">
        <f>IF(Ansøgning!O1443="","",Ansøgning!O1443)</f>
        <v/>
      </c>
      <c r="P1461" s="78" t="str">
        <f>IF(Ansøgning!P1443="","",Ansøgning!P1443)</f>
        <v/>
      </c>
      <c r="Q1461" s="78" t="str">
        <f>IF(Ansøgning!Q1443="","",Ansøgning!Q1443)</f>
        <v/>
      </c>
      <c r="R1461" s="78" t="str">
        <f>IF(Ansøgning!R1443="","",Ansøgning!R1443)</f>
        <v/>
      </c>
      <c r="S1461" s="46" t="str">
        <f>IFERROR(MAX(IF(OR(O1461="",P1461=""),"",IF(AND(AND(MONTH(E1461)&gt;=7,MONTH(E1461)&lt;8),AND(MONTH(F1461)&gt;=7,MONTH(F1461)&lt;8)),(NETWORKDAYS(E1461,F1461,Lister!$D$7:$D$13)-O1461)*N1461/NETWORKDAYS(Lister!$D$19,Lister!$E$19,Lister!$D$7:$D$13),IF(AND(AND(MONTH(E1461)&gt;=7,MONTH(E1461)&lt;8),MONTH(F1461)&gt;7),(NETWORKDAYS(E1461,Lister!$E$19,Lister!$D$7:$D$13)-O1461)*N1461/NETWORKDAYS(Lister!$D$19,Lister!$E$19,Lister!$D$7:$D$13),IF(MONTH(E1461)&gt;7,0)))),0),"")</f>
        <v/>
      </c>
      <c r="T1461" s="46" t="str">
        <f>IFERROR(MAX(IF(OR(O1461="",P1461=""),"",IF(AND(AND(MONTH(E1461)&gt;=8,MONTH(E1461)&lt;9),AND(MONTH(F1461)&gt;=8,MONTH(F1461)&lt;9)),(NETWORKDAYS(E1461,F1461,Lister!$D$7:$D$13)-P1461)*N1461/NETWORKDAYS(Lister!$D$20,Lister!$E$20,Lister!$D$7:$D$13),IF(AND(MONTH(E1461)=7,MONTH(F1461)=8),(NETWORKDAYS(Lister!$D$20,F1461,Lister!$D$7:$D$13)-P1461)*N1461/NETWORKDAYS(Lister!$D$20,Lister!$E$20,Lister!$D$7:$D$13),IF(AND(MONTH(E1461)=7,MONTH(F1461)=7),0)))),0),"")</f>
        <v/>
      </c>
      <c r="U1461" s="78" t="str">
        <f>IF(Ansøgning!U1443="","",Ansøgning!U1443)</f>
        <v/>
      </c>
      <c r="V1461" s="119" t="str">
        <f t="shared" si="161"/>
        <v/>
      </c>
      <c r="W1461" s="120" t="str">
        <f t="shared" si="162"/>
        <v/>
      </c>
      <c r="X1461" s="42" t="str">
        <f t="shared" si="163"/>
        <v/>
      </c>
    </row>
    <row r="1462" spans="1:24" x14ac:dyDescent="0.25">
      <c r="A1462" s="13" t="str">
        <f t="shared" si="164"/>
        <v/>
      </c>
      <c r="B1462" s="75" t="str">
        <f>IF(Ansøgning!B1444="","",Ansøgning!B1444)</f>
        <v/>
      </c>
      <c r="C1462" s="75" t="str">
        <f>IF(Ansøgning!C1444="","",Ansøgning!C1444)</f>
        <v/>
      </c>
      <c r="D1462" s="75" t="str">
        <f>IF(Ansøgning!D1444="","",Ansøgning!D1444)</f>
        <v/>
      </c>
      <c r="E1462" s="76" t="str">
        <f>IF(Ansøgning!E1444="","",Ansøgning!E1444)</f>
        <v/>
      </c>
      <c r="F1462" s="76" t="str">
        <f>IF(Ansøgning!F1444="","",Ansøgning!F1444)</f>
        <v/>
      </c>
      <c r="G1462" s="33" t="str">
        <f>IF(OR(E1462="",F1462=""),"",NETWORKDAYS(E1462,F1462,Lister!$D$7:$D$13))</f>
        <v/>
      </c>
      <c r="H1462" s="76" t="str">
        <f>IF(Ansøgning!H1444="","",Ansøgning!H1444)</f>
        <v/>
      </c>
      <c r="I1462" s="32" t="str">
        <f t="shared" si="158"/>
        <v/>
      </c>
      <c r="J1462" s="77" t="str">
        <f>IF(Ansøgning!J1444="","",Ansøgning!J1444)</f>
        <v/>
      </c>
      <c r="K1462" s="77" t="str">
        <f>IF(Ansøgning!K1444="","",Ansøgning!K1444)</f>
        <v/>
      </c>
      <c r="L1462" s="46" t="str">
        <f t="shared" si="159"/>
        <v/>
      </c>
      <c r="M1462" s="78" t="str">
        <f>IF(Ansøgning!M1444="","",Ansøgning!M1444)</f>
        <v/>
      </c>
      <c r="N1462" s="31" t="str">
        <f t="shared" si="160"/>
        <v/>
      </c>
      <c r="O1462" s="78" t="str">
        <f>IF(Ansøgning!O1444="","",Ansøgning!O1444)</f>
        <v/>
      </c>
      <c r="P1462" s="78" t="str">
        <f>IF(Ansøgning!P1444="","",Ansøgning!P1444)</f>
        <v/>
      </c>
      <c r="Q1462" s="78" t="str">
        <f>IF(Ansøgning!Q1444="","",Ansøgning!Q1444)</f>
        <v/>
      </c>
      <c r="R1462" s="78" t="str">
        <f>IF(Ansøgning!R1444="","",Ansøgning!R1444)</f>
        <v/>
      </c>
      <c r="S1462" s="46" t="str">
        <f>IFERROR(MAX(IF(OR(O1462="",P1462=""),"",IF(AND(AND(MONTH(E1462)&gt;=7,MONTH(E1462)&lt;8),AND(MONTH(F1462)&gt;=7,MONTH(F1462)&lt;8)),(NETWORKDAYS(E1462,F1462,Lister!$D$7:$D$13)-O1462)*N1462/NETWORKDAYS(Lister!$D$19,Lister!$E$19,Lister!$D$7:$D$13),IF(AND(AND(MONTH(E1462)&gt;=7,MONTH(E1462)&lt;8),MONTH(F1462)&gt;7),(NETWORKDAYS(E1462,Lister!$E$19,Lister!$D$7:$D$13)-O1462)*N1462/NETWORKDAYS(Lister!$D$19,Lister!$E$19,Lister!$D$7:$D$13),IF(MONTH(E1462)&gt;7,0)))),0),"")</f>
        <v/>
      </c>
      <c r="T1462" s="46" t="str">
        <f>IFERROR(MAX(IF(OR(O1462="",P1462=""),"",IF(AND(AND(MONTH(E1462)&gt;=8,MONTH(E1462)&lt;9),AND(MONTH(F1462)&gt;=8,MONTH(F1462)&lt;9)),(NETWORKDAYS(E1462,F1462,Lister!$D$7:$D$13)-P1462)*N1462/NETWORKDAYS(Lister!$D$20,Lister!$E$20,Lister!$D$7:$D$13),IF(AND(MONTH(E1462)=7,MONTH(F1462)=8),(NETWORKDAYS(Lister!$D$20,F1462,Lister!$D$7:$D$13)-P1462)*N1462/NETWORKDAYS(Lister!$D$20,Lister!$E$20,Lister!$D$7:$D$13),IF(AND(MONTH(E1462)=7,MONTH(F1462)=7),0)))),0),"")</f>
        <v/>
      </c>
      <c r="U1462" s="78" t="str">
        <f>IF(Ansøgning!U1444="","",Ansøgning!U1444)</f>
        <v/>
      </c>
      <c r="V1462" s="119" t="str">
        <f t="shared" si="161"/>
        <v/>
      </c>
      <c r="W1462" s="120" t="str">
        <f t="shared" si="162"/>
        <v/>
      </c>
      <c r="X1462" s="42" t="str">
        <f t="shared" si="163"/>
        <v/>
      </c>
    </row>
    <row r="1463" spans="1:24" x14ac:dyDescent="0.25">
      <c r="A1463" s="13" t="str">
        <f t="shared" si="164"/>
        <v/>
      </c>
      <c r="B1463" s="75" t="str">
        <f>IF(Ansøgning!B1445="","",Ansøgning!B1445)</f>
        <v/>
      </c>
      <c r="C1463" s="75" t="str">
        <f>IF(Ansøgning!C1445="","",Ansøgning!C1445)</f>
        <v/>
      </c>
      <c r="D1463" s="75" t="str">
        <f>IF(Ansøgning!D1445="","",Ansøgning!D1445)</f>
        <v/>
      </c>
      <c r="E1463" s="76" t="str">
        <f>IF(Ansøgning!E1445="","",Ansøgning!E1445)</f>
        <v/>
      </c>
      <c r="F1463" s="76" t="str">
        <f>IF(Ansøgning!F1445="","",Ansøgning!F1445)</f>
        <v/>
      </c>
      <c r="G1463" s="33" t="str">
        <f>IF(OR(E1463="",F1463=""),"",NETWORKDAYS(E1463,F1463,Lister!$D$7:$D$13))</f>
        <v/>
      </c>
      <c r="H1463" s="76" t="str">
        <f>IF(Ansøgning!H1445="","",Ansøgning!H1445)</f>
        <v/>
      </c>
      <c r="I1463" s="32" t="str">
        <f t="shared" si="158"/>
        <v/>
      </c>
      <c r="J1463" s="77" t="str">
        <f>IF(Ansøgning!J1445="","",Ansøgning!J1445)</f>
        <v/>
      </c>
      <c r="K1463" s="77" t="str">
        <f>IF(Ansøgning!K1445="","",Ansøgning!K1445)</f>
        <v/>
      </c>
      <c r="L1463" s="46" t="str">
        <f t="shared" si="159"/>
        <v/>
      </c>
      <c r="M1463" s="78" t="str">
        <f>IF(Ansøgning!M1445="","",Ansøgning!M1445)</f>
        <v/>
      </c>
      <c r="N1463" s="31" t="str">
        <f t="shared" si="160"/>
        <v/>
      </c>
      <c r="O1463" s="78" t="str">
        <f>IF(Ansøgning!O1445="","",Ansøgning!O1445)</f>
        <v/>
      </c>
      <c r="P1463" s="78" t="str">
        <f>IF(Ansøgning!P1445="","",Ansøgning!P1445)</f>
        <v/>
      </c>
      <c r="Q1463" s="78" t="str">
        <f>IF(Ansøgning!Q1445="","",Ansøgning!Q1445)</f>
        <v/>
      </c>
      <c r="R1463" s="78" t="str">
        <f>IF(Ansøgning!R1445="","",Ansøgning!R1445)</f>
        <v/>
      </c>
      <c r="S1463" s="46" t="str">
        <f>IFERROR(MAX(IF(OR(O1463="",P1463=""),"",IF(AND(AND(MONTH(E1463)&gt;=7,MONTH(E1463)&lt;8),AND(MONTH(F1463)&gt;=7,MONTH(F1463)&lt;8)),(NETWORKDAYS(E1463,F1463,Lister!$D$7:$D$13)-O1463)*N1463/NETWORKDAYS(Lister!$D$19,Lister!$E$19,Lister!$D$7:$D$13),IF(AND(AND(MONTH(E1463)&gt;=7,MONTH(E1463)&lt;8),MONTH(F1463)&gt;7),(NETWORKDAYS(E1463,Lister!$E$19,Lister!$D$7:$D$13)-O1463)*N1463/NETWORKDAYS(Lister!$D$19,Lister!$E$19,Lister!$D$7:$D$13),IF(MONTH(E1463)&gt;7,0)))),0),"")</f>
        <v/>
      </c>
      <c r="T1463" s="46" t="str">
        <f>IFERROR(MAX(IF(OR(O1463="",P1463=""),"",IF(AND(AND(MONTH(E1463)&gt;=8,MONTH(E1463)&lt;9),AND(MONTH(F1463)&gt;=8,MONTH(F1463)&lt;9)),(NETWORKDAYS(E1463,F1463,Lister!$D$7:$D$13)-P1463)*N1463/NETWORKDAYS(Lister!$D$20,Lister!$E$20,Lister!$D$7:$D$13),IF(AND(MONTH(E1463)=7,MONTH(F1463)=8),(NETWORKDAYS(Lister!$D$20,F1463,Lister!$D$7:$D$13)-P1463)*N1463/NETWORKDAYS(Lister!$D$20,Lister!$E$20,Lister!$D$7:$D$13),IF(AND(MONTH(E1463)=7,MONTH(F1463)=7),0)))),0),"")</f>
        <v/>
      </c>
      <c r="U1463" s="78" t="str">
        <f>IF(Ansøgning!U1445="","",Ansøgning!U1445)</f>
        <v/>
      </c>
      <c r="V1463" s="119" t="str">
        <f t="shared" si="161"/>
        <v/>
      </c>
      <c r="W1463" s="120" t="str">
        <f t="shared" si="162"/>
        <v/>
      </c>
      <c r="X1463" s="42" t="str">
        <f t="shared" si="163"/>
        <v/>
      </c>
    </row>
    <row r="1464" spans="1:24" x14ac:dyDescent="0.25">
      <c r="A1464" s="13" t="str">
        <f t="shared" si="164"/>
        <v/>
      </c>
      <c r="B1464" s="75" t="str">
        <f>IF(Ansøgning!B1446="","",Ansøgning!B1446)</f>
        <v/>
      </c>
      <c r="C1464" s="75" t="str">
        <f>IF(Ansøgning!C1446="","",Ansøgning!C1446)</f>
        <v/>
      </c>
      <c r="D1464" s="75" t="str">
        <f>IF(Ansøgning!D1446="","",Ansøgning!D1446)</f>
        <v/>
      </c>
      <c r="E1464" s="76" t="str">
        <f>IF(Ansøgning!E1446="","",Ansøgning!E1446)</f>
        <v/>
      </c>
      <c r="F1464" s="76" t="str">
        <f>IF(Ansøgning!F1446="","",Ansøgning!F1446)</f>
        <v/>
      </c>
      <c r="G1464" s="33" t="str">
        <f>IF(OR(E1464="",F1464=""),"",NETWORKDAYS(E1464,F1464,Lister!$D$7:$D$13))</f>
        <v/>
      </c>
      <c r="H1464" s="76" t="str">
        <f>IF(Ansøgning!H1446="","",Ansøgning!H1446)</f>
        <v/>
      </c>
      <c r="I1464" s="32" t="str">
        <f t="shared" si="158"/>
        <v/>
      </c>
      <c r="J1464" s="77" t="str">
        <f>IF(Ansøgning!J1446="","",Ansøgning!J1446)</f>
        <v/>
      </c>
      <c r="K1464" s="77" t="str">
        <f>IF(Ansøgning!K1446="","",Ansøgning!K1446)</f>
        <v/>
      </c>
      <c r="L1464" s="46" t="str">
        <f t="shared" si="159"/>
        <v/>
      </c>
      <c r="M1464" s="78" t="str">
        <f>IF(Ansøgning!M1446="","",Ansøgning!M1446)</f>
        <v/>
      </c>
      <c r="N1464" s="31" t="str">
        <f t="shared" si="160"/>
        <v/>
      </c>
      <c r="O1464" s="78" t="str">
        <f>IF(Ansøgning!O1446="","",Ansøgning!O1446)</f>
        <v/>
      </c>
      <c r="P1464" s="78" t="str">
        <f>IF(Ansøgning!P1446="","",Ansøgning!P1446)</f>
        <v/>
      </c>
      <c r="Q1464" s="78" t="str">
        <f>IF(Ansøgning!Q1446="","",Ansøgning!Q1446)</f>
        <v/>
      </c>
      <c r="R1464" s="78" t="str">
        <f>IF(Ansøgning!R1446="","",Ansøgning!R1446)</f>
        <v/>
      </c>
      <c r="S1464" s="46" t="str">
        <f>IFERROR(MAX(IF(OR(O1464="",P1464=""),"",IF(AND(AND(MONTH(E1464)&gt;=7,MONTH(E1464)&lt;8),AND(MONTH(F1464)&gt;=7,MONTH(F1464)&lt;8)),(NETWORKDAYS(E1464,F1464,Lister!$D$7:$D$13)-O1464)*N1464/NETWORKDAYS(Lister!$D$19,Lister!$E$19,Lister!$D$7:$D$13),IF(AND(AND(MONTH(E1464)&gt;=7,MONTH(E1464)&lt;8),MONTH(F1464)&gt;7),(NETWORKDAYS(E1464,Lister!$E$19,Lister!$D$7:$D$13)-O1464)*N1464/NETWORKDAYS(Lister!$D$19,Lister!$E$19,Lister!$D$7:$D$13),IF(MONTH(E1464)&gt;7,0)))),0),"")</f>
        <v/>
      </c>
      <c r="T1464" s="46" t="str">
        <f>IFERROR(MAX(IF(OR(O1464="",P1464=""),"",IF(AND(AND(MONTH(E1464)&gt;=8,MONTH(E1464)&lt;9),AND(MONTH(F1464)&gt;=8,MONTH(F1464)&lt;9)),(NETWORKDAYS(E1464,F1464,Lister!$D$7:$D$13)-P1464)*N1464/NETWORKDAYS(Lister!$D$20,Lister!$E$20,Lister!$D$7:$D$13),IF(AND(MONTH(E1464)=7,MONTH(F1464)=8),(NETWORKDAYS(Lister!$D$20,F1464,Lister!$D$7:$D$13)-P1464)*N1464/NETWORKDAYS(Lister!$D$20,Lister!$E$20,Lister!$D$7:$D$13),IF(AND(MONTH(E1464)=7,MONTH(F1464)=7),0)))),0),"")</f>
        <v/>
      </c>
      <c r="U1464" s="78" t="str">
        <f>IF(Ansøgning!U1446="","",Ansøgning!U1446)</f>
        <v/>
      </c>
      <c r="V1464" s="119" t="str">
        <f t="shared" si="161"/>
        <v/>
      </c>
      <c r="W1464" s="120" t="str">
        <f t="shared" si="162"/>
        <v/>
      </c>
      <c r="X1464" s="42" t="str">
        <f t="shared" si="163"/>
        <v/>
      </c>
    </row>
    <row r="1465" spans="1:24" x14ac:dyDescent="0.25">
      <c r="A1465" s="13" t="str">
        <f t="shared" si="164"/>
        <v/>
      </c>
      <c r="B1465" s="75" t="str">
        <f>IF(Ansøgning!B1447="","",Ansøgning!B1447)</f>
        <v/>
      </c>
      <c r="C1465" s="75" t="str">
        <f>IF(Ansøgning!C1447="","",Ansøgning!C1447)</f>
        <v/>
      </c>
      <c r="D1465" s="75" t="str">
        <f>IF(Ansøgning!D1447="","",Ansøgning!D1447)</f>
        <v/>
      </c>
      <c r="E1465" s="76" t="str">
        <f>IF(Ansøgning!E1447="","",Ansøgning!E1447)</f>
        <v/>
      </c>
      <c r="F1465" s="76" t="str">
        <f>IF(Ansøgning!F1447="","",Ansøgning!F1447)</f>
        <v/>
      </c>
      <c r="G1465" s="33" t="str">
        <f>IF(OR(E1465="",F1465=""),"",NETWORKDAYS(E1465,F1465,Lister!$D$7:$D$13))</f>
        <v/>
      </c>
      <c r="H1465" s="76" t="str">
        <f>IF(Ansøgning!H1447="","",Ansøgning!H1447)</f>
        <v/>
      </c>
      <c r="I1465" s="32" t="str">
        <f t="shared" si="158"/>
        <v/>
      </c>
      <c r="J1465" s="77" t="str">
        <f>IF(Ansøgning!J1447="","",Ansøgning!J1447)</f>
        <v/>
      </c>
      <c r="K1465" s="77" t="str">
        <f>IF(Ansøgning!K1447="","",Ansøgning!K1447)</f>
        <v/>
      </c>
      <c r="L1465" s="46" t="str">
        <f t="shared" si="159"/>
        <v/>
      </c>
      <c r="M1465" s="78" t="str">
        <f>IF(Ansøgning!M1447="","",Ansøgning!M1447)</f>
        <v/>
      </c>
      <c r="N1465" s="31" t="str">
        <f t="shared" si="160"/>
        <v/>
      </c>
      <c r="O1465" s="78" t="str">
        <f>IF(Ansøgning!O1447="","",Ansøgning!O1447)</f>
        <v/>
      </c>
      <c r="P1465" s="78" t="str">
        <f>IF(Ansøgning!P1447="","",Ansøgning!P1447)</f>
        <v/>
      </c>
      <c r="Q1465" s="78" t="str">
        <f>IF(Ansøgning!Q1447="","",Ansøgning!Q1447)</f>
        <v/>
      </c>
      <c r="R1465" s="78" t="str">
        <f>IF(Ansøgning!R1447="","",Ansøgning!R1447)</f>
        <v/>
      </c>
      <c r="S1465" s="46" t="str">
        <f>IFERROR(MAX(IF(OR(O1465="",P1465=""),"",IF(AND(AND(MONTH(E1465)&gt;=7,MONTH(E1465)&lt;8),AND(MONTH(F1465)&gt;=7,MONTH(F1465)&lt;8)),(NETWORKDAYS(E1465,F1465,Lister!$D$7:$D$13)-O1465)*N1465/NETWORKDAYS(Lister!$D$19,Lister!$E$19,Lister!$D$7:$D$13),IF(AND(AND(MONTH(E1465)&gt;=7,MONTH(E1465)&lt;8),MONTH(F1465)&gt;7),(NETWORKDAYS(E1465,Lister!$E$19,Lister!$D$7:$D$13)-O1465)*N1465/NETWORKDAYS(Lister!$D$19,Lister!$E$19,Lister!$D$7:$D$13),IF(MONTH(E1465)&gt;7,0)))),0),"")</f>
        <v/>
      </c>
      <c r="T1465" s="46" t="str">
        <f>IFERROR(MAX(IF(OR(O1465="",P1465=""),"",IF(AND(AND(MONTH(E1465)&gt;=8,MONTH(E1465)&lt;9),AND(MONTH(F1465)&gt;=8,MONTH(F1465)&lt;9)),(NETWORKDAYS(E1465,F1465,Lister!$D$7:$D$13)-P1465)*N1465/NETWORKDAYS(Lister!$D$20,Lister!$E$20,Lister!$D$7:$D$13),IF(AND(MONTH(E1465)=7,MONTH(F1465)=8),(NETWORKDAYS(Lister!$D$20,F1465,Lister!$D$7:$D$13)-P1465)*N1465/NETWORKDAYS(Lister!$D$20,Lister!$E$20,Lister!$D$7:$D$13),IF(AND(MONTH(E1465)=7,MONTH(F1465)=7),0)))),0),"")</f>
        <v/>
      </c>
      <c r="U1465" s="78" t="str">
        <f>IF(Ansøgning!U1447="","",Ansøgning!U1447)</f>
        <v/>
      </c>
      <c r="V1465" s="119" t="str">
        <f t="shared" si="161"/>
        <v/>
      </c>
      <c r="W1465" s="120" t="str">
        <f t="shared" si="162"/>
        <v/>
      </c>
      <c r="X1465" s="42" t="str">
        <f t="shared" si="163"/>
        <v/>
      </c>
    </row>
    <row r="1466" spans="1:24" x14ac:dyDescent="0.25">
      <c r="A1466" s="13" t="str">
        <f t="shared" si="164"/>
        <v/>
      </c>
      <c r="B1466" s="75" t="str">
        <f>IF(Ansøgning!B1448="","",Ansøgning!B1448)</f>
        <v/>
      </c>
      <c r="C1466" s="75" t="str">
        <f>IF(Ansøgning!C1448="","",Ansøgning!C1448)</f>
        <v/>
      </c>
      <c r="D1466" s="75" t="str">
        <f>IF(Ansøgning!D1448="","",Ansøgning!D1448)</f>
        <v/>
      </c>
      <c r="E1466" s="76" t="str">
        <f>IF(Ansøgning!E1448="","",Ansøgning!E1448)</f>
        <v/>
      </c>
      <c r="F1466" s="76" t="str">
        <f>IF(Ansøgning!F1448="","",Ansøgning!F1448)</f>
        <v/>
      </c>
      <c r="G1466" s="33" t="str">
        <f>IF(OR(E1466="",F1466=""),"",NETWORKDAYS(E1466,F1466,Lister!$D$7:$D$13))</f>
        <v/>
      </c>
      <c r="H1466" s="76" t="str">
        <f>IF(Ansøgning!H1448="","",Ansøgning!H1448)</f>
        <v/>
      </c>
      <c r="I1466" s="32" t="str">
        <f t="shared" si="158"/>
        <v/>
      </c>
      <c r="J1466" s="77" t="str">
        <f>IF(Ansøgning!J1448="","",Ansøgning!J1448)</f>
        <v/>
      </c>
      <c r="K1466" s="77" t="str">
        <f>IF(Ansøgning!K1448="","",Ansøgning!K1448)</f>
        <v/>
      </c>
      <c r="L1466" s="46" t="str">
        <f t="shared" si="159"/>
        <v/>
      </c>
      <c r="M1466" s="78" t="str">
        <f>IF(Ansøgning!M1448="","",Ansøgning!M1448)</f>
        <v/>
      </c>
      <c r="N1466" s="31" t="str">
        <f t="shared" si="160"/>
        <v/>
      </c>
      <c r="O1466" s="78" t="str">
        <f>IF(Ansøgning!O1448="","",Ansøgning!O1448)</f>
        <v/>
      </c>
      <c r="P1466" s="78" t="str">
        <f>IF(Ansøgning!P1448="","",Ansøgning!P1448)</f>
        <v/>
      </c>
      <c r="Q1466" s="78" t="str">
        <f>IF(Ansøgning!Q1448="","",Ansøgning!Q1448)</f>
        <v/>
      </c>
      <c r="R1466" s="78" t="str">
        <f>IF(Ansøgning!R1448="","",Ansøgning!R1448)</f>
        <v/>
      </c>
      <c r="S1466" s="46" t="str">
        <f>IFERROR(MAX(IF(OR(O1466="",P1466=""),"",IF(AND(AND(MONTH(E1466)&gt;=7,MONTH(E1466)&lt;8),AND(MONTH(F1466)&gt;=7,MONTH(F1466)&lt;8)),(NETWORKDAYS(E1466,F1466,Lister!$D$7:$D$13)-O1466)*N1466/NETWORKDAYS(Lister!$D$19,Lister!$E$19,Lister!$D$7:$D$13),IF(AND(AND(MONTH(E1466)&gt;=7,MONTH(E1466)&lt;8),MONTH(F1466)&gt;7),(NETWORKDAYS(E1466,Lister!$E$19,Lister!$D$7:$D$13)-O1466)*N1466/NETWORKDAYS(Lister!$D$19,Lister!$E$19,Lister!$D$7:$D$13),IF(MONTH(E1466)&gt;7,0)))),0),"")</f>
        <v/>
      </c>
      <c r="T1466" s="46" t="str">
        <f>IFERROR(MAX(IF(OR(O1466="",P1466=""),"",IF(AND(AND(MONTH(E1466)&gt;=8,MONTH(E1466)&lt;9),AND(MONTH(F1466)&gt;=8,MONTH(F1466)&lt;9)),(NETWORKDAYS(E1466,F1466,Lister!$D$7:$D$13)-P1466)*N1466/NETWORKDAYS(Lister!$D$20,Lister!$E$20,Lister!$D$7:$D$13),IF(AND(MONTH(E1466)=7,MONTH(F1466)=8),(NETWORKDAYS(Lister!$D$20,F1466,Lister!$D$7:$D$13)-P1466)*N1466/NETWORKDAYS(Lister!$D$20,Lister!$E$20,Lister!$D$7:$D$13),IF(AND(MONTH(E1466)=7,MONTH(F1466)=7),0)))),0),"")</f>
        <v/>
      </c>
      <c r="U1466" s="78" t="str">
        <f>IF(Ansøgning!U1448="","",Ansøgning!U1448)</f>
        <v/>
      </c>
      <c r="V1466" s="119" t="str">
        <f t="shared" si="161"/>
        <v/>
      </c>
      <c r="W1466" s="120" t="str">
        <f t="shared" si="162"/>
        <v/>
      </c>
      <c r="X1466" s="42" t="str">
        <f t="shared" si="163"/>
        <v/>
      </c>
    </row>
    <row r="1467" spans="1:24" x14ac:dyDescent="0.25">
      <c r="A1467" s="13" t="str">
        <f t="shared" si="164"/>
        <v/>
      </c>
      <c r="B1467" s="75" t="str">
        <f>IF(Ansøgning!B1449="","",Ansøgning!B1449)</f>
        <v/>
      </c>
      <c r="C1467" s="75" t="str">
        <f>IF(Ansøgning!C1449="","",Ansøgning!C1449)</f>
        <v/>
      </c>
      <c r="D1467" s="75" t="str">
        <f>IF(Ansøgning!D1449="","",Ansøgning!D1449)</f>
        <v/>
      </c>
      <c r="E1467" s="76" t="str">
        <f>IF(Ansøgning!E1449="","",Ansøgning!E1449)</f>
        <v/>
      </c>
      <c r="F1467" s="76" t="str">
        <f>IF(Ansøgning!F1449="","",Ansøgning!F1449)</f>
        <v/>
      </c>
      <c r="G1467" s="33" t="str">
        <f>IF(OR(E1467="",F1467=""),"",NETWORKDAYS(E1467,F1467,Lister!$D$7:$D$13))</f>
        <v/>
      </c>
      <c r="H1467" s="76" t="str">
        <f>IF(Ansøgning!H1449="","",Ansøgning!H1449)</f>
        <v/>
      </c>
      <c r="I1467" s="32" t="str">
        <f t="shared" si="158"/>
        <v/>
      </c>
      <c r="J1467" s="77" t="str">
        <f>IF(Ansøgning!J1449="","",Ansøgning!J1449)</f>
        <v/>
      </c>
      <c r="K1467" s="77" t="str">
        <f>IF(Ansøgning!K1449="","",Ansøgning!K1449)</f>
        <v/>
      </c>
      <c r="L1467" s="46" t="str">
        <f t="shared" si="159"/>
        <v/>
      </c>
      <c r="M1467" s="78" t="str">
        <f>IF(Ansøgning!M1449="","",Ansøgning!M1449)</f>
        <v/>
      </c>
      <c r="N1467" s="31" t="str">
        <f t="shared" si="160"/>
        <v/>
      </c>
      <c r="O1467" s="78" t="str">
        <f>IF(Ansøgning!O1449="","",Ansøgning!O1449)</f>
        <v/>
      </c>
      <c r="P1467" s="78" t="str">
        <f>IF(Ansøgning!P1449="","",Ansøgning!P1449)</f>
        <v/>
      </c>
      <c r="Q1467" s="78" t="str">
        <f>IF(Ansøgning!Q1449="","",Ansøgning!Q1449)</f>
        <v/>
      </c>
      <c r="R1467" s="78" t="str">
        <f>IF(Ansøgning!R1449="","",Ansøgning!R1449)</f>
        <v/>
      </c>
      <c r="S1467" s="46" t="str">
        <f>IFERROR(MAX(IF(OR(O1467="",P1467=""),"",IF(AND(AND(MONTH(E1467)&gt;=7,MONTH(E1467)&lt;8),AND(MONTH(F1467)&gt;=7,MONTH(F1467)&lt;8)),(NETWORKDAYS(E1467,F1467,Lister!$D$7:$D$13)-O1467)*N1467/NETWORKDAYS(Lister!$D$19,Lister!$E$19,Lister!$D$7:$D$13),IF(AND(AND(MONTH(E1467)&gt;=7,MONTH(E1467)&lt;8),MONTH(F1467)&gt;7),(NETWORKDAYS(E1467,Lister!$E$19,Lister!$D$7:$D$13)-O1467)*N1467/NETWORKDAYS(Lister!$D$19,Lister!$E$19,Lister!$D$7:$D$13),IF(MONTH(E1467)&gt;7,0)))),0),"")</f>
        <v/>
      </c>
      <c r="T1467" s="46" t="str">
        <f>IFERROR(MAX(IF(OR(O1467="",P1467=""),"",IF(AND(AND(MONTH(E1467)&gt;=8,MONTH(E1467)&lt;9),AND(MONTH(F1467)&gt;=8,MONTH(F1467)&lt;9)),(NETWORKDAYS(E1467,F1467,Lister!$D$7:$D$13)-P1467)*N1467/NETWORKDAYS(Lister!$D$20,Lister!$E$20,Lister!$D$7:$D$13),IF(AND(MONTH(E1467)=7,MONTH(F1467)=8),(NETWORKDAYS(Lister!$D$20,F1467,Lister!$D$7:$D$13)-P1467)*N1467/NETWORKDAYS(Lister!$D$20,Lister!$E$20,Lister!$D$7:$D$13),IF(AND(MONTH(E1467)=7,MONTH(F1467)=7),0)))),0),"")</f>
        <v/>
      </c>
      <c r="U1467" s="78" t="str">
        <f>IF(Ansøgning!U1449="","",Ansøgning!U1449)</f>
        <v/>
      </c>
      <c r="V1467" s="119" t="str">
        <f t="shared" si="161"/>
        <v/>
      </c>
      <c r="W1467" s="120" t="str">
        <f t="shared" si="162"/>
        <v/>
      </c>
      <c r="X1467" s="42" t="str">
        <f t="shared" si="163"/>
        <v/>
      </c>
    </row>
    <row r="1468" spans="1:24" x14ac:dyDescent="0.25">
      <c r="A1468" s="13" t="str">
        <f t="shared" si="164"/>
        <v/>
      </c>
      <c r="B1468" s="75" t="str">
        <f>IF(Ansøgning!B1450="","",Ansøgning!B1450)</f>
        <v/>
      </c>
      <c r="C1468" s="75" t="str">
        <f>IF(Ansøgning!C1450="","",Ansøgning!C1450)</f>
        <v/>
      </c>
      <c r="D1468" s="75" t="str">
        <f>IF(Ansøgning!D1450="","",Ansøgning!D1450)</f>
        <v/>
      </c>
      <c r="E1468" s="76" t="str">
        <f>IF(Ansøgning!E1450="","",Ansøgning!E1450)</f>
        <v/>
      </c>
      <c r="F1468" s="76" t="str">
        <f>IF(Ansøgning!F1450="","",Ansøgning!F1450)</f>
        <v/>
      </c>
      <c r="G1468" s="33" t="str">
        <f>IF(OR(E1468="",F1468=""),"",NETWORKDAYS(E1468,F1468,Lister!$D$7:$D$13))</f>
        <v/>
      </c>
      <c r="H1468" s="76" t="str">
        <f>IF(Ansøgning!H1450="","",Ansøgning!H1450)</f>
        <v/>
      </c>
      <c r="I1468" s="32" t="str">
        <f t="shared" si="158"/>
        <v/>
      </c>
      <c r="J1468" s="77" t="str">
        <f>IF(Ansøgning!J1450="","",Ansøgning!J1450)</f>
        <v/>
      </c>
      <c r="K1468" s="77" t="str">
        <f>IF(Ansøgning!K1450="","",Ansøgning!K1450)</f>
        <v/>
      </c>
      <c r="L1468" s="46" t="str">
        <f t="shared" si="159"/>
        <v/>
      </c>
      <c r="M1468" s="78" t="str">
        <f>IF(Ansøgning!M1450="","",Ansøgning!M1450)</f>
        <v/>
      </c>
      <c r="N1468" s="31" t="str">
        <f t="shared" si="160"/>
        <v/>
      </c>
      <c r="O1468" s="78" t="str">
        <f>IF(Ansøgning!O1450="","",Ansøgning!O1450)</f>
        <v/>
      </c>
      <c r="P1468" s="78" t="str">
        <f>IF(Ansøgning!P1450="","",Ansøgning!P1450)</f>
        <v/>
      </c>
      <c r="Q1468" s="78" t="str">
        <f>IF(Ansøgning!Q1450="","",Ansøgning!Q1450)</f>
        <v/>
      </c>
      <c r="R1468" s="78" t="str">
        <f>IF(Ansøgning!R1450="","",Ansøgning!R1450)</f>
        <v/>
      </c>
      <c r="S1468" s="46" t="str">
        <f>IFERROR(MAX(IF(OR(O1468="",P1468=""),"",IF(AND(AND(MONTH(E1468)&gt;=7,MONTH(E1468)&lt;8),AND(MONTH(F1468)&gt;=7,MONTH(F1468)&lt;8)),(NETWORKDAYS(E1468,F1468,Lister!$D$7:$D$13)-O1468)*N1468/NETWORKDAYS(Lister!$D$19,Lister!$E$19,Lister!$D$7:$D$13),IF(AND(AND(MONTH(E1468)&gt;=7,MONTH(E1468)&lt;8),MONTH(F1468)&gt;7),(NETWORKDAYS(E1468,Lister!$E$19,Lister!$D$7:$D$13)-O1468)*N1468/NETWORKDAYS(Lister!$D$19,Lister!$E$19,Lister!$D$7:$D$13),IF(MONTH(E1468)&gt;7,0)))),0),"")</f>
        <v/>
      </c>
      <c r="T1468" s="46" t="str">
        <f>IFERROR(MAX(IF(OR(O1468="",P1468=""),"",IF(AND(AND(MONTH(E1468)&gt;=8,MONTH(E1468)&lt;9),AND(MONTH(F1468)&gt;=8,MONTH(F1468)&lt;9)),(NETWORKDAYS(E1468,F1468,Lister!$D$7:$D$13)-P1468)*N1468/NETWORKDAYS(Lister!$D$20,Lister!$E$20,Lister!$D$7:$D$13),IF(AND(MONTH(E1468)=7,MONTH(F1468)=8),(NETWORKDAYS(Lister!$D$20,F1468,Lister!$D$7:$D$13)-P1468)*N1468/NETWORKDAYS(Lister!$D$20,Lister!$E$20,Lister!$D$7:$D$13),IF(AND(MONTH(E1468)=7,MONTH(F1468)=7),0)))),0),"")</f>
        <v/>
      </c>
      <c r="U1468" s="78" t="str">
        <f>IF(Ansøgning!U1450="","",Ansøgning!U1450)</f>
        <v/>
      </c>
      <c r="V1468" s="119" t="str">
        <f t="shared" si="161"/>
        <v/>
      </c>
      <c r="W1468" s="120" t="str">
        <f t="shared" si="162"/>
        <v/>
      </c>
      <c r="X1468" s="42" t="str">
        <f t="shared" si="163"/>
        <v/>
      </c>
    </row>
    <row r="1469" spans="1:24" x14ac:dyDescent="0.25">
      <c r="A1469" s="13" t="str">
        <f t="shared" si="164"/>
        <v/>
      </c>
      <c r="B1469" s="75" t="str">
        <f>IF(Ansøgning!B1451="","",Ansøgning!B1451)</f>
        <v/>
      </c>
      <c r="C1469" s="75" t="str">
        <f>IF(Ansøgning!C1451="","",Ansøgning!C1451)</f>
        <v/>
      </c>
      <c r="D1469" s="75" t="str">
        <f>IF(Ansøgning!D1451="","",Ansøgning!D1451)</f>
        <v/>
      </c>
      <c r="E1469" s="76" t="str">
        <f>IF(Ansøgning!E1451="","",Ansøgning!E1451)</f>
        <v/>
      </c>
      <c r="F1469" s="76" t="str">
        <f>IF(Ansøgning!F1451="","",Ansøgning!F1451)</f>
        <v/>
      </c>
      <c r="G1469" s="33" t="str">
        <f>IF(OR(E1469="",F1469=""),"",NETWORKDAYS(E1469,F1469,Lister!$D$7:$D$13))</f>
        <v/>
      </c>
      <c r="H1469" s="76" t="str">
        <f>IF(Ansøgning!H1451="","",Ansøgning!H1451)</f>
        <v/>
      </c>
      <c r="I1469" s="32" t="str">
        <f t="shared" si="158"/>
        <v/>
      </c>
      <c r="J1469" s="77" t="str">
        <f>IF(Ansøgning!J1451="","",Ansøgning!J1451)</f>
        <v/>
      </c>
      <c r="K1469" s="77" t="str">
        <f>IF(Ansøgning!K1451="","",Ansøgning!K1451)</f>
        <v/>
      </c>
      <c r="L1469" s="46" t="str">
        <f t="shared" si="159"/>
        <v/>
      </c>
      <c r="M1469" s="78" t="str">
        <f>IF(Ansøgning!M1451="","",Ansøgning!M1451)</f>
        <v/>
      </c>
      <c r="N1469" s="31" t="str">
        <f t="shared" si="160"/>
        <v/>
      </c>
      <c r="O1469" s="78" t="str">
        <f>IF(Ansøgning!O1451="","",Ansøgning!O1451)</f>
        <v/>
      </c>
      <c r="P1469" s="78" t="str">
        <f>IF(Ansøgning!P1451="","",Ansøgning!P1451)</f>
        <v/>
      </c>
      <c r="Q1469" s="78" t="str">
        <f>IF(Ansøgning!Q1451="","",Ansøgning!Q1451)</f>
        <v/>
      </c>
      <c r="R1469" s="78" t="str">
        <f>IF(Ansøgning!R1451="","",Ansøgning!R1451)</f>
        <v/>
      </c>
      <c r="S1469" s="46" t="str">
        <f>IFERROR(MAX(IF(OR(O1469="",P1469=""),"",IF(AND(AND(MONTH(E1469)&gt;=7,MONTH(E1469)&lt;8),AND(MONTH(F1469)&gt;=7,MONTH(F1469)&lt;8)),(NETWORKDAYS(E1469,F1469,Lister!$D$7:$D$13)-O1469)*N1469/NETWORKDAYS(Lister!$D$19,Lister!$E$19,Lister!$D$7:$D$13),IF(AND(AND(MONTH(E1469)&gt;=7,MONTH(E1469)&lt;8),MONTH(F1469)&gt;7),(NETWORKDAYS(E1469,Lister!$E$19,Lister!$D$7:$D$13)-O1469)*N1469/NETWORKDAYS(Lister!$D$19,Lister!$E$19,Lister!$D$7:$D$13),IF(MONTH(E1469)&gt;7,0)))),0),"")</f>
        <v/>
      </c>
      <c r="T1469" s="46" t="str">
        <f>IFERROR(MAX(IF(OR(O1469="",P1469=""),"",IF(AND(AND(MONTH(E1469)&gt;=8,MONTH(E1469)&lt;9),AND(MONTH(F1469)&gt;=8,MONTH(F1469)&lt;9)),(NETWORKDAYS(E1469,F1469,Lister!$D$7:$D$13)-P1469)*N1469/NETWORKDAYS(Lister!$D$20,Lister!$E$20,Lister!$D$7:$D$13),IF(AND(MONTH(E1469)=7,MONTH(F1469)=8),(NETWORKDAYS(Lister!$D$20,F1469,Lister!$D$7:$D$13)-P1469)*N1469/NETWORKDAYS(Lister!$D$20,Lister!$E$20,Lister!$D$7:$D$13),IF(AND(MONTH(E1469)=7,MONTH(F1469)=7),0)))),0),"")</f>
        <v/>
      </c>
      <c r="U1469" s="78" t="str">
        <f>IF(Ansøgning!U1451="","",Ansøgning!U1451)</f>
        <v/>
      </c>
      <c r="V1469" s="119" t="str">
        <f t="shared" si="161"/>
        <v/>
      </c>
      <c r="W1469" s="120" t="str">
        <f t="shared" si="162"/>
        <v/>
      </c>
      <c r="X1469" s="42" t="str">
        <f t="shared" si="163"/>
        <v/>
      </c>
    </row>
    <row r="1470" spans="1:24" x14ac:dyDescent="0.25">
      <c r="A1470" s="13" t="str">
        <f t="shared" si="164"/>
        <v/>
      </c>
      <c r="B1470" s="75" t="str">
        <f>IF(Ansøgning!B1452="","",Ansøgning!B1452)</f>
        <v/>
      </c>
      <c r="C1470" s="75" t="str">
        <f>IF(Ansøgning!C1452="","",Ansøgning!C1452)</f>
        <v/>
      </c>
      <c r="D1470" s="75" t="str">
        <f>IF(Ansøgning!D1452="","",Ansøgning!D1452)</f>
        <v/>
      </c>
      <c r="E1470" s="76" t="str">
        <f>IF(Ansøgning!E1452="","",Ansøgning!E1452)</f>
        <v/>
      </c>
      <c r="F1470" s="76" t="str">
        <f>IF(Ansøgning!F1452="","",Ansøgning!F1452)</f>
        <v/>
      </c>
      <c r="G1470" s="33" t="str">
        <f>IF(OR(E1470="",F1470=""),"",NETWORKDAYS(E1470,F1470,Lister!$D$7:$D$13))</f>
        <v/>
      </c>
      <c r="H1470" s="76" t="str">
        <f>IF(Ansøgning!H1452="","",Ansøgning!H1452)</f>
        <v/>
      </c>
      <c r="I1470" s="32" t="str">
        <f t="shared" si="158"/>
        <v/>
      </c>
      <c r="J1470" s="77" t="str">
        <f>IF(Ansøgning!J1452="","",Ansøgning!J1452)</f>
        <v/>
      </c>
      <c r="K1470" s="77" t="str">
        <f>IF(Ansøgning!K1452="","",Ansøgning!K1452)</f>
        <v/>
      </c>
      <c r="L1470" s="46" t="str">
        <f t="shared" si="159"/>
        <v/>
      </c>
      <c r="M1470" s="78" t="str">
        <f>IF(Ansøgning!M1452="","",Ansøgning!M1452)</f>
        <v/>
      </c>
      <c r="N1470" s="31" t="str">
        <f t="shared" si="160"/>
        <v/>
      </c>
      <c r="O1470" s="78" t="str">
        <f>IF(Ansøgning!O1452="","",Ansøgning!O1452)</f>
        <v/>
      </c>
      <c r="P1470" s="78" t="str">
        <f>IF(Ansøgning!P1452="","",Ansøgning!P1452)</f>
        <v/>
      </c>
      <c r="Q1470" s="78" t="str">
        <f>IF(Ansøgning!Q1452="","",Ansøgning!Q1452)</f>
        <v/>
      </c>
      <c r="R1470" s="78" t="str">
        <f>IF(Ansøgning!R1452="","",Ansøgning!R1452)</f>
        <v/>
      </c>
      <c r="S1470" s="46" t="str">
        <f>IFERROR(MAX(IF(OR(O1470="",P1470=""),"",IF(AND(AND(MONTH(E1470)&gt;=7,MONTH(E1470)&lt;8),AND(MONTH(F1470)&gt;=7,MONTH(F1470)&lt;8)),(NETWORKDAYS(E1470,F1470,Lister!$D$7:$D$13)-O1470)*N1470/NETWORKDAYS(Lister!$D$19,Lister!$E$19,Lister!$D$7:$D$13),IF(AND(AND(MONTH(E1470)&gt;=7,MONTH(E1470)&lt;8),MONTH(F1470)&gt;7),(NETWORKDAYS(E1470,Lister!$E$19,Lister!$D$7:$D$13)-O1470)*N1470/NETWORKDAYS(Lister!$D$19,Lister!$E$19,Lister!$D$7:$D$13),IF(MONTH(E1470)&gt;7,0)))),0),"")</f>
        <v/>
      </c>
      <c r="T1470" s="46" t="str">
        <f>IFERROR(MAX(IF(OR(O1470="",P1470=""),"",IF(AND(AND(MONTH(E1470)&gt;=8,MONTH(E1470)&lt;9),AND(MONTH(F1470)&gt;=8,MONTH(F1470)&lt;9)),(NETWORKDAYS(E1470,F1470,Lister!$D$7:$D$13)-P1470)*N1470/NETWORKDAYS(Lister!$D$20,Lister!$E$20,Lister!$D$7:$D$13),IF(AND(MONTH(E1470)=7,MONTH(F1470)=8),(NETWORKDAYS(Lister!$D$20,F1470,Lister!$D$7:$D$13)-P1470)*N1470/NETWORKDAYS(Lister!$D$20,Lister!$E$20,Lister!$D$7:$D$13),IF(AND(MONTH(E1470)=7,MONTH(F1470)=7),0)))),0),"")</f>
        <v/>
      </c>
      <c r="U1470" s="78" t="str">
        <f>IF(Ansøgning!U1452="","",Ansøgning!U1452)</f>
        <v/>
      </c>
      <c r="V1470" s="119" t="str">
        <f t="shared" si="161"/>
        <v/>
      </c>
      <c r="W1470" s="120" t="str">
        <f t="shared" si="162"/>
        <v/>
      </c>
      <c r="X1470" s="42" t="str">
        <f t="shared" si="163"/>
        <v/>
      </c>
    </row>
    <row r="1471" spans="1:24" x14ac:dyDescent="0.25">
      <c r="A1471" s="13" t="str">
        <f t="shared" si="164"/>
        <v/>
      </c>
      <c r="B1471" s="75" t="str">
        <f>IF(Ansøgning!B1453="","",Ansøgning!B1453)</f>
        <v/>
      </c>
      <c r="C1471" s="75" t="str">
        <f>IF(Ansøgning!C1453="","",Ansøgning!C1453)</f>
        <v/>
      </c>
      <c r="D1471" s="75" t="str">
        <f>IF(Ansøgning!D1453="","",Ansøgning!D1453)</f>
        <v/>
      </c>
      <c r="E1471" s="76" t="str">
        <f>IF(Ansøgning!E1453="","",Ansøgning!E1453)</f>
        <v/>
      </c>
      <c r="F1471" s="76" t="str">
        <f>IF(Ansøgning!F1453="","",Ansøgning!F1453)</f>
        <v/>
      </c>
      <c r="G1471" s="33" t="str">
        <f>IF(OR(E1471="",F1471=""),"",NETWORKDAYS(E1471,F1471,Lister!$D$7:$D$13))</f>
        <v/>
      </c>
      <c r="H1471" s="76" t="str">
        <f>IF(Ansøgning!H1453="","",Ansøgning!H1453)</f>
        <v/>
      </c>
      <c r="I1471" s="32" t="str">
        <f t="shared" si="158"/>
        <v/>
      </c>
      <c r="J1471" s="77" t="str">
        <f>IF(Ansøgning!J1453="","",Ansøgning!J1453)</f>
        <v/>
      </c>
      <c r="K1471" s="77" t="str">
        <f>IF(Ansøgning!K1453="","",Ansøgning!K1453)</f>
        <v/>
      </c>
      <c r="L1471" s="46" t="str">
        <f t="shared" si="159"/>
        <v/>
      </c>
      <c r="M1471" s="78" t="str">
        <f>IF(Ansøgning!M1453="","",Ansøgning!M1453)</f>
        <v/>
      </c>
      <c r="N1471" s="31" t="str">
        <f t="shared" si="160"/>
        <v/>
      </c>
      <c r="O1471" s="78" t="str">
        <f>IF(Ansøgning!O1453="","",Ansøgning!O1453)</f>
        <v/>
      </c>
      <c r="P1471" s="78" t="str">
        <f>IF(Ansøgning!P1453="","",Ansøgning!P1453)</f>
        <v/>
      </c>
      <c r="Q1471" s="78" t="str">
        <f>IF(Ansøgning!Q1453="","",Ansøgning!Q1453)</f>
        <v/>
      </c>
      <c r="R1471" s="78" t="str">
        <f>IF(Ansøgning!R1453="","",Ansøgning!R1453)</f>
        <v/>
      </c>
      <c r="S1471" s="46" t="str">
        <f>IFERROR(MAX(IF(OR(O1471="",P1471=""),"",IF(AND(AND(MONTH(E1471)&gt;=7,MONTH(E1471)&lt;8),AND(MONTH(F1471)&gt;=7,MONTH(F1471)&lt;8)),(NETWORKDAYS(E1471,F1471,Lister!$D$7:$D$13)-O1471)*N1471/NETWORKDAYS(Lister!$D$19,Lister!$E$19,Lister!$D$7:$D$13),IF(AND(AND(MONTH(E1471)&gt;=7,MONTH(E1471)&lt;8),MONTH(F1471)&gt;7),(NETWORKDAYS(E1471,Lister!$E$19,Lister!$D$7:$D$13)-O1471)*N1471/NETWORKDAYS(Lister!$D$19,Lister!$E$19,Lister!$D$7:$D$13),IF(MONTH(E1471)&gt;7,0)))),0),"")</f>
        <v/>
      </c>
      <c r="T1471" s="46" t="str">
        <f>IFERROR(MAX(IF(OR(O1471="",P1471=""),"",IF(AND(AND(MONTH(E1471)&gt;=8,MONTH(E1471)&lt;9),AND(MONTH(F1471)&gt;=8,MONTH(F1471)&lt;9)),(NETWORKDAYS(E1471,F1471,Lister!$D$7:$D$13)-P1471)*N1471/NETWORKDAYS(Lister!$D$20,Lister!$E$20,Lister!$D$7:$D$13),IF(AND(MONTH(E1471)=7,MONTH(F1471)=8),(NETWORKDAYS(Lister!$D$20,F1471,Lister!$D$7:$D$13)-P1471)*N1471/NETWORKDAYS(Lister!$D$20,Lister!$E$20,Lister!$D$7:$D$13),IF(AND(MONTH(E1471)=7,MONTH(F1471)=7),0)))),0),"")</f>
        <v/>
      </c>
      <c r="U1471" s="78" t="str">
        <f>IF(Ansøgning!U1453="","",Ansøgning!U1453)</f>
        <v/>
      </c>
      <c r="V1471" s="119" t="str">
        <f t="shared" si="161"/>
        <v/>
      </c>
      <c r="W1471" s="120" t="str">
        <f t="shared" si="162"/>
        <v/>
      </c>
      <c r="X1471" s="42" t="str">
        <f t="shared" si="163"/>
        <v/>
      </c>
    </row>
    <row r="1472" spans="1:24" x14ac:dyDescent="0.25">
      <c r="A1472" s="13" t="str">
        <f t="shared" si="164"/>
        <v/>
      </c>
      <c r="B1472" s="75" t="str">
        <f>IF(Ansøgning!B1454="","",Ansøgning!B1454)</f>
        <v/>
      </c>
      <c r="C1472" s="75" t="str">
        <f>IF(Ansøgning!C1454="","",Ansøgning!C1454)</f>
        <v/>
      </c>
      <c r="D1472" s="75" t="str">
        <f>IF(Ansøgning!D1454="","",Ansøgning!D1454)</f>
        <v/>
      </c>
      <c r="E1472" s="76" t="str">
        <f>IF(Ansøgning!E1454="","",Ansøgning!E1454)</f>
        <v/>
      </c>
      <c r="F1472" s="76" t="str">
        <f>IF(Ansøgning!F1454="","",Ansøgning!F1454)</f>
        <v/>
      </c>
      <c r="G1472" s="33" t="str">
        <f>IF(OR(E1472="",F1472=""),"",NETWORKDAYS(E1472,F1472,Lister!$D$7:$D$13))</f>
        <v/>
      </c>
      <c r="H1472" s="76" t="str">
        <f>IF(Ansøgning!H1454="","",Ansøgning!H1454)</f>
        <v/>
      </c>
      <c r="I1472" s="32" t="str">
        <f t="shared" si="158"/>
        <v/>
      </c>
      <c r="J1472" s="77" t="str">
        <f>IF(Ansøgning!J1454="","",Ansøgning!J1454)</f>
        <v/>
      </c>
      <c r="K1472" s="77" t="str">
        <f>IF(Ansøgning!K1454="","",Ansøgning!K1454)</f>
        <v/>
      </c>
      <c r="L1472" s="46" t="str">
        <f t="shared" si="159"/>
        <v/>
      </c>
      <c r="M1472" s="78" t="str">
        <f>IF(Ansøgning!M1454="","",Ansøgning!M1454)</f>
        <v/>
      </c>
      <c r="N1472" s="31" t="str">
        <f t="shared" si="160"/>
        <v/>
      </c>
      <c r="O1472" s="78" t="str">
        <f>IF(Ansøgning!O1454="","",Ansøgning!O1454)</f>
        <v/>
      </c>
      <c r="P1472" s="78" t="str">
        <f>IF(Ansøgning!P1454="","",Ansøgning!P1454)</f>
        <v/>
      </c>
      <c r="Q1472" s="78" t="str">
        <f>IF(Ansøgning!Q1454="","",Ansøgning!Q1454)</f>
        <v/>
      </c>
      <c r="R1472" s="78" t="str">
        <f>IF(Ansøgning!R1454="","",Ansøgning!R1454)</f>
        <v/>
      </c>
      <c r="S1472" s="46" t="str">
        <f>IFERROR(MAX(IF(OR(O1472="",P1472=""),"",IF(AND(AND(MONTH(E1472)&gt;=7,MONTH(E1472)&lt;8),AND(MONTH(F1472)&gt;=7,MONTH(F1472)&lt;8)),(NETWORKDAYS(E1472,F1472,Lister!$D$7:$D$13)-O1472)*N1472/NETWORKDAYS(Lister!$D$19,Lister!$E$19,Lister!$D$7:$D$13),IF(AND(AND(MONTH(E1472)&gt;=7,MONTH(E1472)&lt;8),MONTH(F1472)&gt;7),(NETWORKDAYS(E1472,Lister!$E$19,Lister!$D$7:$D$13)-O1472)*N1472/NETWORKDAYS(Lister!$D$19,Lister!$E$19,Lister!$D$7:$D$13),IF(MONTH(E1472)&gt;7,0)))),0),"")</f>
        <v/>
      </c>
      <c r="T1472" s="46" t="str">
        <f>IFERROR(MAX(IF(OR(O1472="",P1472=""),"",IF(AND(AND(MONTH(E1472)&gt;=8,MONTH(E1472)&lt;9),AND(MONTH(F1472)&gt;=8,MONTH(F1472)&lt;9)),(NETWORKDAYS(E1472,F1472,Lister!$D$7:$D$13)-P1472)*N1472/NETWORKDAYS(Lister!$D$20,Lister!$E$20,Lister!$D$7:$D$13),IF(AND(MONTH(E1472)=7,MONTH(F1472)=8),(NETWORKDAYS(Lister!$D$20,F1472,Lister!$D$7:$D$13)-P1472)*N1472/NETWORKDAYS(Lister!$D$20,Lister!$E$20,Lister!$D$7:$D$13),IF(AND(MONTH(E1472)=7,MONTH(F1472)=7),0)))),0),"")</f>
        <v/>
      </c>
      <c r="U1472" s="78" t="str">
        <f>IF(Ansøgning!U1454="","",Ansøgning!U1454)</f>
        <v/>
      </c>
      <c r="V1472" s="119" t="str">
        <f t="shared" si="161"/>
        <v/>
      </c>
      <c r="W1472" s="120" t="str">
        <f t="shared" si="162"/>
        <v/>
      </c>
      <c r="X1472" s="42" t="str">
        <f t="shared" si="163"/>
        <v/>
      </c>
    </row>
    <row r="1473" spans="1:24" x14ac:dyDescent="0.25">
      <c r="A1473" s="13" t="str">
        <f t="shared" si="164"/>
        <v/>
      </c>
      <c r="B1473" s="75" t="str">
        <f>IF(Ansøgning!B1455="","",Ansøgning!B1455)</f>
        <v/>
      </c>
      <c r="C1473" s="75" t="str">
        <f>IF(Ansøgning!C1455="","",Ansøgning!C1455)</f>
        <v/>
      </c>
      <c r="D1473" s="75" t="str">
        <f>IF(Ansøgning!D1455="","",Ansøgning!D1455)</f>
        <v/>
      </c>
      <c r="E1473" s="76" t="str">
        <f>IF(Ansøgning!E1455="","",Ansøgning!E1455)</f>
        <v/>
      </c>
      <c r="F1473" s="76" t="str">
        <f>IF(Ansøgning!F1455="","",Ansøgning!F1455)</f>
        <v/>
      </c>
      <c r="G1473" s="33" t="str">
        <f>IF(OR(E1473="",F1473=""),"",NETWORKDAYS(E1473,F1473,Lister!$D$7:$D$13))</f>
        <v/>
      </c>
      <c r="H1473" s="76" t="str">
        <f>IF(Ansøgning!H1455="","",Ansøgning!H1455)</f>
        <v/>
      </c>
      <c r="I1473" s="32" t="str">
        <f t="shared" si="158"/>
        <v/>
      </c>
      <c r="J1473" s="77" t="str">
        <f>IF(Ansøgning!J1455="","",Ansøgning!J1455)</f>
        <v/>
      </c>
      <c r="K1473" s="77" t="str">
        <f>IF(Ansøgning!K1455="","",Ansøgning!K1455)</f>
        <v/>
      </c>
      <c r="L1473" s="46" t="str">
        <f t="shared" si="159"/>
        <v/>
      </c>
      <c r="M1473" s="78" t="str">
        <f>IF(Ansøgning!M1455="","",Ansøgning!M1455)</f>
        <v/>
      </c>
      <c r="N1473" s="31" t="str">
        <f t="shared" si="160"/>
        <v/>
      </c>
      <c r="O1473" s="78" t="str">
        <f>IF(Ansøgning!O1455="","",Ansøgning!O1455)</f>
        <v/>
      </c>
      <c r="P1473" s="78" t="str">
        <f>IF(Ansøgning!P1455="","",Ansøgning!P1455)</f>
        <v/>
      </c>
      <c r="Q1473" s="78" t="str">
        <f>IF(Ansøgning!Q1455="","",Ansøgning!Q1455)</f>
        <v/>
      </c>
      <c r="R1473" s="78" t="str">
        <f>IF(Ansøgning!R1455="","",Ansøgning!R1455)</f>
        <v/>
      </c>
      <c r="S1473" s="46" t="str">
        <f>IFERROR(MAX(IF(OR(O1473="",P1473=""),"",IF(AND(AND(MONTH(E1473)&gt;=7,MONTH(E1473)&lt;8),AND(MONTH(F1473)&gt;=7,MONTH(F1473)&lt;8)),(NETWORKDAYS(E1473,F1473,Lister!$D$7:$D$13)-O1473)*N1473/NETWORKDAYS(Lister!$D$19,Lister!$E$19,Lister!$D$7:$D$13),IF(AND(AND(MONTH(E1473)&gt;=7,MONTH(E1473)&lt;8),MONTH(F1473)&gt;7),(NETWORKDAYS(E1473,Lister!$E$19,Lister!$D$7:$D$13)-O1473)*N1473/NETWORKDAYS(Lister!$D$19,Lister!$E$19,Lister!$D$7:$D$13),IF(MONTH(E1473)&gt;7,0)))),0),"")</f>
        <v/>
      </c>
      <c r="T1473" s="46" t="str">
        <f>IFERROR(MAX(IF(OR(O1473="",P1473=""),"",IF(AND(AND(MONTH(E1473)&gt;=8,MONTH(E1473)&lt;9),AND(MONTH(F1473)&gt;=8,MONTH(F1473)&lt;9)),(NETWORKDAYS(E1473,F1473,Lister!$D$7:$D$13)-P1473)*N1473/NETWORKDAYS(Lister!$D$20,Lister!$E$20,Lister!$D$7:$D$13),IF(AND(MONTH(E1473)=7,MONTH(F1473)=8),(NETWORKDAYS(Lister!$D$20,F1473,Lister!$D$7:$D$13)-P1473)*N1473/NETWORKDAYS(Lister!$D$20,Lister!$E$20,Lister!$D$7:$D$13),IF(AND(MONTH(E1473)=7,MONTH(F1473)=7),0)))),0),"")</f>
        <v/>
      </c>
      <c r="U1473" s="78" t="str">
        <f>IF(Ansøgning!U1455="","",Ansøgning!U1455)</f>
        <v/>
      </c>
      <c r="V1473" s="119" t="str">
        <f t="shared" si="161"/>
        <v/>
      </c>
      <c r="W1473" s="120" t="str">
        <f t="shared" si="162"/>
        <v/>
      </c>
      <c r="X1473" s="42" t="str">
        <f t="shared" si="163"/>
        <v/>
      </c>
    </row>
    <row r="1474" spans="1:24" x14ac:dyDescent="0.25">
      <c r="A1474" s="13" t="str">
        <f t="shared" si="164"/>
        <v/>
      </c>
      <c r="B1474" s="75" t="str">
        <f>IF(Ansøgning!B1456="","",Ansøgning!B1456)</f>
        <v/>
      </c>
      <c r="C1474" s="75" t="str">
        <f>IF(Ansøgning!C1456="","",Ansøgning!C1456)</f>
        <v/>
      </c>
      <c r="D1474" s="75" t="str">
        <f>IF(Ansøgning!D1456="","",Ansøgning!D1456)</f>
        <v/>
      </c>
      <c r="E1474" s="76" t="str">
        <f>IF(Ansøgning!E1456="","",Ansøgning!E1456)</f>
        <v/>
      </c>
      <c r="F1474" s="76" t="str">
        <f>IF(Ansøgning!F1456="","",Ansøgning!F1456)</f>
        <v/>
      </c>
      <c r="G1474" s="33" t="str">
        <f>IF(OR(E1474="",F1474=""),"",NETWORKDAYS(E1474,F1474,Lister!$D$7:$D$13))</f>
        <v/>
      </c>
      <c r="H1474" s="76" t="str">
        <f>IF(Ansøgning!H1456="","",Ansøgning!H1456)</f>
        <v/>
      </c>
      <c r="I1474" s="32" t="str">
        <f t="shared" si="158"/>
        <v/>
      </c>
      <c r="J1474" s="77" t="str">
        <f>IF(Ansøgning!J1456="","",Ansøgning!J1456)</f>
        <v/>
      </c>
      <c r="K1474" s="77" t="str">
        <f>IF(Ansøgning!K1456="","",Ansøgning!K1456)</f>
        <v/>
      </c>
      <c r="L1474" s="46" t="str">
        <f t="shared" si="159"/>
        <v/>
      </c>
      <c r="M1474" s="78" t="str">
        <f>IF(Ansøgning!M1456="","",Ansøgning!M1456)</f>
        <v/>
      </c>
      <c r="N1474" s="31" t="str">
        <f t="shared" si="160"/>
        <v/>
      </c>
      <c r="O1474" s="78" t="str">
        <f>IF(Ansøgning!O1456="","",Ansøgning!O1456)</f>
        <v/>
      </c>
      <c r="P1474" s="78" t="str">
        <f>IF(Ansøgning!P1456="","",Ansøgning!P1456)</f>
        <v/>
      </c>
      <c r="Q1474" s="78" t="str">
        <f>IF(Ansøgning!Q1456="","",Ansøgning!Q1456)</f>
        <v/>
      </c>
      <c r="R1474" s="78" t="str">
        <f>IF(Ansøgning!R1456="","",Ansøgning!R1456)</f>
        <v/>
      </c>
      <c r="S1474" s="46" t="str">
        <f>IFERROR(MAX(IF(OR(O1474="",P1474=""),"",IF(AND(AND(MONTH(E1474)&gt;=7,MONTH(E1474)&lt;8),AND(MONTH(F1474)&gt;=7,MONTH(F1474)&lt;8)),(NETWORKDAYS(E1474,F1474,Lister!$D$7:$D$13)-O1474)*N1474/NETWORKDAYS(Lister!$D$19,Lister!$E$19,Lister!$D$7:$D$13),IF(AND(AND(MONTH(E1474)&gt;=7,MONTH(E1474)&lt;8),MONTH(F1474)&gt;7),(NETWORKDAYS(E1474,Lister!$E$19,Lister!$D$7:$D$13)-O1474)*N1474/NETWORKDAYS(Lister!$D$19,Lister!$E$19,Lister!$D$7:$D$13),IF(MONTH(E1474)&gt;7,0)))),0),"")</f>
        <v/>
      </c>
      <c r="T1474" s="46" t="str">
        <f>IFERROR(MAX(IF(OR(O1474="",P1474=""),"",IF(AND(AND(MONTH(E1474)&gt;=8,MONTH(E1474)&lt;9),AND(MONTH(F1474)&gt;=8,MONTH(F1474)&lt;9)),(NETWORKDAYS(E1474,F1474,Lister!$D$7:$D$13)-P1474)*N1474/NETWORKDAYS(Lister!$D$20,Lister!$E$20,Lister!$D$7:$D$13),IF(AND(MONTH(E1474)=7,MONTH(F1474)=8),(NETWORKDAYS(Lister!$D$20,F1474,Lister!$D$7:$D$13)-P1474)*N1474/NETWORKDAYS(Lister!$D$20,Lister!$E$20,Lister!$D$7:$D$13),IF(AND(MONTH(E1474)=7,MONTH(F1474)=7),0)))),0),"")</f>
        <v/>
      </c>
      <c r="U1474" s="78" t="str">
        <f>IF(Ansøgning!U1456="","",Ansøgning!U1456)</f>
        <v/>
      </c>
      <c r="V1474" s="119" t="str">
        <f t="shared" si="161"/>
        <v/>
      </c>
      <c r="W1474" s="120" t="str">
        <f t="shared" si="162"/>
        <v/>
      </c>
      <c r="X1474" s="42" t="str">
        <f t="shared" si="163"/>
        <v/>
      </c>
    </row>
    <row r="1475" spans="1:24" x14ac:dyDescent="0.25">
      <c r="A1475" s="13" t="str">
        <f t="shared" si="164"/>
        <v/>
      </c>
      <c r="B1475" s="75" t="str">
        <f>IF(Ansøgning!B1457="","",Ansøgning!B1457)</f>
        <v/>
      </c>
      <c r="C1475" s="75" t="str">
        <f>IF(Ansøgning!C1457="","",Ansøgning!C1457)</f>
        <v/>
      </c>
      <c r="D1475" s="75" t="str">
        <f>IF(Ansøgning!D1457="","",Ansøgning!D1457)</f>
        <v/>
      </c>
      <c r="E1475" s="76" t="str">
        <f>IF(Ansøgning!E1457="","",Ansøgning!E1457)</f>
        <v/>
      </c>
      <c r="F1475" s="76" t="str">
        <f>IF(Ansøgning!F1457="","",Ansøgning!F1457)</f>
        <v/>
      </c>
      <c r="G1475" s="33" t="str">
        <f>IF(OR(E1475="",F1475=""),"",NETWORKDAYS(E1475,F1475,Lister!$D$7:$D$13))</f>
        <v/>
      </c>
      <c r="H1475" s="76" t="str">
        <f>IF(Ansøgning!H1457="","",Ansøgning!H1457)</f>
        <v/>
      </c>
      <c r="I1475" s="32" t="str">
        <f t="shared" si="158"/>
        <v/>
      </c>
      <c r="J1475" s="77" t="str">
        <f>IF(Ansøgning!J1457="","",Ansøgning!J1457)</f>
        <v/>
      </c>
      <c r="K1475" s="77" t="str">
        <f>IF(Ansøgning!K1457="","",Ansøgning!K1457)</f>
        <v/>
      </c>
      <c r="L1475" s="46" t="str">
        <f t="shared" si="159"/>
        <v/>
      </c>
      <c r="M1475" s="78" t="str">
        <f>IF(Ansøgning!M1457="","",Ansøgning!M1457)</f>
        <v/>
      </c>
      <c r="N1475" s="31" t="str">
        <f t="shared" si="160"/>
        <v/>
      </c>
      <c r="O1475" s="78" t="str">
        <f>IF(Ansøgning!O1457="","",Ansøgning!O1457)</f>
        <v/>
      </c>
      <c r="P1475" s="78" t="str">
        <f>IF(Ansøgning!P1457="","",Ansøgning!P1457)</f>
        <v/>
      </c>
      <c r="Q1475" s="78" t="str">
        <f>IF(Ansøgning!Q1457="","",Ansøgning!Q1457)</f>
        <v/>
      </c>
      <c r="R1475" s="78" t="str">
        <f>IF(Ansøgning!R1457="","",Ansøgning!R1457)</f>
        <v/>
      </c>
      <c r="S1475" s="46" t="str">
        <f>IFERROR(MAX(IF(OR(O1475="",P1475=""),"",IF(AND(AND(MONTH(E1475)&gt;=7,MONTH(E1475)&lt;8),AND(MONTH(F1475)&gt;=7,MONTH(F1475)&lt;8)),(NETWORKDAYS(E1475,F1475,Lister!$D$7:$D$13)-O1475)*N1475/NETWORKDAYS(Lister!$D$19,Lister!$E$19,Lister!$D$7:$D$13),IF(AND(AND(MONTH(E1475)&gt;=7,MONTH(E1475)&lt;8),MONTH(F1475)&gt;7),(NETWORKDAYS(E1475,Lister!$E$19,Lister!$D$7:$D$13)-O1475)*N1475/NETWORKDAYS(Lister!$D$19,Lister!$E$19,Lister!$D$7:$D$13),IF(MONTH(E1475)&gt;7,0)))),0),"")</f>
        <v/>
      </c>
      <c r="T1475" s="46" t="str">
        <f>IFERROR(MAX(IF(OR(O1475="",P1475=""),"",IF(AND(AND(MONTH(E1475)&gt;=8,MONTH(E1475)&lt;9),AND(MONTH(F1475)&gt;=8,MONTH(F1475)&lt;9)),(NETWORKDAYS(E1475,F1475,Lister!$D$7:$D$13)-P1475)*N1475/NETWORKDAYS(Lister!$D$20,Lister!$E$20,Lister!$D$7:$D$13),IF(AND(MONTH(E1475)=7,MONTH(F1475)=8),(NETWORKDAYS(Lister!$D$20,F1475,Lister!$D$7:$D$13)-P1475)*N1475/NETWORKDAYS(Lister!$D$20,Lister!$E$20,Lister!$D$7:$D$13),IF(AND(MONTH(E1475)=7,MONTH(F1475)=7),0)))),0),"")</f>
        <v/>
      </c>
      <c r="U1475" s="78" t="str">
        <f>IF(Ansøgning!U1457="","",Ansøgning!U1457)</f>
        <v/>
      </c>
      <c r="V1475" s="119" t="str">
        <f t="shared" si="161"/>
        <v/>
      </c>
      <c r="W1475" s="120" t="str">
        <f t="shared" si="162"/>
        <v/>
      </c>
      <c r="X1475" s="42" t="str">
        <f t="shared" si="163"/>
        <v/>
      </c>
    </row>
    <row r="1476" spans="1:24" x14ac:dyDescent="0.25">
      <c r="A1476" s="13" t="str">
        <f t="shared" si="164"/>
        <v/>
      </c>
      <c r="B1476" s="75" t="str">
        <f>IF(Ansøgning!B1458="","",Ansøgning!B1458)</f>
        <v/>
      </c>
      <c r="C1476" s="75" t="str">
        <f>IF(Ansøgning!C1458="","",Ansøgning!C1458)</f>
        <v/>
      </c>
      <c r="D1476" s="75" t="str">
        <f>IF(Ansøgning!D1458="","",Ansøgning!D1458)</f>
        <v/>
      </c>
      <c r="E1476" s="76" t="str">
        <f>IF(Ansøgning!E1458="","",Ansøgning!E1458)</f>
        <v/>
      </c>
      <c r="F1476" s="76" t="str">
        <f>IF(Ansøgning!F1458="","",Ansøgning!F1458)</f>
        <v/>
      </c>
      <c r="G1476" s="33" t="str">
        <f>IF(OR(E1476="",F1476=""),"",NETWORKDAYS(E1476,F1476,Lister!$D$7:$D$13))</f>
        <v/>
      </c>
      <c r="H1476" s="76" t="str">
        <f>IF(Ansøgning!H1458="","",Ansøgning!H1458)</f>
        <v/>
      </c>
      <c r="I1476" s="32" t="str">
        <f t="shared" si="158"/>
        <v/>
      </c>
      <c r="J1476" s="77" t="str">
        <f>IF(Ansøgning!J1458="","",Ansøgning!J1458)</f>
        <v/>
      </c>
      <c r="K1476" s="77" t="str">
        <f>IF(Ansøgning!K1458="","",Ansøgning!K1458)</f>
        <v/>
      </c>
      <c r="L1476" s="46" t="str">
        <f t="shared" si="159"/>
        <v/>
      </c>
      <c r="M1476" s="78" t="str">
        <f>IF(Ansøgning!M1458="","",Ansøgning!M1458)</f>
        <v/>
      </c>
      <c r="N1476" s="31" t="str">
        <f t="shared" si="160"/>
        <v/>
      </c>
      <c r="O1476" s="78" t="str">
        <f>IF(Ansøgning!O1458="","",Ansøgning!O1458)</f>
        <v/>
      </c>
      <c r="P1476" s="78" t="str">
        <f>IF(Ansøgning!P1458="","",Ansøgning!P1458)</f>
        <v/>
      </c>
      <c r="Q1476" s="78" t="str">
        <f>IF(Ansøgning!Q1458="","",Ansøgning!Q1458)</f>
        <v/>
      </c>
      <c r="R1476" s="78" t="str">
        <f>IF(Ansøgning!R1458="","",Ansøgning!R1458)</f>
        <v/>
      </c>
      <c r="S1476" s="46" t="str">
        <f>IFERROR(MAX(IF(OR(O1476="",P1476=""),"",IF(AND(AND(MONTH(E1476)&gt;=7,MONTH(E1476)&lt;8),AND(MONTH(F1476)&gt;=7,MONTH(F1476)&lt;8)),(NETWORKDAYS(E1476,F1476,Lister!$D$7:$D$13)-O1476)*N1476/NETWORKDAYS(Lister!$D$19,Lister!$E$19,Lister!$D$7:$D$13),IF(AND(AND(MONTH(E1476)&gt;=7,MONTH(E1476)&lt;8),MONTH(F1476)&gt;7),(NETWORKDAYS(E1476,Lister!$E$19,Lister!$D$7:$D$13)-O1476)*N1476/NETWORKDAYS(Lister!$D$19,Lister!$E$19,Lister!$D$7:$D$13),IF(MONTH(E1476)&gt;7,0)))),0),"")</f>
        <v/>
      </c>
      <c r="T1476" s="46" t="str">
        <f>IFERROR(MAX(IF(OR(O1476="",P1476=""),"",IF(AND(AND(MONTH(E1476)&gt;=8,MONTH(E1476)&lt;9),AND(MONTH(F1476)&gt;=8,MONTH(F1476)&lt;9)),(NETWORKDAYS(E1476,F1476,Lister!$D$7:$D$13)-P1476)*N1476/NETWORKDAYS(Lister!$D$20,Lister!$E$20,Lister!$D$7:$D$13),IF(AND(MONTH(E1476)=7,MONTH(F1476)=8),(NETWORKDAYS(Lister!$D$20,F1476,Lister!$D$7:$D$13)-P1476)*N1476/NETWORKDAYS(Lister!$D$20,Lister!$E$20,Lister!$D$7:$D$13),IF(AND(MONTH(E1476)=7,MONTH(F1476)=7),0)))),0),"")</f>
        <v/>
      </c>
      <c r="U1476" s="78" t="str">
        <f>IF(Ansøgning!U1458="","",Ansøgning!U1458)</f>
        <v/>
      </c>
      <c r="V1476" s="119" t="str">
        <f t="shared" si="161"/>
        <v/>
      </c>
      <c r="W1476" s="120" t="str">
        <f t="shared" si="162"/>
        <v/>
      </c>
      <c r="X1476" s="42" t="str">
        <f t="shared" si="163"/>
        <v/>
      </c>
    </row>
    <row r="1477" spans="1:24" x14ac:dyDescent="0.25">
      <c r="A1477" s="13" t="str">
        <f t="shared" si="164"/>
        <v/>
      </c>
      <c r="B1477" s="75" t="str">
        <f>IF(Ansøgning!B1459="","",Ansøgning!B1459)</f>
        <v/>
      </c>
      <c r="C1477" s="75" t="str">
        <f>IF(Ansøgning!C1459="","",Ansøgning!C1459)</f>
        <v/>
      </c>
      <c r="D1477" s="75" t="str">
        <f>IF(Ansøgning!D1459="","",Ansøgning!D1459)</f>
        <v/>
      </c>
      <c r="E1477" s="76" t="str">
        <f>IF(Ansøgning!E1459="","",Ansøgning!E1459)</f>
        <v/>
      </c>
      <c r="F1477" s="76" t="str">
        <f>IF(Ansøgning!F1459="","",Ansøgning!F1459)</f>
        <v/>
      </c>
      <c r="G1477" s="33" t="str">
        <f>IF(OR(E1477="",F1477=""),"",NETWORKDAYS(E1477,F1477,Lister!$D$7:$D$13))</f>
        <v/>
      </c>
      <c r="H1477" s="76" t="str">
        <f>IF(Ansøgning!H1459="","",Ansøgning!H1459)</f>
        <v/>
      </c>
      <c r="I1477" s="32" t="str">
        <f t="shared" si="158"/>
        <v/>
      </c>
      <c r="J1477" s="77" t="str">
        <f>IF(Ansøgning!J1459="","",Ansøgning!J1459)</f>
        <v/>
      </c>
      <c r="K1477" s="77" t="str">
        <f>IF(Ansøgning!K1459="","",Ansøgning!K1459)</f>
        <v/>
      </c>
      <c r="L1477" s="46" t="str">
        <f t="shared" si="159"/>
        <v/>
      </c>
      <c r="M1477" s="78" t="str">
        <f>IF(Ansøgning!M1459="","",Ansøgning!M1459)</f>
        <v/>
      </c>
      <c r="N1477" s="31" t="str">
        <f t="shared" si="160"/>
        <v/>
      </c>
      <c r="O1477" s="78" t="str">
        <f>IF(Ansøgning!O1459="","",Ansøgning!O1459)</f>
        <v/>
      </c>
      <c r="P1477" s="78" t="str">
        <f>IF(Ansøgning!P1459="","",Ansøgning!P1459)</f>
        <v/>
      </c>
      <c r="Q1477" s="78" t="str">
        <f>IF(Ansøgning!Q1459="","",Ansøgning!Q1459)</f>
        <v/>
      </c>
      <c r="R1477" s="78" t="str">
        <f>IF(Ansøgning!R1459="","",Ansøgning!R1459)</f>
        <v/>
      </c>
      <c r="S1477" s="46" t="str">
        <f>IFERROR(MAX(IF(OR(O1477="",P1477=""),"",IF(AND(AND(MONTH(E1477)&gt;=7,MONTH(E1477)&lt;8),AND(MONTH(F1477)&gt;=7,MONTH(F1477)&lt;8)),(NETWORKDAYS(E1477,F1477,Lister!$D$7:$D$13)-O1477)*N1477/NETWORKDAYS(Lister!$D$19,Lister!$E$19,Lister!$D$7:$D$13),IF(AND(AND(MONTH(E1477)&gt;=7,MONTH(E1477)&lt;8),MONTH(F1477)&gt;7),(NETWORKDAYS(E1477,Lister!$E$19,Lister!$D$7:$D$13)-O1477)*N1477/NETWORKDAYS(Lister!$D$19,Lister!$E$19,Lister!$D$7:$D$13),IF(MONTH(E1477)&gt;7,0)))),0),"")</f>
        <v/>
      </c>
      <c r="T1477" s="46" t="str">
        <f>IFERROR(MAX(IF(OR(O1477="",P1477=""),"",IF(AND(AND(MONTH(E1477)&gt;=8,MONTH(E1477)&lt;9),AND(MONTH(F1477)&gt;=8,MONTH(F1477)&lt;9)),(NETWORKDAYS(E1477,F1477,Lister!$D$7:$D$13)-P1477)*N1477/NETWORKDAYS(Lister!$D$20,Lister!$E$20,Lister!$D$7:$D$13),IF(AND(MONTH(E1477)=7,MONTH(F1477)=8),(NETWORKDAYS(Lister!$D$20,F1477,Lister!$D$7:$D$13)-P1477)*N1477/NETWORKDAYS(Lister!$D$20,Lister!$E$20,Lister!$D$7:$D$13),IF(AND(MONTH(E1477)=7,MONTH(F1477)=7),0)))),0),"")</f>
        <v/>
      </c>
      <c r="U1477" s="78" t="str">
        <f>IF(Ansøgning!U1459="","",Ansøgning!U1459)</f>
        <v/>
      </c>
      <c r="V1477" s="119" t="str">
        <f t="shared" si="161"/>
        <v/>
      </c>
      <c r="W1477" s="120" t="str">
        <f t="shared" si="162"/>
        <v/>
      </c>
      <c r="X1477" s="42" t="str">
        <f t="shared" si="163"/>
        <v/>
      </c>
    </row>
    <row r="1478" spans="1:24" x14ac:dyDescent="0.25">
      <c r="A1478" s="13" t="str">
        <f t="shared" si="164"/>
        <v/>
      </c>
      <c r="B1478" s="75" t="str">
        <f>IF(Ansøgning!B1460="","",Ansøgning!B1460)</f>
        <v/>
      </c>
      <c r="C1478" s="75" t="str">
        <f>IF(Ansøgning!C1460="","",Ansøgning!C1460)</f>
        <v/>
      </c>
      <c r="D1478" s="75" t="str">
        <f>IF(Ansøgning!D1460="","",Ansøgning!D1460)</f>
        <v/>
      </c>
      <c r="E1478" s="76" t="str">
        <f>IF(Ansøgning!E1460="","",Ansøgning!E1460)</f>
        <v/>
      </c>
      <c r="F1478" s="76" t="str">
        <f>IF(Ansøgning!F1460="","",Ansøgning!F1460)</f>
        <v/>
      </c>
      <c r="G1478" s="33" t="str">
        <f>IF(OR(E1478="",F1478=""),"",NETWORKDAYS(E1478,F1478,Lister!$D$7:$D$13))</f>
        <v/>
      </c>
      <c r="H1478" s="76" t="str">
        <f>IF(Ansøgning!H1460="","",Ansøgning!H1460)</f>
        <v/>
      </c>
      <c r="I1478" s="32" t="str">
        <f t="shared" si="158"/>
        <v/>
      </c>
      <c r="J1478" s="77" t="str">
        <f>IF(Ansøgning!J1460="","",Ansøgning!J1460)</f>
        <v/>
      </c>
      <c r="K1478" s="77" t="str">
        <f>IF(Ansøgning!K1460="","",Ansøgning!K1460)</f>
        <v/>
      </c>
      <c r="L1478" s="46" t="str">
        <f t="shared" si="159"/>
        <v/>
      </c>
      <c r="M1478" s="78" t="str">
        <f>IF(Ansøgning!M1460="","",Ansøgning!M1460)</f>
        <v/>
      </c>
      <c r="N1478" s="31" t="str">
        <f t="shared" si="160"/>
        <v/>
      </c>
      <c r="O1478" s="78" t="str">
        <f>IF(Ansøgning!O1460="","",Ansøgning!O1460)</f>
        <v/>
      </c>
      <c r="P1478" s="78" t="str">
        <f>IF(Ansøgning!P1460="","",Ansøgning!P1460)</f>
        <v/>
      </c>
      <c r="Q1478" s="78" t="str">
        <f>IF(Ansøgning!Q1460="","",Ansøgning!Q1460)</f>
        <v/>
      </c>
      <c r="R1478" s="78" t="str">
        <f>IF(Ansøgning!R1460="","",Ansøgning!R1460)</f>
        <v/>
      </c>
      <c r="S1478" s="46" t="str">
        <f>IFERROR(MAX(IF(OR(O1478="",P1478=""),"",IF(AND(AND(MONTH(E1478)&gt;=7,MONTH(E1478)&lt;8),AND(MONTH(F1478)&gt;=7,MONTH(F1478)&lt;8)),(NETWORKDAYS(E1478,F1478,Lister!$D$7:$D$13)-O1478)*N1478/NETWORKDAYS(Lister!$D$19,Lister!$E$19,Lister!$D$7:$D$13),IF(AND(AND(MONTH(E1478)&gt;=7,MONTH(E1478)&lt;8),MONTH(F1478)&gt;7),(NETWORKDAYS(E1478,Lister!$E$19,Lister!$D$7:$D$13)-O1478)*N1478/NETWORKDAYS(Lister!$D$19,Lister!$E$19,Lister!$D$7:$D$13),IF(MONTH(E1478)&gt;7,0)))),0),"")</f>
        <v/>
      </c>
      <c r="T1478" s="46" t="str">
        <f>IFERROR(MAX(IF(OR(O1478="",P1478=""),"",IF(AND(AND(MONTH(E1478)&gt;=8,MONTH(E1478)&lt;9),AND(MONTH(F1478)&gt;=8,MONTH(F1478)&lt;9)),(NETWORKDAYS(E1478,F1478,Lister!$D$7:$D$13)-P1478)*N1478/NETWORKDAYS(Lister!$D$20,Lister!$E$20,Lister!$D$7:$D$13),IF(AND(MONTH(E1478)=7,MONTH(F1478)=8),(NETWORKDAYS(Lister!$D$20,F1478,Lister!$D$7:$D$13)-P1478)*N1478/NETWORKDAYS(Lister!$D$20,Lister!$E$20,Lister!$D$7:$D$13),IF(AND(MONTH(E1478)=7,MONTH(F1478)=7),0)))),0),"")</f>
        <v/>
      </c>
      <c r="U1478" s="78" t="str">
        <f>IF(Ansøgning!U1460="","",Ansøgning!U1460)</f>
        <v/>
      </c>
      <c r="V1478" s="119" t="str">
        <f t="shared" si="161"/>
        <v/>
      </c>
      <c r="W1478" s="120" t="str">
        <f t="shared" si="162"/>
        <v/>
      </c>
      <c r="X1478" s="42" t="str">
        <f t="shared" si="163"/>
        <v/>
      </c>
    </row>
    <row r="1479" spans="1:24" x14ac:dyDescent="0.25">
      <c r="A1479" s="13" t="str">
        <f t="shared" si="164"/>
        <v/>
      </c>
      <c r="B1479" s="75" t="str">
        <f>IF(Ansøgning!B1461="","",Ansøgning!B1461)</f>
        <v/>
      </c>
      <c r="C1479" s="75" t="str">
        <f>IF(Ansøgning!C1461="","",Ansøgning!C1461)</f>
        <v/>
      </c>
      <c r="D1479" s="75" t="str">
        <f>IF(Ansøgning!D1461="","",Ansøgning!D1461)</f>
        <v/>
      </c>
      <c r="E1479" s="76" t="str">
        <f>IF(Ansøgning!E1461="","",Ansøgning!E1461)</f>
        <v/>
      </c>
      <c r="F1479" s="76" t="str">
        <f>IF(Ansøgning!F1461="","",Ansøgning!F1461)</f>
        <v/>
      </c>
      <c r="G1479" s="33" t="str">
        <f>IF(OR(E1479="",F1479=""),"",NETWORKDAYS(E1479,F1479,Lister!$D$7:$D$13))</f>
        <v/>
      </c>
      <c r="H1479" s="76" t="str">
        <f>IF(Ansøgning!H1461="","",Ansøgning!H1461)</f>
        <v/>
      </c>
      <c r="I1479" s="32" t="str">
        <f t="shared" si="158"/>
        <v/>
      </c>
      <c r="J1479" s="77" t="str">
        <f>IF(Ansøgning!J1461="","",Ansøgning!J1461)</f>
        <v/>
      </c>
      <c r="K1479" s="77" t="str">
        <f>IF(Ansøgning!K1461="","",Ansøgning!K1461)</f>
        <v/>
      </c>
      <c r="L1479" s="46" t="str">
        <f t="shared" si="159"/>
        <v/>
      </c>
      <c r="M1479" s="78" t="str">
        <f>IF(Ansøgning!M1461="","",Ansøgning!M1461)</f>
        <v/>
      </c>
      <c r="N1479" s="31" t="str">
        <f t="shared" si="160"/>
        <v/>
      </c>
      <c r="O1479" s="78" t="str">
        <f>IF(Ansøgning!O1461="","",Ansøgning!O1461)</f>
        <v/>
      </c>
      <c r="P1479" s="78" t="str">
        <f>IF(Ansøgning!P1461="","",Ansøgning!P1461)</f>
        <v/>
      </c>
      <c r="Q1479" s="78" t="str">
        <f>IF(Ansøgning!Q1461="","",Ansøgning!Q1461)</f>
        <v/>
      </c>
      <c r="R1479" s="78" t="str">
        <f>IF(Ansøgning!R1461="","",Ansøgning!R1461)</f>
        <v/>
      </c>
      <c r="S1479" s="46" t="str">
        <f>IFERROR(MAX(IF(OR(O1479="",P1479=""),"",IF(AND(AND(MONTH(E1479)&gt;=7,MONTH(E1479)&lt;8),AND(MONTH(F1479)&gt;=7,MONTH(F1479)&lt;8)),(NETWORKDAYS(E1479,F1479,Lister!$D$7:$D$13)-O1479)*N1479/NETWORKDAYS(Lister!$D$19,Lister!$E$19,Lister!$D$7:$D$13),IF(AND(AND(MONTH(E1479)&gt;=7,MONTH(E1479)&lt;8),MONTH(F1479)&gt;7),(NETWORKDAYS(E1479,Lister!$E$19,Lister!$D$7:$D$13)-O1479)*N1479/NETWORKDAYS(Lister!$D$19,Lister!$E$19,Lister!$D$7:$D$13),IF(MONTH(E1479)&gt;7,0)))),0),"")</f>
        <v/>
      </c>
      <c r="T1479" s="46" t="str">
        <f>IFERROR(MAX(IF(OR(O1479="",P1479=""),"",IF(AND(AND(MONTH(E1479)&gt;=8,MONTH(E1479)&lt;9),AND(MONTH(F1479)&gt;=8,MONTH(F1479)&lt;9)),(NETWORKDAYS(E1479,F1479,Lister!$D$7:$D$13)-P1479)*N1479/NETWORKDAYS(Lister!$D$20,Lister!$E$20,Lister!$D$7:$D$13),IF(AND(MONTH(E1479)=7,MONTH(F1479)=8),(NETWORKDAYS(Lister!$D$20,F1479,Lister!$D$7:$D$13)-P1479)*N1479/NETWORKDAYS(Lister!$D$20,Lister!$E$20,Lister!$D$7:$D$13),IF(AND(MONTH(E1479)=7,MONTH(F1479)=7),0)))),0),"")</f>
        <v/>
      </c>
      <c r="U1479" s="78" t="str">
        <f>IF(Ansøgning!U1461="","",Ansøgning!U1461)</f>
        <v/>
      </c>
      <c r="V1479" s="119" t="str">
        <f t="shared" si="161"/>
        <v/>
      </c>
      <c r="W1479" s="120" t="str">
        <f t="shared" si="162"/>
        <v/>
      </c>
      <c r="X1479" s="42" t="str">
        <f t="shared" si="163"/>
        <v/>
      </c>
    </row>
    <row r="1480" spans="1:24" x14ac:dyDescent="0.25">
      <c r="A1480" s="13" t="str">
        <f t="shared" si="164"/>
        <v/>
      </c>
      <c r="B1480" s="75" t="str">
        <f>IF(Ansøgning!B1462="","",Ansøgning!B1462)</f>
        <v/>
      </c>
      <c r="C1480" s="75" t="str">
        <f>IF(Ansøgning!C1462="","",Ansøgning!C1462)</f>
        <v/>
      </c>
      <c r="D1480" s="75" t="str">
        <f>IF(Ansøgning!D1462="","",Ansøgning!D1462)</f>
        <v/>
      </c>
      <c r="E1480" s="76" t="str">
        <f>IF(Ansøgning!E1462="","",Ansøgning!E1462)</f>
        <v/>
      </c>
      <c r="F1480" s="76" t="str">
        <f>IF(Ansøgning!F1462="","",Ansøgning!F1462)</f>
        <v/>
      </c>
      <c r="G1480" s="33" t="str">
        <f>IF(OR(E1480="",F1480=""),"",NETWORKDAYS(E1480,F1480,Lister!$D$7:$D$13))</f>
        <v/>
      </c>
      <c r="H1480" s="76" t="str">
        <f>IF(Ansøgning!H1462="","",Ansøgning!H1462)</f>
        <v/>
      </c>
      <c r="I1480" s="32" t="str">
        <f t="shared" si="158"/>
        <v/>
      </c>
      <c r="J1480" s="77" t="str">
        <f>IF(Ansøgning!J1462="","",Ansøgning!J1462)</f>
        <v/>
      </c>
      <c r="K1480" s="77" t="str">
        <f>IF(Ansøgning!K1462="","",Ansøgning!K1462)</f>
        <v/>
      </c>
      <c r="L1480" s="46" t="str">
        <f t="shared" si="159"/>
        <v/>
      </c>
      <c r="M1480" s="78" t="str">
        <f>IF(Ansøgning!M1462="","",Ansøgning!M1462)</f>
        <v/>
      </c>
      <c r="N1480" s="31" t="str">
        <f t="shared" si="160"/>
        <v/>
      </c>
      <c r="O1480" s="78" t="str">
        <f>IF(Ansøgning!O1462="","",Ansøgning!O1462)</f>
        <v/>
      </c>
      <c r="P1480" s="78" t="str">
        <f>IF(Ansøgning!P1462="","",Ansøgning!P1462)</f>
        <v/>
      </c>
      <c r="Q1480" s="78" t="str">
        <f>IF(Ansøgning!Q1462="","",Ansøgning!Q1462)</f>
        <v/>
      </c>
      <c r="R1480" s="78" t="str">
        <f>IF(Ansøgning!R1462="","",Ansøgning!R1462)</f>
        <v/>
      </c>
      <c r="S1480" s="46" t="str">
        <f>IFERROR(MAX(IF(OR(O1480="",P1480=""),"",IF(AND(AND(MONTH(E1480)&gt;=7,MONTH(E1480)&lt;8),AND(MONTH(F1480)&gt;=7,MONTH(F1480)&lt;8)),(NETWORKDAYS(E1480,F1480,Lister!$D$7:$D$13)-O1480)*N1480/NETWORKDAYS(Lister!$D$19,Lister!$E$19,Lister!$D$7:$D$13),IF(AND(AND(MONTH(E1480)&gt;=7,MONTH(E1480)&lt;8),MONTH(F1480)&gt;7),(NETWORKDAYS(E1480,Lister!$E$19,Lister!$D$7:$D$13)-O1480)*N1480/NETWORKDAYS(Lister!$D$19,Lister!$E$19,Lister!$D$7:$D$13),IF(MONTH(E1480)&gt;7,0)))),0),"")</f>
        <v/>
      </c>
      <c r="T1480" s="46" t="str">
        <f>IFERROR(MAX(IF(OR(O1480="",P1480=""),"",IF(AND(AND(MONTH(E1480)&gt;=8,MONTH(E1480)&lt;9),AND(MONTH(F1480)&gt;=8,MONTH(F1480)&lt;9)),(NETWORKDAYS(E1480,F1480,Lister!$D$7:$D$13)-P1480)*N1480/NETWORKDAYS(Lister!$D$20,Lister!$E$20,Lister!$D$7:$D$13),IF(AND(MONTH(E1480)=7,MONTH(F1480)=8),(NETWORKDAYS(Lister!$D$20,F1480,Lister!$D$7:$D$13)-P1480)*N1480/NETWORKDAYS(Lister!$D$20,Lister!$E$20,Lister!$D$7:$D$13),IF(AND(MONTH(E1480)=7,MONTH(F1480)=7),0)))),0),"")</f>
        <v/>
      </c>
      <c r="U1480" s="78" t="str">
        <f>IF(Ansøgning!U1462="","",Ansøgning!U1462)</f>
        <v/>
      </c>
      <c r="V1480" s="119" t="str">
        <f t="shared" si="161"/>
        <v/>
      </c>
      <c r="W1480" s="120" t="str">
        <f t="shared" si="162"/>
        <v/>
      </c>
      <c r="X1480" s="42" t="str">
        <f t="shared" si="163"/>
        <v/>
      </c>
    </row>
    <row r="1481" spans="1:24" x14ac:dyDescent="0.25">
      <c r="A1481" s="13" t="str">
        <f t="shared" si="164"/>
        <v/>
      </c>
      <c r="B1481" s="75" t="str">
        <f>IF(Ansøgning!B1463="","",Ansøgning!B1463)</f>
        <v/>
      </c>
      <c r="C1481" s="75" t="str">
        <f>IF(Ansøgning!C1463="","",Ansøgning!C1463)</f>
        <v/>
      </c>
      <c r="D1481" s="75" t="str">
        <f>IF(Ansøgning!D1463="","",Ansøgning!D1463)</f>
        <v/>
      </c>
      <c r="E1481" s="76" t="str">
        <f>IF(Ansøgning!E1463="","",Ansøgning!E1463)</f>
        <v/>
      </c>
      <c r="F1481" s="76" t="str">
        <f>IF(Ansøgning!F1463="","",Ansøgning!F1463)</f>
        <v/>
      </c>
      <c r="G1481" s="33" t="str">
        <f>IF(OR(E1481="",F1481=""),"",NETWORKDAYS(E1481,F1481,Lister!$D$7:$D$13))</f>
        <v/>
      </c>
      <c r="H1481" s="76" t="str">
        <f>IF(Ansøgning!H1463="","",Ansøgning!H1463)</f>
        <v/>
      </c>
      <c r="I1481" s="32" t="str">
        <f t="shared" si="158"/>
        <v/>
      </c>
      <c r="J1481" s="77" t="str">
        <f>IF(Ansøgning!J1463="","",Ansøgning!J1463)</f>
        <v/>
      </c>
      <c r="K1481" s="77" t="str">
        <f>IF(Ansøgning!K1463="","",Ansøgning!K1463)</f>
        <v/>
      </c>
      <c r="L1481" s="46" t="str">
        <f t="shared" si="159"/>
        <v/>
      </c>
      <c r="M1481" s="78" t="str">
        <f>IF(Ansøgning!M1463="","",Ansøgning!M1463)</f>
        <v/>
      </c>
      <c r="N1481" s="31" t="str">
        <f t="shared" si="160"/>
        <v/>
      </c>
      <c r="O1481" s="78" t="str">
        <f>IF(Ansøgning!O1463="","",Ansøgning!O1463)</f>
        <v/>
      </c>
      <c r="P1481" s="78" t="str">
        <f>IF(Ansøgning!P1463="","",Ansøgning!P1463)</f>
        <v/>
      </c>
      <c r="Q1481" s="78" t="str">
        <f>IF(Ansøgning!Q1463="","",Ansøgning!Q1463)</f>
        <v/>
      </c>
      <c r="R1481" s="78" t="str">
        <f>IF(Ansøgning!R1463="","",Ansøgning!R1463)</f>
        <v/>
      </c>
      <c r="S1481" s="46" t="str">
        <f>IFERROR(MAX(IF(OR(O1481="",P1481=""),"",IF(AND(AND(MONTH(E1481)&gt;=7,MONTH(E1481)&lt;8),AND(MONTH(F1481)&gt;=7,MONTH(F1481)&lt;8)),(NETWORKDAYS(E1481,F1481,Lister!$D$7:$D$13)-O1481)*N1481/NETWORKDAYS(Lister!$D$19,Lister!$E$19,Lister!$D$7:$D$13),IF(AND(AND(MONTH(E1481)&gt;=7,MONTH(E1481)&lt;8),MONTH(F1481)&gt;7),(NETWORKDAYS(E1481,Lister!$E$19,Lister!$D$7:$D$13)-O1481)*N1481/NETWORKDAYS(Lister!$D$19,Lister!$E$19,Lister!$D$7:$D$13),IF(MONTH(E1481)&gt;7,0)))),0),"")</f>
        <v/>
      </c>
      <c r="T1481" s="46" t="str">
        <f>IFERROR(MAX(IF(OR(O1481="",P1481=""),"",IF(AND(AND(MONTH(E1481)&gt;=8,MONTH(E1481)&lt;9),AND(MONTH(F1481)&gt;=8,MONTH(F1481)&lt;9)),(NETWORKDAYS(E1481,F1481,Lister!$D$7:$D$13)-P1481)*N1481/NETWORKDAYS(Lister!$D$20,Lister!$E$20,Lister!$D$7:$D$13),IF(AND(MONTH(E1481)=7,MONTH(F1481)=8),(NETWORKDAYS(Lister!$D$20,F1481,Lister!$D$7:$D$13)-P1481)*N1481/NETWORKDAYS(Lister!$D$20,Lister!$E$20,Lister!$D$7:$D$13),IF(AND(MONTH(E1481)=7,MONTH(F1481)=7),0)))),0),"")</f>
        <v/>
      </c>
      <c r="U1481" s="78" t="str">
        <f>IF(Ansøgning!U1463="","",Ansøgning!U1463)</f>
        <v/>
      </c>
      <c r="V1481" s="119" t="str">
        <f t="shared" si="161"/>
        <v/>
      </c>
      <c r="W1481" s="120" t="str">
        <f t="shared" si="162"/>
        <v/>
      </c>
      <c r="X1481" s="42" t="str">
        <f t="shared" si="163"/>
        <v/>
      </c>
    </row>
    <row r="1482" spans="1:24" x14ac:dyDescent="0.25">
      <c r="A1482" s="13" t="str">
        <f t="shared" si="164"/>
        <v/>
      </c>
      <c r="B1482" s="75" t="str">
        <f>IF(Ansøgning!B1464="","",Ansøgning!B1464)</f>
        <v/>
      </c>
      <c r="C1482" s="75" t="str">
        <f>IF(Ansøgning!C1464="","",Ansøgning!C1464)</f>
        <v/>
      </c>
      <c r="D1482" s="75" t="str">
        <f>IF(Ansøgning!D1464="","",Ansøgning!D1464)</f>
        <v/>
      </c>
      <c r="E1482" s="76" t="str">
        <f>IF(Ansøgning!E1464="","",Ansøgning!E1464)</f>
        <v/>
      </c>
      <c r="F1482" s="76" t="str">
        <f>IF(Ansøgning!F1464="","",Ansøgning!F1464)</f>
        <v/>
      </c>
      <c r="G1482" s="33" t="str">
        <f>IF(OR(E1482="",F1482=""),"",NETWORKDAYS(E1482,F1482,Lister!$D$7:$D$13))</f>
        <v/>
      </c>
      <c r="H1482" s="76" t="str">
        <f>IF(Ansøgning!H1464="","",Ansøgning!H1464)</f>
        <v/>
      </c>
      <c r="I1482" s="32" t="str">
        <f t="shared" si="158"/>
        <v/>
      </c>
      <c r="J1482" s="77" t="str">
        <f>IF(Ansøgning!J1464="","",Ansøgning!J1464)</f>
        <v/>
      </c>
      <c r="K1482" s="77" t="str">
        <f>IF(Ansøgning!K1464="","",Ansøgning!K1464)</f>
        <v/>
      </c>
      <c r="L1482" s="46" t="str">
        <f t="shared" si="159"/>
        <v/>
      </c>
      <c r="M1482" s="78" t="str">
        <f>IF(Ansøgning!M1464="","",Ansøgning!M1464)</f>
        <v/>
      </c>
      <c r="N1482" s="31" t="str">
        <f t="shared" si="160"/>
        <v/>
      </c>
      <c r="O1482" s="78" t="str">
        <f>IF(Ansøgning!O1464="","",Ansøgning!O1464)</f>
        <v/>
      </c>
      <c r="P1482" s="78" t="str">
        <f>IF(Ansøgning!P1464="","",Ansøgning!P1464)</f>
        <v/>
      </c>
      <c r="Q1482" s="78" t="str">
        <f>IF(Ansøgning!Q1464="","",Ansøgning!Q1464)</f>
        <v/>
      </c>
      <c r="R1482" s="78" t="str">
        <f>IF(Ansøgning!R1464="","",Ansøgning!R1464)</f>
        <v/>
      </c>
      <c r="S1482" s="46" t="str">
        <f>IFERROR(MAX(IF(OR(O1482="",P1482=""),"",IF(AND(AND(MONTH(E1482)&gt;=7,MONTH(E1482)&lt;8),AND(MONTH(F1482)&gt;=7,MONTH(F1482)&lt;8)),(NETWORKDAYS(E1482,F1482,Lister!$D$7:$D$13)-O1482)*N1482/NETWORKDAYS(Lister!$D$19,Lister!$E$19,Lister!$D$7:$D$13),IF(AND(AND(MONTH(E1482)&gt;=7,MONTH(E1482)&lt;8),MONTH(F1482)&gt;7),(NETWORKDAYS(E1482,Lister!$E$19,Lister!$D$7:$D$13)-O1482)*N1482/NETWORKDAYS(Lister!$D$19,Lister!$E$19,Lister!$D$7:$D$13),IF(MONTH(E1482)&gt;7,0)))),0),"")</f>
        <v/>
      </c>
      <c r="T1482" s="46" t="str">
        <f>IFERROR(MAX(IF(OR(O1482="",P1482=""),"",IF(AND(AND(MONTH(E1482)&gt;=8,MONTH(E1482)&lt;9),AND(MONTH(F1482)&gt;=8,MONTH(F1482)&lt;9)),(NETWORKDAYS(E1482,F1482,Lister!$D$7:$D$13)-P1482)*N1482/NETWORKDAYS(Lister!$D$20,Lister!$E$20,Lister!$D$7:$D$13),IF(AND(MONTH(E1482)=7,MONTH(F1482)=8),(NETWORKDAYS(Lister!$D$20,F1482,Lister!$D$7:$D$13)-P1482)*N1482/NETWORKDAYS(Lister!$D$20,Lister!$E$20,Lister!$D$7:$D$13),IF(AND(MONTH(E1482)=7,MONTH(F1482)=7),0)))),0),"")</f>
        <v/>
      </c>
      <c r="U1482" s="78" t="str">
        <f>IF(Ansøgning!U1464="","",Ansøgning!U1464)</f>
        <v/>
      </c>
      <c r="V1482" s="119" t="str">
        <f t="shared" si="161"/>
        <v/>
      </c>
      <c r="W1482" s="120" t="str">
        <f t="shared" si="162"/>
        <v/>
      </c>
      <c r="X1482" s="42" t="str">
        <f t="shared" si="163"/>
        <v/>
      </c>
    </row>
    <row r="1483" spans="1:24" x14ac:dyDescent="0.25">
      <c r="A1483" s="13" t="str">
        <f t="shared" si="164"/>
        <v/>
      </c>
      <c r="B1483" s="75" t="str">
        <f>IF(Ansøgning!B1465="","",Ansøgning!B1465)</f>
        <v/>
      </c>
      <c r="C1483" s="75" t="str">
        <f>IF(Ansøgning!C1465="","",Ansøgning!C1465)</f>
        <v/>
      </c>
      <c r="D1483" s="75" t="str">
        <f>IF(Ansøgning!D1465="","",Ansøgning!D1465)</f>
        <v/>
      </c>
      <c r="E1483" s="76" t="str">
        <f>IF(Ansøgning!E1465="","",Ansøgning!E1465)</f>
        <v/>
      </c>
      <c r="F1483" s="76" t="str">
        <f>IF(Ansøgning!F1465="","",Ansøgning!F1465)</f>
        <v/>
      </c>
      <c r="G1483" s="33" t="str">
        <f>IF(OR(E1483="",F1483=""),"",NETWORKDAYS(E1483,F1483,Lister!$D$7:$D$13))</f>
        <v/>
      </c>
      <c r="H1483" s="76" t="str">
        <f>IF(Ansøgning!H1465="","",Ansøgning!H1465)</f>
        <v/>
      </c>
      <c r="I1483" s="32" t="str">
        <f t="shared" si="158"/>
        <v/>
      </c>
      <c r="J1483" s="77" t="str">
        <f>IF(Ansøgning!J1465="","",Ansøgning!J1465)</f>
        <v/>
      </c>
      <c r="K1483" s="77" t="str">
        <f>IF(Ansøgning!K1465="","",Ansøgning!K1465)</f>
        <v/>
      </c>
      <c r="L1483" s="46" t="str">
        <f t="shared" si="159"/>
        <v/>
      </c>
      <c r="M1483" s="78" t="str">
        <f>IF(Ansøgning!M1465="","",Ansøgning!M1465)</f>
        <v/>
      </c>
      <c r="N1483" s="31" t="str">
        <f t="shared" si="160"/>
        <v/>
      </c>
      <c r="O1483" s="78" t="str">
        <f>IF(Ansøgning!O1465="","",Ansøgning!O1465)</f>
        <v/>
      </c>
      <c r="P1483" s="78" t="str">
        <f>IF(Ansøgning!P1465="","",Ansøgning!P1465)</f>
        <v/>
      </c>
      <c r="Q1483" s="78" t="str">
        <f>IF(Ansøgning!Q1465="","",Ansøgning!Q1465)</f>
        <v/>
      </c>
      <c r="R1483" s="78" t="str">
        <f>IF(Ansøgning!R1465="","",Ansøgning!R1465)</f>
        <v/>
      </c>
      <c r="S1483" s="46" t="str">
        <f>IFERROR(MAX(IF(OR(O1483="",P1483=""),"",IF(AND(AND(MONTH(E1483)&gt;=7,MONTH(E1483)&lt;8),AND(MONTH(F1483)&gt;=7,MONTH(F1483)&lt;8)),(NETWORKDAYS(E1483,F1483,Lister!$D$7:$D$13)-O1483)*N1483/NETWORKDAYS(Lister!$D$19,Lister!$E$19,Lister!$D$7:$D$13),IF(AND(AND(MONTH(E1483)&gt;=7,MONTH(E1483)&lt;8),MONTH(F1483)&gt;7),(NETWORKDAYS(E1483,Lister!$E$19,Lister!$D$7:$D$13)-O1483)*N1483/NETWORKDAYS(Lister!$D$19,Lister!$E$19,Lister!$D$7:$D$13),IF(MONTH(E1483)&gt;7,0)))),0),"")</f>
        <v/>
      </c>
      <c r="T1483" s="46" t="str">
        <f>IFERROR(MAX(IF(OR(O1483="",P1483=""),"",IF(AND(AND(MONTH(E1483)&gt;=8,MONTH(E1483)&lt;9),AND(MONTH(F1483)&gt;=8,MONTH(F1483)&lt;9)),(NETWORKDAYS(E1483,F1483,Lister!$D$7:$D$13)-P1483)*N1483/NETWORKDAYS(Lister!$D$20,Lister!$E$20,Lister!$D$7:$D$13),IF(AND(MONTH(E1483)=7,MONTH(F1483)=8),(NETWORKDAYS(Lister!$D$20,F1483,Lister!$D$7:$D$13)-P1483)*N1483/NETWORKDAYS(Lister!$D$20,Lister!$E$20,Lister!$D$7:$D$13),IF(AND(MONTH(E1483)=7,MONTH(F1483)=7),0)))),0),"")</f>
        <v/>
      </c>
      <c r="U1483" s="78" t="str">
        <f>IF(Ansøgning!U1465="","",Ansøgning!U1465)</f>
        <v/>
      </c>
      <c r="V1483" s="119" t="str">
        <f t="shared" si="161"/>
        <v/>
      </c>
      <c r="W1483" s="120" t="str">
        <f t="shared" si="162"/>
        <v/>
      </c>
      <c r="X1483" s="42" t="str">
        <f t="shared" si="163"/>
        <v/>
      </c>
    </row>
    <row r="1484" spans="1:24" x14ac:dyDescent="0.25">
      <c r="A1484" s="13" t="str">
        <f t="shared" si="164"/>
        <v/>
      </c>
      <c r="B1484" s="75" t="str">
        <f>IF(Ansøgning!B1466="","",Ansøgning!B1466)</f>
        <v/>
      </c>
      <c r="C1484" s="75" t="str">
        <f>IF(Ansøgning!C1466="","",Ansøgning!C1466)</f>
        <v/>
      </c>
      <c r="D1484" s="75" t="str">
        <f>IF(Ansøgning!D1466="","",Ansøgning!D1466)</f>
        <v/>
      </c>
      <c r="E1484" s="76" t="str">
        <f>IF(Ansøgning!E1466="","",Ansøgning!E1466)</f>
        <v/>
      </c>
      <c r="F1484" s="76" t="str">
        <f>IF(Ansøgning!F1466="","",Ansøgning!F1466)</f>
        <v/>
      </c>
      <c r="G1484" s="33" t="str">
        <f>IF(OR(E1484="",F1484=""),"",NETWORKDAYS(E1484,F1484,Lister!$D$7:$D$13))</f>
        <v/>
      </c>
      <c r="H1484" s="76" t="str">
        <f>IF(Ansøgning!H1466="","",Ansøgning!H1466)</f>
        <v/>
      </c>
      <c r="I1484" s="32" t="str">
        <f t="shared" si="158"/>
        <v/>
      </c>
      <c r="J1484" s="77" t="str">
        <f>IF(Ansøgning!J1466="","",Ansøgning!J1466)</f>
        <v/>
      </c>
      <c r="K1484" s="77" t="str">
        <f>IF(Ansøgning!K1466="","",Ansøgning!K1466)</f>
        <v/>
      </c>
      <c r="L1484" s="46" t="str">
        <f t="shared" si="159"/>
        <v/>
      </c>
      <c r="M1484" s="78" t="str">
        <f>IF(Ansøgning!M1466="","",Ansøgning!M1466)</f>
        <v/>
      </c>
      <c r="N1484" s="31" t="str">
        <f t="shared" si="160"/>
        <v/>
      </c>
      <c r="O1484" s="78" t="str">
        <f>IF(Ansøgning!O1466="","",Ansøgning!O1466)</f>
        <v/>
      </c>
      <c r="P1484" s="78" t="str">
        <f>IF(Ansøgning!P1466="","",Ansøgning!P1466)</f>
        <v/>
      </c>
      <c r="Q1484" s="78" t="str">
        <f>IF(Ansøgning!Q1466="","",Ansøgning!Q1466)</f>
        <v/>
      </c>
      <c r="R1484" s="78" t="str">
        <f>IF(Ansøgning!R1466="","",Ansøgning!R1466)</f>
        <v/>
      </c>
      <c r="S1484" s="46" t="str">
        <f>IFERROR(MAX(IF(OR(O1484="",P1484=""),"",IF(AND(AND(MONTH(E1484)&gt;=7,MONTH(E1484)&lt;8),AND(MONTH(F1484)&gt;=7,MONTH(F1484)&lt;8)),(NETWORKDAYS(E1484,F1484,Lister!$D$7:$D$13)-O1484)*N1484/NETWORKDAYS(Lister!$D$19,Lister!$E$19,Lister!$D$7:$D$13),IF(AND(AND(MONTH(E1484)&gt;=7,MONTH(E1484)&lt;8),MONTH(F1484)&gt;7),(NETWORKDAYS(E1484,Lister!$E$19,Lister!$D$7:$D$13)-O1484)*N1484/NETWORKDAYS(Lister!$D$19,Lister!$E$19,Lister!$D$7:$D$13),IF(MONTH(E1484)&gt;7,0)))),0),"")</f>
        <v/>
      </c>
      <c r="T1484" s="46" t="str">
        <f>IFERROR(MAX(IF(OR(O1484="",P1484=""),"",IF(AND(AND(MONTH(E1484)&gt;=8,MONTH(E1484)&lt;9),AND(MONTH(F1484)&gt;=8,MONTH(F1484)&lt;9)),(NETWORKDAYS(E1484,F1484,Lister!$D$7:$D$13)-P1484)*N1484/NETWORKDAYS(Lister!$D$20,Lister!$E$20,Lister!$D$7:$D$13),IF(AND(MONTH(E1484)=7,MONTH(F1484)=8),(NETWORKDAYS(Lister!$D$20,F1484,Lister!$D$7:$D$13)-P1484)*N1484/NETWORKDAYS(Lister!$D$20,Lister!$E$20,Lister!$D$7:$D$13),IF(AND(MONTH(E1484)=7,MONTH(F1484)=7),0)))),0),"")</f>
        <v/>
      </c>
      <c r="U1484" s="78" t="str">
        <f>IF(Ansøgning!U1466="","",Ansøgning!U1466)</f>
        <v/>
      </c>
      <c r="V1484" s="119" t="str">
        <f t="shared" si="161"/>
        <v/>
      </c>
      <c r="W1484" s="120" t="str">
        <f t="shared" si="162"/>
        <v/>
      </c>
      <c r="X1484" s="42" t="str">
        <f t="shared" si="163"/>
        <v/>
      </c>
    </row>
    <row r="1485" spans="1:24" x14ac:dyDescent="0.25">
      <c r="A1485" s="13" t="str">
        <f t="shared" si="164"/>
        <v/>
      </c>
      <c r="B1485" s="75" t="str">
        <f>IF(Ansøgning!B1467="","",Ansøgning!B1467)</f>
        <v/>
      </c>
      <c r="C1485" s="75" t="str">
        <f>IF(Ansøgning!C1467="","",Ansøgning!C1467)</f>
        <v/>
      </c>
      <c r="D1485" s="75" t="str">
        <f>IF(Ansøgning!D1467="","",Ansøgning!D1467)</f>
        <v/>
      </c>
      <c r="E1485" s="76" t="str">
        <f>IF(Ansøgning!E1467="","",Ansøgning!E1467)</f>
        <v/>
      </c>
      <c r="F1485" s="76" t="str">
        <f>IF(Ansøgning!F1467="","",Ansøgning!F1467)</f>
        <v/>
      </c>
      <c r="G1485" s="33" t="str">
        <f>IF(OR(E1485="",F1485=""),"",NETWORKDAYS(E1485,F1485,Lister!$D$7:$D$13))</f>
        <v/>
      </c>
      <c r="H1485" s="76" t="str">
        <f>IF(Ansøgning!H1467="","",Ansøgning!H1467)</f>
        <v/>
      </c>
      <c r="I1485" s="32" t="str">
        <f t="shared" si="158"/>
        <v/>
      </c>
      <c r="J1485" s="77" t="str">
        <f>IF(Ansøgning!J1467="","",Ansøgning!J1467)</f>
        <v/>
      </c>
      <c r="K1485" s="77" t="str">
        <f>IF(Ansøgning!K1467="","",Ansøgning!K1467)</f>
        <v/>
      </c>
      <c r="L1485" s="46" t="str">
        <f t="shared" si="159"/>
        <v/>
      </c>
      <c r="M1485" s="78" t="str">
        <f>IF(Ansøgning!M1467="","",Ansøgning!M1467)</f>
        <v/>
      </c>
      <c r="N1485" s="31" t="str">
        <f t="shared" si="160"/>
        <v/>
      </c>
      <c r="O1485" s="78" t="str">
        <f>IF(Ansøgning!O1467="","",Ansøgning!O1467)</f>
        <v/>
      </c>
      <c r="P1485" s="78" t="str">
        <f>IF(Ansøgning!P1467="","",Ansøgning!P1467)</f>
        <v/>
      </c>
      <c r="Q1485" s="78" t="str">
        <f>IF(Ansøgning!Q1467="","",Ansøgning!Q1467)</f>
        <v/>
      </c>
      <c r="R1485" s="78" t="str">
        <f>IF(Ansøgning!R1467="","",Ansøgning!R1467)</f>
        <v/>
      </c>
      <c r="S1485" s="46" t="str">
        <f>IFERROR(MAX(IF(OR(O1485="",P1485=""),"",IF(AND(AND(MONTH(E1485)&gt;=7,MONTH(E1485)&lt;8),AND(MONTH(F1485)&gt;=7,MONTH(F1485)&lt;8)),(NETWORKDAYS(E1485,F1485,Lister!$D$7:$D$13)-O1485)*N1485/NETWORKDAYS(Lister!$D$19,Lister!$E$19,Lister!$D$7:$D$13),IF(AND(AND(MONTH(E1485)&gt;=7,MONTH(E1485)&lt;8),MONTH(F1485)&gt;7),(NETWORKDAYS(E1485,Lister!$E$19,Lister!$D$7:$D$13)-O1485)*N1485/NETWORKDAYS(Lister!$D$19,Lister!$E$19,Lister!$D$7:$D$13),IF(MONTH(E1485)&gt;7,0)))),0),"")</f>
        <v/>
      </c>
      <c r="T1485" s="46" t="str">
        <f>IFERROR(MAX(IF(OR(O1485="",P1485=""),"",IF(AND(AND(MONTH(E1485)&gt;=8,MONTH(E1485)&lt;9),AND(MONTH(F1485)&gt;=8,MONTH(F1485)&lt;9)),(NETWORKDAYS(E1485,F1485,Lister!$D$7:$D$13)-P1485)*N1485/NETWORKDAYS(Lister!$D$20,Lister!$E$20,Lister!$D$7:$D$13),IF(AND(MONTH(E1485)=7,MONTH(F1485)=8),(NETWORKDAYS(Lister!$D$20,F1485,Lister!$D$7:$D$13)-P1485)*N1485/NETWORKDAYS(Lister!$D$20,Lister!$E$20,Lister!$D$7:$D$13),IF(AND(MONTH(E1485)=7,MONTH(F1485)=7),0)))),0),"")</f>
        <v/>
      </c>
      <c r="U1485" s="78" t="str">
        <f>IF(Ansøgning!U1467="","",Ansøgning!U1467)</f>
        <v/>
      </c>
      <c r="V1485" s="119" t="str">
        <f t="shared" si="161"/>
        <v/>
      </c>
      <c r="W1485" s="120" t="str">
        <f t="shared" si="162"/>
        <v/>
      </c>
      <c r="X1485" s="42" t="str">
        <f t="shared" si="163"/>
        <v/>
      </c>
    </row>
    <row r="1486" spans="1:24" x14ac:dyDescent="0.25">
      <c r="A1486" s="13" t="str">
        <f t="shared" si="164"/>
        <v/>
      </c>
      <c r="B1486" s="75" t="str">
        <f>IF(Ansøgning!B1468="","",Ansøgning!B1468)</f>
        <v/>
      </c>
      <c r="C1486" s="75" t="str">
        <f>IF(Ansøgning!C1468="","",Ansøgning!C1468)</f>
        <v/>
      </c>
      <c r="D1486" s="75" t="str">
        <f>IF(Ansøgning!D1468="","",Ansøgning!D1468)</f>
        <v/>
      </c>
      <c r="E1486" s="76" t="str">
        <f>IF(Ansøgning!E1468="","",Ansøgning!E1468)</f>
        <v/>
      </c>
      <c r="F1486" s="76" t="str">
        <f>IF(Ansøgning!F1468="","",Ansøgning!F1468)</f>
        <v/>
      </c>
      <c r="G1486" s="33" t="str">
        <f>IF(OR(E1486="",F1486=""),"",NETWORKDAYS(E1486,F1486,Lister!$D$7:$D$13))</f>
        <v/>
      </c>
      <c r="H1486" s="76" t="str">
        <f>IF(Ansøgning!H1468="","",Ansøgning!H1468)</f>
        <v/>
      </c>
      <c r="I1486" s="32" t="str">
        <f t="shared" si="158"/>
        <v/>
      </c>
      <c r="J1486" s="77" t="str">
        <f>IF(Ansøgning!J1468="","",Ansøgning!J1468)</f>
        <v/>
      </c>
      <c r="K1486" s="77" t="str">
        <f>IF(Ansøgning!K1468="","",Ansøgning!K1468)</f>
        <v/>
      </c>
      <c r="L1486" s="46" t="str">
        <f t="shared" si="159"/>
        <v/>
      </c>
      <c r="M1486" s="78" t="str">
        <f>IF(Ansøgning!M1468="","",Ansøgning!M1468)</f>
        <v/>
      </c>
      <c r="N1486" s="31" t="str">
        <f t="shared" si="160"/>
        <v/>
      </c>
      <c r="O1486" s="78" t="str">
        <f>IF(Ansøgning!O1468="","",Ansøgning!O1468)</f>
        <v/>
      </c>
      <c r="P1486" s="78" t="str">
        <f>IF(Ansøgning!P1468="","",Ansøgning!P1468)</f>
        <v/>
      </c>
      <c r="Q1486" s="78" t="str">
        <f>IF(Ansøgning!Q1468="","",Ansøgning!Q1468)</f>
        <v/>
      </c>
      <c r="R1486" s="78" t="str">
        <f>IF(Ansøgning!R1468="","",Ansøgning!R1468)</f>
        <v/>
      </c>
      <c r="S1486" s="46" t="str">
        <f>IFERROR(MAX(IF(OR(O1486="",P1486=""),"",IF(AND(AND(MONTH(E1486)&gt;=7,MONTH(E1486)&lt;8),AND(MONTH(F1486)&gt;=7,MONTH(F1486)&lt;8)),(NETWORKDAYS(E1486,F1486,Lister!$D$7:$D$13)-O1486)*N1486/NETWORKDAYS(Lister!$D$19,Lister!$E$19,Lister!$D$7:$D$13),IF(AND(AND(MONTH(E1486)&gt;=7,MONTH(E1486)&lt;8),MONTH(F1486)&gt;7),(NETWORKDAYS(E1486,Lister!$E$19,Lister!$D$7:$D$13)-O1486)*N1486/NETWORKDAYS(Lister!$D$19,Lister!$E$19,Lister!$D$7:$D$13),IF(MONTH(E1486)&gt;7,0)))),0),"")</f>
        <v/>
      </c>
      <c r="T1486" s="46" t="str">
        <f>IFERROR(MAX(IF(OR(O1486="",P1486=""),"",IF(AND(AND(MONTH(E1486)&gt;=8,MONTH(E1486)&lt;9),AND(MONTH(F1486)&gt;=8,MONTH(F1486)&lt;9)),(NETWORKDAYS(E1486,F1486,Lister!$D$7:$D$13)-P1486)*N1486/NETWORKDAYS(Lister!$D$20,Lister!$E$20,Lister!$D$7:$D$13),IF(AND(MONTH(E1486)=7,MONTH(F1486)=8),(NETWORKDAYS(Lister!$D$20,F1486,Lister!$D$7:$D$13)-P1486)*N1486/NETWORKDAYS(Lister!$D$20,Lister!$E$20,Lister!$D$7:$D$13),IF(AND(MONTH(E1486)=7,MONTH(F1486)=7),0)))),0),"")</f>
        <v/>
      </c>
      <c r="U1486" s="78" t="str">
        <f>IF(Ansøgning!U1468="","",Ansøgning!U1468)</f>
        <v/>
      </c>
      <c r="V1486" s="119" t="str">
        <f t="shared" si="161"/>
        <v/>
      </c>
      <c r="W1486" s="120" t="str">
        <f t="shared" si="162"/>
        <v/>
      </c>
      <c r="X1486" s="42" t="str">
        <f t="shared" si="163"/>
        <v/>
      </c>
    </row>
    <row r="1487" spans="1:24" x14ac:dyDescent="0.25">
      <c r="A1487" s="13" t="str">
        <f t="shared" si="164"/>
        <v/>
      </c>
      <c r="B1487" s="75" t="str">
        <f>IF(Ansøgning!B1469="","",Ansøgning!B1469)</f>
        <v/>
      </c>
      <c r="C1487" s="75" t="str">
        <f>IF(Ansøgning!C1469="","",Ansøgning!C1469)</f>
        <v/>
      </c>
      <c r="D1487" s="75" t="str">
        <f>IF(Ansøgning!D1469="","",Ansøgning!D1469)</f>
        <v/>
      </c>
      <c r="E1487" s="76" t="str">
        <f>IF(Ansøgning!E1469="","",Ansøgning!E1469)</f>
        <v/>
      </c>
      <c r="F1487" s="76" t="str">
        <f>IF(Ansøgning!F1469="","",Ansøgning!F1469)</f>
        <v/>
      </c>
      <c r="G1487" s="33" t="str">
        <f>IF(OR(E1487="",F1487=""),"",NETWORKDAYS(E1487,F1487,Lister!$D$7:$D$13))</f>
        <v/>
      </c>
      <c r="H1487" s="76" t="str">
        <f>IF(Ansøgning!H1469="","",Ansøgning!H1469)</f>
        <v/>
      </c>
      <c r="I1487" s="32" t="str">
        <f t="shared" si="158"/>
        <v/>
      </c>
      <c r="J1487" s="77" t="str">
        <f>IF(Ansøgning!J1469="","",Ansøgning!J1469)</f>
        <v/>
      </c>
      <c r="K1487" s="77" t="str">
        <f>IF(Ansøgning!K1469="","",Ansøgning!K1469)</f>
        <v/>
      </c>
      <c r="L1487" s="46" t="str">
        <f t="shared" si="159"/>
        <v/>
      </c>
      <c r="M1487" s="78" t="str">
        <f>IF(Ansøgning!M1469="","",Ansøgning!M1469)</f>
        <v/>
      </c>
      <c r="N1487" s="31" t="str">
        <f t="shared" si="160"/>
        <v/>
      </c>
      <c r="O1487" s="78" t="str">
        <f>IF(Ansøgning!O1469="","",Ansøgning!O1469)</f>
        <v/>
      </c>
      <c r="P1487" s="78" t="str">
        <f>IF(Ansøgning!P1469="","",Ansøgning!P1469)</f>
        <v/>
      </c>
      <c r="Q1487" s="78" t="str">
        <f>IF(Ansøgning!Q1469="","",Ansøgning!Q1469)</f>
        <v/>
      </c>
      <c r="R1487" s="78" t="str">
        <f>IF(Ansøgning!R1469="","",Ansøgning!R1469)</f>
        <v/>
      </c>
      <c r="S1487" s="46" t="str">
        <f>IFERROR(MAX(IF(OR(O1487="",P1487=""),"",IF(AND(AND(MONTH(E1487)&gt;=7,MONTH(E1487)&lt;8),AND(MONTH(F1487)&gt;=7,MONTH(F1487)&lt;8)),(NETWORKDAYS(E1487,F1487,Lister!$D$7:$D$13)-O1487)*N1487/NETWORKDAYS(Lister!$D$19,Lister!$E$19,Lister!$D$7:$D$13),IF(AND(AND(MONTH(E1487)&gt;=7,MONTH(E1487)&lt;8),MONTH(F1487)&gt;7),(NETWORKDAYS(E1487,Lister!$E$19,Lister!$D$7:$D$13)-O1487)*N1487/NETWORKDAYS(Lister!$D$19,Lister!$E$19,Lister!$D$7:$D$13),IF(MONTH(E1487)&gt;7,0)))),0),"")</f>
        <v/>
      </c>
      <c r="T1487" s="46" t="str">
        <f>IFERROR(MAX(IF(OR(O1487="",P1487=""),"",IF(AND(AND(MONTH(E1487)&gt;=8,MONTH(E1487)&lt;9),AND(MONTH(F1487)&gt;=8,MONTH(F1487)&lt;9)),(NETWORKDAYS(E1487,F1487,Lister!$D$7:$D$13)-P1487)*N1487/NETWORKDAYS(Lister!$D$20,Lister!$E$20,Lister!$D$7:$D$13),IF(AND(MONTH(E1487)=7,MONTH(F1487)=8),(NETWORKDAYS(Lister!$D$20,F1487,Lister!$D$7:$D$13)-P1487)*N1487/NETWORKDAYS(Lister!$D$20,Lister!$E$20,Lister!$D$7:$D$13),IF(AND(MONTH(E1487)=7,MONTH(F1487)=7),0)))),0),"")</f>
        <v/>
      </c>
      <c r="U1487" s="78" t="str">
        <f>IF(Ansøgning!U1469="","",Ansøgning!U1469)</f>
        <v/>
      </c>
      <c r="V1487" s="119" t="str">
        <f t="shared" si="161"/>
        <v/>
      </c>
      <c r="W1487" s="120" t="str">
        <f t="shared" si="162"/>
        <v/>
      </c>
      <c r="X1487" s="42" t="str">
        <f t="shared" si="163"/>
        <v/>
      </c>
    </row>
    <row r="1488" spans="1:24" x14ac:dyDescent="0.25">
      <c r="A1488" s="13" t="str">
        <f t="shared" si="164"/>
        <v/>
      </c>
      <c r="B1488" s="75" t="str">
        <f>IF(Ansøgning!B1470="","",Ansøgning!B1470)</f>
        <v/>
      </c>
      <c r="C1488" s="75" t="str">
        <f>IF(Ansøgning!C1470="","",Ansøgning!C1470)</f>
        <v/>
      </c>
      <c r="D1488" s="75" t="str">
        <f>IF(Ansøgning!D1470="","",Ansøgning!D1470)</f>
        <v/>
      </c>
      <c r="E1488" s="76" t="str">
        <f>IF(Ansøgning!E1470="","",Ansøgning!E1470)</f>
        <v/>
      </c>
      <c r="F1488" s="76" t="str">
        <f>IF(Ansøgning!F1470="","",Ansøgning!F1470)</f>
        <v/>
      </c>
      <c r="G1488" s="33" t="str">
        <f>IF(OR(E1488="",F1488=""),"",NETWORKDAYS(E1488,F1488,Lister!$D$7:$D$13))</f>
        <v/>
      </c>
      <c r="H1488" s="76" t="str">
        <f>IF(Ansøgning!H1470="","",Ansøgning!H1470)</f>
        <v/>
      </c>
      <c r="I1488" s="32" t="str">
        <f t="shared" si="158"/>
        <v/>
      </c>
      <c r="J1488" s="77" t="str">
        <f>IF(Ansøgning!J1470="","",Ansøgning!J1470)</f>
        <v/>
      </c>
      <c r="K1488" s="77" t="str">
        <f>IF(Ansøgning!K1470="","",Ansøgning!K1470)</f>
        <v/>
      </c>
      <c r="L1488" s="46" t="str">
        <f t="shared" si="159"/>
        <v/>
      </c>
      <c r="M1488" s="78" t="str">
        <f>IF(Ansøgning!M1470="","",Ansøgning!M1470)</f>
        <v/>
      </c>
      <c r="N1488" s="31" t="str">
        <f t="shared" si="160"/>
        <v/>
      </c>
      <c r="O1488" s="78" t="str">
        <f>IF(Ansøgning!O1470="","",Ansøgning!O1470)</f>
        <v/>
      </c>
      <c r="P1488" s="78" t="str">
        <f>IF(Ansøgning!P1470="","",Ansøgning!P1470)</f>
        <v/>
      </c>
      <c r="Q1488" s="78" t="str">
        <f>IF(Ansøgning!Q1470="","",Ansøgning!Q1470)</f>
        <v/>
      </c>
      <c r="R1488" s="78" t="str">
        <f>IF(Ansøgning!R1470="","",Ansøgning!R1470)</f>
        <v/>
      </c>
      <c r="S1488" s="46" t="str">
        <f>IFERROR(MAX(IF(OR(O1488="",P1488=""),"",IF(AND(AND(MONTH(E1488)&gt;=7,MONTH(E1488)&lt;8),AND(MONTH(F1488)&gt;=7,MONTH(F1488)&lt;8)),(NETWORKDAYS(E1488,F1488,Lister!$D$7:$D$13)-O1488)*N1488/NETWORKDAYS(Lister!$D$19,Lister!$E$19,Lister!$D$7:$D$13),IF(AND(AND(MONTH(E1488)&gt;=7,MONTH(E1488)&lt;8),MONTH(F1488)&gt;7),(NETWORKDAYS(E1488,Lister!$E$19,Lister!$D$7:$D$13)-O1488)*N1488/NETWORKDAYS(Lister!$D$19,Lister!$E$19,Lister!$D$7:$D$13),IF(MONTH(E1488)&gt;7,0)))),0),"")</f>
        <v/>
      </c>
      <c r="T1488" s="46" t="str">
        <f>IFERROR(MAX(IF(OR(O1488="",P1488=""),"",IF(AND(AND(MONTH(E1488)&gt;=8,MONTH(E1488)&lt;9),AND(MONTH(F1488)&gt;=8,MONTH(F1488)&lt;9)),(NETWORKDAYS(E1488,F1488,Lister!$D$7:$D$13)-P1488)*N1488/NETWORKDAYS(Lister!$D$20,Lister!$E$20,Lister!$D$7:$D$13),IF(AND(MONTH(E1488)=7,MONTH(F1488)=8),(NETWORKDAYS(Lister!$D$20,F1488,Lister!$D$7:$D$13)-P1488)*N1488/NETWORKDAYS(Lister!$D$20,Lister!$E$20,Lister!$D$7:$D$13),IF(AND(MONTH(E1488)=7,MONTH(F1488)=7),0)))),0),"")</f>
        <v/>
      </c>
      <c r="U1488" s="78" t="str">
        <f>IF(Ansøgning!U1470="","",Ansøgning!U1470)</f>
        <v/>
      </c>
      <c r="V1488" s="119" t="str">
        <f t="shared" si="161"/>
        <v/>
      </c>
      <c r="W1488" s="120" t="str">
        <f t="shared" si="162"/>
        <v/>
      </c>
      <c r="X1488" s="42" t="str">
        <f t="shared" si="163"/>
        <v/>
      </c>
    </row>
    <row r="1489" spans="1:24" x14ac:dyDescent="0.25">
      <c r="A1489" s="13" t="str">
        <f t="shared" si="164"/>
        <v/>
      </c>
      <c r="B1489" s="75" t="str">
        <f>IF(Ansøgning!B1471="","",Ansøgning!B1471)</f>
        <v/>
      </c>
      <c r="C1489" s="75" t="str">
        <f>IF(Ansøgning!C1471="","",Ansøgning!C1471)</f>
        <v/>
      </c>
      <c r="D1489" s="75" t="str">
        <f>IF(Ansøgning!D1471="","",Ansøgning!D1471)</f>
        <v/>
      </c>
      <c r="E1489" s="76" t="str">
        <f>IF(Ansøgning!E1471="","",Ansøgning!E1471)</f>
        <v/>
      </c>
      <c r="F1489" s="76" t="str">
        <f>IF(Ansøgning!F1471="","",Ansøgning!F1471)</f>
        <v/>
      </c>
      <c r="G1489" s="33" t="str">
        <f>IF(OR(E1489="",F1489=""),"",NETWORKDAYS(E1489,F1489,Lister!$D$7:$D$13))</f>
        <v/>
      </c>
      <c r="H1489" s="76" t="str">
        <f>IF(Ansøgning!H1471="","",Ansøgning!H1471)</f>
        <v/>
      </c>
      <c r="I1489" s="32" t="str">
        <f t="shared" si="158"/>
        <v/>
      </c>
      <c r="J1489" s="77" t="str">
        <f>IF(Ansøgning!J1471="","",Ansøgning!J1471)</f>
        <v/>
      </c>
      <c r="K1489" s="77" t="str">
        <f>IF(Ansøgning!K1471="","",Ansøgning!K1471)</f>
        <v/>
      </c>
      <c r="L1489" s="46" t="str">
        <f t="shared" si="159"/>
        <v/>
      </c>
      <c r="M1489" s="78" t="str">
        <f>IF(Ansøgning!M1471="","",Ansøgning!M1471)</f>
        <v/>
      </c>
      <c r="N1489" s="31" t="str">
        <f t="shared" si="160"/>
        <v/>
      </c>
      <c r="O1489" s="78" t="str">
        <f>IF(Ansøgning!O1471="","",Ansøgning!O1471)</f>
        <v/>
      </c>
      <c r="P1489" s="78" t="str">
        <f>IF(Ansøgning!P1471="","",Ansøgning!P1471)</f>
        <v/>
      </c>
      <c r="Q1489" s="78" t="str">
        <f>IF(Ansøgning!Q1471="","",Ansøgning!Q1471)</f>
        <v/>
      </c>
      <c r="R1489" s="78" t="str">
        <f>IF(Ansøgning!R1471="","",Ansøgning!R1471)</f>
        <v/>
      </c>
      <c r="S1489" s="46" t="str">
        <f>IFERROR(MAX(IF(OR(O1489="",P1489=""),"",IF(AND(AND(MONTH(E1489)&gt;=7,MONTH(E1489)&lt;8),AND(MONTH(F1489)&gt;=7,MONTH(F1489)&lt;8)),(NETWORKDAYS(E1489,F1489,Lister!$D$7:$D$13)-O1489)*N1489/NETWORKDAYS(Lister!$D$19,Lister!$E$19,Lister!$D$7:$D$13),IF(AND(AND(MONTH(E1489)&gt;=7,MONTH(E1489)&lt;8),MONTH(F1489)&gt;7),(NETWORKDAYS(E1489,Lister!$E$19,Lister!$D$7:$D$13)-O1489)*N1489/NETWORKDAYS(Lister!$D$19,Lister!$E$19,Lister!$D$7:$D$13),IF(MONTH(E1489)&gt;7,0)))),0),"")</f>
        <v/>
      </c>
      <c r="T1489" s="46" t="str">
        <f>IFERROR(MAX(IF(OR(O1489="",P1489=""),"",IF(AND(AND(MONTH(E1489)&gt;=8,MONTH(E1489)&lt;9),AND(MONTH(F1489)&gt;=8,MONTH(F1489)&lt;9)),(NETWORKDAYS(E1489,F1489,Lister!$D$7:$D$13)-P1489)*N1489/NETWORKDAYS(Lister!$D$20,Lister!$E$20,Lister!$D$7:$D$13),IF(AND(MONTH(E1489)=7,MONTH(F1489)=8),(NETWORKDAYS(Lister!$D$20,F1489,Lister!$D$7:$D$13)-P1489)*N1489/NETWORKDAYS(Lister!$D$20,Lister!$E$20,Lister!$D$7:$D$13),IF(AND(MONTH(E1489)=7,MONTH(F1489)=7),0)))),0),"")</f>
        <v/>
      </c>
      <c r="U1489" s="78" t="str">
        <f>IF(Ansøgning!U1471="","",Ansøgning!U1471)</f>
        <v/>
      </c>
      <c r="V1489" s="119" t="str">
        <f t="shared" si="161"/>
        <v/>
      </c>
      <c r="W1489" s="120" t="str">
        <f t="shared" si="162"/>
        <v/>
      </c>
      <c r="X1489" s="42" t="str">
        <f t="shared" si="163"/>
        <v/>
      </c>
    </row>
    <row r="1490" spans="1:24" x14ac:dyDescent="0.25">
      <c r="A1490" s="13" t="str">
        <f t="shared" si="164"/>
        <v/>
      </c>
      <c r="B1490" s="75" t="str">
        <f>IF(Ansøgning!B1472="","",Ansøgning!B1472)</f>
        <v/>
      </c>
      <c r="C1490" s="75" t="str">
        <f>IF(Ansøgning!C1472="","",Ansøgning!C1472)</f>
        <v/>
      </c>
      <c r="D1490" s="75" t="str">
        <f>IF(Ansøgning!D1472="","",Ansøgning!D1472)</f>
        <v/>
      </c>
      <c r="E1490" s="76" t="str">
        <f>IF(Ansøgning!E1472="","",Ansøgning!E1472)</f>
        <v/>
      </c>
      <c r="F1490" s="76" t="str">
        <f>IF(Ansøgning!F1472="","",Ansøgning!F1472)</f>
        <v/>
      </c>
      <c r="G1490" s="33" t="str">
        <f>IF(OR(E1490="",F1490=""),"",NETWORKDAYS(E1490,F1490,Lister!$D$7:$D$13))</f>
        <v/>
      </c>
      <c r="H1490" s="76" t="str">
        <f>IF(Ansøgning!H1472="","",Ansøgning!H1472)</f>
        <v/>
      </c>
      <c r="I1490" s="32" t="str">
        <f t="shared" si="158"/>
        <v/>
      </c>
      <c r="J1490" s="77" t="str">
        <f>IF(Ansøgning!J1472="","",Ansøgning!J1472)</f>
        <v/>
      </c>
      <c r="K1490" s="77" t="str">
        <f>IF(Ansøgning!K1472="","",Ansøgning!K1472)</f>
        <v/>
      </c>
      <c r="L1490" s="46" t="str">
        <f t="shared" si="159"/>
        <v/>
      </c>
      <c r="M1490" s="78" t="str">
        <f>IF(Ansøgning!M1472="","",Ansøgning!M1472)</f>
        <v/>
      </c>
      <c r="N1490" s="31" t="str">
        <f t="shared" si="160"/>
        <v/>
      </c>
      <c r="O1490" s="78" t="str">
        <f>IF(Ansøgning!O1472="","",Ansøgning!O1472)</f>
        <v/>
      </c>
      <c r="P1490" s="78" t="str">
        <f>IF(Ansøgning!P1472="","",Ansøgning!P1472)</f>
        <v/>
      </c>
      <c r="Q1490" s="78" t="str">
        <f>IF(Ansøgning!Q1472="","",Ansøgning!Q1472)</f>
        <v/>
      </c>
      <c r="R1490" s="78" t="str">
        <f>IF(Ansøgning!R1472="","",Ansøgning!R1472)</f>
        <v/>
      </c>
      <c r="S1490" s="46" t="str">
        <f>IFERROR(MAX(IF(OR(O1490="",P1490=""),"",IF(AND(AND(MONTH(E1490)&gt;=7,MONTH(E1490)&lt;8),AND(MONTH(F1490)&gt;=7,MONTH(F1490)&lt;8)),(NETWORKDAYS(E1490,F1490,Lister!$D$7:$D$13)-O1490)*N1490/NETWORKDAYS(Lister!$D$19,Lister!$E$19,Lister!$D$7:$D$13),IF(AND(AND(MONTH(E1490)&gt;=7,MONTH(E1490)&lt;8),MONTH(F1490)&gt;7),(NETWORKDAYS(E1490,Lister!$E$19,Lister!$D$7:$D$13)-O1490)*N1490/NETWORKDAYS(Lister!$D$19,Lister!$E$19,Lister!$D$7:$D$13),IF(MONTH(E1490)&gt;7,0)))),0),"")</f>
        <v/>
      </c>
      <c r="T1490" s="46" t="str">
        <f>IFERROR(MAX(IF(OR(O1490="",P1490=""),"",IF(AND(AND(MONTH(E1490)&gt;=8,MONTH(E1490)&lt;9),AND(MONTH(F1490)&gt;=8,MONTH(F1490)&lt;9)),(NETWORKDAYS(E1490,F1490,Lister!$D$7:$D$13)-P1490)*N1490/NETWORKDAYS(Lister!$D$20,Lister!$E$20,Lister!$D$7:$D$13),IF(AND(MONTH(E1490)=7,MONTH(F1490)=8),(NETWORKDAYS(Lister!$D$20,F1490,Lister!$D$7:$D$13)-P1490)*N1490/NETWORKDAYS(Lister!$D$20,Lister!$E$20,Lister!$D$7:$D$13),IF(AND(MONTH(E1490)=7,MONTH(F1490)=7),0)))),0),"")</f>
        <v/>
      </c>
      <c r="U1490" s="78" t="str">
        <f>IF(Ansøgning!U1472="","",Ansøgning!U1472)</f>
        <v/>
      </c>
      <c r="V1490" s="119" t="str">
        <f t="shared" si="161"/>
        <v/>
      </c>
      <c r="W1490" s="120" t="str">
        <f t="shared" si="162"/>
        <v/>
      </c>
      <c r="X1490" s="42" t="str">
        <f t="shared" si="163"/>
        <v/>
      </c>
    </row>
    <row r="1491" spans="1:24" x14ac:dyDescent="0.25">
      <c r="A1491" s="13" t="str">
        <f t="shared" si="164"/>
        <v/>
      </c>
      <c r="B1491" s="75" t="str">
        <f>IF(Ansøgning!B1473="","",Ansøgning!B1473)</f>
        <v/>
      </c>
      <c r="C1491" s="75" t="str">
        <f>IF(Ansøgning!C1473="","",Ansøgning!C1473)</f>
        <v/>
      </c>
      <c r="D1491" s="75" t="str">
        <f>IF(Ansøgning!D1473="","",Ansøgning!D1473)</f>
        <v/>
      </c>
      <c r="E1491" s="76" t="str">
        <f>IF(Ansøgning!E1473="","",Ansøgning!E1473)</f>
        <v/>
      </c>
      <c r="F1491" s="76" t="str">
        <f>IF(Ansøgning!F1473="","",Ansøgning!F1473)</f>
        <v/>
      </c>
      <c r="G1491" s="33" t="str">
        <f>IF(OR(E1491="",F1491=""),"",NETWORKDAYS(E1491,F1491,Lister!$D$7:$D$13))</f>
        <v/>
      </c>
      <c r="H1491" s="76" t="str">
        <f>IF(Ansøgning!H1473="","",Ansøgning!H1473)</f>
        <v/>
      </c>
      <c r="I1491" s="32" t="str">
        <f t="shared" si="158"/>
        <v/>
      </c>
      <c r="J1491" s="77" t="str">
        <f>IF(Ansøgning!J1473="","",Ansøgning!J1473)</f>
        <v/>
      </c>
      <c r="K1491" s="77" t="str">
        <f>IF(Ansøgning!K1473="","",Ansøgning!K1473)</f>
        <v/>
      </c>
      <c r="L1491" s="46" t="str">
        <f t="shared" si="159"/>
        <v/>
      </c>
      <c r="M1491" s="78" t="str">
        <f>IF(Ansøgning!M1473="","",Ansøgning!M1473)</f>
        <v/>
      </c>
      <c r="N1491" s="31" t="str">
        <f t="shared" si="160"/>
        <v/>
      </c>
      <c r="O1491" s="78" t="str">
        <f>IF(Ansøgning!O1473="","",Ansøgning!O1473)</f>
        <v/>
      </c>
      <c r="P1491" s="78" t="str">
        <f>IF(Ansøgning!P1473="","",Ansøgning!P1473)</f>
        <v/>
      </c>
      <c r="Q1491" s="78" t="str">
        <f>IF(Ansøgning!Q1473="","",Ansøgning!Q1473)</f>
        <v/>
      </c>
      <c r="R1491" s="78" t="str">
        <f>IF(Ansøgning!R1473="","",Ansøgning!R1473)</f>
        <v/>
      </c>
      <c r="S1491" s="46" t="str">
        <f>IFERROR(MAX(IF(OR(O1491="",P1491=""),"",IF(AND(AND(MONTH(E1491)&gt;=7,MONTH(E1491)&lt;8),AND(MONTH(F1491)&gt;=7,MONTH(F1491)&lt;8)),(NETWORKDAYS(E1491,F1491,Lister!$D$7:$D$13)-O1491)*N1491/NETWORKDAYS(Lister!$D$19,Lister!$E$19,Lister!$D$7:$D$13),IF(AND(AND(MONTH(E1491)&gt;=7,MONTH(E1491)&lt;8),MONTH(F1491)&gt;7),(NETWORKDAYS(E1491,Lister!$E$19,Lister!$D$7:$D$13)-O1491)*N1491/NETWORKDAYS(Lister!$D$19,Lister!$E$19,Lister!$D$7:$D$13),IF(MONTH(E1491)&gt;7,0)))),0),"")</f>
        <v/>
      </c>
      <c r="T1491" s="46" t="str">
        <f>IFERROR(MAX(IF(OR(O1491="",P1491=""),"",IF(AND(AND(MONTH(E1491)&gt;=8,MONTH(E1491)&lt;9),AND(MONTH(F1491)&gt;=8,MONTH(F1491)&lt;9)),(NETWORKDAYS(E1491,F1491,Lister!$D$7:$D$13)-P1491)*N1491/NETWORKDAYS(Lister!$D$20,Lister!$E$20,Lister!$D$7:$D$13),IF(AND(MONTH(E1491)=7,MONTH(F1491)=8),(NETWORKDAYS(Lister!$D$20,F1491,Lister!$D$7:$D$13)-P1491)*N1491/NETWORKDAYS(Lister!$D$20,Lister!$E$20,Lister!$D$7:$D$13),IF(AND(MONTH(E1491)=7,MONTH(F1491)=7),0)))),0),"")</f>
        <v/>
      </c>
      <c r="U1491" s="78" t="str">
        <f>IF(Ansøgning!U1473="","",Ansøgning!U1473)</f>
        <v/>
      </c>
      <c r="V1491" s="119" t="str">
        <f t="shared" si="161"/>
        <v/>
      </c>
      <c r="W1491" s="120" t="str">
        <f t="shared" si="162"/>
        <v/>
      </c>
      <c r="X1491" s="42" t="str">
        <f t="shared" si="163"/>
        <v/>
      </c>
    </row>
    <row r="1492" spans="1:24" x14ac:dyDescent="0.25">
      <c r="A1492" s="13" t="str">
        <f t="shared" si="164"/>
        <v/>
      </c>
      <c r="B1492" s="75" t="str">
        <f>IF(Ansøgning!B1474="","",Ansøgning!B1474)</f>
        <v/>
      </c>
      <c r="C1492" s="75" t="str">
        <f>IF(Ansøgning!C1474="","",Ansøgning!C1474)</f>
        <v/>
      </c>
      <c r="D1492" s="75" t="str">
        <f>IF(Ansøgning!D1474="","",Ansøgning!D1474)</f>
        <v/>
      </c>
      <c r="E1492" s="76" t="str">
        <f>IF(Ansøgning!E1474="","",Ansøgning!E1474)</f>
        <v/>
      </c>
      <c r="F1492" s="76" t="str">
        <f>IF(Ansøgning!F1474="","",Ansøgning!F1474)</f>
        <v/>
      </c>
      <c r="G1492" s="33" t="str">
        <f>IF(OR(E1492="",F1492=""),"",NETWORKDAYS(E1492,F1492,Lister!$D$7:$D$13))</f>
        <v/>
      </c>
      <c r="H1492" s="76" t="str">
        <f>IF(Ansøgning!H1474="","",Ansøgning!H1474)</f>
        <v/>
      </c>
      <c r="I1492" s="32" t="str">
        <f t="shared" si="158"/>
        <v/>
      </c>
      <c r="J1492" s="77" t="str">
        <f>IF(Ansøgning!J1474="","",Ansøgning!J1474)</f>
        <v/>
      </c>
      <c r="K1492" s="77" t="str">
        <f>IF(Ansøgning!K1474="","",Ansøgning!K1474)</f>
        <v/>
      </c>
      <c r="L1492" s="46" t="str">
        <f t="shared" si="159"/>
        <v/>
      </c>
      <c r="M1492" s="78" t="str">
        <f>IF(Ansøgning!M1474="","",Ansøgning!M1474)</f>
        <v/>
      </c>
      <c r="N1492" s="31" t="str">
        <f t="shared" si="160"/>
        <v/>
      </c>
      <c r="O1492" s="78" t="str">
        <f>IF(Ansøgning!O1474="","",Ansøgning!O1474)</f>
        <v/>
      </c>
      <c r="P1492" s="78" t="str">
        <f>IF(Ansøgning!P1474="","",Ansøgning!P1474)</f>
        <v/>
      </c>
      <c r="Q1492" s="78" t="str">
        <f>IF(Ansøgning!Q1474="","",Ansøgning!Q1474)</f>
        <v/>
      </c>
      <c r="R1492" s="78" t="str">
        <f>IF(Ansøgning!R1474="","",Ansøgning!R1474)</f>
        <v/>
      </c>
      <c r="S1492" s="46" t="str">
        <f>IFERROR(MAX(IF(OR(O1492="",P1492=""),"",IF(AND(AND(MONTH(E1492)&gt;=7,MONTH(E1492)&lt;8),AND(MONTH(F1492)&gt;=7,MONTH(F1492)&lt;8)),(NETWORKDAYS(E1492,F1492,Lister!$D$7:$D$13)-O1492)*N1492/NETWORKDAYS(Lister!$D$19,Lister!$E$19,Lister!$D$7:$D$13),IF(AND(AND(MONTH(E1492)&gt;=7,MONTH(E1492)&lt;8),MONTH(F1492)&gt;7),(NETWORKDAYS(E1492,Lister!$E$19,Lister!$D$7:$D$13)-O1492)*N1492/NETWORKDAYS(Lister!$D$19,Lister!$E$19,Lister!$D$7:$D$13),IF(MONTH(E1492)&gt;7,0)))),0),"")</f>
        <v/>
      </c>
      <c r="T1492" s="46" t="str">
        <f>IFERROR(MAX(IF(OR(O1492="",P1492=""),"",IF(AND(AND(MONTH(E1492)&gt;=8,MONTH(E1492)&lt;9),AND(MONTH(F1492)&gt;=8,MONTH(F1492)&lt;9)),(NETWORKDAYS(E1492,F1492,Lister!$D$7:$D$13)-P1492)*N1492/NETWORKDAYS(Lister!$D$20,Lister!$E$20,Lister!$D$7:$D$13),IF(AND(MONTH(E1492)=7,MONTH(F1492)=8),(NETWORKDAYS(Lister!$D$20,F1492,Lister!$D$7:$D$13)-P1492)*N1492/NETWORKDAYS(Lister!$D$20,Lister!$E$20,Lister!$D$7:$D$13),IF(AND(MONTH(E1492)=7,MONTH(F1492)=7),0)))),0),"")</f>
        <v/>
      </c>
      <c r="U1492" s="78" t="str">
        <f>IF(Ansøgning!U1474="","",Ansøgning!U1474)</f>
        <v/>
      </c>
      <c r="V1492" s="119" t="str">
        <f t="shared" si="161"/>
        <v/>
      </c>
      <c r="W1492" s="120" t="str">
        <f t="shared" si="162"/>
        <v/>
      </c>
      <c r="X1492" s="42" t="str">
        <f t="shared" si="163"/>
        <v/>
      </c>
    </row>
    <row r="1493" spans="1:24" x14ac:dyDescent="0.25">
      <c r="A1493" s="13" t="str">
        <f t="shared" si="164"/>
        <v/>
      </c>
      <c r="B1493" s="75" t="str">
        <f>IF(Ansøgning!B1475="","",Ansøgning!B1475)</f>
        <v/>
      </c>
      <c r="C1493" s="75" t="str">
        <f>IF(Ansøgning!C1475="","",Ansøgning!C1475)</f>
        <v/>
      </c>
      <c r="D1493" s="75" t="str">
        <f>IF(Ansøgning!D1475="","",Ansøgning!D1475)</f>
        <v/>
      </c>
      <c r="E1493" s="76" t="str">
        <f>IF(Ansøgning!E1475="","",Ansøgning!E1475)</f>
        <v/>
      </c>
      <c r="F1493" s="76" t="str">
        <f>IF(Ansøgning!F1475="","",Ansøgning!F1475)</f>
        <v/>
      </c>
      <c r="G1493" s="33" t="str">
        <f>IF(OR(E1493="",F1493=""),"",NETWORKDAYS(E1493,F1493,Lister!$D$7:$D$13))</f>
        <v/>
      </c>
      <c r="H1493" s="76" t="str">
        <f>IF(Ansøgning!H1475="","",Ansøgning!H1475)</f>
        <v/>
      </c>
      <c r="I1493" s="32" t="str">
        <f t="shared" si="158"/>
        <v/>
      </c>
      <c r="J1493" s="77" t="str">
        <f>IF(Ansøgning!J1475="","",Ansøgning!J1475)</f>
        <v/>
      </c>
      <c r="K1493" s="77" t="str">
        <f>IF(Ansøgning!K1475="","",Ansøgning!K1475)</f>
        <v/>
      </c>
      <c r="L1493" s="46" t="str">
        <f t="shared" si="159"/>
        <v/>
      </c>
      <c r="M1493" s="78" t="str">
        <f>IF(Ansøgning!M1475="","",Ansøgning!M1475)</f>
        <v/>
      </c>
      <c r="N1493" s="31" t="str">
        <f t="shared" si="160"/>
        <v/>
      </c>
      <c r="O1493" s="78" t="str">
        <f>IF(Ansøgning!O1475="","",Ansøgning!O1475)</f>
        <v/>
      </c>
      <c r="P1493" s="78" t="str">
        <f>IF(Ansøgning!P1475="","",Ansøgning!P1475)</f>
        <v/>
      </c>
      <c r="Q1493" s="78" t="str">
        <f>IF(Ansøgning!Q1475="","",Ansøgning!Q1475)</f>
        <v/>
      </c>
      <c r="R1493" s="78" t="str">
        <f>IF(Ansøgning!R1475="","",Ansøgning!R1475)</f>
        <v/>
      </c>
      <c r="S1493" s="46" t="str">
        <f>IFERROR(MAX(IF(OR(O1493="",P1493=""),"",IF(AND(AND(MONTH(E1493)&gt;=7,MONTH(E1493)&lt;8),AND(MONTH(F1493)&gt;=7,MONTH(F1493)&lt;8)),(NETWORKDAYS(E1493,F1493,Lister!$D$7:$D$13)-O1493)*N1493/NETWORKDAYS(Lister!$D$19,Lister!$E$19,Lister!$D$7:$D$13),IF(AND(AND(MONTH(E1493)&gt;=7,MONTH(E1493)&lt;8),MONTH(F1493)&gt;7),(NETWORKDAYS(E1493,Lister!$E$19,Lister!$D$7:$D$13)-O1493)*N1493/NETWORKDAYS(Lister!$D$19,Lister!$E$19,Lister!$D$7:$D$13),IF(MONTH(E1493)&gt;7,0)))),0),"")</f>
        <v/>
      </c>
      <c r="T1493" s="46" t="str">
        <f>IFERROR(MAX(IF(OR(O1493="",P1493=""),"",IF(AND(AND(MONTH(E1493)&gt;=8,MONTH(E1493)&lt;9),AND(MONTH(F1493)&gt;=8,MONTH(F1493)&lt;9)),(NETWORKDAYS(E1493,F1493,Lister!$D$7:$D$13)-P1493)*N1493/NETWORKDAYS(Lister!$D$20,Lister!$E$20,Lister!$D$7:$D$13),IF(AND(MONTH(E1493)=7,MONTH(F1493)=8),(NETWORKDAYS(Lister!$D$20,F1493,Lister!$D$7:$D$13)-P1493)*N1493/NETWORKDAYS(Lister!$D$20,Lister!$E$20,Lister!$D$7:$D$13),IF(AND(MONTH(E1493)=7,MONTH(F1493)=7),0)))),0),"")</f>
        <v/>
      </c>
      <c r="U1493" s="78" t="str">
        <f>IF(Ansøgning!U1475="","",Ansøgning!U1475)</f>
        <v/>
      </c>
      <c r="V1493" s="119" t="str">
        <f t="shared" si="161"/>
        <v/>
      </c>
      <c r="W1493" s="120" t="str">
        <f t="shared" si="162"/>
        <v/>
      </c>
      <c r="X1493" s="42" t="str">
        <f t="shared" si="163"/>
        <v/>
      </c>
    </row>
    <row r="1494" spans="1:24" x14ac:dyDescent="0.25">
      <c r="A1494" s="13" t="str">
        <f t="shared" si="164"/>
        <v/>
      </c>
      <c r="B1494" s="75" t="str">
        <f>IF(Ansøgning!B1476="","",Ansøgning!B1476)</f>
        <v/>
      </c>
      <c r="C1494" s="75" t="str">
        <f>IF(Ansøgning!C1476="","",Ansøgning!C1476)</f>
        <v/>
      </c>
      <c r="D1494" s="75" t="str">
        <f>IF(Ansøgning!D1476="","",Ansøgning!D1476)</f>
        <v/>
      </c>
      <c r="E1494" s="76" t="str">
        <f>IF(Ansøgning!E1476="","",Ansøgning!E1476)</f>
        <v/>
      </c>
      <c r="F1494" s="76" t="str">
        <f>IF(Ansøgning!F1476="","",Ansøgning!F1476)</f>
        <v/>
      </c>
      <c r="G1494" s="33" t="str">
        <f>IF(OR(E1494="",F1494=""),"",NETWORKDAYS(E1494,F1494,Lister!$D$7:$D$13))</f>
        <v/>
      </c>
      <c r="H1494" s="76" t="str">
        <f>IF(Ansøgning!H1476="","",Ansøgning!H1476)</f>
        <v/>
      </c>
      <c r="I1494" s="32" t="str">
        <f t="shared" si="158"/>
        <v/>
      </c>
      <c r="J1494" s="77" t="str">
        <f>IF(Ansøgning!J1476="","",Ansøgning!J1476)</f>
        <v/>
      </c>
      <c r="K1494" s="77" t="str">
        <f>IF(Ansøgning!K1476="","",Ansøgning!K1476)</f>
        <v/>
      </c>
      <c r="L1494" s="46" t="str">
        <f t="shared" si="159"/>
        <v/>
      </c>
      <c r="M1494" s="78" t="str">
        <f>IF(Ansøgning!M1476="","",Ansøgning!M1476)</f>
        <v/>
      </c>
      <c r="N1494" s="31" t="str">
        <f t="shared" si="160"/>
        <v/>
      </c>
      <c r="O1494" s="78" t="str">
        <f>IF(Ansøgning!O1476="","",Ansøgning!O1476)</f>
        <v/>
      </c>
      <c r="P1494" s="78" t="str">
        <f>IF(Ansøgning!P1476="","",Ansøgning!P1476)</f>
        <v/>
      </c>
      <c r="Q1494" s="78" t="str">
        <f>IF(Ansøgning!Q1476="","",Ansøgning!Q1476)</f>
        <v/>
      </c>
      <c r="R1494" s="78" t="str">
        <f>IF(Ansøgning!R1476="","",Ansøgning!R1476)</f>
        <v/>
      </c>
      <c r="S1494" s="46" t="str">
        <f>IFERROR(MAX(IF(OR(O1494="",P1494=""),"",IF(AND(AND(MONTH(E1494)&gt;=7,MONTH(E1494)&lt;8),AND(MONTH(F1494)&gt;=7,MONTH(F1494)&lt;8)),(NETWORKDAYS(E1494,F1494,Lister!$D$7:$D$13)-O1494)*N1494/NETWORKDAYS(Lister!$D$19,Lister!$E$19,Lister!$D$7:$D$13),IF(AND(AND(MONTH(E1494)&gt;=7,MONTH(E1494)&lt;8),MONTH(F1494)&gt;7),(NETWORKDAYS(E1494,Lister!$E$19,Lister!$D$7:$D$13)-O1494)*N1494/NETWORKDAYS(Lister!$D$19,Lister!$E$19,Lister!$D$7:$D$13),IF(MONTH(E1494)&gt;7,0)))),0),"")</f>
        <v/>
      </c>
      <c r="T1494" s="46" t="str">
        <f>IFERROR(MAX(IF(OR(O1494="",P1494=""),"",IF(AND(AND(MONTH(E1494)&gt;=8,MONTH(E1494)&lt;9),AND(MONTH(F1494)&gt;=8,MONTH(F1494)&lt;9)),(NETWORKDAYS(E1494,F1494,Lister!$D$7:$D$13)-P1494)*N1494/NETWORKDAYS(Lister!$D$20,Lister!$E$20,Lister!$D$7:$D$13),IF(AND(MONTH(E1494)=7,MONTH(F1494)=8),(NETWORKDAYS(Lister!$D$20,F1494,Lister!$D$7:$D$13)-P1494)*N1494/NETWORKDAYS(Lister!$D$20,Lister!$E$20,Lister!$D$7:$D$13),IF(AND(MONTH(E1494)=7,MONTH(F1494)=7),0)))),0),"")</f>
        <v/>
      </c>
      <c r="U1494" s="78" t="str">
        <f>IF(Ansøgning!U1476="","",Ansøgning!U1476)</f>
        <v/>
      </c>
      <c r="V1494" s="119" t="str">
        <f t="shared" si="161"/>
        <v/>
      </c>
      <c r="W1494" s="120" t="str">
        <f t="shared" si="162"/>
        <v/>
      </c>
      <c r="X1494" s="42" t="str">
        <f t="shared" si="163"/>
        <v/>
      </c>
    </row>
    <row r="1495" spans="1:24" x14ac:dyDescent="0.25">
      <c r="A1495" s="13" t="str">
        <f t="shared" si="164"/>
        <v/>
      </c>
      <c r="B1495" s="75" t="str">
        <f>IF(Ansøgning!B1477="","",Ansøgning!B1477)</f>
        <v/>
      </c>
      <c r="C1495" s="75" t="str">
        <f>IF(Ansøgning!C1477="","",Ansøgning!C1477)</f>
        <v/>
      </c>
      <c r="D1495" s="75" t="str">
        <f>IF(Ansøgning!D1477="","",Ansøgning!D1477)</f>
        <v/>
      </c>
      <c r="E1495" s="76" t="str">
        <f>IF(Ansøgning!E1477="","",Ansøgning!E1477)</f>
        <v/>
      </c>
      <c r="F1495" s="76" t="str">
        <f>IF(Ansøgning!F1477="","",Ansøgning!F1477)</f>
        <v/>
      </c>
      <c r="G1495" s="33" t="str">
        <f>IF(OR(E1495="",F1495=""),"",NETWORKDAYS(E1495,F1495,Lister!$D$7:$D$13))</f>
        <v/>
      </c>
      <c r="H1495" s="76" t="str">
        <f>IF(Ansøgning!H1477="","",Ansøgning!H1477)</f>
        <v/>
      </c>
      <c r="I1495" s="32" t="str">
        <f t="shared" si="158"/>
        <v/>
      </c>
      <c r="J1495" s="77" t="str">
        <f>IF(Ansøgning!J1477="","",Ansøgning!J1477)</f>
        <v/>
      </c>
      <c r="K1495" s="77" t="str">
        <f>IF(Ansøgning!K1477="","",Ansøgning!K1477)</f>
        <v/>
      </c>
      <c r="L1495" s="46" t="str">
        <f t="shared" si="159"/>
        <v/>
      </c>
      <c r="M1495" s="78" t="str">
        <f>IF(Ansøgning!M1477="","",Ansøgning!M1477)</f>
        <v/>
      </c>
      <c r="N1495" s="31" t="str">
        <f t="shared" si="160"/>
        <v/>
      </c>
      <c r="O1495" s="78" t="str">
        <f>IF(Ansøgning!O1477="","",Ansøgning!O1477)</f>
        <v/>
      </c>
      <c r="P1495" s="78" t="str">
        <f>IF(Ansøgning!P1477="","",Ansøgning!P1477)</f>
        <v/>
      </c>
      <c r="Q1495" s="78" t="str">
        <f>IF(Ansøgning!Q1477="","",Ansøgning!Q1477)</f>
        <v/>
      </c>
      <c r="R1495" s="78" t="str">
        <f>IF(Ansøgning!R1477="","",Ansøgning!R1477)</f>
        <v/>
      </c>
      <c r="S1495" s="46" t="str">
        <f>IFERROR(MAX(IF(OR(O1495="",P1495=""),"",IF(AND(AND(MONTH(E1495)&gt;=7,MONTH(E1495)&lt;8),AND(MONTH(F1495)&gt;=7,MONTH(F1495)&lt;8)),(NETWORKDAYS(E1495,F1495,Lister!$D$7:$D$13)-O1495)*N1495/NETWORKDAYS(Lister!$D$19,Lister!$E$19,Lister!$D$7:$D$13),IF(AND(AND(MONTH(E1495)&gt;=7,MONTH(E1495)&lt;8),MONTH(F1495)&gt;7),(NETWORKDAYS(E1495,Lister!$E$19,Lister!$D$7:$D$13)-O1495)*N1495/NETWORKDAYS(Lister!$D$19,Lister!$E$19,Lister!$D$7:$D$13),IF(MONTH(E1495)&gt;7,0)))),0),"")</f>
        <v/>
      </c>
      <c r="T1495" s="46" t="str">
        <f>IFERROR(MAX(IF(OR(O1495="",P1495=""),"",IF(AND(AND(MONTH(E1495)&gt;=8,MONTH(E1495)&lt;9),AND(MONTH(F1495)&gt;=8,MONTH(F1495)&lt;9)),(NETWORKDAYS(E1495,F1495,Lister!$D$7:$D$13)-P1495)*N1495/NETWORKDAYS(Lister!$D$20,Lister!$E$20,Lister!$D$7:$D$13),IF(AND(MONTH(E1495)=7,MONTH(F1495)=8),(NETWORKDAYS(Lister!$D$20,F1495,Lister!$D$7:$D$13)-P1495)*N1495/NETWORKDAYS(Lister!$D$20,Lister!$E$20,Lister!$D$7:$D$13),IF(AND(MONTH(E1495)=7,MONTH(F1495)=7),0)))),0),"")</f>
        <v/>
      </c>
      <c r="U1495" s="78" t="str">
        <f>IF(Ansøgning!U1477="","",Ansøgning!U1477)</f>
        <v/>
      </c>
      <c r="V1495" s="119" t="str">
        <f t="shared" si="161"/>
        <v/>
      </c>
      <c r="W1495" s="120" t="str">
        <f t="shared" si="162"/>
        <v/>
      </c>
      <c r="X1495" s="42" t="str">
        <f t="shared" si="163"/>
        <v/>
      </c>
    </row>
    <row r="1496" spans="1:24" x14ac:dyDescent="0.25">
      <c r="A1496" s="13" t="str">
        <f t="shared" si="164"/>
        <v/>
      </c>
      <c r="B1496" s="75" t="str">
        <f>IF(Ansøgning!B1478="","",Ansøgning!B1478)</f>
        <v/>
      </c>
      <c r="C1496" s="75" t="str">
        <f>IF(Ansøgning!C1478="","",Ansøgning!C1478)</f>
        <v/>
      </c>
      <c r="D1496" s="75" t="str">
        <f>IF(Ansøgning!D1478="","",Ansøgning!D1478)</f>
        <v/>
      </c>
      <c r="E1496" s="76" t="str">
        <f>IF(Ansøgning!E1478="","",Ansøgning!E1478)</f>
        <v/>
      </c>
      <c r="F1496" s="76" t="str">
        <f>IF(Ansøgning!F1478="","",Ansøgning!F1478)</f>
        <v/>
      </c>
      <c r="G1496" s="33" t="str">
        <f>IF(OR(E1496="",F1496=""),"",NETWORKDAYS(E1496,F1496,Lister!$D$7:$D$13))</f>
        <v/>
      </c>
      <c r="H1496" s="76" t="str">
        <f>IF(Ansøgning!H1478="","",Ansøgning!H1478)</f>
        <v/>
      </c>
      <c r="I1496" s="32" t="str">
        <f t="shared" si="158"/>
        <v/>
      </c>
      <c r="J1496" s="77" t="str">
        <f>IF(Ansøgning!J1478="","",Ansøgning!J1478)</f>
        <v/>
      </c>
      <c r="K1496" s="77" t="str">
        <f>IF(Ansøgning!K1478="","",Ansøgning!K1478)</f>
        <v/>
      </c>
      <c r="L1496" s="46" t="str">
        <f t="shared" si="159"/>
        <v/>
      </c>
      <c r="M1496" s="78" t="str">
        <f>IF(Ansøgning!M1478="","",Ansøgning!M1478)</f>
        <v/>
      </c>
      <c r="N1496" s="31" t="str">
        <f t="shared" si="160"/>
        <v/>
      </c>
      <c r="O1496" s="78" t="str">
        <f>IF(Ansøgning!O1478="","",Ansøgning!O1478)</f>
        <v/>
      </c>
      <c r="P1496" s="78" t="str">
        <f>IF(Ansøgning!P1478="","",Ansøgning!P1478)</f>
        <v/>
      </c>
      <c r="Q1496" s="78" t="str">
        <f>IF(Ansøgning!Q1478="","",Ansøgning!Q1478)</f>
        <v/>
      </c>
      <c r="R1496" s="78" t="str">
        <f>IF(Ansøgning!R1478="","",Ansøgning!R1478)</f>
        <v/>
      </c>
      <c r="S1496" s="46" t="str">
        <f>IFERROR(MAX(IF(OR(O1496="",P1496=""),"",IF(AND(AND(MONTH(E1496)&gt;=7,MONTH(E1496)&lt;8),AND(MONTH(F1496)&gt;=7,MONTH(F1496)&lt;8)),(NETWORKDAYS(E1496,F1496,Lister!$D$7:$D$13)-O1496)*N1496/NETWORKDAYS(Lister!$D$19,Lister!$E$19,Lister!$D$7:$D$13),IF(AND(AND(MONTH(E1496)&gt;=7,MONTH(E1496)&lt;8),MONTH(F1496)&gt;7),(NETWORKDAYS(E1496,Lister!$E$19,Lister!$D$7:$D$13)-O1496)*N1496/NETWORKDAYS(Lister!$D$19,Lister!$E$19,Lister!$D$7:$D$13),IF(MONTH(E1496)&gt;7,0)))),0),"")</f>
        <v/>
      </c>
      <c r="T1496" s="46" t="str">
        <f>IFERROR(MAX(IF(OR(O1496="",P1496=""),"",IF(AND(AND(MONTH(E1496)&gt;=8,MONTH(E1496)&lt;9),AND(MONTH(F1496)&gt;=8,MONTH(F1496)&lt;9)),(NETWORKDAYS(E1496,F1496,Lister!$D$7:$D$13)-P1496)*N1496/NETWORKDAYS(Lister!$D$20,Lister!$E$20,Lister!$D$7:$D$13),IF(AND(MONTH(E1496)=7,MONTH(F1496)=8),(NETWORKDAYS(Lister!$D$20,F1496,Lister!$D$7:$D$13)-P1496)*N1496/NETWORKDAYS(Lister!$D$20,Lister!$E$20,Lister!$D$7:$D$13),IF(AND(MONTH(E1496)=7,MONTH(F1496)=7),0)))),0),"")</f>
        <v/>
      </c>
      <c r="U1496" s="78" t="str">
        <f>IF(Ansøgning!U1478="","",Ansøgning!U1478)</f>
        <v/>
      </c>
      <c r="V1496" s="119" t="str">
        <f t="shared" si="161"/>
        <v/>
      </c>
      <c r="W1496" s="120" t="str">
        <f t="shared" si="162"/>
        <v/>
      </c>
      <c r="X1496" s="42" t="str">
        <f t="shared" si="163"/>
        <v/>
      </c>
    </row>
    <row r="1497" spans="1:24" x14ac:dyDescent="0.25">
      <c r="A1497" s="13" t="str">
        <f t="shared" si="164"/>
        <v/>
      </c>
      <c r="B1497" s="75" t="str">
        <f>IF(Ansøgning!B1479="","",Ansøgning!B1479)</f>
        <v/>
      </c>
      <c r="C1497" s="75" t="str">
        <f>IF(Ansøgning!C1479="","",Ansøgning!C1479)</f>
        <v/>
      </c>
      <c r="D1497" s="75" t="str">
        <f>IF(Ansøgning!D1479="","",Ansøgning!D1479)</f>
        <v/>
      </c>
      <c r="E1497" s="76" t="str">
        <f>IF(Ansøgning!E1479="","",Ansøgning!E1479)</f>
        <v/>
      </c>
      <c r="F1497" s="76" t="str">
        <f>IF(Ansøgning!F1479="","",Ansøgning!F1479)</f>
        <v/>
      </c>
      <c r="G1497" s="33" t="str">
        <f>IF(OR(E1497="",F1497=""),"",NETWORKDAYS(E1497,F1497,Lister!$D$7:$D$13))</f>
        <v/>
      </c>
      <c r="H1497" s="76" t="str">
        <f>IF(Ansøgning!H1479="","",Ansøgning!H1479)</f>
        <v/>
      </c>
      <c r="I1497" s="32" t="str">
        <f t="shared" si="158"/>
        <v/>
      </c>
      <c r="J1497" s="77" t="str">
        <f>IF(Ansøgning!J1479="","",Ansøgning!J1479)</f>
        <v/>
      </c>
      <c r="K1497" s="77" t="str">
        <f>IF(Ansøgning!K1479="","",Ansøgning!K1479)</f>
        <v/>
      </c>
      <c r="L1497" s="46" t="str">
        <f t="shared" si="159"/>
        <v/>
      </c>
      <c r="M1497" s="78" t="str">
        <f>IF(Ansøgning!M1479="","",Ansøgning!M1479)</f>
        <v/>
      </c>
      <c r="N1497" s="31" t="str">
        <f t="shared" si="160"/>
        <v/>
      </c>
      <c r="O1497" s="78" t="str">
        <f>IF(Ansøgning!O1479="","",Ansøgning!O1479)</f>
        <v/>
      </c>
      <c r="P1497" s="78" t="str">
        <f>IF(Ansøgning!P1479="","",Ansøgning!P1479)</f>
        <v/>
      </c>
      <c r="Q1497" s="78" t="str">
        <f>IF(Ansøgning!Q1479="","",Ansøgning!Q1479)</f>
        <v/>
      </c>
      <c r="R1497" s="78" t="str">
        <f>IF(Ansøgning!R1479="","",Ansøgning!R1479)</f>
        <v/>
      </c>
      <c r="S1497" s="46" t="str">
        <f>IFERROR(MAX(IF(OR(O1497="",P1497=""),"",IF(AND(AND(MONTH(E1497)&gt;=7,MONTH(E1497)&lt;8),AND(MONTH(F1497)&gt;=7,MONTH(F1497)&lt;8)),(NETWORKDAYS(E1497,F1497,Lister!$D$7:$D$13)-O1497)*N1497/NETWORKDAYS(Lister!$D$19,Lister!$E$19,Lister!$D$7:$D$13),IF(AND(AND(MONTH(E1497)&gt;=7,MONTH(E1497)&lt;8),MONTH(F1497)&gt;7),(NETWORKDAYS(E1497,Lister!$E$19,Lister!$D$7:$D$13)-O1497)*N1497/NETWORKDAYS(Lister!$D$19,Lister!$E$19,Lister!$D$7:$D$13),IF(MONTH(E1497)&gt;7,0)))),0),"")</f>
        <v/>
      </c>
      <c r="T1497" s="46" t="str">
        <f>IFERROR(MAX(IF(OR(O1497="",P1497=""),"",IF(AND(AND(MONTH(E1497)&gt;=8,MONTH(E1497)&lt;9),AND(MONTH(F1497)&gt;=8,MONTH(F1497)&lt;9)),(NETWORKDAYS(E1497,F1497,Lister!$D$7:$D$13)-P1497)*N1497/NETWORKDAYS(Lister!$D$20,Lister!$E$20,Lister!$D$7:$D$13),IF(AND(MONTH(E1497)=7,MONTH(F1497)=8),(NETWORKDAYS(Lister!$D$20,F1497,Lister!$D$7:$D$13)-P1497)*N1497/NETWORKDAYS(Lister!$D$20,Lister!$E$20,Lister!$D$7:$D$13),IF(AND(MONTH(E1497)=7,MONTH(F1497)=7),0)))),0),"")</f>
        <v/>
      </c>
      <c r="U1497" s="78" t="str">
        <f>IF(Ansøgning!U1479="","",Ansøgning!U1479)</f>
        <v/>
      </c>
      <c r="V1497" s="119" t="str">
        <f t="shared" si="161"/>
        <v/>
      </c>
      <c r="W1497" s="120" t="str">
        <f t="shared" si="162"/>
        <v/>
      </c>
      <c r="X1497" s="42" t="str">
        <f t="shared" si="163"/>
        <v/>
      </c>
    </row>
    <row r="1498" spans="1:24" x14ac:dyDescent="0.25">
      <c r="A1498" s="13" t="str">
        <f t="shared" si="164"/>
        <v/>
      </c>
      <c r="B1498" s="75" t="str">
        <f>IF(Ansøgning!B1480="","",Ansøgning!B1480)</f>
        <v/>
      </c>
      <c r="C1498" s="75" t="str">
        <f>IF(Ansøgning!C1480="","",Ansøgning!C1480)</f>
        <v/>
      </c>
      <c r="D1498" s="75" t="str">
        <f>IF(Ansøgning!D1480="","",Ansøgning!D1480)</f>
        <v/>
      </c>
      <c r="E1498" s="76" t="str">
        <f>IF(Ansøgning!E1480="","",Ansøgning!E1480)</f>
        <v/>
      </c>
      <c r="F1498" s="76" t="str">
        <f>IF(Ansøgning!F1480="","",Ansøgning!F1480)</f>
        <v/>
      </c>
      <c r="G1498" s="33" t="str">
        <f>IF(OR(E1498="",F1498=""),"",NETWORKDAYS(E1498,F1498,Lister!$D$7:$D$13))</f>
        <v/>
      </c>
      <c r="H1498" s="76" t="str">
        <f>IF(Ansøgning!H1480="","",Ansøgning!H1480)</f>
        <v/>
      </c>
      <c r="I1498" s="32" t="str">
        <f t="shared" si="158"/>
        <v/>
      </c>
      <c r="J1498" s="77" t="str">
        <f>IF(Ansøgning!J1480="","",Ansøgning!J1480)</f>
        <v/>
      </c>
      <c r="K1498" s="77" t="str">
        <f>IF(Ansøgning!K1480="","",Ansøgning!K1480)</f>
        <v/>
      </c>
      <c r="L1498" s="46" t="str">
        <f t="shared" si="159"/>
        <v/>
      </c>
      <c r="M1498" s="78" t="str">
        <f>IF(Ansøgning!M1480="","",Ansøgning!M1480)</f>
        <v/>
      </c>
      <c r="N1498" s="31" t="str">
        <f t="shared" si="160"/>
        <v/>
      </c>
      <c r="O1498" s="78" t="str">
        <f>IF(Ansøgning!O1480="","",Ansøgning!O1480)</f>
        <v/>
      </c>
      <c r="P1498" s="78" t="str">
        <f>IF(Ansøgning!P1480="","",Ansøgning!P1480)</f>
        <v/>
      </c>
      <c r="Q1498" s="78" t="str">
        <f>IF(Ansøgning!Q1480="","",Ansøgning!Q1480)</f>
        <v/>
      </c>
      <c r="R1498" s="78" t="str">
        <f>IF(Ansøgning!R1480="","",Ansøgning!R1480)</f>
        <v/>
      </c>
      <c r="S1498" s="46" t="str">
        <f>IFERROR(MAX(IF(OR(O1498="",P1498=""),"",IF(AND(AND(MONTH(E1498)&gt;=7,MONTH(E1498)&lt;8),AND(MONTH(F1498)&gt;=7,MONTH(F1498)&lt;8)),(NETWORKDAYS(E1498,F1498,Lister!$D$7:$D$13)-O1498)*N1498/NETWORKDAYS(Lister!$D$19,Lister!$E$19,Lister!$D$7:$D$13),IF(AND(AND(MONTH(E1498)&gt;=7,MONTH(E1498)&lt;8),MONTH(F1498)&gt;7),(NETWORKDAYS(E1498,Lister!$E$19,Lister!$D$7:$D$13)-O1498)*N1498/NETWORKDAYS(Lister!$D$19,Lister!$E$19,Lister!$D$7:$D$13),IF(MONTH(E1498)&gt;7,0)))),0),"")</f>
        <v/>
      </c>
      <c r="T1498" s="46" t="str">
        <f>IFERROR(MAX(IF(OR(O1498="",P1498=""),"",IF(AND(AND(MONTH(E1498)&gt;=8,MONTH(E1498)&lt;9),AND(MONTH(F1498)&gt;=8,MONTH(F1498)&lt;9)),(NETWORKDAYS(E1498,F1498,Lister!$D$7:$D$13)-P1498)*N1498/NETWORKDAYS(Lister!$D$20,Lister!$E$20,Lister!$D$7:$D$13),IF(AND(MONTH(E1498)=7,MONTH(F1498)=8),(NETWORKDAYS(Lister!$D$20,F1498,Lister!$D$7:$D$13)-P1498)*N1498/NETWORKDAYS(Lister!$D$20,Lister!$E$20,Lister!$D$7:$D$13),IF(AND(MONTH(E1498)=7,MONTH(F1498)=7),0)))),0),"")</f>
        <v/>
      </c>
      <c r="U1498" s="78" t="str">
        <f>IF(Ansøgning!U1480="","",Ansøgning!U1480)</f>
        <v/>
      </c>
      <c r="V1498" s="119" t="str">
        <f t="shared" si="161"/>
        <v/>
      </c>
      <c r="W1498" s="120" t="str">
        <f t="shared" si="162"/>
        <v/>
      </c>
      <c r="X1498" s="42" t="str">
        <f t="shared" si="163"/>
        <v/>
      </c>
    </row>
    <row r="1499" spans="1:24" x14ac:dyDescent="0.25">
      <c r="A1499" s="13" t="str">
        <f t="shared" si="164"/>
        <v/>
      </c>
      <c r="B1499" s="75" t="str">
        <f>IF(Ansøgning!B1481="","",Ansøgning!B1481)</f>
        <v/>
      </c>
      <c r="C1499" s="75" t="str">
        <f>IF(Ansøgning!C1481="","",Ansøgning!C1481)</f>
        <v/>
      </c>
      <c r="D1499" s="75" t="str">
        <f>IF(Ansøgning!D1481="","",Ansøgning!D1481)</f>
        <v/>
      </c>
      <c r="E1499" s="76" t="str">
        <f>IF(Ansøgning!E1481="","",Ansøgning!E1481)</f>
        <v/>
      </c>
      <c r="F1499" s="76" t="str">
        <f>IF(Ansøgning!F1481="","",Ansøgning!F1481)</f>
        <v/>
      </c>
      <c r="G1499" s="33" t="str">
        <f>IF(OR(E1499="",F1499=""),"",NETWORKDAYS(E1499,F1499,Lister!$D$7:$D$13))</f>
        <v/>
      </c>
      <c r="H1499" s="76" t="str">
        <f>IF(Ansøgning!H1481="","",Ansøgning!H1481)</f>
        <v/>
      </c>
      <c r="I1499" s="32" t="str">
        <f t="shared" si="158"/>
        <v/>
      </c>
      <c r="J1499" s="77" t="str">
        <f>IF(Ansøgning!J1481="","",Ansøgning!J1481)</f>
        <v/>
      </c>
      <c r="K1499" s="77" t="str">
        <f>IF(Ansøgning!K1481="","",Ansøgning!K1481)</f>
        <v/>
      </c>
      <c r="L1499" s="46" t="str">
        <f t="shared" si="159"/>
        <v/>
      </c>
      <c r="M1499" s="78" t="str">
        <f>IF(Ansøgning!M1481="","",Ansøgning!M1481)</f>
        <v/>
      </c>
      <c r="N1499" s="31" t="str">
        <f t="shared" si="160"/>
        <v/>
      </c>
      <c r="O1499" s="78" t="str">
        <f>IF(Ansøgning!O1481="","",Ansøgning!O1481)</f>
        <v/>
      </c>
      <c r="P1499" s="78" t="str">
        <f>IF(Ansøgning!P1481="","",Ansøgning!P1481)</f>
        <v/>
      </c>
      <c r="Q1499" s="78" t="str">
        <f>IF(Ansøgning!Q1481="","",Ansøgning!Q1481)</f>
        <v/>
      </c>
      <c r="R1499" s="78" t="str">
        <f>IF(Ansøgning!R1481="","",Ansøgning!R1481)</f>
        <v/>
      </c>
      <c r="S1499" s="46" t="str">
        <f>IFERROR(MAX(IF(OR(O1499="",P1499=""),"",IF(AND(AND(MONTH(E1499)&gt;=7,MONTH(E1499)&lt;8),AND(MONTH(F1499)&gt;=7,MONTH(F1499)&lt;8)),(NETWORKDAYS(E1499,F1499,Lister!$D$7:$D$13)-O1499)*N1499/NETWORKDAYS(Lister!$D$19,Lister!$E$19,Lister!$D$7:$D$13),IF(AND(AND(MONTH(E1499)&gt;=7,MONTH(E1499)&lt;8),MONTH(F1499)&gt;7),(NETWORKDAYS(E1499,Lister!$E$19,Lister!$D$7:$D$13)-O1499)*N1499/NETWORKDAYS(Lister!$D$19,Lister!$E$19,Lister!$D$7:$D$13),IF(MONTH(E1499)&gt;7,0)))),0),"")</f>
        <v/>
      </c>
      <c r="T1499" s="46" t="str">
        <f>IFERROR(MAX(IF(OR(O1499="",P1499=""),"",IF(AND(AND(MONTH(E1499)&gt;=8,MONTH(E1499)&lt;9),AND(MONTH(F1499)&gt;=8,MONTH(F1499)&lt;9)),(NETWORKDAYS(E1499,F1499,Lister!$D$7:$D$13)-P1499)*N1499/NETWORKDAYS(Lister!$D$20,Lister!$E$20,Lister!$D$7:$D$13),IF(AND(MONTH(E1499)=7,MONTH(F1499)=8),(NETWORKDAYS(Lister!$D$20,F1499,Lister!$D$7:$D$13)-P1499)*N1499/NETWORKDAYS(Lister!$D$20,Lister!$E$20,Lister!$D$7:$D$13),IF(AND(MONTH(E1499)=7,MONTH(F1499)=7),0)))),0),"")</f>
        <v/>
      </c>
      <c r="U1499" s="78" t="str">
        <f>IF(Ansøgning!U1481="","",Ansøgning!U1481)</f>
        <v/>
      </c>
      <c r="V1499" s="119" t="str">
        <f t="shared" si="161"/>
        <v/>
      </c>
      <c r="W1499" s="120" t="str">
        <f t="shared" si="162"/>
        <v/>
      </c>
      <c r="X1499" s="42" t="str">
        <f t="shared" si="163"/>
        <v/>
      </c>
    </row>
    <row r="1500" spans="1:24" x14ac:dyDescent="0.25">
      <c r="A1500" s="13" t="str">
        <f t="shared" si="164"/>
        <v/>
      </c>
      <c r="B1500" s="75" t="str">
        <f>IF(Ansøgning!B1482="","",Ansøgning!B1482)</f>
        <v/>
      </c>
      <c r="C1500" s="75" t="str">
        <f>IF(Ansøgning!C1482="","",Ansøgning!C1482)</f>
        <v/>
      </c>
      <c r="D1500" s="75" t="str">
        <f>IF(Ansøgning!D1482="","",Ansøgning!D1482)</f>
        <v/>
      </c>
      <c r="E1500" s="76" t="str">
        <f>IF(Ansøgning!E1482="","",Ansøgning!E1482)</f>
        <v/>
      </c>
      <c r="F1500" s="76" t="str">
        <f>IF(Ansøgning!F1482="","",Ansøgning!F1482)</f>
        <v/>
      </c>
      <c r="G1500" s="33" t="str">
        <f>IF(OR(E1500="",F1500=""),"",NETWORKDAYS(E1500,F1500,Lister!$D$7:$D$13))</f>
        <v/>
      </c>
      <c r="H1500" s="76" t="str">
        <f>IF(Ansøgning!H1482="","",Ansøgning!H1482)</f>
        <v/>
      </c>
      <c r="I1500" s="32" t="str">
        <f t="shared" si="158"/>
        <v/>
      </c>
      <c r="J1500" s="77" t="str">
        <f>IF(Ansøgning!J1482="","",Ansøgning!J1482)</f>
        <v/>
      </c>
      <c r="K1500" s="77" t="str">
        <f>IF(Ansøgning!K1482="","",Ansøgning!K1482)</f>
        <v/>
      </c>
      <c r="L1500" s="46" t="str">
        <f t="shared" si="159"/>
        <v/>
      </c>
      <c r="M1500" s="78" t="str">
        <f>IF(Ansøgning!M1482="","",Ansøgning!M1482)</f>
        <v/>
      </c>
      <c r="N1500" s="31" t="str">
        <f t="shared" si="160"/>
        <v/>
      </c>
      <c r="O1500" s="78" t="str">
        <f>IF(Ansøgning!O1482="","",Ansøgning!O1482)</f>
        <v/>
      </c>
      <c r="P1500" s="78" t="str">
        <f>IF(Ansøgning!P1482="","",Ansøgning!P1482)</f>
        <v/>
      </c>
      <c r="Q1500" s="78" t="str">
        <f>IF(Ansøgning!Q1482="","",Ansøgning!Q1482)</f>
        <v/>
      </c>
      <c r="R1500" s="78" t="str">
        <f>IF(Ansøgning!R1482="","",Ansøgning!R1482)</f>
        <v/>
      </c>
      <c r="S1500" s="46" t="str">
        <f>IFERROR(MAX(IF(OR(O1500="",P1500=""),"",IF(AND(AND(MONTH(E1500)&gt;=7,MONTH(E1500)&lt;8),AND(MONTH(F1500)&gt;=7,MONTH(F1500)&lt;8)),(NETWORKDAYS(E1500,F1500,Lister!$D$7:$D$13)-O1500)*N1500/NETWORKDAYS(Lister!$D$19,Lister!$E$19,Lister!$D$7:$D$13),IF(AND(AND(MONTH(E1500)&gt;=7,MONTH(E1500)&lt;8),MONTH(F1500)&gt;7),(NETWORKDAYS(E1500,Lister!$E$19,Lister!$D$7:$D$13)-O1500)*N1500/NETWORKDAYS(Lister!$D$19,Lister!$E$19,Lister!$D$7:$D$13),IF(MONTH(E1500)&gt;7,0)))),0),"")</f>
        <v/>
      </c>
      <c r="T1500" s="46" t="str">
        <f>IFERROR(MAX(IF(OR(O1500="",P1500=""),"",IF(AND(AND(MONTH(E1500)&gt;=8,MONTH(E1500)&lt;9),AND(MONTH(F1500)&gt;=8,MONTH(F1500)&lt;9)),(NETWORKDAYS(E1500,F1500,Lister!$D$7:$D$13)-P1500)*N1500/NETWORKDAYS(Lister!$D$20,Lister!$E$20,Lister!$D$7:$D$13),IF(AND(MONTH(E1500)=7,MONTH(F1500)=8),(NETWORKDAYS(Lister!$D$20,F1500,Lister!$D$7:$D$13)-P1500)*N1500/NETWORKDAYS(Lister!$D$20,Lister!$E$20,Lister!$D$7:$D$13),IF(AND(MONTH(E1500)=7,MONTH(F1500)=7),0)))),0),"")</f>
        <v/>
      </c>
      <c r="U1500" s="78" t="str">
        <f>IF(Ansøgning!U1482="","",Ansøgning!U1482)</f>
        <v/>
      </c>
      <c r="V1500" s="119" t="str">
        <f t="shared" si="161"/>
        <v/>
      </c>
      <c r="W1500" s="120" t="str">
        <f t="shared" si="162"/>
        <v/>
      </c>
      <c r="X1500" s="42" t="str">
        <f t="shared" si="163"/>
        <v/>
      </c>
    </row>
    <row r="1501" spans="1:24" x14ac:dyDescent="0.25">
      <c r="A1501" s="13" t="str">
        <f t="shared" si="164"/>
        <v/>
      </c>
      <c r="B1501" s="75" t="str">
        <f>IF(Ansøgning!B1483="","",Ansøgning!B1483)</f>
        <v/>
      </c>
      <c r="C1501" s="75" t="str">
        <f>IF(Ansøgning!C1483="","",Ansøgning!C1483)</f>
        <v/>
      </c>
      <c r="D1501" s="75" t="str">
        <f>IF(Ansøgning!D1483="","",Ansøgning!D1483)</f>
        <v/>
      </c>
      <c r="E1501" s="76" t="str">
        <f>IF(Ansøgning!E1483="","",Ansøgning!E1483)</f>
        <v/>
      </c>
      <c r="F1501" s="76" t="str">
        <f>IF(Ansøgning!F1483="","",Ansøgning!F1483)</f>
        <v/>
      </c>
      <c r="G1501" s="33" t="str">
        <f>IF(OR(E1501="",F1501=""),"",NETWORKDAYS(E1501,F1501,Lister!$D$7:$D$13))</f>
        <v/>
      </c>
      <c r="H1501" s="76" t="str">
        <f>IF(Ansøgning!H1483="","",Ansøgning!H1483)</f>
        <v/>
      </c>
      <c r="I1501" s="32" t="str">
        <f t="shared" si="158"/>
        <v/>
      </c>
      <c r="J1501" s="77" t="str">
        <f>IF(Ansøgning!J1483="","",Ansøgning!J1483)</f>
        <v/>
      </c>
      <c r="K1501" s="77" t="str">
        <f>IF(Ansøgning!K1483="","",Ansøgning!K1483)</f>
        <v/>
      </c>
      <c r="L1501" s="46" t="str">
        <f t="shared" si="159"/>
        <v/>
      </c>
      <c r="M1501" s="78" t="str">
        <f>IF(Ansøgning!M1483="","",Ansøgning!M1483)</f>
        <v/>
      </c>
      <c r="N1501" s="31" t="str">
        <f t="shared" si="160"/>
        <v/>
      </c>
      <c r="O1501" s="78" t="str">
        <f>IF(Ansøgning!O1483="","",Ansøgning!O1483)</f>
        <v/>
      </c>
      <c r="P1501" s="78" t="str">
        <f>IF(Ansøgning!P1483="","",Ansøgning!P1483)</f>
        <v/>
      </c>
      <c r="Q1501" s="78" t="str">
        <f>IF(Ansøgning!Q1483="","",Ansøgning!Q1483)</f>
        <v/>
      </c>
      <c r="R1501" s="78" t="str">
        <f>IF(Ansøgning!R1483="","",Ansøgning!R1483)</f>
        <v/>
      </c>
      <c r="S1501" s="46" t="str">
        <f>IFERROR(MAX(IF(OR(O1501="",P1501=""),"",IF(AND(AND(MONTH(E1501)&gt;=7,MONTH(E1501)&lt;8),AND(MONTH(F1501)&gt;=7,MONTH(F1501)&lt;8)),(NETWORKDAYS(E1501,F1501,Lister!$D$7:$D$13)-O1501)*N1501/NETWORKDAYS(Lister!$D$19,Lister!$E$19,Lister!$D$7:$D$13),IF(AND(AND(MONTH(E1501)&gt;=7,MONTH(E1501)&lt;8),MONTH(F1501)&gt;7),(NETWORKDAYS(E1501,Lister!$E$19,Lister!$D$7:$D$13)-O1501)*N1501/NETWORKDAYS(Lister!$D$19,Lister!$E$19,Lister!$D$7:$D$13),IF(MONTH(E1501)&gt;7,0)))),0),"")</f>
        <v/>
      </c>
      <c r="T1501" s="46" t="str">
        <f>IFERROR(MAX(IF(OR(O1501="",P1501=""),"",IF(AND(AND(MONTH(E1501)&gt;=8,MONTH(E1501)&lt;9),AND(MONTH(F1501)&gt;=8,MONTH(F1501)&lt;9)),(NETWORKDAYS(E1501,F1501,Lister!$D$7:$D$13)-P1501)*N1501/NETWORKDAYS(Lister!$D$20,Lister!$E$20,Lister!$D$7:$D$13),IF(AND(MONTH(E1501)=7,MONTH(F1501)=8),(NETWORKDAYS(Lister!$D$20,F1501,Lister!$D$7:$D$13)-P1501)*N1501/NETWORKDAYS(Lister!$D$20,Lister!$E$20,Lister!$D$7:$D$13),IF(AND(MONTH(E1501)=7,MONTH(F1501)=7),0)))),0),"")</f>
        <v/>
      </c>
      <c r="U1501" s="78" t="str">
        <f>IF(Ansøgning!U1483="","",Ansøgning!U1483)</f>
        <v/>
      </c>
      <c r="V1501" s="119" t="str">
        <f t="shared" si="161"/>
        <v/>
      </c>
      <c r="W1501" s="120" t="str">
        <f t="shared" si="162"/>
        <v/>
      </c>
      <c r="X1501" s="42" t="str">
        <f t="shared" si="163"/>
        <v/>
      </c>
    </row>
    <row r="1502" spans="1:24" x14ac:dyDescent="0.25">
      <c r="A1502" s="13" t="str">
        <f t="shared" si="164"/>
        <v/>
      </c>
      <c r="B1502" s="75" t="str">
        <f>IF(Ansøgning!B1484="","",Ansøgning!B1484)</f>
        <v/>
      </c>
      <c r="C1502" s="75" t="str">
        <f>IF(Ansøgning!C1484="","",Ansøgning!C1484)</f>
        <v/>
      </c>
      <c r="D1502" s="75" t="str">
        <f>IF(Ansøgning!D1484="","",Ansøgning!D1484)</f>
        <v/>
      </c>
      <c r="E1502" s="76" t="str">
        <f>IF(Ansøgning!E1484="","",Ansøgning!E1484)</f>
        <v/>
      </c>
      <c r="F1502" s="76" t="str">
        <f>IF(Ansøgning!F1484="","",Ansøgning!F1484)</f>
        <v/>
      </c>
      <c r="G1502" s="33" t="str">
        <f>IF(OR(E1502="",F1502=""),"",NETWORKDAYS(E1502,F1502,Lister!$D$7:$D$13))</f>
        <v/>
      </c>
      <c r="H1502" s="76" t="str">
        <f>IF(Ansøgning!H1484="","",Ansøgning!H1484)</f>
        <v/>
      </c>
      <c r="I1502" s="32" t="str">
        <f t="shared" si="158"/>
        <v/>
      </c>
      <c r="J1502" s="77" t="str">
        <f>IF(Ansøgning!J1484="","",Ansøgning!J1484)</f>
        <v/>
      </c>
      <c r="K1502" s="77" t="str">
        <f>IF(Ansøgning!K1484="","",Ansøgning!K1484)</f>
        <v/>
      </c>
      <c r="L1502" s="46" t="str">
        <f t="shared" si="159"/>
        <v/>
      </c>
      <c r="M1502" s="78" t="str">
        <f>IF(Ansøgning!M1484="","",Ansøgning!M1484)</f>
        <v/>
      </c>
      <c r="N1502" s="31" t="str">
        <f t="shared" si="160"/>
        <v/>
      </c>
      <c r="O1502" s="78" t="str">
        <f>IF(Ansøgning!O1484="","",Ansøgning!O1484)</f>
        <v/>
      </c>
      <c r="P1502" s="78" t="str">
        <f>IF(Ansøgning!P1484="","",Ansøgning!P1484)</f>
        <v/>
      </c>
      <c r="Q1502" s="78" t="str">
        <f>IF(Ansøgning!Q1484="","",Ansøgning!Q1484)</f>
        <v/>
      </c>
      <c r="R1502" s="78" t="str">
        <f>IF(Ansøgning!R1484="","",Ansøgning!R1484)</f>
        <v/>
      </c>
      <c r="S1502" s="46" t="str">
        <f>IFERROR(MAX(IF(OR(O1502="",P1502=""),"",IF(AND(AND(MONTH(E1502)&gt;=7,MONTH(E1502)&lt;8),AND(MONTH(F1502)&gt;=7,MONTH(F1502)&lt;8)),(NETWORKDAYS(E1502,F1502,Lister!$D$7:$D$13)-O1502)*N1502/NETWORKDAYS(Lister!$D$19,Lister!$E$19,Lister!$D$7:$D$13),IF(AND(AND(MONTH(E1502)&gt;=7,MONTH(E1502)&lt;8),MONTH(F1502)&gt;7),(NETWORKDAYS(E1502,Lister!$E$19,Lister!$D$7:$D$13)-O1502)*N1502/NETWORKDAYS(Lister!$D$19,Lister!$E$19,Lister!$D$7:$D$13),IF(MONTH(E1502)&gt;7,0)))),0),"")</f>
        <v/>
      </c>
      <c r="T1502" s="46" t="str">
        <f>IFERROR(MAX(IF(OR(O1502="",P1502=""),"",IF(AND(AND(MONTH(E1502)&gt;=8,MONTH(E1502)&lt;9),AND(MONTH(F1502)&gt;=8,MONTH(F1502)&lt;9)),(NETWORKDAYS(E1502,F1502,Lister!$D$7:$D$13)-P1502)*N1502/NETWORKDAYS(Lister!$D$20,Lister!$E$20,Lister!$D$7:$D$13),IF(AND(MONTH(E1502)=7,MONTH(F1502)=8),(NETWORKDAYS(Lister!$D$20,F1502,Lister!$D$7:$D$13)-P1502)*N1502/NETWORKDAYS(Lister!$D$20,Lister!$E$20,Lister!$D$7:$D$13),IF(AND(MONTH(E1502)=7,MONTH(F1502)=7),0)))),0),"")</f>
        <v/>
      </c>
      <c r="U1502" s="78" t="str">
        <f>IF(Ansøgning!U1484="","",Ansøgning!U1484)</f>
        <v/>
      </c>
      <c r="V1502" s="119" t="str">
        <f t="shared" si="161"/>
        <v/>
      </c>
      <c r="W1502" s="120" t="str">
        <f t="shared" si="162"/>
        <v/>
      </c>
      <c r="X1502" s="42" t="str">
        <f t="shared" si="163"/>
        <v/>
      </c>
    </row>
    <row r="1503" spans="1:24" x14ac:dyDescent="0.25">
      <c r="A1503" s="13" t="str">
        <f t="shared" si="164"/>
        <v/>
      </c>
      <c r="B1503" s="75" t="str">
        <f>IF(Ansøgning!B1485="","",Ansøgning!B1485)</f>
        <v/>
      </c>
      <c r="C1503" s="75" t="str">
        <f>IF(Ansøgning!C1485="","",Ansøgning!C1485)</f>
        <v/>
      </c>
      <c r="D1503" s="75" t="str">
        <f>IF(Ansøgning!D1485="","",Ansøgning!D1485)</f>
        <v/>
      </c>
      <c r="E1503" s="76" t="str">
        <f>IF(Ansøgning!E1485="","",Ansøgning!E1485)</f>
        <v/>
      </c>
      <c r="F1503" s="76" t="str">
        <f>IF(Ansøgning!F1485="","",Ansøgning!F1485)</f>
        <v/>
      </c>
      <c r="G1503" s="33" t="str">
        <f>IF(OR(E1503="",F1503=""),"",NETWORKDAYS(E1503,F1503,Lister!$D$7:$D$13))</f>
        <v/>
      </c>
      <c r="H1503" s="76" t="str">
        <f>IF(Ansøgning!H1485="","",Ansøgning!H1485)</f>
        <v/>
      </c>
      <c r="I1503" s="32" t="str">
        <f t="shared" si="158"/>
        <v/>
      </c>
      <c r="J1503" s="77" t="str">
        <f>IF(Ansøgning!J1485="","",Ansøgning!J1485)</f>
        <v/>
      </c>
      <c r="K1503" s="77" t="str">
        <f>IF(Ansøgning!K1485="","",Ansøgning!K1485)</f>
        <v/>
      </c>
      <c r="L1503" s="46" t="str">
        <f t="shared" si="159"/>
        <v/>
      </c>
      <c r="M1503" s="78" t="str">
        <f>IF(Ansøgning!M1485="","",Ansøgning!M1485)</f>
        <v/>
      </c>
      <c r="N1503" s="31" t="str">
        <f t="shared" si="160"/>
        <v/>
      </c>
      <c r="O1503" s="78" t="str">
        <f>IF(Ansøgning!O1485="","",Ansøgning!O1485)</f>
        <v/>
      </c>
      <c r="P1503" s="78" t="str">
        <f>IF(Ansøgning!P1485="","",Ansøgning!P1485)</f>
        <v/>
      </c>
      <c r="Q1503" s="78" t="str">
        <f>IF(Ansøgning!Q1485="","",Ansøgning!Q1485)</f>
        <v/>
      </c>
      <c r="R1503" s="78" t="str">
        <f>IF(Ansøgning!R1485="","",Ansøgning!R1485)</f>
        <v/>
      </c>
      <c r="S1503" s="46" t="str">
        <f>IFERROR(MAX(IF(OR(O1503="",P1503=""),"",IF(AND(AND(MONTH(E1503)&gt;=7,MONTH(E1503)&lt;8),AND(MONTH(F1503)&gt;=7,MONTH(F1503)&lt;8)),(NETWORKDAYS(E1503,F1503,Lister!$D$7:$D$13)-O1503)*N1503/NETWORKDAYS(Lister!$D$19,Lister!$E$19,Lister!$D$7:$D$13),IF(AND(AND(MONTH(E1503)&gt;=7,MONTH(E1503)&lt;8),MONTH(F1503)&gt;7),(NETWORKDAYS(E1503,Lister!$E$19,Lister!$D$7:$D$13)-O1503)*N1503/NETWORKDAYS(Lister!$D$19,Lister!$E$19,Lister!$D$7:$D$13),IF(MONTH(E1503)&gt;7,0)))),0),"")</f>
        <v/>
      </c>
      <c r="T1503" s="46" t="str">
        <f>IFERROR(MAX(IF(OR(O1503="",P1503=""),"",IF(AND(AND(MONTH(E1503)&gt;=8,MONTH(E1503)&lt;9),AND(MONTH(F1503)&gt;=8,MONTH(F1503)&lt;9)),(NETWORKDAYS(E1503,F1503,Lister!$D$7:$D$13)-P1503)*N1503/NETWORKDAYS(Lister!$D$20,Lister!$E$20,Lister!$D$7:$D$13),IF(AND(MONTH(E1503)=7,MONTH(F1503)=8),(NETWORKDAYS(Lister!$D$20,F1503,Lister!$D$7:$D$13)-P1503)*N1503/NETWORKDAYS(Lister!$D$20,Lister!$E$20,Lister!$D$7:$D$13),IF(AND(MONTH(E1503)=7,MONTH(F1503)=7),0)))),0),"")</f>
        <v/>
      </c>
      <c r="U1503" s="78" t="str">
        <f>IF(Ansøgning!U1485="","",Ansøgning!U1485)</f>
        <v/>
      </c>
      <c r="V1503" s="119" t="str">
        <f t="shared" si="161"/>
        <v/>
      </c>
      <c r="W1503" s="120" t="str">
        <f t="shared" si="162"/>
        <v/>
      </c>
      <c r="X1503" s="42" t="str">
        <f t="shared" si="163"/>
        <v/>
      </c>
    </row>
    <row r="1504" spans="1:24" x14ac:dyDescent="0.25">
      <c r="A1504" s="13" t="str">
        <f t="shared" si="164"/>
        <v/>
      </c>
      <c r="B1504" s="75" t="str">
        <f>IF(Ansøgning!B1486="","",Ansøgning!B1486)</f>
        <v/>
      </c>
      <c r="C1504" s="75" t="str">
        <f>IF(Ansøgning!C1486="","",Ansøgning!C1486)</f>
        <v/>
      </c>
      <c r="D1504" s="75" t="str">
        <f>IF(Ansøgning!D1486="","",Ansøgning!D1486)</f>
        <v/>
      </c>
      <c r="E1504" s="76" t="str">
        <f>IF(Ansøgning!E1486="","",Ansøgning!E1486)</f>
        <v/>
      </c>
      <c r="F1504" s="76" t="str">
        <f>IF(Ansøgning!F1486="","",Ansøgning!F1486)</f>
        <v/>
      </c>
      <c r="G1504" s="33" t="str">
        <f>IF(OR(E1504="",F1504=""),"",NETWORKDAYS(E1504,F1504,Lister!$D$7:$D$13))</f>
        <v/>
      </c>
      <c r="H1504" s="76" t="str">
        <f>IF(Ansøgning!H1486="","",Ansøgning!H1486)</f>
        <v/>
      </c>
      <c r="I1504" s="32" t="str">
        <f t="shared" si="158"/>
        <v/>
      </c>
      <c r="J1504" s="77" t="str">
        <f>IF(Ansøgning!J1486="","",Ansøgning!J1486)</f>
        <v/>
      </c>
      <c r="K1504" s="77" t="str">
        <f>IF(Ansøgning!K1486="","",Ansøgning!K1486)</f>
        <v/>
      </c>
      <c r="L1504" s="46" t="str">
        <f t="shared" si="159"/>
        <v/>
      </c>
      <c r="M1504" s="78" t="str">
        <f>IF(Ansøgning!M1486="","",Ansøgning!M1486)</f>
        <v/>
      </c>
      <c r="N1504" s="31" t="str">
        <f t="shared" si="160"/>
        <v/>
      </c>
      <c r="O1504" s="78" t="str">
        <f>IF(Ansøgning!O1486="","",Ansøgning!O1486)</f>
        <v/>
      </c>
      <c r="P1504" s="78" t="str">
        <f>IF(Ansøgning!P1486="","",Ansøgning!P1486)</f>
        <v/>
      </c>
      <c r="Q1504" s="78" t="str">
        <f>IF(Ansøgning!Q1486="","",Ansøgning!Q1486)</f>
        <v/>
      </c>
      <c r="R1504" s="78" t="str">
        <f>IF(Ansøgning!R1486="","",Ansøgning!R1486)</f>
        <v/>
      </c>
      <c r="S1504" s="46" t="str">
        <f>IFERROR(MAX(IF(OR(O1504="",P1504=""),"",IF(AND(AND(MONTH(E1504)&gt;=7,MONTH(E1504)&lt;8),AND(MONTH(F1504)&gt;=7,MONTH(F1504)&lt;8)),(NETWORKDAYS(E1504,F1504,Lister!$D$7:$D$13)-O1504)*N1504/NETWORKDAYS(Lister!$D$19,Lister!$E$19,Lister!$D$7:$D$13),IF(AND(AND(MONTH(E1504)&gt;=7,MONTH(E1504)&lt;8),MONTH(F1504)&gt;7),(NETWORKDAYS(E1504,Lister!$E$19,Lister!$D$7:$D$13)-O1504)*N1504/NETWORKDAYS(Lister!$D$19,Lister!$E$19,Lister!$D$7:$D$13),IF(MONTH(E1504)&gt;7,0)))),0),"")</f>
        <v/>
      </c>
      <c r="T1504" s="46" t="str">
        <f>IFERROR(MAX(IF(OR(O1504="",P1504=""),"",IF(AND(AND(MONTH(E1504)&gt;=8,MONTH(E1504)&lt;9),AND(MONTH(F1504)&gt;=8,MONTH(F1504)&lt;9)),(NETWORKDAYS(E1504,F1504,Lister!$D$7:$D$13)-P1504)*N1504/NETWORKDAYS(Lister!$D$20,Lister!$E$20,Lister!$D$7:$D$13),IF(AND(MONTH(E1504)=7,MONTH(F1504)=8),(NETWORKDAYS(Lister!$D$20,F1504,Lister!$D$7:$D$13)-P1504)*N1504/NETWORKDAYS(Lister!$D$20,Lister!$E$20,Lister!$D$7:$D$13),IF(AND(MONTH(E1504)=7,MONTH(F1504)=7),0)))),0),"")</f>
        <v/>
      </c>
      <c r="U1504" s="78" t="str">
        <f>IF(Ansøgning!U1486="","",Ansøgning!U1486)</f>
        <v/>
      </c>
      <c r="V1504" s="119" t="str">
        <f t="shared" si="161"/>
        <v/>
      </c>
      <c r="W1504" s="120" t="str">
        <f t="shared" si="162"/>
        <v/>
      </c>
      <c r="X1504" s="42" t="str">
        <f t="shared" si="163"/>
        <v/>
      </c>
    </row>
    <row r="1505" spans="1:24" x14ac:dyDescent="0.25">
      <c r="A1505" s="13" t="str">
        <f t="shared" si="164"/>
        <v/>
      </c>
      <c r="B1505" s="75" t="str">
        <f>IF(Ansøgning!B1487="","",Ansøgning!B1487)</f>
        <v/>
      </c>
      <c r="C1505" s="75" t="str">
        <f>IF(Ansøgning!C1487="","",Ansøgning!C1487)</f>
        <v/>
      </c>
      <c r="D1505" s="75" t="str">
        <f>IF(Ansøgning!D1487="","",Ansøgning!D1487)</f>
        <v/>
      </c>
      <c r="E1505" s="76" t="str">
        <f>IF(Ansøgning!E1487="","",Ansøgning!E1487)</f>
        <v/>
      </c>
      <c r="F1505" s="76" t="str">
        <f>IF(Ansøgning!F1487="","",Ansøgning!F1487)</f>
        <v/>
      </c>
      <c r="G1505" s="33" t="str">
        <f>IF(OR(E1505="",F1505=""),"",NETWORKDAYS(E1505,F1505,Lister!$D$7:$D$13))</f>
        <v/>
      </c>
      <c r="H1505" s="76" t="str">
        <f>IF(Ansøgning!H1487="","",Ansøgning!H1487)</f>
        <v/>
      </c>
      <c r="I1505" s="32" t="str">
        <f t="shared" si="158"/>
        <v/>
      </c>
      <c r="J1505" s="77" t="str">
        <f>IF(Ansøgning!J1487="","",Ansøgning!J1487)</f>
        <v/>
      </c>
      <c r="K1505" s="77" t="str">
        <f>IF(Ansøgning!K1487="","",Ansøgning!K1487)</f>
        <v/>
      </c>
      <c r="L1505" s="46" t="str">
        <f t="shared" si="159"/>
        <v/>
      </c>
      <c r="M1505" s="78" t="str">
        <f>IF(Ansøgning!M1487="","",Ansøgning!M1487)</f>
        <v/>
      </c>
      <c r="N1505" s="31" t="str">
        <f t="shared" si="160"/>
        <v/>
      </c>
      <c r="O1505" s="78" t="str">
        <f>IF(Ansøgning!O1487="","",Ansøgning!O1487)</f>
        <v/>
      </c>
      <c r="P1505" s="78" t="str">
        <f>IF(Ansøgning!P1487="","",Ansøgning!P1487)</f>
        <v/>
      </c>
      <c r="Q1505" s="78" t="str">
        <f>IF(Ansøgning!Q1487="","",Ansøgning!Q1487)</f>
        <v/>
      </c>
      <c r="R1505" s="78" t="str">
        <f>IF(Ansøgning!R1487="","",Ansøgning!R1487)</f>
        <v/>
      </c>
      <c r="S1505" s="46" t="str">
        <f>IFERROR(MAX(IF(OR(O1505="",P1505=""),"",IF(AND(AND(MONTH(E1505)&gt;=7,MONTH(E1505)&lt;8),AND(MONTH(F1505)&gt;=7,MONTH(F1505)&lt;8)),(NETWORKDAYS(E1505,F1505,Lister!$D$7:$D$13)-O1505)*N1505/NETWORKDAYS(Lister!$D$19,Lister!$E$19,Lister!$D$7:$D$13),IF(AND(AND(MONTH(E1505)&gt;=7,MONTH(E1505)&lt;8),MONTH(F1505)&gt;7),(NETWORKDAYS(E1505,Lister!$E$19,Lister!$D$7:$D$13)-O1505)*N1505/NETWORKDAYS(Lister!$D$19,Lister!$E$19,Lister!$D$7:$D$13),IF(MONTH(E1505)&gt;7,0)))),0),"")</f>
        <v/>
      </c>
      <c r="T1505" s="46" t="str">
        <f>IFERROR(MAX(IF(OR(O1505="",P1505=""),"",IF(AND(AND(MONTH(E1505)&gt;=8,MONTH(E1505)&lt;9),AND(MONTH(F1505)&gt;=8,MONTH(F1505)&lt;9)),(NETWORKDAYS(E1505,F1505,Lister!$D$7:$D$13)-P1505)*N1505/NETWORKDAYS(Lister!$D$20,Lister!$E$20,Lister!$D$7:$D$13),IF(AND(MONTH(E1505)=7,MONTH(F1505)=8),(NETWORKDAYS(Lister!$D$20,F1505,Lister!$D$7:$D$13)-P1505)*N1505/NETWORKDAYS(Lister!$D$20,Lister!$E$20,Lister!$D$7:$D$13),IF(AND(MONTH(E1505)=7,MONTH(F1505)=7),0)))),0),"")</f>
        <v/>
      </c>
      <c r="U1505" s="78" t="str">
        <f>IF(Ansøgning!U1487="","",Ansøgning!U1487)</f>
        <v/>
      </c>
      <c r="V1505" s="119" t="str">
        <f t="shared" si="161"/>
        <v/>
      </c>
      <c r="W1505" s="120" t="str">
        <f t="shared" si="162"/>
        <v/>
      </c>
      <c r="X1505" s="42" t="str">
        <f t="shared" si="163"/>
        <v/>
      </c>
    </row>
    <row r="1506" spans="1:24" x14ac:dyDescent="0.25">
      <c r="A1506" s="13" t="str">
        <f t="shared" si="164"/>
        <v/>
      </c>
      <c r="B1506" s="75" t="str">
        <f>IF(Ansøgning!B1488="","",Ansøgning!B1488)</f>
        <v/>
      </c>
      <c r="C1506" s="75" t="str">
        <f>IF(Ansøgning!C1488="","",Ansøgning!C1488)</f>
        <v/>
      </c>
      <c r="D1506" s="75" t="str">
        <f>IF(Ansøgning!D1488="","",Ansøgning!D1488)</f>
        <v/>
      </c>
      <c r="E1506" s="76" t="str">
        <f>IF(Ansøgning!E1488="","",Ansøgning!E1488)</f>
        <v/>
      </c>
      <c r="F1506" s="76" t="str">
        <f>IF(Ansøgning!F1488="","",Ansøgning!F1488)</f>
        <v/>
      </c>
      <c r="G1506" s="33" t="str">
        <f>IF(OR(E1506="",F1506=""),"",NETWORKDAYS(E1506,F1506,Lister!$D$7:$D$13))</f>
        <v/>
      </c>
      <c r="H1506" s="76" t="str">
        <f>IF(Ansøgning!H1488="","",Ansøgning!H1488)</f>
        <v/>
      </c>
      <c r="I1506" s="32" t="str">
        <f t="shared" si="158"/>
        <v/>
      </c>
      <c r="J1506" s="77" t="str">
        <f>IF(Ansøgning!J1488="","",Ansøgning!J1488)</f>
        <v/>
      </c>
      <c r="K1506" s="77" t="str">
        <f>IF(Ansøgning!K1488="","",Ansøgning!K1488)</f>
        <v/>
      </c>
      <c r="L1506" s="46" t="str">
        <f t="shared" si="159"/>
        <v/>
      </c>
      <c r="M1506" s="78" t="str">
        <f>IF(Ansøgning!M1488="","",Ansøgning!M1488)</f>
        <v/>
      </c>
      <c r="N1506" s="31" t="str">
        <f t="shared" si="160"/>
        <v/>
      </c>
      <c r="O1506" s="78" t="str">
        <f>IF(Ansøgning!O1488="","",Ansøgning!O1488)</f>
        <v/>
      </c>
      <c r="P1506" s="78" t="str">
        <f>IF(Ansøgning!P1488="","",Ansøgning!P1488)</f>
        <v/>
      </c>
      <c r="Q1506" s="78" t="str">
        <f>IF(Ansøgning!Q1488="","",Ansøgning!Q1488)</f>
        <v/>
      </c>
      <c r="R1506" s="78" t="str">
        <f>IF(Ansøgning!R1488="","",Ansøgning!R1488)</f>
        <v/>
      </c>
      <c r="S1506" s="46" t="str">
        <f>IFERROR(MAX(IF(OR(O1506="",P1506=""),"",IF(AND(AND(MONTH(E1506)&gt;=7,MONTH(E1506)&lt;8),AND(MONTH(F1506)&gt;=7,MONTH(F1506)&lt;8)),(NETWORKDAYS(E1506,F1506,Lister!$D$7:$D$13)-O1506)*N1506/NETWORKDAYS(Lister!$D$19,Lister!$E$19,Lister!$D$7:$D$13),IF(AND(AND(MONTH(E1506)&gt;=7,MONTH(E1506)&lt;8),MONTH(F1506)&gt;7),(NETWORKDAYS(E1506,Lister!$E$19,Lister!$D$7:$D$13)-O1506)*N1506/NETWORKDAYS(Lister!$D$19,Lister!$E$19,Lister!$D$7:$D$13),IF(MONTH(E1506)&gt;7,0)))),0),"")</f>
        <v/>
      </c>
      <c r="T1506" s="46" t="str">
        <f>IFERROR(MAX(IF(OR(O1506="",P1506=""),"",IF(AND(AND(MONTH(E1506)&gt;=8,MONTH(E1506)&lt;9),AND(MONTH(F1506)&gt;=8,MONTH(F1506)&lt;9)),(NETWORKDAYS(E1506,F1506,Lister!$D$7:$D$13)-P1506)*N1506/NETWORKDAYS(Lister!$D$20,Lister!$E$20,Lister!$D$7:$D$13),IF(AND(MONTH(E1506)=7,MONTH(F1506)=8),(NETWORKDAYS(Lister!$D$20,F1506,Lister!$D$7:$D$13)-P1506)*N1506/NETWORKDAYS(Lister!$D$20,Lister!$E$20,Lister!$D$7:$D$13),IF(AND(MONTH(E1506)=7,MONTH(F1506)=7),0)))),0),"")</f>
        <v/>
      </c>
      <c r="U1506" s="78" t="str">
        <f>IF(Ansøgning!U1488="","",Ansøgning!U1488)</f>
        <v/>
      </c>
      <c r="V1506" s="119" t="str">
        <f t="shared" si="161"/>
        <v/>
      </c>
      <c r="W1506" s="120" t="str">
        <f t="shared" si="162"/>
        <v/>
      </c>
      <c r="X1506" s="42" t="str">
        <f t="shared" si="163"/>
        <v/>
      </c>
    </row>
    <row r="1507" spans="1:24" x14ac:dyDescent="0.25">
      <c r="A1507" s="13" t="str">
        <f t="shared" si="164"/>
        <v/>
      </c>
      <c r="B1507" s="75" t="str">
        <f>IF(Ansøgning!B1489="","",Ansøgning!B1489)</f>
        <v/>
      </c>
      <c r="C1507" s="75" t="str">
        <f>IF(Ansøgning!C1489="","",Ansøgning!C1489)</f>
        <v/>
      </c>
      <c r="D1507" s="75" t="str">
        <f>IF(Ansøgning!D1489="","",Ansøgning!D1489)</f>
        <v/>
      </c>
      <c r="E1507" s="76" t="str">
        <f>IF(Ansøgning!E1489="","",Ansøgning!E1489)</f>
        <v/>
      </c>
      <c r="F1507" s="76" t="str">
        <f>IF(Ansøgning!F1489="","",Ansøgning!F1489)</f>
        <v/>
      </c>
      <c r="G1507" s="33" t="str">
        <f>IF(OR(E1507="",F1507=""),"",NETWORKDAYS(E1507,F1507,Lister!$D$7:$D$13))</f>
        <v/>
      </c>
      <c r="H1507" s="76" t="str">
        <f>IF(Ansøgning!H1489="","",Ansøgning!H1489)</f>
        <v/>
      </c>
      <c r="I1507" s="32" t="str">
        <f t="shared" si="158"/>
        <v/>
      </c>
      <c r="J1507" s="77" t="str">
        <f>IF(Ansøgning!J1489="","",Ansøgning!J1489)</f>
        <v/>
      </c>
      <c r="K1507" s="77" t="str">
        <f>IF(Ansøgning!K1489="","",Ansøgning!K1489)</f>
        <v/>
      </c>
      <c r="L1507" s="46" t="str">
        <f t="shared" si="159"/>
        <v/>
      </c>
      <c r="M1507" s="78" t="str">
        <f>IF(Ansøgning!M1489="","",Ansøgning!M1489)</f>
        <v/>
      </c>
      <c r="N1507" s="31" t="str">
        <f t="shared" si="160"/>
        <v/>
      </c>
      <c r="O1507" s="78" t="str">
        <f>IF(Ansøgning!O1489="","",Ansøgning!O1489)</f>
        <v/>
      </c>
      <c r="P1507" s="78" t="str">
        <f>IF(Ansøgning!P1489="","",Ansøgning!P1489)</f>
        <v/>
      </c>
      <c r="Q1507" s="78" t="str">
        <f>IF(Ansøgning!Q1489="","",Ansøgning!Q1489)</f>
        <v/>
      </c>
      <c r="R1507" s="78" t="str">
        <f>IF(Ansøgning!R1489="","",Ansøgning!R1489)</f>
        <v/>
      </c>
      <c r="S1507" s="46" t="str">
        <f>IFERROR(MAX(IF(OR(O1507="",P1507=""),"",IF(AND(AND(MONTH(E1507)&gt;=7,MONTH(E1507)&lt;8),AND(MONTH(F1507)&gt;=7,MONTH(F1507)&lt;8)),(NETWORKDAYS(E1507,F1507,Lister!$D$7:$D$13)-O1507)*N1507/NETWORKDAYS(Lister!$D$19,Lister!$E$19,Lister!$D$7:$D$13),IF(AND(AND(MONTH(E1507)&gt;=7,MONTH(E1507)&lt;8),MONTH(F1507)&gt;7),(NETWORKDAYS(E1507,Lister!$E$19,Lister!$D$7:$D$13)-O1507)*N1507/NETWORKDAYS(Lister!$D$19,Lister!$E$19,Lister!$D$7:$D$13),IF(MONTH(E1507)&gt;7,0)))),0),"")</f>
        <v/>
      </c>
      <c r="T1507" s="46" t="str">
        <f>IFERROR(MAX(IF(OR(O1507="",P1507=""),"",IF(AND(AND(MONTH(E1507)&gt;=8,MONTH(E1507)&lt;9),AND(MONTH(F1507)&gt;=8,MONTH(F1507)&lt;9)),(NETWORKDAYS(E1507,F1507,Lister!$D$7:$D$13)-P1507)*N1507/NETWORKDAYS(Lister!$D$20,Lister!$E$20,Lister!$D$7:$D$13),IF(AND(MONTH(E1507)=7,MONTH(F1507)=8),(NETWORKDAYS(Lister!$D$20,F1507,Lister!$D$7:$D$13)-P1507)*N1507/NETWORKDAYS(Lister!$D$20,Lister!$E$20,Lister!$D$7:$D$13),IF(AND(MONTH(E1507)=7,MONTH(F1507)=7),0)))),0),"")</f>
        <v/>
      </c>
      <c r="U1507" s="78" t="str">
        <f>IF(Ansøgning!U1489="","",Ansøgning!U1489)</f>
        <v/>
      </c>
      <c r="V1507" s="119" t="str">
        <f t="shared" si="161"/>
        <v/>
      </c>
      <c r="W1507" s="120" t="str">
        <f t="shared" si="162"/>
        <v/>
      </c>
      <c r="X1507" s="42" t="str">
        <f t="shared" si="163"/>
        <v/>
      </c>
    </row>
    <row r="1508" spans="1:24" x14ac:dyDescent="0.25">
      <c r="A1508" s="13" t="str">
        <f t="shared" si="164"/>
        <v/>
      </c>
      <c r="B1508" s="75" t="str">
        <f>IF(Ansøgning!B1490="","",Ansøgning!B1490)</f>
        <v/>
      </c>
      <c r="C1508" s="75" t="str">
        <f>IF(Ansøgning!C1490="","",Ansøgning!C1490)</f>
        <v/>
      </c>
      <c r="D1508" s="75" t="str">
        <f>IF(Ansøgning!D1490="","",Ansøgning!D1490)</f>
        <v/>
      </c>
      <c r="E1508" s="76" t="str">
        <f>IF(Ansøgning!E1490="","",Ansøgning!E1490)</f>
        <v/>
      </c>
      <c r="F1508" s="76" t="str">
        <f>IF(Ansøgning!F1490="","",Ansøgning!F1490)</f>
        <v/>
      </c>
      <c r="G1508" s="33" t="str">
        <f>IF(OR(E1508="",F1508=""),"",NETWORKDAYS(E1508,F1508,Lister!$D$7:$D$13))</f>
        <v/>
      </c>
      <c r="H1508" s="76" t="str">
        <f>IF(Ansøgning!H1490="","",Ansøgning!H1490)</f>
        <v/>
      </c>
      <c r="I1508" s="32" t="str">
        <f t="shared" si="158"/>
        <v/>
      </c>
      <c r="J1508" s="77" t="str">
        <f>IF(Ansøgning!J1490="","",Ansøgning!J1490)</f>
        <v/>
      </c>
      <c r="K1508" s="77" t="str">
        <f>IF(Ansøgning!K1490="","",Ansøgning!K1490)</f>
        <v/>
      </c>
      <c r="L1508" s="46" t="str">
        <f t="shared" si="159"/>
        <v/>
      </c>
      <c r="M1508" s="78" t="str">
        <f>IF(Ansøgning!M1490="","",Ansøgning!M1490)</f>
        <v/>
      </c>
      <c r="N1508" s="31" t="str">
        <f t="shared" si="160"/>
        <v/>
      </c>
      <c r="O1508" s="78" t="str">
        <f>IF(Ansøgning!O1490="","",Ansøgning!O1490)</f>
        <v/>
      </c>
      <c r="P1508" s="78" t="str">
        <f>IF(Ansøgning!P1490="","",Ansøgning!P1490)</f>
        <v/>
      </c>
      <c r="Q1508" s="78" t="str">
        <f>IF(Ansøgning!Q1490="","",Ansøgning!Q1490)</f>
        <v/>
      </c>
      <c r="R1508" s="78" t="str">
        <f>IF(Ansøgning!R1490="","",Ansøgning!R1490)</f>
        <v/>
      </c>
      <c r="S1508" s="46" t="str">
        <f>IFERROR(MAX(IF(OR(O1508="",P1508=""),"",IF(AND(AND(MONTH(E1508)&gt;=7,MONTH(E1508)&lt;8),AND(MONTH(F1508)&gt;=7,MONTH(F1508)&lt;8)),(NETWORKDAYS(E1508,F1508,Lister!$D$7:$D$13)-O1508)*N1508/NETWORKDAYS(Lister!$D$19,Lister!$E$19,Lister!$D$7:$D$13),IF(AND(AND(MONTH(E1508)&gt;=7,MONTH(E1508)&lt;8),MONTH(F1508)&gt;7),(NETWORKDAYS(E1508,Lister!$E$19,Lister!$D$7:$D$13)-O1508)*N1508/NETWORKDAYS(Lister!$D$19,Lister!$E$19,Lister!$D$7:$D$13),IF(MONTH(E1508)&gt;7,0)))),0),"")</f>
        <v/>
      </c>
      <c r="T1508" s="46" t="str">
        <f>IFERROR(MAX(IF(OR(O1508="",P1508=""),"",IF(AND(AND(MONTH(E1508)&gt;=8,MONTH(E1508)&lt;9),AND(MONTH(F1508)&gt;=8,MONTH(F1508)&lt;9)),(NETWORKDAYS(E1508,F1508,Lister!$D$7:$D$13)-P1508)*N1508/NETWORKDAYS(Lister!$D$20,Lister!$E$20,Lister!$D$7:$D$13),IF(AND(MONTH(E1508)=7,MONTH(F1508)=8),(NETWORKDAYS(Lister!$D$20,F1508,Lister!$D$7:$D$13)-P1508)*N1508/NETWORKDAYS(Lister!$D$20,Lister!$E$20,Lister!$D$7:$D$13),IF(AND(MONTH(E1508)=7,MONTH(F1508)=7),0)))),0),"")</f>
        <v/>
      </c>
      <c r="U1508" s="78" t="str">
        <f>IF(Ansøgning!U1490="","",Ansøgning!U1490)</f>
        <v/>
      </c>
      <c r="V1508" s="119" t="str">
        <f t="shared" si="161"/>
        <v/>
      </c>
      <c r="W1508" s="120" t="str">
        <f t="shared" si="162"/>
        <v/>
      </c>
      <c r="X1508" s="42" t="str">
        <f t="shared" si="163"/>
        <v/>
      </c>
    </row>
    <row r="1509" spans="1:24" x14ac:dyDescent="0.25">
      <c r="A1509" s="13" t="str">
        <f t="shared" si="164"/>
        <v/>
      </c>
      <c r="B1509" s="75" t="str">
        <f>IF(Ansøgning!B1491="","",Ansøgning!B1491)</f>
        <v/>
      </c>
      <c r="C1509" s="75" t="str">
        <f>IF(Ansøgning!C1491="","",Ansøgning!C1491)</f>
        <v/>
      </c>
      <c r="D1509" s="75" t="str">
        <f>IF(Ansøgning!D1491="","",Ansøgning!D1491)</f>
        <v/>
      </c>
      <c r="E1509" s="76" t="str">
        <f>IF(Ansøgning!E1491="","",Ansøgning!E1491)</f>
        <v/>
      </c>
      <c r="F1509" s="76" t="str">
        <f>IF(Ansøgning!F1491="","",Ansøgning!F1491)</f>
        <v/>
      </c>
      <c r="G1509" s="33" t="str">
        <f>IF(OR(E1509="",F1509=""),"",NETWORKDAYS(E1509,F1509,Lister!$D$7:$D$13))</f>
        <v/>
      </c>
      <c r="H1509" s="76" t="str">
        <f>IF(Ansøgning!H1491="","",Ansøgning!H1491)</f>
        <v/>
      </c>
      <c r="I1509" s="32" t="str">
        <f t="shared" si="158"/>
        <v/>
      </c>
      <c r="J1509" s="77" t="str">
        <f>IF(Ansøgning!J1491="","",Ansøgning!J1491)</f>
        <v/>
      </c>
      <c r="K1509" s="77" t="str">
        <f>IF(Ansøgning!K1491="","",Ansøgning!K1491)</f>
        <v/>
      </c>
      <c r="L1509" s="46" t="str">
        <f t="shared" si="159"/>
        <v/>
      </c>
      <c r="M1509" s="78" t="str">
        <f>IF(Ansøgning!M1491="","",Ansøgning!M1491)</f>
        <v/>
      </c>
      <c r="N1509" s="31" t="str">
        <f t="shared" si="160"/>
        <v/>
      </c>
      <c r="O1509" s="78" t="str">
        <f>IF(Ansøgning!O1491="","",Ansøgning!O1491)</f>
        <v/>
      </c>
      <c r="P1509" s="78" t="str">
        <f>IF(Ansøgning!P1491="","",Ansøgning!P1491)</f>
        <v/>
      </c>
      <c r="Q1509" s="78" t="str">
        <f>IF(Ansøgning!Q1491="","",Ansøgning!Q1491)</f>
        <v/>
      </c>
      <c r="R1509" s="78" t="str">
        <f>IF(Ansøgning!R1491="","",Ansøgning!R1491)</f>
        <v/>
      </c>
      <c r="S1509" s="46" t="str">
        <f>IFERROR(MAX(IF(OR(O1509="",P1509=""),"",IF(AND(AND(MONTH(E1509)&gt;=7,MONTH(E1509)&lt;8),AND(MONTH(F1509)&gt;=7,MONTH(F1509)&lt;8)),(NETWORKDAYS(E1509,F1509,Lister!$D$7:$D$13)-O1509)*N1509/NETWORKDAYS(Lister!$D$19,Lister!$E$19,Lister!$D$7:$D$13),IF(AND(AND(MONTH(E1509)&gt;=7,MONTH(E1509)&lt;8),MONTH(F1509)&gt;7),(NETWORKDAYS(E1509,Lister!$E$19,Lister!$D$7:$D$13)-O1509)*N1509/NETWORKDAYS(Lister!$D$19,Lister!$E$19,Lister!$D$7:$D$13),IF(MONTH(E1509)&gt;7,0)))),0),"")</f>
        <v/>
      </c>
      <c r="T1509" s="46" t="str">
        <f>IFERROR(MAX(IF(OR(O1509="",P1509=""),"",IF(AND(AND(MONTH(E1509)&gt;=8,MONTH(E1509)&lt;9),AND(MONTH(F1509)&gt;=8,MONTH(F1509)&lt;9)),(NETWORKDAYS(E1509,F1509,Lister!$D$7:$D$13)-P1509)*N1509/NETWORKDAYS(Lister!$D$20,Lister!$E$20,Lister!$D$7:$D$13),IF(AND(MONTH(E1509)=7,MONTH(F1509)=8),(NETWORKDAYS(Lister!$D$20,F1509,Lister!$D$7:$D$13)-P1509)*N1509/NETWORKDAYS(Lister!$D$20,Lister!$E$20,Lister!$D$7:$D$13),IF(AND(MONTH(E1509)=7,MONTH(F1509)=7),0)))),0),"")</f>
        <v/>
      </c>
      <c r="U1509" s="78" t="str">
        <f>IF(Ansøgning!U1491="","",Ansøgning!U1491)</f>
        <v/>
      </c>
      <c r="V1509" s="119" t="str">
        <f t="shared" si="161"/>
        <v/>
      </c>
      <c r="W1509" s="120" t="str">
        <f t="shared" si="162"/>
        <v/>
      </c>
      <c r="X1509" s="42" t="str">
        <f t="shared" si="163"/>
        <v/>
      </c>
    </row>
    <row r="1510" spans="1:24" x14ac:dyDescent="0.25">
      <c r="A1510" s="13" t="str">
        <f t="shared" si="164"/>
        <v/>
      </c>
      <c r="B1510" s="75" t="str">
        <f>IF(Ansøgning!B1492="","",Ansøgning!B1492)</f>
        <v/>
      </c>
      <c r="C1510" s="75" t="str">
        <f>IF(Ansøgning!C1492="","",Ansøgning!C1492)</f>
        <v/>
      </c>
      <c r="D1510" s="75" t="str">
        <f>IF(Ansøgning!D1492="","",Ansøgning!D1492)</f>
        <v/>
      </c>
      <c r="E1510" s="76" t="str">
        <f>IF(Ansøgning!E1492="","",Ansøgning!E1492)</f>
        <v/>
      </c>
      <c r="F1510" s="76" t="str">
        <f>IF(Ansøgning!F1492="","",Ansøgning!F1492)</f>
        <v/>
      </c>
      <c r="G1510" s="33" t="str">
        <f>IF(OR(E1510="",F1510=""),"",NETWORKDAYS(E1510,F1510,Lister!$D$7:$D$13))</f>
        <v/>
      </c>
      <c r="H1510" s="76" t="str">
        <f>IF(Ansøgning!H1492="","",Ansøgning!H1492)</f>
        <v/>
      </c>
      <c r="I1510" s="32" t="str">
        <f t="shared" si="158"/>
        <v/>
      </c>
      <c r="J1510" s="77" t="str">
        <f>IF(Ansøgning!J1492="","",Ansøgning!J1492)</f>
        <v/>
      </c>
      <c r="K1510" s="77" t="str">
        <f>IF(Ansøgning!K1492="","",Ansøgning!K1492)</f>
        <v/>
      </c>
      <c r="L1510" s="46" t="str">
        <f t="shared" si="159"/>
        <v/>
      </c>
      <c r="M1510" s="78" t="str">
        <f>IF(Ansøgning!M1492="","",Ansøgning!M1492)</f>
        <v/>
      </c>
      <c r="N1510" s="31" t="str">
        <f t="shared" si="160"/>
        <v/>
      </c>
      <c r="O1510" s="78" t="str">
        <f>IF(Ansøgning!O1492="","",Ansøgning!O1492)</f>
        <v/>
      </c>
      <c r="P1510" s="78" t="str">
        <f>IF(Ansøgning!P1492="","",Ansøgning!P1492)</f>
        <v/>
      </c>
      <c r="Q1510" s="78" t="str">
        <f>IF(Ansøgning!Q1492="","",Ansøgning!Q1492)</f>
        <v/>
      </c>
      <c r="R1510" s="78" t="str">
        <f>IF(Ansøgning!R1492="","",Ansøgning!R1492)</f>
        <v/>
      </c>
      <c r="S1510" s="46" t="str">
        <f>IFERROR(MAX(IF(OR(O1510="",P1510=""),"",IF(AND(AND(MONTH(E1510)&gt;=7,MONTH(E1510)&lt;8),AND(MONTH(F1510)&gt;=7,MONTH(F1510)&lt;8)),(NETWORKDAYS(E1510,F1510,Lister!$D$7:$D$13)-O1510)*N1510/NETWORKDAYS(Lister!$D$19,Lister!$E$19,Lister!$D$7:$D$13),IF(AND(AND(MONTH(E1510)&gt;=7,MONTH(E1510)&lt;8),MONTH(F1510)&gt;7),(NETWORKDAYS(E1510,Lister!$E$19,Lister!$D$7:$D$13)-O1510)*N1510/NETWORKDAYS(Lister!$D$19,Lister!$E$19,Lister!$D$7:$D$13),IF(MONTH(E1510)&gt;7,0)))),0),"")</f>
        <v/>
      </c>
      <c r="T1510" s="46" t="str">
        <f>IFERROR(MAX(IF(OR(O1510="",P1510=""),"",IF(AND(AND(MONTH(E1510)&gt;=8,MONTH(E1510)&lt;9),AND(MONTH(F1510)&gt;=8,MONTH(F1510)&lt;9)),(NETWORKDAYS(E1510,F1510,Lister!$D$7:$D$13)-P1510)*N1510/NETWORKDAYS(Lister!$D$20,Lister!$E$20,Lister!$D$7:$D$13),IF(AND(MONTH(E1510)=7,MONTH(F1510)=8),(NETWORKDAYS(Lister!$D$20,F1510,Lister!$D$7:$D$13)-P1510)*N1510/NETWORKDAYS(Lister!$D$20,Lister!$E$20,Lister!$D$7:$D$13),IF(AND(MONTH(E1510)=7,MONTH(F1510)=7),0)))),0),"")</f>
        <v/>
      </c>
      <c r="U1510" s="78" t="str">
        <f>IF(Ansøgning!U1492="","",Ansøgning!U1492)</f>
        <v/>
      </c>
      <c r="V1510" s="119" t="str">
        <f t="shared" si="161"/>
        <v/>
      </c>
      <c r="W1510" s="120" t="str">
        <f t="shared" si="162"/>
        <v/>
      </c>
      <c r="X1510" s="42" t="str">
        <f t="shared" si="163"/>
        <v/>
      </c>
    </row>
    <row r="1511" spans="1:24" x14ac:dyDescent="0.25">
      <c r="A1511" s="13" t="str">
        <f t="shared" si="164"/>
        <v/>
      </c>
      <c r="B1511" s="75" t="str">
        <f>IF(Ansøgning!B1493="","",Ansøgning!B1493)</f>
        <v/>
      </c>
      <c r="C1511" s="75" t="str">
        <f>IF(Ansøgning!C1493="","",Ansøgning!C1493)</f>
        <v/>
      </c>
      <c r="D1511" s="75" t="str">
        <f>IF(Ansøgning!D1493="","",Ansøgning!D1493)</f>
        <v/>
      </c>
      <c r="E1511" s="76" t="str">
        <f>IF(Ansøgning!E1493="","",Ansøgning!E1493)</f>
        <v/>
      </c>
      <c r="F1511" s="76" t="str">
        <f>IF(Ansøgning!F1493="","",Ansøgning!F1493)</f>
        <v/>
      </c>
      <c r="G1511" s="33" t="str">
        <f>IF(OR(E1511="",F1511=""),"",NETWORKDAYS(E1511,F1511,Lister!$D$7:$D$13))</f>
        <v/>
      </c>
      <c r="H1511" s="76" t="str">
        <f>IF(Ansøgning!H1493="","",Ansøgning!H1493)</f>
        <v/>
      </c>
      <c r="I1511" s="32" t="str">
        <f t="shared" ref="I1511:I1537" si="165">IF(H1511="","",IF(H1511="Funktionær",0.75,IF(H1511="Ikke-funktionær",0.9,IF(H1511="Elev/lærling",0.9))))</f>
        <v/>
      </c>
      <c r="J1511" s="77" t="str">
        <f>IF(Ansøgning!J1493="","",Ansøgning!J1493)</f>
        <v/>
      </c>
      <c r="K1511" s="77" t="str">
        <f>IF(Ansøgning!K1493="","",Ansøgning!K1493)</f>
        <v/>
      </c>
      <c r="L1511" s="46" t="str">
        <f t="shared" ref="L1511:L1537" si="166">IF(J1511="","",J1511-K1511)</f>
        <v/>
      </c>
      <c r="M1511" s="78" t="str">
        <f>IF(Ansøgning!M1493="","",Ansøgning!M1493)</f>
        <v/>
      </c>
      <c r="N1511" s="31" t="str">
        <f t="shared" ref="N1511:N1537" si="167">IF(B1511="","",IF(L1511*I1511&gt;30000*IF(M1511&gt;37,37,M1511)/37,30000*IF(M1511&gt;37,37,M1511)/37,L1511*I1511))</f>
        <v/>
      </c>
      <c r="O1511" s="78" t="str">
        <f>IF(Ansøgning!O1493="","",Ansøgning!O1493)</f>
        <v/>
      </c>
      <c r="P1511" s="78" t="str">
        <f>IF(Ansøgning!P1493="","",Ansøgning!P1493)</f>
        <v/>
      </c>
      <c r="Q1511" s="78" t="str">
        <f>IF(Ansøgning!Q1493="","",Ansøgning!Q1493)</f>
        <v/>
      </c>
      <c r="R1511" s="78" t="str">
        <f>IF(Ansøgning!R1493="","",Ansøgning!R1493)</f>
        <v/>
      </c>
      <c r="S1511" s="46" t="str">
        <f>IFERROR(MAX(IF(OR(O1511="",P1511=""),"",IF(AND(AND(MONTH(E1511)&gt;=7,MONTH(E1511)&lt;8),AND(MONTH(F1511)&gt;=7,MONTH(F1511)&lt;8)),(NETWORKDAYS(E1511,F1511,Lister!$D$7:$D$13)-O1511)*N1511/NETWORKDAYS(Lister!$D$19,Lister!$E$19,Lister!$D$7:$D$13),IF(AND(AND(MONTH(E1511)&gt;=7,MONTH(E1511)&lt;8),MONTH(F1511)&gt;7),(NETWORKDAYS(E1511,Lister!$E$19,Lister!$D$7:$D$13)-O1511)*N1511/NETWORKDAYS(Lister!$D$19,Lister!$E$19,Lister!$D$7:$D$13),IF(MONTH(E1511)&gt;7,0)))),0),"")</f>
        <v/>
      </c>
      <c r="T1511" s="46" t="str">
        <f>IFERROR(MAX(IF(OR(O1511="",P1511=""),"",IF(AND(AND(MONTH(E1511)&gt;=8,MONTH(E1511)&lt;9),AND(MONTH(F1511)&gt;=8,MONTH(F1511)&lt;9)),(NETWORKDAYS(E1511,F1511,Lister!$D$7:$D$13)-P1511)*N1511/NETWORKDAYS(Lister!$D$20,Lister!$E$20,Lister!$D$7:$D$13),IF(AND(MONTH(E1511)=7,MONTH(F1511)=8),(NETWORKDAYS(Lister!$D$20,F1511,Lister!$D$7:$D$13)-P1511)*N1511/NETWORKDAYS(Lister!$D$20,Lister!$E$20,Lister!$D$7:$D$13),IF(AND(MONTH(E1511)=7,MONTH(F1511)=7),0)))),0),"")</f>
        <v/>
      </c>
      <c r="U1511" s="78" t="str">
        <f>IF(Ansøgning!U1493="","",Ansøgning!U1493)</f>
        <v/>
      </c>
      <c r="V1511" s="119" t="str">
        <f t="shared" ref="V1511:V1537" si="168">IFERROR(21/31*N1511,"")</f>
        <v/>
      </c>
      <c r="W1511" s="120" t="str">
        <f t="shared" ref="W1511:W1537" si="169">IFERROR(MAX(IF(AND(ISNUMBER(Q1511),ISNUMBER(R1511)),IF(S1511+T1511-V1511&gt;N1511,N1511,S1511-T1511),""),0),"")</f>
        <v/>
      </c>
      <c r="X1511" s="42" t="str">
        <f t="shared" ref="X1511:X1537" si="170">IF(W1511="","",W1511-U1511)</f>
        <v/>
      </c>
    </row>
    <row r="1512" spans="1:24" x14ac:dyDescent="0.25">
      <c r="A1512" s="13" t="str">
        <f t="shared" ref="A1512:A1537" si="171">IF(B1512="","",A1511+1)</f>
        <v/>
      </c>
      <c r="B1512" s="75" t="str">
        <f>IF(Ansøgning!B1494="","",Ansøgning!B1494)</f>
        <v/>
      </c>
      <c r="C1512" s="75" t="str">
        <f>IF(Ansøgning!C1494="","",Ansøgning!C1494)</f>
        <v/>
      </c>
      <c r="D1512" s="75" t="str">
        <f>IF(Ansøgning!D1494="","",Ansøgning!D1494)</f>
        <v/>
      </c>
      <c r="E1512" s="76" t="str">
        <f>IF(Ansøgning!E1494="","",Ansøgning!E1494)</f>
        <v/>
      </c>
      <c r="F1512" s="76" t="str">
        <f>IF(Ansøgning!F1494="","",Ansøgning!F1494)</f>
        <v/>
      </c>
      <c r="G1512" s="33" t="str">
        <f>IF(OR(E1512="",F1512=""),"",NETWORKDAYS(E1512,F1512,Lister!$D$7:$D$13))</f>
        <v/>
      </c>
      <c r="H1512" s="76" t="str">
        <f>IF(Ansøgning!H1494="","",Ansøgning!H1494)</f>
        <v/>
      </c>
      <c r="I1512" s="32" t="str">
        <f t="shared" si="165"/>
        <v/>
      </c>
      <c r="J1512" s="77" t="str">
        <f>IF(Ansøgning!J1494="","",Ansøgning!J1494)</f>
        <v/>
      </c>
      <c r="K1512" s="77" t="str">
        <f>IF(Ansøgning!K1494="","",Ansøgning!K1494)</f>
        <v/>
      </c>
      <c r="L1512" s="46" t="str">
        <f t="shared" si="166"/>
        <v/>
      </c>
      <c r="M1512" s="78" t="str">
        <f>IF(Ansøgning!M1494="","",Ansøgning!M1494)</f>
        <v/>
      </c>
      <c r="N1512" s="31" t="str">
        <f t="shared" si="167"/>
        <v/>
      </c>
      <c r="O1512" s="78" t="str">
        <f>IF(Ansøgning!O1494="","",Ansøgning!O1494)</f>
        <v/>
      </c>
      <c r="P1512" s="78" t="str">
        <f>IF(Ansøgning!P1494="","",Ansøgning!P1494)</f>
        <v/>
      </c>
      <c r="Q1512" s="78" t="str">
        <f>IF(Ansøgning!Q1494="","",Ansøgning!Q1494)</f>
        <v/>
      </c>
      <c r="R1512" s="78" t="str">
        <f>IF(Ansøgning!R1494="","",Ansøgning!R1494)</f>
        <v/>
      </c>
      <c r="S1512" s="46" t="str">
        <f>IFERROR(MAX(IF(OR(O1512="",P1512=""),"",IF(AND(AND(MONTH(E1512)&gt;=7,MONTH(E1512)&lt;8),AND(MONTH(F1512)&gt;=7,MONTH(F1512)&lt;8)),(NETWORKDAYS(E1512,F1512,Lister!$D$7:$D$13)-O1512)*N1512/NETWORKDAYS(Lister!$D$19,Lister!$E$19,Lister!$D$7:$D$13),IF(AND(AND(MONTH(E1512)&gt;=7,MONTH(E1512)&lt;8),MONTH(F1512)&gt;7),(NETWORKDAYS(E1512,Lister!$E$19,Lister!$D$7:$D$13)-O1512)*N1512/NETWORKDAYS(Lister!$D$19,Lister!$E$19,Lister!$D$7:$D$13),IF(MONTH(E1512)&gt;7,0)))),0),"")</f>
        <v/>
      </c>
      <c r="T1512" s="46" t="str">
        <f>IFERROR(MAX(IF(OR(O1512="",P1512=""),"",IF(AND(AND(MONTH(E1512)&gt;=8,MONTH(E1512)&lt;9),AND(MONTH(F1512)&gt;=8,MONTH(F1512)&lt;9)),(NETWORKDAYS(E1512,F1512,Lister!$D$7:$D$13)-P1512)*N1512/NETWORKDAYS(Lister!$D$20,Lister!$E$20,Lister!$D$7:$D$13),IF(AND(MONTH(E1512)=7,MONTH(F1512)=8),(NETWORKDAYS(Lister!$D$20,F1512,Lister!$D$7:$D$13)-P1512)*N1512/NETWORKDAYS(Lister!$D$20,Lister!$E$20,Lister!$D$7:$D$13),IF(AND(MONTH(E1512)=7,MONTH(F1512)=7),0)))),0),"")</f>
        <v/>
      </c>
      <c r="U1512" s="78" t="str">
        <f>IF(Ansøgning!U1494="","",Ansøgning!U1494)</f>
        <v/>
      </c>
      <c r="V1512" s="119" t="str">
        <f t="shared" si="168"/>
        <v/>
      </c>
      <c r="W1512" s="120" t="str">
        <f t="shared" si="169"/>
        <v/>
      </c>
      <c r="X1512" s="42" t="str">
        <f t="shared" si="170"/>
        <v/>
      </c>
    </row>
    <row r="1513" spans="1:24" x14ac:dyDescent="0.25">
      <c r="A1513" s="13" t="str">
        <f t="shared" si="171"/>
        <v/>
      </c>
      <c r="B1513" s="75" t="str">
        <f>IF(Ansøgning!B1495="","",Ansøgning!B1495)</f>
        <v/>
      </c>
      <c r="C1513" s="75" t="str">
        <f>IF(Ansøgning!C1495="","",Ansøgning!C1495)</f>
        <v/>
      </c>
      <c r="D1513" s="75" t="str">
        <f>IF(Ansøgning!D1495="","",Ansøgning!D1495)</f>
        <v/>
      </c>
      <c r="E1513" s="76" t="str">
        <f>IF(Ansøgning!E1495="","",Ansøgning!E1495)</f>
        <v/>
      </c>
      <c r="F1513" s="76" t="str">
        <f>IF(Ansøgning!F1495="","",Ansøgning!F1495)</f>
        <v/>
      </c>
      <c r="G1513" s="33" t="str">
        <f>IF(OR(E1513="",F1513=""),"",NETWORKDAYS(E1513,F1513,Lister!$D$7:$D$13))</f>
        <v/>
      </c>
      <c r="H1513" s="76" t="str">
        <f>IF(Ansøgning!H1495="","",Ansøgning!H1495)</f>
        <v/>
      </c>
      <c r="I1513" s="32" t="str">
        <f t="shared" si="165"/>
        <v/>
      </c>
      <c r="J1513" s="77" t="str">
        <f>IF(Ansøgning!J1495="","",Ansøgning!J1495)</f>
        <v/>
      </c>
      <c r="K1513" s="77" t="str">
        <f>IF(Ansøgning!K1495="","",Ansøgning!K1495)</f>
        <v/>
      </c>
      <c r="L1513" s="46" t="str">
        <f t="shared" si="166"/>
        <v/>
      </c>
      <c r="M1513" s="78" t="str">
        <f>IF(Ansøgning!M1495="","",Ansøgning!M1495)</f>
        <v/>
      </c>
      <c r="N1513" s="31" t="str">
        <f t="shared" si="167"/>
        <v/>
      </c>
      <c r="O1513" s="78" t="str">
        <f>IF(Ansøgning!O1495="","",Ansøgning!O1495)</f>
        <v/>
      </c>
      <c r="P1513" s="78" t="str">
        <f>IF(Ansøgning!P1495="","",Ansøgning!P1495)</f>
        <v/>
      </c>
      <c r="Q1513" s="78" t="str">
        <f>IF(Ansøgning!Q1495="","",Ansøgning!Q1495)</f>
        <v/>
      </c>
      <c r="R1513" s="78" t="str">
        <f>IF(Ansøgning!R1495="","",Ansøgning!R1495)</f>
        <v/>
      </c>
      <c r="S1513" s="46" t="str">
        <f>IFERROR(MAX(IF(OR(O1513="",P1513=""),"",IF(AND(AND(MONTH(E1513)&gt;=7,MONTH(E1513)&lt;8),AND(MONTH(F1513)&gt;=7,MONTH(F1513)&lt;8)),(NETWORKDAYS(E1513,F1513,Lister!$D$7:$D$13)-O1513)*N1513/NETWORKDAYS(Lister!$D$19,Lister!$E$19,Lister!$D$7:$D$13),IF(AND(AND(MONTH(E1513)&gt;=7,MONTH(E1513)&lt;8),MONTH(F1513)&gt;7),(NETWORKDAYS(E1513,Lister!$E$19,Lister!$D$7:$D$13)-O1513)*N1513/NETWORKDAYS(Lister!$D$19,Lister!$E$19,Lister!$D$7:$D$13),IF(MONTH(E1513)&gt;7,0)))),0),"")</f>
        <v/>
      </c>
      <c r="T1513" s="46" t="str">
        <f>IFERROR(MAX(IF(OR(O1513="",P1513=""),"",IF(AND(AND(MONTH(E1513)&gt;=8,MONTH(E1513)&lt;9),AND(MONTH(F1513)&gt;=8,MONTH(F1513)&lt;9)),(NETWORKDAYS(E1513,F1513,Lister!$D$7:$D$13)-P1513)*N1513/NETWORKDAYS(Lister!$D$20,Lister!$E$20,Lister!$D$7:$D$13),IF(AND(MONTH(E1513)=7,MONTH(F1513)=8),(NETWORKDAYS(Lister!$D$20,F1513,Lister!$D$7:$D$13)-P1513)*N1513/NETWORKDAYS(Lister!$D$20,Lister!$E$20,Lister!$D$7:$D$13),IF(AND(MONTH(E1513)=7,MONTH(F1513)=7),0)))),0),"")</f>
        <v/>
      </c>
      <c r="U1513" s="78" t="str">
        <f>IF(Ansøgning!U1495="","",Ansøgning!U1495)</f>
        <v/>
      </c>
      <c r="V1513" s="119" t="str">
        <f t="shared" si="168"/>
        <v/>
      </c>
      <c r="W1513" s="120" t="str">
        <f t="shared" si="169"/>
        <v/>
      </c>
      <c r="X1513" s="42" t="str">
        <f t="shared" si="170"/>
        <v/>
      </c>
    </row>
    <row r="1514" spans="1:24" x14ac:dyDescent="0.25">
      <c r="A1514" s="13" t="str">
        <f t="shared" si="171"/>
        <v/>
      </c>
      <c r="B1514" s="75" t="str">
        <f>IF(Ansøgning!B1496="","",Ansøgning!B1496)</f>
        <v/>
      </c>
      <c r="C1514" s="75" t="str">
        <f>IF(Ansøgning!C1496="","",Ansøgning!C1496)</f>
        <v/>
      </c>
      <c r="D1514" s="75" t="str">
        <f>IF(Ansøgning!D1496="","",Ansøgning!D1496)</f>
        <v/>
      </c>
      <c r="E1514" s="76" t="str">
        <f>IF(Ansøgning!E1496="","",Ansøgning!E1496)</f>
        <v/>
      </c>
      <c r="F1514" s="76" t="str">
        <f>IF(Ansøgning!F1496="","",Ansøgning!F1496)</f>
        <v/>
      </c>
      <c r="G1514" s="33" t="str">
        <f>IF(OR(E1514="",F1514=""),"",NETWORKDAYS(E1514,F1514,Lister!$D$7:$D$13))</f>
        <v/>
      </c>
      <c r="H1514" s="76" t="str">
        <f>IF(Ansøgning!H1496="","",Ansøgning!H1496)</f>
        <v/>
      </c>
      <c r="I1514" s="32" t="str">
        <f t="shared" si="165"/>
        <v/>
      </c>
      <c r="J1514" s="77" t="str">
        <f>IF(Ansøgning!J1496="","",Ansøgning!J1496)</f>
        <v/>
      </c>
      <c r="K1514" s="77" t="str">
        <f>IF(Ansøgning!K1496="","",Ansøgning!K1496)</f>
        <v/>
      </c>
      <c r="L1514" s="46" t="str">
        <f t="shared" si="166"/>
        <v/>
      </c>
      <c r="M1514" s="78" t="str">
        <f>IF(Ansøgning!M1496="","",Ansøgning!M1496)</f>
        <v/>
      </c>
      <c r="N1514" s="31" t="str">
        <f t="shared" si="167"/>
        <v/>
      </c>
      <c r="O1514" s="78" t="str">
        <f>IF(Ansøgning!O1496="","",Ansøgning!O1496)</f>
        <v/>
      </c>
      <c r="P1514" s="78" t="str">
        <f>IF(Ansøgning!P1496="","",Ansøgning!P1496)</f>
        <v/>
      </c>
      <c r="Q1514" s="78" t="str">
        <f>IF(Ansøgning!Q1496="","",Ansøgning!Q1496)</f>
        <v/>
      </c>
      <c r="R1514" s="78" t="str">
        <f>IF(Ansøgning!R1496="","",Ansøgning!R1496)</f>
        <v/>
      </c>
      <c r="S1514" s="46" t="str">
        <f>IFERROR(MAX(IF(OR(O1514="",P1514=""),"",IF(AND(AND(MONTH(E1514)&gt;=7,MONTH(E1514)&lt;8),AND(MONTH(F1514)&gt;=7,MONTH(F1514)&lt;8)),(NETWORKDAYS(E1514,F1514,Lister!$D$7:$D$13)-O1514)*N1514/NETWORKDAYS(Lister!$D$19,Lister!$E$19,Lister!$D$7:$D$13),IF(AND(AND(MONTH(E1514)&gt;=7,MONTH(E1514)&lt;8),MONTH(F1514)&gt;7),(NETWORKDAYS(E1514,Lister!$E$19,Lister!$D$7:$D$13)-O1514)*N1514/NETWORKDAYS(Lister!$D$19,Lister!$E$19,Lister!$D$7:$D$13),IF(MONTH(E1514)&gt;7,0)))),0),"")</f>
        <v/>
      </c>
      <c r="T1514" s="46" t="str">
        <f>IFERROR(MAX(IF(OR(O1514="",P1514=""),"",IF(AND(AND(MONTH(E1514)&gt;=8,MONTH(E1514)&lt;9),AND(MONTH(F1514)&gt;=8,MONTH(F1514)&lt;9)),(NETWORKDAYS(E1514,F1514,Lister!$D$7:$D$13)-P1514)*N1514/NETWORKDAYS(Lister!$D$20,Lister!$E$20,Lister!$D$7:$D$13),IF(AND(MONTH(E1514)=7,MONTH(F1514)=8),(NETWORKDAYS(Lister!$D$20,F1514,Lister!$D$7:$D$13)-P1514)*N1514/NETWORKDAYS(Lister!$D$20,Lister!$E$20,Lister!$D$7:$D$13),IF(AND(MONTH(E1514)=7,MONTH(F1514)=7),0)))),0),"")</f>
        <v/>
      </c>
      <c r="U1514" s="78" t="str">
        <f>IF(Ansøgning!U1496="","",Ansøgning!U1496)</f>
        <v/>
      </c>
      <c r="V1514" s="119" t="str">
        <f t="shared" si="168"/>
        <v/>
      </c>
      <c r="W1514" s="120" t="str">
        <f t="shared" si="169"/>
        <v/>
      </c>
      <c r="X1514" s="42" t="str">
        <f t="shared" si="170"/>
        <v/>
      </c>
    </row>
    <row r="1515" spans="1:24" x14ac:dyDescent="0.25">
      <c r="A1515" s="13" t="str">
        <f t="shared" si="171"/>
        <v/>
      </c>
      <c r="B1515" s="75" t="str">
        <f>IF(Ansøgning!B1497="","",Ansøgning!B1497)</f>
        <v/>
      </c>
      <c r="C1515" s="75" t="str">
        <f>IF(Ansøgning!C1497="","",Ansøgning!C1497)</f>
        <v/>
      </c>
      <c r="D1515" s="75" t="str">
        <f>IF(Ansøgning!D1497="","",Ansøgning!D1497)</f>
        <v/>
      </c>
      <c r="E1515" s="76" t="str">
        <f>IF(Ansøgning!E1497="","",Ansøgning!E1497)</f>
        <v/>
      </c>
      <c r="F1515" s="76" t="str">
        <f>IF(Ansøgning!F1497="","",Ansøgning!F1497)</f>
        <v/>
      </c>
      <c r="G1515" s="33" t="str">
        <f>IF(OR(E1515="",F1515=""),"",NETWORKDAYS(E1515,F1515,Lister!$D$7:$D$13))</f>
        <v/>
      </c>
      <c r="H1515" s="76" t="str">
        <f>IF(Ansøgning!H1497="","",Ansøgning!H1497)</f>
        <v/>
      </c>
      <c r="I1515" s="32" t="str">
        <f t="shared" si="165"/>
        <v/>
      </c>
      <c r="J1515" s="77" t="str">
        <f>IF(Ansøgning!J1497="","",Ansøgning!J1497)</f>
        <v/>
      </c>
      <c r="K1515" s="77" t="str">
        <f>IF(Ansøgning!K1497="","",Ansøgning!K1497)</f>
        <v/>
      </c>
      <c r="L1515" s="46" t="str">
        <f t="shared" si="166"/>
        <v/>
      </c>
      <c r="M1515" s="78" t="str">
        <f>IF(Ansøgning!M1497="","",Ansøgning!M1497)</f>
        <v/>
      </c>
      <c r="N1515" s="31" t="str">
        <f t="shared" si="167"/>
        <v/>
      </c>
      <c r="O1515" s="78" t="str">
        <f>IF(Ansøgning!O1497="","",Ansøgning!O1497)</f>
        <v/>
      </c>
      <c r="P1515" s="78" t="str">
        <f>IF(Ansøgning!P1497="","",Ansøgning!P1497)</f>
        <v/>
      </c>
      <c r="Q1515" s="78" t="str">
        <f>IF(Ansøgning!Q1497="","",Ansøgning!Q1497)</f>
        <v/>
      </c>
      <c r="R1515" s="78" t="str">
        <f>IF(Ansøgning!R1497="","",Ansøgning!R1497)</f>
        <v/>
      </c>
      <c r="S1515" s="46" t="str">
        <f>IFERROR(MAX(IF(OR(O1515="",P1515=""),"",IF(AND(AND(MONTH(E1515)&gt;=7,MONTH(E1515)&lt;8),AND(MONTH(F1515)&gt;=7,MONTH(F1515)&lt;8)),(NETWORKDAYS(E1515,F1515,Lister!$D$7:$D$13)-O1515)*N1515/NETWORKDAYS(Lister!$D$19,Lister!$E$19,Lister!$D$7:$D$13),IF(AND(AND(MONTH(E1515)&gt;=7,MONTH(E1515)&lt;8),MONTH(F1515)&gt;7),(NETWORKDAYS(E1515,Lister!$E$19,Lister!$D$7:$D$13)-O1515)*N1515/NETWORKDAYS(Lister!$D$19,Lister!$E$19,Lister!$D$7:$D$13),IF(MONTH(E1515)&gt;7,0)))),0),"")</f>
        <v/>
      </c>
      <c r="T1515" s="46" t="str">
        <f>IFERROR(MAX(IF(OR(O1515="",P1515=""),"",IF(AND(AND(MONTH(E1515)&gt;=8,MONTH(E1515)&lt;9),AND(MONTH(F1515)&gt;=8,MONTH(F1515)&lt;9)),(NETWORKDAYS(E1515,F1515,Lister!$D$7:$D$13)-P1515)*N1515/NETWORKDAYS(Lister!$D$20,Lister!$E$20,Lister!$D$7:$D$13),IF(AND(MONTH(E1515)=7,MONTH(F1515)=8),(NETWORKDAYS(Lister!$D$20,F1515,Lister!$D$7:$D$13)-P1515)*N1515/NETWORKDAYS(Lister!$D$20,Lister!$E$20,Lister!$D$7:$D$13),IF(AND(MONTH(E1515)=7,MONTH(F1515)=7),0)))),0),"")</f>
        <v/>
      </c>
      <c r="U1515" s="78" t="str">
        <f>IF(Ansøgning!U1497="","",Ansøgning!U1497)</f>
        <v/>
      </c>
      <c r="V1515" s="119" t="str">
        <f t="shared" si="168"/>
        <v/>
      </c>
      <c r="W1515" s="120" t="str">
        <f t="shared" si="169"/>
        <v/>
      </c>
      <c r="X1515" s="42" t="str">
        <f t="shared" si="170"/>
        <v/>
      </c>
    </row>
    <row r="1516" spans="1:24" x14ac:dyDescent="0.25">
      <c r="A1516" s="13" t="str">
        <f t="shared" si="171"/>
        <v/>
      </c>
      <c r="B1516" s="75" t="str">
        <f>IF(Ansøgning!B1498="","",Ansøgning!B1498)</f>
        <v/>
      </c>
      <c r="C1516" s="75" t="str">
        <f>IF(Ansøgning!C1498="","",Ansøgning!C1498)</f>
        <v/>
      </c>
      <c r="D1516" s="75" t="str">
        <f>IF(Ansøgning!D1498="","",Ansøgning!D1498)</f>
        <v/>
      </c>
      <c r="E1516" s="76" t="str">
        <f>IF(Ansøgning!E1498="","",Ansøgning!E1498)</f>
        <v/>
      </c>
      <c r="F1516" s="76" t="str">
        <f>IF(Ansøgning!F1498="","",Ansøgning!F1498)</f>
        <v/>
      </c>
      <c r="G1516" s="33" t="str">
        <f>IF(OR(E1516="",F1516=""),"",NETWORKDAYS(E1516,F1516,Lister!$D$7:$D$13))</f>
        <v/>
      </c>
      <c r="H1516" s="76" t="str">
        <f>IF(Ansøgning!H1498="","",Ansøgning!H1498)</f>
        <v/>
      </c>
      <c r="I1516" s="32" t="str">
        <f t="shared" si="165"/>
        <v/>
      </c>
      <c r="J1516" s="77" t="str">
        <f>IF(Ansøgning!J1498="","",Ansøgning!J1498)</f>
        <v/>
      </c>
      <c r="K1516" s="77" t="str">
        <f>IF(Ansøgning!K1498="","",Ansøgning!K1498)</f>
        <v/>
      </c>
      <c r="L1516" s="46" t="str">
        <f t="shared" si="166"/>
        <v/>
      </c>
      <c r="M1516" s="78" t="str">
        <f>IF(Ansøgning!M1498="","",Ansøgning!M1498)</f>
        <v/>
      </c>
      <c r="N1516" s="31" t="str">
        <f t="shared" si="167"/>
        <v/>
      </c>
      <c r="O1516" s="78" t="str">
        <f>IF(Ansøgning!O1498="","",Ansøgning!O1498)</f>
        <v/>
      </c>
      <c r="P1516" s="78" t="str">
        <f>IF(Ansøgning!P1498="","",Ansøgning!P1498)</f>
        <v/>
      </c>
      <c r="Q1516" s="78" t="str">
        <f>IF(Ansøgning!Q1498="","",Ansøgning!Q1498)</f>
        <v/>
      </c>
      <c r="R1516" s="78" t="str">
        <f>IF(Ansøgning!R1498="","",Ansøgning!R1498)</f>
        <v/>
      </c>
      <c r="S1516" s="46" t="str">
        <f>IFERROR(MAX(IF(OR(O1516="",P1516=""),"",IF(AND(AND(MONTH(E1516)&gt;=7,MONTH(E1516)&lt;8),AND(MONTH(F1516)&gt;=7,MONTH(F1516)&lt;8)),(NETWORKDAYS(E1516,F1516,Lister!$D$7:$D$13)-O1516)*N1516/NETWORKDAYS(Lister!$D$19,Lister!$E$19,Lister!$D$7:$D$13),IF(AND(AND(MONTH(E1516)&gt;=7,MONTH(E1516)&lt;8),MONTH(F1516)&gt;7),(NETWORKDAYS(E1516,Lister!$E$19,Lister!$D$7:$D$13)-O1516)*N1516/NETWORKDAYS(Lister!$D$19,Lister!$E$19,Lister!$D$7:$D$13),IF(MONTH(E1516)&gt;7,0)))),0),"")</f>
        <v/>
      </c>
      <c r="T1516" s="46" t="str">
        <f>IFERROR(MAX(IF(OR(O1516="",P1516=""),"",IF(AND(AND(MONTH(E1516)&gt;=8,MONTH(E1516)&lt;9),AND(MONTH(F1516)&gt;=8,MONTH(F1516)&lt;9)),(NETWORKDAYS(E1516,F1516,Lister!$D$7:$D$13)-P1516)*N1516/NETWORKDAYS(Lister!$D$20,Lister!$E$20,Lister!$D$7:$D$13),IF(AND(MONTH(E1516)=7,MONTH(F1516)=8),(NETWORKDAYS(Lister!$D$20,F1516,Lister!$D$7:$D$13)-P1516)*N1516/NETWORKDAYS(Lister!$D$20,Lister!$E$20,Lister!$D$7:$D$13),IF(AND(MONTH(E1516)=7,MONTH(F1516)=7),0)))),0),"")</f>
        <v/>
      </c>
      <c r="U1516" s="78" t="str">
        <f>IF(Ansøgning!U1498="","",Ansøgning!U1498)</f>
        <v/>
      </c>
      <c r="V1516" s="119" t="str">
        <f t="shared" si="168"/>
        <v/>
      </c>
      <c r="W1516" s="120" t="str">
        <f t="shared" si="169"/>
        <v/>
      </c>
      <c r="X1516" s="42" t="str">
        <f t="shared" si="170"/>
        <v/>
      </c>
    </row>
    <row r="1517" spans="1:24" x14ac:dyDescent="0.25">
      <c r="A1517" s="13" t="str">
        <f t="shared" si="171"/>
        <v/>
      </c>
      <c r="B1517" s="75" t="str">
        <f>IF(Ansøgning!B1499="","",Ansøgning!B1499)</f>
        <v/>
      </c>
      <c r="C1517" s="75" t="str">
        <f>IF(Ansøgning!C1499="","",Ansøgning!C1499)</f>
        <v/>
      </c>
      <c r="D1517" s="75" t="str">
        <f>IF(Ansøgning!D1499="","",Ansøgning!D1499)</f>
        <v/>
      </c>
      <c r="E1517" s="76" t="str">
        <f>IF(Ansøgning!E1499="","",Ansøgning!E1499)</f>
        <v/>
      </c>
      <c r="F1517" s="76" t="str">
        <f>IF(Ansøgning!F1499="","",Ansøgning!F1499)</f>
        <v/>
      </c>
      <c r="G1517" s="33" t="str">
        <f>IF(OR(E1517="",F1517=""),"",NETWORKDAYS(E1517,F1517,Lister!$D$7:$D$13))</f>
        <v/>
      </c>
      <c r="H1517" s="76" t="str">
        <f>IF(Ansøgning!H1499="","",Ansøgning!H1499)</f>
        <v/>
      </c>
      <c r="I1517" s="32" t="str">
        <f t="shared" si="165"/>
        <v/>
      </c>
      <c r="J1517" s="77" t="str">
        <f>IF(Ansøgning!J1499="","",Ansøgning!J1499)</f>
        <v/>
      </c>
      <c r="K1517" s="77" t="str">
        <f>IF(Ansøgning!K1499="","",Ansøgning!K1499)</f>
        <v/>
      </c>
      <c r="L1517" s="46" t="str">
        <f t="shared" si="166"/>
        <v/>
      </c>
      <c r="M1517" s="78" t="str">
        <f>IF(Ansøgning!M1499="","",Ansøgning!M1499)</f>
        <v/>
      </c>
      <c r="N1517" s="31" t="str">
        <f t="shared" si="167"/>
        <v/>
      </c>
      <c r="O1517" s="78" t="str">
        <f>IF(Ansøgning!O1499="","",Ansøgning!O1499)</f>
        <v/>
      </c>
      <c r="P1517" s="78" t="str">
        <f>IF(Ansøgning!P1499="","",Ansøgning!P1499)</f>
        <v/>
      </c>
      <c r="Q1517" s="78" t="str">
        <f>IF(Ansøgning!Q1499="","",Ansøgning!Q1499)</f>
        <v/>
      </c>
      <c r="R1517" s="78" t="str">
        <f>IF(Ansøgning!R1499="","",Ansøgning!R1499)</f>
        <v/>
      </c>
      <c r="S1517" s="46" t="str">
        <f>IFERROR(MAX(IF(OR(O1517="",P1517=""),"",IF(AND(AND(MONTH(E1517)&gt;=7,MONTH(E1517)&lt;8),AND(MONTH(F1517)&gt;=7,MONTH(F1517)&lt;8)),(NETWORKDAYS(E1517,F1517,Lister!$D$7:$D$13)-O1517)*N1517/NETWORKDAYS(Lister!$D$19,Lister!$E$19,Lister!$D$7:$D$13),IF(AND(AND(MONTH(E1517)&gt;=7,MONTH(E1517)&lt;8),MONTH(F1517)&gt;7),(NETWORKDAYS(E1517,Lister!$E$19,Lister!$D$7:$D$13)-O1517)*N1517/NETWORKDAYS(Lister!$D$19,Lister!$E$19,Lister!$D$7:$D$13),IF(MONTH(E1517)&gt;7,0)))),0),"")</f>
        <v/>
      </c>
      <c r="T1517" s="46" t="str">
        <f>IFERROR(MAX(IF(OR(O1517="",P1517=""),"",IF(AND(AND(MONTH(E1517)&gt;=8,MONTH(E1517)&lt;9),AND(MONTH(F1517)&gt;=8,MONTH(F1517)&lt;9)),(NETWORKDAYS(E1517,F1517,Lister!$D$7:$D$13)-P1517)*N1517/NETWORKDAYS(Lister!$D$20,Lister!$E$20,Lister!$D$7:$D$13),IF(AND(MONTH(E1517)=7,MONTH(F1517)=8),(NETWORKDAYS(Lister!$D$20,F1517,Lister!$D$7:$D$13)-P1517)*N1517/NETWORKDAYS(Lister!$D$20,Lister!$E$20,Lister!$D$7:$D$13),IF(AND(MONTH(E1517)=7,MONTH(F1517)=7),0)))),0),"")</f>
        <v/>
      </c>
      <c r="U1517" s="78" t="str">
        <f>IF(Ansøgning!U1499="","",Ansøgning!U1499)</f>
        <v/>
      </c>
      <c r="V1517" s="119" t="str">
        <f t="shared" si="168"/>
        <v/>
      </c>
      <c r="W1517" s="120" t="str">
        <f t="shared" si="169"/>
        <v/>
      </c>
      <c r="X1517" s="42" t="str">
        <f t="shared" si="170"/>
        <v/>
      </c>
    </row>
    <row r="1518" spans="1:24" x14ac:dyDescent="0.25">
      <c r="A1518" s="13" t="str">
        <f t="shared" si="171"/>
        <v/>
      </c>
      <c r="B1518" s="75" t="str">
        <f>IF(Ansøgning!B1500="","",Ansøgning!B1500)</f>
        <v/>
      </c>
      <c r="C1518" s="75" t="str">
        <f>IF(Ansøgning!C1500="","",Ansøgning!C1500)</f>
        <v/>
      </c>
      <c r="D1518" s="75" t="str">
        <f>IF(Ansøgning!D1500="","",Ansøgning!D1500)</f>
        <v/>
      </c>
      <c r="E1518" s="76" t="str">
        <f>IF(Ansøgning!E1500="","",Ansøgning!E1500)</f>
        <v/>
      </c>
      <c r="F1518" s="76" t="str">
        <f>IF(Ansøgning!F1500="","",Ansøgning!F1500)</f>
        <v/>
      </c>
      <c r="G1518" s="33" t="str">
        <f>IF(OR(E1518="",F1518=""),"",NETWORKDAYS(E1518,F1518,Lister!$D$7:$D$13))</f>
        <v/>
      </c>
      <c r="H1518" s="76" t="str">
        <f>IF(Ansøgning!H1500="","",Ansøgning!H1500)</f>
        <v/>
      </c>
      <c r="I1518" s="32" t="str">
        <f t="shared" si="165"/>
        <v/>
      </c>
      <c r="J1518" s="77" t="str">
        <f>IF(Ansøgning!J1500="","",Ansøgning!J1500)</f>
        <v/>
      </c>
      <c r="K1518" s="77" t="str">
        <f>IF(Ansøgning!K1500="","",Ansøgning!K1500)</f>
        <v/>
      </c>
      <c r="L1518" s="46" t="str">
        <f t="shared" si="166"/>
        <v/>
      </c>
      <c r="M1518" s="78" t="str">
        <f>IF(Ansøgning!M1500="","",Ansøgning!M1500)</f>
        <v/>
      </c>
      <c r="N1518" s="31" t="str">
        <f t="shared" si="167"/>
        <v/>
      </c>
      <c r="O1518" s="78" t="str">
        <f>IF(Ansøgning!O1500="","",Ansøgning!O1500)</f>
        <v/>
      </c>
      <c r="P1518" s="78" t="str">
        <f>IF(Ansøgning!P1500="","",Ansøgning!P1500)</f>
        <v/>
      </c>
      <c r="Q1518" s="78" t="str">
        <f>IF(Ansøgning!Q1500="","",Ansøgning!Q1500)</f>
        <v/>
      </c>
      <c r="R1518" s="78" t="str">
        <f>IF(Ansøgning!R1500="","",Ansøgning!R1500)</f>
        <v/>
      </c>
      <c r="S1518" s="46" t="str">
        <f>IFERROR(MAX(IF(OR(O1518="",P1518=""),"",IF(AND(AND(MONTH(E1518)&gt;=7,MONTH(E1518)&lt;8),AND(MONTH(F1518)&gt;=7,MONTH(F1518)&lt;8)),(NETWORKDAYS(E1518,F1518,Lister!$D$7:$D$13)-O1518)*N1518/NETWORKDAYS(Lister!$D$19,Lister!$E$19,Lister!$D$7:$D$13),IF(AND(AND(MONTH(E1518)&gt;=7,MONTH(E1518)&lt;8),MONTH(F1518)&gt;7),(NETWORKDAYS(E1518,Lister!$E$19,Lister!$D$7:$D$13)-O1518)*N1518/NETWORKDAYS(Lister!$D$19,Lister!$E$19,Lister!$D$7:$D$13),IF(MONTH(E1518)&gt;7,0)))),0),"")</f>
        <v/>
      </c>
      <c r="T1518" s="46" t="str">
        <f>IFERROR(MAX(IF(OR(O1518="",P1518=""),"",IF(AND(AND(MONTH(E1518)&gt;=8,MONTH(E1518)&lt;9),AND(MONTH(F1518)&gt;=8,MONTH(F1518)&lt;9)),(NETWORKDAYS(E1518,F1518,Lister!$D$7:$D$13)-P1518)*N1518/NETWORKDAYS(Lister!$D$20,Lister!$E$20,Lister!$D$7:$D$13),IF(AND(MONTH(E1518)=7,MONTH(F1518)=8),(NETWORKDAYS(Lister!$D$20,F1518,Lister!$D$7:$D$13)-P1518)*N1518/NETWORKDAYS(Lister!$D$20,Lister!$E$20,Lister!$D$7:$D$13),IF(AND(MONTH(E1518)=7,MONTH(F1518)=7),0)))),0),"")</f>
        <v/>
      </c>
      <c r="U1518" s="78" t="str">
        <f>IF(Ansøgning!U1500="","",Ansøgning!U1500)</f>
        <v/>
      </c>
      <c r="V1518" s="119" t="str">
        <f t="shared" si="168"/>
        <v/>
      </c>
      <c r="W1518" s="120" t="str">
        <f t="shared" si="169"/>
        <v/>
      </c>
      <c r="X1518" s="42" t="str">
        <f t="shared" si="170"/>
        <v/>
      </c>
    </row>
    <row r="1519" spans="1:24" x14ac:dyDescent="0.25">
      <c r="A1519" s="13" t="str">
        <f t="shared" si="171"/>
        <v/>
      </c>
      <c r="B1519" s="75" t="str">
        <f>IF(Ansøgning!B1501="","",Ansøgning!B1501)</f>
        <v/>
      </c>
      <c r="C1519" s="75" t="str">
        <f>IF(Ansøgning!C1501="","",Ansøgning!C1501)</f>
        <v/>
      </c>
      <c r="D1519" s="75" t="str">
        <f>IF(Ansøgning!D1501="","",Ansøgning!D1501)</f>
        <v/>
      </c>
      <c r="E1519" s="76" t="str">
        <f>IF(Ansøgning!E1501="","",Ansøgning!E1501)</f>
        <v/>
      </c>
      <c r="F1519" s="76" t="str">
        <f>IF(Ansøgning!F1501="","",Ansøgning!F1501)</f>
        <v/>
      </c>
      <c r="G1519" s="33" t="str">
        <f>IF(OR(E1519="",F1519=""),"",NETWORKDAYS(E1519,F1519,Lister!$D$7:$D$13))</f>
        <v/>
      </c>
      <c r="H1519" s="76" t="str">
        <f>IF(Ansøgning!H1501="","",Ansøgning!H1501)</f>
        <v/>
      </c>
      <c r="I1519" s="32" t="str">
        <f t="shared" si="165"/>
        <v/>
      </c>
      <c r="J1519" s="77" t="str">
        <f>IF(Ansøgning!J1501="","",Ansøgning!J1501)</f>
        <v/>
      </c>
      <c r="K1519" s="77" t="str">
        <f>IF(Ansøgning!K1501="","",Ansøgning!K1501)</f>
        <v/>
      </c>
      <c r="L1519" s="46" t="str">
        <f t="shared" si="166"/>
        <v/>
      </c>
      <c r="M1519" s="78" t="str">
        <f>IF(Ansøgning!M1501="","",Ansøgning!M1501)</f>
        <v/>
      </c>
      <c r="N1519" s="31" t="str">
        <f t="shared" si="167"/>
        <v/>
      </c>
      <c r="O1519" s="78" t="str">
        <f>IF(Ansøgning!O1501="","",Ansøgning!O1501)</f>
        <v/>
      </c>
      <c r="P1519" s="78" t="str">
        <f>IF(Ansøgning!P1501="","",Ansøgning!P1501)</f>
        <v/>
      </c>
      <c r="Q1519" s="78" t="str">
        <f>IF(Ansøgning!Q1501="","",Ansøgning!Q1501)</f>
        <v/>
      </c>
      <c r="R1519" s="78" t="str">
        <f>IF(Ansøgning!R1501="","",Ansøgning!R1501)</f>
        <v/>
      </c>
      <c r="S1519" s="46" t="str">
        <f>IFERROR(MAX(IF(OR(O1519="",P1519=""),"",IF(AND(AND(MONTH(E1519)&gt;=7,MONTH(E1519)&lt;8),AND(MONTH(F1519)&gt;=7,MONTH(F1519)&lt;8)),(NETWORKDAYS(E1519,F1519,Lister!$D$7:$D$13)-O1519)*N1519/NETWORKDAYS(Lister!$D$19,Lister!$E$19,Lister!$D$7:$D$13),IF(AND(AND(MONTH(E1519)&gt;=7,MONTH(E1519)&lt;8),MONTH(F1519)&gt;7),(NETWORKDAYS(E1519,Lister!$E$19,Lister!$D$7:$D$13)-O1519)*N1519/NETWORKDAYS(Lister!$D$19,Lister!$E$19,Lister!$D$7:$D$13),IF(MONTH(E1519)&gt;7,0)))),0),"")</f>
        <v/>
      </c>
      <c r="T1519" s="46" t="str">
        <f>IFERROR(MAX(IF(OR(O1519="",P1519=""),"",IF(AND(AND(MONTH(E1519)&gt;=8,MONTH(E1519)&lt;9),AND(MONTH(F1519)&gt;=8,MONTH(F1519)&lt;9)),(NETWORKDAYS(E1519,F1519,Lister!$D$7:$D$13)-P1519)*N1519/NETWORKDAYS(Lister!$D$20,Lister!$E$20,Lister!$D$7:$D$13),IF(AND(MONTH(E1519)=7,MONTH(F1519)=8),(NETWORKDAYS(Lister!$D$20,F1519,Lister!$D$7:$D$13)-P1519)*N1519/NETWORKDAYS(Lister!$D$20,Lister!$E$20,Lister!$D$7:$D$13),IF(AND(MONTH(E1519)=7,MONTH(F1519)=7),0)))),0),"")</f>
        <v/>
      </c>
      <c r="U1519" s="78" t="str">
        <f>IF(Ansøgning!U1501="","",Ansøgning!U1501)</f>
        <v/>
      </c>
      <c r="V1519" s="119" t="str">
        <f t="shared" si="168"/>
        <v/>
      </c>
      <c r="W1519" s="120" t="str">
        <f t="shared" si="169"/>
        <v/>
      </c>
      <c r="X1519" s="42" t="str">
        <f t="shared" si="170"/>
        <v/>
      </c>
    </row>
    <row r="1520" spans="1:24" x14ac:dyDescent="0.25">
      <c r="A1520" s="13" t="str">
        <f t="shared" si="171"/>
        <v/>
      </c>
      <c r="B1520" s="75" t="str">
        <f>IF(Ansøgning!B1502="","",Ansøgning!B1502)</f>
        <v/>
      </c>
      <c r="C1520" s="75" t="str">
        <f>IF(Ansøgning!C1502="","",Ansøgning!C1502)</f>
        <v/>
      </c>
      <c r="D1520" s="75" t="str">
        <f>IF(Ansøgning!D1502="","",Ansøgning!D1502)</f>
        <v/>
      </c>
      <c r="E1520" s="76" t="str">
        <f>IF(Ansøgning!E1502="","",Ansøgning!E1502)</f>
        <v/>
      </c>
      <c r="F1520" s="76" t="str">
        <f>IF(Ansøgning!F1502="","",Ansøgning!F1502)</f>
        <v/>
      </c>
      <c r="G1520" s="33" t="str">
        <f>IF(OR(E1520="",F1520=""),"",NETWORKDAYS(E1520,F1520,Lister!$D$7:$D$13))</f>
        <v/>
      </c>
      <c r="H1520" s="76" t="str">
        <f>IF(Ansøgning!H1502="","",Ansøgning!H1502)</f>
        <v/>
      </c>
      <c r="I1520" s="32" t="str">
        <f t="shared" si="165"/>
        <v/>
      </c>
      <c r="J1520" s="77" t="str">
        <f>IF(Ansøgning!J1502="","",Ansøgning!J1502)</f>
        <v/>
      </c>
      <c r="K1520" s="77" t="str">
        <f>IF(Ansøgning!K1502="","",Ansøgning!K1502)</f>
        <v/>
      </c>
      <c r="L1520" s="46" t="str">
        <f t="shared" si="166"/>
        <v/>
      </c>
      <c r="M1520" s="78" t="str">
        <f>IF(Ansøgning!M1502="","",Ansøgning!M1502)</f>
        <v/>
      </c>
      <c r="N1520" s="31" t="str">
        <f t="shared" si="167"/>
        <v/>
      </c>
      <c r="O1520" s="78" t="str">
        <f>IF(Ansøgning!O1502="","",Ansøgning!O1502)</f>
        <v/>
      </c>
      <c r="P1520" s="78" t="str">
        <f>IF(Ansøgning!P1502="","",Ansøgning!P1502)</f>
        <v/>
      </c>
      <c r="Q1520" s="78" t="str">
        <f>IF(Ansøgning!Q1502="","",Ansøgning!Q1502)</f>
        <v/>
      </c>
      <c r="R1520" s="78" t="str">
        <f>IF(Ansøgning!R1502="","",Ansøgning!R1502)</f>
        <v/>
      </c>
      <c r="S1520" s="46" t="str">
        <f>IFERROR(MAX(IF(OR(O1520="",P1520=""),"",IF(AND(AND(MONTH(E1520)&gt;=7,MONTH(E1520)&lt;8),AND(MONTH(F1520)&gt;=7,MONTH(F1520)&lt;8)),(NETWORKDAYS(E1520,F1520,Lister!$D$7:$D$13)-O1520)*N1520/NETWORKDAYS(Lister!$D$19,Lister!$E$19,Lister!$D$7:$D$13),IF(AND(AND(MONTH(E1520)&gt;=7,MONTH(E1520)&lt;8),MONTH(F1520)&gt;7),(NETWORKDAYS(E1520,Lister!$E$19,Lister!$D$7:$D$13)-O1520)*N1520/NETWORKDAYS(Lister!$D$19,Lister!$E$19,Lister!$D$7:$D$13),IF(MONTH(E1520)&gt;7,0)))),0),"")</f>
        <v/>
      </c>
      <c r="T1520" s="46" t="str">
        <f>IFERROR(MAX(IF(OR(O1520="",P1520=""),"",IF(AND(AND(MONTH(E1520)&gt;=8,MONTH(E1520)&lt;9),AND(MONTH(F1520)&gt;=8,MONTH(F1520)&lt;9)),(NETWORKDAYS(E1520,F1520,Lister!$D$7:$D$13)-P1520)*N1520/NETWORKDAYS(Lister!$D$20,Lister!$E$20,Lister!$D$7:$D$13),IF(AND(MONTH(E1520)=7,MONTH(F1520)=8),(NETWORKDAYS(Lister!$D$20,F1520,Lister!$D$7:$D$13)-P1520)*N1520/NETWORKDAYS(Lister!$D$20,Lister!$E$20,Lister!$D$7:$D$13),IF(AND(MONTH(E1520)=7,MONTH(F1520)=7),0)))),0),"")</f>
        <v/>
      </c>
      <c r="U1520" s="78" t="str">
        <f>IF(Ansøgning!U1502="","",Ansøgning!U1502)</f>
        <v/>
      </c>
      <c r="V1520" s="119" t="str">
        <f t="shared" si="168"/>
        <v/>
      </c>
      <c r="W1520" s="120" t="str">
        <f t="shared" si="169"/>
        <v/>
      </c>
      <c r="X1520" s="42" t="str">
        <f t="shared" si="170"/>
        <v/>
      </c>
    </row>
    <row r="1521" spans="1:24" x14ac:dyDescent="0.25">
      <c r="A1521" s="13" t="str">
        <f t="shared" si="171"/>
        <v/>
      </c>
      <c r="B1521" s="75" t="str">
        <f>IF(Ansøgning!B1503="","",Ansøgning!B1503)</f>
        <v/>
      </c>
      <c r="C1521" s="75" t="str">
        <f>IF(Ansøgning!C1503="","",Ansøgning!C1503)</f>
        <v/>
      </c>
      <c r="D1521" s="75" t="str">
        <f>IF(Ansøgning!D1503="","",Ansøgning!D1503)</f>
        <v/>
      </c>
      <c r="E1521" s="76" t="str">
        <f>IF(Ansøgning!E1503="","",Ansøgning!E1503)</f>
        <v/>
      </c>
      <c r="F1521" s="76" t="str">
        <f>IF(Ansøgning!F1503="","",Ansøgning!F1503)</f>
        <v/>
      </c>
      <c r="G1521" s="33" t="str">
        <f>IF(OR(E1521="",F1521=""),"",NETWORKDAYS(E1521,F1521,Lister!$D$7:$D$13))</f>
        <v/>
      </c>
      <c r="H1521" s="76" t="str">
        <f>IF(Ansøgning!H1503="","",Ansøgning!H1503)</f>
        <v/>
      </c>
      <c r="I1521" s="32" t="str">
        <f t="shared" si="165"/>
        <v/>
      </c>
      <c r="J1521" s="77" t="str">
        <f>IF(Ansøgning!J1503="","",Ansøgning!J1503)</f>
        <v/>
      </c>
      <c r="K1521" s="77" t="str">
        <f>IF(Ansøgning!K1503="","",Ansøgning!K1503)</f>
        <v/>
      </c>
      <c r="L1521" s="46" t="str">
        <f t="shared" si="166"/>
        <v/>
      </c>
      <c r="M1521" s="78" t="str">
        <f>IF(Ansøgning!M1503="","",Ansøgning!M1503)</f>
        <v/>
      </c>
      <c r="N1521" s="31" t="str">
        <f t="shared" si="167"/>
        <v/>
      </c>
      <c r="O1521" s="78" t="str">
        <f>IF(Ansøgning!O1503="","",Ansøgning!O1503)</f>
        <v/>
      </c>
      <c r="P1521" s="78" t="str">
        <f>IF(Ansøgning!P1503="","",Ansøgning!P1503)</f>
        <v/>
      </c>
      <c r="Q1521" s="78" t="str">
        <f>IF(Ansøgning!Q1503="","",Ansøgning!Q1503)</f>
        <v/>
      </c>
      <c r="R1521" s="78" t="str">
        <f>IF(Ansøgning!R1503="","",Ansøgning!R1503)</f>
        <v/>
      </c>
      <c r="S1521" s="46" t="str">
        <f>IFERROR(MAX(IF(OR(O1521="",P1521=""),"",IF(AND(AND(MONTH(E1521)&gt;=7,MONTH(E1521)&lt;8),AND(MONTH(F1521)&gt;=7,MONTH(F1521)&lt;8)),(NETWORKDAYS(E1521,F1521,Lister!$D$7:$D$13)-O1521)*N1521/NETWORKDAYS(Lister!$D$19,Lister!$E$19,Lister!$D$7:$D$13),IF(AND(AND(MONTH(E1521)&gt;=7,MONTH(E1521)&lt;8),MONTH(F1521)&gt;7),(NETWORKDAYS(E1521,Lister!$E$19,Lister!$D$7:$D$13)-O1521)*N1521/NETWORKDAYS(Lister!$D$19,Lister!$E$19,Lister!$D$7:$D$13),IF(MONTH(E1521)&gt;7,0)))),0),"")</f>
        <v/>
      </c>
      <c r="T1521" s="46" t="str">
        <f>IFERROR(MAX(IF(OR(O1521="",P1521=""),"",IF(AND(AND(MONTH(E1521)&gt;=8,MONTH(E1521)&lt;9),AND(MONTH(F1521)&gt;=8,MONTH(F1521)&lt;9)),(NETWORKDAYS(E1521,F1521,Lister!$D$7:$D$13)-P1521)*N1521/NETWORKDAYS(Lister!$D$20,Lister!$E$20,Lister!$D$7:$D$13),IF(AND(MONTH(E1521)=7,MONTH(F1521)=8),(NETWORKDAYS(Lister!$D$20,F1521,Lister!$D$7:$D$13)-P1521)*N1521/NETWORKDAYS(Lister!$D$20,Lister!$E$20,Lister!$D$7:$D$13),IF(AND(MONTH(E1521)=7,MONTH(F1521)=7),0)))),0),"")</f>
        <v/>
      </c>
      <c r="U1521" s="78" t="str">
        <f>IF(Ansøgning!U1503="","",Ansøgning!U1503)</f>
        <v/>
      </c>
      <c r="V1521" s="119" t="str">
        <f t="shared" si="168"/>
        <v/>
      </c>
      <c r="W1521" s="120" t="str">
        <f t="shared" si="169"/>
        <v/>
      </c>
      <c r="X1521" s="42" t="str">
        <f t="shared" si="170"/>
        <v/>
      </c>
    </row>
    <row r="1522" spans="1:24" x14ac:dyDescent="0.25">
      <c r="A1522" s="13" t="str">
        <f t="shared" si="171"/>
        <v/>
      </c>
      <c r="B1522" s="75" t="str">
        <f>IF(Ansøgning!B1504="","",Ansøgning!B1504)</f>
        <v/>
      </c>
      <c r="C1522" s="75" t="str">
        <f>IF(Ansøgning!C1504="","",Ansøgning!C1504)</f>
        <v/>
      </c>
      <c r="D1522" s="75" t="str">
        <f>IF(Ansøgning!D1504="","",Ansøgning!D1504)</f>
        <v/>
      </c>
      <c r="E1522" s="76" t="str">
        <f>IF(Ansøgning!E1504="","",Ansøgning!E1504)</f>
        <v/>
      </c>
      <c r="F1522" s="76" t="str">
        <f>IF(Ansøgning!F1504="","",Ansøgning!F1504)</f>
        <v/>
      </c>
      <c r="G1522" s="33" t="str">
        <f>IF(OR(E1522="",F1522=""),"",NETWORKDAYS(E1522,F1522,Lister!$D$7:$D$13))</f>
        <v/>
      </c>
      <c r="H1522" s="76" t="str">
        <f>IF(Ansøgning!H1504="","",Ansøgning!H1504)</f>
        <v/>
      </c>
      <c r="I1522" s="32" t="str">
        <f t="shared" si="165"/>
        <v/>
      </c>
      <c r="J1522" s="77" t="str">
        <f>IF(Ansøgning!J1504="","",Ansøgning!J1504)</f>
        <v/>
      </c>
      <c r="K1522" s="77" t="str">
        <f>IF(Ansøgning!K1504="","",Ansøgning!K1504)</f>
        <v/>
      </c>
      <c r="L1522" s="46" t="str">
        <f t="shared" si="166"/>
        <v/>
      </c>
      <c r="M1522" s="78" t="str">
        <f>IF(Ansøgning!M1504="","",Ansøgning!M1504)</f>
        <v/>
      </c>
      <c r="N1522" s="31" t="str">
        <f t="shared" si="167"/>
        <v/>
      </c>
      <c r="O1522" s="78" t="str">
        <f>IF(Ansøgning!O1504="","",Ansøgning!O1504)</f>
        <v/>
      </c>
      <c r="P1522" s="78" t="str">
        <f>IF(Ansøgning!P1504="","",Ansøgning!P1504)</f>
        <v/>
      </c>
      <c r="Q1522" s="78" t="str">
        <f>IF(Ansøgning!Q1504="","",Ansøgning!Q1504)</f>
        <v/>
      </c>
      <c r="R1522" s="78" t="str">
        <f>IF(Ansøgning!R1504="","",Ansøgning!R1504)</f>
        <v/>
      </c>
      <c r="S1522" s="46" t="str">
        <f>IFERROR(MAX(IF(OR(O1522="",P1522=""),"",IF(AND(AND(MONTH(E1522)&gt;=7,MONTH(E1522)&lt;8),AND(MONTH(F1522)&gt;=7,MONTH(F1522)&lt;8)),(NETWORKDAYS(E1522,F1522,Lister!$D$7:$D$13)-O1522)*N1522/NETWORKDAYS(Lister!$D$19,Lister!$E$19,Lister!$D$7:$D$13),IF(AND(AND(MONTH(E1522)&gt;=7,MONTH(E1522)&lt;8),MONTH(F1522)&gt;7),(NETWORKDAYS(E1522,Lister!$E$19,Lister!$D$7:$D$13)-O1522)*N1522/NETWORKDAYS(Lister!$D$19,Lister!$E$19,Lister!$D$7:$D$13),IF(MONTH(E1522)&gt;7,0)))),0),"")</f>
        <v/>
      </c>
      <c r="T1522" s="46" t="str">
        <f>IFERROR(MAX(IF(OR(O1522="",P1522=""),"",IF(AND(AND(MONTH(E1522)&gt;=8,MONTH(E1522)&lt;9),AND(MONTH(F1522)&gt;=8,MONTH(F1522)&lt;9)),(NETWORKDAYS(E1522,F1522,Lister!$D$7:$D$13)-P1522)*N1522/NETWORKDAYS(Lister!$D$20,Lister!$E$20,Lister!$D$7:$D$13),IF(AND(MONTH(E1522)=7,MONTH(F1522)=8),(NETWORKDAYS(Lister!$D$20,F1522,Lister!$D$7:$D$13)-P1522)*N1522/NETWORKDAYS(Lister!$D$20,Lister!$E$20,Lister!$D$7:$D$13),IF(AND(MONTH(E1522)=7,MONTH(F1522)=7),0)))),0),"")</f>
        <v/>
      </c>
      <c r="U1522" s="78" t="str">
        <f>IF(Ansøgning!U1504="","",Ansøgning!U1504)</f>
        <v/>
      </c>
      <c r="V1522" s="119" t="str">
        <f t="shared" si="168"/>
        <v/>
      </c>
      <c r="W1522" s="120" t="str">
        <f t="shared" si="169"/>
        <v/>
      </c>
      <c r="X1522" s="42" t="str">
        <f t="shared" si="170"/>
        <v/>
      </c>
    </row>
    <row r="1523" spans="1:24" x14ac:dyDescent="0.25">
      <c r="A1523" s="13" t="str">
        <f t="shared" si="171"/>
        <v/>
      </c>
      <c r="B1523" s="75" t="str">
        <f>IF(Ansøgning!B1505="","",Ansøgning!B1505)</f>
        <v/>
      </c>
      <c r="C1523" s="75" t="str">
        <f>IF(Ansøgning!C1505="","",Ansøgning!C1505)</f>
        <v/>
      </c>
      <c r="D1523" s="75" t="str">
        <f>IF(Ansøgning!D1505="","",Ansøgning!D1505)</f>
        <v/>
      </c>
      <c r="E1523" s="76" t="str">
        <f>IF(Ansøgning!E1505="","",Ansøgning!E1505)</f>
        <v/>
      </c>
      <c r="F1523" s="76" t="str">
        <f>IF(Ansøgning!F1505="","",Ansøgning!F1505)</f>
        <v/>
      </c>
      <c r="G1523" s="33" t="str">
        <f>IF(OR(E1523="",F1523=""),"",NETWORKDAYS(E1523,F1523,Lister!$D$7:$D$13))</f>
        <v/>
      </c>
      <c r="H1523" s="76" t="str">
        <f>IF(Ansøgning!H1505="","",Ansøgning!H1505)</f>
        <v/>
      </c>
      <c r="I1523" s="32" t="str">
        <f t="shared" si="165"/>
        <v/>
      </c>
      <c r="J1523" s="77" t="str">
        <f>IF(Ansøgning!J1505="","",Ansøgning!J1505)</f>
        <v/>
      </c>
      <c r="K1523" s="77" t="str">
        <f>IF(Ansøgning!K1505="","",Ansøgning!K1505)</f>
        <v/>
      </c>
      <c r="L1523" s="46" t="str">
        <f t="shared" si="166"/>
        <v/>
      </c>
      <c r="M1523" s="78" t="str">
        <f>IF(Ansøgning!M1505="","",Ansøgning!M1505)</f>
        <v/>
      </c>
      <c r="N1523" s="31" t="str">
        <f t="shared" si="167"/>
        <v/>
      </c>
      <c r="O1523" s="78" t="str">
        <f>IF(Ansøgning!O1505="","",Ansøgning!O1505)</f>
        <v/>
      </c>
      <c r="P1523" s="78" t="str">
        <f>IF(Ansøgning!P1505="","",Ansøgning!P1505)</f>
        <v/>
      </c>
      <c r="Q1523" s="78" t="str">
        <f>IF(Ansøgning!Q1505="","",Ansøgning!Q1505)</f>
        <v/>
      </c>
      <c r="R1523" s="78" t="str">
        <f>IF(Ansøgning!R1505="","",Ansøgning!R1505)</f>
        <v/>
      </c>
      <c r="S1523" s="46" t="str">
        <f>IFERROR(MAX(IF(OR(O1523="",P1523=""),"",IF(AND(AND(MONTH(E1523)&gt;=7,MONTH(E1523)&lt;8),AND(MONTH(F1523)&gt;=7,MONTH(F1523)&lt;8)),(NETWORKDAYS(E1523,F1523,Lister!$D$7:$D$13)-O1523)*N1523/NETWORKDAYS(Lister!$D$19,Lister!$E$19,Lister!$D$7:$D$13),IF(AND(AND(MONTH(E1523)&gt;=7,MONTH(E1523)&lt;8),MONTH(F1523)&gt;7),(NETWORKDAYS(E1523,Lister!$E$19,Lister!$D$7:$D$13)-O1523)*N1523/NETWORKDAYS(Lister!$D$19,Lister!$E$19,Lister!$D$7:$D$13),IF(MONTH(E1523)&gt;7,0)))),0),"")</f>
        <v/>
      </c>
      <c r="T1523" s="46" t="str">
        <f>IFERROR(MAX(IF(OR(O1523="",P1523=""),"",IF(AND(AND(MONTH(E1523)&gt;=8,MONTH(E1523)&lt;9),AND(MONTH(F1523)&gt;=8,MONTH(F1523)&lt;9)),(NETWORKDAYS(E1523,F1523,Lister!$D$7:$D$13)-P1523)*N1523/NETWORKDAYS(Lister!$D$20,Lister!$E$20,Lister!$D$7:$D$13),IF(AND(MONTH(E1523)=7,MONTH(F1523)=8),(NETWORKDAYS(Lister!$D$20,F1523,Lister!$D$7:$D$13)-P1523)*N1523/NETWORKDAYS(Lister!$D$20,Lister!$E$20,Lister!$D$7:$D$13),IF(AND(MONTH(E1523)=7,MONTH(F1523)=7),0)))),0),"")</f>
        <v/>
      </c>
      <c r="U1523" s="78" t="str">
        <f>IF(Ansøgning!U1505="","",Ansøgning!U1505)</f>
        <v/>
      </c>
      <c r="V1523" s="119" t="str">
        <f t="shared" si="168"/>
        <v/>
      </c>
      <c r="W1523" s="120" t="str">
        <f t="shared" si="169"/>
        <v/>
      </c>
      <c r="X1523" s="42" t="str">
        <f t="shared" si="170"/>
        <v/>
      </c>
    </row>
    <row r="1524" spans="1:24" x14ac:dyDescent="0.25">
      <c r="A1524" s="13" t="str">
        <f t="shared" si="171"/>
        <v/>
      </c>
      <c r="B1524" s="75" t="str">
        <f>IF(Ansøgning!B1506="","",Ansøgning!B1506)</f>
        <v/>
      </c>
      <c r="C1524" s="75" t="str">
        <f>IF(Ansøgning!C1506="","",Ansøgning!C1506)</f>
        <v/>
      </c>
      <c r="D1524" s="75" t="str">
        <f>IF(Ansøgning!D1506="","",Ansøgning!D1506)</f>
        <v/>
      </c>
      <c r="E1524" s="76" t="str">
        <f>IF(Ansøgning!E1506="","",Ansøgning!E1506)</f>
        <v/>
      </c>
      <c r="F1524" s="76" t="str">
        <f>IF(Ansøgning!F1506="","",Ansøgning!F1506)</f>
        <v/>
      </c>
      <c r="G1524" s="33" t="str">
        <f>IF(OR(E1524="",F1524=""),"",NETWORKDAYS(E1524,F1524,Lister!$D$7:$D$13))</f>
        <v/>
      </c>
      <c r="H1524" s="76" t="str">
        <f>IF(Ansøgning!H1506="","",Ansøgning!H1506)</f>
        <v/>
      </c>
      <c r="I1524" s="32" t="str">
        <f t="shared" si="165"/>
        <v/>
      </c>
      <c r="J1524" s="77" t="str">
        <f>IF(Ansøgning!J1506="","",Ansøgning!J1506)</f>
        <v/>
      </c>
      <c r="K1524" s="77" t="str">
        <f>IF(Ansøgning!K1506="","",Ansøgning!K1506)</f>
        <v/>
      </c>
      <c r="L1524" s="46" t="str">
        <f t="shared" si="166"/>
        <v/>
      </c>
      <c r="M1524" s="78" t="str">
        <f>IF(Ansøgning!M1506="","",Ansøgning!M1506)</f>
        <v/>
      </c>
      <c r="N1524" s="31" t="str">
        <f t="shared" si="167"/>
        <v/>
      </c>
      <c r="O1524" s="78" t="str">
        <f>IF(Ansøgning!O1506="","",Ansøgning!O1506)</f>
        <v/>
      </c>
      <c r="P1524" s="78" t="str">
        <f>IF(Ansøgning!P1506="","",Ansøgning!P1506)</f>
        <v/>
      </c>
      <c r="Q1524" s="78" t="str">
        <f>IF(Ansøgning!Q1506="","",Ansøgning!Q1506)</f>
        <v/>
      </c>
      <c r="R1524" s="78" t="str">
        <f>IF(Ansøgning!R1506="","",Ansøgning!R1506)</f>
        <v/>
      </c>
      <c r="S1524" s="46" t="str">
        <f>IFERROR(MAX(IF(OR(O1524="",P1524=""),"",IF(AND(AND(MONTH(E1524)&gt;=7,MONTH(E1524)&lt;8),AND(MONTH(F1524)&gt;=7,MONTH(F1524)&lt;8)),(NETWORKDAYS(E1524,F1524,Lister!$D$7:$D$13)-O1524)*N1524/NETWORKDAYS(Lister!$D$19,Lister!$E$19,Lister!$D$7:$D$13),IF(AND(AND(MONTH(E1524)&gt;=7,MONTH(E1524)&lt;8),MONTH(F1524)&gt;7),(NETWORKDAYS(E1524,Lister!$E$19,Lister!$D$7:$D$13)-O1524)*N1524/NETWORKDAYS(Lister!$D$19,Lister!$E$19,Lister!$D$7:$D$13),IF(MONTH(E1524)&gt;7,0)))),0),"")</f>
        <v/>
      </c>
      <c r="T1524" s="46" t="str">
        <f>IFERROR(MAX(IF(OR(O1524="",P1524=""),"",IF(AND(AND(MONTH(E1524)&gt;=8,MONTH(E1524)&lt;9),AND(MONTH(F1524)&gt;=8,MONTH(F1524)&lt;9)),(NETWORKDAYS(E1524,F1524,Lister!$D$7:$D$13)-P1524)*N1524/NETWORKDAYS(Lister!$D$20,Lister!$E$20,Lister!$D$7:$D$13),IF(AND(MONTH(E1524)=7,MONTH(F1524)=8),(NETWORKDAYS(Lister!$D$20,F1524,Lister!$D$7:$D$13)-P1524)*N1524/NETWORKDAYS(Lister!$D$20,Lister!$E$20,Lister!$D$7:$D$13),IF(AND(MONTH(E1524)=7,MONTH(F1524)=7),0)))),0),"")</f>
        <v/>
      </c>
      <c r="U1524" s="78" t="str">
        <f>IF(Ansøgning!U1506="","",Ansøgning!U1506)</f>
        <v/>
      </c>
      <c r="V1524" s="119" t="str">
        <f t="shared" si="168"/>
        <v/>
      </c>
      <c r="W1524" s="120" t="str">
        <f t="shared" si="169"/>
        <v/>
      </c>
      <c r="X1524" s="42" t="str">
        <f t="shared" si="170"/>
        <v/>
      </c>
    </row>
    <row r="1525" spans="1:24" x14ac:dyDescent="0.25">
      <c r="A1525" s="13" t="str">
        <f t="shared" si="171"/>
        <v/>
      </c>
      <c r="B1525" s="75" t="str">
        <f>IF(Ansøgning!B1507="","",Ansøgning!B1507)</f>
        <v/>
      </c>
      <c r="C1525" s="75" t="str">
        <f>IF(Ansøgning!C1507="","",Ansøgning!C1507)</f>
        <v/>
      </c>
      <c r="D1525" s="75" t="str">
        <f>IF(Ansøgning!D1507="","",Ansøgning!D1507)</f>
        <v/>
      </c>
      <c r="E1525" s="76" t="str">
        <f>IF(Ansøgning!E1507="","",Ansøgning!E1507)</f>
        <v/>
      </c>
      <c r="F1525" s="76" t="str">
        <f>IF(Ansøgning!F1507="","",Ansøgning!F1507)</f>
        <v/>
      </c>
      <c r="G1525" s="33" t="str">
        <f>IF(OR(E1525="",F1525=""),"",NETWORKDAYS(E1525,F1525,Lister!$D$7:$D$13))</f>
        <v/>
      </c>
      <c r="H1525" s="76" t="str">
        <f>IF(Ansøgning!H1507="","",Ansøgning!H1507)</f>
        <v/>
      </c>
      <c r="I1525" s="32" t="str">
        <f t="shared" si="165"/>
        <v/>
      </c>
      <c r="J1525" s="77" t="str">
        <f>IF(Ansøgning!J1507="","",Ansøgning!J1507)</f>
        <v/>
      </c>
      <c r="K1525" s="77" t="str">
        <f>IF(Ansøgning!K1507="","",Ansøgning!K1507)</f>
        <v/>
      </c>
      <c r="L1525" s="46" t="str">
        <f t="shared" si="166"/>
        <v/>
      </c>
      <c r="M1525" s="78" t="str">
        <f>IF(Ansøgning!M1507="","",Ansøgning!M1507)</f>
        <v/>
      </c>
      <c r="N1525" s="31" t="str">
        <f t="shared" si="167"/>
        <v/>
      </c>
      <c r="O1525" s="78" t="str">
        <f>IF(Ansøgning!O1507="","",Ansøgning!O1507)</f>
        <v/>
      </c>
      <c r="P1525" s="78" t="str">
        <f>IF(Ansøgning!P1507="","",Ansøgning!P1507)</f>
        <v/>
      </c>
      <c r="Q1525" s="78" t="str">
        <f>IF(Ansøgning!Q1507="","",Ansøgning!Q1507)</f>
        <v/>
      </c>
      <c r="R1525" s="78" t="str">
        <f>IF(Ansøgning!R1507="","",Ansøgning!R1507)</f>
        <v/>
      </c>
      <c r="S1525" s="46" t="str">
        <f>IFERROR(MAX(IF(OR(O1525="",P1525=""),"",IF(AND(AND(MONTH(E1525)&gt;=7,MONTH(E1525)&lt;8),AND(MONTH(F1525)&gt;=7,MONTH(F1525)&lt;8)),(NETWORKDAYS(E1525,F1525,Lister!$D$7:$D$13)-O1525)*N1525/NETWORKDAYS(Lister!$D$19,Lister!$E$19,Lister!$D$7:$D$13),IF(AND(AND(MONTH(E1525)&gt;=7,MONTH(E1525)&lt;8),MONTH(F1525)&gt;7),(NETWORKDAYS(E1525,Lister!$E$19,Lister!$D$7:$D$13)-O1525)*N1525/NETWORKDAYS(Lister!$D$19,Lister!$E$19,Lister!$D$7:$D$13),IF(MONTH(E1525)&gt;7,0)))),0),"")</f>
        <v/>
      </c>
      <c r="T1525" s="46" t="str">
        <f>IFERROR(MAX(IF(OR(O1525="",P1525=""),"",IF(AND(AND(MONTH(E1525)&gt;=8,MONTH(E1525)&lt;9),AND(MONTH(F1525)&gt;=8,MONTH(F1525)&lt;9)),(NETWORKDAYS(E1525,F1525,Lister!$D$7:$D$13)-P1525)*N1525/NETWORKDAYS(Lister!$D$20,Lister!$E$20,Lister!$D$7:$D$13),IF(AND(MONTH(E1525)=7,MONTH(F1525)=8),(NETWORKDAYS(Lister!$D$20,F1525,Lister!$D$7:$D$13)-P1525)*N1525/NETWORKDAYS(Lister!$D$20,Lister!$E$20,Lister!$D$7:$D$13),IF(AND(MONTH(E1525)=7,MONTH(F1525)=7),0)))),0),"")</f>
        <v/>
      </c>
      <c r="U1525" s="78" t="str">
        <f>IF(Ansøgning!U1507="","",Ansøgning!U1507)</f>
        <v/>
      </c>
      <c r="V1525" s="119" t="str">
        <f t="shared" si="168"/>
        <v/>
      </c>
      <c r="W1525" s="120" t="str">
        <f t="shared" si="169"/>
        <v/>
      </c>
      <c r="X1525" s="42" t="str">
        <f t="shared" si="170"/>
        <v/>
      </c>
    </row>
    <row r="1526" spans="1:24" x14ac:dyDescent="0.25">
      <c r="A1526" s="13" t="str">
        <f t="shared" si="171"/>
        <v/>
      </c>
      <c r="B1526" s="75" t="str">
        <f>IF(Ansøgning!B1508="","",Ansøgning!B1508)</f>
        <v/>
      </c>
      <c r="C1526" s="75" t="str">
        <f>IF(Ansøgning!C1508="","",Ansøgning!C1508)</f>
        <v/>
      </c>
      <c r="D1526" s="75" t="str">
        <f>IF(Ansøgning!D1508="","",Ansøgning!D1508)</f>
        <v/>
      </c>
      <c r="E1526" s="76" t="str">
        <f>IF(Ansøgning!E1508="","",Ansøgning!E1508)</f>
        <v/>
      </c>
      <c r="F1526" s="76" t="str">
        <f>IF(Ansøgning!F1508="","",Ansøgning!F1508)</f>
        <v/>
      </c>
      <c r="G1526" s="33" t="str">
        <f>IF(OR(E1526="",F1526=""),"",NETWORKDAYS(E1526,F1526,Lister!$D$7:$D$13))</f>
        <v/>
      </c>
      <c r="H1526" s="76" t="str">
        <f>IF(Ansøgning!H1508="","",Ansøgning!H1508)</f>
        <v/>
      </c>
      <c r="I1526" s="32" t="str">
        <f t="shared" si="165"/>
        <v/>
      </c>
      <c r="J1526" s="77" t="str">
        <f>IF(Ansøgning!J1508="","",Ansøgning!J1508)</f>
        <v/>
      </c>
      <c r="K1526" s="77" t="str">
        <f>IF(Ansøgning!K1508="","",Ansøgning!K1508)</f>
        <v/>
      </c>
      <c r="L1526" s="46" t="str">
        <f t="shared" si="166"/>
        <v/>
      </c>
      <c r="M1526" s="78" t="str">
        <f>IF(Ansøgning!M1508="","",Ansøgning!M1508)</f>
        <v/>
      </c>
      <c r="N1526" s="31" t="str">
        <f t="shared" si="167"/>
        <v/>
      </c>
      <c r="O1526" s="78" t="str">
        <f>IF(Ansøgning!O1508="","",Ansøgning!O1508)</f>
        <v/>
      </c>
      <c r="P1526" s="78" t="str">
        <f>IF(Ansøgning!P1508="","",Ansøgning!P1508)</f>
        <v/>
      </c>
      <c r="Q1526" s="78" t="str">
        <f>IF(Ansøgning!Q1508="","",Ansøgning!Q1508)</f>
        <v/>
      </c>
      <c r="R1526" s="78" t="str">
        <f>IF(Ansøgning!R1508="","",Ansøgning!R1508)</f>
        <v/>
      </c>
      <c r="S1526" s="46" t="str">
        <f>IFERROR(MAX(IF(OR(O1526="",P1526=""),"",IF(AND(AND(MONTH(E1526)&gt;=7,MONTH(E1526)&lt;8),AND(MONTH(F1526)&gt;=7,MONTH(F1526)&lt;8)),(NETWORKDAYS(E1526,F1526,Lister!$D$7:$D$13)-O1526)*N1526/NETWORKDAYS(Lister!$D$19,Lister!$E$19,Lister!$D$7:$D$13),IF(AND(AND(MONTH(E1526)&gt;=7,MONTH(E1526)&lt;8),MONTH(F1526)&gt;7),(NETWORKDAYS(E1526,Lister!$E$19,Lister!$D$7:$D$13)-O1526)*N1526/NETWORKDAYS(Lister!$D$19,Lister!$E$19,Lister!$D$7:$D$13),IF(MONTH(E1526)&gt;7,0)))),0),"")</f>
        <v/>
      </c>
      <c r="T1526" s="46" t="str">
        <f>IFERROR(MAX(IF(OR(O1526="",P1526=""),"",IF(AND(AND(MONTH(E1526)&gt;=8,MONTH(E1526)&lt;9),AND(MONTH(F1526)&gt;=8,MONTH(F1526)&lt;9)),(NETWORKDAYS(E1526,F1526,Lister!$D$7:$D$13)-P1526)*N1526/NETWORKDAYS(Lister!$D$20,Lister!$E$20,Lister!$D$7:$D$13),IF(AND(MONTH(E1526)=7,MONTH(F1526)=8),(NETWORKDAYS(Lister!$D$20,F1526,Lister!$D$7:$D$13)-P1526)*N1526/NETWORKDAYS(Lister!$D$20,Lister!$E$20,Lister!$D$7:$D$13),IF(AND(MONTH(E1526)=7,MONTH(F1526)=7),0)))),0),"")</f>
        <v/>
      </c>
      <c r="U1526" s="78" t="str">
        <f>IF(Ansøgning!U1508="","",Ansøgning!U1508)</f>
        <v/>
      </c>
      <c r="V1526" s="119" t="str">
        <f t="shared" si="168"/>
        <v/>
      </c>
      <c r="W1526" s="120" t="str">
        <f t="shared" si="169"/>
        <v/>
      </c>
      <c r="X1526" s="42" t="str">
        <f t="shared" si="170"/>
        <v/>
      </c>
    </row>
    <row r="1527" spans="1:24" x14ac:dyDescent="0.25">
      <c r="A1527" s="13" t="str">
        <f t="shared" si="171"/>
        <v/>
      </c>
      <c r="B1527" s="75" t="str">
        <f>IF(Ansøgning!B1509="","",Ansøgning!B1509)</f>
        <v/>
      </c>
      <c r="C1527" s="75" t="str">
        <f>IF(Ansøgning!C1509="","",Ansøgning!C1509)</f>
        <v/>
      </c>
      <c r="D1527" s="75" t="str">
        <f>IF(Ansøgning!D1509="","",Ansøgning!D1509)</f>
        <v/>
      </c>
      <c r="E1527" s="76" t="str">
        <f>IF(Ansøgning!E1509="","",Ansøgning!E1509)</f>
        <v/>
      </c>
      <c r="F1527" s="76" t="str">
        <f>IF(Ansøgning!F1509="","",Ansøgning!F1509)</f>
        <v/>
      </c>
      <c r="G1527" s="33" t="str">
        <f>IF(OR(E1527="",F1527=""),"",NETWORKDAYS(E1527,F1527,Lister!$D$7:$D$13))</f>
        <v/>
      </c>
      <c r="H1527" s="76" t="str">
        <f>IF(Ansøgning!H1509="","",Ansøgning!H1509)</f>
        <v/>
      </c>
      <c r="I1527" s="32" t="str">
        <f t="shared" si="165"/>
        <v/>
      </c>
      <c r="J1527" s="77" t="str">
        <f>IF(Ansøgning!J1509="","",Ansøgning!J1509)</f>
        <v/>
      </c>
      <c r="K1527" s="77" t="str">
        <f>IF(Ansøgning!K1509="","",Ansøgning!K1509)</f>
        <v/>
      </c>
      <c r="L1527" s="46" t="str">
        <f t="shared" si="166"/>
        <v/>
      </c>
      <c r="M1527" s="78" t="str">
        <f>IF(Ansøgning!M1509="","",Ansøgning!M1509)</f>
        <v/>
      </c>
      <c r="N1527" s="31" t="str">
        <f t="shared" si="167"/>
        <v/>
      </c>
      <c r="O1527" s="78" t="str">
        <f>IF(Ansøgning!O1509="","",Ansøgning!O1509)</f>
        <v/>
      </c>
      <c r="P1527" s="78" t="str">
        <f>IF(Ansøgning!P1509="","",Ansøgning!P1509)</f>
        <v/>
      </c>
      <c r="Q1527" s="78" t="str">
        <f>IF(Ansøgning!Q1509="","",Ansøgning!Q1509)</f>
        <v/>
      </c>
      <c r="R1527" s="78" t="str">
        <f>IF(Ansøgning!R1509="","",Ansøgning!R1509)</f>
        <v/>
      </c>
      <c r="S1527" s="46" t="str">
        <f>IFERROR(MAX(IF(OR(O1527="",P1527=""),"",IF(AND(AND(MONTH(E1527)&gt;=7,MONTH(E1527)&lt;8),AND(MONTH(F1527)&gt;=7,MONTH(F1527)&lt;8)),(NETWORKDAYS(E1527,F1527,Lister!$D$7:$D$13)-O1527)*N1527/NETWORKDAYS(Lister!$D$19,Lister!$E$19,Lister!$D$7:$D$13),IF(AND(AND(MONTH(E1527)&gt;=7,MONTH(E1527)&lt;8),MONTH(F1527)&gt;7),(NETWORKDAYS(E1527,Lister!$E$19,Lister!$D$7:$D$13)-O1527)*N1527/NETWORKDAYS(Lister!$D$19,Lister!$E$19,Lister!$D$7:$D$13),IF(MONTH(E1527)&gt;7,0)))),0),"")</f>
        <v/>
      </c>
      <c r="T1527" s="46" t="str">
        <f>IFERROR(MAX(IF(OR(O1527="",P1527=""),"",IF(AND(AND(MONTH(E1527)&gt;=8,MONTH(E1527)&lt;9),AND(MONTH(F1527)&gt;=8,MONTH(F1527)&lt;9)),(NETWORKDAYS(E1527,F1527,Lister!$D$7:$D$13)-P1527)*N1527/NETWORKDAYS(Lister!$D$20,Lister!$E$20,Lister!$D$7:$D$13),IF(AND(MONTH(E1527)=7,MONTH(F1527)=8),(NETWORKDAYS(Lister!$D$20,F1527,Lister!$D$7:$D$13)-P1527)*N1527/NETWORKDAYS(Lister!$D$20,Lister!$E$20,Lister!$D$7:$D$13),IF(AND(MONTH(E1527)=7,MONTH(F1527)=7),0)))),0),"")</f>
        <v/>
      </c>
      <c r="U1527" s="78" t="str">
        <f>IF(Ansøgning!U1509="","",Ansøgning!U1509)</f>
        <v/>
      </c>
      <c r="V1527" s="119" t="str">
        <f t="shared" si="168"/>
        <v/>
      </c>
      <c r="W1527" s="120" t="str">
        <f t="shared" si="169"/>
        <v/>
      </c>
      <c r="X1527" s="42" t="str">
        <f t="shared" si="170"/>
        <v/>
      </c>
    </row>
    <row r="1528" spans="1:24" x14ac:dyDescent="0.25">
      <c r="A1528" s="13" t="str">
        <f t="shared" si="171"/>
        <v/>
      </c>
      <c r="B1528" s="75" t="str">
        <f>IF(Ansøgning!B1510="","",Ansøgning!B1510)</f>
        <v/>
      </c>
      <c r="C1528" s="75" t="str">
        <f>IF(Ansøgning!C1510="","",Ansøgning!C1510)</f>
        <v/>
      </c>
      <c r="D1528" s="75" t="str">
        <f>IF(Ansøgning!D1510="","",Ansøgning!D1510)</f>
        <v/>
      </c>
      <c r="E1528" s="76" t="str">
        <f>IF(Ansøgning!E1510="","",Ansøgning!E1510)</f>
        <v/>
      </c>
      <c r="F1528" s="76" t="str">
        <f>IF(Ansøgning!F1510="","",Ansøgning!F1510)</f>
        <v/>
      </c>
      <c r="G1528" s="33" t="str">
        <f>IF(OR(E1528="",F1528=""),"",NETWORKDAYS(E1528,F1528,Lister!$D$7:$D$13))</f>
        <v/>
      </c>
      <c r="H1528" s="76" t="str">
        <f>IF(Ansøgning!H1510="","",Ansøgning!H1510)</f>
        <v/>
      </c>
      <c r="I1528" s="32" t="str">
        <f t="shared" si="165"/>
        <v/>
      </c>
      <c r="J1528" s="77" t="str">
        <f>IF(Ansøgning!J1510="","",Ansøgning!J1510)</f>
        <v/>
      </c>
      <c r="K1528" s="77" t="str">
        <f>IF(Ansøgning!K1510="","",Ansøgning!K1510)</f>
        <v/>
      </c>
      <c r="L1528" s="46" t="str">
        <f t="shared" si="166"/>
        <v/>
      </c>
      <c r="M1528" s="78" t="str">
        <f>IF(Ansøgning!M1510="","",Ansøgning!M1510)</f>
        <v/>
      </c>
      <c r="N1528" s="31" t="str">
        <f t="shared" si="167"/>
        <v/>
      </c>
      <c r="O1528" s="78" t="str">
        <f>IF(Ansøgning!O1510="","",Ansøgning!O1510)</f>
        <v/>
      </c>
      <c r="P1528" s="78" t="str">
        <f>IF(Ansøgning!P1510="","",Ansøgning!P1510)</f>
        <v/>
      </c>
      <c r="Q1528" s="78" t="str">
        <f>IF(Ansøgning!Q1510="","",Ansøgning!Q1510)</f>
        <v/>
      </c>
      <c r="R1528" s="78" t="str">
        <f>IF(Ansøgning!R1510="","",Ansøgning!R1510)</f>
        <v/>
      </c>
      <c r="S1528" s="46" t="str">
        <f>IFERROR(MAX(IF(OR(O1528="",P1528=""),"",IF(AND(AND(MONTH(E1528)&gt;=7,MONTH(E1528)&lt;8),AND(MONTH(F1528)&gt;=7,MONTH(F1528)&lt;8)),(NETWORKDAYS(E1528,F1528,Lister!$D$7:$D$13)-O1528)*N1528/NETWORKDAYS(Lister!$D$19,Lister!$E$19,Lister!$D$7:$D$13),IF(AND(AND(MONTH(E1528)&gt;=7,MONTH(E1528)&lt;8),MONTH(F1528)&gt;7),(NETWORKDAYS(E1528,Lister!$E$19,Lister!$D$7:$D$13)-O1528)*N1528/NETWORKDAYS(Lister!$D$19,Lister!$E$19,Lister!$D$7:$D$13),IF(MONTH(E1528)&gt;7,0)))),0),"")</f>
        <v/>
      </c>
      <c r="T1528" s="46" t="str">
        <f>IFERROR(MAX(IF(OR(O1528="",P1528=""),"",IF(AND(AND(MONTH(E1528)&gt;=8,MONTH(E1528)&lt;9),AND(MONTH(F1528)&gt;=8,MONTH(F1528)&lt;9)),(NETWORKDAYS(E1528,F1528,Lister!$D$7:$D$13)-P1528)*N1528/NETWORKDAYS(Lister!$D$20,Lister!$E$20,Lister!$D$7:$D$13),IF(AND(MONTH(E1528)=7,MONTH(F1528)=8),(NETWORKDAYS(Lister!$D$20,F1528,Lister!$D$7:$D$13)-P1528)*N1528/NETWORKDAYS(Lister!$D$20,Lister!$E$20,Lister!$D$7:$D$13),IF(AND(MONTH(E1528)=7,MONTH(F1528)=7),0)))),0),"")</f>
        <v/>
      </c>
      <c r="U1528" s="78" t="str">
        <f>IF(Ansøgning!U1510="","",Ansøgning!U1510)</f>
        <v/>
      </c>
      <c r="V1528" s="119" t="str">
        <f t="shared" si="168"/>
        <v/>
      </c>
      <c r="W1528" s="120" t="str">
        <f t="shared" si="169"/>
        <v/>
      </c>
      <c r="X1528" s="42" t="str">
        <f t="shared" si="170"/>
        <v/>
      </c>
    </row>
    <row r="1529" spans="1:24" x14ac:dyDescent="0.25">
      <c r="A1529" s="13" t="str">
        <f t="shared" si="171"/>
        <v/>
      </c>
      <c r="B1529" s="75" t="str">
        <f>IF(Ansøgning!B1511="","",Ansøgning!B1511)</f>
        <v/>
      </c>
      <c r="C1529" s="75" t="str">
        <f>IF(Ansøgning!C1511="","",Ansøgning!C1511)</f>
        <v/>
      </c>
      <c r="D1529" s="75" t="str">
        <f>IF(Ansøgning!D1511="","",Ansøgning!D1511)</f>
        <v/>
      </c>
      <c r="E1529" s="76" t="str">
        <f>IF(Ansøgning!E1511="","",Ansøgning!E1511)</f>
        <v/>
      </c>
      <c r="F1529" s="76" t="str">
        <f>IF(Ansøgning!F1511="","",Ansøgning!F1511)</f>
        <v/>
      </c>
      <c r="G1529" s="33" t="str">
        <f>IF(OR(E1529="",F1529=""),"",NETWORKDAYS(E1529,F1529,Lister!$D$7:$D$13))</f>
        <v/>
      </c>
      <c r="H1529" s="76" t="str">
        <f>IF(Ansøgning!H1511="","",Ansøgning!H1511)</f>
        <v/>
      </c>
      <c r="I1529" s="32" t="str">
        <f t="shared" si="165"/>
        <v/>
      </c>
      <c r="J1529" s="77" t="str">
        <f>IF(Ansøgning!J1511="","",Ansøgning!J1511)</f>
        <v/>
      </c>
      <c r="K1529" s="77" t="str">
        <f>IF(Ansøgning!K1511="","",Ansøgning!K1511)</f>
        <v/>
      </c>
      <c r="L1529" s="46" t="str">
        <f t="shared" si="166"/>
        <v/>
      </c>
      <c r="M1529" s="78" t="str">
        <f>IF(Ansøgning!M1511="","",Ansøgning!M1511)</f>
        <v/>
      </c>
      <c r="N1529" s="31" t="str">
        <f t="shared" si="167"/>
        <v/>
      </c>
      <c r="O1529" s="78" t="str">
        <f>IF(Ansøgning!O1511="","",Ansøgning!O1511)</f>
        <v/>
      </c>
      <c r="P1529" s="78" t="str">
        <f>IF(Ansøgning!P1511="","",Ansøgning!P1511)</f>
        <v/>
      </c>
      <c r="Q1529" s="78" t="str">
        <f>IF(Ansøgning!Q1511="","",Ansøgning!Q1511)</f>
        <v/>
      </c>
      <c r="R1529" s="78" t="str">
        <f>IF(Ansøgning!R1511="","",Ansøgning!R1511)</f>
        <v/>
      </c>
      <c r="S1529" s="46" t="str">
        <f>IFERROR(MAX(IF(OR(O1529="",P1529=""),"",IF(AND(AND(MONTH(E1529)&gt;=7,MONTH(E1529)&lt;8),AND(MONTH(F1529)&gt;=7,MONTH(F1529)&lt;8)),(NETWORKDAYS(E1529,F1529,Lister!$D$7:$D$13)-O1529)*N1529/NETWORKDAYS(Lister!$D$19,Lister!$E$19,Lister!$D$7:$D$13),IF(AND(AND(MONTH(E1529)&gt;=7,MONTH(E1529)&lt;8),MONTH(F1529)&gt;7),(NETWORKDAYS(E1529,Lister!$E$19,Lister!$D$7:$D$13)-O1529)*N1529/NETWORKDAYS(Lister!$D$19,Lister!$E$19,Lister!$D$7:$D$13),IF(MONTH(E1529)&gt;7,0)))),0),"")</f>
        <v/>
      </c>
      <c r="T1529" s="46" t="str">
        <f>IFERROR(MAX(IF(OR(O1529="",P1529=""),"",IF(AND(AND(MONTH(E1529)&gt;=8,MONTH(E1529)&lt;9),AND(MONTH(F1529)&gt;=8,MONTH(F1529)&lt;9)),(NETWORKDAYS(E1529,F1529,Lister!$D$7:$D$13)-P1529)*N1529/NETWORKDAYS(Lister!$D$20,Lister!$E$20,Lister!$D$7:$D$13),IF(AND(MONTH(E1529)=7,MONTH(F1529)=8),(NETWORKDAYS(Lister!$D$20,F1529,Lister!$D$7:$D$13)-P1529)*N1529/NETWORKDAYS(Lister!$D$20,Lister!$E$20,Lister!$D$7:$D$13),IF(AND(MONTH(E1529)=7,MONTH(F1529)=7),0)))),0),"")</f>
        <v/>
      </c>
      <c r="U1529" s="78" t="str">
        <f>IF(Ansøgning!U1511="","",Ansøgning!U1511)</f>
        <v/>
      </c>
      <c r="V1529" s="119" t="str">
        <f t="shared" si="168"/>
        <v/>
      </c>
      <c r="W1529" s="120" t="str">
        <f t="shared" si="169"/>
        <v/>
      </c>
      <c r="X1529" s="42" t="str">
        <f t="shared" si="170"/>
        <v/>
      </c>
    </row>
    <row r="1530" spans="1:24" x14ac:dyDescent="0.25">
      <c r="A1530" s="13" t="str">
        <f t="shared" si="171"/>
        <v/>
      </c>
      <c r="B1530" s="75" t="str">
        <f>IF(Ansøgning!B1512="","",Ansøgning!B1512)</f>
        <v/>
      </c>
      <c r="C1530" s="75" t="str">
        <f>IF(Ansøgning!C1512="","",Ansøgning!C1512)</f>
        <v/>
      </c>
      <c r="D1530" s="75" t="str">
        <f>IF(Ansøgning!D1512="","",Ansøgning!D1512)</f>
        <v/>
      </c>
      <c r="E1530" s="76" t="str">
        <f>IF(Ansøgning!E1512="","",Ansøgning!E1512)</f>
        <v/>
      </c>
      <c r="F1530" s="76" t="str">
        <f>IF(Ansøgning!F1512="","",Ansøgning!F1512)</f>
        <v/>
      </c>
      <c r="G1530" s="33" t="str">
        <f>IF(OR(E1530="",F1530=""),"",NETWORKDAYS(E1530,F1530,Lister!$D$7:$D$13))</f>
        <v/>
      </c>
      <c r="H1530" s="76" t="str">
        <f>IF(Ansøgning!H1512="","",Ansøgning!H1512)</f>
        <v/>
      </c>
      <c r="I1530" s="32" t="str">
        <f t="shared" si="165"/>
        <v/>
      </c>
      <c r="J1530" s="77" t="str">
        <f>IF(Ansøgning!J1512="","",Ansøgning!J1512)</f>
        <v/>
      </c>
      <c r="K1530" s="77" t="str">
        <f>IF(Ansøgning!K1512="","",Ansøgning!K1512)</f>
        <v/>
      </c>
      <c r="L1530" s="46" t="str">
        <f t="shared" si="166"/>
        <v/>
      </c>
      <c r="M1530" s="78" t="str">
        <f>IF(Ansøgning!M1512="","",Ansøgning!M1512)</f>
        <v/>
      </c>
      <c r="N1530" s="31" t="str">
        <f t="shared" si="167"/>
        <v/>
      </c>
      <c r="O1530" s="78" t="str">
        <f>IF(Ansøgning!O1512="","",Ansøgning!O1512)</f>
        <v/>
      </c>
      <c r="P1530" s="78" t="str">
        <f>IF(Ansøgning!P1512="","",Ansøgning!P1512)</f>
        <v/>
      </c>
      <c r="Q1530" s="78" t="str">
        <f>IF(Ansøgning!Q1512="","",Ansøgning!Q1512)</f>
        <v/>
      </c>
      <c r="R1530" s="78" t="str">
        <f>IF(Ansøgning!R1512="","",Ansøgning!R1512)</f>
        <v/>
      </c>
      <c r="S1530" s="46" t="str">
        <f>IFERROR(MAX(IF(OR(O1530="",P1530=""),"",IF(AND(AND(MONTH(E1530)&gt;=7,MONTH(E1530)&lt;8),AND(MONTH(F1530)&gt;=7,MONTH(F1530)&lt;8)),(NETWORKDAYS(E1530,F1530,Lister!$D$7:$D$13)-O1530)*N1530/NETWORKDAYS(Lister!$D$19,Lister!$E$19,Lister!$D$7:$D$13),IF(AND(AND(MONTH(E1530)&gt;=7,MONTH(E1530)&lt;8),MONTH(F1530)&gt;7),(NETWORKDAYS(E1530,Lister!$E$19,Lister!$D$7:$D$13)-O1530)*N1530/NETWORKDAYS(Lister!$D$19,Lister!$E$19,Lister!$D$7:$D$13),IF(MONTH(E1530)&gt;7,0)))),0),"")</f>
        <v/>
      </c>
      <c r="T1530" s="46" t="str">
        <f>IFERROR(MAX(IF(OR(O1530="",P1530=""),"",IF(AND(AND(MONTH(E1530)&gt;=8,MONTH(E1530)&lt;9),AND(MONTH(F1530)&gt;=8,MONTH(F1530)&lt;9)),(NETWORKDAYS(E1530,F1530,Lister!$D$7:$D$13)-P1530)*N1530/NETWORKDAYS(Lister!$D$20,Lister!$E$20,Lister!$D$7:$D$13),IF(AND(MONTH(E1530)=7,MONTH(F1530)=8),(NETWORKDAYS(Lister!$D$20,F1530,Lister!$D$7:$D$13)-P1530)*N1530/NETWORKDAYS(Lister!$D$20,Lister!$E$20,Lister!$D$7:$D$13),IF(AND(MONTH(E1530)=7,MONTH(F1530)=7),0)))),0),"")</f>
        <v/>
      </c>
      <c r="U1530" s="78" t="str">
        <f>IF(Ansøgning!U1512="","",Ansøgning!U1512)</f>
        <v/>
      </c>
      <c r="V1530" s="119" t="str">
        <f t="shared" si="168"/>
        <v/>
      </c>
      <c r="W1530" s="120" t="str">
        <f t="shared" si="169"/>
        <v/>
      </c>
      <c r="X1530" s="42" t="str">
        <f t="shared" si="170"/>
        <v/>
      </c>
    </row>
    <row r="1531" spans="1:24" x14ac:dyDescent="0.25">
      <c r="A1531" s="13" t="str">
        <f t="shared" si="171"/>
        <v/>
      </c>
      <c r="B1531" s="75" t="str">
        <f>IF(Ansøgning!B1513="","",Ansøgning!B1513)</f>
        <v/>
      </c>
      <c r="C1531" s="75" t="str">
        <f>IF(Ansøgning!C1513="","",Ansøgning!C1513)</f>
        <v/>
      </c>
      <c r="D1531" s="75" t="str">
        <f>IF(Ansøgning!D1513="","",Ansøgning!D1513)</f>
        <v/>
      </c>
      <c r="E1531" s="76" t="str">
        <f>IF(Ansøgning!E1513="","",Ansøgning!E1513)</f>
        <v/>
      </c>
      <c r="F1531" s="76" t="str">
        <f>IF(Ansøgning!F1513="","",Ansøgning!F1513)</f>
        <v/>
      </c>
      <c r="G1531" s="33" t="str">
        <f>IF(OR(E1531="",F1531=""),"",NETWORKDAYS(E1531,F1531,Lister!$D$7:$D$13))</f>
        <v/>
      </c>
      <c r="H1531" s="76" t="str">
        <f>IF(Ansøgning!H1513="","",Ansøgning!H1513)</f>
        <v/>
      </c>
      <c r="I1531" s="32" t="str">
        <f t="shared" si="165"/>
        <v/>
      </c>
      <c r="J1531" s="77" t="str">
        <f>IF(Ansøgning!J1513="","",Ansøgning!J1513)</f>
        <v/>
      </c>
      <c r="K1531" s="77" t="str">
        <f>IF(Ansøgning!K1513="","",Ansøgning!K1513)</f>
        <v/>
      </c>
      <c r="L1531" s="46" t="str">
        <f t="shared" si="166"/>
        <v/>
      </c>
      <c r="M1531" s="78" t="str">
        <f>IF(Ansøgning!M1513="","",Ansøgning!M1513)</f>
        <v/>
      </c>
      <c r="N1531" s="31" t="str">
        <f t="shared" si="167"/>
        <v/>
      </c>
      <c r="O1531" s="78" t="str">
        <f>IF(Ansøgning!O1513="","",Ansøgning!O1513)</f>
        <v/>
      </c>
      <c r="P1531" s="78" t="str">
        <f>IF(Ansøgning!P1513="","",Ansøgning!P1513)</f>
        <v/>
      </c>
      <c r="Q1531" s="78" t="str">
        <f>IF(Ansøgning!Q1513="","",Ansøgning!Q1513)</f>
        <v/>
      </c>
      <c r="R1531" s="78" t="str">
        <f>IF(Ansøgning!R1513="","",Ansøgning!R1513)</f>
        <v/>
      </c>
      <c r="S1531" s="46" t="str">
        <f>IFERROR(MAX(IF(OR(O1531="",P1531=""),"",IF(AND(AND(MONTH(E1531)&gt;=7,MONTH(E1531)&lt;8),AND(MONTH(F1531)&gt;=7,MONTH(F1531)&lt;8)),(NETWORKDAYS(E1531,F1531,Lister!$D$7:$D$13)-O1531)*N1531/NETWORKDAYS(Lister!$D$19,Lister!$E$19,Lister!$D$7:$D$13),IF(AND(AND(MONTH(E1531)&gt;=7,MONTH(E1531)&lt;8),MONTH(F1531)&gt;7),(NETWORKDAYS(E1531,Lister!$E$19,Lister!$D$7:$D$13)-O1531)*N1531/NETWORKDAYS(Lister!$D$19,Lister!$E$19,Lister!$D$7:$D$13),IF(MONTH(E1531)&gt;7,0)))),0),"")</f>
        <v/>
      </c>
      <c r="T1531" s="46" t="str">
        <f>IFERROR(MAX(IF(OR(O1531="",P1531=""),"",IF(AND(AND(MONTH(E1531)&gt;=8,MONTH(E1531)&lt;9),AND(MONTH(F1531)&gt;=8,MONTH(F1531)&lt;9)),(NETWORKDAYS(E1531,F1531,Lister!$D$7:$D$13)-P1531)*N1531/NETWORKDAYS(Lister!$D$20,Lister!$E$20,Lister!$D$7:$D$13),IF(AND(MONTH(E1531)=7,MONTH(F1531)=8),(NETWORKDAYS(Lister!$D$20,F1531,Lister!$D$7:$D$13)-P1531)*N1531/NETWORKDAYS(Lister!$D$20,Lister!$E$20,Lister!$D$7:$D$13),IF(AND(MONTH(E1531)=7,MONTH(F1531)=7),0)))),0),"")</f>
        <v/>
      </c>
      <c r="U1531" s="78" t="str">
        <f>IF(Ansøgning!U1513="","",Ansøgning!U1513)</f>
        <v/>
      </c>
      <c r="V1531" s="119" t="str">
        <f t="shared" si="168"/>
        <v/>
      </c>
      <c r="W1531" s="120" t="str">
        <f t="shared" si="169"/>
        <v/>
      </c>
      <c r="X1531" s="42" t="str">
        <f t="shared" si="170"/>
        <v/>
      </c>
    </row>
    <row r="1532" spans="1:24" x14ac:dyDescent="0.25">
      <c r="A1532" s="13" t="str">
        <f t="shared" si="171"/>
        <v/>
      </c>
      <c r="B1532" s="75" t="str">
        <f>IF(Ansøgning!B1514="","",Ansøgning!B1514)</f>
        <v/>
      </c>
      <c r="C1532" s="75" t="str">
        <f>IF(Ansøgning!C1514="","",Ansøgning!C1514)</f>
        <v/>
      </c>
      <c r="D1532" s="75" t="str">
        <f>IF(Ansøgning!D1514="","",Ansøgning!D1514)</f>
        <v/>
      </c>
      <c r="E1532" s="76" t="str">
        <f>IF(Ansøgning!E1514="","",Ansøgning!E1514)</f>
        <v/>
      </c>
      <c r="F1532" s="76" t="str">
        <f>IF(Ansøgning!F1514="","",Ansøgning!F1514)</f>
        <v/>
      </c>
      <c r="G1532" s="33" t="str">
        <f>IF(OR(E1532="",F1532=""),"",NETWORKDAYS(E1532,F1532,Lister!$D$7:$D$13))</f>
        <v/>
      </c>
      <c r="H1532" s="76" t="str">
        <f>IF(Ansøgning!H1514="","",Ansøgning!H1514)</f>
        <v/>
      </c>
      <c r="I1532" s="32" t="str">
        <f t="shared" si="165"/>
        <v/>
      </c>
      <c r="J1532" s="77" t="str">
        <f>IF(Ansøgning!J1514="","",Ansøgning!J1514)</f>
        <v/>
      </c>
      <c r="K1532" s="77" t="str">
        <f>IF(Ansøgning!K1514="","",Ansøgning!K1514)</f>
        <v/>
      </c>
      <c r="L1532" s="46" t="str">
        <f t="shared" si="166"/>
        <v/>
      </c>
      <c r="M1532" s="78" t="str">
        <f>IF(Ansøgning!M1514="","",Ansøgning!M1514)</f>
        <v/>
      </c>
      <c r="N1532" s="31" t="str">
        <f t="shared" si="167"/>
        <v/>
      </c>
      <c r="O1532" s="78" t="str">
        <f>IF(Ansøgning!O1514="","",Ansøgning!O1514)</f>
        <v/>
      </c>
      <c r="P1532" s="78" t="str">
        <f>IF(Ansøgning!P1514="","",Ansøgning!P1514)</f>
        <v/>
      </c>
      <c r="Q1532" s="78" t="str">
        <f>IF(Ansøgning!Q1514="","",Ansøgning!Q1514)</f>
        <v/>
      </c>
      <c r="R1532" s="78" t="str">
        <f>IF(Ansøgning!R1514="","",Ansøgning!R1514)</f>
        <v/>
      </c>
      <c r="S1532" s="46" t="str">
        <f>IFERROR(MAX(IF(OR(O1532="",P1532=""),"",IF(AND(AND(MONTH(E1532)&gt;=7,MONTH(E1532)&lt;8),AND(MONTH(F1532)&gt;=7,MONTH(F1532)&lt;8)),(NETWORKDAYS(E1532,F1532,Lister!$D$7:$D$13)-O1532)*N1532/NETWORKDAYS(Lister!$D$19,Lister!$E$19,Lister!$D$7:$D$13),IF(AND(AND(MONTH(E1532)&gt;=7,MONTH(E1532)&lt;8),MONTH(F1532)&gt;7),(NETWORKDAYS(E1532,Lister!$E$19,Lister!$D$7:$D$13)-O1532)*N1532/NETWORKDAYS(Lister!$D$19,Lister!$E$19,Lister!$D$7:$D$13),IF(MONTH(E1532)&gt;7,0)))),0),"")</f>
        <v/>
      </c>
      <c r="T1532" s="46" t="str">
        <f>IFERROR(MAX(IF(OR(O1532="",P1532=""),"",IF(AND(AND(MONTH(E1532)&gt;=8,MONTH(E1532)&lt;9),AND(MONTH(F1532)&gt;=8,MONTH(F1532)&lt;9)),(NETWORKDAYS(E1532,F1532,Lister!$D$7:$D$13)-P1532)*N1532/NETWORKDAYS(Lister!$D$20,Lister!$E$20,Lister!$D$7:$D$13),IF(AND(MONTH(E1532)=7,MONTH(F1532)=8),(NETWORKDAYS(Lister!$D$20,F1532,Lister!$D$7:$D$13)-P1532)*N1532/NETWORKDAYS(Lister!$D$20,Lister!$E$20,Lister!$D$7:$D$13),IF(AND(MONTH(E1532)=7,MONTH(F1532)=7),0)))),0),"")</f>
        <v/>
      </c>
      <c r="U1532" s="78" t="str">
        <f>IF(Ansøgning!U1514="","",Ansøgning!U1514)</f>
        <v/>
      </c>
      <c r="V1532" s="119" t="str">
        <f t="shared" si="168"/>
        <v/>
      </c>
      <c r="W1532" s="120" t="str">
        <f t="shared" si="169"/>
        <v/>
      </c>
      <c r="X1532" s="42" t="str">
        <f t="shared" si="170"/>
        <v/>
      </c>
    </row>
    <row r="1533" spans="1:24" x14ac:dyDescent="0.25">
      <c r="A1533" s="13" t="str">
        <f t="shared" si="171"/>
        <v/>
      </c>
      <c r="B1533" s="75" t="str">
        <f>IF(Ansøgning!B1515="","",Ansøgning!B1515)</f>
        <v/>
      </c>
      <c r="C1533" s="75" t="str">
        <f>IF(Ansøgning!C1515="","",Ansøgning!C1515)</f>
        <v/>
      </c>
      <c r="D1533" s="75" t="str">
        <f>IF(Ansøgning!D1515="","",Ansøgning!D1515)</f>
        <v/>
      </c>
      <c r="E1533" s="76" t="str">
        <f>IF(Ansøgning!E1515="","",Ansøgning!E1515)</f>
        <v/>
      </c>
      <c r="F1533" s="76" t="str">
        <f>IF(Ansøgning!F1515="","",Ansøgning!F1515)</f>
        <v/>
      </c>
      <c r="G1533" s="33" t="str">
        <f>IF(OR(E1533="",F1533=""),"",NETWORKDAYS(E1533,F1533,Lister!$D$7:$D$13))</f>
        <v/>
      </c>
      <c r="H1533" s="76" t="str">
        <f>IF(Ansøgning!H1515="","",Ansøgning!H1515)</f>
        <v/>
      </c>
      <c r="I1533" s="32" t="str">
        <f t="shared" si="165"/>
        <v/>
      </c>
      <c r="J1533" s="77" t="str">
        <f>IF(Ansøgning!J1515="","",Ansøgning!J1515)</f>
        <v/>
      </c>
      <c r="K1533" s="77" t="str">
        <f>IF(Ansøgning!K1515="","",Ansøgning!K1515)</f>
        <v/>
      </c>
      <c r="L1533" s="46" t="str">
        <f t="shared" si="166"/>
        <v/>
      </c>
      <c r="M1533" s="78" t="str">
        <f>IF(Ansøgning!M1515="","",Ansøgning!M1515)</f>
        <v/>
      </c>
      <c r="N1533" s="31" t="str">
        <f t="shared" si="167"/>
        <v/>
      </c>
      <c r="O1533" s="78" t="str">
        <f>IF(Ansøgning!O1515="","",Ansøgning!O1515)</f>
        <v/>
      </c>
      <c r="P1533" s="78" t="str">
        <f>IF(Ansøgning!P1515="","",Ansøgning!P1515)</f>
        <v/>
      </c>
      <c r="Q1533" s="78" t="str">
        <f>IF(Ansøgning!Q1515="","",Ansøgning!Q1515)</f>
        <v/>
      </c>
      <c r="R1533" s="78" t="str">
        <f>IF(Ansøgning!R1515="","",Ansøgning!R1515)</f>
        <v/>
      </c>
      <c r="S1533" s="46" t="str">
        <f>IFERROR(MAX(IF(OR(O1533="",P1533=""),"",IF(AND(AND(MONTH(E1533)&gt;=7,MONTH(E1533)&lt;8),AND(MONTH(F1533)&gt;=7,MONTH(F1533)&lt;8)),(NETWORKDAYS(E1533,F1533,Lister!$D$7:$D$13)-O1533)*N1533/NETWORKDAYS(Lister!$D$19,Lister!$E$19,Lister!$D$7:$D$13),IF(AND(AND(MONTH(E1533)&gt;=7,MONTH(E1533)&lt;8),MONTH(F1533)&gt;7),(NETWORKDAYS(E1533,Lister!$E$19,Lister!$D$7:$D$13)-O1533)*N1533/NETWORKDAYS(Lister!$D$19,Lister!$E$19,Lister!$D$7:$D$13),IF(MONTH(E1533)&gt;7,0)))),0),"")</f>
        <v/>
      </c>
      <c r="T1533" s="46" t="str">
        <f>IFERROR(MAX(IF(OR(O1533="",P1533=""),"",IF(AND(AND(MONTH(E1533)&gt;=8,MONTH(E1533)&lt;9),AND(MONTH(F1533)&gt;=8,MONTH(F1533)&lt;9)),(NETWORKDAYS(E1533,F1533,Lister!$D$7:$D$13)-P1533)*N1533/NETWORKDAYS(Lister!$D$20,Lister!$E$20,Lister!$D$7:$D$13),IF(AND(MONTH(E1533)=7,MONTH(F1533)=8),(NETWORKDAYS(Lister!$D$20,F1533,Lister!$D$7:$D$13)-P1533)*N1533/NETWORKDAYS(Lister!$D$20,Lister!$E$20,Lister!$D$7:$D$13),IF(AND(MONTH(E1533)=7,MONTH(F1533)=7),0)))),0),"")</f>
        <v/>
      </c>
      <c r="U1533" s="78" t="str">
        <f>IF(Ansøgning!U1515="","",Ansøgning!U1515)</f>
        <v/>
      </c>
      <c r="V1533" s="119" t="str">
        <f t="shared" si="168"/>
        <v/>
      </c>
      <c r="W1533" s="120" t="str">
        <f t="shared" si="169"/>
        <v/>
      </c>
      <c r="X1533" s="42" t="str">
        <f t="shared" si="170"/>
        <v/>
      </c>
    </row>
    <row r="1534" spans="1:24" x14ac:dyDescent="0.25">
      <c r="A1534" s="13" t="str">
        <f t="shared" si="171"/>
        <v/>
      </c>
      <c r="B1534" s="75" t="str">
        <f>IF(Ansøgning!B1516="","",Ansøgning!B1516)</f>
        <v/>
      </c>
      <c r="C1534" s="75" t="str">
        <f>IF(Ansøgning!C1516="","",Ansøgning!C1516)</f>
        <v/>
      </c>
      <c r="D1534" s="75" t="str">
        <f>IF(Ansøgning!D1516="","",Ansøgning!D1516)</f>
        <v/>
      </c>
      <c r="E1534" s="76" t="str">
        <f>IF(Ansøgning!E1516="","",Ansøgning!E1516)</f>
        <v/>
      </c>
      <c r="F1534" s="76" t="str">
        <f>IF(Ansøgning!F1516="","",Ansøgning!F1516)</f>
        <v/>
      </c>
      <c r="G1534" s="33" t="str">
        <f>IF(OR(E1534="",F1534=""),"",NETWORKDAYS(E1534,F1534,Lister!$D$7:$D$13))</f>
        <v/>
      </c>
      <c r="H1534" s="76" t="str">
        <f>IF(Ansøgning!H1516="","",Ansøgning!H1516)</f>
        <v/>
      </c>
      <c r="I1534" s="32" t="str">
        <f t="shared" si="165"/>
        <v/>
      </c>
      <c r="J1534" s="77" t="str">
        <f>IF(Ansøgning!J1516="","",Ansøgning!J1516)</f>
        <v/>
      </c>
      <c r="K1534" s="77" t="str">
        <f>IF(Ansøgning!K1516="","",Ansøgning!K1516)</f>
        <v/>
      </c>
      <c r="L1534" s="46" t="str">
        <f t="shared" si="166"/>
        <v/>
      </c>
      <c r="M1534" s="78" t="str">
        <f>IF(Ansøgning!M1516="","",Ansøgning!M1516)</f>
        <v/>
      </c>
      <c r="N1534" s="31" t="str">
        <f t="shared" si="167"/>
        <v/>
      </c>
      <c r="O1534" s="78" t="str">
        <f>IF(Ansøgning!O1516="","",Ansøgning!O1516)</f>
        <v/>
      </c>
      <c r="P1534" s="78" t="str">
        <f>IF(Ansøgning!P1516="","",Ansøgning!P1516)</f>
        <v/>
      </c>
      <c r="Q1534" s="78" t="str">
        <f>IF(Ansøgning!Q1516="","",Ansøgning!Q1516)</f>
        <v/>
      </c>
      <c r="R1534" s="78" t="str">
        <f>IF(Ansøgning!R1516="","",Ansøgning!R1516)</f>
        <v/>
      </c>
      <c r="S1534" s="46" t="str">
        <f>IFERROR(MAX(IF(OR(O1534="",P1534=""),"",IF(AND(AND(MONTH(E1534)&gt;=7,MONTH(E1534)&lt;8),AND(MONTH(F1534)&gt;=7,MONTH(F1534)&lt;8)),(NETWORKDAYS(E1534,F1534,Lister!$D$7:$D$13)-O1534)*N1534/NETWORKDAYS(Lister!$D$19,Lister!$E$19,Lister!$D$7:$D$13),IF(AND(AND(MONTH(E1534)&gt;=7,MONTH(E1534)&lt;8),MONTH(F1534)&gt;7),(NETWORKDAYS(E1534,Lister!$E$19,Lister!$D$7:$D$13)-O1534)*N1534/NETWORKDAYS(Lister!$D$19,Lister!$E$19,Lister!$D$7:$D$13),IF(MONTH(E1534)&gt;7,0)))),0),"")</f>
        <v/>
      </c>
      <c r="T1534" s="46" t="str">
        <f>IFERROR(MAX(IF(OR(O1534="",P1534=""),"",IF(AND(AND(MONTH(E1534)&gt;=8,MONTH(E1534)&lt;9),AND(MONTH(F1534)&gt;=8,MONTH(F1534)&lt;9)),(NETWORKDAYS(E1534,F1534,Lister!$D$7:$D$13)-P1534)*N1534/NETWORKDAYS(Lister!$D$20,Lister!$E$20,Lister!$D$7:$D$13),IF(AND(MONTH(E1534)=7,MONTH(F1534)=8),(NETWORKDAYS(Lister!$D$20,F1534,Lister!$D$7:$D$13)-P1534)*N1534/NETWORKDAYS(Lister!$D$20,Lister!$E$20,Lister!$D$7:$D$13),IF(AND(MONTH(E1534)=7,MONTH(F1534)=7),0)))),0),"")</f>
        <v/>
      </c>
      <c r="U1534" s="78" t="str">
        <f>IF(Ansøgning!U1516="","",Ansøgning!U1516)</f>
        <v/>
      </c>
      <c r="V1534" s="119" t="str">
        <f t="shared" si="168"/>
        <v/>
      </c>
      <c r="W1534" s="120" t="str">
        <f t="shared" si="169"/>
        <v/>
      </c>
      <c r="X1534" s="42" t="str">
        <f t="shared" si="170"/>
        <v/>
      </c>
    </row>
    <row r="1535" spans="1:24" x14ac:dyDescent="0.25">
      <c r="A1535" s="13" t="str">
        <f t="shared" si="171"/>
        <v/>
      </c>
      <c r="B1535" s="75" t="str">
        <f>IF(Ansøgning!B1517="","",Ansøgning!B1517)</f>
        <v/>
      </c>
      <c r="C1535" s="75" t="str">
        <f>IF(Ansøgning!C1517="","",Ansøgning!C1517)</f>
        <v/>
      </c>
      <c r="D1535" s="75" t="str">
        <f>IF(Ansøgning!D1517="","",Ansøgning!D1517)</f>
        <v/>
      </c>
      <c r="E1535" s="76" t="str">
        <f>IF(Ansøgning!E1517="","",Ansøgning!E1517)</f>
        <v/>
      </c>
      <c r="F1535" s="76" t="str">
        <f>IF(Ansøgning!F1517="","",Ansøgning!F1517)</f>
        <v/>
      </c>
      <c r="G1535" s="33" t="str">
        <f>IF(OR(E1535="",F1535=""),"",NETWORKDAYS(E1535,F1535,Lister!$D$7:$D$13))</f>
        <v/>
      </c>
      <c r="H1535" s="76" t="str">
        <f>IF(Ansøgning!H1517="","",Ansøgning!H1517)</f>
        <v/>
      </c>
      <c r="I1535" s="32" t="str">
        <f t="shared" si="165"/>
        <v/>
      </c>
      <c r="J1535" s="77" t="str">
        <f>IF(Ansøgning!J1517="","",Ansøgning!J1517)</f>
        <v/>
      </c>
      <c r="K1535" s="77" t="str">
        <f>IF(Ansøgning!K1517="","",Ansøgning!K1517)</f>
        <v/>
      </c>
      <c r="L1535" s="46" t="str">
        <f t="shared" si="166"/>
        <v/>
      </c>
      <c r="M1535" s="78" t="str">
        <f>IF(Ansøgning!M1517="","",Ansøgning!M1517)</f>
        <v/>
      </c>
      <c r="N1535" s="31" t="str">
        <f t="shared" si="167"/>
        <v/>
      </c>
      <c r="O1535" s="78" t="str">
        <f>IF(Ansøgning!O1517="","",Ansøgning!O1517)</f>
        <v/>
      </c>
      <c r="P1535" s="78" t="str">
        <f>IF(Ansøgning!P1517="","",Ansøgning!P1517)</f>
        <v/>
      </c>
      <c r="Q1535" s="78" t="str">
        <f>IF(Ansøgning!Q1517="","",Ansøgning!Q1517)</f>
        <v/>
      </c>
      <c r="R1535" s="78" t="str">
        <f>IF(Ansøgning!R1517="","",Ansøgning!R1517)</f>
        <v/>
      </c>
      <c r="S1535" s="46" t="str">
        <f>IFERROR(MAX(IF(OR(O1535="",P1535=""),"",IF(AND(AND(MONTH(E1535)&gt;=7,MONTH(E1535)&lt;8),AND(MONTH(F1535)&gt;=7,MONTH(F1535)&lt;8)),(NETWORKDAYS(E1535,F1535,Lister!$D$7:$D$13)-O1535)*N1535/NETWORKDAYS(Lister!$D$19,Lister!$E$19,Lister!$D$7:$D$13),IF(AND(AND(MONTH(E1535)&gt;=7,MONTH(E1535)&lt;8),MONTH(F1535)&gt;7),(NETWORKDAYS(E1535,Lister!$E$19,Lister!$D$7:$D$13)-O1535)*N1535/NETWORKDAYS(Lister!$D$19,Lister!$E$19,Lister!$D$7:$D$13),IF(MONTH(E1535)&gt;7,0)))),0),"")</f>
        <v/>
      </c>
      <c r="T1535" s="46" t="str">
        <f>IFERROR(MAX(IF(OR(O1535="",P1535=""),"",IF(AND(AND(MONTH(E1535)&gt;=8,MONTH(E1535)&lt;9),AND(MONTH(F1535)&gt;=8,MONTH(F1535)&lt;9)),(NETWORKDAYS(E1535,F1535,Lister!$D$7:$D$13)-P1535)*N1535/NETWORKDAYS(Lister!$D$20,Lister!$E$20,Lister!$D$7:$D$13),IF(AND(MONTH(E1535)=7,MONTH(F1535)=8),(NETWORKDAYS(Lister!$D$20,F1535,Lister!$D$7:$D$13)-P1535)*N1535/NETWORKDAYS(Lister!$D$20,Lister!$E$20,Lister!$D$7:$D$13),IF(AND(MONTH(E1535)=7,MONTH(F1535)=7),0)))),0),"")</f>
        <v/>
      </c>
      <c r="U1535" s="78" t="str">
        <f>IF(Ansøgning!U1517="","",Ansøgning!U1517)</f>
        <v/>
      </c>
      <c r="V1535" s="119" t="str">
        <f t="shared" si="168"/>
        <v/>
      </c>
      <c r="W1535" s="120" t="str">
        <f t="shared" si="169"/>
        <v/>
      </c>
      <c r="X1535" s="42" t="str">
        <f t="shared" si="170"/>
        <v/>
      </c>
    </row>
    <row r="1536" spans="1:24" x14ac:dyDescent="0.25">
      <c r="A1536" s="13" t="str">
        <f t="shared" si="171"/>
        <v/>
      </c>
      <c r="B1536" s="75" t="str">
        <f>IF(Ansøgning!B1518="","",Ansøgning!B1518)</f>
        <v/>
      </c>
      <c r="C1536" s="75" t="str">
        <f>IF(Ansøgning!C1518="","",Ansøgning!C1518)</f>
        <v/>
      </c>
      <c r="D1536" s="75" t="str">
        <f>IF(Ansøgning!D1518="","",Ansøgning!D1518)</f>
        <v/>
      </c>
      <c r="E1536" s="76" t="str">
        <f>IF(Ansøgning!E1518="","",Ansøgning!E1518)</f>
        <v/>
      </c>
      <c r="F1536" s="76" t="str">
        <f>IF(Ansøgning!F1518="","",Ansøgning!F1518)</f>
        <v/>
      </c>
      <c r="G1536" s="33" t="str">
        <f>IF(OR(E1536="",F1536=""),"",NETWORKDAYS(E1536,F1536,Lister!$D$7:$D$13))</f>
        <v/>
      </c>
      <c r="H1536" s="76" t="str">
        <f>IF(Ansøgning!H1518="","",Ansøgning!H1518)</f>
        <v/>
      </c>
      <c r="I1536" s="32" t="str">
        <f t="shared" si="165"/>
        <v/>
      </c>
      <c r="J1536" s="77" t="str">
        <f>IF(Ansøgning!J1518="","",Ansøgning!J1518)</f>
        <v/>
      </c>
      <c r="K1536" s="77" t="str">
        <f>IF(Ansøgning!K1518="","",Ansøgning!K1518)</f>
        <v/>
      </c>
      <c r="L1536" s="46" t="str">
        <f t="shared" si="166"/>
        <v/>
      </c>
      <c r="M1536" s="78" t="str">
        <f>IF(Ansøgning!M1518="","",Ansøgning!M1518)</f>
        <v/>
      </c>
      <c r="N1536" s="31" t="str">
        <f t="shared" si="167"/>
        <v/>
      </c>
      <c r="O1536" s="78" t="str">
        <f>IF(Ansøgning!O1518="","",Ansøgning!O1518)</f>
        <v/>
      </c>
      <c r="P1536" s="78" t="str">
        <f>IF(Ansøgning!P1518="","",Ansøgning!P1518)</f>
        <v/>
      </c>
      <c r="Q1536" s="78" t="str">
        <f>IF(Ansøgning!Q1518="","",Ansøgning!Q1518)</f>
        <v/>
      </c>
      <c r="R1536" s="78" t="str">
        <f>IF(Ansøgning!R1518="","",Ansøgning!R1518)</f>
        <v/>
      </c>
      <c r="S1536" s="46" t="str">
        <f>IFERROR(MAX(IF(OR(O1536="",P1536=""),"",IF(AND(AND(MONTH(E1536)&gt;=7,MONTH(E1536)&lt;8),AND(MONTH(F1536)&gt;=7,MONTH(F1536)&lt;8)),(NETWORKDAYS(E1536,F1536,Lister!$D$7:$D$13)-O1536)*N1536/NETWORKDAYS(Lister!$D$19,Lister!$E$19,Lister!$D$7:$D$13),IF(AND(AND(MONTH(E1536)&gt;=7,MONTH(E1536)&lt;8),MONTH(F1536)&gt;7),(NETWORKDAYS(E1536,Lister!$E$19,Lister!$D$7:$D$13)-O1536)*N1536/NETWORKDAYS(Lister!$D$19,Lister!$E$19,Lister!$D$7:$D$13),IF(MONTH(E1536)&gt;7,0)))),0),"")</f>
        <v/>
      </c>
      <c r="T1536" s="46" t="str">
        <f>IFERROR(MAX(IF(OR(O1536="",P1536=""),"",IF(AND(AND(MONTH(E1536)&gt;=8,MONTH(E1536)&lt;9),AND(MONTH(F1536)&gt;=8,MONTH(F1536)&lt;9)),(NETWORKDAYS(E1536,F1536,Lister!$D$7:$D$13)-P1536)*N1536/NETWORKDAYS(Lister!$D$20,Lister!$E$20,Lister!$D$7:$D$13),IF(AND(MONTH(E1536)=7,MONTH(F1536)=8),(NETWORKDAYS(Lister!$D$20,F1536,Lister!$D$7:$D$13)-P1536)*N1536/NETWORKDAYS(Lister!$D$20,Lister!$E$20,Lister!$D$7:$D$13),IF(AND(MONTH(E1536)=7,MONTH(F1536)=7),0)))),0),"")</f>
        <v/>
      </c>
      <c r="U1536" s="78" t="str">
        <f>IF(Ansøgning!U1518="","",Ansøgning!U1518)</f>
        <v/>
      </c>
      <c r="V1536" s="119" t="str">
        <f t="shared" si="168"/>
        <v/>
      </c>
      <c r="W1536" s="120" t="str">
        <f t="shared" si="169"/>
        <v/>
      </c>
      <c r="X1536" s="42" t="str">
        <f t="shared" si="170"/>
        <v/>
      </c>
    </row>
    <row r="1537" spans="1:24" x14ac:dyDescent="0.25">
      <c r="A1537" s="13" t="str">
        <f t="shared" si="171"/>
        <v/>
      </c>
      <c r="B1537" s="75" t="str">
        <f>IF(Ansøgning!B1519="","",Ansøgning!B1519)</f>
        <v/>
      </c>
      <c r="C1537" s="75" t="str">
        <f>IF(Ansøgning!C1519="","",Ansøgning!C1519)</f>
        <v/>
      </c>
      <c r="D1537" s="75" t="str">
        <f>IF(Ansøgning!D1519="","",Ansøgning!D1519)</f>
        <v/>
      </c>
      <c r="E1537" s="76" t="str">
        <f>IF(Ansøgning!E1519="","",Ansøgning!E1519)</f>
        <v/>
      </c>
      <c r="F1537" s="76" t="str">
        <f>IF(Ansøgning!F1519="","",Ansøgning!F1519)</f>
        <v/>
      </c>
      <c r="G1537" s="33" t="str">
        <f>IF(OR(E1537="",F1537=""),"",NETWORKDAYS(E1537,F1537,Lister!$D$7:$D$13))</f>
        <v/>
      </c>
      <c r="H1537" s="76" t="str">
        <f>IF(Ansøgning!H1519="","",Ansøgning!H1519)</f>
        <v/>
      </c>
      <c r="I1537" s="32" t="str">
        <f t="shared" si="165"/>
        <v/>
      </c>
      <c r="J1537" s="77" t="str">
        <f>IF(Ansøgning!J1519="","",Ansøgning!J1519)</f>
        <v/>
      </c>
      <c r="K1537" s="77" t="str">
        <f>IF(Ansøgning!K1519="","",Ansøgning!K1519)</f>
        <v/>
      </c>
      <c r="L1537" s="46" t="str">
        <f t="shared" si="166"/>
        <v/>
      </c>
      <c r="M1537" s="78" t="str">
        <f>IF(Ansøgning!M1519="","",Ansøgning!M1519)</f>
        <v/>
      </c>
      <c r="N1537" s="31" t="str">
        <f t="shared" si="167"/>
        <v/>
      </c>
      <c r="O1537" s="78" t="str">
        <f>IF(Ansøgning!O1519="","",Ansøgning!O1519)</f>
        <v/>
      </c>
      <c r="P1537" s="78" t="str">
        <f>IF(Ansøgning!P1519="","",Ansøgning!P1519)</f>
        <v/>
      </c>
      <c r="Q1537" s="78" t="str">
        <f>IF(Ansøgning!Q1519="","",Ansøgning!Q1519)</f>
        <v/>
      </c>
      <c r="R1537" s="78" t="str">
        <f>IF(Ansøgning!R1519="","",Ansøgning!R1519)</f>
        <v/>
      </c>
      <c r="S1537" s="46" t="str">
        <f>IFERROR(MAX(IF(OR(O1537="",P1537=""),"",IF(AND(AND(MONTH(E1537)&gt;=7,MONTH(E1537)&lt;8),AND(MONTH(F1537)&gt;=7,MONTH(F1537)&lt;8)),(NETWORKDAYS(E1537,F1537,Lister!$D$7:$D$13)-O1537)*N1537/NETWORKDAYS(Lister!$D$19,Lister!$E$19,Lister!$D$7:$D$13),IF(AND(AND(MONTH(E1537)&gt;=7,MONTH(E1537)&lt;8),MONTH(F1537)&gt;7),(NETWORKDAYS(E1537,Lister!$E$19,Lister!$D$7:$D$13)-O1537)*N1537/NETWORKDAYS(Lister!$D$19,Lister!$E$19,Lister!$D$7:$D$13),IF(MONTH(E1537)&gt;7,0)))),0),"")</f>
        <v/>
      </c>
      <c r="T1537" s="46" t="str">
        <f>IFERROR(MAX(IF(OR(O1537="",P1537=""),"",IF(AND(AND(MONTH(E1537)&gt;=8,MONTH(E1537)&lt;9),AND(MONTH(F1537)&gt;=8,MONTH(F1537)&lt;9)),(NETWORKDAYS(E1537,F1537,Lister!$D$7:$D$13)-P1537)*N1537/NETWORKDAYS(Lister!$D$20,Lister!$E$20,Lister!$D$7:$D$13),IF(AND(MONTH(E1537)=7,MONTH(F1537)=8),(NETWORKDAYS(Lister!$D$20,F1537,Lister!$D$7:$D$13)-P1537)*N1537/NETWORKDAYS(Lister!$D$20,Lister!$E$20,Lister!$D$7:$D$13),IF(AND(MONTH(E1537)=7,MONTH(F1537)=7),0)))),0),"")</f>
        <v/>
      </c>
      <c r="U1537" s="78" t="str">
        <f>IF(Ansøgning!U1519="","",Ansøgning!U1519)</f>
        <v/>
      </c>
      <c r="V1537" s="119" t="str">
        <f t="shared" si="168"/>
        <v/>
      </c>
      <c r="W1537" s="120" t="str">
        <f t="shared" si="169"/>
        <v/>
      </c>
      <c r="X1537" s="42" t="str">
        <f t="shared" si="170"/>
        <v/>
      </c>
    </row>
  </sheetData>
  <sheetProtection formatColumns="0"/>
  <conditionalFormatting sqref="W1:W1048576">
    <cfRule type="cellIs" dxfId="6" priority="3" operator="equal">
      <formula>0</formula>
    </cfRule>
  </conditionalFormatting>
  <conditionalFormatting sqref="D27:M27">
    <cfRule type="expression" dxfId="5" priority="2">
      <formula>AND($C$26&lt;50,$C$27&lt;0.3)</formula>
    </cfRule>
  </conditionalFormatting>
  <conditionalFormatting sqref="X38:X1537">
    <cfRule type="expression" dxfId="4" priority="1">
      <formula>AND($X38&lt;&gt;0,ISNUMBER($X38))</formula>
    </cfRule>
  </conditionalFormatting>
  <dataValidations count="1">
    <dataValidation type="list" allowBlank="1" showInputMessage="1" showErrorMessage="1" sqref="D8:D10 D13:D14">
      <formula1>"Vælg,Ja,Nej"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1533"/>
  <sheetViews>
    <sheetView topLeftCell="R19" workbookViewId="0">
      <selection activeCell="AF39" sqref="AF39"/>
    </sheetView>
  </sheetViews>
  <sheetFormatPr defaultRowHeight="15" x14ac:dyDescent="0.25"/>
  <cols>
    <col min="1" max="1" width="8.42578125" customWidth="1"/>
    <col min="2" max="2" width="35.42578125" bestFit="1" customWidth="1"/>
    <col min="3" max="3" width="23" bestFit="1" customWidth="1"/>
    <col min="4" max="4" width="13.5703125" customWidth="1"/>
    <col min="5" max="5" width="13.5703125" style="3" customWidth="1"/>
    <col min="6" max="6" width="12.5703125" style="3" bestFit="1" customWidth="1"/>
    <col min="7" max="7" width="10.85546875" style="3" customWidth="1"/>
    <col min="8" max="8" width="14.140625" style="3" customWidth="1"/>
    <col min="9" max="18" width="14.140625" customWidth="1"/>
    <col min="19" max="19" width="16.85546875" customWidth="1"/>
    <col min="20" max="33" width="14.140625" customWidth="1"/>
    <col min="34" max="34" width="10.42578125" bestFit="1" customWidth="1"/>
  </cols>
  <sheetData>
    <row r="1" spans="1:8" ht="15.75" thickBot="1" x14ac:dyDescent="0.3">
      <c r="A1" s="96" t="s">
        <v>90</v>
      </c>
      <c r="B1" s="97"/>
      <c r="C1" s="97"/>
      <c r="D1" s="97"/>
      <c r="E1" s="122"/>
      <c r="F1" s="122"/>
      <c r="G1" s="131"/>
      <c r="H1" s="131"/>
    </row>
    <row r="2" spans="1:8" ht="90.75" thickBot="1" x14ac:dyDescent="0.3">
      <c r="A2" s="98"/>
      <c r="B2" s="79" t="s">
        <v>74</v>
      </c>
      <c r="C2" s="80" t="s">
        <v>75</v>
      </c>
      <c r="D2" s="81" t="s">
        <v>76</v>
      </c>
      <c r="E2" s="123" t="s">
        <v>77</v>
      </c>
      <c r="F2" s="128" t="s">
        <v>78</v>
      </c>
      <c r="G2" s="131"/>
      <c r="H2" s="131"/>
    </row>
    <row r="3" spans="1:8" x14ac:dyDescent="0.25">
      <c r="A3" s="98"/>
      <c r="B3" s="83"/>
      <c r="C3" s="84" t="s">
        <v>79</v>
      </c>
      <c r="D3" s="84" t="str">
        <f>C24</f>
        <v>Indtast CVR-nr.</v>
      </c>
      <c r="E3" s="137"/>
      <c r="F3" s="129" t="str">
        <f>+IF(E3=D3,"OK","Fejl")</f>
        <v>Fejl</v>
      </c>
      <c r="G3" s="131"/>
      <c r="H3" s="131"/>
    </row>
    <row r="4" spans="1:8" x14ac:dyDescent="0.25">
      <c r="A4" s="98"/>
      <c r="B4" s="83"/>
      <c r="C4" s="84" t="s">
        <v>80</v>
      </c>
      <c r="D4" s="99" t="str">
        <f>+C25</f>
        <v/>
      </c>
      <c r="E4" s="137"/>
      <c r="F4" s="129" t="str">
        <f t="shared" ref="F4:F6" si="0">+IF(E4=D4,"OK","Fejl")</f>
        <v>OK</v>
      </c>
      <c r="G4" s="131"/>
      <c r="H4" s="131"/>
    </row>
    <row r="5" spans="1:8" ht="30" x14ac:dyDescent="0.25">
      <c r="A5" s="98"/>
      <c r="B5" s="83"/>
      <c r="C5" s="86" t="s">
        <v>81</v>
      </c>
      <c r="D5" s="100" t="str">
        <f>C27</f>
        <v/>
      </c>
      <c r="E5" s="137"/>
      <c r="F5" s="129" t="str">
        <f t="shared" si="0"/>
        <v>OK</v>
      </c>
      <c r="G5" s="131"/>
      <c r="H5" s="131"/>
    </row>
    <row r="6" spans="1:8" ht="45" x14ac:dyDescent="0.25">
      <c r="A6" s="98"/>
      <c r="B6" s="83"/>
      <c r="C6" s="86" t="s">
        <v>82</v>
      </c>
      <c r="D6" s="136">
        <f>+C30</f>
        <v>0</v>
      </c>
      <c r="E6" s="137"/>
      <c r="F6" s="129" t="str">
        <f t="shared" si="0"/>
        <v>OK</v>
      </c>
      <c r="G6" s="131"/>
      <c r="H6" s="131"/>
    </row>
    <row r="7" spans="1:8" ht="45" x14ac:dyDescent="0.25">
      <c r="A7" s="98"/>
      <c r="B7" s="83">
        <v>1</v>
      </c>
      <c r="C7" s="86" t="s">
        <v>89</v>
      </c>
      <c r="D7" s="87"/>
      <c r="E7" s="137" t="s">
        <v>83</v>
      </c>
      <c r="F7" s="129" t="str">
        <f>+IF(E7="Ja","OK",IF(E7="Vælg","","Fejl"))</f>
        <v/>
      </c>
      <c r="G7" s="131"/>
      <c r="H7" s="131"/>
    </row>
    <row r="8" spans="1:8" ht="45" x14ac:dyDescent="0.25">
      <c r="A8" s="98"/>
      <c r="B8" s="83" t="s">
        <v>84</v>
      </c>
      <c r="C8" s="86" t="s">
        <v>85</v>
      </c>
      <c r="D8" s="87"/>
      <c r="E8" s="137" t="s">
        <v>83</v>
      </c>
      <c r="F8" s="129" t="str">
        <f t="shared" ref="F8:F9" si="1">+IF(E8="Ja","OK",IF(E8="Vælg","","Fejl"))</f>
        <v/>
      </c>
      <c r="G8" s="131"/>
      <c r="H8" s="131"/>
    </row>
    <row r="9" spans="1:8" ht="30" x14ac:dyDescent="0.25">
      <c r="A9" s="98"/>
      <c r="B9" s="83">
        <v>4</v>
      </c>
      <c r="C9" s="86" t="s">
        <v>86</v>
      </c>
      <c r="D9" s="87"/>
      <c r="E9" s="137" t="s">
        <v>83</v>
      </c>
      <c r="F9" s="129" t="str">
        <f t="shared" si="1"/>
        <v/>
      </c>
      <c r="G9" s="131"/>
      <c r="H9" s="131"/>
    </row>
    <row r="10" spans="1:8" ht="30" x14ac:dyDescent="0.25">
      <c r="A10" s="98"/>
      <c r="B10" s="83">
        <v>5</v>
      </c>
      <c r="C10" s="86" t="s">
        <v>91</v>
      </c>
      <c r="D10" s="88" t="str">
        <f>C28</f>
        <v/>
      </c>
      <c r="E10" s="137"/>
      <c r="F10" s="129" t="str">
        <f t="shared" ref="F10" si="2">+IF(E10=D10,"OK","Fejl")</f>
        <v>OK</v>
      </c>
      <c r="G10" s="131"/>
      <c r="H10" s="131"/>
    </row>
    <row r="11" spans="1:8" x14ac:dyDescent="0.25">
      <c r="A11" s="98"/>
      <c r="B11" s="83"/>
      <c r="C11" s="86"/>
      <c r="D11" s="88"/>
      <c r="E11" s="137"/>
      <c r="F11" s="129"/>
      <c r="G11" s="131"/>
      <c r="H11" s="131"/>
    </row>
    <row r="12" spans="1:8" x14ac:dyDescent="0.25">
      <c r="A12" s="98"/>
      <c r="B12" s="89" t="s">
        <v>87</v>
      </c>
      <c r="C12" s="86" t="s">
        <v>88</v>
      </c>
      <c r="D12" s="90"/>
      <c r="E12" s="137" t="s">
        <v>83</v>
      </c>
      <c r="F12" s="129" t="str">
        <f t="shared" ref="F12" si="3">+IF(E12="Ja","OK",IF(E12="Vælg","","Fejl"))</f>
        <v/>
      </c>
      <c r="G12" s="131"/>
      <c r="H12" s="131"/>
    </row>
    <row r="13" spans="1:8" ht="15.75" thickBot="1" x14ac:dyDescent="0.3">
      <c r="A13" s="98"/>
      <c r="B13" s="91" t="str">
        <f>+IF(E12="Ja", "Har det betydning for sagsbehandling af ansøsningen?","")</f>
        <v/>
      </c>
      <c r="C13" s="92"/>
      <c r="D13" s="93"/>
      <c r="E13" s="138"/>
      <c r="F13" s="130"/>
      <c r="G13" s="131"/>
      <c r="H13" s="131"/>
    </row>
    <row r="14" spans="1:8" x14ac:dyDescent="0.25">
      <c r="F14" s="131"/>
      <c r="G14" s="131"/>
      <c r="H14" s="131"/>
    </row>
    <row r="15" spans="1:8" x14ac:dyDescent="0.25">
      <c r="F15" s="131"/>
      <c r="G15" s="131"/>
      <c r="H15" s="131"/>
    </row>
    <row r="16" spans="1:8" x14ac:dyDescent="0.25">
      <c r="F16" s="131"/>
      <c r="G16" s="131"/>
      <c r="H16" s="131"/>
    </row>
    <row r="17" spans="1:34" x14ac:dyDescent="0.25">
      <c r="F17" s="131"/>
      <c r="G17" s="131"/>
      <c r="H17" s="131"/>
    </row>
    <row r="18" spans="1:34" x14ac:dyDescent="0.25">
      <c r="F18" s="131"/>
      <c r="G18" s="131"/>
      <c r="H18" s="131"/>
    </row>
    <row r="19" spans="1:34" x14ac:dyDescent="0.25">
      <c r="F19" s="131"/>
      <c r="G19" s="131"/>
      <c r="H19" s="131"/>
    </row>
    <row r="20" spans="1:34" x14ac:dyDescent="0.25">
      <c r="F20" s="131"/>
      <c r="G20" s="131"/>
      <c r="H20" s="131"/>
    </row>
    <row r="21" spans="1:34" x14ac:dyDescent="0.25">
      <c r="A21" s="8" t="s">
        <v>73</v>
      </c>
      <c r="F21" s="131"/>
      <c r="G21" s="131"/>
      <c r="H21" s="131"/>
      <c r="J21" s="4"/>
      <c r="K21" s="4"/>
      <c r="L21" s="4"/>
      <c r="M21" s="4"/>
      <c r="N21" s="4"/>
      <c r="O21" s="4"/>
      <c r="P21" s="4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</row>
    <row r="22" spans="1:34" x14ac:dyDescent="0.25">
      <c r="A22" s="10" t="s">
        <v>70</v>
      </c>
      <c r="B22" s="6"/>
      <c r="C22" s="6"/>
      <c r="D22" s="6"/>
      <c r="E22" s="124"/>
      <c r="F22" s="132"/>
      <c r="G22" s="132"/>
      <c r="H22" s="131"/>
      <c r="J22" s="4"/>
      <c r="K22" s="4"/>
      <c r="L22" s="4"/>
      <c r="M22" s="4"/>
      <c r="N22" s="4"/>
      <c r="O22" s="4"/>
      <c r="P22" s="4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</row>
    <row r="23" spans="1:34" x14ac:dyDescent="0.25">
      <c r="A23" s="45"/>
      <c r="B23" s="13" t="s">
        <v>49</v>
      </c>
      <c r="C23" s="53" t="str">
        <f>IF(Ansøgning!C3="","",Ansøgning!C3)</f>
        <v>Indtast navn</v>
      </c>
      <c r="D23" s="2"/>
      <c r="E23" s="40"/>
      <c r="F23" s="41"/>
      <c r="G23" s="41"/>
      <c r="H23" s="131"/>
      <c r="J23" s="4"/>
      <c r="K23" s="4"/>
      <c r="L23" s="4"/>
      <c r="M23" s="4"/>
      <c r="N23" s="4"/>
      <c r="O23" s="4"/>
      <c r="P23" s="4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</row>
    <row r="24" spans="1:34" x14ac:dyDescent="0.25">
      <c r="A24" s="45"/>
      <c r="B24" s="13" t="s">
        <v>50</v>
      </c>
      <c r="C24" s="53" t="str">
        <f>IF(Ansøgning!C4="","",Ansøgning!C4)</f>
        <v>Indtast CVR-nr.</v>
      </c>
      <c r="D24" s="2"/>
      <c r="E24" s="40"/>
      <c r="F24" s="41"/>
      <c r="G24" s="41"/>
      <c r="H24" s="131"/>
      <c r="J24" s="4"/>
      <c r="K24" s="4"/>
      <c r="L24" s="4"/>
      <c r="M24" s="4"/>
      <c r="N24" s="4"/>
      <c r="O24" s="4"/>
      <c r="P24" s="4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</row>
    <row r="25" spans="1:34" x14ac:dyDescent="0.25">
      <c r="A25" s="45"/>
      <c r="B25" s="6" t="s">
        <v>58</v>
      </c>
      <c r="C25" s="52" t="str">
        <f>IF(AND(F34="",H34=""),"",TEXT(MIN(F34,F1533),"dd-mm-åååå")&amp;" til "&amp;TEXT(MAX(H34:H1533),"dd-mm-åååå"))</f>
        <v/>
      </c>
      <c r="D25" s="2"/>
      <c r="E25" s="40"/>
      <c r="F25" s="41"/>
      <c r="G25" s="41"/>
      <c r="H25" s="131"/>
      <c r="J25" s="4"/>
      <c r="K25" s="4"/>
      <c r="L25" s="4"/>
      <c r="M25" s="4"/>
      <c r="N25" s="4"/>
      <c r="O25" s="4"/>
      <c r="P25" s="4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</row>
    <row r="26" spans="1:34" x14ac:dyDescent="0.25">
      <c r="B26" s="9" t="s">
        <v>26</v>
      </c>
      <c r="C26" s="12" t="str">
        <f>+Afrapportering!C6</f>
        <v>Indtast antal ansatte</v>
      </c>
      <c r="F26" s="131"/>
      <c r="G26" s="131"/>
      <c r="H26" s="131"/>
      <c r="J26" s="4"/>
      <c r="K26" s="4"/>
      <c r="L26" s="4"/>
      <c r="M26" s="4"/>
      <c r="N26" s="4"/>
      <c r="O26" s="4"/>
      <c r="P26" s="4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41"/>
      <c r="AE26" s="41"/>
      <c r="AF26" s="41"/>
      <c r="AG26" s="41"/>
    </row>
    <row r="27" spans="1:34" x14ac:dyDescent="0.25">
      <c r="B27" s="6" t="s">
        <v>29</v>
      </c>
      <c r="C27" s="72" t="str">
        <f>IFERROR((SUMPRODUCT((B34:B1533&lt;&gt;"")/COUNTIF(B34:B1533,B34:B1533&amp;""),I34:I1533)-(SUMPRODUCT((B34:B1533&lt;&gt;"")/COUNTIF(B34:B1533,B34:B1533&amp;""),V34:V1533)+SUMPRODUCT((B34:B1533&lt;&gt;"")/COUNTIF(B34:B1533,B34:B1533&amp;""),X34:X1533)))/NETWORKDAYS(MIN(F34:F1533),MAX(H34:H1533),Lister!D7:D13),"")</f>
        <v/>
      </c>
      <c r="D27" s="28"/>
      <c r="F27" s="131"/>
      <c r="G27" s="131"/>
      <c r="H27" s="131"/>
      <c r="J27" s="4"/>
      <c r="K27" s="4"/>
      <c r="L27" s="4"/>
      <c r="M27" s="4"/>
      <c r="N27" s="4"/>
      <c r="O27" s="4"/>
      <c r="P27" s="4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</row>
    <row r="28" spans="1:34" x14ac:dyDescent="0.25">
      <c r="B28" s="6" t="s">
        <v>30</v>
      </c>
      <c r="C28" s="11" t="str">
        <f>IF(OR(C26="",ISTEXT(C26)),"",C27/C26)</f>
        <v/>
      </c>
      <c r="D28" s="28" t="str">
        <f>IFERROR(IF(C27=0,"",IF(OR(AND(C28&gt;=0.3,C27&lt;=50),C27&gt;50),"","Da der hjemsendt færre end 50 personer og/eller færre end 30 pct. af det samlede antal ansatte, kan der ikke opnås lønkompensation.")),"")</f>
        <v/>
      </c>
      <c r="E28" s="125"/>
      <c r="F28" s="131"/>
      <c r="G28" s="131"/>
      <c r="H28" s="131"/>
      <c r="J28" s="4"/>
      <c r="K28" s="4"/>
      <c r="L28" s="4"/>
      <c r="M28" s="4"/>
      <c r="N28" s="4"/>
      <c r="O28" s="4"/>
      <c r="P28" s="4"/>
      <c r="Q28" s="2"/>
      <c r="R28" s="2"/>
      <c r="S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</row>
    <row r="29" spans="1:34" x14ac:dyDescent="0.25">
      <c r="B29" s="2"/>
      <c r="C29" s="60"/>
      <c r="D29" s="28"/>
      <c r="E29" s="125"/>
      <c r="F29" s="131"/>
      <c r="G29" s="131"/>
      <c r="H29" s="131"/>
      <c r="J29" s="4"/>
      <c r="K29" s="4"/>
      <c r="L29" s="4"/>
      <c r="M29" s="4"/>
      <c r="N29" s="4"/>
      <c r="O29" s="4"/>
      <c r="P29" s="4"/>
      <c r="Q29" s="2"/>
      <c r="R29" s="2"/>
      <c r="S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</row>
    <row r="30" spans="1:34" ht="30" x14ac:dyDescent="0.25">
      <c r="B30" s="70" t="s">
        <v>69</v>
      </c>
      <c r="C30" s="58">
        <f>IF(Ansøgning!C17="","",Ansøgning!C17)</f>
        <v>0</v>
      </c>
      <c r="D30" s="28"/>
      <c r="E30" s="125"/>
      <c r="F30" s="131"/>
      <c r="G30" s="131"/>
      <c r="H30" s="131"/>
      <c r="J30" s="4"/>
      <c r="K30" s="4"/>
      <c r="L30" s="4"/>
      <c r="M30" s="4"/>
      <c r="N30" s="4"/>
      <c r="O30" s="4"/>
      <c r="P30" s="4"/>
      <c r="Q30" s="2"/>
      <c r="R30" s="2"/>
      <c r="S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</row>
    <row r="31" spans="1:34" x14ac:dyDescent="0.25">
      <c r="B31" s="71" t="s">
        <v>20</v>
      </c>
      <c r="C31" s="64">
        <f>IF(AG34&lt;&gt;"",SUM(AG34:AG1600),0)</f>
        <v>0</v>
      </c>
      <c r="D31" s="28"/>
      <c r="E31" s="125"/>
      <c r="F31" s="131"/>
      <c r="G31" s="131"/>
      <c r="H31" s="131"/>
      <c r="J31" s="4"/>
      <c r="K31" s="4"/>
      <c r="L31" s="4"/>
      <c r="M31" s="4"/>
      <c r="N31" s="4"/>
      <c r="O31" s="4"/>
      <c r="P31" s="4"/>
      <c r="Q31" s="2"/>
      <c r="R31" s="2"/>
      <c r="S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</row>
    <row r="32" spans="1:34" x14ac:dyDescent="0.25">
      <c r="B32" s="1"/>
      <c r="F32" s="131"/>
      <c r="G32" s="131"/>
      <c r="H32" s="131"/>
      <c r="J32" s="4"/>
      <c r="K32" s="4"/>
      <c r="L32" s="4"/>
      <c r="M32" s="4"/>
      <c r="N32" s="4"/>
      <c r="O32" s="4"/>
      <c r="P32" s="4"/>
      <c r="Q32" s="2"/>
      <c r="R32" s="2"/>
      <c r="S32" s="2"/>
      <c r="T32" s="2"/>
      <c r="U32" s="143" t="s">
        <v>46</v>
      </c>
      <c r="V32" s="143"/>
      <c r="W32" s="143" t="s">
        <v>96</v>
      </c>
      <c r="X32" s="143"/>
      <c r="Y32" s="143"/>
      <c r="Z32" s="143"/>
      <c r="AA32" s="143"/>
      <c r="AB32" s="143"/>
      <c r="AC32" s="143"/>
      <c r="AD32" s="143"/>
      <c r="AE32" s="43"/>
      <c r="AF32" s="43"/>
      <c r="AG32" s="43"/>
      <c r="AH32" t="str">
        <f>IFERROR(IF(AH34="","",SUM(AH34:AH1533)-#REF!),"")</f>
        <v/>
      </c>
    </row>
    <row r="33" spans="1:35" ht="105" x14ac:dyDescent="0.25">
      <c r="A33" s="39" t="s">
        <v>25</v>
      </c>
      <c r="B33" s="39" t="s">
        <v>0</v>
      </c>
      <c r="C33" s="39" t="s">
        <v>4</v>
      </c>
      <c r="D33" s="39" t="s">
        <v>22</v>
      </c>
      <c r="E33" s="126" t="s">
        <v>18</v>
      </c>
      <c r="F33" s="127" t="s">
        <v>51</v>
      </c>
      <c r="G33" s="126" t="s">
        <v>19</v>
      </c>
      <c r="H33" s="127" t="s">
        <v>52</v>
      </c>
      <c r="I33" s="35" t="s">
        <v>47</v>
      </c>
      <c r="J33" s="39" t="s">
        <v>6</v>
      </c>
      <c r="K33" s="35" t="s">
        <v>44</v>
      </c>
      <c r="L33" s="35" t="s">
        <v>55</v>
      </c>
      <c r="M33" s="34" t="s">
        <v>24</v>
      </c>
      <c r="N33" s="35" t="s">
        <v>56</v>
      </c>
      <c r="O33" s="34" t="s">
        <v>53</v>
      </c>
      <c r="P33" s="47" t="s">
        <v>57</v>
      </c>
      <c r="Q33" s="39" t="s">
        <v>54</v>
      </c>
      <c r="R33" s="38" t="s">
        <v>21</v>
      </c>
      <c r="S33" s="48" t="s">
        <v>1</v>
      </c>
      <c r="T33" s="35" t="s">
        <v>41</v>
      </c>
      <c r="U33" s="133" t="s">
        <v>105</v>
      </c>
      <c r="V33" s="135" t="s">
        <v>106</v>
      </c>
      <c r="W33" s="133" t="s">
        <v>105</v>
      </c>
      <c r="X33" s="135" t="s">
        <v>106</v>
      </c>
      <c r="Y33" s="133" t="s">
        <v>107</v>
      </c>
      <c r="Z33" s="135" t="s">
        <v>108</v>
      </c>
      <c r="AA33" s="133" t="s">
        <v>109</v>
      </c>
      <c r="AB33" s="135" t="s">
        <v>98</v>
      </c>
      <c r="AC33" s="133" t="s">
        <v>59</v>
      </c>
      <c r="AD33" s="135" t="s">
        <v>102</v>
      </c>
      <c r="AE33" s="135" t="s">
        <v>103</v>
      </c>
      <c r="AF33" s="133" t="s">
        <v>62</v>
      </c>
      <c r="AG33" s="133" t="s">
        <v>92</v>
      </c>
      <c r="AH33" s="59" t="s">
        <v>93</v>
      </c>
      <c r="AI33" s="37"/>
    </row>
    <row r="34" spans="1:35" x14ac:dyDescent="0.25">
      <c r="A34" s="13" t="str">
        <f>+Afrapportering!A15</f>
        <v/>
      </c>
      <c r="B34" s="13" t="str">
        <f>+Afrapportering!B15</f>
        <v/>
      </c>
      <c r="C34" s="13" t="str">
        <f>+Afrapportering!C15</f>
        <v/>
      </c>
      <c r="D34" s="13" t="str">
        <f>+Afrapportering!D15</f>
        <v/>
      </c>
      <c r="E34" s="14" t="str">
        <f>+Afrapportering!E15</f>
        <v/>
      </c>
      <c r="F34" s="139" t="str">
        <f>IF(Afrapportering!F15 = "", "",Afrapportering!F15)</f>
        <v/>
      </c>
      <c r="G34" s="14" t="str">
        <f>+Afrapportering!G15</f>
        <v/>
      </c>
      <c r="H34" s="139" t="str">
        <f>IF(Afrapportering!H15 = "","",Afrapportering!H15)</f>
        <v/>
      </c>
      <c r="I34" s="140" t="str">
        <f>+Afrapportering!I15</f>
        <v/>
      </c>
      <c r="J34" s="13" t="str">
        <f>+Afrapportering!J15</f>
        <v/>
      </c>
      <c r="K34" s="32" t="str">
        <f>IF(J34="","",IF(J34="Funktionær",0.75,IF(J34="Ikke-funktionær",0.9,IF(J34="Elev/lærling",0.9))))</f>
        <v/>
      </c>
      <c r="L34" s="31" t="str">
        <f>IF(Ansøgning!J20="","",Ansøgning!J20)</f>
        <v/>
      </c>
      <c r="M34" s="134" t="str">
        <f>IF(Afrapportering!M15="","",Afrapportering!M15)</f>
        <v/>
      </c>
      <c r="N34" s="31" t="str">
        <f>IF(Ansøgning!K20="","",Ansøgning!K20)</f>
        <v/>
      </c>
      <c r="O34" s="134">
        <f>IF(Afrapportering!O15="",,Afrapportering!O15)</f>
        <v>0</v>
      </c>
      <c r="P34" s="15" t="str">
        <f>IF(Ansøgning!L20="","",Ansøgning!L20)</f>
        <v/>
      </c>
      <c r="Q34" s="15" t="str">
        <f>IFERROR(MAX(IF(M34="","",IF(ISNUMBER(R34),IF(OR(R34&gt;M34*1.1,R34&lt;M34*0.9),R34,M34),M34)-O34),0),"")</f>
        <v/>
      </c>
      <c r="R34" s="15"/>
      <c r="S34" s="15" t="str">
        <f>IF(Afrapportering!S15="","",Afrapportering!S15)</f>
        <v/>
      </c>
      <c r="T34" s="31" t="str">
        <f>IF(B34="","",IF(Q34*K34&gt;30000*IF(S34&gt;37,37,S34)/37,30000*IF(S34&gt;37,37,S34)/37,Q34*K34))</f>
        <v/>
      </c>
      <c r="U34" s="30" t="str">
        <f>IF(Afrapportering!U15="","",Afrapportering!U15)</f>
        <v/>
      </c>
      <c r="V34" s="52" t="str">
        <f>IF(Afrapportering!V15="","",Afrapportering!V15)</f>
        <v/>
      </c>
      <c r="W34" s="30" t="str">
        <f>IF(Afrapportering!W15="","",Afrapportering!W15)</f>
        <v/>
      </c>
      <c r="X34" s="52" t="str">
        <f>IF(Afrapportering!X15="","",Afrapportering!X15)</f>
        <v/>
      </c>
      <c r="Y34" s="30" t="str">
        <f>IF(Afrapportering!Y15="","",Afrapportering!Y15)</f>
        <v/>
      </c>
      <c r="Z34" s="52" t="str">
        <f>IFERROR(MAX(IF(OR(V34="",X34=""),"",IF(AND(AND(MONTH(F34)&gt;=7,MONTH(F34)&lt;8),AND(MONTH(H34)&gt;=7,MONTH(H34)&lt;8)),(NETWORKDAYS(F34,H34,Lister!$D$7:$D$13)-V34)*T34/NETWORKDAYS(Lister!$D$19,Lister!$E$19,Lister!$D$7:$D$13),IF(AND(AND(MONTH(F34)&gt;=7,MONTH(F34)&lt;8),MONTH(H34)&gt;7),(NETWORKDAYS(F34,Lister!$E$19,Lister!$D$7:$D$13)-V34)*T34/NETWORKDAYS(Lister!$D$19,Lister!$E$19,Lister!$D$7:$D$13),IF(MONTH(F34)&gt;7,0)))),0),"")</f>
        <v/>
      </c>
      <c r="AA34" s="30" t="str">
        <f>IF(Afrapportering!AA15="","",Afrapportering!AA15)</f>
        <v/>
      </c>
      <c r="AB34" s="52" t="str">
        <f>IFERROR(MAX(IF(OR(V34="",X34=""),"",IF(AND(AND(MONTH(F34)&gt;=8,MONTH(F34)&lt;9),AND(MONTH(H34)&gt;=8,MONTH(H34)&lt;9)),(NETWORKDAYS(F34,H34,Lister!$D$7:$D$13)-X34)*T34/NETWORKDAYS(Lister!$D$20,Lister!$E$20,Lister!$D$7:$D$13),IF(AND(MONTH(F34)=7,MONTH(H34)=8),(NETWORKDAYS(Lister!$D$20,H34,Lister!$D$7:$D$13)-X34)*T34/NETWORKDAYS(Lister!$D$20,Lister!$E$20,Lister!$D$7:$D$13),IF(AND(MONTH(F34)=7,MONTH(H34)=7),0)))),0),"")</f>
        <v/>
      </c>
      <c r="AC34" s="30" t="str">
        <f>IF(Afrapportering!AC15="","",Afrapportering!AC15)</f>
        <v/>
      </c>
      <c r="AD34" s="52" t="str">
        <f>IFERROR(Z34+AB34,"")</f>
        <v/>
      </c>
      <c r="AE34" s="52" t="str">
        <f>IFERROR(21/31*T34,"")</f>
        <v/>
      </c>
      <c r="AF34" s="30" t="str">
        <f>IFERROR(MAX(IF(AND(ISNUMBER(Z34),ISNUMBER(AB34)),IF(AD34-AE34&gt;T34,T34,AD34-AE34),""),0),"")</f>
        <v/>
      </c>
      <c r="AG34" s="30" t="str">
        <f>IF(AF34="","",AF34-AC34)</f>
        <v/>
      </c>
      <c r="AH34" s="42" t="str">
        <f>IF(AF34="","",AF34-AC34)</f>
        <v/>
      </c>
    </row>
    <row r="35" spans="1:35" x14ac:dyDescent="0.25">
      <c r="A35" s="13" t="str">
        <f>+Afrapportering!A16</f>
        <v/>
      </c>
      <c r="B35" s="13" t="str">
        <f>+Afrapportering!B16</f>
        <v/>
      </c>
      <c r="C35" s="13" t="str">
        <f>+Afrapportering!C16</f>
        <v/>
      </c>
      <c r="D35" s="13" t="str">
        <f>+Afrapportering!D16</f>
        <v/>
      </c>
      <c r="E35" s="14" t="str">
        <f>+Afrapportering!E16</f>
        <v/>
      </c>
      <c r="F35" s="139" t="str">
        <f>IF(Afrapportering!F16 = "", "",Afrapportering!F16)</f>
        <v/>
      </c>
      <c r="G35" s="14" t="str">
        <f>+Afrapportering!G16</f>
        <v/>
      </c>
      <c r="H35" s="139" t="str">
        <f>IF(Afrapportering!H16 = "","",Afrapportering!H16)</f>
        <v/>
      </c>
      <c r="I35" s="140" t="str">
        <f>+Afrapportering!I16</f>
        <v/>
      </c>
      <c r="J35" s="13" t="str">
        <f>+Afrapportering!J16</f>
        <v/>
      </c>
      <c r="K35" s="32" t="str">
        <f t="shared" ref="K35:K98" si="4">IF(J35="","",IF(J35="Funktionær",0.75,IF(J35="Ikke-funktionær",0.9,IF(J35="Elev/lærling",0.9))))</f>
        <v/>
      </c>
      <c r="L35" s="31" t="str">
        <f>IF(Ansøgning!J21="","",Ansøgning!J21)</f>
        <v/>
      </c>
      <c r="M35" s="134" t="str">
        <f>IF(Afrapportering!M16="","",Afrapportering!M16)</f>
        <v/>
      </c>
      <c r="N35" s="31" t="str">
        <f>IF(Ansøgning!K21="","",Ansøgning!K21)</f>
        <v/>
      </c>
      <c r="O35" s="134">
        <f>IF(Afrapportering!O16="",,Afrapportering!O16)</f>
        <v>0</v>
      </c>
      <c r="P35" s="15" t="str">
        <f>IF(Ansøgning!L21="","",Ansøgning!L21)</f>
        <v/>
      </c>
      <c r="Q35" s="15" t="str">
        <f t="shared" ref="Q35:Q98" si="5">IFERROR(MAX(IF(M35="","",IF(ISNUMBER(R35),IF(OR(R35&gt;M35*1.1,R35&lt;M35*0.9),R35,M35),M35)-O35),0),"")</f>
        <v/>
      </c>
      <c r="R35" s="15"/>
      <c r="S35" s="15" t="str">
        <f>IF(Afrapportering!S16="","",Afrapportering!S16)</f>
        <v/>
      </c>
      <c r="T35" s="31" t="str">
        <f t="shared" ref="T35:T98" si="6">IF(B35="","",IF(Q35*K35&gt;30000*IF(S35&gt;37,37,S35)/37,30000*IF(S35&gt;37,37,S35)/37,Q35*K35))</f>
        <v/>
      </c>
      <c r="U35" s="30" t="str">
        <f>IF(Afrapportering!U16="","",Afrapportering!U16)</f>
        <v/>
      </c>
      <c r="V35" s="52" t="str">
        <f>IF(Afrapportering!V16="","",Afrapportering!V16)</f>
        <v/>
      </c>
      <c r="W35" s="30" t="str">
        <f>IF(Afrapportering!W16="","",Afrapportering!W16)</f>
        <v/>
      </c>
      <c r="X35" s="52" t="str">
        <f>IF(Afrapportering!X16="","",Afrapportering!X16)</f>
        <v/>
      </c>
      <c r="Y35" s="30" t="str">
        <f>IF(Afrapportering!Y16="","",Afrapportering!Y16)</f>
        <v/>
      </c>
      <c r="Z35" s="52" t="str">
        <f>IFERROR(MAX(IF(OR(V35="",X35=""),"",IF(AND(AND(MONTH(F35)&gt;=7,MONTH(F35)&lt;8),AND(MONTH(H35)&gt;=7,MONTH(H35)&lt;8)),(NETWORKDAYS(F35,H35,Lister!$D$7:$D$13)-V35)*T35/NETWORKDAYS(Lister!$D$19,Lister!$E$19,Lister!$D$7:$D$13),IF(AND(AND(MONTH(F35)&gt;=7,MONTH(F35)&lt;8),MONTH(H35)&gt;7),(NETWORKDAYS(F35,Lister!$E$19,Lister!$D$7:$D$13)-V35)*T35/NETWORKDAYS(Lister!$D$19,Lister!$E$19,Lister!$D$7:$D$13),IF(MONTH(F35)&gt;7,0)))),0),"")</f>
        <v/>
      </c>
      <c r="AA35" s="30" t="str">
        <f>IF(Afrapportering!AA16="","",Afrapportering!AA16)</f>
        <v/>
      </c>
      <c r="AB35" s="52" t="str">
        <f>IFERROR(MAX(IF(OR(V35="",X35=""),"",IF(AND(AND(MONTH(F35)&gt;=8,MONTH(F35)&lt;9),AND(MONTH(H35)&gt;=8,MONTH(H35)&lt;9)),(NETWORKDAYS(F35,H35,Lister!$D$7:$D$13)-X35)*T35/NETWORKDAYS(Lister!$D$20,Lister!$E$20,Lister!$D$7:$D$13),IF(AND(MONTH(F35)=7,MONTH(H35)=8),(NETWORKDAYS(Lister!$D$20,H35,Lister!$D$7:$D$13)-X35)*T35/NETWORKDAYS(Lister!$D$20,Lister!$E$20,Lister!$D$7:$D$13),IF(AND(MONTH(F35)=7,MONTH(H35)=7),0)))),0),"")</f>
        <v/>
      </c>
      <c r="AC35" s="30" t="str">
        <f>IF(Afrapportering!AC16="","",Afrapportering!AC16)</f>
        <v/>
      </c>
      <c r="AD35" s="52" t="str">
        <f t="shared" ref="AD35:AD98" si="7">IFERROR(Z35+AB35,"")</f>
        <v/>
      </c>
      <c r="AE35" s="52" t="str">
        <f t="shared" ref="AE35:AE98" si="8">IFERROR(21/31*T35,"")</f>
        <v/>
      </c>
      <c r="AF35" s="30" t="str">
        <f t="shared" ref="AF35:AF98" si="9">IFERROR(MAX(IF(AND(ISNUMBER(Z35),ISNUMBER(AB35)),IF(AD35-AE35&gt;T35,T35,AD35-AE35),""),0),"")</f>
        <v/>
      </c>
      <c r="AG35" s="30" t="str">
        <f t="shared" ref="AG35:AG98" si="10">IF(AF35="","",AF35-AC35)</f>
        <v/>
      </c>
      <c r="AH35" s="3" t="str">
        <f t="shared" ref="AH35:AH98" si="11">IF(AF35="","",AF35-AC35)</f>
        <v/>
      </c>
      <c r="AI35" s="2"/>
    </row>
    <row r="36" spans="1:35" x14ac:dyDescent="0.25">
      <c r="A36" s="13" t="str">
        <f>+Afrapportering!A17</f>
        <v/>
      </c>
      <c r="B36" s="13" t="str">
        <f>+Afrapportering!B17</f>
        <v/>
      </c>
      <c r="C36" s="13" t="str">
        <f>+Afrapportering!C17</f>
        <v/>
      </c>
      <c r="D36" s="13" t="str">
        <f>+Afrapportering!D17</f>
        <v/>
      </c>
      <c r="E36" s="14" t="str">
        <f>+Afrapportering!E17</f>
        <v/>
      </c>
      <c r="F36" s="139" t="str">
        <f>IF(Afrapportering!F17 = "", "",Afrapportering!F17)</f>
        <v/>
      </c>
      <c r="G36" s="14" t="str">
        <f>+Afrapportering!G17</f>
        <v/>
      </c>
      <c r="H36" s="139" t="str">
        <f>IF(Afrapportering!H17 = "","",Afrapportering!H17)</f>
        <v/>
      </c>
      <c r="I36" s="140" t="str">
        <f>+Afrapportering!I17</f>
        <v/>
      </c>
      <c r="J36" s="13" t="str">
        <f>+Afrapportering!J17</f>
        <v/>
      </c>
      <c r="K36" s="32" t="str">
        <f t="shared" si="4"/>
        <v/>
      </c>
      <c r="L36" s="31" t="str">
        <f>IF(Ansøgning!J22="","",Ansøgning!J22)</f>
        <v/>
      </c>
      <c r="M36" s="134" t="str">
        <f>IF(Afrapportering!M17="","",Afrapportering!M17)</f>
        <v/>
      </c>
      <c r="N36" s="31" t="str">
        <f>IF(Ansøgning!K22="","",Ansøgning!K22)</f>
        <v/>
      </c>
      <c r="O36" s="134">
        <f>IF(Afrapportering!O17="",,Afrapportering!O17)</f>
        <v>0</v>
      </c>
      <c r="P36" s="15" t="str">
        <f>IF(Ansøgning!L22="","",Ansøgning!L22)</f>
        <v/>
      </c>
      <c r="Q36" s="15" t="str">
        <f t="shared" si="5"/>
        <v/>
      </c>
      <c r="R36" s="15"/>
      <c r="S36" s="15" t="str">
        <f>IF(Afrapportering!S17="","",Afrapportering!S17)</f>
        <v/>
      </c>
      <c r="T36" s="31" t="str">
        <f t="shared" si="6"/>
        <v/>
      </c>
      <c r="U36" s="30" t="str">
        <f>IF(Afrapportering!U17="","",Afrapportering!U17)</f>
        <v/>
      </c>
      <c r="V36" s="52" t="str">
        <f>IF(Afrapportering!V17="","",Afrapportering!V17)</f>
        <v/>
      </c>
      <c r="W36" s="30" t="str">
        <f>IF(Afrapportering!W17="","",Afrapportering!W17)</f>
        <v/>
      </c>
      <c r="X36" s="52" t="str">
        <f>IF(Afrapportering!X17="","",Afrapportering!X17)</f>
        <v/>
      </c>
      <c r="Y36" s="30" t="str">
        <f>IF(Afrapportering!Y17="","",Afrapportering!Y17)</f>
        <v/>
      </c>
      <c r="Z36" s="52" t="str">
        <f>IFERROR(MAX(IF(OR(V36="",X36=""),"",IF(AND(AND(MONTH(F36)&gt;=7,MONTH(F36)&lt;8),AND(MONTH(H36)&gt;=7,MONTH(H36)&lt;8)),(NETWORKDAYS(F36,H36,Lister!$D$7:$D$13)-V36)*T36/NETWORKDAYS(Lister!$D$19,Lister!$E$19,Lister!$D$7:$D$13),IF(AND(AND(MONTH(F36)&gt;=7,MONTH(F36)&lt;8),MONTH(H36)&gt;7),(NETWORKDAYS(F36,Lister!$E$19,Lister!$D$7:$D$13)-V36)*T36/NETWORKDAYS(Lister!$D$19,Lister!$E$19,Lister!$D$7:$D$13),IF(MONTH(F36)&gt;7,0)))),0),"")</f>
        <v/>
      </c>
      <c r="AA36" s="30" t="str">
        <f>IF(Afrapportering!AA17="","",Afrapportering!AA17)</f>
        <v/>
      </c>
      <c r="AB36" s="52" t="str">
        <f>IFERROR(MAX(IF(OR(V36="",X36=""),"",IF(AND(AND(MONTH(F36)&gt;=8,MONTH(F36)&lt;9),AND(MONTH(H36)&gt;=8,MONTH(H36)&lt;9)),(NETWORKDAYS(F36,H36,Lister!$D$7:$D$13)-X36)*T36/NETWORKDAYS(Lister!$D$20,Lister!$E$20,Lister!$D$7:$D$13),IF(AND(MONTH(F36)=7,MONTH(H36)=8),(NETWORKDAYS(Lister!$D$20,H36,Lister!$D$7:$D$13)-X36)*T36/NETWORKDAYS(Lister!$D$20,Lister!$E$20,Lister!$D$7:$D$13),IF(AND(MONTH(F36)=7,MONTH(H36)=7),0)))),0),"")</f>
        <v/>
      </c>
      <c r="AC36" s="30" t="str">
        <f>IF(Afrapportering!AC17="","",Afrapportering!AC17)</f>
        <v/>
      </c>
      <c r="AD36" s="52" t="str">
        <f t="shared" si="7"/>
        <v/>
      </c>
      <c r="AE36" s="52" t="str">
        <f t="shared" si="8"/>
        <v/>
      </c>
      <c r="AF36" s="30" t="str">
        <f t="shared" si="9"/>
        <v/>
      </c>
      <c r="AG36" s="30" t="str">
        <f t="shared" si="10"/>
        <v/>
      </c>
      <c r="AH36" s="3" t="str">
        <f t="shared" si="11"/>
        <v/>
      </c>
    </row>
    <row r="37" spans="1:35" x14ac:dyDescent="0.25">
      <c r="A37" s="13" t="str">
        <f>+Afrapportering!A18</f>
        <v/>
      </c>
      <c r="B37" s="13" t="str">
        <f>+Afrapportering!B18</f>
        <v/>
      </c>
      <c r="C37" s="13" t="str">
        <f>+Afrapportering!C18</f>
        <v/>
      </c>
      <c r="D37" s="13" t="str">
        <f>+Afrapportering!D18</f>
        <v/>
      </c>
      <c r="E37" s="14" t="str">
        <f>+Afrapportering!E18</f>
        <v/>
      </c>
      <c r="F37" s="139" t="str">
        <f>IF(Afrapportering!F18 = "", "",Afrapportering!F18)</f>
        <v/>
      </c>
      <c r="G37" s="14" t="str">
        <f>+Afrapportering!G18</f>
        <v/>
      </c>
      <c r="H37" s="139" t="str">
        <f>IF(Afrapportering!H18 = "","",Afrapportering!H18)</f>
        <v/>
      </c>
      <c r="I37" s="140" t="str">
        <f>+Afrapportering!I18</f>
        <v/>
      </c>
      <c r="J37" s="13" t="str">
        <f>+Afrapportering!J18</f>
        <v/>
      </c>
      <c r="K37" s="32" t="str">
        <f t="shared" si="4"/>
        <v/>
      </c>
      <c r="L37" s="31" t="str">
        <f>IF(Ansøgning!J23="","",Ansøgning!J23)</f>
        <v/>
      </c>
      <c r="M37" s="134" t="str">
        <f>IF(Afrapportering!M18="","",Afrapportering!M18)</f>
        <v/>
      </c>
      <c r="N37" s="31" t="str">
        <f>IF(Ansøgning!K23="","",Ansøgning!K23)</f>
        <v/>
      </c>
      <c r="O37" s="134">
        <f>IF(Afrapportering!O18="",,Afrapportering!O18)</f>
        <v>0</v>
      </c>
      <c r="P37" s="15" t="str">
        <f>IF(Ansøgning!L23="","",Ansøgning!L23)</f>
        <v/>
      </c>
      <c r="Q37" s="15" t="str">
        <f t="shared" si="5"/>
        <v/>
      </c>
      <c r="R37" s="15"/>
      <c r="S37" s="15" t="str">
        <f>IF(Afrapportering!S18="","",Afrapportering!S18)</f>
        <v/>
      </c>
      <c r="T37" s="31" t="str">
        <f t="shared" si="6"/>
        <v/>
      </c>
      <c r="U37" s="30" t="str">
        <f>IF(Afrapportering!U18="","",Afrapportering!U18)</f>
        <v/>
      </c>
      <c r="V37" s="52" t="str">
        <f>IF(Afrapportering!V18="","",Afrapportering!V18)</f>
        <v/>
      </c>
      <c r="W37" s="30" t="str">
        <f>IF(Afrapportering!W18="","",Afrapportering!W18)</f>
        <v/>
      </c>
      <c r="X37" s="52" t="str">
        <f>IF(Afrapportering!X18="","",Afrapportering!X18)</f>
        <v/>
      </c>
      <c r="Y37" s="30" t="str">
        <f>IF(Afrapportering!Y18="","",Afrapportering!Y18)</f>
        <v/>
      </c>
      <c r="Z37" s="52" t="str">
        <f>IFERROR(MAX(IF(OR(V37="",X37=""),"",IF(AND(AND(MONTH(F37)&gt;=7,MONTH(F37)&lt;8),AND(MONTH(H37)&gt;=7,MONTH(H37)&lt;8)),(NETWORKDAYS(F37,H37,Lister!$D$7:$D$13)-V37)*T37/NETWORKDAYS(Lister!$D$19,Lister!$E$19,Lister!$D$7:$D$13),IF(AND(AND(MONTH(F37)&gt;=7,MONTH(F37)&lt;8),MONTH(H37)&gt;7),(NETWORKDAYS(F37,Lister!$E$19,Lister!$D$7:$D$13)-V37)*T37/NETWORKDAYS(Lister!$D$19,Lister!$E$19,Lister!$D$7:$D$13),IF(MONTH(F37)&gt;7,0)))),0),"")</f>
        <v/>
      </c>
      <c r="AA37" s="30" t="str">
        <f>IF(Afrapportering!AA18="","",Afrapportering!AA18)</f>
        <v/>
      </c>
      <c r="AB37" s="52" t="str">
        <f>IFERROR(MAX(IF(OR(V37="",X37=""),"",IF(AND(AND(MONTH(F37)&gt;=8,MONTH(F37)&lt;9),AND(MONTH(H37)&gt;=8,MONTH(H37)&lt;9)),(NETWORKDAYS(F37,H37,Lister!$D$7:$D$13)-X37)*T37/NETWORKDAYS(Lister!$D$20,Lister!$E$20,Lister!$D$7:$D$13),IF(AND(MONTH(F37)=7,MONTH(H37)=8),(NETWORKDAYS(Lister!$D$20,H37,Lister!$D$7:$D$13)-X37)*T37/NETWORKDAYS(Lister!$D$20,Lister!$E$20,Lister!$D$7:$D$13),IF(AND(MONTH(F37)=7,MONTH(H37)=7),0)))),0),"")</f>
        <v/>
      </c>
      <c r="AC37" s="30" t="str">
        <f>IF(Afrapportering!AC18="","",Afrapportering!AC18)</f>
        <v/>
      </c>
      <c r="AD37" s="52" t="str">
        <f t="shared" si="7"/>
        <v/>
      </c>
      <c r="AE37" s="52" t="str">
        <f t="shared" si="8"/>
        <v/>
      </c>
      <c r="AF37" s="30" t="str">
        <f t="shared" si="9"/>
        <v/>
      </c>
      <c r="AG37" s="30" t="str">
        <f t="shared" si="10"/>
        <v/>
      </c>
      <c r="AH37" s="3" t="str">
        <f t="shared" si="11"/>
        <v/>
      </c>
    </row>
    <row r="38" spans="1:35" x14ac:dyDescent="0.25">
      <c r="A38" s="13" t="str">
        <f>+Afrapportering!A19</f>
        <v/>
      </c>
      <c r="B38" s="13" t="str">
        <f>+Afrapportering!B19</f>
        <v/>
      </c>
      <c r="C38" s="13" t="str">
        <f>+Afrapportering!C19</f>
        <v/>
      </c>
      <c r="D38" s="13" t="str">
        <f>+Afrapportering!D19</f>
        <v/>
      </c>
      <c r="E38" s="14" t="str">
        <f>+Afrapportering!E19</f>
        <v/>
      </c>
      <c r="F38" s="139" t="str">
        <f>IF(Afrapportering!F19 = "", "",Afrapportering!F19)</f>
        <v/>
      </c>
      <c r="G38" s="14" t="str">
        <f>+Afrapportering!G19</f>
        <v/>
      </c>
      <c r="H38" s="139" t="str">
        <f>IF(Afrapportering!H19 = "","",Afrapportering!H19)</f>
        <v/>
      </c>
      <c r="I38" s="140" t="str">
        <f>+Afrapportering!I19</f>
        <v/>
      </c>
      <c r="J38" s="13" t="str">
        <f>+Afrapportering!J19</f>
        <v/>
      </c>
      <c r="K38" s="32" t="str">
        <f t="shared" si="4"/>
        <v/>
      </c>
      <c r="L38" s="31" t="str">
        <f>IF(Ansøgning!J24="","",Ansøgning!J24)</f>
        <v/>
      </c>
      <c r="M38" s="134" t="str">
        <f>IF(Afrapportering!M19="","",Afrapportering!M19)</f>
        <v/>
      </c>
      <c r="N38" s="31" t="str">
        <f>IF(Ansøgning!K24="","",Ansøgning!K24)</f>
        <v/>
      </c>
      <c r="O38" s="134">
        <f>IF(Afrapportering!O19="",,Afrapportering!O19)</f>
        <v>0</v>
      </c>
      <c r="P38" s="15" t="str">
        <f>IF(Ansøgning!L24="","",Ansøgning!L24)</f>
        <v/>
      </c>
      <c r="Q38" s="15" t="str">
        <f t="shared" si="5"/>
        <v/>
      </c>
      <c r="R38" s="15"/>
      <c r="S38" s="15" t="str">
        <f>IF(Afrapportering!S19="","",Afrapportering!S19)</f>
        <v/>
      </c>
      <c r="T38" s="31" t="str">
        <f t="shared" si="6"/>
        <v/>
      </c>
      <c r="U38" s="30" t="str">
        <f>IF(Afrapportering!U19="","",Afrapportering!U19)</f>
        <v/>
      </c>
      <c r="V38" s="52" t="str">
        <f>IF(Afrapportering!V19="","",Afrapportering!V19)</f>
        <v/>
      </c>
      <c r="W38" s="30" t="str">
        <f>IF(Afrapportering!W19="","",Afrapportering!W19)</f>
        <v/>
      </c>
      <c r="X38" s="52" t="str">
        <f>IF(Afrapportering!X19="","",Afrapportering!X19)</f>
        <v/>
      </c>
      <c r="Y38" s="30" t="str">
        <f>IF(Afrapportering!Y19="","",Afrapportering!Y19)</f>
        <v/>
      </c>
      <c r="Z38" s="52" t="str">
        <f>IFERROR(MAX(IF(OR(V38="",X38=""),"",IF(AND(AND(MONTH(F38)&gt;=7,MONTH(F38)&lt;8),AND(MONTH(H38)&gt;=7,MONTH(H38)&lt;8)),(NETWORKDAYS(F38,H38,Lister!$D$7:$D$13)-V38)*T38/NETWORKDAYS(Lister!$D$19,Lister!$E$19,Lister!$D$7:$D$13),IF(AND(AND(MONTH(F38)&gt;=7,MONTH(F38)&lt;8),MONTH(H38)&gt;7),(NETWORKDAYS(F38,Lister!$E$19,Lister!$D$7:$D$13)-V38)*T38/NETWORKDAYS(Lister!$D$19,Lister!$E$19,Lister!$D$7:$D$13),IF(MONTH(F38)&gt;7,0)))),0),"")</f>
        <v/>
      </c>
      <c r="AA38" s="30" t="str">
        <f>IF(Afrapportering!AA19="","",Afrapportering!AA19)</f>
        <v/>
      </c>
      <c r="AB38" s="52" t="str">
        <f>IFERROR(MAX(IF(OR(V38="",X38=""),"",IF(AND(AND(MONTH(F38)&gt;=8,MONTH(F38)&lt;9),AND(MONTH(H38)&gt;=8,MONTH(H38)&lt;9)),(NETWORKDAYS(F38,H38,Lister!$D$7:$D$13)-X38)*T38/NETWORKDAYS(Lister!$D$20,Lister!$E$20,Lister!$D$7:$D$13),IF(AND(MONTH(F38)=7,MONTH(H38)=8),(NETWORKDAYS(Lister!$D$20,H38,Lister!$D$7:$D$13)-X38)*T38/NETWORKDAYS(Lister!$D$20,Lister!$E$20,Lister!$D$7:$D$13),IF(AND(MONTH(F38)=7,MONTH(H38)=7),0)))),0),"")</f>
        <v/>
      </c>
      <c r="AC38" s="30" t="str">
        <f>IF(Afrapportering!AC19="","",Afrapportering!AC19)</f>
        <v/>
      </c>
      <c r="AD38" s="52" t="str">
        <f t="shared" si="7"/>
        <v/>
      </c>
      <c r="AE38" s="52" t="str">
        <f t="shared" si="8"/>
        <v/>
      </c>
      <c r="AF38" s="30" t="str">
        <f t="shared" si="9"/>
        <v/>
      </c>
      <c r="AG38" s="30" t="str">
        <f t="shared" si="10"/>
        <v/>
      </c>
      <c r="AH38" s="3" t="str">
        <f t="shared" si="11"/>
        <v/>
      </c>
    </row>
    <row r="39" spans="1:35" x14ac:dyDescent="0.25">
      <c r="A39" s="13" t="str">
        <f>+Afrapportering!A20</f>
        <v/>
      </c>
      <c r="B39" s="13" t="str">
        <f>+Afrapportering!B20</f>
        <v/>
      </c>
      <c r="C39" s="13" t="str">
        <f>+Afrapportering!C20</f>
        <v/>
      </c>
      <c r="D39" s="13" t="str">
        <f>+Afrapportering!D20</f>
        <v/>
      </c>
      <c r="E39" s="14" t="str">
        <f>+Afrapportering!E20</f>
        <v/>
      </c>
      <c r="F39" s="139" t="str">
        <f>IF(Afrapportering!F20 = "", "",Afrapportering!F20)</f>
        <v/>
      </c>
      <c r="G39" s="14" t="str">
        <f>+Afrapportering!G20</f>
        <v/>
      </c>
      <c r="H39" s="139" t="str">
        <f>IF(Afrapportering!H20 = "","",Afrapportering!H20)</f>
        <v/>
      </c>
      <c r="I39" s="140" t="str">
        <f>+Afrapportering!I20</f>
        <v/>
      </c>
      <c r="J39" s="13" t="str">
        <f>+Afrapportering!J20</f>
        <v/>
      </c>
      <c r="K39" s="32" t="str">
        <f t="shared" si="4"/>
        <v/>
      </c>
      <c r="L39" s="31" t="str">
        <f>IF(Ansøgning!J25="","",Ansøgning!J25)</f>
        <v/>
      </c>
      <c r="M39" s="134" t="str">
        <f>IF(Afrapportering!M20="","",Afrapportering!M20)</f>
        <v/>
      </c>
      <c r="N39" s="31" t="str">
        <f>IF(Ansøgning!K25="","",Ansøgning!K25)</f>
        <v/>
      </c>
      <c r="O39" s="134">
        <f>IF(Afrapportering!O20="",,Afrapportering!O20)</f>
        <v>0</v>
      </c>
      <c r="P39" s="15" t="str">
        <f>IF(Ansøgning!L25="","",Ansøgning!L25)</f>
        <v/>
      </c>
      <c r="Q39" s="15" t="str">
        <f t="shared" si="5"/>
        <v/>
      </c>
      <c r="R39" s="15"/>
      <c r="S39" s="15" t="str">
        <f>IF(Afrapportering!S20="","",Afrapportering!S20)</f>
        <v/>
      </c>
      <c r="T39" s="31" t="str">
        <f t="shared" si="6"/>
        <v/>
      </c>
      <c r="U39" s="30" t="str">
        <f>IF(Afrapportering!U20="","",Afrapportering!U20)</f>
        <v/>
      </c>
      <c r="V39" s="52" t="str">
        <f>IF(Afrapportering!V20="","",Afrapportering!V20)</f>
        <v/>
      </c>
      <c r="W39" s="30" t="str">
        <f>IF(Afrapportering!W20="","",Afrapportering!W20)</f>
        <v/>
      </c>
      <c r="X39" s="52" t="str">
        <f>IF(Afrapportering!X20="","",Afrapportering!X20)</f>
        <v/>
      </c>
      <c r="Y39" s="30" t="str">
        <f>IF(Afrapportering!Y20="","",Afrapportering!Y20)</f>
        <v/>
      </c>
      <c r="Z39" s="52" t="str">
        <f>IFERROR(MAX(IF(OR(V39="",X39=""),"",IF(AND(AND(MONTH(F39)&gt;=7,MONTH(F39)&lt;8),AND(MONTH(H39)&gt;=7,MONTH(H39)&lt;8)),(NETWORKDAYS(F39,H39,Lister!$D$7:$D$13)-V39)*T39/NETWORKDAYS(Lister!$D$19,Lister!$E$19,Lister!$D$7:$D$13),IF(AND(AND(MONTH(F39)&gt;=7,MONTH(F39)&lt;8),MONTH(H39)&gt;7),(NETWORKDAYS(F39,Lister!$E$19,Lister!$D$7:$D$13)-V39)*T39/NETWORKDAYS(Lister!$D$19,Lister!$E$19,Lister!$D$7:$D$13),IF(MONTH(F39)&gt;7,0)))),0),"")</f>
        <v/>
      </c>
      <c r="AA39" s="30" t="str">
        <f>IF(Afrapportering!AA20="","",Afrapportering!AA20)</f>
        <v/>
      </c>
      <c r="AB39" s="52" t="str">
        <f>IFERROR(MAX(IF(OR(V39="",X39=""),"",IF(AND(AND(MONTH(F39)&gt;=8,MONTH(F39)&lt;9),AND(MONTH(H39)&gt;=8,MONTH(H39)&lt;9)),(NETWORKDAYS(F39,H39,Lister!$D$7:$D$13)-X39)*T39/NETWORKDAYS(Lister!$D$20,Lister!$E$20,Lister!$D$7:$D$13),IF(AND(MONTH(F39)=7,MONTH(H39)=8),(NETWORKDAYS(Lister!$D$20,H39,Lister!$D$7:$D$13)-X39)*T39/NETWORKDAYS(Lister!$D$20,Lister!$E$20,Lister!$D$7:$D$13),IF(AND(MONTH(F39)=7,MONTH(H39)=7),0)))),0),"")</f>
        <v/>
      </c>
      <c r="AC39" s="30" t="str">
        <f>IF(Afrapportering!AC20="","",Afrapportering!AC20)</f>
        <v/>
      </c>
      <c r="AD39" s="52" t="str">
        <f t="shared" si="7"/>
        <v/>
      </c>
      <c r="AE39" s="52" t="str">
        <f t="shared" si="8"/>
        <v/>
      </c>
      <c r="AF39" s="30" t="str">
        <f t="shared" si="9"/>
        <v/>
      </c>
      <c r="AG39" s="30" t="str">
        <f t="shared" si="10"/>
        <v/>
      </c>
      <c r="AH39" s="3" t="str">
        <f t="shared" si="11"/>
        <v/>
      </c>
    </row>
    <row r="40" spans="1:35" x14ac:dyDescent="0.25">
      <c r="A40" s="13" t="str">
        <f>+Afrapportering!A21</f>
        <v/>
      </c>
      <c r="B40" s="13" t="str">
        <f>+Afrapportering!B21</f>
        <v/>
      </c>
      <c r="C40" s="13" t="str">
        <f>+Afrapportering!C21</f>
        <v/>
      </c>
      <c r="D40" s="13" t="str">
        <f>+Afrapportering!D21</f>
        <v/>
      </c>
      <c r="E40" s="14" t="str">
        <f>+Afrapportering!E21</f>
        <v/>
      </c>
      <c r="F40" s="139" t="str">
        <f>IF(Afrapportering!F21 = "", "",Afrapportering!F21)</f>
        <v/>
      </c>
      <c r="G40" s="14" t="str">
        <f>+Afrapportering!G21</f>
        <v/>
      </c>
      <c r="H40" s="139" t="str">
        <f>IF(Afrapportering!H21 = "","",Afrapportering!H21)</f>
        <v/>
      </c>
      <c r="I40" s="140" t="str">
        <f>+Afrapportering!I21</f>
        <v/>
      </c>
      <c r="J40" s="13" t="str">
        <f>+Afrapportering!J21</f>
        <v/>
      </c>
      <c r="K40" s="32" t="str">
        <f t="shared" si="4"/>
        <v/>
      </c>
      <c r="L40" s="31" t="str">
        <f>IF(Ansøgning!J26="","",Ansøgning!J26)</f>
        <v/>
      </c>
      <c r="M40" s="134" t="str">
        <f>IF(Afrapportering!M21="","",Afrapportering!M21)</f>
        <v/>
      </c>
      <c r="N40" s="31" t="str">
        <f>IF(Ansøgning!K26="","",Ansøgning!K26)</f>
        <v/>
      </c>
      <c r="O40" s="134">
        <f>IF(Afrapportering!O21="",,Afrapportering!O21)</f>
        <v>0</v>
      </c>
      <c r="P40" s="15" t="str">
        <f>IF(Ansøgning!L26="","",Ansøgning!L26)</f>
        <v/>
      </c>
      <c r="Q40" s="15" t="str">
        <f t="shared" si="5"/>
        <v/>
      </c>
      <c r="R40" s="15"/>
      <c r="S40" s="15" t="str">
        <f>IF(Afrapportering!S21="","",Afrapportering!S21)</f>
        <v/>
      </c>
      <c r="T40" s="31" t="str">
        <f t="shared" si="6"/>
        <v/>
      </c>
      <c r="U40" s="30" t="str">
        <f>IF(Afrapportering!U21="","",Afrapportering!U21)</f>
        <v/>
      </c>
      <c r="V40" s="52" t="str">
        <f>IF(Afrapportering!V21="","",Afrapportering!V21)</f>
        <v/>
      </c>
      <c r="W40" s="30" t="str">
        <f>IF(Afrapportering!W21="","",Afrapportering!W21)</f>
        <v/>
      </c>
      <c r="X40" s="52" t="str">
        <f>IF(Afrapportering!X21="","",Afrapportering!X21)</f>
        <v/>
      </c>
      <c r="Y40" s="30" t="str">
        <f>IF(Afrapportering!Y21="","",Afrapportering!Y21)</f>
        <v/>
      </c>
      <c r="Z40" s="52" t="str">
        <f>IFERROR(MAX(IF(OR(V40="",X40=""),"",IF(AND(AND(MONTH(F40)&gt;=7,MONTH(F40)&lt;8),AND(MONTH(H40)&gt;=7,MONTH(H40)&lt;8)),(NETWORKDAYS(F40,H40,Lister!$D$7:$D$13)-V40)*T40/NETWORKDAYS(Lister!$D$19,Lister!$E$19,Lister!$D$7:$D$13),IF(AND(AND(MONTH(F40)&gt;=7,MONTH(F40)&lt;8),MONTH(H40)&gt;7),(NETWORKDAYS(F40,Lister!$E$19,Lister!$D$7:$D$13)-V40)*T40/NETWORKDAYS(Lister!$D$19,Lister!$E$19,Lister!$D$7:$D$13),IF(MONTH(F40)&gt;7,0)))),0),"")</f>
        <v/>
      </c>
      <c r="AA40" s="30" t="str">
        <f>IF(Afrapportering!AA21="","",Afrapportering!AA21)</f>
        <v/>
      </c>
      <c r="AB40" s="52" t="str">
        <f>IFERROR(MAX(IF(OR(V40="",X40=""),"",IF(AND(AND(MONTH(F40)&gt;=8,MONTH(F40)&lt;9),AND(MONTH(H40)&gt;=8,MONTH(H40)&lt;9)),(NETWORKDAYS(F40,H40,Lister!$D$7:$D$13)-X40)*T40/NETWORKDAYS(Lister!$D$20,Lister!$E$20,Lister!$D$7:$D$13),IF(AND(MONTH(F40)=7,MONTH(H40)=8),(NETWORKDAYS(Lister!$D$20,H40,Lister!$D$7:$D$13)-X40)*T40/NETWORKDAYS(Lister!$D$20,Lister!$E$20,Lister!$D$7:$D$13),IF(AND(MONTH(F40)=7,MONTH(H40)=7),0)))),0),"")</f>
        <v/>
      </c>
      <c r="AC40" s="30" t="str">
        <f>IF(Afrapportering!AC21="","",Afrapportering!AC21)</f>
        <v/>
      </c>
      <c r="AD40" s="52" t="str">
        <f t="shared" si="7"/>
        <v/>
      </c>
      <c r="AE40" s="52" t="str">
        <f t="shared" si="8"/>
        <v/>
      </c>
      <c r="AF40" s="30" t="str">
        <f t="shared" si="9"/>
        <v/>
      </c>
      <c r="AG40" s="30" t="str">
        <f t="shared" si="10"/>
        <v/>
      </c>
      <c r="AH40" s="3" t="str">
        <f t="shared" si="11"/>
        <v/>
      </c>
    </row>
    <row r="41" spans="1:35" x14ac:dyDescent="0.25">
      <c r="A41" s="13" t="str">
        <f>+Afrapportering!A22</f>
        <v/>
      </c>
      <c r="B41" s="13" t="str">
        <f>+Afrapportering!B22</f>
        <v/>
      </c>
      <c r="C41" s="13" t="str">
        <f>+Afrapportering!C22</f>
        <v/>
      </c>
      <c r="D41" s="13" t="str">
        <f>+Afrapportering!D22</f>
        <v/>
      </c>
      <c r="E41" s="14" t="str">
        <f>+Afrapportering!E22</f>
        <v/>
      </c>
      <c r="F41" s="139" t="str">
        <f>IF(Afrapportering!F22 = "", "",Afrapportering!F22)</f>
        <v/>
      </c>
      <c r="G41" s="14" t="str">
        <f>+Afrapportering!G22</f>
        <v/>
      </c>
      <c r="H41" s="139" t="str">
        <f>IF(Afrapportering!H22 = "","",Afrapportering!H22)</f>
        <v/>
      </c>
      <c r="I41" s="140" t="str">
        <f>+Afrapportering!I22</f>
        <v/>
      </c>
      <c r="J41" s="13" t="str">
        <f>+Afrapportering!J22</f>
        <v/>
      </c>
      <c r="K41" s="32" t="str">
        <f t="shared" si="4"/>
        <v/>
      </c>
      <c r="L41" s="31" t="str">
        <f>IF(Ansøgning!J27="","",Ansøgning!J27)</f>
        <v/>
      </c>
      <c r="M41" s="134" t="str">
        <f>IF(Afrapportering!M22="","",Afrapportering!M22)</f>
        <v/>
      </c>
      <c r="N41" s="31" t="str">
        <f>IF(Ansøgning!K27="","",Ansøgning!K27)</f>
        <v/>
      </c>
      <c r="O41" s="134">
        <f>IF(Afrapportering!O22="",,Afrapportering!O22)</f>
        <v>0</v>
      </c>
      <c r="P41" s="15" t="str">
        <f>IF(Ansøgning!L27="","",Ansøgning!L27)</f>
        <v/>
      </c>
      <c r="Q41" s="15" t="str">
        <f t="shared" si="5"/>
        <v/>
      </c>
      <c r="R41" s="15"/>
      <c r="S41" s="15" t="str">
        <f>IF(Afrapportering!S22="","",Afrapportering!S22)</f>
        <v/>
      </c>
      <c r="T41" s="31" t="str">
        <f t="shared" si="6"/>
        <v/>
      </c>
      <c r="U41" s="30" t="str">
        <f>IF(Afrapportering!U22="","",Afrapportering!U22)</f>
        <v/>
      </c>
      <c r="V41" s="52" t="str">
        <f>IF(Afrapportering!V22="","",Afrapportering!V22)</f>
        <v/>
      </c>
      <c r="W41" s="30" t="str">
        <f>IF(Afrapportering!W22="","",Afrapportering!W22)</f>
        <v/>
      </c>
      <c r="X41" s="52" t="str">
        <f>IF(Afrapportering!X22="","",Afrapportering!X22)</f>
        <v/>
      </c>
      <c r="Y41" s="30" t="str">
        <f>IF(Afrapportering!Y22="","",Afrapportering!Y22)</f>
        <v/>
      </c>
      <c r="Z41" s="52" t="str">
        <f>IFERROR(MAX(IF(OR(V41="",X41=""),"",IF(AND(AND(MONTH(F41)&gt;=7,MONTH(F41)&lt;8),AND(MONTH(H41)&gt;=7,MONTH(H41)&lt;8)),(NETWORKDAYS(F41,H41,Lister!$D$7:$D$13)-V41)*T41/NETWORKDAYS(Lister!$D$19,Lister!$E$19,Lister!$D$7:$D$13),IF(AND(AND(MONTH(F41)&gt;=7,MONTH(F41)&lt;8),MONTH(H41)&gt;7),(NETWORKDAYS(F41,Lister!$E$19,Lister!$D$7:$D$13)-V41)*T41/NETWORKDAYS(Lister!$D$19,Lister!$E$19,Lister!$D$7:$D$13),IF(MONTH(F41)&gt;7,0)))),0),"")</f>
        <v/>
      </c>
      <c r="AA41" s="30" t="str">
        <f>IF(Afrapportering!AA22="","",Afrapportering!AA22)</f>
        <v/>
      </c>
      <c r="AB41" s="52" t="str">
        <f>IFERROR(MAX(IF(OR(V41="",X41=""),"",IF(AND(AND(MONTH(F41)&gt;=8,MONTH(F41)&lt;9),AND(MONTH(H41)&gt;=8,MONTH(H41)&lt;9)),(NETWORKDAYS(F41,H41,Lister!$D$7:$D$13)-X41)*T41/NETWORKDAYS(Lister!$D$20,Lister!$E$20,Lister!$D$7:$D$13),IF(AND(MONTH(F41)=7,MONTH(H41)=8),(NETWORKDAYS(Lister!$D$20,H41,Lister!$D$7:$D$13)-X41)*T41/NETWORKDAYS(Lister!$D$20,Lister!$E$20,Lister!$D$7:$D$13),IF(AND(MONTH(F41)=7,MONTH(H41)=7),0)))),0),"")</f>
        <v/>
      </c>
      <c r="AC41" s="30" t="str">
        <f>IF(Afrapportering!AC22="","",Afrapportering!AC22)</f>
        <v/>
      </c>
      <c r="AD41" s="52" t="str">
        <f t="shared" si="7"/>
        <v/>
      </c>
      <c r="AE41" s="52" t="str">
        <f t="shared" si="8"/>
        <v/>
      </c>
      <c r="AF41" s="30" t="str">
        <f t="shared" si="9"/>
        <v/>
      </c>
      <c r="AG41" s="30" t="str">
        <f t="shared" si="10"/>
        <v/>
      </c>
      <c r="AH41" s="3" t="str">
        <f t="shared" si="11"/>
        <v/>
      </c>
    </row>
    <row r="42" spans="1:35" x14ac:dyDescent="0.25">
      <c r="A42" s="13" t="str">
        <f>+Afrapportering!A23</f>
        <v/>
      </c>
      <c r="B42" s="13" t="str">
        <f>+Afrapportering!B23</f>
        <v/>
      </c>
      <c r="C42" s="13" t="str">
        <f>+Afrapportering!C23</f>
        <v/>
      </c>
      <c r="D42" s="13" t="str">
        <f>+Afrapportering!D23</f>
        <v/>
      </c>
      <c r="E42" s="14" t="str">
        <f>+Afrapportering!E23</f>
        <v/>
      </c>
      <c r="F42" s="139" t="str">
        <f>IF(Afrapportering!F23 = "", "",Afrapportering!F23)</f>
        <v/>
      </c>
      <c r="G42" s="14" t="str">
        <f>+Afrapportering!G23</f>
        <v/>
      </c>
      <c r="H42" s="139" t="str">
        <f>IF(Afrapportering!H23 = "","",Afrapportering!H23)</f>
        <v/>
      </c>
      <c r="I42" s="140" t="str">
        <f>+Afrapportering!I23</f>
        <v/>
      </c>
      <c r="J42" s="13" t="str">
        <f>+Afrapportering!J23</f>
        <v/>
      </c>
      <c r="K42" s="32" t="str">
        <f t="shared" si="4"/>
        <v/>
      </c>
      <c r="L42" s="31" t="str">
        <f>IF(Ansøgning!J28="","",Ansøgning!J28)</f>
        <v/>
      </c>
      <c r="M42" s="134" t="str">
        <f>IF(Afrapportering!M23="","",Afrapportering!M23)</f>
        <v/>
      </c>
      <c r="N42" s="31" t="str">
        <f>IF(Ansøgning!K28="","",Ansøgning!K28)</f>
        <v/>
      </c>
      <c r="O42" s="134">
        <f>IF(Afrapportering!O23="",,Afrapportering!O23)</f>
        <v>0</v>
      </c>
      <c r="P42" s="15" t="str">
        <f>IF(Ansøgning!L28="","",Ansøgning!L28)</f>
        <v/>
      </c>
      <c r="Q42" s="15" t="str">
        <f t="shared" si="5"/>
        <v/>
      </c>
      <c r="R42" s="15"/>
      <c r="S42" s="15" t="str">
        <f>IF(Afrapportering!S23="","",Afrapportering!S23)</f>
        <v/>
      </c>
      <c r="T42" s="31" t="str">
        <f t="shared" si="6"/>
        <v/>
      </c>
      <c r="U42" s="30" t="str">
        <f>IF(Afrapportering!U23="","",Afrapportering!U23)</f>
        <v/>
      </c>
      <c r="V42" s="52" t="str">
        <f>IF(Afrapportering!V23="","",Afrapportering!V23)</f>
        <v/>
      </c>
      <c r="W42" s="30" t="str">
        <f>IF(Afrapportering!W23="","",Afrapportering!W23)</f>
        <v/>
      </c>
      <c r="X42" s="52" t="str">
        <f>IF(Afrapportering!X23="","",Afrapportering!X23)</f>
        <v/>
      </c>
      <c r="Y42" s="30" t="str">
        <f>IF(Afrapportering!Y23="","",Afrapportering!Y23)</f>
        <v/>
      </c>
      <c r="Z42" s="52" t="str">
        <f>IFERROR(MAX(IF(OR(V42="",X42=""),"",IF(AND(AND(MONTH(F42)&gt;=7,MONTH(F42)&lt;8),AND(MONTH(H42)&gt;=7,MONTH(H42)&lt;8)),(NETWORKDAYS(F42,H42,Lister!$D$7:$D$13)-V42)*T42/NETWORKDAYS(Lister!$D$19,Lister!$E$19,Lister!$D$7:$D$13),IF(AND(AND(MONTH(F42)&gt;=7,MONTH(F42)&lt;8),MONTH(H42)&gt;7),(NETWORKDAYS(F42,Lister!$E$19,Lister!$D$7:$D$13)-V42)*T42/NETWORKDAYS(Lister!$D$19,Lister!$E$19,Lister!$D$7:$D$13),IF(MONTH(F42)&gt;7,0)))),0),"")</f>
        <v/>
      </c>
      <c r="AA42" s="30" t="str">
        <f>IF(Afrapportering!AA23="","",Afrapportering!AA23)</f>
        <v/>
      </c>
      <c r="AB42" s="52" t="str">
        <f>IFERROR(MAX(IF(OR(V42="",X42=""),"",IF(AND(AND(MONTH(F42)&gt;=8,MONTH(F42)&lt;9),AND(MONTH(H42)&gt;=8,MONTH(H42)&lt;9)),(NETWORKDAYS(F42,H42,Lister!$D$7:$D$13)-X42)*T42/NETWORKDAYS(Lister!$D$20,Lister!$E$20,Lister!$D$7:$D$13),IF(AND(MONTH(F42)=7,MONTH(H42)=8),(NETWORKDAYS(Lister!$D$20,H42,Lister!$D$7:$D$13)-X42)*T42/NETWORKDAYS(Lister!$D$20,Lister!$E$20,Lister!$D$7:$D$13),IF(AND(MONTH(F42)=7,MONTH(H42)=7),0)))),0),"")</f>
        <v/>
      </c>
      <c r="AC42" s="30" t="str">
        <f>IF(Afrapportering!AC23="","",Afrapportering!AC23)</f>
        <v/>
      </c>
      <c r="AD42" s="52" t="str">
        <f t="shared" si="7"/>
        <v/>
      </c>
      <c r="AE42" s="52" t="str">
        <f t="shared" si="8"/>
        <v/>
      </c>
      <c r="AF42" s="30" t="str">
        <f t="shared" si="9"/>
        <v/>
      </c>
      <c r="AG42" s="30" t="str">
        <f t="shared" si="10"/>
        <v/>
      </c>
      <c r="AH42" s="3" t="str">
        <f t="shared" si="11"/>
        <v/>
      </c>
    </row>
    <row r="43" spans="1:35" x14ac:dyDescent="0.25">
      <c r="A43" s="13" t="str">
        <f>+Afrapportering!A24</f>
        <v/>
      </c>
      <c r="B43" s="13" t="str">
        <f>+Afrapportering!B24</f>
        <v/>
      </c>
      <c r="C43" s="13" t="str">
        <f>+Afrapportering!C24</f>
        <v/>
      </c>
      <c r="D43" s="13" t="str">
        <f>+Afrapportering!D24</f>
        <v/>
      </c>
      <c r="E43" s="14" t="str">
        <f>+Afrapportering!E24</f>
        <v/>
      </c>
      <c r="F43" s="139" t="str">
        <f>IF(Afrapportering!F24 = "", "",Afrapportering!F24)</f>
        <v/>
      </c>
      <c r="G43" s="14" t="str">
        <f>+Afrapportering!G24</f>
        <v/>
      </c>
      <c r="H43" s="139" t="str">
        <f>IF(Afrapportering!H24 = "","",Afrapportering!H24)</f>
        <v/>
      </c>
      <c r="I43" s="140" t="str">
        <f>+Afrapportering!I24</f>
        <v/>
      </c>
      <c r="J43" s="13" t="str">
        <f>+Afrapportering!J24</f>
        <v/>
      </c>
      <c r="K43" s="32" t="str">
        <f t="shared" si="4"/>
        <v/>
      </c>
      <c r="L43" s="31" t="str">
        <f>IF(Ansøgning!J29="","",Ansøgning!J29)</f>
        <v/>
      </c>
      <c r="M43" s="134" t="str">
        <f>IF(Afrapportering!M24="","",Afrapportering!M24)</f>
        <v/>
      </c>
      <c r="N43" s="31" t="str">
        <f>IF(Ansøgning!K29="","",Ansøgning!K29)</f>
        <v/>
      </c>
      <c r="O43" s="134">
        <f>IF(Afrapportering!O24="",,Afrapportering!O24)</f>
        <v>0</v>
      </c>
      <c r="P43" s="15" t="str">
        <f>IF(Ansøgning!L29="","",Ansøgning!L29)</f>
        <v/>
      </c>
      <c r="Q43" s="15" t="str">
        <f t="shared" si="5"/>
        <v/>
      </c>
      <c r="R43" s="15"/>
      <c r="S43" s="15" t="str">
        <f>IF(Afrapportering!S24="","",Afrapportering!S24)</f>
        <v/>
      </c>
      <c r="T43" s="31" t="str">
        <f t="shared" si="6"/>
        <v/>
      </c>
      <c r="U43" s="30" t="str">
        <f>IF(Afrapportering!U24="","",Afrapportering!U24)</f>
        <v/>
      </c>
      <c r="V43" s="52" t="str">
        <f>IF(Afrapportering!V24="","",Afrapportering!V24)</f>
        <v/>
      </c>
      <c r="W43" s="30" t="str">
        <f>IF(Afrapportering!W24="","",Afrapportering!W24)</f>
        <v/>
      </c>
      <c r="X43" s="52" t="str">
        <f>IF(Afrapportering!X24="","",Afrapportering!X24)</f>
        <v/>
      </c>
      <c r="Y43" s="30" t="str">
        <f>IF(Afrapportering!Y24="","",Afrapportering!Y24)</f>
        <v/>
      </c>
      <c r="Z43" s="52" t="str">
        <f>IFERROR(MAX(IF(OR(V43="",X43=""),"",IF(AND(AND(MONTH(F43)&gt;=7,MONTH(F43)&lt;8),AND(MONTH(H43)&gt;=7,MONTH(H43)&lt;8)),(NETWORKDAYS(F43,H43,Lister!$D$7:$D$13)-V43)*T43/NETWORKDAYS(Lister!$D$19,Lister!$E$19,Lister!$D$7:$D$13),IF(AND(AND(MONTH(F43)&gt;=7,MONTH(F43)&lt;8),MONTH(H43)&gt;7),(NETWORKDAYS(F43,Lister!$E$19,Lister!$D$7:$D$13)-V43)*T43/NETWORKDAYS(Lister!$D$19,Lister!$E$19,Lister!$D$7:$D$13),IF(MONTH(F43)&gt;7,0)))),0),"")</f>
        <v/>
      </c>
      <c r="AA43" s="30" t="str">
        <f>IF(Afrapportering!AA24="","",Afrapportering!AA24)</f>
        <v/>
      </c>
      <c r="AB43" s="52" t="str">
        <f>IFERROR(MAX(IF(OR(V43="",X43=""),"",IF(AND(AND(MONTH(F43)&gt;=8,MONTH(F43)&lt;9),AND(MONTH(H43)&gt;=8,MONTH(H43)&lt;9)),(NETWORKDAYS(F43,H43,Lister!$D$7:$D$13)-X43)*T43/NETWORKDAYS(Lister!$D$20,Lister!$E$20,Lister!$D$7:$D$13),IF(AND(MONTH(F43)=7,MONTH(H43)=8),(NETWORKDAYS(Lister!$D$20,H43,Lister!$D$7:$D$13)-X43)*T43/NETWORKDAYS(Lister!$D$20,Lister!$E$20,Lister!$D$7:$D$13),IF(AND(MONTH(F43)=7,MONTH(H43)=7),0)))),0),"")</f>
        <v/>
      </c>
      <c r="AC43" s="30" t="str">
        <f>IF(Afrapportering!AC24="","",Afrapportering!AC24)</f>
        <v/>
      </c>
      <c r="AD43" s="52" t="str">
        <f t="shared" si="7"/>
        <v/>
      </c>
      <c r="AE43" s="52" t="str">
        <f t="shared" si="8"/>
        <v/>
      </c>
      <c r="AF43" s="30" t="str">
        <f t="shared" si="9"/>
        <v/>
      </c>
      <c r="AG43" s="30" t="str">
        <f t="shared" si="10"/>
        <v/>
      </c>
      <c r="AH43" s="3" t="str">
        <f t="shared" si="11"/>
        <v/>
      </c>
    </row>
    <row r="44" spans="1:35" x14ac:dyDescent="0.25">
      <c r="A44" s="13" t="str">
        <f>+Afrapportering!A25</f>
        <v/>
      </c>
      <c r="B44" s="13" t="str">
        <f>+Afrapportering!B25</f>
        <v/>
      </c>
      <c r="C44" s="13" t="str">
        <f>+Afrapportering!C25</f>
        <v/>
      </c>
      <c r="D44" s="13" t="str">
        <f>+Afrapportering!D25</f>
        <v/>
      </c>
      <c r="E44" s="14" t="str">
        <f>+Afrapportering!E25</f>
        <v/>
      </c>
      <c r="F44" s="139" t="str">
        <f>IF(Afrapportering!F25 = "", "",Afrapportering!F25)</f>
        <v/>
      </c>
      <c r="G44" s="14" t="str">
        <f>+Afrapportering!G25</f>
        <v/>
      </c>
      <c r="H44" s="139" t="str">
        <f>IF(Afrapportering!H25 = "","",Afrapportering!H25)</f>
        <v/>
      </c>
      <c r="I44" s="140" t="str">
        <f>+Afrapportering!I25</f>
        <v/>
      </c>
      <c r="J44" s="13" t="str">
        <f>+Afrapportering!J25</f>
        <v/>
      </c>
      <c r="K44" s="32" t="str">
        <f t="shared" si="4"/>
        <v/>
      </c>
      <c r="L44" s="31" t="str">
        <f>IF(Ansøgning!J30="","",Ansøgning!J30)</f>
        <v/>
      </c>
      <c r="M44" s="134" t="str">
        <f>IF(Afrapportering!M25="","",Afrapportering!M25)</f>
        <v/>
      </c>
      <c r="N44" s="31" t="str">
        <f>IF(Ansøgning!K30="","",Ansøgning!K30)</f>
        <v/>
      </c>
      <c r="O44" s="134">
        <f>IF(Afrapportering!O25="",,Afrapportering!O25)</f>
        <v>0</v>
      </c>
      <c r="P44" s="15" t="str">
        <f>IF(Ansøgning!L30="","",Ansøgning!L30)</f>
        <v/>
      </c>
      <c r="Q44" s="15" t="str">
        <f t="shared" si="5"/>
        <v/>
      </c>
      <c r="R44" s="15"/>
      <c r="S44" s="15" t="str">
        <f>IF(Afrapportering!S25="","",Afrapportering!S25)</f>
        <v/>
      </c>
      <c r="T44" s="31" t="str">
        <f t="shared" si="6"/>
        <v/>
      </c>
      <c r="U44" s="30" t="str">
        <f>IF(Afrapportering!U25="","",Afrapportering!U25)</f>
        <v/>
      </c>
      <c r="V44" s="52" t="str">
        <f>IF(Afrapportering!V25="","",Afrapportering!V25)</f>
        <v/>
      </c>
      <c r="W44" s="30" t="str">
        <f>IF(Afrapportering!W25="","",Afrapportering!W25)</f>
        <v/>
      </c>
      <c r="X44" s="52" t="str">
        <f>IF(Afrapportering!X25="","",Afrapportering!X25)</f>
        <v/>
      </c>
      <c r="Y44" s="30" t="str">
        <f>IF(Afrapportering!Y25="","",Afrapportering!Y25)</f>
        <v/>
      </c>
      <c r="Z44" s="52" t="str">
        <f>IFERROR(MAX(IF(OR(V44="",X44=""),"",IF(AND(AND(MONTH(F44)&gt;=7,MONTH(F44)&lt;8),AND(MONTH(H44)&gt;=7,MONTH(H44)&lt;8)),(NETWORKDAYS(F44,H44,Lister!$D$7:$D$13)-V44)*T44/NETWORKDAYS(Lister!$D$19,Lister!$E$19,Lister!$D$7:$D$13),IF(AND(AND(MONTH(F44)&gt;=7,MONTH(F44)&lt;8),MONTH(H44)&gt;7),(NETWORKDAYS(F44,Lister!$E$19,Lister!$D$7:$D$13)-V44)*T44/NETWORKDAYS(Lister!$D$19,Lister!$E$19,Lister!$D$7:$D$13),IF(MONTH(F44)&gt;7,0)))),0),"")</f>
        <v/>
      </c>
      <c r="AA44" s="30" t="str">
        <f>IF(Afrapportering!AA25="","",Afrapportering!AA25)</f>
        <v/>
      </c>
      <c r="AB44" s="52" t="str">
        <f>IFERROR(MAX(IF(OR(V44="",X44=""),"",IF(AND(AND(MONTH(F44)&gt;=8,MONTH(F44)&lt;9),AND(MONTH(H44)&gt;=8,MONTH(H44)&lt;9)),(NETWORKDAYS(F44,H44,Lister!$D$7:$D$13)-X44)*T44/NETWORKDAYS(Lister!$D$20,Lister!$E$20,Lister!$D$7:$D$13),IF(AND(MONTH(F44)=7,MONTH(H44)=8),(NETWORKDAYS(Lister!$D$20,H44,Lister!$D$7:$D$13)-X44)*T44/NETWORKDAYS(Lister!$D$20,Lister!$E$20,Lister!$D$7:$D$13),IF(AND(MONTH(F44)=7,MONTH(H44)=7),0)))),0),"")</f>
        <v/>
      </c>
      <c r="AC44" s="30" t="str">
        <f>IF(Afrapportering!AC25="","",Afrapportering!AC25)</f>
        <v/>
      </c>
      <c r="AD44" s="52" t="str">
        <f t="shared" si="7"/>
        <v/>
      </c>
      <c r="AE44" s="52" t="str">
        <f t="shared" si="8"/>
        <v/>
      </c>
      <c r="AF44" s="30" t="str">
        <f t="shared" si="9"/>
        <v/>
      </c>
      <c r="AG44" s="30" t="str">
        <f t="shared" si="10"/>
        <v/>
      </c>
      <c r="AH44" s="3" t="str">
        <f t="shared" si="11"/>
        <v/>
      </c>
    </row>
    <row r="45" spans="1:35" x14ac:dyDescent="0.25">
      <c r="A45" s="13" t="str">
        <f>+Afrapportering!A26</f>
        <v/>
      </c>
      <c r="B45" s="13" t="str">
        <f>+Afrapportering!B26</f>
        <v/>
      </c>
      <c r="C45" s="13" t="str">
        <f>+Afrapportering!C26</f>
        <v/>
      </c>
      <c r="D45" s="13" t="str">
        <f>+Afrapportering!D26</f>
        <v/>
      </c>
      <c r="E45" s="14" t="str">
        <f>+Afrapportering!E26</f>
        <v/>
      </c>
      <c r="F45" s="139" t="str">
        <f>IF(Afrapportering!F26 = "", "",Afrapportering!F26)</f>
        <v/>
      </c>
      <c r="G45" s="14" t="str">
        <f>+Afrapportering!G26</f>
        <v/>
      </c>
      <c r="H45" s="139" t="str">
        <f>IF(Afrapportering!H26 = "","",Afrapportering!H26)</f>
        <v/>
      </c>
      <c r="I45" s="140" t="str">
        <f>+Afrapportering!I26</f>
        <v/>
      </c>
      <c r="J45" s="13" t="str">
        <f>+Afrapportering!J26</f>
        <v/>
      </c>
      <c r="K45" s="32" t="str">
        <f t="shared" si="4"/>
        <v/>
      </c>
      <c r="L45" s="31" t="str">
        <f>IF(Ansøgning!J31="","",Ansøgning!J31)</f>
        <v/>
      </c>
      <c r="M45" s="134" t="str">
        <f>IF(Afrapportering!M26="","",Afrapportering!M26)</f>
        <v/>
      </c>
      <c r="N45" s="31" t="str">
        <f>IF(Ansøgning!K31="","",Ansøgning!K31)</f>
        <v/>
      </c>
      <c r="O45" s="134">
        <f>IF(Afrapportering!O26="",,Afrapportering!O26)</f>
        <v>0</v>
      </c>
      <c r="P45" s="15" t="str">
        <f>IF(Ansøgning!L31="","",Ansøgning!L31)</f>
        <v/>
      </c>
      <c r="Q45" s="15" t="str">
        <f t="shared" si="5"/>
        <v/>
      </c>
      <c r="R45" s="15"/>
      <c r="S45" s="15" t="str">
        <f>IF(Afrapportering!S26="","",Afrapportering!S26)</f>
        <v/>
      </c>
      <c r="T45" s="31" t="str">
        <f t="shared" si="6"/>
        <v/>
      </c>
      <c r="U45" s="30" t="str">
        <f>IF(Afrapportering!U26="","",Afrapportering!U26)</f>
        <v/>
      </c>
      <c r="V45" s="52" t="str">
        <f>IF(Afrapportering!V26="","",Afrapportering!V26)</f>
        <v/>
      </c>
      <c r="W45" s="30" t="str">
        <f>IF(Afrapportering!W26="","",Afrapportering!W26)</f>
        <v/>
      </c>
      <c r="X45" s="52" t="str">
        <f>IF(Afrapportering!X26="","",Afrapportering!X26)</f>
        <v/>
      </c>
      <c r="Y45" s="30" t="str">
        <f>IF(Afrapportering!Y26="","",Afrapportering!Y26)</f>
        <v/>
      </c>
      <c r="Z45" s="52" t="str">
        <f>IFERROR(MAX(IF(OR(V45="",X45=""),"",IF(AND(AND(MONTH(F45)&gt;=7,MONTH(F45)&lt;8),AND(MONTH(H45)&gt;=7,MONTH(H45)&lt;8)),(NETWORKDAYS(F45,H45,Lister!$D$7:$D$13)-V45)*T45/NETWORKDAYS(Lister!$D$19,Lister!$E$19,Lister!$D$7:$D$13),IF(AND(AND(MONTH(F45)&gt;=7,MONTH(F45)&lt;8),MONTH(H45)&gt;7),(NETWORKDAYS(F45,Lister!$E$19,Lister!$D$7:$D$13)-V45)*T45/NETWORKDAYS(Lister!$D$19,Lister!$E$19,Lister!$D$7:$D$13),IF(MONTH(F45)&gt;7,0)))),0),"")</f>
        <v/>
      </c>
      <c r="AA45" s="30" t="str">
        <f>IF(Afrapportering!AA26="","",Afrapportering!AA26)</f>
        <v/>
      </c>
      <c r="AB45" s="52" t="str">
        <f>IFERROR(MAX(IF(OR(V45="",X45=""),"",IF(AND(AND(MONTH(F45)&gt;=8,MONTH(F45)&lt;9),AND(MONTH(H45)&gt;=8,MONTH(H45)&lt;9)),(NETWORKDAYS(F45,H45,Lister!$D$7:$D$13)-X45)*T45/NETWORKDAYS(Lister!$D$20,Lister!$E$20,Lister!$D$7:$D$13),IF(AND(MONTH(F45)=7,MONTH(H45)=8),(NETWORKDAYS(Lister!$D$20,H45,Lister!$D$7:$D$13)-X45)*T45/NETWORKDAYS(Lister!$D$20,Lister!$E$20,Lister!$D$7:$D$13),IF(AND(MONTH(F45)=7,MONTH(H45)=7),0)))),0),"")</f>
        <v/>
      </c>
      <c r="AC45" s="30" t="str">
        <f>IF(Afrapportering!AC26="","",Afrapportering!AC26)</f>
        <v/>
      </c>
      <c r="AD45" s="52" t="str">
        <f t="shared" si="7"/>
        <v/>
      </c>
      <c r="AE45" s="52" t="str">
        <f t="shared" si="8"/>
        <v/>
      </c>
      <c r="AF45" s="30" t="str">
        <f t="shared" si="9"/>
        <v/>
      </c>
      <c r="AG45" s="30" t="str">
        <f t="shared" si="10"/>
        <v/>
      </c>
      <c r="AH45" s="3" t="str">
        <f t="shared" si="11"/>
        <v/>
      </c>
    </row>
    <row r="46" spans="1:35" x14ac:dyDescent="0.25">
      <c r="A46" s="13" t="str">
        <f>+Afrapportering!A27</f>
        <v/>
      </c>
      <c r="B46" s="13" t="str">
        <f>+Afrapportering!B27</f>
        <v/>
      </c>
      <c r="C46" s="13" t="str">
        <f>+Afrapportering!C27</f>
        <v/>
      </c>
      <c r="D46" s="13" t="str">
        <f>+Afrapportering!D27</f>
        <v/>
      </c>
      <c r="E46" s="14" t="str">
        <f>+Afrapportering!E27</f>
        <v/>
      </c>
      <c r="F46" s="139" t="str">
        <f>IF(Afrapportering!F27 = "", "",Afrapportering!F27)</f>
        <v/>
      </c>
      <c r="G46" s="14" t="str">
        <f>+Afrapportering!G27</f>
        <v/>
      </c>
      <c r="H46" s="139" t="str">
        <f>IF(Afrapportering!H27 = "","",Afrapportering!H27)</f>
        <v/>
      </c>
      <c r="I46" s="140" t="str">
        <f>+Afrapportering!I27</f>
        <v/>
      </c>
      <c r="J46" s="13" t="str">
        <f>+Afrapportering!J27</f>
        <v/>
      </c>
      <c r="K46" s="32" t="str">
        <f t="shared" si="4"/>
        <v/>
      </c>
      <c r="L46" s="31" t="str">
        <f>IF(Ansøgning!J32="","",Ansøgning!J32)</f>
        <v/>
      </c>
      <c r="M46" s="134" t="str">
        <f>IF(Afrapportering!M27="","",Afrapportering!M27)</f>
        <v/>
      </c>
      <c r="N46" s="31" t="str">
        <f>IF(Ansøgning!K32="","",Ansøgning!K32)</f>
        <v/>
      </c>
      <c r="O46" s="134">
        <f>IF(Afrapportering!O27="",,Afrapportering!O27)</f>
        <v>0</v>
      </c>
      <c r="P46" s="15" t="str">
        <f>IF(Ansøgning!L32="","",Ansøgning!L32)</f>
        <v/>
      </c>
      <c r="Q46" s="15" t="str">
        <f t="shared" si="5"/>
        <v/>
      </c>
      <c r="R46" s="15"/>
      <c r="S46" s="15" t="str">
        <f>IF(Afrapportering!S27="","",Afrapportering!S27)</f>
        <v/>
      </c>
      <c r="T46" s="31" t="str">
        <f t="shared" si="6"/>
        <v/>
      </c>
      <c r="U46" s="30" t="str">
        <f>IF(Afrapportering!U27="","",Afrapportering!U27)</f>
        <v/>
      </c>
      <c r="V46" s="52" t="str">
        <f>IF(Afrapportering!V27="","",Afrapportering!V27)</f>
        <v/>
      </c>
      <c r="W46" s="30" t="str">
        <f>IF(Afrapportering!W27="","",Afrapportering!W27)</f>
        <v/>
      </c>
      <c r="X46" s="52" t="str">
        <f>IF(Afrapportering!X27="","",Afrapportering!X27)</f>
        <v/>
      </c>
      <c r="Y46" s="30" t="str">
        <f>IF(Afrapportering!Y27="","",Afrapportering!Y27)</f>
        <v/>
      </c>
      <c r="Z46" s="52" t="str">
        <f>IFERROR(MAX(IF(OR(V46="",X46=""),"",IF(AND(AND(MONTH(F46)&gt;=7,MONTH(F46)&lt;8),AND(MONTH(H46)&gt;=7,MONTH(H46)&lt;8)),(NETWORKDAYS(F46,H46,Lister!$D$7:$D$13)-V46)*T46/NETWORKDAYS(Lister!$D$19,Lister!$E$19,Lister!$D$7:$D$13),IF(AND(AND(MONTH(F46)&gt;=7,MONTH(F46)&lt;8),MONTH(H46)&gt;7),(NETWORKDAYS(F46,Lister!$E$19,Lister!$D$7:$D$13)-V46)*T46/NETWORKDAYS(Lister!$D$19,Lister!$E$19,Lister!$D$7:$D$13),IF(MONTH(F46)&gt;7,0)))),0),"")</f>
        <v/>
      </c>
      <c r="AA46" s="30" t="str">
        <f>IF(Afrapportering!AA27="","",Afrapportering!AA27)</f>
        <v/>
      </c>
      <c r="AB46" s="52" t="str">
        <f>IFERROR(MAX(IF(OR(V46="",X46=""),"",IF(AND(AND(MONTH(F46)&gt;=8,MONTH(F46)&lt;9),AND(MONTH(H46)&gt;=8,MONTH(H46)&lt;9)),(NETWORKDAYS(F46,H46,Lister!$D$7:$D$13)-X46)*T46/NETWORKDAYS(Lister!$D$20,Lister!$E$20,Lister!$D$7:$D$13),IF(AND(MONTH(F46)=7,MONTH(H46)=8),(NETWORKDAYS(Lister!$D$20,H46,Lister!$D$7:$D$13)-X46)*T46/NETWORKDAYS(Lister!$D$20,Lister!$E$20,Lister!$D$7:$D$13),IF(AND(MONTH(F46)=7,MONTH(H46)=7),0)))),0),"")</f>
        <v/>
      </c>
      <c r="AC46" s="30" t="str">
        <f>IF(Afrapportering!AC27="","",Afrapportering!AC27)</f>
        <v/>
      </c>
      <c r="AD46" s="52" t="str">
        <f t="shared" si="7"/>
        <v/>
      </c>
      <c r="AE46" s="52" t="str">
        <f t="shared" si="8"/>
        <v/>
      </c>
      <c r="AF46" s="30" t="str">
        <f t="shared" si="9"/>
        <v/>
      </c>
      <c r="AG46" s="30" t="str">
        <f t="shared" si="10"/>
        <v/>
      </c>
      <c r="AH46" s="3" t="str">
        <f t="shared" si="11"/>
        <v/>
      </c>
    </row>
    <row r="47" spans="1:35" x14ac:dyDescent="0.25">
      <c r="A47" s="13" t="str">
        <f>+Afrapportering!A28</f>
        <v/>
      </c>
      <c r="B47" s="13" t="str">
        <f>+Afrapportering!B28</f>
        <v/>
      </c>
      <c r="C47" s="13" t="str">
        <f>+Afrapportering!C28</f>
        <v/>
      </c>
      <c r="D47" s="13" t="str">
        <f>+Afrapportering!D28</f>
        <v/>
      </c>
      <c r="E47" s="14" t="str">
        <f>+Afrapportering!E28</f>
        <v/>
      </c>
      <c r="F47" s="139" t="str">
        <f>IF(Afrapportering!F28 = "", "",Afrapportering!F28)</f>
        <v/>
      </c>
      <c r="G47" s="14" t="str">
        <f>+Afrapportering!G28</f>
        <v/>
      </c>
      <c r="H47" s="139" t="str">
        <f>IF(Afrapportering!H28 = "","",Afrapportering!H28)</f>
        <v/>
      </c>
      <c r="I47" s="140" t="str">
        <f>+Afrapportering!I28</f>
        <v/>
      </c>
      <c r="J47" s="13" t="str">
        <f>+Afrapportering!J28</f>
        <v/>
      </c>
      <c r="K47" s="32" t="str">
        <f t="shared" si="4"/>
        <v/>
      </c>
      <c r="L47" s="31" t="str">
        <f>IF(Ansøgning!J33="","",Ansøgning!J33)</f>
        <v/>
      </c>
      <c r="M47" s="134" t="str">
        <f>IF(Afrapportering!M28="","",Afrapportering!M28)</f>
        <v/>
      </c>
      <c r="N47" s="31" t="str">
        <f>IF(Ansøgning!K33="","",Ansøgning!K33)</f>
        <v/>
      </c>
      <c r="O47" s="134">
        <f>IF(Afrapportering!O28="",,Afrapportering!O28)</f>
        <v>0</v>
      </c>
      <c r="P47" s="15" t="str">
        <f>IF(Ansøgning!L33="","",Ansøgning!L33)</f>
        <v/>
      </c>
      <c r="Q47" s="15" t="str">
        <f t="shared" si="5"/>
        <v/>
      </c>
      <c r="R47" s="15"/>
      <c r="S47" s="15" t="str">
        <f>IF(Afrapportering!S28="","",Afrapportering!S28)</f>
        <v/>
      </c>
      <c r="T47" s="31" t="str">
        <f t="shared" si="6"/>
        <v/>
      </c>
      <c r="U47" s="30" t="str">
        <f>IF(Afrapportering!U28="","",Afrapportering!U28)</f>
        <v/>
      </c>
      <c r="V47" s="52" t="str">
        <f>IF(Afrapportering!V28="","",Afrapportering!V28)</f>
        <v/>
      </c>
      <c r="W47" s="30" t="str">
        <f>IF(Afrapportering!W28="","",Afrapportering!W28)</f>
        <v/>
      </c>
      <c r="X47" s="52" t="str">
        <f>IF(Afrapportering!X28="","",Afrapportering!X28)</f>
        <v/>
      </c>
      <c r="Y47" s="30" t="str">
        <f>IF(Afrapportering!Y28="","",Afrapportering!Y28)</f>
        <v/>
      </c>
      <c r="Z47" s="52" t="str">
        <f>IFERROR(MAX(IF(OR(V47="",X47=""),"",IF(AND(AND(MONTH(F47)&gt;=7,MONTH(F47)&lt;8),AND(MONTH(H47)&gt;=7,MONTH(H47)&lt;8)),(NETWORKDAYS(F47,H47,Lister!$D$7:$D$13)-V47)*T47/NETWORKDAYS(Lister!$D$19,Lister!$E$19,Lister!$D$7:$D$13),IF(AND(AND(MONTH(F47)&gt;=7,MONTH(F47)&lt;8),MONTH(H47)&gt;7),(NETWORKDAYS(F47,Lister!$E$19,Lister!$D$7:$D$13)-V47)*T47/NETWORKDAYS(Lister!$D$19,Lister!$E$19,Lister!$D$7:$D$13),IF(MONTH(F47)&gt;7,0)))),0),"")</f>
        <v/>
      </c>
      <c r="AA47" s="30" t="str">
        <f>IF(Afrapportering!AA28="","",Afrapportering!AA28)</f>
        <v/>
      </c>
      <c r="AB47" s="52" t="str">
        <f>IFERROR(MAX(IF(OR(V47="",X47=""),"",IF(AND(AND(MONTH(F47)&gt;=8,MONTH(F47)&lt;9),AND(MONTH(H47)&gt;=8,MONTH(H47)&lt;9)),(NETWORKDAYS(F47,H47,Lister!$D$7:$D$13)-X47)*T47/NETWORKDAYS(Lister!$D$20,Lister!$E$20,Lister!$D$7:$D$13),IF(AND(MONTH(F47)=7,MONTH(H47)=8),(NETWORKDAYS(Lister!$D$20,H47,Lister!$D$7:$D$13)-X47)*T47/NETWORKDAYS(Lister!$D$20,Lister!$E$20,Lister!$D$7:$D$13),IF(AND(MONTH(F47)=7,MONTH(H47)=7),0)))),0),"")</f>
        <v/>
      </c>
      <c r="AC47" s="30" t="str">
        <f>IF(Afrapportering!AC28="","",Afrapportering!AC28)</f>
        <v/>
      </c>
      <c r="AD47" s="52" t="str">
        <f t="shared" si="7"/>
        <v/>
      </c>
      <c r="AE47" s="52" t="str">
        <f t="shared" si="8"/>
        <v/>
      </c>
      <c r="AF47" s="30" t="str">
        <f t="shared" si="9"/>
        <v/>
      </c>
      <c r="AG47" s="30" t="str">
        <f t="shared" si="10"/>
        <v/>
      </c>
      <c r="AH47" s="3" t="str">
        <f t="shared" si="11"/>
        <v/>
      </c>
    </row>
    <row r="48" spans="1:35" x14ac:dyDescent="0.25">
      <c r="A48" s="13" t="str">
        <f>+Afrapportering!A29</f>
        <v/>
      </c>
      <c r="B48" s="13" t="str">
        <f>+Afrapportering!B29</f>
        <v/>
      </c>
      <c r="C48" s="13" t="str">
        <f>+Afrapportering!C29</f>
        <v/>
      </c>
      <c r="D48" s="13" t="str">
        <f>+Afrapportering!D29</f>
        <v/>
      </c>
      <c r="E48" s="14" t="str">
        <f>+Afrapportering!E29</f>
        <v/>
      </c>
      <c r="F48" s="139" t="str">
        <f>IF(Afrapportering!F29 = "", "",Afrapportering!F29)</f>
        <v/>
      </c>
      <c r="G48" s="14" t="str">
        <f>+Afrapportering!G29</f>
        <v/>
      </c>
      <c r="H48" s="139" t="str">
        <f>IF(Afrapportering!H29 = "","",Afrapportering!H29)</f>
        <v/>
      </c>
      <c r="I48" s="140" t="str">
        <f>+Afrapportering!I29</f>
        <v/>
      </c>
      <c r="J48" s="13" t="str">
        <f>+Afrapportering!J29</f>
        <v/>
      </c>
      <c r="K48" s="32" t="str">
        <f t="shared" si="4"/>
        <v/>
      </c>
      <c r="L48" s="31" t="str">
        <f>IF(Ansøgning!J34="","",Ansøgning!J34)</f>
        <v/>
      </c>
      <c r="M48" s="134" t="str">
        <f>IF(Afrapportering!M29="","",Afrapportering!M29)</f>
        <v/>
      </c>
      <c r="N48" s="31" t="str">
        <f>IF(Ansøgning!K34="","",Ansøgning!K34)</f>
        <v/>
      </c>
      <c r="O48" s="134">
        <f>IF(Afrapportering!O29="",,Afrapportering!O29)</f>
        <v>0</v>
      </c>
      <c r="P48" s="15" t="str">
        <f>IF(Ansøgning!L34="","",Ansøgning!L34)</f>
        <v/>
      </c>
      <c r="Q48" s="15" t="str">
        <f t="shared" si="5"/>
        <v/>
      </c>
      <c r="R48" s="15"/>
      <c r="S48" s="15" t="str">
        <f>IF(Afrapportering!S29="","",Afrapportering!S29)</f>
        <v/>
      </c>
      <c r="T48" s="31" t="str">
        <f t="shared" si="6"/>
        <v/>
      </c>
      <c r="U48" s="30" t="str">
        <f>IF(Afrapportering!U29="","",Afrapportering!U29)</f>
        <v/>
      </c>
      <c r="V48" s="52" t="str">
        <f>IF(Afrapportering!V29="","",Afrapportering!V29)</f>
        <v/>
      </c>
      <c r="W48" s="30" t="str">
        <f>IF(Afrapportering!W29="","",Afrapportering!W29)</f>
        <v/>
      </c>
      <c r="X48" s="52" t="str">
        <f>IF(Afrapportering!X29="","",Afrapportering!X29)</f>
        <v/>
      </c>
      <c r="Y48" s="30" t="str">
        <f>IF(Afrapportering!Y29="","",Afrapportering!Y29)</f>
        <v/>
      </c>
      <c r="Z48" s="52" t="str">
        <f>IFERROR(MAX(IF(OR(V48="",X48=""),"",IF(AND(AND(MONTH(F48)&gt;=7,MONTH(F48)&lt;8),AND(MONTH(H48)&gt;=7,MONTH(H48)&lt;8)),(NETWORKDAYS(F48,H48,Lister!$D$7:$D$13)-V48)*T48/NETWORKDAYS(Lister!$D$19,Lister!$E$19,Lister!$D$7:$D$13),IF(AND(AND(MONTH(F48)&gt;=7,MONTH(F48)&lt;8),MONTH(H48)&gt;7),(NETWORKDAYS(F48,Lister!$E$19,Lister!$D$7:$D$13)-V48)*T48/NETWORKDAYS(Lister!$D$19,Lister!$E$19,Lister!$D$7:$D$13),IF(MONTH(F48)&gt;7,0)))),0),"")</f>
        <v/>
      </c>
      <c r="AA48" s="30" t="str">
        <f>IF(Afrapportering!AA29="","",Afrapportering!AA29)</f>
        <v/>
      </c>
      <c r="AB48" s="52" t="str">
        <f>IFERROR(MAX(IF(OR(V48="",X48=""),"",IF(AND(AND(MONTH(F48)&gt;=8,MONTH(F48)&lt;9),AND(MONTH(H48)&gt;=8,MONTH(H48)&lt;9)),(NETWORKDAYS(F48,H48,Lister!$D$7:$D$13)-X48)*T48/NETWORKDAYS(Lister!$D$20,Lister!$E$20,Lister!$D$7:$D$13),IF(AND(MONTH(F48)=7,MONTH(H48)=8),(NETWORKDAYS(Lister!$D$20,H48,Lister!$D$7:$D$13)-X48)*T48/NETWORKDAYS(Lister!$D$20,Lister!$E$20,Lister!$D$7:$D$13),IF(AND(MONTH(F48)=7,MONTH(H48)=7),0)))),0),"")</f>
        <v/>
      </c>
      <c r="AC48" s="30" t="str">
        <f>IF(Afrapportering!AC29="","",Afrapportering!AC29)</f>
        <v/>
      </c>
      <c r="AD48" s="52" t="str">
        <f t="shared" si="7"/>
        <v/>
      </c>
      <c r="AE48" s="52" t="str">
        <f t="shared" si="8"/>
        <v/>
      </c>
      <c r="AF48" s="30" t="str">
        <f t="shared" si="9"/>
        <v/>
      </c>
      <c r="AG48" s="30" t="str">
        <f t="shared" si="10"/>
        <v/>
      </c>
      <c r="AH48" s="3" t="str">
        <f t="shared" si="11"/>
        <v/>
      </c>
    </row>
    <row r="49" spans="1:34" x14ac:dyDescent="0.25">
      <c r="A49" s="13" t="str">
        <f>+Afrapportering!A30</f>
        <v/>
      </c>
      <c r="B49" s="13" t="str">
        <f>+Afrapportering!B30</f>
        <v/>
      </c>
      <c r="C49" s="13" t="str">
        <f>+Afrapportering!C30</f>
        <v/>
      </c>
      <c r="D49" s="13" t="str">
        <f>+Afrapportering!D30</f>
        <v/>
      </c>
      <c r="E49" s="14" t="str">
        <f>+Afrapportering!E30</f>
        <v/>
      </c>
      <c r="F49" s="139" t="str">
        <f>IF(Afrapportering!F30 = "", "",Afrapportering!F30)</f>
        <v/>
      </c>
      <c r="G49" s="14" t="str">
        <f>+Afrapportering!G30</f>
        <v/>
      </c>
      <c r="H49" s="139" t="str">
        <f>IF(Afrapportering!H30 = "","",Afrapportering!H30)</f>
        <v/>
      </c>
      <c r="I49" s="140" t="str">
        <f>+Afrapportering!I30</f>
        <v/>
      </c>
      <c r="J49" s="13" t="str">
        <f>+Afrapportering!J30</f>
        <v/>
      </c>
      <c r="K49" s="32" t="str">
        <f t="shared" si="4"/>
        <v/>
      </c>
      <c r="L49" s="31" t="str">
        <f>IF(Ansøgning!J35="","",Ansøgning!J35)</f>
        <v/>
      </c>
      <c r="M49" s="134" t="str">
        <f>IF(Afrapportering!M30="","",Afrapportering!M30)</f>
        <v/>
      </c>
      <c r="N49" s="31" t="str">
        <f>IF(Ansøgning!K35="","",Ansøgning!K35)</f>
        <v/>
      </c>
      <c r="O49" s="134">
        <f>IF(Afrapportering!O30="",,Afrapportering!O30)</f>
        <v>0</v>
      </c>
      <c r="P49" s="15" t="str">
        <f>IF(Ansøgning!L35="","",Ansøgning!L35)</f>
        <v/>
      </c>
      <c r="Q49" s="15" t="str">
        <f t="shared" si="5"/>
        <v/>
      </c>
      <c r="R49" s="15"/>
      <c r="S49" s="15" t="str">
        <f>IF(Afrapportering!S30="","",Afrapportering!S30)</f>
        <v/>
      </c>
      <c r="T49" s="31" t="str">
        <f t="shared" si="6"/>
        <v/>
      </c>
      <c r="U49" s="30" t="str">
        <f>IF(Afrapportering!U30="","",Afrapportering!U30)</f>
        <v/>
      </c>
      <c r="V49" s="52" t="str">
        <f>IF(Afrapportering!V30="","",Afrapportering!V30)</f>
        <v/>
      </c>
      <c r="W49" s="30" t="str">
        <f>IF(Afrapportering!W30="","",Afrapportering!W30)</f>
        <v/>
      </c>
      <c r="X49" s="52" t="str">
        <f>IF(Afrapportering!X30="","",Afrapportering!X30)</f>
        <v/>
      </c>
      <c r="Y49" s="30" t="str">
        <f>IF(Afrapportering!Y30="","",Afrapportering!Y30)</f>
        <v/>
      </c>
      <c r="Z49" s="52" t="str">
        <f>IFERROR(MAX(IF(OR(V49="",X49=""),"",IF(AND(AND(MONTH(F49)&gt;=7,MONTH(F49)&lt;8),AND(MONTH(H49)&gt;=7,MONTH(H49)&lt;8)),(NETWORKDAYS(F49,H49,Lister!$D$7:$D$13)-V49)*T49/NETWORKDAYS(Lister!$D$19,Lister!$E$19,Lister!$D$7:$D$13),IF(AND(AND(MONTH(F49)&gt;=7,MONTH(F49)&lt;8),MONTH(H49)&gt;7),(NETWORKDAYS(F49,Lister!$E$19,Lister!$D$7:$D$13)-V49)*T49/NETWORKDAYS(Lister!$D$19,Lister!$E$19,Lister!$D$7:$D$13),IF(MONTH(F49)&gt;7,0)))),0),"")</f>
        <v/>
      </c>
      <c r="AA49" s="30" t="str">
        <f>IF(Afrapportering!AA30="","",Afrapportering!AA30)</f>
        <v/>
      </c>
      <c r="AB49" s="52" t="str">
        <f>IFERROR(MAX(IF(OR(V49="",X49=""),"",IF(AND(AND(MONTH(F49)&gt;=8,MONTH(F49)&lt;9),AND(MONTH(H49)&gt;=8,MONTH(H49)&lt;9)),(NETWORKDAYS(F49,H49,Lister!$D$7:$D$13)-X49)*T49/NETWORKDAYS(Lister!$D$20,Lister!$E$20,Lister!$D$7:$D$13),IF(AND(MONTH(F49)=7,MONTH(H49)=8),(NETWORKDAYS(Lister!$D$20,H49,Lister!$D$7:$D$13)-X49)*T49/NETWORKDAYS(Lister!$D$20,Lister!$E$20,Lister!$D$7:$D$13),IF(AND(MONTH(F49)=7,MONTH(H49)=7),0)))),0),"")</f>
        <v/>
      </c>
      <c r="AC49" s="30" t="str">
        <f>IF(Afrapportering!AC30="","",Afrapportering!AC30)</f>
        <v/>
      </c>
      <c r="AD49" s="52" t="str">
        <f t="shared" si="7"/>
        <v/>
      </c>
      <c r="AE49" s="52" t="str">
        <f t="shared" si="8"/>
        <v/>
      </c>
      <c r="AF49" s="30" t="str">
        <f t="shared" si="9"/>
        <v/>
      </c>
      <c r="AG49" s="30" t="str">
        <f t="shared" si="10"/>
        <v/>
      </c>
      <c r="AH49" s="3" t="str">
        <f t="shared" si="11"/>
        <v/>
      </c>
    </row>
    <row r="50" spans="1:34" x14ac:dyDescent="0.25">
      <c r="A50" s="13" t="str">
        <f>+Afrapportering!A31</f>
        <v/>
      </c>
      <c r="B50" s="13" t="str">
        <f>+Afrapportering!B31</f>
        <v/>
      </c>
      <c r="C50" s="13" t="str">
        <f>+Afrapportering!C31</f>
        <v/>
      </c>
      <c r="D50" s="13" t="str">
        <f>+Afrapportering!D31</f>
        <v/>
      </c>
      <c r="E50" s="14" t="str">
        <f>+Afrapportering!E31</f>
        <v/>
      </c>
      <c r="F50" s="139" t="str">
        <f>IF(Afrapportering!F31 = "", "",Afrapportering!F31)</f>
        <v/>
      </c>
      <c r="G50" s="14" t="str">
        <f>+Afrapportering!G31</f>
        <v/>
      </c>
      <c r="H50" s="139" t="str">
        <f>IF(Afrapportering!H31 = "","",Afrapportering!H31)</f>
        <v/>
      </c>
      <c r="I50" s="140" t="str">
        <f>+Afrapportering!I31</f>
        <v/>
      </c>
      <c r="J50" s="13" t="str">
        <f>+Afrapportering!J31</f>
        <v/>
      </c>
      <c r="K50" s="32" t="str">
        <f t="shared" si="4"/>
        <v/>
      </c>
      <c r="L50" s="31" t="str">
        <f>IF(Ansøgning!J36="","",Ansøgning!J36)</f>
        <v/>
      </c>
      <c r="M50" s="134" t="str">
        <f>IF(Afrapportering!M31="","",Afrapportering!M31)</f>
        <v/>
      </c>
      <c r="N50" s="31" t="str">
        <f>IF(Ansøgning!K36="","",Ansøgning!K36)</f>
        <v/>
      </c>
      <c r="O50" s="134">
        <f>IF(Afrapportering!O31="",,Afrapportering!O31)</f>
        <v>0</v>
      </c>
      <c r="P50" s="15" t="str">
        <f>IF(Ansøgning!L36="","",Ansøgning!L36)</f>
        <v/>
      </c>
      <c r="Q50" s="15" t="str">
        <f t="shared" si="5"/>
        <v/>
      </c>
      <c r="R50" s="15"/>
      <c r="S50" s="15" t="str">
        <f>IF(Afrapportering!S31="","",Afrapportering!S31)</f>
        <v/>
      </c>
      <c r="T50" s="31" t="str">
        <f t="shared" si="6"/>
        <v/>
      </c>
      <c r="U50" s="30" t="str">
        <f>IF(Afrapportering!U31="","",Afrapportering!U31)</f>
        <v/>
      </c>
      <c r="V50" s="52" t="str">
        <f>IF(Afrapportering!V31="","",Afrapportering!V31)</f>
        <v/>
      </c>
      <c r="W50" s="30" t="str">
        <f>IF(Afrapportering!W31="","",Afrapportering!W31)</f>
        <v/>
      </c>
      <c r="X50" s="52" t="str">
        <f>IF(Afrapportering!X31="","",Afrapportering!X31)</f>
        <v/>
      </c>
      <c r="Y50" s="30" t="str">
        <f>IF(Afrapportering!Y31="","",Afrapportering!Y31)</f>
        <v/>
      </c>
      <c r="Z50" s="52" t="str">
        <f>IFERROR(MAX(IF(OR(V50="",X50=""),"",IF(AND(AND(MONTH(F50)&gt;=7,MONTH(F50)&lt;8),AND(MONTH(H50)&gt;=7,MONTH(H50)&lt;8)),(NETWORKDAYS(F50,H50,Lister!$D$7:$D$13)-V50)*T50/NETWORKDAYS(Lister!$D$19,Lister!$E$19,Lister!$D$7:$D$13),IF(AND(AND(MONTH(F50)&gt;=7,MONTH(F50)&lt;8),MONTH(H50)&gt;7),(NETWORKDAYS(F50,Lister!$E$19,Lister!$D$7:$D$13)-V50)*T50/NETWORKDAYS(Lister!$D$19,Lister!$E$19,Lister!$D$7:$D$13),IF(MONTH(F50)&gt;7,0)))),0),"")</f>
        <v/>
      </c>
      <c r="AA50" s="30" t="str">
        <f>IF(Afrapportering!AA31="","",Afrapportering!AA31)</f>
        <v/>
      </c>
      <c r="AB50" s="52" t="str">
        <f>IFERROR(MAX(IF(OR(V50="",X50=""),"",IF(AND(AND(MONTH(F50)&gt;=8,MONTH(F50)&lt;9),AND(MONTH(H50)&gt;=8,MONTH(H50)&lt;9)),(NETWORKDAYS(F50,H50,Lister!$D$7:$D$13)-X50)*T50/NETWORKDAYS(Lister!$D$20,Lister!$E$20,Lister!$D$7:$D$13),IF(AND(MONTH(F50)=7,MONTH(H50)=8),(NETWORKDAYS(Lister!$D$20,H50,Lister!$D$7:$D$13)-X50)*T50/NETWORKDAYS(Lister!$D$20,Lister!$E$20,Lister!$D$7:$D$13),IF(AND(MONTH(F50)=7,MONTH(H50)=7),0)))),0),"")</f>
        <v/>
      </c>
      <c r="AC50" s="30" t="str">
        <f>IF(Afrapportering!AC31="","",Afrapportering!AC31)</f>
        <v/>
      </c>
      <c r="AD50" s="52" t="str">
        <f t="shared" si="7"/>
        <v/>
      </c>
      <c r="AE50" s="52" t="str">
        <f t="shared" si="8"/>
        <v/>
      </c>
      <c r="AF50" s="30" t="str">
        <f t="shared" si="9"/>
        <v/>
      </c>
      <c r="AG50" s="30" t="str">
        <f t="shared" si="10"/>
        <v/>
      </c>
      <c r="AH50" s="3" t="str">
        <f t="shared" si="11"/>
        <v/>
      </c>
    </row>
    <row r="51" spans="1:34" x14ac:dyDescent="0.25">
      <c r="A51" s="13" t="str">
        <f>+Afrapportering!A32</f>
        <v/>
      </c>
      <c r="B51" s="13" t="str">
        <f>+Afrapportering!B32</f>
        <v/>
      </c>
      <c r="C51" s="13" t="str">
        <f>+Afrapportering!C32</f>
        <v/>
      </c>
      <c r="D51" s="13" t="str">
        <f>+Afrapportering!D32</f>
        <v/>
      </c>
      <c r="E51" s="14" t="str">
        <f>+Afrapportering!E32</f>
        <v/>
      </c>
      <c r="F51" s="139" t="str">
        <f>IF(Afrapportering!F32 = "", "",Afrapportering!F32)</f>
        <v/>
      </c>
      <c r="G51" s="14" t="str">
        <f>+Afrapportering!G32</f>
        <v/>
      </c>
      <c r="H51" s="139" t="str">
        <f>IF(Afrapportering!H32 = "","",Afrapportering!H32)</f>
        <v/>
      </c>
      <c r="I51" s="140" t="str">
        <f>+Afrapportering!I32</f>
        <v/>
      </c>
      <c r="J51" s="13" t="str">
        <f>+Afrapportering!J32</f>
        <v/>
      </c>
      <c r="K51" s="32" t="str">
        <f t="shared" si="4"/>
        <v/>
      </c>
      <c r="L51" s="31" t="str">
        <f>IF(Ansøgning!J37="","",Ansøgning!J37)</f>
        <v/>
      </c>
      <c r="M51" s="134" t="str">
        <f>IF(Afrapportering!M32="","",Afrapportering!M32)</f>
        <v/>
      </c>
      <c r="N51" s="31" t="str">
        <f>IF(Ansøgning!K37="","",Ansøgning!K37)</f>
        <v/>
      </c>
      <c r="O51" s="134">
        <f>IF(Afrapportering!O32="",,Afrapportering!O32)</f>
        <v>0</v>
      </c>
      <c r="P51" s="15" t="str">
        <f>IF(Ansøgning!L37="","",Ansøgning!L37)</f>
        <v/>
      </c>
      <c r="Q51" s="15" t="str">
        <f t="shared" si="5"/>
        <v/>
      </c>
      <c r="R51" s="15"/>
      <c r="S51" s="15" t="str">
        <f>IF(Afrapportering!S32="","",Afrapportering!S32)</f>
        <v/>
      </c>
      <c r="T51" s="31" t="str">
        <f t="shared" si="6"/>
        <v/>
      </c>
      <c r="U51" s="30" t="str">
        <f>IF(Afrapportering!U32="","",Afrapportering!U32)</f>
        <v/>
      </c>
      <c r="V51" s="52" t="str">
        <f>IF(Afrapportering!V32="","",Afrapportering!V32)</f>
        <v/>
      </c>
      <c r="W51" s="30" t="str">
        <f>IF(Afrapportering!W32="","",Afrapportering!W32)</f>
        <v/>
      </c>
      <c r="X51" s="52" t="str">
        <f>IF(Afrapportering!X32="","",Afrapportering!X32)</f>
        <v/>
      </c>
      <c r="Y51" s="30" t="str">
        <f>IF(Afrapportering!Y32="","",Afrapportering!Y32)</f>
        <v/>
      </c>
      <c r="Z51" s="52" t="str">
        <f>IFERROR(MAX(IF(OR(V51="",X51=""),"",IF(AND(AND(MONTH(F51)&gt;=7,MONTH(F51)&lt;8),AND(MONTH(H51)&gt;=7,MONTH(H51)&lt;8)),(NETWORKDAYS(F51,H51,Lister!$D$7:$D$13)-V51)*T51/NETWORKDAYS(Lister!$D$19,Lister!$E$19,Lister!$D$7:$D$13),IF(AND(AND(MONTH(F51)&gt;=7,MONTH(F51)&lt;8),MONTH(H51)&gt;7),(NETWORKDAYS(F51,Lister!$E$19,Lister!$D$7:$D$13)-V51)*T51/NETWORKDAYS(Lister!$D$19,Lister!$E$19,Lister!$D$7:$D$13),IF(MONTH(F51)&gt;7,0)))),0),"")</f>
        <v/>
      </c>
      <c r="AA51" s="30" t="str">
        <f>IF(Afrapportering!AA32="","",Afrapportering!AA32)</f>
        <v/>
      </c>
      <c r="AB51" s="52" t="str">
        <f>IFERROR(MAX(IF(OR(V51="",X51=""),"",IF(AND(AND(MONTH(F51)&gt;=8,MONTH(F51)&lt;9),AND(MONTH(H51)&gt;=8,MONTH(H51)&lt;9)),(NETWORKDAYS(F51,H51,Lister!$D$7:$D$13)-X51)*T51/NETWORKDAYS(Lister!$D$20,Lister!$E$20,Lister!$D$7:$D$13),IF(AND(MONTH(F51)=7,MONTH(H51)=8),(NETWORKDAYS(Lister!$D$20,H51,Lister!$D$7:$D$13)-X51)*T51/NETWORKDAYS(Lister!$D$20,Lister!$E$20,Lister!$D$7:$D$13),IF(AND(MONTH(F51)=7,MONTH(H51)=7),0)))),0),"")</f>
        <v/>
      </c>
      <c r="AC51" s="30" t="str">
        <f>IF(Afrapportering!AC32="","",Afrapportering!AC32)</f>
        <v/>
      </c>
      <c r="AD51" s="52" t="str">
        <f t="shared" si="7"/>
        <v/>
      </c>
      <c r="AE51" s="52" t="str">
        <f t="shared" si="8"/>
        <v/>
      </c>
      <c r="AF51" s="30" t="str">
        <f t="shared" si="9"/>
        <v/>
      </c>
      <c r="AG51" s="30" t="str">
        <f t="shared" si="10"/>
        <v/>
      </c>
      <c r="AH51" s="3" t="str">
        <f t="shared" si="11"/>
        <v/>
      </c>
    </row>
    <row r="52" spans="1:34" x14ac:dyDescent="0.25">
      <c r="A52" s="13" t="str">
        <f>+Afrapportering!A33</f>
        <v/>
      </c>
      <c r="B52" s="13" t="str">
        <f>+Afrapportering!B33</f>
        <v/>
      </c>
      <c r="C52" s="13" t="str">
        <f>+Afrapportering!C33</f>
        <v/>
      </c>
      <c r="D52" s="13" t="str">
        <f>+Afrapportering!D33</f>
        <v/>
      </c>
      <c r="E52" s="14" t="str">
        <f>+Afrapportering!E33</f>
        <v/>
      </c>
      <c r="F52" s="139" t="str">
        <f>IF(Afrapportering!F33 = "", "",Afrapportering!F33)</f>
        <v/>
      </c>
      <c r="G52" s="14" t="str">
        <f>+Afrapportering!G33</f>
        <v/>
      </c>
      <c r="H52" s="139" t="str">
        <f>IF(Afrapportering!H33 = "","",Afrapportering!H33)</f>
        <v/>
      </c>
      <c r="I52" s="140" t="str">
        <f>+Afrapportering!I33</f>
        <v/>
      </c>
      <c r="J52" s="13" t="str">
        <f>+Afrapportering!J33</f>
        <v/>
      </c>
      <c r="K52" s="32" t="str">
        <f t="shared" si="4"/>
        <v/>
      </c>
      <c r="L52" s="31" t="str">
        <f>IF(Ansøgning!J38="","",Ansøgning!J38)</f>
        <v/>
      </c>
      <c r="M52" s="134" t="str">
        <f>IF(Afrapportering!M33="","",Afrapportering!M33)</f>
        <v/>
      </c>
      <c r="N52" s="31" t="str">
        <f>IF(Ansøgning!K38="","",Ansøgning!K38)</f>
        <v/>
      </c>
      <c r="O52" s="134">
        <f>IF(Afrapportering!O33="",,Afrapportering!O33)</f>
        <v>0</v>
      </c>
      <c r="P52" s="15" t="str">
        <f>IF(Ansøgning!L38="","",Ansøgning!L38)</f>
        <v/>
      </c>
      <c r="Q52" s="15" t="str">
        <f t="shared" si="5"/>
        <v/>
      </c>
      <c r="R52" s="15"/>
      <c r="S52" s="15" t="str">
        <f>IF(Afrapportering!S33="","",Afrapportering!S33)</f>
        <v/>
      </c>
      <c r="T52" s="31" t="str">
        <f t="shared" si="6"/>
        <v/>
      </c>
      <c r="U52" s="30" t="str">
        <f>IF(Afrapportering!U33="","",Afrapportering!U33)</f>
        <v/>
      </c>
      <c r="V52" s="52" t="str">
        <f>IF(Afrapportering!V33="","",Afrapportering!V33)</f>
        <v/>
      </c>
      <c r="W52" s="30" t="str">
        <f>IF(Afrapportering!W33="","",Afrapportering!W33)</f>
        <v/>
      </c>
      <c r="X52" s="52" t="str">
        <f>IF(Afrapportering!X33="","",Afrapportering!X33)</f>
        <v/>
      </c>
      <c r="Y52" s="30" t="str">
        <f>IF(Afrapportering!Y33="","",Afrapportering!Y33)</f>
        <v/>
      </c>
      <c r="Z52" s="52" t="str">
        <f>IFERROR(MAX(IF(OR(V52="",X52=""),"",IF(AND(AND(MONTH(F52)&gt;=7,MONTH(F52)&lt;8),AND(MONTH(H52)&gt;=7,MONTH(H52)&lt;8)),(NETWORKDAYS(F52,H52,Lister!$D$7:$D$13)-V52)*T52/NETWORKDAYS(Lister!$D$19,Lister!$E$19,Lister!$D$7:$D$13),IF(AND(AND(MONTH(F52)&gt;=7,MONTH(F52)&lt;8),MONTH(H52)&gt;7),(NETWORKDAYS(F52,Lister!$E$19,Lister!$D$7:$D$13)-V52)*T52/NETWORKDAYS(Lister!$D$19,Lister!$E$19,Lister!$D$7:$D$13),IF(MONTH(F52)&gt;7,0)))),0),"")</f>
        <v/>
      </c>
      <c r="AA52" s="30" t="str">
        <f>IF(Afrapportering!AA33="","",Afrapportering!AA33)</f>
        <v/>
      </c>
      <c r="AB52" s="52" t="str">
        <f>IFERROR(MAX(IF(OR(V52="",X52=""),"",IF(AND(AND(MONTH(F52)&gt;=8,MONTH(F52)&lt;9),AND(MONTH(H52)&gt;=8,MONTH(H52)&lt;9)),(NETWORKDAYS(F52,H52,Lister!$D$7:$D$13)-X52)*T52/NETWORKDAYS(Lister!$D$20,Lister!$E$20,Lister!$D$7:$D$13),IF(AND(MONTH(F52)=7,MONTH(H52)=8),(NETWORKDAYS(Lister!$D$20,H52,Lister!$D$7:$D$13)-X52)*T52/NETWORKDAYS(Lister!$D$20,Lister!$E$20,Lister!$D$7:$D$13),IF(AND(MONTH(F52)=7,MONTH(H52)=7),0)))),0),"")</f>
        <v/>
      </c>
      <c r="AC52" s="30" t="str">
        <f>IF(Afrapportering!AC33="","",Afrapportering!AC33)</f>
        <v/>
      </c>
      <c r="AD52" s="52" t="str">
        <f t="shared" si="7"/>
        <v/>
      </c>
      <c r="AE52" s="52" t="str">
        <f t="shared" si="8"/>
        <v/>
      </c>
      <c r="AF52" s="30" t="str">
        <f t="shared" si="9"/>
        <v/>
      </c>
      <c r="AG52" s="30" t="str">
        <f t="shared" si="10"/>
        <v/>
      </c>
      <c r="AH52" s="3" t="str">
        <f t="shared" si="11"/>
        <v/>
      </c>
    </row>
    <row r="53" spans="1:34" x14ac:dyDescent="0.25">
      <c r="A53" s="13" t="str">
        <f>+Afrapportering!A34</f>
        <v/>
      </c>
      <c r="B53" s="13" t="str">
        <f>+Afrapportering!B34</f>
        <v/>
      </c>
      <c r="C53" s="13" t="str">
        <f>+Afrapportering!C34</f>
        <v/>
      </c>
      <c r="D53" s="13" t="str">
        <f>+Afrapportering!D34</f>
        <v/>
      </c>
      <c r="E53" s="14" t="str">
        <f>+Afrapportering!E34</f>
        <v/>
      </c>
      <c r="F53" s="139" t="str">
        <f>IF(Afrapportering!F34 = "", "",Afrapportering!F34)</f>
        <v/>
      </c>
      <c r="G53" s="14" t="str">
        <f>+Afrapportering!G34</f>
        <v/>
      </c>
      <c r="H53" s="139" t="str">
        <f>IF(Afrapportering!H34 = "","",Afrapportering!H34)</f>
        <v/>
      </c>
      <c r="I53" s="140" t="str">
        <f>+Afrapportering!I34</f>
        <v/>
      </c>
      <c r="J53" s="13" t="str">
        <f>+Afrapportering!J34</f>
        <v/>
      </c>
      <c r="K53" s="32" t="str">
        <f t="shared" si="4"/>
        <v/>
      </c>
      <c r="L53" s="31" t="str">
        <f>IF(Ansøgning!J39="","",Ansøgning!J39)</f>
        <v/>
      </c>
      <c r="M53" s="134" t="str">
        <f>IF(Afrapportering!M34="","",Afrapportering!M34)</f>
        <v/>
      </c>
      <c r="N53" s="31" t="str">
        <f>IF(Ansøgning!K39="","",Ansøgning!K39)</f>
        <v/>
      </c>
      <c r="O53" s="134">
        <f>IF(Afrapportering!O34="",,Afrapportering!O34)</f>
        <v>0</v>
      </c>
      <c r="P53" s="15" t="str">
        <f>IF(Ansøgning!L39="","",Ansøgning!L39)</f>
        <v/>
      </c>
      <c r="Q53" s="15" t="str">
        <f t="shared" si="5"/>
        <v/>
      </c>
      <c r="R53" s="15"/>
      <c r="S53" s="15" t="str">
        <f>IF(Afrapportering!S34="","",Afrapportering!S34)</f>
        <v/>
      </c>
      <c r="T53" s="31" t="str">
        <f t="shared" si="6"/>
        <v/>
      </c>
      <c r="U53" s="30" t="str">
        <f>IF(Afrapportering!U34="","",Afrapportering!U34)</f>
        <v/>
      </c>
      <c r="V53" s="52" t="str">
        <f>IF(Afrapportering!V34="","",Afrapportering!V34)</f>
        <v/>
      </c>
      <c r="W53" s="30" t="str">
        <f>IF(Afrapportering!W34="","",Afrapportering!W34)</f>
        <v/>
      </c>
      <c r="X53" s="52" t="str">
        <f>IF(Afrapportering!X34="","",Afrapportering!X34)</f>
        <v/>
      </c>
      <c r="Y53" s="30" t="str">
        <f>IF(Afrapportering!Y34="","",Afrapportering!Y34)</f>
        <v/>
      </c>
      <c r="Z53" s="52" t="str">
        <f>IFERROR(MAX(IF(OR(V53="",X53=""),"",IF(AND(AND(MONTH(F53)&gt;=7,MONTH(F53)&lt;8),AND(MONTH(H53)&gt;=7,MONTH(H53)&lt;8)),(NETWORKDAYS(F53,H53,Lister!$D$7:$D$13)-V53)*T53/NETWORKDAYS(Lister!$D$19,Lister!$E$19,Lister!$D$7:$D$13),IF(AND(AND(MONTH(F53)&gt;=7,MONTH(F53)&lt;8),MONTH(H53)&gt;7),(NETWORKDAYS(F53,Lister!$E$19,Lister!$D$7:$D$13)-V53)*T53/NETWORKDAYS(Lister!$D$19,Lister!$E$19,Lister!$D$7:$D$13),IF(MONTH(F53)&gt;7,0)))),0),"")</f>
        <v/>
      </c>
      <c r="AA53" s="30" t="str">
        <f>IF(Afrapportering!AA34="","",Afrapportering!AA34)</f>
        <v/>
      </c>
      <c r="AB53" s="52" t="str">
        <f>IFERROR(MAX(IF(OR(V53="",X53=""),"",IF(AND(AND(MONTH(F53)&gt;=8,MONTH(F53)&lt;9),AND(MONTH(H53)&gt;=8,MONTH(H53)&lt;9)),(NETWORKDAYS(F53,H53,Lister!$D$7:$D$13)-X53)*T53/NETWORKDAYS(Lister!$D$20,Lister!$E$20,Lister!$D$7:$D$13),IF(AND(MONTH(F53)=7,MONTH(H53)=8),(NETWORKDAYS(Lister!$D$20,H53,Lister!$D$7:$D$13)-X53)*T53/NETWORKDAYS(Lister!$D$20,Lister!$E$20,Lister!$D$7:$D$13),IF(AND(MONTH(F53)=7,MONTH(H53)=7),0)))),0),"")</f>
        <v/>
      </c>
      <c r="AC53" s="30" t="str">
        <f>IF(Afrapportering!AC34="","",Afrapportering!AC34)</f>
        <v/>
      </c>
      <c r="AD53" s="52" t="str">
        <f t="shared" si="7"/>
        <v/>
      </c>
      <c r="AE53" s="52" t="str">
        <f t="shared" si="8"/>
        <v/>
      </c>
      <c r="AF53" s="30" t="str">
        <f t="shared" si="9"/>
        <v/>
      </c>
      <c r="AG53" s="30" t="str">
        <f t="shared" si="10"/>
        <v/>
      </c>
      <c r="AH53" s="3" t="str">
        <f t="shared" si="11"/>
        <v/>
      </c>
    </row>
    <row r="54" spans="1:34" x14ac:dyDescent="0.25">
      <c r="A54" s="13" t="str">
        <f>+Afrapportering!A35</f>
        <v/>
      </c>
      <c r="B54" s="13" t="str">
        <f>+Afrapportering!B35</f>
        <v/>
      </c>
      <c r="C54" s="13" t="str">
        <f>+Afrapportering!C35</f>
        <v/>
      </c>
      <c r="D54" s="13" t="str">
        <f>+Afrapportering!D35</f>
        <v/>
      </c>
      <c r="E54" s="14" t="str">
        <f>+Afrapportering!E35</f>
        <v/>
      </c>
      <c r="F54" s="139" t="str">
        <f>IF(Afrapportering!F35 = "", "",Afrapportering!F35)</f>
        <v/>
      </c>
      <c r="G54" s="14" t="str">
        <f>+Afrapportering!G35</f>
        <v/>
      </c>
      <c r="H54" s="139" t="str">
        <f>IF(Afrapportering!H35 = "","",Afrapportering!H35)</f>
        <v/>
      </c>
      <c r="I54" s="140" t="str">
        <f>+Afrapportering!I35</f>
        <v/>
      </c>
      <c r="J54" s="13" t="str">
        <f>+Afrapportering!J35</f>
        <v/>
      </c>
      <c r="K54" s="32" t="str">
        <f t="shared" si="4"/>
        <v/>
      </c>
      <c r="L54" s="31" t="str">
        <f>IF(Ansøgning!J40="","",Ansøgning!J40)</f>
        <v/>
      </c>
      <c r="M54" s="134" t="str">
        <f>IF(Afrapportering!M35="","",Afrapportering!M35)</f>
        <v/>
      </c>
      <c r="N54" s="31" t="str">
        <f>IF(Ansøgning!K40="","",Ansøgning!K40)</f>
        <v/>
      </c>
      <c r="O54" s="134">
        <f>IF(Afrapportering!O35="",,Afrapportering!O35)</f>
        <v>0</v>
      </c>
      <c r="P54" s="15" t="str">
        <f>IF(Ansøgning!L40="","",Ansøgning!L40)</f>
        <v/>
      </c>
      <c r="Q54" s="15" t="str">
        <f t="shared" si="5"/>
        <v/>
      </c>
      <c r="R54" s="15"/>
      <c r="S54" s="15" t="str">
        <f>IF(Afrapportering!S35="","",Afrapportering!S35)</f>
        <v/>
      </c>
      <c r="T54" s="31" t="str">
        <f t="shared" si="6"/>
        <v/>
      </c>
      <c r="U54" s="30" t="str">
        <f>IF(Afrapportering!U35="","",Afrapportering!U35)</f>
        <v/>
      </c>
      <c r="V54" s="52" t="str">
        <f>IF(Afrapportering!V35="","",Afrapportering!V35)</f>
        <v/>
      </c>
      <c r="W54" s="30" t="str">
        <f>IF(Afrapportering!W35="","",Afrapportering!W35)</f>
        <v/>
      </c>
      <c r="X54" s="52" t="str">
        <f>IF(Afrapportering!X35="","",Afrapportering!X35)</f>
        <v/>
      </c>
      <c r="Y54" s="30" t="str">
        <f>IF(Afrapportering!Y35="","",Afrapportering!Y35)</f>
        <v/>
      </c>
      <c r="Z54" s="52" t="str">
        <f>IFERROR(MAX(IF(OR(V54="",X54=""),"",IF(AND(AND(MONTH(F54)&gt;=7,MONTH(F54)&lt;8),AND(MONTH(H54)&gt;=7,MONTH(H54)&lt;8)),(NETWORKDAYS(F54,H54,Lister!$D$7:$D$13)-V54)*T54/NETWORKDAYS(Lister!$D$19,Lister!$E$19,Lister!$D$7:$D$13),IF(AND(AND(MONTH(F54)&gt;=7,MONTH(F54)&lt;8),MONTH(H54)&gt;7),(NETWORKDAYS(F54,Lister!$E$19,Lister!$D$7:$D$13)-V54)*T54/NETWORKDAYS(Lister!$D$19,Lister!$E$19,Lister!$D$7:$D$13),IF(MONTH(F54)&gt;7,0)))),0),"")</f>
        <v/>
      </c>
      <c r="AA54" s="30" t="str">
        <f>IF(Afrapportering!AA35="","",Afrapportering!AA35)</f>
        <v/>
      </c>
      <c r="AB54" s="52" t="str">
        <f>IFERROR(MAX(IF(OR(V54="",X54=""),"",IF(AND(AND(MONTH(F54)&gt;=8,MONTH(F54)&lt;9),AND(MONTH(H54)&gt;=8,MONTH(H54)&lt;9)),(NETWORKDAYS(F54,H54,Lister!$D$7:$D$13)-X54)*T54/NETWORKDAYS(Lister!$D$20,Lister!$E$20,Lister!$D$7:$D$13),IF(AND(MONTH(F54)=7,MONTH(H54)=8),(NETWORKDAYS(Lister!$D$20,H54,Lister!$D$7:$D$13)-X54)*T54/NETWORKDAYS(Lister!$D$20,Lister!$E$20,Lister!$D$7:$D$13),IF(AND(MONTH(F54)=7,MONTH(H54)=7),0)))),0),"")</f>
        <v/>
      </c>
      <c r="AC54" s="30" t="str">
        <f>IF(Afrapportering!AC35="","",Afrapportering!AC35)</f>
        <v/>
      </c>
      <c r="AD54" s="52" t="str">
        <f t="shared" si="7"/>
        <v/>
      </c>
      <c r="AE54" s="52" t="str">
        <f t="shared" si="8"/>
        <v/>
      </c>
      <c r="AF54" s="30" t="str">
        <f t="shared" si="9"/>
        <v/>
      </c>
      <c r="AG54" s="30" t="str">
        <f t="shared" si="10"/>
        <v/>
      </c>
      <c r="AH54" s="3" t="str">
        <f t="shared" si="11"/>
        <v/>
      </c>
    </row>
    <row r="55" spans="1:34" x14ac:dyDescent="0.25">
      <c r="A55" s="13" t="str">
        <f>+Afrapportering!A36</f>
        <v/>
      </c>
      <c r="B55" s="13" t="str">
        <f>+Afrapportering!B36</f>
        <v/>
      </c>
      <c r="C55" s="13" t="str">
        <f>+Afrapportering!C36</f>
        <v/>
      </c>
      <c r="D55" s="13" t="str">
        <f>+Afrapportering!D36</f>
        <v/>
      </c>
      <c r="E55" s="14" t="str">
        <f>+Afrapportering!E36</f>
        <v/>
      </c>
      <c r="F55" s="139" t="str">
        <f>IF(Afrapportering!F36 = "", "",Afrapportering!F36)</f>
        <v/>
      </c>
      <c r="G55" s="14" t="str">
        <f>+Afrapportering!G36</f>
        <v/>
      </c>
      <c r="H55" s="139" t="str">
        <f>IF(Afrapportering!H36 = "","",Afrapportering!H36)</f>
        <v/>
      </c>
      <c r="I55" s="140" t="str">
        <f>+Afrapportering!I36</f>
        <v/>
      </c>
      <c r="J55" s="13" t="str">
        <f>+Afrapportering!J36</f>
        <v/>
      </c>
      <c r="K55" s="32" t="str">
        <f t="shared" si="4"/>
        <v/>
      </c>
      <c r="L55" s="31" t="str">
        <f>IF(Ansøgning!J41="","",Ansøgning!J41)</f>
        <v/>
      </c>
      <c r="M55" s="134" t="str">
        <f>IF(Afrapportering!M36="","",Afrapportering!M36)</f>
        <v/>
      </c>
      <c r="N55" s="31" t="str">
        <f>IF(Ansøgning!K41="","",Ansøgning!K41)</f>
        <v/>
      </c>
      <c r="O55" s="134">
        <f>IF(Afrapportering!O36="",,Afrapportering!O36)</f>
        <v>0</v>
      </c>
      <c r="P55" s="15" t="str">
        <f>IF(Ansøgning!L41="","",Ansøgning!L41)</f>
        <v/>
      </c>
      <c r="Q55" s="15" t="str">
        <f t="shared" si="5"/>
        <v/>
      </c>
      <c r="R55" s="15"/>
      <c r="S55" s="15" t="str">
        <f>IF(Afrapportering!S36="","",Afrapportering!S36)</f>
        <v/>
      </c>
      <c r="T55" s="31" t="str">
        <f t="shared" si="6"/>
        <v/>
      </c>
      <c r="U55" s="30" t="str">
        <f>IF(Afrapportering!U36="","",Afrapportering!U36)</f>
        <v/>
      </c>
      <c r="V55" s="52" t="str">
        <f>IF(Afrapportering!V36="","",Afrapportering!V36)</f>
        <v/>
      </c>
      <c r="W55" s="30" t="str">
        <f>IF(Afrapportering!W36="","",Afrapportering!W36)</f>
        <v/>
      </c>
      <c r="X55" s="52" t="str">
        <f>IF(Afrapportering!X36="","",Afrapportering!X36)</f>
        <v/>
      </c>
      <c r="Y55" s="30" t="str">
        <f>IF(Afrapportering!Y36="","",Afrapportering!Y36)</f>
        <v/>
      </c>
      <c r="Z55" s="52" t="str">
        <f>IFERROR(MAX(IF(OR(V55="",X55=""),"",IF(AND(AND(MONTH(F55)&gt;=7,MONTH(F55)&lt;8),AND(MONTH(H55)&gt;=7,MONTH(H55)&lt;8)),(NETWORKDAYS(F55,H55,Lister!$D$7:$D$13)-V55)*T55/NETWORKDAYS(Lister!$D$19,Lister!$E$19,Lister!$D$7:$D$13),IF(AND(AND(MONTH(F55)&gt;=7,MONTH(F55)&lt;8),MONTH(H55)&gt;7),(NETWORKDAYS(F55,Lister!$E$19,Lister!$D$7:$D$13)-V55)*T55/NETWORKDAYS(Lister!$D$19,Lister!$E$19,Lister!$D$7:$D$13),IF(MONTH(F55)&gt;7,0)))),0),"")</f>
        <v/>
      </c>
      <c r="AA55" s="30" t="str">
        <f>IF(Afrapportering!AA36="","",Afrapportering!AA36)</f>
        <v/>
      </c>
      <c r="AB55" s="52" t="str">
        <f>IFERROR(MAX(IF(OR(V55="",X55=""),"",IF(AND(AND(MONTH(F55)&gt;=8,MONTH(F55)&lt;9),AND(MONTH(H55)&gt;=8,MONTH(H55)&lt;9)),(NETWORKDAYS(F55,H55,Lister!$D$7:$D$13)-X55)*T55/NETWORKDAYS(Lister!$D$20,Lister!$E$20,Lister!$D$7:$D$13),IF(AND(MONTH(F55)=7,MONTH(H55)=8),(NETWORKDAYS(Lister!$D$20,H55,Lister!$D$7:$D$13)-X55)*T55/NETWORKDAYS(Lister!$D$20,Lister!$E$20,Lister!$D$7:$D$13),IF(AND(MONTH(F55)=7,MONTH(H55)=7),0)))),0),"")</f>
        <v/>
      </c>
      <c r="AC55" s="30" t="str">
        <f>IF(Afrapportering!AC36="","",Afrapportering!AC36)</f>
        <v/>
      </c>
      <c r="AD55" s="52" t="str">
        <f t="shared" si="7"/>
        <v/>
      </c>
      <c r="AE55" s="52" t="str">
        <f t="shared" si="8"/>
        <v/>
      </c>
      <c r="AF55" s="30" t="str">
        <f t="shared" si="9"/>
        <v/>
      </c>
      <c r="AG55" s="30" t="str">
        <f t="shared" si="10"/>
        <v/>
      </c>
      <c r="AH55" s="3" t="str">
        <f t="shared" si="11"/>
        <v/>
      </c>
    </row>
    <row r="56" spans="1:34" x14ac:dyDescent="0.25">
      <c r="A56" s="13" t="str">
        <f>+Afrapportering!A37</f>
        <v/>
      </c>
      <c r="B56" s="13" t="str">
        <f>+Afrapportering!B37</f>
        <v/>
      </c>
      <c r="C56" s="13" t="str">
        <f>+Afrapportering!C37</f>
        <v/>
      </c>
      <c r="D56" s="13" t="str">
        <f>+Afrapportering!D37</f>
        <v/>
      </c>
      <c r="E56" s="14" t="str">
        <f>+Afrapportering!E37</f>
        <v/>
      </c>
      <c r="F56" s="139" t="str">
        <f>IF(Afrapportering!F37 = "", "",Afrapportering!F37)</f>
        <v/>
      </c>
      <c r="G56" s="14" t="str">
        <f>+Afrapportering!G37</f>
        <v/>
      </c>
      <c r="H56" s="139" t="str">
        <f>IF(Afrapportering!H37 = "","",Afrapportering!H37)</f>
        <v/>
      </c>
      <c r="I56" s="140" t="str">
        <f>+Afrapportering!I37</f>
        <v/>
      </c>
      <c r="J56" s="13" t="str">
        <f>+Afrapportering!J37</f>
        <v/>
      </c>
      <c r="K56" s="32" t="str">
        <f t="shared" si="4"/>
        <v/>
      </c>
      <c r="L56" s="31" t="str">
        <f>IF(Ansøgning!J42="","",Ansøgning!J42)</f>
        <v/>
      </c>
      <c r="M56" s="134" t="str">
        <f>IF(Afrapportering!M37="","",Afrapportering!M37)</f>
        <v/>
      </c>
      <c r="N56" s="31" t="str">
        <f>IF(Ansøgning!K42="","",Ansøgning!K42)</f>
        <v/>
      </c>
      <c r="O56" s="134">
        <f>IF(Afrapportering!O37="",,Afrapportering!O37)</f>
        <v>0</v>
      </c>
      <c r="P56" s="15" t="str">
        <f>IF(Ansøgning!L42="","",Ansøgning!L42)</f>
        <v/>
      </c>
      <c r="Q56" s="15" t="str">
        <f t="shared" si="5"/>
        <v/>
      </c>
      <c r="R56" s="15"/>
      <c r="S56" s="15" t="str">
        <f>IF(Afrapportering!S37="","",Afrapportering!S37)</f>
        <v/>
      </c>
      <c r="T56" s="31" t="str">
        <f t="shared" si="6"/>
        <v/>
      </c>
      <c r="U56" s="30" t="str">
        <f>IF(Afrapportering!U37="","",Afrapportering!U37)</f>
        <v/>
      </c>
      <c r="V56" s="52" t="str">
        <f>IF(Afrapportering!V37="","",Afrapportering!V37)</f>
        <v/>
      </c>
      <c r="W56" s="30" t="str">
        <f>IF(Afrapportering!W37="","",Afrapportering!W37)</f>
        <v/>
      </c>
      <c r="X56" s="52" t="str">
        <f>IF(Afrapportering!X37="","",Afrapportering!X37)</f>
        <v/>
      </c>
      <c r="Y56" s="30" t="str">
        <f>IF(Afrapportering!Y37="","",Afrapportering!Y37)</f>
        <v/>
      </c>
      <c r="Z56" s="52" t="str">
        <f>IFERROR(MAX(IF(OR(V56="",X56=""),"",IF(AND(AND(MONTH(F56)&gt;=7,MONTH(F56)&lt;8),AND(MONTH(H56)&gt;=7,MONTH(H56)&lt;8)),(NETWORKDAYS(F56,H56,Lister!$D$7:$D$13)-V56)*T56/NETWORKDAYS(Lister!$D$19,Lister!$E$19,Lister!$D$7:$D$13),IF(AND(AND(MONTH(F56)&gt;=7,MONTH(F56)&lt;8),MONTH(H56)&gt;7),(NETWORKDAYS(F56,Lister!$E$19,Lister!$D$7:$D$13)-V56)*T56/NETWORKDAYS(Lister!$D$19,Lister!$E$19,Lister!$D$7:$D$13),IF(MONTH(F56)&gt;7,0)))),0),"")</f>
        <v/>
      </c>
      <c r="AA56" s="30" t="str">
        <f>IF(Afrapportering!AA37="","",Afrapportering!AA37)</f>
        <v/>
      </c>
      <c r="AB56" s="52" t="str">
        <f>IFERROR(MAX(IF(OR(V56="",X56=""),"",IF(AND(AND(MONTH(F56)&gt;=8,MONTH(F56)&lt;9),AND(MONTH(H56)&gt;=8,MONTH(H56)&lt;9)),(NETWORKDAYS(F56,H56,Lister!$D$7:$D$13)-X56)*T56/NETWORKDAYS(Lister!$D$20,Lister!$E$20,Lister!$D$7:$D$13),IF(AND(MONTH(F56)=7,MONTH(H56)=8),(NETWORKDAYS(Lister!$D$20,H56,Lister!$D$7:$D$13)-X56)*T56/NETWORKDAYS(Lister!$D$20,Lister!$E$20,Lister!$D$7:$D$13),IF(AND(MONTH(F56)=7,MONTH(H56)=7),0)))),0),"")</f>
        <v/>
      </c>
      <c r="AC56" s="30" t="str">
        <f>IF(Afrapportering!AC37="","",Afrapportering!AC37)</f>
        <v/>
      </c>
      <c r="AD56" s="52" t="str">
        <f t="shared" si="7"/>
        <v/>
      </c>
      <c r="AE56" s="52" t="str">
        <f t="shared" si="8"/>
        <v/>
      </c>
      <c r="AF56" s="30" t="str">
        <f t="shared" si="9"/>
        <v/>
      </c>
      <c r="AG56" s="30" t="str">
        <f t="shared" si="10"/>
        <v/>
      </c>
      <c r="AH56" s="3" t="str">
        <f t="shared" si="11"/>
        <v/>
      </c>
    </row>
    <row r="57" spans="1:34" x14ac:dyDescent="0.25">
      <c r="A57" s="13" t="str">
        <f>+Afrapportering!A38</f>
        <v/>
      </c>
      <c r="B57" s="13" t="str">
        <f>+Afrapportering!B38</f>
        <v/>
      </c>
      <c r="C57" s="13" t="str">
        <f>+Afrapportering!C38</f>
        <v/>
      </c>
      <c r="D57" s="13" t="str">
        <f>+Afrapportering!D38</f>
        <v/>
      </c>
      <c r="E57" s="14" t="str">
        <f>+Afrapportering!E38</f>
        <v/>
      </c>
      <c r="F57" s="139" t="str">
        <f>IF(Afrapportering!F38 = "", "",Afrapportering!F38)</f>
        <v/>
      </c>
      <c r="G57" s="14" t="str">
        <f>+Afrapportering!G38</f>
        <v/>
      </c>
      <c r="H57" s="139" t="str">
        <f>IF(Afrapportering!H38 = "","",Afrapportering!H38)</f>
        <v/>
      </c>
      <c r="I57" s="140" t="str">
        <f>+Afrapportering!I38</f>
        <v/>
      </c>
      <c r="J57" s="13" t="str">
        <f>+Afrapportering!J38</f>
        <v/>
      </c>
      <c r="K57" s="32" t="str">
        <f t="shared" si="4"/>
        <v/>
      </c>
      <c r="L57" s="31" t="str">
        <f>IF(Ansøgning!J43="","",Ansøgning!J43)</f>
        <v/>
      </c>
      <c r="M57" s="134" t="str">
        <f>IF(Afrapportering!M38="","",Afrapportering!M38)</f>
        <v/>
      </c>
      <c r="N57" s="31" t="str">
        <f>IF(Ansøgning!K43="","",Ansøgning!K43)</f>
        <v/>
      </c>
      <c r="O57" s="134">
        <f>IF(Afrapportering!O38="",,Afrapportering!O38)</f>
        <v>0</v>
      </c>
      <c r="P57" s="15" t="str">
        <f>IF(Ansøgning!L43="","",Ansøgning!L43)</f>
        <v/>
      </c>
      <c r="Q57" s="15" t="str">
        <f t="shared" si="5"/>
        <v/>
      </c>
      <c r="R57" s="15"/>
      <c r="S57" s="15" t="str">
        <f>IF(Afrapportering!S38="","",Afrapportering!S38)</f>
        <v/>
      </c>
      <c r="T57" s="31" t="str">
        <f t="shared" si="6"/>
        <v/>
      </c>
      <c r="U57" s="30" t="str">
        <f>IF(Afrapportering!U38="","",Afrapportering!U38)</f>
        <v/>
      </c>
      <c r="V57" s="52" t="str">
        <f>IF(Afrapportering!V38="","",Afrapportering!V38)</f>
        <v/>
      </c>
      <c r="W57" s="30" t="str">
        <f>IF(Afrapportering!W38="","",Afrapportering!W38)</f>
        <v/>
      </c>
      <c r="X57" s="52" t="str">
        <f>IF(Afrapportering!X38="","",Afrapportering!X38)</f>
        <v/>
      </c>
      <c r="Y57" s="30" t="str">
        <f>IF(Afrapportering!Y38="","",Afrapportering!Y38)</f>
        <v/>
      </c>
      <c r="Z57" s="52" t="str">
        <f>IFERROR(MAX(IF(OR(V57="",X57=""),"",IF(AND(AND(MONTH(F57)&gt;=7,MONTH(F57)&lt;8),AND(MONTH(H57)&gt;=7,MONTH(H57)&lt;8)),(NETWORKDAYS(F57,H57,Lister!$D$7:$D$13)-V57)*T57/NETWORKDAYS(Lister!$D$19,Lister!$E$19,Lister!$D$7:$D$13),IF(AND(AND(MONTH(F57)&gt;=7,MONTH(F57)&lt;8),MONTH(H57)&gt;7),(NETWORKDAYS(F57,Lister!$E$19,Lister!$D$7:$D$13)-V57)*T57/NETWORKDAYS(Lister!$D$19,Lister!$E$19,Lister!$D$7:$D$13),IF(MONTH(F57)&gt;7,0)))),0),"")</f>
        <v/>
      </c>
      <c r="AA57" s="30" t="str">
        <f>IF(Afrapportering!AA38="","",Afrapportering!AA38)</f>
        <v/>
      </c>
      <c r="AB57" s="52" t="str">
        <f>IFERROR(MAX(IF(OR(V57="",X57=""),"",IF(AND(AND(MONTH(F57)&gt;=8,MONTH(F57)&lt;9),AND(MONTH(H57)&gt;=8,MONTH(H57)&lt;9)),(NETWORKDAYS(F57,H57,Lister!$D$7:$D$13)-X57)*T57/NETWORKDAYS(Lister!$D$20,Lister!$E$20,Lister!$D$7:$D$13),IF(AND(MONTH(F57)=7,MONTH(H57)=8),(NETWORKDAYS(Lister!$D$20,H57,Lister!$D$7:$D$13)-X57)*T57/NETWORKDAYS(Lister!$D$20,Lister!$E$20,Lister!$D$7:$D$13),IF(AND(MONTH(F57)=7,MONTH(H57)=7),0)))),0),"")</f>
        <v/>
      </c>
      <c r="AC57" s="30" t="str">
        <f>IF(Afrapportering!AC38="","",Afrapportering!AC38)</f>
        <v/>
      </c>
      <c r="AD57" s="52" t="str">
        <f t="shared" si="7"/>
        <v/>
      </c>
      <c r="AE57" s="52" t="str">
        <f t="shared" si="8"/>
        <v/>
      </c>
      <c r="AF57" s="30" t="str">
        <f t="shared" si="9"/>
        <v/>
      </c>
      <c r="AG57" s="30" t="str">
        <f t="shared" si="10"/>
        <v/>
      </c>
      <c r="AH57" s="3" t="str">
        <f t="shared" si="11"/>
        <v/>
      </c>
    </row>
    <row r="58" spans="1:34" x14ac:dyDescent="0.25">
      <c r="A58" s="13" t="str">
        <f>+Afrapportering!A39</f>
        <v/>
      </c>
      <c r="B58" s="13" t="str">
        <f>+Afrapportering!B39</f>
        <v/>
      </c>
      <c r="C58" s="13" t="str">
        <f>+Afrapportering!C39</f>
        <v/>
      </c>
      <c r="D58" s="13" t="str">
        <f>+Afrapportering!D39</f>
        <v/>
      </c>
      <c r="E58" s="14" t="str">
        <f>+Afrapportering!E39</f>
        <v/>
      </c>
      <c r="F58" s="139" t="str">
        <f>IF(Afrapportering!F39 = "", "",Afrapportering!F39)</f>
        <v/>
      </c>
      <c r="G58" s="14" t="str">
        <f>+Afrapportering!G39</f>
        <v/>
      </c>
      <c r="H58" s="139" t="str">
        <f>IF(Afrapportering!H39 = "","",Afrapportering!H39)</f>
        <v/>
      </c>
      <c r="I58" s="140" t="str">
        <f>+Afrapportering!I39</f>
        <v/>
      </c>
      <c r="J58" s="13" t="str">
        <f>+Afrapportering!J39</f>
        <v/>
      </c>
      <c r="K58" s="32" t="str">
        <f t="shared" si="4"/>
        <v/>
      </c>
      <c r="L58" s="31" t="str">
        <f>IF(Ansøgning!J44="","",Ansøgning!J44)</f>
        <v/>
      </c>
      <c r="M58" s="134" t="str">
        <f>IF(Afrapportering!M39="","",Afrapportering!M39)</f>
        <v/>
      </c>
      <c r="N58" s="31" t="str">
        <f>IF(Ansøgning!K44="","",Ansøgning!K44)</f>
        <v/>
      </c>
      <c r="O58" s="134">
        <f>IF(Afrapportering!O39="",,Afrapportering!O39)</f>
        <v>0</v>
      </c>
      <c r="P58" s="15" t="str">
        <f>IF(Ansøgning!L44="","",Ansøgning!L44)</f>
        <v/>
      </c>
      <c r="Q58" s="15" t="str">
        <f t="shared" si="5"/>
        <v/>
      </c>
      <c r="R58" s="15"/>
      <c r="S58" s="15" t="str">
        <f>IF(Afrapportering!S39="","",Afrapportering!S39)</f>
        <v/>
      </c>
      <c r="T58" s="31" t="str">
        <f t="shared" si="6"/>
        <v/>
      </c>
      <c r="U58" s="30" t="str">
        <f>IF(Afrapportering!U39="","",Afrapportering!U39)</f>
        <v/>
      </c>
      <c r="V58" s="52" t="str">
        <f>IF(Afrapportering!V39="","",Afrapportering!V39)</f>
        <v/>
      </c>
      <c r="W58" s="30" t="str">
        <f>IF(Afrapportering!W39="","",Afrapportering!W39)</f>
        <v/>
      </c>
      <c r="X58" s="52" t="str">
        <f>IF(Afrapportering!X39="","",Afrapportering!X39)</f>
        <v/>
      </c>
      <c r="Y58" s="30" t="str">
        <f>IF(Afrapportering!Y39="","",Afrapportering!Y39)</f>
        <v/>
      </c>
      <c r="Z58" s="52" t="str">
        <f>IFERROR(MAX(IF(OR(V58="",X58=""),"",IF(AND(AND(MONTH(F58)&gt;=7,MONTH(F58)&lt;8),AND(MONTH(H58)&gt;=7,MONTH(H58)&lt;8)),(NETWORKDAYS(F58,H58,Lister!$D$7:$D$13)-V58)*T58/NETWORKDAYS(Lister!$D$19,Lister!$E$19,Lister!$D$7:$D$13),IF(AND(AND(MONTH(F58)&gt;=7,MONTH(F58)&lt;8),MONTH(H58)&gt;7),(NETWORKDAYS(F58,Lister!$E$19,Lister!$D$7:$D$13)-V58)*T58/NETWORKDAYS(Lister!$D$19,Lister!$E$19,Lister!$D$7:$D$13),IF(MONTH(F58)&gt;7,0)))),0),"")</f>
        <v/>
      </c>
      <c r="AA58" s="30" t="str">
        <f>IF(Afrapportering!AA39="","",Afrapportering!AA39)</f>
        <v/>
      </c>
      <c r="AB58" s="52" t="str">
        <f>IFERROR(MAX(IF(OR(V58="",X58=""),"",IF(AND(AND(MONTH(F58)&gt;=8,MONTH(F58)&lt;9),AND(MONTH(H58)&gt;=8,MONTH(H58)&lt;9)),(NETWORKDAYS(F58,H58,Lister!$D$7:$D$13)-X58)*T58/NETWORKDAYS(Lister!$D$20,Lister!$E$20,Lister!$D$7:$D$13),IF(AND(MONTH(F58)=7,MONTH(H58)=8),(NETWORKDAYS(Lister!$D$20,H58,Lister!$D$7:$D$13)-X58)*T58/NETWORKDAYS(Lister!$D$20,Lister!$E$20,Lister!$D$7:$D$13),IF(AND(MONTH(F58)=7,MONTH(H58)=7),0)))),0),"")</f>
        <v/>
      </c>
      <c r="AC58" s="30" t="str">
        <f>IF(Afrapportering!AC39="","",Afrapportering!AC39)</f>
        <v/>
      </c>
      <c r="AD58" s="52" t="str">
        <f t="shared" si="7"/>
        <v/>
      </c>
      <c r="AE58" s="52" t="str">
        <f t="shared" si="8"/>
        <v/>
      </c>
      <c r="AF58" s="30" t="str">
        <f t="shared" si="9"/>
        <v/>
      </c>
      <c r="AG58" s="30" t="str">
        <f t="shared" si="10"/>
        <v/>
      </c>
      <c r="AH58" s="3" t="str">
        <f t="shared" si="11"/>
        <v/>
      </c>
    </row>
    <row r="59" spans="1:34" x14ac:dyDescent="0.25">
      <c r="A59" s="13" t="str">
        <f>+Afrapportering!A40</f>
        <v/>
      </c>
      <c r="B59" s="13" t="str">
        <f>+Afrapportering!B40</f>
        <v/>
      </c>
      <c r="C59" s="13" t="str">
        <f>+Afrapportering!C40</f>
        <v/>
      </c>
      <c r="D59" s="13" t="str">
        <f>+Afrapportering!D40</f>
        <v/>
      </c>
      <c r="E59" s="14" t="str">
        <f>+Afrapportering!E40</f>
        <v/>
      </c>
      <c r="F59" s="139" t="str">
        <f>IF(Afrapportering!F40 = "", "",Afrapportering!F40)</f>
        <v/>
      </c>
      <c r="G59" s="14" t="str">
        <f>+Afrapportering!G40</f>
        <v/>
      </c>
      <c r="H59" s="139" t="str">
        <f>IF(Afrapportering!H40 = "","",Afrapportering!H40)</f>
        <v/>
      </c>
      <c r="I59" s="140" t="str">
        <f>+Afrapportering!I40</f>
        <v/>
      </c>
      <c r="J59" s="13" t="str">
        <f>+Afrapportering!J40</f>
        <v/>
      </c>
      <c r="K59" s="32" t="str">
        <f t="shared" si="4"/>
        <v/>
      </c>
      <c r="L59" s="31" t="str">
        <f>IF(Ansøgning!J45="","",Ansøgning!J45)</f>
        <v/>
      </c>
      <c r="M59" s="134" t="str">
        <f>IF(Afrapportering!M40="","",Afrapportering!M40)</f>
        <v/>
      </c>
      <c r="N59" s="31" t="str">
        <f>IF(Ansøgning!K45="","",Ansøgning!K45)</f>
        <v/>
      </c>
      <c r="O59" s="134">
        <f>IF(Afrapportering!O40="",,Afrapportering!O40)</f>
        <v>0</v>
      </c>
      <c r="P59" s="15" t="str">
        <f>IF(Ansøgning!L45="","",Ansøgning!L45)</f>
        <v/>
      </c>
      <c r="Q59" s="15" t="str">
        <f t="shared" si="5"/>
        <v/>
      </c>
      <c r="R59" s="15"/>
      <c r="S59" s="15" t="str">
        <f>IF(Afrapportering!S40="","",Afrapportering!S40)</f>
        <v/>
      </c>
      <c r="T59" s="31" t="str">
        <f t="shared" si="6"/>
        <v/>
      </c>
      <c r="U59" s="30" t="str">
        <f>IF(Afrapportering!U40="","",Afrapportering!U40)</f>
        <v/>
      </c>
      <c r="V59" s="52" t="str">
        <f>IF(Afrapportering!V40="","",Afrapportering!V40)</f>
        <v/>
      </c>
      <c r="W59" s="30" t="str">
        <f>IF(Afrapportering!W40="","",Afrapportering!W40)</f>
        <v/>
      </c>
      <c r="X59" s="52" t="str">
        <f>IF(Afrapportering!X40="","",Afrapportering!X40)</f>
        <v/>
      </c>
      <c r="Y59" s="30" t="str">
        <f>IF(Afrapportering!Y40="","",Afrapportering!Y40)</f>
        <v/>
      </c>
      <c r="Z59" s="52" t="str">
        <f>IFERROR(MAX(IF(OR(V59="",X59=""),"",IF(AND(AND(MONTH(F59)&gt;=7,MONTH(F59)&lt;8),AND(MONTH(H59)&gt;=7,MONTH(H59)&lt;8)),(NETWORKDAYS(F59,H59,Lister!$D$7:$D$13)-V59)*T59/NETWORKDAYS(Lister!$D$19,Lister!$E$19,Lister!$D$7:$D$13),IF(AND(AND(MONTH(F59)&gt;=7,MONTH(F59)&lt;8),MONTH(H59)&gt;7),(NETWORKDAYS(F59,Lister!$E$19,Lister!$D$7:$D$13)-V59)*T59/NETWORKDAYS(Lister!$D$19,Lister!$E$19,Lister!$D$7:$D$13),IF(MONTH(F59)&gt;7,0)))),0),"")</f>
        <v/>
      </c>
      <c r="AA59" s="30" t="str">
        <f>IF(Afrapportering!AA40="","",Afrapportering!AA40)</f>
        <v/>
      </c>
      <c r="AB59" s="52" t="str">
        <f>IFERROR(MAX(IF(OR(V59="",X59=""),"",IF(AND(AND(MONTH(F59)&gt;=8,MONTH(F59)&lt;9),AND(MONTH(H59)&gt;=8,MONTH(H59)&lt;9)),(NETWORKDAYS(F59,H59,Lister!$D$7:$D$13)-X59)*T59/NETWORKDAYS(Lister!$D$20,Lister!$E$20,Lister!$D$7:$D$13),IF(AND(MONTH(F59)=7,MONTH(H59)=8),(NETWORKDAYS(Lister!$D$20,H59,Lister!$D$7:$D$13)-X59)*T59/NETWORKDAYS(Lister!$D$20,Lister!$E$20,Lister!$D$7:$D$13),IF(AND(MONTH(F59)=7,MONTH(H59)=7),0)))),0),"")</f>
        <v/>
      </c>
      <c r="AC59" s="30" t="str">
        <f>IF(Afrapportering!AC40="","",Afrapportering!AC40)</f>
        <v/>
      </c>
      <c r="AD59" s="52" t="str">
        <f t="shared" si="7"/>
        <v/>
      </c>
      <c r="AE59" s="52" t="str">
        <f t="shared" si="8"/>
        <v/>
      </c>
      <c r="AF59" s="30" t="str">
        <f t="shared" si="9"/>
        <v/>
      </c>
      <c r="AG59" s="30" t="str">
        <f t="shared" si="10"/>
        <v/>
      </c>
      <c r="AH59" s="3" t="str">
        <f t="shared" si="11"/>
        <v/>
      </c>
    </row>
    <row r="60" spans="1:34" x14ac:dyDescent="0.25">
      <c r="A60" s="13" t="str">
        <f>+Afrapportering!A41</f>
        <v/>
      </c>
      <c r="B60" s="13" t="str">
        <f>+Afrapportering!B41</f>
        <v/>
      </c>
      <c r="C60" s="13" t="str">
        <f>+Afrapportering!C41</f>
        <v/>
      </c>
      <c r="D60" s="13" t="str">
        <f>+Afrapportering!D41</f>
        <v/>
      </c>
      <c r="E60" s="14" t="str">
        <f>+Afrapportering!E41</f>
        <v/>
      </c>
      <c r="F60" s="139" t="str">
        <f>IF(Afrapportering!F41 = "", "",Afrapportering!F41)</f>
        <v/>
      </c>
      <c r="G60" s="14" t="str">
        <f>+Afrapportering!G41</f>
        <v/>
      </c>
      <c r="H60" s="139" t="str">
        <f>IF(Afrapportering!H41 = "","",Afrapportering!H41)</f>
        <v/>
      </c>
      <c r="I60" s="140" t="str">
        <f>+Afrapportering!I41</f>
        <v/>
      </c>
      <c r="J60" s="13" t="str">
        <f>+Afrapportering!J41</f>
        <v/>
      </c>
      <c r="K60" s="32" t="str">
        <f t="shared" si="4"/>
        <v/>
      </c>
      <c r="L60" s="31" t="str">
        <f>IF(Ansøgning!J46="","",Ansøgning!J46)</f>
        <v/>
      </c>
      <c r="M60" s="134" t="str">
        <f>IF(Afrapportering!M41="","",Afrapportering!M41)</f>
        <v/>
      </c>
      <c r="N60" s="31" t="str">
        <f>IF(Ansøgning!K46="","",Ansøgning!K46)</f>
        <v/>
      </c>
      <c r="O60" s="134">
        <f>IF(Afrapportering!O41="",,Afrapportering!O41)</f>
        <v>0</v>
      </c>
      <c r="P60" s="15" t="str">
        <f>IF(Ansøgning!L46="","",Ansøgning!L46)</f>
        <v/>
      </c>
      <c r="Q60" s="15" t="str">
        <f t="shared" si="5"/>
        <v/>
      </c>
      <c r="R60" s="15"/>
      <c r="S60" s="15" t="str">
        <f>IF(Afrapportering!S41="","",Afrapportering!S41)</f>
        <v/>
      </c>
      <c r="T60" s="31" t="str">
        <f t="shared" si="6"/>
        <v/>
      </c>
      <c r="U60" s="30" t="str">
        <f>IF(Afrapportering!U41="","",Afrapportering!U41)</f>
        <v/>
      </c>
      <c r="V60" s="52" t="str">
        <f>IF(Afrapportering!V41="","",Afrapportering!V41)</f>
        <v/>
      </c>
      <c r="W60" s="30" t="str">
        <f>IF(Afrapportering!W41="","",Afrapportering!W41)</f>
        <v/>
      </c>
      <c r="X60" s="52" t="str">
        <f>IF(Afrapportering!X41="","",Afrapportering!X41)</f>
        <v/>
      </c>
      <c r="Y60" s="30" t="str">
        <f>IF(Afrapportering!Y41="","",Afrapportering!Y41)</f>
        <v/>
      </c>
      <c r="Z60" s="52" t="str">
        <f>IFERROR(MAX(IF(OR(V60="",X60=""),"",IF(AND(AND(MONTH(F60)&gt;=7,MONTH(F60)&lt;8),AND(MONTH(H60)&gt;=7,MONTH(H60)&lt;8)),(NETWORKDAYS(F60,H60,Lister!$D$7:$D$13)-V60)*T60/NETWORKDAYS(Lister!$D$19,Lister!$E$19,Lister!$D$7:$D$13),IF(AND(AND(MONTH(F60)&gt;=7,MONTH(F60)&lt;8),MONTH(H60)&gt;7),(NETWORKDAYS(F60,Lister!$E$19,Lister!$D$7:$D$13)-V60)*T60/NETWORKDAYS(Lister!$D$19,Lister!$E$19,Lister!$D$7:$D$13),IF(MONTH(F60)&gt;7,0)))),0),"")</f>
        <v/>
      </c>
      <c r="AA60" s="30" t="str">
        <f>IF(Afrapportering!AA41="","",Afrapportering!AA41)</f>
        <v/>
      </c>
      <c r="AB60" s="52" t="str">
        <f>IFERROR(MAX(IF(OR(V60="",X60=""),"",IF(AND(AND(MONTH(F60)&gt;=8,MONTH(F60)&lt;9),AND(MONTH(H60)&gt;=8,MONTH(H60)&lt;9)),(NETWORKDAYS(F60,H60,Lister!$D$7:$D$13)-X60)*T60/NETWORKDAYS(Lister!$D$20,Lister!$E$20,Lister!$D$7:$D$13),IF(AND(MONTH(F60)=7,MONTH(H60)=8),(NETWORKDAYS(Lister!$D$20,H60,Lister!$D$7:$D$13)-X60)*T60/NETWORKDAYS(Lister!$D$20,Lister!$E$20,Lister!$D$7:$D$13),IF(AND(MONTH(F60)=7,MONTH(H60)=7),0)))),0),"")</f>
        <v/>
      </c>
      <c r="AC60" s="30" t="str">
        <f>IF(Afrapportering!AC41="","",Afrapportering!AC41)</f>
        <v/>
      </c>
      <c r="AD60" s="52" t="str">
        <f t="shared" si="7"/>
        <v/>
      </c>
      <c r="AE60" s="52" t="str">
        <f t="shared" si="8"/>
        <v/>
      </c>
      <c r="AF60" s="30" t="str">
        <f t="shared" si="9"/>
        <v/>
      </c>
      <c r="AG60" s="30" t="str">
        <f t="shared" si="10"/>
        <v/>
      </c>
      <c r="AH60" s="3" t="str">
        <f t="shared" si="11"/>
        <v/>
      </c>
    </row>
    <row r="61" spans="1:34" x14ac:dyDescent="0.25">
      <c r="A61" s="13" t="str">
        <f>+Afrapportering!A42</f>
        <v/>
      </c>
      <c r="B61" s="13" t="str">
        <f>+Afrapportering!B42</f>
        <v/>
      </c>
      <c r="C61" s="13" t="str">
        <f>+Afrapportering!C42</f>
        <v/>
      </c>
      <c r="D61" s="13" t="str">
        <f>+Afrapportering!D42</f>
        <v/>
      </c>
      <c r="E61" s="14" t="str">
        <f>+Afrapportering!E42</f>
        <v/>
      </c>
      <c r="F61" s="139" t="str">
        <f>IF(Afrapportering!F42 = "", "",Afrapportering!F42)</f>
        <v/>
      </c>
      <c r="G61" s="14" t="str">
        <f>+Afrapportering!G42</f>
        <v/>
      </c>
      <c r="H61" s="139" t="str">
        <f>IF(Afrapportering!H42 = "","",Afrapportering!H42)</f>
        <v/>
      </c>
      <c r="I61" s="140" t="str">
        <f>+Afrapportering!I42</f>
        <v/>
      </c>
      <c r="J61" s="13" t="str">
        <f>+Afrapportering!J42</f>
        <v/>
      </c>
      <c r="K61" s="32" t="str">
        <f t="shared" si="4"/>
        <v/>
      </c>
      <c r="L61" s="31" t="str">
        <f>IF(Ansøgning!J47="","",Ansøgning!J47)</f>
        <v/>
      </c>
      <c r="M61" s="134" t="str">
        <f>IF(Afrapportering!M42="","",Afrapportering!M42)</f>
        <v/>
      </c>
      <c r="N61" s="31" t="str">
        <f>IF(Ansøgning!K47="","",Ansøgning!K47)</f>
        <v/>
      </c>
      <c r="O61" s="134">
        <f>IF(Afrapportering!O42="",,Afrapportering!O42)</f>
        <v>0</v>
      </c>
      <c r="P61" s="15" t="str">
        <f>IF(Ansøgning!L47="","",Ansøgning!L47)</f>
        <v/>
      </c>
      <c r="Q61" s="15" t="str">
        <f t="shared" si="5"/>
        <v/>
      </c>
      <c r="R61" s="15"/>
      <c r="S61" s="15" t="str">
        <f>IF(Afrapportering!S42="","",Afrapportering!S42)</f>
        <v/>
      </c>
      <c r="T61" s="31" t="str">
        <f t="shared" si="6"/>
        <v/>
      </c>
      <c r="U61" s="30" t="str">
        <f>IF(Afrapportering!U42="","",Afrapportering!U42)</f>
        <v/>
      </c>
      <c r="V61" s="52" t="str">
        <f>IF(Afrapportering!V42="","",Afrapportering!V42)</f>
        <v/>
      </c>
      <c r="W61" s="30" t="str">
        <f>IF(Afrapportering!W42="","",Afrapportering!W42)</f>
        <v/>
      </c>
      <c r="X61" s="52" t="str">
        <f>IF(Afrapportering!X42="","",Afrapportering!X42)</f>
        <v/>
      </c>
      <c r="Y61" s="30" t="str">
        <f>IF(Afrapportering!Y42="","",Afrapportering!Y42)</f>
        <v/>
      </c>
      <c r="Z61" s="52" t="str">
        <f>IFERROR(MAX(IF(OR(V61="",X61=""),"",IF(AND(AND(MONTH(F61)&gt;=7,MONTH(F61)&lt;8),AND(MONTH(H61)&gt;=7,MONTH(H61)&lt;8)),(NETWORKDAYS(F61,H61,Lister!$D$7:$D$13)-V61)*T61/NETWORKDAYS(Lister!$D$19,Lister!$E$19,Lister!$D$7:$D$13),IF(AND(AND(MONTH(F61)&gt;=7,MONTH(F61)&lt;8),MONTH(H61)&gt;7),(NETWORKDAYS(F61,Lister!$E$19,Lister!$D$7:$D$13)-V61)*T61/NETWORKDAYS(Lister!$D$19,Lister!$E$19,Lister!$D$7:$D$13),IF(MONTH(F61)&gt;7,0)))),0),"")</f>
        <v/>
      </c>
      <c r="AA61" s="30" t="str">
        <f>IF(Afrapportering!AA42="","",Afrapportering!AA42)</f>
        <v/>
      </c>
      <c r="AB61" s="52" t="str">
        <f>IFERROR(MAX(IF(OR(V61="",X61=""),"",IF(AND(AND(MONTH(F61)&gt;=8,MONTH(F61)&lt;9),AND(MONTH(H61)&gt;=8,MONTH(H61)&lt;9)),(NETWORKDAYS(F61,H61,Lister!$D$7:$D$13)-X61)*T61/NETWORKDAYS(Lister!$D$20,Lister!$E$20,Lister!$D$7:$D$13),IF(AND(MONTH(F61)=7,MONTH(H61)=8),(NETWORKDAYS(Lister!$D$20,H61,Lister!$D$7:$D$13)-X61)*T61/NETWORKDAYS(Lister!$D$20,Lister!$E$20,Lister!$D$7:$D$13),IF(AND(MONTH(F61)=7,MONTH(H61)=7),0)))),0),"")</f>
        <v/>
      </c>
      <c r="AC61" s="30" t="str">
        <f>IF(Afrapportering!AC42="","",Afrapportering!AC42)</f>
        <v/>
      </c>
      <c r="AD61" s="52" t="str">
        <f t="shared" si="7"/>
        <v/>
      </c>
      <c r="AE61" s="52" t="str">
        <f t="shared" si="8"/>
        <v/>
      </c>
      <c r="AF61" s="30" t="str">
        <f t="shared" si="9"/>
        <v/>
      </c>
      <c r="AG61" s="30" t="str">
        <f t="shared" si="10"/>
        <v/>
      </c>
      <c r="AH61" s="3" t="str">
        <f t="shared" si="11"/>
        <v/>
      </c>
    </row>
    <row r="62" spans="1:34" x14ac:dyDescent="0.25">
      <c r="A62" s="13" t="str">
        <f>+Afrapportering!A43</f>
        <v/>
      </c>
      <c r="B62" s="13" t="str">
        <f>+Afrapportering!B43</f>
        <v/>
      </c>
      <c r="C62" s="13" t="str">
        <f>+Afrapportering!C43</f>
        <v/>
      </c>
      <c r="D62" s="13" t="str">
        <f>+Afrapportering!D43</f>
        <v/>
      </c>
      <c r="E62" s="14" t="str">
        <f>+Afrapportering!E43</f>
        <v/>
      </c>
      <c r="F62" s="139" t="str">
        <f>IF(Afrapportering!F43 = "", "",Afrapportering!F43)</f>
        <v/>
      </c>
      <c r="G62" s="14" t="str">
        <f>+Afrapportering!G43</f>
        <v/>
      </c>
      <c r="H62" s="139" t="str">
        <f>IF(Afrapportering!H43 = "","",Afrapportering!H43)</f>
        <v/>
      </c>
      <c r="I62" s="140" t="str">
        <f>+Afrapportering!I43</f>
        <v/>
      </c>
      <c r="J62" s="13" t="str">
        <f>+Afrapportering!J43</f>
        <v/>
      </c>
      <c r="K62" s="32" t="str">
        <f t="shared" si="4"/>
        <v/>
      </c>
      <c r="L62" s="31" t="str">
        <f>IF(Ansøgning!J48="","",Ansøgning!J48)</f>
        <v/>
      </c>
      <c r="M62" s="134" t="str">
        <f>IF(Afrapportering!M43="","",Afrapportering!M43)</f>
        <v/>
      </c>
      <c r="N62" s="31" t="str">
        <f>IF(Ansøgning!K48="","",Ansøgning!K48)</f>
        <v/>
      </c>
      <c r="O62" s="134">
        <f>IF(Afrapportering!O43="",,Afrapportering!O43)</f>
        <v>0</v>
      </c>
      <c r="P62" s="15" t="str">
        <f>IF(Ansøgning!L48="","",Ansøgning!L48)</f>
        <v/>
      </c>
      <c r="Q62" s="15" t="str">
        <f t="shared" si="5"/>
        <v/>
      </c>
      <c r="R62" s="15"/>
      <c r="S62" s="15" t="str">
        <f>IF(Afrapportering!S43="","",Afrapportering!S43)</f>
        <v/>
      </c>
      <c r="T62" s="31" t="str">
        <f t="shared" si="6"/>
        <v/>
      </c>
      <c r="U62" s="30" t="str">
        <f>IF(Afrapportering!U43="","",Afrapportering!U43)</f>
        <v/>
      </c>
      <c r="V62" s="52" t="str">
        <f>IF(Afrapportering!V43="","",Afrapportering!V43)</f>
        <v/>
      </c>
      <c r="W62" s="30" t="str">
        <f>IF(Afrapportering!W43="","",Afrapportering!W43)</f>
        <v/>
      </c>
      <c r="X62" s="52" t="str">
        <f>IF(Afrapportering!X43="","",Afrapportering!X43)</f>
        <v/>
      </c>
      <c r="Y62" s="30" t="str">
        <f>IF(Afrapportering!Y43="","",Afrapportering!Y43)</f>
        <v/>
      </c>
      <c r="Z62" s="52" t="str">
        <f>IFERROR(MAX(IF(OR(V62="",X62=""),"",IF(AND(AND(MONTH(F62)&gt;=7,MONTH(F62)&lt;8),AND(MONTH(H62)&gt;=7,MONTH(H62)&lt;8)),(NETWORKDAYS(F62,H62,Lister!$D$7:$D$13)-V62)*T62/NETWORKDAYS(Lister!$D$19,Lister!$E$19,Lister!$D$7:$D$13),IF(AND(AND(MONTH(F62)&gt;=7,MONTH(F62)&lt;8),MONTH(H62)&gt;7),(NETWORKDAYS(F62,Lister!$E$19,Lister!$D$7:$D$13)-V62)*T62/NETWORKDAYS(Lister!$D$19,Lister!$E$19,Lister!$D$7:$D$13),IF(MONTH(F62)&gt;7,0)))),0),"")</f>
        <v/>
      </c>
      <c r="AA62" s="30" t="str">
        <f>IF(Afrapportering!AA43="","",Afrapportering!AA43)</f>
        <v/>
      </c>
      <c r="AB62" s="52" t="str">
        <f>IFERROR(MAX(IF(OR(V62="",X62=""),"",IF(AND(AND(MONTH(F62)&gt;=8,MONTH(F62)&lt;9),AND(MONTH(H62)&gt;=8,MONTH(H62)&lt;9)),(NETWORKDAYS(F62,H62,Lister!$D$7:$D$13)-X62)*T62/NETWORKDAYS(Lister!$D$20,Lister!$E$20,Lister!$D$7:$D$13),IF(AND(MONTH(F62)=7,MONTH(H62)=8),(NETWORKDAYS(Lister!$D$20,H62,Lister!$D$7:$D$13)-X62)*T62/NETWORKDAYS(Lister!$D$20,Lister!$E$20,Lister!$D$7:$D$13),IF(AND(MONTH(F62)=7,MONTH(H62)=7),0)))),0),"")</f>
        <v/>
      </c>
      <c r="AC62" s="30" t="str">
        <f>IF(Afrapportering!AC43="","",Afrapportering!AC43)</f>
        <v/>
      </c>
      <c r="AD62" s="52" t="str">
        <f t="shared" si="7"/>
        <v/>
      </c>
      <c r="AE62" s="52" t="str">
        <f t="shared" si="8"/>
        <v/>
      </c>
      <c r="AF62" s="30" t="str">
        <f t="shared" si="9"/>
        <v/>
      </c>
      <c r="AG62" s="30" t="str">
        <f t="shared" si="10"/>
        <v/>
      </c>
      <c r="AH62" s="3" t="str">
        <f t="shared" si="11"/>
        <v/>
      </c>
    </row>
    <row r="63" spans="1:34" x14ac:dyDescent="0.25">
      <c r="A63" s="13" t="str">
        <f>+Afrapportering!A44</f>
        <v/>
      </c>
      <c r="B63" s="13" t="str">
        <f>+Afrapportering!B44</f>
        <v/>
      </c>
      <c r="C63" s="13" t="str">
        <f>+Afrapportering!C44</f>
        <v/>
      </c>
      <c r="D63" s="13" t="str">
        <f>+Afrapportering!D44</f>
        <v/>
      </c>
      <c r="E63" s="14" t="str">
        <f>+Afrapportering!E44</f>
        <v/>
      </c>
      <c r="F63" s="139" t="str">
        <f>IF(Afrapportering!F44 = "", "",Afrapportering!F44)</f>
        <v/>
      </c>
      <c r="G63" s="14" t="str">
        <f>+Afrapportering!G44</f>
        <v/>
      </c>
      <c r="H63" s="139" t="str">
        <f>IF(Afrapportering!H44 = "","",Afrapportering!H44)</f>
        <v/>
      </c>
      <c r="I63" s="140" t="str">
        <f>+Afrapportering!I44</f>
        <v/>
      </c>
      <c r="J63" s="13" t="str">
        <f>+Afrapportering!J44</f>
        <v/>
      </c>
      <c r="K63" s="32" t="str">
        <f t="shared" si="4"/>
        <v/>
      </c>
      <c r="L63" s="31" t="str">
        <f>IF(Ansøgning!J49="","",Ansøgning!J49)</f>
        <v/>
      </c>
      <c r="M63" s="134" t="str">
        <f>IF(Afrapportering!M44="","",Afrapportering!M44)</f>
        <v/>
      </c>
      <c r="N63" s="31" t="str">
        <f>IF(Ansøgning!K49="","",Ansøgning!K49)</f>
        <v/>
      </c>
      <c r="O63" s="134">
        <f>IF(Afrapportering!O44="",,Afrapportering!O44)</f>
        <v>0</v>
      </c>
      <c r="P63" s="15" t="str">
        <f>IF(Ansøgning!L49="","",Ansøgning!L49)</f>
        <v/>
      </c>
      <c r="Q63" s="15" t="str">
        <f t="shared" si="5"/>
        <v/>
      </c>
      <c r="R63" s="15"/>
      <c r="S63" s="15" t="str">
        <f>IF(Afrapportering!S44="","",Afrapportering!S44)</f>
        <v/>
      </c>
      <c r="T63" s="31" t="str">
        <f t="shared" si="6"/>
        <v/>
      </c>
      <c r="U63" s="30" t="str">
        <f>IF(Afrapportering!U44="","",Afrapportering!U44)</f>
        <v/>
      </c>
      <c r="V63" s="52" t="str">
        <f>IF(Afrapportering!V44="","",Afrapportering!V44)</f>
        <v/>
      </c>
      <c r="W63" s="30" t="str">
        <f>IF(Afrapportering!W44="","",Afrapportering!W44)</f>
        <v/>
      </c>
      <c r="X63" s="52" t="str">
        <f>IF(Afrapportering!X44="","",Afrapportering!X44)</f>
        <v/>
      </c>
      <c r="Y63" s="30" t="str">
        <f>IF(Afrapportering!Y44="","",Afrapportering!Y44)</f>
        <v/>
      </c>
      <c r="Z63" s="52" t="str">
        <f>IFERROR(MAX(IF(OR(V63="",X63=""),"",IF(AND(AND(MONTH(F63)&gt;=7,MONTH(F63)&lt;8),AND(MONTH(H63)&gt;=7,MONTH(H63)&lt;8)),(NETWORKDAYS(F63,H63,Lister!$D$7:$D$13)-V63)*T63/NETWORKDAYS(Lister!$D$19,Lister!$E$19,Lister!$D$7:$D$13),IF(AND(AND(MONTH(F63)&gt;=7,MONTH(F63)&lt;8),MONTH(H63)&gt;7),(NETWORKDAYS(F63,Lister!$E$19,Lister!$D$7:$D$13)-V63)*T63/NETWORKDAYS(Lister!$D$19,Lister!$E$19,Lister!$D$7:$D$13),IF(MONTH(F63)&gt;7,0)))),0),"")</f>
        <v/>
      </c>
      <c r="AA63" s="30" t="str">
        <f>IF(Afrapportering!AA44="","",Afrapportering!AA44)</f>
        <v/>
      </c>
      <c r="AB63" s="52" t="str">
        <f>IFERROR(MAX(IF(OR(V63="",X63=""),"",IF(AND(AND(MONTH(F63)&gt;=8,MONTH(F63)&lt;9),AND(MONTH(H63)&gt;=8,MONTH(H63)&lt;9)),(NETWORKDAYS(F63,H63,Lister!$D$7:$D$13)-X63)*T63/NETWORKDAYS(Lister!$D$20,Lister!$E$20,Lister!$D$7:$D$13),IF(AND(MONTH(F63)=7,MONTH(H63)=8),(NETWORKDAYS(Lister!$D$20,H63,Lister!$D$7:$D$13)-X63)*T63/NETWORKDAYS(Lister!$D$20,Lister!$E$20,Lister!$D$7:$D$13),IF(AND(MONTH(F63)=7,MONTH(H63)=7),0)))),0),"")</f>
        <v/>
      </c>
      <c r="AC63" s="30" t="str">
        <f>IF(Afrapportering!AC44="","",Afrapportering!AC44)</f>
        <v/>
      </c>
      <c r="AD63" s="52" t="str">
        <f t="shared" si="7"/>
        <v/>
      </c>
      <c r="AE63" s="52" t="str">
        <f t="shared" si="8"/>
        <v/>
      </c>
      <c r="AF63" s="30" t="str">
        <f t="shared" si="9"/>
        <v/>
      </c>
      <c r="AG63" s="30" t="str">
        <f t="shared" si="10"/>
        <v/>
      </c>
      <c r="AH63" s="3" t="str">
        <f t="shared" si="11"/>
        <v/>
      </c>
    </row>
    <row r="64" spans="1:34" x14ac:dyDescent="0.25">
      <c r="A64" s="13" t="str">
        <f>+Afrapportering!A45</f>
        <v/>
      </c>
      <c r="B64" s="13" t="str">
        <f>+Afrapportering!B45</f>
        <v/>
      </c>
      <c r="C64" s="13" t="str">
        <f>+Afrapportering!C45</f>
        <v/>
      </c>
      <c r="D64" s="13" t="str">
        <f>+Afrapportering!D45</f>
        <v/>
      </c>
      <c r="E64" s="14" t="str">
        <f>+Afrapportering!E45</f>
        <v/>
      </c>
      <c r="F64" s="139" t="str">
        <f>IF(Afrapportering!F45 = "", "",Afrapportering!F45)</f>
        <v/>
      </c>
      <c r="G64" s="14" t="str">
        <f>+Afrapportering!G45</f>
        <v/>
      </c>
      <c r="H64" s="139" t="str">
        <f>IF(Afrapportering!H45 = "","",Afrapportering!H45)</f>
        <v/>
      </c>
      <c r="I64" s="140" t="str">
        <f>+Afrapportering!I45</f>
        <v/>
      </c>
      <c r="J64" s="13" t="str">
        <f>+Afrapportering!J45</f>
        <v/>
      </c>
      <c r="K64" s="32" t="str">
        <f t="shared" si="4"/>
        <v/>
      </c>
      <c r="L64" s="31" t="str">
        <f>IF(Ansøgning!J50="","",Ansøgning!J50)</f>
        <v/>
      </c>
      <c r="M64" s="134" t="str">
        <f>IF(Afrapportering!M45="","",Afrapportering!M45)</f>
        <v/>
      </c>
      <c r="N64" s="31" t="str">
        <f>IF(Ansøgning!K50="","",Ansøgning!K50)</f>
        <v/>
      </c>
      <c r="O64" s="134">
        <f>IF(Afrapportering!O45="",,Afrapportering!O45)</f>
        <v>0</v>
      </c>
      <c r="P64" s="15" t="str">
        <f>IF(Ansøgning!L50="","",Ansøgning!L50)</f>
        <v/>
      </c>
      <c r="Q64" s="15" t="str">
        <f t="shared" si="5"/>
        <v/>
      </c>
      <c r="R64" s="15"/>
      <c r="S64" s="15" t="str">
        <f>IF(Afrapportering!S45="","",Afrapportering!S45)</f>
        <v/>
      </c>
      <c r="T64" s="31" t="str">
        <f t="shared" si="6"/>
        <v/>
      </c>
      <c r="U64" s="30" t="str">
        <f>IF(Afrapportering!U45="","",Afrapportering!U45)</f>
        <v/>
      </c>
      <c r="V64" s="52" t="str">
        <f>IF(Afrapportering!V45="","",Afrapportering!V45)</f>
        <v/>
      </c>
      <c r="W64" s="30" t="str">
        <f>IF(Afrapportering!W45="","",Afrapportering!W45)</f>
        <v/>
      </c>
      <c r="X64" s="52" t="str">
        <f>IF(Afrapportering!X45="","",Afrapportering!X45)</f>
        <v/>
      </c>
      <c r="Y64" s="30" t="str">
        <f>IF(Afrapportering!Y45="","",Afrapportering!Y45)</f>
        <v/>
      </c>
      <c r="Z64" s="52" t="str">
        <f>IFERROR(MAX(IF(OR(V64="",X64=""),"",IF(AND(AND(MONTH(F64)&gt;=7,MONTH(F64)&lt;8),AND(MONTH(H64)&gt;=7,MONTH(H64)&lt;8)),(NETWORKDAYS(F64,H64,Lister!$D$7:$D$13)-V64)*T64/NETWORKDAYS(Lister!$D$19,Lister!$E$19,Lister!$D$7:$D$13),IF(AND(AND(MONTH(F64)&gt;=7,MONTH(F64)&lt;8),MONTH(H64)&gt;7),(NETWORKDAYS(F64,Lister!$E$19,Lister!$D$7:$D$13)-V64)*T64/NETWORKDAYS(Lister!$D$19,Lister!$E$19,Lister!$D$7:$D$13),IF(MONTH(F64)&gt;7,0)))),0),"")</f>
        <v/>
      </c>
      <c r="AA64" s="30" t="str">
        <f>IF(Afrapportering!AA45="","",Afrapportering!AA45)</f>
        <v/>
      </c>
      <c r="AB64" s="52" t="str">
        <f>IFERROR(MAX(IF(OR(V64="",X64=""),"",IF(AND(AND(MONTH(F64)&gt;=8,MONTH(F64)&lt;9),AND(MONTH(H64)&gt;=8,MONTH(H64)&lt;9)),(NETWORKDAYS(F64,H64,Lister!$D$7:$D$13)-X64)*T64/NETWORKDAYS(Lister!$D$20,Lister!$E$20,Lister!$D$7:$D$13),IF(AND(MONTH(F64)=7,MONTH(H64)=8),(NETWORKDAYS(Lister!$D$20,H64,Lister!$D$7:$D$13)-X64)*T64/NETWORKDAYS(Lister!$D$20,Lister!$E$20,Lister!$D$7:$D$13),IF(AND(MONTH(F64)=7,MONTH(H64)=7),0)))),0),"")</f>
        <v/>
      </c>
      <c r="AC64" s="30" t="str">
        <f>IF(Afrapportering!AC45="","",Afrapportering!AC45)</f>
        <v/>
      </c>
      <c r="AD64" s="52" t="str">
        <f t="shared" si="7"/>
        <v/>
      </c>
      <c r="AE64" s="52" t="str">
        <f t="shared" si="8"/>
        <v/>
      </c>
      <c r="AF64" s="30" t="str">
        <f t="shared" si="9"/>
        <v/>
      </c>
      <c r="AG64" s="30" t="str">
        <f t="shared" si="10"/>
        <v/>
      </c>
      <c r="AH64" s="3" t="str">
        <f t="shared" si="11"/>
        <v/>
      </c>
    </row>
    <row r="65" spans="1:34" x14ac:dyDescent="0.25">
      <c r="A65" s="13" t="str">
        <f>+Afrapportering!A46</f>
        <v/>
      </c>
      <c r="B65" s="13" t="str">
        <f>+Afrapportering!B46</f>
        <v/>
      </c>
      <c r="C65" s="13" t="str">
        <f>+Afrapportering!C46</f>
        <v/>
      </c>
      <c r="D65" s="13" t="str">
        <f>+Afrapportering!D46</f>
        <v/>
      </c>
      <c r="E65" s="14" t="str">
        <f>+Afrapportering!E46</f>
        <v/>
      </c>
      <c r="F65" s="139" t="str">
        <f>IF(Afrapportering!F46 = "", "",Afrapportering!F46)</f>
        <v/>
      </c>
      <c r="G65" s="14" t="str">
        <f>+Afrapportering!G46</f>
        <v/>
      </c>
      <c r="H65" s="139" t="str">
        <f>IF(Afrapportering!H46 = "","",Afrapportering!H46)</f>
        <v/>
      </c>
      <c r="I65" s="140" t="str">
        <f>+Afrapportering!I46</f>
        <v/>
      </c>
      <c r="J65" s="13" t="str">
        <f>+Afrapportering!J46</f>
        <v/>
      </c>
      <c r="K65" s="32" t="str">
        <f t="shared" si="4"/>
        <v/>
      </c>
      <c r="L65" s="31" t="str">
        <f>IF(Ansøgning!J51="","",Ansøgning!J51)</f>
        <v/>
      </c>
      <c r="M65" s="134" t="str">
        <f>IF(Afrapportering!M46="","",Afrapportering!M46)</f>
        <v/>
      </c>
      <c r="N65" s="31" t="str">
        <f>IF(Ansøgning!K51="","",Ansøgning!K51)</f>
        <v/>
      </c>
      <c r="O65" s="134">
        <f>IF(Afrapportering!O46="",,Afrapportering!O46)</f>
        <v>0</v>
      </c>
      <c r="P65" s="15" t="str">
        <f>IF(Ansøgning!L51="","",Ansøgning!L51)</f>
        <v/>
      </c>
      <c r="Q65" s="15" t="str">
        <f t="shared" si="5"/>
        <v/>
      </c>
      <c r="R65" s="15"/>
      <c r="S65" s="15" t="str">
        <f>IF(Afrapportering!S46="","",Afrapportering!S46)</f>
        <v/>
      </c>
      <c r="T65" s="31" t="str">
        <f t="shared" si="6"/>
        <v/>
      </c>
      <c r="U65" s="30" t="str">
        <f>IF(Afrapportering!U46="","",Afrapportering!U46)</f>
        <v/>
      </c>
      <c r="V65" s="52" t="str">
        <f>IF(Afrapportering!V46="","",Afrapportering!V46)</f>
        <v/>
      </c>
      <c r="W65" s="30" t="str">
        <f>IF(Afrapportering!W46="","",Afrapportering!W46)</f>
        <v/>
      </c>
      <c r="X65" s="52" t="str">
        <f>IF(Afrapportering!X46="","",Afrapportering!X46)</f>
        <v/>
      </c>
      <c r="Y65" s="30" t="str">
        <f>IF(Afrapportering!Y46="","",Afrapportering!Y46)</f>
        <v/>
      </c>
      <c r="Z65" s="52" t="str">
        <f>IFERROR(MAX(IF(OR(V65="",X65=""),"",IF(AND(AND(MONTH(F65)&gt;=7,MONTH(F65)&lt;8),AND(MONTH(H65)&gt;=7,MONTH(H65)&lt;8)),(NETWORKDAYS(F65,H65,Lister!$D$7:$D$13)-V65)*T65/NETWORKDAYS(Lister!$D$19,Lister!$E$19,Lister!$D$7:$D$13),IF(AND(AND(MONTH(F65)&gt;=7,MONTH(F65)&lt;8),MONTH(H65)&gt;7),(NETWORKDAYS(F65,Lister!$E$19,Lister!$D$7:$D$13)-V65)*T65/NETWORKDAYS(Lister!$D$19,Lister!$E$19,Lister!$D$7:$D$13),IF(MONTH(F65)&gt;7,0)))),0),"")</f>
        <v/>
      </c>
      <c r="AA65" s="30" t="str">
        <f>IF(Afrapportering!AA46="","",Afrapportering!AA46)</f>
        <v/>
      </c>
      <c r="AB65" s="52" t="str">
        <f>IFERROR(MAX(IF(OR(V65="",X65=""),"",IF(AND(AND(MONTH(F65)&gt;=8,MONTH(F65)&lt;9),AND(MONTH(H65)&gt;=8,MONTH(H65)&lt;9)),(NETWORKDAYS(F65,H65,Lister!$D$7:$D$13)-X65)*T65/NETWORKDAYS(Lister!$D$20,Lister!$E$20,Lister!$D$7:$D$13),IF(AND(MONTH(F65)=7,MONTH(H65)=8),(NETWORKDAYS(Lister!$D$20,H65,Lister!$D$7:$D$13)-X65)*T65/NETWORKDAYS(Lister!$D$20,Lister!$E$20,Lister!$D$7:$D$13),IF(AND(MONTH(F65)=7,MONTH(H65)=7),0)))),0),"")</f>
        <v/>
      </c>
      <c r="AC65" s="30" t="str">
        <f>IF(Afrapportering!AC46="","",Afrapportering!AC46)</f>
        <v/>
      </c>
      <c r="AD65" s="52" t="str">
        <f t="shared" si="7"/>
        <v/>
      </c>
      <c r="AE65" s="52" t="str">
        <f t="shared" si="8"/>
        <v/>
      </c>
      <c r="AF65" s="30" t="str">
        <f t="shared" si="9"/>
        <v/>
      </c>
      <c r="AG65" s="30" t="str">
        <f t="shared" si="10"/>
        <v/>
      </c>
      <c r="AH65" s="3" t="str">
        <f t="shared" si="11"/>
        <v/>
      </c>
    </row>
    <row r="66" spans="1:34" x14ac:dyDescent="0.25">
      <c r="A66" s="13" t="str">
        <f>+Afrapportering!A47</f>
        <v/>
      </c>
      <c r="B66" s="13" t="str">
        <f>+Afrapportering!B47</f>
        <v/>
      </c>
      <c r="C66" s="13" t="str">
        <f>+Afrapportering!C47</f>
        <v/>
      </c>
      <c r="D66" s="13" t="str">
        <f>+Afrapportering!D47</f>
        <v/>
      </c>
      <c r="E66" s="14" t="str">
        <f>+Afrapportering!E47</f>
        <v/>
      </c>
      <c r="F66" s="139" t="str">
        <f>IF(Afrapportering!F47 = "", "",Afrapportering!F47)</f>
        <v/>
      </c>
      <c r="G66" s="14" t="str">
        <f>+Afrapportering!G47</f>
        <v/>
      </c>
      <c r="H66" s="139" t="str">
        <f>IF(Afrapportering!H47 = "","",Afrapportering!H47)</f>
        <v/>
      </c>
      <c r="I66" s="140" t="str">
        <f>+Afrapportering!I47</f>
        <v/>
      </c>
      <c r="J66" s="13" t="str">
        <f>+Afrapportering!J47</f>
        <v/>
      </c>
      <c r="K66" s="32" t="str">
        <f t="shared" si="4"/>
        <v/>
      </c>
      <c r="L66" s="31" t="str">
        <f>IF(Ansøgning!J52="","",Ansøgning!J52)</f>
        <v/>
      </c>
      <c r="M66" s="134" t="str">
        <f>IF(Afrapportering!M47="","",Afrapportering!M47)</f>
        <v/>
      </c>
      <c r="N66" s="31" t="str">
        <f>IF(Ansøgning!K52="","",Ansøgning!K52)</f>
        <v/>
      </c>
      <c r="O66" s="134">
        <f>IF(Afrapportering!O47="",,Afrapportering!O47)</f>
        <v>0</v>
      </c>
      <c r="P66" s="15" t="str">
        <f>IF(Ansøgning!L52="","",Ansøgning!L52)</f>
        <v/>
      </c>
      <c r="Q66" s="15" t="str">
        <f t="shared" si="5"/>
        <v/>
      </c>
      <c r="R66" s="15"/>
      <c r="S66" s="15" t="str">
        <f>IF(Afrapportering!S47="","",Afrapportering!S47)</f>
        <v/>
      </c>
      <c r="T66" s="31" t="str">
        <f t="shared" si="6"/>
        <v/>
      </c>
      <c r="U66" s="30" t="str">
        <f>IF(Afrapportering!U47="","",Afrapportering!U47)</f>
        <v/>
      </c>
      <c r="V66" s="52" t="str">
        <f>IF(Afrapportering!V47="","",Afrapportering!V47)</f>
        <v/>
      </c>
      <c r="W66" s="30" t="str">
        <f>IF(Afrapportering!W47="","",Afrapportering!W47)</f>
        <v/>
      </c>
      <c r="X66" s="52" t="str">
        <f>IF(Afrapportering!X47="","",Afrapportering!X47)</f>
        <v/>
      </c>
      <c r="Y66" s="30" t="str">
        <f>IF(Afrapportering!Y47="","",Afrapportering!Y47)</f>
        <v/>
      </c>
      <c r="Z66" s="52" t="str">
        <f>IFERROR(MAX(IF(OR(V66="",X66=""),"",IF(AND(AND(MONTH(F66)&gt;=7,MONTH(F66)&lt;8),AND(MONTH(H66)&gt;=7,MONTH(H66)&lt;8)),(NETWORKDAYS(F66,H66,Lister!$D$7:$D$13)-V66)*T66/NETWORKDAYS(Lister!$D$19,Lister!$E$19,Lister!$D$7:$D$13),IF(AND(AND(MONTH(F66)&gt;=7,MONTH(F66)&lt;8),MONTH(H66)&gt;7),(NETWORKDAYS(F66,Lister!$E$19,Lister!$D$7:$D$13)-V66)*T66/NETWORKDAYS(Lister!$D$19,Lister!$E$19,Lister!$D$7:$D$13),IF(MONTH(F66)&gt;7,0)))),0),"")</f>
        <v/>
      </c>
      <c r="AA66" s="30" t="str">
        <f>IF(Afrapportering!AA47="","",Afrapportering!AA47)</f>
        <v/>
      </c>
      <c r="AB66" s="52" t="str">
        <f>IFERROR(MAX(IF(OR(V66="",X66=""),"",IF(AND(AND(MONTH(F66)&gt;=8,MONTH(F66)&lt;9),AND(MONTH(H66)&gt;=8,MONTH(H66)&lt;9)),(NETWORKDAYS(F66,H66,Lister!$D$7:$D$13)-X66)*T66/NETWORKDAYS(Lister!$D$20,Lister!$E$20,Lister!$D$7:$D$13),IF(AND(MONTH(F66)=7,MONTH(H66)=8),(NETWORKDAYS(Lister!$D$20,H66,Lister!$D$7:$D$13)-X66)*T66/NETWORKDAYS(Lister!$D$20,Lister!$E$20,Lister!$D$7:$D$13),IF(AND(MONTH(F66)=7,MONTH(H66)=7),0)))),0),"")</f>
        <v/>
      </c>
      <c r="AC66" s="30" t="str">
        <f>IF(Afrapportering!AC47="","",Afrapportering!AC47)</f>
        <v/>
      </c>
      <c r="AD66" s="52" t="str">
        <f t="shared" si="7"/>
        <v/>
      </c>
      <c r="AE66" s="52" t="str">
        <f t="shared" si="8"/>
        <v/>
      </c>
      <c r="AF66" s="30" t="str">
        <f t="shared" si="9"/>
        <v/>
      </c>
      <c r="AG66" s="30" t="str">
        <f t="shared" si="10"/>
        <v/>
      </c>
      <c r="AH66" s="3" t="str">
        <f t="shared" si="11"/>
        <v/>
      </c>
    </row>
    <row r="67" spans="1:34" x14ac:dyDescent="0.25">
      <c r="A67" s="13" t="str">
        <f>+Afrapportering!A48</f>
        <v/>
      </c>
      <c r="B67" s="13" t="str">
        <f>+Afrapportering!B48</f>
        <v/>
      </c>
      <c r="C67" s="13" t="str">
        <f>+Afrapportering!C48</f>
        <v/>
      </c>
      <c r="D67" s="13" t="str">
        <f>+Afrapportering!D48</f>
        <v/>
      </c>
      <c r="E67" s="14" t="str">
        <f>+Afrapportering!E48</f>
        <v/>
      </c>
      <c r="F67" s="139" t="str">
        <f>IF(Afrapportering!F48 = "", "",Afrapportering!F48)</f>
        <v/>
      </c>
      <c r="G67" s="14" t="str">
        <f>+Afrapportering!G48</f>
        <v/>
      </c>
      <c r="H67" s="139" t="str">
        <f>IF(Afrapportering!H48 = "","",Afrapportering!H48)</f>
        <v/>
      </c>
      <c r="I67" s="140" t="str">
        <f>+Afrapportering!I48</f>
        <v/>
      </c>
      <c r="J67" s="13" t="str">
        <f>+Afrapportering!J48</f>
        <v/>
      </c>
      <c r="K67" s="32" t="str">
        <f t="shared" si="4"/>
        <v/>
      </c>
      <c r="L67" s="31" t="str">
        <f>IF(Ansøgning!J53="","",Ansøgning!J53)</f>
        <v/>
      </c>
      <c r="M67" s="134" t="str">
        <f>IF(Afrapportering!M48="","",Afrapportering!M48)</f>
        <v/>
      </c>
      <c r="N67" s="31" t="str">
        <f>IF(Ansøgning!K53="","",Ansøgning!K53)</f>
        <v/>
      </c>
      <c r="O67" s="134">
        <f>IF(Afrapportering!O48="",,Afrapportering!O48)</f>
        <v>0</v>
      </c>
      <c r="P67" s="15" t="str">
        <f>IF(Ansøgning!L53="","",Ansøgning!L53)</f>
        <v/>
      </c>
      <c r="Q67" s="15" t="str">
        <f t="shared" si="5"/>
        <v/>
      </c>
      <c r="R67" s="15"/>
      <c r="S67" s="15" t="str">
        <f>IF(Afrapportering!S48="","",Afrapportering!S48)</f>
        <v/>
      </c>
      <c r="T67" s="31" t="str">
        <f t="shared" si="6"/>
        <v/>
      </c>
      <c r="U67" s="30" t="str">
        <f>IF(Afrapportering!U48="","",Afrapportering!U48)</f>
        <v/>
      </c>
      <c r="V67" s="52" t="str">
        <f>IF(Afrapportering!V48="","",Afrapportering!V48)</f>
        <v/>
      </c>
      <c r="W67" s="30" t="str">
        <f>IF(Afrapportering!W48="","",Afrapportering!W48)</f>
        <v/>
      </c>
      <c r="X67" s="52" t="str">
        <f>IF(Afrapportering!X48="","",Afrapportering!X48)</f>
        <v/>
      </c>
      <c r="Y67" s="30" t="str">
        <f>IF(Afrapportering!Y48="","",Afrapportering!Y48)</f>
        <v/>
      </c>
      <c r="Z67" s="52" t="str">
        <f>IFERROR(MAX(IF(OR(V67="",X67=""),"",IF(AND(AND(MONTH(F67)&gt;=7,MONTH(F67)&lt;8),AND(MONTH(H67)&gt;=7,MONTH(H67)&lt;8)),(NETWORKDAYS(F67,H67,Lister!$D$7:$D$13)-V67)*T67/NETWORKDAYS(Lister!$D$19,Lister!$E$19,Lister!$D$7:$D$13),IF(AND(AND(MONTH(F67)&gt;=7,MONTH(F67)&lt;8),MONTH(H67)&gt;7),(NETWORKDAYS(F67,Lister!$E$19,Lister!$D$7:$D$13)-V67)*T67/NETWORKDAYS(Lister!$D$19,Lister!$E$19,Lister!$D$7:$D$13),IF(MONTH(F67)&gt;7,0)))),0),"")</f>
        <v/>
      </c>
      <c r="AA67" s="30" t="str">
        <f>IF(Afrapportering!AA48="","",Afrapportering!AA48)</f>
        <v/>
      </c>
      <c r="AB67" s="52" t="str">
        <f>IFERROR(MAX(IF(OR(V67="",X67=""),"",IF(AND(AND(MONTH(F67)&gt;=8,MONTH(F67)&lt;9),AND(MONTH(H67)&gt;=8,MONTH(H67)&lt;9)),(NETWORKDAYS(F67,H67,Lister!$D$7:$D$13)-X67)*T67/NETWORKDAYS(Lister!$D$20,Lister!$E$20,Lister!$D$7:$D$13),IF(AND(MONTH(F67)=7,MONTH(H67)=8),(NETWORKDAYS(Lister!$D$20,H67,Lister!$D$7:$D$13)-X67)*T67/NETWORKDAYS(Lister!$D$20,Lister!$E$20,Lister!$D$7:$D$13),IF(AND(MONTH(F67)=7,MONTH(H67)=7),0)))),0),"")</f>
        <v/>
      </c>
      <c r="AC67" s="30" t="str">
        <f>IF(Afrapportering!AC48="","",Afrapportering!AC48)</f>
        <v/>
      </c>
      <c r="AD67" s="52" t="str">
        <f t="shared" si="7"/>
        <v/>
      </c>
      <c r="AE67" s="52" t="str">
        <f t="shared" si="8"/>
        <v/>
      </c>
      <c r="AF67" s="30" t="str">
        <f t="shared" si="9"/>
        <v/>
      </c>
      <c r="AG67" s="30" t="str">
        <f t="shared" si="10"/>
        <v/>
      </c>
      <c r="AH67" s="3" t="str">
        <f t="shared" si="11"/>
        <v/>
      </c>
    </row>
    <row r="68" spans="1:34" x14ac:dyDescent="0.25">
      <c r="A68" s="13" t="str">
        <f>+Afrapportering!A49</f>
        <v/>
      </c>
      <c r="B68" s="13" t="str">
        <f>+Afrapportering!B49</f>
        <v/>
      </c>
      <c r="C68" s="13" t="str">
        <f>+Afrapportering!C49</f>
        <v/>
      </c>
      <c r="D68" s="13" t="str">
        <f>+Afrapportering!D49</f>
        <v/>
      </c>
      <c r="E68" s="14" t="str">
        <f>+Afrapportering!E49</f>
        <v/>
      </c>
      <c r="F68" s="139" t="str">
        <f>IF(Afrapportering!F49 = "", "",Afrapportering!F49)</f>
        <v/>
      </c>
      <c r="G68" s="14" t="str">
        <f>+Afrapportering!G49</f>
        <v/>
      </c>
      <c r="H68" s="139" t="str">
        <f>IF(Afrapportering!H49 = "","",Afrapportering!H49)</f>
        <v/>
      </c>
      <c r="I68" s="140" t="str">
        <f>+Afrapportering!I49</f>
        <v/>
      </c>
      <c r="J68" s="13" t="str">
        <f>+Afrapportering!J49</f>
        <v/>
      </c>
      <c r="K68" s="32" t="str">
        <f t="shared" si="4"/>
        <v/>
      </c>
      <c r="L68" s="31" t="str">
        <f>IF(Ansøgning!J54="","",Ansøgning!J54)</f>
        <v/>
      </c>
      <c r="M68" s="134" t="str">
        <f>IF(Afrapportering!M49="","",Afrapportering!M49)</f>
        <v/>
      </c>
      <c r="N68" s="31" t="str">
        <f>IF(Ansøgning!K54="","",Ansøgning!K54)</f>
        <v/>
      </c>
      <c r="O68" s="134">
        <f>IF(Afrapportering!O49="",,Afrapportering!O49)</f>
        <v>0</v>
      </c>
      <c r="P68" s="15" t="str">
        <f>IF(Ansøgning!L54="","",Ansøgning!L54)</f>
        <v/>
      </c>
      <c r="Q68" s="15" t="str">
        <f t="shared" si="5"/>
        <v/>
      </c>
      <c r="R68" s="15"/>
      <c r="S68" s="15" t="str">
        <f>IF(Afrapportering!S49="","",Afrapportering!S49)</f>
        <v/>
      </c>
      <c r="T68" s="31" t="str">
        <f t="shared" si="6"/>
        <v/>
      </c>
      <c r="U68" s="30" t="str">
        <f>IF(Afrapportering!U49="","",Afrapportering!U49)</f>
        <v/>
      </c>
      <c r="V68" s="52" t="str">
        <f>IF(Afrapportering!V49="","",Afrapportering!V49)</f>
        <v/>
      </c>
      <c r="W68" s="30" t="str">
        <f>IF(Afrapportering!W49="","",Afrapportering!W49)</f>
        <v/>
      </c>
      <c r="X68" s="52" t="str">
        <f>IF(Afrapportering!X49="","",Afrapportering!X49)</f>
        <v/>
      </c>
      <c r="Y68" s="30" t="str">
        <f>IF(Afrapportering!Y49="","",Afrapportering!Y49)</f>
        <v/>
      </c>
      <c r="Z68" s="52" t="str">
        <f>IFERROR(MAX(IF(OR(V68="",X68=""),"",IF(AND(AND(MONTH(F68)&gt;=7,MONTH(F68)&lt;8),AND(MONTH(H68)&gt;=7,MONTH(H68)&lt;8)),(NETWORKDAYS(F68,H68,Lister!$D$7:$D$13)-V68)*T68/NETWORKDAYS(Lister!$D$19,Lister!$E$19,Lister!$D$7:$D$13),IF(AND(AND(MONTH(F68)&gt;=7,MONTH(F68)&lt;8),MONTH(H68)&gt;7),(NETWORKDAYS(F68,Lister!$E$19,Lister!$D$7:$D$13)-V68)*T68/NETWORKDAYS(Lister!$D$19,Lister!$E$19,Lister!$D$7:$D$13),IF(MONTH(F68)&gt;7,0)))),0),"")</f>
        <v/>
      </c>
      <c r="AA68" s="30" t="str">
        <f>IF(Afrapportering!AA49="","",Afrapportering!AA49)</f>
        <v/>
      </c>
      <c r="AB68" s="52" t="str">
        <f>IFERROR(MAX(IF(OR(V68="",X68=""),"",IF(AND(AND(MONTH(F68)&gt;=8,MONTH(F68)&lt;9),AND(MONTH(H68)&gt;=8,MONTH(H68)&lt;9)),(NETWORKDAYS(F68,H68,Lister!$D$7:$D$13)-X68)*T68/NETWORKDAYS(Lister!$D$20,Lister!$E$20,Lister!$D$7:$D$13),IF(AND(MONTH(F68)=7,MONTH(H68)=8),(NETWORKDAYS(Lister!$D$20,H68,Lister!$D$7:$D$13)-X68)*T68/NETWORKDAYS(Lister!$D$20,Lister!$E$20,Lister!$D$7:$D$13),IF(AND(MONTH(F68)=7,MONTH(H68)=7),0)))),0),"")</f>
        <v/>
      </c>
      <c r="AC68" s="30" t="str">
        <f>IF(Afrapportering!AC49="","",Afrapportering!AC49)</f>
        <v/>
      </c>
      <c r="AD68" s="52" t="str">
        <f t="shared" si="7"/>
        <v/>
      </c>
      <c r="AE68" s="52" t="str">
        <f t="shared" si="8"/>
        <v/>
      </c>
      <c r="AF68" s="30" t="str">
        <f t="shared" si="9"/>
        <v/>
      </c>
      <c r="AG68" s="30" t="str">
        <f t="shared" si="10"/>
        <v/>
      </c>
      <c r="AH68" s="3" t="str">
        <f t="shared" si="11"/>
        <v/>
      </c>
    </row>
    <row r="69" spans="1:34" x14ac:dyDescent="0.25">
      <c r="A69" s="13" t="str">
        <f>+Afrapportering!A50</f>
        <v/>
      </c>
      <c r="B69" s="13" t="str">
        <f>+Afrapportering!B50</f>
        <v/>
      </c>
      <c r="C69" s="13" t="str">
        <f>+Afrapportering!C50</f>
        <v/>
      </c>
      <c r="D69" s="13" t="str">
        <f>+Afrapportering!D50</f>
        <v/>
      </c>
      <c r="E69" s="14" t="str">
        <f>+Afrapportering!E50</f>
        <v/>
      </c>
      <c r="F69" s="139" t="str">
        <f>IF(Afrapportering!F50 = "", "",Afrapportering!F50)</f>
        <v/>
      </c>
      <c r="G69" s="14" t="str">
        <f>+Afrapportering!G50</f>
        <v/>
      </c>
      <c r="H69" s="139" t="str">
        <f>IF(Afrapportering!H50 = "","",Afrapportering!H50)</f>
        <v/>
      </c>
      <c r="I69" s="140" t="str">
        <f>+Afrapportering!I50</f>
        <v/>
      </c>
      <c r="J69" s="13" t="str">
        <f>+Afrapportering!J50</f>
        <v/>
      </c>
      <c r="K69" s="32" t="str">
        <f t="shared" si="4"/>
        <v/>
      </c>
      <c r="L69" s="31" t="str">
        <f>IF(Ansøgning!J55="","",Ansøgning!J55)</f>
        <v/>
      </c>
      <c r="M69" s="134" t="str">
        <f>IF(Afrapportering!M50="","",Afrapportering!M50)</f>
        <v/>
      </c>
      <c r="N69" s="31" t="str">
        <f>IF(Ansøgning!K55="","",Ansøgning!K55)</f>
        <v/>
      </c>
      <c r="O69" s="134">
        <f>IF(Afrapportering!O50="",,Afrapportering!O50)</f>
        <v>0</v>
      </c>
      <c r="P69" s="15" t="str">
        <f>IF(Ansøgning!L55="","",Ansøgning!L55)</f>
        <v/>
      </c>
      <c r="Q69" s="15" t="str">
        <f t="shared" si="5"/>
        <v/>
      </c>
      <c r="R69" s="15"/>
      <c r="S69" s="15" t="str">
        <f>IF(Afrapportering!S50="","",Afrapportering!S50)</f>
        <v/>
      </c>
      <c r="T69" s="31" t="str">
        <f t="shared" si="6"/>
        <v/>
      </c>
      <c r="U69" s="30" t="str">
        <f>IF(Afrapportering!U50="","",Afrapportering!U50)</f>
        <v/>
      </c>
      <c r="V69" s="52" t="str">
        <f>IF(Afrapportering!V50="","",Afrapportering!V50)</f>
        <v/>
      </c>
      <c r="W69" s="30" t="str">
        <f>IF(Afrapportering!W50="","",Afrapportering!W50)</f>
        <v/>
      </c>
      <c r="X69" s="52" t="str">
        <f>IF(Afrapportering!X50="","",Afrapportering!X50)</f>
        <v/>
      </c>
      <c r="Y69" s="30" t="str">
        <f>IF(Afrapportering!Y50="","",Afrapportering!Y50)</f>
        <v/>
      </c>
      <c r="Z69" s="52" t="str">
        <f>IFERROR(MAX(IF(OR(V69="",X69=""),"",IF(AND(AND(MONTH(F69)&gt;=7,MONTH(F69)&lt;8),AND(MONTH(H69)&gt;=7,MONTH(H69)&lt;8)),(NETWORKDAYS(F69,H69,Lister!$D$7:$D$13)-V69)*T69/NETWORKDAYS(Lister!$D$19,Lister!$E$19,Lister!$D$7:$D$13),IF(AND(AND(MONTH(F69)&gt;=7,MONTH(F69)&lt;8),MONTH(H69)&gt;7),(NETWORKDAYS(F69,Lister!$E$19,Lister!$D$7:$D$13)-V69)*T69/NETWORKDAYS(Lister!$D$19,Lister!$E$19,Lister!$D$7:$D$13),IF(MONTH(F69)&gt;7,0)))),0),"")</f>
        <v/>
      </c>
      <c r="AA69" s="30" t="str">
        <f>IF(Afrapportering!AA50="","",Afrapportering!AA50)</f>
        <v/>
      </c>
      <c r="AB69" s="52" t="str">
        <f>IFERROR(MAX(IF(OR(V69="",X69=""),"",IF(AND(AND(MONTH(F69)&gt;=8,MONTH(F69)&lt;9),AND(MONTH(H69)&gt;=8,MONTH(H69)&lt;9)),(NETWORKDAYS(F69,H69,Lister!$D$7:$D$13)-X69)*T69/NETWORKDAYS(Lister!$D$20,Lister!$E$20,Lister!$D$7:$D$13),IF(AND(MONTH(F69)=7,MONTH(H69)=8),(NETWORKDAYS(Lister!$D$20,H69,Lister!$D$7:$D$13)-X69)*T69/NETWORKDAYS(Lister!$D$20,Lister!$E$20,Lister!$D$7:$D$13),IF(AND(MONTH(F69)=7,MONTH(H69)=7),0)))),0),"")</f>
        <v/>
      </c>
      <c r="AC69" s="30" t="str">
        <f>IF(Afrapportering!AC50="","",Afrapportering!AC50)</f>
        <v/>
      </c>
      <c r="AD69" s="52" t="str">
        <f t="shared" si="7"/>
        <v/>
      </c>
      <c r="AE69" s="52" t="str">
        <f t="shared" si="8"/>
        <v/>
      </c>
      <c r="AF69" s="30" t="str">
        <f t="shared" si="9"/>
        <v/>
      </c>
      <c r="AG69" s="30" t="str">
        <f t="shared" si="10"/>
        <v/>
      </c>
      <c r="AH69" s="3" t="str">
        <f t="shared" si="11"/>
        <v/>
      </c>
    </row>
    <row r="70" spans="1:34" x14ac:dyDescent="0.25">
      <c r="A70" s="13" t="str">
        <f>+Afrapportering!A51</f>
        <v/>
      </c>
      <c r="B70" s="13" t="str">
        <f>+Afrapportering!B51</f>
        <v/>
      </c>
      <c r="C70" s="13" t="str">
        <f>+Afrapportering!C51</f>
        <v/>
      </c>
      <c r="D70" s="13" t="str">
        <f>+Afrapportering!D51</f>
        <v/>
      </c>
      <c r="E70" s="14" t="str">
        <f>+Afrapportering!E51</f>
        <v/>
      </c>
      <c r="F70" s="139" t="str">
        <f>IF(Afrapportering!F51 = "", "",Afrapportering!F51)</f>
        <v/>
      </c>
      <c r="G70" s="14" t="str">
        <f>+Afrapportering!G51</f>
        <v/>
      </c>
      <c r="H70" s="139" t="str">
        <f>IF(Afrapportering!H51 = "","",Afrapportering!H51)</f>
        <v/>
      </c>
      <c r="I70" s="140" t="str">
        <f>+Afrapportering!I51</f>
        <v/>
      </c>
      <c r="J70" s="13" t="str">
        <f>+Afrapportering!J51</f>
        <v/>
      </c>
      <c r="K70" s="32" t="str">
        <f t="shared" si="4"/>
        <v/>
      </c>
      <c r="L70" s="31" t="str">
        <f>IF(Ansøgning!J56="","",Ansøgning!J56)</f>
        <v/>
      </c>
      <c r="M70" s="134" t="str">
        <f>IF(Afrapportering!M51="","",Afrapportering!M51)</f>
        <v/>
      </c>
      <c r="N70" s="31" t="str">
        <f>IF(Ansøgning!K56="","",Ansøgning!K56)</f>
        <v/>
      </c>
      <c r="O70" s="134">
        <f>IF(Afrapportering!O51="",,Afrapportering!O51)</f>
        <v>0</v>
      </c>
      <c r="P70" s="15" t="str">
        <f>IF(Ansøgning!L56="","",Ansøgning!L56)</f>
        <v/>
      </c>
      <c r="Q70" s="15" t="str">
        <f t="shared" si="5"/>
        <v/>
      </c>
      <c r="R70" s="15"/>
      <c r="S70" s="15" t="str">
        <f>IF(Afrapportering!S51="","",Afrapportering!S51)</f>
        <v/>
      </c>
      <c r="T70" s="31" t="str">
        <f t="shared" si="6"/>
        <v/>
      </c>
      <c r="U70" s="30" t="str">
        <f>IF(Afrapportering!U51="","",Afrapportering!U51)</f>
        <v/>
      </c>
      <c r="V70" s="52" t="str">
        <f>IF(Afrapportering!V51="","",Afrapportering!V51)</f>
        <v/>
      </c>
      <c r="W70" s="30" t="str">
        <f>IF(Afrapportering!W51="","",Afrapportering!W51)</f>
        <v/>
      </c>
      <c r="X70" s="52" t="str">
        <f>IF(Afrapportering!X51="","",Afrapportering!X51)</f>
        <v/>
      </c>
      <c r="Y70" s="30" t="str">
        <f>IF(Afrapportering!Y51="","",Afrapportering!Y51)</f>
        <v/>
      </c>
      <c r="Z70" s="52" t="str">
        <f>IFERROR(MAX(IF(OR(V70="",X70=""),"",IF(AND(AND(MONTH(F70)&gt;=7,MONTH(F70)&lt;8),AND(MONTH(H70)&gt;=7,MONTH(H70)&lt;8)),(NETWORKDAYS(F70,H70,Lister!$D$7:$D$13)-V70)*T70/NETWORKDAYS(Lister!$D$19,Lister!$E$19,Lister!$D$7:$D$13),IF(AND(AND(MONTH(F70)&gt;=7,MONTH(F70)&lt;8),MONTH(H70)&gt;7),(NETWORKDAYS(F70,Lister!$E$19,Lister!$D$7:$D$13)-V70)*T70/NETWORKDAYS(Lister!$D$19,Lister!$E$19,Lister!$D$7:$D$13),IF(MONTH(F70)&gt;7,0)))),0),"")</f>
        <v/>
      </c>
      <c r="AA70" s="30" t="str">
        <f>IF(Afrapportering!AA51="","",Afrapportering!AA51)</f>
        <v/>
      </c>
      <c r="AB70" s="52" t="str">
        <f>IFERROR(MAX(IF(OR(V70="",X70=""),"",IF(AND(AND(MONTH(F70)&gt;=8,MONTH(F70)&lt;9),AND(MONTH(H70)&gt;=8,MONTH(H70)&lt;9)),(NETWORKDAYS(F70,H70,Lister!$D$7:$D$13)-X70)*T70/NETWORKDAYS(Lister!$D$20,Lister!$E$20,Lister!$D$7:$D$13),IF(AND(MONTH(F70)=7,MONTH(H70)=8),(NETWORKDAYS(Lister!$D$20,H70,Lister!$D$7:$D$13)-X70)*T70/NETWORKDAYS(Lister!$D$20,Lister!$E$20,Lister!$D$7:$D$13),IF(AND(MONTH(F70)=7,MONTH(H70)=7),0)))),0),"")</f>
        <v/>
      </c>
      <c r="AC70" s="30" t="str">
        <f>IF(Afrapportering!AC51="","",Afrapportering!AC51)</f>
        <v/>
      </c>
      <c r="AD70" s="52" t="str">
        <f t="shared" si="7"/>
        <v/>
      </c>
      <c r="AE70" s="52" t="str">
        <f t="shared" si="8"/>
        <v/>
      </c>
      <c r="AF70" s="30" t="str">
        <f t="shared" si="9"/>
        <v/>
      </c>
      <c r="AG70" s="30" t="str">
        <f t="shared" si="10"/>
        <v/>
      </c>
      <c r="AH70" s="3" t="str">
        <f t="shared" si="11"/>
        <v/>
      </c>
    </row>
    <row r="71" spans="1:34" x14ac:dyDescent="0.25">
      <c r="A71" s="13" t="str">
        <f>+Afrapportering!A52</f>
        <v/>
      </c>
      <c r="B71" s="13" t="str">
        <f>+Afrapportering!B52</f>
        <v/>
      </c>
      <c r="C71" s="13" t="str">
        <f>+Afrapportering!C52</f>
        <v/>
      </c>
      <c r="D71" s="13" t="str">
        <f>+Afrapportering!D52</f>
        <v/>
      </c>
      <c r="E71" s="14" t="str">
        <f>+Afrapportering!E52</f>
        <v/>
      </c>
      <c r="F71" s="139" t="str">
        <f>IF(Afrapportering!F52 = "", "",Afrapportering!F52)</f>
        <v/>
      </c>
      <c r="G71" s="14" t="str">
        <f>+Afrapportering!G52</f>
        <v/>
      </c>
      <c r="H71" s="139" t="str">
        <f>IF(Afrapportering!H52 = "","",Afrapportering!H52)</f>
        <v/>
      </c>
      <c r="I71" s="140" t="str">
        <f>+Afrapportering!I52</f>
        <v/>
      </c>
      <c r="J71" s="13" t="str">
        <f>+Afrapportering!J52</f>
        <v/>
      </c>
      <c r="K71" s="32" t="str">
        <f t="shared" si="4"/>
        <v/>
      </c>
      <c r="L71" s="31" t="str">
        <f>IF(Ansøgning!J57="","",Ansøgning!J57)</f>
        <v/>
      </c>
      <c r="M71" s="134" t="str">
        <f>IF(Afrapportering!M52="","",Afrapportering!M52)</f>
        <v/>
      </c>
      <c r="N71" s="31" t="str">
        <f>IF(Ansøgning!K57="","",Ansøgning!K57)</f>
        <v/>
      </c>
      <c r="O71" s="134">
        <f>IF(Afrapportering!O52="",,Afrapportering!O52)</f>
        <v>0</v>
      </c>
      <c r="P71" s="15" t="str">
        <f>IF(Ansøgning!L57="","",Ansøgning!L57)</f>
        <v/>
      </c>
      <c r="Q71" s="15" t="str">
        <f t="shared" si="5"/>
        <v/>
      </c>
      <c r="R71" s="15"/>
      <c r="S71" s="15" t="str">
        <f>IF(Afrapportering!S52="","",Afrapportering!S52)</f>
        <v/>
      </c>
      <c r="T71" s="31" t="str">
        <f t="shared" si="6"/>
        <v/>
      </c>
      <c r="U71" s="30" t="str">
        <f>IF(Afrapportering!U52="","",Afrapportering!U52)</f>
        <v/>
      </c>
      <c r="V71" s="52" t="str">
        <f>IF(Afrapportering!V52="","",Afrapportering!V52)</f>
        <v/>
      </c>
      <c r="W71" s="30" t="str">
        <f>IF(Afrapportering!W52="","",Afrapportering!W52)</f>
        <v/>
      </c>
      <c r="X71" s="52" t="str">
        <f>IF(Afrapportering!X52="","",Afrapportering!X52)</f>
        <v/>
      </c>
      <c r="Y71" s="30" t="str">
        <f>IF(Afrapportering!Y52="","",Afrapportering!Y52)</f>
        <v/>
      </c>
      <c r="Z71" s="52" t="str">
        <f>IFERROR(MAX(IF(OR(V71="",X71=""),"",IF(AND(AND(MONTH(F71)&gt;=7,MONTH(F71)&lt;8),AND(MONTH(H71)&gt;=7,MONTH(H71)&lt;8)),(NETWORKDAYS(F71,H71,Lister!$D$7:$D$13)-V71)*T71/NETWORKDAYS(Lister!$D$19,Lister!$E$19,Lister!$D$7:$D$13),IF(AND(AND(MONTH(F71)&gt;=7,MONTH(F71)&lt;8),MONTH(H71)&gt;7),(NETWORKDAYS(F71,Lister!$E$19,Lister!$D$7:$D$13)-V71)*T71/NETWORKDAYS(Lister!$D$19,Lister!$E$19,Lister!$D$7:$D$13),IF(MONTH(F71)&gt;7,0)))),0),"")</f>
        <v/>
      </c>
      <c r="AA71" s="30" t="str">
        <f>IF(Afrapportering!AA52="","",Afrapportering!AA52)</f>
        <v/>
      </c>
      <c r="AB71" s="52" t="str">
        <f>IFERROR(MAX(IF(OR(V71="",X71=""),"",IF(AND(AND(MONTH(F71)&gt;=8,MONTH(F71)&lt;9),AND(MONTH(H71)&gt;=8,MONTH(H71)&lt;9)),(NETWORKDAYS(F71,H71,Lister!$D$7:$D$13)-X71)*T71/NETWORKDAYS(Lister!$D$20,Lister!$E$20,Lister!$D$7:$D$13),IF(AND(MONTH(F71)=7,MONTH(H71)=8),(NETWORKDAYS(Lister!$D$20,H71,Lister!$D$7:$D$13)-X71)*T71/NETWORKDAYS(Lister!$D$20,Lister!$E$20,Lister!$D$7:$D$13),IF(AND(MONTH(F71)=7,MONTH(H71)=7),0)))),0),"")</f>
        <v/>
      </c>
      <c r="AC71" s="30" t="str">
        <f>IF(Afrapportering!AC52="","",Afrapportering!AC52)</f>
        <v/>
      </c>
      <c r="AD71" s="52" t="str">
        <f t="shared" si="7"/>
        <v/>
      </c>
      <c r="AE71" s="52" t="str">
        <f t="shared" si="8"/>
        <v/>
      </c>
      <c r="AF71" s="30" t="str">
        <f t="shared" si="9"/>
        <v/>
      </c>
      <c r="AG71" s="30" t="str">
        <f t="shared" si="10"/>
        <v/>
      </c>
      <c r="AH71" s="3" t="str">
        <f t="shared" si="11"/>
        <v/>
      </c>
    </row>
    <row r="72" spans="1:34" x14ac:dyDescent="0.25">
      <c r="A72" s="13" t="str">
        <f>+Afrapportering!A53</f>
        <v/>
      </c>
      <c r="B72" s="13" t="str">
        <f>+Afrapportering!B53</f>
        <v/>
      </c>
      <c r="C72" s="13" t="str">
        <f>+Afrapportering!C53</f>
        <v/>
      </c>
      <c r="D72" s="13" t="str">
        <f>+Afrapportering!D53</f>
        <v/>
      </c>
      <c r="E72" s="14" t="str">
        <f>+Afrapportering!E53</f>
        <v/>
      </c>
      <c r="F72" s="139" t="str">
        <f>IF(Afrapportering!F53 = "", "",Afrapportering!F53)</f>
        <v/>
      </c>
      <c r="G72" s="14" t="str">
        <f>+Afrapportering!G53</f>
        <v/>
      </c>
      <c r="H72" s="139" t="str">
        <f>IF(Afrapportering!H53 = "","",Afrapportering!H53)</f>
        <v/>
      </c>
      <c r="I72" s="140" t="str">
        <f>+Afrapportering!I53</f>
        <v/>
      </c>
      <c r="J72" s="13" t="str">
        <f>+Afrapportering!J53</f>
        <v/>
      </c>
      <c r="K72" s="32" t="str">
        <f t="shared" si="4"/>
        <v/>
      </c>
      <c r="L72" s="31" t="str">
        <f>IF(Ansøgning!J58="","",Ansøgning!J58)</f>
        <v/>
      </c>
      <c r="M72" s="134" t="str">
        <f>IF(Afrapportering!M53="","",Afrapportering!M53)</f>
        <v/>
      </c>
      <c r="N72" s="31" t="str">
        <f>IF(Ansøgning!K58="","",Ansøgning!K58)</f>
        <v/>
      </c>
      <c r="O72" s="134">
        <f>IF(Afrapportering!O53="",,Afrapportering!O53)</f>
        <v>0</v>
      </c>
      <c r="P72" s="15" t="str">
        <f>IF(Ansøgning!L58="","",Ansøgning!L58)</f>
        <v/>
      </c>
      <c r="Q72" s="15" t="str">
        <f t="shared" si="5"/>
        <v/>
      </c>
      <c r="R72" s="15"/>
      <c r="S72" s="15" t="str">
        <f>IF(Afrapportering!S53="","",Afrapportering!S53)</f>
        <v/>
      </c>
      <c r="T72" s="31" t="str">
        <f t="shared" si="6"/>
        <v/>
      </c>
      <c r="U72" s="30" t="str">
        <f>IF(Afrapportering!U53="","",Afrapportering!U53)</f>
        <v/>
      </c>
      <c r="V72" s="52" t="str">
        <f>IF(Afrapportering!V53="","",Afrapportering!V53)</f>
        <v/>
      </c>
      <c r="W72" s="30" t="str">
        <f>IF(Afrapportering!W53="","",Afrapportering!W53)</f>
        <v/>
      </c>
      <c r="X72" s="52" t="str">
        <f>IF(Afrapportering!X53="","",Afrapportering!X53)</f>
        <v/>
      </c>
      <c r="Y72" s="30" t="str">
        <f>IF(Afrapportering!Y53="","",Afrapportering!Y53)</f>
        <v/>
      </c>
      <c r="Z72" s="52" t="str">
        <f>IFERROR(MAX(IF(OR(V72="",X72=""),"",IF(AND(AND(MONTH(F72)&gt;=7,MONTH(F72)&lt;8),AND(MONTH(H72)&gt;=7,MONTH(H72)&lt;8)),(NETWORKDAYS(F72,H72,Lister!$D$7:$D$13)-V72)*T72/NETWORKDAYS(Lister!$D$19,Lister!$E$19,Lister!$D$7:$D$13),IF(AND(AND(MONTH(F72)&gt;=7,MONTH(F72)&lt;8),MONTH(H72)&gt;7),(NETWORKDAYS(F72,Lister!$E$19,Lister!$D$7:$D$13)-V72)*T72/NETWORKDAYS(Lister!$D$19,Lister!$E$19,Lister!$D$7:$D$13),IF(MONTH(F72)&gt;7,0)))),0),"")</f>
        <v/>
      </c>
      <c r="AA72" s="30" t="str">
        <f>IF(Afrapportering!AA53="","",Afrapportering!AA53)</f>
        <v/>
      </c>
      <c r="AB72" s="52" t="str">
        <f>IFERROR(MAX(IF(OR(V72="",X72=""),"",IF(AND(AND(MONTH(F72)&gt;=8,MONTH(F72)&lt;9),AND(MONTH(H72)&gt;=8,MONTH(H72)&lt;9)),(NETWORKDAYS(F72,H72,Lister!$D$7:$D$13)-X72)*T72/NETWORKDAYS(Lister!$D$20,Lister!$E$20,Lister!$D$7:$D$13),IF(AND(MONTH(F72)=7,MONTH(H72)=8),(NETWORKDAYS(Lister!$D$20,H72,Lister!$D$7:$D$13)-X72)*T72/NETWORKDAYS(Lister!$D$20,Lister!$E$20,Lister!$D$7:$D$13),IF(AND(MONTH(F72)=7,MONTH(H72)=7),0)))),0),"")</f>
        <v/>
      </c>
      <c r="AC72" s="30" t="str">
        <f>IF(Afrapportering!AC53="","",Afrapportering!AC53)</f>
        <v/>
      </c>
      <c r="AD72" s="52" t="str">
        <f t="shared" si="7"/>
        <v/>
      </c>
      <c r="AE72" s="52" t="str">
        <f t="shared" si="8"/>
        <v/>
      </c>
      <c r="AF72" s="30" t="str">
        <f t="shared" si="9"/>
        <v/>
      </c>
      <c r="AG72" s="30" t="str">
        <f t="shared" si="10"/>
        <v/>
      </c>
      <c r="AH72" s="3" t="str">
        <f t="shared" si="11"/>
        <v/>
      </c>
    </row>
    <row r="73" spans="1:34" x14ac:dyDescent="0.25">
      <c r="A73" s="13" t="str">
        <f>+Afrapportering!A54</f>
        <v/>
      </c>
      <c r="B73" s="13" t="str">
        <f>+Afrapportering!B54</f>
        <v/>
      </c>
      <c r="C73" s="13" t="str">
        <f>+Afrapportering!C54</f>
        <v/>
      </c>
      <c r="D73" s="13" t="str">
        <f>+Afrapportering!D54</f>
        <v/>
      </c>
      <c r="E73" s="14" t="str">
        <f>+Afrapportering!E54</f>
        <v/>
      </c>
      <c r="F73" s="139" t="str">
        <f>IF(Afrapportering!F54 = "", "",Afrapportering!F54)</f>
        <v/>
      </c>
      <c r="G73" s="14" t="str">
        <f>+Afrapportering!G54</f>
        <v/>
      </c>
      <c r="H73" s="139" t="str">
        <f>IF(Afrapportering!H54 = "","",Afrapportering!H54)</f>
        <v/>
      </c>
      <c r="I73" s="140" t="str">
        <f>+Afrapportering!I54</f>
        <v/>
      </c>
      <c r="J73" s="13" t="str">
        <f>+Afrapportering!J54</f>
        <v/>
      </c>
      <c r="K73" s="32" t="str">
        <f t="shared" si="4"/>
        <v/>
      </c>
      <c r="L73" s="31" t="str">
        <f>IF(Ansøgning!J59="","",Ansøgning!J59)</f>
        <v/>
      </c>
      <c r="M73" s="134" t="str">
        <f>IF(Afrapportering!M54="","",Afrapportering!M54)</f>
        <v/>
      </c>
      <c r="N73" s="31" t="str">
        <f>IF(Ansøgning!K59="","",Ansøgning!K59)</f>
        <v/>
      </c>
      <c r="O73" s="134">
        <f>IF(Afrapportering!O54="",,Afrapportering!O54)</f>
        <v>0</v>
      </c>
      <c r="P73" s="15" t="str">
        <f>IF(Ansøgning!L59="","",Ansøgning!L59)</f>
        <v/>
      </c>
      <c r="Q73" s="15" t="str">
        <f t="shared" si="5"/>
        <v/>
      </c>
      <c r="R73" s="15"/>
      <c r="S73" s="15" t="str">
        <f>IF(Afrapportering!S54="","",Afrapportering!S54)</f>
        <v/>
      </c>
      <c r="T73" s="31" t="str">
        <f t="shared" si="6"/>
        <v/>
      </c>
      <c r="U73" s="30" t="str">
        <f>IF(Afrapportering!U54="","",Afrapportering!U54)</f>
        <v/>
      </c>
      <c r="V73" s="52" t="str">
        <f>IF(Afrapportering!V54="","",Afrapportering!V54)</f>
        <v/>
      </c>
      <c r="W73" s="30" t="str">
        <f>IF(Afrapportering!W54="","",Afrapportering!W54)</f>
        <v/>
      </c>
      <c r="X73" s="52" t="str">
        <f>IF(Afrapportering!X54="","",Afrapportering!X54)</f>
        <v/>
      </c>
      <c r="Y73" s="30" t="str">
        <f>IF(Afrapportering!Y54="","",Afrapportering!Y54)</f>
        <v/>
      </c>
      <c r="Z73" s="52" t="str">
        <f>IFERROR(MAX(IF(OR(V73="",X73=""),"",IF(AND(AND(MONTH(F73)&gt;=7,MONTH(F73)&lt;8),AND(MONTH(H73)&gt;=7,MONTH(H73)&lt;8)),(NETWORKDAYS(F73,H73,Lister!$D$7:$D$13)-V73)*T73/NETWORKDAYS(Lister!$D$19,Lister!$E$19,Lister!$D$7:$D$13),IF(AND(AND(MONTH(F73)&gt;=7,MONTH(F73)&lt;8),MONTH(H73)&gt;7),(NETWORKDAYS(F73,Lister!$E$19,Lister!$D$7:$D$13)-V73)*T73/NETWORKDAYS(Lister!$D$19,Lister!$E$19,Lister!$D$7:$D$13),IF(MONTH(F73)&gt;7,0)))),0),"")</f>
        <v/>
      </c>
      <c r="AA73" s="30" t="str">
        <f>IF(Afrapportering!AA54="","",Afrapportering!AA54)</f>
        <v/>
      </c>
      <c r="AB73" s="52" t="str">
        <f>IFERROR(MAX(IF(OR(V73="",X73=""),"",IF(AND(AND(MONTH(F73)&gt;=8,MONTH(F73)&lt;9),AND(MONTH(H73)&gt;=8,MONTH(H73)&lt;9)),(NETWORKDAYS(F73,H73,Lister!$D$7:$D$13)-X73)*T73/NETWORKDAYS(Lister!$D$20,Lister!$E$20,Lister!$D$7:$D$13),IF(AND(MONTH(F73)=7,MONTH(H73)=8),(NETWORKDAYS(Lister!$D$20,H73,Lister!$D$7:$D$13)-X73)*T73/NETWORKDAYS(Lister!$D$20,Lister!$E$20,Lister!$D$7:$D$13),IF(AND(MONTH(F73)=7,MONTH(H73)=7),0)))),0),"")</f>
        <v/>
      </c>
      <c r="AC73" s="30" t="str">
        <f>IF(Afrapportering!AC54="","",Afrapportering!AC54)</f>
        <v/>
      </c>
      <c r="AD73" s="52" t="str">
        <f t="shared" si="7"/>
        <v/>
      </c>
      <c r="AE73" s="52" t="str">
        <f t="shared" si="8"/>
        <v/>
      </c>
      <c r="AF73" s="30" t="str">
        <f t="shared" si="9"/>
        <v/>
      </c>
      <c r="AG73" s="30" t="str">
        <f t="shared" si="10"/>
        <v/>
      </c>
      <c r="AH73" s="3" t="str">
        <f t="shared" si="11"/>
        <v/>
      </c>
    </row>
    <row r="74" spans="1:34" x14ac:dyDescent="0.25">
      <c r="A74" s="13" t="str">
        <f>+Afrapportering!A55</f>
        <v/>
      </c>
      <c r="B74" s="13" t="str">
        <f>+Afrapportering!B55</f>
        <v/>
      </c>
      <c r="C74" s="13" t="str">
        <f>+Afrapportering!C55</f>
        <v/>
      </c>
      <c r="D74" s="13" t="str">
        <f>+Afrapportering!D55</f>
        <v/>
      </c>
      <c r="E74" s="14" t="str">
        <f>+Afrapportering!E55</f>
        <v/>
      </c>
      <c r="F74" s="139" t="str">
        <f>IF(Afrapportering!F55 = "", "",Afrapportering!F55)</f>
        <v/>
      </c>
      <c r="G74" s="14" t="str">
        <f>+Afrapportering!G55</f>
        <v/>
      </c>
      <c r="H74" s="139" t="str">
        <f>IF(Afrapportering!H55 = "","",Afrapportering!H55)</f>
        <v/>
      </c>
      <c r="I74" s="140" t="str">
        <f>+Afrapportering!I55</f>
        <v/>
      </c>
      <c r="J74" s="13" t="str">
        <f>+Afrapportering!J55</f>
        <v/>
      </c>
      <c r="K74" s="32" t="str">
        <f t="shared" si="4"/>
        <v/>
      </c>
      <c r="L74" s="31" t="str">
        <f>IF(Ansøgning!J60="","",Ansøgning!J60)</f>
        <v/>
      </c>
      <c r="M74" s="134" t="str">
        <f>IF(Afrapportering!M55="","",Afrapportering!M55)</f>
        <v/>
      </c>
      <c r="N74" s="31" t="str">
        <f>IF(Ansøgning!K60="","",Ansøgning!K60)</f>
        <v/>
      </c>
      <c r="O74" s="134">
        <f>IF(Afrapportering!O55="",,Afrapportering!O55)</f>
        <v>0</v>
      </c>
      <c r="P74" s="15" t="str">
        <f>IF(Ansøgning!L60="","",Ansøgning!L60)</f>
        <v/>
      </c>
      <c r="Q74" s="15" t="str">
        <f t="shared" si="5"/>
        <v/>
      </c>
      <c r="R74" s="15"/>
      <c r="S74" s="15" t="str">
        <f>IF(Afrapportering!S55="","",Afrapportering!S55)</f>
        <v/>
      </c>
      <c r="T74" s="31" t="str">
        <f t="shared" si="6"/>
        <v/>
      </c>
      <c r="U74" s="30" t="str">
        <f>IF(Afrapportering!U55="","",Afrapportering!U55)</f>
        <v/>
      </c>
      <c r="V74" s="52" t="str">
        <f>IF(Afrapportering!V55="","",Afrapportering!V55)</f>
        <v/>
      </c>
      <c r="W74" s="30" t="str">
        <f>IF(Afrapportering!W55="","",Afrapportering!W55)</f>
        <v/>
      </c>
      <c r="X74" s="52" t="str">
        <f>IF(Afrapportering!X55="","",Afrapportering!X55)</f>
        <v/>
      </c>
      <c r="Y74" s="30" t="str">
        <f>IF(Afrapportering!Y55="","",Afrapportering!Y55)</f>
        <v/>
      </c>
      <c r="Z74" s="52" t="str">
        <f>IFERROR(MAX(IF(OR(V74="",X74=""),"",IF(AND(AND(MONTH(F74)&gt;=7,MONTH(F74)&lt;8),AND(MONTH(H74)&gt;=7,MONTH(H74)&lt;8)),(NETWORKDAYS(F74,H74,Lister!$D$7:$D$13)-V74)*T74/NETWORKDAYS(Lister!$D$19,Lister!$E$19,Lister!$D$7:$D$13),IF(AND(AND(MONTH(F74)&gt;=7,MONTH(F74)&lt;8),MONTH(H74)&gt;7),(NETWORKDAYS(F74,Lister!$E$19,Lister!$D$7:$D$13)-V74)*T74/NETWORKDAYS(Lister!$D$19,Lister!$E$19,Lister!$D$7:$D$13),IF(MONTH(F74)&gt;7,0)))),0),"")</f>
        <v/>
      </c>
      <c r="AA74" s="30" t="str">
        <f>IF(Afrapportering!AA55="","",Afrapportering!AA55)</f>
        <v/>
      </c>
      <c r="AB74" s="52" t="str">
        <f>IFERROR(MAX(IF(OR(V74="",X74=""),"",IF(AND(AND(MONTH(F74)&gt;=8,MONTH(F74)&lt;9),AND(MONTH(H74)&gt;=8,MONTH(H74)&lt;9)),(NETWORKDAYS(F74,H74,Lister!$D$7:$D$13)-X74)*T74/NETWORKDAYS(Lister!$D$20,Lister!$E$20,Lister!$D$7:$D$13),IF(AND(MONTH(F74)=7,MONTH(H74)=8),(NETWORKDAYS(Lister!$D$20,H74,Lister!$D$7:$D$13)-X74)*T74/NETWORKDAYS(Lister!$D$20,Lister!$E$20,Lister!$D$7:$D$13),IF(AND(MONTH(F74)=7,MONTH(H74)=7),0)))),0),"")</f>
        <v/>
      </c>
      <c r="AC74" s="30" t="str">
        <f>IF(Afrapportering!AC55="","",Afrapportering!AC55)</f>
        <v/>
      </c>
      <c r="AD74" s="52" t="str">
        <f t="shared" si="7"/>
        <v/>
      </c>
      <c r="AE74" s="52" t="str">
        <f t="shared" si="8"/>
        <v/>
      </c>
      <c r="AF74" s="30" t="str">
        <f t="shared" si="9"/>
        <v/>
      </c>
      <c r="AG74" s="30" t="str">
        <f t="shared" si="10"/>
        <v/>
      </c>
      <c r="AH74" s="3" t="str">
        <f t="shared" si="11"/>
        <v/>
      </c>
    </row>
    <row r="75" spans="1:34" x14ac:dyDescent="0.25">
      <c r="A75" s="13" t="str">
        <f>+Afrapportering!A56</f>
        <v/>
      </c>
      <c r="B75" s="13" t="str">
        <f>+Afrapportering!B56</f>
        <v/>
      </c>
      <c r="C75" s="13" t="str">
        <f>+Afrapportering!C56</f>
        <v/>
      </c>
      <c r="D75" s="13" t="str">
        <f>+Afrapportering!D56</f>
        <v/>
      </c>
      <c r="E75" s="14" t="str">
        <f>+Afrapportering!E56</f>
        <v/>
      </c>
      <c r="F75" s="139" t="str">
        <f>IF(Afrapportering!F56 = "", "",Afrapportering!F56)</f>
        <v/>
      </c>
      <c r="G75" s="14" t="str">
        <f>+Afrapportering!G56</f>
        <v/>
      </c>
      <c r="H75" s="139" t="str">
        <f>IF(Afrapportering!H56 = "","",Afrapportering!H56)</f>
        <v/>
      </c>
      <c r="I75" s="140" t="str">
        <f>+Afrapportering!I56</f>
        <v/>
      </c>
      <c r="J75" s="13" t="str">
        <f>+Afrapportering!J56</f>
        <v/>
      </c>
      <c r="K75" s="32" t="str">
        <f t="shared" si="4"/>
        <v/>
      </c>
      <c r="L75" s="31" t="str">
        <f>IF(Ansøgning!J61="","",Ansøgning!J61)</f>
        <v/>
      </c>
      <c r="M75" s="134" t="str">
        <f>IF(Afrapportering!M56="","",Afrapportering!M56)</f>
        <v/>
      </c>
      <c r="N75" s="31" t="str">
        <f>IF(Ansøgning!K61="","",Ansøgning!K61)</f>
        <v/>
      </c>
      <c r="O75" s="134">
        <f>IF(Afrapportering!O56="",,Afrapportering!O56)</f>
        <v>0</v>
      </c>
      <c r="P75" s="15" t="str">
        <f>IF(Ansøgning!L61="","",Ansøgning!L61)</f>
        <v/>
      </c>
      <c r="Q75" s="15" t="str">
        <f t="shared" si="5"/>
        <v/>
      </c>
      <c r="R75" s="15"/>
      <c r="S75" s="15" t="str">
        <f>IF(Afrapportering!S56="","",Afrapportering!S56)</f>
        <v/>
      </c>
      <c r="T75" s="31" t="str">
        <f t="shared" si="6"/>
        <v/>
      </c>
      <c r="U75" s="30" t="str">
        <f>IF(Afrapportering!U56="","",Afrapportering!U56)</f>
        <v/>
      </c>
      <c r="V75" s="52" t="str">
        <f>IF(Afrapportering!V56="","",Afrapportering!V56)</f>
        <v/>
      </c>
      <c r="W75" s="30" t="str">
        <f>IF(Afrapportering!W56="","",Afrapportering!W56)</f>
        <v/>
      </c>
      <c r="X75" s="52" t="str">
        <f>IF(Afrapportering!X56="","",Afrapportering!X56)</f>
        <v/>
      </c>
      <c r="Y75" s="30" t="str">
        <f>IF(Afrapportering!Y56="","",Afrapportering!Y56)</f>
        <v/>
      </c>
      <c r="Z75" s="52" t="str">
        <f>IFERROR(MAX(IF(OR(V75="",X75=""),"",IF(AND(AND(MONTH(F75)&gt;=7,MONTH(F75)&lt;8),AND(MONTH(H75)&gt;=7,MONTH(H75)&lt;8)),(NETWORKDAYS(F75,H75,Lister!$D$7:$D$13)-V75)*T75/NETWORKDAYS(Lister!$D$19,Lister!$E$19,Lister!$D$7:$D$13),IF(AND(AND(MONTH(F75)&gt;=7,MONTH(F75)&lt;8),MONTH(H75)&gt;7),(NETWORKDAYS(F75,Lister!$E$19,Lister!$D$7:$D$13)-V75)*T75/NETWORKDAYS(Lister!$D$19,Lister!$E$19,Lister!$D$7:$D$13),IF(MONTH(F75)&gt;7,0)))),0),"")</f>
        <v/>
      </c>
      <c r="AA75" s="30" t="str">
        <f>IF(Afrapportering!AA56="","",Afrapportering!AA56)</f>
        <v/>
      </c>
      <c r="AB75" s="52" t="str">
        <f>IFERROR(MAX(IF(OR(V75="",X75=""),"",IF(AND(AND(MONTH(F75)&gt;=8,MONTH(F75)&lt;9),AND(MONTH(H75)&gt;=8,MONTH(H75)&lt;9)),(NETWORKDAYS(F75,H75,Lister!$D$7:$D$13)-X75)*T75/NETWORKDAYS(Lister!$D$20,Lister!$E$20,Lister!$D$7:$D$13),IF(AND(MONTH(F75)=7,MONTH(H75)=8),(NETWORKDAYS(Lister!$D$20,H75,Lister!$D$7:$D$13)-X75)*T75/NETWORKDAYS(Lister!$D$20,Lister!$E$20,Lister!$D$7:$D$13),IF(AND(MONTH(F75)=7,MONTH(H75)=7),0)))),0),"")</f>
        <v/>
      </c>
      <c r="AC75" s="30" t="str">
        <f>IF(Afrapportering!AC56="","",Afrapportering!AC56)</f>
        <v/>
      </c>
      <c r="AD75" s="52" t="str">
        <f t="shared" si="7"/>
        <v/>
      </c>
      <c r="AE75" s="52" t="str">
        <f t="shared" si="8"/>
        <v/>
      </c>
      <c r="AF75" s="30" t="str">
        <f t="shared" si="9"/>
        <v/>
      </c>
      <c r="AG75" s="30" t="str">
        <f t="shared" si="10"/>
        <v/>
      </c>
      <c r="AH75" s="3" t="str">
        <f t="shared" si="11"/>
        <v/>
      </c>
    </row>
    <row r="76" spans="1:34" x14ac:dyDescent="0.25">
      <c r="A76" s="13" t="str">
        <f>+Afrapportering!A57</f>
        <v/>
      </c>
      <c r="B76" s="13" t="str">
        <f>+Afrapportering!B57</f>
        <v/>
      </c>
      <c r="C76" s="13" t="str">
        <f>+Afrapportering!C57</f>
        <v/>
      </c>
      <c r="D76" s="13" t="str">
        <f>+Afrapportering!D57</f>
        <v/>
      </c>
      <c r="E76" s="14" t="str">
        <f>+Afrapportering!E57</f>
        <v/>
      </c>
      <c r="F76" s="139" t="str">
        <f>IF(Afrapportering!F57 = "", "",Afrapportering!F57)</f>
        <v/>
      </c>
      <c r="G76" s="14" t="str">
        <f>+Afrapportering!G57</f>
        <v/>
      </c>
      <c r="H76" s="139" t="str">
        <f>IF(Afrapportering!H57 = "","",Afrapportering!H57)</f>
        <v/>
      </c>
      <c r="I76" s="140" t="str">
        <f>+Afrapportering!I57</f>
        <v/>
      </c>
      <c r="J76" s="13" t="str">
        <f>+Afrapportering!J57</f>
        <v/>
      </c>
      <c r="K76" s="32" t="str">
        <f t="shared" si="4"/>
        <v/>
      </c>
      <c r="L76" s="31" t="str">
        <f>IF(Ansøgning!J62="","",Ansøgning!J62)</f>
        <v/>
      </c>
      <c r="M76" s="134" t="str">
        <f>IF(Afrapportering!M57="","",Afrapportering!M57)</f>
        <v/>
      </c>
      <c r="N76" s="31" t="str">
        <f>IF(Ansøgning!K62="","",Ansøgning!K62)</f>
        <v/>
      </c>
      <c r="O76" s="134">
        <f>IF(Afrapportering!O57="",,Afrapportering!O57)</f>
        <v>0</v>
      </c>
      <c r="P76" s="15" t="str">
        <f>IF(Ansøgning!L62="","",Ansøgning!L62)</f>
        <v/>
      </c>
      <c r="Q76" s="15" t="str">
        <f t="shared" si="5"/>
        <v/>
      </c>
      <c r="R76" s="15"/>
      <c r="S76" s="15" t="str">
        <f>IF(Afrapportering!S57="","",Afrapportering!S57)</f>
        <v/>
      </c>
      <c r="T76" s="31" t="str">
        <f t="shared" si="6"/>
        <v/>
      </c>
      <c r="U76" s="30" t="str">
        <f>IF(Afrapportering!U57="","",Afrapportering!U57)</f>
        <v/>
      </c>
      <c r="V76" s="52" t="str">
        <f>IF(Afrapportering!V57="","",Afrapportering!V57)</f>
        <v/>
      </c>
      <c r="W76" s="30" t="str">
        <f>IF(Afrapportering!W57="","",Afrapportering!W57)</f>
        <v/>
      </c>
      <c r="X76" s="52" t="str">
        <f>IF(Afrapportering!X57="","",Afrapportering!X57)</f>
        <v/>
      </c>
      <c r="Y76" s="30" t="str">
        <f>IF(Afrapportering!Y57="","",Afrapportering!Y57)</f>
        <v/>
      </c>
      <c r="Z76" s="52" t="str">
        <f>IFERROR(MAX(IF(OR(V76="",X76=""),"",IF(AND(AND(MONTH(F76)&gt;=7,MONTH(F76)&lt;8),AND(MONTH(H76)&gt;=7,MONTH(H76)&lt;8)),(NETWORKDAYS(F76,H76,Lister!$D$7:$D$13)-V76)*T76/NETWORKDAYS(Lister!$D$19,Lister!$E$19,Lister!$D$7:$D$13),IF(AND(AND(MONTH(F76)&gt;=7,MONTH(F76)&lt;8),MONTH(H76)&gt;7),(NETWORKDAYS(F76,Lister!$E$19,Lister!$D$7:$D$13)-V76)*T76/NETWORKDAYS(Lister!$D$19,Lister!$E$19,Lister!$D$7:$D$13),IF(MONTH(F76)&gt;7,0)))),0),"")</f>
        <v/>
      </c>
      <c r="AA76" s="30" t="str">
        <f>IF(Afrapportering!AA57="","",Afrapportering!AA57)</f>
        <v/>
      </c>
      <c r="AB76" s="52" t="str">
        <f>IFERROR(MAX(IF(OR(V76="",X76=""),"",IF(AND(AND(MONTH(F76)&gt;=8,MONTH(F76)&lt;9),AND(MONTH(H76)&gt;=8,MONTH(H76)&lt;9)),(NETWORKDAYS(F76,H76,Lister!$D$7:$D$13)-X76)*T76/NETWORKDAYS(Lister!$D$20,Lister!$E$20,Lister!$D$7:$D$13),IF(AND(MONTH(F76)=7,MONTH(H76)=8),(NETWORKDAYS(Lister!$D$20,H76,Lister!$D$7:$D$13)-X76)*T76/NETWORKDAYS(Lister!$D$20,Lister!$E$20,Lister!$D$7:$D$13),IF(AND(MONTH(F76)=7,MONTH(H76)=7),0)))),0),"")</f>
        <v/>
      </c>
      <c r="AC76" s="30" t="str">
        <f>IF(Afrapportering!AC57="","",Afrapportering!AC57)</f>
        <v/>
      </c>
      <c r="AD76" s="52" t="str">
        <f t="shared" si="7"/>
        <v/>
      </c>
      <c r="AE76" s="52" t="str">
        <f t="shared" si="8"/>
        <v/>
      </c>
      <c r="AF76" s="30" t="str">
        <f t="shared" si="9"/>
        <v/>
      </c>
      <c r="AG76" s="30" t="str">
        <f t="shared" si="10"/>
        <v/>
      </c>
      <c r="AH76" s="3" t="str">
        <f t="shared" si="11"/>
        <v/>
      </c>
    </row>
    <row r="77" spans="1:34" x14ac:dyDescent="0.25">
      <c r="A77" s="13" t="str">
        <f>+Afrapportering!A58</f>
        <v/>
      </c>
      <c r="B77" s="13" t="str">
        <f>+Afrapportering!B58</f>
        <v/>
      </c>
      <c r="C77" s="13" t="str">
        <f>+Afrapportering!C58</f>
        <v/>
      </c>
      <c r="D77" s="13" t="str">
        <f>+Afrapportering!D58</f>
        <v/>
      </c>
      <c r="E77" s="14" t="str">
        <f>+Afrapportering!E58</f>
        <v/>
      </c>
      <c r="F77" s="139" t="str">
        <f>IF(Afrapportering!F58 = "", "",Afrapportering!F58)</f>
        <v/>
      </c>
      <c r="G77" s="14" t="str">
        <f>+Afrapportering!G58</f>
        <v/>
      </c>
      <c r="H77" s="139" t="str">
        <f>IF(Afrapportering!H58 = "","",Afrapportering!H58)</f>
        <v/>
      </c>
      <c r="I77" s="140" t="str">
        <f>+Afrapportering!I58</f>
        <v/>
      </c>
      <c r="J77" s="13" t="str">
        <f>+Afrapportering!J58</f>
        <v/>
      </c>
      <c r="K77" s="32" t="str">
        <f t="shared" si="4"/>
        <v/>
      </c>
      <c r="L77" s="31" t="str">
        <f>IF(Ansøgning!J63="","",Ansøgning!J63)</f>
        <v/>
      </c>
      <c r="M77" s="134" t="str">
        <f>IF(Afrapportering!M58="","",Afrapportering!M58)</f>
        <v/>
      </c>
      <c r="N77" s="31" t="str">
        <f>IF(Ansøgning!K63="","",Ansøgning!K63)</f>
        <v/>
      </c>
      <c r="O77" s="134">
        <f>IF(Afrapportering!O58="",,Afrapportering!O58)</f>
        <v>0</v>
      </c>
      <c r="P77" s="15" t="str">
        <f>IF(Ansøgning!L63="","",Ansøgning!L63)</f>
        <v/>
      </c>
      <c r="Q77" s="15" t="str">
        <f t="shared" si="5"/>
        <v/>
      </c>
      <c r="R77" s="15"/>
      <c r="S77" s="15" t="str">
        <f>IF(Afrapportering!S58="","",Afrapportering!S58)</f>
        <v/>
      </c>
      <c r="T77" s="31" t="str">
        <f t="shared" si="6"/>
        <v/>
      </c>
      <c r="U77" s="30" t="str">
        <f>IF(Afrapportering!U58="","",Afrapportering!U58)</f>
        <v/>
      </c>
      <c r="V77" s="52" t="str">
        <f>IF(Afrapportering!V58="","",Afrapportering!V58)</f>
        <v/>
      </c>
      <c r="W77" s="30" t="str">
        <f>IF(Afrapportering!W58="","",Afrapportering!W58)</f>
        <v/>
      </c>
      <c r="X77" s="52" t="str">
        <f>IF(Afrapportering!X58="","",Afrapportering!X58)</f>
        <v/>
      </c>
      <c r="Y77" s="30" t="str">
        <f>IF(Afrapportering!Y58="","",Afrapportering!Y58)</f>
        <v/>
      </c>
      <c r="Z77" s="52" t="str">
        <f>IFERROR(MAX(IF(OR(V77="",X77=""),"",IF(AND(AND(MONTH(F77)&gt;=7,MONTH(F77)&lt;8),AND(MONTH(H77)&gt;=7,MONTH(H77)&lt;8)),(NETWORKDAYS(F77,H77,Lister!$D$7:$D$13)-V77)*T77/NETWORKDAYS(Lister!$D$19,Lister!$E$19,Lister!$D$7:$D$13),IF(AND(AND(MONTH(F77)&gt;=7,MONTH(F77)&lt;8),MONTH(H77)&gt;7),(NETWORKDAYS(F77,Lister!$E$19,Lister!$D$7:$D$13)-V77)*T77/NETWORKDAYS(Lister!$D$19,Lister!$E$19,Lister!$D$7:$D$13),IF(MONTH(F77)&gt;7,0)))),0),"")</f>
        <v/>
      </c>
      <c r="AA77" s="30" t="str">
        <f>IF(Afrapportering!AA58="","",Afrapportering!AA58)</f>
        <v/>
      </c>
      <c r="AB77" s="52" t="str">
        <f>IFERROR(MAX(IF(OR(V77="",X77=""),"",IF(AND(AND(MONTH(F77)&gt;=8,MONTH(F77)&lt;9),AND(MONTH(H77)&gt;=8,MONTH(H77)&lt;9)),(NETWORKDAYS(F77,H77,Lister!$D$7:$D$13)-X77)*T77/NETWORKDAYS(Lister!$D$20,Lister!$E$20,Lister!$D$7:$D$13),IF(AND(MONTH(F77)=7,MONTH(H77)=8),(NETWORKDAYS(Lister!$D$20,H77,Lister!$D$7:$D$13)-X77)*T77/NETWORKDAYS(Lister!$D$20,Lister!$E$20,Lister!$D$7:$D$13),IF(AND(MONTH(F77)=7,MONTH(H77)=7),0)))),0),"")</f>
        <v/>
      </c>
      <c r="AC77" s="30" t="str">
        <f>IF(Afrapportering!AC58="","",Afrapportering!AC58)</f>
        <v/>
      </c>
      <c r="AD77" s="52" t="str">
        <f t="shared" si="7"/>
        <v/>
      </c>
      <c r="AE77" s="52" t="str">
        <f t="shared" si="8"/>
        <v/>
      </c>
      <c r="AF77" s="30" t="str">
        <f t="shared" si="9"/>
        <v/>
      </c>
      <c r="AG77" s="30" t="str">
        <f t="shared" si="10"/>
        <v/>
      </c>
      <c r="AH77" s="3" t="str">
        <f t="shared" si="11"/>
        <v/>
      </c>
    </row>
    <row r="78" spans="1:34" x14ac:dyDescent="0.25">
      <c r="A78" s="13" t="str">
        <f>+Afrapportering!A59</f>
        <v/>
      </c>
      <c r="B78" s="13" t="str">
        <f>+Afrapportering!B59</f>
        <v/>
      </c>
      <c r="C78" s="13" t="str">
        <f>+Afrapportering!C59</f>
        <v/>
      </c>
      <c r="D78" s="13" t="str">
        <f>+Afrapportering!D59</f>
        <v/>
      </c>
      <c r="E78" s="14" t="str">
        <f>+Afrapportering!E59</f>
        <v/>
      </c>
      <c r="F78" s="139" t="str">
        <f>IF(Afrapportering!F59 = "", "",Afrapportering!F59)</f>
        <v/>
      </c>
      <c r="G78" s="14" t="str">
        <f>+Afrapportering!G59</f>
        <v/>
      </c>
      <c r="H78" s="139" t="str">
        <f>IF(Afrapportering!H59 = "","",Afrapportering!H59)</f>
        <v/>
      </c>
      <c r="I78" s="140" t="str">
        <f>+Afrapportering!I59</f>
        <v/>
      </c>
      <c r="J78" s="13" t="str">
        <f>+Afrapportering!J59</f>
        <v/>
      </c>
      <c r="K78" s="32" t="str">
        <f t="shared" si="4"/>
        <v/>
      </c>
      <c r="L78" s="31" t="str">
        <f>IF(Ansøgning!J64="","",Ansøgning!J64)</f>
        <v/>
      </c>
      <c r="M78" s="134" t="str">
        <f>IF(Afrapportering!M59="","",Afrapportering!M59)</f>
        <v/>
      </c>
      <c r="N78" s="31" t="str">
        <f>IF(Ansøgning!K64="","",Ansøgning!K64)</f>
        <v/>
      </c>
      <c r="O78" s="134">
        <f>IF(Afrapportering!O59="",,Afrapportering!O59)</f>
        <v>0</v>
      </c>
      <c r="P78" s="15" t="str">
        <f>IF(Ansøgning!L64="","",Ansøgning!L64)</f>
        <v/>
      </c>
      <c r="Q78" s="15" t="str">
        <f t="shared" si="5"/>
        <v/>
      </c>
      <c r="R78" s="15"/>
      <c r="S78" s="15" t="str">
        <f>IF(Afrapportering!S59="","",Afrapportering!S59)</f>
        <v/>
      </c>
      <c r="T78" s="31" t="str">
        <f t="shared" si="6"/>
        <v/>
      </c>
      <c r="U78" s="30" t="str">
        <f>IF(Afrapportering!U59="","",Afrapportering!U59)</f>
        <v/>
      </c>
      <c r="V78" s="52" t="str">
        <f>IF(Afrapportering!V59="","",Afrapportering!V59)</f>
        <v/>
      </c>
      <c r="W78" s="30" t="str">
        <f>IF(Afrapportering!W59="","",Afrapportering!W59)</f>
        <v/>
      </c>
      <c r="X78" s="52" t="str">
        <f>IF(Afrapportering!X59="","",Afrapportering!X59)</f>
        <v/>
      </c>
      <c r="Y78" s="30" t="str">
        <f>IF(Afrapportering!Y59="","",Afrapportering!Y59)</f>
        <v/>
      </c>
      <c r="Z78" s="52" t="str">
        <f>IFERROR(MAX(IF(OR(V78="",X78=""),"",IF(AND(AND(MONTH(F78)&gt;=7,MONTH(F78)&lt;8),AND(MONTH(H78)&gt;=7,MONTH(H78)&lt;8)),(NETWORKDAYS(F78,H78,Lister!$D$7:$D$13)-V78)*T78/NETWORKDAYS(Lister!$D$19,Lister!$E$19,Lister!$D$7:$D$13),IF(AND(AND(MONTH(F78)&gt;=7,MONTH(F78)&lt;8),MONTH(H78)&gt;7),(NETWORKDAYS(F78,Lister!$E$19,Lister!$D$7:$D$13)-V78)*T78/NETWORKDAYS(Lister!$D$19,Lister!$E$19,Lister!$D$7:$D$13),IF(MONTH(F78)&gt;7,0)))),0),"")</f>
        <v/>
      </c>
      <c r="AA78" s="30" t="str">
        <f>IF(Afrapportering!AA59="","",Afrapportering!AA59)</f>
        <v/>
      </c>
      <c r="AB78" s="52" t="str">
        <f>IFERROR(MAX(IF(OR(V78="",X78=""),"",IF(AND(AND(MONTH(F78)&gt;=8,MONTH(F78)&lt;9),AND(MONTH(H78)&gt;=8,MONTH(H78)&lt;9)),(NETWORKDAYS(F78,H78,Lister!$D$7:$D$13)-X78)*T78/NETWORKDAYS(Lister!$D$20,Lister!$E$20,Lister!$D$7:$D$13),IF(AND(MONTH(F78)=7,MONTH(H78)=8),(NETWORKDAYS(Lister!$D$20,H78,Lister!$D$7:$D$13)-X78)*T78/NETWORKDAYS(Lister!$D$20,Lister!$E$20,Lister!$D$7:$D$13),IF(AND(MONTH(F78)=7,MONTH(H78)=7),0)))),0),"")</f>
        <v/>
      </c>
      <c r="AC78" s="30" t="str">
        <f>IF(Afrapportering!AC59="","",Afrapportering!AC59)</f>
        <v/>
      </c>
      <c r="AD78" s="52" t="str">
        <f t="shared" si="7"/>
        <v/>
      </c>
      <c r="AE78" s="52" t="str">
        <f t="shared" si="8"/>
        <v/>
      </c>
      <c r="AF78" s="30" t="str">
        <f t="shared" si="9"/>
        <v/>
      </c>
      <c r="AG78" s="30" t="str">
        <f t="shared" si="10"/>
        <v/>
      </c>
      <c r="AH78" s="3" t="str">
        <f t="shared" si="11"/>
        <v/>
      </c>
    </row>
    <row r="79" spans="1:34" x14ac:dyDescent="0.25">
      <c r="A79" s="13" t="str">
        <f>+Afrapportering!A60</f>
        <v/>
      </c>
      <c r="B79" s="13" t="str">
        <f>+Afrapportering!B60</f>
        <v/>
      </c>
      <c r="C79" s="13" t="str">
        <f>+Afrapportering!C60</f>
        <v/>
      </c>
      <c r="D79" s="13" t="str">
        <f>+Afrapportering!D60</f>
        <v/>
      </c>
      <c r="E79" s="14" t="str">
        <f>+Afrapportering!E60</f>
        <v/>
      </c>
      <c r="F79" s="139" t="str">
        <f>IF(Afrapportering!F60 = "", "",Afrapportering!F60)</f>
        <v/>
      </c>
      <c r="G79" s="14" t="str">
        <f>+Afrapportering!G60</f>
        <v/>
      </c>
      <c r="H79" s="139" t="str">
        <f>IF(Afrapportering!H60 = "","",Afrapportering!H60)</f>
        <v/>
      </c>
      <c r="I79" s="140" t="str">
        <f>+Afrapportering!I60</f>
        <v/>
      </c>
      <c r="J79" s="13" t="str">
        <f>+Afrapportering!J60</f>
        <v/>
      </c>
      <c r="K79" s="32" t="str">
        <f t="shared" si="4"/>
        <v/>
      </c>
      <c r="L79" s="31" t="str">
        <f>IF(Ansøgning!J65="","",Ansøgning!J65)</f>
        <v/>
      </c>
      <c r="M79" s="134" t="str">
        <f>IF(Afrapportering!M60="","",Afrapportering!M60)</f>
        <v/>
      </c>
      <c r="N79" s="31" t="str">
        <f>IF(Ansøgning!K65="","",Ansøgning!K65)</f>
        <v/>
      </c>
      <c r="O79" s="134">
        <f>IF(Afrapportering!O60="",,Afrapportering!O60)</f>
        <v>0</v>
      </c>
      <c r="P79" s="15" t="str">
        <f>IF(Ansøgning!L65="","",Ansøgning!L65)</f>
        <v/>
      </c>
      <c r="Q79" s="15" t="str">
        <f t="shared" si="5"/>
        <v/>
      </c>
      <c r="R79" s="15"/>
      <c r="S79" s="15" t="str">
        <f>IF(Afrapportering!S60="","",Afrapportering!S60)</f>
        <v/>
      </c>
      <c r="T79" s="31" t="str">
        <f t="shared" si="6"/>
        <v/>
      </c>
      <c r="U79" s="30" t="str">
        <f>IF(Afrapportering!U60="","",Afrapportering!U60)</f>
        <v/>
      </c>
      <c r="V79" s="52" t="str">
        <f>IF(Afrapportering!V60="","",Afrapportering!V60)</f>
        <v/>
      </c>
      <c r="W79" s="30" t="str">
        <f>IF(Afrapportering!W60="","",Afrapportering!W60)</f>
        <v/>
      </c>
      <c r="X79" s="52" t="str">
        <f>IF(Afrapportering!X60="","",Afrapportering!X60)</f>
        <v/>
      </c>
      <c r="Y79" s="30" t="str">
        <f>IF(Afrapportering!Y60="","",Afrapportering!Y60)</f>
        <v/>
      </c>
      <c r="Z79" s="52" t="str">
        <f>IFERROR(MAX(IF(OR(V79="",X79=""),"",IF(AND(AND(MONTH(F79)&gt;=7,MONTH(F79)&lt;8),AND(MONTH(H79)&gt;=7,MONTH(H79)&lt;8)),(NETWORKDAYS(F79,H79,Lister!$D$7:$D$13)-V79)*T79/NETWORKDAYS(Lister!$D$19,Lister!$E$19,Lister!$D$7:$D$13),IF(AND(AND(MONTH(F79)&gt;=7,MONTH(F79)&lt;8),MONTH(H79)&gt;7),(NETWORKDAYS(F79,Lister!$E$19,Lister!$D$7:$D$13)-V79)*T79/NETWORKDAYS(Lister!$D$19,Lister!$E$19,Lister!$D$7:$D$13),IF(MONTH(F79)&gt;7,0)))),0),"")</f>
        <v/>
      </c>
      <c r="AA79" s="30" t="str">
        <f>IF(Afrapportering!AA60="","",Afrapportering!AA60)</f>
        <v/>
      </c>
      <c r="AB79" s="52" t="str">
        <f>IFERROR(MAX(IF(OR(V79="",X79=""),"",IF(AND(AND(MONTH(F79)&gt;=8,MONTH(F79)&lt;9),AND(MONTH(H79)&gt;=8,MONTH(H79)&lt;9)),(NETWORKDAYS(F79,H79,Lister!$D$7:$D$13)-X79)*T79/NETWORKDAYS(Lister!$D$20,Lister!$E$20,Lister!$D$7:$D$13),IF(AND(MONTH(F79)=7,MONTH(H79)=8),(NETWORKDAYS(Lister!$D$20,H79,Lister!$D$7:$D$13)-X79)*T79/NETWORKDAYS(Lister!$D$20,Lister!$E$20,Lister!$D$7:$D$13),IF(AND(MONTH(F79)=7,MONTH(H79)=7),0)))),0),"")</f>
        <v/>
      </c>
      <c r="AC79" s="30" t="str">
        <f>IF(Afrapportering!AC60="","",Afrapportering!AC60)</f>
        <v/>
      </c>
      <c r="AD79" s="52" t="str">
        <f t="shared" si="7"/>
        <v/>
      </c>
      <c r="AE79" s="52" t="str">
        <f t="shared" si="8"/>
        <v/>
      </c>
      <c r="AF79" s="30" t="str">
        <f t="shared" si="9"/>
        <v/>
      </c>
      <c r="AG79" s="30" t="str">
        <f t="shared" si="10"/>
        <v/>
      </c>
      <c r="AH79" s="3" t="str">
        <f t="shared" si="11"/>
        <v/>
      </c>
    </row>
    <row r="80" spans="1:34" x14ac:dyDescent="0.25">
      <c r="A80" s="13" t="str">
        <f>+Afrapportering!A61</f>
        <v/>
      </c>
      <c r="B80" s="13" t="str">
        <f>+Afrapportering!B61</f>
        <v/>
      </c>
      <c r="C80" s="13" t="str">
        <f>+Afrapportering!C61</f>
        <v/>
      </c>
      <c r="D80" s="13" t="str">
        <f>+Afrapportering!D61</f>
        <v/>
      </c>
      <c r="E80" s="14" t="str">
        <f>+Afrapportering!E61</f>
        <v/>
      </c>
      <c r="F80" s="139" t="str">
        <f>IF(Afrapportering!F61 = "", "",Afrapportering!F61)</f>
        <v/>
      </c>
      <c r="G80" s="14" t="str">
        <f>+Afrapportering!G61</f>
        <v/>
      </c>
      <c r="H80" s="139" t="str">
        <f>IF(Afrapportering!H61 = "","",Afrapportering!H61)</f>
        <v/>
      </c>
      <c r="I80" s="140" t="str">
        <f>+Afrapportering!I61</f>
        <v/>
      </c>
      <c r="J80" s="13" t="str">
        <f>+Afrapportering!J61</f>
        <v/>
      </c>
      <c r="K80" s="32" t="str">
        <f t="shared" si="4"/>
        <v/>
      </c>
      <c r="L80" s="31" t="str">
        <f>IF(Ansøgning!J66="","",Ansøgning!J66)</f>
        <v/>
      </c>
      <c r="M80" s="134" t="str">
        <f>IF(Afrapportering!M61="","",Afrapportering!M61)</f>
        <v/>
      </c>
      <c r="N80" s="31" t="str">
        <f>IF(Ansøgning!K66="","",Ansøgning!K66)</f>
        <v/>
      </c>
      <c r="O80" s="134">
        <f>IF(Afrapportering!O61="",,Afrapportering!O61)</f>
        <v>0</v>
      </c>
      <c r="P80" s="15" t="str">
        <f>IF(Ansøgning!L66="","",Ansøgning!L66)</f>
        <v/>
      </c>
      <c r="Q80" s="15" t="str">
        <f t="shared" si="5"/>
        <v/>
      </c>
      <c r="R80" s="15"/>
      <c r="S80" s="15" t="str">
        <f>IF(Afrapportering!S61="","",Afrapportering!S61)</f>
        <v/>
      </c>
      <c r="T80" s="31" t="str">
        <f t="shared" si="6"/>
        <v/>
      </c>
      <c r="U80" s="30" t="str">
        <f>IF(Afrapportering!U61="","",Afrapportering!U61)</f>
        <v/>
      </c>
      <c r="V80" s="52" t="str">
        <f>IF(Afrapportering!V61="","",Afrapportering!V61)</f>
        <v/>
      </c>
      <c r="W80" s="30" t="str">
        <f>IF(Afrapportering!W61="","",Afrapportering!W61)</f>
        <v/>
      </c>
      <c r="X80" s="52" t="str">
        <f>IF(Afrapportering!X61="","",Afrapportering!X61)</f>
        <v/>
      </c>
      <c r="Y80" s="30" t="str">
        <f>IF(Afrapportering!Y61="","",Afrapportering!Y61)</f>
        <v/>
      </c>
      <c r="Z80" s="52" t="str">
        <f>IFERROR(MAX(IF(OR(V80="",X80=""),"",IF(AND(AND(MONTH(F80)&gt;=7,MONTH(F80)&lt;8),AND(MONTH(H80)&gt;=7,MONTH(H80)&lt;8)),(NETWORKDAYS(F80,H80,Lister!$D$7:$D$13)-V80)*T80/NETWORKDAYS(Lister!$D$19,Lister!$E$19,Lister!$D$7:$D$13),IF(AND(AND(MONTH(F80)&gt;=7,MONTH(F80)&lt;8),MONTH(H80)&gt;7),(NETWORKDAYS(F80,Lister!$E$19,Lister!$D$7:$D$13)-V80)*T80/NETWORKDAYS(Lister!$D$19,Lister!$E$19,Lister!$D$7:$D$13),IF(MONTH(F80)&gt;7,0)))),0),"")</f>
        <v/>
      </c>
      <c r="AA80" s="30" t="str">
        <f>IF(Afrapportering!AA61="","",Afrapportering!AA61)</f>
        <v/>
      </c>
      <c r="AB80" s="52" t="str">
        <f>IFERROR(MAX(IF(OR(V80="",X80=""),"",IF(AND(AND(MONTH(F80)&gt;=8,MONTH(F80)&lt;9),AND(MONTH(H80)&gt;=8,MONTH(H80)&lt;9)),(NETWORKDAYS(F80,H80,Lister!$D$7:$D$13)-X80)*T80/NETWORKDAYS(Lister!$D$20,Lister!$E$20,Lister!$D$7:$D$13),IF(AND(MONTH(F80)=7,MONTH(H80)=8),(NETWORKDAYS(Lister!$D$20,H80,Lister!$D$7:$D$13)-X80)*T80/NETWORKDAYS(Lister!$D$20,Lister!$E$20,Lister!$D$7:$D$13),IF(AND(MONTH(F80)=7,MONTH(H80)=7),0)))),0),"")</f>
        <v/>
      </c>
      <c r="AC80" s="30" t="str">
        <f>IF(Afrapportering!AC61="","",Afrapportering!AC61)</f>
        <v/>
      </c>
      <c r="AD80" s="52" t="str">
        <f t="shared" si="7"/>
        <v/>
      </c>
      <c r="AE80" s="52" t="str">
        <f t="shared" si="8"/>
        <v/>
      </c>
      <c r="AF80" s="30" t="str">
        <f t="shared" si="9"/>
        <v/>
      </c>
      <c r="AG80" s="30" t="str">
        <f t="shared" si="10"/>
        <v/>
      </c>
      <c r="AH80" s="3" t="str">
        <f t="shared" si="11"/>
        <v/>
      </c>
    </row>
    <row r="81" spans="1:34" x14ac:dyDescent="0.25">
      <c r="A81" s="13" t="str">
        <f>+Afrapportering!A62</f>
        <v/>
      </c>
      <c r="B81" s="13" t="str">
        <f>+Afrapportering!B62</f>
        <v/>
      </c>
      <c r="C81" s="13" t="str">
        <f>+Afrapportering!C62</f>
        <v/>
      </c>
      <c r="D81" s="13" t="str">
        <f>+Afrapportering!D62</f>
        <v/>
      </c>
      <c r="E81" s="14" t="str">
        <f>+Afrapportering!E62</f>
        <v/>
      </c>
      <c r="F81" s="139" t="str">
        <f>IF(Afrapportering!F62 = "", "",Afrapportering!F62)</f>
        <v/>
      </c>
      <c r="G81" s="14" t="str">
        <f>+Afrapportering!G62</f>
        <v/>
      </c>
      <c r="H81" s="139" t="str">
        <f>IF(Afrapportering!H62 = "","",Afrapportering!H62)</f>
        <v/>
      </c>
      <c r="I81" s="140" t="str">
        <f>+Afrapportering!I62</f>
        <v/>
      </c>
      <c r="J81" s="13" t="str">
        <f>+Afrapportering!J62</f>
        <v/>
      </c>
      <c r="K81" s="32" t="str">
        <f t="shared" si="4"/>
        <v/>
      </c>
      <c r="L81" s="31" t="str">
        <f>IF(Ansøgning!J67="","",Ansøgning!J67)</f>
        <v/>
      </c>
      <c r="M81" s="134" t="str">
        <f>IF(Afrapportering!M62="","",Afrapportering!M62)</f>
        <v/>
      </c>
      <c r="N81" s="31" t="str">
        <f>IF(Ansøgning!K67="","",Ansøgning!K67)</f>
        <v/>
      </c>
      <c r="O81" s="134">
        <f>IF(Afrapportering!O62="",,Afrapportering!O62)</f>
        <v>0</v>
      </c>
      <c r="P81" s="15" t="str">
        <f>IF(Ansøgning!L67="","",Ansøgning!L67)</f>
        <v/>
      </c>
      <c r="Q81" s="15" t="str">
        <f t="shared" si="5"/>
        <v/>
      </c>
      <c r="R81" s="15"/>
      <c r="S81" s="15" t="str">
        <f>IF(Afrapportering!S62="","",Afrapportering!S62)</f>
        <v/>
      </c>
      <c r="T81" s="31" t="str">
        <f t="shared" si="6"/>
        <v/>
      </c>
      <c r="U81" s="30" t="str">
        <f>IF(Afrapportering!U62="","",Afrapportering!U62)</f>
        <v/>
      </c>
      <c r="V81" s="52" t="str">
        <f>IF(Afrapportering!V62="","",Afrapportering!V62)</f>
        <v/>
      </c>
      <c r="W81" s="30" t="str">
        <f>IF(Afrapportering!W62="","",Afrapportering!W62)</f>
        <v/>
      </c>
      <c r="X81" s="52" t="str">
        <f>IF(Afrapportering!X62="","",Afrapportering!X62)</f>
        <v/>
      </c>
      <c r="Y81" s="30" t="str">
        <f>IF(Afrapportering!Y62="","",Afrapportering!Y62)</f>
        <v/>
      </c>
      <c r="Z81" s="52" t="str">
        <f>IFERROR(MAX(IF(OR(V81="",X81=""),"",IF(AND(AND(MONTH(F81)&gt;=7,MONTH(F81)&lt;8),AND(MONTH(H81)&gt;=7,MONTH(H81)&lt;8)),(NETWORKDAYS(F81,H81,Lister!$D$7:$D$13)-V81)*T81/NETWORKDAYS(Lister!$D$19,Lister!$E$19,Lister!$D$7:$D$13),IF(AND(AND(MONTH(F81)&gt;=7,MONTH(F81)&lt;8),MONTH(H81)&gt;7),(NETWORKDAYS(F81,Lister!$E$19,Lister!$D$7:$D$13)-V81)*T81/NETWORKDAYS(Lister!$D$19,Lister!$E$19,Lister!$D$7:$D$13),IF(MONTH(F81)&gt;7,0)))),0),"")</f>
        <v/>
      </c>
      <c r="AA81" s="30" t="str">
        <f>IF(Afrapportering!AA62="","",Afrapportering!AA62)</f>
        <v/>
      </c>
      <c r="AB81" s="52" t="str">
        <f>IFERROR(MAX(IF(OR(V81="",X81=""),"",IF(AND(AND(MONTH(F81)&gt;=8,MONTH(F81)&lt;9),AND(MONTH(H81)&gt;=8,MONTH(H81)&lt;9)),(NETWORKDAYS(F81,H81,Lister!$D$7:$D$13)-X81)*T81/NETWORKDAYS(Lister!$D$20,Lister!$E$20,Lister!$D$7:$D$13),IF(AND(MONTH(F81)=7,MONTH(H81)=8),(NETWORKDAYS(Lister!$D$20,H81,Lister!$D$7:$D$13)-X81)*T81/NETWORKDAYS(Lister!$D$20,Lister!$E$20,Lister!$D$7:$D$13),IF(AND(MONTH(F81)=7,MONTH(H81)=7),0)))),0),"")</f>
        <v/>
      </c>
      <c r="AC81" s="30" t="str">
        <f>IF(Afrapportering!AC62="","",Afrapportering!AC62)</f>
        <v/>
      </c>
      <c r="AD81" s="52" t="str">
        <f t="shared" si="7"/>
        <v/>
      </c>
      <c r="AE81" s="52" t="str">
        <f t="shared" si="8"/>
        <v/>
      </c>
      <c r="AF81" s="30" t="str">
        <f t="shared" si="9"/>
        <v/>
      </c>
      <c r="AG81" s="30" t="str">
        <f t="shared" si="10"/>
        <v/>
      </c>
      <c r="AH81" s="3" t="str">
        <f t="shared" si="11"/>
        <v/>
      </c>
    </row>
    <row r="82" spans="1:34" x14ac:dyDescent="0.25">
      <c r="A82" s="13" t="str">
        <f>+Afrapportering!A63</f>
        <v/>
      </c>
      <c r="B82" s="13" t="str">
        <f>+Afrapportering!B63</f>
        <v/>
      </c>
      <c r="C82" s="13" t="str">
        <f>+Afrapportering!C63</f>
        <v/>
      </c>
      <c r="D82" s="13" t="str">
        <f>+Afrapportering!D63</f>
        <v/>
      </c>
      <c r="E82" s="14" t="str">
        <f>+Afrapportering!E63</f>
        <v/>
      </c>
      <c r="F82" s="139" t="str">
        <f>IF(Afrapportering!F63 = "", "",Afrapportering!F63)</f>
        <v/>
      </c>
      <c r="G82" s="14" t="str">
        <f>+Afrapportering!G63</f>
        <v/>
      </c>
      <c r="H82" s="139" t="str">
        <f>IF(Afrapportering!H63 = "","",Afrapportering!H63)</f>
        <v/>
      </c>
      <c r="I82" s="140" t="str">
        <f>+Afrapportering!I63</f>
        <v/>
      </c>
      <c r="J82" s="13" t="str">
        <f>+Afrapportering!J63</f>
        <v/>
      </c>
      <c r="K82" s="32" t="str">
        <f t="shared" si="4"/>
        <v/>
      </c>
      <c r="L82" s="31" t="str">
        <f>IF(Ansøgning!J68="","",Ansøgning!J68)</f>
        <v/>
      </c>
      <c r="M82" s="134" t="str">
        <f>IF(Afrapportering!M63="","",Afrapportering!M63)</f>
        <v/>
      </c>
      <c r="N82" s="31" t="str">
        <f>IF(Ansøgning!K68="","",Ansøgning!K68)</f>
        <v/>
      </c>
      <c r="O82" s="134">
        <f>IF(Afrapportering!O63="",,Afrapportering!O63)</f>
        <v>0</v>
      </c>
      <c r="P82" s="15" t="str">
        <f>IF(Ansøgning!L68="","",Ansøgning!L68)</f>
        <v/>
      </c>
      <c r="Q82" s="15" t="str">
        <f t="shared" si="5"/>
        <v/>
      </c>
      <c r="R82" s="15"/>
      <c r="S82" s="15" t="str">
        <f>IF(Afrapportering!S63="","",Afrapportering!S63)</f>
        <v/>
      </c>
      <c r="T82" s="31" t="str">
        <f t="shared" si="6"/>
        <v/>
      </c>
      <c r="U82" s="30" t="str">
        <f>IF(Afrapportering!U63="","",Afrapportering!U63)</f>
        <v/>
      </c>
      <c r="V82" s="52" t="str">
        <f>IF(Afrapportering!V63="","",Afrapportering!V63)</f>
        <v/>
      </c>
      <c r="W82" s="30" t="str">
        <f>IF(Afrapportering!W63="","",Afrapportering!W63)</f>
        <v/>
      </c>
      <c r="X82" s="52" t="str">
        <f>IF(Afrapportering!X63="","",Afrapportering!X63)</f>
        <v/>
      </c>
      <c r="Y82" s="30" t="str">
        <f>IF(Afrapportering!Y63="","",Afrapportering!Y63)</f>
        <v/>
      </c>
      <c r="Z82" s="52" t="str">
        <f>IFERROR(MAX(IF(OR(V82="",X82=""),"",IF(AND(AND(MONTH(F82)&gt;=7,MONTH(F82)&lt;8),AND(MONTH(H82)&gt;=7,MONTH(H82)&lt;8)),(NETWORKDAYS(F82,H82,Lister!$D$7:$D$13)-V82)*T82/NETWORKDAYS(Lister!$D$19,Lister!$E$19,Lister!$D$7:$D$13),IF(AND(AND(MONTH(F82)&gt;=7,MONTH(F82)&lt;8),MONTH(H82)&gt;7),(NETWORKDAYS(F82,Lister!$E$19,Lister!$D$7:$D$13)-V82)*T82/NETWORKDAYS(Lister!$D$19,Lister!$E$19,Lister!$D$7:$D$13),IF(MONTH(F82)&gt;7,0)))),0),"")</f>
        <v/>
      </c>
      <c r="AA82" s="30" t="str">
        <f>IF(Afrapportering!AA63="","",Afrapportering!AA63)</f>
        <v/>
      </c>
      <c r="AB82" s="52" t="str">
        <f>IFERROR(MAX(IF(OR(V82="",X82=""),"",IF(AND(AND(MONTH(F82)&gt;=8,MONTH(F82)&lt;9),AND(MONTH(H82)&gt;=8,MONTH(H82)&lt;9)),(NETWORKDAYS(F82,H82,Lister!$D$7:$D$13)-X82)*T82/NETWORKDAYS(Lister!$D$20,Lister!$E$20,Lister!$D$7:$D$13),IF(AND(MONTH(F82)=7,MONTH(H82)=8),(NETWORKDAYS(Lister!$D$20,H82,Lister!$D$7:$D$13)-X82)*T82/NETWORKDAYS(Lister!$D$20,Lister!$E$20,Lister!$D$7:$D$13),IF(AND(MONTH(F82)=7,MONTH(H82)=7),0)))),0),"")</f>
        <v/>
      </c>
      <c r="AC82" s="30" t="str">
        <f>IF(Afrapportering!AC63="","",Afrapportering!AC63)</f>
        <v/>
      </c>
      <c r="AD82" s="52" t="str">
        <f t="shared" si="7"/>
        <v/>
      </c>
      <c r="AE82" s="52" t="str">
        <f t="shared" si="8"/>
        <v/>
      </c>
      <c r="AF82" s="30" t="str">
        <f t="shared" si="9"/>
        <v/>
      </c>
      <c r="AG82" s="30" t="str">
        <f t="shared" si="10"/>
        <v/>
      </c>
      <c r="AH82" s="3" t="str">
        <f t="shared" si="11"/>
        <v/>
      </c>
    </row>
    <row r="83" spans="1:34" x14ac:dyDescent="0.25">
      <c r="A83" s="13" t="str">
        <f>+Afrapportering!A64</f>
        <v/>
      </c>
      <c r="B83" s="13" t="str">
        <f>+Afrapportering!B64</f>
        <v/>
      </c>
      <c r="C83" s="13" t="str">
        <f>+Afrapportering!C64</f>
        <v/>
      </c>
      <c r="D83" s="13" t="str">
        <f>+Afrapportering!D64</f>
        <v/>
      </c>
      <c r="E83" s="14" t="str">
        <f>+Afrapportering!E64</f>
        <v/>
      </c>
      <c r="F83" s="139" t="str">
        <f>IF(Afrapportering!F64 = "", "",Afrapportering!F64)</f>
        <v/>
      </c>
      <c r="G83" s="14" t="str">
        <f>+Afrapportering!G64</f>
        <v/>
      </c>
      <c r="H83" s="139" t="str">
        <f>IF(Afrapportering!H64 = "","",Afrapportering!H64)</f>
        <v/>
      </c>
      <c r="I83" s="140" t="str">
        <f>+Afrapportering!I64</f>
        <v/>
      </c>
      <c r="J83" s="13" t="str">
        <f>+Afrapportering!J64</f>
        <v/>
      </c>
      <c r="K83" s="32" t="str">
        <f t="shared" si="4"/>
        <v/>
      </c>
      <c r="L83" s="31" t="str">
        <f>IF(Ansøgning!J69="","",Ansøgning!J69)</f>
        <v/>
      </c>
      <c r="M83" s="134" t="str">
        <f>IF(Afrapportering!M64="","",Afrapportering!M64)</f>
        <v/>
      </c>
      <c r="N83" s="31" t="str">
        <f>IF(Ansøgning!K69="","",Ansøgning!K69)</f>
        <v/>
      </c>
      <c r="O83" s="134">
        <f>IF(Afrapportering!O64="",,Afrapportering!O64)</f>
        <v>0</v>
      </c>
      <c r="P83" s="15" t="str">
        <f>IF(Ansøgning!L69="","",Ansøgning!L69)</f>
        <v/>
      </c>
      <c r="Q83" s="15" t="str">
        <f t="shared" si="5"/>
        <v/>
      </c>
      <c r="R83" s="15"/>
      <c r="S83" s="15" t="str">
        <f>IF(Afrapportering!S64="","",Afrapportering!S64)</f>
        <v/>
      </c>
      <c r="T83" s="31" t="str">
        <f t="shared" si="6"/>
        <v/>
      </c>
      <c r="U83" s="30" t="str">
        <f>IF(Afrapportering!U64="","",Afrapportering!U64)</f>
        <v/>
      </c>
      <c r="V83" s="52" t="str">
        <f>IF(Afrapportering!V64="","",Afrapportering!V64)</f>
        <v/>
      </c>
      <c r="W83" s="30" t="str">
        <f>IF(Afrapportering!W64="","",Afrapportering!W64)</f>
        <v/>
      </c>
      <c r="X83" s="52" t="str">
        <f>IF(Afrapportering!X64="","",Afrapportering!X64)</f>
        <v/>
      </c>
      <c r="Y83" s="30" t="str">
        <f>IF(Afrapportering!Y64="","",Afrapportering!Y64)</f>
        <v/>
      </c>
      <c r="Z83" s="52" t="str">
        <f>IFERROR(MAX(IF(OR(V83="",X83=""),"",IF(AND(AND(MONTH(F83)&gt;=7,MONTH(F83)&lt;8),AND(MONTH(H83)&gt;=7,MONTH(H83)&lt;8)),(NETWORKDAYS(F83,H83,Lister!$D$7:$D$13)-V83)*T83/NETWORKDAYS(Lister!$D$19,Lister!$E$19,Lister!$D$7:$D$13),IF(AND(AND(MONTH(F83)&gt;=7,MONTH(F83)&lt;8),MONTH(H83)&gt;7),(NETWORKDAYS(F83,Lister!$E$19,Lister!$D$7:$D$13)-V83)*T83/NETWORKDAYS(Lister!$D$19,Lister!$E$19,Lister!$D$7:$D$13),IF(MONTH(F83)&gt;7,0)))),0),"")</f>
        <v/>
      </c>
      <c r="AA83" s="30" t="str">
        <f>IF(Afrapportering!AA64="","",Afrapportering!AA64)</f>
        <v/>
      </c>
      <c r="AB83" s="52" t="str">
        <f>IFERROR(MAX(IF(OR(V83="",X83=""),"",IF(AND(AND(MONTH(F83)&gt;=8,MONTH(F83)&lt;9),AND(MONTH(H83)&gt;=8,MONTH(H83)&lt;9)),(NETWORKDAYS(F83,H83,Lister!$D$7:$D$13)-X83)*T83/NETWORKDAYS(Lister!$D$20,Lister!$E$20,Lister!$D$7:$D$13),IF(AND(MONTH(F83)=7,MONTH(H83)=8),(NETWORKDAYS(Lister!$D$20,H83,Lister!$D$7:$D$13)-X83)*T83/NETWORKDAYS(Lister!$D$20,Lister!$E$20,Lister!$D$7:$D$13),IF(AND(MONTH(F83)=7,MONTH(H83)=7),0)))),0),"")</f>
        <v/>
      </c>
      <c r="AC83" s="30" t="str">
        <f>IF(Afrapportering!AC64="","",Afrapportering!AC64)</f>
        <v/>
      </c>
      <c r="AD83" s="52" t="str">
        <f t="shared" si="7"/>
        <v/>
      </c>
      <c r="AE83" s="52" t="str">
        <f t="shared" si="8"/>
        <v/>
      </c>
      <c r="AF83" s="30" t="str">
        <f t="shared" si="9"/>
        <v/>
      </c>
      <c r="AG83" s="30" t="str">
        <f t="shared" si="10"/>
        <v/>
      </c>
      <c r="AH83" s="3" t="str">
        <f t="shared" si="11"/>
        <v/>
      </c>
    </row>
    <row r="84" spans="1:34" x14ac:dyDescent="0.25">
      <c r="A84" s="13" t="str">
        <f>+Afrapportering!A65</f>
        <v/>
      </c>
      <c r="B84" s="13" t="str">
        <f>+Afrapportering!B65</f>
        <v/>
      </c>
      <c r="C84" s="13" t="str">
        <f>+Afrapportering!C65</f>
        <v/>
      </c>
      <c r="D84" s="13" t="str">
        <f>+Afrapportering!D65</f>
        <v/>
      </c>
      <c r="E84" s="14" t="str">
        <f>+Afrapportering!E65</f>
        <v/>
      </c>
      <c r="F84" s="139" t="str">
        <f>IF(Afrapportering!F65 = "", "",Afrapportering!F65)</f>
        <v/>
      </c>
      <c r="G84" s="14" t="str">
        <f>+Afrapportering!G65</f>
        <v/>
      </c>
      <c r="H84" s="139" t="str">
        <f>IF(Afrapportering!H65 = "","",Afrapportering!H65)</f>
        <v/>
      </c>
      <c r="I84" s="140" t="str">
        <f>+Afrapportering!I65</f>
        <v/>
      </c>
      <c r="J84" s="13" t="str">
        <f>+Afrapportering!J65</f>
        <v/>
      </c>
      <c r="K84" s="32" t="str">
        <f t="shared" si="4"/>
        <v/>
      </c>
      <c r="L84" s="31" t="str">
        <f>IF(Ansøgning!J70="","",Ansøgning!J70)</f>
        <v/>
      </c>
      <c r="M84" s="134" t="str">
        <f>IF(Afrapportering!M65="","",Afrapportering!M65)</f>
        <v/>
      </c>
      <c r="N84" s="31" t="str">
        <f>IF(Ansøgning!K70="","",Ansøgning!K70)</f>
        <v/>
      </c>
      <c r="O84" s="134">
        <f>IF(Afrapportering!O65="",,Afrapportering!O65)</f>
        <v>0</v>
      </c>
      <c r="P84" s="15" t="str">
        <f>IF(Ansøgning!L70="","",Ansøgning!L70)</f>
        <v/>
      </c>
      <c r="Q84" s="15" t="str">
        <f t="shared" si="5"/>
        <v/>
      </c>
      <c r="R84" s="15"/>
      <c r="S84" s="15" t="str">
        <f>IF(Afrapportering!S65="","",Afrapportering!S65)</f>
        <v/>
      </c>
      <c r="T84" s="31" t="str">
        <f t="shared" si="6"/>
        <v/>
      </c>
      <c r="U84" s="30" t="str">
        <f>IF(Afrapportering!U65="","",Afrapportering!U65)</f>
        <v/>
      </c>
      <c r="V84" s="52" t="str">
        <f>IF(Afrapportering!V65="","",Afrapportering!V65)</f>
        <v/>
      </c>
      <c r="W84" s="30" t="str">
        <f>IF(Afrapportering!W65="","",Afrapportering!W65)</f>
        <v/>
      </c>
      <c r="X84" s="52" t="str">
        <f>IF(Afrapportering!X65="","",Afrapportering!X65)</f>
        <v/>
      </c>
      <c r="Y84" s="30" t="str">
        <f>IF(Afrapportering!Y65="","",Afrapportering!Y65)</f>
        <v/>
      </c>
      <c r="Z84" s="52" t="str">
        <f>IFERROR(MAX(IF(OR(V84="",X84=""),"",IF(AND(AND(MONTH(F84)&gt;=7,MONTH(F84)&lt;8),AND(MONTH(H84)&gt;=7,MONTH(H84)&lt;8)),(NETWORKDAYS(F84,H84,Lister!$D$7:$D$13)-V84)*T84/NETWORKDAYS(Lister!$D$19,Lister!$E$19,Lister!$D$7:$D$13),IF(AND(AND(MONTH(F84)&gt;=7,MONTH(F84)&lt;8),MONTH(H84)&gt;7),(NETWORKDAYS(F84,Lister!$E$19,Lister!$D$7:$D$13)-V84)*T84/NETWORKDAYS(Lister!$D$19,Lister!$E$19,Lister!$D$7:$D$13),IF(MONTH(F84)&gt;7,0)))),0),"")</f>
        <v/>
      </c>
      <c r="AA84" s="30" t="str">
        <f>IF(Afrapportering!AA65="","",Afrapportering!AA65)</f>
        <v/>
      </c>
      <c r="AB84" s="52" t="str">
        <f>IFERROR(MAX(IF(OR(V84="",X84=""),"",IF(AND(AND(MONTH(F84)&gt;=8,MONTH(F84)&lt;9),AND(MONTH(H84)&gt;=8,MONTH(H84)&lt;9)),(NETWORKDAYS(F84,H84,Lister!$D$7:$D$13)-X84)*T84/NETWORKDAYS(Lister!$D$20,Lister!$E$20,Lister!$D$7:$D$13),IF(AND(MONTH(F84)=7,MONTH(H84)=8),(NETWORKDAYS(Lister!$D$20,H84,Lister!$D$7:$D$13)-X84)*T84/NETWORKDAYS(Lister!$D$20,Lister!$E$20,Lister!$D$7:$D$13),IF(AND(MONTH(F84)=7,MONTH(H84)=7),0)))),0),"")</f>
        <v/>
      </c>
      <c r="AC84" s="30" t="str">
        <f>IF(Afrapportering!AC65="","",Afrapportering!AC65)</f>
        <v/>
      </c>
      <c r="AD84" s="52" t="str">
        <f t="shared" si="7"/>
        <v/>
      </c>
      <c r="AE84" s="52" t="str">
        <f t="shared" si="8"/>
        <v/>
      </c>
      <c r="AF84" s="30" t="str">
        <f t="shared" si="9"/>
        <v/>
      </c>
      <c r="AG84" s="30" t="str">
        <f t="shared" si="10"/>
        <v/>
      </c>
      <c r="AH84" s="3" t="str">
        <f t="shared" si="11"/>
        <v/>
      </c>
    </row>
    <row r="85" spans="1:34" x14ac:dyDescent="0.25">
      <c r="A85" s="13" t="str">
        <f>+Afrapportering!A66</f>
        <v/>
      </c>
      <c r="B85" s="13" t="str">
        <f>+Afrapportering!B66</f>
        <v/>
      </c>
      <c r="C85" s="13" t="str">
        <f>+Afrapportering!C66</f>
        <v/>
      </c>
      <c r="D85" s="13" t="str">
        <f>+Afrapportering!D66</f>
        <v/>
      </c>
      <c r="E85" s="14" t="str">
        <f>+Afrapportering!E66</f>
        <v/>
      </c>
      <c r="F85" s="139" t="str">
        <f>IF(Afrapportering!F66 = "", "",Afrapportering!F66)</f>
        <v/>
      </c>
      <c r="G85" s="14" t="str">
        <f>+Afrapportering!G66</f>
        <v/>
      </c>
      <c r="H85" s="139" t="str">
        <f>IF(Afrapportering!H66 = "","",Afrapportering!H66)</f>
        <v/>
      </c>
      <c r="I85" s="140" t="str">
        <f>+Afrapportering!I66</f>
        <v/>
      </c>
      <c r="J85" s="13" t="str">
        <f>+Afrapportering!J66</f>
        <v/>
      </c>
      <c r="K85" s="32" t="str">
        <f t="shared" si="4"/>
        <v/>
      </c>
      <c r="L85" s="31" t="str">
        <f>IF(Ansøgning!J71="","",Ansøgning!J71)</f>
        <v/>
      </c>
      <c r="M85" s="134" t="str">
        <f>IF(Afrapportering!M66="","",Afrapportering!M66)</f>
        <v/>
      </c>
      <c r="N85" s="31" t="str">
        <f>IF(Ansøgning!K71="","",Ansøgning!K71)</f>
        <v/>
      </c>
      <c r="O85" s="134">
        <f>IF(Afrapportering!O66="",,Afrapportering!O66)</f>
        <v>0</v>
      </c>
      <c r="P85" s="15" t="str">
        <f>IF(Ansøgning!L71="","",Ansøgning!L71)</f>
        <v/>
      </c>
      <c r="Q85" s="15" t="str">
        <f t="shared" si="5"/>
        <v/>
      </c>
      <c r="R85" s="15"/>
      <c r="S85" s="15" t="str">
        <f>IF(Afrapportering!S66="","",Afrapportering!S66)</f>
        <v/>
      </c>
      <c r="T85" s="31" t="str">
        <f t="shared" si="6"/>
        <v/>
      </c>
      <c r="U85" s="30" t="str">
        <f>IF(Afrapportering!U66="","",Afrapportering!U66)</f>
        <v/>
      </c>
      <c r="V85" s="52" t="str">
        <f>IF(Afrapportering!V66="","",Afrapportering!V66)</f>
        <v/>
      </c>
      <c r="W85" s="30" t="str">
        <f>IF(Afrapportering!W66="","",Afrapportering!W66)</f>
        <v/>
      </c>
      <c r="X85" s="52" t="str">
        <f>IF(Afrapportering!X66="","",Afrapportering!X66)</f>
        <v/>
      </c>
      <c r="Y85" s="30" t="str">
        <f>IF(Afrapportering!Y66="","",Afrapportering!Y66)</f>
        <v/>
      </c>
      <c r="Z85" s="52" t="str">
        <f>IFERROR(MAX(IF(OR(V85="",X85=""),"",IF(AND(AND(MONTH(F85)&gt;=7,MONTH(F85)&lt;8),AND(MONTH(H85)&gt;=7,MONTH(H85)&lt;8)),(NETWORKDAYS(F85,H85,Lister!$D$7:$D$13)-V85)*T85/NETWORKDAYS(Lister!$D$19,Lister!$E$19,Lister!$D$7:$D$13),IF(AND(AND(MONTH(F85)&gt;=7,MONTH(F85)&lt;8),MONTH(H85)&gt;7),(NETWORKDAYS(F85,Lister!$E$19,Lister!$D$7:$D$13)-V85)*T85/NETWORKDAYS(Lister!$D$19,Lister!$E$19,Lister!$D$7:$D$13),IF(MONTH(F85)&gt;7,0)))),0),"")</f>
        <v/>
      </c>
      <c r="AA85" s="30" t="str">
        <f>IF(Afrapportering!AA66="","",Afrapportering!AA66)</f>
        <v/>
      </c>
      <c r="AB85" s="52" t="str">
        <f>IFERROR(MAX(IF(OR(V85="",X85=""),"",IF(AND(AND(MONTH(F85)&gt;=8,MONTH(F85)&lt;9),AND(MONTH(H85)&gt;=8,MONTH(H85)&lt;9)),(NETWORKDAYS(F85,H85,Lister!$D$7:$D$13)-X85)*T85/NETWORKDAYS(Lister!$D$20,Lister!$E$20,Lister!$D$7:$D$13),IF(AND(MONTH(F85)=7,MONTH(H85)=8),(NETWORKDAYS(Lister!$D$20,H85,Lister!$D$7:$D$13)-X85)*T85/NETWORKDAYS(Lister!$D$20,Lister!$E$20,Lister!$D$7:$D$13),IF(AND(MONTH(F85)=7,MONTH(H85)=7),0)))),0),"")</f>
        <v/>
      </c>
      <c r="AC85" s="30" t="str">
        <f>IF(Afrapportering!AC66="","",Afrapportering!AC66)</f>
        <v/>
      </c>
      <c r="AD85" s="52" t="str">
        <f t="shared" si="7"/>
        <v/>
      </c>
      <c r="AE85" s="52" t="str">
        <f t="shared" si="8"/>
        <v/>
      </c>
      <c r="AF85" s="30" t="str">
        <f t="shared" si="9"/>
        <v/>
      </c>
      <c r="AG85" s="30" t="str">
        <f t="shared" si="10"/>
        <v/>
      </c>
      <c r="AH85" s="3" t="str">
        <f t="shared" si="11"/>
        <v/>
      </c>
    </row>
    <row r="86" spans="1:34" x14ac:dyDescent="0.25">
      <c r="A86" s="13" t="str">
        <f>+Afrapportering!A67</f>
        <v/>
      </c>
      <c r="B86" s="13" t="str">
        <f>+Afrapportering!B67</f>
        <v/>
      </c>
      <c r="C86" s="13" t="str">
        <f>+Afrapportering!C67</f>
        <v/>
      </c>
      <c r="D86" s="13" t="str">
        <f>+Afrapportering!D67</f>
        <v/>
      </c>
      <c r="E86" s="14" t="str">
        <f>+Afrapportering!E67</f>
        <v/>
      </c>
      <c r="F86" s="139" t="str">
        <f>IF(Afrapportering!F67 = "", "",Afrapportering!F67)</f>
        <v/>
      </c>
      <c r="G86" s="14" t="str">
        <f>+Afrapportering!G67</f>
        <v/>
      </c>
      <c r="H86" s="139" t="str">
        <f>IF(Afrapportering!H67 = "","",Afrapportering!H67)</f>
        <v/>
      </c>
      <c r="I86" s="140" t="str">
        <f>+Afrapportering!I67</f>
        <v/>
      </c>
      <c r="J86" s="13" t="str">
        <f>+Afrapportering!J67</f>
        <v/>
      </c>
      <c r="K86" s="32" t="str">
        <f t="shared" si="4"/>
        <v/>
      </c>
      <c r="L86" s="31" t="str">
        <f>IF(Ansøgning!J72="","",Ansøgning!J72)</f>
        <v/>
      </c>
      <c r="M86" s="134" t="str">
        <f>IF(Afrapportering!M67="","",Afrapportering!M67)</f>
        <v/>
      </c>
      <c r="N86" s="31" t="str">
        <f>IF(Ansøgning!K72="","",Ansøgning!K72)</f>
        <v/>
      </c>
      <c r="O86" s="134">
        <f>IF(Afrapportering!O67="",,Afrapportering!O67)</f>
        <v>0</v>
      </c>
      <c r="P86" s="15" t="str">
        <f>IF(Ansøgning!L72="","",Ansøgning!L72)</f>
        <v/>
      </c>
      <c r="Q86" s="15" t="str">
        <f t="shared" si="5"/>
        <v/>
      </c>
      <c r="R86" s="15"/>
      <c r="S86" s="15" t="str">
        <f>IF(Afrapportering!S67="","",Afrapportering!S67)</f>
        <v/>
      </c>
      <c r="T86" s="31" t="str">
        <f t="shared" si="6"/>
        <v/>
      </c>
      <c r="U86" s="30" t="str">
        <f>IF(Afrapportering!U67="","",Afrapportering!U67)</f>
        <v/>
      </c>
      <c r="V86" s="52" t="str">
        <f>IF(Afrapportering!V67="","",Afrapportering!V67)</f>
        <v/>
      </c>
      <c r="W86" s="30" t="str">
        <f>IF(Afrapportering!W67="","",Afrapportering!W67)</f>
        <v/>
      </c>
      <c r="X86" s="52" t="str">
        <f>IF(Afrapportering!X67="","",Afrapportering!X67)</f>
        <v/>
      </c>
      <c r="Y86" s="30" t="str">
        <f>IF(Afrapportering!Y67="","",Afrapportering!Y67)</f>
        <v/>
      </c>
      <c r="Z86" s="52" t="str">
        <f>IFERROR(MAX(IF(OR(V86="",X86=""),"",IF(AND(AND(MONTH(F86)&gt;=7,MONTH(F86)&lt;8),AND(MONTH(H86)&gt;=7,MONTH(H86)&lt;8)),(NETWORKDAYS(F86,H86,Lister!$D$7:$D$13)-V86)*T86/NETWORKDAYS(Lister!$D$19,Lister!$E$19,Lister!$D$7:$D$13),IF(AND(AND(MONTH(F86)&gt;=7,MONTH(F86)&lt;8),MONTH(H86)&gt;7),(NETWORKDAYS(F86,Lister!$E$19,Lister!$D$7:$D$13)-V86)*T86/NETWORKDAYS(Lister!$D$19,Lister!$E$19,Lister!$D$7:$D$13),IF(MONTH(F86)&gt;7,0)))),0),"")</f>
        <v/>
      </c>
      <c r="AA86" s="30" t="str">
        <f>IF(Afrapportering!AA67="","",Afrapportering!AA67)</f>
        <v/>
      </c>
      <c r="AB86" s="52" t="str">
        <f>IFERROR(MAX(IF(OR(V86="",X86=""),"",IF(AND(AND(MONTH(F86)&gt;=8,MONTH(F86)&lt;9),AND(MONTH(H86)&gt;=8,MONTH(H86)&lt;9)),(NETWORKDAYS(F86,H86,Lister!$D$7:$D$13)-X86)*T86/NETWORKDAYS(Lister!$D$20,Lister!$E$20,Lister!$D$7:$D$13),IF(AND(MONTH(F86)=7,MONTH(H86)=8),(NETWORKDAYS(Lister!$D$20,H86,Lister!$D$7:$D$13)-X86)*T86/NETWORKDAYS(Lister!$D$20,Lister!$E$20,Lister!$D$7:$D$13),IF(AND(MONTH(F86)=7,MONTH(H86)=7),0)))),0),"")</f>
        <v/>
      </c>
      <c r="AC86" s="30" t="str">
        <f>IF(Afrapportering!AC67="","",Afrapportering!AC67)</f>
        <v/>
      </c>
      <c r="AD86" s="52" t="str">
        <f t="shared" si="7"/>
        <v/>
      </c>
      <c r="AE86" s="52" t="str">
        <f t="shared" si="8"/>
        <v/>
      </c>
      <c r="AF86" s="30" t="str">
        <f t="shared" si="9"/>
        <v/>
      </c>
      <c r="AG86" s="30" t="str">
        <f t="shared" si="10"/>
        <v/>
      </c>
      <c r="AH86" s="3" t="str">
        <f t="shared" si="11"/>
        <v/>
      </c>
    </row>
    <row r="87" spans="1:34" x14ac:dyDescent="0.25">
      <c r="A87" s="13" t="str">
        <f>+Afrapportering!A68</f>
        <v/>
      </c>
      <c r="B87" s="13" t="str">
        <f>+Afrapportering!B68</f>
        <v/>
      </c>
      <c r="C87" s="13" t="str">
        <f>+Afrapportering!C68</f>
        <v/>
      </c>
      <c r="D87" s="13" t="str">
        <f>+Afrapportering!D68</f>
        <v/>
      </c>
      <c r="E87" s="14" t="str">
        <f>+Afrapportering!E68</f>
        <v/>
      </c>
      <c r="F87" s="139" t="str">
        <f>IF(Afrapportering!F68 = "", "",Afrapportering!F68)</f>
        <v/>
      </c>
      <c r="G87" s="14" t="str">
        <f>+Afrapportering!G68</f>
        <v/>
      </c>
      <c r="H87" s="139" t="str">
        <f>IF(Afrapportering!H68 = "","",Afrapportering!H68)</f>
        <v/>
      </c>
      <c r="I87" s="140" t="str">
        <f>+Afrapportering!I68</f>
        <v/>
      </c>
      <c r="J87" s="13" t="str">
        <f>+Afrapportering!J68</f>
        <v/>
      </c>
      <c r="K87" s="32" t="str">
        <f t="shared" si="4"/>
        <v/>
      </c>
      <c r="L87" s="31" t="str">
        <f>IF(Ansøgning!J73="","",Ansøgning!J73)</f>
        <v/>
      </c>
      <c r="M87" s="134" t="str">
        <f>IF(Afrapportering!M68="","",Afrapportering!M68)</f>
        <v/>
      </c>
      <c r="N87" s="31" t="str">
        <f>IF(Ansøgning!K73="","",Ansøgning!K73)</f>
        <v/>
      </c>
      <c r="O87" s="134">
        <f>IF(Afrapportering!O68="",,Afrapportering!O68)</f>
        <v>0</v>
      </c>
      <c r="P87" s="15" t="str">
        <f>IF(Ansøgning!L73="","",Ansøgning!L73)</f>
        <v/>
      </c>
      <c r="Q87" s="15" t="str">
        <f t="shared" si="5"/>
        <v/>
      </c>
      <c r="R87" s="15"/>
      <c r="S87" s="15" t="str">
        <f>IF(Afrapportering!S68="","",Afrapportering!S68)</f>
        <v/>
      </c>
      <c r="T87" s="31" t="str">
        <f t="shared" si="6"/>
        <v/>
      </c>
      <c r="U87" s="30" t="str">
        <f>IF(Afrapportering!U68="","",Afrapportering!U68)</f>
        <v/>
      </c>
      <c r="V87" s="52" t="str">
        <f>IF(Afrapportering!V68="","",Afrapportering!V68)</f>
        <v/>
      </c>
      <c r="W87" s="30" t="str">
        <f>IF(Afrapportering!W68="","",Afrapportering!W68)</f>
        <v/>
      </c>
      <c r="X87" s="52" t="str">
        <f>IF(Afrapportering!X68="","",Afrapportering!X68)</f>
        <v/>
      </c>
      <c r="Y87" s="30" t="str">
        <f>IF(Afrapportering!Y68="","",Afrapportering!Y68)</f>
        <v/>
      </c>
      <c r="Z87" s="52" t="str">
        <f>IFERROR(MAX(IF(OR(V87="",X87=""),"",IF(AND(AND(MONTH(F87)&gt;=7,MONTH(F87)&lt;8),AND(MONTH(H87)&gt;=7,MONTH(H87)&lt;8)),(NETWORKDAYS(F87,H87,Lister!$D$7:$D$13)-V87)*T87/NETWORKDAYS(Lister!$D$19,Lister!$E$19,Lister!$D$7:$D$13),IF(AND(AND(MONTH(F87)&gt;=7,MONTH(F87)&lt;8),MONTH(H87)&gt;7),(NETWORKDAYS(F87,Lister!$E$19,Lister!$D$7:$D$13)-V87)*T87/NETWORKDAYS(Lister!$D$19,Lister!$E$19,Lister!$D$7:$D$13),IF(MONTH(F87)&gt;7,0)))),0),"")</f>
        <v/>
      </c>
      <c r="AA87" s="30" t="str">
        <f>IF(Afrapportering!AA68="","",Afrapportering!AA68)</f>
        <v/>
      </c>
      <c r="AB87" s="52" t="str">
        <f>IFERROR(MAX(IF(OR(V87="",X87=""),"",IF(AND(AND(MONTH(F87)&gt;=8,MONTH(F87)&lt;9),AND(MONTH(H87)&gt;=8,MONTH(H87)&lt;9)),(NETWORKDAYS(F87,H87,Lister!$D$7:$D$13)-X87)*T87/NETWORKDAYS(Lister!$D$20,Lister!$E$20,Lister!$D$7:$D$13),IF(AND(MONTH(F87)=7,MONTH(H87)=8),(NETWORKDAYS(Lister!$D$20,H87,Lister!$D$7:$D$13)-X87)*T87/NETWORKDAYS(Lister!$D$20,Lister!$E$20,Lister!$D$7:$D$13),IF(AND(MONTH(F87)=7,MONTH(H87)=7),0)))),0),"")</f>
        <v/>
      </c>
      <c r="AC87" s="30" t="str">
        <f>IF(Afrapportering!AC68="","",Afrapportering!AC68)</f>
        <v/>
      </c>
      <c r="AD87" s="52" t="str">
        <f t="shared" si="7"/>
        <v/>
      </c>
      <c r="AE87" s="52" t="str">
        <f t="shared" si="8"/>
        <v/>
      </c>
      <c r="AF87" s="30" t="str">
        <f t="shared" si="9"/>
        <v/>
      </c>
      <c r="AG87" s="30" t="str">
        <f t="shared" si="10"/>
        <v/>
      </c>
      <c r="AH87" s="3" t="str">
        <f t="shared" si="11"/>
        <v/>
      </c>
    </row>
    <row r="88" spans="1:34" x14ac:dyDescent="0.25">
      <c r="A88" s="13" t="str">
        <f>+Afrapportering!A69</f>
        <v/>
      </c>
      <c r="B88" s="13" t="str">
        <f>+Afrapportering!B69</f>
        <v/>
      </c>
      <c r="C88" s="13" t="str">
        <f>+Afrapportering!C69</f>
        <v/>
      </c>
      <c r="D88" s="13" t="str">
        <f>+Afrapportering!D69</f>
        <v/>
      </c>
      <c r="E88" s="14" t="str">
        <f>+Afrapportering!E69</f>
        <v/>
      </c>
      <c r="F88" s="139" t="str">
        <f>IF(Afrapportering!F69 = "", "",Afrapportering!F69)</f>
        <v/>
      </c>
      <c r="G88" s="14" t="str">
        <f>+Afrapportering!G69</f>
        <v/>
      </c>
      <c r="H88" s="139" t="str">
        <f>IF(Afrapportering!H69 = "","",Afrapportering!H69)</f>
        <v/>
      </c>
      <c r="I88" s="140" t="str">
        <f>+Afrapportering!I69</f>
        <v/>
      </c>
      <c r="J88" s="13" t="str">
        <f>+Afrapportering!J69</f>
        <v/>
      </c>
      <c r="K88" s="32" t="str">
        <f t="shared" si="4"/>
        <v/>
      </c>
      <c r="L88" s="31" t="str">
        <f>IF(Ansøgning!J74="","",Ansøgning!J74)</f>
        <v/>
      </c>
      <c r="M88" s="134" t="str">
        <f>IF(Afrapportering!M69="","",Afrapportering!M69)</f>
        <v/>
      </c>
      <c r="N88" s="31" t="str">
        <f>IF(Ansøgning!K74="","",Ansøgning!K74)</f>
        <v/>
      </c>
      <c r="O88" s="134">
        <f>IF(Afrapportering!O69="",,Afrapportering!O69)</f>
        <v>0</v>
      </c>
      <c r="P88" s="15" t="str">
        <f>IF(Ansøgning!L74="","",Ansøgning!L74)</f>
        <v/>
      </c>
      <c r="Q88" s="15" t="str">
        <f t="shared" si="5"/>
        <v/>
      </c>
      <c r="R88" s="15"/>
      <c r="S88" s="15" t="str">
        <f>IF(Afrapportering!S69="","",Afrapportering!S69)</f>
        <v/>
      </c>
      <c r="T88" s="31" t="str">
        <f t="shared" si="6"/>
        <v/>
      </c>
      <c r="U88" s="30" t="str">
        <f>IF(Afrapportering!U69="","",Afrapportering!U69)</f>
        <v/>
      </c>
      <c r="V88" s="52" t="str">
        <f>IF(Afrapportering!V69="","",Afrapportering!V69)</f>
        <v/>
      </c>
      <c r="W88" s="30" t="str">
        <f>IF(Afrapportering!W69="","",Afrapportering!W69)</f>
        <v/>
      </c>
      <c r="X88" s="52" t="str">
        <f>IF(Afrapportering!X69="","",Afrapportering!X69)</f>
        <v/>
      </c>
      <c r="Y88" s="30" t="str">
        <f>IF(Afrapportering!Y69="","",Afrapportering!Y69)</f>
        <v/>
      </c>
      <c r="Z88" s="52" t="str">
        <f>IFERROR(MAX(IF(OR(V88="",X88=""),"",IF(AND(AND(MONTH(F88)&gt;=7,MONTH(F88)&lt;8),AND(MONTH(H88)&gt;=7,MONTH(H88)&lt;8)),(NETWORKDAYS(F88,H88,Lister!$D$7:$D$13)-V88)*T88/NETWORKDAYS(Lister!$D$19,Lister!$E$19,Lister!$D$7:$D$13),IF(AND(AND(MONTH(F88)&gt;=7,MONTH(F88)&lt;8),MONTH(H88)&gt;7),(NETWORKDAYS(F88,Lister!$E$19,Lister!$D$7:$D$13)-V88)*T88/NETWORKDAYS(Lister!$D$19,Lister!$E$19,Lister!$D$7:$D$13),IF(MONTH(F88)&gt;7,0)))),0),"")</f>
        <v/>
      </c>
      <c r="AA88" s="30" t="str">
        <f>IF(Afrapportering!AA69="","",Afrapportering!AA69)</f>
        <v/>
      </c>
      <c r="AB88" s="52" t="str">
        <f>IFERROR(MAX(IF(OR(V88="",X88=""),"",IF(AND(AND(MONTH(F88)&gt;=8,MONTH(F88)&lt;9),AND(MONTH(H88)&gt;=8,MONTH(H88)&lt;9)),(NETWORKDAYS(F88,H88,Lister!$D$7:$D$13)-X88)*T88/NETWORKDAYS(Lister!$D$20,Lister!$E$20,Lister!$D$7:$D$13),IF(AND(MONTH(F88)=7,MONTH(H88)=8),(NETWORKDAYS(Lister!$D$20,H88,Lister!$D$7:$D$13)-X88)*T88/NETWORKDAYS(Lister!$D$20,Lister!$E$20,Lister!$D$7:$D$13),IF(AND(MONTH(F88)=7,MONTH(H88)=7),0)))),0),"")</f>
        <v/>
      </c>
      <c r="AC88" s="30" t="str">
        <f>IF(Afrapportering!AC69="","",Afrapportering!AC69)</f>
        <v/>
      </c>
      <c r="AD88" s="52" t="str">
        <f t="shared" si="7"/>
        <v/>
      </c>
      <c r="AE88" s="52" t="str">
        <f t="shared" si="8"/>
        <v/>
      </c>
      <c r="AF88" s="30" t="str">
        <f t="shared" si="9"/>
        <v/>
      </c>
      <c r="AG88" s="30" t="str">
        <f t="shared" si="10"/>
        <v/>
      </c>
      <c r="AH88" s="3" t="str">
        <f t="shared" si="11"/>
        <v/>
      </c>
    </row>
    <row r="89" spans="1:34" x14ac:dyDescent="0.25">
      <c r="A89" s="13" t="str">
        <f>+Afrapportering!A70</f>
        <v/>
      </c>
      <c r="B89" s="13" t="str">
        <f>+Afrapportering!B70</f>
        <v/>
      </c>
      <c r="C89" s="13" t="str">
        <f>+Afrapportering!C70</f>
        <v/>
      </c>
      <c r="D89" s="13" t="str">
        <f>+Afrapportering!D70</f>
        <v/>
      </c>
      <c r="E89" s="14" t="str">
        <f>+Afrapportering!E70</f>
        <v/>
      </c>
      <c r="F89" s="139" t="str">
        <f>IF(Afrapportering!F70 = "", "",Afrapportering!F70)</f>
        <v/>
      </c>
      <c r="G89" s="14" t="str">
        <f>+Afrapportering!G70</f>
        <v/>
      </c>
      <c r="H89" s="139" t="str">
        <f>IF(Afrapportering!H70 = "","",Afrapportering!H70)</f>
        <v/>
      </c>
      <c r="I89" s="140" t="str">
        <f>+Afrapportering!I70</f>
        <v/>
      </c>
      <c r="J89" s="13" t="str">
        <f>+Afrapportering!J70</f>
        <v/>
      </c>
      <c r="K89" s="32" t="str">
        <f t="shared" si="4"/>
        <v/>
      </c>
      <c r="L89" s="31" t="str">
        <f>IF(Ansøgning!J75="","",Ansøgning!J75)</f>
        <v/>
      </c>
      <c r="M89" s="134" t="str">
        <f>IF(Afrapportering!M70="","",Afrapportering!M70)</f>
        <v/>
      </c>
      <c r="N89" s="31" t="str">
        <f>IF(Ansøgning!K75="","",Ansøgning!K75)</f>
        <v/>
      </c>
      <c r="O89" s="134">
        <f>IF(Afrapportering!O70="",,Afrapportering!O70)</f>
        <v>0</v>
      </c>
      <c r="P89" s="15" t="str">
        <f>IF(Ansøgning!L75="","",Ansøgning!L75)</f>
        <v/>
      </c>
      <c r="Q89" s="15" t="str">
        <f t="shared" si="5"/>
        <v/>
      </c>
      <c r="R89" s="15"/>
      <c r="S89" s="15" t="str">
        <f>IF(Afrapportering!S70="","",Afrapportering!S70)</f>
        <v/>
      </c>
      <c r="T89" s="31" t="str">
        <f t="shared" si="6"/>
        <v/>
      </c>
      <c r="U89" s="30" t="str">
        <f>IF(Afrapportering!U70="","",Afrapportering!U70)</f>
        <v/>
      </c>
      <c r="V89" s="52" t="str">
        <f>IF(Afrapportering!V70="","",Afrapportering!V70)</f>
        <v/>
      </c>
      <c r="W89" s="30" t="str">
        <f>IF(Afrapportering!W70="","",Afrapportering!W70)</f>
        <v/>
      </c>
      <c r="X89" s="52" t="str">
        <f>IF(Afrapportering!X70="","",Afrapportering!X70)</f>
        <v/>
      </c>
      <c r="Y89" s="30" t="str">
        <f>IF(Afrapportering!Y70="","",Afrapportering!Y70)</f>
        <v/>
      </c>
      <c r="Z89" s="52" t="str">
        <f>IFERROR(MAX(IF(OR(V89="",X89=""),"",IF(AND(AND(MONTH(F89)&gt;=7,MONTH(F89)&lt;8),AND(MONTH(H89)&gt;=7,MONTH(H89)&lt;8)),(NETWORKDAYS(F89,H89,Lister!$D$7:$D$13)-V89)*T89/NETWORKDAYS(Lister!$D$19,Lister!$E$19,Lister!$D$7:$D$13),IF(AND(AND(MONTH(F89)&gt;=7,MONTH(F89)&lt;8),MONTH(H89)&gt;7),(NETWORKDAYS(F89,Lister!$E$19,Lister!$D$7:$D$13)-V89)*T89/NETWORKDAYS(Lister!$D$19,Lister!$E$19,Lister!$D$7:$D$13),IF(MONTH(F89)&gt;7,0)))),0),"")</f>
        <v/>
      </c>
      <c r="AA89" s="30" t="str">
        <f>IF(Afrapportering!AA70="","",Afrapportering!AA70)</f>
        <v/>
      </c>
      <c r="AB89" s="52" t="str">
        <f>IFERROR(MAX(IF(OR(V89="",X89=""),"",IF(AND(AND(MONTH(F89)&gt;=8,MONTH(F89)&lt;9),AND(MONTH(H89)&gt;=8,MONTH(H89)&lt;9)),(NETWORKDAYS(F89,H89,Lister!$D$7:$D$13)-X89)*T89/NETWORKDAYS(Lister!$D$20,Lister!$E$20,Lister!$D$7:$D$13),IF(AND(MONTH(F89)=7,MONTH(H89)=8),(NETWORKDAYS(Lister!$D$20,H89,Lister!$D$7:$D$13)-X89)*T89/NETWORKDAYS(Lister!$D$20,Lister!$E$20,Lister!$D$7:$D$13),IF(AND(MONTH(F89)=7,MONTH(H89)=7),0)))),0),"")</f>
        <v/>
      </c>
      <c r="AC89" s="30" t="str">
        <f>IF(Afrapportering!AC70="","",Afrapportering!AC70)</f>
        <v/>
      </c>
      <c r="AD89" s="52" t="str">
        <f t="shared" si="7"/>
        <v/>
      </c>
      <c r="AE89" s="52" t="str">
        <f t="shared" si="8"/>
        <v/>
      </c>
      <c r="AF89" s="30" t="str">
        <f t="shared" si="9"/>
        <v/>
      </c>
      <c r="AG89" s="30" t="str">
        <f t="shared" si="10"/>
        <v/>
      </c>
      <c r="AH89" s="3" t="str">
        <f t="shared" si="11"/>
        <v/>
      </c>
    </row>
    <row r="90" spans="1:34" x14ac:dyDescent="0.25">
      <c r="A90" s="13" t="str">
        <f>+Afrapportering!A71</f>
        <v/>
      </c>
      <c r="B90" s="13" t="str">
        <f>+Afrapportering!B71</f>
        <v/>
      </c>
      <c r="C90" s="13" t="str">
        <f>+Afrapportering!C71</f>
        <v/>
      </c>
      <c r="D90" s="13" t="str">
        <f>+Afrapportering!D71</f>
        <v/>
      </c>
      <c r="E90" s="14" t="str">
        <f>+Afrapportering!E71</f>
        <v/>
      </c>
      <c r="F90" s="139" t="str">
        <f>IF(Afrapportering!F71 = "", "",Afrapportering!F71)</f>
        <v/>
      </c>
      <c r="G90" s="14" t="str">
        <f>+Afrapportering!G71</f>
        <v/>
      </c>
      <c r="H90" s="139" t="str">
        <f>IF(Afrapportering!H71 = "","",Afrapportering!H71)</f>
        <v/>
      </c>
      <c r="I90" s="140" t="str">
        <f>+Afrapportering!I71</f>
        <v/>
      </c>
      <c r="J90" s="13" t="str">
        <f>+Afrapportering!J71</f>
        <v/>
      </c>
      <c r="K90" s="32" t="str">
        <f t="shared" si="4"/>
        <v/>
      </c>
      <c r="L90" s="31" t="str">
        <f>IF(Ansøgning!J76="","",Ansøgning!J76)</f>
        <v/>
      </c>
      <c r="M90" s="134" t="str">
        <f>IF(Afrapportering!M71="","",Afrapportering!M71)</f>
        <v/>
      </c>
      <c r="N90" s="31" t="str">
        <f>IF(Ansøgning!K76="","",Ansøgning!K76)</f>
        <v/>
      </c>
      <c r="O90" s="134">
        <f>IF(Afrapportering!O71="",,Afrapportering!O71)</f>
        <v>0</v>
      </c>
      <c r="P90" s="15" t="str">
        <f>IF(Ansøgning!L76="","",Ansøgning!L76)</f>
        <v/>
      </c>
      <c r="Q90" s="15" t="str">
        <f t="shared" si="5"/>
        <v/>
      </c>
      <c r="R90" s="15"/>
      <c r="S90" s="15" t="str">
        <f>IF(Afrapportering!S71="","",Afrapportering!S71)</f>
        <v/>
      </c>
      <c r="T90" s="31" t="str">
        <f t="shared" si="6"/>
        <v/>
      </c>
      <c r="U90" s="30" t="str">
        <f>IF(Afrapportering!U71="","",Afrapportering!U71)</f>
        <v/>
      </c>
      <c r="V90" s="52" t="str">
        <f>IF(Afrapportering!V71="","",Afrapportering!V71)</f>
        <v/>
      </c>
      <c r="W90" s="30" t="str">
        <f>IF(Afrapportering!W71="","",Afrapportering!W71)</f>
        <v/>
      </c>
      <c r="X90" s="52" t="str">
        <f>IF(Afrapportering!X71="","",Afrapportering!X71)</f>
        <v/>
      </c>
      <c r="Y90" s="30" t="str">
        <f>IF(Afrapportering!Y71="","",Afrapportering!Y71)</f>
        <v/>
      </c>
      <c r="Z90" s="52" t="str">
        <f>IFERROR(MAX(IF(OR(V90="",X90=""),"",IF(AND(AND(MONTH(F90)&gt;=7,MONTH(F90)&lt;8),AND(MONTH(H90)&gt;=7,MONTH(H90)&lt;8)),(NETWORKDAYS(F90,H90,Lister!$D$7:$D$13)-V90)*T90/NETWORKDAYS(Lister!$D$19,Lister!$E$19,Lister!$D$7:$D$13),IF(AND(AND(MONTH(F90)&gt;=7,MONTH(F90)&lt;8),MONTH(H90)&gt;7),(NETWORKDAYS(F90,Lister!$E$19,Lister!$D$7:$D$13)-V90)*T90/NETWORKDAYS(Lister!$D$19,Lister!$E$19,Lister!$D$7:$D$13),IF(MONTH(F90)&gt;7,0)))),0),"")</f>
        <v/>
      </c>
      <c r="AA90" s="30" t="str">
        <f>IF(Afrapportering!AA71="","",Afrapportering!AA71)</f>
        <v/>
      </c>
      <c r="AB90" s="52" t="str">
        <f>IFERROR(MAX(IF(OR(V90="",X90=""),"",IF(AND(AND(MONTH(F90)&gt;=8,MONTH(F90)&lt;9),AND(MONTH(H90)&gt;=8,MONTH(H90)&lt;9)),(NETWORKDAYS(F90,H90,Lister!$D$7:$D$13)-X90)*T90/NETWORKDAYS(Lister!$D$20,Lister!$E$20,Lister!$D$7:$D$13),IF(AND(MONTH(F90)=7,MONTH(H90)=8),(NETWORKDAYS(Lister!$D$20,H90,Lister!$D$7:$D$13)-X90)*T90/NETWORKDAYS(Lister!$D$20,Lister!$E$20,Lister!$D$7:$D$13),IF(AND(MONTH(F90)=7,MONTH(H90)=7),0)))),0),"")</f>
        <v/>
      </c>
      <c r="AC90" s="30" t="str">
        <f>IF(Afrapportering!AC71="","",Afrapportering!AC71)</f>
        <v/>
      </c>
      <c r="AD90" s="52" t="str">
        <f t="shared" si="7"/>
        <v/>
      </c>
      <c r="AE90" s="52" t="str">
        <f t="shared" si="8"/>
        <v/>
      </c>
      <c r="AF90" s="30" t="str">
        <f t="shared" si="9"/>
        <v/>
      </c>
      <c r="AG90" s="30" t="str">
        <f t="shared" si="10"/>
        <v/>
      </c>
      <c r="AH90" s="3" t="str">
        <f t="shared" si="11"/>
        <v/>
      </c>
    </row>
    <row r="91" spans="1:34" x14ac:dyDescent="0.25">
      <c r="A91" s="13" t="str">
        <f>+Afrapportering!A72</f>
        <v/>
      </c>
      <c r="B91" s="13" t="str">
        <f>+Afrapportering!B72</f>
        <v/>
      </c>
      <c r="C91" s="13" t="str">
        <f>+Afrapportering!C72</f>
        <v/>
      </c>
      <c r="D91" s="13" t="str">
        <f>+Afrapportering!D72</f>
        <v/>
      </c>
      <c r="E91" s="14" t="str">
        <f>+Afrapportering!E72</f>
        <v/>
      </c>
      <c r="F91" s="139" t="str">
        <f>IF(Afrapportering!F72 = "", "",Afrapportering!F72)</f>
        <v/>
      </c>
      <c r="G91" s="14" t="str">
        <f>+Afrapportering!G72</f>
        <v/>
      </c>
      <c r="H91" s="139" t="str">
        <f>IF(Afrapportering!H72 = "","",Afrapportering!H72)</f>
        <v/>
      </c>
      <c r="I91" s="140" t="str">
        <f>+Afrapportering!I72</f>
        <v/>
      </c>
      <c r="J91" s="13" t="str">
        <f>+Afrapportering!J72</f>
        <v/>
      </c>
      <c r="K91" s="32" t="str">
        <f t="shared" si="4"/>
        <v/>
      </c>
      <c r="L91" s="31" t="str">
        <f>IF(Ansøgning!J77="","",Ansøgning!J77)</f>
        <v/>
      </c>
      <c r="M91" s="134" t="str">
        <f>IF(Afrapportering!M72="","",Afrapportering!M72)</f>
        <v/>
      </c>
      <c r="N91" s="31" t="str">
        <f>IF(Ansøgning!K77="","",Ansøgning!K77)</f>
        <v/>
      </c>
      <c r="O91" s="134">
        <f>IF(Afrapportering!O72="",,Afrapportering!O72)</f>
        <v>0</v>
      </c>
      <c r="P91" s="15" t="str">
        <f>IF(Ansøgning!L77="","",Ansøgning!L77)</f>
        <v/>
      </c>
      <c r="Q91" s="15" t="str">
        <f t="shared" si="5"/>
        <v/>
      </c>
      <c r="R91" s="15"/>
      <c r="S91" s="15" t="str">
        <f>IF(Afrapportering!S72="","",Afrapportering!S72)</f>
        <v/>
      </c>
      <c r="T91" s="31" t="str">
        <f t="shared" si="6"/>
        <v/>
      </c>
      <c r="U91" s="30" t="str">
        <f>IF(Afrapportering!U72="","",Afrapportering!U72)</f>
        <v/>
      </c>
      <c r="V91" s="52" t="str">
        <f>IF(Afrapportering!V72="","",Afrapportering!V72)</f>
        <v/>
      </c>
      <c r="W91" s="30" t="str">
        <f>IF(Afrapportering!W72="","",Afrapportering!W72)</f>
        <v/>
      </c>
      <c r="X91" s="52" t="str">
        <f>IF(Afrapportering!X72="","",Afrapportering!X72)</f>
        <v/>
      </c>
      <c r="Y91" s="30" t="str">
        <f>IF(Afrapportering!Y72="","",Afrapportering!Y72)</f>
        <v/>
      </c>
      <c r="Z91" s="52" t="str">
        <f>IFERROR(MAX(IF(OR(V91="",X91=""),"",IF(AND(AND(MONTH(F91)&gt;=7,MONTH(F91)&lt;8),AND(MONTH(H91)&gt;=7,MONTH(H91)&lt;8)),(NETWORKDAYS(F91,H91,Lister!$D$7:$D$13)-V91)*T91/NETWORKDAYS(Lister!$D$19,Lister!$E$19,Lister!$D$7:$D$13),IF(AND(AND(MONTH(F91)&gt;=7,MONTH(F91)&lt;8),MONTH(H91)&gt;7),(NETWORKDAYS(F91,Lister!$E$19,Lister!$D$7:$D$13)-V91)*T91/NETWORKDAYS(Lister!$D$19,Lister!$E$19,Lister!$D$7:$D$13),IF(MONTH(F91)&gt;7,0)))),0),"")</f>
        <v/>
      </c>
      <c r="AA91" s="30" t="str">
        <f>IF(Afrapportering!AA72="","",Afrapportering!AA72)</f>
        <v/>
      </c>
      <c r="AB91" s="52" t="str">
        <f>IFERROR(MAX(IF(OR(V91="",X91=""),"",IF(AND(AND(MONTH(F91)&gt;=8,MONTH(F91)&lt;9),AND(MONTH(H91)&gt;=8,MONTH(H91)&lt;9)),(NETWORKDAYS(F91,H91,Lister!$D$7:$D$13)-X91)*T91/NETWORKDAYS(Lister!$D$20,Lister!$E$20,Lister!$D$7:$D$13),IF(AND(MONTH(F91)=7,MONTH(H91)=8),(NETWORKDAYS(Lister!$D$20,H91,Lister!$D$7:$D$13)-X91)*T91/NETWORKDAYS(Lister!$D$20,Lister!$E$20,Lister!$D$7:$D$13),IF(AND(MONTH(F91)=7,MONTH(H91)=7),0)))),0),"")</f>
        <v/>
      </c>
      <c r="AC91" s="30" t="str">
        <f>IF(Afrapportering!AC72="","",Afrapportering!AC72)</f>
        <v/>
      </c>
      <c r="AD91" s="52" t="str">
        <f t="shared" si="7"/>
        <v/>
      </c>
      <c r="AE91" s="52" t="str">
        <f t="shared" si="8"/>
        <v/>
      </c>
      <c r="AF91" s="30" t="str">
        <f t="shared" si="9"/>
        <v/>
      </c>
      <c r="AG91" s="30" t="str">
        <f t="shared" si="10"/>
        <v/>
      </c>
      <c r="AH91" s="3" t="str">
        <f t="shared" si="11"/>
        <v/>
      </c>
    </row>
    <row r="92" spans="1:34" x14ac:dyDescent="0.25">
      <c r="A92" s="13" t="str">
        <f>+Afrapportering!A73</f>
        <v/>
      </c>
      <c r="B92" s="13" t="str">
        <f>+Afrapportering!B73</f>
        <v/>
      </c>
      <c r="C92" s="13" t="str">
        <f>+Afrapportering!C73</f>
        <v/>
      </c>
      <c r="D92" s="13" t="str">
        <f>+Afrapportering!D73</f>
        <v/>
      </c>
      <c r="E92" s="14" t="str">
        <f>+Afrapportering!E73</f>
        <v/>
      </c>
      <c r="F92" s="139" t="str">
        <f>IF(Afrapportering!F73 = "", "",Afrapportering!F73)</f>
        <v/>
      </c>
      <c r="G92" s="14" t="str">
        <f>+Afrapportering!G73</f>
        <v/>
      </c>
      <c r="H92" s="139" t="str">
        <f>IF(Afrapportering!H73 = "","",Afrapportering!H73)</f>
        <v/>
      </c>
      <c r="I92" s="140" t="str">
        <f>+Afrapportering!I73</f>
        <v/>
      </c>
      <c r="J92" s="13" t="str">
        <f>+Afrapportering!J73</f>
        <v/>
      </c>
      <c r="K92" s="32" t="str">
        <f t="shared" si="4"/>
        <v/>
      </c>
      <c r="L92" s="31" t="str">
        <f>IF(Ansøgning!J78="","",Ansøgning!J78)</f>
        <v/>
      </c>
      <c r="M92" s="134" t="str">
        <f>IF(Afrapportering!M73="","",Afrapportering!M73)</f>
        <v/>
      </c>
      <c r="N92" s="31" t="str">
        <f>IF(Ansøgning!K78="","",Ansøgning!K78)</f>
        <v/>
      </c>
      <c r="O92" s="134">
        <f>IF(Afrapportering!O73="",,Afrapportering!O73)</f>
        <v>0</v>
      </c>
      <c r="P92" s="15" t="str">
        <f>IF(Ansøgning!L78="","",Ansøgning!L78)</f>
        <v/>
      </c>
      <c r="Q92" s="15" t="str">
        <f t="shared" si="5"/>
        <v/>
      </c>
      <c r="R92" s="15"/>
      <c r="S92" s="15" t="str">
        <f>IF(Afrapportering!S73="","",Afrapportering!S73)</f>
        <v/>
      </c>
      <c r="T92" s="31" t="str">
        <f t="shared" si="6"/>
        <v/>
      </c>
      <c r="U92" s="30" t="str">
        <f>IF(Afrapportering!U73="","",Afrapportering!U73)</f>
        <v/>
      </c>
      <c r="V92" s="52" t="str">
        <f>IF(Afrapportering!V73="","",Afrapportering!V73)</f>
        <v/>
      </c>
      <c r="W92" s="30" t="str">
        <f>IF(Afrapportering!W73="","",Afrapportering!W73)</f>
        <v/>
      </c>
      <c r="X92" s="52" t="str">
        <f>IF(Afrapportering!X73="","",Afrapportering!X73)</f>
        <v/>
      </c>
      <c r="Y92" s="30" t="str">
        <f>IF(Afrapportering!Y73="","",Afrapportering!Y73)</f>
        <v/>
      </c>
      <c r="Z92" s="52" t="str">
        <f>IFERROR(MAX(IF(OR(V92="",X92=""),"",IF(AND(AND(MONTH(F92)&gt;=7,MONTH(F92)&lt;8),AND(MONTH(H92)&gt;=7,MONTH(H92)&lt;8)),(NETWORKDAYS(F92,H92,Lister!$D$7:$D$13)-V92)*T92/NETWORKDAYS(Lister!$D$19,Lister!$E$19,Lister!$D$7:$D$13),IF(AND(AND(MONTH(F92)&gt;=7,MONTH(F92)&lt;8),MONTH(H92)&gt;7),(NETWORKDAYS(F92,Lister!$E$19,Lister!$D$7:$D$13)-V92)*T92/NETWORKDAYS(Lister!$D$19,Lister!$E$19,Lister!$D$7:$D$13),IF(MONTH(F92)&gt;7,0)))),0),"")</f>
        <v/>
      </c>
      <c r="AA92" s="30" t="str">
        <f>IF(Afrapportering!AA73="","",Afrapportering!AA73)</f>
        <v/>
      </c>
      <c r="AB92" s="52" t="str">
        <f>IFERROR(MAX(IF(OR(V92="",X92=""),"",IF(AND(AND(MONTH(F92)&gt;=8,MONTH(F92)&lt;9),AND(MONTH(H92)&gt;=8,MONTH(H92)&lt;9)),(NETWORKDAYS(F92,H92,Lister!$D$7:$D$13)-X92)*T92/NETWORKDAYS(Lister!$D$20,Lister!$E$20,Lister!$D$7:$D$13),IF(AND(MONTH(F92)=7,MONTH(H92)=8),(NETWORKDAYS(Lister!$D$20,H92,Lister!$D$7:$D$13)-X92)*T92/NETWORKDAYS(Lister!$D$20,Lister!$E$20,Lister!$D$7:$D$13),IF(AND(MONTH(F92)=7,MONTH(H92)=7),0)))),0),"")</f>
        <v/>
      </c>
      <c r="AC92" s="30" t="str">
        <f>IF(Afrapportering!AC73="","",Afrapportering!AC73)</f>
        <v/>
      </c>
      <c r="AD92" s="52" t="str">
        <f t="shared" si="7"/>
        <v/>
      </c>
      <c r="AE92" s="52" t="str">
        <f t="shared" si="8"/>
        <v/>
      </c>
      <c r="AF92" s="30" t="str">
        <f t="shared" si="9"/>
        <v/>
      </c>
      <c r="AG92" s="30" t="str">
        <f t="shared" si="10"/>
        <v/>
      </c>
      <c r="AH92" s="3" t="str">
        <f t="shared" si="11"/>
        <v/>
      </c>
    </row>
    <row r="93" spans="1:34" x14ac:dyDescent="0.25">
      <c r="A93" s="13" t="str">
        <f>+Afrapportering!A74</f>
        <v/>
      </c>
      <c r="B93" s="13" t="str">
        <f>+Afrapportering!B74</f>
        <v/>
      </c>
      <c r="C93" s="13" t="str">
        <f>+Afrapportering!C74</f>
        <v/>
      </c>
      <c r="D93" s="13" t="str">
        <f>+Afrapportering!D74</f>
        <v/>
      </c>
      <c r="E93" s="14" t="str">
        <f>+Afrapportering!E74</f>
        <v/>
      </c>
      <c r="F93" s="139" t="str">
        <f>IF(Afrapportering!F74 = "", "",Afrapportering!F74)</f>
        <v/>
      </c>
      <c r="G93" s="14" t="str">
        <f>+Afrapportering!G74</f>
        <v/>
      </c>
      <c r="H93" s="139" t="str">
        <f>IF(Afrapportering!H74 = "","",Afrapportering!H74)</f>
        <v/>
      </c>
      <c r="I93" s="140" t="str">
        <f>+Afrapportering!I74</f>
        <v/>
      </c>
      <c r="J93" s="13" t="str">
        <f>+Afrapportering!J74</f>
        <v/>
      </c>
      <c r="K93" s="32" t="str">
        <f t="shared" si="4"/>
        <v/>
      </c>
      <c r="L93" s="31" t="str">
        <f>IF(Ansøgning!J79="","",Ansøgning!J79)</f>
        <v/>
      </c>
      <c r="M93" s="134" t="str">
        <f>IF(Afrapportering!M74="","",Afrapportering!M74)</f>
        <v/>
      </c>
      <c r="N93" s="31" t="str">
        <f>IF(Ansøgning!K79="","",Ansøgning!K79)</f>
        <v/>
      </c>
      <c r="O93" s="134">
        <f>IF(Afrapportering!O74="",,Afrapportering!O74)</f>
        <v>0</v>
      </c>
      <c r="P93" s="15" t="str">
        <f>IF(Ansøgning!L79="","",Ansøgning!L79)</f>
        <v/>
      </c>
      <c r="Q93" s="15" t="str">
        <f t="shared" si="5"/>
        <v/>
      </c>
      <c r="R93" s="15"/>
      <c r="S93" s="15" t="str">
        <f>IF(Afrapportering!S74="","",Afrapportering!S74)</f>
        <v/>
      </c>
      <c r="T93" s="31" t="str">
        <f t="shared" si="6"/>
        <v/>
      </c>
      <c r="U93" s="30" t="str">
        <f>IF(Afrapportering!U74="","",Afrapportering!U74)</f>
        <v/>
      </c>
      <c r="V93" s="52" t="str">
        <f>IF(Afrapportering!V74="","",Afrapportering!V74)</f>
        <v/>
      </c>
      <c r="W93" s="30" t="str">
        <f>IF(Afrapportering!W74="","",Afrapportering!W74)</f>
        <v/>
      </c>
      <c r="X93" s="52" t="str">
        <f>IF(Afrapportering!X74="","",Afrapportering!X74)</f>
        <v/>
      </c>
      <c r="Y93" s="30" t="str">
        <f>IF(Afrapportering!Y74="","",Afrapportering!Y74)</f>
        <v/>
      </c>
      <c r="Z93" s="52" t="str">
        <f>IFERROR(MAX(IF(OR(V93="",X93=""),"",IF(AND(AND(MONTH(F93)&gt;=7,MONTH(F93)&lt;8),AND(MONTH(H93)&gt;=7,MONTH(H93)&lt;8)),(NETWORKDAYS(F93,H93,Lister!$D$7:$D$13)-V93)*T93/NETWORKDAYS(Lister!$D$19,Lister!$E$19,Lister!$D$7:$D$13),IF(AND(AND(MONTH(F93)&gt;=7,MONTH(F93)&lt;8),MONTH(H93)&gt;7),(NETWORKDAYS(F93,Lister!$E$19,Lister!$D$7:$D$13)-V93)*T93/NETWORKDAYS(Lister!$D$19,Lister!$E$19,Lister!$D$7:$D$13),IF(MONTH(F93)&gt;7,0)))),0),"")</f>
        <v/>
      </c>
      <c r="AA93" s="30" t="str">
        <f>IF(Afrapportering!AA74="","",Afrapportering!AA74)</f>
        <v/>
      </c>
      <c r="AB93" s="52" t="str">
        <f>IFERROR(MAX(IF(OR(V93="",X93=""),"",IF(AND(AND(MONTH(F93)&gt;=8,MONTH(F93)&lt;9),AND(MONTH(H93)&gt;=8,MONTH(H93)&lt;9)),(NETWORKDAYS(F93,H93,Lister!$D$7:$D$13)-X93)*T93/NETWORKDAYS(Lister!$D$20,Lister!$E$20,Lister!$D$7:$D$13),IF(AND(MONTH(F93)=7,MONTH(H93)=8),(NETWORKDAYS(Lister!$D$20,H93,Lister!$D$7:$D$13)-X93)*T93/NETWORKDAYS(Lister!$D$20,Lister!$E$20,Lister!$D$7:$D$13),IF(AND(MONTH(F93)=7,MONTH(H93)=7),0)))),0),"")</f>
        <v/>
      </c>
      <c r="AC93" s="30" t="str">
        <f>IF(Afrapportering!AC74="","",Afrapportering!AC74)</f>
        <v/>
      </c>
      <c r="AD93" s="52" t="str">
        <f t="shared" si="7"/>
        <v/>
      </c>
      <c r="AE93" s="52" t="str">
        <f t="shared" si="8"/>
        <v/>
      </c>
      <c r="AF93" s="30" t="str">
        <f t="shared" si="9"/>
        <v/>
      </c>
      <c r="AG93" s="30" t="str">
        <f t="shared" si="10"/>
        <v/>
      </c>
      <c r="AH93" s="3" t="str">
        <f t="shared" si="11"/>
        <v/>
      </c>
    </row>
    <row r="94" spans="1:34" x14ac:dyDescent="0.25">
      <c r="A94" s="13" t="str">
        <f>+Afrapportering!A75</f>
        <v/>
      </c>
      <c r="B94" s="13" t="str">
        <f>+Afrapportering!B75</f>
        <v/>
      </c>
      <c r="C94" s="13" t="str">
        <f>+Afrapportering!C75</f>
        <v/>
      </c>
      <c r="D94" s="13" t="str">
        <f>+Afrapportering!D75</f>
        <v/>
      </c>
      <c r="E94" s="14" t="str">
        <f>+Afrapportering!E75</f>
        <v/>
      </c>
      <c r="F94" s="139" t="str">
        <f>IF(Afrapportering!F75 = "", "",Afrapportering!F75)</f>
        <v/>
      </c>
      <c r="G94" s="14" t="str">
        <f>+Afrapportering!G75</f>
        <v/>
      </c>
      <c r="H94" s="139" t="str">
        <f>IF(Afrapportering!H75 = "","",Afrapportering!H75)</f>
        <v/>
      </c>
      <c r="I94" s="140" t="str">
        <f>+Afrapportering!I75</f>
        <v/>
      </c>
      <c r="J94" s="13" t="str">
        <f>+Afrapportering!J75</f>
        <v/>
      </c>
      <c r="K94" s="32" t="str">
        <f t="shared" si="4"/>
        <v/>
      </c>
      <c r="L94" s="31" t="str">
        <f>IF(Ansøgning!J80="","",Ansøgning!J80)</f>
        <v/>
      </c>
      <c r="M94" s="134" t="str">
        <f>IF(Afrapportering!M75="","",Afrapportering!M75)</f>
        <v/>
      </c>
      <c r="N94" s="31" t="str">
        <f>IF(Ansøgning!K80="","",Ansøgning!K80)</f>
        <v/>
      </c>
      <c r="O94" s="134">
        <f>IF(Afrapportering!O75="",,Afrapportering!O75)</f>
        <v>0</v>
      </c>
      <c r="P94" s="15" t="str">
        <f>IF(Ansøgning!L80="","",Ansøgning!L80)</f>
        <v/>
      </c>
      <c r="Q94" s="15" t="str">
        <f t="shared" si="5"/>
        <v/>
      </c>
      <c r="R94" s="15"/>
      <c r="S94" s="15" t="str">
        <f>IF(Afrapportering!S75="","",Afrapportering!S75)</f>
        <v/>
      </c>
      <c r="T94" s="31" t="str">
        <f t="shared" si="6"/>
        <v/>
      </c>
      <c r="U94" s="30" t="str">
        <f>IF(Afrapportering!U75="","",Afrapportering!U75)</f>
        <v/>
      </c>
      <c r="V94" s="52" t="str">
        <f>IF(Afrapportering!V75="","",Afrapportering!V75)</f>
        <v/>
      </c>
      <c r="W94" s="30" t="str">
        <f>IF(Afrapportering!W75="","",Afrapportering!W75)</f>
        <v/>
      </c>
      <c r="X94" s="52" t="str">
        <f>IF(Afrapportering!X75="","",Afrapportering!X75)</f>
        <v/>
      </c>
      <c r="Y94" s="30" t="str">
        <f>IF(Afrapportering!Y75="","",Afrapportering!Y75)</f>
        <v/>
      </c>
      <c r="Z94" s="52" t="str">
        <f>IFERROR(MAX(IF(OR(V94="",X94=""),"",IF(AND(AND(MONTH(F94)&gt;=7,MONTH(F94)&lt;8),AND(MONTH(H94)&gt;=7,MONTH(H94)&lt;8)),(NETWORKDAYS(F94,H94,Lister!$D$7:$D$13)-V94)*T94/NETWORKDAYS(Lister!$D$19,Lister!$E$19,Lister!$D$7:$D$13),IF(AND(AND(MONTH(F94)&gt;=7,MONTH(F94)&lt;8),MONTH(H94)&gt;7),(NETWORKDAYS(F94,Lister!$E$19,Lister!$D$7:$D$13)-V94)*T94/NETWORKDAYS(Lister!$D$19,Lister!$E$19,Lister!$D$7:$D$13),IF(MONTH(F94)&gt;7,0)))),0),"")</f>
        <v/>
      </c>
      <c r="AA94" s="30" t="str">
        <f>IF(Afrapportering!AA75="","",Afrapportering!AA75)</f>
        <v/>
      </c>
      <c r="AB94" s="52" t="str">
        <f>IFERROR(MAX(IF(OR(V94="",X94=""),"",IF(AND(AND(MONTH(F94)&gt;=8,MONTH(F94)&lt;9),AND(MONTH(H94)&gt;=8,MONTH(H94)&lt;9)),(NETWORKDAYS(F94,H94,Lister!$D$7:$D$13)-X94)*T94/NETWORKDAYS(Lister!$D$20,Lister!$E$20,Lister!$D$7:$D$13),IF(AND(MONTH(F94)=7,MONTH(H94)=8),(NETWORKDAYS(Lister!$D$20,H94,Lister!$D$7:$D$13)-X94)*T94/NETWORKDAYS(Lister!$D$20,Lister!$E$20,Lister!$D$7:$D$13),IF(AND(MONTH(F94)=7,MONTH(H94)=7),0)))),0),"")</f>
        <v/>
      </c>
      <c r="AC94" s="30" t="str">
        <f>IF(Afrapportering!AC75="","",Afrapportering!AC75)</f>
        <v/>
      </c>
      <c r="AD94" s="52" t="str">
        <f t="shared" si="7"/>
        <v/>
      </c>
      <c r="AE94" s="52" t="str">
        <f t="shared" si="8"/>
        <v/>
      </c>
      <c r="AF94" s="30" t="str">
        <f t="shared" si="9"/>
        <v/>
      </c>
      <c r="AG94" s="30" t="str">
        <f t="shared" si="10"/>
        <v/>
      </c>
      <c r="AH94" s="3" t="str">
        <f t="shared" si="11"/>
        <v/>
      </c>
    </row>
    <row r="95" spans="1:34" x14ac:dyDescent="0.25">
      <c r="A95" s="13" t="str">
        <f>+Afrapportering!A76</f>
        <v/>
      </c>
      <c r="B95" s="13" t="str">
        <f>+Afrapportering!B76</f>
        <v/>
      </c>
      <c r="C95" s="13" t="str">
        <f>+Afrapportering!C76</f>
        <v/>
      </c>
      <c r="D95" s="13" t="str">
        <f>+Afrapportering!D76</f>
        <v/>
      </c>
      <c r="E95" s="14" t="str">
        <f>+Afrapportering!E76</f>
        <v/>
      </c>
      <c r="F95" s="139" t="str">
        <f>IF(Afrapportering!F76 = "", "",Afrapportering!F76)</f>
        <v/>
      </c>
      <c r="G95" s="14" t="str">
        <f>+Afrapportering!G76</f>
        <v/>
      </c>
      <c r="H95" s="139" t="str">
        <f>IF(Afrapportering!H76 = "","",Afrapportering!H76)</f>
        <v/>
      </c>
      <c r="I95" s="140" t="str">
        <f>+Afrapportering!I76</f>
        <v/>
      </c>
      <c r="J95" s="13" t="str">
        <f>+Afrapportering!J76</f>
        <v/>
      </c>
      <c r="K95" s="32" t="str">
        <f t="shared" si="4"/>
        <v/>
      </c>
      <c r="L95" s="31" t="str">
        <f>IF(Ansøgning!J81="","",Ansøgning!J81)</f>
        <v/>
      </c>
      <c r="M95" s="134" t="str">
        <f>IF(Afrapportering!M76="","",Afrapportering!M76)</f>
        <v/>
      </c>
      <c r="N95" s="31" t="str">
        <f>IF(Ansøgning!K81="","",Ansøgning!K81)</f>
        <v/>
      </c>
      <c r="O95" s="134">
        <f>IF(Afrapportering!O76="",,Afrapportering!O76)</f>
        <v>0</v>
      </c>
      <c r="P95" s="15" t="str">
        <f>IF(Ansøgning!L81="","",Ansøgning!L81)</f>
        <v/>
      </c>
      <c r="Q95" s="15" t="str">
        <f t="shared" si="5"/>
        <v/>
      </c>
      <c r="R95" s="15"/>
      <c r="S95" s="15" t="str">
        <f>IF(Afrapportering!S76="","",Afrapportering!S76)</f>
        <v/>
      </c>
      <c r="T95" s="31" t="str">
        <f t="shared" si="6"/>
        <v/>
      </c>
      <c r="U95" s="30" t="str">
        <f>IF(Afrapportering!U76="","",Afrapportering!U76)</f>
        <v/>
      </c>
      <c r="V95" s="52" t="str">
        <f>IF(Afrapportering!V76="","",Afrapportering!V76)</f>
        <v/>
      </c>
      <c r="W95" s="30" t="str">
        <f>IF(Afrapportering!W76="","",Afrapportering!W76)</f>
        <v/>
      </c>
      <c r="X95" s="52" t="str">
        <f>IF(Afrapportering!X76="","",Afrapportering!X76)</f>
        <v/>
      </c>
      <c r="Y95" s="30" t="str">
        <f>IF(Afrapportering!Y76="","",Afrapportering!Y76)</f>
        <v/>
      </c>
      <c r="Z95" s="52" t="str">
        <f>IFERROR(MAX(IF(OR(V95="",X95=""),"",IF(AND(AND(MONTH(F95)&gt;=7,MONTH(F95)&lt;8),AND(MONTH(H95)&gt;=7,MONTH(H95)&lt;8)),(NETWORKDAYS(F95,H95,Lister!$D$7:$D$13)-V95)*T95/NETWORKDAYS(Lister!$D$19,Lister!$E$19,Lister!$D$7:$D$13),IF(AND(AND(MONTH(F95)&gt;=7,MONTH(F95)&lt;8),MONTH(H95)&gt;7),(NETWORKDAYS(F95,Lister!$E$19,Lister!$D$7:$D$13)-V95)*T95/NETWORKDAYS(Lister!$D$19,Lister!$E$19,Lister!$D$7:$D$13),IF(MONTH(F95)&gt;7,0)))),0),"")</f>
        <v/>
      </c>
      <c r="AA95" s="30" t="str">
        <f>IF(Afrapportering!AA76="","",Afrapportering!AA76)</f>
        <v/>
      </c>
      <c r="AB95" s="52" t="str">
        <f>IFERROR(MAX(IF(OR(V95="",X95=""),"",IF(AND(AND(MONTH(F95)&gt;=8,MONTH(F95)&lt;9),AND(MONTH(H95)&gt;=8,MONTH(H95)&lt;9)),(NETWORKDAYS(F95,H95,Lister!$D$7:$D$13)-X95)*T95/NETWORKDAYS(Lister!$D$20,Lister!$E$20,Lister!$D$7:$D$13),IF(AND(MONTH(F95)=7,MONTH(H95)=8),(NETWORKDAYS(Lister!$D$20,H95,Lister!$D$7:$D$13)-X95)*T95/NETWORKDAYS(Lister!$D$20,Lister!$E$20,Lister!$D$7:$D$13),IF(AND(MONTH(F95)=7,MONTH(H95)=7),0)))),0),"")</f>
        <v/>
      </c>
      <c r="AC95" s="30" t="str">
        <f>IF(Afrapportering!AC76="","",Afrapportering!AC76)</f>
        <v/>
      </c>
      <c r="AD95" s="52" t="str">
        <f t="shared" si="7"/>
        <v/>
      </c>
      <c r="AE95" s="52" t="str">
        <f t="shared" si="8"/>
        <v/>
      </c>
      <c r="AF95" s="30" t="str">
        <f t="shared" si="9"/>
        <v/>
      </c>
      <c r="AG95" s="30" t="str">
        <f t="shared" si="10"/>
        <v/>
      </c>
      <c r="AH95" s="3" t="str">
        <f t="shared" si="11"/>
        <v/>
      </c>
    </row>
    <row r="96" spans="1:34" x14ac:dyDescent="0.25">
      <c r="A96" s="13" t="str">
        <f>+Afrapportering!A77</f>
        <v/>
      </c>
      <c r="B96" s="13" t="str">
        <f>+Afrapportering!B77</f>
        <v/>
      </c>
      <c r="C96" s="13" t="str">
        <f>+Afrapportering!C77</f>
        <v/>
      </c>
      <c r="D96" s="13" t="str">
        <f>+Afrapportering!D77</f>
        <v/>
      </c>
      <c r="E96" s="14" t="str">
        <f>+Afrapportering!E77</f>
        <v/>
      </c>
      <c r="F96" s="139" t="str">
        <f>IF(Afrapportering!F77 = "", "",Afrapportering!F77)</f>
        <v/>
      </c>
      <c r="G96" s="14" t="str">
        <f>+Afrapportering!G77</f>
        <v/>
      </c>
      <c r="H96" s="139" t="str">
        <f>IF(Afrapportering!H77 = "","",Afrapportering!H77)</f>
        <v/>
      </c>
      <c r="I96" s="140" t="str">
        <f>+Afrapportering!I77</f>
        <v/>
      </c>
      <c r="J96" s="13" t="str">
        <f>+Afrapportering!J77</f>
        <v/>
      </c>
      <c r="K96" s="32" t="str">
        <f t="shared" si="4"/>
        <v/>
      </c>
      <c r="L96" s="31" t="str">
        <f>IF(Ansøgning!J82="","",Ansøgning!J82)</f>
        <v/>
      </c>
      <c r="M96" s="134" t="str">
        <f>IF(Afrapportering!M77="","",Afrapportering!M77)</f>
        <v/>
      </c>
      <c r="N96" s="31" t="str">
        <f>IF(Ansøgning!K82="","",Ansøgning!K82)</f>
        <v/>
      </c>
      <c r="O96" s="134">
        <f>IF(Afrapportering!O77="",,Afrapportering!O77)</f>
        <v>0</v>
      </c>
      <c r="P96" s="15" t="str">
        <f>IF(Ansøgning!L82="","",Ansøgning!L82)</f>
        <v/>
      </c>
      <c r="Q96" s="15" t="str">
        <f t="shared" si="5"/>
        <v/>
      </c>
      <c r="R96" s="15"/>
      <c r="S96" s="15" t="str">
        <f>IF(Afrapportering!S77="","",Afrapportering!S77)</f>
        <v/>
      </c>
      <c r="T96" s="31" t="str">
        <f t="shared" si="6"/>
        <v/>
      </c>
      <c r="U96" s="30" t="str">
        <f>IF(Afrapportering!U77="","",Afrapportering!U77)</f>
        <v/>
      </c>
      <c r="V96" s="52" t="str">
        <f>IF(Afrapportering!V77="","",Afrapportering!V77)</f>
        <v/>
      </c>
      <c r="W96" s="30" t="str">
        <f>IF(Afrapportering!W77="","",Afrapportering!W77)</f>
        <v/>
      </c>
      <c r="X96" s="52" t="str">
        <f>IF(Afrapportering!X77="","",Afrapportering!X77)</f>
        <v/>
      </c>
      <c r="Y96" s="30" t="str">
        <f>IF(Afrapportering!Y77="","",Afrapportering!Y77)</f>
        <v/>
      </c>
      <c r="Z96" s="52" t="str">
        <f>IFERROR(MAX(IF(OR(V96="",X96=""),"",IF(AND(AND(MONTH(F96)&gt;=7,MONTH(F96)&lt;8),AND(MONTH(H96)&gt;=7,MONTH(H96)&lt;8)),(NETWORKDAYS(F96,H96,Lister!$D$7:$D$13)-V96)*T96/NETWORKDAYS(Lister!$D$19,Lister!$E$19,Lister!$D$7:$D$13),IF(AND(AND(MONTH(F96)&gt;=7,MONTH(F96)&lt;8),MONTH(H96)&gt;7),(NETWORKDAYS(F96,Lister!$E$19,Lister!$D$7:$D$13)-V96)*T96/NETWORKDAYS(Lister!$D$19,Lister!$E$19,Lister!$D$7:$D$13),IF(MONTH(F96)&gt;7,0)))),0),"")</f>
        <v/>
      </c>
      <c r="AA96" s="30" t="str">
        <f>IF(Afrapportering!AA77="","",Afrapportering!AA77)</f>
        <v/>
      </c>
      <c r="AB96" s="52" t="str">
        <f>IFERROR(MAX(IF(OR(V96="",X96=""),"",IF(AND(AND(MONTH(F96)&gt;=8,MONTH(F96)&lt;9),AND(MONTH(H96)&gt;=8,MONTH(H96)&lt;9)),(NETWORKDAYS(F96,H96,Lister!$D$7:$D$13)-X96)*T96/NETWORKDAYS(Lister!$D$20,Lister!$E$20,Lister!$D$7:$D$13),IF(AND(MONTH(F96)=7,MONTH(H96)=8),(NETWORKDAYS(Lister!$D$20,H96,Lister!$D$7:$D$13)-X96)*T96/NETWORKDAYS(Lister!$D$20,Lister!$E$20,Lister!$D$7:$D$13),IF(AND(MONTH(F96)=7,MONTH(H96)=7),0)))),0),"")</f>
        <v/>
      </c>
      <c r="AC96" s="30" t="str">
        <f>IF(Afrapportering!AC77="","",Afrapportering!AC77)</f>
        <v/>
      </c>
      <c r="AD96" s="52" t="str">
        <f t="shared" si="7"/>
        <v/>
      </c>
      <c r="AE96" s="52" t="str">
        <f t="shared" si="8"/>
        <v/>
      </c>
      <c r="AF96" s="30" t="str">
        <f t="shared" si="9"/>
        <v/>
      </c>
      <c r="AG96" s="30" t="str">
        <f t="shared" si="10"/>
        <v/>
      </c>
      <c r="AH96" s="3" t="str">
        <f t="shared" si="11"/>
        <v/>
      </c>
    </row>
    <row r="97" spans="1:34" x14ac:dyDescent="0.25">
      <c r="A97" s="13" t="str">
        <f>+Afrapportering!A78</f>
        <v/>
      </c>
      <c r="B97" s="13" t="str">
        <f>+Afrapportering!B78</f>
        <v/>
      </c>
      <c r="C97" s="13" t="str">
        <f>+Afrapportering!C78</f>
        <v/>
      </c>
      <c r="D97" s="13" t="str">
        <f>+Afrapportering!D78</f>
        <v/>
      </c>
      <c r="E97" s="14" t="str">
        <f>+Afrapportering!E78</f>
        <v/>
      </c>
      <c r="F97" s="139" t="str">
        <f>IF(Afrapportering!F78 = "", "",Afrapportering!F78)</f>
        <v/>
      </c>
      <c r="G97" s="14" t="str">
        <f>+Afrapportering!G78</f>
        <v/>
      </c>
      <c r="H97" s="139" t="str">
        <f>IF(Afrapportering!H78 = "","",Afrapportering!H78)</f>
        <v/>
      </c>
      <c r="I97" s="140" t="str">
        <f>+Afrapportering!I78</f>
        <v/>
      </c>
      <c r="J97" s="13" t="str">
        <f>+Afrapportering!J78</f>
        <v/>
      </c>
      <c r="K97" s="32" t="str">
        <f t="shared" si="4"/>
        <v/>
      </c>
      <c r="L97" s="31" t="str">
        <f>IF(Ansøgning!J83="","",Ansøgning!J83)</f>
        <v/>
      </c>
      <c r="M97" s="134" t="str">
        <f>IF(Afrapportering!M78="","",Afrapportering!M78)</f>
        <v/>
      </c>
      <c r="N97" s="31" t="str">
        <f>IF(Ansøgning!K83="","",Ansøgning!K83)</f>
        <v/>
      </c>
      <c r="O97" s="134">
        <f>IF(Afrapportering!O78="",,Afrapportering!O78)</f>
        <v>0</v>
      </c>
      <c r="P97" s="15" t="str">
        <f>IF(Ansøgning!L83="","",Ansøgning!L83)</f>
        <v/>
      </c>
      <c r="Q97" s="15" t="str">
        <f t="shared" si="5"/>
        <v/>
      </c>
      <c r="R97" s="15"/>
      <c r="S97" s="15" t="str">
        <f>IF(Afrapportering!S78="","",Afrapportering!S78)</f>
        <v/>
      </c>
      <c r="T97" s="31" t="str">
        <f t="shared" si="6"/>
        <v/>
      </c>
      <c r="U97" s="30" t="str">
        <f>IF(Afrapportering!U78="","",Afrapportering!U78)</f>
        <v/>
      </c>
      <c r="V97" s="52" t="str">
        <f>IF(Afrapportering!V78="","",Afrapportering!V78)</f>
        <v/>
      </c>
      <c r="W97" s="30" t="str">
        <f>IF(Afrapportering!W78="","",Afrapportering!W78)</f>
        <v/>
      </c>
      <c r="X97" s="52" t="str">
        <f>IF(Afrapportering!X78="","",Afrapportering!X78)</f>
        <v/>
      </c>
      <c r="Y97" s="30" t="str">
        <f>IF(Afrapportering!Y78="","",Afrapportering!Y78)</f>
        <v/>
      </c>
      <c r="Z97" s="52" t="str">
        <f>IFERROR(MAX(IF(OR(V97="",X97=""),"",IF(AND(AND(MONTH(F97)&gt;=7,MONTH(F97)&lt;8),AND(MONTH(H97)&gt;=7,MONTH(H97)&lt;8)),(NETWORKDAYS(F97,H97,Lister!$D$7:$D$13)-V97)*T97/NETWORKDAYS(Lister!$D$19,Lister!$E$19,Lister!$D$7:$D$13),IF(AND(AND(MONTH(F97)&gt;=7,MONTH(F97)&lt;8),MONTH(H97)&gt;7),(NETWORKDAYS(F97,Lister!$E$19,Lister!$D$7:$D$13)-V97)*T97/NETWORKDAYS(Lister!$D$19,Lister!$E$19,Lister!$D$7:$D$13),IF(MONTH(F97)&gt;7,0)))),0),"")</f>
        <v/>
      </c>
      <c r="AA97" s="30" t="str">
        <f>IF(Afrapportering!AA78="","",Afrapportering!AA78)</f>
        <v/>
      </c>
      <c r="AB97" s="52" t="str">
        <f>IFERROR(MAX(IF(OR(V97="",X97=""),"",IF(AND(AND(MONTH(F97)&gt;=8,MONTH(F97)&lt;9),AND(MONTH(H97)&gt;=8,MONTH(H97)&lt;9)),(NETWORKDAYS(F97,H97,Lister!$D$7:$D$13)-X97)*T97/NETWORKDAYS(Lister!$D$20,Lister!$E$20,Lister!$D$7:$D$13),IF(AND(MONTH(F97)=7,MONTH(H97)=8),(NETWORKDAYS(Lister!$D$20,H97,Lister!$D$7:$D$13)-X97)*T97/NETWORKDAYS(Lister!$D$20,Lister!$E$20,Lister!$D$7:$D$13),IF(AND(MONTH(F97)=7,MONTH(H97)=7),0)))),0),"")</f>
        <v/>
      </c>
      <c r="AC97" s="30" t="str">
        <f>IF(Afrapportering!AC78="","",Afrapportering!AC78)</f>
        <v/>
      </c>
      <c r="AD97" s="52" t="str">
        <f t="shared" si="7"/>
        <v/>
      </c>
      <c r="AE97" s="52" t="str">
        <f t="shared" si="8"/>
        <v/>
      </c>
      <c r="AF97" s="30" t="str">
        <f t="shared" si="9"/>
        <v/>
      </c>
      <c r="AG97" s="30" t="str">
        <f t="shared" si="10"/>
        <v/>
      </c>
      <c r="AH97" s="3" t="str">
        <f t="shared" si="11"/>
        <v/>
      </c>
    </row>
    <row r="98" spans="1:34" x14ac:dyDescent="0.25">
      <c r="A98" s="13" t="str">
        <f>+Afrapportering!A79</f>
        <v/>
      </c>
      <c r="B98" s="13" t="str">
        <f>+Afrapportering!B79</f>
        <v/>
      </c>
      <c r="C98" s="13" t="str">
        <f>+Afrapportering!C79</f>
        <v/>
      </c>
      <c r="D98" s="13" t="str">
        <f>+Afrapportering!D79</f>
        <v/>
      </c>
      <c r="E98" s="14" t="str">
        <f>+Afrapportering!E79</f>
        <v/>
      </c>
      <c r="F98" s="139" t="str">
        <f>IF(Afrapportering!F79 = "", "",Afrapportering!F79)</f>
        <v/>
      </c>
      <c r="G98" s="14" t="str">
        <f>+Afrapportering!G79</f>
        <v/>
      </c>
      <c r="H98" s="139" t="str">
        <f>IF(Afrapportering!H79 = "","",Afrapportering!H79)</f>
        <v/>
      </c>
      <c r="I98" s="140" t="str">
        <f>+Afrapportering!I79</f>
        <v/>
      </c>
      <c r="J98" s="13" t="str">
        <f>+Afrapportering!J79</f>
        <v/>
      </c>
      <c r="K98" s="32" t="str">
        <f t="shared" si="4"/>
        <v/>
      </c>
      <c r="L98" s="31" t="str">
        <f>IF(Ansøgning!J84="","",Ansøgning!J84)</f>
        <v/>
      </c>
      <c r="M98" s="134" t="str">
        <f>IF(Afrapportering!M79="","",Afrapportering!M79)</f>
        <v/>
      </c>
      <c r="N98" s="31" t="str">
        <f>IF(Ansøgning!K84="","",Ansøgning!K84)</f>
        <v/>
      </c>
      <c r="O98" s="134">
        <f>IF(Afrapportering!O79="",,Afrapportering!O79)</f>
        <v>0</v>
      </c>
      <c r="P98" s="15" t="str">
        <f>IF(Ansøgning!L84="","",Ansøgning!L84)</f>
        <v/>
      </c>
      <c r="Q98" s="15" t="str">
        <f t="shared" si="5"/>
        <v/>
      </c>
      <c r="R98" s="15"/>
      <c r="S98" s="15" t="str">
        <f>IF(Afrapportering!S79="","",Afrapportering!S79)</f>
        <v/>
      </c>
      <c r="T98" s="31" t="str">
        <f t="shared" si="6"/>
        <v/>
      </c>
      <c r="U98" s="30" t="str">
        <f>IF(Afrapportering!U79="","",Afrapportering!U79)</f>
        <v/>
      </c>
      <c r="V98" s="52" t="str">
        <f>IF(Afrapportering!V79="","",Afrapportering!V79)</f>
        <v/>
      </c>
      <c r="W98" s="30" t="str">
        <f>IF(Afrapportering!W79="","",Afrapportering!W79)</f>
        <v/>
      </c>
      <c r="X98" s="52" t="str">
        <f>IF(Afrapportering!X79="","",Afrapportering!X79)</f>
        <v/>
      </c>
      <c r="Y98" s="30" t="str">
        <f>IF(Afrapportering!Y79="","",Afrapportering!Y79)</f>
        <v/>
      </c>
      <c r="Z98" s="52" t="str">
        <f>IFERROR(MAX(IF(OR(V98="",X98=""),"",IF(AND(AND(MONTH(F98)&gt;=7,MONTH(F98)&lt;8),AND(MONTH(H98)&gt;=7,MONTH(H98)&lt;8)),(NETWORKDAYS(F98,H98,Lister!$D$7:$D$13)-V98)*T98/NETWORKDAYS(Lister!$D$19,Lister!$E$19,Lister!$D$7:$D$13),IF(AND(AND(MONTH(F98)&gt;=7,MONTH(F98)&lt;8),MONTH(H98)&gt;7),(NETWORKDAYS(F98,Lister!$E$19,Lister!$D$7:$D$13)-V98)*T98/NETWORKDAYS(Lister!$D$19,Lister!$E$19,Lister!$D$7:$D$13),IF(MONTH(F98)&gt;7,0)))),0),"")</f>
        <v/>
      </c>
      <c r="AA98" s="30" t="str">
        <f>IF(Afrapportering!AA79="","",Afrapportering!AA79)</f>
        <v/>
      </c>
      <c r="AB98" s="52" t="str">
        <f>IFERROR(MAX(IF(OR(V98="",X98=""),"",IF(AND(AND(MONTH(F98)&gt;=8,MONTH(F98)&lt;9),AND(MONTH(H98)&gt;=8,MONTH(H98)&lt;9)),(NETWORKDAYS(F98,H98,Lister!$D$7:$D$13)-X98)*T98/NETWORKDAYS(Lister!$D$20,Lister!$E$20,Lister!$D$7:$D$13),IF(AND(MONTH(F98)=7,MONTH(H98)=8),(NETWORKDAYS(Lister!$D$20,H98,Lister!$D$7:$D$13)-X98)*T98/NETWORKDAYS(Lister!$D$20,Lister!$E$20,Lister!$D$7:$D$13),IF(AND(MONTH(F98)=7,MONTH(H98)=7),0)))),0),"")</f>
        <v/>
      </c>
      <c r="AC98" s="30" t="str">
        <f>IF(Afrapportering!AC79="","",Afrapportering!AC79)</f>
        <v/>
      </c>
      <c r="AD98" s="52" t="str">
        <f t="shared" si="7"/>
        <v/>
      </c>
      <c r="AE98" s="52" t="str">
        <f t="shared" si="8"/>
        <v/>
      </c>
      <c r="AF98" s="30" t="str">
        <f t="shared" si="9"/>
        <v/>
      </c>
      <c r="AG98" s="30" t="str">
        <f t="shared" si="10"/>
        <v/>
      </c>
      <c r="AH98" s="3" t="str">
        <f t="shared" si="11"/>
        <v/>
      </c>
    </row>
    <row r="99" spans="1:34" x14ac:dyDescent="0.25">
      <c r="A99" s="13" t="str">
        <f>+Afrapportering!A80</f>
        <v/>
      </c>
      <c r="B99" s="13" t="str">
        <f>+Afrapportering!B80</f>
        <v/>
      </c>
      <c r="C99" s="13" t="str">
        <f>+Afrapportering!C80</f>
        <v/>
      </c>
      <c r="D99" s="13" t="str">
        <f>+Afrapportering!D80</f>
        <v/>
      </c>
      <c r="E99" s="14" t="str">
        <f>+Afrapportering!E80</f>
        <v/>
      </c>
      <c r="F99" s="139" t="str">
        <f>IF(Afrapportering!F80 = "", "",Afrapportering!F80)</f>
        <v/>
      </c>
      <c r="G99" s="14" t="str">
        <f>+Afrapportering!G80</f>
        <v/>
      </c>
      <c r="H99" s="139" t="str">
        <f>IF(Afrapportering!H80 = "","",Afrapportering!H80)</f>
        <v/>
      </c>
      <c r="I99" s="140" t="str">
        <f>+Afrapportering!I80</f>
        <v/>
      </c>
      <c r="J99" s="13" t="str">
        <f>+Afrapportering!J80</f>
        <v/>
      </c>
      <c r="K99" s="32" t="str">
        <f t="shared" ref="K99:K162" si="12">IF(J99="","",IF(J99="Funktionær",0.75,IF(J99="Ikke-funktionær",0.9,IF(J99="Elev/lærling",0.9))))</f>
        <v/>
      </c>
      <c r="L99" s="31" t="str">
        <f>IF(Ansøgning!J85="","",Ansøgning!J85)</f>
        <v/>
      </c>
      <c r="M99" s="134" t="str">
        <f>IF(Afrapportering!M80="","",Afrapportering!M80)</f>
        <v/>
      </c>
      <c r="N99" s="31" t="str">
        <f>IF(Ansøgning!K85="","",Ansøgning!K85)</f>
        <v/>
      </c>
      <c r="O99" s="134">
        <f>IF(Afrapportering!O80="",,Afrapportering!O80)</f>
        <v>0</v>
      </c>
      <c r="P99" s="15" t="str">
        <f>IF(Ansøgning!L85="","",Ansøgning!L85)</f>
        <v/>
      </c>
      <c r="Q99" s="15" t="str">
        <f t="shared" ref="Q99:Q162" si="13">IFERROR(MAX(IF(M99="","",IF(ISNUMBER(R99),IF(OR(R99&gt;M99*1.1,R99&lt;M99*0.9),R99,M99),M99)-O99),0),"")</f>
        <v/>
      </c>
      <c r="R99" s="15"/>
      <c r="S99" s="15" t="str">
        <f>IF(Afrapportering!S80="","",Afrapportering!S80)</f>
        <v/>
      </c>
      <c r="T99" s="31" t="str">
        <f t="shared" ref="T99:T162" si="14">IF(B99="","",IF(Q99*K99&gt;30000*IF(S99&gt;37,37,S99)/37,30000*IF(S99&gt;37,37,S99)/37,Q99*K99))</f>
        <v/>
      </c>
      <c r="U99" s="30" t="str">
        <f>IF(Afrapportering!U80="","",Afrapportering!U80)</f>
        <v/>
      </c>
      <c r="V99" s="52" t="str">
        <f>IF(Afrapportering!V80="","",Afrapportering!V80)</f>
        <v/>
      </c>
      <c r="W99" s="30" t="str">
        <f>IF(Afrapportering!W80="","",Afrapportering!W80)</f>
        <v/>
      </c>
      <c r="X99" s="52" t="str">
        <f>IF(Afrapportering!X80="","",Afrapportering!X80)</f>
        <v/>
      </c>
      <c r="Y99" s="30" t="str">
        <f>IF(Afrapportering!Y80="","",Afrapportering!Y80)</f>
        <v/>
      </c>
      <c r="Z99" s="52" t="str">
        <f>IFERROR(MAX(IF(OR(V99="",X99=""),"",IF(AND(AND(MONTH(F99)&gt;=7,MONTH(F99)&lt;8),AND(MONTH(H99)&gt;=7,MONTH(H99)&lt;8)),(NETWORKDAYS(F99,H99,Lister!$D$7:$D$13)-V99)*T99/NETWORKDAYS(Lister!$D$19,Lister!$E$19,Lister!$D$7:$D$13),IF(AND(AND(MONTH(F99)&gt;=7,MONTH(F99)&lt;8),MONTH(H99)&gt;7),(NETWORKDAYS(F99,Lister!$E$19,Lister!$D$7:$D$13)-V99)*T99/NETWORKDAYS(Lister!$D$19,Lister!$E$19,Lister!$D$7:$D$13),IF(MONTH(F99)&gt;7,0)))),0),"")</f>
        <v/>
      </c>
      <c r="AA99" s="30" t="str">
        <f>IF(Afrapportering!AA80="","",Afrapportering!AA80)</f>
        <v/>
      </c>
      <c r="AB99" s="52" t="str">
        <f>IFERROR(MAX(IF(OR(V99="",X99=""),"",IF(AND(AND(MONTH(F99)&gt;=8,MONTH(F99)&lt;9),AND(MONTH(H99)&gt;=8,MONTH(H99)&lt;9)),(NETWORKDAYS(F99,H99,Lister!$D$7:$D$13)-X99)*T99/NETWORKDAYS(Lister!$D$20,Lister!$E$20,Lister!$D$7:$D$13),IF(AND(MONTH(F99)=7,MONTH(H99)=8),(NETWORKDAYS(Lister!$D$20,H99,Lister!$D$7:$D$13)-X99)*T99/NETWORKDAYS(Lister!$D$20,Lister!$E$20,Lister!$D$7:$D$13),IF(AND(MONTH(F99)=7,MONTH(H99)=7),0)))),0),"")</f>
        <v/>
      </c>
      <c r="AC99" s="30" t="str">
        <f>IF(Afrapportering!AC80="","",Afrapportering!AC80)</f>
        <v/>
      </c>
      <c r="AD99" s="52" t="str">
        <f t="shared" ref="AD99:AD162" si="15">IFERROR(Z99+AB99,"")</f>
        <v/>
      </c>
      <c r="AE99" s="52" t="str">
        <f t="shared" ref="AE99:AE162" si="16">IFERROR(21/31*T99,"")</f>
        <v/>
      </c>
      <c r="AF99" s="30" t="str">
        <f t="shared" ref="AF99:AF162" si="17">IFERROR(MAX(IF(AND(ISNUMBER(Z99),ISNUMBER(AB99)),IF(AD99-AE99&gt;T99,T99,AD99-AE99),""),0),"")</f>
        <v/>
      </c>
      <c r="AG99" s="30" t="str">
        <f t="shared" ref="AG99:AG162" si="18">IF(AF99="","",AF99-AC99)</f>
        <v/>
      </c>
      <c r="AH99" s="3" t="str">
        <f t="shared" ref="AH99:AH162" si="19">IF(AF99="","",AF99-AC99)</f>
        <v/>
      </c>
    </row>
    <row r="100" spans="1:34" x14ac:dyDescent="0.25">
      <c r="A100" s="13" t="str">
        <f>+Afrapportering!A81</f>
        <v/>
      </c>
      <c r="B100" s="13" t="str">
        <f>+Afrapportering!B81</f>
        <v/>
      </c>
      <c r="C100" s="13" t="str">
        <f>+Afrapportering!C81</f>
        <v/>
      </c>
      <c r="D100" s="13" t="str">
        <f>+Afrapportering!D81</f>
        <v/>
      </c>
      <c r="E100" s="14" t="str">
        <f>+Afrapportering!E81</f>
        <v/>
      </c>
      <c r="F100" s="139" t="str">
        <f>IF(Afrapportering!F81 = "", "",Afrapportering!F81)</f>
        <v/>
      </c>
      <c r="G100" s="14" t="str">
        <f>+Afrapportering!G81</f>
        <v/>
      </c>
      <c r="H100" s="139" t="str">
        <f>IF(Afrapportering!H81 = "","",Afrapportering!H81)</f>
        <v/>
      </c>
      <c r="I100" s="140" t="str">
        <f>+Afrapportering!I81</f>
        <v/>
      </c>
      <c r="J100" s="13" t="str">
        <f>+Afrapportering!J81</f>
        <v/>
      </c>
      <c r="K100" s="32" t="str">
        <f t="shared" si="12"/>
        <v/>
      </c>
      <c r="L100" s="31" t="str">
        <f>IF(Ansøgning!J86="","",Ansøgning!J86)</f>
        <v/>
      </c>
      <c r="M100" s="134" t="str">
        <f>IF(Afrapportering!M81="","",Afrapportering!M81)</f>
        <v/>
      </c>
      <c r="N100" s="31" t="str">
        <f>IF(Ansøgning!K86="","",Ansøgning!K86)</f>
        <v/>
      </c>
      <c r="O100" s="134">
        <f>IF(Afrapportering!O81="",,Afrapportering!O81)</f>
        <v>0</v>
      </c>
      <c r="P100" s="15" t="str">
        <f>IF(Ansøgning!L86="","",Ansøgning!L86)</f>
        <v/>
      </c>
      <c r="Q100" s="15" t="str">
        <f t="shared" si="13"/>
        <v/>
      </c>
      <c r="R100" s="15"/>
      <c r="S100" s="15" t="str">
        <f>IF(Afrapportering!S81="","",Afrapportering!S81)</f>
        <v/>
      </c>
      <c r="T100" s="31" t="str">
        <f t="shared" si="14"/>
        <v/>
      </c>
      <c r="U100" s="30" t="str">
        <f>IF(Afrapportering!U81="","",Afrapportering!U81)</f>
        <v/>
      </c>
      <c r="V100" s="52" t="str">
        <f>IF(Afrapportering!V81="","",Afrapportering!V81)</f>
        <v/>
      </c>
      <c r="W100" s="30" t="str">
        <f>IF(Afrapportering!W81="","",Afrapportering!W81)</f>
        <v/>
      </c>
      <c r="X100" s="52" t="str">
        <f>IF(Afrapportering!X81="","",Afrapportering!X81)</f>
        <v/>
      </c>
      <c r="Y100" s="30" t="str">
        <f>IF(Afrapportering!Y81="","",Afrapportering!Y81)</f>
        <v/>
      </c>
      <c r="Z100" s="52" t="str">
        <f>IFERROR(MAX(IF(OR(V100="",X100=""),"",IF(AND(AND(MONTH(F100)&gt;=7,MONTH(F100)&lt;8),AND(MONTH(H100)&gt;=7,MONTH(H100)&lt;8)),(NETWORKDAYS(F100,H100,Lister!$D$7:$D$13)-V100)*T100/NETWORKDAYS(Lister!$D$19,Lister!$E$19,Lister!$D$7:$D$13),IF(AND(AND(MONTH(F100)&gt;=7,MONTH(F100)&lt;8),MONTH(H100)&gt;7),(NETWORKDAYS(F100,Lister!$E$19,Lister!$D$7:$D$13)-V100)*T100/NETWORKDAYS(Lister!$D$19,Lister!$E$19,Lister!$D$7:$D$13),IF(MONTH(F100)&gt;7,0)))),0),"")</f>
        <v/>
      </c>
      <c r="AA100" s="30" t="str">
        <f>IF(Afrapportering!AA81="","",Afrapportering!AA81)</f>
        <v/>
      </c>
      <c r="AB100" s="52" t="str">
        <f>IFERROR(MAX(IF(OR(V100="",X100=""),"",IF(AND(AND(MONTH(F100)&gt;=8,MONTH(F100)&lt;9),AND(MONTH(H100)&gt;=8,MONTH(H100)&lt;9)),(NETWORKDAYS(F100,H100,Lister!$D$7:$D$13)-X100)*T100/NETWORKDAYS(Lister!$D$20,Lister!$E$20,Lister!$D$7:$D$13),IF(AND(MONTH(F100)=7,MONTH(H100)=8),(NETWORKDAYS(Lister!$D$20,H100,Lister!$D$7:$D$13)-X100)*T100/NETWORKDAYS(Lister!$D$20,Lister!$E$20,Lister!$D$7:$D$13),IF(AND(MONTH(F100)=7,MONTH(H100)=7),0)))),0),"")</f>
        <v/>
      </c>
      <c r="AC100" s="30" t="str">
        <f>IF(Afrapportering!AC81="","",Afrapportering!AC81)</f>
        <v/>
      </c>
      <c r="AD100" s="52" t="str">
        <f t="shared" si="15"/>
        <v/>
      </c>
      <c r="AE100" s="52" t="str">
        <f t="shared" si="16"/>
        <v/>
      </c>
      <c r="AF100" s="30" t="str">
        <f t="shared" si="17"/>
        <v/>
      </c>
      <c r="AG100" s="30" t="str">
        <f t="shared" si="18"/>
        <v/>
      </c>
      <c r="AH100" s="3" t="str">
        <f t="shared" si="19"/>
        <v/>
      </c>
    </row>
    <row r="101" spans="1:34" x14ac:dyDescent="0.25">
      <c r="A101" s="13" t="str">
        <f>+Afrapportering!A82</f>
        <v/>
      </c>
      <c r="B101" s="13" t="str">
        <f>+Afrapportering!B82</f>
        <v/>
      </c>
      <c r="C101" s="13" t="str">
        <f>+Afrapportering!C82</f>
        <v/>
      </c>
      <c r="D101" s="13" t="str">
        <f>+Afrapportering!D82</f>
        <v/>
      </c>
      <c r="E101" s="14" t="str">
        <f>+Afrapportering!E82</f>
        <v/>
      </c>
      <c r="F101" s="139" t="str">
        <f>IF(Afrapportering!F82 = "", "",Afrapportering!F82)</f>
        <v/>
      </c>
      <c r="G101" s="14" t="str">
        <f>+Afrapportering!G82</f>
        <v/>
      </c>
      <c r="H101" s="139" t="str">
        <f>IF(Afrapportering!H82 = "","",Afrapportering!H82)</f>
        <v/>
      </c>
      <c r="I101" s="140" t="str">
        <f>+Afrapportering!I82</f>
        <v/>
      </c>
      <c r="J101" s="13" t="str">
        <f>+Afrapportering!J82</f>
        <v/>
      </c>
      <c r="K101" s="32" t="str">
        <f t="shared" si="12"/>
        <v/>
      </c>
      <c r="L101" s="31" t="str">
        <f>IF(Ansøgning!J87="","",Ansøgning!J87)</f>
        <v/>
      </c>
      <c r="M101" s="134" t="str">
        <f>IF(Afrapportering!M82="","",Afrapportering!M82)</f>
        <v/>
      </c>
      <c r="N101" s="31" t="str">
        <f>IF(Ansøgning!K87="","",Ansøgning!K87)</f>
        <v/>
      </c>
      <c r="O101" s="134">
        <f>IF(Afrapportering!O82="",,Afrapportering!O82)</f>
        <v>0</v>
      </c>
      <c r="P101" s="15" t="str">
        <f>IF(Ansøgning!L87="","",Ansøgning!L87)</f>
        <v/>
      </c>
      <c r="Q101" s="15" t="str">
        <f t="shared" si="13"/>
        <v/>
      </c>
      <c r="R101" s="15"/>
      <c r="S101" s="15" t="str">
        <f>IF(Afrapportering!S82="","",Afrapportering!S82)</f>
        <v/>
      </c>
      <c r="T101" s="31" t="str">
        <f t="shared" si="14"/>
        <v/>
      </c>
      <c r="U101" s="30" t="str">
        <f>IF(Afrapportering!U82="","",Afrapportering!U82)</f>
        <v/>
      </c>
      <c r="V101" s="52" t="str">
        <f>IF(Afrapportering!V82="","",Afrapportering!V82)</f>
        <v/>
      </c>
      <c r="W101" s="30" t="str">
        <f>IF(Afrapportering!W82="","",Afrapportering!W82)</f>
        <v/>
      </c>
      <c r="X101" s="52" t="str">
        <f>IF(Afrapportering!X82="","",Afrapportering!X82)</f>
        <v/>
      </c>
      <c r="Y101" s="30" t="str">
        <f>IF(Afrapportering!Y82="","",Afrapportering!Y82)</f>
        <v/>
      </c>
      <c r="Z101" s="52" t="str">
        <f>IFERROR(MAX(IF(OR(V101="",X101=""),"",IF(AND(AND(MONTH(F101)&gt;=7,MONTH(F101)&lt;8),AND(MONTH(H101)&gt;=7,MONTH(H101)&lt;8)),(NETWORKDAYS(F101,H101,Lister!$D$7:$D$13)-V101)*T101/NETWORKDAYS(Lister!$D$19,Lister!$E$19,Lister!$D$7:$D$13),IF(AND(AND(MONTH(F101)&gt;=7,MONTH(F101)&lt;8),MONTH(H101)&gt;7),(NETWORKDAYS(F101,Lister!$E$19,Lister!$D$7:$D$13)-V101)*T101/NETWORKDAYS(Lister!$D$19,Lister!$E$19,Lister!$D$7:$D$13),IF(MONTH(F101)&gt;7,0)))),0),"")</f>
        <v/>
      </c>
      <c r="AA101" s="30" t="str">
        <f>IF(Afrapportering!AA82="","",Afrapportering!AA82)</f>
        <v/>
      </c>
      <c r="AB101" s="52" t="str">
        <f>IFERROR(MAX(IF(OR(V101="",X101=""),"",IF(AND(AND(MONTH(F101)&gt;=8,MONTH(F101)&lt;9),AND(MONTH(H101)&gt;=8,MONTH(H101)&lt;9)),(NETWORKDAYS(F101,H101,Lister!$D$7:$D$13)-X101)*T101/NETWORKDAYS(Lister!$D$20,Lister!$E$20,Lister!$D$7:$D$13),IF(AND(MONTH(F101)=7,MONTH(H101)=8),(NETWORKDAYS(Lister!$D$20,H101,Lister!$D$7:$D$13)-X101)*T101/NETWORKDAYS(Lister!$D$20,Lister!$E$20,Lister!$D$7:$D$13),IF(AND(MONTH(F101)=7,MONTH(H101)=7),0)))),0),"")</f>
        <v/>
      </c>
      <c r="AC101" s="30" t="str">
        <f>IF(Afrapportering!AC82="","",Afrapportering!AC82)</f>
        <v/>
      </c>
      <c r="AD101" s="52" t="str">
        <f t="shared" si="15"/>
        <v/>
      </c>
      <c r="AE101" s="52" t="str">
        <f t="shared" si="16"/>
        <v/>
      </c>
      <c r="AF101" s="30" t="str">
        <f t="shared" si="17"/>
        <v/>
      </c>
      <c r="AG101" s="30" t="str">
        <f t="shared" si="18"/>
        <v/>
      </c>
      <c r="AH101" s="3" t="str">
        <f t="shared" si="19"/>
        <v/>
      </c>
    </row>
    <row r="102" spans="1:34" x14ac:dyDescent="0.25">
      <c r="A102" s="13" t="str">
        <f>+Afrapportering!A83</f>
        <v/>
      </c>
      <c r="B102" s="13" t="str">
        <f>+Afrapportering!B83</f>
        <v/>
      </c>
      <c r="C102" s="13" t="str">
        <f>+Afrapportering!C83</f>
        <v/>
      </c>
      <c r="D102" s="13" t="str">
        <f>+Afrapportering!D83</f>
        <v/>
      </c>
      <c r="E102" s="14" t="str">
        <f>+Afrapportering!E83</f>
        <v/>
      </c>
      <c r="F102" s="139" t="str">
        <f>IF(Afrapportering!F83 = "", "",Afrapportering!F83)</f>
        <v/>
      </c>
      <c r="G102" s="14" t="str">
        <f>+Afrapportering!G83</f>
        <v/>
      </c>
      <c r="H102" s="139" t="str">
        <f>IF(Afrapportering!H83 = "","",Afrapportering!H83)</f>
        <v/>
      </c>
      <c r="I102" s="140" t="str">
        <f>+Afrapportering!I83</f>
        <v/>
      </c>
      <c r="J102" s="13" t="str">
        <f>+Afrapportering!J83</f>
        <v/>
      </c>
      <c r="K102" s="32" t="str">
        <f t="shared" si="12"/>
        <v/>
      </c>
      <c r="L102" s="31" t="str">
        <f>IF(Ansøgning!J88="","",Ansøgning!J88)</f>
        <v/>
      </c>
      <c r="M102" s="134" t="str">
        <f>IF(Afrapportering!M83="","",Afrapportering!M83)</f>
        <v/>
      </c>
      <c r="N102" s="31" t="str">
        <f>IF(Ansøgning!K88="","",Ansøgning!K88)</f>
        <v/>
      </c>
      <c r="O102" s="134">
        <f>IF(Afrapportering!O83="",,Afrapportering!O83)</f>
        <v>0</v>
      </c>
      <c r="P102" s="15" t="str">
        <f>IF(Ansøgning!L88="","",Ansøgning!L88)</f>
        <v/>
      </c>
      <c r="Q102" s="15" t="str">
        <f t="shared" si="13"/>
        <v/>
      </c>
      <c r="R102" s="15"/>
      <c r="S102" s="15" t="str">
        <f>IF(Afrapportering!S83="","",Afrapportering!S83)</f>
        <v/>
      </c>
      <c r="T102" s="31" t="str">
        <f t="shared" si="14"/>
        <v/>
      </c>
      <c r="U102" s="30" t="str">
        <f>IF(Afrapportering!U83="","",Afrapportering!U83)</f>
        <v/>
      </c>
      <c r="V102" s="52" t="str">
        <f>IF(Afrapportering!V83="","",Afrapportering!V83)</f>
        <v/>
      </c>
      <c r="W102" s="30" t="str">
        <f>IF(Afrapportering!W83="","",Afrapportering!W83)</f>
        <v/>
      </c>
      <c r="X102" s="52" t="str">
        <f>IF(Afrapportering!X83="","",Afrapportering!X83)</f>
        <v/>
      </c>
      <c r="Y102" s="30" t="str">
        <f>IF(Afrapportering!Y83="","",Afrapportering!Y83)</f>
        <v/>
      </c>
      <c r="Z102" s="52" t="str">
        <f>IFERROR(MAX(IF(OR(V102="",X102=""),"",IF(AND(AND(MONTH(F102)&gt;=7,MONTH(F102)&lt;8),AND(MONTH(H102)&gt;=7,MONTH(H102)&lt;8)),(NETWORKDAYS(F102,H102,Lister!$D$7:$D$13)-V102)*T102/NETWORKDAYS(Lister!$D$19,Lister!$E$19,Lister!$D$7:$D$13),IF(AND(AND(MONTH(F102)&gt;=7,MONTH(F102)&lt;8),MONTH(H102)&gt;7),(NETWORKDAYS(F102,Lister!$E$19,Lister!$D$7:$D$13)-V102)*T102/NETWORKDAYS(Lister!$D$19,Lister!$E$19,Lister!$D$7:$D$13),IF(MONTH(F102)&gt;7,0)))),0),"")</f>
        <v/>
      </c>
      <c r="AA102" s="30" t="str">
        <f>IF(Afrapportering!AA83="","",Afrapportering!AA83)</f>
        <v/>
      </c>
      <c r="AB102" s="52" t="str">
        <f>IFERROR(MAX(IF(OR(V102="",X102=""),"",IF(AND(AND(MONTH(F102)&gt;=8,MONTH(F102)&lt;9),AND(MONTH(H102)&gt;=8,MONTH(H102)&lt;9)),(NETWORKDAYS(F102,H102,Lister!$D$7:$D$13)-X102)*T102/NETWORKDAYS(Lister!$D$20,Lister!$E$20,Lister!$D$7:$D$13),IF(AND(MONTH(F102)=7,MONTH(H102)=8),(NETWORKDAYS(Lister!$D$20,H102,Lister!$D$7:$D$13)-X102)*T102/NETWORKDAYS(Lister!$D$20,Lister!$E$20,Lister!$D$7:$D$13),IF(AND(MONTH(F102)=7,MONTH(H102)=7),0)))),0),"")</f>
        <v/>
      </c>
      <c r="AC102" s="30" t="str">
        <f>IF(Afrapportering!AC83="","",Afrapportering!AC83)</f>
        <v/>
      </c>
      <c r="AD102" s="52" t="str">
        <f t="shared" si="15"/>
        <v/>
      </c>
      <c r="AE102" s="52" t="str">
        <f t="shared" si="16"/>
        <v/>
      </c>
      <c r="AF102" s="30" t="str">
        <f t="shared" si="17"/>
        <v/>
      </c>
      <c r="AG102" s="30" t="str">
        <f t="shared" si="18"/>
        <v/>
      </c>
      <c r="AH102" s="3" t="str">
        <f t="shared" si="19"/>
        <v/>
      </c>
    </row>
    <row r="103" spans="1:34" x14ac:dyDescent="0.25">
      <c r="A103" s="13" t="str">
        <f>+Afrapportering!A84</f>
        <v/>
      </c>
      <c r="B103" s="13" t="str">
        <f>+Afrapportering!B84</f>
        <v/>
      </c>
      <c r="C103" s="13" t="str">
        <f>+Afrapportering!C84</f>
        <v/>
      </c>
      <c r="D103" s="13" t="str">
        <f>+Afrapportering!D84</f>
        <v/>
      </c>
      <c r="E103" s="14" t="str">
        <f>+Afrapportering!E84</f>
        <v/>
      </c>
      <c r="F103" s="139" t="str">
        <f>IF(Afrapportering!F84 = "", "",Afrapportering!F84)</f>
        <v/>
      </c>
      <c r="G103" s="14" t="str">
        <f>+Afrapportering!G84</f>
        <v/>
      </c>
      <c r="H103" s="139" t="str">
        <f>IF(Afrapportering!H84 = "","",Afrapportering!H84)</f>
        <v/>
      </c>
      <c r="I103" s="140" t="str">
        <f>+Afrapportering!I84</f>
        <v/>
      </c>
      <c r="J103" s="13" t="str">
        <f>+Afrapportering!J84</f>
        <v/>
      </c>
      <c r="K103" s="32" t="str">
        <f t="shared" si="12"/>
        <v/>
      </c>
      <c r="L103" s="31" t="str">
        <f>IF(Ansøgning!J89="","",Ansøgning!J89)</f>
        <v/>
      </c>
      <c r="M103" s="134" t="str">
        <f>IF(Afrapportering!M84="","",Afrapportering!M84)</f>
        <v/>
      </c>
      <c r="N103" s="31" t="str">
        <f>IF(Ansøgning!K89="","",Ansøgning!K89)</f>
        <v/>
      </c>
      <c r="O103" s="134">
        <f>IF(Afrapportering!O84="",,Afrapportering!O84)</f>
        <v>0</v>
      </c>
      <c r="P103" s="15" t="str">
        <f>IF(Ansøgning!L89="","",Ansøgning!L89)</f>
        <v/>
      </c>
      <c r="Q103" s="15" t="str">
        <f t="shared" si="13"/>
        <v/>
      </c>
      <c r="R103" s="15"/>
      <c r="S103" s="15" t="str">
        <f>IF(Afrapportering!S84="","",Afrapportering!S84)</f>
        <v/>
      </c>
      <c r="T103" s="31" t="str">
        <f t="shared" si="14"/>
        <v/>
      </c>
      <c r="U103" s="30" t="str">
        <f>IF(Afrapportering!U84="","",Afrapportering!U84)</f>
        <v/>
      </c>
      <c r="V103" s="52" t="str">
        <f>IF(Afrapportering!V84="","",Afrapportering!V84)</f>
        <v/>
      </c>
      <c r="W103" s="30" t="str">
        <f>IF(Afrapportering!W84="","",Afrapportering!W84)</f>
        <v/>
      </c>
      <c r="X103" s="52" t="str">
        <f>IF(Afrapportering!X84="","",Afrapportering!X84)</f>
        <v/>
      </c>
      <c r="Y103" s="30" t="str">
        <f>IF(Afrapportering!Y84="","",Afrapportering!Y84)</f>
        <v/>
      </c>
      <c r="Z103" s="52" t="str">
        <f>IFERROR(MAX(IF(OR(V103="",X103=""),"",IF(AND(AND(MONTH(F103)&gt;=7,MONTH(F103)&lt;8),AND(MONTH(H103)&gt;=7,MONTH(H103)&lt;8)),(NETWORKDAYS(F103,H103,Lister!$D$7:$D$13)-V103)*T103/NETWORKDAYS(Lister!$D$19,Lister!$E$19,Lister!$D$7:$D$13),IF(AND(AND(MONTH(F103)&gt;=7,MONTH(F103)&lt;8),MONTH(H103)&gt;7),(NETWORKDAYS(F103,Lister!$E$19,Lister!$D$7:$D$13)-V103)*T103/NETWORKDAYS(Lister!$D$19,Lister!$E$19,Lister!$D$7:$D$13),IF(MONTH(F103)&gt;7,0)))),0),"")</f>
        <v/>
      </c>
      <c r="AA103" s="30" t="str">
        <f>IF(Afrapportering!AA84="","",Afrapportering!AA84)</f>
        <v/>
      </c>
      <c r="AB103" s="52" t="str">
        <f>IFERROR(MAX(IF(OR(V103="",X103=""),"",IF(AND(AND(MONTH(F103)&gt;=8,MONTH(F103)&lt;9),AND(MONTH(H103)&gt;=8,MONTH(H103)&lt;9)),(NETWORKDAYS(F103,H103,Lister!$D$7:$D$13)-X103)*T103/NETWORKDAYS(Lister!$D$20,Lister!$E$20,Lister!$D$7:$D$13),IF(AND(MONTH(F103)=7,MONTH(H103)=8),(NETWORKDAYS(Lister!$D$20,H103,Lister!$D$7:$D$13)-X103)*T103/NETWORKDAYS(Lister!$D$20,Lister!$E$20,Lister!$D$7:$D$13),IF(AND(MONTH(F103)=7,MONTH(H103)=7),0)))),0),"")</f>
        <v/>
      </c>
      <c r="AC103" s="30" t="str">
        <f>IF(Afrapportering!AC84="","",Afrapportering!AC84)</f>
        <v/>
      </c>
      <c r="AD103" s="52" t="str">
        <f t="shared" si="15"/>
        <v/>
      </c>
      <c r="AE103" s="52" t="str">
        <f t="shared" si="16"/>
        <v/>
      </c>
      <c r="AF103" s="30" t="str">
        <f t="shared" si="17"/>
        <v/>
      </c>
      <c r="AG103" s="30" t="str">
        <f t="shared" si="18"/>
        <v/>
      </c>
      <c r="AH103" s="3" t="str">
        <f t="shared" si="19"/>
        <v/>
      </c>
    </row>
    <row r="104" spans="1:34" x14ac:dyDescent="0.25">
      <c r="A104" s="13" t="str">
        <f>+Afrapportering!A85</f>
        <v/>
      </c>
      <c r="B104" s="13" t="str">
        <f>+Afrapportering!B85</f>
        <v/>
      </c>
      <c r="C104" s="13" t="str">
        <f>+Afrapportering!C85</f>
        <v/>
      </c>
      <c r="D104" s="13" t="str">
        <f>+Afrapportering!D85</f>
        <v/>
      </c>
      <c r="E104" s="14" t="str">
        <f>+Afrapportering!E85</f>
        <v/>
      </c>
      <c r="F104" s="139" t="str">
        <f>IF(Afrapportering!F85 = "", "",Afrapportering!F85)</f>
        <v/>
      </c>
      <c r="G104" s="14" t="str">
        <f>+Afrapportering!G85</f>
        <v/>
      </c>
      <c r="H104" s="139" t="str">
        <f>IF(Afrapportering!H85 = "","",Afrapportering!H85)</f>
        <v/>
      </c>
      <c r="I104" s="140" t="str">
        <f>+Afrapportering!I85</f>
        <v/>
      </c>
      <c r="J104" s="13" t="str">
        <f>+Afrapportering!J85</f>
        <v/>
      </c>
      <c r="K104" s="32" t="str">
        <f t="shared" si="12"/>
        <v/>
      </c>
      <c r="L104" s="31" t="str">
        <f>IF(Ansøgning!J90="","",Ansøgning!J90)</f>
        <v/>
      </c>
      <c r="M104" s="134" t="str">
        <f>IF(Afrapportering!M85="","",Afrapportering!M85)</f>
        <v/>
      </c>
      <c r="N104" s="31" t="str">
        <f>IF(Ansøgning!K90="","",Ansøgning!K90)</f>
        <v/>
      </c>
      <c r="O104" s="134">
        <f>IF(Afrapportering!O85="",,Afrapportering!O85)</f>
        <v>0</v>
      </c>
      <c r="P104" s="15" t="str">
        <f>IF(Ansøgning!L90="","",Ansøgning!L90)</f>
        <v/>
      </c>
      <c r="Q104" s="15" t="str">
        <f t="shared" si="13"/>
        <v/>
      </c>
      <c r="R104" s="15"/>
      <c r="S104" s="15" t="str">
        <f>IF(Afrapportering!S85="","",Afrapportering!S85)</f>
        <v/>
      </c>
      <c r="T104" s="31" t="str">
        <f t="shared" si="14"/>
        <v/>
      </c>
      <c r="U104" s="30" t="str">
        <f>IF(Afrapportering!U85="","",Afrapportering!U85)</f>
        <v/>
      </c>
      <c r="V104" s="52" t="str">
        <f>IF(Afrapportering!V85="","",Afrapportering!V85)</f>
        <v/>
      </c>
      <c r="W104" s="30" t="str">
        <f>IF(Afrapportering!W85="","",Afrapportering!W85)</f>
        <v/>
      </c>
      <c r="X104" s="52" t="str">
        <f>IF(Afrapportering!X85="","",Afrapportering!X85)</f>
        <v/>
      </c>
      <c r="Y104" s="30" t="str">
        <f>IF(Afrapportering!Y85="","",Afrapportering!Y85)</f>
        <v/>
      </c>
      <c r="Z104" s="52" t="str">
        <f>IFERROR(MAX(IF(OR(V104="",X104=""),"",IF(AND(AND(MONTH(F104)&gt;=7,MONTH(F104)&lt;8),AND(MONTH(H104)&gt;=7,MONTH(H104)&lt;8)),(NETWORKDAYS(F104,H104,Lister!$D$7:$D$13)-V104)*T104/NETWORKDAYS(Lister!$D$19,Lister!$E$19,Lister!$D$7:$D$13),IF(AND(AND(MONTH(F104)&gt;=7,MONTH(F104)&lt;8),MONTH(H104)&gt;7),(NETWORKDAYS(F104,Lister!$E$19,Lister!$D$7:$D$13)-V104)*T104/NETWORKDAYS(Lister!$D$19,Lister!$E$19,Lister!$D$7:$D$13),IF(MONTH(F104)&gt;7,0)))),0),"")</f>
        <v/>
      </c>
      <c r="AA104" s="30" t="str">
        <f>IF(Afrapportering!AA85="","",Afrapportering!AA85)</f>
        <v/>
      </c>
      <c r="AB104" s="52" t="str">
        <f>IFERROR(MAX(IF(OR(V104="",X104=""),"",IF(AND(AND(MONTH(F104)&gt;=8,MONTH(F104)&lt;9),AND(MONTH(H104)&gt;=8,MONTH(H104)&lt;9)),(NETWORKDAYS(F104,H104,Lister!$D$7:$D$13)-X104)*T104/NETWORKDAYS(Lister!$D$20,Lister!$E$20,Lister!$D$7:$D$13),IF(AND(MONTH(F104)=7,MONTH(H104)=8),(NETWORKDAYS(Lister!$D$20,H104,Lister!$D$7:$D$13)-X104)*T104/NETWORKDAYS(Lister!$D$20,Lister!$E$20,Lister!$D$7:$D$13),IF(AND(MONTH(F104)=7,MONTH(H104)=7),0)))),0),"")</f>
        <v/>
      </c>
      <c r="AC104" s="30" t="str">
        <f>IF(Afrapportering!AC85="","",Afrapportering!AC85)</f>
        <v/>
      </c>
      <c r="AD104" s="52" t="str">
        <f t="shared" si="15"/>
        <v/>
      </c>
      <c r="AE104" s="52" t="str">
        <f t="shared" si="16"/>
        <v/>
      </c>
      <c r="AF104" s="30" t="str">
        <f t="shared" si="17"/>
        <v/>
      </c>
      <c r="AG104" s="30" t="str">
        <f t="shared" si="18"/>
        <v/>
      </c>
      <c r="AH104" s="3" t="str">
        <f t="shared" si="19"/>
        <v/>
      </c>
    </row>
    <row r="105" spans="1:34" x14ac:dyDescent="0.25">
      <c r="A105" s="13" t="str">
        <f>+Afrapportering!A86</f>
        <v/>
      </c>
      <c r="B105" s="13" t="str">
        <f>+Afrapportering!B86</f>
        <v/>
      </c>
      <c r="C105" s="13" t="str">
        <f>+Afrapportering!C86</f>
        <v/>
      </c>
      <c r="D105" s="13" t="str">
        <f>+Afrapportering!D86</f>
        <v/>
      </c>
      <c r="E105" s="14" t="str">
        <f>+Afrapportering!E86</f>
        <v/>
      </c>
      <c r="F105" s="139" t="str">
        <f>IF(Afrapportering!F86 = "", "",Afrapportering!F86)</f>
        <v/>
      </c>
      <c r="G105" s="14" t="str">
        <f>+Afrapportering!G86</f>
        <v/>
      </c>
      <c r="H105" s="139" t="str">
        <f>IF(Afrapportering!H86 = "","",Afrapportering!H86)</f>
        <v/>
      </c>
      <c r="I105" s="140" t="str">
        <f>+Afrapportering!I86</f>
        <v/>
      </c>
      <c r="J105" s="13" t="str">
        <f>+Afrapportering!J86</f>
        <v/>
      </c>
      <c r="K105" s="32" t="str">
        <f t="shared" si="12"/>
        <v/>
      </c>
      <c r="L105" s="31" t="str">
        <f>IF(Ansøgning!J91="","",Ansøgning!J91)</f>
        <v/>
      </c>
      <c r="M105" s="134" t="str">
        <f>IF(Afrapportering!M86="","",Afrapportering!M86)</f>
        <v/>
      </c>
      <c r="N105" s="31" t="str">
        <f>IF(Ansøgning!K91="","",Ansøgning!K91)</f>
        <v/>
      </c>
      <c r="O105" s="134">
        <f>IF(Afrapportering!O86="",,Afrapportering!O86)</f>
        <v>0</v>
      </c>
      <c r="P105" s="15" t="str">
        <f>IF(Ansøgning!L91="","",Ansøgning!L91)</f>
        <v/>
      </c>
      <c r="Q105" s="15" t="str">
        <f t="shared" si="13"/>
        <v/>
      </c>
      <c r="R105" s="15"/>
      <c r="S105" s="15" t="str">
        <f>IF(Afrapportering!S86="","",Afrapportering!S86)</f>
        <v/>
      </c>
      <c r="T105" s="31" t="str">
        <f t="shared" si="14"/>
        <v/>
      </c>
      <c r="U105" s="30" t="str">
        <f>IF(Afrapportering!U86="","",Afrapportering!U86)</f>
        <v/>
      </c>
      <c r="V105" s="52" t="str">
        <f>IF(Afrapportering!V86="","",Afrapportering!V86)</f>
        <v/>
      </c>
      <c r="W105" s="30" t="str">
        <f>IF(Afrapportering!W86="","",Afrapportering!W86)</f>
        <v/>
      </c>
      <c r="X105" s="52" t="str">
        <f>IF(Afrapportering!X86="","",Afrapportering!X86)</f>
        <v/>
      </c>
      <c r="Y105" s="30" t="str">
        <f>IF(Afrapportering!Y86="","",Afrapportering!Y86)</f>
        <v/>
      </c>
      <c r="Z105" s="52" t="str">
        <f>IFERROR(MAX(IF(OR(V105="",X105=""),"",IF(AND(AND(MONTH(F105)&gt;=7,MONTH(F105)&lt;8),AND(MONTH(H105)&gt;=7,MONTH(H105)&lt;8)),(NETWORKDAYS(F105,H105,Lister!$D$7:$D$13)-V105)*T105/NETWORKDAYS(Lister!$D$19,Lister!$E$19,Lister!$D$7:$D$13),IF(AND(AND(MONTH(F105)&gt;=7,MONTH(F105)&lt;8),MONTH(H105)&gt;7),(NETWORKDAYS(F105,Lister!$E$19,Lister!$D$7:$D$13)-V105)*T105/NETWORKDAYS(Lister!$D$19,Lister!$E$19,Lister!$D$7:$D$13),IF(MONTH(F105)&gt;7,0)))),0),"")</f>
        <v/>
      </c>
      <c r="AA105" s="30" t="str">
        <f>IF(Afrapportering!AA86="","",Afrapportering!AA86)</f>
        <v/>
      </c>
      <c r="AB105" s="52" t="str">
        <f>IFERROR(MAX(IF(OR(V105="",X105=""),"",IF(AND(AND(MONTH(F105)&gt;=8,MONTH(F105)&lt;9),AND(MONTH(H105)&gt;=8,MONTH(H105)&lt;9)),(NETWORKDAYS(F105,H105,Lister!$D$7:$D$13)-X105)*T105/NETWORKDAYS(Lister!$D$20,Lister!$E$20,Lister!$D$7:$D$13),IF(AND(MONTH(F105)=7,MONTH(H105)=8),(NETWORKDAYS(Lister!$D$20,H105,Lister!$D$7:$D$13)-X105)*T105/NETWORKDAYS(Lister!$D$20,Lister!$E$20,Lister!$D$7:$D$13),IF(AND(MONTH(F105)=7,MONTH(H105)=7),0)))),0),"")</f>
        <v/>
      </c>
      <c r="AC105" s="30" t="str">
        <f>IF(Afrapportering!AC86="","",Afrapportering!AC86)</f>
        <v/>
      </c>
      <c r="AD105" s="52" t="str">
        <f t="shared" si="15"/>
        <v/>
      </c>
      <c r="AE105" s="52" t="str">
        <f t="shared" si="16"/>
        <v/>
      </c>
      <c r="AF105" s="30" t="str">
        <f t="shared" si="17"/>
        <v/>
      </c>
      <c r="AG105" s="30" t="str">
        <f t="shared" si="18"/>
        <v/>
      </c>
      <c r="AH105" s="3" t="str">
        <f t="shared" si="19"/>
        <v/>
      </c>
    </row>
    <row r="106" spans="1:34" x14ac:dyDescent="0.25">
      <c r="A106" s="13" t="str">
        <f>+Afrapportering!A87</f>
        <v/>
      </c>
      <c r="B106" s="13" t="str">
        <f>+Afrapportering!B87</f>
        <v/>
      </c>
      <c r="C106" s="13" t="str">
        <f>+Afrapportering!C87</f>
        <v/>
      </c>
      <c r="D106" s="13" t="str">
        <f>+Afrapportering!D87</f>
        <v/>
      </c>
      <c r="E106" s="14" t="str">
        <f>+Afrapportering!E87</f>
        <v/>
      </c>
      <c r="F106" s="139" t="str">
        <f>IF(Afrapportering!F87 = "", "",Afrapportering!F87)</f>
        <v/>
      </c>
      <c r="G106" s="14" t="str">
        <f>+Afrapportering!G87</f>
        <v/>
      </c>
      <c r="H106" s="139" t="str">
        <f>IF(Afrapportering!H87 = "","",Afrapportering!H87)</f>
        <v/>
      </c>
      <c r="I106" s="140" t="str">
        <f>+Afrapportering!I87</f>
        <v/>
      </c>
      <c r="J106" s="13" t="str">
        <f>+Afrapportering!J87</f>
        <v/>
      </c>
      <c r="K106" s="32" t="str">
        <f t="shared" si="12"/>
        <v/>
      </c>
      <c r="L106" s="31" t="str">
        <f>IF(Ansøgning!J92="","",Ansøgning!J92)</f>
        <v/>
      </c>
      <c r="M106" s="134" t="str">
        <f>IF(Afrapportering!M87="","",Afrapportering!M87)</f>
        <v/>
      </c>
      <c r="N106" s="31" t="str">
        <f>IF(Ansøgning!K92="","",Ansøgning!K92)</f>
        <v/>
      </c>
      <c r="O106" s="134">
        <f>IF(Afrapportering!O87="",,Afrapportering!O87)</f>
        <v>0</v>
      </c>
      <c r="P106" s="15" t="str">
        <f>IF(Ansøgning!L92="","",Ansøgning!L92)</f>
        <v/>
      </c>
      <c r="Q106" s="15" t="str">
        <f t="shared" si="13"/>
        <v/>
      </c>
      <c r="R106" s="15"/>
      <c r="S106" s="15" t="str">
        <f>IF(Afrapportering!S87="","",Afrapportering!S87)</f>
        <v/>
      </c>
      <c r="T106" s="31" t="str">
        <f t="shared" si="14"/>
        <v/>
      </c>
      <c r="U106" s="30" t="str">
        <f>IF(Afrapportering!U87="","",Afrapportering!U87)</f>
        <v/>
      </c>
      <c r="V106" s="52" t="str">
        <f>IF(Afrapportering!V87="","",Afrapportering!V87)</f>
        <v/>
      </c>
      <c r="W106" s="30" t="str">
        <f>IF(Afrapportering!W87="","",Afrapportering!W87)</f>
        <v/>
      </c>
      <c r="X106" s="52" t="str">
        <f>IF(Afrapportering!X87="","",Afrapportering!X87)</f>
        <v/>
      </c>
      <c r="Y106" s="30" t="str">
        <f>IF(Afrapportering!Y87="","",Afrapportering!Y87)</f>
        <v/>
      </c>
      <c r="Z106" s="52" t="str">
        <f>IFERROR(MAX(IF(OR(V106="",X106=""),"",IF(AND(AND(MONTH(F106)&gt;=7,MONTH(F106)&lt;8),AND(MONTH(H106)&gt;=7,MONTH(H106)&lt;8)),(NETWORKDAYS(F106,H106,Lister!$D$7:$D$13)-V106)*T106/NETWORKDAYS(Lister!$D$19,Lister!$E$19,Lister!$D$7:$D$13),IF(AND(AND(MONTH(F106)&gt;=7,MONTH(F106)&lt;8),MONTH(H106)&gt;7),(NETWORKDAYS(F106,Lister!$E$19,Lister!$D$7:$D$13)-V106)*T106/NETWORKDAYS(Lister!$D$19,Lister!$E$19,Lister!$D$7:$D$13),IF(MONTH(F106)&gt;7,0)))),0),"")</f>
        <v/>
      </c>
      <c r="AA106" s="30" t="str">
        <f>IF(Afrapportering!AA87="","",Afrapportering!AA87)</f>
        <v/>
      </c>
      <c r="AB106" s="52" t="str">
        <f>IFERROR(MAX(IF(OR(V106="",X106=""),"",IF(AND(AND(MONTH(F106)&gt;=8,MONTH(F106)&lt;9),AND(MONTH(H106)&gt;=8,MONTH(H106)&lt;9)),(NETWORKDAYS(F106,H106,Lister!$D$7:$D$13)-X106)*T106/NETWORKDAYS(Lister!$D$20,Lister!$E$20,Lister!$D$7:$D$13),IF(AND(MONTH(F106)=7,MONTH(H106)=8),(NETWORKDAYS(Lister!$D$20,H106,Lister!$D$7:$D$13)-X106)*T106/NETWORKDAYS(Lister!$D$20,Lister!$E$20,Lister!$D$7:$D$13),IF(AND(MONTH(F106)=7,MONTH(H106)=7),0)))),0),"")</f>
        <v/>
      </c>
      <c r="AC106" s="30" t="str">
        <f>IF(Afrapportering!AC87="","",Afrapportering!AC87)</f>
        <v/>
      </c>
      <c r="AD106" s="52" t="str">
        <f t="shared" si="15"/>
        <v/>
      </c>
      <c r="AE106" s="52" t="str">
        <f t="shared" si="16"/>
        <v/>
      </c>
      <c r="AF106" s="30" t="str">
        <f t="shared" si="17"/>
        <v/>
      </c>
      <c r="AG106" s="30" t="str">
        <f t="shared" si="18"/>
        <v/>
      </c>
      <c r="AH106" s="3" t="str">
        <f t="shared" si="19"/>
        <v/>
      </c>
    </row>
    <row r="107" spans="1:34" x14ac:dyDescent="0.25">
      <c r="A107" s="13" t="str">
        <f>+Afrapportering!A88</f>
        <v/>
      </c>
      <c r="B107" s="13" t="str">
        <f>+Afrapportering!B88</f>
        <v/>
      </c>
      <c r="C107" s="13" t="str">
        <f>+Afrapportering!C88</f>
        <v/>
      </c>
      <c r="D107" s="13" t="str">
        <f>+Afrapportering!D88</f>
        <v/>
      </c>
      <c r="E107" s="14" t="str">
        <f>+Afrapportering!E88</f>
        <v/>
      </c>
      <c r="F107" s="139" t="str">
        <f>IF(Afrapportering!F88 = "", "",Afrapportering!F88)</f>
        <v/>
      </c>
      <c r="G107" s="14" t="str">
        <f>+Afrapportering!G88</f>
        <v/>
      </c>
      <c r="H107" s="139" t="str">
        <f>IF(Afrapportering!H88 = "","",Afrapportering!H88)</f>
        <v/>
      </c>
      <c r="I107" s="140" t="str">
        <f>+Afrapportering!I88</f>
        <v/>
      </c>
      <c r="J107" s="13" t="str">
        <f>+Afrapportering!J88</f>
        <v/>
      </c>
      <c r="K107" s="32" t="str">
        <f t="shared" si="12"/>
        <v/>
      </c>
      <c r="L107" s="31" t="str">
        <f>IF(Ansøgning!J93="","",Ansøgning!J93)</f>
        <v/>
      </c>
      <c r="M107" s="134" t="str">
        <f>IF(Afrapportering!M88="","",Afrapportering!M88)</f>
        <v/>
      </c>
      <c r="N107" s="31" t="str">
        <f>IF(Ansøgning!K93="","",Ansøgning!K93)</f>
        <v/>
      </c>
      <c r="O107" s="134">
        <f>IF(Afrapportering!O88="",,Afrapportering!O88)</f>
        <v>0</v>
      </c>
      <c r="P107" s="15" t="str">
        <f>IF(Ansøgning!L93="","",Ansøgning!L93)</f>
        <v/>
      </c>
      <c r="Q107" s="15" t="str">
        <f t="shared" si="13"/>
        <v/>
      </c>
      <c r="R107" s="15"/>
      <c r="S107" s="15" t="str">
        <f>IF(Afrapportering!S88="","",Afrapportering!S88)</f>
        <v/>
      </c>
      <c r="T107" s="31" t="str">
        <f t="shared" si="14"/>
        <v/>
      </c>
      <c r="U107" s="30" t="str">
        <f>IF(Afrapportering!U88="","",Afrapportering!U88)</f>
        <v/>
      </c>
      <c r="V107" s="52" t="str">
        <f>IF(Afrapportering!V88="","",Afrapportering!V88)</f>
        <v/>
      </c>
      <c r="W107" s="30" t="str">
        <f>IF(Afrapportering!W88="","",Afrapportering!W88)</f>
        <v/>
      </c>
      <c r="X107" s="52" t="str">
        <f>IF(Afrapportering!X88="","",Afrapportering!X88)</f>
        <v/>
      </c>
      <c r="Y107" s="30" t="str">
        <f>IF(Afrapportering!Y88="","",Afrapportering!Y88)</f>
        <v/>
      </c>
      <c r="Z107" s="52" t="str">
        <f>IFERROR(MAX(IF(OR(V107="",X107=""),"",IF(AND(AND(MONTH(F107)&gt;=7,MONTH(F107)&lt;8),AND(MONTH(H107)&gt;=7,MONTH(H107)&lt;8)),(NETWORKDAYS(F107,H107,Lister!$D$7:$D$13)-V107)*T107/NETWORKDAYS(Lister!$D$19,Lister!$E$19,Lister!$D$7:$D$13),IF(AND(AND(MONTH(F107)&gt;=7,MONTH(F107)&lt;8),MONTH(H107)&gt;7),(NETWORKDAYS(F107,Lister!$E$19,Lister!$D$7:$D$13)-V107)*T107/NETWORKDAYS(Lister!$D$19,Lister!$E$19,Lister!$D$7:$D$13),IF(MONTH(F107)&gt;7,0)))),0),"")</f>
        <v/>
      </c>
      <c r="AA107" s="30" t="str">
        <f>IF(Afrapportering!AA88="","",Afrapportering!AA88)</f>
        <v/>
      </c>
      <c r="AB107" s="52" t="str">
        <f>IFERROR(MAX(IF(OR(V107="",X107=""),"",IF(AND(AND(MONTH(F107)&gt;=8,MONTH(F107)&lt;9),AND(MONTH(H107)&gt;=8,MONTH(H107)&lt;9)),(NETWORKDAYS(F107,H107,Lister!$D$7:$D$13)-X107)*T107/NETWORKDAYS(Lister!$D$20,Lister!$E$20,Lister!$D$7:$D$13),IF(AND(MONTH(F107)=7,MONTH(H107)=8),(NETWORKDAYS(Lister!$D$20,H107,Lister!$D$7:$D$13)-X107)*T107/NETWORKDAYS(Lister!$D$20,Lister!$E$20,Lister!$D$7:$D$13),IF(AND(MONTH(F107)=7,MONTH(H107)=7),0)))),0),"")</f>
        <v/>
      </c>
      <c r="AC107" s="30" t="str">
        <f>IF(Afrapportering!AC88="","",Afrapportering!AC88)</f>
        <v/>
      </c>
      <c r="AD107" s="52" t="str">
        <f t="shared" si="15"/>
        <v/>
      </c>
      <c r="AE107" s="52" t="str">
        <f t="shared" si="16"/>
        <v/>
      </c>
      <c r="AF107" s="30" t="str">
        <f t="shared" si="17"/>
        <v/>
      </c>
      <c r="AG107" s="30" t="str">
        <f t="shared" si="18"/>
        <v/>
      </c>
      <c r="AH107" s="3" t="str">
        <f t="shared" si="19"/>
        <v/>
      </c>
    </row>
    <row r="108" spans="1:34" x14ac:dyDescent="0.25">
      <c r="A108" s="13" t="str">
        <f>+Afrapportering!A89</f>
        <v/>
      </c>
      <c r="B108" s="13" t="str">
        <f>+Afrapportering!B89</f>
        <v/>
      </c>
      <c r="C108" s="13" t="str">
        <f>+Afrapportering!C89</f>
        <v/>
      </c>
      <c r="D108" s="13" t="str">
        <f>+Afrapportering!D89</f>
        <v/>
      </c>
      <c r="E108" s="14" t="str">
        <f>+Afrapportering!E89</f>
        <v/>
      </c>
      <c r="F108" s="139" t="str">
        <f>IF(Afrapportering!F89 = "", "",Afrapportering!F89)</f>
        <v/>
      </c>
      <c r="G108" s="14" t="str">
        <f>+Afrapportering!G89</f>
        <v/>
      </c>
      <c r="H108" s="139" t="str">
        <f>IF(Afrapportering!H89 = "","",Afrapportering!H89)</f>
        <v/>
      </c>
      <c r="I108" s="140" t="str">
        <f>+Afrapportering!I89</f>
        <v/>
      </c>
      <c r="J108" s="13" t="str">
        <f>+Afrapportering!J89</f>
        <v/>
      </c>
      <c r="K108" s="32" t="str">
        <f t="shared" si="12"/>
        <v/>
      </c>
      <c r="L108" s="31" t="str">
        <f>IF(Ansøgning!J94="","",Ansøgning!J94)</f>
        <v/>
      </c>
      <c r="M108" s="134" t="str">
        <f>IF(Afrapportering!M89="","",Afrapportering!M89)</f>
        <v/>
      </c>
      <c r="N108" s="31" t="str">
        <f>IF(Ansøgning!K94="","",Ansøgning!K94)</f>
        <v/>
      </c>
      <c r="O108" s="134">
        <f>IF(Afrapportering!O89="",,Afrapportering!O89)</f>
        <v>0</v>
      </c>
      <c r="P108" s="15" t="str">
        <f>IF(Ansøgning!L94="","",Ansøgning!L94)</f>
        <v/>
      </c>
      <c r="Q108" s="15" t="str">
        <f t="shared" si="13"/>
        <v/>
      </c>
      <c r="R108" s="15"/>
      <c r="S108" s="15" t="str">
        <f>IF(Afrapportering!S89="","",Afrapportering!S89)</f>
        <v/>
      </c>
      <c r="T108" s="31" t="str">
        <f t="shared" si="14"/>
        <v/>
      </c>
      <c r="U108" s="30" t="str">
        <f>IF(Afrapportering!U89="","",Afrapportering!U89)</f>
        <v/>
      </c>
      <c r="V108" s="52" t="str">
        <f>IF(Afrapportering!V89="","",Afrapportering!V89)</f>
        <v/>
      </c>
      <c r="W108" s="30" t="str">
        <f>IF(Afrapportering!W89="","",Afrapportering!W89)</f>
        <v/>
      </c>
      <c r="X108" s="52" t="str">
        <f>IF(Afrapportering!X89="","",Afrapportering!X89)</f>
        <v/>
      </c>
      <c r="Y108" s="30" t="str">
        <f>IF(Afrapportering!Y89="","",Afrapportering!Y89)</f>
        <v/>
      </c>
      <c r="Z108" s="52" t="str">
        <f>IFERROR(MAX(IF(OR(V108="",X108=""),"",IF(AND(AND(MONTH(F108)&gt;=7,MONTH(F108)&lt;8),AND(MONTH(H108)&gt;=7,MONTH(H108)&lt;8)),(NETWORKDAYS(F108,H108,Lister!$D$7:$D$13)-V108)*T108/NETWORKDAYS(Lister!$D$19,Lister!$E$19,Lister!$D$7:$D$13),IF(AND(AND(MONTH(F108)&gt;=7,MONTH(F108)&lt;8),MONTH(H108)&gt;7),(NETWORKDAYS(F108,Lister!$E$19,Lister!$D$7:$D$13)-V108)*T108/NETWORKDAYS(Lister!$D$19,Lister!$E$19,Lister!$D$7:$D$13),IF(MONTH(F108)&gt;7,0)))),0),"")</f>
        <v/>
      </c>
      <c r="AA108" s="30" t="str">
        <f>IF(Afrapportering!AA89="","",Afrapportering!AA89)</f>
        <v/>
      </c>
      <c r="AB108" s="52" t="str">
        <f>IFERROR(MAX(IF(OR(V108="",X108=""),"",IF(AND(AND(MONTH(F108)&gt;=8,MONTH(F108)&lt;9),AND(MONTH(H108)&gt;=8,MONTH(H108)&lt;9)),(NETWORKDAYS(F108,H108,Lister!$D$7:$D$13)-X108)*T108/NETWORKDAYS(Lister!$D$20,Lister!$E$20,Lister!$D$7:$D$13),IF(AND(MONTH(F108)=7,MONTH(H108)=8),(NETWORKDAYS(Lister!$D$20,H108,Lister!$D$7:$D$13)-X108)*T108/NETWORKDAYS(Lister!$D$20,Lister!$E$20,Lister!$D$7:$D$13),IF(AND(MONTH(F108)=7,MONTH(H108)=7),0)))),0),"")</f>
        <v/>
      </c>
      <c r="AC108" s="30" t="str">
        <f>IF(Afrapportering!AC89="","",Afrapportering!AC89)</f>
        <v/>
      </c>
      <c r="AD108" s="52" t="str">
        <f t="shared" si="15"/>
        <v/>
      </c>
      <c r="AE108" s="52" t="str">
        <f t="shared" si="16"/>
        <v/>
      </c>
      <c r="AF108" s="30" t="str">
        <f t="shared" si="17"/>
        <v/>
      </c>
      <c r="AG108" s="30" t="str">
        <f t="shared" si="18"/>
        <v/>
      </c>
      <c r="AH108" s="3" t="str">
        <f t="shared" si="19"/>
        <v/>
      </c>
    </row>
    <row r="109" spans="1:34" x14ac:dyDescent="0.25">
      <c r="A109" s="13" t="str">
        <f>+Afrapportering!A90</f>
        <v/>
      </c>
      <c r="B109" s="13" t="str">
        <f>+Afrapportering!B90</f>
        <v/>
      </c>
      <c r="C109" s="13" t="str">
        <f>+Afrapportering!C90</f>
        <v/>
      </c>
      <c r="D109" s="13" t="str">
        <f>+Afrapportering!D90</f>
        <v/>
      </c>
      <c r="E109" s="14" t="str">
        <f>+Afrapportering!E90</f>
        <v/>
      </c>
      <c r="F109" s="139" t="str">
        <f>IF(Afrapportering!F90 = "", "",Afrapportering!F90)</f>
        <v/>
      </c>
      <c r="G109" s="14" t="str">
        <f>+Afrapportering!G90</f>
        <v/>
      </c>
      <c r="H109" s="139" t="str">
        <f>IF(Afrapportering!H90 = "","",Afrapportering!H90)</f>
        <v/>
      </c>
      <c r="I109" s="140" t="str">
        <f>+Afrapportering!I90</f>
        <v/>
      </c>
      <c r="J109" s="13" t="str">
        <f>+Afrapportering!J90</f>
        <v/>
      </c>
      <c r="K109" s="32" t="str">
        <f t="shared" si="12"/>
        <v/>
      </c>
      <c r="L109" s="31" t="str">
        <f>IF(Ansøgning!J95="","",Ansøgning!J95)</f>
        <v/>
      </c>
      <c r="M109" s="134" t="str">
        <f>IF(Afrapportering!M90="","",Afrapportering!M90)</f>
        <v/>
      </c>
      <c r="N109" s="31" t="str">
        <f>IF(Ansøgning!K95="","",Ansøgning!K95)</f>
        <v/>
      </c>
      <c r="O109" s="134">
        <f>IF(Afrapportering!O90="",,Afrapportering!O90)</f>
        <v>0</v>
      </c>
      <c r="P109" s="15" t="str">
        <f>IF(Ansøgning!L95="","",Ansøgning!L95)</f>
        <v/>
      </c>
      <c r="Q109" s="15" t="str">
        <f t="shared" si="13"/>
        <v/>
      </c>
      <c r="R109" s="15"/>
      <c r="S109" s="15" t="str">
        <f>IF(Afrapportering!S90="","",Afrapportering!S90)</f>
        <v/>
      </c>
      <c r="T109" s="31" t="str">
        <f t="shared" si="14"/>
        <v/>
      </c>
      <c r="U109" s="30" t="str">
        <f>IF(Afrapportering!U90="","",Afrapportering!U90)</f>
        <v/>
      </c>
      <c r="V109" s="52" t="str">
        <f>IF(Afrapportering!V90="","",Afrapportering!V90)</f>
        <v/>
      </c>
      <c r="W109" s="30" t="str">
        <f>IF(Afrapportering!W90="","",Afrapportering!W90)</f>
        <v/>
      </c>
      <c r="X109" s="52" t="str">
        <f>IF(Afrapportering!X90="","",Afrapportering!X90)</f>
        <v/>
      </c>
      <c r="Y109" s="30" t="str">
        <f>IF(Afrapportering!Y90="","",Afrapportering!Y90)</f>
        <v/>
      </c>
      <c r="Z109" s="52" t="str">
        <f>IFERROR(MAX(IF(OR(V109="",X109=""),"",IF(AND(AND(MONTH(F109)&gt;=7,MONTH(F109)&lt;8),AND(MONTH(H109)&gt;=7,MONTH(H109)&lt;8)),(NETWORKDAYS(F109,H109,Lister!$D$7:$D$13)-V109)*T109/NETWORKDAYS(Lister!$D$19,Lister!$E$19,Lister!$D$7:$D$13),IF(AND(AND(MONTH(F109)&gt;=7,MONTH(F109)&lt;8),MONTH(H109)&gt;7),(NETWORKDAYS(F109,Lister!$E$19,Lister!$D$7:$D$13)-V109)*T109/NETWORKDAYS(Lister!$D$19,Lister!$E$19,Lister!$D$7:$D$13),IF(MONTH(F109)&gt;7,0)))),0),"")</f>
        <v/>
      </c>
      <c r="AA109" s="30" t="str">
        <f>IF(Afrapportering!AA90="","",Afrapportering!AA90)</f>
        <v/>
      </c>
      <c r="AB109" s="52" t="str">
        <f>IFERROR(MAX(IF(OR(V109="",X109=""),"",IF(AND(AND(MONTH(F109)&gt;=8,MONTH(F109)&lt;9),AND(MONTH(H109)&gt;=8,MONTH(H109)&lt;9)),(NETWORKDAYS(F109,H109,Lister!$D$7:$D$13)-X109)*T109/NETWORKDAYS(Lister!$D$20,Lister!$E$20,Lister!$D$7:$D$13),IF(AND(MONTH(F109)=7,MONTH(H109)=8),(NETWORKDAYS(Lister!$D$20,H109,Lister!$D$7:$D$13)-X109)*T109/NETWORKDAYS(Lister!$D$20,Lister!$E$20,Lister!$D$7:$D$13),IF(AND(MONTH(F109)=7,MONTH(H109)=7),0)))),0),"")</f>
        <v/>
      </c>
      <c r="AC109" s="30" t="str">
        <f>IF(Afrapportering!AC90="","",Afrapportering!AC90)</f>
        <v/>
      </c>
      <c r="AD109" s="52" t="str">
        <f t="shared" si="15"/>
        <v/>
      </c>
      <c r="AE109" s="52" t="str">
        <f t="shared" si="16"/>
        <v/>
      </c>
      <c r="AF109" s="30" t="str">
        <f t="shared" si="17"/>
        <v/>
      </c>
      <c r="AG109" s="30" t="str">
        <f t="shared" si="18"/>
        <v/>
      </c>
      <c r="AH109" s="3" t="str">
        <f t="shared" si="19"/>
        <v/>
      </c>
    </row>
    <row r="110" spans="1:34" x14ac:dyDescent="0.25">
      <c r="A110" s="13" t="str">
        <f>+Afrapportering!A91</f>
        <v/>
      </c>
      <c r="B110" s="13" t="str">
        <f>+Afrapportering!B91</f>
        <v/>
      </c>
      <c r="C110" s="13" t="str">
        <f>+Afrapportering!C91</f>
        <v/>
      </c>
      <c r="D110" s="13" t="str">
        <f>+Afrapportering!D91</f>
        <v/>
      </c>
      <c r="E110" s="14" t="str">
        <f>+Afrapportering!E91</f>
        <v/>
      </c>
      <c r="F110" s="139" t="str">
        <f>IF(Afrapportering!F91 = "", "",Afrapportering!F91)</f>
        <v/>
      </c>
      <c r="G110" s="14" t="str">
        <f>+Afrapportering!G91</f>
        <v/>
      </c>
      <c r="H110" s="139" t="str">
        <f>IF(Afrapportering!H91 = "","",Afrapportering!H91)</f>
        <v/>
      </c>
      <c r="I110" s="140" t="str">
        <f>+Afrapportering!I91</f>
        <v/>
      </c>
      <c r="J110" s="13" t="str">
        <f>+Afrapportering!J91</f>
        <v/>
      </c>
      <c r="K110" s="32" t="str">
        <f t="shared" si="12"/>
        <v/>
      </c>
      <c r="L110" s="31" t="str">
        <f>IF(Ansøgning!J96="","",Ansøgning!J96)</f>
        <v/>
      </c>
      <c r="M110" s="134" t="str">
        <f>IF(Afrapportering!M91="","",Afrapportering!M91)</f>
        <v/>
      </c>
      <c r="N110" s="31" t="str">
        <f>IF(Ansøgning!K96="","",Ansøgning!K96)</f>
        <v/>
      </c>
      <c r="O110" s="134">
        <f>IF(Afrapportering!O91="",,Afrapportering!O91)</f>
        <v>0</v>
      </c>
      <c r="P110" s="15" t="str">
        <f>IF(Ansøgning!L96="","",Ansøgning!L96)</f>
        <v/>
      </c>
      <c r="Q110" s="15" t="str">
        <f t="shared" si="13"/>
        <v/>
      </c>
      <c r="R110" s="15"/>
      <c r="S110" s="15" t="str">
        <f>IF(Afrapportering!S91="","",Afrapportering!S91)</f>
        <v/>
      </c>
      <c r="T110" s="31" t="str">
        <f t="shared" si="14"/>
        <v/>
      </c>
      <c r="U110" s="30" t="str">
        <f>IF(Afrapportering!U91="","",Afrapportering!U91)</f>
        <v/>
      </c>
      <c r="V110" s="52" t="str">
        <f>IF(Afrapportering!V91="","",Afrapportering!V91)</f>
        <v/>
      </c>
      <c r="W110" s="30" t="str">
        <f>IF(Afrapportering!W91="","",Afrapportering!W91)</f>
        <v/>
      </c>
      <c r="X110" s="52" t="str">
        <f>IF(Afrapportering!X91="","",Afrapportering!X91)</f>
        <v/>
      </c>
      <c r="Y110" s="30" t="str">
        <f>IF(Afrapportering!Y91="","",Afrapportering!Y91)</f>
        <v/>
      </c>
      <c r="Z110" s="52" t="str">
        <f>IFERROR(MAX(IF(OR(V110="",X110=""),"",IF(AND(AND(MONTH(F110)&gt;=7,MONTH(F110)&lt;8),AND(MONTH(H110)&gt;=7,MONTH(H110)&lt;8)),(NETWORKDAYS(F110,H110,Lister!$D$7:$D$13)-V110)*T110/NETWORKDAYS(Lister!$D$19,Lister!$E$19,Lister!$D$7:$D$13),IF(AND(AND(MONTH(F110)&gt;=7,MONTH(F110)&lt;8),MONTH(H110)&gt;7),(NETWORKDAYS(F110,Lister!$E$19,Lister!$D$7:$D$13)-V110)*T110/NETWORKDAYS(Lister!$D$19,Lister!$E$19,Lister!$D$7:$D$13),IF(MONTH(F110)&gt;7,0)))),0),"")</f>
        <v/>
      </c>
      <c r="AA110" s="30" t="str">
        <f>IF(Afrapportering!AA91="","",Afrapportering!AA91)</f>
        <v/>
      </c>
      <c r="AB110" s="52" t="str">
        <f>IFERROR(MAX(IF(OR(V110="",X110=""),"",IF(AND(AND(MONTH(F110)&gt;=8,MONTH(F110)&lt;9),AND(MONTH(H110)&gt;=8,MONTH(H110)&lt;9)),(NETWORKDAYS(F110,H110,Lister!$D$7:$D$13)-X110)*T110/NETWORKDAYS(Lister!$D$20,Lister!$E$20,Lister!$D$7:$D$13),IF(AND(MONTH(F110)=7,MONTH(H110)=8),(NETWORKDAYS(Lister!$D$20,H110,Lister!$D$7:$D$13)-X110)*T110/NETWORKDAYS(Lister!$D$20,Lister!$E$20,Lister!$D$7:$D$13),IF(AND(MONTH(F110)=7,MONTH(H110)=7),0)))),0),"")</f>
        <v/>
      </c>
      <c r="AC110" s="30" t="str">
        <f>IF(Afrapportering!AC91="","",Afrapportering!AC91)</f>
        <v/>
      </c>
      <c r="AD110" s="52" t="str">
        <f t="shared" si="15"/>
        <v/>
      </c>
      <c r="AE110" s="52" t="str">
        <f t="shared" si="16"/>
        <v/>
      </c>
      <c r="AF110" s="30" t="str">
        <f t="shared" si="17"/>
        <v/>
      </c>
      <c r="AG110" s="30" t="str">
        <f t="shared" si="18"/>
        <v/>
      </c>
      <c r="AH110" s="3" t="str">
        <f t="shared" si="19"/>
        <v/>
      </c>
    </row>
    <row r="111" spans="1:34" x14ac:dyDescent="0.25">
      <c r="A111" s="13" t="str">
        <f>+Afrapportering!A92</f>
        <v/>
      </c>
      <c r="B111" s="13" t="str">
        <f>+Afrapportering!B92</f>
        <v/>
      </c>
      <c r="C111" s="13" t="str">
        <f>+Afrapportering!C92</f>
        <v/>
      </c>
      <c r="D111" s="13" t="str">
        <f>+Afrapportering!D92</f>
        <v/>
      </c>
      <c r="E111" s="14" t="str">
        <f>+Afrapportering!E92</f>
        <v/>
      </c>
      <c r="F111" s="139" t="str">
        <f>IF(Afrapportering!F92 = "", "",Afrapportering!F92)</f>
        <v/>
      </c>
      <c r="G111" s="14" t="str">
        <f>+Afrapportering!G92</f>
        <v/>
      </c>
      <c r="H111" s="139" t="str">
        <f>IF(Afrapportering!H92 = "","",Afrapportering!H92)</f>
        <v/>
      </c>
      <c r="I111" s="140" t="str">
        <f>+Afrapportering!I92</f>
        <v/>
      </c>
      <c r="J111" s="13" t="str">
        <f>+Afrapportering!J92</f>
        <v/>
      </c>
      <c r="K111" s="32" t="str">
        <f t="shared" si="12"/>
        <v/>
      </c>
      <c r="L111" s="31" t="str">
        <f>IF(Ansøgning!J97="","",Ansøgning!J97)</f>
        <v/>
      </c>
      <c r="M111" s="134" t="str">
        <f>IF(Afrapportering!M92="","",Afrapportering!M92)</f>
        <v/>
      </c>
      <c r="N111" s="31" t="str">
        <f>IF(Ansøgning!K97="","",Ansøgning!K97)</f>
        <v/>
      </c>
      <c r="O111" s="134">
        <f>IF(Afrapportering!O92="",,Afrapportering!O92)</f>
        <v>0</v>
      </c>
      <c r="P111" s="15" t="str">
        <f>IF(Ansøgning!L97="","",Ansøgning!L97)</f>
        <v/>
      </c>
      <c r="Q111" s="15" t="str">
        <f t="shared" si="13"/>
        <v/>
      </c>
      <c r="R111" s="15"/>
      <c r="S111" s="15" t="str">
        <f>IF(Afrapportering!S92="","",Afrapportering!S92)</f>
        <v/>
      </c>
      <c r="T111" s="31" t="str">
        <f t="shared" si="14"/>
        <v/>
      </c>
      <c r="U111" s="30" t="str">
        <f>IF(Afrapportering!U92="","",Afrapportering!U92)</f>
        <v/>
      </c>
      <c r="V111" s="52" t="str">
        <f>IF(Afrapportering!V92="","",Afrapportering!V92)</f>
        <v/>
      </c>
      <c r="W111" s="30" t="str">
        <f>IF(Afrapportering!W92="","",Afrapportering!W92)</f>
        <v/>
      </c>
      <c r="X111" s="52" t="str">
        <f>IF(Afrapportering!X92="","",Afrapportering!X92)</f>
        <v/>
      </c>
      <c r="Y111" s="30" t="str">
        <f>IF(Afrapportering!Y92="","",Afrapportering!Y92)</f>
        <v/>
      </c>
      <c r="Z111" s="52" t="str">
        <f>IFERROR(MAX(IF(OR(V111="",X111=""),"",IF(AND(AND(MONTH(F111)&gt;=7,MONTH(F111)&lt;8),AND(MONTH(H111)&gt;=7,MONTH(H111)&lt;8)),(NETWORKDAYS(F111,H111,Lister!$D$7:$D$13)-V111)*T111/NETWORKDAYS(Lister!$D$19,Lister!$E$19,Lister!$D$7:$D$13),IF(AND(AND(MONTH(F111)&gt;=7,MONTH(F111)&lt;8),MONTH(H111)&gt;7),(NETWORKDAYS(F111,Lister!$E$19,Lister!$D$7:$D$13)-V111)*T111/NETWORKDAYS(Lister!$D$19,Lister!$E$19,Lister!$D$7:$D$13),IF(MONTH(F111)&gt;7,0)))),0),"")</f>
        <v/>
      </c>
      <c r="AA111" s="30" t="str">
        <f>IF(Afrapportering!AA92="","",Afrapportering!AA92)</f>
        <v/>
      </c>
      <c r="AB111" s="52" t="str">
        <f>IFERROR(MAX(IF(OR(V111="",X111=""),"",IF(AND(AND(MONTH(F111)&gt;=8,MONTH(F111)&lt;9),AND(MONTH(H111)&gt;=8,MONTH(H111)&lt;9)),(NETWORKDAYS(F111,H111,Lister!$D$7:$D$13)-X111)*T111/NETWORKDAYS(Lister!$D$20,Lister!$E$20,Lister!$D$7:$D$13),IF(AND(MONTH(F111)=7,MONTH(H111)=8),(NETWORKDAYS(Lister!$D$20,H111,Lister!$D$7:$D$13)-X111)*T111/NETWORKDAYS(Lister!$D$20,Lister!$E$20,Lister!$D$7:$D$13),IF(AND(MONTH(F111)=7,MONTH(H111)=7),0)))),0),"")</f>
        <v/>
      </c>
      <c r="AC111" s="30" t="str">
        <f>IF(Afrapportering!AC92="","",Afrapportering!AC92)</f>
        <v/>
      </c>
      <c r="AD111" s="52" t="str">
        <f t="shared" si="15"/>
        <v/>
      </c>
      <c r="AE111" s="52" t="str">
        <f t="shared" si="16"/>
        <v/>
      </c>
      <c r="AF111" s="30" t="str">
        <f t="shared" si="17"/>
        <v/>
      </c>
      <c r="AG111" s="30" t="str">
        <f t="shared" si="18"/>
        <v/>
      </c>
      <c r="AH111" s="3" t="str">
        <f t="shared" si="19"/>
        <v/>
      </c>
    </row>
    <row r="112" spans="1:34" x14ac:dyDescent="0.25">
      <c r="A112" s="13" t="str">
        <f>+Afrapportering!A93</f>
        <v/>
      </c>
      <c r="B112" s="13" t="str">
        <f>+Afrapportering!B93</f>
        <v/>
      </c>
      <c r="C112" s="13" t="str">
        <f>+Afrapportering!C93</f>
        <v/>
      </c>
      <c r="D112" s="13" t="str">
        <f>+Afrapportering!D93</f>
        <v/>
      </c>
      <c r="E112" s="14" t="str">
        <f>+Afrapportering!E93</f>
        <v/>
      </c>
      <c r="F112" s="139" t="str">
        <f>IF(Afrapportering!F93 = "", "",Afrapportering!F93)</f>
        <v/>
      </c>
      <c r="G112" s="14" t="str">
        <f>+Afrapportering!G93</f>
        <v/>
      </c>
      <c r="H112" s="139" t="str">
        <f>IF(Afrapportering!H93 = "","",Afrapportering!H93)</f>
        <v/>
      </c>
      <c r="I112" s="140" t="str">
        <f>+Afrapportering!I93</f>
        <v/>
      </c>
      <c r="J112" s="13" t="str">
        <f>+Afrapportering!J93</f>
        <v/>
      </c>
      <c r="K112" s="32" t="str">
        <f t="shared" si="12"/>
        <v/>
      </c>
      <c r="L112" s="31" t="str">
        <f>IF(Ansøgning!J98="","",Ansøgning!J98)</f>
        <v/>
      </c>
      <c r="M112" s="134" t="str">
        <f>IF(Afrapportering!M93="","",Afrapportering!M93)</f>
        <v/>
      </c>
      <c r="N112" s="31" t="str">
        <f>IF(Ansøgning!K98="","",Ansøgning!K98)</f>
        <v/>
      </c>
      <c r="O112" s="134">
        <f>IF(Afrapportering!O93="",,Afrapportering!O93)</f>
        <v>0</v>
      </c>
      <c r="P112" s="15" t="str">
        <f>IF(Ansøgning!L98="","",Ansøgning!L98)</f>
        <v/>
      </c>
      <c r="Q112" s="15" t="str">
        <f t="shared" si="13"/>
        <v/>
      </c>
      <c r="R112" s="15"/>
      <c r="S112" s="15" t="str">
        <f>IF(Afrapportering!S93="","",Afrapportering!S93)</f>
        <v/>
      </c>
      <c r="T112" s="31" t="str">
        <f t="shared" si="14"/>
        <v/>
      </c>
      <c r="U112" s="30" t="str">
        <f>IF(Afrapportering!U93="","",Afrapportering!U93)</f>
        <v/>
      </c>
      <c r="V112" s="52" t="str">
        <f>IF(Afrapportering!V93="","",Afrapportering!V93)</f>
        <v/>
      </c>
      <c r="W112" s="30" t="str">
        <f>IF(Afrapportering!W93="","",Afrapportering!W93)</f>
        <v/>
      </c>
      <c r="X112" s="52" t="str">
        <f>IF(Afrapportering!X93="","",Afrapportering!X93)</f>
        <v/>
      </c>
      <c r="Y112" s="30" t="str">
        <f>IF(Afrapportering!Y93="","",Afrapportering!Y93)</f>
        <v/>
      </c>
      <c r="Z112" s="52" t="str">
        <f>IFERROR(MAX(IF(OR(V112="",X112=""),"",IF(AND(AND(MONTH(F112)&gt;=7,MONTH(F112)&lt;8),AND(MONTH(H112)&gt;=7,MONTH(H112)&lt;8)),(NETWORKDAYS(F112,H112,Lister!$D$7:$D$13)-V112)*T112/NETWORKDAYS(Lister!$D$19,Lister!$E$19,Lister!$D$7:$D$13),IF(AND(AND(MONTH(F112)&gt;=7,MONTH(F112)&lt;8),MONTH(H112)&gt;7),(NETWORKDAYS(F112,Lister!$E$19,Lister!$D$7:$D$13)-V112)*T112/NETWORKDAYS(Lister!$D$19,Lister!$E$19,Lister!$D$7:$D$13),IF(MONTH(F112)&gt;7,0)))),0),"")</f>
        <v/>
      </c>
      <c r="AA112" s="30" t="str">
        <f>IF(Afrapportering!AA93="","",Afrapportering!AA93)</f>
        <v/>
      </c>
      <c r="AB112" s="52" t="str">
        <f>IFERROR(MAX(IF(OR(V112="",X112=""),"",IF(AND(AND(MONTH(F112)&gt;=8,MONTH(F112)&lt;9),AND(MONTH(H112)&gt;=8,MONTH(H112)&lt;9)),(NETWORKDAYS(F112,H112,Lister!$D$7:$D$13)-X112)*T112/NETWORKDAYS(Lister!$D$20,Lister!$E$20,Lister!$D$7:$D$13),IF(AND(MONTH(F112)=7,MONTH(H112)=8),(NETWORKDAYS(Lister!$D$20,H112,Lister!$D$7:$D$13)-X112)*T112/NETWORKDAYS(Lister!$D$20,Lister!$E$20,Lister!$D$7:$D$13),IF(AND(MONTH(F112)=7,MONTH(H112)=7),0)))),0),"")</f>
        <v/>
      </c>
      <c r="AC112" s="30" t="str">
        <f>IF(Afrapportering!AC93="","",Afrapportering!AC93)</f>
        <v/>
      </c>
      <c r="AD112" s="52" t="str">
        <f t="shared" si="15"/>
        <v/>
      </c>
      <c r="AE112" s="52" t="str">
        <f t="shared" si="16"/>
        <v/>
      </c>
      <c r="AF112" s="30" t="str">
        <f t="shared" si="17"/>
        <v/>
      </c>
      <c r="AG112" s="30" t="str">
        <f t="shared" si="18"/>
        <v/>
      </c>
      <c r="AH112" s="3" t="str">
        <f t="shared" si="19"/>
        <v/>
      </c>
    </row>
    <row r="113" spans="1:34" x14ac:dyDescent="0.25">
      <c r="A113" s="13" t="str">
        <f>+Afrapportering!A94</f>
        <v/>
      </c>
      <c r="B113" s="13" t="str">
        <f>+Afrapportering!B94</f>
        <v/>
      </c>
      <c r="C113" s="13" t="str">
        <f>+Afrapportering!C94</f>
        <v/>
      </c>
      <c r="D113" s="13" t="str">
        <f>+Afrapportering!D94</f>
        <v/>
      </c>
      <c r="E113" s="14" t="str">
        <f>+Afrapportering!E94</f>
        <v/>
      </c>
      <c r="F113" s="139" t="str">
        <f>IF(Afrapportering!F94 = "", "",Afrapportering!F94)</f>
        <v/>
      </c>
      <c r="G113" s="14" t="str">
        <f>+Afrapportering!G94</f>
        <v/>
      </c>
      <c r="H113" s="139" t="str">
        <f>IF(Afrapportering!H94 = "","",Afrapportering!H94)</f>
        <v/>
      </c>
      <c r="I113" s="140" t="str">
        <f>+Afrapportering!I94</f>
        <v/>
      </c>
      <c r="J113" s="13" t="str">
        <f>+Afrapportering!J94</f>
        <v/>
      </c>
      <c r="K113" s="32" t="str">
        <f t="shared" si="12"/>
        <v/>
      </c>
      <c r="L113" s="31" t="str">
        <f>IF(Ansøgning!J99="","",Ansøgning!J99)</f>
        <v/>
      </c>
      <c r="M113" s="134" t="str">
        <f>IF(Afrapportering!M94="","",Afrapportering!M94)</f>
        <v/>
      </c>
      <c r="N113" s="31" t="str">
        <f>IF(Ansøgning!K99="","",Ansøgning!K99)</f>
        <v/>
      </c>
      <c r="O113" s="134">
        <f>IF(Afrapportering!O94="",,Afrapportering!O94)</f>
        <v>0</v>
      </c>
      <c r="P113" s="15" t="str">
        <f>IF(Ansøgning!L99="","",Ansøgning!L99)</f>
        <v/>
      </c>
      <c r="Q113" s="15" t="str">
        <f t="shared" si="13"/>
        <v/>
      </c>
      <c r="R113" s="15"/>
      <c r="S113" s="15" t="str">
        <f>IF(Afrapportering!S94="","",Afrapportering!S94)</f>
        <v/>
      </c>
      <c r="T113" s="31" t="str">
        <f t="shared" si="14"/>
        <v/>
      </c>
      <c r="U113" s="30" t="str">
        <f>IF(Afrapportering!U94="","",Afrapportering!U94)</f>
        <v/>
      </c>
      <c r="V113" s="52" t="str">
        <f>IF(Afrapportering!V94="","",Afrapportering!V94)</f>
        <v/>
      </c>
      <c r="W113" s="30" t="str">
        <f>IF(Afrapportering!W94="","",Afrapportering!W94)</f>
        <v/>
      </c>
      <c r="X113" s="52" t="str">
        <f>IF(Afrapportering!X94="","",Afrapportering!X94)</f>
        <v/>
      </c>
      <c r="Y113" s="30" t="str">
        <f>IF(Afrapportering!Y94="","",Afrapportering!Y94)</f>
        <v/>
      </c>
      <c r="Z113" s="52" t="str">
        <f>IFERROR(MAX(IF(OR(V113="",X113=""),"",IF(AND(AND(MONTH(F113)&gt;=7,MONTH(F113)&lt;8),AND(MONTH(H113)&gt;=7,MONTH(H113)&lt;8)),(NETWORKDAYS(F113,H113,Lister!$D$7:$D$13)-V113)*T113/NETWORKDAYS(Lister!$D$19,Lister!$E$19,Lister!$D$7:$D$13),IF(AND(AND(MONTH(F113)&gt;=7,MONTH(F113)&lt;8),MONTH(H113)&gt;7),(NETWORKDAYS(F113,Lister!$E$19,Lister!$D$7:$D$13)-V113)*T113/NETWORKDAYS(Lister!$D$19,Lister!$E$19,Lister!$D$7:$D$13),IF(MONTH(F113)&gt;7,0)))),0),"")</f>
        <v/>
      </c>
      <c r="AA113" s="30" t="str">
        <f>IF(Afrapportering!AA94="","",Afrapportering!AA94)</f>
        <v/>
      </c>
      <c r="AB113" s="52" t="str">
        <f>IFERROR(MAX(IF(OR(V113="",X113=""),"",IF(AND(AND(MONTH(F113)&gt;=8,MONTH(F113)&lt;9),AND(MONTH(H113)&gt;=8,MONTH(H113)&lt;9)),(NETWORKDAYS(F113,H113,Lister!$D$7:$D$13)-X113)*T113/NETWORKDAYS(Lister!$D$20,Lister!$E$20,Lister!$D$7:$D$13),IF(AND(MONTH(F113)=7,MONTH(H113)=8),(NETWORKDAYS(Lister!$D$20,H113,Lister!$D$7:$D$13)-X113)*T113/NETWORKDAYS(Lister!$D$20,Lister!$E$20,Lister!$D$7:$D$13),IF(AND(MONTH(F113)=7,MONTH(H113)=7),0)))),0),"")</f>
        <v/>
      </c>
      <c r="AC113" s="30" t="str">
        <f>IF(Afrapportering!AC94="","",Afrapportering!AC94)</f>
        <v/>
      </c>
      <c r="AD113" s="52" t="str">
        <f t="shared" si="15"/>
        <v/>
      </c>
      <c r="AE113" s="52" t="str">
        <f t="shared" si="16"/>
        <v/>
      </c>
      <c r="AF113" s="30" t="str">
        <f t="shared" si="17"/>
        <v/>
      </c>
      <c r="AG113" s="30" t="str">
        <f t="shared" si="18"/>
        <v/>
      </c>
      <c r="AH113" s="3" t="str">
        <f t="shared" si="19"/>
        <v/>
      </c>
    </row>
    <row r="114" spans="1:34" x14ac:dyDescent="0.25">
      <c r="A114" s="13" t="str">
        <f>+Afrapportering!A95</f>
        <v/>
      </c>
      <c r="B114" s="13" t="str">
        <f>+Afrapportering!B95</f>
        <v/>
      </c>
      <c r="C114" s="13" t="str">
        <f>+Afrapportering!C95</f>
        <v/>
      </c>
      <c r="D114" s="13" t="str">
        <f>+Afrapportering!D95</f>
        <v/>
      </c>
      <c r="E114" s="14" t="str">
        <f>+Afrapportering!E95</f>
        <v/>
      </c>
      <c r="F114" s="139" t="str">
        <f>IF(Afrapportering!F95 = "", "",Afrapportering!F95)</f>
        <v/>
      </c>
      <c r="G114" s="14" t="str">
        <f>+Afrapportering!G95</f>
        <v/>
      </c>
      <c r="H114" s="139" t="str">
        <f>IF(Afrapportering!H95 = "","",Afrapportering!H95)</f>
        <v/>
      </c>
      <c r="I114" s="140" t="str">
        <f>+Afrapportering!I95</f>
        <v/>
      </c>
      <c r="J114" s="13" t="str">
        <f>+Afrapportering!J95</f>
        <v/>
      </c>
      <c r="K114" s="32" t="str">
        <f t="shared" si="12"/>
        <v/>
      </c>
      <c r="L114" s="31" t="str">
        <f>IF(Ansøgning!J100="","",Ansøgning!J100)</f>
        <v/>
      </c>
      <c r="M114" s="134" t="str">
        <f>IF(Afrapportering!M95="","",Afrapportering!M95)</f>
        <v/>
      </c>
      <c r="N114" s="31" t="str">
        <f>IF(Ansøgning!K100="","",Ansøgning!K100)</f>
        <v/>
      </c>
      <c r="O114" s="134">
        <f>IF(Afrapportering!O95="",,Afrapportering!O95)</f>
        <v>0</v>
      </c>
      <c r="P114" s="15" t="str">
        <f>IF(Ansøgning!L100="","",Ansøgning!L100)</f>
        <v/>
      </c>
      <c r="Q114" s="15" t="str">
        <f t="shared" si="13"/>
        <v/>
      </c>
      <c r="R114" s="15"/>
      <c r="S114" s="15" t="str">
        <f>IF(Afrapportering!S95="","",Afrapportering!S95)</f>
        <v/>
      </c>
      <c r="T114" s="31" t="str">
        <f t="shared" si="14"/>
        <v/>
      </c>
      <c r="U114" s="30" t="str">
        <f>IF(Afrapportering!U95="","",Afrapportering!U95)</f>
        <v/>
      </c>
      <c r="V114" s="52" t="str">
        <f>IF(Afrapportering!V95="","",Afrapportering!V95)</f>
        <v/>
      </c>
      <c r="W114" s="30" t="str">
        <f>IF(Afrapportering!W95="","",Afrapportering!W95)</f>
        <v/>
      </c>
      <c r="X114" s="52" t="str">
        <f>IF(Afrapportering!X95="","",Afrapportering!X95)</f>
        <v/>
      </c>
      <c r="Y114" s="30" t="str">
        <f>IF(Afrapportering!Y95="","",Afrapportering!Y95)</f>
        <v/>
      </c>
      <c r="Z114" s="52" t="str">
        <f>IFERROR(MAX(IF(OR(V114="",X114=""),"",IF(AND(AND(MONTH(F114)&gt;=7,MONTH(F114)&lt;8),AND(MONTH(H114)&gt;=7,MONTH(H114)&lt;8)),(NETWORKDAYS(F114,H114,Lister!$D$7:$D$13)-V114)*T114/NETWORKDAYS(Lister!$D$19,Lister!$E$19,Lister!$D$7:$D$13),IF(AND(AND(MONTH(F114)&gt;=7,MONTH(F114)&lt;8),MONTH(H114)&gt;7),(NETWORKDAYS(F114,Lister!$E$19,Lister!$D$7:$D$13)-V114)*T114/NETWORKDAYS(Lister!$D$19,Lister!$E$19,Lister!$D$7:$D$13),IF(MONTH(F114)&gt;7,0)))),0),"")</f>
        <v/>
      </c>
      <c r="AA114" s="30" t="str">
        <f>IF(Afrapportering!AA95="","",Afrapportering!AA95)</f>
        <v/>
      </c>
      <c r="AB114" s="52" t="str">
        <f>IFERROR(MAX(IF(OR(V114="",X114=""),"",IF(AND(AND(MONTH(F114)&gt;=8,MONTH(F114)&lt;9),AND(MONTH(H114)&gt;=8,MONTH(H114)&lt;9)),(NETWORKDAYS(F114,H114,Lister!$D$7:$D$13)-X114)*T114/NETWORKDAYS(Lister!$D$20,Lister!$E$20,Lister!$D$7:$D$13),IF(AND(MONTH(F114)=7,MONTH(H114)=8),(NETWORKDAYS(Lister!$D$20,H114,Lister!$D$7:$D$13)-X114)*T114/NETWORKDAYS(Lister!$D$20,Lister!$E$20,Lister!$D$7:$D$13),IF(AND(MONTH(F114)=7,MONTH(H114)=7),0)))),0),"")</f>
        <v/>
      </c>
      <c r="AC114" s="30" t="str">
        <f>IF(Afrapportering!AC95="","",Afrapportering!AC95)</f>
        <v/>
      </c>
      <c r="AD114" s="52" t="str">
        <f t="shared" si="15"/>
        <v/>
      </c>
      <c r="AE114" s="52" t="str">
        <f t="shared" si="16"/>
        <v/>
      </c>
      <c r="AF114" s="30" t="str">
        <f t="shared" si="17"/>
        <v/>
      </c>
      <c r="AG114" s="30" t="str">
        <f t="shared" si="18"/>
        <v/>
      </c>
      <c r="AH114" s="3" t="str">
        <f t="shared" si="19"/>
        <v/>
      </c>
    </row>
    <row r="115" spans="1:34" x14ac:dyDescent="0.25">
      <c r="A115" s="13" t="str">
        <f>+Afrapportering!A96</f>
        <v/>
      </c>
      <c r="B115" s="13" t="str">
        <f>+Afrapportering!B96</f>
        <v/>
      </c>
      <c r="C115" s="13" t="str">
        <f>+Afrapportering!C96</f>
        <v/>
      </c>
      <c r="D115" s="13" t="str">
        <f>+Afrapportering!D96</f>
        <v/>
      </c>
      <c r="E115" s="14" t="str">
        <f>+Afrapportering!E96</f>
        <v/>
      </c>
      <c r="F115" s="139" t="str">
        <f>IF(Afrapportering!F96 = "", "",Afrapportering!F96)</f>
        <v/>
      </c>
      <c r="G115" s="14" t="str">
        <f>+Afrapportering!G96</f>
        <v/>
      </c>
      <c r="H115" s="139" t="str">
        <f>IF(Afrapportering!H96 = "","",Afrapportering!H96)</f>
        <v/>
      </c>
      <c r="I115" s="140" t="str">
        <f>+Afrapportering!I96</f>
        <v/>
      </c>
      <c r="J115" s="13" t="str">
        <f>+Afrapportering!J96</f>
        <v/>
      </c>
      <c r="K115" s="32" t="str">
        <f t="shared" si="12"/>
        <v/>
      </c>
      <c r="L115" s="31" t="str">
        <f>IF(Ansøgning!J101="","",Ansøgning!J101)</f>
        <v/>
      </c>
      <c r="M115" s="134" t="str">
        <f>IF(Afrapportering!M96="","",Afrapportering!M96)</f>
        <v/>
      </c>
      <c r="N115" s="31" t="str">
        <f>IF(Ansøgning!K101="","",Ansøgning!K101)</f>
        <v/>
      </c>
      <c r="O115" s="134">
        <f>IF(Afrapportering!O96="",,Afrapportering!O96)</f>
        <v>0</v>
      </c>
      <c r="P115" s="15" t="str">
        <f>IF(Ansøgning!L101="","",Ansøgning!L101)</f>
        <v/>
      </c>
      <c r="Q115" s="15" t="str">
        <f t="shared" si="13"/>
        <v/>
      </c>
      <c r="R115" s="15"/>
      <c r="S115" s="15" t="str">
        <f>IF(Afrapportering!S96="","",Afrapportering!S96)</f>
        <v/>
      </c>
      <c r="T115" s="31" t="str">
        <f t="shared" si="14"/>
        <v/>
      </c>
      <c r="U115" s="30" t="str">
        <f>IF(Afrapportering!U96="","",Afrapportering!U96)</f>
        <v/>
      </c>
      <c r="V115" s="52" t="str">
        <f>IF(Afrapportering!V96="","",Afrapportering!V96)</f>
        <v/>
      </c>
      <c r="W115" s="30" t="str">
        <f>IF(Afrapportering!W96="","",Afrapportering!W96)</f>
        <v/>
      </c>
      <c r="X115" s="52" t="str">
        <f>IF(Afrapportering!X96="","",Afrapportering!X96)</f>
        <v/>
      </c>
      <c r="Y115" s="30" t="str">
        <f>IF(Afrapportering!Y96="","",Afrapportering!Y96)</f>
        <v/>
      </c>
      <c r="Z115" s="52" t="str">
        <f>IFERROR(MAX(IF(OR(V115="",X115=""),"",IF(AND(AND(MONTH(F115)&gt;=7,MONTH(F115)&lt;8),AND(MONTH(H115)&gt;=7,MONTH(H115)&lt;8)),(NETWORKDAYS(F115,H115,Lister!$D$7:$D$13)-V115)*T115/NETWORKDAYS(Lister!$D$19,Lister!$E$19,Lister!$D$7:$D$13),IF(AND(AND(MONTH(F115)&gt;=7,MONTH(F115)&lt;8),MONTH(H115)&gt;7),(NETWORKDAYS(F115,Lister!$E$19,Lister!$D$7:$D$13)-V115)*T115/NETWORKDAYS(Lister!$D$19,Lister!$E$19,Lister!$D$7:$D$13),IF(MONTH(F115)&gt;7,0)))),0),"")</f>
        <v/>
      </c>
      <c r="AA115" s="30" t="str">
        <f>IF(Afrapportering!AA96="","",Afrapportering!AA96)</f>
        <v/>
      </c>
      <c r="AB115" s="52" t="str">
        <f>IFERROR(MAX(IF(OR(V115="",X115=""),"",IF(AND(AND(MONTH(F115)&gt;=8,MONTH(F115)&lt;9),AND(MONTH(H115)&gt;=8,MONTH(H115)&lt;9)),(NETWORKDAYS(F115,H115,Lister!$D$7:$D$13)-X115)*T115/NETWORKDAYS(Lister!$D$20,Lister!$E$20,Lister!$D$7:$D$13),IF(AND(MONTH(F115)=7,MONTH(H115)=8),(NETWORKDAYS(Lister!$D$20,H115,Lister!$D$7:$D$13)-X115)*T115/NETWORKDAYS(Lister!$D$20,Lister!$E$20,Lister!$D$7:$D$13),IF(AND(MONTH(F115)=7,MONTH(H115)=7),0)))),0),"")</f>
        <v/>
      </c>
      <c r="AC115" s="30" t="str">
        <f>IF(Afrapportering!AC96="","",Afrapportering!AC96)</f>
        <v/>
      </c>
      <c r="AD115" s="52" t="str">
        <f t="shared" si="15"/>
        <v/>
      </c>
      <c r="AE115" s="52" t="str">
        <f t="shared" si="16"/>
        <v/>
      </c>
      <c r="AF115" s="30" t="str">
        <f t="shared" si="17"/>
        <v/>
      </c>
      <c r="AG115" s="30" t="str">
        <f t="shared" si="18"/>
        <v/>
      </c>
      <c r="AH115" s="3" t="str">
        <f t="shared" si="19"/>
        <v/>
      </c>
    </row>
    <row r="116" spans="1:34" x14ac:dyDescent="0.25">
      <c r="A116" s="13" t="str">
        <f>+Afrapportering!A97</f>
        <v/>
      </c>
      <c r="B116" s="13" t="str">
        <f>+Afrapportering!B97</f>
        <v/>
      </c>
      <c r="C116" s="13" t="str">
        <f>+Afrapportering!C97</f>
        <v/>
      </c>
      <c r="D116" s="13" t="str">
        <f>+Afrapportering!D97</f>
        <v/>
      </c>
      <c r="E116" s="14" t="str">
        <f>+Afrapportering!E97</f>
        <v/>
      </c>
      <c r="F116" s="139" t="str">
        <f>IF(Afrapportering!F97 = "", "",Afrapportering!F97)</f>
        <v/>
      </c>
      <c r="G116" s="14" t="str">
        <f>+Afrapportering!G97</f>
        <v/>
      </c>
      <c r="H116" s="139" t="str">
        <f>IF(Afrapportering!H97 = "","",Afrapportering!H97)</f>
        <v/>
      </c>
      <c r="I116" s="140" t="str">
        <f>+Afrapportering!I97</f>
        <v/>
      </c>
      <c r="J116" s="13" t="str">
        <f>+Afrapportering!J97</f>
        <v/>
      </c>
      <c r="K116" s="32" t="str">
        <f t="shared" si="12"/>
        <v/>
      </c>
      <c r="L116" s="31" t="str">
        <f>IF(Ansøgning!J102="","",Ansøgning!J102)</f>
        <v/>
      </c>
      <c r="M116" s="134" t="str">
        <f>IF(Afrapportering!M97="","",Afrapportering!M97)</f>
        <v/>
      </c>
      <c r="N116" s="31" t="str">
        <f>IF(Ansøgning!K102="","",Ansøgning!K102)</f>
        <v/>
      </c>
      <c r="O116" s="134">
        <f>IF(Afrapportering!O97="",,Afrapportering!O97)</f>
        <v>0</v>
      </c>
      <c r="P116" s="15" t="str">
        <f>IF(Ansøgning!L102="","",Ansøgning!L102)</f>
        <v/>
      </c>
      <c r="Q116" s="15" t="str">
        <f t="shared" si="13"/>
        <v/>
      </c>
      <c r="R116" s="15"/>
      <c r="S116" s="15" t="str">
        <f>IF(Afrapportering!S97="","",Afrapportering!S97)</f>
        <v/>
      </c>
      <c r="T116" s="31" t="str">
        <f t="shared" si="14"/>
        <v/>
      </c>
      <c r="U116" s="30" t="str">
        <f>IF(Afrapportering!U97="","",Afrapportering!U97)</f>
        <v/>
      </c>
      <c r="V116" s="52" t="str">
        <f>IF(Afrapportering!V97="","",Afrapportering!V97)</f>
        <v/>
      </c>
      <c r="W116" s="30" t="str">
        <f>IF(Afrapportering!W97="","",Afrapportering!W97)</f>
        <v/>
      </c>
      <c r="X116" s="52" t="str">
        <f>IF(Afrapportering!X97="","",Afrapportering!X97)</f>
        <v/>
      </c>
      <c r="Y116" s="30" t="str">
        <f>IF(Afrapportering!Y97="","",Afrapportering!Y97)</f>
        <v/>
      </c>
      <c r="Z116" s="52" t="str">
        <f>IFERROR(MAX(IF(OR(V116="",X116=""),"",IF(AND(AND(MONTH(F116)&gt;=7,MONTH(F116)&lt;8),AND(MONTH(H116)&gt;=7,MONTH(H116)&lt;8)),(NETWORKDAYS(F116,H116,Lister!$D$7:$D$13)-V116)*T116/NETWORKDAYS(Lister!$D$19,Lister!$E$19,Lister!$D$7:$D$13),IF(AND(AND(MONTH(F116)&gt;=7,MONTH(F116)&lt;8),MONTH(H116)&gt;7),(NETWORKDAYS(F116,Lister!$E$19,Lister!$D$7:$D$13)-V116)*T116/NETWORKDAYS(Lister!$D$19,Lister!$E$19,Lister!$D$7:$D$13),IF(MONTH(F116)&gt;7,0)))),0),"")</f>
        <v/>
      </c>
      <c r="AA116" s="30" t="str">
        <f>IF(Afrapportering!AA97="","",Afrapportering!AA97)</f>
        <v/>
      </c>
      <c r="AB116" s="52" t="str">
        <f>IFERROR(MAX(IF(OR(V116="",X116=""),"",IF(AND(AND(MONTH(F116)&gt;=8,MONTH(F116)&lt;9),AND(MONTH(H116)&gt;=8,MONTH(H116)&lt;9)),(NETWORKDAYS(F116,H116,Lister!$D$7:$D$13)-X116)*T116/NETWORKDAYS(Lister!$D$20,Lister!$E$20,Lister!$D$7:$D$13),IF(AND(MONTH(F116)=7,MONTH(H116)=8),(NETWORKDAYS(Lister!$D$20,H116,Lister!$D$7:$D$13)-X116)*T116/NETWORKDAYS(Lister!$D$20,Lister!$E$20,Lister!$D$7:$D$13),IF(AND(MONTH(F116)=7,MONTH(H116)=7),0)))),0),"")</f>
        <v/>
      </c>
      <c r="AC116" s="30" t="str">
        <f>IF(Afrapportering!AC97="","",Afrapportering!AC97)</f>
        <v/>
      </c>
      <c r="AD116" s="52" t="str">
        <f t="shared" si="15"/>
        <v/>
      </c>
      <c r="AE116" s="52" t="str">
        <f t="shared" si="16"/>
        <v/>
      </c>
      <c r="AF116" s="30" t="str">
        <f t="shared" si="17"/>
        <v/>
      </c>
      <c r="AG116" s="30" t="str">
        <f t="shared" si="18"/>
        <v/>
      </c>
      <c r="AH116" s="3" t="str">
        <f t="shared" si="19"/>
        <v/>
      </c>
    </row>
    <row r="117" spans="1:34" x14ac:dyDescent="0.25">
      <c r="A117" s="13" t="str">
        <f>+Afrapportering!A98</f>
        <v/>
      </c>
      <c r="B117" s="13" t="str">
        <f>+Afrapportering!B98</f>
        <v/>
      </c>
      <c r="C117" s="13" t="str">
        <f>+Afrapportering!C98</f>
        <v/>
      </c>
      <c r="D117" s="13" t="str">
        <f>+Afrapportering!D98</f>
        <v/>
      </c>
      <c r="E117" s="14" t="str">
        <f>+Afrapportering!E98</f>
        <v/>
      </c>
      <c r="F117" s="139" t="str">
        <f>IF(Afrapportering!F98 = "", "",Afrapportering!F98)</f>
        <v/>
      </c>
      <c r="G117" s="14" t="str">
        <f>+Afrapportering!G98</f>
        <v/>
      </c>
      <c r="H117" s="139" t="str">
        <f>IF(Afrapportering!H98 = "","",Afrapportering!H98)</f>
        <v/>
      </c>
      <c r="I117" s="140" t="str">
        <f>+Afrapportering!I98</f>
        <v/>
      </c>
      <c r="J117" s="13" t="str">
        <f>+Afrapportering!J98</f>
        <v/>
      </c>
      <c r="K117" s="32" t="str">
        <f t="shared" si="12"/>
        <v/>
      </c>
      <c r="L117" s="31" t="str">
        <f>IF(Ansøgning!J103="","",Ansøgning!J103)</f>
        <v/>
      </c>
      <c r="M117" s="134" t="str">
        <f>IF(Afrapportering!M98="","",Afrapportering!M98)</f>
        <v/>
      </c>
      <c r="N117" s="31" t="str">
        <f>IF(Ansøgning!K103="","",Ansøgning!K103)</f>
        <v/>
      </c>
      <c r="O117" s="134">
        <f>IF(Afrapportering!O98="",,Afrapportering!O98)</f>
        <v>0</v>
      </c>
      <c r="P117" s="15" t="str">
        <f>IF(Ansøgning!L103="","",Ansøgning!L103)</f>
        <v/>
      </c>
      <c r="Q117" s="15" t="str">
        <f t="shared" si="13"/>
        <v/>
      </c>
      <c r="R117" s="15"/>
      <c r="S117" s="15" t="str">
        <f>IF(Afrapportering!S98="","",Afrapportering!S98)</f>
        <v/>
      </c>
      <c r="T117" s="31" t="str">
        <f t="shared" si="14"/>
        <v/>
      </c>
      <c r="U117" s="30" t="str">
        <f>IF(Afrapportering!U98="","",Afrapportering!U98)</f>
        <v/>
      </c>
      <c r="V117" s="52" t="str">
        <f>IF(Afrapportering!V98="","",Afrapportering!V98)</f>
        <v/>
      </c>
      <c r="W117" s="30" t="str">
        <f>IF(Afrapportering!W98="","",Afrapportering!W98)</f>
        <v/>
      </c>
      <c r="X117" s="52" t="str">
        <f>IF(Afrapportering!X98="","",Afrapportering!X98)</f>
        <v/>
      </c>
      <c r="Y117" s="30" t="str">
        <f>IF(Afrapportering!Y98="","",Afrapportering!Y98)</f>
        <v/>
      </c>
      <c r="Z117" s="52" t="str">
        <f>IFERROR(MAX(IF(OR(V117="",X117=""),"",IF(AND(AND(MONTH(F117)&gt;=7,MONTH(F117)&lt;8),AND(MONTH(H117)&gt;=7,MONTH(H117)&lt;8)),(NETWORKDAYS(F117,H117,Lister!$D$7:$D$13)-V117)*T117/NETWORKDAYS(Lister!$D$19,Lister!$E$19,Lister!$D$7:$D$13),IF(AND(AND(MONTH(F117)&gt;=7,MONTH(F117)&lt;8),MONTH(H117)&gt;7),(NETWORKDAYS(F117,Lister!$E$19,Lister!$D$7:$D$13)-V117)*T117/NETWORKDAYS(Lister!$D$19,Lister!$E$19,Lister!$D$7:$D$13),IF(MONTH(F117)&gt;7,0)))),0),"")</f>
        <v/>
      </c>
      <c r="AA117" s="30" t="str">
        <f>IF(Afrapportering!AA98="","",Afrapportering!AA98)</f>
        <v/>
      </c>
      <c r="AB117" s="52" t="str">
        <f>IFERROR(MAX(IF(OR(V117="",X117=""),"",IF(AND(AND(MONTH(F117)&gt;=8,MONTH(F117)&lt;9),AND(MONTH(H117)&gt;=8,MONTH(H117)&lt;9)),(NETWORKDAYS(F117,H117,Lister!$D$7:$D$13)-X117)*T117/NETWORKDAYS(Lister!$D$20,Lister!$E$20,Lister!$D$7:$D$13),IF(AND(MONTH(F117)=7,MONTH(H117)=8),(NETWORKDAYS(Lister!$D$20,H117,Lister!$D$7:$D$13)-X117)*T117/NETWORKDAYS(Lister!$D$20,Lister!$E$20,Lister!$D$7:$D$13),IF(AND(MONTH(F117)=7,MONTH(H117)=7),0)))),0),"")</f>
        <v/>
      </c>
      <c r="AC117" s="30" t="str">
        <f>IF(Afrapportering!AC98="","",Afrapportering!AC98)</f>
        <v/>
      </c>
      <c r="AD117" s="52" t="str">
        <f t="shared" si="15"/>
        <v/>
      </c>
      <c r="AE117" s="52" t="str">
        <f t="shared" si="16"/>
        <v/>
      </c>
      <c r="AF117" s="30" t="str">
        <f t="shared" si="17"/>
        <v/>
      </c>
      <c r="AG117" s="30" t="str">
        <f t="shared" si="18"/>
        <v/>
      </c>
      <c r="AH117" s="3" t="str">
        <f t="shared" si="19"/>
        <v/>
      </c>
    </row>
    <row r="118" spans="1:34" x14ac:dyDescent="0.25">
      <c r="A118" s="13" t="str">
        <f>+Afrapportering!A99</f>
        <v/>
      </c>
      <c r="B118" s="13" t="str">
        <f>+Afrapportering!B99</f>
        <v/>
      </c>
      <c r="C118" s="13" t="str">
        <f>+Afrapportering!C99</f>
        <v/>
      </c>
      <c r="D118" s="13" t="str">
        <f>+Afrapportering!D99</f>
        <v/>
      </c>
      <c r="E118" s="14" t="str">
        <f>+Afrapportering!E99</f>
        <v/>
      </c>
      <c r="F118" s="139" t="str">
        <f>IF(Afrapportering!F99 = "", "",Afrapportering!F99)</f>
        <v/>
      </c>
      <c r="G118" s="14" t="str">
        <f>+Afrapportering!G99</f>
        <v/>
      </c>
      <c r="H118" s="139" t="str">
        <f>IF(Afrapportering!H99 = "","",Afrapportering!H99)</f>
        <v/>
      </c>
      <c r="I118" s="140" t="str">
        <f>+Afrapportering!I99</f>
        <v/>
      </c>
      <c r="J118" s="13" t="str">
        <f>+Afrapportering!J99</f>
        <v/>
      </c>
      <c r="K118" s="32" t="str">
        <f t="shared" si="12"/>
        <v/>
      </c>
      <c r="L118" s="31" t="str">
        <f>IF(Ansøgning!J104="","",Ansøgning!J104)</f>
        <v/>
      </c>
      <c r="M118" s="134" t="str">
        <f>IF(Afrapportering!M99="","",Afrapportering!M99)</f>
        <v/>
      </c>
      <c r="N118" s="31" t="str">
        <f>IF(Ansøgning!K104="","",Ansøgning!K104)</f>
        <v/>
      </c>
      <c r="O118" s="134">
        <f>IF(Afrapportering!O99="",,Afrapportering!O99)</f>
        <v>0</v>
      </c>
      <c r="P118" s="15" t="str">
        <f>IF(Ansøgning!L104="","",Ansøgning!L104)</f>
        <v/>
      </c>
      <c r="Q118" s="15" t="str">
        <f t="shared" si="13"/>
        <v/>
      </c>
      <c r="R118" s="15"/>
      <c r="S118" s="15" t="str">
        <f>IF(Afrapportering!S99="","",Afrapportering!S99)</f>
        <v/>
      </c>
      <c r="T118" s="31" t="str">
        <f t="shared" si="14"/>
        <v/>
      </c>
      <c r="U118" s="30" t="str">
        <f>IF(Afrapportering!U99="","",Afrapportering!U99)</f>
        <v/>
      </c>
      <c r="V118" s="52" t="str">
        <f>IF(Afrapportering!V99="","",Afrapportering!V99)</f>
        <v/>
      </c>
      <c r="W118" s="30" t="str">
        <f>IF(Afrapportering!W99="","",Afrapportering!W99)</f>
        <v/>
      </c>
      <c r="X118" s="52" t="str">
        <f>IF(Afrapportering!X99="","",Afrapportering!X99)</f>
        <v/>
      </c>
      <c r="Y118" s="30" t="str">
        <f>IF(Afrapportering!Y99="","",Afrapportering!Y99)</f>
        <v/>
      </c>
      <c r="Z118" s="52" t="str">
        <f>IFERROR(MAX(IF(OR(V118="",X118=""),"",IF(AND(AND(MONTH(F118)&gt;=7,MONTH(F118)&lt;8),AND(MONTH(H118)&gt;=7,MONTH(H118)&lt;8)),(NETWORKDAYS(F118,H118,Lister!$D$7:$D$13)-V118)*T118/NETWORKDAYS(Lister!$D$19,Lister!$E$19,Lister!$D$7:$D$13),IF(AND(AND(MONTH(F118)&gt;=7,MONTH(F118)&lt;8),MONTH(H118)&gt;7),(NETWORKDAYS(F118,Lister!$E$19,Lister!$D$7:$D$13)-V118)*T118/NETWORKDAYS(Lister!$D$19,Lister!$E$19,Lister!$D$7:$D$13),IF(MONTH(F118)&gt;7,0)))),0),"")</f>
        <v/>
      </c>
      <c r="AA118" s="30" t="str">
        <f>IF(Afrapportering!AA99="","",Afrapportering!AA99)</f>
        <v/>
      </c>
      <c r="AB118" s="52" t="str">
        <f>IFERROR(MAX(IF(OR(V118="",X118=""),"",IF(AND(AND(MONTH(F118)&gt;=8,MONTH(F118)&lt;9),AND(MONTH(H118)&gt;=8,MONTH(H118)&lt;9)),(NETWORKDAYS(F118,H118,Lister!$D$7:$D$13)-X118)*T118/NETWORKDAYS(Lister!$D$20,Lister!$E$20,Lister!$D$7:$D$13),IF(AND(MONTH(F118)=7,MONTH(H118)=8),(NETWORKDAYS(Lister!$D$20,H118,Lister!$D$7:$D$13)-X118)*T118/NETWORKDAYS(Lister!$D$20,Lister!$E$20,Lister!$D$7:$D$13),IF(AND(MONTH(F118)=7,MONTH(H118)=7),0)))),0),"")</f>
        <v/>
      </c>
      <c r="AC118" s="30" t="str">
        <f>IF(Afrapportering!AC99="","",Afrapportering!AC99)</f>
        <v/>
      </c>
      <c r="AD118" s="52" t="str">
        <f t="shared" si="15"/>
        <v/>
      </c>
      <c r="AE118" s="52" t="str">
        <f t="shared" si="16"/>
        <v/>
      </c>
      <c r="AF118" s="30" t="str">
        <f t="shared" si="17"/>
        <v/>
      </c>
      <c r="AG118" s="30" t="str">
        <f t="shared" si="18"/>
        <v/>
      </c>
      <c r="AH118" s="3" t="str">
        <f t="shared" si="19"/>
        <v/>
      </c>
    </row>
    <row r="119" spans="1:34" x14ac:dyDescent="0.25">
      <c r="A119" s="13" t="str">
        <f>+Afrapportering!A100</f>
        <v/>
      </c>
      <c r="B119" s="13" t="str">
        <f>+Afrapportering!B100</f>
        <v/>
      </c>
      <c r="C119" s="13" t="str">
        <f>+Afrapportering!C100</f>
        <v/>
      </c>
      <c r="D119" s="13" t="str">
        <f>+Afrapportering!D100</f>
        <v/>
      </c>
      <c r="E119" s="14" t="str">
        <f>+Afrapportering!E100</f>
        <v/>
      </c>
      <c r="F119" s="139" t="str">
        <f>IF(Afrapportering!F100 = "", "",Afrapportering!F100)</f>
        <v/>
      </c>
      <c r="G119" s="14" t="str">
        <f>+Afrapportering!G100</f>
        <v/>
      </c>
      <c r="H119" s="139" t="str">
        <f>IF(Afrapportering!H100 = "","",Afrapportering!H100)</f>
        <v/>
      </c>
      <c r="I119" s="140" t="str">
        <f>+Afrapportering!I100</f>
        <v/>
      </c>
      <c r="J119" s="13" t="str">
        <f>+Afrapportering!J100</f>
        <v/>
      </c>
      <c r="K119" s="32" t="str">
        <f t="shared" si="12"/>
        <v/>
      </c>
      <c r="L119" s="31" t="str">
        <f>IF(Ansøgning!J105="","",Ansøgning!J105)</f>
        <v/>
      </c>
      <c r="M119" s="134" t="str">
        <f>IF(Afrapportering!M100="","",Afrapportering!M100)</f>
        <v/>
      </c>
      <c r="N119" s="31" t="str">
        <f>IF(Ansøgning!K105="","",Ansøgning!K105)</f>
        <v/>
      </c>
      <c r="O119" s="134">
        <f>IF(Afrapportering!O100="",,Afrapportering!O100)</f>
        <v>0</v>
      </c>
      <c r="P119" s="15" t="str">
        <f>IF(Ansøgning!L105="","",Ansøgning!L105)</f>
        <v/>
      </c>
      <c r="Q119" s="15" t="str">
        <f t="shared" si="13"/>
        <v/>
      </c>
      <c r="R119" s="15"/>
      <c r="S119" s="15" t="str">
        <f>IF(Afrapportering!S100="","",Afrapportering!S100)</f>
        <v/>
      </c>
      <c r="T119" s="31" t="str">
        <f t="shared" si="14"/>
        <v/>
      </c>
      <c r="U119" s="30" t="str">
        <f>IF(Afrapportering!U100="","",Afrapportering!U100)</f>
        <v/>
      </c>
      <c r="V119" s="52" t="str">
        <f>IF(Afrapportering!V100="","",Afrapportering!V100)</f>
        <v/>
      </c>
      <c r="W119" s="30" t="str">
        <f>IF(Afrapportering!W100="","",Afrapportering!W100)</f>
        <v/>
      </c>
      <c r="X119" s="52" t="str">
        <f>IF(Afrapportering!X100="","",Afrapportering!X100)</f>
        <v/>
      </c>
      <c r="Y119" s="30" t="str">
        <f>IF(Afrapportering!Y100="","",Afrapportering!Y100)</f>
        <v/>
      </c>
      <c r="Z119" s="52" t="str">
        <f>IFERROR(MAX(IF(OR(V119="",X119=""),"",IF(AND(AND(MONTH(F119)&gt;=7,MONTH(F119)&lt;8),AND(MONTH(H119)&gt;=7,MONTH(H119)&lt;8)),(NETWORKDAYS(F119,H119,Lister!$D$7:$D$13)-V119)*T119/NETWORKDAYS(Lister!$D$19,Lister!$E$19,Lister!$D$7:$D$13),IF(AND(AND(MONTH(F119)&gt;=7,MONTH(F119)&lt;8),MONTH(H119)&gt;7),(NETWORKDAYS(F119,Lister!$E$19,Lister!$D$7:$D$13)-V119)*T119/NETWORKDAYS(Lister!$D$19,Lister!$E$19,Lister!$D$7:$D$13),IF(MONTH(F119)&gt;7,0)))),0),"")</f>
        <v/>
      </c>
      <c r="AA119" s="30" t="str">
        <f>IF(Afrapportering!AA100="","",Afrapportering!AA100)</f>
        <v/>
      </c>
      <c r="AB119" s="52" t="str">
        <f>IFERROR(MAX(IF(OR(V119="",X119=""),"",IF(AND(AND(MONTH(F119)&gt;=8,MONTH(F119)&lt;9),AND(MONTH(H119)&gt;=8,MONTH(H119)&lt;9)),(NETWORKDAYS(F119,H119,Lister!$D$7:$D$13)-X119)*T119/NETWORKDAYS(Lister!$D$20,Lister!$E$20,Lister!$D$7:$D$13),IF(AND(MONTH(F119)=7,MONTH(H119)=8),(NETWORKDAYS(Lister!$D$20,H119,Lister!$D$7:$D$13)-X119)*T119/NETWORKDAYS(Lister!$D$20,Lister!$E$20,Lister!$D$7:$D$13),IF(AND(MONTH(F119)=7,MONTH(H119)=7),0)))),0),"")</f>
        <v/>
      </c>
      <c r="AC119" s="30" t="str">
        <f>IF(Afrapportering!AC100="","",Afrapportering!AC100)</f>
        <v/>
      </c>
      <c r="AD119" s="52" t="str">
        <f t="shared" si="15"/>
        <v/>
      </c>
      <c r="AE119" s="52" t="str">
        <f t="shared" si="16"/>
        <v/>
      </c>
      <c r="AF119" s="30" t="str">
        <f t="shared" si="17"/>
        <v/>
      </c>
      <c r="AG119" s="30" t="str">
        <f t="shared" si="18"/>
        <v/>
      </c>
      <c r="AH119" s="3" t="str">
        <f t="shared" si="19"/>
        <v/>
      </c>
    </row>
    <row r="120" spans="1:34" x14ac:dyDescent="0.25">
      <c r="A120" s="13" t="str">
        <f>+Afrapportering!A101</f>
        <v/>
      </c>
      <c r="B120" s="13" t="str">
        <f>+Afrapportering!B101</f>
        <v/>
      </c>
      <c r="C120" s="13" t="str">
        <f>+Afrapportering!C101</f>
        <v/>
      </c>
      <c r="D120" s="13" t="str">
        <f>+Afrapportering!D101</f>
        <v/>
      </c>
      <c r="E120" s="14" t="str">
        <f>+Afrapportering!E101</f>
        <v/>
      </c>
      <c r="F120" s="139" t="str">
        <f>IF(Afrapportering!F101 = "", "",Afrapportering!F101)</f>
        <v/>
      </c>
      <c r="G120" s="14" t="str">
        <f>+Afrapportering!G101</f>
        <v/>
      </c>
      <c r="H120" s="139" t="str">
        <f>IF(Afrapportering!H101 = "","",Afrapportering!H101)</f>
        <v/>
      </c>
      <c r="I120" s="140" t="str">
        <f>+Afrapportering!I101</f>
        <v/>
      </c>
      <c r="J120" s="13" t="str">
        <f>+Afrapportering!J101</f>
        <v/>
      </c>
      <c r="K120" s="32" t="str">
        <f t="shared" si="12"/>
        <v/>
      </c>
      <c r="L120" s="31" t="str">
        <f>IF(Ansøgning!J106="","",Ansøgning!J106)</f>
        <v/>
      </c>
      <c r="M120" s="134" t="str">
        <f>IF(Afrapportering!M101="","",Afrapportering!M101)</f>
        <v/>
      </c>
      <c r="N120" s="31" t="str">
        <f>IF(Ansøgning!K106="","",Ansøgning!K106)</f>
        <v/>
      </c>
      <c r="O120" s="134">
        <f>IF(Afrapportering!O101="",,Afrapportering!O101)</f>
        <v>0</v>
      </c>
      <c r="P120" s="15" t="str">
        <f>IF(Ansøgning!L106="","",Ansøgning!L106)</f>
        <v/>
      </c>
      <c r="Q120" s="15" t="str">
        <f t="shared" si="13"/>
        <v/>
      </c>
      <c r="R120" s="15"/>
      <c r="S120" s="15" t="str">
        <f>IF(Afrapportering!S101="","",Afrapportering!S101)</f>
        <v/>
      </c>
      <c r="T120" s="31" t="str">
        <f t="shared" si="14"/>
        <v/>
      </c>
      <c r="U120" s="30" t="str">
        <f>IF(Afrapportering!U101="","",Afrapportering!U101)</f>
        <v/>
      </c>
      <c r="V120" s="52" t="str">
        <f>IF(Afrapportering!V101="","",Afrapportering!V101)</f>
        <v/>
      </c>
      <c r="W120" s="30" t="str">
        <f>IF(Afrapportering!W101="","",Afrapportering!W101)</f>
        <v/>
      </c>
      <c r="X120" s="52" t="str">
        <f>IF(Afrapportering!X101="","",Afrapportering!X101)</f>
        <v/>
      </c>
      <c r="Y120" s="30" t="str">
        <f>IF(Afrapportering!Y101="","",Afrapportering!Y101)</f>
        <v/>
      </c>
      <c r="Z120" s="52" t="str">
        <f>IFERROR(MAX(IF(OR(V120="",X120=""),"",IF(AND(AND(MONTH(F120)&gt;=7,MONTH(F120)&lt;8),AND(MONTH(H120)&gt;=7,MONTH(H120)&lt;8)),(NETWORKDAYS(F120,H120,Lister!$D$7:$D$13)-V120)*T120/NETWORKDAYS(Lister!$D$19,Lister!$E$19,Lister!$D$7:$D$13),IF(AND(AND(MONTH(F120)&gt;=7,MONTH(F120)&lt;8),MONTH(H120)&gt;7),(NETWORKDAYS(F120,Lister!$E$19,Lister!$D$7:$D$13)-V120)*T120/NETWORKDAYS(Lister!$D$19,Lister!$E$19,Lister!$D$7:$D$13),IF(MONTH(F120)&gt;7,0)))),0),"")</f>
        <v/>
      </c>
      <c r="AA120" s="30" t="str">
        <f>IF(Afrapportering!AA101="","",Afrapportering!AA101)</f>
        <v/>
      </c>
      <c r="AB120" s="52" t="str">
        <f>IFERROR(MAX(IF(OR(V120="",X120=""),"",IF(AND(AND(MONTH(F120)&gt;=8,MONTH(F120)&lt;9),AND(MONTH(H120)&gt;=8,MONTH(H120)&lt;9)),(NETWORKDAYS(F120,H120,Lister!$D$7:$D$13)-X120)*T120/NETWORKDAYS(Lister!$D$20,Lister!$E$20,Lister!$D$7:$D$13),IF(AND(MONTH(F120)=7,MONTH(H120)=8),(NETWORKDAYS(Lister!$D$20,H120,Lister!$D$7:$D$13)-X120)*T120/NETWORKDAYS(Lister!$D$20,Lister!$E$20,Lister!$D$7:$D$13),IF(AND(MONTH(F120)=7,MONTH(H120)=7),0)))),0),"")</f>
        <v/>
      </c>
      <c r="AC120" s="30" t="str">
        <f>IF(Afrapportering!AC101="","",Afrapportering!AC101)</f>
        <v/>
      </c>
      <c r="AD120" s="52" t="str">
        <f t="shared" si="15"/>
        <v/>
      </c>
      <c r="AE120" s="52" t="str">
        <f t="shared" si="16"/>
        <v/>
      </c>
      <c r="AF120" s="30" t="str">
        <f t="shared" si="17"/>
        <v/>
      </c>
      <c r="AG120" s="30" t="str">
        <f t="shared" si="18"/>
        <v/>
      </c>
      <c r="AH120" s="3" t="str">
        <f t="shared" si="19"/>
        <v/>
      </c>
    </row>
    <row r="121" spans="1:34" x14ac:dyDescent="0.25">
      <c r="A121" s="13" t="str">
        <f>+Afrapportering!A102</f>
        <v/>
      </c>
      <c r="B121" s="13" t="str">
        <f>+Afrapportering!B102</f>
        <v/>
      </c>
      <c r="C121" s="13" t="str">
        <f>+Afrapportering!C102</f>
        <v/>
      </c>
      <c r="D121" s="13" t="str">
        <f>+Afrapportering!D102</f>
        <v/>
      </c>
      <c r="E121" s="14" t="str">
        <f>+Afrapportering!E102</f>
        <v/>
      </c>
      <c r="F121" s="139" t="str">
        <f>IF(Afrapportering!F102 = "", "",Afrapportering!F102)</f>
        <v/>
      </c>
      <c r="G121" s="14" t="str">
        <f>+Afrapportering!G102</f>
        <v/>
      </c>
      <c r="H121" s="139" t="str">
        <f>IF(Afrapportering!H102 = "","",Afrapportering!H102)</f>
        <v/>
      </c>
      <c r="I121" s="140" t="str">
        <f>+Afrapportering!I102</f>
        <v/>
      </c>
      <c r="J121" s="13" t="str">
        <f>+Afrapportering!J102</f>
        <v/>
      </c>
      <c r="K121" s="32" t="str">
        <f t="shared" si="12"/>
        <v/>
      </c>
      <c r="L121" s="31" t="str">
        <f>IF(Ansøgning!J107="","",Ansøgning!J107)</f>
        <v/>
      </c>
      <c r="M121" s="134" t="str">
        <f>IF(Afrapportering!M102="","",Afrapportering!M102)</f>
        <v/>
      </c>
      <c r="N121" s="31" t="str">
        <f>IF(Ansøgning!K107="","",Ansøgning!K107)</f>
        <v/>
      </c>
      <c r="O121" s="134">
        <f>IF(Afrapportering!O102="",,Afrapportering!O102)</f>
        <v>0</v>
      </c>
      <c r="P121" s="15" t="str">
        <f>IF(Ansøgning!L107="","",Ansøgning!L107)</f>
        <v/>
      </c>
      <c r="Q121" s="15" t="str">
        <f t="shared" si="13"/>
        <v/>
      </c>
      <c r="R121" s="15"/>
      <c r="S121" s="15" t="str">
        <f>IF(Afrapportering!S102="","",Afrapportering!S102)</f>
        <v/>
      </c>
      <c r="T121" s="31" t="str">
        <f t="shared" si="14"/>
        <v/>
      </c>
      <c r="U121" s="30" t="str">
        <f>IF(Afrapportering!U102="","",Afrapportering!U102)</f>
        <v/>
      </c>
      <c r="V121" s="52" t="str">
        <f>IF(Afrapportering!V102="","",Afrapportering!V102)</f>
        <v/>
      </c>
      <c r="W121" s="30" t="str">
        <f>IF(Afrapportering!W102="","",Afrapportering!W102)</f>
        <v/>
      </c>
      <c r="X121" s="52" t="str">
        <f>IF(Afrapportering!X102="","",Afrapportering!X102)</f>
        <v/>
      </c>
      <c r="Y121" s="30" t="str">
        <f>IF(Afrapportering!Y102="","",Afrapportering!Y102)</f>
        <v/>
      </c>
      <c r="Z121" s="52" t="str">
        <f>IFERROR(MAX(IF(OR(V121="",X121=""),"",IF(AND(AND(MONTH(F121)&gt;=7,MONTH(F121)&lt;8),AND(MONTH(H121)&gt;=7,MONTH(H121)&lt;8)),(NETWORKDAYS(F121,H121,Lister!$D$7:$D$13)-V121)*T121/NETWORKDAYS(Lister!$D$19,Lister!$E$19,Lister!$D$7:$D$13),IF(AND(AND(MONTH(F121)&gt;=7,MONTH(F121)&lt;8),MONTH(H121)&gt;7),(NETWORKDAYS(F121,Lister!$E$19,Lister!$D$7:$D$13)-V121)*T121/NETWORKDAYS(Lister!$D$19,Lister!$E$19,Lister!$D$7:$D$13),IF(MONTH(F121)&gt;7,0)))),0),"")</f>
        <v/>
      </c>
      <c r="AA121" s="30" t="str">
        <f>IF(Afrapportering!AA102="","",Afrapportering!AA102)</f>
        <v/>
      </c>
      <c r="AB121" s="52" t="str">
        <f>IFERROR(MAX(IF(OR(V121="",X121=""),"",IF(AND(AND(MONTH(F121)&gt;=8,MONTH(F121)&lt;9),AND(MONTH(H121)&gt;=8,MONTH(H121)&lt;9)),(NETWORKDAYS(F121,H121,Lister!$D$7:$D$13)-X121)*T121/NETWORKDAYS(Lister!$D$20,Lister!$E$20,Lister!$D$7:$D$13),IF(AND(MONTH(F121)=7,MONTH(H121)=8),(NETWORKDAYS(Lister!$D$20,H121,Lister!$D$7:$D$13)-X121)*T121/NETWORKDAYS(Lister!$D$20,Lister!$E$20,Lister!$D$7:$D$13),IF(AND(MONTH(F121)=7,MONTH(H121)=7),0)))),0),"")</f>
        <v/>
      </c>
      <c r="AC121" s="30" t="str">
        <f>IF(Afrapportering!AC102="","",Afrapportering!AC102)</f>
        <v/>
      </c>
      <c r="AD121" s="52" t="str">
        <f t="shared" si="15"/>
        <v/>
      </c>
      <c r="AE121" s="52" t="str">
        <f t="shared" si="16"/>
        <v/>
      </c>
      <c r="AF121" s="30" t="str">
        <f t="shared" si="17"/>
        <v/>
      </c>
      <c r="AG121" s="30" t="str">
        <f t="shared" si="18"/>
        <v/>
      </c>
      <c r="AH121" s="3" t="str">
        <f t="shared" si="19"/>
        <v/>
      </c>
    </row>
    <row r="122" spans="1:34" x14ac:dyDescent="0.25">
      <c r="A122" s="13" t="str">
        <f>+Afrapportering!A103</f>
        <v/>
      </c>
      <c r="B122" s="13" t="str">
        <f>+Afrapportering!B103</f>
        <v/>
      </c>
      <c r="C122" s="13" t="str">
        <f>+Afrapportering!C103</f>
        <v/>
      </c>
      <c r="D122" s="13" t="str">
        <f>+Afrapportering!D103</f>
        <v/>
      </c>
      <c r="E122" s="14" t="str">
        <f>+Afrapportering!E103</f>
        <v/>
      </c>
      <c r="F122" s="139" t="str">
        <f>IF(Afrapportering!F103 = "", "",Afrapportering!F103)</f>
        <v/>
      </c>
      <c r="G122" s="14" t="str">
        <f>+Afrapportering!G103</f>
        <v/>
      </c>
      <c r="H122" s="139" t="str">
        <f>IF(Afrapportering!H103 = "","",Afrapportering!H103)</f>
        <v/>
      </c>
      <c r="I122" s="140" t="str">
        <f>+Afrapportering!I103</f>
        <v/>
      </c>
      <c r="J122" s="13" t="str">
        <f>+Afrapportering!J103</f>
        <v/>
      </c>
      <c r="K122" s="32" t="str">
        <f t="shared" si="12"/>
        <v/>
      </c>
      <c r="L122" s="31" t="str">
        <f>IF(Ansøgning!J108="","",Ansøgning!J108)</f>
        <v/>
      </c>
      <c r="M122" s="134" t="str">
        <f>IF(Afrapportering!M103="","",Afrapportering!M103)</f>
        <v/>
      </c>
      <c r="N122" s="31" t="str">
        <f>IF(Ansøgning!K108="","",Ansøgning!K108)</f>
        <v/>
      </c>
      <c r="O122" s="134">
        <f>IF(Afrapportering!O103="",,Afrapportering!O103)</f>
        <v>0</v>
      </c>
      <c r="P122" s="15" t="str">
        <f>IF(Ansøgning!L108="","",Ansøgning!L108)</f>
        <v/>
      </c>
      <c r="Q122" s="15" t="str">
        <f t="shared" si="13"/>
        <v/>
      </c>
      <c r="R122" s="15"/>
      <c r="S122" s="15" t="str">
        <f>IF(Afrapportering!S103="","",Afrapportering!S103)</f>
        <v/>
      </c>
      <c r="T122" s="31" t="str">
        <f t="shared" si="14"/>
        <v/>
      </c>
      <c r="U122" s="30" t="str">
        <f>IF(Afrapportering!U103="","",Afrapportering!U103)</f>
        <v/>
      </c>
      <c r="V122" s="52" t="str">
        <f>IF(Afrapportering!V103="","",Afrapportering!V103)</f>
        <v/>
      </c>
      <c r="W122" s="30" t="str">
        <f>IF(Afrapportering!W103="","",Afrapportering!W103)</f>
        <v/>
      </c>
      <c r="X122" s="52" t="str">
        <f>IF(Afrapportering!X103="","",Afrapportering!X103)</f>
        <v/>
      </c>
      <c r="Y122" s="30" t="str">
        <f>IF(Afrapportering!Y103="","",Afrapportering!Y103)</f>
        <v/>
      </c>
      <c r="Z122" s="52" t="str">
        <f>IFERROR(MAX(IF(OR(V122="",X122=""),"",IF(AND(AND(MONTH(F122)&gt;=7,MONTH(F122)&lt;8),AND(MONTH(H122)&gt;=7,MONTH(H122)&lt;8)),(NETWORKDAYS(F122,H122,Lister!$D$7:$D$13)-V122)*T122/NETWORKDAYS(Lister!$D$19,Lister!$E$19,Lister!$D$7:$D$13),IF(AND(AND(MONTH(F122)&gt;=7,MONTH(F122)&lt;8),MONTH(H122)&gt;7),(NETWORKDAYS(F122,Lister!$E$19,Lister!$D$7:$D$13)-V122)*T122/NETWORKDAYS(Lister!$D$19,Lister!$E$19,Lister!$D$7:$D$13),IF(MONTH(F122)&gt;7,0)))),0),"")</f>
        <v/>
      </c>
      <c r="AA122" s="30" t="str">
        <f>IF(Afrapportering!AA103="","",Afrapportering!AA103)</f>
        <v/>
      </c>
      <c r="AB122" s="52" t="str">
        <f>IFERROR(MAX(IF(OR(V122="",X122=""),"",IF(AND(AND(MONTH(F122)&gt;=8,MONTH(F122)&lt;9),AND(MONTH(H122)&gt;=8,MONTH(H122)&lt;9)),(NETWORKDAYS(F122,H122,Lister!$D$7:$D$13)-X122)*T122/NETWORKDAYS(Lister!$D$20,Lister!$E$20,Lister!$D$7:$D$13),IF(AND(MONTH(F122)=7,MONTH(H122)=8),(NETWORKDAYS(Lister!$D$20,H122,Lister!$D$7:$D$13)-X122)*T122/NETWORKDAYS(Lister!$D$20,Lister!$E$20,Lister!$D$7:$D$13),IF(AND(MONTH(F122)=7,MONTH(H122)=7),0)))),0),"")</f>
        <v/>
      </c>
      <c r="AC122" s="30" t="str">
        <f>IF(Afrapportering!AC103="","",Afrapportering!AC103)</f>
        <v/>
      </c>
      <c r="AD122" s="52" t="str">
        <f t="shared" si="15"/>
        <v/>
      </c>
      <c r="AE122" s="52" t="str">
        <f t="shared" si="16"/>
        <v/>
      </c>
      <c r="AF122" s="30" t="str">
        <f t="shared" si="17"/>
        <v/>
      </c>
      <c r="AG122" s="30" t="str">
        <f t="shared" si="18"/>
        <v/>
      </c>
      <c r="AH122" s="3" t="str">
        <f t="shared" si="19"/>
        <v/>
      </c>
    </row>
    <row r="123" spans="1:34" x14ac:dyDescent="0.25">
      <c r="A123" s="13" t="str">
        <f>+Afrapportering!A104</f>
        <v/>
      </c>
      <c r="B123" s="13" t="str">
        <f>+Afrapportering!B104</f>
        <v/>
      </c>
      <c r="C123" s="13" t="str">
        <f>+Afrapportering!C104</f>
        <v/>
      </c>
      <c r="D123" s="13" t="str">
        <f>+Afrapportering!D104</f>
        <v/>
      </c>
      <c r="E123" s="14" t="str">
        <f>+Afrapportering!E104</f>
        <v/>
      </c>
      <c r="F123" s="139" t="str">
        <f>IF(Afrapportering!F104 = "", "",Afrapportering!F104)</f>
        <v/>
      </c>
      <c r="G123" s="14" t="str">
        <f>+Afrapportering!G104</f>
        <v/>
      </c>
      <c r="H123" s="139" t="str">
        <f>IF(Afrapportering!H104 = "","",Afrapportering!H104)</f>
        <v/>
      </c>
      <c r="I123" s="140" t="str">
        <f>+Afrapportering!I104</f>
        <v/>
      </c>
      <c r="J123" s="13" t="str">
        <f>+Afrapportering!J104</f>
        <v/>
      </c>
      <c r="K123" s="32" t="str">
        <f t="shared" si="12"/>
        <v/>
      </c>
      <c r="L123" s="31" t="str">
        <f>IF(Ansøgning!J109="","",Ansøgning!J109)</f>
        <v/>
      </c>
      <c r="M123" s="134" t="str">
        <f>IF(Afrapportering!M104="","",Afrapportering!M104)</f>
        <v/>
      </c>
      <c r="N123" s="31" t="str">
        <f>IF(Ansøgning!K109="","",Ansøgning!K109)</f>
        <v/>
      </c>
      <c r="O123" s="134">
        <f>IF(Afrapportering!O104="",,Afrapportering!O104)</f>
        <v>0</v>
      </c>
      <c r="P123" s="15" t="str">
        <f>IF(Ansøgning!L109="","",Ansøgning!L109)</f>
        <v/>
      </c>
      <c r="Q123" s="15" t="str">
        <f t="shared" si="13"/>
        <v/>
      </c>
      <c r="R123" s="15"/>
      <c r="S123" s="15" t="str">
        <f>IF(Afrapportering!S104="","",Afrapportering!S104)</f>
        <v/>
      </c>
      <c r="T123" s="31" t="str">
        <f t="shared" si="14"/>
        <v/>
      </c>
      <c r="U123" s="30" t="str">
        <f>IF(Afrapportering!U104="","",Afrapportering!U104)</f>
        <v/>
      </c>
      <c r="V123" s="52" t="str">
        <f>IF(Afrapportering!V104="","",Afrapportering!V104)</f>
        <v/>
      </c>
      <c r="W123" s="30" t="str">
        <f>IF(Afrapportering!W104="","",Afrapportering!W104)</f>
        <v/>
      </c>
      <c r="X123" s="52" t="str">
        <f>IF(Afrapportering!X104="","",Afrapportering!X104)</f>
        <v/>
      </c>
      <c r="Y123" s="30" t="str">
        <f>IF(Afrapportering!Y104="","",Afrapportering!Y104)</f>
        <v/>
      </c>
      <c r="Z123" s="52" t="str">
        <f>IFERROR(MAX(IF(OR(V123="",X123=""),"",IF(AND(AND(MONTH(F123)&gt;=7,MONTH(F123)&lt;8),AND(MONTH(H123)&gt;=7,MONTH(H123)&lt;8)),(NETWORKDAYS(F123,H123,Lister!$D$7:$D$13)-V123)*T123/NETWORKDAYS(Lister!$D$19,Lister!$E$19,Lister!$D$7:$D$13),IF(AND(AND(MONTH(F123)&gt;=7,MONTH(F123)&lt;8),MONTH(H123)&gt;7),(NETWORKDAYS(F123,Lister!$E$19,Lister!$D$7:$D$13)-V123)*T123/NETWORKDAYS(Lister!$D$19,Lister!$E$19,Lister!$D$7:$D$13),IF(MONTH(F123)&gt;7,0)))),0),"")</f>
        <v/>
      </c>
      <c r="AA123" s="30" t="str">
        <f>IF(Afrapportering!AA104="","",Afrapportering!AA104)</f>
        <v/>
      </c>
      <c r="AB123" s="52" t="str">
        <f>IFERROR(MAX(IF(OR(V123="",X123=""),"",IF(AND(AND(MONTH(F123)&gt;=8,MONTH(F123)&lt;9),AND(MONTH(H123)&gt;=8,MONTH(H123)&lt;9)),(NETWORKDAYS(F123,H123,Lister!$D$7:$D$13)-X123)*T123/NETWORKDAYS(Lister!$D$20,Lister!$E$20,Lister!$D$7:$D$13),IF(AND(MONTH(F123)=7,MONTH(H123)=8),(NETWORKDAYS(Lister!$D$20,H123,Lister!$D$7:$D$13)-X123)*T123/NETWORKDAYS(Lister!$D$20,Lister!$E$20,Lister!$D$7:$D$13),IF(AND(MONTH(F123)=7,MONTH(H123)=7),0)))),0),"")</f>
        <v/>
      </c>
      <c r="AC123" s="30" t="str">
        <f>IF(Afrapportering!AC104="","",Afrapportering!AC104)</f>
        <v/>
      </c>
      <c r="AD123" s="52" t="str">
        <f t="shared" si="15"/>
        <v/>
      </c>
      <c r="AE123" s="52" t="str">
        <f t="shared" si="16"/>
        <v/>
      </c>
      <c r="AF123" s="30" t="str">
        <f t="shared" si="17"/>
        <v/>
      </c>
      <c r="AG123" s="30" t="str">
        <f t="shared" si="18"/>
        <v/>
      </c>
      <c r="AH123" s="3" t="str">
        <f t="shared" si="19"/>
        <v/>
      </c>
    </row>
    <row r="124" spans="1:34" x14ac:dyDescent="0.25">
      <c r="A124" s="13" t="str">
        <f>+Afrapportering!A105</f>
        <v/>
      </c>
      <c r="B124" s="13" t="str">
        <f>+Afrapportering!B105</f>
        <v/>
      </c>
      <c r="C124" s="13" t="str">
        <f>+Afrapportering!C105</f>
        <v/>
      </c>
      <c r="D124" s="13" t="str">
        <f>+Afrapportering!D105</f>
        <v/>
      </c>
      <c r="E124" s="14" t="str">
        <f>+Afrapportering!E105</f>
        <v/>
      </c>
      <c r="F124" s="139" t="str">
        <f>IF(Afrapportering!F105 = "", "",Afrapportering!F105)</f>
        <v/>
      </c>
      <c r="G124" s="14" t="str">
        <f>+Afrapportering!G105</f>
        <v/>
      </c>
      <c r="H124" s="139" t="str">
        <f>IF(Afrapportering!H105 = "","",Afrapportering!H105)</f>
        <v/>
      </c>
      <c r="I124" s="140" t="str">
        <f>+Afrapportering!I105</f>
        <v/>
      </c>
      <c r="J124" s="13" t="str">
        <f>+Afrapportering!J105</f>
        <v/>
      </c>
      <c r="K124" s="32" t="str">
        <f t="shared" si="12"/>
        <v/>
      </c>
      <c r="L124" s="31" t="str">
        <f>IF(Ansøgning!J110="","",Ansøgning!J110)</f>
        <v/>
      </c>
      <c r="M124" s="134" t="str">
        <f>IF(Afrapportering!M105="","",Afrapportering!M105)</f>
        <v/>
      </c>
      <c r="N124" s="31" t="str">
        <f>IF(Ansøgning!K110="","",Ansøgning!K110)</f>
        <v/>
      </c>
      <c r="O124" s="134">
        <f>IF(Afrapportering!O105="",,Afrapportering!O105)</f>
        <v>0</v>
      </c>
      <c r="P124" s="15" t="str">
        <f>IF(Ansøgning!L110="","",Ansøgning!L110)</f>
        <v/>
      </c>
      <c r="Q124" s="15" t="str">
        <f t="shared" si="13"/>
        <v/>
      </c>
      <c r="R124" s="15"/>
      <c r="S124" s="15" t="str">
        <f>IF(Afrapportering!S105="","",Afrapportering!S105)</f>
        <v/>
      </c>
      <c r="T124" s="31" t="str">
        <f t="shared" si="14"/>
        <v/>
      </c>
      <c r="U124" s="30" t="str">
        <f>IF(Afrapportering!U105="","",Afrapportering!U105)</f>
        <v/>
      </c>
      <c r="V124" s="52" t="str">
        <f>IF(Afrapportering!V105="","",Afrapportering!V105)</f>
        <v/>
      </c>
      <c r="W124" s="30" t="str">
        <f>IF(Afrapportering!W105="","",Afrapportering!W105)</f>
        <v/>
      </c>
      <c r="X124" s="52" t="str">
        <f>IF(Afrapportering!X105="","",Afrapportering!X105)</f>
        <v/>
      </c>
      <c r="Y124" s="30" t="str">
        <f>IF(Afrapportering!Y105="","",Afrapportering!Y105)</f>
        <v/>
      </c>
      <c r="Z124" s="52" t="str">
        <f>IFERROR(MAX(IF(OR(V124="",X124=""),"",IF(AND(AND(MONTH(F124)&gt;=7,MONTH(F124)&lt;8),AND(MONTH(H124)&gt;=7,MONTH(H124)&lt;8)),(NETWORKDAYS(F124,H124,Lister!$D$7:$D$13)-V124)*T124/NETWORKDAYS(Lister!$D$19,Lister!$E$19,Lister!$D$7:$D$13),IF(AND(AND(MONTH(F124)&gt;=7,MONTH(F124)&lt;8),MONTH(H124)&gt;7),(NETWORKDAYS(F124,Lister!$E$19,Lister!$D$7:$D$13)-V124)*T124/NETWORKDAYS(Lister!$D$19,Lister!$E$19,Lister!$D$7:$D$13),IF(MONTH(F124)&gt;7,0)))),0),"")</f>
        <v/>
      </c>
      <c r="AA124" s="30" t="str">
        <f>IF(Afrapportering!AA105="","",Afrapportering!AA105)</f>
        <v/>
      </c>
      <c r="AB124" s="52" t="str">
        <f>IFERROR(MAX(IF(OR(V124="",X124=""),"",IF(AND(AND(MONTH(F124)&gt;=8,MONTH(F124)&lt;9),AND(MONTH(H124)&gt;=8,MONTH(H124)&lt;9)),(NETWORKDAYS(F124,H124,Lister!$D$7:$D$13)-X124)*T124/NETWORKDAYS(Lister!$D$20,Lister!$E$20,Lister!$D$7:$D$13),IF(AND(MONTH(F124)=7,MONTH(H124)=8),(NETWORKDAYS(Lister!$D$20,H124,Lister!$D$7:$D$13)-X124)*T124/NETWORKDAYS(Lister!$D$20,Lister!$E$20,Lister!$D$7:$D$13),IF(AND(MONTH(F124)=7,MONTH(H124)=7),0)))),0),"")</f>
        <v/>
      </c>
      <c r="AC124" s="30" t="str">
        <f>IF(Afrapportering!AC105="","",Afrapportering!AC105)</f>
        <v/>
      </c>
      <c r="AD124" s="52" t="str">
        <f t="shared" si="15"/>
        <v/>
      </c>
      <c r="AE124" s="52" t="str">
        <f t="shared" si="16"/>
        <v/>
      </c>
      <c r="AF124" s="30" t="str">
        <f t="shared" si="17"/>
        <v/>
      </c>
      <c r="AG124" s="30" t="str">
        <f t="shared" si="18"/>
        <v/>
      </c>
      <c r="AH124" s="3" t="str">
        <f t="shared" si="19"/>
        <v/>
      </c>
    </row>
    <row r="125" spans="1:34" x14ac:dyDescent="0.25">
      <c r="A125" s="13" t="str">
        <f>+Afrapportering!A106</f>
        <v/>
      </c>
      <c r="B125" s="13" t="str">
        <f>+Afrapportering!B106</f>
        <v/>
      </c>
      <c r="C125" s="13" t="str">
        <f>+Afrapportering!C106</f>
        <v/>
      </c>
      <c r="D125" s="13" t="str">
        <f>+Afrapportering!D106</f>
        <v/>
      </c>
      <c r="E125" s="14" t="str">
        <f>+Afrapportering!E106</f>
        <v/>
      </c>
      <c r="F125" s="139" t="str">
        <f>IF(Afrapportering!F106 = "", "",Afrapportering!F106)</f>
        <v/>
      </c>
      <c r="G125" s="14" t="str">
        <f>+Afrapportering!G106</f>
        <v/>
      </c>
      <c r="H125" s="139" t="str">
        <f>IF(Afrapportering!H106 = "","",Afrapportering!H106)</f>
        <v/>
      </c>
      <c r="I125" s="140" t="str">
        <f>+Afrapportering!I106</f>
        <v/>
      </c>
      <c r="J125" s="13" t="str">
        <f>+Afrapportering!J106</f>
        <v/>
      </c>
      <c r="K125" s="32" t="str">
        <f t="shared" si="12"/>
        <v/>
      </c>
      <c r="L125" s="31" t="str">
        <f>IF(Ansøgning!J111="","",Ansøgning!J111)</f>
        <v/>
      </c>
      <c r="M125" s="134" t="str">
        <f>IF(Afrapportering!M106="","",Afrapportering!M106)</f>
        <v/>
      </c>
      <c r="N125" s="31" t="str">
        <f>IF(Ansøgning!K111="","",Ansøgning!K111)</f>
        <v/>
      </c>
      <c r="O125" s="134">
        <f>IF(Afrapportering!O106="",,Afrapportering!O106)</f>
        <v>0</v>
      </c>
      <c r="P125" s="15" t="str">
        <f>IF(Ansøgning!L111="","",Ansøgning!L111)</f>
        <v/>
      </c>
      <c r="Q125" s="15" t="str">
        <f t="shared" si="13"/>
        <v/>
      </c>
      <c r="R125" s="15"/>
      <c r="S125" s="15" t="str">
        <f>IF(Afrapportering!S106="","",Afrapportering!S106)</f>
        <v/>
      </c>
      <c r="T125" s="31" t="str">
        <f t="shared" si="14"/>
        <v/>
      </c>
      <c r="U125" s="30" t="str">
        <f>IF(Afrapportering!U106="","",Afrapportering!U106)</f>
        <v/>
      </c>
      <c r="V125" s="52" t="str">
        <f>IF(Afrapportering!V106="","",Afrapportering!V106)</f>
        <v/>
      </c>
      <c r="W125" s="30" t="str">
        <f>IF(Afrapportering!W106="","",Afrapportering!W106)</f>
        <v/>
      </c>
      <c r="X125" s="52" t="str">
        <f>IF(Afrapportering!X106="","",Afrapportering!X106)</f>
        <v/>
      </c>
      <c r="Y125" s="30" t="str">
        <f>IF(Afrapportering!Y106="","",Afrapportering!Y106)</f>
        <v/>
      </c>
      <c r="Z125" s="52" t="str">
        <f>IFERROR(MAX(IF(OR(V125="",X125=""),"",IF(AND(AND(MONTH(F125)&gt;=7,MONTH(F125)&lt;8),AND(MONTH(H125)&gt;=7,MONTH(H125)&lt;8)),(NETWORKDAYS(F125,H125,Lister!$D$7:$D$13)-V125)*T125/NETWORKDAYS(Lister!$D$19,Lister!$E$19,Lister!$D$7:$D$13),IF(AND(AND(MONTH(F125)&gt;=7,MONTH(F125)&lt;8),MONTH(H125)&gt;7),(NETWORKDAYS(F125,Lister!$E$19,Lister!$D$7:$D$13)-V125)*T125/NETWORKDAYS(Lister!$D$19,Lister!$E$19,Lister!$D$7:$D$13),IF(MONTH(F125)&gt;7,0)))),0),"")</f>
        <v/>
      </c>
      <c r="AA125" s="30" t="str">
        <f>IF(Afrapportering!AA106="","",Afrapportering!AA106)</f>
        <v/>
      </c>
      <c r="AB125" s="52" t="str">
        <f>IFERROR(MAX(IF(OR(V125="",X125=""),"",IF(AND(AND(MONTH(F125)&gt;=8,MONTH(F125)&lt;9),AND(MONTH(H125)&gt;=8,MONTH(H125)&lt;9)),(NETWORKDAYS(F125,H125,Lister!$D$7:$D$13)-X125)*T125/NETWORKDAYS(Lister!$D$20,Lister!$E$20,Lister!$D$7:$D$13),IF(AND(MONTH(F125)=7,MONTH(H125)=8),(NETWORKDAYS(Lister!$D$20,H125,Lister!$D$7:$D$13)-X125)*T125/NETWORKDAYS(Lister!$D$20,Lister!$E$20,Lister!$D$7:$D$13),IF(AND(MONTH(F125)=7,MONTH(H125)=7),0)))),0),"")</f>
        <v/>
      </c>
      <c r="AC125" s="30" t="str">
        <f>IF(Afrapportering!AC106="","",Afrapportering!AC106)</f>
        <v/>
      </c>
      <c r="AD125" s="52" t="str">
        <f t="shared" si="15"/>
        <v/>
      </c>
      <c r="AE125" s="52" t="str">
        <f t="shared" si="16"/>
        <v/>
      </c>
      <c r="AF125" s="30" t="str">
        <f t="shared" si="17"/>
        <v/>
      </c>
      <c r="AG125" s="30" t="str">
        <f t="shared" si="18"/>
        <v/>
      </c>
      <c r="AH125" s="3" t="str">
        <f t="shared" si="19"/>
        <v/>
      </c>
    </row>
    <row r="126" spans="1:34" x14ac:dyDescent="0.25">
      <c r="A126" s="13" t="str">
        <f>+Afrapportering!A107</f>
        <v/>
      </c>
      <c r="B126" s="13" t="str">
        <f>+Afrapportering!B107</f>
        <v/>
      </c>
      <c r="C126" s="13" t="str">
        <f>+Afrapportering!C107</f>
        <v/>
      </c>
      <c r="D126" s="13" t="str">
        <f>+Afrapportering!D107</f>
        <v/>
      </c>
      <c r="E126" s="14" t="str">
        <f>+Afrapportering!E107</f>
        <v/>
      </c>
      <c r="F126" s="139" t="str">
        <f>IF(Afrapportering!F107 = "", "",Afrapportering!F107)</f>
        <v/>
      </c>
      <c r="G126" s="14" t="str">
        <f>+Afrapportering!G107</f>
        <v/>
      </c>
      <c r="H126" s="139" t="str">
        <f>IF(Afrapportering!H107 = "","",Afrapportering!H107)</f>
        <v/>
      </c>
      <c r="I126" s="140" t="str">
        <f>+Afrapportering!I107</f>
        <v/>
      </c>
      <c r="J126" s="13" t="str">
        <f>+Afrapportering!J107</f>
        <v/>
      </c>
      <c r="K126" s="32" t="str">
        <f t="shared" si="12"/>
        <v/>
      </c>
      <c r="L126" s="31" t="str">
        <f>IF(Ansøgning!J112="","",Ansøgning!J112)</f>
        <v/>
      </c>
      <c r="M126" s="134" t="str">
        <f>IF(Afrapportering!M107="","",Afrapportering!M107)</f>
        <v/>
      </c>
      <c r="N126" s="31" t="str">
        <f>IF(Ansøgning!K112="","",Ansøgning!K112)</f>
        <v/>
      </c>
      <c r="O126" s="134">
        <f>IF(Afrapportering!O107="",,Afrapportering!O107)</f>
        <v>0</v>
      </c>
      <c r="P126" s="15" t="str">
        <f>IF(Ansøgning!L112="","",Ansøgning!L112)</f>
        <v/>
      </c>
      <c r="Q126" s="15" t="str">
        <f t="shared" si="13"/>
        <v/>
      </c>
      <c r="R126" s="15"/>
      <c r="S126" s="15" t="str">
        <f>IF(Afrapportering!S107="","",Afrapportering!S107)</f>
        <v/>
      </c>
      <c r="T126" s="31" t="str">
        <f t="shared" si="14"/>
        <v/>
      </c>
      <c r="U126" s="30" t="str">
        <f>IF(Afrapportering!U107="","",Afrapportering!U107)</f>
        <v/>
      </c>
      <c r="V126" s="52" t="str">
        <f>IF(Afrapportering!V107="","",Afrapportering!V107)</f>
        <v/>
      </c>
      <c r="W126" s="30" t="str">
        <f>IF(Afrapportering!W107="","",Afrapportering!W107)</f>
        <v/>
      </c>
      <c r="X126" s="52" t="str">
        <f>IF(Afrapportering!X107="","",Afrapportering!X107)</f>
        <v/>
      </c>
      <c r="Y126" s="30" t="str">
        <f>IF(Afrapportering!Y107="","",Afrapportering!Y107)</f>
        <v/>
      </c>
      <c r="Z126" s="52" t="str">
        <f>IFERROR(MAX(IF(OR(V126="",X126=""),"",IF(AND(AND(MONTH(F126)&gt;=7,MONTH(F126)&lt;8),AND(MONTH(H126)&gt;=7,MONTH(H126)&lt;8)),(NETWORKDAYS(F126,H126,Lister!$D$7:$D$13)-V126)*T126/NETWORKDAYS(Lister!$D$19,Lister!$E$19,Lister!$D$7:$D$13),IF(AND(AND(MONTH(F126)&gt;=7,MONTH(F126)&lt;8),MONTH(H126)&gt;7),(NETWORKDAYS(F126,Lister!$E$19,Lister!$D$7:$D$13)-V126)*T126/NETWORKDAYS(Lister!$D$19,Lister!$E$19,Lister!$D$7:$D$13),IF(MONTH(F126)&gt;7,0)))),0),"")</f>
        <v/>
      </c>
      <c r="AA126" s="30" t="str">
        <f>IF(Afrapportering!AA107="","",Afrapportering!AA107)</f>
        <v/>
      </c>
      <c r="AB126" s="52" t="str">
        <f>IFERROR(MAX(IF(OR(V126="",X126=""),"",IF(AND(AND(MONTH(F126)&gt;=8,MONTH(F126)&lt;9),AND(MONTH(H126)&gt;=8,MONTH(H126)&lt;9)),(NETWORKDAYS(F126,H126,Lister!$D$7:$D$13)-X126)*T126/NETWORKDAYS(Lister!$D$20,Lister!$E$20,Lister!$D$7:$D$13),IF(AND(MONTH(F126)=7,MONTH(H126)=8),(NETWORKDAYS(Lister!$D$20,H126,Lister!$D$7:$D$13)-X126)*T126/NETWORKDAYS(Lister!$D$20,Lister!$E$20,Lister!$D$7:$D$13),IF(AND(MONTH(F126)=7,MONTH(H126)=7),0)))),0),"")</f>
        <v/>
      </c>
      <c r="AC126" s="30" t="str">
        <f>IF(Afrapportering!AC107="","",Afrapportering!AC107)</f>
        <v/>
      </c>
      <c r="AD126" s="52" t="str">
        <f t="shared" si="15"/>
        <v/>
      </c>
      <c r="AE126" s="52" t="str">
        <f t="shared" si="16"/>
        <v/>
      </c>
      <c r="AF126" s="30" t="str">
        <f t="shared" si="17"/>
        <v/>
      </c>
      <c r="AG126" s="30" t="str">
        <f t="shared" si="18"/>
        <v/>
      </c>
      <c r="AH126" s="3" t="str">
        <f t="shared" si="19"/>
        <v/>
      </c>
    </row>
    <row r="127" spans="1:34" x14ac:dyDescent="0.25">
      <c r="A127" s="13" t="str">
        <f>+Afrapportering!A108</f>
        <v/>
      </c>
      <c r="B127" s="13" t="str">
        <f>+Afrapportering!B108</f>
        <v/>
      </c>
      <c r="C127" s="13" t="str">
        <f>+Afrapportering!C108</f>
        <v/>
      </c>
      <c r="D127" s="13" t="str">
        <f>+Afrapportering!D108</f>
        <v/>
      </c>
      <c r="E127" s="14" t="str">
        <f>+Afrapportering!E108</f>
        <v/>
      </c>
      <c r="F127" s="139" t="str">
        <f>IF(Afrapportering!F108 = "", "",Afrapportering!F108)</f>
        <v/>
      </c>
      <c r="G127" s="14" t="str">
        <f>+Afrapportering!G108</f>
        <v/>
      </c>
      <c r="H127" s="139" t="str">
        <f>IF(Afrapportering!H108 = "","",Afrapportering!H108)</f>
        <v/>
      </c>
      <c r="I127" s="140" t="str">
        <f>+Afrapportering!I108</f>
        <v/>
      </c>
      <c r="J127" s="13" t="str">
        <f>+Afrapportering!J108</f>
        <v/>
      </c>
      <c r="K127" s="32" t="str">
        <f t="shared" si="12"/>
        <v/>
      </c>
      <c r="L127" s="31" t="str">
        <f>IF(Ansøgning!J113="","",Ansøgning!J113)</f>
        <v/>
      </c>
      <c r="M127" s="134" t="str">
        <f>IF(Afrapportering!M108="","",Afrapportering!M108)</f>
        <v/>
      </c>
      <c r="N127" s="31" t="str">
        <f>IF(Ansøgning!K113="","",Ansøgning!K113)</f>
        <v/>
      </c>
      <c r="O127" s="134">
        <f>IF(Afrapportering!O108="",,Afrapportering!O108)</f>
        <v>0</v>
      </c>
      <c r="P127" s="15" t="str">
        <f>IF(Ansøgning!L113="","",Ansøgning!L113)</f>
        <v/>
      </c>
      <c r="Q127" s="15" t="str">
        <f t="shared" si="13"/>
        <v/>
      </c>
      <c r="R127" s="15"/>
      <c r="S127" s="15" t="str">
        <f>IF(Afrapportering!S108="","",Afrapportering!S108)</f>
        <v/>
      </c>
      <c r="T127" s="31" t="str">
        <f t="shared" si="14"/>
        <v/>
      </c>
      <c r="U127" s="30" t="str">
        <f>IF(Afrapportering!U108="","",Afrapportering!U108)</f>
        <v/>
      </c>
      <c r="V127" s="52" t="str">
        <f>IF(Afrapportering!V108="","",Afrapportering!V108)</f>
        <v/>
      </c>
      <c r="W127" s="30" t="str">
        <f>IF(Afrapportering!W108="","",Afrapportering!W108)</f>
        <v/>
      </c>
      <c r="X127" s="52" t="str">
        <f>IF(Afrapportering!X108="","",Afrapportering!X108)</f>
        <v/>
      </c>
      <c r="Y127" s="30" t="str">
        <f>IF(Afrapportering!Y108="","",Afrapportering!Y108)</f>
        <v/>
      </c>
      <c r="Z127" s="52" t="str">
        <f>IFERROR(MAX(IF(OR(V127="",X127=""),"",IF(AND(AND(MONTH(F127)&gt;=7,MONTH(F127)&lt;8),AND(MONTH(H127)&gt;=7,MONTH(H127)&lt;8)),(NETWORKDAYS(F127,H127,Lister!$D$7:$D$13)-V127)*T127/NETWORKDAYS(Lister!$D$19,Lister!$E$19,Lister!$D$7:$D$13),IF(AND(AND(MONTH(F127)&gt;=7,MONTH(F127)&lt;8),MONTH(H127)&gt;7),(NETWORKDAYS(F127,Lister!$E$19,Lister!$D$7:$D$13)-V127)*T127/NETWORKDAYS(Lister!$D$19,Lister!$E$19,Lister!$D$7:$D$13),IF(MONTH(F127)&gt;7,0)))),0),"")</f>
        <v/>
      </c>
      <c r="AA127" s="30" t="str">
        <f>IF(Afrapportering!AA108="","",Afrapportering!AA108)</f>
        <v/>
      </c>
      <c r="AB127" s="52" t="str">
        <f>IFERROR(MAX(IF(OR(V127="",X127=""),"",IF(AND(AND(MONTH(F127)&gt;=8,MONTH(F127)&lt;9),AND(MONTH(H127)&gt;=8,MONTH(H127)&lt;9)),(NETWORKDAYS(F127,H127,Lister!$D$7:$D$13)-X127)*T127/NETWORKDAYS(Lister!$D$20,Lister!$E$20,Lister!$D$7:$D$13),IF(AND(MONTH(F127)=7,MONTH(H127)=8),(NETWORKDAYS(Lister!$D$20,H127,Lister!$D$7:$D$13)-X127)*T127/NETWORKDAYS(Lister!$D$20,Lister!$E$20,Lister!$D$7:$D$13),IF(AND(MONTH(F127)=7,MONTH(H127)=7),0)))),0),"")</f>
        <v/>
      </c>
      <c r="AC127" s="30" t="str">
        <f>IF(Afrapportering!AC108="","",Afrapportering!AC108)</f>
        <v/>
      </c>
      <c r="AD127" s="52" t="str">
        <f t="shared" si="15"/>
        <v/>
      </c>
      <c r="AE127" s="52" t="str">
        <f t="shared" si="16"/>
        <v/>
      </c>
      <c r="AF127" s="30" t="str">
        <f t="shared" si="17"/>
        <v/>
      </c>
      <c r="AG127" s="30" t="str">
        <f t="shared" si="18"/>
        <v/>
      </c>
      <c r="AH127" s="3" t="str">
        <f t="shared" si="19"/>
        <v/>
      </c>
    </row>
    <row r="128" spans="1:34" x14ac:dyDescent="0.25">
      <c r="A128" s="13" t="str">
        <f>+Afrapportering!A109</f>
        <v/>
      </c>
      <c r="B128" s="13" t="str">
        <f>+Afrapportering!B109</f>
        <v/>
      </c>
      <c r="C128" s="13" t="str">
        <f>+Afrapportering!C109</f>
        <v/>
      </c>
      <c r="D128" s="13" t="str">
        <f>+Afrapportering!D109</f>
        <v/>
      </c>
      <c r="E128" s="14" t="str">
        <f>+Afrapportering!E109</f>
        <v/>
      </c>
      <c r="F128" s="139" t="str">
        <f>IF(Afrapportering!F109 = "", "",Afrapportering!F109)</f>
        <v/>
      </c>
      <c r="G128" s="14" t="str">
        <f>+Afrapportering!G109</f>
        <v/>
      </c>
      <c r="H128" s="139" t="str">
        <f>IF(Afrapportering!H109 = "","",Afrapportering!H109)</f>
        <v/>
      </c>
      <c r="I128" s="140" t="str">
        <f>+Afrapportering!I109</f>
        <v/>
      </c>
      <c r="J128" s="13" t="str">
        <f>+Afrapportering!J109</f>
        <v/>
      </c>
      <c r="K128" s="32" t="str">
        <f t="shared" si="12"/>
        <v/>
      </c>
      <c r="L128" s="31" t="str">
        <f>IF(Ansøgning!J114="","",Ansøgning!J114)</f>
        <v/>
      </c>
      <c r="M128" s="134" t="str">
        <f>IF(Afrapportering!M109="","",Afrapportering!M109)</f>
        <v/>
      </c>
      <c r="N128" s="31" t="str">
        <f>IF(Ansøgning!K114="","",Ansøgning!K114)</f>
        <v/>
      </c>
      <c r="O128" s="134">
        <f>IF(Afrapportering!O109="",,Afrapportering!O109)</f>
        <v>0</v>
      </c>
      <c r="P128" s="15" t="str">
        <f>IF(Ansøgning!L114="","",Ansøgning!L114)</f>
        <v/>
      </c>
      <c r="Q128" s="15" t="str">
        <f t="shared" si="13"/>
        <v/>
      </c>
      <c r="R128" s="15"/>
      <c r="S128" s="15" t="str">
        <f>IF(Afrapportering!S109="","",Afrapportering!S109)</f>
        <v/>
      </c>
      <c r="T128" s="31" t="str">
        <f t="shared" si="14"/>
        <v/>
      </c>
      <c r="U128" s="30" t="str">
        <f>IF(Afrapportering!U109="","",Afrapportering!U109)</f>
        <v/>
      </c>
      <c r="V128" s="52" t="str">
        <f>IF(Afrapportering!V109="","",Afrapportering!V109)</f>
        <v/>
      </c>
      <c r="W128" s="30" t="str">
        <f>IF(Afrapportering!W109="","",Afrapportering!W109)</f>
        <v/>
      </c>
      <c r="X128" s="52" t="str">
        <f>IF(Afrapportering!X109="","",Afrapportering!X109)</f>
        <v/>
      </c>
      <c r="Y128" s="30" t="str">
        <f>IF(Afrapportering!Y109="","",Afrapportering!Y109)</f>
        <v/>
      </c>
      <c r="Z128" s="52" t="str">
        <f>IFERROR(MAX(IF(OR(V128="",X128=""),"",IF(AND(AND(MONTH(F128)&gt;=7,MONTH(F128)&lt;8),AND(MONTH(H128)&gt;=7,MONTH(H128)&lt;8)),(NETWORKDAYS(F128,H128,Lister!$D$7:$D$13)-V128)*T128/NETWORKDAYS(Lister!$D$19,Lister!$E$19,Lister!$D$7:$D$13),IF(AND(AND(MONTH(F128)&gt;=7,MONTH(F128)&lt;8),MONTH(H128)&gt;7),(NETWORKDAYS(F128,Lister!$E$19,Lister!$D$7:$D$13)-V128)*T128/NETWORKDAYS(Lister!$D$19,Lister!$E$19,Lister!$D$7:$D$13),IF(MONTH(F128)&gt;7,0)))),0),"")</f>
        <v/>
      </c>
      <c r="AA128" s="30" t="str">
        <f>IF(Afrapportering!AA109="","",Afrapportering!AA109)</f>
        <v/>
      </c>
      <c r="AB128" s="52" t="str">
        <f>IFERROR(MAX(IF(OR(V128="",X128=""),"",IF(AND(AND(MONTH(F128)&gt;=8,MONTH(F128)&lt;9),AND(MONTH(H128)&gt;=8,MONTH(H128)&lt;9)),(NETWORKDAYS(F128,H128,Lister!$D$7:$D$13)-X128)*T128/NETWORKDAYS(Lister!$D$20,Lister!$E$20,Lister!$D$7:$D$13),IF(AND(MONTH(F128)=7,MONTH(H128)=8),(NETWORKDAYS(Lister!$D$20,H128,Lister!$D$7:$D$13)-X128)*T128/NETWORKDAYS(Lister!$D$20,Lister!$E$20,Lister!$D$7:$D$13),IF(AND(MONTH(F128)=7,MONTH(H128)=7),0)))),0),"")</f>
        <v/>
      </c>
      <c r="AC128" s="30" t="str">
        <f>IF(Afrapportering!AC109="","",Afrapportering!AC109)</f>
        <v/>
      </c>
      <c r="AD128" s="52" t="str">
        <f t="shared" si="15"/>
        <v/>
      </c>
      <c r="AE128" s="52" t="str">
        <f t="shared" si="16"/>
        <v/>
      </c>
      <c r="AF128" s="30" t="str">
        <f t="shared" si="17"/>
        <v/>
      </c>
      <c r="AG128" s="30" t="str">
        <f t="shared" si="18"/>
        <v/>
      </c>
      <c r="AH128" s="3" t="str">
        <f t="shared" si="19"/>
        <v/>
      </c>
    </row>
    <row r="129" spans="1:34" x14ac:dyDescent="0.25">
      <c r="A129" s="13" t="str">
        <f>+Afrapportering!A110</f>
        <v/>
      </c>
      <c r="B129" s="13" t="str">
        <f>+Afrapportering!B110</f>
        <v/>
      </c>
      <c r="C129" s="13" t="str">
        <f>+Afrapportering!C110</f>
        <v/>
      </c>
      <c r="D129" s="13" t="str">
        <f>+Afrapportering!D110</f>
        <v/>
      </c>
      <c r="E129" s="14" t="str">
        <f>+Afrapportering!E110</f>
        <v/>
      </c>
      <c r="F129" s="139" t="str">
        <f>IF(Afrapportering!F110 = "", "",Afrapportering!F110)</f>
        <v/>
      </c>
      <c r="G129" s="14" t="str">
        <f>+Afrapportering!G110</f>
        <v/>
      </c>
      <c r="H129" s="139" t="str">
        <f>IF(Afrapportering!H110 = "","",Afrapportering!H110)</f>
        <v/>
      </c>
      <c r="I129" s="140" t="str">
        <f>+Afrapportering!I110</f>
        <v/>
      </c>
      <c r="J129" s="13" t="str">
        <f>+Afrapportering!J110</f>
        <v/>
      </c>
      <c r="K129" s="32" t="str">
        <f t="shared" si="12"/>
        <v/>
      </c>
      <c r="L129" s="31" t="str">
        <f>IF(Ansøgning!J115="","",Ansøgning!J115)</f>
        <v/>
      </c>
      <c r="M129" s="134" t="str">
        <f>IF(Afrapportering!M110="","",Afrapportering!M110)</f>
        <v/>
      </c>
      <c r="N129" s="31" t="str">
        <f>IF(Ansøgning!K115="","",Ansøgning!K115)</f>
        <v/>
      </c>
      <c r="O129" s="134">
        <f>IF(Afrapportering!O110="",,Afrapportering!O110)</f>
        <v>0</v>
      </c>
      <c r="P129" s="15" t="str">
        <f>IF(Ansøgning!L115="","",Ansøgning!L115)</f>
        <v/>
      </c>
      <c r="Q129" s="15" t="str">
        <f t="shared" si="13"/>
        <v/>
      </c>
      <c r="R129" s="15"/>
      <c r="S129" s="15" t="str">
        <f>IF(Afrapportering!S110="","",Afrapportering!S110)</f>
        <v/>
      </c>
      <c r="T129" s="31" t="str">
        <f t="shared" si="14"/>
        <v/>
      </c>
      <c r="U129" s="30" t="str">
        <f>IF(Afrapportering!U110="","",Afrapportering!U110)</f>
        <v/>
      </c>
      <c r="V129" s="52" t="str">
        <f>IF(Afrapportering!V110="","",Afrapportering!V110)</f>
        <v/>
      </c>
      <c r="W129" s="30" t="str">
        <f>IF(Afrapportering!W110="","",Afrapportering!W110)</f>
        <v/>
      </c>
      <c r="X129" s="52" t="str">
        <f>IF(Afrapportering!X110="","",Afrapportering!X110)</f>
        <v/>
      </c>
      <c r="Y129" s="30" t="str">
        <f>IF(Afrapportering!Y110="","",Afrapportering!Y110)</f>
        <v/>
      </c>
      <c r="Z129" s="52" t="str">
        <f>IFERROR(MAX(IF(OR(V129="",X129=""),"",IF(AND(AND(MONTH(F129)&gt;=7,MONTH(F129)&lt;8),AND(MONTH(H129)&gt;=7,MONTH(H129)&lt;8)),(NETWORKDAYS(F129,H129,Lister!$D$7:$D$13)-V129)*T129/NETWORKDAYS(Lister!$D$19,Lister!$E$19,Lister!$D$7:$D$13),IF(AND(AND(MONTH(F129)&gt;=7,MONTH(F129)&lt;8),MONTH(H129)&gt;7),(NETWORKDAYS(F129,Lister!$E$19,Lister!$D$7:$D$13)-V129)*T129/NETWORKDAYS(Lister!$D$19,Lister!$E$19,Lister!$D$7:$D$13),IF(MONTH(F129)&gt;7,0)))),0),"")</f>
        <v/>
      </c>
      <c r="AA129" s="30" t="str">
        <f>IF(Afrapportering!AA110="","",Afrapportering!AA110)</f>
        <v/>
      </c>
      <c r="AB129" s="52" t="str">
        <f>IFERROR(MAX(IF(OR(V129="",X129=""),"",IF(AND(AND(MONTH(F129)&gt;=8,MONTH(F129)&lt;9),AND(MONTH(H129)&gt;=8,MONTH(H129)&lt;9)),(NETWORKDAYS(F129,H129,Lister!$D$7:$D$13)-X129)*T129/NETWORKDAYS(Lister!$D$20,Lister!$E$20,Lister!$D$7:$D$13),IF(AND(MONTH(F129)=7,MONTH(H129)=8),(NETWORKDAYS(Lister!$D$20,H129,Lister!$D$7:$D$13)-X129)*T129/NETWORKDAYS(Lister!$D$20,Lister!$E$20,Lister!$D$7:$D$13),IF(AND(MONTH(F129)=7,MONTH(H129)=7),0)))),0),"")</f>
        <v/>
      </c>
      <c r="AC129" s="30" t="str">
        <f>IF(Afrapportering!AC110="","",Afrapportering!AC110)</f>
        <v/>
      </c>
      <c r="AD129" s="52" t="str">
        <f t="shared" si="15"/>
        <v/>
      </c>
      <c r="AE129" s="52" t="str">
        <f t="shared" si="16"/>
        <v/>
      </c>
      <c r="AF129" s="30" t="str">
        <f t="shared" si="17"/>
        <v/>
      </c>
      <c r="AG129" s="30" t="str">
        <f t="shared" si="18"/>
        <v/>
      </c>
      <c r="AH129" s="3" t="str">
        <f t="shared" si="19"/>
        <v/>
      </c>
    </row>
    <row r="130" spans="1:34" x14ac:dyDescent="0.25">
      <c r="A130" s="13" t="str">
        <f>+Afrapportering!A111</f>
        <v/>
      </c>
      <c r="B130" s="13" t="str">
        <f>+Afrapportering!B111</f>
        <v/>
      </c>
      <c r="C130" s="13" t="str">
        <f>+Afrapportering!C111</f>
        <v/>
      </c>
      <c r="D130" s="13" t="str">
        <f>+Afrapportering!D111</f>
        <v/>
      </c>
      <c r="E130" s="14" t="str">
        <f>+Afrapportering!E111</f>
        <v/>
      </c>
      <c r="F130" s="139" t="str">
        <f>IF(Afrapportering!F111 = "", "",Afrapportering!F111)</f>
        <v/>
      </c>
      <c r="G130" s="14" t="str">
        <f>+Afrapportering!G111</f>
        <v/>
      </c>
      <c r="H130" s="139" t="str">
        <f>IF(Afrapportering!H111 = "","",Afrapportering!H111)</f>
        <v/>
      </c>
      <c r="I130" s="140" t="str">
        <f>+Afrapportering!I111</f>
        <v/>
      </c>
      <c r="J130" s="13" t="str">
        <f>+Afrapportering!J111</f>
        <v/>
      </c>
      <c r="K130" s="32" t="str">
        <f t="shared" si="12"/>
        <v/>
      </c>
      <c r="L130" s="31" t="str">
        <f>IF(Ansøgning!J116="","",Ansøgning!J116)</f>
        <v/>
      </c>
      <c r="M130" s="134" t="str">
        <f>IF(Afrapportering!M111="","",Afrapportering!M111)</f>
        <v/>
      </c>
      <c r="N130" s="31" t="str">
        <f>IF(Ansøgning!K116="","",Ansøgning!K116)</f>
        <v/>
      </c>
      <c r="O130" s="134">
        <f>IF(Afrapportering!O111="",,Afrapportering!O111)</f>
        <v>0</v>
      </c>
      <c r="P130" s="15" t="str">
        <f>IF(Ansøgning!L116="","",Ansøgning!L116)</f>
        <v/>
      </c>
      <c r="Q130" s="15" t="str">
        <f t="shared" si="13"/>
        <v/>
      </c>
      <c r="R130" s="15"/>
      <c r="S130" s="15" t="str">
        <f>IF(Afrapportering!S111="","",Afrapportering!S111)</f>
        <v/>
      </c>
      <c r="T130" s="31" t="str">
        <f t="shared" si="14"/>
        <v/>
      </c>
      <c r="U130" s="30" t="str">
        <f>IF(Afrapportering!U111="","",Afrapportering!U111)</f>
        <v/>
      </c>
      <c r="V130" s="52" t="str">
        <f>IF(Afrapportering!V111="","",Afrapportering!V111)</f>
        <v/>
      </c>
      <c r="W130" s="30" t="str">
        <f>IF(Afrapportering!W111="","",Afrapportering!W111)</f>
        <v/>
      </c>
      <c r="X130" s="52" t="str">
        <f>IF(Afrapportering!X111="","",Afrapportering!X111)</f>
        <v/>
      </c>
      <c r="Y130" s="30" t="str">
        <f>IF(Afrapportering!Y111="","",Afrapportering!Y111)</f>
        <v/>
      </c>
      <c r="Z130" s="52" t="str">
        <f>IFERROR(MAX(IF(OR(V130="",X130=""),"",IF(AND(AND(MONTH(F130)&gt;=7,MONTH(F130)&lt;8),AND(MONTH(H130)&gt;=7,MONTH(H130)&lt;8)),(NETWORKDAYS(F130,H130,Lister!$D$7:$D$13)-V130)*T130/NETWORKDAYS(Lister!$D$19,Lister!$E$19,Lister!$D$7:$D$13),IF(AND(AND(MONTH(F130)&gt;=7,MONTH(F130)&lt;8),MONTH(H130)&gt;7),(NETWORKDAYS(F130,Lister!$E$19,Lister!$D$7:$D$13)-V130)*T130/NETWORKDAYS(Lister!$D$19,Lister!$E$19,Lister!$D$7:$D$13),IF(MONTH(F130)&gt;7,0)))),0),"")</f>
        <v/>
      </c>
      <c r="AA130" s="30" t="str">
        <f>IF(Afrapportering!AA111="","",Afrapportering!AA111)</f>
        <v/>
      </c>
      <c r="AB130" s="52" t="str">
        <f>IFERROR(MAX(IF(OR(V130="",X130=""),"",IF(AND(AND(MONTH(F130)&gt;=8,MONTH(F130)&lt;9),AND(MONTH(H130)&gt;=8,MONTH(H130)&lt;9)),(NETWORKDAYS(F130,H130,Lister!$D$7:$D$13)-X130)*T130/NETWORKDAYS(Lister!$D$20,Lister!$E$20,Lister!$D$7:$D$13),IF(AND(MONTH(F130)=7,MONTH(H130)=8),(NETWORKDAYS(Lister!$D$20,H130,Lister!$D$7:$D$13)-X130)*T130/NETWORKDAYS(Lister!$D$20,Lister!$E$20,Lister!$D$7:$D$13),IF(AND(MONTH(F130)=7,MONTH(H130)=7),0)))),0),"")</f>
        <v/>
      </c>
      <c r="AC130" s="30" t="str">
        <f>IF(Afrapportering!AC111="","",Afrapportering!AC111)</f>
        <v/>
      </c>
      <c r="AD130" s="52" t="str">
        <f t="shared" si="15"/>
        <v/>
      </c>
      <c r="AE130" s="52" t="str">
        <f t="shared" si="16"/>
        <v/>
      </c>
      <c r="AF130" s="30" t="str">
        <f t="shared" si="17"/>
        <v/>
      </c>
      <c r="AG130" s="30" t="str">
        <f t="shared" si="18"/>
        <v/>
      </c>
      <c r="AH130" s="3" t="str">
        <f t="shared" si="19"/>
        <v/>
      </c>
    </row>
    <row r="131" spans="1:34" x14ac:dyDescent="0.25">
      <c r="A131" s="13" t="str">
        <f>+Afrapportering!A112</f>
        <v/>
      </c>
      <c r="B131" s="13" t="str">
        <f>+Afrapportering!B112</f>
        <v/>
      </c>
      <c r="C131" s="13" t="str">
        <f>+Afrapportering!C112</f>
        <v/>
      </c>
      <c r="D131" s="13" t="str">
        <f>+Afrapportering!D112</f>
        <v/>
      </c>
      <c r="E131" s="14" t="str">
        <f>+Afrapportering!E112</f>
        <v/>
      </c>
      <c r="F131" s="139" t="str">
        <f>IF(Afrapportering!F112 = "", "",Afrapportering!F112)</f>
        <v/>
      </c>
      <c r="G131" s="14" t="str">
        <f>+Afrapportering!G112</f>
        <v/>
      </c>
      <c r="H131" s="139" t="str">
        <f>IF(Afrapportering!H112 = "","",Afrapportering!H112)</f>
        <v/>
      </c>
      <c r="I131" s="140" t="str">
        <f>+Afrapportering!I112</f>
        <v/>
      </c>
      <c r="J131" s="13" t="str">
        <f>+Afrapportering!J112</f>
        <v/>
      </c>
      <c r="K131" s="32" t="str">
        <f t="shared" si="12"/>
        <v/>
      </c>
      <c r="L131" s="31" t="str">
        <f>IF(Ansøgning!J117="","",Ansøgning!J117)</f>
        <v/>
      </c>
      <c r="M131" s="134" t="str">
        <f>IF(Afrapportering!M112="","",Afrapportering!M112)</f>
        <v/>
      </c>
      <c r="N131" s="31" t="str">
        <f>IF(Ansøgning!K117="","",Ansøgning!K117)</f>
        <v/>
      </c>
      <c r="O131" s="134">
        <f>IF(Afrapportering!O112="",,Afrapportering!O112)</f>
        <v>0</v>
      </c>
      <c r="P131" s="15" t="str">
        <f>IF(Ansøgning!L117="","",Ansøgning!L117)</f>
        <v/>
      </c>
      <c r="Q131" s="15" t="str">
        <f t="shared" si="13"/>
        <v/>
      </c>
      <c r="R131" s="15"/>
      <c r="S131" s="15" t="str">
        <f>IF(Afrapportering!S112="","",Afrapportering!S112)</f>
        <v/>
      </c>
      <c r="T131" s="31" t="str">
        <f t="shared" si="14"/>
        <v/>
      </c>
      <c r="U131" s="30" t="str">
        <f>IF(Afrapportering!U112="","",Afrapportering!U112)</f>
        <v/>
      </c>
      <c r="V131" s="52" t="str">
        <f>IF(Afrapportering!V112="","",Afrapportering!V112)</f>
        <v/>
      </c>
      <c r="W131" s="30" t="str">
        <f>IF(Afrapportering!W112="","",Afrapportering!W112)</f>
        <v/>
      </c>
      <c r="X131" s="52" t="str">
        <f>IF(Afrapportering!X112="","",Afrapportering!X112)</f>
        <v/>
      </c>
      <c r="Y131" s="30" t="str">
        <f>IF(Afrapportering!Y112="","",Afrapportering!Y112)</f>
        <v/>
      </c>
      <c r="Z131" s="52" t="str">
        <f>IFERROR(MAX(IF(OR(V131="",X131=""),"",IF(AND(AND(MONTH(F131)&gt;=7,MONTH(F131)&lt;8),AND(MONTH(H131)&gt;=7,MONTH(H131)&lt;8)),(NETWORKDAYS(F131,H131,Lister!$D$7:$D$13)-V131)*T131/NETWORKDAYS(Lister!$D$19,Lister!$E$19,Lister!$D$7:$D$13),IF(AND(AND(MONTH(F131)&gt;=7,MONTH(F131)&lt;8),MONTH(H131)&gt;7),(NETWORKDAYS(F131,Lister!$E$19,Lister!$D$7:$D$13)-V131)*T131/NETWORKDAYS(Lister!$D$19,Lister!$E$19,Lister!$D$7:$D$13),IF(MONTH(F131)&gt;7,0)))),0),"")</f>
        <v/>
      </c>
      <c r="AA131" s="30" t="str">
        <f>IF(Afrapportering!AA112="","",Afrapportering!AA112)</f>
        <v/>
      </c>
      <c r="AB131" s="52" t="str">
        <f>IFERROR(MAX(IF(OR(V131="",X131=""),"",IF(AND(AND(MONTH(F131)&gt;=8,MONTH(F131)&lt;9),AND(MONTH(H131)&gt;=8,MONTH(H131)&lt;9)),(NETWORKDAYS(F131,H131,Lister!$D$7:$D$13)-X131)*T131/NETWORKDAYS(Lister!$D$20,Lister!$E$20,Lister!$D$7:$D$13),IF(AND(MONTH(F131)=7,MONTH(H131)=8),(NETWORKDAYS(Lister!$D$20,H131,Lister!$D$7:$D$13)-X131)*T131/NETWORKDAYS(Lister!$D$20,Lister!$E$20,Lister!$D$7:$D$13),IF(AND(MONTH(F131)=7,MONTH(H131)=7),0)))),0),"")</f>
        <v/>
      </c>
      <c r="AC131" s="30" t="str">
        <f>IF(Afrapportering!AC112="","",Afrapportering!AC112)</f>
        <v/>
      </c>
      <c r="AD131" s="52" t="str">
        <f t="shared" si="15"/>
        <v/>
      </c>
      <c r="AE131" s="52" t="str">
        <f t="shared" si="16"/>
        <v/>
      </c>
      <c r="AF131" s="30" t="str">
        <f t="shared" si="17"/>
        <v/>
      </c>
      <c r="AG131" s="30" t="str">
        <f t="shared" si="18"/>
        <v/>
      </c>
      <c r="AH131" s="3" t="str">
        <f t="shared" si="19"/>
        <v/>
      </c>
    </row>
    <row r="132" spans="1:34" x14ac:dyDescent="0.25">
      <c r="A132" s="13" t="str">
        <f>+Afrapportering!A113</f>
        <v/>
      </c>
      <c r="B132" s="13" t="str">
        <f>+Afrapportering!B113</f>
        <v/>
      </c>
      <c r="C132" s="13" t="str">
        <f>+Afrapportering!C113</f>
        <v/>
      </c>
      <c r="D132" s="13" t="str">
        <f>+Afrapportering!D113</f>
        <v/>
      </c>
      <c r="E132" s="14" t="str">
        <f>+Afrapportering!E113</f>
        <v/>
      </c>
      <c r="F132" s="139" t="str">
        <f>IF(Afrapportering!F113 = "", "",Afrapportering!F113)</f>
        <v/>
      </c>
      <c r="G132" s="14" t="str">
        <f>+Afrapportering!G113</f>
        <v/>
      </c>
      <c r="H132" s="139" t="str">
        <f>IF(Afrapportering!H113 = "","",Afrapportering!H113)</f>
        <v/>
      </c>
      <c r="I132" s="140" t="str">
        <f>+Afrapportering!I113</f>
        <v/>
      </c>
      <c r="J132" s="13" t="str">
        <f>+Afrapportering!J113</f>
        <v/>
      </c>
      <c r="K132" s="32" t="str">
        <f t="shared" si="12"/>
        <v/>
      </c>
      <c r="L132" s="31" t="str">
        <f>IF(Ansøgning!J118="","",Ansøgning!J118)</f>
        <v/>
      </c>
      <c r="M132" s="134" t="str">
        <f>IF(Afrapportering!M113="","",Afrapportering!M113)</f>
        <v/>
      </c>
      <c r="N132" s="31" t="str">
        <f>IF(Ansøgning!K118="","",Ansøgning!K118)</f>
        <v/>
      </c>
      <c r="O132" s="134">
        <f>IF(Afrapportering!O113="",,Afrapportering!O113)</f>
        <v>0</v>
      </c>
      <c r="P132" s="15" t="str">
        <f>IF(Ansøgning!L118="","",Ansøgning!L118)</f>
        <v/>
      </c>
      <c r="Q132" s="15" t="str">
        <f t="shared" si="13"/>
        <v/>
      </c>
      <c r="R132" s="15"/>
      <c r="S132" s="15" t="str">
        <f>IF(Afrapportering!S113="","",Afrapportering!S113)</f>
        <v/>
      </c>
      <c r="T132" s="31" t="str">
        <f t="shared" si="14"/>
        <v/>
      </c>
      <c r="U132" s="30" t="str">
        <f>IF(Afrapportering!U113="","",Afrapportering!U113)</f>
        <v/>
      </c>
      <c r="V132" s="52" t="str">
        <f>IF(Afrapportering!V113="","",Afrapportering!V113)</f>
        <v/>
      </c>
      <c r="W132" s="30" t="str">
        <f>IF(Afrapportering!W113="","",Afrapportering!W113)</f>
        <v/>
      </c>
      <c r="X132" s="52" t="str">
        <f>IF(Afrapportering!X113="","",Afrapportering!X113)</f>
        <v/>
      </c>
      <c r="Y132" s="30" t="str">
        <f>IF(Afrapportering!Y113="","",Afrapportering!Y113)</f>
        <v/>
      </c>
      <c r="Z132" s="52" t="str">
        <f>IFERROR(MAX(IF(OR(V132="",X132=""),"",IF(AND(AND(MONTH(F132)&gt;=7,MONTH(F132)&lt;8),AND(MONTH(H132)&gt;=7,MONTH(H132)&lt;8)),(NETWORKDAYS(F132,H132,Lister!$D$7:$D$13)-V132)*T132/NETWORKDAYS(Lister!$D$19,Lister!$E$19,Lister!$D$7:$D$13),IF(AND(AND(MONTH(F132)&gt;=7,MONTH(F132)&lt;8),MONTH(H132)&gt;7),(NETWORKDAYS(F132,Lister!$E$19,Lister!$D$7:$D$13)-V132)*T132/NETWORKDAYS(Lister!$D$19,Lister!$E$19,Lister!$D$7:$D$13),IF(MONTH(F132)&gt;7,0)))),0),"")</f>
        <v/>
      </c>
      <c r="AA132" s="30" t="str">
        <f>IF(Afrapportering!AA113="","",Afrapportering!AA113)</f>
        <v/>
      </c>
      <c r="AB132" s="52" t="str">
        <f>IFERROR(MAX(IF(OR(V132="",X132=""),"",IF(AND(AND(MONTH(F132)&gt;=8,MONTH(F132)&lt;9),AND(MONTH(H132)&gt;=8,MONTH(H132)&lt;9)),(NETWORKDAYS(F132,H132,Lister!$D$7:$D$13)-X132)*T132/NETWORKDAYS(Lister!$D$20,Lister!$E$20,Lister!$D$7:$D$13),IF(AND(MONTH(F132)=7,MONTH(H132)=8),(NETWORKDAYS(Lister!$D$20,H132,Lister!$D$7:$D$13)-X132)*T132/NETWORKDAYS(Lister!$D$20,Lister!$E$20,Lister!$D$7:$D$13),IF(AND(MONTH(F132)=7,MONTH(H132)=7),0)))),0),"")</f>
        <v/>
      </c>
      <c r="AC132" s="30" t="str">
        <f>IF(Afrapportering!AC113="","",Afrapportering!AC113)</f>
        <v/>
      </c>
      <c r="AD132" s="52" t="str">
        <f t="shared" si="15"/>
        <v/>
      </c>
      <c r="AE132" s="52" t="str">
        <f t="shared" si="16"/>
        <v/>
      </c>
      <c r="AF132" s="30" t="str">
        <f t="shared" si="17"/>
        <v/>
      </c>
      <c r="AG132" s="30" t="str">
        <f t="shared" si="18"/>
        <v/>
      </c>
      <c r="AH132" s="3" t="str">
        <f t="shared" si="19"/>
        <v/>
      </c>
    </row>
    <row r="133" spans="1:34" x14ac:dyDescent="0.25">
      <c r="A133" s="13" t="str">
        <f>+Afrapportering!A114</f>
        <v/>
      </c>
      <c r="B133" s="13" t="str">
        <f>+Afrapportering!B114</f>
        <v/>
      </c>
      <c r="C133" s="13" t="str">
        <f>+Afrapportering!C114</f>
        <v/>
      </c>
      <c r="D133" s="13" t="str">
        <f>+Afrapportering!D114</f>
        <v/>
      </c>
      <c r="E133" s="14" t="str">
        <f>+Afrapportering!E114</f>
        <v/>
      </c>
      <c r="F133" s="139" t="str">
        <f>IF(Afrapportering!F114 = "", "",Afrapportering!F114)</f>
        <v/>
      </c>
      <c r="G133" s="14" t="str">
        <f>+Afrapportering!G114</f>
        <v/>
      </c>
      <c r="H133" s="139" t="str">
        <f>IF(Afrapportering!H114 = "","",Afrapportering!H114)</f>
        <v/>
      </c>
      <c r="I133" s="140" t="str">
        <f>+Afrapportering!I114</f>
        <v/>
      </c>
      <c r="J133" s="13" t="str">
        <f>+Afrapportering!J114</f>
        <v/>
      </c>
      <c r="K133" s="32" t="str">
        <f t="shared" si="12"/>
        <v/>
      </c>
      <c r="L133" s="31" t="str">
        <f>IF(Ansøgning!J119="","",Ansøgning!J119)</f>
        <v/>
      </c>
      <c r="M133" s="134" t="str">
        <f>IF(Afrapportering!M114="","",Afrapportering!M114)</f>
        <v/>
      </c>
      <c r="N133" s="31" t="str">
        <f>IF(Ansøgning!K119="","",Ansøgning!K119)</f>
        <v/>
      </c>
      <c r="O133" s="134">
        <f>IF(Afrapportering!O114="",,Afrapportering!O114)</f>
        <v>0</v>
      </c>
      <c r="P133" s="15" t="str">
        <f>IF(Ansøgning!L119="","",Ansøgning!L119)</f>
        <v/>
      </c>
      <c r="Q133" s="15" t="str">
        <f t="shared" si="13"/>
        <v/>
      </c>
      <c r="R133" s="15"/>
      <c r="S133" s="15" t="str">
        <f>IF(Afrapportering!S114="","",Afrapportering!S114)</f>
        <v/>
      </c>
      <c r="T133" s="31" t="str">
        <f t="shared" si="14"/>
        <v/>
      </c>
      <c r="U133" s="30" t="str">
        <f>IF(Afrapportering!U114="","",Afrapportering!U114)</f>
        <v/>
      </c>
      <c r="V133" s="52" t="str">
        <f>IF(Afrapportering!V114="","",Afrapportering!V114)</f>
        <v/>
      </c>
      <c r="W133" s="30" t="str">
        <f>IF(Afrapportering!W114="","",Afrapportering!W114)</f>
        <v/>
      </c>
      <c r="X133" s="52" t="str">
        <f>IF(Afrapportering!X114="","",Afrapportering!X114)</f>
        <v/>
      </c>
      <c r="Y133" s="30" t="str">
        <f>IF(Afrapportering!Y114="","",Afrapportering!Y114)</f>
        <v/>
      </c>
      <c r="Z133" s="52" t="str">
        <f>IFERROR(MAX(IF(OR(V133="",X133=""),"",IF(AND(AND(MONTH(F133)&gt;=7,MONTH(F133)&lt;8),AND(MONTH(H133)&gt;=7,MONTH(H133)&lt;8)),(NETWORKDAYS(F133,H133,Lister!$D$7:$D$13)-V133)*T133/NETWORKDAYS(Lister!$D$19,Lister!$E$19,Lister!$D$7:$D$13),IF(AND(AND(MONTH(F133)&gt;=7,MONTH(F133)&lt;8),MONTH(H133)&gt;7),(NETWORKDAYS(F133,Lister!$E$19,Lister!$D$7:$D$13)-V133)*T133/NETWORKDAYS(Lister!$D$19,Lister!$E$19,Lister!$D$7:$D$13),IF(MONTH(F133)&gt;7,0)))),0),"")</f>
        <v/>
      </c>
      <c r="AA133" s="30" t="str">
        <f>IF(Afrapportering!AA114="","",Afrapportering!AA114)</f>
        <v/>
      </c>
      <c r="AB133" s="52" t="str">
        <f>IFERROR(MAX(IF(OR(V133="",X133=""),"",IF(AND(AND(MONTH(F133)&gt;=8,MONTH(F133)&lt;9),AND(MONTH(H133)&gt;=8,MONTH(H133)&lt;9)),(NETWORKDAYS(F133,H133,Lister!$D$7:$D$13)-X133)*T133/NETWORKDAYS(Lister!$D$20,Lister!$E$20,Lister!$D$7:$D$13),IF(AND(MONTH(F133)=7,MONTH(H133)=8),(NETWORKDAYS(Lister!$D$20,H133,Lister!$D$7:$D$13)-X133)*T133/NETWORKDAYS(Lister!$D$20,Lister!$E$20,Lister!$D$7:$D$13),IF(AND(MONTH(F133)=7,MONTH(H133)=7),0)))),0),"")</f>
        <v/>
      </c>
      <c r="AC133" s="30" t="str">
        <f>IF(Afrapportering!AC114="","",Afrapportering!AC114)</f>
        <v/>
      </c>
      <c r="AD133" s="52" t="str">
        <f t="shared" si="15"/>
        <v/>
      </c>
      <c r="AE133" s="52" t="str">
        <f t="shared" si="16"/>
        <v/>
      </c>
      <c r="AF133" s="30" t="str">
        <f t="shared" si="17"/>
        <v/>
      </c>
      <c r="AG133" s="30" t="str">
        <f t="shared" si="18"/>
        <v/>
      </c>
      <c r="AH133" s="3" t="str">
        <f t="shared" si="19"/>
        <v/>
      </c>
    </row>
    <row r="134" spans="1:34" x14ac:dyDescent="0.25">
      <c r="A134" s="13" t="str">
        <f>+Afrapportering!A115</f>
        <v/>
      </c>
      <c r="B134" s="13" t="str">
        <f>+Afrapportering!B115</f>
        <v/>
      </c>
      <c r="C134" s="13" t="str">
        <f>+Afrapportering!C115</f>
        <v/>
      </c>
      <c r="D134" s="13" t="str">
        <f>+Afrapportering!D115</f>
        <v/>
      </c>
      <c r="E134" s="14" t="str">
        <f>+Afrapportering!E115</f>
        <v/>
      </c>
      <c r="F134" s="139" t="str">
        <f>IF(Afrapportering!F115 = "", "",Afrapportering!F115)</f>
        <v/>
      </c>
      <c r="G134" s="14" t="str">
        <f>+Afrapportering!G115</f>
        <v/>
      </c>
      <c r="H134" s="139" t="str">
        <f>IF(Afrapportering!H115 = "","",Afrapportering!H115)</f>
        <v/>
      </c>
      <c r="I134" s="140" t="str">
        <f>+Afrapportering!I115</f>
        <v/>
      </c>
      <c r="J134" s="13" t="str">
        <f>+Afrapportering!J115</f>
        <v/>
      </c>
      <c r="K134" s="32" t="str">
        <f t="shared" si="12"/>
        <v/>
      </c>
      <c r="L134" s="31" t="str">
        <f>IF(Ansøgning!J120="","",Ansøgning!J120)</f>
        <v/>
      </c>
      <c r="M134" s="134" t="str">
        <f>IF(Afrapportering!M115="","",Afrapportering!M115)</f>
        <v/>
      </c>
      <c r="N134" s="31" t="str">
        <f>IF(Ansøgning!K120="","",Ansøgning!K120)</f>
        <v/>
      </c>
      <c r="O134" s="134">
        <f>IF(Afrapportering!O115="",,Afrapportering!O115)</f>
        <v>0</v>
      </c>
      <c r="P134" s="15" t="str">
        <f>IF(Ansøgning!L120="","",Ansøgning!L120)</f>
        <v/>
      </c>
      <c r="Q134" s="15" t="str">
        <f t="shared" si="13"/>
        <v/>
      </c>
      <c r="R134" s="15"/>
      <c r="S134" s="15" t="str">
        <f>IF(Afrapportering!S115="","",Afrapportering!S115)</f>
        <v/>
      </c>
      <c r="T134" s="31" t="str">
        <f t="shared" si="14"/>
        <v/>
      </c>
      <c r="U134" s="30" t="str">
        <f>IF(Afrapportering!U115="","",Afrapportering!U115)</f>
        <v/>
      </c>
      <c r="V134" s="52" t="str">
        <f>IF(Afrapportering!V115="","",Afrapportering!V115)</f>
        <v/>
      </c>
      <c r="W134" s="30" t="str">
        <f>IF(Afrapportering!W115="","",Afrapportering!W115)</f>
        <v/>
      </c>
      <c r="X134" s="52" t="str">
        <f>IF(Afrapportering!X115="","",Afrapportering!X115)</f>
        <v/>
      </c>
      <c r="Y134" s="30" t="str">
        <f>IF(Afrapportering!Y115="","",Afrapportering!Y115)</f>
        <v/>
      </c>
      <c r="Z134" s="52" t="str">
        <f>IFERROR(MAX(IF(OR(V134="",X134=""),"",IF(AND(AND(MONTH(F134)&gt;=7,MONTH(F134)&lt;8),AND(MONTH(H134)&gt;=7,MONTH(H134)&lt;8)),(NETWORKDAYS(F134,H134,Lister!$D$7:$D$13)-V134)*T134/NETWORKDAYS(Lister!$D$19,Lister!$E$19,Lister!$D$7:$D$13),IF(AND(AND(MONTH(F134)&gt;=7,MONTH(F134)&lt;8),MONTH(H134)&gt;7),(NETWORKDAYS(F134,Lister!$E$19,Lister!$D$7:$D$13)-V134)*T134/NETWORKDAYS(Lister!$D$19,Lister!$E$19,Lister!$D$7:$D$13),IF(MONTH(F134)&gt;7,0)))),0),"")</f>
        <v/>
      </c>
      <c r="AA134" s="30" t="str">
        <f>IF(Afrapportering!AA115="","",Afrapportering!AA115)</f>
        <v/>
      </c>
      <c r="AB134" s="52" t="str">
        <f>IFERROR(MAX(IF(OR(V134="",X134=""),"",IF(AND(AND(MONTH(F134)&gt;=8,MONTH(F134)&lt;9),AND(MONTH(H134)&gt;=8,MONTH(H134)&lt;9)),(NETWORKDAYS(F134,H134,Lister!$D$7:$D$13)-X134)*T134/NETWORKDAYS(Lister!$D$20,Lister!$E$20,Lister!$D$7:$D$13),IF(AND(MONTH(F134)=7,MONTH(H134)=8),(NETWORKDAYS(Lister!$D$20,H134,Lister!$D$7:$D$13)-X134)*T134/NETWORKDAYS(Lister!$D$20,Lister!$E$20,Lister!$D$7:$D$13),IF(AND(MONTH(F134)=7,MONTH(H134)=7),0)))),0),"")</f>
        <v/>
      </c>
      <c r="AC134" s="30" t="str">
        <f>IF(Afrapportering!AC115="","",Afrapportering!AC115)</f>
        <v/>
      </c>
      <c r="AD134" s="52" t="str">
        <f t="shared" si="15"/>
        <v/>
      </c>
      <c r="AE134" s="52" t="str">
        <f t="shared" si="16"/>
        <v/>
      </c>
      <c r="AF134" s="30" t="str">
        <f t="shared" si="17"/>
        <v/>
      </c>
      <c r="AG134" s="30" t="str">
        <f t="shared" si="18"/>
        <v/>
      </c>
      <c r="AH134" s="3" t="str">
        <f t="shared" si="19"/>
        <v/>
      </c>
    </row>
    <row r="135" spans="1:34" x14ac:dyDescent="0.25">
      <c r="A135" s="13" t="str">
        <f>+Afrapportering!A116</f>
        <v/>
      </c>
      <c r="B135" s="13" t="str">
        <f>+Afrapportering!B116</f>
        <v/>
      </c>
      <c r="C135" s="13" t="str">
        <f>+Afrapportering!C116</f>
        <v/>
      </c>
      <c r="D135" s="13" t="str">
        <f>+Afrapportering!D116</f>
        <v/>
      </c>
      <c r="E135" s="14" t="str">
        <f>+Afrapportering!E116</f>
        <v/>
      </c>
      <c r="F135" s="139" t="str">
        <f>IF(Afrapportering!F116 = "", "",Afrapportering!F116)</f>
        <v/>
      </c>
      <c r="G135" s="14" t="str">
        <f>+Afrapportering!G116</f>
        <v/>
      </c>
      <c r="H135" s="139" t="str">
        <f>IF(Afrapportering!H116 = "","",Afrapportering!H116)</f>
        <v/>
      </c>
      <c r="I135" s="140" t="str">
        <f>+Afrapportering!I116</f>
        <v/>
      </c>
      <c r="J135" s="13" t="str">
        <f>+Afrapportering!J116</f>
        <v/>
      </c>
      <c r="K135" s="32" t="str">
        <f t="shared" si="12"/>
        <v/>
      </c>
      <c r="L135" s="31" t="str">
        <f>IF(Ansøgning!J121="","",Ansøgning!J121)</f>
        <v/>
      </c>
      <c r="M135" s="134" t="str">
        <f>IF(Afrapportering!M116="","",Afrapportering!M116)</f>
        <v/>
      </c>
      <c r="N135" s="31" t="str">
        <f>IF(Ansøgning!K121="","",Ansøgning!K121)</f>
        <v/>
      </c>
      <c r="O135" s="134">
        <f>IF(Afrapportering!O116="",,Afrapportering!O116)</f>
        <v>0</v>
      </c>
      <c r="P135" s="15" t="str">
        <f>IF(Ansøgning!L121="","",Ansøgning!L121)</f>
        <v/>
      </c>
      <c r="Q135" s="15" t="str">
        <f t="shared" si="13"/>
        <v/>
      </c>
      <c r="R135" s="15"/>
      <c r="S135" s="15" t="str">
        <f>IF(Afrapportering!S116="","",Afrapportering!S116)</f>
        <v/>
      </c>
      <c r="T135" s="31" t="str">
        <f t="shared" si="14"/>
        <v/>
      </c>
      <c r="U135" s="30" t="str">
        <f>IF(Afrapportering!U116="","",Afrapportering!U116)</f>
        <v/>
      </c>
      <c r="V135" s="52" t="str">
        <f>IF(Afrapportering!V116="","",Afrapportering!V116)</f>
        <v/>
      </c>
      <c r="W135" s="30" t="str">
        <f>IF(Afrapportering!W116="","",Afrapportering!W116)</f>
        <v/>
      </c>
      <c r="X135" s="52" t="str">
        <f>IF(Afrapportering!X116="","",Afrapportering!X116)</f>
        <v/>
      </c>
      <c r="Y135" s="30" t="str">
        <f>IF(Afrapportering!Y116="","",Afrapportering!Y116)</f>
        <v/>
      </c>
      <c r="Z135" s="52" t="str">
        <f>IFERROR(MAX(IF(OR(V135="",X135=""),"",IF(AND(AND(MONTH(F135)&gt;=7,MONTH(F135)&lt;8),AND(MONTH(H135)&gt;=7,MONTH(H135)&lt;8)),(NETWORKDAYS(F135,H135,Lister!$D$7:$D$13)-V135)*T135/NETWORKDAYS(Lister!$D$19,Lister!$E$19,Lister!$D$7:$D$13),IF(AND(AND(MONTH(F135)&gt;=7,MONTH(F135)&lt;8),MONTH(H135)&gt;7),(NETWORKDAYS(F135,Lister!$E$19,Lister!$D$7:$D$13)-V135)*T135/NETWORKDAYS(Lister!$D$19,Lister!$E$19,Lister!$D$7:$D$13),IF(MONTH(F135)&gt;7,0)))),0),"")</f>
        <v/>
      </c>
      <c r="AA135" s="30" t="str">
        <f>IF(Afrapportering!AA116="","",Afrapportering!AA116)</f>
        <v/>
      </c>
      <c r="AB135" s="52" t="str">
        <f>IFERROR(MAX(IF(OR(V135="",X135=""),"",IF(AND(AND(MONTH(F135)&gt;=8,MONTH(F135)&lt;9),AND(MONTH(H135)&gt;=8,MONTH(H135)&lt;9)),(NETWORKDAYS(F135,H135,Lister!$D$7:$D$13)-X135)*T135/NETWORKDAYS(Lister!$D$20,Lister!$E$20,Lister!$D$7:$D$13),IF(AND(MONTH(F135)=7,MONTH(H135)=8),(NETWORKDAYS(Lister!$D$20,H135,Lister!$D$7:$D$13)-X135)*T135/NETWORKDAYS(Lister!$D$20,Lister!$E$20,Lister!$D$7:$D$13),IF(AND(MONTH(F135)=7,MONTH(H135)=7),0)))),0),"")</f>
        <v/>
      </c>
      <c r="AC135" s="30" t="str">
        <f>IF(Afrapportering!AC116="","",Afrapportering!AC116)</f>
        <v/>
      </c>
      <c r="AD135" s="52" t="str">
        <f t="shared" si="15"/>
        <v/>
      </c>
      <c r="AE135" s="52" t="str">
        <f t="shared" si="16"/>
        <v/>
      </c>
      <c r="AF135" s="30" t="str">
        <f t="shared" si="17"/>
        <v/>
      </c>
      <c r="AG135" s="30" t="str">
        <f t="shared" si="18"/>
        <v/>
      </c>
      <c r="AH135" s="3" t="str">
        <f t="shared" si="19"/>
        <v/>
      </c>
    </row>
    <row r="136" spans="1:34" x14ac:dyDescent="0.25">
      <c r="A136" s="13" t="str">
        <f>+Afrapportering!A117</f>
        <v/>
      </c>
      <c r="B136" s="13" t="str">
        <f>+Afrapportering!B117</f>
        <v/>
      </c>
      <c r="C136" s="13" t="str">
        <f>+Afrapportering!C117</f>
        <v/>
      </c>
      <c r="D136" s="13" t="str">
        <f>+Afrapportering!D117</f>
        <v/>
      </c>
      <c r="E136" s="14" t="str">
        <f>+Afrapportering!E117</f>
        <v/>
      </c>
      <c r="F136" s="139" t="str">
        <f>IF(Afrapportering!F117 = "", "",Afrapportering!F117)</f>
        <v/>
      </c>
      <c r="G136" s="14" t="str">
        <f>+Afrapportering!G117</f>
        <v/>
      </c>
      <c r="H136" s="139" t="str">
        <f>IF(Afrapportering!H117 = "","",Afrapportering!H117)</f>
        <v/>
      </c>
      <c r="I136" s="140" t="str">
        <f>+Afrapportering!I117</f>
        <v/>
      </c>
      <c r="J136" s="13" t="str">
        <f>+Afrapportering!J117</f>
        <v/>
      </c>
      <c r="K136" s="32" t="str">
        <f t="shared" si="12"/>
        <v/>
      </c>
      <c r="L136" s="31" t="str">
        <f>IF(Ansøgning!J122="","",Ansøgning!J122)</f>
        <v/>
      </c>
      <c r="M136" s="134" t="str">
        <f>IF(Afrapportering!M117="","",Afrapportering!M117)</f>
        <v/>
      </c>
      <c r="N136" s="31" t="str">
        <f>IF(Ansøgning!K122="","",Ansøgning!K122)</f>
        <v/>
      </c>
      <c r="O136" s="134">
        <f>IF(Afrapportering!O117="",,Afrapportering!O117)</f>
        <v>0</v>
      </c>
      <c r="P136" s="15" t="str">
        <f>IF(Ansøgning!L122="","",Ansøgning!L122)</f>
        <v/>
      </c>
      <c r="Q136" s="15" t="str">
        <f t="shared" si="13"/>
        <v/>
      </c>
      <c r="R136" s="15"/>
      <c r="S136" s="15" t="str">
        <f>IF(Afrapportering!S117="","",Afrapportering!S117)</f>
        <v/>
      </c>
      <c r="T136" s="31" t="str">
        <f t="shared" si="14"/>
        <v/>
      </c>
      <c r="U136" s="30" t="str">
        <f>IF(Afrapportering!U117="","",Afrapportering!U117)</f>
        <v/>
      </c>
      <c r="V136" s="52" t="str">
        <f>IF(Afrapportering!V117="","",Afrapportering!V117)</f>
        <v/>
      </c>
      <c r="W136" s="30" t="str">
        <f>IF(Afrapportering!W117="","",Afrapportering!W117)</f>
        <v/>
      </c>
      <c r="X136" s="52" t="str">
        <f>IF(Afrapportering!X117="","",Afrapportering!X117)</f>
        <v/>
      </c>
      <c r="Y136" s="30" t="str">
        <f>IF(Afrapportering!Y117="","",Afrapportering!Y117)</f>
        <v/>
      </c>
      <c r="Z136" s="52" t="str">
        <f>IFERROR(MAX(IF(OR(V136="",X136=""),"",IF(AND(AND(MONTH(F136)&gt;=7,MONTH(F136)&lt;8),AND(MONTH(H136)&gt;=7,MONTH(H136)&lt;8)),(NETWORKDAYS(F136,H136,Lister!$D$7:$D$13)-V136)*T136/NETWORKDAYS(Lister!$D$19,Lister!$E$19,Lister!$D$7:$D$13),IF(AND(AND(MONTH(F136)&gt;=7,MONTH(F136)&lt;8),MONTH(H136)&gt;7),(NETWORKDAYS(F136,Lister!$E$19,Lister!$D$7:$D$13)-V136)*T136/NETWORKDAYS(Lister!$D$19,Lister!$E$19,Lister!$D$7:$D$13),IF(MONTH(F136)&gt;7,0)))),0),"")</f>
        <v/>
      </c>
      <c r="AA136" s="30" t="str">
        <f>IF(Afrapportering!AA117="","",Afrapportering!AA117)</f>
        <v/>
      </c>
      <c r="AB136" s="52" t="str">
        <f>IFERROR(MAX(IF(OR(V136="",X136=""),"",IF(AND(AND(MONTH(F136)&gt;=8,MONTH(F136)&lt;9),AND(MONTH(H136)&gt;=8,MONTH(H136)&lt;9)),(NETWORKDAYS(F136,H136,Lister!$D$7:$D$13)-X136)*T136/NETWORKDAYS(Lister!$D$20,Lister!$E$20,Lister!$D$7:$D$13),IF(AND(MONTH(F136)=7,MONTH(H136)=8),(NETWORKDAYS(Lister!$D$20,H136,Lister!$D$7:$D$13)-X136)*T136/NETWORKDAYS(Lister!$D$20,Lister!$E$20,Lister!$D$7:$D$13),IF(AND(MONTH(F136)=7,MONTH(H136)=7),0)))),0),"")</f>
        <v/>
      </c>
      <c r="AC136" s="30" t="str">
        <f>IF(Afrapportering!AC117="","",Afrapportering!AC117)</f>
        <v/>
      </c>
      <c r="AD136" s="52" t="str">
        <f t="shared" si="15"/>
        <v/>
      </c>
      <c r="AE136" s="52" t="str">
        <f t="shared" si="16"/>
        <v/>
      </c>
      <c r="AF136" s="30" t="str">
        <f t="shared" si="17"/>
        <v/>
      </c>
      <c r="AG136" s="30" t="str">
        <f t="shared" si="18"/>
        <v/>
      </c>
      <c r="AH136" s="3" t="str">
        <f t="shared" si="19"/>
        <v/>
      </c>
    </row>
    <row r="137" spans="1:34" x14ac:dyDescent="0.25">
      <c r="A137" s="13" t="str">
        <f>+Afrapportering!A118</f>
        <v/>
      </c>
      <c r="B137" s="13" t="str">
        <f>+Afrapportering!B118</f>
        <v/>
      </c>
      <c r="C137" s="13" t="str">
        <f>+Afrapportering!C118</f>
        <v/>
      </c>
      <c r="D137" s="13" t="str">
        <f>+Afrapportering!D118</f>
        <v/>
      </c>
      <c r="E137" s="14" t="str">
        <f>+Afrapportering!E118</f>
        <v/>
      </c>
      <c r="F137" s="139" t="str">
        <f>IF(Afrapportering!F118 = "", "",Afrapportering!F118)</f>
        <v/>
      </c>
      <c r="G137" s="14" t="str">
        <f>+Afrapportering!G118</f>
        <v/>
      </c>
      <c r="H137" s="139" t="str">
        <f>IF(Afrapportering!H118 = "","",Afrapportering!H118)</f>
        <v/>
      </c>
      <c r="I137" s="140" t="str">
        <f>+Afrapportering!I118</f>
        <v/>
      </c>
      <c r="J137" s="13" t="str">
        <f>+Afrapportering!J118</f>
        <v/>
      </c>
      <c r="K137" s="32" t="str">
        <f t="shared" si="12"/>
        <v/>
      </c>
      <c r="L137" s="31" t="str">
        <f>IF(Ansøgning!J123="","",Ansøgning!J123)</f>
        <v/>
      </c>
      <c r="M137" s="134" t="str">
        <f>IF(Afrapportering!M118="","",Afrapportering!M118)</f>
        <v/>
      </c>
      <c r="N137" s="31" t="str">
        <f>IF(Ansøgning!K123="","",Ansøgning!K123)</f>
        <v/>
      </c>
      <c r="O137" s="134">
        <f>IF(Afrapportering!O118="",,Afrapportering!O118)</f>
        <v>0</v>
      </c>
      <c r="P137" s="15" t="str">
        <f>IF(Ansøgning!L123="","",Ansøgning!L123)</f>
        <v/>
      </c>
      <c r="Q137" s="15" t="str">
        <f t="shared" si="13"/>
        <v/>
      </c>
      <c r="R137" s="15"/>
      <c r="S137" s="15" t="str">
        <f>IF(Afrapportering!S118="","",Afrapportering!S118)</f>
        <v/>
      </c>
      <c r="T137" s="31" t="str">
        <f t="shared" si="14"/>
        <v/>
      </c>
      <c r="U137" s="30" t="str">
        <f>IF(Afrapportering!U118="","",Afrapportering!U118)</f>
        <v/>
      </c>
      <c r="V137" s="52" t="str">
        <f>IF(Afrapportering!V118="","",Afrapportering!V118)</f>
        <v/>
      </c>
      <c r="W137" s="30" t="str">
        <f>IF(Afrapportering!W118="","",Afrapportering!W118)</f>
        <v/>
      </c>
      <c r="X137" s="52" t="str">
        <f>IF(Afrapportering!X118="","",Afrapportering!X118)</f>
        <v/>
      </c>
      <c r="Y137" s="30" t="str">
        <f>IF(Afrapportering!Y118="","",Afrapportering!Y118)</f>
        <v/>
      </c>
      <c r="Z137" s="52" t="str">
        <f>IFERROR(MAX(IF(OR(V137="",X137=""),"",IF(AND(AND(MONTH(F137)&gt;=7,MONTH(F137)&lt;8),AND(MONTH(H137)&gt;=7,MONTH(H137)&lt;8)),(NETWORKDAYS(F137,H137,Lister!$D$7:$D$13)-V137)*T137/NETWORKDAYS(Lister!$D$19,Lister!$E$19,Lister!$D$7:$D$13),IF(AND(AND(MONTH(F137)&gt;=7,MONTH(F137)&lt;8),MONTH(H137)&gt;7),(NETWORKDAYS(F137,Lister!$E$19,Lister!$D$7:$D$13)-V137)*T137/NETWORKDAYS(Lister!$D$19,Lister!$E$19,Lister!$D$7:$D$13),IF(MONTH(F137)&gt;7,0)))),0),"")</f>
        <v/>
      </c>
      <c r="AA137" s="30" t="str">
        <f>IF(Afrapportering!AA118="","",Afrapportering!AA118)</f>
        <v/>
      </c>
      <c r="AB137" s="52" t="str">
        <f>IFERROR(MAX(IF(OR(V137="",X137=""),"",IF(AND(AND(MONTH(F137)&gt;=8,MONTH(F137)&lt;9),AND(MONTH(H137)&gt;=8,MONTH(H137)&lt;9)),(NETWORKDAYS(F137,H137,Lister!$D$7:$D$13)-X137)*T137/NETWORKDAYS(Lister!$D$20,Lister!$E$20,Lister!$D$7:$D$13),IF(AND(MONTH(F137)=7,MONTH(H137)=8),(NETWORKDAYS(Lister!$D$20,H137,Lister!$D$7:$D$13)-X137)*T137/NETWORKDAYS(Lister!$D$20,Lister!$E$20,Lister!$D$7:$D$13),IF(AND(MONTH(F137)=7,MONTH(H137)=7),0)))),0),"")</f>
        <v/>
      </c>
      <c r="AC137" s="30" t="str">
        <f>IF(Afrapportering!AC118="","",Afrapportering!AC118)</f>
        <v/>
      </c>
      <c r="AD137" s="52" t="str">
        <f t="shared" si="15"/>
        <v/>
      </c>
      <c r="AE137" s="52" t="str">
        <f t="shared" si="16"/>
        <v/>
      </c>
      <c r="AF137" s="30" t="str">
        <f t="shared" si="17"/>
        <v/>
      </c>
      <c r="AG137" s="30" t="str">
        <f t="shared" si="18"/>
        <v/>
      </c>
      <c r="AH137" s="3" t="str">
        <f t="shared" si="19"/>
        <v/>
      </c>
    </row>
    <row r="138" spans="1:34" x14ac:dyDescent="0.25">
      <c r="A138" s="13" t="str">
        <f>+Afrapportering!A119</f>
        <v/>
      </c>
      <c r="B138" s="13" t="str">
        <f>+Afrapportering!B119</f>
        <v/>
      </c>
      <c r="C138" s="13" t="str">
        <f>+Afrapportering!C119</f>
        <v/>
      </c>
      <c r="D138" s="13" t="str">
        <f>+Afrapportering!D119</f>
        <v/>
      </c>
      <c r="E138" s="14" t="str">
        <f>+Afrapportering!E119</f>
        <v/>
      </c>
      <c r="F138" s="139" t="str">
        <f>IF(Afrapportering!F119 = "", "",Afrapportering!F119)</f>
        <v/>
      </c>
      <c r="G138" s="14" t="str">
        <f>+Afrapportering!G119</f>
        <v/>
      </c>
      <c r="H138" s="139" t="str">
        <f>IF(Afrapportering!H119 = "","",Afrapportering!H119)</f>
        <v/>
      </c>
      <c r="I138" s="140" t="str">
        <f>+Afrapportering!I119</f>
        <v/>
      </c>
      <c r="J138" s="13" t="str">
        <f>+Afrapportering!J119</f>
        <v/>
      </c>
      <c r="K138" s="32" t="str">
        <f t="shared" si="12"/>
        <v/>
      </c>
      <c r="L138" s="31" t="str">
        <f>IF(Ansøgning!J124="","",Ansøgning!J124)</f>
        <v/>
      </c>
      <c r="M138" s="134" t="str">
        <f>IF(Afrapportering!M119="","",Afrapportering!M119)</f>
        <v/>
      </c>
      <c r="N138" s="31" t="str">
        <f>IF(Ansøgning!K124="","",Ansøgning!K124)</f>
        <v/>
      </c>
      <c r="O138" s="134">
        <f>IF(Afrapportering!O119="",,Afrapportering!O119)</f>
        <v>0</v>
      </c>
      <c r="P138" s="15" t="str">
        <f>IF(Ansøgning!L124="","",Ansøgning!L124)</f>
        <v/>
      </c>
      <c r="Q138" s="15" t="str">
        <f t="shared" si="13"/>
        <v/>
      </c>
      <c r="R138" s="15"/>
      <c r="S138" s="15" t="str">
        <f>IF(Afrapportering!S119="","",Afrapportering!S119)</f>
        <v/>
      </c>
      <c r="T138" s="31" t="str">
        <f t="shared" si="14"/>
        <v/>
      </c>
      <c r="U138" s="30" t="str">
        <f>IF(Afrapportering!U119="","",Afrapportering!U119)</f>
        <v/>
      </c>
      <c r="V138" s="52" t="str">
        <f>IF(Afrapportering!V119="","",Afrapportering!V119)</f>
        <v/>
      </c>
      <c r="W138" s="30" t="str">
        <f>IF(Afrapportering!W119="","",Afrapportering!W119)</f>
        <v/>
      </c>
      <c r="X138" s="52" t="str">
        <f>IF(Afrapportering!X119="","",Afrapportering!X119)</f>
        <v/>
      </c>
      <c r="Y138" s="30" t="str">
        <f>IF(Afrapportering!Y119="","",Afrapportering!Y119)</f>
        <v/>
      </c>
      <c r="Z138" s="52" t="str">
        <f>IFERROR(MAX(IF(OR(V138="",X138=""),"",IF(AND(AND(MONTH(F138)&gt;=7,MONTH(F138)&lt;8),AND(MONTH(H138)&gt;=7,MONTH(H138)&lt;8)),(NETWORKDAYS(F138,H138,Lister!$D$7:$D$13)-V138)*T138/NETWORKDAYS(Lister!$D$19,Lister!$E$19,Lister!$D$7:$D$13),IF(AND(AND(MONTH(F138)&gt;=7,MONTH(F138)&lt;8),MONTH(H138)&gt;7),(NETWORKDAYS(F138,Lister!$E$19,Lister!$D$7:$D$13)-V138)*T138/NETWORKDAYS(Lister!$D$19,Lister!$E$19,Lister!$D$7:$D$13),IF(MONTH(F138)&gt;7,0)))),0),"")</f>
        <v/>
      </c>
      <c r="AA138" s="30" t="str">
        <f>IF(Afrapportering!AA119="","",Afrapportering!AA119)</f>
        <v/>
      </c>
      <c r="AB138" s="52" t="str">
        <f>IFERROR(MAX(IF(OR(V138="",X138=""),"",IF(AND(AND(MONTH(F138)&gt;=8,MONTH(F138)&lt;9),AND(MONTH(H138)&gt;=8,MONTH(H138)&lt;9)),(NETWORKDAYS(F138,H138,Lister!$D$7:$D$13)-X138)*T138/NETWORKDAYS(Lister!$D$20,Lister!$E$20,Lister!$D$7:$D$13),IF(AND(MONTH(F138)=7,MONTH(H138)=8),(NETWORKDAYS(Lister!$D$20,H138,Lister!$D$7:$D$13)-X138)*T138/NETWORKDAYS(Lister!$D$20,Lister!$E$20,Lister!$D$7:$D$13),IF(AND(MONTH(F138)=7,MONTH(H138)=7),0)))),0),"")</f>
        <v/>
      </c>
      <c r="AC138" s="30" t="str">
        <f>IF(Afrapportering!AC119="","",Afrapportering!AC119)</f>
        <v/>
      </c>
      <c r="AD138" s="52" t="str">
        <f t="shared" si="15"/>
        <v/>
      </c>
      <c r="AE138" s="52" t="str">
        <f t="shared" si="16"/>
        <v/>
      </c>
      <c r="AF138" s="30" t="str">
        <f t="shared" si="17"/>
        <v/>
      </c>
      <c r="AG138" s="30" t="str">
        <f t="shared" si="18"/>
        <v/>
      </c>
      <c r="AH138" s="3" t="str">
        <f t="shared" si="19"/>
        <v/>
      </c>
    </row>
    <row r="139" spans="1:34" x14ac:dyDescent="0.25">
      <c r="A139" s="13" t="str">
        <f>+Afrapportering!A120</f>
        <v/>
      </c>
      <c r="B139" s="13" t="str">
        <f>+Afrapportering!B120</f>
        <v/>
      </c>
      <c r="C139" s="13" t="str">
        <f>+Afrapportering!C120</f>
        <v/>
      </c>
      <c r="D139" s="13" t="str">
        <f>+Afrapportering!D120</f>
        <v/>
      </c>
      <c r="E139" s="14" t="str">
        <f>+Afrapportering!E120</f>
        <v/>
      </c>
      <c r="F139" s="139" t="str">
        <f>IF(Afrapportering!F120 = "", "",Afrapportering!F120)</f>
        <v/>
      </c>
      <c r="G139" s="14" t="str">
        <f>+Afrapportering!G120</f>
        <v/>
      </c>
      <c r="H139" s="139" t="str">
        <f>IF(Afrapportering!H120 = "","",Afrapportering!H120)</f>
        <v/>
      </c>
      <c r="I139" s="140" t="str">
        <f>+Afrapportering!I120</f>
        <v/>
      </c>
      <c r="J139" s="13" t="str">
        <f>+Afrapportering!J120</f>
        <v/>
      </c>
      <c r="K139" s="32" t="str">
        <f t="shared" si="12"/>
        <v/>
      </c>
      <c r="L139" s="31" t="str">
        <f>IF(Ansøgning!J125="","",Ansøgning!J125)</f>
        <v/>
      </c>
      <c r="M139" s="134" t="str">
        <f>IF(Afrapportering!M120="","",Afrapportering!M120)</f>
        <v/>
      </c>
      <c r="N139" s="31" t="str">
        <f>IF(Ansøgning!K125="","",Ansøgning!K125)</f>
        <v/>
      </c>
      <c r="O139" s="134">
        <f>IF(Afrapportering!O120="",,Afrapportering!O120)</f>
        <v>0</v>
      </c>
      <c r="P139" s="15" t="str">
        <f>IF(Ansøgning!L125="","",Ansøgning!L125)</f>
        <v/>
      </c>
      <c r="Q139" s="15" t="str">
        <f t="shared" si="13"/>
        <v/>
      </c>
      <c r="R139" s="15"/>
      <c r="S139" s="15" t="str">
        <f>IF(Afrapportering!S120="","",Afrapportering!S120)</f>
        <v/>
      </c>
      <c r="T139" s="31" t="str">
        <f t="shared" si="14"/>
        <v/>
      </c>
      <c r="U139" s="30" t="str">
        <f>IF(Afrapportering!U120="","",Afrapportering!U120)</f>
        <v/>
      </c>
      <c r="V139" s="52" t="str">
        <f>IF(Afrapportering!V120="","",Afrapportering!V120)</f>
        <v/>
      </c>
      <c r="W139" s="30" t="str">
        <f>IF(Afrapportering!W120="","",Afrapportering!W120)</f>
        <v/>
      </c>
      <c r="X139" s="52" t="str">
        <f>IF(Afrapportering!X120="","",Afrapportering!X120)</f>
        <v/>
      </c>
      <c r="Y139" s="30" t="str">
        <f>IF(Afrapportering!Y120="","",Afrapportering!Y120)</f>
        <v/>
      </c>
      <c r="Z139" s="52" t="str">
        <f>IFERROR(MAX(IF(OR(V139="",X139=""),"",IF(AND(AND(MONTH(F139)&gt;=7,MONTH(F139)&lt;8),AND(MONTH(H139)&gt;=7,MONTH(H139)&lt;8)),(NETWORKDAYS(F139,H139,Lister!$D$7:$D$13)-V139)*T139/NETWORKDAYS(Lister!$D$19,Lister!$E$19,Lister!$D$7:$D$13),IF(AND(AND(MONTH(F139)&gt;=7,MONTH(F139)&lt;8),MONTH(H139)&gt;7),(NETWORKDAYS(F139,Lister!$E$19,Lister!$D$7:$D$13)-V139)*T139/NETWORKDAYS(Lister!$D$19,Lister!$E$19,Lister!$D$7:$D$13),IF(MONTH(F139)&gt;7,0)))),0),"")</f>
        <v/>
      </c>
      <c r="AA139" s="30" t="str">
        <f>IF(Afrapportering!AA120="","",Afrapportering!AA120)</f>
        <v/>
      </c>
      <c r="AB139" s="52" t="str">
        <f>IFERROR(MAX(IF(OR(V139="",X139=""),"",IF(AND(AND(MONTH(F139)&gt;=8,MONTH(F139)&lt;9),AND(MONTH(H139)&gt;=8,MONTH(H139)&lt;9)),(NETWORKDAYS(F139,H139,Lister!$D$7:$D$13)-X139)*T139/NETWORKDAYS(Lister!$D$20,Lister!$E$20,Lister!$D$7:$D$13),IF(AND(MONTH(F139)=7,MONTH(H139)=8),(NETWORKDAYS(Lister!$D$20,H139,Lister!$D$7:$D$13)-X139)*T139/NETWORKDAYS(Lister!$D$20,Lister!$E$20,Lister!$D$7:$D$13),IF(AND(MONTH(F139)=7,MONTH(H139)=7),0)))),0),"")</f>
        <v/>
      </c>
      <c r="AC139" s="30" t="str">
        <f>IF(Afrapportering!AC120="","",Afrapportering!AC120)</f>
        <v/>
      </c>
      <c r="AD139" s="52" t="str">
        <f t="shared" si="15"/>
        <v/>
      </c>
      <c r="AE139" s="52" t="str">
        <f t="shared" si="16"/>
        <v/>
      </c>
      <c r="AF139" s="30" t="str">
        <f t="shared" si="17"/>
        <v/>
      </c>
      <c r="AG139" s="30" t="str">
        <f t="shared" si="18"/>
        <v/>
      </c>
      <c r="AH139" s="3" t="str">
        <f t="shared" si="19"/>
        <v/>
      </c>
    </row>
    <row r="140" spans="1:34" x14ac:dyDescent="0.25">
      <c r="A140" s="13" t="str">
        <f>+Afrapportering!A121</f>
        <v/>
      </c>
      <c r="B140" s="13" t="str">
        <f>+Afrapportering!B121</f>
        <v/>
      </c>
      <c r="C140" s="13" t="str">
        <f>+Afrapportering!C121</f>
        <v/>
      </c>
      <c r="D140" s="13" t="str">
        <f>+Afrapportering!D121</f>
        <v/>
      </c>
      <c r="E140" s="14" t="str">
        <f>+Afrapportering!E121</f>
        <v/>
      </c>
      <c r="F140" s="139" t="str">
        <f>IF(Afrapportering!F121 = "", "",Afrapportering!F121)</f>
        <v/>
      </c>
      <c r="G140" s="14" t="str">
        <f>+Afrapportering!G121</f>
        <v/>
      </c>
      <c r="H140" s="139" t="str">
        <f>IF(Afrapportering!H121 = "","",Afrapportering!H121)</f>
        <v/>
      </c>
      <c r="I140" s="140" t="str">
        <f>+Afrapportering!I121</f>
        <v/>
      </c>
      <c r="J140" s="13" t="str">
        <f>+Afrapportering!J121</f>
        <v/>
      </c>
      <c r="K140" s="32" t="str">
        <f t="shared" si="12"/>
        <v/>
      </c>
      <c r="L140" s="31" t="str">
        <f>IF(Ansøgning!J126="","",Ansøgning!J126)</f>
        <v/>
      </c>
      <c r="M140" s="134" t="str">
        <f>IF(Afrapportering!M121="","",Afrapportering!M121)</f>
        <v/>
      </c>
      <c r="N140" s="31" t="str">
        <f>IF(Ansøgning!K126="","",Ansøgning!K126)</f>
        <v/>
      </c>
      <c r="O140" s="134">
        <f>IF(Afrapportering!O121="",,Afrapportering!O121)</f>
        <v>0</v>
      </c>
      <c r="P140" s="15" t="str">
        <f>IF(Ansøgning!L126="","",Ansøgning!L126)</f>
        <v/>
      </c>
      <c r="Q140" s="15" t="str">
        <f t="shared" si="13"/>
        <v/>
      </c>
      <c r="R140" s="15"/>
      <c r="S140" s="15" t="str">
        <f>IF(Afrapportering!S121="","",Afrapportering!S121)</f>
        <v/>
      </c>
      <c r="T140" s="31" t="str">
        <f t="shared" si="14"/>
        <v/>
      </c>
      <c r="U140" s="30" t="str">
        <f>IF(Afrapportering!U121="","",Afrapportering!U121)</f>
        <v/>
      </c>
      <c r="V140" s="52" t="str">
        <f>IF(Afrapportering!V121="","",Afrapportering!V121)</f>
        <v/>
      </c>
      <c r="W140" s="30" t="str">
        <f>IF(Afrapportering!W121="","",Afrapportering!W121)</f>
        <v/>
      </c>
      <c r="X140" s="52" t="str">
        <f>IF(Afrapportering!X121="","",Afrapportering!X121)</f>
        <v/>
      </c>
      <c r="Y140" s="30" t="str">
        <f>IF(Afrapportering!Y121="","",Afrapportering!Y121)</f>
        <v/>
      </c>
      <c r="Z140" s="52" t="str">
        <f>IFERROR(MAX(IF(OR(V140="",X140=""),"",IF(AND(AND(MONTH(F140)&gt;=7,MONTH(F140)&lt;8),AND(MONTH(H140)&gt;=7,MONTH(H140)&lt;8)),(NETWORKDAYS(F140,H140,Lister!$D$7:$D$13)-V140)*T140/NETWORKDAYS(Lister!$D$19,Lister!$E$19,Lister!$D$7:$D$13),IF(AND(AND(MONTH(F140)&gt;=7,MONTH(F140)&lt;8),MONTH(H140)&gt;7),(NETWORKDAYS(F140,Lister!$E$19,Lister!$D$7:$D$13)-V140)*T140/NETWORKDAYS(Lister!$D$19,Lister!$E$19,Lister!$D$7:$D$13),IF(MONTH(F140)&gt;7,0)))),0),"")</f>
        <v/>
      </c>
      <c r="AA140" s="30" t="str">
        <f>IF(Afrapportering!AA121="","",Afrapportering!AA121)</f>
        <v/>
      </c>
      <c r="AB140" s="52" t="str">
        <f>IFERROR(MAX(IF(OR(V140="",X140=""),"",IF(AND(AND(MONTH(F140)&gt;=8,MONTH(F140)&lt;9),AND(MONTH(H140)&gt;=8,MONTH(H140)&lt;9)),(NETWORKDAYS(F140,H140,Lister!$D$7:$D$13)-X140)*T140/NETWORKDAYS(Lister!$D$20,Lister!$E$20,Lister!$D$7:$D$13),IF(AND(MONTH(F140)=7,MONTH(H140)=8),(NETWORKDAYS(Lister!$D$20,H140,Lister!$D$7:$D$13)-X140)*T140/NETWORKDAYS(Lister!$D$20,Lister!$E$20,Lister!$D$7:$D$13),IF(AND(MONTH(F140)=7,MONTH(H140)=7),0)))),0),"")</f>
        <v/>
      </c>
      <c r="AC140" s="30" t="str">
        <f>IF(Afrapportering!AC121="","",Afrapportering!AC121)</f>
        <v/>
      </c>
      <c r="AD140" s="52" t="str">
        <f t="shared" si="15"/>
        <v/>
      </c>
      <c r="AE140" s="52" t="str">
        <f t="shared" si="16"/>
        <v/>
      </c>
      <c r="AF140" s="30" t="str">
        <f t="shared" si="17"/>
        <v/>
      </c>
      <c r="AG140" s="30" t="str">
        <f t="shared" si="18"/>
        <v/>
      </c>
      <c r="AH140" s="3" t="str">
        <f t="shared" si="19"/>
        <v/>
      </c>
    </row>
    <row r="141" spans="1:34" x14ac:dyDescent="0.25">
      <c r="A141" s="13" t="str">
        <f>+Afrapportering!A122</f>
        <v/>
      </c>
      <c r="B141" s="13" t="str">
        <f>+Afrapportering!B122</f>
        <v/>
      </c>
      <c r="C141" s="13" t="str">
        <f>+Afrapportering!C122</f>
        <v/>
      </c>
      <c r="D141" s="13" t="str">
        <f>+Afrapportering!D122</f>
        <v/>
      </c>
      <c r="E141" s="14" t="str">
        <f>+Afrapportering!E122</f>
        <v/>
      </c>
      <c r="F141" s="139" t="str">
        <f>IF(Afrapportering!F122 = "", "",Afrapportering!F122)</f>
        <v/>
      </c>
      <c r="G141" s="14" t="str">
        <f>+Afrapportering!G122</f>
        <v/>
      </c>
      <c r="H141" s="139" t="str">
        <f>IF(Afrapportering!H122 = "","",Afrapportering!H122)</f>
        <v/>
      </c>
      <c r="I141" s="140" t="str">
        <f>+Afrapportering!I122</f>
        <v/>
      </c>
      <c r="J141" s="13" t="str">
        <f>+Afrapportering!J122</f>
        <v/>
      </c>
      <c r="K141" s="32" t="str">
        <f t="shared" si="12"/>
        <v/>
      </c>
      <c r="L141" s="31" t="str">
        <f>IF(Ansøgning!J127="","",Ansøgning!J127)</f>
        <v/>
      </c>
      <c r="M141" s="134" t="str">
        <f>IF(Afrapportering!M122="","",Afrapportering!M122)</f>
        <v/>
      </c>
      <c r="N141" s="31" t="str">
        <f>IF(Ansøgning!K127="","",Ansøgning!K127)</f>
        <v/>
      </c>
      <c r="O141" s="134">
        <f>IF(Afrapportering!O122="",,Afrapportering!O122)</f>
        <v>0</v>
      </c>
      <c r="P141" s="15" t="str">
        <f>IF(Ansøgning!L127="","",Ansøgning!L127)</f>
        <v/>
      </c>
      <c r="Q141" s="15" t="str">
        <f t="shared" si="13"/>
        <v/>
      </c>
      <c r="R141" s="15"/>
      <c r="S141" s="15" t="str">
        <f>IF(Afrapportering!S122="","",Afrapportering!S122)</f>
        <v/>
      </c>
      <c r="T141" s="31" t="str">
        <f t="shared" si="14"/>
        <v/>
      </c>
      <c r="U141" s="30" t="str">
        <f>IF(Afrapportering!U122="","",Afrapportering!U122)</f>
        <v/>
      </c>
      <c r="V141" s="52" t="str">
        <f>IF(Afrapportering!V122="","",Afrapportering!V122)</f>
        <v/>
      </c>
      <c r="W141" s="30" t="str">
        <f>IF(Afrapportering!W122="","",Afrapportering!W122)</f>
        <v/>
      </c>
      <c r="X141" s="52" t="str">
        <f>IF(Afrapportering!X122="","",Afrapportering!X122)</f>
        <v/>
      </c>
      <c r="Y141" s="30" t="str">
        <f>IF(Afrapportering!Y122="","",Afrapportering!Y122)</f>
        <v/>
      </c>
      <c r="Z141" s="52" t="str">
        <f>IFERROR(MAX(IF(OR(V141="",X141=""),"",IF(AND(AND(MONTH(F141)&gt;=7,MONTH(F141)&lt;8),AND(MONTH(H141)&gt;=7,MONTH(H141)&lt;8)),(NETWORKDAYS(F141,H141,Lister!$D$7:$D$13)-V141)*T141/NETWORKDAYS(Lister!$D$19,Lister!$E$19,Lister!$D$7:$D$13),IF(AND(AND(MONTH(F141)&gt;=7,MONTH(F141)&lt;8),MONTH(H141)&gt;7),(NETWORKDAYS(F141,Lister!$E$19,Lister!$D$7:$D$13)-V141)*T141/NETWORKDAYS(Lister!$D$19,Lister!$E$19,Lister!$D$7:$D$13),IF(MONTH(F141)&gt;7,0)))),0),"")</f>
        <v/>
      </c>
      <c r="AA141" s="30" t="str">
        <f>IF(Afrapportering!AA122="","",Afrapportering!AA122)</f>
        <v/>
      </c>
      <c r="AB141" s="52" t="str">
        <f>IFERROR(MAX(IF(OR(V141="",X141=""),"",IF(AND(AND(MONTH(F141)&gt;=8,MONTH(F141)&lt;9),AND(MONTH(H141)&gt;=8,MONTH(H141)&lt;9)),(NETWORKDAYS(F141,H141,Lister!$D$7:$D$13)-X141)*T141/NETWORKDAYS(Lister!$D$20,Lister!$E$20,Lister!$D$7:$D$13),IF(AND(MONTH(F141)=7,MONTH(H141)=8),(NETWORKDAYS(Lister!$D$20,H141,Lister!$D$7:$D$13)-X141)*T141/NETWORKDAYS(Lister!$D$20,Lister!$E$20,Lister!$D$7:$D$13),IF(AND(MONTH(F141)=7,MONTH(H141)=7),0)))),0),"")</f>
        <v/>
      </c>
      <c r="AC141" s="30" t="str">
        <f>IF(Afrapportering!AC122="","",Afrapportering!AC122)</f>
        <v/>
      </c>
      <c r="AD141" s="52" t="str">
        <f t="shared" si="15"/>
        <v/>
      </c>
      <c r="AE141" s="52" t="str">
        <f t="shared" si="16"/>
        <v/>
      </c>
      <c r="AF141" s="30" t="str">
        <f t="shared" si="17"/>
        <v/>
      </c>
      <c r="AG141" s="30" t="str">
        <f t="shared" si="18"/>
        <v/>
      </c>
      <c r="AH141" s="3" t="str">
        <f t="shared" si="19"/>
        <v/>
      </c>
    </row>
    <row r="142" spans="1:34" x14ac:dyDescent="0.25">
      <c r="A142" s="13" t="str">
        <f>+Afrapportering!A123</f>
        <v/>
      </c>
      <c r="B142" s="13" t="str">
        <f>+Afrapportering!B123</f>
        <v/>
      </c>
      <c r="C142" s="13" t="str">
        <f>+Afrapportering!C123</f>
        <v/>
      </c>
      <c r="D142" s="13" t="str">
        <f>+Afrapportering!D123</f>
        <v/>
      </c>
      <c r="E142" s="14" t="str">
        <f>+Afrapportering!E123</f>
        <v/>
      </c>
      <c r="F142" s="139" t="str">
        <f>IF(Afrapportering!F123 = "", "",Afrapportering!F123)</f>
        <v/>
      </c>
      <c r="G142" s="14" t="str">
        <f>+Afrapportering!G123</f>
        <v/>
      </c>
      <c r="H142" s="139" t="str">
        <f>IF(Afrapportering!H123 = "","",Afrapportering!H123)</f>
        <v/>
      </c>
      <c r="I142" s="140" t="str">
        <f>+Afrapportering!I123</f>
        <v/>
      </c>
      <c r="J142" s="13" t="str">
        <f>+Afrapportering!J123</f>
        <v/>
      </c>
      <c r="K142" s="32" t="str">
        <f t="shared" si="12"/>
        <v/>
      </c>
      <c r="L142" s="31" t="str">
        <f>IF(Ansøgning!J128="","",Ansøgning!J128)</f>
        <v/>
      </c>
      <c r="M142" s="134" t="str">
        <f>IF(Afrapportering!M123="","",Afrapportering!M123)</f>
        <v/>
      </c>
      <c r="N142" s="31" t="str">
        <f>IF(Ansøgning!K128="","",Ansøgning!K128)</f>
        <v/>
      </c>
      <c r="O142" s="134">
        <f>IF(Afrapportering!O123="",,Afrapportering!O123)</f>
        <v>0</v>
      </c>
      <c r="P142" s="15" t="str">
        <f>IF(Ansøgning!L128="","",Ansøgning!L128)</f>
        <v/>
      </c>
      <c r="Q142" s="15" t="str">
        <f t="shared" si="13"/>
        <v/>
      </c>
      <c r="R142" s="15"/>
      <c r="S142" s="15" t="str">
        <f>IF(Afrapportering!S123="","",Afrapportering!S123)</f>
        <v/>
      </c>
      <c r="T142" s="31" t="str">
        <f t="shared" si="14"/>
        <v/>
      </c>
      <c r="U142" s="30" t="str">
        <f>IF(Afrapportering!U123="","",Afrapportering!U123)</f>
        <v/>
      </c>
      <c r="V142" s="52" t="str">
        <f>IF(Afrapportering!V123="","",Afrapportering!V123)</f>
        <v/>
      </c>
      <c r="W142" s="30" t="str">
        <f>IF(Afrapportering!W123="","",Afrapportering!W123)</f>
        <v/>
      </c>
      <c r="X142" s="52" t="str">
        <f>IF(Afrapportering!X123="","",Afrapportering!X123)</f>
        <v/>
      </c>
      <c r="Y142" s="30" t="str">
        <f>IF(Afrapportering!Y123="","",Afrapportering!Y123)</f>
        <v/>
      </c>
      <c r="Z142" s="52" t="str">
        <f>IFERROR(MAX(IF(OR(V142="",X142=""),"",IF(AND(AND(MONTH(F142)&gt;=7,MONTH(F142)&lt;8),AND(MONTH(H142)&gt;=7,MONTH(H142)&lt;8)),(NETWORKDAYS(F142,H142,Lister!$D$7:$D$13)-V142)*T142/NETWORKDAYS(Lister!$D$19,Lister!$E$19,Lister!$D$7:$D$13),IF(AND(AND(MONTH(F142)&gt;=7,MONTH(F142)&lt;8),MONTH(H142)&gt;7),(NETWORKDAYS(F142,Lister!$E$19,Lister!$D$7:$D$13)-V142)*T142/NETWORKDAYS(Lister!$D$19,Lister!$E$19,Lister!$D$7:$D$13),IF(MONTH(F142)&gt;7,0)))),0),"")</f>
        <v/>
      </c>
      <c r="AA142" s="30" t="str">
        <f>IF(Afrapportering!AA123="","",Afrapportering!AA123)</f>
        <v/>
      </c>
      <c r="AB142" s="52" t="str">
        <f>IFERROR(MAX(IF(OR(V142="",X142=""),"",IF(AND(AND(MONTH(F142)&gt;=8,MONTH(F142)&lt;9),AND(MONTH(H142)&gt;=8,MONTH(H142)&lt;9)),(NETWORKDAYS(F142,H142,Lister!$D$7:$D$13)-X142)*T142/NETWORKDAYS(Lister!$D$20,Lister!$E$20,Lister!$D$7:$D$13),IF(AND(MONTH(F142)=7,MONTH(H142)=8),(NETWORKDAYS(Lister!$D$20,H142,Lister!$D$7:$D$13)-X142)*T142/NETWORKDAYS(Lister!$D$20,Lister!$E$20,Lister!$D$7:$D$13),IF(AND(MONTH(F142)=7,MONTH(H142)=7),0)))),0),"")</f>
        <v/>
      </c>
      <c r="AC142" s="30" t="str">
        <f>IF(Afrapportering!AC123="","",Afrapportering!AC123)</f>
        <v/>
      </c>
      <c r="AD142" s="52" t="str">
        <f t="shared" si="15"/>
        <v/>
      </c>
      <c r="AE142" s="52" t="str">
        <f t="shared" si="16"/>
        <v/>
      </c>
      <c r="AF142" s="30" t="str">
        <f t="shared" si="17"/>
        <v/>
      </c>
      <c r="AG142" s="30" t="str">
        <f t="shared" si="18"/>
        <v/>
      </c>
      <c r="AH142" s="3" t="str">
        <f t="shared" si="19"/>
        <v/>
      </c>
    </row>
    <row r="143" spans="1:34" x14ac:dyDescent="0.25">
      <c r="A143" s="13" t="str">
        <f>+Afrapportering!A124</f>
        <v/>
      </c>
      <c r="B143" s="13" t="str">
        <f>+Afrapportering!B124</f>
        <v/>
      </c>
      <c r="C143" s="13" t="str">
        <f>+Afrapportering!C124</f>
        <v/>
      </c>
      <c r="D143" s="13" t="str">
        <f>+Afrapportering!D124</f>
        <v/>
      </c>
      <c r="E143" s="14" t="str">
        <f>+Afrapportering!E124</f>
        <v/>
      </c>
      <c r="F143" s="139" t="str">
        <f>IF(Afrapportering!F124 = "", "",Afrapportering!F124)</f>
        <v/>
      </c>
      <c r="G143" s="14" t="str">
        <f>+Afrapportering!G124</f>
        <v/>
      </c>
      <c r="H143" s="139" t="str">
        <f>IF(Afrapportering!H124 = "","",Afrapportering!H124)</f>
        <v/>
      </c>
      <c r="I143" s="140" t="str">
        <f>+Afrapportering!I124</f>
        <v/>
      </c>
      <c r="J143" s="13" t="str">
        <f>+Afrapportering!J124</f>
        <v/>
      </c>
      <c r="K143" s="32" t="str">
        <f t="shared" si="12"/>
        <v/>
      </c>
      <c r="L143" s="31" t="str">
        <f>IF(Ansøgning!J129="","",Ansøgning!J129)</f>
        <v/>
      </c>
      <c r="M143" s="134" t="str">
        <f>IF(Afrapportering!M124="","",Afrapportering!M124)</f>
        <v/>
      </c>
      <c r="N143" s="31" t="str">
        <f>IF(Ansøgning!K129="","",Ansøgning!K129)</f>
        <v/>
      </c>
      <c r="O143" s="134">
        <f>IF(Afrapportering!O124="",,Afrapportering!O124)</f>
        <v>0</v>
      </c>
      <c r="P143" s="15" t="str">
        <f>IF(Ansøgning!L129="","",Ansøgning!L129)</f>
        <v/>
      </c>
      <c r="Q143" s="15" t="str">
        <f t="shared" si="13"/>
        <v/>
      </c>
      <c r="R143" s="15"/>
      <c r="S143" s="15" t="str">
        <f>IF(Afrapportering!S124="","",Afrapportering!S124)</f>
        <v/>
      </c>
      <c r="T143" s="31" t="str">
        <f t="shared" si="14"/>
        <v/>
      </c>
      <c r="U143" s="30" t="str">
        <f>IF(Afrapportering!U124="","",Afrapportering!U124)</f>
        <v/>
      </c>
      <c r="V143" s="52" t="str">
        <f>IF(Afrapportering!V124="","",Afrapportering!V124)</f>
        <v/>
      </c>
      <c r="W143" s="30" t="str">
        <f>IF(Afrapportering!W124="","",Afrapportering!W124)</f>
        <v/>
      </c>
      <c r="X143" s="52" t="str">
        <f>IF(Afrapportering!X124="","",Afrapportering!X124)</f>
        <v/>
      </c>
      <c r="Y143" s="30" t="str">
        <f>IF(Afrapportering!Y124="","",Afrapportering!Y124)</f>
        <v/>
      </c>
      <c r="Z143" s="52" t="str">
        <f>IFERROR(MAX(IF(OR(V143="",X143=""),"",IF(AND(AND(MONTH(F143)&gt;=7,MONTH(F143)&lt;8),AND(MONTH(H143)&gt;=7,MONTH(H143)&lt;8)),(NETWORKDAYS(F143,H143,Lister!$D$7:$D$13)-V143)*T143/NETWORKDAYS(Lister!$D$19,Lister!$E$19,Lister!$D$7:$D$13),IF(AND(AND(MONTH(F143)&gt;=7,MONTH(F143)&lt;8),MONTH(H143)&gt;7),(NETWORKDAYS(F143,Lister!$E$19,Lister!$D$7:$D$13)-V143)*T143/NETWORKDAYS(Lister!$D$19,Lister!$E$19,Lister!$D$7:$D$13),IF(MONTH(F143)&gt;7,0)))),0),"")</f>
        <v/>
      </c>
      <c r="AA143" s="30" t="str">
        <f>IF(Afrapportering!AA124="","",Afrapportering!AA124)</f>
        <v/>
      </c>
      <c r="AB143" s="52" t="str">
        <f>IFERROR(MAX(IF(OR(V143="",X143=""),"",IF(AND(AND(MONTH(F143)&gt;=8,MONTH(F143)&lt;9),AND(MONTH(H143)&gt;=8,MONTH(H143)&lt;9)),(NETWORKDAYS(F143,H143,Lister!$D$7:$D$13)-X143)*T143/NETWORKDAYS(Lister!$D$20,Lister!$E$20,Lister!$D$7:$D$13),IF(AND(MONTH(F143)=7,MONTH(H143)=8),(NETWORKDAYS(Lister!$D$20,H143,Lister!$D$7:$D$13)-X143)*T143/NETWORKDAYS(Lister!$D$20,Lister!$E$20,Lister!$D$7:$D$13),IF(AND(MONTH(F143)=7,MONTH(H143)=7),0)))),0),"")</f>
        <v/>
      </c>
      <c r="AC143" s="30" t="str">
        <f>IF(Afrapportering!AC124="","",Afrapportering!AC124)</f>
        <v/>
      </c>
      <c r="AD143" s="52" t="str">
        <f t="shared" si="15"/>
        <v/>
      </c>
      <c r="AE143" s="52" t="str">
        <f t="shared" si="16"/>
        <v/>
      </c>
      <c r="AF143" s="30" t="str">
        <f t="shared" si="17"/>
        <v/>
      </c>
      <c r="AG143" s="30" t="str">
        <f t="shared" si="18"/>
        <v/>
      </c>
      <c r="AH143" s="3" t="str">
        <f t="shared" si="19"/>
        <v/>
      </c>
    </row>
    <row r="144" spans="1:34" x14ac:dyDescent="0.25">
      <c r="A144" s="13" t="str">
        <f>+Afrapportering!A125</f>
        <v/>
      </c>
      <c r="B144" s="13" t="str">
        <f>+Afrapportering!B125</f>
        <v/>
      </c>
      <c r="C144" s="13" t="str">
        <f>+Afrapportering!C125</f>
        <v/>
      </c>
      <c r="D144" s="13" t="str">
        <f>+Afrapportering!D125</f>
        <v/>
      </c>
      <c r="E144" s="14" t="str">
        <f>+Afrapportering!E125</f>
        <v/>
      </c>
      <c r="F144" s="139" t="str">
        <f>IF(Afrapportering!F125 = "", "",Afrapportering!F125)</f>
        <v/>
      </c>
      <c r="G144" s="14" t="str">
        <f>+Afrapportering!G125</f>
        <v/>
      </c>
      <c r="H144" s="139" t="str">
        <f>IF(Afrapportering!H125 = "","",Afrapportering!H125)</f>
        <v/>
      </c>
      <c r="I144" s="140" t="str">
        <f>+Afrapportering!I125</f>
        <v/>
      </c>
      <c r="J144" s="13" t="str">
        <f>+Afrapportering!J125</f>
        <v/>
      </c>
      <c r="K144" s="32" t="str">
        <f t="shared" si="12"/>
        <v/>
      </c>
      <c r="L144" s="31" t="str">
        <f>IF(Ansøgning!J130="","",Ansøgning!J130)</f>
        <v/>
      </c>
      <c r="M144" s="134" t="str">
        <f>IF(Afrapportering!M125="","",Afrapportering!M125)</f>
        <v/>
      </c>
      <c r="N144" s="31" t="str">
        <f>IF(Ansøgning!K130="","",Ansøgning!K130)</f>
        <v/>
      </c>
      <c r="O144" s="134">
        <f>IF(Afrapportering!O125="",,Afrapportering!O125)</f>
        <v>0</v>
      </c>
      <c r="P144" s="15" t="str">
        <f>IF(Ansøgning!L130="","",Ansøgning!L130)</f>
        <v/>
      </c>
      <c r="Q144" s="15" t="str">
        <f t="shared" si="13"/>
        <v/>
      </c>
      <c r="R144" s="15"/>
      <c r="S144" s="15" t="str">
        <f>IF(Afrapportering!S125="","",Afrapportering!S125)</f>
        <v/>
      </c>
      <c r="T144" s="31" t="str">
        <f t="shared" si="14"/>
        <v/>
      </c>
      <c r="U144" s="30" t="str">
        <f>IF(Afrapportering!U125="","",Afrapportering!U125)</f>
        <v/>
      </c>
      <c r="V144" s="52" t="str">
        <f>IF(Afrapportering!V125="","",Afrapportering!V125)</f>
        <v/>
      </c>
      <c r="W144" s="30" t="str">
        <f>IF(Afrapportering!W125="","",Afrapportering!W125)</f>
        <v/>
      </c>
      <c r="X144" s="52" t="str">
        <f>IF(Afrapportering!X125="","",Afrapportering!X125)</f>
        <v/>
      </c>
      <c r="Y144" s="30" t="str">
        <f>IF(Afrapportering!Y125="","",Afrapportering!Y125)</f>
        <v/>
      </c>
      <c r="Z144" s="52" t="str">
        <f>IFERROR(MAX(IF(OR(V144="",X144=""),"",IF(AND(AND(MONTH(F144)&gt;=7,MONTH(F144)&lt;8),AND(MONTH(H144)&gt;=7,MONTH(H144)&lt;8)),(NETWORKDAYS(F144,H144,Lister!$D$7:$D$13)-V144)*T144/NETWORKDAYS(Lister!$D$19,Lister!$E$19,Lister!$D$7:$D$13),IF(AND(AND(MONTH(F144)&gt;=7,MONTH(F144)&lt;8),MONTH(H144)&gt;7),(NETWORKDAYS(F144,Lister!$E$19,Lister!$D$7:$D$13)-V144)*T144/NETWORKDAYS(Lister!$D$19,Lister!$E$19,Lister!$D$7:$D$13),IF(MONTH(F144)&gt;7,0)))),0),"")</f>
        <v/>
      </c>
      <c r="AA144" s="30" t="str">
        <f>IF(Afrapportering!AA125="","",Afrapportering!AA125)</f>
        <v/>
      </c>
      <c r="AB144" s="52" t="str">
        <f>IFERROR(MAX(IF(OR(V144="",X144=""),"",IF(AND(AND(MONTH(F144)&gt;=8,MONTH(F144)&lt;9),AND(MONTH(H144)&gt;=8,MONTH(H144)&lt;9)),(NETWORKDAYS(F144,H144,Lister!$D$7:$D$13)-X144)*T144/NETWORKDAYS(Lister!$D$20,Lister!$E$20,Lister!$D$7:$D$13),IF(AND(MONTH(F144)=7,MONTH(H144)=8),(NETWORKDAYS(Lister!$D$20,H144,Lister!$D$7:$D$13)-X144)*T144/NETWORKDAYS(Lister!$D$20,Lister!$E$20,Lister!$D$7:$D$13),IF(AND(MONTH(F144)=7,MONTH(H144)=7),0)))),0),"")</f>
        <v/>
      </c>
      <c r="AC144" s="30" t="str">
        <f>IF(Afrapportering!AC125="","",Afrapportering!AC125)</f>
        <v/>
      </c>
      <c r="AD144" s="52" t="str">
        <f t="shared" si="15"/>
        <v/>
      </c>
      <c r="AE144" s="52" t="str">
        <f t="shared" si="16"/>
        <v/>
      </c>
      <c r="AF144" s="30" t="str">
        <f t="shared" si="17"/>
        <v/>
      </c>
      <c r="AG144" s="30" t="str">
        <f t="shared" si="18"/>
        <v/>
      </c>
      <c r="AH144" s="3" t="str">
        <f t="shared" si="19"/>
        <v/>
      </c>
    </row>
    <row r="145" spans="1:34" x14ac:dyDescent="0.25">
      <c r="A145" s="13" t="str">
        <f>+Afrapportering!A126</f>
        <v/>
      </c>
      <c r="B145" s="13" t="str">
        <f>+Afrapportering!B126</f>
        <v/>
      </c>
      <c r="C145" s="13" t="str">
        <f>+Afrapportering!C126</f>
        <v/>
      </c>
      <c r="D145" s="13" t="str">
        <f>+Afrapportering!D126</f>
        <v/>
      </c>
      <c r="E145" s="14" t="str">
        <f>+Afrapportering!E126</f>
        <v/>
      </c>
      <c r="F145" s="139" t="str">
        <f>IF(Afrapportering!F126 = "", "",Afrapportering!F126)</f>
        <v/>
      </c>
      <c r="G145" s="14" t="str">
        <f>+Afrapportering!G126</f>
        <v/>
      </c>
      <c r="H145" s="139" t="str">
        <f>IF(Afrapportering!H126 = "","",Afrapportering!H126)</f>
        <v/>
      </c>
      <c r="I145" s="140" t="str">
        <f>+Afrapportering!I126</f>
        <v/>
      </c>
      <c r="J145" s="13" t="str">
        <f>+Afrapportering!J126</f>
        <v/>
      </c>
      <c r="K145" s="32" t="str">
        <f t="shared" si="12"/>
        <v/>
      </c>
      <c r="L145" s="31" t="str">
        <f>IF(Ansøgning!J131="","",Ansøgning!J131)</f>
        <v/>
      </c>
      <c r="M145" s="134" t="str">
        <f>IF(Afrapportering!M126="","",Afrapportering!M126)</f>
        <v/>
      </c>
      <c r="N145" s="31" t="str">
        <f>IF(Ansøgning!K131="","",Ansøgning!K131)</f>
        <v/>
      </c>
      <c r="O145" s="134">
        <f>IF(Afrapportering!O126="",,Afrapportering!O126)</f>
        <v>0</v>
      </c>
      <c r="P145" s="15" t="str">
        <f>IF(Ansøgning!L131="","",Ansøgning!L131)</f>
        <v/>
      </c>
      <c r="Q145" s="15" t="str">
        <f t="shared" si="13"/>
        <v/>
      </c>
      <c r="R145" s="15"/>
      <c r="S145" s="15" t="str">
        <f>IF(Afrapportering!S126="","",Afrapportering!S126)</f>
        <v/>
      </c>
      <c r="T145" s="31" t="str">
        <f t="shared" si="14"/>
        <v/>
      </c>
      <c r="U145" s="30" t="str">
        <f>IF(Afrapportering!U126="","",Afrapportering!U126)</f>
        <v/>
      </c>
      <c r="V145" s="52" t="str">
        <f>IF(Afrapportering!V126="","",Afrapportering!V126)</f>
        <v/>
      </c>
      <c r="W145" s="30" t="str">
        <f>IF(Afrapportering!W126="","",Afrapportering!W126)</f>
        <v/>
      </c>
      <c r="X145" s="52" t="str">
        <f>IF(Afrapportering!X126="","",Afrapportering!X126)</f>
        <v/>
      </c>
      <c r="Y145" s="30" t="str">
        <f>IF(Afrapportering!Y126="","",Afrapportering!Y126)</f>
        <v/>
      </c>
      <c r="Z145" s="52" t="str">
        <f>IFERROR(MAX(IF(OR(V145="",X145=""),"",IF(AND(AND(MONTH(F145)&gt;=7,MONTH(F145)&lt;8),AND(MONTH(H145)&gt;=7,MONTH(H145)&lt;8)),(NETWORKDAYS(F145,H145,Lister!$D$7:$D$13)-V145)*T145/NETWORKDAYS(Lister!$D$19,Lister!$E$19,Lister!$D$7:$D$13),IF(AND(AND(MONTH(F145)&gt;=7,MONTH(F145)&lt;8),MONTH(H145)&gt;7),(NETWORKDAYS(F145,Lister!$E$19,Lister!$D$7:$D$13)-V145)*T145/NETWORKDAYS(Lister!$D$19,Lister!$E$19,Lister!$D$7:$D$13),IF(MONTH(F145)&gt;7,0)))),0),"")</f>
        <v/>
      </c>
      <c r="AA145" s="30" t="str">
        <f>IF(Afrapportering!AA126="","",Afrapportering!AA126)</f>
        <v/>
      </c>
      <c r="AB145" s="52" t="str">
        <f>IFERROR(MAX(IF(OR(V145="",X145=""),"",IF(AND(AND(MONTH(F145)&gt;=8,MONTH(F145)&lt;9),AND(MONTH(H145)&gt;=8,MONTH(H145)&lt;9)),(NETWORKDAYS(F145,H145,Lister!$D$7:$D$13)-X145)*T145/NETWORKDAYS(Lister!$D$20,Lister!$E$20,Lister!$D$7:$D$13),IF(AND(MONTH(F145)=7,MONTH(H145)=8),(NETWORKDAYS(Lister!$D$20,H145,Lister!$D$7:$D$13)-X145)*T145/NETWORKDAYS(Lister!$D$20,Lister!$E$20,Lister!$D$7:$D$13),IF(AND(MONTH(F145)=7,MONTH(H145)=7),0)))),0),"")</f>
        <v/>
      </c>
      <c r="AC145" s="30" t="str">
        <f>IF(Afrapportering!AC126="","",Afrapportering!AC126)</f>
        <v/>
      </c>
      <c r="AD145" s="52" t="str">
        <f t="shared" si="15"/>
        <v/>
      </c>
      <c r="AE145" s="52" t="str">
        <f t="shared" si="16"/>
        <v/>
      </c>
      <c r="AF145" s="30" t="str">
        <f t="shared" si="17"/>
        <v/>
      </c>
      <c r="AG145" s="30" t="str">
        <f t="shared" si="18"/>
        <v/>
      </c>
      <c r="AH145" s="3" t="str">
        <f t="shared" si="19"/>
        <v/>
      </c>
    </row>
    <row r="146" spans="1:34" x14ac:dyDescent="0.25">
      <c r="A146" s="13" t="str">
        <f>+Afrapportering!A127</f>
        <v/>
      </c>
      <c r="B146" s="13" t="str">
        <f>+Afrapportering!B127</f>
        <v/>
      </c>
      <c r="C146" s="13" t="str">
        <f>+Afrapportering!C127</f>
        <v/>
      </c>
      <c r="D146" s="13" t="str">
        <f>+Afrapportering!D127</f>
        <v/>
      </c>
      <c r="E146" s="14" t="str">
        <f>+Afrapportering!E127</f>
        <v/>
      </c>
      <c r="F146" s="139" t="str">
        <f>IF(Afrapportering!F127 = "", "",Afrapportering!F127)</f>
        <v/>
      </c>
      <c r="G146" s="14" t="str">
        <f>+Afrapportering!G127</f>
        <v/>
      </c>
      <c r="H146" s="139" t="str">
        <f>IF(Afrapportering!H127 = "","",Afrapportering!H127)</f>
        <v/>
      </c>
      <c r="I146" s="140" t="str">
        <f>+Afrapportering!I127</f>
        <v/>
      </c>
      <c r="J146" s="13" t="str">
        <f>+Afrapportering!J127</f>
        <v/>
      </c>
      <c r="K146" s="32" t="str">
        <f t="shared" si="12"/>
        <v/>
      </c>
      <c r="L146" s="31" t="str">
        <f>IF(Ansøgning!J132="","",Ansøgning!J132)</f>
        <v/>
      </c>
      <c r="M146" s="134" t="str">
        <f>IF(Afrapportering!M127="","",Afrapportering!M127)</f>
        <v/>
      </c>
      <c r="N146" s="31" t="str">
        <f>IF(Ansøgning!K132="","",Ansøgning!K132)</f>
        <v/>
      </c>
      <c r="O146" s="134">
        <f>IF(Afrapportering!O127="",,Afrapportering!O127)</f>
        <v>0</v>
      </c>
      <c r="P146" s="15" t="str">
        <f>IF(Ansøgning!L132="","",Ansøgning!L132)</f>
        <v/>
      </c>
      <c r="Q146" s="15" t="str">
        <f t="shared" si="13"/>
        <v/>
      </c>
      <c r="R146" s="15"/>
      <c r="S146" s="15" t="str">
        <f>IF(Afrapportering!S127="","",Afrapportering!S127)</f>
        <v/>
      </c>
      <c r="T146" s="31" t="str">
        <f t="shared" si="14"/>
        <v/>
      </c>
      <c r="U146" s="30" t="str">
        <f>IF(Afrapportering!U127="","",Afrapportering!U127)</f>
        <v/>
      </c>
      <c r="V146" s="52" t="str">
        <f>IF(Afrapportering!V127="","",Afrapportering!V127)</f>
        <v/>
      </c>
      <c r="W146" s="30" t="str">
        <f>IF(Afrapportering!W127="","",Afrapportering!W127)</f>
        <v/>
      </c>
      <c r="X146" s="52" t="str">
        <f>IF(Afrapportering!X127="","",Afrapportering!X127)</f>
        <v/>
      </c>
      <c r="Y146" s="30" t="str">
        <f>IF(Afrapportering!Y127="","",Afrapportering!Y127)</f>
        <v/>
      </c>
      <c r="Z146" s="52" t="str">
        <f>IFERROR(MAX(IF(OR(V146="",X146=""),"",IF(AND(AND(MONTH(F146)&gt;=7,MONTH(F146)&lt;8),AND(MONTH(H146)&gt;=7,MONTH(H146)&lt;8)),(NETWORKDAYS(F146,H146,Lister!$D$7:$D$13)-V146)*T146/NETWORKDAYS(Lister!$D$19,Lister!$E$19,Lister!$D$7:$D$13),IF(AND(AND(MONTH(F146)&gt;=7,MONTH(F146)&lt;8),MONTH(H146)&gt;7),(NETWORKDAYS(F146,Lister!$E$19,Lister!$D$7:$D$13)-V146)*T146/NETWORKDAYS(Lister!$D$19,Lister!$E$19,Lister!$D$7:$D$13),IF(MONTH(F146)&gt;7,0)))),0),"")</f>
        <v/>
      </c>
      <c r="AA146" s="30" t="str">
        <f>IF(Afrapportering!AA127="","",Afrapportering!AA127)</f>
        <v/>
      </c>
      <c r="AB146" s="52" t="str">
        <f>IFERROR(MAX(IF(OR(V146="",X146=""),"",IF(AND(AND(MONTH(F146)&gt;=8,MONTH(F146)&lt;9),AND(MONTH(H146)&gt;=8,MONTH(H146)&lt;9)),(NETWORKDAYS(F146,H146,Lister!$D$7:$D$13)-X146)*T146/NETWORKDAYS(Lister!$D$20,Lister!$E$20,Lister!$D$7:$D$13),IF(AND(MONTH(F146)=7,MONTH(H146)=8),(NETWORKDAYS(Lister!$D$20,H146,Lister!$D$7:$D$13)-X146)*T146/NETWORKDAYS(Lister!$D$20,Lister!$E$20,Lister!$D$7:$D$13),IF(AND(MONTH(F146)=7,MONTH(H146)=7),0)))),0),"")</f>
        <v/>
      </c>
      <c r="AC146" s="30" t="str">
        <f>IF(Afrapportering!AC127="","",Afrapportering!AC127)</f>
        <v/>
      </c>
      <c r="AD146" s="52" t="str">
        <f t="shared" si="15"/>
        <v/>
      </c>
      <c r="AE146" s="52" t="str">
        <f t="shared" si="16"/>
        <v/>
      </c>
      <c r="AF146" s="30" t="str">
        <f t="shared" si="17"/>
        <v/>
      </c>
      <c r="AG146" s="30" t="str">
        <f t="shared" si="18"/>
        <v/>
      </c>
      <c r="AH146" s="3" t="str">
        <f t="shared" si="19"/>
        <v/>
      </c>
    </row>
    <row r="147" spans="1:34" x14ac:dyDescent="0.25">
      <c r="A147" s="13" t="str">
        <f>+Afrapportering!A128</f>
        <v/>
      </c>
      <c r="B147" s="13" t="str">
        <f>+Afrapportering!B128</f>
        <v/>
      </c>
      <c r="C147" s="13" t="str">
        <f>+Afrapportering!C128</f>
        <v/>
      </c>
      <c r="D147" s="13" t="str">
        <f>+Afrapportering!D128</f>
        <v/>
      </c>
      <c r="E147" s="14" t="str">
        <f>+Afrapportering!E128</f>
        <v/>
      </c>
      <c r="F147" s="139" t="str">
        <f>IF(Afrapportering!F128 = "", "",Afrapportering!F128)</f>
        <v/>
      </c>
      <c r="G147" s="14" t="str">
        <f>+Afrapportering!G128</f>
        <v/>
      </c>
      <c r="H147" s="139" t="str">
        <f>IF(Afrapportering!H128 = "","",Afrapportering!H128)</f>
        <v/>
      </c>
      <c r="I147" s="140" t="str">
        <f>+Afrapportering!I128</f>
        <v/>
      </c>
      <c r="J147" s="13" t="str">
        <f>+Afrapportering!J128</f>
        <v/>
      </c>
      <c r="K147" s="32" t="str">
        <f t="shared" si="12"/>
        <v/>
      </c>
      <c r="L147" s="31" t="str">
        <f>IF(Ansøgning!J133="","",Ansøgning!J133)</f>
        <v/>
      </c>
      <c r="M147" s="134" t="str">
        <f>IF(Afrapportering!M128="","",Afrapportering!M128)</f>
        <v/>
      </c>
      <c r="N147" s="31" t="str">
        <f>IF(Ansøgning!K133="","",Ansøgning!K133)</f>
        <v/>
      </c>
      <c r="O147" s="134">
        <f>IF(Afrapportering!O128="",,Afrapportering!O128)</f>
        <v>0</v>
      </c>
      <c r="P147" s="15" t="str">
        <f>IF(Ansøgning!L133="","",Ansøgning!L133)</f>
        <v/>
      </c>
      <c r="Q147" s="15" t="str">
        <f t="shared" si="13"/>
        <v/>
      </c>
      <c r="R147" s="15"/>
      <c r="S147" s="15" t="str">
        <f>IF(Afrapportering!S128="","",Afrapportering!S128)</f>
        <v/>
      </c>
      <c r="T147" s="31" t="str">
        <f t="shared" si="14"/>
        <v/>
      </c>
      <c r="U147" s="30" t="str">
        <f>IF(Afrapportering!U128="","",Afrapportering!U128)</f>
        <v/>
      </c>
      <c r="V147" s="52" t="str">
        <f>IF(Afrapportering!V128="","",Afrapportering!V128)</f>
        <v/>
      </c>
      <c r="W147" s="30" t="str">
        <f>IF(Afrapportering!W128="","",Afrapportering!W128)</f>
        <v/>
      </c>
      <c r="X147" s="52" t="str">
        <f>IF(Afrapportering!X128="","",Afrapportering!X128)</f>
        <v/>
      </c>
      <c r="Y147" s="30" t="str">
        <f>IF(Afrapportering!Y128="","",Afrapportering!Y128)</f>
        <v/>
      </c>
      <c r="Z147" s="52" t="str">
        <f>IFERROR(MAX(IF(OR(V147="",X147=""),"",IF(AND(AND(MONTH(F147)&gt;=7,MONTH(F147)&lt;8),AND(MONTH(H147)&gt;=7,MONTH(H147)&lt;8)),(NETWORKDAYS(F147,H147,Lister!$D$7:$D$13)-V147)*T147/NETWORKDAYS(Lister!$D$19,Lister!$E$19,Lister!$D$7:$D$13),IF(AND(AND(MONTH(F147)&gt;=7,MONTH(F147)&lt;8),MONTH(H147)&gt;7),(NETWORKDAYS(F147,Lister!$E$19,Lister!$D$7:$D$13)-V147)*T147/NETWORKDAYS(Lister!$D$19,Lister!$E$19,Lister!$D$7:$D$13),IF(MONTH(F147)&gt;7,0)))),0),"")</f>
        <v/>
      </c>
      <c r="AA147" s="30" t="str">
        <f>IF(Afrapportering!AA128="","",Afrapportering!AA128)</f>
        <v/>
      </c>
      <c r="AB147" s="52" t="str">
        <f>IFERROR(MAX(IF(OR(V147="",X147=""),"",IF(AND(AND(MONTH(F147)&gt;=8,MONTH(F147)&lt;9),AND(MONTH(H147)&gt;=8,MONTH(H147)&lt;9)),(NETWORKDAYS(F147,H147,Lister!$D$7:$D$13)-X147)*T147/NETWORKDAYS(Lister!$D$20,Lister!$E$20,Lister!$D$7:$D$13),IF(AND(MONTH(F147)=7,MONTH(H147)=8),(NETWORKDAYS(Lister!$D$20,H147,Lister!$D$7:$D$13)-X147)*T147/NETWORKDAYS(Lister!$D$20,Lister!$E$20,Lister!$D$7:$D$13),IF(AND(MONTH(F147)=7,MONTH(H147)=7),0)))),0),"")</f>
        <v/>
      </c>
      <c r="AC147" s="30" t="str">
        <f>IF(Afrapportering!AC128="","",Afrapportering!AC128)</f>
        <v/>
      </c>
      <c r="AD147" s="52" t="str">
        <f t="shared" si="15"/>
        <v/>
      </c>
      <c r="AE147" s="52" t="str">
        <f t="shared" si="16"/>
        <v/>
      </c>
      <c r="AF147" s="30" t="str">
        <f t="shared" si="17"/>
        <v/>
      </c>
      <c r="AG147" s="30" t="str">
        <f t="shared" si="18"/>
        <v/>
      </c>
      <c r="AH147" s="3" t="str">
        <f t="shared" si="19"/>
        <v/>
      </c>
    </row>
    <row r="148" spans="1:34" x14ac:dyDescent="0.25">
      <c r="A148" s="13" t="str">
        <f>+Afrapportering!A129</f>
        <v/>
      </c>
      <c r="B148" s="13" t="str">
        <f>+Afrapportering!B129</f>
        <v/>
      </c>
      <c r="C148" s="13" t="str">
        <f>+Afrapportering!C129</f>
        <v/>
      </c>
      <c r="D148" s="13" t="str">
        <f>+Afrapportering!D129</f>
        <v/>
      </c>
      <c r="E148" s="14" t="str">
        <f>+Afrapportering!E129</f>
        <v/>
      </c>
      <c r="F148" s="139" t="str">
        <f>IF(Afrapportering!F129 = "", "",Afrapportering!F129)</f>
        <v/>
      </c>
      <c r="G148" s="14" t="str">
        <f>+Afrapportering!G129</f>
        <v/>
      </c>
      <c r="H148" s="139" t="str">
        <f>IF(Afrapportering!H129 = "","",Afrapportering!H129)</f>
        <v/>
      </c>
      <c r="I148" s="140" t="str">
        <f>+Afrapportering!I129</f>
        <v/>
      </c>
      <c r="J148" s="13" t="str">
        <f>+Afrapportering!J129</f>
        <v/>
      </c>
      <c r="K148" s="32" t="str">
        <f t="shared" si="12"/>
        <v/>
      </c>
      <c r="L148" s="31" t="str">
        <f>IF(Ansøgning!J134="","",Ansøgning!J134)</f>
        <v/>
      </c>
      <c r="M148" s="134" t="str">
        <f>IF(Afrapportering!M129="","",Afrapportering!M129)</f>
        <v/>
      </c>
      <c r="N148" s="31" t="str">
        <f>IF(Ansøgning!K134="","",Ansøgning!K134)</f>
        <v/>
      </c>
      <c r="O148" s="134">
        <f>IF(Afrapportering!O129="",,Afrapportering!O129)</f>
        <v>0</v>
      </c>
      <c r="P148" s="15" t="str">
        <f>IF(Ansøgning!L134="","",Ansøgning!L134)</f>
        <v/>
      </c>
      <c r="Q148" s="15" t="str">
        <f t="shared" si="13"/>
        <v/>
      </c>
      <c r="R148" s="15"/>
      <c r="S148" s="15" t="str">
        <f>IF(Afrapportering!S129="","",Afrapportering!S129)</f>
        <v/>
      </c>
      <c r="T148" s="31" t="str">
        <f t="shared" si="14"/>
        <v/>
      </c>
      <c r="U148" s="30" t="str">
        <f>IF(Afrapportering!U129="","",Afrapportering!U129)</f>
        <v/>
      </c>
      <c r="V148" s="52" t="str">
        <f>IF(Afrapportering!V129="","",Afrapportering!V129)</f>
        <v/>
      </c>
      <c r="W148" s="30" t="str">
        <f>IF(Afrapportering!W129="","",Afrapportering!W129)</f>
        <v/>
      </c>
      <c r="X148" s="52" t="str">
        <f>IF(Afrapportering!X129="","",Afrapportering!X129)</f>
        <v/>
      </c>
      <c r="Y148" s="30" t="str">
        <f>IF(Afrapportering!Y129="","",Afrapportering!Y129)</f>
        <v/>
      </c>
      <c r="Z148" s="52" t="str">
        <f>IFERROR(MAX(IF(OR(V148="",X148=""),"",IF(AND(AND(MONTH(F148)&gt;=7,MONTH(F148)&lt;8),AND(MONTH(H148)&gt;=7,MONTH(H148)&lt;8)),(NETWORKDAYS(F148,H148,Lister!$D$7:$D$13)-V148)*T148/NETWORKDAYS(Lister!$D$19,Lister!$E$19,Lister!$D$7:$D$13),IF(AND(AND(MONTH(F148)&gt;=7,MONTH(F148)&lt;8),MONTH(H148)&gt;7),(NETWORKDAYS(F148,Lister!$E$19,Lister!$D$7:$D$13)-V148)*T148/NETWORKDAYS(Lister!$D$19,Lister!$E$19,Lister!$D$7:$D$13),IF(MONTH(F148)&gt;7,0)))),0),"")</f>
        <v/>
      </c>
      <c r="AA148" s="30" t="str">
        <f>IF(Afrapportering!AA129="","",Afrapportering!AA129)</f>
        <v/>
      </c>
      <c r="AB148" s="52" t="str">
        <f>IFERROR(MAX(IF(OR(V148="",X148=""),"",IF(AND(AND(MONTH(F148)&gt;=8,MONTH(F148)&lt;9),AND(MONTH(H148)&gt;=8,MONTH(H148)&lt;9)),(NETWORKDAYS(F148,H148,Lister!$D$7:$D$13)-X148)*T148/NETWORKDAYS(Lister!$D$20,Lister!$E$20,Lister!$D$7:$D$13),IF(AND(MONTH(F148)=7,MONTH(H148)=8),(NETWORKDAYS(Lister!$D$20,H148,Lister!$D$7:$D$13)-X148)*T148/NETWORKDAYS(Lister!$D$20,Lister!$E$20,Lister!$D$7:$D$13),IF(AND(MONTH(F148)=7,MONTH(H148)=7),0)))),0),"")</f>
        <v/>
      </c>
      <c r="AC148" s="30" t="str">
        <f>IF(Afrapportering!AC129="","",Afrapportering!AC129)</f>
        <v/>
      </c>
      <c r="AD148" s="52" t="str">
        <f t="shared" si="15"/>
        <v/>
      </c>
      <c r="AE148" s="52" t="str">
        <f t="shared" si="16"/>
        <v/>
      </c>
      <c r="AF148" s="30" t="str">
        <f t="shared" si="17"/>
        <v/>
      </c>
      <c r="AG148" s="30" t="str">
        <f t="shared" si="18"/>
        <v/>
      </c>
      <c r="AH148" s="3" t="str">
        <f t="shared" si="19"/>
        <v/>
      </c>
    </row>
    <row r="149" spans="1:34" x14ac:dyDescent="0.25">
      <c r="A149" s="13" t="str">
        <f>+Afrapportering!A130</f>
        <v/>
      </c>
      <c r="B149" s="13" t="str">
        <f>+Afrapportering!B130</f>
        <v/>
      </c>
      <c r="C149" s="13" t="str">
        <f>+Afrapportering!C130</f>
        <v/>
      </c>
      <c r="D149" s="13" t="str">
        <f>+Afrapportering!D130</f>
        <v/>
      </c>
      <c r="E149" s="14" t="str">
        <f>+Afrapportering!E130</f>
        <v/>
      </c>
      <c r="F149" s="139" t="str">
        <f>IF(Afrapportering!F130 = "", "",Afrapportering!F130)</f>
        <v/>
      </c>
      <c r="G149" s="14" t="str">
        <f>+Afrapportering!G130</f>
        <v/>
      </c>
      <c r="H149" s="139" t="str">
        <f>IF(Afrapportering!H130 = "","",Afrapportering!H130)</f>
        <v/>
      </c>
      <c r="I149" s="140" t="str">
        <f>+Afrapportering!I130</f>
        <v/>
      </c>
      <c r="J149" s="13" t="str">
        <f>+Afrapportering!J130</f>
        <v/>
      </c>
      <c r="K149" s="32" t="str">
        <f t="shared" si="12"/>
        <v/>
      </c>
      <c r="L149" s="31" t="str">
        <f>IF(Ansøgning!J135="","",Ansøgning!J135)</f>
        <v/>
      </c>
      <c r="M149" s="134" t="str">
        <f>IF(Afrapportering!M130="","",Afrapportering!M130)</f>
        <v/>
      </c>
      <c r="N149" s="31" t="str">
        <f>IF(Ansøgning!K135="","",Ansøgning!K135)</f>
        <v/>
      </c>
      <c r="O149" s="134">
        <f>IF(Afrapportering!O130="",,Afrapportering!O130)</f>
        <v>0</v>
      </c>
      <c r="P149" s="15" t="str">
        <f>IF(Ansøgning!L135="","",Ansøgning!L135)</f>
        <v/>
      </c>
      <c r="Q149" s="15" t="str">
        <f t="shared" si="13"/>
        <v/>
      </c>
      <c r="R149" s="15"/>
      <c r="S149" s="15" t="str">
        <f>IF(Afrapportering!S130="","",Afrapportering!S130)</f>
        <v/>
      </c>
      <c r="T149" s="31" t="str">
        <f t="shared" si="14"/>
        <v/>
      </c>
      <c r="U149" s="30" t="str">
        <f>IF(Afrapportering!U130="","",Afrapportering!U130)</f>
        <v/>
      </c>
      <c r="V149" s="52" t="str">
        <f>IF(Afrapportering!V130="","",Afrapportering!V130)</f>
        <v/>
      </c>
      <c r="W149" s="30" t="str">
        <f>IF(Afrapportering!W130="","",Afrapportering!W130)</f>
        <v/>
      </c>
      <c r="X149" s="52" t="str">
        <f>IF(Afrapportering!X130="","",Afrapportering!X130)</f>
        <v/>
      </c>
      <c r="Y149" s="30" t="str">
        <f>IF(Afrapportering!Y130="","",Afrapportering!Y130)</f>
        <v/>
      </c>
      <c r="Z149" s="52" t="str">
        <f>IFERROR(MAX(IF(OR(V149="",X149=""),"",IF(AND(AND(MONTH(F149)&gt;=7,MONTH(F149)&lt;8),AND(MONTH(H149)&gt;=7,MONTH(H149)&lt;8)),(NETWORKDAYS(F149,H149,Lister!$D$7:$D$13)-V149)*T149/NETWORKDAYS(Lister!$D$19,Lister!$E$19,Lister!$D$7:$D$13),IF(AND(AND(MONTH(F149)&gt;=7,MONTH(F149)&lt;8),MONTH(H149)&gt;7),(NETWORKDAYS(F149,Lister!$E$19,Lister!$D$7:$D$13)-V149)*T149/NETWORKDAYS(Lister!$D$19,Lister!$E$19,Lister!$D$7:$D$13),IF(MONTH(F149)&gt;7,0)))),0),"")</f>
        <v/>
      </c>
      <c r="AA149" s="30" t="str">
        <f>IF(Afrapportering!AA130="","",Afrapportering!AA130)</f>
        <v/>
      </c>
      <c r="AB149" s="52" t="str">
        <f>IFERROR(MAX(IF(OR(V149="",X149=""),"",IF(AND(AND(MONTH(F149)&gt;=8,MONTH(F149)&lt;9),AND(MONTH(H149)&gt;=8,MONTH(H149)&lt;9)),(NETWORKDAYS(F149,H149,Lister!$D$7:$D$13)-X149)*T149/NETWORKDAYS(Lister!$D$20,Lister!$E$20,Lister!$D$7:$D$13),IF(AND(MONTH(F149)=7,MONTH(H149)=8),(NETWORKDAYS(Lister!$D$20,H149,Lister!$D$7:$D$13)-X149)*T149/NETWORKDAYS(Lister!$D$20,Lister!$E$20,Lister!$D$7:$D$13),IF(AND(MONTH(F149)=7,MONTH(H149)=7),0)))),0),"")</f>
        <v/>
      </c>
      <c r="AC149" s="30" t="str">
        <f>IF(Afrapportering!AC130="","",Afrapportering!AC130)</f>
        <v/>
      </c>
      <c r="AD149" s="52" t="str">
        <f t="shared" si="15"/>
        <v/>
      </c>
      <c r="AE149" s="52" t="str">
        <f t="shared" si="16"/>
        <v/>
      </c>
      <c r="AF149" s="30" t="str">
        <f t="shared" si="17"/>
        <v/>
      </c>
      <c r="AG149" s="30" t="str">
        <f t="shared" si="18"/>
        <v/>
      </c>
      <c r="AH149" s="3" t="str">
        <f t="shared" si="19"/>
        <v/>
      </c>
    </row>
    <row r="150" spans="1:34" x14ac:dyDescent="0.25">
      <c r="A150" s="13" t="str">
        <f>+Afrapportering!A131</f>
        <v/>
      </c>
      <c r="B150" s="13" t="str">
        <f>+Afrapportering!B131</f>
        <v/>
      </c>
      <c r="C150" s="13" t="str">
        <f>+Afrapportering!C131</f>
        <v/>
      </c>
      <c r="D150" s="13" t="str">
        <f>+Afrapportering!D131</f>
        <v/>
      </c>
      <c r="E150" s="14" t="str">
        <f>+Afrapportering!E131</f>
        <v/>
      </c>
      <c r="F150" s="139" t="str">
        <f>IF(Afrapportering!F131 = "", "",Afrapportering!F131)</f>
        <v/>
      </c>
      <c r="G150" s="14" t="str">
        <f>+Afrapportering!G131</f>
        <v/>
      </c>
      <c r="H150" s="139" t="str">
        <f>IF(Afrapportering!H131 = "","",Afrapportering!H131)</f>
        <v/>
      </c>
      <c r="I150" s="140" t="str">
        <f>+Afrapportering!I131</f>
        <v/>
      </c>
      <c r="J150" s="13" t="str">
        <f>+Afrapportering!J131</f>
        <v/>
      </c>
      <c r="K150" s="32" t="str">
        <f t="shared" si="12"/>
        <v/>
      </c>
      <c r="L150" s="31" t="str">
        <f>IF(Ansøgning!J136="","",Ansøgning!J136)</f>
        <v/>
      </c>
      <c r="M150" s="134" t="str">
        <f>IF(Afrapportering!M131="","",Afrapportering!M131)</f>
        <v/>
      </c>
      <c r="N150" s="31" t="str">
        <f>IF(Ansøgning!K136="","",Ansøgning!K136)</f>
        <v/>
      </c>
      <c r="O150" s="134">
        <f>IF(Afrapportering!O131="",,Afrapportering!O131)</f>
        <v>0</v>
      </c>
      <c r="P150" s="15" t="str">
        <f>IF(Ansøgning!L136="","",Ansøgning!L136)</f>
        <v/>
      </c>
      <c r="Q150" s="15" t="str">
        <f t="shared" si="13"/>
        <v/>
      </c>
      <c r="R150" s="15"/>
      <c r="S150" s="15" t="str">
        <f>IF(Afrapportering!S131="","",Afrapportering!S131)</f>
        <v/>
      </c>
      <c r="T150" s="31" t="str">
        <f t="shared" si="14"/>
        <v/>
      </c>
      <c r="U150" s="30" t="str">
        <f>IF(Afrapportering!U131="","",Afrapportering!U131)</f>
        <v/>
      </c>
      <c r="V150" s="52" t="str">
        <f>IF(Afrapportering!V131="","",Afrapportering!V131)</f>
        <v/>
      </c>
      <c r="W150" s="30" t="str">
        <f>IF(Afrapportering!W131="","",Afrapportering!W131)</f>
        <v/>
      </c>
      <c r="X150" s="52" t="str">
        <f>IF(Afrapportering!X131="","",Afrapportering!X131)</f>
        <v/>
      </c>
      <c r="Y150" s="30" t="str">
        <f>IF(Afrapportering!Y131="","",Afrapportering!Y131)</f>
        <v/>
      </c>
      <c r="Z150" s="52" t="str">
        <f>IFERROR(MAX(IF(OR(V150="",X150=""),"",IF(AND(AND(MONTH(F150)&gt;=7,MONTH(F150)&lt;8),AND(MONTH(H150)&gt;=7,MONTH(H150)&lt;8)),(NETWORKDAYS(F150,H150,Lister!$D$7:$D$13)-V150)*T150/NETWORKDAYS(Lister!$D$19,Lister!$E$19,Lister!$D$7:$D$13),IF(AND(AND(MONTH(F150)&gt;=7,MONTH(F150)&lt;8),MONTH(H150)&gt;7),(NETWORKDAYS(F150,Lister!$E$19,Lister!$D$7:$D$13)-V150)*T150/NETWORKDAYS(Lister!$D$19,Lister!$E$19,Lister!$D$7:$D$13),IF(MONTH(F150)&gt;7,0)))),0),"")</f>
        <v/>
      </c>
      <c r="AA150" s="30" t="str">
        <f>IF(Afrapportering!AA131="","",Afrapportering!AA131)</f>
        <v/>
      </c>
      <c r="AB150" s="52" t="str">
        <f>IFERROR(MAX(IF(OR(V150="",X150=""),"",IF(AND(AND(MONTH(F150)&gt;=8,MONTH(F150)&lt;9),AND(MONTH(H150)&gt;=8,MONTH(H150)&lt;9)),(NETWORKDAYS(F150,H150,Lister!$D$7:$D$13)-X150)*T150/NETWORKDAYS(Lister!$D$20,Lister!$E$20,Lister!$D$7:$D$13),IF(AND(MONTH(F150)=7,MONTH(H150)=8),(NETWORKDAYS(Lister!$D$20,H150,Lister!$D$7:$D$13)-X150)*T150/NETWORKDAYS(Lister!$D$20,Lister!$E$20,Lister!$D$7:$D$13),IF(AND(MONTH(F150)=7,MONTH(H150)=7),0)))),0),"")</f>
        <v/>
      </c>
      <c r="AC150" s="30" t="str">
        <f>IF(Afrapportering!AC131="","",Afrapportering!AC131)</f>
        <v/>
      </c>
      <c r="AD150" s="52" t="str">
        <f t="shared" si="15"/>
        <v/>
      </c>
      <c r="AE150" s="52" t="str">
        <f t="shared" si="16"/>
        <v/>
      </c>
      <c r="AF150" s="30" t="str">
        <f t="shared" si="17"/>
        <v/>
      </c>
      <c r="AG150" s="30" t="str">
        <f t="shared" si="18"/>
        <v/>
      </c>
      <c r="AH150" s="3" t="str">
        <f t="shared" si="19"/>
        <v/>
      </c>
    </row>
    <row r="151" spans="1:34" x14ac:dyDescent="0.25">
      <c r="A151" s="13" t="str">
        <f>+Afrapportering!A132</f>
        <v/>
      </c>
      <c r="B151" s="13" t="str">
        <f>+Afrapportering!B132</f>
        <v/>
      </c>
      <c r="C151" s="13" t="str">
        <f>+Afrapportering!C132</f>
        <v/>
      </c>
      <c r="D151" s="13" t="str">
        <f>+Afrapportering!D132</f>
        <v/>
      </c>
      <c r="E151" s="14" t="str">
        <f>+Afrapportering!E132</f>
        <v/>
      </c>
      <c r="F151" s="139" t="str">
        <f>IF(Afrapportering!F132 = "", "",Afrapportering!F132)</f>
        <v/>
      </c>
      <c r="G151" s="14" t="str">
        <f>+Afrapportering!G132</f>
        <v/>
      </c>
      <c r="H151" s="139" t="str">
        <f>IF(Afrapportering!H132 = "","",Afrapportering!H132)</f>
        <v/>
      </c>
      <c r="I151" s="140" t="str">
        <f>+Afrapportering!I132</f>
        <v/>
      </c>
      <c r="J151" s="13" t="str">
        <f>+Afrapportering!J132</f>
        <v/>
      </c>
      <c r="K151" s="32" t="str">
        <f t="shared" si="12"/>
        <v/>
      </c>
      <c r="L151" s="31" t="str">
        <f>IF(Ansøgning!J137="","",Ansøgning!J137)</f>
        <v/>
      </c>
      <c r="M151" s="134" t="str">
        <f>IF(Afrapportering!M132="","",Afrapportering!M132)</f>
        <v/>
      </c>
      <c r="N151" s="31" t="str">
        <f>IF(Ansøgning!K137="","",Ansøgning!K137)</f>
        <v/>
      </c>
      <c r="O151" s="134">
        <f>IF(Afrapportering!O132="",,Afrapportering!O132)</f>
        <v>0</v>
      </c>
      <c r="P151" s="15" t="str">
        <f>IF(Ansøgning!L137="","",Ansøgning!L137)</f>
        <v/>
      </c>
      <c r="Q151" s="15" t="str">
        <f t="shared" si="13"/>
        <v/>
      </c>
      <c r="R151" s="15"/>
      <c r="S151" s="15" t="str">
        <f>IF(Afrapportering!S132="","",Afrapportering!S132)</f>
        <v/>
      </c>
      <c r="T151" s="31" t="str">
        <f t="shared" si="14"/>
        <v/>
      </c>
      <c r="U151" s="30" t="str">
        <f>IF(Afrapportering!U132="","",Afrapportering!U132)</f>
        <v/>
      </c>
      <c r="V151" s="52" t="str">
        <f>IF(Afrapportering!V132="","",Afrapportering!V132)</f>
        <v/>
      </c>
      <c r="W151" s="30" t="str">
        <f>IF(Afrapportering!W132="","",Afrapportering!W132)</f>
        <v/>
      </c>
      <c r="X151" s="52" t="str">
        <f>IF(Afrapportering!X132="","",Afrapportering!X132)</f>
        <v/>
      </c>
      <c r="Y151" s="30" t="str">
        <f>IF(Afrapportering!Y132="","",Afrapportering!Y132)</f>
        <v/>
      </c>
      <c r="Z151" s="52" t="str">
        <f>IFERROR(MAX(IF(OR(V151="",X151=""),"",IF(AND(AND(MONTH(F151)&gt;=7,MONTH(F151)&lt;8),AND(MONTH(H151)&gt;=7,MONTH(H151)&lt;8)),(NETWORKDAYS(F151,H151,Lister!$D$7:$D$13)-V151)*T151/NETWORKDAYS(Lister!$D$19,Lister!$E$19,Lister!$D$7:$D$13),IF(AND(AND(MONTH(F151)&gt;=7,MONTH(F151)&lt;8),MONTH(H151)&gt;7),(NETWORKDAYS(F151,Lister!$E$19,Lister!$D$7:$D$13)-V151)*T151/NETWORKDAYS(Lister!$D$19,Lister!$E$19,Lister!$D$7:$D$13),IF(MONTH(F151)&gt;7,0)))),0),"")</f>
        <v/>
      </c>
      <c r="AA151" s="30" t="str">
        <f>IF(Afrapportering!AA132="","",Afrapportering!AA132)</f>
        <v/>
      </c>
      <c r="AB151" s="52" t="str">
        <f>IFERROR(MAX(IF(OR(V151="",X151=""),"",IF(AND(AND(MONTH(F151)&gt;=8,MONTH(F151)&lt;9),AND(MONTH(H151)&gt;=8,MONTH(H151)&lt;9)),(NETWORKDAYS(F151,H151,Lister!$D$7:$D$13)-X151)*T151/NETWORKDAYS(Lister!$D$20,Lister!$E$20,Lister!$D$7:$D$13),IF(AND(MONTH(F151)=7,MONTH(H151)=8),(NETWORKDAYS(Lister!$D$20,H151,Lister!$D$7:$D$13)-X151)*T151/NETWORKDAYS(Lister!$D$20,Lister!$E$20,Lister!$D$7:$D$13),IF(AND(MONTH(F151)=7,MONTH(H151)=7),0)))),0),"")</f>
        <v/>
      </c>
      <c r="AC151" s="30" t="str">
        <f>IF(Afrapportering!AC132="","",Afrapportering!AC132)</f>
        <v/>
      </c>
      <c r="AD151" s="52" t="str">
        <f t="shared" si="15"/>
        <v/>
      </c>
      <c r="AE151" s="52" t="str">
        <f t="shared" si="16"/>
        <v/>
      </c>
      <c r="AF151" s="30" t="str">
        <f t="shared" si="17"/>
        <v/>
      </c>
      <c r="AG151" s="30" t="str">
        <f t="shared" si="18"/>
        <v/>
      </c>
      <c r="AH151" s="3" t="str">
        <f t="shared" si="19"/>
        <v/>
      </c>
    </row>
    <row r="152" spans="1:34" x14ac:dyDescent="0.25">
      <c r="A152" s="13" t="str">
        <f>+Afrapportering!A133</f>
        <v/>
      </c>
      <c r="B152" s="13" t="str">
        <f>+Afrapportering!B133</f>
        <v/>
      </c>
      <c r="C152" s="13" t="str">
        <f>+Afrapportering!C133</f>
        <v/>
      </c>
      <c r="D152" s="13" t="str">
        <f>+Afrapportering!D133</f>
        <v/>
      </c>
      <c r="E152" s="14" t="str">
        <f>+Afrapportering!E133</f>
        <v/>
      </c>
      <c r="F152" s="139" t="str">
        <f>IF(Afrapportering!F133 = "", "",Afrapportering!F133)</f>
        <v/>
      </c>
      <c r="G152" s="14" t="str">
        <f>+Afrapportering!G133</f>
        <v/>
      </c>
      <c r="H152" s="139" t="str">
        <f>IF(Afrapportering!H133 = "","",Afrapportering!H133)</f>
        <v/>
      </c>
      <c r="I152" s="140" t="str">
        <f>+Afrapportering!I133</f>
        <v/>
      </c>
      <c r="J152" s="13" t="str">
        <f>+Afrapportering!J133</f>
        <v/>
      </c>
      <c r="K152" s="32" t="str">
        <f t="shared" si="12"/>
        <v/>
      </c>
      <c r="L152" s="31" t="str">
        <f>IF(Ansøgning!J138="","",Ansøgning!J138)</f>
        <v/>
      </c>
      <c r="M152" s="134" t="str">
        <f>IF(Afrapportering!M133="","",Afrapportering!M133)</f>
        <v/>
      </c>
      <c r="N152" s="31" t="str">
        <f>IF(Ansøgning!K138="","",Ansøgning!K138)</f>
        <v/>
      </c>
      <c r="O152" s="134">
        <f>IF(Afrapportering!O133="",,Afrapportering!O133)</f>
        <v>0</v>
      </c>
      <c r="P152" s="15" t="str">
        <f>IF(Ansøgning!L138="","",Ansøgning!L138)</f>
        <v/>
      </c>
      <c r="Q152" s="15" t="str">
        <f t="shared" si="13"/>
        <v/>
      </c>
      <c r="R152" s="15"/>
      <c r="S152" s="15" t="str">
        <f>IF(Afrapportering!S133="","",Afrapportering!S133)</f>
        <v/>
      </c>
      <c r="T152" s="31" t="str">
        <f t="shared" si="14"/>
        <v/>
      </c>
      <c r="U152" s="30" t="str">
        <f>IF(Afrapportering!U133="","",Afrapportering!U133)</f>
        <v/>
      </c>
      <c r="V152" s="52" t="str">
        <f>IF(Afrapportering!V133="","",Afrapportering!V133)</f>
        <v/>
      </c>
      <c r="W152" s="30" t="str">
        <f>IF(Afrapportering!W133="","",Afrapportering!W133)</f>
        <v/>
      </c>
      <c r="X152" s="52" t="str">
        <f>IF(Afrapportering!X133="","",Afrapportering!X133)</f>
        <v/>
      </c>
      <c r="Y152" s="30" t="str">
        <f>IF(Afrapportering!Y133="","",Afrapportering!Y133)</f>
        <v/>
      </c>
      <c r="Z152" s="52" t="str">
        <f>IFERROR(MAX(IF(OR(V152="",X152=""),"",IF(AND(AND(MONTH(F152)&gt;=7,MONTH(F152)&lt;8),AND(MONTH(H152)&gt;=7,MONTH(H152)&lt;8)),(NETWORKDAYS(F152,H152,Lister!$D$7:$D$13)-V152)*T152/NETWORKDAYS(Lister!$D$19,Lister!$E$19,Lister!$D$7:$D$13),IF(AND(AND(MONTH(F152)&gt;=7,MONTH(F152)&lt;8),MONTH(H152)&gt;7),(NETWORKDAYS(F152,Lister!$E$19,Lister!$D$7:$D$13)-V152)*T152/NETWORKDAYS(Lister!$D$19,Lister!$E$19,Lister!$D$7:$D$13),IF(MONTH(F152)&gt;7,0)))),0),"")</f>
        <v/>
      </c>
      <c r="AA152" s="30" t="str">
        <f>IF(Afrapportering!AA133="","",Afrapportering!AA133)</f>
        <v/>
      </c>
      <c r="AB152" s="52" t="str">
        <f>IFERROR(MAX(IF(OR(V152="",X152=""),"",IF(AND(AND(MONTH(F152)&gt;=8,MONTH(F152)&lt;9),AND(MONTH(H152)&gt;=8,MONTH(H152)&lt;9)),(NETWORKDAYS(F152,H152,Lister!$D$7:$D$13)-X152)*T152/NETWORKDAYS(Lister!$D$20,Lister!$E$20,Lister!$D$7:$D$13),IF(AND(MONTH(F152)=7,MONTH(H152)=8),(NETWORKDAYS(Lister!$D$20,H152,Lister!$D$7:$D$13)-X152)*T152/NETWORKDAYS(Lister!$D$20,Lister!$E$20,Lister!$D$7:$D$13),IF(AND(MONTH(F152)=7,MONTH(H152)=7),0)))),0),"")</f>
        <v/>
      </c>
      <c r="AC152" s="30" t="str">
        <f>IF(Afrapportering!AC133="","",Afrapportering!AC133)</f>
        <v/>
      </c>
      <c r="AD152" s="52" t="str">
        <f t="shared" si="15"/>
        <v/>
      </c>
      <c r="AE152" s="52" t="str">
        <f t="shared" si="16"/>
        <v/>
      </c>
      <c r="AF152" s="30" t="str">
        <f t="shared" si="17"/>
        <v/>
      </c>
      <c r="AG152" s="30" t="str">
        <f t="shared" si="18"/>
        <v/>
      </c>
      <c r="AH152" s="3" t="str">
        <f t="shared" si="19"/>
        <v/>
      </c>
    </row>
    <row r="153" spans="1:34" x14ac:dyDescent="0.25">
      <c r="A153" s="13" t="str">
        <f>+Afrapportering!A134</f>
        <v/>
      </c>
      <c r="B153" s="13" t="str">
        <f>+Afrapportering!B134</f>
        <v/>
      </c>
      <c r="C153" s="13" t="str">
        <f>+Afrapportering!C134</f>
        <v/>
      </c>
      <c r="D153" s="13" t="str">
        <f>+Afrapportering!D134</f>
        <v/>
      </c>
      <c r="E153" s="14" t="str">
        <f>+Afrapportering!E134</f>
        <v/>
      </c>
      <c r="F153" s="139" t="str">
        <f>IF(Afrapportering!F134 = "", "",Afrapportering!F134)</f>
        <v/>
      </c>
      <c r="G153" s="14" t="str">
        <f>+Afrapportering!G134</f>
        <v/>
      </c>
      <c r="H153" s="139" t="str">
        <f>IF(Afrapportering!H134 = "","",Afrapportering!H134)</f>
        <v/>
      </c>
      <c r="I153" s="140" t="str">
        <f>+Afrapportering!I134</f>
        <v/>
      </c>
      <c r="J153" s="13" t="str">
        <f>+Afrapportering!J134</f>
        <v/>
      </c>
      <c r="K153" s="32" t="str">
        <f t="shared" si="12"/>
        <v/>
      </c>
      <c r="L153" s="31" t="str">
        <f>IF(Ansøgning!J139="","",Ansøgning!J139)</f>
        <v/>
      </c>
      <c r="M153" s="134" t="str">
        <f>IF(Afrapportering!M134="","",Afrapportering!M134)</f>
        <v/>
      </c>
      <c r="N153" s="31" t="str">
        <f>IF(Ansøgning!K139="","",Ansøgning!K139)</f>
        <v/>
      </c>
      <c r="O153" s="134">
        <f>IF(Afrapportering!O134="",,Afrapportering!O134)</f>
        <v>0</v>
      </c>
      <c r="P153" s="15" t="str">
        <f>IF(Ansøgning!L139="","",Ansøgning!L139)</f>
        <v/>
      </c>
      <c r="Q153" s="15" t="str">
        <f t="shared" si="13"/>
        <v/>
      </c>
      <c r="R153" s="15"/>
      <c r="S153" s="15" t="str">
        <f>IF(Afrapportering!S134="","",Afrapportering!S134)</f>
        <v/>
      </c>
      <c r="T153" s="31" t="str">
        <f t="shared" si="14"/>
        <v/>
      </c>
      <c r="U153" s="30" t="str">
        <f>IF(Afrapportering!U134="","",Afrapportering!U134)</f>
        <v/>
      </c>
      <c r="V153" s="52" t="str">
        <f>IF(Afrapportering!V134="","",Afrapportering!V134)</f>
        <v/>
      </c>
      <c r="W153" s="30" t="str">
        <f>IF(Afrapportering!W134="","",Afrapportering!W134)</f>
        <v/>
      </c>
      <c r="X153" s="52" t="str">
        <f>IF(Afrapportering!X134="","",Afrapportering!X134)</f>
        <v/>
      </c>
      <c r="Y153" s="30" t="str">
        <f>IF(Afrapportering!Y134="","",Afrapportering!Y134)</f>
        <v/>
      </c>
      <c r="Z153" s="52" t="str">
        <f>IFERROR(MAX(IF(OR(V153="",X153=""),"",IF(AND(AND(MONTH(F153)&gt;=7,MONTH(F153)&lt;8),AND(MONTH(H153)&gt;=7,MONTH(H153)&lt;8)),(NETWORKDAYS(F153,H153,Lister!$D$7:$D$13)-V153)*T153/NETWORKDAYS(Lister!$D$19,Lister!$E$19,Lister!$D$7:$D$13),IF(AND(AND(MONTH(F153)&gt;=7,MONTH(F153)&lt;8),MONTH(H153)&gt;7),(NETWORKDAYS(F153,Lister!$E$19,Lister!$D$7:$D$13)-V153)*T153/NETWORKDAYS(Lister!$D$19,Lister!$E$19,Lister!$D$7:$D$13),IF(MONTH(F153)&gt;7,0)))),0),"")</f>
        <v/>
      </c>
      <c r="AA153" s="30" t="str">
        <f>IF(Afrapportering!AA134="","",Afrapportering!AA134)</f>
        <v/>
      </c>
      <c r="AB153" s="52" t="str">
        <f>IFERROR(MAX(IF(OR(V153="",X153=""),"",IF(AND(AND(MONTH(F153)&gt;=8,MONTH(F153)&lt;9),AND(MONTH(H153)&gt;=8,MONTH(H153)&lt;9)),(NETWORKDAYS(F153,H153,Lister!$D$7:$D$13)-X153)*T153/NETWORKDAYS(Lister!$D$20,Lister!$E$20,Lister!$D$7:$D$13),IF(AND(MONTH(F153)=7,MONTH(H153)=8),(NETWORKDAYS(Lister!$D$20,H153,Lister!$D$7:$D$13)-X153)*T153/NETWORKDAYS(Lister!$D$20,Lister!$E$20,Lister!$D$7:$D$13),IF(AND(MONTH(F153)=7,MONTH(H153)=7),0)))),0),"")</f>
        <v/>
      </c>
      <c r="AC153" s="30" t="str">
        <f>IF(Afrapportering!AC134="","",Afrapportering!AC134)</f>
        <v/>
      </c>
      <c r="AD153" s="52" t="str">
        <f t="shared" si="15"/>
        <v/>
      </c>
      <c r="AE153" s="52" t="str">
        <f t="shared" si="16"/>
        <v/>
      </c>
      <c r="AF153" s="30" t="str">
        <f t="shared" si="17"/>
        <v/>
      </c>
      <c r="AG153" s="30" t="str">
        <f t="shared" si="18"/>
        <v/>
      </c>
      <c r="AH153" s="3" t="str">
        <f t="shared" si="19"/>
        <v/>
      </c>
    </row>
    <row r="154" spans="1:34" x14ac:dyDescent="0.25">
      <c r="A154" s="13" t="str">
        <f>+Afrapportering!A135</f>
        <v/>
      </c>
      <c r="B154" s="13" t="str">
        <f>+Afrapportering!B135</f>
        <v/>
      </c>
      <c r="C154" s="13" t="str">
        <f>+Afrapportering!C135</f>
        <v/>
      </c>
      <c r="D154" s="13" t="str">
        <f>+Afrapportering!D135</f>
        <v/>
      </c>
      <c r="E154" s="14" t="str">
        <f>+Afrapportering!E135</f>
        <v/>
      </c>
      <c r="F154" s="139" t="str">
        <f>IF(Afrapportering!F135 = "", "",Afrapportering!F135)</f>
        <v/>
      </c>
      <c r="G154" s="14" t="str">
        <f>+Afrapportering!G135</f>
        <v/>
      </c>
      <c r="H154" s="139" t="str">
        <f>IF(Afrapportering!H135 = "","",Afrapportering!H135)</f>
        <v/>
      </c>
      <c r="I154" s="140" t="str">
        <f>+Afrapportering!I135</f>
        <v/>
      </c>
      <c r="J154" s="13" t="str">
        <f>+Afrapportering!J135</f>
        <v/>
      </c>
      <c r="K154" s="32" t="str">
        <f t="shared" si="12"/>
        <v/>
      </c>
      <c r="L154" s="31" t="str">
        <f>IF(Ansøgning!J140="","",Ansøgning!J140)</f>
        <v/>
      </c>
      <c r="M154" s="134" t="str">
        <f>IF(Afrapportering!M135="","",Afrapportering!M135)</f>
        <v/>
      </c>
      <c r="N154" s="31" t="str">
        <f>IF(Ansøgning!K140="","",Ansøgning!K140)</f>
        <v/>
      </c>
      <c r="O154" s="134">
        <f>IF(Afrapportering!O135="",,Afrapportering!O135)</f>
        <v>0</v>
      </c>
      <c r="P154" s="15" t="str">
        <f>IF(Ansøgning!L140="","",Ansøgning!L140)</f>
        <v/>
      </c>
      <c r="Q154" s="15" t="str">
        <f t="shared" si="13"/>
        <v/>
      </c>
      <c r="R154" s="15"/>
      <c r="S154" s="15" t="str">
        <f>IF(Afrapportering!S135="","",Afrapportering!S135)</f>
        <v/>
      </c>
      <c r="T154" s="31" t="str">
        <f t="shared" si="14"/>
        <v/>
      </c>
      <c r="U154" s="30" t="str">
        <f>IF(Afrapportering!U135="","",Afrapportering!U135)</f>
        <v/>
      </c>
      <c r="V154" s="52" t="str">
        <f>IF(Afrapportering!V135="","",Afrapportering!V135)</f>
        <v/>
      </c>
      <c r="W154" s="30" t="str">
        <f>IF(Afrapportering!W135="","",Afrapportering!W135)</f>
        <v/>
      </c>
      <c r="X154" s="52" t="str">
        <f>IF(Afrapportering!X135="","",Afrapportering!X135)</f>
        <v/>
      </c>
      <c r="Y154" s="30" t="str">
        <f>IF(Afrapportering!Y135="","",Afrapportering!Y135)</f>
        <v/>
      </c>
      <c r="Z154" s="52" t="str">
        <f>IFERROR(MAX(IF(OR(V154="",X154=""),"",IF(AND(AND(MONTH(F154)&gt;=7,MONTH(F154)&lt;8),AND(MONTH(H154)&gt;=7,MONTH(H154)&lt;8)),(NETWORKDAYS(F154,H154,Lister!$D$7:$D$13)-V154)*T154/NETWORKDAYS(Lister!$D$19,Lister!$E$19,Lister!$D$7:$D$13),IF(AND(AND(MONTH(F154)&gt;=7,MONTH(F154)&lt;8),MONTH(H154)&gt;7),(NETWORKDAYS(F154,Lister!$E$19,Lister!$D$7:$D$13)-V154)*T154/NETWORKDAYS(Lister!$D$19,Lister!$E$19,Lister!$D$7:$D$13),IF(MONTH(F154)&gt;7,0)))),0),"")</f>
        <v/>
      </c>
      <c r="AA154" s="30" t="str">
        <f>IF(Afrapportering!AA135="","",Afrapportering!AA135)</f>
        <v/>
      </c>
      <c r="AB154" s="52" t="str">
        <f>IFERROR(MAX(IF(OR(V154="",X154=""),"",IF(AND(AND(MONTH(F154)&gt;=8,MONTH(F154)&lt;9),AND(MONTH(H154)&gt;=8,MONTH(H154)&lt;9)),(NETWORKDAYS(F154,H154,Lister!$D$7:$D$13)-X154)*T154/NETWORKDAYS(Lister!$D$20,Lister!$E$20,Lister!$D$7:$D$13),IF(AND(MONTH(F154)=7,MONTH(H154)=8),(NETWORKDAYS(Lister!$D$20,H154,Lister!$D$7:$D$13)-X154)*T154/NETWORKDAYS(Lister!$D$20,Lister!$E$20,Lister!$D$7:$D$13),IF(AND(MONTH(F154)=7,MONTH(H154)=7),0)))),0),"")</f>
        <v/>
      </c>
      <c r="AC154" s="30" t="str">
        <f>IF(Afrapportering!AC135="","",Afrapportering!AC135)</f>
        <v/>
      </c>
      <c r="AD154" s="52" t="str">
        <f t="shared" si="15"/>
        <v/>
      </c>
      <c r="AE154" s="52" t="str">
        <f t="shared" si="16"/>
        <v/>
      </c>
      <c r="AF154" s="30" t="str">
        <f t="shared" si="17"/>
        <v/>
      </c>
      <c r="AG154" s="30" t="str">
        <f t="shared" si="18"/>
        <v/>
      </c>
      <c r="AH154" s="3" t="str">
        <f t="shared" si="19"/>
        <v/>
      </c>
    </row>
    <row r="155" spans="1:34" x14ac:dyDescent="0.25">
      <c r="A155" s="13" t="str">
        <f>+Afrapportering!A136</f>
        <v/>
      </c>
      <c r="B155" s="13" t="str">
        <f>+Afrapportering!B136</f>
        <v/>
      </c>
      <c r="C155" s="13" t="str">
        <f>+Afrapportering!C136</f>
        <v/>
      </c>
      <c r="D155" s="13" t="str">
        <f>+Afrapportering!D136</f>
        <v/>
      </c>
      <c r="E155" s="14" t="str">
        <f>+Afrapportering!E136</f>
        <v/>
      </c>
      <c r="F155" s="139" t="str">
        <f>IF(Afrapportering!F136 = "", "",Afrapportering!F136)</f>
        <v/>
      </c>
      <c r="G155" s="14" t="str">
        <f>+Afrapportering!G136</f>
        <v/>
      </c>
      <c r="H155" s="139" t="str">
        <f>IF(Afrapportering!H136 = "","",Afrapportering!H136)</f>
        <v/>
      </c>
      <c r="I155" s="140" t="str">
        <f>+Afrapportering!I136</f>
        <v/>
      </c>
      <c r="J155" s="13" t="str">
        <f>+Afrapportering!J136</f>
        <v/>
      </c>
      <c r="K155" s="32" t="str">
        <f t="shared" si="12"/>
        <v/>
      </c>
      <c r="L155" s="31" t="str">
        <f>IF(Ansøgning!J141="","",Ansøgning!J141)</f>
        <v/>
      </c>
      <c r="M155" s="134" t="str">
        <f>IF(Afrapportering!M136="","",Afrapportering!M136)</f>
        <v/>
      </c>
      <c r="N155" s="31" t="str">
        <f>IF(Ansøgning!K141="","",Ansøgning!K141)</f>
        <v/>
      </c>
      <c r="O155" s="134">
        <f>IF(Afrapportering!O136="",,Afrapportering!O136)</f>
        <v>0</v>
      </c>
      <c r="P155" s="15" t="str">
        <f>IF(Ansøgning!L141="","",Ansøgning!L141)</f>
        <v/>
      </c>
      <c r="Q155" s="15" t="str">
        <f t="shared" si="13"/>
        <v/>
      </c>
      <c r="R155" s="15"/>
      <c r="S155" s="15" t="str">
        <f>IF(Afrapportering!S136="","",Afrapportering!S136)</f>
        <v/>
      </c>
      <c r="T155" s="31" t="str">
        <f t="shared" si="14"/>
        <v/>
      </c>
      <c r="U155" s="30" t="str">
        <f>IF(Afrapportering!U136="","",Afrapportering!U136)</f>
        <v/>
      </c>
      <c r="V155" s="52" t="str">
        <f>IF(Afrapportering!V136="","",Afrapportering!V136)</f>
        <v/>
      </c>
      <c r="W155" s="30" t="str">
        <f>IF(Afrapportering!W136="","",Afrapportering!W136)</f>
        <v/>
      </c>
      <c r="X155" s="52" t="str">
        <f>IF(Afrapportering!X136="","",Afrapportering!X136)</f>
        <v/>
      </c>
      <c r="Y155" s="30" t="str">
        <f>IF(Afrapportering!Y136="","",Afrapportering!Y136)</f>
        <v/>
      </c>
      <c r="Z155" s="52" t="str">
        <f>IFERROR(MAX(IF(OR(V155="",X155=""),"",IF(AND(AND(MONTH(F155)&gt;=7,MONTH(F155)&lt;8),AND(MONTH(H155)&gt;=7,MONTH(H155)&lt;8)),(NETWORKDAYS(F155,H155,Lister!$D$7:$D$13)-V155)*T155/NETWORKDAYS(Lister!$D$19,Lister!$E$19,Lister!$D$7:$D$13),IF(AND(AND(MONTH(F155)&gt;=7,MONTH(F155)&lt;8),MONTH(H155)&gt;7),(NETWORKDAYS(F155,Lister!$E$19,Lister!$D$7:$D$13)-V155)*T155/NETWORKDAYS(Lister!$D$19,Lister!$E$19,Lister!$D$7:$D$13),IF(MONTH(F155)&gt;7,0)))),0),"")</f>
        <v/>
      </c>
      <c r="AA155" s="30" t="str">
        <f>IF(Afrapportering!AA136="","",Afrapportering!AA136)</f>
        <v/>
      </c>
      <c r="AB155" s="52" t="str">
        <f>IFERROR(MAX(IF(OR(V155="",X155=""),"",IF(AND(AND(MONTH(F155)&gt;=8,MONTH(F155)&lt;9),AND(MONTH(H155)&gt;=8,MONTH(H155)&lt;9)),(NETWORKDAYS(F155,H155,Lister!$D$7:$D$13)-X155)*T155/NETWORKDAYS(Lister!$D$20,Lister!$E$20,Lister!$D$7:$D$13),IF(AND(MONTH(F155)=7,MONTH(H155)=8),(NETWORKDAYS(Lister!$D$20,H155,Lister!$D$7:$D$13)-X155)*T155/NETWORKDAYS(Lister!$D$20,Lister!$E$20,Lister!$D$7:$D$13),IF(AND(MONTH(F155)=7,MONTH(H155)=7),0)))),0),"")</f>
        <v/>
      </c>
      <c r="AC155" s="30" t="str">
        <f>IF(Afrapportering!AC136="","",Afrapportering!AC136)</f>
        <v/>
      </c>
      <c r="AD155" s="52" t="str">
        <f t="shared" si="15"/>
        <v/>
      </c>
      <c r="AE155" s="52" t="str">
        <f t="shared" si="16"/>
        <v/>
      </c>
      <c r="AF155" s="30" t="str">
        <f t="shared" si="17"/>
        <v/>
      </c>
      <c r="AG155" s="30" t="str">
        <f t="shared" si="18"/>
        <v/>
      </c>
      <c r="AH155" s="3" t="str">
        <f t="shared" si="19"/>
        <v/>
      </c>
    </row>
    <row r="156" spans="1:34" x14ac:dyDescent="0.25">
      <c r="A156" s="13" t="str">
        <f>+Afrapportering!A137</f>
        <v/>
      </c>
      <c r="B156" s="13" t="str">
        <f>+Afrapportering!B137</f>
        <v/>
      </c>
      <c r="C156" s="13" t="str">
        <f>+Afrapportering!C137</f>
        <v/>
      </c>
      <c r="D156" s="13" t="str">
        <f>+Afrapportering!D137</f>
        <v/>
      </c>
      <c r="E156" s="14" t="str">
        <f>+Afrapportering!E137</f>
        <v/>
      </c>
      <c r="F156" s="139" t="str">
        <f>IF(Afrapportering!F137 = "", "",Afrapportering!F137)</f>
        <v/>
      </c>
      <c r="G156" s="14" t="str">
        <f>+Afrapportering!G137</f>
        <v/>
      </c>
      <c r="H156" s="139" t="str">
        <f>IF(Afrapportering!H137 = "","",Afrapportering!H137)</f>
        <v/>
      </c>
      <c r="I156" s="140" t="str">
        <f>+Afrapportering!I137</f>
        <v/>
      </c>
      <c r="J156" s="13" t="str">
        <f>+Afrapportering!J137</f>
        <v/>
      </c>
      <c r="K156" s="32" t="str">
        <f t="shared" si="12"/>
        <v/>
      </c>
      <c r="L156" s="31" t="str">
        <f>IF(Ansøgning!J142="","",Ansøgning!J142)</f>
        <v/>
      </c>
      <c r="M156" s="134" t="str">
        <f>IF(Afrapportering!M137="","",Afrapportering!M137)</f>
        <v/>
      </c>
      <c r="N156" s="31" t="str">
        <f>IF(Ansøgning!K142="","",Ansøgning!K142)</f>
        <v/>
      </c>
      <c r="O156" s="134">
        <f>IF(Afrapportering!O137="",,Afrapportering!O137)</f>
        <v>0</v>
      </c>
      <c r="P156" s="15" t="str">
        <f>IF(Ansøgning!L142="","",Ansøgning!L142)</f>
        <v/>
      </c>
      <c r="Q156" s="15" t="str">
        <f t="shared" si="13"/>
        <v/>
      </c>
      <c r="R156" s="15"/>
      <c r="S156" s="15" t="str">
        <f>IF(Afrapportering!S137="","",Afrapportering!S137)</f>
        <v/>
      </c>
      <c r="T156" s="31" t="str">
        <f t="shared" si="14"/>
        <v/>
      </c>
      <c r="U156" s="30" t="str">
        <f>IF(Afrapportering!U137="","",Afrapportering!U137)</f>
        <v/>
      </c>
      <c r="V156" s="52" t="str">
        <f>IF(Afrapportering!V137="","",Afrapportering!V137)</f>
        <v/>
      </c>
      <c r="W156" s="30" t="str">
        <f>IF(Afrapportering!W137="","",Afrapportering!W137)</f>
        <v/>
      </c>
      <c r="X156" s="52" t="str">
        <f>IF(Afrapportering!X137="","",Afrapportering!X137)</f>
        <v/>
      </c>
      <c r="Y156" s="30" t="str">
        <f>IF(Afrapportering!Y137="","",Afrapportering!Y137)</f>
        <v/>
      </c>
      <c r="Z156" s="52" t="str">
        <f>IFERROR(MAX(IF(OR(V156="",X156=""),"",IF(AND(AND(MONTH(F156)&gt;=7,MONTH(F156)&lt;8),AND(MONTH(H156)&gt;=7,MONTH(H156)&lt;8)),(NETWORKDAYS(F156,H156,Lister!$D$7:$D$13)-V156)*T156/NETWORKDAYS(Lister!$D$19,Lister!$E$19,Lister!$D$7:$D$13),IF(AND(AND(MONTH(F156)&gt;=7,MONTH(F156)&lt;8),MONTH(H156)&gt;7),(NETWORKDAYS(F156,Lister!$E$19,Lister!$D$7:$D$13)-V156)*T156/NETWORKDAYS(Lister!$D$19,Lister!$E$19,Lister!$D$7:$D$13),IF(MONTH(F156)&gt;7,0)))),0),"")</f>
        <v/>
      </c>
      <c r="AA156" s="30" t="str">
        <f>IF(Afrapportering!AA137="","",Afrapportering!AA137)</f>
        <v/>
      </c>
      <c r="AB156" s="52" t="str">
        <f>IFERROR(MAX(IF(OR(V156="",X156=""),"",IF(AND(AND(MONTH(F156)&gt;=8,MONTH(F156)&lt;9),AND(MONTH(H156)&gt;=8,MONTH(H156)&lt;9)),(NETWORKDAYS(F156,H156,Lister!$D$7:$D$13)-X156)*T156/NETWORKDAYS(Lister!$D$20,Lister!$E$20,Lister!$D$7:$D$13),IF(AND(MONTH(F156)=7,MONTH(H156)=8),(NETWORKDAYS(Lister!$D$20,H156,Lister!$D$7:$D$13)-X156)*T156/NETWORKDAYS(Lister!$D$20,Lister!$E$20,Lister!$D$7:$D$13),IF(AND(MONTH(F156)=7,MONTH(H156)=7),0)))),0),"")</f>
        <v/>
      </c>
      <c r="AC156" s="30" t="str">
        <f>IF(Afrapportering!AC137="","",Afrapportering!AC137)</f>
        <v/>
      </c>
      <c r="AD156" s="52" t="str">
        <f t="shared" si="15"/>
        <v/>
      </c>
      <c r="AE156" s="52" t="str">
        <f t="shared" si="16"/>
        <v/>
      </c>
      <c r="AF156" s="30" t="str">
        <f t="shared" si="17"/>
        <v/>
      </c>
      <c r="AG156" s="30" t="str">
        <f t="shared" si="18"/>
        <v/>
      </c>
      <c r="AH156" s="3" t="str">
        <f t="shared" si="19"/>
        <v/>
      </c>
    </row>
    <row r="157" spans="1:34" x14ac:dyDescent="0.25">
      <c r="A157" s="13" t="str">
        <f>+Afrapportering!A138</f>
        <v/>
      </c>
      <c r="B157" s="13" t="str">
        <f>+Afrapportering!B138</f>
        <v/>
      </c>
      <c r="C157" s="13" t="str">
        <f>+Afrapportering!C138</f>
        <v/>
      </c>
      <c r="D157" s="13" t="str">
        <f>+Afrapportering!D138</f>
        <v/>
      </c>
      <c r="E157" s="14" t="str">
        <f>+Afrapportering!E138</f>
        <v/>
      </c>
      <c r="F157" s="139" t="str">
        <f>IF(Afrapportering!F138 = "", "",Afrapportering!F138)</f>
        <v/>
      </c>
      <c r="G157" s="14" t="str">
        <f>+Afrapportering!G138</f>
        <v/>
      </c>
      <c r="H157" s="139" t="str">
        <f>IF(Afrapportering!H138 = "","",Afrapportering!H138)</f>
        <v/>
      </c>
      <c r="I157" s="140" t="str">
        <f>+Afrapportering!I138</f>
        <v/>
      </c>
      <c r="J157" s="13" t="str">
        <f>+Afrapportering!J138</f>
        <v/>
      </c>
      <c r="K157" s="32" t="str">
        <f t="shared" si="12"/>
        <v/>
      </c>
      <c r="L157" s="31" t="str">
        <f>IF(Ansøgning!J143="","",Ansøgning!J143)</f>
        <v/>
      </c>
      <c r="M157" s="134" t="str">
        <f>IF(Afrapportering!M138="","",Afrapportering!M138)</f>
        <v/>
      </c>
      <c r="N157" s="31" t="str">
        <f>IF(Ansøgning!K143="","",Ansøgning!K143)</f>
        <v/>
      </c>
      <c r="O157" s="134">
        <f>IF(Afrapportering!O138="",,Afrapportering!O138)</f>
        <v>0</v>
      </c>
      <c r="P157" s="15" t="str">
        <f>IF(Ansøgning!L143="","",Ansøgning!L143)</f>
        <v/>
      </c>
      <c r="Q157" s="15" t="str">
        <f t="shared" si="13"/>
        <v/>
      </c>
      <c r="R157" s="15"/>
      <c r="S157" s="15" t="str">
        <f>IF(Afrapportering!S138="","",Afrapportering!S138)</f>
        <v/>
      </c>
      <c r="T157" s="31" t="str">
        <f t="shared" si="14"/>
        <v/>
      </c>
      <c r="U157" s="30" t="str">
        <f>IF(Afrapportering!U138="","",Afrapportering!U138)</f>
        <v/>
      </c>
      <c r="V157" s="52" t="str">
        <f>IF(Afrapportering!V138="","",Afrapportering!V138)</f>
        <v/>
      </c>
      <c r="W157" s="30" t="str">
        <f>IF(Afrapportering!W138="","",Afrapportering!W138)</f>
        <v/>
      </c>
      <c r="X157" s="52" t="str">
        <f>IF(Afrapportering!X138="","",Afrapportering!X138)</f>
        <v/>
      </c>
      <c r="Y157" s="30" t="str">
        <f>IF(Afrapportering!Y138="","",Afrapportering!Y138)</f>
        <v/>
      </c>
      <c r="Z157" s="52" t="str">
        <f>IFERROR(MAX(IF(OR(V157="",X157=""),"",IF(AND(AND(MONTH(F157)&gt;=7,MONTH(F157)&lt;8),AND(MONTH(H157)&gt;=7,MONTH(H157)&lt;8)),(NETWORKDAYS(F157,H157,Lister!$D$7:$D$13)-V157)*T157/NETWORKDAYS(Lister!$D$19,Lister!$E$19,Lister!$D$7:$D$13),IF(AND(AND(MONTH(F157)&gt;=7,MONTH(F157)&lt;8),MONTH(H157)&gt;7),(NETWORKDAYS(F157,Lister!$E$19,Lister!$D$7:$D$13)-V157)*T157/NETWORKDAYS(Lister!$D$19,Lister!$E$19,Lister!$D$7:$D$13),IF(MONTH(F157)&gt;7,0)))),0),"")</f>
        <v/>
      </c>
      <c r="AA157" s="30" t="str">
        <f>IF(Afrapportering!AA138="","",Afrapportering!AA138)</f>
        <v/>
      </c>
      <c r="AB157" s="52" t="str">
        <f>IFERROR(MAX(IF(OR(V157="",X157=""),"",IF(AND(AND(MONTH(F157)&gt;=8,MONTH(F157)&lt;9),AND(MONTH(H157)&gt;=8,MONTH(H157)&lt;9)),(NETWORKDAYS(F157,H157,Lister!$D$7:$D$13)-X157)*T157/NETWORKDAYS(Lister!$D$20,Lister!$E$20,Lister!$D$7:$D$13),IF(AND(MONTH(F157)=7,MONTH(H157)=8),(NETWORKDAYS(Lister!$D$20,H157,Lister!$D$7:$D$13)-X157)*T157/NETWORKDAYS(Lister!$D$20,Lister!$E$20,Lister!$D$7:$D$13),IF(AND(MONTH(F157)=7,MONTH(H157)=7),0)))),0),"")</f>
        <v/>
      </c>
      <c r="AC157" s="30" t="str">
        <f>IF(Afrapportering!AC138="","",Afrapportering!AC138)</f>
        <v/>
      </c>
      <c r="AD157" s="52" t="str">
        <f t="shared" si="15"/>
        <v/>
      </c>
      <c r="AE157" s="52" t="str">
        <f t="shared" si="16"/>
        <v/>
      </c>
      <c r="AF157" s="30" t="str">
        <f t="shared" si="17"/>
        <v/>
      </c>
      <c r="AG157" s="30" t="str">
        <f t="shared" si="18"/>
        <v/>
      </c>
      <c r="AH157" s="3" t="str">
        <f t="shared" si="19"/>
        <v/>
      </c>
    </row>
    <row r="158" spans="1:34" x14ac:dyDescent="0.25">
      <c r="A158" s="13" t="str">
        <f>+Afrapportering!A139</f>
        <v/>
      </c>
      <c r="B158" s="13" t="str">
        <f>+Afrapportering!B139</f>
        <v/>
      </c>
      <c r="C158" s="13" t="str">
        <f>+Afrapportering!C139</f>
        <v/>
      </c>
      <c r="D158" s="13" t="str">
        <f>+Afrapportering!D139</f>
        <v/>
      </c>
      <c r="E158" s="14" t="str">
        <f>+Afrapportering!E139</f>
        <v/>
      </c>
      <c r="F158" s="139" t="str">
        <f>IF(Afrapportering!F139 = "", "",Afrapportering!F139)</f>
        <v/>
      </c>
      <c r="G158" s="14" t="str">
        <f>+Afrapportering!G139</f>
        <v/>
      </c>
      <c r="H158" s="139" t="str">
        <f>IF(Afrapportering!H139 = "","",Afrapportering!H139)</f>
        <v/>
      </c>
      <c r="I158" s="140" t="str">
        <f>+Afrapportering!I139</f>
        <v/>
      </c>
      <c r="J158" s="13" t="str">
        <f>+Afrapportering!J139</f>
        <v/>
      </c>
      <c r="K158" s="32" t="str">
        <f t="shared" si="12"/>
        <v/>
      </c>
      <c r="L158" s="31" t="str">
        <f>IF(Ansøgning!J144="","",Ansøgning!J144)</f>
        <v/>
      </c>
      <c r="M158" s="134" t="str">
        <f>IF(Afrapportering!M139="","",Afrapportering!M139)</f>
        <v/>
      </c>
      <c r="N158" s="31" t="str">
        <f>IF(Ansøgning!K144="","",Ansøgning!K144)</f>
        <v/>
      </c>
      <c r="O158" s="134">
        <f>IF(Afrapportering!O139="",,Afrapportering!O139)</f>
        <v>0</v>
      </c>
      <c r="P158" s="15" t="str">
        <f>IF(Ansøgning!L144="","",Ansøgning!L144)</f>
        <v/>
      </c>
      <c r="Q158" s="15" t="str">
        <f t="shared" si="13"/>
        <v/>
      </c>
      <c r="R158" s="15"/>
      <c r="S158" s="15" t="str">
        <f>IF(Afrapportering!S139="","",Afrapportering!S139)</f>
        <v/>
      </c>
      <c r="T158" s="31" t="str">
        <f t="shared" si="14"/>
        <v/>
      </c>
      <c r="U158" s="30" t="str">
        <f>IF(Afrapportering!U139="","",Afrapportering!U139)</f>
        <v/>
      </c>
      <c r="V158" s="52" t="str">
        <f>IF(Afrapportering!V139="","",Afrapportering!V139)</f>
        <v/>
      </c>
      <c r="W158" s="30" t="str">
        <f>IF(Afrapportering!W139="","",Afrapportering!W139)</f>
        <v/>
      </c>
      <c r="X158" s="52" t="str">
        <f>IF(Afrapportering!X139="","",Afrapportering!X139)</f>
        <v/>
      </c>
      <c r="Y158" s="30" t="str">
        <f>IF(Afrapportering!Y139="","",Afrapportering!Y139)</f>
        <v/>
      </c>
      <c r="Z158" s="52" t="str">
        <f>IFERROR(MAX(IF(OR(V158="",X158=""),"",IF(AND(AND(MONTH(F158)&gt;=7,MONTH(F158)&lt;8),AND(MONTH(H158)&gt;=7,MONTH(H158)&lt;8)),(NETWORKDAYS(F158,H158,Lister!$D$7:$D$13)-V158)*T158/NETWORKDAYS(Lister!$D$19,Lister!$E$19,Lister!$D$7:$D$13),IF(AND(AND(MONTH(F158)&gt;=7,MONTH(F158)&lt;8),MONTH(H158)&gt;7),(NETWORKDAYS(F158,Lister!$E$19,Lister!$D$7:$D$13)-V158)*T158/NETWORKDAYS(Lister!$D$19,Lister!$E$19,Lister!$D$7:$D$13),IF(MONTH(F158)&gt;7,0)))),0),"")</f>
        <v/>
      </c>
      <c r="AA158" s="30" t="str">
        <f>IF(Afrapportering!AA139="","",Afrapportering!AA139)</f>
        <v/>
      </c>
      <c r="AB158" s="52" t="str">
        <f>IFERROR(MAX(IF(OR(V158="",X158=""),"",IF(AND(AND(MONTH(F158)&gt;=8,MONTH(F158)&lt;9),AND(MONTH(H158)&gt;=8,MONTH(H158)&lt;9)),(NETWORKDAYS(F158,H158,Lister!$D$7:$D$13)-X158)*T158/NETWORKDAYS(Lister!$D$20,Lister!$E$20,Lister!$D$7:$D$13),IF(AND(MONTH(F158)=7,MONTH(H158)=8),(NETWORKDAYS(Lister!$D$20,H158,Lister!$D$7:$D$13)-X158)*T158/NETWORKDAYS(Lister!$D$20,Lister!$E$20,Lister!$D$7:$D$13),IF(AND(MONTH(F158)=7,MONTH(H158)=7),0)))),0),"")</f>
        <v/>
      </c>
      <c r="AC158" s="30" t="str">
        <f>IF(Afrapportering!AC139="","",Afrapportering!AC139)</f>
        <v/>
      </c>
      <c r="AD158" s="52" t="str">
        <f t="shared" si="15"/>
        <v/>
      </c>
      <c r="AE158" s="52" t="str">
        <f t="shared" si="16"/>
        <v/>
      </c>
      <c r="AF158" s="30" t="str">
        <f t="shared" si="17"/>
        <v/>
      </c>
      <c r="AG158" s="30" t="str">
        <f t="shared" si="18"/>
        <v/>
      </c>
      <c r="AH158" s="3" t="str">
        <f t="shared" si="19"/>
        <v/>
      </c>
    </row>
    <row r="159" spans="1:34" x14ac:dyDescent="0.25">
      <c r="A159" s="13" t="str">
        <f>+Afrapportering!A140</f>
        <v/>
      </c>
      <c r="B159" s="13" t="str">
        <f>+Afrapportering!B140</f>
        <v/>
      </c>
      <c r="C159" s="13" t="str">
        <f>+Afrapportering!C140</f>
        <v/>
      </c>
      <c r="D159" s="13" t="str">
        <f>+Afrapportering!D140</f>
        <v/>
      </c>
      <c r="E159" s="14" t="str">
        <f>+Afrapportering!E140</f>
        <v/>
      </c>
      <c r="F159" s="139" t="str">
        <f>IF(Afrapportering!F140 = "", "",Afrapportering!F140)</f>
        <v/>
      </c>
      <c r="G159" s="14" t="str">
        <f>+Afrapportering!G140</f>
        <v/>
      </c>
      <c r="H159" s="139" t="str">
        <f>IF(Afrapportering!H140 = "","",Afrapportering!H140)</f>
        <v/>
      </c>
      <c r="I159" s="140" t="str">
        <f>+Afrapportering!I140</f>
        <v/>
      </c>
      <c r="J159" s="13" t="str">
        <f>+Afrapportering!J140</f>
        <v/>
      </c>
      <c r="K159" s="32" t="str">
        <f t="shared" si="12"/>
        <v/>
      </c>
      <c r="L159" s="31" t="str">
        <f>IF(Ansøgning!J145="","",Ansøgning!J145)</f>
        <v/>
      </c>
      <c r="M159" s="134" t="str">
        <f>IF(Afrapportering!M140="","",Afrapportering!M140)</f>
        <v/>
      </c>
      <c r="N159" s="31" t="str">
        <f>IF(Ansøgning!K145="","",Ansøgning!K145)</f>
        <v/>
      </c>
      <c r="O159" s="134">
        <f>IF(Afrapportering!O140="",,Afrapportering!O140)</f>
        <v>0</v>
      </c>
      <c r="P159" s="15" t="str">
        <f>IF(Ansøgning!L145="","",Ansøgning!L145)</f>
        <v/>
      </c>
      <c r="Q159" s="15" t="str">
        <f t="shared" si="13"/>
        <v/>
      </c>
      <c r="R159" s="15"/>
      <c r="S159" s="15" t="str">
        <f>IF(Afrapportering!S140="","",Afrapportering!S140)</f>
        <v/>
      </c>
      <c r="T159" s="31" t="str">
        <f t="shared" si="14"/>
        <v/>
      </c>
      <c r="U159" s="30" t="str">
        <f>IF(Afrapportering!U140="","",Afrapportering!U140)</f>
        <v/>
      </c>
      <c r="V159" s="52" t="str">
        <f>IF(Afrapportering!V140="","",Afrapportering!V140)</f>
        <v/>
      </c>
      <c r="W159" s="30" t="str">
        <f>IF(Afrapportering!W140="","",Afrapportering!W140)</f>
        <v/>
      </c>
      <c r="X159" s="52" t="str">
        <f>IF(Afrapportering!X140="","",Afrapportering!X140)</f>
        <v/>
      </c>
      <c r="Y159" s="30" t="str">
        <f>IF(Afrapportering!Y140="","",Afrapportering!Y140)</f>
        <v/>
      </c>
      <c r="Z159" s="52" t="str">
        <f>IFERROR(MAX(IF(OR(V159="",X159=""),"",IF(AND(AND(MONTH(F159)&gt;=7,MONTH(F159)&lt;8),AND(MONTH(H159)&gt;=7,MONTH(H159)&lt;8)),(NETWORKDAYS(F159,H159,Lister!$D$7:$D$13)-V159)*T159/NETWORKDAYS(Lister!$D$19,Lister!$E$19,Lister!$D$7:$D$13),IF(AND(AND(MONTH(F159)&gt;=7,MONTH(F159)&lt;8),MONTH(H159)&gt;7),(NETWORKDAYS(F159,Lister!$E$19,Lister!$D$7:$D$13)-V159)*T159/NETWORKDAYS(Lister!$D$19,Lister!$E$19,Lister!$D$7:$D$13),IF(MONTH(F159)&gt;7,0)))),0),"")</f>
        <v/>
      </c>
      <c r="AA159" s="30" t="str">
        <f>IF(Afrapportering!AA140="","",Afrapportering!AA140)</f>
        <v/>
      </c>
      <c r="AB159" s="52" t="str">
        <f>IFERROR(MAX(IF(OR(V159="",X159=""),"",IF(AND(AND(MONTH(F159)&gt;=8,MONTH(F159)&lt;9),AND(MONTH(H159)&gt;=8,MONTH(H159)&lt;9)),(NETWORKDAYS(F159,H159,Lister!$D$7:$D$13)-X159)*T159/NETWORKDAYS(Lister!$D$20,Lister!$E$20,Lister!$D$7:$D$13),IF(AND(MONTH(F159)=7,MONTH(H159)=8),(NETWORKDAYS(Lister!$D$20,H159,Lister!$D$7:$D$13)-X159)*T159/NETWORKDAYS(Lister!$D$20,Lister!$E$20,Lister!$D$7:$D$13),IF(AND(MONTH(F159)=7,MONTH(H159)=7),0)))),0),"")</f>
        <v/>
      </c>
      <c r="AC159" s="30" t="str">
        <f>IF(Afrapportering!AC140="","",Afrapportering!AC140)</f>
        <v/>
      </c>
      <c r="AD159" s="52" t="str">
        <f t="shared" si="15"/>
        <v/>
      </c>
      <c r="AE159" s="52" t="str">
        <f t="shared" si="16"/>
        <v/>
      </c>
      <c r="AF159" s="30" t="str">
        <f t="shared" si="17"/>
        <v/>
      </c>
      <c r="AG159" s="30" t="str">
        <f t="shared" si="18"/>
        <v/>
      </c>
      <c r="AH159" s="3" t="str">
        <f t="shared" si="19"/>
        <v/>
      </c>
    </row>
    <row r="160" spans="1:34" x14ac:dyDescent="0.25">
      <c r="A160" s="13" t="str">
        <f>+Afrapportering!A141</f>
        <v/>
      </c>
      <c r="B160" s="13" t="str">
        <f>+Afrapportering!B141</f>
        <v/>
      </c>
      <c r="C160" s="13" t="str">
        <f>+Afrapportering!C141</f>
        <v/>
      </c>
      <c r="D160" s="13" t="str">
        <f>+Afrapportering!D141</f>
        <v/>
      </c>
      <c r="E160" s="14" t="str">
        <f>+Afrapportering!E141</f>
        <v/>
      </c>
      <c r="F160" s="139" t="str">
        <f>IF(Afrapportering!F141 = "", "",Afrapportering!F141)</f>
        <v/>
      </c>
      <c r="G160" s="14" t="str">
        <f>+Afrapportering!G141</f>
        <v/>
      </c>
      <c r="H160" s="139" t="str">
        <f>IF(Afrapportering!H141 = "","",Afrapportering!H141)</f>
        <v/>
      </c>
      <c r="I160" s="140" t="str">
        <f>+Afrapportering!I141</f>
        <v/>
      </c>
      <c r="J160" s="13" t="str">
        <f>+Afrapportering!J141</f>
        <v/>
      </c>
      <c r="K160" s="32" t="str">
        <f t="shared" si="12"/>
        <v/>
      </c>
      <c r="L160" s="31" t="str">
        <f>IF(Ansøgning!J146="","",Ansøgning!J146)</f>
        <v/>
      </c>
      <c r="M160" s="134" t="str">
        <f>IF(Afrapportering!M141="","",Afrapportering!M141)</f>
        <v/>
      </c>
      <c r="N160" s="31" t="str">
        <f>IF(Ansøgning!K146="","",Ansøgning!K146)</f>
        <v/>
      </c>
      <c r="O160" s="134">
        <f>IF(Afrapportering!O141="",,Afrapportering!O141)</f>
        <v>0</v>
      </c>
      <c r="P160" s="15" t="str">
        <f>IF(Ansøgning!L146="","",Ansøgning!L146)</f>
        <v/>
      </c>
      <c r="Q160" s="15" t="str">
        <f t="shared" si="13"/>
        <v/>
      </c>
      <c r="R160" s="15"/>
      <c r="S160" s="15" t="str">
        <f>IF(Afrapportering!S141="","",Afrapportering!S141)</f>
        <v/>
      </c>
      <c r="T160" s="31" t="str">
        <f t="shared" si="14"/>
        <v/>
      </c>
      <c r="U160" s="30" t="str">
        <f>IF(Afrapportering!U141="","",Afrapportering!U141)</f>
        <v/>
      </c>
      <c r="V160" s="52" t="str">
        <f>IF(Afrapportering!V141="","",Afrapportering!V141)</f>
        <v/>
      </c>
      <c r="W160" s="30" t="str">
        <f>IF(Afrapportering!W141="","",Afrapportering!W141)</f>
        <v/>
      </c>
      <c r="X160" s="52" t="str">
        <f>IF(Afrapportering!X141="","",Afrapportering!X141)</f>
        <v/>
      </c>
      <c r="Y160" s="30" t="str">
        <f>IF(Afrapportering!Y141="","",Afrapportering!Y141)</f>
        <v/>
      </c>
      <c r="Z160" s="52" t="str">
        <f>IFERROR(MAX(IF(OR(V160="",X160=""),"",IF(AND(AND(MONTH(F160)&gt;=7,MONTH(F160)&lt;8),AND(MONTH(H160)&gt;=7,MONTH(H160)&lt;8)),(NETWORKDAYS(F160,H160,Lister!$D$7:$D$13)-V160)*T160/NETWORKDAYS(Lister!$D$19,Lister!$E$19,Lister!$D$7:$D$13),IF(AND(AND(MONTH(F160)&gt;=7,MONTH(F160)&lt;8),MONTH(H160)&gt;7),(NETWORKDAYS(F160,Lister!$E$19,Lister!$D$7:$D$13)-V160)*T160/NETWORKDAYS(Lister!$D$19,Lister!$E$19,Lister!$D$7:$D$13),IF(MONTH(F160)&gt;7,0)))),0),"")</f>
        <v/>
      </c>
      <c r="AA160" s="30" t="str">
        <f>IF(Afrapportering!AA141="","",Afrapportering!AA141)</f>
        <v/>
      </c>
      <c r="AB160" s="52" t="str">
        <f>IFERROR(MAX(IF(OR(V160="",X160=""),"",IF(AND(AND(MONTH(F160)&gt;=8,MONTH(F160)&lt;9),AND(MONTH(H160)&gt;=8,MONTH(H160)&lt;9)),(NETWORKDAYS(F160,H160,Lister!$D$7:$D$13)-X160)*T160/NETWORKDAYS(Lister!$D$20,Lister!$E$20,Lister!$D$7:$D$13),IF(AND(MONTH(F160)=7,MONTH(H160)=8),(NETWORKDAYS(Lister!$D$20,H160,Lister!$D$7:$D$13)-X160)*T160/NETWORKDAYS(Lister!$D$20,Lister!$E$20,Lister!$D$7:$D$13),IF(AND(MONTH(F160)=7,MONTH(H160)=7),0)))),0),"")</f>
        <v/>
      </c>
      <c r="AC160" s="30" t="str">
        <f>IF(Afrapportering!AC141="","",Afrapportering!AC141)</f>
        <v/>
      </c>
      <c r="AD160" s="52" t="str">
        <f t="shared" si="15"/>
        <v/>
      </c>
      <c r="AE160" s="52" t="str">
        <f t="shared" si="16"/>
        <v/>
      </c>
      <c r="AF160" s="30" t="str">
        <f t="shared" si="17"/>
        <v/>
      </c>
      <c r="AG160" s="30" t="str">
        <f t="shared" si="18"/>
        <v/>
      </c>
      <c r="AH160" s="3" t="str">
        <f t="shared" si="19"/>
        <v/>
      </c>
    </row>
    <row r="161" spans="1:34" x14ac:dyDescent="0.25">
      <c r="A161" s="13" t="str">
        <f>+Afrapportering!A142</f>
        <v/>
      </c>
      <c r="B161" s="13" t="str">
        <f>+Afrapportering!B142</f>
        <v/>
      </c>
      <c r="C161" s="13" t="str">
        <f>+Afrapportering!C142</f>
        <v/>
      </c>
      <c r="D161" s="13" t="str">
        <f>+Afrapportering!D142</f>
        <v/>
      </c>
      <c r="E161" s="14" t="str">
        <f>+Afrapportering!E142</f>
        <v/>
      </c>
      <c r="F161" s="139" t="str">
        <f>IF(Afrapportering!F142 = "", "",Afrapportering!F142)</f>
        <v/>
      </c>
      <c r="G161" s="14" t="str">
        <f>+Afrapportering!G142</f>
        <v/>
      </c>
      <c r="H161" s="139" t="str">
        <f>IF(Afrapportering!H142 = "","",Afrapportering!H142)</f>
        <v/>
      </c>
      <c r="I161" s="140" t="str">
        <f>+Afrapportering!I142</f>
        <v/>
      </c>
      <c r="J161" s="13" t="str">
        <f>+Afrapportering!J142</f>
        <v/>
      </c>
      <c r="K161" s="32" t="str">
        <f t="shared" si="12"/>
        <v/>
      </c>
      <c r="L161" s="31" t="str">
        <f>IF(Ansøgning!J147="","",Ansøgning!J147)</f>
        <v/>
      </c>
      <c r="M161" s="134" t="str">
        <f>IF(Afrapportering!M142="","",Afrapportering!M142)</f>
        <v/>
      </c>
      <c r="N161" s="31" t="str">
        <f>IF(Ansøgning!K147="","",Ansøgning!K147)</f>
        <v/>
      </c>
      <c r="O161" s="134">
        <f>IF(Afrapportering!O142="",,Afrapportering!O142)</f>
        <v>0</v>
      </c>
      <c r="P161" s="15" t="str">
        <f>IF(Ansøgning!L147="","",Ansøgning!L147)</f>
        <v/>
      </c>
      <c r="Q161" s="15" t="str">
        <f t="shared" si="13"/>
        <v/>
      </c>
      <c r="R161" s="15"/>
      <c r="S161" s="15" t="str">
        <f>IF(Afrapportering!S142="","",Afrapportering!S142)</f>
        <v/>
      </c>
      <c r="T161" s="31" t="str">
        <f t="shared" si="14"/>
        <v/>
      </c>
      <c r="U161" s="30" t="str">
        <f>IF(Afrapportering!U142="","",Afrapportering!U142)</f>
        <v/>
      </c>
      <c r="V161" s="52" t="str">
        <f>IF(Afrapportering!V142="","",Afrapportering!V142)</f>
        <v/>
      </c>
      <c r="W161" s="30" t="str">
        <f>IF(Afrapportering!W142="","",Afrapportering!W142)</f>
        <v/>
      </c>
      <c r="X161" s="52" t="str">
        <f>IF(Afrapportering!X142="","",Afrapportering!X142)</f>
        <v/>
      </c>
      <c r="Y161" s="30" t="str">
        <f>IF(Afrapportering!Y142="","",Afrapportering!Y142)</f>
        <v/>
      </c>
      <c r="Z161" s="52" t="str">
        <f>IFERROR(MAX(IF(OR(V161="",X161=""),"",IF(AND(AND(MONTH(F161)&gt;=7,MONTH(F161)&lt;8),AND(MONTH(H161)&gt;=7,MONTH(H161)&lt;8)),(NETWORKDAYS(F161,H161,Lister!$D$7:$D$13)-V161)*T161/NETWORKDAYS(Lister!$D$19,Lister!$E$19,Lister!$D$7:$D$13),IF(AND(AND(MONTH(F161)&gt;=7,MONTH(F161)&lt;8),MONTH(H161)&gt;7),(NETWORKDAYS(F161,Lister!$E$19,Lister!$D$7:$D$13)-V161)*T161/NETWORKDAYS(Lister!$D$19,Lister!$E$19,Lister!$D$7:$D$13),IF(MONTH(F161)&gt;7,0)))),0),"")</f>
        <v/>
      </c>
      <c r="AA161" s="30" t="str">
        <f>IF(Afrapportering!AA142="","",Afrapportering!AA142)</f>
        <v/>
      </c>
      <c r="AB161" s="52" t="str">
        <f>IFERROR(MAX(IF(OR(V161="",X161=""),"",IF(AND(AND(MONTH(F161)&gt;=8,MONTH(F161)&lt;9),AND(MONTH(H161)&gt;=8,MONTH(H161)&lt;9)),(NETWORKDAYS(F161,H161,Lister!$D$7:$D$13)-X161)*T161/NETWORKDAYS(Lister!$D$20,Lister!$E$20,Lister!$D$7:$D$13),IF(AND(MONTH(F161)=7,MONTH(H161)=8),(NETWORKDAYS(Lister!$D$20,H161,Lister!$D$7:$D$13)-X161)*T161/NETWORKDAYS(Lister!$D$20,Lister!$E$20,Lister!$D$7:$D$13),IF(AND(MONTH(F161)=7,MONTH(H161)=7),0)))),0),"")</f>
        <v/>
      </c>
      <c r="AC161" s="30" t="str">
        <f>IF(Afrapportering!AC142="","",Afrapportering!AC142)</f>
        <v/>
      </c>
      <c r="AD161" s="52" t="str">
        <f t="shared" si="15"/>
        <v/>
      </c>
      <c r="AE161" s="52" t="str">
        <f t="shared" si="16"/>
        <v/>
      </c>
      <c r="AF161" s="30" t="str">
        <f t="shared" si="17"/>
        <v/>
      </c>
      <c r="AG161" s="30" t="str">
        <f t="shared" si="18"/>
        <v/>
      </c>
      <c r="AH161" s="3" t="str">
        <f t="shared" si="19"/>
        <v/>
      </c>
    </row>
    <row r="162" spans="1:34" x14ac:dyDescent="0.25">
      <c r="A162" s="13" t="str">
        <f>+Afrapportering!A143</f>
        <v/>
      </c>
      <c r="B162" s="13" t="str">
        <f>+Afrapportering!B143</f>
        <v/>
      </c>
      <c r="C162" s="13" t="str">
        <f>+Afrapportering!C143</f>
        <v/>
      </c>
      <c r="D162" s="13" t="str">
        <f>+Afrapportering!D143</f>
        <v/>
      </c>
      <c r="E162" s="14" t="str">
        <f>+Afrapportering!E143</f>
        <v/>
      </c>
      <c r="F162" s="139" t="str">
        <f>IF(Afrapportering!F143 = "", "",Afrapportering!F143)</f>
        <v/>
      </c>
      <c r="G162" s="14" t="str">
        <f>+Afrapportering!G143</f>
        <v/>
      </c>
      <c r="H162" s="139" t="str">
        <f>IF(Afrapportering!H143 = "","",Afrapportering!H143)</f>
        <v/>
      </c>
      <c r="I162" s="140" t="str">
        <f>+Afrapportering!I143</f>
        <v/>
      </c>
      <c r="J162" s="13" t="str">
        <f>+Afrapportering!J143</f>
        <v/>
      </c>
      <c r="K162" s="32" t="str">
        <f t="shared" si="12"/>
        <v/>
      </c>
      <c r="L162" s="31" t="str">
        <f>IF(Ansøgning!J148="","",Ansøgning!J148)</f>
        <v/>
      </c>
      <c r="M162" s="134" t="str">
        <f>IF(Afrapportering!M143="","",Afrapportering!M143)</f>
        <v/>
      </c>
      <c r="N162" s="31" t="str">
        <f>IF(Ansøgning!K148="","",Ansøgning!K148)</f>
        <v/>
      </c>
      <c r="O162" s="134">
        <f>IF(Afrapportering!O143="",,Afrapportering!O143)</f>
        <v>0</v>
      </c>
      <c r="P162" s="15" t="str">
        <f>IF(Ansøgning!L148="","",Ansøgning!L148)</f>
        <v/>
      </c>
      <c r="Q162" s="15" t="str">
        <f t="shared" si="13"/>
        <v/>
      </c>
      <c r="R162" s="15"/>
      <c r="S162" s="15" t="str">
        <f>IF(Afrapportering!S143="","",Afrapportering!S143)</f>
        <v/>
      </c>
      <c r="T162" s="31" t="str">
        <f t="shared" si="14"/>
        <v/>
      </c>
      <c r="U162" s="30" t="str">
        <f>IF(Afrapportering!U143="","",Afrapportering!U143)</f>
        <v/>
      </c>
      <c r="V162" s="52" t="str">
        <f>IF(Afrapportering!V143="","",Afrapportering!V143)</f>
        <v/>
      </c>
      <c r="W162" s="30" t="str">
        <f>IF(Afrapportering!W143="","",Afrapportering!W143)</f>
        <v/>
      </c>
      <c r="X162" s="52" t="str">
        <f>IF(Afrapportering!X143="","",Afrapportering!X143)</f>
        <v/>
      </c>
      <c r="Y162" s="30" t="str">
        <f>IF(Afrapportering!Y143="","",Afrapportering!Y143)</f>
        <v/>
      </c>
      <c r="Z162" s="52" t="str">
        <f>IFERROR(MAX(IF(OR(V162="",X162=""),"",IF(AND(AND(MONTH(F162)&gt;=7,MONTH(F162)&lt;8),AND(MONTH(H162)&gt;=7,MONTH(H162)&lt;8)),(NETWORKDAYS(F162,H162,Lister!$D$7:$D$13)-V162)*T162/NETWORKDAYS(Lister!$D$19,Lister!$E$19,Lister!$D$7:$D$13),IF(AND(AND(MONTH(F162)&gt;=7,MONTH(F162)&lt;8),MONTH(H162)&gt;7),(NETWORKDAYS(F162,Lister!$E$19,Lister!$D$7:$D$13)-V162)*T162/NETWORKDAYS(Lister!$D$19,Lister!$E$19,Lister!$D$7:$D$13),IF(MONTH(F162)&gt;7,0)))),0),"")</f>
        <v/>
      </c>
      <c r="AA162" s="30" t="str">
        <f>IF(Afrapportering!AA143="","",Afrapportering!AA143)</f>
        <v/>
      </c>
      <c r="AB162" s="52" t="str">
        <f>IFERROR(MAX(IF(OR(V162="",X162=""),"",IF(AND(AND(MONTH(F162)&gt;=8,MONTH(F162)&lt;9),AND(MONTH(H162)&gt;=8,MONTH(H162)&lt;9)),(NETWORKDAYS(F162,H162,Lister!$D$7:$D$13)-X162)*T162/NETWORKDAYS(Lister!$D$20,Lister!$E$20,Lister!$D$7:$D$13),IF(AND(MONTH(F162)=7,MONTH(H162)=8),(NETWORKDAYS(Lister!$D$20,H162,Lister!$D$7:$D$13)-X162)*T162/NETWORKDAYS(Lister!$D$20,Lister!$E$20,Lister!$D$7:$D$13),IF(AND(MONTH(F162)=7,MONTH(H162)=7),0)))),0),"")</f>
        <v/>
      </c>
      <c r="AC162" s="30" t="str">
        <f>IF(Afrapportering!AC143="","",Afrapportering!AC143)</f>
        <v/>
      </c>
      <c r="AD162" s="52" t="str">
        <f t="shared" si="15"/>
        <v/>
      </c>
      <c r="AE162" s="52" t="str">
        <f t="shared" si="16"/>
        <v/>
      </c>
      <c r="AF162" s="30" t="str">
        <f t="shared" si="17"/>
        <v/>
      </c>
      <c r="AG162" s="30" t="str">
        <f t="shared" si="18"/>
        <v/>
      </c>
      <c r="AH162" s="3" t="str">
        <f t="shared" si="19"/>
        <v/>
      </c>
    </row>
    <row r="163" spans="1:34" x14ac:dyDescent="0.25">
      <c r="A163" s="13" t="str">
        <f>+Afrapportering!A144</f>
        <v/>
      </c>
      <c r="B163" s="13" t="str">
        <f>+Afrapportering!B144</f>
        <v/>
      </c>
      <c r="C163" s="13" t="str">
        <f>+Afrapportering!C144</f>
        <v/>
      </c>
      <c r="D163" s="13" t="str">
        <f>+Afrapportering!D144</f>
        <v/>
      </c>
      <c r="E163" s="14" t="str">
        <f>+Afrapportering!E144</f>
        <v/>
      </c>
      <c r="F163" s="139" t="str">
        <f>IF(Afrapportering!F144 = "", "",Afrapportering!F144)</f>
        <v/>
      </c>
      <c r="G163" s="14" t="str">
        <f>+Afrapportering!G144</f>
        <v/>
      </c>
      <c r="H163" s="139" t="str">
        <f>IF(Afrapportering!H144 = "","",Afrapportering!H144)</f>
        <v/>
      </c>
      <c r="I163" s="140" t="str">
        <f>+Afrapportering!I144</f>
        <v/>
      </c>
      <c r="J163" s="13" t="str">
        <f>+Afrapportering!J144</f>
        <v/>
      </c>
      <c r="K163" s="32" t="str">
        <f t="shared" ref="K163:K226" si="20">IF(J163="","",IF(J163="Funktionær",0.75,IF(J163="Ikke-funktionær",0.9,IF(J163="Elev/lærling",0.9))))</f>
        <v/>
      </c>
      <c r="L163" s="31" t="str">
        <f>IF(Ansøgning!J149="","",Ansøgning!J149)</f>
        <v/>
      </c>
      <c r="M163" s="134" t="str">
        <f>IF(Afrapportering!M144="","",Afrapportering!M144)</f>
        <v/>
      </c>
      <c r="N163" s="31" t="str">
        <f>IF(Ansøgning!K149="","",Ansøgning!K149)</f>
        <v/>
      </c>
      <c r="O163" s="134">
        <f>IF(Afrapportering!O144="",,Afrapportering!O144)</f>
        <v>0</v>
      </c>
      <c r="P163" s="15" t="str">
        <f>IF(Ansøgning!L149="","",Ansøgning!L149)</f>
        <v/>
      </c>
      <c r="Q163" s="15" t="str">
        <f t="shared" ref="Q163:Q226" si="21">IFERROR(MAX(IF(M163="","",IF(ISNUMBER(R163),IF(OR(R163&gt;M163*1.1,R163&lt;M163*0.9),R163,M163),M163)-O163),0),"")</f>
        <v/>
      </c>
      <c r="R163" s="15"/>
      <c r="S163" s="15" t="str">
        <f>IF(Afrapportering!S144="","",Afrapportering!S144)</f>
        <v/>
      </c>
      <c r="T163" s="31" t="str">
        <f t="shared" ref="T163:T226" si="22">IF(B163="","",IF(Q163*K163&gt;30000*IF(S163&gt;37,37,S163)/37,30000*IF(S163&gt;37,37,S163)/37,Q163*K163))</f>
        <v/>
      </c>
      <c r="U163" s="30" t="str">
        <f>IF(Afrapportering!U144="","",Afrapportering!U144)</f>
        <v/>
      </c>
      <c r="V163" s="52" t="str">
        <f>IF(Afrapportering!V144="","",Afrapportering!V144)</f>
        <v/>
      </c>
      <c r="W163" s="30" t="str">
        <f>IF(Afrapportering!W144="","",Afrapportering!W144)</f>
        <v/>
      </c>
      <c r="X163" s="52" t="str">
        <f>IF(Afrapportering!X144="","",Afrapportering!X144)</f>
        <v/>
      </c>
      <c r="Y163" s="30" t="str">
        <f>IF(Afrapportering!Y144="","",Afrapportering!Y144)</f>
        <v/>
      </c>
      <c r="Z163" s="52" t="str">
        <f>IFERROR(MAX(IF(OR(V163="",X163=""),"",IF(AND(AND(MONTH(F163)&gt;=7,MONTH(F163)&lt;8),AND(MONTH(H163)&gt;=7,MONTH(H163)&lt;8)),(NETWORKDAYS(F163,H163,Lister!$D$7:$D$13)-V163)*T163/NETWORKDAYS(Lister!$D$19,Lister!$E$19,Lister!$D$7:$D$13),IF(AND(AND(MONTH(F163)&gt;=7,MONTH(F163)&lt;8),MONTH(H163)&gt;7),(NETWORKDAYS(F163,Lister!$E$19,Lister!$D$7:$D$13)-V163)*T163/NETWORKDAYS(Lister!$D$19,Lister!$E$19,Lister!$D$7:$D$13),IF(MONTH(F163)&gt;7,0)))),0),"")</f>
        <v/>
      </c>
      <c r="AA163" s="30" t="str">
        <f>IF(Afrapportering!AA144="","",Afrapportering!AA144)</f>
        <v/>
      </c>
      <c r="AB163" s="52" t="str">
        <f>IFERROR(MAX(IF(OR(V163="",X163=""),"",IF(AND(AND(MONTH(F163)&gt;=8,MONTH(F163)&lt;9),AND(MONTH(H163)&gt;=8,MONTH(H163)&lt;9)),(NETWORKDAYS(F163,H163,Lister!$D$7:$D$13)-X163)*T163/NETWORKDAYS(Lister!$D$20,Lister!$E$20,Lister!$D$7:$D$13),IF(AND(MONTH(F163)=7,MONTH(H163)=8),(NETWORKDAYS(Lister!$D$20,H163,Lister!$D$7:$D$13)-X163)*T163/NETWORKDAYS(Lister!$D$20,Lister!$E$20,Lister!$D$7:$D$13),IF(AND(MONTH(F163)=7,MONTH(H163)=7),0)))),0),"")</f>
        <v/>
      </c>
      <c r="AC163" s="30" t="str">
        <f>IF(Afrapportering!AC144="","",Afrapportering!AC144)</f>
        <v/>
      </c>
      <c r="AD163" s="52" t="str">
        <f t="shared" ref="AD163:AD226" si="23">IFERROR(Z163+AB163,"")</f>
        <v/>
      </c>
      <c r="AE163" s="52" t="str">
        <f t="shared" ref="AE163:AE226" si="24">IFERROR(21/31*T163,"")</f>
        <v/>
      </c>
      <c r="AF163" s="30" t="str">
        <f t="shared" ref="AF163:AF226" si="25">IFERROR(MAX(IF(AND(ISNUMBER(Z163),ISNUMBER(AB163)),IF(AD163-AE163&gt;T163,T163,AD163-AE163),""),0),"")</f>
        <v/>
      </c>
      <c r="AG163" s="30" t="str">
        <f t="shared" ref="AG163:AG226" si="26">IF(AF163="","",AF163-AC163)</f>
        <v/>
      </c>
      <c r="AH163" s="3" t="str">
        <f t="shared" ref="AH163:AH226" si="27">IF(AF163="","",AF163-AC163)</f>
        <v/>
      </c>
    </row>
    <row r="164" spans="1:34" x14ac:dyDescent="0.25">
      <c r="A164" s="13" t="str">
        <f>+Afrapportering!A145</f>
        <v/>
      </c>
      <c r="B164" s="13" t="str">
        <f>+Afrapportering!B145</f>
        <v/>
      </c>
      <c r="C164" s="13" t="str">
        <f>+Afrapportering!C145</f>
        <v/>
      </c>
      <c r="D164" s="13" t="str">
        <f>+Afrapportering!D145</f>
        <v/>
      </c>
      <c r="E164" s="14" t="str">
        <f>+Afrapportering!E145</f>
        <v/>
      </c>
      <c r="F164" s="139" t="str">
        <f>IF(Afrapportering!F145 = "", "",Afrapportering!F145)</f>
        <v/>
      </c>
      <c r="G164" s="14" t="str">
        <f>+Afrapportering!G145</f>
        <v/>
      </c>
      <c r="H164" s="139" t="str">
        <f>IF(Afrapportering!H145 = "","",Afrapportering!H145)</f>
        <v/>
      </c>
      <c r="I164" s="140" t="str">
        <f>+Afrapportering!I145</f>
        <v/>
      </c>
      <c r="J164" s="13" t="str">
        <f>+Afrapportering!J145</f>
        <v/>
      </c>
      <c r="K164" s="32" t="str">
        <f t="shared" si="20"/>
        <v/>
      </c>
      <c r="L164" s="31" t="str">
        <f>IF(Ansøgning!J150="","",Ansøgning!J150)</f>
        <v/>
      </c>
      <c r="M164" s="134" t="str">
        <f>IF(Afrapportering!M145="","",Afrapportering!M145)</f>
        <v/>
      </c>
      <c r="N164" s="31" t="str">
        <f>IF(Ansøgning!K150="","",Ansøgning!K150)</f>
        <v/>
      </c>
      <c r="O164" s="134">
        <f>IF(Afrapportering!O145="",,Afrapportering!O145)</f>
        <v>0</v>
      </c>
      <c r="P164" s="15" t="str">
        <f>IF(Ansøgning!L150="","",Ansøgning!L150)</f>
        <v/>
      </c>
      <c r="Q164" s="15" t="str">
        <f t="shared" si="21"/>
        <v/>
      </c>
      <c r="R164" s="15"/>
      <c r="S164" s="15" t="str">
        <f>IF(Afrapportering!S145="","",Afrapportering!S145)</f>
        <v/>
      </c>
      <c r="T164" s="31" t="str">
        <f t="shared" si="22"/>
        <v/>
      </c>
      <c r="U164" s="30" t="str">
        <f>IF(Afrapportering!U145="","",Afrapportering!U145)</f>
        <v/>
      </c>
      <c r="V164" s="52" t="str">
        <f>IF(Afrapportering!V145="","",Afrapportering!V145)</f>
        <v/>
      </c>
      <c r="W164" s="30" t="str">
        <f>IF(Afrapportering!W145="","",Afrapportering!W145)</f>
        <v/>
      </c>
      <c r="X164" s="52" t="str">
        <f>IF(Afrapportering!X145="","",Afrapportering!X145)</f>
        <v/>
      </c>
      <c r="Y164" s="30" t="str">
        <f>IF(Afrapportering!Y145="","",Afrapportering!Y145)</f>
        <v/>
      </c>
      <c r="Z164" s="52" t="str">
        <f>IFERROR(MAX(IF(OR(V164="",X164=""),"",IF(AND(AND(MONTH(F164)&gt;=7,MONTH(F164)&lt;8),AND(MONTH(H164)&gt;=7,MONTH(H164)&lt;8)),(NETWORKDAYS(F164,H164,Lister!$D$7:$D$13)-V164)*T164/NETWORKDAYS(Lister!$D$19,Lister!$E$19,Lister!$D$7:$D$13),IF(AND(AND(MONTH(F164)&gt;=7,MONTH(F164)&lt;8),MONTH(H164)&gt;7),(NETWORKDAYS(F164,Lister!$E$19,Lister!$D$7:$D$13)-V164)*T164/NETWORKDAYS(Lister!$D$19,Lister!$E$19,Lister!$D$7:$D$13),IF(MONTH(F164)&gt;7,0)))),0),"")</f>
        <v/>
      </c>
      <c r="AA164" s="30" t="str">
        <f>IF(Afrapportering!AA145="","",Afrapportering!AA145)</f>
        <v/>
      </c>
      <c r="AB164" s="52" t="str">
        <f>IFERROR(MAX(IF(OR(V164="",X164=""),"",IF(AND(AND(MONTH(F164)&gt;=8,MONTH(F164)&lt;9),AND(MONTH(H164)&gt;=8,MONTH(H164)&lt;9)),(NETWORKDAYS(F164,H164,Lister!$D$7:$D$13)-X164)*T164/NETWORKDAYS(Lister!$D$20,Lister!$E$20,Lister!$D$7:$D$13),IF(AND(MONTH(F164)=7,MONTH(H164)=8),(NETWORKDAYS(Lister!$D$20,H164,Lister!$D$7:$D$13)-X164)*T164/NETWORKDAYS(Lister!$D$20,Lister!$E$20,Lister!$D$7:$D$13),IF(AND(MONTH(F164)=7,MONTH(H164)=7),0)))),0),"")</f>
        <v/>
      </c>
      <c r="AC164" s="30" t="str">
        <f>IF(Afrapportering!AC145="","",Afrapportering!AC145)</f>
        <v/>
      </c>
      <c r="AD164" s="52" t="str">
        <f t="shared" si="23"/>
        <v/>
      </c>
      <c r="AE164" s="52" t="str">
        <f t="shared" si="24"/>
        <v/>
      </c>
      <c r="AF164" s="30" t="str">
        <f t="shared" si="25"/>
        <v/>
      </c>
      <c r="AG164" s="30" t="str">
        <f t="shared" si="26"/>
        <v/>
      </c>
      <c r="AH164" s="3" t="str">
        <f t="shared" si="27"/>
        <v/>
      </c>
    </row>
    <row r="165" spans="1:34" x14ac:dyDescent="0.25">
      <c r="A165" s="13" t="str">
        <f>+Afrapportering!A146</f>
        <v/>
      </c>
      <c r="B165" s="13" t="str">
        <f>+Afrapportering!B146</f>
        <v/>
      </c>
      <c r="C165" s="13" t="str">
        <f>+Afrapportering!C146</f>
        <v/>
      </c>
      <c r="D165" s="13" t="str">
        <f>+Afrapportering!D146</f>
        <v/>
      </c>
      <c r="E165" s="14" t="str">
        <f>+Afrapportering!E146</f>
        <v/>
      </c>
      <c r="F165" s="139" t="str">
        <f>IF(Afrapportering!F146 = "", "",Afrapportering!F146)</f>
        <v/>
      </c>
      <c r="G165" s="14" t="str">
        <f>+Afrapportering!G146</f>
        <v/>
      </c>
      <c r="H165" s="139" t="str">
        <f>IF(Afrapportering!H146 = "","",Afrapportering!H146)</f>
        <v/>
      </c>
      <c r="I165" s="140" t="str">
        <f>+Afrapportering!I146</f>
        <v/>
      </c>
      <c r="J165" s="13" t="str">
        <f>+Afrapportering!J146</f>
        <v/>
      </c>
      <c r="K165" s="32" t="str">
        <f t="shared" si="20"/>
        <v/>
      </c>
      <c r="L165" s="31" t="str">
        <f>IF(Ansøgning!J151="","",Ansøgning!J151)</f>
        <v/>
      </c>
      <c r="M165" s="134" t="str">
        <f>IF(Afrapportering!M146="","",Afrapportering!M146)</f>
        <v/>
      </c>
      <c r="N165" s="31" t="str">
        <f>IF(Ansøgning!K151="","",Ansøgning!K151)</f>
        <v/>
      </c>
      <c r="O165" s="134">
        <f>IF(Afrapportering!O146="",,Afrapportering!O146)</f>
        <v>0</v>
      </c>
      <c r="P165" s="15" t="str">
        <f>IF(Ansøgning!L151="","",Ansøgning!L151)</f>
        <v/>
      </c>
      <c r="Q165" s="15" t="str">
        <f t="shared" si="21"/>
        <v/>
      </c>
      <c r="R165" s="15"/>
      <c r="S165" s="15" t="str">
        <f>IF(Afrapportering!S146="","",Afrapportering!S146)</f>
        <v/>
      </c>
      <c r="T165" s="31" t="str">
        <f t="shared" si="22"/>
        <v/>
      </c>
      <c r="U165" s="30" t="str">
        <f>IF(Afrapportering!U146="","",Afrapportering!U146)</f>
        <v/>
      </c>
      <c r="V165" s="52" t="str">
        <f>IF(Afrapportering!V146="","",Afrapportering!V146)</f>
        <v/>
      </c>
      <c r="W165" s="30" t="str">
        <f>IF(Afrapportering!W146="","",Afrapportering!W146)</f>
        <v/>
      </c>
      <c r="X165" s="52" t="str">
        <f>IF(Afrapportering!X146="","",Afrapportering!X146)</f>
        <v/>
      </c>
      <c r="Y165" s="30" t="str">
        <f>IF(Afrapportering!Y146="","",Afrapportering!Y146)</f>
        <v/>
      </c>
      <c r="Z165" s="52" t="str">
        <f>IFERROR(MAX(IF(OR(V165="",X165=""),"",IF(AND(AND(MONTH(F165)&gt;=7,MONTH(F165)&lt;8),AND(MONTH(H165)&gt;=7,MONTH(H165)&lt;8)),(NETWORKDAYS(F165,H165,Lister!$D$7:$D$13)-V165)*T165/NETWORKDAYS(Lister!$D$19,Lister!$E$19,Lister!$D$7:$D$13),IF(AND(AND(MONTH(F165)&gt;=7,MONTH(F165)&lt;8),MONTH(H165)&gt;7),(NETWORKDAYS(F165,Lister!$E$19,Lister!$D$7:$D$13)-V165)*T165/NETWORKDAYS(Lister!$D$19,Lister!$E$19,Lister!$D$7:$D$13),IF(MONTH(F165)&gt;7,0)))),0),"")</f>
        <v/>
      </c>
      <c r="AA165" s="30" t="str">
        <f>IF(Afrapportering!AA146="","",Afrapportering!AA146)</f>
        <v/>
      </c>
      <c r="AB165" s="52" t="str">
        <f>IFERROR(MAX(IF(OR(V165="",X165=""),"",IF(AND(AND(MONTH(F165)&gt;=8,MONTH(F165)&lt;9),AND(MONTH(H165)&gt;=8,MONTH(H165)&lt;9)),(NETWORKDAYS(F165,H165,Lister!$D$7:$D$13)-X165)*T165/NETWORKDAYS(Lister!$D$20,Lister!$E$20,Lister!$D$7:$D$13),IF(AND(MONTH(F165)=7,MONTH(H165)=8),(NETWORKDAYS(Lister!$D$20,H165,Lister!$D$7:$D$13)-X165)*T165/NETWORKDAYS(Lister!$D$20,Lister!$E$20,Lister!$D$7:$D$13),IF(AND(MONTH(F165)=7,MONTH(H165)=7),0)))),0),"")</f>
        <v/>
      </c>
      <c r="AC165" s="30" t="str">
        <f>IF(Afrapportering!AC146="","",Afrapportering!AC146)</f>
        <v/>
      </c>
      <c r="AD165" s="52" t="str">
        <f t="shared" si="23"/>
        <v/>
      </c>
      <c r="AE165" s="52" t="str">
        <f t="shared" si="24"/>
        <v/>
      </c>
      <c r="AF165" s="30" t="str">
        <f t="shared" si="25"/>
        <v/>
      </c>
      <c r="AG165" s="30" t="str">
        <f t="shared" si="26"/>
        <v/>
      </c>
      <c r="AH165" s="3" t="str">
        <f t="shared" si="27"/>
        <v/>
      </c>
    </row>
    <row r="166" spans="1:34" x14ac:dyDescent="0.25">
      <c r="A166" s="13" t="str">
        <f>+Afrapportering!A147</f>
        <v/>
      </c>
      <c r="B166" s="13" t="str">
        <f>+Afrapportering!B147</f>
        <v/>
      </c>
      <c r="C166" s="13" t="str">
        <f>+Afrapportering!C147</f>
        <v/>
      </c>
      <c r="D166" s="13" t="str">
        <f>+Afrapportering!D147</f>
        <v/>
      </c>
      <c r="E166" s="14" t="str">
        <f>+Afrapportering!E147</f>
        <v/>
      </c>
      <c r="F166" s="139" t="str">
        <f>IF(Afrapportering!F147 = "", "",Afrapportering!F147)</f>
        <v/>
      </c>
      <c r="G166" s="14" t="str">
        <f>+Afrapportering!G147</f>
        <v/>
      </c>
      <c r="H166" s="139" t="str">
        <f>IF(Afrapportering!H147 = "","",Afrapportering!H147)</f>
        <v/>
      </c>
      <c r="I166" s="140" t="str">
        <f>+Afrapportering!I147</f>
        <v/>
      </c>
      <c r="J166" s="13" t="str">
        <f>+Afrapportering!J147</f>
        <v/>
      </c>
      <c r="K166" s="32" t="str">
        <f t="shared" si="20"/>
        <v/>
      </c>
      <c r="L166" s="31" t="str">
        <f>IF(Ansøgning!J152="","",Ansøgning!J152)</f>
        <v/>
      </c>
      <c r="M166" s="134" t="str">
        <f>IF(Afrapportering!M147="","",Afrapportering!M147)</f>
        <v/>
      </c>
      <c r="N166" s="31" t="str">
        <f>IF(Ansøgning!K152="","",Ansøgning!K152)</f>
        <v/>
      </c>
      <c r="O166" s="134">
        <f>IF(Afrapportering!O147="",,Afrapportering!O147)</f>
        <v>0</v>
      </c>
      <c r="P166" s="15" t="str">
        <f>IF(Ansøgning!L152="","",Ansøgning!L152)</f>
        <v/>
      </c>
      <c r="Q166" s="15" t="str">
        <f t="shared" si="21"/>
        <v/>
      </c>
      <c r="R166" s="15"/>
      <c r="S166" s="15" t="str">
        <f>IF(Afrapportering!S147="","",Afrapportering!S147)</f>
        <v/>
      </c>
      <c r="T166" s="31" t="str">
        <f t="shared" si="22"/>
        <v/>
      </c>
      <c r="U166" s="30" t="str">
        <f>IF(Afrapportering!U147="","",Afrapportering!U147)</f>
        <v/>
      </c>
      <c r="V166" s="52" t="str">
        <f>IF(Afrapportering!V147="","",Afrapportering!V147)</f>
        <v/>
      </c>
      <c r="W166" s="30" t="str">
        <f>IF(Afrapportering!W147="","",Afrapportering!W147)</f>
        <v/>
      </c>
      <c r="X166" s="52" t="str">
        <f>IF(Afrapportering!X147="","",Afrapportering!X147)</f>
        <v/>
      </c>
      <c r="Y166" s="30" t="str">
        <f>IF(Afrapportering!Y147="","",Afrapportering!Y147)</f>
        <v/>
      </c>
      <c r="Z166" s="52" t="str">
        <f>IFERROR(MAX(IF(OR(V166="",X166=""),"",IF(AND(AND(MONTH(F166)&gt;=7,MONTH(F166)&lt;8),AND(MONTH(H166)&gt;=7,MONTH(H166)&lt;8)),(NETWORKDAYS(F166,H166,Lister!$D$7:$D$13)-V166)*T166/NETWORKDAYS(Lister!$D$19,Lister!$E$19,Lister!$D$7:$D$13),IF(AND(AND(MONTH(F166)&gt;=7,MONTH(F166)&lt;8),MONTH(H166)&gt;7),(NETWORKDAYS(F166,Lister!$E$19,Lister!$D$7:$D$13)-V166)*T166/NETWORKDAYS(Lister!$D$19,Lister!$E$19,Lister!$D$7:$D$13),IF(MONTH(F166)&gt;7,0)))),0),"")</f>
        <v/>
      </c>
      <c r="AA166" s="30" t="str">
        <f>IF(Afrapportering!AA147="","",Afrapportering!AA147)</f>
        <v/>
      </c>
      <c r="AB166" s="52" t="str">
        <f>IFERROR(MAX(IF(OR(V166="",X166=""),"",IF(AND(AND(MONTH(F166)&gt;=8,MONTH(F166)&lt;9),AND(MONTH(H166)&gt;=8,MONTH(H166)&lt;9)),(NETWORKDAYS(F166,H166,Lister!$D$7:$D$13)-X166)*T166/NETWORKDAYS(Lister!$D$20,Lister!$E$20,Lister!$D$7:$D$13),IF(AND(MONTH(F166)=7,MONTH(H166)=8),(NETWORKDAYS(Lister!$D$20,H166,Lister!$D$7:$D$13)-X166)*T166/NETWORKDAYS(Lister!$D$20,Lister!$E$20,Lister!$D$7:$D$13),IF(AND(MONTH(F166)=7,MONTH(H166)=7),0)))),0),"")</f>
        <v/>
      </c>
      <c r="AC166" s="30" t="str">
        <f>IF(Afrapportering!AC147="","",Afrapportering!AC147)</f>
        <v/>
      </c>
      <c r="AD166" s="52" t="str">
        <f t="shared" si="23"/>
        <v/>
      </c>
      <c r="AE166" s="52" t="str">
        <f t="shared" si="24"/>
        <v/>
      </c>
      <c r="AF166" s="30" t="str">
        <f t="shared" si="25"/>
        <v/>
      </c>
      <c r="AG166" s="30" t="str">
        <f t="shared" si="26"/>
        <v/>
      </c>
      <c r="AH166" s="3" t="str">
        <f t="shared" si="27"/>
        <v/>
      </c>
    </row>
    <row r="167" spans="1:34" x14ac:dyDescent="0.25">
      <c r="A167" s="13" t="str">
        <f>+Afrapportering!A148</f>
        <v/>
      </c>
      <c r="B167" s="13" t="str">
        <f>+Afrapportering!B148</f>
        <v/>
      </c>
      <c r="C167" s="13" t="str">
        <f>+Afrapportering!C148</f>
        <v/>
      </c>
      <c r="D167" s="13" t="str">
        <f>+Afrapportering!D148</f>
        <v/>
      </c>
      <c r="E167" s="14" t="str">
        <f>+Afrapportering!E148</f>
        <v/>
      </c>
      <c r="F167" s="139" t="str">
        <f>IF(Afrapportering!F148 = "", "",Afrapportering!F148)</f>
        <v/>
      </c>
      <c r="G167" s="14" t="str">
        <f>+Afrapportering!G148</f>
        <v/>
      </c>
      <c r="H167" s="139" t="str">
        <f>IF(Afrapportering!H148 = "","",Afrapportering!H148)</f>
        <v/>
      </c>
      <c r="I167" s="140" t="str">
        <f>+Afrapportering!I148</f>
        <v/>
      </c>
      <c r="J167" s="13" t="str">
        <f>+Afrapportering!J148</f>
        <v/>
      </c>
      <c r="K167" s="32" t="str">
        <f t="shared" si="20"/>
        <v/>
      </c>
      <c r="L167" s="31" t="str">
        <f>IF(Ansøgning!J153="","",Ansøgning!J153)</f>
        <v/>
      </c>
      <c r="M167" s="134" t="str">
        <f>IF(Afrapportering!M148="","",Afrapportering!M148)</f>
        <v/>
      </c>
      <c r="N167" s="31" t="str">
        <f>IF(Ansøgning!K153="","",Ansøgning!K153)</f>
        <v/>
      </c>
      <c r="O167" s="134">
        <f>IF(Afrapportering!O148="",,Afrapportering!O148)</f>
        <v>0</v>
      </c>
      <c r="P167" s="15" t="str">
        <f>IF(Ansøgning!L153="","",Ansøgning!L153)</f>
        <v/>
      </c>
      <c r="Q167" s="15" t="str">
        <f t="shared" si="21"/>
        <v/>
      </c>
      <c r="R167" s="15"/>
      <c r="S167" s="15" t="str">
        <f>IF(Afrapportering!S148="","",Afrapportering!S148)</f>
        <v/>
      </c>
      <c r="T167" s="31" t="str">
        <f t="shared" si="22"/>
        <v/>
      </c>
      <c r="U167" s="30" t="str">
        <f>IF(Afrapportering!U148="","",Afrapportering!U148)</f>
        <v/>
      </c>
      <c r="V167" s="52" t="str">
        <f>IF(Afrapportering!V148="","",Afrapportering!V148)</f>
        <v/>
      </c>
      <c r="W167" s="30" t="str">
        <f>IF(Afrapportering!W148="","",Afrapportering!W148)</f>
        <v/>
      </c>
      <c r="X167" s="52" t="str">
        <f>IF(Afrapportering!X148="","",Afrapportering!X148)</f>
        <v/>
      </c>
      <c r="Y167" s="30" t="str">
        <f>IF(Afrapportering!Y148="","",Afrapportering!Y148)</f>
        <v/>
      </c>
      <c r="Z167" s="52" t="str">
        <f>IFERROR(MAX(IF(OR(V167="",X167=""),"",IF(AND(AND(MONTH(F167)&gt;=7,MONTH(F167)&lt;8),AND(MONTH(H167)&gt;=7,MONTH(H167)&lt;8)),(NETWORKDAYS(F167,H167,Lister!$D$7:$D$13)-V167)*T167/NETWORKDAYS(Lister!$D$19,Lister!$E$19,Lister!$D$7:$D$13),IF(AND(AND(MONTH(F167)&gt;=7,MONTH(F167)&lt;8),MONTH(H167)&gt;7),(NETWORKDAYS(F167,Lister!$E$19,Lister!$D$7:$D$13)-V167)*T167/NETWORKDAYS(Lister!$D$19,Lister!$E$19,Lister!$D$7:$D$13),IF(MONTH(F167)&gt;7,0)))),0),"")</f>
        <v/>
      </c>
      <c r="AA167" s="30" t="str">
        <f>IF(Afrapportering!AA148="","",Afrapportering!AA148)</f>
        <v/>
      </c>
      <c r="AB167" s="52" t="str">
        <f>IFERROR(MAX(IF(OR(V167="",X167=""),"",IF(AND(AND(MONTH(F167)&gt;=8,MONTH(F167)&lt;9),AND(MONTH(H167)&gt;=8,MONTH(H167)&lt;9)),(NETWORKDAYS(F167,H167,Lister!$D$7:$D$13)-X167)*T167/NETWORKDAYS(Lister!$D$20,Lister!$E$20,Lister!$D$7:$D$13),IF(AND(MONTH(F167)=7,MONTH(H167)=8),(NETWORKDAYS(Lister!$D$20,H167,Lister!$D$7:$D$13)-X167)*T167/NETWORKDAYS(Lister!$D$20,Lister!$E$20,Lister!$D$7:$D$13),IF(AND(MONTH(F167)=7,MONTH(H167)=7),0)))),0),"")</f>
        <v/>
      </c>
      <c r="AC167" s="30" t="str">
        <f>IF(Afrapportering!AC148="","",Afrapportering!AC148)</f>
        <v/>
      </c>
      <c r="AD167" s="52" t="str">
        <f t="shared" si="23"/>
        <v/>
      </c>
      <c r="AE167" s="52" t="str">
        <f t="shared" si="24"/>
        <v/>
      </c>
      <c r="AF167" s="30" t="str">
        <f t="shared" si="25"/>
        <v/>
      </c>
      <c r="AG167" s="30" t="str">
        <f t="shared" si="26"/>
        <v/>
      </c>
      <c r="AH167" s="3" t="str">
        <f t="shared" si="27"/>
        <v/>
      </c>
    </row>
    <row r="168" spans="1:34" x14ac:dyDescent="0.25">
      <c r="A168" s="13" t="str">
        <f>+Afrapportering!A149</f>
        <v/>
      </c>
      <c r="B168" s="13" t="str">
        <f>+Afrapportering!B149</f>
        <v/>
      </c>
      <c r="C168" s="13" t="str">
        <f>+Afrapportering!C149</f>
        <v/>
      </c>
      <c r="D168" s="13" t="str">
        <f>+Afrapportering!D149</f>
        <v/>
      </c>
      <c r="E168" s="14" t="str">
        <f>+Afrapportering!E149</f>
        <v/>
      </c>
      <c r="F168" s="139" t="str">
        <f>IF(Afrapportering!F149 = "", "",Afrapportering!F149)</f>
        <v/>
      </c>
      <c r="G168" s="14" t="str">
        <f>+Afrapportering!G149</f>
        <v/>
      </c>
      <c r="H168" s="139" t="str">
        <f>IF(Afrapportering!H149 = "","",Afrapportering!H149)</f>
        <v/>
      </c>
      <c r="I168" s="140" t="str">
        <f>+Afrapportering!I149</f>
        <v/>
      </c>
      <c r="J168" s="13" t="str">
        <f>+Afrapportering!J149</f>
        <v/>
      </c>
      <c r="K168" s="32" t="str">
        <f t="shared" si="20"/>
        <v/>
      </c>
      <c r="L168" s="31" t="str">
        <f>IF(Ansøgning!J154="","",Ansøgning!J154)</f>
        <v/>
      </c>
      <c r="M168" s="134" t="str">
        <f>IF(Afrapportering!M149="","",Afrapportering!M149)</f>
        <v/>
      </c>
      <c r="N168" s="31" t="str">
        <f>IF(Ansøgning!K154="","",Ansøgning!K154)</f>
        <v/>
      </c>
      <c r="O168" s="134">
        <f>IF(Afrapportering!O149="",,Afrapportering!O149)</f>
        <v>0</v>
      </c>
      <c r="P168" s="15" t="str">
        <f>IF(Ansøgning!L154="","",Ansøgning!L154)</f>
        <v/>
      </c>
      <c r="Q168" s="15" t="str">
        <f t="shared" si="21"/>
        <v/>
      </c>
      <c r="R168" s="15"/>
      <c r="S168" s="15" t="str">
        <f>IF(Afrapportering!S149="","",Afrapportering!S149)</f>
        <v/>
      </c>
      <c r="T168" s="31" t="str">
        <f t="shared" si="22"/>
        <v/>
      </c>
      <c r="U168" s="30" t="str">
        <f>IF(Afrapportering!U149="","",Afrapportering!U149)</f>
        <v/>
      </c>
      <c r="V168" s="52" t="str">
        <f>IF(Afrapportering!V149="","",Afrapportering!V149)</f>
        <v/>
      </c>
      <c r="W168" s="30" t="str">
        <f>IF(Afrapportering!W149="","",Afrapportering!W149)</f>
        <v/>
      </c>
      <c r="X168" s="52" t="str">
        <f>IF(Afrapportering!X149="","",Afrapportering!X149)</f>
        <v/>
      </c>
      <c r="Y168" s="30" t="str">
        <f>IF(Afrapportering!Y149="","",Afrapportering!Y149)</f>
        <v/>
      </c>
      <c r="Z168" s="52" t="str">
        <f>IFERROR(MAX(IF(OR(V168="",X168=""),"",IF(AND(AND(MONTH(F168)&gt;=7,MONTH(F168)&lt;8),AND(MONTH(H168)&gt;=7,MONTH(H168)&lt;8)),(NETWORKDAYS(F168,H168,Lister!$D$7:$D$13)-V168)*T168/NETWORKDAYS(Lister!$D$19,Lister!$E$19,Lister!$D$7:$D$13),IF(AND(AND(MONTH(F168)&gt;=7,MONTH(F168)&lt;8),MONTH(H168)&gt;7),(NETWORKDAYS(F168,Lister!$E$19,Lister!$D$7:$D$13)-V168)*T168/NETWORKDAYS(Lister!$D$19,Lister!$E$19,Lister!$D$7:$D$13),IF(MONTH(F168)&gt;7,0)))),0),"")</f>
        <v/>
      </c>
      <c r="AA168" s="30" t="str">
        <f>IF(Afrapportering!AA149="","",Afrapportering!AA149)</f>
        <v/>
      </c>
      <c r="AB168" s="52" t="str">
        <f>IFERROR(MAX(IF(OR(V168="",X168=""),"",IF(AND(AND(MONTH(F168)&gt;=8,MONTH(F168)&lt;9),AND(MONTH(H168)&gt;=8,MONTH(H168)&lt;9)),(NETWORKDAYS(F168,H168,Lister!$D$7:$D$13)-X168)*T168/NETWORKDAYS(Lister!$D$20,Lister!$E$20,Lister!$D$7:$D$13),IF(AND(MONTH(F168)=7,MONTH(H168)=8),(NETWORKDAYS(Lister!$D$20,H168,Lister!$D$7:$D$13)-X168)*T168/NETWORKDAYS(Lister!$D$20,Lister!$E$20,Lister!$D$7:$D$13),IF(AND(MONTH(F168)=7,MONTH(H168)=7),0)))),0),"")</f>
        <v/>
      </c>
      <c r="AC168" s="30" t="str">
        <f>IF(Afrapportering!AC149="","",Afrapportering!AC149)</f>
        <v/>
      </c>
      <c r="AD168" s="52" t="str">
        <f t="shared" si="23"/>
        <v/>
      </c>
      <c r="AE168" s="52" t="str">
        <f t="shared" si="24"/>
        <v/>
      </c>
      <c r="AF168" s="30" t="str">
        <f t="shared" si="25"/>
        <v/>
      </c>
      <c r="AG168" s="30" t="str">
        <f t="shared" si="26"/>
        <v/>
      </c>
      <c r="AH168" s="3" t="str">
        <f t="shared" si="27"/>
        <v/>
      </c>
    </row>
    <row r="169" spans="1:34" x14ac:dyDescent="0.25">
      <c r="A169" s="13" t="str">
        <f>+Afrapportering!A150</f>
        <v/>
      </c>
      <c r="B169" s="13" t="str">
        <f>+Afrapportering!B150</f>
        <v/>
      </c>
      <c r="C169" s="13" t="str">
        <f>+Afrapportering!C150</f>
        <v/>
      </c>
      <c r="D169" s="13" t="str">
        <f>+Afrapportering!D150</f>
        <v/>
      </c>
      <c r="E169" s="14" t="str">
        <f>+Afrapportering!E150</f>
        <v/>
      </c>
      <c r="F169" s="139" t="str">
        <f>IF(Afrapportering!F150 = "", "",Afrapportering!F150)</f>
        <v/>
      </c>
      <c r="G169" s="14" t="str">
        <f>+Afrapportering!G150</f>
        <v/>
      </c>
      <c r="H169" s="139" t="str">
        <f>IF(Afrapportering!H150 = "","",Afrapportering!H150)</f>
        <v/>
      </c>
      <c r="I169" s="140" t="str">
        <f>+Afrapportering!I150</f>
        <v/>
      </c>
      <c r="J169" s="13" t="str">
        <f>+Afrapportering!J150</f>
        <v/>
      </c>
      <c r="K169" s="32" t="str">
        <f t="shared" si="20"/>
        <v/>
      </c>
      <c r="L169" s="31" t="str">
        <f>IF(Ansøgning!J155="","",Ansøgning!J155)</f>
        <v/>
      </c>
      <c r="M169" s="134" t="str">
        <f>IF(Afrapportering!M150="","",Afrapportering!M150)</f>
        <v/>
      </c>
      <c r="N169" s="31" t="str">
        <f>IF(Ansøgning!K155="","",Ansøgning!K155)</f>
        <v/>
      </c>
      <c r="O169" s="134">
        <f>IF(Afrapportering!O150="",,Afrapportering!O150)</f>
        <v>0</v>
      </c>
      <c r="P169" s="15" t="str">
        <f>IF(Ansøgning!L155="","",Ansøgning!L155)</f>
        <v/>
      </c>
      <c r="Q169" s="15" t="str">
        <f t="shared" si="21"/>
        <v/>
      </c>
      <c r="R169" s="15"/>
      <c r="S169" s="15" t="str">
        <f>IF(Afrapportering!S150="","",Afrapportering!S150)</f>
        <v/>
      </c>
      <c r="T169" s="31" t="str">
        <f t="shared" si="22"/>
        <v/>
      </c>
      <c r="U169" s="30" t="str">
        <f>IF(Afrapportering!U150="","",Afrapportering!U150)</f>
        <v/>
      </c>
      <c r="V169" s="52" t="str">
        <f>IF(Afrapportering!V150="","",Afrapportering!V150)</f>
        <v/>
      </c>
      <c r="W169" s="30" t="str">
        <f>IF(Afrapportering!W150="","",Afrapportering!W150)</f>
        <v/>
      </c>
      <c r="X169" s="52" t="str">
        <f>IF(Afrapportering!X150="","",Afrapportering!X150)</f>
        <v/>
      </c>
      <c r="Y169" s="30" t="str">
        <f>IF(Afrapportering!Y150="","",Afrapportering!Y150)</f>
        <v/>
      </c>
      <c r="Z169" s="52" t="str">
        <f>IFERROR(MAX(IF(OR(V169="",X169=""),"",IF(AND(AND(MONTH(F169)&gt;=7,MONTH(F169)&lt;8),AND(MONTH(H169)&gt;=7,MONTH(H169)&lt;8)),(NETWORKDAYS(F169,H169,Lister!$D$7:$D$13)-V169)*T169/NETWORKDAYS(Lister!$D$19,Lister!$E$19,Lister!$D$7:$D$13),IF(AND(AND(MONTH(F169)&gt;=7,MONTH(F169)&lt;8),MONTH(H169)&gt;7),(NETWORKDAYS(F169,Lister!$E$19,Lister!$D$7:$D$13)-V169)*T169/NETWORKDAYS(Lister!$D$19,Lister!$E$19,Lister!$D$7:$D$13),IF(MONTH(F169)&gt;7,0)))),0),"")</f>
        <v/>
      </c>
      <c r="AA169" s="30" t="str">
        <f>IF(Afrapportering!AA150="","",Afrapportering!AA150)</f>
        <v/>
      </c>
      <c r="AB169" s="52" t="str">
        <f>IFERROR(MAX(IF(OR(V169="",X169=""),"",IF(AND(AND(MONTH(F169)&gt;=8,MONTH(F169)&lt;9),AND(MONTH(H169)&gt;=8,MONTH(H169)&lt;9)),(NETWORKDAYS(F169,H169,Lister!$D$7:$D$13)-X169)*T169/NETWORKDAYS(Lister!$D$20,Lister!$E$20,Lister!$D$7:$D$13),IF(AND(MONTH(F169)=7,MONTH(H169)=8),(NETWORKDAYS(Lister!$D$20,H169,Lister!$D$7:$D$13)-X169)*T169/NETWORKDAYS(Lister!$D$20,Lister!$E$20,Lister!$D$7:$D$13),IF(AND(MONTH(F169)=7,MONTH(H169)=7),0)))),0),"")</f>
        <v/>
      </c>
      <c r="AC169" s="30" t="str">
        <f>IF(Afrapportering!AC150="","",Afrapportering!AC150)</f>
        <v/>
      </c>
      <c r="AD169" s="52" t="str">
        <f t="shared" si="23"/>
        <v/>
      </c>
      <c r="AE169" s="52" t="str">
        <f t="shared" si="24"/>
        <v/>
      </c>
      <c r="AF169" s="30" t="str">
        <f t="shared" si="25"/>
        <v/>
      </c>
      <c r="AG169" s="30" t="str">
        <f t="shared" si="26"/>
        <v/>
      </c>
      <c r="AH169" s="3" t="str">
        <f t="shared" si="27"/>
        <v/>
      </c>
    </row>
    <row r="170" spans="1:34" x14ac:dyDescent="0.25">
      <c r="A170" s="13" t="str">
        <f>+Afrapportering!A151</f>
        <v/>
      </c>
      <c r="B170" s="13" t="str">
        <f>+Afrapportering!B151</f>
        <v/>
      </c>
      <c r="C170" s="13" t="str">
        <f>+Afrapportering!C151</f>
        <v/>
      </c>
      <c r="D170" s="13" t="str">
        <f>+Afrapportering!D151</f>
        <v/>
      </c>
      <c r="E170" s="14" t="str">
        <f>+Afrapportering!E151</f>
        <v/>
      </c>
      <c r="F170" s="139" t="str">
        <f>IF(Afrapportering!F151 = "", "",Afrapportering!F151)</f>
        <v/>
      </c>
      <c r="G170" s="14" t="str">
        <f>+Afrapportering!G151</f>
        <v/>
      </c>
      <c r="H170" s="139" t="str">
        <f>IF(Afrapportering!H151 = "","",Afrapportering!H151)</f>
        <v/>
      </c>
      <c r="I170" s="140" t="str">
        <f>+Afrapportering!I151</f>
        <v/>
      </c>
      <c r="J170" s="13" t="str">
        <f>+Afrapportering!J151</f>
        <v/>
      </c>
      <c r="K170" s="32" t="str">
        <f t="shared" si="20"/>
        <v/>
      </c>
      <c r="L170" s="31" t="str">
        <f>IF(Ansøgning!J156="","",Ansøgning!J156)</f>
        <v/>
      </c>
      <c r="M170" s="134" t="str">
        <f>IF(Afrapportering!M151="","",Afrapportering!M151)</f>
        <v/>
      </c>
      <c r="N170" s="31" t="str">
        <f>IF(Ansøgning!K156="","",Ansøgning!K156)</f>
        <v/>
      </c>
      <c r="O170" s="134">
        <f>IF(Afrapportering!O151="",,Afrapportering!O151)</f>
        <v>0</v>
      </c>
      <c r="P170" s="15" t="str">
        <f>IF(Ansøgning!L156="","",Ansøgning!L156)</f>
        <v/>
      </c>
      <c r="Q170" s="15" t="str">
        <f t="shared" si="21"/>
        <v/>
      </c>
      <c r="R170" s="15"/>
      <c r="S170" s="15" t="str">
        <f>IF(Afrapportering!S151="","",Afrapportering!S151)</f>
        <v/>
      </c>
      <c r="T170" s="31" t="str">
        <f t="shared" si="22"/>
        <v/>
      </c>
      <c r="U170" s="30" t="str">
        <f>IF(Afrapportering!U151="","",Afrapportering!U151)</f>
        <v/>
      </c>
      <c r="V170" s="52" t="str">
        <f>IF(Afrapportering!V151="","",Afrapportering!V151)</f>
        <v/>
      </c>
      <c r="W170" s="30" t="str">
        <f>IF(Afrapportering!W151="","",Afrapportering!W151)</f>
        <v/>
      </c>
      <c r="X170" s="52" t="str">
        <f>IF(Afrapportering!X151="","",Afrapportering!X151)</f>
        <v/>
      </c>
      <c r="Y170" s="30" t="str">
        <f>IF(Afrapportering!Y151="","",Afrapportering!Y151)</f>
        <v/>
      </c>
      <c r="Z170" s="52" t="str">
        <f>IFERROR(MAX(IF(OR(V170="",X170=""),"",IF(AND(AND(MONTH(F170)&gt;=7,MONTH(F170)&lt;8),AND(MONTH(H170)&gt;=7,MONTH(H170)&lt;8)),(NETWORKDAYS(F170,H170,Lister!$D$7:$D$13)-V170)*T170/NETWORKDAYS(Lister!$D$19,Lister!$E$19,Lister!$D$7:$D$13),IF(AND(AND(MONTH(F170)&gt;=7,MONTH(F170)&lt;8),MONTH(H170)&gt;7),(NETWORKDAYS(F170,Lister!$E$19,Lister!$D$7:$D$13)-V170)*T170/NETWORKDAYS(Lister!$D$19,Lister!$E$19,Lister!$D$7:$D$13),IF(MONTH(F170)&gt;7,0)))),0),"")</f>
        <v/>
      </c>
      <c r="AA170" s="30" t="str">
        <f>IF(Afrapportering!AA151="","",Afrapportering!AA151)</f>
        <v/>
      </c>
      <c r="AB170" s="52" t="str">
        <f>IFERROR(MAX(IF(OR(V170="",X170=""),"",IF(AND(AND(MONTH(F170)&gt;=8,MONTH(F170)&lt;9),AND(MONTH(H170)&gt;=8,MONTH(H170)&lt;9)),(NETWORKDAYS(F170,H170,Lister!$D$7:$D$13)-X170)*T170/NETWORKDAYS(Lister!$D$20,Lister!$E$20,Lister!$D$7:$D$13),IF(AND(MONTH(F170)=7,MONTH(H170)=8),(NETWORKDAYS(Lister!$D$20,H170,Lister!$D$7:$D$13)-X170)*T170/NETWORKDAYS(Lister!$D$20,Lister!$E$20,Lister!$D$7:$D$13),IF(AND(MONTH(F170)=7,MONTH(H170)=7),0)))),0),"")</f>
        <v/>
      </c>
      <c r="AC170" s="30" t="str">
        <f>IF(Afrapportering!AC151="","",Afrapportering!AC151)</f>
        <v/>
      </c>
      <c r="AD170" s="52" t="str">
        <f t="shared" si="23"/>
        <v/>
      </c>
      <c r="AE170" s="52" t="str">
        <f t="shared" si="24"/>
        <v/>
      </c>
      <c r="AF170" s="30" t="str">
        <f t="shared" si="25"/>
        <v/>
      </c>
      <c r="AG170" s="30" t="str">
        <f t="shared" si="26"/>
        <v/>
      </c>
      <c r="AH170" s="3" t="str">
        <f t="shared" si="27"/>
        <v/>
      </c>
    </row>
    <row r="171" spans="1:34" x14ac:dyDescent="0.25">
      <c r="A171" s="13" t="str">
        <f>+Afrapportering!A152</f>
        <v/>
      </c>
      <c r="B171" s="13" t="str">
        <f>+Afrapportering!B152</f>
        <v/>
      </c>
      <c r="C171" s="13" t="str">
        <f>+Afrapportering!C152</f>
        <v/>
      </c>
      <c r="D171" s="13" t="str">
        <f>+Afrapportering!D152</f>
        <v/>
      </c>
      <c r="E171" s="14" t="str">
        <f>+Afrapportering!E152</f>
        <v/>
      </c>
      <c r="F171" s="139" t="str">
        <f>IF(Afrapportering!F152 = "", "",Afrapportering!F152)</f>
        <v/>
      </c>
      <c r="G171" s="14" t="str">
        <f>+Afrapportering!G152</f>
        <v/>
      </c>
      <c r="H171" s="139" t="str">
        <f>IF(Afrapportering!H152 = "","",Afrapportering!H152)</f>
        <v/>
      </c>
      <c r="I171" s="140" t="str">
        <f>+Afrapportering!I152</f>
        <v/>
      </c>
      <c r="J171" s="13" t="str">
        <f>+Afrapportering!J152</f>
        <v/>
      </c>
      <c r="K171" s="32" t="str">
        <f t="shared" si="20"/>
        <v/>
      </c>
      <c r="L171" s="31" t="str">
        <f>IF(Ansøgning!J157="","",Ansøgning!J157)</f>
        <v/>
      </c>
      <c r="M171" s="134" t="str">
        <f>IF(Afrapportering!M152="","",Afrapportering!M152)</f>
        <v/>
      </c>
      <c r="N171" s="31" t="str">
        <f>IF(Ansøgning!K157="","",Ansøgning!K157)</f>
        <v/>
      </c>
      <c r="O171" s="134">
        <f>IF(Afrapportering!O152="",,Afrapportering!O152)</f>
        <v>0</v>
      </c>
      <c r="P171" s="15" t="str">
        <f>IF(Ansøgning!L157="","",Ansøgning!L157)</f>
        <v/>
      </c>
      <c r="Q171" s="15" t="str">
        <f t="shared" si="21"/>
        <v/>
      </c>
      <c r="R171" s="15"/>
      <c r="S171" s="15" t="str">
        <f>IF(Afrapportering!S152="","",Afrapportering!S152)</f>
        <v/>
      </c>
      <c r="T171" s="31" t="str">
        <f t="shared" si="22"/>
        <v/>
      </c>
      <c r="U171" s="30" t="str">
        <f>IF(Afrapportering!U152="","",Afrapportering!U152)</f>
        <v/>
      </c>
      <c r="V171" s="52" t="str">
        <f>IF(Afrapportering!V152="","",Afrapportering!V152)</f>
        <v/>
      </c>
      <c r="W171" s="30" t="str">
        <f>IF(Afrapportering!W152="","",Afrapportering!W152)</f>
        <v/>
      </c>
      <c r="X171" s="52" t="str">
        <f>IF(Afrapportering!X152="","",Afrapportering!X152)</f>
        <v/>
      </c>
      <c r="Y171" s="30" t="str">
        <f>IF(Afrapportering!Y152="","",Afrapportering!Y152)</f>
        <v/>
      </c>
      <c r="Z171" s="52" t="str">
        <f>IFERROR(MAX(IF(OR(V171="",X171=""),"",IF(AND(AND(MONTH(F171)&gt;=7,MONTH(F171)&lt;8),AND(MONTH(H171)&gt;=7,MONTH(H171)&lt;8)),(NETWORKDAYS(F171,H171,Lister!$D$7:$D$13)-V171)*T171/NETWORKDAYS(Lister!$D$19,Lister!$E$19,Lister!$D$7:$D$13),IF(AND(AND(MONTH(F171)&gt;=7,MONTH(F171)&lt;8),MONTH(H171)&gt;7),(NETWORKDAYS(F171,Lister!$E$19,Lister!$D$7:$D$13)-V171)*T171/NETWORKDAYS(Lister!$D$19,Lister!$E$19,Lister!$D$7:$D$13),IF(MONTH(F171)&gt;7,0)))),0),"")</f>
        <v/>
      </c>
      <c r="AA171" s="30" t="str">
        <f>IF(Afrapportering!AA152="","",Afrapportering!AA152)</f>
        <v/>
      </c>
      <c r="AB171" s="52" t="str">
        <f>IFERROR(MAX(IF(OR(V171="",X171=""),"",IF(AND(AND(MONTH(F171)&gt;=8,MONTH(F171)&lt;9),AND(MONTH(H171)&gt;=8,MONTH(H171)&lt;9)),(NETWORKDAYS(F171,H171,Lister!$D$7:$D$13)-X171)*T171/NETWORKDAYS(Lister!$D$20,Lister!$E$20,Lister!$D$7:$D$13),IF(AND(MONTH(F171)=7,MONTH(H171)=8),(NETWORKDAYS(Lister!$D$20,H171,Lister!$D$7:$D$13)-X171)*T171/NETWORKDAYS(Lister!$D$20,Lister!$E$20,Lister!$D$7:$D$13),IF(AND(MONTH(F171)=7,MONTH(H171)=7),0)))),0),"")</f>
        <v/>
      </c>
      <c r="AC171" s="30" t="str">
        <f>IF(Afrapportering!AC152="","",Afrapportering!AC152)</f>
        <v/>
      </c>
      <c r="AD171" s="52" t="str">
        <f t="shared" si="23"/>
        <v/>
      </c>
      <c r="AE171" s="52" t="str">
        <f t="shared" si="24"/>
        <v/>
      </c>
      <c r="AF171" s="30" t="str">
        <f t="shared" si="25"/>
        <v/>
      </c>
      <c r="AG171" s="30" t="str">
        <f t="shared" si="26"/>
        <v/>
      </c>
      <c r="AH171" s="3" t="str">
        <f t="shared" si="27"/>
        <v/>
      </c>
    </row>
    <row r="172" spans="1:34" x14ac:dyDescent="0.25">
      <c r="A172" s="13" t="str">
        <f>+Afrapportering!A153</f>
        <v/>
      </c>
      <c r="B172" s="13" t="str">
        <f>+Afrapportering!B153</f>
        <v/>
      </c>
      <c r="C172" s="13" t="str">
        <f>+Afrapportering!C153</f>
        <v/>
      </c>
      <c r="D172" s="13" t="str">
        <f>+Afrapportering!D153</f>
        <v/>
      </c>
      <c r="E172" s="14" t="str">
        <f>+Afrapportering!E153</f>
        <v/>
      </c>
      <c r="F172" s="139" t="str">
        <f>IF(Afrapportering!F153 = "", "",Afrapportering!F153)</f>
        <v/>
      </c>
      <c r="G172" s="14" t="str">
        <f>+Afrapportering!G153</f>
        <v/>
      </c>
      <c r="H172" s="139" t="str">
        <f>IF(Afrapportering!H153 = "","",Afrapportering!H153)</f>
        <v/>
      </c>
      <c r="I172" s="140" t="str">
        <f>+Afrapportering!I153</f>
        <v/>
      </c>
      <c r="J172" s="13" t="str">
        <f>+Afrapportering!J153</f>
        <v/>
      </c>
      <c r="K172" s="32" t="str">
        <f t="shared" si="20"/>
        <v/>
      </c>
      <c r="L172" s="31" t="str">
        <f>IF(Ansøgning!J158="","",Ansøgning!J158)</f>
        <v/>
      </c>
      <c r="M172" s="134" t="str">
        <f>IF(Afrapportering!M153="","",Afrapportering!M153)</f>
        <v/>
      </c>
      <c r="N172" s="31" t="str">
        <f>IF(Ansøgning!K158="","",Ansøgning!K158)</f>
        <v/>
      </c>
      <c r="O172" s="134">
        <f>IF(Afrapportering!O153="",,Afrapportering!O153)</f>
        <v>0</v>
      </c>
      <c r="P172" s="15" t="str">
        <f>IF(Ansøgning!L158="","",Ansøgning!L158)</f>
        <v/>
      </c>
      <c r="Q172" s="15" t="str">
        <f t="shared" si="21"/>
        <v/>
      </c>
      <c r="R172" s="15"/>
      <c r="S172" s="15" t="str">
        <f>IF(Afrapportering!S153="","",Afrapportering!S153)</f>
        <v/>
      </c>
      <c r="T172" s="31" t="str">
        <f t="shared" si="22"/>
        <v/>
      </c>
      <c r="U172" s="30" t="str">
        <f>IF(Afrapportering!U153="","",Afrapportering!U153)</f>
        <v/>
      </c>
      <c r="V172" s="52" t="str">
        <f>IF(Afrapportering!V153="","",Afrapportering!V153)</f>
        <v/>
      </c>
      <c r="W172" s="30" t="str">
        <f>IF(Afrapportering!W153="","",Afrapportering!W153)</f>
        <v/>
      </c>
      <c r="X172" s="52" t="str">
        <f>IF(Afrapportering!X153="","",Afrapportering!X153)</f>
        <v/>
      </c>
      <c r="Y172" s="30" t="str">
        <f>IF(Afrapportering!Y153="","",Afrapportering!Y153)</f>
        <v/>
      </c>
      <c r="Z172" s="52" t="str">
        <f>IFERROR(MAX(IF(OR(V172="",X172=""),"",IF(AND(AND(MONTH(F172)&gt;=7,MONTH(F172)&lt;8),AND(MONTH(H172)&gt;=7,MONTH(H172)&lt;8)),(NETWORKDAYS(F172,H172,Lister!$D$7:$D$13)-V172)*T172/NETWORKDAYS(Lister!$D$19,Lister!$E$19,Lister!$D$7:$D$13),IF(AND(AND(MONTH(F172)&gt;=7,MONTH(F172)&lt;8),MONTH(H172)&gt;7),(NETWORKDAYS(F172,Lister!$E$19,Lister!$D$7:$D$13)-V172)*T172/NETWORKDAYS(Lister!$D$19,Lister!$E$19,Lister!$D$7:$D$13),IF(MONTH(F172)&gt;7,0)))),0),"")</f>
        <v/>
      </c>
      <c r="AA172" s="30" t="str">
        <f>IF(Afrapportering!AA153="","",Afrapportering!AA153)</f>
        <v/>
      </c>
      <c r="AB172" s="52" t="str">
        <f>IFERROR(MAX(IF(OR(V172="",X172=""),"",IF(AND(AND(MONTH(F172)&gt;=8,MONTH(F172)&lt;9),AND(MONTH(H172)&gt;=8,MONTH(H172)&lt;9)),(NETWORKDAYS(F172,H172,Lister!$D$7:$D$13)-X172)*T172/NETWORKDAYS(Lister!$D$20,Lister!$E$20,Lister!$D$7:$D$13),IF(AND(MONTH(F172)=7,MONTH(H172)=8),(NETWORKDAYS(Lister!$D$20,H172,Lister!$D$7:$D$13)-X172)*T172/NETWORKDAYS(Lister!$D$20,Lister!$E$20,Lister!$D$7:$D$13),IF(AND(MONTH(F172)=7,MONTH(H172)=7),0)))),0),"")</f>
        <v/>
      </c>
      <c r="AC172" s="30" t="str">
        <f>IF(Afrapportering!AC153="","",Afrapportering!AC153)</f>
        <v/>
      </c>
      <c r="AD172" s="52" t="str">
        <f t="shared" si="23"/>
        <v/>
      </c>
      <c r="AE172" s="52" t="str">
        <f t="shared" si="24"/>
        <v/>
      </c>
      <c r="AF172" s="30" t="str">
        <f t="shared" si="25"/>
        <v/>
      </c>
      <c r="AG172" s="30" t="str">
        <f t="shared" si="26"/>
        <v/>
      </c>
      <c r="AH172" s="3" t="str">
        <f t="shared" si="27"/>
        <v/>
      </c>
    </row>
    <row r="173" spans="1:34" x14ac:dyDescent="0.25">
      <c r="A173" s="13" t="str">
        <f>+Afrapportering!A154</f>
        <v/>
      </c>
      <c r="B173" s="13" t="str">
        <f>+Afrapportering!B154</f>
        <v/>
      </c>
      <c r="C173" s="13" t="str">
        <f>+Afrapportering!C154</f>
        <v/>
      </c>
      <c r="D173" s="13" t="str">
        <f>+Afrapportering!D154</f>
        <v/>
      </c>
      <c r="E173" s="14" t="str">
        <f>+Afrapportering!E154</f>
        <v/>
      </c>
      <c r="F173" s="139" t="str">
        <f>IF(Afrapportering!F154 = "", "",Afrapportering!F154)</f>
        <v/>
      </c>
      <c r="G173" s="14" t="str">
        <f>+Afrapportering!G154</f>
        <v/>
      </c>
      <c r="H173" s="139" t="str">
        <f>IF(Afrapportering!H154 = "","",Afrapportering!H154)</f>
        <v/>
      </c>
      <c r="I173" s="140" t="str">
        <f>+Afrapportering!I154</f>
        <v/>
      </c>
      <c r="J173" s="13" t="str">
        <f>+Afrapportering!J154</f>
        <v/>
      </c>
      <c r="K173" s="32" t="str">
        <f t="shared" si="20"/>
        <v/>
      </c>
      <c r="L173" s="31" t="str">
        <f>IF(Ansøgning!J159="","",Ansøgning!J159)</f>
        <v/>
      </c>
      <c r="M173" s="134" t="str">
        <f>IF(Afrapportering!M154="","",Afrapportering!M154)</f>
        <v/>
      </c>
      <c r="N173" s="31" t="str">
        <f>IF(Ansøgning!K159="","",Ansøgning!K159)</f>
        <v/>
      </c>
      <c r="O173" s="134">
        <f>IF(Afrapportering!O154="",,Afrapportering!O154)</f>
        <v>0</v>
      </c>
      <c r="P173" s="15" t="str">
        <f>IF(Ansøgning!L159="","",Ansøgning!L159)</f>
        <v/>
      </c>
      <c r="Q173" s="15" t="str">
        <f t="shared" si="21"/>
        <v/>
      </c>
      <c r="R173" s="15"/>
      <c r="S173" s="15" t="str">
        <f>IF(Afrapportering!S154="","",Afrapportering!S154)</f>
        <v/>
      </c>
      <c r="T173" s="31" t="str">
        <f t="shared" si="22"/>
        <v/>
      </c>
      <c r="U173" s="30" t="str">
        <f>IF(Afrapportering!U154="","",Afrapportering!U154)</f>
        <v/>
      </c>
      <c r="V173" s="52" t="str">
        <f>IF(Afrapportering!V154="","",Afrapportering!V154)</f>
        <v/>
      </c>
      <c r="W173" s="30" t="str">
        <f>IF(Afrapportering!W154="","",Afrapportering!W154)</f>
        <v/>
      </c>
      <c r="X173" s="52" t="str">
        <f>IF(Afrapportering!X154="","",Afrapportering!X154)</f>
        <v/>
      </c>
      <c r="Y173" s="30" t="str">
        <f>IF(Afrapportering!Y154="","",Afrapportering!Y154)</f>
        <v/>
      </c>
      <c r="Z173" s="52" t="str">
        <f>IFERROR(MAX(IF(OR(V173="",X173=""),"",IF(AND(AND(MONTH(F173)&gt;=7,MONTH(F173)&lt;8),AND(MONTH(H173)&gt;=7,MONTH(H173)&lt;8)),(NETWORKDAYS(F173,H173,Lister!$D$7:$D$13)-V173)*T173/NETWORKDAYS(Lister!$D$19,Lister!$E$19,Lister!$D$7:$D$13),IF(AND(AND(MONTH(F173)&gt;=7,MONTH(F173)&lt;8),MONTH(H173)&gt;7),(NETWORKDAYS(F173,Lister!$E$19,Lister!$D$7:$D$13)-V173)*T173/NETWORKDAYS(Lister!$D$19,Lister!$E$19,Lister!$D$7:$D$13),IF(MONTH(F173)&gt;7,0)))),0),"")</f>
        <v/>
      </c>
      <c r="AA173" s="30" t="str">
        <f>IF(Afrapportering!AA154="","",Afrapportering!AA154)</f>
        <v/>
      </c>
      <c r="AB173" s="52" t="str">
        <f>IFERROR(MAX(IF(OR(V173="",X173=""),"",IF(AND(AND(MONTH(F173)&gt;=8,MONTH(F173)&lt;9),AND(MONTH(H173)&gt;=8,MONTH(H173)&lt;9)),(NETWORKDAYS(F173,H173,Lister!$D$7:$D$13)-X173)*T173/NETWORKDAYS(Lister!$D$20,Lister!$E$20,Lister!$D$7:$D$13),IF(AND(MONTH(F173)=7,MONTH(H173)=8),(NETWORKDAYS(Lister!$D$20,H173,Lister!$D$7:$D$13)-X173)*T173/NETWORKDAYS(Lister!$D$20,Lister!$E$20,Lister!$D$7:$D$13),IF(AND(MONTH(F173)=7,MONTH(H173)=7),0)))),0),"")</f>
        <v/>
      </c>
      <c r="AC173" s="30" t="str">
        <f>IF(Afrapportering!AC154="","",Afrapportering!AC154)</f>
        <v/>
      </c>
      <c r="AD173" s="52" t="str">
        <f t="shared" si="23"/>
        <v/>
      </c>
      <c r="AE173" s="52" t="str">
        <f t="shared" si="24"/>
        <v/>
      </c>
      <c r="AF173" s="30" t="str">
        <f t="shared" si="25"/>
        <v/>
      </c>
      <c r="AG173" s="30" t="str">
        <f t="shared" si="26"/>
        <v/>
      </c>
      <c r="AH173" s="3" t="str">
        <f t="shared" si="27"/>
        <v/>
      </c>
    </row>
    <row r="174" spans="1:34" x14ac:dyDescent="0.25">
      <c r="A174" s="13" t="str">
        <f>+Afrapportering!A155</f>
        <v/>
      </c>
      <c r="B174" s="13" t="str">
        <f>+Afrapportering!B155</f>
        <v/>
      </c>
      <c r="C174" s="13" t="str">
        <f>+Afrapportering!C155</f>
        <v/>
      </c>
      <c r="D174" s="13" t="str">
        <f>+Afrapportering!D155</f>
        <v/>
      </c>
      <c r="E174" s="14" t="str">
        <f>+Afrapportering!E155</f>
        <v/>
      </c>
      <c r="F174" s="139" t="str">
        <f>IF(Afrapportering!F155 = "", "",Afrapportering!F155)</f>
        <v/>
      </c>
      <c r="G174" s="14" t="str">
        <f>+Afrapportering!G155</f>
        <v/>
      </c>
      <c r="H174" s="139" t="str">
        <f>IF(Afrapportering!H155 = "","",Afrapportering!H155)</f>
        <v/>
      </c>
      <c r="I174" s="140" t="str">
        <f>+Afrapportering!I155</f>
        <v/>
      </c>
      <c r="J174" s="13" t="str">
        <f>+Afrapportering!J155</f>
        <v/>
      </c>
      <c r="K174" s="32" t="str">
        <f t="shared" si="20"/>
        <v/>
      </c>
      <c r="L174" s="31" t="str">
        <f>IF(Ansøgning!J160="","",Ansøgning!J160)</f>
        <v/>
      </c>
      <c r="M174" s="134" t="str">
        <f>IF(Afrapportering!M155="","",Afrapportering!M155)</f>
        <v/>
      </c>
      <c r="N174" s="31" t="str">
        <f>IF(Ansøgning!K160="","",Ansøgning!K160)</f>
        <v/>
      </c>
      <c r="O174" s="134">
        <f>IF(Afrapportering!O155="",,Afrapportering!O155)</f>
        <v>0</v>
      </c>
      <c r="P174" s="15" t="str">
        <f>IF(Ansøgning!L160="","",Ansøgning!L160)</f>
        <v/>
      </c>
      <c r="Q174" s="15" t="str">
        <f t="shared" si="21"/>
        <v/>
      </c>
      <c r="R174" s="15"/>
      <c r="S174" s="15" t="str">
        <f>IF(Afrapportering!S155="","",Afrapportering!S155)</f>
        <v/>
      </c>
      <c r="T174" s="31" t="str">
        <f t="shared" si="22"/>
        <v/>
      </c>
      <c r="U174" s="30" t="str">
        <f>IF(Afrapportering!U155="","",Afrapportering!U155)</f>
        <v/>
      </c>
      <c r="V174" s="52" t="str">
        <f>IF(Afrapportering!V155="","",Afrapportering!V155)</f>
        <v/>
      </c>
      <c r="W174" s="30" t="str">
        <f>IF(Afrapportering!W155="","",Afrapportering!W155)</f>
        <v/>
      </c>
      <c r="X174" s="52" t="str">
        <f>IF(Afrapportering!X155="","",Afrapportering!X155)</f>
        <v/>
      </c>
      <c r="Y174" s="30" t="str">
        <f>IF(Afrapportering!Y155="","",Afrapportering!Y155)</f>
        <v/>
      </c>
      <c r="Z174" s="52" t="str">
        <f>IFERROR(MAX(IF(OR(V174="",X174=""),"",IF(AND(AND(MONTH(F174)&gt;=7,MONTH(F174)&lt;8),AND(MONTH(H174)&gt;=7,MONTH(H174)&lt;8)),(NETWORKDAYS(F174,H174,Lister!$D$7:$D$13)-V174)*T174/NETWORKDAYS(Lister!$D$19,Lister!$E$19,Lister!$D$7:$D$13),IF(AND(AND(MONTH(F174)&gt;=7,MONTH(F174)&lt;8),MONTH(H174)&gt;7),(NETWORKDAYS(F174,Lister!$E$19,Lister!$D$7:$D$13)-V174)*T174/NETWORKDAYS(Lister!$D$19,Lister!$E$19,Lister!$D$7:$D$13),IF(MONTH(F174)&gt;7,0)))),0),"")</f>
        <v/>
      </c>
      <c r="AA174" s="30" t="str">
        <f>IF(Afrapportering!AA155="","",Afrapportering!AA155)</f>
        <v/>
      </c>
      <c r="AB174" s="52" t="str">
        <f>IFERROR(MAX(IF(OR(V174="",X174=""),"",IF(AND(AND(MONTH(F174)&gt;=8,MONTH(F174)&lt;9),AND(MONTH(H174)&gt;=8,MONTH(H174)&lt;9)),(NETWORKDAYS(F174,H174,Lister!$D$7:$D$13)-X174)*T174/NETWORKDAYS(Lister!$D$20,Lister!$E$20,Lister!$D$7:$D$13),IF(AND(MONTH(F174)=7,MONTH(H174)=8),(NETWORKDAYS(Lister!$D$20,H174,Lister!$D$7:$D$13)-X174)*T174/NETWORKDAYS(Lister!$D$20,Lister!$E$20,Lister!$D$7:$D$13),IF(AND(MONTH(F174)=7,MONTH(H174)=7),0)))),0),"")</f>
        <v/>
      </c>
      <c r="AC174" s="30" t="str">
        <f>IF(Afrapportering!AC155="","",Afrapportering!AC155)</f>
        <v/>
      </c>
      <c r="AD174" s="52" t="str">
        <f t="shared" si="23"/>
        <v/>
      </c>
      <c r="AE174" s="52" t="str">
        <f t="shared" si="24"/>
        <v/>
      </c>
      <c r="AF174" s="30" t="str">
        <f t="shared" si="25"/>
        <v/>
      </c>
      <c r="AG174" s="30" t="str">
        <f t="shared" si="26"/>
        <v/>
      </c>
      <c r="AH174" s="3" t="str">
        <f t="shared" si="27"/>
        <v/>
      </c>
    </row>
    <row r="175" spans="1:34" x14ac:dyDescent="0.25">
      <c r="A175" s="13" t="str">
        <f>+Afrapportering!A156</f>
        <v/>
      </c>
      <c r="B175" s="13" t="str">
        <f>+Afrapportering!B156</f>
        <v/>
      </c>
      <c r="C175" s="13" t="str">
        <f>+Afrapportering!C156</f>
        <v/>
      </c>
      <c r="D175" s="13" t="str">
        <f>+Afrapportering!D156</f>
        <v/>
      </c>
      <c r="E175" s="14" t="str">
        <f>+Afrapportering!E156</f>
        <v/>
      </c>
      <c r="F175" s="139" t="str">
        <f>IF(Afrapportering!F156 = "", "",Afrapportering!F156)</f>
        <v/>
      </c>
      <c r="G175" s="14" t="str">
        <f>+Afrapportering!G156</f>
        <v/>
      </c>
      <c r="H175" s="139" t="str">
        <f>IF(Afrapportering!H156 = "","",Afrapportering!H156)</f>
        <v/>
      </c>
      <c r="I175" s="140" t="str">
        <f>+Afrapportering!I156</f>
        <v/>
      </c>
      <c r="J175" s="13" t="str">
        <f>+Afrapportering!J156</f>
        <v/>
      </c>
      <c r="K175" s="32" t="str">
        <f t="shared" si="20"/>
        <v/>
      </c>
      <c r="L175" s="31" t="str">
        <f>IF(Ansøgning!J161="","",Ansøgning!J161)</f>
        <v/>
      </c>
      <c r="M175" s="134" t="str">
        <f>IF(Afrapportering!M156="","",Afrapportering!M156)</f>
        <v/>
      </c>
      <c r="N175" s="31" t="str">
        <f>IF(Ansøgning!K161="","",Ansøgning!K161)</f>
        <v/>
      </c>
      <c r="O175" s="134">
        <f>IF(Afrapportering!O156="",,Afrapportering!O156)</f>
        <v>0</v>
      </c>
      <c r="P175" s="15" t="str">
        <f>IF(Ansøgning!L161="","",Ansøgning!L161)</f>
        <v/>
      </c>
      <c r="Q175" s="15" t="str">
        <f t="shared" si="21"/>
        <v/>
      </c>
      <c r="R175" s="15"/>
      <c r="S175" s="15" t="str">
        <f>IF(Afrapportering!S156="","",Afrapportering!S156)</f>
        <v/>
      </c>
      <c r="T175" s="31" t="str">
        <f t="shared" si="22"/>
        <v/>
      </c>
      <c r="U175" s="30" t="str">
        <f>IF(Afrapportering!U156="","",Afrapportering!U156)</f>
        <v/>
      </c>
      <c r="V175" s="52" t="str">
        <f>IF(Afrapportering!V156="","",Afrapportering!V156)</f>
        <v/>
      </c>
      <c r="W175" s="30" t="str">
        <f>IF(Afrapportering!W156="","",Afrapportering!W156)</f>
        <v/>
      </c>
      <c r="X175" s="52" t="str">
        <f>IF(Afrapportering!X156="","",Afrapportering!X156)</f>
        <v/>
      </c>
      <c r="Y175" s="30" t="str">
        <f>IF(Afrapportering!Y156="","",Afrapportering!Y156)</f>
        <v/>
      </c>
      <c r="Z175" s="52" t="str">
        <f>IFERROR(MAX(IF(OR(V175="",X175=""),"",IF(AND(AND(MONTH(F175)&gt;=7,MONTH(F175)&lt;8),AND(MONTH(H175)&gt;=7,MONTH(H175)&lt;8)),(NETWORKDAYS(F175,H175,Lister!$D$7:$D$13)-V175)*T175/NETWORKDAYS(Lister!$D$19,Lister!$E$19,Lister!$D$7:$D$13),IF(AND(AND(MONTH(F175)&gt;=7,MONTH(F175)&lt;8),MONTH(H175)&gt;7),(NETWORKDAYS(F175,Lister!$E$19,Lister!$D$7:$D$13)-V175)*T175/NETWORKDAYS(Lister!$D$19,Lister!$E$19,Lister!$D$7:$D$13),IF(MONTH(F175)&gt;7,0)))),0),"")</f>
        <v/>
      </c>
      <c r="AA175" s="30" t="str">
        <f>IF(Afrapportering!AA156="","",Afrapportering!AA156)</f>
        <v/>
      </c>
      <c r="AB175" s="52" t="str">
        <f>IFERROR(MAX(IF(OR(V175="",X175=""),"",IF(AND(AND(MONTH(F175)&gt;=8,MONTH(F175)&lt;9),AND(MONTH(H175)&gt;=8,MONTH(H175)&lt;9)),(NETWORKDAYS(F175,H175,Lister!$D$7:$D$13)-X175)*T175/NETWORKDAYS(Lister!$D$20,Lister!$E$20,Lister!$D$7:$D$13),IF(AND(MONTH(F175)=7,MONTH(H175)=8),(NETWORKDAYS(Lister!$D$20,H175,Lister!$D$7:$D$13)-X175)*T175/NETWORKDAYS(Lister!$D$20,Lister!$E$20,Lister!$D$7:$D$13),IF(AND(MONTH(F175)=7,MONTH(H175)=7),0)))),0),"")</f>
        <v/>
      </c>
      <c r="AC175" s="30" t="str">
        <f>IF(Afrapportering!AC156="","",Afrapportering!AC156)</f>
        <v/>
      </c>
      <c r="AD175" s="52" t="str">
        <f t="shared" si="23"/>
        <v/>
      </c>
      <c r="AE175" s="52" t="str">
        <f t="shared" si="24"/>
        <v/>
      </c>
      <c r="AF175" s="30" t="str">
        <f t="shared" si="25"/>
        <v/>
      </c>
      <c r="AG175" s="30" t="str">
        <f t="shared" si="26"/>
        <v/>
      </c>
      <c r="AH175" s="3" t="str">
        <f t="shared" si="27"/>
        <v/>
      </c>
    </row>
    <row r="176" spans="1:34" x14ac:dyDescent="0.25">
      <c r="A176" s="13" t="str">
        <f>+Afrapportering!A157</f>
        <v/>
      </c>
      <c r="B176" s="13" t="str">
        <f>+Afrapportering!B157</f>
        <v/>
      </c>
      <c r="C176" s="13" t="str">
        <f>+Afrapportering!C157</f>
        <v/>
      </c>
      <c r="D176" s="13" t="str">
        <f>+Afrapportering!D157</f>
        <v/>
      </c>
      <c r="E176" s="14" t="str">
        <f>+Afrapportering!E157</f>
        <v/>
      </c>
      <c r="F176" s="139" t="str">
        <f>IF(Afrapportering!F157 = "", "",Afrapportering!F157)</f>
        <v/>
      </c>
      <c r="G176" s="14" t="str">
        <f>+Afrapportering!G157</f>
        <v/>
      </c>
      <c r="H176" s="139" t="str">
        <f>IF(Afrapportering!H157 = "","",Afrapportering!H157)</f>
        <v/>
      </c>
      <c r="I176" s="140" t="str">
        <f>+Afrapportering!I157</f>
        <v/>
      </c>
      <c r="J176" s="13" t="str">
        <f>+Afrapportering!J157</f>
        <v/>
      </c>
      <c r="K176" s="32" t="str">
        <f t="shared" si="20"/>
        <v/>
      </c>
      <c r="L176" s="31" t="str">
        <f>IF(Ansøgning!J162="","",Ansøgning!J162)</f>
        <v/>
      </c>
      <c r="M176" s="134" t="str">
        <f>IF(Afrapportering!M157="","",Afrapportering!M157)</f>
        <v/>
      </c>
      <c r="N176" s="31" t="str">
        <f>IF(Ansøgning!K162="","",Ansøgning!K162)</f>
        <v/>
      </c>
      <c r="O176" s="134">
        <f>IF(Afrapportering!O157="",,Afrapportering!O157)</f>
        <v>0</v>
      </c>
      <c r="P176" s="15" t="str">
        <f>IF(Ansøgning!L162="","",Ansøgning!L162)</f>
        <v/>
      </c>
      <c r="Q176" s="15" t="str">
        <f t="shared" si="21"/>
        <v/>
      </c>
      <c r="R176" s="15"/>
      <c r="S176" s="15" t="str">
        <f>IF(Afrapportering!S157="","",Afrapportering!S157)</f>
        <v/>
      </c>
      <c r="T176" s="31" t="str">
        <f t="shared" si="22"/>
        <v/>
      </c>
      <c r="U176" s="30" t="str">
        <f>IF(Afrapportering!U157="","",Afrapportering!U157)</f>
        <v/>
      </c>
      <c r="V176" s="52" t="str">
        <f>IF(Afrapportering!V157="","",Afrapportering!V157)</f>
        <v/>
      </c>
      <c r="W176" s="30" t="str">
        <f>IF(Afrapportering!W157="","",Afrapportering!W157)</f>
        <v/>
      </c>
      <c r="X176" s="52" t="str">
        <f>IF(Afrapportering!X157="","",Afrapportering!X157)</f>
        <v/>
      </c>
      <c r="Y176" s="30" t="str">
        <f>IF(Afrapportering!Y157="","",Afrapportering!Y157)</f>
        <v/>
      </c>
      <c r="Z176" s="52" t="str">
        <f>IFERROR(MAX(IF(OR(V176="",X176=""),"",IF(AND(AND(MONTH(F176)&gt;=7,MONTH(F176)&lt;8),AND(MONTH(H176)&gt;=7,MONTH(H176)&lt;8)),(NETWORKDAYS(F176,H176,Lister!$D$7:$D$13)-V176)*T176/NETWORKDAYS(Lister!$D$19,Lister!$E$19,Lister!$D$7:$D$13),IF(AND(AND(MONTH(F176)&gt;=7,MONTH(F176)&lt;8),MONTH(H176)&gt;7),(NETWORKDAYS(F176,Lister!$E$19,Lister!$D$7:$D$13)-V176)*T176/NETWORKDAYS(Lister!$D$19,Lister!$E$19,Lister!$D$7:$D$13),IF(MONTH(F176)&gt;7,0)))),0),"")</f>
        <v/>
      </c>
      <c r="AA176" s="30" t="str">
        <f>IF(Afrapportering!AA157="","",Afrapportering!AA157)</f>
        <v/>
      </c>
      <c r="AB176" s="52" t="str">
        <f>IFERROR(MAX(IF(OR(V176="",X176=""),"",IF(AND(AND(MONTH(F176)&gt;=8,MONTH(F176)&lt;9),AND(MONTH(H176)&gt;=8,MONTH(H176)&lt;9)),(NETWORKDAYS(F176,H176,Lister!$D$7:$D$13)-X176)*T176/NETWORKDAYS(Lister!$D$20,Lister!$E$20,Lister!$D$7:$D$13),IF(AND(MONTH(F176)=7,MONTH(H176)=8),(NETWORKDAYS(Lister!$D$20,H176,Lister!$D$7:$D$13)-X176)*T176/NETWORKDAYS(Lister!$D$20,Lister!$E$20,Lister!$D$7:$D$13),IF(AND(MONTH(F176)=7,MONTH(H176)=7),0)))),0),"")</f>
        <v/>
      </c>
      <c r="AC176" s="30" t="str">
        <f>IF(Afrapportering!AC157="","",Afrapportering!AC157)</f>
        <v/>
      </c>
      <c r="AD176" s="52" t="str">
        <f t="shared" si="23"/>
        <v/>
      </c>
      <c r="AE176" s="52" t="str">
        <f t="shared" si="24"/>
        <v/>
      </c>
      <c r="AF176" s="30" t="str">
        <f t="shared" si="25"/>
        <v/>
      </c>
      <c r="AG176" s="30" t="str">
        <f t="shared" si="26"/>
        <v/>
      </c>
      <c r="AH176" s="3" t="str">
        <f t="shared" si="27"/>
        <v/>
      </c>
    </row>
    <row r="177" spans="1:34" x14ac:dyDescent="0.25">
      <c r="A177" s="13" t="str">
        <f>+Afrapportering!A158</f>
        <v/>
      </c>
      <c r="B177" s="13" t="str">
        <f>+Afrapportering!B158</f>
        <v/>
      </c>
      <c r="C177" s="13" t="str">
        <f>+Afrapportering!C158</f>
        <v/>
      </c>
      <c r="D177" s="13" t="str">
        <f>+Afrapportering!D158</f>
        <v/>
      </c>
      <c r="E177" s="14" t="str">
        <f>+Afrapportering!E158</f>
        <v/>
      </c>
      <c r="F177" s="139" t="str">
        <f>IF(Afrapportering!F158 = "", "",Afrapportering!F158)</f>
        <v/>
      </c>
      <c r="G177" s="14" t="str">
        <f>+Afrapportering!G158</f>
        <v/>
      </c>
      <c r="H177" s="139" t="str">
        <f>IF(Afrapportering!H158 = "","",Afrapportering!H158)</f>
        <v/>
      </c>
      <c r="I177" s="140" t="str">
        <f>+Afrapportering!I158</f>
        <v/>
      </c>
      <c r="J177" s="13" t="str">
        <f>+Afrapportering!J158</f>
        <v/>
      </c>
      <c r="K177" s="32" t="str">
        <f t="shared" si="20"/>
        <v/>
      </c>
      <c r="L177" s="31" t="str">
        <f>IF(Ansøgning!J163="","",Ansøgning!J163)</f>
        <v/>
      </c>
      <c r="M177" s="134" t="str">
        <f>IF(Afrapportering!M158="","",Afrapportering!M158)</f>
        <v/>
      </c>
      <c r="N177" s="31" t="str">
        <f>IF(Ansøgning!K163="","",Ansøgning!K163)</f>
        <v/>
      </c>
      <c r="O177" s="134">
        <f>IF(Afrapportering!O158="",,Afrapportering!O158)</f>
        <v>0</v>
      </c>
      <c r="P177" s="15" t="str">
        <f>IF(Ansøgning!L163="","",Ansøgning!L163)</f>
        <v/>
      </c>
      <c r="Q177" s="15" t="str">
        <f t="shared" si="21"/>
        <v/>
      </c>
      <c r="R177" s="15"/>
      <c r="S177" s="15" t="str">
        <f>IF(Afrapportering!S158="","",Afrapportering!S158)</f>
        <v/>
      </c>
      <c r="T177" s="31" t="str">
        <f t="shared" si="22"/>
        <v/>
      </c>
      <c r="U177" s="30" t="str">
        <f>IF(Afrapportering!U158="","",Afrapportering!U158)</f>
        <v/>
      </c>
      <c r="V177" s="52" t="str">
        <f>IF(Afrapportering!V158="","",Afrapportering!V158)</f>
        <v/>
      </c>
      <c r="W177" s="30" t="str">
        <f>IF(Afrapportering!W158="","",Afrapportering!W158)</f>
        <v/>
      </c>
      <c r="X177" s="52" t="str">
        <f>IF(Afrapportering!X158="","",Afrapportering!X158)</f>
        <v/>
      </c>
      <c r="Y177" s="30" t="str">
        <f>IF(Afrapportering!Y158="","",Afrapportering!Y158)</f>
        <v/>
      </c>
      <c r="Z177" s="52" t="str">
        <f>IFERROR(MAX(IF(OR(V177="",X177=""),"",IF(AND(AND(MONTH(F177)&gt;=7,MONTH(F177)&lt;8),AND(MONTH(H177)&gt;=7,MONTH(H177)&lt;8)),(NETWORKDAYS(F177,H177,Lister!$D$7:$D$13)-V177)*T177/NETWORKDAYS(Lister!$D$19,Lister!$E$19,Lister!$D$7:$D$13),IF(AND(AND(MONTH(F177)&gt;=7,MONTH(F177)&lt;8),MONTH(H177)&gt;7),(NETWORKDAYS(F177,Lister!$E$19,Lister!$D$7:$D$13)-V177)*T177/NETWORKDAYS(Lister!$D$19,Lister!$E$19,Lister!$D$7:$D$13),IF(MONTH(F177)&gt;7,0)))),0),"")</f>
        <v/>
      </c>
      <c r="AA177" s="30" t="str">
        <f>IF(Afrapportering!AA158="","",Afrapportering!AA158)</f>
        <v/>
      </c>
      <c r="AB177" s="52" t="str">
        <f>IFERROR(MAX(IF(OR(V177="",X177=""),"",IF(AND(AND(MONTH(F177)&gt;=8,MONTH(F177)&lt;9),AND(MONTH(H177)&gt;=8,MONTH(H177)&lt;9)),(NETWORKDAYS(F177,H177,Lister!$D$7:$D$13)-X177)*T177/NETWORKDAYS(Lister!$D$20,Lister!$E$20,Lister!$D$7:$D$13),IF(AND(MONTH(F177)=7,MONTH(H177)=8),(NETWORKDAYS(Lister!$D$20,H177,Lister!$D$7:$D$13)-X177)*T177/NETWORKDAYS(Lister!$D$20,Lister!$E$20,Lister!$D$7:$D$13),IF(AND(MONTH(F177)=7,MONTH(H177)=7),0)))),0),"")</f>
        <v/>
      </c>
      <c r="AC177" s="30" t="str">
        <f>IF(Afrapportering!AC158="","",Afrapportering!AC158)</f>
        <v/>
      </c>
      <c r="AD177" s="52" t="str">
        <f t="shared" si="23"/>
        <v/>
      </c>
      <c r="AE177" s="52" t="str">
        <f t="shared" si="24"/>
        <v/>
      </c>
      <c r="AF177" s="30" t="str">
        <f t="shared" si="25"/>
        <v/>
      </c>
      <c r="AG177" s="30" t="str">
        <f t="shared" si="26"/>
        <v/>
      </c>
      <c r="AH177" s="3" t="str">
        <f t="shared" si="27"/>
        <v/>
      </c>
    </row>
    <row r="178" spans="1:34" x14ac:dyDescent="0.25">
      <c r="A178" s="13" t="str">
        <f>+Afrapportering!A159</f>
        <v/>
      </c>
      <c r="B178" s="13" t="str">
        <f>+Afrapportering!B159</f>
        <v/>
      </c>
      <c r="C178" s="13" t="str">
        <f>+Afrapportering!C159</f>
        <v/>
      </c>
      <c r="D178" s="13" t="str">
        <f>+Afrapportering!D159</f>
        <v/>
      </c>
      <c r="E178" s="14" t="str">
        <f>+Afrapportering!E159</f>
        <v/>
      </c>
      <c r="F178" s="139" t="str">
        <f>IF(Afrapportering!F159 = "", "",Afrapportering!F159)</f>
        <v/>
      </c>
      <c r="G178" s="14" t="str">
        <f>+Afrapportering!G159</f>
        <v/>
      </c>
      <c r="H178" s="139" t="str">
        <f>IF(Afrapportering!H159 = "","",Afrapportering!H159)</f>
        <v/>
      </c>
      <c r="I178" s="140" t="str">
        <f>+Afrapportering!I159</f>
        <v/>
      </c>
      <c r="J178" s="13" t="str">
        <f>+Afrapportering!J159</f>
        <v/>
      </c>
      <c r="K178" s="32" t="str">
        <f t="shared" si="20"/>
        <v/>
      </c>
      <c r="L178" s="31" t="str">
        <f>IF(Ansøgning!J164="","",Ansøgning!J164)</f>
        <v/>
      </c>
      <c r="M178" s="134" t="str">
        <f>IF(Afrapportering!M159="","",Afrapportering!M159)</f>
        <v/>
      </c>
      <c r="N178" s="31" t="str">
        <f>IF(Ansøgning!K164="","",Ansøgning!K164)</f>
        <v/>
      </c>
      <c r="O178" s="134">
        <f>IF(Afrapportering!O159="",,Afrapportering!O159)</f>
        <v>0</v>
      </c>
      <c r="P178" s="15" t="str">
        <f>IF(Ansøgning!L164="","",Ansøgning!L164)</f>
        <v/>
      </c>
      <c r="Q178" s="15" t="str">
        <f t="shared" si="21"/>
        <v/>
      </c>
      <c r="R178" s="15"/>
      <c r="S178" s="15" t="str">
        <f>IF(Afrapportering!S159="","",Afrapportering!S159)</f>
        <v/>
      </c>
      <c r="T178" s="31" t="str">
        <f t="shared" si="22"/>
        <v/>
      </c>
      <c r="U178" s="30" t="str">
        <f>IF(Afrapportering!U159="","",Afrapportering!U159)</f>
        <v/>
      </c>
      <c r="V178" s="52" t="str">
        <f>IF(Afrapportering!V159="","",Afrapportering!V159)</f>
        <v/>
      </c>
      <c r="W178" s="30" t="str">
        <f>IF(Afrapportering!W159="","",Afrapportering!W159)</f>
        <v/>
      </c>
      <c r="X178" s="52" t="str">
        <f>IF(Afrapportering!X159="","",Afrapportering!X159)</f>
        <v/>
      </c>
      <c r="Y178" s="30" t="str">
        <f>IF(Afrapportering!Y159="","",Afrapportering!Y159)</f>
        <v/>
      </c>
      <c r="Z178" s="52" t="str">
        <f>IFERROR(MAX(IF(OR(V178="",X178=""),"",IF(AND(AND(MONTH(F178)&gt;=7,MONTH(F178)&lt;8),AND(MONTH(H178)&gt;=7,MONTH(H178)&lt;8)),(NETWORKDAYS(F178,H178,Lister!$D$7:$D$13)-V178)*T178/NETWORKDAYS(Lister!$D$19,Lister!$E$19,Lister!$D$7:$D$13),IF(AND(AND(MONTH(F178)&gt;=7,MONTH(F178)&lt;8),MONTH(H178)&gt;7),(NETWORKDAYS(F178,Lister!$E$19,Lister!$D$7:$D$13)-V178)*T178/NETWORKDAYS(Lister!$D$19,Lister!$E$19,Lister!$D$7:$D$13),IF(MONTH(F178)&gt;7,0)))),0),"")</f>
        <v/>
      </c>
      <c r="AA178" s="30" t="str">
        <f>IF(Afrapportering!AA159="","",Afrapportering!AA159)</f>
        <v/>
      </c>
      <c r="AB178" s="52" t="str">
        <f>IFERROR(MAX(IF(OR(V178="",X178=""),"",IF(AND(AND(MONTH(F178)&gt;=8,MONTH(F178)&lt;9),AND(MONTH(H178)&gt;=8,MONTH(H178)&lt;9)),(NETWORKDAYS(F178,H178,Lister!$D$7:$D$13)-X178)*T178/NETWORKDAYS(Lister!$D$20,Lister!$E$20,Lister!$D$7:$D$13),IF(AND(MONTH(F178)=7,MONTH(H178)=8),(NETWORKDAYS(Lister!$D$20,H178,Lister!$D$7:$D$13)-X178)*T178/NETWORKDAYS(Lister!$D$20,Lister!$E$20,Lister!$D$7:$D$13),IF(AND(MONTH(F178)=7,MONTH(H178)=7),0)))),0),"")</f>
        <v/>
      </c>
      <c r="AC178" s="30" t="str">
        <f>IF(Afrapportering!AC159="","",Afrapportering!AC159)</f>
        <v/>
      </c>
      <c r="AD178" s="52" t="str">
        <f t="shared" si="23"/>
        <v/>
      </c>
      <c r="AE178" s="52" t="str">
        <f t="shared" si="24"/>
        <v/>
      </c>
      <c r="AF178" s="30" t="str">
        <f t="shared" si="25"/>
        <v/>
      </c>
      <c r="AG178" s="30" t="str">
        <f t="shared" si="26"/>
        <v/>
      </c>
      <c r="AH178" s="3" t="str">
        <f t="shared" si="27"/>
        <v/>
      </c>
    </row>
    <row r="179" spans="1:34" x14ac:dyDescent="0.25">
      <c r="A179" s="13" t="str">
        <f>+Afrapportering!A160</f>
        <v/>
      </c>
      <c r="B179" s="13" t="str">
        <f>+Afrapportering!B160</f>
        <v/>
      </c>
      <c r="C179" s="13" t="str">
        <f>+Afrapportering!C160</f>
        <v/>
      </c>
      <c r="D179" s="13" t="str">
        <f>+Afrapportering!D160</f>
        <v/>
      </c>
      <c r="E179" s="14" t="str">
        <f>+Afrapportering!E160</f>
        <v/>
      </c>
      <c r="F179" s="139" t="str">
        <f>IF(Afrapportering!F160 = "", "",Afrapportering!F160)</f>
        <v/>
      </c>
      <c r="G179" s="14" t="str">
        <f>+Afrapportering!G160</f>
        <v/>
      </c>
      <c r="H179" s="139" t="str">
        <f>IF(Afrapportering!H160 = "","",Afrapportering!H160)</f>
        <v/>
      </c>
      <c r="I179" s="140" t="str">
        <f>+Afrapportering!I160</f>
        <v/>
      </c>
      <c r="J179" s="13" t="str">
        <f>+Afrapportering!J160</f>
        <v/>
      </c>
      <c r="K179" s="32" t="str">
        <f t="shared" si="20"/>
        <v/>
      </c>
      <c r="L179" s="31" t="str">
        <f>IF(Ansøgning!J165="","",Ansøgning!J165)</f>
        <v/>
      </c>
      <c r="M179" s="134" t="str">
        <f>IF(Afrapportering!M160="","",Afrapportering!M160)</f>
        <v/>
      </c>
      <c r="N179" s="31" t="str">
        <f>IF(Ansøgning!K165="","",Ansøgning!K165)</f>
        <v/>
      </c>
      <c r="O179" s="134">
        <f>IF(Afrapportering!O160="",,Afrapportering!O160)</f>
        <v>0</v>
      </c>
      <c r="P179" s="15" t="str">
        <f>IF(Ansøgning!L165="","",Ansøgning!L165)</f>
        <v/>
      </c>
      <c r="Q179" s="15" t="str">
        <f t="shared" si="21"/>
        <v/>
      </c>
      <c r="R179" s="15"/>
      <c r="S179" s="15" t="str">
        <f>IF(Afrapportering!S160="","",Afrapportering!S160)</f>
        <v/>
      </c>
      <c r="T179" s="31" t="str">
        <f t="shared" si="22"/>
        <v/>
      </c>
      <c r="U179" s="30" t="str">
        <f>IF(Afrapportering!U160="","",Afrapportering!U160)</f>
        <v/>
      </c>
      <c r="V179" s="52" t="str">
        <f>IF(Afrapportering!V160="","",Afrapportering!V160)</f>
        <v/>
      </c>
      <c r="W179" s="30" t="str">
        <f>IF(Afrapportering!W160="","",Afrapportering!W160)</f>
        <v/>
      </c>
      <c r="X179" s="52" t="str">
        <f>IF(Afrapportering!X160="","",Afrapportering!X160)</f>
        <v/>
      </c>
      <c r="Y179" s="30" t="str">
        <f>IF(Afrapportering!Y160="","",Afrapportering!Y160)</f>
        <v/>
      </c>
      <c r="Z179" s="52" t="str">
        <f>IFERROR(MAX(IF(OR(V179="",X179=""),"",IF(AND(AND(MONTH(F179)&gt;=7,MONTH(F179)&lt;8),AND(MONTH(H179)&gt;=7,MONTH(H179)&lt;8)),(NETWORKDAYS(F179,H179,Lister!$D$7:$D$13)-V179)*T179/NETWORKDAYS(Lister!$D$19,Lister!$E$19,Lister!$D$7:$D$13),IF(AND(AND(MONTH(F179)&gt;=7,MONTH(F179)&lt;8),MONTH(H179)&gt;7),(NETWORKDAYS(F179,Lister!$E$19,Lister!$D$7:$D$13)-V179)*T179/NETWORKDAYS(Lister!$D$19,Lister!$E$19,Lister!$D$7:$D$13),IF(MONTH(F179)&gt;7,0)))),0),"")</f>
        <v/>
      </c>
      <c r="AA179" s="30" t="str">
        <f>IF(Afrapportering!AA160="","",Afrapportering!AA160)</f>
        <v/>
      </c>
      <c r="AB179" s="52" t="str">
        <f>IFERROR(MAX(IF(OR(V179="",X179=""),"",IF(AND(AND(MONTH(F179)&gt;=8,MONTH(F179)&lt;9),AND(MONTH(H179)&gt;=8,MONTH(H179)&lt;9)),(NETWORKDAYS(F179,H179,Lister!$D$7:$D$13)-X179)*T179/NETWORKDAYS(Lister!$D$20,Lister!$E$20,Lister!$D$7:$D$13),IF(AND(MONTH(F179)=7,MONTH(H179)=8),(NETWORKDAYS(Lister!$D$20,H179,Lister!$D$7:$D$13)-X179)*T179/NETWORKDAYS(Lister!$D$20,Lister!$E$20,Lister!$D$7:$D$13),IF(AND(MONTH(F179)=7,MONTH(H179)=7),0)))),0),"")</f>
        <v/>
      </c>
      <c r="AC179" s="30" t="str">
        <f>IF(Afrapportering!AC160="","",Afrapportering!AC160)</f>
        <v/>
      </c>
      <c r="AD179" s="52" t="str">
        <f t="shared" si="23"/>
        <v/>
      </c>
      <c r="AE179" s="52" t="str">
        <f t="shared" si="24"/>
        <v/>
      </c>
      <c r="AF179" s="30" t="str">
        <f t="shared" si="25"/>
        <v/>
      </c>
      <c r="AG179" s="30" t="str">
        <f t="shared" si="26"/>
        <v/>
      </c>
      <c r="AH179" s="3" t="str">
        <f t="shared" si="27"/>
        <v/>
      </c>
    </row>
    <row r="180" spans="1:34" x14ac:dyDescent="0.25">
      <c r="A180" s="13" t="str">
        <f>+Afrapportering!A161</f>
        <v/>
      </c>
      <c r="B180" s="13" t="str">
        <f>+Afrapportering!B161</f>
        <v/>
      </c>
      <c r="C180" s="13" t="str">
        <f>+Afrapportering!C161</f>
        <v/>
      </c>
      <c r="D180" s="13" t="str">
        <f>+Afrapportering!D161</f>
        <v/>
      </c>
      <c r="E180" s="14" t="str">
        <f>+Afrapportering!E161</f>
        <v/>
      </c>
      <c r="F180" s="139" t="str">
        <f>IF(Afrapportering!F161 = "", "",Afrapportering!F161)</f>
        <v/>
      </c>
      <c r="G180" s="14" t="str">
        <f>+Afrapportering!G161</f>
        <v/>
      </c>
      <c r="H180" s="139" t="str">
        <f>IF(Afrapportering!H161 = "","",Afrapportering!H161)</f>
        <v/>
      </c>
      <c r="I180" s="140" t="str">
        <f>+Afrapportering!I161</f>
        <v/>
      </c>
      <c r="J180" s="13" t="str">
        <f>+Afrapportering!J161</f>
        <v/>
      </c>
      <c r="K180" s="32" t="str">
        <f t="shared" si="20"/>
        <v/>
      </c>
      <c r="L180" s="31" t="str">
        <f>IF(Ansøgning!J166="","",Ansøgning!J166)</f>
        <v/>
      </c>
      <c r="M180" s="134" t="str">
        <f>IF(Afrapportering!M161="","",Afrapportering!M161)</f>
        <v/>
      </c>
      <c r="N180" s="31" t="str">
        <f>IF(Ansøgning!K166="","",Ansøgning!K166)</f>
        <v/>
      </c>
      <c r="O180" s="134">
        <f>IF(Afrapportering!O161="",,Afrapportering!O161)</f>
        <v>0</v>
      </c>
      <c r="P180" s="15" t="str">
        <f>IF(Ansøgning!L166="","",Ansøgning!L166)</f>
        <v/>
      </c>
      <c r="Q180" s="15" t="str">
        <f t="shared" si="21"/>
        <v/>
      </c>
      <c r="R180" s="15"/>
      <c r="S180" s="15" t="str">
        <f>IF(Afrapportering!S161="","",Afrapportering!S161)</f>
        <v/>
      </c>
      <c r="T180" s="31" t="str">
        <f t="shared" si="22"/>
        <v/>
      </c>
      <c r="U180" s="30" t="str">
        <f>IF(Afrapportering!U161="","",Afrapportering!U161)</f>
        <v/>
      </c>
      <c r="V180" s="52" t="str">
        <f>IF(Afrapportering!V161="","",Afrapportering!V161)</f>
        <v/>
      </c>
      <c r="W180" s="30" t="str">
        <f>IF(Afrapportering!W161="","",Afrapportering!W161)</f>
        <v/>
      </c>
      <c r="X180" s="52" t="str">
        <f>IF(Afrapportering!X161="","",Afrapportering!X161)</f>
        <v/>
      </c>
      <c r="Y180" s="30" t="str">
        <f>IF(Afrapportering!Y161="","",Afrapportering!Y161)</f>
        <v/>
      </c>
      <c r="Z180" s="52" t="str">
        <f>IFERROR(MAX(IF(OR(V180="",X180=""),"",IF(AND(AND(MONTH(F180)&gt;=7,MONTH(F180)&lt;8),AND(MONTH(H180)&gt;=7,MONTH(H180)&lt;8)),(NETWORKDAYS(F180,H180,Lister!$D$7:$D$13)-V180)*T180/NETWORKDAYS(Lister!$D$19,Lister!$E$19,Lister!$D$7:$D$13),IF(AND(AND(MONTH(F180)&gt;=7,MONTH(F180)&lt;8),MONTH(H180)&gt;7),(NETWORKDAYS(F180,Lister!$E$19,Lister!$D$7:$D$13)-V180)*T180/NETWORKDAYS(Lister!$D$19,Lister!$E$19,Lister!$D$7:$D$13),IF(MONTH(F180)&gt;7,0)))),0),"")</f>
        <v/>
      </c>
      <c r="AA180" s="30" t="str">
        <f>IF(Afrapportering!AA161="","",Afrapportering!AA161)</f>
        <v/>
      </c>
      <c r="AB180" s="52" t="str">
        <f>IFERROR(MAX(IF(OR(V180="",X180=""),"",IF(AND(AND(MONTH(F180)&gt;=8,MONTH(F180)&lt;9),AND(MONTH(H180)&gt;=8,MONTH(H180)&lt;9)),(NETWORKDAYS(F180,H180,Lister!$D$7:$D$13)-X180)*T180/NETWORKDAYS(Lister!$D$20,Lister!$E$20,Lister!$D$7:$D$13),IF(AND(MONTH(F180)=7,MONTH(H180)=8),(NETWORKDAYS(Lister!$D$20,H180,Lister!$D$7:$D$13)-X180)*T180/NETWORKDAYS(Lister!$D$20,Lister!$E$20,Lister!$D$7:$D$13),IF(AND(MONTH(F180)=7,MONTH(H180)=7),0)))),0),"")</f>
        <v/>
      </c>
      <c r="AC180" s="30" t="str">
        <f>IF(Afrapportering!AC161="","",Afrapportering!AC161)</f>
        <v/>
      </c>
      <c r="AD180" s="52" t="str">
        <f t="shared" si="23"/>
        <v/>
      </c>
      <c r="AE180" s="52" t="str">
        <f t="shared" si="24"/>
        <v/>
      </c>
      <c r="AF180" s="30" t="str">
        <f t="shared" si="25"/>
        <v/>
      </c>
      <c r="AG180" s="30" t="str">
        <f t="shared" si="26"/>
        <v/>
      </c>
      <c r="AH180" s="3" t="str">
        <f t="shared" si="27"/>
        <v/>
      </c>
    </row>
    <row r="181" spans="1:34" x14ac:dyDescent="0.25">
      <c r="A181" s="13" t="str">
        <f>+Afrapportering!A162</f>
        <v/>
      </c>
      <c r="B181" s="13" t="str">
        <f>+Afrapportering!B162</f>
        <v/>
      </c>
      <c r="C181" s="13" t="str">
        <f>+Afrapportering!C162</f>
        <v/>
      </c>
      <c r="D181" s="13" t="str">
        <f>+Afrapportering!D162</f>
        <v/>
      </c>
      <c r="E181" s="14" t="str">
        <f>+Afrapportering!E162</f>
        <v/>
      </c>
      <c r="F181" s="139" t="str">
        <f>IF(Afrapportering!F162 = "", "",Afrapportering!F162)</f>
        <v/>
      </c>
      <c r="G181" s="14" t="str">
        <f>+Afrapportering!G162</f>
        <v/>
      </c>
      <c r="H181" s="139" t="str">
        <f>IF(Afrapportering!H162 = "","",Afrapportering!H162)</f>
        <v/>
      </c>
      <c r="I181" s="140" t="str">
        <f>+Afrapportering!I162</f>
        <v/>
      </c>
      <c r="J181" s="13" t="str">
        <f>+Afrapportering!J162</f>
        <v/>
      </c>
      <c r="K181" s="32" t="str">
        <f t="shared" si="20"/>
        <v/>
      </c>
      <c r="L181" s="31" t="str">
        <f>IF(Ansøgning!J167="","",Ansøgning!J167)</f>
        <v/>
      </c>
      <c r="M181" s="134" t="str">
        <f>IF(Afrapportering!M162="","",Afrapportering!M162)</f>
        <v/>
      </c>
      <c r="N181" s="31" t="str">
        <f>IF(Ansøgning!K167="","",Ansøgning!K167)</f>
        <v/>
      </c>
      <c r="O181" s="134">
        <f>IF(Afrapportering!O162="",,Afrapportering!O162)</f>
        <v>0</v>
      </c>
      <c r="P181" s="15" t="str">
        <f>IF(Ansøgning!L167="","",Ansøgning!L167)</f>
        <v/>
      </c>
      <c r="Q181" s="15" t="str">
        <f t="shared" si="21"/>
        <v/>
      </c>
      <c r="R181" s="15"/>
      <c r="S181" s="15" t="str">
        <f>IF(Afrapportering!S162="","",Afrapportering!S162)</f>
        <v/>
      </c>
      <c r="T181" s="31" t="str">
        <f t="shared" si="22"/>
        <v/>
      </c>
      <c r="U181" s="30" t="str">
        <f>IF(Afrapportering!U162="","",Afrapportering!U162)</f>
        <v/>
      </c>
      <c r="V181" s="52" t="str">
        <f>IF(Afrapportering!V162="","",Afrapportering!V162)</f>
        <v/>
      </c>
      <c r="W181" s="30" t="str">
        <f>IF(Afrapportering!W162="","",Afrapportering!W162)</f>
        <v/>
      </c>
      <c r="X181" s="52" t="str">
        <f>IF(Afrapportering!X162="","",Afrapportering!X162)</f>
        <v/>
      </c>
      <c r="Y181" s="30" t="str">
        <f>IF(Afrapportering!Y162="","",Afrapportering!Y162)</f>
        <v/>
      </c>
      <c r="Z181" s="52" t="str">
        <f>IFERROR(MAX(IF(OR(V181="",X181=""),"",IF(AND(AND(MONTH(F181)&gt;=7,MONTH(F181)&lt;8),AND(MONTH(H181)&gt;=7,MONTH(H181)&lt;8)),(NETWORKDAYS(F181,H181,Lister!$D$7:$D$13)-V181)*T181/NETWORKDAYS(Lister!$D$19,Lister!$E$19,Lister!$D$7:$D$13),IF(AND(AND(MONTH(F181)&gt;=7,MONTH(F181)&lt;8),MONTH(H181)&gt;7),(NETWORKDAYS(F181,Lister!$E$19,Lister!$D$7:$D$13)-V181)*T181/NETWORKDAYS(Lister!$D$19,Lister!$E$19,Lister!$D$7:$D$13),IF(MONTH(F181)&gt;7,0)))),0),"")</f>
        <v/>
      </c>
      <c r="AA181" s="30" t="str">
        <f>IF(Afrapportering!AA162="","",Afrapportering!AA162)</f>
        <v/>
      </c>
      <c r="AB181" s="52" t="str">
        <f>IFERROR(MAX(IF(OR(V181="",X181=""),"",IF(AND(AND(MONTH(F181)&gt;=8,MONTH(F181)&lt;9),AND(MONTH(H181)&gt;=8,MONTH(H181)&lt;9)),(NETWORKDAYS(F181,H181,Lister!$D$7:$D$13)-X181)*T181/NETWORKDAYS(Lister!$D$20,Lister!$E$20,Lister!$D$7:$D$13),IF(AND(MONTH(F181)=7,MONTH(H181)=8),(NETWORKDAYS(Lister!$D$20,H181,Lister!$D$7:$D$13)-X181)*T181/NETWORKDAYS(Lister!$D$20,Lister!$E$20,Lister!$D$7:$D$13),IF(AND(MONTH(F181)=7,MONTH(H181)=7),0)))),0),"")</f>
        <v/>
      </c>
      <c r="AC181" s="30" t="str">
        <f>IF(Afrapportering!AC162="","",Afrapportering!AC162)</f>
        <v/>
      </c>
      <c r="AD181" s="52" t="str">
        <f t="shared" si="23"/>
        <v/>
      </c>
      <c r="AE181" s="52" t="str">
        <f t="shared" si="24"/>
        <v/>
      </c>
      <c r="AF181" s="30" t="str">
        <f t="shared" si="25"/>
        <v/>
      </c>
      <c r="AG181" s="30" t="str">
        <f t="shared" si="26"/>
        <v/>
      </c>
      <c r="AH181" s="3" t="str">
        <f t="shared" si="27"/>
        <v/>
      </c>
    </row>
    <row r="182" spans="1:34" x14ac:dyDescent="0.25">
      <c r="A182" s="13" t="str">
        <f>+Afrapportering!A163</f>
        <v/>
      </c>
      <c r="B182" s="13" t="str">
        <f>+Afrapportering!B163</f>
        <v/>
      </c>
      <c r="C182" s="13" t="str">
        <f>+Afrapportering!C163</f>
        <v/>
      </c>
      <c r="D182" s="13" t="str">
        <f>+Afrapportering!D163</f>
        <v/>
      </c>
      <c r="E182" s="14" t="str">
        <f>+Afrapportering!E163</f>
        <v/>
      </c>
      <c r="F182" s="139" t="str">
        <f>IF(Afrapportering!F163 = "", "",Afrapportering!F163)</f>
        <v/>
      </c>
      <c r="G182" s="14" t="str">
        <f>+Afrapportering!G163</f>
        <v/>
      </c>
      <c r="H182" s="139" t="str">
        <f>IF(Afrapportering!H163 = "","",Afrapportering!H163)</f>
        <v/>
      </c>
      <c r="I182" s="140" t="str">
        <f>+Afrapportering!I163</f>
        <v/>
      </c>
      <c r="J182" s="13" t="str">
        <f>+Afrapportering!J163</f>
        <v/>
      </c>
      <c r="K182" s="32" t="str">
        <f t="shared" si="20"/>
        <v/>
      </c>
      <c r="L182" s="31" t="str">
        <f>IF(Ansøgning!J168="","",Ansøgning!J168)</f>
        <v/>
      </c>
      <c r="M182" s="134" t="str">
        <f>IF(Afrapportering!M163="","",Afrapportering!M163)</f>
        <v/>
      </c>
      <c r="N182" s="31" t="str">
        <f>IF(Ansøgning!K168="","",Ansøgning!K168)</f>
        <v/>
      </c>
      <c r="O182" s="134">
        <f>IF(Afrapportering!O163="",,Afrapportering!O163)</f>
        <v>0</v>
      </c>
      <c r="P182" s="15" t="str">
        <f>IF(Ansøgning!L168="","",Ansøgning!L168)</f>
        <v/>
      </c>
      <c r="Q182" s="15" t="str">
        <f t="shared" si="21"/>
        <v/>
      </c>
      <c r="R182" s="15"/>
      <c r="S182" s="15" t="str">
        <f>IF(Afrapportering!S163="","",Afrapportering!S163)</f>
        <v/>
      </c>
      <c r="T182" s="31" t="str">
        <f t="shared" si="22"/>
        <v/>
      </c>
      <c r="U182" s="30" t="str">
        <f>IF(Afrapportering!U163="","",Afrapportering!U163)</f>
        <v/>
      </c>
      <c r="V182" s="52" t="str">
        <f>IF(Afrapportering!V163="","",Afrapportering!V163)</f>
        <v/>
      </c>
      <c r="W182" s="30" t="str">
        <f>IF(Afrapportering!W163="","",Afrapportering!W163)</f>
        <v/>
      </c>
      <c r="X182" s="52" t="str">
        <f>IF(Afrapportering!X163="","",Afrapportering!X163)</f>
        <v/>
      </c>
      <c r="Y182" s="30" t="str">
        <f>IF(Afrapportering!Y163="","",Afrapportering!Y163)</f>
        <v/>
      </c>
      <c r="Z182" s="52" t="str">
        <f>IFERROR(MAX(IF(OR(V182="",X182=""),"",IF(AND(AND(MONTH(F182)&gt;=7,MONTH(F182)&lt;8),AND(MONTH(H182)&gt;=7,MONTH(H182)&lt;8)),(NETWORKDAYS(F182,H182,Lister!$D$7:$D$13)-V182)*T182/NETWORKDAYS(Lister!$D$19,Lister!$E$19,Lister!$D$7:$D$13),IF(AND(AND(MONTH(F182)&gt;=7,MONTH(F182)&lt;8),MONTH(H182)&gt;7),(NETWORKDAYS(F182,Lister!$E$19,Lister!$D$7:$D$13)-V182)*T182/NETWORKDAYS(Lister!$D$19,Lister!$E$19,Lister!$D$7:$D$13),IF(MONTH(F182)&gt;7,0)))),0),"")</f>
        <v/>
      </c>
      <c r="AA182" s="30" t="str">
        <f>IF(Afrapportering!AA163="","",Afrapportering!AA163)</f>
        <v/>
      </c>
      <c r="AB182" s="52" t="str">
        <f>IFERROR(MAX(IF(OR(V182="",X182=""),"",IF(AND(AND(MONTH(F182)&gt;=8,MONTH(F182)&lt;9),AND(MONTH(H182)&gt;=8,MONTH(H182)&lt;9)),(NETWORKDAYS(F182,H182,Lister!$D$7:$D$13)-X182)*T182/NETWORKDAYS(Lister!$D$20,Lister!$E$20,Lister!$D$7:$D$13),IF(AND(MONTH(F182)=7,MONTH(H182)=8),(NETWORKDAYS(Lister!$D$20,H182,Lister!$D$7:$D$13)-X182)*T182/NETWORKDAYS(Lister!$D$20,Lister!$E$20,Lister!$D$7:$D$13),IF(AND(MONTH(F182)=7,MONTH(H182)=7),0)))),0),"")</f>
        <v/>
      </c>
      <c r="AC182" s="30" t="str">
        <f>IF(Afrapportering!AC163="","",Afrapportering!AC163)</f>
        <v/>
      </c>
      <c r="AD182" s="52" t="str">
        <f t="shared" si="23"/>
        <v/>
      </c>
      <c r="AE182" s="52" t="str">
        <f t="shared" si="24"/>
        <v/>
      </c>
      <c r="AF182" s="30" t="str">
        <f t="shared" si="25"/>
        <v/>
      </c>
      <c r="AG182" s="30" t="str">
        <f t="shared" si="26"/>
        <v/>
      </c>
      <c r="AH182" s="3" t="str">
        <f t="shared" si="27"/>
        <v/>
      </c>
    </row>
    <row r="183" spans="1:34" x14ac:dyDescent="0.25">
      <c r="A183" s="13" t="str">
        <f>+Afrapportering!A164</f>
        <v/>
      </c>
      <c r="B183" s="13" t="str">
        <f>+Afrapportering!B164</f>
        <v/>
      </c>
      <c r="C183" s="13" t="str">
        <f>+Afrapportering!C164</f>
        <v/>
      </c>
      <c r="D183" s="13" t="str">
        <f>+Afrapportering!D164</f>
        <v/>
      </c>
      <c r="E183" s="14" t="str">
        <f>+Afrapportering!E164</f>
        <v/>
      </c>
      <c r="F183" s="139" t="str">
        <f>IF(Afrapportering!F164 = "", "",Afrapportering!F164)</f>
        <v/>
      </c>
      <c r="G183" s="14" t="str">
        <f>+Afrapportering!G164</f>
        <v/>
      </c>
      <c r="H183" s="139" t="str">
        <f>IF(Afrapportering!H164 = "","",Afrapportering!H164)</f>
        <v/>
      </c>
      <c r="I183" s="140" t="str">
        <f>+Afrapportering!I164</f>
        <v/>
      </c>
      <c r="J183" s="13" t="str">
        <f>+Afrapportering!J164</f>
        <v/>
      </c>
      <c r="K183" s="32" t="str">
        <f t="shared" si="20"/>
        <v/>
      </c>
      <c r="L183" s="31" t="str">
        <f>IF(Ansøgning!J169="","",Ansøgning!J169)</f>
        <v/>
      </c>
      <c r="M183" s="134" t="str">
        <f>IF(Afrapportering!M164="","",Afrapportering!M164)</f>
        <v/>
      </c>
      <c r="N183" s="31" t="str">
        <f>IF(Ansøgning!K169="","",Ansøgning!K169)</f>
        <v/>
      </c>
      <c r="O183" s="134">
        <f>IF(Afrapportering!O164="",,Afrapportering!O164)</f>
        <v>0</v>
      </c>
      <c r="P183" s="15" t="str">
        <f>IF(Ansøgning!L169="","",Ansøgning!L169)</f>
        <v/>
      </c>
      <c r="Q183" s="15" t="str">
        <f t="shared" si="21"/>
        <v/>
      </c>
      <c r="R183" s="15"/>
      <c r="S183" s="15" t="str">
        <f>IF(Afrapportering!S164="","",Afrapportering!S164)</f>
        <v/>
      </c>
      <c r="T183" s="31" t="str">
        <f t="shared" si="22"/>
        <v/>
      </c>
      <c r="U183" s="30" t="str">
        <f>IF(Afrapportering!U164="","",Afrapportering!U164)</f>
        <v/>
      </c>
      <c r="V183" s="52" t="str">
        <f>IF(Afrapportering!V164="","",Afrapportering!V164)</f>
        <v/>
      </c>
      <c r="W183" s="30" t="str">
        <f>IF(Afrapportering!W164="","",Afrapportering!W164)</f>
        <v/>
      </c>
      <c r="X183" s="52" t="str">
        <f>IF(Afrapportering!X164="","",Afrapportering!X164)</f>
        <v/>
      </c>
      <c r="Y183" s="30" t="str">
        <f>IF(Afrapportering!Y164="","",Afrapportering!Y164)</f>
        <v/>
      </c>
      <c r="Z183" s="52" t="str">
        <f>IFERROR(MAX(IF(OR(V183="",X183=""),"",IF(AND(AND(MONTH(F183)&gt;=7,MONTH(F183)&lt;8),AND(MONTH(H183)&gt;=7,MONTH(H183)&lt;8)),(NETWORKDAYS(F183,H183,Lister!$D$7:$D$13)-V183)*T183/NETWORKDAYS(Lister!$D$19,Lister!$E$19,Lister!$D$7:$D$13),IF(AND(AND(MONTH(F183)&gt;=7,MONTH(F183)&lt;8),MONTH(H183)&gt;7),(NETWORKDAYS(F183,Lister!$E$19,Lister!$D$7:$D$13)-V183)*T183/NETWORKDAYS(Lister!$D$19,Lister!$E$19,Lister!$D$7:$D$13),IF(MONTH(F183)&gt;7,0)))),0),"")</f>
        <v/>
      </c>
      <c r="AA183" s="30" t="str">
        <f>IF(Afrapportering!AA164="","",Afrapportering!AA164)</f>
        <v/>
      </c>
      <c r="AB183" s="52" t="str">
        <f>IFERROR(MAX(IF(OR(V183="",X183=""),"",IF(AND(AND(MONTH(F183)&gt;=8,MONTH(F183)&lt;9),AND(MONTH(H183)&gt;=8,MONTH(H183)&lt;9)),(NETWORKDAYS(F183,H183,Lister!$D$7:$D$13)-X183)*T183/NETWORKDAYS(Lister!$D$20,Lister!$E$20,Lister!$D$7:$D$13),IF(AND(MONTH(F183)=7,MONTH(H183)=8),(NETWORKDAYS(Lister!$D$20,H183,Lister!$D$7:$D$13)-X183)*T183/NETWORKDAYS(Lister!$D$20,Lister!$E$20,Lister!$D$7:$D$13),IF(AND(MONTH(F183)=7,MONTH(H183)=7),0)))),0),"")</f>
        <v/>
      </c>
      <c r="AC183" s="30" t="str">
        <f>IF(Afrapportering!AC164="","",Afrapportering!AC164)</f>
        <v/>
      </c>
      <c r="AD183" s="52" t="str">
        <f t="shared" si="23"/>
        <v/>
      </c>
      <c r="AE183" s="52" t="str">
        <f t="shared" si="24"/>
        <v/>
      </c>
      <c r="AF183" s="30" t="str">
        <f t="shared" si="25"/>
        <v/>
      </c>
      <c r="AG183" s="30" t="str">
        <f t="shared" si="26"/>
        <v/>
      </c>
      <c r="AH183" s="3" t="str">
        <f t="shared" si="27"/>
        <v/>
      </c>
    </row>
    <row r="184" spans="1:34" x14ac:dyDescent="0.25">
      <c r="A184" s="13" t="str">
        <f>+Afrapportering!A165</f>
        <v/>
      </c>
      <c r="B184" s="13" t="str">
        <f>+Afrapportering!B165</f>
        <v/>
      </c>
      <c r="C184" s="13" t="str">
        <f>+Afrapportering!C165</f>
        <v/>
      </c>
      <c r="D184" s="13" t="str">
        <f>+Afrapportering!D165</f>
        <v/>
      </c>
      <c r="E184" s="14" t="str">
        <f>+Afrapportering!E165</f>
        <v/>
      </c>
      <c r="F184" s="139" t="str">
        <f>IF(Afrapportering!F165 = "", "",Afrapportering!F165)</f>
        <v/>
      </c>
      <c r="G184" s="14" t="str">
        <f>+Afrapportering!G165</f>
        <v/>
      </c>
      <c r="H184" s="139" t="str">
        <f>IF(Afrapportering!H165 = "","",Afrapportering!H165)</f>
        <v/>
      </c>
      <c r="I184" s="140" t="str">
        <f>+Afrapportering!I165</f>
        <v/>
      </c>
      <c r="J184" s="13" t="str">
        <f>+Afrapportering!J165</f>
        <v/>
      </c>
      <c r="K184" s="32" t="str">
        <f t="shared" si="20"/>
        <v/>
      </c>
      <c r="L184" s="31" t="str">
        <f>IF(Ansøgning!J170="","",Ansøgning!J170)</f>
        <v/>
      </c>
      <c r="M184" s="134" t="str">
        <f>IF(Afrapportering!M165="","",Afrapportering!M165)</f>
        <v/>
      </c>
      <c r="N184" s="31" t="str">
        <f>IF(Ansøgning!K170="","",Ansøgning!K170)</f>
        <v/>
      </c>
      <c r="O184" s="134">
        <f>IF(Afrapportering!O165="",,Afrapportering!O165)</f>
        <v>0</v>
      </c>
      <c r="P184" s="15" t="str">
        <f>IF(Ansøgning!L170="","",Ansøgning!L170)</f>
        <v/>
      </c>
      <c r="Q184" s="15" t="str">
        <f t="shared" si="21"/>
        <v/>
      </c>
      <c r="R184" s="15"/>
      <c r="S184" s="15" t="str">
        <f>IF(Afrapportering!S165="","",Afrapportering!S165)</f>
        <v/>
      </c>
      <c r="T184" s="31" t="str">
        <f t="shared" si="22"/>
        <v/>
      </c>
      <c r="U184" s="30" t="str">
        <f>IF(Afrapportering!U165="","",Afrapportering!U165)</f>
        <v/>
      </c>
      <c r="V184" s="52" t="str">
        <f>IF(Afrapportering!V165="","",Afrapportering!V165)</f>
        <v/>
      </c>
      <c r="W184" s="30" t="str">
        <f>IF(Afrapportering!W165="","",Afrapportering!W165)</f>
        <v/>
      </c>
      <c r="X184" s="52" t="str">
        <f>IF(Afrapportering!X165="","",Afrapportering!X165)</f>
        <v/>
      </c>
      <c r="Y184" s="30" t="str">
        <f>IF(Afrapportering!Y165="","",Afrapportering!Y165)</f>
        <v/>
      </c>
      <c r="Z184" s="52" t="str">
        <f>IFERROR(MAX(IF(OR(V184="",X184=""),"",IF(AND(AND(MONTH(F184)&gt;=7,MONTH(F184)&lt;8),AND(MONTH(H184)&gt;=7,MONTH(H184)&lt;8)),(NETWORKDAYS(F184,H184,Lister!$D$7:$D$13)-V184)*T184/NETWORKDAYS(Lister!$D$19,Lister!$E$19,Lister!$D$7:$D$13),IF(AND(AND(MONTH(F184)&gt;=7,MONTH(F184)&lt;8),MONTH(H184)&gt;7),(NETWORKDAYS(F184,Lister!$E$19,Lister!$D$7:$D$13)-V184)*T184/NETWORKDAYS(Lister!$D$19,Lister!$E$19,Lister!$D$7:$D$13),IF(MONTH(F184)&gt;7,0)))),0),"")</f>
        <v/>
      </c>
      <c r="AA184" s="30" t="str">
        <f>IF(Afrapportering!AA165="","",Afrapportering!AA165)</f>
        <v/>
      </c>
      <c r="AB184" s="52" t="str">
        <f>IFERROR(MAX(IF(OR(V184="",X184=""),"",IF(AND(AND(MONTH(F184)&gt;=8,MONTH(F184)&lt;9),AND(MONTH(H184)&gt;=8,MONTH(H184)&lt;9)),(NETWORKDAYS(F184,H184,Lister!$D$7:$D$13)-X184)*T184/NETWORKDAYS(Lister!$D$20,Lister!$E$20,Lister!$D$7:$D$13),IF(AND(MONTH(F184)=7,MONTH(H184)=8),(NETWORKDAYS(Lister!$D$20,H184,Lister!$D$7:$D$13)-X184)*T184/NETWORKDAYS(Lister!$D$20,Lister!$E$20,Lister!$D$7:$D$13),IF(AND(MONTH(F184)=7,MONTH(H184)=7),0)))),0),"")</f>
        <v/>
      </c>
      <c r="AC184" s="30" t="str">
        <f>IF(Afrapportering!AC165="","",Afrapportering!AC165)</f>
        <v/>
      </c>
      <c r="AD184" s="52" t="str">
        <f t="shared" si="23"/>
        <v/>
      </c>
      <c r="AE184" s="52" t="str">
        <f t="shared" si="24"/>
        <v/>
      </c>
      <c r="AF184" s="30" t="str">
        <f t="shared" si="25"/>
        <v/>
      </c>
      <c r="AG184" s="30" t="str">
        <f t="shared" si="26"/>
        <v/>
      </c>
      <c r="AH184" s="3" t="str">
        <f t="shared" si="27"/>
        <v/>
      </c>
    </row>
    <row r="185" spans="1:34" x14ac:dyDescent="0.25">
      <c r="A185" s="13" t="str">
        <f>+Afrapportering!A166</f>
        <v/>
      </c>
      <c r="B185" s="13" t="str">
        <f>+Afrapportering!B166</f>
        <v/>
      </c>
      <c r="C185" s="13" t="str">
        <f>+Afrapportering!C166</f>
        <v/>
      </c>
      <c r="D185" s="13" t="str">
        <f>+Afrapportering!D166</f>
        <v/>
      </c>
      <c r="E185" s="14" t="str">
        <f>+Afrapportering!E166</f>
        <v/>
      </c>
      <c r="F185" s="139" t="str">
        <f>IF(Afrapportering!F166 = "", "",Afrapportering!F166)</f>
        <v/>
      </c>
      <c r="G185" s="14" t="str">
        <f>+Afrapportering!G166</f>
        <v/>
      </c>
      <c r="H185" s="139" t="str">
        <f>IF(Afrapportering!H166 = "","",Afrapportering!H166)</f>
        <v/>
      </c>
      <c r="I185" s="140" t="str">
        <f>+Afrapportering!I166</f>
        <v/>
      </c>
      <c r="J185" s="13" t="str">
        <f>+Afrapportering!J166</f>
        <v/>
      </c>
      <c r="K185" s="32" t="str">
        <f t="shared" si="20"/>
        <v/>
      </c>
      <c r="L185" s="31" t="str">
        <f>IF(Ansøgning!J171="","",Ansøgning!J171)</f>
        <v/>
      </c>
      <c r="M185" s="134" t="str">
        <f>IF(Afrapportering!M166="","",Afrapportering!M166)</f>
        <v/>
      </c>
      <c r="N185" s="31" t="str">
        <f>IF(Ansøgning!K171="","",Ansøgning!K171)</f>
        <v/>
      </c>
      <c r="O185" s="134">
        <f>IF(Afrapportering!O166="",,Afrapportering!O166)</f>
        <v>0</v>
      </c>
      <c r="P185" s="15" t="str">
        <f>IF(Ansøgning!L171="","",Ansøgning!L171)</f>
        <v/>
      </c>
      <c r="Q185" s="15" t="str">
        <f t="shared" si="21"/>
        <v/>
      </c>
      <c r="R185" s="15"/>
      <c r="S185" s="15" t="str">
        <f>IF(Afrapportering!S166="","",Afrapportering!S166)</f>
        <v/>
      </c>
      <c r="T185" s="31" t="str">
        <f t="shared" si="22"/>
        <v/>
      </c>
      <c r="U185" s="30" t="str">
        <f>IF(Afrapportering!U166="","",Afrapportering!U166)</f>
        <v/>
      </c>
      <c r="V185" s="52" t="str">
        <f>IF(Afrapportering!V166="","",Afrapportering!V166)</f>
        <v/>
      </c>
      <c r="W185" s="30" t="str">
        <f>IF(Afrapportering!W166="","",Afrapportering!W166)</f>
        <v/>
      </c>
      <c r="X185" s="52" t="str">
        <f>IF(Afrapportering!X166="","",Afrapportering!X166)</f>
        <v/>
      </c>
      <c r="Y185" s="30" t="str">
        <f>IF(Afrapportering!Y166="","",Afrapportering!Y166)</f>
        <v/>
      </c>
      <c r="Z185" s="52" t="str">
        <f>IFERROR(MAX(IF(OR(V185="",X185=""),"",IF(AND(AND(MONTH(F185)&gt;=7,MONTH(F185)&lt;8),AND(MONTH(H185)&gt;=7,MONTH(H185)&lt;8)),(NETWORKDAYS(F185,H185,Lister!$D$7:$D$13)-V185)*T185/NETWORKDAYS(Lister!$D$19,Lister!$E$19,Lister!$D$7:$D$13),IF(AND(AND(MONTH(F185)&gt;=7,MONTH(F185)&lt;8),MONTH(H185)&gt;7),(NETWORKDAYS(F185,Lister!$E$19,Lister!$D$7:$D$13)-V185)*T185/NETWORKDAYS(Lister!$D$19,Lister!$E$19,Lister!$D$7:$D$13),IF(MONTH(F185)&gt;7,0)))),0),"")</f>
        <v/>
      </c>
      <c r="AA185" s="30" t="str">
        <f>IF(Afrapportering!AA166="","",Afrapportering!AA166)</f>
        <v/>
      </c>
      <c r="AB185" s="52" t="str">
        <f>IFERROR(MAX(IF(OR(V185="",X185=""),"",IF(AND(AND(MONTH(F185)&gt;=8,MONTH(F185)&lt;9),AND(MONTH(H185)&gt;=8,MONTH(H185)&lt;9)),(NETWORKDAYS(F185,H185,Lister!$D$7:$D$13)-X185)*T185/NETWORKDAYS(Lister!$D$20,Lister!$E$20,Lister!$D$7:$D$13),IF(AND(MONTH(F185)=7,MONTH(H185)=8),(NETWORKDAYS(Lister!$D$20,H185,Lister!$D$7:$D$13)-X185)*T185/NETWORKDAYS(Lister!$D$20,Lister!$E$20,Lister!$D$7:$D$13),IF(AND(MONTH(F185)=7,MONTH(H185)=7),0)))),0),"")</f>
        <v/>
      </c>
      <c r="AC185" s="30" t="str">
        <f>IF(Afrapportering!AC166="","",Afrapportering!AC166)</f>
        <v/>
      </c>
      <c r="AD185" s="52" t="str">
        <f t="shared" si="23"/>
        <v/>
      </c>
      <c r="AE185" s="52" t="str">
        <f t="shared" si="24"/>
        <v/>
      </c>
      <c r="AF185" s="30" t="str">
        <f t="shared" si="25"/>
        <v/>
      </c>
      <c r="AG185" s="30" t="str">
        <f t="shared" si="26"/>
        <v/>
      </c>
      <c r="AH185" s="3" t="str">
        <f t="shared" si="27"/>
        <v/>
      </c>
    </row>
    <row r="186" spans="1:34" x14ac:dyDescent="0.25">
      <c r="A186" s="13" t="str">
        <f>+Afrapportering!A167</f>
        <v/>
      </c>
      <c r="B186" s="13" t="str">
        <f>+Afrapportering!B167</f>
        <v/>
      </c>
      <c r="C186" s="13" t="str">
        <f>+Afrapportering!C167</f>
        <v/>
      </c>
      <c r="D186" s="13" t="str">
        <f>+Afrapportering!D167</f>
        <v/>
      </c>
      <c r="E186" s="14" t="str">
        <f>+Afrapportering!E167</f>
        <v/>
      </c>
      <c r="F186" s="139" t="str">
        <f>IF(Afrapportering!F167 = "", "",Afrapportering!F167)</f>
        <v/>
      </c>
      <c r="G186" s="14" t="str">
        <f>+Afrapportering!G167</f>
        <v/>
      </c>
      <c r="H186" s="139" t="str">
        <f>IF(Afrapportering!H167 = "","",Afrapportering!H167)</f>
        <v/>
      </c>
      <c r="I186" s="140" t="str">
        <f>+Afrapportering!I167</f>
        <v/>
      </c>
      <c r="J186" s="13" t="str">
        <f>+Afrapportering!J167</f>
        <v/>
      </c>
      <c r="K186" s="32" t="str">
        <f t="shared" si="20"/>
        <v/>
      </c>
      <c r="L186" s="31" t="str">
        <f>IF(Ansøgning!J172="","",Ansøgning!J172)</f>
        <v/>
      </c>
      <c r="M186" s="134" t="str">
        <f>IF(Afrapportering!M167="","",Afrapportering!M167)</f>
        <v/>
      </c>
      <c r="N186" s="31" t="str">
        <f>IF(Ansøgning!K172="","",Ansøgning!K172)</f>
        <v/>
      </c>
      <c r="O186" s="134">
        <f>IF(Afrapportering!O167="",,Afrapportering!O167)</f>
        <v>0</v>
      </c>
      <c r="P186" s="15" t="str">
        <f>IF(Ansøgning!L172="","",Ansøgning!L172)</f>
        <v/>
      </c>
      <c r="Q186" s="15" t="str">
        <f t="shared" si="21"/>
        <v/>
      </c>
      <c r="R186" s="15"/>
      <c r="S186" s="15" t="str">
        <f>IF(Afrapportering!S167="","",Afrapportering!S167)</f>
        <v/>
      </c>
      <c r="T186" s="31" t="str">
        <f t="shared" si="22"/>
        <v/>
      </c>
      <c r="U186" s="30" t="str">
        <f>IF(Afrapportering!U167="","",Afrapportering!U167)</f>
        <v/>
      </c>
      <c r="V186" s="52" t="str">
        <f>IF(Afrapportering!V167="","",Afrapportering!V167)</f>
        <v/>
      </c>
      <c r="W186" s="30" t="str">
        <f>IF(Afrapportering!W167="","",Afrapportering!W167)</f>
        <v/>
      </c>
      <c r="X186" s="52" t="str">
        <f>IF(Afrapportering!X167="","",Afrapportering!X167)</f>
        <v/>
      </c>
      <c r="Y186" s="30" t="str">
        <f>IF(Afrapportering!Y167="","",Afrapportering!Y167)</f>
        <v/>
      </c>
      <c r="Z186" s="52" t="str">
        <f>IFERROR(MAX(IF(OR(V186="",X186=""),"",IF(AND(AND(MONTH(F186)&gt;=7,MONTH(F186)&lt;8),AND(MONTH(H186)&gt;=7,MONTH(H186)&lt;8)),(NETWORKDAYS(F186,H186,Lister!$D$7:$D$13)-V186)*T186/NETWORKDAYS(Lister!$D$19,Lister!$E$19,Lister!$D$7:$D$13),IF(AND(AND(MONTH(F186)&gt;=7,MONTH(F186)&lt;8),MONTH(H186)&gt;7),(NETWORKDAYS(F186,Lister!$E$19,Lister!$D$7:$D$13)-V186)*T186/NETWORKDAYS(Lister!$D$19,Lister!$E$19,Lister!$D$7:$D$13),IF(MONTH(F186)&gt;7,0)))),0),"")</f>
        <v/>
      </c>
      <c r="AA186" s="30" t="str">
        <f>IF(Afrapportering!AA167="","",Afrapportering!AA167)</f>
        <v/>
      </c>
      <c r="AB186" s="52" t="str">
        <f>IFERROR(MAX(IF(OR(V186="",X186=""),"",IF(AND(AND(MONTH(F186)&gt;=8,MONTH(F186)&lt;9),AND(MONTH(H186)&gt;=8,MONTH(H186)&lt;9)),(NETWORKDAYS(F186,H186,Lister!$D$7:$D$13)-X186)*T186/NETWORKDAYS(Lister!$D$20,Lister!$E$20,Lister!$D$7:$D$13),IF(AND(MONTH(F186)=7,MONTH(H186)=8),(NETWORKDAYS(Lister!$D$20,H186,Lister!$D$7:$D$13)-X186)*T186/NETWORKDAYS(Lister!$D$20,Lister!$E$20,Lister!$D$7:$D$13),IF(AND(MONTH(F186)=7,MONTH(H186)=7),0)))),0),"")</f>
        <v/>
      </c>
      <c r="AC186" s="30" t="str">
        <f>IF(Afrapportering!AC167="","",Afrapportering!AC167)</f>
        <v/>
      </c>
      <c r="AD186" s="52" t="str">
        <f t="shared" si="23"/>
        <v/>
      </c>
      <c r="AE186" s="52" t="str">
        <f t="shared" si="24"/>
        <v/>
      </c>
      <c r="AF186" s="30" t="str">
        <f t="shared" si="25"/>
        <v/>
      </c>
      <c r="AG186" s="30" t="str">
        <f t="shared" si="26"/>
        <v/>
      </c>
      <c r="AH186" s="3" t="str">
        <f t="shared" si="27"/>
        <v/>
      </c>
    </row>
    <row r="187" spans="1:34" x14ac:dyDescent="0.25">
      <c r="A187" s="13" t="str">
        <f>+Afrapportering!A168</f>
        <v/>
      </c>
      <c r="B187" s="13" t="str">
        <f>+Afrapportering!B168</f>
        <v/>
      </c>
      <c r="C187" s="13" t="str">
        <f>+Afrapportering!C168</f>
        <v/>
      </c>
      <c r="D187" s="13" t="str">
        <f>+Afrapportering!D168</f>
        <v/>
      </c>
      <c r="E187" s="14" t="str">
        <f>+Afrapportering!E168</f>
        <v/>
      </c>
      <c r="F187" s="139" t="str">
        <f>IF(Afrapportering!F168 = "", "",Afrapportering!F168)</f>
        <v/>
      </c>
      <c r="G187" s="14" t="str">
        <f>+Afrapportering!G168</f>
        <v/>
      </c>
      <c r="H187" s="139" t="str">
        <f>IF(Afrapportering!H168 = "","",Afrapportering!H168)</f>
        <v/>
      </c>
      <c r="I187" s="140" t="str">
        <f>+Afrapportering!I168</f>
        <v/>
      </c>
      <c r="J187" s="13" t="str">
        <f>+Afrapportering!J168</f>
        <v/>
      </c>
      <c r="K187" s="32" t="str">
        <f t="shared" si="20"/>
        <v/>
      </c>
      <c r="L187" s="31" t="str">
        <f>IF(Ansøgning!J173="","",Ansøgning!J173)</f>
        <v/>
      </c>
      <c r="M187" s="134" t="str">
        <f>IF(Afrapportering!M168="","",Afrapportering!M168)</f>
        <v/>
      </c>
      <c r="N187" s="31" t="str">
        <f>IF(Ansøgning!K173="","",Ansøgning!K173)</f>
        <v/>
      </c>
      <c r="O187" s="134">
        <f>IF(Afrapportering!O168="",,Afrapportering!O168)</f>
        <v>0</v>
      </c>
      <c r="P187" s="15" t="str">
        <f>IF(Ansøgning!L173="","",Ansøgning!L173)</f>
        <v/>
      </c>
      <c r="Q187" s="15" t="str">
        <f t="shared" si="21"/>
        <v/>
      </c>
      <c r="R187" s="15"/>
      <c r="S187" s="15" t="str">
        <f>IF(Afrapportering!S168="","",Afrapportering!S168)</f>
        <v/>
      </c>
      <c r="T187" s="31" t="str">
        <f t="shared" si="22"/>
        <v/>
      </c>
      <c r="U187" s="30" t="str">
        <f>IF(Afrapportering!U168="","",Afrapportering!U168)</f>
        <v/>
      </c>
      <c r="V187" s="52" t="str">
        <f>IF(Afrapportering!V168="","",Afrapportering!V168)</f>
        <v/>
      </c>
      <c r="W187" s="30" t="str">
        <f>IF(Afrapportering!W168="","",Afrapportering!W168)</f>
        <v/>
      </c>
      <c r="X187" s="52" t="str">
        <f>IF(Afrapportering!X168="","",Afrapportering!X168)</f>
        <v/>
      </c>
      <c r="Y187" s="30" t="str">
        <f>IF(Afrapportering!Y168="","",Afrapportering!Y168)</f>
        <v/>
      </c>
      <c r="Z187" s="52" t="str">
        <f>IFERROR(MAX(IF(OR(V187="",X187=""),"",IF(AND(AND(MONTH(F187)&gt;=7,MONTH(F187)&lt;8),AND(MONTH(H187)&gt;=7,MONTH(H187)&lt;8)),(NETWORKDAYS(F187,H187,Lister!$D$7:$D$13)-V187)*T187/NETWORKDAYS(Lister!$D$19,Lister!$E$19,Lister!$D$7:$D$13),IF(AND(AND(MONTH(F187)&gt;=7,MONTH(F187)&lt;8),MONTH(H187)&gt;7),(NETWORKDAYS(F187,Lister!$E$19,Lister!$D$7:$D$13)-V187)*T187/NETWORKDAYS(Lister!$D$19,Lister!$E$19,Lister!$D$7:$D$13),IF(MONTH(F187)&gt;7,0)))),0),"")</f>
        <v/>
      </c>
      <c r="AA187" s="30" t="str">
        <f>IF(Afrapportering!AA168="","",Afrapportering!AA168)</f>
        <v/>
      </c>
      <c r="AB187" s="52" t="str">
        <f>IFERROR(MAX(IF(OR(V187="",X187=""),"",IF(AND(AND(MONTH(F187)&gt;=8,MONTH(F187)&lt;9),AND(MONTH(H187)&gt;=8,MONTH(H187)&lt;9)),(NETWORKDAYS(F187,H187,Lister!$D$7:$D$13)-X187)*T187/NETWORKDAYS(Lister!$D$20,Lister!$E$20,Lister!$D$7:$D$13),IF(AND(MONTH(F187)=7,MONTH(H187)=8),(NETWORKDAYS(Lister!$D$20,H187,Lister!$D$7:$D$13)-X187)*T187/NETWORKDAYS(Lister!$D$20,Lister!$E$20,Lister!$D$7:$D$13),IF(AND(MONTH(F187)=7,MONTH(H187)=7),0)))),0),"")</f>
        <v/>
      </c>
      <c r="AC187" s="30" t="str">
        <f>IF(Afrapportering!AC168="","",Afrapportering!AC168)</f>
        <v/>
      </c>
      <c r="AD187" s="52" t="str">
        <f t="shared" si="23"/>
        <v/>
      </c>
      <c r="AE187" s="52" t="str">
        <f t="shared" si="24"/>
        <v/>
      </c>
      <c r="AF187" s="30" t="str">
        <f t="shared" si="25"/>
        <v/>
      </c>
      <c r="AG187" s="30" t="str">
        <f t="shared" si="26"/>
        <v/>
      </c>
      <c r="AH187" s="3" t="str">
        <f t="shared" si="27"/>
        <v/>
      </c>
    </row>
    <row r="188" spans="1:34" x14ac:dyDescent="0.25">
      <c r="A188" s="13" t="str">
        <f>+Afrapportering!A169</f>
        <v/>
      </c>
      <c r="B188" s="13" t="str">
        <f>+Afrapportering!B169</f>
        <v/>
      </c>
      <c r="C188" s="13" t="str">
        <f>+Afrapportering!C169</f>
        <v/>
      </c>
      <c r="D188" s="13" t="str">
        <f>+Afrapportering!D169</f>
        <v/>
      </c>
      <c r="E188" s="14" t="str">
        <f>+Afrapportering!E169</f>
        <v/>
      </c>
      <c r="F188" s="139" t="str">
        <f>IF(Afrapportering!F169 = "", "",Afrapportering!F169)</f>
        <v/>
      </c>
      <c r="G188" s="14" t="str">
        <f>+Afrapportering!G169</f>
        <v/>
      </c>
      <c r="H188" s="139" t="str">
        <f>IF(Afrapportering!H169 = "","",Afrapportering!H169)</f>
        <v/>
      </c>
      <c r="I188" s="140" t="str">
        <f>+Afrapportering!I169</f>
        <v/>
      </c>
      <c r="J188" s="13" t="str">
        <f>+Afrapportering!J169</f>
        <v/>
      </c>
      <c r="K188" s="32" t="str">
        <f t="shared" si="20"/>
        <v/>
      </c>
      <c r="L188" s="31" t="str">
        <f>IF(Ansøgning!J174="","",Ansøgning!J174)</f>
        <v/>
      </c>
      <c r="M188" s="134" t="str">
        <f>IF(Afrapportering!M169="","",Afrapportering!M169)</f>
        <v/>
      </c>
      <c r="N188" s="31" t="str">
        <f>IF(Ansøgning!K174="","",Ansøgning!K174)</f>
        <v/>
      </c>
      <c r="O188" s="134">
        <f>IF(Afrapportering!O169="",,Afrapportering!O169)</f>
        <v>0</v>
      </c>
      <c r="P188" s="15" t="str">
        <f>IF(Ansøgning!L174="","",Ansøgning!L174)</f>
        <v/>
      </c>
      <c r="Q188" s="15" t="str">
        <f t="shared" si="21"/>
        <v/>
      </c>
      <c r="R188" s="15"/>
      <c r="S188" s="15" t="str">
        <f>IF(Afrapportering!S169="","",Afrapportering!S169)</f>
        <v/>
      </c>
      <c r="T188" s="31" t="str">
        <f t="shared" si="22"/>
        <v/>
      </c>
      <c r="U188" s="30" t="str">
        <f>IF(Afrapportering!U169="","",Afrapportering!U169)</f>
        <v/>
      </c>
      <c r="V188" s="52" t="str">
        <f>IF(Afrapportering!V169="","",Afrapportering!V169)</f>
        <v/>
      </c>
      <c r="W188" s="30" t="str">
        <f>IF(Afrapportering!W169="","",Afrapportering!W169)</f>
        <v/>
      </c>
      <c r="X188" s="52" t="str">
        <f>IF(Afrapportering!X169="","",Afrapportering!X169)</f>
        <v/>
      </c>
      <c r="Y188" s="30" t="str">
        <f>IF(Afrapportering!Y169="","",Afrapportering!Y169)</f>
        <v/>
      </c>
      <c r="Z188" s="52" t="str">
        <f>IFERROR(MAX(IF(OR(V188="",X188=""),"",IF(AND(AND(MONTH(F188)&gt;=7,MONTH(F188)&lt;8),AND(MONTH(H188)&gt;=7,MONTH(H188)&lt;8)),(NETWORKDAYS(F188,H188,Lister!$D$7:$D$13)-V188)*T188/NETWORKDAYS(Lister!$D$19,Lister!$E$19,Lister!$D$7:$D$13),IF(AND(AND(MONTH(F188)&gt;=7,MONTH(F188)&lt;8),MONTH(H188)&gt;7),(NETWORKDAYS(F188,Lister!$E$19,Lister!$D$7:$D$13)-V188)*T188/NETWORKDAYS(Lister!$D$19,Lister!$E$19,Lister!$D$7:$D$13),IF(MONTH(F188)&gt;7,0)))),0),"")</f>
        <v/>
      </c>
      <c r="AA188" s="30" t="str">
        <f>IF(Afrapportering!AA169="","",Afrapportering!AA169)</f>
        <v/>
      </c>
      <c r="AB188" s="52" t="str">
        <f>IFERROR(MAX(IF(OR(V188="",X188=""),"",IF(AND(AND(MONTH(F188)&gt;=8,MONTH(F188)&lt;9),AND(MONTH(H188)&gt;=8,MONTH(H188)&lt;9)),(NETWORKDAYS(F188,H188,Lister!$D$7:$D$13)-X188)*T188/NETWORKDAYS(Lister!$D$20,Lister!$E$20,Lister!$D$7:$D$13),IF(AND(MONTH(F188)=7,MONTH(H188)=8),(NETWORKDAYS(Lister!$D$20,H188,Lister!$D$7:$D$13)-X188)*T188/NETWORKDAYS(Lister!$D$20,Lister!$E$20,Lister!$D$7:$D$13),IF(AND(MONTH(F188)=7,MONTH(H188)=7),0)))),0),"")</f>
        <v/>
      </c>
      <c r="AC188" s="30" t="str">
        <f>IF(Afrapportering!AC169="","",Afrapportering!AC169)</f>
        <v/>
      </c>
      <c r="AD188" s="52" t="str">
        <f t="shared" si="23"/>
        <v/>
      </c>
      <c r="AE188" s="52" t="str">
        <f t="shared" si="24"/>
        <v/>
      </c>
      <c r="AF188" s="30" t="str">
        <f t="shared" si="25"/>
        <v/>
      </c>
      <c r="AG188" s="30" t="str">
        <f t="shared" si="26"/>
        <v/>
      </c>
      <c r="AH188" s="3" t="str">
        <f t="shared" si="27"/>
        <v/>
      </c>
    </row>
    <row r="189" spans="1:34" x14ac:dyDescent="0.25">
      <c r="A189" s="13" t="str">
        <f>+Afrapportering!A170</f>
        <v/>
      </c>
      <c r="B189" s="13" t="str">
        <f>+Afrapportering!B170</f>
        <v/>
      </c>
      <c r="C189" s="13" t="str">
        <f>+Afrapportering!C170</f>
        <v/>
      </c>
      <c r="D189" s="13" t="str">
        <f>+Afrapportering!D170</f>
        <v/>
      </c>
      <c r="E189" s="14" t="str">
        <f>+Afrapportering!E170</f>
        <v/>
      </c>
      <c r="F189" s="139" t="str">
        <f>IF(Afrapportering!F170 = "", "",Afrapportering!F170)</f>
        <v/>
      </c>
      <c r="G189" s="14" t="str">
        <f>+Afrapportering!G170</f>
        <v/>
      </c>
      <c r="H189" s="139" t="str">
        <f>IF(Afrapportering!H170 = "","",Afrapportering!H170)</f>
        <v/>
      </c>
      <c r="I189" s="140" t="str">
        <f>+Afrapportering!I170</f>
        <v/>
      </c>
      <c r="J189" s="13" t="str">
        <f>+Afrapportering!J170</f>
        <v/>
      </c>
      <c r="K189" s="32" t="str">
        <f t="shared" si="20"/>
        <v/>
      </c>
      <c r="L189" s="31" t="str">
        <f>IF(Ansøgning!J175="","",Ansøgning!J175)</f>
        <v/>
      </c>
      <c r="M189" s="134" t="str">
        <f>IF(Afrapportering!M170="","",Afrapportering!M170)</f>
        <v/>
      </c>
      <c r="N189" s="31" t="str">
        <f>IF(Ansøgning!K175="","",Ansøgning!K175)</f>
        <v/>
      </c>
      <c r="O189" s="134">
        <f>IF(Afrapportering!O170="",,Afrapportering!O170)</f>
        <v>0</v>
      </c>
      <c r="P189" s="15" t="str">
        <f>IF(Ansøgning!L175="","",Ansøgning!L175)</f>
        <v/>
      </c>
      <c r="Q189" s="15" t="str">
        <f t="shared" si="21"/>
        <v/>
      </c>
      <c r="R189" s="15"/>
      <c r="S189" s="15" t="str">
        <f>IF(Afrapportering!S170="","",Afrapportering!S170)</f>
        <v/>
      </c>
      <c r="T189" s="31" t="str">
        <f t="shared" si="22"/>
        <v/>
      </c>
      <c r="U189" s="30" t="str">
        <f>IF(Afrapportering!U170="","",Afrapportering!U170)</f>
        <v/>
      </c>
      <c r="V189" s="52" t="str">
        <f>IF(Afrapportering!V170="","",Afrapportering!V170)</f>
        <v/>
      </c>
      <c r="W189" s="30" t="str">
        <f>IF(Afrapportering!W170="","",Afrapportering!W170)</f>
        <v/>
      </c>
      <c r="X189" s="52" t="str">
        <f>IF(Afrapportering!X170="","",Afrapportering!X170)</f>
        <v/>
      </c>
      <c r="Y189" s="30" t="str">
        <f>IF(Afrapportering!Y170="","",Afrapportering!Y170)</f>
        <v/>
      </c>
      <c r="Z189" s="52" t="str">
        <f>IFERROR(MAX(IF(OR(V189="",X189=""),"",IF(AND(AND(MONTH(F189)&gt;=7,MONTH(F189)&lt;8),AND(MONTH(H189)&gt;=7,MONTH(H189)&lt;8)),(NETWORKDAYS(F189,H189,Lister!$D$7:$D$13)-V189)*T189/NETWORKDAYS(Lister!$D$19,Lister!$E$19,Lister!$D$7:$D$13),IF(AND(AND(MONTH(F189)&gt;=7,MONTH(F189)&lt;8),MONTH(H189)&gt;7),(NETWORKDAYS(F189,Lister!$E$19,Lister!$D$7:$D$13)-V189)*T189/NETWORKDAYS(Lister!$D$19,Lister!$E$19,Lister!$D$7:$D$13),IF(MONTH(F189)&gt;7,0)))),0),"")</f>
        <v/>
      </c>
      <c r="AA189" s="30" t="str">
        <f>IF(Afrapportering!AA170="","",Afrapportering!AA170)</f>
        <v/>
      </c>
      <c r="AB189" s="52" t="str">
        <f>IFERROR(MAX(IF(OR(V189="",X189=""),"",IF(AND(AND(MONTH(F189)&gt;=8,MONTH(F189)&lt;9),AND(MONTH(H189)&gt;=8,MONTH(H189)&lt;9)),(NETWORKDAYS(F189,H189,Lister!$D$7:$D$13)-X189)*T189/NETWORKDAYS(Lister!$D$20,Lister!$E$20,Lister!$D$7:$D$13),IF(AND(MONTH(F189)=7,MONTH(H189)=8),(NETWORKDAYS(Lister!$D$20,H189,Lister!$D$7:$D$13)-X189)*T189/NETWORKDAYS(Lister!$D$20,Lister!$E$20,Lister!$D$7:$D$13),IF(AND(MONTH(F189)=7,MONTH(H189)=7),0)))),0),"")</f>
        <v/>
      </c>
      <c r="AC189" s="30" t="str">
        <f>IF(Afrapportering!AC170="","",Afrapportering!AC170)</f>
        <v/>
      </c>
      <c r="AD189" s="52" t="str">
        <f t="shared" si="23"/>
        <v/>
      </c>
      <c r="AE189" s="52" t="str">
        <f t="shared" si="24"/>
        <v/>
      </c>
      <c r="AF189" s="30" t="str">
        <f t="shared" si="25"/>
        <v/>
      </c>
      <c r="AG189" s="30" t="str">
        <f t="shared" si="26"/>
        <v/>
      </c>
      <c r="AH189" s="3" t="str">
        <f t="shared" si="27"/>
        <v/>
      </c>
    </row>
    <row r="190" spans="1:34" x14ac:dyDescent="0.25">
      <c r="A190" s="13" t="str">
        <f>+Afrapportering!A171</f>
        <v/>
      </c>
      <c r="B190" s="13" t="str">
        <f>+Afrapportering!B171</f>
        <v/>
      </c>
      <c r="C190" s="13" t="str">
        <f>+Afrapportering!C171</f>
        <v/>
      </c>
      <c r="D190" s="13" t="str">
        <f>+Afrapportering!D171</f>
        <v/>
      </c>
      <c r="E190" s="14" t="str">
        <f>+Afrapportering!E171</f>
        <v/>
      </c>
      <c r="F190" s="139" t="str">
        <f>IF(Afrapportering!F171 = "", "",Afrapportering!F171)</f>
        <v/>
      </c>
      <c r="G190" s="14" t="str">
        <f>+Afrapportering!G171</f>
        <v/>
      </c>
      <c r="H190" s="139" t="str">
        <f>IF(Afrapportering!H171 = "","",Afrapportering!H171)</f>
        <v/>
      </c>
      <c r="I190" s="140" t="str">
        <f>+Afrapportering!I171</f>
        <v/>
      </c>
      <c r="J190" s="13" t="str">
        <f>+Afrapportering!J171</f>
        <v/>
      </c>
      <c r="K190" s="32" t="str">
        <f t="shared" si="20"/>
        <v/>
      </c>
      <c r="L190" s="31" t="str">
        <f>IF(Ansøgning!J176="","",Ansøgning!J176)</f>
        <v/>
      </c>
      <c r="M190" s="134" t="str">
        <f>IF(Afrapportering!M171="","",Afrapportering!M171)</f>
        <v/>
      </c>
      <c r="N190" s="31" t="str">
        <f>IF(Ansøgning!K176="","",Ansøgning!K176)</f>
        <v/>
      </c>
      <c r="O190" s="134">
        <f>IF(Afrapportering!O171="",,Afrapportering!O171)</f>
        <v>0</v>
      </c>
      <c r="P190" s="15" t="str">
        <f>IF(Ansøgning!L176="","",Ansøgning!L176)</f>
        <v/>
      </c>
      <c r="Q190" s="15" t="str">
        <f t="shared" si="21"/>
        <v/>
      </c>
      <c r="R190" s="15"/>
      <c r="S190" s="15" t="str">
        <f>IF(Afrapportering!S171="","",Afrapportering!S171)</f>
        <v/>
      </c>
      <c r="T190" s="31" t="str">
        <f t="shared" si="22"/>
        <v/>
      </c>
      <c r="U190" s="30" t="str">
        <f>IF(Afrapportering!U171="","",Afrapportering!U171)</f>
        <v/>
      </c>
      <c r="V190" s="52" t="str">
        <f>IF(Afrapportering!V171="","",Afrapportering!V171)</f>
        <v/>
      </c>
      <c r="W190" s="30" t="str">
        <f>IF(Afrapportering!W171="","",Afrapportering!W171)</f>
        <v/>
      </c>
      <c r="X190" s="52" t="str">
        <f>IF(Afrapportering!X171="","",Afrapportering!X171)</f>
        <v/>
      </c>
      <c r="Y190" s="30" t="str">
        <f>IF(Afrapportering!Y171="","",Afrapportering!Y171)</f>
        <v/>
      </c>
      <c r="Z190" s="52" t="str">
        <f>IFERROR(MAX(IF(OR(V190="",X190=""),"",IF(AND(AND(MONTH(F190)&gt;=7,MONTH(F190)&lt;8),AND(MONTH(H190)&gt;=7,MONTH(H190)&lt;8)),(NETWORKDAYS(F190,H190,Lister!$D$7:$D$13)-V190)*T190/NETWORKDAYS(Lister!$D$19,Lister!$E$19,Lister!$D$7:$D$13),IF(AND(AND(MONTH(F190)&gt;=7,MONTH(F190)&lt;8),MONTH(H190)&gt;7),(NETWORKDAYS(F190,Lister!$E$19,Lister!$D$7:$D$13)-V190)*T190/NETWORKDAYS(Lister!$D$19,Lister!$E$19,Lister!$D$7:$D$13),IF(MONTH(F190)&gt;7,0)))),0),"")</f>
        <v/>
      </c>
      <c r="AA190" s="30" t="str">
        <f>IF(Afrapportering!AA171="","",Afrapportering!AA171)</f>
        <v/>
      </c>
      <c r="AB190" s="52" t="str">
        <f>IFERROR(MAX(IF(OR(V190="",X190=""),"",IF(AND(AND(MONTH(F190)&gt;=8,MONTH(F190)&lt;9),AND(MONTH(H190)&gt;=8,MONTH(H190)&lt;9)),(NETWORKDAYS(F190,H190,Lister!$D$7:$D$13)-X190)*T190/NETWORKDAYS(Lister!$D$20,Lister!$E$20,Lister!$D$7:$D$13),IF(AND(MONTH(F190)=7,MONTH(H190)=8),(NETWORKDAYS(Lister!$D$20,H190,Lister!$D$7:$D$13)-X190)*T190/NETWORKDAYS(Lister!$D$20,Lister!$E$20,Lister!$D$7:$D$13),IF(AND(MONTH(F190)=7,MONTH(H190)=7),0)))),0),"")</f>
        <v/>
      </c>
      <c r="AC190" s="30" t="str">
        <f>IF(Afrapportering!AC171="","",Afrapportering!AC171)</f>
        <v/>
      </c>
      <c r="AD190" s="52" t="str">
        <f t="shared" si="23"/>
        <v/>
      </c>
      <c r="AE190" s="52" t="str">
        <f t="shared" si="24"/>
        <v/>
      </c>
      <c r="AF190" s="30" t="str">
        <f t="shared" si="25"/>
        <v/>
      </c>
      <c r="AG190" s="30" t="str">
        <f t="shared" si="26"/>
        <v/>
      </c>
      <c r="AH190" s="3" t="str">
        <f t="shared" si="27"/>
        <v/>
      </c>
    </row>
    <row r="191" spans="1:34" x14ac:dyDescent="0.25">
      <c r="A191" s="13" t="str">
        <f>+Afrapportering!A172</f>
        <v/>
      </c>
      <c r="B191" s="13" t="str">
        <f>+Afrapportering!B172</f>
        <v/>
      </c>
      <c r="C191" s="13" t="str">
        <f>+Afrapportering!C172</f>
        <v/>
      </c>
      <c r="D191" s="13" t="str">
        <f>+Afrapportering!D172</f>
        <v/>
      </c>
      <c r="E191" s="14" t="str">
        <f>+Afrapportering!E172</f>
        <v/>
      </c>
      <c r="F191" s="139" t="str">
        <f>IF(Afrapportering!F172 = "", "",Afrapportering!F172)</f>
        <v/>
      </c>
      <c r="G191" s="14" t="str">
        <f>+Afrapportering!G172</f>
        <v/>
      </c>
      <c r="H191" s="139" t="str">
        <f>IF(Afrapportering!H172 = "","",Afrapportering!H172)</f>
        <v/>
      </c>
      <c r="I191" s="140" t="str">
        <f>+Afrapportering!I172</f>
        <v/>
      </c>
      <c r="J191" s="13" t="str">
        <f>+Afrapportering!J172</f>
        <v/>
      </c>
      <c r="K191" s="32" t="str">
        <f t="shared" si="20"/>
        <v/>
      </c>
      <c r="L191" s="31" t="str">
        <f>IF(Ansøgning!J177="","",Ansøgning!J177)</f>
        <v/>
      </c>
      <c r="M191" s="134" t="str">
        <f>IF(Afrapportering!M172="","",Afrapportering!M172)</f>
        <v/>
      </c>
      <c r="N191" s="31" t="str">
        <f>IF(Ansøgning!K177="","",Ansøgning!K177)</f>
        <v/>
      </c>
      <c r="O191" s="134">
        <f>IF(Afrapportering!O172="",,Afrapportering!O172)</f>
        <v>0</v>
      </c>
      <c r="P191" s="15" t="str">
        <f>IF(Ansøgning!L177="","",Ansøgning!L177)</f>
        <v/>
      </c>
      <c r="Q191" s="15" t="str">
        <f t="shared" si="21"/>
        <v/>
      </c>
      <c r="R191" s="15"/>
      <c r="S191" s="15" t="str">
        <f>IF(Afrapportering!S172="","",Afrapportering!S172)</f>
        <v/>
      </c>
      <c r="T191" s="31" t="str">
        <f t="shared" si="22"/>
        <v/>
      </c>
      <c r="U191" s="30" t="str">
        <f>IF(Afrapportering!U172="","",Afrapportering!U172)</f>
        <v/>
      </c>
      <c r="V191" s="52" t="str">
        <f>IF(Afrapportering!V172="","",Afrapportering!V172)</f>
        <v/>
      </c>
      <c r="W191" s="30" t="str">
        <f>IF(Afrapportering!W172="","",Afrapportering!W172)</f>
        <v/>
      </c>
      <c r="X191" s="52" t="str">
        <f>IF(Afrapportering!X172="","",Afrapportering!X172)</f>
        <v/>
      </c>
      <c r="Y191" s="30" t="str">
        <f>IF(Afrapportering!Y172="","",Afrapportering!Y172)</f>
        <v/>
      </c>
      <c r="Z191" s="52" t="str">
        <f>IFERROR(MAX(IF(OR(V191="",X191=""),"",IF(AND(AND(MONTH(F191)&gt;=7,MONTH(F191)&lt;8),AND(MONTH(H191)&gt;=7,MONTH(H191)&lt;8)),(NETWORKDAYS(F191,H191,Lister!$D$7:$D$13)-V191)*T191/NETWORKDAYS(Lister!$D$19,Lister!$E$19,Lister!$D$7:$D$13),IF(AND(AND(MONTH(F191)&gt;=7,MONTH(F191)&lt;8),MONTH(H191)&gt;7),(NETWORKDAYS(F191,Lister!$E$19,Lister!$D$7:$D$13)-V191)*T191/NETWORKDAYS(Lister!$D$19,Lister!$E$19,Lister!$D$7:$D$13),IF(MONTH(F191)&gt;7,0)))),0),"")</f>
        <v/>
      </c>
      <c r="AA191" s="30" t="str">
        <f>IF(Afrapportering!AA172="","",Afrapportering!AA172)</f>
        <v/>
      </c>
      <c r="AB191" s="52" t="str">
        <f>IFERROR(MAX(IF(OR(V191="",X191=""),"",IF(AND(AND(MONTH(F191)&gt;=8,MONTH(F191)&lt;9),AND(MONTH(H191)&gt;=8,MONTH(H191)&lt;9)),(NETWORKDAYS(F191,H191,Lister!$D$7:$D$13)-X191)*T191/NETWORKDAYS(Lister!$D$20,Lister!$E$20,Lister!$D$7:$D$13),IF(AND(MONTH(F191)=7,MONTH(H191)=8),(NETWORKDAYS(Lister!$D$20,H191,Lister!$D$7:$D$13)-X191)*T191/NETWORKDAYS(Lister!$D$20,Lister!$E$20,Lister!$D$7:$D$13),IF(AND(MONTH(F191)=7,MONTH(H191)=7),0)))),0),"")</f>
        <v/>
      </c>
      <c r="AC191" s="30" t="str">
        <f>IF(Afrapportering!AC172="","",Afrapportering!AC172)</f>
        <v/>
      </c>
      <c r="AD191" s="52" t="str">
        <f t="shared" si="23"/>
        <v/>
      </c>
      <c r="AE191" s="52" t="str">
        <f t="shared" si="24"/>
        <v/>
      </c>
      <c r="AF191" s="30" t="str">
        <f t="shared" si="25"/>
        <v/>
      </c>
      <c r="AG191" s="30" t="str">
        <f t="shared" si="26"/>
        <v/>
      </c>
      <c r="AH191" s="3" t="str">
        <f t="shared" si="27"/>
        <v/>
      </c>
    </row>
    <row r="192" spans="1:34" x14ac:dyDescent="0.25">
      <c r="A192" s="13" t="str">
        <f>+Afrapportering!A173</f>
        <v/>
      </c>
      <c r="B192" s="13" t="str">
        <f>+Afrapportering!B173</f>
        <v/>
      </c>
      <c r="C192" s="13" t="str">
        <f>+Afrapportering!C173</f>
        <v/>
      </c>
      <c r="D192" s="13" t="str">
        <f>+Afrapportering!D173</f>
        <v/>
      </c>
      <c r="E192" s="14" t="str">
        <f>+Afrapportering!E173</f>
        <v/>
      </c>
      <c r="F192" s="139" t="str">
        <f>IF(Afrapportering!F173 = "", "",Afrapportering!F173)</f>
        <v/>
      </c>
      <c r="G192" s="14" t="str">
        <f>+Afrapportering!G173</f>
        <v/>
      </c>
      <c r="H192" s="139" t="str">
        <f>IF(Afrapportering!H173 = "","",Afrapportering!H173)</f>
        <v/>
      </c>
      <c r="I192" s="140" t="str">
        <f>+Afrapportering!I173</f>
        <v/>
      </c>
      <c r="J192" s="13" t="str">
        <f>+Afrapportering!J173</f>
        <v/>
      </c>
      <c r="K192" s="32" t="str">
        <f t="shared" si="20"/>
        <v/>
      </c>
      <c r="L192" s="31" t="str">
        <f>IF(Ansøgning!J178="","",Ansøgning!J178)</f>
        <v/>
      </c>
      <c r="M192" s="134" t="str">
        <f>IF(Afrapportering!M173="","",Afrapportering!M173)</f>
        <v/>
      </c>
      <c r="N192" s="31" t="str">
        <f>IF(Ansøgning!K178="","",Ansøgning!K178)</f>
        <v/>
      </c>
      <c r="O192" s="134">
        <f>IF(Afrapportering!O173="",,Afrapportering!O173)</f>
        <v>0</v>
      </c>
      <c r="P192" s="15" t="str">
        <f>IF(Ansøgning!L178="","",Ansøgning!L178)</f>
        <v/>
      </c>
      <c r="Q192" s="15" t="str">
        <f t="shared" si="21"/>
        <v/>
      </c>
      <c r="R192" s="15"/>
      <c r="S192" s="15" t="str">
        <f>IF(Afrapportering!S173="","",Afrapportering!S173)</f>
        <v/>
      </c>
      <c r="T192" s="31" t="str">
        <f t="shared" si="22"/>
        <v/>
      </c>
      <c r="U192" s="30" t="str">
        <f>IF(Afrapportering!U173="","",Afrapportering!U173)</f>
        <v/>
      </c>
      <c r="V192" s="52" t="str">
        <f>IF(Afrapportering!V173="","",Afrapportering!V173)</f>
        <v/>
      </c>
      <c r="W192" s="30" t="str">
        <f>IF(Afrapportering!W173="","",Afrapportering!W173)</f>
        <v/>
      </c>
      <c r="X192" s="52" t="str">
        <f>IF(Afrapportering!X173="","",Afrapportering!X173)</f>
        <v/>
      </c>
      <c r="Y192" s="30" t="str">
        <f>IF(Afrapportering!Y173="","",Afrapportering!Y173)</f>
        <v/>
      </c>
      <c r="Z192" s="52" t="str">
        <f>IFERROR(MAX(IF(OR(V192="",X192=""),"",IF(AND(AND(MONTH(F192)&gt;=7,MONTH(F192)&lt;8),AND(MONTH(H192)&gt;=7,MONTH(H192)&lt;8)),(NETWORKDAYS(F192,H192,Lister!$D$7:$D$13)-V192)*T192/NETWORKDAYS(Lister!$D$19,Lister!$E$19,Lister!$D$7:$D$13),IF(AND(AND(MONTH(F192)&gt;=7,MONTH(F192)&lt;8),MONTH(H192)&gt;7),(NETWORKDAYS(F192,Lister!$E$19,Lister!$D$7:$D$13)-V192)*T192/NETWORKDAYS(Lister!$D$19,Lister!$E$19,Lister!$D$7:$D$13),IF(MONTH(F192)&gt;7,0)))),0),"")</f>
        <v/>
      </c>
      <c r="AA192" s="30" t="str">
        <f>IF(Afrapportering!AA173="","",Afrapportering!AA173)</f>
        <v/>
      </c>
      <c r="AB192" s="52" t="str">
        <f>IFERROR(MAX(IF(OR(V192="",X192=""),"",IF(AND(AND(MONTH(F192)&gt;=8,MONTH(F192)&lt;9),AND(MONTH(H192)&gt;=8,MONTH(H192)&lt;9)),(NETWORKDAYS(F192,H192,Lister!$D$7:$D$13)-X192)*T192/NETWORKDAYS(Lister!$D$20,Lister!$E$20,Lister!$D$7:$D$13),IF(AND(MONTH(F192)=7,MONTH(H192)=8),(NETWORKDAYS(Lister!$D$20,H192,Lister!$D$7:$D$13)-X192)*T192/NETWORKDAYS(Lister!$D$20,Lister!$E$20,Lister!$D$7:$D$13),IF(AND(MONTH(F192)=7,MONTH(H192)=7),0)))),0),"")</f>
        <v/>
      </c>
      <c r="AC192" s="30" t="str">
        <f>IF(Afrapportering!AC173="","",Afrapportering!AC173)</f>
        <v/>
      </c>
      <c r="AD192" s="52" t="str">
        <f t="shared" si="23"/>
        <v/>
      </c>
      <c r="AE192" s="52" t="str">
        <f t="shared" si="24"/>
        <v/>
      </c>
      <c r="AF192" s="30" t="str">
        <f t="shared" si="25"/>
        <v/>
      </c>
      <c r="AG192" s="30" t="str">
        <f t="shared" si="26"/>
        <v/>
      </c>
      <c r="AH192" s="3" t="str">
        <f t="shared" si="27"/>
        <v/>
      </c>
    </row>
    <row r="193" spans="1:34" x14ac:dyDescent="0.25">
      <c r="A193" s="13" t="str">
        <f>+Afrapportering!A174</f>
        <v/>
      </c>
      <c r="B193" s="13" t="str">
        <f>+Afrapportering!B174</f>
        <v/>
      </c>
      <c r="C193" s="13" t="str">
        <f>+Afrapportering!C174</f>
        <v/>
      </c>
      <c r="D193" s="13" t="str">
        <f>+Afrapportering!D174</f>
        <v/>
      </c>
      <c r="E193" s="14" t="str">
        <f>+Afrapportering!E174</f>
        <v/>
      </c>
      <c r="F193" s="139" t="str">
        <f>IF(Afrapportering!F174 = "", "",Afrapportering!F174)</f>
        <v/>
      </c>
      <c r="G193" s="14" t="str">
        <f>+Afrapportering!G174</f>
        <v/>
      </c>
      <c r="H193" s="139" t="str">
        <f>IF(Afrapportering!H174 = "","",Afrapportering!H174)</f>
        <v/>
      </c>
      <c r="I193" s="140" t="str">
        <f>+Afrapportering!I174</f>
        <v/>
      </c>
      <c r="J193" s="13" t="str">
        <f>+Afrapportering!J174</f>
        <v/>
      </c>
      <c r="K193" s="32" t="str">
        <f t="shared" si="20"/>
        <v/>
      </c>
      <c r="L193" s="31" t="str">
        <f>IF(Ansøgning!J179="","",Ansøgning!J179)</f>
        <v/>
      </c>
      <c r="M193" s="134" t="str">
        <f>IF(Afrapportering!M174="","",Afrapportering!M174)</f>
        <v/>
      </c>
      <c r="N193" s="31" t="str">
        <f>IF(Ansøgning!K179="","",Ansøgning!K179)</f>
        <v/>
      </c>
      <c r="O193" s="134">
        <f>IF(Afrapportering!O174="",,Afrapportering!O174)</f>
        <v>0</v>
      </c>
      <c r="P193" s="15" t="str">
        <f>IF(Ansøgning!L179="","",Ansøgning!L179)</f>
        <v/>
      </c>
      <c r="Q193" s="15" t="str">
        <f t="shared" si="21"/>
        <v/>
      </c>
      <c r="R193" s="15"/>
      <c r="S193" s="15" t="str">
        <f>IF(Afrapportering!S174="","",Afrapportering!S174)</f>
        <v/>
      </c>
      <c r="T193" s="31" t="str">
        <f t="shared" si="22"/>
        <v/>
      </c>
      <c r="U193" s="30" t="str">
        <f>IF(Afrapportering!U174="","",Afrapportering!U174)</f>
        <v/>
      </c>
      <c r="V193" s="52" t="str">
        <f>IF(Afrapportering!V174="","",Afrapportering!V174)</f>
        <v/>
      </c>
      <c r="W193" s="30" t="str">
        <f>IF(Afrapportering!W174="","",Afrapportering!W174)</f>
        <v/>
      </c>
      <c r="X193" s="52" t="str">
        <f>IF(Afrapportering!X174="","",Afrapportering!X174)</f>
        <v/>
      </c>
      <c r="Y193" s="30" t="str">
        <f>IF(Afrapportering!Y174="","",Afrapportering!Y174)</f>
        <v/>
      </c>
      <c r="Z193" s="52" t="str">
        <f>IFERROR(MAX(IF(OR(V193="",X193=""),"",IF(AND(AND(MONTH(F193)&gt;=7,MONTH(F193)&lt;8),AND(MONTH(H193)&gt;=7,MONTH(H193)&lt;8)),(NETWORKDAYS(F193,H193,Lister!$D$7:$D$13)-V193)*T193/NETWORKDAYS(Lister!$D$19,Lister!$E$19,Lister!$D$7:$D$13),IF(AND(AND(MONTH(F193)&gt;=7,MONTH(F193)&lt;8),MONTH(H193)&gt;7),(NETWORKDAYS(F193,Lister!$E$19,Lister!$D$7:$D$13)-V193)*T193/NETWORKDAYS(Lister!$D$19,Lister!$E$19,Lister!$D$7:$D$13),IF(MONTH(F193)&gt;7,0)))),0),"")</f>
        <v/>
      </c>
      <c r="AA193" s="30" t="str">
        <f>IF(Afrapportering!AA174="","",Afrapportering!AA174)</f>
        <v/>
      </c>
      <c r="AB193" s="52" t="str">
        <f>IFERROR(MAX(IF(OR(V193="",X193=""),"",IF(AND(AND(MONTH(F193)&gt;=8,MONTH(F193)&lt;9),AND(MONTH(H193)&gt;=8,MONTH(H193)&lt;9)),(NETWORKDAYS(F193,H193,Lister!$D$7:$D$13)-X193)*T193/NETWORKDAYS(Lister!$D$20,Lister!$E$20,Lister!$D$7:$D$13),IF(AND(MONTH(F193)=7,MONTH(H193)=8),(NETWORKDAYS(Lister!$D$20,H193,Lister!$D$7:$D$13)-X193)*T193/NETWORKDAYS(Lister!$D$20,Lister!$E$20,Lister!$D$7:$D$13),IF(AND(MONTH(F193)=7,MONTH(H193)=7),0)))),0),"")</f>
        <v/>
      </c>
      <c r="AC193" s="30" t="str">
        <f>IF(Afrapportering!AC174="","",Afrapportering!AC174)</f>
        <v/>
      </c>
      <c r="AD193" s="52" t="str">
        <f t="shared" si="23"/>
        <v/>
      </c>
      <c r="AE193" s="52" t="str">
        <f t="shared" si="24"/>
        <v/>
      </c>
      <c r="AF193" s="30" t="str">
        <f t="shared" si="25"/>
        <v/>
      </c>
      <c r="AG193" s="30" t="str">
        <f t="shared" si="26"/>
        <v/>
      </c>
      <c r="AH193" s="3" t="str">
        <f t="shared" si="27"/>
        <v/>
      </c>
    </row>
    <row r="194" spans="1:34" x14ac:dyDescent="0.25">
      <c r="A194" s="13" t="str">
        <f>+Afrapportering!A175</f>
        <v/>
      </c>
      <c r="B194" s="13" t="str">
        <f>+Afrapportering!B175</f>
        <v/>
      </c>
      <c r="C194" s="13" t="str">
        <f>+Afrapportering!C175</f>
        <v/>
      </c>
      <c r="D194" s="13" t="str">
        <f>+Afrapportering!D175</f>
        <v/>
      </c>
      <c r="E194" s="14" t="str">
        <f>+Afrapportering!E175</f>
        <v/>
      </c>
      <c r="F194" s="139" t="str">
        <f>IF(Afrapportering!F175 = "", "",Afrapportering!F175)</f>
        <v/>
      </c>
      <c r="G194" s="14" t="str">
        <f>+Afrapportering!G175</f>
        <v/>
      </c>
      <c r="H194" s="139" t="str">
        <f>IF(Afrapportering!H175 = "","",Afrapportering!H175)</f>
        <v/>
      </c>
      <c r="I194" s="140" t="str">
        <f>+Afrapportering!I175</f>
        <v/>
      </c>
      <c r="J194" s="13" t="str">
        <f>+Afrapportering!J175</f>
        <v/>
      </c>
      <c r="K194" s="32" t="str">
        <f t="shared" si="20"/>
        <v/>
      </c>
      <c r="L194" s="31" t="str">
        <f>IF(Ansøgning!J180="","",Ansøgning!J180)</f>
        <v/>
      </c>
      <c r="M194" s="134" t="str">
        <f>IF(Afrapportering!M175="","",Afrapportering!M175)</f>
        <v/>
      </c>
      <c r="N194" s="31" t="str">
        <f>IF(Ansøgning!K180="","",Ansøgning!K180)</f>
        <v/>
      </c>
      <c r="O194" s="134">
        <f>IF(Afrapportering!O175="",,Afrapportering!O175)</f>
        <v>0</v>
      </c>
      <c r="P194" s="15" t="str">
        <f>IF(Ansøgning!L180="","",Ansøgning!L180)</f>
        <v/>
      </c>
      <c r="Q194" s="15" t="str">
        <f t="shared" si="21"/>
        <v/>
      </c>
      <c r="R194" s="15"/>
      <c r="S194" s="15" t="str">
        <f>IF(Afrapportering!S175="","",Afrapportering!S175)</f>
        <v/>
      </c>
      <c r="T194" s="31" t="str">
        <f t="shared" si="22"/>
        <v/>
      </c>
      <c r="U194" s="30" t="str">
        <f>IF(Afrapportering!U175="","",Afrapportering!U175)</f>
        <v/>
      </c>
      <c r="V194" s="52" t="str">
        <f>IF(Afrapportering!V175="","",Afrapportering!V175)</f>
        <v/>
      </c>
      <c r="W194" s="30" t="str">
        <f>IF(Afrapportering!W175="","",Afrapportering!W175)</f>
        <v/>
      </c>
      <c r="X194" s="52" t="str">
        <f>IF(Afrapportering!X175="","",Afrapportering!X175)</f>
        <v/>
      </c>
      <c r="Y194" s="30" t="str">
        <f>IF(Afrapportering!Y175="","",Afrapportering!Y175)</f>
        <v/>
      </c>
      <c r="Z194" s="52" t="str">
        <f>IFERROR(MAX(IF(OR(V194="",X194=""),"",IF(AND(AND(MONTH(F194)&gt;=7,MONTH(F194)&lt;8),AND(MONTH(H194)&gt;=7,MONTH(H194)&lt;8)),(NETWORKDAYS(F194,H194,Lister!$D$7:$D$13)-V194)*T194/NETWORKDAYS(Lister!$D$19,Lister!$E$19,Lister!$D$7:$D$13),IF(AND(AND(MONTH(F194)&gt;=7,MONTH(F194)&lt;8),MONTH(H194)&gt;7),(NETWORKDAYS(F194,Lister!$E$19,Lister!$D$7:$D$13)-V194)*T194/NETWORKDAYS(Lister!$D$19,Lister!$E$19,Lister!$D$7:$D$13),IF(MONTH(F194)&gt;7,0)))),0),"")</f>
        <v/>
      </c>
      <c r="AA194" s="30" t="str">
        <f>IF(Afrapportering!AA175="","",Afrapportering!AA175)</f>
        <v/>
      </c>
      <c r="AB194" s="52" t="str">
        <f>IFERROR(MAX(IF(OR(V194="",X194=""),"",IF(AND(AND(MONTH(F194)&gt;=8,MONTH(F194)&lt;9),AND(MONTH(H194)&gt;=8,MONTH(H194)&lt;9)),(NETWORKDAYS(F194,H194,Lister!$D$7:$D$13)-X194)*T194/NETWORKDAYS(Lister!$D$20,Lister!$E$20,Lister!$D$7:$D$13),IF(AND(MONTH(F194)=7,MONTH(H194)=8),(NETWORKDAYS(Lister!$D$20,H194,Lister!$D$7:$D$13)-X194)*T194/NETWORKDAYS(Lister!$D$20,Lister!$E$20,Lister!$D$7:$D$13),IF(AND(MONTH(F194)=7,MONTH(H194)=7),0)))),0),"")</f>
        <v/>
      </c>
      <c r="AC194" s="30" t="str">
        <f>IF(Afrapportering!AC175="","",Afrapportering!AC175)</f>
        <v/>
      </c>
      <c r="AD194" s="52" t="str">
        <f t="shared" si="23"/>
        <v/>
      </c>
      <c r="AE194" s="52" t="str">
        <f t="shared" si="24"/>
        <v/>
      </c>
      <c r="AF194" s="30" t="str">
        <f t="shared" si="25"/>
        <v/>
      </c>
      <c r="AG194" s="30" t="str">
        <f t="shared" si="26"/>
        <v/>
      </c>
      <c r="AH194" s="3" t="str">
        <f t="shared" si="27"/>
        <v/>
      </c>
    </row>
    <row r="195" spans="1:34" x14ac:dyDescent="0.25">
      <c r="A195" s="13" t="str">
        <f>+Afrapportering!A176</f>
        <v/>
      </c>
      <c r="B195" s="13" t="str">
        <f>+Afrapportering!B176</f>
        <v/>
      </c>
      <c r="C195" s="13" t="str">
        <f>+Afrapportering!C176</f>
        <v/>
      </c>
      <c r="D195" s="13" t="str">
        <f>+Afrapportering!D176</f>
        <v/>
      </c>
      <c r="E195" s="14" t="str">
        <f>+Afrapportering!E176</f>
        <v/>
      </c>
      <c r="F195" s="139" t="str">
        <f>IF(Afrapportering!F176 = "", "",Afrapportering!F176)</f>
        <v/>
      </c>
      <c r="G195" s="14" t="str">
        <f>+Afrapportering!G176</f>
        <v/>
      </c>
      <c r="H195" s="139" t="str">
        <f>IF(Afrapportering!H176 = "","",Afrapportering!H176)</f>
        <v/>
      </c>
      <c r="I195" s="140" t="str">
        <f>+Afrapportering!I176</f>
        <v/>
      </c>
      <c r="J195" s="13" t="str">
        <f>+Afrapportering!J176</f>
        <v/>
      </c>
      <c r="K195" s="32" t="str">
        <f t="shared" si="20"/>
        <v/>
      </c>
      <c r="L195" s="31" t="str">
        <f>IF(Ansøgning!J181="","",Ansøgning!J181)</f>
        <v/>
      </c>
      <c r="M195" s="134" t="str">
        <f>IF(Afrapportering!M176="","",Afrapportering!M176)</f>
        <v/>
      </c>
      <c r="N195" s="31" t="str">
        <f>IF(Ansøgning!K181="","",Ansøgning!K181)</f>
        <v/>
      </c>
      <c r="O195" s="134">
        <f>IF(Afrapportering!O176="",,Afrapportering!O176)</f>
        <v>0</v>
      </c>
      <c r="P195" s="15" t="str">
        <f>IF(Ansøgning!L181="","",Ansøgning!L181)</f>
        <v/>
      </c>
      <c r="Q195" s="15" t="str">
        <f t="shared" si="21"/>
        <v/>
      </c>
      <c r="R195" s="15"/>
      <c r="S195" s="15" t="str">
        <f>IF(Afrapportering!S176="","",Afrapportering!S176)</f>
        <v/>
      </c>
      <c r="T195" s="31" t="str">
        <f t="shared" si="22"/>
        <v/>
      </c>
      <c r="U195" s="30" t="str">
        <f>IF(Afrapportering!U176="","",Afrapportering!U176)</f>
        <v/>
      </c>
      <c r="V195" s="52" t="str">
        <f>IF(Afrapportering!V176="","",Afrapportering!V176)</f>
        <v/>
      </c>
      <c r="W195" s="30" t="str">
        <f>IF(Afrapportering!W176="","",Afrapportering!W176)</f>
        <v/>
      </c>
      <c r="X195" s="52" t="str">
        <f>IF(Afrapportering!X176="","",Afrapportering!X176)</f>
        <v/>
      </c>
      <c r="Y195" s="30" t="str">
        <f>IF(Afrapportering!Y176="","",Afrapportering!Y176)</f>
        <v/>
      </c>
      <c r="Z195" s="52" t="str">
        <f>IFERROR(MAX(IF(OR(V195="",X195=""),"",IF(AND(AND(MONTH(F195)&gt;=7,MONTH(F195)&lt;8),AND(MONTH(H195)&gt;=7,MONTH(H195)&lt;8)),(NETWORKDAYS(F195,H195,Lister!$D$7:$D$13)-V195)*T195/NETWORKDAYS(Lister!$D$19,Lister!$E$19,Lister!$D$7:$D$13),IF(AND(AND(MONTH(F195)&gt;=7,MONTH(F195)&lt;8),MONTH(H195)&gt;7),(NETWORKDAYS(F195,Lister!$E$19,Lister!$D$7:$D$13)-V195)*T195/NETWORKDAYS(Lister!$D$19,Lister!$E$19,Lister!$D$7:$D$13),IF(MONTH(F195)&gt;7,0)))),0),"")</f>
        <v/>
      </c>
      <c r="AA195" s="30" t="str">
        <f>IF(Afrapportering!AA176="","",Afrapportering!AA176)</f>
        <v/>
      </c>
      <c r="AB195" s="52" t="str">
        <f>IFERROR(MAX(IF(OR(V195="",X195=""),"",IF(AND(AND(MONTH(F195)&gt;=8,MONTH(F195)&lt;9),AND(MONTH(H195)&gt;=8,MONTH(H195)&lt;9)),(NETWORKDAYS(F195,H195,Lister!$D$7:$D$13)-X195)*T195/NETWORKDAYS(Lister!$D$20,Lister!$E$20,Lister!$D$7:$D$13),IF(AND(MONTH(F195)=7,MONTH(H195)=8),(NETWORKDAYS(Lister!$D$20,H195,Lister!$D$7:$D$13)-X195)*T195/NETWORKDAYS(Lister!$D$20,Lister!$E$20,Lister!$D$7:$D$13),IF(AND(MONTH(F195)=7,MONTH(H195)=7),0)))),0),"")</f>
        <v/>
      </c>
      <c r="AC195" s="30" t="str">
        <f>IF(Afrapportering!AC176="","",Afrapportering!AC176)</f>
        <v/>
      </c>
      <c r="AD195" s="52" t="str">
        <f t="shared" si="23"/>
        <v/>
      </c>
      <c r="AE195" s="52" t="str">
        <f t="shared" si="24"/>
        <v/>
      </c>
      <c r="AF195" s="30" t="str">
        <f t="shared" si="25"/>
        <v/>
      </c>
      <c r="AG195" s="30" t="str">
        <f t="shared" si="26"/>
        <v/>
      </c>
      <c r="AH195" s="3" t="str">
        <f t="shared" si="27"/>
        <v/>
      </c>
    </row>
    <row r="196" spans="1:34" x14ac:dyDescent="0.25">
      <c r="A196" s="13" t="str">
        <f>+Afrapportering!A177</f>
        <v/>
      </c>
      <c r="B196" s="13" t="str">
        <f>+Afrapportering!B177</f>
        <v/>
      </c>
      <c r="C196" s="13" t="str">
        <f>+Afrapportering!C177</f>
        <v/>
      </c>
      <c r="D196" s="13" t="str">
        <f>+Afrapportering!D177</f>
        <v/>
      </c>
      <c r="E196" s="14" t="str">
        <f>+Afrapportering!E177</f>
        <v/>
      </c>
      <c r="F196" s="139" t="str">
        <f>IF(Afrapportering!F177 = "", "",Afrapportering!F177)</f>
        <v/>
      </c>
      <c r="G196" s="14" t="str">
        <f>+Afrapportering!G177</f>
        <v/>
      </c>
      <c r="H196" s="139" t="str">
        <f>IF(Afrapportering!H177 = "","",Afrapportering!H177)</f>
        <v/>
      </c>
      <c r="I196" s="140" t="str">
        <f>+Afrapportering!I177</f>
        <v/>
      </c>
      <c r="J196" s="13" t="str">
        <f>+Afrapportering!J177</f>
        <v/>
      </c>
      <c r="K196" s="32" t="str">
        <f t="shared" si="20"/>
        <v/>
      </c>
      <c r="L196" s="31" t="str">
        <f>IF(Ansøgning!J182="","",Ansøgning!J182)</f>
        <v/>
      </c>
      <c r="M196" s="134" t="str">
        <f>IF(Afrapportering!M177="","",Afrapportering!M177)</f>
        <v/>
      </c>
      <c r="N196" s="31" t="str">
        <f>IF(Ansøgning!K182="","",Ansøgning!K182)</f>
        <v/>
      </c>
      <c r="O196" s="134">
        <f>IF(Afrapportering!O177="",,Afrapportering!O177)</f>
        <v>0</v>
      </c>
      <c r="P196" s="15" t="str">
        <f>IF(Ansøgning!L182="","",Ansøgning!L182)</f>
        <v/>
      </c>
      <c r="Q196" s="15" t="str">
        <f t="shared" si="21"/>
        <v/>
      </c>
      <c r="R196" s="15"/>
      <c r="S196" s="15" t="str">
        <f>IF(Afrapportering!S177="","",Afrapportering!S177)</f>
        <v/>
      </c>
      <c r="T196" s="31" t="str">
        <f t="shared" si="22"/>
        <v/>
      </c>
      <c r="U196" s="30" t="str">
        <f>IF(Afrapportering!U177="","",Afrapportering!U177)</f>
        <v/>
      </c>
      <c r="V196" s="52" t="str">
        <f>IF(Afrapportering!V177="","",Afrapportering!V177)</f>
        <v/>
      </c>
      <c r="W196" s="30" t="str">
        <f>IF(Afrapportering!W177="","",Afrapportering!W177)</f>
        <v/>
      </c>
      <c r="X196" s="52" t="str">
        <f>IF(Afrapportering!X177="","",Afrapportering!X177)</f>
        <v/>
      </c>
      <c r="Y196" s="30" t="str">
        <f>IF(Afrapportering!Y177="","",Afrapportering!Y177)</f>
        <v/>
      </c>
      <c r="Z196" s="52" t="str">
        <f>IFERROR(MAX(IF(OR(V196="",X196=""),"",IF(AND(AND(MONTH(F196)&gt;=7,MONTH(F196)&lt;8),AND(MONTH(H196)&gt;=7,MONTH(H196)&lt;8)),(NETWORKDAYS(F196,H196,Lister!$D$7:$D$13)-V196)*T196/NETWORKDAYS(Lister!$D$19,Lister!$E$19,Lister!$D$7:$D$13),IF(AND(AND(MONTH(F196)&gt;=7,MONTH(F196)&lt;8),MONTH(H196)&gt;7),(NETWORKDAYS(F196,Lister!$E$19,Lister!$D$7:$D$13)-V196)*T196/NETWORKDAYS(Lister!$D$19,Lister!$E$19,Lister!$D$7:$D$13),IF(MONTH(F196)&gt;7,0)))),0),"")</f>
        <v/>
      </c>
      <c r="AA196" s="30" t="str">
        <f>IF(Afrapportering!AA177="","",Afrapportering!AA177)</f>
        <v/>
      </c>
      <c r="AB196" s="52" t="str">
        <f>IFERROR(MAX(IF(OR(V196="",X196=""),"",IF(AND(AND(MONTH(F196)&gt;=8,MONTH(F196)&lt;9),AND(MONTH(H196)&gt;=8,MONTH(H196)&lt;9)),(NETWORKDAYS(F196,H196,Lister!$D$7:$D$13)-X196)*T196/NETWORKDAYS(Lister!$D$20,Lister!$E$20,Lister!$D$7:$D$13),IF(AND(MONTH(F196)=7,MONTH(H196)=8),(NETWORKDAYS(Lister!$D$20,H196,Lister!$D$7:$D$13)-X196)*T196/NETWORKDAYS(Lister!$D$20,Lister!$E$20,Lister!$D$7:$D$13),IF(AND(MONTH(F196)=7,MONTH(H196)=7),0)))),0),"")</f>
        <v/>
      </c>
      <c r="AC196" s="30" t="str">
        <f>IF(Afrapportering!AC177="","",Afrapportering!AC177)</f>
        <v/>
      </c>
      <c r="AD196" s="52" t="str">
        <f t="shared" si="23"/>
        <v/>
      </c>
      <c r="AE196" s="52" t="str">
        <f t="shared" si="24"/>
        <v/>
      </c>
      <c r="AF196" s="30" t="str">
        <f t="shared" si="25"/>
        <v/>
      </c>
      <c r="AG196" s="30" t="str">
        <f t="shared" si="26"/>
        <v/>
      </c>
      <c r="AH196" s="3" t="str">
        <f t="shared" si="27"/>
        <v/>
      </c>
    </row>
    <row r="197" spans="1:34" x14ac:dyDescent="0.25">
      <c r="A197" s="13" t="str">
        <f>+Afrapportering!A178</f>
        <v/>
      </c>
      <c r="B197" s="13" t="str">
        <f>+Afrapportering!B178</f>
        <v/>
      </c>
      <c r="C197" s="13" t="str">
        <f>+Afrapportering!C178</f>
        <v/>
      </c>
      <c r="D197" s="13" t="str">
        <f>+Afrapportering!D178</f>
        <v/>
      </c>
      <c r="E197" s="14" t="str">
        <f>+Afrapportering!E178</f>
        <v/>
      </c>
      <c r="F197" s="139" t="str">
        <f>IF(Afrapportering!F178 = "", "",Afrapportering!F178)</f>
        <v/>
      </c>
      <c r="G197" s="14" t="str">
        <f>+Afrapportering!G178</f>
        <v/>
      </c>
      <c r="H197" s="139" t="str">
        <f>IF(Afrapportering!H178 = "","",Afrapportering!H178)</f>
        <v/>
      </c>
      <c r="I197" s="140" t="str">
        <f>+Afrapportering!I178</f>
        <v/>
      </c>
      <c r="J197" s="13" t="str">
        <f>+Afrapportering!J178</f>
        <v/>
      </c>
      <c r="K197" s="32" t="str">
        <f t="shared" si="20"/>
        <v/>
      </c>
      <c r="L197" s="31" t="str">
        <f>IF(Ansøgning!J183="","",Ansøgning!J183)</f>
        <v/>
      </c>
      <c r="M197" s="134" t="str">
        <f>IF(Afrapportering!M178="","",Afrapportering!M178)</f>
        <v/>
      </c>
      <c r="N197" s="31" t="str">
        <f>IF(Ansøgning!K183="","",Ansøgning!K183)</f>
        <v/>
      </c>
      <c r="O197" s="134">
        <f>IF(Afrapportering!O178="",,Afrapportering!O178)</f>
        <v>0</v>
      </c>
      <c r="P197" s="15" t="str">
        <f>IF(Ansøgning!L183="","",Ansøgning!L183)</f>
        <v/>
      </c>
      <c r="Q197" s="15" t="str">
        <f t="shared" si="21"/>
        <v/>
      </c>
      <c r="R197" s="15"/>
      <c r="S197" s="15" t="str">
        <f>IF(Afrapportering!S178="","",Afrapportering!S178)</f>
        <v/>
      </c>
      <c r="T197" s="31" t="str">
        <f t="shared" si="22"/>
        <v/>
      </c>
      <c r="U197" s="30" t="str">
        <f>IF(Afrapportering!U178="","",Afrapportering!U178)</f>
        <v/>
      </c>
      <c r="V197" s="52" t="str">
        <f>IF(Afrapportering!V178="","",Afrapportering!V178)</f>
        <v/>
      </c>
      <c r="W197" s="30" t="str">
        <f>IF(Afrapportering!W178="","",Afrapportering!W178)</f>
        <v/>
      </c>
      <c r="X197" s="52" t="str">
        <f>IF(Afrapportering!X178="","",Afrapportering!X178)</f>
        <v/>
      </c>
      <c r="Y197" s="30" t="str">
        <f>IF(Afrapportering!Y178="","",Afrapportering!Y178)</f>
        <v/>
      </c>
      <c r="Z197" s="52" t="str">
        <f>IFERROR(MAX(IF(OR(V197="",X197=""),"",IF(AND(AND(MONTH(F197)&gt;=7,MONTH(F197)&lt;8),AND(MONTH(H197)&gt;=7,MONTH(H197)&lt;8)),(NETWORKDAYS(F197,H197,Lister!$D$7:$D$13)-V197)*T197/NETWORKDAYS(Lister!$D$19,Lister!$E$19,Lister!$D$7:$D$13),IF(AND(AND(MONTH(F197)&gt;=7,MONTH(F197)&lt;8),MONTH(H197)&gt;7),(NETWORKDAYS(F197,Lister!$E$19,Lister!$D$7:$D$13)-V197)*T197/NETWORKDAYS(Lister!$D$19,Lister!$E$19,Lister!$D$7:$D$13),IF(MONTH(F197)&gt;7,0)))),0),"")</f>
        <v/>
      </c>
      <c r="AA197" s="30" t="str">
        <f>IF(Afrapportering!AA178="","",Afrapportering!AA178)</f>
        <v/>
      </c>
      <c r="AB197" s="52" t="str">
        <f>IFERROR(MAX(IF(OR(V197="",X197=""),"",IF(AND(AND(MONTH(F197)&gt;=8,MONTH(F197)&lt;9),AND(MONTH(H197)&gt;=8,MONTH(H197)&lt;9)),(NETWORKDAYS(F197,H197,Lister!$D$7:$D$13)-X197)*T197/NETWORKDAYS(Lister!$D$20,Lister!$E$20,Lister!$D$7:$D$13),IF(AND(MONTH(F197)=7,MONTH(H197)=8),(NETWORKDAYS(Lister!$D$20,H197,Lister!$D$7:$D$13)-X197)*T197/NETWORKDAYS(Lister!$D$20,Lister!$E$20,Lister!$D$7:$D$13),IF(AND(MONTH(F197)=7,MONTH(H197)=7),0)))),0),"")</f>
        <v/>
      </c>
      <c r="AC197" s="30" t="str">
        <f>IF(Afrapportering!AC178="","",Afrapportering!AC178)</f>
        <v/>
      </c>
      <c r="AD197" s="52" t="str">
        <f t="shared" si="23"/>
        <v/>
      </c>
      <c r="AE197" s="52" t="str">
        <f t="shared" si="24"/>
        <v/>
      </c>
      <c r="AF197" s="30" t="str">
        <f t="shared" si="25"/>
        <v/>
      </c>
      <c r="AG197" s="30" t="str">
        <f t="shared" si="26"/>
        <v/>
      </c>
      <c r="AH197" s="3" t="str">
        <f t="shared" si="27"/>
        <v/>
      </c>
    </row>
    <row r="198" spans="1:34" x14ac:dyDescent="0.25">
      <c r="A198" s="13" t="str">
        <f>+Afrapportering!A179</f>
        <v/>
      </c>
      <c r="B198" s="13" t="str">
        <f>+Afrapportering!B179</f>
        <v/>
      </c>
      <c r="C198" s="13" t="str">
        <f>+Afrapportering!C179</f>
        <v/>
      </c>
      <c r="D198" s="13" t="str">
        <f>+Afrapportering!D179</f>
        <v/>
      </c>
      <c r="E198" s="14" t="str">
        <f>+Afrapportering!E179</f>
        <v/>
      </c>
      <c r="F198" s="139" t="str">
        <f>IF(Afrapportering!F179 = "", "",Afrapportering!F179)</f>
        <v/>
      </c>
      <c r="G198" s="14" t="str">
        <f>+Afrapportering!G179</f>
        <v/>
      </c>
      <c r="H198" s="139" t="str">
        <f>IF(Afrapportering!H179 = "","",Afrapportering!H179)</f>
        <v/>
      </c>
      <c r="I198" s="140" t="str">
        <f>+Afrapportering!I179</f>
        <v/>
      </c>
      <c r="J198" s="13" t="str">
        <f>+Afrapportering!J179</f>
        <v/>
      </c>
      <c r="K198" s="32" t="str">
        <f t="shared" si="20"/>
        <v/>
      </c>
      <c r="L198" s="31" t="str">
        <f>IF(Ansøgning!J184="","",Ansøgning!J184)</f>
        <v/>
      </c>
      <c r="M198" s="134" t="str">
        <f>IF(Afrapportering!M179="","",Afrapportering!M179)</f>
        <v/>
      </c>
      <c r="N198" s="31" t="str">
        <f>IF(Ansøgning!K184="","",Ansøgning!K184)</f>
        <v/>
      </c>
      <c r="O198" s="134">
        <f>IF(Afrapportering!O179="",,Afrapportering!O179)</f>
        <v>0</v>
      </c>
      <c r="P198" s="15" t="str">
        <f>IF(Ansøgning!L184="","",Ansøgning!L184)</f>
        <v/>
      </c>
      <c r="Q198" s="15" t="str">
        <f t="shared" si="21"/>
        <v/>
      </c>
      <c r="R198" s="15"/>
      <c r="S198" s="15" t="str">
        <f>IF(Afrapportering!S179="","",Afrapportering!S179)</f>
        <v/>
      </c>
      <c r="T198" s="31" t="str">
        <f t="shared" si="22"/>
        <v/>
      </c>
      <c r="U198" s="30" t="str">
        <f>IF(Afrapportering!U179="","",Afrapportering!U179)</f>
        <v/>
      </c>
      <c r="V198" s="52" t="str">
        <f>IF(Afrapportering!V179="","",Afrapportering!V179)</f>
        <v/>
      </c>
      <c r="W198" s="30" t="str">
        <f>IF(Afrapportering!W179="","",Afrapportering!W179)</f>
        <v/>
      </c>
      <c r="X198" s="52" t="str">
        <f>IF(Afrapportering!X179="","",Afrapportering!X179)</f>
        <v/>
      </c>
      <c r="Y198" s="30" t="str">
        <f>IF(Afrapportering!Y179="","",Afrapportering!Y179)</f>
        <v/>
      </c>
      <c r="Z198" s="52" t="str">
        <f>IFERROR(MAX(IF(OR(V198="",X198=""),"",IF(AND(AND(MONTH(F198)&gt;=7,MONTH(F198)&lt;8),AND(MONTH(H198)&gt;=7,MONTH(H198)&lt;8)),(NETWORKDAYS(F198,H198,Lister!$D$7:$D$13)-V198)*T198/NETWORKDAYS(Lister!$D$19,Lister!$E$19,Lister!$D$7:$D$13),IF(AND(AND(MONTH(F198)&gt;=7,MONTH(F198)&lt;8),MONTH(H198)&gt;7),(NETWORKDAYS(F198,Lister!$E$19,Lister!$D$7:$D$13)-V198)*T198/NETWORKDAYS(Lister!$D$19,Lister!$E$19,Lister!$D$7:$D$13),IF(MONTH(F198)&gt;7,0)))),0),"")</f>
        <v/>
      </c>
      <c r="AA198" s="30" t="str">
        <f>IF(Afrapportering!AA179="","",Afrapportering!AA179)</f>
        <v/>
      </c>
      <c r="AB198" s="52" t="str">
        <f>IFERROR(MAX(IF(OR(V198="",X198=""),"",IF(AND(AND(MONTH(F198)&gt;=8,MONTH(F198)&lt;9),AND(MONTH(H198)&gt;=8,MONTH(H198)&lt;9)),(NETWORKDAYS(F198,H198,Lister!$D$7:$D$13)-X198)*T198/NETWORKDAYS(Lister!$D$20,Lister!$E$20,Lister!$D$7:$D$13),IF(AND(MONTH(F198)=7,MONTH(H198)=8),(NETWORKDAYS(Lister!$D$20,H198,Lister!$D$7:$D$13)-X198)*T198/NETWORKDAYS(Lister!$D$20,Lister!$E$20,Lister!$D$7:$D$13),IF(AND(MONTH(F198)=7,MONTH(H198)=7),0)))),0),"")</f>
        <v/>
      </c>
      <c r="AC198" s="30" t="str">
        <f>IF(Afrapportering!AC179="","",Afrapportering!AC179)</f>
        <v/>
      </c>
      <c r="AD198" s="52" t="str">
        <f t="shared" si="23"/>
        <v/>
      </c>
      <c r="AE198" s="52" t="str">
        <f t="shared" si="24"/>
        <v/>
      </c>
      <c r="AF198" s="30" t="str">
        <f t="shared" si="25"/>
        <v/>
      </c>
      <c r="AG198" s="30" t="str">
        <f t="shared" si="26"/>
        <v/>
      </c>
      <c r="AH198" s="3" t="str">
        <f t="shared" si="27"/>
        <v/>
      </c>
    </row>
    <row r="199" spans="1:34" x14ac:dyDescent="0.25">
      <c r="A199" s="13" t="str">
        <f>+Afrapportering!A180</f>
        <v/>
      </c>
      <c r="B199" s="13" t="str">
        <f>+Afrapportering!B180</f>
        <v/>
      </c>
      <c r="C199" s="13" t="str">
        <f>+Afrapportering!C180</f>
        <v/>
      </c>
      <c r="D199" s="13" t="str">
        <f>+Afrapportering!D180</f>
        <v/>
      </c>
      <c r="E199" s="14" t="str">
        <f>+Afrapportering!E180</f>
        <v/>
      </c>
      <c r="F199" s="139" t="str">
        <f>IF(Afrapportering!F180 = "", "",Afrapportering!F180)</f>
        <v/>
      </c>
      <c r="G199" s="14" t="str">
        <f>+Afrapportering!G180</f>
        <v/>
      </c>
      <c r="H199" s="139" t="str">
        <f>IF(Afrapportering!H180 = "","",Afrapportering!H180)</f>
        <v/>
      </c>
      <c r="I199" s="140" t="str">
        <f>+Afrapportering!I180</f>
        <v/>
      </c>
      <c r="J199" s="13" t="str">
        <f>+Afrapportering!J180</f>
        <v/>
      </c>
      <c r="K199" s="32" t="str">
        <f t="shared" si="20"/>
        <v/>
      </c>
      <c r="L199" s="31" t="str">
        <f>IF(Ansøgning!J185="","",Ansøgning!J185)</f>
        <v/>
      </c>
      <c r="M199" s="134" t="str">
        <f>IF(Afrapportering!M180="","",Afrapportering!M180)</f>
        <v/>
      </c>
      <c r="N199" s="31" t="str">
        <f>IF(Ansøgning!K185="","",Ansøgning!K185)</f>
        <v/>
      </c>
      <c r="O199" s="134">
        <f>IF(Afrapportering!O180="",,Afrapportering!O180)</f>
        <v>0</v>
      </c>
      <c r="P199" s="15" t="str">
        <f>IF(Ansøgning!L185="","",Ansøgning!L185)</f>
        <v/>
      </c>
      <c r="Q199" s="15" t="str">
        <f t="shared" si="21"/>
        <v/>
      </c>
      <c r="R199" s="15"/>
      <c r="S199" s="15" t="str">
        <f>IF(Afrapportering!S180="","",Afrapportering!S180)</f>
        <v/>
      </c>
      <c r="T199" s="31" t="str">
        <f t="shared" si="22"/>
        <v/>
      </c>
      <c r="U199" s="30" t="str">
        <f>IF(Afrapportering!U180="","",Afrapportering!U180)</f>
        <v/>
      </c>
      <c r="V199" s="52" t="str">
        <f>IF(Afrapportering!V180="","",Afrapportering!V180)</f>
        <v/>
      </c>
      <c r="W199" s="30" t="str">
        <f>IF(Afrapportering!W180="","",Afrapportering!W180)</f>
        <v/>
      </c>
      <c r="X199" s="52" t="str">
        <f>IF(Afrapportering!X180="","",Afrapportering!X180)</f>
        <v/>
      </c>
      <c r="Y199" s="30" t="str">
        <f>IF(Afrapportering!Y180="","",Afrapportering!Y180)</f>
        <v/>
      </c>
      <c r="Z199" s="52" t="str">
        <f>IFERROR(MAX(IF(OR(V199="",X199=""),"",IF(AND(AND(MONTH(F199)&gt;=7,MONTH(F199)&lt;8),AND(MONTH(H199)&gt;=7,MONTH(H199)&lt;8)),(NETWORKDAYS(F199,H199,Lister!$D$7:$D$13)-V199)*T199/NETWORKDAYS(Lister!$D$19,Lister!$E$19,Lister!$D$7:$D$13),IF(AND(AND(MONTH(F199)&gt;=7,MONTH(F199)&lt;8),MONTH(H199)&gt;7),(NETWORKDAYS(F199,Lister!$E$19,Lister!$D$7:$D$13)-V199)*T199/NETWORKDAYS(Lister!$D$19,Lister!$E$19,Lister!$D$7:$D$13),IF(MONTH(F199)&gt;7,0)))),0),"")</f>
        <v/>
      </c>
      <c r="AA199" s="30" t="str">
        <f>IF(Afrapportering!AA180="","",Afrapportering!AA180)</f>
        <v/>
      </c>
      <c r="AB199" s="52" t="str">
        <f>IFERROR(MAX(IF(OR(V199="",X199=""),"",IF(AND(AND(MONTH(F199)&gt;=8,MONTH(F199)&lt;9),AND(MONTH(H199)&gt;=8,MONTH(H199)&lt;9)),(NETWORKDAYS(F199,H199,Lister!$D$7:$D$13)-X199)*T199/NETWORKDAYS(Lister!$D$20,Lister!$E$20,Lister!$D$7:$D$13),IF(AND(MONTH(F199)=7,MONTH(H199)=8),(NETWORKDAYS(Lister!$D$20,H199,Lister!$D$7:$D$13)-X199)*T199/NETWORKDAYS(Lister!$D$20,Lister!$E$20,Lister!$D$7:$D$13),IF(AND(MONTH(F199)=7,MONTH(H199)=7),0)))),0),"")</f>
        <v/>
      </c>
      <c r="AC199" s="30" t="str">
        <f>IF(Afrapportering!AC180="","",Afrapportering!AC180)</f>
        <v/>
      </c>
      <c r="AD199" s="52" t="str">
        <f t="shared" si="23"/>
        <v/>
      </c>
      <c r="AE199" s="52" t="str">
        <f t="shared" si="24"/>
        <v/>
      </c>
      <c r="AF199" s="30" t="str">
        <f t="shared" si="25"/>
        <v/>
      </c>
      <c r="AG199" s="30" t="str">
        <f t="shared" si="26"/>
        <v/>
      </c>
      <c r="AH199" s="3" t="str">
        <f t="shared" si="27"/>
        <v/>
      </c>
    </row>
    <row r="200" spans="1:34" x14ac:dyDescent="0.25">
      <c r="A200" s="13" t="str">
        <f>+Afrapportering!A181</f>
        <v/>
      </c>
      <c r="B200" s="13" t="str">
        <f>+Afrapportering!B181</f>
        <v/>
      </c>
      <c r="C200" s="13" t="str">
        <f>+Afrapportering!C181</f>
        <v/>
      </c>
      <c r="D200" s="13" t="str">
        <f>+Afrapportering!D181</f>
        <v/>
      </c>
      <c r="E200" s="14" t="str">
        <f>+Afrapportering!E181</f>
        <v/>
      </c>
      <c r="F200" s="139" t="str">
        <f>IF(Afrapportering!F181 = "", "",Afrapportering!F181)</f>
        <v/>
      </c>
      <c r="G200" s="14" t="str">
        <f>+Afrapportering!G181</f>
        <v/>
      </c>
      <c r="H200" s="139" t="str">
        <f>IF(Afrapportering!H181 = "","",Afrapportering!H181)</f>
        <v/>
      </c>
      <c r="I200" s="140" t="str">
        <f>+Afrapportering!I181</f>
        <v/>
      </c>
      <c r="J200" s="13" t="str">
        <f>+Afrapportering!J181</f>
        <v/>
      </c>
      <c r="K200" s="32" t="str">
        <f t="shared" si="20"/>
        <v/>
      </c>
      <c r="L200" s="31" t="str">
        <f>IF(Ansøgning!J186="","",Ansøgning!J186)</f>
        <v/>
      </c>
      <c r="M200" s="134" t="str">
        <f>IF(Afrapportering!M181="","",Afrapportering!M181)</f>
        <v/>
      </c>
      <c r="N200" s="31" t="str">
        <f>IF(Ansøgning!K186="","",Ansøgning!K186)</f>
        <v/>
      </c>
      <c r="O200" s="134">
        <f>IF(Afrapportering!O181="",,Afrapportering!O181)</f>
        <v>0</v>
      </c>
      <c r="P200" s="15" t="str">
        <f>IF(Ansøgning!L186="","",Ansøgning!L186)</f>
        <v/>
      </c>
      <c r="Q200" s="15" t="str">
        <f t="shared" si="21"/>
        <v/>
      </c>
      <c r="R200" s="15"/>
      <c r="S200" s="15" t="str">
        <f>IF(Afrapportering!S181="","",Afrapportering!S181)</f>
        <v/>
      </c>
      <c r="T200" s="31" t="str">
        <f t="shared" si="22"/>
        <v/>
      </c>
      <c r="U200" s="30" t="str">
        <f>IF(Afrapportering!U181="","",Afrapportering!U181)</f>
        <v/>
      </c>
      <c r="V200" s="52" t="str">
        <f>IF(Afrapportering!V181="","",Afrapportering!V181)</f>
        <v/>
      </c>
      <c r="W200" s="30" t="str">
        <f>IF(Afrapportering!W181="","",Afrapportering!W181)</f>
        <v/>
      </c>
      <c r="X200" s="52" t="str">
        <f>IF(Afrapportering!X181="","",Afrapportering!X181)</f>
        <v/>
      </c>
      <c r="Y200" s="30" t="str">
        <f>IF(Afrapportering!Y181="","",Afrapportering!Y181)</f>
        <v/>
      </c>
      <c r="Z200" s="52" t="str">
        <f>IFERROR(MAX(IF(OR(V200="",X200=""),"",IF(AND(AND(MONTH(F200)&gt;=7,MONTH(F200)&lt;8),AND(MONTH(H200)&gt;=7,MONTH(H200)&lt;8)),(NETWORKDAYS(F200,H200,Lister!$D$7:$D$13)-V200)*T200/NETWORKDAYS(Lister!$D$19,Lister!$E$19,Lister!$D$7:$D$13),IF(AND(AND(MONTH(F200)&gt;=7,MONTH(F200)&lt;8),MONTH(H200)&gt;7),(NETWORKDAYS(F200,Lister!$E$19,Lister!$D$7:$D$13)-V200)*T200/NETWORKDAYS(Lister!$D$19,Lister!$E$19,Lister!$D$7:$D$13),IF(MONTH(F200)&gt;7,0)))),0),"")</f>
        <v/>
      </c>
      <c r="AA200" s="30" t="str">
        <f>IF(Afrapportering!AA181="","",Afrapportering!AA181)</f>
        <v/>
      </c>
      <c r="AB200" s="52" t="str">
        <f>IFERROR(MAX(IF(OR(V200="",X200=""),"",IF(AND(AND(MONTH(F200)&gt;=8,MONTH(F200)&lt;9),AND(MONTH(H200)&gt;=8,MONTH(H200)&lt;9)),(NETWORKDAYS(F200,H200,Lister!$D$7:$D$13)-X200)*T200/NETWORKDAYS(Lister!$D$20,Lister!$E$20,Lister!$D$7:$D$13),IF(AND(MONTH(F200)=7,MONTH(H200)=8),(NETWORKDAYS(Lister!$D$20,H200,Lister!$D$7:$D$13)-X200)*T200/NETWORKDAYS(Lister!$D$20,Lister!$E$20,Lister!$D$7:$D$13),IF(AND(MONTH(F200)=7,MONTH(H200)=7),0)))),0),"")</f>
        <v/>
      </c>
      <c r="AC200" s="30" t="str">
        <f>IF(Afrapportering!AC181="","",Afrapportering!AC181)</f>
        <v/>
      </c>
      <c r="AD200" s="52" t="str">
        <f t="shared" si="23"/>
        <v/>
      </c>
      <c r="AE200" s="52" t="str">
        <f t="shared" si="24"/>
        <v/>
      </c>
      <c r="AF200" s="30" t="str">
        <f t="shared" si="25"/>
        <v/>
      </c>
      <c r="AG200" s="30" t="str">
        <f t="shared" si="26"/>
        <v/>
      </c>
      <c r="AH200" s="3" t="str">
        <f t="shared" si="27"/>
        <v/>
      </c>
    </row>
    <row r="201" spans="1:34" x14ac:dyDescent="0.25">
      <c r="A201" s="13" t="str">
        <f>+Afrapportering!A182</f>
        <v/>
      </c>
      <c r="B201" s="13" t="str">
        <f>+Afrapportering!B182</f>
        <v/>
      </c>
      <c r="C201" s="13" t="str">
        <f>+Afrapportering!C182</f>
        <v/>
      </c>
      <c r="D201" s="13" t="str">
        <f>+Afrapportering!D182</f>
        <v/>
      </c>
      <c r="E201" s="14" t="str">
        <f>+Afrapportering!E182</f>
        <v/>
      </c>
      <c r="F201" s="139" t="str">
        <f>IF(Afrapportering!F182 = "", "",Afrapportering!F182)</f>
        <v/>
      </c>
      <c r="G201" s="14" t="str">
        <f>+Afrapportering!G182</f>
        <v/>
      </c>
      <c r="H201" s="139" t="str">
        <f>IF(Afrapportering!H182 = "","",Afrapportering!H182)</f>
        <v/>
      </c>
      <c r="I201" s="140" t="str">
        <f>+Afrapportering!I182</f>
        <v/>
      </c>
      <c r="J201" s="13" t="str">
        <f>+Afrapportering!J182</f>
        <v/>
      </c>
      <c r="K201" s="32" t="str">
        <f t="shared" si="20"/>
        <v/>
      </c>
      <c r="L201" s="31" t="str">
        <f>IF(Ansøgning!J187="","",Ansøgning!J187)</f>
        <v/>
      </c>
      <c r="M201" s="134" t="str">
        <f>IF(Afrapportering!M182="","",Afrapportering!M182)</f>
        <v/>
      </c>
      <c r="N201" s="31" t="str">
        <f>IF(Ansøgning!K187="","",Ansøgning!K187)</f>
        <v/>
      </c>
      <c r="O201" s="134">
        <f>IF(Afrapportering!O182="",,Afrapportering!O182)</f>
        <v>0</v>
      </c>
      <c r="P201" s="15" t="str">
        <f>IF(Ansøgning!L187="","",Ansøgning!L187)</f>
        <v/>
      </c>
      <c r="Q201" s="15" t="str">
        <f t="shared" si="21"/>
        <v/>
      </c>
      <c r="R201" s="15"/>
      <c r="S201" s="15" t="str">
        <f>IF(Afrapportering!S182="","",Afrapportering!S182)</f>
        <v/>
      </c>
      <c r="T201" s="31" t="str">
        <f t="shared" si="22"/>
        <v/>
      </c>
      <c r="U201" s="30" t="str">
        <f>IF(Afrapportering!U182="","",Afrapportering!U182)</f>
        <v/>
      </c>
      <c r="V201" s="52" t="str">
        <f>IF(Afrapportering!V182="","",Afrapportering!V182)</f>
        <v/>
      </c>
      <c r="W201" s="30" t="str">
        <f>IF(Afrapportering!W182="","",Afrapportering!W182)</f>
        <v/>
      </c>
      <c r="X201" s="52" t="str">
        <f>IF(Afrapportering!X182="","",Afrapportering!X182)</f>
        <v/>
      </c>
      <c r="Y201" s="30" t="str">
        <f>IF(Afrapportering!Y182="","",Afrapportering!Y182)</f>
        <v/>
      </c>
      <c r="Z201" s="52" t="str">
        <f>IFERROR(MAX(IF(OR(V201="",X201=""),"",IF(AND(AND(MONTH(F201)&gt;=7,MONTH(F201)&lt;8),AND(MONTH(H201)&gt;=7,MONTH(H201)&lt;8)),(NETWORKDAYS(F201,H201,Lister!$D$7:$D$13)-V201)*T201/NETWORKDAYS(Lister!$D$19,Lister!$E$19,Lister!$D$7:$D$13),IF(AND(AND(MONTH(F201)&gt;=7,MONTH(F201)&lt;8),MONTH(H201)&gt;7),(NETWORKDAYS(F201,Lister!$E$19,Lister!$D$7:$D$13)-V201)*T201/NETWORKDAYS(Lister!$D$19,Lister!$E$19,Lister!$D$7:$D$13),IF(MONTH(F201)&gt;7,0)))),0),"")</f>
        <v/>
      </c>
      <c r="AA201" s="30" t="str">
        <f>IF(Afrapportering!AA182="","",Afrapportering!AA182)</f>
        <v/>
      </c>
      <c r="AB201" s="52" t="str">
        <f>IFERROR(MAX(IF(OR(V201="",X201=""),"",IF(AND(AND(MONTH(F201)&gt;=8,MONTH(F201)&lt;9),AND(MONTH(H201)&gt;=8,MONTH(H201)&lt;9)),(NETWORKDAYS(F201,H201,Lister!$D$7:$D$13)-X201)*T201/NETWORKDAYS(Lister!$D$20,Lister!$E$20,Lister!$D$7:$D$13),IF(AND(MONTH(F201)=7,MONTH(H201)=8),(NETWORKDAYS(Lister!$D$20,H201,Lister!$D$7:$D$13)-X201)*T201/NETWORKDAYS(Lister!$D$20,Lister!$E$20,Lister!$D$7:$D$13),IF(AND(MONTH(F201)=7,MONTH(H201)=7),0)))),0),"")</f>
        <v/>
      </c>
      <c r="AC201" s="30" t="str">
        <f>IF(Afrapportering!AC182="","",Afrapportering!AC182)</f>
        <v/>
      </c>
      <c r="AD201" s="52" t="str">
        <f t="shared" si="23"/>
        <v/>
      </c>
      <c r="AE201" s="52" t="str">
        <f t="shared" si="24"/>
        <v/>
      </c>
      <c r="AF201" s="30" t="str">
        <f t="shared" si="25"/>
        <v/>
      </c>
      <c r="AG201" s="30" t="str">
        <f t="shared" si="26"/>
        <v/>
      </c>
      <c r="AH201" s="3" t="str">
        <f t="shared" si="27"/>
        <v/>
      </c>
    </row>
    <row r="202" spans="1:34" x14ac:dyDescent="0.25">
      <c r="A202" s="13" t="str">
        <f>+Afrapportering!A183</f>
        <v/>
      </c>
      <c r="B202" s="13" t="str">
        <f>+Afrapportering!B183</f>
        <v/>
      </c>
      <c r="C202" s="13" t="str">
        <f>+Afrapportering!C183</f>
        <v/>
      </c>
      <c r="D202" s="13" t="str">
        <f>+Afrapportering!D183</f>
        <v/>
      </c>
      <c r="E202" s="14" t="str">
        <f>+Afrapportering!E183</f>
        <v/>
      </c>
      <c r="F202" s="139" t="str">
        <f>IF(Afrapportering!F183 = "", "",Afrapportering!F183)</f>
        <v/>
      </c>
      <c r="G202" s="14" t="str">
        <f>+Afrapportering!G183</f>
        <v/>
      </c>
      <c r="H202" s="139" t="str">
        <f>IF(Afrapportering!H183 = "","",Afrapportering!H183)</f>
        <v/>
      </c>
      <c r="I202" s="140" t="str">
        <f>+Afrapportering!I183</f>
        <v/>
      </c>
      <c r="J202" s="13" t="str">
        <f>+Afrapportering!J183</f>
        <v/>
      </c>
      <c r="K202" s="32" t="str">
        <f t="shared" si="20"/>
        <v/>
      </c>
      <c r="L202" s="31" t="str">
        <f>IF(Ansøgning!J188="","",Ansøgning!J188)</f>
        <v/>
      </c>
      <c r="M202" s="134" t="str">
        <f>IF(Afrapportering!M183="","",Afrapportering!M183)</f>
        <v/>
      </c>
      <c r="N202" s="31" t="str">
        <f>IF(Ansøgning!K188="","",Ansøgning!K188)</f>
        <v/>
      </c>
      <c r="O202" s="134">
        <f>IF(Afrapportering!O183="",,Afrapportering!O183)</f>
        <v>0</v>
      </c>
      <c r="P202" s="15" t="str">
        <f>IF(Ansøgning!L188="","",Ansøgning!L188)</f>
        <v/>
      </c>
      <c r="Q202" s="15" t="str">
        <f t="shared" si="21"/>
        <v/>
      </c>
      <c r="R202" s="15"/>
      <c r="S202" s="15" t="str">
        <f>IF(Afrapportering!S183="","",Afrapportering!S183)</f>
        <v/>
      </c>
      <c r="T202" s="31" t="str">
        <f t="shared" si="22"/>
        <v/>
      </c>
      <c r="U202" s="30" t="str">
        <f>IF(Afrapportering!U183="","",Afrapportering!U183)</f>
        <v/>
      </c>
      <c r="V202" s="52" t="str">
        <f>IF(Afrapportering!V183="","",Afrapportering!V183)</f>
        <v/>
      </c>
      <c r="W202" s="30" t="str">
        <f>IF(Afrapportering!W183="","",Afrapportering!W183)</f>
        <v/>
      </c>
      <c r="X202" s="52" t="str">
        <f>IF(Afrapportering!X183="","",Afrapportering!X183)</f>
        <v/>
      </c>
      <c r="Y202" s="30" t="str">
        <f>IF(Afrapportering!Y183="","",Afrapportering!Y183)</f>
        <v/>
      </c>
      <c r="Z202" s="52" t="str">
        <f>IFERROR(MAX(IF(OR(V202="",X202=""),"",IF(AND(AND(MONTH(F202)&gt;=7,MONTH(F202)&lt;8),AND(MONTH(H202)&gt;=7,MONTH(H202)&lt;8)),(NETWORKDAYS(F202,H202,Lister!$D$7:$D$13)-V202)*T202/NETWORKDAYS(Lister!$D$19,Lister!$E$19,Lister!$D$7:$D$13),IF(AND(AND(MONTH(F202)&gt;=7,MONTH(F202)&lt;8),MONTH(H202)&gt;7),(NETWORKDAYS(F202,Lister!$E$19,Lister!$D$7:$D$13)-V202)*T202/NETWORKDAYS(Lister!$D$19,Lister!$E$19,Lister!$D$7:$D$13),IF(MONTH(F202)&gt;7,0)))),0),"")</f>
        <v/>
      </c>
      <c r="AA202" s="30" t="str">
        <f>IF(Afrapportering!AA183="","",Afrapportering!AA183)</f>
        <v/>
      </c>
      <c r="AB202" s="52" t="str">
        <f>IFERROR(MAX(IF(OR(V202="",X202=""),"",IF(AND(AND(MONTH(F202)&gt;=8,MONTH(F202)&lt;9),AND(MONTH(H202)&gt;=8,MONTH(H202)&lt;9)),(NETWORKDAYS(F202,H202,Lister!$D$7:$D$13)-X202)*T202/NETWORKDAYS(Lister!$D$20,Lister!$E$20,Lister!$D$7:$D$13),IF(AND(MONTH(F202)=7,MONTH(H202)=8),(NETWORKDAYS(Lister!$D$20,H202,Lister!$D$7:$D$13)-X202)*T202/NETWORKDAYS(Lister!$D$20,Lister!$E$20,Lister!$D$7:$D$13),IF(AND(MONTH(F202)=7,MONTH(H202)=7),0)))),0),"")</f>
        <v/>
      </c>
      <c r="AC202" s="30" t="str">
        <f>IF(Afrapportering!AC183="","",Afrapportering!AC183)</f>
        <v/>
      </c>
      <c r="AD202" s="52" t="str">
        <f t="shared" si="23"/>
        <v/>
      </c>
      <c r="AE202" s="52" t="str">
        <f t="shared" si="24"/>
        <v/>
      </c>
      <c r="AF202" s="30" t="str">
        <f t="shared" si="25"/>
        <v/>
      </c>
      <c r="AG202" s="30" t="str">
        <f t="shared" si="26"/>
        <v/>
      </c>
      <c r="AH202" s="3" t="str">
        <f t="shared" si="27"/>
        <v/>
      </c>
    </row>
    <row r="203" spans="1:34" x14ac:dyDescent="0.25">
      <c r="A203" s="13" t="str">
        <f>+Afrapportering!A184</f>
        <v/>
      </c>
      <c r="B203" s="13" t="str">
        <f>+Afrapportering!B184</f>
        <v/>
      </c>
      <c r="C203" s="13" t="str">
        <f>+Afrapportering!C184</f>
        <v/>
      </c>
      <c r="D203" s="13" t="str">
        <f>+Afrapportering!D184</f>
        <v/>
      </c>
      <c r="E203" s="14" t="str">
        <f>+Afrapportering!E184</f>
        <v/>
      </c>
      <c r="F203" s="139" t="str">
        <f>IF(Afrapportering!F184 = "", "",Afrapportering!F184)</f>
        <v/>
      </c>
      <c r="G203" s="14" t="str">
        <f>+Afrapportering!G184</f>
        <v/>
      </c>
      <c r="H203" s="139" t="str">
        <f>IF(Afrapportering!H184 = "","",Afrapportering!H184)</f>
        <v/>
      </c>
      <c r="I203" s="140" t="str">
        <f>+Afrapportering!I184</f>
        <v/>
      </c>
      <c r="J203" s="13" t="str">
        <f>+Afrapportering!J184</f>
        <v/>
      </c>
      <c r="K203" s="32" t="str">
        <f t="shared" si="20"/>
        <v/>
      </c>
      <c r="L203" s="31" t="str">
        <f>IF(Ansøgning!J189="","",Ansøgning!J189)</f>
        <v/>
      </c>
      <c r="M203" s="134" t="str">
        <f>IF(Afrapportering!M184="","",Afrapportering!M184)</f>
        <v/>
      </c>
      <c r="N203" s="31" t="str">
        <f>IF(Ansøgning!K189="","",Ansøgning!K189)</f>
        <v/>
      </c>
      <c r="O203" s="134">
        <f>IF(Afrapportering!O184="",,Afrapportering!O184)</f>
        <v>0</v>
      </c>
      <c r="P203" s="15" t="str">
        <f>IF(Ansøgning!L189="","",Ansøgning!L189)</f>
        <v/>
      </c>
      <c r="Q203" s="15" t="str">
        <f t="shared" si="21"/>
        <v/>
      </c>
      <c r="R203" s="15"/>
      <c r="S203" s="15" t="str">
        <f>IF(Afrapportering!S184="","",Afrapportering!S184)</f>
        <v/>
      </c>
      <c r="T203" s="31" t="str">
        <f t="shared" si="22"/>
        <v/>
      </c>
      <c r="U203" s="30" t="str">
        <f>IF(Afrapportering!U184="","",Afrapportering!U184)</f>
        <v/>
      </c>
      <c r="V203" s="52" t="str">
        <f>IF(Afrapportering!V184="","",Afrapportering!V184)</f>
        <v/>
      </c>
      <c r="W203" s="30" t="str">
        <f>IF(Afrapportering!W184="","",Afrapportering!W184)</f>
        <v/>
      </c>
      <c r="X203" s="52" t="str">
        <f>IF(Afrapportering!X184="","",Afrapportering!X184)</f>
        <v/>
      </c>
      <c r="Y203" s="30" t="str">
        <f>IF(Afrapportering!Y184="","",Afrapportering!Y184)</f>
        <v/>
      </c>
      <c r="Z203" s="52" t="str">
        <f>IFERROR(MAX(IF(OR(V203="",X203=""),"",IF(AND(AND(MONTH(F203)&gt;=7,MONTH(F203)&lt;8),AND(MONTH(H203)&gt;=7,MONTH(H203)&lt;8)),(NETWORKDAYS(F203,H203,Lister!$D$7:$D$13)-V203)*T203/NETWORKDAYS(Lister!$D$19,Lister!$E$19,Lister!$D$7:$D$13),IF(AND(AND(MONTH(F203)&gt;=7,MONTH(F203)&lt;8),MONTH(H203)&gt;7),(NETWORKDAYS(F203,Lister!$E$19,Lister!$D$7:$D$13)-V203)*T203/NETWORKDAYS(Lister!$D$19,Lister!$E$19,Lister!$D$7:$D$13),IF(MONTH(F203)&gt;7,0)))),0),"")</f>
        <v/>
      </c>
      <c r="AA203" s="30" t="str">
        <f>IF(Afrapportering!AA184="","",Afrapportering!AA184)</f>
        <v/>
      </c>
      <c r="AB203" s="52" t="str">
        <f>IFERROR(MAX(IF(OR(V203="",X203=""),"",IF(AND(AND(MONTH(F203)&gt;=8,MONTH(F203)&lt;9),AND(MONTH(H203)&gt;=8,MONTH(H203)&lt;9)),(NETWORKDAYS(F203,H203,Lister!$D$7:$D$13)-X203)*T203/NETWORKDAYS(Lister!$D$20,Lister!$E$20,Lister!$D$7:$D$13),IF(AND(MONTH(F203)=7,MONTH(H203)=8),(NETWORKDAYS(Lister!$D$20,H203,Lister!$D$7:$D$13)-X203)*T203/NETWORKDAYS(Lister!$D$20,Lister!$E$20,Lister!$D$7:$D$13),IF(AND(MONTH(F203)=7,MONTH(H203)=7),0)))),0),"")</f>
        <v/>
      </c>
      <c r="AC203" s="30" t="str">
        <f>IF(Afrapportering!AC184="","",Afrapportering!AC184)</f>
        <v/>
      </c>
      <c r="AD203" s="52" t="str">
        <f t="shared" si="23"/>
        <v/>
      </c>
      <c r="AE203" s="52" t="str">
        <f t="shared" si="24"/>
        <v/>
      </c>
      <c r="AF203" s="30" t="str">
        <f t="shared" si="25"/>
        <v/>
      </c>
      <c r="AG203" s="30" t="str">
        <f t="shared" si="26"/>
        <v/>
      </c>
      <c r="AH203" s="3" t="str">
        <f t="shared" si="27"/>
        <v/>
      </c>
    </row>
    <row r="204" spans="1:34" x14ac:dyDescent="0.25">
      <c r="A204" s="13" t="str">
        <f>+Afrapportering!A185</f>
        <v/>
      </c>
      <c r="B204" s="13" t="str">
        <f>+Afrapportering!B185</f>
        <v/>
      </c>
      <c r="C204" s="13" t="str">
        <f>+Afrapportering!C185</f>
        <v/>
      </c>
      <c r="D204" s="13" t="str">
        <f>+Afrapportering!D185</f>
        <v/>
      </c>
      <c r="E204" s="14" t="str">
        <f>+Afrapportering!E185</f>
        <v/>
      </c>
      <c r="F204" s="139" t="str">
        <f>IF(Afrapportering!F185 = "", "",Afrapportering!F185)</f>
        <v/>
      </c>
      <c r="G204" s="14" t="str">
        <f>+Afrapportering!G185</f>
        <v/>
      </c>
      <c r="H204" s="139" t="str">
        <f>IF(Afrapportering!H185 = "","",Afrapportering!H185)</f>
        <v/>
      </c>
      <c r="I204" s="140" t="str">
        <f>+Afrapportering!I185</f>
        <v/>
      </c>
      <c r="J204" s="13" t="str">
        <f>+Afrapportering!J185</f>
        <v/>
      </c>
      <c r="K204" s="32" t="str">
        <f t="shared" si="20"/>
        <v/>
      </c>
      <c r="L204" s="31" t="str">
        <f>IF(Ansøgning!J190="","",Ansøgning!J190)</f>
        <v/>
      </c>
      <c r="M204" s="134" t="str">
        <f>IF(Afrapportering!M185="","",Afrapportering!M185)</f>
        <v/>
      </c>
      <c r="N204" s="31" t="str">
        <f>IF(Ansøgning!K190="","",Ansøgning!K190)</f>
        <v/>
      </c>
      <c r="O204" s="134">
        <f>IF(Afrapportering!O185="",,Afrapportering!O185)</f>
        <v>0</v>
      </c>
      <c r="P204" s="15" t="str">
        <f>IF(Ansøgning!L190="","",Ansøgning!L190)</f>
        <v/>
      </c>
      <c r="Q204" s="15" t="str">
        <f t="shared" si="21"/>
        <v/>
      </c>
      <c r="R204" s="15"/>
      <c r="S204" s="15" t="str">
        <f>IF(Afrapportering!S185="","",Afrapportering!S185)</f>
        <v/>
      </c>
      <c r="T204" s="31" t="str">
        <f t="shared" si="22"/>
        <v/>
      </c>
      <c r="U204" s="30" t="str">
        <f>IF(Afrapportering!U185="","",Afrapportering!U185)</f>
        <v/>
      </c>
      <c r="V204" s="52" t="str">
        <f>IF(Afrapportering!V185="","",Afrapportering!V185)</f>
        <v/>
      </c>
      <c r="W204" s="30" t="str">
        <f>IF(Afrapportering!W185="","",Afrapportering!W185)</f>
        <v/>
      </c>
      <c r="X204" s="52" t="str">
        <f>IF(Afrapportering!X185="","",Afrapportering!X185)</f>
        <v/>
      </c>
      <c r="Y204" s="30" t="str">
        <f>IF(Afrapportering!Y185="","",Afrapportering!Y185)</f>
        <v/>
      </c>
      <c r="Z204" s="52" t="str">
        <f>IFERROR(MAX(IF(OR(V204="",X204=""),"",IF(AND(AND(MONTH(F204)&gt;=7,MONTH(F204)&lt;8),AND(MONTH(H204)&gt;=7,MONTH(H204)&lt;8)),(NETWORKDAYS(F204,H204,Lister!$D$7:$D$13)-V204)*T204/NETWORKDAYS(Lister!$D$19,Lister!$E$19,Lister!$D$7:$D$13),IF(AND(AND(MONTH(F204)&gt;=7,MONTH(F204)&lt;8),MONTH(H204)&gt;7),(NETWORKDAYS(F204,Lister!$E$19,Lister!$D$7:$D$13)-V204)*T204/NETWORKDAYS(Lister!$D$19,Lister!$E$19,Lister!$D$7:$D$13),IF(MONTH(F204)&gt;7,0)))),0),"")</f>
        <v/>
      </c>
      <c r="AA204" s="30" t="str">
        <f>IF(Afrapportering!AA185="","",Afrapportering!AA185)</f>
        <v/>
      </c>
      <c r="AB204" s="52" t="str">
        <f>IFERROR(MAX(IF(OR(V204="",X204=""),"",IF(AND(AND(MONTH(F204)&gt;=8,MONTH(F204)&lt;9),AND(MONTH(H204)&gt;=8,MONTH(H204)&lt;9)),(NETWORKDAYS(F204,H204,Lister!$D$7:$D$13)-X204)*T204/NETWORKDAYS(Lister!$D$20,Lister!$E$20,Lister!$D$7:$D$13),IF(AND(MONTH(F204)=7,MONTH(H204)=8),(NETWORKDAYS(Lister!$D$20,H204,Lister!$D$7:$D$13)-X204)*T204/NETWORKDAYS(Lister!$D$20,Lister!$E$20,Lister!$D$7:$D$13),IF(AND(MONTH(F204)=7,MONTH(H204)=7),0)))),0),"")</f>
        <v/>
      </c>
      <c r="AC204" s="30" t="str">
        <f>IF(Afrapportering!AC185="","",Afrapportering!AC185)</f>
        <v/>
      </c>
      <c r="AD204" s="52" t="str">
        <f t="shared" si="23"/>
        <v/>
      </c>
      <c r="AE204" s="52" t="str">
        <f t="shared" si="24"/>
        <v/>
      </c>
      <c r="AF204" s="30" t="str">
        <f t="shared" si="25"/>
        <v/>
      </c>
      <c r="AG204" s="30" t="str">
        <f t="shared" si="26"/>
        <v/>
      </c>
      <c r="AH204" s="3" t="str">
        <f t="shared" si="27"/>
        <v/>
      </c>
    </row>
    <row r="205" spans="1:34" x14ac:dyDescent="0.25">
      <c r="A205" s="13" t="str">
        <f>+Afrapportering!A186</f>
        <v/>
      </c>
      <c r="B205" s="13" t="str">
        <f>+Afrapportering!B186</f>
        <v/>
      </c>
      <c r="C205" s="13" t="str">
        <f>+Afrapportering!C186</f>
        <v/>
      </c>
      <c r="D205" s="13" t="str">
        <f>+Afrapportering!D186</f>
        <v/>
      </c>
      <c r="E205" s="14" t="str">
        <f>+Afrapportering!E186</f>
        <v/>
      </c>
      <c r="F205" s="139" t="str">
        <f>IF(Afrapportering!F186 = "", "",Afrapportering!F186)</f>
        <v/>
      </c>
      <c r="G205" s="14" t="str">
        <f>+Afrapportering!G186</f>
        <v/>
      </c>
      <c r="H205" s="139" t="str">
        <f>IF(Afrapportering!H186 = "","",Afrapportering!H186)</f>
        <v/>
      </c>
      <c r="I205" s="140" t="str">
        <f>+Afrapportering!I186</f>
        <v/>
      </c>
      <c r="J205" s="13" t="str">
        <f>+Afrapportering!J186</f>
        <v/>
      </c>
      <c r="K205" s="32" t="str">
        <f t="shared" si="20"/>
        <v/>
      </c>
      <c r="L205" s="31" t="str">
        <f>IF(Ansøgning!J191="","",Ansøgning!J191)</f>
        <v/>
      </c>
      <c r="M205" s="134" t="str">
        <f>IF(Afrapportering!M186="","",Afrapportering!M186)</f>
        <v/>
      </c>
      <c r="N205" s="31" t="str">
        <f>IF(Ansøgning!K191="","",Ansøgning!K191)</f>
        <v/>
      </c>
      <c r="O205" s="134">
        <f>IF(Afrapportering!O186="",,Afrapportering!O186)</f>
        <v>0</v>
      </c>
      <c r="P205" s="15" t="str">
        <f>IF(Ansøgning!L191="","",Ansøgning!L191)</f>
        <v/>
      </c>
      <c r="Q205" s="15" t="str">
        <f t="shared" si="21"/>
        <v/>
      </c>
      <c r="R205" s="15"/>
      <c r="S205" s="15" t="str">
        <f>IF(Afrapportering!S186="","",Afrapportering!S186)</f>
        <v/>
      </c>
      <c r="T205" s="31" t="str">
        <f t="shared" si="22"/>
        <v/>
      </c>
      <c r="U205" s="30" t="str">
        <f>IF(Afrapportering!U186="","",Afrapportering!U186)</f>
        <v/>
      </c>
      <c r="V205" s="52" t="str">
        <f>IF(Afrapportering!V186="","",Afrapportering!V186)</f>
        <v/>
      </c>
      <c r="W205" s="30" t="str">
        <f>IF(Afrapportering!W186="","",Afrapportering!W186)</f>
        <v/>
      </c>
      <c r="X205" s="52" t="str">
        <f>IF(Afrapportering!X186="","",Afrapportering!X186)</f>
        <v/>
      </c>
      <c r="Y205" s="30" t="str">
        <f>IF(Afrapportering!Y186="","",Afrapportering!Y186)</f>
        <v/>
      </c>
      <c r="Z205" s="52" t="str">
        <f>IFERROR(MAX(IF(OR(V205="",X205=""),"",IF(AND(AND(MONTH(F205)&gt;=7,MONTH(F205)&lt;8),AND(MONTH(H205)&gt;=7,MONTH(H205)&lt;8)),(NETWORKDAYS(F205,H205,Lister!$D$7:$D$13)-V205)*T205/NETWORKDAYS(Lister!$D$19,Lister!$E$19,Lister!$D$7:$D$13),IF(AND(AND(MONTH(F205)&gt;=7,MONTH(F205)&lt;8),MONTH(H205)&gt;7),(NETWORKDAYS(F205,Lister!$E$19,Lister!$D$7:$D$13)-V205)*T205/NETWORKDAYS(Lister!$D$19,Lister!$E$19,Lister!$D$7:$D$13),IF(MONTH(F205)&gt;7,0)))),0),"")</f>
        <v/>
      </c>
      <c r="AA205" s="30" t="str">
        <f>IF(Afrapportering!AA186="","",Afrapportering!AA186)</f>
        <v/>
      </c>
      <c r="AB205" s="52" t="str">
        <f>IFERROR(MAX(IF(OR(V205="",X205=""),"",IF(AND(AND(MONTH(F205)&gt;=8,MONTH(F205)&lt;9),AND(MONTH(H205)&gt;=8,MONTH(H205)&lt;9)),(NETWORKDAYS(F205,H205,Lister!$D$7:$D$13)-X205)*T205/NETWORKDAYS(Lister!$D$20,Lister!$E$20,Lister!$D$7:$D$13),IF(AND(MONTH(F205)=7,MONTH(H205)=8),(NETWORKDAYS(Lister!$D$20,H205,Lister!$D$7:$D$13)-X205)*T205/NETWORKDAYS(Lister!$D$20,Lister!$E$20,Lister!$D$7:$D$13),IF(AND(MONTH(F205)=7,MONTH(H205)=7),0)))),0),"")</f>
        <v/>
      </c>
      <c r="AC205" s="30" t="str">
        <f>IF(Afrapportering!AC186="","",Afrapportering!AC186)</f>
        <v/>
      </c>
      <c r="AD205" s="52" t="str">
        <f t="shared" si="23"/>
        <v/>
      </c>
      <c r="AE205" s="52" t="str">
        <f t="shared" si="24"/>
        <v/>
      </c>
      <c r="AF205" s="30" t="str">
        <f t="shared" si="25"/>
        <v/>
      </c>
      <c r="AG205" s="30" t="str">
        <f t="shared" si="26"/>
        <v/>
      </c>
      <c r="AH205" s="3" t="str">
        <f t="shared" si="27"/>
        <v/>
      </c>
    </row>
    <row r="206" spans="1:34" x14ac:dyDescent="0.25">
      <c r="A206" s="13" t="str">
        <f>+Afrapportering!A187</f>
        <v/>
      </c>
      <c r="B206" s="13" t="str">
        <f>+Afrapportering!B187</f>
        <v/>
      </c>
      <c r="C206" s="13" t="str">
        <f>+Afrapportering!C187</f>
        <v/>
      </c>
      <c r="D206" s="13" t="str">
        <f>+Afrapportering!D187</f>
        <v/>
      </c>
      <c r="E206" s="14" t="str">
        <f>+Afrapportering!E187</f>
        <v/>
      </c>
      <c r="F206" s="139" t="str">
        <f>IF(Afrapportering!F187 = "", "",Afrapportering!F187)</f>
        <v/>
      </c>
      <c r="G206" s="14" t="str">
        <f>+Afrapportering!G187</f>
        <v/>
      </c>
      <c r="H206" s="139" t="str">
        <f>IF(Afrapportering!H187 = "","",Afrapportering!H187)</f>
        <v/>
      </c>
      <c r="I206" s="140" t="str">
        <f>+Afrapportering!I187</f>
        <v/>
      </c>
      <c r="J206" s="13" t="str">
        <f>+Afrapportering!J187</f>
        <v/>
      </c>
      <c r="K206" s="32" t="str">
        <f t="shared" si="20"/>
        <v/>
      </c>
      <c r="L206" s="31" t="str">
        <f>IF(Ansøgning!J192="","",Ansøgning!J192)</f>
        <v/>
      </c>
      <c r="M206" s="134" t="str">
        <f>IF(Afrapportering!M187="","",Afrapportering!M187)</f>
        <v/>
      </c>
      <c r="N206" s="31" t="str">
        <f>IF(Ansøgning!K192="","",Ansøgning!K192)</f>
        <v/>
      </c>
      <c r="O206" s="134">
        <f>IF(Afrapportering!O187="",,Afrapportering!O187)</f>
        <v>0</v>
      </c>
      <c r="P206" s="15" t="str">
        <f>IF(Ansøgning!L192="","",Ansøgning!L192)</f>
        <v/>
      </c>
      <c r="Q206" s="15" t="str">
        <f t="shared" si="21"/>
        <v/>
      </c>
      <c r="R206" s="15"/>
      <c r="S206" s="15" t="str">
        <f>IF(Afrapportering!S187="","",Afrapportering!S187)</f>
        <v/>
      </c>
      <c r="T206" s="31" t="str">
        <f t="shared" si="22"/>
        <v/>
      </c>
      <c r="U206" s="30" t="str">
        <f>IF(Afrapportering!U187="","",Afrapportering!U187)</f>
        <v/>
      </c>
      <c r="V206" s="52" t="str">
        <f>IF(Afrapportering!V187="","",Afrapportering!V187)</f>
        <v/>
      </c>
      <c r="W206" s="30" t="str">
        <f>IF(Afrapportering!W187="","",Afrapportering!W187)</f>
        <v/>
      </c>
      <c r="X206" s="52" t="str">
        <f>IF(Afrapportering!X187="","",Afrapportering!X187)</f>
        <v/>
      </c>
      <c r="Y206" s="30" t="str">
        <f>IF(Afrapportering!Y187="","",Afrapportering!Y187)</f>
        <v/>
      </c>
      <c r="Z206" s="52" t="str">
        <f>IFERROR(MAX(IF(OR(V206="",X206=""),"",IF(AND(AND(MONTH(F206)&gt;=7,MONTH(F206)&lt;8),AND(MONTH(H206)&gt;=7,MONTH(H206)&lt;8)),(NETWORKDAYS(F206,H206,Lister!$D$7:$D$13)-V206)*T206/NETWORKDAYS(Lister!$D$19,Lister!$E$19,Lister!$D$7:$D$13),IF(AND(AND(MONTH(F206)&gt;=7,MONTH(F206)&lt;8),MONTH(H206)&gt;7),(NETWORKDAYS(F206,Lister!$E$19,Lister!$D$7:$D$13)-V206)*T206/NETWORKDAYS(Lister!$D$19,Lister!$E$19,Lister!$D$7:$D$13),IF(MONTH(F206)&gt;7,0)))),0),"")</f>
        <v/>
      </c>
      <c r="AA206" s="30" t="str">
        <f>IF(Afrapportering!AA187="","",Afrapportering!AA187)</f>
        <v/>
      </c>
      <c r="AB206" s="52" t="str">
        <f>IFERROR(MAX(IF(OR(V206="",X206=""),"",IF(AND(AND(MONTH(F206)&gt;=8,MONTH(F206)&lt;9),AND(MONTH(H206)&gt;=8,MONTH(H206)&lt;9)),(NETWORKDAYS(F206,H206,Lister!$D$7:$D$13)-X206)*T206/NETWORKDAYS(Lister!$D$20,Lister!$E$20,Lister!$D$7:$D$13),IF(AND(MONTH(F206)=7,MONTH(H206)=8),(NETWORKDAYS(Lister!$D$20,H206,Lister!$D$7:$D$13)-X206)*T206/NETWORKDAYS(Lister!$D$20,Lister!$E$20,Lister!$D$7:$D$13),IF(AND(MONTH(F206)=7,MONTH(H206)=7),0)))),0),"")</f>
        <v/>
      </c>
      <c r="AC206" s="30" t="str">
        <f>IF(Afrapportering!AC187="","",Afrapportering!AC187)</f>
        <v/>
      </c>
      <c r="AD206" s="52" t="str">
        <f t="shared" si="23"/>
        <v/>
      </c>
      <c r="AE206" s="52" t="str">
        <f t="shared" si="24"/>
        <v/>
      </c>
      <c r="AF206" s="30" t="str">
        <f t="shared" si="25"/>
        <v/>
      </c>
      <c r="AG206" s="30" t="str">
        <f t="shared" si="26"/>
        <v/>
      </c>
      <c r="AH206" s="3" t="str">
        <f t="shared" si="27"/>
        <v/>
      </c>
    </row>
    <row r="207" spans="1:34" x14ac:dyDescent="0.25">
      <c r="A207" s="13" t="str">
        <f>+Afrapportering!A188</f>
        <v/>
      </c>
      <c r="B207" s="13" t="str">
        <f>+Afrapportering!B188</f>
        <v/>
      </c>
      <c r="C207" s="13" t="str">
        <f>+Afrapportering!C188</f>
        <v/>
      </c>
      <c r="D207" s="13" t="str">
        <f>+Afrapportering!D188</f>
        <v/>
      </c>
      <c r="E207" s="14" t="str">
        <f>+Afrapportering!E188</f>
        <v/>
      </c>
      <c r="F207" s="139" t="str">
        <f>IF(Afrapportering!F188 = "", "",Afrapportering!F188)</f>
        <v/>
      </c>
      <c r="G207" s="14" t="str">
        <f>+Afrapportering!G188</f>
        <v/>
      </c>
      <c r="H207" s="139" t="str">
        <f>IF(Afrapportering!H188 = "","",Afrapportering!H188)</f>
        <v/>
      </c>
      <c r="I207" s="140" t="str">
        <f>+Afrapportering!I188</f>
        <v/>
      </c>
      <c r="J207" s="13" t="str">
        <f>+Afrapportering!J188</f>
        <v/>
      </c>
      <c r="K207" s="32" t="str">
        <f t="shared" si="20"/>
        <v/>
      </c>
      <c r="L207" s="31" t="str">
        <f>IF(Ansøgning!J193="","",Ansøgning!J193)</f>
        <v/>
      </c>
      <c r="M207" s="134" t="str">
        <f>IF(Afrapportering!M188="","",Afrapportering!M188)</f>
        <v/>
      </c>
      <c r="N207" s="31" t="str">
        <f>IF(Ansøgning!K193="","",Ansøgning!K193)</f>
        <v/>
      </c>
      <c r="O207" s="134">
        <f>IF(Afrapportering!O188="",,Afrapportering!O188)</f>
        <v>0</v>
      </c>
      <c r="P207" s="15" t="str">
        <f>IF(Ansøgning!L193="","",Ansøgning!L193)</f>
        <v/>
      </c>
      <c r="Q207" s="15" t="str">
        <f t="shared" si="21"/>
        <v/>
      </c>
      <c r="R207" s="15"/>
      <c r="S207" s="15" t="str">
        <f>IF(Afrapportering!S188="","",Afrapportering!S188)</f>
        <v/>
      </c>
      <c r="T207" s="31" t="str">
        <f t="shared" si="22"/>
        <v/>
      </c>
      <c r="U207" s="30" t="str">
        <f>IF(Afrapportering!U188="","",Afrapportering!U188)</f>
        <v/>
      </c>
      <c r="V207" s="52" t="str">
        <f>IF(Afrapportering!V188="","",Afrapportering!V188)</f>
        <v/>
      </c>
      <c r="W207" s="30" t="str">
        <f>IF(Afrapportering!W188="","",Afrapportering!W188)</f>
        <v/>
      </c>
      <c r="X207" s="52" t="str">
        <f>IF(Afrapportering!X188="","",Afrapportering!X188)</f>
        <v/>
      </c>
      <c r="Y207" s="30" t="str">
        <f>IF(Afrapportering!Y188="","",Afrapportering!Y188)</f>
        <v/>
      </c>
      <c r="Z207" s="52" t="str">
        <f>IFERROR(MAX(IF(OR(V207="",X207=""),"",IF(AND(AND(MONTH(F207)&gt;=7,MONTH(F207)&lt;8),AND(MONTH(H207)&gt;=7,MONTH(H207)&lt;8)),(NETWORKDAYS(F207,H207,Lister!$D$7:$D$13)-V207)*T207/NETWORKDAYS(Lister!$D$19,Lister!$E$19,Lister!$D$7:$D$13),IF(AND(AND(MONTH(F207)&gt;=7,MONTH(F207)&lt;8),MONTH(H207)&gt;7),(NETWORKDAYS(F207,Lister!$E$19,Lister!$D$7:$D$13)-V207)*T207/NETWORKDAYS(Lister!$D$19,Lister!$E$19,Lister!$D$7:$D$13),IF(MONTH(F207)&gt;7,0)))),0),"")</f>
        <v/>
      </c>
      <c r="AA207" s="30" t="str">
        <f>IF(Afrapportering!AA188="","",Afrapportering!AA188)</f>
        <v/>
      </c>
      <c r="AB207" s="52" t="str">
        <f>IFERROR(MAX(IF(OR(V207="",X207=""),"",IF(AND(AND(MONTH(F207)&gt;=8,MONTH(F207)&lt;9),AND(MONTH(H207)&gt;=8,MONTH(H207)&lt;9)),(NETWORKDAYS(F207,H207,Lister!$D$7:$D$13)-X207)*T207/NETWORKDAYS(Lister!$D$20,Lister!$E$20,Lister!$D$7:$D$13),IF(AND(MONTH(F207)=7,MONTH(H207)=8),(NETWORKDAYS(Lister!$D$20,H207,Lister!$D$7:$D$13)-X207)*T207/NETWORKDAYS(Lister!$D$20,Lister!$E$20,Lister!$D$7:$D$13),IF(AND(MONTH(F207)=7,MONTH(H207)=7),0)))),0),"")</f>
        <v/>
      </c>
      <c r="AC207" s="30" t="str">
        <f>IF(Afrapportering!AC188="","",Afrapportering!AC188)</f>
        <v/>
      </c>
      <c r="AD207" s="52" t="str">
        <f t="shared" si="23"/>
        <v/>
      </c>
      <c r="AE207" s="52" t="str">
        <f t="shared" si="24"/>
        <v/>
      </c>
      <c r="AF207" s="30" t="str">
        <f t="shared" si="25"/>
        <v/>
      </c>
      <c r="AG207" s="30" t="str">
        <f t="shared" si="26"/>
        <v/>
      </c>
      <c r="AH207" s="3" t="str">
        <f t="shared" si="27"/>
        <v/>
      </c>
    </row>
    <row r="208" spans="1:34" x14ac:dyDescent="0.25">
      <c r="A208" s="13" t="str">
        <f>+Afrapportering!A189</f>
        <v/>
      </c>
      <c r="B208" s="13" t="str">
        <f>+Afrapportering!B189</f>
        <v/>
      </c>
      <c r="C208" s="13" t="str">
        <f>+Afrapportering!C189</f>
        <v/>
      </c>
      <c r="D208" s="13" t="str">
        <f>+Afrapportering!D189</f>
        <v/>
      </c>
      <c r="E208" s="14" t="str">
        <f>+Afrapportering!E189</f>
        <v/>
      </c>
      <c r="F208" s="139" t="str">
        <f>IF(Afrapportering!F189 = "", "",Afrapportering!F189)</f>
        <v/>
      </c>
      <c r="G208" s="14" t="str">
        <f>+Afrapportering!G189</f>
        <v/>
      </c>
      <c r="H208" s="139" t="str">
        <f>IF(Afrapportering!H189 = "","",Afrapportering!H189)</f>
        <v/>
      </c>
      <c r="I208" s="140" t="str">
        <f>+Afrapportering!I189</f>
        <v/>
      </c>
      <c r="J208" s="13" t="str">
        <f>+Afrapportering!J189</f>
        <v/>
      </c>
      <c r="K208" s="32" t="str">
        <f t="shared" si="20"/>
        <v/>
      </c>
      <c r="L208" s="31" t="str">
        <f>IF(Ansøgning!J194="","",Ansøgning!J194)</f>
        <v/>
      </c>
      <c r="M208" s="134" t="str">
        <f>IF(Afrapportering!M189="","",Afrapportering!M189)</f>
        <v/>
      </c>
      <c r="N208" s="31" t="str">
        <f>IF(Ansøgning!K194="","",Ansøgning!K194)</f>
        <v/>
      </c>
      <c r="O208" s="134">
        <f>IF(Afrapportering!O189="",,Afrapportering!O189)</f>
        <v>0</v>
      </c>
      <c r="P208" s="15" t="str">
        <f>IF(Ansøgning!L194="","",Ansøgning!L194)</f>
        <v/>
      </c>
      <c r="Q208" s="15" t="str">
        <f t="shared" si="21"/>
        <v/>
      </c>
      <c r="R208" s="15"/>
      <c r="S208" s="15" t="str">
        <f>IF(Afrapportering!S189="","",Afrapportering!S189)</f>
        <v/>
      </c>
      <c r="T208" s="31" t="str">
        <f t="shared" si="22"/>
        <v/>
      </c>
      <c r="U208" s="30" t="str">
        <f>IF(Afrapportering!U189="","",Afrapportering!U189)</f>
        <v/>
      </c>
      <c r="V208" s="52" t="str">
        <f>IF(Afrapportering!V189="","",Afrapportering!V189)</f>
        <v/>
      </c>
      <c r="W208" s="30" t="str">
        <f>IF(Afrapportering!W189="","",Afrapportering!W189)</f>
        <v/>
      </c>
      <c r="X208" s="52" t="str">
        <f>IF(Afrapportering!X189="","",Afrapportering!X189)</f>
        <v/>
      </c>
      <c r="Y208" s="30" t="str">
        <f>IF(Afrapportering!Y189="","",Afrapportering!Y189)</f>
        <v/>
      </c>
      <c r="Z208" s="52" t="str">
        <f>IFERROR(MAX(IF(OR(V208="",X208=""),"",IF(AND(AND(MONTH(F208)&gt;=7,MONTH(F208)&lt;8),AND(MONTH(H208)&gt;=7,MONTH(H208)&lt;8)),(NETWORKDAYS(F208,H208,Lister!$D$7:$D$13)-V208)*T208/NETWORKDAYS(Lister!$D$19,Lister!$E$19,Lister!$D$7:$D$13),IF(AND(AND(MONTH(F208)&gt;=7,MONTH(F208)&lt;8),MONTH(H208)&gt;7),(NETWORKDAYS(F208,Lister!$E$19,Lister!$D$7:$D$13)-V208)*T208/NETWORKDAYS(Lister!$D$19,Lister!$E$19,Lister!$D$7:$D$13),IF(MONTH(F208)&gt;7,0)))),0),"")</f>
        <v/>
      </c>
      <c r="AA208" s="30" t="str">
        <f>IF(Afrapportering!AA189="","",Afrapportering!AA189)</f>
        <v/>
      </c>
      <c r="AB208" s="52" t="str">
        <f>IFERROR(MAX(IF(OR(V208="",X208=""),"",IF(AND(AND(MONTH(F208)&gt;=8,MONTH(F208)&lt;9),AND(MONTH(H208)&gt;=8,MONTH(H208)&lt;9)),(NETWORKDAYS(F208,H208,Lister!$D$7:$D$13)-X208)*T208/NETWORKDAYS(Lister!$D$20,Lister!$E$20,Lister!$D$7:$D$13),IF(AND(MONTH(F208)=7,MONTH(H208)=8),(NETWORKDAYS(Lister!$D$20,H208,Lister!$D$7:$D$13)-X208)*T208/NETWORKDAYS(Lister!$D$20,Lister!$E$20,Lister!$D$7:$D$13),IF(AND(MONTH(F208)=7,MONTH(H208)=7),0)))),0),"")</f>
        <v/>
      </c>
      <c r="AC208" s="30" t="str">
        <f>IF(Afrapportering!AC189="","",Afrapportering!AC189)</f>
        <v/>
      </c>
      <c r="AD208" s="52" t="str">
        <f t="shared" si="23"/>
        <v/>
      </c>
      <c r="AE208" s="52" t="str">
        <f t="shared" si="24"/>
        <v/>
      </c>
      <c r="AF208" s="30" t="str">
        <f t="shared" si="25"/>
        <v/>
      </c>
      <c r="AG208" s="30" t="str">
        <f t="shared" si="26"/>
        <v/>
      </c>
      <c r="AH208" s="3" t="str">
        <f t="shared" si="27"/>
        <v/>
      </c>
    </row>
    <row r="209" spans="1:34" x14ac:dyDescent="0.25">
      <c r="A209" s="13" t="str">
        <f>+Afrapportering!A190</f>
        <v/>
      </c>
      <c r="B209" s="13" t="str">
        <f>+Afrapportering!B190</f>
        <v/>
      </c>
      <c r="C209" s="13" t="str">
        <f>+Afrapportering!C190</f>
        <v/>
      </c>
      <c r="D209" s="13" t="str">
        <f>+Afrapportering!D190</f>
        <v/>
      </c>
      <c r="E209" s="14" t="str">
        <f>+Afrapportering!E190</f>
        <v/>
      </c>
      <c r="F209" s="139" t="str">
        <f>IF(Afrapportering!F190 = "", "",Afrapportering!F190)</f>
        <v/>
      </c>
      <c r="G209" s="14" t="str">
        <f>+Afrapportering!G190</f>
        <v/>
      </c>
      <c r="H209" s="139" t="str">
        <f>IF(Afrapportering!H190 = "","",Afrapportering!H190)</f>
        <v/>
      </c>
      <c r="I209" s="140" t="str">
        <f>+Afrapportering!I190</f>
        <v/>
      </c>
      <c r="J209" s="13" t="str">
        <f>+Afrapportering!J190</f>
        <v/>
      </c>
      <c r="K209" s="32" t="str">
        <f t="shared" si="20"/>
        <v/>
      </c>
      <c r="L209" s="31" t="str">
        <f>IF(Ansøgning!J195="","",Ansøgning!J195)</f>
        <v/>
      </c>
      <c r="M209" s="134" t="str">
        <f>IF(Afrapportering!M190="","",Afrapportering!M190)</f>
        <v/>
      </c>
      <c r="N209" s="31" t="str">
        <f>IF(Ansøgning!K195="","",Ansøgning!K195)</f>
        <v/>
      </c>
      <c r="O209" s="134">
        <f>IF(Afrapportering!O190="",,Afrapportering!O190)</f>
        <v>0</v>
      </c>
      <c r="P209" s="15" t="str">
        <f>IF(Ansøgning!L195="","",Ansøgning!L195)</f>
        <v/>
      </c>
      <c r="Q209" s="15" t="str">
        <f t="shared" si="21"/>
        <v/>
      </c>
      <c r="R209" s="15"/>
      <c r="S209" s="15" t="str">
        <f>IF(Afrapportering!S190="","",Afrapportering!S190)</f>
        <v/>
      </c>
      <c r="T209" s="31" t="str">
        <f t="shared" si="22"/>
        <v/>
      </c>
      <c r="U209" s="30" t="str">
        <f>IF(Afrapportering!U190="","",Afrapportering!U190)</f>
        <v/>
      </c>
      <c r="V209" s="52" t="str">
        <f>IF(Afrapportering!V190="","",Afrapportering!V190)</f>
        <v/>
      </c>
      <c r="W209" s="30" t="str">
        <f>IF(Afrapportering!W190="","",Afrapportering!W190)</f>
        <v/>
      </c>
      <c r="X209" s="52" t="str">
        <f>IF(Afrapportering!X190="","",Afrapportering!X190)</f>
        <v/>
      </c>
      <c r="Y209" s="30" t="str">
        <f>IF(Afrapportering!Y190="","",Afrapportering!Y190)</f>
        <v/>
      </c>
      <c r="Z209" s="52" t="str">
        <f>IFERROR(MAX(IF(OR(V209="",X209=""),"",IF(AND(AND(MONTH(F209)&gt;=7,MONTH(F209)&lt;8),AND(MONTH(H209)&gt;=7,MONTH(H209)&lt;8)),(NETWORKDAYS(F209,H209,Lister!$D$7:$D$13)-V209)*T209/NETWORKDAYS(Lister!$D$19,Lister!$E$19,Lister!$D$7:$D$13),IF(AND(AND(MONTH(F209)&gt;=7,MONTH(F209)&lt;8),MONTH(H209)&gt;7),(NETWORKDAYS(F209,Lister!$E$19,Lister!$D$7:$D$13)-V209)*T209/NETWORKDAYS(Lister!$D$19,Lister!$E$19,Lister!$D$7:$D$13),IF(MONTH(F209)&gt;7,0)))),0),"")</f>
        <v/>
      </c>
      <c r="AA209" s="30" t="str">
        <f>IF(Afrapportering!AA190="","",Afrapportering!AA190)</f>
        <v/>
      </c>
      <c r="AB209" s="52" t="str">
        <f>IFERROR(MAX(IF(OR(V209="",X209=""),"",IF(AND(AND(MONTH(F209)&gt;=8,MONTH(F209)&lt;9),AND(MONTH(H209)&gt;=8,MONTH(H209)&lt;9)),(NETWORKDAYS(F209,H209,Lister!$D$7:$D$13)-X209)*T209/NETWORKDAYS(Lister!$D$20,Lister!$E$20,Lister!$D$7:$D$13),IF(AND(MONTH(F209)=7,MONTH(H209)=8),(NETWORKDAYS(Lister!$D$20,H209,Lister!$D$7:$D$13)-X209)*T209/NETWORKDAYS(Lister!$D$20,Lister!$E$20,Lister!$D$7:$D$13),IF(AND(MONTH(F209)=7,MONTH(H209)=7),0)))),0),"")</f>
        <v/>
      </c>
      <c r="AC209" s="30" t="str">
        <f>IF(Afrapportering!AC190="","",Afrapportering!AC190)</f>
        <v/>
      </c>
      <c r="AD209" s="52" t="str">
        <f t="shared" si="23"/>
        <v/>
      </c>
      <c r="AE209" s="52" t="str">
        <f t="shared" si="24"/>
        <v/>
      </c>
      <c r="AF209" s="30" t="str">
        <f t="shared" si="25"/>
        <v/>
      </c>
      <c r="AG209" s="30" t="str">
        <f t="shared" si="26"/>
        <v/>
      </c>
      <c r="AH209" s="3" t="str">
        <f t="shared" si="27"/>
        <v/>
      </c>
    </row>
    <row r="210" spans="1:34" x14ac:dyDescent="0.25">
      <c r="A210" s="13" t="str">
        <f>+Afrapportering!A191</f>
        <v/>
      </c>
      <c r="B210" s="13" t="str">
        <f>+Afrapportering!B191</f>
        <v/>
      </c>
      <c r="C210" s="13" t="str">
        <f>+Afrapportering!C191</f>
        <v/>
      </c>
      <c r="D210" s="13" t="str">
        <f>+Afrapportering!D191</f>
        <v/>
      </c>
      <c r="E210" s="14" t="str">
        <f>+Afrapportering!E191</f>
        <v/>
      </c>
      <c r="F210" s="139" t="str">
        <f>IF(Afrapportering!F191 = "", "",Afrapportering!F191)</f>
        <v/>
      </c>
      <c r="G210" s="14" t="str">
        <f>+Afrapportering!G191</f>
        <v/>
      </c>
      <c r="H210" s="139" t="str">
        <f>IF(Afrapportering!H191 = "","",Afrapportering!H191)</f>
        <v/>
      </c>
      <c r="I210" s="140" t="str">
        <f>+Afrapportering!I191</f>
        <v/>
      </c>
      <c r="J210" s="13" t="str">
        <f>+Afrapportering!J191</f>
        <v/>
      </c>
      <c r="K210" s="32" t="str">
        <f t="shared" si="20"/>
        <v/>
      </c>
      <c r="L210" s="31" t="str">
        <f>IF(Ansøgning!J196="","",Ansøgning!J196)</f>
        <v/>
      </c>
      <c r="M210" s="134" t="str">
        <f>IF(Afrapportering!M191="","",Afrapportering!M191)</f>
        <v/>
      </c>
      <c r="N210" s="31" t="str">
        <f>IF(Ansøgning!K196="","",Ansøgning!K196)</f>
        <v/>
      </c>
      <c r="O210" s="134">
        <f>IF(Afrapportering!O191="",,Afrapportering!O191)</f>
        <v>0</v>
      </c>
      <c r="P210" s="15" t="str">
        <f>IF(Ansøgning!L196="","",Ansøgning!L196)</f>
        <v/>
      </c>
      <c r="Q210" s="15" t="str">
        <f t="shared" si="21"/>
        <v/>
      </c>
      <c r="R210" s="15"/>
      <c r="S210" s="15" t="str">
        <f>IF(Afrapportering!S191="","",Afrapportering!S191)</f>
        <v/>
      </c>
      <c r="T210" s="31" t="str">
        <f t="shared" si="22"/>
        <v/>
      </c>
      <c r="U210" s="30" t="str">
        <f>IF(Afrapportering!U191="","",Afrapportering!U191)</f>
        <v/>
      </c>
      <c r="V210" s="52" t="str">
        <f>IF(Afrapportering!V191="","",Afrapportering!V191)</f>
        <v/>
      </c>
      <c r="W210" s="30" t="str">
        <f>IF(Afrapportering!W191="","",Afrapportering!W191)</f>
        <v/>
      </c>
      <c r="X210" s="52" t="str">
        <f>IF(Afrapportering!X191="","",Afrapportering!X191)</f>
        <v/>
      </c>
      <c r="Y210" s="30" t="str">
        <f>IF(Afrapportering!Y191="","",Afrapportering!Y191)</f>
        <v/>
      </c>
      <c r="Z210" s="52" t="str">
        <f>IFERROR(MAX(IF(OR(V210="",X210=""),"",IF(AND(AND(MONTH(F210)&gt;=7,MONTH(F210)&lt;8),AND(MONTH(H210)&gt;=7,MONTH(H210)&lt;8)),(NETWORKDAYS(F210,H210,Lister!$D$7:$D$13)-V210)*T210/NETWORKDAYS(Lister!$D$19,Lister!$E$19,Lister!$D$7:$D$13),IF(AND(AND(MONTH(F210)&gt;=7,MONTH(F210)&lt;8),MONTH(H210)&gt;7),(NETWORKDAYS(F210,Lister!$E$19,Lister!$D$7:$D$13)-V210)*T210/NETWORKDAYS(Lister!$D$19,Lister!$E$19,Lister!$D$7:$D$13),IF(MONTH(F210)&gt;7,0)))),0),"")</f>
        <v/>
      </c>
      <c r="AA210" s="30" t="str">
        <f>IF(Afrapportering!AA191="","",Afrapportering!AA191)</f>
        <v/>
      </c>
      <c r="AB210" s="52" t="str">
        <f>IFERROR(MAX(IF(OR(V210="",X210=""),"",IF(AND(AND(MONTH(F210)&gt;=8,MONTH(F210)&lt;9),AND(MONTH(H210)&gt;=8,MONTH(H210)&lt;9)),(NETWORKDAYS(F210,H210,Lister!$D$7:$D$13)-X210)*T210/NETWORKDAYS(Lister!$D$20,Lister!$E$20,Lister!$D$7:$D$13),IF(AND(MONTH(F210)=7,MONTH(H210)=8),(NETWORKDAYS(Lister!$D$20,H210,Lister!$D$7:$D$13)-X210)*T210/NETWORKDAYS(Lister!$D$20,Lister!$E$20,Lister!$D$7:$D$13),IF(AND(MONTH(F210)=7,MONTH(H210)=7),0)))),0),"")</f>
        <v/>
      </c>
      <c r="AC210" s="30" t="str">
        <f>IF(Afrapportering!AC191="","",Afrapportering!AC191)</f>
        <v/>
      </c>
      <c r="AD210" s="52" t="str">
        <f t="shared" si="23"/>
        <v/>
      </c>
      <c r="AE210" s="52" t="str">
        <f t="shared" si="24"/>
        <v/>
      </c>
      <c r="AF210" s="30" t="str">
        <f t="shared" si="25"/>
        <v/>
      </c>
      <c r="AG210" s="30" t="str">
        <f t="shared" si="26"/>
        <v/>
      </c>
      <c r="AH210" s="3" t="str">
        <f t="shared" si="27"/>
        <v/>
      </c>
    </row>
    <row r="211" spans="1:34" x14ac:dyDescent="0.25">
      <c r="A211" s="13" t="str">
        <f>+Afrapportering!A192</f>
        <v/>
      </c>
      <c r="B211" s="13" t="str">
        <f>+Afrapportering!B192</f>
        <v/>
      </c>
      <c r="C211" s="13" t="str">
        <f>+Afrapportering!C192</f>
        <v/>
      </c>
      <c r="D211" s="13" t="str">
        <f>+Afrapportering!D192</f>
        <v/>
      </c>
      <c r="E211" s="14" t="str">
        <f>+Afrapportering!E192</f>
        <v/>
      </c>
      <c r="F211" s="139" t="str">
        <f>IF(Afrapportering!F192 = "", "",Afrapportering!F192)</f>
        <v/>
      </c>
      <c r="G211" s="14" t="str">
        <f>+Afrapportering!G192</f>
        <v/>
      </c>
      <c r="H211" s="139" t="str">
        <f>IF(Afrapportering!H192 = "","",Afrapportering!H192)</f>
        <v/>
      </c>
      <c r="I211" s="140" t="str">
        <f>+Afrapportering!I192</f>
        <v/>
      </c>
      <c r="J211" s="13" t="str">
        <f>+Afrapportering!J192</f>
        <v/>
      </c>
      <c r="K211" s="32" t="str">
        <f t="shared" si="20"/>
        <v/>
      </c>
      <c r="L211" s="31" t="str">
        <f>IF(Ansøgning!J197="","",Ansøgning!J197)</f>
        <v/>
      </c>
      <c r="M211" s="134" t="str">
        <f>IF(Afrapportering!M192="","",Afrapportering!M192)</f>
        <v/>
      </c>
      <c r="N211" s="31" t="str">
        <f>IF(Ansøgning!K197="","",Ansøgning!K197)</f>
        <v/>
      </c>
      <c r="O211" s="134">
        <f>IF(Afrapportering!O192="",,Afrapportering!O192)</f>
        <v>0</v>
      </c>
      <c r="P211" s="15" t="str">
        <f>IF(Ansøgning!L197="","",Ansøgning!L197)</f>
        <v/>
      </c>
      <c r="Q211" s="15" t="str">
        <f t="shared" si="21"/>
        <v/>
      </c>
      <c r="R211" s="15"/>
      <c r="S211" s="15" t="str">
        <f>IF(Afrapportering!S192="","",Afrapportering!S192)</f>
        <v/>
      </c>
      <c r="T211" s="31" t="str">
        <f t="shared" si="22"/>
        <v/>
      </c>
      <c r="U211" s="30" t="str">
        <f>IF(Afrapportering!U192="","",Afrapportering!U192)</f>
        <v/>
      </c>
      <c r="V211" s="52" t="str">
        <f>IF(Afrapportering!V192="","",Afrapportering!V192)</f>
        <v/>
      </c>
      <c r="W211" s="30" t="str">
        <f>IF(Afrapportering!W192="","",Afrapportering!W192)</f>
        <v/>
      </c>
      <c r="X211" s="52" t="str">
        <f>IF(Afrapportering!X192="","",Afrapportering!X192)</f>
        <v/>
      </c>
      <c r="Y211" s="30" t="str">
        <f>IF(Afrapportering!Y192="","",Afrapportering!Y192)</f>
        <v/>
      </c>
      <c r="Z211" s="52" t="str">
        <f>IFERROR(MAX(IF(OR(V211="",X211=""),"",IF(AND(AND(MONTH(F211)&gt;=7,MONTH(F211)&lt;8),AND(MONTH(H211)&gt;=7,MONTH(H211)&lt;8)),(NETWORKDAYS(F211,H211,Lister!$D$7:$D$13)-V211)*T211/NETWORKDAYS(Lister!$D$19,Lister!$E$19,Lister!$D$7:$D$13),IF(AND(AND(MONTH(F211)&gt;=7,MONTH(F211)&lt;8),MONTH(H211)&gt;7),(NETWORKDAYS(F211,Lister!$E$19,Lister!$D$7:$D$13)-V211)*T211/NETWORKDAYS(Lister!$D$19,Lister!$E$19,Lister!$D$7:$D$13),IF(MONTH(F211)&gt;7,0)))),0),"")</f>
        <v/>
      </c>
      <c r="AA211" s="30" t="str">
        <f>IF(Afrapportering!AA192="","",Afrapportering!AA192)</f>
        <v/>
      </c>
      <c r="AB211" s="52" t="str">
        <f>IFERROR(MAX(IF(OR(V211="",X211=""),"",IF(AND(AND(MONTH(F211)&gt;=8,MONTH(F211)&lt;9),AND(MONTH(H211)&gt;=8,MONTH(H211)&lt;9)),(NETWORKDAYS(F211,H211,Lister!$D$7:$D$13)-X211)*T211/NETWORKDAYS(Lister!$D$20,Lister!$E$20,Lister!$D$7:$D$13),IF(AND(MONTH(F211)=7,MONTH(H211)=8),(NETWORKDAYS(Lister!$D$20,H211,Lister!$D$7:$D$13)-X211)*T211/NETWORKDAYS(Lister!$D$20,Lister!$E$20,Lister!$D$7:$D$13),IF(AND(MONTH(F211)=7,MONTH(H211)=7),0)))),0),"")</f>
        <v/>
      </c>
      <c r="AC211" s="30" t="str">
        <f>IF(Afrapportering!AC192="","",Afrapportering!AC192)</f>
        <v/>
      </c>
      <c r="AD211" s="52" t="str">
        <f t="shared" si="23"/>
        <v/>
      </c>
      <c r="AE211" s="52" t="str">
        <f t="shared" si="24"/>
        <v/>
      </c>
      <c r="AF211" s="30" t="str">
        <f t="shared" si="25"/>
        <v/>
      </c>
      <c r="AG211" s="30" t="str">
        <f t="shared" si="26"/>
        <v/>
      </c>
      <c r="AH211" s="3" t="str">
        <f t="shared" si="27"/>
        <v/>
      </c>
    </row>
    <row r="212" spans="1:34" x14ac:dyDescent="0.25">
      <c r="A212" s="13" t="str">
        <f>+Afrapportering!A193</f>
        <v/>
      </c>
      <c r="B212" s="13" t="str">
        <f>+Afrapportering!B193</f>
        <v/>
      </c>
      <c r="C212" s="13" t="str">
        <f>+Afrapportering!C193</f>
        <v/>
      </c>
      <c r="D212" s="13" t="str">
        <f>+Afrapportering!D193</f>
        <v/>
      </c>
      <c r="E212" s="14" t="str">
        <f>+Afrapportering!E193</f>
        <v/>
      </c>
      <c r="F212" s="139" t="str">
        <f>IF(Afrapportering!F193 = "", "",Afrapportering!F193)</f>
        <v/>
      </c>
      <c r="G212" s="14" t="str">
        <f>+Afrapportering!G193</f>
        <v/>
      </c>
      <c r="H212" s="139" t="str">
        <f>IF(Afrapportering!H193 = "","",Afrapportering!H193)</f>
        <v/>
      </c>
      <c r="I212" s="140" t="str">
        <f>+Afrapportering!I193</f>
        <v/>
      </c>
      <c r="J212" s="13" t="str">
        <f>+Afrapportering!J193</f>
        <v/>
      </c>
      <c r="K212" s="32" t="str">
        <f t="shared" si="20"/>
        <v/>
      </c>
      <c r="L212" s="31" t="str">
        <f>IF(Ansøgning!J198="","",Ansøgning!J198)</f>
        <v/>
      </c>
      <c r="M212" s="134" t="str">
        <f>IF(Afrapportering!M193="","",Afrapportering!M193)</f>
        <v/>
      </c>
      <c r="N212" s="31" t="str">
        <f>IF(Ansøgning!K198="","",Ansøgning!K198)</f>
        <v/>
      </c>
      <c r="O212" s="134">
        <f>IF(Afrapportering!O193="",,Afrapportering!O193)</f>
        <v>0</v>
      </c>
      <c r="P212" s="15" t="str">
        <f>IF(Ansøgning!L198="","",Ansøgning!L198)</f>
        <v/>
      </c>
      <c r="Q212" s="15" t="str">
        <f t="shared" si="21"/>
        <v/>
      </c>
      <c r="R212" s="15"/>
      <c r="S212" s="15" t="str">
        <f>IF(Afrapportering!S193="","",Afrapportering!S193)</f>
        <v/>
      </c>
      <c r="T212" s="31" t="str">
        <f t="shared" si="22"/>
        <v/>
      </c>
      <c r="U212" s="30" t="str">
        <f>IF(Afrapportering!U193="","",Afrapportering!U193)</f>
        <v/>
      </c>
      <c r="V212" s="52" t="str">
        <f>IF(Afrapportering!V193="","",Afrapportering!V193)</f>
        <v/>
      </c>
      <c r="W212" s="30" t="str">
        <f>IF(Afrapportering!W193="","",Afrapportering!W193)</f>
        <v/>
      </c>
      <c r="X212" s="52" t="str">
        <f>IF(Afrapportering!X193="","",Afrapportering!X193)</f>
        <v/>
      </c>
      <c r="Y212" s="30" t="str">
        <f>IF(Afrapportering!Y193="","",Afrapportering!Y193)</f>
        <v/>
      </c>
      <c r="Z212" s="52" t="str">
        <f>IFERROR(MAX(IF(OR(V212="",X212=""),"",IF(AND(AND(MONTH(F212)&gt;=7,MONTH(F212)&lt;8),AND(MONTH(H212)&gt;=7,MONTH(H212)&lt;8)),(NETWORKDAYS(F212,H212,Lister!$D$7:$D$13)-V212)*T212/NETWORKDAYS(Lister!$D$19,Lister!$E$19,Lister!$D$7:$D$13),IF(AND(AND(MONTH(F212)&gt;=7,MONTH(F212)&lt;8),MONTH(H212)&gt;7),(NETWORKDAYS(F212,Lister!$E$19,Lister!$D$7:$D$13)-V212)*T212/NETWORKDAYS(Lister!$D$19,Lister!$E$19,Lister!$D$7:$D$13),IF(MONTH(F212)&gt;7,0)))),0),"")</f>
        <v/>
      </c>
      <c r="AA212" s="30" t="str">
        <f>IF(Afrapportering!AA193="","",Afrapportering!AA193)</f>
        <v/>
      </c>
      <c r="AB212" s="52" t="str">
        <f>IFERROR(MAX(IF(OR(V212="",X212=""),"",IF(AND(AND(MONTH(F212)&gt;=8,MONTH(F212)&lt;9),AND(MONTH(H212)&gt;=8,MONTH(H212)&lt;9)),(NETWORKDAYS(F212,H212,Lister!$D$7:$D$13)-X212)*T212/NETWORKDAYS(Lister!$D$20,Lister!$E$20,Lister!$D$7:$D$13),IF(AND(MONTH(F212)=7,MONTH(H212)=8),(NETWORKDAYS(Lister!$D$20,H212,Lister!$D$7:$D$13)-X212)*T212/NETWORKDAYS(Lister!$D$20,Lister!$E$20,Lister!$D$7:$D$13),IF(AND(MONTH(F212)=7,MONTH(H212)=7),0)))),0),"")</f>
        <v/>
      </c>
      <c r="AC212" s="30" t="str">
        <f>IF(Afrapportering!AC193="","",Afrapportering!AC193)</f>
        <v/>
      </c>
      <c r="AD212" s="52" t="str">
        <f t="shared" si="23"/>
        <v/>
      </c>
      <c r="AE212" s="52" t="str">
        <f t="shared" si="24"/>
        <v/>
      </c>
      <c r="AF212" s="30" t="str">
        <f t="shared" si="25"/>
        <v/>
      </c>
      <c r="AG212" s="30" t="str">
        <f t="shared" si="26"/>
        <v/>
      </c>
      <c r="AH212" s="3" t="str">
        <f t="shared" si="27"/>
        <v/>
      </c>
    </row>
    <row r="213" spans="1:34" x14ac:dyDescent="0.25">
      <c r="A213" s="13" t="str">
        <f>+Afrapportering!A194</f>
        <v/>
      </c>
      <c r="B213" s="13" t="str">
        <f>+Afrapportering!B194</f>
        <v/>
      </c>
      <c r="C213" s="13" t="str">
        <f>+Afrapportering!C194</f>
        <v/>
      </c>
      <c r="D213" s="13" t="str">
        <f>+Afrapportering!D194</f>
        <v/>
      </c>
      <c r="E213" s="14" t="str">
        <f>+Afrapportering!E194</f>
        <v/>
      </c>
      <c r="F213" s="139" t="str">
        <f>IF(Afrapportering!F194 = "", "",Afrapportering!F194)</f>
        <v/>
      </c>
      <c r="G213" s="14" t="str">
        <f>+Afrapportering!G194</f>
        <v/>
      </c>
      <c r="H213" s="139" t="str">
        <f>IF(Afrapportering!H194 = "","",Afrapportering!H194)</f>
        <v/>
      </c>
      <c r="I213" s="140" t="str">
        <f>+Afrapportering!I194</f>
        <v/>
      </c>
      <c r="J213" s="13" t="str">
        <f>+Afrapportering!J194</f>
        <v/>
      </c>
      <c r="K213" s="32" t="str">
        <f t="shared" si="20"/>
        <v/>
      </c>
      <c r="L213" s="31" t="str">
        <f>IF(Ansøgning!J199="","",Ansøgning!J199)</f>
        <v/>
      </c>
      <c r="M213" s="134" t="str">
        <f>IF(Afrapportering!M194="","",Afrapportering!M194)</f>
        <v/>
      </c>
      <c r="N213" s="31" t="str">
        <f>IF(Ansøgning!K199="","",Ansøgning!K199)</f>
        <v/>
      </c>
      <c r="O213" s="134">
        <f>IF(Afrapportering!O194="",,Afrapportering!O194)</f>
        <v>0</v>
      </c>
      <c r="P213" s="15" t="str">
        <f>IF(Ansøgning!L199="","",Ansøgning!L199)</f>
        <v/>
      </c>
      <c r="Q213" s="15" t="str">
        <f t="shared" si="21"/>
        <v/>
      </c>
      <c r="R213" s="15"/>
      <c r="S213" s="15" t="str">
        <f>IF(Afrapportering!S194="","",Afrapportering!S194)</f>
        <v/>
      </c>
      <c r="T213" s="31" t="str">
        <f t="shared" si="22"/>
        <v/>
      </c>
      <c r="U213" s="30" t="str">
        <f>IF(Afrapportering!U194="","",Afrapportering!U194)</f>
        <v/>
      </c>
      <c r="V213" s="52" t="str">
        <f>IF(Afrapportering!V194="","",Afrapportering!V194)</f>
        <v/>
      </c>
      <c r="W213" s="30" t="str">
        <f>IF(Afrapportering!W194="","",Afrapportering!W194)</f>
        <v/>
      </c>
      <c r="X213" s="52" t="str">
        <f>IF(Afrapportering!X194="","",Afrapportering!X194)</f>
        <v/>
      </c>
      <c r="Y213" s="30" t="str">
        <f>IF(Afrapportering!Y194="","",Afrapportering!Y194)</f>
        <v/>
      </c>
      <c r="Z213" s="52" t="str">
        <f>IFERROR(MAX(IF(OR(V213="",X213=""),"",IF(AND(AND(MONTH(F213)&gt;=7,MONTH(F213)&lt;8),AND(MONTH(H213)&gt;=7,MONTH(H213)&lt;8)),(NETWORKDAYS(F213,H213,Lister!$D$7:$D$13)-V213)*T213/NETWORKDAYS(Lister!$D$19,Lister!$E$19,Lister!$D$7:$D$13),IF(AND(AND(MONTH(F213)&gt;=7,MONTH(F213)&lt;8),MONTH(H213)&gt;7),(NETWORKDAYS(F213,Lister!$E$19,Lister!$D$7:$D$13)-V213)*T213/NETWORKDAYS(Lister!$D$19,Lister!$E$19,Lister!$D$7:$D$13),IF(MONTH(F213)&gt;7,0)))),0),"")</f>
        <v/>
      </c>
      <c r="AA213" s="30" t="str">
        <f>IF(Afrapportering!AA194="","",Afrapportering!AA194)</f>
        <v/>
      </c>
      <c r="AB213" s="52" t="str">
        <f>IFERROR(MAX(IF(OR(V213="",X213=""),"",IF(AND(AND(MONTH(F213)&gt;=8,MONTH(F213)&lt;9),AND(MONTH(H213)&gt;=8,MONTH(H213)&lt;9)),(NETWORKDAYS(F213,H213,Lister!$D$7:$D$13)-X213)*T213/NETWORKDAYS(Lister!$D$20,Lister!$E$20,Lister!$D$7:$D$13),IF(AND(MONTH(F213)=7,MONTH(H213)=8),(NETWORKDAYS(Lister!$D$20,H213,Lister!$D$7:$D$13)-X213)*T213/NETWORKDAYS(Lister!$D$20,Lister!$E$20,Lister!$D$7:$D$13),IF(AND(MONTH(F213)=7,MONTH(H213)=7),0)))),0),"")</f>
        <v/>
      </c>
      <c r="AC213" s="30" t="str">
        <f>IF(Afrapportering!AC194="","",Afrapportering!AC194)</f>
        <v/>
      </c>
      <c r="AD213" s="52" t="str">
        <f t="shared" si="23"/>
        <v/>
      </c>
      <c r="AE213" s="52" t="str">
        <f t="shared" si="24"/>
        <v/>
      </c>
      <c r="AF213" s="30" t="str">
        <f t="shared" si="25"/>
        <v/>
      </c>
      <c r="AG213" s="30" t="str">
        <f t="shared" si="26"/>
        <v/>
      </c>
      <c r="AH213" s="3" t="str">
        <f t="shared" si="27"/>
        <v/>
      </c>
    </row>
    <row r="214" spans="1:34" x14ac:dyDescent="0.25">
      <c r="A214" s="13" t="str">
        <f>+Afrapportering!A195</f>
        <v/>
      </c>
      <c r="B214" s="13" t="str">
        <f>+Afrapportering!B195</f>
        <v/>
      </c>
      <c r="C214" s="13" t="str">
        <f>+Afrapportering!C195</f>
        <v/>
      </c>
      <c r="D214" s="13" t="str">
        <f>+Afrapportering!D195</f>
        <v/>
      </c>
      <c r="E214" s="14" t="str">
        <f>+Afrapportering!E195</f>
        <v/>
      </c>
      <c r="F214" s="139" t="str">
        <f>IF(Afrapportering!F195 = "", "",Afrapportering!F195)</f>
        <v/>
      </c>
      <c r="G214" s="14" t="str">
        <f>+Afrapportering!G195</f>
        <v/>
      </c>
      <c r="H214" s="139" t="str">
        <f>IF(Afrapportering!H195 = "","",Afrapportering!H195)</f>
        <v/>
      </c>
      <c r="I214" s="140" t="str">
        <f>+Afrapportering!I195</f>
        <v/>
      </c>
      <c r="J214" s="13" t="str">
        <f>+Afrapportering!J195</f>
        <v/>
      </c>
      <c r="K214" s="32" t="str">
        <f t="shared" si="20"/>
        <v/>
      </c>
      <c r="L214" s="31" t="str">
        <f>IF(Ansøgning!J200="","",Ansøgning!J200)</f>
        <v/>
      </c>
      <c r="M214" s="134" t="str">
        <f>IF(Afrapportering!M195="","",Afrapportering!M195)</f>
        <v/>
      </c>
      <c r="N214" s="31" t="str">
        <f>IF(Ansøgning!K200="","",Ansøgning!K200)</f>
        <v/>
      </c>
      <c r="O214" s="134">
        <f>IF(Afrapportering!O195="",,Afrapportering!O195)</f>
        <v>0</v>
      </c>
      <c r="P214" s="15" t="str">
        <f>IF(Ansøgning!L200="","",Ansøgning!L200)</f>
        <v/>
      </c>
      <c r="Q214" s="15" t="str">
        <f t="shared" si="21"/>
        <v/>
      </c>
      <c r="R214" s="15"/>
      <c r="S214" s="15" t="str">
        <f>IF(Afrapportering!S195="","",Afrapportering!S195)</f>
        <v/>
      </c>
      <c r="T214" s="31" t="str">
        <f t="shared" si="22"/>
        <v/>
      </c>
      <c r="U214" s="30" t="str">
        <f>IF(Afrapportering!U195="","",Afrapportering!U195)</f>
        <v/>
      </c>
      <c r="V214" s="52" t="str">
        <f>IF(Afrapportering!V195="","",Afrapportering!V195)</f>
        <v/>
      </c>
      <c r="W214" s="30" t="str">
        <f>IF(Afrapportering!W195="","",Afrapportering!W195)</f>
        <v/>
      </c>
      <c r="X214" s="52" t="str">
        <f>IF(Afrapportering!X195="","",Afrapportering!X195)</f>
        <v/>
      </c>
      <c r="Y214" s="30" t="str">
        <f>IF(Afrapportering!Y195="","",Afrapportering!Y195)</f>
        <v/>
      </c>
      <c r="Z214" s="52" t="str">
        <f>IFERROR(MAX(IF(OR(V214="",X214=""),"",IF(AND(AND(MONTH(F214)&gt;=7,MONTH(F214)&lt;8),AND(MONTH(H214)&gt;=7,MONTH(H214)&lt;8)),(NETWORKDAYS(F214,H214,Lister!$D$7:$D$13)-V214)*T214/NETWORKDAYS(Lister!$D$19,Lister!$E$19,Lister!$D$7:$D$13),IF(AND(AND(MONTH(F214)&gt;=7,MONTH(F214)&lt;8),MONTH(H214)&gt;7),(NETWORKDAYS(F214,Lister!$E$19,Lister!$D$7:$D$13)-V214)*T214/NETWORKDAYS(Lister!$D$19,Lister!$E$19,Lister!$D$7:$D$13),IF(MONTH(F214)&gt;7,0)))),0),"")</f>
        <v/>
      </c>
      <c r="AA214" s="30" t="str">
        <f>IF(Afrapportering!AA195="","",Afrapportering!AA195)</f>
        <v/>
      </c>
      <c r="AB214" s="52" t="str">
        <f>IFERROR(MAX(IF(OR(V214="",X214=""),"",IF(AND(AND(MONTH(F214)&gt;=8,MONTH(F214)&lt;9),AND(MONTH(H214)&gt;=8,MONTH(H214)&lt;9)),(NETWORKDAYS(F214,H214,Lister!$D$7:$D$13)-X214)*T214/NETWORKDAYS(Lister!$D$20,Lister!$E$20,Lister!$D$7:$D$13),IF(AND(MONTH(F214)=7,MONTH(H214)=8),(NETWORKDAYS(Lister!$D$20,H214,Lister!$D$7:$D$13)-X214)*T214/NETWORKDAYS(Lister!$D$20,Lister!$E$20,Lister!$D$7:$D$13),IF(AND(MONTH(F214)=7,MONTH(H214)=7),0)))),0),"")</f>
        <v/>
      </c>
      <c r="AC214" s="30" t="str">
        <f>IF(Afrapportering!AC195="","",Afrapportering!AC195)</f>
        <v/>
      </c>
      <c r="AD214" s="52" t="str">
        <f t="shared" si="23"/>
        <v/>
      </c>
      <c r="AE214" s="52" t="str">
        <f t="shared" si="24"/>
        <v/>
      </c>
      <c r="AF214" s="30" t="str">
        <f t="shared" si="25"/>
        <v/>
      </c>
      <c r="AG214" s="30" t="str">
        <f t="shared" si="26"/>
        <v/>
      </c>
      <c r="AH214" s="3" t="str">
        <f t="shared" si="27"/>
        <v/>
      </c>
    </row>
    <row r="215" spans="1:34" x14ac:dyDescent="0.25">
      <c r="A215" s="13" t="str">
        <f>+Afrapportering!A196</f>
        <v/>
      </c>
      <c r="B215" s="13" t="str">
        <f>+Afrapportering!B196</f>
        <v/>
      </c>
      <c r="C215" s="13" t="str">
        <f>+Afrapportering!C196</f>
        <v/>
      </c>
      <c r="D215" s="13" t="str">
        <f>+Afrapportering!D196</f>
        <v/>
      </c>
      <c r="E215" s="14" t="str">
        <f>+Afrapportering!E196</f>
        <v/>
      </c>
      <c r="F215" s="139" t="str">
        <f>IF(Afrapportering!F196 = "", "",Afrapportering!F196)</f>
        <v/>
      </c>
      <c r="G215" s="14" t="str">
        <f>+Afrapportering!G196</f>
        <v/>
      </c>
      <c r="H215" s="139" t="str">
        <f>IF(Afrapportering!H196 = "","",Afrapportering!H196)</f>
        <v/>
      </c>
      <c r="I215" s="140" t="str">
        <f>+Afrapportering!I196</f>
        <v/>
      </c>
      <c r="J215" s="13" t="str">
        <f>+Afrapportering!J196</f>
        <v/>
      </c>
      <c r="K215" s="32" t="str">
        <f t="shared" si="20"/>
        <v/>
      </c>
      <c r="L215" s="31" t="str">
        <f>IF(Ansøgning!J201="","",Ansøgning!J201)</f>
        <v/>
      </c>
      <c r="M215" s="134" t="str">
        <f>IF(Afrapportering!M196="","",Afrapportering!M196)</f>
        <v/>
      </c>
      <c r="N215" s="31" t="str">
        <f>IF(Ansøgning!K201="","",Ansøgning!K201)</f>
        <v/>
      </c>
      <c r="O215" s="134">
        <f>IF(Afrapportering!O196="",,Afrapportering!O196)</f>
        <v>0</v>
      </c>
      <c r="P215" s="15" t="str">
        <f>IF(Ansøgning!L201="","",Ansøgning!L201)</f>
        <v/>
      </c>
      <c r="Q215" s="15" t="str">
        <f t="shared" si="21"/>
        <v/>
      </c>
      <c r="R215" s="15"/>
      <c r="S215" s="15" t="str">
        <f>IF(Afrapportering!S196="","",Afrapportering!S196)</f>
        <v/>
      </c>
      <c r="T215" s="31" t="str">
        <f t="shared" si="22"/>
        <v/>
      </c>
      <c r="U215" s="30" t="str">
        <f>IF(Afrapportering!U196="","",Afrapportering!U196)</f>
        <v/>
      </c>
      <c r="V215" s="52" t="str">
        <f>IF(Afrapportering!V196="","",Afrapportering!V196)</f>
        <v/>
      </c>
      <c r="W215" s="30" t="str">
        <f>IF(Afrapportering!W196="","",Afrapportering!W196)</f>
        <v/>
      </c>
      <c r="X215" s="52" t="str">
        <f>IF(Afrapportering!X196="","",Afrapportering!X196)</f>
        <v/>
      </c>
      <c r="Y215" s="30" t="str">
        <f>IF(Afrapportering!Y196="","",Afrapportering!Y196)</f>
        <v/>
      </c>
      <c r="Z215" s="52" t="str">
        <f>IFERROR(MAX(IF(OR(V215="",X215=""),"",IF(AND(AND(MONTH(F215)&gt;=7,MONTH(F215)&lt;8),AND(MONTH(H215)&gt;=7,MONTH(H215)&lt;8)),(NETWORKDAYS(F215,H215,Lister!$D$7:$D$13)-V215)*T215/NETWORKDAYS(Lister!$D$19,Lister!$E$19,Lister!$D$7:$D$13),IF(AND(AND(MONTH(F215)&gt;=7,MONTH(F215)&lt;8),MONTH(H215)&gt;7),(NETWORKDAYS(F215,Lister!$E$19,Lister!$D$7:$D$13)-V215)*T215/NETWORKDAYS(Lister!$D$19,Lister!$E$19,Lister!$D$7:$D$13),IF(MONTH(F215)&gt;7,0)))),0),"")</f>
        <v/>
      </c>
      <c r="AA215" s="30" t="str">
        <f>IF(Afrapportering!AA196="","",Afrapportering!AA196)</f>
        <v/>
      </c>
      <c r="AB215" s="52" t="str">
        <f>IFERROR(MAX(IF(OR(V215="",X215=""),"",IF(AND(AND(MONTH(F215)&gt;=8,MONTH(F215)&lt;9),AND(MONTH(H215)&gt;=8,MONTH(H215)&lt;9)),(NETWORKDAYS(F215,H215,Lister!$D$7:$D$13)-X215)*T215/NETWORKDAYS(Lister!$D$20,Lister!$E$20,Lister!$D$7:$D$13),IF(AND(MONTH(F215)=7,MONTH(H215)=8),(NETWORKDAYS(Lister!$D$20,H215,Lister!$D$7:$D$13)-X215)*T215/NETWORKDAYS(Lister!$D$20,Lister!$E$20,Lister!$D$7:$D$13),IF(AND(MONTH(F215)=7,MONTH(H215)=7),0)))),0),"")</f>
        <v/>
      </c>
      <c r="AC215" s="30" t="str">
        <f>IF(Afrapportering!AC196="","",Afrapportering!AC196)</f>
        <v/>
      </c>
      <c r="AD215" s="52" t="str">
        <f t="shared" si="23"/>
        <v/>
      </c>
      <c r="AE215" s="52" t="str">
        <f t="shared" si="24"/>
        <v/>
      </c>
      <c r="AF215" s="30" t="str">
        <f t="shared" si="25"/>
        <v/>
      </c>
      <c r="AG215" s="30" t="str">
        <f t="shared" si="26"/>
        <v/>
      </c>
      <c r="AH215" s="3" t="str">
        <f t="shared" si="27"/>
        <v/>
      </c>
    </row>
    <row r="216" spans="1:34" x14ac:dyDescent="0.25">
      <c r="A216" s="13" t="str">
        <f>+Afrapportering!A197</f>
        <v/>
      </c>
      <c r="B216" s="13" t="str">
        <f>+Afrapportering!B197</f>
        <v/>
      </c>
      <c r="C216" s="13" t="str">
        <f>+Afrapportering!C197</f>
        <v/>
      </c>
      <c r="D216" s="13" t="str">
        <f>+Afrapportering!D197</f>
        <v/>
      </c>
      <c r="E216" s="14" t="str">
        <f>+Afrapportering!E197</f>
        <v/>
      </c>
      <c r="F216" s="139" t="str">
        <f>IF(Afrapportering!F197 = "", "",Afrapportering!F197)</f>
        <v/>
      </c>
      <c r="G216" s="14" t="str">
        <f>+Afrapportering!G197</f>
        <v/>
      </c>
      <c r="H216" s="139" t="str">
        <f>IF(Afrapportering!H197 = "","",Afrapportering!H197)</f>
        <v/>
      </c>
      <c r="I216" s="140" t="str">
        <f>+Afrapportering!I197</f>
        <v/>
      </c>
      <c r="J216" s="13" t="str">
        <f>+Afrapportering!J197</f>
        <v/>
      </c>
      <c r="K216" s="32" t="str">
        <f t="shared" si="20"/>
        <v/>
      </c>
      <c r="L216" s="31" t="str">
        <f>IF(Ansøgning!J202="","",Ansøgning!J202)</f>
        <v/>
      </c>
      <c r="M216" s="134" t="str">
        <f>IF(Afrapportering!M197="","",Afrapportering!M197)</f>
        <v/>
      </c>
      <c r="N216" s="31" t="str">
        <f>IF(Ansøgning!K202="","",Ansøgning!K202)</f>
        <v/>
      </c>
      <c r="O216" s="134">
        <f>IF(Afrapportering!O197="",,Afrapportering!O197)</f>
        <v>0</v>
      </c>
      <c r="P216" s="15" t="str">
        <f>IF(Ansøgning!L202="","",Ansøgning!L202)</f>
        <v/>
      </c>
      <c r="Q216" s="15" t="str">
        <f t="shared" si="21"/>
        <v/>
      </c>
      <c r="R216" s="15"/>
      <c r="S216" s="15" t="str">
        <f>IF(Afrapportering!S197="","",Afrapportering!S197)</f>
        <v/>
      </c>
      <c r="T216" s="31" t="str">
        <f t="shared" si="22"/>
        <v/>
      </c>
      <c r="U216" s="30" t="str">
        <f>IF(Afrapportering!U197="","",Afrapportering!U197)</f>
        <v/>
      </c>
      <c r="V216" s="52" t="str">
        <f>IF(Afrapportering!V197="","",Afrapportering!V197)</f>
        <v/>
      </c>
      <c r="W216" s="30" t="str">
        <f>IF(Afrapportering!W197="","",Afrapportering!W197)</f>
        <v/>
      </c>
      <c r="X216" s="52" t="str">
        <f>IF(Afrapportering!X197="","",Afrapportering!X197)</f>
        <v/>
      </c>
      <c r="Y216" s="30" t="str">
        <f>IF(Afrapportering!Y197="","",Afrapportering!Y197)</f>
        <v/>
      </c>
      <c r="Z216" s="52" t="str">
        <f>IFERROR(MAX(IF(OR(V216="",X216=""),"",IF(AND(AND(MONTH(F216)&gt;=7,MONTH(F216)&lt;8),AND(MONTH(H216)&gt;=7,MONTH(H216)&lt;8)),(NETWORKDAYS(F216,H216,Lister!$D$7:$D$13)-V216)*T216/NETWORKDAYS(Lister!$D$19,Lister!$E$19,Lister!$D$7:$D$13),IF(AND(AND(MONTH(F216)&gt;=7,MONTH(F216)&lt;8),MONTH(H216)&gt;7),(NETWORKDAYS(F216,Lister!$E$19,Lister!$D$7:$D$13)-V216)*T216/NETWORKDAYS(Lister!$D$19,Lister!$E$19,Lister!$D$7:$D$13),IF(MONTH(F216)&gt;7,0)))),0),"")</f>
        <v/>
      </c>
      <c r="AA216" s="30" t="str">
        <f>IF(Afrapportering!AA197="","",Afrapportering!AA197)</f>
        <v/>
      </c>
      <c r="AB216" s="52" t="str">
        <f>IFERROR(MAX(IF(OR(V216="",X216=""),"",IF(AND(AND(MONTH(F216)&gt;=8,MONTH(F216)&lt;9),AND(MONTH(H216)&gt;=8,MONTH(H216)&lt;9)),(NETWORKDAYS(F216,H216,Lister!$D$7:$D$13)-X216)*T216/NETWORKDAYS(Lister!$D$20,Lister!$E$20,Lister!$D$7:$D$13),IF(AND(MONTH(F216)=7,MONTH(H216)=8),(NETWORKDAYS(Lister!$D$20,H216,Lister!$D$7:$D$13)-X216)*T216/NETWORKDAYS(Lister!$D$20,Lister!$E$20,Lister!$D$7:$D$13),IF(AND(MONTH(F216)=7,MONTH(H216)=7),0)))),0),"")</f>
        <v/>
      </c>
      <c r="AC216" s="30" t="str">
        <f>IF(Afrapportering!AC197="","",Afrapportering!AC197)</f>
        <v/>
      </c>
      <c r="AD216" s="52" t="str">
        <f t="shared" si="23"/>
        <v/>
      </c>
      <c r="AE216" s="52" t="str">
        <f t="shared" si="24"/>
        <v/>
      </c>
      <c r="AF216" s="30" t="str">
        <f t="shared" si="25"/>
        <v/>
      </c>
      <c r="AG216" s="30" t="str">
        <f t="shared" si="26"/>
        <v/>
      </c>
      <c r="AH216" s="3" t="str">
        <f t="shared" si="27"/>
        <v/>
      </c>
    </row>
    <row r="217" spans="1:34" x14ac:dyDescent="0.25">
      <c r="A217" s="13" t="str">
        <f>+Afrapportering!A198</f>
        <v/>
      </c>
      <c r="B217" s="13" t="str">
        <f>+Afrapportering!B198</f>
        <v/>
      </c>
      <c r="C217" s="13" t="str">
        <f>+Afrapportering!C198</f>
        <v/>
      </c>
      <c r="D217" s="13" t="str">
        <f>+Afrapportering!D198</f>
        <v/>
      </c>
      <c r="E217" s="14" t="str">
        <f>+Afrapportering!E198</f>
        <v/>
      </c>
      <c r="F217" s="139" t="str">
        <f>IF(Afrapportering!F198 = "", "",Afrapportering!F198)</f>
        <v/>
      </c>
      <c r="G217" s="14" t="str">
        <f>+Afrapportering!G198</f>
        <v/>
      </c>
      <c r="H217" s="139" t="str">
        <f>IF(Afrapportering!H198 = "","",Afrapportering!H198)</f>
        <v/>
      </c>
      <c r="I217" s="140" t="str">
        <f>+Afrapportering!I198</f>
        <v/>
      </c>
      <c r="J217" s="13" t="str">
        <f>+Afrapportering!J198</f>
        <v/>
      </c>
      <c r="K217" s="32" t="str">
        <f t="shared" si="20"/>
        <v/>
      </c>
      <c r="L217" s="31" t="str">
        <f>IF(Ansøgning!J203="","",Ansøgning!J203)</f>
        <v/>
      </c>
      <c r="M217" s="134" t="str">
        <f>IF(Afrapportering!M198="","",Afrapportering!M198)</f>
        <v/>
      </c>
      <c r="N217" s="31" t="str">
        <f>IF(Ansøgning!K203="","",Ansøgning!K203)</f>
        <v/>
      </c>
      <c r="O217" s="134">
        <f>IF(Afrapportering!O198="",,Afrapportering!O198)</f>
        <v>0</v>
      </c>
      <c r="P217" s="15" t="str">
        <f>IF(Ansøgning!L203="","",Ansøgning!L203)</f>
        <v/>
      </c>
      <c r="Q217" s="15" t="str">
        <f t="shared" si="21"/>
        <v/>
      </c>
      <c r="R217" s="15"/>
      <c r="S217" s="15" t="str">
        <f>IF(Afrapportering!S198="","",Afrapportering!S198)</f>
        <v/>
      </c>
      <c r="T217" s="31" t="str">
        <f t="shared" si="22"/>
        <v/>
      </c>
      <c r="U217" s="30" t="str">
        <f>IF(Afrapportering!U198="","",Afrapportering!U198)</f>
        <v/>
      </c>
      <c r="V217" s="52" t="str">
        <f>IF(Afrapportering!V198="","",Afrapportering!V198)</f>
        <v/>
      </c>
      <c r="W217" s="30" t="str">
        <f>IF(Afrapportering!W198="","",Afrapportering!W198)</f>
        <v/>
      </c>
      <c r="X217" s="52" t="str">
        <f>IF(Afrapportering!X198="","",Afrapportering!X198)</f>
        <v/>
      </c>
      <c r="Y217" s="30" t="str">
        <f>IF(Afrapportering!Y198="","",Afrapportering!Y198)</f>
        <v/>
      </c>
      <c r="Z217" s="52" t="str">
        <f>IFERROR(MAX(IF(OR(V217="",X217=""),"",IF(AND(AND(MONTH(F217)&gt;=7,MONTH(F217)&lt;8),AND(MONTH(H217)&gt;=7,MONTH(H217)&lt;8)),(NETWORKDAYS(F217,H217,Lister!$D$7:$D$13)-V217)*T217/NETWORKDAYS(Lister!$D$19,Lister!$E$19,Lister!$D$7:$D$13),IF(AND(AND(MONTH(F217)&gt;=7,MONTH(F217)&lt;8),MONTH(H217)&gt;7),(NETWORKDAYS(F217,Lister!$E$19,Lister!$D$7:$D$13)-V217)*T217/NETWORKDAYS(Lister!$D$19,Lister!$E$19,Lister!$D$7:$D$13),IF(MONTH(F217)&gt;7,0)))),0),"")</f>
        <v/>
      </c>
      <c r="AA217" s="30" t="str">
        <f>IF(Afrapportering!AA198="","",Afrapportering!AA198)</f>
        <v/>
      </c>
      <c r="AB217" s="52" t="str">
        <f>IFERROR(MAX(IF(OR(V217="",X217=""),"",IF(AND(AND(MONTH(F217)&gt;=8,MONTH(F217)&lt;9),AND(MONTH(H217)&gt;=8,MONTH(H217)&lt;9)),(NETWORKDAYS(F217,H217,Lister!$D$7:$D$13)-X217)*T217/NETWORKDAYS(Lister!$D$20,Lister!$E$20,Lister!$D$7:$D$13),IF(AND(MONTH(F217)=7,MONTH(H217)=8),(NETWORKDAYS(Lister!$D$20,H217,Lister!$D$7:$D$13)-X217)*T217/NETWORKDAYS(Lister!$D$20,Lister!$E$20,Lister!$D$7:$D$13),IF(AND(MONTH(F217)=7,MONTH(H217)=7),0)))),0),"")</f>
        <v/>
      </c>
      <c r="AC217" s="30" t="str">
        <f>IF(Afrapportering!AC198="","",Afrapportering!AC198)</f>
        <v/>
      </c>
      <c r="AD217" s="52" t="str">
        <f t="shared" si="23"/>
        <v/>
      </c>
      <c r="AE217" s="52" t="str">
        <f t="shared" si="24"/>
        <v/>
      </c>
      <c r="AF217" s="30" t="str">
        <f t="shared" si="25"/>
        <v/>
      </c>
      <c r="AG217" s="30" t="str">
        <f t="shared" si="26"/>
        <v/>
      </c>
      <c r="AH217" s="3" t="str">
        <f t="shared" si="27"/>
        <v/>
      </c>
    </row>
    <row r="218" spans="1:34" x14ac:dyDescent="0.25">
      <c r="A218" s="13" t="str">
        <f>+Afrapportering!A199</f>
        <v/>
      </c>
      <c r="B218" s="13" t="str">
        <f>+Afrapportering!B199</f>
        <v/>
      </c>
      <c r="C218" s="13" t="str">
        <f>+Afrapportering!C199</f>
        <v/>
      </c>
      <c r="D218" s="13" t="str">
        <f>+Afrapportering!D199</f>
        <v/>
      </c>
      <c r="E218" s="14" t="str">
        <f>+Afrapportering!E199</f>
        <v/>
      </c>
      <c r="F218" s="139" t="str">
        <f>IF(Afrapportering!F199 = "", "",Afrapportering!F199)</f>
        <v/>
      </c>
      <c r="G218" s="14" t="str">
        <f>+Afrapportering!G199</f>
        <v/>
      </c>
      <c r="H218" s="139" t="str">
        <f>IF(Afrapportering!H199 = "","",Afrapportering!H199)</f>
        <v/>
      </c>
      <c r="I218" s="140" t="str">
        <f>+Afrapportering!I199</f>
        <v/>
      </c>
      <c r="J218" s="13" t="str">
        <f>+Afrapportering!J199</f>
        <v/>
      </c>
      <c r="K218" s="32" t="str">
        <f t="shared" si="20"/>
        <v/>
      </c>
      <c r="L218" s="31" t="str">
        <f>IF(Ansøgning!J204="","",Ansøgning!J204)</f>
        <v/>
      </c>
      <c r="M218" s="134" t="str">
        <f>IF(Afrapportering!M199="","",Afrapportering!M199)</f>
        <v/>
      </c>
      <c r="N218" s="31" t="str">
        <f>IF(Ansøgning!K204="","",Ansøgning!K204)</f>
        <v/>
      </c>
      <c r="O218" s="134">
        <f>IF(Afrapportering!O199="",,Afrapportering!O199)</f>
        <v>0</v>
      </c>
      <c r="P218" s="15" t="str">
        <f>IF(Ansøgning!L204="","",Ansøgning!L204)</f>
        <v/>
      </c>
      <c r="Q218" s="15" t="str">
        <f t="shared" si="21"/>
        <v/>
      </c>
      <c r="R218" s="15"/>
      <c r="S218" s="15" t="str">
        <f>IF(Afrapportering!S199="","",Afrapportering!S199)</f>
        <v/>
      </c>
      <c r="T218" s="31" t="str">
        <f t="shared" si="22"/>
        <v/>
      </c>
      <c r="U218" s="30" t="str">
        <f>IF(Afrapportering!U199="","",Afrapportering!U199)</f>
        <v/>
      </c>
      <c r="V218" s="52" t="str">
        <f>IF(Afrapportering!V199="","",Afrapportering!V199)</f>
        <v/>
      </c>
      <c r="W218" s="30" t="str">
        <f>IF(Afrapportering!W199="","",Afrapportering!W199)</f>
        <v/>
      </c>
      <c r="X218" s="52" t="str">
        <f>IF(Afrapportering!X199="","",Afrapportering!X199)</f>
        <v/>
      </c>
      <c r="Y218" s="30" t="str">
        <f>IF(Afrapportering!Y199="","",Afrapportering!Y199)</f>
        <v/>
      </c>
      <c r="Z218" s="52" t="str">
        <f>IFERROR(MAX(IF(OR(V218="",X218=""),"",IF(AND(AND(MONTH(F218)&gt;=7,MONTH(F218)&lt;8),AND(MONTH(H218)&gt;=7,MONTH(H218)&lt;8)),(NETWORKDAYS(F218,H218,Lister!$D$7:$D$13)-V218)*T218/NETWORKDAYS(Lister!$D$19,Lister!$E$19,Lister!$D$7:$D$13),IF(AND(AND(MONTH(F218)&gt;=7,MONTH(F218)&lt;8),MONTH(H218)&gt;7),(NETWORKDAYS(F218,Lister!$E$19,Lister!$D$7:$D$13)-V218)*T218/NETWORKDAYS(Lister!$D$19,Lister!$E$19,Lister!$D$7:$D$13),IF(MONTH(F218)&gt;7,0)))),0),"")</f>
        <v/>
      </c>
      <c r="AA218" s="30" t="str">
        <f>IF(Afrapportering!AA199="","",Afrapportering!AA199)</f>
        <v/>
      </c>
      <c r="AB218" s="52" t="str">
        <f>IFERROR(MAX(IF(OR(V218="",X218=""),"",IF(AND(AND(MONTH(F218)&gt;=8,MONTH(F218)&lt;9),AND(MONTH(H218)&gt;=8,MONTH(H218)&lt;9)),(NETWORKDAYS(F218,H218,Lister!$D$7:$D$13)-X218)*T218/NETWORKDAYS(Lister!$D$20,Lister!$E$20,Lister!$D$7:$D$13),IF(AND(MONTH(F218)=7,MONTH(H218)=8),(NETWORKDAYS(Lister!$D$20,H218,Lister!$D$7:$D$13)-X218)*T218/NETWORKDAYS(Lister!$D$20,Lister!$E$20,Lister!$D$7:$D$13),IF(AND(MONTH(F218)=7,MONTH(H218)=7),0)))),0),"")</f>
        <v/>
      </c>
      <c r="AC218" s="30" t="str">
        <f>IF(Afrapportering!AC199="","",Afrapportering!AC199)</f>
        <v/>
      </c>
      <c r="AD218" s="52" t="str">
        <f t="shared" si="23"/>
        <v/>
      </c>
      <c r="AE218" s="52" t="str">
        <f t="shared" si="24"/>
        <v/>
      </c>
      <c r="AF218" s="30" t="str">
        <f t="shared" si="25"/>
        <v/>
      </c>
      <c r="AG218" s="30" t="str">
        <f t="shared" si="26"/>
        <v/>
      </c>
      <c r="AH218" s="3" t="str">
        <f t="shared" si="27"/>
        <v/>
      </c>
    </row>
    <row r="219" spans="1:34" x14ac:dyDescent="0.25">
      <c r="A219" s="13" t="str">
        <f>+Afrapportering!A200</f>
        <v/>
      </c>
      <c r="B219" s="13" t="str">
        <f>+Afrapportering!B200</f>
        <v/>
      </c>
      <c r="C219" s="13" t="str">
        <f>+Afrapportering!C200</f>
        <v/>
      </c>
      <c r="D219" s="13" t="str">
        <f>+Afrapportering!D200</f>
        <v/>
      </c>
      <c r="E219" s="14" t="str">
        <f>+Afrapportering!E200</f>
        <v/>
      </c>
      <c r="F219" s="139" t="str">
        <f>IF(Afrapportering!F200 = "", "",Afrapportering!F200)</f>
        <v/>
      </c>
      <c r="G219" s="14" t="str">
        <f>+Afrapportering!G200</f>
        <v/>
      </c>
      <c r="H219" s="139" t="str">
        <f>IF(Afrapportering!H200 = "","",Afrapportering!H200)</f>
        <v/>
      </c>
      <c r="I219" s="140" t="str">
        <f>+Afrapportering!I200</f>
        <v/>
      </c>
      <c r="J219" s="13" t="str">
        <f>+Afrapportering!J200</f>
        <v/>
      </c>
      <c r="K219" s="32" t="str">
        <f t="shared" si="20"/>
        <v/>
      </c>
      <c r="L219" s="31" t="str">
        <f>IF(Ansøgning!J205="","",Ansøgning!J205)</f>
        <v/>
      </c>
      <c r="M219" s="134" t="str">
        <f>IF(Afrapportering!M200="","",Afrapportering!M200)</f>
        <v/>
      </c>
      <c r="N219" s="31" t="str">
        <f>IF(Ansøgning!K205="","",Ansøgning!K205)</f>
        <v/>
      </c>
      <c r="O219" s="134">
        <f>IF(Afrapportering!O200="",,Afrapportering!O200)</f>
        <v>0</v>
      </c>
      <c r="P219" s="15" t="str">
        <f>IF(Ansøgning!L205="","",Ansøgning!L205)</f>
        <v/>
      </c>
      <c r="Q219" s="15" t="str">
        <f t="shared" si="21"/>
        <v/>
      </c>
      <c r="R219" s="15"/>
      <c r="S219" s="15" t="str">
        <f>IF(Afrapportering!S200="","",Afrapportering!S200)</f>
        <v/>
      </c>
      <c r="T219" s="31" t="str">
        <f t="shared" si="22"/>
        <v/>
      </c>
      <c r="U219" s="30" t="str">
        <f>IF(Afrapportering!U200="","",Afrapportering!U200)</f>
        <v/>
      </c>
      <c r="V219" s="52" t="str">
        <f>IF(Afrapportering!V200="","",Afrapportering!V200)</f>
        <v/>
      </c>
      <c r="W219" s="30" t="str">
        <f>IF(Afrapportering!W200="","",Afrapportering!W200)</f>
        <v/>
      </c>
      <c r="X219" s="52" t="str">
        <f>IF(Afrapportering!X200="","",Afrapportering!X200)</f>
        <v/>
      </c>
      <c r="Y219" s="30" t="str">
        <f>IF(Afrapportering!Y200="","",Afrapportering!Y200)</f>
        <v/>
      </c>
      <c r="Z219" s="52" t="str">
        <f>IFERROR(MAX(IF(OR(V219="",X219=""),"",IF(AND(AND(MONTH(F219)&gt;=7,MONTH(F219)&lt;8),AND(MONTH(H219)&gt;=7,MONTH(H219)&lt;8)),(NETWORKDAYS(F219,H219,Lister!$D$7:$D$13)-V219)*T219/NETWORKDAYS(Lister!$D$19,Lister!$E$19,Lister!$D$7:$D$13),IF(AND(AND(MONTH(F219)&gt;=7,MONTH(F219)&lt;8),MONTH(H219)&gt;7),(NETWORKDAYS(F219,Lister!$E$19,Lister!$D$7:$D$13)-V219)*T219/NETWORKDAYS(Lister!$D$19,Lister!$E$19,Lister!$D$7:$D$13),IF(MONTH(F219)&gt;7,0)))),0),"")</f>
        <v/>
      </c>
      <c r="AA219" s="30" t="str">
        <f>IF(Afrapportering!AA200="","",Afrapportering!AA200)</f>
        <v/>
      </c>
      <c r="AB219" s="52" t="str">
        <f>IFERROR(MAX(IF(OR(V219="",X219=""),"",IF(AND(AND(MONTH(F219)&gt;=8,MONTH(F219)&lt;9),AND(MONTH(H219)&gt;=8,MONTH(H219)&lt;9)),(NETWORKDAYS(F219,H219,Lister!$D$7:$D$13)-X219)*T219/NETWORKDAYS(Lister!$D$20,Lister!$E$20,Lister!$D$7:$D$13),IF(AND(MONTH(F219)=7,MONTH(H219)=8),(NETWORKDAYS(Lister!$D$20,H219,Lister!$D$7:$D$13)-X219)*T219/NETWORKDAYS(Lister!$D$20,Lister!$E$20,Lister!$D$7:$D$13),IF(AND(MONTH(F219)=7,MONTH(H219)=7),0)))),0),"")</f>
        <v/>
      </c>
      <c r="AC219" s="30" t="str">
        <f>IF(Afrapportering!AC200="","",Afrapportering!AC200)</f>
        <v/>
      </c>
      <c r="AD219" s="52" t="str">
        <f t="shared" si="23"/>
        <v/>
      </c>
      <c r="AE219" s="52" t="str">
        <f t="shared" si="24"/>
        <v/>
      </c>
      <c r="AF219" s="30" t="str">
        <f t="shared" si="25"/>
        <v/>
      </c>
      <c r="AG219" s="30" t="str">
        <f t="shared" si="26"/>
        <v/>
      </c>
      <c r="AH219" s="3" t="str">
        <f t="shared" si="27"/>
        <v/>
      </c>
    </row>
    <row r="220" spans="1:34" x14ac:dyDescent="0.25">
      <c r="A220" s="13" t="str">
        <f>+Afrapportering!A201</f>
        <v/>
      </c>
      <c r="B220" s="13" t="str">
        <f>+Afrapportering!B201</f>
        <v/>
      </c>
      <c r="C220" s="13" t="str">
        <f>+Afrapportering!C201</f>
        <v/>
      </c>
      <c r="D220" s="13" t="str">
        <f>+Afrapportering!D201</f>
        <v/>
      </c>
      <c r="E220" s="14" t="str">
        <f>+Afrapportering!E201</f>
        <v/>
      </c>
      <c r="F220" s="139" t="str">
        <f>IF(Afrapportering!F201 = "", "",Afrapportering!F201)</f>
        <v/>
      </c>
      <c r="G220" s="14" t="str">
        <f>+Afrapportering!G201</f>
        <v/>
      </c>
      <c r="H220" s="139" t="str">
        <f>IF(Afrapportering!H201 = "","",Afrapportering!H201)</f>
        <v/>
      </c>
      <c r="I220" s="140" t="str">
        <f>+Afrapportering!I201</f>
        <v/>
      </c>
      <c r="J220" s="13" t="str">
        <f>+Afrapportering!J201</f>
        <v/>
      </c>
      <c r="K220" s="32" t="str">
        <f t="shared" si="20"/>
        <v/>
      </c>
      <c r="L220" s="31" t="str">
        <f>IF(Ansøgning!J206="","",Ansøgning!J206)</f>
        <v/>
      </c>
      <c r="M220" s="134" t="str">
        <f>IF(Afrapportering!M201="","",Afrapportering!M201)</f>
        <v/>
      </c>
      <c r="N220" s="31" t="str">
        <f>IF(Ansøgning!K206="","",Ansøgning!K206)</f>
        <v/>
      </c>
      <c r="O220" s="134">
        <f>IF(Afrapportering!O201="",,Afrapportering!O201)</f>
        <v>0</v>
      </c>
      <c r="P220" s="15" t="str">
        <f>IF(Ansøgning!L206="","",Ansøgning!L206)</f>
        <v/>
      </c>
      <c r="Q220" s="15" t="str">
        <f t="shared" si="21"/>
        <v/>
      </c>
      <c r="R220" s="15"/>
      <c r="S220" s="15" t="str">
        <f>IF(Afrapportering!S201="","",Afrapportering!S201)</f>
        <v/>
      </c>
      <c r="T220" s="31" t="str">
        <f t="shared" si="22"/>
        <v/>
      </c>
      <c r="U220" s="30" t="str">
        <f>IF(Afrapportering!U201="","",Afrapportering!U201)</f>
        <v/>
      </c>
      <c r="V220" s="52" t="str">
        <f>IF(Afrapportering!V201="","",Afrapportering!V201)</f>
        <v/>
      </c>
      <c r="W220" s="30" t="str">
        <f>IF(Afrapportering!W201="","",Afrapportering!W201)</f>
        <v/>
      </c>
      <c r="X220" s="52" t="str">
        <f>IF(Afrapportering!X201="","",Afrapportering!X201)</f>
        <v/>
      </c>
      <c r="Y220" s="30" t="str">
        <f>IF(Afrapportering!Y201="","",Afrapportering!Y201)</f>
        <v/>
      </c>
      <c r="Z220" s="52" t="str">
        <f>IFERROR(MAX(IF(OR(V220="",X220=""),"",IF(AND(AND(MONTH(F220)&gt;=7,MONTH(F220)&lt;8),AND(MONTH(H220)&gt;=7,MONTH(H220)&lt;8)),(NETWORKDAYS(F220,H220,Lister!$D$7:$D$13)-V220)*T220/NETWORKDAYS(Lister!$D$19,Lister!$E$19,Lister!$D$7:$D$13),IF(AND(AND(MONTH(F220)&gt;=7,MONTH(F220)&lt;8),MONTH(H220)&gt;7),(NETWORKDAYS(F220,Lister!$E$19,Lister!$D$7:$D$13)-V220)*T220/NETWORKDAYS(Lister!$D$19,Lister!$E$19,Lister!$D$7:$D$13),IF(MONTH(F220)&gt;7,0)))),0),"")</f>
        <v/>
      </c>
      <c r="AA220" s="30" t="str">
        <f>IF(Afrapportering!AA201="","",Afrapportering!AA201)</f>
        <v/>
      </c>
      <c r="AB220" s="52" t="str">
        <f>IFERROR(MAX(IF(OR(V220="",X220=""),"",IF(AND(AND(MONTH(F220)&gt;=8,MONTH(F220)&lt;9),AND(MONTH(H220)&gt;=8,MONTH(H220)&lt;9)),(NETWORKDAYS(F220,H220,Lister!$D$7:$D$13)-X220)*T220/NETWORKDAYS(Lister!$D$20,Lister!$E$20,Lister!$D$7:$D$13),IF(AND(MONTH(F220)=7,MONTH(H220)=8),(NETWORKDAYS(Lister!$D$20,H220,Lister!$D$7:$D$13)-X220)*T220/NETWORKDAYS(Lister!$D$20,Lister!$E$20,Lister!$D$7:$D$13),IF(AND(MONTH(F220)=7,MONTH(H220)=7),0)))),0),"")</f>
        <v/>
      </c>
      <c r="AC220" s="30" t="str">
        <f>IF(Afrapportering!AC201="","",Afrapportering!AC201)</f>
        <v/>
      </c>
      <c r="AD220" s="52" t="str">
        <f t="shared" si="23"/>
        <v/>
      </c>
      <c r="AE220" s="52" t="str">
        <f t="shared" si="24"/>
        <v/>
      </c>
      <c r="AF220" s="30" t="str">
        <f t="shared" si="25"/>
        <v/>
      </c>
      <c r="AG220" s="30" t="str">
        <f t="shared" si="26"/>
        <v/>
      </c>
      <c r="AH220" s="3" t="str">
        <f t="shared" si="27"/>
        <v/>
      </c>
    </row>
    <row r="221" spans="1:34" x14ac:dyDescent="0.25">
      <c r="A221" s="13" t="str">
        <f>+Afrapportering!A202</f>
        <v/>
      </c>
      <c r="B221" s="13" t="str">
        <f>+Afrapportering!B202</f>
        <v/>
      </c>
      <c r="C221" s="13" t="str">
        <f>+Afrapportering!C202</f>
        <v/>
      </c>
      <c r="D221" s="13" t="str">
        <f>+Afrapportering!D202</f>
        <v/>
      </c>
      <c r="E221" s="14" t="str">
        <f>+Afrapportering!E202</f>
        <v/>
      </c>
      <c r="F221" s="139" t="str">
        <f>IF(Afrapportering!F202 = "", "",Afrapportering!F202)</f>
        <v/>
      </c>
      <c r="G221" s="14" t="str">
        <f>+Afrapportering!G202</f>
        <v/>
      </c>
      <c r="H221" s="139" t="str">
        <f>IF(Afrapportering!H202 = "","",Afrapportering!H202)</f>
        <v/>
      </c>
      <c r="I221" s="140" t="str">
        <f>+Afrapportering!I202</f>
        <v/>
      </c>
      <c r="J221" s="13" t="str">
        <f>+Afrapportering!J202</f>
        <v/>
      </c>
      <c r="K221" s="32" t="str">
        <f t="shared" si="20"/>
        <v/>
      </c>
      <c r="L221" s="31" t="str">
        <f>IF(Ansøgning!J207="","",Ansøgning!J207)</f>
        <v/>
      </c>
      <c r="M221" s="134" t="str">
        <f>IF(Afrapportering!M202="","",Afrapportering!M202)</f>
        <v/>
      </c>
      <c r="N221" s="31" t="str">
        <f>IF(Ansøgning!K207="","",Ansøgning!K207)</f>
        <v/>
      </c>
      <c r="O221" s="134">
        <f>IF(Afrapportering!O202="",,Afrapportering!O202)</f>
        <v>0</v>
      </c>
      <c r="P221" s="15" t="str">
        <f>IF(Ansøgning!L207="","",Ansøgning!L207)</f>
        <v/>
      </c>
      <c r="Q221" s="15" t="str">
        <f t="shared" si="21"/>
        <v/>
      </c>
      <c r="R221" s="15"/>
      <c r="S221" s="15" t="str">
        <f>IF(Afrapportering!S202="","",Afrapportering!S202)</f>
        <v/>
      </c>
      <c r="T221" s="31" t="str">
        <f t="shared" si="22"/>
        <v/>
      </c>
      <c r="U221" s="30" t="str">
        <f>IF(Afrapportering!U202="","",Afrapportering!U202)</f>
        <v/>
      </c>
      <c r="V221" s="52" t="str">
        <f>IF(Afrapportering!V202="","",Afrapportering!V202)</f>
        <v/>
      </c>
      <c r="W221" s="30" t="str">
        <f>IF(Afrapportering!W202="","",Afrapportering!W202)</f>
        <v/>
      </c>
      <c r="X221" s="52" t="str">
        <f>IF(Afrapportering!X202="","",Afrapportering!X202)</f>
        <v/>
      </c>
      <c r="Y221" s="30" t="str">
        <f>IF(Afrapportering!Y202="","",Afrapportering!Y202)</f>
        <v/>
      </c>
      <c r="Z221" s="52" t="str">
        <f>IFERROR(MAX(IF(OR(V221="",X221=""),"",IF(AND(AND(MONTH(F221)&gt;=7,MONTH(F221)&lt;8),AND(MONTH(H221)&gt;=7,MONTH(H221)&lt;8)),(NETWORKDAYS(F221,H221,Lister!$D$7:$D$13)-V221)*T221/NETWORKDAYS(Lister!$D$19,Lister!$E$19,Lister!$D$7:$D$13),IF(AND(AND(MONTH(F221)&gt;=7,MONTH(F221)&lt;8),MONTH(H221)&gt;7),(NETWORKDAYS(F221,Lister!$E$19,Lister!$D$7:$D$13)-V221)*T221/NETWORKDAYS(Lister!$D$19,Lister!$E$19,Lister!$D$7:$D$13),IF(MONTH(F221)&gt;7,0)))),0),"")</f>
        <v/>
      </c>
      <c r="AA221" s="30" t="str">
        <f>IF(Afrapportering!AA202="","",Afrapportering!AA202)</f>
        <v/>
      </c>
      <c r="AB221" s="52" t="str">
        <f>IFERROR(MAX(IF(OR(V221="",X221=""),"",IF(AND(AND(MONTH(F221)&gt;=8,MONTH(F221)&lt;9),AND(MONTH(H221)&gt;=8,MONTH(H221)&lt;9)),(NETWORKDAYS(F221,H221,Lister!$D$7:$D$13)-X221)*T221/NETWORKDAYS(Lister!$D$20,Lister!$E$20,Lister!$D$7:$D$13),IF(AND(MONTH(F221)=7,MONTH(H221)=8),(NETWORKDAYS(Lister!$D$20,H221,Lister!$D$7:$D$13)-X221)*T221/NETWORKDAYS(Lister!$D$20,Lister!$E$20,Lister!$D$7:$D$13),IF(AND(MONTH(F221)=7,MONTH(H221)=7),0)))),0),"")</f>
        <v/>
      </c>
      <c r="AC221" s="30" t="str">
        <f>IF(Afrapportering!AC202="","",Afrapportering!AC202)</f>
        <v/>
      </c>
      <c r="AD221" s="52" t="str">
        <f t="shared" si="23"/>
        <v/>
      </c>
      <c r="AE221" s="52" t="str">
        <f t="shared" si="24"/>
        <v/>
      </c>
      <c r="AF221" s="30" t="str">
        <f t="shared" si="25"/>
        <v/>
      </c>
      <c r="AG221" s="30" t="str">
        <f t="shared" si="26"/>
        <v/>
      </c>
      <c r="AH221" s="3" t="str">
        <f t="shared" si="27"/>
        <v/>
      </c>
    </row>
    <row r="222" spans="1:34" x14ac:dyDescent="0.25">
      <c r="A222" s="13" t="str">
        <f>+Afrapportering!A203</f>
        <v/>
      </c>
      <c r="B222" s="13" t="str">
        <f>+Afrapportering!B203</f>
        <v/>
      </c>
      <c r="C222" s="13" t="str">
        <f>+Afrapportering!C203</f>
        <v/>
      </c>
      <c r="D222" s="13" t="str">
        <f>+Afrapportering!D203</f>
        <v/>
      </c>
      <c r="E222" s="14" t="str">
        <f>+Afrapportering!E203</f>
        <v/>
      </c>
      <c r="F222" s="139" t="str">
        <f>IF(Afrapportering!F203 = "", "",Afrapportering!F203)</f>
        <v/>
      </c>
      <c r="G222" s="14" t="str">
        <f>+Afrapportering!G203</f>
        <v/>
      </c>
      <c r="H222" s="139" t="str">
        <f>IF(Afrapportering!H203 = "","",Afrapportering!H203)</f>
        <v/>
      </c>
      <c r="I222" s="140" t="str">
        <f>+Afrapportering!I203</f>
        <v/>
      </c>
      <c r="J222" s="13" t="str">
        <f>+Afrapportering!J203</f>
        <v/>
      </c>
      <c r="K222" s="32" t="str">
        <f t="shared" si="20"/>
        <v/>
      </c>
      <c r="L222" s="31" t="str">
        <f>IF(Ansøgning!J208="","",Ansøgning!J208)</f>
        <v/>
      </c>
      <c r="M222" s="134" t="str">
        <f>IF(Afrapportering!M203="","",Afrapportering!M203)</f>
        <v/>
      </c>
      <c r="N222" s="31" t="str">
        <f>IF(Ansøgning!K208="","",Ansøgning!K208)</f>
        <v/>
      </c>
      <c r="O222" s="134">
        <f>IF(Afrapportering!O203="",,Afrapportering!O203)</f>
        <v>0</v>
      </c>
      <c r="P222" s="15" t="str">
        <f>IF(Ansøgning!L208="","",Ansøgning!L208)</f>
        <v/>
      </c>
      <c r="Q222" s="15" t="str">
        <f t="shared" si="21"/>
        <v/>
      </c>
      <c r="R222" s="15"/>
      <c r="S222" s="15" t="str">
        <f>IF(Afrapportering!S203="","",Afrapportering!S203)</f>
        <v/>
      </c>
      <c r="T222" s="31" t="str">
        <f t="shared" si="22"/>
        <v/>
      </c>
      <c r="U222" s="30" t="str">
        <f>IF(Afrapportering!U203="","",Afrapportering!U203)</f>
        <v/>
      </c>
      <c r="V222" s="52" t="str">
        <f>IF(Afrapportering!V203="","",Afrapportering!V203)</f>
        <v/>
      </c>
      <c r="W222" s="30" t="str">
        <f>IF(Afrapportering!W203="","",Afrapportering!W203)</f>
        <v/>
      </c>
      <c r="X222" s="52" t="str">
        <f>IF(Afrapportering!X203="","",Afrapportering!X203)</f>
        <v/>
      </c>
      <c r="Y222" s="30" t="str">
        <f>IF(Afrapportering!Y203="","",Afrapportering!Y203)</f>
        <v/>
      </c>
      <c r="Z222" s="52" t="str">
        <f>IFERROR(MAX(IF(OR(V222="",X222=""),"",IF(AND(AND(MONTH(F222)&gt;=7,MONTH(F222)&lt;8),AND(MONTH(H222)&gt;=7,MONTH(H222)&lt;8)),(NETWORKDAYS(F222,H222,Lister!$D$7:$D$13)-V222)*T222/NETWORKDAYS(Lister!$D$19,Lister!$E$19,Lister!$D$7:$D$13),IF(AND(AND(MONTH(F222)&gt;=7,MONTH(F222)&lt;8),MONTH(H222)&gt;7),(NETWORKDAYS(F222,Lister!$E$19,Lister!$D$7:$D$13)-V222)*T222/NETWORKDAYS(Lister!$D$19,Lister!$E$19,Lister!$D$7:$D$13),IF(MONTH(F222)&gt;7,0)))),0),"")</f>
        <v/>
      </c>
      <c r="AA222" s="30" t="str">
        <f>IF(Afrapportering!AA203="","",Afrapportering!AA203)</f>
        <v/>
      </c>
      <c r="AB222" s="52" t="str">
        <f>IFERROR(MAX(IF(OR(V222="",X222=""),"",IF(AND(AND(MONTH(F222)&gt;=8,MONTH(F222)&lt;9),AND(MONTH(H222)&gt;=8,MONTH(H222)&lt;9)),(NETWORKDAYS(F222,H222,Lister!$D$7:$D$13)-X222)*T222/NETWORKDAYS(Lister!$D$20,Lister!$E$20,Lister!$D$7:$D$13),IF(AND(MONTH(F222)=7,MONTH(H222)=8),(NETWORKDAYS(Lister!$D$20,H222,Lister!$D$7:$D$13)-X222)*T222/NETWORKDAYS(Lister!$D$20,Lister!$E$20,Lister!$D$7:$D$13),IF(AND(MONTH(F222)=7,MONTH(H222)=7),0)))),0),"")</f>
        <v/>
      </c>
      <c r="AC222" s="30" t="str">
        <f>IF(Afrapportering!AC203="","",Afrapportering!AC203)</f>
        <v/>
      </c>
      <c r="AD222" s="52" t="str">
        <f t="shared" si="23"/>
        <v/>
      </c>
      <c r="AE222" s="52" t="str">
        <f t="shared" si="24"/>
        <v/>
      </c>
      <c r="AF222" s="30" t="str">
        <f t="shared" si="25"/>
        <v/>
      </c>
      <c r="AG222" s="30" t="str">
        <f t="shared" si="26"/>
        <v/>
      </c>
      <c r="AH222" s="3" t="str">
        <f t="shared" si="27"/>
        <v/>
      </c>
    </row>
    <row r="223" spans="1:34" x14ac:dyDescent="0.25">
      <c r="A223" s="13" t="str">
        <f>+Afrapportering!A204</f>
        <v/>
      </c>
      <c r="B223" s="13" t="str">
        <f>+Afrapportering!B204</f>
        <v/>
      </c>
      <c r="C223" s="13" t="str">
        <f>+Afrapportering!C204</f>
        <v/>
      </c>
      <c r="D223" s="13" t="str">
        <f>+Afrapportering!D204</f>
        <v/>
      </c>
      <c r="E223" s="14" t="str">
        <f>+Afrapportering!E204</f>
        <v/>
      </c>
      <c r="F223" s="139" t="str">
        <f>IF(Afrapportering!F204 = "", "",Afrapportering!F204)</f>
        <v/>
      </c>
      <c r="G223" s="14" t="str">
        <f>+Afrapportering!G204</f>
        <v/>
      </c>
      <c r="H223" s="139" t="str">
        <f>IF(Afrapportering!H204 = "","",Afrapportering!H204)</f>
        <v/>
      </c>
      <c r="I223" s="140" t="str">
        <f>+Afrapportering!I204</f>
        <v/>
      </c>
      <c r="J223" s="13" t="str">
        <f>+Afrapportering!J204</f>
        <v/>
      </c>
      <c r="K223" s="32" t="str">
        <f t="shared" si="20"/>
        <v/>
      </c>
      <c r="L223" s="31" t="str">
        <f>IF(Ansøgning!J209="","",Ansøgning!J209)</f>
        <v/>
      </c>
      <c r="M223" s="134" t="str">
        <f>IF(Afrapportering!M204="","",Afrapportering!M204)</f>
        <v/>
      </c>
      <c r="N223" s="31" t="str">
        <f>IF(Ansøgning!K209="","",Ansøgning!K209)</f>
        <v/>
      </c>
      <c r="O223" s="134">
        <f>IF(Afrapportering!O204="",,Afrapportering!O204)</f>
        <v>0</v>
      </c>
      <c r="P223" s="15" t="str">
        <f>IF(Ansøgning!L209="","",Ansøgning!L209)</f>
        <v/>
      </c>
      <c r="Q223" s="15" t="str">
        <f t="shared" si="21"/>
        <v/>
      </c>
      <c r="R223" s="15"/>
      <c r="S223" s="15" t="str">
        <f>IF(Afrapportering!S204="","",Afrapportering!S204)</f>
        <v/>
      </c>
      <c r="T223" s="31" t="str">
        <f t="shared" si="22"/>
        <v/>
      </c>
      <c r="U223" s="30" t="str">
        <f>IF(Afrapportering!U204="","",Afrapportering!U204)</f>
        <v/>
      </c>
      <c r="V223" s="52" t="str">
        <f>IF(Afrapportering!V204="","",Afrapportering!V204)</f>
        <v/>
      </c>
      <c r="W223" s="30" t="str">
        <f>IF(Afrapportering!W204="","",Afrapportering!W204)</f>
        <v/>
      </c>
      <c r="X223" s="52" t="str">
        <f>IF(Afrapportering!X204="","",Afrapportering!X204)</f>
        <v/>
      </c>
      <c r="Y223" s="30" t="str">
        <f>IF(Afrapportering!Y204="","",Afrapportering!Y204)</f>
        <v/>
      </c>
      <c r="Z223" s="52" t="str">
        <f>IFERROR(MAX(IF(OR(V223="",X223=""),"",IF(AND(AND(MONTH(F223)&gt;=7,MONTH(F223)&lt;8),AND(MONTH(H223)&gt;=7,MONTH(H223)&lt;8)),(NETWORKDAYS(F223,H223,Lister!$D$7:$D$13)-V223)*T223/NETWORKDAYS(Lister!$D$19,Lister!$E$19,Lister!$D$7:$D$13),IF(AND(AND(MONTH(F223)&gt;=7,MONTH(F223)&lt;8),MONTH(H223)&gt;7),(NETWORKDAYS(F223,Lister!$E$19,Lister!$D$7:$D$13)-V223)*T223/NETWORKDAYS(Lister!$D$19,Lister!$E$19,Lister!$D$7:$D$13),IF(MONTH(F223)&gt;7,0)))),0),"")</f>
        <v/>
      </c>
      <c r="AA223" s="30" t="str">
        <f>IF(Afrapportering!AA204="","",Afrapportering!AA204)</f>
        <v/>
      </c>
      <c r="AB223" s="52" t="str">
        <f>IFERROR(MAX(IF(OR(V223="",X223=""),"",IF(AND(AND(MONTH(F223)&gt;=8,MONTH(F223)&lt;9),AND(MONTH(H223)&gt;=8,MONTH(H223)&lt;9)),(NETWORKDAYS(F223,H223,Lister!$D$7:$D$13)-X223)*T223/NETWORKDAYS(Lister!$D$20,Lister!$E$20,Lister!$D$7:$D$13),IF(AND(MONTH(F223)=7,MONTH(H223)=8),(NETWORKDAYS(Lister!$D$20,H223,Lister!$D$7:$D$13)-X223)*T223/NETWORKDAYS(Lister!$D$20,Lister!$E$20,Lister!$D$7:$D$13),IF(AND(MONTH(F223)=7,MONTH(H223)=7),0)))),0),"")</f>
        <v/>
      </c>
      <c r="AC223" s="30" t="str">
        <f>IF(Afrapportering!AC204="","",Afrapportering!AC204)</f>
        <v/>
      </c>
      <c r="AD223" s="52" t="str">
        <f t="shared" si="23"/>
        <v/>
      </c>
      <c r="AE223" s="52" t="str">
        <f t="shared" si="24"/>
        <v/>
      </c>
      <c r="AF223" s="30" t="str">
        <f t="shared" si="25"/>
        <v/>
      </c>
      <c r="AG223" s="30" t="str">
        <f t="shared" si="26"/>
        <v/>
      </c>
      <c r="AH223" s="3" t="str">
        <f t="shared" si="27"/>
        <v/>
      </c>
    </row>
    <row r="224" spans="1:34" x14ac:dyDescent="0.25">
      <c r="A224" s="13" t="str">
        <f>+Afrapportering!A205</f>
        <v/>
      </c>
      <c r="B224" s="13" t="str">
        <f>+Afrapportering!B205</f>
        <v/>
      </c>
      <c r="C224" s="13" t="str">
        <f>+Afrapportering!C205</f>
        <v/>
      </c>
      <c r="D224" s="13" t="str">
        <f>+Afrapportering!D205</f>
        <v/>
      </c>
      <c r="E224" s="14" t="str">
        <f>+Afrapportering!E205</f>
        <v/>
      </c>
      <c r="F224" s="139" t="str">
        <f>IF(Afrapportering!F205 = "", "",Afrapportering!F205)</f>
        <v/>
      </c>
      <c r="G224" s="14" t="str">
        <f>+Afrapportering!G205</f>
        <v/>
      </c>
      <c r="H224" s="139" t="str">
        <f>IF(Afrapportering!H205 = "","",Afrapportering!H205)</f>
        <v/>
      </c>
      <c r="I224" s="140" t="str">
        <f>+Afrapportering!I205</f>
        <v/>
      </c>
      <c r="J224" s="13" t="str">
        <f>+Afrapportering!J205</f>
        <v/>
      </c>
      <c r="K224" s="32" t="str">
        <f t="shared" si="20"/>
        <v/>
      </c>
      <c r="L224" s="31" t="str">
        <f>IF(Ansøgning!J210="","",Ansøgning!J210)</f>
        <v/>
      </c>
      <c r="M224" s="134" t="str">
        <f>IF(Afrapportering!M205="","",Afrapportering!M205)</f>
        <v/>
      </c>
      <c r="N224" s="31" t="str">
        <f>IF(Ansøgning!K210="","",Ansøgning!K210)</f>
        <v/>
      </c>
      <c r="O224" s="134">
        <f>IF(Afrapportering!O205="",,Afrapportering!O205)</f>
        <v>0</v>
      </c>
      <c r="P224" s="15" t="str">
        <f>IF(Ansøgning!L210="","",Ansøgning!L210)</f>
        <v/>
      </c>
      <c r="Q224" s="15" t="str">
        <f t="shared" si="21"/>
        <v/>
      </c>
      <c r="R224" s="15"/>
      <c r="S224" s="15" t="str">
        <f>IF(Afrapportering!S205="","",Afrapportering!S205)</f>
        <v/>
      </c>
      <c r="T224" s="31" t="str">
        <f t="shared" si="22"/>
        <v/>
      </c>
      <c r="U224" s="30" t="str">
        <f>IF(Afrapportering!U205="","",Afrapportering!U205)</f>
        <v/>
      </c>
      <c r="V224" s="52" t="str">
        <f>IF(Afrapportering!V205="","",Afrapportering!V205)</f>
        <v/>
      </c>
      <c r="W224" s="30" t="str">
        <f>IF(Afrapportering!W205="","",Afrapportering!W205)</f>
        <v/>
      </c>
      <c r="X224" s="52" t="str">
        <f>IF(Afrapportering!X205="","",Afrapportering!X205)</f>
        <v/>
      </c>
      <c r="Y224" s="30" t="str">
        <f>IF(Afrapportering!Y205="","",Afrapportering!Y205)</f>
        <v/>
      </c>
      <c r="Z224" s="52" t="str">
        <f>IFERROR(MAX(IF(OR(V224="",X224=""),"",IF(AND(AND(MONTH(F224)&gt;=7,MONTH(F224)&lt;8),AND(MONTH(H224)&gt;=7,MONTH(H224)&lt;8)),(NETWORKDAYS(F224,H224,Lister!$D$7:$D$13)-V224)*T224/NETWORKDAYS(Lister!$D$19,Lister!$E$19,Lister!$D$7:$D$13),IF(AND(AND(MONTH(F224)&gt;=7,MONTH(F224)&lt;8),MONTH(H224)&gt;7),(NETWORKDAYS(F224,Lister!$E$19,Lister!$D$7:$D$13)-V224)*T224/NETWORKDAYS(Lister!$D$19,Lister!$E$19,Lister!$D$7:$D$13),IF(MONTH(F224)&gt;7,0)))),0),"")</f>
        <v/>
      </c>
      <c r="AA224" s="30" t="str">
        <f>IF(Afrapportering!AA205="","",Afrapportering!AA205)</f>
        <v/>
      </c>
      <c r="AB224" s="52" t="str">
        <f>IFERROR(MAX(IF(OR(V224="",X224=""),"",IF(AND(AND(MONTH(F224)&gt;=8,MONTH(F224)&lt;9),AND(MONTH(H224)&gt;=8,MONTH(H224)&lt;9)),(NETWORKDAYS(F224,H224,Lister!$D$7:$D$13)-X224)*T224/NETWORKDAYS(Lister!$D$20,Lister!$E$20,Lister!$D$7:$D$13),IF(AND(MONTH(F224)=7,MONTH(H224)=8),(NETWORKDAYS(Lister!$D$20,H224,Lister!$D$7:$D$13)-X224)*T224/NETWORKDAYS(Lister!$D$20,Lister!$E$20,Lister!$D$7:$D$13),IF(AND(MONTH(F224)=7,MONTH(H224)=7),0)))),0),"")</f>
        <v/>
      </c>
      <c r="AC224" s="30" t="str">
        <f>IF(Afrapportering!AC205="","",Afrapportering!AC205)</f>
        <v/>
      </c>
      <c r="AD224" s="52" t="str">
        <f t="shared" si="23"/>
        <v/>
      </c>
      <c r="AE224" s="52" t="str">
        <f t="shared" si="24"/>
        <v/>
      </c>
      <c r="AF224" s="30" t="str">
        <f t="shared" si="25"/>
        <v/>
      </c>
      <c r="AG224" s="30" t="str">
        <f t="shared" si="26"/>
        <v/>
      </c>
      <c r="AH224" s="3" t="str">
        <f t="shared" si="27"/>
        <v/>
      </c>
    </row>
    <row r="225" spans="1:34" x14ac:dyDescent="0.25">
      <c r="A225" s="13" t="str">
        <f>+Afrapportering!A206</f>
        <v/>
      </c>
      <c r="B225" s="13" t="str">
        <f>+Afrapportering!B206</f>
        <v/>
      </c>
      <c r="C225" s="13" t="str">
        <f>+Afrapportering!C206</f>
        <v/>
      </c>
      <c r="D225" s="13" t="str">
        <f>+Afrapportering!D206</f>
        <v/>
      </c>
      <c r="E225" s="14" t="str">
        <f>+Afrapportering!E206</f>
        <v/>
      </c>
      <c r="F225" s="139" t="str">
        <f>IF(Afrapportering!F206 = "", "",Afrapportering!F206)</f>
        <v/>
      </c>
      <c r="G225" s="14" t="str">
        <f>+Afrapportering!G206</f>
        <v/>
      </c>
      <c r="H225" s="139" t="str">
        <f>IF(Afrapportering!H206 = "","",Afrapportering!H206)</f>
        <v/>
      </c>
      <c r="I225" s="140" t="str">
        <f>+Afrapportering!I206</f>
        <v/>
      </c>
      <c r="J225" s="13" t="str">
        <f>+Afrapportering!J206</f>
        <v/>
      </c>
      <c r="K225" s="32" t="str">
        <f t="shared" si="20"/>
        <v/>
      </c>
      <c r="L225" s="31" t="str">
        <f>IF(Ansøgning!J211="","",Ansøgning!J211)</f>
        <v/>
      </c>
      <c r="M225" s="134" t="str">
        <f>IF(Afrapportering!M206="","",Afrapportering!M206)</f>
        <v/>
      </c>
      <c r="N225" s="31" t="str">
        <f>IF(Ansøgning!K211="","",Ansøgning!K211)</f>
        <v/>
      </c>
      <c r="O225" s="134">
        <f>IF(Afrapportering!O206="",,Afrapportering!O206)</f>
        <v>0</v>
      </c>
      <c r="P225" s="15" t="str">
        <f>IF(Ansøgning!L211="","",Ansøgning!L211)</f>
        <v/>
      </c>
      <c r="Q225" s="15" t="str">
        <f t="shared" si="21"/>
        <v/>
      </c>
      <c r="R225" s="15"/>
      <c r="S225" s="15" t="str">
        <f>IF(Afrapportering!S206="","",Afrapportering!S206)</f>
        <v/>
      </c>
      <c r="T225" s="31" t="str">
        <f t="shared" si="22"/>
        <v/>
      </c>
      <c r="U225" s="30" t="str">
        <f>IF(Afrapportering!U206="","",Afrapportering!U206)</f>
        <v/>
      </c>
      <c r="V225" s="52" t="str">
        <f>IF(Afrapportering!V206="","",Afrapportering!V206)</f>
        <v/>
      </c>
      <c r="W225" s="30" t="str">
        <f>IF(Afrapportering!W206="","",Afrapportering!W206)</f>
        <v/>
      </c>
      <c r="X225" s="52" t="str">
        <f>IF(Afrapportering!X206="","",Afrapportering!X206)</f>
        <v/>
      </c>
      <c r="Y225" s="30" t="str">
        <f>IF(Afrapportering!Y206="","",Afrapportering!Y206)</f>
        <v/>
      </c>
      <c r="Z225" s="52" t="str">
        <f>IFERROR(MAX(IF(OR(V225="",X225=""),"",IF(AND(AND(MONTH(F225)&gt;=7,MONTH(F225)&lt;8),AND(MONTH(H225)&gt;=7,MONTH(H225)&lt;8)),(NETWORKDAYS(F225,H225,Lister!$D$7:$D$13)-V225)*T225/NETWORKDAYS(Lister!$D$19,Lister!$E$19,Lister!$D$7:$D$13),IF(AND(AND(MONTH(F225)&gt;=7,MONTH(F225)&lt;8),MONTH(H225)&gt;7),(NETWORKDAYS(F225,Lister!$E$19,Lister!$D$7:$D$13)-V225)*T225/NETWORKDAYS(Lister!$D$19,Lister!$E$19,Lister!$D$7:$D$13),IF(MONTH(F225)&gt;7,0)))),0),"")</f>
        <v/>
      </c>
      <c r="AA225" s="30" t="str">
        <f>IF(Afrapportering!AA206="","",Afrapportering!AA206)</f>
        <v/>
      </c>
      <c r="AB225" s="52" t="str">
        <f>IFERROR(MAX(IF(OR(V225="",X225=""),"",IF(AND(AND(MONTH(F225)&gt;=8,MONTH(F225)&lt;9),AND(MONTH(H225)&gt;=8,MONTH(H225)&lt;9)),(NETWORKDAYS(F225,H225,Lister!$D$7:$D$13)-X225)*T225/NETWORKDAYS(Lister!$D$20,Lister!$E$20,Lister!$D$7:$D$13),IF(AND(MONTH(F225)=7,MONTH(H225)=8),(NETWORKDAYS(Lister!$D$20,H225,Lister!$D$7:$D$13)-X225)*T225/NETWORKDAYS(Lister!$D$20,Lister!$E$20,Lister!$D$7:$D$13),IF(AND(MONTH(F225)=7,MONTH(H225)=7),0)))),0),"")</f>
        <v/>
      </c>
      <c r="AC225" s="30" t="str">
        <f>IF(Afrapportering!AC206="","",Afrapportering!AC206)</f>
        <v/>
      </c>
      <c r="AD225" s="52" t="str">
        <f t="shared" si="23"/>
        <v/>
      </c>
      <c r="AE225" s="52" t="str">
        <f t="shared" si="24"/>
        <v/>
      </c>
      <c r="AF225" s="30" t="str">
        <f t="shared" si="25"/>
        <v/>
      </c>
      <c r="AG225" s="30" t="str">
        <f t="shared" si="26"/>
        <v/>
      </c>
      <c r="AH225" s="3" t="str">
        <f t="shared" si="27"/>
        <v/>
      </c>
    </row>
    <row r="226" spans="1:34" x14ac:dyDescent="0.25">
      <c r="A226" s="13" t="str">
        <f>+Afrapportering!A207</f>
        <v/>
      </c>
      <c r="B226" s="13" t="str">
        <f>+Afrapportering!B207</f>
        <v/>
      </c>
      <c r="C226" s="13" t="str">
        <f>+Afrapportering!C207</f>
        <v/>
      </c>
      <c r="D226" s="13" t="str">
        <f>+Afrapportering!D207</f>
        <v/>
      </c>
      <c r="E226" s="14" t="str">
        <f>+Afrapportering!E207</f>
        <v/>
      </c>
      <c r="F226" s="139" t="str">
        <f>IF(Afrapportering!F207 = "", "",Afrapportering!F207)</f>
        <v/>
      </c>
      <c r="G226" s="14" t="str">
        <f>+Afrapportering!G207</f>
        <v/>
      </c>
      <c r="H226" s="139" t="str">
        <f>IF(Afrapportering!H207 = "","",Afrapportering!H207)</f>
        <v/>
      </c>
      <c r="I226" s="140" t="str">
        <f>+Afrapportering!I207</f>
        <v/>
      </c>
      <c r="J226" s="13" t="str">
        <f>+Afrapportering!J207</f>
        <v/>
      </c>
      <c r="K226" s="32" t="str">
        <f t="shared" si="20"/>
        <v/>
      </c>
      <c r="L226" s="31" t="str">
        <f>IF(Ansøgning!J212="","",Ansøgning!J212)</f>
        <v/>
      </c>
      <c r="M226" s="134" t="str">
        <f>IF(Afrapportering!M207="","",Afrapportering!M207)</f>
        <v/>
      </c>
      <c r="N226" s="31" t="str">
        <f>IF(Ansøgning!K212="","",Ansøgning!K212)</f>
        <v/>
      </c>
      <c r="O226" s="134">
        <f>IF(Afrapportering!O207="",,Afrapportering!O207)</f>
        <v>0</v>
      </c>
      <c r="P226" s="15" t="str">
        <f>IF(Ansøgning!L212="","",Ansøgning!L212)</f>
        <v/>
      </c>
      <c r="Q226" s="15" t="str">
        <f t="shared" si="21"/>
        <v/>
      </c>
      <c r="R226" s="15"/>
      <c r="S226" s="15" t="str">
        <f>IF(Afrapportering!S207="","",Afrapportering!S207)</f>
        <v/>
      </c>
      <c r="T226" s="31" t="str">
        <f t="shared" si="22"/>
        <v/>
      </c>
      <c r="U226" s="30" t="str">
        <f>IF(Afrapportering!U207="","",Afrapportering!U207)</f>
        <v/>
      </c>
      <c r="V226" s="52" t="str">
        <f>IF(Afrapportering!V207="","",Afrapportering!V207)</f>
        <v/>
      </c>
      <c r="W226" s="30" t="str">
        <f>IF(Afrapportering!W207="","",Afrapportering!W207)</f>
        <v/>
      </c>
      <c r="X226" s="52" t="str">
        <f>IF(Afrapportering!X207="","",Afrapportering!X207)</f>
        <v/>
      </c>
      <c r="Y226" s="30" t="str">
        <f>IF(Afrapportering!Y207="","",Afrapportering!Y207)</f>
        <v/>
      </c>
      <c r="Z226" s="52" t="str">
        <f>IFERROR(MAX(IF(OR(V226="",X226=""),"",IF(AND(AND(MONTH(F226)&gt;=7,MONTH(F226)&lt;8),AND(MONTH(H226)&gt;=7,MONTH(H226)&lt;8)),(NETWORKDAYS(F226,H226,Lister!$D$7:$D$13)-V226)*T226/NETWORKDAYS(Lister!$D$19,Lister!$E$19,Lister!$D$7:$D$13),IF(AND(AND(MONTH(F226)&gt;=7,MONTH(F226)&lt;8),MONTH(H226)&gt;7),(NETWORKDAYS(F226,Lister!$E$19,Lister!$D$7:$D$13)-V226)*T226/NETWORKDAYS(Lister!$D$19,Lister!$E$19,Lister!$D$7:$D$13),IF(MONTH(F226)&gt;7,0)))),0),"")</f>
        <v/>
      </c>
      <c r="AA226" s="30" t="str">
        <f>IF(Afrapportering!AA207="","",Afrapportering!AA207)</f>
        <v/>
      </c>
      <c r="AB226" s="52" t="str">
        <f>IFERROR(MAX(IF(OR(V226="",X226=""),"",IF(AND(AND(MONTH(F226)&gt;=8,MONTH(F226)&lt;9),AND(MONTH(H226)&gt;=8,MONTH(H226)&lt;9)),(NETWORKDAYS(F226,H226,Lister!$D$7:$D$13)-X226)*T226/NETWORKDAYS(Lister!$D$20,Lister!$E$20,Lister!$D$7:$D$13),IF(AND(MONTH(F226)=7,MONTH(H226)=8),(NETWORKDAYS(Lister!$D$20,H226,Lister!$D$7:$D$13)-X226)*T226/NETWORKDAYS(Lister!$D$20,Lister!$E$20,Lister!$D$7:$D$13),IF(AND(MONTH(F226)=7,MONTH(H226)=7),0)))),0),"")</f>
        <v/>
      </c>
      <c r="AC226" s="30" t="str">
        <f>IF(Afrapportering!AC207="","",Afrapportering!AC207)</f>
        <v/>
      </c>
      <c r="AD226" s="52" t="str">
        <f t="shared" si="23"/>
        <v/>
      </c>
      <c r="AE226" s="52" t="str">
        <f t="shared" si="24"/>
        <v/>
      </c>
      <c r="AF226" s="30" t="str">
        <f t="shared" si="25"/>
        <v/>
      </c>
      <c r="AG226" s="30" t="str">
        <f t="shared" si="26"/>
        <v/>
      </c>
      <c r="AH226" s="3" t="str">
        <f t="shared" si="27"/>
        <v/>
      </c>
    </row>
    <row r="227" spans="1:34" x14ac:dyDescent="0.25">
      <c r="A227" s="13" t="str">
        <f>+Afrapportering!A208</f>
        <v/>
      </c>
      <c r="B227" s="13" t="str">
        <f>+Afrapportering!B208</f>
        <v/>
      </c>
      <c r="C227" s="13" t="str">
        <f>+Afrapportering!C208</f>
        <v/>
      </c>
      <c r="D227" s="13" t="str">
        <f>+Afrapportering!D208</f>
        <v/>
      </c>
      <c r="E227" s="14" t="str">
        <f>+Afrapportering!E208</f>
        <v/>
      </c>
      <c r="F227" s="139" t="str">
        <f>IF(Afrapportering!F208 = "", "",Afrapportering!F208)</f>
        <v/>
      </c>
      <c r="G227" s="14" t="str">
        <f>+Afrapportering!G208</f>
        <v/>
      </c>
      <c r="H227" s="139" t="str">
        <f>IF(Afrapportering!H208 = "","",Afrapportering!H208)</f>
        <v/>
      </c>
      <c r="I227" s="140" t="str">
        <f>+Afrapportering!I208</f>
        <v/>
      </c>
      <c r="J227" s="13" t="str">
        <f>+Afrapportering!J208</f>
        <v/>
      </c>
      <c r="K227" s="32" t="str">
        <f t="shared" ref="K227:K290" si="28">IF(J227="","",IF(J227="Funktionær",0.75,IF(J227="Ikke-funktionær",0.9,IF(J227="Elev/lærling",0.9))))</f>
        <v/>
      </c>
      <c r="L227" s="31" t="str">
        <f>IF(Ansøgning!J213="","",Ansøgning!J213)</f>
        <v/>
      </c>
      <c r="M227" s="134" t="str">
        <f>IF(Afrapportering!M208="","",Afrapportering!M208)</f>
        <v/>
      </c>
      <c r="N227" s="31" t="str">
        <f>IF(Ansøgning!K213="","",Ansøgning!K213)</f>
        <v/>
      </c>
      <c r="O227" s="134">
        <f>IF(Afrapportering!O208="",,Afrapportering!O208)</f>
        <v>0</v>
      </c>
      <c r="P227" s="15" t="str">
        <f>IF(Ansøgning!L213="","",Ansøgning!L213)</f>
        <v/>
      </c>
      <c r="Q227" s="15" t="str">
        <f t="shared" ref="Q227:Q290" si="29">IFERROR(MAX(IF(M227="","",IF(ISNUMBER(R227),IF(OR(R227&gt;M227*1.1,R227&lt;M227*0.9),R227,M227),M227)-O227),0),"")</f>
        <v/>
      </c>
      <c r="R227" s="15"/>
      <c r="S227" s="15" t="str">
        <f>IF(Afrapportering!S208="","",Afrapportering!S208)</f>
        <v/>
      </c>
      <c r="T227" s="31" t="str">
        <f t="shared" ref="T227:T290" si="30">IF(B227="","",IF(Q227*K227&gt;30000*IF(S227&gt;37,37,S227)/37,30000*IF(S227&gt;37,37,S227)/37,Q227*K227))</f>
        <v/>
      </c>
      <c r="U227" s="30" t="str">
        <f>IF(Afrapportering!U208="","",Afrapportering!U208)</f>
        <v/>
      </c>
      <c r="V227" s="52" t="str">
        <f>IF(Afrapportering!V208="","",Afrapportering!V208)</f>
        <v/>
      </c>
      <c r="W227" s="30" t="str">
        <f>IF(Afrapportering!W208="","",Afrapportering!W208)</f>
        <v/>
      </c>
      <c r="X227" s="52" t="str">
        <f>IF(Afrapportering!X208="","",Afrapportering!X208)</f>
        <v/>
      </c>
      <c r="Y227" s="30" t="str">
        <f>IF(Afrapportering!Y208="","",Afrapportering!Y208)</f>
        <v/>
      </c>
      <c r="Z227" s="52" t="str">
        <f>IFERROR(MAX(IF(OR(V227="",X227=""),"",IF(AND(AND(MONTH(F227)&gt;=7,MONTH(F227)&lt;8),AND(MONTH(H227)&gt;=7,MONTH(H227)&lt;8)),(NETWORKDAYS(F227,H227,Lister!$D$7:$D$13)-V227)*T227/NETWORKDAYS(Lister!$D$19,Lister!$E$19,Lister!$D$7:$D$13),IF(AND(AND(MONTH(F227)&gt;=7,MONTH(F227)&lt;8),MONTH(H227)&gt;7),(NETWORKDAYS(F227,Lister!$E$19,Lister!$D$7:$D$13)-V227)*T227/NETWORKDAYS(Lister!$D$19,Lister!$E$19,Lister!$D$7:$D$13),IF(MONTH(F227)&gt;7,0)))),0),"")</f>
        <v/>
      </c>
      <c r="AA227" s="30" t="str">
        <f>IF(Afrapportering!AA208="","",Afrapportering!AA208)</f>
        <v/>
      </c>
      <c r="AB227" s="52" t="str">
        <f>IFERROR(MAX(IF(OR(V227="",X227=""),"",IF(AND(AND(MONTH(F227)&gt;=8,MONTH(F227)&lt;9),AND(MONTH(H227)&gt;=8,MONTH(H227)&lt;9)),(NETWORKDAYS(F227,H227,Lister!$D$7:$D$13)-X227)*T227/NETWORKDAYS(Lister!$D$20,Lister!$E$20,Lister!$D$7:$D$13),IF(AND(MONTH(F227)=7,MONTH(H227)=8),(NETWORKDAYS(Lister!$D$20,H227,Lister!$D$7:$D$13)-X227)*T227/NETWORKDAYS(Lister!$D$20,Lister!$E$20,Lister!$D$7:$D$13),IF(AND(MONTH(F227)=7,MONTH(H227)=7),0)))),0),"")</f>
        <v/>
      </c>
      <c r="AC227" s="30" t="str">
        <f>IF(Afrapportering!AC208="","",Afrapportering!AC208)</f>
        <v/>
      </c>
      <c r="AD227" s="52" t="str">
        <f t="shared" ref="AD227:AD290" si="31">IFERROR(Z227+AB227,"")</f>
        <v/>
      </c>
      <c r="AE227" s="52" t="str">
        <f t="shared" ref="AE227:AE290" si="32">IFERROR(21/31*T227,"")</f>
        <v/>
      </c>
      <c r="AF227" s="30" t="str">
        <f t="shared" ref="AF227:AF290" si="33">IFERROR(MAX(IF(AND(ISNUMBER(Z227),ISNUMBER(AB227)),IF(AD227-AE227&gt;T227,T227,AD227-AE227),""),0),"")</f>
        <v/>
      </c>
      <c r="AG227" s="30" t="str">
        <f t="shared" ref="AG227:AG290" si="34">IF(AF227="","",AF227-AC227)</f>
        <v/>
      </c>
      <c r="AH227" s="3" t="str">
        <f t="shared" ref="AH227:AH290" si="35">IF(AF227="","",AF227-AC227)</f>
        <v/>
      </c>
    </row>
    <row r="228" spans="1:34" x14ac:dyDescent="0.25">
      <c r="A228" s="13" t="str">
        <f>+Afrapportering!A209</f>
        <v/>
      </c>
      <c r="B228" s="13" t="str">
        <f>+Afrapportering!B209</f>
        <v/>
      </c>
      <c r="C228" s="13" t="str">
        <f>+Afrapportering!C209</f>
        <v/>
      </c>
      <c r="D228" s="13" t="str">
        <f>+Afrapportering!D209</f>
        <v/>
      </c>
      <c r="E228" s="14" t="str">
        <f>+Afrapportering!E209</f>
        <v/>
      </c>
      <c r="F228" s="139" t="str">
        <f>IF(Afrapportering!F209 = "", "",Afrapportering!F209)</f>
        <v/>
      </c>
      <c r="G228" s="14" t="str">
        <f>+Afrapportering!G209</f>
        <v/>
      </c>
      <c r="H228" s="139" t="str">
        <f>IF(Afrapportering!H209 = "","",Afrapportering!H209)</f>
        <v/>
      </c>
      <c r="I228" s="140" t="str">
        <f>+Afrapportering!I209</f>
        <v/>
      </c>
      <c r="J228" s="13" t="str">
        <f>+Afrapportering!J209</f>
        <v/>
      </c>
      <c r="K228" s="32" t="str">
        <f t="shared" si="28"/>
        <v/>
      </c>
      <c r="L228" s="31" t="str">
        <f>IF(Ansøgning!J214="","",Ansøgning!J214)</f>
        <v/>
      </c>
      <c r="M228" s="134" t="str">
        <f>IF(Afrapportering!M209="","",Afrapportering!M209)</f>
        <v/>
      </c>
      <c r="N228" s="31" t="str">
        <f>IF(Ansøgning!K214="","",Ansøgning!K214)</f>
        <v/>
      </c>
      <c r="O228" s="134">
        <f>IF(Afrapportering!O209="",,Afrapportering!O209)</f>
        <v>0</v>
      </c>
      <c r="P228" s="15" t="str">
        <f>IF(Ansøgning!L214="","",Ansøgning!L214)</f>
        <v/>
      </c>
      <c r="Q228" s="15" t="str">
        <f t="shared" si="29"/>
        <v/>
      </c>
      <c r="R228" s="15"/>
      <c r="S228" s="15" t="str">
        <f>IF(Afrapportering!S209="","",Afrapportering!S209)</f>
        <v/>
      </c>
      <c r="T228" s="31" t="str">
        <f t="shared" si="30"/>
        <v/>
      </c>
      <c r="U228" s="30" t="str">
        <f>IF(Afrapportering!U209="","",Afrapportering!U209)</f>
        <v/>
      </c>
      <c r="V228" s="52" t="str">
        <f>IF(Afrapportering!V209="","",Afrapportering!V209)</f>
        <v/>
      </c>
      <c r="W228" s="30" t="str">
        <f>IF(Afrapportering!W209="","",Afrapportering!W209)</f>
        <v/>
      </c>
      <c r="X228" s="52" t="str">
        <f>IF(Afrapportering!X209="","",Afrapportering!X209)</f>
        <v/>
      </c>
      <c r="Y228" s="30" t="str">
        <f>IF(Afrapportering!Y209="","",Afrapportering!Y209)</f>
        <v/>
      </c>
      <c r="Z228" s="52" t="str">
        <f>IFERROR(MAX(IF(OR(V228="",X228=""),"",IF(AND(AND(MONTH(F228)&gt;=7,MONTH(F228)&lt;8),AND(MONTH(H228)&gt;=7,MONTH(H228)&lt;8)),(NETWORKDAYS(F228,H228,Lister!$D$7:$D$13)-V228)*T228/NETWORKDAYS(Lister!$D$19,Lister!$E$19,Lister!$D$7:$D$13),IF(AND(AND(MONTH(F228)&gt;=7,MONTH(F228)&lt;8),MONTH(H228)&gt;7),(NETWORKDAYS(F228,Lister!$E$19,Lister!$D$7:$D$13)-V228)*T228/NETWORKDAYS(Lister!$D$19,Lister!$E$19,Lister!$D$7:$D$13),IF(MONTH(F228)&gt;7,0)))),0),"")</f>
        <v/>
      </c>
      <c r="AA228" s="30" t="str">
        <f>IF(Afrapportering!AA209="","",Afrapportering!AA209)</f>
        <v/>
      </c>
      <c r="AB228" s="52" t="str">
        <f>IFERROR(MAX(IF(OR(V228="",X228=""),"",IF(AND(AND(MONTH(F228)&gt;=8,MONTH(F228)&lt;9),AND(MONTH(H228)&gt;=8,MONTH(H228)&lt;9)),(NETWORKDAYS(F228,H228,Lister!$D$7:$D$13)-X228)*T228/NETWORKDAYS(Lister!$D$20,Lister!$E$20,Lister!$D$7:$D$13),IF(AND(MONTH(F228)=7,MONTH(H228)=8),(NETWORKDAYS(Lister!$D$20,H228,Lister!$D$7:$D$13)-X228)*T228/NETWORKDAYS(Lister!$D$20,Lister!$E$20,Lister!$D$7:$D$13),IF(AND(MONTH(F228)=7,MONTH(H228)=7),0)))),0),"")</f>
        <v/>
      </c>
      <c r="AC228" s="30" t="str">
        <f>IF(Afrapportering!AC209="","",Afrapportering!AC209)</f>
        <v/>
      </c>
      <c r="AD228" s="52" t="str">
        <f t="shared" si="31"/>
        <v/>
      </c>
      <c r="AE228" s="52" t="str">
        <f t="shared" si="32"/>
        <v/>
      </c>
      <c r="AF228" s="30" t="str">
        <f t="shared" si="33"/>
        <v/>
      </c>
      <c r="AG228" s="30" t="str">
        <f t="shared" si="34"/>
        <v/>
      </c>
      <c r="AH228" s="3" t="str">
        <f t="shared" si="35"/>
        <v/>
      </c>
    </row>
    <row r="229" spans="1:34" x14ac:dyDescent="0.25">
      <c r="A229" s="13" t="str">
        <f>+Afrapportering!A210</f>
        <v/>
      </c>
      <c r="B229" s="13" t="str">
        <f>+Afrapportering!B210</f>
        <v/>
      </c>
      <c r="C229" s="13" t="str">
        <f>+Afrapportering!C210</f>
        <v/>
      </c>
      <c r="D229" s="13" t="str">
        <f>+Afrapportering!D210</f>
        <v/>
      </c>
      <c r="E229" s="14" t="str">
        <f>+Afrapportering!E210</f>
        <v/>
      </c>
      <c r="F229" s="139" t="str">
        <f>IF(Afrapportering!F210 = "", "",Afrapportering!F210)</f>
        <v/>
      </c>
      <c r="G229" s="14" t="str">
        <f>+Afrapportering!G210</f>
        <v/>
      </c>
      <c r="H229" s="139" t="str">
        <f>IF(Afrapportering!H210 = "","",Afrapportering!H210)</f>
        <v/>
      </c>
      <c r="I229" s="140" t="str">
        <f>+Afrapportering!I210</f>
        <v/>
      </c>
      <c r="J229" s="13" t="str">
        <f>+Afrapportering!J210</f>
        <v/>
      </c>
      <c r="K229" s="32" t="str">
        <f t="shared" si="28"/>
        <v/>
      </c>
      <c r="L229" s="31" t="str">
        <f>IF(Ansøgning!J215="","",Ansøgning!J215)</f>
        <v/>
      </c>
      <c r="M229" s="134" t="str">
        <f>IF(Afrapportering!M210="","",Afrapportering!M210)</f>
        <v/>
      </c>
      <c r="N229" s="31" t="str">
        <f>IF(Ansøgning!K215="","",Ansøgning!K215)</f>
        <v/>
      </c>
      <c r="O229" s="134">
        <f>IF(Afrapportering!O210="",,Afrapportering!O210)</f>
        <v>0</v>
      </c>
      <c r="P229" s="15" t="str">
        <f>IF(Ansøgning!L215="","",Ansøgning!L215)</f>
        <v/>
      </c>
      <c r="Q229" s="15" t="str">
        <f t="shared" si="29"/>
        <v/>
      </c>
      <c r="R229" s="15"/>
      <c r="S229" s="15" t="str">
        <f>IF(Afrapportering!S210="","",Afrapportering!S210)</f>
        <v/>
      </c>
      <c r="T229" s="31" t="str">
        <f t="shared" si="30"/>
        <v/>
      </c>
      <c r="U229" s="30" t="str">
        <f>IF(Afrapportering!U210="","",Afrapportering!U210)</f>
        <v/>
      </c>
      <c r="V229" s="52" t="str">
        <f>IF(Afrapportering!V210="","",Afrapportering!V210)</f>
        <v/>
      </c>
      <c r="W229" s="30" t="str">
        <f>IF(Afrapportering!W210="","",Afrapportering!W210)</f>
        <v/>
      </c>
      <c r="X229" s="52" t="str">
        <f>IF(Afrapportering!X210="","",Afrapportering!X210)</f>
        <v/>
      </c>
      <c r="Y229" s="30" t="str">
        <f>IF(Afrapportering!Y210="","",Afrapportering!Y210)</f>
        <v/>
      </c>
      <c r="Z229" s="52" t="str">
        <f>IFERROR(MAX(IF(OR(V229="",X229=""),"",IF(AND(AND(MONTH(F229)&gt;=7,MONTH(F229)&lt;8),AND(MONTH(H229)&gt;=7,MONTH(H229)&lt;8)),(NETWORKDAYS(F229,H229,Lister!$D$7:$D$13)-V229)*T229/NETWORKDAYS(Lister!$D$19,Lister!$E$19,Lister!$D$7:$D$13),IF(AND(AND(MONTH(F229)&gt;=7,MONTH(F229)&lt;8),MONTH(H229)&gt;7),(NETWORKDAYS(F229,Lister!$E$19,Lister!$D$7:$D$13)-V229)*T229/NETWORKDAYS(Lister!$D$19,Lister!$E$19,Lister!$D$7:$D$13),IF(MONTH(F229)&gt;7,0)))),0),"")</f>
        <v/>
      </c>
      <c r="AA229" s="30" t="str">
        <f>IF(Afrapportering!AA210="","",Afrapportering!AA210)</f>
        <v/>
      </c>
      <c r="AB229" s="52" t="str">
        <f>IFERROR(MAX(IF(OR(V229="",X229=""),"",IF(AND(AND(MONTH(F229)&gt;=8,MONTH(F229)&lt;9),AND(MONTH(H229)&gt;=8,MONTH(H229)&lt;9)),(NETWORKDAYS(F229,H229,Lister!$D$7:$D$13)-X229)*T229/NETWORKDAYS(Lister!$D$20,Lister!$E$20,Lister!$D$7:$D$13),IF(AND(MONTH(F229)=7,MONTH(H229)=8),(NETWORKDAYS(Lister!$D$20,H229,Lister!$D$7:$D$13)-X229)*T229/NETWORKDAYS(Lister!$D$20,Lister!$E$20,Lister!$D$7:$D$13),IF(AND(MONTH(F229)=7,MONTH(H229)=7),0)))),0),"")</f>
        <v/>
      </c>
      <c r="AC229" s="30" t="str">
        <f>IF(Afrapportering!AC210="","",Afrapportering!AC210)</f>
        <v/>
      </c>
      <c r="AD229" s="52" t="str">
        <f t="shared" si="31"/>
        <v/>
      </c>
      <c r="AE229" s="52" t="str">
        <f t="shared" si="32"/>
        <v/>
      </c>
      <c r="AF229" s="30" t="str">
        <f t="shared" si="33"/>
        <v/>
      </c>
      <c r="AG229" s="30" t="str">
        <f t="shared" si="34"/>
        <v/>
      </c>
      <c r="AH229" s="3" t="str">
        <f t="shared" si="35"/>
        <v/>
      </c>
    </row>
    <row r="230" spans="1:34" x14ac:dyDescent="0.25">
      <c r="A230" s="13" t="str">
        <f>+Afrapportering!A211</f>
        <v/>
      </c>
      <c r="B230" s="13" t="str">
        <f>+Afrapportering!B211</f>
        <v/>
      </c>
      <c r="C230" s="13" t="str">
        <f>+Afrapportering!C211</f>
        <v/>
      </c>
      <c r="D230" s="13" t="str">
        <f>+Afrapportering!D211</f>
        <v/>
      </c>
      <c r="E230" s="14" t="str">
        <f>+Afrapportering!E211</f>
        <v/>
      </c>
      <c r="F230" s="139" t="str">
        <f>IF(Afrapportering!F211 = "", "",Afrapportering!F211)</f>
        <v/>
      </c>
      <c r="G230" s="14" t="str">
        <f>+Afrapportering!G211</f>
        <v/>
      </c>
      <c r="H230" s="139" t="str">
        <f>IF(Afrapportering!H211 = "","",Afrapportering!H211)</f>
        <v/>
      </c>
      <c r="I230" s="140" t="str">
        <f>+Afrapportering!I211</f>
        <v/>
      </c>
      <c r="J230" s="13" t="str">
        <f>+Afrapportering!J211</f>
        <v/>
      </c>
      <c r="K230" s="32" t="str">
        <f t="shared" si="28"/>
        <v/>
      </c>
      <c r="L230" s="31" t="str">
        <f>IF(Ansøgning!J216="","",Ansøgning!J216)</f>
        <v/>
      </c>
      <c r="M230" s="134" t="str">
        <f>IF(Afrapportering!M211="","",Afrapportering!M211)</f>
        <v/>
      </c>
      <c r="N230" s="31" t="str">
        <f>IF(Ansøgning!K216="","",Ansøgning!K216)</f>
        <v/>
      </c>
      <c r="O230" s="134">
        <f>IF(Afrapportering!O211="",,Afrapportering!O211)</f>
        <v>0</v>
      </c>
      <c r="P230" s="15" t="str">
        <f>IF(Ansøgning!L216="","",Ansøgning!L216)</f>
        <v/>
      </c>
      <c r="Q230" s="15" t="str">
        <f t="shared" si="29"/>
        <v/>
      </c>
      <c r="R230" s="15"/>
      <c r="S230" s="15" t="str">
        <f>IF(Afrapportering!S211="","",Afrapportering!S211)</f>
        <v/>
      </c>
      <c r="T230" s="31" t="str">
        <f t="shared" si="30"/>
        <v/>
      </c>
      <c r="U230" s="30" t="str">
        <f>IF(Afrapportering!U211="","",Afrapportering!U211)</f>
        <v/>
      </c>
      <c r="V230" s="52" t="str">
        <f>IF(Afrapportering!V211="","",Afrapportering!V211)</f>
        <v/>
      </c>
      <c r="W230" s="30" t="str">
        <f>IF(Afrapportering!W211="","",Afrapportering!W211)</f>
        <v/>
      </c>
      <c r="X230" s="52" t="str">
        <f>IF(Afrapportering!X211="","",Afrapportering!X211)</f>
        <v/>
      </c>
      <c r="Y230" s="30" t="str">
        <f>IF(Afrapportering!Y211="","",Afrapportering!Y211)</f>
        <v/>
      </c>
      <c r="Z230" s="52" t="str">
        <f>IFERROR(MAX(IF(OR(V230="",X230=""),"",IF(AND(AND(MONTH(F230)&gt;=7,MONTH(F230)&lt;8),AND(MONTH(H230)&gt;=7,MONTH(H230)&lt;8)),(NETWORKDAYS(F230,H230,Lister!$D$7:$D$13)-V230)*T230/NETWORKDAYS(Lister!$D$19,Lister!$E$19,Lister!$D$7:$D$13),IF(AND(AND(MONTH(F230)&gt;=7,MONTH(F230)&lt;8),MONTH(H230)&gt;7),(NETWORKDAYS(F230,Lister!$E$19,Lister!$D$7:$D$13)-V230)*T230/NETWORKDAYS(Lister!$D$19,Lister!$E$19,Lister!$D$7:$D$13),IF(MONTH(F230)&gt;7,0)))),0),"")</f>
        <v/>
      </c>
      <c r="AA230" s="30" t="str">
        <f>IF(Afrapportering!AA211="","",Afrapportering!AA211)</f>
        <v/>
      </c>
      <c r="AB230" s="52" t="str">
        <f>IFERROR(MAX(IF(OR(V230="",X230=""),"",IF(AND(AND(MONTH(F230)&gt;=8,MONTH(F230)&lt;9),AND(MONTH(H230)&gt;=8,MONTH(H230)&lt;9)),(NETWORKDAYS(F230,H230,Lister!$D$7:$D$13)-X230)*T230/NETWORKDAYS(Lister!$D$20,Lister!$E$20,Lister!$D$7:$D$13),IF(AND(MONTH(F230)=7,MONTH(H230)=8),(NETWORKDAYS(Lister!$D$20,H230,Lister!$D$7:$D$13)-X230)*T230/NETWORKDAYS(Lister!$D$20,Lister!$E$20,Lister!$D$7:$D$13),IF(AND(MONTH(F230)=7,MONTH(H230)=7),0)))),0),"")</f>
        <v/>
      </c>
      <c r="AC230" s="30" t="str">
        <f>IF(Afrapportering!AC211="","",Afrapportering!AC211)</f>
        <v/>
      </c>
      <c r="AD230" s="52" t="str">
        <f t="shared" si="31"/>
        <v/>
      </c>
      <c r="AE230" s="52" t="str">
        <f t="shared" si="32"/>
        <v/>
      </c>
      <c r="AF230" s="30" t="str">
        <f t="shared" si="33"/>
        <v/>
      </c>
      <c r="AG230" s="30" t="str">
        <f t="shared" si="34"/>
        <v/>
      </c>
      <c r="AH230" s="3" t="str">
        <f t="shared" si="35"/>
        <v/>
      </c>
    </row>
    <row r="231" spans="1:34" x14ac:dyDescent="0.25">
      <c r="A231" s="13" t="str">
        <f>+Afrapportering!A212</f>
        <v/>
      </c>
      <c r="B231" s="13" t="str">
        <f>+Afrapportering!B212</f>
        <v/>
      </c>
      <c r="C231" s="13" t="str">
        <f>+Afrapportering!C212</f>
        <v/>
      </c>
      <c r="D231" s="13" t="str">
        <f>+Afrapportering!D212</f>
        <v/>
      </c>
      <c r="E231" s="14" t="str">
        <f>+Afrapportering!E212</f>
        <v/>
      </c>
      <c r="F231" s="139" t="str">
        <f>IF(Afrapportering!F212 = "", "",Afrapportering!F212)</f>
        <v/>
      </c>
      <c r="G231" s="14" t="str">
        <f>+Afrapportering!G212</f>
        <v/>
      </c>
      <c r="H231" s="139" t="str">
        <f>IF(Afrapportering!H212 = "","",Afrapportering!H212)</f>
        <v/>
      </c>
      <c r="I231" s="140" t="str">
        <f>+Afrapportering!I212</f>
        <v/>
      </c>
      <c r="J231" s="13" t="str">
        <f>+Afrapportering!J212</f>
        <v/>
      </c>
      <c r="K231" s="32" t="str">
        <f t="shared" si="28"/>
        <v/>
      </c>
      <c r="L231" s="31" t="str">
        <f>IF(Ansøgning!J217="","",Ansøgning!J217)</f>
        <v/>
      </c>
      <c r="M231" s="134" t="str">
        <f>IF(Afrapportering!M212="","",Afrapportering!M212)</f>
        <v/>
      </c>
      <c r="N231" s="31" t="str">
        <f>IF(Ansøgning!K217="","",Ansøgning!K217)</f>
        <v/>
      </c>
      <c r="O231" s="134">
        <f>IF(Afrapportering!O212="",,Afrapportering!O212)</f>
        <v>0</v>
      </c>
      <c r="P231" s="15" t="str">
        <f>IF(Ansøgning!L217="","",Ansøgning!L217)</f>
        <v/>
      </c>
      <c r="Q231" s="15" t="str">
        <f t="shared" si="29"/>
        <v/>
      </c>
      <c r="R231" s="15"/>
      <c r="S231" s="15" t="str">
        <f>IF(Afrapportering!S212="","",Afrapportering!S212)</f>
        <v/>
      </c>
      <c r="T231" s="31" t="str">
        <f t="shared" si="30"/>
        <v/>
      </c>
      <c r="U231" s="30" t="str">
        <f>IF(Afrapportering!U212="","",Afrapportering!U212)</f>
        <v/>
      </c>
      <c r="V231" s="52" t="str">
        <f>IF(Afrapportering!V212="","",Afrapportering!V212)</f>
        <v/>
      </c>
      <c r="W231" s="30" t="str">
        <f>IF(Afrapportering!W212="","",Afrapportering!W212)</f>
        <v/>
      </c>
      <c r="X231" s="52" t="str">
        <f>IF(Afrapportering!X212="","",Afrapportering!X212)</f>
        <v/>
      </c>
      <c r="Y231" s="30" t="str">
        <f>IF(Afrapportering!Y212="","",Afrapportering!Y212)</f>
        <v/>
      </c>
      <c r="Z231" s="52" t="str">
        <f>IFERROR(MAX(IF(OR(V231="",X231=""),"",IF(AND(AND(MONTH(F231)&gt;=7,MONTH(F231)&lt;8),AND(MONTH(H231)&gt;=7,MONTH(H231)&lt;8)),(NETWORKDAYS(F231,H231,Lister!$D$7:$D$13)-V231)*T231/NETWORKDAYS(Lister!$D$19,Lister!$E$19,Lister!$D$7:$D$13),IF(AND(AND(MONTH(F231)&gt;=7,MONTH(F231)&lt;8),MONTH(H231)&gt;7),(NETWORKDAYS(F231,Lister!$E$19,Lister!$D$7:$D$13)-V231)*T231/NETWORKDAYS(Lister!$D$19,Lister!$E$19,Lister!$D$7:$D$13),IF(MONTH(F231)&gt;7,0)))),0),"")</f>
        <v/>
      </c>
      <c r="AA231" s="30" t="str">
        <f>IF(Afrapportering!AA212="","",Afrapportering!AA212)</f>
        <v/>
      </c>
      <c r="AB231" s="52" t="str">
        <f>IFERROR(MAX(IF(OR(V231="",X231=""),"",IF(AND(AND(MONTH(F231)&gt;=8,MONTH(F231)&lt;9),AND(MONTH(H231)&gt;=8,MONTH(H231)&lt;9)),(NETWORKDAYS(F231,H231,Lister!$D$7:$D$13)-X231)*T231/NETWORKDAYS(Lister!$D$20,Lister!$E$20,Lister!$D$7:$D$13),IF(AND(MONTH(F231)=7,MONTH(H231)=8),(NETWORKDAYS(Lister!$D$20,H231,Lister!$D$7:$D$13)-X231)*T231/NETWORKDAYS(Lister!$D$20,Lister!$E$20,Lister!$D$7:$D$13),IF(AND(MONTH(F231)=7,MONTH(H231)=7),0)))),0),"")</f>
        <v/>
      </c>
      <c r="AC231" s="30" t="str">
        <f>IF(Afrapportering!AC212="","",Afrapportering!AC212)</f>
        <v/>
      </c>
      <c r="AD231" s="52" t="str">
        <f t="shared" si="31"/>
        <v/>
      </c>
      <c r="AE231" s="52" t="str">
        <f t="shared" si="32"/>
        <v/>
      </c>
      <c r="AF231" s="30" t="str">
        <f t="shared" si="33"/>
        <v/>
      </c>
      <c r="AG231" s="30" t="str">
        <f t="shared" si="34"/>
        <v/>
      </c>
      <c r="AH231" s="3" t="str">
        <f t="shared" si="35"/>
        <v/>
      </c>
    </row>
    <row r="232" spans="1:34" x14ac:dyDescent="0.25">
      <c r="A232" s="13" t="str">
        <f>+Afrapportering!A213</f>
        <v/>
      </c>
      <c r="B232" s="13" t="str">
        <f>+Afrapportering!B213</f>
        <v/>
      </c>
      <c r="C232" s="13" t="str">
        <f>+Afrapportering!C213</f>
        <v/>
      </c>
      <c r="D232" s="13" t="str">
        <f>+Afrapportering!D213</f>
        <v/>
      </c>
      <c r="E232" s="14" t="str">
        <f>+Afrapportering!E213</f>
        <v/>
      </c>
      <c r="F232" s="139" t="str">
        <f>IF(Afrapportering!F213 = "", "",Afrapportering!F213)</f>
        <v/>
      </c>
      <c r="G232" s="14" t="str">
        <f>+Afrapportering!G213</f>
        <v/>
      </c>
      <c r="H232" s="139" t="str">
        <f>IF(Afrapportering!H213 = "","",Afrapportering!H213)</f>
        <v/>
      </c>
      <c r="I232" s="140" t="str">
        <f>+Afrapportering!I213</f>
        <v/>
      </c>
      <c r="J232" s="13" t="str">
        <f>+Afrapportering!J213</f>
        <v/>
      </c>
      <c r="K232" s="32" t="str">
        <f t="shared" si="28"/>
        <v/>
      </c>
      <c r="L232" s="31" t="str">
        <f>IF(Ansøgning!J218="","",Ansøgning!J218)</f>
        <v/>
      </c>
      <c r="M232" s="134" t="str">
        <f>IF(Afrapportering!M213="","",Afrapportering!M213)</f>
        <v/>
      </c>
      <c r="N232" s="31" t="str">
        <f>IF(Ansøgning!K218="","",Ansøgning!K218)</f>
        <v/>
      </c>
      <c r="O232" s="134">
        <f>IF(Afrapportering!O213="",,Afrapportering!O213)</f>
        <v>0</v>
      </c>
      <c r="P232" s="15" t="str">
        <f>IF(Ansøgning!L218="","",Ansøgning!L218)</f>
        <v/>
      </c>
      <c r="Q232" s="15" t="str">
        <f t="shared" si="29"/>
        <v/>
      </c>
      <c r="R232" s="15"/>
      <c r="S232" s="15" t="str">
        <f>IF(Afrapportering!S213="","",Afrapportering!S213)</f>
        <v/>
      </c>
      <c r="T232" s="31" t="str">
        <f t="shared" si="30"/>
        <v/>
      </c>
      <c r="U232" s="30" t="str">
        <f>IF(Afrapportering!U213="","",Afrapportering!U213)</f>
        <v/>
      </c>
      <c r="V232" s="52" t="str">
        <f>IF(Afrapportering!V213="","",Afrapportering!V213)</f>
        <v/>
      </c>
      <c r="W232" s="30" t="str">
        <f>IF(Afrapportering!W213="","",Afrapportering!W213)</f>
        <v/>
      </c>
      <c r="X232" s="52" t="str">
        <f>IF(Afrapportering!X213="","",Afrapportering!X213)</f>
        <v/>
      </c>
      <c r="Y232" s="30" t="str">
        <f>IF(Afrapportering!Y213="","",Afrapportering!Y213)</f>
        <v/>
      </c>
      <c r="Z232" s="52" t="str">
        <f>IFERROR(MAX(IF(OR(V232="",X232=""),"",IF(AND(AND(MONTH(F232)&gt;=7,MONTH(F232)&lt;8),AND(MONTH(H232)&gt;=7,MONTH(H232)&lt;8)),(NETWORKDAYS(F232,H232,Lister!$D$7:$D$13)-V232)*T232/NETWORKDAYS(Lister!$D$19,Lister!$E$19,Lister!$D$7:$D$13),IF(AND(AND(MONTH(F232)&gt;=7,MONTH(F232)&lt;8),MONTH(H232)&gt;7),(NETWORKDAYS(F232,Lister!$E$19,Lister!$D$7:$D$13)-V232)*T232/NETWORKDAYS(Lister!$D$19,Lister!$E$19,Lister!$D$7:$D$13),IF(MONTH(F232)&gt;7,0)))),0),"")</f>
        <v/>
      </c>
      <c r="AA232" s="30" t="str">
        <f>IF(Afrapportering!AA213="","",Afrapportering!AA213)</f>
        <v/>
      </c>
      <c r="AB232" s="52" t="str">
        <f>IFERROR(MAX(IF(OR(V232="",X232=""),"",IF(AND(AND(MONTH(F232)&gt;=8,MONTH(F232)&lt;9),AND(MONTH(H232)&gt;=8,MONTH(H232)&lt;9)),(NETWORKDAYS(F232,H232,Lister!$D$7:$D$13)-X232)*T232/NETWORKDAYS(Lister!$D$20,Lister!$E$20,Lister!$D$7:$D$13),IF(AND(MONTH(F232)=7,MONTH(H232)=8),(NETWORKDAYS(Lister!$D$20,H232,Lister!$D$7:$D$13)-X232)*T232/NETWORKDAYS(Lister!$D$20,Lister!$E$20,Lister!$D$7:$D$13),IF(AND(MONTH(F232)=7,MONTH(H232)=7),0)))),0),"")</f>
        <v/>
      </c>
      <c r="AC232" s="30" t="str">
        <f>IF(Afrapportering!AC213="","",Afrapportering!AC213)</f>
        <v/>
      </c>
      <c r="AD232" s="52" t="str">
        <f t="shared" si="31"/>
        <v/>
      </c>
      <c r="AE232" s="52" t="str">
        <f t="shared" si="32"/>
        <v/>
      </c>
      <c r="AF232" s="30" t="str">
        <f t="shared" si="33"/>
        <v/>
      </c>
      <c r="AG232" s="30" t="str">
        <f t="shared" si="34"/>
        <v/>
      </c>
      <c r="AH232" s="3" t="str">
        <f t="shared" si="35"/>
        <v/>
      </c>
    </row>
    <row r="233" spans="1:34" x14ac:dyDescent="0.25">
      <c r="A233" s="13" t="str">
        <f>+Afrapportering!A214</f>
        <v/>
      </c>
      <c r="B233" s="13" t="str">
        <f>+Afrapportering!B214</f>
        <v/>
      </c>
      <c r="C233" s="13" t="str">
        <f>+Afrapportering!C214</f>
        <v/>
      </c>
      <c r="D233" s="13" t="str">
        <f>+Afrapportering!D214</f>
        <v/>
      </c>
      <c r="E233" s="14" t="str">
        <f>+Afrapportering!E214</f>
        <v/>
      </c>
      <c r="F233" s="139" t="str">
        <f>IF(Afrapportering!F214 = "", "",Afrapportering!F214)</f>
        <v/>
      </c>
      <c r="G233" s="14" t="str">
        <f>+Afrapportering!G214</f>
        <v/>
      </c>
      <c r="H233" s="139" t="str">
        <f>IF(Afrapportering!H214 = "","",Afrapportering!H214)</f>
        <v/>
      </c>
      <c r="I233" s="140" t="str">
        <f>+Afrapportering!I214</f>
        <v/>
      </c>
      <c r="J233" s="13" t="str">
        <f>+Afrapportering!J214</f>
        <v/>
      </c>
      <c r="K233" s="32" t="str">
        <f t="shared" si="28"/>
        <v/>
      </c>
      <c r="L233" s="31" t="str">
        <f>IF(Ansøgning!J219="","",Ansøgning!J219)</f>
        <v/>
      </c>
      <c r="M233" s="134" t="str">
        <f>IF(Afrapportering!M214="","",Afrapportering!M214)</f>
        <v/>
      </c>
      <c r="N233" s="31" t="str">
        <f>IF(Ansøgning!K219="","",Ansøgning!K219)</f>
        <v/>
      </c>
      <c r="O233" s="134">
        <f>IF(Afrapportering!O214="",,Afrapportering!O214)</f>
        <v>0</v>
      </c>
      <c r="P233" s="15" t="str">
        <f>IF(Ansøgning!L219="","",Ansøgning!L219)</f>
        <v/>
      </c>
      <c r="Q233" s="15" t="str">
        <f t="shared" si="29"/>
        <v/>
      </c>
      <c r="R233" s="15"/>
      <c r="S233" s="15" t="str">
        <f>IF(Afrapportering!S214="","",Afrapportering!S214)</f>
        <v/>
      </c>
      <c r="T233" s="31" t="str">
        <f t="shared" si="30"/>
        <v/>
      </c>
      <c r="U233" s="30" t="str">
        <f>IF(Afrapportering!U214="","",Afrapportering!U214)</f>
        <v/>
      </c>
      <c r="V233" s="52" t="str">
        <f>IF(Afrapportering!V214="","",Afrapportering!V214)</f>
        <v/>
      </c>
      <c r="W233" s="30" t="str">
        <f>IF(Afrapportering!W214="","",Afrapportering!W214)</f>
        <v/>
      </c>
      <c r="X233" s="52" t="str">
        <f>IF(Afrapportering!X214="","",Afrapportering!X214)</f>
        <v/>
      </c>
      <c r="Y233" s="30" t="str">
        <f>IF(Afrapportering!Y214="","",Afrapportering!Y214)</f>
        <v/>
      </c>
      <c r="Z233" s="52" t="str">
        <f>IFERROR(MAX(IF(OR(V233="",X233=""),"",IF(AND(AND(MONTH(F233)&gt;=7,MONTH(F233)&lt;8),AND(MONTH(H233)&gt;=7,MONTH(H233)&lt;8)),(NETWORKDAYS(F233,H233,Lister!$D$7:$D$13)-V233)*T233/NETWORKDAYS(Lister!$D$19,Lister!$E$19,Lister!$D$7:$D$13),IF(AND(AND(MONTH(F233)&gt;=7,MONTH(F233)&lt;8),MONTH(H233)&gt;7),(NETWORKDAYS(F233,Lister!$E$19,Lister!$D$7:$D$13)-V233)*T233/NETWORKDAYS(Lister!$D$19,Lister!$E$19,Lister!$D$7:$D$13),IF(MONTH(F233)&gt;7,0)))),0),"")</f>
        <v/>
      </c>
      <c r="AA233" s="30" t="str">
        <f>IF(Afrapportering!AA214="","",Afrapportering!AA214)</f>
        <v/>
      </c>
      <c r="AB233" s="52" t="str">
        <f>IFERROR(MAX(IF(OR(V233="",X233=""),"",IF(AND(AND(MONTH(F233)&gt;=8,MONTH(F233)&lt;9),AND(MONTH(H233)&gt;=8,MONTH(H233)&lt;9)),(NETWORKDAYS(F233,H233,Lister!$D$7:$D$13)-X233)*T233/NETWORKDAYS(Lister!$D$20,Lister!$E$20,Lister!$D$7:$D$13),IF(AND(MONTH(F233)=7,MONTH(H233)=8),(NETWORKDAYS(Lister!$D$20,H233,Lister!$D$7:$D$13)-X233)*T233/NETWORKDAYS(Lister!$D$20,Lister!$E$20,Lister!$D$7:$D$13),IF(AND(MONTH(F233)=7,MONTH(H233)=7),0)))),0),"")</f>
        <v/>
      </c>
      <c r="AC233" s="30" t="str">
        <f>IF(Afrapportering!AC214="","",Afrapportering!AC214)</f>
        <v/>
      </c>
      <c r="AD233" s="52" t="str">
        <f t="shared" si="31"/>
        <v/>
      </c>
      <c r="AE233" s="52" t="str">
        <f t="shared" si="32"/>
        <v/>
      </c>
      <c r="AF233" s="30" t="str">
        <f t="shared" si="33"/>
        <v/>
      </c>
      <c r="AG233" s="30" t="str">
        <f t="shared" si="34"/>
        <v/>
      </c>
      <c r="AH233" s="3" t="str">
        <f t="shared" si="35"/>
        <v/>
      </c>
    </row>
    <row r="234" spans="1:34" x14ac:dyDescent="0.25">
      <c r="A234" s="13" t="str">
        <f>+Afrapportering!A215</f>
        <v/>
      </c>
      <c r="B234" s="13" t="str">
        <f>+Afrapportering!B215</f>
        <v/>
      </c>
      <c r="C234" s="13" t="str">
        <f>+Afrapportering!C215</f>
        <v/>
      </c>
      <c r="D234" s="13" t="str">
        <f>+Afrapportering!D215</f>
        <v/>
      </c>
      <c r="E234" s="14" t="str">
        <f>+Afrapportering!E215</f>
        <v/>
      </c>
      <c r="F234" s="139" t="str">
        <f>IF(Afrapportering!F215 = "", "",Afrapportering!F215)</f>
        <v/>
      </c>
      <c r="G234" s="14" t="str">
        <f>+Afrapportering!G215</f>
        <v/>
      </c>
      <c r="H234" s="139" t="str">
        <f>IF(Afrapportering!H215 = "","",Afrapportering!H215)</f>
        <v/>
      </c>
      <c r="I234" s="140" t="str">
        <f>+Afrapportering!I215</f>
        <v/>
      </c>
      <c r="J234" s="13" t="str">
        <f>+Afrapportering!J215</f>
        <v/>
      </c>
      <c r="K234" s="32" t="str">
        <f t="shared" si="28"/>
        <v/>
      </c>
      <c r="L234" s="31" t="str">
        <f>IF(Ansøgning!J220="","",Ansøgning!J220)</f>
        <v/>
      </c>
      <c r="M234" s="134" t="str">
        <f>IF(Afrapportering!M215="","",Afrapportering!M215)</f>
        <v/>
      </c>
      <c r="N234" s="31" t="str">
        <f>IF(Ansøgning!K220="","",Ansøgning!K220)</f>
        <v/>
      </c>
      <c r="O234" s="134">
        <f>IF(Afrapportering!O215="",,Afrapportering!O215)</f>
        <v>0</v>
      </c>
      <c r="P234" s="15" t="str">
        <f>IF(Ansøgning!L220="","",Ansøgning!L220)</f>
        <v/>
      </c>
      <c r="Q234" s="15" t="str">
        <f t="shared" si="29"/>
        <v/>
      </c>
      <c r="R234" s="15"/>
      <c r="S234" s="15" t="str">
        <f>IF(Afrapportering!S215="","",Afrapportering!S215)</f>
        <v/>
      </c>
      <c r="T234" s="31" t="str">
        <f t="shared" si="30"/>
        <v/>
      </c>
      <c r="U234" s="30" t="str">
        <f>IF(Afrapportering!U215="","",Afrapportering!U215)</f>
        <v/>
      </c>
      <c r="V234" s="52" t="str">
        <f>IF(Afrapportering!V215="","",Afrapportering!V215)</f>
        <v/>
      </c>
      <c r="W234" s="30" t="str">
        <f>IF(Afrapportering!W215="","",Afrapportering!W215)</f>
        <v/>
      </c>
      <c r="X234" s="52" t="str">
        <f>IF(Afrapportering!X215="","",Afrapportering!X215)</f>
        <v/>
      </c>
      <c r="Y234" s="30" t="str">
        <f>IF(Afrapportering!Y215="","",Afrapportering!Y215)</f>
        <v/>
      </c>
      <c r="Z234" s="52" t="str">
        <f>IFERROR(MAX(IF(OR(V234="",X234=""),"",IF(AND(AND(MONTH(F234)&gt;=7,MONTH(F234)&lt;8),AND(MONTH(H234)&gt;=7,MONTH(H234)&lt;8)),(NETWORKDAYS(F234,H234,Lister!$D$7:$D$13)-V234)*T234/NETWORKDAYS(Lister!$D$19,Lister!$E$19,Lister!$D$7:$D$13),IF(AND(AND(MONTH(F234)&gt;=7,MONTH(F234)&lt;8),MONTH(H234)&gt;7),(NETWORKDAYS(F234,Lister!$E$19,Lister!$D$7:$D$13)-V234)*T234/NETWORKDAYS(Lister!$D$19,Lister!$E$19,Lister!$D$7:$D$13),IF(MONTH(F234)&gt;7,0)))),0),"")</f>
        <v/>
      </c>
      <c r="AA234" s="30" t="str">
        <f>IF(Afrapportering!AA215="","",Afrapportering!AA215)</f>
        <v/>
      </c>
      <c r="AB234" s="52" t="str">
        <f>IFERROR(MAX(IF(OR(V234="",X234=""),"",IF(AND(AND(MONTH(F234)&gt;=8,MONTH(F234)&lt;9),AND(MONTH(H234)&gt;=8,MONTH(H234)&lt;9)),(NETWORKDAYS(F234,H234,Lister!$D$7:$D$13)-X234)*T234/NETWORKDAYS(Lister!$D$20,Lister!$E$20,Lister!$D$7:$D$13),IF(AND(MONTH(F234)=7,MONTH(H234)=8),(NETWORKDAYS(Lister!$D$20,H234,Lister!$D$7:$D$13)-X234)*T234/NETWORKDAYS(Lister!$D$20,Lister!$E$20,Lister!$D$7:$D$13),IF(AND(MONTH(F234)=7,MONTH(H234)=7),0)))),0),"")</f>
        <v/>
      </c>
      <c r="AC234" s="30" t="str">
        <f>IF(Afrapportering!AC215="","",Afrapportering!AC215)</f>
        <v/>
      </c>
      <c r="AD234" s="52" t="str">
        <f t="shared" si="31"/>
        <v/>
      </c>
      <c r="AE234" s="52" t="str">
        <f t="shared" si="32"/>
        <v/>
      </c>
      <c r="AF234" s="30" t="str">
        <f t="shared" si="33"/>
        <v/>
      </c>
      <c r="AG234" s="30" t="str">
        <f t="shared" si="34"/>
        <v/>
      </c>
      <c r="AH234" s="3" t="str">
        <f t="shared" si="35"/>
        <v/>
      </c>
    </row>
    <row r="235" spans="1:34" x14ac:dyDescent="0.25">
      <c r="A235" s="13" t="str">
        <f>+Afrapportering!A216</f>
        <v/>
      </c>
      <c r="B235" s="13" t="str">
        <f>+Afrapportering!B216</f>
        <v/>
      </c>
      <c r="C235" s="13" t="str">
        <f>+Afrapportering!C216</f>
        <v/>
      </c>
      <c r="D235" s="13" t="str">
        <f>+Afrapportering!D216</f>
        <v/>
      </c>
      <c r="E235" s="14" t="str">
        <f>+Afrapportering!E216</f>
        <v/>
      </c>
      <c r="F235" s="139" t="str">
        <f>IF(Afrapportering!F216 = "", "",Afrapportering!F216)</f>
        <v/>
      </c>
      <c r="G235" s="14" t="str">
        <f>+Afrapportering!G216</f>
        <v/>
      </c>
      <c r="H235" s="139" t="str">
        <f>IF(Afrapportering!H216 = "","",Afrapportering!H216)</f>
        <v/>
      </c>
      <c r="I235" s="140" t="str">
        <f>+Afrapportering!I216</f>
        <v/>
      </c>
      <c r="J235" s="13" t="str">
        <f>+Afrapportering!J216</f>
        <v/>
      </c>
      <c r="K235" s="32" t="str">
        <f t="shared" si="28"/>
        <v/>
      </c>
      <c r="L235" s="31" t="str">
        <f>IF(Ansøgning!J221="","",Ansøgning!J221)</f>
        <v/>
      </c>
      <c r="M235" s="134" t="str">
        <f>IF(Afrapportering!M216="","",Afrapportering!M216)</f>
        <v/>
      </c>
      <c r="N235" s="31" t="str">
        <f>IF(Ansøgning!K221="","",Ansøgning!K221)</f>
        <v/>
      </c>
      <c r="O235" s="134">
        <f>IF(Afrapportering!O216="",,Afrapportering!O216)</f>
        <v>0</v>
      </c>
      <c r="P235" s="15" t="str">
        <f>IF(Ansøgning!L221="","",Ansøgning!L221)</f>
        <v/>
      </c>
      <c r="Q235" s="15" t="str">
        <f t="shared" si="29"/>
        <v/>
      </c>
      <c r="R235" s="15"/>
      <c r="S235" s="15" t="str">
        <f>IF(Afrapportering!S216="","",Afrapportering!S216)</f>
        <v/>
      </c>
      <c r="T235" s="31" t="str">
        <f t="shared" si="30"/>
        <v/>
      </c>
      <c r="U235" s="30" t="str">
        <f>IF(Afrapportering!U216="","",Afrapportering!U216)</f>
        <v/>
      </c>
      <c r="V235" s="52" t="str">
        <f>IF(Afrapportering!V216="","",Afrapportering!V216)</f>
        <v/>
      </c>
      <c r="W235" s="30" t="str">
        <f>IF(Afrapportering!W216="","",Afrapportering!W216)</f>
        <v/>
      </c>
      <c r="X235" s="52" t="str">
        <f>IF(Afrapportering!X216="","",Afrapportering!X216)</f>
        <v/>
      </c>
      <c r="Y235" s="30" t="str">
        <f>IF(Afrapportering!Y216="","",Afrapportering!Y216)</f>
        <v/>
      </c>
      <c r="Z235" s="52" t="str">
        <f>IFERROR(MAX(IF(OR(V235="",X235=""),"",IF(AND(AND(MONTH(F235)&gt;=7,MONTH(F235)&lt;8),AND(MONTH(H235)&gt;=7,MONTH(H235)&lt;8)),(NETWORKDAYS(F235,H235,Lister!$D$7:$D$13)-V235)*T235/NETWORKDAYS(Lister!$D$19,Lister!$E$19,Lister!$D$7:$D$13),IF(AND(AND(MONTH(F235)&gt;=7,MONTH(F235)&lt;8),MONTH(H235)&gt;7),(NETWORKDAYS(F235,Lister!$E$19,Lister!$D$7:$D$13)-V235)*T235/NETWORKDAYS(Lister!$D$19,Lister!$E$19,Lister!$D$7:$D$13),IF(MONTH(F235)&gt;7,0)))),0),"")</f>
        <v/>
      </c>
      <c r="AA235" s="30" t="str">
        <f>IF(Afrapportering!AA216="","",Afrapportering!AA216)</f>
        <v/>
      </c>
      <c r="AB235" s="52" t="str">
        <f>IFERROR(MAX(IF(OR(V235="",X235=""),"",IF(AND(AND(MONTH(F235)&gt;=8,MONTH(F235)&lt;9),AND(MONTH(H235)&gt;=8,MONTH(H235)&lt;9)),(NETWORKDAYS(F235,H235,Lister!$D$7:$D$13)-X235)*T235/NETWORKDAYS(Lister!$D$20,Lister!$E$20,Lister!$D$7:$D$13),IF(AND(MONTH(F235)=7,MONTH(H235)=8),(NETWORKDAYS(Lister!$D$20,H235,Lister!$D$7:$D$13)-X235)*T235/NETWORKDAYS(Lister!$D$20,Lister!$E$20,Lister!$D$7:$D$13),IF(AND(MONTH(F235)=7,MONTH(H235)=7),0)))),0),"")</f>
        <v/>
      </c>
      <c r="AC235" s="30" t="str">
        <f>IF(Afrapportering!AC216="","",Afrapportering!AC216)</f>
        <v/>
      </c>
      <c r="AD235" s="52" t="str">
        <f t="shared" si="31"/>
        <v/>
      </c>
      <c r="AE235" s="52" t="str">
        <f t="shared" si="32"/>
        <v/>
      </c>
      <c r="AF235" s="30" t="str">
        <f t="shared" si="33"/>
        <v/>
      </c>
      <c r="AG235" s="30" t="str">
        <f t="shared" si="34"/>
        <v/>
      </c>
      <c r="AH235" s="3" t="str">
        <f t="shared" si="35"/>
        <v/>
      </c>
    </row>
    <row r="236" spans="1:34" x14ac:dyDescent="0.25">
      <c r="A236" s="13" t="str">
        <f>+Afrapportering!A217</f>
        <v/>
      </c>
      <c r="B236" s="13" t="str">
        <f>+Afrapportering!B217</f>
        <v/>
      </c>
      <c r="C236" s="13" t="str">
        <f>+Afrapportering!C217</f>
        <v/>
      </c>
      <c r="D236" s="13" t="str">
        <f>+Afrapportering!D217</f>
        <v/>
      </c>
      <c r="E236" s="14" t="str">
        <f>+Afrapportering!E217</f>
        <v/>
      </c>
      <c r="F236" s="139" t="str">
        <f>IF(Afrapportering!F217 = "", "",Afrapportering!F217)</f>
        <v/>
      </c>
      <c r="G236" s="14" t="str">
        <f>+Afrapportering!G217</f>
        <v/>
      </c>
      <c r="H236" s="139" t="str">
        <f>IF(Afrapportering!H217 = "","",Afrapportering!H217)</f>
        <v/>
      </c>
      <c r="I236" s="140" t="str">
        <f>+Afrapportering!I217</f>
        <v/>
      </c>
      <c r="J236" s="13" t="str">
        <f>+Afrapportering!J217</f>
        <v/>
      </c>
      <c r="K236" s="32" t="str">
        <f t="shared" si="28"/>
        <v/>
      </c>
      <c r="L236" s="31" t="str">
        <f>IF(Ansøgning!J222="","",Ansøgning!J222)</f>
        <v/>
      </c>
      <c r="M236" s="134" t="str">
        <f>IF(Afrapportering!M217="","",Afrapportering!M217)</f>
        <v/>
      </c>
      <c r="N236" s="31" t="str">
        <f>IF(Ansøgning!K222="","",Ansøgning!K222)</f>
        <v/>
      </c>
      <c r="O236" s="134">
        <f>IF(Afrapportering!O217="",,Afrapportering!O217)</f>
        <v>0</v>
      </c>
      <c r="P236" s="15" t="str">
        <f>IF(Ansøgning!L222="","",Ansøgning!L222)</f>
        <v/>
      </c>
      <c r="Q236" s="15" t="str">
        <f t="shared" si="29"/>
        <v/>
      </c>
      <c r="R236" s="15"/>
      <c r="S236" s="15" t="str">
        <f>IF(Afrapportering!S217="","",Afrapportering!S217)</f>
        <v/>
      </c>
      <c r="T236" s="31" t="str">
        <f t="shared" si="30"/>
        <v/>
      </c>
      <c r="U236" s="30" t="str">
        <f>IF(Afrapportering!U217="","",Afrapportering!U217)</f>
        <v/>
      </c>
      <c r="V236" s="52" t="str">
        <f>IF(Afrapportering!V217="","",Afrapportering!V217)</f>
        <v/>
      </c>
      <c r="W236" s="30" t="str">
        <f>IF(Afrapportering!W217="","",Afrapportering!W217)</f>
        <v/>
      </c>
      <c r="X236" s="52" t="str">
        <f>IF(Afrapportering!X217="","",Afrapportering!X217)</f>
        <v/>
      </c>
      <c r="Y236" s="30" t="str">
        <f>IF(Afrapportering!Y217="","",Afrapportering!Y217)</f>
        <v/>
      </c>
      <c r="Z236" s="52" t="str">
        <f>IFERROR(MAX(IF(OR(V236="",X236=""),"",IF(AND(AND(MONTH(F236)&gt;=7,MONTH(F236)&lt;8),AND(MONTH(H236)&gt;=7,MONTH(H236)&lt;8)),(NETWORKDAYS(F236,H236,Lister!$D$7:$D$13)-V236)*T236/NETWORKDAYS(Lister!$D$19,Lister!$E$19,Lister!$D$7:$D$13),IF(AND(AND(MONTH(F236)&gt;=7,MONTH(F236)&lt;8),MONTH(H236)&gt;7),(NETWORKDAYS(F236,Lister!$E$19,Lister!$D$7:$D$13)-V236)*T236/NETWORKDAYS(Lister!$D$19,Lister!$E$19,Lister!$D$7:$D$13),IF(MONTH(F236)&gt;7,0)))),0),"")</f>
        <v/>
      </c>
      <c r="AA236" s="30" t="str">
        <f>IF(Afrapportering!AA217="","",Afrapportering!AA217)</f>
        <v/>
      </c>
      <c r="AB236" s="52" t="str">
        <f>IFERROR(MAX(IF(OR(V236="",X236=""),"",IF(AND(AND(MONTH(F236)&gt;=8,MONTH(F236)&lt;9),AND(MONTH(H236)&gt;=8,MONTH(H236)&lt;9)),(NETWORKDAYS(F236,H236,Lister!$D$7:$D$13)-X236)*T236/NETWORKDAYS(Lister!$D$20,Lister!$E$20,Lister!$D$7:$D$13),IF(AND(MONTH(F236)=7,MONTH(H236)=8),(NETWORKDAYS(Lister!$D$20,H236,Lister!$D$7:$D$13)-X236)*T236/NETWORKDAYS(Lister!$D$20,Lister!$E$20,Lister!$D$7:$D$13),IF(AND(MONTH(F236)=7,MONTH(H236)=7),0)))),0),"")</f>
        <v/>
      </c>
      <c r="AC236" s="30" t="str">
        <f>IF(Afrapportering!AC217="","",Afrapportering!AC217)</f>
        <v/>
      </c>
      <c r="AD236" s="52" t="str">
        <f t="shared" si="31"/>
        <v/>
      </c>
      <c r="AE236" s="52" t="str">
        <f t="shared" si="32"/>
        <v/>
      </c>
      <c r="AF236" s="30" t="str">
        <f t="shared" si="33"/>
        <v/>
      </c>
      <c r="AG236" s="30" t="str">
        <f t="shared" si="34"/>
        <v/>
      </c>
      <c r="AH236" s="3" t="str">
        <f t="shared" si="35"/>
        <v/>
      </c>
    </row>
    <row r="237" spans="1:34" x14ac:dyDescent="0.25">
      <c r="A237" s="13" t="str">
        <f>+Afrapportering!A218</f>
        <v/>
      </c>
      <c r="B237" s="13" t="str">
        <f>+Afrapportering!B218</f>
        <v/>
      </c>
      <c r="C237" s="13" t="str">
        <f>+Afrapportering!C218</f>
        <v/>
      </c>
      <c r="D237" s="13" t="str">
        <f>+Afrapportering!D218</f>
        <v/>
      </c>
      <c r="E237" s="14" t="str">
        <f>+Afrapportering!E218</f>
        <v/>
      </c>
      <c r="F237" s="139" t="str">
        <f>IF(Afrapportering!F218 = "", "",Afrapportering!F218)</f>
        <v/>
      </c>
      <c r="G237" s="14" t="str">
        <f>+Afrapportering!G218</f>
        <v/>
      </c>
      <c r="H237" s="139" t="str">
        <f>IF(Afrapportering!H218 = "","",Afrapportering!H218)</f>
        <v/>
      </c>
      <c r="I237" s="140" t="str">
        <f>+Afrapportering!I218</f>
        <v/>
      </c>
      <c r="J237" s="13" t="str">
        <f>+Afrapportering!J218</f>
        <v/>
      </c>
      <c r="K237" s="32" t="str">
        <f t="shared" si="28"/>
        <v/>
      </c>
      <c r="L237" s="31" t="str">
        <f>IF(Ansøgning!J223="","",Ansøgning!J223)</f>
        <v/>
      </c>
      <c r="M237" s="134" t="str">
        <f>IF(Afrapportering!M218="","",Afrapportering!M218)</f>
        <v/>
      </c>
      <c r="N237" s="31" t="str">
        <f>IF(Ansøgning!K223="","",Ansøgning!K223)</f>
        <v/>
      </c>
      <c r="O237" s="134">
        <f>IF(Afrapportering!O218="",,Afrapportering!O218)</f>
        <v>0</v>
      </c>
      <c r="P237" s="15" t="str">
        <f>IF(Ansøgning!L223="","",Ansøgning!L223)</f>
        <v/>
      </c>
      <c r="Q237" s="15" t="str">
        <f t="shared" si="29"/>
        <v/>
      </c>
      <c r="R237" s="15"/>
      <c r="S237" s="15" t="str">
        <f>IF(Afrapportering!S218="","",Afrapportering!S218)</f>
        <v/>
      </c>
      <c r="T237" s="31" t="str">
        <f t="shared" si="30"/>
        <v/>
      </c>
      <c r="U237" s="30" t="str">
        <f>IF(Afrapportering!U218="","",Afrapportering!U218)</f>
        <v/>
      </c>
      <c r="V237" s="52" t="str">
        <f>IF(Afrapportering!V218="","",Afrapportering!V218)</f>
        <v/>
      </c>
      <c r="W237" s="30" t="str">
        <f>IF(Afrapportering!W218="","",Afrapportering!W218)</f>
        <v/>
      </c>
      <c r="X237" s="52" t="str">
        <f>IF(Afrapportering!X218="","",Afrapportering!X218)</f>
        <v/>
      </c>
      <c r="Y237" s="30" t="str">
        <f>IF(Afrapportering!Y218="","",Afrapportering!Y218)</f>
        <v/>
      </c>
      <c r="Z237" s="52" t="str">
        <f>IFERROR(MAX(IF(OR(V237="",X237=""),"",IF(AND(AND(MONTH(F237)&gt;=7,MONTH(F237)&lt;8),AND(MONTH(H237)&gt;=7,MONTH(H237)&lt;8)),(NETWORKDAYS(F237,H237,Lister!$D$7:$D$13)-V237)*T237/NETWORKDAYS(Lister!$D$19,Lister!$E$19,Lister!$D$7:$D$13),IF(AND(AND(MONTH(F237)&gt;=7,MONTH(F237)&lt;8),MONTH(H237)&gt;7),(NETWORKDAYS(F237,Lister!$E$19,Lister!$D$7:$D$13)-V237)*T237/NETWORKDAYS(Lister!$D$19,Lister!$E$19,Lister!$D$7:$D$13),IF(MONTH(F237)&gt;7,0)))),0),"")</f>
        <v/>
      </c>
      <c r="AA237" s="30" t="str">
        <f>IF(Afrapportering!AA218="","",Afrapportering!AA218)</f>
        <v/>
      </c>
      <c r="AB237" s="52" t="str">
        <f>IFERROR(MAX(IF(OR(V237="",X237=""),"",IF(AND(AND(MONTH(F237)&gt;=8,MONTH(F237)&lt;9),AND(MONTH(H237)&gt;=8,MONTH(H237)&lt;9)),(NETWORKDAYS(F237,H237,Lister!$D$7:$D$13)-X237)*T237/NETWORKDAYS(Lister!$D$20,Lister!$E$20,Lister!$D$7:$D$13),IF(AND(MONTH(F237)=7,MONTH(H237)=8),(NETWORKDAYS(Lister!$D$20,H237,Lister!$D$7:$D$13)-X237)*T237/NETWORKDAYS(Lister!$D$20,Lister!$E$20,Lister!$D$7:$D$13),IF(AND(MONTH(F237)=7,MONTH(H237)=7),0)))),0),"")</f>
        <v/>
      </c>
      <c r="AC237" s="30" t="str">
        <f>IF(Afrapportering!AC218="","",Afrapportering!AC218)</f>
        <v/>
      </c>
      <c r="AD237" s="52" t="str">
        <f t="shared" si="31"/>
        <v/>
      </c>
      <c r="AE237" s="52" t="str">
        <f t="shared" si="32"/>
        <v/>
      </c>
      <c r="AF237" s="30" t="str">
        <f t="shared" si="33"/>
        <v/>
      </c>
      <c r="AG237" s="30" t="str">
        <f t="shared" si="34"/>
        <v/>
      </c>
      <c r="AH237" s="3" t="str">
        <f t="shared" si="35"/>
        <v/>
      </c>
    </row>
    <row r="238" spans="1:34" x14ac:dyDescent="0.25">
      <c r="A238" s="13" t="str">
        <f>+Afrapportering!A219</f>
        <v/>
      </c>
      <c r="B238" s="13" t="str">
        <f>+Afrapportering!B219</f>
        <v/>
      </c>
      <c r="C238" s="13" t="str">
        <f>+Afrapportering!C219</f>
        <v/>
      </c>
      <c r="D238" s="13" t="str">
        <f>+Afrapportering!D219</f>
        <v/>
      </c>
      <c r="E238" s="14" t="str">
        <f>+Afrapportering!E219</f>
        <v/>
      </c>
      <c r="F238" s="139" t="str">
        <f>IF(Afrapportering!F219 = "", "",Afrapportering!F219)</f>
        <v/>
      </c>
      <c r="G238" s="14" t="str">
        <f>+Afrapportering!G219</f>
        <v/>
      </c>
      <c r="H238" s="139" t="str">
        <f>IF(Afrapportering!H219 = "","",Afrapportering!H219)</f>
        <v/>
      </c>
      <c r="I238" s="140" t="str">
        <f>+Afrapportering!I219</f>
        <v/>
      </c>
      <c r="J238" s="13" t="str">
        <f>+Afrapportering!J219</f>
        <v/>
      </c>
      <c r="K238" s="32" t="str">
        <f t="shared" si="28"/>
        <v/>
      </c>
      <c r="L238" s="31" t="str">
        <f>IF(Ansøgning!J224="","",Ansøgning!J224)</f>
        <v/>
      </c>
      <c r="M238" s="134" t="str">
        <f>IF(Afrapportering!M219="","",Afrapportering!M219)</f>
        <v/>
      </c>
      <c r="N238" s="31" t="str">
        <f>IF(Ansøgning!K224="","",Ansøgning!K224)</f>
        <v/>
      </c>
      <c r="O238" s="134">
        <f>IF(Afrapportering!O219="",,Afrapportering!O219)</f>
        <v>0</v>
      </c>
      <c r="P238" s="15" t="str">
        <f>IF(Ansøgning!L224="","",Ansøgning!L224)</f>
        <v/>
      </c>
      <c r="Q238" s="15" t="str">
        <f t="shared" si="29"/>
        <v/>
      </c>
      <c r="R238" s="15"/>
      <c r="S238" s="15" t="str">
        <f>IF(Afrapportering!S219="","",Afrapportering!S219)</f>
        <v/>
      </c>
      <c r="T238" s="31" t="str">
        <f t="shared" si="30"/>
        <v/>
      </c>
      <c r="U238" s="30" t="str">
        <f>IF(Afrapportering!U219="","",Afrapportering!U219)</f>
        <v/>
      </c>
      <c r="V238" s="52" t="str">
        <f>IF(Afrapportering!V219="","",Afrapportering!V219)</f>
        <v/>
      </c>
      <c r="W238" s="30" t="str">
        <f>IF(Afrapportering!W219="","",Afrapportering!W219)</f>
        <v/>
      </c>
      <c r="X238" s="52" t="str">
        <f>IF(Afrapportering!X219="","",Afrapportering!X219)</f>
        <v/>
      </c>
      <c r="Y238" s="30" t="str">
        <f>IF(Afrapportering!Y219="","",Afrapportering!Y219)</f>
        <v/>
      </c>
      <c r="Z238" s="52" t="str">
        <f>IFERROR(MAX(IF(OR(V238="",X238=""),"",IF(AND(AND(MONTH(F238)&gt;=7,MONTH(F238)&lt;8),AND(MONTH(H238)&gt;=7,MONTH(H238)&lt;8)),(NETWORKDAYS(F238,H238,Lister!$D$7:$D$13)-V238)*T238/NETWORKDAYS(Lister!$D$19,Lister!$E$19,Lister!$D$7:$D$13),IF(AND(AND(MONTH(F238)&gt;=7,MONTH(F238)&lt;8),MONTH(H238)&gt;7),(NETWORKDAYS(F238,Lister!$E$19,Lister!$D$7:$D$13)-V238)*T238/NETWORKDAYS(Lister!$D$19,Lister!$E$19,Lister!$D$7:$D$13),IF(MONTH(F238)&gt;7,0)))),0),"")</f>
        <v/>
      </c>
      <c r="AA238" s="30" t="str">
        <f>IF(Afrapportering!AA219="","",Afrapportering!AA219)</f>
        <v/>
      </c>
      <c r="AB238" s="52" t="str">
        <f>IFERROR(MAX(IF(OR(V238="",X238=""),"",IF(AND(AND(MONTH(F238)&gt;=8,MONTH(F238)&lt;9),AND(MONTH(H238)&gt;=8,MONTH(H238)&lt;9)),(NETWORKDAYS(F238,H238,Lister!$D$7:$D$13)-X238)*T238/NETWORKDAYS(Lister!$D$20,Lister!$E$20,Lister!$D$7:$D$13),IF(AND(MONTH(F238)=7,MONTH(H238)=8),(NETWORKDAYS(Lister!$D$20,H238,Lister!$D$7:$D$13)-X238)*T238/NETWORKDAYS(Lister!$D$20,Lister!$E$20,Lister!$D$7:$D$13),IF(AND(MONTH(F238)=7,MONTH(H238)=7),0)))),0),"")</f>
        <v/>
      </c>
      <c r="AC238" s="30" t="str">
        <f>IF(Afrapportering!AC219="","",Afrapportering!AC219)</f>
        <v/>
      </c>
      <c r="AD238" s="52" t="str">
        <f t="shared" si="31"/>
        <v/>
      </c>
      <c r="AE238" s="52" t="str">
        <f t="shared" si="32"/>
        <v/>
      </c>
      <c r="AF238" s="30" t="str">
        <f t="shared" si="33"/>
        <v/>
      </c>
      <c r="AG238" s="30" t="str">
        <f t="shared" si="34"/>
        <v/>
      </c>
      <c r="AH238" s="3" t="str">
        <f t="shared" si="35"/>
        <v/>
      </c>
    </row>
    <row r="239" spans="1:34" x14ac:dyDescent="0.25">
      <c r="A239" s="13" t="str">
        <f>+Afrapportering!A220</f>
        <v/>
      </c>
      <c r="B239" s="13" t="str">
        <f>+Afrapportering!B220</f>
        <v/>
      </c>
      <c r="C239" s="13" t="str">
        <f>+Afrapportering!C220</f>
        <v/>
      </c>
      <c r="D239" s="13" t="str">
        <f>+Afrapportering!D220</f>
        <v/>
      </c>
      <c r="E239" s="14" t="str">
        <f>+Afrapportering!E220</f>
        <v/>
      </c>
      <c r="F239" s="139" t="str">
        <f>IF(Afrapportering!F220 = "", "",Afrapportering!F220)</f>
        <v/>
      </c>
      <c r="G239" s="14" t="str">
        <f>+Afrapportering!G220</f>
        <v/>
      </c>
      <c r="H239" s="139" t="str">
        <f>IF(Afrapportering!H220 = "","",Afrapportering!H220)</f>
        <v/>
      </c>
      <c r="I239" s="140" t="str">
        <f>+Afrapportering!I220</f>
        <v/>
      </c>
      <c r="J239" s="13" t="str">
        <f>+Afrapportering!J220</f>
        <v/>
      </c>
      <c r="K239" s="32" t="str">
        <f t="shared" si="28"/>
        <v/>
      </c>
      <c r="L239" s="31" t="str">
        <f>IF(Ansøgning!J225="","",Ansøgning!J225)</f>
        <v/>
      </c>
      <c r="M239" s="134" t="str">
        <f>IF(Afrapportering!M220="","",Afrapportering!M220)</f>
        <v/>
      </c>
      <c r="N239" s="31" t="str">
        <f>IF(Ansøgning!K225="","",Ansøgning!K225)</f>
        <v/>
      </c>
      <c r="O239" s="134">
        <f>IF(Afrapportering!O220="",,Afrapportering!O220)</f>
        <v>0</v>
      </c>
      <c r="P239" s="15" t="str">
        <f>IF(Ansøgning!L225="","",Ansøgning!L225)</f>
        <v/>
      </c>
      <c r="Q239" s="15" t="str">
        <f t="shared" si="29"/>
        <v/>
      </c>
      <c r="R239" s="15"/>
      <c r="S239" s="15" t="str">
        <f>IF(Afrapportering!S220="","",Afrapportering!S220)</f>
        <v/>
      </c>
      <c r="T239" s="31" t="str">
        <f t="shared" si="30"/>
        <v/>
      </c>
      <c r="U239" s="30" t="str">
        <f>IF(Afrapportering!U220="","",Afrapportering!U220)</f>
        <v/>
      </c>
      <c r="V239" s="52" t="str">
        <f>IF(Afrapportering!V220="","",Afrapportering!V220)</f>
        <v/>
      </c>
      <c r="W239" s="30" t="str">
        <f>IF(Afrapportering!W220="","",Afrapportering!W220)</f>
        <v/>
      </c>
      <c r="X239" s="52" t="str">
        <f>IF(Afrapportering!X220="","",Afrapportering!X220)</f>
        <v/>
      </c>
      <c r="Y239" s="30" t="str">
        <f>IF(Afrapportering!Y220="","",Afrapportering!Y220)</f>
        <v/>
      </c>
      <c r="Z239" s="52" t="str">
        <f>IFERROR(MAX(IF(OR(V239="",X239=""),"",IF(AND(AND(MONTH(F239)&gt;=7,MONTH(F239)&lt;8),AND(MONTH(H239)&gt;=7,MONTH(H239)&lt;8)),(NETWORKDAYS(F239,H239,Lister!$D$7:$D$13)-V239)*T239/NETWORKDAYS(Lister!$D$19,Lister!$E$19,Lister!$D$7:$D$13),IF(AND(AND(MONTH(F239)&gt;=7,MONTH(F239)&lt;8),MONTH(H239)&gt;7),(NETWORKDAYS(F239,Lister!$E$19,Lister!$D$7:$D$13)-V239)*T239/NETWORKDAYS(Lister!$D$19,Lister!$E$19,Lister!$D$7:$D$13),IF(MONTH(F239)&gt;7,0)))),0),"")</f>
        <v/>
      </c>
      <c r="AA239" s="30" t="str">
        <f>IF(Afrapportering!AA220="","",Afrapportering!AA220)</f>
        <v/>
      </c>
      <c r="AB239" s="52" t="str">
        <f>IFERROR(MAX(IF(OR(V239="",X239=""),"",IF(AND(AND(MONTH(F239)&gt;=8,MONTH(F239)&lt;9),AND(MONTH(H239)&gt;=8,MONTH(H239)&lt;9)),(NETWORKDAYS(F239,H239,Lister!$D$7:$D$13)-X239)*T239/NETWORKDAYS(Lister!$D$20,Lister!$E$20,Lister!$D$7:$D$13),IF(AND(MONTH(F239)=7,MONTH(H239)=8),(NETWORKDAYS(Lister!$D$20,H239,Lister!$D$7:$D$13)-X239)*T239/NETWORKDAYS(Lister!$D$20,Lister!$E$20,Lister!$D$7:$D$13),IF(AND(MONTH(F239)=7,MONTH(H239)=7),0)))),0),"")</f>
        <v/>
      </c>
      <c r="AC239" s="30" t="str">
        <f>IF(Afrapportering!AC220="","",Afrapportering!AC220)</f>
        <v/>
      </c>
      <c r="AD239" s="52" t="str">
        <f t="shared" si="31"/>
        <v/>
      </c>
      <c r="AE239" s="52" t="str">
        <f t="shared" si="32"/>
        <v/>
      </c>
      <c r="AF239" s="30" t="str">
        <f t="shared" si="33"/>
        <v/>
      </c>
      <c r="AG239" s="30" t="str">
        <f t="shared" si="34"/>
        <v/>
      </c>
      <c r="AH239" s="3" t="str">
        <f t="shared" si="35"/>
        <v/>
      </c>
    </row>
    <row r="240" spans="1:34" x14ac:dyDescent="0.25">
      <c r="A240" s="13" t="str">
        <f>+Afrapportering!A221</f>
        <v/>
      </c>
      <c r="B240" s="13" t="str">
        <f>+Afrapportering!B221</f>
        <v/>
      </c>
      <c r="C240" s="13" t="str">
        <f>+Afrapportering!C221</f>
        <v/>
      </c>
      <c r="D240" s="13" t="str">
        <f>+Afrapportering!D221</f>
        <v/>
      </c>
      <c r="E240" s="14" t="str">
        <f>+Afrapportering!E221</f>
        <v/>
      </c>
      <c r="F240" s="139" t="str">
        <f>IF(Afrapportering!F221 = "", "",Afrapportering!F221)</f>
        <v/>
      </c>
      <c r="G240" s="14" t="str">
        <f>+Afrapportering!G221</f>
        <v/>
      </c>
      <c r="H240" s="139" t="str">
        <f>IF(Afrapportering!H221 = "","",Afrapportering!H221)</f>
        <v/>
      </c>
      <c r="I240" s="140" t="str">
        <f>+Afrapportering!I221</f>
        <v/>
      </c>
      <c r="J240" s="13" t="str">
        <f>+Afrapportering!J221</f>
        <v/>
      </c>
      <c r="K240" s="32" t="str">
        <f t="shared" si="28"/>
        <v/>
      </c>
      <c r="L240" s="31" t="str">
        <f>IF(Ansøgning!J226="","",Ansøgning!J226)</f>
        <v/>
      </c>
      <c r="M240" s="134" t="str">
        <f>IF(Afrapportering!M221="","",Afrapportering!M221)</f>
        <v/>
      </c>
      <c r="N240" s="31" t="str">
        <f>IF(Ansøgning!K226="","",Ansøgning!K226)</f>
        <v/>
      </c>
      <c r="O240" s="134">
        <f>IF(Afrapportering!O221="",,Afrapportering!O221)</f>
        <v>0</v>
      </c>
      <c r="P240" s="15" t="str">
        <f>IF(Ansøgning!L226="","",Ansøgning!L226)</f>
        <v/>
      </c>
      <c r="Q240" s="15" t="str">
        <f t="shared" si="29"/>
        <v/>
      </c>
      <c r="R240" s="15"/>
      <c r="S240" s="15" t="str">
        <f>IF(Afrapportering!S221="","",Afrapportering!S221)</f>
        <v/>
      </c>
      <c r="T240" s="31" t="str">
        <f t="shared" si="30"/>
        <v/>
      </c>
      <c r="U240" s="30" t="str">
        <f>IF(Afrapportering!U221="","",Afrapportering!U221)</f>
        <v/>
      </c>
      <c r="V240" s="52" t="str">
        <f>IF(Afrapportering!V221="","",Afrapportering!V221)</f>
        <v/>
      </c>
      <c r="W240" s="30" t="str">
        <f>IF(Afrapportering!W221="","",Afrapportering!W221)</f>
        <v/>
      </c>
      <c r="X240" s="52" t="str">
        <f>IF(Afrapportering!X221="","",Afrapportering!X221)</f>
        <v/>
      </c>
      <c r="Y240" s="30" t="str">
        <f>IF(Afrapportering!Y221="","",Afrapportering!Y221)</f>
        <v/>
      </c>
      <c r="Z240" s="52" t="str">
        <f>IFERROR(MAX(IF(OR(V240="",X240=""),"",IF(AND(AND(MONTH(F240)&gt;=7,MONTH(F240)&lt;8),AND(MONTH(H240)&gt;=7,MONTH(H240)&lt;8)),(NETWORKDAYS(F240,H240,Lister!$D$7:$D$13)-V240)*T240/NETWORKDAYS(Lister!$D$19,Lister!$E$19,Lister!$D$7:$D$13),IF(AND(AND(MONTH(F240)&gt;=7,MONTH(F240)&lt;8),MONTH(H240)&gt;7),(NETWORKDAYS(F240,Lister!$E$19,Lister!$D$7:$D$13)-V240)*T240/NETWORKDAYS(Lister!$D$19,Lister!$E$19,Lister!$D$7:$D$13),IF(MONTH(F240)&gt;7,0)))),0),"")</f>
        <v/>
      </c>
      <c r="AA240" s="30" t="str">
        <f>IF(Afrapportering!AA221="","",Afrapportering!AA221)</f>
        <v/>
      </c>
      <c r="AB240" s="52" t="str">
        <f>IFERROR(MAX(IF(OR(V240="",X240=""),"",IF(AND(AND(MONTH(F240)&gt;=8,MONTH(F240)&lt;9),AND(MONTH(H240)&gt;=8,MONTH(H240)&lt;9)),(NETWORKDAYS(F240,H240,Lister!$D$7:$D$13)-X240)*T240/NETWORKDAYS(Lister!$D$20,Lister!$E$20,Lister!$D$7:$D$13),IF(AND(MONTH(F240)=7,MONTH(H240)=8),(NETWORKDAYS(Lister!$D$20,H240,Lister!$D$7:$D$13)-X240)*T240/NETWORKDAYS(Lister!$D$20,Lister!$E$20,Lister!$D$7:$D$13),IF(AND(MONTH(F240)=7,MONTH(H240)=7),0)))),0),"")</f>
        <v/>
      </c>
      <c r="AC240" s="30" t="str">
        <f>IF(Afrapportering!AC221="","",Afrapportering!AC221)</f>
        <v/>
      </c>
      <c r="AD240" s="52" t="str">
        <f t="shared" si="31"/>
        <v/>
      </c>
      <c r="AE240" s="52" t="str">
        <f t="shared" si="32"/>
        <v/>
      </c>
      <c r="AF240" s="30" t="str">
        <f t="shared" si="33"/>
        <v/>
      </c>
      <c r="AG240" s="30" t="str">
        <f t="shared" si="34"/>
        <v/>
      </c>
      <c r="AH240" s="3" t="str">
        <f t="shared" si="35"/>
        <v/>
      </c>
    </row>
    <row r="241" spans="1:34" x14ac:dyDescent="0.25">
      <c r="A241" s="13" t="str">
        <f>+Afrapportering!A222</f>
        <v/>
      </c>
      <c r="B241" s="13" t="str">
        <f>+Afrapportering!B222</f>
        <v/>
      </c>
      <c r="C241" s="13" t="str">
        <f>+Afrapportering!C222</f>
        <v/>
      </c>
      <c r="D241" s="13" t="str">
        <f>+Afrapportering!D222</f>
        <v/>
      </c>
      <c r="E241" s="14" t="str">
        <f>+Afrapportering!E222</f>
        <v/>
      </c>
      <c r="F241" s="139" t="str">
        <f>IF(Afrapportering!F222 = "", "",Afrapportering!F222)</f>
        <v/>
      </c>
      <c r="G241" s="14" t="str">
        <f>+Afrapportering!G222</f>
        <v/>
      </c>
      <c r="H241" s="139" t="str">
        <f>IF(Afrapportering!H222 = "","",Afrapportering!H222)</f>
        <v/>
      </c>
      <c r="I241" s="140" t="str">
        <f>+Afrapportering!I222</f>
        <v/>
      </c>
      <c r="J241" s="13" t="str">
        <f>+Afrapportering!J222</f>
        <v/>
      </c>
      <c r="K241" s="32" t="str">
        <f t="shared" si="28"/>
        <v/>
      </c>
      <c r="L241" s="31" t="str">
        <f>IF(Ansøgning!J227="","",Ansøgning!J227)</f>
        <v/>
      </c>
      <c r="M241" s="134" t="str">
        <f>IF(Afrapportering!M222="","",Afrapportering!M222)</f>
        <v/>
      </c>
      <c r="N241" s="31" t="str">
        <f>IF(Ansøgning!K227="","",Ansøgning!K227)</f>
        <v/>
      </c>
      <c r="O241" s="134">
        <f>IF(Afrapportering!O222="",,Afrapportering!O222)</f>
        <v>0</v>
      </c>
      <c r="P241" s="15" t="str">
        <f>IF(Ansøgning!L227="","",Ansøgning!L227)</f>
        <v/>
      </c>
      <c r="Q241" s="15" t="str">
        <f t="shared" si="29"/>
        <v/>
      </c>
      <c r="R241" s="15"/>
      <c r="S241" s="15" t="str">
        <f>IF(Afrapportering!S222="","",Afrapportering!S222)</f>
        <v/>
      </c>
      <c r="T241" s="31" t="str">
        <f t="shared" si="30"/>
        <v/>
      </c>
      <c r="U241" s="30" t="str">
        <f>IF(Afrapportering!U222="","",Afrapportering!U222)</f>
        <v/>
      </c>
      <c r="V241" s="52" t="str">
        <f>IF(Afrapportering!V222="","",Afrapportering!V222)</f>
        <v/>
      </c>
      <c r="W241" s="30" t="str">
        <f>IF(Afrapportering!W222="","",Afrapportering!W222)</f>
        <v/>
      </c>
      <c r="X241" s="52" t="str">
        <f>IF(Afrapportering!X222="","",Afrapportering!X222)</f>
        <v/>
      </c>
      <c r="Y241" s="30" t="str">
        <f>IF(Afrapportering!Y222="","",Afrapportering!Y222)</f>
        <v/>
      </c>
      <c r="Z241" s="52" t="str">
        <f>IFERROR(MAX(IF(OR(V241="",X241=""),"",IF(AND(AND(MONTH(F241)&gt;=7,MONTH(F241)&lt;8),AND(MONTH(H241)&gt;=7,MONTH(H241)&lt;8)),(NETWORKDAYS(F241,H241,Lister!$D$7:$D$13)-V241)*T241/NETWORKDAYS(Lister!$D$19,Lister!$E$19,Lister!$D$7:$D$13),IF(AND(AND(MONTH(F241)&gt;=7,MONTH(F241)&lt;8),MONTH(H241)&gt;7),(NETWORKDAYS(F241,Lister!$E$19,Lister!$D$7:$D$13)-V241)*T241/NETWORKDAYS(Lister!$D$19,Lister!$E$19,Lister!$D$7:$D$13),IF(MONTH(F241)&gt;7,0)))),0),"")</f>
        <v/>
      </c>
      <c r="AA241" s="30" t="str">
        <f>IF(Afrapportering!AA222="","",Afrapportering!AA222)</f>
        <v/>
      </c>
      <c r="AB241" s="52" t="str">
        <f>IFERROR(MAX(IF(OR(V241="",X241=""),"",IF(AND(AND(MONTH(F241)&gt;=8,MONTH(F241)&lt;9),AND(MONTH(H241)&gt;=8,MONTH(H241)&lt;9)),(NETWORKDAYS(F241,H241,Lister!$D$7:$D$13)-X241)*T241/NETWORKDAYS(Lister!$D$20,Lister!$E$20,Lister!$D$7:$D$13),IF(AND(MONTH(F241)=7,MONTH(H241)=8),(NETWORKDAYS(Lister!$D$20,H241,Lister!$D$7:$D$13)-X241)*T241/NETWORKDAYS(Lister!$D$20,Lister!$E$20,Lister!$D$7:$D$13),IF(AND(MONTH(F241)=7,MONTH(H241)=7),0)))),0),"")</f>
        <v/>
      </c>
      <c r="AC241" s="30" t="str">
        <f>IF(Afrapportering!AC222="","",Afrapportering!AC222)</f>
        <v/>
      </c>
      <c r="AD241" s="52" t="str">
        <f t="shared" si="31"/>
        <v/>
      </c>
      <c r="AE241" s="52" t="str">
        <f t="shared" si="32"/>
        <v/>
      </c>
      <c r="AF241" s="30" t="str">
        <f t="shared" si="33"/>
        <v/>
      </c>
      <c r="AG241" s="30" t="str">
        <f t="shared" si="34"/>
        <v/>
      </c>
      <c r="AH241" s="3" t="str">
        <f t="shared" si="35"/>
        <v/>
      </c>
    </row>
    <row r="242" spans="1:34" x14ac:dyDescent="0.25">
      <c r="A242" s="13" t="str">
        <f>+Afrapportering!A223</f>
        <v/>
      </c>
      <c r="B242" s="13" t="str">
        <f>+Afrapportering!B223</f>
        <v/>
      </c>
      <c r="C242" s="13" t="str">
        <f>+Afrapportering!C223</f>
        <v/>
      </c>
      <c r="D242" s="13" t="str">
        <f>+Afrapportering!D223</f>
        <v/>
      </c>
      <c r="E242" s="14" t="str">
        <f>+Afrapportering!E223</f>
        <v/>
      </c>
      <c r="F242" s="139" t="str">
        <f>IF(Afrapportering!F223 = "", "",Afrapportering!F223)</f>
        <v/>
      </c>
      <c r="G242" s="14" t="str">
        <f>+Afrapportering!G223</f>
        <v/>
      </c>
      <c r="H242" s="139" t="str">
        <f>IF(Afrapportering!H223 = "","",Afrapportering!H223)</f>
        <v/>
      </c>
      <c r="I242" s="140" t="str">
        <f>+Afrapportering!I223</f>
        <v/>
      </c>
      <c r="J242" s="13" t="str">
        <f>+Afrapportering!J223</f>
        <v/>
      </c>
      <c r="K242" s="32" t="str">
        <f t="shared" si="28"/>
        <v/>
      </c>
      <c r="L242" s="31" t="str">
        <f>IF(Ansøgning!J228="","",Ansøgning!J228)</f>
        <v/>
      </c>
      <c r="M242" s="134" t="str">
        <f>IF(Afrapportering!M223="","",Afrapportering!M223)</f>
        <v/>
      </c>
      <c r="N242" s="31" t="str">
        <f>IF(Ansøgning!K228="","",Ansøgning!K228)</f>
        <v/>
      </c>
      <c r="O242" s="134">
        <f>IF(Afrapportering!O223="",,Afrapportering!O223)</f>
        <v>0</v>
      </c>
      <c r="P242" s="15" t="str">
        <f>IF(Ansøgning!L228="","",Ansøgning!L228)</f>
        <v/>
      </c>
      <c r="Q242" s="15" t="str">
        <f t="shared" si="29"/>
        <v/>
      </c>
      <c r="R242" s="15"/>
      <c r="S242" s="15" t="str">
        <f>IF(Afrapportering!S223="","",Afrapportering!S223)</f>
        <v/>
      </c>
      <c r="T242" s="31" t="str">
        <f t="shared" si="30"/>
        <v/>
      </c>
      <c r="U242" s="30" t="str">
        <f>IF(Afrapportering!U223="","",Afrapportering!U223)</f>
        <v/>
      </c>
      <c r="V242" s="52" t="str">
        <f>IF(Afrapportering!V223="","",Afrapportering!V223)</f>
        <v/>
      </c>
      <c r="W242" s="30" t="str">
        <f>IF(Afrapportering!W223="","",Afrapportering!W223)</f>
        <v/>
      </c>
      <c r="X242" s="52" t="str">
        <f>IF(Afrapportering!X223="","",Afrapportering!X223)</f>
        <v/>
      </c>
      <c r="Y242" s="30" t="str">
        <f>IF(Afrapportering!Y223="","",Afrapportering!Y223)</f>
        <v/>
      </c>
      <c r="Z242" s="52" t="str">
        <f>IFERROR(MAX(IF(OR(V242="",X242=""),"",IF(AND(AND(MONTH(F242)&gt;=7,MONTH(F242)&lt;8),AND(MONTH(H242)&gt;=7,MONTH(H242)&lt;8)),(NETWORKDAYS(F242,H242,Lister!$D$7:$D$13)-V242)*T242/NETWORKDAYS(Lister!$D$19,Lister!$E$19,Lister!$D$7:$D$13),IF(AND(AND(MONTH(F242)&gt;=7,MONTH(F242)&lt;8),MONTH(H242)&gt;7),(NETWORKDAYS(F242,Lister!$E$19,Lister!$D$7:$D$13)-V242)*T242/NETWORKDAYS(Lister!$D$19,Lister!$E$19,Lister!$D$7:$D$13),IF(MONTH(F242)&gt;7,0)))),0),"")</f>
        <v/>
      </c>
      <c r="AA242" s="30" t="str">
        <f>IF(Afrapportering!AA223="","",Afrapportering!AA223)</f>
        <v/>
      </c>
      <c r="AB242" s="52" t="str">
        <f>IFERROR(MAX(IF(OR(V242="",X242=""),"",IF(AND(AND(MONTH(F242)&gt;=8,MONTH(F242)&lt;9),AND(MONTH(H242)&gt;=8,MONTH(H242)&lt;9)),(NETWORKDAYS(F242,H242,Lister!$D$7:$D$13)-X242)*T242/NETWORKDAYS(Lister!$D$20,Lister!$E$20,Lister!$D$7:$D$13),IF(AND(MONTH(F242)=7,MONTH(H242)=8),(NETWORKDAYS(Lister!$D$20,H242,Lister!$D$7:$D$13)-X242)*T242/NETWORKDAYS(Lister!$D$20,Lister!$E$20,Lister!$D$7:$D$13),IF(AND(MONTH(F242)=7,MONTH(H242)=7),0)))),0),"")</f>
        <v/>
      </c>
      <c r="AC242" s="30" t="str">
        <f>IF(Afrapportering!AC223="","",Afrapportering!AC223)</f>
        <v/>
      </c>
      <c r="AD242" s="52" t="str">
        <f t="shared" si="31"/>
        <v/>
      </c>
      <c r="AE242" s="52" t="str">
        <f t="shared" si="32"/>
        <v/>
      </c>
      <c r="AF242" s="30" t="str">
        <f t="shared" si="33"/>
        <v/>
      </c>
      <c r="AG242" s="30" t="str">
        <f t="shared" si="34"/>
        <v/>
      </c>
      <c r="AH242" s="3" t="str">
        <f t="shared" si="35"/>
        <v/>
      </c>
    </row>
    <row r="243" spans="1:34" x14ac:dyDescent="0.25">
      <c r="A243" s="13" t="str">
        <f>+Afrapportering!A224</f>
        <v/>
      </c>
      <c r="B243" s="13" t="str">
        <f>+Afrapportering!B224</f>
        <v/>
      </c>
      <c r="C243" s="13" t="str">
        <f>+Afrapportering!C224</f>
        <v/>
      </c>
      <c r="D243" s="13" t="str">
        <f>+Afrapportering!D224</f>
        <v/>
      </c>
      <c r="E243" s="14" t="str">
        <f>+Afrapportering!E224</f>
        <v/>
      </c>
      <c r="F243" s="139" t="str">
        <f>IF(Afrapportering!F224 = "", "",Afrapportering!F224)</f>
        <v/>
      </c>
      <c r="G243" s="14" t="str">
        <f>+Afrapportering!G224</f>
        <v/>
      </c>
      <c r="H243" s="139" t="str">
        <f>IF(Afrapportering!H224 = "","",Afrapportering!H224)</f>
        <v/>
      </c>
      <c r="I243" s="140" t="str">
        <f>+Afrapportering!I224</f>
        <v/>
      </c>
      <c r="J243" s="13" t="str">
        <f>+Afrapportering!J224</f>
        <v/>
      </c>
      <c r="K243" s="32" t="str">
        <f t="shared" si="28"/>
        <v/>
      </c>
      <c r="L243" s="31" t="str">
        <f>IF(Ansøgning!J229="","",Ansøgning!J229)</f>
        <v/>
      </c>
      <c r="M243" s="134" t="str">
        <f>IF(Afrapportering!M224="","",Afrapportering!M224)</f>
        <v/>
      </c>
      <c r="N243" s="31" t="str">
        <f>IF(Ansøgning!K229="","",Ansøgning!K229)</f>
        <v/>
      </c>
      <c r="O243" s="134">
        <f>IF(Afrapportering!O224="",,Afrapportering!O224)</f>
        <v>0</v>
      </c>
      <c r="P243" s="15" t="str">
        <f>IF(Ansøgning!L229="","",Ansøgning!L229)</f>
        <v/>
      </c>
      <c r="Q243" s="15" t="str">
        <f t="shared" si="29"/>
        <v/>
      </c>
      <c r="R243" s="15"/>
      <c r="S243" s="15" t="str">
        <f>IF(Afrapportering!S224="","",Afrapportering!S224)</f>
        <v/>
      </c>
      <c r="T243" s="31" t="str">
        <f t="shared" si="30"/>
        <v/>
      </c>
      <c r="U243" s="30" t="str">
        <f>IF(Afrapportering!U224="","",Afrapportering!U224)</f>
        <v/>
      </c>
      <c r="V243" s="52" t="str">
        <f>IF(Afrapportering!V224="","",Afrapportering!V224)</f>
        <v/>
      </c>
      <c r="W243" s="30" t="str">
        <f>IF(Afrapportering!W224="","",Afrapportering!W224)</f>
        <v/>
      </c>
      <c r="X243" s="52" t="str">
        <f>IF(Afrapportering!X224="","",Afrapportering!X224)</f>
        <v/>
      </c>
      <c r="Y243" s="30" t="str">
        <f>IF(Afrapportering!Y224="","",Afrapportering!Y224)</f>
        <v/>
      </c>
      <c r="Z243" s="52" t="str">
        <f>IFERROR(MAX(IF(OR(V243="",X243=""),"",IF(AND(AND(MONTH(F243)&gt;=7,MONTH(F243)&lt;8),AND(MONTH(H243)&gt;=7,MONTH(H243)&lt;8)),(NETWORKDAYS(F243,H243,Lister!$D$7:$D$13)-V243)*T243/NETWORKDAYS(Lister!$D$19,Lister!$E$19,Lister!$D$7:$D$13),IF(AND(AND(MONTH(F243)&gt;=7,MONTH(F243)&lt;8),MONTH(H243)&gt;7),(NETWORKDAYS(F243,Lister!$E$19,Lister!$D$7:$D$13)-V243)*T243/NETWORKDAYS(Lister!$D$19,Lister!$E$19,Lister!$D$7:$D$13),IF(MONTH(F243)&gt;7,0)))),0),"")</f>
        <v/>
      </c>
      <c r="AA243" s="30" t="str">
        <f>IF(Afrapportering!AA224="","",Afrapportering!AA224)</f>
        <v/>
      </c>
      <c r="AB243" s="52" t="str">
        <f>IFERROR(MAX(IF(OR(V243="",X243=""),"",IF(AND(AND(MONTH(F243)&gt;=8,MONTH(F243)&lt;9),AND(MONTH(H243)&gt;=8,MONTH(H243)&lt;9)),(NETWORKDAYS(F243,H243,Lister!$D$7:$D$13)-X243)*T243/NETWORKDAYS(Lister!$D$20,Lister!$E$20,Lister!$D$7:$D$13),IF(AND(MONTH(F243)=7,MONTH(H243)=8),(NETWORKDAYS(Lister!$D$20,H243,Lister!$D$7:$D$13)-X243)*T243/NETWORKDAYS(Lister!$D$20,Lister!$E$20,Lister!$D$7:$D$13),IF(AND(MONTH(F243)=7,MONTH(H243)=7),0)))),0),"")</f>
        <v/>
      </c>
      <c r="AC243" s="30" t="str">
        <f>IF(Afrapportering!AC224="","",Afrapportering!AC224)</f>
        <v/>
      </c>
      <c r="AD243" s="52" t="str">
        <f t="shared" si="31"/>
        <v/>
      </c>
      <c r="AE243" s="52" t="str">
        <f t="shared" si="32"/>
        <v/>
      </c>
      <c r="AF243" s="30" t="str">
        <f t="shared" si="33"/>
        <v/>
      </c>
      <c r="AG243" s="30" t="str">
        <f t="shared" si="34"/>
        <v/>
      </c>
      <c r="AH243" s="3" t="str">
        <f t="shared" si="35"/>
        <v/>
      </c>
    </row>
    <row r="244" spans="1:34" x14ac:dyDescent="0.25">
      <c r="A244" s="13" t="str">
        <f>+Afrapportering!A225</f>
        <v/>
      </c>
      <c r="B244" s="13" t="str">
        <f>+Afrapportering!B225</f>
        <v/>
      </c>
      <c r="C244" s="13" t="str">
        <f>+Afrapportering!C225</f>
        <v/>
      </c>
      <c r="D244" s="13" t="str">
        <f>+Afrapportering!D225</f>
        <v/>
      </c>
      <c r="E244" s="14" t="str">
        <f>+Afrapportering!E225</f>
        <v/>
      </c>
      <c r="F244" s="139" t="str">
        <f>IF(Afrapportering!F225 = "", "",Afrapportering!F225)</f>
        <v/>
      </c>
      <c r="G244" s="14" t="str">
        <f>+Afrapportering!G225</f>
        <v/>
      </c>
      <c r="H244" s="139" t="str">
        <f>IF(Afrapportering!H225 = "","",Afrapportering!H225)</f>
        <v/>
      </c>
      <c r="I244" s="140" t="str">
        <f>+Afrapportering!I225</f>
        <v/>
      </c>
      <c r="J244" s="13" t="str">
        <f>+Afrapportering!J225</f>
        <v/>
      </c>
      <c r="K244" s="32" t="str">
        <f t="shared" si="28"/>
        <v/>
      </c>
      <c r="L244" s="31" t="str">
        <f>IF(Ansøgning!J230="","",Ansøgning!J230)</f>
        <v/>
      </c>
      <c r="M244" s="134" t="str">
        <f>IF(Afrapportering!M225="","",Afrapportering!M225)</f>
        <v/>
      </c>
      <c r="N244" s="31" t="str">
        <f>IF(Ansøgning!K230="","",Ansøgning!K230)</f>
        <v/>
      </c>
      <c r="O244" s="134">
        <f>IF(Afrapportering!O225="",,Afrapportering!O225)</f>
        <v>0</v>
      </c>
      <c r="P244" s="15" t="str">
        <f>IF(Ansøgning!L230="","",Ansøgning!L230)</f>
        <v/>
      </c>
      <c r="Q244" s="15" t="str">
        <f t="shared" si="29"/>
        <v/>
      </c>
      <c r="R244" s="15"/>
      <c r="S244" s="15" t="str">
        <f>IF(Afrapportering!S225="","",Afrapportering!S225)</f>
        <v/>
      </c>
      <c r="T244" s="31" t="str">
        <f t="shared" si="30"/>
        <v/>
      </c>
      <c r="U244" s="30" t="str">
        <f>IF(Afrapportering!U225="","",Afrapportering!U225)</f>
        <v/>
      </c>
      <c r="V244" s="52" t="str">
        <f>IF(Afrapportering!V225="","",Afrapportering!V225)</f>
        <v/>
      </c>
      <c r="W244" s="30" t="str">
        <f>IF(Afrapportering!W225="","",Afrapportering!W225)</f>
        <v/>
      </c>
      <c r="X244" s="52" t="str">
        <f>IF(Afrapportering!X225="","",Afrapportering!X225)</f>
        <v/>
      </c>
      <c r="Y244" s="30" t="str">
        <f>IF(Afrapportering!Y225="","",Afrapportering!Y225)</f>
        <v/>
      </c>
      <c r="Z244" s="52" t="str">
        <f>IFERROR(MAX(IF(OR(V244="",X244=""),"",IF(AND(AND(MONTH(F244)&gt;=7,MONTH(F244)&lt;8),AND(MONTH(H244)&gt;=7,MONTH(H244)&lt;8)),(NETWORKDAYS(F244,H244,Lister!$D$7:$D$13)-V244)*T244/NETWORKDAYS(Lister!$D$19,Lister!$E$19,Lister!$D$7:$D$13),IF(AND(AND(MONTH(F244)&gt;=7,MONTH(F244)&lt;8),MONTH(H244)&gt;7),(NETWORKDAYS(F244,Lister!$E$19,Lister!$D$7:$D$13)-V244)*T244/NETWORKDAYS(Lister!$D$19,Lister!$E$19,Lister!$D$7:$D$13),IF(MONTH(F244)&gt;7,0)))),0),"")</f>
        <v/>
      </c>
      <c r="AA244" s="30" t="str">
        <f>IF(Afrapportering!AA225="","",Afrapportering!AA225)</f>
        <v/>
      </c>
      <c r="AB244" s="52" t="str">
        <f>IFERROR(MAX(IF(OR(V244="",X244=""),"",IF(AND(AND(MONTH(F244)&gt;=8,MONTH(F244)&lt;9),AND(MONTH(H244)&gt;=8,MONTH(H244)&lt;9)),(NETWORKDAYS(F244,H244,Lister!$D$7:$D$13)-X244)*T244/NETWORKDAYS(Lister!$D$20,Lister!$E$20,Lister!$D$7:$D$13),IF(AND(MONTH(F244)=7,MONTH(H244)=8),(NETWORKDAYS(Lister!$D$20,H244,Lister!$D$7:$D$13)-X244)*T244/NETWORKDAYS(Lister!$D$20,Lister!$E$20,Lister!$D$7:$D$13),IF(AND(MONTH(F244)=7,MONTH(H244)=7),0)))),0),"")</f>
        <v/>
      </c>
      <c r="AC244" s="30" t="str">
        <f>IF(Afrapportering!AC225="","",Afrapportering!AC225)</f>
        <v/>
      </c>
      <c r="AD244" s="52" t="str">
        <f t="shared" si="31"/>
        <v/>
      </c>
      <c r="AE244" s="52" t="str">
        <f t="shared" si="32"/>
        <v/>
      </c>
      <c r="AF244" s="30" t="str">
        <f t="shared" si="33"/>
        <v/>
      </c>
      <c r="AG244" s="30" t="str">
        <f t="shared" si="34"/>
        <v/>
      </c>
      <c r="AH244" s="3" t="str">
        <f t="shared" si="35"/>
        <v/>
      </c>
    </row>
    <row r="245" spans="1:34" x14ac:dyDescent="0.25">
      <c r="A245" s="13" t="str">
        <f>+Afrapportering!A226</f>
        <v/>
      </c>
      <c r="B245" s="13" t="str">
        <f>+Afrapportering!B226</f>
        <v/>
      </c>
      <c r="C245" s="13" t="str">
        <f>+Afrapportering!C226</f>
        <v/>
      </c>
      <c r="D245" s="13" t="str">
        <f>+Afrapportering!D226</f>
        <v/>
      </c>
      <c r="E245" s="14" t="str">
        <f>+Afrapportering!E226</f>
        <v/>
      </c>
      <c r="F245" s="139" t="str">
        <f>IF(Afrapportering!F226 = "", "",Afrapportering!F226)</f>
        <v/>
      </c>
      <c r="G245" s="14" t="str">
        <f>+Afrapportering!G226</f>
        <v/>
      </c>
      <c r="H245" s="139" t="str">
        <f>IF(Afrapportering!H226 = "","",Afrapportering!H226)</f>
        <v/>
      </c>
      <c r="I245" s="140" t="str">
        <f>+Afrapportering!I226</f>
        <v/>
      </c>
      <c r="J245" s="13" t="str">
        <f>+Afrapportering!J226</f>
        <v/>
      </c>
      <c r="K245" s="32" t="str">
        <f t="shared" si="28"/>
        <v/>
      </c>
      <c r="L245" s="31" t="str">
        <f>IF(Ansøgning!J231="","",Ansøgning!J231)</f>
        <v/>
      </c>
      <c r="M245" s="134" t="str">
        <f>IF(Afrapportering!M226="","",Afrapportering!M226)</f>
        <v/>
      </c>
      <c r="N245" s="31" t="str">
        <f>IF(Ansøgning!K231="","",Ansøgning!K231)</f>
        <v/>
      </c>
      <c r="O245" s="134">
        <f>IF(Afrapportering!O226="",,Afrapportering!O226)</f>
        <v>0</v>
      </c>
      <c r="P245" s="15" t="str">
        <f>IF(Ansøgning!L231="","",Ansøgning!L231)</f>
        <v/>
      </c>
      <c r="Q245" s="15" t="str">
        <f t="shared" si="29"/>
        <v/>
      </c>
      <c r="R245" s="15"/>
      <c r="S245" s="15" t="str">
        <f>IF(Afrapportering!S226="","",Afrapportering!S226)</f>
        <v/>
      </c>
      <c r="T245" s="31" t="str">
        <f t="shared" si="30"/>
        <v/>
      </c>
      <c r="U245" s="30" t="str">
        <f>IF(Afrapportering!U226="","",Afrapportering!U226)</f>
        <v/>
      </c>
      <c r="V245" s="52" t="str">
        <f>IF(Afrapportering!V226="","",Afrapportering!V226)</f>
        <v/>
      </c>
      <c r="W245" s="30" t="str">
        <f>IF(Afrapportering!W226="","",Afrapportering!W226)</f>
        <v/>
      </c>
      <c r="X245" s="52" t="str">
        <f>IF(Afrapportering!X226="","",Afrapportering!X226)</f>
        <v/>
      </c>
      <c r="Y245" s="30" t="str">
        <f>IF(Afrapportering!Y226="","",Afrapportering!Y226)</f>
        <v/>
      </c>
      <c r="Z245" s="52" t="str">
        <f>IFERROR(MAX(IF(OR(V245="",X245=""),"",IF(AND(AND(MONTH(F245)&gt;=7,MONTH(F245)&lt;8),AND(MONTH(H245)&gt;=7,MONTH(H245)&lt;8)),(NETWORKDAYS(F245,H245,Lister!$D$7:$D$13)-V245)*T245/NETWORKDAYS(Lister!$D$19,Lister!$E$19,Lister!$D$7:$D$13),IF(AND(AND(MONTH(F245)&gt;=7,MONTH(F245)&lt;8),MONTH(H245)&gt;7),(NETWORKDAYS(F245,Lister!$E$19,Lister!$D$7:$D$13)-V245)*T245/NETWORKDAYS(Lister!$D$19,Lister!$E$19,Lister!$D$7:$D$13),IF(MONTH(F245)&gt;7,0)))),0),"")</f>
        <v/>
      </c>
      <c r="AA245" s="30" t="str">
        <f>IF(Afrapportering!AA226="","",Afrapportering!AA226)</f>
        <v/>
      </c>
      <c r="AB245" s="52" t="str">
        <f>IFERROR(MAX(IF(OR(V245="",X245=""),"",IF(AND(AND(MONTH(F245)&gt;=8,MONTH(F245)&lt;9),AND(MONTH(H245)&gt;=8,MONTH(H245)&lt;9)),(NETWORKDAYS(F245,H245,Lister!$D$7:$D$13)-X245)*T245/NETWORKDAYS(Lister!$D$20,Lister!$E$20,Lister!$D$7:$D$13),IF(AND(MONTH(F245)=7,MONTH(H245)=8),(NETWORKDAYS(Lister!$D$20,H245,Lister!$D$7:$D$13)-X245)*T245/NETWORKDAYS(Lister!$D$20,Lister!$E$20,Lister!$D$7:$D$13),IF(AND(MONTH(F245)=7,MONTH(H245)=7),0)))),0),"")</f>
        <v/>
      </c>
      <c r="AC245" s="30" t="str">
        <f>IF(Afrapportering!AC226="","",Afrapportering!AC226)</f>
        <v/>
      </c>
      <c r="AD245" s="52" t="str">
        <f t="shared" si="31"/>
        <v/>
      </c>
      <c r="AE245" s="52" t="str">
        <f t="shared" si="32"/>
        <v/>
      </c>
      <c r="AF245" s="30" t="str">
        <f t="shared" si="33"/>
        <v/>
      </c>
      <c r="AG245" s="30" t="str">
        <f t="shared" si="34"/>
        <v/>
      </c>
      <c r="AH245" s="3" t="str">
        <f t="shared" si="35"/>
        <v/>
      </c>
    </row>
    <row r="246" spans="1:34" x14ac:dyDescent="0.25">
      <c r="A246" s="13" t="str">
        <f>+Afrapportering!A227</f>
        <v/>
      </c>
      <c r="B246" s="13" t="str">
        <f>+Afrapportering!B227</f>
        <v/>
      </c>
      <c r="C246" s="13" t="str">
        <f>+Afrapportering!C227</f>
        <v/>
      </c>
      <c r="D246" s="13" t="str">
        <f>+Afrapportering!D227</f>
        <v/>
      </c>
      <c r="E246" s="14" t="str">
        <f>+Afrapportering!E227</f>
        <v/>
      </c>
      <c r="F246" s="139" t="str">
        <f>IF(Afrapportering!F227 = "", "",Afrapportering!F227)</f>
        <v/>
      </c>
      <c r="G246" s="14" t="str">
        <f>+Afrapportering!G227</f>
        <v/>
      </c>
      <c r="H246" s="139" t="str">
        <f>IF(Afrapportering!H227 = "","",Afrapportering!H227)</f>
        <v/>
      </c>
      <c r="I246" s="140" t="str">
        <f>+Afrapportering!I227</f>
        <v/>
      </c>
      <c r="J246" s="13" t="str">
        <f>+Afrapportering!J227</f>
        <v/>
      </c>
      <c r="K246" s="32" t="str">
        <f t="shared" si="28"/>
        <v/>
      </c>
      <c r="L246" s="31" t="str">
        <f>IF(Ansøgning!J232="","",Ansøgning!J232)</f>
        <v/>
      </c>
      <c r="M246" s="134" t="str">
        <f>IF(Afrapportering!M227="","",Afrapportering!M227)</f>
        <v/>
      </c>
      <c r="N246" s="31" t="str">
        <f>IF(Ansøgning!K232="","",Ansøgning!K232)</f>
        <v/>
      </c>
      <c r="O246" s="134">
        <f>IF(Afrapportering!O227="",,Afrapportering!O227)</f>
        <v>0</v>
      </c>
      <c r="P246" s="15" t="str">
        <f>IF(Ansøgning!L232="","",Ansøgning!L232)</f>
        <v/>
      </c>
      <c r="Q246" s="15" t="str">
        <f t="shared" si="29"/>
        <v/>
      </c>
      <c r="R246" s="15"/>
      <c r="S246" s="15" t="str">
        <f>IF(Afrapportering!S227="","",Afrapportering!S227)</f>
        <v/>
      </c>
      <c r="T246" s="31" t="str">
        <f t="shared" si="30"/>
        <v/>
      </c>
      <c r="U246" s="30" t="str">
        <f>IF(Afrapportering!U227="","",Afrapportering!U227)</f>
        <v/>
      </c>
      <c r="V246" s="52" t="str">
        <f>IF(Afrapportering!V227="","",Afrapportering!V227)</f>
        <v/>
      </c>
      <c r="W246" s="30" t="str">
        <f>IF(Afrapportering!W227="","",Afrapportering!W227)</f>
        <v/>
      </c>
      <c r="X246" s="52" t="str">
        <f>IF(Afrapportering!X227="","",Afrapportering!X227)</f>
        <v/>
      </c>
      <c r="Y246" s="30" t="str">
        <f>IF(Afrapportering!Y227="","",Afrapportering!Y227)</f>
        <v/>
      </c>
      <c r="Z246" s="52" t="str">
        <f>IFERROR(MAX(IF(OR(V246="",X246=""),"",IF(AND(AND(MONTH(F246)&gt;=7,MONTH(F246)&lt;8),AND(MONTH(H246)&gt;=7,MONTH(H246)&lt;8)),(NETWORKDAYS(F246,H246,Lister!$D$7:$D$13)-V246)*T246/NETWORKDAYS(Lister!$D$19,Lister!$E$19,Lister!$D$7:$D$13),IF(AND(AND(MONTH(F246)&gt;=7,MONTH(F246)&lt;8),MONTH(H246)&gt;7),(NETWORKDAYS(F246,Lister!$E$19,Lister!$D$7:$D$13)-V246)*T246/NETWORKDAYS(Lister!$D$19,Lister!$E$19,Lister!$D$7:$D$13),IF(MONTH(F246)&gt;7,0)))),0),"")</f>
        <v/>
      </c>
      <c r="AA246" s="30" t="str">
        <f>IF(Afrapportering!AA227="","",Afrapportering!AA227)</f>
        <v/>
      </c>
      <c r="AB246" s="52" t="str">
        <f>IFERROR(MAX(IF(OR(V246="",X246=""),"",IF(AND(AND(MONTH(F246)&gt;=8,MONTH(F246)&lt;9),AND(MONTH(H246)&gt;=8,MONTH(H246)&lt;9)),(NETWORKDAYS(F246,H246,Lister!$D$7:$D$13)-X246)*T246/NETWORKDAYS(Lister!$D$20,Lister!$E$20,Lister!$D$7:$D$13),IF(AND(MONTH(F246)=7,MONTH(H246)=8),(NETWORKDAYS(Lister!$D$20,H246,Lister!$D$7:$D$13)-X246)*T246/NETWORKDAYS(Lister!$D$20,Lister!$E$20,Lister!$D$7:$D$13),IF(AND(MONTH(F246)=7,MONTH(H246)=7),0)))),0),"")</f>
        <v/>
      </c>
      <c r="AC246" s="30" t="str">
        <f>IF(Afrapportering!AC227="","",Afrapportering!AC227)</f>
        <v/>
      </c>
      <c r="AD246" s="52" t="str">
        <f t="shared" si="31"/>
        <v/>
      </c>
      <c r="AE246" s="52" t="str">
        <f t="shared" si="32"/>
        <v/>
      </c>
      <c r="AF246" s="30" t="str">
        <f t="shared" si="33"/>
        <v/>
      </c>
      <c r="AG246" s="30" t="str">
        <f t="shared" si="34"/>
        <v/>
      </c>
      <c r="AH246" s="3" t="str">
        <f t="shared" si="35"/>
        <v/>
      </c>
    </row>
    <row r="247" spans="1:34" x14ac:dyDescent="0.25">
      <c r="A247" s="13" t="str">
        <f>+Afrapportering!A228</f>
        <v/>
      </c>
      <c r="B247" s="13" t="str">
        <f>+Afrapportering!B228</f>
        <v/>
      </c>
      <c r="C247" s="13" t="str">
        <f>+Afrapportering!C228</f>
        <v/>
      </c>
      <c r="D247" s="13" t="str">
        <f>+Afrapportering!D228</f>
        <v/>
      </c>
      <c r="E247" s="14" t="str">
        <f>+Afrapportering!E228</f>
        <v/>
      </c>
      <c r="F247" s="139" t="str">
        <f>IF(Afrapportering!F228 = "", "",Afrapportering!F228)</f>
        <v/>
      </c>
      <c r="G247" s="14" t="str">
        <f>+Afrapportering!G228</f>
        <v/>
      </c>
      <c r="H247" s="139" t="str">
        <f>IF(Afrapportering!H228 = "","",Afrapportering!H228)</f>
        <v/>
      </c>
      <c r="I247" s="140" t="str">
        <f>+Afrapportering!I228</f>
        <v/>
      </c>
      <c r="J247" s="13" t="str">
        <f>+Afrapportering!J228</f>
        <v/>
      </c>
      <c r="K247" s="32" t="str">
        <f t="shared" si="28"/>
        <v/>
      </c>
      <c r="L247" s="31" t="str">
        <f>IF(Ansøgning!J233="","",Ansøgning!J233)</f>
        <v/>
      </c>
      <c r="M247" s="134" t="str">
        <f>IF(Afrapportering!M228="","",Afrapportering!M228)</f>
        <v/>
      </c>
      <c r="N247" s="31" t="str">
        <f>IF(Ansøgning!K233="","",Ansøgning!K233)</f>
        <v/>
      </c>
      <c r="O247" s="134">
        <f>IF(Afrapportering!O228="",,Afrapportering!O228)</f>
        <v>0</v>
      </c>
      <c r="P247" s="15" t="str">
        <f>IF(Ansøgning!L233="","",Ansøgning!L233)</f>
        <v/>
      </c>
      <c r="Q247" s="15" t="str">
        <f t="shared" si="29"/>
        <v/>
      </c>
      <c r="R247" s="15"/>
      <c r="S247" s="15" t="str">
        <f>IF(Afrapportering!S228="","",Afrapportering!S228)</f>
        <v/>
      </c>
      <c r="T247" s="31" t="str">
        <f t="shared" si="30"/>
        <v/>
      </c>
      <c r="U247" s="30" t="str">
        <f>IF(Afrapportering!U228="","",Afrapportering!U228)</f>
        <v/>
      </c>
      <c r="V247" s="52" t="str">
        <f>IF(Afrapportering!V228="","",Afrapportering!V228)</f>
        <v/>
      </c>
      <c r="W247" s="30" t="str">
        <f>IF(Afrapportering!W228="","",Afrapportering!W228)</f>
        <v/>
      </c>
      <c r="X247" s="52" t="str">
        <f>IF(Afrapportering!X228="","",Afrapportering!X228)</f>
        <v/>
      </c>
      <c r="Y247" s="30" t="str">
        <f>IF(Afrapportering!Y228="","",Afrapportering!Y228)</f>
        <v/>
      </c>
      <c r="Z247" s="52" t="str">
        <f>IFERROR(MAX(IF(OR(V247="",X247=""),"",IF(AND(AND(MONTH(F247)&gt;=7,MONTH(F247)&lt;8),AND(MONTH(H247)&gt;=7,MONTH(H247)&lt;8)),(NETWORKDAYS(F247,H247,Lister!$D$7:$D$13)-V247)*T247/NETWORKDAYS(Lister!$D$19,Lister!$E$19,Lister!$D$7:$D$13),IF(AND(AND(MONTH(F247)&gt;=7,MONTH(F247)&lt;8),MONTH(H247)&gt;7),(NETWORKDAYS(F247,Lister!$E$19,Lister!$D$7:$D$13)-V247)*T247/NETWORKDAYS(Lister!$D$19,Lister!$E$19,Lister!$D$7:$D$13),IF(MONTH(F247)&gt;7,0)))),0),"")</f>
        <v/>
      </c>
      <c r="AA247" s="30" t="str">
        <f>IF(Afrapportering!AA228="","",Afrapportering!AA228)</f>
        <v/>
      </c>
      <c r="AB247" s="52" t="str">
        <f>IFERROR(MAX(IF(OR(V247="",X247=""),"",IF(AND(AND(MONTH(F247)&gt;=8,MONTH(F247)&lt;9),AND(MONTH(H247)&gt;=8,MONTH(H247)&lt;9)),(NETWORKDAYS(F247,H247,Lister!$D$7:$D$13)-X247)*T247/NETWORKDAYS(Lister!$D$20,Lister!$E$20,Lister!$D$7:$D$13),IF(AND(MONTH(F247)=7,MONTH(H247)=8),(NETWORKDAYS(Lister!$D$20,H247,Lister!$D$7:$D$13)-X247)*T247/NETWORKDAYS(Lister!$D$20,Lister!$E$20,Lister!$D$7:$D$13),IF(AND(MONTH(F247)=7,MONTH(H247)=7),0)))),0),"")</f>
        <v/>
      </c>
      <c r="AC247" s="30" t="str">
        <f>IF(Afrapportering!AC228="","",Afrapportering!AC228)</f>
        <v/>
      </c>
      <c r="AD247" s="52" t="str">
        <f t="shared" si="31"/>
        <v/>
      </c>
      <c r="AE247" s="52" t="str">
        <f t="shared" si="32"/>
        <v/>
      </c>
      <c r="AF247" s="30" t="str">
        <f t="shared" si="33"/>
        <v/>
      </c>
      <c r="AG247" s="30" t="str">
        <f t="shared" si="34"/>
        <v/>
      </c>
      <c r="AH247" s="3" t="str">
        <f t="shared" si="35"/>
        <v/>
      </c>
    </row>
    <row r="248" spans="1:34" x14ac:dyDescent="0.25">
      <c r="A248" s="13" t="str">
        <f>+Afrapportering!A229</f>
        <v/>
      </c>
      <c r="B248" s="13" t="str">
        <f>+Afrapportering!B229</f>
        <v/>
      </c>
      <c r="C248" s="13" t="str">
        <f>+Afrapportering!C229</f>
        <v/>
      </c>
      <c r="D248" s="13" t="str">
        <f>+Afrapportering!D229</f>
        <v/>
      </c>
      <c r="E248" s="14" t="str">
        <f>+Afrapportering!E229</f>
        <v/>
      </c>
      <c r="F248" s="139" t="str">
        <f>IF(Afrapportering!F229 = "", "",Afrapportering!F229)</f>
        <v/>
      </c>
      <c r="G248" s="14" t="str">
        <f>+Afrapportering!G229</f>
        <v/>
      </c>
      <c r="H248" s="139" t="str">
        <f>IF(Afrapportering!H229 = "","",Afrapportering!H229)</f>
        <v/>
      </c>
      <c r="I248" s="140" t="str">
        <f>+Afrapportering!I229</f>
        <v/>
      </c>
      <c r="J248" s="13" t="str">
        <f>+Afrapportering!J229</f>
        <v/>
      </c>
      <c r="K248" s="32" t="str">
        <f t="shared" si="28"/>
        <v/>
      </c>
      <c r="L248" s="31" t="str">
        <f>IF(Ansøgning!J234="","",Ansøgning!J234)</f>
        <v/>
      </c>
      <c r="M248" s="134" t="str">
        <f>IF(Afrapportering!M229="","",Afrapportering!M229)</f>
        <v/>
      </c>
      <c r="N248" s="31" t="str">
        <f>IF(Ansøgning!K234="","",Ansøgning!K234)</f>
        <v/>
      </c>
      <c r="O248" s="134">
        <f>IF(Afrapportering!O229="",,Afrapportering!O229)</f>
        <v>0</v>
      </c>
      <c r="P248" s="15" t="str">
        <f>IF(Ansøgning!L234="","",Ansøgning!L234)</f>
        <v/>
      </c>
      <c r="Q248" s="15" t="str">
        <f t="shared" si="29"/>
        <v/>
      </c>
      <c r="R248" s="15"/>
      <c r="S248" s="15" t="str">
        <f>IF(Afrapportering!S229="","",Afrapportering!S229)</f>
        <v/>
      </c>
      <c r="T248" s="31" t="str">
        <f t="shared" si="30"/>
        <v/>
      </c>
      <c r="U248" s="30" t="str">
        <f>IF(Afrapportering!U229="","",Afrapportering!U229)</f>
        <v/>
      </c>
      <c r="V248" s="52" t="str">
        <f>IF(Afrapportering!V229="","",Afrapportering!V229)</f>
        <v/>
      </c>
      <c r="W248" s="30" t="str">
        <f>IF(Afrapportering!W229="","",Afrapportering!W229)</f>
        <v/>
      </c>
      <c r="X248" s="52" t="str">
        <f>IF(Afrapportering!X229="","",Afrapportering!X229)</f>
        <v/>
      </c>
      <c r="Y248" s="30" t="str">
        <f>IF(Afrapportering!Y229="","",Afrapportering!Y229)</f>
        <v/>
      </c>
      <c r="Z248" s="52" t="str">
        <f>IFERROR(MAX(IF(OR(V248="",X248=""),"",IF(AND(AND(MONTH(F248)&gt;=7,MONTH(F248)&lt;8),AND(MONTH(H248)&gt;=7,MONTH(H248)&lt;8)),(NETWORKDAYS(F248,H248,Lister!$D$7:$D$13)-V248)*T248/NETWORKDAYS(Lister!$D$19,Lister!$E$19,Lister!$D$7:$D$13),IF(AND(AND(MONTH(F248)&gt;=7,MONTH(F248)&lt;8),MONTH(H248)&gt;7),(NETWORKDAYS(F248,Lister!$E$19,Lister!$D$7:$D$13)-V248)*T248/NETWORKDAYS(Lister!$D$19,Lister!$E$19,Lister!$D$7:$D$13),IF(MONTH(F248)&gt;7,0)))),0),"")</f>
        <v/>
      </c>
      <c r="AA248" s="30" t="str">
        <f>IF(Afrapportering!AA229="","",Afrapportering!AA229)</f>
        <v/>
      </c>
      <c r="AB248" s="52" t="str">
        <f>IFERROR(MAX(IF(OR(V248="",X248=""),"",IF(AND(AND(MONTH(F248)&gt;=8,MONTH(F248)&lt;9),AND(MONTH(H248)&gt;=8,MONTH(H248)&lt;9)),(NETWORKDAYS(F248,H248,Lister!$D$7:$D$13)-X248)*T248/NETWORKDAYS(Lister!$D$20,Lister!$E$20,Lister!$D$7:$D$13),IF(AND(MONTH(F248)=7,MONTH(H248)=8),(NETWORKDAYS(Lister!$D$20,H248,Lister!$D$7:$D$13)-X248)*T248/NETWORKDAYS(Lister!$D$20,Lister!$E$20,Lister!$D$7:$D$13),IF(AND(MONTH(F248)=7,MONTH(H248)=7),0)))),0),"")</f>
        <v/>
      </c>
      <c r="AC248" s="30" t="str">
        <f>IF(Afrapportering!AC229="","",Afrapportering!AC229)</f>
        <v/>
      </c>
      <c r="AD248" s="52" t="str">
        <f t="shared" si="31"/>
        <v/>
      </c>
      <c r="AE248" s="52" t="str">
        <f t="shared" si="32"/>
        <v/>
      </c>
      <c r="AF248" s="30" t="str">
        <f t="shared" si="33"/>
        <v/>
      </c>
      <c r="AG248" s="30" t="str">
        <f t="shared" si="34"/>
        <v/>
      </c>
      <c r="AH248" s="3" t="str">
        <f t="shared" si="35"/>
        <v/>
      </c>
    </row>
    <row r="249" spans="1:34" x14ac:dyDescent="0.25">
      <c r="A249" s="13" t="str">
        <f>+Afrapportering!A230</f>
        <v/>
      </c>
      <c r="B249" s="13" t="str">
        <f>+Afrapportering!B230</f>
        <v/>
      </c>
      <c r="C249" s="13" t="str">
        <f>+Afrapportering!C230</f>
        <v/>
      </c>
      <c r="D249" s="13" t="str">
        <f>+Afrapportering!D230</f>
        <v/>
      </c>
      <c r="E249" s="14" t="str">
        <f>+Afrapportering!E230</f>
        <v/>
      </c>
      <c r="F249" s="139" t="str">
        <f>IF(Afrapportering!F230 = "", "",Afrapportering!F230)</f>
        <v/>
      </c>
      <c r="G249" s="14" t="str">
        <f>+Afrapportering!G230</f>
        <v/>
      </c>
      <c r="H249" s="139" t="str">
        <f>IF(Afrapportering!H230 = "","",Afrapportering!H230)</f>
        <v/>
      </c>
      <c r="I249" s="140" t="str">
        <f>+Afrapportering!I230</f>
        <v/>
      </c>
      <c r="J249" s="13" t="str">
        <f>+Afrapportering!J230</f>
        <v/>
      </c>
      <c r="K249" s="32" t="str">
        <f t="shared" si="28"/>
        <v/>
      </c>
      <c r="L249" s="31" t="str">
        <f>IF(Ansøgning!J235="","",Ansøgning!J235)</f>
        <v/>
      </c>
      <c r="M249" s="134" t="str">
        <f>IF(Afrapportering!M230="","",Afrapportering!M230)</f>
        <v/>
      </c>
      <c r="N249" s="31" t="str">
        <f>IF(Ansøgning!K235="","",Ansøgning!K235)</f>
        <v/>
      </c>
      <c r="O249" s="134">
        <f>IF(Afrapportering!O230="",,Afrapportering!O230)</f>
        <v>0</v>
      </c>
      <c r="P249" s="15" t="str">
        <f>IF(Ansøgning!L235="","",Ansøgning!L235)</f>
        <v/>
      </c>
      <c r="Q249" s="15" t="str">
        <f t="shared" si="29"/>
        <v/>
      </c>
      <c r="R249" s="15"/>
      <c r="S249" s="15" t="str">
        <f>IF(Afrapportering!S230="","",Afrapportering!S230)</f>
        <v/>
      </c>
      <c r="T249" s="31" t="str">
        <f t="shared" si="30"/>
        <v/>
      </c>
      <c r="U249" s="30" t="str">
        <f>IF(Afrapportering!U230="","",Afrapportering!U230)</f>
        <v/>
      </c>
      <c r="V249" s="52" t="str">
        <f>IF(Afrapportering!V230="","",Afrapportering!V230)</f>
        <v/>
      </c>
      <c r="W249" s="30" t="str">
        <f>IF(Afrapportering!W230="","",Afrapportering!W230)</f>
        <v/>
      </c>
      <c r="X249" s="52" t="str">
        <f>IF(Afrapportering!X230="","",Afrapportering!X230)</f>
        <v/>
      </c>
      <c r="Y249" s="30" t="str">
        <f>IF(Afrapportering!Y230="","",Afrapportering!Y230)</f>
        <v/>
      </c>
      <c r="Z249" s="52" t="str">
        <f>IFERROR(MAX(IF(OR(V249="",X249=""),"",IF(AND(AND(MONTH(F249)&gt;=7,MONTH(F249)&lt;8),AND(MONTH(H249)&gt;=7,MONTH(H249)&lt;8)),(NETWORKDAYS(F249,H249,Lister!$D$7:$D$13)-V249)*T249/NETWORKDAYS(Lister!$D$19,Lister!$E$19,Lister!$D$7:$D$13),IF(AND(AND(MONTH(F249)&gt;=7,MONTH(F249)&lt;8),MONTH(H249)&gt;7),(NETWORKDAYS(F249,Lister!$E$19,Lister!$D$7:$D$13)-V249)*T249/NETWORKDAYS(Lister!$D$19,Lister!$E$19,Lister!$D$7:$D$13),IF(MONTH(F249)&gt;7,0)))),0),"")</f>
        <v/>
      </c>
      <c r="AA249" s="30" t="str">
        <f>IF(Afrapportering!AA230="","",Afrapportering!AA230)</f>
        <v/>
      </c>
      <c r="AB249" s="52" t="str">
        <f>IFERROR(MAX(IF(OR(V249="",X249=""),"",IF(AND(AND(MONTH(F249)&gt;=8,MONTH(F249)&lt;9),AND(MONTH(H249)&gt;=8,MONTH(H249)&lt;9)),(NETWORKDAYS(F249,H249,Lister!$D$7:$D$13)-X249)*T249/NETWORKDAYS(Lister!$D$20,Lister!$E$20,Lister!$D$7:$D$13),IF(AND(MONTH(F249)=7,MONTH(H249)=8),(NETWORKDAYS(Lister!$D$20,H249,Lister!$D$7:$D$13)-X249)*T249/NETWORKDAYS(Lister!$D$20,Lister!$E$20,Lister!$D$7:$D$13),IF(AND(MONTH(F249)=7,MONTH(H249)=7),0)))),0),"")</f>
        <v/>
      </c>
      <c r="AC249" s="30" t="str">
        <f>IF(Afrapportering!AC230="","",Afrapportering!AC230)</f>
        <v/>
      </c>
      <c r="AD249" s="52" t="str">
        <f t="shared" si="31"/>
        <v/>
      </c>
      <c r="AE249" s="52" t="str">
        <f t="shared" si="32"/>
        <v/>
      </c>
      <c r="AF249" s="30" t="str">
        <f t="shared" si="33"/>
        <v/>
      </c>
      <c r="AG249" s="30" t="str">
        <f t="shared" si="34"/>
        <v/>
      </c>
      <c r="AH249" s="3" t="str">
        <f t="shared" si="35"/>
        <v/>
      </c>
    </row>
    <row r="250" spans="1:34" x14ac:dyDescent="0.25">
      <c r="A250" s="13" t="str">
        <f>+Afrapportering!A231</f>
        <v/>
      </c>
      <c r="B250" s="13" t="str">
        <f>+Afrapportering!B231</f>
        <v/>
      </c>
      <c r="C250" s="13" t="str">
        <f>+Afrapportering!C231</f>
        <v/>
      </c>
      <c r="D250" s="13" t="str">
        <f>+Afrapportering!D231</f>
        <v/>
      </c>
      <c r="E250" s="14" t="str">
        <f>+Afrapportering!E231</f>
        <v/>
      </c>
      <c r="F250" s="139" t="str">
        <f>IF(Afrapportering!F231 = "", "",Afrapportering!F231)</f>
        <v/>
      </c>
      <c r="G250" s="14" t="str">
        <f>+Afrapportering!G231</f>
        <v/>
      </c>
      <c r="H250" s="139" t="str">
        <f>IF(Afrapportering!H231 = "","",Afrapportering!H231)</f>
        <v/>
      </c>
      <c r="I250" s="140" t="str">
        <f>+Afrapportering!I231</f>
        <v/>
      </c>
      <c r="J250" s="13" t="str">
        <f>+Afrapportering!J231</f>
        <v/>
      </c>
      <c r="K250" s="32" t="str">
        <f t="shared" si="28"/>
        <v/>
      </c>
      <c r="L250" s="31" t="str">
        <f>IF(Ansøgning!J236="","",Ansøgning!J236)</f>
        <v/>
      </c>
      <c r="M250" s="134" t="str">
        <f>IF(Afrapportering!M231="","",Afrapportering!M231)</f>
        <v/>
      </c>
      <c r="N250" s="31" t="str">
        <f>IF(Ansøgning!K236="","",Ansøgning!K236)</f>
        <v/>
      </c>
      <c r="O250" s="134">
        <f>IF(Afrapportering!O231="",,Afrapportering!O231)</f>
        <v>0</v>
      </c>
      <c r="P250" s="15" t="str">
        <f>IF(Ansøgning!L236="","",Ansøgning!L236)</f>
        <v/>
      </c>
      <c r="Q250" s="15" t="str">
        <f t="shared" si="29"/>
        <v/>
      </c>
      <c r="R250" s="15"/>
      <c r="S250" s="15" t="str">
        <f>IF(Afrapportering!S231="","",Afrapportering!S231)</f>
        <v/>
      </c>
      <c r="T250" s="31" t="str">
        <f t="shared" si="30"/>
        <v/>
      </c>
      <c r="U250" s="30" t="str">
        <f>IF(Afrapportering!U231="","",Afrapportering!U231)</f>
        <v/>
      </c>
      <c r="V250" s="52" t="str">
        <f>IF(Afrapportering!V231="","",Afrapportering!V231)</f>
        <v/>
      </c>
      <c r="W250" s="30" t="str">
        <f>IF(Afrapportering!W231="","",Afrapportering!W231)</f>
        <v/>
      </c>
      <c r="X250" s="52" t="str">
        <f>IF(Afrapportering!X231="","",Afrapportering!X231)</f>
        <v/>
      </c>
      <c r="Y250" s="30" t="str">
        <f>IF(Afrapportering!Y231="","",Afrapportering!Y231)</f>
        <v/>
      </c>
      <c r="Z250" s="52" t="str">
        <f>IFERROR(MAX(IF(OR(V250="",X250=""),"",IF(AND(AND(MONTH(F250)&gt;=7,MONTH(F250)&lt;8),AND(MONTH(H250)&gt;=7,MONTH(H250)&lt;8)),(NETWORKDAYS(F250,H250,Lister!$D$7:$D$13)-V250)*T250/NETWORKDAYS(Lister!$D$19,Lister!$E$19,Lister!$D$7:$D$13),IF(AND(AND(MONTH(F250)&gt;=7,MONTH(F250)&lt;8),MONTH(H250)&gt;7),(NETWORKDAYS(F250,Lister!$E$19,Lister!$D$7:$D$13)-V250)*T250/NETWORKDAYS(Lister!$D$19,Lister!$E$19,Lister!$D$7:$D$13),IF(MONTH(F250)&gt;7,0)))),0),"")</f>
        <v/>
      </c>
      <c r="AA250" s="30" t="str">
        <f>IF(Afrapportering!AA231="","",Afrapportering!AA231)</f>
        <v/>
      </c>
      <c r="AB250" s="52" t="str">
        <f>IFERROR(MAX(IF(OR(V250="",X250=""),"",IF(AND(AND(MONTH(F250)&gt;=8,MONTH(F250)&lt;9),AND(MONTH(H250)&gt;=8,MONTH(H250)&lt;9)),(NETWORKDAYS(F250,H250,Lister!$D$7:$D$13)-X250)*T250/NETWORKDAYS(Lister!$D$20,Lister!$E$20,Lister!$D$7:$D$13),IF(AND(MONTH(F250)=7,MONTH(H250)=8),(NETWORKDAYS(Lister!$D$20,H250,Lister!$D$7:$D$13)-X250)*T250/NETWORKDAYS(Lister!$D$20,Lister!$E$20,Lister!$D$7:$D$13),IF(AND(MONTH(F250)=7,MONTH(H250)=7),0)))),0),"")</f>
        <v/>
      </c>
      <c r="AC250" s="30" t="str">
        <f>IF(Afrapportering!AC231="","",Afrapportering!AC231)</f>
        <v/>
      </c>
      <c r="AD250" s="52" t="str">
        <f t="shared" si="31"/>
        <v/>
      </c>
      <c r="AE250" s="52" t="str">
        <f t="shared" si="32"/>
        <v/>
      </c>
      <c r="AF250" s="30" t="str">
        <f t="shared" si="33"/>
        <v/>
      </c>
      <c r="AG250" s="30" t="str">
        <f t="shared" si="34"/>
        <v/>
      </c>
      <c r="AH250" s="3" t="str">
        <f t="shared" si="35"/>
        <v/>
      </c>
    </row>
    <row r="251" spans="1:34" x14ac:dyDescent="0.25">
      <c r="A251" s="13" t="str">
        <f>+Afrapportering!A232</f>
        <v/>
      </c>
      <c r="B251" s="13" t="str">
        <f>+Afrapportering!B232</f>
        <v/>
      </c>
      <c r="C251" s="13" t="str">
        <f>+Afrapportering!C232</f>
        <v/>
      </c>
      <c r="D251" s="13" t="str">
        <f>+Afrapportering!D232</f>
        <v/>
      </c>
      <c r="E251" s="14" t="str">
        <f>+Afrapportering!E232</f>
        <v/>
      </c>
      <c r="F251" s="139" t="str">
        <f>IF(Afrapportering!F232 = "", "",Afrapportering!F232)</f>
        <v/>
      </c>
      <c r="G251" s="14" t="str">
        <f>+Afrapportering!G232</f>
        <v/>
      </c>
      <c r="H251" s="139" t="str">
        <f>IF(Afrapportering!H232 = "","",Afrapportering!H232)</f>
        <v/>
      </c>
      <c r="I251" s="140" t="str">
        <f>+Afrapportering!I232</f>
        <v/>
      </c>
      <c r="J251" s="13" t="str">
        <f>+Afrapportering!J232</f>
        <v/>
      </c>
      <c r="K251" s="32" t="str">
        <f t="shared" si="28"/>
        <v/>
      </c>
      <c r="L251" s="31" t="str">
        <f>IF(Ansøgning!J237="","",Ansøgning!J237)</f>
        <v/>
      </c>
      <c r="M251" s="134" t="str">
        <f>IF(Afrapportering!M232="","",Afrapportering!M232)</f>
        <v/>
      </c>
      <c r="N251" s="31" t="str">
        <f>IF(Ansøgning!K237="","",Ansøgning!K237)</f>
        <v/>
      </c>
      <c r="O251" s="134">
        <f>IF(Afrapportering!O232="",,Afrapportering!O232)</f>
        <v>0</v>
      </c>
      <c r="P251" s="15" t="str">
        <f>IF(Ansøgning!L237="","",Ansøgning!L237)</f>
        <v/>
      </c>
      <c r="Q251" s="15" t="str">
        <f t="shared" si="29"/>
        <v/>
      </c>
      <c r="R251" s="15"/>
      <c r="S251" s="15" t="str">
        <f>IF(Afrapportering!S232="","",Afrapportering!S232)</f>
        <v/>
      </c>
      <c r="T251" s="31" t="str">
        <f t="shared" si="30"/>
        <v/>
      </c>
      <c r="U251" s="30" t="str">
        <f>IF(Afrapportering!U232="","",Afrapportering!U232)</f>
        <v/>
      </c>
      <c r="V251" s="52" t="str">
        <f>IF(Afrapportering!V232="","",Afrapportering!V232)</f>
        <v/>
      </c>
      <c r="W251" s="30" t="str">
        <f>IF(Afrapportering!W232="","",Afrapportering!W232)</f>
        <v/>
      </c>
      <c r="X251" s="52" t="str">
        <f>IF(Afrapportering!X232="","",Afrapportering!X232)</f>
        <v/>
      </c>
      <c r="Y251" s="30" t="str">
        <f>IF(Afrapportering!Y232="","",Afrapportering!Y232)</f>
        <v/>
      </c>
      <c r="Z251" s="52" t="str">
        <f>IFERROR(MAX(IF(OR(V251="",X251=""),"",IF(AND(AND(MONTH(F251)&gt;=7,MONTH(F251)&lt;8),AND(MONTH(H251)&gt;=7,MONTH(H251)&lt;8)),(NETWORKDAYS(F251,H251,Lister!$D$7:$D$13)-V251)*T251/NETWORKDAYS(Lister!$D$19,Lister!$E$19,Lister!$D$7:$D$13),IF(AND(AND(MONTH(F251)&gt;=7,MONTH(F251)&lt;8),MONTH(H251)&gt;7),(NETWORKDAYS(F251,Lister!$E$19,Lister!$D$7:$D$13)-V251)*T251/NETWORKDAYS(Lister!$D$19,Lister!$E$19,Lister!$D$7:$D$13),IF(MONTH(F251)&gt;7,0)))),0),"")</f>
        <v/>
      </c>
      <c r="AA251" s="30" t="str">
        <f>IF(Afrapportering!AA232="","",Afrapportering!AA232)</f>
        <v/>
      </c>
      <c r="AB251" s="52" t="str">
        <f>IFERROR(MAX(IF(OR(V251="",X251=""),"",IF(AND(AND(MONTH(F251)&gt;=8,MONTH(F251)&lt;9),AND(MONTH(H251)&gt;=8,MONTH(H251)&lt;9)),(NETWORKDAYS(F251,H251,Lister!$D$7:$D$13)-X251)*T251/NETWORKDAYS(Lister!$D$20,Lister!$E$20,Lister!$D$7:$D$13),IF(AND(MONTH(F251)=7,MONTH(H251)=8),(NETWORKDAYS(Lister!$D$20,H251,Lister!$D$7:$D$13)-X251)*T251/NETWORKDAYS(Lister!$D$20,Lister!$E$20,Lister!$D$7:$D$13),IF(AND(MONTH(F251)=7,MONTH(H251)=7),0)))),0),"")</f>
        <v/>
      </c>
      <c r="AC251" s="30" t="str">
        <f>IF(Afrapportering!AC232="","",Afrapportering!AC232)</f>
        <v/>
      </c>
      <c r="AD251" s="52" t="str">
        <f t="shared" si="31"/>
        <v/>
      </c>
      <c r="AE251" s="52" t="str">
        <f t="shared" si="32"/>
        <v/>
      </c>
      <c r="AF251" s="30" t="str">
        <f t="shared" si="33"/>
        <v/>
      </c>
      <c r="AG251" s="30" t="str">
        <f t="shared" si="34"/>
        <v/>
      </c>
      <c r="AH251" s="3" t="str">
        <f t="shared" si="35"/>
        <v/>
      </c>
    </row>
    <row r="252" spans="1:34" x14ac:dyDescent="0.25">
      <c r="A252" s="13" t="str">
        <f>+Afrapportering!A233</f>
        <v/>
      </c>
      <c r="B252" s="13" t="str">
        <f>+Afrapportering!B233</f>
        <v/>
      </c>
      <c r="C252" s="13" t="str">
        <f>+Afrapportering!C233</f>
        <v/>
      </c>
      <c r="D252" s="13" t="str">
        <f>+Afrapportering!D233</f>
        <v/>
      </c>
      <c r="E252" s="14" t="str">
        <f>+Afrapportering!E233</f>
        <v/>
      </c>
      <c r="F252" s="139" t="str">
        <f>IF(Afrapportering!F233 = "", "",Afrapportering!F233)</f>
        <v/>
      </c>
      <c r="G252" s="14" t="str">
        <f>+Afrapportering!G233</f>
        <v/>
      </c>
      <c r="H252" s="139" t="str">
        <f>IF(Afrapportering!H233 = "","",Afrapportering!H233)</f>
        <v/>
      </c>
      <c r="I252" s="140" t="str">
        <f>+Afrapportering!I233</f>
        <v/>
      </c>
      <c r="J252" s="13" t="str">
        <f>+Afrapportering!J233</f>
        <v/>
      </c>
      <c r="K252" s="32" t="str">
        <f t="shared" si="28"/>
        <v/>
      </c>
      <c r="L252" s="31" t="str">
        <f>IF(Ansøgning!J238="","",Ansøgning!J238)</f>
        <v/>
      </c>
      <c r="M252" s="134" t="str">
        <f>IF(Afrapportering!M233="","",Afrapportering!M233)</f>
        <v/>
      </c>
      <c r="N252" s="31" t="str">
        <f>IF(Ansøgning!K238="","",Ansøgning!K238)</f>
        <v/>
      </c>
      <c r="O252" s="134">
        <f>IF(Afrapportering!O233="",,Afrapportering!O233)</f>
        <v>0</v>
      </c>
      <c r="P252" s="15" t="str">
        <f>IF(Ansøgning!L238="","",Ansøgning!L238)</f>
        <v/>
      </c>
      <c r="Q252" s="15" t="str">
        <f t="shared" si="29"/>
        <v/>
      </c>
      <c r="R252" s="15"/>
      <c r="S252" s="15" t="str">
        <f>IF(Afrapportering!S233="","",Afrapportering!S233)</f>
        <v/>
      </c>
      <c r="T252" s="31" t="str">
        <f t="shared" si="30"/>
        <v/>
      </c>
      <c r="U252" s="30" t="str">
        <f>IF(Afrapportering!U233="","",Afrapportering!U233)</f>
        <v/>
      </c>
      <c r="V252" s="52" t="str">
        <f>IF(Afrapportering!V233="","",Afrapportering!V233)</f>
        <v/>
      </c>
      <c r="W252" s="30" t="str">
        <f>IF(Afrapportering!W233="","",Afrapportering!W233)</f>
        <v/>
      </c>
      <c r="X252" s="52" t="str">
        <f>IF(Afrapportering!X233="","",Afrapportering!X233)</f>
        <v/>
      </c>
      <c r="Y252" s="30" t="str">
        <f>IF(Afrapportering!Y233="","",Afrapportering!Y233)</f>
        <v/>
      </c>
      <c r="Z252" s="52" t="str">
        <f>IFERROR(MAX(IF(OR(V252="",X252=""),"",IF(AND(AND(MONTH(F252)&gt;=7,MONTH(F252)&lt;8),AND(MONTH(H252)&gt;=7,MONTH(H252)&lt;8)),(NETWORKDAYS(F252,H252,Lister!$D$7:$D$13)-V252)*T252/NETWORKDAYS(Lister!$D$19,Lister!$E$19,Lister!$D$7:$D$13),IF(AND(AND(MONTH(F252)&gt;=7,MONTH(F252)&lt;8),MONTH(H252)&gt;7),(NETWORKDAYS(F252,Lister!$E$19,Lister!$D$7:$D$13)-V252)*T252/NETWORKDAYS(Lister!$D$19,Lister!$E$19,Lister!$D$7:$D$13),IF(MONTH(F252)&gt;7,0)))),0),"")</f>
        <v/>
      </c>
      <c r="AA252" s="30" t="str">
        <f>IF(Afrapportering!AA233="","",Afrapportering!AA233)</f>
        <v/>
      </c>
      <c r="AB252" s="52" t="str">
        <f>IFERROR(MAX(IF(OR(V252="",X252=""),"",IF(AND(AND(MONTH(F252)&gt;=8,MONTH(F252)&lt;9),AND(MONTH(H252)&gt;=8,MONTH(H252)&lt;9)),(NETWORKDAYS(F252,H252,Lister!$D$7:$D$13)-X252)*T252/NETWORKDAYS(Lister!$D$20,Lister!$E$20,Lister!$D$7:$D$13),IF(AND(MONTH(F252)=7,MONTH(H252)=8),(NETWORKDAYS(Lister!$D$20,H252,Lister!$D$7:$D$13)-X252)*T252/NETWORKDAYS(Lister!$D$20,Lister!$E$20,Lister!$D$7:$D$13),IF(AND(MONTH(F252)=7,MONTH(H252)=7),0)))),0),"")</f>
        <v/>
      </c>
      <c r="AC252" s="30" t="str">
        <f>IF(Afrapportering!AC233="","",Afrapportering!AC233)</f>
        <v/>
      </c>
      <c r="AD252" s="52" t="str">
        <f t="shared" si="31"/>
        <v/>
      </c>
      <c r="AE252" s="52" t="str">
        <f t="shared" si="32"/>
        <v/>
      </c>
      <c r="AF252" s="30" t="str">
        <f t="shared" si="33"/>
        <v/>
      </c>
      <c r="AG252" s="30" t="str">
        <f t="shared" si="34"/>
        <v/>
      </c>
      <c r="AH252" s="3" t="str">
        <f t="shared" si="35"/>
        <v/>
      </c>
    </row>
    <row r="253" spans="1:34" x14ac:dyDescent="0.25">
      <c r="A253" s="13" t="str">
        <f>+Afrapportering!A234</f>
        <v/>
      </c>
      <c r="B253" s="13" t="str">
        <f>+Afrapportering!B234</f>
        <v/>
      </c>
      <c r="C253" s="13" t="str">
        <f>+Afrapportering!C234</f>
        <v/>
      </c>
      <c r="D253" s="13" t="str">
        <f>+Afrapportering!D234</f>
        <v/>
      </c>
      <c r="E253" s="14" t="str">
        <f>+Afrapportering!E234</f>
        <v/>
      </c>
      <c r="F253" s="139" t="str">
        <f>IF(Afrapportering!F234 = "", "",Afrapportering!F234)</f>
        <v/>
      </c>
      <c r="G253" s="14" t="str">
        <f>+Afrapportering!G234</f>
        <v/>
      </c>
      <c r="H253" s="139" t="str">
        <f>IF(Afrapportering!H234 = "","",Afrapportering!H234)</f>
        <v/>
      </c>
      <c r="I253" s="140" t="str">
        <f>+Afrapportering!I234</f>
        <v/>
      </c>
      <c r="J253" s="13" t="str">
        <f>+Afrapportering!J234</f>
        <v/>
      </c>
      <c r="K253" s="32" t="str">
        <f t="shared" si="28"/>
        <v/>
      </c>
      <c r="L253" s="31" t="str">
        <f>IF(Ansøgning!J239="","",Ansøgning!J239)</f>
        <v/>
      </c>
      <c r="M253" s="134" t="str">
        <f>IF(Afrapportering!M234="","",Afrapportering!M234)</f>
        <v/>
      </c>
      <c r="N253" s="31" t="str">
        <f>IF(Ansøgning!K239="","",Ansøgning!K239)</f>
        <v/>
      </c>
      <c r="O253" s="134">
        <f>IF(Afrapportering!O234="",,Afrapportering!O234)</f>
        <v>0</v>
      </c>
      <c r="P253" s="15" t="str">
        <f>IF(Ansøgning!L239="","",Ansøgning!L239)</f>
        <v/>
      </c>
      <c r="Q253" s="15" t="str">
        <f t="shared" si="29"/>
        <v/>
      </c>
      <c r="R253" s="15"/>
      <c r="S253" s="15" t="str">
        <f>IF(Afrapportering!S234="","",Afrapportering!S234)</f>
        <v/>
      </c>
      <c r="T253" s="31" t="str">
        <f t="shared" si="30"/>
        <v/>
      </c>
      <c r="U253" s="30" t="str">
        <f>IF(Afrapportering!U234="","",Afrapportering!U234)</f>
        <v/>
      </c>
      <c r="V253" s="52" t="str">
        <f>IF(Afrapportering!V234="","",Afrapportering!V234)</f>
        <v/>
      </c>
      <c r="W253" s="30" t="str">
        <f>IF(Afrapportering!W234="","",Afrapportering!W234)</f>
        <v/>
      </c>
      <c r="X253" s="52" t="str">
        <f>IF(Afrapportering!X234="","",Afrapportering!X234)</f>
        <v/>
      </c>
      <c r="Y253" s="30" t="str">
        <f>IF(Afrapportering!Y234="","",Afrapportering!Y234)</f>
        <v/>
      </c>
      <c r="Z253" s="52" t="str">
        <f>IFERROR(MAX(IF(OR(V253="",X253=""),"",IF(AND(AND(MONTH(F253)&gt;=7,MONTH(F253)&lt;8),AND(MONTH(H253)&gt;=7,MONTH(H253)&lt;8)),(NETWORKDAYS(F253,H253,Lister!$D$7:$D$13)-V253)*T253/NETWORKDAYS(Lister!$D$19,Lister!$E$19,Lister!$D$7:$D$13),IF(AND(AND(MONTH(F253)&gt;=7,MONTH(F253)&lt;8),MONTH(H253)&gt;7),(NETWORKDAYS(F253,Lister!$E$19,Lister!$D$7:$D$13)-V253)*T253/NETWORKDAYS(Lister!$D$19,Lister!$E$19,Lister!$D$7:$D$13),IF(MONTH(F253)&gt;7,0)))),0),"")</f>
        <v/>
      </c>
      <c r="AA253" s="30" t="str">
        <f>IF(Afrapportering!AA234="","",Afrapportering!AA234)</f>
        <v/>
      </c>
      <c r="AB253" s="52" t="str">
        <f>IFERROR(MAX(IF(OR(V253="",X253=""),"",IF(AND(AND(MONTH(F253)&gt;=8,MONTH(F253)&lt;9),AND(MONTH(H253)&gt;=8,MONTH(H253)&lt;9)),(NETWORKDAYS(F253,H253,Lister!$D$7:$D$13)-X253)*T253/NETWORKDAYS(Lister!$D$20,Lister!$E$20,Lister!$D$7:$D$13),IF(AND(MONTH(F253)=7,MONTH(H253)=8),(NETWORKDAYS(Lister!$D$20,H253,Lister!$D$7:$D$13)-X253)*T253/NETWORKDAYS(Lister!$D$20,Lister!$E$20,Lister!$D$7:$D$13),IF(AND(MONTH(F253)=7,MONTH(H253)=7),0)))),0),"")</f>
        <v/>
      </c>
      <c r="AC253" s="30" t="str">
        <f>IF(Afrapportering!AC234="","",Afrapportering!AC234)</f>
        <v/>
      </c>
      <c r="AD253" s="52" t="str">
        <f t="shared" si="31"/>
        <v/>
      </c>
      <c r="AE253" s="52" t="str">
        <f t="shared" si="32"/>
        <v/>
      </c>
      <c r="AF253" s="30" t="str">
        <f t="shared" si="33"/>
        <v/>
      </c>
      <c r="AG253" s="30" t="str">
        <f t="shared" si="34"/>
        <v/>
      </c>
      <c r="AH253" s="3" t="str">
        <f t="shared" si="35"/>
        <v/>
      </c>
    </row>
    <row r="254" spans="1:34" x14ac:dyDescent="0.25">
      <c r="A254" s="13" t="str">
        <f>+Afrapportering!A235</f>
        <v/>
      </c>
      <c r="B254" s="13" t="str">
        <f>+Afrapportering!B235</f>
        <v/>
      </c>
      <c r="C254" s="13" t="str">
        <f>+Afrapportering!C235</f>
        <v/>
      </c>
      <c r="D254" s="13" t="str">
        <f>+Afrapportering!D235</f>
        <v/>
      </c>
      <c r="E254" s="14" t="str">
        <f>+Afrapportering!E235</f>
        <v/>
      </c>
      <c r="F254" s="139" t="str">
        <f>IF(Afrapportering!F235 = "", "",Afrapportering!F235)</f>
        <v/>
      </c>
      <c r="G254" s="14" t="str">
        <f>+Afrapportering!G235</f>
        <v/>
      </c>
      <c r="H254" s="139" t="str">
        <f>IF(Afrapportering!H235 = "","",Afrapportering!H235)</f>
        <v/>
      </c>
      <c r="I254" s="140" t="str">
        <f>+Afrapportering!I235</f>
        <v/>
      </c>
      <c r="J254" s="13" t="str">
        <f>+Afrapportering!J235</f>
        <v/>
      </c>
      <c r="K254" s="32" t="str">
        <f t="shared" si="28"/>
        <v/>
      </c>
      <c r="L254" s="31" t="str">
        <f>IF(Ansøgning!J240="","",Ansøgning!J240)</f>
        <v/>
      </c>
      <c r="M254" s="134" t="str">
        <f>IF(Afrapportering!M235="","",Afrapportering!M235)</f>
        <v/>
      </c>
      <c r="N254" s="31" t="str">
        <f>IF(Ansøgning!K240="","",Ansøgning!K240)</f>
        <v/>
      </c>
      <c r="O254" s="134">
        <f>IF(Afrapportering!O235="",,Afrapportering!O235)</f>
        <v>0</v>
      </c>
      <c r="P254" s="15" t="str">
        <f>IF(Ansøgning!L240="","",Ansøgning!L240)</f>
        <v/>
      </c>
      <c r="Q254" s="15" t="str">
        <f t="shared" si="29"/>
        <v/>
      </c>
      <c r="R254" s="15"/>
      <c r="S254" s="15" t="str">
        <f>IF(Afrapportering!S235="","",Afrapportering!S235)</f>
        <v/>
      </c>
      <c r="T254" s="31" t="str">
        <f t="shared" si="30"/>
        <v/>
      </c>
      <c r="U254" s="30" t="str">
        <f>IF(Afrapportering!U235="","",Afrapportering!U235)</f>
        <v/>
      </c>
      <c r="V254" s="52" t="str">
        <f>IF(Afrapportering!V235="","",Afrapportering!V235)</f>
        <v/>
      </c>
      <c r="W254" s="30" t="str">
        <f>IF(Afrapportering!W235="","",Afrapportering!W235)</f>
        <v/>
      </c>
      <c r="X254" s="52" t="str">
        <f>IF(Afrapportering!X235="","",Afrapportering!X235)</f>
        <v/>
      </c>
      <c r="Y254" s="30" t="str">
        <f>IF(Afrapportering!Y235="","",Afrapportering!Y235)</f>
        <v/>
      </c>
      <c r="Z254" s="52" t="str">
        <f>IFERROR(MAX(IF(OR(V254="",X254=""),"",IF(AND(AND(MONTH(F254)&gt;=7,MONTH(F254)&lt;8),AND(MONTH(H254)&gt;=7,MONTH(H254)&lt;8)),(NETWORKDAYS(F254,H254,Lister!$D$7:$D$13)-V254)*T254/NETWORKDAYS(Lister!$D$19,Lister!$E$19,Lister!$D$7:$D$13),IF(AND(AND(MONTH(F254)&gt;=7,MONTH(F254)&lt;8),MONTH(H254)&gt;7),(NETWORKDAYS(F254,Lister!$E$19,Lister!$D$7:$D$13)-V254)*T254/NETWORKDAYS(Lister!$D$19,Lister!$E$19,Lister!$D$7:$D$13),IF(MONTH(F254)&gt;7,0)))),0),"")</f>
        <v/>
      </c>
      <c r="AA254" s="30" t="str">
        <f>IF(Afrapportering!AA235="","",Afrapportering!AA235)</f>
        <v/>
      </c>
      <c r="AB254" s="52" t="str">
        <f>IFERROR(MAX(IF(OR(V254="",X254=""),"",IF(AND(AND(MONTH(F254)&gt;=8,MONTH(F254)&lt;9),AND(MONTH(H254)&gt;=8,MONTH(H254)&lt;9)),(NETWORKDAYS(F254,H254,Lister!$D$7:$D$13)-X254)*T254/NETWORKDAYS(Lister!$D$20,Lister!$E$20,Lister!$D$7:$D$13),IF(AND(MONTH(F254)=7,MONTH(H254)=8),(NETWORKDAYS(Lister!$D$20,H254,Lister!$D$7:$D$13)-X254)*T254/NETWORKDAYS(Lister!$D$20,Lister!$E$20,Lister!$D$7:$D$13),IF(AND(MONTH(F254)=7,MONTH(H254)=7),0)))),0),"")</f>
        <v/>
      </c>
      <c r="AC254" s="30" t="str">
        <f>IF(Afrapportering!AC235="","",Afrapportering!AC235)</f>
        <v/>
      </c>
      <c r="AD254" s="52" t="str">
        <f t="shared" si="31"/>
        <v/>
      </c>
      <c r="AE254" s="52" t="str">
        <f t="shared" si="32"/>
        <v/>
      </c>
      <c r="AF254" s="30" t="str">
        <f t="shared" si="33"/>
        <v/>
      </c>
      <c r="AG254" s="30" t="str">
        <f t="shared" si="34"/>
        <v/>
      </c>
      <c r="AH254" s="3" t="str">
        <f t="shared" si="35"/>
        <v/>
      </c>
    </row>
    <row r="255" spans="1:34" x14ac:dyDescent="0.25">
      <c r="A255" s="13" t="str">
        <f>+Afrapportering!A236</f>
        <v/>
      </c>
      <c r="B255" s="13" t="str">
        <f>+Afrapportering!B236</f>
        <v/>
      </c>
      <c r="C255" s="13" t="str">
        <f>+Afrapportering!C236</f>
        <v/>
      </c>
      <c r="D255" s="13" t="str">
        <f>+Afrapportering!D236</f>
        <v/>
      </c>
      <c r="E255" s="14" t="str">
        <f>+Afrapportering!E236</f>
        <v/>
      </c>
      <c r="F255" s="139" t="str">
        <f>IF(Afrapportering!F236 = "", "",Afrapportering!F236)</f>
        <v/>
      </c>
      <c r="G255" s="14" t="str">
        <f>+Afrapportering!G236</f>
        <v/>
      </c>
      <c r="H255" s="139" t="str">
        <f>IF(Afrapportering!H236 = "","",Afrapportering!H236)</f>
        <v/>
      </c>
      <c r="I255" s="140" t="str">
        <f>+Afrapportering!I236</f>
        <v/>
      </c>
      <c r="J255" s="13" t="str">
        <f>+Afrapportering!J236</f>
        <v/>
      </c>
      <c r="K255" s="32" t="str">
        <f t="shared" si="28"/>
        <v/>
      </c>
      <c r="L255" s="31" t="str">
        <f>IF(Ansøgning!J241="","",Ansøgning!J241)</f>
        <v/>
      </c>
      <c r="M255" s="134" t="str">
        <f>IF(Afrapportering!M236="","",Afrapportering!M236)</f>
        <v/>
      </c>
      <c r="N255" s="31" t="str">
        <f>IF(Ansøgning!K241="","",Ansøgning!K241)</f>
        <v/>
      </c>
      <c r="O255" s="134">
        <f>IF(Afrapportering!O236="",,Afrapportering!O236)</f>
        <v>0</v>
      </c>
      <c r="P255" s="15" t="str">
        <f>IF(Ansøgning!L241="","",Ansøgning!L241)</f>
        <v/>
      </c>
      <c r="Q255" s="15" t="str">
        <f t="shared" si="29"/>
        <v/>
      </c>
      <c r="R255" s="15"/>
      <c r="S255" s="15" t="str">
        <f>IF(Afrapportering!S236="","",Afrapportering!S236)</f>
        <v/>
      </c>
      <c r="T255" s="31" t="str">
        <f t="shared" si="30"/>
        <v/>
      </c>
      <c r="U255" s="30" t="str">
        <f>IF(Afrapportering!U236="","",Afrapportering!U236)</f>
        <v/>
      </c>
      <c r="V255" s="52" t="str">
        <f>IF(Afrapportering!V236="","",Afrapportering!V236)</f>
        <v/>
      </c>
      <c r="W255" s="30" t="str">
        <f>IF(Afrapportering!W236="","",Afrapportering!W236)</f>
        <v/>
      </c>
      <c r="X255" s="52" t="str">
        <f>IF(Afrapportering!X236="","",Afrapportering!X236)</f>
        <v/>
      </c>
      <c r="Y255" s="30" t="str">
        <f>IF(Afrapportering!Y236="","",Afrapportering!Y236)</f>
        <v/>
      </c>
      <c r="Z255" s="52" t="str">
        <f>IFERROR(MAX(IF(OR(V255="",X255=""),"",IF(AND(AND(MONTH(F255)&gt;=7,MONTH(F255)&lt;8),AND(MONTH(H255)&gt;=7,MONTH(H255)&lt;8)),(NETWORKDAYS(F255,H255,Lister!$D$7:$D$13)-V255)*T255/NETWORKDAYS(Lister!$D$19,Lister!$E$19,Lister!$D$7:$D$13),IF(AND(AND(MONTH(F255)&gt;=7,MONTH(F255)&lt;8),MONTH(H255)&gt;7),(NETWORKDAYS(F255,Lister!$E$19,Lister!$D$7:$D$13)-V255)*T255/NETWORKDAYS(Lister!$D$19,Lister!$E$19,Lister!$D$7:$D$13),IF(MONTH(F255)&gt;7,0)))),0),"")</f>
        <v/>
      </c>
      <c r="AA255" s="30" t="str">
        <f>IF(Afrapportering!AA236="","",Afrapportering!AA236)</f>
        <v/>
      </c>
      <c r="AB255" s="52" t="str">
        <f>IFERROR(MAX(IF(OR(V255="",X255=""),"",IF(AND(AND(MONTH(F255)&gt;=8,MONTH(F255)&lt;9),AND(MONTH(H255)&gt;=8,MONTH(H255)&lt;9)),(NETWORKDAYS(F255,H255,Lister!$D$7:$D$13)-X255)*T255/NETWORKDAYS(Lister!$D$20,Lister!$E$20,Lister!$D$7:$D$13),IF(AND(MONTH(F255)=7,MONTH(H255)=8),(NETWORKDAYS(Lister!$D$20,H255,Lister!$D$7:$D$13)-X255)*T255/NETWORKDAYS(Lister!$D$20,Lister!$E$20,Lister!$D$7:$D$13),IF(AND(MONTH(F255)=7,MONTH(H255)=7),0)))),0),"")</f>
        <v/>
      </c>
      <c r="AC255" s="30" t="str">
        <f>IF(Afrapportering!AC236="","",Afrapportering!AC236)</f>
        <v/>
      </c>
      <c r="AD255" s="52" t="str">
        <f t="shared" si="31"/>
        <v/>
      </c>
      <c r="AE255" s="52" t="str">
        <f t="shared" si="32"/>
        <v/>
      </c>
      <c r="AF255" s="30" t="str">
        <f t="shared" si="33"/>
        <v/>
      </c>
      <c r="AG255" s="30" t="str">
        <f t="shared" si="34"/>
        <v/>
      </c>
      <c r="AH255" s="3" t="str">
        <f t="shared" si="35"/>
        <v/>
      </c>
    </row>
    <row r="256" spans="1:34" x14ac:dyDescent="0.25">
      <c r="A256" s="13" t="str">
        <f>+Afrapportering!A237</f>
        <v/>
      </c>
      <c r="B256" s="13" t="str">
        <f>+Afrapportering!B237</f>
        <v/>
      </c>
      <c r="C256" s="13" t="str">
        <f>+Afrapportering!C237</f>
        <v/>
      </c>
      <c r="D256" s="13" t="str">
        <f>+Afrapportering!D237</f>
        <v/>
      </c>
      <c r="E256" s="14" t="str">
        <f>+Afrapportering!E237</f>
        <v/>
      </c>
      <c r="F256" s="139" t="str">
        <f>IF(Afrapportering!F237 = "", "",Afrapportering!F237)</f>
        <v/>
      </c>
      <c r="G256" s="14" t="str">
        <f>+Afrapportering!G237</f>
        <v/>
      </c>
      <c r="H256" s="139" t="str">
        <f>IF(Afrapportering!H237 = "","",Afrapportering!H237)</f>
        <v/>
      </c>
      <c r="I256" s="140" t="str">
        <f>+Afrapportering!I237</f>
        <v/>
      </c>
      <c r="J256" s="13" t="str">
        <f>+Afrapportering!J237</f>
        <v/>
      </c>
      <c r="K256" s="32" t="str">
        <f t="shared" si="28"/>
        <v/>
      </c>
      <c r="L256" s="31" t="str">
        <f>IF(Ansøgning!J242="","",Ansøgning!J242)</f>
        <v/>
      </c>
      <c r="M256" s="134" t="str">
        <f>IF(Afrapportering!M237="","",Afrapportering!M237)</f>
        <v/>
      </c>
      <c r="N256" s="31" t="str">
        <f>IF(Ansøgning!K242="","",Ansøgning!K242)</f>
        <v/>
      </c>
      <c r="O256" s="134">
        <f>IF(Afrapportering!O237="",,Afrapportering!O237)</f>
        <v>0</v>
      </c>
      <c r="P256" s="15" t="str">
        <f>IF(Ansøgning!L242="","",Ansøgning!L242)</f>
        <v/>
      </c>
      <c r="Q256" s="15" t="str">
        <f t="shared" si="29"/>
        <v/>
      </c>
      <c r="R256" s="15"/>
      <c r="S256" s="15" t="str">
        <f>IF(Afrapportering!S237="","",Afrapportering!S237)</f>
        <v/>
      </c>
      <c r="T256" s="31" t="str">
        <f t="shared" si="30"/>
        <v/>
      </c>
      <c r="U256" s="30" t="str">
        <f>IF(Afrapportering!U237="","",Afrapportering!U237)</f>
        <v/>
      </c>
      <c r="V256" s="52" t="str">
        <f>IF(Afrapportering!V237="","",Afrapportering!V237)</f>
        <v/>
      </c>
      <c r="W256" s="30" t="str">
        <f>IF(Afrapportering!W237="","",Afrapportering!W237)</f>
        <v/>
      </c>
      <c r="X256" s="52" t="str">
        <f>IF(Afrapportering!X237="","",Afrapportering!X237)</f>
        <v/>
      </c>
      <c r="Y256" s="30" t="str">
        <f>IF(Afrapportering!Y237="","",Afrapportering!Y237)</f>
        <v/>
      </c>
      <c r="Z256" s="52" t="str">
        <f>IFERROR(MAX(IF(OR(V256="",X256=""),"",IF(AND(AND(MONTH(F256)&gt;=7,MONTH(F256)&lt;8),AND(MONTH(H256)&gt;=7,MONTH(H256)&lt;8)),(NETWORKDAYS(F256,H256,Lister!$D$7:$D$13)-V256)*T256/NETWORKDAYS(Lister!$D$19,Lister!$E$19,Lister!$D$7:$D$13),IF(AND(AND(MONTH(F256)&gt;=7,MONTH(F256)&lt;8),MONTH(H256)&gt;7),(NETWORKDAYS(F256,Lister!$E$19,Lister!$D$7:$D$13)-V256)*T256/NETWORKDAYS(Lister!$D$19,Lister!$E$19,Lister!$D$7:$D$13),IF(MONTH(F256)&gt;7,0)))),0),"")</f>
        <v/>
      </c>
      <c r="AA256" s="30" t="str">
        <f>IF(Afrapportering!AA237="","",Afrapportering!AA237)</f>
        <v/>
      </c>
      <c r="AB256" s="52" t="str">
        <f>IFERROR(MAX(IF(OR(V256="",X256=""),"",IF(AND(AND(MONTH(F256)&gt;=8,MONTH(F256)&lt;9),AND(MONTH(H256)&gt;=8,MONTH(H256)&lt;9)),(NETWORKDAYS(F256,H256,Lister!$D$7:$D$13)-X256)*T256/NETWORKDAYS(Lister!$D$20,Lister!$E$20,Lister!$D$7:$D$13),IF(AND(MONTH(F256)=7,MONTH(H256)=8),(NETWORKDAYS(Lister!$D$20,H256,Lister!$D$7:$D$13)-X256)*T256/NETWORKDAYS(Lister!$D$20,Lister!$E$20,Lister!$D$7:$D$13),IF(AND(MONTH(F256)=7,MONTH(H256)=7),0)))),0),"")</f>
        <v/>
      </c>
      <c r="AC256" s="30" t="str">
        <f>IF(Afrapportering!AC237="","",Afrapportering!AC237)</f>
        <v/>
      </c>
      <c r="AD256" s="52" t="str">
        <f t="shared" si="31"/>
        <v/>
      </c>
      <c r="AE256" s="52" t="str">
        <f t="shared" si="32"/>
        <v/>
      </c>
      <c r="AF256" s="30" t="str">
        <f t="shared" si="33"/>
        <v/>
      </c>
      <c r="AG256" s="30" t="str">
        <f t="shared" si="34"/>
        <v/>
      </c>
      <c r="AH256" s="3" t="str">
        <f t="shared" si="35"/>
        <v/>
      </c>
    </row>
    <row r="257" spans="1:34" x14ac:dyDescent="0.25">
      <c r="A257" s="13" t="str">
        <f>+Afrapportering!A238</f>
        <v/>
      </c>
      <c r="B257" s="13" t="str">
        <f>+Afrapportering!B238</f>
        <v/>
      </c>
      <c r="C257" s="13" t="str">
        <f>+Afrapportering!C238</f>
        <v/>
      </c>
      <c r="D257" s="13" t="str">
        <f>+Afrapportering!D238</f>
        <v/>
      </c>
      <c r="E257" s="14" t="str">
        <f>+Afrapportering!E238</f>
        <v/>
      </c>
      <c r="F257" s="139" t="str">
        <f>IF(Afrapportering!F238 = "", "",Afrapportering!F238)</f>
        <v/>
      </c>
      <c r="G257" s="14" t="str">
        <f>+Afrapportering!G238</f>
        <v/>
      </c>
      <c r="H257" s="139" t="str">
        <f>IF(Afrapportering!H238 = "","",Afrapportering!H238)</f>
        <v/>
      </c>
      <c r="I257" s="140" t="str">
        <f>+Afrapportering!I238</f>
        <v/>
      </c>
      <c r="J257" s="13" t="str">
        <f>+Afrapportering!J238</f>
        <v/>
      </c>
      <c r="K257" s="32" t="str">
        <f t="shared" si="28"/>
        <v/>
      </c>
      <c r="L257" s="31" t="str">
        <f>IF(Ansøgning!J243="","",Ansøgning!J243)</f>
        <v/>
      </c>
      <c r="M257" s="134" t="str">
        <f>IF(Afrapportering!M238="","",Afrapportering!M238)</f>
        <v/>
      </c>
      <c r="N257" s="31" t="str">
        <f>IF(Ansøgning!K243="","",Ansøgning!K243)</f>
        <v/>
      </c>
      <c r="O257" s="134">
        <f>IF(Afrapportering!O238="",,Afrapportering!O238)</f>
        <v>0</v>
      </c>
      <c r="P257" s="15" t="str">
        <f>IF(Ansøgning!L243="","",Ansøgning!L243)</f>
        <v/>
      </c>
      <c r="Q257" s="15" t="str">
        <f t="shared" si="29"/>
        <v/>
      </c>
      <c r="R257" s="15"/>
      <c r="S257" s="15" t="str">
        <f>IF(Afrapportering!S238="","",Afrapportering!S238)</f>
        <v/>
      </c>
      <c r="T257" s="31" t="str">
        <f t="shared" si="30"/>
        <v/>
      </c>
      <c r="U257" s="30" t="str">
        <f>IF(Afrapportering!U238="","",Afrapportering!U238)</f>
        <v/>
      </c>
      <c r="V257" s="52" t="str">
        <f>IF(Afrapportering!V238="","",Afrapportering!V238)</f>
        <v/>
      </c>
      <c r="W257" s="30" t="str">
        <f>IF(Afrapportering!W238="","",Afrapportering!W238)</f>
        <v/>
      </c>
      <c r="X257" s="52" t="str">
        <f>IF(Afrapportering!X238="","",Afrapportering!X238)</f>
        <v/>
      </c>
      <c r="Y257" s="30" t="str">
        <f>IF(Afrapportering!Y238="","",Afrapportering!Y238)</f>
        <v/>
      </c>
      <c r="Z257" s="52" t="str">
        <f>IFERROR(MAX(IF(OR(V257="",X257=""),"",IF(AND(AND(MONTH(F257)&gt;=7,MONTH(F257)&lt;8),AND(MONTH(H257)&gt;=7,MONTH(H257)&lt;8)),(NETWORKDAYS(F257,H257,Lister!$D$7:$D$13)-V257)*T257/NETWORKDAYS(Lister!$D$19,Lister!$E$19,Lister!$D$7:$D$13),IF(AND(AND(MONTH(F257)&gt;=7,MONTH(F257)&lt;8),MONTH(H257)&gt;7),(NETWORKDAYS(F257,Lister!$E$19,Lister!$D$7:$D$13)-V257)*T257/NETWORKDAYS(Lister!$D$19,Lister!$E$19,Lister!$D$7:$D$13),IF(MONTH(F257)&gt;7,0)))),0),"")</f>
        <v/>
      </c>
      <c r="AA257" s="30" t="str">
        <f>IF(Afrapportering!AA238="","",Afrapportering!AA238)</f>
        <v/>
      </c>
      <c r="AB257" s="52" t="str">
        <f>IFERROR(MAX(IF(OR(V257="",X257=""),"",IF(AND(AND(MONTH(F257)&gt;=8,MONTH(F257)&lt;9),AND(MONTH(H257)&gt;=8,MONTH(H257)&lt;9)),(NETWORKDAYS(F257,H257,Lister!$D$7:$D$13)-X257)*T257/NETWORKDAYS(Lister!$D$20,Lister!$E$20,Lister!$D$7:$D$13),IF(AND(MONTH(F257)=7,MONTH(H257)=8),(NETWORKDAYS(Lister!$D$20,H257,Lister!$D$7:$D$13)-X257)*T257/NETWORKDAYS(Lister!$D$20,Lister!$E$20,Lister!$D$7:$D$13),IF(AND(MONTH(F257)=7,MONTH(H257)=7),0)))),0),"")</f>
        <v/>
      </c>
      <c r="AC257" s="30" t="str">
        <f>IF(Afrapportering!AC238="","",Afrapportering!AC238)</f>
        <v/>
      </c>
      <c r="AD257" s="52" t="str">
        <f t="shared" si="31"/>
        <v/>
      </c>
      <c r="AE257" s="52" t="str">
        <f t="shared" si="32"/>
        <v/>
      </c>
      <c r="AF257" s="30" t="str">
        <f t="shared" si="33"/>
        <v/>
      </c>
      <c r="AG257" s="30" t="str">
        <f t="shared" si="34"/>
        <v/>
      </c>
      <c r="AH257" s="3" t="str">
        <f t="shared" si="35"/>
        <v/>
      </c>
    </row>
    <row r="258" spans="1:34" x14ac:dyDescent="0.25">
      <c r="A258" s="13" t="str">
        <f>+Afrapportering!A239</f>
        <v/>
      </c>
      <c r="B258" s="13" t="str">
        <f>+Afrapportering!B239</f>
        <v/>
      </c>
      <c r="C258" s="13" t="str">
        <f>+Afrapportering!C239</f>
        <v/>
      </c>
      <c r="D258" s="13" t="str">
        <f>+Afrapportering!D239</f>
        <v/>
      </c>
      <c r="E258" s="14" t="str">
        <f>+Afrapportering!E239</f>
        <v/>
      </c>
      <c r="F258" s="139" t="str">
        <f>IF(Afrapportering!F239 = "", "",Afrapportering!F239)</f>
        <v/>
      </c>
      <c r="G258" s="14" t="str">
        <f>+Afrapportering!G239</f>
        <v/>
      </c>
      <c r="H258" s="139" t="str">
        <f>IF(Afrapportering!H239 = "","",Afrapportering!H239)</f>
        <v/>
      </c>
      <c r="I258" s="140" t="str">
        <f>+Afrapportering!I239</f>
        <v/>
      </c>
      <c r="J258" s="13" t="str">
        <f>+Afrapportering!J239</f>
        <v/>
      </c>
      <c r="K258" s="32" t="str">
        <f t="shared" si="28"/>
        <v/>
      </c>
      <c r="L258" s="31" t="str">
        <f>IF(Ansøgning!J244="","",Ansøgning!J244)</f>
        <v/>
      </c>
      <c r="M258" s="134" t="str">
        <f>IF(Afrapportering!M239="","",Afrapportering!M239)</f>
        <v/>
      </c>
      <c r="N258" s="31" t="str">
        <f>IF(Ansøgning!K244="","",Ansøgning!K244)</f>
        <v/>
      </c>
      <c r="O258" s="134">
        <f>IF(Afrapportering!O239="",,Afrapportering!O239)</f>
        <v>0</v>
      </c>
      <c r="P258" s="15" t="str">
        <f>IF(Ansøgning!L244="","",Ansøgning!L244)</f>
        <v/>
      </c>
      <c r="Q258" s="15" t="str">
        <f t="shared" si="29"/>
        <v/>
      </c>
      <c r="R258" s="15"/>
      <c r="S258" s="15" t="str">
        <f>IF(Afrapportering!S239="","",Afrapportering!S239)</f>
        <v/>
      </c>
      <c r="T258" s="31" t="str">
        <f t="shared" si="30"/>
        <v/>
      </c>
      <c r="U258" s="30" t="str">
        <f>IF(Afrapportering!U239="","",Afrapportering!U239)</f>
        <v/>
      </c>
      <c r="V258" s="52" t="str">
        <f>IF(Afrapportering!V239="","",Afrapportering!V239)</f>
        <v/>
      </c>
      <c r="W258" s="30" t="str">
        <f>IF(Afrapportering!W239="","",Afrapportering!W239)</f>
        <v/>
      </c>
      <c r="X258" s="52" t="str">
        <f>IF(Afrapportering!X239="","",Afrapportering!X239)</f>
        <v/>
      </c>
      <c r="Y258" s="30" t="str">
        <f>IF(Afrapportering!Y239="","",Afrapportering!Y239)</f>
        <v/>
      </c>
      <c r="Z258" s="52" t="str">
        <f>IFERROR(MAX(IF(OR(V258="",X258=""),"",IF(AND(AND(MONTH(F258)&gt;=7,MONTH(F258)&lt;8),AND(MONTH(H258)&gt;=7,MONTH(H258)&lt;8)),(NETWORKDAYS(F258,H258,Lister!$D$7:$D$13)-V258)*T258/NETWORKDAYS(Lister!$D$19,Lister!$E$19,Lister!$D$7:$D$13),IF(AND(AND(MONTH(F258)&gt;=7,MONTH(F258)&lt;8),MONTH(H258)&gt;7),(NETWORKDAYS(F258,Lister!$E$19,Lister!$D$7:$D$13)-V258)*T258/NETWORKDAYS(Lister!$D$19,Lister!$E$19,Lister!$D$7:$D$13),IF(MONTH(F258)&gt;7,0)))),0),"")</f>
        <v/>
      </c>
      <c r="AA258" s="30" t="str">
        <f>IF(Afrapportering!AA239="","",Afrapportering!AA239)</f>
        <v/>
      </c>
      <c r="AB258" s="52" t="str">
        <f>IFERROR(MAX(IF(OR(V258="",X258=""),"",IF(AND(AND(MONTH(F258)&gt;=8,MONTH(F258)&lt;9),AND(MONTH(H258)&gt;=8,MONTH(H258)&lt;9)),(NETWORKDAYS(F258,H258,Lister!$D$7:$D$13)-X258)*T258/NETWORKDAYS(Lister!$D$20,Lister!$E$20,Lister!$D$7:$D$13),IF(AND(MONTH(F258)=7,MONTH(H258)=8),(NETWORKDAYS(Lister!$D$20,H258,Lister!$D$7:$D$13)-X258)*T258/NETWORKDAYS(Lister!$D$20,Lister!$E$20,Lister!$D$7:$D$13),IF(AND(MONTH(F258)=7,MONTH(H258)=7),0)))),0),"")</f>
        <v/>
      </c>
      <c r="AC258" s="30" t="str">
        <f>IF(Afrapportering!AC239="","",Afrapportering!AC239)</f>
        <v/>
      </c>
      <c r="AD258" s="52" t="str">
        <f t="shared" si="31"/>
        <v/>
      </c>
      <c r="AE258" s="52" t="str">
        <f t="shared" si="32"/>
        <v/>
      </c>
      <c r="AF258" s="30" t="str">
        <f t="shared" si="33"/>
        <v/>
      </c>
      <c r="AG258" s="30" t="str">
        <f t="shared" si="34"/>
        <v/>
      </c>
      <c r="AH258" s="3" t="str">
        <f t="shared" si="35"/>
        <v/>
      </c>
    </row>
    <row r="259" spans="1:34" x14ac:dyDescent="0.25">
      <c r="A259" s="13" t="str">
        <f>+Afrapportering!A240</f>
        <v/>
      </c>
      <c r="B259" s="13" t="str">
        <f>+Afrapportering!B240</f>
        <v/>
      </c>
      <c r="C259" s="13" t="str">
        <f>+Afrapportering!C240</f>
        <v/>
      </c>
      <c r="D259" s="13" t="str">
        <f>+Afrapportering!D240</f>
        <v/>
      </c>
      <c r="E259" s="14" t="str">
        <f>+Afrapportering!E240</f>
        <v/>
      </c>
      <c r="F259" s="139" t="str">
        <f>IF(Afrapportering!F240 = "", "",Afrapportering!F240)</f>
        <v/>
      </c>
      <c r="G259" s="14" t="str">
        <f>+Afrapportering!G240</f>
        <v/>
      </c>
      <c r="H259" s="139" t="str">
        <f>IF(Afrapportering!H240 = "","",Afrapportering!H240)</f>
        <v/>
      </c>
      <c r="I259" s="140" t="str">
        <f>+Afrapportering!I240</f>
        <v/>
      </c>
      <c r="J259" s="13" t="str">
        <f>+Afrapportering!J240</f>
        <v/>
      </c>
      <c r="K259" s="32" t="str">
        <f t="shared" si="28"/>
        <v/>
      </c>
      <c r="L259" s="31" t="str">
        <f>IF(Ansøgning!J245="","",Ansøgning!J245)</f>
        <v/>
      </c>
      <c r="M259" s="134" t="str">
        <f>IF(Afrapportering!M240="","",Afrapportering!M240)</f>
        <v/>
      </c>
      <c r="N259" s="31" t="str">
        <f>IF(Ansøgning!K245="","",Ansøgning!K245)</f>
        <v/>
      </c>
      <c r="O259" s="134">
        <f>IF(Afrapportering!O240="",,Afrapportering!O240)</f>
        <v>0</v>
      </c>
      <c r="P259" s="15" t="str">
        <f>IF(Ansøgning!L245="","",Ansøgning!L245)</f>
        <v/>
      </c>
      <c r="Q259" s="15" t="str">
        <f t="shared" si="29"/>
        <v/>
      </c>
      <c r="R259" s="15"/>
      <c r="S259" s="15" t="str">
        <f>IF(Afrapportering!S240="","",Afrapportering!S240)</f>
        <v/>
      </c>
      <c r="T259" s="31" t="str">
        <f t="shared" si="30"/>
        <v/>
      </c>
      <c r="U259" s="30" t="str">
        <f>IF(Afrapportering!U240="","",Afrapportering!U240)</f>
        <v/>
      </c>
      <c r="V259" s="52" t="str">
        <f>IF(Afrapportering!V240="","",Afrapportering!V240)</f>
        <v/>
      </c>
      <c r="W259" s="30" t="str">
        <f>IF(Afrapportering!W240="","",Afrapportering!W240)</f>
        <v/>
      </c>
      <c r="X259" s="52" t="str">
        <f>IF(Afrapportering!X240="","",Afrapportering!X240)</f>
        <v/>
      </c>
      <c r="Y259" s="30" t="str">
        <f>IF(Afrapportering!Y240="","",Afrapportering!Y240)</f>
        <v/>
      </c>
      <c r="Z259" s="52" t="str">
        <f>IFERROR(MAX(IF(OR(V259="",X259=""),"",IF(AND(AND(MONTH(F259)&gt;=7,MONTH(F259)&lt;8),AND(MONTH(H259)&gt;=7,MONTH(H259)&lt;8)),(NETWORKDAYS(F259,H259,Lister!$D$7:$D$13)-V259)*T259/NETWORKDAYS(Lister!$D$19,Lister!$E$19,Lister!$D$7:$D$13),IF(AND(AND(MONTH(F259)&gt;=7,MONTH(F259)&lt;8),MONTH(H259)&gt;7),(NETWORKDAYS(F259,Lister!$E$19,Lister!$D$7:$D$13)-V259)*T259/NETWORKDAYS(Lister!$D$19,Lister!$E$19,Lister!$D$7:$D$13),IF(MONTH(F259)&gt;7,0)))),0),"")</f>
        <v/>
      </c>
      <c r="AA259" s="30" t="str">
        <f>IF(Afrapportering!AA240="","",Afrapportering!AA240)</f>
        <v/>
      </c>
      <c r="AB259" s="52" t="str">
        <f>IFERROR(MAX(IF(OR(V259="",X259=""),"",IF(AND(AND(MONTH(F259)&gt;=8,MONTH(F259)&lt;9),AND(MONTH(H259)&gt;=8,MONTH(H259)&lt;9)),(NETWORKDAYS(F259,H259,Lister!$D$7:$D$13)-X259)*T259/NETWORKDAYS(Lister!$D$20,Lister!$E$20,Lister!$D$7:$D$13),IF(AND(MONTH(F259)=7,MONTH(H259)=8),(NETWORKDAYS(Lister!$D$20,H259,Lister!$D$7:$D$13)-X259)*T259/NETWORKDAYS(Lister!$D$20,Lister!$E$20,Lister!$D$7:$D$13),IF(AND(MONTH(F259)=7,MONTH(H259)=7),0)))),0),"")</f>
        <v/>
      </c>
      <c r="AC259" s="30" t="str">
        <f>IF(Afrapportering!AC240="","",Afrapportering!AC240)</f>
        <v/>
      </c>
      <c r="AD259" s="52" t="str">
        <f t="shared" si="31"/>
        <v/>
      </c>
      <c r="AE259" s="52" t="str">
        <f t="shared" si="32"/>
        <v/>
      </c>
      <c r="AF259" s="30" t="str">
        <f t="shared" si="33"/>
        <v/>
      </c>
      <c r="AG259" s="30" t="str">
        <f t="shared" si="34"/>
        <v/>
      </c>
      <c r="AH259" s="3" t="str">
        <f t="shared" si="35"/>
        <v/>
      </c>
    </row>
    <row r="260" spans="1:34" x14ac:dyDescent="0.25">
      <c r="A260" s="13" t="str">
        <f>+Afrapportering!A241</f>
        <v/>
      </c>
      <c r="B260" s="13" t="str">
        <f>+Afrapportering!B241</f>
        <v/>
      </c>
      <c r="C260" s="13" t="str">
        <f>+Afrapportering!C241</f>
        <v/>
      </c>
      <c r="D260" s="13" t="str">
        <f>+Afrapportering!D241</f>
        <v/>
      </c>
      <c r="E260" s="14" t="str">
        <f>+Afrapportering!E241</f>
        <v/>
      </c>
      <c r="F260" s="139" t="str">
        <f>IF(Afrapportering!F241 = "", "",Afrapportering!F241)</f>
        <v/>
      </c>
      <c r="G260" s="14" t="str">
        <f>+Afrapportering!G241</f>
        <v/>
      </c>
      <c r="H260" s="139" t="str">
        <f>IF(Afrapportering!H241 = "","",Afrapportering!H241)</f>
        <v/>
      </c>
      <c r="I260" s="140" t="str">
        <f>+Afrapportering!I241</f>
        <v/>
      </c>
      <c r="J260" s="13" t="str">
        <f>+Afrapportering!J241</f>
        <v/>
      </c>
      <c r="K260" s="32" t="str">
        <f t="shared" si="28"/>
        <v/>
      </c>
      <c r="L260" s="31" t="str">
        <f>IF(Ansøgning!J246="","",Ansøgning!J246)</f>
        <v/>
      </c>
      <c r="M260" s="134" t="str">
        <f>IF(Afrapportering!M241="","",Afrapportering!M241)</f>
        <v/>
      </c>
      <c r="N260" s="31" t="str">
        <f>IF(Ansøgning!K246="","",Ansøgning!K246)</f>
        <v/>
      </c>
      <c r="O260" s="134">
        <f>IF(Afrapportering!O241="",,Afrapportering!O241)</f>
        <v>0</v>
      </c>
      <c r="P260" s="15" t="str">
        <f>IF(Ansøgning!L246="","",Ansøgning!L246)</f>
        <v/>
      </c>
      <c r="Q260" s="15" t="str">
        <f t="shared" si="29"/>
        <v/>
      </c>
      <c r="R260" s="15"/>
      <c r="S260" s="15" t="str">
        <f>IF(Afrapportering!S241="","",Afrapportering!S241)</f>
        <v/>
      </c>
      <c r="T260" s="31" t="str">
        <f t="shared" si="30"/>
        <v/>
      </c>
      <c r="U260" s="30" t="str">
        <f>IF(Afrapportering!U241="","",Afrapportering!U241)</f>
        <v/>
      </c>
      <c r="V260" s="52" t="str">
        <f>IF(Afrapportering!V241="","",Afrapportering!V241)</f>
        <v/>
      </c>
      <c r="W260" s="30" t="str">
        <f>IF(Afrapportering!W241="","",Afrapportering!W241)</f>
        <v/>
      </c>
      <c r="X260" s="52" t="str">
        <f>IF(Afrapportering!X241="","",Afrapportering!X241)</f>
        <v/>
      </c>
      <c r="Y260" s="30" t="str">
        <f>IF(Afrapportering!Y241="","",Afrapportering!Y241)</f>
        <v/>
      </c>
      <c r="Z260" s="52" t="str">
        <f>IFERROR(MAX(IF(OR(V260="",X260=""),"",IF(AND(AND(MONTH(F260)&gt;=7,MONTH(F260)&lt;8),AND(MONTH(H260)&gt;=7,MONTH(H260)&lt;8)),(NETWORKDAYS(F260,H260,Lister!$D$7:$D$13)-V260)*T260/NETWORKDAYS(Lister!$D$19,Lister!$E$19,Lister!$D$7:$D$13),IF(AND(AND(MONTH(F260)&gt;=7,MONTH(F260)&lt;8),MONTH(H260)&gt;7),(NETWORKDAYS(F260,Lister!$E$19,Lister!$D$7:$D$13)-V260)*T260/NETWORKDAYS(Lister!$D$19,Lister!$E$19,Lister!$D$7:$D$13),IF(MONTH(F260)&gt;7,0)))),0),"")</f>
        <v/>
      </c>
      <c r="AA260" s="30" t="str">
        <f>IF(Afrapportering!AA241="","",Afrapportering!AA241)</f>
        <v/>
      </c>
      <c r="AB260" s="52" t="str">
        <f>IFERROR(MAX(IF(OR(V260="",X260=""),"",IF(AND(AND(MONTH(F260)&gt;=8,MONTH(F260)&lt;9),AND(MONTH(H260)&gt;=8,MONTH(H260)&lt;9)),(NETWORKDAYS(F260,H260,Lister!$D$7:$D$13)-X260)*T260/NETWORKDAYS(Lister!$D$20,Lister!$E$20,Lister!$D$7:$D$13),IF(AND(MONTH(F260)=7,MONTH(H260)=8),(NETWORKDAYS(Lister!$D$20,H260,Lister!$D$7:$D$13)-X260)*T260/NETWORKDAYS(Lister!$D$20,Lister!$E$20,Lister!$D$7:$D$13),IF(AND(MONTH(F260)=7,MONTH(H260)=7),0)))),0),"")</f>
        <v/>
      </c>
      <c r="AC260" s="30" t="str">
        <f>IF(Afrapportering!AC241="","",Afrapportering!AC241)</f>
        <v/>
      </c>
      <c r="AD260" s="52" t="str">
        <f t="shared" si="31"/>
        <v/>
      </c>
      <c r="AE260" s="52" t="str">
        <f t="shared" si="32"/>
        <v/>
      </c>
      <c r="AF260" s="30" t="str">
        <f t="shared" si="33"/>
        <v/>
      </c>
      <c r="AG260" s="30" t="str">
        <f t="shared" si="34"/>
        <v/>
      </c>
      <c r="AH260" s="3" t="str">
        <f t="shared" si="35"/>
        <v/>
      </c>
    </row>
    <row r="261" spans="1:34" x14ac:dyDescent="0.25">
      <c r="A261" s="13" t="str">
        <f>+Afrapportering!A242</f>
        <v/>
      </c>
      <c r="B261" s="13" t="str">
        <f>+Afrapportering!B242</f>
        <v/>
      </c>
      <c r="C261" s="13" t="str">
        <f>+Afrapportering!C242</f>
        <v/>
      </c>
      <c r="D261" s="13" t="str">
        <f>+Afrapportering!D242</f>
        <v/>
      </c>
      <c r="E261" s="14" t="str">
        <f>+Afrapportering!E242</f>
        <v/>
      </c>
      <c r="F261" s="139" t="str">
        <f>IF(Afrapportering!F242 = "", "",Afrapportering!F242)</f>
        <v/>
      </c>
      <c r="G261" s="14" t="str">
        <f>+Afrapportering!G242</f>
        <v/>
      </c>
      <c r="H261" s="139" t="str">
        <f>IF(Afrapportering!H242 = "","",Afrapportering!H242)</f>
        <v/>
      </c>
      <c r="I261" s="140" t="str">
        <f>+Afrapportering!I242</f>
        <v/>
      </c>
      <c r="J261" s="13" t="str">
        <f>+Afrapportering!J242</f>
        <v/>
      </c>
      <c r="K261" s="32" t="str">
        <f t="shared" si="28"/>
        <v/>
      </c>
      <c r="L261" s="31" t="str">
        <f>IF(Ansøgning!J247="","",Ansøgning!J247)</f>
        <v/>
      </c>
      <c r="M261" s="134" t="str">
        <f>IF(Afrapportering!M242="","",Afrapportering!M242)</f>
        <v/>
      </c>
      <c r="N261" s="31" t="str">
        <f>IF(Ansøgning!K247="","",Ansøgning!K247)</f>
        <v/>
      </c>
      <c r="O261" s="134">
        <f>IF(Afrapportering!O242="",,Afrapportering!O242)</f>
        <v>0</v>
      </c>
      <c r="P261" s="15" t="str">
        <f>IF(Ansøgning!L247="","",Ansøgning!L247)</f>
        <v/>
      </c>
      <c r="Q261" s="15" t="str">
        <f t="shared" si="29"/>
        <v/>
      </c>
      <c r="R261" s="15"/>
      <c r="S261" s="15" t="str">
        <f>IF(Afrapportering!S242="","",Afrapportering!S242)</f>
        <v/>
      </c>
      <c r="T261" s="31" t="str">
        <f t="shared" si="30"/>
        <v/>
      </c>
      <c r="U261" s="30" t="str">
        <f>IF(Afrapportering!U242="","",Afrapportering!U242)</f>
        <v/>
      </c>
      <c r="V261" s="52" t="str">
        <f>IF(Afrapportering!V242="","",Afrapportering!V242)</f>
        <v/>
      </c>
      <c r="W261" s="30" t="str">
        <f>IF(Afrapportering!W242="","",Afrapportering!W242)</f>
        <v/>
      </c>
      <c r="X261" s="52" t="str">
        <f>IF(Afrapportering!X242="","",Afrapportering!X242)</f>
        <v/>
      </c>
      <c r="Y261" s="30" t="str">
        <f>IF(Afrapportering!Y242="","",Afrapportering!Y242)</f>
        <v/>
      </c>
      <c r="Z261" s="52" t="str">
        <f>IFERROR(MAX(IF(OR(V261="",X261=""),"",IF(AND(AND(MONTH(F261)&gt;=7,MONTH(F261)&lt;8),AND(MONTH(H261)&gt;=7,MONTH(H261)&lt;8)),(NETWORKDAYS(F261,H261,Lister!$D$7:$D$13)-V261)*T261/NETWORKDAYS(Lister!$D$19,Lister!$E$19,Lister!$D$7:$D$13),IF(AND(AND(MONTH(F261)&gt;=7,MONTH(F261)&lt;8),MONTH(H261)&gt;7),(NETWORKDAYS(F261,Lister!$E$19,Lister!$D$7:$D$13)-V261)*T261/NETWORKDAYS(Lister!$D$19,Lister!$E$19,Lister!$D$7:$D$13),IF(MONTH(F261)&gt;7,0)))),0),"")</f>
        <v/>
      </c>
      <c r="AA261" s="30" t="str">
        <f>IF(Afrapportering!AA242="","",Afrapportering!AA242)</f>
        <v/>
      </c>
      <c r="AB261" s="52" t="str">
        <f>IFERROR(MAX(IF(OR(V261="",X261=""),"",IF(AND(AND(MONTH(F261)&gt;=8,MONTH(F261)&lt;9),AND(MONTH(H261)&gt;=8,MONTH(H261)&lt;9)),(NETWORKDAYS(F261,H261,Lister!$D$7:$D$13)-X261)*T261/NETWORKDAYS(Lister!$D$20,Lister!$E$20,Lister!$D$7:$D$13),IF(AND(MONTH(F261)=7,MONTH(H261)=8),(NETWORKDAYS(Lister!$D$20,H261,Lister!$D$7:$D$13)-X261)*T261/NETWORKDAYS(Lister!$D$20,Lister!$E$20,Lister!$D$7:$D$13),IF(AND(MONTH(F261)=7,MONTH(H261)=7),0)))),0),"")</f>
        <v/>
      </c>
      <c r="AC261" s="30" t="str">
        <f>IF(Afrapportering!AC242="","",Afrapportering!AC242)</f>
        <v/>
      </c>
      <c r="AD261" s="52" t="str">
        <f t="shared" si="31"/>
        <v/>
      </c>
      <c r="AE261" s="52" t="str">
        <f t="shared" si="32"/>
        <v/>
      </c>
      <c r="AF261" s="30" t="str">
        <f t="shared" si="33"/>
        <v/>
      </c>
      <c r="AG261" s="30" t="str">
        <f t="shared" si="34"/>
        <v/>
      </c>
      <c r="AH261" s="3" t="str">
        <f t="shared" si="35"/>
        <v/>
      </c>
    </row>
    <row r="262" spans="1:34" x14ac:dyDescent="0.25">
      <c r="A262" s="13" t="str">
        <f>+Afrapportering!A243</f>
        <v/>
      </c>
      <c r="B262" s="13" t="str">
        <f>+Afrapportering!B243</f>
        <v/>
      </c>
      <c r="C262" s="13" t="str">
        <f>+Afrapportering!C243</f>
        <v/>
      </c>
      <c r="D262" s="13" t="str">
        <f>+Afrapportering!D243</f>
        <v/>
      </c>
      <c r="E262" s="14" t="str">
        <f>+Afrapportering!E243</f>
        <v/>
      </c>
      <c r="F262" s="139" t="str">
        <f>IF(Afrapportering!F243 = "", "",Afrapportering!F243)</f>
        <v/>
      </c>
      <c r="G262" s="14" t="str">
        <f>+Afrapportering!G243</f>
        <v/>
      </c>
      <c r="H262" s="139" t="str">
        <f>IF(Afrapportering!H243 = "","",Afrapportering!H243)</f>
        <v/>
      </c>
      <c r="I262" s="140" t="str">
        <f>+Afrapportering!I243</f>
        <v/>
      </c>
      <c r="J262" s="13" t="str">
        <f>+Afrapportering!J243</f>
        <v/>
      </c>
      <c r="K262" s="32" t="str">
        <f t="shared" si="28"/>
        <v/>
      </c>
      <c r="L262" s="31" t="str">
        <f>IF(Ansøgning!J248="","",Ansøgning!J248)</f>
        <v/>
      </c>
      <c r="M262" s="134" t="str">
        <f>IF(Afrapportering!M243="","",Afrapportering!M243)</f>
        <v/>
      </c>
      <c r="N262" s="31" t="str">
        <f>IF(Ansøgning!K248="","",Ansøgning!K248)</f>
        <v/>
      </c>
      <c r="O262" s="134">
        <f>IF(Afrapportering!O243="",,Afrapportering!O243)</f>
        <v>0</v>
      </c>
      <c r="P262" s="15" t="str">
        <f>IF(Ansøgning!L248="","",Ansøgning!L248)</f>
        <v/>
      </c>
      <c r="Q262" s="15" t="str">
        <f t="shared" si="29"/>
        <v/>
      </c>
      <c r="R262" s="15"/>
      <c r="S262" s="15" t="str">
        <f>IF(Afrapportering!S243="","",Afrapportering!S243)</f>
        <v/>
      </c>
      <c r="T262" s="31" t="str">
        <f t="shared" si="30"/>
        <v/>
      </c>
      <c r="U262" s="30" t="str">
        <f>IF(Afrapportering!U243="","",Afrapportering!U243)</f>
        <v/>
      </c>
      <c r="V262" s="52" t="str">
        <f>IF(Afrapportering!V243="","",Afrapportering!V243)</f>
        <v/>
      </c>
      <c r="W262" s="30" t="str">
        <f>IF(Afrapportering!W243="","",Afrapportering!W243)</f>
        <v/>
      </c>
      <c r="X262" s="52" t="str">
        <f>IF(Afrapportering!X243="","",Afrapportering!X243)</f>
        <v/>
      </c>
      <c r="Y262" s="30" t="str">
        <f>IF(Afrapportering!Y243="","",Afrapportering!Y243)</f>
        <v/>
      </c>
      <c r="Z262" s="52" t="str">
        <f>IFERROR(MAX(IF(OR(V262="",X262=""),"",IF(AND(AND(MONTH(F262)&gt;=7,MONTH(F262)&lt;8),AND(MONTH(H262)&gt;=7,MONTH(H262)&lt;8)),(NETWORKDAYS(F262,H262,Lister!$D$7:$D$13)-V262)*T262/NETWORKDAYS(Lister!$D$19,Lister!$E$19,Lister!$D$7:$D$13),IF(AND(AND(MONTH(F262)&gt;=7,MONTH(F262)&lt;8),MONTH(H262)&gt;7),(NETWORKDAYS(F262,Lister!$E$19,Lister!$D$7:$D$13)-V262)*T262/NETWORKDAYS(Lister!$D$19,Lister!$E$19,Lister!$D$7:$D$13),IF(MONTH(F262)&gt;7,0)))),0),"")</f>
        <v/>
      </c>
      <c r="AA262" s="30" t="str">
        <f>IF(Afrapportering!AA243="","",Afrapportering!AA243)</f>
        <v/>
      </c>
      <c r="AB262" s="52" t="str">
        <f>IFERROR(MAX(IF(OR(V262="",X262=""),"",IF(AND(AND(MONTH(F262)&gt;=8,MONTH(F262)&lt;9),AND(MONTH(H262)&gt;=8,MONTH(H262)&lt;9)),(NETWORKDAYS(F262,H262,Lister!$D$7:$D$13)-X262)*T262/NETWORKDAYS(Lister!$D$20,Lister!$E$20,Lister!$D$7:$D$13),IF(AND(MONTH(F262)=7,MONTH(H262)=8),(NETWORKDAYS(Lister!$D$20,H262,Lister!$D$7:$D$13)-X262)*T262/NETWORKDAYS(Lister!$D$20,Lister!$E$20,Lister!$D$7:$D$13),IF(AND(MONTH(F262)=7,MONTH(H262)=7),0)))),0),"")</f>
        <v/>
      </c>
      <c r="AC262" s="30" t="str">
        <f>IF(Afrapportering!AC243="","",Afrapportering!AC243)</f>
        <v/>
      </c>
      <c r="AD262" s="52" t="str">
        <f t="shared" si="31"/>
        <v/>
      </c>
      <c r="AE262" s="52" t="str">
        <f t="shared" si="32"/>
        <v/>
      </c>
      <c r="AF262" s="30" t="str">
        <f t="shared" si="33"/>
        <v/>
      </c>
      <c r="AG262" s="30" t="str">
        <f t="shared" si="34"/>
        <v/>
      </c>
      <c r="AH262" s="3" t="str">
        <f t="shared" si="35"/>
        <v/>
      </c>
    </row>
    <row r="263" spans="1:34" x14ac:dyDescent="0.25">
      <c r="A263" s="13" t="str">
        <f>+Afrapportering!A244</f>
        <v/>
      </c>
      <c r="B263" s="13" t="str">
        <f>+Afrapportering!B244</f>
        <v/>
      </c>
      <c r="C263" s="13" t="str">
        <f>+Afrapportering!C244</f>
        <v/>
      </c>
      <c r="D263" s="13" t="str">
        <f>+Afrapportering!D244</f>
        <v/>
      </c>
      <c r="E263" s="14" t="str">
        <f>+Afrapportering!E244</f>
        <v/>
      </c>
      <c r="F263" s="139" t="str">
        <f>IF(Afrapportering!F244 = "", "",Afrapportering!F244)</f>
        <v/>
      </c>
      <c r="G263" s="14" t="str">
        <f>+Afrapportering!G244</f>
        <v/>
      </c>
      <c r="H263" s="139" t="str">
        <f>IF(Afrapportering!H244 = "","",Afrapportering!H244)</f>
        <v/>
      </c>
      <c r="I263" s="140" t="str">
        <f>+Afrapportering!I244</f>
        <v/>
      </c>
      <c r="J263" s="13" t="str">
        <f>+Afrapportering!J244</f>
        <v/>
      </c>
      <c r="K263" s="32" t="str">
        <f t="shared" si="28"/>
        <v/>
      </c>
      <c r="L263" s="31" t="str">
        <f>IF(Ansøgning!J249="","",Ansøgning!J249)</f>
        <v/>
      </c>
      <c r="M263" s="134" t="str">
        <f>IF(Afrapportering!M244="","",Afrapportering!M244)</f>
        <v/>
      </c>
      <c r="N263" s="31" t="str">
        <f>IF(Ansøgning!K249="","",Ansøgning!K249)</f>
        <v/>
      </c>
      <c r="O263" s="134">
        <f>IF(Afrapportering!O244="",,Afrapportering!O244)</f>
        <v>0</v>
      </c>
      <c r="P263" s="15" t="str">
        <f>IF(Ansøgning!L249="","",Ansøgning!L249)</f>
        <v/>
      </c>
      <c r="Q263" s="15" t="str">
        <f t="shared" si="29"/>
        <v/>
      </c>
      <c r="R263" s="15"/>
      <c r="S263" s="15" t="str">
        <f>IF(Afrapportering!S244="","",Afrapportering!S244)</f>
        <v/>
      </c>
      <c r="T263" s="31" t="str">
        <f t="shared" si="30"/>
        <v/>
      </c>
      <c r="U263" s="30" t="str">
        <f>IF(Afrapportering!U244="","",Afrapportering!U244)</f>
        <v/>
      </c>
      <c r="V263" s="52" t="str">
        <f>IF(Afrapportering!V244="","",Afrapportering!V244)</f>
        <v/>
      </c>
      <c r="W263" s="30" t="str">
        <f>IF(Afrapportering!W244="","",Afrapportering!W244)</f>
        <v/>
      </c>
      <c r="X263" s="52" t="str">
        <f>IF(Afrapportering!X244="","",Afrapportering!X244)</f>
        <v/>
      </c>
      <c r="Y263" s="30" t="str">
        <f>IF(Afrapportering!Y244="","",Afrapportering!Y244)</f>
        <v/>
      </c>
      <c r="Z263" s="52" t="str">
        <f>IFERROR(MAX(IF(OR(V263="",X263=""),"",IF(AND(AND(MONTH(F263)&gt;=7,MONTH(F263)&lt;8),AND(MONTH(H263)&gt;=7,MONTH(H263)&lt;8)),(NETWORKDAYS(F263,H263,Lister!$D$7:$D$13)-V263)*T263/NETWORKDAYS(Lister!$D$19,Lister!$E$19,Lister!$D$7:$D$13),IF(AND(AND(MONTH(F263)&gt;=7,MONTH(F263)&lt;8),MONTH(H263)&gt;7),(NETWORKDAYS(F263,Lister!$E$19,Lister!$D$7:$D$13)-V263)*T263/NETWORKDAYS(Lister!$D$19,Lister!$E$19,Lister!$D$7:$D$13),IF(MONTH(F263)&gt;7,0)))),0),"")</f>
        <v/>
      </c>
      <c r="AA263" s="30" t="str">
        <f>IF(Afrapportering!AA244="","",Afrapportering!AA244)</f>
        <v/>
      </c>
      <c r="AB263" s="52" t="str">
        <f>IFERROR(MAX(IF(OR(V263="",X263=""),"",IF(AND(AND(MONTH(F263)&gt;=8,MONTH(F263)&lt;9),AND(MONTH(H263)&gt;=8,MONTH(H263)&lt;9)),(NETWORKDAYS(F263,H263,Lister!$D$7:$D$13)-X263)*T263/NETWORKDAYS(Lister!$D$20,Lister!$E$20,Lister!$D$7:$D$13),IF(AND(MONTH(F263)=7,MONTH(H263)=8),(NETWORKDAYS(Lister!$D$20,H263,Lister!$D$7:$D$13)-X263)*T263/NETWORKDAYS(Lister!$D$20,Lister!$E$20,Lister!$D$7:$D$13),IF(AND(MONTH(F263)=7,MONTH(H263)=7),0)))),0),"")</f>
        <v/>
      </c>
      <c r="AC263" s="30" t="str">
        <f>IF(Afrapportering!AC244="","",Afrapportering!AC244)</f>
        <v/>
      </c>
      <c r="AD263" s="52" t="str">
        <f t="shared" si="31"/>
        <v/>
      </c>
      <c r="AE263" s="52" t="str">
        <f t="shared" si="32"/>
        <v/>
      </c>
      <c r="AF263" s="30" t="str">
        <f t="shared" si="33"/>
        <v/>
      </c>
      <c r="AG263" s="30" t="str">
        <f t="shared" si="34"/>
        <v/>
      </c>
      <c r="AH263" s="3" t="str">
        <f t="shared" si="35"/>
        <v/>
      </c>
    </row>
    <row r="264" spans="1:34" x14ac:dyDescent="0.25">
      <c r="A264" s="13" t="str">
        <f>+Afrapportering!A245</f>
        <v/>
      </c>
      <c r="B264" s="13" t="str">
        <f>+Afrapportering!B245</f>
        <v/>
      </c>
      <c r="C264" s="13" t="str">
        <f>+Afrapportering!C245</f>
        <v/>
      </c>
      <c r="D264" s="13" t="str">
        <f>+Afrapportering!D245</f>
        <v/>
      </c>
      <c r="E264" s="14" t="str">
        <f>+Afrapportering!E245</f>
        <v/>
      </c>
      <c r="F264" s="139" t="str">
        <f>IF(Afrapportering!F245 = "", "",Afrapportering!F245)</f>
        <v/>
      </c>
      <c r="G264" s="14" t="str">
        <f>+Afrapportering!G245</f>
        <v/>
      </c>
      <c r="H264" s="139" t="str">
        <f>IF(Afrapportering!H245 = "","",Afrapportering!H245)</f>
        <v/>
      </c>
      <c r="I264" s="140" t="str">
        <f>+Afrapportering!I245</f>
        <v/>
      </c>
      <c r="J264" s="13" t="str">
        <f>+Afrapportering!J245</f>
        <v/>
      </c>
      <c r="K264" s="32" t="str">
        <f t="shared" si="28"/>
        <v/>
      </c>
      <c r="L264" s="31" t="str">
        <f>IF(Ansøgning!J250="","",Ansøgning!J250)</f>
        <v/>
      </c>
      <c r="M264" s="134" t="str">
        <f>IF(Afrapportering!M245="","",Afrapportering!M245)</f>
        <v/>
      </c>
      <c r="N264" s="31" t="str">
        <f>IF(Ansøgning!K250="","",Ansøgning!K250)</f>
        <v/>
      </c>
      <c r="O264" s="134">
        <f>IF(Afrapportering!O245="",,Afrapportering!O245)</f>
        <v>0</v>
      </c>
      <c r="P264" s="15" t="str">
        <f>IF(Ansøgning!L250="","",Ansøgning!L250)</f>
        <v/>
      </c>
      <c r="Q264" s="15" t="str">
        <f t="shared" si="29"/>
        <v/>
      </c>
      <c r="R264" s="15"/>
      <c r="S264" s="15" t="str">
        <f>IF(Afrapportering!S245="","",Afrapportering!S245)</f>
        <v/>
      </c>
      <c r="T264" s="31" t="str">
        <f t="shared" si="30"/>
        <v/>
      </c>
      <c r="U264" s="30" t="str">
        <f>IF(Afrapportering!U245="","",Afrapportering!U245)</f>
        <v/>
      </c>
      <c r="V264" s="52" t="str">
        <f>IF(Afrapportering!V245="","",Afrapportering!V245)</f>
        <v/>
      </c>
      <c r="W264" s="30" t="str">
        <f>IF(Afrapportering!W245="","",Afrapportering!W245)</f>
        <v/>
      </c>
      <c r="X264" s="52" t="str">
        <f>IF(Afrapportering!X245="","",Afrapportering!X245)</f>
        <v/>
      </c>
      <c r="Y264" s="30" t="str">
        <f>IF(Afrapportering!Y245="","",Afrapportering!Y245)</f>
        <v/>
      </c>
      <c r="Z264" s="52" t="str">
        <f>IFERROR(MAX(IF(OR(V264="",X264=""),"",IF(AND(AND(MONTH(F264)&gt;=7,MONTH(F264)&lt;8),AND(MONTH(H264)&gt;=7,MONTH(H264)&lt;8)),(NETWORKDAYS(F264,H264,Lister!$D$7:$D$13)-V264)*T264/NETWORKDAYS(Lister!$D$19,Lister!$E$19,Lister!$D$7:$D$13),IF(AND(AND(MONTH(F264)&gt;=7,MONTH(F264)&lt;8),MONTH(H264)&gt;7),(NETWORKDAYS(F264,Lister!$E$19,Lister!$D$7:$D$13)-V264)*T264/NETWORKDAYS(Lister!$D$19,Lister!$E$19,Lister!$D$7:$D$13),IF(MONTH(F264)&gt;7,0)))),0),"")</f>
        <v/>
      </c>
      <c r="AA264" s="30" t="str">
        <f>IF(Afrapportering!AA245="","",Afrapportering!AA245)</f>
        <v/>
      </c>
      <c r="AB264" s="52" t="str">
        <f>IFERROR(MAX(IF(OR(V264="",X264=""),"",IF(AND(AND(MONTH(F264)&gt;=8,MONTH(F264)&lt;9),AND(MONTH(H264)&gt;=8,MONTH(H264)&lt;9)),(NETWORKDAYS(F264,H264,Lister!$D$7:$D$13)-X264)*T264/NETWORKDAYS(Lister!$D$20,Lister!$E$20,Lister!$D$7:$D$13),IF(AND(MONTH(F264)=7,MONTH(H264)=8),(NETWORKDAYS(Lister!$D$20,H264,Lister!$D$7:$D$13)-X264)*T264/NETWORKDAYS(Lister!$D$20,Lister!$E$20,Lister!$D$7:$D$13),IF(AND(MONTH(F264)=7,MONTH(H264)=7),0)))),0),"")</f>
        <v/>
      </c>
      <c r="AC264" s="30" t="str">
        <f>IF(Afrapportering!AC245="","",Afrapportering!AC245)</f>
        <v/>
      </c>
      <c r="AD264" s="52" t="str">
        <f t="shared" si="31"/>
        <v/>
      </c>
      <c r="AE264" s="52" t="str">
        <f t="shared" si="32"/>
        <v/>
      </c>
      <c r="AF264" s="30" t="str">
        <f t="shared" si="33"/>
        <v/>
      </c>
      <c r="AG264" s="30" t="str">
        <f t="shared" si="34"/>
        <v/>
      </c>
      <c r="AH264" s="3" t="str">
        <f t="shared" si="35"/>
        <v/>
      </c>
    </row>
    <row r="265" spans="1:34" x14ac:dyDescent="0.25">
      <c r="A265" s="13" t="str">
        <f>+Afrapportering!A246</f>
        <v/>
      </c>
      <c r="B265" s="13" t="str">
        <f>+Afrapportering!B246</f>
        <v/>
      </c>
      <c r="C265" s="13" t="str">
        <f>+Afrapportering!C246</f>
        <v/>
      </c>
      <c r="D265" s="13" t="str">
        <f>+Afrapportering!D246</f>
        <v/>
      </c>
      <c r="E265" s="14" t="str">
        <f>+Afrapportering!E246</f>
        <v/>
      </c>
      <c r="F265" s="139" t="str">
        <f>IF(Afrapportering!F246 = "", "",Afrapportering!F246)</f>
        <v/>
      </c>
      <c r="G265" s="14" t="str">
        <f>+Afrapportering!G246</f>
        <v/>
      </c>
      <c r="H265" s="139" t="str">
        <f>IF(Afrapportering!H246 = "","",Afrapportering!H246)</f>
        <v/>
      </c>
      <c r="I265" s="140" t="str">
        <f>+Afrapportering!I246</f>
        <v/>
      </c>
      <c r="J265" s="13" t="str">
        <f>+Afrapportering!J246</f>
        <v/>
      </c>
      <c r="K265" s="32" t="str">
        <f t="shared" si="28"/>
        <v/>
      </c>
      <c r="L265" s="31" t="str">
        <f>IF(Ansøgning!J251="","",Ansøgning!J251)</f>
        <v/>
      </c>
      <c r="M265" s="134" t="str">
        <f>IF(Afrapportering!M246="","",Afrapportering!M246)</f>
        <v/>
      </c>
      <c r="N265" s="31" t="str">
        <f>IF(Ansøgning!K251="","",Ansøgning!K251)</f>
        <v/>
      </c>
      <c r="O265" s="134">
        <f>IF(Afrapportering!O246="",,Afrapportering!O246)</f>
        <v>0</v>
      </c>
      <c r="P265" s="15" t="str">
        <f>IF(Ansøgning!L251="","",Ansøgning!L251)</f>
        <v/>
      </c>
      <c r="Q265" s="15" t="str">
        <f t="shared" si="29"/>
        <v/>
      </c>
      <c r="R265" s="15"/>
      <c r="S265" s="15" t="str">
        <f>IF(Afrapportering!S246="","",Afrapportering!S246)</f>
        <v/>
      </c>
      <c r="T265" s="31" t="str">
        <f t="shared" si="30"/>
        <v/>
      </c>
      <c r="U265" s="30" t="str">
        <f>IF(Afrapportering!U246="","",Afrapportering!U246)</f>
        <v/>
      </c>
      <c r="V265" s="52" t="str">
        <f>IF(Afrapportering!V246="","",Afrapportering!V246)</f>
        <v/>
      </c>
      <c r="W265" s="30" t="str">
        <f>IF(Afrapportering!W246="","",Afrapportering!W246)</f>
        <v/>
      </c>
      <c r="X265" s="52" t="str">
        <f>IF(Afrapportering!X246="","",Afrapportering!X246)</f>
        <v/>
      </c>
      <c r="Y265" s="30" t="str">
        <f>IF(Afrapportering!Y246="","",Afrapportering!Y246)</f>
        <v/>
      </c>
      <c r="Z265" s="52" t="str">
        <f>IFERROR(MAX(IF(OR(V265="",X265=""),"",IF(AND(AND(MONTH(F265)&gt;=7,MONTH(F265)&lt;8),AND(MONTH(H265)&gt;=7,MONTH(H265)&lt;8)),(NETWORKDAYS(F265,H265,Lister!$D$7:$D$13)-V265)*T265/NETWORKDAYS(Lister!$D$19,Lister!$E$19,Lister!$D$7:$D$13),IF(AND(AND(MONTH(F265)&gt;=7,MONTH(F265)&lt;8),MONTH(H265)&gt;7),(NETWORKDAYS(F265,Lister!$E$19,Lister!$D$7:$D$13)-V265)*T265/NETWORKDAYS(Lister!$D$19,Lister!$E$19,Lister!$D$7:$D$13),IF(MONTH(F265)&gt;7,0)))),0),"")</f>
        <v/>
      </c>
      <c r="AA265" s="30" t="str">
        <f>IF(Afrapportering!AA246="","",Afrapportering!AA246)</f>
        <v/>
      </c>
      <c r="AB265" s="52" t="str">
        <f>IFERROR(MAX(IF(OR(V265="",X265=""),"",IF(AND(AND(MONTH(F265)&gt;=8,MONTH(F265)&lt;9),AND(MONTH(H265)&gt;=8,MONTH(H265)&lt;9)),(NETWORKDAYS(F265,H265,Lister!$D$7:$D$13)-X265)*T265/NETWORKDAYS(Lister!$D$20,Lister!$E$20,Lister!$D$7:$D$13),IF(AND(MONTH(F265)=7,MONTH(H265)=8),(NETWORKDAYS(Lister!$D$20,H265,Lister!$D$7:$D$13)-X265)*T265/NETWORKDAYS(Lister!$D$20,Lister!$E$20,Lister!$D$7:$D$13),IF(AND(MONTH(F265)=7,MONTH(H265)=7),0)))),0),"")</f>
        <v/>
      </c>
      <c r="AC265" s="30" t="str">
        <f>IF(Afrapportering!AC246="","",Afrapportering!AC246)</f>
        <v/>
      </c>
      <c r="AD265" s="52" t="str">
        <f t="shared" si="31"/>
        <v/>
      </c>
      <c r="AE265" s="52" t="str">
        <f t="shared" si="32"/>
        <v/>
      </c>
      <c r="AF265" s="30" t="str">
        <f t="shared" si="33"/>
        <v/>
      </c>
      <c r="AG265" s="30" t="str">
        <f t="shared" si="34"/>
        <v/>
      </c>
      <c r="AH265" s="3" t="str">
        <f t="shared" si="35"/>
        <v/>
      </c>
    </row>
    <row r="266" spans="1:34" x14ac:dyDescent="0.25">
      <c r="A266" s="13" t="str">
        <f>+Afrapportering!A247</f>
        <v/>
      </c>
      <c r="B266" s="13" t="str">
        <f>+Afrapportering!B247</f>
        <v/>
      </c>
      <c r="C266" s="13" t="str">
        <f>+Afrapportering!C247</f>
        <v/>
      </c>
      <c r="D266" s="13" t="str">
        <f>+Afrapportering!D247</f>
        <v/>
      </c>
      <c r="E266" s="14" t="str">
        <f>+Afrapportering!E247</f>
        <v/>
      </c>
      <c r="F266" s="139" t="str">
        <f>IF(Afrapportering!F247 = "", "",Afrapportering!F247)</f>
        <v/>
      </c>
      <c r="G266" s="14" t="str">
        <f>+Afrapportering!G247</f>
        <v/>
      </c>
      <c r="H266" s="139" t="str">
        <f>IF(Afrapportering!H247 = "","",Afrapportering!H247)</f>
        <v/>
      </c>
      <c r="I266" s="140" t="str">
        <f>+Afrapportering!I247</f>
        <v/>
      </c>
      <c r="J266" s="13" t="str">
        <f>+Afrapportering!J247</f>
        <v/>
      </c>
      <c r="K266" s="32" t="str">
        <f t="shared" si="28"/>
        <v/>
      </c>
      <c r="L266" s="31" t="str">
        <f>IF(Ansøgning!J252="","",Ansøgning!J252)</f>
        <v/>
      </c>
      <c r="M266" s="134" t="str">
        <f>IF(Afrapportering!M247="","",Afrapportering!M247)</f>
        <v/>
      </c>
      <c r="N266" s="31" t="str">
        <f>IF(Ansøgning!K252="","",Ansøgning!K252)</f>
        <v/>
      </c>
      <c r="O266" s="134">
        <f>IF(Afrapportering!O247="",,Afrapportering!O247)</f>
        <v>0</v>
      </c>
      <c r="P266" s="15" t="str">
        <f>IF(Ansøgning!L252="","",Ansøgning!L252)</f>
        <v/>
      </c>
      <c r="Q266" s="15" t="str">
        <f t="shared" si="29"/>
        <v/>
      </c>
      <c r="R266" s="15"/>
      <c r="S266" s="15" t="str">
        <f>IF(Afrapportering!S247="","",Afrapportering!S247)</f>
        <v/>
      </c>
      <c r="T266" s="31" t="str">
        <f t="shared" si="30"/>
        <v/>
      </c>
      <c r="U266" s="30" t="str">
        <f>IF(Afrapportering!U247="","",Afrapportering!U247)</f>
        <v/>
      </c>
      <c r="V266" s="52" t="str">
        <f>IF(Afrapportering!V247="","",Afrapportering!V247)</f>
        <v/>
      </c>
      <c r="W266" s="30" t="str">
        <f>IF(Afrapportering!W247="","",Afrapportering!W247)</f>
        <v/>
      </c>
      <c r="X266" s="52" t="str">
        <f>IF(Afrapportering!X247="","",Afrapportering!X247)</f>
        <v/>
      </c>
      <c r="Y266" s="30" t="str">
        <f>IF(Afrapportering!Y247="","",Afrapportering!Y247)</f>
        <v/>
      </c>
      <c r="Z266" s="52" t="str">
        <f>IFERROR(MAX(IF(OR(V266="",X266=""),"",IF(AND(AND(MONTH(F266)&gt;=7,MONTH(F266)&lt;8),AND(MONTH(H266)&gt;=7,MONTH(H266)&lt;8)),(NETWORKDAYS(F266,H266,Lister!$D$7:$D$13)-V266)*T266/NETWORKDAYS(Lister!$D$19,Lister!$E$19,Lister!$D$7:$D$13),IF(AND(AND(MONTH(F266)&gt;=7,MONTH(F266)&lt;8),MONTH(H266)&gt;7),(NETWORKDAYS(F266,Lister!$E$19,Lister!$D$7:$D$13)-V266)*T266/NETWORKDAYS(Lister!$D$19,Lister!$E$19,Lister!$D$7:$D$13),IF(MONTH(F266)&gt;7,0)))),0),"")</f>
        <v/>
      </c>
      <c r="AA266" s="30" t="str">
        <f>IF(Afrapportering!AA247="","",Afrapportering!AA247)</f>
        <v/>
      </c>
      <c r="AB266" s="52" t="str">
        <f>IFERROR(MAX(IF(OR(V266="",X266=""),"",IF(AND(AND(MONTH(F266)&gt;=8,MONTH(F266)&lt;9),AND(MONTH(H266)&gt;=8,MONTH(H266)&lt;9)),(NETWORKDAYS(F266,H266,Lister!$D$7:$D$13)-X266)*T266/NETWORKDAYS(Lister!$D$20,Lister!$E$20,Lister!$D$7:$D$13),IF(AND(MONTH(F266)=7,MONTH(H266)=8),(NETWORKDAYS(Lister!$D$20,H266,Lister!$D$7:$D$13)-X266)*T266/NETWORKDAYS(Lister!$D$20,Lister!$E$20,Lister!$D$7:$D$13),IF(AND(MONTH(F266)=7,MONTH(H266)=7),0)))),0),"")</f>
        <v/>
      </c>
      <c r="AC266" s="30" t="str">
        <f>IF(Afrapportering!AC247="","",Afrapportering!AC247)</f>
        <v/>
      </c>
      <c r="AD266" s="52" t="str">
        <f t="shared" si="31"/>
        <v/>
      </c>
      <c r="AE266" s="52" t="str">
        <f t="shared" si="32"/>
        <v/>
      </c>
      <c r="AF266" s="30" t="str">
        <f t="shared" si="33"/>
        <v/>
      </c>
      <c r="AG266" s="30" t="str">
        <f t="shared" si="34"/>
        <v/>
      </c>
      <c r="AH266" s="3" t="str">
        <f t="shared" si="35"/>
        <v/>
      </c>
    </row>
    <row r="267" spans="1:34" x14ac:dyDescent="0.25">
      <c r="A267" s="13" t="str">
        <f>+Afrapportering!A248</f>
        <v/>
      </c>
      <c r="B267" s="13" t="str">
        <f>+Afrapportering!B248</f>
        <v/>
      </c>
      <c r="C267" s="13" t="str">
        <f>+Afrapportering!C248</f>
        <v/>
      </c>
      <c r="D267" s="13" t="str">
        <f>+Afrapportering!D248</f>
        <v/>
      </c>
      <c r="E267" s="14" t="str">
        <f>+Afrapportering!E248</f>
        <v/>
      </c>
      <c r="F267" s="139" t="str">
        <f>IF(Afrapportering!F248 = "", "",Afrapportering!F248)</f>
        <v/>
      </c>
      <c r="G267" s="14" t="str">
        <f>+Afrapportering!G248</f>
        <v/>
      </c>
      <c r="H267" s="139" t="str">
        <f>IF(Afrapportering!H248 = "","",Afrapportering!H248)</f>
        <v/>
      </c>
      <c r="I267" s="140" t="str">
        <f>+Afrapportering!I248</f>
        <v/>
      </c>
      <c r="J267" s="13" t="str">
        <f>+Afrapportering!J248</f>
        <v/>
      </c>
      <c r="K267" s="32" t="str">
        <f t="shared" si="28"/>
        <v/>
      </c>
      <c r="L267" s="31" t="str">
        <f>IF(Ansøgning!J253="","",Ansøgning!J253)</f>
        <v/>
      </c>
      <c r="M267" s="134" t="str">
        <f>IF(Afrapportering!M248="","",Afrapportering!M248)</f>
        <v/>
      </c>
      <c r="N267" s="31" t="str">
        <f>IF(Ansøgning!K253="","",Ansøgning!K253)</f>
        <v/>
      </c>
      <c r="O267" s="134">
        <f>IF(Afrapportering!O248="",,Afrapportering!O248)</f>
        <v>0</v>
      </c>
      <c r="P267" s="15" t="str">
        <f>IF(Ansøgning!L253="","",Ansøgning!L253)</f>
        <v/>
      </c>
      <c r="Q267" s="15" t="str">
        <f t="shared" si="29"/>
        <v/>
      </c>
      <c r="R267" s="15"/>
      <c r="S267" s="15" t="str">
        <f>IF(Afrapportering!S248="","",Afrapportering!S248)</f>
        <v/>
      </c>
      <c r="T267" s="31" t="str">
        <f t="shared" si="30"/>
        <v/>
      </c>
      <c r="U267" s="30" t="str">
        <f>IF(Afrapportering!U248="","",Afrapportering!U248)</f>
        <v/>
      </c>
      <c r="V267" s="52" t="str">
        <f>IF(Afrapportering!V248="","",Afrapportering!V248)</f>
        <v/>
      </c>
      <c r="W267" s="30" t="str">
        <f>IF(Afrapportering!W248="","",Afrapportering!W248)</f>
        <v/>
      </c>
      <c r="X267" s="52" t="str">
        <f>IF(Afrapportering!X248="","",Afrapportering!X248)</f>
        <v/>
      </c>
      <c r="Y267" s="30" t="str">
        <f>IF(Afrapportering!Y248="","",Afrapportering!Y248)</f>
        <v/>
      </c>
      <c r="Z267" s="52" t="str">
        <f>IFERROR(MAX(IF(OR(V267="",X267=""),"",IF(AND(AND(MONTH(F267)&gt;=7,MONTH(F267)&lt;8),AND(MONTH(H267)&gt;=7,MONTH(H267)&lt;8)),(NETWORKDAYS(F267,H267,Lister!$D$7:$D$13)-V267)*T267/NETWORKDAYS(Lister!$D$19,Lister!$E$19,Lister!$D$7:$D$13),IF(AND(AND(MONTH(F267)&gt;=7,MONTH(F267)&lt;8),MONTH(H267)&gt;7),(NETWORKDAYS(F267,Lister!$E$19,Lister!$D$7:$D$13)-V267)*T267/NETWORKDAYS(Lister!$D$19,Lister!$E$19,Lister!$D$7:$D$13),IF(MONTH(F267)&gt;7,0)))),0),"")</f>
        <v/>
      </c>
      <c r="AA267" s="30" t="str">
        <f>IF(Afrapportering!AA248="","",Afrapportering!AA248)</f>
        <v/>
      </c>
      <c r="AB267" s="52" t="str">
        <f>IFERROR(MAX(IF(OR(V267="",X267=""),"",IF(AND(AND(MONTH(F267)&gt;=8,MONTH(F267)&lt;9),AND(MONTH(H267)&gt;=8,MONTH(H267)&lt;9)),(NETWORKDAYS(F267,H267,Lister!$D$7:$D$13)-X267)*T267/NETWORKDAYS(Lister!$D$20,Lister!$E$20,Lister!$D$7:$D$13),IF(AND(MONTH(F267)=7,MONTH(H267)=8),(NETWORKDAYS(Lister!$D$20,H267,Lister!$D$7:$D$13)-X267)*T267/NETWORKDAYS(Lister!$D$20,Lister!$E$20,Lister!$D$7:$D$13),IF(AND(MONTH(F267)=7,MONTH(H267)=7),0)))),0),"")</f>
        <v/>
      </c>
      <c r="AC267" s="30" t="str">
        <f>IF(Afrapportering!AC248="","",Afrapportering!AC248)</f>
        <v/>
      </c>
      <c r="AD267" s="52" t="str">
        <f t="shared" si="31"/>
        <v/>
      </c>
      <c r="AE267" s="52" t="str">
        <f t="shared" si="32"/>
        <v/>
      </c>
      <c r="AF267" s="30" t="str">
        <f t="shared" si="33"/>
        <v/>
      </c>
      <c r="AG267" s="30" t="str">
        <f t="shared" si="34"/>
        <v/>
      </c>
      <c r="AH267" s="3" t="str">
        <f t="shared" si="35"/>
        <v/>
      </c>
    </row>
    <row r="268" spans="1:34" x14ac:dyDescent="0.25">
      <c r="A268" s="13" t="str">
        <f>+Afrapportering!A249</f>
        <v/>
      </c>
      <c r="B268" s="13" t="str">
        <f>+Afrapportering!B249</f>
        <v/>
      </c>
      <c r="C268" s="13" t="str">
        <f>+Afrapportering!C249</f>
        <v/>
      </c>
      <c r="D268" s="13" t="str">
        <f>+Afrapportering!D249</f>
        <v/>
      </c>
      <c r="E268" s="14" t="str">
        <f>+Afrapportering!E249</f>
        <v/>
      </c>
      <c r="F268" s="139" t="str">
        <f>IF(Afrapportering!F249 = "", "",Afrapportering!F249)</f>
        <v/>
      </c>
      <c r="G268" s="14" t="str">
        <f>+Afrapportering!G249</f>
        <v/>
      </c>
      <c r="H268" s="139" t="str">
        <f>IF(Afrapportering!H249 = "","",Afrapportering!H249)</f>
        <v/>
      </c>
      <c r="I268" s="140" t="str">
        <f>+Afrapportering!I249</f>
        <v/>
      </c>
      <c r="J268" s="13" t="str">
        <f>+Afrapportering!J249</f>
        <v/>
      </c>
      <c r="K268" s="32" t="str">
        <f t="shared" si="28"/>
        <v/>
      </c>
      <c r="L268" s="31" t="str">
        <f>IF(Ansøgning!J254="","",Ansøgning!J254)</f>
        <v/>
      </c>
      <c r="M268" s="134" t="str">
        <f>IF(Afrapportering!M249="","",Afrapportering!M249)</f>
        <v/>
      </c>
      <c r="N268" s="31" t="str">
        <f>IF(Ansøgning!K254="","",Ansøgning!K254)</f>
        <v/>
      </c>
      <c r="O268" s="134">
        <f>IF(Afrapportering!O249="",,Afrapportering!O249)</f>
        <v>0</v>
      </c>
      <c r="P268" s="15" t="str">
        <f>IF(Ansøgning!L254="","",Ansøgning!L254)</f>
        <v/>
      </c>
      <c r="Q268" s="15" t="str">
        <f t="shared" si="29"/>
        <v/>
      </c>
      <c r="R268" s="15"/>
      <c r="S268" s="15" t="str">
        <f>IF(Afrapportering!S249="","",Afrapportering!S249)</f>
        <v/>
      </c>
      <c r="T268" s="31" t="str">
        <f t="shared" si="30"/>
        <v/>
      </c>
      <c r="U268" s="30" t="str">
        <f>IF(Afrapportering!U249="","",Afrapportering!U249)</f>
        <v/>
      </c>
      <c r="V268" s="52" t="str">
        <f>IF(Afrapportering!V249="","",Afrapportering!V249)</f>
        <v/>
      </c>
      <c r="W268" s="30" t="str">
        <f>IF(Afrapportering!W249="","",Afrapportering!W249)</f>
        <v/>
      </c>
      <c r="X268" s="52" t="str">
        <f>IF(Afrapportering!X249="","",Afrapportering!X249)</f>
        <v/>
      </c>
      <c r="Y268" s="30" t="str">
        <f>IF(Afrapportering!Y249="","",Afrapportering!Y249)</f>
        <v/>
      </c>
      <c r="Z268" s="52" t="str">
        <f>IFERROR(MAX(IF(OR(V268="",X268=""),"",IF(AND(AND(MONTH(F268)&gt;=7,MONTH(F268)&lt;8),AND(MONTH(H268)&gt;=7,MONTH(H268)&lt;8)),(NETWORKDAYS(F268,H268,Lister!$D$7:$D$13)-V268)*T268/NETWORKDAYS(Lister!$D$19,Lister!$E$19,Lister!$D$7:$D$13),IF(AND(AND(MONTH(F268)&gt;=7,MONTH(F268)&lt;8),MONTH(H268)&gt;7),(NETWORKDAYS(F268,Lister!$E$19,Lister!$D$7:$D$13)-V268)*T268/NETWORKDAYS(Lister!$D$19,Lister!$E$19,Lister!$D$7:$D$13),IF(MONTH(F268)&gt;7,0)))),0),"")</f>
        <v/>
      </c>
      <c r="AA268" s="30" t="str">
        <f>IF(Afrapportering!AA249="","",Afrapportering!AA249)</f>
        <v/>
      </c>
      <c r="AB268" s="52" t="str">
        <f>IFERROR(MAX(IF(OR(V268="",X268=""),"",IF(AND(AND(MONTH(F268)&gt;=8,MONTH(F268)&lt;9),AND(MONTH(H268)&gt;=8,MONTH(H268)&lt;9)),(NETWORKDAYS(F268,H268,Lister!$D$7:$D$13)-X268)*T268/NETWORKDAYS(Lister!$D$20,Lister!$E$20,Lister!$D$7:$D$13),IF(AND(MONTH(F268)=7,MONTH(H268)=8),(NETWORKDAYS(Lister!$D$20,H268,Lister!$D$7:$D$13)-X268)*T268/NETWORKDAYS(Lister!$D$20,Lister!$E$20,Lister!$D$7:$D$13),IF(AND(MONTH(F268)=7,MONTH(H268)=7),0)))),0),"")</f>
        <v/>
      </c>
      <c r="AC268" s="30" t="str">
        <f>IF(Afrapportering!AC249="","",Afrapportering!AC249)</f>
        <v/>
      </c>
      <c r="AD268" s="52" t="str">
        <f t="shared" si="31"/>
        <v/>
      </c>
      <c r="AE268" s="52" t="str">
        <f t="shared" si="32"/>
        <v/>
      </c>
      <c r="AF268" s="30" t="str">
        <f t="shared" si="33"/>
        <v/>
      </c>
      <c r="AG268" s="30" t="str">
        <f t="shared" si="34"/>
        <v/>
      </c>
      <c r="AH268" s="3" t="str">
        <f t="shared" si="35"/>
        <v/>
      </c>
    </row>
    <row r="269" spans="1:34" x14ac:dyDescent="0.25">
      <c r="A269" s="13" t="str">
        <f>+Afrapportering!A250</f>
        <v/>
      </c>
      <c r="B269" s="13" t="str">
        <f>+Afrapportering!B250</f>
        <v/>
      </c>
      <c r="C269" s="13" t="str">
        <f>+Afrapportering!C250</f>
        <v/>
      </c>
      <c r="D269" s="13" t="str">
        <f>+Afrapportering!D250</f>
        <v/>
      </c>
      <c r="E269" s="14" t="str">
        <f>+Afrapportering!E250</f>
        <v/>
      </c>
      <c r="F269" s="139" t="str">
        <f>IF(Afrapportering!F250 = "", "",Afrapportering!F250)</f>
        <v/>
      </c>
      <c r="G269" s="14" t="str">
        <f>+Afrapportering!G250</f>
        <v/>
      </c>
      <c r="H269" s="139" t="str">
        <f>IF(Afrapportering!H250 = "","",Afrapportering!H250)</f>
        <v/>
      </c>
      <c r="I269" s="140" t="str">
        <f>+Afrapportering!I250</f>
        <v/>
      </c>
      <c r="J269" s="13" t="str">
        <f>+Afrapportering!J250</f>
        <v/>
      </c>
      <c r="K269" s="32" t="str">
        <f t="shared" si="28"/>
        <v/>
      </c>
      <c r="L269" s="31" t="str">
        <f>IF(Ansøgning!J255="","",Ansøgning!J255)</f>
        <v/>
      </c>
      <c r="M269" s="134" t="str">
        <f>IF(Afrapportering!M250="","",Afrapportering!M250)</f>
        <v/>
      </c>
      <c r="N269" s="31" t="str">
        <f>IF(Ansøgning!K255="","",Ansøgning!K255)</f>
        <v/>
      </c>
      <c r="O269" s="134">
        <f>IF(Afrapportering!O250="",,Afrapportering!O250)</f>
        <v>0</v>
      </c>
      <c r="P269" s="15" t="str">
        <f>IF(Ansøgning!L255="","",Ansøgning!L255)</f>
        <v/>
      </c>
      <c r="Q269" s="15" t="str">
        <f t="shared" si="29"/>
        <v/>
      </c>
      <c r="R269" s="15"/>
      <c r="S269" s="15" t="str">
        <f>IF(Afrapportering!S250="","",Afrapportering!S250)</f>
        <v/>
      </c>
      <c r="T269" s="31" t="str">
        <f t="shared" si="30"/>
        <v/>
      </c>
      <c r="U269" s="30" t="str">
        <f>IF(Afrapportering!U250="","",Afrapportering!U250)</f>
        <v/>
      </c>
      <c r="V269" s="52" t="str">
        <f>IF(Afrapportering!V250="","",Afrapportering!V250)</f>
        <v/>
      </c>
      <c r="W269" s="30" t="str">
        <f>IF(Afrapportering!W250="","",Afrapportering!W250)</f>
        <v/>
      </c>
      <c r="X269" s="52" t="str">
        <f>IF(Afrapportering!X250="","",Afrapportering!X250)</f>
        <v/>
      </c>
      <c r="Y269" s="30" t="str">
        <f>IF(Afrapportering!Y250="","",Afrapportering!Y250)</f>
        <v/>
      </c>
      <c r="Z269" s="52" t="str">
        <f>IFERROR(MAX(IF(OR(V269="",X269=""),"",IF(AND(AND(MONTH(F269)&gt;=7,MONTH(F269)&lt;8),AND(MONTH(H269)&gt;=7,MONTH(H269)&lt;8)),(NETWORKDAYS(F269,H269,Lister!$D$7:$D$13)-V269)*T269/NETWORKDAYS(Lister!$D$19,Lister!$E$19,Lister!$D$7:$D$13),IF(AND(AND(MONTH(F269)&gt;=7,MONTH(F269)&lt;8),MONTH(H269)&gt;7),(NETWORKDAYS(F269,Lister!$E$19,Lister!$D$7:$D$13)-V269)*T269/NETWORKDAYS(Lister!$D$19,Lister!$E$19,Lister!$D$7:$D$13),IF(MONTH(F269)&gt;7,0)))),0),"")</f>
        <v/>
      </c>
      <c r="AA269" s="30" t="str">
        <f>IF(Afrapportering!AA250="","",Afrapportering!AA250)</f>
        <v/>
      </c>
      <c r="AB269" s="52" t="str">
        <f>IFERROR(MAX(IF(OR(V269="",X269=""),"",IF(AND(AND(MONTH(F269)&gt;=8,MONTH(F269)&lt;9),AND(MONTH(H269)&gt;=8,MONTH(H269)&lt;9)),(NETWORKDAYS(F269,H269,Lister!$D$7:$D$13)-X269)*T269/NETWORKDAYS(Lister!$D$20,Lister!$E$20,Lister!$D$7:$D$13),IF(AND(MONTH(F269)=7,MONTH(H269)=8),(NETWORKDAYS(Lister!$D$20,H269,Lister!$D$7:$D$13)-X269)*T269/NETWORKDAYS(Lister!$D$20,Lister!$E$20,Lister!$D$7:$D$13),IF(AND(MONTH(F269)=7,MONTH(H269)=7),0)))),0),"")</f>
        <v/>
      </c>
      <c r="AC269" s="30" t="str">
        <f>IF(Afrapportering!AC250="","",Afrapportering!AC250)</f>
        <v/>
      </c>
      <c r="AD269" s="52" t="str">
        <f t="shared" si="31"/>
        <v/>
      </c>
      <c r="AE269" s="52" t="str">
        <f t="shared" si="32"/>
        <v/>
      </c>
      <c r="AF269" s="30" t="str">
        <f t="shared" si="33"/>
        <v/>
      </c>
      <c r="AG269" s="30" t="str">
        <f t="shared" si="34"/>
        <v/>
      </c>
      <c r="AH269" s="3" t="str">
        <f t="shared" si="35"/>
        <v/>
      </c>
    </row>
    <row r="270" spans="1:34" x14ac:dyDescent="0.25">
      <c r="A270" s="13" t="str">
        <f>+Afrapportering!A251</f>
        <v/>
      </c>
      <c r="B270" s="13" t="str">
        <f>+Afrapportering!B251</f>
        <v/>
      </c>
      <c r="C270" s="13" t="str">
        <f>+Afrapportering!C251</f>
        <v/>
      </c>
      <c r="D270" s="13" t="str">
        <f>+Afrapportering!D251</f>
        <v/>
      </c>
      <c r="E270" s="14" t="str">
        <f>+Afrapportering!E251</f>
        <v/>
      </c>
      <c r="F270" s="139" t="str">
        <f>IF(Afrapportering!F251 = "", "",Afrapportering!F251)</f>
        <v/>
      </c>
      <c r="G270" s="14" t="str">
        <f>+Afrapportering!G251</f>
        <v/>
      </c>
      <c r="H270" s="139" t="str">
        <f>IF(Afrapportering!H251 = "","",Afrapportering!H251)</f>
        <v/>
      </c>
      <c r="I270" s="140" t="str">
        <f>+Afrapportering!I251</f>
        <v/>
      </c>
      <c r="J270" s="13" t="str">
        <f>+Afrapportering!J251</f>
        <v/>
      </c>
      <c r="K270" s="32" t="str">
        <f t="shared" si="28"/>
        <v/>
      </c>
      <c r="L270" s="31" t="str">
        <f>IF(Ansøgning!J256="","",Ansøgning!J256)</f>
        <v/>
      </c>
      <c r="M270" s="134" t="str">
        <f>IF(Afrapportering!M251="","",Afrapportering!M251)</f>
        <v/>
      </c>
      <c r="N270" s="31" t="str">
        <f>IF(Ansøgning!K256="","",Ansøgning!K256)</f>
        <v/>
      </c>
      <c r="O270" s="134">
        <f>IF(Afrapportering!O251="",,Afrapportering!O251)</f>
        <v>0</v>
      </c>
      <c r="P270" s="15" t="str">
        <f>IF(Ansøgning!L256="","",Ansøgning!L256)</f>
        <v/>
      </c>
      <c r="Q270" s="15" t="str">
        <f t="shared" si="29"/>
        <v/>
      </c>
      <c r="R270" s="15"/>
      <c r="S270" s="15" t="str">
        <f>IF(Afrapportering!S251="","",Afrapportering!S251)</f>
        <v/>
      </c>
      <c r="T270" s="31" t="str">
        <f t="shared" si="30"/>
        <v/>
      </c>
      <c r="U270" s="30" t="str">
        <f>IF(Afrapportering!U251="","",Afrapportering!U251)</f>
        <v/>
      </c>
      <c r="V270" s="52" t="str">
        <f>IF(Afrapportering!V251="","",Afrapportering!V251)</f>
        <v/>
      </c>
      <c r="W270" s="30" t="str">
        <f>IF(Afrapportering!W251="","",Afrapportering!W251)</f>
        <v/>
      </c>
      <c r="X270" s="52" t="str">
        <f>IF(Afrapportering!X251="","",Afrapportering!X251)</f>
        <v/>
      </c>
      <c r="Y270" s="30" t="str">
        <f>IF(Afrapportering!Y251="","",Afrapportering!Y251)</f>
        <v/>
      </c>
      <c r="Z270" s="52" t="str">
        <f>IFERROR(MAX(IF(OR(V270="",X270=""),"",IF(AND(AND(MONTH(F270)&gt;=7,MONTH(F270)&lt;8),AND(MONTH(H270)&gt;=7,MONTH(H270)&lt;8)),(NETWORKDAYS(F270,H270,Lister!$D$7:$D$13)-V270)*T270/NETWORKDAYS(Lister!$D$19,Lister!$E$19,Lister!$D$7:$D$13),IF(AND(AND(MONTH(F270)&gt;=7,MONTH(F270)&lt;8),MONTH(H270)&gt;7),(NETWORKDAYS(F270,Lister!$E$19,Lister!$D$7:$D$13)-V270)*T270/NETWORKDAYS(Lister!$D$19,Lister!$E$19,Lister!$D$7:$D$13),IF(MONTH(F270)&gt;7,0)))),0),"")</f>
        <v/>
      </c>
      <c r="AA270" s="30" t="str">
        <f>IF(Afrapportering!AA251="","",Afrapportering!AA251)</f>
        <v/>
      </c>
      <c r="AB270" s="52" t="str">
        <f>IFERROR(MAX(IF(OR(V270="",X270=""),"",IF(AND(AND(MONTH(F270)&gt;=8,MONTH(F270)&lt;9),AND(MONTH(H270)&gt;=8,MONTH(H270)&lt;9)),(NETWORKDAYS(F270,H270,Lister!$D$7:$D$13)-X270)*T270/NETWORKDAYS(Lister!$D$20,Lister!$E$20,Lister!$D$7:$D$13),IF(AND(MONTH(F270)=7,MONTH(H270)=8),(NETWORKDAYS(Lister!$D$20,H270,Lister!$D$7:$D$13)-X270)*T270/NETWORKDAYS(Lister!$D$20,Lister!$E$20,Lister!$D$7:$D$13),IF(AND(MONTH(F270)=7,MONTH(H270)=7),0)))),0),"")</f>
        <v/>
      </c>
      <c r="AC270" s="30" t="str">
        <f>IF(Afrapportering!AC251="","",Afrapportering!AC251)</f>
        <v/>
      </c>
      <c r="AD270" s="52" t="str">
        <f t="shared" si="31"/>
        <v/>
      </c>
      <c r="AE270" s="52" t="str">
        <f t="shared" si="32"/>
        <v/>
      </c>
      <c r="AF270" s="30" t="str">
        <f t="shared" si="33"/>
        <v/>
      </c>
      <c r="AG270" s="30" t="str">
        <f t="shared" si="34"/>
        <v/>
      </c>
      <c r="AH270" s="3" t="str">
        <f t="shared" si="35"/>
        <v/>
      </c>
    </row>
    <row r="271" spans="1:34" x14ac:dyDescent="0.25">
      <c r="A271" s="13" t="str">
        <f>+Afrapportering!A252</f>
        <v/>
      </c>
      <c r="B271" s="13" t="str">
        <f>+Afrapportering!B252</f>
        <v/>
      </c>
      <c r="C271" s="13" t="str">
        <f>+Afrapportering!C252</f>
        <v/>
      </c>
      <c r="D271" s="13" t="str">
        <f>+Afrapportering!D252</f>
        <v/>
      </c>
      <c r="E271" s="14" t="str">
        <f>+Afrapportering!E252</f>
        <v/>
      </c>
      <c r="F271" s="139" t="str">
        <f>IF(Afrapportering!F252 = "", "",Afrapportering!F252)</f>
        <v/>
      </c>
      <c r="G271" s="14" t="str">
        <f>+Afrapportering!G252</f>
        <v/>
      </c>
      <c r="H271" s="139" t="str">
        <f>IF(Afrapportering!H252 = "","",Afrapportering!H252)</f>
        <v/>
      </c>
      <c r="I271" s="140" t="str">
        <f>+Afrapportering!I252</f>
        <v/>
      </c>
      <c r="J271" s="13" t="str">
        <f>+Afrapportering!J252</f>
        <v/>
      </c>
      <c r="K271" s="32" t="str">
        <f t="shared" si="28"/>
        <v/>
      </c>
      <c r="L271" s="31" t="str">
        <f>IF(Ansøgning!J257="","",Ansøgning!J257)</f>
        <v/>
      </c>
      <c r="M271" s="134" t="str">
        <f>IF(Afrapportering!M252="","",Afrapportering!M252)</f>
        <v/>
      </c>
      <c r="N271" s="31" t="str">
        <f>IF(Ansøgning!K257="","",Ansøgning!K257)</f>
        <v/>
      </c>
      <c r="O271" s="134">
        <f>IF(Afrapportering!O252="",,Afrapportering!O252)</f>
        <v>0</v>
      </c>
      <c r="P271" s="15" t="str">
        <f>IF(Ansøgning!L257="","",Ansøgning!L257)</f>
        <v/>
      </c>
      <c r="Q271" s="15" t="str">
        <f t="shared" si="29"/>
        <v/>
      </c>
      <c r="R271" s="15"/>
      <c r="S271" s="15" t="str">
        <f>IF(Afrapportering!S252="","",Afrapportering!S252)</f>
        <v/>
      </c>
      <c r="T271" s="31" t="str">
        <f t="shared" si="30"/>
        <v/>
      </c>
      <c r="U271" s="30" t="str">
        <f>IF(Afrapportering!U252="","",Afrapportering!U252)</f>
        <v/>
      </c>
      <c r="V271" s="52" t="str">
        <f>IF(Afrapportering!V252="","",Afrapportering!V252)</f>
        <v/>
      </c>
      <c r="W271" s="30" t="str">
        <f>IF(Afrapportering!W252="","",Afrapportering!W252)</f>
        <v/>
      </c>
      <c r="X271" s="52" t="str">
        <f>IF(Afrapportering!X252="","",Afrapportering!X252)</f>
        <v/>
      </c>
      <c r="Y271" s="30" t="str">
        <f>IF(Afrapportering!Y252="","",Afrapportering!Y252)</f>
        <v/>
      </c>
      <c r="Z271" s="52" t="str">
        <f>IFERROR(MAX(IF(OR(V271="",X271=""),"",IF(AND(AND(MONTH(F271)&gt;=7,MONTH(F271)&lt;8),AND(MONTH(H271)&gt;=7,MONTH(H271)&lt;8)),(NETWORKDAYS(F271,H271,Lister!$D$7:$D$13)-V271)*T271/NETWORKDAYS(Lister!$D$19,Lister!$E$19,Lister!$D$7:$D$13),IF(AND(AND(MONTH(F271)&gt;=7,MONTH(F271)&lt;8),MONTH(H271)&gt;7),(NETWORKDAYS(F271,Lister!$E$19,Lister!$D$7:$D$13)-V271)*T271/NETWORKDAYS(Lister!$D$19,Lister!$E$19,Lister!$D$7:$D$13),IF(MONTH(F271)&gt;7,0)))),0),"")</f>
        <v/>
      </c>
      <c r="AA271" s="30" t="str">
        <f>IF(Afrapportering!AA252="","",Afrapportering!AA252)</f>
        <v/>
      </c>
      <c r="AB271" s="52" t="str">
        <f>IFERROR(MAX(IF(OR(V271="",X271=""),"",IF(AND(AND(MONTH(F271)&gt;=8,MONTH(F271)&lt;9),AND(MONTH(H271)&gt;=8,MONTH(H271)&lt;9)),(NETWORKDAYS(F271,H271,Lister!$D$7:$D$13)-X271)*T271/NETWORKDAYS(Lister!$D$20,Lister!$E$20,Lister!$D$7:$D$13),IF(AND(MONTH(F271)=7,MONTH(H271)=8),(NETWORKDAYS(Lister!$D$20,H271,Lister!$D$7:$D$13)-X271)*T271/NETWORKDAYS(Lister!$D$20,Lister!$E$20,Lister!$D$7:$D$13),IF(AND(MONTH(F271)=7,MONTH(H271)=7),0)))),0),"")</f>
        <v/>
      </c>
      <c r="AC271" s="30" t="str">
        <f>IF(Afrapportering!AC252="","",Afrapportering!AC252)</f>
        <v/>
      </c>
      <c r="AD271" s="52" t="str">
        <f t="shared" si="31"/>
        <v/>
      </c>
      <c r="AE271" s="52" t="str">
        <f t="shared" si="32"/>
        <v/>
      </c>
      <c r="AF271" s="30" t="str">
        <f t="shared" si="33"/>
        <v/>
      </c>
      <c r="AG271" s="30" t="str">
        <f t="shared" si="34"/>
        <v/>
      </c>
      <c r="AH271" s="3" t="str">
        <f t="shared" si="35"/>
        <v/>
      </c>
    </row>
    <row r="272" spans="1:34" x14ac:dyDescent="0.25">
      <c r="A272" s="13" t="str">
        <f>+Afrapportering!A253</f>
        <v/>
      </c>
      <c r="B272" s="13" t="str">
        <f>+Afrapportering!B253</f>
        <v/>
      </c>
      <c r="C272" s="13" t="str">
        <f>+Afrapportering!C253</f>
        <v/>
      </c>
      <c r="D272" s="13" t="str">
        <f>+Afrapportering!D253</f>
        <v/>
      </c>
      <c r="E272" s="14" t="str">
        <f>+Afrapportering!E253</f>
        <v/>
      </c>
      <c r="F272" s="139" t="str">
        <f>IF(Afrapportering!F253 = "", "",Afrapportering!F253)</f>
        <v/>
      </c>
      <c r="G272" s="14" t="str">
        <f>+Afrapportering!G253</f>
        <v/>
      </c>
      <c r="H272" s="139" t="str">
        <f>IF(Afrapportering!H253 = "","",Afrapportering!H253)</f>
        <v/>
      </c>
      <c r="I272" s="140" t="str">
        <f>+Afrapportering!I253</f>
        <v/>
      </c>
      <c r="J272" s="13" t="str">
        <f>+Afrapportering!J253</f>
        <v/>
      </c>
      <c r="K272" s="32" t="str">
        <f t="shared" si="28"/>
        <v/>
      </c>
      <c r="L272" s="31" t="str">
        <f>IF(Ansøgning!J258="","",Ansøgning!J258)</f>
        <v/>
      </c>
      <c r="M272" s="134" t="str">
        <f>IF(Afrapportering!M253="","",Afrapportering!M253)</f>
        <v/>
      </c>
      <c r="N272" s="31" t="str">
        <f>IF(Ansøgning!K258="","",Ansøgning!K258)</f>
        <v/>
      </c>
      <c r="O272" s="134">
        <f>IF(Afrapportering!O253="",,Afrapportering!O253)</f>
        <v>0</v>
      </c>
      <c r="P272" s="15" t="str">
        <f>IF(Ansøgning!L258="","",Ansøgning!L258)</f>
        <v/>
      </c>
      <c r="Q272" s="15" t="str">
        <f t="shared" si="29"/>
        <v/>
      </c>
      <c r="R272" s="15"/>
      <c r="S272" s="15" t="str">
        <f>IF(Afrapportering!S253="","",Afrapportering!S253)</f>
        <v/>
      </c>
      <c r="T272" s="31" t="str">
        <f t="shared" si="30"/>
        <v/>
      </c>
      <c r="U272" s="30" t="str">
        <f>IF(Afrapportering!U253="","",Afrapportering!U253)</f>
        <v/>
      </c>
      <c r="V272" s="52" t="str">
        <f>IF(Afrapportering!V253="","",Afrapportering!V253)</f>
        <v/>
      </c>
      <c r="W272" s="30" t="str">
        <f>IF(Afrapportering!W253="","",Afrapportering!W253)</f>
        <v/>
      </c>
      <c r="X272" s="52" t="str">
        <f>IF(Afrapportering!X253="","",Afrapportering!X253)</f>
        <v/>
      </c>
      <c r="Y272" s="30" t="str">
        <f>IF(Afrapportering!Y253="","",Afrapportering!Y253)</f>
        <v/>
      </c>
      <c r="Z272" s="52" t="str">
        <f>IFERROR(MAX(IF(OR(V272="",X272=""),"",IF(AND(AND(MONTH(F272)&gt;=7,MONTH(F272)&lt;8),AND(MONTH(H272)&gt;=7,MONTH(H272)&lt;8)),(NETWORKDAYS(F272,H272,Lister!$D$7:$D$13)-V272)*T272/NETWORKDAYS(Lister!$D$19,Lister!$E$19,Lister!$D$7:$D$13),IF(AND(AND(MONTH(F272)&gt;=7,MONTH(F272)&lt;8),MONTH(H272)&gt;7),(NETWORKDAYS(F272,Lister!$E$19,Lister!$D$7:$D$13)-V272)*T272/NETWORKDAYS(Lister!$D$19,Lister!$E$19,Lister!$D$7:$D$13),IF(MONTH(F272)&gt;7,0)))),0),"")</f>
        <v/>
      </c>
      <c r="AA272" s="30" t="str">
        <f>IF(Afrapportering!AA253="","",Afrapportering!AA253)</f>
        <v/>
      </c>
      <c r="AB272" s="52" t="str">
        <f>IFERROR(MAX(IF(OR(V272="",X272=""),"",IF(AND(AND(MONTH(F272)&gt;=8,MONTH(F272)&lt;9),AND(MONTH(H272)&gt;=8,MONTH(H272)&lt;9)),(NETWORKDAYS(F272,H272,Lister!$D$7:$D$13)-X272)*T272/NETWORKDAYS(Lister!$D$20,Lister!$E$20,Lister!$D$7:$D$13),IF(AND(MONTH(F272)=7,MONTH(H272)=8),(NETWORKDAYS(Lister!$D$20,H272,Lister!$D$7:$D$13)-X272)*T272/NETWORKDAYS(Lister!$D$20,Lister!$E$20,Lister!$D$7:$D$13),IF(AND(MONTH(F272)=7,MONTH(H272)=7),0)))),0),"")</f>
        <v/>
      </c>
      <c r="AC272" s="30" t="str">
        <f>IF(Afrapportering!AC253="","",Afrapportering!AC253)</f>
        <v/>
      </c>
      <c r="AD272" s="52" t="str">
        <f t="shared" si="31"/>
        <v/>
      </c>
      <c r="AE272" s="52" t="str">
        <f t="shared" si="32"/>
        <v/>
      </c>
      <c r="AF272" s="30" t="str">
        <f t="shared" si="33"/>
        <v/>
      </c>
      <c r="AG272" s="30" t="str">
        <f t="shared" si="34"/>
        <v/>
      </c>
      <c r="AH272" s="3" t="str">
        <f t="shared" si="35"/>
        <v/>
      </c>
    </row>
    <row r="273" spans="1:34" x14ac:dyDescent="0.25">
      <c r="A273" s="13" t="str">
        <f>+Afrapportering!A254</f>
        <v/>
      </c>
      <c r="B273" s="13" t="str">
        <f>+Afrapportering!B254</f>
        <v/>
      </c>
      <c r="C273" s="13" t="str">
        <f>+Afrapportering!C254</f>
        <v/>
      </c>
      <c r="D273" s="13" t="str">
        <f>+Afrapportering!D254</f>
        <v/>
      </c>
      <c r="E273" s="14" t="str">
        <f>+Afrapportering!E254</f>
        <v/>
      </c>
      <c r="F273" s="139" t="str">
        <f>IF(Afrapportering!F254 = "", "",Afrapportering!F254)</f>
        <v/>
      </c>
      <c r="G273" s="14" t="str">
        <f>+Afrapportering!G254</f>
        <v/>
      </c>
      <c r="H273" s="139" t="str">
        <f>IF(Afrapportering!H254 = "","",Afrapportering!H254)</f>
        <v/>
      </c>
      <c r="I273" s="140" t="str">
        <f>+Afrapportering!I254</f>
        <v/>
      </c>
      <c r="J273" s="13" t="str">
        <f>+Afrapportering!J254</f>
        <v/>
      </c>
      <c r="K273" s="32" t="str">
        <f t="shared" si="28"/>
        <v/>
      </c>
      <c r="L273" s="31" t="str">
        <f>IF(Ansøgning!J259="","",Ansøgning!J259)</f>
        <v/>
      </c>
      <c r="M273" s="134" t="str">
        <f>IF(Afrapportering!M254="","",Afrapportering!M254)</f>
        <v/>
      </c>
      <c r="N273" s="31" t="str">
        <f>IF(Ansøgning!K259="","",Ansøgning!K259)</f>
        <v/>
      </c>
      <c r="O273" s="134">
        <f>IF(Afrapportering!O254="",,Afrapportering!O254)</f>
        <v>0</v>
      </c>
      <c r="P273" s="15" t="str">
        <f>IF(Ansøgning!L259="","",Ansøgning!L259)</f>
        <v/>
      </c>
      <c r="Q273" s="15" t="str">
        <f t="shared" si="29"/>
        <v/>
      </c>
      <c r="R273" s="15"/>
      <c r="S273" s="15" t="str">
        <f>IF(Afrapportering!S254="","",Afrapportering!S254)</f>
        <v/>
      </c>
      <c r="T273" s="31" t="str">
        <f t="shared" si="30"/>
        <v/>
      </c>
      <c r="U273" s="30" t="str">
        <f>IF(Afrapportering!U254="","",Afrapportering!U254)</f>
        <v/>
      </c>
      <c r="V273" s="52" t="str">
        <f>IF(Afrapportering!V254="","",Afrapportering!V254)</f>
        <v/>
      </c>
      <c r="W273" s="30" t="str">
        <f>IF(Afrapportering!W254="","",Afrapportering!W254)</f>
        <v/>
      </c>
      <c r="X273" s="52" t="str">
        <f>IF(Afrapportering!X254="","",Afrapportering!X254)</f>
        <v/>
      </c>
      <c r="Y273" s="30" t="str">
        <f>IF(Afrapportering!Y254="","",Afrapportering!Y254)</f>
        <v/>
      </c>
      <c r="Z273" s="52" t="str">
        <f>IFERROR(MAX(IF(OR(V273="",X273=""),"",IF(AND(AND(MONTH(F273)&gt;=7,MONTH(F273)&lt;8),AND(MONTH(H273)&gt;=7,MONTH(H273)&lt;8)),(NETWORKDAYS(F273,H273,Lister!$D$7:$D$13)-V273)*T273/NETWORKDAYS(Lister!$D$19,Lister!$E$19,Lister!$D$7:$D$13),IF(AND(AND(MONTH(F273)&gt;=7,MONTH(F273)&lt;8),MONTH(H273)&gt;7),(NETWORKDAYS(F273,Lister!$E$19,Lister!$D$7:$D$13)-V273)*T273/NETWORKDAYS(Lister!$D$19,Lister!$E$19,Lister!$D$7:$D$13),IF(MONTH(F273)&gt;7,0)))),0),"")</f>
        <v/>
      </c>
      <c r="AA273" s="30" t="str">
        <f>IF(Afrapportering!AA254="","",Afrapportering!AA254)</f>
        <v/>
      </c>
      <c r="AB273" s="52" t="str">
        <f>IFERROR(MAX(IF(OR(V273="",X273=""),"",IF(AND(AND(MONTH(F273)&gt;=8,MONTH(F273)&lt;9),AND(MONTH(H273)&gt;=8,MONTH(H273)&lt;9)),(NETWORKDAYS(F273,H273,Lister!$D$7:$D$13)-X273)*T273/NETWORKDAYS(Lister!$D$20,Lister!$E$20,Lister!$D$7:$D$13),IF(AND(MONTH(F273)=7,MONTH(H273)=8),(NETWORKDAYS(Lister!$D$20,H273,Lister!$D$7:$D$13)-X273)*T273/NETWORKDAYS(Lister!$D$20,Lister!$E$20,Lister!$D$7:$D$13),IF(AND(MONTH(F273)=7,MONTH(H273)=7),0)))),0),"")</f>
        <v/>
      </c>
      <c r="AC273" s="30" t="str">
        <f>IF(Afrapportering!AC254="","",Afrapportering!AC254)</f>
        <v/>
      </c>
      <c r="AD273" s="52" t="str">
        <f t="shared" si="31"/>
        <v/>
      </c>
      <c r="AE273" s="52" t="str">
        <f t="shared" si="32"/>
        <v/>
      </c>
      <c r="AF273" s="30" t="str">
        <f t="shared" si="33"/>
        <v/>
      </c>
      <c r="AG273" s="30" t="str">
        <f t="shared" si="34"/>
        <v/>
      </c>
      <c r="AH273" s="3" t="str">
        <f t="shared" si="35"/>
        <v/>
      </c>
    </row>
    <row r="274" spans="1:34" x14ac:dyDescent="0.25">
      <c r="A274" s="13" t="str">
        <f>+Afrapportering!A255</f>
        <v/>
      </c>
      <c r="B274" s="13" t="str">
        <f>+Afrapportering!B255</f>
        <v/>
      </c>
      <c r="C274" s="13" t="str">
        <f>+Afrapportering!C255</f>
        <v/>
      </c>
      <c r="D274" s="13" t="str">
        <f>+Afrapportering!D255</f>
        <v/>
      </c>
      <c r="E274" s="14" t="str">
        <f>+Afrapportering!E255</f>
        <v/>
      </c>
      <c r="F274" s="139" t="str">
        <f>IF(Afrapportering!F255 = "", "",Afrapportering!F255)</f>
        <v/>
      </c>
      <c r="G274" s="14" t="str">
        <f>+Afrapportering!G255</f>
        <v/>
      </c>
      <c r="H274" s="139" t="str">
        <f>IF(Afrapportering!H255 = "","",Afrapportering!H255)</f>
        <v/>
      </c>
      <c r="I274" s="140" t="str">
        <f>+Afrapportering!I255</f>
        <v/>
      </c>
      <c r="J274" s="13" t="str">
        <f>+Afrapportering!J255</f>
        <v/>
      </c>
      <c r="K274" s="32" t="str">
        <f t="shared" si="28"/>
        <v/>
      </c>
      <c r="L274" s="31" t="str">
        <f>IF(Ansøgning!J260="","",Ansøgning!J260)</f>
        <v/>
      </c>
      <c r="M274" s="134" t="str">
        <f>IF(Afrapportering!M255="","",Afrapportering!M255)</f>
        <v/>
      </c>
      <c r="N274" s="31" t="str">
        <f>IF(Ansøgning!K260="","",Ansøgning!K260)</f>
        <v/>
      </c>
      <c r="O274" s="134">
        <f>IF(Afrapportering!O255="",,Afrapportering!O255)</f>
        <v>0</v>
      </c>
      <c r="P274" s="15" t="str">
        <f>IF(Ansøgning!L260="","",Ansøgning!L260)</f>
        <v/>
      </c>
      <c r="Q274" s="15" t="str">
        <f t="shared" si="29"/>
        <v/>
      </c>
      <c r="R274" s="15"/>
      <c r="S274" s="15" t="str">
        <f>IF(Afrapportering!S255="","",Afrapportering!S255)</f>
        <v/>
      </c>
      <c r="T274" s="31" t="str">
        <f t="shared" si="30"/>
        <v/>
      </c>
      <c r="U274" s="30" t="str">
        <f>IF(Afrapportering!U255="","",Afrapportering!U255)</f>
        <v/>
      </c>
      <c r="V274" s="52" t="str">
        <f>IF(Afrapportering!V255="","",Afrapportering!V255)</f>
        <v/>
      </c>
      <c r="W274" s="30" t="str">
        <f>IF(Afrapportering!W255="","",Afrapportering!W255)</f>
        <v/>
      </c>
      <c r="X274" s="52" t="str">
        <f>IF(Afrapportering!X255="","",Afrapportering!X255)</f>
        <v/>
      </c>
      <c r="Y274" s="30" t="str">
        <f>IF(Afrapportering!Y255="","",Afrapportering!Y255)</f>
        <v/>
      </c>
      <c r="Z274" s="52" t="str">
        <f>IFERROR(MAX(IF(OR(V274="",X274=""),"",IF(AND(AND(MONTH(F274)&gt;=7,MONTH(F274)&lt;8),AND(MONTH(H274)&gt;=7,MONTH(H274)&lt;8)),(NETWORKDAYS(F274,H274,Lister!$D$7:$D$13)-V274)*T274/NETWORKDAYS(Lister!$D$19,Lister!$E$19,Lister!$D$7:$D$13),IF(AND(AND(MONTH(F274)&gt;=7,MONTH(F274)&lt;8),MONTH(H274)&gt;7),(NETWORKDAYS(F274,Lister!$E$19,Lister!$D$7:$D$13)-V274)*T274/NETWORKDAYS(Lister!$D$19,Lister!$E$19,Lister!$D$7:$D$13),IF(MONTH(F274)&gt;7,0)))),0),"")</f>
        <v/>
      </c>
      <c r="AA274" s="30" t="str">
        <f>IF(Afrapportering!AA255="","",Afrapportering!AA255)</f>
        <v/>
      </c>
      <c r="AB274" s="52" t="str">
        <f>IFERROR(MAX(IF(OR(V274="",X274=""),"",IF(AND(AND(MONTH(F274)&gt;=8,MONTH(F274)&lt;9),AND(MONTH(H274)&gt;=8,MONTH(H274)&lt;9)),(NETWORKDAYS(F274,H274,Lister!$D$7:$D$13)-X274)*T274/NETWORKDAYS(Lister!$D$20,Lister!$E$20,Lister!$D$7:$D$13),IF(AND(MONTH(F274)=7,MONTH(H274)=8),(NETWORKDAYS(Lister!$D$20,H274,Lister!$D$7:$D$13)-X274)*T274/NETWORKDAYS(Lister!$D$20,Lister!$E$20,Lister!$D$7:$D$13),IF(AND(MONTH(F274)=7,MONTH(H274)=7),0)))),0),"")</f>
        <v/>
      </c>
      <c r="AC274" s="30" t="str">
        <f>IF(Afrapportering!AC255="","",Afrapportering!AC255)</f>
        <v/>
      </c>
      <c r="AD274" s="52" t="str">
        <f t="shared" si="31"/>
        <v/>
      </c>
      <c r="AE274" s="52" t="str">
        <f t="shared" si="32"/>
        <v/>
      </c>
      <c r="AF274" s="30" t="str">
        <f t="shared" si="33"/>
        <v/>
      </c>
      <c r="AG274" s="30" t="str">
        <f t="shared" si="34"/>
        <v/>
      </c>
      <c r="AH274" s="3" t="str">
        <f t="shared" si="35"/>
        <v/>
      </c>
    </row>
    <row r="275" spans="1:34" x14ac:dyDescent="0.25">
      <c r="A275" s="13" t="str">
        <f>+Afrapportering!A256</f>
        <v/>
      </c>
      <c r="B275" s="13" t="str">
        <f>+Afrapportering!B256</f>
        <v/>
      </c>
      <c r="C275" s="13" t="str">
        <f>+Afrapportering!C256</f>
        <v/>
      </c>
      <c r="D275" s="13" t="str">
        <f>+Afrapportering!D256</f>
        <v/>
      </c>
      <c r="E275" s="14" t="str">
        <f>+Afrapportering!E256</f>
        <v/>
      </c>
      <c r="F275" s="139" t="str">
        <f>IF(Afrapportering!F256 = "", "",Afrapportering!F256)</f>
        <v/>
      </c>
      <c r="G275" s="14" t="str">
        <f>+Afrapportering!G256</f>
        <v/>
      </c>
      <c r="H275" s="139" t="str">
        <f>IF(Afrapportering!H256 = "","",Afrapportering!H256)</f>
        <v/>
      </c>
      <c r="I275" s="140" t="str">
        <f>+Afrapportering!I256</f>
        <v/>
      </c>
      <c r="J275" s="13" t="str">
        <f>+Afrapportering!J256</f>
        <v/>
      </c>
      <c r="K275" s="32" t="str">
        <f t="shared" si="28"/>
        <v/>
      </c>
      <c r="L275" s="31" t="str">
        <f>IF(Ansøgning!J261="","",Ansøgning!J261)</f>
        <v/>
      </c>
      <c r="M275" s="134" t="str">
        <f>IF(Afrapportering!M256="","",Afrapportering!M256)</f>
        <v/>
      </c>
      <c r="N275" s="31" t="str">
        <f>IF(Ansøgning!K261="","",Ansøgning!K261)</f>
        <v/>
      </c>
      <c r="O275" s="134">
        <f>IF(Afrapportering!O256="",,Afrapportering!O256)</f>
        <v>0</v>
      </c>
      <c r="P275" s="15" t="str">
        <f>IF(Ansøgning!L261="","",Ansøgning!L261)</f>
        <v/>
      </c>
      <c r="Q275" s="15" t="str">
        <f t="shared" si="29"/>
        <v/>
      </c>
      <c r="R275" s="15"/>
      <c r="S275" s="15" t="str">
        <f>IF(Afrapportering!S256="","",Afrapportering!S256)</f>
        <v/>
      </c>
      <c r="T275" s="31" t="str">
        <f t="shared" si="30"/>
        <v/>
      </c>
      <c r="U275" s="30" t="str">
        <f>IF(Afrapportering!U256="","",Afrapportering!U256)</f>
        <v/>
      </c>
      <c r="V275" s="52" t="str">
        <f>IF(Afrapportering!V256="","",Afrapportering!V256)</f>
        <v/>
      </c>
      <c r="W275" s="30" t="str">
        <f>IF(Afrapportering!W256="","",Afrapportering!W256)</f>
        <v/>
      </c>
      <c r="X275" s="52" t="str">
        <f>IF(Afrapportering!X256="","",Afrapportering!X256)</f>
        <v/>
      </c>
      <c r="Y275" s="30" t="str">
        <f>IF(Afrapportering!Y256="","",Afrapportering!Y256)</f>
        <v/>
      </c>
      <c r="Z275" s="52" t="str">
        <f>IFERROR(MAX(IF(OR(V275="",X275=""),"",IF(AND(AND(MONTH(F275)&gt;=7,MONTH(F275)&lt;8),AND(MONTH(H275)&gt;=7,MONTH(H275)&lt;8)),(NETWORKDAYS(F275,H275,Lister!$D$7:$D$13)-V275)*T275/NETWORKDAYS(Lister!$D$19,Lister!$E$19,Lister!$D$7:$D$13),IF(AND(AND(MONTH(F275)&gt;=7,MONTH(F275)&lt;8),MONTH(H275)&gt;7),(NETWORKDAYS(F275,Lister!$E$19,Lister!$D$7:$D$13)-V275)*T275/NETWORKDAYS(Lister!$D$19,Lister!$E$19,Lister!$D$7:$D$13),IF(MONTH(F275)&gt;7,0)))),0),"")</f>
        <v/>
      </c>
      <c r="AA275" s="30" t="str">
        <f>IF(Afrapportering!AA256="","",Afrapportering!AA256)</f>
        <v/>
      </c>
      <c r="AB275" s="52" t="str">
        <f>IFERROR(MAX(IF(OR(V275="",X275=""),"",IF(AND(AND(MONTH(F275)&gt;=8,MONTH(F275)&lt;9),AND(MONTH(H275)&gt;=8,MONTH(H275)&lt;9)),(NETWORKDAYS(F275,H275,Lister!$D$7:$D$13)-X275)*T275/NETWORKDAYS(Lister!$D$20,Lister!$E$20,Lister!$D$7:$D$13),IF(AND(MONTH(F275)=7,MONTH(H275)=8),(NETWORKDAYS(Lister!$D$20,H275,Lister!$D$7:$D$13)-X275)*T275/NETWORKDAYS(Lister!$D$20,Lister!$E$20,Lister!$D$7:$D$13),IF(AND(MONTH(F275)=7,MONTH(H275)=7),0)))),0),"")</f>
        <v/>
      </c>
      <c r="AC275" s="30" t="str">
        <f>IF(Afrapportering!AC256="","",Afrapportering!AC256)</f>
        <v/>
      </c>
      <c r="AD275" s="52" t="str">
        <f t="shared" si="31"/>
        <v/>
      </c>
      <c r="AE275" s="52" t="str">
        <f t="shared" si="32"/>
        <v/>
      </c>
      <c r="AF275" s="30" t="str">
        <f t="shared" si="33"/>
        <v/>
      </c>
      <c r="AG275" s="30" t="str">
        <f t="shared" si="34"/>
        <v/>
      </c>
      <c r="AH275" s="3" t="str">
        <f t="shared" si="35"/>
        <v/>
      </c>
    </row>
    <row r="276" spans="1:34" x14ac:dyDescent="0.25">
      <c r="A276" s="13" t="str">
        <f>+Afrapportering!A257</f>
        <v/>
      </c>
      <c r="B276" s="13" t="str">
        <f>+Afrapportering!B257</f>
        <v/>
      </c>
      <c r="C276" s="13" t="str">
        <f>+Afrapportering!C257</f>
        <v/>
      </c>
      <c r="D276" s="13" t="str">
        <f>+Afrapportering!D257</f>
        <v/>
      </c>
      <c r="E276" s="14" t="str">
        <f>+Afrapportering!E257</f>
        <v/>
      </c>
      <c r="F276" s="139" t="str">
        <f>IF(Afrapportering!F257 = "", "",Afrapportering!F257)</f>
        <v/>
      </c>
      <c r="G276" s="14" t="str">
        <f>+Afrapportering!G257</f>
        <v/>
      </c>
      <c r="H276" s="139" t="str">
        <f>IF(Afrapportering!H257 = "","",Afrapportering!H257)</f>
        <v/>
      </c>
      <c r="I276" s="140" t="str">
        <f>+Afrapportering!I257</f>
        <v/>
      </c>
      <c r="J276" s="13" t="str">
        <f>+Afrapportering!J257</f>
        <v/>
      </c>
      <c r="K276" s="32" t="str">
        <f t="shared" si="28"/>
        <v/>
      </c>
      <c r="L276" s="31" t="str">
        <f>IF(Ansøgning!J262="","",Ansøgning!J262)</f>
        <v/>
      </c>
      <c r="M276" s="134" t="str">
        <f>IF(Afrapportering!M257="","",Afrapportering!M257)</f>
        <v/>
      </c>
      <c r="N276" s="31" t="str">
        <f>IF(Ansøgning!K262="","",Ansøgning!K262)</f>
        <v/>
      </c>
      <c r="O276" s="134">
        <f>IF(Afrapportering!O257="",,Afrapportering!O257)</f>
        <v>0</v>
      </c>
      <c r="P276" s="15" t="str">
        <f>IF(Ansøgning!L262="","",Ansøgning!L262)</f>
        <v/>
      </c>
      <c r="Q276" s="15" t="str">
        <f t="shared" si="29"/>
        <v/>
      </c>
      <c r="R276" s="15"/>
      <c r="S276" s="15" t="str">
        <f>IF(Afrapportering!S257="","",Afrapportering!S257)</f>
        <v/>
      </c>
      <c r="T276" s="31" t="str">
        <f t="shared" si="30"/>
        <v/>
      </c>
      <c r="U276" s="30" t="str">
        <f>IF(Afrapportering!U257="","",Afrapportering!U257)</f>
        <v/>
      </c>
      <c r="V276" s="52" t="str">
        <f>IF(Afrapportering!V257="","",Afrapportering!V257)</f>
        <v/>
      </c>
      <c r="W276" s="30" t="str">
        <f>IF(Afrapportering!W257="","",Afrapportering!W257)</f>
        <v/>
      </c>
      <c r="X276" s="52" t="str">
        <f>IF(Afrapportering!X257="","",Afrapportering!X257)</f>
        <v/>
      </c>
      <c r="Y276" s="30" t="str">
        <f>IF(Afrapportering!Y257="","",Afrapportering!Y257)</f>
        <v/>
      </c>
      <c r="Z276" s="52" t="str">
        <f>IFERROR(MAX(IF(OR(V276="",X276=""),"",IF(AND(AND(MONTH(F276)&gt;=7,MONTH(F276)&lt;8),AND(MONTH(H276)&gt;=7,MONTH(H276)&lt;8)),(NETWORKDAYS(F276,H276,Lister!$D$7:$D$13)-V276)*T276/NETWORKDAYS(Lister!$D$19,Lister!$E$19,Lister!$D$7:$D$13),IF(AND(AND(MONTH(F276)&gt;=7,MONTH(F276)&lt;8),MONTH(H276)&gt;7),(NETWORKDAYS(F276,Lister!$E$19,Lister!$D$7:$D$13)-V276)*T276/NETWORKDAYS(Lister!$D$19,Lister!$E$19,Lister!$D$7:$D$13),IF(MONTH(F276)&gt;7,0)))),0),"")</f>
        <v/>
      </c>
      <c r="AA276" s="30" t="str">
        <f>IF(Afrapportering!AA257="","",Afrapportering!AA257)</f>
        <v/>
      </c>
      <c r="AB276" s="52" t="str">
        <f>IFERROR(MAX(IF(OR(V276="",X276=""),"",IF(AND(AND(MONTH(F276)&gt;=8,MONTH(F276)&lt;9),AND(MONTH(H276)&gt;=8,MONTH(H276)&lt;9)),(NETWORKDAYS(F276,H276,Lister!$D$7:$D$13)-X276)*T276/NETWORKDAYS(Lister!$D$20,Lister!$E$20,Lister!$D$7:$D$13),IF(AND(MONTH(F276)=7,MONTH(H276)=8),(NETWORKDAYS(Lister!$D$20,H276,Lister!$D$7:$D$13)-X276)*T276/NETWORKDAYS(Lister!$D$20,Lister!$E$20,Lister!$D$7:$D$13),IF(AND(MONTH(F276)=7,MONTH(H276)=7),0)))),0),"")</f>
        <v/>
      </c>
      <c r="AC276" s="30" t="str">
        <f>IF(Afrapportering!AC257="","",Afrapportering!AC257)</f>
        <v/>
      </c>
      <c r="AD276" s="52" t="str">
        <f t="shared" si="31"/>
        <v/>
      </c>
      <c r="AE276" s="52" t="str">
        <f t="shared" si="32"/>
        <v/>
      </c>
      <c r="AF276" s="30" t="str">
        <f t="shared" si="33"/>
        <v/>
      </c>
      <c r="AG276" s="30" t="str">
        <f t="shared" si="34"/>
        <v/>
      </c>
      <c r="AH276" s="3" t="str">
        <f t="shared" si="35"/>
        <v/>
      </c>
    </row>
    <row r="277" spans="1:34" x14ac:dyDescent="0.25">
      <c r="A277" s="13" t="str">
        <f>+Afrapportering!A258</f>
        <v/>
      </c>
      <c r="B277" s="13" t="str">
        <f>+Afrapportering!B258</f>
        <v/>
      </c>
      <c r="C277" s="13" t="str">
        <f>+Afrapportering!C258</f>
        <v/>
      </c>
      <c r="D277" s="13" t="str">
        <f>+Afrapportering!D258</f>
        <v/>
      </c>
      <c r="E277" s="14" t="str">
        <f>+Afrapportering!E258</f>
        <v/>
      </c>
      <c r="F277" s="139" t="str">
        <f>IF(Afrapportering!F258 = "", "",Afrapportering!F258)</f>
        <v/>
      </c>
      <c r="G277" s="14" t="str">
        <f>+Afrapportering!G258</f>
        <v/>
      </c>
      <c r="H277" s="139" t="str">
        <f>IF(Afrapportering!H258 = "","",Afrapportering!H258)</f>
        <v/>
      </c>
      <c r="I277" s="140" t="str">
        <f>+Afrapportering!I258</f>
        <v/>
      </c>
      <c r="J277" s="13" t="str">
        <f>+Afrapportering!J258</f>
        <v/>
      </c>
      <c r="K277" s="32" t="str">
        <f t="shared" si="28"/>
        <v/>
      </c>
      <c r="L277" s="31" t="str">
        <f>IF(Ansøgning!J263="","",Ansøgning!J263)</f>
        <v/>
      </c>
      <c r="M277" s="134" t="str">
        <f>IF(Afrapportering!M258="","",Afrapportering!M258)</f>
        <v/>
      </c>
      <c r="N277" s="31" t="str">
        <f>IF(Ansøgning!K263="","",Ansøgning!K263)</f>
        <v/>
      </c>
      <c r="O277" s="134">
        <f>IF(Afrapportering!O258="",,Afrapportering!O258)</f>
        <v>0</v>
      </c>
      <c r="P277" s="15" t="str">
        <f>IF(Ansøgning!L263="","",Ansøgning!L263)</f>
        <v/>
      </c>
      <c r="Q277" s="15" t="str">
        <f t="shared" si="29"/>
        <v/>
      </c>
      <c r="R277" s="15"/>
      <c r="S277" s="15" t="str">
        <f>IF(Afrapportering!S258="","",Afrapportering!S258)</f>
        <v/>
      </c>
      <c r="T277" s="31" t="str">
        <f t="shared" si="30"/>
        <v/>
      </c>
      <c r="U277" s="30" t="str">
        <f>IF(Afrapportering!U258="","",Afrapportering!U258)</f>
        <v/>
      </c>
      <c r="V277" s="52" t="str">
        <f>IF(Afrapportering!V258="","",Afrapportering!V258)</f>
        <v/>
      </c>
      <c r="W277" s="30" t="str">
        <f>IF(Afrapportering!W258="","",Afrapportering!W258)</f>
        <v/>
      </c>
      <c r="X277" s="52" t="str">
        <f>IF(Afrapportering!X258="","",Afrapportering!X258)</f>
        <v/>
      </c>
      <c r="Y277" s="30" t="str">
        <f>IF(Afrapportering!Y258="","",Afrapportering!Y258)</f>
        <v/>
      </c>
      <c r="Z277" s="52" t="str">
        <f>IFERROR(MAX(IF(OR(V277="",X277=""),"",IF(AND(AND(MONTH(F277)&gt;=7,MONTH(F277)&lt;8),AND(MONTH(H277)&gt;=7,MONTH(H277)&lt;8)),(NETWORKDAYS(F277,H277,Lister!$D$7:$D$13)-V277)*T277/NETWORKDAYS(Lister!$D$19,Lister!$E$19,Lister!$D$7:$D$13),IF(AND(AND(MONTH(F277)&gt;=7,MONTH(F277)&lt;8),MONTH(H277)&gt;7),(NETWORKDAYS(F277,Lister!$E$19,Lister!$D$7:$D$13)-V277)*T277/NETWORKDAYS(Lister!$D$19,Lister!$E$19,Lister!$D$7:$D$13),IF(MONTH(F277)&gt;7,0)))),0),"")</f>
        <v/>
      </c>
      <c r="AA277" s="30" t="str">
        <f>IF(Afrapportering!AA258="","",Afrapportering!AA258)</f>
        <v/>
      </c>
      <c r="AB277" s="52" t="str">
        <f>IFERROR(MAX(IF(OR(V277="",X277=""),"",IF(AND(AND(MONTH(F277)&gt;=8,MONTH(F277)&lt;9),AND(MONTH(H277)&gt;=8,MONTH(H277)&lt;9)),(NETWORKDAYS(F277,H277,Lister!$D$7:$D$13)-X277)*T277/NETWORKDAYS(Lister!$D$20,Lister!$E$20,Lister!$D$7:$D$13),IF(AND(MONTH(F277)=7,MONTH(H277)=8),(NETWORKDAYS(Lister!$D$20,H277,Lister!$D$7:$D$13)-X277)*T277/NETWORKDAYS(Lister!$D$20,Lister!$E$20,Lister!$D$7:$D$13),IF(AND(MONTH(F277)=7,MONTH(H277)=7),0)))),0),"")</f>
        <v/>
      </c>
      <c r="AC277" s="30" t="str">
        <f>IF(Afrapportering!AC258="","",Afrapportering!AC258)</f>
        <v/>
      </c>
      <c r="AD277" s="52" t="str">
        <f t="shared" si="31"/>
        <v/>
      </c>
      <c r="AE277" s="52" t="str">
        <f t="shared" si="32"/>
        <v/>
      </c>
      <c r="AF277" s="30" t="str">
        <f t="shared" si="33"/>
        <v/>
      </c>
      <c r="AG277" s="30" t="str">
        <f t="shared" si="34"/>
        <v/>
      </c>
      <c r="AH277" s="3" t="str">
        <f t="shared" si="35"/>
        <v/>
      </c>
    </row>
    <row r="278" spans="1:34" x14ac:dyDescent="0.25">
      <c r="A278" s="13" t="str">
        <f>+Afrapportering!A259</f>
        <v/>
      </c>
      <c r="B278" s="13" t="str">
        <f>+Afrapportering!B259</f>
        <v/>
      </c>
      <c r="C278" s="13" t="str">
        <f>+Afrapportering!C259</f>
        <v/>
      </c>
      <c r="D278" s="13" t="str">
        <f>+Afrapportering!D259</f>
        <v/>
      </c>
      <c r="E278" s="14" t="str">
        <f>+Afrapportering!E259</f>
        <v/>
      </c>
      <c r="F278" s="139" t="str">
        <f>IF(Afrapportering!F259 = "", "",Afrapportering!F259)</f>
        <v/>
      </c>
      <c r="G278" s="14" t="str">
        <f>+Afrapportering!G259</f>
        <v/>
      </c>
      <c r="H278" s="139" t="str">
        <f>IF(Afrapportering!H259 = "","",Afrapportering!H259)</f>
        <v/>
      </c>
      <c r="I278" s="140" t="str">
        <f>+Afrapportering!I259</f>
        <v/>
      </c>
      <c r="J278" s="13" t="str">
        <f>+Afrapportering!J259</f>
        <v/>
      </c>
      <c r="K278" s="32" t="str">
        <f t="shared" si="28"/>
        <v/>
      </c>
      <c r="L278" s="31" t="str">
        <f>IF(Ansøgning!J264="","",Ansøgning!J264)</f>
        <v/>
      </c>
      <c r="M278" s="134" t="str">
        <f>IF(Afrapportering!M259="","",Afrapportering!M259)</f>
        <v/>
      </c>
      <c r="N278" s="31" t="str">
        <f>IF(Ansøgning!K264="","",Ansøgning!K264)</f>
        <v/>
      </c>
      <c r="O278" s="134">
        <f>IF(Afrapportering!O259="",,Afrapportering!O259)</f>
        <v>0</v>
      </c>
      <c r="P278" s="15" t="str">
        <f>IF(Ansøgning!L264="","",Ansøgning!L264)</f>
        <v/>
      </c>
      <c r="Q278" s="15" t="str">
        <f t="shared" si="29"/>
        <v/>
      </c>
      <c r="R278" s="15"/>
      <c r="S278" s="15" t="str">
        <f>IF(Afrapportering!S259="","",Afrapportering!S259)</f>
        <v/>
      </c>
      <c r="T278" s="31" t="str">
        <f t="shared" si="30"/>
        <v/>
      </c>
      <c r="U278" s="30" t="str">
        <f>IF(Afrapportering!U259="","",Afrapportering!U259)</f>
        <v/>
      </c>
      <c r="V278" s="52" t="str">
        <f>IF(Afrapportering!V259="","",Afrapportering!V259)</f>
        <v/>
      </c>
      <c r="W278" s="30" t="str">
        <f>IF(Afrapportering!W259="","",Afrapportering!W259)</f>
        <v/>
      </c>
      <c r="X278" s="52" t="str">
        <f>IF(Afrapportering!X259="","",Afrapportering!X259)</f>
        <v/>
      </c>
      <c r="Y278" s="30" t="str">
        <f>IF(Afrapportering!Y259="","",Afrapportering!Y259)</f>
        <v/>
      </c>
      <c r="Z278" s="52" t="str">
        <f>IFERROR(MAX(IF(OR(V278="",X278=""),"",IF(AND(AND(MONTH(F278)&gt;=7,MONTH(F278)&lt;8),AND(MONTH(H278)&gt;=7,MONTH(H278)&lt;8)),(NETWORKDAYS(F278,H278,Lister!$D$7:$D$13)-V278)*T278/NETWORKDAYS(Lister!$D$19,Lister!$E$19,Lister!$D$7:$D$13),IF(AND(AND(MONTH(F278)&gt;=7,MONTH(F278)&lt;8),MONTH(H278)&gt;7),(NETWORKDAYS(F278,Lister!$E$19,Lister!$D$7:$D$13)-V278)*T278/NETWORKDAYS(Lister!$D$19,Lister!$E$19,Lister!$D$7:$D$13),IF(MONTH(F278)&gt;7,0)))),0),"")</f>
        <v/>
      </c>
      <c r="AA278" s="30" t="str">
        <f>IF(Afrapportering!AA259="","",Afrapportering!AA259)</f>
        <v/>
      </c>
      <c r="AB278" s="52" t="str">
        <f>IFERROR(MAX(IF(OR(V278="",X278=""),"",IF(AND(AND(MONTH(F278)&gt;=8,MONTH(F278)&lt;9),AND(MONTH(H278)&gt;=8,MONTH(H278)&lt;9)),(NETWORKDAYS(F278,H278,Lister!$D$7:$D$13)-X278)*T278/NETWORKDAYS(Lister!$D$20,Lister!$E$20,Lister!$D$7:$D$13),IF(AND(MONTH(F278)=7,MONTH(H278)=8),(NETWORKDAYS(Lister!$D$20,H278,Lister!$D$7:$D$13)-X278)*T278/NETWORKDAYS(Lister!$D$20,Lister!$E$20,Lister!$D$7:$D$13),IF(AND(MONTH(F278)=7,MONTH(H278)=7),0)))),0),"")</f>
        <v/>
      </c>
      <c r="AC278" s="30" t="str">
        <f>IF(Afrapportering!AC259="","",Afrapportering!AC259)</f>
        <v/>
      </c>
      <c r="AD278" s="52" t="str">
        <f t="shared" si="31"/>
        <v/>
      </c>
      <c r="AE278" s="52" t="str">
        <f t="shared" si="32"/>
        <v/>
      </c>
      <c r="AF278" s="30" t="str">
        <f t="shared" si="33"/>
        <v/>
      </c>
      <c r="AG278" s="30" t="str">
        <f t="shared" si="34"/>
        <v/>
      </c>
      <c r="AH278" s="3" t="str">
        <f t="shared" si="35"/>
        <v/>
      </c>
    </row>
    <row r="279" spans="1:34" x14ac:dyDescent="0.25">
      <c r="A279" s="13" t="str">
        <f>+Afrapportering!A260</f>
        <v/>
      </c>
      <c r="B279" s="13" t="str">
        <f>+Afrapportering!B260</f>
        <v/>
      </c>
      <c r="C279" s="13" t="str">
        <f>+Afrapportering!C260</f>
        <v/>
      </c>
      <c r="D279" s="13" t="str">
        <f>+Afrapportering!D260</f>
        <v/>
      </c>
      <c r="E279" s="14" t="str">
        <f>+Afrapportering!E260</f>
        <v/>
      </c>
      <c r="F279" s="139" t="str">
        <f>IF(Afrapportering!F260 = "", "",Afrapportering!F260)</f>
        <v/>
      </c>
      <c r="G279" s="14" t="str">
        <f>+Afrapportering!G260</f>
        <v/>
      </c>
      <c r="H279" s="139" t="str">
        <f>IF(Afrapportering!H260 = "","",Afrapportering!H260)</f>
        <v/>
      </c>
      <c r="I279" s="140" t="str">
        <f>+Afrapportering!I260</f>
        <v/>
      </c>
      <c r="J279" s="13" t="str">
        <f>+Afrapportering!J260</f>
        <v/>
      </c>
      <c r="K279" s="32" t="str">
        <f t="shared" si="28"/>
        <v/>
      </c>
      <c r="L279" s="31" t="str">
        <f>IF(Ansøgning!J265="","",Ansøgning!J265)</f>
        <v/>
      </c>
      <c r="M279" s="134" t="str">
        <f>IF(Afrapportering!M260="","",Afrapportering!M260)</f>
        <v/>
      </c>
      <c r="N279" s="31" t="str">
        <f>IF(Ansøgning!K265="","",Ansøgning!K265)</f>
        <v/>
      </c>
      <c r="O279" s="134">
        <f>IF(Afrapportering!O260="",,Afrapportering!O260)</f>
        <v>0</v>
      </c>
      <c r="P279" s="15" t="str">
        <f>IF(Ansøgning!L265="","",Ansøgning!L265)</f>
        <v/>
      </c>
      <c r="Q279" s="15" t="str">
        <f t="shared" si="29"/>
        <v/>
      </c>
      <c r="R279" s="15"/>
      <c r="S279" s="15" t="str">
        <f>IF(Afrapportering!S260="","",Afrapportering!S260)</f>
        <v/>
      </c>
      <c r="T279" s="31" t="str">
        <f t="shared" si="30"/>
        <v/>
      </c>
      <c r="U279" s="30" t="str">
        <f>IF(Afrapportering!U260="","",Afrapportering!U260)</f>
        <v/>
      </c>
      <c r="V279" s="52" t="str">
        <f>IF(Afrapportering!V260="","",Afrapportering!V260)</f>
        <v/>
      </c>
      <c r="W279" s="30" t="str">
        <f>IF(Afrapportering!W260="","",Afrapportering!W260)</f>
        <v/>
      </c>
      <c r="X279" s="52" t="str">
        <f>IF(Afrapportering!X260="","",Afrapportering!X260)</f>
        <v/>
      </c>
      <c r="Y279" s="30" t="str">
        <f>IF(Afrapportering!Y260="","",Afrapportering!Y260)</f>
        <v/>
      </c>
      <c r="Z279" s="52" t="str">
        <f>IFERROR(MAX(IF(OR(V279="",X279=""),"",IF(AND(AND(MONTH(F279)&gt;=7,MONTH(F279)&lt;8),AND(MONTH(H279)&gt;=7,MONTH(H279)&lt;8)),(NETWORKDAYS(F279,H279,Lister!$D$7:$D$13)-V279)*T279/NETWORKDAYS(Lister!$D$19,Lister!$E$19,Lister!$D$7:$D$13),IF(AND(AND(MONTH(F279)&gt;=7,MONTH(F279)&lt;8),MONTH(H279)&gt;7),(NETWORKDAYS(F279,Lister!$E$19,Lister!$D$7:$D$13)-V279)*T279/NETWORKDAYS(Lister!$D$19,Lister!$E$19,Lister!$D$7:$D$13),IF(MONTH(F279)&gt;7,0)))),0),"")</f>
        <v/>
      </c>
      <c r="AA279" s="30" t="str">
        <f>IF(Afrapportering!AA260="","",Afrapportering!AA260)</f>
        <v/>
      </c>
      <c r="AB279" s="52" t="str">
        <f>IFERROR(MAX(IF(OR(V279="",X279=""),"",IF(AND(AND(MONTH(F279)&gt;=8,MONTH(F279)&lt;9),AND(MONTH(H279)&gt;=8,MONTH(H279)&lt;9)),(NETWORKDAYS(F279,H279,Lister!$D$7:$D$13)-X279)*T279/NETWORKDAYS(Lister!$D$20,Lister!$E$20,Lister!$D$7:$D$13),IF(AND(MONTH(F279)=7,MONTH(H279)=8),(NETWORKDAYS(Lister!$D$20,H279,Lister!$D$7:$D$13)-X279)*T279/NETWORKDAYS(Lister!$D$20,Lister!$E$20,Lister!$D$7:$D$13),IF(AND(MONTH(F279)=7,MONTH(H279)=7),0)))),0),"")</f>
        <v/>
      </c>
      <c r="AC279" s="30" t="str">
        <f>IF(Afrapportering!AC260="","",Afrapportering!AC260)</f>
        <v/>
      </c>
      <c r="AD279" s="52" t="str">
        <f t="shared" si="31"/>
        <v/>
      </c>
      <c r="AE279" s="52" t="str">
        <f t="shared" si="32"/>
        <v/>
      </c>
      <c r="AF279" s="30" t="str">
        <f t="shared" si="33"/>
        <v/>
      </c>
      <c r="AG279" s="30" t="str">
        <f t="shared" si="34"/>
        <v/>
      </c>
      <c r="AH279" s="3" t="str">
        <f t="shared" si="35"/>
        <v/>
      </c>
    </row>
    <row r="280" spans="1:34" x14ac:dyDescent="0.25">
      <c r="A280" s="13" t="str">
        <f>+Afrapportering!A261</f>
        <v/>
      </c>
      <c r="B280" s="13" t="str">
        <f>+Afrapportering!B261</f>
        <v/>
      </c>
      <c r="C280" s="13" t="str">
        <f>+Afrapportering!C261</f>
        <v/>
      </c>
      <c r="D280" s="13" t="str">
        <f>+Afrapportering!D261</f>
        <v/>
      </c>
      <c r="E280" s="14" t="str">
        <f>+Afrapportering!E261</f>
        <v/>
      </c>
      <c r="F280" s="139" t="str">
        <f>IF(Afrapportering!F261 = "", "",Afrapportering!F261)</f>
        <v/>
      </c>
      <c r="G280" s="14" t="str">
        <f>+Afrapportering!G261</f>
        <v/>
      </c>
      <c r="H280" s="139" t="str">
        <f>IF(Afrapportering!H261 = "","",Afrapportering!H261)</f>
        <v/>
      </c>
      <c r="I280" s="140" t="str">
        <f>+Afrapportering!I261</f>
        <v/>
      </c>
      <c r="J280" s="13" t="str">
        <f>+Afrapportering!J261</f>
        <v/>
      </c>
      <c r="K280" s="32" t="str">
        <f t="shared" si="28"/>
        <v/>
      </c>
      <c r="L280" s="31" t="str">
        <f>IF(Ansøgning!J266="","",Ansøgning!J266)</f>
        <v/>
      </c>
      <c r="M280" s="134" t="str">
        <f>IF(Afrapportering!M261="","",Afrapportering!M261)</f>
        <v/>
      </c>
      <c r="N280" s="31" t="str">
        <f>IF(Ansøgning!K266="","",Ansøgning!K266)</f>
        <v/>
      </c>
      <c r="O280" s="134">
        <f>IF(Afrapportering!O261="",,Afrapportering!O261)</f>
        <v>0</v>
      </c>
      <c r="P280" s="15" t="str">
        <f>IF(Ansøgning!L266="","",Ansøgning!L266)</f>
        <v/>
      </c>
      <c r="Q280" s="15" t="str">
        <f t="shared" si="29"/>
        <v/>
      </c>
      <c r="R280" s="15"/>
      <c r="S280" s="15" t="str">
        <f>IF(Afrapportering!S261="","",Afrapportering!S261)</f>
        <v/>
      </c>
      <c r="T280" s="31" t="str">
        <f t="shared" si="30"/>
        <v/>
      </c>
      <c r="U280" s="30" t="str">
        <f>IF(Afrapportering!U261="","",Afrapportering!U261)</f>
        <v/>
      </c>
      <c r="V280" s="52" t="str">
        <f>IF(Afrapportering!V261="","",Afrapportering!V261)</f>
        <v/>
      </c>
      <c r="W280" s="30" t="str">
        <f>IF(Afrapportering!W261="","",Afrapportering!W261)</f>
        <v/>
      </c>
      <c r="X280" s="52" t="str">
        <f>IF(Afrapportering!X261="","",Afrapportering!X261)</f>
        <v/>
      </c>
      <c r="Y280" s="30" t="str">
        <f>IF(Afrapportering!Y261="","",Afrapportering!Y261)</f>
        <v/>
      </c>
      <c r="Z280" s="52" t="str">
        <f>IFERROR(MAX(IF(OR(V280="",X280=""),"",IF(AND(AND(MONTH(F280)&gt;=7,MONTH(F280)&lt;8),AND(MONTH(H280)&gt;=7,MONTH(H280)&lt;8)),(NETWORKDAYS(F280,H280,Lister!$D$7:$D$13)-V280)*T280/NETWORKDAYS(Lister!$D$19,Lister!$E$19,Lister!$D$7:$D$13),IF(AND(AND(MONTH(F280)&gt;=7,MONTH(F280)&lt;8),MONTH(H280)&gt;7),(NETWORKDAYS(F280,Lister!$E$19,Lister!$D$7:$D$13)-V280)*T280/NETWORKDAYS(Lister!$D$19,Lister!$E$19,Lister!$D$7:$D$13),IF(MONTH(F280)&gt;7,0)))),0),"")</f>
        <v/>
      </c>
      <c r="AA280" s="30" t="str">
        <f>IF(Afrapportering!AA261="","",Afrapportering!AA261)</f>
        <v/>
      </c>
      <c r="AB280" s="52" t="str">
        <f>IFERROR(MAX(IF(OR(V280="",X280=""),"",IF(AND(AND(MONTH(F280)&gt;=8,MONTH(F280)&lt;9),AND(MONTH(H280)&gt;=8,MONTH(H280)&lt;9)),(NETWORKDAYS(F280,H280,Lister!$D$7:$D$13)-X280)*T280/NETWORKDAYS(Lister!$D$20,Lister!$E$20,Lister!$D$7:$D$13),IF(AND(MONTH(F280)=7,MONTH(H280)=8),(NETWORKDAYS(Lister!$D$20,H280,Lister!$D$7:$D$13)-X280)*T280/NETWORKDAYS(Lister!$D$20,Lister!$E$20,Lister!$D$7:$D$13),IF(AND(MONTH(F280)=7,MONTH(H280)=7),0)))),0),"")</f>
        <v/>
      </c>
      <c r="AC280" s="30" t="str">
        <f>IF(Afrapportering!AC261="","",Afrapportering!AC261)</f>
        <v/>
      </c>
      <c r="AD280" s="52" t="str">
        <f t="shared" si="31"/>
        <v/>
      </c>
      <c r="AE280" s="52" t="str">
        <f t="shared" si="32"/>
        <v/>
      </c>
      <c r="AF280" s="30" t="str">
        <f t="shared" si="33"/>
        <v/>
      </c>
      <c r="AG280" s="30" t="str">
        <f t="shared" si="34"/>
        <v/>
      </c>
      <c r="AH280" s="3" t="str">
        <f t="shared" si="35"/>
        <v/>
      </c>
    </row>
    <row r="281" spans="1:34" x14ac:dyDescent="0.25">
      <c r="A281" s="13" t="str">
        <f>+Afrapportering!A262</f>
        <v/>
      </c>
      <c r="B281" s="13" t="str">
        <f>+Afrapportering!B262</f>
        <v/>
      </c>
      <c r="C281" s="13" t="str">
        <f>+Afrapportering!C262</f>
        <v/>
      </c>
      <c r="D281" s="13" t="str">
        <f>+Afrapportering!D262</f>
        <v/>
      </c>
      <c r="E281" s="14" t="str">
        <f>+Afrapportering!E262</f>
        <v/>
      </c>
      <c r="F281" s="139" t="str">
        <f>IF(Afrapportering!F262 = "", "",Afrapportering!F262)</f>
        <v/>
      </c>
      <c r="G281" s="14" t="str">
        <f>+Afrapportering!G262</f>
        <v/>
      </c>
      <c r="H281" s="139" t="str">
        <f>IF(Afrapportering!H262 = "","",Afrapportering!H262)</f>
        <v/>
      </c>
      <c r="I281" s="140" t="str">
        <f>+Afrapportering!I262</f>
        <v/>
      </c>
      <c r="J281" s="13" t="str">
        <f>+Afrapportering!J262</f>
        <v/>
      </c>
      <c r="K281" s="32" t="str">
        <f t="shared" si="28"/>
        <v/>
      </c>
      <c r="L281" s="31" t="str">
        <f>IF(Ansøgning!J267="","",Ansøgning!J267)</f>
        <v/>
      </c>
      <c r="M281" s="134" t="str">
        <f>IF(Afrapportering!M262="","",Afrapportering!M262)</f>
        <v/>
      </c>
      <c r="N281" s="31" t="str">
        <f>IF(Ansøgning!K267="","",Ansøgning!K267)</f>
        <v/>
      </c>
      <c r="O281" s="134">
        <f>IF(Afrapportering!O262="",,Afrapportering!O262)</f>
        <v>0</v>
      </c>
      <c r="P281" s="15" t="str">
        <f>IF(Ansøgning!L267="","",Ansøgning!L267)</f>
        <v/>
      </c>
      <c r="Q281" s="15" t="str">
        <f t="shared" si="29"/>
        <v/>
      </c>
      <c r="R281" s="15"/>
      <c r="S281" s="15" t="str">
        <f>IF(Afrapportering!S262="","",Afrapportering!S262)</f>
        <v/>
      </c>
      <c r="T281" s="31" t="str">
        <f t="shared" si="30"/>
        <v/>
      </c>
      <c r="U281" s="30" t="str">
        <f>IF(Afrapportering!U262="","",Afrapportering!U262)</f>
        <v/>
      </c>
      <c r="V281" s="52" t="str">
        <f>IF(Afrapportering!V262="","",Afrapportering!V262)</f>
        <v/>
      </c>
      <c r="W281" s="30" t="str">
        <f>IF(Afrapportering!W262="","",Afrapportering!W262)</f>
        <v/>
      </c>
      <c r="X281" s="52" t="str">
        <f>IF(Afrapportering!X262="","",Afrapportering!X262)</f>
        <v/>
      </c>
      <c r="Y281" s="30" t="str">
        <f>IF(Afrapportering!Y262="","",Afrapportering!Y262)</f>
        <v/>
      </c>
      <c r="Z281" s="52" t="str">
        <f>IFERROR(MAX(IF(OR(V281="",X281=""),"",IF(AND(AND(MONTH(F281)&gt;=7,MONTH(F281)&lt;8),AND(MONTH(H281)&gt;=7,MONTH(H281)&lt;8)),(NETWORKDAYS(F281,H281,Lister!$D$7:$D$13)-V281)*T281/NETWORKDAYS(Lister!$D$19,Lister!$E$19,Lister!$D$7:$D$13),IF(AND(AND(MONTH(F281)&gt;=7,MONTH(F281)&lt;8),MONTH(H281)&gt;7),(NETWORKDAYS(F281,Lister!$E$19,Lister!$D$7:$D$13)-V281)*T281/NETWORKDAYS(Lister!$D$19,Lister!$E$19,Lister!$D$7:$D$13),IF(MONTH(F281)&gt;7,0)))),0),"")</f>
        <v/>
      </c>
      <c r="AA281" s="30" t="str">
        <f>IF(Afrapportering!AA262="","",Afrapportering!AA262)</f>
        <v/>
      </c>
      <c r="AB281" s="52" t="str">
        <f>IFERROR(MAX(IF(OR(V281="",X281=""),"",IF(AND(AND(MONTH(F281)&gt;=8,MONTH(F281)&lt;9),AND(MONTH(H281)&gt;=8,MONTH(H281)&lt;9)),(NETWORKDAYS(F281,H281,Lister!$D$7:$D$13)-X281)*T281/NETWORKDAYS(Lister!$D$20,Lister!$E$20,Lister!$D$7:$D$13),IF(AND(MONTH(F281)=7,MONTH(H281)=8),(NETWORKDAYS(Lister!$D$20,H281,Lister!$D$7:$D$13)-X281)*T281/NETWORKDAYS(Lister!$D$20,Lister!$E$20,Lister!$D$7:$D$13),IF(AND(MONTH(F281)=7,MONTH(H281)=7),0)))),0),"")</f>
        <v/>
      </c>
      <c r="AC281" s="30" t="str">
        <f>IF(Afrapportering!AC262="","",Afrapportering!AC262)</f>
        <v/>
      </c>
      <c r="AD281" s="52" t="str">
        <f t="shared" si="31"/>
        <v/>
      </c>
      <c r="AE281" s="52" t="str">
        <f t="shared" si="32"/>
        <v/>
      </c>
      <c r="AF281" s="30" t="str">
        <f t="shared" si="33"/>
        <v/>
      </c>
      <c r="AG281" s="30" t="str">
        <f t="shared" si="34"/>
        <v/>
      </c>
      <c r="AH281" s="3" t="str">
        <f t="shared" si="35"/>
        <v/>
      </c>
    </row>
    <row r="282" spans="1:34" x14ac:dyDescent="0.25">
      <c r="A282" s="13" t="str">
        <f>+Afrapportering!A263</f>
        <v/>
      </c>
      <c r="B282" s="13" t="str">
        <f>+Afrapportering!B263</f>
        <v/>
      </c>
      <c r="C282" s="13" t="str">
        <f>+Afrapportering!C263</f>
        <v/>
      </c>
      <c r="D282" s="13" t="str">
        <f>+Afrapportering!D263</f>
        <v/>
      </c>
      <c r="E282" s="14" t="str">
        <f>+Afrapportering!E263</f>
        <v/>
      </c>
      <c r="F282" s="139" t="str">
        <f>IF(Afrapportering!F263 = "", "",Afrapportering!F263)</f>
        <v/>
      </c>
      <c r="G282" s="14" t="str">
        <f>+Afrapportering!G263</f>
        <v/>
      </c>
      <c r="H282" s="139" t="str">
        <f>IF(Afrapportering!H263 = "","",Afrapportering!H263)</f>
        <v/>
      </c>
      <c r="I282" s="140" t="str">
        <f>+Afrapportering!I263</f>
        <v/>
      </c>
      <c r="J282" s="13" t="str">
        <f>+Afrapportering!J263</f>
        <v/>
      </c>
      <c r="K282" s="32" t="str">
        <f t="shared" si="28"/>
        <v/>
      </c>
      <c r="L282" s="31" t="str">
        <f>IF(Ansøgning!J268="","",Ansøgning!J268)</f>
        <v/>
      </c>
      <c r="M282" s="134" t="str">
        <f>IF(Afrapportering!M263="","",Afrapportering!M263)</f>
        <v/>
      </c>
      <c r="N282" s="31" t="str">
        <f>IF(Ansøgning!K268="","",Ansøgning!K268)</f>
        <v/>
      </c>
      <c r="O282" s="134">
        <f>IF(Afrapportering!O263="",,Afrapportering!O263)</f>
        <v>0</v>
      </c>
      <c r="P282" s="15" t="str">
        <f>IF(Ansøgning!L268="","",Ansøgning!L268)</f>
        <v/>
      </c>
      <c r="Q282" s="15" t="str">
        <f t="shared" si="29"/>
        <v/>
      </c>
      <c r="R282" s="15"/>
      <c r="S282" s="15" t="str">
        <f>IF(Afrapportering!S263="","",Afrapportering!S263)</f>
        <v/>
      </c>
      <c r="T282" s="31" t="str">
        <f t="shared" si="30"/>
        <v/>
      </c>
      <c r="U282" s="30" t="str">
        <f>IF(Afrapportering!U263="","",Afrapportering!U263)</f>
        <v/>
      </c>
      <c r="V282" s="52" t="str">
        <f>IF(Afrapportering!V263="","",Afrapportering!V263)</f>
        <v/>
      </c>
      <c r="W282" s="30" t="str">
        <f>IF(Afrapportering!W263="","",Afrapportering!W263)</f>
        <v/>
      </c>
      <c r="X282" s="52" t="str">
        <f>IF(Afrapportering!X263="","",Afrapportering!X263)</f>
        <v/>
      </c>
      <c r="Y282" s="30" t="str">
        <f>IF(Afrapportering!Y263="","",Afrapportering!Y263)</f>
        <v/>
      </c>
      <c r="Z282" s="52" t="str">
        <f>IFERROR(MAX(IF(OR(V282="",X282=""),"",IF(AND(AND(MONTH(F282)&gt;=7,MONTH(F282)&lt;8),AND(MONTH(H282)&gt;=7,MONTH(H282)&lt;8)),(NETWORKDAYS(F282,H282,Lister!$D$7:$D$13)-V282)*T282/NETWORKDAYS(Lister!$D$19,Lister!$E$19,Lister!$D$7:$D$13),IF(AND(AND(MONTH(F282)&gt;=7,MONTH(F282)&lt;8),MONTH(H282)&gt;7),(NETWORKDAYS(F282,Lister!$E$19,Lister!$D$7:$D$13)-V282)*T282/NETWORKDAYS(Lister!$D$19,Lister!$E$19,Lister!$D$7:$D$13),IF(MONTH(F282)&gt;7,0)))),0),"")</f>
        <v/>
      </c>
      <c r="AA282" s="30" t="str">
        <f>IF(Afrapportering!AA263="","",Afrapportering!AA263)</f>
        <v/>
      </c>
      <c r="AB282" s="52" t="str">
        <f>IFERROR(MAX(IF(OR(V282="",X282=""),"",IF(AND(AND(MONTH(F282)&gt;=8,MONTH(F282)&lt;9),AND(MONTH(H282)&gt;=8,MONTH(H282)&lt;9)),(NETWORKDAYS(F282,H282,Lister!$D$7:$D$13)-X282)*T282/NETWORKDAYS(Lister!$D$20,Lister!$E$20,Lister!$D$7:$D$13),IF(AND(MONTH(F282)=7,MONTH(H282)=8),(NETWORKDAYS(Lister!$D$20,H282,Lister!$D$7:$D$13)-X282)*T282/NETWORKDAYS(Lister!$D$20,Lister!$E$20,Lister!$D$7:$D$13),IF(AND(MONTH(F282)=7,MONTH(H282)=7),0)))),0),"")</f>
        <v/>
      </c>
      <c r="AC282" s="30" t="str">
        <f>IF(Afrapportering!AC263="","",Afrapportering!AC263)</f>
        <v/>
      </c>
      <c r="AD282" s="52" t="str">
        <f t="shared" si="31"/>
        <v/>
      </c>
      <c r="AE282" s="52" t="str">
        <f t="shared" si="32"/>
        <v/>
      </c>
      <c r="AF282" s="30" t="str">
        <f t="shared" si="33"/>
        <v/>
      </c>
      <c r="AG282" s="30" t="str">
        <f t="shared" si="34"/>
        <v/>
      </c>
      <c r="AH282" s="3" t="str">
        <f t="shared" si="35"/>
        <v/>
      </c>
    </row>
    <row r="283" spans="1:34" x14ac:dyDescent="0.25">
      <c r="A283" s="13" t="str">
        <f>+Afrapportering!A264</f>
        <v/>
      </c>
      <c r="B283" s="13" t="str">
        <f>+Afrapportering!B264</f>
        <v/>
      </c>
      <c r="C283" s="13" t="str">
        <f>+Afrapportering!C264</f>
        <v/>
      </c>
      <c r="D283" s="13" t="str">
        <f>+Afrapportering!D264</f>
        <v/>
      </c>
      <c r="E283" s="14" t="str">
        <f>+Afrapportering!E264</f>
        <v/>
      </c>
      <c r="F283" s="139" t="str">
        <f>IF(Afrapportering!F264 = "", "",Afrapportering!F264)</f>
        <v/>
      </c>
      <c r="G283" s="14" t="str">
        <f>+Afrapportering!G264</f>
        <v/>
      </c>
      <c r="H283" s="139" t="str">
        <f>IF(Afrapportering!H264 = "","",Afrapportering!H264)</f>
        <v/>
      </c>
      <c r="I283" s="140" t="str">
        <f>+Afrapportering!I264</f>
        <v/>
      </c>
      <c r="J283" s="13" t="str">
        <f>+Afrapportering!J264</f>
        <v/>
      </c>
      <c r="K283" s="32" t="str">
        <f t="shared" si="28"/>
        <v/>
      </c>
      <c r="L283" s="31" t="str">
        <f>IF(Ansøgning!J269="","",Ansøgning!J269)</f>
        <v/>
      </c>
      <c r="M283" s="134" t="str">
        <f>IF(Afrapportering!M264="","",Afrapportering!M264)</f>
        <v/>
      </c>
      <c r="N283" s="31" t="str">
        <f>IF(Ansøgning!K269="","",Ansøgning!K269)</f>
        <v/>
      </c>
      <c r="O283" s="134">
        <f>IF(Afrapportering!O264="",,Afrapportering!O264)</f>
        <v>0</v>
      </c>
      <c r="P283" s="15" t="str">
        <f>IF(Ansøgning!L269="","",Ansøgning!L269)</f>
        <v/>
      </c>
      <c r="Q283" s="15" t="str">
        <f t="shared" si="29"/>
        <v/>
      </c>
      <c r="R283" s="15"/>
      <c r="S283" s="15" t="str">
        <f>IF(Afrapportering!S264="","",Afrapportering!S264)</f>
        <v/>
      </c>
      <c r="T283" s="31" t="str">
        <f t="shared" si="30"/>
        <v/>
      </c>
      <c r="U283" s="30" t="str">
        <f>IF(Afrapportering!U264="","",Afrapportering!U264)</f>
        <v/>
      </c>
      <c r="V283" s="52" t="str">
        <f>IF(Afrapportering!V264="","",Afrapportering!V264)</f>
        <v/>
      </c>
      <c r="W283" s="30" t="str">
        <f>IF(Afrapportering!W264="","",Afrapportering!W264)</f>
        <v/>
      </c>
      <c r="X283" s="52" t="str">
        <f>IF(Afrapportering!X264="","",Afrapportering!X264)</f>
        <v/>
      </c>
      <c r="Y283" s="30" t="str">
        <f>IF(Afrapportering!Y264="","",Afrapportering!Y264)</f>
        <v/>
      </c>
      <c r="Z283" s="52" t="str">
        <f>IFERROR(MAX(IF(OR(V283="",X283=""),"",IF(AND(AND(MONTH(F283)&gt;=7,MONTH(F283)&lt;8),AND(MONTH(H283)&gt;=7,MONTH(H283)&lt;8)),(NETWORKDAYS(F283,H283,Lister!$D$7:$D$13)-V283)*T283/NETWORKDAYS(Lister!$D$19,Lister!$E$19,Lister!$D$7:$D$13),IF(AND(AND(MONTH(F283)&gt;=7,MONTH(F283)&lt;8),MONTH(H283)&gt;7),(NETWORKDAYS(F283,Lister!$E$19,Lister!$D$7:$D$13)-V283)*T283/NETWORKDAYS(Lister!$D$19,Lister!$E$19,Lister!$D$7:$D$13),IF(MONTH(F283)&gt;7,0)))),0),"")</f>
        <v/>
      </c>
      <c r="AA283" s="30" t="str">
        <f>IF(Afrapportering!AA264="","",Afrapportering!AA264)</f>
        <v/>
      </c>
      <c r="AB283" s="52" t="str">
        <f>IFERROR(MAX(IF(OR(V283="",X283=""),"",IF(AND(AND(MONTH(F283)&gt;=8,MONTH(F283)&lt;9),AND(MONTH(H283)&gt;=8,MONTH(H283)&lt;9)),(NETWORKDAYS(F283,H283,Lister!$D$7:$D$13)-X283)*T283/NETWORKDAYS(Lister!$D$20,Lister!$E$20,Lister!$D$7:$D$13),IF(AND(MONTH(F283)=7,MONTH(H283)=8),(NETWORKDAYS(Lister!$D$20,H283,Lister!$D$7:$D$13)-X283)*T283/NETWORKDAYS(Lister!$D$20,Lister!$E$20,Lister!$D$7:$D$13),IF(AND(MONTH(F283)=7,MONTH(H283)=7),0)))),0),"")</f>
        <v/>
      </c>
      <c r="AC283" s="30" t="str">
        <f>IF(Afrapportering!AC264="","",Afrapportering!AC264)</f>
        <v/>
      </c>
      <c r="AD283" s="52" t="str">
        <f t="shared" si="31"/>
        <v/>
      </c>
      <c r="AE283" s="52" t="str">
        <f t="shared" si="32"/>
        <v/>
      </c>
      <c r="AF283" s="30" t="str">
        <f t="shared" si="33"/>
        <v/>
      </c>
      <c r="AG283" s="30" t="str">
        <f t="shared" si="34"/>
        <v/>
      </c>
      <c r="AH283" s="3" t="str">
        <f t="shared" si="35"/>
        <v/>
      </c>
    </row>
    <row r="284" spans="1:34" x14ac:dyDescent="0.25">
      <c r="A284" s="13" t="str">
        <f>+Afrapportering!A265</f>
        <v/>
      </c>
      <c r="B284" s="13" t="str">
        <f>+Afrapportering!B265</f>
        <v/>
      </c>
      <c r="C284" s="13" t="str">
        <f>+Afrapportering!C265</f>
        <v/>
      </c>
      <c r="D284" s="13" t="str">
        <f>+Afrapportering!D265</f>
        <v/>
      </c>
      <c r="E284" s="14" t="str">
        <f>+Afrapportering!E265</f>
        <v/>
      </c>
      <c r="F284" s="139" t="str">
        <f>IF(Afrapportering!F265 = "", "",Afrapportering!F265)</f>
        <v/>
      </c>
      <c r="G284" s="14" t="str">
        <f>+Afrapportering!G265</f>
        <v/>
      </c>
      <c r="H284" s="139" t="str">
        <f>IF(Afrapportering!H265 = "","",Afrapportering!H265)</f>
        <v/>
      </c>
      <c r="I284" s="140" t="str">
        <f>+Afrapportering!I265</f>
        <v/>
      </c>
      <c r="J284" s="13" t="str">
        <f>+Afrapportering!J265</f>
        <v/>
      </c>
      <c r="K284" s="32" t="str">
        <f t="shared" si="28"/>
        <v/>
      </c>
      <c r="L284" s="31" t="str">
        <f>IF(Ansøgning!J270="","",Ansøgning!J270)</f>
        <v/>
      </c>
      <c r="M284" s="134" t="str">
        <f>IF(Afrapportering!M265="","",Afrapportering!M265)</f>
        <v/>
      </c>
      <c r="N284" s="31" t="str">
        <f>IF(Ansøgning!K270="","",Ansøgning!K270)</f>
        <v/>
      </c>
      <c r="O284" s="134">
        <f>IF(Afrapportering!O265="",,Afrapportering!O265)</f>
        <v>0</v>
      </c>
      <c r="P284" s="15" t="str">
        <f>IF(Ansøgning!L270="","",Ansøgning!L270)</f>
        <v/>
      </c>
      <c r="Q284" s="15" t="str">
        <f t="shared" si="29"/>
        <v/>
      </c>
      <c r="R284" s="15"/>
      <c r="S284" s="15" t="str">
        <f>IF(Afrapportering!S265="","",Afrapportering!S265)</f>
        <v/>
      </c>
      <c r="T284" s="31" t="str">
        <f t="shared" si="30"/>
        <v/>
      </c>
      <c r="U284" s="30" t="str">
        <f>IF(Afrapportering!U265="","",Afrapportering!U265)</f>
        <v/>
      </c>
      <c r="V284" s="52" t="str">
        <f>IF(Afrapportering!V265="","",Afrapportering!V265)</f>
        <v/>
      </c>
      <c r="W284" s="30" t="str">
        <f>IF(Afrapportering!W265="","",Afrapportering!W265)</f>
        <v/>
      </c>
      <c r="X284" s="52" t="str">
        <f>IF(Afrapportering!X265="","",Afrapportering!X265)</f>
        <v/>
      </c>
      <c r="Y284" s="30" t="str">
        <f>IF(Afrapportering!Y265="","",Afrapportering!Y265)</f>
        <v/>
      </c>
      <c r="Z284" s="52" t="str">
        <f>IFERROR(MAX(IF(OR(V284="",X284=""),"",IF(AND(AND(MONTH(F284)&gt;=7,MONTH(F284)&lt;8),AND(MONTH(H284)&gt;=7,MONTH(H284)&lt;8)),(NETWORKDAYS(F284,H284,Lister!$D$7:$D$13)-V284)*T284/NETWORKDAYS(Lister!$D$19,Lister!$E$19,Lister!$D$7:$D$13),IF(AND(AND(MONTH(F284)&gt;=7,MONTH(F284)&lt;8),MONTH(H284)&gt;7),(NETWORKDAYS(F284,Lister!$E$19,Lister!$D$7:$D$13)-V284)*T284/NETWORKDAYS(Lister!$D$19,Lister!$E$19,Lister!$D$7:$D$13),IF(MONTH(F284)&gt;7,0)))),0),"")</f>
        <v/>
      </c>
      <c r="AA284" s="30" t="str">
        <f>IF(Afrapportering!AA265="","",Afrapportering!AA265)</f>
        <v/>
      </c>
      <c r="AB284" s="52" t="str">
        <f>IFERROR(MAX(IF(OR(V284="",X284=""),"",IF(AND(AND(MONTH(F284)&gt;=8,MONTH(F284)&lt;9),AND(MONTH(H284)&gt;=8,MONTH(H284)&lt;9)),(NETWORKDAYS(F284,H284,Lister!$D$7:$D$13)-X284)*T284/NETWORKDAYS(Lister!$D$20,Lister!$E$20,Lister!$D$7:$D$13),IF(AND(MONTH(F284)=7,MONTH(H284)=8),(NETWORKDAYS(Lister!$D$20,H284,Lister!$D$7:$D$13)-X284)*T284/NETWORKDAYS(Lister!$D$20,Lister!$E$20,Lister!$D$7:$D$13),IF(AND(MONTH(F284)=7,MONTH(H284)=7),0)))),0),"")</f>
        <v/>
      </c>
      <c r="AC284" s="30" t="str">
        <f>IF(Afrapportering!AC265="","",Afrapportering!AC265)</f>
        <v/>
      </c>
      <c r="AD284" s="52" t="str">
        <f t="shared" si="31"/>
        <v/>
      </c>
      <c r="AE284" s="52" t="str">
        <f t="shared" si="32"/>
        <v/>
      </c>
      <c r="AF284" s="30" t="str">
        <f t="shared" si="33"/>
        <v/>
      </c>
      <c r="AG284" s="30" t="str">
        <f t="shared" si="34"/>
        <v/>
      </c>
      <c r="AH284" s="3" t="str">
        <f t="shared" si="35"/>
        <v/>
      </c>
    </row>
    <row r="285" spans="1:34" x14ac:dyDescent="0.25">
      <c r="A285" s="13" t="str">
        <f>+Afrapportering!A266</f>
        <v/>
      </c>
      <c r="B285" s="13" t="str">
        <f>+Afrapportering!B266</f>
        <v/>
      </c>
      <c r="C285" s="13" t="str">
        <f>+Afrapportering!C266</f>
        <v/>
      </c>
      <c r="D285" s="13" t="str">
        <f>+Afrapportering!D266</f>
        <v/>
      </c>
      <c r="E285" s="14" t="str">
        <f>+Afrapportering!E266</f>
        <v/>
      </c>
      <c r="F285" s="139" t="str">
        <f>IF(Afrapportering!F266 = "", "",Afrapportering!F266)</f>
        <v/>
      </c>
      <c r="G285" s="14" t="str">
        <f>+Afrapportering!G266</f>
        <v/>
      </c>
      <c r="H285" s="139" t="str">
        <f>IF(Afrapportering!H266 = "","",Afrapportering!H266)</f>
        <v/>
      </c>
      <c r="I285" s="140" t="str">
        <f>+Afrapportering!I266</f>
        <v/>
      </c>
      <c r="J285" s="13" t="str">
        <f>+Afrapportering!J266</f>
        <v/>
      </c>
      <c r="K285" s="32" t="str">
        <f t="shared" si="28"/>
        <v/>
      </c>
      <c r="L285" s="31" t="str">
        <f>IF(Ansøgning!J271="","",Ansøgning!J271)</f>
        <v/>
      </c>
      <c r="M285" s="134" t="str">
        <f>IF(Afrapportering!M266="","",Afrapportering!M266)</f>
        <v/>
      </c>
      <c r="N285" s="31" t="str">
        <f>IF(Ansøgning!K271="","",Ansøgning!K271)</f>
        <v/>
      </c>
      <c r="O285" s="134">
        <f>IF(Afrapportering!O266="",,Afrapportering!O266)</f>
        <v>0</v>
      </c>
      <c r="P285" s="15" t="str">
        <f>IF(Ansøgning!L271="","",Ansøgning!L271)</f>
        <v/>
      </c>
      <c r="Q285" s="15" t="str">
        <f t="shared" si="29"/>
        <v/>
      </c>
      <c r="R285" s="15"/>
      <c r="S285" s="15" t="str">
        <f>IF(Afrapportering!S266="","",Afrapportering!S266)</f>
        <v/>
      </c>
      <c r="T285" s="31" t="str">
        <f t="shared" si="30"/>
        <v/>
      </c>
      <c r="U285" s="30" t="str">
        <f>IF(Afrapportering!U266="","",Afrapportering!U266)</f>
        <v/>
      </c>
      <c r="V285" s="52" t="str">
        <f>IF(Afrapportering!V266="","",Afrapportering!V266)</f>
        <v/>
      </c>
      <c r="W285" s="30" t="str">
        <f>IF(Afrapportering!W266="","",Afrapportering!W266)</f>
        <v/>
      </c>
      <c r="X285" s="52" t="str">
        <f>IF(Afrapportering!X266="","",Afrapportering!X266)</f>
        <v/>
      </c>
      <c r="Y285" s="30" t="str">
        <f>IF(Afrapportering!Y266="","",Afrapportering!Y266)</f>
        <v/>
      </c>
      <c r="Z285" s="52" t="str">
        <f>IFERROR(MAX(IF(OR(V285="",X285=""),"",IF(AND(AND(MONTH(F285)&gt;=7,MONTH(F285)&lt;8),AND(MONTH(H285)&gt;=7,MONTH(H285)&lt;8)),(NETWORKDAYS(F285,H285,Lister!$D$7:$D$13)-V285)*T285/NETWORKDAYS(Lister!$D$19,Lister!$E$19,Lister!$D$7:$D$13),IF(AND(AND(MONTH(F285)&gt;=7,MONTH(F285)&lt;8),MONTH(H285)&gt;7),(NETWORKDAYS(F285,Lister!$E$19,Lister!$D$7:$D$13)-V285)*T285/NETWORKDAYS(Lister!$D$19,Lister!$E$19,Lister!$D$7:$D$13),IF(MONTH(F285)&gt;7,0)))),0),"")</f>
        <v/>
      </c>
      <c r="AA285" s="30" t="str">
        <f>IF(Afrapportering!AA266="","",Afrapportering!AA266)</f>
        <v/>
      </c>
      <c r="AB285" s="52" t="str">
        <f>IFERROR(MAX(IF(OR(V285="",X285=""),"",IF(AND(AND(MONTH(F285)&gt;=8,MONTH(F285)&lt;9),AND(MONTH(H285)&gt;=8,MONTH(H285)&lt;9)),(NETWORKDAYS(F285,H285,Lister!$D$7:$D$13)-X285)*T285/NETWORKDAYS(Lister!$D$20,Lister!$E$20,Lister!$D$7:$D$13),IF(AND(MONTH(F285)=7,MONTH(H285)=8),(NETWORKDAYS(Lister!$D$20,H285,Lister!$D$7:$D$13)-X285)*T285/NETWORKDAYS(Lister!$D$20,Lister!$E$20,Lister!$D$7:$D$13),IF(AND(MONTH(F285)=7,MONTH(H285)=7),0)))),0),"")</f>
        <v/>
      </c>
      <c r="AC285" s="30" t="str">
        <f>IF(Afrapportering!AC266="","",Afrapportering!AC266)</f>
        <v/>
      </c>
      <c r="AD285" s="52" t="str">
        <f t="shared" si="31"/>
        <v/>
      </c>
      <c r="AE285" s="52" t="str">
        <f t="shared" si="32"/>
        <v/>
      </c>
      <c r="AF285" s="30" t="str">
        <f t="shared" si="33"/>
        <v/>
      </c>
      <c r="AG285" s="30" t="str">
        <f t="shared" si="34"/>
        <v/>
      </c>
      <c r="AH285" s="3" t="str">
        <f t="shared" si="35"/>
        <v/>
      </c>
    </row>
    <row r="286" spans="1:34" x14ac:dyDescent="0.25">
      <c r="A286" s="13" t="str">
        <f>+Afrapportering!A267</f>
        <v/>
      </c>
      <c r="B286" s="13" t="str">
        <f>+Afrapportering!B267</f>
        <v/>
      </c>
      <c r="C286" s="13" t="str">
        <f>+Afrapportering!C267</f>
        <v/>
      </c>
      <c r="D286" s="13" t="str">
        <f>+Afrapportering!D267</f>
        <v/>
      </c>
      <c r="E286" s="14" t="str">
        <f>+Afrapportering!E267</f>
        <v/>
      </c>
      <c r="F286" s="139" t="str">
        <f>IF(Afrapportering!F267 = "", "",Afrapportering!F267)</f>
        <v/>
      </c>
      <c r="G286" s="14" t="str">
        <f>+Afrapportering!G267</f>
        <v/>
      </c>
      <c r="H286" s="139" t="str">
        <f>IF(Afrapportering!H267 = "","",Afrapportering!H267)</f>
        <v/>
      </c>
      <c r="I286" s="140" t="str">
        <f>+Afrapportering!I267</f>
        <v/>
      </c>
      <c r="J286" s="13" t="str">
        <f>+Afrapportering!J267</f>
        <v/>
      </c>
      <c r="K286" s="32" t="str">
        <f t="shared" si="28"/>
        <v/>
      </c>
      <c r="L286" s="31" t="str">
        <f>IF(Ansøgning!J272="","",Ansøgning!J272)</f>
        <v/>
      </c>
      <c r="M286" s="134" t="str">
        <f>IF(Afrapportering!M267="","",Afrapportering!M267)</f>
        <v/>
      </c>
      <c r="N286" s="31" t="str">
        <f>IF(Ansøgning!K272="","",Ansøgning!K272)</f>
        <v/>
      </c>
      <c r="O286" s="134">
        <f>IF(Afrapportering!O267="",,Afrapportering!O267)</f>
        <v>0</v>
      </c>
      <c r="P286" s="15" t="str">
        <f>IF(Ansøgning!L272="","",Ansøgning!L272)</f>
        <v/>
      </c>
      <c r="Q286" s="15" t="str">
        <f t="shared" si="29"/>
        <v/>
      </c>
      <c r="R286" s="15"/>
      <c r="S286" s="15" t="str">
        <f>IF(Afrapportering!S267="","",Afrapportering!S267)</f>
        <v/>
      </c>
      <c r="T286" s="31" t="str">
        <f t="shared" si="30"/>
        <v/>
      </c>
      <c r="U286" s="30" t="str">
        <f>IF(Afrapportering!U267="","",Afrapportering!U267)</f>
        <v/>
      </c>
      <c r="V286" s="52" t="str">
        <f>IF(Afrapportering!V267="","",Afrapportering!V267)</f>
        <v/>
      </c>
      <c r="W286" s="30" t="str">
        <f>IF(Afrapportering!W267="","",Afrapportering!W267)</f>
        <v/>
      </c>
      <c r="X286" s="52" t="str">
        <f>IF(Afrapportering!X267="","",Afrapportering!X267)</f>
        <v/>
      </c>
      <c r="Y286" s="30" t="str">
        <f>IF(Afrapportering!Y267="","",Afrapportering!Y267)</f>
        <v/>
      </c>
      <c r="Z286" s="52" t="str">
        <f>IFERROR(MAX(IF(OR(V286="",X286=""),"",IF(AND(AND(MONTH(F286)&gt;=7,MONTH(F286)&lt;8),AND(MONTH(H286)&gt;=7,MONTH(H286)&lt;8)),(NETWORKDAYS(F286,H286,Lister!$D$7:$D$13)-V286)*T286/NETWORKDAYS(Lister!$D$19,Lister!$E$19,Lister!$D$7:$D$13),IF(AND(AND(MONTH(F286)&gt;=7,MONTH(F286)&lt;8),MONTH(H286)&gt;7),(NETWORKDAYS(F286,Lister!$E$19,Lister!$D$7:$D$13)-V286)*T286/NETWORKDAYS(Lister!$D$19,Lister!$E$19,Lister!$D$7:$D$13),IF(MONTH(F286)&gt;7,0)))),0),"")</f>
        <v/>
      </c>
      <c r="AA286" s="30" t="str">
        <f>IF(Afrapportering!AA267="","",Afrapportering!AA267)</f>
        <v/>
      </c>
      <c r="AB286" s="52" t="str">
        <f>IFERROR(MAX(IF(OR(V286="",X286=""),"",IF(AND(AND(MONTH(F286)&gt;=8,MONTH(F286)&lt;9),AND(MONTH(H286)&gt;=8,MONTH(H286)&lt;9)),(NETWORKDAYS(F286,H286,Lister!$D$7:$D$13)-X286)*T286/NETWORKDAYS(Lister!$D$20,Lister!$E$20,Lister!$D$7:$D$13),IF(AND(MONTH(F286)=7,MONTH(H286)=8),(NETWORKDAYS(Lister!$D$20,H286,Lister!$D$7:$D$13)-X286)*T286/NETWORKDAYS(Lister!$D$20,Lister!$E$20,Lister!$D$7:$D$13),IF(AND(MONTH(F286)=7,MONTH(H286)=7),0)))),0),"")</f>
        <v/>
      </c>
      <c r="AC286" s="30" t="str">
        <f>IF(Afrapportering!AC267="","",Afrapportering!AC267)</f>
        <v/>
      </c>
      <c r="AD286" s="52" t="str">
        <f t="shared" si="31"/>
        <v/>
      </c>
      <c r="AE286" s="52" t="str">
        <f t="shared" si="32"/>
        <v/>
      </c>
      <c r="AF286" s="30" t="str">
        <f t="shared" si="33"/>
        <v/>
      </c>
      <c r="AG286" s="30" t="str">
        <f t="shared" si="34"/>
        <v/>
      </c>
      <c r="AH286" s="3" t="str">
        <f t="shared" si="35"/>
        <v/>
      </c>
    </row>
    <row r="287" spans="1:34" x14ac:dyDescent="0.25">
      <c r="A287" s="13" t="str">
        <f>+Afrapportering!A268</f>
        <v/>
      </c>
      <c r="B287" s="13" t="str">
        <f>+Afrapportering!B268</f>
        <v/>
      </c>
      <c r="C287" s="13" t="str">
        <f>+Afrapportering!C268</f>
        <v/>
      </c>
      <c r="D287" s="13" t="str">
        <f>+Afrapportering!D268</f>
        <v/>
      </c>
      <c r="E287" s="14" t="str">
        <f>+Afrapportering!E268</f>
        <v/>
      </c>
      <c r="F287" s="139" t="str">
        <f>IF(Afrapportering!F268 = "", "",Afrapportering!F268)</f>
        <v/>
      </c>
      <c r="G287" s="14" t="str">
        <f>+Afrapportering!G268</f>
        <v/>
      </c>
      <c r="H287" s="139" t="str">
        <f>IF(Afrapportering!H268 = "","",Afrapportering!H268)</f>
        <v/>
      </c>
      <c r="I287" s="140" t="str">
        <f>+Afrapportering!I268</f>
        <v/>
      </c>
      <c r="J287" s="13" t="str">
        <f>+Afrapportering!J268</f>
        <v/>
      </c>
      <c r="K287" s="32" t="str">
        <f t="shared" si="28"/>
        <v/>
      </c>
      <c r="L287" s="31" t="str">
        <f>IF(Ansøgning!J273="","",Ansøgning!J273)</f>
        <v/>
      </c>
      <c r="M287" s="134" t="str">
        <f>IF(Afrapportering!M268="","",Afrapportering!M268)</f>
        <v/>
      </c>
      <c r="N287" s="31" t="str">
        <f>IF(Ansøgning!K273="","",Ansøgning!K273)</f>
        <v/>
      </c>
      <c r="O287" s="134">
        <f>IF(Afrapportering!O268="",,Afrapportering!O268)</f>
        <v>0</v>
      </c>
      <c r="P287" s="15" t="str">
        <f>IF(Ansøgning!L273="","",Ansøgning!L273)</f>
        <v/>
      </c>
      <c r="Q287" s="15" t="str">
        <f t="shared" si="29"/>
        <v/>
      </c>
      <c r="R287" s="15"/>
      <c r="S287" s="15" t="str">
        <f>IF(Afrapportering!S268="","",Afrapportering!S268)</f>
        <v/>
      </c>
      <c r="T287" s="31" t="str">
        <f t="shared" si="30"/>
        <v/>
      </c>
      <c r="U287" s="30" t="str">
        <f>IF(Afrapportering!U268="","",Afrapportering!U268)</f>
        <v/>
      </c>
      <c r="V287" s="52" t="str">
        <f>IF(Afrapportering!V268="","",Afrapportering!V268)</f>
        <v/>
      </c>
      <c r="W287" s="30" t="str">
        <f>IF(Afrapportering!W268="","",Afrapportering!W268)</f>
        <v/>
      </c>
      <c r="X287" s="52" t="str">
        <f>IF(Afrapportering!X268="","",Afrapportering!X268)</f>
        <v/>
      </c>
      <c r="Y287" s="30" t="str">
        <f>IF(Afrapportering!Y268="","",Afrapportering!Y268)</f>
        <v/>
      </c>
      <c r="Z287" s="52" t="str">
        <f>IFERROR(MAX(IF(OR(V287="",X287=""),"",IF(AND(AND(MONTH(F287)&gt;=7,MONTH(F287)&lt;8),AND(MONTH(H287)&gt;=7,MONTH(H287)&lt;8)),(NETWORKDAYS(F287,H287,Lister!$D$7:$D$13)-V287)*T287/NETWORKDAYS(Lister!$D$19,Lister!$E$19,Lister!$D$7:$D$13),IF(AND(AND(MONTH(F287)&gt;=7,MONTH(F287)&lt;8),MONTH(H287)&gt;7),(NETWORKDAYS(F287,Lister!$E$19,Lister!$D$7:$D$13)-V287)*T287/NETWORKDAYS(Lister!$D$19,Lister!$E$19,Lister!$D$7:$D$13),IF(MONTH(F287)&gt;7,0)))),0),"")</f>
        <v/>
      </c>
      <c r="AA287" s="30" t="str">
        <f>IF(Afrapportering!AA268="","",Afrapportering!AA268)</f>
        <v/>
      </c>
      <c r="AB287" s="52" t="str">
        <f>IFERROR(MAX(IF(OR(V287="",X287=""),"",IF(AND(AND(MONTH(F287)&gt;=8,MONTH(F287)&lt;9),AND(MONTH(H287)&gt;=8,MONTH(H287)&lt;9)),(NETWORKDAYS(F287,H287,Lister!$D$7:$D$13)-X287)*T287/NETWORKDAYS(Lister!$D$20,Lister!$E$20,Lister!$D$7:$D$13),IF(AND(MONTH(F287)=7,MONTH(H287)=8),(NETWORKDAYS(Lister!$D$20,H287,Lister!$D$7:$D$13)-X287)*T287/NETWORKDAYS(Lister!$D$20,Lister!$E$20,Lister!$D$7:$D$13),IF(AND(MONTH(F287)=7,MONTH(H287)=7),0)))),0),"")</f>
        <v/>
      </c>
      <c r="AC287" s="30" t="str">
        <f>IF(Afrapportering!AC268="","",Afrapportering!AC268)</f>
        <v/>
      </c>
      <c r="AD287" s="52" t="str">
        <f t="shared" si="31"/>
        <v/>
      </c>
      <c r="AE287" s="52" t="str">
        <f t="shared" si="32"/>
        <v/>
      </c>
      <c r="AF287" s="30" t="str">
        <f t="shared" si="33"/>
        <v/>
      </c>
      <c r="AG287" s="30" t="str">
        <f t="shared" si="34"/>
        <v/>
      </c>
      <c r="AH287" s="3" t="str">
        <f t="shared" si="35"/>
        <v/>
      </c>
    </row>
    <row r="288" spans="1:34" x14ac:dyDescent="0.25">
      <c r="A288" s="13" t="str">
        <f>+Afrapportering!A269</f>
        <v/>
      </c>
      <c r="B288" s="13" t="str">
        <f>+Afrapportering!B269</f>
        <v/>
      </c>
      <c r="C288" s="13" t="str">
        <f>+Afrapportering!C269</f>
        <v/>
      </c>
      <c r="D288" s="13" t="str">
        <f>+Afrapportering!D269</f>
        <v/>
      </c>
      <c r="E288" s="14" t="str">
        <f>+Afrapportering!E269</f>
        <v/>
      </c>
      <c r="F288" s="139" t="str">
        <f>IF(Afrapportering!F269 = "", "",Afrapportering!F269)</f>
        <v/>
      </c>
      <c r="G288" s="14" t="str">
        <f>+Afrapportering!G269</f>
        <v/>
      </c>
      <c r="H288" s="139" t="str">
        <f>IF(Afrapportering!H269 = "","",Afrapportering!H269)</f>
        <v/>
      </c>
      <c r="I288" s="140" t="str">
        <f>+Afrapportering!I269</f>
        <v/>
      </c>
      <c r="J288" s="13" t="str">
        <f>+Afrapportering!J269</f>
        <v/>
      </c>
      <c r="K288" s="32" t="str">
        <f t="shared" si="28"/>
        <v/>
      </c>
      <c r="L288" s="31" t="str">
        <f>IF(Ansøgning!J274="","",Ansøgning!J274)</f>
        <v/>
      </c>
      <c r="M288" s="134" t="str">
        <f>IF(Afrapportering!M269="","",Afrapportering!M269)</f>
        <v/>
      </c>
      <c r="N288" s="31" t="str">
        <f>IF(Ansøgning!K274="","",Ansøgning!K274)</f>
        <v/>
      </c>
      <c r="O288" s="134">
        <f>IF(Afrapportering!O269="",,Afrapportering!O269)</f>
        <v>0</v>
      </c>
      <c r="P288" s="15" t="str">
        <f>IF(Ansøgning!L274="","",Ansøgning!L274)</f>
        <v/>
      </c>
      <c r="Q288" s="15" t="str">
        <f t="shared" si="29"/>
        <v/>
      </c>
      <c r="R288" s="15"/>
      <c r="S288" s="15" t="str">
        <f>IF(Afrapportering!S269="","",Afrapportering!S269)</f>
        <v/>
      </c>
      <c r="T288" s="31" t="str">
        <f t="shared" si="30"/>
        <v/>
      </c>
      <c r="U288" s="30" t="str">
        <f>IF(Afrapportering!U269="","",Afrapportering!U269)</f>
        <v/>
      </c>
      <c r="V288" s="52" t="str">
        <f>IF(Afrapportering!V269="","",Afrapportering!V269)</f>
        <v/>
      </c>
      <c r="W288" s="30" t="str">
        <f>IF(Afrapportering!W269="","",Afrapportering!W269)</f>
        <v/>
      </c>
      <c r="X288" s="52" t="str">
        <f>IF(Afrapportering!X269="","",Afrapportering!X269)</f>
        <v/>
      </c>
      <c r="Y288" s="30" t="str">
        <f>IF(Afrapportering!Y269="","",Afrapportering!Y269)</f>
        <v/>
      </c>
      <c r="Z288" s="52" t="str">
        <f>IFERROR(MAX(IF(OR(V288="",X288=""),"",IF(AND(AND(MONTH(F288)&gt;=7,MONTH(F288)&lt;8),AND(MONTH(H288)&gt;=7,MONTH(H288)&lt;8)),(NETWORKDAYS(F288,H288,Lister!$D$7:$D$13)-V288)*T288/NETWORKDAYS(Lister!$D$19,Lister!$E$19,Lister!$D$7:$D$13),IF(AND(AND(MONTH(F288)&gt;=7,MONTH(F288)&lt;8),MONTH(H288)&gt;7),(NETWORKDAYS(F288,Lister!$E$19,Lister!$D$7:$D$13)-V288)*T288/NETWORKDAYS(Lister!$D$19,Lister!$E$19,Lister!$D$7:$D$13),IF(MONTH(F288)&gt;7,0)))),0),"")</f>
        <v/>
      </c>
      <c r="AA288" s="30" t="str">
        <f>IF(Afrapportering!AA269="","",Afrapportering!AA269)</f>
        <v/>
      </c>
      <c r="AB288" s="52" t="str">
        <f>IFERROR(MAX(IF(OR(V288="",X288=""),"",IF(AND(AND(MONTH(F288)&gt;=8,MONTH(F288)&lt;9),AND(MONTH(H288)&gt;=8,MONTH(H288)&lt;9)),(NETWORKDAYS(F288,H288,Lister!$D$7:$D$13)-X288)*T288/NETWORKDAYS(Lister!$D$20,Lister!$E$20,Lister!$D$7:$D$13),IF(AND(MONTH(F288)=7,MONTH(H288)=8),(NETWORKDAYS(Lister!$D$20,H288,Lister!$D$7:$D$13)-X288)*T288/NETWORKDAYS(Lister!$D$20,Lister!$E$20,Lister!$D$7:$D$13),IF(AND(MONTH(F288)=7,MONTH(H288)=7),0)))),0),"")</f>
        <v/>
      </c>
      <c r="AC288" s="30" t="str">
        <f>IF(Afrapportering!AC269="","",Afrapportering!AC269)</f>
        <v/>
      </c>
      <c r="AD288" s="52" t="str">
        <f t="shared" si="31"/>
        <v/>
      </c>
      <c r="AE288" s="52" t="str">
        <f t="shared" si="32"/>
        <v/>
      </c>
      <c r="AF288" s="30" t="str">
        <f t="shared" si="33"/>
        <v/>
      </c>
      <c r="AG288" s="30" t="str">
        <f t="shared" si="34"/>
        <v/>
      </c>
      <c r="AH288" s="3" t="str">
        <f t="shared" si="35"/>
        <v/>
      </c>
    </row>
    <row r="289" spans="1:34" x14ac:dyDescent="0.25">
      <c r="A289" s="13" t="str">
        <f>+Afrapportering!A270</f>
        <v/>
      </c>
      <c r="B289" s="13" t="str">
        <f>+Afrapportering!B270</f>
        <v/>
      </c>
      <c r="C289" s="13" t="str">
        <f>+Afrapportering!C270</f>
        <v/>
      </c>
      <c r="D289" s="13" t="str">
        <f>+Afrapportering!D270</f>
        <v/>
      </c>
      <c r="E289" s="14" t="str">
        <f>+Afrapportering!E270</f>
        <v/>
      </c>
      <c r="F289" s="139" t="str">
        <f>IF(Afrapportering!F270 = "", "",Afrapportering!F270)</f>
        <v/>
      </c>
      <c r="G289" s="14" t="str">
        <f>+Afrapportering!G270</f>
        <v/>
      </c>
      <c r="H289" s="139" t="str">
        <f>IF(Afrapportering!H270 = "","",Afrapportering!H270)</f>
        <v/>
      </c>
      <c r="I289" s="140" t="str">
        <f>+Afrapportering!I270</f>
        <v/>
      </c>
      <c r="J289" s="13" t="str">
        <f>+Afrapportering!J270</f>
        <v/>
      </c>
      <c r="K289" s="32" t="str">
        <f t="shared" si="28"/>
        <v/>
      </c>
      <c r="L289" s="31" t="str">
        <f>IF(Ansøgning!J275="","",Ansøgning!J275)</f>
        <v/>
      </c>
      <c r="M289" s="134" t="str">
        <f>IF(Afrapportering!M270="","",Afrapportering!M270)</f>
        <v/>
      </c>
      <c r="N289" s="31" t="str">
        <f>IF(Ansøgning!K275="","",Ansøgning!K275)</f>
        <v/>
      </c>
      <c r="O289" s="134">
        <f>IF(Afrapportering!O270="",,Afrapportering!O270)</f>
        <v>0</v>
      </c>
      <c r="P289" s="15" t="str">
        <f>IF(Ansøgning!L275="","",Ansøgning!L275)</f>
        <v/>
      </c>
      <c r="Q289" s="15" t="str">
        <f t="shared" si="29"/>
        <v/>
      </c>
      <c r="R289" s="15"/>
      <c r="S289" s="15" t="str">
        <f>IF(Afrapportering!S270="","",Afrapportering!S270)</f>
        <v/>
      </c>
      <c r="T289" s="31" t="str">
        <f t="shared" si="30"/>
        <v/>
      </c>
      <c r="U289" s="30" t="str">
        <f>IF(Afrapportering!U270="","",Afrapportering!U270)</f>
        <v/>
      </c>
      <c r="V289" s="52" t="str">
        <f>IF(Afrapportering!V270="","",Afrapportering!V270)</f>
        <v/>
      </c>
      <c r="W289" s="30" t="str">
        <f>IF(Afrapportering!W270="","",Afrapportering!W270)</f>
        <v/>
      </c>
      <c r="X289" s="52" t="str">
        <f>IF(Afrapportering!X270="","",Afrapportering!X270)</f>
        <v/>
      </c>
      <c r="Y289" s="30" t="str">
        <f>IF(Afrapportering!Y270="","",Afrapportering!Y270)</f>
        <v/>
      </c>
      <c r="Z289" s="52" t="str">
        <f>IFERROR(MAX(IF(OR(V289="",X289=""),"",IF(AND(AND(MONTH(F289)&gt;=7,MONTH(F289)&lt;8),AND(MONTH(H289)&gt;=7,MONTH(H289)&lt;8)),(NETWORKDAYS(F289,H289,Lister!$D$7:$D$13)-V289)*T289/NETWORKDAYS(Lister!$D$19,Lister!$E$19,Lister!$D$7:$D$13),IF(AND(AND(MONTH(F289)&gt;=7,MONTH(F289)&lt;8),MONTH(H289)&gt;7),(NETWORKDAYS(F289,Lister!$E$19,Lister!$D$7:$D$13)-V289)*T289/NETWORKDAYS(Lister!$D$19,Lister!$E$19,Lister!$D$7:$D$13),IF(MONTH(F289)&gt;7,0)))),0),"")</f>
        <v/>
      </c>
      <c r="AA289" s="30" t="str">
        <f>IF(Afrapportering!AA270="","",Afrapportering!AA270)</f>
        <v/>
      </c>
      <c r="AB289" s="52" t="str">
        <f>IFERROR(MAX(IF(OR(V289="",X289=""),"",IF(AND(AND(MONTH(F289)&gt;=8,MONTH(F289)&lt;9),AND(MONTH(H289)&gt;=8,MONTH(H289)&lt;9)),(NETWORKDAYS(F289,H289,Lister!$D$7:$D$13)-X289)*T289/NETWORKDAYS(Lister!$D$20,Lister!$E$20,Lister!$D$7:$D$13),IF(AND(MONTH(F289)=7,MONTH(H289)=8),(NETWORKDAYS(Lister!$D$20,H289,Lister!$D$7:$D$13)-X289)*T289/NETWORKDAYS(Lister!$D$20,Lister!$E$20,Lister!$D$7:$D$13),IF(AND(MONTH(F289)=7,MONTH(H289)=7),0)))),0),"")</f>
        <v/>
      </c>
      <c r="AC289" s="30" t="str">
        <f>IF(Afrapportering!AC270="","",Afrapportering!AC270)</f>
        <v/>
      </c>
      <c r="AD289" s="52" t="str">
        <f t="shared" si="31"/>
        <v/>
      </c>
      <c r="AE289" s="52" t="str">
        <f t="shared" si="32"/>
        <v/>
      </c>
      <c r="AF289" s="30" t="str">
        <f t="shared" si="33"/>
        <v/>
      </c>
      <c r="AG289" s="30" t="str">
        <f t="shared" si="34"/>
        <v/>
      </c>
      <c r="AH289" s="3" t="str">
        <f t="shared" si="35"/>
        <v/>
      </c>
    </row>
    <row r="290" spans="1:34" x14ac:dyDescent="0.25">
      <c r="A290" s="13" t="str">
        <f>+Afrapportering!A271</f>
        <v/>
      </c>
      <c r="B290" s="13" t="str">
        <f>+Afrapportering!B271</f>
        <v/>
      </c>
      <c r="C290" s="13" t="str">
        <f>+Afrapportering!C271</f>
        <v/>
      </c>
      <c r="D290" s="13" t="str">
        <f>+Afrapportering!D271</f>
        <v/>
      </c>
      <c r="E290" s="14" t="str">
        <f>+Afrapportering!E271</f>
        <v/>
      </c>
      <c r="F290" s="139" t="str">
        <f>IF(Afrapportering!F271 = "", "",Afrapportering!F271)</f>
        <v/>
      </c>
      <c r="G290" s="14" t="str">
        <f>+Afrapportering!G271</f>
        <v/>
      </c>
      <c r="H290" s="139" t="str">
        <f>IF(Afrapportering!H271 = "","",Afrapportering!H271)</f>
        <v/>
      </c>
      <c r="I290" s="140" t="str">
        <f>+Afrapportering!I271</f>
        <v/>
      </c>
      <c r="J290" s="13" t="str">
        <f>+Afrapportering!J271</f>
        <v/>
      </c>
      <c r="K290" s="32" t="str">
        <f t="shared" si="28"/>
        <v/>
      </c>
      <c r="L290" s="31" t="str">
        <f>IF(Ansøgning!J276="","",Ansøgning!J276)</f>
        <v/>
      </c>
      <c r="M290" s="134" t="str">
        <f>IF(Afrapportering!M271="","",Afrapportering!M271)</f>
        <v/>
      </c>
      <c r="N290" s="31" t="str">
        <f>IF(Ansøgning!K276="","",Ansøgning!K276)</f>
        <v/>
      </c>
      <c r="O290" s="134">
        <f>IF(Afrapportering!O271="",,Afrapportering!O271)</f>
        <v>0</v>
      </c>
      <c r="P290" s="15" t="str">
        <f>IF(Ansøgning!L276="","",Ansøgning!L276)</f>
        <v/>
      </c>
      <c r="Q290" s="15" t="str">
        <f t="shared" si="29"/>
        <v/>
      </c>
      <c r="R290" s="15"/>
      <c r="S290" s="15" t="str">
        <f>IF(Afrapportering!S271="","",Afrapportering!S271)</f>
        <v/>
      </c>
      <c r="T290" s="31" t="str">
        <f t="shared" si="30"/>
        <v/>
      </c>
      <c r="U290" s="30" t="str">
        <f>IF(Afrapportering!U271="","",Afrapportering!U271)</f>
        <v/>
      </c>
      <c r="V290" s="52" t="str">
        <f>IF(Afrapportering!V271="","",Afrapportering!V271)</f>
        <v/>
      </c>
      <c r="W290" s="30" t="str">
        <f>IF(Afrapportering!W271="","",Afrapportering!W271)</f>
        <v/>
      </c>
      <c r="X290" s="52" t="str">
        <f>IF(Afrapportering!X271="","",Afrapportering!X271)</f>
        <v/>
      </c>
      <c r="Y290" s="30" t="str">
        <f>IF(Afrapportering!Y271="","",Afrapportering!Y271)</f>
        <v/>
      </c>
      <c r="Z290" s="52" t="str">
        <f>IFERROR(MAX(IF(OR(V290="",X290=""),"",IF(AND(AND(MONTH(F290)&gt;=7,MONTH(F290)&lt;8),AND(MONTH(H290)&gt;=7,MONTH(H290)&lt;8)),(NETWORKDAYS(F290,H290,Lister!$D$7:$D$13)-V290)*T290/NETWORKDAYS(Lister!$D$19,Lister!$E$19,Lister!$D$7:$D$13),IF(AND(AND(MONTH(F290)&gt;=7,MONTH(F290)&lt;8),MONTH(H290)&gt;7),(NETWORKDAYS(F290,Lister!$E$19,Lister!$D$7:$D$13)-V290)*T290/NETWORKDAYS(Lister!$D$19,Lister!$E$19,Lister!$D$7:$D$13),IF(MONTH(F290)&gt;7,0)))),0),"")</f>
        <v/>
      </c>
      <c r="AA290" s="30" t="str">
        <f>IF(Afrapportering!AA271="","",Afrapportering!AA271)</f>
        <v/>
      </c>
      <c r="AB290" s="52" t="str">
        <f>IFERROR(MAX(IF(OR(V290="",X290=""),"",IF(AND(AND(MONTH(F290)&gt;=8,MONTH(F290)&lt;9),AND(MONTH(H290)&gt;=8,MONTH(H290)&lt;9)),(NETWORKDAYS(F290,H290,Lister!$D$7:$D$13)-X290)*T290/NETWORKDAYS(Lister!$D$20,Lister!$E$20,Lister!$D$7:$D$13),IF(AND(MONTH(F290)=7,MONTH(H290)=8),(NETWORKDAYS(Lister!$D$20,H290,Lister!$D$7:$D$13)-X290)*T290/NETWORKDAYS(Lister!$D$20,Lister!$E$20,Lister!$D$7:$D$13),IF(AND(MONTH(F290)=7,MONTH(H290)=7),0)))),0),"")</f>
        <v/>
      </c>
      <c r="AC290" s="30" t="str">
        <f>IF(Afrapportering!AC271="","",Afrapportering!AC271)</f>
        <v/>
      </c>
      <c r="AD290" s="52" t="str">
        <f t="shared" si="31"/>
        <v/>
      </c>
      <c r="AE290" s="52" t="str">
        <f t="shared" si="32"/>
        <v/>
      </c>
      <c r="AF290" s="30" t="str">
        <f t="shared" si="33"/>
        <v/>
      </c>
      <c r="AG290" s="30" t="str">
        <f t="shared" si="34"/>
        <v/>
      </c>
      <c r="AH290" s="3" t="str">
        <f t="shared" si="35"/>
        <v/>
      </c>
    </row>
    <row r="291" spans="1:34" x14ac:dyDescent="0.25">
      <c r="A291" s="13" t="str">
        <f>+Afrapportering!A272</f>
        <v/>
      </c>
      <c r="B291" s="13" t="str">
        <f>+Afrapportering!B272</f>
        <v/>
      </c>
      <c r="C291" s="13" t="str">
        <f>+Afrapportering!C272</f>
        <v/>
      </c>
      <c r="D291" s="13" t="str">
        <f>+Afrapportering!D272</f>
        <v/>
      </c>
      <c r="E291" s="14" t="str">
        <f>+Afrapportering!E272</f>
        <v/>
      </c>
      <c r="F291" s="139" t="str">
        <f>IF(Afrapportering!F272 = "", "",Afrapportering!F272)</f>
        <v/>
      </c>
      <c r="G291" s="14" t="str">
        <f>+Afrapportering!G272</f>
        <v/>
      </c>
      <c r="H291" s="139" t="str">
        <f>IF(Afrapportering!H272 = "","",Afrapportering!H272)</f>
        <v/>
      </c>
      <c r="I291" s="140" t="str">
        <f>+Afrapportering!I272</f>
        <v/>
      </c>
      <c r="J291" s="13" t="str">
        <f>+Afrapportering!J272</f>
        <v/>
      </c>
      <c r="K291" s="32" t="str">
        <f t="shared" ref="K291:K354" si="36">IF(J291="","",IF(J291="Funktionær",0.75,IF(J291="Ikke-funktionær",0.9,IF(J291="Elev/lærling",0.9))))</f>
        <v/>
      </c>
      <c r="L291" s="31" t="str">
        <f>IF(Ansøgning!J277="","",Ansøgning!J277)</f>
        <v/>
      </c>
      <c r="M291" s="134" t="str">
        <f>IF(Afrapportering!M272="","",Afrapportering!M272)</f>
        <v/>
      </c>
      <c r="N291" s="31" t="str">
        <f>IF(Ansøgning!K277="","",Ansøgning!K277)</f>
        <v/>
      </c>
      <c r="O291" s="134">
        <f>IF(Afrapportering!O272="",,Afrapportering!O272)</f>
        <v>0</v>
      </c>
      <c r="P291" s="15" t="str">
        <f>IF(Ansøgning!L277="","",Ansøgning!L277)</f>
        <v/>
      </c>
      <c r="Q291" s="15" t="str">
        <f t="shared" ref="Q291:Q354" si="37">IFERROR(MAX(IF(M291="","",IF(ISNUMBER(R291),IF(OR(R291&gt;M291*1.1,R291&lt;M291*0.9),R291,M291),M291)-O291),0),"")</f>
        <v/>
      </c>
      <c r="R291" s="15"/>
      <c r="S291" s="15" t="str">
        <f>IF(Afrapportering!S272="","",Afrapportering!S272)</f>
        <v/>
      </c>
      <c r="T291" s="31" t="str">
        <f t="shared" ref="T291:T354" si="38">IF(B291="","",IF(Q291*K291&gt;30000*IF(S291&gt;37,37,S291)/37,30000*IF(S291&gt;37,37,S291)/37,Q291*K291))</f>
        <v/>
      </c>
      <c r="U291" s="30" t="str">
        <f>IF(Afrapportering!U272="","",Afrapportering!U272)</f>
        <v/>
      </c>
      <c r="V291" s="52" t="str">
        <f>IF(Afrapportering!V272="","",Afrapportering!V272)</f>
        <v/>
      </c>
      <c r="W291" s="30" t="str">
        <f>IF(Afrapportering!W272="","",Afrapportering!W272)</f>
        <v/>
      </c>
      <c r="X291" s="52" t="str">
        <f>IF(Afrapportering!X272="","",Afrapportering!X272)</f>
        <v/>
      </c>
      <c r="Y291" s="30" t="str">
        <f>IF(Afrapportering!Y272="","",Afrapportering!Y272)</f>
        <v/>
      </c>
      <c r="Z291" s="52" t="str">
        <f>IFERROR(MAX(IF(OR(V291="",X291=""),"",IF(AND(AND(MONTH(F291)&gt;=7,MONTH(F291)&lt;8),AND(MONTH(H291)&gt;=7,MONTH(H291)&lt;8)),(NETWORKDAYS(F291,H291,Lister!$D$7:$D$13)-V291)*T291/NETWORKDAYS(Lister!$D$19,Lister!$E$19,Lister!$D$7:$D$13),IF(AND(AND(MONTH(F291)&gt;=7,MONTH(F291)&lt;8),MONTH(H291)&gt;7),(NETWORKDAYS(F291,Lister!$E$19,Lister!$D$7:$D$13)-V291)*T291/NETWORKDAYS(Lister!$D$19,Lister!$E$19,Lister!$D$7:$D$13),IF(MONTH(F291)&gt;7,0)))),0),"")</f>
        <v/>
      </c>
      <c r="AA291" s="30" t="str">
        <f>IF(Afrapportering!AA272="","",Afrapportering!AA272)</f>
        <v/>
      </c>
      <c r="AB291" s="52" t="str">
        <f>IFERROR(MAX(IF(OR(V291="",X291=""),"",IF(AND(AND(MONTH(F291)&gt;=8,MONTH(F291)&lt;9),AND(MONTH(H291)&gt;=8,MONTH(H291)&lt;9)),(NETWORKDAYS(F291,H291,Lister!$D$7:$D$13)-X291)*T291/NETWORKDAYS(Lister!$D$20,Lister!$E$20,Lister!$D$7:$D$13),IF(AND(MONTH(F291)=7,MONTH(H291)=8),(NETWORKDAYS(Lister!$D$20,H291,Lister!$D$7:$D$13)-X291)*T291/NETWORKDAYS(Lister!$D$20,Lister!$E$20,Lister!$D$7:$D$13),IF(AND(MONTH(F291)=7,MONTH(H291)=7),0)))),0),"")</f>
        <v/>
      </c>
      <c r="AC291" s="30" t="str">
        <f>IF(Afrapportering!AC272="","",Afrapportering!AC272)</f>
        <v/>
      </c>
      <c r="AD291" s="52" t="str">
        <f t="shared" ref="AD291:AD354" si="39">IFERROR(Z291+AB291,"")</f>
        <v/>
      </c>
      <c r="AE291" s="52" t="str">
        <f t="shared" ref="AE291:AE354" si="40">IFERROR(21/31*T291,"")</f>
        <v/>
      </c>
      <c r="AF291" s="30" t="str">
        <f t="shared" ref="AF291:AF354" si="41">IFERROR(MAX(IF(AND(ISNUMBER(Z291),ISNUMBER(AB291)),IF(AD291-AE291&gt;T291,T291,AD291-AE291),""),0),"")</f>
        <v/>
      </c>
      <c r="AG291" s="30" t="str">
        <f t="shared" ref="AG291:AG354" si="42">IF(AF291="","",AF291-AC291)</f>
        <v/>
      </c>
      <c r="AH291" s="3" t="str">
        <f t="shared" ref="AH291:AH354" si="43">IF(AF291="","",AF291-AC291)</f>
        <v/>
      </c>
    </row>
    <row r="292" spans="1:34" x14ac:dyDescent="0.25">
      <c r="A292" s="13" t="str">
        <f>+Afrapportering!A273</f>
        <v/>
      </c>
      <c r="B292" s="13" t="str">
        <f>+Afrapportering!B273</f>
        <v/>
      </c>
      <c r="C292" s="13" t="str">
        <f>+Afrapportering!C273</f>
        <v/>
      </c>
      <c r="D292" s="13" t="str">
        <f>+Afrapportering!D273</f>
        <v/>
      </c>
      <c r="E292" s="14" t="str">
        <f>+Afrapportering!E273</f>
        <v/>
      </c>
      <c r="F292" s="139" t="str">
        <f>IF(Afrapportering!F273 = "", "",Afrapportering!F273)</f>
        <v/>
      </c>
      <c r="G292" s="14" t="str">
        <f>+Afrapportering!G273</f>
        <v/>
      </c>
      <c r="H292" s="139" t="str">
        <f>IF(Afrapportering!H273 = "","",Afrapportering!H273)</f>
        <v/>
      </c>
      <c r="I292" s="140" t="str">
        <f>+Afrapportering!I273</f>
        <v/>
      </c>
      <c r="J292" s="13" t="str">
        <f>+Afrapportering!J273</f>
        <v/>
      </c>
      <c r="K292" s="32" t="str">
        <f t="shared" si="36"/>
        <v/>
      </c>
      <c r="L292" s="31" t="str">
        <f>IF(Ansøgning!J278="","",Ansøgning!J278)</f>
        <v/>
      </c>
      <c r="M292" s="134" t="str">
        <f>IF(Afrapportering!M273="","",Afrapportering!M273)</f>
        <v/>
      </c>
      <c r="N292" s="31" t="str">
        <f>IF(Ansøgning!K278="","",Ansøgning!K278)</f>
        <v/>
      </c>
      <c r="O292" s="134">
        <f>IF(Afrapportering!O273="",,Afrapportering!O273)</f>
        <v>0</v>
      </c>
      <c r="P292" s="15" t="str">
        <f>IF(Ansøgning!L278="","",Ansøgning!L278)</f>
        <v/>
      </c>
      <c r="Q292" s="15" t="str">
        <f t="shared" si="37"/>
        <v/>
      </c>
      <c r="R292" s="15"/>
      <c r="S292" s="15" t="str">
        <f>IF(Afrapportering!S273="","",Afrapportering!S273)</f>
        <v/>
      </c>
      <c r="T292" s="31" t="str">
        <f t="shared" si="38"/>
        <v/>
      </c>
      <c r="U292" s="30" t="str">
        <f>IF(Afrapportering!U273="","",Afrapportering!U273)</f>
        <v/>
      </c>
      <c r="V292" s="52" t="str">
        <f>IF(Afrapportering!V273="","",Afrapportering!V273)</f>
        <v/>
      </c>
      <c r="W292" s="30" t="str">
        <f>IF(Afrapportering!W273="","",Afrapportering!W273)</f>
        <v/>
      </c>
      <c r="X292" s="52" t="str">
        <f>IF(Afrapportering!X273="","",Afrapportering!X273)</f>
        <v/>
      </c>
      <c r="Y292" s="30" t="str">
        <f>IF(Afrapportering!Y273="","",Afrapportering!Y273)</f>
        <v/>
      </c>
      <c r="Z292" s="52" t="str">
        <f>IFERROR(MAX(IF(OR(V292="",X292=""),"",IF(AND(AND(MONTH(F292)&gt;=7,MONTH(F292)&lt;8),AND(MONTH(H292)&gt;=7,MONTH(H292)&lt;8)),(NETWORKDAYS(F292,H292,Lister!$D$7:$D$13)-V292)*T292/NETWORKDAYS(Lister!$D$19,Lister!$E$19,Lister!$D$7:$D$13),IF(AND(AND(MONTH(F292)&gt;=7,MONTH(F292)&lt;8),MONTH(H292)&gt;7),(NETWORKDAYS(F292,Lister!$E$19,Lister!$D$7:$D$13)-V292)*T292/NETWORKDAYS(Lister!$D$19,Lister!$E$19,Lister!$D$7:$D$13),IF(MONTH(F292)&gt;7,0)))),0),"")</f>
        <v/>
      </c>
      <c r="AA292" s="30" t="str">
        <f>IF(Afrapportering!AA273="","",Afrapportering!AA273)</f>
        <v/>
      </c>
      <c r="AB292" s="52" t="str">
        <f>IFERROR(MAX(IF(OR(V292="",X292=""),"",IF(AND(AND(MONTH(F292)&gt;=8,MONTH(F292)&lt;9),AND(MONTH(H292)&gt;=8,MONTH(H292)&lt;9)),(NETWORKDAYS(F292,H292,Lister!$D$7:$D$13)-X292)*T292/NETWORKDAYS(Lister!$D$20,Lister!$E$20,Lister!$D$7:$D$13),IF(AND(MONTH(F292)=7,MONTH(H292)=8),(NETWORKDAYS(Lister!$D$20,H292,Lister!$D$7:$D$13)-X292)*T292/NETWORKDAYS(Lister!$D$20,Lister!$E$20,Lister!$D$7:$D$13),IF(AND(MONTH(F292)=7,MONTH(H292)=7),0)))),0),"")</f>
        <v/>
      </c>
      <c r="AC292" s="30" t="str">
        <f>IF(Afrapportering!AC273="","",Afrapportering!AC273)</f>
        <v/>
      </c>
      <c r="AD292" s="52" t="str">
        <f t="shared" si="39"/>
        <v/>
      </c>
      <c r="AE292" s="52" t="str">
        <f t="shared" si="40"/>
        <v/>
      </c>
      <c r="AF292" s="30" t="str">
        <f t="shared" si="41"/>
        <v/>
      </c>
      <c r="AG292" s="30" t="str">
        <f t="shared" si="42"/>
        <v/>
      </c>
      <c r="AH292" s="3" t="str">
        <f t="shared" si="43"/>
        <v/>
      </c>
    </row>
    <row r="293" spans="1:34" x14ac:dyDescent="0.25">
      <c r="A293" s="13" t="str">
        <f>+Afrapportering!A274</f>
        <v/>
      </c>
      <c r="B293" s="13" t="str">
        <f>+Afrapportering!B274</f>
        <v/>
      </c>
      <c r="C293" s="13" t="str">
        <f>+Afrapportering!C274</f>
        <v/>
      </c>
      <c r="D293" s="13" t="str">
        <f>+Afrapportering!D274</f>
        <v/>
      </c>
      <c r="E293" s="14" t="str">
        <f>+Afrapportering!E274</f>
        <v/>
      </c>
      <c r="F293" s="139" t="str">
        <f>IF(Afrapportering!F274 = "", "",Afrapportering!F274)</f>
        <v/>
      </c>
      <c r="G293" s="14" t="str">
        <f>+Afrapportering!G274</f>
        <v/>
      </c>
      <c r="H293" s="139" t="str">
        <f>IF(Afrapportering!H274 = "","",Afrapportering!H274)</f>
        <v/>
      </c>
      <c r="I293" s="140" t="str">
        <f>+Afrapportering!I274</f>
        <v/>
      </c>
      <c r="J293" s="13" t="str">
        <f>+Afrapportering!J274</f>
        <v/>
      </c>
      <c r="K293" s="32" t="str">
        <f t="shared" si="36"/>
        <v/>
      </c>
      <c r="L293" s="31" t="str">
        <f>IF(Ansøgning!J279="","",Ansøgning!J279)</f>
        <v/>
      </c>
      <c r="M293" s="134" t="str">
        <f>IF(Afrapportering!M274="","",Afrapportering!M274)</f>
        <v/>
      </c>
      <c r="N293" s="31" t="str">
        <f>IF(Ansøgning!K279="","",Ansøgning!K279)</f>
        <v/>
      </c>
      <c r="O293" s="134">
        <f>IF(Afrapportering!O274="",,Afrapportering!O274)</f>
        <v>0</v>
      </c>
      <c r="P293" s="15" t="str">
        <f>IF(Ansøgning!L279="","",Ansøgning!L279)</f>
        <v/>
      </c>
      <c r="Q293" s="15" t="str">
        <f t="shared" si="37"/>
        <v/>
      </c>
      <c r="R293" s="15"/>
      <c r="S293" s="15" t="str">
        <f>IF(Afrapportering!S274="","",Afrapportering!S274)</f>
        <v/>
      </c>
      <c r="T293" s="31" t="str">
        <f t="shared" si="38"/>
        <v/>
      </c>
      <c r="U293" s="30" t="str">
        <f>IF(Afrapportering!U274="","",Afrapportering!U274)</f>
        <v/>
      </c>
      <c r="V293" s="52" t="str">
        <f>IF(Afrapportering!V274="","",Afrapportering!V274)</f>
        <v/>
      </c>
      <c r="W293" s="30" t="str">
        <f>IF(Afrapportering!W274="","",Afrapportering!W274)</f>
        <v/>
      </c>
      <c r="X293" s="52" t="str">
        <f>IF(Afrapportering!X274="","",Afrapportering!X274)</f>
        <v/>
      </c>
      <c r="Y293" s="30" t="str">
        <f>IF(Afrapportering!Y274="","",Afrapportering!Y274)</f>
        <v/>
      </c>
      <c r="Z293" s="52" t="str">
        <f>IFERROR(MAX(IF(OR(V293="",X293=""),"",IF(AND(AND(MONTH(F293)&gt;=7,MONTH(F293)&lt;8),AND(MONTH(H293)&gt;=7,MONTH(H293)&lt;8)),(NETWORKDAYS(F293,H293,Lister!$D$7:$D$13)-V293)*T293/NETWORKDAYS(Lister!$D$19,Lister!$E$19,Lister!$D$7:$D$13),IF(AND(AND(MONTH(F293)&gt;=7,MONTH(F293)&lt;8),MONTH(H293)&gt;7),(NETWORKDAYS(F293,Lister!$E$19,Lister!$D$7:$D$13)-V293)*T293/NETWORKDAYS(Lister!$D$19,Lister!$E$19,Lister!$D$7:$D$13),IF(MONTH(F293)&gt;7,0)))),0),"")</f>
        <v/>
      </c>
      <c r="AA293" s="30" t="str">
        <f>IF(Afrapportering!AA274="","",Afrapportering!AA274)</f>
        <v/>
      </c>
      <c r="AB293" s="52" t="str">
        <f>IFERROR(MAX(IF(OR(V293="",X293=""),"",IF(AND(AND(MONTH(F293)&gt;=8,MONTH(F293)&lt;9),AND(MONTH(H293)&gt;=8,MONTH(H293)&lt;9)),(NETWORKDAYS(F293,H293,Lister!$D$7:$D$13)-X293)*T293/NETWORKDAYS(Lister!$D$20,Lister!$E$20,Lister!$D$7:$D$13),IF(AND(MONTH(F293)=7,MONTH(H293)=8),(NETWORKDAYS(Lister!$D$20,H293,Lister!$D$7:$D$13)-X293)*T293/NETWORKDAYS(Lister!$D$20,Lister!$E$20,Lister!$D$7:$D$13),IF(AND(MONTH(F293)=7,MONTH(H293)=7),0)))),0),"")</f>
        <v/>
      </c>
      <c r="AC293" s="30" t="str">
        <f>IF(Afrapportering!AC274="","",Afrapportering!AC274)</f>
        <v/>
      </c>
      <c r="AD293" s="52" t="str">
        <f t="shared" si="39"/>
        <v/>
      </c>
      <c r="AE293" s="52" t="str">
        <f t="shared" si="40"/>
        <v/>
      </c>
      <c r="AF293" s="30" t="str">
        <f t="shared" si="41"/>
        <v/>
      </c>
      <c r="AG293" s="30" t="str">
        <f t="shared" si="42"/>
        <v/>
      </c>
      <c r="AH293" s="3" t="str">
        <f t="shared" si="43"/>
        <v/>
      </c>
    </row>
    <row r="294" spans="1:34" x14ac:dyDescent="0.25">
      <c r="A294" s="13" t="str">
        <f>+Afrapportering!A275</f>
        <v/>
      </c>
      <c r="B294" s="13" t="str">
        <f>+Afrapportering!B275</f>
        <v/>
      </c>
      <c r="C294" s="13" t="str">
        <f>+Afrapportering!C275</f>
        <v/>
      </c>
      <c r="D294" s="13" t="str">
        <f>+Afrapportering!D275</f>
        <v/>
      </c>
      <c r="E294" s="14" t="str">
        <f>+Afrapportering!E275</f>
        <v/>
      </c>
      <c r="F294" s="139" t="str">
        <f>IF(Afrapportering!F275 = "", "",Afrapportering!F275)</f>
        <v/>
      </c>
      <c r="G294" s="14" t="str">
        <f>+Afrapportering!G275</f>
        <v/>
      </c>
      <c r="H294" s="139" t="str">
        <f>IF(Afrapportering!H275 = "","",Afrapportering!H275)</f>
        <v/>
      </c>
      <c r="I294" s="140" t="str">
        <f>+Afrapportering!I275</f>
        <v/>
      </c>
      <c r="J294" s="13" t="str">
        <f>+Afrapportering!J275</f>
        <v/>
      </c>
      <c r="K294" s="32" t="str">
        <f t="shared" si="36"/>
        <v/>
      </c>
      <c r="L294" s="31" t="str">
        <f>IF(Ansøgning!J280="","",Ansøgning!J280)</f>
        <v/>
      </c>
      <c r="M294" s="134" t="str">
        <f>IF(Afrapportering!M275="","",Afrapportering!M275)</f>
        <v/>
      </c>
      <c r="N294" s="31" t="str">
        <f>IF(Ansøgning!K280="","",Ansøgning!K280)</f>
        <v/>
      </c>
      <c r="O294" s="134">
        <f>IF(Afrapportering!O275="",,Afrapportering!O275)</f>
        <v>0</v>
      </c>
      <c r="P294" s="15" t="str">
        <f>IF(Ansøgning!L280="","",Ansøgning!L280)</f>
        <v/>
      </c>
      <c r="Q294" s="15" t="str">
        <f t="shared" si="37"/>
        <v/>
      </c>
      <c r="R294" s="15"/>
      <c r="S294" s="15" t="str">
        <f>IF(Afrapportering!S275="","",Afrapportering!S275)</f>
        <v/>
      </c>
      <c r="T294" s="31" t="str">
        <f t="shared" si="38"/>
        <v/>
      </c>
      <c r="U294" s="30" t="str">
        <f>IF(Afrapportering!U275="","",Afrapportering!U275)</f>
        <v/>
      </c>
      <c r="V294" s="52" t="str">
        <f>IF(Afrapportering!V275="","",Afrapportering!V275)</f>
        <v/>
      </c>
      <c r="W294" s="30" t="str">
        <f>IF(Afrapportering!W275="","",Afrapportering!W275)</f>
        <v/>
      </c>
      <c r="X294" s="52" t="str">
        <f>IF(Afrapportering!X275="","",Afrapportering!X275)</f>
        <v/>
      </c>
      <c r="Y294" s="30" t="str">
        <f>IF(Afrapportering!Y275="","",Afrapportering!Y275)</f>
        <v/>
      </c>
      <c r="Z294" s="52" t="str">
        <f>IFERROR(MAX(IF(OR(V294="",X294=""),"",IF(AND(AND(MONTH(F294)&gt;=7,MONTH(F294)&lt;8),AND(MONTH(H294)&gt;=7,MONTH(H294)&lt;8)),(NETWORKDAYS(F294,H294,Lister!$D$7:$D$13)-V294)*T294/NETWORKDAYS(Lister!$D$19,Lister!$E$19,Lister!$D$7:$D$13),IF(AND(AND(MONTH(F294)&gt;=7,MONTH(F294)&lt;8),MONTH(H294)&gt;7),(NETWORKDAYS(F294,Lister!$E$19,Lister!$D$7:$D$13)-V294)*T294/NETWORKDAYS(Lister!$D$19,Lister!$E$19,Lister!$D$7:$D$13),IF(MONTH(F294)&gt;7,0)))),0),"")</f>
        <v/>
      </c>
      <c r="AA294" s="30" t="str">
        <f>IF(Afrapportering!AA275="","",Afrapportering!AA275)</f>
        <v/>
      </c>
      <c r="AB294" s="52" t="str">
        <f>IFERROR(MAX(IF(OR(V294="",X294=""),"",IF(AND(AND(MONTH(F294)&gt;=8,MONTH(F294)&lt;9),AND(MONTH(H294)&gt;=8,MONTH(H294)&lt;9)),(NETWORKDAYS(F294,H294,Lister!$D$7:$D$13)-X294)*T294/NETWORKDAYS(Lister!$D$20,Lister!$E$20,Lister!$D$7:$D$13),IF(AND(MONTH(F294)=7,MONTH(H294)=8),(NETWORKDAYS(Lister!$D$20,H294,Lister!$D$7:$D$13)-X294)*T294/NETWORKDAYS(Lister!$D$20,Lister!$E$20,Lister!$D$7:$D$13),IF(AND(MONTH(F294)=7,MONTH(H294)=7),0)))),0),"")</f>
        <v/>
      </c>
      <c r="AC294" s="30" t="str">
        <f>IF(Afrapportering!AC275="","",Afrapportering!AC275)</f>
        <v/>
      </c>
      <c r="AD294" s="52" t="str">
        <f t="shared" si="39"/>
        <v/>
      </c>
      <c r="AE294" s="52" t="str">
        <f t="shared" si="40"/>
        <v/>
      </c>
      <c r="AF294" s="30" t="str">
        <f t="shared" si="41"/>
        <v/>
      </c>
      <c r="AG294" s="30" t="str">
        <f t="shared" si="42"/>
        <v/>
      </c>
      <c r="AH294" s="3" t="str">
        <f t="shared" si="43"/>
        <v/>
      </c>
    </row>
    <row r="295" spans="1:34" x14ac:dyDescent="0.25">
      <c r="A295" s="13" t="str">
        <f>+Afrapportering!A276</f>
        <v/>
      </c>
      <c r="B295" s="13" t="str">
        <f>+Afrapportering!B276</f>
        <v/>
      </c>
      <c r="C295" s="13" t="str">
        <f>+Afrapportering!C276</f>
        <v/>
      </c>
      <c r="D295" s="13" t="str">
        <f>+Afrapportering!D276</f>
        <v/>
      </c>
      <c r="E295" s="14" t="str">
        <f>+Afrapportering!E276</f>
        <v/>
      </c>
      <c r="F295" s="139" t="str">
        <f>IF(Afrapportering!F276 = "", "",Afrapportering!F276)</f>
        <v/>
      </c>
      <c r="G295" s="14" t="str">
        <f>+Afrapportering!G276</f>
        <v/>
      </c>
      <c r="H295" s="139" t="str">
        <f>IF(Afrapportering!H276 = "","",Afrapportering!H276)</f>
        <v/>
      </c>
      <c r="I295" s="140" t="str">
        <f>+Afrapportering!I276</f>
        <v/>
      </c>
      <c r="J295" s="13" t="str">
        <f>+Afrapportering!J276</f>
        <v/>
      </c>
      <c r="K295" s="32" t="str">
        <f t="shared" si="36"/>
        <v/>
      </c>
      <c r="L295" s="31" t="str">
        <f>IF(Ansøgning!J281="","",Ansøgning!J281)</f>
        <v/>
      </c>
      <c r="M295" s="134" t="str">
        <f>IF(Afrapportering!M276="","",Afrapportering!M276)</f>
        <v/>
      </c>
      <c r="N295" s="31" t="str">
        <f>IF(Ansøgning!K281="","",Ansøgning!K281)</f>
        <v/>
      </c>
      <c r="O295" s="134">
        <f>IF(Afrapportering!O276="",,Afrapportering!O276)</f>
        <v>0</v>
      </c>
      <c r="P295" s="15" t="str">
        <f>IF(Ansøgning!L281="","",Ansøgning!L281)</f>
        <v/>
      </c>
      <c r="Q295" s="15" t="str">
        <f t="shared" si="37"/>
        <v/>
      </c>
      <c r="R295" s="15"/>
      <c r="S295" s="15" t="str">
        <f>IF(Afrapportering!S276="","",Afrapportering!S276)</f>
        <v/>
      </c>
      <c r="T295" s="31" t="str">
        <f t="shared" si="38"/>
        <v/>
      </c>
      <c r="U295" s="30" t="str">
        <f>IF(Afrapportering!U276="","",Afrapportering!U276)</f>
        <v/>
      </c>
      <c r="V295" s="52" t="str">
        <f>IF(Afrapportering!V276="","",Afrapportering!V276)</f>
        <v/>
      </c>
      <c r="W295" s="30" t="str">
        <f>IF(Afrapportering!W276="","",Afrapportering!W276)</f>
        <v/>
      </c>
      <c r="X295" s="52" t="str">
        <f>IF(Afrapportering!X276="","",Afrapportering!X276)</f>
        <v/>
      </c>
      <c r="Y295" s="30" t="str">
        <f>IF(Afrapportering!Y276="","",Afrapportering!Y276)</f>
        <v/>
      </c>
      <c r="Z295" s="52" t="str">
        <f>IFERROR(MAX(IF(OR(V295="",X295=""),"",IF(AND(AND(MONTH(F295)&gt;=7,MONTH(F295)&lt;8),AND(MONTH(H295)&gt;=7,MONTH(H295)&lt;8)),(NETWORKDAYS(F295,H295,Lister!$D$7:$D$13)-V295)*T295/NETWORKDAYS(Lister!$D$19,Lister!$E$19,Lister!$D$7:$D$13),IF(AND(AND(MONTH(F295)&gt;=7,MONTH(F295)&lt;8),MONTH(H295)&gt;7),(NETWORKDAYS(F295,Lister!$E$19,Lister!$D$7:$D$13)-V295)*T295/NETWORKDAYS(Lister!$D$19,Lister!$E$19,Lister!$D$7:$D$13),IF(MONTH(F295)&gt;7,0)))),0),"")</f>
        <v/>
      </c>
      <c r="AA295" s="30" t="str">
        <f>IF(Afrapportering!AA276="","",Afrapportering!AA276)</f>
        <v/>
      </c>
      <c r="AB295" s="52" t="str">
        <f>IFERROR(MAX(IF(OR(V295="",X295=""),"",IF(AND(AND(MONTH(F295)&gt;=8,MONTH(F295)&lt;9),AND(MONTH(H295)&gt;=8,MONTH(H295)&lt;9)),(NETWORKDAYS(F295,H295,Lister!$D$7:$D$13)-X295)*T295/NETWORKDAYS(Lister!$D$20,Lister!$E$20,Lister!$D$7:$D$13),IF(AND(MONTH(F295)=7,MONTH(H295)=8),(NETWORKDAYS(Lister!$D$20,H295,Lister!$D$7:$D$13)-X295)*T295/NETWORKDAYS(Lister!$D$20,Lister!$E$20,Lister!$D$7:$D$13),IF(AND(MONTH(F295)=7,MONTH(H295)=7),0)))),0),"")</f>
        <v/>
      </c>
      <c r="AC295" s="30" t="str">
        <f>IF(Afrapportering!AC276="","",Afrapportering!AC276)</f>
        <v/>
      </c>
      <c r="AD295" s="52" t="str">
        <f t="shared" si="39"/>
        <v/>
      </c>
      <c r="AE295" s="52" t="str">
        <f t="shared" si="40"/>
        <v/>
      </c>
      <c r="AF295" s="30" t="str">
        <f t="shared" si="41"/>
        <v/>
      </c>
      <c r="AG295" s="30" t="str">
        <f t="shared" si="42"/>
        <v/>
      </c>
      <c r="AH295" s="3" t="str">
        <f t="shared" si="43"/>
        <v/>
      </c>
    </row>
    <row r="296" spans="1:34" x14ac:dyDescent="0.25">
      <c r="A296" s="13" t="str">
        <f>+Afrapportering!A277</f>
        <v/>
      </c>
      <c r="B296" s="13" t="str">
        <f>+Afrapportering!B277</f>
        <v/>
      </c>
      <c r="C296" s="13" t="str">
        <f>+Afrapportering!C277</f>
        <v/>
      </c>
      <c r="D296" s="13" t="str">
        <f>+Afrapportering!D277</f>
        <v/>
      </c>
      <c r="E296" s="14" t="str">
        <f>+Afrapportering!E277</f>
        <v/>
      </c>
      <c r="F296" s="139" t="str">
        <f>IF(Afrapportering!F277 = "", "",Afrapportering!F277)</f>
        <v/>
      </c>
      <c r="G296" s="14" t="str">
        <f>+Afrapportering!G277</f>
        <v/>
      </c>
      <c r="H296" s="139" t="str">
        <f>IF(Afrapportering!H277 = "","",Afrapportering!H277)</f>
        <v/>
      </c>
      <c r="I296" s="140" t="str">
        <f>+Afrapportering!I277</f>
        <v/>
      </c>
      <c r="J296" s="13" t="str">
        <f>+Afrapportering!J277</f>
        <v/>
      </c>
      <c r="K296" s="32" t="str">
        <f t="shared" si="36"/>
        <v/>
      </c>
      <c r="L296" s="31" t="str">
        <f>IF(Ansøgning!J282="","",Ansøgning!J282)</f>
        <v/>
      </c>
      <c r="M296" s="134" t="str">
        <f>IF(Afrapportering!M277="","",Afrapportering!M277)</f>
        <v/>
      </c>
      <c r="N296" s="31" t="str">
        <f>IF(Ansøgning!K282="","",Ansøgning!K282)</f>
        <v/>
      </c>
      <c r="O296" s="134">
        <f>IF(Afrapportering!O277="",,Afrapportering!O277)</f>
        <v>0</v>
      </c>
      <c r="P296" s="15" t="str">
        <f>IF(Ansøgning!L282="","",Ansøgning!L282)</f>
        <v/>
      </c>
      <c r="Q296" s="15" t="str">
        <f t="shared" si="37"/>
        <v/>
      </c>
      <c r="R296" s="15"/>
      <c r="S296" s="15" t="str">
        <f>IF(Afrapportering!S277="","",Afrapportering!S277)</f>
        <v/>
      </c>
      <c r="T296" s="31" t="str">
        <f t="shared" si="38"/>
        <v/>
      </c>
      <c r="U296" s="30" t="str">
        <f>IF(Afrapportering!U277="","",Afrapportering!U277)</f>
        <v/>
      </c>
      <c r="V296" s="52" t="str">
        <f>IF(Afrapportering!V277="","",Afrapportering!V277)</f>
        <v/>
      </c>
      <c r="W296" s="30" t="str">
        <f>IF(Afrapportering!W277="","",Afrapportering!W277)</f>
        <v/>
      </c>
      <c r="X296" s="52" t="str">
        <f>IF(Afrapportering!X277="","",Afrapportering!X277)</f>
        <v/>
      </c>
      <c r="Y296" s="30" t="str">
        <f>IF(Afrapportering!Y277="","",Afrapportering!Y277)</f>
        <v/>
      </c>
      <c r="Z296" s="52" t="str">
        <f>IFERROR(MAX(IF(OR(V296="",X296=""),"",IF(AND(AND(MONTH(F296)&gt;=7,MONTH(F296)&lt;8),AND(MONTH(H296)&gt;=7,MONTH(H296)&lt;8)),(NETWORKDAYS(F296,H296,Lister!$D$7:$D$13)-V296)*T296/NETWORKDAYS(Lister!$D$19,Lister!$E$19,Lister!$D$7:$D$13),IF(AND(AND(MONTH(F296)&gt;=7,MONTH(F296)&lt;8),MONTH(H296)&gt;7),(NETWORKDAYS(F296,Lister!$E$19,Lister!$D$7:$D$13)-V296)*T296/NETWORKDAYS(Lister!$D$19,Lister!$E$19,Lister!$D$7:$D$13),IF(MONTH(F296)&gt;7,0)))),0),"")</f>
        <v/>
      </c>
      <c r="AA296" s="30" t="str">
        <f>IF(Afrapportering!AA277="","",Afrapportering!AA277)</f>
        <v/>
      </c>
      <c r="AB296" s="52" t="str">
        <f>IFERROR(MAX(IF(OR(V296="",X296=""),"",IF(AND(AND(MONTH(F296)&gt;=8,MONTH(F296)&lt;9),AND(MONTH(H296)&gt;=8,MONTH(H296)&lt;9)),(NETWORKDAYS(F296,H296,Lister!$D$7:$D$13)-X296)*T296/NETWORKDAYS(Lister!$D$20,Lister!$E$20,Lister!$D$7:$D$13),IF(AND(MONTH(F296)=7,MONTH(H296)=8),(NETWORKDAYS(Lister!$D$20,H296,Lister!$D$7:$D$13)-X296)*T296/NETWORKDAYS(Lister!$D$20,Lister!$E$20,Lister!$D$7:$D$13),IF(AND(MONTH(F296)=7,MONTH(H296)=7),0)))),0),"")</f>
        <v/>
      </c>
      <c r="AC296" s="30" t="str">
        <f>IF(Afrapportering!AC277="","",Afrapportering!AC277)</f>
        <v/>
      </c>
      <c r="AD296" s="52" t="str">
        <f t="shared" si="39"/>
        <v/>
      </c>
      <c r="AE296" s="52" t="str">
        <f t="shared" si="40"/>
        <v/>
      </c>
      <c r="AF296" s="30" t="str">
        <f t="shared" si="41"/>
        <v/>
      </c>
      <c r="AG296" s="30" t="str">
        <f t="shared" si="42"/>
        <v/>
      </c>
      <c r="AH296" s="3" t="str">
        <f t="shared" si="43"/>
        <v/>
      </c>
    </row>
    <row r="297" spans="1:34" x14ac:dyDescent="0.25">
      <c r="A297" s="13" t="str">
        <f>+Afrapportering!A278</f>
        <v/>
      </c>
      <c r="B297" s="13" t="str">
        <f>+Afrapportering!B278</f>
        <v/>
      </c>
      <c r="C297" s="13" t="str">
        <f>+Afrapportering!C278</f>
        <v/>
      </c>
      <c r="D297" s="13" t="str">
        <f>+Afrapportering!D278</f>
        <v/>
      </c>
      <c r="E297" s="14" t="str">
        <f>+Afrapportering!E278</f>
        <v/>
      </c>
      <c r="F297" s="139" t="str">
        <f>IF(Afrapportering!F278 = "", "",Afrapportering!F278)</f>
        <v/>
      </c>
      <c r="G297" s="14" t="str">
        <f>+Afrapportering!G278</f>
        <v/>
      </c>
      <c r="H297" s="139" t="str">
        <f>IF(Afrapportering!H278 = "","",Afrapportering!H278)</f>
        <v/>
      </c>
      <c r="I297" s="140" t="str">
        <f>+Afrapportering!I278</f>
        <v/>
      </c>
      <c r="J297" s="13" t="str">
        <f>+Afrapportering!J278</f>
        <v/>
      </c>
      <c r="K297" s="32" t="str">
        <f t="shared" si="36"/>
        <v/>
      </c>
      <c r="L297" s="31" t="str">
        <f>IF(Ansøgning!J283="","",Ansøgning!J283)</f>
        <v/>
      </c>
      <c r="M297" s="134" t="str">
        <f>IF(Afrapportering!M278="","",Afrapportering!M278)</f>
        <v/>
      </c>
      <c r="N297" s="31" t="str">
        <f>IF(Ansøgning!K283="","",Ansøgning!K283)</f>
        <v/>
      </c>
      <c r="O297" s="134">
        <f>IF(Afrapportering!O278="",,Afrapportering!O278)</f>
        <v>0</v>
      </c>
      <c r="P297" s="15" t="str">
        <f>IF(Ansøgning!L283="","",Ansøgning!L283)</f>
        <v/>
      </c>
      <c r="Q297" s="15" t="str">
        <f t="shared" si="37"/>
        <v/>
      </c>
      <c r="R297" s="15"/>
      <c r="S297" s="15" t="str">
        <f>IF(Afrapportering!S278="","",Afrapportering!S278)</f>
        <v/>
      </c>
      <c r="T297" s="31" t="str">
        <f t="shared" si="38"/>
        <v/>
      </c>
      <c r="U297" s="30" t="str">
        <f>IF(Afrapportering!U278="","",Afrapportering!U278)</f>
        <v/>
      </c>
      <c r="V297" s="52" t="str">
        <f>IF(Afrapportering!V278="","",Afrapportering!V278)</f>
        <v/>
      </c>
      <c r="W297" s="30" t="str">
        <f>IF(Afrapportering!W278="","",Afrapportering!W278)</f>
        <v/>
      </c>
      <c r="X297" s="52" t="str">
        <f>IF(Afrapportering!X278="","",Afrapportering!X278)</f>
        <v/>
      </c>
      <c r="Y297" s="30" t="str">
        <f>IF(Afrapportering!Y278="","",Afrapportering!Y278)</f>
        <v/>
      </c>
      <c r="Z297" s="52" t="str">
        <f>IFERROR(MAX(IF(OR(V297="",X297=""),"",IF(AND(AND(MONTH(F297)&gt;=7,MONTH(F297)&lt;8),AND(MONTH(H297)&gt;=7,MONTH(H297)&lt;8)),(NETWORKDAYS(F297,H297,Lister!$D$7:$D$13)-V297)*T297/NETWORKDAYS(Lister!$D$19,Lister!$E$19,Lister!$D$7:$D$13),IF(AND(AND(MONTH(F297)&gt;=7,MONTH(F297)&lt;8),MONTH(H297)&gt;7),(NETWORKDAYS(F297,Lister!$E$19,Lister!$D$7:$D$13)-V297)*T297/NETWORKDAYS(Lister!$D$19,Lister!$E$19,Lister!$D$7:$D$13),IF(MONTH(F297)&gt;7,0)))),0),"")</f>
        <v/>
      </c>
      <c r="AA297" s="30" t="str">
        <f>IF(Afrapportering!AA278="","",Afrapportering!AA278)</f>
        <v/>
      </c>
      <c r="AB297" s="52" t="str">
        <f>IFERROR(MAX(IF(OR(V297="",X297=""),"",IF(AND(AND(MONTH(F297)&gt;=8,MONTH(F297)&lt;9),AND(MONTH(H297)&gt;=8,MONTH(H297)&lt;9)),(NETWORKDAYS(F297,H297,Lister!$D$7:$D$13)-X297)*T297/NETWORKDAYS(Lister!$D$20,Lister!$E$20,Lister!$D$7:$D$13),IF(AND(MONTH(F297)=7,MONTH(H297)=8),(NETWORKDAYS(Lister!$D$20,H297,Lister!$D$7:$D$13)-X297)*T297/NETWORKDAYS(Lister!$D$20,Lister!$E$20,Lister!$D$7:$D$13),IF(AND(MONTH(F297)=7,MONTH(H297)=7),0)))),0),"")</f>
        <v/>
      </c>
      <c r="AC297" s="30" t="str">
        <f>IF(Afrapportering!AC278="","",Afrapportering!AC278)</f>
        <v/>
      </c>
      <c r="AD297" s="52" t="str">
        <f t="shared" si="39"/>
        <v/>
      </c>
      <c r="AE297" s="52" t="str">
        <f t="shared" si="40"/>
        <v/>
      </c>
      <c r="AF297" s="30" t="str">
        <f t="shared" si="41"/>
        <v/>
      </c>
      <c r="AG297" s="30" t="str">
        <f t="shared" si="42"/>
        <v/>
      </c>
      <c r="AH297" s="3" t="str">
        <f t="shared" si="43"/>
        <v/>
      </c>
    </row>
    <row r="298" spans="1:34" x14ac:dyDescent="0.25">
      <c r="A298" s="13" t="str">
        <f>+Afrapportering!A279</f>
        <v/>
      </c>
      <c r="B298" s="13" t="str">
        <f>+Afrapportering!B279</f>
        <v/>
      </c>
      <c r="C298" s="13" t="str">
        <f>+Afrapportering!C279</f>
        <v/>
      </c>
      <c r="D298" s="13" t="str">
        <f>+Afrapportering!D279</f>
        <v/>
      </c>
      <c r="E298" s="14" t="str">
        <f>+Afrapportering!E279</f>
        <v/>
      </c>
      <c r="F298" s="139" t="str">
        <f>IF(Afrapportering!F279 = "", "",Afrapportering!F279)</f>
        <v/>
      </c>
      <c r="G298" s="14" t="str">
        <f>+Afrapportering!G279</f>
        <v/>
      </c>
      <c r="H298" s="139" t="str">
        <f>IF(Afrapportering!H279 = "","",Afrapportering!H279)</f>
        <v/>
      </c>
      <c r="I298" s="140" t="str">
        <f>+Afrapportering!I279</f>
        <v/>
      </c>
      <c r="J298" s="13" t="str">
        <f>+Afrapportering!J279</f>
        <v/>
      </c>
      <c r="K298" s="32" t="str">
        <f t="shared" si="36"/>
        <v/>
      </c>
      <c r="L298" s="31" t="str">
        <f>IF(Ansøgning!J284="","",Ansøgning!J284)</f>
        <v/>
      </c>
      <c r="M298" s="134" t="str">
        <f>IF(Afrapportering!M279="","",Afrapportering!M279)</f>
        <v/>
      </c>
      <c r="N298" s="31" t="str">
        <f>IF(Ansøgning!K284="","",Ansøgning!K284)</f>
        <v/>
      </c>
      <c r="O298" s="134">
        <f>IF(Afrapportering!O279="",,Afrapportering!O279)</f>
        <v>0</v>
      </c>
      <c r="P298" s="15" t="str">
        <f>IF(Ansøgning!L284="","",Ansøgning!L284)</f>
        <v/>
      </c>
      <c r="Q298" s="15" t="str">
        <f t="shared" si="37"/>
        <v/>
      </c>
      <c r="R298" s="15"/>
      <c r="S298" s="15" t="str">
        <f>IF(Afrapportering!S279="","",Afrapportering!S279)</f>
        <v/>
      </c>
      <c r="T298" s="31" t="str">
        <f t="shared" si="38"/>
        <v/>
      </c>
      <c r="U298" s="30" t="str">
        <f>IF(Afrapportering!U279="","",Afrapportering!U279)</f>
        <v/>
      </c>
      <c r="V298" s="52" t="str">
        <f>IF(Afrapportering!V279="","",Afrapportering!V279)</f>
        <v/>
      </c>
      <c r="W298" s="30" t="str">
        <f>IF(Afrapportering!W279="","",Afrapportering!W279)</f>
        <v/>
      </c>
      <c r="X298" s="52" t="str">
        <f>IF(Afrapportering!X279="","",Afrapportering!X279)</f>
        <v/>
      </c>
      <c r="Y298" s="30" t="str">
        <f>IF(Afrapportering!Y279="","",Afrapportering!Y279)</f>
        <v/>
      </c>
      <c r="Z298" s="52" t="str">
        <f>IFERROR(MAX(IF(OR(V298="",X298=""),"",IF(AND(AND(MONTH(F298)&gt;=7,MONTH(F298)&lt;8),AND(MONTH(H298)&gt;=7,MONTH(H298)&lt;8)),(NETWORKDAYS(F298,H298,Lister!$D$7:$D$13)-V298)*T298/NETWORKDAYS(Lister!$D$19,Lister!$E$19,Lister!$D$7:$D$13),IF(AND(AND(MONTH(F298)&gt;=7,MONTH(F298)&lt;8),MONTH(H298)&gt;7),(NETWORKDAYS(F298,Lister!$E$19,Lister!$D$7:$D$13)-V298)*T298/NETWORKDAYS(Lister!$D$19,Lister!$E$19,Lister!$D$7:$D$13),IF(MONTH(F298)&gt;7,0)))),0),"")</f>
        <v/>
      </c>
      <c r="AA298" s="30" t="str">
        <f>IF(Afrapportering!AA279="","",Afrapportering!AA279)</f>
        <v/>
      </c>
      <c r="AB298" s="52" t="str">
        <f>IFERROR(MAX(IF(OR(V298="",X298=""),"",IF(AND(AND(MONTH(F298)&gt;=8,MONTH(F298)&lt;9),AND(MONTH(H298)&gt;=8,MONTH(H298)&lt;9)),(NETWORKDAYS(F298,H298,Lister!$D$7:$D$13)-X298)*T298/NETWORKDAYS(Lister!$D$20,Lister!$E$20,Lister!$D$7:$D$13),IF(AND(MONTH(F298)=7,MONTH(H298)=8),(NETWORKDAYS(Lister!$D$20,H298,Lister!$D$7:$D$13)-X298)*T298/NETWORKDAYS(Lister!$D$20,Lister!$E$20,Lister!$D$7:$D$13),IF(AND(MONTH(F298)=7,MONTH(H298)=7),0)))),0),"")</f>
        <v/>
      </c>
      <c r="AC298" s="30" t="str">
        <f>IF(Afrapportering!AC279="","",Afrapportering!AC279)</f>
        <v/>
      </c>
      <c r="AD298" s="52" t="str">
        <f t="shared" si="39"/>
        <v/>
      </c>
      <c r="AE298" s="52" t="str">
        <f t="shared" si="40"/>
        <v/>
      </c>
      <c r="AF298" s="30" t="str">
        <f t="shared" si="41"/>
        <v/>
      </c>
      <c r="AG298" s="30" t="str">
        <f t="shared" si="42"/>
        <v/>
      </c>
      <c r="AH298" s="3" t="str">
        <f t="shared" si="43"/>
        <v/>
      </c>
    </row>
    <row r="299" spans="1:34" x14ac:dyDescent="0.25">
      <c r="A299" s="13" t="str">
        <f>+Afrapportering!A280</f>
        <v/>
      </c>
      <c r="B299" s="13" t="str">
        <f>+Afrapportering!B280</f>
        <v/>
      </c>
      <c r="C299" s="13" t="str">
        <f>+Afrapportering!C280</f>
        <v/>
      </c>
      <c r="D299" s="13" t="str">
        <f>+Afrapportering!D280</f>
        <v/>
      </c>
      <c r="E299" s="14" t="str">
        <f>+Afrapportering!E280</f>
        <v/>
      </c>
      <c r="F299" s="139" t="str">
        <f>IF(Afrapportering!F280 = "", "",Afrapportering!F280)</f>
        <v/>
      </c>
      <c r="G299" s="14" t="str">
        <f>+Afrapportering!G280</f>
        <v/>
      </c>
      <c r="H299" s="139" t="str">
        <f>IF(Afrapportering!H280 = "","",Afrapportering!H280)</f>
        <v/>
      </c>
      <c r="I299" s="140" t="str">
        <f>+Afrapportering!I280</f>
        <v/>
      </c>
      <c r="J299" s="13" t="str">
        <f>+Afrapportering!J280</f>
        <v/>
      </c>
      <c r="K299" s="32" t="str">
        <f t="shared" si="36"/>
        <v/>
      </c>
      <c r="L299" s="31" t="str">
        <f>IF(Ansøgning!J285="","",Ansøgning!J285)</f>
        <v/>
      </c>
      <c r="M299" s="134" t="str">
        <f>IF(Afrapportering!M280="","",Afrapportering!M280)</f>
        <v/>
      </c>
      <c r="N299" s="31" t="str">
        <f>IF(Ansøgning!K285="","",Ansøgning!K285)</f>
        <v/>
      </c>
      <c r="O299" s="134">
        <f>IF(Afrapportering!O280="",,Afrapportering!O280)</f>
        <v>0</v>
      </c>
      <c r="P299" s="15" t="str">
        <f>IF(Ansøgning!L285="","",Ansøgning!L285)</f>
        <v/>
      </c>
      <c r="Q299" s="15" t="str">
        <f t="shared" si="37"/>
        <v/>
      </c>
      <c r="R299" s="15"/>
      <c r="S299" s="15" t="str">
        <f>IF(Afrapportering!S280="","",Afrapportering!S280)</f>
        <v/>
      </c>
      <c r="T299" s="31" t="str">
        <f t="shared" si="38"/>
        <v/>
      </c>
      <c r="U299" s="30" t="str">
        <f>IF(Afrapportering!U280="","",Afrapportering!U280)</f>
        <v/>
      </c>
      <c r="V299" s="52" t="str">
        <f>IF(Afrapportering!V280="","",Afrapportering!V280)</f>
        <v/>
      </c>
      <c r="W299" s="30" t="str">
        <f>IF(Afrapportering!W280="","",Afrapportering!W280)</f>
        <v/>
      </c>
      <c r="X299" s="52" t="str">
        <f>IF(Afrapportering!X280="","",Afrapportering!X280)</f>
        <v/>
      </c>
      <c r="Y299" s="30" t="str">
        <f>IF(Afrapportering!Y280="","",Afrapportering!Y280)</f>
        <v/>
      </c>
      <c r="Z299" s="52" t="str">
        <f>IFERROR(MAX(IF(OR(V299="",X299=""),"",IF(AND(AND(MONTH(F299)&gt;=7,MONTH(F299)&lt;8),AND(MONTH(H299)&gt;=7,MONTH(H299)&lt;8)),(NETWORKDAYS(F299,H299,Lister!$D$7:$D$13)-V299)*T299/NETWORKDAYS(Lister!$D$19,Lister!$E$19,Lister!$D$7:$D$13),IF(AND(AND(MONTH(F299)&gt;=7,MONTH(F299)&lt;8),MONTH(H299)&gt;7),(NETWORKDAYS(F299,Lister!$E$19,Lister!$D$7:$D$13)-V299)*T299/NETWORKDAYS(Lister!$D$19,Lister!$E$19,Lister!$D$7:$D$13),IF(MONTH(F299)&gt;7,0)))),0),"")</f>
        <v/>
      </c>
      <c r="AA299" s="30" t="str">
        <f>IF(Afrapportering!AA280="","",Afrapportering!AA280)</f>
        <v/>
      </c>
      <c r="AB299" s="52" t="str">
        <f>IFERROR(MAX(IF(OR(V299="",X299=""),"",IF(AND(AND(MONTH(F299)&gt;=8,MONTH(F299)&lt;9),AND(MONTH(H299)&gt;=8,MONTH(H299)&lt;9)),(NETWORKDAYS(F299,H299,Lister!$D$7:$D$13)-X299)*T299/NETWORKDAYS(Lister!$D$20,Lister!$E$20,Lister!$D$7:$D$13),IF(AND(MONTH(F299)=7,MONTH(H299)=8),(NETWORKDAYS(Lister!$D$20,H299,Lister!$D$7:$D$13)-X299)*T299/NETWORKDAYS(Lister!$D$20,Lister!$E$20,Lister!$D$7:$D$13),IF(AND(MONTH(F299)=7,MONTH(H299)=7),0)))),0),"")</f>
        <v/>
      </c>
      <c r="AC299" s="30" t="str">
        <f>IF(Afrapportering!AC280="","",Afrapportering!AC280)</f>
        <v/>
      </c>
      <c r="AD299" s="52" t="str">
        <f t="shared" si="39"/>
        <v/>
      </c>
      <c r="AE299" s="52" t="str">
        <f t="shared" si="40"/>
        <v/>
      </c>
      <c r="AF299" s="30" t="str">
        <f t="shared" si="41"/>
        <v/>
      </c>
      <c r="AG299" s="30" t="str">
        <f t="shared" si="42"/>
        <v/>
      </c>
      <c r="AH299" s="3" t="str">
        <f t="shared" si="43"/>
        <v/>
      </c>
    </row>
    <row r="300" spans="1:34" x14ac:dyDescent="0.25">
      <c r="A300" s="13" t="str">
        <f>+Afrapportering!A281</f>
        <v/>
      </c>
      <c r="B300" s="13" t="str">
        <f>+Afrapportering!B281</f>
        <v/>
      </c>
      <c r="C300" s="13" t="str">
        <f>+Afrapportering!C281</f>
        <v/>
      </c>
      <c r="D300" s="13" t="str">
        <f>+Afrapportering!D281</f>
        <v/>
      </c>
      <c r="E300" s="14" t="str">
        <f>+Afrapportering!E281</f>
        <v/>
      </c>
      <c r="F300" s="139" t="str">
        <f>IF(Afrapportering!F281 = "", "",Afrapportering!F281)</f>
        <v/>
      </c>
      <c r="G300" s="14" t="str">
        <f>+Afrapportering!G281</f>
        <v/>
      </c>
      <c r="H300" s="139" t="str">
        <f>IF(Afrapportering!H281 = "","",Afrapportering!H281)</f>
        <v/>
      </c>
      <c r="I300" s="140" t="str">
        <f>+Afrapportering!I281</f>
        <v/>
      </c>
      <c r="J300" s="13" t="str">
        <f>+Afrapportering!J281</f>
        <v/>
      </c>
      <c r="K300" s="32" t="str">
        <f t="shared" si="36"/>
        <v/>
      </c>
      <c r="L300" s="31" t="str">
        <f>IF(Ansøgning!J286="","",Ansøgning!J286)</f>
        <v/>
      </c>
      <c r="M300" s="134" t="str">
        <f>IF(Afrapportering!M281="","",Afrapportering!M281)</f>
        <v/>
      </c>
      <c r="N300" s="31" t="str">
        <f>IF(Ansøgning!K286="","",Ansøgning!K286)</f>
        <v/>
      </c>
      <c r="O300" s="134">
        <f>IF(Afrapportering!O281="",,Afrapportering!O281)</f>
        <v>0</v>
      </c>
      <c r="P300" s="15" t="str">
        <f>IF(Ansøgning!L286="","",Ansøgning!L286)</f>
        <v/>
      </c>
      <c r="Q300" s="15" t="str">
        <f t="shared" si="37"/>
        <v/>
      </c>
      <c r="R300" s="15"/>
      <c r="S300" s="15" t="str">
        <f>IF(Afrapportering!S281="","",Afrapportering!S281)</f>
        <v/>
      </c>
      <c r="T300" s="31" t="str">
        <f t="shared" si="38"/>
        <v/>
      </c>
      <c r="U300" s="30" t="str">
        <f>IF(Afrapportering!U281="","",Afrapportering!U281)</f>
        <v/>
      </c>
      <c r="V300" s="52" t="str">
        <f>IF(Afrapportering!V281="","",Afrapportering!V281)</f>
        <v/>
      </c>
      <c r="W300" s="30" t="str">
        <f>IF(Afrapportering!W281="","",Afrapportering!W281)</f>
        <v/>
      </c>
      <c r="X300" s="52" t="str">
        <f>IF(Afrapportering!X281="","",Afrapportering!X281)</f>
        <v/>
      </c>
      <c r="Y300" s="30" t="str">
        <f>IF(Afrapportering!Y281="","",Afrapportering!Y281)</f>
        <v/>
      </c>
      <c r="Z300" s="52" t="str">
        <f>IFERROR(MAX(IF(OR(V300="",X300=""),"",IF(AND(AND(MONTH(F300)&gt;=7,MONTH(F300)&lt;8),AND(MONTH(H300)&gt;=7,MONTH(H300)&lt;8)),(NETWORKDAYS(F300,H300,Lister!$D$7:$D$13)-V300)*T300/NETWORKDAYS(Lister!$D$19,Lister!$E$19,Lister!$D$7:$D$13),IF(AND(AND(MONTH(F300)&gt;=7,MONTH(F300)&lt;8),MONTH(H300)&gt;7),(NETWORKDAYS(F300,Lister!$E$19,Lister!$D$7:$D$13)-V300)*T300/NETWORKDAYS(Lister!$D$19,Lister!$E$19,Lister!$D$7:$D$13),IF(MONTH(F300)&gt;7,0)))),0),"")</f>
        <v/>
      </c>
      <c r="AA300" s="30" t="str">
        <f>IF(Afrapportering!AA281="","",Afrapportering!AA281)</f>
        <v/>
      </c>
      <c r="AB300" s="52" t="str">
        <f>IFERROR(MAX(IF(OR(V300="",X300=""),"",IF(AND(AND(MONTH(F300)&gt;=8,MONTH(F300)&lt;9),AND(MONTH(H300)&gt;=8,MONTH(H300)&lt;9)),(NETWORKDAYS(F300,H300,Lister!$D$7:$D$13)-X300)*T300/NETWORKDAYS(Lister!$D$20,Lister!$E$20,Lister!$D$7:$D$13),IF(AND(MONTH(F300)=7,MONTH(H300)=8),(NETWORKDAYS(Lister!$D$20,H300,Lister!$D$7:$D$13)-X300)*T300/NETWORKDAYS(Lister!$D$20,Lister!$E$20,Lister!$D$7:$D$13),IF(AND(MONTH(F300)=7,MONTH(H300)=7),0)))),0),"")</f>
        <v/>
      </c>
      <c r="AC300" s="30" t="str">
        <f>IF(Afrapportering!AC281="","",Afrapportering!AC281)</f>
        <v/>
      </c>
      <c r="AD300" s="52" t="str">
        <f t="shared" si="39"/>
        <v/>
      </c>
      <c r="AE300" s="52" t="str">
        <f t="shared" si="40"/>
        <v/>
      </c>
      <c r="AF300" s="30" t="str">
        <f t="shared" si="41"/>
        <v/>
      </c>
      <c r="AG300" s="30" t="str">
        <f t="shared" si="42"/>
        <v/>
      </c>
      <c r="AH300" s="3" t="str">
        <f t="shared" si="43"/>
        <v/>
      </c>
    </row>
    <row r="301" spans="1:34" x14ac:dyDescent="0.25">
      <c r="A301" s="13" t="str">
        <f>+Afrapportering!A282</f>
        <v/>
      </c>
      <c r="B301" s="13" t="str">
        <f>+Afrapportering!B282</f>
        <v/>
      </c>
      <c r="C301" s="13" t="str">
        <f>+Afrapportering!C282</f>
        <v/>
      </c>
      <c r="D301" s="13" t="str">
        <f>+Afrapportering!D282</f>
        <v/>
      </c>
      <c r="E301" s="14" t="str">
        <f>+Afrapportering!E282</f>
        <v/>
      </c>
      <c r="F301" s="139" t="str">
        <f>IF(Afrapportering!F282 = "", "",Afrapportering!F282)</f>
        <v/>
      </c>
      <c r="G301" s="14" t="str">
        <f>+Afrapportering!G282</f>
        <v/>
      </c>
      <c r="H301" s="139" t="str">
        <f>IF(Afrapportering!H282 = "","",Afrapportering!H282)</f>
        <v/>
      </c>
      <c r="I301" s="140" t="str">
        <f>+Afrapportering!I282</f>
        <v/>
      </c>
      <c r="J301" s="13" t="str">
        <f>+Afrapportering!J282</f>
        <v/>
      </c>
      <c r="K301" s="32" t="str">
        <f t="shared" si="36"/>
        <v/>
      </c>
      <c r="L301" s="31" t="str">
        <f>IF(Ansøgning!J287="","",Ansøgning!J287)</f>
        <v/>
      </c>
      <c r="M301" s="134" t="str">
        <f>IF(Afrapportering!M282="","",Afrapportering!M282)</f>
        <v/>
      </c>
      <c r="N301" s="31" t="str">
        <f>IF(Ansøgning!K287="","",Ansøgning!K287)</f>
        <v/>
      </c>
      <c r="O301" s="134">
        <f>IF(Afrapportering!O282="",,Afrapportering!O282)</f>
        <v>0</v>
      </c>
      <c r="P301" s="15" t="str">
        <f>IF(Ansøgning!L287="","",Ansøgning!L287)</f>
        <v/>
      </c>
      <c r="Q301" s="15" t="str">
        <f t="shared" si="37"/>
        <v/>
      </c>
      <c r="R301" s="15"/>
      <c r="S301" s="15" t="str">
        <f>IF(Afrapportering!S282="","",Afrapportering!S282)</f>
        <v/>
      </c>
      <c r="T301" s="31" t="str">
        <f t="shared" si="38"/>
        <v/>
      </c>
      <c r="U301" s="30" t="str">
        <f>IF(Afrapportering!U282="","",Afrapportering!U282)</f>
        <v/>
      </c>
      <c r="V301" s="52" t="str">
        <f>IF(Afrapportering!V282="","",Afrapportering!V282)</f>
        <v/>
      </c>
      <c r="W301" s="30" t="str">
        <f>IF(Afrapportering!W282="","",Afrapportering!W282)</f>
        <v/>
      </c>
      <c r="X301" s="52" t="str">
        <f>IF(Afrapportering!X282="","",Afrapportering!X282)</f>
        <v/>
      </c>
      <c r="Y301" s="30" t="str">
        <f>IF(Afrapportering!Y282="","",Afrapportering!Y282)</f>
        <v/>
      </c>
      <c r="Z301" s="52" t="str">
        <f>IFERROR(MAX(IF(OR(V301="",X301=""),"",IF(AND(AND(MONTH(F301)&gt;=7,MONTH(F301)&lt;8),AND(MONTH(H301)&gt;=7,MONTH(H301)&lt;8)),(NETWORKDAYS(F301,H301,Lister!$D$7:$D$13)-V301)*T301/NETWORKDAYS(Lister!$D$19,Lister!$E$19,Lister!$D$7:$D$13),IF(AND(AND(MONTH(F301)&gt;=7,MONTH(F301)&lt;8),MONTH(H301)&gt;7),(NETWORKDAYS(F301,Lister!$E$19,Lister!$D$7:$D$13)-V301)*T301/NETWORKDAYS(Lister!$D$19,Lister!$E$19,Lister!$D$7:$D$13),IF(MONTH(F301)&gt;7,0)))),0),"")</f>
        <v/>
      </c>
      <c r="AA301" s="30" t="str">
        <f>IF(Afrapportering!AA282="","",Afrapportering!AA282)</f>
        <v/>
      </c>
      <c r="AB301" s="52" t="str">
        <f>IFERROR(MAX(IF(OR(V301="",X301=""),"",IF(AND(AND(MONTH(F301)&gt;=8,MONTH(F301)&lt;9),AND(MONTH(H301)&gt;=8,MONTH(H301)&lt;9)),(NETWORKDAYS(F301,H301,Lister!$D$7:$D$13)-X301)*T301/NETWORKDAYS(Lister!$D$20,Lister!$E$20,Lister!$D$7:$D$13),IF(AND(MONTH(F301)=7,MONTH(H301)=8),(NETWORKDAYS(Lister!$D$20,H301,Lister!$D$7:$D$13)-X301)*T301/NETWORKDAYS(Lister!$D$20,Lister!$E$20,Lister!$D$7:$D$13),IF(AND(MONTH(F301)=7,MONTH(H301)=7),0)))),0),"")</f>
        <v/>
      </c>
      <c r="AC301" s="30" t="str">
        <f>IF(Afrapportering!AC282="","",Afrapportering!AC282)</f>
        <v/>
      </c>
      <c r="AD301" s="52" t="str">
        <f t="shared" si="39"/>
        <v/>
      </c>
      <c r="AE301" s="52" t="str">
        <f t="shared" si="40"/>
        <v/>
      </c>
      <c r="AF301" s="30" t="str">
        <f t="shared" si="41"/>
        <v/>
      </c>
      <c r="AG301" s="30" t="str">
        <f t="shared" si="42"/>
        <v/>
      </c>
      <c r="AH301" s="3" t="str">
        <f t="shared" si="43"/>
        <v/>
      </c>
    </row>
    <row r="302" spans="1:34" x14ac:dyDescent="0.25">
      <c r="A302" s="13" t="str">
        <f>+Afrapportering!A283</f>
        <v/>
      </c>
      <c r="B302" s="13" t="str">
        <f>+Afrapportering!B283</f>
        <v/>
      </c>
      <c r="C302" s="13" t="str">
        <f>+Afrapportering!C283</f>
        <v/>
      </c>
      <c r="D302" s="13" t="str">
        <f>+Afrapportering!D283</f>
        <v/>
      </c>
      <c r="E302" s="14" t="str">
        <f>+Afrapportering!E283</f>
        <v/>
      </c>
      <c r="F302" s="139" t="str">
        <f>IF(Afrapportering!F283 = "", "",Afrapportering!F283)</f>
        <v/>
      </c>
      <c r="G302" s="14" t="str">
        <f>+Afrapportering!G283</f>
        <v/>
      </c>
      <c r="H302" s="139" t="str">
        <f>IF(Afrapportering!H283 = "","",Afrapportering!H283)</f>
        <v/>
      </c>
      <c r="I302" s="140" t="str">
        <f>+Afrapportering!I283</f>
        <v/>
      </c>
      <c r="J302" s="13" t="str">
        <f>+Afrapportering!J283</f>
        <v/>
      </c>
      <c r="K302" s="32" t="str">
        <f t="shared" si="36"/>
        <v/>
      </c>
      <c r="L302" s="31" t="str">
        <f>IF(Ansøgning!J288="","",Ansøgning!J288)</f>
        <v/>
      </c>
      <c r="M302" s="134" t="str">
        <f>IF(Afrapportering!M283="","",Afrapportering!M283)</f>
        <v/>
      </c>
      <c r="N302" s="31" t="str">
        <f>IF(Ansøgning!K288="","",Ansøgning!K288)</f>
        <v/>
      </c>
      <c r="O302" s="134">
        <f>IF(Afrapportering!O283="",,Afrapportering!O283)</f>
        <v>0</v>
      </c>
      <c r="P302" s="15" t="str">
        <f>IF(Ansøgning!L288="","",Ansøgning!L288)</f>
        <v/>
      </c>
      <c r="Q302" s="15" t="str">
        <f t="shared" si="37"/>
        <v/>
      </c>
      <c r="R302" s="15"/>
      <c r="S302" s="15" t="str">
        <f>IF(Afrapportering!S283="","",Afrapportering!S283)</f>
        <v/>
      </c>
      <c r="T302" s="31" t="str">
        <f t="shared" si="38"/>
        <v/>
      </c>
      <c r="U302" s="30" t="str">
        <f>IF(Afrapportering!U283="","",Afrapportering!U283)</f>
        <v/>
      </c>
      <c r="V302" s="52" t="str">
        <f>IF(Afrapportering!V283="","",Afrapportering!V283)</f>
        <v/>
      </c>
      <c r="W302" s="30" t="str">
        <f>IF(Afrapportering!W283="","",Afrapportering!W283)</f>
        <v/>
      </c>
      <c r="X302" s="52" t="str">
        <f>IF(Afrapportering!X283="","",Afrapportering!X283)</f>
        <v/>
      </c>
      <c r="Y302" s="30" t="str">
        <f>IF(Afrapportering!Y283="","",Afrapportering!Y283)</f>
        <v/>
      </c>
      <c r="Z302" s="52" t="str">
        <f>IFERROR(MAX(IF(OR(V302="",X302=""),"",IF(AND(AND(MONTH(F302)&gt;=7,MONTH(F302)&lt;8),AND(MONTH(H302)&gt;=7,MONTH(H302)&lt;8)),(NETWORKDAYS(F302,H302,Lister!$D$7:$D$13)-V302)*T302/NETWORKDAYS(Lister!$D$19,Lister!$E$19,Lister!$D$7:$D$13),IF(AND(AND(MONTH(F302)&gt;=7,MONTH(F302)&lt;8),MONTH(H302)&gt;7),(NETWORKDAYS(F302,Lister!$E$19,Lister!$D$7:$D$13)-V302)*T302/NETWORKDAYS(Lister!$D$19,Lister!$E$19,Lister!$D$7:$D$13),IF(MONTH(F302)&gt;7,0)))),0),"")</f>
        <v/>
      </c>
      <c r="AA302" s="30" t="str">
        <f>IF(Afrapportering!AA283="","",Afrapportering!AA283)</f>
        <v/>
      </c>
      <c r="AB302" s="52" t="str">
        <f>IFERROR(MAX(IF(OR(V302="",X302=""),"",IF(AND(AND(MONTH(F302)&gt;=8,MONTH(F302)&lt;9),AND(MONTH(H302)&gt;=8,MONTH(H302)&lt;9)),(NETWORKDAYS(F302,H302,Lister!$D$7:$D$13)-X302)*T302/NETWORKDAYS(Lister!$D$20,Lister!$E$20,Lister!$D$7:$D$13),IF(AND(MONTH(F302)=7,MONTH(H302)=8),(NETWORKDAYS(Lister!$D$20,H302,Lister!$D$7:$D$13)-X302)*T302/NETWORKDAYS(Lister!$D$20,Lister!$E$20,Lister!$D$7:$D$13),IF(AND(MONTH(F302)=7,MONTH(H302)=7),0)))),0),"")</f>
        <v/>
      </c>
      <c r="AC302" s="30" t="str">
        <f>IF(Afrapportering!AC283="","",Afrapportering!AC283)</f>
        <v/>
      </c>
      <c r="AD302" s="52" t="str">
        <f t="shared" si="39"/>
        <v/>
      </c>
      <c r="AE302" s="52" t="str">
        <f t="shared" si="40"/>
        <v/>
      </c>
      <c r="AF302" s="30" t="str">
        <f t="shared" si="41"/>
        <v/>
      </c>
      <c r="AG302" s="30" t="str">
        <f t="shared" si="42"/>
        <v/>
      </c>
      <c r="AH302" s="3" t="str">
        <f t="shared" si="43"/>
        <v/>
      </c>
    </row>
    <row r="303" spans="1:34" x14ac:dyDescent="0.25">
      <c r="A303" s="13" t="str">
        <f>+Afrapportering!A284</f>
        <v/>
      </c>
      <c r="B303" s="13" t="str">
        <f>+Afrapportering!B284</f>
        <v/>
      </c>
      <c r="C303" s="13" t="str">
        <f>+Afrapportering!C284</f>
        <v/>
      </c>
      <c r="D303" s="13" t="str">
        <f>+Afrapportering!D284</f>
        <v/>
      </c>
      <c r="E303" s="14" t="str">
        <f>+Afrapportering!E284</f>
        <v/>
      </c>
      <c r="F303" s="139" t="str">
        <f>IF(Afrapportering!F284 = "", "",Afrapportering!F284)</f>
        <v/>
      </c>
      <c r="G303" s="14" t="str">
        <f>+Afrapportering!G284</f>
        <v/>
      </c>
      <c r="H303" s="139" t="str">
        <f>IF(Afrapportering!H284 = "","",Afrapportering!H284)</f>
        <v/>
      </c>
      <c r="I303" s="140" t="str">
        <f>+Afrapportering!I284</f>
        <v/>
      </c>
      <c r="J303" s="13" t="str">
        <f>+Afrapportering!J284</f>
        <v/>
      </c>
      <c r="K303" s="32" t="str">
        <f t="shared" si="36"/>
        <v/>
      </c>
      <c r="L303" s="31" t="str">
        <f>IF(Ansøgning!J289="","",Ansøgning!J289)</f>
        <v/>
      </c>
      <c r="M303" s="134" t="str">
        <f>IF(Afrapportering!M284="","",Afrapportering!M284)</f>
        <v/>
      </c>
      <c r="N303" s="31" t="str">
        <f>IF(Ansøgning!K289="","",Ansøgning!K289)</f>
        <v/>
      </c>
      <c r="O303" s="134">
        <f>IF(Afrapportering!O284="",,Afrapportering!O284)</f>
        <v>0</v>
      </c>
      <c r="P303" s="15" t="str">
        <f>IF(Ansøgning!L289="","",Ansøgning!L289)</f>
        <v/>
      </c>
      <c r="Q303" s="15" t="str">
        <f t="shared" si="37"/>
        <v/>
      </c>
      <c r="R303" s="15"/>
      <c r="S303" s="15" t="str">
        <f>IF(Afrapportering!S284="","",Afrapportering!S284)</f>
        <v/>
      </c>
      <c r="T303" s="31" t="str">
        <f t="shared" si="38"/>
        <v/>
      </c>
      <c r="U303" s="30" t="str">
        <f>IF(Afrapportering!U284="","",Afrapportering!U284)</f>
        <v/>
      </c>
      <c r="V303" s="52" t="str">
        <f>IF(Afrapportering!V284="","",Afrapportering!V284)</f>
        <v/>
      </c>
      <c r="W303" s="30" t="str">
        <f>IF(Afrapportering!W284="","",Afrapportering!W284)</f>
        <v/>
      </c>
      <c r="X303" s="52" t="str">
        <f>IF(Afrapportering!X284="","",Afrapportering!X284)</f>
        <v/>
      </c>
      <c r="Y303" s="30" t="str">
        <f>IF(Afrapportering!Y284="","",Afrapportering!Y284)</f>
        <v/>
      </c>
      <c r="Z303" s="52" t="str">
        <f>IFERROR(MAX(IF(OR(V303="",X303=""),"",IF(AND(AND(MONTH(F303)&gt;=7,MONTH(F303)&lt;8),AND(MONTH(H303)&gt;=7,MONTH(H303)&lt;8)),(NETWORKDAYS(F303,H303,Lister!$D$7:$D$13)-V303)*T303/NETWORKDAYS(Lister!$D$19,Lister!$E$19,Lister!$D$7:$D$13),IF(AND(AND(MONTH(F303)&gt;=7,MONTH(F303)&lt;8),MONTH(H303)&gt;7),(NETWORKDAYS(F303,Lister!$E$19,Lister!$D$7:$D$13)-V303)*T303/NETWORKDAYS(Lister!$D$19,Lister!$E$19,Lister!$D$7:$D$13),IF(MONTH(F303)&gt;7,0)))),0),"")</f>
        <v/>
      </c>
      <c r="AA303" s="30" t="str">
        <f>IF(Afrapportering!AA284="","",Afrapportering!AA284)</f>
        <v/>
      </c>
      <c r="AB303" s="52" t="str">
        <f>IFERROR(MAX(IF(OR(V303="",X303=""),"",IF(AND(AND(MONTH(F303)&gt;=8,MONTH(F303)&lt;9),AND(MONTH(H303)&gt;=8,MONTH(H303)&lt;9)),(NETWORKDAYS(F303,H303,Lister!$D$7:$D$13)-X303)*T303/NETWORKDAYS(Lister!$D$20,Lister!$E$20,Lister!$D$7:$D$13),IF(AND(MONTH(F303)=7,MONTH(H303)=8),(NETWORKDAYS(Lister!$D$20,H303,Lister!$D$7:$D$13)-X303)*T303/NETWORKDAYS(Lister!$D$20,Lister!$E$20,Lister!$D$7:$D$13),IF(AND(MONTH(F303)=7,MONTH(H303)=7),0)))),0),"")</f>
        <v/>
      </c>
      <c r="AC303" s="30" t="str">
        <f>IF(Afrapportering!AC284="","",Afrapportering!AC284)</f>
        <v/>
      </c>
      <c r="AD303" s="52" t="str">
        <f t="shared" si="39"/>
        <v/>
      </c>
      <c r="AE303" s="52" t="str">
        <f t="shared" si="40"/>
        <v/>
      </c>
      <c r="AF303" s="30" t="str">
        <f t="shared" si="41"/>
        <v/>
      </c>
      <c r="AG303" s="30" t="str">
        <f t="shared" si="42"/>
        <v/>
      </c>
      <c r="AH303" s="3" t="str">
        <f t="shared" si="43"/>
        <v/>
      </c>
    </row>
    <row r="304" spans="1:34" x14ac:dyDescent="0.25">
      <c r="A304" s="13" t="str">
        <f>+Afrapportering!A285</f>
        <v/>
      </c>
      <c r="B304" s="13" t="str">
        <f>+Afrapportering!B285</f>
        <v/>
      </c>
      <c r="C304" s="13" t="str">
        <f>+Afrapportering!C285</f>
        <v/>
      </c>
      <c r="D304" s="13" t="str">
        <f>+Afrapportering!D285</f>
        <v/>
      </c>
      <c r="E304" s="14" t="str">
        <f>+Afrapportering!E285</f>
        <v/>
      </c>
      <c r="F304" s="139" t="str">
        <f>IF(Afrapportering!F285 = "", "",Afrapportering!F285)</f>
        <v/>
      </c>
      <c r="G304" s="14" t="str">
        <f>+Afrapportering!G285</f>
        <v/>
      </c>
      <c r="H304" s="139" t="str">
        <f>IF(Afrapportering!H285 = "","",Afrapportering!H285)</f>
        <v/>
      </c>
      <c r="I304" s="140" t="str">
        <f>+Afrapportering!I285</f>
        <v/>
      </c>
      <c r="J304" s="13" t="str">
        <f>+Afrapportering!J285</f>
        <v/>
      </c>
      <c r="K304" s="32" t="str">
        <f t="shared" si="36"/>
        <v/>
      </c>
      <c r="L304" s="31" t="str">
        <f>IF(Ansøgning!J290="","",Ansøgning!J290)</f>
        <v/>
      </c>
      <c r="M304" s="134" t="str">
        <f>IF(Afrapportering!M285="","",Afrapportering!M285)</f>
        <v/>
      </c>
      <c r="N304" s="31" t="str">
        <f>IF(Ansøgning!K290="","",Ansøgning!K290)</f>
        <v/>
      </c>
      <c r="O304" s="134">
        <f>IF(Afrapportering!O285="",,Afrapportering!O285)</f>
        <v>0</v>
      </c>
      <c r="P304" s="15" t="str">
        <f>IF(Ansøgning!L290="","",Ansøgning!L290)</f>
        <v/>
      </c>
      <c r="Q304" s="15" t="str">
        <f t="shared" si="37"/>
        <v/>
      </c>
      <c r="R304" s="15"/>
      <c r="S304" s="15" t="str">
        <f>IF(Afrapportering!S285="","",Afrapportering!S285)</f>
        <v/>
      </c>
      <c r="T304" s="31" t="str">
        <f t="shared" si="38"/>
        <v/>
      </c>
      <c r="U304" s="30" t="str">
        <f>IF(Afrapportering!U285="","",Afrapportering!U285)</f>
        <v/>
      </c>
      <c r="V304" s="52" t="str">
        <f>IF(Afrapportering!V285="","",Afrapportering!V285)</f>
        <v/>
      </c>
      <c r="W304" s="30" t="str">
        <f>IF(Afrapportering!W285="","",Afrapportering!W285)</f>
        <v/>
      </c>
      <c r="X304" s="52" t="str">
        <f>IF(Afrapportering!X285="","",Afrapportering!X285)</f>
        <v/>
      </c>
      <c r="Y304" s="30" t="str">
        <f>IF(Afrapportering!Y285="","",Afrapportering!Y285)</f>
        <v/>
      </c>
      <c r="Z304" s="52" t="str">
        <f>IFERROR(MAX(IF(OR(V304="",X304=""),"",IF(AND(AND(MONTH(F304)&gt;=7,MONTH(F304)&lt;8),AND(MONTH(H304)&gt;=7,MONTH(H304)&lt;8)),(NETWORKDAYS(F304,H304,Lister!$D$7:$D$13)-V304)*T304/NETWORKDAYS(Lister!$D$19,Lister!$E$19,Lister!$D$7:$D$13),IF(AND(AND(MONTH(F304)&gt;=7,MONTH(F304)&lt;8),MONTH(H304)&gt;7),(NETWORKDAYS(F304,Lister!$E$19,Lister!$D$7:$D$13)-V304)*T304/NETWORKDAYS(Lister!$D$19,Lister!$E$19,Lister!$D$7:$D$13),IF(MONTH(F304)&gt;7,0)))),0),"")</f>
        <v/>
      </c>
      <c r="AA304" s="30" t="str">
        <f>IF(Afrapportering!AA285="","",Afrapportering!AA285)</f>
        <v/>
      </c>
      <c r="AB304" s="52" t="str">
        <f>IFERROR(MAX(IF(OR(V304="",X304=""),"",IF(AND(AND(MONTH(F304)&gt;=8,MONTH(F304)&lt;9),AND(MONTH(H304)&gt;=8,MONTH(H304)&lt;9)),(NETWORKDAYS(F304,H304,Lister!$D$7:$D$13)-X304)*T304/NETWORKDAYS(Lister!$D$20,Lister!$E$20,Lister!$D$7:$D$13),IF(AND(MONTH(F304)=7,MONTH(H304)=8),(NETWORKDAYS(Lister!$D$20,H304,Lister!$D$7:$D$13)-X304)*T304/NETWORKDAYS(Lister!$D$20,Lister!$E$20,Lister!$D$7:$D$13),IF(AND(MONTH(F304)=7,MONTH(H304)=7),0)))),0),"")</f>
        <v/>
      </c>
      <c r="AC304" s="30" t="str">
        <f>IF(Afrapportering!AC285="","",Afrapportering!AC285)</f>
        <v/>
      </c>
      <c r="AD304" s="52" t="str">
        <f t="shared" si="39"/>
        <v/>
      </c>
      <c r="AE304" s="52" t="str">
        <f t="shared" si="40"/>
        <v/>
      </c>
      <c r="AF304" s="30" t="str">
        <f t="shared" si="41"/>
        <v/>
      </c>
      <c r="AG304" s="30" t="str">
        <f t="shared" si="42"/>
        <v/>
      </c>
      <c r="AH304" s="3" t="str">
        <f t="shared" si="43"/>
        <v/>
      </c>
    </row>
    <row r="305" spans="1:34" x14ac:dyDescent="0.25">
      <c r="A305" s="13" t="str">
        <f>+Afrapportering!A286</f>
        <v/>
      </c>
      <c r="B305" s="13" t="str">
        <f>+Afrapportering!B286</f>
        <v/>
      </c>
      <c r="C305" s="13" t="str">
        <f>+Afrapportering!C286</f>
        <v/>
      </c>
      <c r="D305" s="13" t="str">
        <f>+Afrapportering!D286</f>
        <v/>
      </c>
      <c r="E305" s="14" t="str">
        <f>+Afrapportering!E286</f>
        <v/>
      </c>
      <c r="F305" s="139" t="str">
        <f>IF(Afrapportering!F286 = "", "",Afrapportering!F286)</f>
        <v/>
      </c>
      <c r="G305" s="14" t="str">
        <f>+Afrapportering!G286</f>
        <v/>
      </c>
      <c r="H305" s="139" t="str">
        <f>IF(Afrapportering!H286 = "","",Afrapportering!H286)</f>
        <v/>
      </c>
      <c r="I305" s="140" t="str">
        <f>+Afrapportering!I286</f>
        <v/>
      </c>
      <c r="J305" s="13" t="str">
        <f>+Afrapportering!J286</f>
        <v/>
      </c>
      <c r="K305" s="32" t="str">
        <f t="shared" si="36"/>
        <v/>
      </c>
      <c r="L305" s="31" t="str">
        <f>IF(Ansøgning!J291="","",Ansøgning!J291)</f>
        <v/>
      </c>
      <c r="M305" s="134" t="str">
        <f>IF(Afrapportering!M286="","",Afrapportering!M286)</f>
        <v/>
      </c>
      <c r="N305" s="31" t="str">
        <f>IF(Ansøgning!K291="","",Ansøgning!K291)</f>
        <v/>
      </c>
      <c r="O305" s="134">
        <f>IF(Afrapportering!O286="",,Afrapportering!O286)</f>
        <v>0</v>
      </c>
      <c r="P305" s="15" t="str">
        <f>IF(Ansøgning!L291="","",Ansøgning!L291)</f>
        <v/>
      </c>
      <c r="Q305" s="15" t="str">
        <f t="shared" si="37"/>
        <v/>
      </c>
      <c r="R305" s="15"/>
      <c r="S305" s="15" t="str">
        <f>IF(Afrapportering!S286="","",Afrapportering!S286)</f>
        <v/>
      </c>
      <c r="T305" s="31" t="str">
        <f t="shared" si="38"/>
        <v/>
      </c>
      <c r="U305" s="30" t="str">
        <f>IF(Afrapportering!U286="","",Afrapportering!U286)</f>
        <v/>
      </c>
      <c r="V305" s="52" t="str">
        <f>IF(Afrapportering!V286="","",Afrapportering!V286)</f>
        <v/>
      </c>
      <c r="W305" s="30" t="str">
        <f>IF(Afrapportering!W286="","",Afrapportering!W286)</f>
        <v/>
      </c>
      <c r="X305" s="52" t="str">
        <f>IF(Afrapportering!X286="","",Afrapportering!X286)</f>
        <v/>
      </c>
      <c r="Y305" s="30" t="str">
        <f>IF(Afrapportering!Y286="","",Afrapportering!Y286)</f>
        <v/>
      </c>
      <c r="Z305" s="52" t="str">
        <f>IFERROR(MAX(IF(OR(V305="",X305=""),"",IF(AND(AND(MONTH(F305)&gt;=7,MONTH(F305)&lt;8),AND(MONTH(H305)&gt;=7,MONTH(H305)&lt;8)),(NETWORKDAYS(F305,H305,Lister!$D$7:$D$13)-V305)*T305/NETWORKDAYS(Lister!$D$19,Lister!$E$19,Lister!$D$7:$D$13),IF(AND(AND(MONTH(F305)&gt;=7,MONTH(F305)&lt;8),MONTH(H305)&gt;7),(NETWORKDAYS(F305,Lister!$E$19,Lister!$D$7:$D$13)-V305)*T305/NETWORKDAYS(Lister!$D$19,Lister!$E$19,Lister!$D$7:$D$13),IF(MONTH(F305)&gt;7,0)))),0),"")</f>
        <v/>
      </c>
      <c r="AA305" s="30" t="str">
        <f>IF(Afrapportering!AA286="","",Afrapportering!AA286)</f>
        <v/>
      </c>
      <c r="AB305" s="52" t="str">
        <f>IFERROR(MAX(IF(OR(V305="",X305=""),"",IF(AND(AND(MONTH(F305)&gt;=8,MONTH(F305)&lt;9),AND(MONTH(H305)&gt;=8,MONTH(H305)&lt;9)),(NETWORKDAYS(F305,H305,Lister!$D$7:$D$13)-X305)*T305/NETWORKDAYS(Lister!$D$20,Lister!$E$20,Lister!$D$7:$D$13),IF(AND(MONTH(F305)=7,MONTH(H305)=8),(NETWORKDAYS(Lister!$D$20,H305,Lister!$D$7:$D$13)-X305)*T305/NETWORKDAYS(Lister!$D$20,Lister!$E$20,Lister!$D$7:$D$13),IF(AND(MONTH(F305)=7,MONTH(H305)=7),0)))),0),"")</f>
        <v/>
      </c>
      <c r="AC305" s="30" t="str">
        <f>IF(Afrapportering!AC286="","",Afrapportering!AC286)</f>
        <v/>
      </c>
      <c r="AD305" s="52" t="str">
        <f t="shared" si="39"/>
        <v/>
      </c>
      <c r="AE305" s="52" t="str">
        <f t="shared" si="40"/>
        <v/>
      </c>
      <c r="AF305" s="30" t="str">
        <f t="shared" si="41"/>
        <v/>
      </c>
      <c r="AG305" s="30" t="str">
        <f t="shared" si="42"/>
        <v/>
      </c>
      <c r="AH305" s="3" t="str">
        <f t="shared" si="43"/>
        <v/>
      </c>
    </row>
    <row r="306" spans="1:34" x14ac:dyDescent="0.25">
      <c r="A306" s="13" t="str">
        <f>+Afrapportering!A287</f>
        <v/>
      </c>
      <c r="B306" s="13" t="str">
        <f>+Afrapportering!B287</f>
        <v/>
      </c>
      <c r="C306" s="13" t="str">
        <f>+Afrapportering!C287</f>
        <v/>
      </c>
      <c r="D306" s="13" t="str">
        <f>+Afrapportering!D287</f>
        <v/>
      </c>
      <c r="E306" s="14" t="str">
        <f>+Afrapportering!E287</f>
        <v/>
      </c>
      <c r="F306" s="139" t="str">
        <f>IF(Afrapportering!F287 = "", "",Afrapportering!F287)</f>
        <v/>
      </c>
      <c r="G306" s="14" t="str">
        <f>+Afrapportering!G287</f>
        <v/>
      </c>
      <c r="H306" s="139" t="str">
        <f>IF(Afrapportering!H287 = "","",Afrapportering!H287)</f>
        <v/>
      </c>
      <c r="I306" s="140" t="str">
        <f>+Afrapportering!I287</f>
        <v/>
      </c>
      <c r="J306" s="13" t="str">
        <f>+Afrapportering!J287</f>
        <v/>
      </c>
      <c r="K306" s="32" t="str">
        <f t="shared" si="36"/>
        <v/>
      </c>
      <c r="L306" s="31" t="str">
        <f>IF(Ansøgning!J292="","",Ansøgning!J292)</f>
        <v/>
      </c>
      <c r="M306" s="134" t="str">
        <f>IF(Afrapportering!M287="","",Afrapportering!M287)</f>
        <v/>
      </c>
      <c r="N306" s="31" t="str">
        <f>IF(Ansøgning!K292="","",Ansøgning!K292)</f>
        <v/>
      </c>
      <c r="O306" s="134">
        <f>IF(Afrapportering!O287="",,Afrapportering!O287)</f>
        <v>0</v>
      </c>
      <c r="P306" s="15" t="str">
        <f>IF(Ansøgning!L292="","",Ansøgning!L292)</f>
        <v/>
      </c>
      <c r="Q306" s="15" t="str">
        <f t="shared" si="37"/>
        <v/>
      </c>
      <c r="R306" s="15"/>
      <c r="S306" s="15" t="str">
        <f>IF(Afrapportering!S287="","",Afrapportering!S287)</f>
        <v/>
      </c>
      <c r="T306" s="31" t="str">
        <f t="shared" si="38"/>
        <v/>
      </c>
      <c r="U306" s="30" t="str">
        <f>IF(Afrapportering!U287="","",Afrapportering!U287)</f>
        <v/>
      </c>
      <c r="V306" s="52" t="str">
        <f>IF(Afrapportering!V287="","",Afrapportering!V287)</f>
        <v/>
      </c>
      <c r="W306" s="30" t="str">
        <f>IF(Afrapportering!W287="","",Afrapportering!W287)</f>
        <v/>
      </c>
      <c r="X306" s="52" t="str">
        <f>IF(Afrapportering!X287="","",Afrapportering!X287)</f>
        <v/>
      </c>
      <c r="Y306" s="30" t="str">
        <f>IF(Afrapportering!Y287="","",Afrapportering!Y287)</f>
        <v/>
      </c>
      <c r="Z306" s="52" t="str">
        <f>IFERROR(MAX(IF(OR(V306="",X306=""),"",IF(AND(AND(MONTH(F306)&gt;=7,MONTH(F306)&lt;8),AND(MONTH(H306)&gt;=7,MONTH(H306)&lt;8)),(NETWORKDAYS(F306,H306,Lister!$D$7:$D$13)-V306)*T306/NETWORKDAYS(Lister!$D$19,Lister!$E$19,Lister!$D$7:$D$13),IF(AND(AND(MONTH(F306)&gt;=7,MONTH(F306)&lt;8),MONTH(H306)&gt;7),(NETWORKDAYS(F306,Lister!$E$19,Lister!$D$7:$D$13)-V306)*T306/NETWORKDAYS(Lister!$D$19,Lister!$E$19,Lister!$D$7:$D$13),IF(MONTH(F306)&gt;7,0)))),0),"")</f>
        <v/>
      </c>
      <c r="AA306" s="30" t="str">
        <f>IF(Afrapportering!AA287="","",Afrapportering!AA287)</f>
        <v/>
      </c>
      <c r="AB306" s="52" t="str">
        <f>IFERROR(MAX(IF(OR(V306="",X306=""),"",IF(AND(AND(MONTH(F306)&gt;=8,MONTH(F306)&lt;9),AND(MONTH(H306)&gt;=8,MONTH(H306)&lt;9)),(NETWORKDAYS(F306,H306,Lister!$D$7:$D$13)-X306)*T306/NETWORKDAYS(Lister!$D$20,Lister!$E$20,Lister!$D$7:$D$13),IF(AND(MONTH(F306)=7,MONTH(H306)=8),(NETWORKDAYS(Lister!$D$20,H306,Lister!$D$7:$D$13)-X306)*T306/NETWORKDAYS(Lister!$D$20,Lister!$E$20,Lister!$D$7:$D$13),IF(AND(MONTH(F306)=7,MONTH(H306)=7),0)))),0),"")</f>
        <v/>
      </c>
      <c r="AC306" s="30" t="str">
        <f>IF(Afrapportering!AC287="","",Afrapportering!AC287)</f>
        <v/>
      </c>
      <c r="AD306" s="52" t="str">
        <f t="shared" si="39"/>
        <v/>
      </c>
      <c r="AE306" s="52" t="str">
        <f t="shared" si="40"/>
        <v/>
      </c>
      <c r="AF306" s="30" t="str">
        <f t="shared" si="41"/>
        <v/>
      </c>
      <c r="AG306" s="30" t="str">
        <f t="shared" si="42"/>
        <v/>
      </c>
      <c r="AH306" s="3" t="str">
        <f t="shared" si="43"/>
        <v/>
      </c>
    </row>
    <row r="307" spans="1:34" x14ac:dyDescent="0.25">
      <c r="A307" s="13" t="str">
        <f>+Afrapportering!A288</f>
        <v/>
      </c>
      <c r="B307" s="13" t="str">
        <f>+Afrapportering!B288</f>
        <v/>
      </c>
      <c r="C307" s="13" t="str">
        <f>+Afrapportering!C288</f>
        <v/>
      </c>
      <c r="D307" s="13" t="str">
        <f>+Afrapportering!D288</f>
        <v/>
      </c>
      <c r="E307" s="14" t="str">
        <f>+Afrapportering!E288</f>
        <v/>
      </c>
      <c r="F307" s="139" t="str">
        <f>IF(Afrapportering!F288 = "", "",Afrapportering!F288)</f>
        <v/>
      </c>
      <c r="G307" s="14" t="str">
        <f>+Afrapportering!G288</f>
        <v/>
      </c>
      <c r="H307" s="139" t="str">
        <f>IF(Afrapportering!H288 = "","",Afrapportering!H288)</f>
        <v/>
      </c>
      <c r="I307" s="140" t="str">
        <f>+Afrapportering!I288</f>
        <v/>
      </c>
      <c r="J307" s="13" t="str">
        <f>+Afrapportering!J288</f>
        <v/>
      </c>
      <c r="K307" s="32" t="str">
        <f t="shared" si="36"/>
        <v/>
      </c>
      <c r="L307" s="31" t="str">
        <f>IF(Ansøgning!J293="","",Ansøgning!J293)</f>
        <v/>
      </c>
      <c r="M307" s="134" t="str">
        <f>IF(Afrapportering!M288="","",Afrapportering!M288)</f>
        <v/>
      </c>
      <c r="N307" s="31" t="str">
        <f>IF(Ansøgning!K293="","",Ansøgning!K293)</f>
        <v/>
      </c>
      <c r="O307" s="134">
        <f>IF(Afrapportering!O288="",,Afrapportering!O288)</f>
        <v>0</v>
      </c>
      <c r="P307" s="15" t="str">
        <f>IF(Ansøgning!L293="","",Ansøgning!L293)</f>
        <v/>
      </c>
      <c r="Q307" s="15" t="str">
        <f t="shared" si="37"/>
        <v/>
      </c>
      <c r="R307" s="15"/>
      <c r="S307" s="15" t="str">
        <f>IF(Afrapportering!S288="","",Afrapportering!S288)</f>
        <v/>
      </c>
      <c r="T307" s="31" t="str">
        <f t="shared" si="38"/>
        <v/>
      </c>
      <c r="U307" s="30" t="str">
        <f>IF(Afrapportering!U288="","",Afrapportering!U288)</f>
        <v/>
      </c>
      <c r="V307" s="52" t="str">
        <f>IF(Afrapportering!V288="","",Afrapportering!V288)</f>
        <v/>
      </c>
      <c r="W307" s="30" t="str">
        <f>IF(Afrapportering!W288="","",Afrapportering!W288)</f>
        <v/>
      </c>
      <c r="X307" s="52" t="str">
        <f>IF(Afrapportering!X288="","",Afrapportering!X288)</f>
        <v/>
      </c>
      <c r="Y307" s="30" t="str">
        <f>IF(Afrapportering!Y288="","",Afrapportering!Y288)</f>
        <v/>
      </c>
      <c r="Z307" s="52" t="str">
        <f>IFERROR(MAX(IF(OR(V307="",X307=""),"",IF(AND(AND(MONTH(F307)&gt;=7,MONTH(F307)&lt;8),AND(MONTH(H307)&gt;=7,MONTH(H307)&lt;8)),(NETWORKDAYS(F307,H307,Lister!$D$7:$D$13)-V307)*T307/NETWORKDAYS(Lister!$D$19,Lister!$E$19,Lister!$D$7:$D$13),IF(AND(AND(MONTH(F307)&gt;=7,MONTH(F307)&lt;8),MONTH(H307)&gt;7),(NETWORKDAYS(F307,Lister!$E$19,Lister!$D$7:$D$13)-V307)*T307/NETWORKDAYS(Lister!$D$19,Lister!$E$19,Lister!$D$7:$D$13),IF(MONTH(F307)&gt;7,0)))),0),"")</f>
        <v/>
      </c>
      <c r="AA307" s="30" t="str">
        <f>IF(Afrapportering!AA288="","",Afrapportering!AA288)</f>
        <v/>
      </c>
      <c r="AB307" s="52" t="str">
        <f>IFERROR(MAX(IF(OR(V307="",X307=""),"",IF(AND(AND(MONTH(F307)&gt;=8,MONTH(F307)&lt;9),AND(MONTH(H307)&gt;=8,MONTH(H307)&lt;9)),(NETWORKDAYS(F307,H307,Lister!$D$7:$D$13)-X307)*T307/NETWORKDAYS(Lister!$D$20,Lister!$E$20,Lister!$D$7:$D$13),IF(AND(MONTH(F307)=7,MONTH(H307)=8),(NETWORKDAYS(Lister!$D$20,H307,Lister!$D$7:$D$13)-X307)*T307/NETWORKDAYS(Lister!$D$20,Lister!$E$20,Lister!$D$7:$D$13),IF(AND(MONTH(F307)=7,MONTH(H307)=7),0)))),0),"")</f>
        <v/>
      </c>
      <c r="AC307" s="30" t="str">
        <f>IF(Afrapportering!AC288="","",Afrapportering!AC288)</f>
        <v/>
      </c>
      <c r="AD307" s="52" t="str">
        <f t="shared" si="39"/>
        <v/>
      </c>
      <c r="AE307" s="52" t="str">
        <f t="shared" si="40"/>
        <v/>
      </c>
      <c r="AF307" s="30" t="str">
        <f t="shared" si="41"/>
        <v/>
      </c>
      <c r="AG307" s="30" t="str">
        <f t="shared" si="42"/>
        <v/>
      </c>
      <c r="AH307" s="3" t="str">
        <f t="shared" si="43"/>
        <v/>
      </c>
    </row>
    <row r="308" spans="1:34" x14ac:dyDescent="0.25">
      <c r="A308" s="13" t="str">
        <f>+Afrapportering!A289</f>
        <v/>
      </c>
      <c r="B308" s="13" t="str">
        <f>+Afrapportering!B289</f>
        <v/>
      </c>
      <c r="C308" s="13" t="str">
        <f>+Afrapportering!C289</f>
        <v/>
      </c>
      <c r="D308" s="13" t="str">
        <f>+Afrapportering!D289</f>
        <v/>
      </c>
      <c r="E308" s="14" t="str">
        <f>+Afrapportering!E289</f>
        <v/>
      </c>
      <c r="F308" s="139" t="str">
        <f>IF(Afrapportering!F289 = "", "",Afrapportering!F289)</f>
        <v/>
      </c>
      <c r="G308" s="14" t="str">
        <f>+Afrapportering!G289</f>
        <v/>
      </c>
      <c r="H308" s="139" t="str">
        <f>IF(Afrapportering!H289 = "","",Afrapportering!H289)</f>
        <v/>
      </c>
      <c r="I308" s="140" t="str">
        <f>+Afrapportering!I289</f>
        <v/>
      </c>
      <c r="J308" s="13" t="str">
        <f>+Afrapportering!J289</f>
        <v/>
      </c>
      <c r="K308" s="32" t="str">
        <f t="shared" si="36"/>
        <v/>
      </c>
      <c r="L308" s="31" t="str">
        <f>IF(Ansøgning!J294="","",Ansøgning!J294)</f>
        <v/>
      </c>
      <c r="M308" s="134" t="str">
        <f>IF(Afrapportering!M289="","",Afrapportering!M289)</f>
        <v/>
      </c>
      <c r="N308" s="31" t="str">
        <f>IF(Ansøgning!K294="","",Ansøgning!K294)</f>
        <v/>
      </c>
      <c r="O308" s="134">
        <f>IF(Afrapportering!O289="",,Afrapportering!O289)</f>
        <v>0</v>
      </c>
      <c r="P308" s="15" t="str">
        <f>IF(Ansøgning!L294="","",Ansøgning!L294)</f>
        <v/>
      </c>
      <c r="Q308" s="15" t="str">
        <f t="shared" si="37"/>
        <v/>
      </c>
      <c r="R308" s="15"/>
      <c r="S308" s="15" t="str">
        <f>IF(Afrapportering!S289="","",Afrapportering!S289)</f>
        <v/>
      </c>
      <c r="T308" s="31" t="str">
        <f t="shared" si="38"/>
        <v/>
      </c>
      <c r="U308" s="30" t="str">
        <f>IF(Afrapportering!U289="","",Afrapportering!U289)</f>
        <v/>
      </c>
      <c r="V308" s="52" t="str">
        <f>IF(Afrapportering!V289="","",Afrapportering!V289)</f>
        <v/>
      </c>
      <c r="W308" s="30" t="str">
        <f>IF(Afrapportering!W289="","",Afrapportering!W289)</f>
        <v/>
      </c>
      <c r="X308" s="52" t="str">
        <f>IF(Afrapportering!X289="","",Afrapportering!X289)</f>
        <v/>
      </c>
      <c r="Y308" s="30" t="str">
        <f>IF(Afrapportering!Y289="","",Afrapportering!Y289)</f>
        <v/>
      </c>
      <c r="Z308" s="52" t="str">
        <f>IFERROR(MAX(IF(OR(V308="",X308=""),"",IF(AND(AND(MONTH(F308)&gt;=7,MONTH(F308)&lt;8),AND(MONTH(H308)&gt;=7,MONTH(H308)&lt;8)),(NETWORKDAYS(F308,H308,Lister!$D$7:$D$13)-V308)*T308/NETWORKDAYS(Lister!$D$19,Lister!$E$19,Lister!$D$7:$D$13),IF(AND(AND(MONTH(F308)&gt;=7,MONTH(F308)&lt;8),MONTH(H308)&gt;7),(NETWORKDAYS(F308,Lister!$E$19,Lister!$D$7:$D$13)-V308)*T308/NETWORKDAYS(Lister!$D$19,Lister!$E$19,Lister!$D$7:$D$13),IF(MONTH(F308)&gt;7,0)))),0),"")</f>
        <v/>
      </c>
      <c r="AA308" s="30" t="str">
        <f>IF(Afrapportering!AA289="","",Afrapportering!AA289)</f>
        <v/>
      </c>
      <c r="AB308" s="52" t="str">
        <f>IFERROR(MAX(IF(OR(V308="",X308=""),"",IF(AND(AND(MONTH(F308)&gt;=8,MONTH(F308)&lt;9),AND(MONTH(H308)&gt;=8,MONTH(H308)&lt;9)),(NETWORKDAYS(F308,H308,Lister!$D$7:$D$13)-X308)*T308/NETWORKDAYS(Lister!$D$20,Lister!$E$20,Lister!$D$7:$D$13),IF(AND(MONTH(F308)=7,MONTH(H308)=8),(NETWORKDAYS(Lister!$D$20,H308,Lister!$D$7:$D$13)-X308)*T308/NETWORKDAYS(Lister!$D$20,Lister!$E$20,Lister!$D$7:$D$13),IF(AND(MONTH(F308)=7,MONTH(H308)=7),0)))),0),"")</f>
        <v/>
      </c>
      <c r="AC308" s="30" t="str">
        <f>IF(Afrapportering!AC289="","",Afrapportering!AC289)</f>
        <v/>
      </c>
      <c r="AD308" s="52" t="str">
        <f t="shared" si="39"/>
        <v/>
      </c>
      <c r="AE308" s="52" t="str">
        <f t="shared" si="40"/>
        <v/>
      </c>
      <c r="AF308" s="30" t="str">
        <f t="shared" si="41"/>
        <v/>
      </c>
      <c r="AG308" s="30" t="str">
        <f t="shared" si="42"/>
        <v/>
      </c>
      <c r="AH308" s="3" t="str">
        <f t="shared" si="43"/>
        <v/>
      </c>
    </row>
    <row r="309" spans="1:34" x14ac:dyDescent="0.25">
      <c r="A309" s="13" t="str">
        <f>+Afrapportering!A290</f>
        <v/>
      </c>
      <c r="B309" s="13" t="str">
        <f>+Afrapportering!B290</f>
        <v/>
      </c>
      <c r="C309" s="13" t="str">
        <f>+Afrapportering!C290</f>
        <v/>
      </c>
      <c r="D309" s="13" t="str">
        <f>+Afrapportering!D290</f>
        <v/>
      </c>
      <c r="E309" s="14" t="str">
        <f>+Afrapportering!E290</f>
        <v/>
      </c>
      <c r="F309" s="139" t="str">
        <f>IF(Afrapportering!F290 = "", "",Afrapportering!F290)</f>
        <v/>
      </c>
      <c r="G309" s="14" t="str">
        <f>+Afrapportering!G290</f>
        <v/>
      </c>
      <c r="H309" s="139" t="str">
        <f>IF(Afrapportering!H290 = "","",Afrapportering!H290)</f>
        <v/>
      </c>
      <c r="I309" s="140" t="str">
        <f>+Afrapportering!I290</f>
        <v/>
      </c>
      <c r="J309" s="13" t="str">
        <f>+Afrapportering!J290</f>
        <v/>
      </c>
      <c r="K309" s="32" t="str">
        <f t="shared" si="36"/>
        <v/>
      </c>
      <c r="L309" s="31" t="str">
        <f>IF(Ansøgning!J295="","",Ansøgning!J295)</f>
        <v/>
      </c>
      <c r="M309" s="134" t="str">
        <f>IF(Afrapportering!M290="","",Afrapportering!M290)</f>
        <v/>
      </c>
      <c r="N309" s="31" t="str">
        <f>IF(Ansøgning!K295="","",Ansøgning!K295)</f>
        <v/>
      </c>
      <c r="O309" s="134">
        <f>IF(Afrapportering!O290="",,Afrapportering!O290)</f>
        <v>0</v>
      </c>
      <c r="P309" s="15" t="str">
        <f>IF(Ansøgning!L295="","",Ansøgning!L295)</f>
        <v/>
      </c>
      <c r="Q309" s="15" t="str">
        <f t="shared" si="37"/>
        <v/>
      </c>
      <c r="R309" s="15"/>
      <c r="S309" s="15" t="str">
        <f>IF(Afrapportering!S290="","",Afrapportering!S290)</f>
        <v/>
      </c>
      <c r="T309" s="31" t="str">
        <f t="shared" si="38"/>
        <v/>
      </c>
      <c r="U309" s="30" t="str">
        <f>IF(Afrapportering!U290="","",Afrapportering!U290)</f>
        <v/>
      </c>
      <c r="V309" s="52" t="str">
        <f>IF(Afrapportering!V290="","",Afrapportering!V290)</f>
        <v/>
      </c>
      <c r="W309" s="30" t="str">
        <f>IF(Afrapportering!W290="","",Afrapportering!W290)</f>
        <v/>
      </c>
      <c r="X309" s="52" t="str">
        <f>IF(Afrapportering!X290="","",Afrapportering!X290)</f>
        <v/>
      </c>
      <c r="Y309" s="30" t="str">
        <f>IF(Afrapportering!Y290="","",Afrapportering!Y290)</f>
        <v/>
      </c>
      <c r="Z309" s="52" t="str">
        <f>IFERROR(MAX(IF(OR(V309="",X309=""),"",IF(AND(AND(MONTH(F309)&gt;=7,MONTH(F309)&lt;8),AND(MONTH(H309)&gt;=7,MONTH(H309)&lt;8)),(NETWORKDAYS(F309,H309,Lister!$D$7:$D$13)-V309)*T309/NETWORKDAYS(Lister!$D$19,Lister!$E$19,Lister!$D$7:$D$13),IF(AND(AND(MONTH(F309)&gt;=7,MONTH(F309)&lt;8),MONTH(H309)&gt;7),(NETWORKDAYS(F309,Lister!$E$19,Lister!$D$7:$D$13)-V309)*T309/NETWORKDAYS(Lister!$D$19,Lister!$E$19,Lister!$D$7:$D$13),IF(MONTH(F309)&gt;7,0)))),0),"")</f>
        <v/>
      </c>
      <c r="AA309" s="30" t="str">
        <f>IF(Afrapportering!AA290="","",Afrapportering!AA290)</f>
        <v/>
      </c>
      <c r="AB309" s="52" t="str">
        <f>IFERROR(MAX(IF(OR(V309="",X309=""),"",IF(AND(AND(MONTH(F309)&gt;=8,MONTH(F309)&lt;9),AND(MONTH(H309)&gt;=8,MONTH(H309)&lt;9)),(NETWORKDAYS(F309,H309,Lister!$D$7:$D$13)-X309)*T309/NETWORKDAYS(Lister!$D$20,Lister!$E$20,Lister!$D$7:$D$13),IF(AND(MONTH(F309)=7,MONTH(H309)=8),(NETWORKDAYS(Lister!$D$20,H309,Lister!$D$7:$D$13)-X309)*T309/NETWORKDAYS(Lister!$D$20,Lister!$E$20,Lister!$D$7:$D$13),IF(AND(MONTH(F309)=7,MONTH(H309)=7),0)))),0),"")</f>
        <v/>
      </c>
      <c r="AC309" s="30" t="str">
        <f>IF(Afrapportering!AC290="","",Afrapportering!AC290)</f>
        <v/>
      </c>
      <c r="AD309" s="52" t="str">
        <f t="shared" si="39"/>
        <v/>
      </c>
      <c r="AE309" s="52" t="str">
        <f t="shared" si="40"/>
        <v/>
      </c>
      <c r="AF309" s="30" t="str">
        <f t="shared" si="41"/>
        <v/>
      </c>
      <c r="AG309" s="30" t="str">
        <f t="shared" si="42"/>
        <v/>
      </c>
      <c r="AH309" s="3" t="str">
        <f t="shared" si="43"/>
        <v/>
      </c>
    </row>
    <row r="310" spans="1:34" x14ac:dyDescent="0.25">
      <c r="A310" s="13" t="str">
        <f>+Afrapportering!A291</f>
        <v/>
      </c>
      <c r="B310" s="13" t="str">
        <f>+Afrapportering!B291</f>
        <v/>
      </c>
      <c r="C310" s="13" t="str">
        <f>+Afrapportering!C291</f>
        <v/>
      </c>
      <c r="D310" s="13" t="str">
        <f>+Afrapportering!D291</f>
        <v/>
      </c>
      <c r="E310" s="14" t="str">
        <f>+Afrapportering!E291</f>
        <v/>
      </c>
      <c r="F310" s="139" t="str">
        <f>IF(Afrapportering!F291 = "", "",Afrapportering!F291)</f>
        <v/>
      </c>
      <c r="G310" s="14" t="str">
        <f>+Afrapportering!G291</f>
        <v/>
      </c>
      <c r="H310" s="139" t="str">
        <f>IF(Afrapportering!H291 = "","",Afrapportering!H291)</f>
        <v/>
      </c>
      <c r="I310" s="140" t="str">
        <f>+Afrapportering!I291</f>
        <v/>
      </c>
      <c r="J310" s="13" t="str">
        <f>+Afrapportering!J291</f>
        <v/>
      </c>
      <c r="K310" s="32" t="str">
        <f t="shared" si="36"/>
        <v/>
      </c>
      <c r="L310" s="31" t="str">
        <f>IF(Ansøgning!J296="","",Ansøgning!J296)</f>
        <v/>
      </c>
      <c r="M310" s="134" t="str">
        <f>IF(Afrapportering!M291="","",Afrapportering!M291)</f>
        <v/>
      </c>
      <c r="N310" s="31" t="str">
        <f>IF(Ansøgning!K296="","",Ansøgning!K296)</f>
        <v/>
      </c>
      <c r="O310" s="134">
        <f>IF(Afrapportering!O291="",,Afrapportering!O291)</f>
        <v>0</v>
      </c>
      <c r="P310" s="15" t="str">
        <f>IF(Ansøgning!L296="","",Ansøgning!L296)</f>
        <v/>
      </c>
      <c r="Q310" s="15" t="str">
        <f t="shared" si="37"/>
        <v/>
      </c>
      <c r="R310" s="15"/>
      <c r="S310" s="15" t="str">
        <f>IF(Afrapportering!S291="","",Afrapportering!S291)</f>
        <v/>
      </c>
      <c r="T310" s="31" t="str">
        <f t="shared" si="38"/>
        <v/>
      </c>
      <c r="U310" s="30" t="str">
        <f>IF(Afrapportering!U291="","",Afrapportering!U291)</f>
        <v/>
      </c>
      <c r="V310" s="52" t="str">
        <f>IF(Afrapportering!V291="","",Afrapportering!V291)</f>
        <v/>
      </c>
      <c r="W310" s="30" t="str">
        <f>IF(Afrapportering!W291="","",Afrapportering!W291)</f>
        <v/>
      </c>
      <c r="X310" s="52" t="str">
        <f>IF(Afrapportering!X291="","",Afrapportering!X291)</f>
        <v/>
      </c>
      <c r="Y310" s="30" t="str">
        <f>IF(Afrapportering!Y291="","",Afrapportering!Y291)</f>
        <v/>
      </c>
      <c r="Z310" s="52" t="str">
        <f>IFERROR(MAX(IF(OR(V310="",X310=""),"",IF(AND(AND(MONTH(F310)&gt;=7,MONTH(F310)&lt;8),AND(MONTH(H310)&gt;=7,MONTH(H310)&lt;8)),(NETWORKDAYS(F310,H310,Lister!$D$7:$D$13)-V310)*T310/NETWORKDAYS(Lister!$D$19,Lister!$E$19,Lister!$D$7:$D$13),IF(AND(AND(MONTH(F310)&gt;=7,MONTH(F310)&lt;8),MONTH(H310)&gt;7),(NETWORKDAYS(F310,Lister!$E$19,Lister!$D$7:$D$13)-V310)*T310/NETWORKDAYS(Lister!$D$19,Lister!$E$19,Lister!$D$7:$D$13),IF(MONTH(F310)&gt;7,0)))),0),"")</f>
        <v/>
      </c>
      <c r="AA310" s="30" t="str">
        <f>IF(Afrapportering!AA291="","",Afrapportering!AA291)</f>
        <v/>
      </c>
      <c r="AB310" s="52" t="str">
        <f>IFERROR(MAX(IF(OR(V310="",X310=""),"",IF(AND(AND(MONTH(F310)&gt;=8,MONTH(F310)&lt;9),AND(MONTH(H310)&gt;=8,MONTH(H310)&lt;9)),(NETWORKDAYS(F310,H310,Lister!$D$7:$D$13)-X310)*T310/NETWORKDAYS(Lister!$D$20,Lister!$E$20,Lister!$D$7:$D$13),IF(AND(MONTH(F310)=7,MONTH(H310)=8),(NETWORKDAYS(Lister!$D$20,H310,Lister!$D$7:$D$13)-X310)*T310/NETWORKDAYS(Lister!$D$20,Lister!$E$20,Lister!$D$7:$D$13),IF(AND(MONTH(F310)=7,MONTH(H310)=7),0)))),0),"")</f>
        <v/>
      </c>
      <c r="AC310" s="30" t="str">
        <f>IF(Afrapportering!AC291="","",Afrapportering!AC291)</f>
        <v/>
      </c>
      <c r="AD310" s="52" t="str">
        <f t="shared" si="39"/>
        <v/>
      </c>
      <c r="AE310" s="52" t="str">
        <f t="shared" si="40"/>
        <v/>
      </c>
      <c r="AF310" s="30" t="str">
        <f t="shared" si="41"/>
        <v/>
      </c>
      <c r="AG310" s="30" t="str">
        <f t="shared" si="42"/>
        <v/>
      </c>
      <c r="AH310" s="3" t="str">
        <f t="shared" si="43"/>
        <v/>
      </c>
    </row>
    <row r="311" spans="1:34" x14ac:dyDescent="0.25">
      <c r="A311" s="13" t="str">
        <f>+Afrapportering!A292</f>
        <v/>
      </c>
      <c r="B311" s="13" t="str">
        <f>+Afrapportering!B292</f>
        <v/>
      </c>
      <c r="C311" s="13" t="str">
        <f>+Afrapportering!C292</f>
        <v/>
      </c>
      <c r="D311" s="13" t="str">
        <f>+Afrapportering!D292</f>
        <v/>
      </c>
      <c r="E311" s="14" t="str">
        <f>+Afrapportering!E292</f>
        <v/>
      </c>
      <c r="F311" s="139" t="str">
        <f>IF(Afrapportering!F292 = "", "",Afrapportering!F292)</f>
        <v/>
      </c>
      <c r="G311" s="14" t="str">
        <f>+Afrapportering!G292</f>
        <v/>
      </c>
      <c r="H311" s="139" t="str">
        <f>IF(Afrapportering!H292 = "","",Afrapportering!H292)</f>
        <v/>
      </c>
      <c r="I311" s="140" t="str">
        <f>+Afrapportering!I292</f>
        <v/>
      </c>
      <c r="J311" s="13" t="str">
        <f>+Afrapportering!J292</f>
        <v/>
      </c>
      <c r="K311" s="32" t="str">
        <f t="shared" si="36"/>
        <v/>
      </c>
      <c r="L311" s="31" t="str">
        <f>IF(Ansøgning!J297="","",Ansøgning!J297)</f>
        <v/>
      </c>
      <c r="M311" s="134" t="str">
        <f>IF(Afrapportering!M292="","",Afrapportering!M292)</f>
        <v/>
      </c>
      <c r="N311" s="31" t="str">
        <f>IF(Ansøgning!K297="","",Ansøgning!K297)</f>
        <v/>
      </c>
      <c r="O311" s="134">
        <f>IF(Afrapportering!O292="",,Afrapportering!O292)</f>
        <v>0</v>
      </c>
      <c r="P311" s="15" t="str">
        <f>IF(Ansøgning!L297="","",Ansøgning!L297)</f>
        <v/>
      </c>
      <c r="Q311" s="15" t="str">
        <f t="shared" si="37"/>
        <v/>
      </c>
      <c r="R311" s="15"/>
      <c r="S311" s="15" t="str">
        <f>IF(Afrapportering!S292="","",Afrapportering!S292)</f>
        <v/>
      </c>
      <c r="T311" s="31" t="str">
        <f t="shared" si="38"/>
        <v/>
      </c>
      <c r="U311" s="30" t="str">
        <f>IF(Afrapportering!U292="","",Afrapportering!U292)</f>
        <v/>
      </c>
      <c r="V311" s="52" t="str">
        <f>IF(Afrapportering!V292="","",Afrapportering!V292)</f>
        <v/>
      </c>
      <c r="W311" s="30" t="str">
        <f>IF(Afrapportering!W292="","",Afrapportering!W292)</f>
        <v/>
      </c>
      <c r="X311" s="52" t="str">
        <f>IF(Afrapportering!X292="","",Afrapportering!X292)</f>
        <v/>
      </c>
      <c r="Y311" s="30" t="str">
        <f>IF(Afrapportering!Y292="","",Afrapportering!Y292)</f>
        <v/>
      </c>
      <c r="Z311" s="52" t="str">
        <f>IFERROR(MAX(IF(OR(V311="",X311=""),"",IF(AND(AND(MONTH(F311)&gt;=7,MONTH(F311)&lt;8),AND(MONTH(H311)&gt;=7,MONTH(H311)&lt;8)),(NETWORKDAYS(F311,H311,Lister!$D$7:$D$13)-V311)*T311/NETWORKDAYS(Lister!$D$19,Lister!$E$19,Lister!$D$7:$D$13),IF(AND(AND(MONTH(F311)&gt;=7,MONTH(F311)&lt;8),MONTH(H311)&gt;7),(NETWORKDAYS(F311,Lister!$E$19,Lister!$D$7:$D$13)-V311)*T311/NETWORKDAYS(Lister!$D$19,Lister!$E$19,Lister!$D$7:$D$13),IF(MONTH(F311)&gt;7,0)))),0),"")</f>
        <v/>
      </c>
      <c r="AA311" s="30" t="str">
        <f>IF(Afrapportering!AA292="","",Afrapportering!AA292)</f>
        <v/>
      </c>
      <c r="AB311" s="52" t="str">
        <f>IFERROR(MAX(IF(OR(V311="",X311=""),"",IF(AND(AND(MONTH(F311)&gt;=8,MONTH(F311)&lt;9),AND(MONTH(H311)&gt;=8,MONTH(H311)&lt;9)),(NETWORKDAYS(F311,H311,Lister!$D$7:$D$13)-X311)*T311/NETWORKDAYS(Lister!$D$20,Lister!$E$20,Lister!$D$7:$D$13),IF(AND(MONTH(F311)=7,MONTH(H311)=8),(NETWORKDAYS(Lister!$D$20,H311,Lister!$D$7:$D$13)-X311)*T311/NETWORKDAYS(Lister!$D$20,Lister!$E$20,Lister!$D$7:$D$13),IF(AND(MONTH(F311)=7,MONTH(H311)=7),0)))),0),"")</f>
        <v/>
      </c>
      <c r="AC311" s="30" t="str">
        <f>IF(Afrapportering!AC292="","",Afrapportering!AC292)</f>
        <v/>
      </c>
      <c r="AD311" s="52" t="str">
        <f t="shared" si="39"/>
        <v/>
      </c>
      <c r="AE311" s="52" t="str">
        <f t="shared" si="40"/>
        <v/>
      </c>
      <c r="AF311" s="30" t="str">
        <f t="shared" si="41"/>
        <v/>
      </c>
      <c r="AG311" s="30" t="str">
        <f t="shared" si="42"/>
        <v/>
      </c>
      <c r="AH311" s="3" t="str">
        <f t="shared" si="43"/>
        <v/>
      </c>
    </row>
    <row r="312" spans="1:34" x14ac:dyDescent="0.25">
      <c r="A312" s="13" t="str">
        <f>+Afrapportering!A293</f>
        <v/>
      </c>
      <c r="B312" s="13" t="str">
        <f>+Afrapportering!B293</f>
        <v/>
      </c>
      <c r="C312" s="13" t="str">
        <f>+Afrapportering!C293</f>
        <v/>
      </c>
      <c r="D312" s="13" t="str">
        <f>+Afrapportering!D293</f>
        <v/>
      </c>
      <c r="E312" s="14" t="str">
        <f>+Afrapportering!E293</f>
        <v/>
      </c>
      <c r="F312" s="139" t="str">
        <f>IF(Afrapportering!F293 = "", "",Afrapportering!F293)</f>
        <v/>
      </c>
      <c r="G312" s="14" t="str">
        <f>+Afrapportering!G293</f>
        <v/>
      </c>
      <c r="H312" s="139" t="str">
        <f>IF(Afrapportering!H293 = "","",Afrapportering!H293)</f>
        <v/>
      </c>
      <c r="I312" s="140" t="str">
        <f>+Afrapportering!I293</f>
        <v/>
      </c>
      <c r="J312" s="13" t="str">
        <f>+Afrapportering!J293</f>
        <v/>
      </c>
      <c r="K312" s="32" t="str">
        <f t="shared" si="36"/>
        <v/>
      </c>
      <c r="L312" s="31" t="str">
        <f>IF(Ansøgning!J298="","",Ansøgning!J298)</f>
        <v/>
      </c>
      <c r="M312" s="134" t="str">
        <f>IF(Afrapportering!M293="","",Afrapportering!M293)</f>
        <v/>
      </c>
      <c r="N312" s="31" t="str">
        <f>IF(Ansøgning!K298="","",Ansøgning!K298)</f>
        <v/>
      </c>
      <c r="O312" s="134">
        <f>IF(Afrapportering!O293="",,Afrapportering!O293)</f>
        <v>0</v>
      </c>
      <c r="P312" s="15" t="str">
        <f>IF(Ansøgning!L298="","",Ansøgning!L298)</f>
        <v/>
      </c>
      <c r="Q312" s="15" t="str">
        <f t="shared" si="37"/>
        <v/>
      </c>
      <c r="R312" s="15"/>
      <c r="S312" s="15" t="str">
        <f>IF(Afrapportering!S293="","",Afrapportering!S293)</f>
        <v/>
      </c>
      <c r="T312" s="31" t="str">
        <f t="shared" si="38"/>
        <v/>
      </c>
      <c r="U312" s="30" t="str">
        <f>IF(Afrapportering!U293="","",Afrapportering!U293)</f>
        <v/>
      </c>
      <c r="V312" s="52" t="str">
        <f>IF(Afrapportering!V293="","",Afrapportering!V293)</f>
        <v/>
      </c>
      <c r="W312" s="30" t="str">
        <f>IF(Afrapportering!W293="","",Afrapportering!W293)</f>
        <v/>
      </c>
      <c r="X312" s="52" t="str">
        <f>IF(Afrapportering!X293="","",Afrapportering!X293)</f>
        <v/>
      </c>
      <c r="Y312" s="30" t="str">
        <f>IF(Afrapportering!Y293="","",Afrapportering!Y293)</f>
        <v/>
      </c>
      <c r="Z312" s="52" t="str">
        <f>IFERROR(MAX(IF(OR(V312="",X312=""),"",IF(AND(AND(MONTH(F312)&gt;=7,MONTH(F312)&lt;8),AND(MONTH(H312)&gt;=7,MONTH(H312)&lt;8)),(NETWORKDAYS(F312,H312,Lister!$D$7:$D$13)-V312)*T312/NETWORKDAYS(Lister!$D$19,Lister!$E$19,Lister!$D$7:$D$13),IF(AND(AND(MONTH(F312)&gt;=7,MONTH(F312)&lt;8),MONTH(H312)&gt;7),(NETWORKDAYS(F312,Lister!$E$19,Lister!$D$7:$D$13)-V312)*T312/NETWORKDAYS(Lister!$D$19,Lister!$E$19,Lister!$D$7:$D$13),IF(MONTH(F312)&gt;7,0)))),0),"")</f>
        <v/>
      </c>
      <c r="AA312" s="30" t="str">
        <f>IF(Afrapportering!AA293="","",Afrapportering!AA293)</f>
        <v/>
      </c>
      <c r="AB312" s="52" t="str">
        <f>IFERROR(MAX(IF(OR(V312="",X312=""),"",IF(AND(AND(MONTH(F312)&gt;=8,MONTH(F312)&lt;9),AND(MONTH(H312)&gt;=8,MONTH(H312)&lt;9)),(NETWORKDAYS(F312,H312,Lister!$D$7:$D$13)-X312)*T312/NETWORKDAYS(Lister!$D$20,Lister!$E$20,Lister!$D$7:$D$13),IF(AND(MONTH(F312)=7,MONTH(H312)=8),(NETWORKDAYS(Lister!$D$20,H312,Lister!$D$7:$D$13)-X312)*T312/NETWORKDAYS(Lister!$D$20,Lister!$E$20,Lister!$D$7:$D$13),IF(AND(MONTH(F312)=7,MONTH(H312)=7),0)))),0),"")</f>
        <v/>
      </c>
      <c r="AC312" s="30" t="str">
        <f>IF(Afrapportering!AC293="","",Afrapportering!AC293)</f>
        <v/>
      </c>
      <c r="AD312" s="52" t="str">
        <f t="shared" si="39"/>
        <v/>
      </c>
      <c r="AE312" s="52" t="str">
        <f t="shared" si="40"/>
        <v/>
      </c>
      <c r="AF312" s="30" t="str">
        <f t="shared" si="41"/>
        <v/>
      </c>
      <c r="AG312" s="30" t="str">
        <f t="shared" si="42"/>
        <v/>
      </c>
      <c r="AH312" s="3" t="str">
        <f t="shared" si="43"/>
        <v/>
      </c>
    </row>
    <row r="313" spans="1:34" x14ac:dyDescent="0.25">
      <c r="A313" s="13" t="str">
        <f>+Afrapportering!A294</f>
        <v/>
      </c>
      <c r="B313" s="13" t="str">
        <f>+Afrapportering!B294</f>
        <v/>
      </c>
      <c r="C313" s="13" t="str">
        <f>+Afrapportering!C294</f>
        <v/>
      </c>
      <c r="D313" s="13" t="str">
        <f>+Afrapportering!D294</f>
        <v/>
      </c>
      <c r="E313" s="14" t="str">
        <f>+Afrapportering!E294</f>
        <v/>
      </c>
      <c r="F313" s="139" t="str">
        <f>IF(Afrapportering!F294 = "", "",Afrapportering!F294)</f>
        <v/>
      </c>
      <c r="G313" s="14" t="str">
        <f>+Afrapportering!G294</f>
        <v/>
      </c>
      <c r="H313" s="139" t="str">
        <f>IF(Afrapportering!H294 = "","",Afrapportering!H294)</f>
        <v/>
      </c>
      <c r="I313" s="140" t="str">
        <f>+Afrapportering!I294</f>
        <v/>
      </c>
      <c r="J313" s="13" t="str">
        <f>+Afrapportering!J294</f>
        <v/>
      </c>
      <c r="K313" s="32" t="str">
        <f t="shared" si="36"/>
        <v/>
      </c>
      <c r="L313" s="31" t="str">
        <f>IF(Ansøgning!J299="","",Ansøgning!J299)</f>
        <v/>
      </c>
      <c r="M313" s="134" t="str">
        <f>IF(Afrapportering!M294="","",Afrapportering!M294)</f>
        <v/>
      </c>
      <c r="N313" s="31" t="str">
        <f>IF(Ansøgning!K299="","",Ansøgning!K299)</f>
        <v/>
      </c>
      <c r="O313" s="134">
        <f>IF(Afrapportering!O294="",,Afrapportering!O294)</f>
        <v>0</v>
      </c>
      <c r="P313" s="15" t="str">
        <f>IF(Ansøgning!L299="","",Ansøgning!L299)</f>
        <v/>
      </c>
      <c r="Q313" s="15" t="str">
        <f t="shared" si="37"/>
        <v/>
      </c>
      <c r="R313" s="15"/>
      <c r="S313" s="15" t="str">
        <f>IF(Afrapportering!S294="","",Afrapportering!S294)</f>
        <v/>
      </c>
      <c r="T313" s="31" t="str">
        <f t="shared" si="38"/>
        <v/>
      </c>
      <c r="U313" s="30" t="str">
        <f>IF(Afrapportering!U294="","",Afrapportering!U294)</f>
        <v/>
      </c>
      <c r="V313" s="52" t="str">
        <f>IF(Afrapportering!V294="","",Afrapportering!V294)</f>
        <v/>
      </c>
      <c r="W313" s="30" t="str">
        <f>IF(Afrapportering!W294="","",Afrapportering!W294)</f>
        <v/>
      </c>
      <c r="X313" s="52" t="str">
        <f>IF(Afrapportering!X294="","",Afrapportering!X294)</f>
        <v/>
      </c>
      <c r="Y313" s="30" t="str">
        <f>IF(Afrapportering!Y294="","",Afrapportering!Y294)</f>
        <v/>
      </c>
      <c r="Z313" s="52" t="str">
        <f>IFERROR(MAX(IF(OR(V313="",X313=""),"",IF(AND(AND(MONTH(F313)&gt;=7,MONTH(F313)&lt;8),AND(MONTH(H313)&gt;=7,MONTH(H313)&lt;8)),(NETWORKDAYS(F313,H313,Lister!$D$7:$D$13)-V313)*T313/NETWORKDAYS(Lister!$D$19,Lister!$E$19,Lister!$D$7:$D$13),IF(AND(AND(MONTH(F313)&gt;=7,MONTH(F313)&lt;8),MONTH(H313)&gt;7),(NETWORKDAYS(F313,Lister!$E$19,Lister!$D$7:$D$13)-V313)*T313/NETWORKDAYS(Lister!$D$19,Lister!$E$19,Lister!$D$7:$D$13),IF(MONTH(F313)&gt;7,0)))),0),"")</f>
        <v/>
      </c>
      <c r="AA313" s="30" t="str">
        <f>IF(Afrapportering!AA294="","",Afrapportering!AA294)</f>
        <v/>
      </c>
      <c r="AB313" s="52" t="str">
        <f>IFERROR(MAX(IF(OR(V313="",X313=""),"",IF(AND(AND(MONTH(F313)&gt;=8,MONTH(F313)&lt;9),AND(MONTH(H313)&gt;=8,MONTH(H313)&lt;9)),(NETWORKDAYS(F313,H313,Lister!$D$7:$D$13)-X313)*T313/NETWORKDAYS(Lister!$D$20,Lister!$E$20,Lister!$D$7:$D$13),IF(AND(MONTH(F313)=7,MONTH(H313)=8),(NETWORKDAYS(Lister!$D$20,H313,Lister!$D$7:$D$13)-X313)*T313/NETWORKDAYS(Lister!$D$20,Lister!$E$20,Lister!$D$7:$D$13),IF(AND(MONTH(F313)=7,MONTH(H313)=7),0)))),0),"")</f>
        <v/>
      </c>
      <c r="AC313" s="30" t="str">
        <f>IF(Afrapportering!AC294="","",Afrapportering!AC294)</f>
        <v/>
      </c>
      <c r="AD313" s="52" t="str">
        <f t="shared" si="39"/>
        <v/>
      </c>
      <c r="AE313" s="52" t="str">
        <f t="shared" si="40"/>
        <v/>
      </c>
      <c r="AF313" s="30" t="str">
        <f t="shared" si="41"/>
        <v/>
      </c>
      <c r="AG313" s="30" t="str">
        <f t="shared" si="42"/>
        <v/>
      </c>
      <c r="AH313" s="3" t="str">
        <f t="shared" si="43"/>
        <v/>
      </c>
    </row>
    <row r="314" spans="1:34" x14ac:dyDescent="0.25">
      <c r="A314" s="13" t="str">
        <f>+Afrapportering!A295</f>
        <v/>
      </c>
      <c r="B314" s="13" t="str">
        <f>+Afrapportering!B295</f>
        <v/>
      </c>
      <c r="C314" s="13" t="str">
        <f>+Afrapportering!C295</f>
        <v/>
      </c>
      <c r="D314" s="13" t="str">
        <f>+Afrapportering!D295</f>
        <v/>
      </c>
      <c r="E314" s="14" t="str">
        <f>+Afrapportering!E295</f>
        <v/>
      </c>
      <c r="F314" s="139" t="str">
        <f>IF(Afrapportering!F295 = "", "",Afrapportering!F295)</f>
        <v/>
      </c>
      <c r="G314" s="14" t="str">
        <f>+Afrapportering!G295</f>
        <v/>
      </c>
      <c r="H314" s="139" t="str">
        <f>IF(Afrapportering!H295 = "","",Afrapportering!H295)</f>
        <v/>
      </c>
      <c r="I314" s="140" t="str">
        <f>+Afrapportering!I295</f>
        <v/>
      </c>
      <c r="J314" s="13" t="str">
        <f>+Afrapportering!J295</f>
        <v/>
      </c>
      <c r="K314" s="32" t="str">
        <f t="shared" si="36"/>
        <v/>
      </c>
      <c r="L314" s="31" t="str">
        <f>IF(Ansøgning!J300="","",Ansøgning!J300)</f>
        <v/>
      </c>
      <c r="M314" s="134" t="str">
        <f>IF(Afrapportering!M295="","",Afrapportering!M295)</f>
        <v/>
      </c>
      <c r="N314" s="31" t="str">
        <f>IF(Ansøgning!K300="","",Ansøgning!K300)</f>
        <v/>
      </c>
      <c r="O314" s="134">
        <f>IF(Afrapportering!O295="",,Afrapportering!O295)</f>
        <v>0</v>
      </c>
      <c r="P314" s="15" t="str">
        <f>IF(Ansøgning!L300="","",Ansøgning!L300)</f>
        <v/>
      </c>
      <c r="Q314" s="15" t="str">
        <f t="shared" si="37"/>
        <v/>
      </c>
      <c r="R314" s="15"/>
      <c r="S314" s="15" t="str">
        <f>IF(Afrapportering!S295="","",Afrapportering!S295)</f>
        <v/>
      </c>
      <c r="T314" s="31" t="str">
        <f t="shared" si="38"/>
        <v/>
      </c>
      <c r="U314" s="30" t="str">
        <f>IF(Afrapportering!U295="","",Afrapportering!U295)</f>
        <v/>
      </c>
      <c r="V314" s="52" t="str">
        <f>IF(Afrapportering!V295="","",Afrapportering!V295)</f>
        <v/>
      </c>
      <c r="W314" s="30" t="str">
        <f>IF(Afrapportering!W295="","",Afrapportering!W295)</f>
        <v/>
      </c>
      <c r="X314" s="52" t="str">
        <f>IF(Afrapportering!X295="","",Afrapportering!X295)</f>
        <v/>
      </c>
      <c r="Y314" s="30" t="str">
        <f>IF(Afrapportering!Y295="","",Afrapportering!Y295)</f>
        <v/>
      </c>
      <c r="Z314" s="52" t="str">
        <f>IFERROR(MAX(IF(OR(V314="",X314=""),"",IF(AND(AND(MONTH(F314)&gt;=7,MONTH(F314)&lt;8),AND(MONTH(H314)&gt;=7,MONTH(H314)&lt;8)),(NETWORKDAYS(F314,H314,Lister!$D$7:$D$13)-V314)*T314/NETWORKDAYS(Lister!$D$19,Lister!$E$19,Lister!$D$7:$D$13),IF(AND(AND(MONTH(F314)&gt;=7,MONTH(F314)&lt;8),MONTH(H314)&gt;7),(NETWORKDAYS(F314,Lister!$E$19,Lister!$D$7:$D$13)-V314)*T314/NETWORKDAYS(Lister!$D$19,Lister!$E$19,Lister!$D$7:$D$13),IF(MONTH(F314)&gt;7,0)))),0),"")</f>
        <v/>
      </c>
      <c r="AA314" s="30" t="str">
        <f>IF(Afrapportering!AA295="","",Afrapportering!AA295)</f>
        <v/>
      </c>
      <c r="AB314" s="52" t="str">
        <f>IFERROR(MAX(IF(OR(V314="",X314=""),"",IF(AND(AND(MONTH(F314)&gt;=8,MONTH(F314)&lt;9),AND(MONTH(H314)&gt;=8,MONTH(H314)&lt;9)),(NETWORKDAYS(F314,H314,Lister!$D$7:$D$13)-X314)*T314/NETWORKDAYS(Lister!$D$20,Lister!$E$20,Lister!$D$7:$D$13),IF(AND(MONTH(F314)=7,MONTH(H314)=8),(NETWORKDAYS(Lister!$D$20,H314,Lister!$D$7:$D$13)-X314)*T314/NETWORKDAYS(Lister!$D$20,Lister!$E$20,Lister!$D$7:$D$13),IF(AND(MONTH(F314)=7,MONTH(H314)=7),0)))),0),"")</f>
        <v/>
      </c>
      <c r="AC314" s="30" t="str">
        <f>IF(Afrapportering!AC295="","",Afrapportering!AC295)</f>
        <v/>
      </c>
      <c r="AD314" s="52" t="str">
        <f t="shared" si="39"/>
        <v/>
      </c>
      <c r="AE314" s="52" t="str">
        <f t="shared" si="40"/>
        <v/>
      </c>
      <c r="AF314" s="30" t="str">
        <f t="shared" si="41"/>
        <v/>
      </c>
      <c r="AG314" s="30" t="str">
        <f t="shared" si="42"/>
        <v/>
      </c>
      <c r="AH314" s="3" t="str">
        <f t="shared" si="43"/>
        <v/>
      </c>
    </row>
    <row r="315" spans="1:34" x14ac:dyDescent="0.25">
      <c r="A315" s="13" t="str">
        <f>+Afrapportering!A296</f>
        <v/>
      </c>
      <c r="B315" s="13" t="str">
        <f>+Afrapportering!B296</f>
        <v/>
      </c>
      <c r="C315" s="13" t="str">
        <f>+Afrapportering!C296</f>
        <v/>
      </c>
      <c r="D315" s="13" t="str">
        <f>+Afrapportering!D296</f>
        <v/>
      </c>
      <c r="E315" s="14" t="str">
        <f>+Afrapportering!E296</f>
        <v/>
      </c>
      <c r="F315" s="139" t="str">
        <f>IF(Afrapportering!F296 = "", "",Afrapportering!F296)</f>
        <v/>
      </c>
      <c r="G315" s="14" t="str">
        <f>+Afrapportering!G296</f>
        <v/>
      </c>
      <c r="H315" s="139" t="str">
        <f>IF(Afrapportering!H296 = "","",Afrapportering!H296)</f>
        <v/>
      </c>
      <c r="I315" s="140" t="str">
        <f>+Afrapportering!I296</f>
        <v/>
      </c>
      <c r="J315" s="13" t="str">
        <f>+Afrapportering!J296</f>
        <v/>
      </c>
      <c r="K315" s="32" t="str">
        <f t="shared" si="36"/>
        <v/>
      </c>
      <c r="L315" s="31" t="str">
        <f>IF(Ansøgning!J301="","",Ansøgning!J301)</f>
        <v/>
      </c>
      <c r="M315" s="134" t="str">
        <f>IF(Afrapportering!M296="","",Afrapportering!M296)</f>
        <v/>
      </c>
      <c r="N315" s="31" t="str">
        <f>IF(Ansøgning!K301="","",Ansøgning!K301)</f>
        <v/>
      </c>
      <c r="O315" s="134">
        <f>IF(Afrapportering!O296="",,Afrapportering!O296)</f>
        <v>0</v>
      </c>
      <c r="P315" s="15" t="str">
        <f>IF(Ansøgning!L301="","",Ansøgning!L301)</f>
        <v/>
      </c>
      <c r="Q315" s="15" t="str">
        <f t="shared" si="37"/>
        <v/>
      </c>
      <c r="R315" s="15"/>
      <c r="S315" s="15" t="str">
        <f>IF(Afrapportering!S296="","",Afrapportering!S296)</f>
        <v/>
      </c>
      <c r="T315" s="31" t="str">
        <f t="shared" si="38"/>
        <v/>
      </c>
      <c r="U315" s="30" t="str">
        <f>IF(Afrapportering!U296="","",Afrapportering!U296)</f>
        <v/>
      </c>
      <c r="V315" s="52" t="str">
        <f>IF(Afrapportering!V296="","",Afrapportering!V296)</f>
        <v/>
      </c>
      <c r="W315" s="30" t="str">
        <f>IF(Afrapportering!W296="","",Afrapportering!W296)</f>
        <v/>
      </c>
      <c r="X315" s="52" t="str">
        <f>IF(Afrapportering!X296="","",Afrapportering!X296)</f>
        <v/>
      </c>
      <c r="Y315" s="30" t="str">
        <f>IF(Afrapportering!Y296="","",Afrapportering!Y296)</f>
        <v/>
      </c>
      <c r="Z315" s="52" t="str">
        <f>IFERROR(MAX(IF(OR(V315="",X315=""),"",IF(AND(AND(MONTH(F315)&gt;=7,MONTH(F315)&lt;8),AND(MONTH(H315)&gt;=7,MONTH(H315)&lt;8)),(NETWORKDAYS(F315,H315,Lister!$D$7:$D$13)-V315)*T315/NETWORKDAYS(Lister!$D$19,Lister!$E$19,Lister!$D$7:$D$13),IF(AND(AND(MONTH(F315)&gt;=7,MONTH(F315)&lt;8),MONTH(H315)&gt;7),(NETWORKDAYS(F315,Lister!$E$19,Lister!$D$7:$D$13)-V315)*T315/NETWORKDAYS(Lister!$D$19,Lister!$E$19,Lister!$D$7:$D$13),IF(MONTH(F315)&gt;7,0)))),0),"")</f>
        <v/>
      </c>
      <c r="AA315" s="30" t="str">
        <f>IF(Afrapportering!AA296="","",Afrapportering!AA296)</f>
        <v/>
      </c>
      <c r="AB315" s="52" t="str">
        <f>IFERROR(MAX(IF(OR(V315="",X315=""),"",IF(AND(AND(MONTH(F315)&gt;=8,MONTH(F315)&lt;9),AND(MONTH(H315)&gt;=8,MONTH(H315)&lt;9)),(NETWORKDAYS(F315,H315,Lister!$D$7:$D$13)-X315)*T315/NETWORKDAYS(Lister!$D$20,Lister!$E$20,Lister!$D$7:$D$13),IF(AND(MONTH(F315)=7,MONTH(H315)=8),(NETWORKDAYS(Lister!$D$20,H315,Lister!$D$7:$D$13)-X315)*T315/NETWORKDAYS(Lister!$D$20,Lister!$E$20,Lister!$D$7:$D$13),IF(AND(MONTH(F315)=7,MONTH(H315)=7),0)))),0),"")</f>
        <v/>
      </c>
      <c r="AC315" s="30" t="str">
        <f>IF(Afrapportering!AC296="","",Afrapportering!AC296)</f>
        <v/>
      </c>
      <c r="AD315" s="52" t="str">
        <f t="shared" si="39"/>
        <v/>
      </c>
      <c r="AE315" s="52" t="str">
        <f t="shared" si="40"/>
        <v/>
      </c>
      <c r="AF315" s="30" t="str">
        <f t="shared" si="41"/>
        <v/>
      </c>
      <c r="AG315" s="30" t="str">
        <f t="shared" si="42"/>
        <v/>
      </c>
      <c r="AH315" s="3" t="str">
        <f t="shared" si="43"/>
        <v/>
      </c>
    </row>
    <row r="316" spans="1:34" x14ac:dyDescent="0.25">
      <c r="A316" s="13" t="str">
        <f>+Afrapportering!A297</f>
        <v/>
      </c>
      <c r="B316" s="13" t="str">
        <f>+Afrapportering!B297</f>
        <v/>
      </c>
      <c r="C316" s="13" t="str">
        <f>+Afrapportering!C297</f>
        <v/>
      </c>
      <c r="D316" s="13" t="str">
        <f>+Afrapportering!D297</f>
        <v/>
      </c>
      <c r="E316" s="14" t="str">
        <f>+Afrapportering!E297</f>
        <v/>
      </c>
      <c r="F316" s="139" t="str">
        <f>IF(Afrapportering!F297 = "", "",Afrapportering!F297)</f>
        <v/>
      </c>
      <c r="G316" s="14" t="str">
        <f>+Afrapportering!G297</f>
        <v/>
      </c>
      <c r="H316" s="139" t="str">
        <f>IF(Afrapportering!H297 = "","",Afrapportering!H297)</f>
        <v/>
      </c>
      <c r="I316" s="140" t="str">
        <f>+Afrapportering!I297</f>
        <v/>
      </c>
      <c r="J316" s="13" t="str">
        <f>+Afrapportering!J297</f>
        <v/>
      </c>
      <c r="K316" s="32" t="str">
        <f t="shared" si="36"/>
        <v/>
      </c>
      <c r="L316" s="31" t="str">
        <f>IF(Ansøgning!J302="","",Ansøgning!J302)</f>
        <v/>
      </c>
      <c r="M316" s="134" t="str">
        <f>IF(Afrapportering!M297="","",Afrapportering!M297)</f>
        <v/>
      </c>
      <c r="N316" s="31" t="str">
        <f>IF(Ansøgning!K302="","",Ansøgning!K302)</f>
        <v/>
      </c>
      <c r="O316" s="134">
        <f>IF(Afrapportering!O297="",,Afrapportering!O297)</f>
        <v>0</v>
      </c>
      <c r="P316" s="15" t="str">
        <f>IF(Ansøgning!L302="","",Ansøgning!L302)</f>
        <v/>
      </c>
      <c r="Q316" s="15" t="str">
        <f t="shared" si="37"/>
        <v/>
      </c>
      <c r="R316" s="15"/>
      <c r="S316" s="15" t="str">
        <f>IF(Afrapportering!S297="","",Afrapportering!S297)</f>
        <v/>
      </c>
      <c r="T316" s="31" t="str">
        <f t="shared" si="38"/>
        <v/>
      </c>
      <c r="U316" s="30" t="str">
        <f>IF(Afrapportering!U297="","",Afrapportering!U297)</f>
        <v/>
      </c>
      <c r="V316" s="52" t="str">
        <f>IF(Afrapportering!V297="","",Afrapportering!V297)</f>
        <v/>
      </c>
      <c r="W316" s="30" t="str">
        <f>IF(Afrapportering!W297="","",Afrapportering!W297)</f>
        <v/>
      </c>
      <c r="X316" s="52" t="str">
        <f>IF(Afrapportering!X297="","",Afrapportering!X297)</f>
        <v/>
      </c>
      <c r="Y316" s="30" t="str">
        <f>IF(Afrapportering!Y297="","",Afrapportering!Y297)</f>
        <v/>
      </c>
      <c r="Z316" s="52" t="str">
        <f>IFERROR(MAX(IF(OR(V316="",X316=""),"",IF(AND(AND(MONTH(F316)&gt;=7,MONTH(F316)&lt;8),AND(MONTH(H316)&gt;=7,MONTH(H316)&lt;8)),(NETWORKDAYS(F316,H316,Lister!$D$7:$D$13)-V316)*T316/NETWORKDAYS(Lister!$D$19,Lister!$E$19,Lister!$D$7:$D$13),IF(AND(AND(MONTH(F316)&gt;=7,MONTH(F316)&lt;8),MONTH(H316)&gt;7),(NETWORKDAYS(F316,Lister!$E$19,Lister!$D$7:$D$13)-V316)*T316/NETWORKDAYS(Lister!$D$19,Lister!$E$19,Lister!$D$7:$D$13),IF(MONTH(F316)&gt;7,0)))),0),"")</f>
        <v/>
      </c>
      <c r="AA316" s="30" t="str">
        <f>IF(Afrapportering!AA297="","",Afrapportering!AA297)</f>
        <v/>
      </c>
      <c r="AB316" s="52" t="str">
        <f>IFERROR(MAX(IF(OR(V316="",X316=""),"",IF(AND(AND(MONTH(F316)&gt;=8,MONTH(F316)&lt;9),AND(MONTH(H316)&gt;=8,MONTH(H316)&lt;9)),(NETWORKDAYS(F316,H316,Lister!$D$7:$D$13)-X316)*T316/NETWORKDAYS(Lister!$D$20,Lister!$E$20,Lister!$D$7:$D$13),IF(AND(MONTH(F316)=7,MONTH(H316)=8),(NETWORKDAYS(Lister!$D$20,H316,Lister!$D$7:$D$13)-X316)*T316/NETWORKDAYS(Lister!$D$20,Lister!$E$20,Lister!$D$7:$D$13),IF(AND(MONTH(F316)=7,MONTH(H316)=7),0)))),0),"")</f>
        <v/>
      </c>
      <c r="AC316" s="30" t="str">
        <f>IF(Afrapportering!AC297="","",Afrapportering!AC297)</f>
        <v/>
      </c>
      <c r="AD316" s="52" t="str">
        <f t="shared" si="39"/>
        <v/>
      </c>
      <c r="AE316" s="52" t="str">
        <f t="shared" si="40"/>
        <v/>
      </c>
      <c r="AF316" s="30" t="str">
        <f t="shared" si="41"/>
        <v/>
      </c>
      <c r="AG316" s="30" t="str">
        <f t="shared" si="42"/>
        <v/>
      </c>
      <c r="AH316" s="3" t="str">
        <f t="shared" si="43"/>
        <v/>
      </c>
    </row>
    <row r="317" spans="1:34" x14ac:dyDescent="0.25">
      <c r="A317" s="13" t="str">
        <f>+Afrapportering!A298</f>
        <v/>
      </c>
      <c r="B317" s="13" t="str">
        <f>+Afrapportering!B298</f>
        <v/>
      </c>
      <c r="C317" s="13" t="str">
        <f>+Afrapportering!C298</f>
        <v/>
      </c>
      <c r="D317" s="13" t="str">
        <f>+Afrapportering!D298</f>
        <v/>
      </c>
      <c r="E317" s="14" t="str">
        <f>+Afrapportering!E298</f>
        <v/>
      </c>
      <c r="F317" s="139" t="str">
        <f>IF(Afrapportering!F298 = "", "",Afrapportering!F298)</f>
        <v/>
      </c>
      <c r="G317" s="14" t="str">
        <f>+Afrapportering!G298</f>
        <v/>
      </c>
      <c r="H317" s="139" t="str">
        <f>IF(Afrapportering!H298 = "","",Afrapportering!H298)</f>
        <v/>
      </c>
      <c r="I317" s="140" t="str">
        <f>+Afrapportering!I298</f>
        <v/>
      </c>
      <c r="J317" s="13" t="str">
        <f>+Afrapportering!J298</f>
        <v/>
      </c>
      <c r="K317" s="32" t="str">
        <f t="shared" si="36"/>
        <v/>
      </c>
      <c r="L317" s="31" t="str">
        <f>IF(Ansøgning!J303="","",Ansøgning!J303)</f>
        <v/>
      </c>
      <c r="M317" s="134" t="str">
        <f>IF(Afrapportering!M298="","",Afrapportering!M298)</f>
        <v/>
      </c>
      <c r="N317" s="31" t="str">
        <f>IF(Ansøgning!K303="","",Ansøgning!K303)</f>
        <v/>
      </c>
      <c r="O317" s="134">
        <f>IF(Afrapportering!O298="",,Afrapportering!O298)</f>
        <v>0</v>
      </c>
      <c r="P317" s="15" t="str">
        <f>IF(Ansøgning!L303="","",Ansøgning!L303)</f>
        <v/>
      </c>
      <c r="Q317" s="15" t="str">
        <f t="shared" si="37"/>
        <v/>
      </c>
      <c r="R317" s="15"/>
      <c r="S317" s="15" t="str">
        <f>IF(Afrapportering!S298="","",Afrapportering!S298)</f>
        <v/>
      </c>
      <c r="T317" s="31" t="str">
        <f t="shared" si="38"/>
        <v/>
      </c>
      <c r="U317" s="30" t="str">
        <f>IF(Afrapportering!U298="","",Afrapportering!U298)</f>
        <v/>
      </c>
      <c r="V317" s="52" t="str">
        <f>IF(Afrapportering!V298="","",Afrapportering!V298)</f>
        <v/>
      </c>
      <c r="W317" s="30" t="str">
        <f>IF(Afrapportering!W298="","",Afrapportering!W298)</f>
        <v/>
      </c>
      <c r="X317" s="52" t="str">
        <f>IF(Afrapportering!X298="","",Afrapportering!X298)</f>
        <v/>
      </c>
      <c r="Y317" s="30" t="str">
        <f>IF(Afrapportering!Y298="","",Afrapportering!Y298)</f>
        <v/>
      </c>
      <c r="Z317" s="52" t="str">
        <f>IFERROR(MAX(IF(OR(V317="",X317=""),"",IF(AND(AND(MONTH(F317)&gt;=7,MONTH(F317)&lt;8),AND(MONTH(H317)&gt;=7,MONTH(H317)&lt;8)),(NETWORKDAYS(F317,H317,Lister!$D$7:$D$13)-V317)*T317/NETWORKDAYS(Lister!$D$19,Lister!$E$19,Lister!$D$7:$D$13),IF(AND(AND(MONTH(F317)&gt;=7,MONTH(F317)&lt;8),MONTH(H317)&gt;7),(NETWORKDAYS(F317,Lister!$E$19,Lister!$D$7:$D$13)-V317)*T317/NETWORKDAYS(Lister!$D$19,Lister!$E$19,Lister!$D$7:$D$13),IF(MONTH(F317)&gt;7,0)))),0),"")</f>
        <v/>
      </c>
      <c r="AA317" s="30" t="str">
        <f>IF(Afrapportering!AA298="","",Afrapportering!AA298)</f>
        <v/>
      </c>
      <c r="AB317" s="52" t="str">
        <f>IFERROR(MAX(IF(OR(V317="",X317=""),"",IF(AND(AND(MONTH(F317)&gt;=8,MONTH(F317)&lt;9),AND(MONTH(H317)&gt;=8,MONTH(H317)&lt;9)),(NETWORKDAYS(F317,H317,Lister!$D$7:$D$13)-X317)*T317/NETWORKDAYS(Lister!$D$20,Lister!$E$20,Lister!$D$7:$D$13),IF(AND(MONTH(F317)=7,MONTH(H317)=8),(NETWORKDAYS(Lister!$D$20,H317,Lister!$D$7:$D$13)-X317)*T317/NETWORKDAYS(Lister!$D$20,Lister!$E$20,Lister!$D$7:$D$13),IF(AND(MONTH(F317)=7,MONTH(H317)=7),0)))),0),"")</f>
        <v/>
      </c>
      <c r="AC317" s="30" t="str">
        <f>IF(Afrapportering!AC298="","",Afrapportering!AC298)</f>
        <v/>
      </c>
      <c r="AD317" s="52" t="str">
        <f t="shared" si="39"/>
        <v/>
      </c>
      <c r="AE317" s="52" t="str">
        <f t="shared" si="40"/>
        <v/>
      </c>
      <c r="AF317" s="30" t="str">
        <f t="shared" si="41"/>
        <v/>
      </c>
      <c r="AG317" s="30" t="str">
        <f t="shared" si="42"/>
        <v/>
      </c>
      <c r="AH317" s="3" t="str">
        <f t="shared" si="43"/>
        <v/>
      </c>
    </row>
    <row r="318" spans="1:34" x14ac:dyDescent="0.25">
      <c r="A318" s="13" t="str">
        <f>+Afrapportering!A299</f>
        <v/>
      </c>
      <c r="B318" s="13" t="str">
        <f>+Afrapportering!B299</f>
        <v/>
      </c>
      <c r="C318" s="13" t="str">
        <f>+Afrapportering!C299</f>
        <v/>
      </c>
      <c r="D318" s="13" t="str">
        <f>+Afrapportering!D299</f>
        <v/>
      </c>
      <c r="E318" s="14" t="str">
        <f>+Afrapportering!E299</f>
        <v/>
      </c>
      <c r="F318" s="139" t="str">
        <f>IF(Afrapportering!F299 = "", "",Afrapportering!F299)</f>
        <v/>
      </c>
      <c r="G318" s="14" t="str">
        <f>+Afrapportering!G299</f>
        <v/>
      </c>
      <c r="H318" s="139" t="str">
        <f>IF(Afrapportering!H299 = "","",Afrapportering!H299)</f>
        <v/>
      </c>
      <c r="I318" s="140" t="str">
        <f>+Afrapportering!I299</f>
        <v/>
      </c>
      <c r="J318" s="13" t="str">
        <f>+Afrapportering!J299</f>
        <v/>
      </c>
      <c r="K318" s="32" t="str">
        <f t="shared" si="36"/>
        <v/>
      </c>
      <c r="L318" s="31" t="str">
        <f>IF(Ansøgning!J304="","",Ansøgning!J304)</f>
        <v/>
      </c>
      <c r="M318" s="134" t="str">
        <f>IF(Afrapportering!M299="","",Afrapportering!M299)</f>
        <v/>
      </c>
      <c r="N318" s="31" t="str">
        <f>IF(Ansøgning!K304="","",Ansøgning!K304)</f>
        <v/>
      </c>
      <c r="O318" s="134">
        <f>IF(Afrapportering!O299="",,Afrapportering!O299)</f>
        <v>0</v>
      </c>
      <c r="P318" s="15" t="str">
        <f>IF(Ansøgning!L304="","",Ansøgning!L304)</f>
        <v/>
      </c>
      <c r="Q318" s="15" t="str">
        <f t="shared" si="37"/>
        <v/>
      </c>
      <c r="R318" s="15"/>
      <c r="S318" s="15" t="str">
        <f>IF(Afrapportering!S299="","",Afrapportering!S299)</f>
        <v/>
      </c>
      <c r="T318" s="31" t="str">
        <f t="shared" si="38"/>
        <v/>
      </c>
      <c r="U318" s="30" t="str">
        <f>IF(Afrapportering!U299="","",Afrapportering!U299)</f>
        <v/>
      </c>
      <c r="V318" s="52" t="str">
        <f>IF(Afrapportering!V299="","",Afrapportering!V299)</f>
        <v/>
      </c>
      <c r="W318" s="30" t="str">
        <f>IF(Afrapportering!W299="","",Afrapportering!W299)</f>
        <v/>
      </c>
      <c r="X318" s="52" t="str">
        <f>IF(Afrapportering!X299="","",Afrapportering!X299)</f>
        <v/>
      </c>
      <c r="Y318" s="30" t="str">
        <f>IF(Afrapportering!Y299="","",Afrapportering!Y299)</f>
        <v/>
      </c>
      <c r="Z318" s="52" t="str">
        <f>IFERROR(MAX(IF(OR(V318="",X318=""),"",IF(AND(AND(MONTH(F318)&gt;=7,MONTH(F318)&lt;8),AND(MONTH(H318)&gt;=7,MONTH(H318)&lt;8)),(NETWORKDAYS(F318,H318,Lister!$D$7:$D$13)-V318)*T318/NETWORKDAYS(Lister!$D$19,Lister!$E$19,Lister!$D$7:$D$13),IF(AND(AND(MONTH(F318)&gt;=7,MONTH(F318)&lt;8),MONTH(H318)&gt;7),(NETWORKDAYS(F318,Lister!$E$19,Lister!$D$7:$D$13)-V318)*T318/NETWORKDAYS(Lister!$D$19,Lister!$E$19,Lister!$D$7:$D$13),IF(MONTH(F318)&gt;7,0)))),0),"")</f>
        <v/>
      </c>
      <c r="AA318" s="30" t="str">
        <f>IF(Afrapportering!AA299="","",Afrapportering!AA299)</f>
        <v/>
      </c>
      <c r="AB318" s="52" t="str">
        <f>IFERROR(MAX(IF(OR(V318="",X318=""),"",IF(AND(AND(MONTH(F318)&gt;=8,MONTH(F318)&lt;9),AND(MONTH(H318)&gt;=8,MONTH(H318)&lt;9)),(NETWORKDAYS(F318,H318,Lister!$D$7:$D$13)-X318)*T318/NETWORKDAYS(Lister!$D$20,Lister!$E$20,Lister!$D$7:$D$13),IF(AND(MONTH(F318)=7,MONTH(H318)=8),(NETWORKDAYS(Lister!$D$20,H318,Lister!$D$7:$D$13)-X318)*T318/NETWORKDAYS(Lister!$D$20,Lister!$E$20,Lister!$D$7:$D$13),IF(AND(MONTH(F318)=7,MONTH(H318)=7),0)))),0),"")</f>
        <v/>
      </c>
      <c r="AC318" s="30" t="str">
        <f>IF(Afrapportering!AC299="","",Afrapportering!AC299)</f>
        <v/>
      </c>
      <c r="AD318" s="52" t="str">
        <f t="shared" si="39"/>
        <v/>
      </c>
      <c r="AE318" s="52" t="str">
        <f t="shared" si="40"/>
        <v/>
      </c>
      <c r="AF318" s="30" t="str">
        <f t="shared" si="41"/>
        <v/>
      </c>
      <c r="AG318" s="30" t="str">
        <f t="shared" si="42"/>
        <v/>
      </c>
      <c r="AH318" s="3" t="str">
        <f t="shared" si="43"/>
        <v/>
      </c>
    </row>
    <row r="319" spans="1:34" x14ac:dyDescent="0.25">
      <c r="A319" s="13" t="str">
        <f>+Afrapportering!A300</f>
        <v/>
      </c>
      <c r="B319" s="13" t="str">
        <f>+Afrapportering!B300</f>
        <v/>
      </c>
      <c r="C319" s="13" t="str">
        <f>+Afrapportering!C300</f>
        <v/>
      </c>
      <c r="D319" s="13" t="str">
        <f>+Afrapportering!D300</f>
        <v/>
      </c>
      <c r="E319" s="14" t="str">
        <f>+Afrapportering!E300</f>
        <v/>
      </c>
      <c r="F319" s="139" t="str">
        <f>IF(Afrapportering!F300 = "", "",Afrapportering!F300)</f>
        <v/>
      </c>
      <c r="G319" s="14" t="str">
        <f>+Afrapportering!G300</f>
        <v/>
      </c>
      <c r="H319" s="139" t="str">
        <f>IF(Afrapportering!H300 = "","",Afrapportering!H300)</f>
        <v/>
      </c>
      <c r="I319" s="140" t="str">
        <f>+Afrapportering!I300</f>
        <v/>
      </c>
      <c r="J319" s="13" t="str">
        <f>+Afrapportering!J300</f>
        <v/>
      </c>
      <c r="K319" s="32" t="str">
        <f t="shared" si="36"/>
        <v/>
      </c>
      <c r="L319" s="31" t="str">
        <f>IF(Ansøgning!J305="","",Ansøgning!J305)</f>
        <v/>
      </c>
      <c r="M319" s="134" t="str">
        <f>IF(Afrapportering!M300="","",Afrapportering!M300)</f>
        <v/>
      </c>
      <c r="N319" s="31" t="str">
        <f>IF(Ansøgning!K305="","",Ansøgning!K305)</f>
        <v/>
      </c>
      <c r="O319" s="134">
        <f>IF(Afrapportering!O300="",,Afrapportering!O300)</f>
        <v>0</v>
      </c>
      <c r="P319" s="15" t="str">
        <f>IF(Ansøgning!L305="","",Ansøgning!L305)</f>
        <v/>
      </c>
      <c r="Q319" s="15" t="str">
        <f t="shared" si="37"/>
        <v/>
      </c>
      <c r="R319" s="15"/>
      <c r="S319" s="15" t="str">
        <f>IF(Afrapportering!S300="","",Afrapportering!S300)</f>
        <v/>
      </c>
      <c r="T319" s="31" t="str">
        <f t="shared" si="38"/>
        <v/>
      </c>
      <c r="U319" s="30" t="str">
        <f>IF(Afrapportering!U300="","",Afrapportering!U300)</f>
        <v/>
      </c>
      <c r="V319" s="52" t="str">
        <f>IF(Afrapportering!V300="","",Afrapportering!V300)</f>
        <v/>
      </c>
      <c r="W319" s="30" t="str">
        <f>IF(Afrapportering!W300="","",Afrapportering!W300)</f>
        <v/>
      </c>
      <c r="X319" s="52" t="str">
        <f>IF(Afrapportering!X300="","",Afrapportering!X300)</f>
        <v/>
      </c>
      <c r="Y319" s="30" t="str">
        <f>IF(Afrapportering!Y300="","",Afrapportering!Y300)</f>
        <v/>
      </c>
      <c r="Z319" s="52" t="str">
        <f>IFERROR(MAX(IF(OR(V319="",X319=""),"",IF(AND(AND(MONTH(F319)&gt;=7,MONTH(F319)&lt;8),AND(MONTH(H319)&gt;=7,MONTH(H319)&lt;8)),(NETWORKDAYS(F319,H319,Lister!$D$7:$D$13)-V319)*T319/NETWORKDAYS(Lister!$D$19,Lister!$E$19,Lister!$D$7:$D$13),IF(AND(AND(MONTH(F319)&gt;=7,MONTH(F319)&lt;8),MONTH(H319)&gt;7),(NETWORKDAYS(F319,Lister!$E$19,Lister!$D$7:$D$13)-V319)*T319/NETWORKDAYS(Lister!$D$19,Lister!$E$19,Lister!$D$7:$D$13),IF(MONTH(F319)&gt;7,0)))),0),"")</f>
        <v/>
      </c>
      <c r="AA319" s="30" t="str">
        <f>IF(Afrapportering!AA300="","",Afrapportering!AA300)</f>
        <v/>
      </c>
      <c r="AB319" s="52" t="str">
        <f>IFERROR(MAX(IF(OR(V319="",X319=""),"",IF(AND(AND(MONTH(F319)&gt;=8,MONTH(F319)&lt;9),AND(MONTH(H319)&gt;=8,MONTH(H319)&lt;9)),(NETWORKDAYS(F319,H319,Lister!$D$7:$D$13)-X319)*T319/NETWORKDAYS(Lister!$D$20,Lister!$E$20,Lister!$D$7:$D$13),IF(AND(MONTH(F319)=7,MONTH(H319)=8),(NETWORKDAYS(Lister!$D$20,H319,Lister!$D$7:$D$13)-X319)*T319/NETWORKDAYS(Lister!$D$20,Lister!$E$20,Lister!$D$7:$D$13),IF(AND(MONTH(F319)=7,MONTH(H319)=7),0)))),0),"")</f>
        <v/>
      </c>
      <c r="AC319" s="30" t="str">
        <f>IF(Afrapportering!AC300="","",Afrapportering!AC300)</f>
        <v/>
      </c>
      <c r="AD319" s="52" t="str">
        <f t="shared" si="39"/>
        <v/>
      </c>
      <c r="AE319" s="52" t="str">
        <f t="shared" si="40"/>
        <v/>
      </c>
      <c r="AF319" s="30" t="str">
        <f t="shared" si="41"/>
        <v/>
      </c>
      <c r="AG319" s="30" t="str">
        <f t="shared" si="42"/>
        <v/>
      </c>
      <c r="AH319" s="3" t="str">
        <f t="shared" si="43"/>
        <v/>
      </c>
    </row>
    <row r="320" spans="1:34" x14ac:dyDescent="0.25">
      <c r="A320" s="13" t="str">
        <f>+Afrapportering!A301</f>
        <v/>
      </c>
      <c r="B320" s="13" t="str">
        <f>+Afrapportering!B301</f>
        <v/>
      </c>
      <c r="C320" s="13" t="str">
        <f>+Afrapportering!C301</f>
        <v/>
      </c>
      <c r="D320" s="13" t="str">
        <f>+Afrapportering!D301</f>
        <v/>
      </c>
      <c r="E320" s="14" t="str">
        <f>+Afrapportering!E301</f>
        <v/>
      </c>
      <c r="F320" s="139" t="str">
        <f>IF(Afrapportering!F301 = "", "",Afrapportering!F301)</f>
        <v/>
      </c>
      <c r="G320" s="14" t="str">
        <f>+Afrapportering!G301</f>
        <v/>
      </c>
      <c r="H320" s="139" t="str">
        <f>IF(Afrapportering!H301 = "","",Afrapportering!H301)</f>
        <v/>
      </c>
      <c r="I320" s="140" t="str">
        <f>+Afrapportering!I301</f>
        <v/>
      </c>
      <c r="J320" s="13" t="str">
        <f>+Afrapportering!J301</f>
        <v/>
      </c>
      <c r="K320" s="32" t="str">
        <f t="shared" si="36"/>
        <v/>
      </c>
      <c r="L320" s="31" t="str">
        <f>IF(Ansøgning!J306="","",Ansøgning!J306)</f>
        <v/>
      </c>
      <c r="M320" s="134" t="str">
        <f>IF(Afrapportering!M301="","",Afrapportering!M301)</f>
        <v/>
      </c>
      <c r="N320" s="31" t="str">
        <f>IF(Ansøgning!K306="","",Ansøgning!K306)</f>
        <v/>
      </c>
      <c r="O320" s="134">
        <f>IF(Afrapportering!O301="",,Afrapportering!O301)</f>
        <v>0</v>
      </c>
      <c r="P320" s="15" t="str">
        <f>IF(Ansøgning!L306="","",Ansøgning!L306)</f>
        <v/>
      </c>
      <c r="Q320" s="15" t="str">
        <f t="shared" si="37"/>
        <v/>
      </c>
      <c r="R320" s="15"/>
      <c r="S320" s="15" t="str">
        <f>IF(Afrapportering!S301="","",Afrapportering!S301)</f>
        <v/>
      </c>
      <c r="T320" s="31" t="str">
        <f t="shared" si="38"/>
        <v/>
      </c>
      <c r="U320" s="30" t="str">
        <f>IF(Afrapportering!U301="","",Afrapportering!U301)</f>
        <v/>
      </c>
      <c r="V320" s="52" t="str">
        <f>IF(Afrapportering!V301="","",Afrapportering!V301)</f>
        <v/>
      </c>
      <c r="W320" s="30" t="str">
        <f>IF(Afrapportering!W301="","",Afrapportering!W301)</f>
        <v/>
      </c>
      <c r="X320" s="52" t="str">
        <f>IF(Afrapportering!X301="","",Afrapportering!X301)</f>
        <v/>
      </c>
      <c r="Y320" s="30" t="str">
        <f>IF(Afrapportering!Y301="","",Afrapportering!Y301)</f>
        <v/>
      </c>
      <c r="Z320" s="52" t="str">
        <f>IFERROR(MAX(IF(OR(V320="",X320=""),"",IF(AND(AND(MONTH(F320)&gt;=7,MONTH(F320)&lt;8),AND(MONTH(H320)&gt;=7,MONTH(H320)&lt;8)),(NETWORKDAYS(F320,H320,Lister!$D$7:$D$13)-V320)*T320/NETWORKDAYS(Lister!$D$19,Lister!$E$19,Lister!$D$7:$D$13),IF(AND(AND(MONTH(F320)&gt;=7,MONTH(F320)&lt;8),MONTH(H320)&gt;7),(NETWORKDAYS(F320,Lister!$E$19,Lister!$D$7:$D$13)-V320)*T320/NETWORKDAYS(Lister!$D$19,Lister!$E$19,Lister!$D$7:$D$13),IF(MONTH(F320)&gt;7,0)))),0),"")</f>
        <v/>
      </c>
      <c r="AA320" s="30" t="str">
        <f>IF(Afrapportering!AA301="","",Afrapportering!AA301)</f>
        <v/>
      </c>
      <c r="AB320" s="52" t="str">
        <f>IFERROR(MAX(IF(OR(V320="",X320=""),"",IF(AND(AND(MONTH(F320)&gt;=8,MONTH(F320)&lt;9),AND(MONTH(H320)&gt;=8,MONTH(H320)&lt;9)),(NETWORKDAYS(F320,H320,Lister!$D$7:$D$13)-X320)*T320/NETWORKDAYS(Lister!$D$20,Lister!$E$20,Lister!$D$7:$D$13),IF(AND(MONTH(F320)=7,MONTH(H320)=8),(NETWORKDAYS(Lister!$D$20,H320,Lister!$D$7:$D$13)-X320)*T320/NETWORKDAYS(Lister!$D$20,Lister!$E$20,Lister!$D$7:$D$13),IF(AND(MONTH(F320)=7,MONTH(H320)=7),0)))),0),"")</f>
        <v/>
      </c>
      <c r="AC320" s="30" t="str">
        <f>IF(Afrapportering!AC301="","",Afrapportering!AC301)</f>
        <v/>
      </c>
      <c r="AD320" s="52" t="str">
        <f t="shared" si="39"/>
        <v/>
      </c>
      <c r="AE320" s="52" t="str">
        <f t="shared" si="40"/>
        <v/>
      </c>
      <c r="AF320" s="30" t="str">
        <f t="shared" si="41"/>
        <v/>
      </c>
      <c r="AG320" s="30" t="str">
        <f t="shared" si="42"/>
        <v/>
      </c>
      <c r="AH320" s="3" t="str">
        <f t="shared" si="43"/>
        <v/>
      </c>
    </row>
    <row r="321" spans="1:34" x14ac:dyDescent="0.25">
      <c r="A321" s="13" t="str">
        <f>+Afrapportering!A302</f>
        <v/>
      </c>
      <c r="B321" s="13" t="str">
        <f>+Afrapportering!B302</f>
        <v/>
      </c>
      <c r="C321" s="13" t="str">
        <f>+Afrapportering!C302</f>
        <v/>
      </c>
      <c r="D321" s="13" t="str">
        <f>+Afrapportering!D302</f>
        <v/>
      </c>
      <c r="E321" s="14" t="str">
        <f>+Afrapportering!E302</f>
        <v/>
      </c>
      <c r="F321" s="139" t="str">
        <f>IF(Afrapportering!F302 = "", "",Afrapportering!F302)</f>
        <v/>
      </c>
      <c r="G321" s="14" t="str">
        <f>+Afrapportering!G302</f>
        <v/>
      </c>
      <c r="H321" s="139" t="str">
        <f>IF(Afrapportering!H302 = "","",Afrapportering!H302)</f>
        <v/>
      </c>
      <c r="I321" s="140" t="str">
        <f>+Afrapportering!I302</f>
        <v/>
      </c>
      <c r="J321" s="13" t="str">
        <f>+Afrapportering!J302</f>
        <v/>
      </c>
      <c r="K321" s="32" t="str">
        <f t="shared" si="36"/>
        <v/>
      </c>
      <c r="L321" s="31" t="str">
        <f>IF(Ansøgning!J307="","",Ansøgning!J307)</f>
        <v/>
      </c>
      <c r="M321" s="134" t="str">
        <f>IF(Afrapportering!M302="","",Afrapportering!M302)</f>
        <v/>
      </c>
      <c r="N321" s="31" t="str">
        <f>IF(Ansøgning!K307="","",Ansøgning!K307)</f>
        <v/>
      </c>
      <c r="O321" s="134">
        <f>IF(Afrapportering!O302="",,Afrapportering!O302)</f>
        <v>0</v>
      </c>
      <c r="P321" s="15" t="str">
        <f>IF(Ansøgning!L307="","",Ansøgning!L307)</f>
        <v/>
      </c>
      <c r="Q321" s="15" t="str">
        <f t="shared" si="37"/>
        <v/>
      </c>
      <c r="R321" s="15"/>
      <c r="S321" s="15" t="str">
        <f>IF(Afrapportering!S302="","",Afrapportering!S302)</f>
        <v/>
      </c>
      <c r="T321" s="31" t="str">
        <f t="shared" si="38"/>
        <v/>
      </c>
      <c r="U321" s="30" t="str">
        <f>IF(Afrapportering!U302="","",Afrapportering!U302)</f>
        <v/>
      </c>
      <c r="V321" s="52" t="str">
        <f>IF(Afrapportering!V302="","",Afrapportering!V302)</f>
        <v/>
      </c>
      <c r="W321" s="30" t="str">
        <f>IF(Afrapportering!W302="","",Afrapportering!W302)</f>
        <v/>
      </c>
      <c r="X321" s="52" t="str">
        <f>IF(Afrapportering!X302="","",Afrapportering!X302)</f>
        <v/>
      </c>
      <c r="Y321" s="30" t="str">
        <f>IF(Afrapportering!Y302="","",Afrapportering!Y302)</f>
        <v/>
      </c>
      <c r="Z321" s="52" t="str">
        <f>IFERROR(MAX(IF(OR(V321="",X321=""),"",IF(AND(AND(MONTH(F321)&gt;=7,MONTH(F321)&lt;8),AND(MONTH(H321)&gt;=7,MONTH(H321)&lt;8)),(NETWORKDAYS(F321,H321,Lister!$D$7:$D$13)-V321)*T321/NETWORKDAYS(Lister!$D$19,Lister!$E$19,Lister!$D$7:$D$13),IF(AND(AND(MONTH(F321)&gt;=7,MONTH(F321)&lt;8),MONTH(H321)&gt;7),(NETWORKDAYS(F321,Lister!$E$19,Lister!$D$7:$D$13)-V321)*T321/NETWORKDAYS(Lister!$D$19,Lister!$E$19,Lister!$D$7:$D$13),IF(MONTH(F321)&gt;7,0)))),0),"")</f>
        <v/>
      </c>
      <c r="AA321" s="30" t="str">
        <f>IF(Afrapportering!AA302="","",Afrapportering!AA302)</f>
        <v/>
      </c>
      <c r="AB321" s="52" t="str">
        <f>IFERROR(MAX(IF(OR(V321="",X321=""),"",IF(AND(AND(MONTH(F321)&gt;=8,MONTH(F321)&lt;9),AND(MONTH(H321)&gt;=8,MONTH(H321)&lt;9)),(NETWORKDAYS(F321,H321,Lister!$D$7:$D$13)-X321)*T321/NETWORKDAYS(Lister!$D$20,Lister!$E$20,Lister!$D$7:$D$13),IF(AND(MONTH(F321)=7,MONTH(H321)=8),(NETWORKDAYS(Lister!$D$20,H321,Lister!$D$7:$D$13)-X321)*T321/NETWORKDAYS(Lister!$D$20,Lister!$E$20,Lister!$D$7:$D$13),IF(AND(MONTH(F321)=7,MONTH(H321)=7),0)))),0),"")</f>
        <v/>
      </c>
      <c r="AC321" s="30" t="str">
        <f>IF(Afrapportering!AC302="","",Afrapportering!AC302)</f>
        <v/>
      </c>
      <c r="AD321" s="52" t="str">
        <f t="shared" si="39"/>
        <v/>
      </c>
      <c r="AE321" s="52" t="str">
        <f t="shared" si="40"/>
        <v/>
      </c>
      <c r="AF321" s="30" t="str">
        <f t="shared" si="41"/>
        <v/>
      </c>
      <c r="AG321" s="30" t="str">
        <f t="shared" si="42"/>
        <v/>
      </c>
      <c r="AH321" s="3" t="str">
        <f t="shared" si="43"/>
        <v/>
      </c>
    </row>
    <row r="322" spans="1:34" x14ac:dyDescent="0.25">
      <c r="A322" s="13" t="str">
        <f>+Afrapportering!A303</f>
        <v/>
      </c>
      <c r="B322" s="13" t="str">
        <f>+Afrapportering!B303</f>
        <v/>
      </c>
      <c r="C322" s="13" t="str">
        <f>+Afrapportering!C303</f>
        <v/>
      </c>
      <c r="D322" s="13" t="str">
        <f>+Afrapportering!D303</f>
        <v/>
      </c>
      <c r="E322" s="14" t="str">
        <f>+Afrapportering!E303</f>
        <v/>
      </c>
      <c r="F322" s="139" t="str">
        <f>IF(Afrapportering!F303 = "", "",Afrapportering!F303)</f>
        <v/>
      </c>
      <c r="G322" s="14" t="str">
        <f>+Afrapportering!G303</f>
        <v/>
      </c>
      <c r="H322" s="139" t="str">
        <f>IF(Afrapportering!H303 = "","",Afrapportering!H303)</f>
        <v/>
      </c>
      <c r="I322" s="140" t="str">
        <f>+Afrapportering!I303</f>
        <v/>
      </c>
      <c r="J322" s="13" t="str">
        <f>+Afrapportering!J303</f>
        <v/>
      </c>
      <c r="K322" s="32" t="str">
        <f t="shared" si="36"/>
        <v/>
      </c>
      <c r="L322" s="31" t="str">
        <f>IF(Ansøgning!J308="","",Ansøgning!J308)</f>
        <v/>
      </c>
      <c r="M322" s="134" t="str">
        <f>IF(Afrapportering!M303="","",Afrapportering!M303)</f>
        <v/>
      </c>
      <c r="N322" s="31" t="str">
        <f>IF(Ansøgning!K308="","",Ansøgning!K308)</f>
        <v/>
      </c>
      <c r="O322" s="134">
        <f>IF(Afrapportering!O303="",,Afrapportering!O303)</f>
        <v>0</v>
      </c>
      <c r="P322" s="15" t="str">
        <f>IF(Ansøgning!L308="","",Ansøgning!L308)</f>
        <v/>
      </c>
      <c r="Q322" s="15" t="str">
        <f t="shared" si="37"/>
        <v/>
      </c>
      <c r="R322" s="15"/>
      <c r="S322" s="15" t="str">
        <f>IF(Afrapportering!S303="","",Afrapportering!S303)</f>
        <v/>
      </c>
      <c r="T322" s="31" t="str">
        <f t="shared" si="38"/>
        <v/>
      </c>
      <c r="U322" s="30" t="str">
        <f>IF(Afrapportering!U303="","",Afrapportering!U303)</f>
        <v/>
      </c>
      <c r="V322" s="52" t="str">
        <f>IF(Afrapportering!V303="","",Afrapportering!V303)</f>
        <v/>
      </c>
      <c r="W322" s="30" t="str">
        <f>IF(Afrapportering!W303="","",Afrapportering!W303)</f>
        <v/>
      </c>
      <c r="X322" s="52" t="str">
        <f>IF(Afrapportering!X303="","",Afrapportering!X303)</f>
        <v/>
      </c>
      <c r="Y322" s="30" t="str">
        <f>IF(Afrapportering!Y303="","",Afrapportering!Y303)</f>
        <v/>
      </c>
      <c r="Z322" s="52" t="str">
        <f>IFERROR(MAX(IF(OR(V322="",X322=""),"",IF(AND(AND(MONTH(F322)&gt;=7,MONTH(F322)&lt;8),AND(MONTH(H322)&gt;=7,MONTH(H322)&lt;8)),(NETWORKDAYS(F322,H322,Lister!$D$7:$D$13)-V322)*T322/NETWORKDAYS(Lister!$D$19,Lister!$E$19,Lister!$D$7:$D$13),IF(AND(AND(MONTH(F322)&gt;=7,MONTH(F322)&lt;8),MONTH(H322)&gt;7),(NETWORKDAYS(F322,Lister!$E$19,Lister!$D$7:$D$13)-V322)*T322/NETWORKDAYS(Lister!$D$19,Lister!$E$19,Lister!$D$7:$D$13),IF(MONTH(F322)&gt;7,0)))),0),"")</f>
        <v/>
      </c>
      <c r="AA322" s="30" t="str">
        <f>IF(Afrapportering!AA303="","",Afrapportering!AA303)</f>
        <v/>
      </c>
      <c r="AB322" s="52" t="str">
        <f>IFERROR(MAX(IF(OR(V322="",X322=""),"",IF(AND(AND(MONTH(F322)&gt;=8,MONTH(F322)&lt;9),AND(MONTH(H322)&gt;=8,MONTH(H322)&lt;9)),(NETWORKDAYS(F322,H322,Lister!$D$7:$D$13)-X322)*T322/NETWORKDAYS(Lister!$D$20,Lister!$E$20,Lister!$D$7:$D$13),IF(AND(MONTH(F322)=7,MONTH(H322)=8),(NETWORKDAYS(Lister!$D$20,H322,Lister!$D$7:$D$13)-X322)*T322/NETWORKDAYS(Lister!$D$20,Lister!$E$20,Lister!$D$7:$D$13),IF(AND(MONTH(F322)=7,MONTH(H322)=7),0)))),0),"")</f>
        <v/>
      </c>
      <c r="AC322" s="30" t="str">
        <f>IF(Afrapportering!AC303="","",Afrapportering!AC303)</f>
        <v/>
      </c>
      <c r="AD322" s="52" t="str">
        <f t="shared" si="39"/>
        <v/>
      </c>
      <c r="AE322" s="52" t="str">
        <f t="shared" si="40"/>
        <v/>
      </c>
      <c r="AF322" s="30" t="str">
        <f t="shared" si="41"/>
        <v/>
      </c>
      <c r="AG322" s="30" t="str">
        <f t="shared" si="42"/>
        <v/>
      </c>
      <c r="AH322" s="3" t="str">
        <f t="shared" si="43"/>
        <v/>
      </c>
    </row>
    <row r="323" spans="1:34" x14ac:dyDescent="0.25">
      <c r="A323" s="13" t="str">
        <f>+Afrapportering!A304</f>
        <v/>
      </c>
      <c r="B323" s="13" t="str">
        <f>+Afrapportering!B304</f>
        <v/>
      </c>
      <c r="C323" s="13" t="str">
        <f>+Afrapportering!C304</f>
        <v/>
      </c>
      <c r="D323" s="13" t="str">
        <f>+Afrapportering!D304</f>
        <v/>
      </c>
      <c r="E323" s="14" t="str">
        <f>+Afrapportering!E304</f>
        <v/>
      </c>
      <c r="F323" s="139" t="str">
        <f>IF(Afrapportering!F304 = "", "",Afrapportering!F304)</f>
        <v/>
      </c>
      <c r="G323" s="14" t="str">
        <f>+Afrapportering!G304</f>
        <v/>
      </c>
      <c r="H323" s="139" t="str">
        <f>IF(Afrapportering!H304 = "","",Afrapportering!H304)</f>
        <v/>
      </c>
      <c r="I323" s="140" t="str">
        <f>+Afrapportering!I304</f>
        <v/>
      </c>
      <c r="J323" s="13" t="str">
        <f>+Afrapportering!J304</f>
        <v/>
      </c>
      <c r="K323" s="32" t="str">
        <f t="shared" si="36"/>
        <v/>
      </c>
      <c r="L323" s="31" t="str">
        <f>IF(Ansøgning!J309="","",Ansøgning!J309)</f>
        <v/>
      </c>
      <c r="M323" s="134" t="str">
        <f>IF(Afrapportering!M304="","",Afrapportering!M304)</f>
        <v/>
      </c>
      <c r="N323" s="31" t="str">
        <f>IF(Ansøgning!K309="","",Ansøgning!K309)</f>
        <v/>
      </c>
      <c r="O323" s="134">
        <f>IF(Afrapportering!O304="",,Afrapportering!O304)</f>
        <v>0</v>
      </c>
      <c r="P323" s="15" t="str">
        <f>IF(Ansøgning!L309="","",Ansøgning!L309)</f>
        <v/>
      </c>
      <c r="Q323" s="15" t="str">
        <f t="shared" si="37"/>
        <v/>
      </c>
      <c r="R323" s="15"/>
      <c r="S323" s="15" t="str">
        <f>IF(Afrapportering!S304="","",Afrapportering!S304)</f>
        <v/>
      </c>
      <c r="T323" s="31" t="str">
        <f t="shared" si="38"/>
        <v/>
      </c>
      <c r="U323" s="30" t="str">
        <f>IF(Afrapportering!U304="","",Afrapportering!U304)</f>
        <v/>
      </c>
      <c r="V323" s="52" t="str">
        <f>IF(Afrapportering!V304="","",Afrapportering!V304)</f>
        <v/>
      </c>
      <c r="W323" s="30" t="str">
        <f>IF(Afrapportering!W304="","",Afrapportering!W304)</f>
        <v/>
      </c>
      <c r="X323" s="52" t="str">
        <f>IF(Afrapportering!X304="","",Afrapportering!X304)</f>
        <v/>
      </c>
      <c r="Y323" s="30" t="str">
        <f>IF(Afrapportering!Y304="","",Afrapportering!Y304)</f>
        <v/>
      </c>
      <c r="Z323" s="52" t="str">
        <f>IFERROR(MAX(IF(OR(V323="",X323=""),"",IF(AND(AND(MONTH(F323)&gt;=7,MONTH(F323)&lt;8),AND(MONTH(H323)&gt;=7,MONTH(H323)&lt;8)),(NETWORKDAYS(F323,H323,Lister!$D$7:$D$13)-V323)*T323/NETWORKDAYS(Lister!$D$19,Lister!$E$19,Lister!$D$7:$D$13),IF(AND(AND(MONTH(F323)&gt;=7,MONTH(F323)&lt;8),MONTH(H323)&gt;7),(NETWORKDAYS(F323,Lister!$E$19,Lister!$D$7:$D$13)-V323)*T323/NETWORKDAYS(Lister!$D$19,Lister!$E$19,Lister!$D$7:$D$13),IF(MONTH(F323)&gt;7,0)))),0),"")</f>
        <v/>
      </c>
      <c r="AA323" s="30" t="str">
        <f>IF(Afrapportering!AA304="","",Afrapportering!AA304)</f>
        <v/>
      </c>
      <c r="AB323" s="52" t="str">
        <f>IFERROR(MAX(IF(OR(V323="",X323=""),"",IF(AND(AND(MONTH(F323)&gt;=8,MONTH(F323)&lt;9),AND(MONTH(H323)&gt;=8,MONTH(H323)&lt;9)),(NETWORKDAYS(F323,H323,Lister!$D$7:$D$13)-X323)*T323/NETWORKDAYS(Lister!$D$20,Lister!$E$20,Lister!$D$7:$D$13),IF(AND(MONTH(F323)=7,MONTH(H323)=8),(NETWORKDAYS(Lister!$D$20,H323,Lister!$D$7:$D$13)-X323)*T323/NETWORKDAYS(Lister!$D$20,Lister!$E$20,Lister!$D$7:$D$13),IF(AND(MONTH(F323)=7,MONTH(H323)=7),0)))),0),"")</f>
        <v/>
      </c>
      <c r="AC323" s="30" t="str">
        <f>IF(Afrapportering!AC304="","",Afrapportering!AC304)</f>
        <v/>
      </c>
      <c r="AD323" s="52" t="str">
        <f t="shared" si="39"/>
        <v/>
      </c>
      <c r="AE323" s="52" t="str">
        <f t="shared" si="40"/>
        <v/>
      </c>
      <c r="AF323" s="30" t="str">
        <f t="shared" si="41"/>
        <v/>
      </c>
      <c r="AG323" s="30" t="str">
        <f t="shared" si="42"/>
        <v/>
      </c>
      <c r="AH323" s="3" t="str">
        <f t="shared" si="43"/>
        <v/>
      </c>
    </row>
    <row r="324" spans="1:34" x14ac:dyDescent="0.25">
      <c r="A324" s="13" t="str">
        <f>+Afrapportering!A305</f>
        <v/>
      </c>
      <c r="B324" s="13" t="str">
        <f>+Afrapportering!B305</f>
        <v/>
      </c>
      <c r="C324" s="13" t="str">
        <f>+Afrapportering!C305</f>
        <v/>
      </c>
      <c r="D324" s="13" t="str">
        <f>+Afrapportering!D305</f>
        <v/>
      </c>
      <c r="E324" s="14" t="str">
        <f>+Afrapportering!E305</f>
        <v/>
      </c>
      <c r="F324" s="139" t="str">
        <f>IF(Afrapportering!F305 = "", "",Afrapportering!F305)</f>
        <v/>
      </c>
      <c r="G324" s="14" t="str">
        <f>+Afrapportering!G305</f>
        <v/>
      </c>
      <c r="H324" s="139" t="str">
        <f>IF(Afrapportering!H305 = "","",Afrapportering!H305)</f>
        <v/>
      </c>
      <c r="I324" s="140" t="str">
        <f>+Afrapportering!I305</f>
        <v/>
      </c>
      <c r="J324" s="13" t="str">
        <f>+Afrapportering!J305</f>
        <v/>
      </c>
      <c r="K324" s="32" t="str">
        <f t="shared" si="36"/>
        <v/>
      </c>
      <c r="L324" s="31" t="str">
        <f>IF(Ansøgning!J310="","",Ansøgning!J310)</f>
        <v/>
      </c>
      <c r="M324" s="134" t="str">
        <f>IF(Afrapportering!M305="","",Afrapportering!M305)</f>
        <v/>
      </c>
      <c r="N324" s="31" t="str">
        <f>IF(Ansøgning!K310="","",Ansøgning!K310)</f>
        <v/>
      </c>
      <c r="O324" s="134">
        <f>IF(Afrapportering!O305="",,Afrapportering!O305)</f>
        <v>0</v>
      </c>
      <c r="P324" s="15" t="str">
        <f>IF(Ansøgning!L310="","",Ansøgning!L310)</f>
        <v/>
      </c>
      <c r="Q324" s="15" t="str">
        <f t="shared" si="37"/>
        <v/>
      </c>
      <c r="R324" s="15"/>
      <c r="S324" s="15" t="str">
        <f>IF(Afrapportering!S305="","",Afrapportering!S305)</f>
        <v/>
      </c>
      <c r="T324" s="31" t="str">
        <f t="shared" si="38"/>
        <v/>
      </c>
      <c r="U324" s="30" t="str">
        <f>IF(Afrapportering!U305="","",Afrapportering!U305)</f>
        <v/>
      </c>
      <c r="V324" s="52" t="str">
        <f>IF(Afrapportering!V305="","",Afrapportering!V305)</f>
        <v/>
      </c>
      <c r="W324" s="30" t="str">
        <f>IF(Afrapportering!W305="","",Afrapportering!W305)</f>
        <v/>
      </c>
      <c r="X324" s="52" t="str">
        <f>IF(Afrapportering!X305="","",Afrapportering!X305)</f>
        <v/>
      </c>
      <c r="Y324" s="30" t="str">
        <f>IF(Afrapportering!Y305="","",Afrapportering!Y305)</f>
        <v/>
      </c>
      <c r="Z324" s="52" t="str">
        <f>IFERROR(MAX(IF(OR(V324="",X324=""),"",IF(AND(AND(MONTH(F324)&gt;=7,MONTH(F324)&lt;8),AND(MONTH(H324)&gt;=7,MONTH(H324)&lt;8)),(NETWORKDAYS(F324,H324,Lister!$D$7:$D$13)-V324)*T324/NETWORKDAYS(Lister!$D$19,Lister!$E$19,Lister!$D$7:$D$13),IF(AND(AND(MONTH(F324)&gt;=7,MONTH(F324)&lt;8),MONTH(H324)&gt;7),(NETWORKDAYS(F324,Lister!$E$19,Lister!$D$7:$D$13)-V324)*T324/NETWORKDAYS(Lister!$D$19,Lister!$E$19,Lister!$D$7:$D$13),IF(MONTH(F324)&gt;7,0)))),0),"")</f>
        <v/>
      </c>
      <c r="AA324" s="30" t="str">
        <f>IF(Afrapportering!AA305="","",Afrapportering!AA305)</f>
        <v/>
      </c>
      <c r="AB324" s="52" t="str">
        <f>IFERROR(MAX(IF(OR(V324="",X324=""),"",IF(AND(AND(MONTH(F324)&gt;=8,MONTH(F324)&lt;9),AND(MONTH(H324)&gt;=8,MONTH(H324)&lt;9)),(NETWORKDAYS(F324,H324,Lister!$D$7:$D$13)-X324)*T324/NETWORKDAYS(Lister!$D$20,Lister!$E$20,Lister!$D$7:$D$13),IF(AND(MONTH(F324)=7,MONTH(H324)=8),(NETWORKDAYS(Lister!$D$20,H324,Lister!$D$7:$D$13)-X324)*T324/NETWORKDAYS(Lister!$D$20,Lister!$E$20,Lister!$D$7:$D$13),IF(AND(MONTH(F324)=7,MONTH(H324)=7),0)))),0),"")</f>
        <v/>
      </c>
      <c r="AC324" s="30" t="str">
        <f>IF(Afrapportering!AC305="","",Afrapportering!AC305)</f>
        <v/>
      </c>
      <c r="AD324" s="52" t="str">
        <f t="shared" si="39"/>
        <v/>
      </c>
      <c r="AE324" s="52" t="str">
        <f t="shared" si="40"/>
        <v/>
      </c>
      <c r="AF324" s="30" t="str">
        <f t="shared" si="41"/>
        <v/>
      </c>
      <c r="AG324" s="30" t="str">
        <f t="shared" si="42"/>
        <v/>
      </c>
      <c r="AH324" s="3" t="str">
        <f t="shared" si="43"/>
        <v/>
      </c>
    </row>
    <row r="325" spans="1:34" x14ac:dyDescent="0.25">
      <c r="A325" s="13" t="str">
        <f>+Afrapportering!A306</f>
        <v/>
      </c>
      <c r="B325" s="13" t="str">
        <f>+Afrapportering!B306</f>
        <v/>
      </c>
      <c r="C325" s="13" t="str">
        <f>+Afrapportering!C306</f>
        <v/>
      </c>
      <c r="D325" s="13" t="str">
        <f>+Afrapportering!D306</f>
        <v/>
      </c>
      <c r="E325" s="14" t="str">
        <f>+Afrapportering!E306</f>
        <v/>
      </c>
      <c r="F325" s="139" t="str">
        <f>IF(Afrapportering!F306 = "", "",Afrapportering!F306)</f>
        <v/>
      </c>
      <c r="G325" s="14" t="str">
        <f>+Afrapportering!G306</f>
        <v/>
      </c>
      <c r="H325" s="139" t="str">
        <f>IF(Afrapportering!H306 = "","",Afrapportering!H306)</f>
        <v/>
      </c>
      <c r="I325" s="140" t="str">
        <f>+Afrapportering!I306</f>
        <v/>
      </c>
      <c r="J325" s="13" t="str">
        <f>+Afrapportering!J306</f>
        <v/>
      </c>
      <c r="K325" s="32" t="str">
        <f t="shared" si="36"/>
        <v/>
      </c>
      <c r="L325" s="31" t="str">
        <f>IF(Ansøgning!J311="","",Ansøgning!J311)</f>
        <v/>
      </c>
      <c r="M325" s="134" t="str">
        <f>IF(Afrapportering!M306="","",Afrapportering!M306)</f>
        <v/>
      </c>
      <c r="N325" s="31" t="str">
        <f>IF(Ansøgning!K311="","",Ansøgning!K311)</f>
        <v/>
      </c>
      <c r="O325" s="134">
        <f>IF(Afrapportering!O306="",,Afrapportering!O306)</f>
        <v>0</v>
      </c>
      <c r="P325" s="15" t="str">
        <f>IF(Ansøgning!L311="","",Ansøgning!L311)</f>
        <v/>
      </c>
      <c r="Q325" s="15" t="str">
        <f t="shared" si="37"/>
        <v/>
      </c>
      <c r="R325" s="15"/>
      <c r="S325" s="15" t="str">
        <f>IF(Afrapportering!S306="","",Afrapportering!S306)</f>
        <v/>
      </c>
      <c r="T325" s="31" t="str">
        <f t="shared" si="38"/>
        <v/>
      </c>
      <c r="U325" s="30" t="str">
        <f>IF(Afrapportering!U306="","",Afrapportering!U306)</f>
        <v/>
      </c>
      <c r="V325" s="52" t="str">
        <f>IF(Afrapportering!V306="","",Afrapportering!V306)</f>
        <v/>
      </c>
      <c r="W325" s="30" t="str">
        <f>IF(Afrapportering!W306="","",Afrapportering!W306)</f>
        <v/>
      </c>
      <c r="X325" s="52" t="str">
        <f>IF(Afrapportering!X306="","",Afrapportering!X306)</f>
        <v/>
      </c>
      <c r="Y325" s="30" t="str">
        <f>IF(Afrapportering!Y306="","",Afrapportering!Y306)</f>
        <v/>
      </c>
      <c r="Z325" s="52" t="str">
        <f>IFERROR(MAX(IF(OR(V325="",X325=""),"",IF(AND(AND(MONTH(F325)&gt;=7,MONTH(F325)&lt;8),AND(MONTH(H325)&gt;=7,MONTH(H325)&lt;8)),(NETWORKDAYS(F325,H325,Lister!$D$7:$D$13)-V325)*T325/NETWORKDAYS(Lister!$D$19,Lister!$E$19,Lister!$D$7:$D$13),IF(AND(AND(MONTH(F325)&gt;=7,MONTH(F325)&lt;8),MONTH(H325)&gt;7),(NETWORKDAYS(F325,Lister!$E$19,Lister!$D$7:$D$13)-V325)*T325/NETWORKDAYS(Lister!$D$19,Lister!$E$19,Lister!$D$7:$D$13),IF(MONTH(F325)&gt;7,0)))),0),"")</f>
        <v/>
      </c>
      <c r="AA325" s="30" t="str">
        <f>IF(Afrapportering!AA306="","",Afrapportering!AA306)</f>
        <v/>
      </c>
      <c r="AB325" s="52" t="str">
        <f>IFERROR(MAX(IF(OR(V325="",X325=""),"",IF(AND(AND(MONTH(F325)&gt;=8,MONTH(F325)&lt;9),AND(MONTH(H325)&gt;=8,MONTH(H325)&lt;9)),(NETWORKDAYS(F325,H325,Lister!$D$7:$D$13)-X325)*T325/NETWORKDAYS(Lister!$D$20,Lister!$E$20,Lister!$D$7:$D$13),IF(AND(MONTH(F325)=7,MONTH(H325)=8),(NETWORKDAYS(Lister!$D$20,H325,Lister!$D$7:$D$13)-X325)*T325/NETWORKDAYS(Lister!$D$20,Lister!$E$20,Lister!$D$7:$D$13),IF(AND(MONTH(F325)=7,MONTH(H325)=7),0)))),0),"")</f>
        <v/>
      </c>
      <c r="AC325" s="30" t="str">
        <f>IF(Afrapportering!AC306="","",Afrapportering!AC306)</f>
        <v/>
      </c>
      <c r="AD325" s="52" t="str">
        <f t="shared" si="39"/>
        <v/>
      </c>
      <c r="AE325" s="52" t="str">
        <f t="shared" si="40"/>
        <v/>
      </c>
      <c r="AF325" s="30" t="str">
        <f t="shared" si="41"/>
        <v/>
      </c>
      <c r="AG325" s="30" t="str">
        <f t="shared" si="42"/>
        <v/>
      </c>
      <c r="AH325" s="3" t="str">
        <f t="shared" si="43"/>
        <v/>
      </c>
    </row>
    <row r="326" spans="1:34" x14ac:dyDescent="0.25">
      <c r="A326" s="13" t="str">
        <f>+Afrapportering!A307</f>
        <v/>
      </c>
      <c r="B326" s="13" t="str">
        <f>+Afrapportering!B307</f>
        <v/>
      </c>
      <c r="C326" s="13" t="str">
        <f>+Afrapportering!C307</f>
        <v/>
      </c>
      <c r="D326" s="13" t="str">
        <f>+Afrapportering!D307</f>
        <v/>
      </c>
      <c r="E326" s="14" t="str">
        <f>+Afrapportering!E307</f>
        <v/>
      </c>
      <c r="F326" s="139" t="str">
        <f>IF(Afrapportering!F307 = "", "",Afrapportering!F307)</f>
        <v/>
      </c>
      <c r="G326" s="14" t="str">
        <f>+Afrapportering!G307</f>
        <v/>
      </c>
      <c r="H326" s="139" t="str">
        <f>IF(Afrapportering!H307 = "","",Afrapportering!H307)</f>
        <v/>
      </c>
      <c r="I326" s="140" t="str">
        <f>+Afrapportering!I307</f>
        <v/>
      </c>
      <c r="J326" s="13" t="str">
        <f>+Afrapportering!J307</f>
        <v/>
      </c>
      <c r="K326" s="32" t="str">
        <f t="shared" si="36"/>
        <v/>
      </c>
      <c r="L326" s="31" t="str">
        <f>IF(Ansøgning!J312="","",Ansøgning!J312)</f>
        <v/>
      </c>
      <c r="M326" s="134" t="str">
        <f>IF(Afrapportering!M307="","",Afrapportering!M307)</f>
        <v/>
      </c>
      <c r="N326" s="31" t="str">
        <f>IF(Ansøgning!K312="","",Ansøgning!K312)</f>
        <v/>
      </c>
      <c r="O326" s="134">
        <f>IF(Afrapportering!O307="",,Afrapportering!O307)</f>
        <v>0</v>
      </c>
      <c r="P326" s="15" t="str">
        <f>IF(Ansøgning!L312="","",Ansøgning!L312)</f>
        <v/>
      </c>
      <c r="Q326" s="15" t="str">
        <f t="shared" si="37"/>
        <v/>
      </c>
      <c r="R326" s="15"/>
      <c r="S326" s="15" t="str">
        <f>IF(Afrapportering!S307="","",Afrapportering!S307)</f>
        <v/>
      </c>
      <c r="T326" s="31" t="str">
        <f t="shared" si="38"/>
        <v/>
      </c>
      <c r="U326" s="30" t="str">
        <f>IF(Afrapportering!U307="","",Afrapportering!U307)</f>
        <v/>
      </c>
      <c r="V326" s="52" t="str">
        <f>IF(Afrapportering!V307="","",Afrapportering!V307)</f>
        <v/>
      </c>
      <c r="W326" s="30" t="str">
        <f>IF(Afrapportering!W307="","",Afrapportering!W307)</f>
        <v/>
      </c>
      <c r="X326" s="52" t="str">
        <f>IF(Afrapportering!X307="","",Afrapportering!X307)</f>
        <v/>
      </c>
      <c r="Y326" s="30" t="str">
        <f>IF(Afrapportering!Y307="","",Afrapportering!Y307)</f>
        <v/>
      </c>
      <c r="Z326" s="52" t="str">
        <f>IFERROR(MAX(IF(OR(V326="",X326=""),"",IF(AND(AND(MONTH(F326)&gt;=7,MONTH(F326)&lt;8),AND(MONTH(H326)&gt;=7,MONTH(H326)&lt;8)),(NETWORKDAYS(F326,H326,Lister!$D$7:$D$13)-V326)*T326/NETWORKDAYS(Lister!$D$19,Lister!$E$19,Lister!$D$7:$D$13),IF(AND(AND(MONTH(F326)&gt;=7,MONTH(F326)&lt;8),MONTH(H326)&gt;7),(NETWORKDAYS(F326,Lister!$E$19,Lister!$D$7:$D$13)-V326)*T326/NETWORKDAYS(Lister!$D$19,Lister!$E$19,Lister!$D$7:$D$13),IF(MONTH(F326)&gt;7,0)))),0),"")</f>
        <v/>
      </c>
      <c r="AA326" s="30" t="str">
        <f>IF(Afrapportering!AA307="","",Afrapportering!AA307)</f>
        <v/>
      </c>
      <c r="AB326" s="52" t="str">
        <f>IFERROR(MAX(IF(OR(V326="",X326=""),"",IF(AND(AND(MONTH(F326)&gt;=8,MONTH(F326)&lt;9),AND(MONTH(H326)&gt;=8,MONTH(H326)&lt;9)),(NETWORKDAYS(F326,H326,Lister!$D$7:$D$13)-X326)*T326/NETWORKDAYS(Lister!$D$20,Lister!$E$20,Lister!$D$7:$D$13),IF(AND(MONTH(F326)=7,MONTH(H326)=8),(NETWORKDAYS(Lister!$D$20,H326,Lister!$D$7:$D$13)-X326)*T326/NETWORKDAYS(Lister!$D$20,Lister!$E$20,Lister!$D$7:$D$13),IF(AND(MONTH(F326)=7,MONTH(H326)=7),0)))),0),"")</f>
        <v/>
      </c>
      <c r="AC326" s="30" t="str">
        <f>IF(Afrapportering!AC307="","",Afrapportering!AC307)</f>
        <v/>
      </c>
      <c r="AD326" s="52" t="str">
        <f t="shared" si="39"/>
        <v/>
      </c>
      <c r="AE326" s="52" t="str">
        <f t="shared" si="40"/>
        <v/>
      </c>
      <c r="AF326" s="30" t="str">
        <f t="shared" si="41"/>
        <v/>
      </c>
      <c r="AG326" s="30" t="str">
        <f t="shared" si="42"/>
        <v/>
      </c>
      <c r="AH326" s="3" t="str">
        <f t="shared" si="43"/>
        <v/>
      </c>
    </row>
    <row r="327" spans="1:34" x14ac:dyDescent="0.25">
      <c r="A327" s="13" t="str">
        <f>+Afrapportering!A308</f>
        <v/>
      </c>
      <c r="B327" s="13" t="str">
        <f>+Afrapportering!B308</f>
        <v/>
      </c>
      <c r="C327" s="13" t="str">
        <f>+Afrapportering!C308</f>
        <v/>
      </c>
      <c r="D327" s="13" t="str">
        <f>+Afrapportering!D308</f>
        <v/>
      </c>
      <c r="E327" s="14" t="str">
        <f>+Afrapportering!E308</f>
        <v/>
      </c>
      <c r="F327" s="139" t="str">
        <f>IF(Afrapportering!F308 = "", "",Afrapportering!F308)</f>
        <v/>
      </c>
      <c r="G327" s="14" t="str">
        <f>+Afrapportering!G308</f>
        <v/>
      </c>
      <c r="H327" s="139" t="str">
        <f>IF(Afrapportering!H308 = "","",Afrapportering!H308)</f>
        <v/>
      </c>
      <c r="I327" s="140" t="str">
        <f>+Afrapportering!I308</f>
        <v/>
      </c>
      <c r="J327" s="13" t="str">
        <f>+Afrapportering!J308</f>
        <v/>
      </c>
      <c r="K327" s="32" t="str">
        <f t="shared" si="36"/>
        <v/>
      </c>
      <c r="L327" s="31" t="str">
        <f>IF(Ansøgning!J313="","",Ansøgning!J313)</f>
        <v/>
      </c>
      <c r="M327" s="134" t="str">
        <f>IF(Afrapportering!M308="","",Afrapportering!M308)</f>
        <v/>
      </c>
      <c r="N327" s="31" t="str">
        <f>IF(Ansøgning!K313="","",Ansøgning!K313)</f>
        <v/>
      </c>
      <c r="O327" s="134">
        <f>IF(Afrapportering!O308="",,Afrapportering!O308)</f>
        <v>0</v>
      </c>
      <c r="P327" s="15" t="str">
        <f>IF(Ansøgning!L313="","",Ansøgning!L313)</f>
        <v/>
      </c>
      <c r="Q327" s="15" t="str">
        <f t="shared" si="37"/>
        <v/>
      </c>
      <c r="R327" s="15"/>
      <c r="S327" s="15" t="str">
        <f>IF(Afrapportering!S308="","",Afrapportering!S308)</f>
        <v/>
      </c>
      <c r="T327" s="31" t="str">
        <f t="shared" si="38"/>
        <v/>
      </c>
      <c r="U327" s="30" t="str">
        <f>IF(Afrapportering!U308="","",Afrapportering!U308)</f>
        <v/>
      </c>
      <c r="V327" s="52" t="str">
        <f>IF(Afrapportering!V308="","",Afrapportering!V308)</f>
        <v/>
      </c>
      <c r="W327" s="30" t="str">
        <f>IF(Afrapportering!W308="","",Afrapportering!W308)</f>
        <v/>
      </c>
      <c r="X327" s="52" t="str">
        <f>IF(Afrapportering!X308="","",Afrapportering!X308)</f>
        <v/>
      </c>
      <c r="Y327" s="30" t="str">
        <f>IF(Afrapportering!Y308="","",Afrapportering!Y308)</f>
        <v/>
      </c>
      <c r="Z327" s="52" t="str">
        <f>IFERROR(MAX(IF(OR(V327="",X327=""),"",IF(AND(AND(MONTH(F327)&gt;=7,MONTH(F327)&lt;8),AND(MONTH(H327)&gt;=7,MONTH(H327)&lt;8)),(NETWORKDAYS(F327,H327,Lister!$D$7:$D$13)-V327)*T327/NETWORKDAYS(Lister!$D$19,Lister!$E$19,Lister!$D$7:$D$13),IF(AND(AND(MONTH(F327)&gt;=7,MONTH(F327)&lt;8),MONTH(H327)&gt;7),(NETWORKDAYS(F327,Lister!$E$19,Lister!$D$7:$D$13)-V327)*T327/NETWORKDAYS(Lister!$D$19,Lister!$E$19,Lister!$D$7:$D$13),IF(MONTH(F327)&gt;7,0)))),0),"")</f>
        <v/>
      </c>
      <c r="AA327" s="30" t="str">
        <f>IF(Afrapportering!AA308="","",Afrapportering!AA308)</f>
        <v/>
      </c>
      <c r="AB327" s="52" t="str">
        <f>IFERROR(MAX(IF(OR(V327="",X327=""),"",IF(AND(AND(MONTH(F327)&gt;=8,MONTH(F327)&lt;9),AND(MONTH(H327)&gt;=8,MONTH(H327)&lt;9)),(NETWORKDAYS(F327,H327,Lister!$D$7:$D$13)-X327)*T327/NETWORKDAYS(Lister!$D$20,Lister!$E$20,Lister!$D$7:$D$13),IF(AND(MONTH(F327)=7,MONTH(H327)=8),(NETWORKDAYS(Lister!$D$20,H327,Lister!$D$7:$D$13)-X327)*T327/NETWORKDAYS(Lister!$D$20,Lister!$E$20,Lister!$D$7:$D$13),IF(AND(MONTH(F327)=7,MONTH(H327)=7),0)))),0),"")</f>
        <v/>
      </c>
      <c r="AC327" s="30" t="str">
        <f>IF(Afrapportering!AC308="","",Afrapportering!AC308)</f>
        <v/>
      </c>
      <c r="AD327" s="52" t="str">
        <f t="shared" si="39"/>
        <v/>
      </c>
      <c r="AE327" s="52" t="str">
        <f t="shared" si="40"/>
        <v/>
      </c>
      <c r="AF327" s="30" t="str">
        <f t="shared" si="41"/>
        <v/>
      </c>
      <c r="AG327" s="30" t="str">
        <f t="shared" si="42"/>
        <v/>
      </c>
      <c r="AH327" s="3" t="str">
        <f t="shared" si="43"/>
        <v/>
      </c>
    </row>
    <row r="328" spans="1:34" x14ac:dyDescent="0.25">
      <c r="A328" s="13" t="str">
        <f>+Afrapportering!A309</f>
        <v/>
      </c>
      <c r="B328" s="13" t="str">
        <f>+Afrapportering!B309</f>
        <v/>
      </c>
      <c r="C328" s="13" t="str">
        <f>+Afrapportering!C309</f>
        <v/>
      </c>
      <c r="D328" s="13" t="str">
        <f>+Afrapportering!D309</f>
        <v/>
      </c>
      <c r="E328" s="14" t="str">
        <f>+Afrapportering!E309</f>
        <v/>
      </c>
      <c r="F328" s="139" t="str">
        <f>IF(Afrapportering!F309 = "", "",Afrapportering!F309)</f>
        <v/>
      </c>
      <c r="G328" s="14" t="str">
        <f>+Afrapportering!G309</f>
        <v/>
      </c>
      <c r="H328" s="139" t="str">
        <f>IF(Afrapportering!H309 = "","",Afrapportering!H309)</f>
        <v/>
      </c>
      <c r="I328" s="140" t="str">
        <f>+Afrapportering!I309</f>
        <v/>
      </c>
      <c r="J328" s="13" t="str">
        <f>+Afrapportering!J309</f>
        <v/>
      </c>
      <c r="K328" s="32" t="str">
        <f t="shared" si="36"/>
        <v/>
      </c>
      <c r="L328" s="31" t="str">
        <f>IF(Ansøgning!J314="","",Ansøgning!J314)</f>
        <v/>
      </c>
      <c r="M328" s="134" t="str">
        <f>IF(Afrapportering!M309="","",Afrapportering!M309)</f>
        <v/>
      </c>
      <c r="N328" s="31" t="str">
        <f>IF(Ansøgning!K314="","",Ansøgning!K314)</f>
        <v/>
      </c>
      <c r="O328" s="134">
        <f>IF(Afrapportering!O309="",,Afrapportering!O309)</f>
        <v>0</v>
      </c>
      <c r="P328" s="15" t="str">
        <f>IF(Ansøgning!L314="","",Ansøgning!L314)</f>
        <v/>
      </c>
      <c r="Q328" s="15" t="str">
        <f t="shared" si="37"/>
        <v/>
      </c>
      <c r="R328" s="15"/>
      <c r="S328" s="15" t="str">
        <f>IF(Afrapportering!S309="","",Afrapportering!S309)</f>
        <v/>
      </c>
      <c r="T328" s="31" t="str">
        <f t="shared" si="38"/>
        <v/>
      </c>
      <c r="U328" s="30" t="str">
        <f>IF(Afrapportering!U309="","",Afrapportering!U309)</f>
        <v/>
      </c>
      <c r="V328" s="52" t="str">
        <f>IF(Afrapportering!V309="","",Afrapportering!V309)</f>
        <v/>
      </c>
      <c r="W328" s="30" t="str">
        <f>IF(Afrapportering!W309="","",Afrapportering!W309)</f>
        <v/>
      </c>
      <c r="X328" s="52" t="str">
        <f>IF(Afrapportering!X309="","",Afrapportering!X309)</f>
        <v/>
      </c>
      <c r="Y328" s="30" t="str">
        <f>IF(Afrapportering!Y309="","",Afrapportering!Y309)</f>
        <v/>
      </c>
      <c r="Z328" s="52" t="str">
        <f>IFERROR(MAX(IF(OR(V328="",X328=""),"",IF(AND(AND(MONTH(F328)&gt;=7,MONTH(F328)&lt;8),AND(MONTH(H328)&gt;=7,MONTH(H328)&lt;8)),(NETWORKDAYS(F328,H328,Lister!$D$7:$D$13)-V328)*T328/NETWORKDAYS(Lister!$D$19,Lister!$E$19,Lister!$D$7:$D$13),IF(AND(AND(MONTH(F328)&gt;=7,MONTH(F328)&lt;8),MONTH(H328)&gt;7),(NETWORKDAYS(F328,Lister!$E$19,Lister!$D$7:$D$13)-V328)*T328/NETWORKDAYS(Lister!$D$19,Lister!$E$19,Lister!$D$7:$D$13),IF(MONTH(F328)&gt;7,0)))),0),"")</f>
        <v/>
      </c>
      <c r="AA328" s="30" t="str">
        <f>IF(Afrapportering!AA309="","",Afrapportering!AA309)</f>
        <v/>
      </c>
      <c r="AB328" s="52" t="str">
        <f>IFERROR(MAX(IF(OR(V328="",X328=""),"",IF(AND(AND(MONTH(F328)&gt;=8,MONTH(F328)&lt;9),AND(MONTH(H328)&gt;=8,MONTH(H328)&lt;9)),(NETWORKDAYS(F328,H328,Lister!$D$7:$D$13)-X328)*T328/NETWORKDAYS(Lister!$D$20,Lister!$E$20,Lister!$D$7:$D$13),IF(AND(MONTH(F328)=7,MONTH(H328)=8),(NETWORKDAYS(Lister!$D$20,H328,Lister!$D$7:$D$13)-X328)*T328/NETWORKDAYS(Lister!$D$20,Lister!$E$20,Lister!$D$7:$D$13),IF(AND(MONTH(F328)=7,MONTH(H328)=7),0)))),0),"")</f>
        <v/>
      </c>
      <c r="AC328" s="30" t="str">
        <f>IF(Afrapportering!AC309="","",Afrapportering!AC309)</f>
        <v/>
      </c>
      <c r="AD328" s="52" t="str">
        <f t="shared" si="39"/>
        <v/>
      </c>
      <c r="AE328" s="52" t="str">
        <f t="shared" si="40"/>
        <v/>
      </c>
      <c r="AF328" s="30" t="str">
        <f t="shared" si="41"/>
        <v/>
      </c>
      <c r="AG328" s="30" t="str">
        <f t="shared" si="42"/>
        <v/>
      </c>
      <c r="AH328" s="3" t="str">
        <f t="shared" si="43"/>
        <v/>
      </c>
    </row>
    <row r="329" spans="1:34" x14ac:dyDescent="0.25">
      <c r="A329" s="13" t="str">
        <f>+Afrapportering!A310</f>
        <v/>
      </c>
      <c r="B329" s="13" t="str">
        <f>+Afrapportering!B310</f>
        <v/>
      </c>
      <c r="C329" s="13" t="str">
        <f>+Afrapportering!C310</f>
        <v/>
      </c>
      <c r="D329" s="13" t="str">
        <f>+Afrapportering!D310</f>
        <v/>
      </c>
      <c r="E329" s="14" t="str">
        <f>+Afrapportering!E310</f>
        <v/>
      </c>
      <c r="F329" s="139" t="str">
        <f>IF(Afrapportering!F310 = "", "",Afrapportering!F310)</f>
        <v/>
      </c>
      <c r="G329" s="14" t="str">
        <f>+Afrapportering!G310</f>
        <v/>
      </c>
      <c r="H329" s="139" t="str">
        <f>IF(Afrapportering!H310 = "","",Afrapportering!H310)</f>
        <v/>
      </c>
      <c r="I329" s="140" t="str">
        <f>+Afrapportering!I310</f>
        <v/>
      </c>
      <c r="J329" s="13" t="str">
        <f>+Afrapportering!J310</f>
        <v/>
      </c>
      <c r="K329" s="32" t="str">
        <f t="shared" si="36"/>
        <v/>
      </c>
      <c r="L329" s="31" t="str">
        <f>IF(Ansøgning!J315="","",Ansøgning!J315)</f>
        <v/>
      </c>
      <c r="M329" s="134" t="str">
        <f>IF(Afrapportering!M310="","",Afrapportering!M310)</f>
        <v/>
      </c>
      <c r="N329" s="31" t="str">
        <f>IF(Ansøgning!K315="","",Ansøgning!K315)</f>
        <v/>
      </c>
      <c r="O329" s="134">
        <f>IF(Afrapportering!O310="",,Afrapportering!O310)</f>
        <v>0</v>
      </c>
      <c r="P329" s="15" t="str">
        <f>IF(Ansøgning!L315="","",Ansøgning!L315)</f>
        <v/>
      </c>
      <c r="Q329" s="15" t="str">
        <f t="shared" si="37"/>
        <v/>
      </c>
      <c r="R329" s="15"/>
      <c r="S329" s="15" t="str">
        <f>IF(Afrapportering!S310="","",Afrapportering!S310)</f>
        <v/>
      </c>
      <c r="T329" s="31" t="str">
        <f t="shared" si="38"/>
        <v/>
      </c>
      <c r="U329" s="30" t="str">
        <f>IF(Afrapportering!U310="","",Afrapportering!U310)</f>
        <v/>
      </c>
      <c r="V329" s="52" t="str">
        <f>IF(Afrapportering!V310="","",Afrapportering!V310)</f>
        <v/>
      </c>
      <c r="W329" s="30" t="str">
        <f>IF(Afrapportering!W310="","",Afrapportering!W310)</f>
        <v/>
      </c>
      <c r="X329" s="52" t="str">
        <f>IF(Afrapportering!X310="","",Afrapportering!X310)</f>
        <v/>
      </c>
      <c r="Y329" s="30" t="str">
        <f>IF(Afrapportering!Y310="","",Afrapportering!Y310)</f>
        <v/>
      </c>
      <c r="Z329" s="52" t="str">
        <f>IFERROR(MAX(IF(OR(V329="",X329=""),"",IF(AND(AND(MONTH(F329)&gt;=7,MONTH(F329)&lt;8),AND(MONTH(H329)&gt;=7,MONTH(H329)&lt;8)),(NETWORKDAYS(F329,H329,Lister!$D$7:$D$13)-V329)*T329/NETWORKDAYS(Lister!$D$19,Lister!$E$19,Lister!$D$7:$D$13),IF(AND(AND(MONTH(F329)&gt;=7,MONTH(F329)&lt;8),MONTH(H329)&gt;7),(NETWORKDAYS(F329,Lister!$E$19,Lister!$D$7:$D$13)-V329)*T329/NETWORKDAYS(Lister!$D$19,Lister!$E$19,Lister!$D$7:$D$13),IF(MONTH(F329)&gt;7,0)))),0),"")</f>
        <v/>
      </c>
      <c r="AA329" s="30" t="str">
        <f>IF(Afrapportering!AA310="","",Afrapportering!AA310)</f>
        <v/>
      </c>
      <c r="AB329" s="52" t="str">
        <f>IFERROR(MAX(IF(OR(V329="",X329=""),"",IF(AND(AND(MONTH(F329)&gt;=8,MONTH(F329)&lt;9),AND(MONTH(H329)&gt;=8,MONTH(H329)&lt;9)),(NETWORKDAYS(F329,H329,Lister!$D$7:$D$13)-X329)*T329/NETWORKDAYS(Lister!$D$20,Lister!$E$20,Lister!$D$7:$D$13),IF(AND(MONTH(F329)=7,MONTH(H329)=8),(NETWORKDAYS(Lister!$D$20,H329,Lister!$D$7:$D$13)-X329)*T329/NETWORKDAYS(Lister!$D$20,Lister!$E$20,Lister!$D$7:$D$13),IF(AND(MONTH(F329)=7,MONTH(H329)=7),0)))),0),"")</f>
        <v/>
      </c>
      <c r="AC329" s="30" t="str">
        <f>IF(Afrapportering!AC310="","",Afrapportering!AC310)</f>
        <v/>
      </c>
      <c r="AD329" s="52" t="str">
        <f t="shared" si="39"/>
        <v/>
      </c>
      <c r="AE329" s="52" t="str">
        <f t="shared" si="40"/>
        <v/>
      </c>
      <c r="AF329" s="30" t="str">
        <f t="shared" si="41"/>
        <v/>
      </c>
      <c r="AG329" s="30" t="str">
        <f t="shared" si="42"/>
        <v/>
      </c>
      <c r="AH329" s="3" t="str">
        <f t="shared" si="43"/>
        <v/>
      </c>
    </row>
    <row r="330" spans="1:34" x14ac:dyDescent="0.25">
      <c r="A330" s="13" t="str">
        <f>+Afrapportering!A311</f>
        <v/>
      </c>
      <c r="B330" s="13" t="str">
        <f>+Afrapportering!B311</f>
        <v/>
      </c>
      <c r="C330" s="13" t="str">
        <f>+Afrapportering!C311</f>
        <v/>
      </c>
      <c r="D330" s="13" t="str">
        <f>+Afrapportering!D311</f>
        <v/>
      </c>
      <c r="E330" s="14" t="str">
        <f>+Afrapportering!E311</f>
        <v/>
      </c>
      <c r="F330" s="139" t="str">
        <f>IF(Afrapportering!F311 = "", "",Afrapportering!F311)</f>
        <v/>
      </c>
      <c r="G330" s="14" t="str">
        <f>+Afrapportering!G311</f>
        <v/>
      </c>
      <c r="H330" s="139" t="str">
        <f>IF(Afrapportering!H311 = "","",Afrapportering!H311)</f>
        <v/>
      </c>
      <c r="I330" s="140" t="str">
        <f>+Afrapportering!I311</f>
        <v/>
      </c>
      <c r="J330" s="13" t="str">
        <f>+Afrapportering!J311</f>
        <v/>
      </c>
      <c r="K330" s="32" t="str">
        <f t="shared" si="36"/>
        <v/>
      </c>
      <c r="L330" s="31" t="str">
        <f>IF(Ansøgning!J316="","",Ansøgning!J316)</f>
        <v/>
      </c>
      <c r="M330" s="134" t="str">
        <f>IF(Afrapportering!M311="","",Afrapportering!M311)</f>
        <v/>
      </c>
      <c r="N330" s="31" t="str">
        <f>IF(Ansøgning!K316="","",Ansøgning!K316)</f>
        <v/>
      </c>
      <c r="O330" s="134">
        <f>IF(Afrapportering!O311="",,Afrapportering!O311)</f>
        <v>0</v>
      </c>
      <c r="P330" s="15" t="str">
        <f>IF(Ansøgning!L316="","",Ansøgning!L316)</f>
        <v/>
      </c>
      <c r="Q330" s="15" t="str">
        <f t="shared" si="37"/>
        <v/>
      </c>
      <c r="R330" s="15"/>
      <c r="S330" s="15" t="str">
        <f>IF(Afrapportering!S311="","",Afrapportering!S311)</f>
        <v/>
      </c>
      <c r="T330" s="31" t="str">
        <f t="shared" si="38"/>
        <v/>
      </c>
      <c r="U330" s="30" t="str">
        <f>IF(Afrapportering!U311="","",Afrapportering!U311)</f>
        <v/>
      </c>
      <c r="V330" s="52" t="str">
        <f>IF(Afrapportering!V311="","",Afrapportering!V311)</f>
        <v/>
      </c>
      <c r="W330" s="30" t="str">
        <f>IF(Afrapportering!W311="","",Afrapportering!W311)</f>
        <v/>
      </c>
      <c r="X330" s="52" t="str">
        <f>IF(Afrapportering!X311="","",Afrapportering!X311)</f>
        <v/>
      </c>
      <c r="Y330" s="30" t="str">
        <f>IF(Afrapportering!Y311="","",Afrapportering!Y311)</f>
        <v/>
      </c>
      <c r="Z330" s="52" t="str">
        <f>IFERROR(MAX(IF(OR(V330="",X330=""),"",IF(AND(AND(MONTH(F330)&gt;=7,MONTH(F330)&lt;8),AND(MONTH(H330)&gt;=7,MONTH(H330)&lt;8)),(NETWORKDAYS(F330,H330,Lister!$D$7:$D$13)-V330)*T330/NETWORKDAYS(Lister!$D$19,Lister!$E$19,Lister!$D$7:$D$13),IF(AND(AND(MONTH(F330)&gt;=7,MONTH(F330)&lt;8),MONTH(H330)&gt;7),(NETWORKDAYS(F330,Lister!$E$19,Lister!$D$7:$D$13)-V330)*T330/NETWORKDAYS(Lister!$D$19,Lister!$E$19,Lister!$D$7:$D$13),IF(MONTH(F330)&gt;7,0)))),0),"")</f>
        <v/>
      </c>
      <c r="AA330" s="30" t="str">
        <f>IF(Afrapportering!AA311="","",Afrapportering!AA311)</f>
        <v/>
      </c>
      <c r="AB330" s="52" t="str">
        <f>IFERROR(MAX(IF(OR(V330="",X330=""),"",IF(AND(AND(MONTH(F330)&gt;=8,MONTH(F330)&lt;9),AND(MONTH(H330)&gt;=8,MONTH(H330)&lt;9)),(NETWORKDAYS(F330,H330,Lister!$D$7:$D$13)-X330)*T330/NETWORKDAYS(Lister!$D$20,Lister!$E$20,Lister!$D$7:$D$13),IF(AND(MONTH(F330)=7,MONTH(H330)=8),(NETWORKDAYS(Lister!$D$20,H330,Lister!$D$7:$D$13)-X330)*T330/NETWORKDAYS(Lister!$D$20,Lister!$E$20,Lister!$D$7:$D$13),IF(AND(MONTH(F330)=7,MONTH(H330)=7),0)))),0),"")</f>
        <v/>
      </c>
      <c r="AC330" s="30" t="str">
        <f>IF(Afrapportering!AC311="","",Afrapportering!AC311)</f>
        <v/>
      </c>
      <c r="AD330" s="52" t="str">
        <f t="shared" si="39"/>
        <v/>
      </c>
      <c r="AE330" s="52" t="str">
        <f t="shared" si="40"/>
        <v/>
      </c>
      <c r="AF330" s="30" t="str">
        <f t="shared" si="41"/>
        <v/>
      </c>
      <c r="AG330" s="30" t="str">
        <f t="shared" si="42"/>
        <v/>
      </c>
      <c r="AH330" s="3" t="str">
        <f t="shared" si="43"/>
        <v/>
      </c>
    </row>
    <row r="331" spans="1:34" x14ac:dyDescent="0.25">
      <c r="A331" s="13" t="str">
        <f>+Afrapportering!A312</f>
        <v/>
      </c>
      <c r="B331" s="13" t="str">
        <f>+Afrapportering!B312</f>
        <v/>
      </c>
      <c r="C331" s="13" t="str">
        <f>+Afrapportering!C312</f>
        <v/>
      </c>
      <c r="D331" s="13" t="str">
        <f>+Afrapportering!D312</f>
        <v/>
      </c>
      <c r="E331" s="14" t="str">
        <f>+Afrapportering!E312</f>
        <v/>
      </c>
      <c r="F331" s="139" t="str">
        <f>IF(Afrapportering!F312 = "", "",Afrapportering!F312)</f>
        <v/>
      </c>
      <c r="G331" s="14" t="str">
        <f>+Afrapportering!G312</f>
        <v/>
      </c>
      <c r="H331" s="139" t="str">
        <f>IF(Afrapportering!H312 = "","",Afrapportering!H312)</f>
        <v/>
      </c>
      <c r="I331" s="140" t="str">
        <f>+Afrapportering!I312</f>
        <v/>
      </c>
      <c r="J331" s="13" t="str">
        <f>+Afrapportering!J312</f>
        <v/>
      </c>
      <c r="K331" s="32" t="str">
        <f t="shared" si="36"/>
        <v/>
      </c>
      <c r="L331" s="31" t="str">
        <f>IF(Ansøgning!J317="","",Ansøgning!J317)</f>
        <v/>
      </c>
      <c r="M331" s="134" t="str">
        <f>IF(Afrapportering!M312="","",Afrapportering!M312)</f>
        <v/>
      </c>
      <c r="N331" s="31" t="str">
        <f>IF(Ansøgning!K317="","",Ansøgning!K317)</f>
        <v/>
      </c>
      <c r="O331" s="134">
        <f>IF(Afrapportering!O312="",,Afrapportering!O312)</f>
        <v>0</v>
      </c>
      <c r="P331" s="15" t="str">
        <f>IF(Ansøgning!L317="","",Ansøgning!L317)</f>
        <v/>
      </c>
      <c r="Q331" s="15" t="str">
        <f t="shared" si="37"/>
        <v/>
      </c>
      <c r="R331" s="15"/>
      <c r="S331" s="15" t="str">
        <f>IF(Afrapportering!S312="","",Afrapportering!S312)</f>
        <v/>
      </c>
      <c r="T331" s="31" t="str">
        <f t="shared" si="38"/>
        <v/>
      </c>
      <c r="U331" s="30" t="str">
        <f>IF(Afrapportering!U312="","",Afrapportering!U312)</f>
        <v/>
      </c>
      <c r="V331" s="52" t="str">
        <f>IF(Afrapportering!V312="","",Afrapportering!V312)</f>
        <v/>
      </c>
      <c r="W331" s="30" t="str">
        <f>IF(Afrapportering!W312="","",Afrapportering!W312)</f>
        <v/>
      </c>
      <c r="X331" s="52" t="str">
        <f>IF(Afrapportering!X312="","",Afrapportering!X312)</f>
        <v/>
      </c>
      <c r="Y331" s="30" t="str">
        <f>IF(Afrapportering!Y312="","",Afrapportering!Y312)</f>
        <v/>
      </c>
      <c r="Z331" s="52" t="str">
        <f>IFERROR(MAX(IF(OR(V331="",X331=""),"",IF(AND(AND(MONTH(F331)&gt;=7,MONTH(F331)&lt;8),AND(MONTH(H331)&gt;=7,MONTH(H331)&lt;8)),(NETWORKDAYS(F331,H331,Lister!$D$7:$D$13)-V331)*T331/NETWORKDAYS(Lister!$D$19,Lister!$E$19,Lister!$D$7:$D$13),IF(AND(AND(MONTH(F331)&gt;=7,MONTH(F331)&lt;8),MONTH(H331)&gt;7),(NETWORKDAYS(F331,Lister!$E$19,Lister!$D$7:$D$13)-V331)*T331/NETWORKDAYS(Lister!$D$19,Lister!$E$19,Lister!$D$7:$D$13),IF(MONTH(F331)&gt;7,0)))),0),"")</f>
        <v/>
      </c>
      <c r="AA331" s="30" t="str">
        <f>IF(Afrapportering!AA312="","",Afrapportering!AA312)</f>
        <v/>
      </c>
      <c r="AB331" s="52" t="str">
        <f>IFERROR(MAX(IF(OR(V331="",X331=""),"",IF(AND(AND(MONTH(F331)&gt;=8,MONTH(F331)&lt;9),AND(MONTH(H331)&gt;=8,MONTH(H331)&lt;9)),(NETWORKDAYS(F331,H331,Lister!$D$7:$D$13)-X331)*T331/NETWORKDAYS(Lister!$D$20,Lister!$E$20,Lister!$D$7:$D$13),IF(AND(MONTH(F331)=7,MONTH(H331)=8),(NETWORKDAYS(Lister!$D$20,H331,Lister!$D$7:$D$13)-X331)*T331/NETWORKDAYS(Lister!$D$20,Lister!$E$20,Lister!$D$7:$D$13),IF(AND(MONTH(F331)=7,MONTH(H331)=7),0)))),0),"")</f>
        <v/>
      </c>
      <c r="AC331" s="30" t="str">
        <f>IF(Afrapportering!AC312="","",Afrapportering!AC312)</f>
        <v/>
      </c>
      <c r="AD331" s="52" t="str">
        <f t="shared" si="39"/>
        <v/>
      </c>
      <c r="AE331" s="52" t="str">
        <f t="shared" si="40"/>
        <v/>
      </c>
      <c r="AF331" s="30" t="str">
        <f t="shared" si="41"/>
        <v/>
      </c>
      <c r="AG331" s="30" t="str">
        <f t="shared" si="42"/>
        <v/>
      </c>
      <c r="AH331" s="3" t="str">
        <f t="shared" si="43"/>
        <v/>
      </c>
    </row>
    <row r="332" spans="1:34" x14ac:dyDescent="0.25">
      <c r="A332" s="13" t="str">
        <f>+Afrapportering!A313</f>
        <v/>
      </c>
      <c r="B332" s="13" t="str">
        <f>+Afrapportering!B313</f>
        <v/>
      </c>
      <c r="C332" s="13" t="str">
        <f>+Afrapportering!C313</f>
        <v/>
      </c>
      <c r="D332" s="13" t="str">
        <f>+Afrapportering!D313</f>
        <v/>
      </c>
      <c r="E332" s="14" t="str">
        <f>+Afrapportering!E313</f>
        <v/>
      </c>
      <c r="F332" s="139" t="str">
        <f>IF(Afrapportering!F313 = "", "",Afrapportering!F313)</f>
        <v/>
      </c>
      <c r="G332" s="14" t="str">
        <f>+Afrapportering!G313</f>
        <v/>
      </c>
      <c r="H332" s="139" t="str">
        <f>IF(Afrapportering!H313 = "","",Afrapportering!H313)</f>
        <v/>
      </c>
      <c r="I332" s="140" t="str">
        <f>+Afrapportering!I313</f>
        <v/>
      </c>
      <c r="J332" s="13" t="str">
        <f>+Afrapportering!J313</f>
        <v/>
      </c>
      <c r="K332" s="32" t="str">
        <f t="shared" si="36"/>
        <v/>
      </c>
      <c r="L332" s="31" t="str">
        <f>IF(Ansøgning!J318="","",Ansøgning!J318)</f>
        <v/>
      </c>
      <c r="M332" s="134" t="str">
        <f>IF(Afrapportering!M313="","",Afrapportering!M313)</f>
        <v/>
      </c>
      <c r="N332" s="31" t="str">
        <f>IF(Ansøgning!K318="","",Ansøgning!K318)</f>
        <v/>
      </c>
      <c r="O332" s="134">
        <f>IF(Afrapportering!O313="",,Afrapportering!O313)</f>
        <v>0</v>
      </c>
      <c r="P332" s="15" t="str">
        <f>IF(Ansøgning!L318="","",Ansøgning!L318)</f>
        <v/>
      </c>
      <c r="Q332" s="15" t="str">
        <f t="shared" si="37"/>
        <v/>
      </c>
      <c r="R332" s="15"/>
      <c r="S332" s="15" t="str">
        <f>IF(Afrapportering!S313="","",Afrapportering!S313)</f>
        <v/>
      </c>
      <c r="T332" s="31" t="str">
        <f t="shared" si="38"/>
        <v/>
      </c>
      <c r="U332" s="30" t="str">
        <f>IF(Afrapportering!U313="","",Afrapportering!U313)</f>
        <v/>
      </c>
      <c r="V332" s="52" t="str">
        <f>IF(Afrapportering!V313="","",Afrapportering!V313)</f>
        <v/>
      </c>
      <c r="W332" s="30" t="str">
        <f>IF(Afrapportering!W313="","",Afrapportering!W313)</f>
        <v/>
      </c>
      <c r="X332" s="52" t="str">
        <f>IF(Afrapportering!X313="","",Afrapportering!X313)</f>
        <v/>
      </c>
      <c r="Y332" s="30" t="str">
        <f>IF(Afrapportering!Y313="","",Afrapportering!Y313)</f>
        <v/>
      </c>
      <c r="Z332" s="52" t="str">
        <f>IFERROR(MAX(IF(OR(V332="",X332=""),"",IF(AND(AND(MONTH(F332)&gt;=7,MONTH(F332)&lt;8),AND(MONTH(H332)&gt;=7,MONTH(H332)&lt;8)),(NETWORKDAYS(F332,H332,Lister!$D$7:$D$13)-V332)*T332/NETWORKDAYS(Lister!$D$19,Lister!$E$19,Lister!$D$7:$D$13),IF(AND(AND(MONTH(F332)&gt;=7,MONTH(F332)&lt;8),MONTH(H332)&gt;7),(NETWORKDAYS(F332,Lister!$E$19,Lister!$D$7:$D$13)-V332)*T332/NETWORKDAYS(Lister!$D$19,Lister!$E$19,Lister!$D$7:$D$13),IF(MONTH(F332)&gt;7,0)))),0),"")</f>
        <v/>
      </c>
      <c r="AA332" s="30" t="str">
        <f>IF(Afrapportering!AA313="","",Afrapportering!AA313)</f>
        <v/>
      </c>
      <c r="AB332" s="52" t="str">
        <f>IFERROR(MAX(IF(OR(V332="",X332=""),"",IF(AND(AND(MONTH(F332)&gt;=8,MONTH(F332)&lt;9),AND(MONTH(H332)&gt;=8,MONTH(H332)&lt;9)),(NETWORKDAYS(F332,H332,Lister!$D$7:$D$13)-X332)*T332/NETWORKDAYS(Lister!$D$20,Lister!$E$20,Lister!$D$7:$D$13),IF(AND(MONTH(F332)=7,MONTH(H332)=8),(NETWORKDAYS(Lister!$D$20,H332,Lister!$D$7:$D$13)-X332)*T332/NETWORKDAYS(Lister!$D$20,Lister!$E$20,Lister!$D$7:$D$13),IF(AND(MONTH(F332)=7,MONTH(H332)=7),0)))),0),"")</f>
        <v/>
      </c>
      <c r="AC332" s="30" t="str">
        <f>IF(Afrapportering!AC313="","",Afrapportering!AC313)</f>
        <v/>
      </c>
      <c r="AD332" s="52" t="str">
        <f t="shared" si="39"/>
        <v/>
      </c>
      <c r="AE332" s="52" t="str">
        <f t="shared" si="40"/>
        <v/>
      </c>
      <c r="AF332" s="30" t="str">
        <f t="shared" si="41"/>
        <v/>
      </c>
      <c r="AG332" s="30" t="str">
        <f t="shared" si="42"/>
        <v/>
      </c>
      <c r="AH332" s="3" t="str">
        <f t="shared" si="43"/>
        <v/>
      </c>
    </row>
    <row r="333" spans="1:34" x14ac:dyDescent="0.25">
      <c r="A333" s="13" t="str">
        <f>+Afrapportering!A314</f>
        <v/>
      </c>
      <c r="B333" s="13" t="str">
        <f>+Afrapportering!B314</f>
        <v/>
      </c>
      <c r="C333" s="13" t="str">
        <f>+Afrapportering!C314</f>
        <v/>
      </c>
      <c r="D333" s="13" t="str">
        <f>+Afrapportering!D314</f>
        <v/>
      </c>
      <c r="E333" s="14" t="str">
        <f>+Afrapportering!E314</f>
        <v/>
      </c>
      <c r="F333" s="139" t="str">
        <f>IF(Afrapportering!F314 = "", "",Afrapportering!F314)</f>
        <v/>
      </c>
      <c r="G333" s="14" t="str">
        <f>+Afrapportering!G314</f>
        <v/>
      </c>
      <c r="H333" s="139" t="str">
        <f>IF(Afrapportering!H314 = "","",Afrapportering!H314)</f>
        <v/>
      </c>
      <c r="I333" s="140" t="str">
        <f>+Afrapportering!I314</f>
        <v/>
      </c>
      <c r="J333" s="13" t="str">
        <f>+Afrapportering!J314</f>
        <v/>
      </c>
      <c r="K333" s="32" t="str">
        <f t="shared" si="36"/>
        <v/>
      </c>
      <c r="L333" s="31" t="str">
        <f>IF(Ansøgning!J319="","",Ansøgning!J319)</f>
        <v/>
      </c>
      <c r="M333" s="134" t="str">
        <f>IF(Afrapportering!M314="","",Afrapportering!M314)</f>
        <v/>
      </c>
      <c r="N333" s="31" t="str">
        <f>IF(Ansøgning!K319="","",Ansøgning!K319)</f>
        <v/>
      </c>
      <c r="O333" s="134">
        <f>IF(Afrapportering!O314="",,Afrapportering!O314)</f>
        <v>0</v>
      </c>
      <c r="P333" s="15" t="str">
        <f>IF(Ansøgning!L319="","",Ansøgning!L319)</f>
        <v/>
      </c>
      <c r="Q333" s="15" t="str">
        <f t="shared" si="37"/>
        <v/>
      </c>
      <c r="R333" s="15"/>
      <c r="S333" s="15" t="str">
        <f>IF(Afrapportering!S314="","",Afrapportering!S314)</f>
        <v/>
      </c>
      <c r="T333" s="31" t="str">
        <f t="shared" si="38"/>
        <v/>
      </c>
      <c r="U333" s="30" t="str">
        <f>IF(Afrapportering!U314="","",Afrapportering!U314)</f>
        <v/>
      </c>
      <c r="V333" s="52" t="str">
        <f>IF(Afrapportering!V314="","",Afrapportering!V314)</f>
        <v/>
      </c>
      <c r="W333" s="30" t="str">
        <f>IF(Afrapportering!W314="","",Afrapportering!W314)</f>
        <v/>
      </c>
      <c r="X333" s="52" t="str">
        <f>IF(Afrapportering!X314="","",Afrapportering!X314)</f>
        <v/>
      </c>
      <c r="Y333" s="30" t="str">
        <f>IF(Afrapportering!Y314="","",Afrapportering!Y314)</f>
        <v/>
      </c>
      <c r="Z333" s="52" t="str">
        <f>IFERROR(MAX(IF(OR(V333="",X333=""),"",IF(AND(AND(MONTH(F333)&gt;=7,MONTH(F333)&lt;8),AND(MONTH(H333)&gt;=7,MONTH(H333)&lt;8)),(NETWORKDAYS(F333,H333,Lister!$D$7:$D$13)-V333)*T333/NETWORKDAYS(Lister!$D$19,Lister!$E$19,Lister!$D$7:$D$13),IF(AND(AND(MONTH(F333)&gt;=7,MONTH(F333)&lt;8),MONTH(H333)&gt;7),(NETWORKDAYS(F333,Lister!$E$19,Lister!$D$7:$D$13)-V333)*T333/NETWORKDAYS(Lister!$D$19,Lister!$E$19,Lister!$D$7:$D$13),IF(MONTH(F333)&gt;7,0)))),0),"")</f>
        <v/>
      </c>
      <c r="AA333" s="30" t="str">
        <f>IF(Afrapportering!AA314="","",Afrapportering!AA314)</f>
        <v/>
      </c>
      <c r="AB333" s="52" t="str">
        <f>IFERROR(MAX(IF(OR(V333="",X333=""),"",IF(AND(AND(MONTH(F333)&gt;=8,MONTH(F333)&lt;9),AND(MONTH(H333)&gt;=8,MONTH(H333)&lt;9)),(NETWORKDAYS(F333,H333,Lister!$D$7:$D$13)-X333)*T333/NETWORKDAYS(Lister!$D$20,Lister!$E$20,Lister!$D$7:$D$13),IF(AND(MONTH(F333)=7,MONTH(H333)=8),(NETWORKDAYS(Lister!$D$20,H333,Lister!$D$7:$D$13)-X333)*T333/NETWORKDAYS(Lister!$D$20,Lister!$E$20,Lister!$D$7:$D$13),IF(AND(MONTH(F333)=7,MONTH(H333)=7),0)))),0),"")</f>
        <v/>
      </c>
      <c r="AC333" s="30" t="str">
        <f>IF(Afrapportering!AC314="","",Afrapportering!AC314)</f>
        <v/>
      </c>
      <c r="AD333" s="52" t="str">
        <f t="shared" si="39"/>
        <v/>
      </c>
      <c r="AE333" s="52" t="str">
        <f t="shared" si="40"/>
        <v/>
      </c>
      <c r="AF333" s="30" t="str">
        <f t="shared" si="41"/>
        <v/>
      </c>
      <c r="AG333" s="30" t="str">
        <f t="shared" si="42"/>
        <v/>
      </c>
      <c r="AH333" s="3" t="str">
        <f t="shared" si="43"/>
        <v/>
      </c>
    </row>
    <row r="334" spans="1:34" x14ac:dyDescent="0.25">
      <c r="A334" s="13" t="str">
        <f>+Afrapportering!A315</f>
        <v/>
      </c>
      <c r="B334" s="13" t="str">
        <f>+Afrapportering!B315</f>
        <v/>
      </c>
      <c r="C334" s="13" t="str">
        <f>+Afrapportering!C315</f>
        <v/>
      </c>
      <c r="D334" s="13" t="str">
        <f>+Afrapportering!D315</f>
        <v/>
      </c>
      <c r="E334" s="14" t="str">
        <f>+Afrapportering!E315</f>
        <v/>
      </c>
      <c r="F334" s="139" t="str">
        <f>IF(Afrapportering!F315 = "", "",Afrapportering!F315)</f>
        <v/>
      </c>
      <c r="G334" s="14" t="str">
        <f>+Afrapportering!G315</f>
        <v/>
      </c>
      <c r="H334" s="139" t="str">
        <f>IF(Afrapportering!H315 = "","",Afrapportering!H315)</f>
        <v/>
      </c>
      <c r="I334" s="140" t="str">
        <f>+Afrapportering!I315</f>
        <v/>
      </c>
      <c r="J334" s="13" t="str">
        <f>+Afrapportering!J315</f>
        <v/>
      </c>
      <c r="K334" s="32" t="str">
        <f t="shared" si="36"/>
        <v/>
      </c>
      <c r="L334" s="31" t="str">
        <f>IF(Ansøgning!J320="","",Ansøgning!J320)</f>
        <v/>
      </c>
      <c r="M334" s="134" t="str">
        <f>IF(Afrapportering!M315="","",Afrapportering!M315)</f>
        <v/>
      </c>
      <c r="N334" s="31" t="str">
        <f>IF(Ansøgning!K320="","",Ansøgning!K320)</f>
        <v/>
      </c>
      <c r="O334" s="134">
        <f>IF(Afrapportering!O315="",,Afrapportering!O315)</f>
        <v>0</v>
      </c>
      <c r="P334" s="15" t="str">
        <f>IF(Ansøgning!L320="","",Ansøgning!L320)</f>
        <v/>
      </c>
      <c r="Q334" s="15" t="str">
        <f t="shared" si="37"/>
        <v/>
      </c>
      <c r="R334" s="15"/>
      <c r="S334" s="15" t="str">
        <f>IF(Afrapportering!S315="","",Afrapportering!S315)</f>
        <v/>
      </c>
      <c r="T334" s="31" t="str">
        <f t="shared" si="38"/>
        <v/>
      </c>
      <c r="U334" s="30" t="str">
        <f>IF(Afrapportering!U315="","",Afrapportering!U315)</f>
        <v/>
      </c>
      <c r="V334" s="52" t="str">
        <f>IF(Afrapportering!V315="","",Afrapportering!V315)</f>
        <v/>
      </c>
      <c r="W334" s="30" t="str">
        <f>IF(Afrapportering!W315="","",Afrapportering!W315)</f>
        <v/>
      </c>
      <c r="X334" s="52" t="str">
        <f>IF(Afrapportering!X315="","",Afrapportering!X315)</f>
        <v/>
      </c>
      <c r="Y334" s="30" t="str">
        <f>IF(Afrapportering!Y315="","",Afrapportering!Y315)</f>
        <v/>
      </c>
      <c r="Z334" s="52" t="str">
        <f>IFERROR(MAX(IF(OR(V334="",X334=""),"",IF(AND(AND(MONTH(F334)&gt;=7,MONTH(F334)&lt;8),AND(MONTH(H334)&gt;=7,MONTH(H334)&lt;8)),(NETWORKDAYS(F334,H334,Lister!$D$7:$D$13)-V334)*T334/NETWORKDAYS(Lister!$D$19,Lister!$E$19,Lister!$D$7:$D$13),IF(AND(AND(MONTH(F334)&gt;=7,MONTH(F334)&lt;8),MONTH(H334)&gt;7),(NETWORKDAYS(F334,Lister!$E$19,Lister!$D$7:$D$13)-V334)*T334/NETWORKDAYS(Lister!$D$19,Lister!$E$19,Lister!$D$7:$D$13),IF(MONTH(F334)&gt;7,0)))),0),"")</f>
        <v/>
      </c>
      <c r="AA334" s="30" t="str">
        <f>IF(Afrapportering!AA315="","",Afrapportering!AA315)</f>
        <v/>
      </c>
      <c r="AB334" s="52" t="str">
        <f>IFERROR(MAX(IF(OR(V334="",X334=""),"",IF(AND(AND(MONTH(F334)&gt;=8,MONTH(F334)&lt;9),AND(MONTH(H334)&gt;=8,MONTH(H334)&lt;9)),(NETWORKDAYS(F334,H334,Lister!$D$7:$D$13)-X334)*T334/NETWORKDAYS(Lister!$D$20,Lister!$E$20,Lister!$D$7:$D$13),IF(AND(MONTH(F334)=7,MONTH(H334)=8),(NETWORKDAYS(Lister!$D$20,H334,Lister!$D$7:$D$13)-X334)*T334/NETWORKDAYS(Lister!$D$20,Lister!$E$20,Lister!$D$7:$D$13),IF(AND(MONTH(F334)=7,MONTH(H334)=7),0)))),0),"")</f>
        <v/>
      </c>
      <c r="AC334" s="30" t="str">
        <f>IF(Afrapportering!AC315="","",Afrapportering!AC315)</f>
        <v/>
      </c>
      <c r="AD334" s="52" t="str">
        <f t="shared" si="39"/>
        <v/>
      </c>
      <c r="AE334" s="52" t="str">
        <f t="shared" si="40"/>
        <v/>
      </c>
      <c r="AF334" s="30" t="str">
        <f t="shared" si="41"/>
        <v/>
      </c>
      <c r="AG334" s="30" t="str">
        <f t="shared" si="42"/>
        <v/>
      </c>
      <c r="AH334" s="3" t="str">
        <f t="shared" si="43"/>
        <v/>
      </c>
    </row>
    <row r="335" spans="1:34" x14ac:dyDescent="0.25">
      <c r="A335" s="13" t="str">
        <f>+Afrapportering!A316</f>
        <v/>
      </c>
      <c r="B335" s="13" t="str">
        <f>+Afrapportering!B316</f>
        <v/>
      </c>
      <c r="C335" s="13" t="str">
        <f>+Afrapportering!C316</f>
        <v/>
      </c>
      <c r="D335" s="13" t="str">
        <f>+Afrapportering!D316</f>
        <v/>
      </c>
      <c r="E335" s="14" t="str">
        <f>+Afrapportering!E316</f>
        <v/>
      </c>
      <c r="F335" s="139" t="str">
        <f>IF(Afrapportering!F316 = "", "",Afrapportering!F316)</f>
        <v/>
      </c>
      <c r="G335" s="14" t="str">
        <f>+Afrapportering!G316</f>
        <v/>
      </c>
      <c r="H335" s="139" t="str">
        <f>IF(Afrapportering!H316 = "","",Afrapportering!H316)</f>
        <v/>
      </c>
      <c r="I335" s="140" t="str">
        <f>+Afrapportering!I316</f>
        <v/>
      </c>
      <c r="J335" s="13" t="str">
        <f>+Afrapportering!J316</f>
        <v/>
      </c>
      <c r="K335" s="32" t="str">
        <f t="shared" si="36"/>
        <v/>
      </c>
      <c r="L335" s="31" t="str">
        <f>IF(Ansøgning!J321="","",Ansøgning!J321)</f>
        <v/>
      </c>
      <c r="M335" s="134" t="str">
        <f>IF(Afrapportering!M316="","",Afrapportering!M316)</f>
        <v/>
      </c>
      <c r="N335" s="31" t="str">
        <f>IF(Ansøgning!K321="","",Ansøgning!K321)</f>
        <v/>
      </c>
      <c r="O335" s="134">
        <f>IF(Afrapportering!O316="",,Afrapportering!O316)</f>
        <v>0</v>
      </c>
      <c r="P335" s="15" t="str">
        <f>IF(Ansøgning!L321="","",Ansøgning!L321)</f>
        <v/>
      </c>
      <c r="Q335" s="15" t="str">
        <f t="shared" si="37"/>
        <v/>
      </c>
      <c r="R335" s="15"/>
      <c r="S335" s="15" t="str">
        <f>IF(Afrapportering!S316="","",Afrapportering!S316)</f>
        <v/>
      </c>
      <c r="T335" s="31" t="str">
        <f t="shared" si="38"/>
        <v/>
      </c>
      <c r="U335" s="30" t="str">
        <f>IF(Afrapportering!U316="","",Afrapportering!U316)</f>
        <v/>
      </c>
      <c r="V335" s="52" t="str">
        <f>IF(Afrapportering!V316="","",Afrapportering!V316)</f>
        <v/>
      </c>
      <c r="W335" s="30" t="str">
        <f>IF(Afrapportering!W316="","",Afrapportering!W316)</f>
        <v/>
      </c>
      <c r="X335" s="52" t="str">
        <f>IF(Afrapportering!X316="","",Afrapportering!X316)</f>
        <v/>
      </c>
      <c r="Y335" s="30" t="str">
        <f>IF(Afrapportering!Y316="","",Afrapportering!Y316)</f>
        <v/>
      </c>
      <c r="Z335" s="52" t="str">
        <f>IFERROR(MAX(IF(OR(V335="",X335=""),"",IF(AND(AND(MONTH(F335)&gt;=7,MONTH(F335)&lt;8),AND(MONTH(H335)&gt;=7,MONTH(H335)&lt;8)),(NETWORKDAYS(F335,H335,Lister!$D$7:$D$13)-V335)*T335/NETWORKDAYS(Lister!$D$19,Lister!$E$19,Lister!$D$7:$D$13),IF(AND(AND(MONTH(F335)&gt;=7,MONTH(F335)&lt;8),MONTH(H335)&gt;7),(NETWORKDAYS(F335,Lister!$E$19,Lister!$D$7:$D$13)-V335)*T335/NETWORKDAYS(Lister!$D$19,Lister!$E$19,Lister!$D$7:$D$13),IF(MONTH(F335)&gt;7,0)))),0),"")</f>
        <v/>
      </c>
      <c r="AA335" s="30" t="str">
        <f>IF(Afrapportering!AA316="","",Afrapportering!AA316)</f>
        <v/>
      </c>
      <c r="AB335" s="52" t="str">
        <f>IFERROR(MAX(IF(OR(V335="",X335=""),"",IF(AND(AND(MONTH(F335)&gt;=8,MONTH(F335)&lt;9),AND(MONTH(H335)&gt;=8,MONTH(H335)&lt;9)),(NETWORKDAYS(F335,H335,Lister!$D$7:$D$13)-X335)*T335/NETWORKDAYS(Lister!$D$20,Lister!$E$20,Lister!$D$7:$D$13),IF(AND(MONTH(F335)=7,MONTH(H335)=8),(NETWORKDAYS(Lister!$D$20,H335,Lister!$D$7:$D$13)-X335)*T335/NETWORKDAYS(Lister!$D$20,Lister!$E$20,Lister!$D$7:$D$13),IF(AND(MONTH(F335)=7,MONTH(H335)=7),0)))),0),"")</f>
        <v/>
      </c>
      <c r="AC335" s="30" t="str">
        <f>IF(Afrapportering!AC316="","",Afrapportering!AC316)</f>
        <v/>
      </c>
      <c r="AD335" s="52" t="str">
        <f t="shared" si="39"/>
        <v/>
      </c>
      <c r="AE335" s="52" t="str">
        <f t="shared" si="40"/>
        <v/>
      </c>
      <c r="AF335" s="30" t="str">
        <f t="shared" si="41"/>
        <v/>
      </c>
      <c r="AG335" s="30" t="str">
        <f t="shared" si="42"/>
        <v/>
      </c>
      <c r="AH335" s="3" t="str">
        <f t="shared" si="43"/>
        <v/>
      </c>
    </row>
    <row r="336" spans="1:34" x14ac:dyDescent="0.25">
      <c r="A336" s="13" t="str">
        <f>+Afrapportering!A317</f>
        <v/>
      </c>
      <c r="B336" s="13" t="str">
        <f>+Afrapportering!B317</f>
        <v/>
      </c>
      <c r="C336" s="13" t="str">
        <f>+Afrapportering!C317</f>
        <v/>
      </c>
      <c r="D336" s="13" t="str">
        <f>+Afrapportering!D317</f>
        <v/>
      </c>
      <c r="E336" s="14" t="str">
        <f>+Afrapportering!E317</f>
        <v/>
      </c>
      <c r="F336" s="139" t="str">
        <f>IF(Afrapportering!F317 = "", "",Afrapportering!F317)</f>
        <v/>
      </c>
      <c r="G336" s="14" t="str">
        <f>+Afrapportering!G317</f>
        <v/>
      </c>
      <c r="H336" s="139" t="str">
        <f>IF(Afrapportering!H317 = "","",Afrapportering!H317)</f>
        <v/>
      </c>
      <c r="I336" s="140" t="str">
        <f>+Afrapportering!I317</f>
        <v/>
      </c>
      <c r="J336" s="13" t="str">
        <f>+Afrapportering!J317</f>
        <v/>
      </c>
      <c r="K336" s="32" t="str">
        <f t="shared" si="36"/>
        <v/>
      </c>
      <c r="L336" s="31" t="str">
        <f>IF(Ansøgning!J322="","",Ansøgning!J322)</f>
        <v/>
      </c>
      <c r="M336" s="134" t="str">
        <f>IF(Afrapportering!M317="","",Afrapportering!M317)</f>
        <v/>
      </c>
      <c r="N336" s="31" t="str">
        <f>IF(Ansøgning!K322="","",Ansøgning!K322)</f>
        <v/>
      </c>
      <c r="O336" s="134">
        <f>IF(Afrapportering!O317="",,Afrapportering!O317)</f>
        <v>0</v>
      </c>
      <c r="P336" s="15" t="str">
        <f>IF(Ansøgning!L322="","",Ansøgning!L322)</f>
        <v/>
      </c>
      <c r="Q336" s="15" t="str">
        <f t="shared" si="37"/>
        <v/>
      </c>
      <c r="R336" s="15"/>
      <c r="S336" s="15" t="str">
        <f>IF(Afrapportering!S317="","",Afrapportering!S317)</f>
        <v/>
      </c>
      <c r="T336" s="31" t="str">
        <f t="shared" si="38"/>
        <v/>
      </c>
      <c r="U336" s="30" t="str">
        <f>IF(Afrapportering!U317="","",Afrapportering!U317)</f>
        <v/>
      </c>
      <c r="V336" s="52" t="str">
        <f>IF(Afrapportering!V317="","",Afrapportering!V317)</f>
        <v/>
      </c>
      <c r="W336" s="30" t="str">
        <f>IF(Afrapportering!W317="","",Afrapportering!W317)</f>
        <v/>
      </c>
      <c r="X336" s="52" t="str">
        <f>IF(Afrapportering!X317="","",Afrapportering!X317)</f>
        <v/>
      </c>
      <c r="Y336" s="30" t="str">
        <f>IF(Afrapportering!Y317="","",Afrapportering!Y317)</f>
        <v/>
      </c>
      <c r="Z336" s="52" t="str">
        <f>IFERROR(MAX(IF(OR(V336="",X336=""),"",IF(AND(AND(MONTH(F336)&gt;=7,MONTH(F336)&lt;8),AND(MONTH(H336)&gt;=7,MONTH(H336)&lt;8)),(NETWORKDAYS(F336,H336,Lister!$D$7:$D$13)-V336)*T336/NETWORKDAYS(Lister!$D$19,Lister!$E$19,Lister!$D$7:$D$13),IF(AND(AND(MONTH(F336)&gt;=7,MONTH(F336)&lt;8),MONTH(H336)&gt;7),(NETWORKDAYS(F336,Lister!$E$19,Lister!$D$7:$D$13)-V336)*T336/NETWORKDAYS(Lister!$D$19,Lister!$E$19,Lister!$D$7:$D$13),IF(MONTH(F336)&gt;7,0)))),0),"")</f>
        <v/>
      </c>
      <c r="AA336" s="30" t="str">
        <f>IF(Afrapportering!AA317="","",Afrapportering!AA317)</f>
        <v/>
      </c>
      <c r="AB336" s="52" t="str">
        <f>IFERROR(MAX(IF(OR(V336="",X336=""),"",IF(AND(AND(MONTH(F336)&gt;=8,MONTH(F336)&lt;9),AND(MONTH(H336)&gt;=8,MONTH(H336)&lt;9)),(NETWORKDAYS(F336,H336,Lister!$D$7:$D$13)-X336)*T336/NETWORKDAYS(Lister!$D$20,Lister!$E$20,Lister!$D$7:$D$13),IF(AND(MONTH(F336)=7,MONTH(H336)=8),(NETWORKDAYS(Lister!$D$20,H336,Lister!$D$7:$D$13)-X336)*T336/NETWORKDAYS(Lister!$D$20,Lister!$E$20,Lister!$D$7:$D$13),IF(AND(MONTH(F336)=7,MONTH(H336)=7),0)))),0),"")</f>
        <v/>
      </c>
      <c r="AC336" s="30" t="str">
        <f>IF(Afrapportering!AC317="","",Afrapportering!AC317)</f>
        <v/>
      </c>
      <c r="AD336" s="52" t="str">
        <f t="shared" si="39"/>
        <v/>
      </c>
      <c r="AE336" s="52" t="str">
        <f t="shared" si="40"/>
        <v/>
      </c>
      <c r="AF336" s="30" t="str">
        <f t="shared" si="41"/>
        <v/>
      </c>
      <c r="AG336" s="30" t="str">
        <f t="shared" si="42"/>
        <v/>
      </c>
      <c r="AH336" s="3" t="str">
        <f t="shared" si="43"/>
        <v/>
      </c>
    </row>
    <row r="337" spans="1:34" x14ac:dyDescent="0.25">
      <c r="A337" s="13" t="str">
        <f>+Afrapportering!A318</f>
        <v/>
      </c>
      <c r="B337" s="13" t="str">
        <f>+Afrapportering!B318</f>
        <v/>
      </c>
      <c r="C337" s="13" t="str">
        <f>+Afrapportering!C318</f>
        <v/>
      </c>
      <c r="D337" s="13" t="str">
        <f>+Afrapportering!D318</f>
        <v/>
      </c>
      <c r="E337" s="14" t="str">
        <f>+Afrapportering!E318</f>
        <v/>
      </c>
      <c r="F337" s="139" t="str">
        <f>IF(Afrapportering!F318 = "", "",Afrapportering!F318)</f>
        <v/>
      </c>
      <c r="G337" s="14" t="str">
        <f>+Afrapportering!G318</f>
        <v/>
      </c>
      <c r="H337" s="139" t="str">
        <f>IF(Afrapportering!H318 = "","",Afrapportering!H318)</f>
        <v/>
      </c>
      <c r="I337" s="140" t="str">
        <f>+Afrapportering!I318</f>
        <v/>
      </c>
      <c r="J337" s="13" t="str">
        <f>+Afrapportering!J318</f>
        <v/>
      </c>
      <c r="K337" s="32" t="str">
        <f t="shared" si="36"/>
        <v/>
      </c>
      <c r="L337" s="31" t="str">
        <f>IF(Ansøgning!J323="","",Ansøgning!J323)</f>
        <v/>
      </c>
      <c r="M337" s="134" t="str">
        <f>IF(Afrapportering!M318="","",Afrapportering!M318)</f>
        <v/>
      </c>
      <c r="N337" s="31" t="str">
        <f>IF(Ansøgning!K323="","",Ansøgning!K323)</f>
        <v/>
      </c>
      <c r="O337" s="134">
        <f>IF(Afrapportering!O318="",,Afrapportering!O318)</f>
        <v>0</v>
      </c>
      <c r="P337" s="15" t="str">
        <f>IF(Ansøgning!L323="","",Ansøgning!L323)</f>
        <v/>
      </c>
      <c r="Q337" s="15" t="str">
        <f t="shared" si="37"/>
        <v/>
      </c>
      <c r="R337" s="15"/>
      <c r="S337" s="15" t="str">
        <f>IF(Afrapportering!S318="","",Afrapportering!S318)</f>
        <v/>
      </c>
      <c r="T337" s="31" t="str">
        <f t="shared" si="38"/>
        <v/>
      </c>
      <c r="U337" s="30" t="str">
        <f>IF(Afrapportering!U318="","",Afrapportering!U318)</f>
        <v/>
      </c>
      <c r="V337" s="52" t="str">
        <f>IF(Afrapportering!V318="","",Afrapportering!V318)</f>
        <v/>
      </c>
      <c r="W337" s="30" t="str">
        <f>IF(Afrapportering!W318="","",Afrapportering!W318)</f>
        <v/>
      </c>
      <c r="X337" s="52" t="str">
        <f>IF(Afrapportering!X318="","",Afrapportering!X318)</f>
        <v/>
      </c>
      <c r="Y337" s="30" t="str">
        <f>IF(Afrapportering!Y318="","",Afrapportering!Y318)</f>
        <v/>
      </c>
      <c r="Z337" s="52" t="str">
        <f>IFERROR(MAX(IF(OR(V337="",X337=""),"",IF(AND(AND(MONTH(F337)&gt;=7,MONTH(F337)&lt;8),AND(MONTH(H337)&gt;=7,MONTH(H337)&lt;8)),(NETWORKDAYS(F337,H337,Lister!$D$7:$D$13)-V337)*T337/NETWORKDAYS(Lister!$D$19,Lister!$E$19,Lister!$D$7:$D$13),IF(AND(AND(MONTH(F337)&gt;=7,MONTH(F337)&lt;8),MONTH(H337)&gt;7),(NETWORKDAYS(F337,Lister!$E$19,Lister!$D$7:$D$13)-V337)*T337/NETWORKDAYS(Lister!$D$19,Lister!$E$19,Lister!$D$7:$D$13),IF(MONTH(F337)&gt;7,0)))),0),"")</f>
        <v/>
      </c>
      <c r="AA337" s="30" t="str">
        <f>IF(Afrapportering!AA318="","",Afrapportering!AA318)</f>
        <v/>
      </c>
      <c r="AB337" s="52" t="str">
        <f>IFERROR(MAX(IF(OR(V337="",X337=""),"",IF(AND(AND(MONTH(F337)&gt;=8,MONTH(F337)&lt;9),AND(MONTH(H337)&gt;=8,MONTH(H337)&lt;9)),(NETWORKDAYS(F337,H337,Lister!$D$7:$D$13)-X337)*T337/NETWORKDAYS(Lister!$D$20,Lister!$E$20,Lister!$D$7:$D$13),IF(AND(MONTH(F337)=7,MONTH(H337)=8),(NETWORKDAYS(Lister!$D$20,H337,Lister!$D$7:$D$13)-X337)*T337/NETWORKDAYS(Lister!$D$20,Lister!$E$20,Lister!$D$7:$D$13),IF(AND(MONTH(F337)=7,MONTH(H337)=7),0)))),0),"")</f>
        <v/>
      </c>
      <c r="AC337" s="30" t="str">
        <f>IF(Afrapportering!AC318="","",Afrapportering!AC318)</f>
        <v/>
      </c>
      <c r="AD337" s="52" t="str">
        <f t="shared" si="39"/>
        <v/>
      </c>
      <c r="AE337" s="52" t="str">
        <f t="shared" si="40"/>
        <v/>
      </c>
      <c r="AF337" s="30" t="str">
        <f t="shared" si="41"/>
        <v/>
      </c>
      <c r="AG337" s="30" t="str">
        <f t="shared" si="42"/>
        <v/>
      </c>
      <c r="AH337" s="3" t="str">
        <f t="shared" si="43"/>
        <v/>
      </c>
    </row>
    <row r="338" spans="1:34" x14ac:dyDescent="0.25">
      <c r="A338" s="13" t="str">
        <f>+Afrapportering!A319</f>
        <v/>
      </c>
      <c r="B338" s="13" t="str">
        <f>+Afrapportering!B319</f>
        <v/>
      </c>
      <c r="C338" s="13" t="str">
        <f>+Afrapportering!C319</f>
        <v/>
      </c>
      <c r="D338" s="13" t="str">
        <f>+Afrapportering!D319</f>
        <v/>
      </c>
      <c r="E338" s="14" t="str">
        <f>+Afrapportering!E319</f>
        <v/>
      </c>
      <c r="F338" s="139" t="str">
        <f>IF(Afrapportering!F319 = "", "",Afrapportering!F319)</f>
        <v/>
      </c>
      <c r="G338" s="14" t="str">
        <f>+Afrapportering!G319</f>
        <v/>
      </c>
      <c r="H338" s="139" t="str">
        <f>IF(Afrapportering!H319 = "","",Afrapportering!H319)</f>
        <v/>
      </c>
      <c r="I338" s="140" t="str">
        <f>+Afrapportering!I319</f>
        <v/>
      </c>
      <c r="J338" s="13" t="str">
        <f>+Afrapportering!J319</f>
        <v/>
      </c>
      <c r="K338" s="32" t="str">
        <f t="shared" si="36"/>
        <v/>
      </c>
      <c r="L338" s="31" t="str">
        <f>IF(Ansøgning!J324="","",Ansøgning!J324)</f>
        <v/>
      </c>
      <c r="M338" s="134" t="str">
        <f>IF(Afrapportering!M319="","",Afrapportering!M319)</f>
        <v/>
      </c>
      <c r="N338" s="31" t="str">
        <f>IF(Ansøgning!K324="","",Ansøgning!K324)</f>
        <v/>
      </c>
      <c r="O338" s="134">
        <f>IF(Afrapportering!O319="",,Afrapportering!O319)</f>
        <v>0</v>
      </c>
      <c r="P338" s="15" t="str">
        <f>IF(Ansøgning!L324="","",Ansøgning!L324)</f>
        <v/>
      </c>
      <c r="Q338" s="15" t="str">
        <f t="shared" si="37"/>
        <v/>
      </c>
      <c r="R338" s="15"/>
      <c r="S338" s="15" t="str">
        <f>IF(Afrapportering!S319="","",Afrapportering!S319)</f>
        <v/>
      </c>
      <c r="T338" s="31" t="str">
        <f t="shared" si="38"/>
        <v/>
      </c>
      <c r="U338" s="30" t="str">
        <f>IF(Afrapportering!U319="","",Afrapportering!U319)</f>
        <v/>
      </c>
      <c r="V338" s="52" t="str">
        <f>IF(Afrapportering!V319="","",Afrapportering!V319)</f>
        <v/>
      </c>
      <c r="W338" s="30" t="str">
        <f>IF(Afrapportering!W319="","",Afrapportering!W319)</f>
        <v/>
      </c>
      <c r="X338" s="52" t="str">
        <f>IF(Afrapportering!X319="","",Afrapportering!X319)</f>
        <v/>
      </c>
      <c r="Y338" s="30" t="str">
        <f>IF(Afrapportering!Y319="","",Afrapportering!Y319)</f>
        <v/>
      </c>
      <c r="Z338" s="52" t="str">
        <f>IFERROR(MAX(IF(OR(V338="",X338=""),"",IF(AND(AND(MONTH(F338)&gt;=7,MONTH(F338)&lt;8),AND(MONTH(H338)&gt;=7,MONTH(H338)&lt;8)),(NETWORKDAYS(F338,H338,Lister!$D$7:$D$13)-V338)*T338/NETWORKDAYS(Lister!$D$19,Lister!$E$19,Lister!$D$7:$D$13),IF(AND(AND(MONTH(F338)&gt;=7,MONTH(F338)&lt;8),MONTH(H338)&gt;7),(NETWORKDAYS(F338,Lister!$E$19,Lister!$D$7:$D$13)-V338)*T338/NETWORKDAYS(Lister!$D$19,Lister!$E$19,Lister!$D$7:$D$13),IF(MONTH(F338)&gt;7,0)))),0),"")</f>
        <v/>
      </c>
      <c r="AA338" s="30" t="str">
        <f>IF(Afrapportering!AA319="","",Afrapportering!AA319)</f>
        <v/>
      </c>
      <c r="AB338" s="52" t="str">
        <f>IFERROR(MAX(IF(OR(V338="",X338=""),"",IF(AND(AND(MONTH(F338)&gt;=8,MONTH(F338)&lt;9),AND(MONTH(H338)&gt;=8,MONTH(H338)&lt;9)),(NETWORKDAYS(F338,H338,Lister!$D$7:$D$13)-X338)*T338/NETWORKDAYS(Lister!$D$20,Lister!$E$20,Lister!$D$7:$D$13),IF(AND(MONTH(F338)=7,MONTH(H338)=8),(NETWORKDAYS(Lister!$D$20,H338,Lister!$D$7:$D$13)-X338)*T338/NETWORKDAYS(Lister!$D$20,Lister!$E$20,Lister!$D$7:$D$13),IF(AND(MONTH(F338)=7,MONTH(H338)=7),0)))),0),"")</f>
        <v/>
      </c>
      <c r="AC338" s="30" t="str">
        <f>IF(Afrapportering!AC319="","",Afrapportering!AC319)</f>
        <v/>
      </c>
      <c r="AD338" s="52" t="str">
        <f t="shared" si="39"/>
        <v/>
      </c>
      <c r="AE338" s="52" t="str">
        <f t="shared" si="40"/>
        <v/>
      </c>
      <c r="AF338" s="30" t="str">
        <f t="shared" si="41"/>
        <v/>
      </c>
      <c r="AG338" s="30" t="str">
        <f t="shared" si="42"/>
        <v/>
      </c>
      <c r="AH338" s="3" t="str">
        <f t="shared" si="43"/>
        <v/>
      </c>
    </row>
    <row r="339" spans="1:34" x14ac:dyDescent="0.25">
      <c r="A339" s="13" t="str">
        <f>+Afrapportering!A320</f>
        <v/>
      </c>
      <c r="B339" s="13" t="str">
        <f>+Afrapportering!B320</f>
        <v/>
      </c>
      <c r="C339" s="13" t="str">
        <f>+Afrapportering!C320</f>
        <v/>
      </c>
      <c r="D339" s="13" t="str">
        <f>+Afrapportering!D320</f>
        <v/>
      </c>
      <c r="E339" s="14" t="str">
        <f>+Afrapportering!E320</f>
        <v/>
      </c>
      <c r="F339" s="139" t="str">
        <f>IF(Afrapportering!F320 = "", "",Afrapportering!F320)</f>
        <v/>
      </c>
      <c r="G339" s="14" t="str">
        <f>+Afrapportering!G320</f>
        <v/>
      </c>
      <c r="H339" s="139" t="str">
        <f>IF(Afrapportering!H320 = "","",Afrapportering!H320)</f>
        <v/>
      </c>
      <c r="I339" s="140" t="str">
        <f>+Afrapportering!I320</f>
        <v/>
      </c>
      <c r="J339" s="13" t="str">
        <f>+Afrapportering!J320</f>
        <v/>
      </c>
      <c r="K339" s="32" t="str">
        <f t="shared" si="36"/>
        <v/>
      </c>
      <c r="L339" s="31" t="str">
        <f>IF(Ansøgning!J325="","",Ansøgning!J325)</f>
        <v/>
      </c>
      <c r="M339" s="134" t="str">
        <f>IF(Afrapportering!M320="","",Afrapportering!M320)</f>
        <v/>
      </c>
      <c r="N339" s="31" t="str">
        <f>IF(Ansøgning!K325="","",Ansøgning!K325)</f>
        <v/>
      </c>
      <c r="O339" s="134">
        <f>IF(Afrapportering!O320="",,Afrapportering!O320)</f>
        <v>0</v>
      </c>
      <c r="P339" s="15" t="str">
        <f>IF(Ansøgning!L325="","",Ansøgning!L325)</f>
        <v/>
      </c>
      <c r="Q339" s="15" t="str">
        <f t="shared" si="37"/>
        <v/>
      </c>
      <c r="R339" s="15"/>
      <c r="S339" s="15" t="str">
        <f>IF(Afrapportering!S320="","",Afrapportering!S320)</f>
        <v/>
      </c>
      <c r="T339" s="31" t="str">
        <f t="shared" si="38"/>
        <v/>
      </c>
      <c r="U339" s="30" t="str">
        <f>IF(Afrapportering!U320="","",Afrapportering!U320)</f>
        <v/>
      </c>
      <c r="V339" s="52" t="str">
        <f>IF(Afrapportering!V320="","",Afrapportering!V320)</f>
        <v/>
      </c>
      <c r="W339" s="30" t="str">
        <f>IF(Afrapportering!W320="","",Afrapportering!W320)</f>
        <v/>
      </c>
      <c r="X339" s="52" t="str">
        <f>IF(Afrapportering!X320="","",Afrapportering!X320)</f>
        <v/>
      </c>
      <c r="Y339" s="30" t="str">
        <f>IF(Afrapportering!Y320="","",Afrapportering!Y320)</f>
        <v/>
      </c>
      <c r="Z339" s="52" t="str">
        <f>IFERROR(MAX(IF(OR(V339="",X339=""),"",IF(AND(AND(MONTH(F339)&gt;=7,MONTH(F339)&lt;8),AND(MONTH(H339)&gt;=7,MONTH(H339)&lt;8)),(NETWORKDAYS(F339,H339,Lister!$D$7:$D$13)-V339)*T339/NETWORKDAYS(Lister!$D$19,Lister!$E$19,Lister!$D$7:$D$13),IF(AND(AND(MONTH(F339)&gt;=7,MONTH(F339)&lt;8),MONTH(H339)&gt;7),(NETWORKDAYS(F339,Lister!$E$19,Lister!$D$7:$D$13)-V339)*T339/NETWORKDAYS(Lister!$D$19,Lister!$E$19,Lister!$D$7:$D$13),IF(MONTH(F339)&gt;7,0)))),0),"")</f>
        <v/>
      </c>
      <c r="AA339" s="30" t="str">
        <f>IF(Afrapportering!AA320="","",Afrapportering!AA320)</f>
        <v/>
      </c>
      <c r="AB339" s="52" t="str">
        <f>IFERROR(MAX(IF(OR(V339="",X339=""),"",IF(AND(AND(MONTH(F339)&gt;=8,MONTH(F339)&lt;9),AND(MONTH(H339)&gt;=8,MONTH(H339)&lt;9)),(NETWORKDAYS(F339,H339,Lister!$D$7:$D$13)-X339)*T339/NETWORKDAYS(Lister!$D$20,Lister!$E$20,Lister!$D$7:$D$13),IF(AND(MONTH(F339)=7,MONTH(H339)=8),(NETWORKDAYS(Lister!$D$20,H339,Lister!$D$7:$D$13)-X339)*T339/NETWORKDAYS(Lister!$D$20,Lister!$E$20,Lister!$D$7:$D$13),IF(AND(MONTH(F339)=7,MONTH(H339)=7),0)))),0),"")</f>
        <v/>
      </c>
      <c r="AC339" s="30" t="str">
        <f>IF(Afrapportering!AC320="","",Afrapportering!AC320)</f>
        <v/>
      </c>
      <c r="AD339" s="52" t="str">
        <f t="shared" si="39"/>
        <v/>
      </c>
      <c r="AE339" s="52" t="str">
        <f t="shared" si="40"/>
        <v/>
      </c>
      <c r="AF339" s="30" t="str">
        <f t="shared" si="41"/>
        <v/>
      </c>
      <c r="AG339" s="30" t="str">
        <f t="shared" si="42"/>
        <v/>
      </c>
      <c r="AH339" s="3" t="str">
        <f t="shared" si="43"/>
        <v/>
      </c>
    </row>
    <row r="340" spans="1:34" x14ac:dyDescent="0.25">
      <c r="A340" s="13" t="str">
        <f>+Afrapportering!A321</f>
        <v/>
      </c>
      <c r="B340" s="13" t="str">
        <f>+Afrapportering!B321</f>
        <v/>
      </c>
      <c r="C340" s="13" t="str">
        <f>+Afrapportering!C321</f>
        <v/>
      </c>
      <c r="D340" s="13" t="str">
        <f>+Afrapportering!D321</f>
        <v/>
      </c>
      <c r="E340" s="14" t="str">
        <f>+Afrapportering!E321</f>
        <v/>
      </c>
      <c r="F340" s="139" t="str">
        <f>IF(Afrapportering!F321 = "", "",Afrapportering!F321)</f>
        <v/>
      </c>
      <c r="G340" s="14" t="str">
        <f>+Afrapportering!G321</f>
        <v/>
      </c>
      <c r="H340" s="139" t="str">
        <f>IF(Afrapportering!H321 = "","",Afrapportering!H321)</f>
        <v/>
      </c>
      <c r="I340" s="140" t="str">
        <f>+Afrapportering!I321</f>
        <v/>
      </c>
      <c r="J340" s="13" t="str">
        <f>+Afrapportering!J321</f>
        <v/>
      </c>
      <c r="K340" s="32" t="str">
        <f t="shared" si="36"/>
        <v/>
      </c>
      <c r="L340" s="31" t="str">
        <f>IF(Ansøgning!J326="","",Ansøgning!J326)</f>
        <v/>
      </c>
      <c r="M340" s="134" t="str">
        <f>IF(Afrapportering!M321="","",Afrapportering!M321)</f>
        <v/>
      </c>
      <c r="N340" s="31" t="str">
        <f>IF(Ansøgning!K326="","",Ansøgning!K326)</f>
        <v/>
      </c>
      <c r="O340" s="134">
        <f>IF(Afrapportering!O321="",,Afrapportering!O321)</f>
        <v>0</v>
      </c>
      <c r="P340" s="15" t="str">
        <f>IF(Ansøgning!L326="","",Ansøgning!L326)</f>
        <v/>
      </c>
      <c r="Q340" s="15" t="str">
        <f t="shared" si="37"/>
        <v/>
      </c>
      <c r="R340" s="15"/>
      <c r="S340" s="15" t="str">
        <f>IF(Afrapportering!S321="","",Afrapportering!S321)</f>
        <v/>
      </c>
      <c r="T340" s="31" t="str">
        <f t="shared" si="38"/>
        <v/>
      </c>
      <c r="U340" s="30" t="str">
        <f>IF(Afrapportering!U321="","",Afrapportering!U321)</f>
        <v/>
      </c>
      <c r="V340" s="52" t="str">
        <f>IF(Afrapportering!V321="","",Afrapportering!V321)</f>
        <v/>
      </c>
      <c r="W340" s="30" t="str">
        <f>IF(Afrapportering!W321="","",Afrapportering!W321)</f>
        <v/>
      </c>
      <c r="X340" s="52" t="str">
        <f>IF(Afrapportering!X321="","",Afrapportering!X321)</f>
        <v/>
      </c>
      <c r="Y340" s="30" t="str">
        <f>IF(Afrapportering!Y321="","",Afrapportering!Y321)</f>
        <v/>
      </c>
      <c r="Z340" s="52" t="str">
        <f>IFERROR(MAX(IF(OR(V340="",X340=""),"",IF(AND(AND(MONTH(F340)&gt;=7,MONTH(F340)&lt;8),AND(MONTH(H340)&gt;=7,MONTH(H340)&lt;8)),(NETWORKDAYS(F340,H340,Lister!$D$7:$D$13)-V340)*T340/NETWORKDAYS(Lister!$D$19,Lister!$E$19,Lister!$D$7:$D$13),IF(AND(AND(MONTH(F340)&gt;=7,MONTH(F340)&lt;8),MONTH(H340)&gt;7),(NETWORKDAYS(F340,Lister!$E$19,Lister!$D$7:$D$13)-V340)*T340/NETWORKDAYS(Lister!$D$19,Lister!$E$19,Lister!$D$7:$D$13),IF(MONTH(F340)&gt;7,0)))),0),"")</f>
        <v/>
      </c>
      <c r="AA340" s="30" t="str">
        <f>IF(Afrapportering!AA321="","",Afrapportering!AA321)</f>
        <v/>
      </c>
      <c r="AB340" s="52" t="str">
        <f>IFERROR(MAX(IF(OR(V340="",X340=""),"",IF(AND(AND(MONTH(F340)&gt;=8,MONTH(F340)&lt;9),AND(MONTH(H340)&gt;=8,MONTH(H340)&lt;9)),(NETWORKDAYS(F340,H340,Lister!$D$7:$D$13)-X340)*T340/NETWORKDAYS(Lister!$D$20,Lister!$E$20,Lister!$D$7:$D$13),IF(AND(MONTH(F340)=7,MONTH(H340)=8),(NETWORKDAYS(Lister!$D$20,H340,Lister!$D$7:$D$13)-X340)*T340/NETWORKDAYS(Lister!$D$20,Lister!$E$20,Lister!$D$7:$D$13),IF(AND(MONTH(F340)=7,MONTH(H340)=7),0)))),0),"")</f>
        <v/>
      </c>
      <c r="AC340" s="30" t="str">
        <f>IF(Afrapportering!AC321="","",Afrapportering!AC321)</f>
        <v/>
      </c>
      <c r="AD340" s="52" t="str">
        <f t="shared" si="39"/>
        <v/>
      </c>
      <c r="AE340" s="52" t="str">
        <f t="shared" si="40"/>
        <v/>
      </c>
      <c r="AF340" s="30" t="str">
        <f t="shared" si="41"/>
        <v/>
      </c>
      <c r="AG340" s="30" t="str">
        <f t="shared" si="42"/>
        <v/>
      </c>
      <c r="AH340" s="3" t="str">
        <f t="shared" si="43"/>
        <v/>
      </c>
    </row>
    <row r="341" spans="1:34" x14ac:dyDescent="0.25">
      <c r="A341" s="13" t="str">
        <f>+Afrapportering!A322</f>
        <v/>
      </c>
      <c r="B341" s="13" t="str">
        <f>+Afrapportering!B322</f>
        <v/>
      </c>
      <c r="C341" s="13" t="str">
        <f>+Afrapportering!C322</f>
        <v/>
      </c>
      <c r="D341" s="13" t="str">
        <f>+Afrapportering!D322</f>
        <v/>
      </c>
      <c r="E341" s="14" t="str">
        <f>+Afrapportering!E322</f>
        <v/>
      </c>
      <c r="F341" s="139" t="str">
        <f>IF(Afrapportering!F322 = "", "",Afrapportering!F322)</f>
        <v/>
      </c>
      <c r="G341" s="14" t="str">
        <f>+Afrapportering!G322</f>
        <v/>
      </c>
      <c r="H341" s="139" t="str">
        <f>IF(Afrapportering!H322 = "","",Afrapportering!H322)</f>
        <v/>
      </c>
      <c r="I341" s="140" t="str">
        <f>+Afrapportering!I322</f>
        <v/>
      </c>
      <c r="J341" s="13" t="str">
        <f>+Afrapportering!J322</f>
        <v/>
      </c>
      <c r="K341" s="32" t="str">
        <f t="shared" si="36"/>
        <v/>
      </c>
      <c r="L341" s="31" t="str">
        <f>IF(Ansøgning!J327="","",Ansøgning!J327)</f>
        <v/>
      </c>
      <c r="M341" s="134" t="str">
        <f>IF(Afrapportering!M322="","",Afrapportering!M322)</f>
        <v/>
      </c>
      <c r="N341" s="31" t="str">
        <f>IF(Ansøgning!K327="","",Ansøgning!K327)</f>
        <v/>
      </c>
      <c r="O341" s="134">
        <f>IF(Afrapportering!O322="",,Afrapportering!O322)</f>
        <v>0</v>
      </c>
      <c r="P341" s="15" t="str">
        <f>IF(Ansøgning!L327="","",Ansøgning!L327)</f>
        <v/>
      </c>
      <c r="Q341" s="15" t="str">
        <f t="shared" si="37"/>
        <v/>
      </c>
      <c r="R341" s="15"/>
      <c r="S341" s="15" t="str">
        <f>IF(Afrapportering!S322="","",Afrapportering!S322)</f>
        <v/>
      </c>
      <c r="T341" s="31" t="str">
        <f t="shared" si="38"/>
        <v/>
      </c>
      <c r="U341" s="30" t="str">
        <f>IF(Afrapportering!U322="","",Afrapportering!U322)</f>
        <v/>
      </c>
      <c r="V341" s="52" t="str">
        <f>IF(Afrapportering!V322="","",Afrapportering!V322)</f>
        <v/>
      </c>
      <c r="W341" s="30" t="str">
        <f>IF(Afrapportering!W322="","",Afrapportering!W322)</f>
        <v/>
      </c>
      <c r="X341" s="52" t="str">
        <f>IF(Afrapportering!X322="","",Afrapportering!X322)</f>
        <v/>
      </c>
      <c r="Y341" s="30" t="str">
        <f>IF(Afrapportering!Y322="","",Afrapportering!Y322)</f>
        <v/>
      </c>
      <c r="Z341" s="52" t="str">
        <f>IFERROR(MAX(IF(OR(V341="",X341=""),"",IF(AND(AND(MONTH(F341)&gt;=7,MONTH(F341)&lt;8),AND(MONTH(H341)&gt;=7,MONTH(H341)&lt;8)),(NETWORKDAYS(F341,H341,Lister!$D$7:$D$13)-V341)*T341/NETWORKDAYS(Lister!$D$19,Lister!$E$19,Lister!$D$7:$D$13),IF(AND(AND(MONTH(F341)&gt;=7,MONTH(F341)&lt;8),MONTH(H341)&gt;7),(NETWORKDAYS(F341,Lister!$E$19,Lister!$D$7:$D$13)-V341)*T341/NETWORKDAYS(Lister!$D$19,Lister!$E$19,Lister!$D$7:$D$13),IF(MONTH(F341)&gt;7,0)))),0),"")</f>
        <v/>
      </c>
      <c r="AA341" s="30" t="str">
        <f>IF(Afrapportering!AA322="","",Afrapportering!AA322)</f>
        <v/>
      </c>
      <c r="AB341" s="52" t="str">
        <f>IFERROR(MAX(IF(OR(V341="",X341=""),"",IF(AND(AND(MONTH(F341)&gt;=8,MONTH(F341)&lt;9),AND(MONTH(H341)&gt;=8,MONTH(H341)&lt;9)),(NETWORKDAYS(F341,H341,Lister!$D$7:$D$13)-X341)*T341/NETWORKDAYS(Lister!$D$20,Lister!$E$20,Lister!$D$7:$D$13),IF(AND(MONTH(F341)=7,MONTH(H341)=8),(NETWORKDAYS(Lister!$D$20,H341,Lister!$D$7:$D$13)-X341)*T341/NETWORKDAYS(Lister!$D$20,Lister!$E$20,Lister!$D$7:$D$13),IF(AND(MONTH(F341)=7,MONTH(H341)=7),0)))),0),"")</f>
        <v/>
      </c>
      <c r="AC341" s="30" t="str">
        <f>IF(Afrapportering!AC322="","",Afrapportering!AC322)</f>
        <v/>
      </c>
      <c r="AD341" s="52" t="str">
        <f t="shared" si="39"/>
        <v/>
      </c>
      <c r="AE341" s="52" t="str">
        <f t="shared" si="40"/>
        <v/>
      </c>
      <c r="AF341" s="30" t="str">
        <f t="shared" si="41"/>
        <v/>
      </c>
      <c r="AG341" s="30" t="str">
        <f t="shared" si="42"/>
        <v/>
      </c>
      <c r="AH341" s="3" t="str">
        <f t="shared" si="43"/>
        <v/>
      </c>
    </row>
    <row r="342" spans="1:34" x14ac:dyDescent="0.25">
      <c r="A342" s="13" t="str">
        <f>+Afrapportering!A323</f>
        <v/>
      </c>
      <c r="B342" s="13" t="str">
        <f>+Afrapportering!B323</f>
        <v/>
      </c>
      <c r="C342" s="13" t="str">
        <f>+Afrapportering!C323</f>
        <v/>
      </c>
      <c r="D342" s="13" t="str">
        <f>+Afrapportering!D323</f>
        <v/>
      </c>
      <c r="E342" s="14" t="str">
        <f>+Afrapportering!E323</f>
        <v/>
      </c>
      <c r="F342" s="139" t="str">
        <f>IF(Afrapportering!F323 = "", "",Afrapportering!F323)</f>
        <v/>
      </c>
      <c r="G342" s="14" t="str">
        <f>+Afrapportering!G323</f>
        <v/>
      </c>
      <c r="H342" s="139" t="str">
        <f>IF(Afrapportering!H323 = "","",Afrapportering!H323)</f>
        <v/>
      </c>
      <c r="I342" s="140" t="str">
        <f>+Afrapportering!I323</f>
        <v/>
      </c>
      <c r="J342" s="13" t="str">
        <f>+Afrapportering!J323</f>
        <v/>
      </c>
      <c r="K342" s="32" t="str">
        <f t="shared" si="36"/>
        <v/>
      </c>
      <c r="L342" s="31" t="str">
        <f>IF(Ansøgning!J328="","",Ansøgning!J328)</f>
        <v/>
      </c>
      <c r="M342" s="134" t="str">
        <f>IF(Afrapportering!M323="","",Afrapportering!M323)</f>
        <v/>
      </c>
      <c r="N342" s="31" t="str">
        <f>IF(Ansøgning!K328="","",Ansøgning!K328)</f>
        <v/>
      </c>
      <c r="O342" s="134">
        <f>IF(Afrapportering!O323="",,Afrapportering!O323)</f>
        <v>0</v>
      </c>
      <c r="P342" s="15" t="str">
        <f>IF(Ansøgning!L328="","",Ansøgning!L328)</f>
        <v/>
      </c>
      <c r="Q342" s="15" t="str">
        <f t="shared" si="37"/>
        <v/>
      </c>
      <c r="R342" s="15"/>
      <c r="S342" s="15" t="str">
        <f>IF(Afrapportering!S323="","",Afrapportering!S323)</f>
        <v/>
      </c>
      <c r="T342" s="31" t="str">
        <f t="shared" si="38"/>
        <v/>
      </c>
      <c r="U342" s="30" t="str">
        <f>IF(Afrapportering!U323="","",Afrapportering!U323)</f>
        <v/>
      </c>
      <c r="V342" s="52" t="str">
        <f>IF(Afrapportering!V323="","",Afrapportering!V323)</f>
        <v/>
      </c>
      <c r="W342" s="30" t="str">
        <f>IF(Afrapportering!W323="","",Afrapportering!W323)</f>
        <v/>
      </c>
      <c r="X342" s="52" t="str">
        <f>IF(Afrapportering!X323="","",Afrapportering!X323)</f>
        <v/>
      </c>
      <c r="Y342" s="30" t="str">
        <f>IF(Afrapportering!Y323="","",Afrapportering!Y323)</f>
        <v/>
      </c>
      <c r="Z342" s="52" t="str">
        <f>IFERROR(MAX(IF(OR(V342="",X342=""),"",IF(AND(AND(MONTH(F342)&gt;=7,MONTH(F342)&lt;8),AND(MONTH(H342)&gt;=7,MONTH(H342)&lt;8)),(NETWORKDAYS(F342,H342,Lister!$D$7:$D$13)-V342)*T342/NETWORKDAYS(Lister!$D$19,Lister!$E$19,Lister!$D$7:$D$13),IF(AND(AND(MONTH(F342)&gt;=7,MONTH(F342)&lt;8),MONTH(H342)&gt;7),(NETWORKDAYS(F342,Lister!$E$19,Lister!$D$7:$D$13)-V342)*T342/NETWORKDAYS(Lister!$D$19,Lister!$E$19,Lister!$D$7:$D$13),IF(MONTH(F342)&gt;7,0)))),0),"")</f>
        <v/>
      </c>
      <c r="AA342" s="30" t="str">
        <f>IF(Afrapportering!AA323="","",Afrapportering!AA323)</f>
        <v/>
      </c>
      <c r="AB342" s="52" t="str">
        <f>IFERROR(MAX(IF(OR(V342="",X342=""),"",IF(AND(AND(MONTH(F342)&gt;=8,MONTH(F342)&lt;9),AND(MONTH(H342)&gt;=8,MONTH(H342)&lt;9)),(NETWORKDAYS(F342,H342,Lister!$D$7:$D$13)-X342)*T342/NETWORKDAYS(Lister!$D$20,Lister!$E$20,Lister!$D$7:$D$13),IF(AND(MONTH(F342)=7,MONTH(H342)=8),(NETWORKDAYS(Lister!$D$20,H342,Lister!$D$7:$D$13)-X342)*T342/NETWORKDAYS(Lister!$D$20,Lister!$E$20,Lister!$D$7:$D$13),IF(AND(MONTH(F342)=7,MONTH(H342)=7),0)))),0),"")</f>
        <v/>
      </c>
      <c r="AC342" s="30" t="str">
        <f>IF(Afrapportering!AC323="","",Afrapportering!AC323)</f>
        <v/>
      </c>
      <c r="AD342" s="52" t="str">
        <f t="shared" si="39"/>
        <v/>
      </c>
      <c r="AE342" s="52" t="str">
        <f t="shared" si="40"/>
        <v/>
      </c>
      <c r="AF342" s="30" t="str">
        <f t="shared" si="41"/>
        <v/>
      </c>
      <c r="AG342" s="30" t="str">
        <f t="shared" si="42"/>
        <v/>
      </c>
      <c r="AH342" s="3" t="str">
        <f t="shared" si="43"/>
        <v/>
      </c>
    </row>
    <row r="343" spans="1:34" x14ac:dyDescent="0.25">
      <c r="A343" s="13" t="str">
        <f>+Afrapportering!A324</f>
        <v/>
      </c>
      <c r="B343" s="13" t="str">
        <f>+Afrapportering!B324</f>
        <v/>
      </c>
      <c r="C343" s="13" t="str">
        <f>+Afrapportering!C324</f>
        <v/>
      </c>
      <c r="D343" s="13" t="str">
        <f>+Afrapportering!D324</f>
        <v/>
      </c>
      <c r="E343" s="14" t="str">
        <f>+Afrapportering!E324</f>
        <v/>
      </c>
      <c r="F343" s="139" t="str">
        <f>IF(Afrapportering!F324 = "", "",Afrapportering!F324)</f>
        <v/>
      </c>
      <c r="G343" s="14" t="str">
        <f>+Afrapportering!G324</f>
        <v/>
      </c>
      <c r="H343" s="139" t="str">
        <f>IF(Afrapportering!H324 = "","",Afrapportering!H324)</f>
        <v/>
      </c>
      <c r="I343" s="140" t="str">
        <f>+Afrapportering!I324</f>
        <v/>
      </c>
      <c r="J343" s="13" t="str">
        <f>+Afrapportering!J324</f>
        <v/>
      </c>
      <c r="K343" s="32" t="str">
        <f t="shared" si="36"/>
        <v/>
      </c>
      <c r="L343" s="31" t="str">
        <f>IF(Ansøgning!J329="","",Ansøgning!J329)</f>
        <v/>
      </c>
      <c r="M343" s="134" t="str">
        <f>IF(Afrapportering!M324="","",Afrapportering!M324)</f>
        <v/>
      </c>
      <c r="N343" s="31" t="str">
        <f>IF(Ansøgning!K329="","",Ansøgning!K329)</f>
        <v/>
      </c>
      <c r="O343" s="134">
        <f>IF(Afrapportering!O324="",,Afrapportering!O324)</f>
        <v>0</v>
      </c>
      <c r="P343" s="15" t="str">
        <f>IF(Ansøgning!L329="","",Ansøgning!L329)</f>
        <v/>
      </c>
      <c r="Q343" s="15" t="str">
        <f t="shared" si="37"/>
        <v/>
      </c>
      <c r="R343" s="15"/>
      <c r="S343" s="15" t="str">
        <f>IF(Afrapportering!S324="","",Afrapportering!S324)</f>
        <v/>
      </c>
      <c r="T343" s="31" t="str">
        <f t="shared" si="38"/>
        <v/>
      </c>
      <c r="U343" s="30" t="str">
        <f>IF(Afrapportering!U324="","",Afrapportering!U324)</f>
        <v/>
      </c>
      <c r="V343" s="52" t="str">
        <f>IF(Afrapportering!V324="","",Afrapportering!V324)</f>
        <v/>
      </c>
      <c r="W343" s="30" t="str">
        <f>IF(Afrapportering!W324="","",Afrapportering!W324)</f>
        <v/>
      </c>
      <c r="X343" s="52" t="str">
        <f>IF(Afrapportering!X324="","",Afrapportering!X324)</f>
        <v/>
      </c>
      <c r="Y343" s="30" t="str">
        <f>IF(Afrapportering!Y324="","",Afrapportering!Y324)</f>
        <v/>
      </c>
      <c r="Z343" s="52" t="str">
        <f>IFERROR(MAX(IF(OR(V343="",X343=""),"",IF(AND(AND(MONTH(F343)&gt;=7,MONTH(F343)&lt;8),AND(MONTH(H343)&gt;=7,MONTH(H343)&lt;8)),(NETWORKDAYS(F343,H343,Lister!$D$7:$D$13)-V343)*T343/NETWORKDAYS(Lister!$D$19,Lister!$E$19,Lister!$D$7:$D$13),IF(AND(AND(MONTH(F343)&gt;=7,MONTH(F343)&lt;8),MONTH(H343)&gt;7),(NETWORKDAYS(F343,Lister!$E$19,Lister!$D$7:$D$13)-V343)*T343/NETWORKDAYS(Lister!$D$19,Lister!$E$19,Lister!$D$7:$D$13),IF(MONTH(F343)&gt;7,0)))),0),"")</f>
        <v/>
      </c>
      <c r="AA343" s="30" t="str">
        <f>IF(Afrapportering!AA324="","",Afrapportering!AA324)</f>
        <v/>
      </c>
      <c r="AB343" s="52" t="str">
        <f>IFERROR(MAX(IF(OR(V343="",X343=""),"",IF(AND(AND(MONTH(F343)&gt;=8,MONTH(F343)&lt;9),AND(MONTH(H343)&gt;=8,MONTH(H343)&lt;9)),(NETWORKDAYS(F343,H343,Lister!$D$7:$D$13)-X343)*T343/NETWORKDAYS(Lister!$D$20,Lister!$E$20,Lister!$D$7:$D$13),IF(AND(MONTH(F343)=7,MONTH(H343)=8),(NETWORKDAYS(Lister!$D$20,H343,Lister!$D$7:$D$13)-X343)*T343/NETWORKDAYS(Lister!$D$20,Lister!$E$20,Lister!$D$7:$D$13),IF(AND(MONTH(F343)=7,MONTH(H343)=7),0)))),0),"")</f>
        <v/>
      </c>
      <c r="AC343" s="30" t="str">
        <f>IF(Afrapportering!AC324="","",Afrapportering!AC324)</f>
        <v/>
      </c>
      <c r="AD343" s="52" t="str">
        <f t="shared" si="39"/>
        <v/>
      </c>
      <c r="AE343" s="52" t="str">
        <f t="shared" si="40"/>
        <v/>
      </c>
      <c r="AF343" s="30" t="str">
        <f t="shared" si="41"/>
        <v/>
      </c>
      <c r="AG343" s="30" t="str">
        <f t="shared" si="42"/>
        <v/>
      </c>
      <c r="AH343" s="3" t="str">
        <f t="shared" si="43"/>
        <v/>
      </c>
    </row>
    <row r="344" spans="1:34" x14ac:dyDescent="0.25">
      <c r="A344" s="13" t="str">
        <f>+Afrapportering!A325</f>
        <v/>
      </c>
      <c r="B344" s="13" t="str">
        <f>+Afrapportering!B325</f>
        <v/>
      </c>
      <c r="C344" s="13" t="str">
        <f>+Afrapportering!C325</f>
        <v/>
      </c>
      <c r="D344" s="13" t="str">
        <f>+Afrapportering!D325</f>
        <v/>
      </c>
      <c r="E344" s="14" t="str">
        <f>+Afrapportering!E325</f>
        <v/>
      </c>
      <c r="F344" s="139" t="str">
        <f>IF(Afrapportering!F325 = "", "",Afrapportering!F325)</f>
        <v/>
      </c>
      <c r="G344" s="14" t="str">
        <f>+Afrapportering!G325</f>
        <v/>
      </c>
      <c r="H344" s="139" t="str">
        <f>IF(Afrapportering!H325 = "","",Afrapportering!H325)</f>
        <v/>
      </c>
      <c r="I344" s="140" t="str">
        <f>+Afrapportering!I325</f>
        <v/>
      </c>
      <c r="J344" s="13" t="str">
        <f>+Afrapportering!J325</f>
        <v/>
      </c>
      <c r="K344" s="32" t="str">
        <f t="shared" si="36"/>
        <v/>
      </c>
      <c r="L344" s="31" t="str">
        <f>IF(Ansøgning!J330="","",Ansøgning!J330)</f>
        <v/>
      </c>
      <c r="M344" s="134" t="str">
        <f>IF(Afrapportering!M325="","",Afrapportering!M325)</f>
        <v/>
      </c>
      <c r="N344" s="31" t="str">
        <f>IF(Ansøgning!K330="","",Ansøgning!K330)</f>
        <v/>
      </c>
      <c r="O344" s="134">
        <f>IF(Afrapportering!O325="",,Afrapportering!O325)</f>
        <v>0</v>
      </c>
      <c r="P344" s="15" t="str">
        <f>IF(Ansøgning!L330="","",Ansøgning!L330)</f>
        <v/>
      </c>
      <c r="Q344" s="15" t="str">
        <f t="shared" si="37"/>
        <v/>
      </c>
      <c r="R344" s="15"/>
      <c r="S344" s="15" t="str">
        <f>IF(Afrapportering!S325="","",Afrapportering!S325)</f>
        <v/>
      </c>
      <c r="T344" s="31" t="str">
        <f t="shared" si="38"/>
        <v/>
      </c>
      <c r="U344" s="30" t="str">
        <f>IF(Afrapportering!U325="","",Afrapportering!U325)</f>
        <v/>
      </c>
      <c r="V344" s="52" t="str">
        <f>IF(Afrapportering!V325="","",Afrapportering!V325)</f>
        <v/>
      </c>
      <c r="W344" s="30" t="str">
        <f>IF(Afrapportering!W325="","",Afrapportering!W325)</f>
        <v/>
      </c>
      <c r="X344" s="52" t="str">
        <f>IF(Afrapportering!X325="","",Afrapportering!X325)</f>
        <v/>
      </c>
      <c r="Y344" s="30" t="str">
        <f>IF(Afrapportering!Y325="","",Afrapportering!Y325)</f>
        <v/>
      </c>
      <c r="Z344" s="52" t="str">
        <f>IFERROR(MAX(IF(OR(V344="",X344=""),"",IF(AND(AND(MONTH(F344)&gt;=7,MONTH(F344)&lt;8),AND(MONTH(H344)&gt;=7,MONTH(H344)&lt;8)),(NETWORKDAYS(F344,H344,Lister!$D$7:$D$13)-V344)*T344/NETWORKDAYS(Lister!$D$19,Lister!$E$19,Lister!$D$7:$D$13),IF(AND(AND(MONTH(F344)&gt;=7,MONTH(F344)&lt;8),MONTH(H344)&gt;7),(NETWORKDAYS(F344,Lister!$E$19,Lister!$D$7:$D$13)-V344)*T344/NETWORKDAYS(Lister!$D$19,Lister!$E$19,Lister!$D$7:$D$13),IF(MONTH(F344)&gt;7,0)))),0),"")</f>
        <v/>
      </c>
      <c r="AA344" s="30" t="str">
        <f>IF(Afrapportering!AA325="","",Afrapportering!AA325)</f>
        <v/>
      </c>
      <c r="AB344" s="52" t="str">
        <f>IFERROR(MAX(IF(OR(V344="",X344=""),"",IF(AND(AND(MONTH(F344)&gt;=8,MONTH(F344)&lt;9),AND(MONTH(H344)&gt;=8,MONTH(H344)&lt;9)),(NETWORKDAYS(F344,H344,Lister!$D$7:$D$13)-X344)*T344/NETWORKDAYS(Lister!$D$20,Lister!$E$20,Lister!$D$7:$D$13),IF(AND(MONTH(F344)=7,MONTH(H344)=8),(NETWORKDAYS(Lister!$D$20,H344,Lister!$D$7:$D$13)-X344)*T344/NETWORKDAYS(Lister!$D$20,Lister!$E$20,Lister!$D$7:$D$13),IF(AND(MONTH(F344)=7,MONTH(H344)=7),0)))),0),"")</f>
        <v/>
      </c>
      <c r="AC344" s="30" t="str">
        <f>IF(Afrapportering!AC325="","",Afrapportering!AC325)</f>
        <v/>
      </c>
      <c r="AD344" s="52" t="str">
        <f t="shared" si="39"/>
        <v/>
      </c>
      <c r="AE344" s="52" t="str">
        <f t="shared" si="40"/>
        <v/>
      </c>
      <c r="AF344" s="30" t="str">
        <f t="shared" si="41"/>
        <v/>
      </c>
      <c r="AG344" s="30" t="str">
        <f t="shared" si="42"/>
        <v/>
      </c>
      <c r="AH344" s="3" t="str">
        <f t="shared" si="43"/>
        <v/>
      </c>
    </row>
    <row r="345" spans="1:34" x14ac:dyDescent="0.25">
      <c r="A345" s="13" t="str">
        <f>+Afrapportering!A326</f>
        <v/>
      </c>
      <c r="B345" s="13" t="str">
        <f>+Afrapportering!B326</f>
        <v/>
      </c>
      <c r="C345" s="13" t="str">
        <f>+Afrapportering!C326</f>
        <v/>
      </c>
      <c r="D345" s="13" t="str">
        <f>+Afrapportering!D326</f>
        <v/>
      </c>
      <c r="E345" s="14" t="str">
        <f>+Afrapportering!E326</f>
        <v/>
      </c>
      <c r="F345" s="139" t="str">
        <f>IF(Afrapportering!F326 = "", "",Afrapportering!F326)</f>
        <v/>
      </c>
      <c r="G345" s="14" t="str">
        <f>+Afrapportering!G326</f>
        <v/>
      </c>
      <c r="H345" s="139" t="str">
        <f>IF(Afrapportering!H326 = "","",Afrapportering!H326)</f>
        <v/>
      </c>
      <c r="I345" s="140" t="str">
        <f>+Afrapportering!I326</f>
        <v/>
      </c>
      <c r="J345" s="13" t="str">
        <f>+Afrapportering!J326</f>
        <v/>
      </c>
      <c r="K345" s="32" t="str">
        <f t="shared" si="36"/>
        <v/>
      </c>
      <c r="L345" s="31" t="str">
        <f>IF(Ansøgning!J331="","",Ansøgning!J331)</f>
        <v/>
      </c>
      <c r="M345" s="134" t="str">
        <f>IF(Afrapportering!M326="","",Afrapportering!M326)</f>
        <v/>
      </c>
      <c r="N345" s="31" t="str">
        <f>IF(Ansøgning!K331="","",Ansøgning!K331)</f>
        <v/>
      </c>
      <c r="O345" s="134">
        <f>IF(Afrapportering!O326="",,Afrapportering!O326)</f>
        <v>0</v>
      </c>
      <c r="P345" s="15" t="str">
        <f>IF(Ansøgning!L331="","",Ansøgning!L331)</f>
        <v/>
      </c>
      <c r="Q345" s="15" t="str">
        <f t="shared" si="37"/>
        <v/>
      </c>
      <c r="R345" s="15"/>
      <c r="S345" s="15" t="str">
        <f>IF(Afrapportering!S326="","",Afrapportering!S326)</f>
        <v/>
      </c>
      <c r="T345" s="31" t="str">
        <f t="shared" si="38"/>
        <v/>
      </c>
      <c r="U345" s="30" t="str">
        <f>IF(Afrapportering!U326="","",Afrapportering!U326)</f>
        <v/>
      </c>
      <c r="V345" s="52" t="str">
        <f>IF(Afrapportering!V326="","",Afrapportering!V326)</f>
        <v/>
      </c>
      <c r="W345" s="30" t="str">
        <f>IF(Afrapportering!W326="","",Afrapportering!W326)</f>
        <v/>
      </c>
      <c r="X345" s="52" t="str">
        <f>IF(Afrapportering!X326="","",Afrapportering!X326)</f>
        <v/>
      </c>
      <c r="Y345" s="30" t="str">
        <f>IF(Afrapportering!Y326="","",Afrapportering!Y326)</f>
        <v/>
      </c>
      <c r="Z345" s="52" t="str">
        <f>IFERROR(MAX(IF(OR(V345="",X345=""),"",IF(AND(AND(MONTH(F345)&gt;=7,MONTH(F345)&lt;8),AND(MONTH(H345)&gt;=7,MONTH(H345)&lt;8)),(NETWORKDAYS(F345,H345,Lister!$D$7:$D$13)-V345)*T345/NETWORKDAYS(Lister!$D$19,Lister!$E$19,Lister!$D$7:$D$13),IF(AND(AND(MONTH(F345)&gt;=7,MONTH(F345)&lt;8),MONTH(H345)&gt;7),(NETWORKDAYS(F345,Lister!$E$19,Lister!$D$7:$D$13)-V345)*T345/NETWORKDAYS(Lister!$D$19,Lister!$E$19,Lister!$D$7:$D$13),IF(MONTH(F345)&gt;7,0)))),0),"")</f>
        <v/>
      </c>
      <c r="AA345" s="30" t="str">
        <f>IF(Afrapportering!AA326="","",Afrapportering!AA326)</f>
        <v/>
      </c>
      <c r="AB345" s="52" t="str">
        <f>IFERROR(MAX(IF(OR(V345="",X345=""),"",IF(AND(AND(MONTH(F345)&gt;=8,MONTH(F345)&lt;9),AND(MONTH(H345)&gt;=8,MONTH(H345)&lt;9)),(NETWORKDAYS(F345,H345,Lister!$D$7:$D$13)-X345)*T345/NETWORKDAYS(Lister!$D$20,Lister!$E$20,Lister!$D$7:$D$13),IF(AND(MONTH(F345)=7,MONTH(H345)=8),(NETWORKDAYS(Lister!$D$20,H345,Lister!$D$7:$D$13)-X345)*T345/NETWORKDAYS(Lister!$D$20,Lister!$E$20,Lister!$D$7:$D$13),IF(AND(MONTH(F345)=7,MONTH(H345)=7),0)))),0),"")</f>
        <v/>
      </c>
      <c r="AC345" s="30" t="str">
        <f>IF(Afrapportering!AC326="","",Afrapportering!AC326)</f>
        <v/>
      </c>
      <c r="AD345" s="52" t="str">
        <f t="shared" si="39"/>
        <v/>
      </c>
      <c r="AE345" s="52" t="str">
        <f t="shared" si="40"/>
        <v/>
      </c>
      <c r="AF345" s="30" t="str">
        <f t="shared" si="41"/>
        <v/>
      </c>
      <c r="AG345" s="30" t="str">
        <f t="shared" si="42"/>
        <v/>
      </c>
      <c r="AH345" s="3" t="str">
        <f t="shared" si="43"/>
        <v/>
      </c>
    </row>
    <row r="346" spans="1:34" x14ac:dyDescent="0.25">
      <c r="A346" s="13" t="str">
        <f>+Afrapportering!A327</f>
        <v/>
      </c>
      <c r="B346" s="13" t="str">
        <f>+Afrapportering!B327</f>
        <v/>
      </c>
      <c r="C346" s="13" t="str">
        <f>+Afrapportering!C327</f>
        <v/>
      </c>
      <c r="D346" s="13" t="str">
        <f>+Afrapportering!D327</f>
        <v/>
      </c>
      <c r="E346" s="14" t="str">
        <f>+Afrapportering!E327</f>
        <v/>
      </c>
      <c r="F346" s="139" t="str">
        <f>IF(Afrapportering!F327 = "", "",Afrapportering!F327)</f>
        <v/>
      </c>
      <c r="G346" s="14" t="str">
        <f>+Afrapportering!G327</f>
        <v/>
      </c>
      <c r="H346" s="139" t="str">
        <f>IF(Afrapportering!H327 = "","",Afrapportering!H327)</f>
        <v/>
      </c>
      <c r="I346" s="140" t="str">
        <f>+Afrapportering!I327</f>
        <v/>
      </c>
      <c r="J346" s="13" t="str">
        <f>+Afrapportering!J327</f>
        <v/>
      </c>
      <c r="K346" s="32" t="str">
        <f t="shared" si="36"/>
        <v/>
      </c>
      <c r="L346" s="31" t="str">
        <f>IF(Ansøgning!J332="","",Ansøgning!J332)</f>
        <v/>
      </c>
      <c r="M346" s="134" t="str">
        <f>IF(Afrapportering!M327="","",Afrapportering!M327)</f>
        <v/>
      </c>
      <c r="N346" s="31" t="str">
        <f>IF(Ansøgning!K332="","",Ansøgning!K332)</f>
        <v/>
      </c>
      <c r="O346" s="134">
        <f>IF(Afrapportering!O327="",,Afrapportering!O327)</f>
        <v>0</v>
      </c>
      <c r="P346" s="15" t="str">
        <f>IF(Ansøgning!L332="","",Ansøgning!L332)</f>
        <v/>
      </c>
      <c r="Q346" s="15" t="str">
        <f t="shared" si="37"/>
        <v/>
      </c>
      <c r="R346" s="15"/>
      <c r="S346" s="15" t="str">
        <f>IF(Afrapportering!S327="","",Afrapportering!S327)</f>
        <v/>
      </c>
      <c r="T346" s="31" t="str">
        <f t="shared" si="38"/>
        <v/>
      </c>
      <c r="U346" s="30" t="str">
        <f>IF(Afrapportering!U327="","",Afrapportering!U327)</f>
        <v/>
      </c>
      <c r="V346" s="52" t="str">
        <f>IF(Afrapportering!V327="","",Afrapportering!V327)</f>
        <v/>
      </c>
      <c r="W346" s="30" t="str">
        <f>IF(Afrapportering!W327="","",Afrapportering!W327)</f>
        <v/>
      </c>
      <c r="X346" s="52" t="str">
        <f>IF(Afrapportering!X327="","",Afrapportering!X327)</f>
        <v/>
      </c>
      <c r="Y346" s="30" t="str">
        <f>IF(Afrapportering!Y327="","",Afrapportering!Y327)</f>
        <v/>
      </c>
      <c r="Z346" s="52" t="str">
        <f>IFERROR(MAX(IF(OR(V346="",X346=""),"",IF(AND(AND(MONTH(F346)&gt;=7,MONTH(F346)&lt;8),AND(MONTH(H346)&gt;=7,MONTH(H346)&lt;8)),(NETWORKDAYS(F346,H346,Lister!$D$7:$D$13)-V346)*T346/NETWORKDAYS(Lister!$D$19,Lister!$E$19,Lister!$D$7:$D$13),IF(AND(AND(MONTH(F346)&gt;=7,MONTH(F346)&lt;8),MONTH(H346)&gt;7),(NETWORKDAYS(F346,Lister!$E$19,Lister!$D$7:$D$13)-V346)*T346/NETWORKDAYS(Lister!$D$19,Lister!$E$19,Lister!$D$7:$D$13),IF(MONTH(F346)&gt;7,0)))),0),"")</f>
        <v/>
      </c>
      <c r="AA346" s="30" t="str">
        <f>IF(Afrapportering!AA327="","",Afrapportering!AA327)</f>
        <v/>
      </c>
      <c r="AB346" s="52" t="str">
        <f>IFERROR(MAX(IF(OR(V346="",X346=""),"",IF(AND(AND(MONTH(F346)&gt;=8,MONTH(F346)&lt;9),AND(MONTH(H346)&gt;=8,MONTH(H346)&lt;9)),(NETWORKDAYS(F346,H346,Lister!$D$7:$D$13)-X346)*T346/NETWORKDAYS(Lister!$D$20,Lister!$E$20,Lister!$D$7:$D$13),IF(AND(MONTH(F346)=7,MONTH(H346)=8),(NETWORKDAYS(Lister!$D$20,H346,Lister!$D$7:$D$13)-X346)*T346/NETWORKDAYS(Lister!$D$20,Lister!$E$20,Lister!$D$7:$D$13),IF(AND(MONTH(F346)=7,MONTH(H346)=7),0)))),0),"")</f>
        <v/>
      </c>
      <c r="AC346" s="30" t="str">
        <f>IF(Afrapportering!AC327="","",Afrapportering!AC327)</f>
        <v/>
      </c>
      <c r="AD346" s="52" t="str">
        <f t="shared" si="39"/>
        <v/>
      </c>
      <c r="AE346" s="52" t="str">
        <f t="shared" si="40"/>
        <v/>
      </c>
      <c r="AF346" s="30" t="str">
        <f t="shared" si="41"/>
        <v/>
      </c>
      <c r="AG346" s="30" t="str">
        <f t="shared" si="42"/>
        <v/>
      </c>
      <c r="AH346" s="3" t="str">
        <f t="shared" si="43"/>
        <v/>
      </c>
    </row>
    <row r="347" spans="1:34" x14ac:dyDescent="0.25">
      <c r="A347" s="13" t="str">
        <f>+Afrapportering!A328</f>
        <v/>
      </c>
      <c r="B347" s="13" t="str">
        <f>+Afrapportering!B328</f>
        <v/>
      </c>
      <c r="C347" s="13" t="str">
        <f>+Afrapportering!C328</f>
        <v/>
      </c>
      <c r="D347" s="13" t="str">
        <f>+Afrapportering!D328</f>
        <v/>
      </c>
      <c r="E347" s="14" t="str">
        <f>+Afrapportering!E328</f>
        <v/>
      </c>
      <c r="F347" s="139" t="str">
        <f>IF(Afrapportering!F328 = "", "",Afrapportering!F328)</f>
        <v/>
      </c>
      <c r="G347" s="14" t="str">
        <f>+Afrapportering!G328</f>
        <v/>
      </c>
      <c r="H347" s="139" t="str">
        <f>IF(Afrapportering!H328 = "","",Afrapportering!H328)</f>
        <v/>
      </c>
      <c r="I347" s="140" t="str">
        <f>+Afrapportering!I328</f>
        <v/>
      </c>
      <c r="J347" s="13" t="str">
        <f>+Afrapportering!J328</f>
        <v/>
      </c>
      <c r="K347" s="32" t="str">
        <f t="shared" si="36"/>
        <v/>
      </c>
      <c r="L347" s="31" t="str">
        <f>IF(Ansøgning!J333="","",Ansøgning!J333)</f>
        <v/>
      </c>
      <c r="M347" s="134" t="str">
        <f>IF(Afrapportering!M328="","",Afrapportering!M328)</f>
        <v/>
      </c>
      <c r="N347" s="31" t="str">
        <f>IF(Ansøgning!K333="","",Ansøgning!K333)</f>
        <v/>
      </c>
      <c r="O347" s="134">
        <f>IF(Afrapportering!O328="",,Afrapportering!O328)</f>
        <v>0</v>
      </c>
      <c r="P347" s="15" t="str">
        <f>IF(Ansøgning!L333="","",Ansøgning!L333)</f>
        <v/>
      </c>
      <c r="Q347" s="15" t="str">
        <f t="shared" si="37"/>
        <v/>
      </c>
      <c r="R347" s="15"/>
      <c r="S347" s="15" t="str">
        <f>IF(Afrapportering!S328="","",Afrapportering!S328)</f>
        <v/>
      </c>
      <c r="T347" s="31" t="str">
        <f t="shared" si="38"/>
        <v/>
      </c>
      <c r="U347" s="30" t="str">
        <f>IF(Afrapportering!U328="","",Afrapportering!U328)</f>
        <v/>
      </c>
      <c r="V347" s="52" t="str">
        <f>IF(Afrapportering!V328="","",Afrapportering!V328)</f>
        <v/>
      </c>
      <c r="W347" s="30" t="str">
        <f>IF(Afrapportering!W328="","",Afrapportering!W328)</f>
        <v/>
      </c>
      <c r="X347" s="52" t="str">
        <f>IF(Afrapportering!X328="","",Afrapportering!X328)</f>
        <v/>
      </c>
      <c r="Y347" s="30" t="str">
        <f>IF(Afrapportering!Y328="","",Afrapportering!Y328)</f>
        <v/>
      </c>
      <c r="Z347" s="52" t="str">
        <f>IFERROR(MAX(IF(OR(V347="",X347=""),"",IF(AND(AND(MONTH(F347)&gt;=7,MONTH(F347)&lt;8),AND(MONTH(H347)&gt;=7,MONTH(H347)&lt;8)),(NETWORKDAYS(F347,H347,Lister!$D$7:$D$13)-V347)*T347/NETWORKDAYS(Lister!$D$19,Lister!$E$19,Lister!$D$7:$D$13),IF(AND(AND(MONTH(F347)&gt;=7,MONTH(F347)&lt;8),MONTH(H347)&gt;7),(NETWORKDAYS(F347,Lister!$E$19,Lister!$D$7:$D$13)-V347)*T347/NETWORKDAYS(Lister!$D$19,Lister!$E$19,Lister!$D$7:$D$13),IF(MONTH(F347)&gt;7,0)))),0),"")</f>
        <v/>
      </c>
      <c r="AA347" s="30" t="str">
        <f>IF(Afrapportering!AA328="","",Afrapportering!AA328)</f>
        <v/>
      </c>
      <c r="AB347" s="52" t="str">
        <f>IFERROR(MAX(IF(OR(V347="",X347=""),"",IF(AND(AND(MONTH(F347)&gt;=8,MONTH(F347)&lt;9),AND(MONTH(H347)&gt;=8,MONTH(H347)&lt;9)),(NETWORKDAYS(F347,H347,Lister!$D$7:$D$13)-X347)*T347/NETWORKDAYS(Lister!$D$20,Lister!$E$20,Lister!$D$7:$D$13),IF(AND(MONTH(F347)=7,MONTH(H347)=8),(NETWORKDAYS(Lister!$D$20,H347,Lister!$D$7:$D$13)-X347)*T347/NETWORKDAYS(Lister!$D$20,Lister!$E$20,Lister!$D$7:$D$13),IF(AND(MONTH(F347)=7,MONTH(H347)=7),0)))),0),"")</f>
        <v/>
      </c>
      <c r="AC347" s="30" t="str">
        <f>IF(Afrapportering!AC328="","",Afrapportering!AC328)</f>
        <v/>
      </c>
      <c r="AD347" s="52" t="str">
        <f t="shared" si="39"/>
        <v/>
      </c>
      <c r="AE347" s="52" t="str">
        <f t="shared" si="40"/>
        <v/>
      </c>
      <c r="AF347" s="30" t="str">
        <f t="shared" si="41"/>
        <v/>
      </c>
      <c r="AG347" s="30" t="str">
        <f t="shared" si="42"/>
        <v/>
      </c>
      <c r="AH347" s="3" t="str">
        <f t="shared" si="43"/>
        <v/>
      </c>
    </row>
    <row r="348" spans="1:34" x14ac:dyDescent="0.25">
      <c r="A348" s="13" t="str">
        <f>+Afrapportering!A329</f>
        <v/>
      </c>
      <c r="B348" s="13" t="str">
        <f>+Afrapportering!B329</f>
        <v/>
      </c>
      <c r="C348" s="13" t="str">
        <f>+Afrapportering!C329</f>
        <v/>
      </c>
      <c r="D348" s="13" t="str">
        <f>+Afrapportering!D329</f>
        <v/>
      </c>
      <c r="E348" s="14" t="str">
        <f>+Afrapportering!E329</f>
        <v/>
      </c>
      <c r="F348" s="139" t="str">
        <f>IF(Afrapportering!F329 = "", "",Afrapportering!F329)</f>
        <v/>
      </c>
      <c r="G348" s="14" t="str">
        <f>+Afrapportering!G329</f>
        <v/>
      </c>
      <c r="H348" s="139" t="str">
        <f>IF(Afrapportering!H329 = "","",Afrapportering!H329)</f>
        <v/>
      </c>
      <c r="I348" s="140" t="str">
        <f>+Afrapportering!I329</f>
        <v/>
      </c>
      <c r="J348" s="13" t="str">
        <f>+Afrapportering!J329</f>
        <v/>
      </c>
      <c r="K348" s="32" t="str">
        <f t="shared" si="36"/>
        <v/>
      </c>
      <c r="L348" s="31" t="str">
        <f>IF(Ansøgning!J334="","",Ansøgning!J334)</f>
        <v/>
      </c>
      <c r="M348" s="134" t="str">
        <f>IF(Afrapportering!M329="","",Afrapportering!M329)</f>
        <v/>
      </c>
      <c r="N348" s="31" t="str">
        <f>IF(Ansøgning!K334="","",Ansøgning!K334)</f>
        <v/>
      </c>
      <c r="O348" s="134">
        <f>IF(Afrapportering!O329="",,Afrapportering!O329)</f>
        <v>0</v>
      </c>
      <c r="P348" s="15" t="str">
        <f>IF(Ansøgning!L334="","",Ansøgning!L334)</f>
        <v/>
      </c>
      <c r="Q348" s="15" t="str">
        <f t="shared" si="37"/>
        <v/>
      </c>
      <c r="R348" s="15"/>
      <c r="S348" s="15" t="str">
        <f>IF(Afrapportering!S329="","",Afrapportering!S329)</f>
        <v/>
      </c>
      <c r="T348" s="31" t="str">
        <f t="shared" si="38"/>
        <v/>
      </c>
      <c r="U348" s="30" t="str">
        <f>IF(Afrapportering!U329="","",Afrapportering!U329)</f>
        <v/>
      </c>
      <c r="V348" s="52" t="str">
        <f>IF(Afrapportering!V329="","",Afrapportering!V329)</f>
        <v/>
      </c>
      <c r="W348" s="30" t="str">
        <f>IF(Afrapportering!W329="","",Afrapportering!W329)</f>
        <v/>
      </c>
      <c r="X348" s="52" t="str">
        <f>IF(Afrapportering!X329="","",Afrapportering!X329)</f>
        <v/>
      </c>
      <c r="Y348" s="30" t="str">
        <f>IF(Afrapportering!Y329="","",Afrapportering!Y329)</f>
        <v/>
      </c>
      <c r="Z348" s="52" t="str">
        <f>IFERROR(MAX(IF(OR(V348="",X348=""),"",IF(AND(AND(MONTH(F348)&gt;=7,MONTH(F348)&lt;8),AND(MONTH(H348)&gt;=7,MONTH(H348)&lt;8)),(NETWORKDAYS(F348,H348,Lister!$D$7:$D$13)-V348)*T348/NETWORKDAYS(Lister!$D$19,Lister!$E$19,Lister!$D$7:$D$13),IF(AND(AND(MONTH(F348)&gt;=7,MONTH(F348)&lt;8),MONTH(H348)&gt;7),(NETWORKDAYS(F348,Lister!$E$19,Lister!$D$7:$D$13)-V348)*T348/NETWORKDAYS(Lister!$D$19,Lister!$E$19,Lister!$D$7:$D$13),IF(MONTH(F348)&gt;7,0)))),0),"")</f>
        <v/>
      </c>
      <c r="AA348" s="30" t="str">
        <f>IF(Afrapportering!AA329="","",Afrapportering!AA329)</f>
        <v/>
      </c>
      <c r="AB348" s="52" t="str">
        <f>IFERROR(MAX(IF(OR(V348="",X348=""),"",IF(AND(AND(MONTH(F348)&gt;=8,MONTH(F348)&lt;9),AND(MONTH(H348)&gt;=8,MONTH(H348)&lt;9)),(NETWORKDAYS(F348,H348,Lister!$D$7:$D$13)-X348)*T348/NETWORKDAYS(Lister!$D$20,Lister!$E$20,Lister!$D$7:$D$13),IF(AND(MONTH(F348)=7,MONTH(H348)=8),(NETWORKDAYS(Lister!$D$20,H348,Lister!$D$7:$D$13)-X348)*T348/NETWORKDAYS(Lister!$D$20,Lister!$E$20,Lister!$D$7:$D$13),IF(AND(MONTH(F348)=7,MONTH(H348)=7),0)))),0),"")</f>
        <v/>
      </c>
      <c r="AC348" s="30" t="str">
        <f>IF(Afrapportering!AC329="","",Afrapportering!AC329)</f>
        <v/>
      </c>
      <c r="AD348" s="52" t="str">
        <f t="shared" si="39"/>
        <v/>
      </c>
      <c r="AE348" s="52" t="str">
        <f t="shared" si="40"/>
        <v/>
      </c>
      <c r="AF348" s="30" t="str">
        <f t="shared" si="41"/>
        <v/>
      </c>
      <c r="AG348" s="30" t="str">
        <f t="shared" si="42"/>
        <v/>
      </c>
      <c r="AH348" s="3" t="str">
        <f t="shared" si="43"/>
        <v/>
      </c>
    </row>
    <row r="349" spans="1:34" x14ac:dyDescent="0.25">
      <c r="A349" s="13" t="str">
        <f>+Afrapportering!A330</f>
        <v/>
      </c>
      <c r="B349" s="13" t="str">
        <f>+Afrapportering!B330</f>
        <v/>
      </c>
      <c r="C349" s="13" t="str">
        <f>+Afrapportering!C330</f>
        <v/>
      </c>
      <c r="D349" s="13" t="str">
        <f>+Afrapportering!D330</f>
        <v/>
      </c>
      <c r="E349" s="14" t="str">
        <f>+Afrapportering!E330</f>
        <v/>
      </c>
      <c r="F349" s="139" t="str">
        <f>IF(Afrapportering!F330 = "", "",Afrapportering!F330)</f>
        <v/>
      </c>
      <c r="G349" s="14" t="str">
        <f>+Afrapportering!G330</f>
        <v/>
      </c>
      <c r="H349" s="139" t="str">
        <f>IF(Afrapportering!H330 = "","",Afrapportering!H330)</f>
        <v/>
      </c>
      <c r="I349" s="140" t="str">
        <f>+Afrapportering!I330</f>
        <v/>
      </c>
      <c r="J349" s="13" t="str">
        <f>+Afrapportering!J330</f>
        <v/>
      </c>
      <c r="K349" s="32" t="str">
        <f t="shared" si="36"/>
        <v/>
      </c>
      <c r="L349" s="31" t="str">
        <f>IF(Ansøgning!J335="","",Ansøgning!J335)</f>
        <v/>
      </c>
      <c r="M349" s="134" t="str">
        <f>IF(Afrapportering!M330="","",Afrapportering!M330)</f>
        <v/>
      </c>
      <c r="N349" s="31" t="str">
        <f>IF(Ansøgning!K335="","",Ansøgning!K335)</f>
        <v/>
      </c>
      <c r="O349" s="134">
        <f>IF(Afrapportering!O330="",,Afrapportering!O330)</f>
        <v>0</v>
      </c>
      <c r="P349" s="15" t="str">
        <f>IF(Ansøgning!L335="","",Ansøgning!L335)</f>
        <v/>
      </c>
      <c r="Q349" s="15" t="str">
        <f t="shared" si="37"/>
        <v/>
      </c>
      <c r="R349" s="15"/>
      <c r="S349" s="15" t="str">
        <f>IF(Afrapportering!S330="","",Afrapportering!S330)</f>
        <v/>
      </c>
      <c r="T349" s="31" t="str">
        <f t="shared" si="38"/>
        <v/>
      </c>
      <c r="U349" s="30" t="str">
        <f>IF(Afrapportering!U330="","",Afrapportering!U330)</f>
        <v/>
      </c>
      <c r="V349" s="52" t="str">
        <f>IF(Afrapportering!V330="","",Afrapportering!V330)</f>
        <v/>
      </c>
      <c r="W349" s="30" t="str">
        <f>IF(Afrapportering!W330="","",Afrapportering!W330)</f>
        <v/>
      </c>
      <c r="X349" s="52" t="str">
        <f>IF(Afrapportering!X330="","",Afrapportering!X330)</f>
        <v/>
      </c>
      <c r="Y349" s="30" t="str">
        <f>IF(Afrapportering!Y330="","",Afrapportering!Y330)</f>
        <v/>
      </c>
      <c r="Z349" s="52" t="str">
        <f>IFERROR(MAX(IF(OR(V349="",X349=""),"",IF(AND(AND(MONTH(F349)&gt;=7,MONTH(F349)&lt;8),AND(MONTH(H349)&gt;=7,MONTH(H349)&lt;8)),(NETWORKDAYS(F349,H349,Lister!$D$7:$D$13)-V349)*T349/NETWORKDAYS(Lister!$D$19,Lister!$E$19,Lister!$D$7:$D$13),IF(AND(AND(MONTH(F349)&gt;=7,MONTH(F349)&lt;8),MONTH(H349)&gt;7),(NETWORKDAYS(F349,Lister!$E$19,Lister!$D$7:$D$13)-V349)*T349/NETWORKDAYS(Lister!$D$19,Lister!$E$19,Lister!$D$7:$D$13),IF(MONTH(F349)&gt;7,0)))),0),"")</f>
        <v/>
      </c>
      <c r="AA349" s="30" t="str">
        <f>IF(Afrapportering!AA330="","",Afrapportering!AA330)</f>
        <v/>
      </c>
      <c r="AB349" s="52" t="str">
        <f>IFERROR(MAX(IF(OR(V349="",X349=""),"",IF(AND(AND(MONTH(F349)&gt;=8,MONTH(F349)&lt;9),AND(MONTH(H349)&gt;=8,MONTH(H349)&lt;9)),(NETWORKDAYS(F349,H349,Lister!$D$7:$D$13)-X349)*T349/NETWORKDAYS(Lister!$D$20,Lister!$E$20,Lister!$D$7:$D$13),IF(AND(MONTH(F349)=7,MONTH(H349)=8),(NETWORKDAYS(Lister!$D$20,H349,Lister!$D$7:$D$13)-X349)*T349/NETWORKDAYS(Lister!$D$20,Lister!$E$20,Lister!$D$7:$D$13),IF(AND(MONTH(F349)=7,MONTH(H349)=7),0)))),0),"")</f>
        <v/>
      </c>
      <c r="AC349" s="30" t="str">
        <f>IF(Afrapportering!AC330="","",Afrapportering!AC330)</f>
        <v/>
      </c>
      <c r="AD349" s="52" t="str">
        <f t="shared" si="39"/>
        <v/>
      </c>
      <c r="AE349" s="52" t="str">
        <f t="shared" si="40"/>
        <v/>
      </c>
      <c r="AF349" s="30" t="str">
        <f t="shared" si="41"/>
        <v/>
      </c>
      <c r="AG349" s="30" t="str">
        <f t="shared" si="42"/>
        <v/>
      </c>
      <c r="AH349" s="3" t="str">
        <f t="shared" si="43"/>
        <v/>
      </c>
    </row>
    <row r="350" spans="1:34" x14ac:dyDescent="0.25">
      <c r="A350" s="13" t="str">
        <f>+Afrapportering!A331</f>
        <v/>
      </c>
      <c r="B350" s="13" t="str">
        <f>+Afrapportering!B331</f>
        <v/>
      </c>
      <c r="C350" s="13" t="str">
        <f>+Afrapportering!C331</f>
        <v/>
      </c>
      <c r="D350" s="13" t="str">
        <f>+Afrapportering!D331</f>
        <v/>
      </c>
      <c r="E350" s="14" t="str">
        <f>+Afrapportering!E331</f>
        <v/>
      </c>
      <c r="F350" s="139" t="str">
        <f>IF(Afrapportering!F331 = "", "",Afrapportering!F331)</f>
        <v/>
      </c>
      <c r="G350" s="14" t="str">
        <f>+Afrapportering!G331</f>
        <v/>
      </c>
      <c r="H350" s="139" t="str">
        <f>IF(Afrapportering!H331 = "","",Afrapportering!H331)</f>
        <v/>
      </c>
      <c r="I350" s="140" t="str">
        <f>+Afrapportering!I331</f>
        <v/>
      </c>
      <c r="J350" s="13" t="str">
        <f>+Afrapportering!J331</f>
        <v/>
      </c>
      <c r="K350" s="32" t="str">
        <f t="shared" si="36"/>
        <v/>
      </c>
      <c r="L350" s="31" t="str">
        <f>IF(Ansøgning!J336="","",Ansøgning!J336)</f>
        <v/>
      </c>
      <c r="M350" s="134" t="str">
        <f>IF(Afrapportering!M331="","",Afrapportering!M331)</f>
        <v/>
      </c>
      <c r="N350" s="31" t="str">
        <f>IF(Ansøgning!K336="","",Ansøgning!K336)</f>
        <v/>
      </c>
      <c r="O350" s="134">
        <f>IF(Afrapportering!O331="",,Afrapportering!O331)</f>
        <v>0</v>
      </c>
      <c r="P350" s="15" t="str">
        <f>IF(Ansøgning!L336="","",Ansøgning!L336)</f>
        <v/>
      </c>
      <c r="Q350" s="15" t="str">
        <f t="shared" si="37"/>
        <v/>
      </c>
      <c r="R350" s="15"/>
      <c r="S350" s="15" t="str">
        <f>IF(Afrapportering!S331="","",Afrapportering!S331)</f>
        <v/>
      </c>
      <c r="T350" s="31" t="str">
        <f t="shared" si="38"/>
        <v/>
      </c>
      <c r="U350" s="30" t="str">
        <f>IF(Afrapportering!U331="","",Afrapportering!U331)</f>
        <v/>
      </c>
      <c r="V350" s="52" t="str">
        <f>IF(Afrapportering!V331="","",Afrapportering!V331)</f>
        <v/>
      </c>
      <c r="W350" s="30" t="str">
        <f>IF(Afrapportering!W331="","",Afrapportering!W331)</f>
        <v/>
      </c>
      <c r="X350" s="52" t="str">
        <f>IF(Afrapportering!X331="","",Afrapportering!X331)</f>
        <v/>
      </c>
      <c r="Y350" s="30" t="str">
        <f>IF(Afrapportering!Y331="","",Afrapportering!Y331)</f>
        <v/>
      </c>
      <c r="Z350" s="52" t="str">
        <f>IFERROR(MAX(IF(OR(V350="",X350=""),"",IF(AND(AND(MONTH(F350)&gt;=7,MONTH(F350)&lt;8),AND(MONTH(H350)&gt;=7,MONTH(H350)&lt;8)),(NETWORKDAYS(F350,H350,Lister!$D$7:$D$13)-V350)*T350/NETWORKDAYS(Lister!$D$19,Lister!$E$19,Lister!$D$7:$D$13),IF(AND(AND(MONTH(F350)&gt;=7,MONTH(F350)&lt;8),MONTH(H350)&gt;7),(NETWORKDAYS(F350,Lister!$E$19,Lister!$D$7:$D$13)-V350)*T350/NETWORKDAYS(Lister!$D$19,Lister!$E$19,Lister!$D$7:$D$13),IF(MONTH(F350)&gt;7,0)))),0),"")</f>
        <v/>
      </c>
      <c r="AA350" s="30" t="str">
        <f>IF(Afrapportering!AA331="","",Afrapportering!AA331)</f>
        <v/>
      </c>
      <c r="AB350" s="52" t="str">
        <f>IFERROR(MAX(IF(OR(V350="",X350=""),"",IF(AND(AND(MONTH(F350)&gt;=8,MONTH(F350)&lt;9),AND(MONTH(H350)&gt;=8,MONTH(H350)&lt;9)),(NETWORKDAYS(F350,H350,Lister!$D$7:$D$13)-X350)*T350/NETWORKDAYS(Lister!$D$20,Lister!$E$20,Lister!$D$7:$D$13),IF(AND(MONTH(F350)=7,MONTH(H350)=8),(NETWORKDAYS(Lister!$D$20,H350,Lister!$D$7:$D$13)-X350)*T350/NETWORKDAYS(Lister!$D$20,Lister!$E$20,Lister!$D$7:$D$13),IF(AND(MONTH(F350)=7,MONTH(H350)=7),0)))),0),"")</f>
        <v/>
      </c>
      <c r="AC350" s="30" t="str">
        <f>IF(Afrapportering!AC331="","",Afrapportering!AC331)</f>
        <v/>
      </c>
      <c r="AD350" s="52" t="str">
        <f t="shared" si="39"/>
        <v/>
      </c>
      <c r="AE350" s="52" t="str">
        <f t="shared" si="40"/>
        <v/>
      </c>
      <c r="AF350" s="30" t="str">
        <f t="shared" si="41"/>
        <v/>
      </c>
      <c r="AG350" s="30" t="str">
        <f t="shared" si="42"/>
        <v/>
      </c>
      <c r="AH350" s="3" t="str">
        <f t="shared" si="43"/>
        <v/>
      </c>
    </row>
    <row r="351" spans="1:34" x14ac:dyDescent="0.25">
      <c r="A351" s="13" t="str">
        <f>+Afrapportering!A332</f>
        <v/>
      </c>
      <c r="B351" s="13" t="str">
        <f>+Afrapportering!B332</f>
        <v/>
      </c>
      <c r="C351" s="13" t="str">
        <f>+Afrapportering!C332</f>
        <v/>
      </c>
      <c r="D351" s="13" t="str">
        <f>+Afrapportering!D332</f>
        <v/>
      </c>
      <c r="E351" s="14" t="str">
        <f>+Afrapportering!E332</f>
        <v/>
      </c>
      <c r="F351" s="139" t="str">
        <f>IF(Afrapportering!F332 = "", "",Afrapportering!F332)</f>
        <v/>
      </c>
      <c r="G351" s="14" t="str">
        <f>+Afrapportering!G332</f>
        <v/>
      </c>
      <c r="H351" s="139" t="str">
        <f>IF(Afrapportering!H332 = "","",Afrapportering!H332)</f>
        <v/>
      </c>
      <c r="I351" s="140" t="str">
        <f>+Afrapportering!I332</f>
        <v/>
      </c>
      <c r="J351" s="13" t="str">
        <f>+Afrapportering!J332</f>
        <v/>
      </c>
      <c r="K351" s="32" t="str">
        <f t="shared" si="36"/>
        <v/>
      </c>
      <c r="L351" s="31" t="str">
        <f>IF(Ansøgning!J337="","",Ansøgning!J337)</f>
        <v/>
      </c>
      <c r="M351" s="134" t="str">
        <f>IF(Afrapportering!M332="","",Afrapportering!M332)</f>
        <v/>
      </c>
      <c r="N351" s="31" t="str">
        <f>IF(Ansøgning!K337="","",Ansøgning!K337)</f>
        <v/>
      </c>
      <c r="O351" s="134">
        <f>IF(Afrapportering!O332="",,Afrapportering!O332)</f>
        <v>0</v>
      </c>
      <c r="P351" s="15" t="str">
        <f>IF(Ansøgning!L337="","",Ansøgning!L337)</f>
        <v/>
      </c>
      <c r="Q351" s="15" t="str">
        <f t="shared" si="37"/>
        <v/>
      </c>
      <c r="R351" s="15"/>
      <c r="S351" s="15" t="str">
        <f>IF(Afrapportering!S332="","",Afrapportering!S332)</f>
        <v/>
      </c>
      <c r="T351" s="31" t="str">
        <f t="shared" si="38"/>
        <v/>
      </c>
      <c r="U351" s="30" t="str">
        <f>IF(Afrapportering!U332="","",Afrapportering!U332)</f>
        <v/>
      </c>
      <c r="V351" s="52" t="str">
        <f>IF(Afrapportering!V332="","",Afrapportering!V332)</f>
        <v/>
      </c>
      <c r="W351" s="30" t="str">
        <f>IF(Afrapportering!W332="","",Afrapportering!W332)</f>
        <v/>
      </c>
      <c r="X351" s="52" t="str">
        <f>IF(Afrapportering!X332="","",Afrapportering!X332)</f>
        <v/>
      </c>
      <c r="Y351" s="30" t="str">
        <f>IF(Afrapportering!Y332="","",Afrapportering!Y332)</f>
        <v/>
      </c>
      <c r="Z351" s="52" t="str">
        <f>IFERROR(MAX(IF(OR(V351="",X351=""),"",IF(AND(AND(MONTH(F351)&gt;=7,MONTH(F351)&lt;8),AND(MONTH(H351)&gt;=7,MONTH(H351)&lt;8)),(NETWORKDAYS(F351,H351,Lister!$D$7:$D$13)-V351)*T351/NETWORKDAYS(Lister!$D$19,Lister!$E$19,Lister!$D$7:$D$13),IF(AND(AND(MONTH(F351)&gt;=7,MONTH(F351)&lt;8),MONTH(H351)&gt;7),(NETWORKDAYS(F351,Lister!$E$19,Lister!$D$7:$D$13)-V351)*T351/NETWORKDAYS(Lister!$D$19,Lister!$E$19,Lister!$D$7:$D$13),IF(MONTH(F351)&gt;7,0)))),0),"")</f>
        <v/>
      </c>
      <c r="AA351" s="30" t="str">
        <f>IF(Afrapportering!AA332="","",Afrapportering!AA332)</f>
        <v/>
      </c>
      <c r="AB351" s="52" t="str">
        <f>IFERROR(MAX(IF(OR(V351="",X351=""),"",IF(AND(AND(MONTH(F351)&gt;=8,MONTH(F351)&lt;9),AND(MONTH(H351)&gt;=8,MONTH(H351)&lt;9)),(NETWORKDAYS(F351,H351,Lister!$D$7:$D$13)-X351)*T351/NETWORKDAYS(Lister!$D$20,Lister!$E$20,Lister!$D$7:$D$13),IF(AND(MONTH(F351)=7,MONTH(H351)=8),(NETWORKDAYS(Lister!$D$20,H351,Lister!$D$7:$D$13)-X351)*T351/NETWORKDAYS(Lister!$D$20,Lister!$E$20,Lister!$D$7:$D$13),IF(AND(MONTH(F351)=7,MONTH(H351)=7),0)))),0),"")</f>
        <v/>
      </c>
      <c r="AC351" s="30" t="str">
        <f>IF(Afrapportering!AC332="","",Afrapportering!AC332)</f>
        <v/>
      </c>
      <c r="AD351" s="52" t="str">
        <f t="shared" si="39"/>
        <v/>
      </c>
      <c r="AE351" s="52" t="str">
        <f t="shared" si="40"/>
        <v/>
      </c>
      <c r="AF351" s="30" t="str">
        <f t="shared" si="41"/>
        <v/>
      </c>
      <c r="AG351" s="30" t="str">
        <f t="shared" si="42"/>
        <v/>
      </c>
      <c r="AH351" s="3" t="str">
        <f t="shared" si="43"/>
        <v/>
      </c>
    </row>
    <row r="352" spans="1:34" x14ac:dyDescent="0.25">
      <c r="A352" s="13" t="str">
        <f>+Afrapportering!A333</f>
        <v/>
      </c>
      <c r="B352" s="13" t="str">
        <f>+Afrapportering!B333</f>
        <v/>
      </c>
      <c r="C352" s="13" t="str">
        <f>+Afrapportering!C333</f>
        <v/>
      </c>
      <c r="D352" s="13" t="str">
        <f>+Afrapportering!D333</f>
        <v/>
      </c>
      <c r="E352" s="14" t="str">
        <f>+Afrapportering!E333</f>
        <v/>
      </c>
      <c r="F352" s="139" t="str">
        <f>IF(Afrapportering!F333 = "", "",Afrapportering!F333)</f>
        <v/>
      </c>
      <c r="G352" s="14" t="str">
        <f>+Afrapportering!G333</f>
        <v/>
      </c>
      <c r="H352" s="139" t="str">
        <f>IF(Afrapportering!H333 = "","",Afrapportering!H333)</f>
        <v/>
      </c>
      <c r="I352" s="140" t="str">
        <f>+Afrapportering!I333</f>
        <v/>
      </c>
      <c r="J352" s="13" t="str">
        <f>+Afrapportering!J333</f>
        <v/>
      </c>
      <c r="K352" s="32" t="str">
        <f t="shared" si="36"/>
        <v/>
      </c>
      <c r="L352" s="31" t="str">
        <f>IF(Ansøgning!J338="","",Ansøgning!J338)</f>
        <v/>
      </c>
      <c r="M352" s="134" t="str">
        <f>IF(Afrapportering!M333="","",Afrapportering!M333)</f>
        <v/>
      </c>
      <c r="N352" s="31" t="str">
        <f>IF(Ansøgning!K338="","",Ansøgning!K338)</f>
        <v/>
      </c>
      <c r="O352" s="134">
        <f>IF(Afrapportering!O333="",,Afrapportering!O333)</f>
        <v>0</v>
      </c>
      <c r="P352" s="15" t="str">
        <f>IF(Ansøgning!L338="","",Ansøgning!L338)</f>
        <v/>
      </c>
      <c r="Q352" s="15" t="str">
        <f t="shared" si="37"/>
        <v/>
      </c>
      <c r="R352" s="15"/>
      <c r="S352" s="15" t="str">
        <f>IF(Afrapportering!S333="","",Afrapportering!S333)</f>
        <v/>
      </c>
      <c r="T352" s="31" t="str">
        <f t="shared" si="38"/>
        <v/>
      </c>
      <c r="U352" s="30" t="str">
        <f>IF(Afrapportering!U333="","",Afrapportering!U333)</f>
        <v/>
      </c>
      <c r="V352" s="52" t="str">
        <f>IF(Afrapportering!V333="","",Afrapportering!V333)</f>
        <v/>
      </c>
      <c r="W352" s="30" t="str">
        <f>IF(Afrapportering!W333="","",Afrapportering!W333)</f>
        <v/>
      </c>
      <c r="X352" s="52" t="str">
        <f>IF(Afrapportering!X333="","",Afrapportering!X333)</f>
        <v/>
      </c>
      <c r="Y352" s="30" t="str">
        <f>IF(Afrapportering!Y333="","",Afrapportering!Y333)</f>
        <v/>
      </c>
      <c r="Z352" s="52" t="str">
        <f>IFERROR(MAX(IF(OR(V352="",X352=""),"",IF(AND(AND(MONTH(F352)&gt;=7,MONTH(F352)&lt;8),AND(MONTH(H352)&gt;=7,MONTH(H352)&lt;8)),(NETWORKDAYS(F352,H352,Lister!$D$7:$D$13)-V352)*T352/NETWORKDAYS(Lister!$D$19,Lister!$E$19,Lister!$D$7:$D$13),IF(AND(AND(MONTH(F352)&gt;=7,MONTH(F352)&lt;8),MONTH(H352)&gt;7),(NETWORKDAYS(F352,Lister!$E$19,Lister!$D$7:$D$13)-V352)*T352/NETWORKDAYS(Lister!$D$19,Lister!$E$19,Lister!$D$7:$D$13),IF(MONTH(F352)&gt;7,0)))),0),"")</f>
        <v/>
      </c>
      <c r="AA352" s="30" t="str">
        <f>IF(Afrapportering!AA333="","",Afrapportering!AA333)</f>
        <v/>
      </c>
      <c r="AB352" s="52" t="str">
        <f>IFERROR(MAX(IF(OR(V352="",X352=""),"",IF(AND(AND(MONTH(F352)&gt;=8,MONTH(F352)&lt;9),AND(MONTH(H352)&gt;=8,MONTH(H352)&lt;9)),(NETWORKDAYS(F352,H352,Lister!$D$7:$D$13)-X352)*T352/NETWORKDAYS(Lister!$D$20,Lister!$E$20,Lister!$D$7:$D$13),IF(AND(MONTH(F352)=7,MONTH(H352)=8),(NETWORKDAYS(Lister!$D$20,H352,Lister!$D$7:$D$13)-X352)*T352/NETWORKDAYS(Lister!$D$20,Lister!$E$20,Lister!$D$7:$D$13),IF(AND(MONTH(F352)=7,MONTH(H352)=7),0)))),0),"")</f>
        <v/>
      </c>
      <c r="AC352" s="30" t="str">
        <f>IF(Afrapportering!AC333="","",Afrapportering!AC333)</f>
        <v/>
      </c>
      <c r="AD352" s="52" t="str">
        <f t="shared" si="39"/>
        <v/>
      </c>
      <c r="AE352" s="52" t="str">
        <f t="shared" si="40"/>
        <v/>
      </c>
      <c r="AF352" s="30" t="str">
        <f t="shared" si="41"/>
        <v/>
      </c>
      <c r="AG352" s="30" t="str">
        <f t="shared" si="42"/>
        <v/>
      </c>
      <c r="AH352" s="3" t="str">
        <f t="shared" si="43"/>
        <v/>
      </c>
    </row>
    <row r="353" spans="1:34" x14ac:dyDescent="0.25">
      <c r="A353" s="13" t="str">
        <f>+Afrapportering!A334</f>
        <v/>
      </c>
      <c r="B353" s="13" t="str">
        <f>+Afrapportering!B334</f>
        <v/>
      </c>
      <c r="C353" s="13" t="str">
        <f>+Afrapportering!C334</f>
        <v/>
      </c>
      <c r="D353" s="13" t="str">
        <f>+Afrapportering!D334</f>
        <v/>
      </c>
      <c r="E353" s="14" t="str">
        <f>+Afrapportering!E334</f>
        <v/>
      </c>
      <c r="F353" s="139" t="str">
        <f>IF(Afrapportering!F334 = "", "",Afrapportering!F334)</f>
        <v/>
      </c>
      <c r="G353" s="14" t="str">
        <f>+Afrapportering!G334</f>
        <v/>
      </c>
      <c r="H353" s="139" t="str">
        <f>IF(Afrapportering!H334 = "","",Afrapportering!H334)</f>
        <v/>
      </c>
      <c r="I353" s="140" t="str">
        <f>+Afrapportering!I334</f>
        <v/>
      </c>
      <c r="J353" s="13" t="str">
        <f>+Afrapportering!J334</f>
        <v/>
      </c>
      <c r="K353" s="32" t="str">
        <f t="shared" si="36"/>
        <v/>
      </c>
      <c r="L353" s="31" t="str">
        <f>IF(Ansøgning!J339="","",Ansøgning!J339)</f>
        <v/>
      </c>
      <c r="M353" s="134" t="str">
        <f>IF(Afrapportering!M334="","",Afrapportering!M334)</f>
        <v/>
      </c>
      <c r="N353" s="31" t="str">
        <f>IF(Ansøgning!K339="","",Ansøgning!K339)</f>
        <v/>
      </c>
      <c r="O353" s="134">
        <f>IF(Afrapportering!O334="",,Afrapportering!O334)</f>
        <v>0</v>
      </c>
      <c r="P353" s="15" t="str">
        <f>IF(Ansøgning!L339="","",Ansøgning!L339)</f>
        <v/>
      </c>
      <c r="Q353" s="15" t="str">
        <f t="shared" si="37"/>
        <v/>
      </c>
      <c r="R353" s="15"/>
      <c r="S353" s="15" t="str">
        <f>IF(Afrapportering!S334="","",Afrapportering!S334)</f>
        <v/>
      </c>
      <c r="T353" s="31" t="str">
        <f t="shared" si="38"/>
        <v/>
      </c>
      <c r="U353" s="30" t="str">
        <f>IF(Afrapportering!U334="","",Afrapportering!U334)</f>
        <v/>
      </c>
      <c r="V353" s="52" t="str">
        <f>IF(Afrapportering!V334="","",Afrapportering!V334)</f>
        <v/>
      </c>
      <c r="W353" s="30" t="str">
        <f>IF(Afrapportering!W334="","",Afrapportering!W334)</f>
        <v/>
      </c>
      <c r="X353" s="52" t="str">
        <f>IF(Afrapportering!X334="","",Afrapportering!X334)</f>
        <v/>
      </c>
      <c r="Y353" s="30" t="str">
        <f>IF(Afrapportering!Y334="","",Afrapportering!Y334)</f>
        <v/>
      </c>
      <c r="Z353" s="52" t="str">
        <f>IFERROR(MAX(IF(OR(V353="",X353=""),"",IF(AND(AND(MONTH(F353)&gt;=7,MONTH(F353)&lt;8),AND(MONTH(H353)&gt;=7,MONTH(H353)&lt;8)),(NETWORKDAYS(F353,H353,Lister!$D$7:$D$13)-V353)*T353/NETWORKDAYS(Lister!$D$19,Lister!$E$19,Lister!$D$7:$D$13),IF(AND(AND(MONTH(F353)&gt;=7,MONTH(F353)&lt;8),MONTH(H353)&gt;7),(NETWORKDAYS(F353,Lister!$E$19,Lister!$D$7:$D$13)-V353)*T353/NETWORKDAYS(Lister!$D$19,Lister!$E$19,Lister!$D$7:$D$13),IF(MONTH(F353)&gt;7,0)))),0),"")</f>
        <v/>
      </c>
      <c r="AA353" s="30" t="str">
        <f>IF(Afrapportering!AA334="","",Afrapportering!AA334)</f>
        <v/>
      </c>
      <c r="AB353" s="52" t="str">
        <f>IFERROR(MAX(IF(OR(V353="",X353=""),"",IF(AND(AND(MONTH(F353)&gt;=8,MONTH(F353)&lt;9),AND(MONTH(H353)&gt;=8,MONTH(H353)&lt;9)),(NETWORKDAYS(F353,H353,Lister!$D$7:$D$13)-X353)*T353/NETWORKDAYS(Lister!$D$20,Lister!$E$20,Lister!$D$7:$D$13),IF(AND(MONTH(F353)=7,MONTH(H353)=8),(NETWORKDAYS(Lister!$D$20,H353,Lister!$D$7:$D$13)-X353)*T353/NETWORKDAYS(Lister!$D$20,Lister!$E$20,Lister!$D$7:$D$13),IF(AND(MONTH(F353)=7,MONTH(H353)=7),0)))),0),"")</f>
        <v/>
      </c>
      <c r="AC353" s="30" t="str">
        <f>IF(Afrapportering!AC334="","",Afrapportering!AC334)</f>
        <v/>
      </c>
      <c r="AD353" s="52" t="str">
        <f t="shared" si="39"/>
        <v/>
      </c>
      <c r="AE353" s="52" t="str">
        <f t="shared" si="40"/>
        <v/>
      </c>
      <c r="AF353" s="30" t="str">
        <f t="shared" si="41"/>
        <v/>
      </c>
      <c r="AG353" s="30" t="str">
        <f t="shared" si="42"/>
        <v/>
      </c>
      <c r="AH353" s="3" t="str">
        <f t="shared" si="43"/>
        <v/>
      </c>
    </row>
    <row r="354" spans="1:34" x14ac:dyDescent="0.25">
      <c r="A354" s="13" t="str">
        <f>+Afrapportering!A335</f>
        <v/>
      </c>
      <c r="B354" s="13" t="str">
        <f>+Afrapportering!B335</f>
        <v/>
      </c>
      <c r="C354" s="13" t="str">
        <f>+Afrapportering!C335</f>
        <v/>
      </c>
      <c r="D354" s="13" t="str">
        <f>+Afrapportering!D335</f>
        <v/>
      </c>
      <c r="E354" s="14" t="str">
        <f>+Afrapportering!E335</f>
        <v/>
      </c>
      <c r="F354" s="139" t="str">
        <f>IF(Afrapportering!F335 = "", "",Afrapportering!F335)</f>
        <v/>
      </c>
      <c r="G354" s="14" t="str">
        <f>+Afrapportering!G335</f>
        <v/>
      </c>
      <c r="H354" s="139" t="str">
        <f>IF(Afrapportering!H335 = "","",Afrapportering!H335)</f>
        <v/>
      </c>
      <c r="I354" s="140" t="str">
        <f>+Afrapportering!I335</f>
        <v/>
      </c>
      <c r="J354" s="13" t="str">
        <f>+Afrapportering!J335</f>
        <v/>
      </c>
      <c r="K354" s="32" t="str">
        <f t="shared" si="36"/>
        <v/>
      </c>
      <c r="L354" s="31" t="str">
        <f>IF(Ansøgning!J340="","",Ansøgning!J340)</f>
        <v/>
      </c>
      <c r="M354" s="134" t="str">
        <f>IF(Afrapportering!M335="","",Afrapportering!M335)</f>
        <v/>
      </c>
      <c r="N354" s="31" t="str">
        <f>IF(Ansøgning!K340="","",Ansøgning!K340)</f>
        <v/>
      </c>
      <c r="O354" s="134">
        <f>IF(Afrapportering!O335="",,Afrapportering!O335)</f>
        <v>0</v>
      </c>
      <c r="P354" s="15" t="str">
        <f>IF(Ansøgning!L340="","",Ansøgning!L340)</f>
        <v/>
      </c>
      <c r="Q354" s="15" t="str">
        <f t="shared" si="37"/>
        <v/>
      </c>
      <c r="R354" s="15"/>
      <c r="S354" s="15" t="str">
        <f>IF(Afrapportering!S335="","",Afrapportering!S335)</f>
        <v/>
      </c>
      <c r="T354" s="31" t="str">
        <f t="shared" si="38"/>
        <v/>
      </c>
      <c r="U354" s="30" t="str">
        <f>IF(Afrapportering!U335="","",Afrapportering!U335)</f>
        <v/>
      </c>
      <c r="V354" s="52" t="str">
        <f>IF(Afrapportering!V335="","",Afrapportering!V335)</f>
        <v/>
      </c>
      <c r="W354" s="30" t="str">
        <f>IF(Afrapportering!W335="","",Afrapportering!W335)</f>
        <v/>
      </c>
      <c r="X354" s="52" t="str">
        <f>IF(Afrapportering!X335="","",Afrapportering!X335)</f>
        <v/>
      </c>
      <c r="Y354" s="30" t="str">
        <f>IF(Afrapportering!Y335="","",Afrapportering!Y335)</f>
        <v/>
      </c>
      <c r="Z354" s="52" t="str">
        <f>IFERROR(MAX(IF(OR(V354="",X354=""),"",IF(AND(AND(MONTH(F354)&gt;=7,MONTH(F354)&lt;8),AND(MONTH(H354)&gt;=7,MONTH(H354)&lt;8)),(NETWORKDAYS(F354,H354,Lister!$D$7:$D$13)-V354)*T354/NETWORKDAYS(Lister!$D$19,Lister!$E$19,Lister!$D$7:$D$13),IF(AND(AND(MONTH(F354)&gt;=7,MONTH(F354)&lt;8),MONTH(H354)&gt;7),(NETWORKDAYS(F354,Lister!$E$19,Lister!$D$7:$D$13)-V354)*T354/NETWORKDAYS(Lister!$D$19,Lister!$E$19,Lister!$D$7:$D$13),IF(MONTH(F354)&gt;7,0)))),0),"")</f>
        <v/>
      </c>
      <c r="AA354" s="30" t="str">
        <f>IF(Afrapportering!AA335="","",Afrapportering!AA335)</f>
        <v/>
      </c>
      <c r="AB354" s="52" t="str">
        <f>IFERROR(MAX(IF(OR(V354="",X354=""),"",IF(AND(AND(MONTH(F354)&gt;=8,MONTH(F354)&lt;9),AND(MONTH(H354)&gt;=8,MONTH(H354)&lt;9)),(NETWORKDAYS(F354,H354,Lister!$D$7:$D$13)-X354)*T354/NETWORKDAYS(Lister!$D$20,Lister!$E$20,Lister!$D$7:$D$13),IF(AND(MONTH(F354)=7,MONTH(H354)=8),(NETWORKDAYS(Lister!$D$20,H354,Lister!$D$7:$D$13)-X354)*T354/NETWORKDAYS(Lister!$D$20,Lister!$E$20,Lister!$D$7:$D$13),IF(AND(MONTH(F354)=7,MONTH(H354)=7),0)))),0),"")</f>
        <v/>
      </c>
      <c r="AC354" s="30" t="str">
        <f>IF(Afrapportering!AC335="","",Afrapportering!AC335)</f>
        <v/>
      </c>
      <c r="AD354" s="52" t="str">
        <f t="shared" si="39"/>
        <v/>
      </c>
      <c r="AE354" s="52" t="str">
        <f t="shared" si="40"/>
        <v/>
      </c>
      <c r="AF354" s="30" t="str">
        <f t="shared" si="41"/>
        <v/>
      </c>
      <c r="AG354" s="30" t="str">
        <f t="shared" si="42"/>
        <v/>
      </c>
      <c r="AH354" s="3" t="str">
        <f t="shared" si="43"/>
        <v/>
      </c>
    </row>
    <row r="355" spans="1:34" x14ac:dyDescent="0.25">
      <c r="A355" s="13" t="str">
        <f>+Afrapportering!A336</f>
        <v/>
      </c>
      <c r="B355" s="13" t="str">
        <f>+Afrapportering!B336</f>
        <v/>
      </c>
      <c r="C355" s="13" t="str">
        <f>+Afrapportering!C336</f>
        <v/>
      </c>
      <c r="D355" s="13" t="str">
        <f>+Afrapportering!D336</f>
        <v/>
      </c>
      <c r="E355" s="14" t="str">
        <f>+Afrapportering!E336</f>
        <v/>
      </c>
      <c r="F355" s="139" t="str">
        <f>IF(Afrapportering!F336 = "", "",Afrapportering!F336)</f>
        <v/>
      </c>
      <c r="G355" s="14" t="str">
        <f>+Afrapportering!G336</f>
        <v/>
      </c>
      <c r="H355" s="139" t="str">
        <f>IF(Afrapportering!H336 = "","",Afrapportering!H336)</f>
        <v/>
      </c>
      <c r="I355" s="140" t="str">
        <f>+Afrapportering!I336</f>
        <v/>
      </c>
      <c r="J355" s="13" t="str">
        <f>+Afrapportering!J336</f>
        <v/>
      </c>
      <c r="K355" s="32" t="str">
        <f t="shared" ref="K355:K418" si="44">IF(J355="","",IF(J355="Funktionær",0.75,IF(J355="Ikke-funktionær",0.9,IF(J355="Elev/lærling",0.9))))</f>
        <v/>
      </c>
      <c r="L355" s="31" t="str">
        <f>IF(Ansøgning!J341="","",Ansøgning!J341)</f>
        <v/>
      </c>
      <c r="M355" s="134" t="str">
        <f>IF(Afrapportering!M336="","",Afrapportering!M336)</f>
        <v/>
      </c>
      <c r="N355" s="31" t="str">
        <f>IF(Ansøgning!K341="","",Ansøgning!K341)</f>
        <v/>
      </c>
      <c r="O355" s="134">
        <f>IF(Afrapportering!O336="",,Afrapportering!O336)</f>
        <v>0</v>
      </c>
      <c r="P355" s="15" t="str">
        <f>IF(Ansøgning!L341="","",Ansøgning!L341)</f>
        <v/>
      </c>
      <c r="Q355" s="15" t="str">
        <f t="shared" ref="Q355:Q418" si="45">IFERROR(MAX(IF(M355="","",IF(ISNUMBER(R355),IF(OR(R355&gt;M355*1.1,R355&lt;M355*0.9),R355,M355),M355)-O355),0),"")</f>
        <v/>
      </c>
      <c r="R355" s="15"/>
      <c r="S355" s="15" t="str">
        <f>IF(Afrapportering!S336="","",Afrapportering!S336)</f>
        <v/>
      </c>
      <c r="T355" s="31" t="str">
        <f t="shared" ref="T355:T418" si="46">IF(B355="","",IF(Q355*K355&gt;30000*IF(S355&gt;37,37,S355)/37,30000*IF(S355&gt;37,37,S355)/37,Q355*K355))</f>
        <v/>
      </c>
      <c r="U355" s="30" t="str">
        <f>IF(Afrapportering!U336="","",Afrapportering!U336)</f>
        <v/>
      </c>
      <c r="V355" s="52" t="str">
        <f>IF(Afrapportering!V336="","",Afrapportering!V336)</f>
        <v/>
      </c>
      <c r="W355" s="30" t="str">
        <f>IF(Afrapportering!W336="","",Afrapportering!W336)</f>
        <v/>
      </c>
      <c r="X355" s="52" t="str">
        <f>IF(Afrapportering!X336="","",Afrapportering!X336)</f>
        <v/>
      </c>
      <c r="Y355" s="30" t="str">
        <f>IF(Afrapportering!Y336="","",Afrapportering!Y336)</f>
        <v/>
      </c>
      <c r="Z355" s="52" t="str">
        <f>IFERROR(MAX(IF(OR(V355="",X355=""),"",IF(AND(AND(MONTH(F355)&gt;=7,MONTH(F355)&lt;8),AND(MONTH(H355)&gt;=7,MONTH(H355)&lt;8)),(NETWORKDAYS(F355,H355,Lister!$D$7:$D$13)-V355)*T355/NETWORKDAYS(Lister!$D$19,Lister!$E$19,Lister!$D$7:$D$13),IF(AND(AND(MONTH(F355)&gt;=7,MONTH(F355)&lt;8),MONTH(H355)&gt;7),(NETWORKDAYS(F355,Lister!$E$19,Lister!$D$7:$D$13)-V355)*T355/NETWORKDAYS(Lister!$D$19,Lister!$E$19,Lister!$D$7:$D$13),IF(MONTH(F355)&gt;7,0)))),0),"")</f>
        <v/>
      </c>
      <c r="AA355" s="30" t="str">
        <f>IF(Afrapportering!AA336="","",Afrapportering!AA336)</f>
        <v/>
      </c>
      <c r="AB355" s="52" t="str">
        <f>IFERROR(MAX(IF(OR(V355="",X355=""),"",IF(AND(AND(MONTH(F355)&gt;=8,MONTH(F355)&lt;9),AND(MONTH(H355)&gt;=8,MONTH(H355)&lt;9)),(NETWORKDAYS(F355,H355,Lister!$D$7:$D$13)-X355)*T355/NETWORKDAYS(Lister!$D$20,Lister!$E$20,Lister!$D$7:$D$13),IF(AND(MONTH(F355)=7,MONTH(H355)=8),(NETWORKDAYS(Lister!$D$20,H355,Lister!$D$7:$D$13)-X355)*T355/NETWORKDAYS(Lister!$D$20,Lister!$E$20,Lister!$D$7:$D$13),IF(AND(MONTH(F355)=7,MONTH(H355)=7),0)))),0),"")</f>
        <v/>
      </c>
      <c r="AC355" s="30" t="str">
        <f>IF(Afrapportering!AC336="","",Afrapportering!AC336)</f>
        <v/>
      </c>
      <c r="AD355" s="52" t="str">
        <f t="shared" ref="AD355:AD418" si="47">IFERROR(Z355+AB355,"")</f>
        <v/>
      </c>
      <c r="AE355" s="52" t="str">
        <f t="shared" ref="AE355:AE418" si="48">IFERROR(21/31*T355,"")</f>
        <v/>
      </c>
      <c r="AF355" s="30" t="str">
        <f t="shared" ref="AF355:AF418" si="49">IFERROR(MAX(IF(AND(ISNUMBER(Z355),ISNUMBER(AB355)),IF(AD355-AE355&gt;T355,T355,AD355-AE355),""),0),"")</f>
        <v/>
      </c>
      <c r="AG355" s="30" t="str">
        <f t="shared" ref="AG355:AG418" si="50">IF(AF355="","",AF355-AC355)</f>
        <v/>
      </c>
      <c r="AH355" s="3" t="str">
        <f t="shared" ref="AH355:AH418" si="51">IF(AF355="","",AF355-AC355)</f>
        <v/>
      </c>
    </row>
    <row r="356" spans="1:34" x14ac:dyDescent="0.25">
      <c r="A356" s="13" t="str">
        <f>+Afrapportering!A337</f>
        <v/>
      </c>
      <c r="B356" s="13" t="str">
        <f>+Afrapportering!B337</f>
        <v/>
      </c>
      <c r="C356" s="13" t="str">
        <f>+Afrapportering!C337</f>
        <v/>
      </c>
      <c r="D356" s="13" t="str">
        <f>+Afrapportering!D337</f>
        <v/>
      </c>
      <c r="E356" s="14" t="str">
        <f>+Afrapportering!E337</f>
        <v/>
      </c>
      <c r="F356" s="139" t="str">
        <f>IF(Afrapportering!F337 = "", "",Afrapportering!F337)</f>
        <v/>
      </c>
      <c r="G356" s="14" t="str">
        <f>+Afrapportering!G337</f>
        <v/>
      </c>
      <c r="H356" s="139" t="str">
        <f>IF(Afrapportering!H337 = "","",Afrapportering!H337)</f>
        <v/>
      </c>
      <c r="I356" s="140" t="str">
        <f>+Afrapportering!I337</f>
        <v/>
      </c>
      <c r="J356" s="13" t="str">
        <f>+Afrapportering!J337</f>
        <v/>
      </c>
      <c r="K356" s="32" t="str">
        <f t="shared" si="44"/>
        <v/>
      </c>
      <c r="L356" s="31" t="str">
        <f>IF(Ansøgning!J342="","",Ansøgning!J342)</f>
        <v/>
      </c>
      <c r="M356" s="134" t="str">
        <f>IF(Afrapportering!M337="","",Afrapportering!M337)</f>
        <v/>
      </c>
      <c r="N356" s="31" t="str">
        <f>IF(Ansøgning!K342="","",Ansøgning!K342)</f>
        <v/>
      </c>
      <c r="O356" s="134">
        <f>IF(Afrapportering!O337="",,Afrapportering!O337)</f>
        <v>0</v>
      </c>
      <c r="P356" s="15" t="str">
        <f>IF(Ansøgning!L342="","",Ansøgning!L342)</f>
        <v/>
      </c>
      <c r="Q356" s="15" t="str">
        <f t="shared" si="45"/>
        <v/>
      </c>
      <c r="R356" s="15"/>
      <c r="S356" s="15" t="str">
        <f>IF(Afrapportering!S337="","",Afrapportering!S337)</f>
        <v/>
      </c>
      <c r="T356" s="31" t="str">
        <f t="shared" si="46"/>
        <v/>
      </c>
      <c r="U356" s="30" t="str">
        <f>IF(Afrapportering!U337="","",Afrapportering!U337)</f>
        <v/>
      </c>
      <c r="V356" s="52" t="str">
        <f>IF(Afrapportering!V337="","",Afrapportering!V337)</f>
        <v/>
      </c>
      <c r="W356" s="30" t="str">
        <f>IF(Afrapportering!W337="","",Afrapportering!W337)</f>
        <v/>
      </c>
      <c r="X356" s="52" t="str">
        <f>IF(Afrapportering!X337="","",Afrapportering!X337)</f>
        <v/>
      </c>
      <c r="Y356" s="30" t="str">
        <f>IF(Afrapportering!Y337="","",Afrapportering!Y337)</f>
        <v/>
      </c>
      <c r="Z356" s="52" t="str">
        <f>IFERROR(MAX(IF(OR(V356="",X356=""),"",IF(AND(AND(MONTH(F356)&gt;=7,MONTH(F356)&lt;8),AND(MONTH(H356)&gt;=7,MONTH(H356)&lt;8)),(NETWORKDAYS(F356,H356,Lister!$D$7:$D$13)-V356)*T356/NETWORKDAYS(Lister!$D$19,Lister!$E$19,Lister!$D$7:$D$13),IF(AND(AND(MONTH(F356)&gt;=7,MONTH(F356)&lt;8),MONTH(H356)&gt;7),(NETWORKDAYS(F356,Lister!$E$19,Lister!$D$7:$D$13)-V356)*T356/NETWORKDAYS(Lister!$D$19,Lister!$E$19,Lister!$D$7:$D$13),IF(MONTH(F356)&gt;7,0)))),0),"")</f>
        <v/>
      </c>
      <c r="AA356" s="30" t="str">
        <f>IF(Afrapportering!AA337="","",Afrapportering!AA337)</f>
        <v/>
      </c>
      <c r="AB356" s="52" t="str">
        <f>IFERROR(MAX(IF(OR(V356="",X356=""),"",IF(AND(AND(MONTH(F356)&gt;=8,MONTH(F356)&lt;9),AND(MONTH(H356)&gt;=8,MONTH(H356)&lt;9)),(NETWORKDAYS(F356,H356,Lister!$D$7:$D$13)-X356)*T356/NETWORKDAYS(Lister!$D$20,Lister!$E$20,Lister!$D$7:$D$13),IF(AND(MONTH(F356)=7,MONTH(H356)=8),(NETWORKDAYS(Lister!$D$20,H356,Lister!$D$7:$D$13)-X356)*T356/NETWORKDAYS(Lister!$D$20,Lister!$E$20,Lister!$D$7:$D$13),IF(AND(MONTH(F356)=7,MONTH(H356)=7),0)))),0),"")</f>
        <v/>
      </c>
      <c r="AC356" s="30" t="str">
        <f>IF(Afrapportering!AC337="","",Afrapportering!AC337)</f>
        <v/>
      </c>
      <c r="AD356" s="52" t="str">
        <f t="shared" si="47"/>
        <v/>
      </c>
      <c r="AE356" s="52" t="str">
        <f t="shared" si="48"/>
        <v/>
      </c>
      <c r="AF356" s="30" t="str">
        <f t="shared" si="49"/>
        <v/>
      </c>
      <c r="AG356" s="30" t="str">
        <f t="shared" si="50"/>
        <v/>
      </c>
      <c r="AH356" s="3" t="str">
        <f t="shared" si="51"/>
        <v/>
      </c>
    </row>
    <row r="357" spans="1:34" x14ac:dyDescent="0.25">
      <c r="A357" s="13" t="str">
        <f>+Afrapportering!A338</f>
        <v/>
      </c>
      <c r="B357" s="13" t="str">
        <f>+Afrapportering!B338</f>
        <v/>
      </c>
      <c r="C357" s="13" t="str">
        <f>+Afrapportering!C338</f>
        <v/>
      </c>
      <c r="D357" s="13" t="str">
        <f>+Afrapportering!D338</f>
        <v/>
      </c>
      <c r="E357" s="14" t="str">
        <f>+Afrapportering!E338</f>
        <v/>
      </c>
      <c r="F357" s="139" t="str">
        <f>IF(Afrapportering!F338 = "", "",Afrapportering!F338)</f>
        <v/>
      </c>
      <c r="G357" s="14" t="str">
        <f>+Afrapportering!G338</f>
        <v/>
      </c>
      <c r="H357" s="139" t="str">
        <f>IF(Afrapportering!H338 = "","",Afrapportering!H338)</f>
        <v/>
      </c>
      <c r="I357" s="140" t="str">
        <f>+Afrapportering!I338</f>
        <v/>
      </c>
      <c r="J357" s="13" t="str">
        <f>+Afrapportering!J338</f>
        <v/>
      </c>
      <c r="K357" s="32" t="str">
        <f t="shared" si="44"/>
        <v/>
      </c>
      <c r="L357" s="31" t="str">
        <f>IF(Ansøgning!J343="","",Ansøgning!J343)</f>
        <v/>
      </c>
      <c r="M357" s="134" t="str">
        <f>IF(Afrapportering!M338="","",Afrapportering!M338)</f>
        <v/>
      </c>
      <c r="N357" s="31" t="str">
        <f>IF(Ansøgning!K343="","",Ansøgning!K343)</f>
        <v/>
      </c>
      <c r="O357" s="134">
        <f>IF(Afrapportering!O338="",,Afrapportering!O338)</f>
        <v>0</v>
      </c>
      <c r="P357" s="15" t="str">
        <f>IF(Ansøgning!L343="","",Ansøgning!L343)</f>
        <v/>
      </c>
      <c r="Q357" s="15" t="str">
        <f t="shared" si="45"/>
        <v/>
      </c>
      <c r="R357" s="15"/>
      <c r="S357" s="15" t="str">
        <f>IF(Afrapportering!S338="","",Afrapportering!S338)</f>
        <v/>
      </c>
      <c r="T357" s="31" t="str">
        <f t="shared" si="46"/>
        <v/>
      </c>
      <c r="U357" s="30" t="str">
        <f>IF(Afrapportering!U338="","",Afrapportering!U338)</f>
        <v/>
      </c>
      <c r="V357" s="52" t="str">
        <f>IF(Afrapportering!V338="","",Afrapportering!V338)</f>
        <v/>
      </c>
      <c r="W357" s="30" t="str">
        <f>IF(Afrapportering!W338="","",Afrapportering!W338)</f>
        <v/>
      </c>
      <c r="X357" s="52" t="str">
        <f>IF(Afrapportering!X338="","",Afrapportering!X338)</f>
        <v/>
      </c>
      <c r="Y357" s="30" t="str">
        <f>IF(Afrapportering!Y338="","",Afrapportering!Y338)</f>
        <v/>
      </c>
      <c r="Z357" s="52" t="str">
        <f>IFERROR(MAX(IF(OR(V357="",X357=""),"",IF(AND(AND(MONTH(F357)&gt;=7,MONTH(F357)&lt;8),AND(MONTH(H357)&gt;=7,MONTH(H357)&lt;8)),(NETWORKDAYS(F357,H357,Lister!$D$7:$D$13)-V357)*T357/NETWORKDAYS(Lister!$D$19,Lister!$E$19,Lister!$D$7:$D$13),IF(AND(AND(MONTH(F357)&gt;=7,MONTH(F357)&lt;8),MONTH(H357)&gt;7),(NETWORKDAYS(F357,Lister!$E$19,Lister!$D$7:$D$13)-V357)*T357/NETWORKDAYS(Lister!$D$19,Lister!$E$19,Lister!$D$7:$D$13),IF(MONTH(F357)&gt;7,0)))),0),"")</f>
        <v/>
      </c>
      <c r="AA357" s="30" t="str">
        <f>IF(Afrapportering!AA338="","",Afrapportering!AA338)</f>
        <v/>
      </c>
      <c r="AB357" s="52" t="str">
        <f>IFERROR(MAX(IF(OR(V357="",X357=""),"",IF(AND(AND(MONTH(F357)&gt;=8,MONTH(F357)&lt;9),AND(MONTH(H357)&gt;=8,MONTH(H357)&lt;9)),(NETWORKDAYS(F357,H357,Lister!$D$7:$D$13)-X357)*T357/NETWORKDAYS(Lister!$D$20,Lister!$E$20,Lister!$D$7:$D$13),IF(AND(MONTH(F357)=7,MONTH(H357)=8),(NETWORKDAYS(Lister!$D$20,H357,Lister!$D$7:$D$13)-X357)*T357/NETWORKDAYS(Lister!$D$20,Lister!$E$20,Lister!$D$7:$D$13),IF(AND(MONTH(F357)=7,MONTH(H357)=7),0)))),0),"")</f>
        <v/>
      </c>
      <c r="AC357" s="30" t="str">
        <f>IF(Afrapportering!AC338="","",Afrapportering!AC338)</f>
        <v/>
      </c>
      <c r="AD357" s="52" t="str">
        <f t="shared" si="47"/>
        <v/>
      </c>
      <c r="AE357" s="52" t="str">
        <f t="shared" si="48"/>
        <v/>
      </c>
      <c r="AF357" s="30" t="str">
        <f t="shared" si="49"/>
        <v/>
      </c>
      <c r="AG357" s="30" t="str">
        <f t="shared" si="50"/>
        <v/>
      </c>
      <c r="AH357" s="3" t="str">
        <f t="shared" si="51"/>
        <v/>
      </c>
    </row>
    <row r="358" spans="1:34" x14ac:dyDescent="0.25">
      <c r="A358" s="13" t="str">
        <f>+Afrapportering!A339</f>
        <v/>
      </c>
      <c r="B358" s="13" t="str">
        <f>+Afrapportering!B339</f>
        <v/>
      </c>
      <c r="C358" s="13" t="str">
        <f>+Afrapportering!C339</f>
        <v/>
      </c>
      <c r="D358" s="13" t="str">
        <f>+Afrapportering!D339</f>
        <v/>
      </c>
      <c r="E358" s="14" t="str">
        <f>+Afrapportering!E339</f>
        <v/>
      </c>
      <c r="F358" s="139" t="str">
        <f>IF(Afrapportering!F339 = "", "",Afrapportering!F339)</f>
        <v/>
      </c>
      <c r="G358" s="14" t="str">
        <f>+Afrapportering!G339</f>
        <v/>
      </c>
      <c r="H358" s="139" t="str">
        <f>IF(Afrapportering!H339 = "","",Afrapportering!H339)</f>
        <v/>
      </c>
      <c r="I358" s="140" t="str">
        <f>+Afrapportering!I339</f>
        <v/>
      </c>
      <c r="J358" s="13" t="str">
        <f>+Afrapportering!J339</f>
        <v/>
      </c>
      <c r="K358" s="32" t="str">
        <f t="shared" si="44"/>
        <v/>
      </c>
      <c r="L358" s="31" t="str">
        <f>IF(Ansøgning!J344="","",Ansøgning!J344)</f>
        <v/>
      </c>
      <c r="M358" s="134" t="str">
        <f>IF(Afrapportering!M339="","",Afrapportering!M339)</f>
        <v/>
      </c>
      <c r="N358" s="31" t="str">
        <f>IF(Ansøgning!K344="","",Ansøgning!K344)</f>
        <v/>
      </c>
      <c r="O358" s="134">
        <f>IF(Afrapportering!O339="",,Afrapportering!O339)</f>
        <v>0</v>
      </c>
      <c r="P358" s="15" t="str">
        <f>IF(Ansøgning!L344="","",Ansøgning!L344)</f>
        <v/>
      </c>
      <c r="Q358" s="15" t="str">
        <f t="shared" si="45"/>
        <v/>
      </c>
      <c r="R358" s="15"/>
      <c r="S358" s="15" t="str">
        <f>IF(Afrapportering!S339="","",Afrapportering!S339)</f>
        <v/>
      </c>
      <c r="T358" s="31" t="str">
        <f t="shared" si="46"/>
        <v/>
      </c>
      <c r="U358" s="30" t="str">
        <f>IF(Afrapportering!U339="","",Afrapportering!U339)</f>
        <v/>
      </c>
      <c r="V358" s="52" t="str">
        <f>IF(Afrapportering!V339="","",Afrapportering!V339)</f>
        <v/>
      </c>
      <c r="W358" s="30" t="str">
        <f>IF(Afrapportering!W339="","",Afrapportering!W339)</f>
        <v/>
      </c>
      <c r="X358" s="52" t="str">
        <f>IF(Afrapportering!X339="","",Afrapportering!X339)</f>
        <v/>
      </c>
      <c r="Y358" s="30" t="str">
        <f>IF(Afrapportering!Y339="","",Afrapportering!Y339)</f>
        <v/>
      </c>
      <c r="Z358" s="52" t="str">
        <f>IFERROR(MAX(IF(OR(V358="",X358=""),"",IF(AND(AND(MONTH(F358)&gt;=7,MONTH(F358)&lt;8),AND(MONTH(H358)&gt;=7,MONTH(H358)&lt;8)),(NETWORKDAYS(F358,H358,Lister!$D$7:$D$13)-V358)*T358/NETWORKDAYS(Lister!$D$19,Lister!$E$19,Lister!$D$7:$D$13),IF(AND(AND(MONTH(F358)&gt;=7,MONTH(F358)&lt;8),MONTH(H358)&gt;7),(NETWORKDAYS(F358,Lister!$E$19,Lister!$D$7:$D$13)-V358)*T358/NETWORKDAYS(Lister!$D$19,Lister!$E$19,Lister!$D$7:$D$13),IF(MONTH(F358)&gt;7,0)))),0),"")</f>
        <v/>
      </c>
      <c r="AA358" s="30" t="str">
        <f>IF(Afrapportering!AA339="","",Afrapportering!AA339)</f>
        <v/>
      </c>
      <c r="AB358" s="52" t="str">
        <f>IFERROR(MAX(IF(OR(V358="",X358=""),"",IF(AND(AND(MONTH(F358)&gt;=8,MONTH(F358)&lt;9),AND(MONTH(H358)&gt;=8,MONTH(H358)&lt;9)),(NETWORKDAYS(F358,H358,Lister!$D$7:$D$13)-X358)*T358/NETWORKDAYS(Lister!$D$20,Lister!$E$20,Lister!$D$7:$D$13),IF(AND(MONTH(F358)=7,MONTH(H358)=8),(NETWORKDAYS(Lister!$D$20,H358,Lister!$D$7:$D$13)-X358)*T358/NETWORKDAYS(Lister!$D$20,Lister!$E$20,Lister!$D$7:$D$13),IF(AND(MONTH(F358)=7,MONTH(H358)=7),0)))),0),"")</f>
        <v/>
      </c>
      <c r="AC358" s="30" t="str">
        <f>IF(Afrapportering!AC339="","",Afrapportering!AC339)</f>
        <v/>
      </c>
      <c r="AD358" s="52" t="str">
        <f t="shared" si="47"/>
        <v/>
      </c>
      <c r="AE358" s="52" t="str">
        <f t="shared" si="48"/>
        <v/>
      </c>
      <c r="AF358" s="30" t="str">
        <f t="shared" si="49"/>
        <v/>
      </c>
      <c r="AG358" s="30" t="str">
        <f t="shared" si="50"/>
        <v/>
      </c>
      <c r="AH358" s="3" t="str">
        <f t="shared" si="51"/>
        <v/>
      </c>
    </row>
    <row r="359" spans="1:34" x14ac:dyDescent="0.25">
      <c r="A359" s="13" t="str">
        <f>+Afrapportering!A340</f>
        <v/>
      </c>
      <c r="B359" s="13" t="str">
        <f>+Afrapportering!B340</f>
        <v/>
      </c>
      <c r="C359" s="13" t="str">
        <f>+Afrapportering!C340</f>
        <v/>
      </c>
      <c r="D359" s="13" t="str">
        <f>+Afrapportering!D340</f>
        <v/>
      </c>
      <c r="E359" s="14" t="str">
        <f>+Afrapportering!E340</f>
        <v/>
      </c>
      <c r="F359" s="139" t="str">
        <f>IF(Afrapportering!F340 = "", "",Afrapportering!F340)</f>
        <v/>
      </c>
      <c r="G359" s="14" t="str">
        <f>+Afrapportering!G340</f>
        <v/>
      </c>
      <c r="H359" s="139" t="str">
        <f>IF(Afrapportering!H340 = "","",Afrapportering!H340)</f>
        <v/>
      </c>
      <c r="I359" s="140" t="str">
        <f>+Afrapportering!I340</f>
        <v/>
      </c>
      <c r="J359" s="13" t="str">
        <f>+Afrapportering!J340</f>
        <v/>
      </c>
      <c r="K359" s="32" t="str">
        <f t="shared" si="44"/>
        <v/>
      </c>
      <c r="L359" s="31" t="str">
        <f>IF(Ansøgning!J345="","",Ansøgning!J345)</f>
        <v/>
      </c>
      <c r="M359" s="134" t="str">
        <f>IF(Afrapportering!M340="","",Afrapportering!M340)</f>
        <v/>
      </c>
      <c r="N359" s="31" t="str">
        <f>IF(Ansøgning!K345="","",Ansøgning!K345)</f>
        <v/>
      </c>
      <c r="O359" s="134">
        <f>IF(Afrapportering!O340="",,Afrapportering!O340)</f>
        <v>0</v>
      </c>
      <c r="P359" s="15" t="str">
        <f>IF(Ansøgning!L345="","",Ansøgning!L345)</f>
        <v/>
      </c>
      <c r="Q359" s="15" t="str">
        <f t="shared" si="45"/>
        <v/>
      </c>
      <c r="R359" s="15"/>
      <c r="S359" s="15" t="str">
        <f>IF(Afrapportering!S340="","",Afrapportering!S340)</f>
        <v/>
      </c>
      <c r="T359" s="31" t="str">
        <f t="shared" si="46"/>
        <v/>
      </c>
      <c r="U359" s="30" t="str">
        <f>IF(Afrapportering!U340="","",Afrapportering!U340)</f>
        <v/>
      </c>
      <c r="V359" s="52" t="str">
        <f>IF(Afrapportering!V340="","",Afrapportering!V340)</f>
        <v/>
      </c>
      <c r="W359" s="30" t="str">
        <f>IF(Afrapportering!W340="","",Afrapportering!W340)</f>
        <v/>
      </c>
      <c r="X359" s="52" t="str">
        <f>IF(Afrapportering!X340="","",Afrapportering!X340)</f>
        <v/>
      </c>
      <c r="Y359" s="30" t="str">
        <f>IF(Afrapportering!Y340="","",Afrapportering!Y340)</f>
        <v/>
      </c>
      <c r="Z359" s="52" t="str">
        <f>IFERROR(MAX(IF(OR(V359="",X359=""),"",IF(AND(AND(MONTH(F359)&gt;=7,MONTH(F359)&lt;8),AND(MONTH(H359)&gt;=7,MONTH(H359)&lt;8)),(NETWORKDAYS(F359,H359,Lister!$D$7:$D$13)-V359)*T359/NETWORKDAYS(Lister!$D$19,Lister!$E$19,Lister!$D$7:$D$13),IF(AND(AND(MONTH(F359)&gt;=7,MONTH(F359)&lt;8),MONTH(H359)&gt;7),(NETWORKDAYS(F359,Lister!$E$19,Lister!$D$7:$D$13)-V359)*T359/NETWORKDAYS(Lister!$D$19,Lister!$E$19,Lister!$D$7:$D$13),IF(MONTH(F359)&gt;7,0)))),0),"")</f>
        <v/>
      </c>
      <c r="AA359" s="30" t="str">
        <f>IF(Afrapportering!AA340="","",Afrapportering!AA340)</f>
        <v/>
      </c>
      <c r="AB359" s="52" t="str">
        <f>IFERROR(MAX(IF(OR(V359="",X359=""),"",IF(AND(AND(MONTH(F359)&gt;=8,MONTH(F359)&lt;9),AND(MONTH(H359)&gt;=8,MONTH(H359)&lt;9)),(NETWORKDAYS(F359,H359,Lister!$D$7:$D$13)-X359)*T359/NETWORKDAYS(Lister!$D$20,Lister!$E$20,Lister!$D$7:$D$13),IF(AND(MONTH(F359)=7,MONTH(H359)=8),(NETWORKDAYS(Lister!$D$20,H359,Lister!$D$7:$D$13)-X359)*T359/NETWORKDAYS(Lister!$D$20,Lister!$E$20,Lister!$D$7:$D$13),IF(AND(MONTH(F359)=7,MONTH(H359)=7),0)))),0),"")</f>
        <v/>
      </c>
      <c r="AC359" s="30" t="str">
        <f>IF(Afrapportering!AC340="","",Afrapportering!AC340)</f>
        <v/>
      </c>
      <c r="AD359" s="52" t="str">
        <f t="shared" si="47"/>
        <v/>
      </c>
      <c r="AE359" s="52" t="str">
        <f t="shared" si="48"/>
        <v/>
      </c>
      <c r="AF359" s="30" t="str">
        <f t="shared" si="49"/>
        <v/>
      </c>
      <c r="AG359" s="30" t="str">
        <f t="shared" si="50"/>
        <v/>
      </c>
      <c r="AH359" s="3" t="str">
        <f t="shared" si="51"/>
        <v/>
      </c>
    </row>
    <row r="360" spans="1:34" x14ac:dyDescent="0.25">
      <c r="A360" s="13" t="str">
        <f>+Afrapportering!A341</f>
        <v/>
      </c>
      <c r="B360" s="13" t="str">
        <f>+Afrapportering!B341</f>
        <v/>
      </c>
      <c r="C360" s="13" t="str">
        <f>+Afrapportering!C341</f>
        <v/>
      </c>
      <c r="D360" s="13" t="str">
        <f>+Afrapportering!D341</f>
        <v/>
      </c>
      <c r="E360" s="14" t="str">
        <f>+Afrapportering!E341</f>
        <v/>
      </c>
      <c r="F360" s="139" t="str">
        <f>IF(Afrapportering!F341 = "", "",Afrapportering!F341)</f>
        <v/>
      </c>
      <c r="G360" s="14" t="str">
        <f>+Afrapportering!G341</f>
        <v/>
      </c>
      <c r="H360" s="139" t="str">
        <f>IF(Afrapportering!H341 = "","",Afrapportering!H341)</f>
        <v/>
      </c>
      <c r="I360" s="140" t="str">
        <f>+Afrapportering!I341</f>
        <v/>
      </c>
      <c r="J360" s="13" t="str">
        <f>+Afrapportering!J341</f>
        <v/>
      </c>
      <c r="K360" s="32" t="str">
        <f t="shared" si="44"/>
        <v/>
      </c>
      <c r="L360" s="31" t="str">
        <f>IF(Ansøgning!J346="","",Ansøgning!J346)</f>
        <v/>
      </c>
      <c r="M360" s="134" t="str">
        <f>IF(Afrapportering!M341="","",Afrapportering!M341)</f>
        <v/>
      </c>
      <c r="N360" s="31" t="str">
        <f>IF(Ansøgning!K346="","",Ansøgning!K346)</f>
        <v/>
      </c>
      <c r="O360" s="134">
        <f>IF(Afrapportering!O341="",,Afrapportering!O341)</f>
        <v>0</v>
      </c>
      <c r="P360" s="15" t="str">
        <f>IF(Ansøgning!L346="","",Ansøgning!L346)</f>
        <v/>
      </c>
      <c r="Q360" s="15" t="str">
        <f t="shared" si="45"/>
        <v/>
      </c>
      <c r="R360" s="15"/>
      <c r="S360" s="15" t="str">
        <f>IF(Afrapportering!S341="","",Afrapportering!S341)</f>
        <v/>
      </c>
      <c r="T360" s="31" t="str">
        <f t="shared" si="46"/>
        <v/>
      </c>
      <c r="U360" s="30" t="str">
        <f>IF(Afrapportering!U341="","",Afrapportering!U341)</f>
        <v/>
      </c>
      <c r="V360" s="52" t="str">
        <f>IF(Afrapportering!V341="","",Afrapportering!V341)</f>
        <v/>
      </c>
      <c r="W360" s="30" t="str">
        <f>IF(Afrapportering!W341="","",Afrapportering!W341)</f>
        <v/>
      </c>
      <c r="X360" s="52" t="str">
        <f>IF(Afrapportering!X341="","",Afrapportering!X341)</f>
        <v/>
      </c>
      <c r="Y360" s="30" t="str">
        <f>IF(Afrapportering!Y341="","",Afrapportering!Y341)</f>
        <v/>
      </c>
      <c r="Z360" s="52" t="str">
        <f>IFERROR(MAX(IF(OR(V360="",X360=""),"",IF(AND(AND(MONTH(F360)&gt;=7,MONTH(F360)&lt;8),AND(MONTH(H360)&gt;=7,MONTH(H360)&lt;8)),(NETWORKDAYS(F360,H360,Lister!$D$7:$D$13)-V360)*T360/NETWORKDAYS(Lister!$D$19,Lister!$E$19,Lister!$D$7:$D$13),IF(AND(AND(MONTH(F360)&gt;=7,MONTH(F360)&lt;8),MONTH(H360)&gt;7),(NETWORKDAYS(F360,Lister!$E$19,Lister!$D$7:$D$13)-V360)*T360/NETWORKDAYS(Lister!$D$19,Lister!$E$19,Lister!$D$7:$D$13),IF(MONTH(F360)&gt;7,0)))),0),"")</f>
        <v/>
      </c>
      <c r="AA360" s="30" t="str">
        <f>IF(Afrapportering!AA341="","",Afrapportering!AA341)</f>
        <v/>
      </c>
      <c r="AB360" s="52" t="str">
        <f>IFERROR(MAX(IF(OR(V360="",X360=""),"",IF(AND(AND(MONTH(F360)&gt;=8,MONTH(F360)&lt;9),AND(MONTH(H360)&gt;=8,MONTH(H360)&lt;9)),(NETWORKDAYS(F360,H360,Lister!$D$7:$D$13)-X360)*T360/NETWORKDAYS(Lister!$D$20,Lister!$E$20,Lister!$D$7:$D$13),IF(AND(MONTH(F360)=7,MONTH(H360)=8),(NETWORKDAYS(Lister!$D$20,H360,Lister!$D$7:$D$13)-X360)*T360/NETWORKDAYS(Lister!$D$20,Lister!$E$20,Lister!$D$7:$D$13),IF(AND(MONTH(F360)=7,MONTH(H360)=7),0)))),0),"")</f>
        <v/>
      </c>
      <c r="AC360" s="30" t="str">
        <f>IF(Afrapportering!AC341="","",Afrapportering!AC341)</f>
        <v/>
      </c>
      <c r="AD360" s="52" t="str">
        <f t="shared" si="47"/>
        <v/>
      </c>
      <c r="AE360" s="52" t="str">
        <f t="shared" si="48"/>
        <v/>
      </c>
      <c r="AF360" s="30" t="str">
        <f t="shared" si="49"/>
        <v/>
      </c>
      <c r="AG360" s="30" t="str">
        <f t="shared" si="50"/>
        <v/>
      </c>
      <c r="AH360" s="3" t="str">
        <f t="shared" si="51"/>
        <v/>
      </c>
    </row>
    <row r="361" spans="1:34" x14ac:dyDescent="0.25">
      <c r="A361" s="13" t="str">
        <f>+Afrapportering!A342</f>
        <v/>
      </c>
      <c r="B361" s="13" t="str">
        <f>+Afrapportering!B342</f>
        <v/>
      </c>
      <c r="C361" s="13" t="str">
        <f>+Afrapportering!C342</f>
        <v/>
      </c>
      <c r="D361" s="13" t="str">
        <f>+Afrapportering!D342</f>
        <v/>
      </c>
      <c r="E361" s="14" t="str">
        <f>+Afrapportering!E342</f>
        <v/>
      </c>
      <c r="F361" s="139" t="str">
        <f>IF(Afrapportering!F342 = "", "",Afrapportering!F342)</f>
        <v/>
      </c>
      <c r="G361" s="14" t="str">
        <f>+Afrapportering!G342</f>
        <v/>
      </c>
      <c r="H361" s="139" t="str">
        <f>IF(Afrapportering!H342 = "","",Afrapportering!H342)</f>
        <v/>
      </c>
      <c r="I361" s="140" t="str">
        <f>+Afrapportering!I342</f>
        <v/>
      </c>
      <c r="J361" s="13" t="str">
        <f>+Afrapportering!J342</f>
        <v/>
      </c>
      <c r="K361" s="32" t="str">
        <f t="shared" si="44"/>
        <v/>
      </c>
      <c r="L361" s="31" t="str">
        <f>IF(Ansøgning!J347="","",Ansøgning!J347)</f>
        <v/>
      </c>
      <c r="M361" s="134" t="str">
        <f>IF(Afrapportering!M342="","",Afrapportering!M342)</f>
        <v/>
      </c>
      <c r="N361" s="31" t="str">
        <f>IF(Ansøgning!K347="","",Ansøgning!K347)</f>
        <v/>
      </c>
      <c r="O361" s="134">
        <f>IF(Afrapportering!O342="",,Afrapportering!O342)</f>
        <v>0</v>
      </c>
      <c r="P361" s="15" t="str">
        <f>IF(Ansøgning!L347="","",Ansøgning!L347)</f>
        <v/>
      </c>
      <c r="Q361" s="15" t="str">
        <f t="shared" si="45"/>
        <v/>
      </c>
      <c r="R361" s="15"/>
      <c r="S361" s="15" t="str">
        <f>IF(Afrapportering!S342="","",Afrapportering!S342)</f>
        <v/>
      </c>
      <c r="T361" s="31" t="str">
        <f t="shared" si="46"/>
        <v/>
      </c>
      <c r="U361" s="30" t="str">
        <f>IF(Afrapportering!U342="","",Afrapportering!U342)</f>
        <v/>
      </c>
      <c r="V361" s="52" t="str">
        <f>IF(Afrapportering!V342="","",Afrapportering!V342)</f>
        <v/>
      </c>
      <c r="W361" s="30" t="str">
        <f>IF(Afrapportering!W342="","",Afrapportering!W342)</f>
        <v/>
      </c>
      <c r="X361" s="52" t="str">
        <f>IF(Afrapportering!X342="","",Afrapportering!X342)</f>
        <v/>
      </c>
      <c r="Y361" s="30" t="str">
        <f>IF(Afrapportering!Y342="","",Afrapportering!Y342)</f>
        <v/>
      </c>
      <c r="Z361" s="52" t="str">
        <f>IFERROR(MAX(IF(OR(V361="",X361=""),"",IF(AND(AND(MONTH(F361)&gt;=7,MONTH(F361)&lt;8),AND(MONTH(H361)&gt;=7,MONTH(H361)&lt;8)),(NETWORKDAYS(F361,H361,Lister!$D$7:$D$13)-V361)*T361/NETWORKDAYS(Lister!$D$19,Lister!$E$19,Lister!$D$7:$D$13),IF(AND(AND(MONTH(F361)&gt;=7,MONTH(F361)&lt;8),MONTH(H361)&gt;7),(NETWORKDAYS(F361,Lister!$E$19,Lister!$D$7:$D$13)-V361)*T361/NETWORKDAYS(Lister!$D$19,Lister!$E$19,Lister!$D$7:$D$13),IF(MONTH(F361)&gt;7,0)))),0),"")</f>
        <v/>
      </c>
      <c r="AA361" s="30" t="str">
        <f>IF(Afrapportering!AA342="","",Afrapportering!AA342)</f>
        <v/>
      </c>
      <c r="AB361" s="52" t="str">
        <f>IFERROR(MAX(IF(OR(V361="",X361=""),"",IF(AND(AND(MONTH(F361)&gt;=8,MONTH(F361)&lt;9),AND(MONTH(H361)&gt;=8,MONTH(H361)&lt;9)),(NETWORKDAYS(F361,H361,Lister!$D$7:$D$13)-X361)*T361/NETWORKDAYS(Lister!$D$20,Lister!$E$20,Lister!$D$7:$D$13),IF(AND(MONTH(F361)=7,MONTH(H361)=8),(NETWORKDAYS(Lister!$D$20,H361,Lister!$D$7:$D$13)-X361)*T361/NETWORKDAYS(Lister!$D$20,Lister!$E$20,Lister!$D$7:$D$13),IF(AND(MONTH(F361)=7,MONTH(H361)=7),0)))),0),"")</f>
        <v/>
      </c>
      <c r="AC361" s="30" t="str">
        <f>IF(Afrapportering!AC342="","",Afrapportering!AC342)</f>
        <v/>
      </c>
      <c r="AD361" s="52" t="str">
        <f t="shared" si="47"/>
        <v/>
      </c>
      <c r="AE361" s="52" t="str">
        <f t="shared" si="48"/>
        <v/>
      </c>
      <c r="AF361" s="30" t="str">
        <f t="shared" si="49"/>
        <v/>
      </c>
      <c r="AG361" s="30" t="str">
        <f t="shared" si="50"/>
        <v/>
      </c>
      <c r="AH361" s="3" t="str">
        <f t="shared" si="51"/>
        <v/>
      </c>
    </row>
    <row r="362" spans="1:34" x14ac:dyDescent="0.25">
      <c r="A362" s="13" t="str">
        <f>+Afrapportering!A343</f>
        <v/>
      </c>
      <c r="B362" s="13" t="str">
        <f>+Afrapportering!B343</f>
        <v/>
      </c>
      <c r="C362" s="13" t="str">
        <f>+Afrapportering!C343</f>
        <v/>
      </c>
      <c r="D362" s="13" t="str">
        <f>+Afrapportering!D343</f>
        <v/>
      </c>
      <c r="E362" s="14" t="str">
        <f>+Afrapportering!E343</f>
        <v/>
      </c>
      <c r="F362" s="139" t="str">
        <f>IF(Afrapportering!F343 = "", "",Afrapportering!F343)</f>
        <v/>
      </c>
      <c r="G362" s="14" t="str">
        <f>+Afrapportering!G343</f>
        <v/>
      </c>
      <c r="H362" s="139" t="str">
        <f>IF(Afrapportering!H343 = "","",Afrapportering!H343)</f>
        <v/>
      </c>
      <c r="I362" s="140" t="str">
        <f>+Afrapportering!I343</f>
        <v/>
      </c>
      <c r="J362" s="13" t="str">
        <f>+Afrapportering!J343</f>
        <v/>
      </c>
      <c r="K362" s="32" t="str">
        <f t="shared" si="44"/>
        <v/>
      </c>
      <c r="L362" s="31" t="str">
        <f>IF(Ansøgning!J348="","",Ansøgning!J348)</f>
        <v/>
      </c>
      <c r="M362" s="134" t="str">
        <f>IF(Afrapportering!M343="","",Afrapportering!M343)</f>
        <v/>
      </c>
      <c r="N362" s="31" t="str">
        <f>IF(Ansøgning!K348="","",Ansøgning!K348)</f>
        <v/>
      </c>
      <c r="O362" s="134">
        <f>IF(Afrapportering!O343="",,Afrapportering!O343)</f>
        <v>0</v>
      </c>
      <c r="P362" s="15" t="str">
        <f>IF(Ansøgning!L348="","",Ansøgning!L348)</f>
        <v/>
      </c>
      <c r="Q362" s="15" t="str">
        <f t="shared" si="45"/>
        <v/>
      </c>
      <c r="R362" s="15"/>
      <c r="S362" s="15" t="str">
        <f>IF(Afrapportering!S343="","",Afrapportering!S343)</f>
        <v/>
      </c>
      <c r="T362" s="31" t="str">
        <f t="shared" si="46"/>
        <v/>
      </c>
      <c r="U362" s="30" t="str">
        <f>IF(Afrapportering!U343="","",Afrapportering!U343)</f>
        <v/>
      </c>
      <c r="V362" s="52" t="str">
        <f>IF(Afrapportering!V343="","",Afrapportering!V343)</f>
        <v/>
      </c>
      <c r="W362" s="30" t="str">
        <f>IF(Afrapportering!W343="","",Afrapportering!W343)</f>
        <v/>
      </c>
      <c r="X362" s="52" t="str">
        <f>IF(Afrapportering!X343="","",Afrapportering!X343)</f>
        <v/>
      </c>
      <c r="Y362" s="30" t="str">
        <f>IF(Afrapportering!Y343="","",Afrapportering!Y343)</f>
        <v/>
      </c>
      <c r="Z362" s="52" t="str">
        <f>IFERROR(MAX(IF(OR(V362="",X362=""),"",IF(AND(AND(MONTH(F362)&gt;=7,MONTH(F362)&lt;8),AND(MONTH(H362)&gt;=7,MONTH(H362)&lt;8)),(NETWORKDAYS(F362,H362,Lister!$D$7:$D$13)-V362)*T362/NETWORKDAYS(Lister!$D$19,Lister!$E$19,Lister!$D$7:$D$13),IF(AND(AND(MONTH(F362)&gt;=7,MONTH(F362)&lt;8),MONTH(H362)&gt;7),(NETWORKDAYS(F362,Lister!$E$19,Lister!$D$7:$D$13)-V362)*T362/NETWORKDAYS(Lister!$D$19,Lister!$E$19,Lister!$D$7:$D$13),IF(MONTH(F362)&gt;7,0)))),0),"")</f>
        <v/>
      </c>
      <c r="AA362" s="30" t="str">
        <f>IF(Afrapportering!AA343="","",Afrapportering!AA343)</f>
        <v/>
      </c>
      <c r="AB362" s="52" t="str">
        <f>IFERROR(MAX(IF(OR(V362="",X362=""),"",IF(AND(AND(MONTH(F362)&gt;=8,MONTH(F362)&lt;9),AND(MONTH(H362)&gt;=8,MONTH(H362)&lt;9)),(NETWORKDAYS(F362,H362,Lister!$D$7:$D$13)-X362)*T362/NETWORKDAYS(Lister!$D$20,Lister!$E$20,Lister!$D$7:$D$13),IF(AND(MONTH(F362)=7,MONTH(H362)=8),(NETWORKDAYS(Lister!$D$20,H362,Lister!$D$7:$D$13)-X362)*T362/NETWORKDAYS(Lister!$D$20,Lister!$E$20,Lister!$D$7:$D$13),IF(AND(MONTH(F362)=7,MONTH(H362)=7),0)))),0),"")</f>
        <v/>
      </c>
      <c r="AC362" s="30" t="str">
        <f>IF(Afrapportering!AC343="","",Afrapportering!AC343)</f>
        <v/>
      </c>
      <c r="AD362" s="52" t="str">
        <f t="shared" si="47"/>
        <v/>
      </c>
      <c r="AE362" s="52" t="str">
        <f t="shared" si="48"/>
        <v/>
      </c>
      <c r="AF362" s="30" t="str">
        <f t="shared" si="49"/>
        <v/>
      </c>
      <c r="AG362" s="30" t="str">
        <f t="shared" si="50"/>
        <v/>
      </c>
      <c r="AH362" s="3" t="str">
        <f t="shared" si="51"/>
        <v/>
      </c>
    </row>
    <row r="363" spans="1:34" x14ac:dyDescent="0.25">
      <c r="A363" s="13" t="str">
        <f>+Afrapportering!A344</f>
        <v/>
      </c>
      <c r="B363" s="13" t="str">
        <f>+Afrapportering!B344</f>
        <v/>
      </c>
      <c r="C363" s="13" t="str">
        <f>+Afrapportering!C344</f>
        <v/>
      </c>
      <c r="D363" s="13" t="str">
        <f>+Afrapportering!D344</f>
        <v/>
      </c>
      <c r="E363" s="14" t="str">
        <f>+Afrapportering!E344</f>
        <v/>
      </c>
      <c r="F363" s="139" t="str">
        <f>IF(Afrapportering!F344 = "", "",Afrapportering!F344)</f>
        <v/>
      </c>
      <c r="G363" s="14" t="str">
        <f>+Afrapportering!G344</f>
        <v/>
      </c>
      <c r="H363" s="139" t="str">
        <f>IF(Afrapportering!H344 = "","",Afrapportering!H344)</f>
        <v/>
      </c>
      <c r="I363" s="140" t="str">
        <f>+Afrapportering!I344</f>
        <v/>
      </c>
      <c r="J363" s="13" t="str">
        <f>+Afrapportering!J344</f>
        <v/>
      </c>
      <c r="K363" s="32" t="str">
        <f t="shared" si="44"/>
        <v/>
      </c>
      <c r="L363" s="31" t="str">
        <f>IF(Ansøgning!J349="","",Ansøgning!J349)</f>
        <v/>
      </c>
      <c r="M363" s="134" t="str">
        <f>IF(Afrapportering!M344="","",Afrapportering!M344)</f>
        <v/>
      </c>
      <c r="N363" s="31" t="str">
        <f>IF(Ansøgning!K349="","",Ansøgning!K349)</f>
        <v/>
      </c>
      <c r="O363" s="134">
        <f>IF(Afrapportering!O344="",,Afrapportering!O344)</f>
        <v>0</v>
      </c>
      <c r="P363" s="15" t="str">
        <f>IF(Ansøgning!L349="","",Ansøgning!L349)</f>
        <v/>
      </c>
      <c r="Q363" s="15" t="str">
        <f t="shared" si="45"/>
        <v/>
      </c>
      <c r="R363" s="15"/>
      <c r="S363" s="15" t="str">
        <f>IF(Afrapportering!S344="","",Afrapportering!S344)</f>
        <v/>
      </c>
      <c r="T363" s="31" t="str">
        <f t="shared" si="46"/>
        <v/>
      </c>
      <c r="U363" s="30" t="str">
        <f>IF(Afrapportering!U344="","",Afrapportering!U344)</f>
        <v/>
      </c>
      <c r="V363" s="52" t="str">
        <f>IF(Afrapportering!V344="","",Afrapportering!V344)</f>
        <v/>
      </c>
      <c r="W363" s="30" t="str">
        <f>IF(Afrapportering!W344="","",Afrapportering!W344)</f>
        <v/>
      </c>
      <c r="X363" s="52" t="str">
        <f>IF(Afrapportering!X344="","",Afrapportering!X344)</f>
        <v/>
      </c>
      <c r="Y363" s="30" t="str">
        <f>IF(Afrapportering!Y344="","",Afrapportering!Y344)</f>
        <v/>
      </c>
      <c r="Z363" s="52" t="str">
        <f>IFERROR(MAX(IF(OR(V363="",X363=""),"",IF(AND(AND(MONTH(F363)&gt;=7,MONTH(F363)&lt;8),AND(MONTH(H363)&gt;=7,MONTH(H363)&lt;8)),(NETWORKDAYS(F363,H363,Lister!$D$7:$D$13)-V363)*T363/NETWORKDAYS(Lister!$D$19,Lister!$E$19,Lister!$D$7:$D$13),IF(AND(AND(MONTH(F363)&gt;=7,MONTH(F363)&lt;8),MONTH(H363)&gt;7),(NETWORKDAYS(F363,Lister!$E$19,Lister!$D$7:$D$13)-V363)*T363/NETWORKDAYS(Lister!$D$19,Lister!$E$19,Lister!$D$7:$D$13),IF(MONTH(F363)&gt;7,0)))),0),"")</f>
        <v/>
      </c>
      <c r="AA363" s="30" t="str">
        <f>IF(Afrapportering!AA344="","",Afrapportering!AA344)</f>
        <v/>
      </c>
      <c r="AB363" s="52" t="str">
        <f>IFERROR(MAX(IF(OR(V363="",X363=""),"",IF(AND(AND(MONTH(F363)&gt;=8,MONTH(F363)&lt;9),AND(MONTH(H363)&gt;=8,MONTH(H363)&lt;9)),(NETWORKDAYS(F363,H363,Lister!$D$7:$D$13)-X363)*T363/NETWORKDAYS(Lister!$D$20,Lister!$E$20,Lister!$D$7:$D$13),IF(AND(MONTH(F363)=7,MONTH(H363)=8),(NETWORKDAYS(Lister!$D$20,H363,Lister!$D$7:$D$13)-X363)*T363/NETWORKDAYS(Lister!$D$20,Lister!$E$20,Lister!$D$7:$D$13),IF(AND(MONTH(F363)=7,MONTH(H363)=7),0)))),0),"")</f>
        <v/>
      </c>
      <c r="AC363" s="30" t="str">
        <f>IF(Afrapportering!AC344="","",Afrapportering!AC344)</f>
        <v/>
      </c>
      <c r="AD363" s="52" t="str">
        <f t="shared" si="47"/>
        <v/>
      </c>
      <c r="AE363" s="52" t="str">
        <f t="shared" si="48"/>
        <v/>
      </c>
      <c r="AF363" s="30" t="str">
        <f t="shared" si="49"/>
        <v/>
      </c>
      <c r="AG363" s="30" t="str">
        <f t="shared" si="50"/>
        <v/>
      </c>
      <c r="AH363" s="3" t="str">
        <f t="shared" si="51"/>
        <v/>
      </c>
    </row>
    <row r="364" spans="1:34" x14ac:dyDescent="0.25">
      <c r="A364" s="13" t="str">
        <f>+Afrapportering!A345</f>
        <v/>
      </c>
      <c r="B364" s="13" t="str">
        <f>+Afrapportering!B345</f>
        <v/>
      </c>
      <c r="C364" s="13" t="str">
        <f>+Afrapportering!C345</f>
        <v/>
      </c>
      <c r="D364" s="13" t="str">
        <f>+Afrapportering!D345</f>
        <v/>
      </c>
      <c r="E364" s="14" t="str">
        <f>+Afrapportering!E345</f>
        <v/>
      </c>
      <c r="F364" s="139" t="str">
        <f>IF(Afrapportering!F345 = "", "",Afrapportering!F345)</f>
        <v/>
      </c>
      <c r="G364" s="14" t="str">
        <f>+Afrapportering!G345</f>
        <v/>
      </c>
      <c r="H364" s="139" t="str">
        <f>IF(Afrapportering!H345 = "","",Afrapportering!H345)</f>
        <v/>
      </c>
      <c r="I364" s="140" t="str">
        <f>+Afrapportering!I345</f>
        <v/>
      </c>
      <c r="J364" s="13" t="str">
        <f>+Afrapportering!J345</f>
        <v/>
      </c>
      <c r="K364" s="32" t="str">
        <f t="shared" si="44"/>
        <v/>
      </c>
      <c r="L364" s="31" t="str">
        <f>IF(Ansøgning!J350="","",Ansøgning!J350)</f>
        <v/>
      </c>
      <c r="M364" s="134" t="str">
        <f>IF(Afrapportering!M345="","",Afrapportering!M345)</f>
        <v/>
      </c>
      <c r="N364" s="31" t="str">
        <f>IF(Ansøgning!K350="","",Ansøgning!K350)</f>
        <v/>
      </c>
      <c r="O364" s="134">
        <f>IF(Afrapportering!O345="",,Afrapportering!O345)</f>
        <v>0</v>
      </c>
      <c r="P364" s="15" t="str">
        <f>IF(Ansøgning!L350="","",Ansøgning!L350)</f>
        <v/>
      </c>
      <c r="Q364" s="15" t="str">
        <f t="shared" si="45"/>
        <v/>
      </c>
      <c r="R364" s="15"/>
      <c r="S364" s="15" t="str">
        <f>IF(Afrapportering!S345="","",Afrapportering!S345)</f>
        <v/>
      </c>
      <c r="T364" s="31" t="str">
        <f t="shared" si="46"/>
        <v/>
      </c>
      <c r="U364" s="30" t="str">
        <f>IF(Afrapportering!U345="","",Afrapportering!U345)</f>
        <v/>
      </c>
      <c r="V364" s="52" t="str">
        <f>IF(Afrapportering!V345="","",Afrapportering!V345)</f>
        <v/>
      </c>
      <c r="W364" s="30" t="str">
        <f>IF(Afrapportering!W345="","",Afrapportering!W345)</f>
        <v/>
      </c>
      <c r="X364" s="52" t="str">
        <f>IF(Afrapportering!X345="","",Afrapportering!X345)</f>
        <v/>
      </c>
      <c r="Y364" s="30" t="str">
        <f>IF(Afrapportering!Y345="","",Afrapportering!Y345)</f>
        <v/>
      </c>
      <c r="Z364" s="52" t="str">
        <f>IFERROR(MAX(IF(OR(V364="",X364=""),"",IF(AND(AND(MONTH(F364)&gt;=7,MONTH(F364)&lt;8),AND(MONTH(H364)&gt;=7,MONTH(H364)&lt;8)),(NETWORKDAYS(F364,H364,Lister!$D$7:$D$13)-V364)*T364/NETWORKDAYS(Lister!$D$19,Lister!$E$19,Lister!$D$7:$D$13),IF(AND(AND(MONTH(F364)&gt;=7,MONTH(F364)&lt;8),MONTH(H364)&gt;7),(NETWORKDAYS(F364,Lister!$E$19,Lister!$D$7:$D$13)-V364)*T364/NETWORKDAYS(Lister!$D$19,Lister!$E$19,Lister!$D$7:$D$13),IF(MONTH(F364)&gt;7,0)))),0),"")</f>
        <v/>
      </c>
      <c r="AA364" s="30" t="str">
        <f>IF(Afrapportering!AA345="","",Afrapportering!AA345)</f>
        <v/>
      </c>
      <c r="AB364" s="52" t="str">
        <f>IFERROR(MAX(IF(OR(V364="",X364=""),"",IF(AND(AND(MONTH(F364)&gt;=8,MONTH(F364)&lt;9),AND(MONTH(H364)&gt;=8,MONTH(H364)&lt;9)),(NETWORKDAYS(F364,H364,Lister!$D$7:$D$13)-X364)*T364/NETWORKDAYS(Lister!$D$20,Lister!$E$20,Lister!$D$7:$D$13),IF(AND(MONTH(F364)=7,MONTH(H364)=8),(NETWORKDAYS(Lister!$D$20,H364,Lister!$D$7:$D$13)-X364)*T364/NETWORKDAYS(Lister!$D$20,Lister!$E$20,Lister!$D$7:$D$13),IF(AND(MONTH(F364)=7,MONTH(H364)=7),0)))),0),"")</f>
        <v/>
      </c>
      <c r="AC364" s="30" t="str">
        <f>IF(Afrapportering!AC345="","",Afrapportering!AC345)</f>
        <v/>
      </c>
      <c r="AD364" s="52" t="str">
        <f t="shared" si="47"/>
        <v/>
      </c>
      <c r="AE364" s="52" t="str">
        <f t="shared" si="48"/>
        <v/>
      </c>
      <c r="AF364" s="30" t="str">
        <f t="shared" si="49"/>
        <v/>
      </c>
      <c r="AG364" s="30" t="str">
        <f t="shared" si="50"/>
        <v/>
      </c>
      <c r="AH364" s="3" t="str">
        <f t="shared" si="51"/>
        <v/>
      </c>
    </row>
    <row r="365" spans="1:34" x14ac:dyDescent="0.25">
      <c r="A365" s="13" t="str">
        <f>+Afrapportering!A346</f>
        <v/>
      </c>
      <c r="B365" s="13" t="str">
        <f>+Afrapportering!B346</f>
        <v/>
      </c>
      <c r="C365" s="13" t="str">
        <f>+Afrapportering!C346</f>
        <v/>
      </c>
      <c r="D365" s="13" t="str">
        <f>+Afrapportering!D346</f>
        <v/>
      </c>
      <c r="E365" s="14" t="str">
        <f>+Afrapportering!E346</f>
        <v/>
      </c>
      <c r="F365" s="139" t="str">
        <f>IF(Afrapportering!F346 = "", "",Afrapportering!F346)</f>
        <v/>
      </c>
      <c r="G365" s="14" t="str">
        <f>+Afrapportering!G346</f>
        <v/>
      </c>
      <c r="H365" s="139" t="str">
        <f>IF(Afrapportering!H346 = "","",Afrapportering!H346)</f>
        <v/>
      </c>
      <c r="I365" s="140" t="str">
        <f>+Afrapportering!I346</f>
        <v/>
      </c>
      <c r="J365" s="13" t="str">
        <f>+Afrapportering!J346</f>
        <v/>
      </c>
      <c r="K365" s="32" t="str">
        <f t="shared" si="44"/>
        <v/>
      </c>
      <c r="L365" s="31" t="str">
        <f>IF(Ansøgning!J351="","",Ansøgning!J351)</f>
        <v/>
      </c>
      <c r="M365" s="134" t="str">
        <f>IF(Afrapportering!M346="","",Afrapportering!M346)</f>
        <v/>
      </c>
      <c r="N365" s="31" t="str">
        <f>IF(Ansøgning!K351="","",Ansøgning!K351)</f>
        <v/>
      </c>
      <c r="O365" s="134">
        <f>IF(Afrapportering!O346="",,Afrapportering!O346)</f>
        <v>0</v>
      </c>
      <c r="P365" s="15" t="str">
        <f>IF(Ansøgning!L351="","",Ansøgning!L351)</f>
        <v/>
      </c>
      <c r="Q365" s="15" t="str">
        <f t="shared" si="45"/>
        <v/>
      </c>
      <c r="R365" s="15"/>
      <c r="S365" s="15" t="str">
        <f>IF(Afrapportering!S346="","",Afrapportering!S346)</f>
        <v/>
      </c>
      <c r="T365" s="31" t="str">
        <f t="shared" si="46"/>
        <v/>
      </c>
      <c r="U365" s="30" t="str">
        <f>IF(Afrapportering!U346="","",Afrapportering!U346)</f>
        <v/>
      </c>
      <c r="V365" s="52" t="str">
        <f>IF(Afrapportering!V346="","",Afrapportering!V346)</f>
        <v/>
      </c>
      <c r="W365" s="30" t="str">
        <f>IF(Afrapportering!W346="","",Afrapportering!W346)</f>
        <v/>
      </c>
      <c r="X365" s="52" t="str">
        <f>IF(Afrapportering!X346="","",Afrapportering!X346)</f>
        <v/>
      </c>
      <c r="Y365" s="30" t="str">
        <f>IF(Afrapportering!Y346="","",Afrapportering!Y346)</f>
        <v/>
      </c>
      <c r="Z365" s="52" t="str">
        <f>IFERROR(MAX(IF(OR(V365="",X365=""),"",IF(AND(AND(MONTH(F365)&gt;=7,MONTH(F365)&lt;8),AND(MONTH(H365)&gt;=7,MONTH(H365)&lt;8)),(NETWORKDAYS(F365,H365,Lister!$D$7:$D$13)-V365)*T365/NETWORKDAYS(Lister!$D$19,Lister!$E$19,Lister!$D$7:$D$13),IF(AND(AND(MONTH(F365)&gt;=7,MONTH(F365)&lt;8),MONTH(H365)&gt;7),(NETWORKDAYS(F365,Lister!$E$19,Lister!$D$7:$D$13)-V365)*T365/NETWORKDAYS(Lister!$D$19,Lister!$E$19,Lister!$D$7:$D$13),IF(MONTH(F365)&gt;7,0)))),0),"")</f>
        <v/>
      </c>
      <c r="AA365" s="30" t="str">
        <f>IF(Afrapportering!AA346="","",Afrapportering!AA346)</f>
        <v/>
      </c>
      <c r="AB365" s="52" t="str">
        <f>IFERROR(MAX(IF(OR(V365="",X365=""),"",IF(AND(AND(MONTH(F365)&gt;=8,MONTH(F365)&lt;9),AND(MONTH(H365)&gt;=8,MONTH(H365)&lt;9)),(NETWORKDAYS(F365,H365,Lister!$D$7:$D$13)-X365)*T365/NETWORKDAYS(Lister!$D$20,Lister!$E$20,Lister!$D$7:$D$13),IF(AND(MONTH(F365)=7,MONTH(H365)=8),(NETWORKDAYS(Lister!$D$20,H365,Lister!$D$7:$D$13)-X365)*T365/NETWORKDAYS(Lister!$D$20,Lister!$E$20,Lister!$D$7:$D$13),IF(AND(MONTH(F365)=7,MONTH(H365)=7),0)))),0),"")</f>
        <v/>
      </c>
      <c r="AC365" s="30" t="str">
        <f>IF(Afrapportering!AC346="","",Afrapportering!AC346)</f>
        <v/>
      </c>
      <c r="AD365" s="52" t="str">
        <f t="shared" si="47"/>
        <v/>
      </c>
      <c r="AE365" s="52" t="str">
        <f t="shared" si="48"/>
        <v/>
      </c>
      <c r="AF365" s="30" t="str">
        <f t="shared" si="49"/>
        <v/>
      </c>
      <c r="AG365" s="30" t="str">
        <f t="shared" si="50"/>
        <v/>
      </c>
      <c r="AH365" s="3" t="str">
        <f t="shared" si="51"/>
        <v/>
      </c>
    </row>
    <row r="366" spans="1:34" x14ac:dyDescent="0.25">
      <c r="A366" s="13" t="str">
        <f>+Afrapportering!A347</f>
        <v/>
      </c>
      <c r="B366" s="13" t="str">
        <f>+Afrapportering!B347</f>
        <v/>
      </c>
      <c r="C366" s="13" t="str">
        <f>+Afrapportering!C347</f>
        <v/>
      </c>
      <c r="D366" s="13" t="str">
        <f>+Afrapportering!D347</f>
        <v/>
      </c>
      <c r="E366" s="14" t="str">
        <f>+Afrapportering!E347</f>
        <v/>
      </c>
      <c r="F366" s="139" t="str">
        <f>IF(Afrapportering!F347 = "", "",Afrapportering!F347)</f>
        <v/>
      </c>
      <c r="G366" s="14" t="str">
        <f>+Afrapportering!G347</f>
        <v/>
      </c>
      <c r="H366" s="139" t="str">
        <f>IF(Afrapportering!H347 = "","",Afrapportering!H347)</f>
        <v/>
      </c>
      <c r="I366" s="140" t="str">
        <f>+Afrapportering!I347</f>
        <v/>
      </c>
      <c r="J366" s="13" t="str">
        <f>+Afrapportering!J347</f>
        <v/>
      </c>
      <c r="K366" s="32" t="str">
        <f t="shared" si="44"/>
        <v/>
      </c>
      <c r="L366" s="31" t="str">
        <f>IF(Ansøgning!J352="","",Ansøgning!J352)</f>
        <v/>
      </c>
      <c r="M366" s="134" t="str">
        <f>IF(Afrapportering!M347="","",Afrapportering!M347)</f>
        <v/>
      </c>
      <c r="N366" s="31" t="str">
        <f>IF(Ansøgning!K352="","",Ansøgning!K352)</f>
        <v/>
      </c>
      <c r="O366" s="134">
        <f>IF(Afrapportering!O347="",,Afrapportering!O347)</f>
        <v>0</v>
      </c>
      <c r="P366" s="15" t="str">
        <f>IF(Ansøgning!L352="","",Ansøgning!L352)</f>
        <v/>
      </c>
      <c r="Q366" s="15" t="str">
        <f t="shared" si="45"/>
        <v/>
      </c>
      <c r="R366" s="15"/>
      <c r="S366" s="15" t="str">
        <f>IF(Afrapportering!S347="","",Afrapportering!S347)</f>
        <v/>
      </c>
      <c r="T366" s="31" t="str">
        <f t="shared" si="46"/>
        <v/>
      </c>
      <c r="U366" s="30" t="str">
        <f>IF(Afrapportering!U347="","",Afrapportering!U347)</f>
        <v/>
      </c>
      <c r="V366" s="52" t="str">
        <f>IF(Afrapportering!V347="","",Afrapportering!V347)</f>
        <v/>
      </c>
      <c r="W366" s="30" t="str">
        <f>IF(Afrapportering!W347="","",Afrapportering!W347)</f>
        <v/>
      </c>
      <c r="X366" s="52" t="str">
        <f>IF(Afrapportering!X347="","",Afrapportering!X347)</f>
        <v/>
      </c>
      <c r="Y366" s="30" t="str">
        <f>IF(Afrapportering!Y347="","",Afrapportering!Y347)</f>
        <v/>
      </c>
      <c r="Z366" s="52" t="str">
        <f>IFERROR(MAX(IF(OR(V366="",X366=""),"",IF(AND(AND(MONTH(F366)&gt;=7,MONTH(F366)&lt;8),AND(MONTH(H366)&gt;=7,MONTH(H366)&lt;8)),(NETWORKDAYS(F366,H366,Lister!$D$7:$D$13)-V366)*T366/NETWORKDAYS(Lister!$D$19,Lister!$E$19,Lister!$D$7:$D$13),IF(AND(AND(MONTH(F366)&gt;=7,MONTH(F366)&lt;8),MONTH(H366)&gt;7),(NETWORKDAYS(F366,Lister!$E$19,Lister!$D$7:$D$13)-V366)*T366/NETWORKDAYS(Lister!$D$19,Lister!$E$19,Lister!$D$7:$D$13),IF(MONTH(F366)&gt;7,0)))),0),"")</f>
        <v/>
      </c>
      <c r="AA366" s="30" t="str">
        <f>IF(Afrapportering!AA347="","",Afrapportering!AA347)</f>
        <v/>
      </c>
      <c r="AB366" s="52" t="str">
        <f>IFERROR(MAX(IF(OR(V366="",X366=""),"",IF(AND(AND(MONTH(F366)&gt;=8,MONTH(F366)&lt;9),AND(MONTH(H366)&gt;=8,MONTH(H366)&lt;9)),(NETWORKDAYS(F366,H366,Lister!$D$7:$D$13)-X366)*T366/NETWORKDAYS(Lister!$D$20,Lister!$E$20,Lister!$D$7:$D$13),IF(AND(MONTH(F366)=7,MONTH(H366)=8),(NETWORKDAYS(Lister!$D$20,H366,Lister!$D$7:$D$13)-X366)*T366/NETWORKDAYS(Lister!$D$20,Lister!$E$20,Lister!$D$7:$D$13),IF(AND(MONTH(F366)=7,MONTH(H366)=7),0)))),0),"")</f>
        <v/>
      </c>
      <c r="AC366" s="30" t="str">
        <f>IF(Afrapportering!AC347="","",Afrapportering!AC347)</f>
        <v/>
      </c>
      <c r="AD366" s="52" t="str">
        <f t="shared" si="47"/>
        <v/>
      </c>
      <c r="AE366" s="52" t="str">
        <f t="shared" si="48"/>
        <v/>
      </c>
      <c r="AF366" s="30" t="str">
        <f t="shared" si="49"/>
        <v/>
      </c>
      <c r="AG366" s="30" t="str">
        <f t="shared" si="50"/>
        <v/>
      </c>
      <c r="AH366" s="3" t="str">
        <f t="shared" si="51"/>
        <v/>
      </c>
    </row>
    <row r="367" spans="1:34" x14ac:dyDescent="0.25">
      <c r="A367" s="13" t="str">
        <f>+Afrapportering!A348</f>
        <v/>
      </c>
      <c r="B367" s="13" t="str">
        <f>+Afrapportering!B348</f>
        <v/>
      </c>
      <c r="C367" s="13" t="str">
        <f>+Afrapportering!C348</f>
        <v/>
      </c>
      <c r="D367" s="13" t="str">
        <f>+Afrapportering!D348</f>
        <v/>
      </c>
      <c r="E367" s="14" t="str">
        <f>+Afrapportering!E348</f>
        <v/>
      </c>
      <c r="F367" s="139" t="str">
        <f>IF(Afrapportering!F348 = "", "",Afrapportering!F348)</f>
        <v/>
      </c>
      <c r="G367" s="14" t="str">
        <f>+Afrapportering!G348</f>
        <v/>
      </c>
      <c r="H367" s="139" t="str">
        <f>IF(Afrapportering!H348 = "","",Afrapportering!H348)</f>
        <v/>
      </c>
      <c r="I367" s="140" t="str">
        <f>+Afrapportering!I348</f>
        <v/>
      </c>
      <c r="J367" s="13" t="str">
        <f>+Afrapportering!J348</f>
        <v/>
      </c>
      <c r="K367" s="32" t="str">
        <f t="shared" si="44"/>
        <v/>
      </c>
      <c r="L367" s="31" t="str">
        <f>IF(Ansøgning!J353="","",Ansøgning!J353)</f>
        <v/>
      </c>
      <c r="M367" s="134" t="str">
        <f>IF(Afrapportering!M348="","",Afrapportering!M348)</f>
        <v/>
      </c>
      <c r="N367" s="31" t="str">
        <f>IF(Ansøgning!K353="","",Ansøgning!K353)</f>
        <v/>
      </c>
      <c r="O367" s="134">
        <f>IF(Afrapportering!O348="",,Afrapportering!O348)</f>
        <v>0</v>
      </c>
      <c r="P367" s="15" t="str">
        <f>IF(Ansøgning!L353="","",Ansøgning!L353)</f>
        <v/>
      </c>
      <c r="Q367" s="15" t="str">
        <f t="shared" si="45"/>
        <v/>
      </c>
      <c r="R367" s="15"/>
      <c r="S367" s="15" t="str">
        <f>IF(Afrapportering!S348="","",Afrapportering!S348)</f>
        <v/>
      </c>
      <c r="T367" s="31" t="str">
        <f t="shared" si="46"/>
        <v/>
      </c>
      <c r="U367" s="30" t="str">
        <f>IF(Afrapportering!U348="","",Afrapportering!U348)</f>
        <v/>
      </c>
      <c r="V367" s="52" t="str">
        <f>IF(Afrapportering!V348="","",Afrapportering!V348)</f>
        <v/>
      </c>
      <c r="W367" s="30" t="str">
        <f>IF(Afrapportering!W348="","",Afrapportering!W348)</f>
        <v/>
      </c>
      <c r="X367" s="52" t="str">
        <f>IF(Afrapportering!X348="","",Afrapportering!X348)</f>
        <v/>
      </c>
      <c r="Y367" s="30" t="str">
        <f>IF(Afrapportering!Y348="","",Afrapportering!Y348)</f>
        <v/>
      </c>
      <c r="Z367" s="52" t="str">
        <f>IFERROR(MAX(IF(OR(V367="",X367=""),"",IF(AND(AND(MONTH(F367)&gt;=7,MONTH(F367)&lt;8),AND(MONTH(H367)&gt;=7,MONTH(H367)&lt;8)),(NETWORKDAYS(F367,H367,Lister!$D$7:$D$13)-V367)*T367/NETWORKDAYS(Lister!$D$19,Lister!$E$19,Lister!$D$7:$D$13),IF(AND(AND(MONTH(F367)&gt;=7,MONTH(F367)&lt;8),MONTH(H367)&gt;7),(NETWORKDAYS(F367,Lister!$E$19,Lister!$D$7:$D$13)-V367)*T367/NETWORKDAYS(Lister!$D$19,Lister!$E$19,Lister!$D$7:$D$13),IF(MONTH(F367)&gt;7,0)))),0),"")</f>
        <v/>
      </c>
      <c r="AA367" s="30" t="str">
        <f>IF(Afrapportering!AA348="","",Afrapportering!AA348)</f>
        <v/>
      </c>
      <c r="AB367" s="52" t="str">
        <f>IFERROR(MAX(IF(OR(V367="",X367=""),"",IF(AND(AND(MONTH(F367)&gt;=8,MONTH(F367)&lt;9),AND(MONTH(H367)&gt;=8,MONTH(H367)&lt;9)),(NETWORKDAYS(F367,H367,Lister!$D$7:$D$13)-X367)*T367/NETWORKDAYS(Lister!$D$20,Lister!$E$20,Lister!$D$7:$D$13),IF(AND(MONTH(F367)=7,MONTH(H367)=8),(NETWORKDAYS(Lister!$D$20,H367,Lister!$D$7:$D$13)-X367)*T367/NETWORKDAYS(Lister!$D$20,Lister!$E$20,Lister!$D$7:$D$13),IF(AND(MONTH(F367)=7,MONTH(H367)=7),0)))),0),"")</f>
        <v/>
      </c>
      <c r="AC367" s="30" t="str">
        <f>IF(Afrapportering!AC348="","",Afrapportering!AC348)</f>
        <v/>
      </c>
      <c r="AD367" s="52" t="str">
        <f t="shared" si="47"/>
        <v/>
      </c>
      <c r="AE367" s="52" t="str">
        <f t="shared" si="48"/>
        <v/>
      </c>
      <c r="AF367" s="30" t="str">
        <f t="shared" si="49"/>
        <v/>
      </c>
      <c r="AG367" s="30" t="str">
        <f t="shared" si="50"/>
        <v/>
      </c>
      <c r="AH367" s="3" t="str">
        <f t="shared" si="51"/>
        <v/>
      </c>
    </row>
    <row r="368" spans="1:34" x14ac:dyDescent="0.25">
      <c r="A368" s="13" t="str">
        <f>+Afrapportering!A349</f>
        <v/>
      </c>
      <c r="B368" s="13" t="str">
        <f>+Afrapportering!B349</f>
        <v/>
      </c>
      <c r="C368" s="13" t="str">
        <f>+Afrapportering!C349</f>
        <v/>
      </c>
      <c r="D368" s="13" t="str">
        <f>+Afrapportering!D349</f>
        <v/>
      </c>
      <c r="E368" s="14" t="str">
        <f>+Afrapportering!E349</f>
        <v/>
      </c>
      <c r="F368" s="139" t="str">
        <f>IF(Afrapportering!F349 = "", "",Afrapportering!F349)</f>
        <v/>
      </c>
      <c r="G368" s="14" t="str">
        <f>+Afrapportering!G349</f>
        <v/>
      </c>
      <c r="H368" s="139" t="str">
        <f>IF(Afrapportering!H349 = "","",Afrapportering!H349)</f>
        <v/>
      </c>
      <c r="I368" s="140" t="str">
        <f>+Afrapportering!I349</f>
        <v/>
      </c>
      <c r="J368" s="13" t="str">
        <f>+Afrapportering!J349</f>
        <v/>
      </c>
      <c r="K368" s="32" t="str">
        <f t="shared" si="44"/>
        <v/>
      </c>
      <c r="L368" s="31" t="str">
        <f>IF(Ansøgning!J354="","",Ansøgning!J354)</f>
        <v/>
      </c>
      <c r="M368" s="134" t="str">
        <f>IF(Afrapportering!M349="","",Afrapportering!M349)</f>
        <v/>
      </c>
      <c r="N368" s="31" t="str">
        <f>IF(Ansøgning!K354="","",Ansøgning!K354)</f>
        <v/>
      </c>
      <c r="O368" s="134">
        <f>IF(Afrapportering!O349="",,Afrapportering!O349)</f>
        <v>0</v>
      </c>
      <c r="P368" s="15" t="str">
        <f>IF(Ansøgning!L354="","",Ansøgning!L354)</f>
        <v/>
      </c>
      <c r="Q368" s="15" t="str">
        <f t="shared" si="45"/>
        <v/>
      </c>
      <c r="R368" s="15"/>
      <c r="S368" s="15" t="str">
        <f>IF(Afrapportering!S349="","",Afrapportering!S349)</f>
        <v/>
      </c>
      <c r="T368" s="31" t="str">
        <f t="shared" si="46"/>
        <v/>
      </c>
      <c r="U368" s="30" t="str">
        <f>IF(Afrapportering!U349="","",Afrapportering!U349)</f>
        <v/>
      </c>
      <c r="V368" s="52" t="str">
        <f>IF(Afrapportering!V349="","",Afrapportering!V349)</f>
        <v/>
      </c>
      <c r="W368" s="30" t="str">
        <f>IF(Afrapportering!W349="","",Afrapportering!W349)</f>
        <v/>
      </c>
      <c r="X368" s="52" t="str">
        <f>IF(Afrapportering!X349="","",Afrapportering!X349)</f>
        <v/>
      </c>
      <c r="Y368" s="30" t="str">
        <f>IF(Afrapportering!Y349="","",Afrapportering!Y349)</f>
        <v/>
      </c>
      <c r="Z368" s="52" t="str">
        <f>IFERROR(MAX(IF(OR(V368="",X368=""),"",IF(AND(AND(MONTH(F368)&gt;=7,MONTH(F368)&lt;8),AND(MONTH(H368)&gt;=7,MONTH(H368)&lt;8)),(NETWORKDAYS(F368,H368,Lister!$D$7:$D$13)-V368)*T368/NETWORKDAYS(Lister!$D$19,Lister!$E$19,Lister!$D$7:$D$13),IF(AND(AND(MONTH(F368)&gt;=7,MONTH(F368)&lt;8),MONTH(H368)&gt;7),(NETWORKDAYS(F368,Lister!$E$19,Lister!$D$7:$D$13)-V368)*T368/NETWORKDAYS(Lister!$D$19,Lister!$E$19,Lister!$D$7:$D$13),IF(MONTH(F368)&gt;7,0)))),0),"")</f>
        <v/>
      </c>
      <c r="AA368" s="30" t="str">
        <f>IF(Afrapportering!AA349="","",Afrapportering!AA349)</f>
        <v/>
      </c>
      <c r="AB368" s="52" t="str">
        <f>IFERROR(MAX(IF(OR(V368="",X368=""),"",IF(AND(AND(MONTH(F368)&gt;=8,MONTH(F368)&lt;9),AND(MONTH(H368)&gt;=8,MONTH(H368)&lt;9)),(NETWORKDAYS(F368,H368,Lister!$D$7:$D$13)-X368)*T368/NETWORKDAYS(Lister!$D$20,Lister!$E$20,Lister!$D$7:$D$13),IF(AND(MONTH(F368)=7,MONTH(H368)=8),(NETWORKDAYS(Lister!$D$20,H368,Lister!$D$7:$D$13)-X368)*T368/NETWORKDAYS(Lister!$D$20,Lister!$E$20,Lister!$D$7:$D$13),IF(AND(MONTH(F368)=7,MONTH(H368)=7),0)))),0),"")</f>
        <v/>
      </c>
      <c r="AC368" s="30" t="str">
        <f>IF(Afrapportering!AC349="","",Afrapportering!AC349)</f>
        <v/>
      </c>
      <c r="AD368" s="52" t="str">
        <f t="shared" si="47"/>
        <v/>
      </c>
      <c r="AE368" s="52" t="str">
        <f t="shared" si="48"/>
        <v/>
      </c>
      <c r="AF368" s="30" t="str">
        <f t="shared" si="49"/>
        <v/>
      </c>
      <c r="AG368" s="30" t="str">
        <f t="shared" si="50"/>
        <v/>
      </c>
      <c r="AH368" s="3" t="str">
        <f t="shared" si="51"/>
        <v/>
      </c>
    </row>
    <row r="369" spans="1:34" x14ac:dyDescent="0.25">
      <c r="A369" s="13" t="str">
        <f>+Afrapportering!A350</f>
        <v/>
      </c>
      <c r="B369" s="13" t="str">
        <f>+Afrapportering!B350</f>
        <v/>
      </c>
      <c r="C369" s="13" t="str">
        <f>+Afrapportering!C350</f>
        <v/>
      </c>
      <c r="D369" s="13" t="str">
        <f>+Afrapportering!D350</f>
        <v/>
      </c>
      <c r="E369" s="14" t="str">
        <f>+Afrapportering!E350</f>
        <v/>
      </c>
      <c r="F369" s="139" t="str">
        <f>IF(Afrapportering!F350 = "", "",Afrapportering!F350)</f>
        <v/>
      </c>
      <c r="G369" s="14" t="str">
        <f>+Afrapportering!G350</f>
        <v/>
      </c>
      <c r="H369" s="139" t="str">
        <f>IF(Afrapportering!H350 = "","",Afrapportering!H350)</f>
        <v/>
      </c>
      <c r="I369" s="140" t="str">
        <f>+Afrapportering!I350</f>
        <v/>
      </c>
      <c r="J369" s="13" t="str">
        <f>+Afrapportering!J350</f>
        <v/>
      </c>
      <c r="K369" s="32" t="str">
        <f t="shared" si="44"/>
        <v/>
      </c>
      <c r="L369" s="31" t="str">
        <f>IF(Ansøgning!J355="","",Ansøgning!J355)</f>
        <v/>
      </c>
      <c r="M369" s="134" t="str">
        <f>IF(Afrapportering!M350="","",Afrapportering!M350)</f>
        <v/>
      </c>
      <c r="N369" s="31" t="str">
        <f>IF(Ansøgning!K355="","",Ansøgning!K355)</f>
        <v/>
      </c>
      <c r="O369" s="134">
        <f>IF(Afrapportering!O350="",,Afrapportering!O350)</f>
        <v>0</v>
      </c>
      <c r="P369" s="15" t="str">
        <f>IF(Ansøgning!L355="","",Ansøgning!L355)</f>
        <v/>
      </c>
      <c r="Q369" s="15" t="str">
        <f t="shared" si="45"/>
        <v/>
      </c>
      <c r="R369" s="15"/>
      <c r="S369" s="15" t="str">
        <f>IF(Afrapportering!S350="","",Afrapportering!S350)</f>
        <v/>
      </c>
      <c r="T369" s="31" t="str">
        <f t="shared" si="46"/>
        <v/>
      </c>
      <c r="U369" s="30" t="str">
        <f>IF(Afrapportering!U350="","",Afrapportering!U350)</f>
        <v/>
      </c>
      <c r="V369" s="52" t="str">
        <f>IF(Afrapportering!V350="","",Afrapportering!V350)</f>
        <v/>
      </c>
      <c r="W369" s="30" t="str">
        <f>IF(Afrapportering!W350="","",Afrapportering!W350)</f>
        <v/>
      </c>
      <c r="X369" s="52" t="str">
        <f>IF(Afrapportering!X350="","",Afrapportering!X350)</f>
        <v/>
      </c>
      <c r="Y369" s="30" t="str">
        <f>IF(Afrapportering!Y350="","",Afrapportering!Y350)</f>
        <v/>
      </c>
      <c r="Z369" s="52" t="str">
        <f>IFERROR(MAX(IF(OR(V369="",X369=""),"",IF(AND(AND(MONTH(F369)&gt;=7,MONTH(F369)&lt;8),AND(MONTH(H369)&gt;=7,MONTH(H369)&lt;8)),(NETWORKDAYS(F369,H369,Lister!$D$7:$D$13)-V369)*T369/NETWORKDAYS(Lister!$D$19,Lister!$E$19,Lister!$D$7:$D$13),IF(AND(AND(MONTH(F369)&gt;=7,MONTH(F369)&lt;8),MONTH(H369)&gt;7),(NETWORKDAYS(F369,Lister!$E$19,Lister!$D$7:$D$13)-V369)*T369/NETWORKDAYS(Lister!$D$19,Lister!$E$19,Lister!$D$7:$D$13),IF(MONTH(F369)&gt;7,0)))),0),"")</f>
        <v/>
      </c>
      <c r="AA369" s="30" t="str">
        <f>IF(Afrapportering!AA350="","",Afrapportering!AA350)</f>
        <v/>
      </c>
      <c r="AB369" s="52" t="str">
        <f>IFERROR(MAX(IF(OR(V369="",X369=""),"",IF(AND(AND(MONTH(F369)&gt;=8,MONTH(F369)&lt;9),AND(MONTH(H369)&gt;=8,MONTH(H369)&lt;9)),(NETWORKDAYS(F369,H369,Lister!$D$7:$D$13)-X369)*T369/NETWORKDAYS(Lister!$D$20,Lister!$E$20,Lister!$D$7:$D$13),IF(AND(MONTH(F369)=7,MONTH(H369)=8),(NETWORKDAYS(Lister!$D$20,H369,Lister!$D$7:$D$13)-X369)*T369/NETWORKDAYS(Lister!$D$20,Lister!$E$20,Lister!$D$7:$D$13),IF(AND(MONTH(F369)=7,MONTH(H369)=7),0)))),0),"")</f>
        <v/>
      </c>
      <c r="AC369" s="30" t="str">
        <f>IF(Afrapportering!AC350="","",Afrapportering!AC350)</f>
        <v/>
      </c>
      <c r="AD369" s="52" t="str">
        <f t="shared" si="47"/>
        <v/>
      </c>
      <c r="AE369" s="52" t="str">
        <f t="shared" si="48"/>
        <v/>
      </c>
      <c r="AF369" s="30" t="str">
        <f t="shared" si="49"/>
        <v/>
      </c>
      <c r="AG369" s="30" t="str">
        <f t="shared" si="50"/>
        <v/>
      </c>
      <c r="AH369" s="3" t="str">
        <f t="shared" si="51"/>
        <v/>
      </c>
    </row>
    <row r="370" spans="1:34" x14ac:dyDescent="0.25">
      <c r="A370" s="13" t="str">
        <f>+Afrapportering!A351</f>
        <v/>
      </c>
      <c r="B370" s="13" t="str">
        <f>+Afrapportering!B351</f>
        <v/>
      </c>
      <c r="C370" s="13" t="str">
        <f>+Afrapportering!C351</f>
        <v/>
      </c>
      <c r="D370" s="13" t="str">
        <f>+Afrapportering!D351</f>
        <v/>
      </c>
      <c r="E370" s="14" t="str">
        <f>+Afrapportering!E351</f>
        <v/>
      </c>
      <c r="F370" s="139" t="str">
        <f>IF(Afrapportering!F351 = "", "",Afrapportering!F351)</f>
        <v/>
      </c>
      <c r="G370" s="14" t="str">
        <f>+Afrapportering!G351</f>
        <v/>
      </c>
      <c r="H370" s="139" t="str">
        <f>IF(Afrapportering!H351 = "","",Afrapportering!H351)</f>
        <v/>
      </c>
      <c r="I370" s="140" t="str">
        <f>+Afrapportering!I351</f>
        <v/>
      </c>
      <c r="J370" s="13" t="str">
        <f>+Afrapportering!J351</f>
        <v/>
      </c>
      <c r="K370" s="32" t="str">
        <f t="shared" si="44"/>
        <v/>
      </c>
      <c r="L370" s="31" t="str">
        <f>IF(Ansøgning!J356="","",Ansøgning!J356)</f>
        <v/>
      </c>
      <c r="M370" s="134" t="str">
        <f>IF(Afrapportering!M351="","",Afrapportering!M351)</f>
        <v/>
      </c>
      <c r="N370" s="31" t="str">
        <f>IF(Ansøgning!K356="","",Ansøgning!K356)</f>
        <v/>
      </c>
      <c r="O370" s="134">
        <f>IF(Afrapportering!O351="",,Afrapportering!O351)</f>
        <v>0</v>
      </c>
      <c r="P370" s="15" t="str">
        <f>IF(Ansøgning!L356="","",Ansøgning!L356)</f>
        <v/>
      </c>
      <c r="Q370" s="15" t="str">
        <f t="shared" si="45"/>
        <v/>
      </c>
      <c r="R370" s="15"/>
      <c r="S370" s="15" t="str">
        <f>IF(Afrapportering!S351="","",Afrapportering!S351)</f>
        <v/>
      </c>
      <c r="T370" s="31" t="str">
        <f t="shared" si="46"/>
        <v/>
      </c>
      <c r="U370" s="30" t="str">
        <f>IF(Afrapportering!U351="","",Afrapportering!U351)</f>
        <v/>
      </c>
      <c r="V370" s="52" t="str">
        <f>IF(Afrapportering!V351="","",Afrapportering!V351)</f>
        <v/>
      </c>
      <c r="W370" s="30" t="str">
        <f>IF(Afrapportering!W351="","",Afrapportering!W351)</f>
        <v/>
      </c>
      <c r="X370" s="52" t="str">
        <f>IF(Afrapportering!X351="","",Afrapportering!X351)</f>
        <v/>
      </c>
      <c r="Y370" s="30" t="str">
        <f>IF(Afrapportering!Y351="","",Afrapportering!Y351)</f>
        <v/>
      </c>
      <c r="Z370" s="52" t="str">
        <f>IFERROR(MAX(IF(OR(V370="",X370=""),"",IF(AND(AND(MONTH(F370)&gt;=7,MONTH(F370)&lt;8),AND(MONTH(H370)&gt;=7,MONTH(H370)&lt;8)),(NETWORKDAYS(F370,H370,Lister!$D$7:$D$13)-V370)*T370/NETWORKDAYS(Lister!$D$19,Lister!$E$19,Lister!$D$7:$D$13),IF(AND(AND(MONTH(F370)&gt;=7,MONTH(F370)&lt;8),MONTH(H370)&gt;7),(NETWORKDAYS(F370,Lister!$E$19,Lister!$D$7:$D$13)-V370)*T370/NETWORKDAYS(Lister!$D$19,Lister!$E$19,Lister!$D$7:$D$13),IF(MONTH(F370)&gt;7,0)))),0),"")</f>
        <v/>
      </c>
      <c r="AA370" s="30" t="str">
        <f>IF(Afrapportering!AA351="","",Afrapportering!AA351)</f>
        <v/>
      </c>
      <c r="AB370" s="52" t="str">
        <f>IFERROR(MAX(IF(OR(V370="",X370=""),"",IF(AND(AND(MONTH(F370)&gt;=8,MONTH(F370)&lt;9),AND(MONTH(H370)&gt;=8,MONTH(H370)&lt;9)),(NETWORKDAYS(F370,H370,Lister!$D$7:$D$13)-X370)*T370/NETWORKDAYS(Lister!$D$20,Lister!$E$20,Lister!$D$7:$D$13),IF(AND(MONTH(F370)=7,MONTH(H370)=8),(NETWORKDAYS(Lister!$D$20,H370,Lister!$D$7:$D$13)-X370)*T370/NETWORKDAYS(Lister!$D$20,Lister!$E$20,Lister!$D$7:$D$13),IF(AND(MONTH(F370)=7,MONTH(H370)=7),0)))),0),"")</f>
        <v/>
      </c>
      <c r="AC370" s="30" t="str">
        <f>IF(Afrapportering!AC351="","",Afrapportering!AC351)</f>
        <v/>
      </c>
      <c r="AD370" s="52" t="str">
        <f t="shared" si="47"/>
        <v/>
      </c>
      <c r="AE370" s="52" t="str">
        <f t="shared" si="48"/>
        <v/>
      </c>
      <c r="AF370" s="30" t="str">
        <f t="shared" si="49"/>
        <v/>
      </c>
      <c r="AG370" s="30" t="str">
        <f t="shared" si="50"/>
        <v/>
      </c>
      <c r="AH370" s="3" t="str">
        <f t="shared" si="51"/>
        <v/>
      </c>
    </row>
    <row r="371" spans="1:34" x14ac:dyDescent="0.25">
      <c r="A371" s="13" t="str">
        <f>+Afrapportering!A352</f>
        <v/>
      </c>
      <c r="B371" s="13" t="str">
        <f>+Afrapportering!B352</f>
        <v/>
      </c>
      <c r="C371" s="13" t="str">
        <f>+Afrapportering!C352</f>
        <v/>
      </c>
      <c r="D371" s="13" t="str">
        <f>+Afrapportering!D352</f>
        <v/>
      </c>
      <c r="E371" s="14" t="str">
        <f>+Afrapportering!E352</f>
        <v/>
      </c>
      <c r="F371" s="139" t="str">
        <f>IF(Afrapportering!F352 = "", "",Afrapportering!F352)</f>
        <v/>
      </c>
      <c r="G371" s="14" t="str">
        <f>+Afrapportering!G352</f>
        <v/>
      </c>
      <c r="H371" s="139" t="str">
        <f>IF(Afrapportering!H352 = "","",Afrapportering!H352)</f>
        <v/>
      </c>
      <c r="I371" s="140" t="str">
        <f>+Afrapportering!I352</f>
        <v/>
      </c>
      <c r="J371" s="13" t="str">
        <f>+Afrapportering!J352</f>
        <v/>
      </c>
      <c r="K371" s="32" t="str">
        <f t="shared" si="44"/>
        <v/>
      </c>
      <c r="L371" s="31" t="str">
        <f>IF(Ansøgning!J357="","",Ansøgning!J357)</f>
        <v/>
      </c>
      <c r="M371" s="134" t="str">
        <f>IF(Afrapportering!M352="","",Afrapportering!M352)</f>
        <v/>
      </c>
      <c r="N371" s="31" t="str">
        <f>IF(Ansøgning!K357="","",Ansøgning!K357)</f>
        <v/>
      </c>
      <c r="O371" s="134">
        <f>IF(Afrapportering!O352="",,Afrapportering!O352)</f>
        <v>0</v>
      </c>
      <c r="P371" s="15" t="str">
        <f>IF(Ansøgning!L357="","",Ansøgning!L357)</f>
        <v/>
      </c>
      <c r="Q371" s="15" t="str">
        <f t="shared" si="45"/>
        <v/>
      </c>
      <c r="R371" s="15"/>
      <c r="S371" s="15" t="str">
        <f>IF(Afrapportering!S352="","",Afrapportering!S352)</f>
        <v/>
      </c>
      <c r="T371" s="31" t="str">
        <f t="shared" si="46"/>
        <v/>
      </c>
      <c r="U371" s="30" t="str">
        <f>IF(Afrapportering!U352="","",Afrapportering!U352)</f>
        <v/>
      </c>
      <c r="V371" s="52" t="str">
        <f>IF(Afrapportering!V352="","",Afrapportering!V352)</f>
        <v/>
      </c>
      <c r="W371" s="30" t="str">
        <f>IF(Afrapportering!W352="","",Afrapportering!W352)</f>
        <v/>
      </c>
      <c r="X371" s="52" t="str">
        <f>IF(Afrapportering!X352="","",Afrapportering!X352)</f>
        <v/>
      </c>
      <c r="Y371" s="30" t="str">
        <f>IF(Afrapportering!Y352="","",Afrapportering!Y352)</f>
        <v/>
      </c>
      <c r="Z371" s="52" t="str">
        <f>IFERROR(MAX(IF(OR(V371="",X371=""),"",IF(AND(AND(MONTH(F371)&gt;=7,MONTH(F371)&lt;8),AND(MONTH(H371)&gt;=7,MONTH(H371)&lt;8)),(NETWORKDAYS(F371,H371,Lister!$D$7:$D$13)-V371)*T371/NETWORKDAYS(Lister!$D$19,Lister!$E$19,Lister!$D$7:$D$13),IF(AND(AND(MONTH(F371)&gt;=7,MONTH(F371)&lt;8),MONTH(H371)&gt;7),(NETWORKDAYS(F371,Lister!$E$19,Lister!$D$7:$D$13)-V371)*T371/NETWORKDAYS(Lister!$D$19,Lister!$E$19,Lister!$D$7:$D$13),IF(MONTH(F371)&gt;7,0)))),0),"")</f>
        <v/>
      </c>
      <c r="AA371" s="30" t="str">
        <f>IF(Afrapportering!AA352="","",Afrapportering!AA352)</f>
        <v/>
      </c>
      <c r="AB371" s="52" t="str">
        <f>IFERROR(MAX(IF(OR(V371="",X371=""),"",IF(AND(AND(MONTH(F371)&gt;=8,MONTH(F371)&lt;9),AND(MONTH(H371)&gt;=8,MONTH(H371)&lt;9)),(NETWORKDAYS(F371,H371,Lister!$D$7:$D$13)-X371)*T371/NETWORKDAYS(Lister!$D$20,Lister!$E$20,Lister!$D$7:$D$13),IF(AND(MONTH(F371)=7,MONTH(H371)=8),(NETWORKDAYS(Lister!$D$20,H371,Lister!$D$7:$D$13)-X371)*T371/NETWORKDAYS(Lister!$D$20,Lister!$E$20,Lister!$D$7:$D$13),IF(AND(MONTH(F371)=7,MONTH(H371)=7),0)))),0),"")</f>
        <v/>
      </c>
      <c r="AC371" s="30" t="str">
        <f>IF(Afrapportering!AC352="","",Afrapportering!AC352)</f>
        <v/>
      </c>
      <c r="AD371" s="52" t="str">
        <f t="shared" si="47"/>
        <v/>
      </c>
      <c r="AE371" s="52" t="str">
        <f t="shared" si="48"/>
        <v/>
      </c>
      <c r="AF371" s="30" t="str">
        <f t="shared" si="49"/>
        <v/>
      </c>
      <c r="AG371" s="30" t="str">
        <f t="shared" si="50"/>
        <v/>
      </c>
      <c r="AH371" s="3" t="str">
        <f t="shared" si="51"/>
        <v/>
      </c>
    </row>
    <row r="372" spans="1:34" x14ac:dyDescent="0.25">
      <c r="A372" s="13" t="str">
        <f>+Afrapportering!A353</f>
        <v/>
      </c>
      <c r="B372" s="13" t="str">
        <f>+Afrapportering!B353</f>
        <v/>
      </c>
      <c r="C372" s="13" t="str">
        <f>+Afrapportering!C353</f>
        <v/>
      </c>
      <c r="D372" s="13" t="str">
        <f>+Afrapportering!D353</f>
        <v/>
      </c>
      <c r="E372" s="14" t="str">
        <f>+Afrapportering!E353</f>
        <v/>
      </c>
      <c r="F372" s="139" t="str">
        <f>IF(Afrapportering!F353 = "", "",Afrapportering!F353)</f>
        <v/>
      </c>
      <c r="G372" s="14" t="str">
        <f>+Afrapportering!G353</f>
        <v/>
      </c>
      <c r="H372" s="139" t="str">
        <f>IF(Afrapportering!H353 = "","",Afrapportering!H353)</f>
        <v/>
      </c>
      <c r="I372" s="140" t="str">
        <f>+Afrapportering!I353</f>
        <v/>
      </c>
      <c r="J372" s="13" t="str">
        <f>+Afrapportering!J353</f>
        <v/>
      </c>
      <c r="K372" s="32" t="str">
        <f t="shared" si="44"/>
        <v/>
      </c>
      <c r="L372" s="31" t="str">
        <f>IF(Ansøgning!J358="","",Ansøgning!J358)</f>
        <v/>
      </c>
      <c r="M372" s="134" t="str">
        <f>IF(Afrapportering!M353="","",Afrapportering!M353)</f>
        <v/>
      </c>
      <c r="N372" s="31" t="str">
        <f>IF(Ansøgning!K358="","",Ansøgning!K358)</f>
        <v/>
      </c>
      <c r="O372" s="134">
        <f>IF(Afrapportering!O353="",,Afrapportering!O353)</f>
        <v>0</v>
      </c>
      <c r="P372" s="15" t="str">
        <f>IF(Ansøgning!L358="","",Ansøgning!L358)</f>
        <v/>
      </c>
      <c r="Q372" s="15" t="str">
        <f t="shared" si="45"/>
        <v/>
      </c>
      <c r="R372" s="15"/>
      <c r="S372" s="15" t="str">
        <f>IF(Afrapportering!S353="","",Afrapportering!S353)</f>
        <v/>
      </c>
      <c r="T372" s="31" t="str">
        <f t="shared" si="46"/>
        <v/>
      </c>
      <c r="U372" s="30" t="str">
        <f>IF(Afrapportering!U353="","",Afrapportering!U353)</f>
        <v/>
      </c>
      <c r="V372" s="52" t="str">
        <f>IF(Afrapportering!V353="","",Afrapportering!V353)</f>
        <v/>
      </c>
      <c r="W372" s="30" t="str">
        <f>IF(Afrapportering!W353="","",Afrapportering!W353)</f>
        <v/>
      </c>
      <c r="X372" s="52" t="str">
        <f>IF(Afrapportering!X353="","",Afrapportering!X353)</f>
        <v/>
      </c>
      <c r="Y372" s="30" t="str">
        <f>IF(Afrapportering!Y353="","",Afrapportering!Y353)</f>
        <v/>
      </c>
      <c r="Z372" s="52" t="str">
        <f>IFERROR(MAX(IF(OR(V372="",X372=""),"",IF(AND(AND(MONTH(F372)&gt;=7,MONTH(F372)&lt;8),AND(MONTH(H372)&gt;=7,MONTH(H372)&lt;8)),(NETWORKDAYS(F372,H372,Lister!$D$7:$D$13)-V372)*T372/NETWORKDAYS(Lister!$D$19,Lister!$E$19,Lister!$D$7:$D$13),IF(AND(AND(MONTH(F372)&gt;=7,MONTH(F372)&lt;8),MONTH(H372)&gt;7),(NETWORKDAYS(F372,Lister!$E$19,Lister!$D$7:$D$13)-V372)*T372/NETWORKDAYS(Lister!$D$19,Lister!$E$19,Lister!$D$7:$D$13),IF(MONTH(F372)&gt;7,0)))),0),"")</f>
        <v/>
      </c>
      <c r="AA372" s="30" t="str">
        <f>IF(Afrapportering!AA353="","",Afrapportering!AA353)</f>
        <v/>
      </c>
      <c r="AB372" s="52" t="str">
        <f>IFERROR(MAX(IF(OR(V372="",X372=""),"",IF(AND(AND(MONTH(F372)&gt;=8,MONTH(F372)&lt;9),AND(MONTH(H372)&gt;=8,MONTH(H372)&lt;9)),(NETWORKDAYS(F372,H372,Lister!$D$7:$D$13)-X372)*T372/NETWORKDAYS(Lister!$D$20,Lister!$E$20,Lister!$D$7:$D$13),IF(AND(MONTH(F372)=7,MONTH(H372)=8),(NETWORKDAYS(Lister!$D$20,H372,Lister!$D$7:$D$13)-X372)*T372/NETWORKDAYS(Lister!$D$20,Lister!$E$20,Lister!$D$7:$D$13),IF(AND(MONTH(F372)=7,MONTH(H372)=7),0)))),0),"")</f>
        <v/>
      </c>
      <c r="AC372" s="30" t="str">
        <f>IF(Afrapportering!AC353="","",Afrapportering!AC353)</f>
        <v/>
      </c>
      <c r="AD372" s="52" t="str">
        <f t="shared" si="47"/>
        <v/>
      </c>
      <c r="AE372" s="52" t="str">
        <f t="shared" si="48"/>
        <v/>
      </c>
      <c r="AF372" s="30" t="str">
        <f t="shared" si="49"/>
        <v/>
      </c>
      <c r="AG372" s="30" t="str">
        <f t="shared" si="50"/>
        <v/>
      </c>
      <c r="AH372" s="3" t="str">
        <f t="shared" si="51"/>
        <v/>
      </c>
    </row>
    <row r="373" spans="1:34" x14ac:dyDescent="0.25">
      <c r="A373" s="13" t="str">
        <f>+Afrapportering!A354</f>
        <v/>
      </c>
      <c r="B373" s="13" t="str">
        <f>+Afrapportering!B354</f>
        <v/>
      </c>
      <c r="C373" s="13" t="str">
        <f>+Afrapportering!C354</f>
        <v/>
      </c>
      <c r="D373" s="13" t="str">
        <f>+Afrapportering!D354</f>
        <v/>
      </c>
      <c r="E373" s="14" t="str">
        <f>+Afrapportering!E354</f>
        <v/>
      </c>
      <c r="F373" s="139" t="str">
        <f>IF(Afrapportering!F354 = "", "",Afrapportering!F354)</f>
        <v/>
      </c>
      <c r="G373" s="14" t="str">
        <f>+Afrapportering!G354</f>
        <v/>
      </c>
      <c r="H373" s="139" t="str">
        <f>IF(Afrapportering!H354 = "","",Afrapportering!H354)</f>
        <v/>
      </c>
      <c r="I373" s="140" t="str">
        <f>+Afrapportering!I354</f>
        <v/>
      </c>
      <c r="J373" s="13" t="str">
        <f>+Afrapportering!J354</f>
        <v/>
      </c>
      <c r="K373" s="32" t="str">
        <f t="shared" si="44"/>
        <v/>
      </c>
      <c r="L373" s="31" t="str">
        <f>IF(Ansøgning!J359="","",Ansøgning!J359)</f>
        <v/>
      </c>
      <c r="M373" s="134" t="str">
        <f>IF(Afrapportering!M354="","",Afrapportering!M354)</f>
        <v/>
      </c>
      <c r="N373" s="31" t="str">
        <f>IF(Ansøgning!K359="","",Ansøgning!K359)</f>
        <v/>
      </c>
      <c r="O373" s="134">
        <f>IF(Afrapportering!O354="",,Afrapportering!O354)</f>
        <v>0</v>
      </c>
      <c r="P373" s="15" t="str">
        <f>IF(Ansøgning!L359="","",Ansøgning!L359)</f>
        <v/>
      </c>
      <c r="Q373" s="15" t="str">
        <f t="shared" si="45"/>
        <v/>
      </c>
      <c r="R373" s="15"/>
      <c r="S373" s="15" t="str">
        <f>IF(Afrapportering!S354="","",Afrapportering!S354)</f>
        <v/>
      </c>
      <c r="T373" s="31" t="str">
        <f t="shared" si="46"/>
        <v/>
      </c>
      <c r="U373" s="30" t="str">
        <f>IF(Afrapportering!U354="","",Afrapportering!U354)</f>
        <v/>
      </c>
      <c r="V373" s="52" t="str">
        <f>IF(Afrapportering!V354="","",Afrapportering!V354)</f>
        <v/>
      </c>
      <c r="W373" s="30" t="str">
        <f>IF(Afrapportering!W354="","",Afrapportering!W354)</f>
        <v/>
      </c>
      <c r="X373" s="52" t="str">
        <f>IF(Afrapportering!X354="","",Afrapportering!X354)</f>
        <v/>
      </c>
      <c r="Y373" s="30" t="str">
        <f>IF(Afrapportering!Y354="","",Afrapportering!Y354)</f>
        <v/>
      </c>
      <c r="Z373" s="52" t="str">
        <f>IFERROR(MAX(IF(OR(V373="",X373=""),"",IF(AND(AND(MONTH(F373)&gt;=7,MONTH(F373)&lt;8),AND(MONTH(H373)&gt;=7,MONTH(H373)&lt;8)),(NETWORKDAYS(F373,H373,Lister!$D$7:$D$13)-V373)*T373/NETWORKDAYS(Lister!$D$19,Lister!$E$19,Lister!$D$7:$D$13),IF(AND(AND(MONTH(F373)&gt;=7,MONTH(F373)&lt;8),MONTH(H373)&gt;7),(NETWORKDAYS(F373,Lister!$E$19,Lister!$D$7:$D$13)-V373)*T373/NETWORKDAYS(Lister!$D$19,Lister!$E$19,Lister!$D$7:$D$13),IF(MONTH(F373)&gt;7,0)))),0),"")</f>
        <v/>
      </c>
      <c r="AA373" s="30" t="str">
        <f>IF(Afrapportering!AA354="","",Afrapportering!AA354)</f>
        <v/>
      </c>
      <c r="AB373" s="52" t="str">
        <f>IFERROR(MAX(IF(OR(V373="",X373=""),"",IF(AND(AND(MONTH(F373)&gt;=8,MONTH(F373)&lt;9),AND(MONTH(H373)&gt;=8,MONTH(H373)&lt;9)),(NETWORKDAYS(F373,H373,Lister!$D$7:$D$13)-X373)*T373/NETWORKDAYS(Lister!$D$20,Lister!$E$20,Lister!$D$7:$D$13),IF(AND(MONTH(F373)=7,MONTH(H373)=8),(NETWORKDAYS(Lister!$D$20,H373,Lister!$D$7:$D$13)-X373)*T373/NETWORKDAYS(Lister!$D$20,Lister!$E$20,Lister!$D$7:$D$13),IF(AND(MONTH(F373)=7,MONTH(H373)=7),0)))),0),"")</f>
        <v/>
      </c>
      <c r="AC373" s="30" t="str">
        <f>IF(Afrapportering!AC354="","",Afrapportering!AC354)</f>
        <v/>
      </c>
      <c r="AD373" s="52" t="str">
        <f t="shared" si="47"/>
        <v/>
      </c>
      <c r="AE373" s="52" t="str">
        <f t="shared" si="48"/>
        <v/>
      </c>
      <c r="AF373" s="30" t="str">
        <f t="shared" si="49"/>
        <v/>
      </c>
      <c r="AG373" s="30" t="str">
        <f t="shared" si="50"/>
        <v/>
      </c>
      <c r="AH373" s="3" t="str">
        <f t="shared" si="51"/>
        <v/>
      </c>
    </row>
    <row r="374" spans="1:34" x14ac:dyDescent="0.25">
      <c r="A374" s="13" t="str">
        <f>+Afrapportering!A355</f>
        <v/>
      </c>
      <c r="B374" s="13" t="str">
        <f>+Afrapportering!B355</f>
        <v/>
      </c>
      <c r="C374" s="13" t="str">
        <f>+Afrapportering!C355</f>
        <v/>
      </c>
      <c r="D374" s="13" t="str">
        <f>+Afrapportering!D355</f>
        <v/>
      </c>
      <c r="E374" s="14" t="str">
        <f>+Afrapportering!E355</f>
        <v/>
      </c>
      <c r="F374" s="139" t="str">
        <f>IF(Afrapportering!F355 = "", "",Afrapportering!F355)</f>
        <v/>
      </c>
      <c r="G374" s="14" t="str">
        <f>+Afrapportering!G355</f>
        <v/>
      </c>
      <c r="H374" s="139" t="str">
        <f>IF(Afrapportering!H355 = "","",Afrapportering!H355)</f>
        <v/>
      </c>
      <c r="I374" s="140" t="str">
        <f>+Afrapportering!I355</f>
        <v/>
      </c>
      <c r="J374" s="13" t="str">
        <f>+Afrapportering!J355</f>
        <v/>
      </c>
      <c r="K374" s="32" t="str">
        <f t="shared" si="44"/>
        <v/>
      </c>
      <c r="L374" s="31" t="str">
        <f>IF(Ansøgning!J360="","",Ansøgning!J360)</f>
        <v/>
      </c>
      <c r="M374" s="134" t="str">
        <f>IF(Afrapportering!M355="","",Afrapportering!M355)</f>
        <v/>
      </c>
      <c r="N374" s="31" t="str">
        <f>IF(Ansøgning!K360="","",Ansøgning!K360)</f>
        <v/>
      </c>
      <c r="O374" s="134">
        <f>IF(Afrapportering!O355="",,Afrapportering!O355)</f>
        <v>0</v>
      </c>
      <c r="P374" s="15" t="str">
        <f>IF(Ansøgning!L360="","",Ansøgning!L360)</f>
        <v/>
      </c>
      <c r="Q374" s="15" t="str">
        <f t="shared" si="45"/>
        <v/>
      </c>
      <c r="R374" s="15"/>
      <c r="S374" s="15" t="str">
        <f>IF(Afrapportering!S355="","",Afrapportering!S355)</f>
        <v/>
      </c>
      <c r="T374" s="31" t="str">
        <f t="shared" si="46"/>
        <v/>
      </c>
      <c r="U374" s="30" t="str">
        <f>IF(Afrapportering!U355="","",Afrapportering!U355)</f>
        <v/>
      </c>
      <c r="V374" s="52" t="str">
        <f>IF(Afrapportering!V355="","",Afrapportering!V355)</f>
        <v/>
      </c>
      <c r="W374" s="30" t="str">
        <f>IF(Afrapportering!W355="","",Afrapportering!W355)</f>
        <v/>
      </c>
      <c r="X374" s="52" t="str">
        <f>IF(Afrapportering!X355="","",Afrapportering!X355)</f>
        <v/>
      </c>
      <c r="Y374" s="30" t="str">
        <f>IF(Afrapportering!Y355="","",Afrapportering!Y355)</f>
        <v/>
      </c>
      <c r="Z374" s="52" t="str">
        <f>IFERROR(MAX(IF(OR(V374="",X374=""),"",IF(AND(AND(MONTH(F374)&gt;=7,MONTH(F374)&lt;8),AND(MONTH(H374)&gt;=7,MONTH(H374)&lt;8)),(NETWORKDAYS(F374,H374,Lister!$D$7:$D$13)-V374)*T374/NETWORKDAYS(Lister!$D$19,Lister!$E$19,Lister!$D$7:$D$13),IF(AND(AND(MONTH(F374)&gt;=7,MONTH(F374)&lt;8),MONTH(H374)&gt;7),(NETWORKDAYS(F374,Lister!$E$19,Lister!$D$7:$D$13)-V374)*T374/NETWORKDAYS(Lister!$D$19,Lister!$E$19,Lister!$D$7:$D$13),IF(MONTH(F374)&gt;7,0)))),0),"")</f>
        <v/>
      </c>
      <c r="AA374" s="30" t="str">
        <f>IF(Afrapportering!AA355="","",Afrapportering!AA355)</f>
        <v/>
      </c>
      <c r="AB374" s="52" t="str">
        <f>IFERROR(MAX(IF(OR(V374="",X374=""),"",IF(AND(AND(MONTH(F374)&gt;=8,MONTH(F374)&lt;9),AND(MONTH(H374)&gt;=8,MONTH(H374)&lt;9)),(NETWORKDAYS(F374,H374,Lister!$D$7:$D$13)-X374)*T374/NETWORKDAYS(Lister!$D$20,Lister!$E$20,Lister!$D$7:$D$13),IF(AND(MONTH(F374)=7,MONTH(H374)=8),(NETWORKDAYS(Lister!$D$20,H374,Lister!$D$7:$D$13)-X374)*T374/NETWORKDAYS(Lister!$D$20,Lister!$E$20,Lister!$D$7:$D$13),IF(AND(MONTH(F374)=7,MONTH(H374)=7),0)))),0),"")</f>
        <v/>
      </c>
      <c r="AC374" s="30" t="str">
        <f>IF(Afrapportering!AC355="","",Afrapportering!AC355)</f>
        <v/>
      </c>
      <c r="AD374" s="52" t="str">
        <f t="shared" si="47"/>
        <v/>
      </c>
      <c r="AE374" s="52" t="str">
        <f t="shared" si="48"/>
        <v/>
      </c>
      <c r="AF374" s="30" t="str">
        <f t="shared" si="49"/>
        <v/>
      </c>
      <c r="AG374" s="30" t="str">
        <f t="shared" si="50"/>
        <v/>
      </c>
      <c r="AH374" s="3" t="str">
        <f t="shared" si="51"/>
        <v/>
      </c>
    </row>
    <row r="375" spans="1:34" x14ac:dyDescent="0.25">
      <c r="A375" s="13" t="str">
        <f>+Afrapportering!A356</f>
        <v/>
      </c>
      <c r="B375" s="13" t="str">
        <f>+Afrapportering!B356</f>
        <v/>
      </c>
      <c r="C375" s="13" t="str">
        <f>+Afrapportering!C356</f>
        <v/>
      </c>
      <c r="D375" s="13" t="str">
        <f>+Afrapportering!D356</f>
        <v/>
      </c>
      <c r="E375" s="14" t="str">
        <f>+Afrapportering!E356</f>
        <v/>
      </c>
      <c r="F375" s="139" t="str">
        <f>IF(Afrapportering!F356 = "", "",Afrapportering!F356)</f>
        <v/>
      </c>
      <c r="G375" s="14" t="str">
        <f>+Afrapportering!G356</f>
        <v/>
      </c>
      <c r="H375" s="139" t="str">
        <f>IF(Afrapportering!H356 = "","",Afrapportering!H356)</f>
        <v/>
      </c>
      <c r="I375" s="140" t="str">
        <f>+Afrapportering!I356</f>
        <v/>
      </c>
      <c r="J375" s="13" t="str">
        <f>+Afrapportering!J356</f>
        <v/>
      </c>
      <c r="K375" s="32" t="str">
        <f t="shared" si="44"/>
        <v/>
      </c>
      <c r="L375" s="31" t="str">
        <f>IF(Ansøgning!J361="","",Ansøgning!J361)</f>
        <v/>
      </c>
      <c r="M375" s="134" t="str">
        <f>IF(Afrapportering!M356="","",Afrapportering!M356)</f>
        <v/>
      </c>
      <c r="N375" s="31" t="str">
        <f>IF(Ansøgning!K361="","",Ansøgning!K361)</f>
        <v/>
      </c>
      <c r="O375" s="134">
        <f>IF(Afrapportering!O356="",,Afrapportering!O356)</f>
        <v>0</v>
      </c>
      <c r="P375" s="15" t="str">
        <f>IF(Ansøgning!L361="","",Ansøgning!L361)</f>
        <v/>
      </c>
      <c r="Q375" s="15" t="str">
        <f t="shared" si="45"/>
        <v/>
      </c>
      <c r="R375" s="15"/>
      <c r="S375" s="15" t="str">
        <f>IF(Afrapportering!S356="","",Afrapportering!S356)</f>
        <v/>
      </c>
      <c r="T375" s="31" t="str">
        <f t="shared" si="46"/>
        <v/>
      </c>
      <c r="U375" s="30" t="str">
        <f>IF(Afrapportering!U356="","",Afrapportering!U356)</f>
        <v/>
      </c>
      <c r="V375" s="52" t="str">
        <f>IF(Afrapportering!V356="","",Afrapportering!V356)</f>
        <v/>
      </c>
      <c r="W375" s="30" t="str">
        <f>IF(Afrapportering!W356="","",Afrapportering!W356)</f>
        <v/>
      </c>
      <c r="X375" s="52" t="str">
        <f>IF(Afrapportering!X356="","",Afrapportering!X356)</f>
        <v/>
      </c>
      <c r="Y375" s="30" t="str">
        <f>IF(Afrapportering!Y356="","",Afrapportering!Y356)</f>
        <v/>
      </c>
      <c r="Z375" s="52" t="str">
        <f>IFERROR(MAX(IF(OR(V375="",X375=""),"",IF(AND(AND(MONTH(F375)&gt;=7,MONTH(F375)&lt;8),AND(MONTH(H375)&gt;=7,MONTH(H375)&lt;8)),(NETWORKDAYS(F375,H375,Lister!$D$7:$D$13)-V375)*T375/NETWORKDAYS(Lister!$D$19,Lister!$E$19,Lister!$D$7:$D$13),IF(AND(AND(MONTH(F375)&gt;=7,MONTH(F375)&lt;8),MONTH(H375)&gt;7),(NETWORKDAYS(F375,Lister!$E$19,Lister!$D$7:$D$13)-V375)*T375/NETWORKDAYS(Lister!$D$19,Lister!$E$19,Lister!$D$7:$D$13),IF(MONTH(F375)&gt;7,0)))),0),"")</f>
        <v/>
      </c>
      <c r="AA375" s="30" t="str">
        <f>IF(Afrapportering!AA356="","",Afrapportering!AA356)</f>
        <v/>
      </c>
      <c r="AB375" s="52" t="str">
        <f>IFERROR(MAX(IF(OR(V375="",X375=""),"",IF(AND(AND(MONTH(F375)&gt;=8,MONTH(F375)&lt;9),AND(MONTH(H375)&gt;=8,MONTH(H375)&lt;9)),(NETWORKDAYS(F375,H375,Lister!$D$7:$D$13)-X375)*T375/NETWORKDAYS(Lister!$D$20,Lister!$E$20,Lister!$D$7:$D$13),IF(AND(MONTH(F375)=7,MONTH(H375)=8),(NETWORKDAYS(Lister!$D$20,H375,Lister!$D$7:$D$13)-X375)*T375/NETWORKDAYS(Lister!$D$20,Lister!$E$20,Lister!$D$7:$D$13),IF(AND(MONTH(F375)=7,MONTH(H375)=7),0)))),0),"")</f>
        <v/>
      </c>
      <c r="AC375" s="30" t="str">
        <f>IF(Afrapportering!AC356="","",Afrapportering!AC356)</f>
        <v/>
      </c>
      <c r="AD375" s="52" t="str">
        <f t="shared" si="47"/>
        <v/>
      </c>
      <c r="AE375" s="52" t="str">
        <f t="shared" si="48"/>
        <v/>
      </c>
      <c r="AF375" s="30" t="str">
        <f t="shared" si="49"/>
        <v/>
      </c>
      <c r="AG375" s="30" t="str">
        <f t="shared" si="50"/>
        <v/>
      </c>
      <c r="AH375" s="3" t="str">
        <f t="shared" si="51"/>
        <v/>
      </c>
    </row>
    <row r="376" spans="1:34" x14ac:dyDescent="0.25">
      <c r="A376" s="13" t="str">
        <f>+Afrapportering!A357</f>
        <v/>
      </c>
      <c r="B376" s="13" t="str">
        <f>+Afrapportering!B357</f>
        <v/>
      </c>
      <c r="C376" s="13" t="str">
        <f>+Afrapportering!C357</f>
        <v/>
      </c>
      <c r="D376" s="13" t="str">
        <f>+Afrapportering!D357</f>
        <v/>
      </c>
      <c r="E376" s="14" t="str">
        <f>+Afrapportering!E357</f>
        <v/>
      </c>
      <c r="F376" s="139" t="str">
        <f>IF(Afrapportering!F357 = "", "",Afrapportering!F357)</f>
        <v/>
      </c>
      <c r="G376" s="14" t="str">
        <f>+Afrapportering!G357</f>
        <v/>
      </c>
      <c r="H376" s="139" t="str">
        <f>IF(Afrapportering!H357 = "","",Afrapportering!H357)</f>
        <v/>
      </c>
      <c r="I376" s="140" t="str">
        <f>+Afrapportering!I357</f>
        <v/>
      </c>
      <c r="J376" s="13" t="str">
        <f>+Afrapportering!J357</f>
        <v/>
      </c>
      <c r="K376" s="32" t="str">
        <f t="shared" si="44"/>
        <v/>
      </c>
      <c r="L376" s="31" t="str">
        <f>IF(Ansøgning!J362="","",Ansøgning!J362)</f>
        <v/>
      </c>
      <c r="M376" s="134" t="str">
        <f>IF(Afrapportering!M357="","",Afrapportering!M357)</f>
        <v/>
      </c>
      <c r="N376" s="31" t="str">
        <f>IF(Ansøgning!K362="","",Ansøgning!K362)</f>
        <v/>
      </c>
      <c r="O376" s="134">
        <f>IF(Afrapportering!O357="",,Afrapportering!O357)</f>
        <v>0</v>
      </c>
      <c r="P376" s="15" t="str">
        <f>IF(Ansøgning!L362="","",Ansøgning!L362)</f>
        <v/>
      </c>
      <c r="Q376" s="15" t="str">
        <f t="shared" si="45"/>
        <v/>
      </c>
      <c r="R376" s="15"/>
      <c r="S376" s="15" t="str">
        <f>IF(Afrapportering!S357="","",Afrapportering!S357)</f>
        <v/>
      </c>
      <c r="T376" s="31" t="str">
        <f t="shared" si="46"/>
        <v/>
      </c>
      <c r="U376" s="30" t="str">
        <f>IF(Afrapportering!U357="","",Afrapportering!U357)</f>
        <v/>
      </c>
      <c r="V376" s="52" t="str">
        <f>IF(Afrapportering!V357="","",Afrapportering!V357)</f>
        <v/>
      </c>
      <c r="W376" s="30" t="str">
        <f>IF(Afrapportering!W357="","",Afrapportering!W357)</f>
        <v/>
      </c>
      <c r="X376" s="52" t="str">
        <f>IF(Afrapportering!X357="","",Afrapportering!X357)</f>
        <v/>
      </c>
      <c r="Y376" s="30" t="str">
        <f>IF(Afrapportering!Y357="","",Afrapportering!Y357)</f>
        <v/>
      </c>
      <c r="Z376" s="52" t="str">
        <f>IFERROR(MAX(IF(OR(V376="",X376=""),"",IF(AND(AND(MONTH(F376)&gt;=7,MONTH(F376)&lt;8),AND(MONTH(H376)&gt;=7,MONTH(H376)&lt;8)),(NETWORKDAYS(F376,H376,Lister!$D$7:$D$13)-V376)*T376/NETWORKDAYS(Lister!$D$19,Lister!$E$19,Lister!$D$7:$D$13),IF(AND(AND(MONTH(F376)&gt;=7,MONTH(F376)&lt;8),MONTH(H376)&gt;7),(NETWORKDAYS(F376,Lister!$E$19,Lister!$D$7:$D$13)-V376)*T376/NETWORKDAYS(Lister!$D$19,Lister!$E$19,Lister!$D$7:$D$13),IF(MONTH(F376)&gt;7,0)))),0),"")</f>
        <v/>
      </c>
      <c r="AA376" s="30" t="str">
        <f>IF(Afrapportering!AA357="","",Afrapportering!AA357)</f>
        <v/>
      </c>
      <c r="AB376" s="52" t="str">
        <f>IFERROR(MAX(IF(OR(V376="",X376=""),"",IF(AND(AND(MONTH(F376)&gt;=8,MONTH(F376)&lt;9),AND(MONTH(H376)&gt;=8,MONTH(H376)&lt;9)),(NETWORKDAYS(F376,H376,Lister!$D$7:$D$13)-X376)*T376/NETWORKDAYS(Lister!$D$20,Lister!$E$20,Lister!$D$7:$D$13),IF(AND(MONTH(F376)=7,MONTH(H376)=8),(NETWORKDAYS(Lister!$D$20,H376,Lister!$D$7:$D$13)-X376)*T376/NETWORKDAYS(Lister!$D$20,Lister!$E$20,Lister!$D$7:$D$13),IF(AND(MONTH(F376)=7,MONTH(H376)=7),0)))),0),"")</f>
        <v/>
      </c>
      <c r="AC376" s="30" t="str">
        <f>IF(Afrapportering!AC357="","",Afrapportering!AC357)</f>
        <v/>
      </c>
      <c r="AD376" s="52" t="str">
        <f t="shared" si="47"/>
        <v/>
      </c>
      <c r="AE376" s="52" t="str">
        <f t="shared" si="48"/>
        <v/>
      </c>
      <c r="AF376" s="30" t="str">
        <f t="shared" si="49"/>
        <v/>
      </c>
      <c r="AG376" s="30" t="str">
        <f t="shared" si="50"/>
        <v/>
      </c>
      <c r="AH376" s="3" t="str">
        <f t="shared" si="51"/>
        <v/>
      </c>
    </row>
    <row r="377" spans="1:34" x14ac:dyDescent="0.25">
      <c r="A377" s="13" t="str">
        <f>+Afrapportering!A358</f>
        <v/>
      </c>
      <c r="B377" s="13" t="str">
        <f>+Afrapportering!B358</f>
        <v/>
      </c>
      <c r="C377" s="13" t="str">
        <f>+Afrapportering!C358</f>
        <v/>
      </c>
      <c r="D377" s="13" t="str">
        <f>+Afrapportering!D358</f>
        <v/>
      </c>
      <c r="E377" s="14" t="str">
        <f>+Afrapportering!E358</f>
        <v/>
      </c>
      <c r="F377" s="139" t="str">
        <f>IF(Afrapportering!F358 = "", "",Afrapportering!F358)</f>
        <v/>
      </c>
      <c r="G377" s="14" t="str">
        <f>+Afrapportering!G358</f>
        <v/>
      </c>
      <c r="H377" s="139" t="str">
        <f>IF(Afrapportering!H358 = "","",Afrapportering!H358)</f>
        <v/>
      </c>
      <c r="I377" s="140" t="str">
        <f>+Afrapportering!I358</f>
        <v/>
      </c>
      <c r="J377" s="13" t="str">
        <f>+Afrapportering!J358</f>
        <v/>
      </c>
      <c r="K377" s="32" t="str">
        <f t="shared" si="44"/>
        <v/>
      </c>
      <c r="L377" s="31" t="str">
        <f>IF(Ansøgning!J363="","",Ansøgning!J363)</f>
        <v/>
      </c>
      <c r="M377" s="134" t="str">
        <f>IF(Afrapportering!M358="","",Afrapportering!M358)</f>
        <v/>
      </c>
      <c r="N377" s="31" t="str">
        <f>IF(Ansøgning!K363="","",Ansøgning!K363)</f>
        <v/>
      </c>
      <c r="O377" s="134">
        <f>IF(Afrapportering!O358="",,Afrapportering!O358)</f>
        <v>0</v>
      </c>
      <c r="P377" s="15" t="str">
        <f>IF(Ansøgning!L363="","",Ansøgning!L363)</f>
        <v/>
      </c>
      <c r="Q377" s="15" t="str">
        <f t="shared" si="45"/>
        <v/>
      </c>
      <c r="R377" s="15"/>
      <c r="S377" s="15" t="str">
        <f>IF(Afrapportering!S358="","",Afrapportering!S358)</f>
        <v/>
      </c>
      <c r="T377" s="31" t="str">
        <f t="shared" si="46"/>
        <v/>
      </c>
      <c r="U377" s="30" t="str">
        <f>IF(Afrapportering!U358="","",Afrapportering!U358)</f>
        <v/>
      </c>
      <c r="V377" s="52" t="str">
        <f>IF(Afrapportering!V358="","",Afrapportering!V358)</f>
        <v/>
      </c>
      <c r="W377" s="30" t="str">
        <f>IF(Afrapportering!W358="","",Afrapportering!W358)</f>
        <v/>
      </c>
      <c r="X377" s="52" t="str">
        <f>IF(Afrapportering!X358="","",Afrapportering!X358)</f>
        <v/>
      </c>
      <c r="Y377" s="30" t="str">
        <f>IF(Afrapportering!Y358="","",Afrapportering!Y358)</f>
        <v/>
      </c>
      <c r="Z377" s="52" t="str">
        <f>IFERROR(MAX(IF(OR(V377="",X377=""),"",IF(AND(AND(MONTH(F377)&gt;=7,MONTH(F377)&lt;8),AND(MONTH(H377)&gt;=7,MONTH(H377)&lt;8)),(NETWORKDAYS(F377,H377,Lister!$D$7:$D$13)-V377)*T377/NETWORKDAYS(Lister!$D$19,Lister!$E$19,Lister!$D$7:$D$13),IF(AND(AND(MONTH(F377)&gt;=7,MONTH(F377)&lt;8),MONTH(H377)&gt;7),(NETWORKDAYS(F377,Lister!$E$19,Lister!$D$7:$D$13)-V377)*T377/NETWORKDAYS(Lister!$D$19,Lister!$E$19,Lister!$D$7:$D$13),IF(MONTH(F377)&gt;7,0)))),0),"")</f>
        <v/>
      </c>
      <c r="AA377" s="30" t="str">
        <f>IF(Afrapportering!AA358="","",Afrapportering!AA358)</f>
        <v/>
      </c>
      <c r="AB377" s="52" t="str">
        <f>IFERROR(MAX(IF(OR(V377="",X377=""),"",IF(AND(AND(MONTH(F377)&gt;=8,MONTH(F377)&lt;9),AND(MONTH(H377)&gt;=8,MONTH(H377)&lt;9)),(NETWORKDAYS(F377,H377,Lister!$D$7:$D$13)-X377)*T377/NETWORKDAYS(Lister!$D$20,Lister!$E$20,Lister!$D$7:$D$13),IF(AND(MONTH(F377)=7,MONTH(H377)=8),(NETWORKDAYS(Lister!$D$20,H377,Lister!$D$7:$D$13)-X377)*T377/NETWORKDAYS(Lister!$D$20,Lister!$E$20,Lister!$D$7:$D$13),IF(AND(MONTH(F377)=7,MONTH(H377)=7),0)))),0),"")</f>
        <v/>
      </c>
      <c r="AC377" s="30" t="str">
        <f>IF(Afrapportering!AC358="","",Afrapportering!AC358)</f>
        <v/>
      </c>
      <c r="AD377" s="52" t="str">
        <f t="shared" si="47"/>
        <v/>
      </c>
      <c r="AE377" s="52" t="str">
        <f t="shared" si="48"/>
        <v/>
      </c>
      <c r="AF377" s="30" t="str">
        <f t="shared" si="49"/>
        <v/>
      </c>
      <c r="AG377" s="30" t="str">
        <f t="shared" si="50"/>
        <v/>
      </c>
      <c r="AH377" s="3" t="str">
        <f t="shared" si="51"/>
        <v/>
      </c>
    </row>
    <row r="378" spans="1:34" x14ac:dyDescent="0.25">
      <c r="A378" s="13" t="str">
        <f>+Afrapportering!A359</f>
        <v/>
      </c>
      <c r="B378" s="13" t="str">
        <f>+Afrapportering!B359</f>
        <v/>
      </c>
      <c r="C378" s="13" t="str">
        <f>+Afrapportering!C359</f>
        <v/>
      </c>
      <c r="D378" s="13" t="str">
        <f>+Afrapportering!D359</f>
        <v/>
      </c>
      <c r="E378" s="14" t="str">
        <f>+Afrapportering!E359</f>
        <v/>
      </c>
      <c r="F378" s="139" t="str">
        <f>IF(Afrapportering!F359 = "", "",Afrapportering!F359)</f>
        <v/>
      </c>
      <c r="G378" s="14" t="str">
        <f>+Afrapportering!G359</f>
        <v/>
      </c>
      <c r="H378" s="139" t="str">
        <f>IF(Afrapportering!H359 = "","",Afrapportering!H359)</f>
        <v/>
      </c>
      <c r="I378" s="140" t="str">
        <f>+Afrapportering!I359</f>
        <v/>
      </c>
      <c r="J378" s="13" t="str">
        <f>+Afrapportering!J359</f>
        <v/>
      </c>
      <c r="K378" s="32" t="str">
        <f t="shared" si="44"/>
        <v/>
      </c>
      <c r="L378" s="31" t="str">
        <f>IF(Ansøgning!J364="","",Ansøgning!J364)</f>
        <v/>
      </c>
      <c r="M378" s="134" t="str">
        <f>IF(Afrapportering!M359="","",Afrapportering!M359)</f>
        <v/>
      </c>
      <c r="N378" s="31" t="str">
        <f>IF(Ansøgning!K364="","",Ansøgning!K364)</f>
        <v/>
      </c>
      <c r="O378" s="134">
        <f>IF(Afrapportering!O359="",,Afrapportering!O359)</f>
        <v>0</v>
      </c>
      <c r="P378" s="15" t="str">
        <f>IF(Ansøgning!L364="","",Ansøgning!L364)</f>
        <v/>
      </c>
      <c r="Q378" s="15" t="str">
        <f t="shared" si="45"/>
        <v/>
      </c>
      <c r="R378" s="15"/>
      <c r="S378" s="15" t="str">
        <f>IF(Afrapportering!S359="","",Afrapportering!S359)</f>
        <v/>
      </c>
      <c r="T378" s="31" t="str">
        <f t="shared" si="46"/>
        <v/>
      </c>
      <c r="U378" s="30" t="str">
        <f>IF(Afrapportering!U359="","",Afrapportering!U359)</f>
        <v/>
      </c>
      <c r="V378" s="52" t="str">
        <f>IF(Afrapportering!V359="","",Afrapportering!V359)</f>
        <v/>
      </c>
      <c r="W378" s="30" t="str">
        <f>IF(Afrapportering!W359="","",Afrapportering!W359)</f>
        <v/>
      </c>
      <c r="X378" s="52" t="str">
        <f>IF(Afrapportering!X359="","",Afrapportering!X359)</f>
        <v/>
      </c>
      <c r="Y378" s="30" t="str">
        <f>IF(Afrapportering!Y359="","",Afrapportering!Y359)</f>
        <v/>
      </c>
      <c r="Z378" s="52" t="str">
        <f>IFERROR(MAX(IF(OR(V378="",X378=""),"",IF(AND(AND(MONTH(F378)&gt;=7,MONTH(F378)&lt;8),AND(MONTH(H378)&gt;=7,MONTH(H378)&lt;8)),(NETWORKDAYS(F378,H378,Lister!$D$7:$D$13)-V378)*T378/NETWORKDAYS(Lister!$D$19,Lister!$E$19,Lister!$D$7:$D$13),IF(AND(AND(MONTH(F378)&gt;=7,MONTH(F378)&lt;8),MONTH(H378)&gt;7),(NETWORKDAYS(F378,Lister!$E$19,Lister!$D$7:$D$13)-V378)*T378/NETWORKDAYS(Lister!$D$19,Lister!$E$19,Lister!$D$7:$D$13),IF(MONTH(F378)&gt;7,0)))),0),"")</f>
        <v/>
      </c>
      <c r="AA378" s="30" t="str">
        <f>IF(Afrapportering!AA359="","",Afrapportering!AA359)</f>
        <v/>
      </c>
      <c r="AB378" s="52" t="str">
        <f>IFERROR(MAX(IF(OR(V378="",X378=""),"",IF(AND(AND(MONTH(F378)&gt;=8,MONTH(F378)&lt;9),AND(MONTH(H378)&gt;=8,MONTH(H378)&lt;9)),(NETWORKDAYS(F378,H378,Lister!$D$7:$D$13)-X378)*T378/NETWORKDAYS(Lister!$D$20,Lister!$E$20,Lister!$D$7:$D$13),IF(AND(MONTH(F378)=7,MONTH(H378)=8),(NETWORKDAYS(Lister!$D$20,H378,Lister!$D$7:$D$13)-X378)*T378/NETWORKDAYS(Lister!$D$20,Lister!$E$20,Lister!$D$7:$D$13),IF(AND(MONTH(F378)=7,MONTH(H378)=7),0)))),0),"")</f>
        <v/>
      </c>
      <c r="AC378" s="30" t="str">
        <f>IF(Afrapportering!AC359="","",Afrapportering!AC359)</f>
        <v/>
      </c>
      <c r="AD378" s="52" t="str">
        <f t="shared" si="47"/>
        <v/>
      </c>
      <c r="AE378" s="52" t="str">
        <f t="shared" si="48"/>
        <v/>
      </c>
      <c r="AF378" s="30" t="str">
        <f t="shared" si="49"/>
        <v/>
      </c>
      <c r="AG378" s="30" t="str">
        <f t="shared" si="50"/>
        <v/>
      </c>
      <c r="AH378" s="3" t="str">
        <f t="shared" si="51"/>
        <v/>
      </c>
    </row>
    <row r="379" spans="1:34" x14ac:dyDescent="0.25">
      <c r="A379" s="13" t="str">
        <f>+Afrapportering!A360</f>
        <v/>
      </c>
      <c r="B379" s="13" t="str">
        <f>+Afrapportering!B360</f>
        <v/>
      </c>
      <c r="C379" s="13" t="str">
        <f>+Afrapportering!C360</f>
        <v/>
      </c>
      <c r="D379" s="13" t="str">
        <f>+Afrapportering!D360</f>
        <v/>
      </c>
      <c r="E379" s="14" t="str">
        <f>+Afrapportering!E360</f>
        <v/>
      </c>
      <c r="F379" s="139" t="str">
        <f>IF(Afrapportering!F360 = "", "",Afrapportering!F360)</f>
        <v/>
      </c>
      <c r="G379" s="14" t="str">
        <f>+Afrapportering!G360</f>
        <v/>
      </c>
      <c r="H379" s="139" t="str">
        <f>IF(Afrapportering!H360 = "","",Afrapportering!H360)</f>
        <v/>
      </c>
      <c r="I379" s="140" t="str">
        <f>+Afrapportering!I360</f>
        <v/>
      </c>
      <c r="J379" s="13" t="str">
        <f>+Afrapportering!J360</f>
        <v/>
      </c>
      <c r="K379" s="32" t="str">
        <f t="shared" si="44"/>
        <v/>
      </c>
      <c r="L379" s="31" t="str">
        <f>IF(Ansøgning!J365="","",Ansøgning!J365)</f>
        <v/>
      </c>
      <c r="M379" s="134" t="str">
        <f>IF(Afrapportering!M360="","",Afrapportering!M360)</f>
        <v/>
      </c>
      <c r="N379" s="31" t="str">
        <f>IF(Ansøgning!K365="","",Ansøgning!K365)</f>
        <v/>
      </c>
      <c r="O379" s="134">
        <f>IF(Afrapportering!O360="",,Afrapportering!O360)</f>
        <v>0</v>
      </c>
      <c r="P379" s="15" t="str">
        <f>IF(Ansøgning!L365="","",Ansøgning!L365)</f>
        <v/>
      </c>
      <c r="Q379" s="15" t="str">
        <f t="shared" si="45"/>
        <v/>
      </c>
      <c r="R379" s="15"/>
      <c r="S379" s="15" t="str">
        <f>IF(Afrapportering!S360="","",Afrapportering!S360)</f>
        <v/>
      </c>
      <c r="T379" s="31" t="str">
        <f t="shared" si="46"/>
        <v/>
      </c>
      <c r="U379" s="30" t="str">
        <f>IF(Afrapportering!U360="","",Afrapportering!U360)</f>
        <v/>
      </c>
      <c r="V379" s="52" t="str">
        <f>IF(Afrapportering!V360="","",Afrapportering!V360)</f>
        <v/>
      </c>
      <c r="W379" s="30" t="str">
        <f>IF(Afrapportering!W360="","",Afrapportering!W360)</f>
        <v/>
      </c>
      <c r="X379" s="52" t="str">
        <f>IF(Afrapportering!X360="","",Afrapportering!X360)</f>
        <v/>
      </c>
      <c r="Y379" s="30" t="str">
        <f>IF(Afrapportering!Y360="","",Afrapportering!Y360)</f>
        <v/>
      </c>
      <c r="Z379" s="52" t="str">
        <f>IFERROR(MAX(IF(OR(V379="",X379=""),"",IF(AND(AND(MONTH(F379)&gt;=7,MONTH(F379)&lt;8),AND(MONTH(H379)&gt;=7,MONTH(H379)&lt;8)),(NETWORKDAYS(F379,H379,Lister!$D$7:$D$13)-V379)*T379/NETWORKDAYS(Lister!$D$19,Lister!$E$19,Lister!$D$7:$D$13),IF(AND(AND(MONTH(F379)&gt;=7,MONTH(F379)&lt;8),MONTH(H379)&gt;7),(NETWORKDAYS(F379,Lister!$E$19,Lister!$D$7:$D$13)-V379)*T379/NETWORKDAYS(Lister!$D$19,Lister!$E$19,Lister!$D$7:$D$13),IF(MONTH(F379)&gt;7,0)))),0),"")</f>
        <v/>
      </c>
      <c r="AA379" s="30" t="str">
        <f>IF(Afrapportering!AA360="","",Afrapportering!AA360)</f>
        <v/>
      </c>
      <c r="AB379" s="52" t="str">
        <f>IFERROR(MAX(IF(OR(V379="",X379=""),"",IF(AND(AND(MONTH(F379)&gt;=8,MONTH(F379)&lt;9),AND(MONTH(H379)&gt;=8,MONTH(H379)&lt;9)),(NETWORKDAYS(F379,H379,Lister!$D$7:$D$13)-X379)*T379/NETWORKDAYS(Lister!$D$20,Lister!$E$20,Lister!$D$7:$D$13),IF(AND(MONTH(F379)=7,MONTH(H379)=8),(NETWORKDAYS(Lister!$D$20,H379,Lister!$D$7:$D$13)-X379)*T379/NETWORKDAYS(Lister!$D$20,Lister!$E$20,Lister!$D$7:$D$13),IF(AND(MONTH(F379)=7,MONTH(H379)=7),0)))),0),"")</f>
        <v/>
      </c>
      <c r="AC379" s="30" t="str">
        <f>IF(Afrapportering!AC360="","",Afrapportering!AC360)</f>
        <v/>
      </c>
      <c r="AD379" s="52" t="str">
        <f t="shared" si="47"/>
        <v/>
      </c>
      <c r="AE379" s="52" t="str">
        <f t="shared" si="48"/>
        <v/>
      </c>
      <c r="AF379" s="30" t="str">
        <f t="shared" si="49"/>
        <v/>
      </c>
      <c r="AG379" s="30" t="str">
        <f t="shared" si="50"/>
        <v/>
      </c>
      <c r="AH379" s="3" t="str">
        <f t="shared" si="51"/>
        <v/>
      </c>
    </row>
    <row r="380" spans="1:34" x14ac:dyDescent="0.25">
      <c r="A380" s="13" t="str">
        <f>+Afrapportering!A361</f>
        <v/>
      </c>
      <c r="B380" s="13" t="str">
        <f>+Afrapportering!B361</f>
        <v/>
      </c>
      <c r="C380" s="13" t="str">
        <f>+Afrapportering!C361</f>
        <v/>
      </c>
      <c r="D380" s="13" t="str">
        <f>+Afrapportering!D361</f>
        <v/>
      </c>
      <c r="E380" s="14" t="str">
        <f>+Afrapportering!E361</f>
        <v/>
      </c>
      <c r="F380" s="139" t="str">
        <f>IF(Afrapportering!F361 = "", "",Afrapportering!F361)</f>
        <v/>
      </c>
      <c r="G380" s="14" t="str">
        <f>+Afrapportering!G361</f>
        <v/>
      </c>
      <c r="H380" s="139" t="str">
        <f>IF(Afrapportering!H361 = "","",Afrapportering!H361)</f>
        <v/>
      </c>
      <c r="I380" s="140" t="str">
        <f>+Afrapportering!I361</f>
        <v/>
      </c>
      <c r="J380" s="13" t="str">
        <f>+Afrapportering!J361</f>
        <v/>
      </c>
      <c r="K380" s="32" t="str">
        <f t="shared" si="44"/>
        <v/>
      </c>
      <c r="L380" s="31" t="str">
        <f>IF(Ansøgning!J366="","",Ansøgning!J366)</f>
        <v/>
      </c>
      <c r="M380" s="134" t="str">
        <f>IF(Afrapportering!M361="","",Afrapportering!M361)</f>
        <v/>
      </c>
      <c r="N380" s="31" t="str">
        <f>IF(Ansøgning!K366="","",Ansøgning!K366)</f>
        <v/>
      </c>
      <c r="O380" s="134">
        <f>IF(Afrapportering!O361="",,Afrapportering!O361)</f>
        <v>0</v>
      </c>
      <c r="P380" s="15" t="str">
        <f>IF(Ansøgning!L366="","",Ansøgning!L366)</f>
        <v/>
      </c>
      <c r="Q380" s="15" t="str">
        <f t="shared" si="45"/>
        <v/>
      </c>
      <c r="R380" s="15"/>
      <c r="S380" s="15" t="str">
        <f>IF(Afrapportering!S361="","",Afrapportering!S361)</f>
        <v/>
      </c>
      <c r="T380" s="31" t="str">
        <f t="shared" si="46"/>
        <v/>
      </c>
      <c r="U380" s="30" t="str">
        <f>IF(Afrapportering!U361="","",Afrapportering!U361)</f>
        <v/>
      </c>
      <c r="V380" s="52" t="str">
        <f>IF(Afrapportering!V361="","",Afrapportering!V361)</f>
        <v/>
      </c>
      <c r="W380" s="30" t="str">
        <f>IF(Afrapportering!W361="","",Afrapportering!W361)</f>
        <v/>
      </c>
      <c r="X380" s="52" t="str">
        <f>IF(Afrapportering!X361="","",Afrapportering!X361)</f>
        <v/>
      </c>
      <c r="Y380" s="30" t="str">
        <f>IF(Afrapportering!Y361="","",Afrapportering!Y361)</f>
        <v/>
      </c>
      <c r="Z380" s="52" t="str">
        <f>IFERROR(MAX(IF(OR(V380="",X380=""),"",IF(AND(AND(MONTH(F380)&gt;=7,MONTH(F380)&lt;8),AND(MONTH(H380)&gt;=7,MONTH(H380)&lt;8)),(NETWORKDAYS(F380,H380,Lister!$D$7:$D$13)-V380)*T380/NETWORKDAYS(Lister!$D$19,Lister!$E$19,Lister!$D$7:$D$13),IF(AND(AND(MONTH(F380)&gt;=7,MONTH(F380)&lt;8),MONTH(H380)&gt;7),(NETWORKDAYS(F380,Lister!$E$19,Lister!$D$7:$D$13)-V380)*T380/NETWORKDAYS(Lister!$D$19,Lister!$E$19,Lister!$D$7:$D$13),IF(MONTH(F380)&gt;7,0)))),0),"")</f>
        <v/>
      </c>
      <c r="AA380" s="30" t="str">
        <f>IF(Afrapportering!AA361="","",Afrapportering!AA361)</f>
        <v/>
      </c>
      <c r="AB380" s="52" t="str">
        <f>IFERROR(MAX(IF(OR(V380="",X380=""),"",IF(AND(AND(MONTH(F380)&gt;=8,MONTH(F380)&lt;9),AND(MONTH(H380)&gt;=8,MONTH(H380)&lt;9)),(NETWORKDAYS(F380,H380,Lister!$D$7:$D$13)-X380)*T380/NETWORKDAYS(Lister!$D$20,Lister!$E$20,Lister!$D$7:$D$13),IF(AND(MONTH(F380)=7,MONTH(H380)=8),(NETWORKDAYS(Lister!$D$20,H380,Lister!$D$7:$D$13)-X380)*T380/NETWORKDAYS(Lister!$D$20,Lister!$E$20,Lister!$D$7:$D$13),IF(AND(MONTH(F380)=7,MONTH(H380)=7),0)))),0),"")</f>
        <v/>
      </c>
      <c r="AC380" s="30" t="str">
        <f>IF(Afrapportering!AC361="","",Afrapportering!AC361)</f>
        <v/>
      </c>
      <c r="AD380" s="52" t="str">
        <f t="shared" si="47"/>
        <v/>
      </c>
      <c r="AE380" s="52" t="str">
        <f t="shared" si="48"/>
        <v/>
      </c>
      <c r="AF380" s="30" t="str">
        <f t="shared" si="49"/>
        <v/>
      </c>
      <c r="AG380" s="30" t="str">
        <f t="shared" si="50"/>
        <v/>
      </c>
      <c r="AH380" s="3" t="str">
        <f t="shared" si="51"/>
        <v/>
      </c>
    </row>
    <row r="381" spans="1:34" x14ac:dyDescent="0.25">
      <c r="A381" s="13" t="str">
        <f>+Afrapportering!A362</f>
        <v/>
      </c>
      <c r="B381" s="13" t="str">
        <f>+Afrapportering!B362</f>
        <v/>
      </c>
      <c r="C381" s="13" t="str">
        <f>+Afrapportering!C362</f>
        <v/>
      </c>
      <c r="D381" s="13" t="str">
        <f>+Afrapportering!D362</f>
        <v/>
      </c>
      <c r="E381" s="14" t="str">
        <f>+Afrapportering!E362</f>
        <v/>
      </c>
      <c r="F381" s="139" t="str">
        <f>IF(Afrapportering!F362 = "", "",Afrapportering!F362)</f>
        <v/>
      </c>
      <c r="G381" s="14" t="str">
        <f>+Afrapportering!G362</f>
        <v/>
      </c>
      <c r="H381" s="139" t="str">
        <f>IF(Afrapportering!H362 = "","",Afrapportering!H362)</f>
        <v/>
      </c>
      <c r="I381" s="140" t="str">
        <f>+Afrapportering!I362</f>
        <v/>
      </c>
      <c r="J381" s="13" t="str">
        <f>+Afrapportering!J362</f>
        <v/>
      </c>
      <c r="K381" s="32" t="str">
        <f t="shared" si="44"/>
        <v/>
      </c>
      <c r="L381" s="31" t="str">
        <f>IF(Ansøgning!J367="","",Ansøgning!J367)</f>
        <v/>
      </c>
      <c r="M381" s="134" t="str">
        <f>IF(Afrapportering!M362="","",Afrapportering!M362)</f>
        <v/>
      </c>
      <c r="N381" s="31" t="str">
        <f>IF(Ansøgning!K367="","",Ansøgning!K367)</f>
        <v/>
      </c>
      <c r="O381" s="134">
        <f>IF(Afrapportering!O362="",,Afrapportering!O362)</f>
        <v>0</v>
      </c>
      <c r="P381" s="15" t="str">
        <f>IF(Ansøgning!L367="","",Ansøgning!L367)</f>
        <v/>
      </c>
      <c r="Q381" s="15" t="str">
        <f t="shared" si="45"/>
        <v/>
      </c>
      <c r="R381" s="15"/>
      <c r="S381" s="15" t="str">
        <f>IF(Afrapportering!S362="","",Afrapportering!S362)</f>
        <v/>
      </c>
      <c r="T381" s="31" t="str">
        <f t="shared" si="46"/>
        <v/>
      </c>
      <c r="U381" s="30" t="str">
        <f>IF(Afrapportering!U362="","",Afrapportering!U362)</f>
        <v/>
      </c>
      <c r="V381" s="52" t="str">
        <f>IF(Afrapportering!V362="","",Afrapportering!V362)</f>
        <v/>
      </c>
      <c r="W381" s="30" t="str">
        <f>IF(Afrapportering!W362="","",Afrapportering!W362)</f>
        <v/>
      </c>
      <c r="X381" s="52" t="str">
        <f>IF(Afrapportering!X362="","",Afrapportering!X362)</f>
        <v/>
      </c>
      <c r="Y381" s="30" t="str">
        <f>IF(Afrapportering!Y362="","",Afrapportering!Y362)</f>
        <v/>
      </c>
      <c r="Z381" s="52" t="str">
        <f>IFERROR(MAX(IF(OR(V381="",X381=""),"",IF(AND(AND(MONTH(F381)&gt;=7,MONTH(F381)&lt;8),AND(MONTH(H381)&gt;=7,MONTH(H381)&lt;8)),(NETWORKDAYS(F381,H381,Lister!$D$7:$D$13)-V381)*T381/NETWORKDAYS(Lister!$D$19,Lister!$E$19,Lister!$D$7:$D$13),IF(AND(AND(MONTH(F381)&gt;=7,MONTH(F381)&lt;8),MONTH(H381)&gt;7),(NETWORKDAYS(F381,Lister!$E$19,Lister!$D$7:$D$13)-V381)*T381/NETWORKDAYS(Lister!$D$19,Lister!$E$19,Lister!$D$7:$D$13),IF(MONTH(F381)&gt;7,0)))),0),"")</f>
        <v/>
      </c>
      <c r="AA381" s="30" t="str">
        <f>IF(Afrapportering!AA362="","",Afrapportering!AA362)</f>
        <v/>
      </c>
      <c r="AB381" s="52" t="str">
        <f>IFERROR(MAX(IF(OR(V381="",X381=""),"",IF(AND(AND(MONTH(F381)&gt;=8,MONTH(F381)&lt;9),AND(MONTH(H381)&gt;=8,MONTH(H381)&lt;9)),(NETWORKDAYS(F381,H381,Lister!$D$7:$D$13)-X381)*T381/NETWORKDAYS(Lister!$D$20,Lister!$E$20,Lister!$D$7:$D$13),IF(AND(MONTH(F381)=7,MONTH(H381)=8),(NETWORKDAYS(Lister!$D$20,H381,Lister!$D$7:$D$13)-X381)*T381/NETWORKDAYS(Lister!$D$20,Lister!$E$20,Lister!$D$7:$D$13),IF(AND(MONTH(F381)=7,MONTH(H381)=7),0)))),0),"")</f>
        <v/>
      </c>
      <c r="AC381" s="30" t="str">
        <f>IF(Afrapportering!AC362="","",Afrapportering!AC362)</f>
        <v/>
      </c>
      <c r="AD381" s="52" t="str">
        <f t="shared" si="47"/>
        <v/>
      </c>
      <c r="AE381" s="52" t="str">
        <f t="shared" si="48"/>
        <v/>
      </c>
      <c r="AF381" s="30" t="str">
        <f t="shared" si="49"/>
        <v/>
      </c>
      <c r="AG381" s="30" t="str">
        <f t="shared" si="50"/>
        <v/>
      </c>
      <c r="AH381" s="3" t="str">
        <f t="shared" si="51"/>
        <v/>
      </c>
    </row>
    <row r="382" spans="1:34" x14ac:dyDescent="0.25">
      <c r="A382" s="13" t="str">
        <f>+Afrapportering!A363</f>
        <v/>
      </c>
      <c r="B382" s="13" t="str">
        <f>+Afrapportering!B363</f>
        <v/>
      </c>
      <c r="C382" s="13" t="str">
        <f>+Afrapportering!C363</f>
        <v/>
      </c>
      <c r="D382" s="13" t="str">
        <f>+Afrapportering!D363</f>
        <v/>
      </c>
      <c r="E382" s="14" t="str">
        <f>+Afrapportering!E363</f>
        <v/>
      </c>
      <c r="F382" s="139" t="str">
        <f>IF(Afrapportering!F363 = "", "",Afrapportering!F363)</f>
        <v/>
      </c>
      <c r="G382" s="14" t="str">
        <f>+Afrapportering!G363</f>
        <v/>
      </c>
      <c r="H382" s="139" t="str">
        <f>IF(Afrapportering!H363 = "","",Afrapportering!H363)</f>
        <v/>
      </c>
      <c r="I382" s="140" t="str">
        <f>+Afrapportering!I363</f>
        <v/>
      </c>
      <c r="J382" s="13" t="str">
        <f>+Afrapportering!J363</f>
        <v/>
      </c>
      <c r="K382" s="32" t="str">
        <f t="shared" si="44"/>
        <v/>
      </c>
      <c r="L382" s="31" t="str">
        <f>IF(Ansøgning!J368="","",Ansøgning!J368)</f>
        <v/>
      </c>
      <c r="M382" s="134" t="str">
        <f>IF(Afrapportering!M363="","",Afrapportering!M363)</f>
        <v/>
      </c>
      <c r="N382" s="31" t="str">
        <f>IF(Ansøgning!K368="","",Ansøgning!K368)</f>
        <v/>
      </c>
      <c r="O382" s="134">
        <f>IF(Afrapportering!O363="",,Afrapportering!O363)</f>
        <v>0</v>
      </c>
      <c r="P382" s="15" t="str">
        <f>IF(Ansøgning!L368="","",Ansøgning!L368)</f>
        <v/>
      </c>
      <c r="Q382" s="15" t="str">
        <f t="shared" si="45"/>
        <v/>
      </c>
      <c r="R382" s="15"/>
      <c r="S382" s="15" t="str">
        <f>IF(Afrapportering!S363="","",Afrapportering!S363)</f>
        <v/>
      </c>
      <c r="T382" s="31" t="str">
        <f t="shared" si="46"/>
        <v/>
      </c>
      <c r="U382" s="30" t="str">
        <f>IF(Afrapportering!U363="","",Afrapportering!U363)</f>
        <v/>
      </c>
      <c r="V382" s="52" t="str">
        <f>IF(Afrapportering!V363="","",Afrapportering!V363)</f>
        <v/>
      </c>
      <c r="W382" s="30" t="str">
        <f>IF(Afrapportering!W363="","",Afrapportering!W363)</f>
        <v/>
      </c>
      <c r="X382" s="52" t="str">
        <f>IF(Afrapportering!X363="","",Afrapportering!X363)</f>
        <v/>
      </c>
      <c r="Y382" s="30" t="str">
        <f>IF(Afrapportering!Y363="","",Afrapportering!Y363)</f>
        <v/>
      </c>
      <c r="Z382" s="52" t="str">
        <f>IFERROR(MAX(IF(OR(V382="",X382=""),"",IF(AND(AND(MONTH(F382)&gt;=7,MONTH(F382)&lt;8),AND(MONTH(H382)&gt;=7,MONTH(H382)&lt;8)),(NETWORKDAYS(F382,H382,Lister!$D$7:$D$13)-V382)*T382/NETWORKDAYS(Lister!$D$19,Lister!$E$19,Lister!$D$7:$D$13),IF(AND(AND(MONTH(F382)&gt;=7,MONTH(F382)&lt;8),MONTH(H382)&gt;7),(NETWORKDAYS(F382,Lister!$E$19,Lister!$D$7:$D$13)-V382)*T382/NETWORKDAYS(Lister!$D$19,Lister!$E$19,Lister!$D$7:$D$13),IF(MONTH(F382)&gt;7,0)))),0),"")</f>
        <v/>
      </c>
      <c r="AA382" s="30" t="str">
        <f>IF(Afrapportering!AA363="","",Afrapportering!AA363)</f>
        <v/>
      </c>
      <c r="AB382" s="52" t="str">
        <f>IFERROR(MAX(IF(OR(V382="",X382=""),"",IF(AND(AND(MONTH(F382)&gt;=8,MONTH(F382)&lt;9),AND(MONTH(H382)&gt;=8,MONTH(H382)&lt;9)),(NETWORKDAYS(F382,H382,Lister!$D$7:$D$13)-X382)*T382/NETWORKDAYS(Lister!$D$20,Lister!$E$20,Lister!$D$7:$D$13),IF(AND(MONTH(F382)=7,MONTH(H382)=8),(NETWORKDAYS(Lister!$D$20,H382,Lister!$D$7:$D$13)-X382)*T382/NETWORKDAYS(Lister!$D$20,Lister!$E$20,Lister!$D$7:$D$13),IF(AND(MONTH(F382)=7,MONTH(H382)=7),0)))),0),"")</f>
        <v/>
      </c>
      <c r="AC382" s="30" t="str">
        <f>IF(Afrapportering!AC363="","",Afrapportering!AC363)</f>
        <v/>
      </c>
      <c r="AD382" s="52" t="str">
        <f t="shared" si="47"/>
        <v/>
      </c>
      <c r="AE382" s="52" t="str">
        <f t="shared" si="48"/>
        <v/>
      </c>
      <c r="AF382" s="30" t="str">
        <f t="shared" si="49"/>
        <v/>
      </c>
      <c r="AG382" s="30" t="str">
        <f t="shared" si="50"/>
        <v/>
      </c>
      <c r="AH382" s="3" t="str">
        <f t="shared" si="51"/>
        <v/>
      </c>
    </row>
    <row r="383" spans="1:34" x14ac:dyDescent="0.25">
      <c r="A383" s="13" t="str">
        <f>+Afrapportering!A364</f>
        <v/>
      </c>
      <c r="B383" s="13" t="str">
        <f>+Afrapportering!B364</f>
        <v/>
      </c>
      <c r="C383" s="13" t="str">
        <f>+Afrapportering!C364</f>
        <v/>
      </c>
      <c r="D383" s="13" t="str">
        <f>+Afrapportering!D364</f>
        <v/>
      </c>
      <c r="E383" s="14" t="str">
        <f>+Afrapportering!E364</f>
        <v/>
      </c>
      <c r="F383" s="139" t="str">
        <f>IF(Afrapportering!F364 = "", "",Afrapportering!F364)</f>
        <v/>
      </c>
      <c r="G383" s="14" t="str">
        <f>+Afrapportering!G364</f>
        <v/>
      </c>
      <c r="H383" s="139" t="str">
        <f>IF(Afrapportering!H364 = "","",Afrapportering!H364)</f>
        <v/>
      </c>
      <c r="I383" s="140" t="str">
        <f>+Afrapportering!I364</f>
        <v/>
      </c>
      <c r="J383" s="13" t="str">
        <f>+Afrapportering!J364</f>
        <v/>
      </c>
      <c r="K383" s="32" t="str">
        <f t="shared" si="44"/>
        <v/>
      </c>
      <c r="L383" s="31" t="str">
        <f>IF(Ansøgning!J369="","",Ansøgning!J369)</f>
        <v/>
      </c>
      <c r="M383" s="134" t="str">
        <f>IF(Afrapportering!M364="","",Afrapportering!M364)</f>
        <v/>
      </c>
      <c r="N383" s="31" t="str">
        <f>IF(Ansøgning!K369="","",Ansøgning!K369)</f>
        <v/>
      </c>
      <c r="O383" s="134">
        <f>IF(Afrapportering!O364="",,Afrapportering!O364)</f>
        <v>0</v>
      </c>
      <c r="P383" s="15" t="str">
        <f>IF(Ansøgning!L369="","",Ansøgning!L369)</f>
        <v/>
      </c>
      <c r="Q383" s="15" t="str">
        <f t="shared" si="45"/>
        <v/>
      </c>
      <c r="R383" s="15"/>
      <c r="S383" s="15" t="str">
        <f>IF(Afrapportering!S364="","",Afrapportering!S364)</f>
        <v/>
      </c>
      <c r="T383" s="31" t="str">
        <f t="shared" si="46"/>
        <v/>
      </c>
      <c r="U383" s="30" t="str">
        <f>IF(Afrapportering!U364="","",Afrapportering!U364)</f>
        <v/>
      </c>
      <c r="V383" s="52" t="str">
        <f>IF(Afrapportering!V364="","",Afrapportering!V364)</f>
        <v/>
      </c>
      <c r="W383" s="30" t="str">
        <f>IF(Afrapportering!W364="","",Afrapportering!W364)</f>
        <v/>
      </c>
      <c r="X383" s="52" t="str">
        <f>IF(Afrapportering!X364="","",Afrapportering!X364)</f>
        <v/>
      </c>
      <c r="Y383" s="30" t="str">
        <f>IF(Afrapportering!Y364="","",Afrapportering!Y364)</f>
        <v/>
      </c>
      <c r="Z383" s="52" t="str">
        <f>IFERROR(MAX(IF(OR(V383="",X383=""),"",IF(AND(AND(MONTH(F383)&gt;=7,MONTH(F383)&lt;8),AND(MONTH(H383)&gt;=7,MONTH(H383)&lt;8)),(NETWORKDAYS(F383,H383,Lister!$D$7:$D$13)-V383)*T383/NETWORKDAYS(Lister!$D$19,Lister!$E$19,Lister!$D$7:$D$13),IF(AND(AND(MONTH(F383)&gt;=7,MONTH(F383)&lt;8),MONTH(H383)&gt;7),(NETWORKDAYS(F383,Lister!$E$19,Lister!$D$7:$D$13)-V383)*T383/NETWORKDAYS(Lister!$D$19,Lister!$E$19,Lister!$D$7:$D$13),IF(MONTH(F383)&gt;7,0)))),0),"")</f>
        <v/>
      </c>
      <c r="AA383" s="30" t="str">
        <f>IF(Afrapportering!AA364="","",Afrapportering!AA364)</f>
        <v/>
      </c>
      <c r="AB383" s="52" t="str">
        <f>IFERROR(MAX(IF(OR(V383="",X383=""),"",IF(AND(AND(MONTH(F383)&gt;=8,MONTH(F383)&lt;9),AND(MONTH(H383)&gt;=8,MONTH(H383)&lt;9)),(NETWORKDAYS(F383,H383,Lister!$D$7:$D$13)-X383)*T383/NETWORKDAYS(Lister!$D$20,Lister!$E$20,Lister!$D$7:$D$13),IF(AND(MONTH(F383)=7,MONTH(H383)=8),(NETWORKDAYS(Lister!$D$20,H383,Lister!$D$7:$D$13)-X383)*T383/NETWORKDAYS(Lister!$D$20,Lister!$E$20,Lister!$D$7:$D$13),IF(AND(MONTH(F383)=7,MONTH(H383)=7),0)))),0),"")</f>
        <v/>
      </c>
      <c r="AC383" s="30" t="str">
        <f>IF(Afrapportering!AC364="","",Afrapportering!AC364)</f>
        <v/>
      </c>
      <c r="AD383" s="52" t="str">
        <f t="shared" si="47"/>
        <v/>
      </c>
      <c r="AE383" s="52" t="str">
        <f t="shared" si="48"/>
        <v/>
      </c>
      <c r="AF383" s="30" t="str">
        <f t="shared" si="49"/>
        <v/>
      </c>
      <c r="AG383" s="30" t="str">
        <f t="shared" si="50"/>
        <v/>
      </c>
      <c r="AH383" s="3" t="str">
        <f t="shared" si="51"/>
        <v/>
      </c>
    </row>
    <row r="384" spans="1:34" x14ac:dyDescent="0.25">
      <c r="A384" s="13" t="str">
        <f>+Afrapportering!A365</f>
        <v/>
      </c>
      <c r="B384" s="13" t="str">
        <f>+Afrapportering!B365</f>
        <v/>
      </c>
      <c r="C384" s="13" t="str">
        <f>+Afrapportering!C365</f>
        <v/>
      </c>
      <c r="D384" s="13" t="str">
        <f>+Afrapportering!D365</f>
        <v/>
      </c>
      <c r="E384" s="14" t="str">
        <f>+Afrapportering!E365</f>
        <v/>
      </c>
      <c r="F384" s="139" t="str">
        <f>IF(Afrapportering!F365 = "", "",Afrapportering!F365)</f>
        <v/>
      </c>
      <c r="G384" s="14" t="str">
        <f>+Afrapportering!G365</f>
        <v/>
      </c>
      <c r="H384" s="139" t="str">
        <f>IF(Afrapportering!H365 = "","",Afrapportering!H365)</f>
        <v/>
      </c>
      <c r="I384" s="140" t="str">
        <f>+Afrapportering!I365</f>
        <v/>
      </c>
      <c r="J384" s="13" t="str">
        <f>+Afrapportering!J365</f>
        <v/>
      </c>
      <c r="K384" s="32" t="str">
        <f t="shared" si="44"/>
        <v/>
      </c>
      <c r="L384" s="31" t="str">
        <f>IF(Ansøgning!J370="","",Ansøgning!J370)</f>
        <v/>
      </c>
      <c r="M384" s="134" t="str">
        <f>IF(Afrapportering!M365="","",Afrapportering!M365)</f>
        <v/>
      </c>
      <c r="N384" s="31" t="str">
        <f>IF(Ansøgning!K370="","",Ansøgning!K370)</f>
        <v/>
      </c>
      <c r="O384" s="134">
        <f>IF(Afrapportering!O365="",,Afrapportering!O365)</f>
        <v>0</v>
      </c>
      <c r="P384" s="15" t="str">
        <f>IF(Ansøgning!L370="","",Ansøgning!L370)</f>
        <v/>
      </c>
      <c r="Q384" s="15" t="str">
        <f t="shared" si="45"/>
        <v/>
      </c>
      <c r="R384" s="15"/>
      <c r="S384" s="15" t="str">
        <f>IF(Afrapportering!S365="","",Afrapportering!S365)</f>
        <v/>
      </c>
      <c r="T384" s="31" t="str">
        <f t="shared" si="46"/>
        <v/>
      </c>
      <c r="U384" s="30" t="str">
        <f>IF(Afrapportering!U365="","",Afrapportering!U365)</f>
        <v/>
      </c>
      <c r="V384" s="52" t="str">
        <f>IF(Afrapportering!V365="","",Afrapportering!V365)</f>
        <v/>
      </c>
      <c r="W384" s="30" t="str">
        <f>IF(Afrapportering!W365="","",Afrapportering!W365)</f>
        <v/>
      </c>
      <c r="X384" s="52" t="str">
        <f>IF(Afrapportering!X365="","",Afrapportering!X365)</f>
        <v/>
      </c>
      <c r="Y384" s="30" t="str">
        <f>IF(Afrapportering!Y365="","",Afrapportering!Y365)</f>
        <v/>
      </c>
      <c r="Z384" s="52" t="str">
        <f>IFERROR(MAX(IF(OR(V384="",X384=""),"",IF(AND(AND(MONTH(F384)&gt;=7,MONTH(F384)&lt;8),AND(MONTH(H384)&gt;=7,MONTH(H384)&lt;8)),(NETWORKDAYS(F384,H384,Lister!$D$7:$D$13)-V384)*T384/NETWORKDAYS(Lister!$D$19,Lister!$E$19,Lister!$D$7:$D$13),IF(AND(AND(MONTH(F384)&gt;=7,MONTH(F384)&lt;8),MONTH(H384)&gt;7),(NETWORKDAYS(F384,Lister!$E$19,Lister!$D$7:$D$13)-V384)*T384/NETWORKDAYS(Lister!$D$19,Lister!$E$19,Lister!$D$7:$D$13),IF(MONTH(F384)&gt;7,0)))),0),"")</f>
        <v/>
      </c>
      <c r="AA384" s="30" t="str">
        <f>IF(Afrapportering!AA365="","",Afrapportering!AA365)</f>
        <v/>
      </c>
      <c r="AB384" s="52" t="str">
        <f>IFERROR(MAX(IF(OR(V384="",X384=""),"",IF(AND(AND(MONTH(F384)&gt;=8,MONTH(F384)&lt;9),AND(MONTH(H384)&gt;=8,MONTH(H384)&lt;9)),(NETWORKDAYS(F384,H384,Lister!$D$7:$D$13)-X384)*T384/NETWORKDAYS(Lister!$D$20,Lister!$E$20,Lister!$D$7:$D$13),IF(AND(MONTH(F384)=7,MONTH(H384)=8),(NETWORKDAYS(Lister!$D$20,H384,Lister!$D$7:$D$13)-X384)*T384/NETWORKDAYS(Lister!$D$20,Lister!$E$20,Lister!$D$7:$D$13),IF(AND(MONTH(F384)=7,MONTH(H384)=7),0)))),0),"")</f>
        <v/>
      </c>
      <c r="AC384" s="30" t="str">
        <f>IF(Afrapportering!AC365="","",Afrapportering!AC365)</f>
        <v/>
      </c>
      <c r="AD384" s="52" t="str">
        <f t="shared" si="47"/>
        <v/>
      </c>
      <c r="AE384" s="52" t="str">
        <f t="shared" si="48"/>
        <v/>
      </c>
      <c r="AF384" s="30" t="str">
        <f t="shared" si="49"/>
        <v/>
      </c>
      <c r="AG384" s="30" t="str">
        <f t="shared" si="50"/>
        <v/>
      </c>
      <c r="AH384" s="3" t="str">
        <f t="shared" si="51"/>
        <v/>
      </c>
    </row>
    <row r="385" spans="1:34" x14ac:dyDescent="0.25">
      <c r="A385" s="13" t="str">
        <f>+Afrapportering!A366</f>
        <v/>
      </c>
      <c r="B385" s="13" t="str">
        <f>+Afrapportering!B366</f>
        <v/>
      </c>
      <c r="C385" s="13" t="str">
        <f>+Afrapportering!C366</f>
        <v/>
      </c>
      <c r="D385" s="13" t="str">
        <f>+Afrapportering!D366</f>
        <v/>
      </c>
      <c r="E385" s="14" t="str">
        <f>+Afrapportering!E366</f>
        <v/>
      </c>
      <c r="F385" s="139" t="str">
        <f>IF(Afrapportering!F366 = "", "",Afrapportering!F366)</f>
        <v/>
      </c>
      <c r="G385" s="14" t="str">
        <f>+Afrapportering!G366</f>
        <v/>
      </c>
      <c r="H385" s="139" t="str">
        <f>IF(Afrapportering!H366 = "","",Afrapportering!H366)</f>
        <v/>
      </c>
      <c r="I385" s="140" t="str">
        <f>+Afrapportering!I366</f>
        <v/>
      </c>
      <c r="J385" s="13" t="str">
        <f>+Afrapportering!J366</f>
        <v/>
      </c>
      <c r="K385" s="32" t="str">
        <f t="shared" si="44"/>
        <v/>
      </c>
      <c r="L385" s="31" t="str">
        <f>IF(Ansøgning!J371="","",Ansøgning!J371)</f>
        <v/>
      </c>
      <c r="M385" s="134" t="str">
        <f>IF(Afrapportering!M366="","",Afrapportering!M366)</f>
        <v/>
      </c>
      <c r="N385" s="31" t="str">
        <f>IF(Ansøgning!K371="","",Ansøgning!K371)</f>
        <v/>
      </c>
      <c r="O385" s="134">
        <f>IF(Afrapportering!O366="",,Afrapportering!O366)</f>
        <v>0</v>
      </c>
      <c r="P385" s="15" t="str">
        <f>IF(Ansøgning!L371="","",Ansøgning!L371)</f>
        <v/>
      </c>
      <c r="Q385" s="15" t="str">
        <f t="shared" si="45"/>
        <v/>
      </c>
      <c r="R385" s="15"/>
      <c r="S385" s="15" t="str">
        <f>IF(Afrapportering!S366="","",Afrapportering!S366)</f>
        <v/>
      </c>
      <c r="T385" s="31" t="str">
        <f t="shared" si="46"/>
        <v/>
      </c>
      <c r="U385" s="30" t="str">
        <f>IF(Afrapportering!U366="","",Afrapportering!U366)</f>
        <v/>
      </c>
      <c r="V385" s="52" t="str">
        <f>IF(Afrapportering!V366="","",Afrapportering!V366)</f>
        <v/>
      </c>
      <c r="W385" s="30" t="str">
        <f>IF(Afrapportering!W366="","",Afrapportering!W366)</f>
        <v/>
      </c>
      <c r="X385" s="52" t="str">
        <f>IF(Afrapportering!X366="","",Afrapportering!X366)</f>
        <v/>
      </c>
      <c r="Y385" s="30" t="str">
        <f>IF(Afrapportering!Y366="","",Afrapportering!Y366)</f>
        <v/>
      </c>
      <c r="Z385" s="52" t="str">
        <f>IFERROR(MAX(IF(OR(V385="",X385=""),"",IF(AND(AND(MONTH(F385)&gt;=7,MONTH(F385)&lt;8),AND(MONTH(H385)&gt;=7,MONTH(H385)&lt;8)),(NETWORKDAYS(F385,H385,Lister!$D$7:$D$13)-V385)*T385/NETWORKDAYS(Lister!$D$19,Lister!$E$19,Lister!$D$7:$D$13),IF(AND(AND(MONTH(F385)&gt;=7,MONTH(F385)&lt;8),MONTH(H385)&gt;7),(NETWORKDAYS(F385,Lister!$E$19,Lister!$D$7:$D$13)-V385)*T385/NETWORKDAYS(Lister!$D$19,Lister!$E$19,Lister!$D$7:$D$13),IF(MONTH(F385)&gt;7,0)))),0),"")</f>
        <v/>
      </c>
      <c r="AA385" s="30" t="str">
        <f>IF(Afrapportering!AA366="","",Afrapportering!AA366)</f>
        <v/>
      </c>
      <c r="AB385" s="52" t="str">
        <f>IFERROR(MAX(IF(OR(V385="",X385=""),"",IF(AND(AND(MONTH(F385)&gt;=8,MONTH(F385)&lt;9),AND(MONTH(H385)&gt;=8,MONTH(H385)&lt;9)),(NETWORKDAYS(F385,H385,Lister!$D$7:$D$13)-X385)*T385/NETWORKDAYS(Lister!$D$20,Lister!$E$20,Lister!$D$7:$D$13),IF(AND(MONTH(F385)=7,MONTH(H385)=8),(NETWORKDAYS(Lister!$D$20,H385,Lister!$D$7:$D$13)-X385)*T385/NETWORKDAYS(Lister!$D$20,Lister!$E$20,Lister!$D$7:$D$13),IF(AND(MONTH(F385)=7,MONTH(H385)=7),0)))),0),"")</f>
        <v/>
      </c>
      <c r="AC385" s="30" t="str">
        <f>IF(Afrapportering!AC366="","",Afrapportering!AC366)</f>
        <v/>
      </c>
      <c r="AD385" s="52" t="str">
        <f t="shared" si="47"/>
        <v/>
      </c>
      <c r="AE385" s="52" t="str">
        <f t="shared" si="48"/>
        <v/>
      </c>
      <c r="AF385" s="30" t="str">
        <f t="shared" si="49"/>
        <v/>
      </c>
      <c r="AG385" s="30" t="str">
        <f t="shared" si="50"/>
        <v/>
      </c>
      <c r="AH385" s="3" t="str">
        <f t="shared" si="51"/>
        <v/>
      </c>
    </row>
    <row r="386" spans="1:34" x14ac:dyDescent="0.25">
      <c r="A386" s="13" t="str">
        <f>+Afrapportering!A367</f>
        <v/>
      </c>
      <c r="B386" s="13" t="str">
        <f>+Afrapportering!B367</f>
        <v/>
      </c>
      <c r="C386" s="13" t="str">
        <f>+Afrapportering!C367</f>
        <v/>
      </c>
      <c r="D386" s="13" t="str">
        <f>+Afrapportering!D367</f>
        <v/>
      </c>
      <c r="E386" s="14" t="str">
        <f>+Afrapportering!E367</f>
        <v/>
      </c>
      <c r="F386" s="139" t="str">
        <f>IF(Afrapportering!F367 = "", "",Afrapportering!F367)</f>
        <v/>
      </c>
      <c r="G386" s="14" t="str">
        <f>+Afrapportering!G367</f>
        <v/>
      </c>
      <c r="H386" s="139" t="str">
        <f>IF(Afrapportering!H367 = "","",Afrapportering!H367)</f>
        <v/>
      </c>
      <c r="I386" s="140" t="str">
        <f>+Afrapportering!I367</f>
        <v/>
      </c>
      <c r="J386" s="13" t="str">
        <f>+Afrapportering!J367</f>
        <v/>
      </c>
      <c r="K386" s="32" t="str">
        <f t="shared" si="44"/>
        <v/>
      </c>
      <c r="L386" s="31" t="str">
        <f>IF(Ansøgning!J372="","",Ansøgning!J372)</f>
        <v/>
      </c>
      <c r="M386" s="134" t="str">
        <f>IF(Afrapportering!M367="","",Afrapportering!M367)</f>
        <v/>
      </c>
      <c r="N386" s="31" t="str">
        <f>IF(Ansøgning!K372="","",Ansøgning!K372)</f>
        <v/>
      </c>
      <c r="O386" s="134">
        <f>IF(Afrapportering!O367="",,Afrapportering!O367)</f>
        <v>0</v>
      </c>
      <c r="P386" s="15" t="str">
        <f>IF(Ansøgning!L372="","",Ansøgning!L372)</f>
        <v/>
      </c>
      <c r="Q386" s="15" t="str">
        <f t="shared" si="45"/>
        <v/>
      </c>
      <c r="R386" s="15"/>
      <c r="S386" s="15" t="str">
        <f>IF(Afrapportering!S367="","",Afrapportering!S367)</f>
        <v/>
      </c>
      <c r="T386" s="31" t="str">
        <f t="shared" si="46"/>
        <v/>
      </c>
      <c r="U386" s="30" t="str">
        <f>IF(Afrapportering!U367="","",Afrapportering!U367)</f>
        <v/>
      </c>
      <c r="V386" s="52" t="str">
        <f>IF(Afrapportering!V367="","",Afrapportering!V367)</f>
        <v/>
      </c>
      <c r="W386" s="30" t="str">
        <f>IF(Afrapportering!W367="","",Afrapportering!W367)</f>
        <v/>
      </c>
      <c r="X386" s="52" t="str">
        <f>IF(Afrapportering!X367="","",Afrapportering!X367)</f>
        <v/>
      </c>
      <c r="Y386" s="30" t="str">
        <f>IF(Afrapportering!Y367="","",Afrapportering!Y367)</f>
        <v/>
      </c>
      <c r="Z386" s="52" t="str">
        <f>IFERROR(MAX(IF(OR(V386="",X386=""),"",IF(AND(AND(MONTH(F386)&gt;=7,MONTH(F386)&lt;8),AND(MONTH(H386)&gt;=7,MONTH(H386)&lt;8)),(NETWORKDAYS(F386,H386,Lister!$D$7:$D$13)-V386)*T386/NETWORKDAYS(Lister!$D$19,Lister!$E$19,Lister!$D$7:$D$13),IF(AND(AND(MONTH(F386)&gt;=7,MONTH(F386)&lt;8),MONTH(H386)&gt;7),(NETWORKDAYS(F386,Lister!$E$19,Lister!$D$7:$D$13)-V386)*T386/NETWORKDAYS(Lister!$D$19,Lister!$E$19,Lister!$D$7:$D$13),IF(MONTH(F386)&gt;7,0)))),0),"")</f>
        <v/>
      </c>
      <c r="AA386" s="30" t="str">
        <f>IF(Afrapportering!AA367="","",Afrapportering!AA367)</f>
        <v/>
      </c>
      <c r="AB386" s="52" t="str">
        <f>IFERROR(MAX(IF(OR(V386="",X386=""),"",IF(AND(AND(MONTH(F386)&gt;=8,MONTH(F386)&lt;9),AND(MONTH(H386)&gt;=8,MONTH(H386)&lt;9)),(NETWORKDAYS(F386,H386,Lister!$D$7:$D$13)-X386)*T386/NETWORKDAYS(Lister!$D$20,Lister!$E$20,Lister!$D$7:$D$13),IF(AND(MONTH(F386)=7,MONTH(H386)=8),(NETWORKDAYS(Lister!$D$20,H386,Lister!$D$7:$D$13)-X386)*T386/NETWORKDAYS(Lister!$D$20,Lister!$E$20,Lister!$D$7:$D$13),IF(AND(MONTH(F386)=7,MONTH(H386)=7),0)))),0),"")</f>
        <v/>
      </c>
      <c r="AC386" s="30" t="str">
        <f>IF(Afrapportering!AC367="","",Afrapportering!AC367)</f>
        <v/>
      </c>
      <c r="AD386" s="52" t="str">
        <f t="shared" si="47"/>
        <v/>
      </c>
      <c r="AE386" s="52" t="str">
        <f t="shared" si="48"/>
        <v/>
      </c>
      <c r="AF386" s="30" t="str">
        <f t="shared" si="49"/>
        <v/>
      </c>
      <c r="AG386" s="30" t="str">
        <f t="shared" si="50"/>
        <v/>
      </c>
      <c r="AH386" s="3" t="str">
        <f t="shared" si="51"/>
        <v/>
      </c>
    </row>
    <row r="387" spans="1:34" x14ac:dyDescent="0.25">
      <c r="A387" s="13" t="str">
        <f>+Afrapportering!A368</f>
        <v/>
      </c>
      <c r="B387" s="13" t="str">
        <f>+Afrapportering!B368</f>
        <v/>
      </c>
      <c r="C387" s="13" t="str">
        <f>+Afrapportering!C368</f>
        <v/>
      </c>
      <c r="D387" s="13" t="str">
        <f>+Afrapportering!D368</f>
        <v/>
      </c>
      <c r="E387" s="14" t="str">
        <f>+Afrapportering!E368</f>
        <v/>
      </c>
      <c r="F387" s="139" t="str">
        <f>IF(Afrapportering!F368 = "", "",Afrapportering!F368)</f>
        <v/>
      </c>
      <c r="G387" s="14" t="str">
        <f>+Afrapportering!G368</f>
        <v/>
      </c>
      <c r="H387" s="139" t="str">
        <f>IF(Afrapportering!H368 = "","",Afrapportering!H368)</f>
        <v/>
      </c>
      <c r="I387" s="140" t="str">
        <f>+Afrapportering!I368</f>
        <v/>
      </c>
      <c r="J387" s="13" t="str">
        <f>+Afrapportering!J368</f>
        <v/>
      </c>
      <c r="K387" s="32" t="str">
        <f t="shared" si="44"/>
        <v/>
      </c>
      <c r="L387" s="31" t="str">
        <f>IF(Ansøgning!J373="","",Ansøgning!J373)</f>
        <v/>
      </c>
      <c r="M387" s="134" t="str">
        <f>IF(Afrapportering!M368="","",Afrapportering!M368)</f>
        <v/>
      </c>
      <c r="N387" s="31" t="str">
        <f>IF(Ansøgning!K373="","",Ansøgning!K373)</f>
        <v/>
      </c>
      <c r="O387" s="134">
        <f>IF(Afrapportering!O368="",,Afrapportering!O368)</f>
        <v>0</v>
      </c>
      <c r="P387" s="15" t="str">
        <f>IF(Ansøgning!L373="","",Ansøgning!L373)</f>
        <v/>
      </c>
      <c r="Q387" s="15" t="str">
        <f t="shared" si="45"/>
        <v/>
      </c>
      <c r="R387" s="15"/>
      <c r="S387" s="15" t="str">
        <f>IF(Afrapportering!S368="","",Afrapportering!S368)</f>
        <v/>
      </c>
      <c r="T387" s="31" t="str">
        <f t="shared" si="46"/>
        <v/>
      </c>
      <c r="U387" s="30" t="str">
        <f>IF(Afrapportering!U368="","",Afrapportering!U368)</f>
        <v/>
      </c>
      <c r="V387" s="52" t="str">
        <f>IF(Afrapportering!V368="","",Afrapportering!V368)</f>
        <v/>
      </c>
      <c r="W387" s="30" t="str">
        <f>IF(Afrapportering!W368="","",Afrapportering!W368)</f>
        <v/>
      </c>
      <c r="X387" s="52" t="str">
        <f>IF(Afrapportering!X368="","",Afrapportering!X368)</f>
        <v/>
      </c>
      <c r="Y387" s="30" t="str">
        <f>IF(Afrapportering!Y368="","",Afrapportering!Y368)</f>
        <v/>
      </c>
      <c r="Z387" s="52" t="str">
        <f>IFERROR(MAX(IF(OR(V387="",X387=""),"",IF(AND(AND(MONTH(F387)&gt;=7,MONTH(F387)&lt;8),AND(MONTH(H387)&gt;=7,MONTH(H387)&lt;8)),(NETWORKDAYS(F387,H387,Lister!$D$7:$D$13)-V387)*T387/NETWORKDAYS(Lister!$D$19,Lister!$E$19,Lister!$D$7:$D$13),IF(AND(AND(MONTH(F387)&gt;=7,MONTH(F387)&lt;8),MONTH(H387)&gt;7),(NETWORKDAYS(F387,Lister!$E$19,Lister!$D$7:$D$13)-V387)*T387/NETWORKDAYS(Lister!$D$19,Lister!$E$19,Lister!$D$7:$D$13),IF(MONTH(F387)&gt;7,0)))),0),"")</f>
        <v/>
      </c>
      <c r="AA387" s="30" t="str">
        <f>IF(Afrapportering!AA368="","",Afrapportering!AA368)</f>
        <v/>
      </c>
      <c r="AB387" s="52" t="str">
        <f>IFERROR(MAX(IF(OR(V387="",X387=""),"",IF(AND(AND(MONTH(F387)&gt;=8,MONTH(F387)&lt;9),AND(MONTH(H387)&gt;=8,MONTH(H387)&lt;9)),(NETWORKDAYS(F387,H387,Lister!$D$7:$D$13)-X387)*T387/NETWORKDAYS(Lister!$D$20,Lister!$E$20,Lister!$D$7:$D$13),IF(AND(MONTH(F387)=7,MONTH(H387)=8),(NETWORKDAYS(Lister!$D$20,H387,Lister!$D$7:$D$13)-X387)*T387/NETWORKDAYS(Lister!$D$20,Lister!$E$20,Lister!$D$7:$D$13),IF(AND(MONTH(F387)=7,MONTH(H387)=7),0)))),0),"")</f>
        <v/>
      </c>
      <c r="AC387" s="30" t="str">
        <f>IF(Afrapportering!AC368="","",Afrapportering!AC368)</f>
        <v/>
      </c>
      <c r="AD387" s="52" t="str">
        <f t="shared" si="47"/>
        <v/>
      </c>
      <c r="AE387" s="52" t="str">
        <f t="shared" si="48"/>
        <v/>
      </c>
      <c r="AF387" s="30" t="str">
        <f t="shared" si="49"/>
        <v/>
      </c>
      <c r="AG387" s="30" t="str">
        <f t="shared" si="50"/>
        <v/>
      </c>
      <c r="AH387" s="3" t="str">
        <f t="shared" si="51"/>
        <v/>
      </c>
    </row>
    <row r="388" spans="1:34" x14ac:dyDescent="0.25">
      <c r="A388" s="13" t="str">
        <f>+Afrapportering!A369</f>
        <v/>
      </c>
      <c r="B388" s="13" t="str">
        <f>+Afrapportering!B369</f>
        <v/>
      </c>
      <c r="C388" s="13" t="str">
        <f>+Afrapportering!C369</f>
        <v/>
      </c>
      <c r="D388" s="13" t="str">
        <f>+Afrapportering!D369</f>
        <v/>
      </c>
      <c r="E388" s="14" t="str">
        <f>+Afrapportering!E369</f>
        <v/>
      </c>
      <c r="F388" s="139" t="str">
        <f>IF(Afrapportering!F369 = "", "",Afrapportering!F369)</f>
        <v/>
      </c>
      <c r="G388" s="14" t="str">
        <f>+Afrapportering!G369</f>
        <v/>
      </c>
      <c r="H388" s="139" t="str">
        <f>IF(Afrapportering!H369 = "","",Afrapportering!H369)</f>
        <v/>
      </c>
      <c r="I388" s="140" t="str">
        <f>+Afrapportering!I369</f>
        <v/>
      </c>
      <c r="J388" s="13" t="str">
        <f>+Afrapportering!J369</f>
        <v/>
      </c>
      <c r="K388" s="32" t="str">
        <f t="shared" si="44"/>
        <v/>
      </c>
      <c r="L388" s="31" t="str">
        <f>IF(Ansøgning!J374="","",Ansøgning!J374)</f>
        <v/>
      </c>
      <c r="M388" s="134" t="str">
        <f>IF(Afrapportering!M369="","",Afrapportering!M369)</f>
        <v/>
      </c>
      <c r="N388" s="31" t="str">
        <f>IF(Ansøgning!K374="","",Ansøgning!K374)</f>
        <v/>
      </c>
      <c r="O388" s="134">
        <f>IF(Afrapportering!O369="",,Afrapportering!O369)</f>
        <v>0</v>
      </c>
      <c r="P388" s="15" t="str">
        <f>IF(Ansøgning!L374="","",Ansøgning!L374)</f>
        <v/>
      </c>
      <c r="Q388" s="15" t="str">
        <f t="shared" si="45"/>
        <v/>
      </c>
      <c r="R388" s="15"/>
      <c r="S388" s="15" t="str">
        <f>IF(Afrapportering!S369="","",Afrapportering!S369)</f>
        <v/>
      </c>
      <c r="T388" s="31" t="str">
        <f t="shared" si="46"/>
        <v/>
      </c>
      <c r="U388" s="30" t="str">
        <f>IF(Afrapportering!U369="","",Afrapportering!U369)</f>
        <v/>
      </c>
      <c r="V388" s="52" t="str">
        <f>IF(Afrapportering!V369="","",Afrapportering!V369)</f>
        <v/>
      </c>
      <c r="W388" s="30" t="str">
        <f>IF(Afrapportering!W369="","",Afrapportering!W369)</f>
        <v/>
      </c>
      <c r="X388" s="52" t="str">
        <f>IF(Afrapportering!X369="","",Afrapportering!X369)</f>
        <v/>
      </c>
      <c r="Y388" s="30" t="str">
        <f>IF(Afrapportering!Y369="","",Afrapportering!Y369)</f>
        <v/>
      </c>
      <c r="Z388" s="52" t="str">
        <f>IFERROR(MAX(IF(OR(V388="",X388=""),"",IF(AND(AND(MONTH(F388)&gt;=7,MONTH(F388)&lt;8),AND(MONTH(H388)&gt;=7,MONTH(H388)&lt;8)),(NETWORKDAYS(F388,H388,Lister!$D$7:$D$13)-V388)*T388/NETWORKDAYS(Lister!$D$19,Lister!$E$19,Lister!$D$7:$D$13),IF(AND(AND(MONTH(F388)&gt;=7,MONTH(F388)&lt;8),MONTH(H388)&gt;7),(NETWORKDAYS(F388,Lister!$E$19,Lister!$D$7:$D$13)-V388)*T388/NETWORKDAYS(Lister!$D$19,Lister!$E$19,Lister!$D$7:$D$13),IF(MONTH(F388)&gt;7,0)))),0),"")</f>
        <v/>
      </c>
      <c r="AA388" s="30" t="str">
        <f>IF(Afrapportering!AA369="","",Afrapportering!AA369)</f>
        <v/>
      </c>
      <c r="AB388" s="52" t="str">
        <f>IFERROR(MAX(IF(OR(V388="",X388=""),"",IF(AND(AND(MONTH(F388)&gt;=8,MONTH(F388)&lt;9),AND(MONTH(H388)&gt;=8,MONTH(H388)&lt;9)),(NETWORKDAYS(F388,H388,Lister!$D$7:$D$13)-X388)*T388/NETWORKDAYS(Lister!$D$20,Lister!$E$20,Lister!$D$7:$D$13),IF(AND(MONTH(F388)=7,MONTH(H388)=8),(NETWORKDAYS(Lister!$D$20,H388,Lister!$D$7:$D$13)-X388)*T388/NETWORKDAYS(Lister!$D$20,Lister!$E$20,Lister!$D$7:$D$13),IF(AND(MONTH(F388)=7,MONTH(H388)=7),0)))),0),"")</f>
        <v/>
      </c>
      <c r="AC388" s="30" t="str">
        <f>IF(Afrapportering!AC369="","",Afrapportering!AC369)</f>
        <v/>
      </c>
      <c r="AD388" s="52" t="str">
        <f t="shared" si="47"/>
        <v/>
      </c>
      <c r="AE388" s="52" t="str">
        <f t="shared" si="48"/>
        <v/>
      </c>
      <c r="AF388" s="30" t="str">
        <f t="shared" si="49"/>
        <v/>
      </c>
      <c r="AG388" s="30" t="str">
        <f t="shared" si="50"/>
        <v/>
      </c>
      <c r="AH388" s="3" t="str">
        <f t="shared" si="51"/>
        <v/>
      </c>
    </row>
    <row r="389" spans="1:34" x14ac:dyDescent="0.25">
      <c r="A389" s="13" t="str">
        <f>+Afrapportering!A370</f>
        <v/>
      </c>
      <c r="B389" s="13" t="str">
        <f>+Afrapportering!B370</f>
        <v/>
      </c>
      <c r="C389" s="13" t="str">
        <f>+Afrapportering!C370</f>
        <v/>
      </c>
      <c r="D389" s="13" t="str">
        <f>+Afrapportering!D370</f>
        <v/>
      </c>
      <c r="E389" s="14" t="str">
        <f>+Afrapportering!E370</f>
        <v/>
      </c>
      <c r="F389" s="139" t="str">
        <f>IF(Afrapportering!F370 = "", "",Afrapportering!F370)</f>
        <v/>
      </c>
      <c r="G389" s="14" t="str">
        <f>+Afrapportering!G370</f>
        <v/>
      </c>
      <c r="H389" s="139" t="str">
        <f>IF(Afrapportering!H370 = "","",Afrapportering!H370)</f>
        <v/>
      </c>
      <c r="I389" s="140" t="str">
        <f>+Afrapportering!I370</f>
        <v/>
      </c>
      <c r="J389" s="13" t="str">
        <f>+Afrapportering!J370</f>
        <v/>
      </c>
      <c r="K389" s="32" t="str">
        <f t="shared" si="44"/>
        <v/>
      </c>
      <c r="L389" s="31" t="str">
        <f>IF(Ansøgning!J375="","",Ansøgning!J375)</f>
        <v/>
      </c>
      <c r="M389" s="134" t="str">
        <f>IF(Afrapportering!M370="","",Afrapportering!M370)</f>
        <v/>
      </c>
      <c r="N389" s="31" t="str">
        <f>IF(Ansøgning!K375="","",Ansøgning!K375)</f>
        <v/>
      </c>
      <c r="O389" s="134">
        <f>IF(Afrapportering!O370="",,Afrapportering!O370)</f>
        <v>0</v>
      </c>
      <c r="P389" s="15" t="str">
        <f>IF(Ansøgning!L375="","",Ansøgning!L375)</f>
        <v/>
      </c>
      <c r="Q389" s="15" t="str">
        <f t="shared" si="45"/>
        <v/>
      </c>
      <c r="R389" s="15"/>
      <c r="S389" s="15" t="str">
        <f>IF(Afrapportering!S370="","",Afrapportering!S370)</f>
        <v/>
      </c>
      <c r="T389" s="31" t="str">
        <f t="shared" si="46"/>
        <v/>
      </c>
      <c r="U389" s="30" t="str">
        <f>IF(Afrapportering!U370="","",Afrapportering!U370)</f>
        <v/>
      </c>
      <c r="V389" s="52" t="str">
        <f>IF(Afrapportering!V370="","",Afrapportering!V370)</f>
        <v/>
      </c>
      <c r="W389" s="30" t="str">
        <f>IF(Afrapportering!W370="","",Afrapportering!W370)</f>
        <v/>
      </c>
      <c r="X389" s="52" t="str">
        <f>IF(Afrapportering!X370="","",Afrapportering!X370)</f>
        <v/>
      </c>
      <c r="Y389" s="30" t="str">
        <f>IF(Afrapportering!Y370="","",Afrapportering!Y370)</f>
        <v/>
      </c>
      <c r="Z389" s="52" t="str">
        <f>IFERROR(MAX(IF(OR(V389="",X389=""),"",IF(AND(AND(MONTH(F389)&gt;=7,MONTH(F389)&lt;8),AND(MONTH(H389)&gt;=7,MONTH(H389)&lt;8)),(NETWORKDAYS(F389,H389,Lister!$D$7:$D$13)-V389)*T389/NETWORKDAYS(Lister!$D$19,Lister!$E$19,Lister!$D$7:$D$13),IF(AND(AND(MONTH(F389)&gt;=7,MONTH(F389)&lt;8),MONTH(H389)&gt;7),(NETWORKDAYS(F389,Lister!$E$19,Lister!$D$7:$D$13)-V389)*T389/NETWORKDAYS(Lister!$D$19,Lister!$E$19,Lister!$D$7:$D$13),IF(MONTH(F389)&gt;7,0)))),0),"")</f>
        <v/>
      </c>
      <c r="AA389" s="30" t="str">
        <f>IF(Afrapportering!AA370="","",Afrapportering!AA370)</f>
        <v/>
      </c>
      <c r="AB389" s="52" t="str">
        <f>IFERROR(MAX(IF(OR(V389="",X389=""),"",IF(AND(AND(MONTH(F389)&gt;=8,MONTH(F389)&lt;9),AND(MONTH(H389)&gt;=8,MONTH(H389)&lt;9)),(NETWORKDAYS(F389,H389,Lister!$D$7:$D$13)-X389)*T389/NETWORKDAYS(Lister!$D$20,Lister!$E$20,Lister!$D$7:$D$13),IF(AND(MONTH(F389)=7,MONTH(H389)=8),(NETWORKDAYS(Lister!$D$20,H389,Lister!$D$7:$D$13)-X389)*T389/NETWORKDAYS(Lister!$D$20,Lister!$E$20,Lister!$D$7:$D$13),IF(AND(MONTH(F389)=7,MONTH(H389)=7),0)))),0),"")</f>
        <v/>
      </c>
      <c r="AC389" s="30" t="str">
        <f>IF(Afrapportering!AC370="","",Afrapportering!AC370)</f>
        <v/>
      </c>
      <c r="AD389" s="52" t="str">
        <f t="shared" si="47"/>
        <v/>
      </c>
      <c r="AE389" s="52" t="str">
        <f t="shared" si="48"/>
        <v/>
      </c>
      <c r="AF389" s="30" t="str">
        <f t="shared" si="49"/>
        <v/>
      </c>
      <c r="AG389" s="30" t="str">
        <f t="shared" si="50"/>
        <v/>
      </c>
      <c r="AH389" s="3" t="str">
        <f t="shared" si="51"/>
        <v/>
      </c>
    </row>
    <row r="390" spans="1:34" x14ac:dyDescent="0.25">
      <c r="A390" s="13" t="str">
        <f>+Afrapportering!A371</f>
        <v/>
      </c>
      <c r="B390" s="13" t="str">
        <f>+Afrapportering!B371</f>
        <v/>
      </c>
      <c r="C390" s="13" t="str">
        <f>+Afrapportering!C371</f>
        <v/>
      </c>
      <c r="D390" s="13" t="str">
        <f>+Afrapportering!D371</f>
        <v/>
      </c>
      <c r="E390" s="14" t="str">
        <f>+Afrapportering!E371</f>
        <v/>
      </c>
      <c r="F390" s="139" t="str">
        <f>IF(Afrapportering!F371 = "", "",Afrapportering!F371)</f>
        <v/>
      </c>
      <c r="G390" s="14" t="str">
        <f>+Afrapportering!G371</f>
        <v/>
      </c>
      <c r="H390" s="139" t="str">
        <f>IF(Afrapportering!H371 = "","",Afrapportering!H371)</f>
        <v/>
      </c>
      <c r="I390" s="140" t="str">
        <f>+Afrapportering!I371</f>
        <v/>
      </c>
      <c r="J390" s="13" t="str">
        <f>+Afrapportering!J371</f>
        <v/>
      </c>
      <c r="K390" s="32" t="str">
        <f t="shared" si="44"/>
        <v/>
      </c>
      <c r="L390" s="31" t="str">
        <f>IF(Ansøgning!J376="","",Ansøgning!J376)</f>
        <v/>
      </c>
      <c r="M390" s="134" t="str">
        <f>IF(Afrapportering!M371="","",Afrapportering!M371)</f>
        <v/>
      </c>
      <c r="N390" s="31" t="str">
        <f>IF(Ansøgning!K376="","",Ansøgning!K376)</f>
        <v/>
      </c>
      <c r="O390" s="134">
        <f>IF(Afrapportering!O371="",,Afrapportering!O371)</f>
        <v>0</v>
      </c>
      <c r="P390" s="15" t="str">
        <f>IF(Ansøgning!L376="","",Ansøgning!L376)</f>
        <v/>
      </c>
      <c r="Q390" s="15" t="str">
        <f t="shared" si="45"/>
        <v/>
      </c>
      <c r="R390" s="15"/>
      <c r="S390" s="15" t="str">
        <f>IF(Afrapportering!S371="","",Afrapportering!S371)</f>
        <v/>
      </c>
      <c r="T390" s="31" t="str">
        <f t="shared" si="46"/>
        <v/>
      </c>
      <c r="U390" s="30" t="str">
        <f>IF(Afrapportering!U371="","",Afrapportering!U371)</f>
        <v/>
      </c>
      <c r="V390" s="52" t="str">
        <f>IF(Afrapportering!V371="","",Afrapportering!V371)</f>
        <v/>
      </c>
      <c r="W390" s="30" t="str">
        <f>IF(Afrapportering!W371="","",Afrapportering!W371)</f>
        <v/>
      </c>
      <c r="X390" s="52" t="str">
        <f>IF(Afrapportering!X371="","",Afrapportering!X371)</f>
        <v/>
      </c>
      <c r="Y390" s="30" t="str">
        <f>IF(Afrapportering!Y371="","",Afrapportering!Y371)</f>
        <v/>
      </c>
      <c r="Z390" s="52" t="str">
        <f>IFERROR(MAX(IF(OR(V390="",X390=""),"",IF(AND(AND(MONTH(F390)&gt;=7,MONTH(F390)&lt;8),AND(MONTH(H390)&gt;=7,MONTH(H390)&lt;8)),(NETWORKDAYS(F390,H390,Lister!$D$7:$D$13)-V390)*T390/NETWORKDAYS(Lister!$D$19,Lister!$E$19,Lister!$D$7:$D$13),IF(AND(AND(MONTH(F390)&gt;=7,MONTH(F390)&lt;8),MONTH(H390)&gt;7),(NETWORKDAYS(F390,Lister!$E$19,Lister!$D$7:$D$13)-V390)*T390/NETWORKDAYS(Lister!$D$19,Lister!$E$19,Lister!$D$7:$D$13),IF(MONTH(F390)&gt;7,0)))),0),"")</f>
        <v/>
      </c>
      <c r="AA390" s="30" t="str">
        <f>IF(Afrapportering!AA371="","",Afrapportering!AA371)</f>
        <v/>
      </c>
      <c r="AB390" s="52" t="str">
        <f>IFERROR(MAX(IF(OR(V390="",X390=""),"",IF(AND(AND(MONTH(F390)&gt;=8,MONTH(F390)&lt;9),AND(MONTH(H390)&gt;=8,MONTH(H390)&lt;9)),(NETWORKDAYS(F390,H390,Lister!$D$7:$D$13)-X390)*T390/NETWORKDAYS(Lister!$D$20,Lister!$E$20,Lister!$D$7:$D$13),IF(AND(MONTH(F390)=7,MONTH(H390)=8),(NETWORKDAYS(Lister!$D$20,H390,Lister!$D$7:$D$13)-X390)*T390/NETWORKDAYS(Lister!$D$20,Lister!$E$20,Lister!$D$7:$D$13),IF(AND(MONTH(F390)=7,MONTH(H390)=7),0)))),0),"")</f>
        <v/>
      </c>
      <c r="AC390" s="30" t="str">
        <f>IF(Afrapportering!AC371="","",Afrapportering!AC371)</f>
        <v/>
      </c>
      <c r="AD390" s="52" t="str">
        <f t="shared" si="47"/>
        <v/>
      </c>
      <c r="AE390" s="52" t="str">
        <f t="shared" si="48"/>
        <v/>
      </c>
      <c r="AF390" s="30" t="str">
        <f t="shared" si="49"/>
        <v/>
      </c>
      <c r="AG390" s="30" t="str">
        <f t="shared" si="50"/>
        <v/>
      </c>
      <c r="AH390" s="3" t="str">
        <f t="shared" si="51"/>
        <v/>
      </c>
    </row>
    <row r="391" spans="1:34" x14ac:dyDescent="0.25">
      <c r="A391" s="13" t="str">
        <f>+Afrapportering!A372</f>
        <v/>
      </c>
      <c r="B391" s="13" t="str">
        <f>+Afrapportering!B372</f>
        <v/>
      </c>
      <c r="C391" s="13" t="str">
        <f>+Afrapportering!C372</f>
        <v/>
      </c>
      <c r="D391" s="13" t="str">
        <f>+Afrapportering!D372</f>
        <v/>
      </c>
      <c r="E391" s="14" t="str">
        <f>+Afrapportering!E372</f>
        <v/>
      </c>
      <c r="F391" s="139" t="str">
        <f>IF(Afrapportering!F372 = "", "",Afrapportering!F372)</f>
        <v/>
      </c>
      <c r="G391" s="14" t="str">
        <f>+Afrapportering!G372</f>
        <v/>
      </c>
      <c r="H391" s="139" t="str">
        <f>IF(Afrapportering!H372 = "","",Afrapportering!H372)</f>
        <v/>
      </c>
      <c r="I391" s="140" t="str">
        <f>+Afrapportering!I372</f>
        <v/>
      </c>
      <c r="J391" s="13" t="str">
        <f>+Afrapportering!J372</f>
        <v/>
      </c>
      <c r="K391" s="32" t="str">
        <f t="shared" si="44"/>
        <v/>
      </c>
      <c r="L391" s="31" t="str">
        <f>IF(Ansøgning!J377="","",Ansøgning!J377)</f>
        <v/>
      </c>
      <c r="M391" s="134" t="str">
        <f>IF(Afrapportering!M372="","",Afrapportering!M372)</f>
        <v/>
      </c>
      <c r="N391" s="31" t="str">
        <f>IF(Ansøgning!K377="","",Ansøgning!K377)</f>
        <v/>
      </c>
      <c r="O391" s="134">
        <f>IF(Afrapportering!O372="",,Afrapportering!O372)</f>
        <v>0</v>
      </c>
      <c r="P391" s="15" t="str">
        <f>IF(Ansøgning!L377="","",Ansøgning!L377)</f>
        <v/>
      </c>
      <c r="Q391" s="15" t="str">
        <f t="shared" si="45"/>
        <v/>
      </c>
      <c r="R391" s="15"/>
      <c r="S391" s="15" t="str">
        <f>IF(Afrapportering!S372="","",Afrapportering!S372)</f>
        <v/>
      </c>
      <c r="T391" s="31" t="str">
        <f t="shared" si="46"/>
        <v/>
      </c>
      <c r="U391" s="30" t="str">
        <f>IF(Afrapportering!U372="","",Afrapportering!U372)</f>
        <v/>
      </c>
      <c r="V391" s="52" t="str">
        <f>IF(Afrapportering!V372="","",Afrapportering!V372)</f>
        <v/>
      </c>
      <c r="W391" s="30" t="str">
        <f>IF(Afrapportering!W372="","",Afrapportering!W372)</f>
        <v/>
      </c>
      <c r="X391" s="52" t="str">
        <f>IF(Afrapportering!X372="","",Afrapportering!X372)</f>
        <v/>
      </c>
      <c r="Y391" s="30" t="str">
        <f>IF(Afrapportering!Y372="","",Afrapportering!Y372)</f>
        <v/>
      </c>
      <c r="Z391" s="52" t="str">
        <f>IFERROR(MAX(IF(OR(V391="",X391=""),"",IF(AND(AND(MONTH(F391)&gt;=7,MONTH(F391)&lt;8),AND(MONTH(H391)&gt;=7,MONTH(H391)&lt;8)),(NETWORKDAYS(F391,H391,Lister!$D$7:$D$13)-V391)*T391/NETWORKDAYS(Lister!$D$19,Lister!$E$19,Lister!$D$7:$D$13),IF(AND(AND(MONTH(F391)&gt;=7,MONTH(F391)&lt;8),MONTH(H391)&gt;7),(NETWORKDAYS(F391,Lister!$E$19,Lister!$D$7:$D$13)-V391)*T391/NETWORKDAYS(Lister!$D$19,Lister!$E$19,Lister!$D$7:$D$13),IF(MONTH(F391)&gt;7,0)))),0),"")</f>
        <v/>
      </c>
      <c r="AA391" s="30" t="str">
        <f>IF(Afrapportering!AA372="","",Afrapportering!AA372)</f>
        <v/>
      </c>
      <c r="AB391" s="52" t="str">
        <f>IFERROR(MAX(IF(OR(V391="",X391=""),"",IF(AND(AND(MONTH(F391)&gt;=8,MONTH(F391)&lt;9),AND(MONTH(H391)&gt;=8,MONTH(H391)&lt;9)),(NETWORKDAYS(F391,H391,Lister!$D$7:$D$13)-X391)*T391/NETWORKDAYS(Lister!$D$20,Lister!$E$20,Lister!$D$7:$D$13),IF(AND(MONTH(F391)=7,MONTH(H391)=8),(NETWORKDAYS(Lister!$D$20,H391,Lister!$D$7:$D$13)-X391)*T391/NETWORKDAYS(Lister!$D$20,Lister!$E$20,Lister!$D$7:$D$13),IF(AND(MONTH(F391)=7,MONTH(H391)=7),0)))),0),"")</f>
        <v/>
      </c>
      <c r="AC391" s="30" t="str">
        <f>IF(Afrapportering!AC372="","",Afrapportering!AC372)</f>
        <v/>
      </c>
      <c r="AD391" s="52" t="str">
        <f t="shared" si="47"/>
        <v/>
      </c>
      <c r="AE391" s="52" t="str">
        <f t="shared" si="48"/>
        <v/>
      </c>
      <c r="AF391" s="30" t="str">
        <f t="shared" si="49"/>
        <v/>
      </c>
      <c r="AG391" s="30" t="str">
        <f t="shared" si="50"/>
        <v/>
      </c>
      <c r="AH391" s="3" t="str">
        <f t="shared" si="51"/>
        <v/>
      </c>
    </row>
    <row r="392" spans="1:34" x14ac:dyDescent="0.25">
      <c r="A392" s="13" t="str">
        <f>+Afrapportering!A373</f>
        <v/>
      </c>
      <c r="B392" s="13" t="str">
        <f>+Afrapportering!B373</f>
        <v/>
      </c>
      <c r="C392" s="13" t="str">
        <f>+Afrapportering!C373</f>
        <v/>
      </c>
      <c r="D392" s="13" t="str">
        <f>+Afrapportering!D373</f>
        <v/>
      </c>
      <c r="E392" s="14" t="str">
        <f>+Afrapportering!E373</f>
        <v/>
      </c>
      <c r="F392" s="139" t="str">
        <f>IF(Afrapportering!F373 = "", "",Afrapportering!F373)</f>
        <v/>
      </c>
      <c r="G392" s="14" t="str">
        <f>+Afrapportering!G373</f>
        <v/>
      </c>
      <c r="H392" s="139" t="str">
        <f>IF(Afrapportering!H373 = "","",Afrapportering!H373)</f>
        <v/>
      </c>
      <c r="I392" s="140" t="str">
        <f>+Afrapportering!I373</f>
        <v/>
      </c>
      <c r="J392" s="13" t="str">
        <f>+Afrapportering!J373</f>
        <v/>
      </c>
      <c r="K392" s="32" t="str">
        <f t="shared" si="44"/>
        <v/>
      </c>
      <c r="L392" s="31" t="str">
        <f>IF(Ansøgning!J378="","",Ansøgning!J378)</f>
        <v/>
      </c>
      <c r="M392" s="134" t="str">
        <f>IF(Afrapportering!M373="","",Afrapportering!M373)</f>
        <v/>
      </c>
      <c r="N392" s="31" t="str">
        <f>IF(Ansøgning!K378="","",Ansøgning!K378)</f>
        <v/>
      </c>
      <c r="O392" s="134">
        <f>IF(Afrapportering!O373="",,Afrapportering!O373)</f>
        <v>0</v>
      </c>
      <c r="P392" s="15" t="str">
        <f>IF(Ansøgning!L378="","",Ansøgning!L378)</f>
        <v/>
      </c>
      <c r="Q392" s="15" t="str">
        <f t="shared" si="45"/>
        <v/>
      </c>
      <c r="R392" s="15"/>
      <c r="S392" s="15" t="str">
        <f>IF(Afrapportering!S373="","",Afrapportering!S373)</f>
        <v/>
      </c>
      <c r="T392" s="31" t="str">
        <f t="shared" si="46"/>
        <v/>
      </c>
      <c r="U392" s="30" t="str">
        <f>IF(Afrapportering!U373="","",Afrapportering!U373)</f>
        <v/>
      </c>
      <c r="V392" s="52" t="str">
        <f>IF(Afrapportering!V373="","",Afrapportering!V373)</f>
        <v/>
      </c>
      <c r="W392" s="30" t="str">
        <f>IF(Afrapportering!W373="","",Afrapportering!W373)</f>
        <v/>
      </c>
      <c r="X392" s="52" t="str">
        <f>IF(Afrapportering!X373="","",Afrapportering!X373)</f>
        <v/>
      </c>
      <c r="Y392" s="30" t="str">
        <f>IF(Afrapportering!Y373="","",Afrapportering!Y373)</f>
        <v/>
      </c>
      <c r="Z392" s="52" t="str">
        <f>IFERROR(MAX(IF(OR(V392="",X392=""),"",IF(AND(AND(MONTH(F392)&gt;=7,MONTH(F392)&lt;8),AND(MONTH(H392)&gt;=7,MONTH(H392)&lt;8)),(NETWORKDAYS(F392,H392,Lister!$D$7:$D$13)-V392)*T392/NETWORKDAYS(Lister!$D$19,Lister!$E$19,Lister!$D$7:$D$13),IF(AND(AND(MONTH(F392)&gt;=7,MONTH(F392)&lt;8),MONTH(H392)&gt;7),(NETWORKDAYS(F392,Lister!$E$19,Lister!$D$7:$D$13)-V392)*T392/NETWORKDAYS(Lister!$D$19,Lister!$E$19,Lister!$D$7:$D$13),IF(MONTH(F392)&gt;7,0)))),0),"")</f>
        <v/>
      </c>
      <c r="AA392" s="30" t="str">
        <f>IF(Afrapportering!AA373="","",Afrapportering!AA373)</f>
        <v/>
      </c>
      <c r="AB392" s="52" t="str">
        <f>IFERROR(MAX(IF(OR(V392="",X392=""),"",IF(AND(AND(MONTH(F392)&gt;=8,MONTH(F392)&lt;9),AND(MONTH(H392)&gt;=8,MONTH(H392)&lt;9)),(NETWORKDAYS(F392,H392,Lister!$D$7:$D$13)-X392)*T392/NETWORKDAYS(Lister!$D$20,Lister!$E$20,Lister!$D$7:$D$13),IF(AND(MONTH(F392)=7,MONTH(H392)=8),(NETWORKDAYS(Lister!$D$20,H392,Lister!$D$7:$D$13)-X392)*T392/NETWORKDAYS(Lister!$D$20,Lister!$E$20,Lister!$D$7:$D$13),IF(AND(MONTH(F392)=7,MONTH(H392)=7),0)))),0),"")</f>
        <v/>
      </c>
      <c r="AC392" s="30" t="str">
        <f>IF(Afrapportering!AC373="","",Afrapportering!AC373)</f>
        <v/>
      </c>
      <c r="AD392" s="52" t="str">
        <f t="shared" si="47"/>
        <v/>
      </c>
      <c r="AE392" s="52" t="str">
        <f t="shared" si="48"/>
        <v/>
      </c>
      <c r="AF392" s="30" t="str">
        <f t="shared" si="49"/>
        <v/>
      </c>
      <c r="AG392" s="30" t="str">
        <f t="shared" si="50"/>
        <v/>
      </c>
      <c r="AH392" s="3" t="str">
        <f t="shared" si="51"/>
        <v/>
      </c>
    </row>
    <row r="393" spans="1:34" x14ac:dyDescent="0.25">
      <c r="A393" s="13" t="str">
        <f>+Afrapportering!A374</f>
        <v/>
      </c>
      <c r="B393" s="13" t="str">
        <f>+Afrapportering!B374</f>
        <v/>
      </c>
      <c r="C393" s="13" t="str">
        <f>+Afrapportering!C374</f>
        <v/>
      </c>
      <c r="D393" s="13" t="str">
        <f>+Afrapportering!D374</f>
        <v/>
      </c>
      <c r="E393" s="14" t="str">
        <f>+Afrapportering!E374</f>
        <v/>
      </c>
      <c r="F393" s="139" t="str">
        <f>IF(Afrapportering!F374 = "", "",Afrapportering!F374)</f>
        <v/>
      </c>
      <c r="G393" s="14" t="str">
        <f>+Afrapportering!G374</f>
        <v/>
      </c>
      <c r="H393" s="139" t="str">
        <f>IF(Afrapportering!H374 = "","",Afrapportering!H374)</f>
        <v/>
      </c>
      <c r="I393" s="140" t="str">
        <f>+Afrapportering!I374</f>
        <v/>
      </c>
      <c r="J393" s="13" t="str">
        <f>+Afrapportering!J374</f>
        <v/>
      </c>
      <c r="K393" s="32" t="str">
        <f t="shared" si="44"/>
        <v/>
      </c>
      <c r="L393" s="31" t="str">
        <f>IF(Ansøgning!J379="","",Ansøgning!J379)</f>
        <v/>
      </c>
      <c r="M393" s="134" t="str">
        <f>IF(Afrapportering!M374="","",Afrapportering!M374)</f>
        <v/>
      </c>
      <c r="N393" s="31" t="str">
        <f>IF(Ansøgning!K379="","",Ansøgning!K379)</f>
        <v/>
      </c>
      <c r="O393" s="134">
        <f>IF(Afrapportering!O374="",,Afrapportering!O374)</f>
        <v>0</v>
      </c>
      <c r="P393" s="15" t="str">
        <f>IF(Ansøgning!L379="","",Ansøgning!L379)</f>
        <v/>
      </c>
      <c r="Q393" s="15" t="str">
        <f t="shared" si="45"/>
        <v/>
      </c>
      <c r="R393" s="15"/>
      <c r="S393" s="15" t="str">
        <f>IF(Afrapportering!S374="","",Afrapportering!S374)</f>
        <v/>
      </c>
      <c r="T393" s="31" t="str">
        <f t="shared" si="46"/>
        <v/>
      </c>
      <c r="U393" s="30" t="str">
        <f>IF(Afrapportering!U374="","",Afrapportering!U374)</f>
        <v/>
      </c>
      <c r="V393" s="52" t="str">
        <f>IF(Afrapportering!V374="","",Afrapportering!V374)</f>
        <v/>
      </c>
      <c r="W393" s="30" t="str">
        <f>IF(Afrapportering!W374="","",Afrapportering!W374)</f>
        <v/>
      </c>
      <c r="X393" s="52" t="str">
        <f>IF(Afrapportering!X374="","",Afrapportering!X374)</f>
        <v/>
      </c>
      <c r="Y393" s="30" t="str">
        <f>IF(Afrapportering!Y374="","",Afrapportering!Y374)</f>
        <v/>
      </c>
      <c r="Z393" s="52" t="str">
        <f>IFERROR(MAX(IF(OR(V393="",X393=""),"",IF(AND(AND(MONTH(F393)&gt;=7,MONTH(F393)&lt;8),AND(MONTH(H393)&gt;=7,MONTH(H393)&lt;8)),(NETWORKDAYS(F393,H393,Lister!$D$7:$D$13)-V393)*T393/NETWORKDAYS(Lister!$D$19,Lister!$E$19,Lister!$D$7:$D$13),IF(AND(AND(MONTH(F393)&gt;=7,MONTH(F393)&lt;8),MONTH(H393)&gt;7),(NETWORKDAYS(F393,Lister!$E$19,Lister!$D$7:$D$13)-V393)*T393/NETWORKDAYS(Lister!$D$19,Lister!$E$19,Lister!$D$7:$D$13),IF(MONTH(F393)&gt;7,0)))),0),"")</f>
        <v/>
      </c>
      <c r="AA393" s="30" t="str">
        <f>IF(Afrapportering!AA374="","",Afrapportering!AA374)</f>
        <v/>
      </c>
      <c r="AB393" s="52" t="str">
        <f>IFERROR(MAX(IF(OR(V393="",X393=""),"",IF(AND(AND(MONTH(F393)&gt;=8,MONTH(F393)&lt;9),AND(MONTH(H393)&gt;=8,MONTH(H393)&lt;9)),(NETWORKDAYS(F393,H393,Lister!$D$7:$D$13)-X393)*T393/NETWORKDAYS(Lister!$D$20,Lister!$E$20,Lister!$D$7:$D$13),IF(AND(MONTH(F393)=7,MONTH(H393)=8),(NETWORKDAYS(Lister!$D$20,H393,Lister!$D$7:$D$13)-X393)*T393/NETWORKDAYS(Lister!$D$20,Lister!$E$20,Lister!$D$7:$D$13),IF(AND(MONTH(F393)=7,MONTH(H393)=7),0)))),0),"")</f>
        <v/>
      </c>
      <c r="AC393" s="30" t="str">
        <f>IF(Afrapportering!AC374="","",Afrapportering!AC374)</f>
        <v/>
      </c>
      <c r="AD393" s="52" t="str">
        <f t="shared" si="47"/>
        <v/>
      </c>
      <c r="AE393" s="52" t="str">
        <f t="shared" si="48"/>
        <v/>
      </c>
      <c r="AF393" s="30" t="str">
        <f t="shared" si="49"/>
        <v/>
      </c>
      <c r="AG393" s="30" t="str">
        <f t="shared" si="50"/>
        <v/>
      </c>
      <c r="AH393" s="3" t="str">
        <f t="shared" si="51"/>
        <v/>
      </c>
    </row>
    <row r="394" spans="1:34" x14ac:dyDescent="0.25">
      <c r="A394" s="13" t="str">
        <f>+Afrapportering!A375</f>
        <v/>
      </c>
      <c r="B394" s="13" t="str">
        <f>+Afrapportering!B375</f>
        <v/>
      </c>
      <c r="C394" s="13" t="str">
        <f>+Afrapportering!C375</f>
        <v/>
      </c>
      <c r="D394" s="13" t="str">
        <f>+Afrapportering!D375</f>
        <v/>
      </c>
      <c r="E394" s="14" t="str">
        <f>+Afrapportering!E375</f>
        <v/>
      </c>
      <c r="F394" s="139" t="str">
        <f>IF(Afrapportering!F375 = "", "",Afrapportering!F375)</f>
        <v/>
      </c>
      <c r="G394" s="14" t="str">
        <f>+Afrapportering!G375</f>
        <v/>
      </c>
      <c r="H394" s="139" t="str">
        <f>IF(Afrapportering!H375 = "","",Afrapportering!H375)</f>
        <v/>
      </c>
      <c r="I394" s="140" t="str">
        <f>+Afrapportering!I375</f>
        <v/>
      </c>
      <c r="J394" s="13" t="str">
        <f>+Afrapportering!J375</f>
        <v/>
      </c>
      <c r="K394" s="32" t="str">
        <f t="shared" si="44"/>
        <v/>
      </c>
      <c r="L394" s="31" t="str">
        <f>IF(Ansøgning!J380="","",Ansøgning!J380)</f>
        <v/>
      </c>
      <c r="M394" s="134" t="str">
        <f>IF(Afrapportering!M375="","",Afrapportering!M375)</f>
        <v/>
      </c>
      <c r="N394" s="31" t="str">
        <f>IF(Ansøgning!K380="","",Ansøgning!K380)</f>
        <v/>
      </c>
      <c r="O394" s="134">
        <f>IF(Afrapportering!O375="",,Afrapportering!O375)</f>
        <v>0</v>
      </c>
      <c r="P394" s="15" t="str">
        <f>IF(Ansøgning!L380="","",Ansøgning!L380)</f>
        <v/>
      </c>
      <c r="Q394" s="15" t="str">
        <f t="shared" si="45"/>
        <v/>
      </c>
      <c r="R394" s="15"/>
      <c r="S394" s="15" t="str">
        <f>IF(Afrapportering!S375="","",Afrapportering!S375)</f>
        <v/>
      </c>
      <c r="T394" s="31" t="str">
        <f t="shared" si="46"/>
        <v/>
      </c>
      <c r="U394" s="30" t="str">
        <f>IF(Afrapportering!U375="","",Afrapportering!U375)</f>
        <v/>
      </c>
      <c r="V394" s="52" t="str">
        <f>IF(Afrapportering!V375="","",Afrapportering!V375)</f>
        <v/>
      </c>
      <c r="W394" s="30" t="str">
        <f>IF(Afrapportering!W375="","",Afrapportering!W375)</f>
        <v/>
      </c>
      <c r="X394" s="52" t="str">
        <f>IF(Afrapportering!X375="","",Afrapportering!X375)</f>
        <v/>
      </c>
      <c r="Y394" s="30" t="str">
        <f>IF(Afrapportering!Y375="","",Afrapportering!Y375)</f>
        <v/>
      </c>
      <c r="Z394" s="52" t="str">
        <f>IFERROR(MAX(IF(OR(V394="",X394=""),"",IF(AND(AND(MONTH(F394)&gt;=7,MONTH(F394)&lt;8),AND(MONTH(H394)&gt;=7,MONTH(H394)&lt;8)),(NETWORKDAYS(F394,H394,Lister!$D$7:$D$13)-V394)*T394/NETWORKDAYS(Lister!$D$19,Lister!$E$19,Lister!$D$7:$D$13),IF(AND(AND(MONTH(F394)&gt;=7,MONTH(F394)&lt;8),MONTH(H394)&gt;7),(NETWORKDAYS(F394,Lister!$E$19,Lister!$D$7:$D$13)-V394)*T394/NETWORKDAYS(Lister!$D$19,Lister!$E$19,Lister!$D$7:$D$13),IF(MONTH(F394)&gt;7,0)))),0),"")</f>
        <v/>
      </c>
      <c r="AA394" s="30" t="str">
        <f>IF(Afrapportering!AA375="","",Afrapportering!AA375)</f>
        <v/>
      </c>
      <c r="AB394" s="52" t="str">
        <f>IFERROR(MAX(IF(OR(V394="",X394=""),"",IF(AND(AND(MONTH(F394)&gt;=8,MONTH(F394)&lt;9),AND(MONTH(H394)&gt;=8,MONTH(H394)&lt;9)),(NETWORKDAYS(F394,H394,Lister!$D$7:$D$13)-X394)*T394/NETWORKDAYS(Lister!$D$20,Lister!$E$20,Lister!$D$7:$D$13),IF(AND(MONTH(F394)=7,MONTH(H394)=8),(NETWORKDAYS(Lister!$D$20,H394,Lister!$D$7:$D$13)-X394)*T394/NETWORKDAYS(Lister!$D$20,Lister!$E$20,Lister!$D$7:$D$13),IF(AND(MONTH(F394)=7,MONTH(H394)=7),0)))),0),"")</f>
        <v/>
      </c>
      <c r="AC394" s="30" t="str">
        <f>IF(Afrapportering!AC375="","",Afrapportering!AC375)</f>
        <v/>
      </c>
      <c r="AD394" s="52" t="str">
        <f t="shared" si="47"/>
        <v/>
      </c>
      <c r="AE394" s="52" t="str">
        <f t="shared" si="48"/>
        <v/>
      </c>
      <c r="AF394" s="30" t="str">
        <f t="shared" si="49"/>
        <v/>
      </c>
      <c r="AG394" s="30" t="str">
        <f t="shared" si="50"/>
        <v/>
      </c>
      <c r="AH394" s="3" t="str">
        <f t="shared" si="51"/>
        <v/>
      </c>
    </row>
    <row r="395" spans="1:34" x14ac:dyDescent="0.25">
      <c r="A395" s="13" t="str">
        <f>+Afrapportering!A376</f>
        <v/>
      </c>
      <c r="B395" s="13" t="str">
        <f>+Afrapportering!B376</f>
        <v/>
      </c>
      <c r="C395" s="13" t="str">
        <f>+Afrapportering!C376</f>
        <v/>
      </c>
      <c r="D395" s="13" t="str">
        <f>+Afrapportering!D376</f>
        <v/>
      </c>
      <c r="E395" s="14" t="str">
        <f>+Afrapportering!E376</f>
        <v/>
      </c>
      <c r="F395" s="139" t="str">
        <f>IF(Afrapportering!F376 = "", "",Afrapportering!F376)</f>
        <v/>
      </c>
      <c r="G395" s="14" t="str">
        <f>+Afrapportering!G376</f>
        <v/>
      </c>
      <c r="H395" s="139" t="str">
        <f>IF(Afrapportering!H376 = "","",Afrapportering!H376)</f>
        <v/>
      </c>
      <c r="I395" s="140" t="str">
        <f>+Afrapportering!I376</f>
        <v/>
      </c>
      <c r="J395" s="13" t="str">
        <f>+Afrapportering!J376</f>
        <v/>
      </c>
      <c r="K395" s="32" t="str">
        <f t="shared" si="44"/>
        <v/>
      </c>
      <c r="L395" s="31" t="str">
        <f>IF(Ansøgning!J381="","",Ansøgning!J381)</f>
        <v/>
      </c>
      <c r="M395" s="134" t="str">
        <f>IF(Afrapportering!M376="","",Afrapportering!M376)</f>
        <v/>
      </c>
      <c r="N395" s="31" t="str">
        <f>IF(Ansøgning!K381="","",Ansøgning!K381)</f>
        <v/>
      </c>
      <c r="O395" s="134">
        <f>IF(Afrapportering!O376="",,Afrapportering!O376)</f>
        <v>0</v>
      </c>
      <c r="P395" s="15" t="str">
        <f>IF(Ansøgning!L381="","",Ansøgning!L381)</f>
        <v/>
      </c>
      <c r="Q395" s="15" t="str">
        <f t="shared" si="45"/>
        <v/>
      </c>
      <c r="R395" s="15"/>
      <c r="S395" s="15" t="str">
        <f>IF(Afrapportering!S376="","",Afrapportering!S376)</f>
        <v/>
      </c>
      <c r="T395" s="31" t="str">
        <f t="shared" si="46"/>
        <v/>
      </c>
      <c r="U395" s="30" t="str">
        <f>IF(Afrapportering!U376="","",Afrapportering!U376)</f>
        <v/>
      </c>
      <c r="V395" s="52" t="str">
        <f>IF(Afrapportering!V376="","",Afrapportering!V376)</f>
        <v/>
      </c>
      <c r="W395" s="30" t="str">
        <f>IF(Afrapportering!W376="","",Afrapportering!W376)</f>
        <v/>
      </c>
      <c r="X395" s="52" t="str">
        <f>IF(Afrapportering!X376="","",Afrapportering!X376)</f>
        <v/>
      </c>
      <c r="Y395" s="30" t="str">
        <f>IF(Afrapportering!Y376="","",Afrapportering!Y376)</f>
        <v/>
      </c>
      <c r="Z395" s="52" t="str">
        <f>IFERROR(MAX(IF(OR(V395="",X395=""),"",IF(AND(AND(MONTH(F395)&gt;=7,MONTH(F395)&lt;8),AND(MONTH(H395)&gt;=7,MONTH(H395)&lt;8)),(NETWORKDAYS(F395,H395,Lister!$D$7:$D$13)-V395)*T395/NETWORKDAYS(Lister!$D$19,Lister!$E$19,Lister!$D$7:$D$13),IF(AND(AND(MONTH(F395)&gt;=7,MONTH(F395)&lt;8),MONTH(H395)&gt;7),(NETWORKDAYS(F395,Lister!$E$19,Lister!$D$7:$D$13)-V395)*T395/NETWORKDAYS(Lister!$D$19,Lister!$E$19,Lister!$D$7:$D$13),IF(MONTH(F395)&gt;7,0)))),0),"")</f>
        <v/>
      </c>
      <c r="AA395" s="30" t="str">
        <f>IF(Afrapportering!AA376="","",Afrapportering!AA376)</f>
        <v/>
      </c>
      <c r="AB395" s="52" t="str">
        <f>IFERROR(MAX(IF(OR(V395="",X395=""),"",IF(AND(AND(MONTH(F395)&gt;=8,MONTH(F395)&lt;9),AND(MONTH(H395)&gt;=8,MONTH(H395)&lt;9)),(NETWORKDAYS(F395,H395,Lister!$D$7:$D$13)-X395)*T395/NETWORKDAYS(Lister!$D$20,Lister!$E$20,Lister!$D$7:$D$13),IF(AND(MONTH(F395)=7,MONTH(H395)=8),(NETWORKDAYS(Lister!$D$20,H395,Lister!$D$7:$D$13)-X395)*T395/NETWORKDAYS(Lister!$D$20,Lister!$E$20,Lister!$D$7:$D$13),IF(AND(MONTH(F395)=7,MONTH(H395)=7),0)))),0),"")</f>
        <v/>
      </c>
      <c r="AC395" s="30" t="str">
        <f>IF(Afrapportering!AC376="","",Afrapportering!AC376)</f>
        <v/>
      </c>
      <c r="AD395" s="52" t="str">
        <f t="shared" si="47"/>
        <v/>
      </c>
      <c r="AE395" s="52" t="str">
        <f t="shared" si="48"/>
        <v/>
      </c>
      <c r="AF395" s="30" t="str">
        <f t="shared" si="49"/>
        <v/>
      </c>
      <c r="AG395" s="30" t="str">
        <f t="shared" si="50"/>
        <v/>
      </c>
      <c r="AH395" s="3" t="str">
        <f t="shared" si="51"/>
        <v/>
      </c>
    </row>
    <row r="396" spans="1:34" x14ac:dyDescent="0.25">
      <c r="A396" s="13" t="str">
        <f>+Afrapportering!A377</f>
        <v/>
      </c>
      <c r="B396" s="13" t="str">
        <f>+Afrapportering!B377</f>
        <v/>
      </c>
      <c r="C396" s="13" t="str">
        <f>+Afrapportering!C377</f>
        <v/>
      </c>
      <c r="D396" s="13" t="str">
        <f>+Afrapportering!D377</f>
        <v/>
      </c>
      <c r="E396" s="14" t="str">
        <f>+Afrapportering!E377</f>
        <v/>
      </c>
      <c r="F396" s="139" t="str">
        <f>IF(Afrapportering!F377 = "", "",Afrapportering!F377)</f>
        <v/>
      </c>
      <c r="G396" s="14" t="str">
        <f>+Afrapportering!G377</f>
        <v/>
      </c>
      <c r="H396" s="139" t="str">
        <f>IF(Afrapportering!H377 = "","",Afrapportering!H377)</f>
        <v/>
      </c>
      <c r="I396" s="140" t="str">
        <f>+Afrapportering!I377</f>
        <v/>
      </c>
      <c r="J396" s="13" t="str">
        <f>+Afrapportering!J377</f>
        <v/>
      </c>
      <c r="K396" s="32" t="str">
        <f t="shared" si="44"/>
        <v/>
      </c>
      <c r="L396" s="31" t="str">
        <f>IF(Ansøgning!J382="","",Ansøgning!J382)</f>
        <v/>
      </c>
      <c r="M396" s="134" t="str">
        <f>IF(Afrapportering!M377="","",Afrapportering!M377)</f>
        <v/>
      </c>
      <c r="N396" s="31" t="str">
        <f>IF(Ansøgning!K382="","",Ansøgning!K382)</f>
        <v/>
      </c>
      <c r="O396" s="134">
        <f>IF(Afrapportering!O377="",,Afrapportering!O377)</f>
        <v>0</v>
      </c>
      <c r="P396" s="15" t="str">
        <f>IF(Ansøgning!L382="","",Ansøgning!L382)</f>
        <v/>
      </c>
      <c r="Q396" s="15" t="str">
        <f t="shared" si="45"/>
        <v/>
      </c>
      <c r="R396" s="15"/>
      <c r="S396" s="15" t="str">
        <f>IF(Afrapportering!S377="","",Afrapportering!S377)</f>
        <v/>
      </c>
      <c r="T396" s="31" t="str">
        <f t="shared" si="46"/>
        <v/>
      </c>
      <c r="U396" s="30" t="str">
        <f>IF(Afrapportering!U377="","",Afrapportering!U377)</f>
        <v/>
      </c>
      <c r="V396" s="52" t="str">
        <f>IF(Afrapportering!V377="","",Afrapportering!V377)</f>
        <v/>
      </c>
      <c r="W396" s="30" t="str">
        <f>IF(Afrapportering!W377="","",Afrapportering!W377)</f>
        <v/>
      </c>
      <c r="X396" s="52" t="str">
        <f>IF(Afrapportering!X377="","",Afrapportering!X377)</f>
        <v/>
      </c>
      <c r="Y396" s="30" t="str">
        <f>IF(Afrapportering!Y377="","",Afrapportering!Y377)</f>
        <v/>
      </c>
      <c r="Z396" s="52" t="str">
        <f>IFERROR(MAX(IF(OR(V396="",X396=""),"",IF(AND(AND(MONTH(F396)&gt;=7,MONTH(F396)&lt;8),AND(MONTH(H396)&gt;=7,MONTH(H396)&lt;8)),(NETWORKDAYS(F396,H396,Lister!$D$7:$D$13)-V396)*T396/NETWORKDAYS(Lister!$D$19,Lister!$E$19,Lister!$D$7:$D$13),IF(AND(AND(MONTH(F396)&gt;=7,MONTH(F396)&lt;8),MONTH(H396)&gt;7),(NETWORKDAYS(F396,Lister!$E$19,Lister!$D$7:$D$13)-V396)*T396/NETWORKDAYS(Lister!$D$19,Lister!$E$19,Lister!$D$7:$D$13),IF(MONTH(F396)&gt;7,0)))),0),"")</f>
        <v/>
      </c>
      <c r="AA396" s="30" t="str">
        <f>IF(Afrapportering!AA377="","",Afrapportering!AA377)</f>
        <v/>
      </c>
      <c r="AB396" s="52" t="str">
        <f>IFERROR(MAX(IF(OR(V396="",X396=""),"",IF(AND(AND(MONTH(F396)&gt;=8,MONTH(F396)&lt;9),AND(MONTH(H396)&gt;=8,MONTH(H396)&lt;9)),(NETWORKDAYS(F396,H396,Lister!$D$7:$D$13)-X396)*T396/NETWORKDAYS(Lister!$D$20,Lister!$E$20,Lister!$D$7:$D$13),IF(AND(MONTH(F396)=7,MONTH(H396)=8),(NETWORKDAYS(Lister!$D$20,H396,Lister!$D$7:$D$13)-X396)*T396/NETWORKDAYS(Lister!$D$20,Lister!$E$20,Lister!$D$7:$D$13),IF(AND(MONTH(F396)=7,MONTH(H396)=7),0)))),0),"")</f>
        <v/>
      </c>
      <c r="AC396" s="30" t="str">
        <f>IF(Afrapportering!AC377="","",Afrapportering!AC377)</f>
        <v/>
      </c>
      <c r="AD396" s="52" t="str">
        <f t="shared" si="47"/>
        <v/>
      </c>
      <c r="AE396" s="52" t="str">
        <f t="shared" si="48"/>
        <v/>
      </c>
      <c r="AF396" s="30" t="str">
        <f t="shared" si="49"/>
        <v/>
      </c>
      <c r="AG396" s="30" t="str">
        <f t="shared" si="50"/>
        <v/>
      </c>
      <c r="AH396" s="3" t="str">
        <f t="shared" si="51"/>
        <v/>
      </c>
    </row>
    <row r="397" spans="1:34" x14ac:dyDescent="0.25">
      <c r="A397" s="13" t="str">
        <f>+Afrapportering!A378</f>
        <v/>
      </c>
      <c r="B397" s="13" t="str">
        <f>+Afrapportering!B378</f>
        <v/>
      </c>
      <c r="C397" s="13" t="str">
        <f>+Afrapportering!C378</f>
        <v/>
      </c>
      <c r="D397" s="13" t="str">
        <f>+Afrapportering!D378</f>
        <v/>
      </c>
      <c r="E397" s="14" t="str">
        <f>+Afrapportering!E378</f>
        <v/>
      </c>
      <c r="F397" s="139" t="str">
        <f>IF(Afrapportering!F378 = "", "",Afrapportering!F378)</f>
        <v/>
      </c>
      <c r="G397" s="14" t="str">
        <f>+Afrapportering!G378</f>
        <v/>
      </c>
      <c r="H397" s="139" t="str">
        <f>IF(Afrapportering!H378 = "","",Afrapportering!H378)</f>
        <v/>
      </c>
      <c r="I397" s="140" t="str">
        <f>+Afrapportering!I378</f>
        <v/>
      </c>
      <c r="J397" s="13" t="str">
        <f>+Afrapportering!J378</f>
        <v/>
      </c>
      <c r="K397" s="32" t="str">
        <f t="shared" si="44"/>
        <v/>
      </c>
      <c r="L397" s="31" t="str">
        <f>IF(Ansøgning!J383="","",Ansøgning!J383)</f>
        <v/>
      </c>
      <c r="M397" s="134" t="str">
        <f>IF(Afrapportering!M378="","",Afrapportering!M378)</f>
        <v/>
      </c>
      <c r="N397" s="31" t="str">
        <f>IF(Ansøgning!K383="","",Ansøgning!K383)</f>
        <v/>
      </c>
      <c r="O397" s="134">
        <f>IF(Afrapportering!O378="",,Afrapportering!O378)</f>
        <v>0</v>
      </c>
      <c r="P397" s="15" t="str">
        <f>IF(Ansøgning!L383="","",Ansøgning!L383)</f>
        <v/>
      </c>
      <c r="Q397" s="15" t="str">
        <f t="shared" si="45"/>
        <v/>
      </c>
      <c r="R397" s="15"/>
      <c r="S397" s="15" t="str">
        <f>IF(Afrapportering!S378="","",Afrapportering!S378)</f>
        <v/>
      </c>
      <c r="T397" s="31" t="str">
        <f t="shared" si="46"/>
        <v/>
      </c>
      <c r="U397" s="30" t="str">
        <f>IF(Afrapportering!U378="","",Afrapportering!U378)</f>
        <v/>
      </c>
      <c r="V397" s="52" t="str">
        <f>IF(Afrapportering!V378="","",Afrapportering!V378)</f>
        <v/>
      </c>
      <c r="W397" s="30" t="str">
        <f>IF(Afrapportering!W378="","",Afrapportering!W378)</f>
        <v/>
      </c>
      <c r="X397" s="52" t="str">
        <f>IF(Afrapportering!X378="","",Afrapportering!X378)</f>
        <v/>
      </c>
      <c r="Y397" s="30" t="str">
        <f>IF(Afrapportering!Y378="","",Afrapportering!Y378)</f>
        <v/>
      </c>
      <c r="Z397" s="52" t="str">
        <f>IFERROR(MAX(IF(OR(V397="",X397=""),"",IF(AND(AND(MONTH(F397)&gt;=7,MONTH(F397)&lt;8),AND(MONTH(H397)&gt;=7,MONTH(H397)&lt;8)),(NETWORKDAYS(F397,H397,Lister!$D$7:$D$13)-V397)*T397/NETWORKDAYS(Lister!$D$19,Lister!$E$19,Lister!$D$7:$D$13),IF(AND(AND(MONTH(F397)&gt;=7,MONTH(F397)&lt;8),MONTH(H397)&gt;7),(NETWORKDAYS(F397,Lister!$E$19,Lister!$D$7:$D$13)-V397)*T397/NETWORKDAYS(Lister!$D$19,Lister!$E$19,Lister!$D$7:$D$13),IF(MONTH(F397)&gt;7,0)))),0),"")</f>
        <v/>
      </c>
      <c r="AA397" s="30" t="str">
        <f>IF(Afrapportering!AA378="","",Afrapportering!AA378)</f>
        <v/>
      </c>
      <c r="AB397" s="52" t="str">
        <f>IFERROR(MAX(IF(OR(V397="",X397=""),"",IF(AND(AND(MONTH(F397)&gt;=8,MONTH(F397)&lt;9),AND(MONTH(H397)&gt;=8,MONTH(H397)&lt;9)),(NETWORKDAYS(F397,H397,Lister!$D$7:$D$13)-X397)*T397/NETWORKDAYS(Lister!$D$20,Lister!$E$20,Lister!$D$7:$D$13),IF(AND(MONTH(F397)=7,MONTH(H397)=8),(NETWORKDAYS(Lister!$D$20,H397,Lister!$D$7:$D$13)-X397)*T397/NETWORKDAYS(Lister!$D$20,Lister!$E$20,Lister!$D$7:$D$13),IF(AND(MONTH(F397)=7,MONTH(H397)=7),0)))),0),"")</f>
        <v/>
      </c>
      <c r="AC397" s="30" t="str">
        <f>IF(Afrapportering!AC378="","",Afrapportering!AC378)</f>
        <v/>
      </c>
      <c r="AD397" s="52" t="str">
        <f t="shared" si="47"/>
        <v/>
      </c>
      <c r="AE397" s="52" t="str">
        <f t="shared" si="48"/>
        <v/>
      </c>
      <c r="AF397" s="30" t="str">
        <f t="shared" si="49"/>
        <v/>
      </c>
      <c r="AG397" s="30" t="str">
        <f t="shared" si="50"/>
        <v/>
      </c>
      <c r="AH397" s="3" t="str">
        <f t="shared" si="51"/>
        <v/>
      </c>
    </row>
    <row r="398" spans="1:34" x14ac:dyDescent="0.25">
      <c r="A398" s="13" t="str">
        <f>+Afrapportering!A379</f>
        <v/>
      </c>
      <c r="B398" s="13" t="str">
        <f>+Afrapportering!B379</f>
        <v/>
      </c>
      <c r="C398" s="13" t="str">
        <f>+Afrapportering!C379</f>
        <v/>
      </c>
      <c r="D398" s="13" t="str">
        <f>+Afrapportering!D379</f>
        <v/>
      </c>
      <c r="E398" s="14" t="str">
        <f>+Afrapportering!E379</f>
        <v/>
      </c>
      <c r="F398" s="139" t="str">
        <f>IF(Afrapportering!F379 = "", "",Afrapportering!F379)</f>
        <v/>
      </c>
      <c r="G398" s="14" t="str">
        <f>+Afrapportering!G379</f>
        <v/>
      </c>
      <c r="H398" s="139" t="str">
        <f>IF(Afrapportering!H379 = "","",Afrapportering!H379)</f>
        <v/>
      </c>
      <c r="I398" s="140" t="str">
        <f>+Afrapportering!I379</f>
        <v/>
      </c>
      <c r="J398" s="13" t="str">
        <f>+Afrapportering!J379</f>
        <v/>
      </c>
      <c r="K398" s="32" t="str">
        <f t="shared" si="44"/>
        <v/>
      </c>
      <c r="L398" s="31" t="str">
        <f>IF(Ansøgning!J384="","",Ansøgning!J384)</f>
        <v/>
      </c>
      <c r="M398" s="134" t="str">
        <f>IF(Afrapportering!M379="","",Afrapportering!M379)</f>
        <v/>
      </c>
      <c r="N398" s="31" t="str">
        <f>IF(Ansøgning!K384="","",Ansøgning!K384)</f>
        <v/>
      </c>
      <c r="O398" s="134">
        <f>IF(Afrapportering!O379="",,Afrapportering!O379)</f>
        <v>0</v>
      </c>
      <c r="P398" s="15" t="str">
        <f>IF(Ansøgning!L384="","",Ansøgning!L384)</f>
        <v/>
      </c>
      <c r="Q398" s="15" t="str">
        <f t="shared" si="45"/>
        <v/>
      </c>
      <c r="R398" s="15"/>
      <c r="S398" s="15" t="str">
        <f>IF(Afrapportering!S379="","",Afrapportering!S379)</f>
        <v/>
      </c>
      <c r="T398" s="31" t="str">
        <f t="shared" si="46"/>
        <v/>
      </c>
      <c r="U398" s="30" t="str">
        <f>IF(Afrapportering!U379="","",Afrapportering!U379)</f>
        <v/>
      </c>
      <c r="V398" s="52" t="str">
        <f>IF(Afrapportering!V379="","",Afrapportering!V379)</f>
        <v/>
      </c>
      <c r="W398" s="30" t="str">
        <f>IF(Afrapportering!W379="","",Afrapportering!W379)</f>
        <v/>
      </c>
      <c r="X398" s="52" t="str">
        <f>IF(Afrapportering!X379="","",Afrapportering!X379)</f>
        <v/>
      </c>
      <c r="Y398" s="30" t="str">
        <f>IF(Afrapportering!Y379="","",Afrapportering!Y379)</f>
        <v/>
      </c>
      <c r="Z398" s="52" t="str">
        <f>IFERROR(MAX(IF(OR(V398="",X398=""),"",IF(AND(AND(MONTH(F398)&gt;=7,MONTH(F398)&lt;8),AND(MONTH(H398)&gt;=7,MONTH(H398)&lt;8)),(NETWORKDAYS(F398,H398,Lister!$D$7:$D$13)-V398)*T398/NETWORKDAYS(Lister!$D$19,Lister!$E$19,Lister!$D$7:$D$13),IF(AND(AND(MONTH(F398)&gt;=7,MONTH(F398)&lt;8),MONTH(H398)&gt;7),(NETWORKDAYS(F398,Lister!$E$19,Lister!$D$7:$D$13)-V398)*T398/NETWORKDAYS(Lister!$D$19,Lister!$E$19,Lister!$D$7:$D$13),IF(MONTH(F398)&gt;7,0)))),0),"")</f>
        <v/>
      </c>
      <c r="AA398" s="30" t="str">
        <f>IF(Afrapportering!AA379="","",Afrapportering!AA379)</f>
        <v/>
      </c>
      <c r="AB398" s="52" t="str">
        <f>IFERROR(MAX(IF(OR(V398="",X398=""),"",IF(AND(AND(MONTH(F398)&gt;=8,MONTH(F398)&lt;9),AND(MONTH(H398)&gt;=8,MONTH(H398)&lt;9)),(NETWORKDAYS(F398,H398,Lister!$D$7:$D$13)-X398)*T398/NETWORKDAYS(Lister!$D$20,Lister!$E$20,Lister!$D$7:$D$13),IF(AND(MONTH(F398)=7,MONTH(H398)=8),(NETWORKDAYS(Lister!$D$20,H398,Lister!$D$7:$D$13)-X398)*T398/NETWORKDAYS(Lister!$D$20,Lister!$E$20,Lister!$D$7:$D$13),IF(AND(MONTH(F398)=7,MONTH(H398)=7),0)))),0),"")</f>
        <v/>
      </c>
      <c r="AC398" s="30" t="str">
        <f>IF(Afrapportering!AC379="","",Afrapportering!AC379)</f>
        <v/>
      </c>
      <c r="AD398" s="52" t="str">
        <f t="shared" si="47"/>
        <v/>
      </c>
      <c r="AE398" s="52" t="str">
        <f t="shared" si="48"/>
        <v/>
      </c>
      <c r="AF398" s="30" t="str">
        <f t="shared" si="49"/>
        <v/>
      </c>
      <c r="AG398" s="30" t="str">
        <f t="shared" si="50"/>
        <v/>
      </c>
      <c r="AH398" s="3" t="str">
        <f t="shared" si="51"/>
        <v/>
      </c>
    </row>
    <row r="399" spans="1:34" x14ac:dyDescent="0.25">
      <c r="A399" s="13" t="str">
        <f>+Afrapportering!A380</f>
        <v/>
      </c>
      <c r="B399" s="13" t="str">
        <f>+Afrapportering!B380</f>
        <v/>
      </c>
      <c r="C399" s="13" t="str">
        <f>+Afrapportering!C380</f>
        <v/>
      </c>
      <c r="D399" s="13" t="str">
        <f>+Afrapportering!D380</f>
        <v/>
      </c>
      <c r="E399" s="14" t="str">
        <f>+Afrapportering!E380</f>
        <v/>
      </c>
      <c r="F399" s="139" t="str">
        <f>IF(Afrapportering!F380 = "", "",Afrapportering!F380)</f>
        <v/>
      </c>
      <c r="G399" s="14" t="str">
        <f>+Afrapportering!G380</f>
        <v/>
      </c>
      <c r="H399" s="139" t="str">
        <f>IF(Afrapportering!H380 = "","",Afrapportering!H380)</f>
        <v/>
      </c>
      <c r="I399" s="140" t="str">
        <f>+Afrapportering!I380</f>
        <v/>
      </c>
      <c r="J399" s="13" t="str">
        <f>+Afrapportering!J380</f>
        <v/>
      </c>
      <c r="K399" s="32" t="str">
        <f t="shared" si="44"/>
        <v/>
      </c>
      <c r="L399" s="31" t="str">
        <f>IF(Ansøgning!J385="","",Ansøgning!J385)</f>
        <v/>
      </c>
      <c r="M399" s="134" t="str">
        <f>IF(Afrapportering!M380="","",Afrapportering!M380)</f>
        <v/>
      </c>
      <c r="N399" s="31" t="str">
        <f>IF(Ansøgning!K385="","",Ansøgning!K385)</f>
        <v/>
      </c>
      <c r="O399" s="134">
        <f>IF(Afrapportering!O380="",,Afrapportering!O380)</f>
        <v>0</v>
      </c>
      <c r="P399" s="15" t="str">
        <f>IF(Ansøgning!L385="","",Ansøgning!L385)</f>
        <v/>
      </c>
      <c r="Q399" s="15" t="str">
        <f t="shared" si="45"/>
        <v/>
      </c>
      <c r="R399" s="15"/>
      <c r="S399" s="15" t="str">
        <f>IF(Afrapportering!S380="","",Afrapportering!S380)</f>
        <v/>
      </c>
      <c r="T399" s="31" t="str">
        <f t="shared" si="46"/>
        <v/>
      </c>
      <c r="U399" s="30" t="str">
        <f>IF(Afrapportering!U380="","",Afrapportering!U380)</f>
        <v/>
      </c>
      <c r="V399" s="52" t="str">
        <f>IF(Afrapportering!V380="","",Afrapportering!V380)</f>
        <v/>
      </c>
      <c r="W399" s="30" t="str">
        <f>IF(Afrapportering!W380="","",Afrapportering!W380)</f>
        <v/>
      </c>
      <c r="X399" s="52" t="str">
        <f>IF(Afrapportering!X380="","",Afrapportering!X380)</f>
        <v/>
      </c>
      <c r="Y399" s="30" t="str">
        <f>IF(Afrapportering!Y380="","",Afrapportering!Y380)</f>
        <v/>
      </c>
      <c r="Z399" s="52" t="str">
        <f>IFERROR(MAX(IF(OR(V399="",X399=""),"",IF(AND(AND(MONTH(F399)&gt;=7,MONTH(F399)&lt;8),AND(MONTH(H399)&gt;=7,MONTH(H399)&lt;8)),(NETWORKDAYS(F399,H399,Lister!$D$7:$D$13)-V399)*T399/NETWORKDAYS(Lister!$D$19,Lister!$E$19,Lister!$D$7:$D$13),IF(AND(AND(MONTH(F399)&gt;=7,MONTH(F399)&lt;8),MONTH(H399)&gt;7),(NETWORKDAYS(F399,Lister!$E$19,Lister!$D$7:$D$13)-V399)*T399/NETWORKDAYS(Lister!$D$19,Lister!$E$19,Lister!$D$7:$D$13),IF(MONTH(F399)&gt;7,0)))),0),"")</f>
        <v/>
      </c>
      <c r="AA399" s="30" t="str">
        <f>IF(Afrapportering!AA380="","",Afrapportering!AA380)</f>
        <v/>
      </c>
      <c r="AB399" s="52" t="str">
        <f>IFERROR(MAX(IF(OR(V399="",X399=""),"",IF(AND(AND(MONTH(F399)&gt;=8,MONTH(F399)&lt;9),AND(MONTH(H399)&gt;=8,MONTH(H399)&lt;9)),(NETWORKDAYS(F399,H399,Lister!$D$7:$D$13)-X399)*T399/NETWORKDAYS(Lister!$D$20,Lister!$E$20,Lister!$D$7:$D$13),IF(AND(MONTH(F399)=7,MONTH(H399)=8),(NETWORKDAYS(Lister!$D$20,H399,Lister!$D$7:$D$13)-X399)*T399/NETWORKDAYS(Lister!$D$20,Lister!$E$20,Lister!$D$7:$D$13),IF(AND(MONTH(F399)=7,MONTH(H399)=7),0)))),0),"")</f>
        <v/>
      </c>
      <c r="AC399" s="30" t="str">
        <f>IF(Afrapportering!AC380="","",Afrapportering!AC380)</f>
        <v/>
      </c>
      <c r="AD399" s="52" t="str">
        <f t="shared" si="47"/>
        <v/>
      </c>
      <c r="AE399" s="52" t="str">
        <f t="shared" si="48"/>
        <v/>
      </c>
      <c r="AF399" s="30" t="str">
        <f t="shared" si="49"/>
        <v/>
      </c>
      <c r="AG399" s="30" t="str">
        <f t="shared" si="50"/>
        <v/>
      </c>
      <c r="AH399" s="3" t="str">
        <f t="shared" si="51"/>
        <v/>
      </c>
    </row>
    <row r="400" spans="1:34" x14ac:dyDescent="0.25">
      <c r="A400" s="13" t="str">
        <f>+Afrapportering!A381</f>
        <v/>
      </c>
      <c r="B400" s="13" t="str">
        <f>+Afrapportering!B381</f>
        <v/>
      </c>
      <c r="C400" s="13" t="str">
        <f>+Afrapportering!C381</f>
        <v/>
      </c>
      <c r="D400" s="13" t="str">
        <f>+Afrapportering!D381</f>
        <v/>
      </c>
      <c r="E400" s="14" t="str">
        <f>+Afrapportering!E381</f>
        <v/>
      </c>
      <c r="F400" s="139" t="str">
        <f>IF(Afrapportering!F381 = "", "",Afrapportering!F381)</f>
        <v/>
      </c>
      <c r="G400" s="14" t="str">
        <f>+Afrapportering!G381</f>
        <v/>
      </c>
      <c r="H400" s="139" t="str">
        <f>IF(Afrapportering!H381 = "","",Afrapportering!H381)</f>
        <v/>
      </c>
      <c r="I400" s="140" t="str">
        <f>+Afrapportering!I381</f>
        <v/>
      </c>
      <c r="J400" s="13" t="str">
        <f>+Afrapportering!J381</f>
        <v/>
      </c>
      <c r="K400" s="32" t="str">
        <f t="shared" si="44"/>
        <v/>
      </c>
      <c r="L400" s="31" t="str">
        <f>IF(Ansøgning!J386="","",Ansøgning!J386)</f>
        <v/>
      </c>
      <c r="M400" s="134" t="str">
        <f>IF(Afrapportering!M381="","",Afrapportering!M381)</f>
        <v/>
      </c>
      <c r="N400" s="31" t="str">
        <f>IF(Ansøgning!K386="","",Ansøgning!K386)</f>
        <v/>
      </c>
      <c r="O400" s="134">
        <f>IF(Afrapportering!O381="",,Afrapportering!O381)</f>
        <v>0</v>
      </c>
      <c r="P400" s="15" t="str">
        <f>IF(Ansøgning!L386="","",Ansøgning!L386)</f>
        <v/>
      </c>
      <c r="Q400" s="15" t="str">
        <f t="shared" si="45"/>
        <v/>
      </c>
      <c r="R400" s="15"/>
      <c r="S400" s="15" t="str">
        <f>IF(Afrapportering!S381="","",Afrapportering!S381)</f>
        <v/>
      </c>
      <c r="T400" s="31" t="str">
        <f t="shared" si="46"/>
        <v/>
      </c>
      <c r="U400" s="30" t="str">
        <f>IF(Afrapportering!U381="","",Afrapportering!U381)</f>
        <v/>
      </c>
      <c r="V400" s="52" t="str">
        <f>IF(Afrapportering!V381="","",Afrapportering!V381)</f>
        <v/>
      </c>
      <c r="W400" s="30" t="str">
        <f>IF(Afrapportering!W381="","",Afrapportering!W381)</f>
        <v/>
      </c>
      <c r="X400" s="52" t="str">
        <f>IF(Afrapportering!X381="","",Afrapportering!X381)</f>
        <v/>
      </c>
      <c r="Y400" s="30" t="str">
        <f>IF(Afrapportering!Y381="","",Afrapportering!Y381)</f>
        <v/>
      </c>
      <c r="Z400" s="52" t="str">
        <f>IFERROR(MAX(IF(OR(V400="",X400=""),"",IF(AND(AND(MONTH(F400)&gt;=7,MONTH(F400)&lt;8),AND(MONTH(H400)&gt;=7,MONTH(H400)&lt;8)),(NETWORKDAYS(F400,H400,Lister!$D$7:$D$13)-V400)*T400/NETWORKDAYS(Lister!$D$19,Lister!$E$19,Lister!$D$7:$D$13),IF(AND(AND(MONTH(F400)&gt;=7,MONTH(F400)&lt;8),MONTH(H400)&gt;7),(NETWORKDAYS(F400,Lister!$E$19,Lister!$D$7:$D$13)-V400)*T400/NETWORKDAYS(Lister!$D$19,Lister!$E$19,Lister!$D$7:$D$13),IF(MONTH(F400)&gt;7,0)))),0),"")</f>
        <v/>
      </c>
      <c r="AA400" s="30" t="str">
        <f>IF(Afrapportering!AA381="","",Afrapportering!AA381)</f>
        <v/>
      </c>
      <c r="AB400" s="52" t="str">
        <f>IFERROR(MAX(IF(OR(V400="",X400=""),"",IF(AND(AND(MONTH(F400)&gt;=8,MONTH(F400)&lt;9),AND(MONTH(H400)&gt;=8,MONTH(H400)&lt;9)),(NETWORKDAYS(F400,H400,Lister!$D$7:$D$13)-X400)*T400/NETWORKDAYS(Lister!$D$20,Lister!$E$20,Lister!$D$7:$D$13),IF(AND(MONTH(F400)=7,MONTH(H400)=8),(NETWORKDAYS(Lister!$D$20,H400,Lister!$D$7:$D$13)-X400)*T400/NETWORKDAYS(Lister!$D$20,Lister!$E$20,Lister!$D$7:$D$13),IF(AND(MONTH(F400)=7,MONTH(H400)=7),0)))),0),"")</f>
        <v/>
      </c>
      <c r="AC400" s="30" t="str">
        <f>IF(Afrapportering!AC381="","",Afrapportering!AC381)</f>
        <v/>
      </c>
      <c r="AD400" s="52" t="str">
        <f t="shared" si="47"/>
        <v/>
      </c>
      <c r="AE400" s="52" t="str">
        <f t="shared" si="48"/>
        <v/>
      </c>
      <c r="AF400" s="30" t="str">
        <f t="shared" si="49"/>
        <v/>
      </c>
      <c r="AG400" s="30" t="str">
        <f t="shared" si="50"/>
        <v/>
      </c>
      <c r="AH400" s="3" t="str">
        <f t="shared" si="51"/>
        <v/>
      </c>
    </row>
    <row r="401" spans="1:34" x14ac:dyDescent="0.25">
      <c r="A401" s="13" t="str">
        <f>+Afrapportering!A382</f>
        <v/>
      </c>
      <c r="B401" s="13" t="str">
        <f>+Afrapportering!B382</f>
        <v/>
      </c>
      <c r="C401" s="13" t="str">
        <f>+Afrapportering!C382</f>
        <v/>
      </c>
      <c r="D401" s="13" t="str">
        <f>+Afrapportering!D382</f>
        <v/>
      </c>
      <c r="E401" s="14" t="str">
        <f>+Afrapportering!E382</f>
        <v/>
      </c>
      <c r="F401" s="139" t="str">
        <f>IF(Afrapportering!F382 = "", "",Afrapportering!F382)</f>
        <v/>
      </c>
      <c r="G401" s="14" t="str">
        <f>+Afrapportering!G382</f>
        <v/>
      </c>
      <c r="H401" s="139" t="str">
        <f>IF(Afrapportering!H382 = "","",Afrapportering!H382)</f>
        <v/>
      </c>
      <c r="I401" s="140" t="str">
        <f>+Afrapportering!I382</f>
        <v/>
      </c>
      <c r="J401" s="13" t="str">
        <f>+Afrapportering!J382</f>
        <v/>
      </c>
      <c r="K401" s="32" t="str">
        <f t="shared" si="44"/>
        <v/>
      </c>
      <c r="L401" s="31" t="str">
        <f>IF(Ansøgning!J387="","",Ansøgning!J387)</f>
        <v/>
      </c>
      <c r="M401" s="134" t="str">
        <f>IF(Afrapportering!M382="","",Afrapportering!M382)</f>
        <v/>
      </c>
      <c r="N401" s="31" t="str">
        <f>IF(Ansøgning!K387="","",Ansøgning!K387)</f>
        <v/>
      </c>
      <c r="O401" s="134">
        <f>IF(Afrapportering!O382="",,Afrapportering!O382)</f>
        <v>0</v>
      </c>
      <c r="P401" s="15" t="str">
        <f>IF(Ansøgning!L387="","",Ansøgning!L387)</f>
        <v/>
      </c>
      <c r="Q401" s="15" t="str">
        <f t="shared" si="45"/>
        <v/>
      </c>
      <c r="R401" s="15"/>
      <c r="S401" s="15" t="str">
        <f>IF(Afrapportering!S382="","",Afrapportering!S382)</f>
        <v/>
      </c>
      <c r="T401" s="31" t="str">
        <f t="shared" si="46"/>
        <v/>
      </c>
      <c r="U401" s="30" t="str">
        <f>IF(Afrapportering!U382="","",Afrapportering!U382)</f>
        <v/>
      </c>
      <c r="V401" s="52" t="str">
        <f>IF(Afrapportering!V382="","",Afrapportering!V382)</f>
        <v/>
      </c>
      <c r="W401" s="30" t="str">
        <f>IF(Afrapportering!W382="","",Afrapportering!W382)</f>
        <v/>
      </c>
      <c r="X401" s="52" t="str">
        <f>IF(Afrapportering!X382="","",Afrapportering!X382)</f>
        <v/>
      </c>
      <c r="Y401" s="30" t="str">
        <f>IF(Afrapportering!Y382="","",Afrapportering!Y382)</f>
        <v/>
      </c>
      <c r="Z401" s="52" t="str">
        <f>IFERROR(MAX(IF(OR(V401="",X401=""),"",IF(AND(AND(MONTH(F401)&gt;=7,MONTH(F401)&lt;8),AND(MONTH(H401)&gt;=7,MONTH(H401)&lt;8)),(NETWORKDAYS(F401,H401,Lister!$D$7:$D$13)-V401)*T401/NETWORKDAYS(Lister!$D$19,Lister!$E$19,Lister!$D$7:$D$13),IF(AND(AND(MONTH(F401)&gt;=7,MONTH(F401)&lt;8),MONTH(H401)&gt;7),(NETWORKDAYS(F401,Lister!$E$19,Lister!$D$7:$D$13)-V401)*T401/NETWORKDAYS(Lister!$D$19,Lister!$E$19,Lister!$D$7:$D$13),IF(MONTH(F401)&gt;7,0)))),0),"")</f>
        <v/>
      </c>
      <c r="AA401" s="30" t="str">
        <f>IF(Afrapportering!AA382="","",Afrapportering!AA382)</f>
        <v/>
      </c>
      <c r="AB401" s="52" t="str">
        <f>IFERROR(MAX(IF(OR(V401="",X401=""),"",IF(AND(AND(MONTH(F401)&gt;=8,MONTH(F401)&lt;9),AND(MONTH(H401)&gt;=8,MONTH(H401)&lt;9)),(NETWORKDAYS(F401,H401,Lister!$D$7:$D$13)-X401)*T401/NETWORKDAYS(Lister!$D$20,Lister!$E$20,Lister!$D$7:$D$13),IF(AND(MONTH(F401)=7,MONTH(H401)=8),(NETWORKDAYS(Lister!$D$20,H401,Lister!$D$7:$D$13)-X401)*T401/NETWORKDAYS(Lister!$D$20,Lister!$E$20,Lister!$D$7:$D$13),IF(AND(MONTH(F401)=7,MONTH(H401)=7),0)))),0),"")</f>
        <v/>
      </c>
      <c r="AC401" s="30" t="str">
        <f>IF(Afrapportering!AC382="","",Afrapportering!AC382)</f>
        <v/>
      </c>
      <c r="AD401" s="52" t="str">
        <f t="shared" si="47"/>
        <v/>
      </c>
      <c r="AE401" s="52" t="str">
        <f t="shared" si="48"/>
        <v/>
      </c>
      <c r="AF401" s="30" t="str">
        <f t="shared" si="49"/>
        <v/>
      </c>
      <c r="AG401" s="30" t="str">
        <f t="shared" si="50"/>
        <v/>
      </c>
      <c r="AH401" s="3" t="str">
        <f t="shared" si="51"/>
        <v/>
      </c>
    </row>
    <row r="402" spans="1:34" x14ac:dyDescent="0.25">
      <c r="A402" s="13" t="str">
        <f>+Afrapportering!A383</f>
        <v/>
      </c>
      <c r="B402" s="13" t="str">
        <f>+Afrapportering!B383</f>
        <v/>
      </c>
      <c r="C402" s="13" t="str">
        <f>+Afrapportering!C383</f>
        <v/>
      </c>
      <c r="D402" s="13" t="str">
        <f>+Afrapportering!D383</f>
        <v/>
      </c>
      <c r="E402" s="14" t="str">
        <f>+Afrapportering!E383</f>
        <v/>
      </c>
      <c r="F402" s="139" t="str">
        <f>IF(Afrapportering!F383 = "", "",Afrapportering!F383)</f>
        <v/>
      </c>
      <c r="G402" s="14" t="str">
        <f>+Afrapportering!G383</f>
        <v/>
      </c>
      <c r="H402" s="139" t="str">
        <f>IF(Afrapportering!H383 = "","",Afrapportering!H383)</f>
        <v/>
      </c>
      <c r="I402" s="140" t="str">
        <f>+Afrapportering!I383</f>
        <v/>
      </c>
      <c r="J402" s="13" t="str">
        <f>+Afrapportering!J383</f>
        <v/>
      </c>
      <c r="K402" s="32" t="str">
        <f t="shared" si="44"/>
        <v/>
      </c>
      <c r="L402" s="31" t="str">
        <f>IF(Ansøgning!J388="","",Ansøgning!J388)</f>
        <v/>
      </c>
      <c r="M402" s="134" t="str">
        <f>IF(Afrapportering!M383="","",Afrapportering!M383)</f>
        <v/>
      </c>
      <c r="N402" s="31" t="str">
        <f>IF(Ansøgning!K388="","",Ansøgning!K388)</f>
        <v/>
      </c>
      <c r="O402" s="134">
        <f>IF(Afrapportering!O383="",,Afrapportering!O383)</f>
        <v>0</v>
      </c>
      <c r="P402" s="15" t="str">
        <f>IF(Ansøgning!L388="","",Ansøgning!L388)</f>
        <v/>
      </c>
      <c r="Q402" s="15" t="str">
        <f t="shared" si="45"/>
        <v/>
      </c>
      <c r="R402" s="15"/>
      <c r="S402" s="15" t="str">
        <f>IF(Afrapportering!S383="","",Afrapportering!S383)</f>
        <v/>
      </c>
      <c r="T402" s="31" t="str">
        <f t="shared" si="46"/>
        <v/>
      </c>
      <c r="U402" s="30" t="str">
        <f>IF(Afrapportering!U383="","",Afrapportering!U383)</f>
        <v/>
      </c>
      <c r="V402" s="52" t="str">
        <f>IF(Afrapportering!V383="","",Afrapportering!V383)</f>
        <v/>
      </c>
      <c r="W402" s="30" t="str">
        <f>IF(Afrapportering!W383="","",Afrapportering!W383)</f>
        <v/>
      </c>
      <c r="X402" s="52" t="str">
        <f>IF(Afrapportering!X383="","",Afrapportering!X383)</f>
        <v/>
      </c>
      <c r="Y402" s="30" t="str">
        <f>IF(Afrapportering!Y383="","",Afrapportering!Y383)</f>
        <v/>
      </c>
      <c r="Z402" s="52" t="str">
        <f>IFERROR(MAX(IF(OR(V402="",X402=""),"",IF(AND(AND(MONTH(F402)&gt;=7,MONTH(F402)&lt;8),AND(MONTH(H402)&gt;=7,MONTH(H402)&lt;8)),(NETWORKDAYS(F402,H402,Lister!$D$7:$D$13)-V402)*T402/NETWORKDAYS(Lister!$D$19,Lister!$E$19,Lister!$D$7:$D$13),IF(AND(AND(MONTH(F402)&gt;=7,MONTH(F402)&lt;8),MONTH(H402)&gt;7),(NETWORKDAYS(F402,Lister!$E$19,Lister!$D$7:$D$13)-V402)*T402/NETWORKDAYS(Lister!$D$19,Lister!$E$19,Lister!$D$7:$D$13),IF(MONTH(F402)&gt;7,0)))),0),"")</f>
        <v/>
      </c>
      <c r="AA402" s="30" t="str">
        <f>IF(Afrapportering!AA383="","",Afrapportering!AA383)</f>
        <v/>
      </c>
      <c r="AB402" s="52" t="str">
        <f>IFERROR(MAX(IF(OR(V402="",X402=""),"",IF(AND(AND(MONTH(F402)&gt;=8,MONTH(F402)&lt;9),AND(MONTH(H402)&gt;=8,MONTH(H402)&lt;9)),(NETWORKDAYS(F402,H402,Lister!$D$7:$D$13)-X402)*T402/NETWORKDAYS(Lister!$D$20,Lister!$E$20,Lister!$D$7:$D$13),IF(AND(MONTH(F402)=7,MONTH(H402)=8),(NETWORKDAYS(Lister!$D$20,H402,Lister!$D$7:$D$13)-X402)*T402/NETWORKDAYS(Lister!$D$20,Lister!$E$20,Lister!$D$7:$D$13),IF(AND(MONTH(F402)=7,MONTH(H402)=7),0)))),0),"")</f>
        <v/>
      </c>
      <c r="AC402" s="30" t="str">
        <f>IF(Afrapportering!AC383="","",Afrapportering!AC383)</f>
        <v/>
      </c>
      <c r="AD402" s="52" t="str">
        <f t="shared" si="47"/>
        <v/>
      </c>
      <c r="AE402" s="52" t="str">
        <f t="shared" si="48"/>
        <v/>
      </c>
      <c r="AF402" s="30" t="str">
        <f t="shared" si="49"/>
        <v/>
      </c>
      <c r="AG402" s="30" t="str">
        <f t="shared" si="50"/>
        <v/>
      </c>
      <c r="AH402" s="3" t="str">
        <f t="shared" si="51"/>
        <v/>
      </c>
    </row>
    <row r="403" spans="1:34" x14ac:dyDescent="0.25">
      <c r="A403" s="13" t="str">
        <f>+Afrapportering!A384</f>
        <v/>
      </c>
      <c r="B403" s="13" t="str">
        <f>+Afrapportering!B384</f>
        <v/>
      </c>
      <c r="C403" s="13" t="str">
        <f>+Afrapportering!C384</f>
        <v/>
      </c>
      <c r="D403" s="13" t="str">
        <f>+Afrapportering!D384</f>
        <v/>
      </c>
      <c r="E403" s="14" t="str">
        <f>+Afrapportering!E384</f>
        <v/>
      </c>
      <c r="F403" s="139" t="str">
        <f>IF(Afrapportering!F384 = "", "",Afrapportering!F384)</f>
        <v/>
      </c>
      <c r="G403" s="14" t="str">
        <f>+Afrapportering!G384</f>
        <v/>
      </c>
      <c r="H403" s="139" t="str">
        <f>IF(Afrapportering!H384 = "","",Afrapportering!H384)</f>
        <v/>
      </c>
      <c r="I403" s="140" t="str">
        <f>+Afrapportering!I384</f>
        <v/>
      </c>
      <c r="J403" s="13" t="str">
        <f>+Afrapportering!J384</f>
        <v/>
      </c>
      <c r="K403" s="32" t="str">
        <f t="shared" si="44"/>
        <v/>
      </c>
      <c r="L403" s="31" t="str">
        <f>IF(Ansøgning!J389="","",Ansøgning!J389)</f>
        <v/>
      </c>
      <c r="M403" s="134" t="str">
        <f>IF(Afrapportering!M384="","",Afrapportering!M384)</f>
        <v/>
      </c>
      <c r="N403" s="31" t="str">
        <f>IF(Ansøgning!K389="","",Ansøgning!K389)</f>
        <v/>
      </c>
      <c r="O403" s="134">
        <f>IF(Afrapportering!O384="",,Afrapportering!O384)</f>
        <v>0</v>
      </c>
      <c r="P403" s="15" t="str">
        <f>IF(Ansøgning!L389="","",Ansøgning!L389)</f>
        <v/>
      </c>
      <c r="Q403" s="15" t="str">
        <f t="shared" si="45"/>
        <v/>
      </c>
      <c r="R403" s="15"/>
      <c r="S403" s="15" t="str">
        <f>IF(Afrapportering!S384="","",Afrapportering!S384)</f>
        <v/>
      </c>
      <c r="T403" s="31" t="str">
        <f t="shared" si="46"/>
        <v/>
      </c>
      <c r="U403" s="30" t="str">
        <f>IF(Afrapportering!U384="","",Afrapportering!U384)</f>
        <v/>
      </c>
      <c r="V403" s="52" t="str">
        <f>IF(Afrapportering!V384="","",Afrapportering!V384)</f>
        <v/>
      </c>
      <c r="W403" s="30" t="str">
        <f>IF(Afrapportering!W384="","",Afrapportering!W384)</f>
        <v/>
      </c>
      <c r="X403" s="52" t="str">
        <f>IF(Afrapportering!X384="","",Afrapportering!X384)</f>
        <v/>
      </c>
      <c r="Y403" s="30" t="str">
        <f>IF(Afrapportering!Y384="","",Afrapportering!Y384)</f>
        <v/>
      </c>
      <c r="Z403" s="52" t="str">
        <f>IFERROR(MAX(IF(OR(V403="",X403=""),"",IF(AND(AND(MONTH(F403)&gt;=7,MONTH(F403)&lt;8),AND(MONTH(H403)&gt;=7,MONTH(H403)&lt;8)),(NETWORKDAYS(F403,H403,Lister!$D$7:$D$13)-V403)*T403/NETWORKDAYS(Lister!$D$19,Lister!$E$19,Lister!$D$7:$D$13),IF(AND(AND(MONTH(F403)&gt;=7,MONTH(F403)&lt;8),MONTH(H403)&gt;7),(NETWORKDAYS(F403,Lister!$E$19,Lister!$D$7:$D$13)-V403)*T403/NETWORKDAYS(Lister!$D$19,Lister!$E$19,Lister!$D$7:$D$13),IF(MONTH(F403)&gt;7,0)))),0),"")</f>
        <v/>
      </c>
      <c r="AA403" s="30" t="str">
        <f>IF(Afrapportering!AA384="","",Afrapportering!AA384)</f>
        <v/>
      </c>
      <c r="AB403" s="52" t="str">
        <f>IFERROR(MAX(IF(OR(V403="",X403=""),"",IF(AND(AND(MONTH(F403)&gt;=8,MONTH(F403)&lt;9),AND(MONTH(H403)&gt;=8,MONTH(H403)&lt;9)),(NETWORKDAYS(F403,H403,Lister!$D$7:$D$13)-X403)*T403/NETWORKDAYS(Lister!$D$20,Lister!$E$20,Lister!$D$7:$D$13),IF(AND(MONTH(F403)=7,MONTH(H403)=8),(NETWORKDAYS(Lister!$D$20,H403,Lister!$D$7:$D$13)-X403)*T403/NETWORKDAYS(Lister!$D$20,Lister!$E$20,Lister!$D$7:$D$13),IF(AND(MONTH(F403)=7,MONTH(H403)=7),0)))),0),"")</f>
        <v/>
      </c>
      <c r="AC403" s="30" t="str">
        <f>IF(Afrapportering!AC384="","",Afrapportering!AC384)</f>
        <v/>
      </c>
      <c r="AD403" s="52" t="str">
        <f t="shared" si="47"/>
        <v/>
      </c>
      <c r="AE403" s="52" t="str">
        <f t="shared" si="48"/>
        <v/>
      </c>
      <c r="AF403" s="30" t="str">
        <f t="shared" si="49"/>
        <v/>
      </c>
      <c r="AG403" s="30" t="str">
        <f t="shared" si="50"/>
        <v/>
      </c>
      <c r="AH403" s="3" t="str">
        <f t="shared" si="51"/>
        <v/>
      </c>
    </row>
    <row r="404" spans="1:34" x14ac:dyDescent="0.25">
      <c r="A404" s="13" t="str">
        <f>+Afrapportering!A385</f>
        <v/>
      </c>
      <c r="B404" s="13" t="str">
        <f>+Afrapportering!B385</f>
        <v/>
      </c>
      <c r="C404" s="13" t="str">
        <f>+Afrapportering!C385</f>
        <v/>
      </c>
      <c r="D404" s="13" t="str">
        <f>+Afrapportering!D385</f>
        <v/>
      </c>
      <c r="E404" s="14" t="str">
        <f>+Afrapportering!E385</f>
        <v/>
      </c>
      <c r="F404" s="139" t="str">
        <f>IF(Afrapportering!F385 = "", "",Afrapportering!F385)</f>
        <v/>
      </c>
      <c r="G404" s="14" t="str">
        <f>+Afrapportering!G385</f>
        <v/>
      </c>
      <c r="H404" s="139" t="str">
        <f>IF(Afrapportering!H385 = "","",Afrapportering!H385)</f>
        <v/>
      </c>
      <c r="I404" s="140" t="str">
        <f>+Afrapportering!I385</f>
        <v/>
      </c>
      <c r="J404" s="13" t="str">
        <f>+Afrapportering!J385</f>
        <v/>
      </c>
      <c r="K404" s="32" t="str">
        <f t="shared" si="44"/>
        <v/>
      </c>
      <c r="L404" s="31" t="str">
        <f>IF(Ansøgning!J390="","",Ansøgning!J390)</f>
        <v/>
      </c>
      <c r="M404" s="134" t="str">
        <f>IF(Afrapportering!M385="","",Afrapportering!M385)</f>
        <v/>
      </c>
      <c r="N404" s="31" t="str">
        <f>IF(Ansøgning!K390="","",Ansøgning!K390)</f>
        <v/>
      </c>
      <c r="O404" s="134">
        <f>IF(Afrapportering!O385="",,Afrapportering!O385)</f>
        <v>0</v>
      </c>
      <c r="P404" s="15" t="str">
        <f>IF(Ansøgning!L390="","",Ansøgning!L390)</f>
        <v/>
      </c>
      <c r="Q404" s="15" t="str">
        <f t="shared" si="45"/>
        <v/>
      </c>
      <c r="R404" s="15"/>
      <c r="S404" s="15" t="str">
        <f>IF(Afrapportering!S385="","",Afrapportering!S385)</f>
        <v/>
      </c>
      <c r="T404" s="31" t="str">
        <f t="shared" si="46"/>
        <v/>
      </c>
      <c r="U404" s="30" t="str">
        <f>IF(Afrapportering!U385="","",Afrapportering!U385)</f>
        <v/>
      </c>
      <c r="V404" s="52" t="str">
        <f>IF(Afrapportering!V385="","",Afrapportering!V385)</f>
        <v/>
      </c>
      <c r="W404" s="30" t="str">
        <f>IF(Afrapportering!W385="","",Afrapportering!W385)</f>
        <v/>
      </c>
      <c r="X404" s="52" t="str">
        <f>IF(Afrapportering!X385="","",Afrapportering!X385)</f>
        <v/>
      </c>
      <c r="Y404" s="30" t="str">
        <f>IF(Afrapportering!Y385="","",Afrapportering!Y385)</f>
        <v/>
      </c>
      <c r="Z404" s="52" t="str">
        <f>IFERROR(MAX(IF(OR(V404="",X404=""),"",IF(AND(AND(MONTH(F404)&gt;=7,MONTH(F404)&lt;8),AND(MONTH(H404)&gt;=7,MONTH(H404)&lt;8)),(NETWORKDAYS(F404,H404,Lister!$D$7:$D$13)-V404)*T404/NETWORKDAYS(Lister!$D$19,Lister!$E$19,Lister!$D$7:$D$13),IF(AND(AND(MONTH(F404)&gt;=7,MONTH(F404)&lt;8),MONTH(H404)&gt;7),(NETWORKDAYS(F404,Lister!$E$19,Lister!$D$7:$D$13)-V404)*T404/NETWORKDAYS(Lister!$D$19,Lister!$E$19,Lister!$D$7:$D$13),IF(MONTH(F404)&gt;7,0)))),0),"")</f>
        <v/>
      </c>
      <c r="AA404" s="30" t="str">
        <f>IF(Afrapportering!AA385="","",Afrapportering!AA385)</f>
        <v/>
      </c>
      <c r="AB404" s="52" t="str">
        <f>IFERROR(MAX(IF(OR(V404="",X404=""),"",IF(AND(AND(MONTH(F404)&gt;=8,MONTH(F404)&lt;9),AND(MONTH(H404)&gt;=8,MONTH(H404)&lt;9)),(NETWORKDAYS(F404,H404,Lister!$D$7:$D$13)-X404)*T404/NETWORKDAYS(Lister!$D$20,Lister!$E$20,Lister!$D$7:$D$13),IF(AND(MONTH(F404)=7,MONTH(H404)=8),(NETWORKDAYS(Lister!$D$20,H404,Lister!$D$7:$D$13)-X404)*T404/NETWORKDAYS(Lister!$D$20,Lister!$E$20,Lister!$D$7:$D$13),IF(AND(MONTH(F404)=7,MONTH(H404)=7),0)))),0),"")</f>
        <v/>
      </c>
      <c r="AC404" s="30" t="str">
        <f>IF(Afrapportering!AC385="","",Afrapportering!AC385)</f>
        <v/>
      </c>
      <c r="AD404" s="52" t="str">
        <f t="shared" si="47"/>
        <v/>
      </c>
      <c r="AE404" s="52" t="str">
        <f t="shared" si="48"/>
        <v/>
      </c>
      <c r="AF404" s="30" t="str">
        <f t="shared" si="49"/>
        <v/>
      </c>
      <c r="AG404" s="30" t="str">
        <f t="shared" si="50"/>
        <v/>
      </c>
      <c r="AH404" s="3" t="str">
        <f t="shared" si="51"/>
        <v/>
      </c>
    </row>
    <row r="405" spans="1:34" x14ac:dyDescent="0.25">
      <c r="A405" s="13" t="str">
        <f>+Afrapportering!A386</f>
        <v/>
      </c>
      <c r="B405" s="13" t="str">
        <f>+Afrapportering!B386</f>
        <v/>
      </c>
      <c r="C405" s="13" t="str">
        <f>+Afrapportering!C386</f>
        <v/>
      </c>
      <c r="D405" s="13" t="str">
        <f>+Afrapportering!D386</f>
        <v/>
      </c>
      <c r="E405" s="14" t="str">
        <f>+Afrapportering!E386</f>
        <v/>
      </c>
      <c r="F405" s="139" t="str">
        <f>IF(Afrapportering!F386 = "", "",Afrapportering!F386)</f>
        <v/>
      </c>
      <c r="G405" s="14" t="str">
        <f>+Afrapportering!G386</f>
        <v/>
      </c>
      <c r="H405" s="139" t="str">
        <f>IF(Afrapportering!H386 = "","",Afrapportering!H386)</f>
        <v/>
      </c>
      <c r="I405" s="140" t="str">
        <f>+Afrapportering!I386</f>
        <v/>
      </c>
      <c r="J405" s="13" t="str">
        <f>+Afrapportering!J386</f>
        <v/>
      </c>
      <c r="K405" s="32" t="str">
        <f t="shared" si="44"/>
        <v/>
      </c>
      <c r="L405" s="31" t="str">
        <f>IF(Ansøgning!J391="","",Ansøgning!J391)</f>
        <v/>
      </c>
      <c r="M405" s="134" t="str">
        <f>IF(Afrapportering!M386="","",Afrapportering!M386)</f>
        <v/>
      </c>
      <c r="N405" s="31" t="str">
        <f>IF(Ansøgning!K391="","",Ansøgning!K391)</f>
        <v/>
      </c>
      <c r="O405" s="134">
        <f>IF(Afrapportering!O386="",,Afrapportering!O386)</f>
        <v>0</v>
      </c>
      <c r="P405" s="15" t="str">
        <f>IF(Ansøgning!L391="","",Ansøgning!L391)</f>
        <v/>
      </c>
      <c r="Q405" s="15" t="str">
        <f t="shared" si="45"/>
        <v/>
      </c>
      <c r="R405" s="15"/>
      <c r="S405" s="15" t="str">
        <f>IF(Afrapportering!S386="","",Afrapportering!S386)</f>
        <v/>
      </c>
      <c r="T405" s="31" t="str">
        <f t="shared" si="46"/>
        <v/>
      </c>
      <c r="U405" s="30" t="str">
        <f>IF(Afrapportering!U386="","",Afrapportering!U386)</f>
        <v/>
      </c>
      <c r="V405" s="52" t="str">
        <f>IF(Afrapportering!V386="","",Afrapportering!V386)</f>
        <v/>
      </c>
      <c r="W405" s="30" t="str">
        <f>IF(Afrapportering!W386="","",Afrapportering!W386)</f>
        <v/>
      </c>
      <c r="X405" s="52" t="str">
        <f>IF(Afrapportering!X386="","",Afrapportering!X386)</f>
        <v/>
      </c>
      <c r="Y405" s="30" t="str">
        <f>IF(Afrapportering!Y386="","",Afrapportering!Y386)</f>
        <v/>
      </c>
      <c r="Z405" s="52" t="str">
        <f>IFERROR(MAX(IF(OR(V405="",X405=""),"",IF(AND(AND(MONTH(F405)&gt;=7,MONTH(F405)&lt;8),AND(MONTH(H405)&gt;=7,MONTH(H405)&lt;8)),(NETWORKDAYS(F405,H405,Lister!$D$7:$D$13)-V405)*T405/NETWORKDAYS(Lister!$D$19,Lister!$E$19,Lister!$D$7:$D$13),IF(AND(AND(MONTH(F405)&gt;=7,MONTH(F405)&lt;8),MONTH(H405)&gt;7),(NETWORKDAYS(F405,Lister!$E$19,Lister!$D$7:$D$13)-V405)*T405/NETWORKDAYS(Lister!$D$19,Lister!$E$19,Lister!$D$7:$D$13),IF(MONTH(F405)&gt;7,0)))),0),"")</f>
        <v/>
      </c>
      <c r="AA405" s="30" t="str">
        <f>IF(Afrapportering!AA386="","",Afrapportering!AA386)</f>
        <v/>
      </c>
      <c r="AB405" s="52" t="str">
        <f>IFERROR(MAX(IF(OR(V405="",X405=""),"",IF(AND(AND(MONTH(F405)&gt;=8,MONTH(F405)&lt;9),AND(MONTH(H405)&gt;=8,MONTH(H405)&lt;9)),(NETWORKDAYS(F405,H405,Lister!$D$7:$D$13)-X405)*T405/NETWORKDAYS(Lister!$D$20,Lister!$E$20,Lister!$D$7:$D$13),IF(AND(MONTH(F405)=7,MONTH(H405)=8),(NETWORKDAYS(Lister!$D$20,H405,Lister!$D$7:$D$13)-X405)*T405/NETWORKDAYS(Lister!$D$20,Lister!$E$20,Lister!$D$7:$D$13),IF(AND(MONTH(F405)=7,MONTH(H405)=7),0)))),0),"")</f>
        <v/>
      </c>
      <c r="AC405" s="30" t="str">
        <f>IF(Afrapportering!AC386="","",Afrapportering!AC386)</f>
        <v/>
      </c>
      <c r="AD405" s="52" t="str">
        <f t="shared" si="47"/>
        <v/>
      </c>
      <c r="AE405" s="52" t="str">
        <f t="shared" si="48"/>
        <v/>
      </c>
      <c r="AF405" s="30" t="str">
        <f t="shared" si="49"/>
        <v/>
      </c>
      <c r="AG405" s="30" t="str">
        <f t="shared" si="50"/>
        <v/>
      </c>
      <c r="AH405" s="3" t="str">
        <f t="shared" si="51"/>
        <v/>
      </c>
    </row>
    <row r="406" spans="1:34" x14ac:dyDescent="0.25">
      <c r="A406" s="13" t="str">
        <f>+Afrapportering!A387</f>
        <v/>
      </c>
      <c r="B406" s="13" t="str">
        <f>+Afrapportering!B387</f>
        <v/>
      </c>
      <c r="C406" s="13" t="str">
        <f>+Afrapportering!C387</f>
        <v/>
      </c>
      <c r="D406" s="13" t="str">
        <f>+Afrapportering!D387</f>
        <v/>
      </c>
      <c r="E406" s="14" t="str">
        <f>+Afrapportering!E387</f>
        <v/>
      </c>
      <c r="F406" s="139" t="str">
        <f>IF(Afrapportering!F387 = "", "",Afrapportering!F387)</f>
        <v/>
      </c>
      <c r="G406" s="14" t="str">
        <f>+Afrapportering!G387</f>
        <v/>
      </c>
      <c r="H406" s="139" t="str">
        <f>IF(Afrapportering!H387 = "","",Afrapportering!H387)</f>
        <v/>
      </c>
      <c r="I406" s="140" t="str">
        <f>+Afrapportering!I387</f>
        <v/>
      </c>
      <c r="J406" s="13" t="str">
        <f>+Afrapportering!J387</f>
        <v/>
      </c>
      <c r="K406" s="32" t="str">
        <f t="shared" si="44"/>
        <v/>
      </c>
      <c r="L406" s="31" t="str">
        <f>IF(Ansøgning!J392="","",Ansøgning!J392)</f>
        <v/>
      </c>
      <c r="M406" s="134" t="str">
        <f>IF(Afrapportering!M387="","",Afrapportering!M387)</f>
        <v/>
      </c>
      <c r="N406" s="31" t="str">
        <f>IF(Ansøgning!K392="","",Ansøgning!K392)</f>
        <v/>
      </c>
      <c r="O406" s="134">
        <f>IF(Afrapportering!O387="",,Afrapportering!O387)</f>
        <v>0</v>
      </c>
      <c r="P406" s="15" t="str">
        <f>IF(Ansøgning!L392="","",Ansøgning!L392)</f>
        <v/>
      </c>
      <c r="Q406" s="15" t="str">
        <f t="shared" si="45"/>
        <v/>
      </c>
      <c r="R406" s="15"/>
      <c r="S406" s="15" t="str">
        <f>IF(Afrapportering!S387="","",Afrapportering!S387)</f>
        <v/>
      </c>
      <c r="T406" s="31" t="str">
        <f t="shared" si="46"/>
        <v/>
      </c>
      <c r="U406" s="30" t="str">
        <f>IF(Afrapportering!U387="","",Afrapportering!U387)</f>
        <v/>
      </c>
      <c r="V406" s="52" t="str">
        <f>IF(Afrapportering!V387="","",Afrapportering!V387)</f>
        <v/>
      </c>
      <c r="W406" s="30" t="str">
        <f>IF(Afrapportering!W387="","",Afrapportering!W387)</f>
        <v/>
      </c>
      <c r="X406" s="52" t="str">
        <f>IF(Afrapportering!X387="","",Afrapportering!X387)</f>
        <v/>
      </c>
      <c r="Y406" s="30" t="str">
        <f>IF(Afrapportering!Y387="","",Afrapportering!Y387)</f>
        <v/>
      </c>
      <c r="Z406" s="52" t="str">
        <f>IFERROR(MAX(IF(OR(V406="",X406=""),"",IF(AND(AND(MONTH(F406)&gt;=7,MONTH(F406)&lt;8),AND(MONTH(H406)&gt;=7,MONTH(H406)&lt;8)),(NETWORKDAYS(F406,H406,Lister!$D$7:$D$13)-V406)*T406/NETWORKDAYS(Lister!$D$19,Lister!$E$19,Lister!$D$7:$D$13),IF(AND(AND(MONTH(F406)&gt;=7,MONTH(F406)&lt;8),MONTH(H406)&gt;7),(NETWORKDAYS(F406,Lister!$E$19,Lister!$D$7:$D$13)-V406)*T406/NETWORKDAYS(Lister!$D$19,Lister!$E$19,Lister!$D$7:$D$13),IF(MONTH(F406)&gt;7,0)))),0),"")</f>
        <v/>
      </c>
      <c r="AA406" s="30" t="str">
        <f>IF(Afrapportering!AA387="","",Afrapportering!AA387)</f>
        <v/>
      </c>
      <c r="AB406" s="52" t="str">
        <f>IFERROR(MAX(IF(OR(V406="",X406=""),"",IF(AND(AND(MONTH(F406)&gt;=8,MONTH(F406)&lt;9),AND(MONTH(H406)&gt;=8,MONTH(H406)&lt;9)),(NETWORKDAYS(F406,H406,Lister!$D$7:$D$13)-X406)*T406/NETWORKDAYS(Lister!$D$20,Lister!$E$20,Lister!$D$7:$D$13),IF(AND(MONTH(F406)=7,MONTH(H406)=8),(NETWORKDAYS(Lister!$D$20,H406,Lister!$D$7:$D$13)-X406)*T406/NETWORKDAYS(Lister!$D$20,Lister!$E$20,Lister!$D$7:$D$13),IF(AND(MONTH(F406)=7,MONTH(H406)=7),0)))),0),"")</f>
        <v/>
      </c>
      <c r="AC406" s="30" t="str">
        <f>IF(Afrapportering!AC387="","",Afrapportering!AC387)</f>
        <v/>
      </c>
      <c r="AD406" s="52" t="str">
        <f t="shared" si="47"/>
        <v/>
      </c>
      <c r="AE406" s="52" t="str">
        <f t="shared" si="48"/>
        <v/>
      </c>
      <c r="AF406" s="30" t="str">
        <f t="shared" si="49"/>
        <v/>
      </c>
      <c r="AG406" s="30" t="str">
        <f t="shared" si="50"/>
        <v/>
      </c>
      <c r="AH406" s="3" t="str">
        <f t="shared" si="51"/>
        <v/>
      </c>
    </row>
    <row r="407" spans="1:34" x14ac:dyDescent="0.25">
      <c r="A407" s="13" t="str">
        <f>+Afrapportering!A388</f>
        <v/>
      </c>
      <c r="B407" s="13" t="str">
        <f>+Afrapportering!B388</f>
        <v/>
      </c>
      <c r="C407" s="13" t="str">
        <f>+Afrapportering!C388</f>
        <v/>
      </c>
      <c r="D407" s="13" t="str">
        <f>+Afrapportering!D388</f>
        <v/>
      </c>
      <c r="E407" s="14" t="str">
        <f>+Afrapportering!E388</f>
        <v/>
      </c>
      <c r="F407" s="139" t="str">
        <f>IF(Afrapportering!F388 = "", "",Afrapportering!F388)</f>
        <v/>
      </c>
      <c r="G407" s="14" t="str">
        <f>+Afrapportering!G388</f>
        <v/>
      </c>
      <c r="H407" s="139" t="str">
        <f>IF(Afrapportering!H388 = "","",Afrapportering!H388)</f>
        <v/>
      </c>
      <c r="I407" s="140" t="str">
        <f>+Afrapportering!I388</f>
        <v/>
      </c>
      <c r="J407" s="13" t="str">
        <f>+Afrapportering!J388</f>
        <v/>
      </c>
      <c r="K407" s="32" t="str">
        <f t="shared" si="44"/>
        <v/>
      </c>
      <c r="L407" s="31" t="str">
        <f>IF(Ansøgning!J393="","",Ansøgning!J393)</f>
        <v/>
      </c>
      <c r="M407" s="134" t="str">
        <f>IF(Afrapportering!M388="","",Afrapportering!M388)</f>
        <v/>
      </c>
      <c r="N407" s="31" t="str">
        <f>IF(Ansøgning!K393="","",Ansøgning!K393)</f>
        <v/>
      </c>
      <c r="O407" s="134">
        <f>IF(Afrapportering!O388="",,Afrapportering!O388)</f>
        <v>0</v>
      </c>
      <c r="P407" s="15" t="str">
        <f>IF(Ansøgning!L393="","",Ansøgning!L393)</f>
        <v/>
      </c>
      <c r="Q407" s="15" t="str">
        <f t="shared" si="45"/>
        <v/>
      </c>
      <c r="R407" s="15"/>
      <c r="S407" s="15" t="str">
        <f>IF(Afrapportering!S388="","",Afrapportering!S388)</f>
        <v/>
      </c>
      <c r="T407" s="31" t="str">
        <f t="shared" si="46"/>
        <v/>
      </c>
      <c r="U407" s="30" t="str">
        <f>IF(Afrapportering!U388="","",Afrapportering!U388)</f>
        <v/>
      </c>
      <c r="V407" s="52" t="str">
        <f>IF(Afrapportering!V388="","",Afrapportering!V388)</f>
        <v/>
      </c>
      <c r="W407" s="30" t="str">
        <f>IF(Afrapportering!W388="","",Afrapportering!W388)</f>
        <v/>
      </c>
      <c r="X407" s="52" t="str">
        <f>IF(Afrapportering!X388="","",Afrapportering!X388)</f>
        <v/>
      </c>
      <c r="Y407" s="30" t="str">
        <f>IF(Afrapportering!Y388="","",Afrapportering!Y388)</f>
        <v/>
      </c>
      <c r="Z407" s="52" t="str">
        <f>IFERROR(MAX(IF(OR(V407="",X407=""),"",IF(AND(AND(MONTH(F407)&gt;=7,MONTH(F407)&lt;8),AND(MONTH(H407)&gt;=7,MONTH(H407)&lt;8)),(NETWORKDAYS(F407,H407,Lister!$D$7:$D$13)-V407)*T407/NETWORKDAYS(Lister!$D$19,Lister!$E$19,Lister!$D$7:$D$13),IF(AND(AND(MONTH(F407)&gt;=7,MONTH(F407)&lt;8),MONTH(H407)&gt;7),(NETWORKDAYS(F407,Lister!$E$19,Lister!$D$7:$D$13)-V407)*T407/NETWORKDAYS(Lister!$D$19,Lister!$E$19,Lister!$D$7:$D$13),IF(MONTH(F407)&gt;7,0)))),0),"")</f>
        <v/>
      </c>
      <c r="AA407" s="30" t="str">
        <f>IF(Afrapportering!AA388="","",Afrapportering!AA388)</f>
        <v/>
      </c>
      <c r="AB407" s="52" t="str">
        <f>IFERROR(MAX(IF(OR(V407="",X407=""),"",IF(AND(AND(MONTH(F407)&gt;=8,MONTH(F407)&lt;9),AND(MONTH(H407)&gt;=8,MONTH(H407)&lt;9)),(NETWORKDAYS(F407,H407,Lister!$D$7:$D$13)-X407)*T407/NETWORKDAYS(Lister!$D$20,Lister!$E$20,Lister!$D$7:$D$13),IF(AND(MONTH(F407)=7,MONTH(H407)=8),(NETWORKDAYS(Lister!$D$20,H407,Lister!$D$7:$D$13)-X407)*T407/NETWORKDAYS(Lister!$D$20,Lister!$E$20,Lister!$D$7:$D$13),IF(AND(MONTH(F407)=7,MONTH(H407)=7),0)))),0),"")</f>
        <v/>
      </c>
      <c r="AC407" s="30" t="str">
        <f>IF(Afrapportering!AC388="","",Afrapportering!AC388)</f>
        <v/>
      </c>
      <c r="AD407" s="52" t="str">
        <f t="shared" si="47"/>
        <v/>
      </c>
      <c r="AE407" s="52" t="str">
        <f t="shared" si="48"/>
        <v/>
      </c>
      <c r="AF407" s="30" t="str">
        <f t="shared" si="49"/>
        <v/>
      </c>
      <c r="AG407" s="30" t="str">
        <f t="shared" si="50"/>
        <v/>
      </c>
      <c r="AH407" s="3" t="str">
        <f t="shared" si="51"/>
        <v/>
      </c>
    </row>
    <row r="408" spans="1:34" x14ac:dyDescent="0.25">
      <c r="A408" s="13" t="str">
        <f>+Afrapportering!A389</f>
        <v/>
      </c>
      <c r="B408" s="13" t="str">
        <f>+Afrapportering!B389</f>
        <v/>
      </c>
      <c r="C408" s="13" t="str">
        <f>+Afrapportering!C389</f>
        <v/>
      </c>
      <c r="D408" s="13" t="str">
        <f>+Afrapportering!D389</f>
        <v/>
      </c>
      <c r="E408" s="14" t="str">
        <f>+Afrapportering!E389</f>
        <v/>
      </c>
      <c r="F408" s="139" t="str">
        <f>IF(Afrapportering!F389 = "", "",Afrapportering!F389)</f>
        <v/>
      </c>
      <c r="G408" s="14" t="str">
        <f>+Afrapportering!G389</f>
        <v/>
      </c>
      <c r="H408" s="139" t="str">
        <f>IF(Afrapportering!H389 = "","",Afrapportering!H389)</f>
        <v/>
      </c>
      <c r="I408" s="140" t="str">
        <f>+Afrapportering!I389</f>
        <v/>
      </c>
      <c r="J408" s="13" t="str">
        <f>+Afrapportering!J389</f>
        <v/>
      </c>
      <c r="K408" s="32" t="str">
        <f t="shared" si="44"/>
        <v/>
      </c>
      <c r="L408" s="31" t="str">
        <f>IF(Ansøgning!J394="","",Ansøgning!J394)</f>
        <v/>
      </c>
      <c r="M408" s="134" t="str">
        <f>IF(Afrapportering!M389="","",Afrapportering!M389)</f>
        <v/>
      </c>
      <c r="N408" s="31" t="str">
        <f>IF(Ansøgning!K394="","",Ansøgning!K394)</f>
        <v/>
      </c>
      <c r="O408" s="134">
        <f>IF(Afrapportering!O389="",,Afrapportering!O389)</f>
        <v>0</v>
      </c>
      <c r="P408" s="15" t="str">
        <f>IF(Ansøgning!L394="","",Ansøgning!L394)</f>
        <v/>
      </c>
      <c r="Q408" s="15" t="str">
        <f t="shared" si="45"/>
        <v/>
      </c>
      <c r="R408" s="15"/>
      <c r="S408" s="15" t="str">
        <f>IF(Afrapportering!S389="","",Afrapportering!S389)</f>
        <v/>
      </c>
      <c r="T408" s="31" t="str">
        <f t="shared" si="46"/>
        <v/>
      </c>
      <c r="U408" s="30" t="str">
        <f>IF(Afrapportering!U389="","",Afrapportering!U389)</f>
        <v/>
      </c>
      <c r="V408" s="52" t="str">
        <f>IF(Afrapportering!V389="","",Afrapportering!V389)</f>
        <v/>
      </c>
      <c r="W408" s="30" t="str">
        <f>IF(Afrapportering!W389="","",Afrapportering!W389)</f>
        <v/>
      </c>
      <c r="X408" s="52" t="str">
        <f>IF(Afrapportering!X389="","",Afrapportering!X389)</f>
        <v/>
      </c>
      <c r="Y408" s="30" t="str">
        <f>IF(Afrapportering!Y389="","",Afrapportering!Y389)</f>
        <v/>
      </c>
      <c r="Z408" s="52" t="str">
        <f>IFERROR(MAX(IF(OR(V408="",X408=""),"",IF(AND(AND(MONTH(F408)&gt;=7,MONTH(F408)&lt;8),AND(MONTH(H408)&gt;=7,MONTH(H408)&lt;8)),(NETWORKDAYS(F408,H408,Lister!$D$7:$D$13)-V408)*T408/NETWORKDAYS(Lister!$D$19,Lister!$E$19,Lister!$D$7:$D$13),IF(AND(AND(MONTH(F408)&gt;=7,MONTH(F408)&lt;8),MONTH(H408)&gt;7),(NETWORKDAYS(F408,Lister!$E$19,Lister!$D$7:$D$13)-V408)*T408/NETWORKDAYS(Lister!$D$19,Lister!$E$19,Lister!$D$7:$D$13),IF(MONTH(F408)&gt;7,0)))),0),"")</f>
        <v/>
      </c>
      <c r="AA408" s="30" t="str">
        <f>IF(Afrapportering!AA389="","",Afrapportering!AA389)</f>
        <v/>
      </c>
      <c r="AB408" s="52" t="str">
        <f>IFERROR(MAX(IF(OR(V408="",X408=""),"",IF(AND(AND(MONTH(F408)&gt;=8,MONTH(F408)&lt;9),AND(MONTH(H408)&gt;=8,MONTH(H408)&lt;9)),(NETWORKDAYS(F408,H408,Lister!$D$7:$D$13)-X408)*T408/NETWORKDAYS(Lister!$D$20,Lister!$E$20,Lister!$D$7:$D$13),IF(AND(MONTH(F408)=7,MONTH(H408)=8),(NETWORKDAYS(Lister!$D$20,H408,Lister!$D$7:$D$13)-X408)*T408/NETWORKDAYS(Lister!$D$20,Lister!$E$20,Lister!$D$7:$D$13),IF(AND(MONTH(F408)=7,MONTH(H408)=7),0)))),0),"")</f>
        <v/>
      </c>
      <c r="AC408" s="30" t="str">
        <f>IF(Afrapportering!AC389="","",Afrapportering!AC389)</f>
        <v/>
      </c>
      <c r="AD408" s="52" t="str">
        <f t="shared" si="47"/>
        <v/>
      </c>
      <c r="AE408" s="52" t="str">
        <f t="shared" si="48"/>
        <v/>
      </c>
      <c r="AF408" s="30" t="str">
        <f t="shared" si="49"/>
        <v/>
      </c>
      <c r="AG408" s="30" t="str">
        <f t="shared" si="50"/>
        <v/>
      </c>
      <c r="AH408" s="3" t="str">
        <f t="shared" si="51"/>
        <v/>
      </c>
    </row>
    <row r="409" spans="1:34" x14ac:dyDescent="0.25">
      <c r="A409" s="13" t="str">
        <f>+Afrapportering!A390</f>
        <v/>
      </c>
      <c r="B409" s="13" t="str">
        <f>+Afrapportering!B390</f>
        <v/>
      </c>
      <c r="C409" s="13" t="str">
        <f>+Afrapportering!C390</f>
        <v/>
      </c>
      <c r="D409" s="13" t="str">
        <f>+Afrapportering!D390</f>
        <v/>
      </c>
      <c r="E409" s="14" t="str">
        <f>+Afrapportering!E390</f>
        <v/>
      </c>
      <c r="F409" s="139" t="str">
        <f>IF(Afrapportering!F390 = "", "",Afrapportering!F390)</f>
        <v/>
      </c>
      <c r="G409" s="14" t="str">
        <f>+Afrapportering!G390</f>
        <v/>
      </c>
      <c r="H409" s="139" t="str">
        <f>IF(Afrapportering!H390 = "","",Afrapportering!H390)</f>
        <v/>
      </c>
      <c r="I409" s="140" t="str">
        <f>+Afrapportering!I390</f>
        <v/>
      </c>
      <c r="J409" s="13" t="str">
        <f>+Afrapportering!J390</f>
        <v/>
      </c>
      <c r="K409" s="32" t="str">
        <f t="shared" si="44"/>
        <v/>
      </c>
      <c r="L409" s="31" t="str">
        <f>IF(Ansøgning!J395="","",Ansøgning!J395)</f>
        <v/>
      </c>
      <c r="M409" s="134" t="str">
        <f>IF(Afrapportering!M390="","",Afrapportering!M390)</f>
        <v/>
      </c>
      <c r="N409" s="31" t="str">
        <f>IF(Ansøgning!K395="","",Ansøgning!K395)</f>
        <v/>
      </c>
      <c r="O409" s="134">
        <f>IF(Afrapportering!O390="",,Afrapportering!O390)</f>
        <v>0</v>
      </c>
      <c r="P409" s="15" t="str">
        <f>IF(Ansøgning!L395="","",Ansøgning!L395)</f>
        <v/>
      </c>
      <c r="Q409" s="15" t="str">
        <f t="shared" si="45"/>
        <v/>
      </c>
      <c r="R409" s="15"/>
      <c r="S409" s="15" t="str">
        <f>IF(Afrapportering!S390="","",Afrapportering!S390)</f>
        <v/>
      </c>
      <c r="T409" s="31" t="str">
        <f t="shared" si="46"/>
        <v/>
      </c>
      <c r="U409" s="30" t="str">
        <f>IF(Afrapportering!U390="","",Afrapportering!U390)</f>
        <v/>
      </c>
      <c r="V409" s="52" t="str">
        <f>IF(Afrapportering!V390="","",Afrapportering!V390)</f>
        <v/>
      </c>
      <c r="W409" s="30" t="str">
        <f>IF(Afrapportering!W390="","",Afrapportering!W390)</f>
        <v/>
      </c>
      <c r="X409" s="52" t="str">
        <f>IF(Afrapportering!X390="","",Afrapportering!X390)</f>
        <v/>
      </c>
      <c r="Y409" s="30" t="str">
        <f>IF(Afrapportering!Y390="","",Afrapportering!Y390)</f>
        <v/>
      </c>
      <c r="Z409" s="52" t="str">
        <f>IFERROR(MAX(IF(OR(V409="",X409=""),"",IF(AND(AND(MONTH(F409)&gt;=7,MONTH(F409)&lt;8),AND(MONTH(H409)&gt;=7,MONTH(H409)&lt;8)),(NETWORKDAYS(F409,H409,Lister!$D$7:$D$13)-V409)*T409/NETWORKDAYS(Lister!$D$19,Lister!$E$19,Lister!$D$7:$D$13),IF(AND(AND(MONTH(F409)&gt;=7,MONTH(F409)&lt;8),MONTH(H409)&gt;7),(NETWORKDAYS(F409,Lister!$E$19,Lister!$D$7:$D$13)-V409)*T409/NETWORKDAYS(Lister!$D$19,Lister!$E$19,Lister!$D$7:$D$13),IF(MONTH(F409)&gt;7,0)))),0),"")</f>
        <v/>
      </c>
      <c r="AA409" s="30" t="str">
        <f>IF(Afrapportering!AA390="","",Afrapportering!AA390)</f>
        <v/>
      </c>
      <c r="AB409" s="52" t="str">
        <f>IFERROR(MAX(IF(OR(V409="",X409=""),"",IF(AND(AND(MONTH(F409)&gt;=8,MONTH(F409)&lt;9),AND(MONTH(H409)&gt;=8,MONTH(H409)&lt;9)),(NETWORKDAYS(F409,H409,Lister!$D$7:$D$13)-X409)*T409/NETWORKDAYS(Lister!$D$20,Lister!$E$20,Lister!$D$7:$D$13),IF(AND(MONTH(F409)=7,MONTH(H409)=8),(NETWORKDAYS(Lister!$D$20,H409,Lister!$D$7:$D$13)-X409)*T409/NETWORKDAYS(Lister!$D$20,Lister!$E$20,Lister!$D$7:$D$13),IF(AND(MONTH(F409)=7,MONTH(H409)=7),0)))),0),"")</f>
        <v/>
      </c>
      <c r="AC409" s="30" t="str">
        <f>IF(Afrapportering!AC390="","",Afrapportering!AC390)</f>
        <v/>
      </c>
      <c r="AD409" s="52" t="str">
        <f t="shared" si="47"/>
        <v/>
      </c>
      <c r="AE409" s="52" t="str">
        <f t="shared" si="48"/>
        <v/>
      </c>
      <c r="AF409" s="30" t="str">
        <f t="shared" si="49"/>
        <v/>
      </c>
      <c r="AG409" s="30" t="str">
        <f t="shared" si="50"/>
        <v/>
      </c>
      <c r="AH409" s="3" t="str">
        <f t="shared" si="51"/>
        <v/>
      </c>
    </row>
    <row r="410" spans="1:34" x14ac:dyDescent="0.25">
      <c r="A410" s="13" t="str">
        <f>+Afrapportering!A391</f>
        <v/>
      </c>
      <c r="B410" s="13" t="str">
        <f>+Afrapportering!B391</f>
        <v/>
      </c>
      <c r="C410" s="13" t="str">
        <f>+Afrapportering!C391</f>
        <v/>
      </c>
      <c r="D410" s="13" t="str">
        <f>+Afrapportering!D391</f>
        <v/>
      </c>
      <c r="E410" s="14" t="str">
        <f>+Afrapportering!E391</f>
        <v/>
      </c>
      <c r="F410" s="139" t="str">
        <f>IF(Afrapportering!F391 = "", "",Afrapportering!F391)</f>
        <v/>
      </c>
      <c r="G410" s="14" t="str">
        <f>+Afrapportering!G391</f>
        <v/>
      </c>
      <c r="H410" s="139" t="str">
        <f>IF(Afrapportering!H391 = "","",Afrapportering!H391)</f>
        <v/>
      </c>
      <c r="I410" s="140" t="str">
        <f>+Afrapportering!I391</f>
        <v/>
      </c>
      <c r="J410" s="13" t="str">
        <f>+Afrapportering!J391</f>
        <v/>
      </c>
      <c r="K410" s="32" t="str">
        <f t="shared" si="44"/>
        <v/>
      </c>
      <c r="L410" s="31" t="str">
        <f>IF(Ansøgning!J396="","",Ansøgning!J396)</f>
        <v/>
      </c>
      <c r="M410" s="134" t="str">
        <f>IF(Afrapportering!M391="","",Afrapportering!M391)</f>
        <v/>
      </c>
      <c r="N410" s="31" t="str">
        <f>IF(Ansøgning!K396="","",Ansøgning!K396)</f>
        <v/>
      </c>
      <c r="O410" s="134">
        <f>IF(Afrapportering!O391="",,Afrapportering!O391)</f>
        <v>0</v>
      </c>
      <c r="P410" s="15" t="str">
        <f>IF(Ansøgning!L396="","",Ansøgning!L396)</f>
        <v/>
      </c>
      <c r="Q410" s="15" t="str">
        <f t="shared" si="45"/>
        <v/>
      </c>
      <c r="R410" s="15"/>
      <c r="S410" s="15" t="str">
        <f>IF(Afrapportering!S391="","",Afrapportering!S391)</f>
        <v/>
      </c>
      <c r="T410" s="31" t="str">
        <f t="shared" si="46"/>
        <v/>
      </c>
      <c r="U410" s="30" t="str">
        <f>IF(Afrapportering!U391="","",Afrapportering!U391)</f>
        <v/>
      </c>
      <c r="V410" s="52" t="str">
        <f>IF(Afrapportering!V391="","",Afrapportering!V391)</f>
        <v/>
      </c>
      <c r="W410" s="30" t="str">
        <f>IF(Afrapportering!W391="","",Afrapportering!W391)</f>
        <v/>
      </c>
      <c r="X410" s="52" t="str">
        <f>IF(Afrapportering!X391="","",Afrapportering!X391)</f>
        <v/>
      </c>
      <c r="Y410" s="30" t="str">
        <f>IF(Afrapportering!Y391="","",Afrapportering!Y391)</f>
        <v/>
      </c>
      <c r="Z410" s="52" t="str">
        <f>IFERROR(MAX(IF(OR(V410="",X410=""),"",IF(AND(AND(MONTH(F410)&gt;=7,MONTH(F410)&lt;8),AND(MONTH(H410)&gt;=7,MONTH(H410)&lt;8)),(NETWORKDAYS(F410,H410,Lister!$D$7:$D$13)-V410)*T410/NETWORKDAYS(Lister!$D$19,Lister!$E$19,Lister!$D$7:$D$13),IF(AND(AND(MONTH(F410)&gt;=7,MONTH(F410)&lt;8),MONTH(H410)&gt;7),(NETWORKDAYS(F410,Lister!$E$19,Lister!$D$7:$D$13)-V410)*T410/NETWORKDAYS(Lister!$D$19,Lister!$E$19,Lister!$D$7:$D$13),IF(MONTH(F410)&gt;7,0)))),0),"")</f>
        <v/>
      </c>
      <c r="AA410" s="30" t="str">
        <f>IF(Afrapportering!AA391="","",Afrapportering!AA391)</f>
        <v/>
      </c>
      <c r="AB410" s="52" t="str">
        <f>IFERROR(MAX(IF(OR(V410="",X410=""),"",IF(AND(AND(MONTH(F410)&gt;=8,MONTH(F410)&lt;9),AND(MONTH(H410)&gt;=8,MONTH(H410)&lt;9)),(NETWORKDAYS(F410,H410,Lister!$D$7:$D$13)-X410)*T410/NETWORKDAYS(Lister!$D$20,Lister!$E$20,Lister!$D$7:$D$13),IF(AND(MONTH(F410)=7,MONTH(H410)=8),(NETWORKDAYS(Lister!$D$20,H410,Lister!$D$7:$D$13)-X410)*T410/NETWORKDAYS(Lister!$D$20,Lister!$E$20,Lister!$D$7:$D$13),IF(AND(MONTH(F410)=7,MONTH(H410)=7),0)))),0),"")</f>
        <v/>
      </c>
      <c r="AC410" s="30" t="str">
        <f>IF(Afrapportering!AC391="","",Afrapportering!AC391)</f>
        <v/>
      </c>
      <c r="AD410" s="52" t="str">
        <f t="shared" si="47"/>
        <v/>
      </c>
      <c r="AE410" s="52" t="str">
        <f t="shared" si="48"/>
        <v/>
      </c>
      <c r="AF410" s="30" t="str">
        <f t="shared" si="49"/>
        <v/>
      </c>
      <c r="AG410" s="30" t="str">
        <f t="shared" si="50"/>
        <v/>
      </c>
      <c r="AH410" s="3" t="str">
        <f t="shared" si="51"/>
        <v/>
      </c>
    </row>
    <row r="411" spans="1:34" x14ac:dyDescent="0.25">
      <c r="A411" s="13" t="str">
        <f>+Afrapportering!A392</f>
        <v/>
      </c>
      <c r="B411" s="13" t="str">
        <f>+Afrapportering!B392</f>
        <v/>
      </c>
      <c r="C411" s="13" t="str">
        <f>+Afrapportering!C392</f>
        <v/>
      </c>
      <c r="D411" s="13" t="str">
        <f>+Afrapportering!D392</f>
        <v/>
      </c>
      <c r="E411" s="14" t="str">
        <f>+Afrapportering!E392</f>
        <v/>
      </c>
      <c r="F411" s="139" t="str">
        <f>IF(Afrapportering!F392 = "", "",Afrapportering!F392)</f>
        <v/>
      </c>
      <c r="G411" s="14" t="str">
        <f>+Afrapportering!G392</f>
        <v/>
      </c>
      <c r="H411" s="139" t="str">
        <f>IF(Afrapportering!H392 = "","",Afrapportering!H392)</f>
        <v/>
      </c>
      <c r="I411" s="140" t="str">
        <f>+Afrapportering!I392</f>
        <v/>
      </c>
      <c r="J411" s="13" t="str">
        <f>+Afrapportering!J392</f>
        <v/>
      </c>
      <c r="K411" s="32" t="str">
        <f t="shared" si="44"/>
        <v/>
      </c>
      <c r="L411" s="31" t="str">
        <f>IF(Ansøgning!J397="","",Ansøgning!J397)</f>
        <v/>
      </c>
      <c r="M411" s="134" t="str">
        <f>IF(Afrapportering!M392="","",Afrapportering!M392)</f>
        <v/>
      </c>
      <c r="N411" s="31" t="str">
        <f>IF(Ansøgning!K397="","",Ansøgning!K397)</f>
        <v/>
      </c>
      <c r="O411" s="134">
        <f>IF(Afrapportering!O392="",,Afrapportering!O392)</f>
        <v>0</v>
      </c>
      <c r="P411" s="15" t="str">
        <f>IF(Ansøgning!L397="","",Ansøgning!L397)</f>
        <v/>
      </c>
      <c r="Q411" s="15" t="str">
        <f t="shared" si="45"/>
        <v/>
      </c>
      <c r="R411" s="15"/>
      <c r="S411" s="15" t="str">
        <f>IF(Afrapportering!S392="","",Afrapportering!S392)</f>
        <v/>
      </c>
      <c r="T411" s="31" t="str">
        <f t="shared" si="46"/>
        <v/>
      </c>
      <c r="U411" s="30" t="str">
        <f>IF(Afrapportering!U392="","",Afrapportering!U392)</f>
        <v/>
      </c>
      <c r="V411" s="52" t="str">
        <f>IF(Afrapportering!V392="","",Afrapportering!V392)</f>
        <v/>
      </c>
      <c r="W411" s="30" t="str">
        <f>IF(Afrapportering!W392="","",Afrapportering!W392)</f>
        <v/>
      </c>
      <c r="X411" s="52" t="str">
        <f>IF(Afrapportering!X392="","",Afrapportering!X392)</f>
        <v/>
      </c>
      <c r="Y411" s="30" t="str">
        <f>IF(Afrapportering!Y392="","",Afrapportering!Y392)</f>
        <v/>
      </c>
      <c r="Z411" s="52" t="str">
        <f>IFERROR(MAX(IF(OR(V411="",X411=""),"",IF(AND(AND(MONTH(F411)&gt;=7,MONTH(F411)&lt;8),AND(MONTH(H411)&gt;=7,MONTH(H411)&lt;8)),(NETWORKDAYS(F411,H411,Lister!$D$7:$D$13)-V411)*T411/NETWORKDAYS(Lister!$D$19,Lister!$E$19,Lister!$D$7:$D$13),IF(AND(AND(MONTH(F411)&gt;=7,MONTH(F411)&lt;8),MONTH(H411)&gt;7),(NETWORKDAYS(F411,Lister!$E$19,Lister!$D$7:$D$13)-V411)*T411/NETWORKDAYS(Lister!$D$19,Lister!$E$19,Lister!$D$7:$D$13),IF(MONTH(F411)&gt;7,0)))),0),"")</f>
        <v/>
      </c>
      <c r="AA411" s="30" t="str">
        <f>IF(Afrapportering!AA392="","",Afrapportering!AA392)</f>
        <v/>
      </c>
      <c r="AB411" s="52" t="str">
        <f>IFERROR(MAX(IF(OR(V411="",X411=""),"",IF(AND(AND(MONTH(F411)&gt;=8,MONTH(F411)&lt;9),AND(MONTH(H411)&gt;=8,MONTH(H411)&lt;9)),(NETWORKDAYS(F411,H411,Lister!$D$7:$D$13)-X411)*T411/NETWORKDAYS(Lister!$D$20,Lister!$E$20,Lister!$D$7:$D$13),IF(AND(MONTH(F411)=7,MONTH(H411)=8),(NETWORKDAYS(Lister!$D$20,H411,Lister!$D$7:$D$13)-X411)*T411/NETWORKDAYS(Lister!$D$20,Lister!$E$20,Lister!$D$7:$D$13),IF(AND(MONTH(F411)=7,MONTH(H411)=7),0)))),0),"")</f>
        <v/>
      </c>
      <c r="AC411" s="30" t="str">
        <f>IF(Afrapportering!AC392="","",Afrapportering!AC392)</f>
        <v/>
      </c>
      <c r="AD411" s="52" t="str">
        <f t="shared" si="47"/>
        <v/>
      </c>
      <c r="AE411" s="52" t="str">
        <f t="shared" si="48"/>
        <v/>
      </c>
      <c r="AF411" s="30" t="str">
        <f t="shared" si="49"/>
        <v/>
      </c>
      <c r="AG411" s="30" t="str">
        <f t="shared" si="50"/>
        <v/>
      </c>
      <c r="AH411" s="3" t="str">
        <f t="shared" si="51"/>
        <v/>
      </c>
    </row>
    <row r="412" spans="1:34" x14ac:dyDescent="0.25">
      <c r="A412" s="13" t="str">
        <f>+Afrapportering!A393</f>
        <v/>
      </c>
      <c r="B412" s="13" t="str">
        <f>+Afrapportering!B393</f>
        <v/>
      </c>
      <c r="C412" s="13" t="str">
        <f>+Afrapportering!C393</f>
        <v/>
      </c>
      <c r="D412" s="13" t="str">
        <f>+Afrapportering!D393</f>
        <v/>
      </c>
      <c r="E412" s="14" t="str">
        <f>+Afrapportering!E393</f>
        <v/>
      </c>
      <c r="F412" s="139" t="str">
        <f>IF(Afrapportering!F393 = "", "",Afrapportering!F393)</f>
        <v/>
      </c>
      <c r="G412" s="14" t="str">
        <f>+Afrapportering!G393</f>
        <v/>
      </c>
      <c r="H412" s="139" t="str">
        <f>IF(Afrapportering!H393 = "","",Afrapportering!H393)</f>
        <v/>
      </c>
      <c r="I412" s="140" t="str">
        <f>+Afrapportering!I393</f>
        <v/>
      </c>
      <c r="J412" s="13" t="str">
        <f>+Afrapportering!J393</f>
        <v/>
      </c>
      <c r="K412" s="32" t="str">
        <f t="shared" si="44"/>
        <v/>
      </c>
      <c r="L412" s="31" t="str">
        <f>IF(Ansøgning!J398="","",Ansøgning!J398)</f>
        <v/>
      </c>
      <c r="M412" s="134" t="str">
        <f>IF(Afrapportering!M393="","",Afrapportering!M393)</f>
        <v/>
      </c>
      <c r="N412" s="31" t="str">
        <f>IF(Ansøgning!K398="","",Ansøgning!K398)</f>
        <v/>
      </c>
      <c r="O412" s="134">
        <f>IF(Afrapportering!O393="",,Afrapportering!O393)</f>
        <v>0</v>
      </c>
      <c r="P412" s="15" t="str">
        <f>IF(Ansøgning!L398="","",Ansøgning!L398)</f>
        <v/>
      </c>
      <c r="Q412" s="15" t="str">
        <f t="shared" si="45"/>
        <v/>
      </c>
      <c r="R412" s="15"/>
      <c r="S412" s="15" t="str">
        <f>IF(Afrapportering!S393="","",Afrapportering!S393)</f>
        <v/>
      </c>
      <c r="T412" s="31" t="str">
        <f t="shared" si="46"/>
        <v/>
      </c>
      <c r="U412" s="30" t="str">
        <f>IF(Afrapportering!U393="","",Afrapportering!U393)</f>
        <v/>
      </c>
      <c r="V412" s="52" t="str">
        <f>IF(Afrapportering!V393="","",Afrapportering!V393)</f>
        <v/>
      </c>
      <c r="W412" s="30" t="str">
        <f>IF(Afrapportering!W393="","",Afrapportering!W393)</f>
        <v/>
      </c>
      <c r="X412" s="52" t="str">
        <f>IF(Afrapportering!X393="","",Afrapportering!X393)</f>
        <v/>
      </c>
      <c r="Y412" s="30" t="str">
        <f>IF(Afrapportering!Y393="","",Afrapportering!Y393)</f>
        <v/>
      </c>
      <c r="Z412" s="52" t="str">
        <f>IFERROR(MAX(IF(OR(V412="",X412=""),"",IF(AND(AND(MONTH(F412)&gt;=7,MONTH(F412)&lt;8),AND(MONTH(H412)&gt;=7,MONTH(H412)&lt;8)),(NETWORKDAYS(F412,H412,Lister!$D$7:$D$13)-V412)*T412/NETWORKDAYS(Lister!$D$19,Lister!$E$19,Lister!$D$7:$D$13),IF(AND(AND(MONTH(F412)&gt;=7,MONTH(F412)&lt;8),MONTH(H412)&gt;7),(NETWORKDAYS(F412,Lister!$E$19,Lister!$D$7:$D$13)-V412)*T412/NETWORKDAYS(Lister!$D$19,Lister!$E$19,Lister!$D$7:$D$13),IF(MONTH(F412)&gt;7,0)))),0),"")</f>
        <v/>
      </c>
      <c r="AA412" s="30" t="str">
        <f>IF(Afrapportering!AA393="","",Afrapportering!AA393)</f>
        <v/>
      </c>
      <c r="AB412" s="52" t="str">
        <f>IFERROR(MAX(IF(OR(V412="",X412=""),"",IF(AND(AND(MONTH(F412)&gt;=8,MONTH(F412)&lt;9),AND(MONTH(H412)&gt;=8,MONTH(H412)&lt;9)),(NETWORKDAYS(F412,H412,Lister!$D$7:$D$13)-X412)*T412/NETWORKDAYS(Lister!$D$20,Lister!$E$20,Lister!$D$7:$D$13),IF(AND(MONTH(F412)=7,MONTH(H412)=8),(NETWORKDAYS(Lister!$D$20,H412,Lister!$D$7:$D$13)-X412)*T412/NETWORKDAYS(Lister!$D$20,Lister!$E$20,Lister!$D$7:$D$13),IF(AND(MONTH(F412)=7,MONTH(H412)=7),0)))),0),"")</f>
        <v/>
      </c>
      <c r="AC412" s="30" t="str">
        <f>IF(Afrapportering!AC393="","",Afrapportering!AC393)</f>
        <v/>
      </c>
      <c r="AD412" s="52" t="str">
        <f t="shared" si="47"/>
        <v/>
      </c>
      <c r="AE412" s="52" t="str">
        <f t="shared" si="48"/>
        <v/>
      </c>
      <c r="AF412" s="30" t="str">
        <f t="shared" si="49"/>
        <v/>
      </c>
      <c r="AG412" s="30" t="str">
        <f t="shared" si="50"/>
        <v/>
      </c>
      <c r="AH412" s="3" t="str">
        <f t="shared" si="51"/>
        <v/>
      </c>
    </row>
    <row r="413" spans="1:34" x14ac:dyDescent="0.25">
      <c r="A413" s="13" t="str">
        <f>+Afrapportering!A394</f>
        <v/>
      </c>
      <c r="B413" s="13" t="str">
        <f>+Afrapportering!B394</f>
        <v/>
      </c>
      <c r="C413" s="13" t="str">
        <f>+Afrapportering!C394</f>
        <v/>
      </c>
      <c r="D413" s="13" t="str">
        <f>+Afrapportering!D394</f>
        <v/>
      </c>
      <c r="E413" s="14" t="str">
        <f>+Afrapportering!E394</f>
        <v/>
      </c>
      <c r="F413" s="139" t="str">
        <f>IF(Afrapportering!F394 = "", "",Afrapportering!F394)</f>
        <v/>
      </c>
      <c r="G413" s="14" t="str">
        <f>+Afrapportering!G394</f>
        <v/>
      </c>
      <c r="H413" s="139" t="str">
        <f>IF(Afrapportering!H394 = "","",Afrapportering!H394)</f>
        <v/>
      </c>
      <c r="I413" s="140" t="str">
        <f>+Afrapportering!I394</f>
        <v/>
      </c>
      <c r="J413" s="13" t="str">
        <f>+Afrapportering!J394</f>
        <v/>
      </c>
      <c r="K413" s="32" t="str">
        <f t="shared" si="44"/>
        <v/>
      </c>
      <c r="L413" s="31" t="str">
        <f>IF(Ansøgning!J399="","",Ansøgning!J399)</f>
        <v/>
      </c>
      <c r="M413" s="134" t="str">
        <f>IF(Afrapportering!M394="","",Afrapportering!M394)</f>
        <v/>
      </c>
      <c r="N413" s="31" t="str">
        <f>IF(Ansøgning!K399="","",Ansøgning!K399)</f>
        <v/>
      </c>
      <c r="O413" s="134">
        <f>IF(Afrapportering!O394="",,Afrapportering!O394)</f>
        <v>0</v>
      </c>
      <c r="P413" s="15" t="str">
        <f>IF(Ansøgning!L399="","",Ansøgning!L399)</f>
        <v/>
      </c>
      <c r="Q413" s="15" t="str">
        <f t="shared" si="45"/>
        <v/>
      </c>
      <c r="R413" s="15"/>
      <c r="S413" s="15" t="str">
        <f>IF(Afrapportering!S394="","",Afrapportering!S394)</f>
        <v/>
      </c>
      <c r="T413" s="31" t="str">
        <f t="shared" si="46"/>
        <v/>
      </c>
      <c r="U413" s="30" t="str">
        <f>IF(Afrapportering!U394="","",Afrapportering!U394)</f>
        <v/>
      </c>
      <c r="V413" s="52" t="str">
        <f>IF(Afrapportering!V394="","",Afrapportering!V394)</f>
        <v/>
      </c>
      <c r="W413" s="30" t="str">
        <f>IF(Afrapportering!W394="","",Afrapportering!W394)</f>
        <v/>
      </c>
      <c r="X413" s="52" t="str">
        <f>IF(Afrapportering!X394="","",Afrapportering!X394)</f>
        <v/>
      </c>
      <c r="Y413" s="30" t="str">
        <f>IF(Afrapportering!Y394="","",Afrapportering!Y394)</f>
        <v/>
      </c>
      <c r="Z413" s="52" t="str">
        <f>IFERROR(MAX(IF(OR(V413="",X413=""),"",IF(AND(AND(MONTH(F413)&gt;=7,MONTH(F413)&lt;8),AND(MONTH(H413)&gt;=7,MONTH(H413)&lt;8)),(NETWORKDAYS(F413,H413,Lister!$D$7:$D$13)-V413)*T413/NETWORKDAYS(Lister!$D$19,Lister!$E$19,Lister!$D$7:$D$13),IF(AND(AND(MONTH(F413)&gt;=7,MONTH(F413)&lt;8),MONTH(H413)&gt;7),(NETWORKDAYS(F413,Lister!$E$19,Lister!$D$7:$D$13)-V413)*T413/NETWORKDAYS(Lister!$D$19,Lister!$E$19,Lister!$D$7:$D$13),IF(MONTH(F413)&gt;7,0)))),0),"")</f>
        <v/>
      </c>
      <c r="AA413" s="30" t="str">
        <f>IF(Afrapportering!AA394="","",Afrapportering!AA394)</f>
        <v/>
      </c>
      <c r="AB413" s="52" t="str">
        <f>IFERROR(MAX(IF(OR(V413="",X413=""),"",IF(AND(AND(MONTH(F413)&gt;=8,MONTH(F413)&lt;9),AND(MONTH(H413)&gt;=8,MONTH(H413)&lt;9)),(NETWORKDAYS(F413,H413,Lister!$D$7:$D$13)-X413)*T413/NETWORKDAYS(Lister!$D$20,Lister!$E$20,Lister!$D$7:$D$13),IF(AND(MONTH(F413)=7,MONTH(H413)=8),(NETWORKDAYS(Lister!$D$20,H413,Lister!$D$7:$D$13)-X413)*T413/NETWORKDAYS(Lister!$D$20,Lister!$E$20,Lister!$D$7:$D$13),IF(AND(MONTH(F413)=7,MONTH(H413)=7),0)))),0),"")</f>
        <v/>
      </c>
      <c r="AC413" s="30" t="str">
        <f>IF(Afrapportering!AC394="","",Afrapportering!AC394)</f>
        <v/>
      </c>
      <c r="AD413" s="52" t="str">
        <f t="shared" si="47"/>
        <v/>
      </c>
      <c r="AE413" s="52" t="str">
        <f t="shared" si="48"/>
        <v/>
      </c>
      <c r="AF413" s="30" t="str">
        <f t="shared" si="49"/>
        <v/>
      </c>
      <c r="AG413" s="30" t="str">
        <f t="shared" si="50"/>
        <v/>
      </c>
      <c r="AH413" s="3" t="str">
        <f t="shared" si="51"/>
        <v/>
      </c>
    </row>
    <row r="414" spans="1:34" x14ac:dyDescent="0.25">
      <c r="A414" s="13" t="str">
        <f>+Afrapportering!A395</f>
        <v/>
      </c>
      <c r="B414" s="13" t="str">
        <f>+Afrapportering!B395</f>
        <v/>
      </c>
      <c r="C414" s="13" t="str">
        <f>+Afrapportering!C395</f>
        <v/>
      </c>
      <c r="D414" s="13" t="str">
        <f>+Afrapportering!D395</f>
        <v/>
      </c>
      <c r="E414" s="14" t="str">
        <f>+Afrapportering!E395</f>
        <v/>
      </c>
      <c r="F414" s="139" t="str">
        <f>IF(Afrapportering!F395 = "", "",Afrapportering!F395)</f>
        <v/>
      </c>
      <c r="G414" s="14" t="str">
        <f>+Afrapportering!G395</f>
        <v/>
      </c>
      <c r="H414" s="139" t="str">
        <f>IF(Afrapportering!H395 = "","",Afrapportering!H395)</f>
        <v/>
      </c>
      <c r="I414" s="140" t="str">
        <f>+Afrapportering!I395</f>
        <v/>
      </c>
      <c r="J414" s="13" t="str">
        <f>+Afrapportering!J395</f>
        <v/>
      </c>
      <c r="K414" s="32" t="str">
        <f t="shared" si="44"/>
        <v/>
      </c>
      <c r="L414" s="31" t="str">
        <f>IF(Ansøgning!J400="","",Ansøgning!J400)</f>
        <v/>
      </c>
      <c r="M414" s="134" t="str">
        <f>IF(Afrapportering!M395="","",Afrapportering!M395)</f>
        <v/>
      </c>
      <c r="N414" s="31" t="str">
        <f>IF(Ansøgning!K400="","",Ansøgning!K400)</f>
        <v/>
      </c>
      <c r="O414" s="134">
        <f>IF(Afrapportering!O395="",,Afrapportering!O395)</f>
        <v>0</v>
      </c>
      <c r="P414" s="15" t="str">
        <f>IF(Ansøgning!L400="","",Ansøgning!L400)</f>
        <v/>
      </c>
      <c r="Q414" s="15" t="str">
        <f t="shared" si="45"/>
        <v/>
      </c>
      <c r="R414" s="15"/>
      <c r="S414" s="15" t="str">
        <f>IF(Afrapportering!S395="","",Afrapportering!S395)</f>
        <v/>
      </c>
      <c r="T414" s="31" t="str">
        <f t="shared" si="46"/>
        <v/>
      </c>
      <c r="U414" s="30" t="str">
        <f>IF(Afrapportering!U395="","",Afrapportering!U395)</f>
        <v/>
      </c>
      <c r="V414" s="52" t="str">
        <f>IF(Afrapportering!V395="","",Afrapportering!V395)</f>
        <v/>
      </c>
      <c r="W414" s="30" t="str">
        <f>IF(Afrapportering!W395="","",Afrapportering!W395)</f>
        <v/>
      </c>
      <c r="X414" s="52" t="str">
        <f>IF(Afrapportering!X395="","",Afrapportering!X395)</f>
        <v/>
      </c>
      <c r="Y414" s="30" t="str">
        <f>IF(Afrapportering!Y395="","",Afrapportering!Y395)</f>
        <v/>
      </c>
      <c r="Z414" s="52" t="str">
        <f>IFERROR(MAX(IF(OR(V414="",X414=""),"",IF(AND(AND(MONTH(F414)&gt;=7,MONTH(F414)&lt;8),AND(MONTH(H414)&gt;=7,MONTH(H414)&lt;8)),(NETWORKDAYS(F414,H414,Lister!$D$7:$D$13)-V414)*T414/NETWORKDAYS(Lister!$D$19,Lister!$E$19,Lister!$D$7:$D$13),IF(AND(AND(MONTH(F414)&gt;=7,MONTH(F414)&lt;8),MONTH(H414)&gt;7),(NETWORKDAYS(F414,Lister!$E$19,Lister!$D$7:$D$13)-V414)*T414/NETWORKDAYS(Lister!$D$19,Lister!$E$19,Lister!$D$7:$D$13),IF(MONTH(F414)&gt;7,0)))),0),"")</f>
        <v/>
      </c>
      <c r="AA414" s="30" t="str">
        <f>IF(Afrapportering!AA395="","",Afrapportering!AA395)</f>
        <v/>
      </c>
      <c r="AB414" s="52" t="str">
        <f>IFERROR(MAX(IF(OR(V414="",X414=""),"",IF(AND(AND(MONTH(F414)&gt;=8,MONTH(F414)&lt;9),AND(MONTH(H414)&gt;=8,MONTH(H414)&lt;9)),(NETWORKDAYS(F414,H414,Lister!$D$7:$D$13)-X414)*T414/NETWORKDAYS(Lister!$D$20,Lister!$E$20,Lister!$D$7:$D$13),IF(AND(MONTH(F414)=7,MONTH(H414)=8),(NETWORKDAYS(Lister!$D$20,H414,Lister!$D$7:$D$13)-X414)*T414/NETWORKDAYS(Lister!$D$20,Lister!$E$20,Lister!$D$7:$D$13),IF(AND(MONTH(F414)=7,MONTH(H414)=7),0)))),0),"")</f>
        <v/>
      </c>
      <c r="AC414" s="30" t="str">
        <f>IF(Afrapportering!AC395="","",Afrapportering!AC395)</f>
        <v/>
      </c>
      <c r="AD414" s="52" t="str">
        <f t="shared" si="47"/>
        <v/>
      </c>
      <c r="AE414" s="52" t="str">
        <f t="shared" si="48"/>
        <v/>
      </c>
      <c r="AF414" s="30" t="str">
        <f t="shared" si="49"/>
        <v/>
      </c>
      <c r="AG414" s="30" t="str">
        <f t="shared" si="50"/>
        <v/>
      </c>
      <c r="AH414" s="3" t="str">
        <f t="shared" si="51"/>
        <v/>
      </c>
    </row>
    <row r="415" spans="1:34" x14ac:dyDescent="0.25">
      <c r="A415" s="13" t="str">
        <f>+Afrapportering!A396</f>
        <v/>
      </c>
      <c r="B415" s="13" t="str">
        <f>+Afrapportering!B396</f>
        <v/>
      </c>
      <c r="C415" s="13" t="str">
        <f>+Afrapportering!C396</f>
        <v/>
      </c>
      <c r="D415" s="13" t="str">
        <f>+Afrapportering!D396</f>
        <v/>
      </c>
      <c r="E415" s="14" t="str">
        <f>+Afrapportering!E396</f>
        <v/>
      </c>
      <c r="F415" s="139" t="str">
        <f>IF(Afrapportering!F396 = "", "",Afrapportering!F396)</f>
        <v/>
      </c>
      <c r="G415" s="14" t="str">
        <f>+Afrapportering!G396</f>
        <v/>
      </c>
      <c r="H415" s="139" t="str">
        <f>IF(Afrapportering!H396 = "","",Afrapportering!H396)</f>
        <v/>
      </c>
      <c r="I415" s="140" t="str">
        <f>+Afrapportering!I396</f>
        <v/>
      </c>
      <c r="J415" s="13" t="str">
        <f>+Afrapportering!J396</f>
        <v/>
      </c>
      <c r="K415" s="32" t="str">
        <f t="shared" si="44"/>
        <v/>
      </c>
      <c r="L415" s="31" t="str">
        <f>IF(Ansøgning!J401="","",Ansøgning!J401)</f>
        <v/>
      </c>
      <c r="M415" s="134" t="str">
        <f>IF(Afrapportering!M396="","",Afrapportering!M396)</f>
        <v/>
      </c>
      <c r="N415" s="31" t="str">
        <f>IF(Ansøgning!K401="","",Ansøgning!K401)</f>
        <v/>
      </c>
      <c r="O415" s="134">
        <f>IF(Afrapportering!O396="",,Afrapportering!O396)</f>
        <v>0</v>
      </c>
      <c r="P415" s="15" t="str">
        <f>IF(Ansøgning!L401="","",Ansøgning!L401)</f>
        <v/>
      </c>
      <c r="Q415" s="15" t="str">
        <f t="shared" si="45"/>
        <v/>
      </c>
      <c r="R415" s="15"/>
      <c r="S415" s="15" t="str">
        <f>IF(Afrapportering!S396="","",Afrapportering!S396)</f>
        <v/>
      </c>
      <c r="T415" s="31" t="str">
        <f t="shared" si="46"/>
        <v/>
      </c>
      <c r="U415" s="30" t="str">
        <f>IF(Afrapportering!U396="","",Afrapportering!U396)</f>
        <v/>
      </c>
      <c r="V415" s="52" t="str">
        <f>IF(Afrapportering!V396="","",Afrapportering!V396)</f>
        <v/>
      </c>
      <c r="W415" s="30" t="str">
        <f>IF(Afrapportering!W396="","",Afrapportering!W396)</f>
        <v/>
      </c>
      <c r="X415" s="52" t="str">
        <f>IF(Afrapportering!X396="","",Afrapportering!X396)</f>
        <v/>
      </c>
      <c r="Y415" s="30" t="str">
        <f>IF(Afrapportering!Y396="","",Afrapportering!Y396)</f>
        <v/>
      </c>
      <c r="Z415" s="52" t="str">
        <f>IFERROR(MAX(IF(OR(V415="",X415=""),"",IF(AND(AND(MONTH(F415)&gt;=7,MONTH(F415)&lt;8),AND(MONTH(H415)&gt;=7,MONTH(H415)&lt;8)),(NETWORKDAYS(F415,H415,Lister!$D$7:$D$13)-V415)*T415/NETWORKDAYS(Lister!$D$19,Lister!$E$19,Lister!$D$7:$D$13),IF(AND(AND(MONTH(F415)&gt;=7,MONTH(F415)&lt;8),MONTH(H415)&gt;7),(NETWORKDAYS(F415,Lister!$E$19,Lister!$D$7:$D$13)-V415)*T415/NETWORKDAYS(Lister!$D$19,Lister!$E$19,Lister!$D$7:$D$13),IF(MONTH(F415)&gt;7,0)))),0),"")</f>
        <v/>
      </c>
      <c r="AA415" s="30" t="str">
        <f>IF(Afrapportering!AA396="","",Afrapportering!AA396)</f>
        <v/>
      </c>
      <c r="AB415" s="52" t="str">
        <f>IFERROR(MAX(IF(OR(V415="",X415=""),"",IF(AND(AND(MONTH(F415)&gt;=8,MONTH(F415)&lt;9),AND(MONTH(H415)&gt;=8,MONTH(H415)&lt;9)),(NETWORKDAYS(F415,H415,Lister!$D$7:$D$13)-X415)*T415/NETWORKDAYS(Lister!$D$20,Lister!$E$20,Lister!$D$7:$D$13),IF(AND(MONTH(F415)=7,MONTH(H415)=8),(NETWORKDAYS(Lister!$D$20,H415,Lister!$D$7:$D$13)-X415)*T415/NETWORKDAYS(Lister!$D$20,Lister!$E$20,Lister!$D$7:$D$13),IF(AND(MONTH(F415)=7,MONTH(H415)=7),0)))),0),"")</f>
        <v/>
      </c>
      <c r="AC415" s="30" t="str">
        <f>IF(Afrapportering!AC396="","",Afrapportering!AC396)</f>
        <v/>
      </c>
      <c r="AD415" s="52" t="str">
        <f t="shared" si="47"/>
        <v/>
      </c>
      <c r="AE415" s="52" t="str">
        <f t="shared" si="48"/>
        <v/>
      </c>
      <c r="AF415" s="30" t="str">
        <f t="shared" si="49"/>
        <v/>
      </c>
      <c r="AG415" s="30" t="str">
        <f t="shared" si="50"/>
        <v/>
      </c>
      <c r="AH415" s="3" t="str">
        <f t="shared" si="51"/>
        <v/>
      </c>
    </row>
    <row r="416" spans="1:34" x14ac:dyDescent="0.25">
      <c r="A416" s="13" t="str">
        <f>+Afrapportering!A397</f>
        <v/>
      </c>
      <c r="B416" s="13" t="str">
        <f>+Afrapportering!B397</f>
        <v/>
      </c>
      <c r="C416" s="13" t="str">
        <f>+Afrapportering!C397</f>
        <v/>
      </c>
      <c r="D416" s="13" t="str">
        <f>+Afrapportering!D397</f>
        <v/>
      </c>
      <c r="E416" s="14" t="str">
        <f>+Afrapportering!E397</f>
        <v/>
      </c>
      <c r="F416" s="139" t="str">
        <f>IF(Afrapportering!F397 = "", "",Afrapportering!F397)</f>
        <v/>
      </c>
      <c r="G416" s="14" t="str">
        <f>+Afrapportering!G397</f>
        <v/>
      </c>
      <c r="H416" s="139" t="str">
        <f>IF(Afrapportering!H397 = "","",Afrapportering!H397)</f>
        <v/>
      </c>
      <c r="I416" s="140" t="str">
        <f>+Afrapportering!I397</f>
        <v/>
      </c>
      <c r="J416" s="13" t="str">
        <f>+Afrapportering!J397</f>
        <v/>
      </c>
      <c r="K416" s="32" t="str">
        <f t="shared" si="44"/>
        <v/>
      </c>
      <c r="L416" s="31" t="str">
        <f>IF(Ansøgning!J402="","",Ansøgning!J402)</f>
        <v/>
      </c>
      <c r="M416" s="134" t="str">
        <f>IF(Afrapportering!M397="","",Afrapportering!M397)</f>
        <v/>
      </c>
      <c r="N416" s="31" t="str">
        <f>IF(Ansøgning!K402="","",Ansøgning!K402)</f>
        <v/>
      </c>
      <c r="O416" s="134">
        <f>IF(Afrapportering!O397="",,Afrapportering!O397)</f>
        <v>0</v>
      </c>
      <c r="P416" s="15" t="str">
        <f>IF(Ansøgning!L402="","",Ansøgning!L402)</f>
        <v/>
      </c>
      <c r="Q416" s="15" t="str">
        <f t="shared" si="45"/>
        <v/>
      </c>
      <c r="R416" s="15"/>
      <c r="S416" s="15" t="str">
        <f>IF(Afrapportering!S397="","",Afrapportering!S397)</f>
        <v/>
      </c>
      <c r="T416" s="31" t="str">
        <f t="shared" si="46"/>
        <v/>
      </c>
      <c r="U416" s="30" t="str">
        <f>IF(Afrapportering!U397="","",Afrapportering!U397)</f>
        <v/>
      </c>
      <c r="V416" s="52" t="str">
        <f>IF(Afrapportering!V397="","",Afrapportering!V397)</f>
        <v/>
      </c>
      <c r="W416" s="30" t="str">
        <f>IF(Afrapportering!W397="","",Afrapportering!W397)</f>
        <v/>
      </c>
      <c r="X416" s="52" t="str">
        <f>IF(Afrapportering!X397="","",Afrapportering!X397)</f>
        <v/>
      </c>
      <c r="Y416" s="30" t="str">
        <f>IF(Afrapportering!Y397="","",Afrapportering!Y397)</f>
        <v/>
      </c>
      <c r="Z416" s="52" t="str">
        <f>IFERROR(MAX(IF(OR(V416="",X416=""),"",IF(AND(AND(MONTH(F416)&gt;=7,MONTH(F416)&lt;8),AND(MONTH(H416)&gt;=7,MONTH(H416)&lt;8)),(NETWORKDAYS(F416,H416,Lister!$D$7:$D$13)-V416)*T416/NETWORKDAYS(Lister!$D$19,Lister!$E$19,Lister!$D$7:$D$13),IF(AND(AND(MONTH(F416)&gt;=7,MONTH(F416)&lt;8),MONTH(H416)&gt;7),(NETWORKDAYS(F416,Lister!$E$19,Lister!$D$7:$D$13)-V416)*T416/NETWORKDAYS(Lister!$D$19,Lister!$E$19,Lister!$D$7:$D$13),IF(MONTH(F416)&gt;7,0)))),0),"")</f>
        <v/>
      </c>
      <c r="AA416" s="30" t="str">
        <f>IF(Afrapportering!AA397="","",Afrapportering!AA397)</f>
        <v/>
      </c>
      <c r="AB416" s="52" t="str">
        <f>IFERROR(MAX(IF(OR(V416="",X416=""),"",IF(AND(AND(MONTH(F416)&gt;=8,MONTH(F416)&lt;9),AND(MONTH(H416)&gt;=8,MONTH(H416)&lt;9)),(NETWORKDAYS(F416,H416,Lister!$D$7:$D$13)-X416)*T416/NETWORKDAYS(Lister!$D$20,Lister!$E$20,Lister!$D$7:$D$13),IF(AND(MONTH(F416)=7,MONTH(H416)=8),(NETWORKDAYS(Lister!$D$20,H416,Lister!$D$7:$D$13)-X416)*T416/NETWORKDAYS(Lister!$D$20,Lister!$E$20,Lister!$D$7:$D$13),IF(AND(MONTH(F416)=7,MONTH(H416)=7),0)))),0),"")</f>
        <v/>
      </c>
      <c r="AC416" s="30" t="str">
        <f>IF(Afrapportering!AC397="","",Afrapportering!AC397)</f>
        <v/>
      </c>
      <c r="AD416" s="52" t="str">
        <f t="shared" si="47"/>
        <v/>
      </c>
      <c r="AE416" s="52" t="str">
        <f t="shared" si="48"/>
        <v/>
      </c>
      <c r="AF416" s="30" t="str">
        <f t="shared" si="49"/>
        <v/>
      </c>
      <c r="AG416" s="30" t="str">
        <f t="shared" si="50"/>
        <v/>
      </c>
      <c r="AH416" s="3" t="str">
        <f t="shared" si="51"/>
        <v/>
      </c>
    </row>
    <row r="417" spans="1:34" x14ac:dyDescent="0.25">
      <c r="A417" s="13" t="str">
        <f>+Afrapportering!A398</f>
        <v/>
      </c>
      <c r="B417" s="13" t="str">
        <f>+Afrapportering!B398</f>
        <v/>
      </c>
      <c r="C417" s="13" t="str">
        <f>+Afrapportering!C398</f>
        <v/>
      </c>
      <c r="D417" s="13" t="str">
        <f>+Afrapportering!D398</f>
        <v/>
      </c>
      <c r="E417" s="14" t="str">
        <f>+Afrapportering!E398</f>
        <v/>
      </c>
      <c r="F417" s="139" t="str">
        <f>IF(Afrapportering!F398 = "", "",Afrapportering!F398)</f>
        <v/>
      </c>
      <c r="G417" s="14" t="str">
        <f>+Afrapportering!G398</f>
        <v/>
      </c>
      <c r="H417" s="139" t="str">
        <f>IF(Afrapportering!H398 = "","",Afrapportering!H398)</f>
        <v/>
      </c>
      <c r="I417" s="140" t="str">
        <f>+Afrapportering!I398</f>
        <v/>
      </c>
      <c r="J417" s="13" t="str">
        <f>+Afrapportering!J398</f>
        <v/>
      </c>
      <c r="K417" s="32" t="str">
        <f t="shared" si="44"/>
        <v/>
      </c>
      <c r="L417" s="31" t="str">
        <f>IF(Ansøgning!J403="","",Ansøgning!J403)</f>
        <v/>
      </c>
      <c r="M417" s="134" t="str">
        <f>IF(Afrapportering!M398="","",Afrapportering!M398)</f>
        <v/>
      </c>
      <c r="N417" s="31" t="str">
        <f>IF(Ansøgning!K403="","",Ansøgning!K403)</f>
        <v/>
      </c>
      <c r="O417" s="134">
        <f>IF(Afrapportering!O398="",,Afrapportering!O398)</f>
        <v>0</v>
      </c>
      <c r="P417" s="15" t="str">
        <f>IF(Ansøgning!L403="","",Ansøgning!L403)</f>
        <v/>
      </c>
      <c r="Q417" s="15" t="str">
        <f t="shared" si="45"/>
        <v/>
      </c>
      <c r="R417" s="15"/>
      <c r="S417" s="15" t="str">
        <f>IF(Afrapportering!S398="","",Afrapportering!S398)</f>
        <v/>
      </c>
      <c r="T417" s="31" t="str">
        <f t="shared" si="46"/>
        <v/>
      </c>
      <c r="U417" s="30" t="str">
        <f>IF(Afrapportering!U398="","",Afrapportering!U398)</f>
        <v/>
      </c>
      <c r="V417" s="52" t="str">
        <f>IF(Afrapportering!V398="","",Afrapportering!V398)</f>
        <v/>
      </c>
      <c r="W417" s="30" t="str">
        <f>IF(Afrapportering!W398="","",Afrapportering!W398)</f>
        <v/>
      </c>
      <c r="X417" s="52" t="str">
        <f>IF(Afrapportering!X398="","",Afrapportering!X398)</f>
        <v/>
      </c>
      <c r="Y417" s="30" t="str">
        <f>IF(Afrapportering!Y398="","",Afrapportering!Y398)</f>
        <v/>
      </c>
      <c r="Z417" s="52" t="str">
        <f>IFERROR(MAX(IF(OR(V417="",X417=""),"",IF(AND(AND(MONTH(F417)&gt;=7,MONTH(F417)&lt;8),AND(MONTH(H417)&gt;=7,MONTH(H417)&lt;8)),(NETWORKDAYS(F417,H417,Lister!$D$7:$D$13)-V417)*T417/NETWORKDAYS(Lister!$D$19,Lister!$E$19,Lister!$D$7:$D$13),IF(AND(AND(MONTH(F417)&gt;=7,MONTH(F417)&lt;8),MONTH(H417)&gt;7),(NETWORKDAYS(F417,Lister!$E$19,Lister!$D$7:$D$13)-V417)*T417/NETWORKDAYS(Lister!$D$19,Lister!$E$19,Lister!$D$7:$D$13),IF(MONTH(F417)&gt;7,0)))),0),"")</f>
        <v/>
      </c>
      <c r="AA417" s="30" t="str">
        <f>IF(Afrapportering!AA398="","",Afrapportering!AA398)</f>
        <v/>
      </c>
      <c r="AB417" s="52" t="str">
        <f>IFERROR(MAX(IF(OR(V417="",X417=""),"",IF(AND(AND(MONTH(F417)&gt;=8,MONTH(F417)&lt;9),AND(MONTH(H417)&gt;=8,MONTH(H417)&lt;9)),(NETWORKDAYS(F417,H417,Lister!$D$7:$D$13)-X417)*T417/NETWORKDAYS(Lister!$D$20,Lister!$E$20,Lister!$D$7:$D$13),IF(AND(MONTH(F417)=7,MONTH(H417)=8),(NETWORKDAYS(Lister!$D$20,H417,Lister!$D$7:$D$13)-X417)*T417/NETWORKDAYS(Lister!$D$20,Lister!$E$20,Lister!$D$7:$D$13),IF(AND(MONTH(F417)=7,MONTH(H417)=7),0)))),0),"")</f>
        <v/>
      </c>
      <c r="AC417" s="30" t="str">
        <f>IF(Afrapportering!AC398="","",Afrapportering!AC398)</f>
        <v/>
      </c>
      <c r="AD417" s="52" t="str">
        <f t="shared" si="47"/>
        <v/>
      </c>
      <c r="AE417" s="52" t="str">
        <f t="shared" si="48"/>
        <v/>
      </c>
      <c r="AF417" s="30" t="str">
        <f t="shared" si="49"/>
        <v/>
      </c>
      <c r="AG417" s="30" t="str">
        <f t="shared" si="50"/>
        <v/>
      </c>
      <c r="AH417" s="3" t="str">
        <f t="shared" si="51"/>
        <v/>
      </c>
    </row>
    <row r="418" spans="1:34" x14ac:dyDescent="0.25">
      <c r="A418" s="13" t="str">
        <f>+Afrapportering!A399</f>
        <v/>
      </c>
      <c r="B418" s="13" t="str">
        <f>+Afrapportering!B399</f>
        <v/>
      </c>
      <c r="C418" s="13" t="str">
        <f>+Afrapportering!C399</f>
        <v/>
      </c>
      <c r="D418" s="13" t="str">
        <f>+Afrapportering!D399</f>
        <v/>
      </c>
      <c r="E418" s="14" t="str">
        <f>+Afrapportering!E399</f>
        <v/>
      </c>
      <c r="F418" s="139" t="str">
        <f>IF(Afrapportering!F399 = "", "",Afrapportering!F399)</f>
        <v/>
      </c>
      <c r="G418" s="14" t="str">
        <f>+Afrapportering!G399</f>
        <v/>
      </c>
      <c r="H418" s="139" t="str">
        <f>IF(Afrapportering!H399 = "","",Afrapportering!H399)</f>
        <v/>
      </c>
      <c r="I418" s="140" t="str">
        <f>+Afrapportering!I399</f>
        <v/>
      </c>
      <c r="J418" s="13" t="str">
        <f>+Afrapportering!J399</f>
        <v/>
      </c>
      <c r="K418" s="32" t="str">
        <f t="shared" si="44"/>
        <v/>
      </c>
      <c r="L418" s="31" t="str">
        <f>IF(Ansøgning!J404="","",Ansøgning!J404)</f>
        <v/>
      </c>
      <c r="M418" s="134" t="str">
        <f>IF(Afrapportering!M399="","",Afrapportering!M399)</f>
        <v/>
      </c>
      <c r="N418" s="31" t="str">
        <f>IF(Ansøgning!K404="","",Ansøgning!K404)</f>
        <v/>
      </c>
      <c r="O418" s="134">
        <f>IF(Afrapportering!O399="",,Afrapportering!O399)</f>
        <v>0</v>
      </c>
      <c r="P418" s="15" t="str">
        <f>IF(Ansøgning!L404="","",Ansøgning!L404)</f>
        <v/>
      </c>
      <c r="Q418" s="15" t="str">
        <f t="shared" si="45"/>
        <v/>
      </c>
      <c r="R418" s="15"/>
      <c r="S418" s="15" t="str">
        <f>IF(Afrapportering!S399="","",Afrapportering!S399)</f>
        <v/>
      </c>
      <c r="T418" s="31" t="str">
        <f t="shared" si="46"/>
        <v/>
      </c>
      <c r="U418" s="30" t="str">
        <f>IF(Afrapportering!U399="","",Afrapportering!U399)</f>
        <v/>
      </c>
      <c r="V418" s="52" t="str">
        <f>IF(Afrapportering!V399="","",Afrapportering!V399)</f>
        <v/>
      </c>
      <c r="W418" s="30" t="str">
        <f>IF(Afrapportering!W399="","",Afrapportering!W399)</f>
        <v/>
      </c>
      <c r="X418" s="52" t="str">
        <f>IF(Afrapportering!X399="","",Afrapportering!X399)</f>
        <v/>
      </c>
      <c r="Y418" s="30" t="str">
        <f>IF(Afrapportering!Y399="","",Afrapportering!Y399)</f>
        <v/>
      </c>
      <c r="Z418" s="52" t="str">
        <f>IFERROR(MAX(IF(OR(V418="",X418=""),"",IF(AND(AND(MONTH(F418)&gt;=7,MONTH(F418)&lt;8),AND(MONTH(H418)&gt;=7,MONTH(H418)&lt;8)),(NETWORKDAYS(F418,H418,Lister!$D$7:$D$13)-V418)*T418/NETWORKDAYS(Lister!$D$19,Lister!$E$19,Lister!$D$7:$D$13),IF(AND(AND(MONTH(F418)&gt;=7,MONTH(F418)&lt;8),MONTH(H418)&gt;7),(NETWORKDAYS(F418,Lister!$E$19,Lister!$D$7:$D$13)-V418)*T418/NETWORKDAYS(Lister!$D$19,Lister!$E$19,Lister!$D$7:$D$13),IF(MONTH(F418)&gt;7,0)))),0),"")</f>
        <v/>
      </c>
      <c r="AA418" s="30" t="str">
        <f>IF(Afrapportering!AA399="","",Afrapportering!AA399)</f>
        <v/>
      </c>
      <c r="AB418" s="52" t="str">
        <f>IFERROR(MAX(IF(OR(V418="",X418=""),"",IF(AND(AND(MONTH(F418)&gt;=8,MONTH(F418)&lt;9),AND(MONTH(H418)&gt;=8,MONTH(H418)&lt;9)),(NETWORKDAYS(F418,H418,Lister!$D$7:$D$13)-X418)*T418/NETWORKDAYS(Lister!$D$20,Lister!$E$20,Lister!$D$7:$D$13),IF(AND(MONTH(F418)=7,MONTH(H418)=8),(NETWORKDAYS(Lister!$D$20,H418,Lister!$D$7:$D$13)-X418)*T418/NETWORKDAYS(Lister!$D$20,Lister!$E$20,Lister!$D$7:$D$13),IF(AND(MONTH(F418)=7,MONTH(H418)=7),0)))),0),"")</f>
        <v/>
      </c>
      <c r="AC418" s="30" t="str">
        <f>IF(Afrapportering!AC399="","",Afrapportering!AC399)</f>
        <v/>
      </c>
      <c r="AD418" s="52" t="str">
        <f t="shared" si="47"/>
        <v/>
      </c>
      <c r="AE418" s="52" t="str">
        <f t="shared" si="48"/>
        <v/>
      </c>
      <c r="AF418" s="30" t="str">
        <f t="shared" si="49"/>
        <v/>
      </c>
      <c r="AG418" s="30" t="str">
        <f t="shared" si="50"/>
        <v/>
      </c>
      <c r="AH418" s="3" t="str">
        <f t="shared" si="51"/>
        <v/>
      </c>
    </row>
    <row r="419" spans="1:34" x14ac:dyDescent="0.25">
      <c r="A419" s="13" t="str">
        <f>+Afrapportering!A400</f>
        <v/>
      </c>
      <c r="B419" s="13" t="str">
        <f>+Afrapportering!B400</f>
        <v/>
      </c>
      <c r="C419" s="13" t="str">
        <f>+Afrapportering!C400</f>
        <v/>
      </c>
      <c r="D419" s="13" t="str">
        <f>+Afrapportering!D400</f>
        <v/>
      </c>
      <c r="E419" s="14" t="str">
        <f>+Afrapportering!E400</f>
        <v/>
      </c>
      <c r="F419" s="139" t="str">
        <f>IF(Afrapportering!F400 = "", "",Afrapportering!F400)</f>
        <v/>
      </c>
      <c r="G419" s="14" t="str">
        <f>+Afrapportering!G400</f>
        <v/>
      </c>
      <c r="H419" s="139" t="str">
        <f>IF(Afrapportering!H400 = "","",Afrapportering!H400)</f>
        <v/>
      </c>
      <c r="I419" s="140" t="str">
        <f>+Afrapportering!I400</f>
        <v/>
      </c>
      <c r="J419" s="13" t="str">
        <f>+Afrapportering!J400</f>
        <v/>
      </c>
      <c r="K419" s="32" t="str">
        <f t="shared" ref="K419:K482" si="52">IF(J419="","",IF(J419="Funktionær",0.75,IF(J419="Ikke-funktionær",0.9,IF(J419="Elev/lærling",0.9))))</f>
        <v/>
      </c>
      <c r="L419" s="31" t="str">
        <f>IF(Ansøgning!J405="","",Ansøgning!J405)</f>
        <v/>
      </c>
      <c r="M419" s="134" t="str">
        <f>IF(Afrapportering!M400="","",Afrapportering!M400)</f>
        <v/>
      </c>
      <c r="N419" s="31" t="str">
        <f>IF(Ansøgning!K405="","",Ansøgning!K405)</f>
        <v/>
      </c>
      <c r="O419" s="134">
        <f>IF(Afrapportering!O400="",,Afrapportering!O400)</f>
        <v>0</v>
      </c>
      <c r="P419" s="15" t="str">
        <f>IF(Ansøgning!L405="","",Ansøgning!L405)</f>
        <v/>
      </c>
      <c r="Q419" s="15" t="str">
        <f t="shared" ref="Q419:Q482" si="53">IFERROR(MAX(IF(M419="","",IF(ISNUMBER(R419),IF(OR(R419&gt;M419*1.1,R419&lt;M419*0.9),R419,M419),M419)-O419),0),"")</f>
        <v/>
      </c>
      <c r="R419" s="15"/>
      <c r="S419" s="15" t="str">
        <f>IF(Afrapportering!S400="","",Afrapportering!S400)</f>
        <v/>
      </c>
      <c r="T419" s="31" t="str">
        <f t="shared" ref="T419:T482" si="54">IF(B419="","",IF(Q419*K419&gt;30000*IF(S419&gt;37,37,S419)/37,30000*IF(S419&gt;37,37,S419)/37,Q419*K419))</f>
        <v/>
      </c>
      <c r="U419" s="30" t="str">
        <f>IF(Afrapportering!U400="","",Afrapportering!U400)</f>
        <v/>
      </c>
      <c r="V419" s="52" t="str">
        <f>IF(Afrapportering!V400="","",Afrapportering!V400)</f>
        <v/>
      </c>
      <c r="W419" s="30" t="str">
        <f>IF(Afrapportering!W400="","",Afrapportering!W400)</f>
        <v/>
      </c>
      <c r="X419" s="52" t="str">
        <f>IF(Afrapportering!X400="","",Afrapportering!X400)</f>
        <v/>
      </c>
      <c r="Y419" s="30" t="str">
        <f>IF(Afrapportering!Y400="","",Afrapportering!Y400)</f>
        <v/>
      </c>
      <c r="Z419" s="52" t="str">
        <f>IFERROR(MAX(IF(OR(V419="",X419=""),"",IF(AND(AND(MONTH(F419)&gt;=7,MONTH(F419)&lt;8),AND(MONTH(H419)&gt;=7,MONTH(H419)&lt;8)),(NETWORKDAYS(F419,H419,Lister!$D$7:$D$13)-V419)*T419/NETWORKDAYS(Lister!$D$19,Lister!$E$19,Lister!$D$7:$D$13),IF(AND(AND(MONTH(F419)&gt;=7,MONTH(F419)&lt;8),MONTH(H419)&gt;7),(NETWORKDAYS(F419,Lister!$E$19,Lister!$D$7:$D$13)-V419)*T419/NETWORKDAYS(Lister!$D$19,Lister!$E$19,Lister!$D$7:$D$13),IF(MONTH(F419)&gt;7,0)))),0),"")</f>
        <v/>
      </c>
      <c r="AA419" s="30" t="str">
        <f>IF(Afrapportering!AA400="","",Afrapportering!AA400)</f>
        <v/>
      </c>
      <c r="AB419" s="52" t="str">
        <f>IFERROR(MAX(IF(OR(V419="",X419=""),"",IF(AND(AND(MONTH(F419)&gt;=8,MONTH(F419)&lt;9),AND(MONTH(H419)&gt;=8,MONTH(H419)&lt;9)),(NETWORKDAYS(F419,H419,Lister!$D$7:$D$13)-X419)*T419/NETWORKDAYS(Lister!$D$20,Lister!$E$20,Lister!$D$7:$D$13),IF(AND(MONTH(F419)=7,MONTH(H419)=8),(NETWORKDAYS(Lister!$D$20,H419,Lister!$D$7:$D$13)-X419)*T419/NETWORKDAYS(Lister!$D$20,Lister!$E$20,Lister!$D$7:$D$13),IF(AND(MONTH(F419)=7,MONTH(H419)=7),0)))),0),"")</f>
        <v/>
      </c>
      <c r="AC419" s="30" t="str">
        <f>IF(Afrapportering!AC400="","",Afrapportering!AC400)</f>
        <v/>
      </c>
      <c r="AD419" s="52" t="str">
        <f t="shared" ref="AD419:AD482" si="55">IFERROR(Z419+AB419,"")</f>
        <v/>
      </c>
      <c r="AE419" s="52" t="str">
        <f t="shared" ref="AE419:AE482" si="56">IFERROR(21/31*T419,"")</f>
        <v/>
      </c>
      <c r="AF419" s="30" t="str">
        <f t="shared" ref="AF419:AF482" si="57">IFERROR(MAX(IF(AND(ISNUMBER(Z419),ISNUMBER(AB419)),IF(AD419-AE419&gt;T419,T419,AD419-AE419),""),0),"")</f>
        <v/>
      </c>
      <c r="AG419" s="30" t="str">
        <f t="shared" ref="AG419:AG482" si="58">IF(AF419="","",AF419-AC419)</f>
        <v/>
      </c>
      <c r="AH419" s="3" t="str">
        <f t="shared" ref="AH419:AH482" si="59">IF(AF419="","",AF419-AC419)</f>
        <v/>
      </c>
    </row>
    <row r="420" spans="1:34" x14ac:dyDescent="0.25">
      <c r="A420" s="13" t="str">
        <f>+Afrapportering!A401</f>
        <v/>
      </c>
      <c r="B420" s="13" t="str">
        <f>+Afrapportering!B401</f>
        <v/>
      </c>
      <c r="C420" s="13" t="str">
        <f>+Afrapportering!C401</f>
        <v/>
      </c>
      <c r="D420" s="13" t="str">
        <f>+Afrapportering!D401</f>
        <v/>
      </c>
      <c r="E420" s="14" t="str">
        <f>+Afrapportering!E401</f>
        <v/>
      </c>
      <c r="F420" s="139" t="str">
        <f>IF(Afrapportering!F401 = "", "",Afrapportering!F401)</f>
        <v/>
      </c>
      <c r="G420" s="14" t="str">
        <f>+Afrapportering!G401</f>
        <v/>
      </c>
      <c r="H420" s="139" t="str">
        <f>IF(Afrapportering!H401 = "","",Afrapportering!H401)</f>
        <v/>
      </c>
      <c r="I420" s="140" t="str">
        <f>+Afrapportering!I401</f>
        <v/>
      </c>
      <c r="J420" s="13" t="str">
        <f>+Afrapportering!J401</f>
        <v/>
      </c>
      <c r="K420" s="32" t="str">
        <f t="shared" si="52"/>
        <v/>
      </c>
      <c r="L420" s="31" t="str">
        <f>IF(Ansøgning!J406="","",Ansøgning!J406)</f>
        <v/>
      </c>
      <c r="M420" s="134" t="str">
        <f>IF(Afrapportering!M401="","",Afrapportering!M401)</f>
        <v/>
      </c>
      <c r="N420" s="31" t="str">
        <f>IF(Ansøgning!K406="","",Ansøgning!K406)</f>
        <v/>
      </c>
      <c r="O420" s="134">
        <f>IF(Afrapportering!O401="",,Afrapportering!O401)</f>
        <v>0</v>
      </c>
      <c r="P420" s="15" t="str">
        <f>IF(Ansøgning!L406="","",Ansøgning!L406)</f>
        <v/>
      </c>
      <c r="Q420" s="15" t="str">
        <f t="shared" si="53"/>
        <v/>
      </c>
      <c r="R420" s="15"/>
      <c r="S420" s="15" t="str">
        <f>IF(Afrapportering!S401="","",Afrapportering!S401)</f>
        <v/>
      </c>
      <c r="T420" s="31" t="str">
        <f t="shared" si="54"/>
        <v/>
      </c>
      <c r="U420" s="30" t="str">
        <f>IF(Afrapportering!U401="","",Afrapportering!U401)</f>
        <v/>
      </c>
      <c r="V420" s="52" t="str">
        <f>IF(Afrapportering!V401="","",Afrapportering!V401)</f>
        <v/>
      </c>
      <c r="W420" s="30" t="str">
        <f>IF(Afrapportering!W401="","",Afrapportering!W401)</f>
        <v/>
      </c>
      <c r="X420" s="52" t="str">
        <f>IF(Afrapportering!X401="","",Afrapportering!X401)</f>
        <v/>
      </c>
      <c r="Y420" s="30" t="str">
        <f>IF(Afrapportering!Y401="","",Afrapportering!Y401)</f>
        <v/>
      </c>
      <c r="Z420" s="52" t="str">
        <f>IFERROR(MAX(IF(OR(V420="",X420=""),"",IF(AND(AND(MONTH(F420)&gt;=7,MONTH(F420)&lt;8),AND(MONTH(H420)&gt;=7,MONTH(H420)&lt;8)),(NETWORKDAYS(F420,H420,Lister!$D$7:$D$13)-V420)*T420/NETWORKDAYS(Lister!$D$19,Lister!$E$19,Lister!$D$7:$D$13),IF(AND(AND(MONTH(F420)&gt;=7,MONTH(F420)&lt;8),MONTH(H420)&gt;7),(NETWORKDAYS(F420,Lister!$E$19,Lister!$D$7:$D$13)-V420)*T420/NETWORKDAYS(Lister!$D$19,Lister!$E$19,Lister!$D$7:$D$13),IF(MONTH(F420)&gt;7,0)))),0),"")</f>
        <v/>
      </c>
      <c r="AA420" s="30" t="str">
        <f>IF(Afrapportering!AA401="","",Afrapportering!AA401)</f>
        <v/>
      </c>
      <c r="AB420" s="52" t="str">
        <f>IFERROR(MAX(IF(OR(V420="",X420=""),"",IF(AND(AND(MONTH(F420)&gt;=8,MONTH(F420)&lt;9),AND(MONTH(H420)&gt;=8,MONTH(H420)&lt;9)),(NETWORKDAYS(F420,H420,Lister!$D$7:$D$13)-X420)*T420/NETWORKDAYS(Lister!$D$20,Lister!$E$20,Lister!$D$7:$D$13),IF(AND(MONTH(F420)=7,MONTH(H420)=8),(NETWORKDAYS(Lister!$D$20,H420,Lister!$D$7:$D$13)-X420)*T420/NETWORKDAYS(Lister!$D$20,Lister!$E$20,Lister!$D$7:$D$13),IF(AND(MONTH(F420)=7,MONTH(H420)=7),0)))),0),"")</f>
        <v/>
      </c>
      <c r="AC420" s="30" t="str">
        <f>IF(Afrapportering!AC401="","",Afrapportering!AC401)</f>
        <v/>
      </c>
      <c r="AD420" s="52" t="str">
        <f t="shared" si="55"/>
        <v/>
      </c>
      <c r="AE420" s="52" t="str">
        <f t="shared" si="56"/>
        <v/>
      </c>
      <c r="AF420" s="30" t="str">
        <f t="shared" si="57"/>
        <v/>
      </c>
      <c r="AG420" s="30" t="str">
        <f t="shared" si="58"/>
        <v/>
      </c>
      <c r="AH420" s="3" t="str">
        <f t="shared" si="59"/>
        <v/>
      </c>
    </row>
    <row r="421" spans="1:34" x14ac:dyDescent="0.25">
      <c r="A421" s="13" t="str">
        <f>+Afrapportering!A402</f>
        <v/>
      </c>
      <c r="B421" s="13" t="str">
        <f>+Afrapportering!B402</f>
        <v/>
      </c>
      <c r="C421" s="13" t="str">
        <f>+Afrapportering!C402</f>
        <v/>
      </c>
      <c r="D421" s="13" t="str">
        <f>+Afrapportering!D402</f>
        <v/>
      </c>
      <c r="E421" s="14" t="str">
        <f>+Afrapportering!E402</f>
        <v/>
      </c>
      <c r="F421" s="139" t="str">
        <f>IF(Afrapportering!F402 = "", "",Afrapportering!F402)</f>
        <v/>
      </c>
      <c r="G421" s="14" t="str">
        <f>+Afrapportering!G402</f>
        <v/>
      </c>
      <c r="H421" s="139" t="str">
        <f>IF(Afrapportering!H402 = "","",Afrapportering!H402)</f>
        <v/>
      </c>
      <c r="I421" s="140" t="str">
        <f>+Afrapportering!I402</f>
        <v/>
      </c>
      <c r="J421" s="13" t="str">
        <f>+Afrapportering!J402</f>
        <v/>
      </c>
      <c r="K421" s="32" t="str">
        <f t="shared" si="52"/>
        <v/>
      </c>
      <c r="L421" s="31" t="str">
        <f>IF(Ansøgning!J407="","",Ansøgning!J407)</f>
        <v/>
      </c>
      <c r="M421" s="134" t="str">
        <f>IF(Afrapportering!M402="","",Afrapportering!M402)</f>
        <v/>
      </c>
      <c r="N421" s="31" t="str">
        <f>IF(Ansøgning!K407="","",Ansøgning!K407)</f>
        <v/>
      </c>
      <c r="O421" s="134">
        <f>IF(Afrapportering!O402="",,Afrapportering!O402)</f>
        <v>0</v>
      </c>
      <c r="P421" s="15" t="str">
        <f>IF(Ansøgning!L407="","",Ansøgning!L407)</f>
        <v/>
      </c>
      <c r="Q421" s="15" t="str">
        <f t="shared" si="53"/>
        <v/>
      </c>
      <c r="R421" s="15"/>
      <c r="S421" s="15" t="str">
        <f>IF(Afrapportering!S402="","",Afrapportering!S402)</f>
        <v/>
      </c>
      <c r="T421" s="31" t="str">
        <f t="shared" si="54"/>
        <v/>
      </c>
      <c r="U421" s="30" t="str">
        <f>IF(Afrapportering!U402="","",Afrapportering!U402)</f>
        <v/>
      </c>
      <c r="V421" s="52" t="str">
        <f>IF(Afrapportering!V402="","",Afrapportering!V402)</f>
        <v/>
      </c>
      <c r="W421" s="30" t="str">
        <f>IF(Afrapportering!W402="","",Afrapportering!W402)</f>
        <v/>
      </c>
      <c r="X421" s="52" t="str">
        <f>IF(Afrapportering!X402="","",Afrapportering!X402)</f>
        <v/>
      </c>
      <c r="Y421" s="30" t="str">
        <f>IF(Afrapportering!Y402="","",Afrapportering!Y402)</f>
        <v/>
      </c>
      <c r="Z421" s="52" t="str">
        <f>IFERROR(MAX(IF(OR(V421="",X421=""),"",IF(AND(AND(MONTH(F421)&gt;=7,MONTH(F421)&lt;8),AND(MONTH(H421)&gt;=7,MONTH(H421)&lt;8)),(NETWORKDAYS(F421,H421,Lister!$D$7:$D$13)-V421)*T421/NETWORKDAYS(Lister!$D$19,Lister!$E$19,Lister!$D$7:$D$13),IF(AND(AND(MONTH(F421)&gt;=7,MONTH(F421)&lt;8),MONTH(H421)&gt;7),(NETWORKDAYS(F421,Lister!$E$19,Lister!$D$7:$D$13)-V421)*T421/NETWORKDAYS(Lister!$D$19,Lister!$E$19,Lister!$D$7:$D$13),IF(MONTH(F421)&gt;7,0)))),0),"")</f>
        <v/>
      </c>
      <c r="AA421" s="30" t="str">
        <f>IF(Afrapportering!AA402="","",Afrapportering!AA402)</f>
        <v/>
      </c>
      <c r="AB421" s="52" t="str">
        <f>IFERROR(MAX(IF(OR(V421="",X421=""),"",IF(AND(AND(MONTH(F421)&gt;=8,MONTH(F421)&lt;9),AND(MONTH(H421)&gt;=8,MONTH(H421)&lt;9)),(NETWORKDAYS(F421,H421,Lister!$D$7:$D$13)-X421)*T421/NETWORKDAYS(Lister!$D$20,Lister!$E$20,Lister!$D$7:$D$13),IF(AND(MONTH(F421)=7,MONTH(H421)=8),(NETWORKDAYS(Lister!$D$20,H421,Lister!$D$7:$D$13)-X421)*T421/NETWORKDAYS(Lister!$D$20,Lister!$E$20,Lister!$D$7:$D$13),IF(AND(MONTH(F421)=7,MONTH(H421)=7),0)))),0),"")</f>
        <v/>
      </c>
      <c r="AC421" s="30" t="str">
        <f>IF(Afrapportering!AC402="","",Afrapportering!AC402)</f>
        <v/>
      </c>
      <c r="AD421" s="52" t="str">
        <f t="shared" si="55"/>
        <v/>
      </c>
      <c r="AE421" s="52" t="str">
        <f t="shared" si="56"/>
        <v/>
      </c>
      <c r="AF421" s="30" t="str">
        <f t="shared" si="57"/>
        <v/>
      </c>
      <c r="AG421" s="30" t="str">
        <f t="shared" si="58"/>
        <v/>
      </c>
      <c r="AH421" s="3" t="str">
        <f t="shared" si="59"/>
        <v/>
      </c>
    </row>
    <row r="422" spans="1:34" x14ac:dyDescent="0.25">
      <c r="A422" s="13" t="str">
        <f>+Afrapportering!A403</f>
        <v/>
      </c>
      <c r="B422" s="13" t="str">
        <f>+Afrapportering!B403</f>
        <v/>
      </c>
      <c r="C422" s="13" t="str">
        <f>+Afrapportering!C403</f>
        <v/>
      </c>
      <c r="D422" s="13" t="str">
        <f>+Afrapportering!D403</f>
        <v/>
      </c>
      <c r="E422" s="14" t="str">
        <f>+Afrapportering!E403</f>
        <v/>
      </c>
      <c r="F422" s="139" t="str">
        <f>IF(Afrapportering!F403 = "", "",Afrapportering!F403)</f>
        <v/>
      </c>
      <c r="G422" s="14" t="str">
        <f>+Afrapportering!G403</f>
        <v/>
      </c>
      <c r="H422" s="139" t="str">
        <f>IF(Afrapportering!H403 = "","",Afrapportering!H403)</f>
        <v/>
      </c>
      <c r="I422" s="140" t="str">
        <f>+Afrapportering!I403</f>
        <v/>
      </c>
      <c r="J422" s="13" t="str">
        <f>+Afrapportering!J403</f>
        <v/>
      </c>
      <c r="K422" s="32" t="str">
        <f t="shared" si="52"/>
        <v/>
      </c>
      <c r="L422" s="31" t="str">
        <f>IF(Ansøgning!J408="","",Ansøgning!J408)</f>
        <v/>
      </c>
      <c r="M422" s="134" t="str">
        <f>IF(Afrapportering!M403="","",Afrapportering!M403)</f>
        <v/>
      </c>
      <c r="N422" s="31" t="str">
        <f>IF(Ansøgning!K408="","",Ansøgning!K408)</f>
        <v/>
      </c>
      <c r="O422" s="134">
        <f>IF(Afrapportering!O403="",,Afrapportering!O403)</f>
        <v>0</v>
      </c>
      <c r="P422" s="15" t="str">
        <f>IF(Ansøgning!L408="","",Ansøgning!L408)</f>
        <v/>
      </c>
      <c r="Q422" s="15" t="str">
        <f t="shared" si="53"/>
        <v/>
      </c>
      <c r="R422" s="15"/>
      <c r="S422" s="15" t="str">
        <f>IF(Afrapportering!S403="","",Afrapportering!S403)</f>
        <v/>
      </c>
      <c r="T422" s="31" t="str">
        <f t="shared" si="54"/>
        <v/>
      </c>
      <c r="U422" s="30" t="str">
        <f>IF(Afrapportering!U403="","",Afrapportering!U403)</f>
        <v/>
      </c>
      <c r="V422" s="52" t="str">
        <f>IF(Afrapportering!V403="","",Afrapportering!V403)</f>
        <v/>
      </c>
      <c r="W422" s="30" t="str">
        <f>IF(Afrapportering!W403="","",Afrapportering!W403)</f>
        <v/>
      </c>
      <c r="X422" s="52" t="str">
        <f>IF(Afrapportering!X403="","",Afrapportering!X403)</f>
        <v/>
      </c>
      <c r="Y422" s="30" t="str">
        <f>IF(Afrapportering!Y403="","",Afrapportering!Y403)</f>
        <v/>
      </c>
      <c r="Z422" s="52" t="str">
        <f>IFERROR(MAX(IF(OR(V422="",X422=""),"",IF(AND(AND(MONTH(F422)&gt;=7,MONTH(F422)&lt;8),AND(MONTH(H422)&gt;=7,MONTH(H422)&lt;8)),(NETWORKDAYS(F422,H422,Lister!$D$7:$D$13)-V422)*T422/NETWORKDAYS(Lister!$D$19,Lister!$E$19,Lister!$D$7:$D$13),IF(AND(AND(MONTH(F422)&gt;=7,MONTH(F422)&lt;8),MONTH(H422)&gt;7),(NETWORKDAYS(F422,Lister!$E$19,Lister!$D$7:$D$13)-V422)*T422/NETWORKDAYS(Lister!$D$19,Lister!$E$19,Lister!$D$7:$D$13),IF(MONTH(F422)&gt;7,0)))),0),"")</f>
        <v/>
      </c>
      <c r="AA422" s="30" t="str">
        <f>IF(Afrapportering!AA403="","",Afrapportering!AA403)</f>
        <v/>
      </c>
      <c r="AB422" s="52" t="str">
        <f>IFERROR(MAX(IF(OR(V422="",X422=""),"",IF(AND(AND(MONTH(F422)&gt;=8,MONTH(F422)&lt;9),AND(MONTH(H422)&gt;=8,MONTH(H422)&lt;9)),(NETWORKDAYS(F422,H422,Lister!$D$7:$D$13)-X422)*T422/NETWORKDAYS(Lister!$D$20,Lister!$E$20,Lister!$D$7:$D$13),IF(AND(MONTH(F422)=7,MONTH(H422)=8),(NETWORKDAYS(Lister!$D$20,H422,Lister!$D$7:$D$13)-X422)*T422/NETWORKDAYS(Lister!$D$20,Lister!$E$20,Lister!$D$7:$D$13),IF(AND(MONTH(F422)=7,MONTH(H422)=7),0)))),0),"")</f>
        <v/>
      </c>
      <c r="AC422" s="30" t="str">
        <f>IF(Afrapportering!AC403="","",Afrapportering!AC403)</f>
        <v/>
      </c>
      <c r="AD422" s="52" t="str">
        <f t="shared" si="55"/>
        <v/>
      </c>
      <c r="AE422" s="52" t="str">
        <f t="shared" si="56"/>
        <v/>
      </c>
      <c r="AF422" s="30" t="str">
        <f t="shared" si="57"/>
        <v/>
      </c>
      <c r="AG422" s="30" t="str">
        <f t="shared" si="58"/>
        <v/>
      </c>
      <c r="AH422" s="3" t="str">
        <f t="shared" si="59"/>
        <v/>
      </c>
    </row>
    <row r="423" spans="1:34" x14ac:dyDescent="0.25">
      <c r="A423" s="13" t="str">
        <f>+Afrapportering!A404</f>
        <v/>
      </c>
      <c r="B423" s="13" t="str">
        <f>+Afrapportering!B404</f>
        <v/>
      </c>
      <c r="C423" s="13" t="str">
        <f>+Afrapportering!C404</f>
        <v/>
      </c>
      <c r="D423" s="13" t="str">
        <f>+Afrapportering!D404</f>
        <v/>
      </c>
      <c r="E423" s="14" t="str">
        <f>+Afrapportering!E404</f>
        <v/>
      </c>
      <c r="F423" s="139" t="str">
        <f>IF(Afrapportering!F404 = "", "",Afrapportering!F404)</f>
        <v/>
      </c>
      <c r="G423" s="14" t="str">
        <f>+Afrapportering!G404</f>
        <v/>
      </c>
      <c r="H423" s="139" t="str">
        <f>IF(Afrapportering!H404 = "","",Afrapportering!H404)</f>
        <v/>
      </c>
      <c r="I423" s="140" t="str">
        <f>+Afrapportering!I404</f>
        <v/>
      </c>
      <c r="J423" s="13" t="str">
        <f>+Afrapportering!J404</f>
        <v/>
      </c>
      <c r="K423" s="32" t="str">
        <f t="shared" si="52"/>
        <v/>
      </c>
      <c r="L423" s="31" t="str">
        <f>IF(Ansøgning!J409="","",Ansøgning!J409)</f>
        <v/>
      </c>
      <c r="M423" s="134" t="str">
        <f>IF(Afrapportering!M404="","",Afrapportering!M404)</f>
        <v/>
      </c>
      <c r="N423" s="31" t="str">
        <f>IF(Ansøgning!K409="","",Ansøgning!K409)</f>
        <v/>
      </c>
      <c r="O423" s="134">
        <f>IF(Afrapportering!O404="",,Afrapportering!O404)</f>
        <v>0</v>
      </c>
      <c r="P423" s="15" t="str">
        <f>IF(Ansøgning!L409="","",Ansøgning!L409)</f>
        <v/>
      </c>
      <c r="Q423" s="15" t="str">
        <f t="shared" si="53"/>
        <v/>
      </c>
      <c r="R423" s="15"/>
      <c r="S423" s="15" t="str">
        <f>IF(Afrapportering!S404="","",Afrapportering!S404)</f>
        <v/>
      </c>
      <c r="T423" s="31" t="str">
        <f t="shared" si="54"/>
        <v/>
      </c>
      <c r="U423" s="30" t="str">
        <f>IF(Afrapportering!U404="","",Afrapportering!U404)</f>
        <v/>
      </c>
      <c r="V423" s="52" t="str">
        <f>IF(Afrapportering!V404="","",Afrapportering!V404)</f>
        <v/>
      </c>
      <c r="W423" s="30" t="str">
        <f>IF(Afrapportering!W404="","",Afrapportering!W404)</f>
        <v/>
      </c>
      <c r="X423" s="52" t="str">
        <f>IF(Afrapportering!X404="","",Afrapportering!X404)</f>
        <v/>
      </c>
      <c r="Y423" s="30" t="str">
        <f>IF(Afrapportering!Y404="","",Afrapportering!Y404)</f>
        <v/>
      </c>
      <c r="Z423" s="52" t="str">
        <f>IFERROR(MAX(IF(OR(V423="",X423=""),"",IF(AND(AND(MONTH(F423)&gt;=7,MONTH(F423)&lt;8),AND(MONTH(H423)&gt;=7,MONTH(H423)&lt;8)),(NETWORKDAYS(F423,H423,Lister!$D$7:$D$13)-V423)*T423/NETWORKDAYS(Lister!$D$19,Lister!$E$19,Lister!$D$7:$D$13),IF(AND(AND(MONTH(F423)&gt;=7,MONTH(F423)&lt;8),MONTH(H423)&gt;7),(NETWORKDAYS(F423,Lister!$E$19,Lister!$D$7:$D$13)-V423)*T423/NETWORKDAYS(Lister!$D$19,Lister!$E$19,Lister!$D$7:$D$13),IF(MONTH(F423)&gt;7,0)))),0),"")</f>
        <v/>
      </c>
      <c r="AA423" s="30" t="str">
        <f>IF(Afrapportering!AA404="","",Afrapportering!AA404)</f>
        <v/>
      </c>
      <c r="AB423" s="52" t="str">
        <f>IFERROR(MAX(IF(OR(V423="",X423=""),"",IF(AND(AND(MONTH(F423)&gt;=8,MONTH(F423)&lt;9),AND(MONTH(H423)&gt;=8,MONTH(H423)&lt;9)),(NETWORKDAYS(F423,H423,Lister!$D$7:$D$13)-X423)*T423/NETWORKDAYS(Lister!$D$20,Lister!$E$20,Lister!$D$7:$D$13),IF(AND(MONTH(F423)=7,MONTH(H423)=8),(NETWORKDAYS(Lister!$D$20,H423,Lister!$D$7:$D$13)-X423)*T423/NETWORKDAYS(Lister!$D$20,Lister!$E$20,Lister!$D$7:$D$13),IF(AND(MONTH(F423)=7,MONTH(H423)=7),0)))),0),"")</f>
        <v/>
      </c>
      <c r="AC423" s="30" t="str">
        <f>IF(Afrapportering!AC404="","",Afrapportering!AC404)</f>
        <v/>
      </c>
      <c r="AD423" s="52" t="str">
        <f t="shared" si="55"/>
        <v/>
      </c>
      <c r="AE423" s="52" t="str">
        <f t="shared" si="56"/>
        <v/>
      </c>
      <c r="AF423" s="30" t="str">
        <f t="shared" si="57"/>
        <v/>
      </c>
      <c r="AG423" s="30" t="str">
        <f t="shared" si="58"/>
        <v/>
      </c>
      <c r="AH423" s="3" t="str">
        <f t="shared" si="59"/>
        <v/>
      </c>
    </row>
    <row r="424" spans="1:34" x14ac:dyDescent="0.25">
      <c r="A424" s="13" t="str">
        <f>+Afrapportering!A405</f>
        <v/>
      </c>
      <c r="B424" s="13" t="str">
        <f>+Afrapportering!B405</f>
        <v/>
      </c>
      <c r="C424" s="13" t="str">
        <f>+Afrapportering!C405</f>
        <v/>
      </c>
      <c r="D424" s="13" t="str">
        <f>+Afrapportering!D405</f>
        <v/>
      </c>
      <c r="E424" s="14" t="str">
        <f>+Afrapportering!E405</f>
        <v/>
      </c>
      <c r="F424" s="139" t="str">
        <f>IF(Afrapportering!F405 = "", "",Afrapportering!F405)</f>
        <v/>
      </c>
      <c r="G424" s="14" t="str">
        <f>+Afrapportering!G405</f>
        <v/>
      </c>
      <c r="H424" s="139" t="str">
        <f>IF(Afrapportering!H405 = "","",Afrapportering!H405)</f>
        <v/>
      </c>
      <c r="I424" s="140" t="str">
        <f>+Afrapportering!I405</f>
        <v/>
      </c>
      <c r="J424" s="13" t="str">
        <f>+Afrapportering!J405</f>
        <v/>
      </c>
      <c r="K424" s="32" t="str">
        <f t="shared" si="52"/>
        <v/>
      </c>
      <c r="L424" s="31" t="str">
        <f>IF(Ansøgning!J410="","",Ansøgning!J410)</f>
        <v/>
      </c>
      <c r="M424" s="134" t="str">
        <f>IF(Afrapportering!M405="","",Afrapportering!M405)</f>
        <v/>
      </c>
      <c r="N424" s="31" t="str">
        <f>IF(Ansøgning!K410="","",Ansøgning!K410)</f>
        <v/>
      </c>
      <c r="O424" s="134">
        <f>IF(Afrapportering!O405="",,Afrapportering!O405)</f>
        <v>0</v>
      </c>
      <c r="P424" s="15" t="str">
        <f>IF(Ansøgning!L410="","",Ansøgning!L410)</f>
        <v/>
      </c>
      <c r="Q424" s="15" t="str">
        <f t="shared" si="53"/>
        <v/>
      </c>
      <c r="R424" s="15"/>
      <c r="S424" s="15" t="str">
        <f>IF(Afrapportering!S405="","",Afrapportering!S405)</f>
        <v/>
      </c>
      <c r="T424" s="31" t="str">
        <f t="shared" si="54"/>
        <v/>
      </c>
      <c r="U424" s="30" t="str">
        <f>IF(Afrapportering!U405="","",Afrapportering!U405)</f>
        <v/>
      </c>
      <c r="V424" s="52" t="str">
        <f>IF(Afrapportering!V405="","",Afrapportering!V405)</f>
        <v/>
      </c>
      <c r="W424" s="30" t="str">
        <f>IF(Afrapportering!W405="","",Afrapportering!W405)</f>
        <v/>
      </c>
      <c r="X424" s="52" t="str">
        <f>IF(Afrapportering!X405="","",Afrapportering!X405)</f>
        <v/>
      </c>
      <c r="Y424" s="30" t="str">
        <f>IF(Afrapportering!Y405="","",Afrapportering!Y405)</f>
        <v/>
      </c>
      <c r="Z424" s="52" t="str">
        <f>IFERROR(MAX(IF(OR(V424="",X424=""),"",IF(AND(AND(MONTH(F424)&gt;=7,MONTH(F424)&lt;8),AND(MONTH(H424)&gt;=7,MONTH(H424)&lt;8)),(NETWORKDAYS(F424,H424,Lister!$D$7:$D$13)-V424)*T424/NETWORKDAYS(Lister!$D$19,Lister!$E$19,Lister!$D$7:$D$13),IF(AND(AND(MONTH(F424)&gt;=7,MONTH(F424)&lt;8),MONTH(H424)&gt;7),(NETWORKDAYS(F424,Lister!$E$19,Lister!$D$7:$D$13)-V424)*T424/NETWORKDAYS(Lister!$D$19,Lister!$E$19,Lister!$D$7:$D$13),IF(MONTH(F424)&gt;7,0)))),0),"")</f>
        <v/>
      </c>
      <c r="AA424" s="30" t="str">
        <f>IF(Afrapportering!AA405="","",Afrapportering!AA405)</f>
        <v/>
      </c>
      <c r="AB424" s="52" t="str">
        <f>IFERROR(MAX(IF(OR(V424="",X424=""),"",IF(AND(AND(MONTH(F424)&gt;=8,MONTH(F424)&lt;9),AND(MONTH(H424)&gt;=8,MONTH(H424)&lt;9)),(NETWORKDAYS(F424,H424,Lister!$D$7:$D$13)-X424)*T424/NETWORKDAYS(Lister!$D$20,Lister!$E$20,Lister!$D$7:$D$13),IF(AND(MONTH(F424)=7,MONTH(H424)=8),(NETWORKDAYS(Lister!$D$20,H424,Lister!$D$7:$D$13)-X424)*T424/NETWORKDAYS(Lister!$D$20,Lister!$E$20,Lister!$D$7:$D$13),IF(AND(MONTH(F424)=7,MONTH(H424)=7),0)))),0),"")</f>
        <v/>
      </c>
      <c r="AC424" s="30" t="str">
        <f>IF(Afrapportering!AC405="","",Afrapportering!AC405)</f>
        <v/>
      </c>
      <c r="AD424" s="52" t="str">
        <f t="shared" si="55"/>
        <v/>
      </c>
      <c r="AE424" s="52" t="str">
        <f t="shared" si="56"/>
        <v/>
      </c>
      <c r="AF424" s="30" t="str">
        <f t="shared" si="57"/>
        <v/>
      </c>
      <c r="AG424" s="30" t="str">
        <f t="shared" si="58"/>
        <v/>
      </c>
      <c r="AH424" s="3" t="str">
        <f t="shared" si="59"/>
        <v/>
      </c>
    </row>
    <row r="425" spans="1:34" x14ac:dyDescent="0.25">
      <c r="A425" s="13" t="str">
        <f>+Afrapportering!A406</f>
        <v/>
      </c>
      <c r="B425" s="13" t="str">
        <f>+Afrapportering!B406</f>
        <v/>
      </c>
      <c r="C425" s="13" t="str">
        <f>+Afrapportering!C406</f>
        <v/>
      </c>
      <c r="D425" s="13" t="str">
        <f>+Afrapportering!D406</f>
        <v/>
      </c>
      <c r="E425" s="14" t="str">
        <f>+Afrapportering!E406</f>
        <v/>
      </c>
      <c r="F425" s="139" t="str">
        <f>IF(Afrapportering!F406 = "", "",Afrapportering!F406)</f>
        <v/>
      </c>
      <c r="G425" s="14" t="str">
        <f>+Afrapportering!G406</f>
        <v/>
      </c>
      <c r="H425" s="139" t="str">
        <f>IF(Afrapportering!H406 = "","",Afrapportering!H406)</f>
        <v/>
      </c>
      <c r="I425" s="140" t="str">
        <f>+Afrapportering!I406</f>
        <v/>
      </c>
      <c r="J425" s="13" t="str">
        <f>+Afrapportering!J406</f>
        <v/>
      </c>
      <c r="K425" s="32" t="str">
        <f t="shared" si="52"/>
        <v/>
      </c>
      <c r="L425" s="31" t="str">
        <f>IF(Ansøgning!J411="","",Ansøgning!J411)</f>
        <v/>
      </c>
      <c r="M425" s="134" t="str">
        <f>IF(Afrapportering!M406="","",Afrapportering!M406)</f>
        <v/>
      </c>
      <c r="N425" s="31" t="str">
        <f>IF(Ansøgning!K411="","",Ansøgning!K411)</f>
        <v/>
      </c>
      <c r="O425" s="134">
        <f>IF(Afrapportering!O406="",,Afrapportering!O406)</f>
        <v>0</v>
      </c>
      <c r="P425" s="15" t="str">
        <f>IF(Ansøgning!L411="","",Ansøgning!L411)</f>
        <v/>
      </c>
      <c r="Q425" s="15" t="str">
        <f t="shared" si="53"/>
        <v/>
      </c>
      <c r="R425" s="15"/>
      <c r="S425" s="15" t="str">
        <f>IF(Afrapportering!S406="","",Afrapportering!S406)</f>
        <v/>
      </c>
      <c r="T425" s="31" t="str">
        <f t="shared" si="54"/>
        <v/>
      </c>
      <c r="U425" s="30" t="str">
        <f>IF(Afrapportering!U406="","",Afrapportering!U406)</f>
        <v/>
      </c>
      <c r="V425" s="52" t="str">
        <f>IF(Afrapportering!V406="","",Afrapportering!V406)</f>
        <v/>
      </c>
      <c r="W425" s="30" t="str">
        <f>IF(Afrapportering!W406="","",Afrapportering!W406)</f>
        <v/>
      </c>
      <c r="X425" s="52" t="str">
        <f>IF(Afrapportering!X406="","",Afrapportering!X406)</f>
        <v/>
      </c>
      <c r="Y425" s="30" t="str">
        <f>IF(Afrapportering!Y406="","",Afrapportering!Y406)</f>
        <v/>
      </c>
      <c r="Z425" s="52" t="str">
        <f>IFERROR(MAX(IF(OR(V425="",X425=""),"",IF(AND(AND(MONTH(F425)&gt;=7,MONTH(F425)&lt;8),AND(MONTH(H425)&gt;=7,MONTH(H425)&lt;8)),(NETWORKDAYS(F425,H425,Lister!$D$7:$D$13)-V425)*T425/NETWORKDAYS(Lister!$D$19,Lister!$E$19,Lister!$D$7:$D$13),IF(AND(AND(MONTH(F425)&gt;=7,MONTH(F425)&lt;8),MONTH(H425)&gt;7),(NETWORKDAYS(F425,Lister!$E$19,Lister!$D$7:$D$13)-V425)*T425/NETWORKDAYS(Lister!$D$19,Lister!$E$19,Lister!$D$7:$D$13),IF(MONTH(F425)&gt;7,0)))),0),"")</f>
        <v/>
      </c>
      <c r="AA425" s="30" t="str">
        <f>IF(Afrapportering!AA406="","",Afrapportering!AA406)</f>
        <v/>
      </c>
      <c r="AB425" s="52" t="str">
        <f>IFERROR(MAX(IF(OR(V425="",X425=""),"",IF(AND(AND(MONTH(F425)&gt;=8,MONTH(F425)&lt;9),AND(MONTH(H425)&gt;=8,MONTH(H425)&lt;9)),(NETWORKDAYS(F425,H425,Lister!$D$7:$D$13)-X425)*T425/NETWORKDAYS(Lister!$D$20,Lister!$E$20,Lister!$D$7:$D$13),IF(AND(MONTH(F425)=7,MONTH(H425)=8),(NETWORKDAYS(Lister!$D$20,H425,Lister!$D$7:$D$13)-X425)*T425/NETWORKDAYS(Lister!$D$20,Lister!$E$20,Lister!$D$7:$D$13),IF(AND(MONTH(F425)=7,MONTH(H425)=7),0)))),0),"")</f>
        <v/>
      </c>
      <c r="AC425" s="30" t="str">
        <f>IF(Afrapportering!AC406="","",Afrapportering!AC406)</f>
        <v/>
      </c>
      <c r="AD425" s="52" t="str">
        <f t="shared" si="55"/>
        <v/>
      </c>
      <c r="AE425" s="52" t="str">
        <f t="shared" si="56"/>
        <v/>
      </c>
      <c r="AF425" s="30" t="str">
        <f t="shared" si="57"/>
        <v/>
      </c>
      <c r="AG425" s="30" t="str">
        <f t="shared" si="58"/>
        <v/>
      </c>
      <c r="AH425" s="3" t="str">
        <f t="shared" si="59"/>
        <v/>
      </c>
    </row>
    <row r="426" spans="1:34" x14ac:dyDescent="0.25">
      <c r="A426" s="13" t="str">
        <f>+Afrapportering!A407</f>
        <v/>
      </c>
      <c r="B426" s="13" t="str">
        <f>+Afrapportering!B407</f>
        <v/>
      </c>
      <c r="C426" s="13" t="str">
        <f>+Afrapportering!C407</f>
        <v/>
      </c>
      <c r="D426" s="13" t="str">
        <f>+Afrapportering!D407</f>
        <v/>
      </c>
      <c r="E426" s="14" t="str">
        <f>+Afrapportering!E407</f>
        <v/>
      </c>
      <c r="F426" s="139" t="str">
        <f>IF(Afrapportering!F407 = "", "",Afrapportering!F407)</f>
        <v/>
      </c>
      <c r="G426" s="14" t="str">
        <f>+Afrapportering!G407</f>
        <v/>
      </c>
      <c r="H426" s="139" t="str">
        <f>IF(Afrapportering!H407 = "","",Afrapportering!H407)</f>
        <v/>
      </c>
      <c r="I426" s="140" t="str">
        <f>+Afrapportering!I407</f>
        <v/>
      </c>
      <c r="J426" s="13" t="str">
        <f>+Afrapportering!J407</f>
        <v/>
      </c>
      <c r="K426" s="32" t="str">
        <f t="shared" si="52"/>
        <v/>
      </c>
      <c r="L426" s="31" t="str">
        <f>IF(Ansøgning!J412="","",Ansøgning!J412)</f>
        <v/>
      </c>
      <c r="M426" s="134" t="str">
        <f>IF(Afrapportering!M407="","",Afrapportering!M407)</f>
        <v/>
      </c>
      <c r="N426" s="31" t="str">
        <f>IF(Ansøgning!K412="","",Ansøgning!K412)</f>
        <v/>
      </c>
      <c r="O426" s="134">
        <f>IF(Afrapportering!O407="",,Afrapportering!O407)</f>
        <v>0</v>
      </c>
      <c r="P426" s="15" t="str">
        <f>IF(Ansøgning!L412="","",Ansøgning!L412)</f>
        <v/>
      </c>
      <c r="Q426" s="15" t="str">
        <f t="shared" si="53"/>
        <v/>
      </c>
      <c r="R426" s="15"/>
      <c r="S426" s="15" t="str">
        <f>IF(Afrapportering!S407="","",Afrapportering!S407)</f>
        <v/>
      </c>
      <c r="T426" s="31" t="str">
        <f t="shared" si="54"/>
        <v/>
      </c>
      <c r="U426" s="30" t="str">
        <f>IF(Afrapportering!U407="","",Afrapportering!U407)</f>
        <v/>
      </c>
      <c r="V426" s="52" t="str">
        <f>IF(Afrapportering!V407="","",Afrapportering!V407)</f>
        <v/>
      </c>
      <c r="W426" s="30" t="str">
        <f>IF(Afrapportering!W407="","",Afrapportering!W407)</f>
        <v/>
      </c>
      <c r="X426" s="52" t="str">
        <f>IF(Afrapportering!X407="","",Afrapportering!X407)</f>
        <v/>
      </c>
      <c r="Y426" s="30" t="str">
        <f>IF(Afrapportering!Y407="","",Afrapportering!Y407)</f>
        <v/>
      </c>
      <c r="Z426" s="52" t="str">
        <f>IFERROR(MAX(IF(OR(V426="",X426=""),"",IF(AND(AND(MONTH(F426)&gt;=7,MONTH(F426)&lt;8),AND(MONTH(H426)&gt;=7,MONTH(H426)&lt;8)),(NETWORKDAYS(F426,H426,Lister!$D$7:$D$13)-V426)*T426/NETWORKDAYS(Lister!$D$19,Lister!$E$19,Lister!$D$7:$D$13),IF(AND(AND(MONTH(F426)&gt;=7,MONTH(F426)&lt;8),MONTH(H426)&gt;7),(NETWORKDAYS(F426,Lister!$E$19,Lister!$D$7:$D$13)-V426)*T426/NETWORKDAYS(Lister!$D$19,Lister!$E$19,Lister!$D$7:$D$13),IF(MONTH(F426)&gt;7,0)))),0),"")</f>
        <v/>
      </c>
      <c r="AA426" s="30" t="str">
        <f>IF(Afrapportering!AA407="","",Afrapportering!AA407)</f>
        <v/>
      </c>
      <c r="AB426" s="52" t="str">
        <f>IFERROR(MAX(IF(OR(V426="",X426=""),"",IF(AND(AND(MONTH(F426)&gt;=8,MONTH(F426)&lt;9),AND(MONTH(H426)&gt;=8,MONTH(H426)&lt;9)),(NETWORKDAYS(F426,H426,Lister!$D$7:$D$13)-X426)*T426/NETWORKDAYS(Lister!$D$20,Lister!$E$20,Lister!$D$7:$D$13),IF(AND(MONTH(F426)=7,MONTH(H426)=8),(NETWORKDAYS(Lister!$D$20,H426,Lister!$D$7:$D$13)-X426)*T426/NETWORKDAYS(Lister!$D$20,Lister!$E$20,Lister!$D$7:$D$13),IF(AND(MONTH(F426)=7,MONTH(H426)=7),0)))),0),"")</f>
        <v/>
      </c>
      <c r="AC426" s="30" t="str">
        <f>IF(Afrapportering!AC407="","",Afrapportering!AC407)</f>
        <v/>
      </c>
      <c r="AD426" s="52" t="str">
        <f t="shared" si="55"/>
        <v/>
      </c>
      <c r="AE426" s="52" t="str">
        <f t="shared" si="56"/>
        <v/>
      </c>
      <c r="AF426" s="30" t="str">
        <f t="shared" si="57"/>
        <v/>
      </c>
      <c r="AG426" s="30" t="str">
        <f t="shared" si="58"/>
        <v/>
      </c>
      <c r="AH426" s="3" t="str">
        <f t="shared" si="59"/>
        <v/>
      </c>
    </row>
    <row r="427" spans="1:34" x14ac:dyDescent="0.25">
      <c r="A427" s="13" t="str">
        <f>+Afrapportering!A408</f>
        <v/>
      </c>
      <c r="B427" s="13" t="str">
        <f>+Afrapportering!B408</f>
        <v/>
      </c>
      <c r="C427" s="13" t="str">
        <f>+Afrapportering!C408</f>
        <v/>
      </c>
      <c r="D427" s="13" t="str">
        <f>+Afrapportering!D408</f>
        <v/>
      </c>
      <c r="E427" s="14" t="str">
        <f>+Afrapportering!E408</f>
        <v/>
      </c>
      <c r="F427" s="139" t="str">
        <f>IF(Afrapportering!F408 = "", "",Afrapportering!F408)</f>
        <v/>
      </c>
      <c r="G427" s="14" t="str">
        <f>+Afrapportering!G408</f>
        <v/>
      </c>
      <c r="H427" s="139" t="str">
        <f>IF(Afrapportering!H408 = "","",Afrapportering!H408)</f>
        <v/>
      </c>
      <c r="I427" s="140" t="str">
        <f>+Afrapportering!I408</f>
        <v/>
      </c>
      <c r="J427" s="13" t="str">
        <f>+Afrapportering!J408</f>
        <v/>
      </c>
      <c r="K427" s="32" t="str">
        <f t="shared" si="52"/>
        <v/>
      </c>
      <c r="L427" s="31" t="str">
        <f>IF(Ansøgning!J413="","",Ansøgning!J413)</f>
        <v/>
      </c>
      <c r="M427" s="134" t="str">
        <f>IF(Afrapportering!M408="","",Afrapportering!M408)</f>
        <v/>
      </c>
      <c r="N427" s="31" t="str">
        <f>IF(Ansøgning!K413="","",Ansøgning!K413)</f>
        <v/>
      </c>
      <c r="O427" s="134">
        <f>IF(Afrapportering!O408="",,Afrapportering!O408)</f>
        <v>0</v>
      </c>
      <c r="P427" s="15" t="str">
        <f>IF(Ansøgning!L413="","",Ansøgning!L413)</f>
        <v/>
      </c>
      <c r="Q427" s="15" t="str">
        <f t="shared" si="53"/>
        <v/>
      </c>
      <c r="R427" s="15"/>
      <c r="S427" s="15" t="str">
        <f>IF(Afrapportering!S408="","",Afrapportering!S408)</f>
        <v/>
      </c>
      <c r="T427" s="31" t="str">
        <f t="shared" si="54"/>
        <v/>
      </c>
      <c r="U427" s="30" t="str">
        <f>IF(Afrapportering!U408="","",Afrapportering!U408)</f>
        <v/>
      </c>
      <c r="V427" s="52" t="str">
        <f>IF(Afrapportering!V408="","",Afrapportering!V408)</f>
        <v/>
      </c>
      <c r="W427" s="30" t="str">
        <f>IF(Afrapportering!W408="","",Afrapportering!W408)</f>
        <v/>
      </c>
      <c r="X427" s="52" t="str">
        <f>IF(Afrapportering!X408="","",Afrapportering!X408)</f>
        <v/>
      </c>
      <c r="Y427" s="30" t="str">
        <f>IF(Afrapportering!Y408="","",Afrapportering!Y408)</f>
        <v/>
      </c>
      <c r="Z427" s="52" t="str">
        <f>IFERROR(MAX(IF(OR(V427="",X427=""),"",IF(AND(AND(MONTH(F427)&gt;=7,MONTH(F427)&lt;8),AND(MONTH(H427)&gt;=7,MONTH(H427)&lt;8)),(NETWORKDAYS(F427,H427,Lister!$D$7:$D$13)-V427)*T427/NETWORKDAYS(Lister!$D$19,Lister!$E$19,Lister!$D$7:$D$13),IF(AND(AND(MONTH(F427)&gt;=7,MONTH(F427)&lt;8),MONTH(H427)&gt;7),(NETWORKDAYS(F427,Lister!$E$19,Lister!$D$7:$D$13)-V427)*T427/NETWORKDAYS(Lister!$D$19,Lister!$E$19,Lister!$D$7:$D$13),IF(MONTH(F427)&gt;7,0)))),0),"")</f>
        <v/>
      </c>
      <c r="AA427" s="30" t="str">
        <f>IF(Afrapportering!AA408="","",Afrapportering!AA408)</f>
        <v/>
      </c>
      <c r="AB427" s="52" t="str">
        <f>IFERROR(MAX(IF(OR(V427="",X427=""),"",IF(AND(AND(MONTH(F427)&gt;=8,MONTH(F427)&lt;9),AND(MONTH(H427)&gt;=8,MONTH(H427)&lt;9)),(NETWORKDAYS(F427,H427,Lister!$D$7:$D$13)-X427)*T427/NETWORKDAYS(Lister!$D$20,Lister!$E$20,Lister!$D$7:$D$13),IF(AND(MONTH(F427)=7,MONTH(H427)=8),(NETWORKDAYS(Lister!$D$20,H427,Lister!$D$7:$D$13)-X427)*T427/NETWORKDAYS(Lister!$D$20,Lister!$E$20,Lister!$D$7:$D$13),IF(AND(MONTH(F427)=7,MONTH(H427)=7),0)))),0),"")</f>
        <v/>
      </c>
      <c r="AC427" s="30" t="str">
        <f>IF(Afrapportering!AC408="","",Afrapportering!AC408)</f>
        <v/>
      </c>
      <c r="AD427" s="52" t="str">
        <f t="shared" si="55"/>
        <v/>
      </c>
      <c r="AE427" s="52" t="str">
        <f t="shared" si="56"/>
        <v/>
      </c>
      <c r="AF427" s="30" t="str">
        <f t="shared" si="57"/>
        <v/>
      </c>
      <c r="AG427" s="30" t="str">
        <f t="shared" si="58"/>
        <v/>
      </c>
      <c r="AH427" s="3" t="str">
        <f t="shared" si="59"/>
        <v/>
      </c>
    </row>
    <row r="428" spans="1:34" x14ac:dyDescent="0.25">
      <c r="A428" s="13" t="str">
        <f>+Afrapportering!A409</f>
        <v/>
      </c>
      <c r="B428" s="13" t="str">
        <f>+Afrapportering!B409</f>
        <v/>
      </c>
      <c r="C428" s="13" t="str">
        <f>+Afrapportering!C409</f>
        <v/>
      </c>
      <c r="D428" s="13" t="str">
        <f>+Afrapportering!D409</f>
        <v/>
      </c>
      <c r="E428" s="14" t="str">
        <f>+Afrapportering!E409</f>
        <v/>
      </c>
      <c r="F428" s="139" t="str">
        <f>IF(Afrapportering!F409 = "", "",Afrapportering!F409)</f>
        <v/>
      </c>
      <c r="G428" s="14" t="str">
        <f>+Afrapportering!G409</f>
        <v/>
      </c>
      <c r="H428" s="139" t="str">
        <f>IF(Afrapportering!H409 = "","",Afrapportering!H409)</f>
        <v/>
      </c>
      <c r="I428" s="140" t="str">
        <f>+Afrapportering!I409</f>
        <v/>
      </c>
      <c r="J428" s="13" t="str">
        <f>+Afrapportering!J409</f>
        <v/>
      </c>
      <c r="K428" s="32" t="str">
        <f t="shared" si="52"/>
        <v/>
      </c>
      <c r="L428" s="31" t="str">
        <f>IF(Ansøgning!J414="","",Ansøgning!J414)</f>
        <v/>
      </c>
      <c r="M428" s="134" t="str">
        <f>IF(Afrapportering!M409="","",Afrapportering!M409)</f>
        <v/>
      </c>
      <c r="N428" s="31" t="str">
        <f>IF(Ansøgning!K414="","",Ansøgning!K414)</f>
        <v/>
      </c>
      <c r="O428" s="134">
        <f>IF(Afrapportering!O409="",,Afrapportering!O409)</f>
        <v>0</v>
      </c>
      <c r="P428" s="15" t="str">
        <f>IF(Ansøgning!L414="","",Ansøgning!L414)</f>
        <v/>
      </c>
      <c r="Q428" s="15" t="str">
        <f t="shared" si="53"/>
        <v/>
      </c>
      <c r="R428" s="15"/>
      <c r="S428" s="15" t="str">
        <f>IF(Afrapportering!S409="","",Afrapportering!S409)</f>
        <v/>
      </c>
      <c r="T428" s="31" t="str">
        <f t="shared" si="54"/>
        <v/>
      </c>
      <c r="U428" s="30" t="str">
        <f>IF(Afrapportering!U409="","",Afrapportering!U409)</f>
        <v/>
      </c>
      <c r="V428" s="52" t="str">
        <f>IF(Afrapportering!V409="","",Afrapportering!V409)</f>
        <v/>
      </c>
      <c r="W428" s="30" t="str">
        <f>IF(Afrapportering!W409="","",Afrapportering!W409)</f>
        <v/>
      </c>
      <c r="X428" s="52" t="str">
        <f>IF(Afrapportering!X409="","",Afrapportering!X409)</f>
        <v/>
      </c>
      <c r="Y428" s="30" t="str">
        <f>IF(Afrapportering!Y409="","",Afrapportering!Y409)</f>
        <v/>
      </c>
      <c r="Z428" s="52" t="str">
        <f>IFERROR(MAX(IF(OR(V428="",X428=""),"",IF(AND(AND(MONTH(F428)&gt;=7,MONTH(F428)&lt;8),AND(MONTH(H428)&gt;=7,MONTH(H428)&lt;8)),(NETWORKDAYS(F428,H428,Lister!$D$7:$D$13)-V428)*T428/NETWORKDAYS(Lister!$D$19,Lister!$E$19,Lister!$D$7:$D$13),IF(AND(AND(MONTH(F428)&gt;=7,MONTH(F428)&lt;8),MONTH(H428)&gt;7),(NETWORKDAYS(F428,Lister!$E$19,Lister!$D$7:$D$13)-V428)*T428/NETWORKDAYS(Lister!$D$19,Lister!$E$19,Lister!$D$7:$D$13),IF(MONTH(F428)&gt;7,0)))),0),"")</f>
        <v/>
      </c>
      <c r="AA428" s="30" t="str">
        <f>IF(Afrapportering!AA409="","",Afrapportering!AA409)</f>
        <v/>
      </c>
      <c r="AB428" s="52" t="str">
        <f>IFERROR(MAX(IF(OR(V428="",X428=""),"",IF(AND(AND(MONTH(F428)&gt;=8,MONTH(F428)&lt;9),AND(MONTH(H428)&gt;=8,MONTH(H428)&lt;9)),(NETWORKDAYS(F428,H428,Lister!$D$7:$D$13)-X428)*T428/NETWORKDAYS(Lister!$D$20,Lister!$E$20,Lister!$D$7:$D$13),IF(AND(MONTH(F428)=7,MONTH(H428)=8),(NETWORKDAYS(Lister!$D$20,H428,Lister!$D$7:$D$13)-X428)*T428/NETWORKDAYS(Lister!$D$20,Lister!$E$20,Lister!$D$7:$D$13),IF(AND(MONTH(F428)=7,MONTH(H428)=7),0)))),0),"")</f>
        <v/>
      </c>
      <c r="AC428" s="30" t="str">
        <f>IF(Afrapportering!AC409="","",Afrapportering!AC409)</f>
        <v/>
      </c>
      <c r="AD428" s="52" t="str">
        <f t="shared" si="55"/>
        <v/>
      </c>
      <c r="AE428" s="52" t="str">
        <f t="shared" si="56"/>
        <v/>
      </c>
      <c r="AF428" s="30" t="str">
        <f t="shared" si="57"/>
        <v/>
      </c>
      <c r="AG428" s="30" t="str">
        <f t="shared" si="58"/>
        <v/>
      </c>
      <c r="AH428" s="3" t="str">
        <f t="shared" si="59"/>
        <v/>
      </c>
    </row>
    <row r="429" spans="1:34" x14ac:dyDescent="0.25">
      <c r="A429" s="13" t="str">
        <f>+Afrapportering!A410</f>
        <v/>
      </c>
      <c r="B429" s="13" t="str">
        <f>+Afrapportering!B410</f>
        <v/>
      </c>
      <c r="C429" s="13" t="str">
        <f>+Afrapportering!C410</f>
        <v/>
      </c>
      <c r="D429" s="13" t="str">
        <f>+Afrapportering!D410</f>
        <v/>
      </c>
      <c r="E429" s="14" t="str">
        <f>+Afrapportering!E410</f>
        <v/>
      </c>
      <c r="F429" s="139" t="str">
        <f>IF(Afrapportering!F410 = "", "",Afrapportering!F410)</f>
        <v/>
      </c>
      <c r="G429" s="14" t="str">
        <f>+Afrapportering!G410</f>
        <v/>
      </c>
      <c r="H429" s="139" t="str">
        <f>IF(Afrapportering!H410 = "","",Afrapportering!H410)</f>
        <v/>
      </c>
      <c r="I429" s="140" t="str">
        <f>+Afrapportering!I410</f>
        <v/>
      </c>
      <c r="J429" s="13" t="str">
        <f>+Afrapportering!J410</f>
        <v/>
      </c>
      <c r="K429" s="32" t="str">
        <f t="shared" si="52"/>
        <v/>
      </c>
      <c r="L429" s="31" t="str">
        <f>IF(Ansøgning!J415="","",Ansøgning!J415)</f>
        <v/>
      </c>
      <c r="M429" s="134" t="str">
        <f>IF(Afrapportering!M410="","",Afrapportering!M410)</f>
        <v/>
      </c>
      <c r="N429" s="31" t="str">
        <f>IF(Ansøgning!K415="","",Ansøgning!K415)</f>
        <v/>
      </c>
      <c r="O429" s="134">
        <f>IF(Afrapportering!O410="",,Afrapportering!O410)</f>
        <v>0</v>
      </c>
      <c r="P429" s="15" t="str">
        <f>IF(Ansøgning!L415="","",Ansøgning!L415)</f>
        <v/>
      </c>
      <c r="Q429" s="15" t="str">
        <f t="shared" si="53"/>
        <v/>
      </c>
      <c r="R429" s="15"/>
      <c r="S429" s="15" t="str">
        <f>IF(Afrapportering!S410="","",Afrapportering!S410)</f>
        <v/>
      </c>
      <c r="T429" s="31" t="str">
        <f t="shared" si="54"/>
        <v/>
      </c>
      <c r="U429" s="30" t="str">
        <f>IF(Afrapportering!U410="","",Afrapportering!U410)</f>
        <v/>
      </c>
      <c r="V429" s="52" t="str">
        <f>IF(Afrapportering!V410="","",Afrapportering!V410)</f>
        <v/>
      </c>
      <c r="W429" s="30" t="str">
        <f>IF(Afrapportering!W410="","",Afrapportering!W410)</f>
        <v/>
      </c>
      <c r="X429" s="52" t="str">
        <f>IF(Afrapportering!X410="","",Afrapportering!X410)</f>
        <v/>
      </c>
      <c r="Y429" s="30" t="str">
        <f>IF(Afrapportering!Y410="","",Afrapportering!Y410)</f>
        <v/>
      </c>
      <c r="Z429" s="52" t="str">
        <f>IFERROR(MAX(IF(OR(V429="",X429=""),"",IF(AND(AND(MONTH(F429)&gt;=7,MONTH(F429)&lt;8),AND(MONTH(H429)&gt;=7,MONTH(H429)&lt;8)),(NETWORKDAYS(F429,H429,Lister!$D$7:$D$13)-V429)*T429/NETWORKDAYS(Lister!$D$19,Lister!$E$19,Lister!$D$7:$D$13),IF(AND(AND(MONTH(F429)&gt;=7,MONTH(F429)&lt;8),MONTH(H429)&gt;7),(NETWORKDAYS(F429,Lister!$E$19,Lister!$D$7:$D$13)-V429)*T429/NETWORKDAYS(Lister!$D$19,Lister!$E$19,Lister!$D$7:$D$13),IF(MONTH(F429)&gt;7,0)))),0),"")</f>
        <v/>
      </c>
      <c r="AA429" s="30" t="str">
        <f>IF(Afrapportering!AA410="","",Afrapportering!AA410)</f>
        <v/>
      </c>
      <c r="AB429" s="52" t="str">
        <f>IFERROR(MAX(IF(OR(V429="",X429=""),"",IF(AND(AND(MONTH(F429)&gt;=8,MONTH(F429)&lt;9),AND(MONTH(H429)&gt;=8,MONTH(H429)&lt;9)),(NETWORKDAYS(F429,H429,Lister!$D$7:$D$13)-X429)*T429/NETWORKDAYS(Lister!$D$20,Lister!$E$20,Lister!$D$7:$D$13),IF(AND(MONTH(F429)=7,MONTH(H429)=8),(NETWORKDAYS(Lister!$D$20,H429,Lister!$D$7:$D$13)-X429)*T429/NETWORKDAYS(Lister!$D$20,Lister!$E$20,Lister!$D$7:$D$13),IF(AND(MONTH(F429)=7,MONTH(H429)=7),0)))),0),"")</f>
        <v/>
      </c>
      <c r="AC429" s="30" t="str">
        <f>IF(Afrapportering!AC410="","",Afrapportering!AC410)</f>
        <v/>
      </c>
      <c r="AD429" s="52" t="str">
        <f t="shared" si="55"/>
        <v/>
      </c>
      <c r="AE429" s="52" t="str">
        <f t="shared" si="56"/>
        <v/>
      </c>
      <c r="AF429" s="30" t="str">
        <f t="shared" si="57"/>
        <v/>
      </c>
      <c r="AG429" s="30" t="str">
        <f t="shared" si="58"/>
        <v/>
      </c>
      <c r="AH429" s="3" t="str">
        <f t="shared" si="59"/>
        <v/>
      </c>
    </row>
    <row r="430" spans="1:34" x14ac:dyDescent="0.25">
      <c r="A430" s="13" t="str">
        <f>+Afrapportering!A411</f>
        <v/>
      </c>
      <c r="B430" s="13" t="str">
        <f>+Afrapportering!B411</f>
        <v/>
      </c>
      <c r="C430" s="13" t="str">
        <f>+Afrapportering!C411</f>
        <v/>
      </c>
      <c r="D430" s="13" t="str">
        <f>+Afrapportering!D411</f>
        <v/>
      </c>
      <c r="E430" s="14" t="str">
        <f>+Afrapportering!E411</f>
        <v/>
      </c>
      <c r="F430" s="139" t="str">
        <f>IF(Afrapportering!F411 = "", "",Afrapportering!F411)</f>
        <v/>
      </c>
      <c r="G430" s="14" t="str">
        <f>+Afrapportering!G411</f>
        <v/>
      </c>
      <c r="H430" s="139" t="str">
        <f>IF(Afrapportering!H411 = "","",Afrapportering!H411)</f>
        <v/>
      </c>
      <c r="I430" s="140" t="str">
        <f>+Afrapportering!I411</f>
        <v/>
      </c>
      <c r="J430" s="13" t="str">
        <f>+Afrapportering!J411</f>
        <v/>
      </c>
      <c r="K430" s="32" t="str">
        <f t="shared" si="52"/>
        <v/>
      </c>
      <c r="L430" s="31" t="str">
        <f>IF(Ansøgning!J416="","",Ansøgning!J416)</f>
        <v/>
      </c>
      <c r="M430" s="134" t="str">
        <f>IF(Afrapportering!M411="","",Afrapportering!M411)</f>
        <v/>
      </c>
      <c r="N430" s="31" t="str">
        <f>IF(Ansøgning!K416="","",Ansøgning!K416)</f>
        <v/>
      </c>
      <c r="O430" s="134">
        <f>IF(Afrapportering!O411="",,Afrapportering!O411)</f>
        <v>0</v>
      </c>
      <c r="P430" s="15" t="str">
        <f>IF(Ansøgning!L416="","",Ansøgning!L416)</f>
        <v/>
      </c>
      <c r="Q430" s="15" t="str">
        <f t="shared" si="53"/>
        <v/>
      </c>
      <c r="R430" s="15"/>
      <c r="S430" s="15" t="str">
        <f>IF(Afrapportering!S411="","",Afrapportering!S411)</f>
        <v/>
      </c>
      <c r="T430" s="31" t="str">
        <f t="shared" si="54"/>
        <v/>
      </c>
      <c r="U430" s="30" t="str">
        <f>IF(Afrapportering!U411="","",Afrapportering!U411)</f>
        <v/>
      </c>
      <c r="V430" s="52" t="str">
        <f>IF(Afrapportering!V411="","",Afrapportering!V411)</f>
        <v/>
      </c>
      <c r="W430" s="30" t="str">
        <f>IF(Afrapportering!W411="","",Afrapportering!W411)</f>
        <v/>
      </c>
      <c r="X430" s="52" t="str">
        <f>IF(Afrapportering!X411="","",Afrapportering!X411)</f>
        <v/>
      </c>
      <c r="Y430" s="30" t="str">
        <f>IF(Afrapportering!Y411="","",Afrapportering!Y411)</f>
        <v/>
      </c>
      <c r="Z430" s="52" t="str">
        <f>IFERROR(MAX(IF(OR(V430="",X430=""),"",IF(AND(AND(MONTH(F430)&gt;=7,MONTH(F430)&lt;8),AND(MONTH(H430)&gt;=7,MONTH(H430)&lt;8)),(NETWORKDAYS(F430,H430,Lister!$D$7:$D$13)-V430)*T430/NETWORKDAYS(Lister!$D$19,Lister!$E$19,Lister!$D$7:$D$13),IF(AND(AND(MONTH(F430)&gt;=7,MONTH(F430)&lt;8),MONTH(H430)&gt;7),(NETWORKDAYS(F430,Lister!$E$19,Lister!$D$7:$D$13)-V430)*T430/NETWORKDAYS(Lister!$D$19,Lister!$E$19,Lister!$D$7:$D$13),IF(MONTH(F430)&gt;7,0)))),0),"")</f>
        <v/>
      </c>
      <c r="AA430" s="30" t="str">
        <f>IF(Afrapportering!AA411="","",Afrapportering!AA411)</f>
        <v/>
      </c>
      <c r="AB430" s="52" t="str">
        <f>IFERROR(MAX(IF(OR(V430="",X430=""),"",IF(AND(AND(MONTH(F430)&gt;=8,MONTH(F430)&lt;9),AND(MONTH(H430)&gt;=8,MONTH(H430)&lt;9)),(NETWORKDAYS(F430,H430,Lister!$D$7:$D$13)-X430)*T430/NETWORKDAYS(Lister!$D$20,Lister!$E$20,Lister!$D$7:$D$13),IF(AND(MONTH(F430)=7,MONTH(H430)=8),(NETWORKDAYS(Lister!$D$20,H430,Lister!$D$7:$D$13)-X430)*T430/NETWORKDAYS(Lister!$D$20,Lister!$E$20,Lister!$D$7:$D$13),IF(AND(MONTH(F430)=7,MONTH(H430)=7),0)))),0),"")</f>
        <v/>
      </c>
      <c r="AC430" s="30" t="str">
        <f>IF(Afrapportering!AC411="","",Afrapportering!AC411)</f>
        <v/>
      </c>
      <c r="AD430" s="52" t="str">
        <f t="shared" si="55"/>
        <v/>
      </c>
      <c r="AE430" s="52" t="str">
        <f t="shared" si="56"/>
        <v/>
      </c>
      <c r="AF430" s="30" t="str">
        <f t="shared" si="57"/>
        <v/>
      </c>
      <c r="AG430" s="30" t="str">
        <f t="shared" si="58"/>
        <v/>
      </c>
      <c r="AH430" s="3" t="str">
        <f t="shared" si="59"/>
        <v/>
      </c>
    </row>
    <row r="431" spans="1:34" x14ac:dyDescent="0.25">
      <c r="A431" s="13" t="str">
        <f>+Afrapportering!A412</f>
        <v/>
      </c>
      <c r="B431" s="13" t="str">
        <f>+Afrapportering!B412</f>
        <v/>
      </c>
      <c r="C431" s="13" t="str">
        <f>+Afrapportering!C412</f>
        <v/>
      </c>
      <c r="D431" s="13" t="str">
        <f>+Afrapportering!D412</f>
        <v/>
      </c>
      <c r="E431" s="14" t="str">
        <f>+Afrapportering!E412</f>
        <v/>
      </c>
      <c r="F431" s="139" t="str">
        <f>IF(Afrapportering!F412 = "", "",Afrapportering!F412)</f>
        <v/>
      </c>
      <c r="G431" s="14" t="str">
        <f>+Afrapportering!G412</f>
        <v/>
      </c>
      <c r="H431" s="139" t="str">
        <f>IF(Afrapportering!H412 = "","",Afrapportering!H412)</f>
        <v/>
      </c>
      <c r="I431" s="140" t="str">
        <f>+Afrapportering!I412</f>
        <v/>
      </c>
      <c r="J431" s="13" t="str">
        <f>+Afrapportering!J412</f>
        <v/>
      </c>
      <c r="K431" s="32" t="str">
        <f t="shared" si="52"/>
        <v/>
      </c>
      <c r="L431" s="31" t="str">
        <f>IF(Ansøgning!J417="","",Ansøgning!J417)</f>
        <v/>
      </c>
      <c r="M431" s="134" t="str">
        <f>IF(Afrapportering!M412="","",Afrapportering!M412)</f>
        <v/>
      </c>
      <c r="N431" s="31" t="str">
        <f>IF(Ansøgning!K417="","",Ansøgning!K417)</f>
        <v/>
      </c>
      <c r="O431" s="134">
        <f>IF(Afrapportering!O412="",,Afrapportering!O412)</f>
        <v>0</v>
      </c>
      <c r="P431" s="15" t="str">
        <f>IF(Ansøgning!L417="","",Ansøgning!L417)</f>
        <v/>
      </c>
      <c r="Q431" s="15" t="str">
        <f t="shared" si="53"/>
        <v/>
      </c>
      <c r="R431" s="15"/>
      <c r="S431" s="15" t="str">
        <f>IF(Afrapportering!S412="","",Afrapportering!S412)</f>
        <v/>
      </c>
      <c r="T431" s="31" t="str">
        <f t="shared" si="54"/>
        <v/>
      </c>
      <c r="U431" s="30" t="str">
        <f>IF(Afrapportering!U412="","",Afrapportering!U412)</f>
        <v/>
      </c>
      <c r="V431" s="52" t="str">
        <f>IF(Afrapportering!V412="","",Afrapportering!V412)</f>
        <v/>
      </c>
      <c r="W431" s="30" t="str">
        <f>IF(Afrapportering!W412="","",Afrapportering!W412)</f>
        <v/>
      </c>
      <c r="X431" s="52" t="str">
        <f>IF(Afrapportering!X412="","",Afrapportering!X412)</f>
        <v/>
      </c>
      <c r="Y431" s="30" t="str">
        <f>IF(Afrapportering!Y412="","",Afrapportering!Y412)</f>
        <v/>
      </c>
      <c r="Z431" s="52" t="str">
        <f>IFERROR(MAX(IF(OR(V431="",X431=""),"",IF(AND(AND(MONTH(F431)&gt;=7,MONTH(F431)&lt;8),AND(MONTH(H431)&gt;=7,MONTH(H431)&lt;8)),(NETWORKDAYS(F431,H431,Lister!$D$7:$D$13)-V431)*T431/NETWORKDAYS(Lister!$D$19,Lister!$E$19,Lister!$D$7:$D$13),IF(AND(AND(MONTH(F431)&gt;=7,MONTH(F431)&lt;8),MONTH(H431)&gt;7),(NETWORKDAYS(F431,Lister!$E$19,Lister!$D$7:$D$13)-V431)*T431/NETWORKDAYS(Lister!$D$19,Lister!$E$19,Lister!$D$7:$D$13),IF(MONTH(F431)&gt;7,0)))),0),"")</f>
        <v/>
      </c>
      <c r="AA431" s="30" t="str">
        <f>IF(Afrapportering!AA412="","",Afrapportering!AA412)</f>
        <v/>
      </c>
      <c r="AB431" s="52" t="str">
        <f>IFERROR(MAX(IF(OR(V431="",X431=""),"",IF(AND(AND(MONTH(F431)&gt;=8,MONTH(F431)&lt;9),AND(MONTH(H431)&gt;=8,MONTH(H431)&lt;9)),(NETWORKDAYS(F431,H431,Lister!$D$7:$D$13)-X431)*T431/NETWORKDAYS(Lister!$D$20,Lister!$E$20,Lister!$D$7:$D$13),IF(AND(MONTH(F431)=7,MONTH(H431)=8),(NETWORKDAYS(Lister!$D$20,H431,Lister!$D$7:$D$13)-X431)*T431/NETWORKDAYS(Lister!$D$20,Lister!$E$20,Lister!$D$7:$D$13),IF(AND(MONTH(F431)=7,MONTH(H431)=7),0)))),0),"")</f>
        <v/>
      </c>
      <c r="AC431" s="30" t="str">
        <f>IF(Afrapportering!AC412="","",Afrapportering!AC412)</f>
        <v/>
      </c>
      <c r="AD431" s="52" t="str">
        <f t="shared" si="55"/>
        <v/>
      </c>
      <c r="AE431" s="52" t="str">
        <f t="shared" si="56"/>
        <v/>
      </c>
      <c r="AF431" s="30" t="str">
        <f t="shared" si="57"/>
        <v/>
      </c>
      <c r="AG431" s="30" t="str">
        <f t="shared" si="58"/>
        <v/>
      </c>
      <c r="AH431" s="3" t="str">
        <f t="shared" si="59"/>
        <v/>
      </c>
    </row>
    <row r="432" spans="1:34" x14ac:dyDescent="0.25">
      <c r="A432" s="13" t="str">
        <f>+Afrapportering!A413</f>
        <v/>
      </c>
      <c r="B432" s="13" t="str">
        <f>+Afrapportering!B413</f>
        <v/>
      </c>
      <c r="C432" s="13" t="str">
        <f>+Afrapportering!C413</f>
        <v/>
      </c>
      <c r="D432" s="13" t="str">
        <f>+Afrapportering!D413</f>
        <v/>
      </c>
      <c r="E432" s="14" t="str">
        <f>+Afrapportering!E413</f>
        <v/>
      </c>
      <c r="F432" s="139" t="str">
        <f>IF(Afrapportering!F413 = "", "",Afrapportering!F413)</f>
        <v/>
      </c>
      <c r="G432" s="14" t="str">
        <f>+Afrapportering!G413</f>
        <v/>
      </c>
      <c r="H432" s="139" t="str">
        <f>IF(Afrapportering!H413 = "","",Afrapportering!H413)</f>
        <v/>
      </c>
      <c r="I432" s="140" t="str">
        <f>+Afrapportering!I413</f>
        <v/>
      </c>
      <c r="J432" s="13" t="str">
        <f>+Afrapportering!J413</f>
        <v/>
      </c>
      <c r="K432" s="32" t="str">
        <f t="shared" si="52"/>
        <v/>
      </c>
      <c r="L432" s="31" t="str">
        <f>IF(Ansøgning!J418="","",Ansøgning!J418)</f>
        <v/>
      </c>
      <c r="M432" s="134" t="str">
        <f>IF(Afrapportering!M413="","",Afrapportering!M413)</f>
        <v/>
      </c>
      <c r="N432" s="31" t="str">
        <f>IF(Ansøgning!K418="","",Ansøgning!K418)</f>
        <v/>
      </c>
      <c r="O432" s="134">
        <f>IF(Afrapportering!O413="",,Afrapportering!O413)</f>
        <v>0</v>
      </c>
      <c r="P432" s="15" t="str">
        <f>IF(Ansøgning!L418="","",Ansøgning!L418)</f>
        <v/>
      </c>
      <c r="Q432" s="15" t="str">
        <f t="shared" si="53"/>
        <v/>
      </c>
      <c r="R432" s="15"/>
      <c r="S432" s="15" t="str">
        <f>IF(Afrapportering!S413="","",Afrapportering!S413)</f>
        <v/>
      </c>
      <c r="T432" s="31" t="str">
        <f t="shared" si="54"/>
        <v/>
      </c>
      <c r="U432" s="30" t="str">
        <f>IF(Afrapportering!U413="","",Afrapportering!U413)</f>
        <v/>
      </c>
      <c r="V432" s="52" t="str">
        <f>IF(Afrapportering!V413="","",Afrapportering!V413)</f>
        <v/>
      </c>
      <c r="W432" s="30" t="str">
        <f>IF(Afrapportering!W413="","",Afrapportering!W413)</f>
        <v/>
      </c>
      <c r="X432" s="52" t="str">
        <f>IF(Afrapportering!X413="","",Afrapportering!X413)</f>
        <v/>
      </c>
      <c r="Y432" s="30" t="str">
        <f>IF(Afrapportering!Y413="","",Afrapportering!Y413)</f>
        <v/>
      </c>
      <c r="Z432" s="52" t="str">
        <f>IFERROR(MAX(IF(OR(V432="",X432=""),"",IF(AND(AND(MONTH(F432)&gt;=7,MONTH(F432)&lt;8),AND(MONTH(H432)&gt;=7,MONTH(H432)&lt;8)),(NETWORKDAYS(F432,H432,Lister!$D$7:$D$13)-V432)*T432/NETWORKDAYS(Lister!$D$19,Lister!$E$19,Lister!$D$7:$D$13),IF(AND(AND(MONTH(F432)&gt;=7,MONTH(F432)&lt;8),MONTH(H432)&gt;7),(NETWORKDAYS(F432,Lister!$E$19,Lister!$D$7:$D$13)-V432)*T432/NETWORKDAYS(Lister!$D$19,Lister!$E$19,Lister!$D$7:$D$13),IF(MONTH(F432)&gt;7,0)))),0),"")</f>
        <v/>
      </c>
      <c r="AA432" s="30" t="str">
        <f>IF(Afrapportering!AA413="","",Afrapportering!AA413)</f>
        <v/>
      </c>
      <c r="AB432" s="52" t="str">
        <f>IFERROR(MAX(IF(OR(V432="",X432=""),"",IF(AND(AND(MONTH(F432)&gt;=8,MONTH(F432)&lt;9),AND(MONTH(H432)&gt;=8,MONTH(H432)&lt;9)),(NETWORKDAYS(F432,H432,Lister!$D$7:$D$13)-X432)*T432/NETWORKDAYS(Lister!$D$20,Lister!$E$20,Lister!$D$7:$D$13),IF(AND(MONTH(F432)=7,MONTH(H432)=8),(NETWORKDAYS(Lister!$D$20,H432,Lister!$D$7:$D$13)-X432)*T432/NETWORKDAYS(Lister!$D$20,Lister!$E$20,Lister!$D$7:$D$13),IF(AND(MONTH(F432)=7,MONTH(H432)=7),0)))),0),"")</f>
        <v/>
      </c>
      <c r="AC432" s="30" t="str">
        <f>IF(Afrapportering!AC413="","",Afrapportering!AC413)</f>
        <v/>
      </c>
      <c r="AD432" s="52" t="str">
        <f t="shared" si="55"/>
        <v/>
      </c>
      <c r="AE432" s="52" t="str">
        <f t="shared" si="56"/>
        <v/>
      </c>
      <c r="AF432" s="30" t="str">
        <f t="shared" si="57"/>
        <v/>
      </c>
      <c r="AG432" s="30" t="str">
        <f t="shared" si="58"/>
        <v/>
      </c>
      <c r="AH432" s="3" t="str">
        <f t="shared" si="59"/>
        <v/>
      </c>
    </row>
    <row r="433" spans="1:34" x14ac:dyDescent="0.25">
      <c r="A433" s="13" t="str">
        <f>+Afrapportering!A414</f>
        <v/>
      </c>
      <c r="B433" s="13" t="str">
        <f>+Afrapportering!B414</f>
        <v/>
      </c>
      <c r="C433" s="13" t="str">
        <f>+Afrapportering!C414</f>
        <v/>
      </c>
      <c r="D433" s="13" t="str">
        <f>+Afrapportering!D414</f>
        <v/>
      </c>
      <c r="E433" s="14" t="str">
        <f>+Afrapportering!E414</f>
        <v/>
      </c>
      <c r="F433" s="139" t="str">
        <f>IF(Afrapportering!F414 = "", "",Afrapportering!F414)</f>
        <v/>
      </c>
      <c r="G433" s="14" t="str">
        <f>+Afrapportering!G414</f>
        <v/>
      </c>
      <c r="H433" s="139" t="str">
        <f>IF(Afrapportering!H414 = "","",Afrapportering!H414)</f>
        <v/>
      </c>
      <c r="I433" s="140" t="str">
        <f>+Afrapportering!I414</f>
        <v/>
      </c>
      <c r="J433" s="13" t="str">
        <f>+Afrapportering!J414</f>
        <v/>
      </c>
      <c r="K433" s="32" t="str">
        <f t="shared" si="52"/>
        <v/>
      </c>
      <c r="L433" s="31" t="str">
        <f>IF(Ansøgning!J419="","",Ansøgning!J419)</f>
        <v/>
      </c>
      <c r="M433" s="134" t="str">
        <f>IF(Afrapportering!M414="","",Afrapportering!M414)</f>
        <v/>
      </c>
      <c r="N433" s="31" t="str">
        <f>IF(Ansøgning!K419="","",Ansøgning!K419)</f>
        <v/>
      </c>
      <c r="O433" s="134">
        <f>IF(Afrapportering!O414="",,Afrapportering!O414)</f>
        <v>0</v>
      </c>
      <c r="P433" s="15" t="str">
        <f>IF(Ansøgning!L419="","",Ansøgning!L419)</f>
        <v/>
      </c>
      <c r="Q433" s="15" t="str">
        <f t="shared" si="53"/>
        <v/>
      </c>
      <c r="R433" s="15"/>
      <c r="S433" s="15" t="str">
        <f>IF(Afrapportering!S414="","",Afrapportering!S414)</f>
        <v/>
      </c>
      <c r="T433" s="31" t="str">
        <f t="shared" si="54"/>
        <v/>
      </c>
      <c r="U433" s="30" t="str">
        <f>IF(Afrapportering!U414="","",Afrapportering!U414)</f>
        <v/>
      </c>
      <c r="V433" s="52" t="str">
        <f>IF(Afrapportering!V414="","",Afrapportering!V414)</f>
        <v/>
      </c>
      <c r="W433" s="30" t="str">
        <f>IF(Afrapportering!W414="","",Afrapportering!W414)</f>
        <v/>
      </c>
      <c r="X433" s="52" t="str">
        <f>IF(Afrapportering!X414="","",Afrapportering!X414)</f>
        <v/>
      </c>
      <c r="Y433" s="30" t="str">
        <f>IF(Afrapportering!Y414="","",Afrapportering!Y414)</f>
        <v/>
      </c>
      <c r="Z433" s="52" t="str">
        <f>IFERROR(MAX(IF(OR(V433="",X433=""),"",IF(AND(AND(MONTH(F433)&gt;=7,MONTH(F433)&lt;8),AND(MONTH(H433)&gt;=7,MONTH(H433)&lt;8)),(NETWORKDAYS(F433,H433,Lister!$D$7:$D$13)-V433)*T433/NETWORKDAYS(Lister!$D$19,Lister!$E$19,Lister!$D$7:$D$13),IF(AND(AND(MONTH(F433)&gt;=7,MONTH(F433)&lt;8),MONTH(H433)&gt;7),(NETWORKDAYS(F433,Lister!$E$19,Lister!$D$7:$D$13)-V433)*T433/NETWORKDAYS(Lister!$D$19,Lister!$E$19,Lister!$D$7:$D$13),IF(MONTH(F433)&gt;7,0)))),0),"")</f>
        <v/>
      </c>
      <c r="AA433" s="30" t="str">
        <f>IF(Afrapportering!AA414="","",Afrapportering!AA414)</f>
        <v/>
      </c>
      <c r="AB433" s="52" t="str">
        <f>IFERROR(MAX(IF(OR(V433="",X433=""),"",IF(AND(AND(MONTH(F433)&gt;=8,MONTH(F433)&lt;9),AND(MONTH(H433)&gt;=8,MONTH(H433)&lt;9)),(NETWORKDAYS(F433,H433,Lister!$D$7:$D$13)-X433)*T433/NETWORKDAYS(Lister!$D$20,Lister!$E$20,Lister!$D$7:$D$13),IF(AND(MONTH(F433)=7,MONTH(H433)=8),(NETWORKDAYS(Lister!$D$20,H433,Lister!$D$7:$D$13)-X433)*T433/NETWORKDAYS(Lister!$D$20,Lister!$E$20,Lister!$D$7:$D$13),IF(AND(MONTH(F433)=7,MONTH(H433)=7),0)))),0),"")</f>
        <v/>
      </c>
      <c r="AC433" s="30" t="str">
        <f>IF(Afrapportering!AC414="","",Afrapportering!AC414)</f>
        <v/>
      </c>
      <c r="AD433" s="52" t="str">
        <f t="shared" si="55"/>
        <v/>
      </c>
      <c r="AE433" s="52" t="str">
        <f t="shared" si="56"/>
        <v/>
      </c>
      <c r="AF433" s="30" t="str">
        <f t="shared" si="57"/>
        <v/>
      </c>
      <c r="AG433" s="30" t="str">
        <f t="shared" si="58"/>
        <v/>
      </c>
      <c r="AH433" s="3" t="str">
        <f t="shared" si="59"/>
        <v/>
      </c>
    </row>
    <row r="434" spans="1:34" x14ac:dyDescent="0.25">
      <c r="A434" s="13" t="str">
        <f>+Afrapportering!A415</f>
        <v/>
      </c>
      <c r="B434" s="13" t="str">
        <f>+Afrapportering!B415</f>
        <v/>
      </c>
      <c r="C434" s="13" t="str">
        <f>+Afrapportering!C415</f>
        <v/>
      </c>
      <c r="D434" s="13" t="str">
        <f>+Afrapportering!D415</f>
        <v/>
      </c>
      <c r="E434" s="14" t="str">
        <f>+Afrapportering!E415</f>
        <v/>
      </c>
      <c r="F434" s="139" t="str">
        <f>IF(Afrapportering!F415 = "", "",Afrapportering!F415)</f>
        <v/>
      </c>
      <c r="G434" s="14" t="str">
        <f>+Afrapportering!G415</f>
        <v/>
      </c>
      <c r="H434" s="139" t="str">
        <f>IF(Afrapportering!H415 = "","",Afrapportering!H415)</f>
        <v/>
      </c>
      <c r="I434" s="140" t="str">
        <f>+Afrapportering!I415</f>
        <v/>
      </c>
      <c r="J434" s="13" t="str">
        <f>+Afrapportering!J415</f>
        <v/>
      </c>
      <c r="K434" s="32" t="str">
        <f t="shared" si="52"/>
        <v/>
      </c>
      <c r="L434" s="31" t="str">
        <f>IF(Ansøgning!J420="","",Ansøgning!J420)</f>
        <v/>
      </c>
      <c r="M434" s="134" t="str">
        <f>IF(Afrapportering!M415="","",Afrapportering!M415)</f>
        <v/>
      </c>
      <c r="N434" s="31" t="str">
        <f>IF(Ansøgning!K420="","",Ansøgning!K420)</f>
        <v/>
      </c>
      <c r="O434" s="134">
        <f>IF(Afrapportering!O415="",,Afrapportering!O415)</f>
        <v>0</v>
      </c>
      <c r="P434" s="15" t="str">
        <f>IF(Ansøgning!L420="","",Ansøgning!L420)</f>
        <v/>
      </c>
      <c r="Q434" s="15" t="str">
        <f t="shared" si="53"/>
        <v/>
      </c>
      <c r="R434" s="15"/>
      <c r="S434" s="15" t="str">
        <f>IF(Afrapportering!S415="","",Afrapportering!S415)</f>
        <v/>
      </c>
      <c r="T434" s="31" t="str">
        <f t="shared" si="54"/>
        <v/>
      </c>
      <c r="U434" s="30" t="str">
        <f>IF(Afrapportering!U415="","",Afrapportering!U415)</f>
        <v/>
      </c>
      <c r="V434" s="52" t="str">
        <f>IF(Afrapportering!V415="","",Afrapportering!V415)</f>
        <v/>
      </c>
      <c r="W434" s="30" t="str">
        <f>IF(Afrapportering!W415="","",Afrapportering!W415)</f>
        <v/>
      </c>
      <c r="X434" s="52" t="str">
        <f>IF(Afrapportering!X415="","",Afrapportering!X415)</f>
        <v/>
      </c>
      <c r="Y434" s="30" t="str">
        <f>IF(Afrapportering!Y415="","",Afrapportering!Y415)</f>
        <v/>
      </c>
      <c r="Z434" s="52" t="str">
        <f>IFERROR(MAX(IF(OR(V434="",X434=""),"",IF(AND(AND(MONTH(F434)&gt;=7,MONTH(F434)&lt;8),AND(MONTH(H434)&gt;=7,MONTH(H434)&lt;8)),(NETWORKDAYS(F434,H434,Lister!$D$7:$D$13)-V434)*T434/NETWORKDAYS(Lister!$D$19,Lister!$E$19,Lister!$D$7:$D$13),IF(AND(AND(MONTH(F434)&gt;=7,MONTH(F434)&lt;8),MONTH(H434)&gt;7),(NETWORKDAYS(F434,Lister!$E$19,Lister!$D$7:$D$13)-V434)*T434/NETWORKDAYS(Lister!$D$19,Lister!$E$19,Lister!$D$7:$D$13),IF(MONTH(F434)&gt;7,0)))),0),"")</f>
        <v/>
      </c>
      <c r="AA434" s="30" t="str">
        <f>IF(Afrapportering!AA415="","",Afrapportering!AA415)</f>
        <v/>
      </c>
      <c r="AB434" s="52" t="str">
        <f>IFERROR(MAX(IF(OR(V434="",X434=""),"",IF(AND(AND(MONTH(F434)&gt;=8,MONTH(F434)&lt;9),AND(MONTH(H434)&gt;=8,MONTH(H434)&lt;9)),(NETWORKDAYS(F434,H434,Lister!$D$7:$D$13)-X434)*T434/NETWORKDAYS(Lister!$D$20,Lister!$E$20,Lister!$D$7:$D$13),IF(AND(MONTH(F434)=7,MONTH(H434)=8),(NETWORKDAYS(Lister!$D$20,H434,Lister!$D$7:$D$13)-X434)*T434/NETWORKDAYS(Lister!$D$20,Lister!$E$20,Lister!$D$7:$D$13),IF(AND(MONTH(F434)=7,MONTH(H434)=7),0)))),0),"")</f>
        <v/>
      </c>
      <c r="AC434" s="30" t="str">
        <f>IF(Afrapportering!AC415="","",Afrapportering!AC415)</f>
        <v/>
      </c>
      <c r="AD434" s="52" t="str">
        <f t="shared" si="55"/>
        <v/>
      </c>
      <c r="AE434" s="52" t="str">
        <f t="shared" si="56"/>
        <v/>
      </c>
      <c r="AF434" s="30" t="str">
        <f t="shared" si="57"/>
        <v/>
      </c>
      <c r="AG434" s="30" t="str">
        <f t="shared" si="58"/>
        <v/>
      </c>
      <c r="AH434" s="3" t="str">
        <f t="shared" si="59"/>
        <v/>
      </c>
    </row>
    <row r="435" spans="1:34" x14ac:dyDescent="0.25">
      <c r="A435" s="13" t="str">
        <f>+Afrapportering!A416</f>
        <v/>
      </c>
      <c r="B435" s="13" t="str">
        <f>+Afrapportering!B416</f>
        <v/>
      </c>
      <c r="C435" s="13" t="str">
        <f>+Afrapportering!C416</f>
        <v/>
      </c>
      <c r="D435" s="13" t="str">
        <f>+Afrapportering!D416</f>
        <v/>
      </c>
      <c r="E435" s="14" t="str">
        <f>+Afrapportering!E416</f>
        <v/>
      </c>
      <c r="F435" s="139" t="str">
        <f>IF(Afrapportering!F416 = "", "",Afrapportering!F416)</f>
        <v/>
      </c>
      <c r="G435" s="14" t="str">
        <f>+Afrapportering!G416</f>
        <v/>
      </c>
      <c r="H435" s="139" t="str">
        <f>IF(Afrapportering!H416 = "","",Afrapportering!H416)</f>
        <v/>
      </c>
      <c r="I435" s="140" t="str">
        <f>+Afrapportering!I416</f>
        <v/>
      </c>
      <c r="J435" s="13" t="str">
        <f>+Afrapportering!J416</f>
        <v/>
      </c>
      <c r="K435" s="32" t="str">
        <f t="shared" si="52"/>
        <v/>
      </c>
      <c r="L435" s="31" t="str">
        <f>IF(Ansøgning!J421="","",Ansøgning!J421)</f>
        <v/>
      </c>
      <c r="M435" s="134" t="str">
        <f>IF(Afrapportering!M416="","",Afrapportering!M416)</f>
        <v/>
      </c>
      <c r="N435" s="31" t="str">
        <f>IF(Ansøgning!K421="","",Ansøgning!K421)</f>
        <v/>
      </c>
      <c r="O435" s="134">
        <f>IF(Afrapportering!O416="",,Afrapportering!O416)</f>
        <v>0</v>
      </c>
      <c r="P435" s="15" t="str">
        <f>IF(Ansøgning!L421="","",Ansøgning!L421)</f>
        <v/>
      </c>
      <c r="Q435" s="15" t="str">
        <f t="shared" si="53"/>
        <v/>
      </c>
      <c r="R435" s="15"/>
      <c r="S435" s="15" t="str">
        <f>IF(Afrapportering!S416="","",Afrapportering!S416)</f>
        <v/>
      </c>
      <c r="T435" s="31" t="str">
        <f t="shared" si="54"/>
        <v/>
      </c>
      <c r="U435" s="30" t="str">
        <f>IF(Afrapportering!U416="","",Afrapportering!U416)</f>
        <v/>
      </c>
      <c r="V435" s="52" t="str">
        <f>IF(Afrapportering!V416="","",Afrapportering!V416)</f>
        <v/>
      </c>
      <c r="W435" s="30" t="str">
        <f>IF(Afrapportering!W416="","",Afrapportering!W416)</f>
        <v/>
      </c>
      <c r="X435" s="52" t="str">
        <f>IF(Afrapportering!X416="","",Afrapportering!X416)</f>
        <v/>
      </c>
      <c r="Y435" s="30" t="str">
        <f>IF(Afrapportering!Y416="","",Afrapportering!Y416)</f>
        <v/>
      </c>
      <c r="Z435" s="52" t="str">
        <f>IFERROR(MAX(IF(OR(V435="",X435=""),"",IF(AND(AND(MONTH(F435)&gt;=7,MONTH(F435)&lt;8),AND(MONTH(H435)&gt;=7,MONTH(H435)&lt;8)),(NETWORKDAYS(F435,H435,Lister!$D$7:$D$13)-V435)*T435/NETWORKDAYS(Lister!$D$19,Lister!$E$19,Lister!$D$7:$D$13),IF(AND(AND(MONTH(F435)&gt;=7,MONTH(F435)&lt;8),MONTH(H435)&gt;7),(NETWORKDAYS(F435,Lister!$E$19,Lister!$D$7:$D$13)-V435)*T435/NETWORKDAYS(Lister!$D$19,Lister!$E$19,Lister!$D$7:$D$13),IF(MONTH(F435)&gt;7,0)))),0),"")</f>
        <v/>
      </c>
      <c r="AA435" s="30" t="str">
        <f>IF(Afrapportering!AA416="","",Afrapportering!AA416)</f>
        <v/>
      </c>
      <c r="AB435" s="52" t="str">
        <f>IFERROR(MAX(IF(OR(V435="",X435=""),"",IF(AND(AND(MONTH(F435)&gt;=8,MONTH(F435)&lt;9),AND(MONTH(H435)&gt;=8,MONTH(H435)&lt;9)),(NETWORKDAYS(F435,H435,Lister!$D$7:$D$13)-X435)*T435/NETWORKDAYS(Lister!$D$20,Lister!$E$20,Lister!$D$7:$D$13),IF(AND(MONTH(F435)=7,MONTH(H435)=8),(NETWORKDAYS(Lister!$D$20,H435,Lister!$D$7:$D$13)-X435)*T435/NETWORKDAYS(Lister!$D$20,Lister!$E$20,Lister!$D$7:$D$13),IF(AND(MONTH(F435)=7,MONTH(H435)=7),0)))),0),"")</f>
        <v/>
      </c>
      <c r="AC435" s="30" t="str">
        <f>IF(Afrapportering!AC416="","",Afrapportering!AC416)</f>
        <v/>
      </c>
      <c r="AD435" s="52" t="str">
        <f t="shared" si="55"/>
        <v/>
      </c>
      <c r="AE435" s="52" t="str">
        <f t="shared" si="56"/>
        <v/>
      </c>
      <c r="AF435" s="30" t="str">
        <f t="shared" si="57"/>
        <v/>
      </c>
      <c r="AG435" s="30" t="str">
        <f t="shared" si="58"/>
        <v/>
      </c>
      <c r="AH435" s="3" t="str">
        <f t="shared" si="59"/>
        <v/>
      </c>
    </row>
    <row r="436" spans="1:34" x14ac:dyDescent="0.25">
      <c r="A436" s="13" t="str">
        <f>+Afrapportering!A417</f>
        <v/>
      </c>
      <c r="B436" s="13" t="str">
        <f>+Afrapportering!B417</f>
        <v/>
      </c>
      <c r="C436" s="13" t="str">
        <f>+Afrapportering!C417</f>
        <v/>
      </c>
      <c r="D436" s="13" t="str">
        <f>+Afrapportering!D417</f>
        <v/>
      </c>
      <c r="E436" s="14" t="str">
        <f>+Afrapportering!E417</f>
        <v/>
      </c>
      <c r="F436" s="139" t="str">
        <f>IF(Afrapportering!F417 = "", "",Afrapportering!F417)</f>
        <v/>
      </c>
      <c r="G436" s="14" t="str">
        <f>+Afrapportering!G417</f>
        <v/>
      </c>
      <c r="H436" s="139" t="str">
        <f>IF(Afrapportering!H417 = "","",Afrapportering!H417)</f>
        <v/>
      </c>
      <c r="I436" s="140" t="str">
        <f>+Afrapportering!I417</f>
        <v/>
      </c>
      <c r="J436" s="13" t="str">
        <f>+Afrapportering!J417</f>
        <v/>
      </c>
      <c r="K436" s="32" t="str">
        <f t="shared" si="52"/>
        <v/>
      </c>
      <c r="L436" s="31" t="str">
        <f>IF(Ansøgning!J422="","",Ansøgning!J422)</f>
        <v/>
      </c>
      <c r="M436" s="134" t="str">
        <f>IF(Afrapportering!M417="","",Afrapportering!M417)</f>
        <v/>
      </c>
      <c r="N436" s="31" t="str">
        <f>IF(Ansøgning!K422="","",Ansøgning!K422)</f>
        <v/>
      </c>
      <c r="O436" s="134">
        <f>IF(Afrapportering!O417="",,Afrapportering!O417)</f>
        <v>0</v>
      </c>
      <c r="P436" s="15" t="str">
        <f>IF(Ansøgning!L422="","",Ansøgning!L422)</f>
        <v/>
      </c>
      <c r="Q436" s="15" t="str">
        <f t="shared" si="53"/>
        <v/>
      </c>
      <c r="R436" s="15"/>
      <c r="S436" s="15" t="str">
        <f>IF(Afrapportering!S417="","",Afrapportering!S417)</f>
        <v/>
      </c>
      <c r="T436" s="31" t="str">
        <f t="shared" si="54"/>
        <v/>
      </c>
      <c r="U436" s="30" t="str">
        <f>IF(Afrapportering!U417="","",Afrapportering!U417)</f>
        <v/>
      </c>
      <c r="V436" s="52" t="str">
        <f>IF(Afrapportering!V417="","",Afrapportering!V417)</f>
        <v/>
      </c>
      <c r="W436" s="30" t="str">
        <f>IF(Afrapportering!W417="","",Afrapportering!W417)</f>
        <v/>
      </c>
      <c r="X436" s="52" t="str">
        <f>IF(Afrapportering!X417="","",Afrapportering!X417)</f>
        <v/>
      </c>
      <c r="Y436" s="30" t="str">
        <f>IF(Afrapportering!Y417="","",Afrapportering!Y417)</f>
        <v/>
      </c>
      <c r="Z436" s="52" t="str">
        <f>IFERROR(MAX(IF(OR(V436="",X436=""),"",IF(AND(AND(MONTH(F436)&gt;=7,MONTH(F436)&lt;8),AND(MONTH(H436)&gt;=7,MONTH(H436)&lt;8)),(NETWORKDAYS(F436,H436,Lister!$D$7:$D$13)-V436)*T436/NETWORKDAYS(Lister!$D$19,Lister!$E$19,Lister!$D$7:$D$13),IF(AND(AND(MONTH(F436)&gt;=7,MONTH(F436)&lt;8),MONTH(H436)&gt;7),(NETWORKDAYS(F436,Lister!$E$19,Lister!$D$7:$D$13)-V436)*T436/NETWORKDAYS(Lister!$D$19,Lister!$E$19,Lister!$D$7:$D$13),IF(MONTH(F436)&gt;7,0)))),0),"")</f>
        <v/>
      </c>
      <c r="AA436" s="30" t="str">
        <f>IF(Afrapportering!AA417="","",Afrapportering!AA417)</f>
        <v/>
      </c>
      <c r="AB436" s="52" t="str">
        <f>IFERROR(MAX(IF(OR(V436="",X436=""),"",IF(AND(AND(MONTH(F436)&gt;=8,MONTH(F436)&lt;9),AND(MONTH(H436)&gt;=8,MONTH(H436)&lt;9)),(NETWORKDAYS(F436,H436,Lister!$D$7:$D$13)-X436)*T436/NETWORKDAYS(Lister!$D$20,Lister!$E$20,Lister!$D$7:$D$13),IF(AND(MONTH(F436)=7,MONTH(H436)=8),(NETWORKDAYS(Lister!$D$20,H436,Lister!$D$7:$D$13)-X436)*T436/NETWORKDAYS(Lister!$D$20,Lister!$E$20,Lister!$D$7:$D$13),IF(AND(MONTH(F436)=7,MONTH(H436)=7),0)))),0),"")</f>
        <v/>
      </c>
      <c r="AC436" s="30" t="str">
        <f>IF(Afrapportering!AC417="","",Afrapportering!AC417)</f>
        <v/>
      </c>
      <c r="AD436" s="52" t="str">
        <f t="shared" si="55"/>
        <v/>
      </c>
      <c r="AE436" s="52" t="str">
        <f t="shared" si="56"/>
        <v/>
      </c>
      <c r="AF436" s="30" t="str">
        <f t="shared" si="57"/>
        <v/>
      </c>
      <c r="AG436" s="30" t="str">
        <f t="shared" si="58"/>
        <v/>
      </c>
      <c r="AH436" s="3" t="str">
        <f t="shared" si="59"/>
        <v/>
      </c>
    </row>
    <row r="437" spans="1:34" x14ac:dyDescent="0.25">
      <c r="A437" s="13" t="str">
        <f>+Afrapportering!A418</f>
        <v/>
      </c>
      <c r="B437" s="13" t="str">
        <f>+Afrapportering!B418</f>
        <v/>
      </c>
      <c r="C437" s="13" t="str">
        <f>+Afrapportering!C418</f>
        <v/>
      </c>
      <c r="D437" s="13" t="str">
        <f>+Afrapportering!D418</f>
        <v/>
      </c>
      <c r="E437" s="14" t="str">
        <f>+Afrapportering!E418</f>
        <v/>
      </c>
      <c r="F437" s="139" t="str">
        <f>IF(Afrapportering!F418 = "", "",Afrapportering!F418)</f>
        <v/>
      </c>
      <c r="G437" s="14" t="str">
        <f>+Afrapportering!G418</f>
        <v/>
      </c>
      <c r="H437" s="139" t="str">
        <f>IF(Afrapportering!H418 = "","",Afrapportering!H418)</f>
        <v/>
      </c>
      <c r="I437" s="140" t="str">
        <f>+Afrapportering!I418</f>
        <v/>
      </c>
      <c r="J437" s="13" t="str">
        <f>+Afrapportering!J418</f>
        <v/>
      </c>
      <c r="K437" s="32" t="str">
        <f t="shared" si="52"/>
        <v/>
      </c>
      <c r="L437" s="31" t="str">
        <f>IF(Ansøgning!J423="","",Ansøgning!J423)</f>
        <v/>
      </c>
      <c r="M437" s="134" t="str">
        <f>IF(Afrapportering!M418="","",Afrapportering!M418)</f>
        <v/>
      </c>
      <c r="N437" s="31" t="str">
        <f>IF(Ansøgning!K423="","",Ansøgning!K423)</f>
        <v/>
      </c>
      <c r="O437" s="134">
        <f>IF(Afrapportering!O418="",,Afrapportering!O418)</f>
        <v>0</v>
      </c>
      <c r="P437" s="15" t="str">
        <f>IF(Ansøgning!L423="","",Ansøgning!L423)</f>
        <v/>
      </c>
      <c r="Q437" s="15" t="str">
        <f t="shared" si="53"/>
        <v/>
      </c>
      <c r="R437" s="15"/>
      <c r="S437" s="15" t="str">
        <f>IF(Afrapportering!S418="","",Afrapportering!S418)</f>
        <v/>
      </c>
      <c r="T437" s="31" t="str">
        <f t="shared" si="54"/>
        <v/>
      </c>
      <c r="U437" s="30" t="str">
        <f>IF(Afrapportering!U418="","",Afrapportering!U418)</f>
        <v/>
      </c>
      <c r="V437" s="52" t="str">
        <f>IF(Afrapportering!V418="","",Afrapportering!V418)</f>
        <v/>
      </c>
      <c r="W437" s="30" t="str">
        <f>IF(Afrapportering!W418="","",Afrapportering!W418)</f>
        <v/>
      </c>
      <c r="X437" s="52" t="str">
        <f>IF(Afrapportering!X418="","",Afrapportering!X418)</f>
        <v/>
      </c>
      <c r="Y437" s="30" t="str">
        <f>IF(Afrapportering!Y418="","",Afrapportering!Y418)</f>
        <v/>
      </c>
      <c r="Z437" s="52" t="str">
        <f>IFERROR(MAX(IF(OR(V437="",X437=""),"",IF(AND(AND(MONTH(F437)&gt;=7,MONTH(F437)&lt;8),AND(MONTH(H437)&gt;=7,MONTH(H437)&lt;8)),(NETWORKDAYS(F437,H437,Lister!$D$7:$D$13)-V437)*T437/NETWORKDAYS(Lister!$D$19,Lister!$E$19,Lister!$D$7:$D$13),IF(AND(AND(MONTH(F437)&gt;=7,MONTH(F437)&lt;8),MONTH(H437)&gt;7),(NETWORKDAYS(F437,Lister!$E$19,Lister!$D$7:$D$13)-V437)*T437/NETWORKDAYS(Lister!$D$19,Lister!$E$19,Lister!$D$7:$D$13),IF(MONTH(F437)&gt;7,0)))),0),"")</f>
        <v/>
      </c>
      <c r="AA437" s="30" t="str">
        <f>IF(Afrapportering!AA418="","",Afrapportering!AA418)</f>
        <v/>
      </c>
      <c r="AB437" s="52" t="str">
        <f>IFERROR(MAX(IF(OR(V437="",X437=""),"",IF(AND(AND(MONTH(F437)&gt;=8,MONTH(F437)&lt;9),AND(MONTH(H437)&gt;=8,MONTH(H437)&lt;9)),(NETWORKDAYS(F437,H437,Lister!$D$7:$D$13)-X437)*T437/NETWORKDAYS(Lister!$D$20,Lister!$E$20,Lister!$D$7:$D$13),IF(AND(MONTH(F437)=7,MONTH(H437)=8),(NETWORKDAYS(Lister!$D$20,H437,Lister!$D$7:$D$13)-X437)*T437/NETWORKDAYS(Lister!$D$20,Lister!$E$20,Lister!$D$7:$D$13),IF(AND(MONTH(F437)=7,MONTH(H437)=7),0)))),0),"")</f>
        <v/>
      </c>
      <c r="AC437" s="30" t="str">
        <f>IF(Afrapportering!AC418="","",Afrapportering!AC418)</f>
        <v/>
      </c>
      <c r="AD437" s="52" t="str">
        <f t="shared" si="55"/>
        <v/>
      </c>
      <c r="AE437" s="52" t="str">
        <f t="shared" si="56"/>
        <v/>
      </c>
      <c r="AF437" s="30" t="str">
        <f t="shared" si="57"/>
        <v/>
      </c>
      <c r="AG437" s="30" t="str">
        <f t="shared" si="58"/>
        <v/>
      </c>
      <c r="AH437" s="3" t="str">
        <f t="shared" si="59"/>
        <v/>
      </c>
    </row>
    <row r="438" spans="1:34" x14ac:dyDescent="0.25">
      <c r="A438" s="13" t="str">
        <f>+Afrapportering!A419</f>
        <v/>
      </c>
      <c r="B438" s="13" t="str">
        <f>+Afrapportering!B419</f>
        <v/>
      </c>
      <c r="C438" s="13" t="str">
        <f>+Afrapportering!C419</f>
        <v/>
      </c>
      <c r="D438" s="13" t="str">
        <f>+Afrapportering!D419</f>
        <v/>
      </c>
      <c r="E438" s="14" t="str">
        <f>+Afrapportering!E419</f>
        <v/>
      </c>
      <c r="F438" s="139" t="str">
        <f>IF(Afrapportering!F419 = "", "",Afrapportering!F419)</f>
        <v/>
      </c>
      <c r="G438" s="14" t="str">
        <f>+Afrapportering!G419</f>
        <v/>
      </c>
      <c r="H438" s="139" t="str">
        <f>IF(Afrapportering!H419 = "","",Afrapportering!H419)</f>
        <v/>
      </c>
      <c r="I438" s="140" t="str">
        <f>+Afrapportering!I419</f>
        <v/>
      </c>
      <c r="J438" s="13" t="str">
        <f>+Afrapportering!J419</f>
        <v/>
      </c>
      <c r="K438" s="32" t="str">
        <f t="shared" si="52"/>
        <v/>
      </c>
      <c r="L438" s="31" t="str">
        <f>IF(Ansøgning!J424="","",Ansøgning!J424)</f>
        <v/>
      </c>
      <c r="M438" s="134" t="str">
        <f>IF(Afrapportering!M419="","",Afrapportering!M419)</f>
        <v/>
      </c>
      <c r="N438" s="31" t="str">
        <f>IF(Ansøgning!K424="","",Ansøgning!K424)</f>
        <v/>
      </c>
      <c r="O438" s="134">
        <f>IF(Afrapportering!O419="",,Afrapportering!O419)</f>
        <v>0</v>
      </c>
      <c r="P438" s="15" t="str">
        <f>IF(Ansøgning!L424="","",Ansøgning!L424)</f>
        <v/>
      </c>
      <c r="Q438" s="15" t="str">
        <f t="shared" si="53"/>
        <v/>
      </c>
      <c r="R438" s="15"/>
      <c r="S438" s="15" t="str">
        <f>IF(Afrapportering!S419="","",Afrapportering!S419)</f>
        <v/>
      </c>
      <c r="T438" s="31" t="str">
        <f t="shared" si="54"/>
        <v/>
      </c>
      <c r="U438" s="30" t="str">
        <f>IF(Afrapportering!U419="","",Afrapportering!U419)</f>
        <v/>
      </c>
      <c r="V438" s="52" t="str">
        <f>IF(Afrapportering!V419="","",Afrapportering!V419)</f>
        <v/>
      </c>
      <c r="W438" s="30" t="str">
        <f>IF(Afrapportering!W419="","",Afrapportering!W419)</f>
        <v/>
      </c>
      <c r="X438" s="52" t="str">
        <f>IF(Afrapportering!X419="","",Afrapportering!X419)</f>
        <v/>
      </c>
      <c r="Y438" s="30" t="str">
        <f>IF(Afrapportering!Y419="","",Afrapportering!Y419)</f>
        <v/>
      </c>
      <c r="Z438" s="52" t="str">
        <f>IFERROR(MAX(IF(OR(V438="",X438=""),"",IF(AND(AND(MONTH(F438)&gt;=7,MONTH(F438)&lt;8),AND(MONTH(H438)&gt;=7,MONTH(H438)&lt;8)),(NETWORKDAYS(F438,H438,Lister!$D$7:$D$13)-V438)*T438/NETWORKDAYS(Lister!$D$19,Lister!$E$19,Lister!$D$7:$D$13),IF(AND(AND(MONTH(F438)&gt;=7,MONTH(F438)&lt;8),MONTH(H438)&gt;7),(NETWORKDAYS(F438,Lister!$E$19,Lister!$D$7:$D$13)-V438)*T438/NETWORKDAYS(Lister!$D$19,Lister!$E$19,Lister!$D$7:$D$13),IF(MONTH(F438)&gt;7,0)))),0),"")</f>
        <v/>
      </c>
      <c r="AA438" s="30" t="str">
        <f>IF(Afrapportering!AA419="","",Afrapportering!AA419)</f>
        <v/>
      </c>
      <c r="AB438" s="52" t="str">
        <f>IFERROR(MAX(IF(OR(V438="",X438=""),"",IF(AND(AND(MONTH(F438)&gt;=8,MONTH(F438)&lt;9),AND(MONTH(H438)&gt;=8,MONTH(H438)&lt;9)),(NETWORKDAYS(F438,H438,Lister!$D$7:$D$13)-X438)*T438/NETWORKDAYS(Lister!$D$20,Lister!$E$20,Lister!$D$7:$D$13),IF(AND(MONTH(F438)=7,MONTH(H438)=8),(NETWORKDAYS(Lister!$D$20,H438,Lister!$D$7:$D$13)-X438)*T438/NETWORKDAYS(Lister!$D$20,Lister!$E$20,Lister!$D$7:$D$13),IF(AND(MONTH(F438)=7,MONTH(H438)=7),0)))),0),"")</f>
        <v/>
      </c>
      <c r="AC438" s="30" t="str">
        <f>IF(Afrapportering!AC419="","",Afrapportering!AC419)</f>
        <v/>
      </c>
      <c r="AD438" s="52" t="str">
        <f t="shared" si="55"/>
        <v/>
      </c>
      <c r="AE438" s="52" t="str">
        <f t="shared" si="56"/>
        <v/>
      </c>
      <c r="AF438" s="30" t="str">
        <f t="shared" si="57"/>
        <v/>
      </c>
      <c r="AG438" s="30" t="str">
        <f t="shared" si="58"/>
        <v/>
      </c>
      <c r="AH438" s="3" t="str">
        <f t="shared" si="59"/>
        <v/>
      </c>
    </row>
    <row r="439" spans="1:34" x14ac:dyDescent="0.25">
      <c r="A439" s="13" t="str">
        <f>+Afrapportering!A420</f>
        <v/>
      </c>
      <c r="B439" s="13" t="str">
        <f>+Afrapportering!B420</f>
        <v/>
      </c>
      <c r="C439" s="13" t="str">
        <f>+Afrapportering!C420</f>
        <v/>
      </c>
      <c r="D439" s="13" t="str">
        <f>+Afrapportering!D420</f>
        <v/>
      </c>
      <c r="E439" s="14" t="str">
        <f>+Afrapportering!E420</f>
        <v/>
      </c>
      <c r="F439" s="139" t="str">
        <f>IF(Afrapportering!F420 = "", "",Afrapportering!F420)</f>
        <v/>
      </c>
      <c r="G439" s="14" t="str">
        <f>+Afrapportering!G420</f>
        <v/>
      </c>
      <c r="H439" s="139" t="str">
        <f>IF(Afrapportering!H420 = "","",Afrapportering!H420)</f>
        <v/>
      </c>
      <c r="I439" s="140" t="str">
        <f>+Afrapportering!I420</f>
        <v/>
      </c>
      <c r="J439" s="13" t="str">
        <f>+Afrapportering!J420</f>
        <v/>
      </c>
      <c r="K439" s="32" t="str">
        <f t="shared" si="52"/>
        <v/>
      </c>
      <c r="L439" s="31" t="str">
        <f>IF(Ansøgning!J425="","",Ansøgning!J425)</f>
        <v/>
      </c>
      <c r="M439" s="134" t="str">
        <f>IF(Afrapportering!M420="","",Afrapportering!M420)</f>
        <v/>
      </c>
      <c r="N439" s="31" t="str">
        <f>IF(Ansøgning!K425="","",Ansøgning!K425)</f>
        <v/>
      </c>
      <c r="O439" s="134">
        <f>IF(Afrapportering!O420="",,Afrapportering!O420)</f>
        <v>0</v>
      </c>
      <c r="P439" s="15" t="str">
        <f>IF(Ansøgning!L425="","",Ansøgning!L425)</f>
        <v/>
      </c>
      <c r="Q439" s="15" t="str">
        <f t="shared" si="53"/>
        <v/>
      </c>
      <c r="R439" s="15"/>
      <c r="S439" s="15" t="str">
        <f>IF(Afrapportering!S420="","",Afrapportering!S420)</f>
        <v/>
      </c>
      <c r="T439" s="31" t="str">
        <f t="shared" si="54"/>
        <v/>
      </c>
      <c r="U439" s="30" t="str">
        <f>IF(Afrapportering!U420="","",Afrapportering!U420)</f>
        <v/>
      </c>
      <c r="V439" s="52" t="str">
        <f>IF(Afrapportering!V420="","",Afrapportering!V420)</f>
        <v/>
      </c>
      <c r="W439" s="30" t="str">
        <f>IF(Afrapportering!W420="","",Afrapportering!W420)</f>
        <v/>
      </c>
      <c r="X439" s="52" t="str">
        <f>IF(Afrapportering!X420="","",Afrapportering!X420)</f>
        <v/>
      </c>
      <c r="Y439" s="30" t="str">
        <f>IF(Afrapportering!Y420="","",Afrapportering!Y420)</f>
        <v/>
      </c>
      <c r="Z439" s="52" t="str">
        <f>IFERROR(MAX(IF(OR(V439="",X439=""),"",IF(AND(AND(MONTH(F439)&gt;=7,MONTH(F439)&lt;8),AND(MONTH(H439)&gt;=7,MONTH(H439)&lt;8)),(NETWORKDAYS(F439,H439,Lister!$D$7:$D$13)-V439)*T439/NETWORKDAYS(Lister!$D$19,Lister!$E$19,Lister!$D$7:$D$13),IF(AND(AND(MONTH(F439)&gt;=7,MONTH(F439)&lt;8),MONTH(H439)&gt;7),(NETWORKDAYS(F439,Lister!$E$19,Lister!$D$7:$D$13)-V439)*T439/NETWORKDAYS(Lister!$D$19,Lister!$E$19,Lister!$D$7:$D$13),IF(MONTH(F439)&gt;7,0)))),0),"")</f>
        <v/>
      </c>
      <c r="AA439" s="30" t="str">
        <f>IF(Afrapportering!AA420="","",Afrapportering!AA420)</f>
        <v/>
      </c>
      <c r="AB439" s="52" t="str">
        <f>IFERROR(MAX(IF(OR(V439="",X439=""),"",IF(AND(AND(MONTH(F439)&gt;=8,MONTH(F439)&lt;9),AND(MONTH(H439)&gt;=8,MONTH(H439)&lt;9)),(NETWORKDAYS(F439,H439,Lister!$D$7:$D$13)-X439)*T439/NETWORKDAYS(Lister!$D$20,Lister!$E$20,Lister!$D$7:$D$13),IF(AND(MONTH(F439)=7,MONTH(H439)=8),(NETWORKDAYS(Lister!$D$20,H439,Lister!$D$7:$D$13)-X439)*T439/NETWORKDAYS(Lister!$D$20,Lister!$E$20,Lister!$D$7:$D$13),IF(AND(MONTH(F439)=7,MONTH(H439)=7),0)))),0),"")</f>
        <v/>
      </c>
      <c r="AC439" s="30" t="str">
        <f>IF(Afrapportering!AC420="","",Afrapportering!AC420)</f>
        <v/>
      </c>
      <c r="AD439" s="52" t="str">
        <f t="shared" si="55"/>
        <v/>
      </c>
      <c r="AE439" s="52" t="str">
        <f t="shared" si="56"/>
        <v/>
      </c>
      <c r="AF439" s="30" t="str">
        <f t="shared" si="57"/>
        <v/>
      </c>
      <c r="AG439" s="30" t="str">
        <f t="shared" si="58"/>
        <v/>
      </c>
      <c r="AH439" s="3" t="str">
        <f t="shared" si="59"/>
        <v/>
      </c>
    </row>
    <row r="440" spans="1:34" x14ac:dyDescent="0.25">
      <c r="A440" s="13" t="str">
        <f>+Afrapportering!A421</f>
        <v/>
      </c>
      <c r="B440" s="13" t="str">
        <f>+Afrapportering!B421</f>
        <v/>
      </c>
      <c r="C440" s="13" t="str">
        <f>+Afrapportering!C421</f>
        <v/>
      </c>
      <c r="D440" s="13" t="str">
        <f>+Afrapportering!D421</f>
        <v/>
      </c>
      <c r="E440" s="14" t="str">
        <f>+Afrapportering!E421</f>
        <v/>
      </c>
      <c r="F440" s="139" t="str">
        <f>IF(Afrapportering!F421 = "", "",Afrapportering!F421)</f>
        <v/>
      </c>
      <c r="G440" s="14" t="str">
        <f>+Afrapportering!G421</f>
        <v/>
      </c>
      <c r="H440" s="139" t="str">
        <f>IF(Afrapportering!H421 = "","",Afrapportering!H421)</f>
        <v/>
      </c>
      <c r="I440" s="140" t="str">
        <f>+Afrapportering!I421</f>
        <v/>
      </c>
      <c r="J440" s="13" t="str">
        <f>+Afrapportering!J421</f>
        <v/>
      </c>
      <c r="K440" s="32" t="str">
        <f t="shared" si="52"/>
        <v/>
      </c>
      <c r="L440" s="31" t="str">
        <f>IF(Ansøgning!J426="","",Ansøgning!J426)</f>
        <v/>
      </c>
      <c r="M440" s="134" t="str">
        <f>IF(Afrapportering!M421="","",Afrapportering!M421)</f>
        <v/>
      </c>
      <c r="N440" s="31" t="str">
        <f>IF(Ansøgning!K426="","",Ansøgning!K426)</f>
        <v/>
      </c>
      <c r="O440" s="134">
        <f>IF(Afrapportering!O421="",,Afrapportering!O421)</f>
        <v>0</v>
      </c>
      <c r="P440" s="15" t="str">
        <f>IF(Ansøgning!L426="","",Ansøgning!L426)</f>
        <v/>
      </c>
      <c r="Q440" s="15" t="str">
        <f t="shared" si="53"/>
        <v/>
      </c>
      <c r="R440" s="15"/>
      <c r="S440" s="15" t="str">
        <f>IF(Afrapportering!S421="","",Afrapportering!S421)</f>
        <v/>
      </c>
      <c r="T440" s="31" t="str">
        <f t="shared" si="54"/>
        <v/>
      </c>
      <c r="U440" s="30" t="str">
        <f>IF(Afrapportering!U421="","",Afrapportering!U421)</f>
        <v/>
      </c>
      <c r="V440" s="52" t="str">
        <f>IF(Afrapportering!V421="","",Afrapportering!V421)</f>
        <v/>
      </c>
      <c r="W440" s="30" t="str">
        <f>IF(Afrapportering!W421="","",Afrapportering!W421)</f>
        <v/>
      </c>
      <c r="X440" s="52" t="str">
        <f>IF(Afrapportering!X421="","",Afrapportering!X421)</f>
        <v/>
      </c>
      <c r="Y440" s="30" t="str">
        <f>IF(Afrapportering!Y421="","",Afrapportering!Y421)</f>
        <v/>
      </c>
      <c r="Z440" s="52" t="str">
        <f>IFERROR(MAX(IF(OR(V440="",X440=""),"",IF(AND(AND(MONTH(F440)&gt;=7,MONTH(F440)&lt;8),AND(MONTH(H440)&gt;=7,MONTH(H440)&lt;8)),(NETWORKDAYS(F440,H440,Lister!$D$7:$D$13)-V440)*T440/NETWORKDAYS(Lister!$D$19,Lister!$E$19,Lister!$D$7:$D$13),IF(AND(AND(MONTH(F440)&gt;=7,MONTH(F440)&lt;8),MONTH(H440)&gt;7),(NETWORKDAYS(F440,Lister!$E$19,Lister!$D$7:$D$13)-V440)*T440/NETWORKDAYS(Lister!$D$19,Lister!$E$19,Lister!$D$7:$D$13),IF(MONTH(F440)&gt;7,0)))),0),"")</f>
        <v/>
      </c>
      <c r="AA440" s="30" t="str">
        <f>IF(Afrapportering!AA421="","",Afrapportering!AA421)</f>
        <v/>
      </c>
      <c r="AB440" s="52" t="str">
        <f>IFERROR(MAX(IF(OR(V440="",X440=""),"",IF(AND(AND(MONTH(F440)&gt;=8,MONTH(F440)&lt;9),AND(MONTH(H440)&gt;=8,MONTH(H440)&lt;9)),(NETWORKDAYS(F440,H440,Lister!$D$7:$D$13)-X440)*T440/NETWORKDAYS(Lister!$D$20,Lister!$E$20,Lister!$D$7:$D$13),IF(AND(MONTH(F440)=7,MONTH(H440)=8),(NETWORKDAYS(Lister!$D$20,H440,Lister!$D$7:$D$13)-X440)*T440/NETWORKDAYS(Lister!$D$20,Lister!$E$20,Lister!$D$7:$D$13),IF(AND(MONTH(F440)=7,MONTH(H440)=7),0)))),0),"")</f>
        <v/>
      </c>
      <c r="AC440" s="30" t="str">
        <f>IF(Afrapportering!AC421="","",Afrapportering!AC421)</f>
        <v/>
      </c>
      <c r="AD440" s="52" t="str">
        <f t="shared" si="55"/>
        <v/>
      </c>
      <c r="AE440" s="52" t="str">
        <f t="shared" si="56"/>
        <v/>
      </c>
      <c r="AF440" s="30" t="str">
        <f t="shared" si="57"/>
        <v/>
      </c>
      <c r="AG440" s="30" t="str">
        <f t="shared" si="58"/>
        <v/>
      </c>
      <c r="AH440" s="3" t="str">
        <f t="shared" si="59"/>
        <v/>
      </c>
    </row>
    <row r="441" spans="1:34" x14ac:dyDescent="0.25">
      <c r="A441" s="13" t="str">
        <f>+Afrapportering!A422</f>
        <v/>
      </c>
      <c r="B441" s="13" t="str">
        <f>+Afrapportering!B422</f>
        <v/>
      </c>
      <c r="C441" s="13" t="str">
        <f>+Afrapportering!C422</f>
        <v/>
      </c>
      <c r="D441" s="13" t="str">
        <f>+Afrapportering!D422</f>
        <v/>
      </c>
      <c r="E441" s="14" t="str">
        <f>+Afrapportering!E422</f>
        <v/>
      </c>
      <c r="F441" s="139" t="str">
        <f>IF(Afrapportering!F422 = "", "",Afrapportering!F422)</f>
        <v/>
      </c>
      <c r="G441" s="14" t="str">
        <f>+Afrapportering!G422</f>
        <v/>
      </c>
      <c r="H441" s="139" t="str">
        <f>IF(Afrapportering!H422 = "","",Afrapportering!H422)</f>
        <v/>
      </c>
      <c r="I441" s="140" t="str">
        <f>+Afrapportering!I422</f>
        <v/>
      </c>
      <c r="J441" s="13" t="str">
        <f>+Afrapportering!J422</f>
        <v/>
      </c>
      <c r="K441" s="32" t="str">
        <f t="shared" si="52"/>
        <v/>
      </c>
      <c r="L441" s="31" t="str">
        <f>IF(Ansøgning!J427="","",Ansøgning!J427)</f>
        <v/>
      </c>
      <c r="M441" s="134" t="str">
        <f>IF(Afrapportering!M422="","",Afrapportering!M422)</f>
        <v/>
      </c>
      <c r="N441" s="31" t="str">
        <f>IF(Ansøgning!K427="","",Ansøgning!K427)</f>
        <v/>
      </c>
      <c r="O441" s="134">
        <f>IF(Afrapportering!O422="",,Afrapportering!O422)</f>
        <v>0</v>
      </c>
      <c r="P441" s="15" t="str">
        <f>IF(Ansøgning!L427="","",Ansøgning!L427)</f>
        <v/>
      </c>
      <c r="Q441" s="15" t="str">
        <f t="shared" si="53"/>
        <v/>
      </c>
      <c r="R441" s="15"/>
      <c r="S441" s="15" t="str">
        <f>IF(Afrapportering!S422="","",Afrapportering!S422)</f>
        <v/>
      </c>
      <c r="T441" s="31" t="str">
        <f t="shared" si="54"/>
        <v/>
      </c>
      <c r="U441" s="30" t="str">
        <f>IF(Afrapportering!U422="","",Afrapportering!U422)</f>
        <v/>
      </c>
      <c r="V441" s="52" t="str">
        <f>IF(Afrapportering!V422="","",Afrapportering!V422)</f>
        <v/>
      </c>
      <c r="W441" s="30" t="str">
        <f>IF(Afrapportering!W422="","",Afrapportering!W422)</f>
        <v/>
      </c>
      <c r="X441" s="52" t="str">
        <f>IF(Afrapportering!X422="","",Afrapportering!X422)</f>
        <v/>
      </c>
      <c r="Y441" s="30" t="str">
        <f>IF(Afrapportering!Y422="","",Afrapportering!Y422)</f>
        <v/>
      </c>
      <c r="Z441" s="52" t="str">
        <f>IFERROR(MAX(IF(OR(V441="",X441=""),"",IF(AND(AND(MONTH(F441)&gt;=7,MONTH(F441)&lt;8),AND(MONTH(H441)&gt;=7,MONTH(H441)&lt;8)),(NETWORKDAYS(F441,H441,Lister!$D$7:$D$13)-V441)*T441/NETWORKDAYS(Lister!$D$19,Lister!$E$19,Lister!$D$7:$D$13),IF(AND(AND(MONTH(F441)&gt;=7,MONTH(F441)&lt;8),MONTH(H441)&gt;7),(NETWORKDAYS(F441,Lister!$E$19,Lister!$D$7:$D$13)-V441)*T441/NETWORKDAYS(Lister!$D$19,Lister!$E$19,Lister!$D$7:$D$13),IF(MONTH(F441)&gt;7,0)))),0),"")</f>
        <v/>
      </c>
      <c r="AA441" s="30" t="str">
        <f>IF(Afrapportering!AA422="","",Afrapportering!AA422)</f>
        <v/>
      </c>
      <c r="AB441" s="52" t="str">
        <f>IFERROR(MAX(IF(OR(V441="",X441=""),"",IF(AND(AND(MONTH(F441)&gt;=8,MONTH(F441)&lt;9),AND(MONTH(H441)&gt;=8,MONTH(H441)&lt;9)),(NETWORKDAYS(F441,H441,Lister!$D$7:$D$13)-X441)*T441/NETWORKDAYS(Lister!$D$20,Lister!$E$20,Lister!$D$7:$D$13),IF(AND(MONTH(F441)=7,MONTH(H441)=8),(NETWORKDAYS(Lister!$D$20,H441,Lister!$D$7:$D$13)-X441)*T441/NETWORKDAYS(Lister!$D$20,Lister!$E$20,Lister!$D$7:$D$13),IF(AND(MONTH(F441)=7,MONTH(H441)=7),0)))),0),"")</f>
        <v/>
      </c>
      <c r="AC441" s="30" t="str">
        <f>IF(Afrapportering!AC422="","",Afrapportering!AC422)</f>
        <v/>
      </c>
      <c r="AD441" s="52" t="str">
        <f t="shared" si="55"/>
        <v/>
      </c>
      <c r="AE441" s="52" t="str">
        <f t="shared" si="56"/>
        <v/>
      </c>
      <c r="AF441" s="30" t="str">
        <f t="shared" si="57"/>
        <v/>
      </c>
      <c r="AG441" s="30" t="str">
        <f t="shared" si="58"/>
        <v/>
      </c>
      <c r="AH441" s="3" t="str">
        <f t="shared" si="59"/>
        <v/>
      </c>
    </row>
    <row r="442" spans="1:34" x14ac:dyDescent="0.25">
      <c r="A442" s="13" t="str">
        <f>+Afrapportering!A423</f>
        <v/>
      </c>
      <c r="B442" s="13" t="str">
        <f>+Afrapportering!B423</f>
        <v/>
      </c>
      <c r="C442" s="13" t="str">
        <f>+Afrapportering!C423</f>
        <v/>
      </c>
      <c r="D442" s="13" t="str">
        <f>+Afrapportering!D423</f>
        <v/>
      </c>
      <c r="E442" s="14" t="str">
        <f>+Afrapportering!E423</f>
        <v/>
      </c>
      <c r="F442" s="139" t="str">
        <f>IF(Afrapportering!F423 = "", "",Afrapportering!F423)</f>
        <v/>
      </c>
      <c r="G442" s="14" t="str">
        <f>+Afrapportering!G423</f>
        <v/>
      </c>
      <c r="H442" s="139" t="str">
        <f>IF(Afrapportering!H423 = "","",Afrapportering!H423)</f>
        <v/>
      </c>
      <c r="I442" s="140" t="str">
        <f>+Afrapportering!I423</f>
        <v/>
      </c>
      <c r="J442" s="13" t="str">
        <f>+Afrapportering!J423</f>
        <v/>
      </c>
      <c r="K442" s="32" t="str">
        <f t="shared" si="52"/>
        <v/>
      </c>
      <c r="L442" s="31" t="str">
        <f>IF(Ansøgning!J428="","",Ansøgning!J428)</f>
        <v/>
      </c>
      <c r="M442" s="134" t="str">
        <f>IF(Afrapportering!M423="","",Afrapportering!M423)</f>
        <v/>
      </c>
      <c r="N442" s="31" t="str">
        <f>IF(Ansøgning!K428="","",Ansøgning!K428)</f>
        <v/>
      </c>
      <c r="O442" s="134">
        <f>IF(Afrapportering!O423="",,Afrapportering!O423)</f>
        <v>0</v>
      </c>
      <c r="P442" s="15" t="str">
        <f>IF(Ansøgning!L428="","",Ansøgning!L428)</f>
        <v/>
      </c>
      <c r="Q442" s="15" t="str">
        <f t="shared" si="53"/>
        <v/>
      </c>
      <c r="R442" s="15"/>
      <c r="S442" s="15" t="str">
        <f>IF(Afrapportering!S423="","",Afrapportering!S423)</f>
        <v/>
      </c>
      <c r="T442" s="31" t="str">
        <f t="shared" si="54"/>
        <v/>
      </c>
      <c r="U442" s="30" t="str">
        <f>IF(Afrapportering!U423="","",Afrapportering!U423)</f>
        <v/>
      </c>
      <c r="V442" s="52" t="str">
        <f>IF(Afrapportering!V423="","",Afrapportering!V423)</f>
        <v/>
      </c>
      <c r="W442" s="30" t="str">
        <f>IF(Afrapportering!W423="","",Afrapportering!W423)</f>
        <v/>
      </c>
      <c r="X442" s="52" t="str">
        <f>IF(Afrapportering!X423="","",Afrapportering!X423)</f>
        <v/>
      </c>
      <c r="Y442" s="30" t="str">
        <f>IF(Afrapportering!Y423="","",Afrapportering!Y423)</f>
        <v/>
      </c>
      <c r="Z442" s="52" t="str">
        <f>IFERROR(MAX(IF(OR(V442="",X442=""),"",IF(AND(AND(MONTH(F442)&gt;=7,MONTH(F442)&lt;8),AND(MONTH(H442)&gt;=7,MONTH(H442)&lt;8)),(NETWORKDAYS(F442,H442,Lister!$D$7:$D$13)-V442)*T442/NETWORKDAYS(Lister!$D$19,Lister!$E$19,Lister!$D$7:$D$13),IF(AND(AND(MONTH(F442)&gt;=7,MONTH(F442)&lt;8),MONTH(H442)&gt;7),(NETWORKDAYS(F442,Lister!$E$19,Lister!$D$7:$D$13)-V442)*T442/NETWORKDAYS(Lister!$D$19,Lister!$E$19,Lister!$D$7:$D$13),IF(MONTH(F442)&gt;7,0)))),0),"")</f>
        <v/>
      </c>
      <c r="AA442" s="30" t="str">
        <f>IF(Afrapportering!AA423="","",Afrapportering!AA423)</f>
        <v/>
      </c>
      <c r="AB442" s="52" t="str">
        <f>IFERROR(MAX(IF(OR(V442="",X442=""),"",IF(AND(AND(MONTH(F442)&gt;=8,MONTH(F442)&lt;9),AND(MONTH(H442)&gt;=8,MONTH(H442)&lt;9)),(NETWORKDAYS(F442,H442,Lister!$D$7:$D$13)-X442)*T442/NETWORKDAYS(Lister!$D$20,Lister!$E$20,Lister!$D$7:$D$13),IF(AND(MONTH(F442)=7,MONTH(H442)=8),(NETWORKDAYS(Lister!$D$20,H442,Lister!$D$7:$D$13)-X442)*T442/NETWORKDAYS(Lister!$D$20,Lister!$E$20,Lister!$D$7:$D$13),IF(AND(MONTH(F442)=7,MONTH(H442)=7),0)))),0),"")</f>
        <v/>
      </c>
      <c r="AC442" s="30" t="str">
        <f>IF(Afrapportering!AC423="","",Afrapportering!AC423)</f>
        <v/>
      </c>
      <c r="AD442" s="52" t="str">
        <f t="shared" si="55"/>
        <v/>
      </c>
      <c r="AE442" s="52" t="str">
        <f t="shared" si="56"/>
        <v/>
      </c>
      <c r="AF442" s="30" t="str">
        <f t="shared" si="57"/>
        <v/>
      </c>
      <c r="AG442" s="30" t="str">
        <f t="shared" si="58"/>
        <v/>
      </c>
      <c r="AH442" s="3" t="str">
        <f t="shared" si="59"/>
        <v/>
      </c>
    </row>
    <row r="443" spans="1:34" x14ac:dyDescent="0.25">
      <c r="A443" s="13" t="str">
        <f>+Afrapportering!A424</f>
        <v/>
      </c>
      <c r="B443" s="13" t="str">
        <f>+Afrapportering!B424</f>
        <v/>
      </c>
      <c r="C443" s="13" t="str">
        <f>+Afrapportering!C424</f>
        <v/>
      </c>
      <c r="D443" s="13" t="str">
        <f>+Afrapportering!D424</f>
        <v/>
      </c>
      <c r="E443" s="14" t="str">
        <f>+Afrapportering!E424</f>
        <v/>
      </c>
      <c r="F443" s="139" t="str">
        <f>IF(Afrapportering!F424 = "", "",Afrapportering!F424)</f>
        <v/>
      </c>
      <c r="G443" s="14" t="str">
        <f>+Afrapportering!G424</f>
        <v/>
      </c>
      <c r="H443" s="139" t="str">
        <f>IF(Afrapportering!H424 = "","",Afrapportering!H424)</f>
        <v/>
      </c>
      <c r="I443" s="140" t="str">
        <f>+Afrapportering!I424</f>
        <v/>
      </c>
      <c r="J443" s="13" t="str">
        <f>+Afrapportering!J424</f>
        <v/>
      </c>
      <c r="K443" s="32" t="str">
        <f t="shared" si="52"/>
        <v/>
      </c>
      <c r="L443" s="31" t="str">
        <f>IF(Ansøgning!J429="","",Ansøgning!J429)</f>
        <v/>
      </c>
      <c r="M443" s="134" t="str">
        <f>IF(Afrapportering!M424="","",Afrapportering!M424)</f>
        <v/>
      </c>
      <c r="N443" s="31" t="str">
        <f>IF(Ansøgning!K429="","",Ansøgning!K429)</f>
        <v/>
      </c>
      <c r="O443" s="134">
        <f>IF(Afrapportering!O424="",,Afrapportering!O424)</f>
        <v>0</v>
      </c>
      <c r="P443" s="15" t="str">
        <f>IF(Ansøgning!L429="","",Ansøgning!L429)</f>
        <v/>
      </c>
      <c r="Q443" s="15" t="str">
        <f t="shared" si="53"/>
        <v/>
      </c>
      <c r="R443" s="15"/>
      <c r="S443" s="15" t="str">
        <f>IF(Afrapportering!S424="","",Afrapportering!S424)</f>
        <v/>
      </c>
      <c r="T443" s="31" t="str">
        <f t="shared" si="54"/>
        <v/>
      </c>
      <c r="U443" s="30" t="str">
        <f>IF(Afrapportering!U424="","",Afrapportering!U424)</f>
        <v/>
      </c>
      <c r="V443" s="52" t="str">
        <f>IF(Afrapportering!V424="","",Afrapportering!V424)</f>
        <v/>
      </c>
      <c r="W443" s="30" t="str">
        <f>IF(Afrapportering!W424="","",Afrapportering!W424)</f>
        <v/>
      </c>
      <c r="X443" s="52" t="str">
        <f>IF(Afrapportering!X424="","",Afrapportering!X424)</f>
        <v/>
      </c>
      <c r="Y443" s="30" t="str">
        <f>IF(Afrapportering!Y424="","",Afrapportering!Y424)</f>
        <v/>
      </c>
      <c r="Z443" s="52" t="str">
        <f>IFERROR(MAX(IF(OR(V443="",X443=""),"",IF(AND(AND(MONTH(F443)&gt;=7,MONTH(F443)&lt;8),AND(MONTH(H443)&gt;=7,MONTH(H443)&lt;8)),(NETWORKDAYS(F443,H443,Lister!$D$7:$D$13)-V443)*T443/NETWORKDAYS(Lister!$D$19,Lister!$E$19,Lister!$D$7:$D$13),IF(AND(AND(MONTH(F443)&gt;=7,MONTH(F443)&lt;8),MONTH(H443)&gt;7),(NETWORKDAYS(F443,Lister!$E$19,Lister!$D$7:$D$13)-V443)*T443/NETWORKDAYS(Lister!$D$19,Lister!$E$19,Lister!$D$7:$D$13),IF(MONTH(F443)&gt;7,0)))),0),"")</f>
        <v/>
      </c>
      <c r="AA443" s="30" t="str">
        <f>IF(Afrapportering!AA424="","",Afrapportering!AA424)</f>
        <v/>
      </c>
      <c r="AB443" s="52" t="str">
        <f>IFERROR(MAX(IF(OR(V443="",X443=""),"",IF(AND(AND(MONTH(F443)&gt;=8,MONTH(F443)&lt;9),AND(MONTH(H443)&gt;=8,MONTH(H443)&lt;9)),(NETWORKDAYS(F443,H443,Lister!$D$7:$D$13)-X443)*T443/NETWORKDAYS(Lister!$D$20,Lister!$E$20,Lister!$D$7:$D$13),IF(AND(MONTH(F443)=7,MONTH(H443)=8),(NETWORKDAYS(Lister!$D$20,H443,Lister!$D$7:$D$13)-X443)*T443/NETWORKDAYS(Lister!$D$20,Lister!$E$20,Lister!$D$7:$D$13),IF(AND(MONTH(F443)=7,MONTH(H443)=7),0)))),0),"")</f>
        <v/>
      </c>
      <c r="AC443" s="30" t="str">
        <f>IF(Afrapportering!AC424="","",Afrapportering!AC424)</f>
        <v/>
      </c>
      <c r="AD443" s="52" t="str">
        <f t="shared" si="55"/>
        <v/>
      </c>
      <c r="AE443" s="52" t="str">
        <f t="shared" si="56"/>
        <v/>
      </c>
      <c r="AF443" s="30" t="str">
        <f t="shared" si="57"/>
        <v/>
      </c>
      <c r="AG443" s="30" t="str">
        <f t="shared" si="58"/>
        <v/>
      </c>
      <c r="AH443" s="3" t="str">
        <f t="shared" si="59"/>
        <v/>
      </c>
    </row>
    <row r="444" spans="1:34" x14ac:dyDescent="0.25">
      <c r="A444" s="13" t="str">
        <f>+Afrapportering!A425</f>
        <v/>
      </c>
      <c r="B444" s="13" t="str">
        <f>+Afrapportering!B425</f>
        <v/>
      </c>
      <c r="C444" s="13" t="str">
        <f>+Afrapportering!C425</f>
        <v/>
      </c>
      <c r="D444" s="13" t="str">
        <f>+Afrapportering!D425</f>
        <v/>
      </c>
      <c r="E444" s="14" t="str">
        <f>+Afrapportering!E425</f>
        <v/>
      </c>
      <c r="F444" s="139" t="str">
        <f>IF(Afrapportering!F425 = "", "",Afrapportering!F425)</f>
        <v/>
      </c>
      <c r="G444" s="14" t="str">
        <f>+Afrapportering!G425</f>
        <v/>
      </c>
      <c r="H444" s="139" t="str">
        <f>IF(Afrapportering!H425 = "","",Afrapportering!H425)</f>
        <v/>
      </c>
      <c r="I444" s="140" t="str">
        <f>+Afrapportering!I425</f>
        <v/>
      </c>
      <c r="J444" s="13" t="str">
        <f>+Afrapportering!J425</f>
        <v/>
      </c>
      <c r="K444" s="32" t="str">
        <f t="shared" si="52"/>
        <v/>
      </c>
      <c r="L444" s="31" t="str">
        <f>IF(Ansøgning!J430="","",Ansøgning!J430)</f>
        <v/>
      </c>
      <c r="M444" s="134" t="str">
        <f>IF(Afrapportering!M425="","",Afrapportering!M425)</f>
        <v/>
      </c>
      <c r="N444" s="31" t="str">
        <f>IF(Ansøgning!K430="","",Ansøgning!K430)</f>
        <v/>
      </c>
      <c r="O444" s="134">
        <f>IF(Afrapportering!O425="",,Afrapportering!O425)</f>
        <v>0</v>
      </c>
      <c r="P444" s="15" t="str">
        <f>IF(Ansøgning!L430="","",Ansøgning!L430)</f>
        <v/>
      </c>
      <c r="Q444" s="15" t="str">
        <f t="shared" si="53"/>
        <v/>
      </c>
      <c r="R444" s="15"/>
      <c r="S444" s="15" t="str">
        <f>IF(Afrapportering!S425="","",Afrapportering!S425)</f>
        <v/>
      </c>
      <c r="T444" s="31" t="str">
        <f t="shared" si="54"/>
        <v/>
      </c>
      <c r="U444" s="30" t="str">
        <f>IF(Afrapportering!U425="","",Afrapportering!U425)</f>
        <v/>
      </c>
      <c r="V444" s="52" t="str">
        <f>IF(Afrapportering!V425="","",Afrapportering!V425)</f>
        <v/>
      </c>
      <c r="W444" s="30" t="str">
        <f>IF(Afrapportering!W425="","",Afrapportering!W425)</f>
        <v/>
      </c>
      <c r="X444" s="52" t="str">
        <f>IF(Afrapportering!X425="","",Afrapportering!X425)</f>
        <v/>
      </c>
      <c r="Y444" s="30" t="str">
        <f>IF(Afrapportering!Y425="","",Afrapportering!Y425)</f>
        <v/>
      </c>
      <c r="Z444" s="52" t="str">
        <f>IFERROR(MAX(IF(OR(V444="",X444=""),"",IF(AND(AND(MONTH(F444)&gt;=7,MONTH(F444)&lt;8),AND(MONTH(H444)&gt;=7,MONTH(H444)&lt;8)),(NETWORKDAYS(F444,H444,Lister!$D$7:$D$13)-V444)*T444/NETWORKDAYS(Lister!$D$19,Lister!$E$19,Lister!$D$7:$D$13),IF(AND(AND(MONTH(F444)&gt;=7,MONTH(F444)&lt;8),MONTH(H444)&gt;7),(NETWORKDAYS(F444,Lister!$E$19,Lister!$D$7:$D$13)-V444)*T444/NETWORKDAYS(Lister!$D$19,Lister!$E$19,Lister!$D$7:$D$13),IF(MONTH(F444)&gt;7,0)))),0),"")</f>
        <v/>
      </c>
      <c r="AA444" s="30" t="str">
        <f>IF(Afrapportering!AA425="","",Afrapportering!AA425)</f>
        <v/>
      </c>
      <c r="AB444" s="52" t="str">
        <f>IFERROR(MAX(IF(OR(V444="",X444=""),"",IF(AND(AND(MONTH(F444)&gt;=8,MONTH(F444)&lt;9),AND(MONTH(H444)&gt;=8,MONTH(H444)&lt;9)),(NETWORKDAYS(F444,H444,Lister!$D$7:$D$13)-X444)*T444/NETWORKDAYS(Lister!$D$20,Lister!$E$20,Lister!$D$7:$D$13),IF(AND(MONTH(F444)=7,MONTH(H444)=8),(NETWORKDAYS(Lister!$D$20,H444,Lister!$D$7:$D$13)-X444)*T444/NETWORKDAYS(Lister!$D$20,Lister!$E$20,Lister!$D$7:$D$13),IF(AND(MONTH(F444)=7,MONTH(H444)=7),0)))),0),"")</f>
        <v/>
      </c>
      <c r="AC444" s="30" t="str">
        <f>IF(Afrapportering!AC425="","",Afrapportering!AC425)</f>
        <v/>
      </c>
      <c r="AD444" s="52" t="str">
        <f t="shared" si="55"/>
        <v/>
      </c>
      <c r="AE444" s="52" t="str">
        <f t="shared" si="56"/>
        <v/>
      </c>
      <c r="AF444" s="30" t="str">
        <f t="shared" si="57"/>
        <v/>
      </c>
      <c r="AG444" s="30" t="str">
        <f t="shared" si="58"/>
        <v/>
      </c>
      <c r="AH444" s="3" t="str">
        <f t="shared" si="59"/>
        <v/>
      </c>
    </row>
    <row r="445" spans="1:34" x14ac:dyDescent="0.25">
      <c r="A445" s="13" t="str">
        <f>+Afrapportering!A426</f>
        <v/>
      </c>
      <c r="B445" s="13" t="str">
        <f>+Afrapportering!B426</f>
        <v/>
      </c>
      <c r="C445" s="13" t="str">
        <f>+Afrapportering!C426</f>
        <v/>
      </c>
      <c r="D445" s="13" t="str">
        <f>+Afrapportering!D426</f>
        <v/>
      </c>
      <c r="E445" s="14" t="str">
        <f>+Afrapportering!E426</f>
        <v/>
      </c>
      <c r="F445" s="139" t="str">
        <f>IF(Afrapportering!F426 = "", "",Afrapportering!F426)</f>
        <v/>
      </c>
      <c r="G445" s="14" t="str">
        <f>+Afrapportering!G426</f>
        <v/>
      </c>
      <c r="H445" s="139" t="str">
        <f>IF(Afrapportering!H426 = "","",Afrapportering!H426)</f>
        <v/>
      </c>
      <c r="I445" s="140" t="str">
        <f>+Afrapportering!I426</f>
        <v/>
      </c>
      <c r="J445" s="13" t="str">
        <f>+Afrapportering!J426</f>
        <v/>
      </c>
      <c r="K445" s="32" t="str">
        <f t="shared" si="52"/>
        <v/>
      </c>
      <c r="L445" s="31" t="str">
        <f>IF(Ansøgning!J431="","",Ansøgning!J431)</f>
        <v/>
      </c>
      <c r="M445" s="134" t="str">
        <f>IF(Afrapportering!M426="","",Afrapportering!M426)</f>
        <v/>
      </c>
      <c r="N445" s="31" t="str">
        <f>IF(Ansøgning!K431="","",Ansøgning!K431)</f>
        <v/>
      </c>
      <c r="O445" s="134">
        <f>IF(Afrapportering!O426="",,Afrapportering!O426)</f>
        <v>0</v>
      </c>
      <c r="P445" s="15" t="str">
        <f>IF(Ansøgning!L431="","",Ansøgning!L431)</f>
        <v/>
      </c>
      <c r="Q445" s="15" t="str">
        <f t="shared" si="53"/>
        <v/>
      </c>
      <c r="R445" s="15"/>
      <c r="S445" s="15" t="str">
        <f>IF(Afrapportering!S426="","",Afrapportering!S426)</f>
        <v/>
      </c>
      <c r="T445" s="31" t="str">
        <f t="shared" si="54"/>
        <v/>
      </c>
      <c r="U445" s="30" t="str">
        <f>IF(Afrapportering!U426="","",Afrapportering!U426)</f>
        <v/>
      </c>
      <c r="V445" s="52" t="str">
        <f>IF(Afrapportering!V426="","",Afrapportering!V426)</f>
        <v/>
      </c>
      <c r="W445" s="30" t="str">
        <f>IF(Afrapportering!W426="","",Afrapportering!W426)</f>
        <v/>
      </c>
      <c r="X445" s="52" t="str">
        <f>IF(Afrapportering!X426="","",Afrapportering!X426)</f>
        <v/>
      </c>
      <c r="Y445" s="30" t="str">
        <f>IF(Afrapportering!Y426="","",Afrapportering!Y426)</f>
        <v/>
      </c>
      <c r="Z445" s="52" t="str">
        <f>IFERROR(MAX(IF(OR(V445="",X445=""),"",IF(AND(AND(MONTH(F445)&gt;=7,MONTH(F445)&lt;8),AND(MONTH(H445)&gt;=7,MONTH(H445)&lt;8)),(NETWORKDAYS(F445,H445,Lister!$D$7:$D$13)-V445)*T445/NETWORKDAYS(Lister!$D$19,Lister!$E$19,Lister!$D$7:$D$13),IF(AND(AND(MONTH(F445)&gt;=7,MONTH(F445)&lt;8),MONTH(H445)&gt;7),(NETWORKDAYS(F445,Lister!$E$19,Lister!$D$7:$D$13)-V445)*T445/NETWORKDAYS(Lister!$D$19,Lister!$E$19,Lister!$D$7:$D$13),IF(MONTH(F445)&gt;7,0)))),0),"")</f>
        <v/>
      </c>
      <c r="AA445" s="30" t="str">
        <f>IF(Afrapportering!AA426="","",Afrapportering!AA426)</f>
        <v/>
      </c>
      <c r="AB445" s="52" t="str">
        <f>IFERROR(MAX(IF(OR(V445="",X445=""),"",IF(AND(AND(MONTH(F445)&gt;=8,MONTH(F445)&lt;9),AND(MONTH(H445)&gt;=8,MONTH(H445)&lt;9)),(NETWORKDAYS(F445,H445,Lister!$D$7:$D$13)-X445)*T445/NETWORKDAYS(Lister!$D$20,Lister!$E$20,Lister!$D$7:$D$13),IF(AND(MONTH(F445)=7,MONTH(H445)=8),(NETWORKDAYS(Lister!$D$20,H445,Lister!$D$7:$D$13)-X445)*T445/NETWORKDAYS(Lister!$D$20,Lister!$E$20,Lister!$D$7:$D$13),IF(AND(MONTH(F445)=7,MONTH(H445)=7),0)))),0),"")</f>
        <v/>
      </c>
      <c r="AC445" s="30" t="str">
        <f>IF(Afrapportering!AC426="","",Afrapportering!AC426)</f>
        <v/>
      </c>
      <c r="AD445" s="52" t="str">
        <f t="shared" si="55"/>
        <v/>
      </c>
      <c r="AE445" s="52" t="str">
        <f t="shared" si="56"/>
        <v/>
      </c>
      <c r="AF445" s="30" t="str">
        <f t="shared" si="57"/>
        <v/>
      </c>
      <c r="AG445" s="30" t="str">
        <f t="shared" si="58"/>
        <v/>
      </c>
      <c r="AH445" s="3" t="str">
        <f t="shared" si="59"/>
        <v/>
      </c>
    </row>
    <row r="446" spans="1:34" x14ac:dyDescent="0.25">
      <c r="A446" s="13" t="str">
        <f>+Afrapportering!A427</f>
        <v/>
      </c>
      <c r="B446" s="13" t="str">
        <f>+Afrapportering!B427</f>
        <v/>
      </c>
      <c r="C446" s="13" t="str">
        <f>+Afrapportering!C427</f>
        <v/>
      </c>
      <c r="D446" s="13" t="str">
        <f>+Afrapportering!D427</f>
        <v/>
      </c>
      <c r="E446" s="14" t="str">
        <f>+Afrapportering!E427</f>
        <v/>
      </c>
      <c r="F446" s="139" t="str">
        <f>IF(Afrapportering!F427 = "", "",Afrapportering!F427)</f>
        <v/>
      </c>
      <c r="G446" s="14" t="str">
        <f>+Afrapportering!G427</f>
        <v/>
      </c>
      <c r="H446" s="139" t="str">
        <f>IF(Afrapportering!H427 = "","",Afrapportering!H427)</f>
        <v/>
      </c>
      <c r="I446" s="140" t="str">
        <f>+Afrapportering!I427</f>
        <v/>
      </c>
      <c r="J446" s="13" t="str">
        <f>+Afrapportering!J427</f>
        <v/>
      </c>
      <c r="K446" s="32" t="str">
        <f t="shared" si="52"/>
        <v/>
      </c>
      <c r="L446" s="31" t="str">
        <f>IF(Ansøgning!J432="","",Ansøgning!J432)</f>
        <v/>
      </c>
      <c r="M446" s="134" t="str">
        <f>IF(Afrapportering!M427="","",Afrapportering!M427)</f>
        <v/>
      </c>
      <c r="N446" s="31" t="str">
        <f>IF(Ansøgning!K432="","",Ansøgning!K432)</f>
        <v/>
      </c>
      <c r="O446" s="134">
        <f>IF(Afrapportering!O427="",,Afrapportering!O427)</f>
        <v>0</v>
      </c>
      <c r="P446" s="15" t="str">
        <f>IF(Ansøgning!L432="","",Ansøgning!L432)</f>
        <v/>
      </c>
      <c r="Q446" s="15" t="str">
        <f t="shared" si="53"/>
        <v/>
      </c>
      <c r="R446" s="15"/>
      <c r="S446" s="15" t="str">
        <f>IF(Afrapportering!S427="","",Afrapportering!S427)</f>
        <v/>
      </c>
      <c r="T446" s="31" t="str">
        <f t="shared" si="54"/>
        <v/>
      </c>
      <c r="U446" s="30" t="str">
        <f>IF(Afrapportering!U427="","",Afrapportering!U427)</f>
        <v/>
      </c>
      <c r="V446" s="52" t="str">
        <f>IF(Afrapportering!V427="","",Afrapportering!V427)</f>
        <v/>
      </c>
      <c r="W446" s="30" t="str">
        <f>IF(Afrapportering!W427="","",Afrapportering!W427)</f>
        <v/>
      </c>
      <c r="X446" s="52" t="str">
        <f>IF(Afrapportering!X427="","",Afrapportering!X427)</f>
        <v/>
      </c>
      <c r="Y446" s="30" t="str">
        <f>IF(Afrapportering!Y427="","",Afrapportering!Y427)</f>
        <v/>
      </c>
      <c r="Z446" s="52" t="str">
        <f>IFERROR(MAX(IF(OR(V446="",X446=""),"",IF(AND(AND(MONTH(F446)&gt;=7,MONTH(F446)&lt;8),AND(MONTH(H446)&gt;=7,MONTH(H446)&lt;8)),(NETWORKDAYS(F446,H446,Lister!$D$7:$D$13)-V446)*T446/NETWORKDAYS(Lister!$D$19,Lister!$E$19,Lister!$D$7:$D$13),IF(AND(AND(MONTH(F446)&gt;=7,MONTH(F446)&lt;8),MONTH(H446)&gt;7),(NETWORKDAYS(F446,Lister!$E$19,Lister!$D$7:$D$13)-V446)*T446/NETWORKDAYS(Lister!$D$19,Lister!$E$19,Lister!$D$7:$D$13),IF(MONTH(F446)&gt;7,0)))),0),"")</f>
        <v/>
      </c>
      <c r="AA446" s="30" t="str">
        <f>IF(Afrapportering!AA427="","",Afrapportering!AA427)</f>
        <v/>
      </c>
      <c r="AB446" s="52" t="str">
        <f>IFERROR(MAX(IF(OR(V446="",X446=""),"",IF(AND(AND(MONTH(F446)&gt;=8,MONTH(F446)&lt;9),AND(MONTH(H446)&gt;=8,MONTH(H446)&lt;9)),(NETWORKDAYS(F446,H446,Lister!$D$7:$D$13)-X446)*T446/NETWORKDAYS(Lister!$D$20,Lister!$E$20,Lister!$D$7:$D$13),IF(AND(MONTH(F446)=7,MONTH(H446)=8),(NETWORKDAYS(Lister!$D$20,H446,Lister!$D$7:$D$13)-X446)*T446/NETWORKDAYS(Lister!$D$20,Lister!$E$20,Lister!$D$7:$D$13),IF(AND(MONTH(F446)=7,MONTH(H446)=7),0)))),0),"")</f>
        <v/>
      </c>
      <c r="AC446" s="30" t="str">
        <f>IF(Afrapportering!AC427="","",Afrapportering!AC427)</f>
        <v/>
      </c>
      <c r="AD446" s="52" t="str">
        <f t="shared" si="55"/>
        <v/>
      </c>
      <c r="AE446" s="52" t="str">
        <f t="shared" si="56"/>
        <v/>
      </c>
      <c r="AF446" s="30" t="str">
        <f t="shared" si="57"/>
        <v/>
      </c>
      <c r="AG446" s="30" t="str">
        <f t="shared" si="58"/>
        <v/>
      </c>
      <c r="AH446" s="3" t="str">
        <f t="shared" si="59"/>
        <v/>
      </c>
    </row>
    <row r="447" spans="1:34" x14ac:dyDescent="0.25">
      <c r="A447" s="13" t="str">
        <f>+Afrapportering!A428</f>
        <v/>
      </c>
      <c r="B447" s="13" t="str">
        <f>+Afrapportering!B428</f>
        <v/>
      </c>
      <c r="C447" s="13" t="str">
        <f>+Afrapportering!C428</f>
        <v/>
      </c>
      <c r="D447" s="13" t="str">
        <f>+Afrapportering!D428</f>
        <v/>
      </c>
      <c r="E447" s="14" t="str">
        <f>+Afrapportering!E428</f>
        <v/>
      </c>
      <c r="F447" s="139" t="str">
        <f>IF(Afrapportering!F428 = "", "",Afrapportering!F428)</f>
        <v/>
      </c>
      <c r="G447" s="14" t="str">
        <f>+Afrapportering!G428</f>
        <v/>
      </c>
      <c r="H447" s="139" t="str">
        <f>IF(Afrapportering!H428 = "","",Afrapportering!H428)</f>
        <v/>
      </c>
      <c r="I447" s="140" t="str">
        <f>+Afrapportering!I428</f>
        <v/>
      </c>
      <c r="J447" s="13" t="str">
        <f>+Afrapportering!J428</f>
        <v/>
      </c>
      <c r="K447" s="32" t="str">
        <f t="shared" si="52"/>
        <v/>
      </c>
      <c r="L447" s="31" t="str">
        <f>IF(Ansøgning!J433="","",Ansøgning!J433)</f>
        <v/>
      </c>
      <c r="M447" s="134" t="str">
        <f>IF(Afrapportering!M428="","",Afrapportering!M428)</f>
        <v/>
      </c>
      <c r="N447" s="31" t="str">
        <f>IF(Ansøgning!K433="","",Ansøgning!K433)</f>
        <v/>
      </c>
      <c r="O447" s="134">
        <f>IF(Afrapportering!O428="",,Afrapportering!O428)</f>
        <v>0</v>
      </c>
      <c r="P447" s="15" t="str">
        <f>IF(Ansøgning!L433="","",Ansøgning!L433)</f>
        <v/>
      </c>
      <c r="Q447" s="15" t="str">
        <f t="shared" si="53"/>
        <v/>
      </c>
      <c r="R447" s="15"/>
      <c r="S447" s="15" t="str">
        <f>IF(Afrapportering!S428="","",Afrapportering!S428)</f>
        <v/>
      </c>
      <c r="T447" s="31" t="str">
        <f t="shared" si="54"/>
        <v/>
      </c>
      <c r="U447" s="30" t="str">
        <f>IF(Afrapportering!U428="","",Afrapportering!U428)</f>
        <v/>
      </c>
      <c r="V447" s="52" t="str">
        <f>IF(Afrapportering!V428="","",Afrapportering!V428)</f>
        <v/>
      </c>
      <c r="W447" s="30" t="str">
        <f>IF(Afrapportering!W428="","",Afrapportering!W428)</f>
        <v/>
      </c>
      <c r="X447" s="52" t="str">
        <f>IF(Afrapportering!X428="","",Afrapportering!X428)</f>
        <v/>
      </c>
      <c r="Y447" s="30" t="str">
        <f>IF(Afrapportering!Y428="","",Afrapportering!Y428)</f>
        <v/>
      </c>
      <c r="Z447" s="52" t="str">
        <f>IFERROR(MAX(IF(OR(V447="",X447=""),"",IF(AND(AND(MONTH(F447)&gt;=7,MONTH(F447)&lt;8),AND(MONTH(H447)&gt;=7,MONTH(H447)&lt;8)),(NETWORKDAYS(F447,H447,Lister!$D$7:$D$13)-V447)*T447/NETWORKDAYS(Lister!$D$19,Lister!$E$19,Lister!$D$7:$D$13),IF(AND(AND(MONTH(F447)&gt;=7,MONTH(F447)&lt;8),MONTH(H447)&gt;7),(NETWORKDAYS(F447,Lister!$E$19,Lister!$D$7:$D$13)-V447)*T447/NETWORKDAYS(Lister!$D$19,Lister!$E$19,Lister!$D$7:$D$13),IF(MONTH(F447)&gt;7,0)))),0),"")</f>
        <v/>
      </c>
      <c r="AA447" s="30" t="str">
        <f>IF(Afrapportering!AA428="","",Afrapportering!AA428)</f>
        <v/>
      </c>
      <c r="AB447" s="52" t="str">
        <f>IFERROR(MAX(IF(OR(V447="",X447=""),"",IF(AND(AND(MONTH(F447)&gt;=8,MONTH(F447)&lt;9),AND(MONTH(H447)&gt;=8,MONTH(H447)&lt;9)),(NETWORKDAYS(F447,H447,Lister!$D$7:$D$13)-X447)*T447/NETWORKDAYS(Lister!$D$20,Lister!$E$20,Lister!$D$7:$D$13),IF(AND(MONTH(F447)=7,MONTH(H447)=8),(NETWORKDAYS(Lister!$D$20,H447,Lister!$D$7:$D$13)-X447)*T447/NETWORKDAYS(Lister!$D$20,Lister!$E$20,Lister!$D$7:$D$13),IF(AND(MONTH(F447)=7,MONTH(H447)=7),0)))),0),"")</f>
        <v/>
      </c>
      <c r="AC447" s="30" t="str">
        <f>IF(Afrapportering!AC428="","",Afrapportering!AC428)</f>
        <v/>
      </c>
      <c r="AD447" s="52" t="str">
        <f t="shared" si="55"/>
        <v/>
      </c>
      <c r="AE447" s="52" t="str">
        <f t="shared" si="56"/>
        <v/>
      </c>
      <c r="AF447" s="30" t="str">
        <f t="shared" si="57"/>
        <v/>
      </c>
      <c r="AG447" s="30" t="str">
        <f t="shared" si="58"/>
        <v/>
      </c>
      <c r="AH447" s="3" t="str">
        <f t="shared" si="59"/>
        <v/>
      </c>
    </row>
    <row r="448" spans="1:34" x14ac:dyDescent="0.25">
      <c r="A448" s="13" t="str">
        <f>+Afrapportering!A429</f>
        <v/>
      </c>
      <c r="B448" s="13" t="str">
        <f>+Afrapportering!B429</f>
        <v/>
      </c>
      <c r="C448" s="13" t="str">
        <f>+Afrapportering!C429</f>
        <v/>
      </c>
      <c r="D448" s="13" t="str">
        <f>+Afrapportering!D429</f>
        <v/>
      </c>
      <c r="E448" s="14" t="str">
        <f>+Afrapportering!E429</f>
        <v/>
      </c>
      <c r="F448" s="139" t="str">
        <f>IF(Afrapportering!F429 = "", "",Afrapportering!F429)</f>
        <v/>
      </c>
      <c r="G448" s="14" t="str">
        <f>+Afrapportering!G429</f>
        <v/>
      </c>
      <c r="H448" s="139" t="str">
        <f>IF(Afrapportering!H429 = "","",Afrapportering!H429)</f>
        <v/>
      </c>
      <c r="I448" s="140" t="str">
        <f>+Afrapportering!I429</f>
        <v/>
      </c>
      <c r="J448" s="13" t="str">
        <f>+Afrapportering!J429</f>
        <v/>
      </c>
      <c r="K448" s="32" t="str">
        <f t="shared" si="52"/>
        <v/>
      </c>
      <c r="L448" s="31" t="str">
        <f>IF(Ansøgning!J434="","",Ansøgning!J434)</f>
        <v/>
      </c>
      <c r="M448" s="134" t="str">
        <f>IF(Afrapportering!M429="","",Afrapportering!M429)</f>
        <v/>
      </c>
      <c r="N448" s="31" t="str">
        <f>IF(Ansøgning!K434="","",Ansøgning!K434)</f>
        <v/>
      </c>
      <c r="O448" s="134">
        <f>IF(Afrapportering!O429="",,Afrapportering!O429)</f>
        <v>0</v>
      </c>
      <c r="P448" s="15" t="str">
        <f>IF(Ansøgning!L434="","",Ansøgning!L434)</f>
        <v/>
      </c>
      <c r="Q448" s="15" t="str">
        <f t="shared" si="53"/>
        <v/>
      </c>
      <c r="R448" s="15"/>
      <c r="S448" s="15" t="str">
        <f>IF(Afrapportering!S429="","",Afrapportering!S429)</f>
        <v/>
      </c>
      <c r="T448" s="31" t="str">
        <f t="shared" si="54"/>
        <v/>
      </c>
      <c r="U448" s="30" t="str">
        <f>IF(Afrapportering!U429="","",Afrapportering!U429)</f>
        <v/>
      </c>
      <c r="V448" s="52" t="str">
        <f>IF(Afrapportering!V429="","",Afrapportering!V429)</f>
        <v/>
      </c>
      <c r="W448" s="30" t="str">
        <f>IF(Afrapportering!W429="","",Afrapportering!W429)</f>
        <v/>
      </c>
      <c r="X448" s="52" t="str">
        <f>IF(Afrapportering!X429="","",Afrapportering!X429)</f>
        <v/>
      </c>
      <c r="Y448" s="30" t="str">
        <f>IF(Afrapportering!Y429="","",Afrapportering!Y429)</f>
        <v/>
      </c>
      <c r="Z448" s="52" t="str">
        <f>IFERROR(MAX(IF(OR(V448="",X448=""),"",IF(AND(AND(MONTH(F448)&gt;=7,MONTH(F448)&lt;8),AND(MONTH(H448)&gt;=7,MONTH(H448)&lt;8)),(NETWORKDAYS(F448,H448,Lister!$D$7:$D$13)-V448)*T448/NETWORKDAYS(Lister!$D$19,Lister!$E$19,Lister!$D$7:$D$13),IF(AND(AND(MONTH(F448)&gt;=7,MONTH(F448)&lt;8),MONTH(H448)&gt;7),(NETWORKDAYS(F448,Lister!$E$19,Lister!$D$7:$D$13)-V448)*T448/NETWORKDAYS(Lister!$D$19,Lister!$E$19,Lister!$D$7:$D$13),IF(MONTH(F448)&gt;7,0)))),0),"")</f>
        <v/>
      </c>
      <c r="AA448" s="30" t="str">
        <f>IF(Afrapportering!AA429="","",Afrapportering!AA429)</f>
        <v/>
      </c>
      <c r="AB448" s="52" t="str">
        <f>IFERROR(MAX(IF(OR(V448="",X448=""),"",IF(AND(AND(MONTH(F448)&gt;=8,MONTH(F448)&lt;9),AND(MONTH(H448)&gt;=8,MONTH(H448)&lt;9)),(NETWORKDAYS(F448,H448,Lister!$D$7:$D$13)-X448)*T448/NETWORKDAYS(Lister!$D$20,Lister!$E$20,Lister!$D$7:$D$13),IF(AND(MONTH(F448)=7,MONTH(H448)=8),(NETWORKDAYS(Lister!$D$20,H448,Lister!$D$7:$D$13)-X448)*T448/NETWORKDAYS(Lister!$D$20,Lister!$E$20,Lister!$D$7:$D$13),IF(AND(MONTH(F448)=7,MONTH(H448)=7),0)))),0),"")</f>
        <v/>
      </c>
      <c r="AC448" s="30" t="str">
        <f>IF(Afrapportering!AC429="","",Afrapportering!AC429)</f>
        <v/>
      </c>
      <c r="AD448" s="52" t="str">
        <f t="shared" si="55"/>
        <v/>
      </c>
      <c r="AE448" s="52" t="str">
        <f t="shared" si="56"/>
        <v/>
      </c>
      <c r="AF448" s="30" t="str">
        <f t="shared" si="57"/>
        <v/>
      </c>
      <c r="AG448" s="30" t="str">
        <f t="shared" si="58"/>
        <v/>
      </c>
      <c r="AH448" s="3" t="str">
        <f t="shared" si="59"/>
        <v/>
      </c>
    </row>
    <row r="449" spans="1:34" x14ac:dyDescent="0.25">
      <c r="A449" s="13" t="str">
        <f>+Afrapportering!A430</f>
        <v/>
      </c>
      <c r="B449" s="13" t="str">
        <f>+Afrapportering!B430</f>
        <v/>
      </c>
      <c r="C449" s="13" t="str">
        <f>+Afrapportering!C430</f>
        <v/>
      </c>
      <c r="D449" s="13" t="str">
        <f>+Afrapportering!D430</f>
        <v/>
      </c>
      <c r="E449" s="14" t="str">
        <f>+Afrapportering!E430</f>
        <v/>
      </c>
      <c r="F449" s="139" t="str">
        <f>IF(Afrapportering!F430 = "", "",Afrapportering!F430)</f>
        <v/>
      </c>
      <c r="G449" s="14" t="str">
        <f>+Afrapportering!G430</f>
        <v/>
      </c>
      <c r="H449" s="139" t="str">
        <f>IF(Afrapportering!H430 = "","",Afrapportering!H430)</f>
        <v/>
      </c>
      <c r="I449" s="140" t="str">
        <f>+Afrapportering!I430</f>
        <v/>
      </c>
      <c r="J449" s="13" t="str">
        <f>+Afrapportering!J430</f>
        <v/>
      </c>
      <c r="K449" s="32" t="str">
        <f t="shared" si="52"/>
        <v/>
      </c>
      <c r="L449" s="31" t="str">
        <f>IF(Ansøgning!J435="","",Ansøgning!J435)</f>
        <v/>
      </c>
      <c r="M449" s="134" t="str">
        <f>IF(Afrapportering!M430="","",Afrapportering!M430)</f>
        <v/>
      </c>
      <c r="N449" s="31" t="str">
        <f>IF(Ansøgning!K435="","",Ansøgning!K435)</f>
        <v/>
      </c>
      <c r="O449" s="134">
        <f>IF(Afrapportering!O430="",,Afrapportering!O430)</f>
        <v>0</v>
      </c>
      <c r="P449" s="15" t="str">
        <f>IF(Ansøgning!L435="","",Ansøgning!L435)</f>
        <v/>
      </c>
      <c r="Q449" s="15" t="str">
        <f t="shared" si="53"/>
        <v/>
      </c>
      <c r="R449" s="15"/>
      <c r="S449" s="15" t="str">
        <f>IF(Afrapportering!S430="","",Afrapportering!S430)</f>
        <v/>
      </c>
      <c r="T449" s="31" t="str">
        <f t="shared" si="54"/>
        <v/>
      </c>
      <c r="U449" s="30" t="str">
        <f>IF(Afrapportering!U430="","",Afrapportering!U430)</f>
        <v/>
      </c>
      <c r="V449" s="52" t="str">
        <f>IF(Afrapportering!V430="","",Afrapportering!V430)</f>
        <v/>
      </c>
      <c r="W449" s="30" t="str">
        <f>IF(Afrapportering!W430="","",Afrapportering!W430)</f>
        <v/>
      </c>
      <c r="X449" s="52" t="str">
        <f>IF(Afrapportering!X430="","",Afrapportering!X430)</f>
        <v/>
      </c>
      <c r="Y449" s="30" t="str">
        <f>IF(Afrapportering!Y430="","",Afrapportering!Y430)</f>
        <v/>
      </c>
      <c r="Z449" s="52" t="str">
        <f>IFERROR(MAX(IF(OR(V449="",X449=""),"",IF(AND(AND(MONTH(F449)&gt;=7,MONTH(F449)&lt;8),AND(MONTH(H449)&gt;=7,MONTH(H449)&lt;8)),(NETWORKDAYS(F449,H449,Lister!$D$7:$D$13)-V449)*T449/NETWORKDAYS(Lister!$D$19,Lister!$E$19,Lister!$D$7:$D$13),IF(AND(AND(MONTH(F449)&gt;=7,MONTH(F449)&lt;8),MONTH(H449)&gt;7),(NETWORKDAYS(F449,Lister!$E$19,Lister!$D$7:$D$13)-V449)*T449/NETWORKDAYS(Lister!$D$19,Lister!$E$19,Lister!$D$7:$D$13),IF(MONTH(F449)&gt;7,0)))),0),"")</f>
        <v/>
      </c>
      <c r="AA449" s="30" t="str">
        <f>IF(Afrapportering!AA430="","",Afrapportering!AA430)</f>
        <v/>
      </c>
      <c r="AB449" s="52" t="str">
        <f>IFERROR(MAX(IF(OR(V449="",X449=""),"",IF(AND(AND(MONTH(F449)&gt;=8,MONTH(F449)&lt;9),AND(MONTH(H449)&gt;=8,MONTH(H449)&lt;9)),(NETWORKDAYS(F449,H449,Lister!$D$7:$D$13)-X449)*T449/NETWORKDAYS(Lister!$D$20,Lister!$E$20,Lister!$D$7:$D$13),IF(AND(MONTH(F449)=7,MONTH(H449)=8),(NETWORKDAYS(Lister!$D$20,H449,Lister!$D$7:$D$13)-X449)*T449/NETWORKDAYS(Lister!$D$20,Lister!$E$20,Lister!$D$7:$D$13),IF(AND(MONTH(F449)=7,MONTH(H449)=7),0)))),0),"")</f>
        <v/>
      </c>
      <c r="AC449" s="30" t="str">
        <f>IF(Afrapportering!AC430="","",Afrapportering!AC430)</f>
        <v/>
      </c>
      <c r="AD449" s="52" t="str">
        <f t="shared" si="55"/>
        <v/>
      </c>
      <c r="AE449" s="52" t="str">
        <f t="shared" si="56"/>
        <v/>
      </c>
      <c r="AF449" s="30" t="str">
        <f t="shared" si="57"/>
        <v/>
      </c>
      <c r="AG449" s="30" t="str">
        <f t="shared" si="58"/>
        <v/>
      </c>
      <c r="AH449" s="3" t="str">
        <f t="shared" si="59"/>
        <v/>
      </c>
    </row>
    <row r="450" spans="1:34" x14ac:dyDescent="0.25">
      <c r="A450" s="13" t="str">
        <f>+Afrapportering!A431</f>
        <v/>
      </c>
      <c r="B450" s="13" t="str">
        <f>+Afrapportering!B431</f>
        <v/>
      </c>
      <c r="C450" s="13" t="str">
        <f>+Afrapportering!C431</f>
        <v/>
      </c>
      <c r="D450" s="13" t="str">
        <f>+Afrapportering!D431</f>
        <v/>
      </c>
      <c r="E450" s="14" t="str">
        <f>+Afrapportering!E431</f>
        <v/>
      </c>
      <c r="F450" s="139" t="str">
        <f>IF(Afrapportering!F431 = "", "",Afrapportering!F431)</f>
        <v/>
      </c>
      <c r="G450" s="14" t="str">
        <f>+Afrapportering!G431</f>
        <v/>
      </c>
      <c r="H450" s="139" t="str">
        <f>IF(Afrapportering!H431 = "","",Afrapportering!H431)</f>
        <v/>
      </c>
      <c r="I450" s="140" t="str">
        <f>+Afrapportering!I431</f>
        <v/>
      </c>
      <c r="J450" s="13" t="str">
        <f>+Afrapportering!J431</f>
        <v/>
      </c>
      <c r="K450" s="32" t="str">
        <f t="shared" si="52"/>
        <v/>
      </c>
      <c r="L450" s="31" t="str">
        <f>IF(Ansøgning!J436="","",Ansøgning!J436)</f>
        <v/>
      </c>
      <c r="M450" s="134" t="str">
        <f>IF(Afrapportering!M431="","",Afrapportering!M431)</f>
        <v/>
      </c>
      <c r="N450" s="31" t="str">
        <f>IF(Ansøgning!K436="","",Ansøgning!K436)</f>
        <v/>
      </c>
      <c r="O450" s="134">
        <f>IF(Afrapportering!O431="",,Afrapportering!O431)</f>
        <v>0</v>
      </c>
      <c r="P450" s="15" t="str">
        <f>IF(Ansøgning!L436="","",Ansøgning!L436)</f>
        <v/>
      </c>
      <c r="Q450" s="15" t="str">
        <f t="shared" si="53"/>
        <v/>
      </c>
      <c r="R450" s="15"/>
      <c r="S450" s="15" t="str">
        <f>IF(Afrapportering!S431="","",Afrapportering!S431)</f>
        <v/>
      </c>
      <c r="T450" s="31" t="str">
        <f t="shared" si="54"/>
        <v/>
      </c>
      <c r="U450" s="30" t="str">
        <f>IF(Afrapportering!U431="","",Afrapportering!U431)</f>
        <v/>
      </c>
      <c r="V450" s="52" t="str">
        <f>IF(Afrapportering!V431="","",Afrapportering!V431)</f>
        <v/>
      </c>
      <c r="W450" s="30" t="str">
        <f>IF(Afrapportering!W431="","",Afrapportering!W431)</f>
        <v/>
      </c>
      <c r="X450" s="52" t="str">
        <f>IF(Afrapportering!X431="","",Afrapportering!X431)</f>
        <v/>
      </c>
      <c r="Y450" s="30" t="str">
        <f>IF(Afrapportering!Y431="","",Afrapportering!Y431)</f>
        <v/>
      </c>
      <c r="Z450" s="52" t="str">
        <f>IFERROR(MAX(IF(OR(V450="",X450=""),"",IF(AND(AND(MONTH(F450)&gt;=7,MONTH(F450)&lt;8),AND(MONTH(H450)&gt;=7,MONTH(H450)&lt;8)),(NETWORKDAYS(F450,H450,Lister!$D$7:$D$13)-V450)*T450/NETWORKDAYS(Lister!$D$19,Lister!$E$19,Lister!$D$7:$D$13),IF(AND(AND(MONTH(F450)&gt;=7,MONTH(F450)&lt;8),MONTH(H450)&gt;7),(NETWORKDAYS(F450,Lister!$E$19,Lister!$D$7:$D$13)-V450)*T450/NETWORKDAYS(Lister!$D$19,Lister!$E$19,Lister!$D$7:$D$13),IF(MONTH(F450)&gt;7,0)))),0),"")</f>
        <v/>
      </c>
      <c r="AA450" s="30" t="str">
        <f>IF(Afrapportering!AA431="","",Afrapportering!AA431)</f>
        <v/>
      </c>
      <c r="AB450" s="52" t="str">
        <f>IFERROR(MAX(IF(OR(V450="",X450=""),"",IF(AND(AND(MONTH(F450)&gt;=8,MONTH(F450)&lt;9),AND(MONTH(H450)&gt;=8,MONTH(H450)&lt;9)),(NETWORKDAYS(F450,H450,Lister!$D$7:$D$13)-X450)*T450/NETWORKDAYS(Lister!$D$20,Lister!$E$20,Lister!$D$7:$D$13),IF(AND(MONTH(F450)=7,MONTH(H450)=8),(NETWORKDAYS(Lister!$D$20,H450,Lister!$D$7:$D$13)-X450)*T450/NETWORKDAYS(Lister!$D$20,Lister!$E$20,Lister!$D$7:$D$13),IF(AND(MONTH(F450)=7,MONTH(H450)=7),0)))),0),"")</f>
        <v/>
      </c>
      <c r="AC450" s="30" t="str">
        <f>IF(Afrapportering!AC431="","",Afrapportering!AC431)</f>
        <v/>
      </c>
      <c r="AD450" s="52" t="str">
        <f t="shared" si="55"/>
        <v/>
      </c>
      <c r="AE450" s="52" t="str">
        <f t="shared" si="56"/>
        <v/>
      </c>
      <c r="AF450" s="30" t="str">
        <f t="shared" si="57"/>
        <v/>
      </c>
      <c r="AG450" s="30" t="str">
        <f t="shared" si="58"/>
        <v/>
      </c>
      <c r="AH450" s="3" t="str">
        <f t="shared" si="59"/>
        <v/>
      </c>
    </row>
    <row r="451" spans="1:34" x14ac:dyDescent="0.25">
      <c r="A451" s="13" t="str">
        <f>+Afrapportering!A432</f>
        <v/>
      </c>
      <c r="B451" s="13" t="str">
        <f>+Afrapportering!B432</f>
        <v/>
      </c>
      <c r="C451" s="13" t="str">
        <f>+Afrapportering!C432</f>
        <v/>
      </c>
      <c r="D451" s="13" t="str">
        <f>+Afrapportering!D432</f>
        <v/>
      </c>
      <c r="E451" s="14" t="str">
        <f>+Afrapportering!E432</f>
        <v/>
      </c>
      <c r="F451" s="139" t="str">
        <f>IF(Afrapportering!F432 = "", "",Afrapportering!F432)</f>
        <v/>
      </c>
      <c r="G451" s="14" t="str">
        <f>+Afrapportering!G432</f>
        <v/>
      </c>
      <c r="H451" s="139" t="str">
        <f>IF(Afrapportering!H432 = "","",Afrapportering!H432)</f>
        <v/>
      </c>
      <c r="I451" s="140" t="str">
        <f>+Afrapportering!I432</f>
        <v/>
      </c>
      <c r="J451" s="13" t="str">
        <f>+Afrapportering!J432</f>
        <v/>
      </c>
      <c r="K451" s="32" t="str">
        <f t="shared" si="52"/>
        <v/>
      </c>
      <c r="L451" s="31" t="str">
        <f>IF(Ansøgning!J437="","",Ansøgning!J437)</f>
        <v/>
      </c>
      <c r="M451" s="134" t="str">
        <f>IF(Afrapportering!M432="","",Afrapportering!M432)</f>
        <v/>
      </c>
      <c r="N451" s="31" t="str">
        <f>IF(Ansøgning!K437="","",Ansøgning!K437)</f>
        <v/>
      </c>
      <c r="O451" s="134">
        <f>IF(Afrapportering!O432="",,Afrapportering!O432)</f>
        <v>0</v>
      </c>
      <c r="P451" s="15" t="str">
        <f>IF(Ansøgning!L437="","",Ansøgning!L437)</f>
        <v/>
      </c>
      <c r="Q451" s="15" t="str">
        <f t="shared" si="53"/>
        <v/>
      </c>
      <c r="R451" s="15"/>
      <c r="S451" s="15" t="str">
        <f>IF(Afrapportering!S432="","",Afrapportering!S432)</f>
        <v/>
      </c>
      <c r="T451" s="31" t="str">
        <f t="shared" si="54"/>
        <v/>
      </c>
      <c r="U451" s="30" t="str">
        <f>IF(Afrapportering!U432="","",Afrapportering!U432)</f>
        <v/>
      </c>
      <c r="V451" s="52" t="str">
        <f>IF(Afrapportering!V432="","",Afrapportering!V432)</f>
        <v/>
      </c>
      <c r="W451" s="30" t="str">
        <f>IF(Afrapportering!W432="","",Afrapportering!W432)</f>
        <v/>
      </c>
      <c r="X451" s="52" t="str">
        <f>IF(Afrapportering!X432="","",Afrapportering!X432)</f>
        <v/>
      </c>
      <c r="Y451" s="30" t="str">
        <f>IF(Afrapportering!Y432="","",Afrapportering!Y432)</f>
        <v/>
      </c>
      <c r="Z451" s="52" t="str">
        <f>IFERROR(MAX(IF(OR(V451="",X451=""),"",IF(AND(AND(MONTH(F451)&gt;=7,MONTH(F451)&lt;8),AND(MONTH(H451)&gt;=7,MONTH(H451)&lt;8)),(NETWORKDAYS(F451,H451,Lister!$D$7:$D$13)-V451)*T451/NETWORKDAYS(Lister!$D$19,Lister!$E$19,Lister!$D$7:$D$13),IF(AND(AND(MONTH(F451)&gt;=7,MONTH(F451)&lt;8),MONTH(H451)&gt;7),(NETWORKDAYS(F451,Lister!$E$19,Lister!$D$7:$D$13)-V451)*T451/NETWORKDAYS(Lister!$D$19,Lister!$E$19,Lister!$D$7:$D$13),IF(MONTH(F451)&gt;7,0)))),0),"")</f>
        <v/>
      </c>
      <c r="AA451" s="30" t="str">
        <f>IF(Afrapportering!AA432="","",Afrapportering!AA432)</f>
        <v/>
      </c>
      <c r="AB451" s="52" t="str">
        <f>IFERROR(MAX(IF(OR(V451="",X451=""),"",IF(AND(AND(MONTH(F451)&gt;=8,MONTH(F451)&lt;9),AND(MONTH(H451)&gt;=8,MONTH(H451)&lt;9)),(NETWORKDAYS(F451,H451,Lister!$D$7:$D$13)-X451)*T451/NETWORKDAYS(Lister!$D$20,Lister!$E$20,Lister!$D$7:$D$13),IF(AND(MONTH(F451)=7,MONTH(H451)=8),(NETWORKDAYS(Lister!$D$20,H451,Lister!$D$7:$D$13)-X451)*T451/NETWORKDAYS(Lister!$D$20,Lister!$E$20,Lister!$D$7:$D$13),IF(AND(MONTH(F451)=7,MONTH(H451)=7),0)))),0),"")</f>
        <v/>
      </c>
      <c r="AC451" s="30" t="str">
        <f>IF(Afrapportering!AC432="","",Afrapportering!AC432)</f>
        <v/>
      </c>
      <c r="AD451" s="52" t="str">
        <f t="shared" si="55"/>
        <v/>
      </c>
      <c r="AE451" s="52" t="str">
        <f t="shared" si="56"/>
        <v/>
      </c>
      <c r="AF451" s="30" t="str">
        <f t="shared" si="57"/>
        <v/>
      </c>
      <c r="AG451" s="30" t="str">
        <f t="shared" si="58"/>
        <v/>
      </c>
      <c r="AH451" s="3" t="str">
        <f t="shared" si="59"/>
        <v/>
      </c>
    </row>
    <row r="452" spans="1:34" x14ac:dyDescent="0.25">
      <c r="A452" s="13" t="str">
        <f>+Afrapportering!A433</f>
        <v/>
      </c>
      <c r="B452" s="13" t="str">
        <f>+Afrapportering!B433</f>
        <v/>
      </c>
      <c r="C452" s="13" t="str">
        <f>+Afrapportering!C433</f>
        <v/>
      </c>
      <c r="D452" s="13" t="str">
        <f>+Afrapportering!D433</f>
        <v/>
      </c>
      <c r="E452" s="14" t="str">
        <f>+Afrapportering!E433</f>
        <v/>
      </c>
      <c r="F452" s="139" t="str">
        <f>IF(Afrapportering!F433 = "", "",Afrapportering!F433)</f>
        <v/>
      </c>
      <c r="G452" s="14" t="str">
        <f>+Afrapportering!G433</f>
        <v/>
      </c>
      <c r="H452" s="139" t="str">
        <f>IF(Afrapportering!H433 = "","",Afrapportering!H433)</f>
        <v/>
      </c>
      <c r="I452" s="140" t="str">
        <f>+Afrapportering!I433</f>
        <v/>
      </c>
      <c r="J452" s="13" t="str">
        <f>+Afrapportering!J433</f>
        <v/>
      </c>
      <c r="K452" s="32" t="str">
        <f t="shared" si="52"/>
        <v/>
      </c>
      <c r="L452" s="31" t="str">
        <f>IF(Ansøgning!J438="","",Ansøgning!J438)</f>
        <v/>
      </c>
      <c r="M452" s="134" t="str">
        <f>IF(Afrapportering!M433="","",Afrapportering!M433)</f>
        <v/>
      </c>
      <c r="N452" s="31" t="str">
        <f>IF(Ansøgning!K438="","",Ansøgning!K438)</f>
        <v/>
      </c>
      <c r="O452" s="134">
        <f>IF(Afrapportering!O433="",,Afrapportering!O433)</f>
        <v>0</v>
      </c>
      <c r="P452" s="15" t="str">
        <f>IF(Ansøgning!L438="","",Ansøgning!L438)</f>
        <v/>
      </c>
      <c r="Q452" s="15" t="str">
        <f t="shared" si="53"/>
        <v/>
      </c>
      <c r="R452" s="15"/>
      <c r="S452" s="15" t="str">
        <f>IF(Afrapportering!S433="","",Afrapportering!S433)</f>
        <v/>
      </c>
      <c r="T452" s="31" t="str">
        <f t="shared" si="54"/>
        <v/>
      </c>
      <c r="U452" s="30" t="str">
        <f>IF(Afrapportering!U433="","",Afrapportering!U433)</f>
        <v/>
      </c>
      <c r="V452" s="52" t="str">
        <f>IF(Afrapportering!V433="","",Afrapportering!V433)</f>
        <v/>
      </c>
      <c r="W452" s="30" t="str">
        <f>IF(Afrapportering!W433="","",Afrapportering!W433)</f>
        <v/>
      </c>
      <c r="X452" s="52" t="str">
        <f>IF(Afrapportering!X433="","",Afrapportering!X433)</f>
        <v/>
      </c>
      <c r="Y452" s="30" t="str">
        <f>IF(Afrapportering!Y433="","",Afrapportering!Y433)</f>
        <v/>
      </c>
      <c r="Z452" s="52" t="str">
        <f>IFERROR(MAX(IF(OR(V452="",X452=""),"",IF(AND(AND(MONTH(F452)&gt;=7,MONTH(F452)&lt;8),AND(MONTH(H452)&gt;=7,MONTH(H452)&lt;8)),(NETWORKDAYS(F452,H452,Lister!$D$7:$D$13)-V452)*T452/NETWORKDAYS(Lister!$D$19,Lister!$E$19,Lister!$D$7:$D$13),IF(AND(AND(MONTH(F452)&gt;=7,MONTH(F452)&lt;8),MONTH(H452)&gt;7),(NETWORKDAYS(F452,Lister!$E$19,Lister!$D$7:$D$13)-V452)*T452/NETWORKDAYS(Lister!$D$19,Lister!$E$19,Lister!$D$7:$D$13),IF(MONTH(F452)&gt;7,0)))),0),"")</f>
        <v/>
      </c>
      <c r="AA452" s="30" t="str">
        <f>IF(Afrapportering!AA433="","",Afrapportering!AA433)</f>
        <v/>
      </c>
      <c r="AB452" s="52" t="str">
        <f>IFERROR(MAX(IF(OR(V452="",X452=""),"",IF(AND(AND(MONTH(F452)&gt;=8,MONTH(F452)&lt;9),AND(MONTH(H452)&gt;=8,MONTH(H452)&lt;9)),(NETWORKDAYS(F452,H452,Lister!$D$7:$D$13)-X452)*T452/NETWORKDAYS(Lister!$D$20,Lister!$E$20,Lister!$D$7:$D$13),IF(AND(MONTH(F452)=7,MONTH(H452)=8),(NETWORKDAYS(Lister!$D$20,H452,Lister!$D$7:$D$13)-X452)*T452/NETWORKDAYS(Lister!$D$20,Lister!$E$20,Lister!$D$7:$D$13),IF(AND(MONTH(F452)=7,MONTH(H452)=7),0)))),0),"")</f>
        <v/>
      </c>
      <c r="AC452" s="30" t="str">
        <f>IF(Afrapportering!AC433="","",Afrapportering!AC433)</f>
        <v/>
      </c>
      <c r="AD452" s="52" t="str">
        <f t="shared" si="55"/>
        <v/>
      </c>
      <c r="AE452" s="52" t="str">
        <f t="shared" si="56"/>
        <v/>
      </c>
      <c r="AF452" s="30" t="str">
        <f t="shared" si="57"/>
        <v/>
      </c>
      <c r="AG452" s="30" t="str">
        <f t="shared" si="58"/>
        <v/>
      </c>
      <c r="AH452" s="3" t="str">
        <f t="shared" si="59"/>
        <v/>
      </c>
    </row>
    <row r="453" spans="1:34" x14ac:dyDescent="0.25">
      <c r="A453" s="13" t="str">
        <f>+Afrapportering!A434</f>
        <v/>
      </c>
      <c r="B453" s="13" t="str">
        <f>+Afrapportering!B434</f>
        <v/>
      </c>
      <c r="C453" s="13" t="str">
        <f>+Afrapportering!C434</f>
        <v/>
      </c>
      <c r="D453" s="13" t="str">
        <f>+Afrapportering!D434</f>
        <v/>
      </c>
      <c r="E453" s="14" t="str">
        <f>+Afrapportering!E434</f>
        <v/>
      </c>
      <c r="F453" s="139" t="str">
        <f>IF(Afrapportering!F434 = "", "",Afrapportering!F434)</f>
        <v/>
      </c>
      <c r="G453" s="14" t="str">
        <f>+Afrapportering!G434</f>
        <v/>
      </c>
      <c r="H453" s="139" t="str">
        <f>IF(Afrapportering!H434 = "","",Afrapportering!H434)</f>
        <v/>
      </c>
      <c r="I453" s="140" t="str">
        <f>+Afrapportering!I434</f>
        <v/>
      </c>
      <c r="J453" s="13" t="str">
        <f>+Afrapportering!J434</f>
        <v/>
      </c>
      <c r="K453" s="32" t="str">
        <f t="shared" si="52"/>
        <v/>
      </c>
      <c r="L453" s="31" t="str">
        <f>IF(Ansøgning!J439="","",Ansøgning!J439)</f>
        <v/>
      </c>
      <c r="M453" s="134" t="str">
        <f>IF(Afrapportering!M434="","",Afrapportering!M434)</f>
        <v/>
      </c>
      <c r="N453" s="31" t="str">
        <f>IF(Ansøgning!K439="","",Ansøgning!K439)</f>
        <v/>
      </c>
      <c r="O453" s="134">
        <f>IF(Afrapportering!O434="",,Afrapportering!O434)</f>
        <v>0</v>
      </c>
      <c r="P453" s="15" t="str">
        <f>IF(Ansøgning!L439="","",Ansøgning!L439)</f>
        <v/>
      </c>
      <c r="Q453" s="15" t="str">
        <f t="shared" si="53"/>
        <v/>
      </c>
      <c r="R453" s="15"/>
      <c r="S453" s="15" t="str">
        <f>IF(Afrapportering!S434="","",Afrapportering!S434)</f>
        <v/>
      </c>
      <c r="T453" s="31" t="str">
        <f t="shared" si="54"/>
        <v/>
      </c>
      <c r="U453" s="30" t="str">
        <f>IF(Afrapportering!U434="","",Afrapportering!U434)</f>
        <v/>
      </c>
      <c r="V453" s="52" t="str">
        <f>IF(Afrapportering!V434="","",Afrapportering!V434)</f>
        <v/>
      </c>
      <c r="W453" s="30" t="str">
        <f>IF(Afrapportering!W434="","",Afrapportering!W434)</f>
        <v/>
      </c>
      <c r="X453" s="52" t="str">
        <f>IF(Afrapportering!X434="","",Afrapportering!X434)</f>
        <v/>
      </c>
      <c r="Y453" s="30" t="str">
        <f>IF(Afrapportering!Y434="","",Afrapportering!Y434)</f>
        <v/>
      </c>
      <c r="Z453" s="52" t="str">
        <f>IFERROR(MAX(IF(OR(V453="",X453=""),"",IF(AND(AND(MONTH(F453)&gt;=7,MONTH(F453)&lt;8),AND(MONTH(H453)&gt;=7,MONTH(H453)&lt;8)),(NETWORKDAYS(F453,H453,Lister!$D$7:$D$13)-V453)*T453/NETWORKDAYS(Lister!$D$19,Lister!$E$19,Lister!$D$7:$D$13),IF(AND(AND(MONTH(F453)&gt;=7,MONTH(F453)&lt;8),MONTH(H453)&gt;7),(NETWORKDAYS(F453,Lister!$E$19,Lister!$D$7:$D$13)-V453)*T453/NETWORKDAYS(Lister!$D$19,Lister!$E$19,Lister!$D$7:$D$13),IF(MONTH(F453)&gt;7,0)))),0),"")</f>
        <v/>
      </c>
      <c r="AA453" s="30" t="str">
        <f>IF(Afrapportering!AA434="","",Afrapportering!AA434)</f>
        <v/>
      </c>
      <c r="AB453" s="52" t="str">
        <f>IFERROR(MAX(IF(OR(V453="",X453=""),"",IF(AND(AND(MONTH(F453)&gt;=8,MONTH(F453)&lt;9),AND(MONTH(H453)&gt;=8,MONTH(H453)&lt;9)),(NETWORKDAYS(F453,H453,Lister!$D$7:$D$13)-X453)*T453/NETWORKDAYS(Lister!$D$20,Lister!$E$20,Lister!$D$7:$D$13),IF(AND(MONTH(F453)=7,MONTH(H453)=8),(NETWORKDAYS(Lister!$D$20,H453,Lister!$D$7:$D$13)-X453)*T453/NETWORKDAYS(Lister!$D$20,Lister!$E$20,Lister!$D$7:$D$13),IF(AND(MONTH(F453)=7,MONTH(H453)=7),0)))),0),"")</f>
        <v/>
      </c>
      <c r="AC453" s="30" t="str">
        <f>IF(Afrapportering!AC434="","",Afrapportering!AC434)</f>
        <v/>
      </c>
      <c r="AD453" s="52" t="str">
        <f t="shared" si="55"/>
        <v/>
      </c>
      <c r="AE453" s="52" t="str">
        <f t="shared" si="56"/>
        <v/>
      </c>
      <c r="AF453" s="30" t="str">
        <f t="shared" si="57"/>
        <v/>
      </c>
      <c r="AG453" s="30" t="str">
        <f t="shared" si="58"/>
        <v/>
      </c>
      <c r="AH453" s="3" t="str">
        <f t="shared" si="59"/>
        <v/>
      </c>
    </row>
    <row r="454" spans="1:34" x14ac:dyDescent="0.25">
      <c r="A454" s="13" t="str">
        <f>+Afrapportering!A435</f>
        <v/>
      </c>
      <c r="B454" s="13" t="str">
        <f>+Afrapportering!B435</f>
        <v/>
      </c>
      <c r="C454" s="13" t="str">
        <f>+Afrapportering!C435</f>
        <v/>
      </c>
      <c r="D454" s="13" t="str">
        <f>+Afrapportering!D435</f>
        <v/>
      </c>
      <c r="E454" s="14" t="str">
        <f>+Afrapportering!E435</f>
        <v/>
      </c>
      <c r="F454" s="139" t="str">
        <f>IF(Afrapportering!F435 = "", "",Afrapportering!F435)</f>
        <v/>
      </c>
      <c r="G454" s="14" t="str">
        <f>+Afrapportering!G435</f>
        <v/>
      </c>
      <c r="H454" s="139" t="str">
        <f>IF(Afrapportering!H435 = "","",Afrapportering!H435)</f>
        <v/>
      </c>
      <c r="I454" s="140" t="str">
        <f>+Afrapportering!I435</f>
        <v/>
      </c>
      <c r="J454" s="13" t="str">
        <f>+Afrapportering!J435</f>
        <v/>
      </c>
      <c r="K454" s="32" t="str">
        <f t="shared" si="52"/>
        <v/>
      </c>
      <c r="L454" s="31" t="str">
        <f>IF(Ansøgning!J440="","",Ansøgning!J440)</f>
        <v/>
      </c>
      <c r="M454" s="134" t="str">
        <f>IF(Afrapportering!M435="","",Afrapportering!M435)</f>
        <v/>
      </c>
      <c r="N454" s="31" t="str">
        <f>IF(Ansøgning!K440="","",Ansøgning!K440)</f>
        <v/>
      </c>
      <c r="O454" s="134">
        <f>IF(Afrapportering!O435="",,Afrapportering!O435)</f>
        <v>0</v>
      </c>
      <c r="P454" s="15" t="str">
        <f>IF(Ansøgning!L440="","",Ansøgning!L440)</f>
        <v/>
      </c>
      <c r="Q454" s="15" t="str">
        <f t="shared" si="53"/>
        <v/>
      </c>
      <c r="R454" s="15"/>
      <c r="S454" s="15" t="str">
        <f>IF(Afrapportering!S435="","",Afrapportering!S435)</f>
        <v/>
      </c>
      <c r="T454" s="31" t="str">
        <f t="shared" si="54"/>
        <v/>
      </c>
      <c r="U454" s="30" t="str">
        <f>IF(Afrapportering!U435="","",Afrapportering!U435)</f>
        <v/>
      </c>
      <c r="V454" s="52" t="str">
        <f>IF(Afrapportering!V435="","",Afrapportering!V435)</f>
        <v/>
      </c>
      <c r="W454" s="30" t="str">
        <f>IF(Afrapportering!W435="","",Afrapportering!W435)</f>
        <v/>
      </c>
      <c r="X454" s="52" t="str">
        <f>IF(Afrapportering!X435="","",Afrapportering!X435)</f>
        <v/>
      </c>
      <c r="Y454" s="30" t="str">
        <f>IF(Afrapportering!Y435="","",Afrapportering!Y435)</f>
        <v/>
      </c>
      <c r="Z454" s="52" t="str">
        <f>IFERROR(MAX(IF(OR(V454="",X454=""),"",IF(AND(AND(MONTH(F454)&gt;=7,MONTH(F454)&lt;8),AND(MONTH(H454)&gt;=7,MONTH(H454)&lt;8)),(NETWORKDAYS(F454,H454,Lister!$D$7:$D$13)-V454)*T454/NETWORKDAYS(Lister!$D$19,Lister!$E$19,Lister!$D$7:$D$13),IF(AND(AND(MONTH(F454)&gt;=7,MONTH(F454)&lt;8),MONTH(H454)&gt;7),(NETWORKDAYS(F454,Lister!$E$19,Lister!$D$7:$D$13)-V454)*T454/NETWORKDAYS(Lister!$D$19,Lister!$E$19,Lister!$D$7:$D$13),IF(MONTH(F454)&gt;7,0)))),0),"")</f>
        <v/>
      </c>
      <c r="AA454" s="30" t="str">
        <f>IF(Afrapportering!AA435="","",Afrapportering!AA435)</f>
        <v/>
      </c>
      <c r="AB454" s="52" t="str">
        <f>IFERROR(MAX(IF(OR(V454="",X454=""),"",IF(AND(AND(MONTH(F454)&gt;=8,MONTH(F454)&lt;9),AND(MONTH(H454)&gt;=8,MONTH(H454)&lt;9)),(NETWORKDAYS(F454,H454,Lister!$D$7:$D$13)-X454)*T454/NETWORKDAYS(Lister!$D$20,Lister!$E$20,Lister!$D$7:$D$13),IF(AND(MONTH(F454)=7,MONTH(H454)=8),(NETWORKDAYS(Lister!$D$20,H454,Lister!$D$7:$D$13)-X454)*T454/NETWORKDAYS(Lister!$D$20,Lister!$E$20,Lister!$D$7:$D$13),IF(AND(MONTH(F454)=7,MONTH(H454)=7),0)))),0),"")</f>
        <v/>
      </c>
      <c r="AC454" s="30" t="str">
        <f>IF(Afrapportering!AC435="","",Afrapportering!AC435)</f>
        <v/>
      </c>
      <c r="AD454" s="52" t="str">
        <f t="shared" si="55"/>
        <v/>
      </c>
      <c r="AE454" s="52" t="str">
        <f t="shared" si="56"/>
        <v/>
      </c>
      <c r="AF454" s="30" t="str">
        <f t="shared" si="57"/>
        <v/>
      </c>
      <c r="AG454" s="30" t="str">
        <f t="shared" si="58"/>
        <v/>
      </c>
      <c r="AH454" s="3" t="str">
        <f t="shared" si="59"/>
        <v/>
      </c>
    </row>
    <row r="455" spans="1:34" x14ac:dyDescent="0.25">
      <c r="A455" s="13" t="str">
        <f>+Afrapportering!A436</f>
        <v/>
      </c>
      <c r="B455" s="13" t="str">
        <f>+Afrapportering!B436</f>
        <v/>
      </c>
      <c r="C455" s="13" t="str">
        <f>+Afrapportering!C436</f>
        <v/>
      </c>
      <c r="D455" s="13" t="str">
        <f>+Afrapportering!D436</f>
        <v/>
      </c>
      <c r="E455" s="14" t="str">
        <f>+Afrapportering!E436</f>
        <v/>
      </c>
      <c r="F455" s="139" t="str">
        <f>IF(Afrapportering!F436 = "", "",Afrapportering!F436)</f>
        <v/>
      </c>
      <c r="G455" s="14" t="str">
        <f>+Afrapportering!G436</f>
        <v/>
      </c>
      <c r="H455" s="139" t="str">
        <f>IF(Afrapportering!H436 = "","",Afrapportering!H436)</f>
        <v/>
      </c>
      <c r="I455" s="140" t="str">
        <f>+Afrapportering!I436</f>
        <v/>
      </c>
      <c r="J455" s="13" t="str">
        <f>+Afrapportering!J436</f>
        <v/>
      </c>
      <c r="K455" s="32" t="str">
        <f t="shared" si="52"/>
        <v/>
      </c>
      <c r="L455" s="31" t="str">
        <f>IF(Ansøgning!J441="","",Ansøgning!J441)</f>
        <v/>
      </c>
      <c r="M455" s="134" t="str">
        <f>IF(Afrapportering!M436="","",Afrapportering!M436)</f>
        <v/>
      </c>
      <c r="N455" s="31" t="str">
        <f>IF(Ansøgning!K441="","",Ansøgning!K441)</f>
        <v/>
      </c>
      <c r="O455" s="134">
        <f>IF(Afrapportering!O436="",,Afrapportering!O436)</f>
        <v>0</v>
      </c>
      <c r="P455" s="15" t="str">
        <f>IF(Ansøgning!L441="","",Ansøgning!L441)</f>
        <v/>
      </c>
      <c r="Q455" s="15" t="str">
        <f t="shared" si="53"/>
        <v/>
      </c>
      <c r="R455" s="15"/>
      <c r="S455" s="15" t="str">
        <f>IF(Afrapportering!S436="","",Afrapportering!S436)</f>
        <v/>
      </c>
      <c r="T455" s="31" t="str">
        <f t="shared" si="54"/>
        <v/>
      </c>
      <c r="U455" s="30" t="str">
        <f>IF(Afrapportering!U436="","",Afrapportering!U436)</f>
        <v/>
      </c>
      <c r="V455" s="52" t="str">
        <f>IF(Afrapportering!V436="","",Afrapportering!V436)</f>
        <v/>
      </c>
      <c r="W455" s="30" t="str">
        <f>IF(Afrapportering!W436="","",Afrapportering!W436)</f>
        <v/>
      </c>
      <c r="X455" s="52" t="str">
        <f>IF(Afrapportering!X436="","",Afrapportering!X436)</f>
        <v/>
      </c>
      <c r="Y455" s="30" t="str">
        <f>IF(Afrapportering!Y436="","",Afrapportering!Y436)</f>
        <v/>
      </c>
      <c r="Z455" s="52" t="str">
        <f>IFERROR(MAX(IF(OR(V455="",X455=""),"",IF(AND(AND(MONTH(F455)&gt;=7,MONTH(F455)&lt;8),AND(MONTH(H455)&gt;=7,MONTH(H455)&lt;8)),(NETWORKDAYS(F455,H455,Lister!$D$7:$D$13)-V455)*T455/NETWORKDAYS(Lister!$D$19,Lister!$E$19,Lister!$D$7:$D$13),IF(AND(AND(MONTH(F455)&gt;=7,MONTH(F455)&lt;8),MONTH(H455)&gt;7),(NETWORKDAYS(F455,Lister!$E$19,Lister!$D$7:$D$13)-V455)*T455/NETWORKDAYS(Lister!$D$19,Lister!$E$19,Lister!$D$7:$D$13),IF(MONTH(F455)&gt;7,0)))),0),"")</f>
        <v/>
      </c>
      <c r="AA455" s="30" t="str">
        <f>IF(Afrapportering!AA436="","",Afrapportering!AA436)</f>
        <v/>
      </c>
      <c r="AB455" s="52" t="str">
        <f>IFERROR(MAX(IF(OR(V455="",X455=""),"",IF(AND(AND(MONTH(F455)&gt;=8,MONTH(F455)&lt;9),AND(MONTH(H455)&gt;=8,MONTH(H455)&lt;9)),(NETWORKDAYS(F455,H455,Lister!$D$7:$D$13)-X455)*T455/NETWORKDAYS(Lister!$D$20,Lister!$E$20,Lister!$D$7:$D$13),IF(AND(MONTH(F455)=7,MONTH(H455)=8),(NETWORKDAYS(Lister!$D$20,H455,Lister!$D$7:$D$13)-X455)*T455/NETWORKDAYS(Lister!$D$20,Lister!$E$20,Lister!$D$7:$D$13),IF(AND(MONTH(F455)=7,MONTH(H455)=7),0)))),0),"")</f>
        <v/>
      </c>
      <c r="AC455" s="30" t="str">
        <f>IF(Afrapportering!AC436="","",Afrapportering!AC436)</f>
        <v/>
      </c>
      <c r="AD455" s="52" t="str">
        <f t="shared" si="55"/>
        <v/>
      </c>
      <c r="AE455" s="52" t="str">
        <f t="shared" si="56"/>
        <v/>
      </c>
      <c r="AF455" s="30" t="str">
        <f t="shared" si="57"/>
        <v/>
      </c>
      <c r="AG455" s="30" t="str">
        <f t="shared" si="58"/>
        <v/>
      </c>
      <c r="AH455" s="3" t="str">
        <f t="shared" si="59"/>
        <v/>
      </c>
    </row>
    <row r="456" spans="1:34" x14ac:dyDescent="0.25">
      <c r="A456" s="13" t="str">
        <f>+Afrapportering!A437</f>
        <v/>
      </c>
      <c r="B456" s="13" t="str">
        <f>+Afrapportering!B437</f>
        <v/>
      </c>
      <c r="C456" s="13" t="str">
        <f>+Afrapportering!C437</f>
        <v/>
      </c>
      <c r="D456" s="13" t="str">
        <f>+Afrapportering!D437</f>
        <v/>
      </c>
      <c r="E456" s="14" t="str">
        <f>+Afrapportering!E437</f>
        <v/>
      </c>
      <c r="F456" s="139" t="str">
        <f>IF(Afrapportering!F437 = "", "",Afrapportering!F437)</f>
        <v/>
      </c>
      <c r="G456" s="14" t="str">
        <f>+Afrapportering!G437</f>
        <v/>
      </c>
      <c r="H456" s="139" t="str">
        <f>IF(Afrapportering!H437 = "","",Afrapportering!H437)</f>
        <v/>
      </c>
      <c r="I456" s="140" t="str">
        <f>+Afrapportering!I437</f>
        <v/>
      </c>
      <c r="J456" s="13" t="str">
        <f>+Afrapportering!J437</f>
        <v/>
      </c>
      <c r="K456" s="32" t="str">
        <f t="shared" si="52"/>
        <v/>
      </c>
      <c r="L456" s="31" t="str">
        <f>IF(Ansøgning!J442="","",Ansøgning!J442)</f>
        <v/>
      </c>
      <c r="M456" s="134" t="str">
        <f>IF(Afrapportering!M437="","",Afrapportering!M437)</f>
        <v/>
      </c>
      <c r="N456" s="31" t="str">
        <f>IF(Ansøgning!K442="","",Ansøgning!K442)</f>
        <v/>
      </c>
      <c r="O456" s="134">
        <f>IF(Afrapportering!O437="",,Afrapportering!O437)</f>
        <v>0</v>
      </c>
      <c r="P456" s="15" t="str">
        <f>IF(Ansøgning!L442="","",Ansøgning!L442)</f>
        <v/>
      </c>
      <c r="Q456" s="15" t="str">
        <f t="shared" si="53"/>
        <v/>
      </c>
      <c r="R456" s="15"/>
      <c r="S456" s="15" t="str">
        <f>IF(Afrapportering!S437="","",Afrapportering!S437)</f>
        <v/>
      </c>
      <c r="T456" s="31" t="str">
        <f t="shared" si="54"/>
        <v/>
      </c>
      <c r="U456" s="30" t="str">
        <f>IF(Afrapportering!U437="","",Afrapportering!U437)</f>
        <v/>
      </c>
      <c r="V456" s="52" t="str">
        <f>IF(Afrapportering!V437="","",Afrapportering!V437)</f>
        <v/>
      </c>
      <c r="W456" s="30" t="str">
        <f>IF(Afrapportering!W437="","",Afrapportering!W437)</f>
        <v/>
      </c>
      <c r="X456" s="52" t="str">
        <f>IF(Afrapportering!X437="","",Afrapportering!X437)</f>
        <v/>
      </c>
      <c r="Y456" s="30" t="str">
        <f>IF(Afrapportering!Y437="","",Afrapportering!Y437)</f>
        <v/>
      </c>
      <c r="Z456" s="52" t="str">
        <f>IFERROR(MAX(IF(OR(V456="",X456=""),"",IF(AND(AND(MONTH(F456)&gt;=7,MONTH(F456)&lt;8),AND(MONTH(H456)&gt;=7,MONTH(H456)&lt;8)),(NETWORKDAYS(F456,H456,Lister!$D$7:$D$13)-V456)*T456/NETWORKDAYS(Lister!$D$19,Lister!$E$19,Lister!$D$7:$D$13),IF(AND(AND(MONTH(F456)&gt;=7,MONTH(F456)&lt;8),MONTH(H456)&gt;7),(NETWORKDAYS(F456,Lister!$E$19,Lister!$D$7:$D$13)-V456)*T456/NETWORKDAYS(Lister!$D$19,Lister!$E$19,Lister!$D$7:$D$13),IF(MONTH(F456)&gt;7,0)))),0),"")</f>
        <v/>
      </c>
      <c r="AA456" s="30" t="str">
        <f>IF(Afrapportering!AA437="","",Afrapportering!AA437)</f>
        <v/>
      </c>
      <c r="AB456" s="52" t="str">
        <f>IFERROR(MAX(IF(OR(V456="",X456=""),"",IF(AND(AND(MONTH(F456)&gt;=8,MONTH(F456)&lt;9),AND(MONTH(H456)&gt;=8,MONTH(H456)&lt;9)),(NETWORKDAYS(F456,H456,Lister!$D$7:$D$13)-X456)*T456/NETWORKDAYS(Lister!$D$20,Lister!$E$20,Lister!$D$7:$D$13),IF(AND(MONTH(F456)=7,MONTH(H456)=8),(NETWORKDAYS(Lister!$D$20,H456,Lister!$D$7:$D$13)-X456)*T456/NETWORKDAYS(Lister!$D$20,Lister!$E$20,Lister!$D$7:$D$13),IF(AND(MONTH(F456)=7,MONTH(H456)=7),0)))),0),"")</f>
        <v/>
      </c>
      <c r="AC456" s="30" t="str">
        <f>IF(Afrapportering!AC437="","",Afrapportering!AC437)</f>
        <v/>
      </c>
      <c r="AD456" s="52" t="str">
        <f t="shared" si="55"/>
        <v/>
      </c>
      <c r="AE456" s="52" t="str">
        <f t="shared" si="56"/>
        <v/>
      </c>
      <c r="AF456" s="30" t="str">
        <f t="shared" si="57"/>
        <v/>
      </c>
      <c r="AG456" s="30" t="str">
        <f t="shared" si="58"/>
        <v/>
      </c>
      <c r="AH456" s="3" t="str">
        <f t="shared" si="59"/>
        <v/>
      </c>
    </row>
    <row r="457" spans="1:34" x14ac:dyDescent="0.25">
      <c r="A457" s="13" t="str">
        <f>+Afrapportering!A438</f>
        <v/>
      </c>
      <c r="B457" s="13" t="str">
        <f>+Afrapportering!B438</f>
        <v/>
      </c>
      <c r="C457" s="13" t="str">
        <f>+Afrapportering!C438</f>
        <v/>
      </c>
      <c r="D457" s="13" t="str">
        <f>+Afrapportering!D438</f>
        <v/>
      </c>
      <c r="E457" s="14" t="str">
        <f>+Afrapportering!E438</f>
        <v/>
      </c>
      <c r="F457" s="139" t="str">
        <f>IF(Afrapportering!F438 = "", "",Afrapportering!F438)</f>
        <v/>
      </c>
      <c r="G457" s="14" t="str">
        <f>+Afrapportering!G438</f>
        <v/>
      </c>
      <c r="H457" s="139" t="str">
        <f>IF(Afrapportering!H438 = "","",Afrapportering!H438)</f>
        <v/>
      </c>
      <c r="I457" s="140" t="str">
        <f>+Afrapportering!I438</f>
        <v/>
      </c>
      <c r="J457" s="13" t="str">
        <f>+Afrapportering!J438</f>
        <v/>
      </c>
      <c r="K457" s="32" t="str">
        <f t="shared" si="52"/>
        <v/>
      </c>
      <c r="L457" s="31" t="str">
        <f>IF(Ansøgning!J443="","",Ansøgning!J443)</f>
        <v/>
      </c>
      <c r="M457" s="134" t="str">
        <f>IF(Afrapportering!M438="","",Afrapportering!M438)</f>
        <v/>
      </c>
      <c r="N457" s="31" t="str">
        <f>IF(Ansøgning!K443="","",Ansøgning!K443)</f>
        <v/>
      </c>
      <c r="O457" s="134">
        <f>IF(Afrapportering!O438="",,Afrapportering!O438)</f>
        <v>0</v>
      </c>
      <c r="P457" s="15" t="str">
        <f>IF(Ansøgning!L443="","",Ansøgning!L443)</f>
        <v/>
      </c>
      <c r="Q457" s="15" t="str">
        <f t="shared" si="53"/>
        <v/>
      </c>
      <c r="R457" s="15"/>
      <c r="S457" s="15" t="str">
        <f>IF(Afrapportering!S438="","",Afrapportering!S438)</f>
        <v/>
      </c>
      <c r="T457" s="31" t="str">
        <f t="shared" si="54"/>
        <v/>
      </c>
      <c r="U457" s="30" t="str">
        <f>IF(Afrapportering!U438="","",Afrapportering!U438)</f>
        <v/>
      </c>
      <c r="V457" s="52" t="str">
        <f>IF(Afrapportering!V438="","",Afrapportering!V438)</f>
        <v/>
      </c>
      <c r="W457" s="30" t="str">
        <f>IF(Afrapportering!W438="","",Afrapportering!W438)</f>
        <v/>
      </c>
      <c r="X457" s="52" t="str">
        <f>IF(Afrapportering!X438="","",Afrapportering!X438)</f>
        <v/>
      </c>
      <c r="Y457" s="30" t="str">
        <f>IF(Afrapportering!Y438="","",Afrapportering!Y438)</f>
        <v/>
      </c>
      <c r="Z457" s="52" t="str">
        <f>IFERROR(MAX(IF(OR(V457="",X457=""),"",IF(AND(AND(MONTH(F457)&gt;=7,MONTH(F457)&lt;8),AND(MONTH(H457)&gt;=7,MONTH(H457)&lt;8)),(NETWORKDAYS(F457,H457,Lister!$D$7:$D$13)-V457)*T457/NETWORKDAYS(Lister!$D$19,Lister!$E$19,Lister!$D$7:$D$13),IF(AND(AND(MONTH(F457)&gt;=7,MONTH(F457)&lt;8),MONTH(H457)&gt;7),(NETWORKDAYS(F457,Lister!$E$19,Lister!$D$7:$D$13)-V457)*T457/NETWORKDAYS(Lister!$D$19,Lister!$E$19,Lister!$D$7:$D$13),IF(MONTH(F457)&gt;7,0)))),0),"")</f>
        <v/>
      </c>
      <c r="AA457" s="30" t="str">
        <f>IF(Afrapportering!AA438="","",Afrapportering!AA438)</f>
        <v/>
      </c>
      <c r="AB457" s="52" t="str">
        <f>IFERROR(MAX(IF(OR(V457="",X457=""),"",IF(AND(AND(MONTH(F457)&gt;=8,MONTH(F457)&lt;9),AND(MONTH(H457)&gt;=8,MONTH(H457)&lt;9)),(NETWORKDAYS(F457,H457,Lister!$D$7:$D$13)-X457)*T457/NETWORKDAYS(Lister!$D$20,Lister!$E$20,Lister!$D$7:$D$13),IF(AND(MONTH(F457)=7,MONTH(H457)=8),(NETWORKDAYS(Lister!$D$20,H457,Lister!$D$7:$D$13)-X457)*T457/NETWORKDAYS(Lister!$D$20,Lister!$E$20,Lister!$D$7:$D$13),IF(AND(MONTH(F457)=7,MONTH(H457)=7),0)))),0),"")</f>
        <v/>
      </c>
      <c r="AC457" s="30" t="str">
        <f>IF(Afrapportering!AC438="","",Afrapportering!AC438)</f>
        <v/>
      </c>
      <c r="AD457" s="52" t="str">
        <f t="shared" si="55"/>
        <v/>
      </c>
      <c r="AE457" s="52" t="str">
        <f t="shared" si="56"/>
        <v/>
      </c>
      <c r="AF457" s="30" t="str">
        <f t="shared" si="57"/>
        <v/>
      </c>
      <c r="AG457" s="30" t="str">
        <f t="shared" si="58"/>
        <v/>
      </c>
      <c r="AH457" s="3" t="str">
        <f t="shared" si="59"/>
        <v/>
      </c>
    </row>
    <row r="458" spans="1:34" x14ac:dyDescent="0.25">
      <c r="A458" s="13" t="str">
        <f>+Afrapportering!A439</f>
        <v/>
      </c>
      <c r="B458" s="13" t="str">
        <f>+Afrapportering!B439</f>
        <v/>
      </c>
      <c r="C458" s="13" t="str">
        <f>+Afrapportering!C439</f>
        <v/>
      </c>
      <c r="D458" s="13" t="str">
        <f>+Afrapportering!D439</f>
        <v/>
      </c>
      <c r="E458" s="14" t="str">
        <f>+Afrapportering!E439</f>
        <v/>
      </c>
      <c r="F458" s="139" t="str">
        <f>IF(Afrapportering!F439 = "", "",Afrapportering!F439)</f>
        <v/>
      </c>
      <c r="G458" s="14" t="str">
        <f>+Afrapportering!G439</f>
        <v/>
      </c>
      <c r="H458" s="139" t="str">
        <f>IF(Afrapportering!H439 = "","",Afrapportering!H439)</f>
        <v/>
      </c>
      <c r="I458" s="140" t="str">
        <f>+Afrapportering!I439</f>
        <v/>
      </c>
      <c r="J458" s="13" t="str">
        <f>+Afrapportering!J439</f>
        <v/>
      </c>
      <c r="K458" s="32" t="str">
        <f t="shared" si="52"/>
        <v/>
      </c>
      <c r="L458" s="31" t="str">
        <f>IF(Ansøgning!J444="","",Ansøgning!J444)</f>
        <v/>
      </c>
      <c r="M458" s="134" t="str">
        <f>IF(Afrapportering!M439="","",Afrapportering!M439)</f>
        <v/>
      </c>
      <c r="N458" s="31" t="str">
        <f>IF(Ansøgning!K444="","",Ansøgning!K444)</f>
        <v/>
      </c>
      <c r="O458" s="134">
        <f>IF(Afrapportering!O439="",,Afrapportering!O439)</f>
        <v>0</v>
      </c>
      <c r="P458" s="15" t="str">
        <f>IF(Ansøgning!L444="","",Ansøgning!L444)</f>
        <v/>
      </c>
      <c r="Q458" s="15" t="str">
        <f t="shared" si="53"/>
        <v/>
      </c>
      <c r="R458" s="15"/>
      <c r="S458" s="15" t="str">
        <f>IF(Afrapportering!S439="","",Afrapportering!S439)</f>
        <v/>
      </c>
      <c r="T458" s="31" t="str">
        <f t="shared" si="54"/>
        <v/>
      </c>
      <c r="U458" s="30" t="str">
        <f>IF(Afrapportering!U439="","",Afrapportering!U439)</f>
        <v/>
      </c>
      <c r="V458" s="52" t="str">
        <f>IF(Afrapportering!V439="","",Afrapportering!V439)</f>
        <v/>
      </c>
      <c r="W458" s="30" t="str">
        <f>IF(Afrapportering!W439="","",Afrapportering!W439)</f>
        <v/>
      </c>
      <c r="X458" s="52" t="str">
        <f>IF(Afrapportering!X439="","",Afrapportering!X439)</f>
        <v/>
      </c>
      <c r="Y458" s="30" t="str">
        <f>IF(Afrapportering!Y439="","",Afrapportering!Y439)</f>
        <v/>
      </c>
      <c r="Z458" s="52" t="str">
        <f>IFERROR(MAX(IF(OR(V458="",X458=""),"",IF(AND(AND(MONTH(F458)&gt;=7,MONTH(F458)&lt;8),AND(MONTH(H458)&gt;=7,MONTH(H458)&lt;8)),(NETWORKDAYS(F458,H458,Lister!$D$7:$D$13)-V458)*T458/NETWORKDAYS(Lister!$D$19,Lister!$E$19,Lister!$D$7:$D$13),IF(AND(AND(MONTH(F458)&gt;=7,MONTH(F458)&lt;8),MONTH(H458)&gt;7),(NETWORKDAYS(F458,Lister!$E$19,Lister!$D$7:$D$13)-V458)*T458/NETWORKDAYS(Lister!$D$19,Lister!$E$19,Lister!$D$7:$D$13),IF(MONTH(F458)&gt;7,0)))),0),"")</f>
        <v/>
      </c>
      <c r="AA458" s="30" t="str">
        <f>IF(Afrapportering!AA439="","",Afrapportering!AA439)</f>
        <v/>
      </c>
      <c r="AB458" s="52" t="str">
        <f>IFERROR(MAX(IF(OR(V458="",X458=""),"",IF(AND(AND(MONTH(F458)&gt;=8,MONTH(F458)&lt;9),AND(MONTH(H458)&gt;=8,MONTH(H458)&lt;9)),(NETWORKDAYS(F458,H458,Lister!$D$7:$D$13)-X458)*T458/NETWORKDAYS(Lister!$D$20,Lister!$E$20,Lister!$D$7:$D$13),IF(AND(MONTH(F458)=7,MONTH(H458)=8),(NETWORKDAYS(Lister!$D$20,H458,Lister!$D$7:$D$13)-X458)*T458/NETWORKDAYS(Lister!$D$20,Lister!$E$20,Lister!$D$7:$D$13),IF(AND(MONTH(F458)=7,MONTH(H458)=7),0)))),0),"")</f>
        <v/>
      </c>
      <c r="AC458" s="30" t="str">
        <f>IF(Afrapportering!AC439="","",Afrapportering!AC439)</f>
        <v/>
      </c>
      <c r="AD458" s="52" t="str">
        <f t="shared" si="55"/>
        <v/>
      </c>
      <c r="AE458" s="52" t="str">
        <f t="shared" si="56"/>
        <v/>
      </c>
      <c r="AF458" s="30" t="str">
        <f t="shared" si="57"/>
        <v/>
      </c>
      <c r="AG458" s="30" t="str">
        <f t="shared" si="58"/>
        <v/>
      </c>
      <c r="AH458" s="3" t="str">
        <f t="shared" si="59"/>
        <v/>
      </c>
    </row>
    <row r="459" spans="1:34" x14ac:dyDescent="0.25">
      <c r="A459" s="13" t="str">
        <f>+Afrapportering!A440</f>
        <v/>
      </c>
      <c r="B459" s="13" t="str">
        <f>+Afrapportering!B440</f>
        <v/>
      </c>
      <c r="C459" s="13" t="str">
        <f>+Afrapportering!C440</f>
        <v/>
      </c>
      <c r="D459" s="13" t="str">
        <f>+Afrapportering!D440</f>
        <v/>
      </c>
      <c r="E459" s="14" t="str">
        <f>+Afrapportering!E440</f>
        <v/>
      </c>
      <c r="F459" s="139" t="str">
        <f>IF(Afrapportering!F440 = "", "",Afrapportering!F440)</f>
        <v/>
      </c>
      <c r="G459" s="14" t="str">
        <f>+Afrapportering!G440</f>
        <v/>
      </c>
      <c r="H459" s="139" t="str">
        <f>IF(Afrapportering!H440 = "","",Afrapportering!H440)</f>
        <v/>
      </c>
      <c r="I459" s="140" t="str">
        <f>+Afrapportering!I440</f>
        <v/>
      </c>
      <c r="J459" s="13" t="str">
        <f>+Afrapportering!J440</f>
        <v/>
      </c>
      <c r="K459" s="32" t="str">
        <f t="shared" si="52"/>
        <v/>
      </c>
      <c r="L459" s="31" t="str">
        <f>IF(Ansøgning!J445="","",Ansøgning!J445)</f>
        <v/>
      </c>
      <c r="M459" s="134" t="str">
        <f>IF(Afrapportering!M440="","",Afrapportering!M440)</f>
        <v/>
      </c>
      <c r="N459" s="31" t="str">
        <f>IF(Ansøgning!K445="","",Ansøgning!K445)</f>
        <v/>
      </c>
      <c r="O459" s="134">
        <f>IF(Afrapportering!O440="",,Afrapportering!O440)</f>
        <v>0</v>
      </c>
      <c r="P459" s="15" t="str">
        <f>IF(Ansøgning!L445="","",Ansøgning!L445)</f>
        <v/>
      </c>
      <c r="Q459" s="15" t="str">
        <f t="shared" si="53"/>
        <v/>
      </c>
      <c r="R459" s="15"/>
      <c r="S459" s="15" t="str">
        <f>IF(Afrapportering!S440="","",Afrapportering!S440)</f>
        <v/>
      </c>
      <c r="T459" s="31" t="str">
        <f t="shared" si="54"/>
        <v/>
      </c>
      <c r="U459" s="30" t="str">
        <f>IF(Afrapportering!U440="","",Afrapportering!U440)</f>
        <v/>
      </c>
      <c r="V459" s="52" t="str">
        <f>IF(Afrapportering!V440="","",Afrapportering!V440)</f>
        <v/>
      </c>
      <c r="W459" s="30" t="str">
        <f>IF(Afrapportering!W440="","",Afrapportering!W440)</f>
        <v/>
      </c>
      <c r="X459" s="52" t="str">
        <f>IF(Afrapportering!X440="","",Afrapportering!X440)</f>
        <v/>
      </c>
      <c r="Y459" s="30" t="str">
        <f>IF(Afrapportering!Y440="","",Afrapportering!Y440)</f>
        <v/>
      </c>
      <c r="Z459" s="52" t="str">
        <f>IFERROR(MAX(IF(OR(V459="",X459=""),"",IF(AND(AND(MONTH(F459)&gt;=7,MONTH(F459)&lt;8),AND(MONTH(H459)&gt;=7,MONTH(H459)&lt;8)),(NETWORKDAYS(F459,H459,Lister!$D$7:$D$13)-V459)*T459/NETWORKDAYS(Lister!$D$19,Lister!$E$19,Lister!$D$7:$D$13),IF(AND(AND(MONTH(F459)&gt;=7,MONTH(F459)&lt;8),MONTH(H459)&gt;7),(NETWORKDAYS(F459,Lister!$E$19,Lister!$D$7:$D$13)-V459)*T459/NETWORKDAYS(Lister!$D$19,Lister!$E$19,Lister!$D$7:$D$13),IF(MONTH(F459)&gt;7,0)))),0),"")</f>
        <v/>
      </c>
      <c r="AA459" s="30" t="str">
        <f>IF(Afrapportering!AA440="","",Afrapportering!AA440)</f>
        <v/>
      </c>
      <c r="AB459" s="52" t="str">
        <f>IFERROR(MAX(IF(OR(V459="",X459=""),"",IF(AND(AND(MONTH(F459)&gt;=8,MONTH(F459)&lt;9),AND(MONTH(H459)&gt;=8,MONTH(H459)&lt;9)),(NETWORKDAYS(F459,H459,Lister!$D$7:$D$13)-X459)*T459/NETWORKDAYS(Lister!$D$20,Lister!$E$20,Lister!$D$7:$D$13),IF(AND(MONTH(F459)=7,MONTH(H459)=8),(NETWORKDAYS(Lister!$D$20,H459,Lister!$D$7:$D$13)-X459)*T459/NETWORKDAYS(Lister!$D$20,Lister!$E$20,Lister!$D$7:$D$13),IF(AND(MONTH(F459)=7,MONTH(H459)=7),0)))),0),"")</f>
        <v/>
      </c>
      <c r="AC459" s="30" t="str">
        <f>IF(Afrapportering!AC440="","",Afrapportering!AC440)</f>
        <v/>
      </c>
      <c r="AD459" s="52" t="str">
        <f t="shared" si="55"/>
        <v/>
      </c>
      <c r="AE459" s="52" t="str">
        <f t="shared" si="56"/>
        <v/>
      </c>
      <c r="AF459" s="30" t="str">
        <f t="shared" si="57"/>
        <v/>
      </c>
      <c r="AG459" s="30" t="str">
        <f t="shared" si="58"/>
        <v/>
      </c>
      <c r="AH459" s="3" t="str">
        <f t="shared" si="59"/>
        <v/>
      </c>
    </row>
    <row r="460" spans="1:34" x14ac:dyDescent="0.25">
      <c r="A460" s="13" t="str">
        <f>+Afrapportering!A441</f>
        <v/>
      </c>
      <c r="B460" s="13" t="str">
        <f>+Afrapportering!B441</f>
        <v/>
      </c>
      <c r="C460" s="13" t="str">
        <f>+Afrapportering!C441</f>
        <v/>
      </c>
      <c r="D460" s="13" t="str">
        <f>+Afrapportering!D441</f>
        <v/>
      </c>
      <c r="E460" s="14" t="str">
        <f>+Afrapportering!E441</f>
        <v/>
      </c>
      <c r="F460" s="139" t="str">
        <f>IF(Afrapportering!F441 = "", "",Afrapportering!F441)</f>
        <v/>
      </c>
      <c r="G460" s="14" t="str">
        <f>+Afrapportering!G441</f>
        <v/>
      </c>
      <c r="H460" s="139" t="str">
        <f>IF(Afrapportering!H441 = "","",Afrapportering!H441)</f>
        <v/>
      </c>
      <c r="I460" s="140" t="str">
        <f>+Afrapportering!I441</f>
        <v/>
      </c>
      <c r="J460" s="13" t="str">
        <f>+Afrapportering!J441</f>
        <v/>
      </c>
      <c r="K460" s="32" t="str">
        <f t="shared" si="52"/>
        <v/>
      </c>
      <c r="L460" s="31" t="str">
        <f>IF(Ansøgning!J446="","",Ansøgning!J446)</f>
        <v/>
      </c>
      <c r="M460" s="134" t="str">
        <f>IF(Afrapportering!M441="","",Afrapportering!M441)</f>
        <v/>
      </c>
      <c r="N460" s="31" t="str">
        <f>IF(Ansøgning!K446="","",Ansøgning!K446)</f>
        <v/>
      </c>
      <c r="O460" s="134">
        <f>IF(Afrapportering!O441="",,Afrapportering!O441)</f>
        <v>0</v>
      </c>
      <c r="P460" s="15" t="str">
        <f>IF(Ansøgning!L446="","",Ansøgning!L446)</f>
        <v/>
      </c>
      <c r="Q460" s="15" t="str">
        <f t="shared" si="53"/>
        <v/>
      </c>
      <c r="R460" s="15"/>
      <c r="S460" s="15" t="str">
        <f>IF(Afrapportering!S441="","",Afrapportering!S441)</f>
        <v/>
      </c>
      <c r="T460" s="31" t="str">
        <f t="shared" si="54"/>
        <v/>
      </c>
      <c r="U460" s="30" t="str">
        <f>IF(Afrapportering!U441="","",Afrapportering!U441)</f>
        <v/>
      </c>
      <c r="V460" s="52" t="str">
        <f>IF(Afrapportering!V441="","",Afrapportering!V441)</f>
        <v/>
      </c>
      <c r="W460" s="30" t="str">
        <f>IF(Afrapportering!W441="","",Afrapportering!W441)</f>
        <v/>
      </c>
      <c r="X460" s="52" t="str">
        <f>IF(Afrapportering!X441="","",Afrapportering!X441)</f>
        <v/>
      </c>
      <c r="Y460" s="30" t="str">
        <f>IF(Afrapportering!Y441="","",Afrapportering!Y441)</f>
        <v/>
      </c>
      <c r="Z460" s="52" t="str">
        <f>IFERROR(MAX(IF(OR(V460="",X460=""),"",IF(AND(AND(MONTH(F460)&gt;=7,MONTH(F460)&lt;8),AND(MONTH(H460)&gt;=7,MONTH(H460)&lt;8)),(NETWORKDAYS(F460,H460,Lister!$D$7:$D$13)-V460)*T460/NETWORKDAYS(Lister!$D$19,Lister!$E$19,Lister!$D$7:$D$13),IF(AND(AND(MONTH(F460)&gt;=7,MONTH(F460)&lt;8),MONTH(H460)&gt;7),(NETWORKDAYS(F460,Lister!$E$19,Lister!$D$7:$D$13)-V460)*T460/NETWORKDAYS(Lister!$D$19,Lister!$E$19,Lister!$D$7:$D$13),IF(MONTH(F460)&gt;7,0)))),0),"")</f>
        <v/>
      </c>
      <c r="AA460" s="30" t="str">
        <f>IF(Afrapportering!AA441="","",Afrapportering!AA441)</f>
        <v/>
      </c>
      <c r="AB460" s="52" t="str">
        <f>IFERROR(MAX(IF(OR(V460="",X460=""),"",IF(AND(AND(MONTH(F460)&gt;=8,MONTH(F460)&lt;9),AND(MONTH(H460)&gt;=8,MONTH(H460)&lt;9)),(NETWORKDAYS(F460,H460,Lister!$D$7:$D$13)-X460)*T460/NETWORKDAYS(Lister!$D$20,Lister!$E$20,Lister!$D$7:$D$13),IF(AND(MONTH(F460)=7,MONTH(H460)=8),(NETWORKDAYS(Lister!$D$20,H460,Lister!$D$7:$D$13)-X460)*T460/NETWORKDAYS(Lister!$D$20,Lister!$E$20,Lister!$D$7:$D$13),IF(AND(MONTH(F460)=7,MONTH(H460)=7),0)))),0),"")</f>
        <v/>
      </c>
      <c r="AC460" s="30" t="str">
        <f>IF(Afrapportering!AC441="","",Afrapportering!AC441)</f>
        <v/>
      </c>
      <c r="AD460" s="52" t="str">
        <f t="shared" si="55"/>
        <v/>
      </c>
      <c r="AE460" s="52" t="str">
        <f t="shared" si="56"/>
        <v/>
      </c>
      <c r="AF460" s="30" t="str">
        <f t="shared" si="57"/>
        <v/>
      </c>
      <c r="AG460" s="30" t="str">
        <f t="shared" si="58"/>
        <v/>
      </c>
      <c r="AH460" s="3" t="str">
        <f t="shared" si="59"/>
        <v/>
      </c>
    </row>
    <row r="461" spans="1:34" x14ac:dyDescent="0.25">
      <c r="A461" s="13" t="str">
        <f>+Afrapportering!A442</f>
        <v/>
      </c>
      <c r="B461" s="13" t="str">
        <f>+Afrapportering!B442</f>
        <v/>
      </c>
      <c r="C461" s="13" t="str">
        <f>+Afrapportering!C442</f>
        <v/>
      </c>
      <c r="D461" s="13" t="str">
        <f>+Afrapportering!D442</f>
        <v/>
      </c>
      <c r="E461" s="14" t="str">
        <f>+Afrapportering!E442</f>
        <v/>
      </c>
      <c r="F461" s="139" t="str">
        <f>IF(Afrapportering!F442 = "", "",Afrapportering!F442)</f>
        <v/>
      </c>
      <c r="G461" s="14" t="str">
        <f>+Afrapportering!G442</f>
        <v/>
      </c>
      <c r="H461" s="139" t="str">
        <f>IF(Afrapportering!H442 = "","",Afrapportering!H442)</f>
        <v/>
      </c>
      <c r="I461" s="140" t="str">
        <f>+Afrapportering!I442</f>
        <v/>
      </c>
      <c r="J461" s="13" t="str">
        <f>+Afrapportering!J442</f>
        <v/>
      </c>
      <c r="K461" s="32" t="str">
        <f t="shared" si="52"/>
        <v/>
      </c>
      <c r="L461" s="31" t="str">
        <f>IF(Ansøgning!J447="","",Ansøgning!J447)</f>
        <v/>
      </c>
      <c r="M461" s="134" t="str">
        <f>IF(Afrapportering!M442="","",Afrapportering!M442)</f>
        <v/>
      </c>
      <c r="N461" s="31" t="str">
        <f>IF(Ansøgning!K447="","",Ansøgning!K447)</f>
        <v/>
      </c>
      <c r="O461" s="134">
        <f>IF(Afrapportering!O442="",,Afrapportering!O442)</f>
        <v>0</v>
      </c>
      <c r="P461" s="15" t="str">
        <f>IF(Ansøgning!L447="","",Ansøgning!L447)</f>
        <v/>
      </c>
      <c r="Q461" s="15" t="str">
        <f t="shared" si="53"/>
        <v/>
      </c>
      <c r="R461" s="15"/>
      <c r="S461" s="15" t="str">
        <f>IF(Afrapportering!S442="","",Afrapportering!S442)</f>
        <v/>
      </c>
      <c r="T461" s="31" t="str">
        <f t="shared" si="54"/>
        <v/>
      </c>
      <c r="U461" s="30" t="str">
        <f>IF(Afrapportering!U442="","",Afrapportering!U442)</f>
        <v/>
      </c>
      <c r="V461" s="52" t="str">
        <f>IF(Afrapportering!V442="","",Afrapportering!V442)</f>
        <v/>
      </c>
      <c r="W461" s="30" t="str">
        <f>IF(Afrapportering!W442="","",Afrapportering!W442)</f>
        <v/>
      </c>
      <c r="X461" s="52" t="str">
        <f>IF(Afrapportering!X442="","",Afrapportering!X442)</f>
        <v/>
      </c>
      <c r="Y461" s="30" t="str">
        <f>IF(Afrapportering!Y442="","",Afrapportering!Y442)</f>
        <v/>
      </c>
      <c r="Z461" s="52" t="str">
        <f>IFERROR(MAX(IF(OR(V461="",X461=""),"",IF(AND(AND(MONTH(F461)&gt;=7,MONTH(F461)&lt;8),AND(MONTH(H461)&gt;=7,MONTH(H461)&lt;8)),(NETWORKDAYS(F461,H461,Lister!$D$7:$D$13)-V461)*T461/NETWORKDAYS(Lister!$D$19,Lister!$E$19,Lister!$D$7:$D$13),IF(AND(AND(MONTH(F461)&gt;=7,MONTH(F461)&lt;8),MONTH(H461)&gt;7),(NETWORKDAYS(F461,Lister!$E$19,Lister!$D$7:$D$13)-V461)*T461/NETWORKDAYS(Lister!$D$19,Lister!$E$19,Lister!$D$7:$D$13),IF(MONTH(F461)&gt;7,0)))),0),"")</f>
        <v/>
      </c>
      <c r="AA461" s="30" t="str">
        <f>IF(Afrapportering!AA442="","",Afrapportering!AA442)</f>
        <v/>
      </c>
      <c r="AB461" s="52" t="str">
        <f>IFERROR(MAX(IF(OR(V461="",X461=""),"",IF(AND(AND(MONTH(F461)&gt;=8,MONTH(F461)&lt;9),AND(MONTH(H461)&gt;=8,MONTH(H461)&lt;9)),(NETWORKDAYS(F461,H461,Lister!$D$7:$D$13)-X461)*T461/NETWORKDAYS(Lister!$D$20,Lister!$E$20,Lister!$D$7:$D$13),IF(AND(MONTH(F461)=7,MONTH(H461)=8),(NETWORKDAYS(Lister!$D$20,H461,Lister!$D$7:$D$13)-X461)*T461/NETWORKDAYS(Lister!$D$20,Lister!$E$20,Lister!$D$7:$D$13),IF(AND(MONTH(F461)=7,MONTH(H461)=7),0)))),0),"")</f>
        <v/>
      </c>
      <c r="AC461" s="30" t="str">
        <f>IF(Afrapportering!AC442="","",Afrapportering!AC442)</f>
        <v/>
      </c>
      <c r="AD461" s="52" t="str">
        <f t="shared" si="55"/>
        <v/>
      </c>
      <c r="AE461" s="52" t="str">
        <f t="shared" si="56"/>
        <v/>
      </c>
      <c r="AF461" s="30" t="str">
        <f t="shared" si="57"/>
        <v/>
      </c>
      <c r="AG461" s="30" t="str">
        <f t="shared" si="58"/>
        <v/>
      </c>
      <c r="AH461" s="3" t="str">
        <f t="shared" si="59"/>
        <v/>
      </c>
    </row>
    <row r="462" spans="1:34" x14ac:dyDescent="0.25">
      <c r="A462" s="13" t="str">
        <f>+Afrapportering!A443</f>
        <v/>
      </c>
      <c r="B462" s="13" t="str">
        <f>+Afrapportering!B443</f>
        <v/>
      </c>
      <c r="C462" s="13" t="str">
        <f>+Afrapportering!C443</f>
        <v/>
      </c>
      <c r="D462" s="13" t="str">
        <f>+Afrapportering!D443</f>
        <v/>
      </c>
      <c r="E462" s="14" t="str">
        <f>+Afrapportering!E443</f>
        <v/>
      </c>
      <c r="F462" s="139" t="str">
        <f>IF(Afrapportering!F443 = "", "",Afrapportering!F443)</f>
        <v/>
      </c>
      <c r="G462" s="14" t="str">
        <f>+Afrapportering!G443</f>
        <v/>
      </c>
      <c r="H462" s="139" t="str">
        <f>IF(Afrapportering!H443 = "","",Afrapportering!H443)</f>
        <v/>
      </c>
      <c r="I462" s="140" t="str">
        <f>+Afrapportering!I443</f>
        <v/>
      </c>
      <c r="J462" s="13" t="str">
        <f>+Afrapportering!J443</f>
        <v/>
      </c>
      <c r="K462" s="32" t="str">
        <f t="shared" si="52"/>
        <v/>
      </c>
      <c r="L462" s="31" t="str">
        <f>IF(Ansøgning!J448="","",Ansøgning!J448)</f>
        <v/>
      </c>
      <c r="M462" s="134" t="str">
        <f>IF(Afrapportering!M443="","",Afrapportering!M443)</f>
        <v/>
      </c>
      <c r="N462" s="31" t="str">
        <f>IF(Ansøgning!K448="","",Ansøgning!K448)</f>
        <v/>
      </c>
      <c r="O462" s="134">
        <f>IF(Afrapportering!O443="",,Afrapportering!O443)</f>
        <v>0</v>
      </c>
      <c r="P462" s="15" t="str">
        <f>IF(Ansøgning!L448="","",Ansøgning!L448)</f>
        <v/>
      </c>
      <c r="Q462" s="15" t="str">
        <f t="shared" si="53"/>
        <v/>
      </c>
      <c r="R462" s="15"/>
      <c r="S462" s="15" t="str">
        <f>IF(Afrapportering!S443="","",Afrapportering!S443)</f>
        <v/>
      </c>
      <c r="T462" s="31" t="str">
        <f t="shared" si="54"/>
        <v/>
      </c>
      <c r="U462" s="30" t="str">
        <f>IF(Afrapportering!U443="","",Afrapportering!U443)</f>
        <v/>
      </c>
      <c r="V462" s="52" t="str">
        <f>IF(Afrapportering!V443="","",Afrapportering!V443)</f>
        <v/>
      </c>
      <c r="W462" s="30" t="str">
        <f>IF(Afrapportering!W443="","",Afrapportering!W443)</f>
        <v/>
      </c>
      <c r="X462" s="52" t="str">
        <f>IF(Afrapportering!X443="","",Afrapportering!X443)</f>
        <v/>
      </c>
      <c r="Y462" s="30" t="str">
        <f>IF(Afrapportering!Y443="","",Afrapportering!Y443)</f>
        <v/>
      </c>
      <c r="Z462" s="52" t="str">
        <f>IFERROR(MAX(IF(OR(V462="",X462=""),"",IF(AND(AND(MONTH(F462)&gt;=7,MONTH(F462)&lt;8),AND(MONTH(H462)&gt;=7,MONTH(H462)&lt;8)),(NETWORKDAYS(F462,H462,Lister!$D$7:$D$13)-V462)*T462/NETWORKDAYS(Lister!$D$19,Lister!$E$19,Lister!$D$7:$D$13),IF(AND(AND(MONTH(F462)&gt;=7,MONTH(F462)&lt;8),MONTH(H462)&gt;7),(NETWORKDAYS(F462,Lister!$E$19,Lister!$D$7:$D$13)-V462)*T462/NETWORKDAYS(Lister!$D$19,Lister!$E$19,Lister!$D$7:$D$13),IF(MONTH(F462)&gt;7,0)))),0),"")</f>
        <v/>
      </c>
      <c r="AA462" s="30" t="str">
        <f>IF(Afrapportering!AA443="","",Afrapportering!AA443)</f>
        <v/>
      </c>
      <c r="AB462" s="52" t="str">
        <f>IFERROR(MAX(IF(OR(V462="",X462=""),"",IF(AND(AND(MONTH(F462)&gt;=8,MONTH(F462)&lt;9),AND(MONTH(H462)&gt;=8,MONTH(H462)&lt;9)),(NETWORKDAYS(F462,H462,Lister!$D$7:$D$13)-X462)*T462/NETWORKDAYS(Lister!$D$20,Lister!$E$20,Lister!$D$7:$D$13),IF(AND(MONTH(F462)=7,MONTH(H462)=8),(NETWORKDAYS(Lister!$D$20,H462,Lister!$D$7:$D$13)-X462)*T462/NETWORKDAYS(Lister!$D$20,Lister!$E$20,Lister!$D$7:$D$13),IF(AND(MONTH(F462)=7,MONTH(H462)=7),0)))),0),"")</f>
        <v/>
      </c>
      <c r="AC462" s="30" t="str">
        <f>IF(Afrapportering!AC443="","",Afrapportering!AC443)</f>
        <v/>
      </c>
      <c r="AD462" s="52" t="str">
        <f t="shared" si="55"/>
        <v/>
      </c>
      <c r="AE462" s="52" t="str">
        <f t="shared" si="56"/>
        <v/>
      </c>
      <c r="AF462" s="30" t="str">
        <f t="shared" si="57"/>
        <v/>
      </c>
      <c r="AG462" s="30" t="str">
        <f t="shared" si="58"/>
        <v/>
      </c>
      <c r="AH462" s="3" t="str">
        <f t="shared" si="59"/>
        <v/>
      </c>
    </row>
    <row r="463" spans="1:34" x14ac:dyDescent="0.25">
      <c r="A463" s="13" t="str">
        <f>+Afrapportering!A444</f>
        <v/>
      </c>
      <c r="B463" s="13" t="str">
        <f>+Afrapportering!B444</f>
        <v/>
      </c>
      <c r="C463" s="13" t="str">
        <f>+Afrapportering!C444</f>
        <v/>
      </c>
      <c r="D463" s="13" t="str">
        <f>+Afrapportering!D444</f>
        <v/>
      </c>
      <c r="E463" s="14" t="str">
        <f>+Afrapportering!E444</f>
        <v/>
      </c>
      <c r="F463" s="139" t="str">
        <f>IF(Afrapportering!F444 = "", "",Afrapportering!F444)</f>
        <v/>
      </c>
      <c r="G463" s="14" t="str">
        <f>+Afrapportering!G444</f>
        <v/>
      </c>
      <c r="H463" s="139" t="str">
        <f>IF(Afrapportering!H444 = "","",Afrapportering!H444)</f>
        <v/>
      </c>
      <c r="I463" s="140" t="str">
        <f>+Afrapportering!I444</f>
        <v/>
      </c>
      <c r="J463" s="13" t="str">
        <f>+Afrapportering!J444</f>
        <v/>
      </c>
      <c r="K463" s="32" t="str">
        <f t="shared" si="52"/>
        <v/>
      </c>
      <c r="L463" s="31" t="str">
        <f>IF(Ansøgning!J449="","",Ansøgning!J449)</f>
        <v/>
      </c>
      <c r="M463" s="134" t="str">
        <f>IF(Afrapportering!M444="","",Afrapportering!M444)</f>
        <v/>
      </c>
      <c r="N463" s="31" t="str">
        <f>IF(Ansøgning!K449="","",Ansøgning!K449)</f>
        <v/>
      </c>
      <c r="O463" s="134">
        <f>IF(Afrapportering!O444="",,Afrapportering!O444)</f>
        <v>0</v>
      </c>
      <c r="P463" s="15" t="str">
        <f>IF(Ansøgning!L449="","",Ansøgning!L449)</f>
        <v/>
      </c>
      <c r="Q463" s="15" t="str">
        <f t="shared" si="53"/>
        <v/>
      </c>
      <c r="R463" s="15"/>
      <c r="S463" s="15" t="str">
        <f>IF(Afrapportering!S444="","",Afrapportering!S444)</f>
        <v/>
      </c>
      <c r="T463" s="31" t="str">
        <f t="shared" si="54"/>
        <v/>
      </c>
      <c r="U463" s="30" t="str">
        <f>IF(Afrapportering!U444="","",Afrapportering!U444)</f>
        <v/>
      </c>
      <c r="V463" s="52" t="str">
        <f>IF(Afrapportering!V444="","",Afrapportering!V444)</f>
        <v/>
      </c>
      <c r="W463" s="30" t="str">
        <f>IF(Afrapportering!W444="","",Afrapportering!W444)</f>
        <v/>
      </c>
      <c r="X463" s="52" t="str">
        <f>IF(Afrapportering!X444="","",Afrapportering!X444)</f>
        <v/>
      </c>
      <c r="Y463" s="30" t="str">
        <f>IF(Afrapportering!Y444="","",Afrapportering!Y444)</f>
        <v/>
      </c>
      <c r="Z463" s="52" t="str">
        <f>IFERROR(MAX(IF(OR(V463="",X463=""),"",IF(AND(AND(MONTH(F463)&gt;=7,MONTH(F463)&lt;8),AND(MONTH(H463)&gt;=7,MONTH(H463)&lt;8)),(NETWORKDAYS(F463,H463,Lister!$D$7:$D$13)-V463)*T463/NETWORKDAYS(Lister!$D$19,Lister!$E$19,Lister!$D$7:$D$13),IF(AND(AND(MONTH(F463)&gt;=7,MONTH(F463)&lt;8),MONTH(H463)&gt;7),(NETWORKDAYS(F463,Lister!$E$19,Lister!$D$7:$D$13)-V463)*T463/NETWORKDAYS(Lister!$D$19,Lister!$E$19,Lister!$D$7:$D$13),IF(MONTH(F463)&gt;7,0)))),0),"")</f>
        <v/>
      </c>
      <c r="AA463" s="30" t="str">
        <f>IF(Afrapportering!AA444="","",Afrapportering!AA444)</f>
        <v/>
      </c>
      <c r="AB463" s="52" t="str">
        <f>IFERROR(MAX(IF(OR(V463="",X463=""),"",IF(AND(AND(MONTH(F463)&gt;=8,MONTH(F463)&lt;9),AND(MONTH(H463)&gt;=8,MONTH(H463)&lt;9)),(NETWORKDAYS(F463,H463,Lister!$D$7:$D$13)-X463)*T463/NETWORKDAYS(Lister!$D$20,Lister!$E$20,Lister!$D$7:$D$13),IF(AND(MONTH(F463)=7,MONTH(H463)=8),(NETWORKDAYS(Lister!$D$20,H463,Lister!$D$7:$D$13)-X463)*T463/NETWORKDAYS(Lister!$D$20,Lister!$E$20,Lister!$D$7:$D$13),IF(AND(MONTH(F463)=7,MONTH(H463)=7),0)))),0),"")</f>
        <v/>
      </c>
      <c r="AC463" s="30" t="str">
        <f>IF(Afrapportering!AC444="","",Afrapportering!AC444)</f>
        <v/>
      </c>
      <c r="AD463" s="52" t="str">
        <f t="shared" si="55"/>
        <v/>
      </c>
      <c r="AE463" s="52" t="str">
        <f t="shared" si="56"/>
        <v/>
      </c>
      <c r="AF463" s="30" t="str">
        <f t="shared" si="57"/>
        <v/>
      </c>
      <c r="AG463" s="30" t="str">
        <f t="shared" si="58"/>
        <v/>
      </c>
      <c r="AH463" s="3" t="str">
        <f t="shared" si="59"/>
        <v/>
      </c>
    </row>
    <row r="464" spans="1:34" x14ac:dyDescent="0.25">
      <c r="A464" s="13" t="str">
        <f>+Afrapportering!A445</f>
        <v/>
      </c>
      <c r="B464" s="13" t="str">
        <f>+Afrapportering!B445</f>
        <v/>
      </c>
      <c r="C464" s="13" t="str">
        <f>+Afrapportering!C445</f>
        <v/>
      </c>
      <c r="D464" s="13" t="str">
        <f>+Afrapportering!D445</f>
        <v/>
      </c>
      <c r="E464" s="14" t="str">
        <f>+Afrapportering!E445</f>
        <v/>
      </c>
      <c r="F464" s="139" t="str">
        <f>IF(Afrapportering!F445 = "", "",Afrapportering!F445)</f>
        <v/>
      </c>
      <c r="G464" s="14" t="str">
        <f>+Afrapportering!G445</f>
        <v/>
      </c>
      <c r="H464" s="139" t="str">
        <f>IF(Afrapportering!H445 = "","",Afrapportering!H445)</f>
        <v/>
      </c>
      <c r="I464" s="140" t="str">
        <f>+Afrapportering!I445</f>
        <v/>
      </c>
      <c r="J464" s="13" t="str">
        <f>+Afrapportering!J445</f>
        <v/>
      </c>
      <c r="K464" s="32" t="str">
        <f t="shared" si="52"/>
        <v/>
      </c>
      <c r="L464" s="31" t="str">
        <f>IF(Ansøgning!J450="","",Ansøgning!J450)</f>
        <v/>
      </c>
      <c r="M464" s="134" t="str">
        <f>IF(Afrapportering!M445="","",Afrapportering!M445)</f>
        <v/>
      </c>
      <c r="N464" s="31" t="str">
        <f>IF(Ansøgning!K450="","",Ansøgning!K450)</f>
        <v/>
      </c>
      <c r="O464" s="134">
        <f>IF(Afrapportering!O445="",,Afrapportering!O445)</f>
        <v>0</v>
      </c>
      <c r="P464" s="15" t="str">
        <f>IF(Ansøgning!L450="","",Ansøgning!L450)</f>
        <v/>
      </c>
      <c r="Q464" s="15" t="str">
        <f t="shared" si="53"/>
        <v/>
      </c>
      <c r="R464" s="15"/>
      <c r="S464" s="15" t="str">
        <f>IF(Afrapportering!S445="","",Afrapportering!S445)</f>
        <v/>
      </c>
      <c r="T464" s="31" t="str">
        <f t="shared" si="54"/>
        <v/>
      </c>
      <c r="U464" s="30" t="str">
        <f>IF(Afrapportering!U445="","",Afrapportering!U445)</f>
        <v/>
      </c>
      <c r="V464" s="52" t="str">
        <f>IF(Afrapportering!V445="","",Afrapportering!V445)</f>
        <v/>
      </c>
      <c r="W464" s="30" t="str">
        <f>IF(Afrapportering!W445="","",Afrapportering!W445)</f>
        <v/>
      </c>
      <c r="X464" s="52" t="str">
        <f>IF(Afrapportering!X445="","",Afrapportering!X445)</f>
        <v/>
      </c>
      <c r="Y464" s="30" t="str">
        <f>IF(Afrapportering!Y445="","",Afrapportering!Y445)</f>
        <v/>
      </c>
      <c r="Z464" s="52" t="str">
        <f>IFERROR(MAX(IF(OR(V464="",X464=""),"",IF(AND(AND(MONTH(F464)&gt;=7,MONTH(F464)&lt;8),AND(MONTH(H464)&gt;=7,MONTH(H464)&lt;8)),(NETWORKDAYS(F464,H464,Lister!$D$7:$D$13)-V464)*T464/NETWORKDAYS(Lister!$D$19,Lister!$E$19,Lister!$D$7:$D$13),IF(AND(AND(MONTH(F464)&gt;=7,MONTH(F464)&lt;8),MONTH(H464)&gt;7),(NETWORKDAYS(F464,Lister!$E$19,Lister!$D$7:$D$13)-V464)*T464/NETWORKDAYS(Lister!$D$19,Lister!$E$19,Lister!$D$7:$D$13),IF(MONTH(F464)&gt;7,0)))),0),"")</f>
        <v/>
      </c>
      <c r="AA464" s="30" t="str">
        <f>IF(Afrapportering!AA445="","",Afrapportering!AA445)</f>
        <v/>
      </c>
      <c r="AB464" s="52" t="str">
        <f>IFERROR(MAX(IF(OR(V464="",X464=""),"",IF(AND(AND(MONTH(F464)&gt;=8,MONTH(F464)&lt;9),AND(MONTH(H464)&gt;=8,MONTH(H464)&lt;9)),(NETWORKDAYS(F464,H464,Lister!$D$7:$D$13)-X464)*T464/NETWORKDAYS(Lister!$D$20,Lister!$E$20,Lister!$D$7:$D$13),IF(AND(MONTH(F464)=7,MONTH(H464)=8),(NETWORKDAYS(Lister!$D$20,H464,Lister!$D$7:$D$13)-X464)*T464/NETWORKDAYS(Lister!$D$20,Lister!$E$20,Lister!$D$7:$D$13),IF(AND(MONTH(F464)=7,MONTH(H464)=7),0)))),0),"")</f>
        <v/>
      </c>
      <c r="AC464" s="30" t="str">
        <f>IF(Afrapportering!AC445="","",Afrapportering!AC445)</f>
        <v/>
      </c>
      <c r="AD464" s="52" t="str">
        <f t="shared" si="55"/>
        <v/>
      </c>
      <c r="AE464" s="52" t="str">
        <f t="shared" si="56"/>
        <v/>
      </c>
      <c r="AF464" s="30" t="str">
        <f t="shared" si="57"/>
        <v/>
      </c>
      <c r="AG464" s="30" t="str">
        <f t="shared" si="58"/>
        <v/>
      </c>
      <c r="AH464" s="3" t="str">
        <f t="shared" si="59"/>
        <v/>
      </c>
    </row>
    <row r="465" spans="1:34" x14ac:dyDescent="0.25">
      <c r="A465" s="13" t="str">
        <f>+Afrapportering!A446</f>
        <v/>
      </c>
      <c r="B465" s="13" t="str">
        <f>+Afrapportering!B446</f>
        <v/>
      </c>
      <c r="C465" s="13" t="str">
        <f>+Afrapportering!C446</f>
        <v/>
      </c>
      <c r="D465" s="13" t="str">
        <f>+Afrapportering!D446</f>
        <v/>
      </c>
      <c r="E465" s="14" t="str">
        <f>+Afrapportering!E446</f>
        <v/>
      </c>
      <c r="F465" s="139" t="str">
        <f>IF(Afrapportering!F446 = "", "",Afrapportering!F446)</f>
        <v/>
      </c>
      <c r="G465" s="14" t="str">
        <f>+Afrapportering!G446</f>
        <v/>
      </c>
      <c r="H465" s="139" t="str">
        <f>IF(Afrapportering!H446 = "","",Afrapportering!H446)</f>
        <v/>
      </c>
      <c r="I465" s="140" t="str">
        <f>+Afrapportering!I446</f>
        <v/>
      </c>
      <c r="J465" s="13" t="str">
        <f>+Afrapportering!J446</f>
        <v/>
      </c>
      <c r="K465" s="32" t="str">
        <f t="shared" si="52"/>
        <v/>
      </c>
      <c r="L465" s="31" t="str">
        <f>IF(Ansøgning!J451="","",Ansøgning!J451)</f>
        <v/>
      </c>
      <c r="M465" s="134" t="str">
        <f>IF(Afrapportering!M446="","",Afrapportering!M446)</f>
        <v/>
      </c>
      <c r="N465" s="31" t="str">
        <f>IF(Ansøgning!K451="","",Ansøgning!K451)</f>
        <v/>
      </c>
      <c r="O465" s="134">
        <f>IF(Afrapportering!O446="",,Afrapportering!O446)</f>
        <v>0</v>
      </c>
      <c r="P465" s="15" t="str">
        <f>IF(Ansøgning!L451="","",Ansøgning!L451)</f>
        <v/>
      </c>
      <c r="Q465" s="15" t="str">
        <f t="shared" si="53"/>
        <v/>
      </c>
      <c r="R465" s="15"/>
      <c r="S465" s="15" t="str">
        <f>IF(Afrapportering!S446="","",Afrapportering!S446)</f>
        <v/>
      </c>
      <c r="T465" s="31" t="str">
        <f t="shared" si="54"/>
        <v/>
      </c>
      <c r="U465" s="30" t="str">
        <f>IF(Afrapportering!U446="","",Afrapportering!U446)</f>
        <v/>
      </c>
      <c r="V465" s="52" t="str">
        <f>IF(Afrapportering!V446="","",Afrapportering!V446)</f>
        <v/>
      </c>
      <c r="W465" s="30" t="str">
        <f>IF(Afrapportering!W446="","",Afrapportering!W446)</f>
        <v/>
      </c>
      <c r="X465" s="52" t="str">
        <f>IF(Afrapportering!X446="","",Afrapportering!X446)</f>
        <v/>
      </c>
      <c r="Y465" s="30" t="str">
        <f>IF(Afrapportering!Y446="","",Afrapportering!Y446)</f>
        <v/>
      </c>
      <c r="Z465" s="52" t="str">
        <f>IFERROR(MAX(IF(OR(V465="",X465=""),"",IF(AND(AND(MONTH(F465)&gt;=7,MONTH(F465)&lt;8),AND(MONTH(H465)&gt;=7,MONTH(H465)&lt;8)),(NETWORKDAYS(F465,H465,Lister!$D$7:$D$13)-V465)*T465/NETWORKDAYS(Lister!$D$19,Lister!$E$19,Lister!$D$7:$D$13),IF(AND(AND(MONTH(F465)&gt;=7,MONTH(F465)&lt;8),MONTH(H465)&gt;7),(NETWORKDAYS(F465,Lister!$E$19,Lister!$D$7:$D$13)-V465)*T465/NETWORKDAYS(Lister!$D$19,Lister!$E$19,Lister!$D$7:$D$13),IF(MONTH(F465)&gt;7,0)))),0),"")</f>
        <v/>
      </c>
      <c r="AA465" s="30" t="str">
        <f>IF(Afrapportering!AA446="","",Afrapportering!AA446)</f>
        <v/>
      </c>
      <c r="AB465" s="52" t="str">
        <f>IFERROR(MAX(IF(OR(V465="",X465=""),"",IF(AND(AND(MONTH(F465)&gt;=8,MONTH(F465)&lt;9),AND(MONTH(H465)&gt;=8,MONTH(H465)&lt;9)),(NETWORKDAYS(F465,H465,Lister!$D$7:$D$13)-X465)*T465/NETWORKDAYS(Lister!$D$20,Lister!$E$20,Lister!$D$7:$D$13),IF(AND(MONTH(F465)=7,MONTH(H465)=8),(NETWORKDAYS(Lister!$D$20,H465,Lister!$D$7:$D$13)-X465)*T465/NETWORKDAYS(Lister!$D$20,Lister!$E$20,Lister!$D$7:$D$13),IF(AND(MONTH(F465)=7,MONTH(H465)=7),0)))),0),"")</f>
        <v/>
      </c>
      <c r="AC465" s="30" t="str">
        <f>IF(Afrapportering!AC446="","",Afrapportering!AC446)</f>
        <v/>
      </c>
      <c r="AD465" s="52" t="str">
        <f t="shared" si="55"/>
        <v/>
      </c>
      <c r="AE465" s="52" t="str">
        <f t="shared" si="56"/>
        <v/>
      </c>
      <c r="AF465" s="30" t="str">
        <f t="shared" si="57"/>
        <v/>
      </c>
      <c r="AG465" s="30" t="str">
        <f t="shared" si="58"/>
        <v/>
      </c>
      <c r="AH465" s="3" t="str">
        <f t="shared" si="59"/>
        <v/>
      </c>
    </row>
    <row r="466" spans="1:34" x14ac:dyDescent="0.25">
      <c r="A466" s="13" t="str">
        <f>+Afrapportering!A447</f>
        <v/>
      </c>
      <c r="B466" s="13" t="str">
        <f>+Afrapportering!B447</f>
        <v/>
      </c>
      <c r="C466" s="13" t="str">
        <f>+Afrapportering!C447</f>
        <v/>
      </c>
      <c r="D466" s="13" t="str">
        <f>+Afrapportering!D447</f>
        <v/>
      </c>
      <c r="E466" s="14" t="str">
        <f>+Afrapportering!E447</f>
        <v/>
      </c>
      <c r="F466" s="139" t="str">
        <f>IF(Afrapportering!F447 = "", "",Afrapportering!F447)</f>
        <v/>
      </c>
      <c r="G466" s="14" t="str">
        <f>+Afrapportering!G447</f>
        <v/>
      </c>
      <c r="H466" s="139" t="str">
        <f>IF(Afrapportering!H447 = "","",Afrapportering!H447)</f>
        <v/>
      </c>
      <c r="I466" s="140" t="str">
        <f>+Afrapportering!I447</f>
        <v/>
      </c>
      <c r="J466" s="13" t="str">
        <f>+Afrapportering!J447</f>
        <v/>
      </c>
      <c r="K466" s="32" t="str">
        <f t="shared" si="52"/>
        <v/>
      </c>
      <c r="L466" s="31" t="str">
        <f>IF(Ansøgning!J452="","",Ansøgning!J452)</f>
        <v/>
      </c>
      <c r="M466" s="134" t="str">
        <f>IF(Afrapportering!M447="","",Afrapportering!M447)</f>
        <v/>
      </c>
      <c r="N466" s="31" t="str">
        <f>IF(Ansøgning!K452="","",Ansøgning!K452)</f>
        <v/>
      </c>
      <c r="O466" s="134">
        <f>IF(Afrapportering!O447="",,Afrapportering!O447)</f>
        <v>0</v>
      </c>
      <c r="P466" s="15" t="str">
        <f>IF(Ansøgning!L452="","",Ansøgning!L452)</f>
        <v/>
      </c>
      <c r="Q466" s="15" t="str">
        <f t="shared" si="53"/>
        <v/>
      </c>
      <c r="R466" s="15"/>
      <c r="S466" s="15" t="str">
        <f>IF(Afrapportering!S447="","",Afrapportering!S447)</f>
        <v/>
      </c>
      <c r="T466" s="31" t="str">
        <f t="shared" si="54"/>
        <v/>
      </c>
      <c r="U466" s="30" t="str">
        <f>IF(Afrapportering!U447="","",Afrapportering!U447)</f>
        <v/>
      </c>
      <c r="V466" s="52" t="str">
        <f>IF(Afrapportering!V447="","",Afrapportering!V447)</f>
        <v/>
      </c>
      <c r="W466" s="30" t="str">
        <f>IF(Afrapportering!W447="","",Afrapportering!W447)</f>
        <v/>
      </c>
      <c r="X466" s="52" t="str">
        <f>IF(Afrapportering!X447="","",Afrapportering!X447)</f>
        <v/>
      </c>
      <c r="Y466" s="30" t="str">
        <f>IF(Afrapportering!Y447="","",Afrapportering!Y447)</f>
        <v/>
      </c>
      <c r="Z466" s="52" t="str">
        <f>IFERROR(MAX(IF(OR(V466="",X466=""),"",IF(AND(AND(MONTH(F466)&gt;=7,MONTH(F466)&lt;8),AND(MONTH(H466)&gt;=7,MONTH(H466)&lt;8)),(NETWORKDAYS(F466,H466,Lister!$D$7:$D$13)-V466)*T466/NETWORKDAYS(Lister!$D$19,Lister!$E$19,Lister!$D$7:$D$13),IF(AND(AND(MONTH(F466)&gt;=7,MONTH(F466)&lt;8),MONTH(H466)&gt;7),(NETWORKDAYS(F466,Lister!$E$19,Lister!$D$7:$D$13)-V466)*T466/NETWORKDAYS(Lister!$D$19,Lister!$E$19,Lister!$D$7:$D$13),IF(MONTH(F466)&gt;7,0)))),0),"")</f>
        <v/>
      </c>
      <c r="AA466" s="30" t="str">
        <f>IF(Afrapportering!AA447="","",Afrapportering!AA447)</f>
        <v/>
      </c>
      <c r="AB466" s="52" t="str">
        <f>IFERROR(MAX(IF(OR(V466="",X466=""),"",IF(AND(AND(MONTH(F466)&gt;=8,MONTH(F466)&lt;9),AND(MONTH(H466)&gt;=8,MONTH(H466)&lt;9)),(NETWORKDAYS(F466,H466,Lister!$D$7:$D$13)-X466)*T466/NETWORKDAYS(Lister!$D$20,Lister!$E$20,Lister!$D$7:$D$13),IF(AND(MONTH(F466)=7,MONTH(H466)=8),(NETWORKDAYS(Lister!$D$20,H466,Lister!$D$7:$D$13)-X466)*T466/NETWORKDAYS(Lister!$D$20,Lister!$E$20,Lister!$D$7:$D$13),IF(AND(MONTH(F466)=7,MONTH(H466)=7),0)))),0),"")</f>
        <v/>
      </c>
      <c r="AC466" s="30" t="str">
        <f>IF(Afrapportering!AC447="","",Afrapportering!AC447)</f>
        <v/>
      </c>
      <c r="AD466" s="52" t="str">
        <f t="shared" si="55"/>
        <v/>
      </c>
      <c r="AE466" s="52" t="str">
        <f t="shared" si="56"/>
        <v/>
      </c>
      <c r="AF466" s="30" t="str">
        <f t="shared" si="57"/>
        <v/>
      </c>
      <c r="AG466" s="30" t="str">
        <f t="shared" si="58"/>
        <v/>
      </c>
      <c r="AH466" s="3" t="str">
        <f t="shared" si="59"/>
        <v/>
      </c>
    </row>
    <row r="467" spans="1:34" x14ac:dyDescent="0.25">
      <c r="A467" s="13" t="str">
        <f>+Afrapportering!A448</f>
        <v/>
      </c>
      <c r="B467" s="13" t="str">
        <f>+Afrapportering!B448</f>
        <v/>
      </c>
      <c r="C467" s="13" t="str">
        <f>+Afrapportering!C448</f>
        <v/>
      </c>
      <c r="D467" s="13" t="str">
        <f>+Afrapportering!D448</f>
        <v/>
      </c>
      <c r="E467" s="14" t="str">
        <f>+Afrapportering!E448</f>
        <v/>
      </c>
      <c r="F467" s="139" t="str">
        <f>IF(Afrapportering!F448 = "", "",Afrapportering!F448)</f>
        <v/>
      </c>
      <c r="G467" s="14" t="str">
        <f>+Afrapportering!G448</f>
        <v/>
      </c>
      <c r="H467" s="139" t="str">
        <f>IF(Afrapportering!H448 = "","",Afrapportering!H448)</f>
        <v/>
      </c>
      <c r="I467" s="140" t="str">
        <f>+Afrapportering!I448</f>
        <v/>
      </c>
      <c r="J467" s="13" t="str">
        <f>+Afrapportering!J448</f>
        <v/>
      </c>
      <c r="K467" s="32" t="str">
        <f t="shared" si="52"/>
        <v/>
      </c>
      <c r="L467" s="31" t="str">
        <f>IF(Ansøgning!J453="","",Ansøgning!J453)</f>
        <v/>
      </c>
      <c r="M467" s="134" t="str">
        <f>IF(Afrapportering!M448="","",Afrapportering!M448)</f>
        <v/>
      </c>
      <c r="N467" s="31" t="str">
        <f>IF(Ansøgning!K453="","",Ansøgning!K453)</f>
        <v/>
      </c>
      <c r="O467" s="134">
        <f>IF(Afrapportering!O448="",,Afrapportering!O448)</f>
        <v>0</v>
      </c>
      <c r="P467" s="15" t="str">
        <f>IF(Ansøgning!L453="","",Ansøgning!L453)</f>
        <v/>
      </c>
      <c r="Q467" s="15" t="str">
        <f t="shared" si="53"/>
        <v/>
      </c>
      <c r="R467" s="15"/>
      <c r="S467" s="15" t="str">
        <f>IF(Afrapportering!S448="","",Afrapportering!S448)</f>
        <v/>
      </c>
      <c r="T467" s="31" t="str">
        <f t="shared" si="54"/>
        <v/>
      </c>
      <c r="U467" s="30" t="str">
        <f>IF(Afrapportering!U448="","",Afrapportering!U448)</f>
        <v/>
      </c>
      <c r="V467" s="52" t="str">
        <f>IF(Afrapportering!V448="","",Afrapportering!V448)</f>
        <v/>
      </c>
      <c r="W467" s="30" t="str">
        <f>IF(Afrapportering!W448="","",Afrapportering!W448)</f>
        <v/>
      </c>
      <c r="X467" s="52" t="str">
        <f>IF(Afrapportering!X448="","",Afrapportering!X448)</f>
        <v/>
      </c>
      <c r="Y467" s="30" t="str">
        <f>IF(Afrapportering!Y448="","",Afrapportering!Y448)</f>
        <v/>
      </c>
      <c r="Z467" s="52" t="str">
        <f>IFERROR(MAX(IF(OR(V467="",X467=""),"",IF(AND(AND(MONTH(F467)&gt;=7,MONTH(F467)&lt;8),AND(MONTH(H467)&gt;=7,MONTH(H467)&lt;8)),(NETWORKDAYS(F467,H467,Lister!$D$7:$D$13)-V467)*T467/NETWORKDAYS(Lister!$D$19,Lister!$E$19,Lister!$D$7:$D$13),IF(AND(AND(MONTH(F467)&gt;=7,MONTH(F467)&lt;8),MONTH(H467)&gt;7),(NETWORKDAYS(F467,Lister!$E$19,Lister!$D$7:$D$13)-V467)*T467/NETWORKDAYS(Lister!$D$19,Lister!$E$19,Lister!$D$7:$D$13),IF(MONTH(F467)&gt;7,0)))),0),"")</f>
        <v/>
      </c>
      <c r="AA467" s="30" t="str">
        <f>IF(Afrapportering!AA448="","",Afrapportering!AA448)</f>
        <v/>
      </c>
      <c r="AB467" s="52" t="str">
        <f>IFERROR(MAX(IF(OR(V467="",X467=""),"",IF(AND(AND(MONTH(F467)&gt;=8,MONTH(F467)&lt;9),AND(MONTH(H467)&gt;=8,MONTH(H467)&lt;9)),(NETWORKDAYS(F467,H467,Lister!$D$7:$D$13)-X467)*T467/NETWORKDAYS(Lister!$D$20,Lister!$E$20,Lister!$D$7:$D$13),IF(AND(MONTH(F467)=7,MONTH(H467)=8),(NETWORKDAYS(Lister!$D$20,H467,Lister!$D$7:$D$13)-X467)*T467/NETWORKDAYS(Lister!$D$20,Lister!$E$20,Lister!$D$7:$D$13),IF(AND(MONTH(F467)=7,MONTH(H467)=7),0)))),0),"")</f>
        <v/>
      </c>
      <c r="AC467" s="30" t="str">
        <f>IF(Afrapportering!AC448="","",Afrapportering!AC448)</f>
        <v/>
      </c>
      <c r="AD467" s="52" t="str">
        <f t="shared" si="55"/>
        <v/>
      </c>
      <c r="AE467" s="52" t="str">
        <f t="shared" si="56"/>
        <v/>
      </c>
      <c r="AF467" s="30" t="str">
        <f t="shared" si="57"/>
        <v/>
      </c>
      <c r="AG467" s="30" t="str">
        <f t="shared" si="58"/>
        <v/>
      </c>
      <c r="AH467" s="3" t="str">
        <f t="shared" si="59"/>
        <v/>
      </c>
    </row>
    <row r="468" spans="1:34" x14ac:dyDescent="0.25">
      <c r="A468" s="13" t="str">
        <f>+Afrapportering!A449</f>
        <v/>
      </c>
      <c r="B468" s="13" t="str">
        <f>+Afrapportering!B449</f>
        <v/>
      </c>
      <c r="C468" s="13" t="str">
        <f>+Afrapportering!C449</f>
        <v/>
      </c>
      <c r="D468" s="13" t="str">
        <f>+Afrapportering!D449</f>
        <v/>
      </c>
      <c r="E468" s="14" t="str">
        <f>+Afrapportering!E449</f>
        <v/>
      </c>
      <c r="F468" s="139" t="str">
        <f>IF(Afrapportering!F449 = "", "",Afrapportering!F449)</f>
        <v/>
      </c>
      <c r="G468" s="14" t="str">
        <f>+Afrapportering!G449</f>
        <v/>
      </c>
      <c r="H468" s="139" t="str">
        <f>IF(Afrapportering!H449 = "","",Afrapportering!H449)</f>
        <v/>
      </c>
      <c r="I468" s="140" t="str">
        <f>+Afrapportering!I449</f>
        <v/>
      </c>
      <c r="J468" s="13" t="str">
        <f>+Afrapportering!J449</f>
        <v/>
      </c>
      <c r="K468" s="32" t="str">
        <f t="shared" si="52"/>
        <v/>
      </c>
      <c r="L468" s="31" t="str">
        <f>IF(Ansøgning!J454="","",Ansøgning!J454)</f>
        <v/>
      </c>
      <c r="M468" s="134" t="str">
        <f>IF(Afrapportering!M449="","",Afrapportering!M449)</f>
        <v/>
      </c>
      <c r="N468" s="31" t="str">
        <f>IF(Ansøgning!K454="","",Ansøgning!K454)</f>
        <v/>
      </c>
      <c r="O468" s="134">
        <f>IF(Afrapportering!O449="",,Afrapportering!O449)</f>
        <v>0</v>
      </c>
      <c r="P468" s="15" t="str">
        <f>IF(Ansøgning!L454="","",Ansøgning!L454)</f>
        <v/>
      </c>
      <c r="Q468" s="15" t="str">
        <f t="shared" si="53"/>
        <v/>
      </c>
      <c r="R468" s="15"/>
      <c r="S468" s="15" t="str">
        <f>IF(Afrapportering!S449="","",Afrapportering!S449)</f>
        <v/>
      </c>
      <c r="T468" s="31" t="str">
        <f t="shared" si="54"/>
        <v/>
      </c>
      <c r="U468" s="30" t="str">
        <f>IF(Afrapportering!U449="","",Afrapportering!U449)</f>
        <v/>
      </c>
      <c r="V468" s="52" t="str">
        <f>IF(Afrapportering!V449="","",Afrapportering!V449)</f>
        <v/>
      </c>
      <c r="W468" s="30" t="str">
        <f>IF(Afrapportering!W449="","",Afrapportering!W449)</f>
        <v/>
      </c>
      <c r="X468" s="52" t="str">
        <f>IF(Afrapportering!X449="","",Afrapportering!X449)</f>
        <v/>
      </c>
      <c r="Y468" s="30" t="str">
        <f>IF(Afrapportering!Y449="","",Afrapportering!Y449)</f>
        <v/>
      </c>
      <c r="Z468" s="52" t="str">
        <f>IFERROR(MAX(IF(OR(V468="",X468=""),"",IF(AND(AND(MONTH(F468)&gt;=7,MONTH(F468)&lt;8),AND(MONTH(H468)&gt;=7,MONTH(H468)&lt;8)),(NETWORKDAYS(F468,H468,Lister!$D$7:$D$13)-V468)*T468/NETWORKDAYS(Lister!$D$19,Lister!$E$19,Lister!$D$7:$D$13),IF(AND(AND(MONTH(F468)&gt;=7,MONTH(F468)&lt;8),MONTH(H468)&gt;7),(NETWORKDAYS(F468,Lister!$E$19,Lister!$D$7:$D$13)-V468)*T468/NETWORKDAYS(Lister!$D$19,Lister!$E$19,Lister!$D$7:$D$13),IF(MONTH(F468)&gt;7,0)))),0),"")</f>
        <v/>
      </c>
      <c r="AA468" s="30" t="str">
        <f>IF(Afrapportering!AA449="","",Afrapportering!AA449)</f>
        <v/>
      </c>
      <c r="AB468" s="52" t="str">
        <f>IFERROR(MAX(IF(OR(V468="",X468=""),"",IF(AND(AND(MONTH(F468)&gt;=8,MONTH(F468)&lt;9),AND(MONTH(H468)&gt;=8,MONTH(H468)&lt;9)),(NETWORKDAYS(F468,H468,Lister!$D$7:$D$13)-X468)*T468/NETWORKDAYS(Lister!$D$20,Lister!$E$20,Lister!$D$7:$D$13),IF(AND(MONTH(F468)=7,MONTH(H468)=8),(NETWORKDAYS(Lister!$D$20,H468,Lister!$D$7:$D$13)-X468)*T468/NETWORKDAYS(Lister!$D$20,Lister!$E$20,Lister!$D$7:$D$13),IF(AND(MONTH(F468)=7,MONTH(H468)=7),0)))),0),"")</f>
        <v/>
      </c>
      <c r="AC468" s="30" t="str">
        <f>IF(Afrapportering!AC449="","",Afrapportering!AC449)</f>
        <v/>
      </c>
      <c r="AD468" s="52" t="str">
        <f t="shared" si="55"/>
        <v/>
      </c>
      <c r="AE468" s="52" t="str">
        <f t="shared" si="56"/>
        <v/>
      </c>
      <c r="AF468" s="30" t="str">
        <f t="shared" si="57"/>
        <v/>
      </c>
      <c r="AG468" s="30" t="str">
        <f t="shared" si="58"/>
        <v/>
      </c>
      <c r="AH468" s="3" t="str">
        <f t="shared" si="59"/>
        <v/>
      </c>
    </row>
    <row r="469" spans="1:34" x14ac:dyDescent="0.25">
      <c r="A469" s="13" t="str">
        <f>+Afrapportering!A450</f>
        <v/>
      </c>
      <c r="B469" s="13" t="str">
        <f>+Afrapportering!B450</f>
        <v/>
      </c>
      <c r="C469" s="13" t="str">
        <f>+Afrapportering!C450</f>
        <v/>
      </c>
      <c r="D469" s="13" t="str">
        <f>+Afrapportering!D450</f>
        <v/>
      </c>
      <c r="E469" s="14" t="str">
        <f>+Afrapportering!E450</f>
        <v/>
      </c>
      <c r="F469" s="139" t="str">
        <f>IF(Afrapportering!F450 = "", "",Afrapportering!F450)</f>
        <v/>
      </c>
      <c r="G469" s="14" t="str">
        <f>+Afrapportering!G450</f>
        <v/>
      </c>
      <c r="H469" s="139" t="str">
        <f>IF(Afrapportering!H450 = "","",Afrapportering!H450)</f>
        <v/>
      </c>
      <c r="I469" s="140" t="str">
        <f>+Afrapportering!I450</f>
        <v/>
      </c>
      <c r="J469" s="13" t="str">
        <f>+Afrapportering!J450</f>
        <v/>
      </c>
      <c r="K469" s="32" t="str">
        <f t="shared" si="52"/>
        <v/>
      </c>
      <c r="L469" s="31" t="str">
        <f>IF(Ansøgning!J455="","",Ansøgning!J455)</f>
        <v/>
      </c>
      <c r="M469" s="134" t="str">
        <f>IF(Afrapportering!M450="","",Afrapportering!M450)</f>
        <v/>
      </c>
      <c r="N469" s="31" t="str">
        <f>IF(Ansøgning!K455="","",Ansøgning!K455)</f>
        <v/>
      </c>
      <c r="O469" s="134">
        <f>IF(Afrapportering!O450="",,Afrapportering!O450)</f>
        <v>0</v>
      </c>
      <c r="P469" s="15" t="str">
        <f>IF(Ansøgning!L455="","",Ansøgning!L455)</f>
        <v/>
      </c>
      <c r="Q469" s="15" t="str">
        <f t="shared" si="53"/>
        <v/>
      </c>
      <c r="R469" s="15"/>
      <c r="S469" s="15" t="str">
        <f>IF(Afrapportering!S450="","",Afrapportering!S450)</f>
        <v/>
      </c>
      <c r="T469" s="31" t="str">
        <f t="shared" si="54"/>
        <v/>
      </c>
      <c r="U469" s="30" t="str">
        <f>IF(Afrapportering!U450="","",Afrapportering!U450)</f>
        <v/>
      </c>
      <c r="V469" s="52" t="str">
        <f>IF(Afrapportering!V450="","",Afrapportering!V450)</f>
        <v/>
      </c>
      <c r="W469" s="30" t="str">
        <f>IF(Afrapportering!W450="","",Afrapportering!W450)</f>
        <v/>
      </c>
      <c r="X469" s="52" t="str">
        <f>IF(Afrapportering!X450="","",Afrapportering!X450)</f>
        <v/>
      </c>
      <c r="Y469" s="30" t="str">
        <f>IF(Afrapportering!Y450="","",Afrapportering!Y450)</f>
        <v/>
      </c>
      <c r="Z469" s="52" t="str">
        <f>IFERROR(MAX(IF(OR(V469="",X469=""),"",IF(AND(AND(MONTH(F469)&gt;=7,MONTH(F469)&lt;8),AND(MONTH(H469)&gt;=7,MONTH(H469)&lt;8)),(NETWORKDAYS(F469,H469,Lister!$D$7:$D$13)-V469)*T469/NETWORKDAYS(Lister!$D$19,Lister!$E$19,Lister!$D$7:$D$13),IF(AND(AND(MONTH(F469)&gt;=7,MONTH(F469)&lt;8),MONTH(H469)&gt;7),(NETWORKDAYS(F469,Lister!$E$19,Lister!$D$7:$D$13)-V469)*T469/NETWORKDAYS(Lister!$D$19,Lister!$E$19,Lister!$D$7:$D$13),IF(MONTH(F469)&gt;7,0)))),0),"")</f>
        <v/>
      </c>
      <c r="AA469" s="30" t="str">
        <f>IF(Afrapportering!AA450="","",Afrapportering!AA450)</f>
        <v/>
      </c>
      <c r="AB469" s="52" t="str">
        <f>IFERROR(MAX(IF(OR(V469="",X469=""),"",IF(AND(AND(MONTH(F469)&gt;=8,MONTH(F469)&lt;9),AND(MONTH(H469)&gt;=8,MONTH(H469)&lt;9)),(NETWORKDAYS(F469,H469,Lister!$D$7:$D$13)-X469)*T469/NETWORKDAYS(Lister!$D$20,Lister!$E$20,Lister!$D$7:$D$13),IF(AND(MONTH(F469)=7,MONTH(H469)=8),(NETWORKDAYS(Lister!$D$20,H469,Lister!$D$7:$D$13)-X469)*T469/NETWORKDAYS(Lister!$D$20,Lister!$E$20,Lister!$D$7:$D$13),IF(AND(MONTH(F469)=7,MONTH(H469)=7),0)))),0),"")</f>
        <v/>
      </c>
      <c r="AC469" s="30" t="str">
        <f>IF(Afrapportering!AC450="","",Afrapportering!AC450)</f>
        <v/>
      </c>
      <c r="AD469" s="52" t="str">
        <f t="shared" si="55"/>
        <v/>
      </c>
      <c r="AE469" s="52" t="str">
        <f t="shared" si="56"/>
        <v/>
      </c>
      <c r="AF469" s="30" t="str">
        <f t="shared" si="57"/>
        <v/>
      </c>
      <c r="AG469" s="30" t="str">
        <f t="shared" si="58"/>
        <v/>
      </c>
      <c r="AH469" s="3" t="str">
        <f t="shared" si="59"/>
        <v/>
      </c>
    </row>
    <row r="470" spans="1:34" x14ac:dyDescent="0.25">
      <c r="A470" s="13" t="str">
        <f>+Afrapportering!A451</f>
        <v/>
      </c>
      <c r="B470" s="13" t="str">
        <f>+Afrapportering!B451</f>
        <v/>
      </c>
      <c r="C470" s="13" t="str">
        <f>+Afrapportering!C451</f>
        <v/>
      </c>
      <c r="D470" s="13" t="str">
        <f>+Afrapportering!D451</f>
        <v/>
      </c>
      <c r="E470" s="14" t="str">
        <f>+Afrapportering!E451</f>
        <v/>
      </c>
      <c r="F470" s="139" t="str">
        <f>IF(Afrapportering!F451 = "", "",Afrapportering!F451)</f>
        <v/>
      </c>
      <c r="G470" s="14" t="str">
        <f>+Afrapportering!G451</f>
        <v/>
      </c>
      <c r="H470" s="139" t="str">
        <f>IF(Afrapportering!H451 = "","",Afrapportering!H451)</f>
        <v/>
      </c>
      <c r="I470" s="140" t="str">
        <f>+Afrapportering!I451</f>
        <v/>
      </c>
      <c r="J470" s="13" t="str">
        <f>+Afrapportering!J451</f>
        <v/>
      </c>
      <c r="K470" s="32" t="str">
        <f t="shared" si="52"/>
        <v/>
      </c>
      <c r="L470" s="31" t="str">
        <f>IF(Ansøgning!J456="","",Ansøgning!J456)</f>
        <v/>
      </c>
      <c r="M470" s="134" t="str">
        <f>IF(Afrapportering!M451="","",Afrapportering!M451)</f>
        <v/>
      </c>
      <c r="N470" s="31" t="str">
        <f>IF(Ansøgning!K456="","",Ansøgning!K456)</f>
        <v/>
      </c>
      <c r="O470" s="134">
        <f>IF(Afrapportering!O451="",,Afrapportering!O451)</f>
        <v>0</v>
      </c>
      <c r="P470" s="15" t="str">
        <f>IF(Ansøgning!L456="","",Ansøgning!L456)</f>
        <v/>
      </c>
      <c r="Q470" s="15" t="str">
        <f t="shared" si="53"/>
        <v/>
      </c>
      <c r="R470" s="15"/>
      <c r="S470" s="15" t="str">
        <f>IF(Afrapportering!S451="","",Afrapportering!S451)</f>
        <v/>
      </c>
      <c r="T470" s="31" t="str">
        <f t="shared" si="54"/>
        <v/>
      </c>
      <c r="U470" s="30" t="str">
        <f>IF(Afrapportering!U451="","",Afrapportering!U451)</f>
        <v/>
      </c>
      <c r="V470" s="52" t="str">
        <f>IF(Afrapportering!V451="","",Afrapportering!V451)</f>
        <v/>
      </c>
      <c r="W470" s="30" t="str">
        <f>IF(Afrapportering!W451="","",Afrapportering!W451)</f>
        <v/>
      </c>
      <c r="X470" s="52" t="str">
        <f>IF(Afrapportering!X451="","",Afrapportering!X451)</f>
        <v/>
      </c>
      <c r="Y470" s="30" t="str">
        <f>IF(Afrapportering!Y451="","",Afrapportering!Y451)</f>
        <v/>
      </c>
      <c r="Z470" s="52" t="str">
        <f>IFERROR(MAX(IF(OR(V470="",X470=""),"",IF(AND(AND(MONTH(F470)&gt;=7,MONTH(F470)&lt;8),AND(MONTH(H470)&gt;=7,MONTH(H470)&lt;8)),(NETWORKDAYS(F470,H470,Lister!$D$7:$D$13)-V470)*T470/NETWORKDAYS(Lister!$D$19,Lister!$E$19,Lister!$D$7:$D$13),IF(AND(AND(MONTH(F470)&gt;=7,MONTH(F470)&lt;8),MONTH(H470)&gt;7),(NETWORKDAYS(F470,Lister!$E$19,Lister!$D$7:$D$13)-V470)*T470/NETWORKDAYS(Lister!$D$19,Lister!$E$19,Lister!$D$7:$D$13),IF(MONTH(F470)&gt;7,0)))),0),"")</f>
        <v/>
      </c>
      <c r="AA470" s="30" t="str">
        <f>IF(Afrapportering!AA451="","",Afrapportering!AA451)</f>
        <v/>
      </c>
      <c r="AB470" s="52" t="str">
        <f>IFERROR(MAX(IF(OR(V470="",X470=""),"",IF(AND(AND(MONTH(F470)&gt;=8,MONTH(F470)&lt;9),AND(MONTH(H470)&gt;=8,MONTH(H470)&lt;9)),(NETWORKDAYS(F470,H470,Lister!$D$7:$D$13)-X470)*T470/NETWORKDAYS(Lister!$D$20,Lister!$E$20,Lister!$D$7:$D$13),IF(AND(MONTH(F470)=7,MONTH(H470)=8),(NETWORKDAYS(Lister!$D$20,H470,Lister!$D$7:$D$13)-X470)*T470/NETWORKDAYS(Lister!$D$20,Lister!$E$20,Lister!$D$7:$D$13),IF(AND(MONTH(F470)=7,MONTH(H470)=7),0)))),0),"")</f>
        <v/>
      </c>
      <c r="AC470" s="30" t="str">
        <f>IF(Afrapportering!AC451="","",Afrapportering!AC451)</f>
        <v/>
      </c>
      <c r="AD470" s="52" t="str">
        <f t="shared" si="55"/>
        <v/>
      </c>
      <c r="AE470" s="52" t="str">
        <f t="shared" si="56"/>
        <v/>
      </c>
      <c r="AF470" s="30" t="str">
        <f t="shared" si="57"/>
        <v/>
      </c>
      <c r="AG470" s="30" t="str">
        <f t="shared" si="58"/>
        <v/>
      </c>
      <c r="AH470" s="3" t="str">
        <f t="shared" si="59"/>
        <v/>
      </c>
    </row>
    <row r="471" spans="1:34" x14ac:dyDescent="0.25">
      <c r="A471" s="13" t="str">
        <f>+Afrapportering!A452</f>
        <v/>
      </c>
      <c r="B471" s="13" t="str">
        <f>+Afrapportering!B452</f>
        <v/>
      </c>
      <c r="C471" s="13" t="str">
        <f>+Afrapportering!C452</f>
        <v/>
      </c>
      <c r="D471" s="13" t="str">
        <f>+Afrapportering!D452</f>
        <v/>
      </c>
      <c r="E471" s="14" t="str">
        <f>+Afrapportering!E452</f>
        <v/>
      </c>
      <c r="F471" s="139" t="str">
        <f>IF(Afrapportering!F452 = "", "",Afrapportering!F452)</f>
        <v/>
      </c>
      <c r="G471" s="14" t="str">
        <f>+Afrapportering!G452</f>
        <v/>
      </c>
      <c r="H471" s="139" t="str">
        <f>IF(Afrapportering!H452 = "","",Afrapportering!H452)</f>
        <v/>
      </c>
      <c r="I471" s="140" t="str">
        <f>+Afrapportering!I452</f>
        <v/>
      </c>
      <c r="J471" s="13" t="str">
        <f>+Afrapportering!J452</f>
        <v/>
      </c>
      <c r="K471" s="32" t="str">
        <f t="shared" si="52"/>
        <v/>
      </c>
      <c r="L471" s="31" t="str">
        <f>IF(Ansøgning!J457="","",Ansøgning!J457)</f>
        <v/>
      </c>
      <c r="M471" s="134" t="str">
        <f>IF(Afrapportering!M452="","",Afrapportering!M452)</f>
        <v/>
      </c>
      <c r="N471" s="31" t="str">
        <f>IF(Ansøgning!K457="","",Ansøgning!K457)</f>
        <v/>
      </c>
      <c r="O471" s="134">
        <f>IF(Afrapportering!O452="",,Afrapportering!O452)</f>
        <v>0</v>
      </c>
      <c r="P471" s="15" t="str">
        <f>IF(Ansøgning!L457="","",Ansøgning!L457)</f>
        <v/>
      </c>
      <c r="Q471" s="15" t="str">
        <f t="shared" si="53"/>
        <v/>
      </c>
      <c r="R471" s="15"/>
      <c r="S471" s="15" t="str">
        <f>IF(Afrapportering!S452="","",Afrapportering!S452)</f>
        <v/>
      </c>
      <c r="T471" s="31" t="str">
        <f t="shared" si="54"/>
        <v/>
      </c>
      <c r="U471" s="30" t="str">
        <f>IF(Afrapportering!U452="","",Afrapportering!U452)</f>
        <v/>
      </c>
      <c r="V471" s="52" t="str">
        <f>IF(Afrapportering!V452="","",Afrapportering!V452)</f>
        <v/>
      </c>
      <c r="W471" s="30" t="str">
        <f>IF(Afrapportering!W452="","",Afrapportering!W452)</f>
        <v/>
      </c>
      <c r="X471" s="52" t="str">
        <f>IF(Afrapportering!X452="","",Afrapportering!X452)</f>
        <v/>
      </c>
      <c r="Y471" s="30" t="str">
        <f>IF(Afrapportering!Y452="","",Afrapportering!Y452)</f>
        <v/>
      </c>
      <c r="Z471" s="52" t="str">
        <f>IFERROR(MAX(IF(OR(V471="",X471=""),"",IF(AND(AND(MONTH(F471)&gt;=7,MONTH(F471)&lt;8),AND(MONTH(H471)&gt;=7,MONTH(H471)&lt;8)),(NETWORKDAYS(F471,H471,Lister!$D$7:$D$13)-V471)*T471/NETWORKDAYS(Lister!$D$19,Lister!$E$19,Lister!$D$7:$D$13),IF(AND(AND(MONTH(F471)&gt;=7,MONTH(F471)&lt;8),MONTH(H471)&gt;7),(NETWORKDAYS(F471,Lister!$E$19,Lister!$D$7:$D$13)-V471)*T471/NETWORKDAYS(Lister!$D$19,Lister!$E$19,Lister!$D$7:$D$13),IF(MONTH(F471)&gt;7,0)))),0),"")</f>
        <v/>
      </c>
      <c r="AA471" s="30" t="str">
        <f>IF(Afrapportering!AA452="","",Afrapportering!AA452)</f>
        <v/>
      </c>
      <c r="AB471" s="52" t="str">
        <f>IFERROR(MAX(IF(OR(V471="",X471=""),"",IF(AND(AND(MONTH(F471)&gt;=8,MONTH(F471)&lt;9),AND(MONTH(H471)&gt;=8,MONTH(H471)&lt;9)),(NETWORKDAYS(F471,H471,Lister!$D$7:$D$13)-X471)*T471/NETWORKDAYS(Lister!$D$20,Lister!$E$20,Lister!$D$7:$D$13),IF(AND(MONTH(F471)=7,MONTH(H471)=8),(NETWORKDAYS(Lister!$D$20,H471,Lister!$D$7:$D$13)-X471)*T471/NETWORKDAYS(Lister!$D$20,Lister!$E$20,Lister!$D$7:$D$13),IF(AND(MONTH(F471)=7,MONTH(H471)=7),0)))),0),"")</f>
        <v/>
      </c>
      <c r="AC471" s="30" t="str">
        <f>IF(Afrapportering!AC452="","",Afrapportering!AC452)</f>
        <v/>
      </c>
      <c r="AD471" s="52" t="str">
        <f t="shared" si="55"/>
        <v/>
      </c>
      <c r="AE471" s="52" t="str">
        <f t="shared" si="56"/>
        <v/>
      </c>
      <c r="AF471" s="30" t="str">
        <f t="shared" si="57"/>
        <v/>
      </c>
      <c r="AG471" s="30" t="str">
        <f t="shared" si="58"/>
        <v/>
      </c>
      <c r="AH471" s="3" t="str">
        <f t="shared" si="59"/>
        <v/>
      </c>
    </row>
    <row r="472" spans="1:34" x14ac:dyDescent="0.25">
      <c r="A472" s="13" t="str">
        <f>+Afrapportering!A453</f>
        <v/>
      </c>
      <c r="B472" s="13" t="str">
        <f>+Afrapportering!B453</f>
        <v/>
      </c>
      <c r="C472" s="13" t="str">
        <f>+Afrapportering!C453</f>
        <v/>
      </c>
      <c r="D472" s="13" t="str">
        <f>+Afrapportering!D453</f>
        <v/>
      </c>
      <c r="E472" s="14" t="str">
        <f>+Afrapportering!E453</f>
        <v/>
      </c>
      <c r="F472" s="139" t="str">
        <f>IF(Afrapportering!F453 = "", "",Afrapportering!F453)</f>
        <v/>
      </c>
      <c r="G472" s="14" t="str">
        <f>+Afrapportering!G453</f>
        <v/>
      </c>
      <c r="H472" s="139" t="str">
        <f>IF(Afrapportering!H453 = "","",Afrapportering!H453)</f>
        <v/>
      </c>
      <c r="I472" s="140" t="str">
        <f>+Afrapportering!I453</f>
        <v/>
      </c>
      <c r="J472" s="13" t="str">
        <f>+Afrapportering!J453</f>
        <v/>
      </c>
      <c r="K472" s="32" t="str">
        <f t="shared" si="52"/>
        <v/>
      </c>
      <c r="L472" s="31" t="str">
        <f>IF(Ansøgning!J458="","",Ansøgning!J458)</f>
        <v/>
      </c>
      <c r="M472" s="134" t="str">
        <f>IF(Afrapportering!M453="","",Afrapportering!M453)</f>
        <v/>
      </c>
      <c r="N472" s="31" t="str">
        <f>IF(Ansøgning!K458="","",Ansøgning!K458)</f>
        <v/>
      </c>
      <c r="O472" s="134">
        <f>IF(Afrapportering!O453="",,Afrapportering!O453)</f>
        <v>0</v>
      </c>
      <c r="P472" s="15" t="str">
        <f>IF(Ansøgning!L458="","",Ansøgning!L458)</f>
        <v/>
      </c>
      <c r="Q472" s="15" t="str">
        <f t="shared" si="53"/>
        <v/>
      </c>
      <c r="R472" s="15"/>
      <c r="S472" s="15" t="str">
        <f>IF(Afrapportering!S453="","",Afrapportering!S453)</f>
        <v/>
      </c>
      <c r="T472" s="31" t="str">
        <f t="shared" si="54"/>
        <v/>
      </c>
      <c r="U472" s="30" t="str">
        <f>IF(Afrapportering!U453="","",Afrapportering!U453)</f>
        <v/>
      </c>
      <c r="V472" s="52" t="str">
        <f>IF(Afrapportering!V453="","",Afrapportering!V453)</f>
        <v/>
      </c>
      <c r="W472" s="30" t="str">
        <f>IF(Afrapportering!W453="","",Afrapportering!W453)</f>
        <v/>
      </c>
      <c r="X472" s="52" t="str">
        <f>IF(Afrapportering!X453="","",Afrapportering!X453)</f>
        <v/>
      </c>
      <c r="Y472" s="30" t="str">
        <f>IF(Afrapportering!Y453="","",Afrapportering!Y453)</f>
        <v/>
      </c>
      <c r="Z472" s="52" t="str">
        <f>IFERROR(MAX(IF(OR(V472="",X472=""),"",IF(AND(AND(MONTH(F472)&gt;=7,MONTH(F472)&lt;8),AND(MONTH(H472)&gt;=7,MONTH(H472)&lt;8)),(NETWORKDAYS(F472,H472,Lister!$D$7:$D$13)-V472)*T472/NETWORKDAYS(Lister!$D$19,Lister!$E$19,Lister!$D$7:$D$13),IF(AND(AND(MONTH(F472)&gt;=7,MONTH(F472)&lt;8),MONTH(H472)&gt;7),(NETWORKDAYS(F472,Lister!$E$19,Lister!$D$7:$D$13)-V472)*T472/NETWORKDAYS(Lister!$D$19,Lister!$E$19,Lister!$D$7:$D$13),IF(MONTH(F472)&gt;7,0)))),0),"")</f>
        <v/>
      </c>
      <c r="AA472" s="30" t="str">
        <f>IF(Afrapportering!AA453="","",Afrapportering!AA453)</f>
        <v/>
      </c>
      <c r="AB472" s="52" t="str">
        <f>IFERROR(MAX(IF(OR(V472="",X472=""),"",IF(AND(AND(MONTH(F472)&gt;=8,MONTH(F472)&lt;9),AND(MONTH(H472)&gt;=8,MONTH(H472)&lt;9)),(NETWORKDAYS(F472,H472,Lister!$D$7:$D$13)-X472)*T472/NETWORKDAYS(Lister!$D$20,Lister!$E$20,Lister!$D$7:$D$13),IF(AND(MONTH(F472)=7,MONTH(H472)=8),(NETWORKDAYS(Lister!$D$20,H472,Lister!$D$7:$D$13)-X472)*T472/NETWORKDAYS(Lister!$D$20,Lister!$E$20,Lister!$D$7:$D$13),IF(AND(MONTH(F472)=7,MONTH(H472)=7),0)))),0),"")</f>
        <v/>
      </c>
      <c r="AC472" s="30" t="str">
        <f>IF(Afrapportering!AC453="","",Afrapportering!AC453)</f>
        <v/>
      </c>
      <c r="AD472" s="52" t="str">
        <f t="shared" si="55"/>
        <v/>
      </c>
      <c r="AE472" s="52" t="str">
        <f t="shared" si="56"/>
        <v/>
      </c>
      <c r="AF472" s="30" t="str">
        <f t="shared" si="57"/>
        <v/>
      </c>
      <c r="AG472" s="30" t="str">
        <f t="shared" si="58"/>
        <v/>
      </c>
      <c r="AH472" s="3" t="str">
        <f t="shared" si="59"/>
        <v/>
      </c>
    </row>
    <row r="473" spans="1:34" x14ac:dyDescent="0.25">
      <c r="A473" s="13" t="str">
        <f>+Afrapportering!A454</f>
        <v/>
      </c>
      <c r="B473" s="13" t="str">
        <f>+Afrapportering!B454</f>
        <v/>
      </c>
      <c r="C473" s="13" t="str">
        <f>+Afrapportering!C454</f>
        <v/>
      </c>
      <c r="D473" s="13" t="str">
        <f>+Afrapportering!D454</f>
        <v/>
      </c>
      <c r="E473" s="14" t="str">
        <f>+Afrapportering!E454</f>
        <v/>
      </c>
      <c r="F473" s="139" t="str">
        <f>IF(Afrapportering!F454 = "", "",Afrapportering!F454)</f>
        <v/>
      </c>
      <c r="G473" s="14" t="str">
        <f>+Afrapportering!G454</f>
        <v/>
      </c>
      <c r="H473" s="139" t="str">
        <f>IF(Afrapportering!H454 = "","",Afrapportering!H454)</f>
        <v/>
      </c>
      <c r="I473" s="140" t="str">
        <f>+Afrapportering!I454</f>
        <v/>
      </c>
      <c r="J473" s="13" t="str">
        <f>+Afrapportering!J454</f>
        <v/>
      </c>
      <c r="K473" s="32" t="str">
        <f t="shared" si="52"/>
        <v/>
      </c>
      <c r="L473" s="31" t="str">
        <f>IF(Ansøgning!J459="","",Ansøgning!J459)</f>
        <v/>
      </c>
      <c r="M473" s="134" t="str">
        <f>IF(Afrapportering!M454="","",Afrapportering!M454)</f>
        <v/>
      </c>
      <c r="N473" s="31" t="str">
        <f>IF(Ansøgning!K459="","",Ansøgning!K459)</f>
        <v/>
      </c>
      <c r="O473" s="134">
        <f>IF(Afrapportering!O454="",,Afrapportering!O454)</f>
        <v>0</v>
      </c>
      <c r="P473" s="15" t="str">
        <f>IF(Ansøgning!L459="","",Ansøgning!L459)</f>
        <v/>
      </c>
      <c r="Q473" s="15" t="str">
        <f t="shared" si="53"/>
        <v/>
      </c>
      <c r="R473" s="15"/>
      <c r="S473" s="15" t="str">
        <f>IF(Afrapportering!S454="","",Afrapportering!S454)</f>
        <v/>
      </c>
      <c r="T473" s="31" t="str">
        <f t="shared" si="54"/>
        <v/>
      </c>
      <c r="U473" s="30" t="str">
        <f>IF(Afrapportering!U454="","",Afrapportering!U454)</f>
        <v/>
      </c>
      <c r="V473" s="52" t="str">
        <f>IF(Afrapportering!V454="","",Afrapportering!V454)</f>
        <v/>
      </c>
      <c r="W473" s="30" t="str">
        <f>IF(Afrapportering!W454="","",Afrapportering!W454)</f>
        <v/>
      </c>
      <c r="X473" s="52" t="str">
        <f>IF(Afrapportering!X454="","",Afrapportering!X454)</f>
        <v/>
      </c>
      <c r="Y473" s="30" t="str">
        <f>IF(Afrapportering!Y454="","",Afrapportering!Y454)</f>
        <v/>
      </c>
      <c r="Z473" s="52" t="str">
        <f>IFERROR(MAX(IF(OR(V473="",X473=""),"",IF(AND(AND(MONTH(F473)&gt;=7,MONTH(F473)&lt;8),AND(MONTH(H473)&gt;=7,MONTH(H473)&lt;8)),(NETWORKDAYS(F473,H473,Lister!$D$7:$D$13)-V473)*T473/NETWORKDAYS(Lister!$D$19,Lister!$E$19,Lister!$D$7:$D$13),IF(AND(AND(MONTH(F473)&gt;=7,MONTH(F473)&lt;8),MONTH(H473)&gt;7),(NETWORKDAYS(F473,Lister!$E$19,Lister!$D$7:$D$13)-V473)*T473/NETWORKDAYS(Lister!$D$19,Lister!$E$19,Lister!$D$7:$D$13),IF(MONTH(F473)&gt;7,0)))),0),"")</f>
        <v/>
      </c>
      <c r="AA473" s="30" t="str">
        <f>IF(Afrapportering!AA454="","",Afrapportering!AA454)</f>
        <v/>
      </c>
      <c r="AB473" s="52" t="str">
        <f>IFERROR(MAX(IF(OR(V473="",X473=""),"",IF(AND(AND(MONTH(F473)&gt;=8,MONTH(F473)&lt;9),AND(MONTH(H473)&gt;=8,MONTH(H473)&lt;9)),(NETWORKDAYS(F473,H473,Lister!$D$7:$D$13)-X473)*T473/NETWORKDAYS(Lister!$D$20,Lister!$E$20,Lister!$D$7:$D$13),IF(AND(MONTH(F473)=7,MONTH(H473)=8),(NETWORKDAYS(Lister!$D$20,H473,Lister!$D$7:$D$13)-X473)*T473/NETWORKDAYS(Lister!$D$20,Lister!$E$20,Lister!$D$7:$D$13),IF(AND(MONTH(F473)=7,MONTH(H473)=7),0)))),0),"")</f>
        <v/>
      </c>
      <c r="AC473" s="30" t="str">
        <f>IF(Afrapportering!AC454="","",Afrapportering!AC454)</f>
        <v/>
      </c>
      <c r="AD473" s="52" t="str">
        <f t="shared" si="55"/>
        <v/>
      </c>
      <c r="AE473" s="52" t="str">
        <f t="shared" si="56"/>
        <v/>
      </c>
      <c r="AF473" s="30" t="str">
        <f t="shared" si="57"/>
        <v/>
      </c>
      <c r="AG473" s="30" t="str">
        <f t="shared" si="58"/>
        <v/>
      </c>
      <c r="AH473" s="3" t="str">
        <f t="shared" si="59"/>
        <v/>
      </c>
    </row>
    <row r="474" spans="1:34" x14ac:dyDescent="0.25">
      <c r="A474" s="13" t="str">
        <f>+Afrapportering!A455</f>
        <v/>
      </c>
      <c r="B474" s="13" t="str">
        <f>+Afrapportering!B455</f>
        <v/>
      </c>
      <c r="C474" s="13" t="str">
        <f>+Afrapportering!C455</f>
        <v/>
      </c>
      <c r="D474" s="13" t="str">
        <f>+Afrapportering!D455</f>
        <v/>
      </c>
      <c r="E474" s="14" t="str">
        <f>+Afrapportering!E455</f>
        <v/>
      </c>
      <c r="F474" s="139" t="str">
        <f>IF(Afrapportering!F455 = "", "",Afrapportering!F455)</f>
        <v/>
      </c>
      <c r="G474" s="14" t="str">
        <f>+Afrapportering!G455</f>
        <v/>
      </c>
      <c r="H474" s="139" t="str">
        <f>IF(Afrapportering!H455 = "","",Afrapportering!H455)</f>
        <v/>
      </c>
      <c r="I474" s="140" t="str">
        <f>+Afrapportering!I455</f>
        <v/>
      </c>
      <c r="J474" s="13" t="str">
        <f>+Afrapportering!J455</f>
        <v/>
      </c>
      <c r="K474" s="32" t="str">
        <f t="shared" si="52"/>
        <v/>
      </c>
      <c r="L474" s="31" t="str">
        <f>IF(Ansøgning!J460="","",Ansøgning!J460)</f>
        <v/>
      </c>
      <c r="M474" s="134" t="str">
        <f>IF(Afrapportering!M455="","",Afrapportering!M455)</f>
        <v/>
      </c>
      <c r="N474" s="31" t="str">
        <f>IF(Ansøgning!K460="","",Ansøgning!K460)</f>
        <v/>
      </c>
      <c r="O474" s="134">
        <f>IF(Afrapportering!O455="",,Afrapportering!O455)</f>
        <v>0</v>
      </c>
      <c r="P474" s="15" t="str">
        <f>IF(Ansøgning!L460="","",Ansøgning!L460)</f>
        <v/>
      </c>
      <c r="Q474" s="15" t="str">
        <f t="shared" si="53"/>
        <v/>
      </c>
      <c r="R474" s="15"/>
      <c r="S474" s="15" t="str">
        <f>IF(Afrapportering!S455="","",Afrapportering!S455)</f>
        <v/>
      </c>
      <c r="T474" s="31" t="str">
        <f t="shared" si="54"/>
        <v/>
      </c>
      <c r="U474" s="30" t="str">
        <f>IF(Afrapportering!U455="","",Afrapportering!U455)</f>
        <v/>
      </c>
      <c r="V474" s="52" t="str">
        <f>IF(Afrapportering!V455="","",Afrapportering!V455)</f>
        <v/>
      </c>
      <c r="W474" s="30" t="str">
        <f>IF(Afrapportering!W455="","",Afrapportering!W455)</f>
        <v/>
      </c>
      <c r="X474" s="52" t="str">
        <f>IF(Afrapportering!X455="","",Afrapportering!X455)</f>
        <v/>
      </c>
      <c r="Y474" s="30" t="str">
        <f>IF(Afrapportering!Y455="","",Afrapportering!Y455)</f>
        <v/>
      </c>
      <c r="Z474" s="52" t="str">
        <f>IFERROR(MAX(IF(OR(V474="",X474=""),"",IF(AND(AND(MONTH(F474)&gt;=7,MONTH(F474)&lt;8),AND(MONTH(H474)&gt;=7,MONTH(H474)&lt;8)),(NETWORKDAYS(F474,H474,Lister!$D$7:$D$13)-V474)*T474/NETWORKDAYS(Lister!$D$19,Lister!$E$19,Lister!$D$7:$D$13),IF(AND(AND(MONTH(F474)&gt;=7,MONTH(F474)&lt;8),MONTH(H474)&gt;7),(NETWORKDAYS(F474,Lister!$E$19,Lister!$D$7:$D$13)-V474)*T474/NETWORKDAYS(Lister!$D$19,Lister!$E$19,Lister!$D$7:$D$13),IF(MONTH(F474)&gt;7,0)))),0),"")</f>
        <v/>
      </c>
      <c r="AA474" s="30" t="str">
        <f>IF(Afrapportering!AA455="","",Afrapportering!AA455)</f>
        <v/>
      </c>
      <c r="AB474" s="52" t="str">
        <f>IFERROR(MAX(IF(OR(V474="",X474=""),"",IF(AND(AND(MONTH(F474)&gt;=8,MONTH(F474)&lt;9),AND(MONTH(H474)&gt;=8,MONTH(H474)&lt;9)),(NETWORKDAYS(F474,H474,Lister!$D$7:$D$13)-X474)*T474/NETWORKDAYS(Lister!$D$20,Lister!$E$20,Lister!$D$7:$D$13),IF(AND(MONTH(F474)=7,MONTH(H474)=8),(NETWORKDAYS(Lister!$D$20,H474,Lister!$D$7:$D$13)-X474)*T474/NETWORKDAYS(Lister!$D$20,Lister!$E$20,Lister!$D$7:$D$13),IF(AND(MONTH(F474)=7,MONTH(H474)=7),0)))),0),"")</f>
        <v/>
      </c>
      <c r="AC474" s="30" t="str">
        <f>IF(Afrapportering!AC455="","",Afrapportering!AC455)</f>
        <v/>
      </c>
      <c r="AD474" s="52" t="str">
        <f t="shared" si="55"/>
        <v/>
      </c>
      <c r="AE474" s="52" t="str">
        <f t="shared" si="56"/>
        <v/>
      </c>
      <c r="AF474" s="30" t="str">
        <f t="shared" si="57"/>
        <v/>
      </c>
      <c r="AG474" s="30" t="str">
        <f t="shared" si="58"/>
        <v/>
      </c>
      <c r="AH474" s="3" t="str">
        <f t="shared" si="59"/>
        <v/>
      </c>
    </row>
    <row r="475" spans="1:34" x14ac:dyDescent="0.25">
      <c r="A475" s="13" t="str">
        <f>+Afrapportering!A456</f>
        <v/>
      </c>
      <c r="B475" s="13" t="str">
        <f>+Afrapportering!B456</f>
        <v/>
      </c>
      <c r="C475" s="13" t="str">
        <f>+Afrapportering!C456</f>
        <v/>
      </c>
      <c r="D475" s="13" t="str">
        <f>+Afrapportering!D456</f>
        <v/>
      </c>
      <c r="E475" s="14" t="str">
        <f>+Afrapportering!E456</f>
        <v/>
      </c>
      <c r="F475" s="139" t="str">
        <f>IF(Afrapportering!F456 = "", "",Afrapportering!F456)</f>
        <v/>
      </c>
      <c r="G475" s="14" t="str">
        <f>+Afrapportering!G456</f>
        <v/>
      </c>
      <c r="H475" s="139" t="str">
        <f>IF(Afrapportering!H456 = "","",Afrapportering!H456)</f>
        <v/>
      </c>
      <c r="I475" s="140" t="str">
        <f>+Afrapportering!I456</f>
        <v/>
      </c>
      <c r="J475" s="13" t="str">
        <f>+Afrapportering!J456</f>
        <v/>
      </c>
      <c r="K475" s="32" t="str">
        <f t="shared" si="52"/>
        <v/>
      </c>
      <c r="L475" s="31" t="str">
        <f>IF(Ansøgning!J461="","",Ansøgning!J461)</f>
        <v/>
      </c>
      <c r="M475" s="134" t="str">
        <f>IF(Afrapportering!M456="","",Afrapportering!M456)</f>
        <v/>
      </c>
      <c r="N475" s="31" t="str">
        <f>IF(Ansøgning!K461="","",Ansøgning!K461)</f>
        <v/>
      </c>
      <c r="O475" s="134">
        <f>IF(Afrapportering!O456="",,Afrapportering!O456)</f>
        <v>0</v>
      </c>
      <c r="P475" s="15" t="str">
        <f>IF(Ansøgning!L461="","",Ansøgning!L461)</f>
        <v/>
      </c>
      <c r="Q475" s="15" t="str">
        <f t="shared" si="53"/>
        <v/>
      </c>
      <c r="R475" s="15"/>
      <c r="S475" s="15" t="str">
        <f>IF(Afrapportering!S456="","",Afrapportering!S456)</f>
        <v/>
      </c>
      <c r="T475" s="31" t="str">
        <f t="shared" si="54"/>
        <v/>
      </c>
      <c r="U475" s="30" t="str">
        <f>IF(Afrapportering!U456="","",Afrapportering!U456)</f>
        <v/>
      </c>
      <c r="V475" s="52" t="str">
        <f>IF(Afrapportering!V456="","",Afrapportering!V456)</f>
        <v/>
      </c>
      <c r="W475" s="30" t="str">
        <f>IF(Afrapportering!W456="","",Afrapportering!W456)</f>
        <v/>
      </c>
      <c r="X475" s="52" t="str">
        <f>IF(Afrapportering!X456="","",Afrapportering!X456)</f>
        <v/>
      </c>
      <c r="Y475" s="30" t="str">
        <f>IF(Afrapportering!Y456="","",Afrapportering!Y456)</f>
        <v/>
      </c>
      <c r="Z475" s="52" t="str">
        <f>IFERROR(MAX(IF(OR(V475="",X475=""),"",IF(AND(AND(MONTH(F475)&gt;=7,MONTH(F475)&lt;8),AND(MONTH(H475)&gt;=7,MONTH(H475)&lt;8)),(NETWORKDAYS(F475,H475,Lister!$D$7:$D$13)-V475)*T475/NETWORKDAYS(Lister!$D$19,Lister!$E$19,Lister!$D$7:$D$13),IF(AND(AND(MONTH(F475)&gt;=7,MONTH(F475)&lt;8),MONTH(H475)&gt;7),(NETWORKDAYS(F475,Lister!$E$19,Lister!$D$7:$D$13)-V475)*T475/NETWORKDAYS(Lister!$D$19,Lister!$E$19,Lister!$D$7:$D$13),IF(MONTH(F475)&gt;7,0)))),0),"")</f>
        <v/>
      </c>
      <c r="AA475" s="30" t="str">
        <f>IF(Afrapportering!AA456="","",Afrapportering!AA456)</f>
        <v/>
      </c>
      <c r="AB475" s="52" t="str">
        <f>IFERROR(MAX(IF(OR(V475="",X475=""),"",IF(AND(AND(MONTH(F475)&gt;=8,MONTH(F475)&lt;9),AND(MONTH(H475)&gt;=8,MONTH(H475)&lt;9)),(NETWORKDAYS(F475,H475,Lister!$D$7:$D$13)-X475)*T475/NETWORKDAYS(Lister!$D$20,Lister!$E$20,Lister!$D$7:$D$13),IF(AND(MONTH(F475)=7,MONTH(H475)=8),(NETWORKDAYS(Lister!$D$20,H475,Lister!$D$7:$D$13)-X475)*T475/NETWORKDAYS(Lister!$D$20,Lister!$E$20,Lister!$D$7:$D$13),IF(AND(MONTH(F475)=7,MONTH(H475)=7),0)))),0),"")</f>
        <v/>
      </c>
      <c r="AC475" s="30" t="str">
        <f>IF(Afrapportering!AC456="","",Afrapportering!AC456)</f>
        <v/>
      </c>
      <c r="AD475" s="52" t="str">
        <f t="shared" si="55"/>
        <v/>
      </c>
      <c r="AE475" s="52" t="str">
        <f t="shared" si="56"/>
        <v/>
      </c>
      <c r="AF475" s="30" t="str">
        <f t="shared" si="57"/>
        <v/>
      </c>
      <c r="AG475" s="30" t="str">
        <f t="shared" si="58"/>
        <v/>
      </c>
      <c r="AH475" s="3" t="str">
        <f t="shared" si="59"/>
        <v/>
      </c>
    </row>
    <row r="476" spans="1:34" x14ac:dyDescent="0.25">
      <c r="A476" s="13" t="str">
        <f>+Afrapportering!A457</f>
        <v/>
      </c>
      <c r="B476" s="13" t="str">
        <f>+Afrapportering!B457</f>
        <v/>
      </c>
      <c r="C476" s="13" t="str">
        <f>+Afrapportering!C457</f>
        <v/>
      </c>
      <c r="D476" s="13" t="str">
        <f>+Afrapportering!D457</f>
        <v/>
      </c>
      <c r="E476" s="14" t="str">
        <f>+Afrapportering!E457</f>
        <v/>
      </c>
      <c r="F476" s="139" t="str">
        <f>IF(Afrapportering!F457 = "", "",Afrapportering!F457)</f>
        <v/>
      </c>
      <c r="G476" s="14" t="str">
        <f>+Afrapportering!G457</f>
        <v/>
      </c>
      <c r="H476" s="139" t="str">
        <f>IF(Afrapportering!H457 = "","",Afrapportering!H457)</f>
        <v/>
      </c>
      <c r="I476" s="140" t="str">
        <f>+Afrapportering!I457</f>
        <v/>
      </c>
      <c r="J476" s="13" t="str">
        <f>+Afrapportering!J457</f>
        <v/>
      </c>
      <c r="K476" s="32" t="str">
        <f t="shared" si="52"/>
        <v/>
      </c>
      <c r="L476" s="31" t="str">
        <f>IF(Ansøgning!J462="","",Ansøgning!J462)</f>
        <v/>
      </c>
      <c r="M476" s="134" t="str">
        <f>IF(Afrapportering!M457="","",Afrapportering!M457)</f>
        <v/>
      </c>
      <c r="N476" s="31" t="str">
        <f>IF(Ansøgning!K462="","",Ansøgning!K462)</f>
        <v/>
      </c>
      <c r="O476" s="134">
        <f>IF(Afrapportering!O457="",,Afrapportering!O457)</f>
        <v>0</v>
      </c>
      <c r="P476" s="15" t="str">
        <f>IF(Ansøgning!L462="","",Ansøgning!L462)</f>
        <v/>
      </c>
      <c r="Q476" s="15" t="str">
        <f t="shared" si="53"/>
        <v/>
      </c>
      <c r="R476" s="15"/>
      <c r="S476" s="15" t="str">
        <f>IF(Afrapportering!S457="","",Afrapportering!S457)</f>
        <v/>
      </c>
      <c r="T476" s="31" t="str">
        <f t="shared" si="54"/>
        <v/>
      </c>
      <c r="U476" s="30" t="str">
        <f>IF(Afrapportering!U457="","",Afrapportering!U457)</f>
        <v/>
      </c>
      <c r="V476" s="52" t="str">
        <f>IF(Afrapportering!V457="","",Afrapportering!V457)</f>
        <v/>
      </c>
      <c r="W476" s="30" t="str">
        <f>IF(Afrapportering!W457="","",Afrapportering!W457)</f>
        <v/>
      </c>
      <c r="X476" s="52" t="str">
        <f>IF(Afrapportering!X457="","",Afrapportering!X457)</f>
        <v/>
      </c>
      <c r="Y476" s="30" t="str">
        <f>IF(Afrapportering!Y457="","",Afrapportering!Y457)</f>
        <v/>
      </c>
      <c r="Z476" s="52" t="str">
        <f>IFERROR(MAX(IF(OR(V476="",X476=""),"",IF(AND(AND(MONTH(F476)&gt;=7,MONTH(F476)&lt;8),AND(MONTH(H476)&gt;=7,MONTH(H476)&lt;8)),(NETWORKDAYS(F476,H476,Lister!$D$7:$D$13)-V476)*T476/NETWORKDAYS(Lister!$D$19,Lister!$E$19,Lister!$D$7:$D$13),IF(AND(AND(MONTH(F476)&gt;=7,MONTH(F476)&lt;8),MONTH(H476)&gt;7),(NETWORKDAYS(F476,Lister!$E$19,Lister!$D$7:$D$13)-V476)*T476/NETWORKDAYS(Lister!$D$19,Lister!$E$19,Lister!$D$7:$D$13),IF(MONTH(F476)&gt;7,0)))),0),"")</f>
        <v/>
      </c>
      <c r="AA476" s="30" t="str">
        <f>IF(Afrapportering!AA457="","",Afrapportering!AA457)</f>
        <v/>
      </c>
      <c r="AB476" s="52" t="str">
        <f>IFERROR(MAX(IF(OR(V476="",X476=""),"",IF(AND(AND(MONTH(F476)&gt;=8,MONTH(F476)&lt;9),AND(MONTH(H476)&gt;=8,MONTH(H476)&lt;9)),(NETWORKDAYS(F476,H476,Lister!$D$7:$D$13)-X476)*T476/NETWORKDAYS(Lister!$D$20,Lister!$E$20,Lister!$D$7:$D$13),IF(AND(MONTH(F476)=7,MONTH(H476)=8),(NETWORKDAYS(Lister!$D$20,H476,Lister!$D$7:$D$13)-X476)*T476/NETWORKDAYS(Lister!$D$20,Lister!$E$20,Lister!$D$7:$D$13),IF(AND(MONTH(F476)=7,MONTH(H476)=7),0)))),0),"")</f>
        <v/>
      </c>
      <c r="AC476" s="30" t="str">
        <f>IF(Afrapportering!AC457="","",Afrapportering!AC457)</f>
        <v/>
      </c>
      <c r="AD476" s="52" t="str">
        <f t="shared" si="55"/>
        <v/>
      </c>
      <c r="AE476" s="52" t="str">
        <f t="shared" si="56"/>
        <v/>
      </c>
      <c r="AF476" s="30" t="str">
        <f t="shared" si="57"/>
        <v/>
      </c>
      <c r="AG476" s="30" t="str">
        <f t="shared" si="58"/>
        <v/>
      </c>
      <c r="AH476" s="3" t="str">
        <f t="shared" si="59"/>
        <v/>
      </c>
    </row>
    <row r="477" spans="1:34" x14ac:dyDescent="0.25">
      <c r="A477" s="13" t="str">
        <f>+Afrapportering!A458</f>
        <v/>
      </c>
      <c r="B477" s="13" t="str">
        <f>+Afrapportering!B458</f>
        <v/>
      </c>
      <c r="C477" s="13" t="str">
        <f>+Afrapportering!C458</f>
        <v/>
      </c>
      <c r="D477" s="13" t="str">
        <f>+Afrapportering!D458</f>
        <v/>
      </c>
      <c r="E477" s="14" t="str">
        <f>+Afrapportering!E458</f>
        <v/>
      </c>
      <c r="F477" s="139" t="str">
        <f>IF(Afrapportering!F458 = "", "",Afrapportering!F458)</f>
        <v/>
      </c>
      <c r="G477" s="14" t="str">
        <f>+Afrapportering!G458</f>
        <v/>
      </c>
      <c r="H477" s="139" t="str">
        <f>IF(Afrapportering!H458 = "","",Afrapportering!H458)</f>
        <v/>
      </c>
      <c r="I477" s="140" t="str">
        <f>+Afrapportering!I458</f>
        <v/>
      </c>
      <c r="J477" s="13" t="str">
        <f>+Afrapportering!J458</f>
        <v/>
      </c>
      <c r="K477" s="32" t="str">
        <f t="shared" si="52"/>
        <v/>
      </c>
      <c r="L477" s="31" t="str">
        <f>IF(Ansøgning!J463="","",Ansøgning!J463)</f>
        <v/>
      </c>
      <c r="M477" s="134" t="str">
        <f>IF(Afrapportering!M458="","",Afrapportering!M458)</f>
        <v/>
      </c>
      <c r="N477" s="31" t="str">
        <f>IF(Ansøgning!K463="","",Ansøgning!K463)</f>
        <v/>
      </c>
      <c r="O477" s="134">
        <f>IF(Afrapportering!O458="",,Afrapportering!O458)</f>
        <v>0</v>
      </c>
      <c r="P477" s="15" t="str">
        <f>IF(Ansøgning!L463="","",Ansøgning!L463)</f>
        <v/>
      </c>
      <c r="Q477" s="15" t="str">
        <f t="shared" si="53"/>
        <v/>
      </c>
      <c r="R477" s="15"/>
      <c r="S477" s="15" t="str">
        <f>IF(Afrapportering!S458="","",Afrapportering!S458)</f>
        <v/>
      </c>
      <c r="T477" s="31" t="str">
        <f t="shared" si="54"/>
        <v/>
      </c>
      <c r="U477" s="30" t="str">
        <f>IF(Afrapportering!U458="","",Afrapportering!U458)</f>
        <v/>
      </c>
      <c r="V477" s="52" t="str">
        <f>IF(Afrapportering!V458="","",Afrapportering!V458)</f>
        <v/>
      </c>
      <c r="W477" s="30" t="str">
        <f>IF(Afrapportering!W458="","",Afrapportering!W458)</f>
        <v/>
      </c>
      <c r="X477" s="52" t="str">
        <f>IF(Afrapportering!X458="","",Afrapportering!X458)</f>
        <v/>
      </c>
      <c r="Y477" s="30" t="str">
        <f>IF(Afrapportering!Y458="","",Afrapportering!Y458)</f>
        <v/>
      </c>
      <c r="Z477" s="52" t="str">
        <f>IFERROR(MAX(IF(OR(V477="",X477=""),"",IF(AND(AND(MONTH(F477)&gt;=7,MONTH(F477)&lt;8),AND(MONTH(H477)&gt;=7,MONTH(H477)&lt;8)),(NETWORKDAYS(F477,H477,Lister!$D$7:$D$13)-V477)*T477/NETWORKDAYS(Lister!$D$19,Lister!$E$19,Lister!$D$7:$D$13),IF(AND(AND(MONTH(F477)&gt;=7,MONTH(F477)&lt;8),MONTH(H477)&gt;7),(NETWORKDAYS(F477,Lister!$E$19,Lister!$D$7:$D$13)-V477)*T477/NETWORKDAYS(Lister!$D$19,Lister!$E$19,Lister!$D$7:$D$13),IF(MONTH(F477)&gt;7,0)))),0),"")</f>
        <v/>
      </c>
      <c r="AA477" s="30" t="str">
        <f>IF(Afrapportering!AA458="","",Afrapportering!AA458)</f>
        <v/>
      </c>
      <c r="AB477" s="52" t="str">
        <f>IFERROR(MAX(IF(OR(V477="",X477=""),"",IF(AND(AND(MONTH(F477)&gt;=8,MONTH(F477)&lt;9),AND(MONTH(H477)&gt;=8,MONTH(H477)&lt;9)),(NETWORKDAYS(F477,H477,Lister!$D$7:$D$13)-X477)*T477/NETWORKDAYS(Lister!$D$20,Lister!$E$20,Lister!$D$7:$D$13),IF(AND(MONTH(F477)=7,MONTH(H477)=8),(NETWORKDAYS(Lister!$D$20,H477,Lister!$D$7:$D$13)-X477)*T477/NETWORKDAYS(Lister!$D$20,Lister!$E$20,Lister!$D$7:$D$13),IF(AND(MONTH(F477)=7,MONTH(H477)=7),0)))),0),"")</f>
        <v/>
      </c>
      <c r="AC477" s="30" t="str">
        <f>IF(Afrapportering!AC458="","",Afrapportering!AC458)</f>
        <v/>
      </c>
      <c r="AD477" s="52" t="str">
        <f t="shared" si="55"/>
        <v/>
      </c>
      <c r="AE477" s="52" t="str">
        <f t="shared" si="56"/>
        <v/>
      </c>
      <c r="AF477" s="30" t="str">
        <f t="shared" si="57"/>
        <v/>
      </c>
      <c r="AG477" s="30" t="str">
        <f t="shared" si="58"/>
        <v/>
      </c>
      <c r="AH477" s="3" t="str">
        <f t="shared" si="59"/>
        <v/>
      </c>
    </row>
    <row r="478" spans="1:34" x14ac:dyDescent="0.25">
      <c r="A478" s="13" t="str">
        <f>+Afrapportering!A459</f>
        <v/>
      </c>
      <c r="B478" s="13" t="str">
        <f>+Afrapportering!B459</f>
        <v/>
      </c>
      <c r="C478" s="13" t="str">
        <f>+Afrapportering!C459</f>
        <v/>
      </c>
      <c r="D478" s="13" t="str">
        <f>+Afrapportering!D459</f>
        <v/>
      </c>
      <c r="E478" s="14" t="str">
        <f>+Afrapportering!E459</f>
        <v/>
      </c>
      <c r="F478" s="139" t="str">
        <f>IF(Afrapportering!F459 = "", "",Afrapportering!F459)</f>
        <v/>
      </c>
      <c r="G478" s="14" t="str">
        <f>+Afrapportering!G459</f>
        <v/>
      </c>
      <c r="H478" s="139" t="str">
        <f>IF(Afrapportering!H459 = "","",Afrapportering!H459)</f>
        <v/>
      </c>
      <c r="I478" s="140" t="str">
        <f>+Afrapportering!I459</f>
        <v/>
      </c>
      <c r="J478" s="13" t="str">
        <f>+Afrapportering!J459</f>
        <v/>
      </c>
      <c r="K478" s="32" t="str">
        <f t="shared" si="52"/>
        <v/>
      </c>
      <c r="L478" s="31" t="str">
        <f>IF(Ansøgning!J464="","",Ansøgning!J464)</f>
        <v/>
      </c>
      <c r="M478" s="134" t="str">
        <f>IF(Afrapportering!M459="","",Afrapportering!M459)</f>
        <v/>
      </c>
      <c r="N478" s="31" t="str">
        <f>IF(Ansøgning!K464="","",Ansøgning!K464)</f>
        <v/>
      </c>
      <c r="O478" s="134">
        <f>IF(Afrapportering!O459="",,Afrapportering!O459)</f>
        <v>0</v>
      </c>
      <c r="P478" s="15" t="str">
        <f>IF(Ansøgning!L464="","",Ansøgning!L464)</f>
        <v/>
      </c>
      <c r="Q478" s="15" t="str">
        <f t="shared" si="53"/>
        <v/>
      </c>
      <c r="R478" s="15"/>
      <c r="S478" s="15" t="str">
        <f>IF(Afrapportering!S459="","",Afrapportering!S459)</f>
        <v/>
      </c>
      <c r="T478" s="31" t="str">
        <f t="shared" si="54"/>
        <v/>
      </c>
      <c r="U478" s="30" t="str">
        <f>IF(Afrapportering!U459="","",Afrapportering!U459)</f>
        <v/>
      </c>
      <c r="V478" s="52" t="str">
        <f>IF(Afrapportering!V459="","",Afrapportering!V459)</f>
        <v/>
      </c>
      <c r="W478" s="30" t="str">
        <f>IF(Afrapportering!W459="","",Afrapportering!W459)</f>
        <v/>
      </c>
      <c r="X478" s="52" t="str">
        <f>IF(Afrapportering!X459="","",Afrapportering!X459)</f>
        <v/>
      </c>
      <c r="Y478" s="30" t="str">
        <f>IF(Afrapportering!Y459="","",Afrapportering!Y459)</f>
        <v/>
      </c>
      <c r="Z478" s="52" t="str">
        <f>IFERROR(MAX(IF(OR(V478="",X478=""),"",IF(AND(AND(MONTH(F478)&gt;=7,MONTH(F478)&lt;8),AND(MONTH(H478)&gt;=7,MONTH(H478)&lt;8)),(NETWORKDAYS(F478,H478,Lister!$D$7:$D$13)-V478)*T478/NETWORKDAYS(Lister!$D$19,Lister!$E$19,Lister!$D$7:$D$13),IF(AND(AND(MONTH(F478)&gt;=7,MONTH(F478)&lt;8),MONTH(H478)&gt;7),(NETWORKDAYS(F478,Lister!$E$19,Lister!$D$7:$D$13)-V478)*T478/NETWORKDAYS(Lister!$D$19,Lister!$E$19,Lister!$D$7:$D$13),IF(MONTH(F478)&gt;7,0)))),0),"")</f>
        <v/>
      </c>
      <c r="AA478" s="30" t="str">
        <f>IF(Afrapportering!AA459="","",Afrapportering!AA459)</f>
        <v/>
      </c>
      <c r="AB478" s="52" t="str">
        <f>IFERROR(MAX(IF(OR(V478="",X478=""),"",IF(AND(AND(MONTH(F478)&gt;=8,MONTH(F478)&lt;9),AND(MONTH(H478)&gt;=8,MONTH(H478)&lt;9)),(NETWORKDAYS(F478,H478,Lister!$D$7:$D$13)-X478)*T478/NETWORKDAYS(Lister!$D$20,Lister!$E$20,Lister!$D$7:$D$13),IF(AND(MONTH(F478)=7,MONTH(H478)=8),(NETWORKDAYS(Lister!$D$20,H478,Lister!$D$7:$D$13)-X478)*T478/NETWORKDAYS(Lister!$D$20,Lister!$E$20,Lister!$D$7:$D$13),IF(AND(MONTH(F478)=7,MONTH(H478)=7),0)))),0),"")</f>
        <v/>
      </c>
      <c r="AC478" s="30" t="str">
        <f>IF(Afrapportering!AC459="","",Afrapportering!AC459)</f>
        <v/>
      </c>
      <c r="AD478" s="52" t="str">
        <f t="shared" si="55"/>
        <v/>
      </c>
      <c r="AE478" s="52" t="str">
        <f t="shared" si="56"/>
        <v/>
      </c>
      <c r="AF478" s="30" t="str">
        <f t="shared" si="57"/>
        <v/>
      </c>
      <c r="AG478" s="30" t="str">
        <f t="shared" si="58"/>
        <v/>
      </c>
      <c r="AH478" s="3" t="str">
        <f t="shared" si="59"/>
        <v/>
      </c>
    </row>
    <row r="479" spans="1:34" x14ac:dyDescent="0.25">
      <c r="A479" s="13" t="str">
        <f>+Afrapportering!A460</f>
        <v/>
      </c>
      <c r="B479" s="13" t="str">
        <f>+Afrapportering!B460</f>
        <v/>
      </c>
      <c r="C479" s="13" t="str">
        <f>+Afrapportering!C460</f>
        <v/>
      </c>
      <c r="D479" s="13" t="str">
        <f>+Afrapportering!D460</f>
        <v/>
      </c>
      <c r="E479" s="14" t="str">
        <f>+Afrapportering!E460</f>
        <v/>
      </c>
      <c r="F479" s="139" t="str">
        <f>IF(Afrapportering!F460 = "", "",Afrapportering!F460)</f>
        <v/>
      </c>
      <c r="G479" s="14" t="str">
        <f>+Afrapportering!G460</f>
        <v/>
      </c>
      <c r="H479" s="139" t="str">
        <f>IF(Afrapportering!H460 = "","",Afrapportering!H460)</f>
        <v/>
      </c>
      <c r="I479" s="140" t="str">
        <f>+Afrapportering!I460</f>
        <v/>
      </c>
      <c r="J479" s="13" t="str">
        <f>+Afrapportering!J460</f>
        <v/>
      </c>
      <c r="K479" s="32" t="str">
        <f t="shared" si="52"/>
        <v/>
      </c>
      <c r="L479" s="31" t="str">
        <f>IF(Ansøgning!J465="","",Ansøgning!J465)</f>
        <v/>
      </c>
      <c r="M479" s="134" t="str">
        <f>IF(Afrapportering!M460="","",Afrapportering!M460)</f>
        <v/>
      </c>
      <c r="N479" s="31" t="str">
        <f>IF(Ansøgning!K465="","",Ansøgning!K465)</f>
        <v/>
      </c>
      <c r="O479" s="134">
        <f>IF(Afrapportering!O460="",,Afrapportering!O460)</f>
        <v>0</v>
      </c>
      <c r="P479" s="15" t="str">
        <f>IF(Ansøgning!L465="","",Ansøgning!L465)</f>
        <v/>
      </c>
      <c r="Q479" s="15" t="str">
        <f t="shared" si="53"/>
        <v/>
      </c>
      <c r="R479" s="15"/>
      <c r="S479" s="15" t="str">
        <f>IF(Afrapportering!S460="","",Afrapportering!S460)</f>
        <v/>
      </c>
      <c r="T479" s="31" t="str">
        <f t="shared" si="54"/>
        <v/>
      </c>
      <c r="U479" s="30" t="str">
        <f>IF(Afrapportering!U460="","",Afrapportering!U460)</f>
        <v/>
      </c>
      <c r="V479" s="52" t="str">
        <f>IF(Afrapportering!V460="","",Afrapportering!V460)</f>
        <v/>
      </c>
      <c r="W479" s="30" t="str">
        <f>IF(Afrapportering!W460="","",Afrapportering!W460)</f>
        <v/>
      </c>
      <c r="X479" s="52" t="str">
        <f>IF(Afrapportering!X460="","",Afrapportering!X460)</f>
        <v/>
      </c>
      <c r="Y479" s="30" t="str">
        <f>IF(Afrapportering!Y460="","",Afrapportering!Y460)</f>
        <v/>
      </c>
      <c r="Z479" s="52" t="str">
        <f>IFERROR(MAX(IF(OR(V479="",X479=""),"",IF(AND(AND(MONTH(F479)&gt;=7,MONTH(F479)&lt;8),AND(MONTH(H479)&gt;=7,MONTH(H479)&lt;8)),(NETWORKDAYS(F479,H479,Lister!$D$7:$D$13)-V479)*T479/NETWORKDAYS(Lister!$D$19,Lister!$E$19,Lister!$D$7:$D$13),IF(AND(AND(MONTH(F479)&gt;=7,MONTH(F479)&lt;8),MONTH(H479)&gt;7),(NETWORKDAYS(F479,Lister!$E$19,Lister!$D$7:$D$13)-V479)*T479/NETWORKDAYS(Lister!$D$19,Lister!$E$19,Lister!$D$7:$D$13),IF(MONTH(F479)&gt;7,0)))),0),"")</f>
        <v/>
      </c>
      <c r="AA479" s="30" t="str">
        <f>IF(Afrapportering!AA460="","",Afrapportering!AA460)</f>
        <v/>
      </c>
      <c r="AB479" s="52" t="str">
        <f>IFERROR(MAX(IF(OR(V479="",X479=""),"",IF(AND(AND(MONTH(F479)&gt;=8,MONTH(F479)&lt;9),AND(MONTH(H479)&gt;=8,MONTH(H479)&lt;9)),(NETWORKDAYS(F479,H479,Lister!$D$7:$D$13)-X479)*T479/NETWORKDAYS(Lister!$D$20,Lister!$E$20,Lister!$D$7:$D$13),IF(AND(MONTH(F479)=7,MONTH(H479)=8),(NETWORKDAYS(Lister!$D$20,H479,Lister!$D$7:$D$13)-X479)*T479/NETWORKDAYS(Lister!$D$20,Lister!$E$20,Lister!$D$7:$D$13),IF(AND(MONTH(F479)=7,MONTH(H479)=7),0)))),0),"")</f>
        <v/>
      </c>
      <c r="AC479" s="30" t="str">
        <f>IF(Afrapportering!AC460="","",Afrapportering!AC460)</f>
        <v/>
      </c>
      <c r="AD479" s="52" t="str">
        <f t="shared" si="55"/>
        <v/>
      </c>
      <c r="AE479" s="52" t="str">
        <f t="shared" si="56"/>
        <v/>
      </c>
      <c r="AF479" s="30" t="str">
        <f t="shared" si="57"/>
        <v/>
      </c>
      <c r="AG479" s="30" t="str">
        <f t="shared" si="58"/>
        <v/>
      </c>
      <c r="AH479" s="3" t="str">
        <f t="shared" si="59"/>
        <v/>
      </c>
    </row>
    <row r="480" spans="1:34" x14ac:dyDescent="0.25">
      <c r="A480" s="13" t="str">
        <f>+Afrapportering!A461</f>
        <v/>
      </c>
      <c r="B480" s="13" t="str">
        <f>+Afrapportering!B461</f>
        <v/>
      </c>
      <c r="C480" s="13" t="str">
        <f>+Afrapportering!C461</f>
        <v/>
      </c>
      <c r="D480" s="13" t="str">
        <f>+Afrapportering!D461</f>
        <v/>
      </c>
      <c r="E480" s="14" t="str">
        <f>+Afrapportering!E461</f>
        <v/>
      </c>
      <c r="F480" s="139" t="str">
        <f>IF(Afrapportering!F461 = "", "",Afrapportering!F461)</f>
        <v/>
      </c>
      <c r="G480" s="14" t="str">
        <f>+Afrapportering!G461</f>
        <v/>
      </c>
      <c r="H480" s="139" t="str">
        <f>IF(Afrapportering!H461 = "","",Afrapportering!H461)</f>
        <v/>
      </c>
      <c r="I480" s="140" t="str">
        <f>+Afrapportering!I461</f>
        <v/>
      </c>
      <c r="J480" s="13" t="str">
        <f>+Afrapportering!J461</f>
        <v/>
      </c>
      <c r="K480" s="32" t="str">
        <f t="shared" si="52"/>
        <v/>
      </c>
      <c r="L480" s="31" t="str">
        <f>IF(Ansøgning!J466="","",Ansøgning!J466)</f>
        <v/>
      </c>
      <c r="M480" s="134" t="str">
        <f>IF(Afrapportering!M461="","",Afrapportering!M461)</f>
        <v/>
      </c>
      <c r="N480" s="31" t="str">
        <f>IF(Ansøgning!K466="","",Ansøgning!K466)</f>
        <v/>
      </c>
      <c r="O480" s="134">
        <f>IF(Afrapportering!O461="",,Afrapportering!O461)</f>
        <v>0</v>
      </c>
      <c r="P480" s="15" t="str">
        <f>IF(Ansøgning!L466="","",Ansøgning!L466)</f>
        <v/>
      </c>
      <c r="Q480" s="15" t="str">
        <f t="shared" si="53"/>
        <v/>
      </c>
      <c r="R480" s="15"/>
      <c r="S480" s="15" t="str">
        <f>IF(Afrapportering!S461="","",Afrapportering!S461)</f>
        <v/>
      </c>
      <c r="T480" s="31" t="str">
        <f t="shared" si="54"/>
        <v/>
      </c>
      <c r="U480" s="30" t="str">
        <f>IF(Afrapportering!U461="","",Afrapportering!U461)</f>
        <v/>
      </c>
      <c r="V480" s="52" t="str">
        <f>IF(Afrapportering!V461="","",Afrapportering!V461)</f>
        <v/>
      </c>
      <c r="W480" s="30" t="str">
        <f>IF(Afrapportering!W461="","",Afrapportering!W461)</f>
        <v/>
      </c>
      <c r="X480" s="52" t="str">
        <f>IF(Afrapportering!X461="","",Afrapportering!X461)</f>
        <v/>
      </c>
      <c r="Y480" s="30" t="str">
        <f>IF(Afrapportering!Y461="","",Afrapportering!Y461)</f>
        <v/>
      </c>
      <c r="Z480" s="52" t="str">
        <f>IFERROR(MAX(IF(OR(V480="",X480=""),"",IF(AND(AND(MONTH(F480)&gt;=7,MONTH(F480)&lt;8),AND(MONTH(H480)&gt;=7,MONTH(H480)&lt;8)),(NETWORKDAYS(F480,H480,Lister!$D$7:$D$13)-V480)*T480/NETWORKDAYS(Lister!$D$19,Lister!$E$19,Lister!$D$7:$D$13),IF(AND(AND(MONTH(F480)&gt;=7,MONTH(F480)&lt;8),MONTH(H480)&gt;7),(NETWORKDAYS(F480,Lister!$E$19,Lister!$D$7:$D$13)-V480)*T480/NETWORKDAYS(Lister!$D$19,Lister!$E$19,Lister!$D$7:$D$13),IF(MONTH(F480)&gt;7,0)))),0),"")</f>
        <v/>
      </c>
      <c r="AA480" s="30" t="str">
        <f>IF(Afrapportering!AA461="","",Afrapportering!AA461)</f>
        <v/>
      </c>
      <c r="AB480" s="52" t="str">
        <f>IFERROR(MAX(IF(OR(V480="",X480=""),"",IF(AND(AND(MONTH(F480)&gt;=8,MONTH(F480)&lt;9),AND(MONTH(H480)&gt;=8,MONTH(H480)&lt;9)),(NETWORKDAYS(F480,H480,Lister!$D$7:$D$13)-X480)*T480/NETWORKDAYS(Lister!$D$20,Lister!$E$20,Lister!$D$7:$D$13),IF(AND(MONTH(F480)=7,MONTH(H480)=8),(NETWORKDAYS(Lister!$D$20,H480,Lister!$D$7:$D$13)-X480)*T480/NETWORKDAYS(Lister!$D$20,Lister!$E$20,Lister!$D$7:$D$13),IF(AND(MONTH(F480)=7,MONTH(H480)=7),0)))),0),"")</f>
        <v/>
      </c>
      <c r="AC480" s="30" t="str">
        <f>IF(Afrapportering!AC461="","",Afrapportering!AC461)</f>
        <v/>
      </c>
      <c r="AD480" s="52" t="str">
        <f t="shared" si="55"/>
        <v/>
      </c>
      <c r="AE480" s="52" t="str">
        <f t="shared" si="56"/>
        <v/>
      </c>
      <c r="AF480" s="30" t="str">
        <f t="shared" si="57"/>
        <v/>
      </c>
      <c r="AG480" s="30" t="str">
        <f t="shared" si="58"/>
        <v/>
      </c>
      <c r="AH480" s="3" t="str">
        <f t="shared" si="59"/>
        <v/>
      </c>
    </row>
    <row r="481" spans="1:34" x14ac:dyDescent="0.25">
      <c r="A481" s="13" t="str">
        <f>+Afrapportering!A462</f>
        <v/>
      </c>
      <c r="B481" s="13" t="str">
        <f>+Afrapportering!B462</f>
        <v/>
      </c>
      <c r="C481" s="13" t="str">
        <f>+Afrapportering!C462</f>
        <v/>
      </c>
      <c r="D481" s="13" t="str">
        <f>+Afrapportering!D462</f>
        <v/>
      </c>
      <c r="E481" s="14" t="str">
        <f>+Afrapportering!E462</f>
        <v/>
      </c>
      <c r="F481" s="139" t="str">
        <f>IF(Afrapportering!F462 = "", "",Afrapportering!F462)</f>
        <v/>
      </c>
      <c r="G481" s="14" t="str">
        <f>+Afrapportering!G462</f>
        <v/>
      </c>
      <c r="H481" s="139" t="str">
        <f>IF(Afrapportering!H462 = "","",Afrapportering!H462)</f>
        <v/>
      </c>
      <c r="I481" s="140" t="str">
        <f>+Afrapportering!I462</f>
        <v/>
      </c>
      <c r="J481" s="13" t="str">
        <f>+Afrapportering!J462</f>
        <v/>
      </c>
      <c r="K481" s="32" t="str">
        <f t="shared" si="52"/>
        <v/>
      </c>
      <c r="L481" s="31" t="str">
        <f>IF(Ansøgning!J467="","",Ansøgning!J467)</f>
        <v/>
      </c>
      <c r="M481" s="134" t="str">
        <f>IF(Afrapportering!M462="","",Afrapportering!M462)</f>
        <v/>
      </c>
      <c r="N481" s="31" t="str">
        <f>IF(Ansøgning!K467="","",Ansøgning!K467)</f>
        <v/>
      </c>
      <c r="O481" s="134">
        <f>IF(Afrapportering!O462="",,Afrapportering!O462)</f>
        <v>0</v>
      </c>
      <c r="P481" s="15" t="str">
        <f>IF(Ansøgning!L467="","",Ansøgning!L467)</f>
        <v/>
      </c>
      <c r="Q481" s="15" t="str">
        <f t="shared" si="53"/>
        <v/>
      </c>
      <c r="R481" s="15"/>
      <c r="S481" s="15" t="str">
        <f>IF(Afrapportering!S462="","",Afrapportering!S462)</f>
        <v/>
      </c>
      <c r="T481" s="31" t="str">
        <f t="shared" si="54"/>
        <v/>
      </c>
      <c r="U481" s="30" t="str">
        <f>IF(Afrapportering!U462="","",Afrapportering!U462)</f>
        <v/>
      </c>
      <c r="V481" s="52" t="str">
        <f>IF(Afrapportering!V462="","",Afrapportering!V462)</f>
        <v/>
      </c>
      <c r="W481" s="30" t="str">
        <f>IF(Afrapportering!W462="","",Afrapportering!W462)</f>
        <v/>
      </c>
      <c r="X481" s="52" t="str">
        <f>IF(Afrapportering!X462="","",Afrapportering!X462)</f>
        <v/>
      </c>
      <c r="Y481" s="30" t="str">
        <f>IF(Afrapportering!Y462="","",Afrapportering!Y462)</f>
        <v/>
      </c>
      <c r="Z481" s="52" t="str">
        <f>IFERROR(MAX(IF(OR(V481="",X481=""),"",IF(AND(AND(MONTH(F481)&gt;=7,MONTH(F481)&lt;8),AND(MONTH(H481)&gt;=7,MONTH(H481)&lt;8)),(NETWORKDAYS(F481,H481,Lister!$D$7:$D$13)-V481)*T481/NETWORKDAYS(Lister!$D$19,Lister!$E$19,Lister!$D$7:$D$13),IF(AND(AND(MONTH(F481)&gt;=7,MONTH(F481)&lt;8),MONTH(H481)&gt;7),(NETWORKDAYS(F481,Lister!$E$19,Lister!$D$7:$D$13)-V481)*T481/NETWORKDAYS(Lister!$D$19,Lister!$E$19,Lister!$D$7:$D$13),IF(MONTH(F481)&gt;7,0)))),0),"")</f>
        <v/>
      </c>
      <c r="AA481" s="30" t="str">
        <f>IF(Afrapportering!AA462="","",Afrapportering!AA462)</f>
        <v/>
      </c>
      <c r="AB481" s="52" t="str">
        <f>IFERROR(MAX(IF(OR(V481="",X481=""),"",IF(AND(AND(MONTH(F481)&gt;=8,MONTH(F481)&lt;9),AND(MONTH(H481)&gt;=8,MONTH(H481)&lt;9)),(NETWORKDAYS(F481,H481,Lister!$D$7:$D$13)-X481)*T481/NETWORKDAYS(Lister!$D$20,Lister!$E$20,Lister!$D$7:$D$13),IF(AND(MONTH(F481)=7,MONTH(H481)=8),(NETWORKDAYS(Lister!$D$20,H481,Lister!$D$7:$D$13)-X481)*T481/NETWORKDAYS(Lister!$D$20,Lister!$E$20,Lister!$D$7:$D$13),IF(AND(MONTH(F481)=7,MONTH(H481)=7),0)))),0),"")</f>
        <v/>
      </c>
      <c r="AC481" s="30" t="str">
        <f>IF(Afrapportering!AC462="","",Afrapportering!AC462)</f>
        <v/>
      </c>
      <c r="AD481" s="52" t="str">
        <f t="shared" si="55"/>
        <v/>
      </c>
      <c r="AE481" s="52" t="str">
        <f t="shared" si="56"/>
        <v/>
      </c>
      <c r="AF481" s="30" t="str">
        <f t="shared" si="57"/>
        <v/>
      </c>
      <c r="AG481" s="30" t="str">
        <f t="shared" si="58"/>
        <v/>
      </c>
      <c r="AH481" s="3" t="str">
        <f t="shared" si="59"/>
        <v/>
      </c>
    </row>
    <row r="482" spans="1:34" x14ac:dyDescent="0.25">
      <c r="A482" s="13" t="str">
        <f>+Afrapportering!A463</f>
        <v/>
      </c>
      <c r="B482" s="13" t="str">
        <f>+Afrapportering!B463</f>
        <v/>
      </c>
      <c r="C482" s="13" t="str">
        <f>+Afrapportering!C463</f>
        <v/>
      </c>
      <c r="D482" s="13" t="str">
        <f>+Afrapportering!D463</f>
        <v/>
      </c>
      <c r="E482" s="14" t="str">
        <f>+Afrapportering!E463</f>
        <v/>
      </c>
      <c r="F482" s="139" t="str">
        <f>IF(Afrapportering!F463 = "", "",Afrapportering!F463)</f>
        <v/>
      </c>
      <c r="G482" s="14" t="str">
        <f>+Afrapportering!G463</f>
        <v/>
      </c>
      <c r="H482" s="139" t="str">
        <f>IF(Afrapportering!H463 = "","",Afrapportering!H463)</f>
        <v/>
      </c>
      <c r="I482" s="140" t="str">
        <f>+Afrapportering!I463</f>
        <v/>
      </c>
      <c r="J482" s="13" t="str">
        <f>+Afrapportering!J463</f>
        <v/>
      </c>
      <c r="K482" s="32" t="str">
        <f t="shared" si="52"/>
        <v/>
      </c>
      <c r="L482" s="31" t="str">
        <f>IF(Ansøgning!J468="","",Ansøgning!J468)</f>
        <v/>
      </c>
      <c r="M482" s="134" t="str">
        <f>IF(Afrapportering!M463="","",Afrapportering!M463)</f>
        <v/>
      </c>
      <c r="N482" s="31" t="str">
        <f>IF(Ansøgning!K468="","",Ansøgning!K468)</f>
        <v/>
      </c>
      <c r="O482" s="134">
        <f>IF(Afrapportering!O463="",,Afrapportering!O463)</f>
        <v>0</v>
      </c>
      <c r="P482" s="15" t="str">
        <f>IF(Ansøgning!L468="","",Ansøgning!L468)</f>
        <v/>
      </c>
      <c r="Q482" s="15" t="str">
        <f t="shared" si="53"/>
        <v/>
      </c>
      <c r="R482" s="15"/>
      <c r="S482" s="15" t="str">
        <f>IF(Afrapportering!S463="","",Afrapportering!S463)</f>
        <v/>
      </c>
      <c r="T482" s="31" t="str">
        <f t="shared" si="54"/>
        <v/>
      </c>
      <c r="U482" s="30" t="str">
        <f>IF(Afrapportering!U463="","",Afrapportering!U463)</f>
        <v/>
      </c>
      <c r="V482" s="52" t="str">
        <f>IF(Afrapportering!V463="","",Afrapportering!V463)</f>
        <v/>
      </c>
      <c r="W482" s="30" t="str">
        <f>IF(Afrapportering!W463="","",Afrapportering!W463)</f>
        <v/>
      </c>
      <c r="X482" s="52" t="str">
        <f>IF(Afrapportering!X463="","",Afrapportering!X463)</f>
        <v/>
      </c>
      <c r="Y482" s="30" t="str">
        <f>IF(Afrapportering!Y463="","",Afrapportering!Y463)</f>
        <v/>
      </c>
      <c r="Z482" s="52" t="str">
        <f>IFERROR(MAX(IF(OR(V482="",X482=""),"",IF(AND(AND(MONTH(F482)&gt;=7,MONTH(F482)&lt;8),AND(MONTH(H482)&gt;=7,MONTH(H482)&lt;8)),(NETWORKDAYS(F482,H482,Lister!$D$7:$D$13)-V482)*T482/NETWORKDAYS(Lister!$D$19,Lister!$E$19,Lister!$D$7:$D$13),IF(AND(AND(MONTH(F482)&gt;=7,MONTH(F482)&lt;8),MONTH(H482)&gt;7),(NETWORKDAYS(F482,Lister!$E$19,Lister!$D$7:$D$13)-V482)*T482/NETWORKDAYS(Lister!$D$19,Lister!$E$19,Lister!$D$7:$D$13),IF(MONTH(F482)&gt;7,0)))),0),"")</f>
        <v/>
      </c>
      <c r="AA482" s="30" t="str">
        <f>IF(Afrapportering!AA463="","",Afrapportering!AA463)</f>
        <v/>
      </c>
      <c r="AB482" s="52" t="str">
        <f>IFERROR(MAX(IF(OR(V482="",X482=""),"",IF(AND(AND(MONTH(F482)&gt;=8,MONTH(F482)&lt;9),AND(MONTH(H482)&gt;=8,MONTH(H482)&lt;9)),(NETWORKDAYS(F482,H482,Lister!$D$7:$D$13)-X482)*T482/NETWORKDAYS(Lister!$D$20,Lister!$E$20,Lister!$D$7:$D$13),IF(AND(MONTH(F482)=7,MONTH(H482)=8),(NETWORKDAYS(Lister!$D$20,H482,Lister!$D$7:$D$13)-X482)*T482/NETWORKDAYS(Lister!$D$20,Lister!$E$20,Lister!$D$7:$D$13),IF(AND(MONTH(F482)=7,MONTH(H482)=7),0)))),0),"")</f>
        <v/>
      </c>
      <c r="AC482" s="30" t="str">
        <f>IF(Afrapportering!AC463="","",Afrapportering!AC463)</f>
        <v/>
      </c>
      <c r="AD482" s="52" t="str">
        <f t="shared" si="55"/>
        <v/>
      </c>
      <c r="AE482" s="52" t="str">
        <f t="shared" si="56"/>
        <v/>
      </c>
      <c r="AF482" s="30" t="str">
        <f t="shared" si="57"/>
        <v/>
      </c>
      <c r="AG482" s="30" t="str">
        <f t="shared" si="58"/>
        <v/>
      </c>
      <c r="AH482" s="3" t="str">
        <f t="shared" si="59"/>
        <v/>
      </c>
    </row>
    <row r="483" spans="1:34" x14ac:dyDescent="0.25">
      <c r="A483" s="13" t="str">
        <f>+Afrapportering!A464</f>
        <v/>
      </c>
      <c r="B483" s="13" t="str">
        <f>+Afrapportering!B464</f>
        <v/>
      </c>
      <c r="C483" s="13" t="str">
        <f>+Afrapportering!C464</f>
        <v/>
      </c>
      <c r="D483" s="13" t="str">
        <f>+Afrapportering!D464</f>
        <v/>
      </c>
      <c r="E483" s="14" t="str">
        <f>+Afrapportering!E464</f>
        <v/>
      </c>
      <c r="F483" s="139" t="str">
        <f>IF(Afrapportering!F464 = "", "",Afrapportering!F464)</f>
        <v/>
      </c>
      <c r="G483" s="14" t="str">
        <f>+Afrapportering!G464</f>
        <v/>
      </c>
      <c r="H483" s="139" t="str">
        <f>IF(Afrapportering!H464 = "","",Afrapportering!H464)</f>
        <v/>
      </c>
      <c r="I483" s="140" t="str">
        <f>+Afrapportering!I464</f>
        <v/>
      </c>
      <c r="J483" s="13" t="str">
        <f>+Afrapportering!J464</f>
        <v/>
      </c>
      <c r="K483" s="32" t="str">
        <f t="shared" ref="K483:K546" si="60">IF(J483="","",IF(J483="Funktionær",0.75,IF(J483="Ikke-funktionær",0.9,IF(J483="Elev/lærling",0.9))))</f>
        <v/>
      </c>
      <c r="L483" s="31" t="str">
        <f>IF(Ansøgning!J469="","",Ansøgning!J469)</f>
        <v/>
      </c>
      <c r="M483" s="134" t="str">
        <f>IF(Afrapportering!M464="","",Afrapportering!M464)</f>
        <v/>
      </c>
      <c r="N483" s="31" t="str">
        <f>IF(Ansøgning!K469="","",Ansøgning!K469)</f>
        <v/>
      </c>
      <c r="O483" s="134">
        <f>IF(Afrapportering!O464="",,Afrapportering!O464)</f>
        <v>0</v>
      </c>
      <c r="P483" s="15" t="str">
        <f>IF(Ansøgning!L469="","",Ansøgning!L469)</f>
        <v/>
      </c>
      <c r="Q483" s="15" t="str">
        <f t="shared" ref="Q483:Q546" si="61">IFERROR(MAX(IF(M483="","",IF(ISNUMBER(R483),IF(OR(R483&gt;M483*1.1,R483&lt;M483*0.9),R483,M483),M483)-O483),0),"")</f>
        <v/>
      </c>
      <c r="R483" s="15"/>
      <c r="S483" s="15" t="str">
        <f>IF(Afrapportering!S464="","",Afrapportering!S464)</f>
        <v/>
      </c>
      <c r="T483" s="31" t="str">
        <f t="shared" ref="T483:T546" si="62">IF(B483="","",IF(Q483*K483&gt;30000*IF(S483&gt;37,37,S483)/37,30000*IF(S483&gt;37,37,S483)/37,Q483*K483))</f>
        <v/>
      </c>
      <c r="U483" s="30" t="str">
        <f>IF(Afrapportering!U464="","",Afrapportering!U464)</f>
        <v/>
      </c>
      <c r="V483" s="52" t="str">
        <f>IF(Afrapportering!V464="","",Afrapportering!V464)</f>
        <v/>
      </c>
      <c r="W483" s="30" t="str">
        <f>IF(Afrapportering!W464="","",Afrapportering!W464)</f>
        <v/>
      </c>
      <c r="X483" s="52" t="str">
        <f>IF(Afrapportering!X464="","",Afrapportering!X464)</f>
        <v/>
      </c>
      <c r="Y483" s="30" t="str">
        <f>IF(Afrapportering!Y464="","",Afrapportering!Y464)</f>
        <v/>
      </c>
      <c r="Z483" s="52" t="str">
        <f>IFERROR(MAX(IF(OR(V483="",X483=""),"",IF(AND(AND(MONTH(F483)&gt;=7,MONTH(F483)&lt;8),AND(MONTH(H483)&gt;=7,MONTH(H483)&lt;8)),(NETWORKDAYS(F483,H483,Lister!$D$7:$D$13)-V483)*T483/NETWORKDAYS(Lister!$D$19,Lister!$E$19,Lister!$D$7:$D$13),IF(AND(AND(MONTH(F483)&gt;=7,MONTH(F483)&lt;8),MONTH(H483)&gt;7),(NETWORKDAYS(F483,Lister!$E$19,Lister!$D$7:$D$13)-V483)*T483/NETWORKDAYS(Lister!$D$19,Lister!$E$19,Lister!$D$7:$D$13),IF(MONTH(F483)&gt;7,0)))),0),"")</f>
        <v/>
      </c>
      <c r="AA483" s="30" t="str">
        <f>IF(Afrapportering!AA464="","",Afrapportering!AA464)</f>
        <v/>
      </c>
      <c r="AB483" s="52" t="str">
        <f>IFERROR(MAX(IF(OR(V483="",X483=""),"",IF(AND(AND(MONTH(F483)&gt;=8,MONTH(F483)&lt;9),AND(MONTH(H483)&gt;=8,MONTH(H483)&lt;9)),(NETWORKDAYS(F483,H483,Lister!$D$7:$D$13)-X483)*T483/NETWORKDAYS(Lister!$D$20,Lister!$E$20,Lister!$D$7:$D$13),IF(AND(MONTH(F483)=7,MONTH(H483)=8),(NETWORKDAYS(Lister!$D$20,H483,Lister!$D$7:$D$13)-X483)*T483/NETWORKDAYS(Lister!$D$20,Lister!$E$20,Lister!$D$7:$D$13),IF(AND(MONTH(F483)=7,MONTH(H483)=7),0)))),0),"")</f>
        <v/>
      </c>
      <c r="AC483" s="30" t="str">
        <f>IF(Afrapportering!AC464="","",Afrapportering!AC464)</f>
        <v/>
      </c>
      <c r="AD483" s="52" t="str">
        <f t="shared" ref="AD483:AD546" si="63">IFERROR(Z483+AB483,"")</f>
        <v/>
      </c>
      <c r="AE483" s="52" t="str">
        <f t="shared" ref="AE483:AE546" si="64">IFERROR(21/31*T483,"")</f>
        <v/>
      </c>
      <c r="AF483" s="30" t="str">
        <f t="shared" ref="AF483:AF546" si="65">IFERROR(MAX(IF(AND(ISNUMBER(Z483),ISNUMBER(AB483)),IF(AD483-AE483&gt;T483,T483,AD483-AE483),""),0),"")</f>
        <v/>
      </c>
      <c r="AG483" s="30" t="str">
        <f t="shared" ref="AG483:AG546" si="66">IF(AF483="","",AF483-AC483)</f>
        <v/>
      </c>
      <c r="AH483" s="3" t="str">
        <f t="shared" ref="AH483:AH546" si="67">IF(AF483="","",AF483-AC483)</f>
        <v/>
      </c>
    </row>
    <row r="484" spans="1:34" x14ac:dyDescent="0.25">
      <c r="A484" s="13" t="str">
        <f>+Afrapportering!A465</f>
        <v/>
      </c>
      <c r="B484" s="13" t="str">
        <f>+Afrapportering!B465</f>
        <v/>
      </c>
      <c r="C484" s="13" t="str">
        <f>+Afrapportering!C465</f>
        <v/>
      </c>
      <c r="D484" s="13" t="str">
        <f>+Afrapportering!D465</f>
        <v/>
      </c>
      <c r="E484" s="14" t="str">
        <f>+Afrapportering!E465</f>
        <v/>
      </c>
      <c r="F484" s="139" t="str">
        <f>IF(Afrapportering!F465 = "", "",Afrapportering!F465)</f>
        <v/>
      </c>
      <c r="G484" s="14" t="str">
        <f>+Afrapportering!G465</f>
        <v/>
      </c>
      <c r="H484" s="139" t="str">
        <f>IF(Afrapportering!H465 = "","",Afrapportering!H465)</f>
        <v/>
      </c>
      <c r="I484" s="140" t="str">
        <f>+Afrapportering!I465</f>
        <v/>
      </c>
      <c r="J484" s="13" t="str">
        <f>+Afrapportering!J465</f>
        <v/>
      </c>
      <c r="K484" s="32" t="str">
        <f t="shared" si="60"/>
        <v/>
      </c>
      <c r="L484" s="31" t="str">
        <f>IF(Ansøgning!J470="","",Ansøgning!J470)</f>
        <v/>
      </c>
      <c r="M484" s="134" t="str">
        <f>IF(Afrapportering!M465="","",Afrapportering!M465)</f>
        <v/>
      </c>
      <c r="N484" s="31" t="str">
        <f>IF(Ansøgning!K470="","",Ansøgning!K470)</f>
        <v/>
      </c>
      <c r="O484" s="134">
        <f>IF(Afrapportering!O465="",,Afrapportering!O465)</f>
        <v>0</v>
      </c>
      <c r="P484" s="15" t="str">
        <f>IF(Ansøgning!L470="","",Ansøgning!L470)</f>
        <v/>
      </c>
      <c r="Q484" s="15" t="str">
        <f t="shared" si="61"/>
        <v/>
      </c>
      <c r="R484" s="15"/>
      <c r="S484" s="15" t="str">
        <f>IF(Afrapportering!S465="","",Afrapportering!S465)</f>
        <v/>
      </c>
      <c r="T484" s="31" t="str">
        <f t="shared" si="62"/>
        <v/>
      </c>
      <c r="U484" s="30" t="str">
        <f>IF(Afrapportering!U465="","",Afrapportering!U465)</f>
        <v/>
      </c>
      <c r="V484" s="52" t="str">
        <f>IF(Afrapportering!V465="","",Afrapportering!V465)</f>
        <v/>
      </c>
      <c r="W484" s="30" t="str">
        <f>IF(Afrapportering!W465="","",Afrapportering!W465)</f>
        <v/>
      </c>
      <c r="X484" s="52" t="str">
        <f>IF(Afrapportering!X465="","",Afrapportering!X465)</f>
        <v/>
      </c>
      <c r="Y484" s="30" t="str">
        <f>IF(Afrapportering!Y465="","",Afrapportering!Y465)</f>
        <v/>
      </c>
      <c r="Z484" s="52" t="str">
        <f>IFERROR(MAX(IF(OR(V484="",X484=""),"",IF(AND(AND(MONTH(F484)&gt;=7,MONTH(F484)&lt;8),AND(MONTH(H484)&gt;=7,MONTH(H484)&lt;8)),(NETWORKDAYS(F484,H484,Lister!$D$7:$D$13)-V484)*T484/NETWORKDAYS(Lister!$D$19,Lister!$E$19,Lister!$D$7:$D$13),IF(AND(AND(MONTH(F484)&gt;=7,MONTH(F484)&lt;8),MONTH(H484)&gt;7),(NETWORKDAYS(F484,Lister!$E$19,Lister!$D$7:$D$13)-V484)*T484/NETWORKDAYS(Lister!$D$19,Lister!$E$19,Lister!$D$7:$D$13),IF(MONTH(F484)&gt;7,0)))),0),"")</f>
        <v/>
      </c>
      <c r="AA484" s="30" t="str">
        <f>IF(Afrapportering!AA465="","",Afrapportering!AA465)</f>
        <v/>
      </c>
      <c r="AB484" s="52" t="str">
        <f>IFERROR(MAX(IF(OR(V484="",X484=""),"",IF(AND(AND(MONTH(F484)&gt;=8,MONTH(F484)&lt;9),AND(MONTH(H484)&gt;=8,MONTH(H484)&lt;9)),(NETWORKDAYS(F484,H484,Lister!$D$7:$D$13)-X484)*T484/NETWORKDAYS(Lister!$D$20,Lister!$E$20,Lister!$D$7:$D$13),IF(AND(MONTH(F484)=7,MONTH(H484)=8),(NETWORKDAYS(Lister!$D$20,H484,Lister!$D$7:$D$13)-X484)*T484/NETWORKDAYS(Lister!$D$20,Lister!$E$20,Lister!$D$7:$D$13),IF(AND(MONTH(F484)=7,MONTH(H484)=7),0)))),0),"")</f>
        <v/>
      </c>
      <c r="AC484" s="30" t="str">
        <f>IF(Afrapportering!AC465="","",Afrapportering!AC465)</f>
        <v/>
      </c>
      <c r="AD484" s="52" t="str">
        <f t="shared" si="63"/>
        <v/>
      </c>
      <c r="AE484" s="52" t="str">
        <f t="shared" si="64"/>
        <v/>
      </c>
      <c r="AF484" s="30" t="str">
        <f t="shared" si="65"/>
        <v/>
      </c>
      <c r="AG484" s="30" t="str">
        <f t="shared" si="66"/>
        <v/>
      </c>
      <c r="AH484" s="3" t="str">
        <f t="shared" si="67"/>
        <v/>
      </c>
    </row>
    <row r="485" spans="1:34" x14ac:dyDescent="0.25">
      <c r="A485" s="13" t="str">
        <f>+Afrapportering!A466</f>
        <v/>
      </c>
      <c r="B485" s="13" t="str">
        <f>+Afrapportering!B466</f>
        <v/>
      </c>
      <c r="C485" s="13" t="str">
        <f>+Afrapportering!C466</f>
        <v/>
      </c>
      <c r="D485" s="13" t="str">
        <f>+Afrapportering!D466</f>
        <v/>
      </c>
      <c r="E485" s="14" t="str">
        <f>+Afrapportering!E466</f>
        <v/>
      </c>
      <c r="F485" s="139" t="str">
        <f>IF(Afrapportering!F466 = "", "",Afrapportering!F466)</f>
        <v/>
      </c>
      <c r="G485" s="14" t="str">
        <f>+Afrapportering!G466</f>
        <v/>
      </c>
      <c r="H485" s="139" t="str">
        <f>IF(Afrapportering!H466 = "","",Afrapportering!H466)</f>
        <v/>
      </c>
      <c r="I485" s="140" t="str">
        <f>+Afrapportering!I466</f>
        <v/>
      </c>
      <c r="J485" s="13" t="str">
        <f>+Afrapportering!J466</f>
        <v/>
      </c>
      <c r="K485" s="32" t="str">
        <f t="shared" si="60"/>
        <v/>
      </c>
      <c r="L485" s="31" t="str">
        <f>IF(Ansøgning!J471="","",Ansøgning!J471)</f>
        <v/>
      </c>
      <c r="M485" s="134" t="str">
        <f>IF(Afrapportering!M466="","",Afrapportering!M466)</f>
        <v/>
      </c>
      <c r="N485" s="31" t="str">
        <f>IF(Ansøgning!K471="","",Ansøgning!K471)</f>
        <v/>
      </c>
      <c r="O485" s="134">
        <f>IF(Afrapportering!O466="",,Afrapportering!O466)</f>
        <v>0</v>
      </c>
      <c r="P485" s="15" t="str">
        <f>IF(Ansøgning!L471="","",Ansøgning!L471)</f>
        <v/>
      </c>
      <c r="Q485" s="15" t="str">
        <f t="shared" si="61"/>
        <v/>
      </c>
      <c r="R485" s="15"/>
      <c r="S485" s="15" t="str">
        <f>IF(Afrapportering!S466="","",Afrapportering!S466)</f>
        <v/>
      </c>
      <c r="T485" s="31" t="str">
        <f t="shared" si="62"/>
        <v/>
      </c>
      <c r="U485" s="30" t="str">
        <f>IF(Afrapportering!U466="","",Afrapportering!U466)</f>
        <v/>
      </c>
      <c r="V485" s="52" t="str">
        <f>IF(Afrapportering!V466="","",Afrapportering!V466)</f>
        <v/>
      </c>
      <c r="W485" s="30" t="str">
        <f>IF(Afrapportering!W466="","",Afrapportering!W466)</f>
        <v/>
      </c>
      <c r="X485" s="52" t="str">
        <f>IF(Afrapportering!X466="","",Afrapportering!X466)</f>
        <v/>
      </c>
      <c r="Y485" s="30" t="str">
        <f>IF(Afrapportering!Y466="","",Afrapportering!Y466)</f>
        <v/>
      </c>
      <c r="Z485" s="52" t="str">
        <f>IFERROR(MAX(IF(OR(V485="",X485=""),"",IF(AND(AND(MONTH(F485)&gt;=7,MONTH(F485)&lt;8),AND(MONTH(H485)&gt;=7,MONTH(H485)&lt;8)),(NETWORKDAYS(F485,H485,Lister!$D$7:$D$13)-V485)*T485/NETWORKDAYS(Lister!$D$19,Lister!$E$19,Lister!$D$7:$D$13),IF(AND(AND(MONTH(F485)&gt;=7,MONTH(F485)&lt;8),MONTH(H485)&gt;7),(NETWORKDAYS(F485,Lister!$E$19,Lister!$D$7:$D$13)-V485)*T485/NETWORKDAYS(Lister!$D$19,Lister!$E$19,Lister!$D$7:$D$13),IF(MONTH(F485)&gt;7,0)))),0),"")</f>
        <v/>
      </c>
      <c r="AA485" s="30" t="str">
        <f>IF(Afrapportering!AA466="","",Afrapportering!AA466)</f>
        <v/>
      </c>
      <c r="AB485" s="52" t="str">
        <f>IFERROR(MAX(IF(OR(V485="",X485=""),"",IF(AND(AND(MONTH(F485)&gt;=8,MONTH(F485)&lt;9),AND(MONTH(H485)&gt;=8,MONTH(H485)&lt;9)),(NETWORKDAYS(F485,H485,Lister!$D$7:$D$13)-X485)*T485/NETWORKDAYS(Lister!$D$20,Lister!$E$20,Lister!$D$7:$D$13),IF(AND(MONTH(F485)=7,MONTH(H485)=8),(NETWORKDAYS(Lister!$D$20,H485,Lister!$D$7:$D$13)-X485)*T485/NETWORKDAYS(Lister!$D$20,Lister!$E$20,Lister!$D$7:$D$13),IF(AND(MONTH(F485)=7,MONTH(H485)=7),0)))),0),"")</f>
        <v/>
      </c>
      <c r="AC485" s="30" t="str">
        <f>IF(Afrapportering!AC466="","",Afrapportering!AC466)</f>
        <v/>
      </c>
      <c r="AD485" s="52" t="str">
        <f t="shared" si="63"/>
        <v/>
      </c>
      <c r="AE485" s="52" t="str">
        <f t="shared" si="64"/>
        <v/>
      </c>
      <c r="AF485" s="30" t="str">
        <f t="shared" si="65"/>
        <v/>
      </c>
      <c r="AG485" s="30" t="str">
        <f t="shared" si="66"/>
        <v/>
      </c>
      <c r="AH485" s="3" t="str">
        <f t="shared" si="67"/>
        <v/>
      </c>
    </row>
    <row r="486" spans="1:34" x14ac:dyDescent="0.25">
      <c r="A486" s="13" t="str">
        <f>+Afrapportering!A467</f>
        <v/>
      </c>
      <c r="B486" s="13" t="str">
        <f>+Afrapportering!B467</f>
        <v/>
      </c>
      <c r="C486" s="13" t="str">
        <f>+Afrapportering!C467</f>
        <v/>
      </c>
      <c r="D486" s="13" t="str">
        <f>+Afrapportering!D467</f>
        <v/>
      </c>
      <c r="E486" s="14" t="str">
        <f>+Afrapportering!E467</f>
        <v/>
      </c>
      <c r="F486" s="139" t="str">
        <f>IF(Afrapportering!F467 = "", "",Afrapportering!F467)</f>
        <v/>
      </c>
      <c r="G486" s="14" t="str">
        <f>+Afrapportering!G467</f>
        <v/>
      </c>
      <c r="H486" s="139" t="str">
        <f>IF(Afrapportering!H467 = "","",Afrapportering!H467)</f>
        <v/>
      </c>
      <c r="I486" s="140" t="str">
        <f>+Afrapportering!I467</f>
        <v/>
      </c>
      <c r="J486" s="13" t="str">
        <f>+Afrapportering!J467</f>
        <v/>
      </c>
      <c r="K486" s="32" t="str">
        <f t="shared" si="60"/>
        <v/>
      </c>
      <c r="L486" s="31" t="str">
        <f>IF(Ansøgning!J472="","",Ansøgning!J472)</f>
        <v/>
      </c>
      <c r="M486" s="134" t="str">
        <f>IF(Afrapportering!M467="","",Afrapportering!M467)</f>
        <v/>
      </c>
      <c r="N486" s="31" t="str">
        <f>IF(Ansøgning!K472="","",Ansøgning!K472)</f>
        <v/>
      </c>
      <c r="O486" s="134">
        <f>IF(Afrapportering!O467="",,Afrapportering!O467)</f>
        <v>0</v>
      </c>
      <c r="P486" s="15" t="str">
        <f>IF(Ansøgning!L472="","",Ansøgning!L472)</f>
        <v/>
      </c>
      <c r="Q486" s="15" t="str">
        <f t="shared" si="61"/>
        <v/>
      </c>
      <c r="R486" s="15"/>
      <c r="S486" s="15" t="str">
        <f>IF(Afrapportering!S467="","",Afrapportering!S467)</f>
        <v/>
      </c>
      <c r="T486" s="31" t="str">
        <f t="shared" si="62"/>
        <v/>
      </c>
      <c r="U486" s="30" t="str">
        <f>IF(Afrapportering!U467="","",Afrapportering!U467)</f>
        <v/>
      </c>
      <c r="V486" s="52" t="str">
        <f>IF(Afrapportering!V467="","",Afrapportering!V467)</f>
        <v/>
      </c>
      <c r="W486" s="30" t="str">
        <f>IF(Afrapportering!W467="","",Afrapportering!W467)</f>
        <v/>
      </c>
      <c r="X486" s="52" t="str">
        <f>IF(Afrapportering!X467="","",Afrapportering!X467)</f>
        <v/>
      </c>
      <c r="Y486" s="30" t="str">
        <f>IF(Afrapportering!Y467="","",Afrapportering!Y467)</f>
        <v/>
      </c>
      <c r="Z486" s="52" t="str">
        <f>IFERROR(MAX(IF(OR(V486="",X486=""),"",IF(AND(AND(MONTH(F486)&gt;=7,MONTH(F486)&lt;8),AND(MONTH(H486)&gt;=7,MONTH(H486)&lt;8)),(NETWORKDAYS(F486,H486,Lister!$D$7:$D$13)-V486)*T486/NETWORKDAYS(Lister!$D$19,Lister!$E$19,Lister!$D$7:$D$13),IF(AND(AND(MONTH(F486)&gt;=7,MONTH(F486)&lt;8),MONTH(H486)&gt;7),(NETWORKDAYS(F486,Lister!$E$19,Lister!$D$7:$D$13)-V486)*T486/NETWORKDAYS(Lister!$D$19,Lister!$E$19,Lister!$D$7:$D$13),IF(MONTH(F486)&gt;7,0)))),0),"")</f>
        <v/>
      </c>
      <c r="AA486" s="30" t="str">
        <f>IF(Afrapportering!AA467="","",Afrapportering!AA467)</f>
        <v/>
      </c>
      <c r="AB486" s="52" t="str">
        <f>IFERROR(MAX(IF(OR(V486="",X486=""),"",IF(AND(AND(MONTH(F486)&gt;=8,MONTH(F486)&lt;9),AND(MONTH(H486)&gt;=8,MONTH(H486)&lt;9)),(NETWORKDAYS(F486,H486,Lister!$D$7:$D$13)-X486)*T486/NETWORKDAYS(Lister!$D$20,Lister!$E$20,Lister!$D$7:$D$13),IF(AND(MONTH(F486)=7,MONTH(H486)=8),(NETWORKDAYS(Lister!$D$20,H486,Lister!$D$7:$D$13)-X486)*T486/NETWORKDAYS(Lister!$D$20,Lister!$E$20,Lister!$D$7:$D$13),IF(AND(MONTH(F486)=7,MONTH(H486)=7),0)))),0),"")</f>
        <v/>
      </c>
      <c r="AC486" s="30" t="str">
        <f>IF(Afrapportering!AC467="","",Afrapportering!AC467)</f>
        <v/>
      </c>
      <c r="AD486" s="52" t="str">
        <f t="shared" si="63"/>
        <v/>
      </c>
      <c r="AE486" s="52" t="str">
        <f t="shared" si="64"/>
        <v/>
      </c>
      <c r="AF486" s="30" t="str">
        <f t="shared" si="65"/>
        <v/>
      </c>
      <c r="AG486" s="30" t="str">
        <f t="shared" si="66"/>
        <v/>
      </c>
      <c r="AH486" s="3" t="str">
        <f t="shared" si="67"/>
        <v/>
      </c>
    </row>
    <row r="487" spans="1:34" x14ac:dyDescent="0.25">
      <c r="A487" s="13" t="str">
        <f>+Afrapportering!A468</f>
        <v/>
      </c>
      <c r="B487" s="13" t="str">
        <f>+Afrapportering!B468</f>
        <v/>
      </c>
      <c r="C487" s="13" t="str">
        <f>+Afrapportering!C468</f>
        <v/>
      </c>
      <c r="D487" s="13" t="str">
        <f>+Afrapportering!D468</f>
        <v/>
      </c>
      <c r="E487" s="14" t="str">
        <f>+Afrapportering!E468</f>
        <v/>
      </c>
      <c r="F487" s="139" t="str">
        <f>IF(Afrapportering!F468 = "", "",Afrapportering!F468)</f>
        <v/>
      </c>
      <c r="G487" s="14" t="str">
        <f>+Afrapportering!G468</f>
        <v/>
      </c>
      <c r="H487" s="139" t="str">
        <f>IF(Afrapportering!H468 = "","",Afrapportering!H468)</f>
        <v/>
      </c>
      <c r="I487" s="140" t="str">
        <f>+Afrapportering!I468</f>
        <v/>
      </c>
      <c r="J487" s="13" t="str">
        <f>+Afrapportering!J468</f>
        <v/>
      </c>
      <c r="K487" s="32" t="str">
        <f t="shared" si="60"/>
        <v/>
      </c>
      <c r="L487" s="31" t="str">
        <f>IF(Ansøgning!J473="","",Ansøgning!J473)</f>
        <v/>
      </c>
      <c r="M487" s="134" t="str">
        <f>IF(Afrapportering!M468="","",Afrapportering!M468)</f>
        <v/>
      </c>
      <c r="N487" s="31" t="str">
        <f>IF(Ansøgning!K473="","",Ansøgning!K473)</f>
        <v/>
      </c>
      <c r="O487" s="134">
        <f>IF(Afrapportering!O468="",,Afrapportering!O468)</f>
        <v>0</v>
      </c>
      <c r="P487" s="15" t="str">
        <f>IF(Ansøgning!L473="","",Ansøgning!L473)</f>
        <v/>
      </c>
      <c r="Q487" s="15" t="str">
        <f t="shared" si="61"/>
        <v/>
      </c>
      <c r="R487" s="15"/>
      <c r="S487" s="15" t="str">
        <f>IF(Afrapportering!S468="","",Afrapportering!S468)</f>
        <v/>
      </c>
      <c r="T487" s="31" t="str">
        <f t="shared" si="62"/>
        <v/>
      </c>
      <c r="U487" s="30" t="str">
        <f>IF(Afrapportering!U468="","",Afrapportering!U468)</f>
        <v/>
      </c>
      <c r="V487" s="52" t="str">
        <f>IF(Afrapportering!V468="","",Afrapportering!V468)</f>
        <v/>
      </c>
      <c r="W487" s="30" t="str">
        <f>IF(Afrapportering!W468="","",Afrapportering!W468)</f>
        <v/>
      </c>
      <c r="X487" s="52" t="str">
        <f>IF(Afrapportering!X468="","",Afrapportering!X468)</f>
        <v/>
      </c>
      <c r="Y487" s="30" t="str">
        <f>IF(Afrapportering!Y468="","",Afrapportering!Y468)</f>
        <v/>
      </c>
      <c r="Z487" s="52" t="str">
        <f>IFERROR(MAX(IF(OR(V487="",X487=""),"",IF(AND(AND(MONTH(F487)&gt;=7,MONTH(F487)&lt;8),AND(MONTH(H487)&gt;=7,MONTH(H487)&lt;8)),(NETWORKDAYS(F487,H487,Lister!$D$7:$D$13)-V487)*T487/NETWORKDAYS(Lister!$D$19,Lister!$E$19,Lister!$D$7:$D$13),IF(AND(AND(MONTH(F487)&gt;=7,MONTH(F487)&lt;8),MONTH(H487)&gt;7),(NETWORKDAYS(F487,Lister!$E$19,Lister!$D$7:$D$13)-V487)*T487/NETWORKDAYS(Lister!$D$19,Lister!$E$19,Lister!$D$7:$D$13),IF(MONTH(F487)&gt;7,0)))),0),"")</f>
        <v/>
      </c>
      <c r="AA487" s="30" t="str">
        <f>IF(Afrapportering!AA468="","",Afrapportering!AA468)</f>
        <v/>
      </c>
      <c r="AB487" s="52" t="str">
        <f>IFERROR(MAX(IF(OR(V487="",X487=""),"",IF(AND(AND(MONTH(F487)&gt;=8,MONTH(F487)&lt;9),AND(MONTH(H487)&gt;=8,MONTH(H487)&lt;9)),(NETWORKDAYS(F487,H487,Lister!$D$7:$D$13)-X487)*T487/NETWORKDAYS(Lister!$D$20,Lister!$E$20,Lister!$D$7:$D$13),IF(AND(MONTH(F487)=7,MONTH(H487)=8),(NETWORKDAYS(Lister!$D$20,H487,Lister!$D$7:$D$13)-X487)*T487/NETWORKDAYS(Lister!$D$20,Lister!$E$20,Lister!$D$7:$D$13),IF(AND(MONTH(F487)=7,MONTH(H487)=7),0)))),0),"")</f>
        <v/>
      </c>
      <c r="AC487" s="30" t="str">
        <f>IF(Afrapportering!AC468="","",Afrapportering!AC468)</f>
        <v/>
      </c>
      <c r="AD487" s="52" t="str">
        <f t="shared" si="63"/>
        <v/>
      </c>
      <c r="AE487" s="52" t="str">
        <f t="shared" si="64"/>
        <v/>
      </c>
      <c r="AF487" s="30" t="str">
        <f t="shared" si="65"/>
        <v/>
      </c>
      <c r="AG487" s="30" t="str">
        <f t="shared" si="66"/>
        <v/>
      </c>
      <c r="AH487" s="3" t="str">
        <f t="shared" si="67"/>
        <v/>
      </c>
    </row>
    <row r="488" spans="1:34" x14ac:dyDescent="0.25">
      <c r="A488" s="13" t="str">
        <f>+Afrapportering!A469</f>
        <v/>
      </c>
      <c r="B488" s="13" t="str">
        <f>+Afrapportering!B469</f>
        <v/>
      </c>
      <c r="C488" s="13" t="str">
        <f>+Afrapportering!C469</f>
        <v/>
      </c>
      <c r="D488" s="13" t="str">
        <f>+Afrapportering!D469</f>
        <v/>
      </c>
      <c r="E488" s="14" t="str">
        <f>+Afrapportering!E469</f>
        <v/>
      </c>
      <c r="F488" s="139" t="str">
        <f>IF(Afrapportering!F469 = "", "",Afrapportering!F469)</f>
        <v/>
      </c>
      <c r="G488" s="14" t="str">
        <f>+Afrapportering!G469</f>
        <v/>
      </c>
      <c r="H488" s="139" t="str">
        <f>IF(Afrapportering!H469 = "","",Afrapportering!H469)</f>
        <v/>
      </c>
      <c r="I488" s="140" t="str">
        <f>+Afrapportering!I469</f>
        <v/>
      </c>
      <c r="J488" s="13" t="str">
        <f>+Afrapportering!J469</f>
        <v/>
      </c>
      <c r="K488" s="32" t="str">
        <f t="shared" si="60"/>
        <v/>
      </c>
      <c r="L488" s="31" t="str">
        <f>IF(Ansøgning!J474="","",Ansøgning!J474)</f>
        <v/>
      </c>
      <c r="M488" s="134" t="str">
        <f>IF(Afrapportering!M469="","",Afrapportering!M469)</f>
        <v/>
      </c>
      <c r="N488" s="31" t="str">
        <f>IF(Ansøgning!K474="","",Ansøgning!K474)</f>
        <v/>
      </c>
      <c r="O488" s="134">
        <f>IF(Afrapportering!O469="",,Afrapportering!O469)</f>
        <v>0</v>
      </c>
      <c r="P488" s="15" t="str">
        <f>IF(Ansøgning!L474="","",Ansøgning!L474)</f>
        <v/>
      </c>
      <c r="Q488" s="15" t="str">
        <f t="shared" si="61"/>
        <v/>
      </c>
      <c r="R488" s="15"/>
      <c r="S488" s="15" t="str">
        <f>IF(Afrapportering!S469="","",Afrapportering!S469)</f>
        <v/>
      </c>
      <c r="T488" s="31" t="str">
        <f t="shared" si="62"/>
        <v/>
      </c>
      <c r="U488" s="30" t="str">
        <f>IF(Afrapportering!U469="","",Afrapportering!U469)</f>
        <v/>
      </c>
      <c r="V488" s="52" t="str">
        <f>IF(Afrapportering!V469="","",Afrapportering!V469)</f>
        <v/>
      </c>
      <c r="W488" s="30" t="str">
        <f>IF(Afrapportering!W469="","",Afrapportering!W469)</f>
        <v/>
      </c>
      <c r="X488" s="52" t="str">
        <f>IF(Afrapportering!X469="","",Afrapportering!X469)</f>
        <v/>
      </c>
      <c r="Y488" s="30" t="str">
        <f>IF(Afrapportering!Y469="","",Afrapportering!Y469)</f>
        <v/>
      </c>
      <c r="Z488" s="52" t="str">
        <f>IFERROR(MAX(IF(OR(V488="",X488=""),"",IF(AND(AND(MONTH(F488)&gt;=7,MONTH(F488)&lt;8),AND(MONTH(H488)&gt;=7,MONTH(H488)&lt;8)),(NETWORKDAYS(F488,H488,Lister!$D$7:$D$13)-V488)*T488/NETWORKDAYS(Lister!$D$19,Lister!$E$19,Lister!$D$7:$D$13),IF(AND(AND(MONTH(F488)&gt;=7,MONTH(F488)&lt;8),MONTH(H488)&gt;7),(NETWORKDAYS(F488,Lister!$E$19,Lister!$D$7:$D$13)-V488)*T488/NETWORKDAYS(Lister!$D$19,Lister!$E$19,Lister!$D$7:$D$13),IF(MONTH(F488)&gt;7,0)))),0),"")</f>
        <v/>
      </c>
      <c r="AA488" s="30" t="str">
        <f>IF(Afrapportering!AA469="","",Afrapportering!AA469)</f>
        <v/>
      </c>
      <c r="AB488" s="52" t="str">
        <f>IFERROR(MAX(IF(OR(V488="",X488=""),"",IF(AND(AND(MONTH(F488)&gt;=8,MONTH(F488)&lt;9),AND(MONTH(H488)&gt;=8,MONTH(H488)&lt;9)),(NETWORKDAYS(F488,H488,Lister!$D$7:$D$13)-X488)*T488/NETWORKDAYS(Lister!$D$20,Lister!$E$20,Lister!$D$7:$D$13),IF(AND(MONTH(F488)=7,MONTH(H488)=8),(NETWORKDAYS(Lister!$D$20,H488,Lister!$D$7:$D$13)-X488)*T488/NETWORKDAYS(Lister!$D$20,Lister!$E$20,Lister!$D$7:$D$13),IF(AND(MONTH(F488)=7,MONTH(H488)=7),0)))),0),"")</f>
        <v/>
      </c>
      <c r="AC488" s="30" t="str">
        <f>IF(Afrapportering!AC469="","",Afrapportering!AC469)</f>
        <v/>
      </c>
      <c r="AD488" s="52" t="str">
        <f t="shared" si="63"/>
        <v/>
      </c>
      <c r="AE488" s="52" t="str">
        <f t="shared" si="64"/>
        <v/>
      </c>
      <c r="AF488" s="30" t="str">
        <f t="shared" si="65"/>
        <v/>
      </c>
      <c r="AG488" s="30" t="str">
        <f t="shared" si="66"/>
        <v/>
      </c>
      <c r="AH488" s="3" t="str">
        <f t="shared" si="67"/>
        <v/>
      </c>
    </row>
    <row r="489" spans="1:34" x14ac:dyDescent="0.25">
      <c r="A489" s="13" t="str">
        <f>+Afrapportering!A470</f>
        <v/>
      </c>
      <c r="B489" s="13" t="str">
        <f>+Afrapportering!B470</f>
        <v/>
      </c>
      <c r="C489" s="13" t="str">
        <f>+Afrapportering!C470</f>
        <v/>
      </c>
      <c r="D489" s="13" t="str">
        <f>+Afrapportering!D470</f>
        <v/>
      </c>
      <c r="E489" s="14" t="str">
        <f>+Afrapportering!E470</f>
        <v/>
      </c>
      <c r="F489" s="139" t="str">
        <f>IF(Afrapportering!F470 = "", "",Afrapportering!F470)</f>
        <v/>
      </c>
      <c r="G489" s="14" t="str">
        <f>+Afrapportering!G470</f>
        <v/>
      </c>
      <c r="H489" s="139" t="str">
        <f>IF(Afrapportering!H470 = "","",Afrapportering!H470)</f>
        <v/>
      </c>
      <c r="I489" s="140" t="str">
        <f>+Afrapportering!I470</f>
        <v/>
      </c>
      <c r="J489" s="13" t="str">
        <f>+Afrapportering!J470</f>
        <v/>
      </c>
      <c r="K489" s="32" t="str">
        <f t="shared" si="60"/>
        <v/>
      </c>
      <c r="L489" s="31" t="str">
        <f>IF(Ansøgning!J475="","",Ansøgning!J475)</f>
        <v/>
      </c>
      <c r="M489" s="134" t="str">
        <f>IF(Afrapportering!M470="","",Afrapportering!M470)</f>
        <v/>
      </c>
      <c r="N489" s="31" t="str">
        <f>IF(Ansøgning!K475="","",Ansøgning!K475)</f>
        <v/>
      </c>
      <c r="O489" s="134">
        <f>IF(Afrapportering!O470="",,Afrapportering!O470)</f>
        <v>0</v>
      </c>
      <c r="P489" s="15" t="str">
        <f>IF(Ansøgning!L475="","",Ansøgning!L475)</f>
        <v/>
      </c>
      <c r="Q489" s="15" t="str">
        <f t="shared" si="61"/>
        <v/>
      </c>
      <c r="R489" s="15"/>
      <c r="S489" s="15" t="str">
        <f>IF(Afrapportering!S470="","",Afrapportering!S470)</f>
        <v/>
      </c>
      <c r="T489" s="31" t="str">
        <f t="shared" si="62"/>
        <v/>
      </c>
      <c r="U489" s="30" t="str">
        <f>IF(Afrapportering!U470="","",Afrapportering!U470)</f>
        <v/>
      </c>
      <c r="V489" s="52" t="str">
        <f>IF(Afrapportering!V470="","",Afrapportering!V470)</f>
        <v/>
      </c>
      <c r="W489" s="30" t="str">
        <f>IF(Afrapportering!W470="","",Afrapportering!W470)</f>
        <v/>
      </c>
      <c r="X489" s="52" t="str">
        <f>IF(Afrapportering!X470="","",Afrapportering!X470)</f>
        <v/>
      </c>
      <c r="Y489" s="30" t="str">
        <f>IF(Afrapportering!Y470="","",Afrapportering!Y470)</f>
        <v/>
      </c>
      <c r="Z489" s="52" t="str">
        <f>IFERROR(MAX(IF(OR(V489="",X489=""),"",IF(AND(AND(MONTH(F489)&gt;=7,MONTH(F489)&lt;8),AND(MONTH(H489)&gt;=7,MONTH(H489)&lt;8)),(NETWORKDAYS(F489,H489,Lister!$D$7:$D$13)-V489)*T489/NETWORKDAYS(Lister!$D$19,Lister!$E$19,Lister!$D$7:$D$13),IF(AND(AND(MONTH(F489)&gt;=7,MONTH(F489)&lt;8),MONTH(H489)&gt;7),(NETWORKDAYS(F489,Lister!$E$19,Lister!$D$7:$D$13)-V489)*T489/NETWORKDAYS(Lister!$D$19,Lister!$E$19,Lister!$D$7:$D$13),IF(MONTH(F489)&gt;7,0)))),0),"")</f>
        <v/>
      </c>
      <c r="AA489" s="30" t="str">
        <f>IF(Afrapportering!AA470="","",Afrapportering!AA470)</f>
        <v/>
      </c>
      <c r="AB489" s="52" t="str">
        <f>IFERROR(MAX(IF(OR(V489="",X489=""),"",IF(AND(AND(MONTH(F489)&gt;=8,MONTH(F489)&lt;9),AND(MONTH(H489)&gt;=8,MONTH(H489)&lt;9)),(NETWORKDAYS(F489,H489,Lister!$D$7:$D$13)-X489)*T489/NETWORKDAYS(Lister!$D$20,Lister!$E$20,Lister!$D$7:$D$13),IF(AND(MONTH(F489)=7,MONTH(H489)=8),(NETWORKDAYS(Lister!$D$20,H489,Lister!$D$7:$D$13)-X489)*T489/NETWORKDAYS(Lister!$D$20,Lister!$E$20,Lister!$D$7:$D$13),IF(AND(MONTH(F489)=7,MONTH(H489)=7),0)))),0),"")</f>
        <v/>
      </c>
      <c r="AC489" s="30" t="str">
        <f>IF(Afrapportering!AC470="","",Afrapportering!AC470)</f>
        <v/>
      </c>
      <c r="AD489" s="52" t="str">
        <f t="shared" si="63"/>
        <v/>
      </c>
      <c r="AE489" s="52" t="str">
        <f t="shared" si="64"/>
        <v/>
      </c>
      <c r="AF489" s="30" t="str">
        <f t="shared" si="65"/>
        <v/>
      </c>
      <c r="AG489" s="30" t="str">
        <f t="shared" si="66"/>
        <v/>
      </c>
      <c r="AH489" s="3" t="str">
        <f t="shared" si="67"/>
        <v/>
      </c>
    </row>
    <row r="490" spans="1:34" x14ac:dyDescent="0.25">
      <c r="A490" s="13" t="str">
        <f>+Afrapportering!A471</f>
        <v/>
      </c>
      <c r="B490" s="13" t="str">
        <f>+Afrapportering!B471</f>
        <v/>
      </c>
      <c r="C490" s="13" t="str">
        <f>+Afrapportering!C471</f>
        <v/>
      </c>
      <c r="D490" s="13" t="str">
        <f>+Afrapportering!D471</f>
        <v/>
      </c>
      <c r="E490" s="14" t="str">
        <f>+Afrapportering!E471</f>
        <v/>
      </c>
      <c r="F490" s="139" t="str">
        <f>IF(Afrapportering!F471 = "", "",Afrapportering!F471)</f>
        <v/>
      </c>
      <c r="G490" s="14" t="str">
        <f>+Afrapportering!G471</f>
        <v/>
      </c>
      <c r="H490" s="139" t="str">
        <f>IF(Afrapportering!H471 = "","",Afrapportering!H471)</f>
        <v/>
      </c>
      <c r="I490" s="140" t="str">
        <f>+Afrapportering!I471</f>
        <v/>
      </c>
      <c r="J490" s="13" t="str">
        <f>+Afrapportering!J471</f>
        <v/>
      </c>
      <c r="K490" s="32" t="str">
        <f t="shared" si="60"/>
        <v/>
      </c>
      <c r="L490" s="31" t="str">
        <f>IF(Ansøgning!J476="","",Ansøgning!J476)</f>
        <v/>
      </c>
      <c r="M490" s="134" t="str">
        <f>IF(Afrapportering!M471="","",Afrapportering!M471)</f>
        <v/>
      </c>
      <c r="N490" s="31" t="str">
        <f>IF(Ansøgning!K476="","",Ansøgning!K476)</f>
        <v/>
      </c>
      <c r="O490" s="134">
        <f>IF(Afrapportering!O471="",,Afrapportering!O471)</f>
        <v>0</v>
      </c>
      <c r="P490" s="15" t="str">
        <f>IF(Ansøgning!L476="","",Ansøgning!L476)</f>
        <v/>
      </c>
      <c r="Q490" s="15" t="str">
        <f t="shared" si="61"/>
        <v/>
      </c>
      <c r="R490" s="15"/>
      <c r="S490" s="15" t="str">
        <f>IF(Afrapportering!S471="","",Afrapportering!S471)</f>
        <v/>
      </c>
      <c r="T490" s="31" t="str">
        <f t="shared" si="62"/>
        <v/>
      </c>
      <c r="U490" s="30" t="str">
        <f>IF(Afrapportering!U471="","",Afrapportering!U471)</f>
        <v/>
      </c>
      <c r="V490" s="52" t="str">
        <f>IF(Afrapportering!V471="","",Afrapportering!V471)</f>
        <v/>
      </c>
      <c r="W490" s="30" t="str">
        <f>IF(Afrapportering!W471="","",Afrapportering!W471)</f>
        <v/>
      </c>
      <c r="X490" s="52" t="str">
        <f>IF(Afrapportering!X471="","",Afrapportering!X471)</f>
        <v/>
      </c>
      <c r="Y490" s="30" t="str">
        <f>IF(Afrapportering!Y471="","",Afrapportering!Y471)</f>
        <v/>
      </c>
      <c r="Z490" s="52" t="str">
        <f>IFERROR(MAX(IF(OR(V490="",X490=""),"",IF(AND(AND(MONTH(F490)&gt;=7,MONTH(F490)&lt;8),AND(MONTH(H490)&gt;=7,MONTH(H490)&lt;8)),(NETWORKDAYS(F490,H490,Lister!$D$7:$D$13)-V490)*T490/NETWORKDAYS(Lister!$D$19,Lister!$E$19,Lister!$D$7:$D$13),IF(AND(AND(MONTH(F490)&gt;=7,MONTH(F490)&lt;8),MONTH(H490)&gt;7),(NETWORKDAYS(F490,Lister!$E$19,Lister!$D$7:$D$13)-V490)*T490/NETWORKDAYS(Lister!$D$19,Lister!$E$19,Lister!$D$7:$D$13),IF(MONTH(F490)&gt;7,0)))),0),"")</f>
        <v/>
      </c>
      <c r="AA490" s="30" t="str">
        <f>IF(Afrapportering!AA471="","",Afrapportering!AA471)</f>
        <v/>
      </c>
      <c r="AB490" s="52" t="str">
        <f>IFERROR(MAX(IF(OR(V490="",X490=""),"",IF(AND(AND(MONTH(F490)&gt;=8,MONTH(F490)&lt;9),AND(MONTH(H490)&gt;=8,MONTH(H490)&lt;9)),(NETWORKDAYS(F490,H490,Lister!$D$7:$D$13)-X490)*T490/NETWORKDAYS(Lister!$D$20,Lister!$E$20,Lister!$D$7:$D$13),IF(AND(MONTH(F490)=7,MONTH(H490)=8),(NETWORKDAYS(Lister!$D$20,H490,Lister!$D$7:$D$13)-X490)*T490/NETWORKDAYS(Lister!$D$20,Lister!$E$20,Lister!$D$7:$D$13),IF(AND(MONTH(F490)=7,MONTH(H490)=7),0)))),0),"")</f>
        <v/>
      </c>
      <c r="AC490" s="30" t="str">
        <f>IF(Afrapportering!AC471="","",Afrapportering!AC471)</f>
        <v/>
      </c>
      <c r="AD490" s="52" t="str">
        <f t="shared" si="63"/>
        <v/>
      </c>
      <c r="AE490" s="52" t="str">
        <f t="shared" si="64"/>
        <v/>
      </c>
      <c r="AF490" s="30" t="str">
        <f t="shared" si="65"/>
        <v/>
      </c>
      <c r="AG490" s="30" t="str">
        <f t="shared" si="66"/>
        <v/>
      </c>
      <c r="AH490" s="3" t="str">
        <f t="shared" si="67"/>
        <v/>
      </c>
    </row>
    <row r="491" spans="1:34" x14ac:dyDescent="0.25">
      <c r="A491" s="13" t="str">
        <f>+Afrapportering!A472</f>
        <v/>
      </c>
      <c r="B491" s="13" t="str">
        <f>+Afrapportering!B472</f>
        <v/>
      </c>
      <c r="C491" s="13" t="str">
        <f>+Afrapportering!C472</f>
        <v/>
      </c>
      <c r="D491" s="13" t="str">
        <f>+Afrapportering!D472</f>
        <v/>
      </c>
      <c r="E491" s="14" t="str">
        <f>+Afrapportering!E472</f>
        <v/>
      </c>
      <c r="F491" s="139" t="str">
        <f>IF(Afrapportering!F472 = "", "",Afrapportering!F472)</f>
        <v/>
      </c>
      <c r="G491" s="14" t="str">
        <f>+Afrapportering!G472</f>
        <v/>
      </c>
      <c r="H491" s="139" t="str">
        <f>IF(Afrapportering!H472 = "","",Afrapportering!H472)</f>
        <v/>
      </c>
      <c r="I491" s="140" t="str">
        <f>+Afrapportering!I472</f>
        <v/>
      </c>
      <c r="J491" s="13" t="str">
        <f>+Afrapportering!J472</f>
        <v/>
      </c>
      <c r="K491" s="32" t="str">
        <f t="shared" si="60"/>
        <v/>
      </c>
      <c r="L491" s="31" t="str">
        <f>IF(Ansøgning!J477="","",Ansøgning!J477)</f>
        <v/>
      </c>
      <c r="M491" s="134" t="str">
        <f>IF(Afrapportering!M472="","",Afrapportering!M472)</f>
        <v/>
      </c>
      <c r="N491" s="31" t="str">
        <f>IF(Ansøgning!K477="","",Ansøgning!K477)</f>
        <v/>
      </c>
      <c r="O491" s="134">
        <f>IF(Afrapportering!O472="",,Afrapportering!O472)</f>
        <v>0</v>
      </c>
      <c r="P491" s="15" t="str">
        <f>IF(Ansøgning!L477="","",Ansøgning!L477)</f>
        <v/>
      </c>
      <c r="Q491" s="15" t="str">
        <f t="shared" si="61"/>
        <v/>
      </c>
      <c r="R491" s="15"/>
      <c r="S491" s="15" t="str">
        <f>IF(Afrapportering!S472="","",Afrapportering!S472)</f>
        <v/>
      </c>
      <c r="T491" s="31" t="str">
        <f t="shared" si="62"/>
        <v/>
      </c>
      <c r="U491" s="30" t="str">
        <f>IF(Afrapportering!U472="","",Afrapportering!U472)</f>
        <v/>
      </c>
      <c r="V491" s="52" t="str">
        <f>IF(Afrapportering!V472="","",Afrapportering!V472)</f>
        <v/>
      </c>
      <c r="W491" s="30" t="str">
        <f>IF(Afrapportering!W472="","",Afrapportering!W472)</f>
        <v/>
      </c>
      <c r="X491" s="52" t="str">
        <f>IF(Afrapportering!X472="","",Afrapportering!X472)</f>
        <v/>
      </c>
      <c r="Y491" s="30" t="str">
        <f>IF(Afrapportering!Y472="","",Afrapportering!Y472)</f>
        <v/>
      </c>
      <c r="Z491" s="52" t="str">
        <f>IFERROR(MAX(IF(OR(V491="",X491=""),"",IF(AND(AND(MONTH(F491)&gt;=7,MONTH(F491)&lt;8),AND(MONTH(H491)&gt;=7,MONTH(H491)&lt;8)),(NETWORKDAYS(F491,H491,Lister!$D$7:$D$13)-V491)*T491/NETWORKDAYS(Lister!$D$19,Lister!$E$19,Lister!$D$7:$D$13),IF(AND(AND(MONTH(F491)&gt;=7,MONTH(F491)&lt;8),MONTH(H491)&gt;7),(NETWORKDAYS(F491,Lister!$E$19,Lister!$D$7:$D$13)-V491)*T491/NETWORKDAYS(Lister!$D$19,Lister!$E$19,Lister!$D$7:$D$13),IF(MONTH(F491)&gt;7,0)))),0),"")</f>
        <v/>
      </c>
      <c r="AA491" s="30" t="str">
        <f>IF(Afrapportering!AA472="","",Afrapportering!AA472)</f>
        <v/>
      </c>
      <c r="AB491" s="52" t="str">
        <f>IFERROR(MAX(IF(OR(V491="",X491=""),"",IF(AND(AND(MONTH(F491)&gt;=8,MONTH(F491)&lt;9),AND(MONTH(H491)&gt;=8,MONTH(H491)&lt;9)),(NETWORKDAYS(F491,H491,Lister!$D$7:$D$13)-X491)*T491/NETWORKDAYS(Lister!$D$20,Lister!$E$20,Lister!$D$7:$D$13),IF(AND(MONTH(F491)=7,MONTH(H491)=8),(NETWORKDAYS(Lister!$D$20,H491,Lister!$D$7:$D$13)-X491)*T491/NETWORKDAYS(Lister!$D$20,Lister!$E$20,Lister!$D$7:$D$13),IF(AND(MONTH(F491)=7,MONTH(H491)=7),0)))),0),"")</f>
        <v/>
      </c>
      <c r="AC491" s="30" t="str">
        <f>IF(Afrapportering!AC472="","",Afrapportering!AC472)</f>
        <v/>
      </c>
      <c r="AD491" s="52" t="str">
        <f t="shared" si="63"/>
        <v/>
      </c>
      <c r="AE491" s="52" t="str">
        <f t="shared" si="64"/>
        <v/>
      </c>
      <c r="AF491" s="30" t="str">
        <f t="shared" si="65"/>
        <v/>
      </c>
      <c r="AG491" s="30" t="str">
        <f t="shared" si="66"/>
        <v/>
      </c>
      <c r="AH491" s="3" t="str">
        <f t="shared" si="67"/>
        <v/>
      </c>
    </row>
    <row r="492" spans="1:34" x14ac:dyDescent="0.25">
      <c r="A492" s="13" t="str">
        <f>+Afrapportering!A473</f>
        <v/>
      </c>
      <c r="B492" s="13" t="str">
        <f>+Afrapportering!B473</f>
        <v/>
      </c>
      <c r="C492" s="13" t="str">
        <f>+Afrapportering!C473</f>
        <v/>
      </c>
      <c r="D492" s="13" t="str">
        <f>+Afrapportering!D473</f>
        <v/>
      </c>
      <c r="E492" s="14" t="str">
        <f>+Afrapportering!E473</f>
        <v/>
      </c>
      <c r="F492" s="139" t="str">
        <f>IF(Afrapportering!F473 = "", "",Afrapportering!F473)</f>
        <v/>
      </c>
      <c r="G492" s="14" t="str">
        <f>+Afrapportering!G473</f>
        <v/>
      </c>
      <c r="H492" s="139" t="str">
        <f>IF(Afrapportering!H473 = "","",Afrapportering!H473)</f>
        <v/>
      </c>
      <c r="I492" s="140" t="str">
        <f>+Afrapportering!I473</f>
        <v/>
      </c>
      <c r="J492" s="13" t="str">
        <f>+Afrapportering!J473</f>
        <v/>
      </c>
      <c r="K492" s="32" t="str">
        <f t="shared" si="60"/>
        <v/>
      </c>
      <c r="L492" s="31" t="str">
        <f>IF(Ansøgning!J478="","",Ansøgning!J478)</f>
        <v/>
      </c>
      <c r="M492" s="134" t="str">
        <f>IF(Afrapportering!M473="","",Afrapportering!M473)</f>
        <v/>
      </c>
      <c r="N492" s="31" t="str">
        <f>IF(Ansøgning!K478="","",Ansøgning!K478)</f>
        <v/>
      </c>
      <c r="O492" s="134">
        <f>IF(Afrapportering!O473="",,Afrapportering!O473)</f>
        <v>0</v>
      </c>
      <c r="P492" s="15" t="str">
        <f>IF(Ansøgning!L478="","",Ansøgning!L478)</f>
        <v/>
      </c>
      <c r="Q492" s="15" t="str">
        <f t="shared" si="61"/>
        <v/>
      </c>
      <c r="R492" s="15"/>
      <c r="S492" s="15" t="str">
        <f>IF(Afrapportering!S473="","",Afrapportering!S473)</f>
        <v/>
      </c>
      <c r="T492" s="31" t="str">
        <f t="shared" si="62"/>
        <v/>
      </c>
      <c r="U492" s="30" t="str">
        <f>IF(Afrapportering!U473="","",Afrapportering!U473)</f>
        <v/>
      </c>
      <c r="V492" s="52" t="str">
        <f>IF(Afrapportering!V473="","",Afrapportering!V473)</f>
        <v/>
      </c>
      <c r="W492" s="30" t="str">
        <f>IF(Afrapportering!W473="","",Afrapportering!W473)</f>
        <v/>
      </c>
      <c r="X492" s="52" t="str">
        <f>IF(Afrapportering!X473="","",Afrapportering!X473)</f>
        <v/>
      </c>
      <c r="Y492" s="30" t="str">
        <f>IF(Afrapportering!Y473="","",Afrapportering!Y473)</f>
        <v/>
      </c>
      <c r="Z492" s="52" t="str">
        <f>IFERROR(MAX(IF(OR(V492="",X492=""),"",IF(AND(AND(MONTH(F492)&gt;=7,MONTH(F492)&lt;8),AND(MONTH(H492)&gt;=7,MONTH(H492)&lt;8)),(NETWORKDAYS(F492,H492,Lister!$D$7:$D$13)-V492)*T492/NETWORKDAYS(Lister!$D$19,Lister!$E$19,Lister!$D$7:$D$13),IF(AND(AND(MONTH(F492)&gt;=7,MONTH(F492)&lt;8),MONTH(H492)&gt;7),(NETWORKDAYS(F492,Lister!$E$19,Lister!$D$7:$D$13)-V492)*T492/NETWORKDAYS(Lister!$D$19,Lister!$E$19,Lister!$D$7:$D$13),IF(MONTH(F492)&gt;7,0)))),0),"")</f>
        <v/>
      </c>
      <c r="AA492" s="30" t="str">
        <f>IF(Afrapportering!AA473="","",Afrapportering!AA473)</f>
        <v/>
      </c>
      <c r="AB492" s="52" t="str">
        <f>IFERROR(MAX(IF(OR(V492="",X492=""),"",IF(AND(AND(MONTH(F492)&gt;=8,MONTH(F492)&lt;9),AND(MONTH(H492)&gt;=8,MONTH(H492)&lt;9)),(NETWORKDAYS(F492,H492,Lister!$D$7:$D$13)-X492)*T492/NETWORKDAYS(Lister!$D$20,Lister!$E$20,Lister!$D$7:$D$13),IF(AND(MONTH(F492)=7,MONTH(H492)=8),(NETWORKDAYS(Lister!$D$20,H492,Lister!$D$7:$D$13)-X492)*T492/NETWORKDAYS(Lister!$D$20,Lister!$E$20,Lister!$D$7:$D$13),IF(AND(MONTH(F492)=7,MONTH(H492)=7),0)))),0),"")</f>
        <v/>
      </c>
      <c r="AC492" s="30" t="str">
        <f>IF(Afrapportering!AC473="","",Afrapportering!AC473)</f>
        <v/>
      </c>
      <c r="AD492" s="52" t="str">
        <f t="shared" si="63"/>
        <v/>
      </c>
      <c r="AE492" s="52" t="str">
        <f t="shared" si="64"/>
        <v/>
      </c>
      <c r="AF492" s="30" t="str">
        <f t="shared" si="65"/>
        <v/>
      </c>
      <c r="AG492" s="30" t="str">
        <f t="shared" si="66"/>
        <v/>
      </c>
      <c r="AH492" s="3" t="str">
        <f t="shared" si="67"/>
        <v/>
      </c>
    </row>
    <row r="493" spans="1:34" x14ac:dyDescent="0.25">
      <c r="A493" s="13" t="str">
        <f>+Afrapportering!A474</f>
        <v/>
      </c>
      <c r="B493" s="13" t="str">
        <f>+Afrapportering!B474</f>
        <v/>
      </c>
      <c r="C493" s="13" t="str">
        <f>+Afrapportering!C474</f>
        <v/>
      </c>
      <c r="D493" s="13" t="str">
        <f>+Afrapportering!D474</f>
        <v/>
      </c>
      <c r="E493" s="14" t="str">
        <f>+Afrapportering!E474</f>
        <v/>
      </c>
      <c r="F493" s="139" t="str">
        <f>IF(Afrapportering!F474 = "", "",Afrapportering!F474)</f>
        <v/>
      </c>
      <c r="G493" s="14" t="str">
        <f>+Afrapportering!G474</f>
        <v/>
      </c>
      <c r="H493" s="139" t="str">
        <f>IF(Afrapportering!H474 = "","",Afrapportering!H474)</f>
        <v/>
      </c>
      <c r="I493" s="140" t="str">
        <f>+Afrapportering!I474</f>
        <v/>
      </c>
      <c r="J493" s="13" t="str">
        <f>+Afrapportering!J474</f>
        <v/>
      </c>
      <c r="K493" s="32" t="str">
        <f t="shared" si="60"/>
        <v/>
      </c>
      <c r="L493" s="31" t="str">
        <f>IF(Ansøgning!J479="","",Ansøgning!J479)</f>
        <v/>
      </c>
      <c r="M493" s="134" t="str">
        <f>IF(Afrapportering!M474="","",Afrapportering!M474)</f>
        <v/>
      </c>
      <c r="N493" s="31" t="str">
        <f>IF(Ansøgning!K479="","",Ansøgning!K479)</f>
        <v/>
      </c>
      <c r="O493" s="134">
        <f>IF(Afrapportering!O474="",,Afrapportering!O474)</f>
        <v>0</v>
      </c>
      <c r="P493" s="15" t="str">
        <f>IF(Ansøgning!L479="","",Ansøgning!L479)</f>
        <v/>
      </c>
      <c r="Q493" s="15" t="str">
        <f t="shared" si="61"/>
        <v/>
      </c>
      <c r="R493" s="15"/>
      <c r="S493" s="15" t="str">
        <f>IF(Afrapportering!S474="","",Afrapportering!S474)</f>
        <v/>
      </c>
      <c r="T493" s="31" t="str">
        <f t="shared" si="62"/>
        <v/>
      </c>
      <c r="U493" s="30" t="str">
        <f>IF(Afrapportering!U474="","",Afrapportering!U474)</f>
        <v/>
      </c>
      <c r="V493" s="52" t="str">
        <f>IF(Afrapportering!V474="","",Afrapportering!V474)</f>
        <v/>
      </c>
      <c r="W493" s="30" t="str">
        <f>IF(Afrapportering!W474="","",Afrapportering!W474)</f>
        <v/>
      </c>
      <c r="X493" s="52" t="str">
        <f>IF(Afrapportering!X474="","",Afrapportering!X474)</f>
        <v/>
      </c>
      <c r="Y493" s="30" t="str">
        <f>IF(Afrapportering!Y474="","",Afrapportering!Y474)</f>
        <v/>
      </c>
      <c r="Z493" s="52" t="str">
        <f>IFERROR(MAX(IF(OR(V493="",X493=""),"",IF(AND(AND(MONTH(F493)&gt;=7,MONTH(F493)&lt;8),AND(MONTH(H493)&gt;=7,MONTH(H493)&lt;8)),(NETWORKDAYS(F493,H493,Lister!$D$7:$D$13)-V493)*T493/NETWORKDAYS(Lister!$D$19,Lister!$E$19,Lister!$D$7:$D$13),IF(AND(AND(MONTH(F493)&gt;=7,MONTH(F493)&lt;8),MONTH(H493)&gt;7),(NETWORKDAYS(F493,Lister!$E$19,Lister!$D$7:$D$13)-V493)*T493/NETWORKDAYS(Lister!$D$19,Lister!$E$19,Lister!$D$7:$D$13),IF(MONTH(F493)&gt;7,0)))),0),"")</f>
        <v/>
      </c>
      <c r="AA493" s="30" t="str">
        <f>IF(Afrapportering!AA474="","",Afrapportering!AA474)</f>
        <v/>
      </c>
      <c r="AB493" s="52" t="str">
        <f>IFERROR(MAX(IF(OR(V493="",X493=""),"",IF(AND(AND(MONTH(F493)&gt;=8,MONTH(F493)&lt;9),AND(MONTH(H493)&gt;=8,MONTH(H493)&lt;9)),(NETWORKDAYS(F493,H493,Lister!$D$7:$D$13)-X493)*T493/NETWORKDAYS(Lister!$D$20,Lister!$E$20,Lister!$D$7:$D$13),IF(AND(MONTH(F493)=7,MONTH(H493)=8),(NETWORKDAYS(Lister!$D$20,H493,Lister!$D$7:$D$13)-X493)*T493/NETWORKDAYS(Lister!$D$20,Lister!$E$20,Lister!$D$7:$D$13),IF(AND(MONTH(F493)=7,MONTH(H493)=7),0)))),0),"")</f>
        <v/>
      </c>
      <c r="AC493" s="30" t="str">
        <f>IF(Afrapportering!AC474="","",Afrapportering!AC474)</f>
        <v/>
      </c>
      <c r="AD493" s="52" t="str">
        <f t="shared" si="63"/>
        <v/>
      </c>
      <c r="AE493" s="52" t="str">
        <f t="shared" si="64"/>
        <v/>
      </c>
      <c r="AF493" s="30" t="str">
        <f t="shared" si="65"/>
        <v/>
      </c>
      <c r="AG493" s="30" t="str">
        <f t="shared" si="66"/>
        <v/>
      </c>
      <c r="AH493" s="3" t="str">
        <f t="shared" si="67"/>
        <v/>
      </c>
    </row>
    <row r="494" spans="1:34" x14ac:dyDescent="0.25">
      <c r="A494" s="13" t="str">
        <f>+Afrapportering!A475</f>
        <v/>
      </c>
      <c r="B494" s="13" t="str">
        <f>+Afrapportering!B475</f>
        <v/>
      </c>
      <c r="C494" s="13" t="str">
        <f>+Afrapportering!C475</f>
        <v/>
      </c>
      <c r="D494" s="13" t="str">
        <f>+Afrapportering!D475</f>
        <v/>
      </c>
      <c r="E494" s="14" t="str">
        <f>+Afrapportering!E475</f>
        <v/>
      </c>
      <c r="F494" s="139" t="str">
        <f>IF(Afrapportering!F475 = "", "",Afrapportering!F475)</f>
        <v/>
      </c>
      <c r="G494" s="14" t="str">
        <f>+Afrapportering!G475</f>
        <v/>
      </c>
      <c r="H494" s="139" t="str">
        <f>IF(Afrapportering!H475 = "","",Afrapportering!H475)</f>
        <v/>
      </c>
      <c r="I494" s="140" t="str">
        <f>+Afrapportering!I475</f>
        <v/>
      </c>
      <c r="J494" s="13" t="str">
        <f>+Afrapportering!J475</f>
        <v/>
      </c>
      <c r="K494" s="32" t="str">
        <f t="shared" si="60"/>
        <v/>
      </c>
      <c r="L494" s="31" t="str">
        <f>IF(Ansøgning!J480="","",Ansøgning!J480)</f>
        <v/>
      </c>
      <c r="M494" s="134" t="str">
        <f>IF(Afrapportering!M475="","",Afrapportering!M475)</f>
        <v/>
      </c>
      <c r="N494" s="31" t="str">
        <f>IF(Ansøgning!K480="","",Ansøgning!K480)</f>
        <v/>
      </c>
      <c r="O494" s="134">
        <f>IF(Afrapportering!O475="",,Afrapportering!O475)</f>
        <v>0</v>
      </c>
      <c r="P494" s="15" t="str">
        <f>IF(Ansøgning!L480="","",Ansøgning!L480)</f>
        <v/>
      </c>
      <c r="Q494" s="15" t="str">
        <f t="shared" si="61"/>
        <v/>
      </c>
      <c r="R494" s="15"/>
      <c r="S494" s="15" t="str">
        <f>IF(Afrapportering!S475="","",Afrapportering!S475)</f>
        <v/>
      </c>
      <c r="T494" s="31" t="str">
        <f t="shared" si="62"/>
        <v/>
      </c>
      <c r="U494" s="30" t="str">
        <f>IF(Afrapportering!U475="","",Afrapportering!U475)</f>
        <v/>
      </c>
      <c r="V494" s="52" t="str">
        <f>IF(Afrapportering!V475="","",Afrapportering!V475)</f>
        <v/>
      </c>
      <c r="W494" s="30" t="str">
        <f>IF(Afrapportering!W475="","",Afrapportering!W475)</f>
        <v/>
      </c>
      <c r="X494" s="52" t="str">
        <f>IF(Afrapportering!X475="","",Afrapportering!X475)</f>
        <v/>
      </c>
      <c r="Y494" s="30" t="str">
        <f>IF(Afrapportering!Y475="","",Afrapportering!Y475)</f>
        <v/>
      </c>
      <c r="Z494" s="52" t="str">
        <f>IFERROR(MAX(IF(OR(V494="",X494=""),"",IF(AND(AND(MONTH(F494)&gt;=7,MONTH(F494)&lt;8),AND(MONTH(H494)&gt;=7,MONTH(H494)&lt;8)),(NETWORKDAYS(F494,H494,Lister!$D$7:$D$13)-V494)*T494/NETWORKDAYS(Lister!$D$19,Lister!$E$19,Lister!$D$7:$D$13),IF(AND(AND(MONTH(F494)&gt;=7,MONTH(F494)&lt;8),MONTH(H494)&gt;7),(NETWORKDAYS(F494,Lister!$E$19,Lister!$D$7:$D$13)-V494)*T494/NETWORKDAYS(Lister!$D$19,Lister!$E$19,Lister!$D$7:$D$13),IF(MONTH(F494)&gt;7,0)))),0),"")</f>
        <v/>
      </c>
      <c r="AA494" s="30" t="str">
        <f>IF(Afrapportering!AA475="","",Afrapportering!AA475)</f>
        <v/>
      </c>
      <c r="AB494" s="52" t="str">
        <f>IFERROR(MAX(IF(OR(V494="",X494=""),"",IF(AND(AND(MONTH(F494)&gt;=8,MONTH(F494)&lt;9),AND(MONTH(H494)&gt;=8,MONTH(H494)&lt;9)),(NETWORKDAYS(F494,H494,Lister!$D$7:$D$13)-X494)*T494/NETWORKDAYS(Lister!$D$20,Lister!$E$20,Lister!$D$7:$D$13),IF(AND(MONTH(F494)=7,MONTH(H494)=8),(NETWORKDAYS(Lister!$D$20,H494,Lister!$D$7:$D$13)-X494)*T494/NETWORKDAYS(Lister!$D$20,Lister!$E$20,Lister!$D$7:$D$13),IF(AND(MONTH(F494)=7,MONTH(H494)=7),0)))),0),"")</f>
        <v/>
      </c>
      <c r="AC494" s="30" t="str">
        <f>IF(Afrapportering!AC475="","",Afrapportering!AC475)</f>
        <v/>
      </c>
      <c r="AD494" s="52" t="str">
        <f t="shared" si="63"/>
        <v/>
      </c>
      <c r="AE494" s="52" t="str">
        <f t="shared" si="64"/>
        <v/>
      </c>
      <c r="AF494" s="30" t="str">
        <f t="shared" si="65"/>
        <v/>
      </c>
      <c r="AG494" s="30" t="str">
        <f t="shared" si="66"/>
        <v/>
      </c>
      <c r="AH494" s="3" t="str">
        <f t="shared" si="67"/>
        <v/>
      </c>
    </row>
    <row r="495" spans="1:34" x14ac:dyDescent="0.25">
      <c r="A495" s="13" t="str">
        <f>+Afrapportering!A476</f>
        <v/>
      </c>
      <c r="B495" s="13" t="str">
        <f>+Afrapportering!B476</f>
        <v/>
      </c>
      <c r="C495" s="13" t="str">
        <f>+Afrapportering!C476</f>
        <v/>
      </c>
      <c r="D495" s="13" t="str">
        <f>+Afrapportering!D476</f>
        <v/>
      </c>
      <c r="E495" s="14" t="str">
        <f>+Afrapportering!E476</f>
        <v/>
      </c>
      <c r="F495" s="139" t="str">
        <f>IF(Afrapportering!F476 = "", "",Afrapportering!F476)</f>
        <v/>
      </c>
      <c r="G495" s="14" t="str">
        <f>+Afrapportering!G476</f>
        <v/>
      </c>
      <c r="H495" s="139" t="str">
        <f>IF(Afrapportering!H476 = "","",Afrapportering!H476)</f>
        <v/>
      </c>
      <c r="I495" s="140" t="str">
        <f>+Afrapportering!I476</f>
        <v/>
      </c>
      <c r="J495" s="13" t="str">
        <f>+Afrapportering!J476</f>
        <v/>
      </c>
      <c r="K495" s="32" t="str">
        <f t="shared" si="60"/>
        <v/>
      </c>
      <c r="L495" s="31" t="str">
        <f>IF(Ansøgning!J481="","",Ansøgning!J481)</f>
        <v/>
      </c>
      <c r="M495" s="134" t="str">
        <f>IF(Afrapportering!M476="","",Afrapportering!M476)</f>
        <v/>
      </c>
      <c r="N495" s="31" t="str">
        <f>IF(Ansøgning!K481="","",Ansøgning!K481)</f>
        <v/>
      </c>
      <c r="O495" s="134">
        <f>IF(Afrapportering!O476="",,Afrapportering!O476)</f>
        <v>0</v>
      </c>
      <c r="P495" s="15" t="str">
        <f>IF(Ansøgning!L481="","",Ansøgning!L481)</f>
        <v/>
      </c>
      <c r="Q495" s="15" t="str">
        <f t="shared" si="61"/>
        <v/>
      </c>
      <c r="R495" s="15"/>
      <c r="S495" s="15" t="str">
        <f>IF(Afrapportering!S476="","",Afrapportering!S476)</f>
        <v/>
      </c>
      <c r="T495" s="31" t="str">
        <f t="shared" si="62"/>
        <v/>
      </c>
      <c r="U495" s="30" t="str">
        <f>IF(Afrapportering!U476="","",Afrapportering!U476)</f>
        <v/>
      </c>
      <c r="V495" s="52" t="str">
        <f>IF(Afrapportering!V476="","",Afrapportering!V476)</f>
        <v/>
      </c>
      <c r="W495" s="30" t="str">
        <f>IF(Afrapportering!W476="","",Afrapportering!W476)</f>
        <v/>
      </c>
      <c r="X495" s="52" t="str">
        <f>IF(Afrapportering!X476="","",Afrapportering!X476)</f>
        <v/>
      </c>
      <c r="Y495" s="30" t="str">
        <f>IF(Afrapportering!Y476="","",Afrapportering!Y476)</f>
        <v/>
      </c>
      <c r="Z495" s="52" t="str">
        <f>IFERROR(MAX(IF(OR(V495="",X495=""),"",IF(AND(AND(MONTH(F495)&gt;=7,MONTH(F495)&lt;8),AND(MONTH(H495)&gt;=7,MONTH(H495)&lt;8)),(NETWORKDAYS(F495,H495,Lister!$D$7:$D$13)-V495)*T495/NETWORKDAYS(Lister!$D$19,Lister!$E$19,Lister!$D$7:$D$13),IF(AND(AND(MONTH(F495)&gt;=7,MONTH(F495)&lt;8),MONTH(H495)&gt;7),(NETWORKDAYS(F495,Lister!$E$19,Lister!$D$7:$D$13)-V495)*T495/NETWORKDAYS(Lister!$D$19,Lister!$E$19,Lister!$D$7:$D$13),IF(MONTH(F495)&gt;7,0)))),0),"")</f>
        <v/>
      </c>
      <c r="AA495" s="30" t="str">
        <f>IF(Afrapportering!AA476="","",Afrapportering!AA476)</f>
        <v/>
      </c>
      <c r="AB495" s="52" t="str">
        <f>IFERROR(MAX(IF(OR(V495="",X495=""),"",IF(AND(AND(MONTH(F495)&gt;=8,MONTH(F495)&lt;9),AND(MONTH(H495)&gt;=8,MONTH(H495)&lt;9)),(NETWORKDAYS(F495,H495,Lister!$D$7:$D$13)-X495)*T495/NETWORKDAYS(Lister!$D$20,Lister!$E$20,Lister!$D$7:$D$13),IF(AND(MONTH(F495)=7,MONTH(H495)=8),(NETWORKDAYS(Lister!$D$20,H495,Lister!$D$7:$D$13)-X495)*T495/NETWORKDAYS(Lister!$D$20,Lister!$E$20,Lister!$D$7:$D$13),IF(AND(MONTH(F495)=7,MONTH(H495)=7),0)))),0),"")</f>
        <v/>
      </c>
      <c r="AC495" s="30" t="str">
        <f>IF(Afrapportering!AC476="","",Afrapportering!AC476)</f>
        <v/>
      </c>
      <c r="AD495" s="52" t="str">
        <f t="shared" si="63"/>
        <v/>
      </c>
      <c r="AE495" s="52" t="str">
        <f t="shared" si="64"/>
        <v/>
      </c>
      <c r="AF495" s="30" t="str">
        <f t="shared" si="65"/>
        <v/>
      </c>
      <c r="AG495" s="30" t="str">
        <f t="shared" si="66"/>
        <v/>
      </c>
      <c r="AH495" s="3" t="str">
        <f t="shared" si="67"/>
        <v/>
      </c>
    </row>
    <row r="496" spans="1:34" x14ac:dyDescent="0.25">
      <c r="A496" s="13" t="str">
        <f>+Afrapportering!A477</f>
        <v/>
      </c>
      <c r="B496" s="13" t="str">
        <f>+Afrapportering!B477</f>
        <v/>
      </c>
      <c r="C496" s="13" t="str">
        <f>+Afrapportering!C477</f>
        <v/>
      </c>
      <c r="D496" s="13" t="str">
        <f>+Afrapportering!D477</f>
        <v/>
      </c>
      <c r="E496" s="14" t="str">
        <f>+Afrapportering!E477</f>
        <v/>
      </c>
      <c r="F496" s="139" t="str">
        <f>IF(Afrapportering!F477 = "", "",Afrapportering!F477)</f>
        <v/>
      </c>
      <c r="G496" s="14" t="str">
        <f>+Afrapportering!G477</f>
        <v/>
      </c>
      <c r="H496" s="139" t="str">
        <f>IF(Afrapportering!H477 = "","",Afrapportering!H477)</f>
        <v/>
      </c>
      <c r="I496" s="140" t="str">
        <f>+Afrapportering!I477</f>
        <v/>
      </c>
      <c r="J496" s="13" t="str">
        <f>+Afrapportering!J477</f>
        <v/>
      </c>
      <c r="K496" s="32" t="str">
        <f t="shared" si="60"/>
        <v/>
      </c>
      <c r="L496" s="31" t="str">
        <f>IF(Ansøgning!J482="","",Ansøgning!J482)</f>
        <v/>
      </c>
      <c r="M496" s="134" t="str">
        <f>IF(Afrapportering!M477="","",Afrapportering!M477)</f>
        <v/>
      </c>
      <c r="N496" s="31" t="str">
        <f>IF(Ansøgning!K482="","",Ansøgning!K482)</f>
        <v/>
      </c>
      <c r="O496" s="134">
        <f>IF(Afrapportering!O477="",,Afrapportering!O477)</f>
        <v>0</v>
      </c>
      <c r="P496" s="15" t="str">
        <f>IF(Ansøgning!L482="","",Ansøgning!L482)</f>
        <v/>
      </c>
      <c r="Q496" s="15" t="str">
        <f t="shared" si="61"/>
        <v/>
      </c>
      <c r="R496" s="15"/>
      <c r="S496" s="15" t="str">
        <f>IF(Afrapportering!S477="","",Afrapportering!S477)</f>
        <v/>
      </c>
      <c r="T496" s="31" t="str">
        <f t="shared" si="62"/>
        <v/>
      </c>
      <c r="U496" s="30" t="str">
        <f>IF(Afrapportering!U477="","",Afrapportering!U477)</f>
        <v/>
      </c>
      <c r="V496" s="52" t="str">
        <f>IF(Afrapportering!V477="","",Afrapportering!V477)</f>
        <v/>
      </c>
      <c r="W496" s="30" t="str">
        <f>IF(Afrapportering!W477="","",Afrapportering!W477)</f>
        <v/>
      </c>
      <c r="X496" s="52" t="str">
        <f>IF(Afrapportering!X477="","",Afrapportering!X477)</f>
        <v/>
      </c>
      <c r="Y496" s="30" t="str">
        <f>IF(Afrapportering!Y477="","",Afrapportering!Y477)</f>
        <v/>
      </c>
      <c r="Z496" s="52" t="str">
        <f>IFERROR(MAX(IF(OR(V496="",X496=""),"",IF(AND(AND(MONTH(F496)&gt;=7,MONTH(F496)&lt;8),AND(MONTH(H496)&gt;=7,MONTH(H496)&lt;8)),(NETWORKDAYS(F496,H496,Lister!$D$7:$D$13)-V496)*T496/NETWORKDAYS(Lister!$D$19,Lister!$E$19,Lister!$D$7:$D$13),IF(AND(AND(MONTH(F496)&gt;=7,MONTH(F496)&lt;8),MONTH(H496)&gt;7),(NETWORKDAYS(F496,Lister!$E$19,Lister!$D$7:$D$13)-V496)*T496/NETWORKDAYS(Lister!$D$19,Lister!$E$19,Lister!$D$7:$D$13),IF(MONTH(F496)&gt;7,0)))),0),"")</f>
        <v/>
      </c>
      <c r="AA496" s="30" t="str">
        <f>IF(Afrapportering!AA477="","",Afrapportering!AA477)</f>
        <v/>
      </c>
      <c r="AB496" s="52" t="str">
        <f>IFERROR(MAX(IF(OR(V496="",X496=""),"",IF(AND(AND(MONTH(F496)&gt;=8,MONTH(F496)&lt;9),AND(MONTH(H496)&gt;=8,MONTH(H496)&lt;9)),(NETWORKDAYS(F496,H496,Lister!$D$7:$D$13)-X496)*T496/NETWORKDAYS(Lister!$D$20,Lister!$E$20,Lister!$D$7:$D$13),IF(AND(MONTH(F496)=7,MONTH(H496)=8),(NETWORKDAYS(Lister!$D$20,H496,Lister!$D$7:$D$13)-X496)*T496/NETWORKDAYS(Lister!$D$20,Lister!$E$20,Lister!$D$7:$D$13),IF(AND(MONTH(F496)=7,MONTH(H496)=7),0)))),0),"")</f>
        <v/>
      </c>
      <c r="AC496" s="30" t="str">
        <f>IF(Afrapportering!AC477="","",Afrapportering!AC477)</f>
        <v/>
      </c>
      <c r="AD496" s="52" t="str">
        <f t="shared" si="63"/>
        <v/>
      </c>
      <c r="AE496" s="52" t="str">
        <f t="shared" si="64"/>
        <v/>
      </c>
      <c r="AF496" s="30" t="str">
        <f t="shared" si="65"/>
        <v/>
      </c>
      <c r="AG496" s="30" t="str">
        <f t="shared" si="66"/>
        <v/>
      </c>
      <c r="AH496" s="3" t="str">
        <f t="shared" si="67"/>
        <v/>
      </c>
    </row>
    <row r="497" spans="1:34" x14ac:dyDescent="0.25">
      <c r="A497" s="13" t="str">
        <f>+Afrapportering!A478</f>
        <v/>
      </c>
      <c r="B497" s="13" t="str">
        <f>+Afrapportering!B478</f>
        <v/>
      </c>
      <c r="C497" s="13" t="str">
        <f>+Afrapportering!C478</f>
        <v/>
      </c>
      <c r="D497" s="13" t="str">
        <f>+Afrapportering!D478</f>
        <v/>
      </c>
      <c r="E497" s="14" t="str">
        <f>+Afrapportering!E478</f>
        <v/>
      </c>
      <c r="F497" s="139" t="str">
        <f>IF(Afrapportering!F478 = "", "",Afrapportering!F478)</f>
        <v/>
      </c>
      <c r="G497" s="14" t="str">
        <f>+Afrapportering!G478</f>
        <v/>
      </c>
      <c r="H497" s="139" t="str">
        <f>IF(Afrapportering!H478 = "","",Afrapportering!H478)</f>
        <v/>
      </c>
      <c r="I497" s="140" t="str">
        <f>+Afrapportering!I478</f>
        <v/>
      </c>
      <c r="J497" s="13" t="str">
        <f>+Afrapportering!J478</f>
        <v/>
      </c>
      <c r="K497" s="32" t="str">
        <f t="shared" si="60"/>
        <v/>
      </c>
      <c r="L497" s="31" t="str">
        <f>IF(Ansøgning!J483="","",Ansøgning!J483)</f>
        <v/>
      </c>
      <c r="M497" s="134" t="str">
        <f>IF(Afrapportering!M478="","",Afrapportering!M478)</f>
        <v/>
      </c>
      <c r="N497" s="31" t="str">
        <f>IF(Ansøgning!K483="","",Ansøgning!K483)</f>
        <v/>
      </c>
      <c r="O497" s="134">
        <f>IF(Afrapportering!O478="",,Afrapportering!O478)</f>
        <v>0</v>
      </c>
      <c r="P497" s="15" t="str">
        <f>IF(Ansøgning!L483="","",Ansøgning!L483)</f>
        <v/>
      </c>
      <c r="Q497" s="15" t="str">
        <f t="shared" si="61"/>
        <v/>
      </c>
      <c r="R497" s="15"/>
      <c r="S497" s="15" t="str">
        <f>IF(Afrapportering!S478="","",Afrapportering!S478)</f>
        <v/>
      </c>
      <c r="T497" s="31" t="str">
        <f t="shared" si="62"/>
        <v/>
      </c>
      <c r="U497" s="30" t="str">
        <f>IF(Afrapportering!U478="","",Afrapportering!U478)</f>
        <v/>
      </c>
      <c r="V497" s="52" t="str">
        <f>IF(Afrapportering!V478="","",Afrapportering!V478)</f>
        <v/>
      </c>
      <c r="W497" s="30" t="str">
        <f>IF(Afrapportering!W478="","",Afrapportering!W478)</f>
        <v/>
      </c>
      <c r="X497" s="52" t="str">
        <f>IF(Afrapportering!X478="","",Afrapportering!X478)</f>
        <v/>
      </c>
      <c r="Y497" s="30" t="str">
        <f>IF(Afrapportering!Y478="","",Afrapportering!Y478)</f>
        <v/>
      </c>
      <c r="Z497" s="52" t="str">
        <f>IFERROR(MAX(IF(OR(V497="",X497=""),"",IF(AND(AND(MONTH(F497)&gt;=7,MONTH(F497)&lt;8),AND(MONTH(H497)&gt;=7,MONTH(H497)&lt;8)),(NETWORKDAYS(F497,H497,Lister!$D$7:$D$13)-V497)*T497/NETWORKDAYS(Lister!$D$19,Lister!$E$19,Lister!$D$7:$D$13),IF(AND(AND(MONTH(F497)&gt;=7,MONTH(F497)&lt;8),MONTH(H497)&gt;7),(NETWORKDAYS(F497,Lister!$E$19,Lister!$D$7:$D$13)-V497)*T497/NETWORKDAYS(Lister!$D$19,Lister!$E$19,Lister!$D$7:$D$13),IF(MONTH(F497)&gt;7,0)))),0),"")</f>
        <v/>
      </c>
      <c r="AA497" s="30" t="str">
        <f>IF(Afrapportering!AA478="","",Afrapportering!AA478)</f>
        <v/>
      </c>
      <c r="AB497" s="52" t="str">
        <f>IFERROR(MAX(IF(OR(V497="",X497=""),"",IF(AND(AND(MONTH(F497)&gt;=8,MONTH(F497)&lt;9),AND(MONTH(H497)&gt;=8,MONTH(H497)&lt;9)),(NETWORKDAYS(F497,H497,Lister!$D$7:$D$13)-X497)*T497/NETWORKDAYS(Lister!$D$20,Lister!$E$20,Lister!$D$7:$D$13),IF(AND(MONTH(F497)=7,MONTH(H497)=8),(NETWORKDAYS(Lister!$D$20,H497,Lister!$D$7:$D$13)-X497)*T497/NETWORKDAYS(Lister!$D$20,Lister!$E$20,Lister!$D$7:$D$13),IF(AND(MONTH(F497)=7,MONTH(H497)=7),0)))),0),"")</f>
        <v/>
      </c>
      <c r="AC497" s="30" t="str">
        <f>IF(Afrapportering!AC478="","",Afrapportering!AC478)</f>
        <v/>
      </c>
      <c r="AD497" s="52" t="str">
        <f t="shared" si="63"/>
        <v/>
      </c>
      <c r="AE497" s="52" t="str">
        <f t="shared" si="64"/>
        <v/>
      </c>
      <c r="AF497" s="30" t="str">
        <f t="shared" si="65"/>
        <v/>
      </c>
      <c r="AG497" s="30" t="str">
        <f t="shared" si="66"/>
        <v/>
      </c>
      <c r="AH497" s="3" t="str">
        <f t="shared" si="67"/>
        <v/>
      </c>
    </row>
    <row r="498" spans="1:34" x14ac:dyDescent="0.25">
      <c r="A498" s="13" t="str">
        <f>+Afrapportering!A479</f>
        <v/>
      </c>
      <c r="B498" s="13" t="str">
        <f>+Afrapportering!B479</f>
        <v/>
      </c>
      <c r="C498" s="13" t="str">
        <f>+Afrapportering!C479</f>
        <v/>
      </c>
      <c r="D498" s="13" t="str">
        <f>+Afrapportering!D479</f>
        <v/>
      </c>
      <c r="E498" s="14" t="str">
        <f>+Afrapportering!E479</f>
        <v/>
      </c>
      <c r="F498" s="139" t="str">
        <f>IF(Afrapportering!F479 = "", "",Afrapportering!F479)</f>
        <v/>
      </c>
      <c r="G498" s="14" t="str">
        <f>+Afrapportering!G479</f>
        <v/>
      </c>
      <c r="H498" s="139" t="str">
        <f>IF(Afrapportering!H479 = "","",Afrapportering!H479)</f>
        <v/>
      </c>
      <c r="I498" s="140" t="str">
        <f>+Afrapportering!I479</f>
        <v/>
      </c>
      <c r="J498" s="13" t="str">
        <f>+Afrapportering!J479</f>
        <v/>
      </c>
      <c r="K498" s="32" t="str">
        <f t="shared" si="60"/>
        <v/>
      </c>
      <c r="L498" s="31" t="str">
        <f>IF(Ansøgning!J484="","",Ansøgning!J484)</f>
        <v/>
      </c>
      <c r="M498" s="134" t="str">
        <f>IF(Afrapportering!M479="","",Afrapportering!M479)</f>
        <v/>
      </c>
      <c r="N498" s="31" t="str">
        <f>IF(Ansøgning!K484="","",Ansøgning!K484)</f>
        <v/>
      </c>
      <c r="O498" s="134">
        <f>IF(Afrapportering!O479="",,Afrapportering!O479)</f>
        <v>0</v>
      </c>
      <c r="P498" s="15" t="str">
        <f>IF(Ansøgning!L484="","",Ansøgning!L484)</f>
        <v/>
      </c>
      <c r="Q498" s="15" t="str">
        <f t="shared" si="61"/>
        <v/>
      </c>
      <c r="R498" s="15"/>
      <c r="S498" s="15" t="str">
        <f>IF(Afrapportering!S479="","",Afrapportering!S479)</f>
        <v/>
      </c>
      <c r="T498" s="31" t="str">
        <f t="shared" si="62"/>
        <v/>
      </c>
      <c r="U498" s="30" t="str">
        <f>IF(Afrapportering!U479="","",Afrapportering!U479)</f>
        <v/>
      </c>
      <c r="V498" s="52" t="str">
        <f>IF(Afrapportering!V479="","",Afrapportering!V479)</f>
        <v/>
      </c>
      <c r="W498" s="30" t="str">
        <f>IF(Afrapportering!W479="","",Afrapportering!W479)</f>
        <v/>
      </c>
      <c r="X498" s="52" t="str">
        <f>IF(Afrapportering!X479="","",Afrapportering!X479)</f>
        <v/>
      </c>
      <c r="Y498" s="30" t="str">
        <f>IF(Afrapportering!Y479="","",Afrapportering!Y479)</f>
        <v/>
      </c>
      <c r="Z498" s="52" t="str">
        <f>IFERROR(MAX(IF(OR(V498="",X498=""),"",IF(AND(AND(MONTH(F498)&gt;=7,MONTH(F498)&lt;8),AND(MONTH(H498)&gt;=7,MONTH(H498)&lt;8)),(NETWORKDAYS(F498,H498,Lister!$D$7:$D$13)-V498)*T498/NETWORKDAYS(Lister!$D$19,Lister!$E$19,Lister!$D$7:$D$13),IF(AND(AND(MONTH(F498)&gt;=7,MONTH(F498)&lt;8),MONTH(H498)&gt;7),(NETWORKDAYS(F498,Lister!$E$19,Lister!$D$7:$D$13)-V498)*T498/NETWORKDAYS(Lister!$D$19,Lister!$E$19,Lister!$D$7:$D$13),IF(MONTH(F498)&gt;7,0)))),0),"")</f>
        <v/>
      </c>
      <c r="AA498" s="30" t="str">
        <f>IF(Afrapportering!AA479="","",Afrapportering!AA479)</f>
        <v/>
      </c>
      <c r="AB498" s="52" t="str">
        <f>IFERROR(MAX(IF(OR(V498="",X498=""),"",IF(AND(AND(MONTH(F498)&gt;=8,MONTH(F498)&lt;9),AND(MONTH(H498)&gt;=8,MONTH(H498)&lt;9)),(NETWORKDAYS(F498,H498,Lister!$D$7:$D$13)-X498)*T498/NETWORKDAYS(Lister!$D$20,Lister!$E$20,Lister!$D$7:$D$13),IF(AND(MONTH(F498)=7,MONTH(H498)=8),(NETWORKDAYS(Lister!$D$20,H498,Lister!$D$7:$D$13)-X498)*T498/NETWORKDAYS(Lister!$D$20,Lister!$E$20,Lister!$D$7:$D$13),IF(AND(MONTH(F498)=7,MONTH(H498)=7),0)))),0),"")</f>
        <v/>
      </c>
      <c r="AC498" s="30" t="str">
        <f>IF(Afrapportering!AC479="","",Afrapportering!AC479)</f>
        <v/>
      </c>
      <c r="AD498" s="52" t="str">
        <f t="shared" si="63"/>
        <v/>
      </c>
      <c r="AE498" s="52" t="str">
        <f t="shared" si="64"/>
        <v/>
      </c>
      <c r="AF498" s="30" t="str">
        <f t="shared" si="65"/>
        <v/>
      </c>
      <c r="AG498" s="30" t="str">
        <f t="shared" si="66"/>
        <v/>
      </c>
      <c r="AH498" s="3" t="str">
        <f t="shared" si="67"/>
        <v/>
      </c>
    </row>
    <row r="499" spans="1:34" x14ac:dyDescent="0.25">
      <c r="A499" s="13" t="str">
        <f>+Afrapportering!A480</f>
        <v/>
      </c>
      <c r="B499" s="13" t="str">
        <f>+Afrapportering!B480</f>
        <v/>
      </c>
      <c r="C499" s="13" t="str">
        <f>+Afrapportering!C480</f>
        <v/>
      </c>
      <c r="D499" s="13" t="str">
        <f>+Afrapportering!D480</f>
        <v/>
      </c>
      <c r="E499" s="14" t="str">
        <f>+Afrapportering!E480</f>
        <v/>
      </c>
      <c r="F499" s="139" t="str">
        <f>IF(Afrapportering!F480 = "", "",Afrapportering!F480)</f>
        <v/>
      </c>
      <c r="G499" s="14" t="str">
        <f>+Afrapportering!G480</f>
        <v/>
      </c>
      <c r="H499" s="139" t="str">
        <f>IF(Afrapportering!H480 = "","",Afrapportering!H480)</f>
        <v/>
      </c>
      <c r="I499" s="140" t="str">
        <f>+Afrapportering!I480</f>
        <v/>
      </c>
      <c r="J499" s="13" t="str">
        <f>+Afrapportering!J480</f>
        <v/>
      </c>
      <c r="K499" s="32" t="str">
        <f t="shared" si="60"/>
        <v/>
      </c>
      <c r="L499" s="31" t="str">
        <f>IF(Ansøgning!J485="","",Ansøgning!J485)</f>
        <v/>
      </c>
      <c r="M499" s="134" t="str">
        <f>IF(Afrapportering!M480="","",Afrapportering!M480)</f>
        <v/>
      </c>
      <c r="N499" s="31" t="str">
        <f>IF(Ansøgning!K485="","",Ansøgning!K485)</f>
        <v/>
      </c>
      <c r="O499" s="134">
        <f>IF(Afrapportering!O480="",,Afrapportering!O480)</f>
        <v>0</v>
      </c>
      <c r="P499" s="15" t="str">
        <f>IF(Ansøgning!L485="","",Ansøgning!L485)</f>
        <v/>
      </c>
      <c r="Q499" s="15" t="str">
        <f t="shared" si="61"/>
        <v/>
      </c>
      <c r="R499" s="15"/>
      <c r="S499" s="15" t="str">
        <f>IF(Afrapportering!S480="","",Afrapportering!S480)</f>
        <v/>
      </c>
      <c r="T499" s="31" t="str">
        <f t="shared" si="62"/>
        <v/>
      </c>
      <c r="U499" s="30" t="str">
        <f>IF(Afrapportering!U480="","",Afrapportering!U480)</f>
        <v/>
      </c>
      <c r="V499" s="52" t="str">
        <f>IF(Afrapportering!V480="","",Afrapportering!V480)</f>
        <v/>
      </c>
      <c r="W499" s="30" t="str">
        <f>IF(Afrapportering!W480="","",Afrapportering!W480)</f>
        <v/>
      </c>
      <c r="X499" s="52" t="str">
        <f>IF(Afrapportering!X480="","",Afrapportering!X480)</f>
        <v/>
      </c>
      <c r="Y499" s="30" t="str">
        <f>IF(Afrapportering!Y480="","",Afrapportering!Y480)</f>
        <v/>
      </c>
      <c r="Z499" s="52" t="str">
        <f>IFERROR(MAX(IF(OR(V499="",X499=""),"",IF(AND(AND(MONTH(F499)&gt;=7,MONTH(F499)&lt;8),AND(MONTH(H499)&gt;=7,MONTH(H499)&lt;8)),(NETWORKDAYS(F499,H499,Lister!$D$7:$D$13)-V499)*T499/NETWORKDAYS(Lister!$D$19,Lister!$E$19,Lister!$D$7:$D$13),IF(AND(AND(MONTH(F499)&gt;=7,MONTH(F499)&lt;8),MONTH(H499)&gt;7),(NETWORKDAYS(F499,Lister!$E$19,Lister!$D$7:$D$13)-V499)*T499/NETWORKDAYS(Lister!$D$19,Lister!$E$19,Lister!$D$7:$D$13),IF(MONTH(F499)&gt;7,0)))),0),"")</f>
        <v/>
      </c>
      <c r="AA499" s="30" t="str">
        <f>IF(Afrapportering!AA480="","",Afrapportering!AA480)</f>
        <v/>
      </c>
      <c r="AB499" s="52" t="str">
        <f>IFERROR(MAX(IF(OR(V499="",X499=""),"",IF(AND(AND(MONTH(F499)&gt;=8,MONTH(F499)&lt;9),AND(MONTH(H499)&gt;=8,MONTH(H499)&lt;9)),(NETWORKDAYS(F499,H499,Lister!$D$7:$D$13)-X499)*T499/NETWORKDAYS(Lister!$D$20,Lister!$E$20,Lister!$D$7:$D$13),IF(AND(MONTH(F499)=7,MONTH(H499)=8),(NETWORKDAYS(Lister!$D$20,H499,Lister!$D$7:$D$13)-X499)*T499/NETWORKDAYS(Lister!$D$20,Lister!$E$20,Lister!$D$7:$D$13),IF(AND(MONTH(F499)=7,MONTH(H499)=7),0)))),0),"")</f>
        <v/>
      </c>
      <c r="AC499" s="30" t="str">
        <f>IF(Afrapportering!AC480="","",Afrapportering!AC480)</f>
        <v/>
      </c>
      <c r="AD499" s="52" t="str">
        <f t="shared" si="63"/>
        <v/>
      </c>
      <c r="AE499" s="52" t="str">
        <f t="shared" si="64"/>
        <v/>
      </c>
      <c r="AF499" s="30" t="str">
        <f t="shared" si="65"/>
        <v/>
      </c>
      <c r="AG499" s="30" t="str">
        <f t="shared" si="66"/>
        <v/>
      </c>
      <c r="AH499" s="3" t="str">
        <f t="shared" si="67"/>
        <v/>
      </c>
    </row>
    <row r="500" spans="1:34" x14ac:dyDescent="0.25">
      <c r="A500" s="13" t="str">
        <f>+Afrapportering!A481</f>
        <v/>
      </c>
      <c r="B500" s="13" t="str">
        <f>+Afrapportering!B481</f>
        <v/>
      </c>
      <c r="C500" s="13" t="str">
        <f>+Afrapportering!C481</f>
        <v/>
      </c>
      <c r="D500" s="13" t="str">
        <f>+Afrapportering!D481</f>
        <v/>
      </c>
      <c r="E500" s="14" t="str">
        <f>+Afrapportering!E481</f>
        <v/>
      </c>
      <c r="F500" s="139" t="str">
        <f>IF(Afrapportering!F481 = "", "",Afrapportering!F481)</f>
        <v/>
      </c>
      <c r="G500" s="14" t="str">
        <f>+Afrapportering!G481</f>
        <v/>
      </c>
      <c r="H500" s="139" t="str">
        <f>IF(Afrapportering!H481 = "","",Afrapportering!H481)</f>
        <v/>
      </c>
      <c r="I500" s="140" t="str">
        <f>+Afrapportering!I481</f>
        <v/>
      </c>
      <c r="J500" s="13" t="str">
        <f>+Afrapportering!J481</f>
        <v/>
      </c>
      <c r="K500" s="32" t="str">
        <f t="shared" si="60"/>
        <v/>
      </c>
      <c r="L500" s="31" t="str">
        <f>IF(Ansøgning!J486="","",Ansøgning!J486)</f>
        <v/>
      </c>
      <c r="M500" s="134" t="str">
        <f>IF(Afrapportering!M481="","",Afrapportering!M481)</f>
        <v/>
      </c>
      <c r="N500" s="31" t="str">
        <f>IF(Ansøgning!K486="","",Ansøgning!K486)</f>
        <v/>
      </c>
      <c r="O500" s="134">
        <f>IF(Afrapportering!O481="",,Afrapportering!O481)</f>
        <v>0</v>
      </c>
      <c r="P500" s="15" t="str">
        <f>IF(Ansøgning!L486="","",Ansøgning!L486)</f>
        <v/>
      </c>
      <c r="Q500" s="15" t="str">
        <f t="shared" si="61"/>
        <v/>
      </c>
      <c r="R500" s="15"/>
      <c r="S500" s="15" t="str">
        <f>IF(Afrapportering!S481="","",Afrapportering!S481)</f>
        <v/>
      </c>
      <c r="T500" s="31" t="str">
        <f t="shared" si="62"/>
        <v/>
      </c>
      <c r="U500" s="30" t="str">
        <f>IF(Afrapportering!U481="","",Afrapportering!U481)</f>
        <v/>
      </c>
      <c r="V500" s="52" t="str">
        <f>IF(Afrapportering!V481="","",Afrapportering!V481)</f>
        <v/>
      </c>
      <c r="W500" s="30" t="str">
        <f>IF(Afrapportering!W481="","",Afrapportering!W481)</f>
        <v/>
      </c>
      <c r="X500" s="52" t="str">
        <f>IF(Afrapportering!X481="","",Afrapportering!X481)</f>
        <v/>
      </c>
      <c r="Y500" s="30" t="str">
        <f>IF(Afrapportering!Y481="","",Afrapportering!Y481)</f>
        <v/>
      </c>
      <c r="Z500" s="52" t="str">
        <f>IFERROR(MAX(IF(OR(V500="",X500=""),"",IF(AND(AND(MONTH(F500)&gt;=7,MONTH(F500)&lt;8),AND(MONTH(H500)&gt;=7,MONTH(H500)&lt;8)),(NETWORKDAYS(F500,H500,Lister!$D$7:$D$13)-V500)*T500/NETWORKDAYS(Lister!$D$19,Lister!$E$19,Lister!$D$7:$D$13),IF(AND(AND(MONTH(F500)&gt;=7,MONTH(F500)&lt;8),MONTH(H500)&gt;7),(NETWORKDAYS(F500,Lister!$E$19,Lister!$D$7:$D$13)-V500)*T500/NETWORKDAYS(Lister!$D$19,Lister!$E$19,Lister!$D$7:$D$13),IF(MONTH(F500)&gt;7,0)))),0),"")</f>
        <v/>
      </c>
      <c r="AA500" s="30" t="str">
        <f>IF(Afrapportering!AA481="","",Afrapportering!AA481)</f>
        <v/>
      </c>
      <c r="AB500" s="52" t="str">
        <f>IFERROR(MAX(IF(OR(V500="",X500=""),"",IF(AND(AND(MONTH(F500)&gt;=8,MONTH(F500)&lt;9),AND(MONTH(H500)&gt;=8,MONTH(H500)&lt;9)),(NETWORKDAYS(F500,H500,Lister!$D$7:$D$13)-X500)*T500/NETWORKDAYS(Lister!$D$20,Lister!$E$20,Lister!$D$7:$D$13),IF(AND(MONTH(F500)=7,MONTH(H500)=8),(NETWORKDAYS(Lister!$D$20,H500,Lister!$D$7:$D$13)-X500)*T500/NETWORKDAYS(Lister!$D$20,Lister!$E$20,Lister!$D$7:$D$13),IF(AND(MONTH(F500)=7,MONTH(H500)=7),0)))),0),"")</f>
        <v/>
      </c>
      <c r="AC500" s="30" t="str">
        <f>IF(Afrapportering!AC481="","",Afrapportering!AC481)</f>
        <v/>
      </c>
      <c r="AD500" s="52" t="str">
        <f t="shared" si="63"/>
        <v/>
      </c>
      <c r="AE500" s="52" t="str">
        <f t="shared" si="64"/>
        <v/>
      </c>
      <c r="AF500" s="30" t="str">
        <f t="shared" si="65"/>
        <v/>
      </c>
      <c r="AG500" s="30" t="str">
        <f t="shared" si="66"/>
        <v/>
      </c>
      <c r="AH500" s="3" t="str">
        <f t="shared" si="67"/>
        <v/>
      </c>
    </row>
    <row r="501" spans="1:34" x14ac:dyDescent="0.25">
      <c r="A501" s="13" t="str">
        <f>+Afrapportering!A482</f>
        <v/>
      </c>
      <c r="B501" s="13" t="str">
        <f>+Afrapportering!B482</f>
        <v/>
      </c>
      <c r="C501" s="13" t="str">
        <f>+Afrapportering!C482</f>
        <v/>
      </c>
      <c r="D501" s="13" t="str">
        <f>+Afrapportering!D482</f>
        <v/>
      </c>
      <c r="E501" s="14" t="str">
        <f>+Afrapportering!E482</f>
        <v/>
      </c>
      <c r="F501" s="139" t="str">
        <f>IF(Afrapportering!F482 = "", "",Afrapportering!F482)</f>
        <v/>
      </c>
      <c r="G501" s="14" t="str">
        <f>+Afrapportering!G482</f>
        <v/>
      </c>
      <c r="H501" s="139" t="str">
        <f>IF(Afrapportering!H482 = "","",Afrapportering!H482)</f>
        <v/>
      </c>
      <c r="I501" s="140" t="str">
        <f>+Afrapportering!I482</f>
        <v/>
      </c>
      <c r="J501" s="13" t="str">
        <f>+Afrapportering!J482</f>
        <v/>
      </c>
      <c r="K501" s="32" t="str">
        <f t="shared" si="60"/>
        <v/>
      </c>
      <c r="L501" s="31" t="str">
        <f>IF(Ansøgning!J487="","",Ansøgning!J487)</f>
        <v/>
      </c>
      <c r="M501" s="134" t="str">
        <f>IF(Afrapportering!M482="","",Afrapportering!M482)</f>
        <v/>
      </c>
      <c r="N501" s="31" t="str">
        <f>IF(Ansøgning!K487="","",Ansøgning!K487)</f>
        <v/>
      </c>
      <c r="O501" s="134">
        <f>IF(Afrapportering!O482="",,Afrapportering!O482)</f>
        <v>0</v>
      </c>
      <c r="P501" s="15" t="str">
        <f>IF(Ansøgning!L487="","",Ansøgning!L487)</f>
        <v/>
      </c>
      <c r="Q501" s="15" t="str">
        <f t="shared" si="61"/>
        <v/>
      </c>
      <c r="R501" s="15"/>
      <c r="S501" s="15" t="str">
        <f>IF(Afrapportering!S482="","",Afrapportering!S482)</f>
        <v/>
      </c>
      <c r="T501" s="31" t="str">
        <f t="shared" si="62"/>
        <v/>
      </c>
      <c r="U501" s="30" t="str">
        <f>IF(Afrapportering!U482="","",Afrapportering!U482)</f>
        <v/>
      </c>
      <c r="V501" s="52" t="str">
        <f>IF(Afrapportering!V482="","",Afrapportering!V482)</f>
        <v/>
      </c>
      <c r="W501" s="30" t="str">
        <f>IF(Afrapportering!W482="","",Afrapportering!W482)</f>
        <v/>
      </c>
      <c r="X501" s="52" t="str">
        <f>IF(Afrapportering!X482="","",Afrapportering!X482)</f>
        <v/>
      </c>
      <c r="Y501" s="30" t="str">
        <f>IF(Afrapportering!Y482="","",Afrapportering!Y482)</f>
        <v/>
      </c>
      <c r="Z501" s="52" t="str">
        <f>IFERROR(MAX(IF(OR(V501="",X501=""),"",IF(AND(AND(MONTH(F501)&gt;=7,MONTH(F501)&lt;8),AND(MONTH(H501)&gt;=7,MONTH(H501)&lt;8)),(NETWORKDAYS(F501,H501,Lister!$D$7:$D$13)-V501)*T501/NETWORKDAYS(Lister!$D$19,Lister!$E$19,Lister!$D$7:$D$13),IF(AND(AND(MONTH(F501)&gt;=7,MONTH(F501)&lt;8),MONTH(H501)&gt;7),(NETWORKDAYS(F501,Lister!$E$19,Lister!$D$7:$D$13)-V501)*T501/NETWORKDAYS(Lister!$D$19,Lister!$E$19,Lister!$D$7:$D$13),IF(MONTH(F501)&gt;7,0)))),0),"")</f>
        <v/>
      </c>
      <c r="AA501" s="30" t="str">
        <f>IF(Afrapportering!AA482="","",Afrapportering!AA482)</f>
        <v/>
      </c>
      <c r="AB501" s="52" t="str">
        <f>IFERROR(MAX(IF(OR(V501="",X501=""),"",IF(AND(AND(MONTH(F501)&gt;=8,MONTH(F501)&lt;9),AND(MONTH(H501)&gt;=8,MONTH(H501)&lt;9)),(NETWORKDAYS(F501,H501,Lister!$D$7:$D$13)-X501)*T501/NETWORKDAYS(Lister!$D$20,Lister!$E$20,Lister!$D$7:$D$13),IF(AND(MONTH(F501)=7,MONTH(H501)=8),(NETWORKDAYS(Lister!$D$20,H501,Lister!$D$7:$D$13)-X501)*T501/NETWORKDAYS(Lister!$D$20,Lister!$E$20,Lister!$D$7:$D$13),IF(AND(MONTH(F501)=7,MONTH(H501)=7),0)))),0),"")</f>
        <v/>
      </c>
      <c r="AC501" s="30" t="str">
        <f>IF(Afrapportering!AC482="","",Afrapportering!AC482)</f>
        <v/>
      </c>
      <c r="AD501" s="52" t="str">
        <f t="shared" si="63"/>
        <v/>
      </c>
      <c r="AE501" s="52" t="str">
        <f t="shared" si="64"/>
        <v/>
      </c>
      <c r="AF501" s="30" t="str">
        <f t="shared" si="65"/>
        <v/>
      </c>
      <c r="AG501" s="30" t="str">
        <f t="shared" si="66"/>
        <v/>
      </c>
      <c r="AH501" s="3" t="str">
        <f t="shared" si="67"/>
        <v/>
      </c>
    </row>
    <row r="502" spans="1:34" x14ac:dyDescent="0.25">
      <c r="A502" s="13" t="str">
        <f>+Afrapportering!A483</f>
        <v/>
      </c>
      <c r="B502" s="13" t="str">
        <f>+Afrapportering!B483</f>
        <v/>
      </c>
      <c r="C502" s="13" t="str">
        <f>+Afrapportering!C483</f>
        <v/>
      </c>
      <c r="D502" s="13" t="str">
        <f>+Afrapportering!D483</f>
        <v/>
      </c>
      <c r="E502" s="14" t="str">
        <f>+Afrapportering!E483</f>
        <v/>
      </c>
      <c r="F502" s="139" t="str">
        <f>IF(Afrapportering!F483 = "", "",Afrapportering!F483)</f>
        <v/>
      </c>
      <c r="G502" s="14" t="str">
        <f>+Afrapportering!G483</f>
        <v/>
      </c>
      <c r="H502" s="139" t="str">
        <f>IF(Afrapportering!H483 = "","",Afrapportering!H483)</f>
        <v/>
      </c>
      <c r="I502" s="140" t="str">
        <f>+Afrapportering!I483</f>
        <v/>
      </c>
      <c r="J502" s="13" t="str">
        <f>+Afrapportering!J483</f>
        <v/>
      </c>
      <c r="K502" s="32" t="str">
        <f t="shared" si="60"/>
        <v/>
      </c>
      <c r="L502" s="31" t="str">
        <f>IF(Ansøgning!J488="","",Ansøgning!J488)</f>
        <v/>
      </c>
      <c r="M502" s="134" t="str">
        <f>IF(Afrapportering!M483="","",Afrapportering!M483)</f>
        <v/>
      </c>
      <c r="N502" s="31" t="str">
        <f>IF(Ansøgning!K488="","",Ansøgning!K488)</f>
        <v/>
      </c>
      <c r="O502" s="134">
        <f>IF(Afrapportering!O483="",,Afrapportering!O483)</f>
        <v>0</v>
      </c>
      <c r="P502" s="15" t="str">
        <f>IF(Ansøgning!L488="","",Ansøgning!L488)</f>
        <v/>
      </c>
      <c r="Q502" s="15" t="str">
        <f t="shared" si="61"/>
        <v/>
      </c>
      <c r="R502" s="15"/>
      <c r="S502" s="15" t="str">
        <f>IF(Afrapportering!S483="","",Afrapportering!S483)</f>
        <v/>
      </c>
      <c r="T502" s="31" t="str">
        <f t="shared" si="62"/>
        <v/>
      </c>
      <c r="U502" s="30" t="str">
        <f>IF(Afrapportering!U483="","",Afrapportering!U483)</f>
        <v/>
      </c>
      <c r="V502" s="52" t="str">
        <f>IF(Afrapportering!V483="","",Afrapportering!V483)</f>
        <v/>
      </c>
      <c r="W502" s="30" t="str">
        <f>IF(Afrapportering!W483="","",Afrapportering!W483)</f>
        <v/>
      </c>
      <c r="X502" s="52" t="str">
        <f>IF(Afrapportering!X483="","",Afrapportering!X483)</f>
        <v/>
      </c>
      <c r="Y502" s="30" t="str">
        <f>IF(Afrapportering!Y483="","",Afrapportering!Y483)</f>
        <v/>
      </c>
      <c r="Z502" s="52" t="str">
        <f>IFERROR(MAX(IF(OR(V502="",X502=""),"",IF(AND(AND(MONTH(F502)&gt;=7,MONTH(F502)&lt;8),AND(MONTH(H502)&gt;=7,MONTH(H502)&lt;8)),(NETWORKDAYS(F502,H502,Lister!$D$7:$D$13)-V502)*T502/NETWORKDAYS(Lister!$D$19,Lister!$E$19,Lister!$D$7:$D$13),IF(AND(AND(MONTH(F502)&gt;=7,MONTH(F502)&lt;8),MONTH(H502)&gt;7),(NETWORKDAYS(F502,Lister!$E$19,Lister!$D$7:$D$13)-V502)*T502/NETWORKDAYS(Lister!$D$19,Lister!$E$19,Lister!$D$7:$D$13),IF(MONTH(F502)&gt;7,0)))),0),"")</f>
        <v/>
      </c>
      <c r="AA502" s="30" t="str">
        <f>IF(Afrapportering!AA483="","",Afrapportering!AA483)</f>
        <v/>
      </c>
      <c r="AB502" s="52" t="str">
        <f>IFERROR(MAX(IF(OR(V502="",X502=""),"",IF(AND(AND(MONTH(F502)&gt;=8,MONTH(F502)&lt;9),AND(MONTH(H502)&gt;=8,MONTH(H502)&lt;9)),(NETWORKDAYS(F502,H502,Lister!$D$7:$D$13)-X502)*T502/NETWORKDAYS(Lister!$D$20,Lister!$E$20,Lister!$D$7:$D$13),IF(AND(MONTH(F502)=7,MONTH(H502)=8),(NETWORKDAYS(Lister!$D$20,H502,Lister!$D$7:$D$13)-X502)*T502/NETWORKDAYS(Lister!$D$20,Lister!$E$20,Lister!$D$7:$D$13),IF(AND(MONTH(F502)=7,MONTH(H502)=7),0)))),0),"")</f>
        <v/>
      </c>
      <c r="AC502" s="30" t="str">
        <f>IF(Afrapportering!AC483="","",Afrapportering!AC483)</f>
        <v/>
      </c>
      <c r="AD502" s="52" t="str">
        <f t="shared" si="63"/>
        <v/>
      </c>
      <c r="AE502" s="52" t="str">
        <f t="shared" si="64"/>
        <v/>
      </c>
      <c r="AF502" s="30" t="str">
        <f t="shared" si="65"/>
        <v/>
      </c>
      <c r="AG502" s="30" t="str">
        <f t="shared" si="66"/>
        <v/>
      </c>
      <c r="AH502" s="3" t="str">
        <f t="shared" si="67"/>
        <v/>
      </c>
    </row>
    <row r="503" spans="1:34" x14ac:dyDescent="0.25">
      <c r="A503" s="13" t="str">
        <f>+Afrapportering!A484</f>
        <v/>
      </c>
      <c r="B503" s="13" t="str">
        <f>+Afrapportering!B484</f>
        <v/>
      </c>
      <c r="C503" s="13" t="str">
        <f>+Afrapportering!C484</f>
        <v/>
      </c>
      <c r="D503" s="13" t="str">
        <f>+Afrapportering!D484</f>
        <v/>
      </c>
      <c r="E503" s="14" t="str">
        <f>+Afrapportering!E484</f>
        <v/>
      </c>
      <c r="F503" s="139" t="str">
        <f>IF(Afrapportering!F484 = "", "",Afrapportering!F484)</f>
        <v/>
      </c>
      <c r="G503" s="14" t="str">
        <f>+Afrapportering!G484</f>
        <v/>
      </c>
      <c r="H503" s="139" t="str">
        <f>IF(Afrapportering!H484 = "","",Afrapportering!H484)</f>
        <v/>
      </c>
      <c r="I503" s="140" t="str">
        <f>+Afrapportering!I484</f>
        <v/>
      </c>
      <c r="J503" s="13" t="str">
        <f>+Afrapportering!J484</f>
        <v/>
      </c>
      <c r="K503" s="32" t="str">
        <f t="shared" si="60"/>
        <v/>
      </c>
      <c r="L503" s="31" t="str">
        <f>IF(Ansøgning!J489="","",Ansøgning!J489)</f>
        <v/>
      </c>
      <c r="M503" s="134" t="str">
        <f>IF(Afrapportering!M484="","",Afrapportering!M484)</f>
        <v/>
      </c>
      <c r="N503" s="31" t="str">
        <f>IF(Ansøgning!K489="","",Ansøgning!K489)</f>
        <v/>
      </c>
      <c r="O503" s="134">
        <f>IF(Afrapportering!O484="",,Afrapportering!O484)</f>
        <v>0</v>
      </c>
      <c r="P503" s="15" t="str">
        <f>IF(Ansøgning!L489="","",Ansøgning!L489)</f>
        <v/>
      </c>
      <c r="Q503" s="15" t="str">
        <f t="shared" si="61"/>
        <v/>
      </c>
      <c r="R503" s="15"/>
      <c r="S503" s="15" t="str">
        <f>IF(Afrapportering!S484="","",Afrapportering!S484)</f>
        <v/>
      </c>
      <c r="T503" s="31" t="str">
        <f t="shared" si="62"/>
        <v/>
      </c>
      <c r="U503" s="30" t="str">
        <f>IF(Afrapportering!U484="","",Afrapportering!U484)</f>
        <v/>
      </c>
      <c r="V503" s="52" t="str">
        <f>IF(Afrapportering!V484="","",Afrapportering!V484)</f>
        <v/>
      </c>
      <c r="W503" s="30" t="str">
        <f>IF(Afrapportering!W484="","",Afrapportering!W484)</f>
        <v/>
      </c>
      <c r="X503" s="52" t="str">
        <f>IF(Afrapportering!X484="","",Afrapportering!X484)</f>
        <v/>
      </c>
      <c r="Y503" s="30" t="str">
        <f>IF(Afrapportering!Y484="","",Afrapportering!Y484)</f>
        <v/>
      </c>
      <c r="Z503" s="52" t="str">
        <f>IFERROR(MAX(IF(OR(V503="",X503=""),"",IF(AND(AND(MONTH(F503)&gt;=7,MONTH(F503)&lt;8),AND(MONTH(H503)&gt;=7,MONTH(H503)&lt;8)),(NETWORKDAYS(F503,H503,Lister!$D$7:$D$13)-V503)*T503/NETWORKDAYS(Lister!$D$19,Lister!$E$19,Lister!$D$7:$D$13),IF(AND(AND(MONTH(F503)&gt;=7,MONTH(F503)&lt;8),MONTH(H503)&gt;7),(NETWORKDAYS(F503,Lister!$E$19,Lister!$D$7:$D$13)-V503)*T503/NETWORKDAYS(Lister!$D$19,Lister!$E$19,Lister!$D$7:$D$13),IF(MONTH(F503)&gt;7,0)))),0),"")</f>
        <v/>
      </c>
      <c r="AA503" s="30" t="str">
        <f>IF(Afrapportering!AA484="","",Afrapportering!AA484)</f>
        <v/>
      </c>
      <c r="AB503" s="52" t="str">
        <f>IFERROR(MAX(IF(OR(V503="",X503=""),"",IF(AND(AND(MONTH(F503)&gt;=8,MONTH(F503)&lt;9),AND(MONTH(H503)&gt;=8,MONTH(H503)&lt;9)),(NETWORKDAYS(F503,H503,Lister!$D$7:$D$13)-X503)*T503/NETWORKDAYS(Lister!$D$20,Lister!$E$20,Lister!$D$7:$D$13),IF(AND(MONTH(F503)=7,MONTH(H503)=8),(NETWORKDAYS(Lister!$D$20,H503,Lister!$D$7:$D$13)-X503)*T503/NETWORKDAYS(Lister!$D$20,Lister!$E$20,Lister!$D$7:$D$13),IF(AND(MONTH(F503)=7,MONTH(H503)=7),0)))),0),"")</f>
        <v/>
      </c>
      <c r="AC503" s="30" t="str">
        <f>IF(Afrapportering!AC484="","",Afrapportering!AC484)</f>
        <v/>
      </c>
      <c r="AD503" s="52" t="str">
        <f t="shared" si="63"/>
        <v/>
      </c>
      <c r="AE503" s="52" t="str">
        <f t="shared" si="64"/>
        <v/>
      </c>
      <c r="AF503" s="30" t="str">
        <f t="shared" si="65"/>
        <v/>
      </c>
      <c r="AG503" s="30" t="str">
        <f t="shared" si="66"/>
        <v/>
      </c>
      <c r="AH503" s="3" t="str">
        <f t="shared" si="67"/>
        <v/>
      </c>
    </row>
    <row r="504" spans="1:34" x14ac:dyDescent="0.25">
      <c r="A504" s="13" t="str">
        <f>+Afrapportering!A485</f>
        <v/>
      </c>
      <c r="B504" s="13" t="str">
        <f>+Afrapportering!B485</f>
        <v/>
      </c>
      <c r="C504" s="13" t="str">
        <f>+Afrapportering!C485</f>
        <v/>
      </c>
      <c r="D504" s="13" t="str">
        <f>+Afrapportering!D485</f>
        <v/>
      </c>
      <c r="E504" s="14" t="str">
        <f>+Afrapportering!E485</f>
        <v/>
      </c>
      <c r="F504" s="139" t="str">
        <f>IF(Afrapportering!F485 = "", "",Afrapportering!F485)</f>
        <v/>
      </c>
      <c r="G504" s="14" t="str">
        <f>+Afrapportering!G485</f>
        <v/>
      </c>
      <c r="H504" s="139" t="str">
        <f>IF(Afrapportering!H485 = "","",Afrapportering!H485)</f>
        <v/>
      </c>
      <c r="I504" s="140" t="str">
        <f>+Afrapportering!I485</f>
        <v/>
      </c>
      <c r="J504" s="13" t="str">
        <f>+Afrapportering!J485</f>
        <v/>
      </c>
      <c r="K504" s="32" t="str">
        <f t="shared" si="60"/>
        <v/>
      </c>
      <c r="L504" s="31" t="str">
        <f>IF(Ansøgning!J490="","",Ansøgning!J490)</f>
        <v/>
      </c>
      <c r="M504" s="134" t="str">
        <f>IF(Afrapportering!M485="","",Afrapportering!M485)</f>
        <v/>
      </c>
      <c r="N504" s="31" t="str">
        <f>IF(Ansøgning!K490="","",Ansøgning!K490)</f>
        <v/>
      </c>
      <c r="O504" s="134">
        <f>IF(Afrapportering!O485="",,Afrapportering!O485)</f>
        <v>0</v>
      </c>
      <c r="P504" s="15" t="str">
        <f>IF(Ansøgning!L490="","",Ansøgning!L490)</f>
        <v/>
      </c>
      <c r="Q504" s="15" t="str">
        <f t="shared" si="61"/>
        <v/>
      </c>
      <c r="R504" s="15"/>
      <c r="S504" s="15" t="str">
        <f>IF(Afrapportering!S485="","",Afrapportering!S485)</f>
        <v/>
      </c>
      <c r="T504" s="31" t="str">
        <f t="shared" si="62"/>
        <v/>
      </c>
      <c r="U504" s="30" t="str">
        <f>IF(Afrapportering!U485="","",Afrapportering!U485)</f>
        <v/>
      </c>
      <c r="V504" s="52" t="str">
        <f>IF(Afrapportering!V485="","",Afrapportering!V485)</f>
        <v/>
      </c>
      <c r="W504" s="30" t="str">
        <f>IF(Afrapportering!W485="","",Afrapportering!W485)</f>
        <v/>
      </c>
      <c r="X504" s="52" t="str">
        <f>IF(Afrapportering!X485="","",Afrapportering!X485)</f>
        <v/>
      </c>
      <c r="Y504" s="30" t="str">
        <f>IF(Afrapportering!Y485="","",Afrapportering!Y485)</f>
        <v/>
      </c>
      <c r="Z504" s="52" t="str">
        <f>IFERROR(MAX(IF(OR(V504="",X504=""),"",IF(AND(AND(MONTH(F504)&gt;=7,MONTH(F504)&lt;8),AND(MONTH(H504)&gt;=7,MONTH(H504)&lt;8)),(NETWORKDAYS(F504,H504,Lister!$D$7:$D$13)-V504)*T504/NETWORKDAYS(Lister!$D$19,Lister!$E$19,Lister!$D$7:$D$13),IF(AND(AND(MONTH(F504)&gt;=7,MONTH(F504)&lt;8),MONTH(H504)&gt;7),(NETWORKDAYS(F504,Lister!$E$19,Lister!$D$7:$D$13)-V504)*T504/NETWORKDAYS(Lister!$D$19,Lister!$E$19,Lister!$D$7:$D$13),IF(MONTH(F504)&gt;7,0)))),0),"")</f>
        <v/>
      </c>
      <c r="AA504" s="30" t="str">
        <f>IF(Afrapportering!AA485="","",Afrapportering!AA485)</f>
        <v/>
      </c>
      <c r="AB504" s="52" t="str">
        <f>IFERROR(MAX(IF(OR(V504="",X504=""),"",IF(AND(AND(MONTH(F504)&gt;=8,MONTH(F504)&lt;9),AND(MONTH(H504)&gt;=8,MONTH(H504)&lt;9)),(NETWORKDAYS(F504,H504,Lister!$D$7:$D$13)-X504)*T504/NETWORKDAYS(Lister!$D$20,Lister!$E$20,Lister!$D$7:$D$13),IF(AND(MONTH(F504)=7,MONTH(H504)=8),(NETWORKDAYS(Lister!$D$20,H504,Lister!$D$7:$D$13)-X504)*T504/NETWORKDAYS(Lister!$D$20,Lister!$E$20,Lister!$D$7:$D$13),IF(AND(MONTH(F504)=7,MONTH(H504)=7),0)))),0),"")</f>
        <v/>
      </c>
      <c r="AC504" s="30" t="str">
        <f>IF(Afrapportering!AC485="","",Afrapportering!AC485)</f>
        <v/>
      </c>
      <c r="AD504" s="52" t="str">
        <f t="shared" si="63"/>
        <v/>
      </c>
      <c r="AE504" s="52" t="str">
        <f t="shared" si="64"/>
        <v/>
      </c>
      <c r="AF504" s="30" t="str">
        <f t="shared" si="65"/>
        <v/>
      </c>
      <c r="AG504" s="30" t="str">
        <f t="shared" si="66"/>
        <v/>
      </c>
      <c r="AH504" s="3" t="str">
        <f t="shared" si="67"/>
        <v/>
      </c>
    </row>
    <row r="505" spans="1:34" x14ac:dyDescent="0.25">
      <c r="A505" s="13" t="str">
        <f>+Afrapportering!A486</f>
        <v/>
      </c>
      <c r="B505" s="13" t="str">
        <f>+Afrapportering!B486</f>
        <v/>
      </c>
      <c r="C505" s="13" t="str">
        <f>+Afrapportering!C486</f>
        <v/>
      </c>
      <c r="D505" s="13" t="str">
        <f>+Afrapportering!D486</f>
        <v/>
      </c>
      <c r="E505" s="14" t="str">
        <f>+Afrapportering!E486</f>
        <v/>
      </c>
      <c r="F505" s="139" t="str">
        <f>IF(Afrapportering!F486 = "", "",Afrapportering!F486)</f>
        <v/>
      </c>
      <c r="G505" s="14" t="str">
        <f>+Afrapportering!G486</f>
        <v/>
      </c>
      <c r="H505" s="139" t="str">
        <f>IF(Afrapportering!H486 = "","",Afrapportering!H486)</f>
        <v/>
      </c>
      <c r="I505" s="140" t="str">
        <f>+Afrapportering!I486</f>
        <v/>
      </c>
      <c r="J505" s="13" t="str">
        <f>+Afrapportering!J486</f>
        <v/>
      </c>
      <c r="K505" s="32" t="str">
        <f t="shared" si="60"/>
        <v/>
      </c>
      <c r="L505" s="31" t="str">
        <f>IF(Ansøgning!J491="","",Ansøgning!J491)</f>
        <v/>
      </c>
      <c r="M505" s="134" t="str">
        <f>IF(Afrapportering!M486="","",Afrapportering!M486)</f>
        <v/>
      </c>
      <c r="N505" s="31" t="str">
        <f>IF(Ansøgning!K491="","",Ansøgning!K491)</f>
        <v/>
      </c>
      <c r="O505" s="134">
        <f>IF(Afrapportering!O486="",,Afrapportering!O486)</f>
        <v>0</v>
      </c>
      <c r="P505" s="15" t="str">
        <f>IF(Ansøgning!L491="","",Ansøgning!L491)</f>
        <v/>
      </c>
      <c r="Q505" s="15" t="str">
        <f t="shared" si="61"/>
        <v/>
      </c>
      <c r="R505" s="15"/>
      <c r="S505" s="15" t="str">
        <f>IF(Afrapportering!S486="","",Afrapportering!S486)</f>
        <v/>
      </c>
      <c r="T505" s="31" t="str">
        <f t="shared" si="62"/>
        <v/>
      </c>
      <c r="U505" s="30" t="str">
        <f>IF(Afrapportering!U486="","",Afrapportering!U486)</f>
        <v/>
      </c>
      <c r="V505" s="52" t="str">
        <f>IF(Afrapportering!V486="","",Afrapportering!V486)</f>
        <v/>
      </c>
      <c r="W505" s="30" t="str">
        <f>IF(Afrapportering!W486="","",Afrapportering!W486)</f>
        <v/>
      </c>
      <c r="X505" s="52" t="str">
        <f>IF(Afrapportering!X486="","",Afrapportering!X486)</f>
        <v/>
      </c>
      <c r="Y505" s="30" t="str">
        <f>IF(Afrapportering!Y486="","",Afrapportering!Y486)</f>
        <v/>
      </c>
      <c r="Z505" s="52" t="str">
        <f>IFERROR(MAX(IF(OR(V505="",X505=""),"",IF(AND(AND(MONTH(F505)&gt;=7,MONTH(F505)&lt;8),AND(MONTH(H505)&gt;=7,MONTH(H505)&lt;8)),(NETWORKDAYS(F505,H505,Lister!$D$7:$D$13)-V505)*T505/NETWORKDAYS(Lister!$D$19,Lister!$E$19,Lister!$D$7:$D$13),IF(AND(AND(MONTH(F505)&gt;=7,MONTH(F505)&lt;8),MONTH(H505)&gt;7),(NETWORKDAYS(F505,Lister!$E$19,Lister!$D$7:$D$13)-V505)*T505/NETWORKDAYS(Lister!$D$19,Lister!$E$19,Lister!$D$7:$D$13),IF(MONTH(F505)&gt;7,0)))),0),"")</f>
        <v/>
      </c>
      <c r="AA505" s="30" t="str">
        <f>IF(Afrapportering!AA486="","",Afrapportering!AA486)</f>
        <v/>
      </c>
      <c r="AB505" s="52" t="str">
        <f>IFERROR(MAX(IF(OR(V505="",X505=""),"",IF(AND(AND(MONTH(F505)&gt;=8,MONTH(F505)&lt;9),AND(MONTH(H505)&gt;=8,MONTH(H505)&lt;9)),(NETWORKDAYS(F505,H505,Lister!$D$7:$D$13)-X505)*T505/NETWORKDAYS(Lister!$D$20,Lister!$E$20,Lister!$D$7:$D$13),IF(AND(MONTH(F505)=7,MONTH(H505)=8),(NETWORKDAYS(Lister!$D$20,H505,Lister!$D$7:$D$13)-X505)*T505/NETWORKDAYS(Lister!$D$20,Lister!$E$20,Lister!$D$7:$D$13),IF(AND(MONTH(F505)=7,MONTH(H505)=7),0)))),0),"")</f>
        <v/>
      </c>
      <c r="AC505" s="30" t="str">
        <f>IF(Afrapportering!AC486="","",Afrapportering!AC486)</f>
        <v/>
      </c>
      <c r="AD505" s="52" t="str">
        <f t="shared" si="63"/>
        <v/>
      </c>
      <c r="AE505" s="52" t="str">
        <f t="shared" si="64"/>
        <v/>
      </c>
      <c r="AF505" s="30" t="str">
        <f t="shared" si="65"/>
        <v/>
      </c>
      <c r="AG505" s="30" t="str">
        <f t="shared" si="66"/>
        <v/>
      </c>
      <c r="AH505" s="3" t="str">
        <f t="shared" si="67"/>
        <v/>
      </c>
    </row>
    <row r="506" spans="1:34" x14ac:dyDescent="0.25">
      <c r="A506" s="13" t="str">
        <f>+Afrapportering!A487</f>
        <v/>
      </c>
      <c r="B506" s="13" t="str">
        <f>+Afrapportering!B487</f>
        <v/>
      </c>
      <c r="C506" s="13" t="str">
        <f>+Afrapportering!C487</f>
        <v/>
      </c>
      <c r="D506" s="13" t="str">
        <f>+Afrapportering!D487</f>
        <v/>
      </c>
      <c r="E506" s="14" t="str">
        <f>+Afrapportering!E487</f>
        <v/>
      </c>
      <c r="F506" s="139" t="str">
        <f>IF(Afrapportering!F487 = "", "",Afrapportering!F487)</f>
        <v/>
      </c>
      <c r="G506" s="14" t="str">
        <f>+Afrapportering!G487</f>
        <v/>
      </c>
      <c r="H506" s="139" t="str">
        <f>IF(Afrapportering!H487 = "","",Afrapportering!H487)</f>
        <v/>
      </c>
      <c r="I506" s="140" t="str">
        <f>+Afrapportering!I487</f>
        <v/>
      </c>
      <c r="J506" s="13" t="str">
        <f>+Afrapportering!J487</f>
        <v/>
      </c>
      <c r="K506" s="32" t="str">
        <f t="shared" si="60"/>
        <v/>
      </c>
      <c r="L506" s="31" t="str">
        <f>IF(Ansøgning!J492="","",Ansøgning!J492)</f>
        <v/>
      </c>
      <c r="M506" s="134" t="str">
        <f>IF(Afrapportering!M487="","",Afrapportering!M487)</f>
        <v/>
      </c>
      <c r="N506" s="31" t="str">
        <f>IF(Ansøgning!K492="","",Ansøgning!K492)</f>
        <v/>
      </c>
      <c r="O506" s="134">
        <f>IF(Afrapportering!O487="",,Afrapportering!O487)</f>
        <v>0</v>
      </c>
      <c r="P506" s="15" t="str">
        <f>IF(Ansøgning!L492="","",Ansøgning!L492)</f>
        <v/>
      </c>
      <c r="Q506" s="15" t="str">
        <f t="shared" si="61"/>
        <v/>
      </c>
      <c r="R506" s="15"/>
      <c r="S506" s="15" t="str">
        <f>IF(Afrapportering!S487="","",Afrapportering!S487)</f>
        <v/>
      </c>
      <c r="T506" s="31" t="str">
        <f t="shared" si="62"/>
        <v/>
      </c>
      <c r="U506" s="30" t="str">
        <f>IF(Afrapportering!U487="","",Afrapportering!U487)</f>
        <v/>
      </c>
      <c r="V506" s="52" t="str">
        <f>IF(Afrapportering!V487="","",Afrapportering!V487)</f>
        <v/>
      </c>
      <c r="W506" s="30" t="str">
        <f>IF(Afrapportering!W487="","",Afrapportering!W487)</f>
        <v/>
      </c>
      <c r="X506" s="52" t="str">
        <f>IF(Afrapportering!X487="","",Afrapportering!X487)</f>
        <v/>
      </c>
      <c r="Y506" s="30" t="str">
        <f>IF(Afrapportering!Y487="","",Afrapportering!Y487)</f>
        <v/>
      </c>
      <c r="Z506" s="52" t="str">
        <f>IFERROR(MAX(IF(OR(V506="",X506=""),"",IF(AND(AND(MONTH(F506)&gt;=7,MONTH(F506)&lt;8),AND(MONTH(H506)&gt;=7,MONTH(H506)&lt;8)),(NETWORKDAYS(F506,H506,Lister!$D$7:$D$13)-V506)*T506/NETWORKDAYS(Lister!$D$19,Lister!$E$19,Lister!$D$7:$D$13),IF(AND(AND(MONTH(F506)&gt;=7,MONTH(F506)&lt;8),MONTH(H506)&gt;7),(NETWORKDAYS(F506,Lister!$E$19,Lister!$D$7:$D$13)-V506)*T506/NETWORKDAYS(Lister!$D$19,Lister!$E$19,Lister!$D$7:$D$13),IF(MONTH(F506)&gt;7,0)))),0),"")</f>
        <v/>
      </c>
      <c r="AA506" s="30" t="str">
        <f>IF(Afrapportering!AA487="","",Afrapportering!AA487)</f>
        <v/>
      </c>
      <c r="AB506" s="52" t="str">
        <f>IFERROR(MAX(IF(OR(V506="",X506=""),"",IF(AND(AND(MONTH(F506)&gt;=8,MONTH(F506)&lt;9),AND(MONTH(H506)&gt;=8,MONTH(H506)&lt;9)),(NETWORKDAYS(F506,H506,Lister!$D$7:$D$13)-X506)*T506/NETWORKDAYS(Lister!$D$20,Lister!$E$20,Lister!$D$7:$D$13),IF(AND(MONTH(F506)=7,MONTH(H506)=8),(NETWORKDAYS(Lister!$D$20,H506,Lister!$D$7:$D$13)-X506)*T506/NETWORKDAYS(Lister!$D$20,Lister!$E$20,Lister!$D$7:$D$13),IF(AND(MONTH(F506)=7,MONTH(H506)=7),0)))),0),"")</f>
        <v/>
      </c>
      <c r="AC506" s="30" t="str">
        <f>IF(Afrapportering!AC487="","",Afrapportering!AC487)</f>
        <v/>
      </c>
      <c r="AD506" s="52" t="str">
        <f t="shared" si="63"/>
        <v/>
      </c>
      <c r="AE506" s="52" t="str">
        <f t="shared" si="64"/>
        <v/>
      </c>
      <c r="AF506" s="30" t="str">
        <f t="shared" si="65"/>
        <v/>
      </c>
      <c r="AG506" s="30" t="str">
        <f t="shared" si="66"/>
        <v/>
      </c>
      <c r="AH506" s="3" t="str">
        <f t="shared" si="67"/>
        <v/>
      </c>
    </row>
    <row r="507" spans="1:34" x14ac:dyDescent="0.25">
      <c r="A507" s="13" t="str">
        <f>+Afrapportering!A488</f>
        <v/>
      </c>
      <c r="B507" s="13" t="str">
        <f>+Afrapportering!B488</f>
        <v/>
      </c>
      <c r="C507" s="13" t="str">
        <f>+Afrapportering!C488</f>
        <v/>
      </c>
      <c r="D507" s="13" t="str">
        <f>+Afrapportering!D488</f>
        <v/>
      </c>
      <c r="E507" s="14" t="str">
        <f>+Afrapportering!E488</f>
        <v/>
      </c>
      <c r="F507" s="139" t="str">
        <f>IF(Afrapportering!F488 = "", "",Afrapportering!F488)</f>
        <v/>
      </c>
      <c r="G507" s="14" t="str">
        <f>+Afrapportering!G488</f>
        <v/>
      </c>
      <c r="H507" s="139" t="str">
        <f>IF(Afrapportering!H488 = "","",Afrapportering!H488)</f>
        <v/>
      </c>
      <c r="I507" s="140" t="str">
        <f>+Afrapportering!I488</f>
        <v/>
      </c>
      <c r="J507" s="13" t="str">
        <f>+Afrapportering!J488</f>
        <v/>
      </c>
      <c r="K507" s="32" t="str">
        <f t="shared" si="60"/>
        <v/>
      </c>
      <c r="L507" s="31" t="str">
        <f>IF(Ansøgning!J493="","",Ansøgning!J493)</f>
        <v/>
      </c>
      <c r="M507" s="134" t="str">
        <f>IF(Afrapportering!M488="","",Afrapportering!M488)</f>
        <v/>
      </c>
      <c r="N507" s="31" t="str">
        <f>IF(Ansøgning!K493="","",Ansøgning!K493)</f>
        <v/>
      </c>
      <c r="O507" s="134">
        <f>IF(Afrapportering!O488="",,Afrapportering!O488)</f>
        <v>0</v>
      </c>
      <c r="P507" s="15" t="str">
        <f>IF(Ansøgning!L493="","",Ansøgning!L493)</f>
        <v/>
      </c>
      <c r="Q507" s="15" t="str">
        <f t="shared" si="61"/>
        <v/>
      </c>
      <c r="R507" s="15"/>
      <c r="S507" s="15" t="str">
        <f>IF(Afrapportering!S488="","",Afrapportering!S488)</f>
        <v/>
      </c>
      <c r="T507" s="31" t="str">
        <f t="shared" si="62"/>
        <v/>
      </c>
      <c r="U507" s="30" t="str">
        <f>IF(Afrapportering!U488="","",Afrapportering!U488)</f>
        <v/>
      </c>
      <c r="V507" s="52" t="str">
        <f>IF(Afrapportering!V488="","",Afrapportering!V488)</f>
        <v/>
      </c>
      <c r="W507" s="30" t="str">
        <f>IF(Afrapportering!W488="","",Afrapportering!W488)</f>
        <v/>
      </c>
      <c r="X507" s="52" t="str">
        <f>IF(Afrapportering!X488="","",Afrapportering!X488)</f>
        <v/>
      </c>
      <c r="Y507" s="30" t="str">
        <f>IF(Afrapportering!Y488="","",Afrapportering!Y488)</f>
        <v/>
      </c>
      <c r="Z507" s="52" t="str">
        <f>IFERROR(MAX(IF(OR(V507="",X507=""),"",IF(AND(AND(MONTH(F507)&gt;=7,MONTH(F507)&lt;8),AND(MONTH(H507)&gt;=7,MONTH(H507)&lt;8)),(NETWORKDAYS(F507,H507,Lister!$D$7:$D$13)-V507)*T507/NETWORKDAYS(Lister!$D$19,Lister!$E$19,Lister!$D$7:$D$13),IF(AND(AND(MONTH(F507)&gt;=7,MONTH(F507)&lt;8),MONTH(H507)&gt;7),(NETWORKDAYS(F507,Lister!$E$19,Lister!$D$7:$D$13)-V507)*T507/NETWORKDAYS(Lister!$D$19,Lister!$E$19,Lister!$D$7:$D$13),IF(MONTH(F507)&gt;7,0)))),0),"")</f>
        <v/>
      </c>
      <c r="AA507" s="30" t="str">
        <f>IF(Afrapportering!AA488="","",Afrapportering!AA488)</f>
        <v/>
      </c>
      <c r="AB507" s="52" t="str">
        <f>IFERROR(MAX(IF(OR(V507="",X507=""),"",IF(AND(AND(MONTH(F507)&gt;=8,MONTH(F507)&lt;9),AND(MONTH(H507)&gt;=8,MONTH(H507)&lt;9)),(NETWORKDAYS(F507,H507,Lister!$D$7:$D$13)-X507)*T507/NETWORKDAYS(Lister!$D$20,Lister!$E$20,Lister!$D$7:$D$13),IF(AND(MONTH(F507)=7,MONTH(H507)=8),(NETWORKDAYS(Lister!$D$20,H507,Lister!$D$7:$D$13)-X507)*T507/NETWORKDAYS(Lister!$D$20,Lister!$E$20,Lister!$D$7:$D$13),IF(AND(MONTH(F507)=7,MONTH(H507)=7),0)))),0),"")</f>
        <v/>
      </c>
      <c r="AC507" s="30" t="str">
        <f>IF(Afrapportering!AC488="","",Afrapportering!AC488)</f>
        <v/>
      </c>
      <c r="AD507" s="52" t="str">
        <f t="shared" si="63"/>
        <v/>
      </c>
      <c r="AE507" s="52" t="str">
        <f t="shared" si="64"/>
        <v/>
      </c>
      <c r="AF507" s="30" t="str">
        <f t="shared" si="65"/>
        <v/>
      </c>
      <c r="AG507" s="30" t="str">
        <f t="shared" si="66"/>
        <v/>
      </c>
      <c r="AH507" s="3" t="str">
        <f t="shared" si="67"/>
        <v/>
      </c>
    </row>
    <row r="508" spans="1:34" x14ac:dyDescent="0.25">
      <c r="A508" s="13" t="str">
        <f>+Afrapportering!A489</f>
        <v/>
      </c>
      <c r="B508" s="13" t="str">
        <f>+Afrapportering!B489</f>
        <v/>
      </c>
      <c r="C508" s="13" t="str">
        <f>+Afrapportering!C489</f>
        <v/>
      </c>
      <c r="D508" s="13" t="str">
        <f>+Afrapportering!D489</f>
        <v/>
      </c>
      <c r="E508" s="14" t="str">
        <f>+Afrapportering!E489</f>
        <v/>
      </c>
      <c r="F508" s="139" t="str">
        <f>IF(Afrapportering!F489 = "", "",Afrapportering!F489)</f>
        <v/>
      </c>
      <c r="G508" s="14" t="str">
        <f>+Afrapportering!G489</f>
        <v/>
      </c>
      <c r="H508" s="139" t="str">
        <f>IF(Afrapportering!H489 = "","",Afrapportering!H489)</f>
        <v/>
      </c>
      <c r="I508" s="140" t="str">
        <f>+Afrapportering!I489</f>
        <v/>
      </c>
      <c r="J508" s="13" t="str">
        <f>+Afrapportering!J489</f>
        <v/>
      </c>
      <c r="K508" s="32" t="str">
        <f t="shared" si="60"/>
        <v/>
      </c>
      <c r="L508" s="31" t="str">
        <f>IF(Ansøgning!J494="","",Ansøgning!J494)</f>
        <v/>
      </c>
      <c r="M508" s="134" t="str">
        <f>IF(Afrapportering!M489="","",Afrapportering!M489)</f>
        <v/>
      </c>
      <c r="N508" s="31" t="str">
        <f>IF(Ansøgning!K494="","",Ansøgning!K494)</f>
        <v/>
      </c>
      <c r="O508" s="134">
        <f>IF(Afrapportering!O489="",,Afrapportering!O489)</f>
        <v>0</v>
      </c>
      <c r="P508" s="15" t="str">
        <f>IF(Ansøgning!L494="","",Ansøgning!L494)</f>
        <v/>
      </c>
      <c r="Q508" s="15" t="str">
        <f t="shared" si="61"/>
        <v/>
      </c>
      <c r="R508" s="15"/>
      <c r="S508" s="15" t="str">
        <f>IF(Afrapportering!S489="","",Afrapportering!S489)</f>
        <v/>
      </c>
      <c r="T508" s="31" t="str">
        <f t="shared" si="62"/>
        <v/>
      </c>
      <c r="U508" s="30" t="str">
        <f>IF(Afrapportering!U489="","",Afrapportering!U489)</f>
        <v/>
      </c>
      <c r="V508" s="52" t="str">
        <f>IF(Afrapportering!V489="","",Afrapportering!V489)</f>
        <v/>
      </c>
      <c r="W508" s="30" t="str">
        <f>IF(Afrapportering!W489="","",Afrapportering!W489)</f>
        <v/>
      </c>
      <c r="X508" s="52" t="str">
        <f>IF(Afrapportering!X489="","",Afrapportering!X489)</f>
        <v/>
      </c>
      <c r="Y508" s="30" t="str">
        <f>IF(Afrapportering!Y489="","",Afrapportering!Y489)</f>
        <v/>
      </c>
      <c r="Z508" s="52" t="str">
        <f>IFERROR(MAX(IF(OR(V508="",X508=""),"",IF(AND(AND(MONTH(F508)&gt;=7,MONTH(F508)&lt;8),AND(MONTH(H508)&gt;=7,MONTH(H508)&lt;8)),(NETWORKDAYS(F508,H508,Lister!$D$7:$D$13)-V508)*T508/NETWORKDAYS(Lister!$D$19,Lister!$E$19,Lister!$D$7:$D$13),IF(AND(AND(MONTH(F508)&gt;=7,MONTH(F508)&lt;8),MONTH(H508)&gt;7),(NETWORKDAYS(F508,Lister!$E$19,Lister!$D$7:$D$13)-V508)*T508/NETWORKDAYS(Lister!$D$19,Lister!$E$19,Lister!$D$7:$D$13),IF(MONTH(F508)&gt;7,0)))),0),"")</f>
        <v/>
      </c>
      <c r="AA508" s="30" t="str">
        <f>IF(Afrapportering!AA489="","",Afrapportering!AA489)</f>
        <v/>
      </c>
      <c r="AB508" s="52" t="str">
        <f>IFERROR(MAX(IF(OR(V508="",X508=""),"",IF(AND(AND(MONTH(F508)&gt;=8,MONTH(F508)&lt;9),AND(MONTH(H508)&gt;=8,MONTH(H508)&lt;9)),(NETWORKDAYS(F508,H508,Lister!$D$7:$D$13)-X508)*T508/NETWORKDAYS(Lister!$D$20,Lister!$E$20,Lister!$D$7:$D$13),IF(AND(MONTH(F508)=7,MONTH(H508)=8),(NETWORKDAYS(Lister!$D$20,H508,Lister!$D$7:$D$13)-X508)*T508/NETWORKDAYS(Lister!$D$20,Lister!$E$20,Lister!$D$7:$D$13),IF(AND(MONTH(F508)=7,MONTH(H508)=7),0)))),0),"")</f>
        <v/>
      </c>
      <c r="AC508" s="30" t="str">
        <f>IF(Afrapportering!AC489="","",Afrapportering!AC489)</f>
        <v/>
      </c>
      <c r="AD508" s="52" t="str">
        <f t="shared" si="63"/>
        <v/>
      </c>
      <c r="AE508" s="52" t="str">
        <f t="shared" si="64"/>
        <v/>
      </c>
      <c r="AF508" s="30" t="str">
        <f t="shared" si="65"/>
        <v/>
      </c>
      <c r="AG508" s="30" t="str">
        <f t="shared" si="66"/>
        <v/>
      </c>
      <c r="AH508" s="3" t="str">
        <f t="shared" si="67"/>
        <v/>
      </c>
    </row>
    <row r="509" spans="1:34" x14ac:dyDescent="0.25">
      <c r="A509" s="13" t="str">
        <f>+Afrapportering!A490</f>
        <v/>
      </c>
      <c r="B509" s="13" t="str">
        <f>+Afrapportering!B490</f>
        <v/>
      </c>
      <c r="C509" s="13" t="str">
        <f>+Afrapportering!C490</f>
        <v/>
      </c>
      <c r="D509" s="13" t="str">
        <f>+Afrapportering!D490</f>
        <v/>
      </c>
      <c r="E509" s="14" t="str">
        <f>+Afrapportering!E490</f>
        <v/>
      </c>
      <c r="F509" s="139" t="str">
        <f>IF(Afrapportering!F490 = "", "",Afrapportering!F490)</f>
        <v/>
      </c>
      <c r="G509" s="14" t="str">
        <f>+Afrapportering!G490</f>
        <v/>
      </c>
      <c r="H509" s="139" t="str">
        <f>IF(Afrapportering!H490 = "","",Afrapportering!H490)</f>
        <v/>
      </c>
      <c r="I509" s="140" t="str">
        <f>+Afrapportering!I490</f>
        <v/>
      </c>
      <c r="J509" s="13" t="str">
        <f>+Afrapportering!J490</f>
        <v/>
      </c>
      <c r="K509" s="32" t="str">
        <f t="shared" si="60"/>
        <v/>
      </c>
      <c r="L509" s="31" t="str">
        <f>IF(Ansøgning!J495="","",Ansøgning!J495)</f>
        <v/>
      </c>
      <c r="M509" s="134" t="str">
        <f>IF(Afrapportering!M490="","",Afrapportering!M490)</f>
        <v/>
      </c>
      <c r="N509" s="31" t="str">
        <f>IF(Ansøgning!K495="","",Ansøgning!K495)</f>
        <v/>
      </c>
      <c r="O509" s="134">
        <f>IF(Afrapportering!O490="",,Afrapportering!O490)</f>
        <v>0</v>
      </c>
      <c r="P509" s="15" t="str">
        <f>IF(Ansøgning!L495="","",Ansøgning!L495)</f>
        <v/>
      </c>
      <c r="Q509" s="15" t="str">
        <f t="shared" si="61"/>
        <v/>
      </c>
      <c r="R509" s="15"/>
      <c r="S509" s="15" t="str">
        <f>IF(Afrapportering!S490="","",Afrapportering!S490)</f>
        <v/>
      </c>
      <c r="T509" s="31" t="str">
        <f t="shared" si="62"/>
        <v/>
      </c>
      <c r="U509" s="30" t="str">
        <f>IF(Afrapportering!U490="","",Afrapportering!U490)</f>
        <v/>
      </c>
      <c r="V509" s="52" t="str">
        <f>IF(Afrapportering!V490="","",Afrapportering!V490)</f>
        <v/>
      </c>
      <c r="W509" s="30" t="str">
        <f>IF(Afrapportering!W490="","",Afrapportering!W490)</f>
        <v/>
      </c>
      <c r="X509" s="52" t="str">
        <f>IF(Afrapportering!X490="","",Afrapportering!X490)</f>
        <v/>
      </c>
      <c r="Y509" s="30" t="str">
        <f>IF(Afrapportering!Y490="","",Afrapportering!Y490)</f>
        <v/>
      </c>
      <c r="Z509" s="52" t="str">
        <f>IFERROR(MAX(IF(OR(V509="",X509=""),"",IF(AND(AND(MONTH(F509)&gt;=7,MONTH(F509)&lt;8),AND(MONTH(H509)&gt;=7,MONTH(H509)&lt;8)),(NETWORKDAYS(F509,H509,Lister!$D$7:$D$13)-V509)*T509/NETWORKDAYS(Lister!$D$19,Lister!$E$19,Lister!$D$7:$D$13),IF(AND(AND(MONTH(F509)&gt;=7,MONTH(F509)&lt;8),MONTH(H509)&gt;7),(NETWORKDAYS(F509,Lister!$E$19,Lister!$D$7:$D$13)-V509)*T509/NETWORKDAYS(Lister!$D$19,Lister!$E$19,Lister!$D$7:$D$13),IF(MONTH(F509)&gt;7,0)))),0),"")</f>
        <v/>
      </c>
      <c r="AA509" s="30" t="str">
        <f>IF(Afrapportering!AA490="","",Afrapportering!AA490)</f>
        <v/>
      </c>
      <c r="AB509" s="52" t="str">
        <f>IFERROR(MAX(IF(OR(V509="",X509=""),"",IF(AND(AND(MONTH(F509)&gt;=8,MONTH(F509)&lt;9),AND(MONTH(H509)&gt;=8,MONTH(H509)&lt;9)),(NETWORKDAYS(F509,H509,Lister!$D$7:$D$13)-X509)*T509/NETWORKDAYS(Lister!$D$20,Lister!$E$20,Lister!$D$7:$D$13),IF(AND(MONTH(F509)=7,MONTH(H509)=8),(NETWORKDAYS(Lister!$D$20,H509,Lister!$D$7:$D$13)-X509)*T509/NETWORKDAYS(Lister!$D$20,Lister!$E$20,Lister!$D$7:$D$13),IF(AND(MONTH(F509)=7,MONTH(H509)=7),0)))),0),"")</f>
        <v/>
      </c>
      <c r="AC509" s="30" t="str">
        <f>IF(Afrapportering!AC490="","",Afrapportering!AC490)</f>
        <v/>
      </c>
      <c r="AD509" s="52" t="str">
        <f t="shared" si="63"/>
        <v/>
      </c>
      <c r="AE509" s="52" t="str">
        <f t="shared" si="64"/>
        <v/>
      </c>
      <c r="AF509" s="30" t="str">
        <f t="shared" si="65"/>
        <v/>
      </c>
      <c r="AG509" s="30" t="str">
        <f t="shared" si="66"/>
        <v/>
      </c>
      <c r="AH509" s="3" t="str">
        <f t="shared" si="67"/>
        <v/>
      </c>
    </row>
    <row r="510" spans="1:34" x14ac:dyDescent="0.25">
      <c r="A510" s="13" t="str">
        <f>+Afrapportering!A491</f>
        <v/>
      </c>
      <c r="B510" s="13" t="str">
        <f>+Afrapportering!B491</f>
        <v/>
      </c>
      <c r="C510" s="13" t="str">
        <f>+Afrapportering!C491</f>
        <v/>
      </c>
      <c r="D510" s="13" t="str">
        <f>+Afrapportering!D491</f>
        <v/>
      </c>
      <c r="E510" s="14" t="str">
        <f>+Afrapportering!E491</f>
        <v/>
      </c>
      <c r="F510" s="139" t="str">
        <f>IF(Afrapportering!F491 = "", "",Afrapportering!F491)</f>
        <v/>
      </c>
      <c r="G510" s="14" t="str">
        <f>+Afrapportering!G491</f>
        <v/>
      </c>
      <c r="H510" s="139" t="str">
        <f>IF(Afrapportering!H491 = "","",Afrapportering!H491)</f>
        <v/>
      </c>
      <c r="I510" s="140" t="str">
        <f>+Afrapportering!I491</f>
        <v/>
      </c>
      <c r="J510" s="13" t="str">
        <f>+Afrapportering!J491</f>
        <v/>
      </c>
      <c r="K510" s="32" t="str">
        <f t="shared" si="60"/>
        <v/>
      </c>
      <c r="L510" s="31" t="str">
        <f>IF(Ansøgning!J496="","",Ansøgning!J496)</f>
        <v/>
      </c>
      <c r="M510" s="134" t="str">
        <f>IF(Afrapportering!M491="","",Afrapportering!M491)</f>
        <v/>
      </c>
      <c r="N510" s="31" t="str">
        <f>IF(Ansøgning!K496="","",Ansøgning!K496)</f>
        <v/>
      </c>
      <c r="O510" s="134">
        <f>IF(Afrapportering!O491="",,Afrapportering!O491)</f>
        <v>0</v>
      </c>
      <c r="P510" s="15" t="str">
        <f>IF(Ansøgning!L496="","",Ansøgning!L496)</f>
        <v/>
      </c>
      <c r="Q510" s="15" t="str">
        <f t="shared" si="61"/>
        <v/>
      </c>
      <c r="R510" s="15"/>
      <c r="S510" s="15" t="str">
        <f>IF(Afrapportering!S491="","",Afrapportering!S491)</f>
        <v/>
      </c>
      <c r="T510" s="31" t="str">
        <f t="shared" si="62"/>
        <v/>
      </c>
      <c r="U510" s="30" t="str">
        <f>IF(Afrapportering!U491="","",Afrapportering!U491)</f>
        <v/>
      </c>
      <c r="V510" s="52" t="str">
        <f>IF(Afrapportering!V491="","",Afrapportering!V491)</f>
        <v/>
      </c>
      <c r="W510" s="30" t="str">
        <f>IF(Afrapportering!W491="","",Afrapportering!W491)</f>
        <v/>
      </c>
      <c r="X510" s="52" t="str">
        <f>IF(Afrapportering!X491="","",Afrapportering!X491)</f>
        <v/>
      </c>
      <c r="Y510" s="30" t="str">
        <f>IF(Afrapportering!Y491="","",Afrapportering!Y491)</f>
        <v/>
      </c>
      <c r="Z510" s="52" t="str">
        <f>IFERROR(MAX(IF(OR(V510="",X510=""),"",IF(AND(AND(MONTH(F510)&gt;=7,MONTH(F510)&lt;8),AND(MONTH(H510)&gt;=7,MONTH(H510)&lt;8)),(NETWORKDAYS(F510,H510,Lister!$D$7:$D$13)-V510)*T510/NETWORKDAYS(Lister!$D$19,Lister!$E$19,Lister!$D$7:$D$13),IF(AND(AND(MONTH(F510)&gt;=7,MONTH(F510)&lt;8),MONTH(H510)&gt;7),(NETWORKDAYS(F510,Lister!$E$19,Lister!$D$7:$D$13)-V510)*T510/NETWORKDAYS(Lister!$D$19,Lister!$E$19,Lister!$D$7:$D$13),IF(MONTH(F510)&gt;7,0)))),0),"")</f>
        <v/>
      </c>
      <c r="AA510" s="30" t="str">
        <f>IF(Afrapportering!AA491="","",Afrapportering!AA491)</f>
        <v/>
      </c>
      <c r="AB510" s="52" t="str">
        <f>IFERROR(MAX(IF(OR(V510="",X510=""),"",IF(AND(AND(MONTH(F510)&gt;=8,MONTH(F510)&lt;9),AND(MONTH(H510)&gt;=8,MONTH(H510)&lt;9)),(NETWORKDAYS(F510,H510,Lister!$D$7:$D$13)-X510)*T510/NETWORKDAYS(Lister!$D$20,Lister!$E$20,Lister!$D$7:$D$13),IF(AND(MONTH(F510)=7,MONTH(H510)=8),(NETWORKDAYS(Lister!$D$20,H510,Lister!$D$7:$D$13)-X510)*T510/NETWORKDAYS(Lister!$D$20,Lister!$E$20,Lister!$D$7:$D$13),IF(AND(MONTH(F510)=7,MONTH(H510)=7),0)))),0),"")</f>
        <v/>
      </c>
      <c r="AC510" s="30" t="str">
        <f>IF(Afrapportering!AC491="","",Afrapportering!AC491)</f>
        <v/>
      </c>
      <c r="AD510" s="52" t="str">
        <f t="shared" si="63"/>
        <v/>
      </c>
      <c r="AE510" s="52" t="str">
        <f t="shared" si="64"/>
        <v/>
      </c>
      <c r="AF510" s="30" t="str">
        <f t="shared" si="65"/>
        <v/>
      </c>
      <c r="AG510" s="30" t="str">
        <f t="shared" si="66"/>
        <v/>
      </c>
      <c r="AH510" s="3" t="str">
        <f t="shared" si="67"/>
        <v/>
      </c>
    </row>
    <row r="511" spans="1:34" x14ac:dyDescent="0.25">
      <c r="A511" s="13" t="str">
        <f>+Afrapportering!A492</f>
        <v/>
      </c>
      <c r="B511" s="13" t="str">
        <f>+Afrapportering!B492</f>
        <v/>
      </c>
      <c r="C511" s="13" t="str">
        <f>+Afrapportering!C492</f>
        <v/>
      </c>
      <c r="D511" s="13" t="str">
        <f>+Afrapportering!D492</f>
        <v/>
      </c>
      <c r="E511" s="14" t="str">
        <f>+Afrapportering!E492</f>
        <v/>
      </c>
      <c r="F511" s="139" t="str">
        <f>IF(Afrapportering!F492 = "", "",Afrapportering!F492)</f>
        <v/>
      </c>
      <c r="G511" s="14" t="str">
        <f>+Afrapportering!G492</f>
        <v/>
      </c>
      <c r="H511" s="139" t="str">
        <f>IF(Afrapportering!H492 = "","",Afrapportering!H492)</f>
        <v/>
      </c>
      <c r="I511" s="140" t="str">
        <f>+Afrapportering!I492</f>
        <v/>
      </c>
      <c r="J511" s="13" t="str">
        <f>+Afrapportering!J492</f>
        <v/>
      </c>
      <c r="K511" s="32" t="str">
        <f t="shared" si="60"/>
        <v/>
      </c>
      <c r="L511" s="31" t="str">
        <f>IF(Ansøgning!J497="","",Ansøgning!J497)</f>
        <v/>
      </c>
      <c r="M511" s="134" t="str">
        <f>IF(Afrapportering!M492="","",Afrapportering!M492)</f>
        <v/>
      </c>
      <c r="N511" s="31" t="str">
        <f>IF(Ansøgning!K497="","",Ansøgning!K497)</f>
        <v/>
      </c>
      <c r="O511" s="134">
        <f>IF(Afrapportering!O492="",,Afrapportering!O492)</f>
        <v>0</v>
      </c>
      <c r="P511" s="15" t="str">
        <f>IF(Ansøgning!L497="","",Ansøgning!L497)</f>
        <v/>
      </c>
      <c r="Q511" s="15" t="str">
        <f t="shared" si="61"/>
        <v/>
      </c>
      <c r="R511" s="15"/>
      <c r="S511" s="15" t="str">
        <f>IF(Afrapportering!S492="","",Afrapportering!S492)</f>
        <v/>
      </c>
      <c r="T511" s="31" t="str">
        <f t="shared" si="62"/>
        <v/>
      </c>
      <c r="U511" s="30" t="str">
        <f>IF(Afrapportering!U492="","",Afrapportering!U492)</f>
        <v/>
      </c>
      <c r="V511" s="52" t="str">
        <f>IF(Afrapportering!V492="","",Afrapportering!V492)</f>
        <v/>
      </c>
      <c r="W511" s="30" t="str">
        <f>IF(Afrapportering!W492="","",Afrapportering!W492)</f>
        <v/>
      </c>
      <c r="X511" s="52" t="str">
        <f>IF(Afrapportering!X492="","",Afrapportering!X492)</f>
        <v/>
      </c>
      <c r="Y511" s="30" t="str">
        <f>IF(Afrapportering!Y492="","",Afrapportering!Y492)</f>
        <v/>
      </c>
      <c r="Z511" s="52" t="str">
        <f>IFERROR(MAX(IF(OR(V511="",X511=""),"",IF(AND(AND(MONTH(F511)&gt;=7,MONTH(F511)&lt;8),AND(MONTH(H511)&gt;=7,MONTH(H511)&lt;8)),(NETWORKDAYS(F511,H511,Lister!$D$7:$D$13)-V511)*T511/NETWORKDAYS(Lister!$D$19,Lister!$E$19,Lister!$D$7:$D$13),IF(AND(AND(MONTH(F511)&gt;=7,MONTH(F511)&lt;8),MONTH(H511)&gt;7),(NETWORKDAYS(F511,Lister!$E$19,Lister!$D$7:$D$13)-V511)*T511/NETWORKDAYS(Lister!$D$19,Lister!$E$19,Lister!$D$7:$D$13),IF(MONTH(F511)&gt;7,0)))),0),"")</f>
        <v/>
      </c>
      <c r="AA511" s="30" t="str">
        <f>IF(Afrapportering!AA492="","",Afrapportering!AA492)</f>
        <v/>
      </c>
      <c r="AB511" s="52" t="str">
        <f>IFERROR(MAX(IF(OR(V511="",X511=""),"",IF(AND(AND(MONTH(F511)&gt;=8,MONTH(F511)&lt;9),AND(MONTH(H511)&gt;=8,MONTH(H511)&lt;9)),(NETWORKDAYS(F511,H511,Lister!$D$7:$D$13)-X511)*T511/NETWORKDAYS(Lister!$D$20,Lister!$E$20,Lister!$D$7:$D$13),IF(AND(MONTH(F511)=7,MONTH(H511)=8),(NETWORKDAYS(Lister!$D$20,H511,Lister!$D$7:$D$13)-X511)*T511/NETWORKDAYS(Lister!$D$20,Lister!$E$20,Lister!$D$7:$D$13),IF(AND(MONTH(F511)=7,MONTH(H511)=7),0)))),0),"")</f>
        <v/>
      </c>
      <c r="AC511" s="30" t="str">
        <f>IF(Afrapportering!AC492="","",Afrapportering!AC492)</f>
        <v/>
      </c>
      <c r="AD511" s="52" t="str">
        <f t="shared" si="63"/>
        <v/>
      </c>
      <c r="AE511" s="52" t="str">
        <f t="shared" si="64"/>
        <v/>
      </c>
      <c r="AF511" s="30" t="str">
        <f t="shared" si="65"/>
        <v/>
      </c>
      <c r="AG511" s="30" t="str">
        <f t="shared" si="66"/>
        <v/>
      </c>
      <c r="AH511" s="3" t="str">
        <f t="shared" si="67"/>
        <v/>
      </c>
    </row>
    <row r="512" spans="1:34" x14ac:dyDescent="0.25">
      <c r="A512" s="13" t="str">
        <f>+Afrapportering!A493</f>
        <v/>
      </c>
      <c r="B512" s="13" t="str">
        <f>+Afrapportering!B493</f>
        <v/>
      </c>
      <c r="C512" s="13" t="str">
        <f>+Afrapportering!C493</f>
        <v/>
      </c>
      <c r="D512" s="13" t="str">
        <f>+Afrapportering!D493</f>
        <v/>
      </c>
      <c r="E512" s="14" t="str">
        <f>+Afrapportering!E493</f>
        <v/>
      </c>
      <c r="F512" s="139" t="str">
        <f>IF(Afrapportering!F493 = "", "",Afrapportering!F493)</f>
        <v/>
      </c>
      <c r="G512" s="14" t="str">
        <f>+Afrapportering!G493</f>
        <v/>
      </c>
      <c r="H512" s="139" t="str">
        <f>IF(Afrapportering!H493 = "","",Afrapportering!H493)</f>
        <v/>
      </c>
      <c r="I512" s="140" t="str">
        <f>+Afrapportering!I493</f>
        <v/>
      </c>
      <c r="J512" s="13" t="str">
        <f>+Afrapportering!J493</f>
        <v/>
      </c>
      <c r="K512" s="32" t="str">
        <f t="shared" si="60"/>
        <v/>
      </c>
      <c r="L512" s="31" t="str">
        <f>IF(Ansøgning!J498="","",Ansøgning!J498)</f>
        <v/>
      </c>
      <c r="M512" s="134" t="str">
        <f>IF(Afrapportering!M493="","",Afrapportering!M493)</f>
        <v/>
      </c>
      <c r="N512" s="31" t="str">
        <f>IF(Ansøgning!K498="","",Ansøgning!K498)</f>
        <v/>
      </c>
      <c r="O512" s="134">
        <f>IF(Afrapportering!O493="",,Afrapportering!O493)</f>
        <v>0</v>
      </c>
      <c r="P512" s="15" t="str">
        <f>IF(Ansøgning!L498="","",Ansøgning!L498)</f>
        <v/>
      </c>
      <c r="Q512" s="15" t="str">
        <f t="shared" si="61"/>
        <v/>
      </c>
      <c r="R512" s="15"/>
      <c r="S512" s="15" t="str">
        <f>IF(Afrapportering!S493="","",Afrapportering!S493)</f>
        <v/>
      </c>
      <c r="T512" s="31" t="str">
        <f t="shared" si="62"/>
        <v/>
      </c>
      <c r="U512" s="30" t="str">
        <f>IF(Afrapportering!U493="","",Afrapportering!U493)</f>
        <v/>
      </c>
      <c r="V512" s="52" t="str">
        <f>IF(Afrapportering!V493="","",Afrapportering!V493)</f>
        <v/>
      </c>
      <c r="W512" s="30" t="str">
        <f>IF(Afrapportering!W493="","",Afrapportering!W493)</f>
        <v/>
      </c>
      <c r="X512" s="52" t="str">
        <f>IF(Afrapportering!X493="","",Afrapportering!X493)</f>
        <v/>
      </c>
      <c r="Y512" s="30" t="str">
        <f>IF(Afrapportering!Y493="","",Afrapportering!Y493)</f>
        <v/>
      </c>
      <c r="Z512" s="52" t="str">
        <f>IFERROR(MAX(IF(OR(V512="",X512=""),"",IF(AND(AND(MONTH(F512)&gt;=7,MONTH(F512)&lt;8),AND(MONTH(H512)&gt;=7,MONTH(H512)&lt;8)),(NETWORKDAYS(F512,H512,Lister!$D$7:$D$13)-V512)*T512/NETWORKDAYS(Lister!$D$19,Lister!$E$19,Lister!$D$7:$D$13),IF(AND(AND(MONTH(F512)&gt;=7,MONTH(F512)&lt;8),MONTH(H512)&gt;7),(NETWORKDAYS(F512,Lister!$E$19,Lister!$D$7:$D$13)-V512)*T512/NETWORKDAYS(Lister!$D$19,Lister!$E$19,Lister!$D$7:$D$13),IF(MONTH(F512)&gt;7,0)))),0),"")</f>
        <v/>
      </c>
      <c r="AA512" s="30" t="str">
        <f>IF(Afrapportering!AA493="","",Afrapportering!AA493)</f>
        <v/>
      </c>
      <c r="AB512" s="52" t="str">
        <f>IFERROR(MAX(IF(OR(V512="",X512=""),"",IF(AND(AND(MONTH(F512)&gt;=8,MONTH(F512)&lt;9),AND(MONTH(H512)&gt;=8,MONTH(H512)&lt;9)),(NETWORKDAYS(F512,H512,Lister!$D$7:$D$13)-X512)*T512/NETWORKDAYS(Lister!$D$20,Lister!$E$20,Lister!$D$7:$D$13),IF(AND(MONTH(F512)=7,MONTH(H512)=8),(NETWORKDAYS(Lister!$D$20,H512,Lister!$D$7:$D$13)-X512)*T512/NETWORKDAYS(Lister!$D$20,Lister!$E$20,Lister!$D$7:$D$13),IF(AND(MONTH(F512)=7,MONTH(H512)=7),0)))),0),"")</f>
        <v/>
      </c>
      <c r="AC512" s="30" t="str">
        <f>IF(Afrapportering!AC493="","",Afrapportering!AC493)</f>
        <v/>
      </c>
      <c r="AD512" s="52" t="str">
        <f t="shared" si="63"/>
        <v/>
      </c>
      <c r="AE512" s="52" t="str">
        <f t="shared" si="64"/>
        <v/>
      </c>
      <c r="AF512" s="30" t="str">
        <f t="shared" si="65"/>
        <v/>
      </c>
      <c r="AG512" s="30" t="str">
        <f t="shared" si="66"/>
        <v/>
      </c>
      <c r="AH512" s="3" t="str">
        <f t="shared" si="67"/>
        <v/>
      </c>
    </row>
    <row r="513" spans="1:34" x14ac:dyDescent="0.25">
      <c r="A513" s="13" t="str">
        <f>+Afrapportering!A494</f>
        <v/>
      </c>
      <c r="B513" s="13" t="str">
        <f>+Afrapportering!B494</f>
        <v/>
      </c>
      <c r="C513" s="13" t="str">
        <f>+Afrapportering!C494</f>
        <v/>
      </c>
      <c r="D513" s="13" t="str">
        <f>+Afrapportering!D494</f>
        <v/>
      </c>
      <c r="E513" s="14" t="str">
        <f>+Afrapportering!E494</f>
        <v/>
      </c>
      <c r="F513" s="139" t="str">
        <f>IF(Afrapportering!F494 = "", "",Afrapportering!F494)</f>
        <v/>
      </c>
      <c r="G513" s="14" t="str">
        <f>+Afrapportering!G494</f>
        <v/>
      </c>
      <c r="H513" s="139" t="str">
        <f>IF(Afrapportering!H494 = "","",Afrapportering!H494)</f>
        <v/>
      </c>
      <c r="I513" s="140" t="str">
        <f>+Afrapportering!I494</f>
        <v/>
      </c>
      <c r="J513" s="13" t="str">
        <f>+Afrapportering!J494</f>
        <v/>
      </c>
      <c r="K513" s="32" t="str">
        <f t="shared" si="60"/>
        <v/>
      </c>
      <c r="L513" s="31" t="str">
        <f>IF(Ansøgning!J499="","",Ansøgning!J499)</f>
        <v/>
      </c>
      <c r="M513" s="134" t="str">
        <f>IF(Afrapportering!M494="","",Afrapportering!M494)</f>
        <v/>
      </c>
      <c r="N513" s="31" t="str">
        <f>IF(Ansøgning!K499="","",Ansøgning!K499)</f>
        <v/>
      </c>
      <c r="O513" s="134">
        <f>IF(Afrapportering!O494="",,Afrapportering!O494)</f>
        <v>0</v>
      </c>
      <c r="P513" s="15" t="str">
        <f>IF(Ansøgning!L499="","",Ansøgning!L499)</f>
        <v/>
      </c>
      <c r="Q513" s="15" t="str">
        <f t="shared" si="61"/>
        <v/>
      </c>
      <c r="R513" s="15"/>
      <c r="S513" s="15" t="str">
        <f>IF(Afrapportering!S494="","",Afrapportering!S494)</f>
        <v/>
      </c>
      <c r="T513" s="31" t="str">
        <f t="shared" si="62"/>
        <v/>
      </c>
      <c r="U513" s="30" t="str">
        <f>IF(Afrapportering!U494="","",Afrapportering!U494)</f>
        <v/>
      </c>
      <c r="V513" s="52" t="str">
        <f>IF(Afrapportering!V494="","",Afrapportering!V494)</f>
        <v/>
      </c>
      <c r="W513" s="30" t="str">
        <f>IF(Afrapportering!W494="","",Afrapportering!W494)</f>
        <v/>
      </c>
      <c r="X513" s="52" t="str">
        <f>IF(Afrapportering!X494="","",Afrapportering!X494)</f>
        <v/>
      </c>
      <c r="Y513" s="30" t="str">
        <f>IF(Afrapportering!Y494="","",Afrapportering!Y494)</f>
        <v/>
      </c>
      <c r="Z513" s="52" t="str">
        <f>IFERROR(MAX(IF(OR(V513="",X513=""),"",IF(AND(AND(MONTH(F513)&gt;=7,MONTH(F513)&lt;8),AND(MONTH(H513)&gt;=7,MONTH(H513)&lt;8)),(NETWORKDAYS(F513,H513,Lister!$D$7:$D$13)-V513)*T513/NETWORKDAYS(Lister!$D$19,Lister!$E$19,Lister!$D$7:$D$13),IF(AND(AND(MONTH(F513)&gt;=7,MONTH(F513)&lt;8),MONTH(H513)&gt;7),(NETWORKDAYS(F513,Lister!$E$19,Lister!$D$7:$D$13)-V513)*T513/NETWORKDAYS(Lister!$D$19,Lister!$E$19,Lister!$D$7:$D$13),IF(MONTH(F513)&gt;7,0)))),0),"")</f>
        <v/>
      </c>
      <c r="AA513" s="30" t="str">
        <f>IF(Afrapportering!AA494="","",Afrapportering!AA494)</f>
        <v/>
      </c>
      <c r="AB513" s="52" t="str">
        <f>IFERROR(MAX(IF(OR(V513="",X513=""),"",IF(AND(AND(MONTH(F513)&gt;=8,MONTH(F513)&lt;9),AND(MONTH(H513)&gt;=8,MONTH(H513)&lt;9)),(NETWORKDAYS(F513,H513,Lister!$D$7:$D$13)-X513)*T513/NETWORKDAYS(Lister!$D$20,Lister!$E$20,Lister!$D$7:$D$13),IF(AND(MONTH(F513)=7,MONTH(H513)=8),(NETWORKDAYS(Lister!$D$20,H513,Lister!$D$7:$D$13)-X513)*T513/NETWORKDAYS(Lister!$D$20,Lister!$E$20,Lister!$D$7:$D$13),IF(AND(MONTH(F513)=7,MONTH(H513)=7),0)))),0),"")</f>
        <v/>
      </c>
      <c r="AC513" s="30" t="str">
        <f>IF(Afrapportering!AC494="","",Afrapportering!AC494)</f>
        <v/>
      </c>
      <c r="AD513" s="52" t="str">
        <f t="shared" si="63"/>
        <v/>
      </c>
      <c r="AE513" s="52" t="str">
        <f t="shared" si="64"/>
        <v/>
      </c>
      <c r="AF513" s="30" t="str">
        <f t="shared" si="65"/>
        <v/>
      </c>
      <c r="AG513" s="30" t="str">
        <f t="shared" si="66"/>
        <v/>
      </c>
      <c r="AH513" s="3" t="str">
        <f t="shared" si="67"/>
        <v/>
      </c>
    </row>
    <row r="514" spans="1:34" x14ac:dyDescent="0.25">
      <c r="A514" s="13" t="str">
        <f>+Afrapportering!A495</f>
        <v/>
      </c>
      <c r="B514" s="13" t="str">
        <f>+Afrapportering!B495</f>
        <v/>
      </c>
      <c r="C514" s="13" t="str">
        <f>+Afrapportering!C495</f>
        <v/>
      </c>
      <c r="D514" s="13" t="str">
        <f>+Afrapportering!D495</f>
        <v/>
      </c>
      <c r="E514" s="14" t="str">
        <f>+Afrapportering!E495</f>
        <v/>
      </c>
      <c r="F514" s="139" t="str">
        <f>IF(Afrapportering!F495 = "", "",Afrapportering!F495)</f>
        <v/>
      </c>
      <c r="G514" s="14" t="str">
        <f>+Afrapportering!G495</f>
        <v/>
      </c>
      <c r="H514" s="139" t="str">
        <f>IF(Afrapportering!H495 = "","",Afrapportering!H495)</f>
        <v/>
      </c>
      <c r="I514" s="140" t="str">
        <f>+Afrapportering!I495</f>
        <v/>
      </c>
      <c r="J514" s="13" t="str">
        <f>+Afrapportering!J495</f>
        <v/>
      </c>
      <c r="K514" s="32" t="str">
        <f t="shared" si="60"/>
        <v/>
      </c>
      <c r="L514" s="31" t="str">
        <f>IF(Ansøgning!J500="","",Ansøgning!J500)</f>
        <v/>
      </c>
      <c r="M514" s="134" t="str">
        <f>IF(Afrapportering!M495="","",Afrapportering!M495)</f>
        <v/>
      </c>
      <c r="N514" s="31" t="str">
        <f>IF(Ansøgning!K500="","",Ansøgning!K500)</f>
        <v/>
      </c>
      <c r="O514" s="134">
        <f>IF(Afrapportering!O495="",,Afrapportering!O495)</f>
        <v>0</v>
      </c>
      <c r="P514" s="15" t="str">
        <f>IF(Ansøgning!L500="","",Ansøgning!L500)</f>
        <v/>
      </c>
      <c r="Q514" s="15" t="str">
        <f t="shared" si="61"/>
        <v/>
      </c>
      <c r="R514" s="15"/>
      <c r="S514" s="15" t="str">
        <f>IF(Afrapportering!S495="","",Afrapportering!S495)</f>
        <v/>
      </c>
      <c r="T514" s="31" t="str">
        <f t="shared" si="62"/>
        <v/>
      </c>
      <c r="U514" s="30" t="str">
        <f>IF(Afrapportering!U495="","",Afrapportering!U495)</f>
        <v/>
      </c>
      <c r="V514" s="52" t="str">
        <f>IF(Afrapportering!V495="","",Afrapportering!V495)</f>
        <v/>
      </c>
      <c r="W514" s="30" t="str">
        <f>IF(Afrapportering!W495="","",Afrapportering!W495)</f>
        <v/>
      </c>
      <c r="X514" s="52" t="str">
        <f>IF(Afrapportering!X495="","",Afrapportering!X495)</f>
        <v/>
      </c>
      <c r="Y514" s="30" t="str">
        <f>IF(Afrapportering!Y495="","",Afrapportering!Y495)</f>
        <v/>
      </c>
      <c r="Z514" s="52" t="str">
        <f>IFERROR(MAX(IF(OR(V514="",X514=""),"",IF(AND(AND(MONTH(F514)&gt;=7,MONTH(F514)&lt;8),AND(MONTH(H514)&gt;=7,MONTH(H514)&lt;8)),(NETWORKDAYS(F514,H514,Lister!$D$7:$D$13)-V514)*T514/NETWORKDAYS(Lister!$D$19,Lister!$E$19,Lister!$D$7:$D$13),IF(AND(AND(MONTH(F514)&gt;=7,MONTH(F514)&lt;8),MONTH(H514)&gt;7),(NETWORKDAYS(F514,Lister!$E$19,Lister!$D$7:$D$13)-V514)*T514/NETWORKDAYS(Lister!$D$19,Lister!$E$19,Lister!$D$7:$D$13),IF(MONTH(F514)&gt;7,0)))),0),"")</f>
        <v/>
      </c>
      <c r="AA514" s="30" t="str">
        <f>IF(Afrapportering!AA495="","",Afrapportering!AA495)</f>
        <v/>
      </c>
      <c r="AB514" s="52" t="str">
        <f>IFERROR(MAX(IF(OR(V514="",X514=""),"",IF(AND(AND(MONTH(F514)&gt;=8,MONTH(F514)&lt;9),AND(MONTH(H514)&gt;=8,MONTH(H514)&lt;9)),(NETWORKDAYS(F514,H514,Lister!$D$7:$D$13)-X514)*T514/NETWORKDAYS(Lister!$D$20,Lister!$E$20,Lister!$D$7:$D$13),IF(AND(MONTH(F514)=7,MONTH(H514)=8),(NETWORKDAYS(Lister!$D$20,H514,Lister!$D$7:$D$13)-X514)*T514/NETWORKDAYS(Lister!$D$20,Lister!$E$20,Lister!$D$7:$D$13),IF(AND(MONTH(F514)=7,MONTH(H514)=7),0)))),0),"")</f>
        <v/>
      </c>
      <c r="AC514" s="30" t="str">
        <f>IF(Afrapportering!AC495="","",Afrapportering!AC495)</f>
        <v/>
      </c>
      <c r="AD514" s="52" t="str">
        <f t="shared" si="63"/>
        <v/>
      </c>
      <c r="AE514" s="52" t="str">
        <f t="shared" si="64"/>
        <v/>
      </c>
      <c r="AF514" s="30" t="str">
        <f t="shared" si="65"/>
        <v/>
      </c>
      <c r="AG514" s="30" t="str">
        <f t="shared" si="66"/>
        <v/>
      </c>
      <c r="AH514" s="3" t="str">
        <f t="shared" si="67"/>
        <v/>
      </c>
    </row>
    <row r="515" spans="1:34" x14ac:dyDescent="0.25">
      <c r="A515" s="13" t="str">
        <f>+Afrapportering!A496</f>
        <v/>
      </c>
      <c r="B515" s="13" t="str">
        <f>+Afrapportering!B496</f>
        <v/>
      </c>
      <c r="C515" s="13" t="str">
        <f>+Afrapportering!C496</f>
        <v/>
      </c>
      <c r="D515" s="13" t="str">
        <f>+Afrapportering!D496</f>
        <v/>
      </c>
      <c r="E515" s="14" t="str">
        <f>+Afrapportering!E496</f>
        <v/>
      </c>
      <c r="F515" s="139" t="str">
        <f>IF(Afrapportering!F496 = "", "",Afrapportering!F496)</f>
        <v/>
      </c>
      <c r="G515" s="14" t="str">
        <f>+Afrapportering!G496</f>
        <v/>
      </c>
      <c r="H515" s="139" t="str">
        <f>IF(Afrapportering!H496 = "","",Afrapportering!H496)</f>
        <v/>
      </c>
      <c r="I515" s="140" t="str">
        <f>+Afrapportering!I496</f>
        <v/>
      </c>
      <c r="J515" s="13" t="str">
        <f>+Afrapportering!J496</f>
        <v/>
      </c>
      <c r="K515" s="32" t="str">
        <f t="shared" si="60"/>
        <v/>
      </c>
      <c r="L515" s="31" t="str">
        <f>IF(Ansøgning!J501="","",Ansøgning!J501)</f>
        <v/>
      </c>
      <c r="M515" s="134" t="str">
        <f>IF(Afrapportering!M496="","",Afrapportering!M496)</f>
        <v/>
      </c>
      <c r="N515" s="31" t="str">
        <f>IF(Ansøgning!K501="","",Ansøgning!K501)</f>
        <v/>
      </c>
      <c r="O515" s="134">
        <f>IF(Afrapportering!O496="",,Afrapportering!O496)</f>
        <v>0</v>
      </c>
      <c r="P515" s="15" t="str">
        <f>IF(Ansøgning!L501="","",Ansøgning!L501)</f>
        <v/>
      </c>
      <c r="Q515" s="15" t="str">
        <f t="shared" si="61"/>
        <v/>
      </c>
      <c r="R515" s="15"/>
      <c r="S515" s="15" t="str">
        <f>IF(Afrapportering!S496="","",Afrapportering!S496)</f>
        <v/>
      </c>
      <c r="T515" s="31" t="str">
        <f t="shared" si="62"/>
        <v/>
      </c>
      <c r="U515" s="30" t="str">
        <f>IF(Afrapportering!U496="","",Afrapportering!U496)</f>
        <v/>
      </c>
      <c r="V515" s="52" t="str">
        <f>IF(Afrapportering!V496="","",Afrapportering!V496)</f>
        <v/>
      </c>
      <c r="W515" s="30" t="str">
        <f>IF(Afrapportering!W496="","",Afrapportering!W496)</f>
        <v/>
      </c>
      <c r="X515" s="52" t="str">
        <f>IF(Afrapportering!X496="","",Afrapportering!X496)</f>
        <v/>
      </c>
      <c r="Y515" s="30" t="str">
        <f>IF(Afrapportering!Y496="","",Afrapportering!Y496)</f>
        <v/>
      </c>
      <c r="Z515" s="52" t="str">
        <f>IFERROR(MAX(IF(OR(V515="",X515=""),"",IF(AND(AND(MONTH(F515)&gt;=7,MONTH(F515)&lt;8),AND(MONTH(H515)&gt;=7,MONTH(H515)&lt;8)),(NETWORKDAYS(F515,H515,Lister!$D$7:$D$13)-V515)*T515/NETWORKDAYS(Lister!$D$19,Lister!$E$19,Lister!$D$7:$D$13),IF(AND(AND(MONTH(F515)&gt;=7,MONTH(F515)&lt;8),MONTH(H515)&gt;7),(NETWORKDAYS(F515,Lister!$E$19,Lister!$D$7:$D$13)-V515)*T515/NETWORKDAYS(Lister!$D$19,Lister!$E$19,Lister!$D$7:$D$13),IF(MONTH(F515)&gt;7,0)))),0),"")</f>
        <v/>
      </c>
      <c r="AA515" s="30" t="str">
        <f>IF(Afrapportering!AA496="","",Afrapportering!AA496)</f>
        <v/>
      </c>
      <c r="AB515" s="52" t="str">
        <f>IFERROR(MAX(IF(OR(V515="",X515=""),"",IF(AND(AND(MONTH(F515)&gt;=8,MONTH(F515)&lt;9),AND(MONTH(H515)&gt;=8,MONTH(H515)&lt;9)),(NETWORKDAYS(F515,H515,Lister!$D$7:$D$13)-X515)*T515/NETWORKDAYS(Lister!$D$20,Lister!$E$20,Lister!$D$7:$D$13),IF(AND(MONTH(F515)=7,MONTH(H515)=8),(NETWORKDAYS(Lister!$D$20,H515,Lister!$D$7:$D$13)-X515)*T515/NETWORKDAYS(Lister!$D$20,Lister!$E$20,Lister!$D$7:$D$13),IF(AND(MONTH(F515)=7,MONTH(H515)=7),0)))),0),"")</f>
        <v/>
      </c>
      <c r="AC515" s="30" t="str">
        <f>IF(Afrapportering!AC496="","",Afrapportering!AC496)</f>
        <v/>
      </c>
      <c r="AD515" s="52" t="str">
        <f t="shared" si="63"/>
        <v/>
      </c>
      <c r="AE515" s="52" t="str">
        <f t="shared" si="64"/>
        <v/>
      </c>
      <c r="AF515" s="30" t="str">
        <f t="shared" si="65"/>
        <v/>
      </c>
      <c r="AG515" s="30" t="str">
        <f t="shared" si="66"/>
        <v/>
      </c>
      <c r="AH515" s="3" t="str">
        <f t="shared" si="67"/>
        <v/>
      </c>
    </row>
    <row r="516" spans="1:34" x14ac:dyDescent="0.25">
      <c r="A516" s="13" t="str">
        <f>+Afrapportering!A497</f>
        <v/>
      </c>
      <c r="B516" s="13" t="str">
        <f>+Afrapportering!B497</f>
        <v/>
      </c>
      <c r="C516" s="13" t="str">
        <f>+Afrapportering!C497</f>
        <v/>
      </c>
      <c r="D516" s="13" t="str">
        <f>+Afrapportering!D497</f>
        <v/>
      </c>
      <c r="E516" s="14" t="str">
        <f>+Afrapportering!E497</f>
        <v/>
      </c>
      <c r="F516" s="139" t="str">
        <f>IF(Afrapportering!F497 = "", "",Afrapportering!F497)</f>
        <v/>
      </c>
      <c r="G516" s="14" t="str">
        <f>+Afrapportering!G497</f>
        <v/>
      </c>
      <c r="H516" s="139" t="str">
        <f>IF(Afrapportering!H497 = "","",Afrapportering!H497)</f>
        <v/>
      </c>
      <c r="I516" s="140" t="str">
        <f>+Afrapportering!I497</f>
        <v/>
      </c>
      <c r="J516" s="13" t="str">
        <f>+Afrapportering!J497</f>
        <v/>
      </c>
      <c r="K516" s="32" t="str">
        <f t="shared" si="60"/>
        <v/>
      </c>
      <c r="L516" s="31" t="str">
        <f>IF(Ansøgning!J502="","",Ansøgning!J502)</f>
        <v/>
      </c>
      <c r="M516" s="134" t="str">
        <f>IF(Afrapportering!M497="","",Afrapportering!M497)</f>
        <v/>
      </c>
      <c r="N516" s="31" t="str">
        <f>IF(Ansøgning!K502="","",Ansøgning!K502)</f>
        <v/>
      </c>
      <c r="O516" s="134">
        <f>IF(Afrapportering!O497="",,Afrapportering!O497)</f>
        <v>0</v>
      </c>
      <c r="P516" s="15" t="str">
        <f>IF(Ansøgning!L502="","",Ansøgning!L502)</f>
        <v/>
      </c>
      <c r="Q516" s="15" t="str">
        <f t="shared" si="61"/>
        <v/>
      </c>
      <c r="R516" s="15"/>
      <c r="S516" s="15" t="str">
        <f>IF(Afrapportering!S497="","",Afrapportering!S497)</f>
        <v/>
      </c>
      <c r="T516" s="31" t="str">
        <f t="shared" si="62"/>
        <v/>
      </c>
      <c r="U516" s="30" t="str">
        <f>IF(Afrapportering!U497="","",Afrapportering!U497)</f>
        <v/>
      </c>
      <c r="V516" s="52" t="str">
        <f>IF(Afrapportering!V497="","",Afrapportering!V497)</f>
        <v/>
      </c>
      <c r="W516" s="30" t="str">
        <f>IF(Afrapportering!W497="","",Afrapportering!W497)</f>
        <v/>
      </c>
      <c r="X516" s="52" t="str">
        <f>IF(Afrapportering!X497="","",Afrapportering!X497)</f>
        <v/>
      </c>
      <c r="Y516" s="30" t="str">
        <f>IF(Afrapportering!Y497="","",Afrapportering!Y497)</f>
        <v/>
      </c>
      <c r="Z516" s="52" t="str">
        <f>IFERROR(MAX(IF(OR(V516="",X516=""),"",IF(AND(AND(MONTH(F516)&gt;=7,MONTH(F516)&lt;8),AND(MONTH(H516)&gt;=7,MONTH(H516)&lt;8)),(NETWORKDAYS(F516,H516,Lister!$D$7:$D$13)-V516)*T516/NETWORKDAYS(Lister!$D$19,Lister!$E$19,Lister!$D$7:$D$13),IF(AND(AND(MONTH(F516)&gt;=7,MONTH(F516)&lt;8),MONTH(H516)&gt;7),(NETWORKDAYS(F516,Lister!$E$19,Lister!$D$7:$D$13)-V516)*T516/NETWORKDAYS(Lister!$D$19,Lister!$E$19,Lister!$D$7:$D$13),IF(MONTH(F516)&gt;7,0)))),0),"")</f>
        <v/>
      </c>
      <c r="AA516" s="30" t="str">
        <f>IF(Afrapportering!AA497="","",Afrapportering!AA497)</f>
        <v/>
      </c>
      <c r="AB516" s="52" t="str">
        <f>IFERROR(MAX(IF(OR(V516="",X516=""),"",IF(AND(AND(MONTH(F516)&gt;=8,MONTH(F516)&lt;9),AND(MONTH(H516)&gt;=8,MONTH(H516)&lt;9)),(NETWORKDAYS(F516,H516,Lister!$D$7:$D$13)-X516)*T516/NETWORKDAYS(Lister!$D$20,Lister!$E$20,Lister!$D$7:$D$13),IF(AND(MONTH(F516)=7,MONTH(H516)=8),(NETWORKDAYS(Lister!$D$20,H516,Lister!$D$7:$D$13)-X516)*T516/NETWORKDAYS(Lister!$D$20,Lister!$E$20,Lister!$D$7:$D$13),IF(AND(MONTH(F516)=7,MONTH(H516)=7),0)))),0),"")</f>
        <v/>
      </c>
      <c r="AC516" s="30" t="str">
        <f>IF(Afrapportering!AC497="","",Afrapportering!AC497)</f>
        <v/>
      </c>
      <c r="AD516" s="52" t="str">
        <f t="shared" si="63"/>
        <v/>
      </c>
      <c r="AE516" s="52" t="str">
        <f t="shared" si="64"/>
        <v/>
      </c>
      <c r="AF516" s="30" t="str">
        <f t="shared" si="65"/>
        <v/>
      </c>
      <c r="AG516" s="30" t="str">
        <f t="shared" si="66"/>
        <v/>
      </c>
      <c r="AH516" s="3" t="str">
        <f t="shared" si="67"/>
        <v/>
      </c>
    </row>
    <row r="517" spans="1:34" x14ac:dyDescent="0.25">
      <c r="A517" s="13" t="str">
        <f>+Afrapportering!A498</f>
        <v/>
      </c>
      <c r="B517" s="13" t="str">
        <f>+Afrapportering!B498</f>
        <v/>
      </c>
      <c r="C517" s="13" t="str">
        <f>+Afrapportering!C498</f>
        <v/>
      </c>
      <c r="D517" s="13" t="str">
        <f>+Afrapportering!D498</f>
        <v/>
      </c>
      <c r="E517" s="14" t="str">
        <f>+Afrapportering!E498</f>
        <v/>
      </c>
      <c r="F517" s="139" t="str">
        <f>IF(Afrapportering!F498 = "", "",Afrapportering!F498)</f>
        <v/>
      </c>
      <c r="G517" s="14" t="str">
        <f>+Afrapportering!G498</f>
        <v/>
      </c>
      <c r="H517" s="139" t="str">
        <f>IF(Afrapportering!H498 = "","",Afrapportering!H498)</f>
        <v/>
      </c>
      <c r="I517" s="140" t="str">
        <f>+Afrapportering!I498</f>
        <v/>
      </c>
      <c r="J517" s="13" t="str">
        <f>+Afrapportering!J498</f>
        <v/>
      </c>
      <c r="K517" s="32" t="str">
        <f t="shared" si="60"/>
        <v/>
      </c>
      <c r="L517" s="31" t="str">
        <f>IF(Ansøgning!J503="","",Ansøgning!J503)</f>
        <v/>
      </c>
      <c r="M517" s="134" t="str">
        <f>IF(Afrapportering!M498="","",Afrapportering!M498)</f>
        <v/>
      </c>
      <c r="N517" s="31" t="str">
        <f>IF(Ansøgning!K503="","",Ansøgning!K503)</f>
        <v/>
      </c>
      <c r="O517" s="134">
        <f>IF(Afrapportering!O498="",,Afrapportering!O498)</f>
        <v>0</v>
      </c>
      <c r="P517" s="15" t="str">
        <f>IF(Ansøgning!L503="","",Ansøgning!L503)</f>
        <v/>
      </c>
      <c r="Q517" s="15" t="str">
        <f t="shared" si="61"/>
        <v/>
      </c>
      <c r="R517" s="15"/>
      <c r="S517" s="15" t="str">
        <f>IF(Afrapportering!S498="","",Afrapportering!S498)</f>
        <v/>
      </c>
      <c r="T517" s="31" t="str">
        <f t="shared" si="62"/>
        <v/>
      </c>
      <c r="U517" s="30" t="str">
        <f>IF(Afrapportering!U498="","",Afrapportering!U498)</f>
        <v/>
      </c>
      <c r="V517" s="52" t="str">
        <f>IF(Afrapportering!V498="","",Afrapportering!V498)</f>
        <v/>
      </c>
      <c r="W517" s="30" t="str">
        <f>IF(Afrapportering!W498="","",Afrapportering!W498)</f>
        <v/>
      </c>
      <c r="X517" s="52" t="str">
        <f>IF(Afrapportering!X498="","",Afrapportering!X498)</f>
        <v/>
      </c>
      <c r="Y517" s="30" t="str">
        <f>IF(Afrapportering!Y498="","",Afrapportering!Y498)</f>
        <v/>
      </c>
      <c r="Z517" s="52" t="str">
        <f>IFERROR(MAX(IF(OR(V517="",X517=""),"",IF(AND(AND(MONTH(F517)&gt;=7,MONTH(F517)&lt;8),AND(MONTH(H517)&gt;=7,MONTH(H517)&lt;8)),(NETWORKDAYS(F517,H517,Lister!$D$7:$D$13)-V517)*T517/NETWORKDAYS(Lister!$D$19,Lister!$E$19,Lister!$D$7:$D$13),IF(AND(AND(MONTH(F517)&gt;=7,MONTH(F517)&lt;8),MONTH(H517)&gt;7),(NETWORKDAYS(F517,Lister!$E$19,Lister!$D$7:$D$13)-V517)*T517/NETWORKDAYS(Lister!$D$19,Lister!$E$19,Lister!$D$7:$D$13),IF(MONTH(F517)&gt;7,0)))),0),"")</f>
        <v/>
      </c>
      <c r="AA517" s="30" t="str">
        <f>IF(Afrapportering!AA498="","",Afrapportering!AA498)</f>
        <v/>
      </c>
      <c r="AB517" s="52" t="str">
        <f>IFERROR(MAX(IF(OR(V517="",X517=""),"",IF(AND(AND(MONTH(F517)&gt;=8,MONTH(F517)&lt;9),AND(MONTH(H517)&gt;=8,MONTH(H517)&lt;9)),(NETWORKDAYS(F517,H517,Lister!$D$7:$D$13)-X517)*T517/NETWORKDAYS(Lister!$D$20,Lister!$E$20,Lister!$D$7:$D$13),IF(AND(MONTH(F517)=7,MONTH(H517)=8),(NETWORKDAYS(Lister!$D$20,H517,Lister!$D$7:$D$13)-X517)*T517/NETWORKDAYS(Lister!$D$20,Lister!$E$20,Lister!$D$7:$D$13),IF(AND(MONTH(F517)=7,MONTH(H517)=7),0)))),0),"")</f>
        <v/>
      </c>
      <c r="AC517" s="30" t="str">
        <f>IF(Afrapportering!AC498="","",Afrapportering!AC498)</f>
        <v/>
      </c>
      <c r="AD517" s="52" t="str">
        <f t="shared" si="63"/>
        <v/>
      </c>
      <c r="AE517" s="52" t="str">
        <f t="shared" si="64"/>
        <v/>
      </c>
      <c r="AF517" s="30" t="str">
        <f t="shared" si="65"/>
        <v/>
      </c>
      <c r="AG517" s="30" t="str">
        <f t="shared" si="66"/>
        <v/>
      </c>
      <c r="AH517" s="3" t="str">
        <f t="shared" si="67"/>
        <v/>
      </c>
    </row>
    <row r="518" spans="1:34" x14ac:dyDescent="0.25">
      <c r="A518" s="13" t="str">
        <f>+Afrapportering!A499</f>
        <v/>
      </c>
      <c r="B518" s="13" t="str">
        <f>+Afrapportering!B499</f>
        <v/>
      </c>
      <c r="C518" s="13" t="str">
        <f>+Afrapportering!C499</f>
        <v/>
      </c>
      <c r="D518" s="13" t="str">
        <f>+Afrapportering!D499</f>
        <v/>
      </c>
      <c r="E518" s="14" t="str">
        <f>+Afrapportering!E499</f>
        <v/>
      </c>
      <c r="F518" s="139" t="str">
        <f>IF(Afrapportering!F499 = "", "",Afrapportering!F499)</f>
        <v/>
      </c>
      <c r="G518" s="14" t="str">
        <f>+Afrapportering!G499</f>
        <v/>
      </c>
      <c r="H518" s="139" t="str">
        <f>IF(Afrapportering!H499 = "","",Afrapportering!H499)</f>
        <v/>
      </c>
      <c r="I518" s="140" t="str">
        <f>+Afrapportering!I499</f>
        <v/>
      </c>
      <c r="J518" s="13" t="str">
        <f>+Afrapportering!J499</f>
        <v/>
      </c>
      <c r="K518" s="32" t="str">
        <f t="shared" si="60"/>
        <v/>
      </c>
      <c r="L518" s="31" t="str">
        <f>IF(Ansøgning!J504="","",Ansøgning!J504)</f>
        <v/>
      </c>
      <c r="M518" s="134" t="str">
        <f>IF(Afrapportering!M499="","",Afrapportering!M499)</f>
        <v/>
      </c>
      <c r="N518" s="31" t="str">
        <f>IF(Ansøgning!K504="","",Ansøgning!K504)</f>
        <v/>
      </c>
      <c r="O518" s="134">
        <f>IF(Afrapportering!O499="",,Afrapportering!O499)</f>
        <v>0</v>
      </c>
      <c r="P518" s="15" t="str">
        <f>IF(Ansøgning!L504="","",Ansøgning!L504)</f>
        <v/>
      </c>
      <c r="Q518" s="15" t="str">
        <f t="shared" si="61"/>
        <v/>
      </c>
      <c r="R518" s="15"/>
      <c r="S518" s="15" t="str">
        <f>IF(Afrapportering!S499="","",Afrapportering!S499)</f>
        <v/>
      </c>
      <c r="T518" s="31" t="str">
        <f t="shared" si="62"/>
        <v/>
      </c>
      <c r="U518" s="30" t="str">
        <f>IF(Afrapportering!U499="","",Afrapportering!U499)</f>
        <v/>
      </c>
      <c r="V518" s="52" t="str">
        <f>IF(Afrapportering!V499="","",Afrapportering!V499)</f>
        <v/>
      </c>
      <c r="W518" s="30" t="str">
        <f>IF(Afrapportering!W499="","",Afrapportering!W499)</f>
        <v/>
      </c>
      <c r="X518" s="52" t="str">
        <f>IF(Afrapportering!X499="","",Afrapportering!X499)</f>
        <v/>
      </c>
      <c r="Y518" s="30" t="str">
        <f>IF(Afrapportering!Y499="","",Afrapportering!Y499)</f>
        <v/>
      </c>
      <c r="Z518" s="52" t="str">
        <f>IFERROR(MAX(IF(OR(V518="",X518=""),"",IF(AND(AND(MONTH(F518)&gt;=7,MONTH(F518)&lt;8),AND(MONTH(H518)&gt;=7,MONTH(H518)&lt;8)),(NETWORKDAYS(F518,H518,Lister!$D$7:$D$13)-V518)*T518/NETWORKDAYS(Lister!$D$19,Lister!$E$19,Lister!$D$7:$D$13),IF(AND(AND(MONTH(F518)&gt;=7,MONTH(F518)&lt;8),MONTH(H518)&gt;7),(NETWORKDAYS(F518,Lister!$E$19,Lister!$D$7:$D$13)-V518)*T518/NETWORKDAYS(Lister!$D$19,Lister!$E$19,Lister!$D$7:$D$13),IF(MONTH(F518)&gt;7,0)))),0),"")</f>
        <v/>
      </c>
      <c r="AA518" s="30" t="str">
        <f>IF(Afrapportering!AA499="","",Afrapportering!AA499)</f>
        <v/>
      </c>
      <c r="AB518" s="52" t="str">
        <f>IFERROR(MAX(IF(OR(V518="",X518=""),"",IF(AND(AND(MONTH(F518)&gt;=8,MONTH(F518)&lt;9),AND(MONTH(H518)&gt;=8,MONTH(H518)&lt;9)),(NETWORKDAYS(F518,H518,Lister!$D$7:$D$13)-X518)*T518/NETWORKDAYS(Lister!$D$20,Lister!$E$20,Lister!$D$7:$D$13),IF(AND(MONTH(F518)=7,MONTH(H518)=8),(NETWORKDAYS(Lister!$D$20,H518,Lister!$D$7:$D$13)-X518)*T518/NETWORKDAYS(Lister!$D$20,Lister!$E$20,Lister!$D$7:$D$13),IF(AND(MONTH(F518)=7,MONTH(H518)=7),0)))),0),"")</f>
        <v/>
      </c>
      <c r="AC518" s="30" t="str">
        <f>IF(Afrapportering!AC499="","",Afrapportering!AC499)</f>
        <v/>
      </c>
      <c r="AD518" s="52" t="str">
        <f t="shared" si="63"/>
        <v/>
      </c>
      <c r="AE518" s="52" t="str">
        <f t="shared" si="64"/>
        <v/>
      </c>
      <c r="AF518" s="30" t="str">
        <f t="shared" si="65"/>
        <v/>
      </c>
      <c r="AG518" s="30" t="str">
        <f t="shared" si="66"/>
        <v/>
      </c>
      <c r="AH518" s="3" t="str">
        <f t="shared" si="67"/>
        <v/>
      </c>
    </row>
    <row r="519" spans="1:34" x14ac:dyDescent="0.25">
      <c r="A519" s="13" t="str">
        <f>+Afrapportering!A500</f>
        <v/>
      </c>
      <c r="B519" s="13" t="str">
        <f>+Afrapportering!B500</f>
        <v/>
      </c>
      <c r="C519" s="13" t="str">
        <f>+Afrapportering!C500</f>
        <v/>
      </c>
      <c r="D519" s="13" t="str">
        <f>+Afrapportering!D500</f>
        <v/>
      </c>
      <c r="E519" s="14" t="str">
        <f>+Afrapportering!E500</f>
        <v/>
      </c>
      <c r="F519" s="139" t="str">
        <f>IF(Afrapportering!F500 = "", "",Afrapportering!F500)</f>
        <v/>
      </c>
      <c r="G519" s="14" t="str">
        <f>+Afrapportering!G500</f>
        <v/>
      </c>
      <c r="H519" s="139" t="str">
        <f>IF(Afrapportering!H500 = "","",Afrapportering!H500)</f>
        <v/>
      </c>
      <c r="I519" s="140" t="str">
        <f>+Afrapportering!I500</f>
        <v/>
      </c>
      <c r="J519" s="13" t="str">
        <f>+Afrapportering!J500</f>
        <v/>
      </c>
      <c r="K519" s="32" t="str">
        <f t="shared" si="60"/>
        <v/>
      </c>
      <c r="L519" s="31" t="str">
        <f>IF(Ansøgning!J505="","",Ansøgning!J505)</f>
        <v/>
      </c>
      <c r="M519" s="134" t="str">
        <f>IF(Afrapportering!M500="","",Afrapportering!M500)</f>
        <v/>
      </c>
      <c r="N519" s="31" t="str">
        <f>IF(Ansøgning!K505="","",Ansøgning!K505)</f>
        <v/>
      </c>
      <c r="O519" s="134">
        <f>IF(Afrapportering!O500="",,Afrapportering!O500)</f>
        <v>0</v>
      </c>
      <c r="P519" s="15" t="str">
        <f>IF(Ansøgning!L505="","",Ansøgning!L505)</f>
        <v/>
      </c>
      <c r="Q519" s="15" t="str">
        <f t="shared" si="61"/>
        <v/>
      </c>
      <c r="R519" s="15"/>
      <c r="S519" s="15" t="str">
        <f>IF(Afrapportering!S500="","",Afrapportering!S500)</f>
        <v/>
      </c>
      <c r="T519" s="31" t="str">
        <f t="shared" si="62"/>
        <v/>
      </c>
      <c r="U519" s="30" t="str">
        <f>IF(Afrapportering!U500="","",Afrapportering!U500)</f>
        <v/>
      </c>
      <c r="V519" s="52" t="str">
        <f>IF(Afrapportering!V500="","",Afrapportering!V500)</f>
        <v/>
      </c>
      <c r="W519" s="30" t="str">
        <f>IF(Afrapportering!W500="","",Afrapportering!W500)</f>
        <v/>
      </c>
      <c r="X519" s="52" t="str">
        <f>IF(Afrapportering!X500="","",Afrapportering!X500)</f>
        <v/>
      </c>
      <c r="Y519" s="30" t="str">
        <f>IF(Afrapportering!Y500="","",Afrapportering!Y500)</f>
        <v/>
      </c>
      <c r="Z519" s="52" t="str">
        <f>IFERROR(MAX(IF(OR(V519="",X519=""),"",IF(AND(AND(MONTH(F519)&gt;=7,MONTH(F519)&lt;8),AND(MONTH(H519)&gt;=7,MONTH(H519)&lt;8)),(NETWORKDAYS(F519,H519,Lister!$D$7:$D$13)-V519)*T519/NETWORKDAYS(Lister!$D$19,Lister!$E$19,Lister!$D$7:$D$13),IF(AND(AND(MONTH(F519)&gt;=7,MONTH(F519)&lt;8),MONTH(H519)&gt;7),(NETWORKDAYS(F519,Lister!$E$19,Lister!$D$7:$D$13)-V519)*T519/NETWORKDAYS(Lister!$D$19,Lister!$E$19,Lister!$D$7:$D$13),IF(MONTH(F519)&gt;7,0)))),0),"")</f>
        <v/>
      </c>
      <c r="AA519" s="30" t="str">
        <f>IF(Afrapportering!AA500="","",Afrapportering!AA500)</f>
        <v/>
      </c>
      <c r="AB519" s="52" t="str">
        <f>IFERROR(MAX(IF(OR(V519="",X519=""),"",IF(AND(AND(MONTH(F519)&gt;=8,MONTH(F519)&lt;9),AND(MONTH(H519)&gt;=8,MONTH(H519)&lt;9)),(NETWORKDAYS(F519,H519,Lister!$D$7:$D$13)-X519)*T519/NETWORKDAYS(Lister!$D$20,Lister!$E$20,Lister!$D$7:$D$13),IF(AND(MONTH(F519)=7,MONTH(H519)=8),(NETWORKDAYS(Lister!$D$20,H519,Lister!$D$7:$D$13)-X519)*T519/NETWORKDAYS(Lister!$D$20,Lister!$E$20,Lister!$D$7:$D$13),IF(AND(MONTH(F519)=7,MONTH(H519)=7),0)))),0),"")</f>
        <v/>
      </c>
      <c r="AC519" s="30" t="str">
        <f>IF(Afrapportering!AC500="","",Afrapportering!AC500)</f>
        <v/>
      </c>
      <c r="AD519" s="52" t="str">
        <f t="shared" si="63"/>
        <v/>
      </c>
      <c r="AE519" s="52" t="str">
        <f t="shared" si="64"/>
        <v/>
      </c>
      <c r="AF519" s="30" t="str">
        <f t="shared" si="65"/>
        <v/>
      </c>
      <c r="AG519" s="30" t="str">
        <f t="shared" si="66"/>
        <v/>
      </c>
      <c r="AH519" s="3" t="str">
        <f t="shared" si="67"/>
        <v/>
      </c>
    </row>
    <row r="520" spans="1:34" x14ac:dyDescent="0.25">
      <c r="A520" s="13" t="str">
        <f>+Afrapportering!A501</f>
        <v/>
      </c>
      <c r="B520" s="13" t="str">
        <f>+Afrapportering!B501</f>
        <v/>
      </c>
      <c r="C520" s="13" t="str">
        <f>+Afrapportering!C501</f>
        <v/>
      </c>
      <c r="D520" s="13" t="str">
        <f>+Afrapportering!D501</f>
        <v/>
      </c>
      <c r="E520" s="14" t="str">
        <f>+Afrapportering!E501</f>
        <v/>
      </c>
      <c r="F520" s="139" t="str">
        <f>IF(Afrapportering!F501 = "", "",Afrapportering!F501)</f>
        <v/>
      </c>
      <c r="G520" s="14" t="str">
        <f>+Afrapportering!G501</f>
        <v/>
      </c>
      <c r="H520" s="139" t="str">
        <f>IF(Afrapportering!H501 = "","",Afrapportering!H501)</f>
        <v/>
      </c>
      <c r="I520" s="140" t="str">
        <f>+Afrapportering!I501</f>
        <v/>
      </c>
      <c r="J520" s="13" t="str">
        <f>+Afrapportering!J501</f>
        <v/>
      </c>
      <c r="K520" s="32" t="str">
        <f t="shared" si="60"/>
        <v/>
      </c>
      <c r="L520" s="31" t="str">
        <f>IF(Ansøgning!J506="","",Ansøgning!J506)</f>
        <v/>
      </c>
      <c r="M520" s="134" t="str">
        <f>IF(Afrapportering!M501="","",Afrapportering!M501)</f>
        <v/>
      </c>
      <c r="N520" s="31" t="str">
        <f>IF(Ansøgning!K506="","",Ansøgning!K506)</f>
        <v/>
      </c>
      <c r="O520" s="134">
        <f>IF(Afrapportering!O501="",,Afrapportering!O501)</f>
        <v>0</v>
      </c>
      <c r="P520" s="15" t="str">
        <f>IF(Ansøgning!L506="","",Ansøgning!L506)</f>
        <v/>
      </c>
      <c r="Q520" s="15" t="str">
        <f t="shared" si="61"/>
        <v/>
      </c>
      <c r="R520" s="15"/>
      <c r="S520" s="15" t="str">
        <f>IF(Afrapportering!S501="","",Afrapportering!S501)</f>
        <v/>
      </c>
      <c r="T520" s="31" t="str">
        <f t="shared" si="62"/>
        <v/>
      </c>
      <c r="U520" s="30" t="str">
        <f>IF(Afrapportering!U501="","",Afrapportering!U501)</f>
        <v/>
      </c>
      <c r="V520" s="52" t="str">
        <f>IF(Afrapportering!V501="","",Afrapportering!V501)</f>
        <v/>
      </c>
      <c r="W520" s="30" t="str">
        <f>IF(Afrapportering!W501="","",Afrapportering!W501)</f>
        <v/>
      </c>
      <c r="X520" s="52" t="str">
        <f>IF(Afrapportering!X501="","",Afrapportering!X501)</f>
        <v/>
      </c>
      <c r="Y520" s="30" t="str">
        <f>IF(Afrapportering!Y501="","",Afrapportering!Y501)</f>
        <v/>
      </c>
      <c r="Z520" s="52" t="str">
        <f>IFERROR(MAX(IF(OR(V520="",X520=""),"",IF(AND(AND(MONTH(F520)&gt;=7,MONTH(F520)&lt;8),AND(MONTH(H520)&gt;=7,MONTH(H520)&lt;8)),(NETWORKDAYS(F520,H520,Lister!$D$7:$D$13)-V520)*T520/NETWORKDAYS(Lister!$D$19,Lister!$E$19,Lister!$D$7:$D$13),IF(AND(AND(MONTH(F520)&gt;=7,MONTH(F520)&lt;8),MONTH(H520)&gt;7),(NETWORKDAYS(F520,Lister!$E$19,Lister!$D$7:$D$13)-V520)*T520/NETWORKDAYS(Lister!$D$19,Lister!$E$19,Lister!$D$7:$D$13),IF(MONTH(F520)&gt;7,0)))),0),"")</f>
        <v/>
      </c>
      <c r="AA520" s="30" t="str">
        <f>IF(Afrapportering!AA501="","",Afrapportering!AA501)</f>
        <v/>
      </c>
      <c r="AB520" s="52" t="str">
        <f>IFERROR(MAX(IF(OR(V520="",X520=""),"",IF(AND(AND(MONTH(F520)&gt;=8,MONTH(F520)&lt;9),AND(MONTH(H520)&gt;=8,MONTH(H520)&lt;9)),(NETWORKDAYS(F520,H520,Lister!$D$7:$D$13)-X520)*T520/NETWORKDAYS(Lister!$D$20,Lister!$E$20,Lister!$D$7:$D$13),IF(AND(MONTH(F520)=7,MONTH(H520)=8),(NETWORKDAYS(Lister!$D$20,H520,Lister!$D$7:$D$13)-X520)*T520/NETWORKDAYS(Lister!$D$20,Lister!$E$20,Lister!$D$7:$D$13),IF(AND(MONTH(F520)=7,MONTH(H520)=7),0)))),0),"")</f>
        <v/>
      </c>
      <c r="AC520" s="30" t="str">
        <f>IF(Afrapportering!AC501="","",Afrapportering!AC501)</f>
        <v/>
      </c>
      <c r="AD520" s="52" t="str">
        <f t="shared" si="63"/>
        <v/>
      </c>
      <c r="AE520" s="52" t="str">
        <f t="shared" si="64"/>
        <v/>
      </c>
      <c r="AF520" s="30" t="str">
        <f t="shared" si="65"/>
        <v/>
      </c>
      <c r="AG520" s="30" t="str">
        <f t="shared" si="66"/>
        <v/>
      </c>
      <c r="AH520" s="3" t="str">
        <f t="shared" si="67"/>
        <v/>
      </c>
    </row>
    <row r="521" spans="1:34" x14ac:dyDescent="0.25">
      <c r="A521" s="13" t="str">
        <f>+Afrapportering!A502</f>
        <v/>
      </c>
      <c r="B521" s="13" t="str">
        <f>+Afrapportering!B502</f>
        <v/>
      </c>
      <c r="C521" s="13" t="str">
        <f>+Afrapportering!C502</f>
        <v/>
      </c>
      <c r="D521" s="13" t="str">
        <f>+Afrapportering!D502</f>
        <v/>
      </c>
      <c r="E521" s="14" t="str">
        <f>+Afrapportering!E502</f>
        <v/>
      </c>
      <c r="F521" s="139" t="str">
        <f>IF(Afrapportering!F502 = "", "",Afrapportering!F502)</f>
        <v/>
      </c>
      <c r="G521" s="14" t="str">
        <f>+Afrapportering!G502</f>
        <v/>
      </c>
      <c r="H521" s="139" t="str">
        <f>IF(Afrapportering!H502 = "","",Afrapportering!H502)</f>
        <v/>
      </c>
      <c r="I521" s="140" t="str">
        <f>+Afrapportering!I502</f>
        <v/>
      </c>
      <c r="J521" s="13" t="str">
        <f>+Afrapportering!J502</f>
        <v/>
      </c>
      <c r="K521" s="32" t="str">
        <f t="shared" si="60"/>
        <v/>
      </c>
      <c r="L521" s="31" t="str">
        <f>IF(Ansøgning!J507="","",Ansøgning!J507)</f>
        <v/>
      </c>
      <c r="M521" s="134" t="str">
        <f>IF(Afrapportering!M502="","",Afrapportering!M502)</f>
        <v/>
      </c>
      <c r="N521" s="31" t="str">
        <f>IF(Ansøgning!K507="","",Ansøgning!K507)</f>
        <v/>
      </c>
      <c r="O521" s="134">
        <f>IF(Afrapportering!O502="",,Afrapportering!O502)</f>
        <v>0</v>
      </c>
      <c r="P521" s="15" t="str">
        <f>IF(Ansøgning!L507="","",Ansøgning!L507)</f>
        <v/>
      </c>
      <c r="Q521" s="15" t="str">
        <f t="shared" si="61"/>
        <v/>
      </c>
      <c r="R521" s="15"/>
      <c r="S521" s="15" t="str">
        <f>IF(Afrapportering!S502="","",Afrapportering!S502)</f>
        <v/>
      </c>
      <c r="T521" s="31" t="str">
        <f t="shared" si="62"/>
        <v/>
      </c>
      <c r="U521" s="30" t="str">
        <f>IF(Afrapportering!U502="","",Afrapportering!U502)</f>
        <v/>
      </c>
      <c r="V521" s="52" t="str">
        <f>IF(Afrapportering!V502="","",Afrapportering!V502)</f>
        <v/>
      </c>
      <c r="W521" s="30" t="str">
        <f>IF(Afrapportering!W502="","",Afrapportering!W502)</f>
        <v/>
      </c>
      <c r="X521" s="52" t="str">
        <f>IF(Afrapportering!X502="","",Afrapportering!X502)</f>
        <v/>
      </c>
      <c r="Y521" s="30" t="str">
        <f>IF(Afrapportering!Y502="","",Afrapportering!Y502)</f>
        <v/>
      </c>
      <c r="Z521" s="52" t="str">
        <f>IFERROR(MAX(IF(OR(V521="",X521=""),"",IF(AND(AND(MONTH(F521)&gt;=7,MONTH(F521)&lt;8),AND(MONTH(H521)&gt;=7,MONTH(H521)&lt;8)),(NETWORKDAYS(F521,H521,Lister!$D$7:$D$13)-V521)*T521/NETWORKDAYS(Lister!$D$19,Lister!$E$19,Lister!$D$7:$D$13),IF(AND(AND(MONTH(F521)&gt;=7,MONTH(F521)&lt;8),MONTH(H521)&gt;7),(NETWORKDAYS(F521,Lister!$E$19,Lister!$D$7:$D$13)-V521)*T521/NETWORKDAYS(Lister!$D$19,Lister!$E$19,Lister!$D$7:$D$13),IF(MONTH(F521)&gt;7,0)))),0),"")</f>
        <v/>
      </c>
      <c r="AA521" s="30" t="str">
        <f>IF(Afrapportering!AA502="","",Afrapportering!AA502)</f>
        <v/>
      </c>
      <c r="AB521" s="52" t="str">
        <f>IFERROR(MAX(IF(OR(V521="",X521=""),"",IF(AND(AND(MONTH(F521)&gt;=8,MONTH(F521)&lt;9),AND(MONTH(H521)&gt;=8,MONTH(H521)&lt;9)),(NETWORKDAYS(F521,H521,Lister!$D$7:$D$13)-X521)*T521/NETWORKDAYS(Lister!$D$20,Lister!$E$20,Lister!$D$7:$D$13),IF(AND(MONTH(F521)=7,MONTH(H521)=8),(NETWORKDAYS(Lister!$D$20,H521,Lister!$D$7:$D$13)-X521)*T521/NETWORKDAYS(Lister!$D$20,Lister!$E$20,Lister!$D$7:$D$13),IF(AND(MONTH(F521)=7,MONTH(H521)=7),0)))),0),"")</f>
        <v/>
      </c>
      <c r="AC521" s="30" t="str">
        <f>IF(Afrapportering!AC502="","",Afrapportering!AC502)</f>
        <v/>
      </c>
      <c r="AD521" s="52" t="str">
        <f t="shared" si="63"/>
        <v/>
      </c>
      <c r="AE521" s="52" t="str">
        <f t="shared" si="64"/>
        <v/>
      </c>
      <c r="AF521" s="30" t="str">
        <f t="shared" si="65"/>
        <v/>
      </c>
      <c r="AG521" s="30" t="str">
        <f t="shared" si="66"/>
        <v/>
      </c>
      <c r="AH521" s="3" t="str">
        <f t="shared" si="67"/>
        <v/>
      </c>
    </row>
    <row r="522" spans="1:34" x14ac:dyDescent="0.25">
      <c r="A522" s="13" t="str">
        <f>+Afrapportering!A503</f>
        <v/>
      </c>
      <c r="B522" s="13" t="str">
        <f>+Afrapportering!B503</f>
        <v/>
      </c>
      <c r="C522" s="13" t="str">
        <f>+Afrapportering!C503</f>
        <v/>
      </c>
      <c r="D522" s="13" t="str">
        <f>+Afrapportering!D503</f>
        <v/>
      </c>
      <c r="E522" s="14" t="str">
        <f>+Afrapportering!E503</f>
        <v/>
      </c>
      <c r="F522" s="139" t="str">
        <f>IF(Afrapportering!F503 = "", "",Afrapportering!F503)</f>
        <v/>
      </c>
      <c r="G522" s="14" t="str">
        <f>+Afrapportering!G503</f>
        <v/>
      </c>
      <c r="H522" s="139" t="str">
        <f>IF(Afrapportering!H503 = "","",Afrapportering!H503)</f>
        <v/>
      </c>
      <c r="I522" s="140" t="str">
        <f>+Afrapportering!I503</f>
        <v/>
      </c>
      <c r="J522" s="13" t="str">
        <f>+Afrapportering!J503</f>
        <v/>
      </c>
      <c r="K522" s="32" t="str">
        <f t="shared" si="60"/>
        <v/>
      </c>
      <c r="L522" s="31" t="str">
        <f>IF(Ansøgning!J508="","",Ansøgning!J508)</f>
        <v/>
      </c>
      <c r="M522" s="134" t="str">
        <f>IF(Afrapportering!M503="","",Afrapportering!M503)</f>
        <v/>
      </c>
      <c r="N522" s="31" t="str">
        <f>IF(Ansøgning!K508="","",Ansøgning!K508)</f>
        <v/>
      </c>
      <c r="O522" s="134">
        <f>IF(Afrapportering!O503="",,Afrapportering!O503)</f>
        <v>0</v>
      </c>
      <c r="P522" s="15" t="str">
        <f>IF(Ansøgning!L508="","",Ansøgning!L508)</f>
        <v/>
      </c>
      <c r="Q522" s="15" t="str">
        <f t="shared" si="61"/>
        <v/>
      </c>
      <c r="R522" s="15"/>
      <c r="S522" s="15" t="str">
        <f>IF(Afrapportering!S503="","",Afrapportering!S503)</f>
        <v/>
      </c>
      <c r="T522" s="31" t="str">
        <f t="shared" si="62"/>
        <v/>
      </c>
      <c r="U522" s="30" t="str">
        <f>IF(Afrapportering!U503="","",Afrapportering!U503)</f>
        <v/>
      </c>
      <c r="V522" s="52" t="str">
        <f>IF(Afrapportering!V503="","",Afrapportering!V503)</f>
        <v/>
      </c>
      <c r="W522" s="30" t="str">
        <f>IF(Afrapportering!W503="","",Afrapportering!W503)</f>
        <v/>
      </c>
      <c r="X522" s="52" t="str">
        <f>IF(Afrapportering!X503="","",Afrapportering!X503)</f>
        <v/>
      </c>
      <c r="Y522" s="30" t="str">
        <f>IF(Afrapportering!Y503="","",Afrapportering!Y503)</f>
        <v/>
      </c>
      <c r="Z522" s="52" t="str">
        <f>IFERROR(MAX(IF(OR(V522="",X522=""),"",IF(AND(AND(MONTH(F522)&gt;=7,MONTH(F522)&lt;8),AND(MONTH(H522)&gt;=7,MONTH(H522)&lt;8)),(NETWORKDAYS(F522,H522,Lister!$D$7:$D$13)-V522)*T522/NETWORKDAYS(Lister!$D$19,Lister!$E$19,Lister!$D$7:$D$13),IF(AND(AND(MONTH(F522)&gt;=7,MONTH(F522)&lt;8),MONTH(H522)&gt;7),(NETWORKDAYS(F522,Lister!$E$19,Lister!$D$7:$D$13)-V522)*T522/NETWORKDAYS(Lister!$D$19,Lister!$E$19,Lister!$D$7:$D$13),IF(MONTH(F522)&gt;7,0)))),0),"")</f>
        <v/>
      </c>
      <c r="AA522" s="30" t="str">
        <f>IF(Afrapportering!AA503="","",Afrapportering!AA503)</f>
        <v/>
      </c>
      <c r="AB522" s="52" t="str">
        <f>IFERROR(MAX(IF(OR(V522="",X522=""),"",IF(AND(AND(MONTH(F522)&gt;=8,MONTH(F522)&lt;9),AND(MONTH(H522)&gt;=8,MONTH(H522)&lt;9)),(NETWORKDAYS(F522,H522,Lister!$D$7:$D$13)-X522)*T522/NETWORKDAYS(Lister!$D$20,Lister!$E$20,Lister!$D$7:$D$13),IF(AND(MONTH(F522)=7,MONTH(H522)=8),(NETWORKDAYS(Lister!$D$20,H522,Lister!$D$7:$D$13)-X522)*T522/NETWORKDAYS(Lister!$D$20,Lister!$E$20,Lister!$D$7:$D$13),IF(AND(MONTH(F522)=7,MONTH(H522)=7),0)))),0),"")</f>
        <v/>
      </c>
      <c r="AC522" s="30" t="str">
        <f>IF(Afrapportering!AC503="","",Afrapportering!AC503)</f>
        <v/>
      </c>
      <c r="AD522" s="52" t="str">
        <f t="shared" si="63"/>
        <v/>
      </c>
      <c r="AE522" s="52" t="str">
        <f t="shared" si="64"/>
        <v/>
      </c>
      <c r="AF522" s="30" t="str">
        <f t="shared" si="65"/>
        <v/>
      </c>
      <c r="AG522" s="30" t="str">
        <f t="shared" si="66"/>
        <v/>
      </c>
      <c r="AH522" s="3" t="str">
        <f t="shared" si="67"/>
        <v/>
      </c>
    </row>
    <row r="523" spans="1:34" x14ac:dyDescent="0.25">
      <c r="A523" s="13" t="str">
        <f>+Afrapportering!A504</f>
        <v/>
      </c>
      <c r="B523" s="13" t="str">
        <f>+Afrapportering!B504</f>
        <v/>
      </c>
      <c r="C523" s="13" t="str">
        <f>+Afrapportering!C504</f>
        <v/>
      </c>
      <c r="D523" s="13" t="str">
        <f>+Afrapportering!D504</f>
        <v/>
      </c>
      <c r="E523" s="14" t="str">
        <f>+Afrapportering!E504</f>
        <v/>
      </c>
      <c r="F523" s="139" t="str">
        <f>IF(Afrapportering!F504 = "", "",Afrapportering!F504)</f>
        <v/>
      </c>
      <c r="G523" s="14" t="str">
        <f>+Afrapportering!G504</f>
        <v/>
      </c>
      <c r="H523" s="139" t="str">
        <f>IF(Afrapportering!H504 = "","",Afrapportering!H504)</f>
        <v/>
      </c>
      <c r="I523" s="140" t="str">
        <f>+Afrapportering!I504</f>
        <v/>
      </c>
      <c r="J523" s="13" t="str">
        <f>+Afrapportering!J504</f>
        <v/>
      </c>
      <c r="K523" s="32" t="str">
        <f t="shared" si="60"/>
        <v/>
      </c>
      <c r="L523" s="31" t="str">
        <f>IF(Ansøgning!J509="","",Ansøgning!J509)</f>
        <v/>
      </c>
      <c r="M523" s="134" t="str">
        <f>IF(Afrapportering!M504="","",Afrapportering!M504)</f>
        <v/>
      </c>
      <c r="N523" s="31" t="str">
        <f>IF(Ansøgning!K509="","",Ansøgning!K509)</f>
        <v/>
      </c>
      <c r="O523" s="134">
        <f>IF(Afrapportering!O504="",,Afrapportering!O504)</f>
        <v>0</v>
      </c>
      <c r="P523" s="15" t="str">
        <f>IF(Ansøgning!L509="","",Ansøgning!L509)</f>
        <v/>
      </c>
      <c r="Q523" s="15" t="str">
        <f t="shared" si="61"/>
        <v/>
      </c>
      <c r="R523" s="15"/>
      <c r="S523" s="15" t="str">
        <f>IF(Afrapportering!S504="","",Afrapportering!S504)</f>
        <v/>
      </c>
      <c r="T523" s="31" t="str">
        <f t="shared" si="62"/>
        <v/>
      </c>
      <c r="U523" s="30" t="str">
        <f>IF(Afrapportering!U504="","",Afrapportering!U504)</f>
        <v/>
      </c>
      <c r="V523" s="52" t="str">
        <f>IF(Afrapportering!V504="","",Afrapportering!V504)</f>
        <v/>
      </c>
      <c r="W523" s="30" t="str">
        <f>IF(Afrapportering!W504="","",Afrapportering!W504)</f>
        <v/>
      </c>
      <c r="X523" s="52" t="str">
        <f>IF(Afrapportering!X504="","",Afrapportering!X504)</f>
        <v/>
      </c>
      <c r="Y523" s="30" t="str">
        <f>IF(Afrapportering!Y504="","",Afrapportering!Y504)</f>
        <v/>
      </c>
      <c r="Z523" s="52" t="str">
        <f>IFERROR(MAX(IF(OR(V523="",X523=""),"",IF(AND(AND(MONTH(F523)&gt;=7,MONTH(F523)&lt;8),AND(MONTH(H523)&gt;=7,MONTH(H523)&lt;8)),(NETWORKDAYS(F523,H523,Lister!$D$7:$D$13)-V523)*T523/NETWORKDAYS(Lister!$D$19,Lister!$E$19,Lister!$D$7:$D$13),IF(AND(AND(MONTH(F523)&gt;=7,MONTH(F523)&lt;8),MONTH(H523)&gt;7),(NETWORKDAYS(F523,Lister!$E$19,Lister!$D$7:$D$13)-V523)*T523/NETWORKDAYS(Lister!$D$19,Lister!$E$19,Lister!$D$7:$D$13),IF(MONTH(F523)&gt;7,0)))),0),"")</f>
        <v/>
      </c>
      <c r="AA523" s="30" t="str">
        <f>IF(Afrapportering!AA504="","",Afrapportering!AA504)</f>
        <v/>
      </c>
      <c r="AB523" s="52" t="str">
        <f>IFERROR(MAX(IF(OR(V523="",X523=""),"",IF(AND(AND(MONTH(F523)&gt;=8,MONTH(F523)&lt;9),AND(MONTH(H523)&gt;=8,MONTH(H523)&lt;9)),(NETWORKDAYS(F523,H523,Lister!$D$7:$D$13)-X523)*T523/NETWORKDAYS(Lister!$D$20,Lister!$E$20,Lister!$D$7:$D$13),IF(AND(MONTH(F523)=7,MONTH(H523)=8),(NETWORKDAYS(Lister!$D$20,H523,Lister!$D$7:$D$13)-X523)*T523/NETWORKDAYS(Lister!$D$20,Lister!$E$20,Lister!$D$7:$D$13),IF(AND(MONTH(F523)=7,MONTH(H523)=7),0)))),0),"")</f>
        <v/>
      </c>
      <c r="AC523" s="30" t="str">
        <f>IF(Afrapportering!AC504="","",Afrapportering!AC504)</f>
        <v/>
      </c>
      <c r="AD523" s="52" t="str">
        <f t="shared" si="63"/>
        <v/>
      </c>
      <c r="AE523" s="52" t="str">
        <f t="shared" si="64"/>
        <v/>
      </c>
      <c r="AF523" s="30" t="str">
        <f t="shared" si="65"/>
        <v/>
      </c>
      <c r="AG523" s="30" t="str">
        <f t="shared" si="66"/>
        <v/>
      </c>
      <c r="AH523" s="3" t="str">
        <f t="shared" si="67"/>
        <v/>
      </c>
    </row>
    <row r="524" spans="1:34" x14ac:dyDescent="0.25">
      <c r="A524" s="13" t="str">
        <f>+Afrapportering!A505</f>
        <v/>
      </c>
      <c r="B524" s="13" t="str">
        <f>+Afrapportering!B505</f>
        <v/>
      </c>
      <c r="C524" s="13" t="str">
        <f>+Afrapportering!C505</f>
        <v/>
      </c>
      <c r="D524" s="13" t="str">
        <f>+Afrapportering!D505</f>
        <v/>
      </c>
      <c r="E524" s="14" t="str">
        <f>+Afrapportering!E505</f>
        <v/>
      </c>
      <c r="F524" s="139" t="str">
        <f>IF(Afrapportering!F505 = "", "",Afrapportering!F505)</f>
        <v/>
      </c>
      <c r="G524" s="14" t="str">
        <f>+Afrapportering!G505</f>
        <v/>
      </c>
      <c r="H524" s="139" t="str">
        <f>IF(Afrapportering!H505 = "","",Afrapportering!H505)</f>
        <v/>
      </c>
      <c r="I524" s="140" t="str">
        <f>+Afrapportering!I505</f>
        <v/>
      </c>
      <c r="J524" s="13" t="str">
        <f>+Afrapportering!J505</f>
        <v/>
      </c>
      <c r="K524" s="32" t="str">
        <f t="shared" si="60"/>
        <v/>
      </c>
      <c r="L524" s="31" t="str">
        <f>IF(Ansøgning!J510="","",Ansøgning!J510)</f>
        <v/>
      </c>
      <c r="M524" s="134" t="str">
        <f>IF(Afrapportering!M505="","",Afrapportering!M505)</f>
        <v/>
      </c>
      <c r="N524" s="31" t="str">
        <f>IF(Ansøgning!K510="","",Ansøgning!K510)</f>
        <v/>
      </c>
      <c r="O524" s="134">
        <f>IF(Afrapportering!O505="",,Afrapportering!O505)</f>
        <v>0</v>
      </c>
      <c r="P524" s="15" t="str">
        <f>IF(Ansøgning!L510="","",Ansøgning!L510)</f>
        <v/>
      </c>
      <c r="Q524" s="15" t="str">
        <f t="shared" si="61"/>
        <v/>
      </c>
      <c r="R524" s="15"/>
      <c r="S524" s="15" t="str">
        <f>IF(Afrapportering!S505="","",Afrapportering!S505)</f>
        <v/>
      </c>
      <c r="T524" s="31" t="str">
        <f t="shared" si="62"/>
        <v/>
      </c>
      <c r="U524" s="30" t="str">
        <f>IF(Afrapportering!U505="","",Afrapportering!U505)</f>
        <v/>
      </c>
      <c r="V524" s="52" t="str">
        <f>IF(Afrapportering!V505="","",Afrapportering!V505)</f>
        <v/>
      </c>
      <c r="W524" s="30" t="str">
        <f>IF(Afrapportering!W505="","",Afrapportering!W505)</f>
        <v/>
      </c>
      <c r="X524" s="52" t="str">
        <f>IF(Afrapportering!X505="","",Afrapportering!X505)</f>
        <v/>
      </c>
      <c r="Y524" s="30" t="str">
        <f>IF(Afrapportering!Y505="","",Afrapportering!Y505)</f>
        <v/>
      </c>
      <c r="Z524" s="52" t="str">
        <f>IFERROR(MAX(IF(OR(V524="",X524=""),"",IF(AND(AND(MONTH(F524)&gt;=7,MONTH(F524)&lt;8),AND(MONTH(H524)&gt;=7,MONTH(H524)&lt;8)),(NETWORKDAYS(F524,H524,Lister!$D$7:$D$13)-V524)*T524/NETWORKDAYS(Lister!$D$19,Lister!$E$19,Lister!$D$7:$D$13),IF(AND(AND(MONTH(F524)&gt;=7,MONTH(F524)&lt;8),MONTH(H524)&gt;7),(NETWORKDAYS(F524,Lister!$E$19,Lister!$D$7:$D$13)-V524)*T524/NETWORKDAYS(Lister!$D$19,Lister!$E$19,Lister!$D$7:$D$13),IF(MONTH(F524)&gt;7,0)))),0),"")</f>
        <v/>
      </c>
      <c r="AA524" s="30" t="str">
        <f>IF(Afrapportering!AA505="","",Afrapportering!AA505)</f>
        <v/>
      </c>
      <c r="AB524" s="52" t="str">
        <f>IFERROR(MAX(IF(OR(V524="",X524=""),"",IF(AND(AND(MONTH(F524)&gt;=8,MONTH(F524)&lt;9),AND(MONTH(H524)&gt;=8,MONTH(H524)&lt;9)),(NETWORKDAYS(F524,H524,Lister!$D$7:$D$13)-X524)*T524/NETWORKDAYS(Lister!$D$20,Lister!$E$20,Lister!$D$7:$D$13),IF(AND(MONTH(F524)=7,MONTH(H524)=8),(NETWORKDAYS(Lister!$D$20,H524,Lister!$D$7:$D$13)-X524)*T524/NETWORKDAYS(Lister!$D$20,Lister!$E$20,Lister!$D$7:$D$13),IF(AND(MONTH(F524)=7,MONTH(H524)=7),0)))),0),"")</f>
        <v/>
      </c>
      <c r="AC524" s="30" t="str">
        <f>IF(Afrapportering!AC505="","",Afrapportering!AC505)</f>
        <v/>
      </c>
      <c r="AD524" s="52" t="str">
        <f t="shared" si="63"/>
        <v/>
      </c>
      <c r="AE524" s="52" t="str">
        <f t="shared" si="64"/>
        <v/>
      </c>
      <c r="AF524" s="30" t="str">
        <f t="shared" si="65"/>
        <v/>
      </c>
      <c r="AG524" s="30" t="str">
        <f t="shared" si="66"/>
        <v/>
      </c>
      <c r="AH524" s="3" t="str">
        <f t="shared" si="67"/>
        <v/>
      </c>
    </row>
    <row r="525" spans="1:34" x14ac:dyDescent="0.25">
      <c r="A525" s="13" t="str">
        <f>+Afrapportering!A506</f>
        <v/>
      </c>
      <c r="B525" s="13" t="str">
        <f>+Afrapportering!B506</f>
        <v/>
      </c>
      <c r="C525" s="13" t="str">
        <f>+Afrapportering!C506</f>
        <v/>
      </c>
      <c r="D525" s="13" t="str">
        <f>+Afrapportering!D506</f>
        <v/>
      </c>
      <c r="E525" s="14" t="str">
        <f>+Afrapportering!E506</f>
        <v/>
      </c>
      <c r="F525" s="139" t="str">
        <f>IF(Afrapportering!F506 = "", "",Afrapportering!F506)</f>
        <v/>
      </c>
      <c r="G525" s="14" t="str">
        <f>+Afrapportering!G506</f>
        <v/>
      </c>
      <c r="H525" s="139" t="str">
        <f>IF(Afrapportering!H506 = "","",Afrapportering!H506)</f>
        <v/>
      </c>
      <c r="I525" s="140" t="str">
        <f>+Afrapportering!I506</f>
        <v/>
      </c>
      <c r="J525" s="13" t="str">
        <f>+Afrapportering!J506</f>
        <v/>
      </c>
      <c r="K525" s="32" t="str">
        <f t="shared" si="60"/>
        <v/>
      </c>
      <c r="L525" s="31" t="str">
        <f>IF(Ansøgning!J511="","",Ansøgning!J511)</f>
        <v/>
      </c>
      <c r="M525" s="134" t="str">
        <f>IF(Afrapportering!M506="","",Afrapportering!M506)</f>
        <v/>
      </c>
      <c r="N525" s="31" t="str">
        <f>IF(Ansøgning!K511="","",Ansøgning!K511)</f>
        <v/>
      </c>
      <c r="O525" s="134">
        <f>IF(Afrapportering!O506="",,Afrapportering!O506)</f>
        <v>0</v>
      </c>
      <c r="P525" s="15" t="str">
        <f>IF(Ansøgning!L511="","",Ansøgning!L511)</f>
        <v/>
      </c>
      <c r="Q525" s="15" t="str">
        <f t="shared" si="61"/>
        <v/>
      </c>
      <c r="R525" s="15"/>
      <c r="S525" s="15" t="str">
        <f>IF(Afrapportering!S506="","",Afrapportering!S506)</f>
        <v/>
      </c>
      <c r="T525" s="31" t="str">
        <f t="shared" si="62"/>
        <v/>
      </c>
      <c r="U525" s="30" t="str">
        <f>IF(Afrapportering!U506="","",Afrapportering!U506)</f>
        <v/>
      </c>
      <c r="V525" s="52" t="str">
        <f>IF(Afrapportering!V506="","",Afrapportering!V506)</f>
        <v/>
      </c>
      <c r="W525" s="30" t="str">
        <f>IF(Afrapportering!W506="","",Afrapportering!W506)</f>
        <v/>
      </c>
      <c r="X525" s="52" t="str">
        <f>IF(Afrapportering!X506="","",Afrapportering!X506)</f>
        <v/>
      </c>
      <c r="Y525" s="30" t="str">
        <f>IF(Afrapportering!Y506="","",Afrapportering!Y506)</f>
        <v/>
      </c>
      <c r="Z525" s="52" t="str">
        <f>IFERROR(MAX(IF(OR(V525="",X525=""),"",IF(AND(AND(MONTH(F525)&gt;=7,MONTH(F525)&lt;8),AND(MONTH(H525)&gt;=7,MONTH(H525)&lt;8)),(NETWORKDAYS(F525,H525,Lister!$D$7:$D$13)-V525)*T525/NETWORKDAYS(Lister!$D$19,Lister!$E$19,Lister!$D$7:$D$13),IF(AND(AND(MONTH(F525)&gt;=7,MONTH(F525)&lt;8),MONTH(H525)&gt;7),(NETWORKDAYS(F525,Lister!$E$19,Lister!$D$7:$D$13)-V525)*T525/NETWORKDAYS(Lister!$D$19,Lister!$E$19,Lister!$D$7:$D$13),IF(MONTH(F525)&gt;7,0)))),0),"")</f>
        <v/>
      </c>
      <c r="AA525" s="30" t="str">
        <f>IF(Afrapportering!AA506="","",Afrapportering!AA506)</f>
        <v/>
      </c>
      <c r="AB525" s="52" t="str">
        <f>IFERROR(MAX(IF(OR(V525="",X525=""),"",IF(AND(AND(MONTH(F525)&gt;=8,MONTH(F525)&lt;9),AND(MONTH(H525)&gt;=8,MONTH(H525)&lt;9)),(NETWORKDAYS(F525,H525,Lister!$D$7:$D$13)-X525)*T525/NETWORKDAYS(Lister!$D$20,Lister!$E$20,Lister!$D$7:$D$13),IF(AND(MONTH(F525)=7,MONTH(H525)=8),(NETWORKDAYS(Lister!$D$20,H525,Lister!$D$7:$D$13)-X525)*T525/NETWORKDAYS(Lister!$D$20,Lister!$E$20,Lister!$D$7:$D$13),IF(AND(MONTH(F525)=7,MONTH(H525)=7),0)))),0),"")</f>
        <v/>
      </c>
      <c r="AC525" s="30" t="str">
        <f>IF(Afrapportering!AC506="","",Afrapportering!AC506)</f>
        <v/>
      </c>
      <c r="AD525" s="52" t="str">
        <f t="shared" si="63"/>
        <v/>
      </c>
      <c r="AE525" s="52" t="str">
        <f t="shared" si="64"/>
        <v/>
      </c>
      <c r="AF525" s="30" t="str">
        <f t="shared" si="65"/>
        <v/>
      </c>
      <c r="AG525" s="30" t="str">
        <f t="shared" si="66"/>
        <v/>
      </c>
      <c r="AH525" s="3" t="str">
        <f t="shared" si="67"/>
        <v/>
      </c>
    </row>
    <row r="526" spans="1:34" x14ac:dyDescent="0.25">
      <c r="A526" s="13" t="str">
        <f>+Afrapportering!A507</f>
        <v/>
      </c>
      <c r="B526" s="13" t="str">
        <f>+Afrapportering!B507</f>
        <v/>
      </c>
      <c r="C526" s="13" t="str">
        <f>+Afrapportering!C507</f>
        <v/>
      </c>
      <c r="D526" s="13" t="str">
        <f>+Afrapportering!D507</f>
        <v/>
      </c>
      <c r="E526" s="14" t="str">
        <f>+Afrapportering!E507</f>
        <v/>
      </c>
      <c r="F526" s="139" t="str">
        <f>IF(Afrapportering!F507 = "", "",Afrapportering!F507)</f>
        <v/>
      </c>
      <c r="G526" s="14" t="str">
        <f>+Afrapportering!G507</f>
        <v/>
      </c>
      <c r="H526" s="139" t="str">
        <f>IF(Afrapportering!H507 = "","",Afrapportering!H507)</f>
        <v/>
      </c>
      <c r="I526" s="140" t="str">
        <f>+Afrapportering!I507</f>
        <v/>
      </c>
      <c r="J526" s="13" t="str">
        <f>+Afrapportering!J507</f>
        <v/>
      </c>
      <c r="K526" s="32" t="str">
        <f t="shared" si="60"/>
        <v/>
      </c>
      <c r="L526" s="31" t="str">
        <f>IF(Ansøgning!J512="","",Ansøgning!J512)</f>
        <v/>
      </c>
      <c r="M526" s="134" t="str">
        <f>IF(Afrapportering!M507="","",Afrapportering!M507)</f>
        <v/>
      </c>
      <c r="N526" s="31" t="str">
        <f>IF(Ansøgning!K512="","",Ansøgning!K512)</f>
        <v/>
      </c>
      <c r="O526" s="134">
        <f>IF(Afrapportering!O507="",,Afrapportering!O507)</f>
        <v>0</v>
      </c>
      <c r="P526" s="15" t="str">
        <f>IF(Ansøgning!L512="","",Ansøgning!L512)</f>
        <v/>
      </c>
      <c r="Q526" s="15" t="str">
        <f t="shared" si="61"/>
        <v/>
      </c>
      <c r="R526" s="15"/>
      <c r="S526" s="15" t="str">
        <f>IF(Afrapportering!S507="","",Afrapportering!S507)</f>
        <v/>
      </c>
      <c r="T526" s="31" t="str">
        <f t="shared" si="62"/>
        <v/>
      </c>
      <c r="U526" s="30" t="str">
        <f>IF(Afrapportering!U507="","",Afrapportering!U507)</f>
        <v/>
      </c>
      <c r="V526" s="52" t="str">
        <f>IF(Afrapportering!V507="","",Afrapportering!V507)</f>
        <v/>
      </c>
      <c r="W526" s="30" t="str">
        <f>IF(Afrapportering!W507="","",Afrapportering!W507)</f>
        <v/>
      </c>
      <c r="X526" s="52" t="str">
        <f>IF(Afrapportering!X507="","",Afrapportering!X507)</f>
        <v/>
      </c>
      <c r="Y526" s="30" t="str">
        <f>IF(Afrapportering!Y507="","",Afrapportering!Y507)</f>
        <v/>
      </c>
      <c r="Z526" s="52" t="str">
        <f>IFERROR(MAX(IF(OR(V526="",X526=""),"",IF(AND(AND(MONTH(F526)&gt;=7,MONTH(F526)&lt;8),AND(MONTH(H526)&gt;=7,MONTH(H526)&lt;8)),(NETWORKDAYS(F526,H526,Lister!$D$7:$D$13)-V526)*T526/NETWORKDAYS(Lister!$D$19,Lister!$E$19,Lister!$D$7:$D$13),IF(AND(AND(MONTH(F526)&gt;=7,MONTH(F526)&lt;8),MONTH(H526)&gt;7),(NETWORKDAYS(F526,Lister!$E$19,Lister!$D$7:$D$13)-V526)*T526/NETWORKDAYS(Lister!$D$19,Lister!$E$19,Lister!$D$7:$D$13),IF(MONTH(F526)&gt;7,0)))),0),"")</f>
        <v/>
      </c>
      <c r="AA526" s="30" t="str">
        <f>IF(Afrapportering!AA507="","",Afrapportering!AA507)</f>
        <v/>
      </c>
      <c r="AB526" s="52" t="str">
        <f>IFERROR(MAX(IF(OR(V526="",X526=""),"",IF(AND(AND(MONTH(F526)&gt;=8,MONTH(F526)&lt;9),AND(MONTH(H526)&gt;=8,MONTH(H526)&lt;9)),(NETWORKDAYS(F526,H526,Lister!$D$7:$D$13)-X526)*T526/NETWORKDAYS(Lister!$D$20,Lister!$E$20,Lister!$D$7:$D$13),IF(AND(MONTH(F526)=7,MONTH(H526)=8),(NETWORKDAYS(Lister!$D$20,H526,Lister!$D$7:$D$13)-X526)*T526/NETWORKDAYS(Lister!$D$20,Lister!$E$20,Lister!$D$7:$D$13),IF(AND(MONTH(F526)=7,MONTH(H526)=7),0)))),0),"")</f>
        <v/>
      </c>
      <c r="AC526" s="30" t="str">
        <f>IF(Afrapportering!AC507="","",Afrapportering!AC507)</f>
        <v/>
      </c>
      <c r="AD526" s="52" t="str">
        <f t="shared" si="63"/>
        <v/>
      </c>
      <c r="AE526" s="52" t="str">
        <f t="shared" si="64"/>
        <v/>
      </c>
      <c r="AF526" s="30" t="str">
        <f t="shared" si="65"/>
        <v/>
      </c>
      <c r="AG526" s="30" t="str">
        <f t="shared" si="66"/>
        <v/>
      </c>
      <c r="AH526" s="3" t="str">
        <f t="shared" si="67"/>
        <v/>
      </c>
    </row>
    <row r="527" spans="1:34" x14ac:dyDescent="0.25">
      <c r="A527" s="13" t="str">
        <f>+Afrapportering!A508</f>
        <v/>
      </c>
      <c r="B527" s="13" t="str">
        <f>+Afrapportering!B508</f>
        <v/>
      </c>
      <c r="C527" s="13" t="str">
        <f>+Afrapportering!C508</f>
        <v/>
      </c>
      <c r="D527" s="13" t="str">
        <f>+Afrapportering!D508</f>
        <v/>
      </c>
      <c r="E527" s="14" t="str">
        <f>+Afrapportering!E508</f>
        <v/>
      </c>
      <c r="F527" s="139" t="str">
        <f>IF(Afrapportering!F508 = "", "",Afrapportering!F508)</f>
        <v/>
      </c>
      <c r="G527" s="14" t="str">
        <f>+Afrapportering!G508</f>
        <v/>
      </c>
      <c r="H527" s="139" t="str">
        <f>IF(Afrapportering!H508 = "","",Afrapportering!H508)</f>
        <v/>
      </c>
      <c r="I527" s="140" t="str">
        <f>+Afrapportering!I508</f>
        <v/>
      </c>
      <c r="J527" s="13" t="str">
        <f>+Afrapportering!J508</f>
        <v/>
      </c>
      <c r="K527" s="32" t="str">
        <f t="shared" si="60"/>
        <v/>
      </c>
      <c r="L527" s="31" t="str">
        <f>IF(Ansøgning!J513="","",Ansøgning!J513)</f>
        <v/>
      </c>
      <c r="M527" s="134" t="str">
        <f>IF(Afrapportering!M508="","",Afrapportering!M508)</f>
        <v/>
      </c>
      <c r="N527" s="31" t="str">
        <f>IF(Ansøgning!K513="","",Ansøgning!K513)</f>
        <v/>
      </c>
      <c r="O527" s="134">
        <f>IF(Afrapportering!O508="",,Afrapportering!O508)</f>
        <v>0</v>
      </c>
      <c r="P527" s="15" t="str">
        <f>IF(Ansøgning!L513="","",Ansøgning!L513)</f>
        <v/>
      </c>
      <c r="Q527" s="15" t="str">
        <f t="shared" si="61"/>
        <v/>
      </c>
      <c r="R527" s="15"/>
      <c r="S527" s="15" t="str">
        <f>IF(Afrapportering!S508="","",Afrapportering!S508)</f>
        <v/>
      </c>
      <c r="T527" s="31" t="str">
        <f t="shared" si="62"/>
        <v/>
      </c>
      <c r="U527" s="30" t="str">
        <f>IF(Afrapportering!U508="","",Afrapportering!U508)</f>
        <v/>
      </c>
      <c r="V527" s="52" t="str">
        <f>IF(Afrapportering!V508="","",Afrapportering!V508)</f>
        <v/>
      </c>
      <c r="W527" s="30" t="str">
        <f>IF(Afrapportering!W508="","",Afrapportering!W508)</f>
        <v/>
      </c>
      <c r="X527" s="52" t="str">
        <f>IF(Afrapportering!X508="","",Afrapportering!X508)</f>
        <v/>
      </c>
      <c r="Y527" s="30" t="str">
        <f>IF(Afrapportering!Y508="","",Afrapportering!Y508)</f>
        <v/>
      </c>
      <c r="Z527" s="52" t="str">
        <f>IFERROR(MAX(IF(OR(V527="",X527=""),"",IF(AND(AND(MONTH(F527)&gt;=7,MONTH(F527)&lt;8),AND(MONTH(H527)&gt;=7,MONTH(H527)&lt;8)),(NETWORKDAYS(F527,H527,Lister!$D$7:$D$13)-V527)*T527/NETWORKDAYS(Lister!$D$19,Lister!$E$19,Lister!$D$7:$D$13),IF(AND(AND(MONTH(F527)&gt;=7,MONTH(F527)&lt;8),MONTH(H527)&gt;7),(NETWORKDAYS(F527,Lister!$E$19,Lister!$D$7:$D$13)-V527)*T527/NETWORKDAYS(Lister!$D$19,Lister!$E$19,Lister!$D$7:$D$13),IF(MONTH(F527)&gt;7,0)))),0),"")</f>
        <v/>
      </c>
      <c r="AA527" s="30" t="str">
        <f>IF(Afrapportering!AA508="","",Afrapportering!AA508)</f>
        <v/>
      </c>
      <c r="AB527" s="52" t="str">
        <f>IFERROR(MAX(IF(OR(V527="",X527=""),"",IF(AND(AND(MONTH(F527)&gt;=8,MONTH(F527)&lt;9),AND(MONTH(H527)&gt;=8,MONTH(H527)&lt;9)),(NETWORKDAYS(F527,H527,Lister!$D$7:$D$13)-X527)*T527/NETWORKDAYS(Lister!$D$20,Lister!$E$20,Lister!$D$7:$D$13),IF(AND(MONTH(F527)=7,MONTH(H527)=8),(NETWORKDAYS(Lister!$D$20,H527,Lister!$D$7:$D$13)-X527)*T527/NETWORKDAYS(Lister!$D$20,Lister!$E$20,Lister!$D$7:$D$13),IF(AND(MONTH(F527)=7,MONTH(H527)=7),0)))),0),"")</f>
        <v/>
      </c>
      <c r="AC527" s="30" t="str">
        <f>IF(Afrapportering!AC508="","",Afrapportering!AC508)</f>
        <v/>
      </c>
      <c r="AD527" s="52" t="str">
        <f t="shared" si="63"/>
        <v/>
      </c>
      <c r="AE527" s="52" t="str">
        <f t="shared" si="64"/>
        <v/>
      </c>
      <c r="AF527" s="30" t="str">
        <f t="shared" si="65"/>
        <v/>
      </c>
      <c r="AG527" s="30" t="str">
        <f t="shared" si="66"/>
        <v/>
      </c>
      <c r="AH527" s="3" t="str">
        <f t="shared" si="67"/>
        <v/>
      </c>
    </row>
    <row r="528" spans="1:34" x14ac:dyDescent="0.25">
      <c r="A528" s="13" t="str">
        <f>+Afrapportering!A509</f>
        <v/>
      </c>
      <c r="B528" s="13" t="str">
        <f>+Afrapportering!B509</f>
        <v/>
      </c>
      <c r="C528" s="13" t="str">
        <f>+Afrapportering!C509</f>
        <v/>
      </c>
      <c r="D528" s="13" t="str">
        <f>+Afrapportering!D509</f>
        <v/>
      </c>
      <c r="E528" s="14" t="str">
        <f>+Afrapportering!E509</f>
        <v/>
      </c>
      <c r="F528" s="139" t="str">
        <f>IF(Afrapportering!F509 = "", "",Afrapportering!F509)</f>
        <v/>
      </c>
      <c r="G528" s="14" t="str">
        <f>+Afrapportering!G509</f>
        <v/>
      </c>
      <c r="H528" s="139" t="str">
        <f>IF(Afrapportering!H509 = "","",Afrapportering!H509)</f>
        <v/>
      </c>
      <c r="I528" s="140" t="str">
        <f>+Afrapportering!I509</f>
        <v/>
      </c>
      <c r="J528" s="13" t="str">
        <f>+Afrapportering!J509</f>
        <v/>
      </c>
      <c r="K528" s="32" t="str">
        <f t="shared" si="60"/>
        <v/>
      </c>
      <c r="L528" s="31" t="str">
        <f>IF(Ansøgning!J514="","",Ansøgning!J514)</f>
        <v/>
      </c>
      <c r="M528" s="134" t="str">
        <f>IF(Afrapportering!M509="","",Afrapportering!M509)</f>
        <v/>
      </c>
      <c r="N528" s="31" t="str">
        <f>IF(Ansøgning!K514="","",Ansøgning!K514)</f>
        <v/>
      </c>
      <c r="O528" s="134">
        <f>IF(Afrapportering!O509="",,Afrapportering!O509)</f>
        <v>0</v>
      </c>
      <c r="P528" s="15" t="str">
        <f>IF(Ansøgning!L514="","",Ansøgning!L514)</f>
        <v/>
      </c>
      <c r="Q528" s="15" t="str">
        <f t="shared" si="61"/>
        <v/>
      </c>
      <c r="R528" s="15"/>
      <c r="S528" s="15" t="str">
        <f>IF(Afrapportering!S509="","",Afrapportering!S509)</f>
        <v/>
      </c>
      <c r="T528" s="31" t="str">
        <f t="shared" si="62"/>
        <v/>
      </c>
      <c r="U528" s="30" t="str">
        <f>IF(Afrapportering!U509="","",Afrapportering!U509)</f>
        <v/>
      </c>
      <c r="V528" s="52" t="str">
        <f>IF(Afrapportering!V509="","",Afrapportering!V509)</f>
        <v/>
      </c>
      <c r="W528" s="30" t="str">
        <f>IF(Afrapportering!W509="","",Afrapportering!W509)</f>
        <v/>
      </c>
      <c r="X528" s="52" t="str">
        <f>IF(Afrapportering!X509="","",Afrapportering!X509)</f>
        <v/>
      </c>
      <c r="Y528" s="30" t="str">
        <f>IF(Afrapportering!Y509="","",Afrapportering!Y509)</f>
        <v/>
      </c>
      <c r="Z528" s="52" t="str">
        <f>IFERROR(MAX(IF(OR(V528="",X528=""),"",IF(AND(AND(MONTH(F528)&gt;=7,MONTH(F528)&lt;8),AND(MONTH(H528)&gt;=7,MONTH(H528)&lt;8)),(NETWORKDAYS(F528,H528,Lister!$D$7:$D$13)-V528)*T528/NETWORKDAYS(Lister!$D$19,Lister!$E$19,Lister!$D$7:$D$13),IF(AND(AND(MONTH(F528)&gt;=7,MONTH(F528)&lt;8),MONTH(H528)&gt;7),(NETWORKDAYS(F528,Lister!$E$19,Lister!$D$7:$D$13)-V528)*T528/NETWORKDAYS(Lister!$D$19,Lister!$E$19,Lister!$D$7:$D$13),IF(MONTH(F528)&gt;7,0)))),0),"")</f>
        <v/>
      </c>
      <c r="AA528" s="30" t="str">
        <f>IF(Afrapportering!AA509="","",Afrapportering!AA509)</f>
        <v/>
      </c>
      <c r="AB528" s="52" t="str">
        <f>IFERROR(MAX(IF(OR(V528="",X528=""),"",IF(AND(AND(MONTH(F528)&gt;=8,MONTH(F528)&lt;9),AND(MONTH(H528)&gt;=8,MONTH(H528)&lt;9)),(NETWORKDAYS(F528,H528,Lister!$D$7:$D$13)-X528)*T528/NETWORKDAYS(Lister!$D$20,Lister!$E$20,Lister!$D$7:$D$13),IF(AND(MONTH(F528)=7,MONTH(H528)=8),(NETWORKDAYS(Lister!$D$20,H528,Lister!$D$7:$D$13)-X528)*T528/NETWORKDAYS(Lister!$D$20,Lister!$E$20,Lister!$D$7:$D$13),IF(AND(MONTH(F528)=7,MONTH(H528)=7),0)))),0),"")</f>
        <v/>
      </c>
      <c r="AC528" s="30" t="str">
        <f>IF(Afrapportering!AC509="","",Afrapportering!AC509)</f>
        <v/>
      </c>
      <c r="AD528" s="52" t="str">
        <f t="shared" si="63"/>
        <v/>
      </c>
      <c r="AE528" s="52" t="str">
        <f t="shared" si="64"/>
        <v/>
      </c>
      <c r="AF528" s="30" t="str">
        <f t="shared" si="65"/>
        <v/>
      </c>
      <c r="AG528" s="30" t="str">
        <f t="shared" si="66"/>
        <v/>
      </c>
      <c r="AH528" s="3" t="str">
        <f t="shared" si="67"/>
        <v/>
      </c>
    </row>
    <row r="529" spans="1:34" x14ac:dyDescent="0.25">
      <c r="A529" s="13" t="str">
        <f>+Afrapportering!A510</f>
        <v/>
      </c>
      <c r="B529" s="13" t="str">
        <f>+Afrapportering!B510</f>
        <v/>
      </c>
      <c r="C529" s="13" t="str">
        <f>+Afrapportering!C510</f>
        <v/>
      </c>
      <c r="D529" s="13" t="str">
        <f>+Afrapportering!D510</f>
        <v/>
      </c>
      <c r="E529" s="14" t="str">
        <f>+Afrapportering!E510</f>
        <v/>
      </c>
      <c r="F529" s="139" t="str">
        <f>IF(Afrapportering!F510 = "", "",Afrapportering!F510)</f>
        <v/>
      </c>
      <c r="G529" s="14" t="str">
        <f>+Afrapportering!G510</f>
        <v/>
      </c>
      <c r="H529" s="139" t="str">
        <f>IF(Afrapportering!H510 = "","",Afrapportering!H510)</f>
        <v/>
      </c>
      <c r="I529" s="140" t="str">
        <f>+Afrapportering!I510</f>
        <v/>
      </c>
      <c r="J529" s="13" t="str">
        <f>+Afrapportering!J510</f>
        <v/>
      </c>
      <c r="K529" s="32" t="str">
        <f t="shared" si="60"/>
        <v/>
      </c>
      <c r="L529" s="31" t="str">
        <f>IF(Ansøgning!J515="","",Ansøgning!J515)</f>
        <v/>
      </c>
      <c r="M529" s="134" t="str">
        <f>IF(Afrapportering!M510="","",Afrapportering!M510)</f>
        <v/>
      </c>
      <c r="N529" s="31" t="str">
        <f>IF(Ansøgning!K515="","",Ansøgning!K515)</f>
        <v/>
      </c>
      <c r="O529" s="134">
        <f>IF(Afrapportering!O510="",,Afrapportering!O510)</f>
        <v>0</v>
      </c>
      <c r="P529" s="15" t="str">
        <f>IF(Ansøgning!L515="","",Ansøgning!L515)</f>
        <v/>
      </c>
      <c r="Q529" s="15" t="str">
        <f t="shared" si="61"/>
        <v/>
      </c>
      <c r="R529" s="15"/>
      <c r="S529" s="15" t="str">
        <f>IF(Afrapportering!S510="","",Afrapportering!S510)</f>
        <v/>
      </c>
      <c r="T529" s="31" t="str">
        <f t="shared" si="62"/>
        <v/>
      </c>
      <c r="U529" s="30" t="str">
        <f>IF(Afrapportering!U510="","",Afrapportering!U510)</f>
        <v/>
      </c>
      <c r="V529" s="52" t="str">
        <f>IF(Afrapportering!V510="","",Afrapportering!V510)</f>
        <v/>
      </c>
      <c r="W529" s="30" t="str">
        <f>IF(Afrapportering!W510="","",Afrapportering!W510)</f>
        <v/>
      </c>
      <c r="X529" s="52" t="str">
        <f>IF(Afrapportering!X510="","",Afrapportering!X510)</f>
        <v/>
      </c>
      <c r="Y529" s="30" t="str">
        <f>IF(Afrapportering!Y510="","",Afrapportering!Y510)</f>
        <v/>
      </c>
      <c r="Z529" s="52" t="str">
        <f>IFERROR(MAX(IF(OR(V529="",X529=""),"",IF(AND(AND(MONTH(F529)&gt;=7,MONTH(F529)&lt;8),AND(MONTH(H529)&gt;=7,MONTH(H529)&lt;8)),(NETWORKDAYS(F529,H529,Lister!$D$7:$D$13)-V529)*T529/NETWORKDAYS(Lister!$D$19,Lister!$E$19,Lister!$D$7:$D$13),IF(AND(AND(MONTH(F529)&gt;=7,MONTH(F529)&lt;8),MONTH(H529)&gt;7),(NETWORKDAYS(F529,Lister!$E$19,Lister!$D$7:$D$13)-V529)*T529/NETWORKDAYS(Lister!$D$19,Lister!$E$19,Lister!$D$7:$D$13),IF(MONTH(F529)&gt;7,0)))),0),"")</f>
        <v/>
      </c>
      <c r="AA529" s="30" t="str">
        <f>IF(Afrapportering!AA510="","",Afrapportering!AA510)</f>
        <v/>
      </c>
      <c r="AB529" s="52" t="str">
        <f>IFERROR(MAX(IF(OR(V529="",X529=""),"",IF(AND(AND(MONTH(F529)&gt;=8,MONTH(F529)&lt;9),AND(MONTH(H529)&gt;=8,MONTH(H529)&lt;9)),(NETWORKDAYS(F529,H529,Lister!$D$7:$D$13)-X529)*T529/NETWORKDAYS(Lister!$D$20,Lister!$E$20,Lister!$D$7:$D$13),IF(AND(MONTH(F529)=7,MONTH(H529)=8),(NETWORKDAYS(Lister!$D$20,H529,Lister!$D$7:$D$13)-X529)*T529/NETWORKDAYS(Lister!$D$20,Lister!$E$20,Lister!$D$7:$D$13),IF(AND(MONTH(F529)=7,MONTH(H529)=7),0)))),0),"")</f>
        <v/>
      </c>
      <c r="AC529" s="30" t="str">
        <f>IF(Afrapportering!AC510="","",Afrapportering!AC510)</f>
        <v/>
      </c>
      <c r="AD529" s="52" t="str">
        <f t="shared" si="63"/>
        <v/>
      </c>
      <c r="AE529" s="52" t="str">
        <f t="shared" si="64"/>
        <v/>
      </c>
      <c r="AF529" s="30" t="str">
        <f t="shared" si="65"/>
        <v/>
      </c>
      <c r="AG529" s="30" t="str">
        <f t="shared" si="66"/>
        <v/>
      </c>
      <c r="AH529" s="3" t="str">
        <f t="shared" si="67"/>
        <v/>
      </c>
    </row>
    <row r="530" spans="1:34" x14ac:dyDescent="0.25">
      <c r="A530" s="13" t="str">
        <f>+Afrapportering!A511</f>
        <v/>
      </c>
      <c r="B530" s="13" t="str">
        <f>+Afrapportering!B511</f>
        <v/>
      </c>
      <c r="C530" s="13" t="str">
        <f>+Afrapportering!C511</f>
        <v/>
      </c>
      <c r="D530" s="13" t="str">
        <f>+Afrapportering!D511</f>
        <v/>
      </c>
      <c r="E530" s="14" t="str">
        <f>+Afrapportering!E511</f>
        <v/>
      </c>
      <c r="F530" s="139" t="str">
        <f>IF(Afrapportering!F511 = "", "",Afrapportering!F511)</f>
        <v/>
      </c>
      <c r="G530" s="14" t="str">
        <f>+Afrapportering!G511</f>
        <v/>
      </c>
      <c r="H530" s="139" t="str">
        <f>IF(Afrapportering!H511 = "","",Afrapportering!H511)</f>
        <v/>
      </c>
      <c r="I530" s="140" t="str">
        <f>+Afrapportering!I511</f>
        <v/>
      </c>
      <c r="J530" s="13" t="str">
        <f>+Afrapportering!J511</f>
        <v/>
      </c>
      <c r="K530" s="32" t="str">
        <f t="shared" si="60"/>
        <v/>
      </c>
      <c r="L530" s="31" t="str">
        <f>IF(Ansøgning!J516="","",Ansøgning!J516)</f>
        <v/>
      </c>
      <c r="M530" s="134" t="str">
        <f>IF(Afrapportering!M511="","",Afrapportering!M511)</f>
        <v/>
      </c>
      <c r="N530" s="31" t="str">
        <f>IF(Ansøgning!K516="","",Ansøgning!K516)</f>
        <v/>
      </c>
      <c r="O530" s="134">
        <f>IF(Afrapportering!O511="",,Afrapportering!O511)</f>
        <v>0</v>
      </c>
      <c r="P530" s="15" t="str">
        <f>IF(Ansøgning!L516="","",Ansøgning!L516)</f>
        <v/>
      </c>
      <c r="Q530" s="15" t="str">
        <f t="shared" si="61"/>
        <v/>
      </c>
      <c r="R530" s="15"/>
      <c r="S530" s="15" t="str">
        <f>IF(Afrapportering!S511="","",Afrapportering!S511)</f>
        <v/>
      </c>
      <c r="T530" s="31" t="str">
        <f t="shared" si="62"/>
        <v/>
      </c>
      <c r="U530" s="30" t="str">
        <f>IF(Afrapportering!U511="","",Afrapportering!U511)</f>
        <v/>
      </c>
      <c r="V530" s="52" t="str">
        <f>IF(Afrapportering!V511="","",Afrapportering!V511)</f>
        <v/>
      </c>
      <c r="W530" s="30" t="str">
        <f>IF(Afrapportering!W511="","",Afrapportering!W511)</f>
        <v/>
      </c>
      <c r="X530" s="52" t="str">
        <f>IF(Afrapportering!X511="","",Afrapportering!X511)</f>
        <v/>
      </c>
      <c r="Y530" s="30" t="str">
        <f>IF(Afrapportering!Y511="","",Afrapportering!Y511)</f>
        <v/>
      </c>
      <c r="Z530" s="52" t="str">
        <f>IFERROR(MAX(IF(OR(V530="",X530=""),"",IF(AND(AND(MONTH(F530)&gt;=7,MONTH(F530)&lt;8),AND(MONTH(H530)&gt;=7,MONTH(H530)&lt;8)),(NETWORKDAYS(F530,H530,Lister!$D$7:$D$13)-V530)*T530/NETWORKDAYS(Lister!$D$19,Lister!$E$19,Lister!$D$7:$D$13),IF(AND(AND(MONTH(F530)&gt;=7,MONTH(F530)&lt;8),MONTH(H530)&gt;7),(NETWORKDAYS(F530,Lister!$E$19,Lister!$D$7:$D$13)-V530)*T530/NETWORKDAYS(Lister!$D$19,Lister!$E$19,Lister!$D$7:$D$13),IF(MONTH(F530)&gt;7,0)))),0),"")</f>
        <v/>
      </c>
      <c r="AA530" s="30" t="str">
        <f>IF(Afrapportering!AA511="","",Afrapportering!AA511)</f>
        <v/>
      </c>
      <c r="AB530" s="52" t="str">
        <f>IFERROR(MAX(IF(OR(V530="",X530=""),"",IF(AND(AND(MONTH(F530)&gt;=8,MONTH(F530)&lt;9),AND(MONTH(H530)&gt;=8,MONTH(H530)&lt;9)),(NETWORKDAYS(F530,H530,Lister!$D$7:$D$13)-X530)*T530/NETWORKDAYS(Lister!$D$20,Lister!$E$20,Lister!$D$7:$D$13),IF(AND(MONTH(F530)=7,MONTH(H530)=8),(NETWORKDAYS(Lister!$D$20,H530,Lister!$D$7:$D$13)-X530)*T530/NETWORKDAYS(Lister!$D$20,Lister!$E$20,Lister!$D$7:$D$13),IF(AND(MONTH(F530)=7,MONTH(H530)=7),0)))),0),"")</f>
        <v/>
      </c>
      <c r="AC530" s="30" t="str">
        <f>IF(Afrapportering!AC511="","",Afrapportering!AC511)</f>
        <v/>
      </c>
      <c r="AD530" s="52" t="str">
        <f t="shared" si="63"/>
        <v/>
      </c>
      <c r="AE530" s="52" t="str">
        <f t="shared" si="64"/>
        <v/>
      </c>
      <c r="AF530" s="30" t="str">
        <f t="shared" si="65"/>
        <v/>
      </c>
      <c r="AG530" s="30" t="str">
        <f t="shared" si="66"/>
        <v/>
      </c>
      <c r="AH530" s="3" t="str">
        <f t="shared" si="67"/>
        <v/>
      </c>
    </row>
    <row r="531" spans="1:34" x14ac:dyDescent="0.25">
      <c r="A531" s="13" t="str">
        <f>+Afrapportering!A512</f>
        <v/>
      </c>
      <c r="B531" s="13" t="str">
        <f>+Afrapportering!B512</f>
        <v/>
      </c>
      <c r="C531" s="13" t="str">
        <f>+Afrapportering!C512</f>
        <v/>
      </c>
      <c r="D531" s="13" t="str">
        <f>+Afrapportering!D512</f>
        <v/>
      </c>
      <c r="E531" s="14" t="str">
        <f>+Afrapportering!E512</f>
        <v/>
      </c>
      <c r="F531" s="139" t="str">
        <f>IF(Afrapportering!F512 = "", "",Afrapportering!F512)</f>
        <v/>
      </c>
      <c r="G531" s="14" t="str">
        <f>+Afrapportering!G512</f>
        <v/>
      </c>
      <c r="H531" s="139" t="str">
        <f>IF(Afrapportering!H512 = "","",Afrapportering!H512)</f>
        <v/>
      </c>
      <c r="I531" s="140" t="str">
        <f>+Afrapportering!I512</f>
        <v/>
      </c>
      <c r="J531" s="13" t="str">
        <f>+Afrapportering!J512</f>
        <v/>
      </c>
      <c r="K531" s="32" t="str">
        <f t="shared" si="60"/>
        <v/>
      </c>
      <c r="L531" s="31" t="str">
        <f>IF(Ansøgning!J517="","",Ansøgning!J517)</f>
        <v/>
      </c>
      <c r="M531" s="134" t="str">
        <f>IF(Afrapportering!M512="","",Afrapportering!M512)</f>
        <v/>
      </c>
      <c r="N531" s="31" t="str">
        <f>IF(Ansøgning!K517="","",Ansøgning!K517)</f>
        <v/>
      </c>
      <c r="O531" s="134">
        <f>IF(Afrapportering!O512="",,Afrapportering!O512)</f>
        <v>0</v>
      </c>
      <c r="P531" s="15" t="str">
        <f>IF(Ansøgning!L517="","",Ansøgning!L517)</f>
        <v/>
      </c>
      <c r="Q531" s="15" t="str">
        <f t="shared" si="61"/>
        <v/>
      </c>
      <c r="R531" s="15"/>
      <c r="S531" s="15" t="str">
        <f>IF(Afrapportering!S512="","",Afrapportering!S512)</f>
        <v/>
      </c>
      <c r="T531" s="31" t="str">
        <f t="shared" si="62"/>
        <v/>
      </c>
      <c r="U531" s="30" t="str">
        <f>IF(Afrapportering!U512="","",Afrapportering!U512)</f>
        <v/>
      </c>
      <c r="V531" s="52" t="str">
        <f>IF(Afrapportering!V512="","",Afrapportering!V512)</f>
        <v/>
      </c>
      <c r="W531" s="30" t="str">
        <f>IF(Afrapportering!W512="","",Afrapportering!W512)</f>
        <v/>
      </c>
      <c r="X531" s="52" t="str">
        <f>IF(Afrapportering!X512="","",Afrapportering!X512)</f>
        <v/>
      </c>
      <c r="Y531" s="30" t="str">
        <f>IF(Afrapportering!Y512="","",Afrapportering!Y512)</f>
        <v/>
      </c>
      <c r="Z531" s="52" t="str">
        <f>IFERROR(MAX(IF(OR(V531="",X531=""),"",IF(AND(AND(MONTH(F531)&gt;=7,MONTH(F531)&lt;8),AND(MONTH(H531)&gt;=7,MONTH(H531)&lt;8)),(NETWORKDAYS(F531,H531,Lister!$D$7:$D$13)-V531)*T531/NETWORKDAYS(Lister!$D$19,Lister!$E$19,Lister!$D$7:$D$13),IF(AND(AND(MONTH(F531)&gt;=7,MONTH(F531)&lt;8),MONTH(H531)&gt;7),(NETWORKDAYS(F531,Lister!$E$19,Lister!$D$7:$D$13)-V531)*T531/NETWORKDAYS(Lister!$D$19,Lister!$E$19,Lister!$D$7:$D$13),IF(MONTH(F531)&gt;7,0)))),0),"")</f>
        <v/>
      </c>
      <c r="AA531" s="30" t="str">
        <f>IF(Afrapportering!AA512="","",Afrapportering!AA512)</f>
        <v/>
      </c>
      <c r="AB531" s="52" t="str">
        <f>IFERROR(MAX(IF(OR(V531="",X531=""),"",IF(AND(AND(MONTH(F531)&gt;=8,MONTH(F531)&lt;9),AND(MONTH(H531)&gt;=8,MONTH(H531)&lt;9)),(NETWORKDAYS(F531,H531,Lister!$D$7:$D$13)-X531)*T531/NETWORKDAYS(Lister!$D$20,Lister!$E$20,Lister!$D$7:$D$13),IF(AND(MONTH(F531)=7,MONTH(H531)=8),(NETWORKDAYS(Lister!$D$20,H531,Lister!$D$7:$D$13)-X531)*T531/NETWORKDAYS(Lister!$D$20,Lister!$E$20,Lister!$D$7:$D$13),IF(AND(MONTH(F531)=7,MONTH(H531)=7),0)))),0),"")</f>
        <v/>
      </c>
      <c r="AC531" s="30" t="str">
        <f>IF(Afrapportering!AC512="","",Afrapportering!AC512)</f>
        <v/>
      </c>
      <c r="AD531" s="52" t="str">
        <f t="shared" si="63"/>
        <v/>
      </c>
      <c r="AE531" s="52" t="str">
        <f t="shared" si="64"/>
        <v/>
      </c>
      <c r="AF531" s="30" t="str">
        <f t="shared" si="65"/>
        <v/>
      </c>
      <c r="AG531" s="30" t="str">
        <f t="shared" si="66"/>
        <v/>
      </c>
      <c r="AH531" s="3" t="str">
        <f t="shared" si="67"/>
        <v/>
      </c>
    </row>
    <row r="532" spans="1:34" x14ac:dyDescent="0.25">
      <c r="A532" s="13" t="str">
        <f>+Afrapportering!A513</f>
        <v/>
      </c>
      <c r="B532" s="13" t="str">
        <f>+Afrapportering!B513</f>
        <v/>
      </c>
      <c r="C532" s="13" t="str">
        <f>+Afrapportering!C513</f>
        <v/>
      </c>
      <c r="D532" s="13" t="str">
        <f>+Afrapportering!D513</f>
        <v/>
      </c>
      <c r="E532" s="14" t="str">
        <f>+Afrapportering!E513</f>
        <v/>
      </c>
      <c r="F532" s="139" t="str">
        <f>IF(Afrapportering!F513 = "", "",Afrapportering!F513)</f>
        <v/>
      </c>
      <c r="G532" s="14" t="str">
        <f>+Afrapportering!G513</f>
        <v/>
      </c>
      <c r="H532" s="139" t="str">
        <f>IF(Afrapportering!H513 = "","",Afrapportering!H513)</f>
        <v/>
      </c>
      <c r="I532" s="140" t="str">
        <f>+Afrapportering!I513</f>
        <v/>
      </c>
      <c r="J532" s="13" t="str">
        <f>+Afrapportering!J513</f>
        <v/>
      </c>
      <c r="K532" s="32" t="str">
        <f t="shared" si="60"/>
        <v/>
      </c>
      <c r="L532" s="31" t="str">
        <f>IF(Ansøgning!J518="","",Ansøgning!J518)</f>
        <v/>
      </c>
      <c r="M532" s="134" t="str">
        <f>IF(Afrapportering!M513="","",Afrapportering!M513)</f>
        <v/>
      </c>
      <c r="N532" s="31" t="str">
        <f>IF(Ansøgning!K518="","",Ansøgning!K518)</f>
        <v/>
      </c>
      <c r="O532" s="134">
        <f>IF(Afrapportering!O513="",,Afrapportering!O513)</f>
        <v>0</v>
      </c>
      <c r="P532" s="15" t="str">
        <f>IF(Ansøgning!L518="","",Ansøgning!L518)</f>
        <v/>
      </c>
      <c r="Q532" s="15" t="str">
        <f t="shared" si="61"/>
        <v/>
      </c>
      <c r="R532" s="15"/>
      <c r="S532" s="15" t="str">
        <f>IF(Afrapportering!S513="","",Afrapportering!S513)</f>
        <v/>
      </c>
      <c r="T532" s="31" t="str">
        <f t="shared" si="62"/>
        <v/>
      </c>
      <c r="U532" s="30" t="str">
        <f>IF(Afrapportering!U513="","",Afrapportering!U513)</f>
        <v/>
      </c>
      <c r="V532" s="52" t="str">
        <f>IF(Afrapportering!V513="","",Afrapportering!V513)</f>
        <v/>
      </c>
      <c r="W532" s="30" t="str">
        <f>IF(Afrapportering!W513="","",Afrapportering!W513)</f>
        <v/>
      </c>
      <c r="X532" s="52" t="str">
        <f>IF(Afrapportering!X513="","",Afrapportering!X513)</f>
        <v/>
      </c>
      <c r="Y532" s="30" t="str">
        <f>IF(Afrapportering!Y513="","",Afrapportering!Y513)</f>
        <v/>
      </c>
      <c r="Z532" s="52" t="str">
        <f>IFERROR(MAX(IF(OR(V532="",X532=""),"",IF(AND(AND(MONTH(F532)&gt;=7,MONTH(F532)&lt;8),AND(MONTH(H532)&gt;=7,MONTH(H532)&lt;8)),(NETWORKDAYS(F532,H532,Lister!$D$7:$D$13)-V532)*T532/NETWORKDAYS(Lister!$D$19,Lister!$E$19,Lister!$D$7:$D$13),IF(AND(AND(MONTH(F532)&gt;=7,MONTH(F532)&lt;8),MONTH(H532)&gt;7),(NETWORKDAYS(F532,Lister!$E$19,Lister!$D$7:$D$13)-V532)*T532/NETWORKDAYS(Lister!$D$19,Lister!$E$19,Lister!$D$7:$D$13),IF(MONTH(F532)&gt;7,0)))),0),"")</f>
        <v/>
      </c>
      <c r="AA532" s="30" t="str">
        <f>IF(Afrapportering!AA513="","",Afrapportering!AA513)</f>
        <v/>
      </c>
      <c r="AB532" s="52" t="str">
        <f>IFERROR(MAX(IF(OR(V532="",X532=""),"",IF(AND(AND(MONTH(F532)&gt;=8,MONTH(F532)&lt;9),AND(MONTH(H532)&gt;=8,MONTH(H532)&lt;9)),(NETWORKDAYS(F532,H532,Lister!$D$7:$D$13)-X532)*T532/NETWORKDAYS(Lister!$D$20,Lister!$E$20,Lister!$D$7:$D$13),IF(AND(MONTH(F532)=7,MONTH(H532)=8),(NETWORKDAYS(Lister!$D$20,H532,Lister!$D$7:$D$13)-X532)*T532/NETWORKDAYS(Lister!$D$20,Lister!$E$20,Lister!$D$7:$D$13),IF(AND(MONTH(F532)=7,MONTH(H532)=7),0)))),0),"")</f>
        <v/>
      </c>
      <c r="AC532" s="30" t="str">
        <f>IF(Afrapportering!AC513="","",Afrapportering!AC513)</f>
        <v/>
      </c>
      <c r="AD532" s="52" t="str">
        <f t="shared" si="63"/>
        <v/>
      </c>
      <c r="AE532" s="52" t="str">
        <f t="shared" si="64"/>
        <v/>
      </c>
      <c r="AF532" s="30" t="str">
        <f t="shared" si="65"/>
        <v/>
      </c>
      <c r="AG532" s="30" t="str">
        <f t="shared" si="66"/>
        <v/>
      </c>
      <c r="AH532" s="3" t="str">
        <f t="shared" si="67"/>
        <v/>
      </c>
    </row>
    <row r="533" spans="1:34" x14ac:dyDescent="0.25">
      <c r="A533" s="13" t="str">
        <f>+Afrapportering!A514</f>
        <v/>
      </c>
      <c r="B533" s="13" t="str">
        <f>+Afrapportering!B514</f>
        <v/>
      </c>
      <c r="C533" s="13" t="str">
        <f>+Afrapportering!C514</f>
        <v/>
      </c>
      <c r="D533" s="13" t="str">
        <f>+Afrapportering!D514</f>
        <v/>
      </c>
      <c r="E533" s="14" t="str">
        <f>+Afrapportering!E514</f>
        <v/>
      </c>
      <c r="F533" s="139" t="str">
        <f>IF(Afrapportering!F514 = "", "",Afrapportering!F514)</f>
        <v/>
      </c>
      <c r="G533" s="14" t="str">
        <f>+Afrapportering!G514</f>
        <v/>
      </c>
      <c r="H533" s="139" t="str">
        <f>IF(Afrapportering!H514 = "","",Afrapportering!H514)</f>
        <v/>
      </c>
      <c r="I533" s="140" t="str">
        <f>+Afrapportering!I514</f>
        <v/>
      </c>
      <c r="J533" s="13" t="str">
        <f>+Afrapportering!J514</f>
        <v/>
      </c>
      <c r="K533" s="32" t="str">
        <f t="shared" si="60"/>
        <v/>
      </c>
      <c r="L533" s="31" t="str">
        <f>IF(Ansøgning!J519="","",Ansøgning!J519)</f>
        <v/>
      </c>
      <c r="M533" s="134" t="str">
        <f>IF(Afrapportering!M514="","",Afrapportering!M514)</f>
        <v/>
      </c>
      <c r="N533" s="31" t="str">
        <f>IF(Ansøgning!K519="","",Ansøgning!K519)</f>
        <v/>
      </c>
      <c r="O533" s="134">
        <f>IF(Afrapportering!O514="",,Afrapportering!O514)</f>
        <v>0</v>
      </c>
      <c r="P533" s="15" t="str">
        <f>IF(Ansøgning!L519="","",Ansøgning!L519)</f>
        <v/>
      </c>
      <c r="Q533" s="15" t="str">
        <f t="shared" si="61"/>
        <v/>
      </c>
      <c r="R533" s="15"/>
      <c r="S533" s="15" t="str">
        <f>IF(Afrapportering!S514="","",Afrapportering!S514)</f>
        <v/>
      </c>
      <c r="T533" s="31" t="str">
        <f t="shared" si="62"/>
        <v/>
      </c>
      <c r="U533" s="30" t="str">
        <f>IF(Afrapportering!U514="","",Afrapportering!U514)</f>
        <v/>
      </c>
      <c r="V533" s="52" t="str">
        <f>IF(Afrapportering!V514="","",Afrapportering!V514)</f>
        <v/>
      </c>
      <c r="W533" s="30" t="str">
        <f>IF(Afrapportering!W514="","",Afrapportering!W514)</f>
        <v/>
      </c>
      <c r="X533" s="52" t="str">
        <f>IF(Afrapportering!X514="","",Afrapportering!X514)</f>
        <v/>
      </c>
      <c r="Y533" s="30" t="str">
        <f>IF(Afrapportering!Y514="","",Afrapportering!Y514)</f>
        <v/>
      </c>
      <c r="Z533" s="52" t="str">
        <f>IFERROR(MAX(IF(OR(V533="",X533=""),"",IF(AND(AND(MONTH(F533)&gt;=7,MONTH(F533)&lt;8),AND(MONTH(H533)&gt;=7,MONTH(H533)&lt;8)),(NETWORKDAYS(F533,H533,Lister!$D$7:$D$13)-V533)*T533/NETWORKDAYS(Lister!$D$19,Lister!$E$19,Lister!$D$7:$D$13),IF(AND(AND(MONTH(F533)&gt;=7,MONTH(F533)&lt;8),MONTH(H533)&gt;7),(NETWORKDAYS(F533,Lister!$E$19,Lister!$D$7:$D$13)-V533)*T533/NETWORKDAYS(Lister!$D$19,Lister!$E$19,Lister!$D$7:$D$13),IF(MONTH(F533)&gt;7,0)))),0),"")</f>
        <v/>
      </c>
      <c r="AA533" s="30" t="str">
        <f>IF(Afrapportering!AA514="","",Afrapportering!AA514)</f>
        <v/>
      </c>
      <c r="AB533" s="52" t="str">
        <f>IFERROR(MAX(IF(OR(V533="",X533=""),"",IF(AND(AND(MONTH(F533)&gt;=8,MONTH(F533)&lt;9),AND(MONTH(H533)&gt;=8,MONTH(H533)&lt;9)),(NETWORKDAYS(F533,H533,Lister!$D$7:$D$13)-X533)*T533/NETWORKDAYS(Lister!$D$20,Lister!$E$20,Lister!$D$7:$D$13),IF(AND(MONTH(F533)=7,MONTH(H533)=8),(NETWORKDAYS(Lister!$D$20,H533,Lister!$D$7:$D$13)-X533)*T533/NETWORKDAYS(Lister!$D$20,Lister!$E$20,Lister!$D$7:$D$13),IF(AND(MONTH(F533)=7,MONTH(H533)=7),0)))),0),"")</f>
        <v/>
      </c>
      <c r="AC533" s="30" t="str">
        <f>IF(Afrapportering!AC514="","",Afrapportering!AC514)</f>
        <v/>
      </c>
      <c r="AD533" s="52" t="str">
        <f t="shared" si="63"/>
        <v/>
      </c>
      <c r="AE533" s="52" t="str">
        <f t="shared" si="64"/>
        <v/>
      </c>
      <c r="AF533" s="30" t="str">
        <f t="shared" si="65"/>
        <v/>
      </c>
      <c r="AG533" s="30" t="str">
        <f t="shared" si="66"/>
        <v/>
      </c>
      <c r="AH533" s="3" t="str">
        <f t="shared" si="67"/>
        <v/>
      </c>
    </row>
    <row r="534" spans="1:34" x14ac:dyDescent="0.25">
      <c r="A534" s="13" t="str">
        <f>+Afrapportering!A515</f>
        <v/>
      </c>
      <c r="B534" s="13" t="str">
        <f>+Afrapportering!B515</f>
        <v/>
      </c>
      <c r="C534" s="13" t="str">
        <f>+Afrapportering!C515</f>
        <v/>
      </c>
      <c r="D534" s="13" t="str">
        <f>+Afrapportering!D515</f>
        <v/>
      </c>
      <c r="E534" s="14" t="str">
        <f>+Afrapportering!E515</f>
        <v/>
      </c>
      <c r="F534" s="139" t="str">
        <f>IF(Afrapportering!F515 = "", "",Afrapportering!F515)</f>
        <v/>
      </c>
      <c r="G534" s="14" t="str">
        <f>+Afrapportering!G515</f>
        <v/>
      </c>
      <c r="H534" s="139" t="str">
        <f>IF(Afrapportering!H515 = "","",Afrapportering!H515)</f>
        <v/>
      </c>
      <c r="I534" s="140" t="str">
        <f>+Afrapportering!I515</f>
        <v/>
      </c>
      <c r="J534" s="13" t="str">
        <f>+Afrapportering!J515</f>
        <v/>
      </c>
      <c r="K534" s="32" t="str">
        <f t="shared" si="60"/>
        <v/>
      </c>
      <c r="L534" s="31" t="str">
        <f>IF(Ansøgning!J520="","",Ansøgning!J520)</f>
        <v/>
      </c>
      <c r="M534" s="134" t="str">
        <f>IF(Afrapportering!M515="","",Afrapportering!M515)</f>
        <v/>
      </c>
      <c r="N534" s="31" t="str">
        <f>IF(Ansøgning!K520="","",Ansøgning!K520)</f>
        <v/>
      </c>
      <c r="O534" s="134">
        <f>IF(Afrapportering!O515="",,Afrapportering!O515)</f>
        <v>0</v>
      </c>
      <c r="P534" s="15" t="str">
        <f>IF(Ansøgning!L520="","",Ansøgning!L520)</f>
        <v/>
      </c>
      <c r="Q534" s="15" t="str">
        <f t="shared" si="61"/>
        <v/>
      </c>
      <c r="R534" s="15"/>
      <c r="S534" s="15" t="str">
        <f>IF(Afrapportering!S515="","",Afrapportering!S515)</f>
        <v/>
      </c>
      <c r="T534" s="31" t="str">
        <f t="shared" si="62"/>
        <v/>
      </c>
      <c r="U534" s="30" t="str">
        <f>IF(Afrapportering!U515="","",Afrapportering!U515)</f>
        <v/>
      </c>
      <c r="V534" s="52" t="str">
        <f>IF(Afrapportering!V515="","",Afrapportering!V515)</f>
        <v/>
      </c>
      <c r="W534" s="30" t="str">
        <f>IF(Afrapportering!W515="","",Afrapportering!W515)</f>
        <v/>
      </c>
      <c r="X534" s="52" t="str">
        <f>IF(Afrapportering!X515="","",Afrapportering!X515)</f>
        <v/>
      </c>
      <c r="Y534" s="30" t="str">
        <f>IF(Afrapportering!Y515="","",Afrapportering!Y515)</f>
        <v/>
      </c>
      <c r="Z534" s="52" t="str">
        <f>IFERROR(MAX(IF(OR(V534="",X534=""),"",IF(AND(AND(MONTH(F534)&gt;=7,MONTH(F534)&lt;8),AND(MONTH(H534)&gt;=7,MONTH(H534)&lt;8)),(NETWORKDAYS(F534,H534,Lister!$D$7:$D$13)-V534)*T534/NETWORKDAYS(Lister!$D$19,Lister!$E$19,Lister!$D$7:$D$13),IF(AND(AND(MONTH(F534)&gt;=7,MONTH(F534)&lt;8),MONTH(H534)&gt;7),(NETWORKDAYS(F534,Lister!$E$19,Lister!$D$7:$D$13)-V534)*T534/NETWORKDAYS(Lister!$D$19,Lister!$E$19,Lister!$D$7:$D$13),IF(MONTH(F534)&gt;7,0)))),0),"")</f>
        <v/>
      </c>
      <c r="AA534" s="30" t="str">
        <f>IF(Afrapportering!AA515="","",Afrapportering!AA515)</f>
        <v/>
      </c>
      <c r="AB534" s="52" t="str">
        <f>IFERROR(MAX(IF(OR(V534="",X534=""),"",IF(AND(AND(MONTH(F534)&gt;=8,MONTH(F534)&lt;9),AND(MONTH(H534)&gt;=8,MONTH(H534)&lt;9)),(NETWORKDAYS(F534,H534,Lister!$D$7:$D$13)-X534)*T534/NETWORKDAYS(Lister!$D$20,Lister!$E$20,Lister!$D$7:$D$13),IF(AND(MONTH(F534)=7,MONTH(H534)=8),(NETWORKDAYS(Lister!$D$20,H534,Lister!$D$7:$D$13)-X534)*T534/NETWORKDAYS(Lister!$D$20,Lister!$E$20,Lister!$D$7:$D$13),IF(AND(MONTH(F534)=7,MONTH(H534)=7),0)))),0),"")</f>
        <v/>
      </c>
      <c r="AC534" s="30" t="str">
        <f>IF(Afrapportering!AC515="","",Afrapportering!AC515)</f>
        <v/>
      </c>
      <c r="AD534" s="52" t="str">
        <f t="shared" si="63"/>
        <v/>
      </c>
      <c r="AE534" s="52" t="str">
        <f t="shared" si="64"/>
        <v/>
      </c>
      <c r="AF534" s="30" t="str">
        <f t="shared" si="65"/>
        <v/>
      </c>
      <c r="AG534" s="30" t="str">
        <f t="shared" si="66"/>
        <v/>
      </c>
      <c r="AH534" s="3" t="str">
        <f t="shared" si="67"/>
        <v/>
      </c>
    </row>
    <row r="535" spans="1:34" x14ac:dyDescent="0.25">
      <c r="A535" s="13" t="str">
        <f>+Afrapportering!A516</f>
        <v/>
      </c>
      <c r="B535" s="13" t="str">
        <f>+Afrapportering!B516</f>
        <v/>
      </c>
      <c r="C535" s="13" t="str">
        <f>+Afrapportering!C516</f>
        <v/>
      </c>
      <c r="D535" s="13" t="str">
        <f>+Afrapportering!D516</f>
        <v/>
      </c>
      <c r="E535" s="14" t="str">
        <f>+Afrapportering!E516</f>
        <v/>
      </c>
      <c r="F535" s="139" t="str">
        <f>IF(Afrapportering!F516 = "", "",Afrapportering!F516)</f>
        <v/>
      </c>
      <c r="G535" s="14" t="str">
        <f>+Afrapportering!G516</f>
        <v/>
      </c>
      <c r="H535" s="139" t="str">
        <f>IF(Afrapportering!H516 = "","",Afrapportering!H516)</f>
        <v/>
      </c>
      <c r="I535" s="140" t="str">
        <f>+Afrapportering!I516</f>
        <v/>
      </c>
      <c r="J535" s="13" t="str">
        <f>+Afrapportering!J516</f>
        <v/>
      </c>
      <c r="K535" s="32" t="str">
        <f t="shared" si="60"/>
        <v/>
      </c>
      <c r="L535" s="31" t="str">
        <f>IF(Ansøgning!J521="","",Ansøgning!J521)</f>
        <v/>
      </c>
      <c r="M535" s="134" t="str">
        <f>IF(Afrapportering!M516="","",Afrapportering!M516)</f>
        <v/>
      </c>
      <c r="N535" s="31" t="str">
        <f>IF(Ansøgning!K521="","",Ansøgning!K521)</f>
        <v/>
      </c>
      <c r="O535" s="134">
        <f>IF(Afrapportering!O516="",,Afrapportering!O516)</f>
        <v>0</v>
      </c>
      <c r="P535" s="15" t="str">
        <f>IF(Ansøgning!L521="","",Ansøgning!L521)</f>
        <v/>
      </c>
      <c r="Q535" s="15" t="str">
        <f t="shared" si="61"/>
        <v/>
      </c>
      <c r="R535" s="15"/>
      <c r="S535" s="15" t="str">
        <f>IF(Afrapportering!S516="","",Afrapportering!S516)</f>
        <v/>
      </c>
      <c r="T535" s="31" t="str">
        <f t="shared" si="62"/>
        <v/>
      </c>
      <c r="U535" s="30" t="str">
        <f>IF(Afrapportering!U516="","",Afrapportering!U516)</f>
        <v/>
      </c>
      <c r="V535" s="52" t="str">
        <f>IF(Afrapportering!V516="","",Afrapportering!V516)</f>
        <v/>
      </c>
      <c r="W535" s="30" t="str">
        <f>IF(Afrapportering!W516="","",Afrapportering!W516)</f>
        <v/>
      </c>
      <c r="X535" s="52" t="str">
        <f>IF(Afrapportering!X516="","",Afrapportering!X516)</f>
        <v/>
      </c>
      <c r="Y535" s="30" t="str">
        <f>IF(Afrapportering!Y516="","",Afrapportering!Y516)</f>
        <v/>
      </c>
      <c r="Z535" s="52" t="str">
        <f>IFERROR(MAX(IF(OR(V535="",X535=""),"",IF(AND(AND(MONTH(F535)&gt;=7,MONTH(F535)&lt;8),AND(MONTH(H535)&gt;=7,MONTH(H535)&lt;8)),(NETWORKDAYS(F535,H535,Lister!$D$7:$D$13)-V535)*T535/NETWORKDAYS(Lister!$D$19,Lister!$E$19,Lister!$D$7:$D$13),IF(AND(AND(MONTH(F535)&gt;=7,MONTH(F535)&lt;8),MONTH(H535)&gt;7),(NETWORKDAYS(F535,Lister!$E$19,Lister!$D$7:$D$13)-V535)*T535/NETWORKDAYS(Lister!$D$19,Lister!$E$19,Lister!$D$7:$D$13),IF(MONTH(F535)&gt;7,0)))),0),"")</f>
        <v/>
      </c>
      <c r="AA535" s="30" t="str">
        <f>IF(Afrapportering!AA516="","",Afrapportering!AA516)</f>
        <v/>
      </c>
      <c r="AB535" s="52" t="str">
        <f>IFERROR(MAX(IF(OR(V535="",X535=""),"",IF(AND(AND(MONTH(F535)&gt;=8,MONTH(F535)&lt;9),AND(MONTH(H535)&gt;=8,MONTH(H535)&lt;9)),(NETWORKDAYS(F535,H535,Lister!$D$7:$D$13)-X535)*T535/NETWORKDAYS(Lister!$D$20,Lister!$E$20,Lister!$D$7:$D$13),IF(AND(MONTH(F535)=7,MONTH(H535)=8),(NETWORKDAYS(Lister!$D$20,H535,Lister!$D$7:$D$13)-X535)*T535/NETWORKDAYS(Lister!$D$20,Lister!$E$20,Lister!$D$7:$D$13),IF(AND(MONTH(F535)=7,MONTH(H535)=7),0)))),0),"")</f>
        <v/>
      </c>
      <c r="AC535" s="30" t="str">
        <f>IF(Afrapportering!AC516="","",Afrapportering!AC516)</f>
        <v/>
      </c>
      <c r="AD535" s="52" t="str">
        <f t="shared" si="63"/>
        <v/>
      </c>
      <c r="AE535" s="52" t="str">
        <f t="shared" si="64"/>
        <v/>
      </c>
      <c r="AF535" s="30" t="str">
        <f t="shared" si="65"/>
        <v/>
      </c>
      <c r="AG535" s="30" t="str">
        <f t="shared" si="66"/>
        <v/>
      </c>
      <c r="AH535" s="3" t="str">
        <f t="shared" si="67"/>
        <v/>
      </c>
    </row>
    <row r="536" spans="1:34" x14ac:dyDescent="0.25">
      <c r="A536" s="13" t="str">
        <f>+Afrapportering!A517</f>
        <v/>
      </c>
      <c r="B536" s="13" t="str">
        <f>+Afrapportering!B517</f>
        <v/>
      </c>
      <c r="C536" s="13" t="str">
        <f>+Afrapportering!C517</f>
        <v/>
      </c>
      <c r="D536" s="13" t="str">
        <f>+Afrapportering!D517</f>
        <v/>
      </c>
      <c r="E536" s="14" t="str">
        <f>+Afrapportering!E517</f>
        <v/>
      </c>
      <c r="F536" s="139" t="str">
        <f>IF(Afrapportering!F517 = "", "",Afrapportering!F517)</f>
        <v/>
      </c>
      <c r="G536" s="14" t="str">
        <f>+Afrapportering!G517</f>
        <v/>
      </c>
      <c r="H536" s="139" t="str">
        <f>IF(Afrapportering!H517 = "","",Afrapportering!H517)</f>
        <v/>
      </c>
      <c r="I536" s="140" t="str">
        <f>+Afrapportering!I517</f>
        <v/>
      </c>
      <c r="J536" s="13" t="str">
        <f>+Afrapportering!J517</f>
        <v/>
      </c>
      <c r="K536" s="32" t="str">
        <f t="shared" si="60"/>
        <v/>
      </c>
      <c r="L536" s="31" t="str">
        <f>IF(Ansøgning!J522="","",Ansøgning!J522)</f>
        <v/>
      </c>
      <c r="M536" s="134" t="str">
        <f>IF(Afrapportering!M517="","",Afrapportering!M517)</f>
        <v/>
      </c>
      <c r="N536" s="31" t="str">
        <f>IF(Ansøgning!K522="","",Ansøgning!K522)</f>
        <v/>
      </c>
      <c r="O536" s="134">
        <f>IF(Afrapportering!O517="",,Afrapportering!O517)</f>
        <v>0</v>
      </c>
      <c r="P536" s="15" t="str">
        <f>IF(Ansøgning!L522="","",Ansøgning!L522)</f>
        <v/>
      </c>
      <c r="Q536" s="15" t="str">
        <f t="shared" si="61"/>
        <v/>
      </c>
      <c r="R536" s="15"/>
      <c r="S536" s="15" t="str">
        <f>IF(Afrapportering!S517="","",Afrapportering!S517)</f>
        <v/>
      </c>
      <c r="T536" s="31" t="str">
        <f t="shared" si="62"/>
        <v/>
      </c>
      <c r="U536" s="30" t="str">
        <f>IF(Afrapportering!U517="","",Afrapportering!U517)</f>
        <v/>
      </c>
      <c r="V536" s="52" t="str">
        <f>IF(Afrapportering!V517="","",Afrapportering!V517)</f>
        <v/>
      </c>
      <c r="W536" s="30" t="str">
        <f>IF(Afrapportering!W517="","",Afrapportering!W517)</f>
        <v/>
      </c>
      <c r="X536" s="52" t="str">
        <f>IF(Afrapportering!X517="","",Afrapportering!X517)</f>
        <v/>
      </c>
      <c r="Y536" s="30" t="str">
        <f>IF(Afrapportering!Y517="","",Afrapportering!Y517)</f>
        <v/>
      </c>
      <c r="Z536" s="52" t="str">
        <f>IFERROR(MAX(IF(OR(V536="",X536=""),"",IF(AND(AND(MONTH(F536)&gt;=7,MONTH(F536)&lt;8),AND(MONTH(H536)&gt;=7,MONTH(H536)&lt;8)),(NETWORKDAYS(F536,H536,Lister!$D$7:$D$13)-V536)*T536/NETWORKDAYS(Lister!$D$19,Lister!$E$19,Lister!$D$7:$D$13),IF(AND(AND(MONTH(F536)&gt;=7,MONTH(F536)&lt;8),MONTH(H536)&gt;7),(NETWORKDAYS(F536,Lister!$E$19,Lister!$D$7:$D$13)-V536)*T536/NETWORKDAYS(Lister!$D$19,Lister!$E$19,Lister!$D$7:$D$13),IF(MONTH(F536)&gt;7,0)))),0),"")</f>
        <v/>
      </c>
      <c r="AA536" s="30" t="str">
        <f>IF(Afrapportering!AA517="","",Afrapportering!AA517)</f>
        <v/>
      </c>
      <c r="AB536" s="52" t="str">
        <f>IFERROR(MAX(IF(OR(V536="",X536=""),"",IF(AND(AND(MONTH(F536)&gt;=8,MONTH(F536)&lt;9),AND(MONTH(H536)&gt;=8,MONTH(H536)&lt;9)),(NETWORKDAYS(F536,H536,Lister!$D$7:$D$13)-X536)*T536/NETWORKDAYS(Lister!$D$20,Lister!$E$20,Lister!$D$7:$D$13),IF(AND(MONTH(F536)=7,MONTH(H536)=8),(NETWORKDAYS(Lister!$D$20,H536,Lister!$D$7:$D$13)-X536)*T536/NETWORKDAYS(Lister!$D$20,Lister!$E$20,Lister!$D$7:$D$13),IF(AND(MONTH(F536)=7,MONTH(H536)=7),0)))),0),"")</f>
        <v/>
      </c>
      <c r="AC536" s="30" t="str">
        <f>IF(Afrapportering!AC517="","",Afrapportering!AC517)</f>
        <v/>
      </c>
      <c r="AD536" s="52" t="str">
        <f t="shared" si="63"/>
        <v/>
      </c>
      <c r="AE536" s="52" t="str">
        <f t="shared" si="64"/>
        <v/>
      </c>
      <c r="AF536" s="30" t="str">
        <f t="shared" si="65"/>
        <v/>
      </c>
      <c r="AG536" s="30" t="str">
        <f t="shared" si="66"/>
        <v/>
      </c>
      <c r="AH536" s="3" t="str">
        <f t="shared" si="67"/>
        <v/>
      </c>
    </row>
    <row r="537" spans="1:34" x14ac:dyDescent="0.25">
      <c r="A537" s="13" t="str">
        <f>+Afrapportering!A518</f>
        <v/>
      </c>
      <c r="B537" s="13" t="str">
        <f>+Afrapportering!B518</f>
        <v/>
      </c>
      <c r="C537" s="13" t="str">
        <f>+Afrapportering!C518</f>
        <v/>
      </c>
      <c r="D537" s="13" t="str">
        <f>+Afrapportering!D518</f>
        <v/>
      </c>
      <c r="E537" s="14" t="str">
        <f>+Afrapportering!E518</f>
        <v/>
      </c>
      <c r="F537" s="139" t="str">
        <f>IF(Afrapportering!F518 = "", "",Afrapportering!F518)</f>
        <v/>
      </c>
      <c r="G537" s="14" t="str">
        <f>+Afrapportering!G518</f>
        <v/>
      </c>
      <c r="H537" s="139" t="str">
        <f>IF(Afrapportering!H518 = "","",Afrapportering!H518)</f>
        <v/>
      </c>
      <c r="I537" s="140" t="str">
        <f>+Afrapportering!I518</f>
        <v/>
      </c>
      <c r="J537" s="13" t="str">
        <f>+Afrapportering!J518</f>
        <v/>
      </c>
      <c r="K537" s="32" t="str">
        <f t="shared" si="60"/>
        <v/>
      </c>
      <c r="L537" s="31" t="str">
        <f>IF(Ansøgning!J523="","",Ansøgning!J523)</f>
        <v/>
      </c>
      <c r="M537" s="134" t="str">
        <f>IF(Afrapportering!M518="","",Afrapportering!M518)</f>
        <v/>
      </c>
      <c r="N537" s="31" t="str">
        <f>IF(Ansøgning!K523="","",Ansøgning!K523)</f>
        <v/>
      </c>
      <c r="O537" s="134">
        <f>IF(Afrapportering!O518="",,Afrapportering!O518)</f>
        <v>0</v>
      </c>
      <c r="P537" s="15" t="str">
        <f>IF(Ansøgning!L523="","",Ansøgning!L523)</f>
        <v/>
      </c>
      <c r="Q537" s="15" t="str">
        <f t="shared" si="61"/>
        <v/>
      </c>
      <c r="R537" s="15"/>
      <c r="S537" s="15" t="str">
        <f>IF(Afrapportering!S518="","",Afrapportering!S518)</f>
        <v/>
      </c>
      <c r="T537" s="31" t="str">
        <f t="shared" si="62"/>
        <v/>
      </c>
      <c r="U537" s="30" t="str">
        <f>IF(Afrapportering!U518="","",Afrapportering!U518)</f>
        <v/>
      </c>
      <c r="V537" s="52" t="str">
        <f>IF(Afrapportering!V518="","",Afrapportering!V518)</f>
        <v/>
      </c>
      <c r="W537" s="30" t="str">
        <f>IF(Afrapportering!W518="","",Afrapportering!W518)</f>
        <v/>
      </c>
      <c r="X537" s="52" t="str">
        <f>IF(Afrapportering!X518="","",Afrapportering!X518)</f>
        <v/>
      </c>
      <c r="Y537" s="30" t="str">
        <f>IF(Afrapportering!Y518="","",Afrapportering!Y518)</f>
        <v/>
      </c>
      <c r="Z537" s="52" t="str">
        <f>IFERROR(MAX(IF(OR(V537="",X537=""),"",IF(AND(AND(MONTH(F537)&gt;=7,MONTH(F537)&lt;8),AND(MONTH(H537)&gt;=7,MONTH(H537)&lt;8)),(NETWORKDAYS(F537,H537,Lister!$D$7:$D$13)-V537)*T537/NETWORKDAYS(Lister!$D$19,Lister!$E$19,Lister!$D$7:$D$13),IF(AND(AND(MONTH(F537)&gt;=7,MONTH(F537)&lt;8),MONTH(H537)&gt;7),(NETWORKDAYS(F537,Lister!$E$19,Lister!$D$7:$D$13)-V537)*T537/NETWORKDAYS(Lister!$D$19,Lister!$E$19,Lister!$D$7:$D$13),IF(MONTH(F537)&gt;7,0)))),0),"")</f>
        <v/>
      </c>
      <c r="AA537" s="30" t="str">
        <f>IF(Afrapportering!AA518="","",Afrapportering!AA518)</f>
        <v/>
      </c>
      <c r="AB537" s="52" t="str">
        <f>IFERROR(MAX(IF(OR(V537="",X537=""),"",IF(AND(AND(MONTH(F537)&gt;=8,MONTH(F537)&lt;9),AND(MONTH(H537)&gt;=8,MONTH(H537)&lt;9)),(NETWORKDAYS(F537,H537,Lister!$D$7:$D$13)-X537)*T537/NETWORKDAYS(Lister!$D$20,Lister!$E$20,Lister!$D$7:$D$13),IF(AND(MONTH(F537)=7,MONTH(H537)=8),(NETWORKDAYS(Lister!$D$20,H537,Lister!$D$7:$D$13)-X537)*T537/NETWORKDAYS(Lister!$D$20,Lister!$E$20,Lister!$D$7:$D$13),IF(AND(MONTH(F537)=7,MONTH(H537)=7),0)))),0),"")</f>
        <v/>
      </c>
      <c r="AC537" s="30" t="str">
        <f>IF(Afrapportering!AC518="","",Afrapportering!AC518)</f>
        <v/>
      </c>
      <c r="AD537" s="52" t="str">
        <f t="shared" si="63"/>
        <v/>
      </c>
      <c r="AE537" s="52" t="str">
        <f t="shared" si="64"/>
        <v/>
      </c>
      <c r="AF537" s="30" t="str">
        <f t="shared" si="65"/>
        <v/>
      </c>
      <c r="AG537" s="30" t="str">
        <f t="shared" si="66"/>
        <v/>
      </c>
      <c r="AH537" s="3" t="str">
        <f t="shared" si="67"/>
        <v/>
      </c>
    </row>
    <row r="538" spans="1:34" x14ac:dyDescent="0.25">
      <c r="A538" s="13" t="str">
        <f>+Afrapportering!A519</f>
        <v/>
      </c>
      <c r="B538" s="13" t="str">
        <f>+Afrapportering!B519</f>
        <v/>
      </c>
      <c r="C538" s="13" t="str">
        <f>+Afrapportering!C519</f>
        <v/>
      </c>
      <c r="D538" s="13" t="str">
        <f>+Afrapportering!D519</f>
        <v/>
      </c>
      <c r="E538" s="14" t="str">
        <f>+Afrapportering!E519</f>
        <v/>
      </c>
      <c r="F538" s="139" t="str">
        <f>IF(Afrapportering!F519 = "", "",Afrapportering!F519)</f>
        <v/>
      </c>
      <c r="G538" s="14" t="str">
        <f>+Afrapportering!G519</f>
        <v/>
      </c>
      <c r="H538" s="139" t="str">
        <f>IF(Afrapportering!H519 = "","",Afrapportering!H519)</f>
        <v/>
      </c>
      <c r="I538" s="140" t="str">
        <f>+Afrapportering!I519</f>
        <v/>
      </c>
      <c r="J538" s="13" t="str">
        <f>+Afrapportering!J519</f>
        <v/>
      </c>
      <c r="K538" s="32" t="str">
        <f t="shared" si="60"/>
        <v/>
      </c>
      <c r="L538" s="31" t="str">
        <f>IF(Ansøgning!J524="","",Ansøgning!J524)</f>
        <v/>
      </c>
      <c r="M538" s="134" t="str">
        <f>IF(Afrapportering!M519="","",Afrapportering!M519)</f>
        <v/>
      </c>
      <c r="N538" s="31" t="str">
        <f>IF(Ansøgning!K524="","",Ansøgning!K524)</f>
        <v/>
      </c>
      <c r="O538" s="134">
        <f>IF(Afrapportering!O519="",,Afrapportering!O519)</f>
        <v>0</v>
      </c>
      <c r="P538" s="15" t="str">
        <f>IF(Ansøgning!L524="","",Ansøgning!L524)</f>
        <v/>
      </c>
      <c r="Q538" s="15" t="str">
        <f t="shared" si="61"/>
        <v/>
      </c>
      <c r="R538" s="15"/>
      <c r="S538" s="15" t="str">
        <f>IF(Afrapportering!S519="","",Afrapportering!S519)</f>
        <v/>
      </c>
      <c r="T538" s="31" t="str">
        <f t="shared" si="62"/>
        <v/>
      </c>
      <c r="U538" s="30" t="str">
        <f>IF(Afrapportering!U519="","",Afrapportering!U519)</f>
        <v/>
      </c>
      <c r="V538" s="52" t="str">
        <f>IF(Afrapportering!V519="","",Afrapportering!V519)</f>
        <v/>
      </c>
      <c r="W538" s="30" t="str">
        <f>IF(Afrapportering!W519="","",Afrapportering!W519)</f>
        <v/>
      </c>
      <c r="X538" s="52" t="str">
        <f>IF(Afrapportering!X519="","",Afrapportering!X519)</f>
        <v/>
      </c>
      <c r="Y538" s="30" t="str">
        <f>IF(Afrapportering!Y519="","",Afrapportering!Y519)</f>
        <v/>
      </c>
      <c r="Z538" s="52" t="str">
        <f>IFERROR(MAX(IF(OR(V538="",X538=""),"",IF(AND(AND(MONTH(F538)&gt;=7,MONTH(F538)&lt;8),AND(MONTH(H538)&gt;=7,MONTH(H538)&lt;8)),(NETWORKDAYS(F538,H538,Lister!$D$7:$D$13)-V538)*T538/NETWORKDAYS(Lister!$D$19,Lister!$E$19,Lister!$D$7:$D$13),IF(AND(AND(MONTH(F538)&gt;=7,MONTH(F538)&lt;8),MONTH(H538)&gt;7),(NETWORKDAYS(F538,Lister!$E$19,Lister!$D$7:$D$13)-V538)*T538/NETWORKDAYS(Lister!$D$19,Lister!$E$19,Lister!$D$7:$D$13),IF(MONTH(F538)&gt;7,0)))),0),"")</f>
        <v/>
      </c>
      <c r="AA538" s="30" t="str">
        <f>IF(Afrapportering!AA519="","",Afrapportering!AA519)</f>
        <v/>
      </c>
      <c r="AB538" s="52" t="str">
        <f>IFERROR(MAX(IF(OR(V538="",X538=""),"",IF(AND(AND(MONTH(F538)&gt;=8,MONTH(F538)&lt;9),AND(MONTH(H538)&gt;=8,MONTH(H538)&lt;9)),(NETWORKDAYS(F538,H538,Lister!$D$7:$D$13)-X538)*T538/NETWORKDAYS(Lister!$D$20,Lister!$E$20,Lister!$D$7:$D$13),IF(AND(MONTH(F538)=7,MONTH(H538)=8),(NETWORKDAYS(Lister!$D$20,H538,Lister!$D$7:$D$13)-X538)*T538/NETWORKDAYS(Lister!$D$20,Lister!$E$20,Lister!$D$7:$D$13),IF(AND(MONTH(F538)=7,MONTH(H538)=7),0)))),0),"")</f>
        <v/>
      </c>
      <c r="AC538" s="30" t="str">
        <f>IF(Afrapportering!AC519="","",Afrapportering!AC519)</f>
        <v/>
      </c>
      <c r="AD538" s="52" t="str">
        <f t="shared" si="63"/>
        <v/>
      </c>
      <c r="AE538" s="52" t="str">
        <f t="shared" si="64"/>
        <v/>
      </c>
      <c r="AF538" s="30" t="str">
        <f t="shared" si="65"/>
        <v/>
      </c>
      <c r="AG538" s="30" t="str">
        <f t="shared" si="66"/>
        <v/>
      </c>
      <c r="AH538" s="3" t="str">
        <f t="shared" si="67"/>
        <v/>
      </c>
    </row>
    <row r="539" spans="1:34" x14ac:dyDescent="0.25">
      <c r="A539" s="13" t="str">
        <f>+Afrapportering!A520</f>
        <v/>
      </c>
      <c r="B539" s="13" t="str">
        <f>+Afrapportering!B520</f>
        <v/>
      </c>
      <c r="C539" s="13" t="str">
        <f>+Afrapportering!C520</f>
        <v/>
      </c>
      <c r="D539" s="13" t="str">
        <f>+Afrapportering!D520</f>
        <v/>
      </c>
      <c r="E539" s="14" t="str">
        <f>+Afrapportering!E520</f>
        <v/>
      </c>
      <c r="F539" s="139" t="str">
        <f>IF(Afrapportering!F520 = "", "",Afrapportering!F520)</f>
        <v/>
      </c>
      <c r="G539" s="14" t="str">
        <f>+Afrapportering!G520</f>
        <v/>
      </c>
      <c r="H539" s="139" t="str">
        <f>IF(Afrapportering!H520 = "","",Afrapportering!H520)</f>
        <v/>
      </c>
      <c r="I539" s="140" t="str">
        <f>+Afrapportering!I520</f>
        <v/>
      </c>
      <c r="J539" s="13" t="str">
        <f>+Afrapportering!J520</f>
        <v/>
      </c>
      <c r="K539" s="32" t="str">
        <f t="shared" si="60"/>
        <v/>
      </c>
      <c r="L539" s="31" t="str">
        <f>IF(Ansøgning!J525="","",Ansøgning!J525)</f>
        <v/>
      </c>
      <c r="M539" s="134" t="str">
        <f>IF(Afrapportering!M520="","",Afrapportering!M520)</f>
        <v/>
      </c>
      <c r="N539" s="31" t="str">
        <f>IF(Ansøgning!K525="","",Ansøgning!K525)</f>
        <v/>
      </c>
      <c r="O539" s="134">
        <f>IF(Afrapportering!O520="",,Afrapportering!O520)</f>
        <v>0</v>
      </c>
      <c r="P539" s="15" t="str">
        <f>IF(Ansøgning!L525="","",Ansøgning!L525)</f>
        <v/>
      </c>
      <c r="Q539" s="15" t="str">
        <f t="shared" si="61"/>
        <v/>
      </c>
      <c r="R539" s="15"/>
      <c r="S539" s="15" t="str">
        <f>IF(Afrapportering!S520="","",Afrapportering!S520)</f>
        <v/>
      </c>
      <c r="T539" s="31" t="str">
        <f t="shared" si="62"/>
        <v/>
      </c>
      <c r="U539" s="30" t="str">
        <f>IF(Afrapportering!U520="","",Afrapportering!U520)</f>
        <v/>
      </c>
      <c r="V539" s="52" t="str">
        <f>IF(Afrapportering!V520="","",Afrapportering!V520)</f>
        <v/>
      </c>
      <c r="W539" s="30" t="str">
        <f>IF(Afrapportering!W520="","",Afrapportering!W520)</f>
        <v/>
      </c>
      <c r="X539" s="52" t="str">
        <f>IF(Afrapportering!X520="","",Afrapportering!X520)</f>
        <v/>
      </c>
      <c r="Y539" s="30" t="str">
        <f>IF(Afrapportering!Y520="","",Afrapportering!Y520)</f>
        <v/>
      </c>
      <c r="Z539" s="52" t="str">
        <f>IFERROR(MAX(IF(OR(V539="",X539=""),"",IF(AND(AND(MONTH(F539)&gt;=7,MONTH(F539)&lt;8),AND(MONTH(H539)&gt;=7,MONTH(H539)&lt;8)),(NETWORKDAYS(F539,H539,Lister!$D$7:$D$13)-V539)*T539/NETWORKDAYS(Lister!$D$19,Lister!$E$19,Lister!$D$7:$D$13),IF(AND(AND(MONTH(F539)&gt;=7,MONTH(F539)&lt;8),MONTH(H539)&gt;7),(NETWORKDAYS(F539,Lister!$E$19,Lister!$D$7:$D$13)-V539)*T539/NETWORKDAYS(Lister!$D$19,Lister!$E$19,Lister!$D$7:$D$13),IF(MONTH(F539)&gt;7,0)))),0),"")</f>
        <v/>
      </c>
      <c r="AA539" s="30" t="str">
        <f>IF(Afrapportering!AA520="","",Afrapportering!AA520)</f>
        <v/>
      </c>
      <c r="AB539" s="52" t="str">
        <f>IFERROR(MAX(IF(OR(V539="",X539=""),"",IF(AND(AND(MONTH(F539)&gt;=8,MONTH(F539)&lt;9),AND(MONTH(H539)&gt;=8,MONTH(H539)&lt;9)),(NETWORKDAYS(F539,H539,Lister!$D$7:$D$13)-X539)*T539/NETWORKDAYS(Lister!$D$20,Lister!$E$20,Lister!$D$7:$D$13),IF(AND(MONTH(F539)=7,MONTH(H539)=8),(NETWORKDAYS(Lister!$D$20,H539,Lister!$D$7:$D$13)-X539)*T539/NETWORKDAYS(Lister!$D$20,Lister!$E$20,Lister!$D$7:$D$13),IF(AND(MONTH(F539)=7,MONTH(H539)=7),0)))),0),"")</f>
        <v/>
      </c>
      <c r="AC539" s="30" t="str">
        <f>IF(Afrapportering!AC520="","",Afrapportering!AC520)</f>
        <v/>
      </c>
      <c r="AD539" s="52" t="str">
        <f t="shared" si="63"/>
        <v/>
      </c>
      <c r="AE539" s="52" t="str">
        <f t="shared" si="64"/>
        <v/>
      </c>
      <c r="AF539" s="30" t="str">
        <f t="shared" si="65"/>
        <v/>
      </c>
      <c r="AG539" s="30" t="str">
        <f t="shared" si="66"/>
        <v/>
      </c>
      <c r="AH539" s="3" t="str">
        <f t="shared" si="67"/>
        <v/>
      </c>
    </row>
    <row r="540" spans="1:34" x14ac:dyDescent="0.25">
      <c r="A540" s="13" t="str">
        <f>+Afrapportering!A521</f>
        <v/>
      </c>
      <c r="B540" s="13" t="str">
        <f>+Afrapportering!B521</f>
        <v/>
      </c>
      <c r="C540" s="13" t="str">
        <f>+Afrapportering!C521</f>
        <v/>
      </c>
      <c r="D540" s="13" t="str">
        <f>+Afrapportering!D521</f>
        <v/>
      </c>
      <c r="E540" s="14" t="str">
        <f>+Afrapportering!E521</f>
        <v/>
      </c>
      <c r="F540" s="139" t="str">
        <f>IF(Afrapportering!F521 = "", "",Afrapportering!F521)</f>
        <v/>
      </c>
      <c r="G540" s="14" t="str">
        <f>+Afrapportering!G521</f>
        <v/>
      </c>
      <c r="H540" s="139" t="str">
        <f>IF(Afrapportering!H521 = "","",Afrapportering!H521)</f>
        <v/>
      </c>
      <c r="I540" s="140" t="str">
        <f>+Afrapportering!I521</f>
        <v/>
      </c>
      <c r="J540" s="13" t="str">
        <f>+Afrapportering!J521</f>
        <v/>
      </c>
      <c r="K540" s="32" t="str">
        <f t="shared" si="60"/>
        <v/>
      </c>
      <c r="L540" s="31" t="str">
        <f>IF(Ansøgning!J526="","",Ansøgning!J526)</f>
        <v/>
      </c>
      <c r="M540" s="134" t="str">
        <f>IF(Afrapportering!M521="","",Afrapportering!M521)</f>
        <v/>
      </c>
      <c r="N540" s="31" t="str">
        <f>IF(Ansøgning!K526="","",Ansøgning!K526)</f>
        <v/>
      </c>
      <c r="O540" s="134">
        <f>IF(Afrapportering!O521="",,Afrapportering!O521)</f>
        <v>0</v>
      </c>
      <c r="P540" s="15" t="str">
        <f>IF(Ansøgning!L526="","",Ansøgning!L526)</f>
        <v/>
      </c>
      <c r="Q540" s="15" t="str">
        <f t="shared" si="61"/>
        <v/>
      </c>
      <c r="R540" s="15"/>
      <c r="S540" s="15" t="str">
        <f>IF(Afrapportering!S521="","",Afrapportering!S521)</f>
        <v/>
      </c>
      <c r="T540" s="31" t="str">
        <f t="shared" si="62"/>
        <v/>
      </c>
      <c r="U540" s="30" t="str">
        <f>IF(Afrapportering!U521="","",Afrapportering!U521)</f>
        <v/>
      </c>
      <c r="V540" s="52" t="str">
        <f>IF(Afrapportering!V521="","",Afrapportering!V521)</f>
        <v/>
      </c>
      <c r="W540" s="30" t="str">
        <f>IF(Afrapportering!W521="","",Afrapportering!W521)</f>
        <v/>
      </c>
      <c r="X540" s="52" t="str">
        <f>IF(Afrapportering!X521="","",Afrapportering!X521)</f>
        <v/>
      </c>
      <c r="Y540" s="30" t="str">
        <f>IF(Afrapportering!Y521="","",Afrapportering!Y521)</f>
        <v/>
      </c>
      <c r="Z540" s="52" t="str">
        <f>IFERROR(MAX(IF(OR(V540="",X540=""),"",IF(AND(AND(MONTH(F540)&gt;=7,MONTH(F540)&lt;8),AND(MONTH(H540)&gt;=7,MONTH(H540)&lt;8)),(NETWORKDAYS(F540,H540,Lister!$D$7:$D$13)-V540)*T540/NETWORKDAYS(Lister!$D$19,Lister!$E$19,Lister!$D$7:$D$13),IF(AND(AND(MONTH(F540)&gt;=7,MONTH(F540)&lt;8),MONTH(H540)&gt;7),(NETWORKDAYS(F540,Lister!$E$19,Lister!$D$7:$D$13)-V540)*T540/NETWORKDAYS(Lister!$D$19,Lister!$E$19,Lister!$D$7:$D$13),IF(MONTH(F540)&gt;7,0)))),0),"")</f>
        <v/>
      </c>
      <c r="AA540" s="30" t="str">
        <f>IF(Afrapportering!AA521="","",Afrapportering!AA521)</f>
        <v/>
      </c>
      <c r="AB540" s="52" t="str">
        <f>IFERROR(MAX(IF(OR(V540="",X540=""),"",IF(AND(AND(MONTH(F540)&gt;=8,MONTH(F540)&lt;9),AND(MONTH(H540)&gt;=8,MONTH(H540)&lt;9)),(NETWORKDAYS(F540,H540,Lister!$D$7:$D$13)-X540)*T540/NETWORKDAYS(Lister!$D$20,Lister!$E$20,Lister!$D$7:$D$13),IF(AND(MONTH(F540)=7,MONTH(H540)=8),(NETWORKDAYS(Lister!$D$20,H540,Lister!$D$7:$D$13)-X540)*T540/NETWORKDAYS(Lister!$D$20,Lister!$E$20,Lister!$D$7:$D$13),IF(AND(MONTH(F540)=7,MONTH(H540)=7),0)))),0),"")</f>
        <v/>
      </c>
      <c r="AC540" s="30" t="str">
        <f>IF(Afrapportering!AC521="","",Afrapportering!AC521)</f>
        <v/>
      </c>
      <c r="AD540" s="52" t="str">
        <f t="shared" si="63"/>
        <v/>
      </c>
      <c r="AE540" s="52" t="str">
        <f t="shared" si="64"/>
        <v/>
      </c>
      <c r="AF540" s="30" t="str">
        <f t="shared" si="65"/>
        <v/>
      </c>
      <c r="AG540" s="30" t="str">
        <f t="shared" si="66"/>
        <v/>
      </c>
      <c r="AH540" s="3" t="str">
        <f t="shared" si="67"/>
        <v/>
      </c>
    </row>
    <row r="541" spans="1:34" x14ac:dyDescent="0.25">
      <c r="A541" s="13" t="str">
        <f>+Afrapportering!A522</f>
        <v/>
      </c>
      <c r="B541" s="13" t="str">
        <f>+Afrapportering!B522</f>
        <v/>
      </c>
      <c r="C541" s="13" t="str">
        <f>+Afrapportering!C522</f>
        <v/>
      </c>
      <c r="D541" s="13" t="str">
        <f>+Afrapportering!D522</f>
        <v/>
      </c>
      <c r="E541" s="14" t="str">
        <f>+Afrapportering!E522</f>
        <v/>
      </c>
      <c r="F541" s="139" t="str">
        <f>IF(Afrapportering!F522 = "", "",Afrapportering!F522)</f>
        <v/>
      </c>
      <c r="G541" s="14" t="str">
        <f>+Afrapportering!G522</f>
        <v/>
      </c>
      <c r="H541" s="139" t="str">
        <f>IF(Afrapportering!H522 = "","",Afrapportering!H522)</f>
        <v/>
      </c>
      <c r="I541" s="140" t="str">
        <f>+Afrapportering!I522</f>
        <v/>
      </c>
      <c r="J541" s="13" t="str">
        <f>+Afrapportering!J522</f>
        <v/>
      </c>
      <c r="K541" s="32" t="str">
        <f t="shared" si="60"/>
        <v/>
      </c>
      <c r="L541" s="31" t="str">
        <f>IF(Ansøgning!J527="","",Ansøgning!J527)</f>
        <v/>
      </c>
      <c r="M541" s="134" t="str">
        <f>IF(Afrapportering!M522="","",Afrapportering!M522)</f>
        <v/>
      </c>
      <c r="N541" s="31" t="str">
        <f>IF(Ansøgning!K527="","",Ansøgning!K527)</f>
        <v/>
      </c>
      <c r="O541" s="134">
        <f>IF(Afrapportering!O522="",,Afrapportering!O522)</f>
        <v>0</v>
      </c>
      <c r="P541" s="15" t="str">
        <f>IF(Ansøgning!L527="","",Ansøgning!L527)</f>
        <v/>
      </c>
      <c r="Q541" s="15" t="str">
        <f t="shared" si="61"/>
        <v/>
      </c>
      <c r="R541" s="15"/>
      <c r="S541" s="15" t="str">
        <f>IF(Afrapportering!S522="","",Afrapportering!S522)</f>
        <v/>
      </c>
      <c r="T541" s="31" t="str">
        <f t="shared" si="62"/>
        <v/>
      </c>
      <c r="U541" s="30" t="str">
        <f>IF(Afrapportering!U522="","",Afrapportering!U522)</f>
        <v/>
      </c>
      <c r="V541" s="52" t="str">
        <f>IF(Afrapportering!V522="","",Afrapportering!V522)</f>
        <v/>
      </c>
      <c r="W541" s="30" t="str">
        <f>IF(Afrapportering!W522="","",Afrapportering!W522)</f>
        <v/>
      </c>
      <c r="X541" s="52" t="str">
        <f>IF(Afrapportering!X522="","",Afrapportering!X522)</f>
        <v/>
      </c>
      <c r="Y541" s="30" t="str">
        <f>IF(Afrapportering!Y522="","",Afrapportering!Y522)</f>
        <v/>
      </c>
      <c r="Z541" s="52" t="str">
        <f>IFERROR(MAX(IF(OR(V541="",X541=""),"",IF(AND(AND(MONTH(F541)&gt;=7,MONTH(F541)&lt;8),AND(MONTH(H541)&gt;=7,MONTH(H541)&lt;8)),(NETWORKDAYS(F541,H541,Lister!$D$7:$D$13)-V541)*T541/NETWORKDAYS(Lister!$D$19,Lister!$E$19,Lister!$D$7:$D$13),IF(AND(AND(MONTH(F541)&gt;=7,MONTH(F541)&lt;8),MONTH(H541)&gt;7),(NETWORKDAYS(F541,Lister!$E$19,Lister!$D$7:$D$13)-V541)*T541/NETWORKDAYS(Lister!$D$19,Lister!$E$19,Lister!$D$7:$D$13),IF(MONTH(F541)&gt;7,0)))),0),"")</f>
        <v/>
      </c>
      <c r="AA541" s="30" t="str">
        <f>IF(Afrapportering!AA522="","",Afrapportering!AA522)</f>
        <v/>
      </c>
      <c r="AB541" s="52" t="str">
        <f>IFERROR(MAX(IF(OR(V541="",X541=""),"",IF(AND(AND(MONTH(F541)&gt;=8,MONTH(F541)&lt;9),AND(MONTH(H541)&gt;=8,MONTH(H541)&lt;9)),(NETWORKDAYS(F541,H541,Lister!$D$7:$D$13)-X541)*T541/NETWORKDAYS(Lister!$D$20,Lister!$E$20,Lister!$D$7:$D$13),IF(AND(MONTH(F541)=7,MONTH(H541)=8),(NETWORKDAYS(Lister!$D$20,H541,Lister!$D$7:$D$13)-X541)*T541/NETWORKDAYS(Lister!$D$20,Lister!$E$20,Lister!$D$7:$D$13),IF(AND(MONTH(F541)=7,MONTH(H541)=7),0)))),0),"")</f>
        <v/>
      </c>
      <c r="AC541" s="30" t="str">
        <f>IF(Afrapportering!AC522="","",Afrapportering!AC522)</f>
        <v/>
      </c>
      <c r="AD541" s="52" t="str">
        <f t="shared" si="63"/>
        <v/>
      </c>
      <c r="AE541" s="52" t="str">
        <f t="shared" si="64"/>
        <v/>
      </c>
      <c r="AF541" s="30" t="str">
        <f t="shared" si="65"/>
        <v/>
      </c>
      <c r="AG541" s="30" t="str">
        <f t="shared" si="66"/>
        <v/>
      </c>
      <c r="AH541" s="3" t="str">
        <f t="shared" si="67"/>
        <v/>
      </c>
    </row>
    <row r="542" spans="1:34" x14ac:dyDescent="0.25">
      <c r="A542" s="13" t="str">
        <f>+Afrapportering!A523</f>
        <v/>
      </c>
      <c r="B542" s="13" t="str">
        <f>+Afrapportering!B523</f>
        <v/>
      </c>
      <c r="C542" s="13" t="str">
        <f>+Afrapportering!C523</f>
        <v/>
      </c>
      <c r="D542" s="13" t="str">
        <f>+Afrapportering!D523</f>
        <v/>
      </c>
      <c r="E542" s="14" t="str">
        <f>+Afrapportering!E523</f>
        <v/>
      </c>
      <c r="F542" s="139" t="str">
        <f>IF(Afrapportering!F523 = "", "",Afrapportering!F523)</f>
        <v/>
      </c>
      <c r="G542" s="14" t="str">
        <f>+Afrapportering!G523</f>
        <v/>
      </c>
      <c r="H542" s="139" t="str">
        <f>IF(Afrapportering!H523 = "","",Afrapportering!H523)</f>
        <v/>
      </c>
      <c r="I542" s="140" t="str">
        <f>+Afrapportering!I523</f>
        <v/>
      </c>
      <c r="J542" s="13" t="str">
        <f>+Afrapportering!J523</f>
        <v/>
      </c>
      <c r="K542" s="32" t="str">
        <f t="shared" si="60"/>
        <v/>
      </c>
      <c r="L542" s="31" t="str">
        <f>IF(Ansøgning!J528="","",Ansøgning!J528)</f>
        <v/>
      </c>
      <c r="M542" s="134" t="str">
        <f>IF(Afrapportering!M523="","",Afrapportering!M523)</f>
        <v/>
      </c>
      <c r="N542" s="31" t="str">
        <f>IF(Ansøgning!K528="","",Ansøgning!K528)</f>
        <v/>
      </c>
      <c r="O542" s="134">
        <f>IF(Afrapportering!O523="",,Afrapportering!O523)</f>
        <v>0</v>
      </c>
      <c r="P542" s="15" t="str">
        <f>IF(Ansøgning!L528="","",Ansøgning!L528)</f>
        <v/>
      </c>
      <c r="Q542" s="15" t="str">
        <f t="shared" si="61"/>
        <v/>
      </c>
      <c r="R542" s="15"/>
      <c r="S542" s="15" t="str">
        <f>IF(Afrapportering!S523="","",Afrapportering!S523)</f>
        <v/>
      </c>
      <c r="T542" s="31" t="str">
        <f t="shared" si="62"/>
        <v/>
      </c>
      <c r="U542" s="30" t="str">
        <f>IF(Afrapportering!U523="","",Afrapportering!U523)</f>
        <v/>
      </c>
      <c r="V542" s="52" t="str">
        <f>IF(Afrapportering!V523="","",Afrapportering!V523)</f>
        <v/>
      </c>
      <c r="W542" s="30" t="str">
        <f>IF(Afrapportering!W523="","",Afrapportering!W523)</f>
        <v/>
      </c>
      <c r="X542" s="52" t="str">
        <f>IF(Afrapportering!X523="","",Afrapportering!X523)</f>
        <v/>
      </c>
      <c r="Y542" s="30" t="str">
        <f>IF(Afrapportering!Y523="","",Afrapportering!Y523)</f>
        <v/>
      </c>
      <c r="Z542" s="52" t="str">
        <f>IFERROR(MAX(IF(OR(V542="",X542=""),"",IF(AND(AND(MONTH(F542)&gt;=7,MONTH(F542)&lt;8),AND(MONTH(H542)&gt;=7,MONTH(H542)&lt;8)),(NETWORKDAYS(F542,H542,Lister!$D$7:$D$13)-V542)*T542/NETWORKDAYS(Lister!$D$19,Lister!$E$19,Lister!$D$7:$D$13),IF(AND(AND(MONTH(F542)&gt;=7,MONTH(F542)&lt;8),MONTH(H542)&gt;7),(NETWORKDAYS(F542,Lister!$E$19,Lister!$D$7:$D$13)-V542)*T542/NETWORKDAYS(Lister!$D$19,Lister!$E$19,Lister!$D$7:$D$13),IF(MONTH(F542)&gt;7,0)))),0),"")</f>
        <v/>
      </c>
      <c r="AA542" s="30" t="str">
        <f>IF(Afrapportering!AA523="","",Afrapportering!AA523)</f>
        <v/>
      </c>
      <c r="AB542" s="52" t="str">
        <f>IFERROR(MAX(IF(OR(V542="",X542=""),"",IF(AND(AND(MONTH(F542)&gt;=8,MONTH(F542)&lt;9),AND(MONTH(H542)&gt;=8,MONTH(H542)&lt;9)),(NETWORKDAYS(F542,H542,Lister!$D$7:$D$13)-X542)*T542/NETWORKDAYS(Lister!$D$20,Lister!$E$20,Lister!$D$7:$D$13),IF(AND(MONTH(F542)=7,MONTH(H542)=8),(NETWORKDAYS(Lister!$D$20,H542,Lister!$D$7:$D$13)-X542)*T542/NETWORKDAYS(Lister!$D$20,Lister!$E$20,Lister!$D$7:$D$13),IF(AND(MONTH(F542)=7,MONTH(H542)=7),0)))),0),"")</f>
        <v/>
      </c>
      <c r="AC542" s="30" t="str">
        <f>IF(Afrapportering!AC523="","",Afrapportering!AC523)</f>
        <v/>
      </c>
      <c r="AD542" s="52" t="str">
        <f t="shared" si="63"/>
        <v/>
      </c>
      <c r="AE542" s="52" t="str">
        <f t="shared" si="64"/>
        <v/>
      </c>
      <c r="AF542" s="30" t="str">
        <f t="shared" si="65"/>
        <v/>
      </c>
      <c r="AG542" s="30" t="str">
        <f t="shared" si="66"/>
        <v/>
      </c>
      <c r="AH542" s="3" t="str">
        <f t="shared" si="67"/>
        <v/>
      </c>
    </row>
    <row r="543" spans="1:34" x14ac:dyDescent="0.25">
      <c r="A543" s="13" t="str">
        <f>+Afrapportering!A524</f>
        <v/>
      </c>
      <c r="B543" s="13" t="str">
        <f>+Afrapportering!B524</f>
        <v/>
      </c>
      <c r="C543" s="13" t="str">
        <f>+Afrapportering!C524</f>
        <v/>
      </c>
      <c r="D543" s="13" t="str">
        <f>+Afrapportering!D524</f>
        <v/>
      </c>
      <c r="E543" s="14" t="str">
        <f>+Afrapportering!E524</f>
        <v/>
      </c>
      <c r="F543" s="139" t="str">
        <f>IF(Afrapportering!F524 = "", "",Afrapportering!F524)</f>
        <v/>
      </c>
      <c r="G543" s="14" t="str">
        <f>+Afrapportering!G524</f>
        <v/>
      </c>
      <c r="H543" s="139" t="str">
        <f>IF(Afrapportering!H524 = "","",Afrapportering!H524)</f>
        <v/>
      </c>
      <c r="I543" s="140" t="str">
        <f>+Afrapportering!I524</f>
        <v/>
      </c>
      <c r="J543" s="13" t="str">
        <f>+Afrapportering!J524</f>
        <v/>
      </c>
      <c r="K543" s="32" t="str">
        <f t="shared" si="60"/>
        <v/>
      </c>
      <c r="L543" s="31" t="str">
        <f>IF(Ansøgning!J529="","",Ansøgning!J529)</f>
        <v/>
      </c>
      <c r="M543" s="134" t="str">
        <f>IF(Afrapportering!M524="","",Afrapportering!M524)</f>
        <v/>
      </c>
      <c r="N543" s="31" t="str">
        <f>IF(Ansøgning!K529="","",Ansøgning!K529)</f>
        <v/>
      </c>
      <c r="O543" s="134">
        <f>IF(Afrapportering!O524="",,Afrapportering!O524)</f>
        <v>0</v>
      </c>
      <c r="P543" s="15" t="str">
        <f>IF(Ansøgning!L529="","",Ansøgning!L529)</f>
        <v/>
      </c>
      <c r="Q543" s="15" t="str">
        <f t="shared" si="61"/>
        <v/>
      </c>
      <c r="R543" s="15"/>
      <c r="S543" s="15" t="str">
        <f>IF(Afrapportering!S524="","",Afrapportering!S524)</f>
        <v/>
      </c>
      <c r="T543" s="31" t="str">
        <f t="shared" si="62"/>
        <v/>
      </c>
      <c r="U543" s="30" t="str">
        <f>IF(Afrapportering!U524="","",Afrapportering!U524)</f>
        <v/>
      </c>
      <c r="V543" s="52" t="str">
        <f>IF(Afrapportering!V524="","",Afrapportering!V524)</f>
        <v/>
      </c>
      <c r="W543" s="30" t="str">
        <f>IF(Afrapportering!W524="","",Afrapportering!W524)</f>
        <v/>
      </c>
      <c r="X543" s="52" t="str">
        <f>IF(Afrapportering!X524="","",Afrapportering!X524)</f>
        <v/>
      </c>
      <c r="Y543" s="30" t="str">
        <f>IF(Afrapportering!Y524="","",Afrapportering!Y524)</f>
        <v/>
      </c>
      <c r="Z543" s="52" t="str">
        <f>IFERROR(MAX(IF(OR(V543="",X543=""),"",IF(AND(AND(MONTH(F543)&gt;=7,MONTH(F543)&lt;8),AND(MONTH(H543)&gt;=7,MONTH(H543)&lt;8)),(NETWORKDAYS(F543,H543,Lister!$D$7:$D$13)-V543)*T543/NETWORKDAYS(Lister!$D$19,Lister!$E$19,Lister!$D$7:$D$13),IF(AND(AND(MONTH(F543)&gt;=7,MONTH(F543)&lt;8),MONTH(H543)&gt;7),(NETWORKDAYS(F543,Lister!$E$19,Lister!$D$7:$D$13)-V543)*T543/NETWORKDAYS(Lister!$D$19,Lister!$E$19,Lister!$D$7:$D$13),IF(MONTH(F543)&gt;7,0)))),0),"")</f>
        <v/>
      </c>
      <c r="AA543" s="30" t="str">
        <f>IF(Afrapportering!AA524="","",Afrapportering!AA524)</f>
        <v/>
      </c>
      <c r="AB543" s="52" t="str">
        <f>IFERROR(MAX(IF(OR(V543="",X543=""),"",IF(AND(AND(MONTH(F543)&gt;=8,MONTH(F543)&lt;9),AND(MONTH(H543)&gt;=8,MONTH(H543)&lt;9)),(NETWORKDAYS(F543,H543,Lister!$D$7:$D$13)-X543)*T543/NETWORKDAYS(Lister!$D$20,Lister!$E$20,Lister!$D$7:$D$13),IF(AND(MONTH(F543)=7,MONTH(H543)=8),(NETWORKDAYS(Lister!$D$20,H543,Lister!$D$7:$D$13)-X543)*T543/NETWORKDAYS(Lister!$D$20,Lister!$E$20,Lister!$D$7:$D$13),IF(AND(MONTH(F543)=7,MONTH(H543)=7),0)))),0),"")</f>
        <v/>
      </c>
      <c r="AC543" s="30" t="str">
        <f>IF(Afrapportering!AC524="","",Afrapportering!AC524)</f>
        <v/>
      </c>
      <c r="AD543" s="52" t="str">
        <f t="shared" si="63"/>
        <v/>
      </c>
      <c r="AE543" s="52" t="str">
        <f t="shared" si="64"/>
        <v/>
      </c>
      <c r="AF543" s="30" t="str">
        <f t="shared" si="65"/>
        <v/>
      </c>
      <c r="AG543" s="30" t="str">
        <f t="shared" si="66"/>
        <v/>
      </c>
      <c r="AH543" s="3" t="str">
        <f t="shared" si="67"/>
        <v/>
      </c>
    </row>
    <row r="544" spans="1:34" x14ac:dyDescent="0.25">
      <c r="A544" s="13" t="str">
        <f>+Afrapportering!A525</f>
        <v/>
      </c>
      <c r="B544" s="13" t="str">
        <f>+Afrapportering!B525</f>
        <v/>
      </c>
      <c r="C544" s="13" t="str">
        <f>+Afrapportering!C525</f>
        <v/>
      </c>
      <c r="D544" s="13" t="str">
        <f>+Afrapportering!D525</f>
        <v/>
      </c>
      <c r="E544" s="14" t="str">
        <f>+Afrapportering!E525</f>
        <v/>
      </c>
      <c r="F544" s="139" t="str">
        <f>IF(Afrapportering!F525 = "", "",Afrapportering!F525)</f>
        <v/>
      </c>
      <c r="G544" s="14" t="str">
        <f>+Afrapportering!G525</f>
        <v/>
      </c>
      <c r="H544" s="139" t="str">
        <f>IF(Afrapportering!H525 = "","",Afrapportering!H525)</f>
        <v/>
      </c>
      <c r="I544" s="140" t="str">
        <f>+Afrapportering!I525</f>
        <v/>
      </c>
      <c r="J544" s="13" t="str">
        <f>+Afrapportering!J525</f>
        <v/>
      </c>
      <c r="K544" s="32" t="str">
        <f t="shared" si="60"/>
        <v/>
      </c>
      <c r="L544" s="31" t="str">
        <f>IF(Ansøgning!J530="","",Ansøgning!J530)</f>
        <v/>
      </c>
      <c r="M544" s="134" t="str">
        <f>IF(Afrapportering!M525="","",Afrapportering!M525)</f>
        <v/>
      </c>
      <c r="N544" s="31" t="str">
        <f>IF(Ansøgning!K530="","",Ansøgning!K530)</f>
        <v/>
      </c>
      <c r="O544" s="134">
        <f>IF(Afrapportering!O525="",,Afrapportering!O525)</f>
        <v>0</v>
      </c>
      <c r="P544" s="15" t="str">
        <f>IF(Ansøgning!L530="","",Ansøgning!L530)</f>
        <v/>
      </c>
      <c r="Q544" s="15" t="str">
        <f t="shared" si="61"/>
        <v/>
      </c>
      <c r="R544" s="15"/>
      <c r="S544" s="15" t="str">
        <f>IF(Afrapportering!S525="","",Afrapportering!S525)</f>
        <v/>
      </c>
      <c r="T544" s="31" t="str">
        <f t="shared" si="62"/>
        <v/>
      </c>
      <c r="U544" s="30" t="str">
        <f>IF(Afrapportering!U525="","",Afrapportering!U525)</f>
        <v/>
      </c>
      <c r="V544" s="52" t="str">
        <f>IF(Afrapportering!V525="","",Afrapportering!V525)</f>
        <v/>
      </c>
      <c r="W544" s="30" t="str">
        <f>IF(Afrapportering!W525="","",Afrapportering!W525)</f>
        <v/>
      </c>
      <c r="X544" s="52" t="str">
        <f>IF(Afrapportering!X525="","",Afrapportering!X525)</f>
        <v/>
      </c>
      <c r="Y544" s="30" t="str">
        <f>IF(Afrapportering!Y525="","",Afrapportering!Y525)</f>
        <v/>
      </c>
      <c r="Z544" s="52" t="str">
        <f>IFERROR(MAX(IF(OR(V544="",X544=""),"",IF(AND(AND(MONTH(F544)&gt;=7,MONTH(F544)&lt;8),AND(MONTH(H544)&gt;=7,MONTH(H544)&lt;8)),(NETWORKDAYS(F544,H544,Lister!$D$7:$D$13)-V544)*T544/NETWORKDAYS(Lister!$D$19,Lister!$E$19,Lister!$D$7:$D$13),IF(AND(AND(MONTH(F544)&gt;=7,MONTH(F544)&lt;8),MONTH(H544)&gt;7),(NETWORKDAYS(F544,Lister!$E$19,Lister!$D$7:$D$13)-V544)*T544/NETWORKDAYS(Lister!$D$19,Lister!$E$19,Lister!$D$7:$D$13),IF(MONTH(F544)&gt;7,0)))),0),"")</f>
        <v/>
      </c>
      <c r="AA544" s="30" t="str">
        <f>IF(Afrapportering!AA525="","",Afrapportering!AA525)</f>
        <v/>
      </c>
      <c r="AB544" s="52" t="str">
        <f>IFERROR(MAX(IF(OR(V544="",X544=""),"",IF(AND(AND(MONTH(F544)&gt;=8,MONTH(F544)&lt;9),AND(MONTH(H544)&gt;=8,MONTH(H544)&lt;9)),(NETWORKDAYS(F544,H544,Lister!$D$7:$D$13)-X544)*T544/NETWORKDAYS(Lister!$D$20,Lister!$E$20,Lister!$D$7:$D$13),IF(AND(MONTH(F544)=7,MONTH(H544)=8),(NETWORKDAYS(Lister!$D$20,H544,Lister!$D$7:$D$13)-X544)*T544/NETWORKDAYS(Lister!$D$20,Lister!$E$20,Lister!$D$7:$D$13),IF(AND(MONTH(F544)=7,MONTH(H544)=7),0)))),0),"")</f>
        <v/>
      </c>
      <c r="AC544" s="30" t="str">
        <f>IF(Afrapportering!AC525="","",Afrapportering!AC525)</f>
        <v/>
      </c>
      <c r="AD544" s="52" t="str">
        <f t="shared" si="63"/>
        <v/>
      </c>
      <c r="AE544" s="52" t="str">
        <f t="shared" si="64"/>
        <v/>
      </c>
      <c r="AF544" s="30" t="str">
        <f t="shared" si="65"/>
        <v/>
      </c>
      <c r="AG544" s="30" t="str">
        <f t="shared" si="66"/>
        <v/>
      </c>
      <c r="AH544" s="3" t="str">
        <f t="shared" si="67"/>
        <v/>
      </c>
    </row>
    <row r="545" spans="1:34" x14ac:dyDescent="0.25">
      <c r="A545" s="13" t="str">
        <f>+Afrapportering!A526</f>
        <v/>
      </c>
      <c r="B545" s="13" t="str">
        <f>+Afrapportering!B526</f>
        <v/>
      </c>
      <c r="C545" s="13" t="str">
        <f>+Afrapportering!C526</f>
        <v/>
      </c>
      <c r="D545" s="13" t="str">
        <f>+Afrapportering!D526</f>
        <v/>
      </c>
      <c r="E545" s="14" t="str">
        <f>+Afrapportering!E526</f>
        <v/>
      </c>
      <c r="F545" s="139" t="str">
        <f>IF(Afrapportering!F526 = "", "",Afrapportering!F526)</f>
        <v/>
      </c>
      <c r="G545" s="14" t="str">
        <f>+Afrapportering!G526</f>
        <v/>
      </c>
      <c r="H545" s="139" t="str">
        <f>IF(Afrapportering!H526 = "","",Afrapportering!H526)</f>
        <v/>
      </c>
      <c r="I545" s="140" t="str">
        <f>+Afrapportering!I526</f>
        <v/>
      </c>
      <c r="J545" s="13" t="str">
        <f>+Afrapportering!J526</f>
        <v/>
      </c>
      <c r="K545" s="32" t="str">
        <f t="shared" si="60"/>
        <v/>
      </c>
      <c r="L545" s="31" t="str">
        <f>IF(Ansøgning!J531="","",Ansøgning!J531)</f>
        <v/>
      </c>
      <c r="M545" s="134" t="str">
        <f>IF(Afrapportering!M526="","",Afrapportering!M526)</f>
        <v/>
      </c>
      <c r="N545" s="31" t="str">
        <f>IF(Ansøgning!K531="","",Ansøgning!K531)</f>
        <v/>
      </c>
      <c r="O545" s="134">
        <f>IF(Afrapportering!O526="",,Afrapportering!O526)</f>
        <v>0</v>
      </c>
      <c r="P545" s="15" t="str">
        <f>IF(Ansøgning!L531="","",Ansøgning!L531)</f>
        <v/>
      </c>
      <c r="Q545" s="15" t="str">
        <f t="shared" si="61"/>
        <v/>
      </c>
      <c r="R545" s="15"/>
      <c r="S545" s="15" t="str">
        <f>IF(Afrapportering!S526="","",Afrapportering!S526)</f>
        <v/>
      </c>
      <c r="T545" s="31" t="str">
        <f t="shared" si="62"/>
        <v/>
      </c>
      <c r="U545" s="30" t="str">
        <f>IF(Afrapportering!U526="","",Afrapportering!U526)</f>
        <v/>
      </c>
      <c r="V545" s="52" t="str">
        <f>IF(Afrapportering!V526="","",Afrapportering!V526)</f>
        <v/>
      </c>
      <c r="W545" s="30" t="str">
        <f>IF(Afrapportering!W526="","",Afrapportering!W526)</f>
        <v/>
      </c>
      <c r="X545" s="52" t="str">
        <f>IF(Afrapportering!X526="","",Afrapportering!X526)</f>
        <v/>
      </c>
      <c r="Y545" s="30" t="str">
        <f>IF(Afrapportering!Y526="","",Afrapportering!Y526)</f>
        <v/>
      </c>
      <c r="Z545" s="52" t="str">
        <f>IFERROR(MAX(IF(OR(V545="",X545=""),"",IF(AND(AND(MONTH(F545)&gt;=7,MONTH(F545)&lt;8),AND(MONTH(H545)&gt;=7,MONTH(H545)&lt;8)),(NETWORKDAYS(F545,H545,Lister!$D$7:$D$13)-V545)*T545/NETWORKDAYS(Lister!$D$19,Lister!$E$19,Lister!$D$7:$D$13),IF(AND(AND(MONTH(F545)&gt;=7,MONTH(F545)&lt;8),MONTH(H545)&gt;7),(NETWORKDAYS(F545,Lister!$E$19,Lister!$D$7:$D$13)-V545)*T545/NETWORKDAYS(Lister!$D$19,Lister!$E$19,Lister!$D$7:$D$13),IF(MONTH(F545)&gt;7,0)))),0),"")</f>
        <v/>
      </c>
      <c r="AA545" s="30" t="str">
        <f>IF(Afrapportering!AA526="","",Afrapportering!AA526)</f>
        <v/>
      </c>
      <c r="AB545" s="52" t="str">
        <f>IFERROR(MAX(IF(OR(V545="",X545=""),"",IF(AND(AND(MONTH(F545)&gt;=8,MONTH(F545)&lt;9),AND(MONTH(H545)&gt;=8,MONTH(H545)&lt;9)),(NETWORKDAYS(F545,H545,Lister!$D$7:$D$13)-X545)*T545/NETWORKDAYS(Lister!$D$20,Lister!$E$20,Lister!$D$7:$D$13),IF(AND(MONTH(F545)=7,MONTH(H545)=8),(NETWORKDAYS(Lister!$D$20,H545,Lister!$D$7:$D$13)-X545)*T545/NETWORKDAYS(Lister!$D$20,Lister!$E$20,Lister!$D$7:$D$13),IF(AND(MONTH(F545)=7,MONTH(H545)=7),0)))),0),"")</f>
        <v/>
      </c>
      <c r="AC545" s="30" t="str">
        <f>IF(Afrapportering!AC526="","",Afrapportering!AC526)</f>
        <v/>
      </c>
      <c r="AD545" s="52" t="str">
        <f t="shared" si="63"/>
        <v/>
      </c>
      <c r="AE545" s="52" t="str">
        <f t="shared" si="64"/>
        <v/>
      </c>
      <c r="AF545" s="30" t="str">
        <f t="shared" si="65"/>
        <v/>
      </c>
      <c r="AG545" s="30" t="str">
        <f t="shared" si="66"/>
        <v/>
      </c>
      <c r="AH545" s="3" t="str">
        <f t="shared" si="67"/>
        <v/>
      </c>
    </row>
    <row r="546" spans="1:34" x14ac:dyDescent="0.25">
      <c r="A546" s="13" t="str">
        <f>+Afrapportering!A527</f>
        <v/>
      </c>
      <c r="B546" s="13" t="str">
        <f>+Afrapportering!B527</f>
        <v/>
      </c>
      <c r="C546" s="13" t="str">
        <f>+Afrapportering!C527</f>
        <v/>
      </c>
      <c r="D546" s="13" t="str">
        <f>+Afrapportering!D527</f>
        <v/>
      </c>
      <c r="E546" s="14" t="str">
        <f>+Afrapportering!E527</f>
        <v/>
      </c>
      <c r="F546" s="139" t="str">
        <f>IF(Afrapportering!F527 = "", "",Afrapportering!F527)</f>
        <v/>
      </c>
      <c r="G546" s="14" t="str">
        <f>+Afrapportering!G527</f>
        <v/>
      </c>
      <c r="H546" s="139" t="str">
        <f>IF(Afrapportering!H527 = "","",Afrapportering!H527)</f>
        <v/>
      </c>
      <c r="I546" s="140" t="str">
        <f>+Afrapportering!I527</f>
        <v/>
      </c>
      <c r="J546" s="13" t="str">
        <f>+Afrapportering!J527</f>
        <v/>
      </c>
      <c r="K546" s="32" t="str">
        <f t="shared" si="60"/>
        <v/>
      </c>
      <c r="L546" s="31" t="str">
        <f>IF(Ansøgning!J532="","",Ansøgning!J532)</f>
        <v/>
      </c>
      <c r="M546" s="134" t="str">
        <f>IF(Afrapportering!M527="","",Afrapportering!M527)</f>
        <v/>
      </c>
      <c r="N546" s="31" t="str">
        <f>IF(Ansøgning!K532="","",Ansøgning!K532)</f>
        <v/>
      </c>
      <c r="O546" s="134">
        <f>IF(Afrapportering!O527="",,Afrapportering!O527)</f>
        <v>0</v>
      </c>
      <c r="P546" s="15" t="str">
        <f>IF(Ansøgning!L532="","",Ansøgning!L532)</f>
        <v/>
      </c>
      <c r="Q546" s="15" t="str">
        <f t="shared" si="61"/>
        <v/>
      </c>
      <c r="R546" s="15"/>
      <c r="S546" s="15" t="str">
        <f>IF(Afrapportering!S527="","",Afrapportering!S527)</f>
        <v/>
      </c>
      <c r="T546" s="31" t="str">
        <f t="shared" si="62"/>
        <v/>
      </c>
      <c r="U546" s="30" t="str">
        <f>IF(Afrapportering!U527="","",Afrapportering!U527)</f>
        <v/>
      </c>
      <c r="V546" s="52" t="str">
        <f>IF(Afrapportering!V527="","",Afrapportering!V527)</f>
        <v/>
      </c>
      <c r="W546" s="30" t="str">
        <f>IF(Afrapportering!W527="","",Afrapportering!W527)</f>
        <v/>
      </c>
      <c r="X546" s="52" t="str">
        <f>IF(Afrapportering!X527="","",Afrapportering!X527)</f>
        <v/>
      </c>
      <c r="Y546" s="30" t="str">
        <f>IF(Afrapportering!Y527="","",Afrapportering!Y527)</f>
        <v/>
      </c>
      <c r="Z546" s="52" t="str">
        <f>IFERROR(MAX(IF(OR(V546="",X546=""),"",IF(AND(AND(MONTH(F546)&gt;=7,MONTH(F546)&lt;8),AND(MONTH(H546)&gt;=7,MONTH(H546)&lt;8)),(NETWORKDAYS(F546,H546,Lister!$D$7:$D$13)-V546)*T546/NETWORKDAYS(Lister!$D$19,Lister!$E$19,Lister!$D$7:$D$13),IF(AND(AND(MONTH(F546)&gt;=7,MONTH(F546)&lt;8),MONTH(H546)&gt;7),(NETWORKDAYS(F546,Lister!$E$19,Lister!$D$7:$D$13)-V546)*T546/NETWORKDAYS(Lister!$D$19,Lister!$E$19,Lister!$D$7:$D$13),IF(MONTH(F546)&gt;7,0)))),0),"")</f>
        <v/>
      </c>
      <c r="AA546" s="30" t="str">
        <f>IF(Afrapportering!AA527="","",Afrapportering!AA527)</f>
        <v/>
      </c>
      <c r="AB546" s="52" t="str">
        <f>IFERROR(MAX(IF(OR(V546="",X546=""),"",IF(AND(AND(MONTH(F546)&gt;=8,MONTH(F546)&lt;9),AND(MONTH(H546)&gt;=8,MONTH(H546)&lt;9)),(NETWORKDAYS(F546,H546,Lister!$D$7:$D$13)-X546)*T546/NETWORKDAYS(Lister!$D$20,Lister!$E$20,Lister!$D$7:$D$13),IF(AND(MONTH(F546)=7,MONTH(H546)=8),(NETWORKDAYS(Lister!$D$20,H546,Lister!$D$7:$D$13)-X546)*T546/NETWORKDAYS(Lister!$D$20,Lister!$E$20,Lister!$D$7:$D$13),IF(AND(MONTH(F546)=7,MONTH(H546)=7),0)))),0),"")</f>
        <v/>
      </c>
      <c r="AC546" s="30" t="str">
        <f>IF(Afrapportering!AC527="","",Afrapportering!AC527)</f>
        <v/>
      </c>
      <c r="AD546" s="52" t="str">
        <f t="shared" si="63"/>
        <v/>
      </c>
      <c r="AE546" s="52" t="str">
        <f t="shared" si="64"/>
        <v/>
      </c>
      <c r="AF546" s="30" t="str">
        <f t="shared" si="65"/>
        <v/>
      </c>
      <c r="AG546" s="30" t="str">
        <f t="shared" si="66"/>
        <v/>
      </c>
      <c r="AH546" s="3" t="str">
        <f t="shared" si="67"/>
        <v/>
      </c>
    </row>
    <row r="547" spans="1:34" x14ac:dyDescent="0.25">
      <c r="A547" s="13" t="str">
        <f>+Afrapportering!A528</f>
        <v/>
      </c>
      <c r="B547" s="13" t="str">
        <f>+Afrapportering!B528</f>
        <v/>
      </c>
      <c r="C547" s="13" t="str">
        <f>+Afrapportering!C528</f>
        <v/>
      </c>
      <c r="D547" s="13" t="str">
        <f>+Afrapportering!D528</f>
        <v/>
      </c>
      <c r="E547" s="14" t="str">
        <f>+Afrapportering!E528</f>
        <v/>
      </c>
      <c r="F547" s="139" t="str">
        <f>IF(Afrapportering!F528 = "", "",Afrapportering!F528)</f>
        <v/>
      </c>
      <c r="G547" s="14" t="str">
        <f>+Afrapportering!G528</f>
        <v/>
      </c>
      <c r="H547" s="139" t="str">
        <f>IF(Afrapportering!H528 = "","",Afrapportering!H528)</f>
        <v/>
      </c>
      <c r="I547" s="140" t="str">
        <f>+Afrapportering!I528</f>
        <v/>
      </c>
      <c r="J547" s="13" t="str">
        <f>+Afrapportering!J528</f>
        <v/>
      </c>
      <c r="K547" s="32" t="str">
        <f t="shared" ref="K547:K610" si="68">IF(J547="","",IF(J547="Funktionær",0.75,IF(J547="Ikke-funktionær",0.9,IF(J547="Elev/lærling",0.9))))</f>
        <v/>
      </c>
      <c r="L547" s="31" t="str">
        <f>IF(Ansøgning!J533="","",Ansøgning!J533)</f>
        <v/>
      </c>
      <c r="M547" s="134" t="str">
        <f>IF(Afrapportering!M528="","",Afrapportering!M528)</f>
        <v/>
      </c>
      <c r="N547" s="31" t="str">
        <f>IF(Ansøgning!K533="","",Ansøgning!K533)</f>
        <v/>
      </c>
      <c r="O547" s="134">
        <f>IF(Afrapportering!O528="",,Afrapportering!O528)</f>
        <v>0</v>
      </c>
      <c r="P547" s="15" t="str">
        <f>IF(Ansøgning!L533="","",Ansøgning!L533)</f>
        <v/>
      </c>
      <c r="Q547" s="15" t="str">
        <f t="shared" ref="Q547:Q610" si="69">IFERROR(MAX(IF(M547="","",IF(ISNUMBER(R547),IF(OR(R547&gt;M547*1.1,R547&lt;M547*0.9),R547,M547),M547)-O547),0),"")</f>
        <v/>
      </c>
      <c r="R547" s="15"/>
      <c r="S547" s="15" t="str">
        <f>IF(Afrapportering!S528="","",Afrapportering!S528)</f>
        <v/>
      </c>
      <c r="T547" s="31" t="str">
        <f t="shared" ref="T547:T610" si="70">IF(B547="","",IF(Q547*K547&gt;30000*IF(S547&gt;37,37,S547)/37,30000*IF(S547&gt;37,37,S547)/37,Q547*K547))</f>
        <v/>
      </c>
      <c r="U547" s="30" t="str">
        <f>IF(Afrapportering!U528="","",Afrapportering!U528)</f>
        <v/>
      </c>
      <c r="V547" s="52" t="str">
        <f>IF(Afrapportering!V528="","",Afrapportering!V528)</f>
        <v/>
      </c>
      <c r="W547" s="30" t="str">
        <f>IF(Afrapportering!W528="","",Afrapportering!W528)</f>
        <v/>
      </c>
      <c r="X547" s="52" t="str">
        <f>IF(Afrapportering!X528="","",Afrapportering!X528)</f>
        <v/>
      </c>
      <c r="Y547" s="30" t="str">
        <f>IF(Afrapportering!Y528="","",Afrapportering!Y528)</f>
        <v/>
      </c>
      <c r="Z547" s="52" t="str">
        <f>IFERROR(MAX(IF(OR(V547="",X547=""),"",IF(AND(AND(MONTH(F547)&gt;=7,MONTH(F547)&lt;8),AND(MONTH(H547)&gt;=7,MONTH(H547)&lt;8)),(NETWORKDAYS(F547,H547,Lister!$D$7:$D$13)-V547)*T547/NETWORKDAYS(Lister!$D$19,Lister!$E$19,Lister!$D$7:$D$13),IF(AND(AND(MONTH(F547)&gt;=7,MONTH(F547)&lt;8),MONTH(H547)&gt;7),(NETWORKDAYS(F547,Lister!$E$19,Lister!$D$7:$D$13)-V547)*T547/NETWORKDAYS(Lister!$D$19,Lister!$E$19,Lister!$D$7:$D$13),IF(MONTH(F547)&gt;7,0)))),0),"")</f>
        <v/>
      </c>
      <c r="AA547" s="30" t="str">
        <f>IF(Afrapportering!AA528="","",Afrapportering!AA528)</f>
        <v/>
      </c>
      <c r="AB547" s="52" t="str">
        <f>IFERROR(MAX(IF(OR(V547="",X547=""),"",IF(AND(AND(MONTH(F547)&gt;=8,MONTH(F547)&lt;9),AND(MONTH(H547)&gt;=8,MONTH(H547)&lt;9)),(NETWORKDAYS(F547,H547,Lister!$D$7:$D$13)-X547)*T547/NETWORKDAYS(Lister!$D$20,Lister!$E$20,Lister!$D$7:$D$13),IF(AND(MONTH(F547)=7,MONTH(H547)=8),(NETWORKDAYS(Lister!$D$20,H547,Lister!$D$7:$D$13)-X547)*T547/NETWORKDAYS(Lister!$D$20,Lister!$E$20,Lister!$D$7:$D$13),IF(AND(MONTH(F547)=7,MONTH(H547)=7),0)))),0),"")</f>
        <v/>
      </c>
      <c r="AC547" s="30" t="str">
        <f>IF(Afrapportering!AC528="","",Afrapportering!AC528)</f>
        <v/>
      </c>
      <c r="AD547" s="52" t="str">
        <f t="shared" ref="AD547:AD610" si="71">IFERROR(Z547+AB547,"")</f>
        <v/>
      </c>
      <c r="AE547" s="52" t="str">
        <f t="shared" ref="AE547:AE610" si="72">IFERROR(21/31*T547,"")</f>
        <v/>
      </c>
      <c r="AF547" s="30" t="str">
        <f t="shared" ref="AF547:AF610" si="73">IFERROR(MAX(IF(AND(ISNUMBER(Z547),ISNUMBER(AB547)),IF(AD547-AE547&gt;T547,T547,AD547-AE547),""),0),"")</f>
        <v/>
      </c>
      <c r="AG547" s="30" t="str">
        <f t="shared" ref="AG547:AG610" si="74">IF(AF547="","",AF547-AC547)</f>
        <v/>
      </c>
      <c r="AH547" s="3" t="str">
        <f t="shared" ref="AH547:AH610" si="75">IF(AF547="","",AF547-AC547)</f>
        <v/>
      </c>
    </row>
    <row r="548" spans="1:34" x14ac:dyDescent="0.25">
      <c r="A548" s="13" t="str">
        <f>+Afrapportering!A529</f>
        <v/>
      </c>
      <c r="B548" s="13" t="str">
        <f>+Afrapportering!B529</f>
        <v/>
      </c>
      <c r="C548" s="13" t="str">
        <f>+Afrapportering!C529</f>
        <v/>
      </c>
      <c r="D548" s="13" t="str">
        <f>+Afrapportering!D529</f>
        <v/>
      </c>
      <c r="E548" s="14" t="str">
        <f>+Afrapportering!E529</f>
        <v/>
      </c>
      <c r="F548" s="139" t="str">
        <f>IF(Afrapportering!F529 = "", "",Afrapportering!F529)</f>
        <v/>
      </c>
      <c r="G548" s="14" t="str">
        <f>+Afrapportering!G529</f>
        <v/>
      </c>
      <c r="H548" s="139" t="str">
        <f>IF(Afrapportering!H529 = "","",Afrapportering!H529)</f>
        <v/>
      </c>
      <c r="I548" s="140" t="str">
        <f>+Afrapportering!I529</f>
        <v/>
      </c>
      <c r="J548" s="13" t="str">
        <f>+Afrapportering!J529</f>
        <v/>
      </c>
      <c r="K548" s="32" t="str">
        <f t="shared" si="68"/>
        <v/>
      </c>
      <c r="L548" s="31" t="str">
        <f>IF(Ansøgning!J534="","",Ansøgning!J534)</f>
        <v/>
      </c>
      <c r="M548" s="134" t="str">
        <f>IF(Afrapportering!M529="","",Afrapportering!M529)</f>
        <v/>
      </c>
      <c r="N548" s="31" t="str">
        <f>IF(Ansøgning!K534="","",Ansøgning!K534)</f>
        <v/>
      </c>
      <c r="O548" s="134">
        <f>IF(Afrapportering!O529="",,Afrapportering!O529)</f>
        <v>0</v>
      </c>
      <c r="P548" s="15" t="str">
        <f>IF(Ansøgning!L534="","",Ansøgning!L534)</f>
        <v/>
      </c>
      <c r="Q548" s="15" t="str">
        <f t="shared" si="69"/>
        <v/>
      </c>
      <c r="R548" s="15"/>
      <c r="S548" s="15" t="str">
        <f>IF(Afrapportering!S529="","",Afrapportering!S529)</f>
        <v/>
      </c>
      <c r="T548" s="31" t="str">
        <f t="shared" si="70"/>
        <v/>
      </c>
      <c r="U548" s="30" t="str">
        <f>IF(Afrapportering!U529="","",Afrapportering!U529)</f>
        <v/>
      </c>
      <c r="V548" s="52" t="str">
        <f>IF(Afrapportering!V529="","",Afrapportering!V529)</f>
        <v/>
      </c>
      <c r="W548" s="30" t="str">
        <f>IF(Afrapportering!W529="","",Afrapportering!W529)</f>
        <v/>
      </c>
      <c r="X548" s="52" t="str">
        <f>IF(Afrapportering!X529="","",Afrapportering!X529)</f>
        <v/>
      </c>
      <c r="Y548" s="30" t="str">
        <f>IF(Afrapportering!Y529="","",Afrapportering!Y529)</f>
        <v/>
      </c>
      <c r="Z548" s="52" t="str">
        <f>IFERROR(MAX(IF(OR(V548="",X548=""),"",IF(AND(AND(MONTH(F548)&gt;=7,MONTH(F548)&lt;8),AND(MONTH(H548)&gt;=7,MONTH(H548)&lt;8)),(NETWORKDAYS(F548,H548,Lister!$D$7:$D$13)-V548)*T548/NETWORKDAYS(Lister!$D$19,Lister!$E$19,Lister!$D$7:$D$13),IF(AND(AND(MONTH(F548)&gt;=7,MONTH(F548)&lt;8),MONTH(H548)&gt;7),(NETWORKDAYS(F548,Lister!$E$19,Lister!$D$7:$D$13)-V548)*T548/NETWORKDAYS(Lister!$D$19,Lister!$E$19,Lister!$D$7:$D$13),IF(MONTH(F548)&gt;7,0)))),0),"")</f>
        <v/>
      </c>
      <c r="AA548" s="30" t="str">
        <f>IF(Afrapportering!AA529="","",Afrapportering!AA529)</f>
        <v/>
      </c>
      <c r="AB548" s="52" t="str">
        <f>IFERROR(MAX(IF(OR(V548="",X548=""),"",IF(AND(AND(MONTH(F548)&gt;=8,MONTH(F548)&lt;9),AND(MONTH(H548)&gt;=8,MONTH(H548)&lt;9)),(NETWORKDAYS(F548,H548,Lister!$D$7:$D$13)-X548)*T548/NETWORKDAYS(Lister!$D$20,Lister!$E$20,Lister!$D$7:$D$13),IF(AND(MONTH(F548)=7,MONTH(H548)=8),(NETWORKDAYS(Lister!$D$20,H548,Lister!$D$7:$D$13)-X548)*T548/NETWORKDAYS(Lister!$D$20,Lister!$E$20,Lister!$D$7:$D$13),IF(AND(MONTH(F548)=7,MONTH(H548)=7),0)))),0),"")</f>
        <v/>
      </c>
      <c r="AC548" s="30" t="str">
        <f>IF(Afrapportering!AC529="","",Afrapportering!AC529)</f>
        <v/>
      </c>
      <c r="AD548" s="52" t="str">
        <f t="shared" si="71"/>
        <v/>
      </c>
      <c r="AE548" s="52" t="str">
        <f t="shared" si="72"/>
        <v/>
      </c>
      <c r="AF548" s="30" t="str">
        <f t="shared" si="73"/>
        <v/>
      </c>
      <c r="AG548" s="30" t="str">
        <f t="shared" si="74"/>
        <v/>
      </c>
      <c r="AH548" s="3" t="str">
        <f t="shared" si="75"/>
        <v/>
      </c>
    </row>
    <row r="549" spans="1:34" x14ac:dyDescent="0.25">
      <c r="A549" s="13" t="str">
        <f>+Afrapportering!A530</f>
        <v/>
      </c>
      <c r="B549" s="13" t="str">
        <f>+Afrapportering!B530</f>
        <v/>
      </c>
      <c r="C549" s="13" t="str">
        <f>+Afrapportering!C530</f>
        <v/>
      </c>
      <c r="D549" s="13" t="str">
        <f>+Afrapportering!D530</f>
        <v/>
      </c>
      <c r="E549" s="14" t="str">
        <f>+Afrapportering!E530</f>
        <v/>
      </c>
      <c r="F549" s="139" t="str">
        <f>IF(Afrapportering!F530 = "", "",Afrapportering!F530)</f>
        <v/>
      </c>
      <c r="G549" s="14" t="str">
        <f>+Afrapportering!G530</f>
        <v/>
      </c>
      <c r="H549" s="139" t="str">
        <f>IF(Afrapportering!H530 = "","",Afrapportering!H530)</f>
        <v/>
      </c>
      <c r="I549" s="140" t="str">
        <f>+Afrapportering!I530</f>
        <v/>
      </c>
      <c r="J549" s="13" t="str">
        <f>+Afrapportering!J530</f>
        <v/>
      </c>
      <c r="K549" s="32" t="str">
        <f t="shared" si="68"/>
        <v/>
      </c>
      <c r="L549" s="31" t="str">
        <f>IF(Ansøgning!J535="","",Ansøgning!J535)</f>
        <v/>
      </c>
      <c r="M549" s="134" t="str">
        <f>IF(Afrapportering!M530="","",Afrapportering!M530)</f>
        <v/>
      </c>
      <c r="N549" s="31" t="str">
        <f>IF(Ansøgning!K535="","",Ansøgning!K535)</f>
        <v/>
      </c>
      <c r="O549" s="134">
        <f>IF(Afrapportering!O530="",,Afrapportering!O530)</f>
        <v>0</v>
      </c>
      <c r="P549" s="15" t="str">
        <f>IF(Ansøgning!L535="","",Ansøgning!L535)</f>
        <v/>
      </c>
      <c r="Q549" s="15" t="str">
        <f t="shared" si="69"/>
        <v/>
      </c>
      <c r="R549" s="15"/>
      <c r="S549" s="15" t="str">
        <f>IF(Afrapportering!S530="","",Afrapportering!S530)</f>
        <v/>
      </c>
      <c r="T549" s="31" t="str">
        <f t="shared" si="70"/>
        <v/>
      </c>
      <c r="U549" s="30" t="str">
        <f>IF(Afrapportering!U530="","",Afrapportering!U530)</f>
        <v/>
      </c>
      <c r="V549" s="52" t="str">
        <f>IF(Afrapportering!V530="","",Afrapportering!V530)</f>
        <v/>
      </c>
      <c r="W549" s="30" t="str">
        <f>IF(Afrapportering!W530="","",Afrapportering!W530)</f>
        <v/>
      </c>
      <c r="X549" s="52" t="str">
        <f>IF(Afrapportering!X530="","",Afrapportering!X530)</f>
        <v/>
      </c>
      <c r="Y549" s="30" t="str">
        <f>IF(Afrapportering!Y530="","",Afrapportering!Y530)</f>
        <v/>
      </c>
      <c r="Z549" s="52" t="str">
        <f>IFERROR(MAX(IF(OR(V549="",X549=""),"",IF(AND(AND(MONTH(F549)&gt;=7,MONTH(F549)&lt;8),AND(MONTH(H549)&gt;=7,MONTH(H549)&lt;8)),(NETWORKDAYS(F549,H549,Lister!$D$7:$D$13)-V549)*T549/NETWORKDAYS(Lister!$D$19,Lister!$E$19,Lister!$D$7:$D$13),IF(AND(AND(MONTH(F549)&gt;=7,MONTH(F549)&lt;8),MONTH(H549)&gt;7),(NETWORKDAYS(F549,Lister!$E$19,Lister!$D$7:$D$13)-V549)*T549/NETWORKDAYS(Lister!$D$19,Lister!$E$19,Lister!$D$7:$D$13),IF(MONTH(F549)&gt;7,0)))),0),"")</f>
        <v/>
      </c>
      <c r="AA549" s="30" t="str">
        <f>IF(Afrapportering!AA530="","",Afrapportering!AA530)</f>
        <v/>
      </c>
      <c r="AB549" s="52" t="str">
        <f>IFERROR(MAX(IF(OR(V549="",X549=""),"",IF(AND(AND(MONTH(F549)&gt;=8,MONTH(F549)&lt;9),AND(MONTH(H549)&gt;=8,MONTH(H549)&lt;9)),(NETWORKDAYS(F549,H549,Lister!$D$7:$D$13)-X549)*T549/NETWORKDAYS(Lister!$D$20,Lister!$E$20,Lister!$D$7:$D$13),IF(AND(MONTH(F549)=7,MONTH(H549)=8),(NETWORKDAYS(Lister!$D$20,H549,Lister!$D$7:$D$13)-X549)*T549/NETWORKDAYS(Lister!$D$20,Lister!$E$20,Lister!$D$7:$D$13),IF(AND(MONTH(F549)=7,MONTH(H549)=7),0)))),0),"")</f>
        <v/>
      </c>
      <c r="AC549" s="30" t="str">
        <f>IF(Afrapportering!AC530="","",Afrapportering!AC530)</f>
        <v/>
      </c>
      <c r="AD549" s="52" t="str">
        <f t="shared" si="71"/>
        <v/>
      </c>
      <c r="AE549" s="52" t="str">
        <f t="shared" si="72"/>
        <v/>
      </c>
      <c r="AF549" s="30" t="str">
        <f t="shared" si="73"/>
        <v/>
      </c>
      <c r="AG549" s="30" t="str">
        <f t="shared" si="74"/>
        <v/>
      </c>
      <c r="AH549" s="3" t="str">
        <f t="shared" si="75"/>
        <v/>
      </c>
    </row>
    <row r="550" spans="1:34" x14ac:dyDescent="0.25">
      <c r="A550" s="13" t="str">
        <f>+Afrapportering!A531</f>
        <v/>
      </c>
      <c r="B550" s="13" t="str">
        <f>+Afrapportering!B531</f>
        <v/>
      </c>
      <c r="C550" s="13" t="str">
        <f>+Afrapportering!C531</f>
        <v/>
      </c>
      <c r="D550" s="13" t="str">
        <f>+Afrapportering!D531</f>
        <v/>
      </c>
      <c r="E550" s="14" t="str">
        <f>+Afrapportering!E531</f>
        <v/>
      </c>
      <c r="F550" s="139" t="str">
        <f>IF(Afrapportering!F531 = "", "",Afrapportering!F531)</f>
        <v/>
      </c>
      <c r="G550" s="14" t="str">
        <f>+Afrapportering!G531</f>
        <v/>
      </c>
      <c r="H550" s="139" t="str">
        <f>IF(Afrapportering!H531 = "","",Afrapportering!H531)</f>
        <v/>
      </c>
      <c r="I550" s="140" t="str">
        <f>+Afrapportering!I531</f>
        <v/>
      </c>
      <c r="J550" s="13" t="str">
        <f>+Afrapportering!J531</f>
        <v/>
      </c>
      <c r="K550" s="32" t="str">
        <f t="shared" si="68"/>
        <v/>
      </c>
      <c r="L550" s="31" t="str">
        <f>IF(Ansøgning!J536="","",Ansøgning!J536)</f>
        <v/>
      </c>
      <c r="M550" s="134" t="str">
        <f>IF(Afrapportering!M531="","",Afrapportering!M531)</f>
        <v/>
      </c>
      <c r="N550" s="31" t="str">
        <f>IF(Ansøgning!K536="","",Ansøgning!K536)</f>
        <v/>
      </c>
      <c r="O550" s="134">
        <f>IF(Afrapportering!O531="",,Afrapportering!O531)</f>
        <v>0</v>
      </c>
      <c r="P550" s="15" t="str">
        <f>IF(Ansøgning!L536="","",Ansøgning!L536)</f>
        <v/>
      </c>
      <c r="Q550" s="15" t="str">
        <f t="shared" si="69"/>
        <v/>
      </c>
      <c r="R550" s="15"/>
      <c r="S550" s="15" t="str">
        <f>IF(Afrapportering!S531="","",Afrapportering!S531)</f>
        <v/>
      </c>
      <c r="T550" s="31" t="str">
        <f t="shared" si="70"/>
        <v/>
      </c>
      <c r="U550" s="30" t="str">
        <f>IF(Afrapportering!U531="","",Afrapportering!U531)</f>
        <v/>
      </c>
      <c r="V550" s="52" t="str">
        <f>IF(Afrapportering!V531="","",Afrapportering!V531)</f>
        <v/>
      </c>
      <c r="W550" s="30" t="str">
        <f>IF(Afrapportering!W531="","",Afrapportering!W531)</f>
        <v/>
      </c>
      <c r="X550" s="52" t="str">
        <f>IF(Afrapportering!X531="","",Afrapportering!X531)</f>
        <v/>
      </c>
      <c r="Y550" s="30" t="str">
        <f>IF(Afrapportering!Y531="","",Afrapportering!Y531)</f>
        <v/>
      </c>
      <c r="Z550" s="52" t="str">
        <f>IFERROR(MAX(IF(OR(V550="",X550=""),"",IF(AND(AND(MONTH(F550)&gt;=7,MONTH(F550)&lt;8),AND(MONTH(H550)&gt;=7,MONTH(H550)&lt;8)),(NETWORKDAYS(F550,H550,Lister!$D$7:$D$13)-V550)*T550/NETWORKDAYS(Lister!$D$19,Lister!$E$19,Lister!$D$7:$D$13),IF(AND(AND(MONTH(F550)&gt;=7,MONTH(F550)&lt;8),MONTH(H550)&gt;7),(NETWORKDAYS(F550,Lister!$E$19,Lister!$D$7:$D$13)-V550)*T550/NETWORKDAYS(Lister!$D$19,Lister!$E$19,Lister!$D$7:$D$13),IF(MONTH(F550)&gt;7,0)))),0),"")</f>
        <v/>
      </c>
      <c r="AA550" s="30" t="str">
        <f>IF(Afrapportering!AA531="","",Afrapportering!AA531)</f>
        <v/>
      </c>
      <c r="AB550" s="52" t="str">
        <f>IFERROR(MAX(IF(OR(V550="",X550=""),"",IF(AND(AND(MONTH(F550)&gt;=8,MONTH(F550)&lt;9),AND(MONTH(H550)&gt;=8,MONTH(H550)&lt;9)),(NETWORKDAYS(F550,H550,Lister!$D$7:$D$13)-X550)*T550/NETWORKDAYS(Lister!$D$20,Lister!$E$20,Lister!$D$7:$D$13),IF(AND(MONTH(F550)=7,MONTH(H550)=8),(NETWORKDAYS(Lister!$D$20,H550,Lister!$D$7:$D$13)-X550)*T550/NETWORKDAYS(Lister!$D$20,Lister!$E$20,Lister!$D$7:$D$13),IF(AND(MONTH(F550)=7,MONTH(H550)=7),0)))),0),"")</f>
        <v/>
      </c>
      <c r="AC550" s="30" t="str">
        <f>IF(Afrapportering!AC531="","",Afrapportering!AC531)</f>
        <v/>
      </c>
      <c r="AD550" s="52" t="str">
        <f t="shared" si="71"/>
        <v/>
      </c>
      <c r="AE550" s="52" t="str">
        <f t="shared" si="72"/>
        <v/>
      </c>
      <c r="AF550" s="30" t="str">
        <f t="shared" si="73"/>
        <v/>
      </c>
      <c r="AG550" s="30" t="str">
        <f t="shared" si="74"/>
        <v/>
      </c>
      <c r="AH550" s="3" t="str">
        <f t="shared" si="75"/>
        <v/>
      </c>
    </row>
    <row r="551" spans="1:34" x14ac:dyDescent="0.25">
      <c r="A551" s="13" t="str">
        <f>+Afrapportering!A532</f>
        <v/>
      </c>
      <c r="B551" s="13" t="str">
        <f>+Afrapportering!B532</f>
        <v/>
      </c>
      <c r="C551" s="13" t="str">
        <f>+Afrapportering!C532</f>
        <v/>
      </c>
      <c r="D551" s="13" t="str">
        <f>+Afrapportering!D532</f>
        <v/>
      </c>
      <c r="E551" s="14" t="str">
        <f>+Afrapportering!E532</f>
        <v/>
      </c>
      <c r="F551" s="139" t="str">
        <f>IF(Afrapportering!F532 = "", "",Afrapportering!F532)</f>
        <v/>
      </c>
      <c r="G551" s="14" t="str">
        <f>+Afrapportering!G532</f>
        <v/>
      </c>
      <c r="H551" s="139" t="str">
        <f>IF(Afrapportering!H532 = "","",Afrapportering!H532)</f>
        <v/>
      </c>
      <c r="I551" s="140" t="str">
        <f>+Afrapportering!I532</f>
        <v/>
      </c>
      <c r="J551" s="13" t="str">
        <f>+Afrapportering!J532</f>
        <v/>
      </c>
      <c r="K551" s="32" t="str">
        <f t="shared" si="68"/>
        <v/>
      </c>
      <c r="L551" s="31" t="str">
        <f>IF(Ansøgning!J537="","",Ansøgning!J537)</f>
        <v/>
      </c>
      <c r="M551" s="134" t="str">
        <f>IF(Afrapportering!M532="","",Afrapportering!M532)</f>
        <v/>
      </c>
      <c r="N551" s="31" t="str">
        <f>IF(Ansøgning!K537="","",Ansøgning!K537)</f>
        <v/>
      </c>
      <c r="O551" s="134">
        <f>IF(Afrapportering!O532="",,Afrapportering!O532)</f>
        <v>0</v>
      </c>
      <c r="P551" s="15" t="str">
        <f>IF(Ansøgning!L537="","",Ansøgning!L537)</f>
        <v/>
      </c>
      <c r="Q551" s="15" t="str">
        <f t="shared" si="69"/>
        <v/>
      </c>
      <c r="R551" s="15"/>
      <c r="S551" s="15" t="str">
        <f>IF(Afrapportering!S532="","",Afrapportering!S532)</f>
        <v/>
      </c>
      <c r="T551" s="31" t="str">
        <f t="shared" si="70"/>
        <v/>
      </c>
      <c r="U551" s="30" t="str">
        <f>IF(Afrapportering!U532="","",Afrapportering!U532)</f>
        <v/>
      </c>
      <c r="V551" s="52" t="str">
        <f>IF(Afrapportering!V532="","",Afrapportering!V532)</f>
        <v/>
      </c>
      <c r="W551" s="30" t="str">
        <f>IF(Afrapportering!W532="","",Afrapportering!W532)</f>
        <v/>
      </c>
      <c r="X551" s="52" t="str">
        <f>IF(Afrapportering!X532="","",Afrapportering!X532)</f>
        <v/>
      </c>
      <c r="Y551" s="30" t="str">
        <f>IF(Afrapportering!Y532="","",Afrapportering!Y532)</f>
        <v/>
      </c>
      <c r="Z551" s="52" t="str">
        <f>IFERROR(MAX(IF(OR(V551="",X551=""),"",IF(AND(AND(MONTH(F551)&gt;=7,MONTH(F551)&lt;8),AND(MONTH(H551)&gt;=7,MONTH(H551)&lt;8)),(NETWORKDAYS(F551,H551,Lister!$D$7:$D$13)-V551)*T551/NETWORKDAYS(Lister!$D$19,Lister!$E$19,Lister!$D$7:$D$13),IF(AND(AND(MONTH(F551)&gt;=7,MONTH(F551)&lt;8),MONTH(H551)&gt;7),(NETWORKDAYS(F551,Lister!$E$19,Lister!$D$7:$D$13)-V551)*T551/NETWORKDAYS(Lister!$D$19,Lister!$E$19,Lister!$D$7:$D$13),IF(MONTH(F551)&gt;7,0)))),0),"")</f>
        <v/>
      </c>
      <c r="AA551" s="30" t="str">
        <f>IF(Afrapportering!AA532="","",Afrapportering!AA532)</f>
        <v/>
      </c>
      <c r="AB551" s="52" t="str">
        <f>IFERROR(MAX(IF(OR(V551="",X551=""),"",IF(AND(AND(MONTH(F551)&gt;=8,MONTH(F551)&lt;9),AND(MONTH(H551)&gt;=8,MONTH(H551)&lt;9)),(NETWORKDAYS(F551,H551,Lister!$D$7:$D$13)-X551)*T551/NETWORKDAYS(Lister!$D$20,Lister!$E$20,Lister!$D$7:$D$13),IF(AND(MONTH(F551)=7,MONTH(H551)=8),(NETWORKDAYS(Lister!$D$20,H551,Lister!$D$7:$D$13)-X551)*T551/NETWORKDAYS(Lister!$D$20,Lister!$E$20,Lister!$D$7:$D$13),IF(AND(MONTH(F551)=7,MONTH(H551)=7),0)))),0),"")</f>
        <v/>
      </c>
      <c r="AC551" s="30" t="str">
        <f>IF(Afrapportering!AC532="","",Afrapportering!AC532)</f>
        <v/>
      </c>
      <c r="AD551" s="52" t="str">
        <f t="shared" si="71"/>
        <v/>
      </c>
      <c r="AE551" s="52" t="str">
        <f t="shared" si="72"/>
        <v/>
      </c>
      <c r="AF551" s="30" t="str">
        <f t="shared" si="73"/>
        <v/>
      </c>
      <c r="AG551" s="30" t="str">
        <f t="shared" si="74"/>
        <v/>
      </c>
      <c r="AH551" s="3" t="str">
        <f t="shared" si="75"/>
        <v/>
      </c>
    </row>
    <row r="552" spans="1:34" x14ac:dyDescent="0.25">
      <c r="A552" s="13" t="str">
        <f>+Afrapportering!A533</f>
        <v/>
      </c>
      <c r="B552" s="13" t="str">
        <f>+Afrapportering!B533</f>
        <v/>
      </c>
      <c r="C552" s="13" t="str">
        <f>+Afrapportering!C533</f>
        <v/>
      </c>
      <c r="D552" s="13" t="str">
        <f>+Afrapportering!D533</f>
        <v/>
      </c>
      <c r="E552" s="14" t="str">
        <f>+Afrapportering!E533</f>
        <v/>
      </c>
      <c r="F552" s="139" t="str">
        <f>IF(Afrapportering!F533 = "", "",Afrapportering!F533)</f>
        <v/>
      </c>
      <c r="G552" s="14" t="str">
        <f>+Afrapportering!G533</f>
        <v/>
      </c>
      <c r="H552" s="139" t="str">
        <f>IF(Afrapportering!H533 = "","",Afrapportering!H533)</f>
        <v/>
      </c>
      <c r="I552" s="140" t="str">
        <f>+Afrapportering!I533</f>
        <v/>
      </c>
      <c r="J552" s="13" t="str">
        <f>+Afrapportering!J533</f>
        <v/>
      </c>
      <c r="K552" s="32" t="str">
        <f t="shared" si="68"/>
        <v/>
      </c>
      <c r="L552" s="31" t="str">
        <f>IF(Ansøgning!J538="","",Ansøgning!J538)</f>
        <v/>
      </c>
      <c r="M552" s="134" t="str">
        <f>IF(Afrapportering!M533="","",Afrapportering!M533)</f>
        <v/>
      </c>
      <c r="N552" s="31" t="str">
        <f>IF(Ansøgning!K538="","",Ansøgning!K538)</f>
        <v/>
      </c>
      <c r="O552" s="134">
        <f>IF(Afrapportering!O533="",,Afrapportering!O533)</f>
        <v>0</v>
      </c>
      <c r="P552" s="15" t="str">
        <f>IF(Ansøgning!L538="","",Ansøgning!L538)</f>
        <v/>
      </c>
      <c r="Q552" s="15" t="str">
        <f t="shared" si="69"/>
        <v/>
      </c>
      <c r="R552" s="15"/>
      <c r="S552" s="15" t="str">
        <f>IF(Afrapportering!S533="","",Afrapportering!S533)</f>
        <v/>
      </c>
      <c r="T552" s="31" t="str">
        <f t="shared" si="70"/>
        <v/>
      </c>
      <c r="U552" s="30" t="str">
        <f>IF(Afrapportering!U533="","",Afrapportering!U533)</f>
        <v/>
      </c>
      <c r="V552" s="52" t="str">
        <f>IF(Afrapportering!V533="","",Afrapportering!V533)</f>
        <v/>
      </c>
      <c r="W552" s="30" t="str">
        <f>IF(Afrapportering!W533="","",Afrapportering!W533)</f>
        <v/>
      </c>
      <c r="X552" s="52" t="str">
        <f>IF(Afrapportering!X533="","",Afrapportering!X533)</f>
        <v/>
      </c>
      <c r="Y552" s="30" t="str">
        <f>IF(Afrapportering!Y533="","",Afrapportering!Y533)</f>
        <v/>
      </c>
      <c r="Z552" s="52" t="str">
        <f>IFERROR(MAX(IF(OR(V552="",X552=""),"",IF(AND(AND(MONTH(F552)&gt;=7,MONTH(F552)&lt;8),AND(MONTH(H552)&gt;=7,MONTH(H552)&lt;8)),(NETWORKDAYS(F552,H552,Lister!$D$7:$D$13)-V552)*T552/NETWORKDAYS(Lister!$D$19,Lister!$E$19,Lister!$D$7:$D$13),IF(AND(AND(MONTH(F552)&gt;=7,MONTH(F552)&lt;8),MONTH(H552)&gt;7),(NETWORKDAYS(F552,Lister!$E$19,Lister!$D$7:$D$13)-V552)*T552/NETWORKDAYS(Lister!$D$19,Lister!$E$19,Lister!$D$7:$D$13),IF(MONTH(F552)&gt;7,0)))),0),"")</f>
        <v/>
      </c>
      <c r="AA552" s="30" t="str">
        <f>IF(Afrapportering!AA533="","",Afrapportering!AA533)</f>
        <v/>
      </c>
      <c r="AB552" s="52" t="str">
        <f>IFERROR(MAX(IF(OR(V552="",X552=""),"",IF(AND(AND(MONTH(F552)&gt;=8,MONTH(F552)&lt;9),AND(MONTH(H552)&gt;=8,MONTH(H552)&lt;9)),(NETWORKDAYS(F552,H552,Lister!$D$7:$D$13)-X552)*T552/NETWORKDAYS(Lister!$D$20,Lister!$E$20,Lister!$D$7:$D$13),IF(AND(MONTH(F552)=7,MONTH(H552)=8),(NETWORKDAYS(Lister!$D$20,H552,Lister!$D$7:$D$13)-X552)*T552/NETWORKDAYS(Lister!$D$20,Lister!$E$20,Lister!$D$7:$D$13),IF(AND(MONTH(F552)=7,MONTH(H552)=7),0)))),0),"")</f>
        <v/>
      </c>
      <c r="AC552" s="30" t="str">
        <f>IF(Afrapportering!AC533="","",Afrapportering!AC533)</f>
        <v/>
      </c>
      <c r="AD552" s="52" t="str">
        <f t="shared" si="71"/>
        <v/>
      </c>
      <c r="AE552" s="52" t="str">
        <f t="shared" si="72"/>
        <v/>
      </c>
      <c r="AF552" s="30" t="str">
        <f t="shared" si="73"/>
        <v/>
      </c>
      <c r="AG552" s="30" t="str">
        <f t="shared" si="74"/>
        <v/>
      </c>
      <c r="AH552" s="3" t="str">
        <f t="shared" si="75"/>
        <v/>
      </c>
    </row>
    <row r="553" spans="1:34" x14ac:dyDescent="0.25">
      <c r="A553" s="13" t="str">
        <f>+Afrapportering!A534</f>
        <v/>
      </c>
      <c r="B553" s="13" t="str">
        <f>+Afrapportering!B534</f>
        <v/>
      </c>
      <c r="C553" s="13" t="str">
        <f>+Afrapportering!C534</f>
        <v/>
      </c>
      <c r="D553" s="13" t="str">
        <f>+Afrapportering!D534</f>
        <v/>
      </c>
      <c r="E553" s="14" t="str">
        <f>+Afrapportering!E534</f>
        <v/>
      </c>
      <c r="F553" s="139" t="str">
        <f>IF(Afrapportering!F534 = "", "",Afrapportering!F534)</f>
        <v/>
      </c>
      <c r="G553" s="14" t="str">
        <f>+Afrapportering!G534</f>
        <v/>
      </c>
      <c r="H553" s="139" t="str">
        <f>IF(Afrapportering!H534 = "","",Afrapportering!H534)</f>
        <v/>
      </c>
      <c r="I553" s="140" t="str">
        <f>+Afrapportering!I534</f>
        <v/>
      </c>
      <c r="J553" s="13" t="str">
        <f>+Afrapportering!J534</f>
        <v/>
      </c>
      <c r="K553" s="32" t="str">
        <f t="shared" si="68"/>
        <v/>
      </c>
      <c r="L553" s="31" t="str">
        <f>IF(Ansøgning!J539="","",Ansøgning!J539)</f>
        <v/>
      </c>
      <c r="M553" s="134" t="str">
        <f>IF(Afrapportering!M534="","",Afrapportering!M534)</f>
        <v/>
      </c>
      <c r="N553" s="31" t="str">
        <f>IF(Ansøgning!K539="","",Ansøgning!K539)</f>
        <v/>
      </c>
      <c r="O553" s="134">
        <f>IF(Afrapportering!O534="",,Afrapportering!O534)</f>
        <v>0</v>
      </c>
      <c r="P553" s="15" t="str">
        <f>IF(Ansøgning!L539="","",Ansøgning!L539)</f>
        <v/>
      </c>
      <c r="Q553" s="15" t="str">
        <f t="shared" si="69"/>
        <v/>
      </c>
      <c r="R553" s="15"/>
      <c r="S553" s="15" t="str">
        <f>IF(Afrapportering!S534="","",Afrapportering!S534)</f>
        <v/>
      </c>
      <c r="T553" s="31" t="str">
        <f t="shared" si="70"/>
        <v/>
      </c>
      <c r="U553" s="30" t="str">
        <f>IF(Afrapportering!U534="","",Afrapportering!U534)</f>
        <v/>
      </c>
      <c r="V553" s="52" t="str">
        <f>IF(Afrapportering!V534="","",Afrapportering!V534)</f>
        <v/>
      </c>
      <c r="W553" s="30" t="str">
        <f>IF(Afrapportering!W534="","",Afrapportering!W534)</f>
        <v/>
      </c>
      <c r="X553" s="52" t="str">
        <f>IF(Afrapportering!X534="","",Afrapportering!X534)</f>
        <v/>
      </c>
      <c r="Y553" s="30" t="str">
        <f>IF(Afrapportering!Y534="","",Afrapportering!Y534)</f>
        <v/>
      </c>
      <c r="Z553" s="52" t="str">
        <f>IFERROR(MAX(IF(OR(V553="",X553=""),"",IF(AND(AND(MONTH(F553)&gt;=7,MONTH(F553)&lt;8),AND(MONTH(H553)&gt;=7,MONTH(H553)&lt;8)),(NETWORKDAYS(F553,H553,Lister!$D$7:$D$13)-V553)*T553/NETWORKDAYS(Lister!$D$19,Lister!$E$19,Lister!$D$7:$D$13),IF(AND(AND(MONTH(F553)&gt;=7,MONTH(F553)&lt;8),MONTH(H553)&gt;7),(NETWORKDAYS(F553,Lister!$E$19,Lister!$D$7:$D$13)-V553)*T553/NETWORKDAYS(Lister!$D$19,Lister!$E$19,Lister!$D$7:$D$13),IF(MONTH(F553)&gt;7,0)))),0),"")</f>
        <v/>
      </c>
      <c r="AA553" s="30" t="str">
        <f>IF(Afrapportering!AA534="","",Afrapportering!AA534)</f>
        <v/>
      </c>
      <c r="AB553" s="52" t="str">
        <f>IFERROR(MAX(IF(OR(V553="",X553=""),"",IF(AND(AND(MONTH(F553)&gt;=8,MONTH(F553)&lt;9),AND(MONTH(H553)&gt;=8,MONTH(H553)&lt;9)),(NETWORKDAYS(F553,H553,Lister!$D$7:$D$13)-X553)*T553/NETWORKDAYS(Lister!$D$20,Lister!$E$20,Lister!$D$7:$D$13),IF(AND(MONTH(F553)=7,MONTH(H553)=8),(NETWORKDAYS(Lister!$D$20,H553,Lister!$D$7:$D$13)-X553)*T553/NETWORKDAYS(Lister!$D$20,Lister!$E$20,Lister!$D$7:$D$13),IF(AND(MONTH(F553)=7,MONTH(H553)=7),0)))),0),"")</f>
        <v/>
      </c>
      <c r="AC553" s="30" t="str">
        <f>IF(Afrapportering!AC534="","",Afrapportering!AC534)</f>
        <v/>
      </c>
      <c r="AD553" s="52" t="str">
        <f t="shared" si="71"/>
        <v/>
      </c>
      <c r="AE553" s="52" t="str">
        <f t="shared" si="72"/>
        <v/>
      </c>
      <c r="AF553" s="30" t="str">
        <f t="shared" si="73"/>
        <v/>
      </c>
      <c r="AG553" s="30" t="str">
        <f t="shared" si="74"/>
        <v/>
      </c>
      <c r="AH553" s="3" t="str">
        <f t="shared" si="75"/>
        <v/>
      </c>
    </row>
    <row r="554" spans="1:34" x14ac:dyDescent="0.25">
      <c r="A554" s="13" t="str">
        <f>+Afrapportering!A535</f>
        <v/>
      </c>
      <c r="B554" s="13" t="str">
        <f>+Afrapportering!B535</f>
        <v/>
      </c>
      <c r="C554" s="13" t="str">
        <f>+Afrapportering!C535</f>
        <v/>
      </c>
      <c r="D554" s="13" t="str">
        <f>+Afrapportering!D535</f>
        <v/>
      </c>
      <c r="E554" s="14" t="str">
        <f>+Afrapportering!E535</f>
        <v/>
      </c>
      <c r="F554" s="139" t="str">
        <f>IF(Afrapportering!F535 = "", "",Afrapportering!F535)</f>
        <v/>
      </c>
      <c r="G554" s="14" t="str">
        <f>+Afrapportering!G535</f>
        <v/>
      </c>
      <c r="H554" s="139" t="str">
        <f>IF(Afrapportering!H535 = "","",Afrapportering!H535)</f>
        <v/>
      </c>
      <c r="I554" s="140" t="str">
        <f>+Afrapportering!I535</f>
        <v/>
      </c>
      <c r="J554" s="13" t="str">
        <f>+Afrapportering!J535</f>
        <v/>
      </c>
      <c r="K554" s="32" t="str">
        <f t="shared" si="68"/>
        <v/>
      </c>
      <c r="L554" s="31" t="str">
        <f>IF(Ansøgning!J540="","",Ansøgning!J540)</f>
        <v/>
      </c>
      <c r="M554" s="134" t="str">
        <f>IF(Afrapportering!M535="","",Afrapportering!M535)</f>
        <v/>
      </c>
      <c r="N554" s="31" t="str">
        <f>IF(Ansøgning!K540="","",Ansøgning!K540)</f>
        <v/>
      </c>
      <c r="O554" s="134">
        <f>IF(Afrapportering!O535="",,Afrapportering!O535)</f>
        <v>0</v>
      </c>
      <c r="P554" s="15" t="str">
        <f>IF(Ansøgning!L540="","",Ansøgning!L540)</f>
        <v/>
      </c>
      <c r="Q554" s="15" t="str">
        <f t="shared" si="69"/>
        <v/>
      </c>
      <c r="R554" s="15"/>
      <c r="S554" s="15" t="str">
        <f>IF(Afrapportering!S535="","",Afrapportering!S535)</f>
        <v/>
      </c>
      <c r="T554" s="31" t="str">
        <f t="shared" si="70"/>
        <v/>
      </c>
      <c r="U554" s="30" t="str">
        <f>IF(Afrapportering!U535="","",Afrapportering!U535)</f>
        <v/>
      </c>
      <c r="V554" s="52" t="str">
        <f>IF(Afrapportering!V535="","",Afrapportering!V535)</f>
        <v/>
      </c>
      <c r="W554" s="30" t="str">
        <f>IF(Afrapportering!W535="","",Afrapportering!W535)</f>
        <v/>
      </c>
      <c r="X554" s="52" t="str">
        <f>IF(Afrapportering!X535="","",Afrapportering!X535)</f>
        <v/>
      </c>
      <c r="Y554" s="30" t="str">
        <f>IF(Afrapportering!Y535="","",Afrapportering!Y535)</f>
        <v/>
      </c>
      <c r="Z554" s="52" t="str">
        <f>IFERROR(MAX(IF(OR(V554="",X554=""),"",IF(AND(AND(MONTH(F554)&gt;=7,MONTH(F554)&lt;8),AND(MONTH(H554)&gt;=7,MONTH(H554)&lt;8)),(NETWORKDAYS(F554,H554,Lister!$D$7:$D$13)-V554)*T554/NETWORKDAYS(Lister!$D$19,Lister!$E$19,Lister!$D$7:$D$13),IF(AND(AND(MONTH(F554)&gt;=7,MONTH(F554)&lt;8),MONTH(H554)&gt;7),(NETWORKDAYS(F554,Lister!$E$19,Lister!$D$7:$D$13)-V554)*T554/NETWORKDAYS(Lister!$D$19,Lister!$E$19,Lister!$D$7:$D$13),IF(MONTH(F554)&gt;7,0)))),0),"")</f>
        <v/>
      </c>
      <c r="AA554" s="30" t="str">
        <f>IF(Afrapportering!AA535="","",Afrapportering!AA535)</f>
        <v/>
      </c>
      <c r="AB554" s="52" t="str">
        <f>IFERROR(MAX(IF(OR(V554="",X554=""),"",IF(AND(AND(MONTH(F554)&gt;=8,MONTH(F554)&lt;9),AND(MONTH(H554)&gt;=8,MONTH(H554)&lt;9)),(NETWORKDAYS(F554,H554,Lister!$D$7:$D$13)-X554)*T554/NETWORKDAYS(Lister!$D$20,Lister!$E$20,Lister!$D$7:$D$13),IF(AND(MONTH(F554)=7,MONTH(H554)=8),(NETWORKDAYS(Lister!$D$20,H554,Lister!$D$7:$D$13)-X554)*T554/NETWORKDAYS(Lister!$D$20,Lister!$E$20,Lister!$D$7:$D$13),IF(AND(MONTH(F554)=7,MONTH(H554)=7),0)))),0),"")</f>
        <v/>
      </c>
      <c r="AC554" s="30" t="str">
        <f>IF(Afrapportering!AC535="","",Afrapportering!AC535)</f>
        <v/>
      </c>
      <c r="AD554" s="52" t="str">
        <f t="shared" si="71"/>
        <v/>
      </c>
      <c r="AE554" s="52" t="str">
        <f t="shared" si="72"/>
        <v/>
      </c>
      <c r="AF554" s="30" t="str">
        <f t="shared" si="73"/>
        <v/>
      </c>
      <c r="AG554" s="30" t="str">
        <f t="shared" si="74"/>
        <v/>
      </c>
      <c r="AH554" s="3" t="str">
        <f t="shared" si="75"/>
        <v/>
      </c>
    </row>
    <row r="555" spans="1:34" x14ac:dyDescent="0.25">
      <c r="A555" s="13" t="str">
        <f>+Afrapportering!A536</f>
        <v/>
      </c>
      <c r="B555" s="13" t="str">
        <f>+Afrapportering!B536</f>
        <v/>
      </c>
      <c r="C555" s="13" t="str">
        <f>+Afrapportering!C536</f>
        <v/>
      </c>
      <c r="D555" s="13" t="str">
        <f>+Afrapportering!D536</f>
        <v/>
      </c>
      <c r="E555" s="14" t="str">
        <f>+Afrapportering!E536</f>
        <v/>
      </c>
      <c r="F555" s="139" t="str">
        <f>IF(Afrapportering!F536 = "", "",Afrapportering!F536)</f>
        <v/>
      </c>
      <c r="G555" s="14" t="str">
        <f>+Afrapportering!G536</f>
        <v/>
      </c>
      <c r="H555" s="139" t="str">
        <f>IF(Afrapportering!H536 = "","",Afrapportering!H536)</f>
        <v/>
      </c>
      <c r="I555" s="140" t="str">
        <f>+Afrapportering!I536</f>
        <v/>
      </c>
      <c r="J555" s="13" t="str">
        <f>+Afrapportering!J536</f>
        <v/>
      </c>
      <c r="K555" s="32" t="str">
        <f t="shared" si="68"/>
        <v/>
      </c>
      <c r="L555" s="31" t="str">
        <f>IF(Ansøgning!J541="","",Ansøgning!J541)</f>
        <v/>
      </c>
      <c r="M555" s="134" t="str">
        <f>IF(Afrapportering!M536="","",Afrapportering!M536)</f>
        <v/>
      </c>
      <c r="N555" s="31" t="str">
        <f>IF(Ansøgning!K541="","",Ansøgning!K541)</f>
        <v/>
      </c>
      <c r="O555" s="134">
        <f>IF(Afrapportering!O536="",,Afrapportering!O536)</f>
        <v>0</v>
      </c>
      <c r="P555" s="15" t="str">
        <f>IF(Ansøgning!L541="","",Ansøgning!L541)</f>
        <v/>
      </c>
      <c r="Q555" s="15" t="str">
        <f t="shared" si="69"/>
        <v/>
      </c>
      <c r="R555" s="15"/>
      <c r="S555" s="15" t="str">
        <f>IF(Afrapportering!S536="","",Afrapportering!S536)</f>
        <v/>
      </c>
      <c r="T555" s="31" t="str">
        <f t="shared" si="70"/>
        <v/>
      </c>
      <c r="U555" s="30" t="str">
        <f>IF(Afrapportering!U536="","",Afrapportering!U536)</f>
        <v/>
      </c>
      <c r="V555" s="52" t="str">
        <f>IF(Afrapportering!V536="","",Afrapportering!V536)</f>
        <v/>
      </c>
      <c r="W555" s="30" t="str">
        <f>IF(Afrapportering!W536="","",Afrapportering!W536)</f>
        <v/>
      </c>
      <c r="X555" s="52" t="str">
        <f>IF(Afrapportering!X536="","",Afrapportering!X536)</f>
        <v/>
      </c>
      <c r="Y555" s="30" t="str">
        <f>IF(Afrapportering!Y536="","",Afrapportering!Y536)</f>
        <v/>
      </c>
      <c r="Z555" s="52" t="str">
        <f>IFERROR(MAX(IF(OR(V555="",X555=""),"",IF(AND(AND(MONTH(F555)&gt;=7,MONTH(F555)&lt;8),AND(MONTH(H555)&gt;=7,MONTH(H555)&lt;8)),(NETWORKDAYS(F555,H555,Lister!$D$7:$D$13)-V555)*T555/NETWORKDAYS(Lister!$D$19,Lister!$E$19,Lister!$D$7:$D$13),IF(AND(AND(MONTH(F555)&gt;=7,MONTH(F555)&lt;8),MONTH(H555)&gt;7),(NETWORKDAYS(F555,Lister!$E$19,Lister!$D$7:$D$13)-V555)*T555/NETWORKDAYS(Lister!$D$19,Lister!$E$19,Lister!$D$7:$D$13),IF(MONTH(F555)&gt;7,0)))),0),"")</f>
        <v/>
      </c>
      <c r="AA555" s="30" t="str">
        <f>IF(Afrapportering!AA536="","",Afrapportering!AA536)</f>
        <v/>
      </c>
      <c r="AB555" s="52" t="str">
        <f>IFERROR(MAX(IF(OR(V555="",X555=""),"",IF(AND(AND(MONTH(F555)&gt;=8,MONTH(F555)&lt;9),AND(MONTH(H555)&gt;=8,MONTH(H555)&lt;9)),(NETWORKDAYS(F555,H555,Lister!$D$7:$D$13)-X555)*T555/NETWORKDAYS(Lister!$D$20,Lister!$E$20,Lister!$D$7:$D$13),IF(AND(MONTH(F555)=7,MONTH(H555)=8),(NETWORKDAYS(Lister!$D$20,H555,Lister!$D$7:$D$13)-X555)*T555/NETWORKDAYS(Lister!$D$20,Lister!$E$20,Lister!$D$7:$D$13),IF(AND(MONTH(F555)=7,MONTH(H555)=7),0)))),0),"")</f>
        <v/>
      </c>
      <c r="AC555" s="30" t="str">
        <f>IF(Afrapportering!AC536="","",Afrapportering!AC536)</f>
        <v/>
      </c>
      <c r="AD555" s="52" t="str">
        <f t="shared" si="71"/>
        <v/>
      </c>
      <c r="AE555" s="52" t="str">
        <f t="shared" si="72"/>
        <v/>
      </c>
      <c r="AF555" s="30" t="str">
        <f t="shared" si="73"/>
        <v/>
      </c>
      <c r="AG555" s="30" t="str">
        <f t="shared" si="74"/>
        <v/>
      </c>
      <c r="AH555" s="3" t="str">
        <f t="shared" si="75"/>
        <v/>
      </c>
    </row>
    <row r="556" spans="1:34" x14ac:dyDescent="0.25">
      <c r="A556" s="13" t="str">
        <f>+Afrapportering!A537</f>
        <v/>
      </c>
      <c r="B556" s="13" t="str">
        <f>+Afrapportering!B537</f>
        <v/>
      </c>
      <c r="C556" s="13" t="str">
        <f>+Afrapportering!C537</f>
        <v/>
      </c>
      <c r="D556" s="13" t="str">
        <f>+Afrapportering!D537</f>
        <v/>
      </c>
      <c r="E556" s="14" t="str">
        <f>+Afrapportering!E537</f>
        <v/>
      </c>
      <c r="F556" s="139" t="str">
        <f>IF(Afrapportering!F537 = "", "",Afrapportering!F537)</f>
        <v/>
      </c>
      <c r="G556" s="14" t="str">
        <f>+Afrapportering!G537</f>
        <v/>
      </c>
      <c r="H556" s="139" t="str">
        <f>IF(Afrapportering!H537 = "","",Afrapportering!H537)</f>
        <v/>
      </c>
      <c r="I556" s="140" t="str">
        <f>+Afrapportering!I537</f>
        <v/>
      </c>
      <c r="J556" s="13" t="str">
        <f>+Afrapportering!J537</f>
        <v/>
      </c>
      <c r="K556" s="32" t="str">
        <f t="shared" si="68"/>
        <v/>
      </c>
      <c r="L556" s="31" t="str">
        <f>IF(Ansøgning!J542="","",Ansøgning!J542)</f>
        <v/>
      </c>
      <c r="M556" s="134" t="str">
        <f>IF(Afrapportering!M537="","",Afrapportering!M537)</f>
        <v/>
      </c>
      <c r="N556" s="31" t="str">
        <f>IF(Ansøgning!K542="","",Ansøgning!K542)</f>
        <v/>
      </c>
      <c r="O556" s="134">
        <f>IF(Afrapportering!O537="",,Afrapportering!O537)</f>
        <v>0</v>
      </c>
      <c r="P556" s="15" t="str">
        <f>IF(Ansøgning!L542="","",Ansøgning!L542)</f>
        <v/>
      </c>
      <c r="Q556" s="15" t="str">
        <f t="shared" si="69"/>
        <v/>
      </c>
      <c r="R556" s="15"/>
      <c r="S556" s="15" t="str">
        <f>IF(Afrapportering!S537="","",Afrapportering!S537)</f>
        <v/>
      </c>
      <c r="T556" s="31" t="str">
        <f t="shared" si="70"/>
        <v/>
      </c>
      <c r="U556" s="30" t="str">
        <f>IF(Afrapportering!U537="","",Afrapportering!U537)</f>
        <v/>
      </c>
      <c r="V556" s="52" t="str">
        <f>IF(Afrapportering!V537="","",Afrapportering!V537)</f>
        <v/>
      </c>
      <c r="W556" s="30" t="str">
        <f>IF(Afrapportering!W537="","",Afrapportering!W537)</f>
        <v/>
      </c>
      <c r="X556" s="52" t="str">
        <f>IF(Afrapportering!X537="","",Afrapportering!X537)</f>
        <v/>
      </c>
      <c r="Y556" s="30" t="str">
        <f>IF(Afrapportering!Y537="","",Afrapportering!Y537)</f>
        <v/>
      </c>
      <c r="Z556" s="52" t="str">
        <f>IFERROR(MAX(IF(OR(V556="",X556=""),"",IF(AND(AND(MONTH(F556)&gt;=7,MONTH(F556)&lt;8),AND(MONTH(H556)&gt;=7,MONTH(H556)&lt;8)),(NETWORKDAYS(F556,H556,Lister!$D$7:$D$13)-V556)*T556/NETWORKDAYS(Lister!$D$19,Lister!$E$19,Lister!$D$7:$D$13),IF(AND(AND(MONTH(F556)&gt;=7,MONTH(F556)&lt;8),MONTH(H556)&gt;7),(NETWORKDAYS(F556,Lister!$E$19,Lister!$D$7:$D$13)-V556)*T556/NETWORKDAYS(Lister!$D$19,Lister!$E$19,Lister!$D$7:$D$13),IF(MONTH(F556)&gt;7,0)))),0),"")</f>
        <v/>
      </c>
      <c r="AA556" s="30" t="str">
        <f>IF(Afrapportering!AA537="","",Afrapportering!AA537)</f>
        <v/>
      </c>
      <c r="AB556" s="52" t="str">
        <f>IFERROR(MAX(IF(OR(V556="",X556=""),"",IF(AND(AND(MONTH(F556)&gt;=8,MONTH(F556)&lt;9),AND(MONTH(H556)&gt;=8,MONTH(H556)&lt;9)),(NETWORKDAYS(F556,H556,Lister!$D$7:$D$13)-X556)*T556/NETWORKDAYS(Lister!$D$20,Lister!$E$20,Lister!$D$7:$D$13),IF(AND(MONTH(F556)=7,MONTH(H556)=8),(NETWORKDAYS(Lister!$D$20,H556,Lister!$D$7:$D$13)-X556)*T556/NETWORKDAYS(Lister!$D$20,Lister!$E$20,Lister!$D$7:$D$13),IF(AND(MONTH(F556)=7,MONTH(H556)=7),0)))),0),"")</f>
        <v/>
      </c>
      <c r="AC556" s="30" t="str">
        <f>IF(Afrapportering!AC537="","",Afrapportering!AC537)</f>
        <v/>
      </c>
      <c r="AD556" s="52" t="str">
        <f t="shared" si="71"/>
        <v/>
      </c>
      <c r="AE556" s="52" t="str">
        <f t="shared" si="72"/>
        <v/>
      </c>
      <c r="AF556" s="30" t="str">
        <f t="shared" si="73"/>
        <v/>
      </c>
      <c r="AG556" s="30" t="str">
        <f t="shared" si="74"/>
        <v/>
      </c>
      <c r="AH556" s="3" t="str">
        <f t="shared" si="75"/>
        <v/>
      </c>
    </row>
    <row r="557" spans="1:34" x14ac:dyDescent="0.25">
      <c r="A557" s="13" t="str">
        <f>+Afrapportering!A538</f>
        <v/>
      </c>
      <c r="B557" s="13" t="str">
        <f>+Afrapportering!B538</f>
        <v/>
      </c>
      <c r="C557" s="13" t="str">
        <f>+Afrapportering!C538</f>
        <v/>
      </c>
      <c r="D557" s="13" t="str">
        <f>+Afrapportering!D538</f>
        <v/>
      </c>
      <c r="E557" s="14" t="str">
        <f>+Afrapportering!E538</f>
        <v/>
      </c>
      <c r="F557" s="139" t="str">
        <f>IF(Afrapportering!F538 = "", "",Afrapportering!F538)</f>
        <v/>
      </c>
      <c r="G557" s="14" t="str">
        <f>+Afrapportering!G538</f>
        <v/>
      </c>
      <c r="H557" s="139" t="str">
        <f>IF(Afrapportering!H538 = "","",Afrapportering!H538)</f>
        <v/>
      </c>
      <c r="I557" s="140" t="str">
        <f>+Afrapportering!I538</f>
        <v/>
      </c>
      <c r="J557" s="13" t="str">
        <f>+Afrapportering!J538</f>
        <v/>
      </c>
      <c r="K557" s="32" t="str">
        <f t="shared" si="68"/>
        <v/>
      </c>
      <c r="L557" s="31" t="str">
        <f>IF(Ansøgning!J543="","",Ansøgning!J543)</f>
        <v/>
      </c>
      <c r="M557" s="134" t="str">
        <f>IF(Afrapportering!M538="","",Afrapportering!M538)</f>
        <v/>
      </c>
      <c r="N557" s="31" t="str">
        <f>IF(Ansøgning!K543="","",Ansøgning!K543)</f>
        <v/>
      </c>
      <c r="O557" s="134">
        <f>IF(Afrapportering!O538="",,Afrapportering!O538)</f>
        <v>0</v>
      </c>
      <c r="P557" s="15" t="str">
        <f>IF(Ansøgning!L543="","",Ansøgning!L543)</f>
        <v/>
      </c>
      <c r="Q557" s="15" t="str">
        <f t="shared" si="69"/>
        <v/>
      </c>
      <c r="R557" s="15"/>
      <c r="S557" s="15" t="str">
        <f>IF(Afrapportering!S538="","",Afrapportering!S538)</f>
        <v/>
      </c>
      <c r="T557" s="31" t="str">
        <f t="shared" si="70"/>
        <v/>
      </c>
      <c r="U557" s="30" t="str">
        <f>IF(Afrapportering!U538="","",Afrapportering!U538)</f>
        <v/>
      </c>
      <c r="V557" s="52" t="str">
        <f>IF(Afrapportering!V538="","",Afrapportering!V538)</f>
        <v/>
      </c>
      <c r="W557" s="30" t="str">
        <f>IF(Afrapportering!W538="","",Afrapportering!W538)</f>
        <v/>
      </c>
      <c r="X557" s="52" t="str">
        <f>IF(Afrapportering!X538="","",Afrapportering!X538)</f>
        <v/>
      </c>
      <c r="Y557" s="30" t="str">
        <f>IF(Afrapportering!Y538="","",Afrapportering!Y538)</f>
        <v/>
      </c>
      <c r="Z557" s="52" t="str">
        <f>IFERROR(MAX(IF(OR(V557="",X557=""),"",IF(AND(AND(MONTH(F557)&gt;=7,MONTH(F557)&lt;8),AND(MONTH(H557)&gt;=7,MONTH(H557)&lt;8)),(NETWORKDAYS(F557,H557,Lister!$D$7:$D$13)-V557)*T557/NETWORKDAYS(Lister!$D$19,Lister!$E$19,Lister!$D$7:$D$13),IF(AND(AND(MONTH(F557)&gt;=7,MONTH(F557)&lt;8),MONTH(H557)&gt;7),(NETWORKDAYS(F557,Lister!$E$19,Lister!$D$7:$D$13)-V557)*T557/NETWORKDAYS(Lister!$D$19,Lister!$E$19,Lister!$D$7:$D$13),IF(MONTH(F557)&gt;7,0)))),0),"")</f>
        <v/>
      </c>
      <c r="AA557" s="30" t="str">
        <f>IF(Afrapportering!AA538="","",Afrapportering!AA538)</f>
        <v/>
      </c>
      <c r="AB557" s="52" t="str">
        <f>IFERROR(MAX(IF(OR(V557="",X557=""),"",IF(AND(AND(MONTH(F557)&gt;=8,MONTH(F557)&lt;9),AND(MONTH(H557)&gt;=8,MONTH(H557)&lt;9)),(NETWORKDAYS(F557,H557,Lister!$D$7:$D$13)-X557)*T557/NETWORKDAYS(Lister!$D$20,Lister!$E$20,Lister!$D$7:$D$13),IF(AND(MONTH(F557)=7,MONTH(H557)=8),(NETWORKDAYS(Lister!$D$20,H557,Lister!$D$7:$D$13)-X557)*T557/NETWORKDAYS(Lister!$D$20,Lister!$E$20,Lister!$D$7:$D$13),IF(AND(MONTH(F557)=7,MONTH(H557)=7),0)))),0),"")</f>
        <v/>
      </c>
      <c r="AC557" s="30" t="str">
        <f>IF(Afrapportering!AC538="","",Afrapportering!AC538)</f>
        <v/>
      </c>
      <c r="AD557" s="52" t="str">
        <f t="shared" si="71"/>
        <v/>
      </c>
      <c r="AE557" s="52" t="str">
        <f t="shared" si="72"/>
        <v/>
      </c>
      <c r="AF557" s="30" t="str">
        <f t="shared" si="73"/>
        <v/>
      </c>
      <c r="AG557" s="30" t="str">
        <f t="shared" si="74"/>
        <v/>
      </c>
      <c r="AH557" s="3" t="str">
        <f t="shared" si="75"/>
        <v/>
      </c>
    </row>
    <row r="558" spans="1:34" x14ac:dyDescent="0.25">
      <c r="A558" s="13" t="str">
        <f>+Afrapportering!A539</f>
        <v/>
      </c>
      <c r="B558" s="13" t="str">
        <f>+Afrapportering!B539</f>
        <v/>
      </c>
      <c r="C558" s="13" t="str">
        <f>+Afrapportering!C539</f>
        <v/>
      </c>
      <c r="D558" s="13" t="str">
        <f>+Afrapportering!D539</f>
        <v/>
      </c>
      <c r="E558" s="14" t="str">
        <f>+Afrapportering!E539</f>
        <v/>
      </c>
      <c r="F558" s="139" t="str">
        <f>IF(Afrapportering!F539 = "", "",Afrapportering!F539)</f>
        <v/>
      </c>
      <c r="G558" s="14" t="str">
        <f>+Afrapportering!G539</f>
        <v/>
      </c>
      <c r="H558" s="139" t="str">
        <f>IF(Afrapportering!H539 = "","",Afrapportering!H539)</f>
        <v/>
      </c>
      <c r="I558" s="140" t="str">
        <f>+Afrapportering!I539</f>
        <v/>
      </c>
      <c r="J558" s="13" t="str">
        <f>+Afrapportering!J539</f>
        <v/>
      </c>
      <c r="K558" s="32" t="str">
        <f t="shared" si="68"/>
        <v/>
      </c>
      <c r="L558" s="31" t="str">
        <f>IF(Ansøgning!J544="","",Ansøgning!J544)</f>
        <v/>
      </c>
      <c r="M558" s="134" t="str">
        <f>IF(Afrapportering!M539="","",Afrapportering!M539)</f>
        <v/>
      </c>
      <c r="N558" s="31" t="str">
        <f>IF(Ansøgning!K544="","",Ansøgning!K544)</f>
        <v/>
      </c>
      <c r="O558" s="134">
        <f>IF(Afrapportering!O539="",,Afrapportering!O539)</f>
        <v>0</v>
      </c>
      <c r="P558" s="15" t="str">
        <f>IF(Ansøgning!L544="","",Ansøgning!L544)</f>
        <v/>
      </c>
      <c r="Q558" s="15" t="str">
        <f t="shared" si="69"/>
        <v/>
      </c>
      <c r="R558" s="15"/>
      <c r="S558" s="15" t="str">
        <f>IF(Afrapportering!S539="","",Afrapportering!S539)</f>
        <v/>
      </c>
      <c r="T558" s="31" t="str">
        <f t="shared" si="70"/>
        <v/>
      </c>
      <c r="U558" s="30" t="str">
        <f>IF(Afrapportering!U539="","",Afrapportering!U539)</f>
        <v/>
      </c>
      <c r="V558" s="52" t="str">
        <f>IF(Afrapportering!V539="","",Afrapportering!V539)</f>
        <v/>
      </c>
      <c r="W558" s="30" t="str">
        <f>IF(Afrapportering!W539="","",Afrapportering!W539)</f>
        <v/>
      </c>
      <c r="X558" s="52" t="str">
        <f>IF(Afrapportering!X539="","",Afrapportering!X539)</f>
        <v/>
      </c>
      <c r="Y558" s="30" t="str">
        <f>IF(Afrapportering!Y539="","",Afrapportering!Y539)</f>
        <v/>
      </c>
      <c r="Z558" s="52" t="str">
        <f>IFERROR(MAX(IF(OR(V558="",X558=""),"",IF(AND(AND(MONTH(F558)&gt;=7,MONTH(F558)&lt;8),AND(MONTH(H558)&gt;=7,MONTH(H558)&lt;8)),(NETWORKDAYS(F558,H558,Lister!$D$7:$D$13)-V558)*T558/NETWORKDAYS(Lister!$D$19,Lister!$E$19,Lister!$D$7:$D$13),IF(AND(AND(MONTH(F558)&gt;=7,MONTH(F558)&lt;8),MONTH(H558)&gt;7),(NETWORKDAYS(F558,Lister!$E$19,Lister!$D$7:$D$13)-V558)*T558/NETWORKDAYS(Lister!$D$19,Lister!$E$19,Lister!$D$7:$D$13),IF(MONTH(F558)&gt;7,0)))),0),"")</f>
        <v/>
      </c>
      <c r="AA558" s="30" t="str">
        <f>IF(Afrapportering!AA539="","",Afrapportering!AA539)</f>
        <v/>
      </c>
      <c r="AB558" s="52" t="str">
        <f>IFERROR(MAX(IF(OR(V558="",X558=""),"",IF(AND(AND(MONTH(F558)&gt;=8,MONTH(F558)&lt;9),AND(MONTH(H558)&gt;=8,MONTH(H558)&lt;9)),(NETWORKDAYS(F558,H558,Lister!$D$7:$D$13)-X558)*T558/NETWORKDAYS(Lister!$D$20,Lister!$E$20,Lister!$D$7:$D$13),IF(AND(MONTH(F558)=7,MONTH(H558)=8),(NETWORKDAYS(Lister!$D$20,H558,Lister!$D$7:$D$13)-X558)*T558/NETWORKDAYS(Lister!$D$20,Lister!$E$20,Lister!$D$7:$D$13),IF(AND(MONTH(F558)=7,MONTH(H558)=7),0)))),0),"")</f>
        <v/>
      </c>
      <c r="AC558" s="30" t="str">
        <f>IF(Afrapportering!AC539="","",Afrapportering!AC539)</f>
        <v/>
      </c>
      <c r="AD558" s="52" t="str">
        <f t="shared" si="71"/>
        <v/>
      </c>
      <c r="AE558" s="52" t="str">
        <f t="shared" si="72"/>
        <v/>
      </c>
      <c r="AF558" s="30" t="str">
        <f t="shared" si="73"/>
        <v/>
      </c>
      <c r="AG558" s="30" t="str">
        <f t="shared" si="74"/>
        <v/>
      </c>
      <c r="AH558" s="3" t="str">
        <f t="shared" si="75"/>
        <v/>
      </c>
    </row>
    <row r="559" spans="1:34" x14ac:dyDescent="0.25">
      <c r="A559" s="13" t="str">
        <f>+Afrapportering!A540</f>
        <v/>
      </c>
      <c r="B559" s="13" t="str">
        <f>+Afrapportering!B540</f>
        <v/>
      </c>
      <c r="C559" s="13" t="str">
        <f>+Afrapportering!C540</f>
        <v/>
      </c>
      <c r="D559" s="13" t="str">
        <f>+Afrapportering!D540</f>
        <v/>
      </c>
      <c r="E559" s="14" t="str">
        <f>+Afrapportering!E540</f>
        <v/>
      </c>
      <c r="F559" s="139" t="str">
        <f>IF(Afrapportering!F540 = "", "",Afrapportering!F540)</f>
        <v/>
      </c>
      <c r="G559" s="14" t="str">
        <f>+Afrapportering!G540</f>
        <v/>
      </c>
      <c r="H559" s="139" t="str">
        <f>IF(Afrapportering!H540 = "","",Afrapportering!H540)</f>
        <v/>
      </c>
      <c r="I559" s="140" t="str">
        <f>+Afrapportering!I540</f>
        <v/>
      </c>
      <c r="J559" s="13" t="str">
        <f>+Afrapportering!J540</f>
        <v/>
      </c>
      <c r="K559" s="32" t="str">
        <f t="shared" si="68"/>
        <v/>
      </c>
      <c r="L559" s="31" t="str">
        <f>IF(Ansøgning!J545="","",Ansøgning!J545)</f>
        <v/>
      </c>
      <c r="M559" s="134" t="str">
        <f>IF(Afrapportering!M540="","",Afrapportering!M540)</f>
        <v/>
      </c>
      <c r="N559" s="31" t="str">
        <f>IF(Ansøgning!K545="","",Ansøgning!K545)</f>
        <v/>
      </c>
      <c r="O559" s="134">
        <f>IF(Afrapportering!O540="",,Afrapportering!O540)</f>
        <v>0</v>
      </c>
      <c r="P559" s="15" t="str">
        <f>IF(Ansøgning!L545="","",Ansøgning!L545)</f>
        <v/>
      </c>
      <c r="Q559" s="15" t="str">
        <f t="shared" si="69"/>
        <v/>
      </c>
      <c r="R559" s="15"/>
      <c r="S559" s="15" t="str">
        <f>IF(Afrapportering!S540="","",Afrapportering!S540)</f>
        <v/>
      </c>
      <c r="T559" s="31" t="str">
        <f t="shared" si="70"/>
        <v/>
      </c>
      <c r="U559" s="30" t="str">
        <f>IF(Afrapportering!U540="","",Afrapportering!U540)</f>
        <v/>
      </c>
      <c r="V559" s="52" t="str">
        <f>IF(Afrapportering!V540="","",Afrapportering!V540)</f>
        <v/>
      </c>
      <c r="W559" s="30" t="str">
        <f>IF(Afrapportering!W540="","",Afrapportering!W540)</f>
        <v/>
      </c>
      <c r="X559" s="52" t="str">
        <f>IF(Afrapportering!X540="","",Afrapportering!X540)</f>
        <v/>
      </c>
      <c r="Y559" s="30" t="str">
        <f>IF(Afrapportering!Y540="","",Afrapportering!Y540)</f>
        <v/>
      </c>
      <c r="Z559" s="52" t="str">
        <f>IFERROR(MAX(IF(OR(V559="",X559=""),"",IF(AND(AND(MONTH(F559)&gt;=7,MONTH(F559)&lt;8),AND(MONTH(H559)&gt;=7,MONTH(H559)&lt;8)),(NETWORKDAYS(F559,H559,Lister!$D$7:$D$13)-V559)*T559/NETWORKDAYS(Lister!$D$19,Lister!$E$19,Lister!$D$7:$D$13),IF(AND(AND(MONTH(F559)&gt;=7,MONTH(F559)&lt;8),MONTH(H559)&gt;7),(NETWORKDAYS(F559,Lister!$E$19,Lister!$D$7:$D$13)-V559)*T559/NETWORKDAYS(Lister!$D$19,Lister!$E$19,Lister!$D$7:$D$13),IF(MONTH(F559)&gt;7,0)))),0),"")</f>
        <v/>
      </c>
      <c r="AA559" s="30" t="str">
        <f>IF(Afrapportering!AA540="","",Afrapportering!AA540)</f>
        <v/>
      </c>
      <c r="AB559" s="52" t="str">
        <f>IFERROR(MAX(IF(OR(V559="",X559=""),"",IF(AND(AND(MONTH(F559)&gt;=8,MONTH(F559)&lt;9),AND(MONTH(H559)&gt;=8,MONTH(H559)&lt;9)),(NETWORKDAYS(F559,H559,Lister!$D$7:$D$13)-X559)*T559/NETWORKDAYS(Lister!$D$20,Lister!$E$20,Lister!$D$7:$D$13),IF(AND(MONTH(F559)=7,MONTH(H559)=8),(NETWORKDAYS(Lister!$D$20,H559,Lister!$D$7:$D$13)-X559)*T559/NETWORKDAYS(Lister!$D$20,Lister!$E$20,Lister!$D$7:$D$13),IF(AND(MONTH(F559)=7,MONTH(H559)=7),0)))),0),"")</f>
        <v/>
      </c>
      <c r="AC559" s="30" t="str">
        <f>IF(Afrapportering!AC540="","",Afrapportering!AC540)</f>
        <v/>
      </c>
      <c r="AD559" s="52" t="str">
        <f t="shared" si="71"/>
        <v/>
      </c>
      <c r="AE559" s="52" t="str">
        <f t="shared" si="72"/>
        <v/>
      </c>
      <c r="AF559" s="30" t="str">
        <f t="shared" si="73"/>
        <v/>
      </c>
      <c r="AG559" s="30" t="str">
        <f t="shared" si="74"/>
        <v/>
      </c>
      <c r="AH559" s="3" t="str">
        <f t="shared" si="75"/>
        <v/>
      </c>
    </row>
    <row r="560" spans="1:34" x14ac:dyDescent="0.25">
      <c r="A560" s="13" t="str">
        <f>+Afrapportering!A541</f>
        <v/>
      </c>
      <c r="B560" s="13" t="str">
        <f>+Afrapportering!B541</f>
        <v/>
      </c>
      <c r="C560" s="13" t="str">
        <f>+Afrapportering!C541</f>
        <v/>
      </c>
      <c r="D560" s="13" t="str">
        <f>+Afrapportering!D541</f>
        <v/>
      </c>
      <c r="E560" s="14" t="str">
        <f>+Afrapportering!E541</f>
        <v/>
      </c>
      <c r="F560" s="139" t="str">
        <f>IF(Afrapportering!F541 = "", "",Afrapportering!F541)</f>
        <v/>
      </c>
      <c r="G560" s="14" t="str">
        <f>+Afrapportering!G541</f>
        <v/>
      </c>
      <c r="H560" s="139" t="str">
        <f>IF(Afrapportering!H541 = "","",Afrapportering!H541)</f>
        <v/>
      </c>
      <c r="I560" s="140" t="str">
        <f>+Afrapportering!I541</f>
        <v/>
      </c>
      <c r="J560" s="13" t="str">
        <f>+Afrapportering!J541</f>
        <v/>
      </c>
      <c r="K560" s="32" t="str">
        <f t="shared" si="68"/>
        <v/>
      </c>
      <c r="L560" s="31" t="str">
        <f>IF(Ansøgning!J546="","",Ansøgning!J546)</f>
        <v/>
      </c>
      <c r="M560" s="134" t="str">
        <f>IF(Afrapportering!M541="","",Afrapportering!M541)</f>
        <v/>
      </c>
      <c r="N560" s="31" t="str">
        <f>IF(Ansøgning!K546="","",Ansøgning!K546)</f>
        <v/>
      </c>
      <c r="O560" s="134">
        <f>IF(Afrapportering!O541="",,Afrapportering!O541)</f>
        <v>0</v>
      </c>
      <c r="P560" s="15" t="str">
        <f>IF(Ansøgning!L546="","",Ansøgning!L546)</f>
        <v/>
      </c>
      <c r="Q560" s="15" t="str">
        <f t="shared" si="69"/>
        <v/>
      </c>
      <c r="R560" s="15"/>
      <c r="S560" s="15" t="str">
        <f>IF(Afrapportering!S541="","",Afrapportering!S541)</f>
        <v/>
      </c>
      <c r="T560" s="31" t="str">
        <f t="shared" si="70"/>
        <v/>
      </c>
      <c r="U560" s="30" t="str">
        <f>IF(Afrapportering!U541="","",Afrapportering!U541)</f>
        <v/>
      </c>
      <c r="V560" s="52" t="str">
        <f>IF(Afrapportering!V541="","",Afrapportering!V541)</f>
        <v/>
      </c>
      <c r="W560" s="30" t="str">
        <f>IF(Afrapportering!W541="","",Afrapportering!W541)</f>
        <v/>
      </c>
      <c r="X560" s="52" t="str">
        <f>IF(Afrapportering!X541="","",Afrapportering!X541)</f>
        <v/>
      </c>
      <c r="Y560" s="30" t="str">
        <f>IF(Afrapportering!Y541="","",Afrapportering!Y541)</f>
        <v/>
      </c>
      <c r="Z560" s="52" t="str">
        <f>IFERROR(MAX(IF(OR(V560="",X560=""),"",IF(AND(AND(MONTH(F560)&gt;=7,MONTH(F560)&lt;8),AND(MONTH(H560)&gt;=7,MONTH(H560)&lt;8)),(NETWORKDAYS(F560,H560,Lister!$D$7:$D$13)-V560)*T560/NETWORKDAYS(Lister!$D$19,Lister!$E$19,Lister!$D$7:$D$13),IF(AND(AND(MONTH(F560)&gt;=7,MONTH(F560)&lt;8),MONTH(H560)&gt;7),(NETWORKDAYS(F560,Lister!$E$19,Lister!$D$7:$D$13)-V560)*T560/NETWORKDAYS(Lister!$D$19,Lister!$E$19,Lister!$D$7:$D$13),IF(MONTH(F560)&gt;7,0)))),0),"")</f>
        <v/>
      </c>
      <c r="AA560" s="30" t="str">
        <f>IF(Afrapportering!AA541="","",Afrapportering!AA541)</f>
        <v/>
      </c>
      <c r="AB560" s="52" t="str">
        <f>IFERROR(MAX(IF(OR(V560="",X560=""),"",IF(AND(AND(MONTH(F560)&gt;=8,MONTH(F560)&lt;9),AND(MONTH(H560)&gt;=8,MONTH(H560)&lt;9)),(NETWORKDAYS(F560,H560,Lister!$D$7:$D$13)-X560)*T560/NETWORKDAYS(Lister!$D$20,Lister!$E$20,Lister!$D$7:$D$13),IF(AND(MONTH(F560)=7,MONTH(H560)=8),(NETWORKDAYS(Lister!$D$20,H560,Lister!$D$7:$D$13)-X560)*T560/NETWORKDAYS(Lister!$D$20,Lister!$E$20,Lister!$D$7:$D$13),IF(AND(MONTH(F560)=7,MONTH(H560)=7),0)))),0),"")</f>
        <v/>
      </c>
      <c r="AC560" s="30" t="str">
        <f>IF(Afrapportering!AC541="","",Afrapportering!AC541)</f>
        <v/>
      </c>
      <c r="AD560" s="52" t="str">
        <f t="shared" si="71"/>
        <v/>
      </c>
      <c r="AE560" s="52" t="str">
        <f t="shared" si="72"/>
        <v/>
      </c>
      <c r="AF560" s="30" t="str">
        <f t="shared" si="73"/>
        <v/>
      </c>
      <c r="AG560" s="30" t="str">
        <f t="shared" si="74"/>
        <v/>
      </c>
      <c r="AH560" s="3" t="str">
        <f t="shared" si="75"/>
        <v/>
      </c>
    </row>
    <row r="561" spans="1:34" x14ac:dyDescent="0.25">
      <c r="A561" s="13" t="str">
        <f>+Afrapportering!A542</f>
        <v/>
      </c>
      <c r="B561" s="13" t="str">
        <f>+Afrapportering!B542</f>
        <v/>
      </c>
      <c r="C561" s="13" t="str">
        <f>+Afrapportering!C542</f>
        <v/>
      </c>
      <c r="D561" s="13" t="str">
        <f>+Afrapportering!D542</f>
        <v/>
      </c>
      <c r="E561" s="14" t="str">
        <f>+Afrapportering!E542</f>
        <v/>
      </c>
      <c r="F561" s="139" t="str">
        <f>IF(Afrapportering!F542 = "", "",Afrapportering!F542)</f>
        <v/>
      </c>
      <c r="G561" s="14" t="str">
        <f>+Afrapportering!G542</f>
        <v/>
      </c>
      <c r="H561" s="139" t="str">
        <f>IF(Afrapportering!H542 = "","",Afrapportering!H542)</f>
        <v/>
      </c>
      <c r="I561" s="140" t="str">
        <f>+Afrapportering!I542</f>
        <v/>
      </c>
      <c r="J561" s="13" t="str">
        <f>+Afrapportering!J542</f>
        <v/>
      </c>
      <c r="K561" s="32" t="str">
        <f t="shared" si="68"/>
        <v/>
      </c>
      <c r="L561" s="31" t="str">
        <f>IF(Ansøgning!J547="","",Ansøgning!J547)</f>
        <v/>
      </c>
      <c r="M561" s="134" t="str">
        <f>IF(Afrapportering!M542="","",Afrapportering!M542)</f>
        <v/>
      </c>
      <c r="N561" s="31" t="str">
        <f>IF(Ansøgning!K547="","",Ansøgning!K547)</f>
        <v/>
      </c>
      <c r="O561" s="134">
        <f>IF(Afrapportering!O542="",,Afrapportering!O542)</f>
        <v>0</v>
      </c>
      <c r="P561" s="15" t="str">
        <f>IF(Ansøgning!L547="","",Ansøgning!L547)</f>
        <v/>
      </c>
      <c r="Q561" s="15" t="str">
        <f t="shared" si="69"/>
        <v/>
      </c>
      <c r="R561" s="15"/>
      <c r="S561" s="15" t="str">
        <f>IF(Afrapportering!S542="","",Afrapportering!S542)</f>
        <v/>
      </c>
      <c r="T561" s="31" t="str">
        <f t="shared" si="70"/>
        <v/>
      </c>
      <c r="U561" s="30" t="str">
        <f>IF(Afrapportering!U542="","",Afrapportering!U542)</f>
        <v/>
      </c>
      <c r="V561" s="52" t="str">
        <f>IF(Afrapportering!V542="","",Afrapportering!V542)</f>
        <v/>
      </c>
      <c r="W561" s="30" t="str">
        <f>IF(Afrapportering!W542="","",Afrapportering!W542)</f>
        <v/>
      </c>
      <c r="X561" s="52" t="str">
        <f>IF(Afrapportering!X542="","",Afrapportering!X542)</f>
        <v/>
      </c>
      <c r="Y561" s="30" t="str">
        <f>IF(Afrapportering!Y542="","",Afrapportering!Y542)</f>
        <v/>
      </c>
      <c r="Z561" s="52" t="str">
        <f>IFERROR(MAX(IF(OR(V561="",X561=""),"",IF(AND(AND(MONTH(F561)&gt;=7,MONTH(F561)&lt;8),AND(MONTH(H561)&gt;=7,MONTH(H561)&lt;8)),(NETWORKDAYS(F561,H561,Lister!$D$7:$D$13)-V561)*T561/NETWORKDAYS(Lister!$D$19,Lister!$E$19,Lister!$D$7:$D$13),IF(AND(AND(MONTH(F561)&gt;=7,MONTH(F561)&lt;8),MONTH(H561)&gt;7),(NETWORKDAYS(F561,Lister!$E$19,Lister!$D$7:$D$13)-V561)*T561/NETWORKDAYS(Lister!$D$19,Lister!$E$19,Lister!$D$7:$D$13),IF(MONTH(F561)&gt;7,0)))),0),"")</f>
        <v/>
      </c>
      <c r="AA561" s="30" t="str">
        <f>IF(Afrapportering!AA542="","",Afrapportering!AA542)</f>
        <v/>
      </c>
      <c r="AB561" s="52" t="str">
        <f>IFERROR(MAX(IF(OR(V561="",X561=""),"",IF(AND(AND(MONTH(F561)&gt;=8,MONTH(F561)&lt;9),AND(MONTH(H561)&gt;=8,MONTH(H561)&lt;9)),(NETWORKDAYS(F561,H561,Lister!$D$7:$D$13)-X561)*T561/NETWORKDAYS(Lister!$D$20,Lister!$E$20,Lister!$D$7:$D$13),IF(AND(MONTH(F561)=7,MONTH(H561)=8),(NETWORKDAYS(Lister!$D$20,H561,Lister!$D$7:$D$13)-X561)*T561/NETWORKDAYS(Lister!$D$20,Lister!$E$20,Lister!$D$7:$D$13),IF(AND(MONTH(F561)=7,MONTH(H561)=7),0)))),0),"")</f>
        <v/>
      </c>
      <c r="AC561" s="30" t="str">
        <f>IF(Afrapportering!AC542="","",Afrapportering!AC542)</f>
        <v/>
      </c>
      <c r="AD561" s="52" t="str">
        <f t="shared" si="71"/>
        <v/>
      </c>
      <c r="AE561" s="52" t="str">
        <f t="shared" si="72"/>
        <v/>
      </c>
      <c r="AF561" s="30" t="str">
        <f t="shared" si="73"/>
        <v/>
      </c>
      <c r="AG561" s="30" t="str">
        <f t="shared" si="74"/>
        <v/>
      </c>
      <c r="AH561" s="3" t="str">
        <f t="shared" si="75"/>
        <v/>
      </c>
    </row>
    <row r="562" spans="1:34" x14ac:dyDescent="0.25">
      <c r="A562" s="13" t="str">
        <f>+Afrapportering!A543</f>
        <v/>
      </c>
      <c r="B562" s="13" t="str">
        <f>+Afrapportering!B543</f>
        <v/>
      </c>
      <c r="C562" s="13" t="str">
        <f>+Afrapportering!C543</f>
        <v/>
      </c>
      <c r="D562" s="13" t="str">
        <f>+Afrapportering!D543</f>
        <v/>
      </c>
      <c r="E562" s="14" t="str">
        <f>+Afrapportering!E543</f>
        <v/>
      </c>
      <c r="F562" s="139" t="str">
        <f>IF(Afrapportering!F543 = "", "",Afrapportering!F543)</f>
        <v/>
      </c>
      <c r="G562" s="14" t="str">
        <f>+Afrapportering!G543</f>
        <v/>
      </c>
      <c r="H562" s="139" t="str">
        <f>IF(Afrapportering!H543 = "","",Afrapportering!H543)</f>
        <v/>
      </c>
      <c r="I562" s="140" t="str">
        <f>+Afrapportering!I543</f>
        <v/>
      </c>
      <c r="J562" s="13" t="str">
        <f>+Afrapportering!J543</f>
        <v/>
      </c>
      <c r="K562" s="32" t="str">
        <f t="shared" si="68"/>
        <v/>
      </c>
      <c r="L562" s="31" t="str">
        <f>IF(Ansøgning!J548="","",Ansøgning!J548)</f>
        <v/>
      </c>
      <c r="M562" s="134" t="str">
        <f>IF(Afrapportering!M543="","",Afrapportering!M543)</f>
        <v/>
      </c>
      <c r="N562" s="31" t="str">
        <f>IF(Ansøgning!K548="","",Ansøgning!K548)</f>
        <v/>
      </c>
      <c r="O562" s="134">
        <f>IF(Afrapportering!O543="",,Afrapportering!O543)</f>
        <v>0</v>
      </c>
      <c r="P562" s="15" t="str">
        <f>IF(Ansøgning!L548="","",Ansøgning!L548)</f>
        <v/>
      </c>
      <c r="Q562" s="15" t="str">
        <f t="shared" si="69"/>
        <v/>
      </c>
      <c r="R562" s="15"/>
      <c r="S562" s="15" t="str">
        <f>IF(Afrapportering!S543="","",Afrapportering!S543)</f>
        <v/>
      </c>
      <c r="T562" s="31" t="str">
        <f t="shared" si="70"/>
        <v/>
      </c>
      <c r="U562" s="30" t="str">
        <f>IF(Afrapportering!U543="","",Afrapportering!U543)</f>
        <v/>
      </c>
      <c r="V562" s="52" t="str">
        <f>IF(Afrapportering!V543="","",Afrapportering!V543)</f>
        <v/>
      </c>
      <c r="W562" s="30" t="str">
        <f>IF(Afrapportering!W543="","",Afrapportering!W543)</f>
        <v/>
      </c>
      <c r="X562" s="52" t="str">
        <f>IF(Afrapportering!X543="","",Afrapportering!X543)</f>
        <v/>
      </c>
      <c r="Y562" s="30" t="str">
        <f>IF(Afrapportering!Y543="","",Afrapportering!Y543)</f>
        <v/>
      </c>
      <c r="Z562" s="52" t="str">
        <f>IFERROR(MAX(IF(OR(V562="",X562=""),"",IF(AND(AND(MONTH(F562)&gt;=7,MONTH(F562)&lt;8),AND(MONTH(H562)&gt;=7,MONTH(H562)&lt;8)),(NETWORKDAYS(F562,H562,Lister!$D$7:$D$13)-V562)*T562/NETWORKDAYS(Lister!$D$19,Lister!$E$19,Lister!$D$7:$D$13),IF(AND(AND(MONTH(F562)&gt;=7,MONTH(F562)&lt;8),MONTH(H562)&gt;7),(NETWORKDAYS(F562,Lister!$E$19,Lister!$D$7:$D$13)-V562)*T562/NETWORKDAYS(Lister!$D$19,Lister!$E$19,Lister!$D$7:$D$13),IF(MONTH(F562)&gt;7,0)))),0),"")</f>
        <v/>
      </c>
      <c r="AA562" s="30" t="str">
        <f>IF(Afrapportering!AA543="","",Afrapportering!AA543)</f>
        <v/>
      </c>
      <c r="AB562" s="52" t="str">
        <f>IFERROR(MAX(IF(OR(V562="",X562=""),"",IF(AND(AND(MONTH(F562)&gt;=8,MONTH(F562)&lt;9),AND(MONTH(H562)&gt;=8,MONTH(H562)&lt;9)),(NETWORKDAYS(F562,H562,Lister!$D$7:$D$13)-X562)*T562/NETWORKDAYS(Lister!$D$20,Lister!$E$20,Lister!$D$7:$D$13),IF(AND(MONTH(F562)=7,MONTH(H562)=8),(NETWORKDAYS(Lister!$D$20,H562,Lister!$D$7:$D$13)-X562)*T562/NETWORKDAYS(Lister!$D$20,Lister!$E$20,Lister!$D$7:$D$13),IF(AND(MONTH(F562)=7,MONTH(H562)=7),0)))),0),"")</f>
        <v/>
      </c>
      <c r="AC562" s="30" t="str">
        <f>IF(Afrapportering!AC543="","",Afrapportering!AC543)</f>
        <v/>
      </c>
      <c r="AD562" s="52" t="str">
        <f t="shared" si="71"/>
        <v/>
      </c>
      <c r="AE562" s="52" t="str">
        <f t="shared" si="72"/>
        <v/>
      </c>
      <c r="AF562" s="30" t="str">
        <f t="shared" si="73"/>
        <v/>
      </c>
      <c r="AG562" s="30" t="str">
        <f t="shared" si="74"/>
        <v/>
      </c>
      <c r="AH562" s="3" t="str">
        <f t="shared" si="75"/>
        <v/>
      </c>
    </row>
    <row r="563" spans="1:34" x14ac:dyDescent="0.25">
      <c r="A563" s="13" t="str">
        <f>+Afrapportering!A544</f>
        <v/>
      </c>
      <c r="B563" s="13" t="str">
        <f>+Afrapportering!B544</f>
        <v/>
      </c>
      <c r="C563" s="13" t="str">
        <f>+Afrapportering!C544</f>
        <v/>
      </c>
      <c r="D563" s="13" t="str">
        <f>+Afrapportering!D544</f>
        <v/>
      </c>
      <c r="E563" s="14" t="str">
        <f>+Afrapportering!E544</f>
        <v/>
      </c>
      <c r="F563" s="139" t="str">
        <f>IF(Afrapportering!F544 = "", "",Afrapportering!F544)</f>
        <v/>
      </c>
      <c r="G563" s="14" t="str">
        <f>+Afrapportering!G544</f>
        <v/>
      </c>
      <c r="H563" s="139" t="str">
        <f>IF(Afrapportering!H544 = "","",Afrapportering!H544)</f>
        <v/>
      </c>
      <c r="I563" s="140" t="str">
        <f>+Afrapportering!I544</f>
        <v/>
      </c>
      <c r="J563" s="13" t="str">
        <f>+Afrapportering!J544</f>
        <v/>
      </c>
      <c r="K563" s="32" t="str">
        <f t="shared" si="68"/>
        <v/>
      </c>
      <c r="L563" s="31" t="str">
        <f>IF(Ansøgning!J549="","",Ansøgning!J549)</f>
        <v/>
      </c>
      <c r="M563" s="134" t="str">
        <f>IF(Afrapportering!M544="","",Afrapportering!M544)</f>
        <v/>
      </c>
      <c r="N563" s="31" t="str">
        <f>IF(Ansøgning!K549="","",Ansøgning!K549)</f>
        <v/>
      </c>
      <c r="O563" s="134">
        <f>IF(Afrapportering!O544="",,Afrapportering!O544)</f>
        <v>0</v>
      </c>
      <c r="P563" s="15" t="str">
        <f>IF(Ansøgning!L549="","",Ansøgning!L549)</f>
        <v/>
      </c>
      <c r="Q563" s="15" t="str">
        <f t="shared" si="69"/>
        <v/>
      </c>
      <c r="R563" s="15"/>
      <c r="S563" s="15" t="str">
        <f>IF(Afrapportering!S544="","",Afrapportering!S544)</f>
        <v/>
      </c>
      <c r="T563" s="31" t="str">
        <f t="shared" si="70"/>
        <v/>
      </c>
      <c r="U563" s="30" t="str">
        <f>IF(Afrapportering!U544="","",Afrapportering!U544)</f>
        <v/>
      </c>
      <c r="V563" s="52" t="str">
        <f>IF(Afrapportering!V544="","",Afrapportering!V544)</f>
        <v/>
      </c>
      <c r="W563" s="30" t="str">
        <f>IF(Afrapportering!W544="","",Afrapportering!W544)</f>
        <v/>
      </c>
      <c r="X563" s="52" t="str">
        <f>IF(Afrapportering!X544="","",Afrapportering!X544)</f>
        <v/>
      </c>
      <c r="Y563" s="30" t="str">
        <f>IF(Afrapportering!Y544="","",Afrapportering!Y544)</f>
        <v/>
      </c>
      <c r="Z563" s="52" t="str">
        <f>IFERROR(MAX(IF(OR(V563="",X563=""),"",IF(AND(AND(MONTH(F563)&gt;=7,MONTH(F563)&lt;8),AND(MONTH(H563)&gt;=7,MONTH(H563)&lt;8)),(NETWORKDAYS(F563,H563,Lister!$D$7:$D$13)-V563)*T563/NETWORKDAYS(Lister!$D$19,Lister!$E$19,Lister!$D$7:$D$13),IF(AND(AND(MONTH(F563)&gt;=7,MONTH(F563)&lt;8),MONTH(H563)&gt;7),(NETWORKDAYS(F563,Lister!$E$19,Lister!$D$7:$D$13)-V563)*T563/NETWORKDAYS(Lister!$D$19,Lister!$E$19,Lister!$D$7:$D$13),IF(MONTH(F563)&gt;7,0)))),0),"")</f>
        <v/>
      </c>
      <c r="AA563" s="30" t="str">
        <f>IF(Afrapportering!AA544="","",Afrapportering!AA544)</f>
        <v/>
      </c>
      <c r="AB563" s="52" t="str">
        <f>IFERROR(MAX(IF(OR(V563="",X563=""),"",IF(AND(AND(MONTH(F563)&gt;=8,MONTH(F563)&lt;9),AND(MONTH(H563)&gt;=8,MONTH(H563)&lt;9)),(NETWORKDAYS(F563,H563,Lister!$D$7:$D$13)-X563)*T563/NETWORKDAYS(Lister!$D$20,Lister!$E$20,Lister!$D$7:$D$13),IF(AND(MONTH(F563)=7,MONTH(H563)=8),(NETWORKDAYS(Lister!$D$20,H563,Lister!$D$7:$D$13)-X563)*T563/NETWORKDAYS(Lister!$D$20,Lister!$E$20,Lister!$D$7:$D$13),IF(AND(MONTH(F563)=7,MONTH(H563)=7),0)))),0),"")</f>
        <v/>
      </c>
      <c r="AC563" s="30" t="str">
        <f>IF(Afrapportering!AC544="","",Afrapportering!AC544)</f>
        <v/>
      </c>
      <c r="AD563" s="52" t="str">
        <f t="shared" si="71"/>
        <v/>
      </c>
      <c r="AE563" s="52" t="str">
        <f t="shared" si="72"/>
        <v/>
      </c>
      <c r="AF563" s="30" t="str">
        <f t="shared" si="73"/>
        <v/>
      </c>
      <c r="AG563" s="30" t="str">
        <f t="shared" si="74"/>
        <v/>
      </c>
      <c r="AH563" s="3" t="str">
        <f t="shared" si="75"/>
        <v/>
      </c>
    </row>
    <row r="564" spans="1:34" x14ac:dyDescent="0.25">
      <c r="A564" s="13" t="str">
        <f>+Afrapportering!A545</f>
        <v/>
      </c>
      <c r="B564" s="13" t="str">
        <f>+Afrapportering!B545</f>
        <v/>
      </c>
      <c r="C564" s="13" t="str">
        <f>+Afrapportering!C545</f>
        <v/>
      </c>
      <c r="D564" s="13" t="str">
        <f>+Afrapportering!D545</f>
        <v/>
      </c>
      <c r="E564" s="14" t="str">
        <f>+Afrapportering!E545</f>
        <v/>
      </c>
      <c r="F564" s="139" t="str">
        <f>IF(Afrapportering!F545 = "", "",Afrapportering!F545)</f>
        <v/>
      </c>
      <c r="G564" s="14" t="str">
        <f>+Afrapportering!G545</f>
        <v/>
      </c>
      <c r="H564" s="139" t="str">
        <f>IF(Afrapportering!H545 = "","",Afrapportering!H545)</f>
        <v/>
      </c>
      <c r="I564" s="140" t="str">
        <f>+Afrapportering!I545</f>
        <v/>
      </c>
      <c r="J564" s="13" t="str">
        <f>+Afrapportering!J545</f>
        <v/>
      </c>
      <c r="K564" s="32" t="str">
        <f t="shared" si="68"/>
        <v/>
      </c>
      <c r="L564" s="31" t="str">
        <f>IF(Ansøgning!J550="","",Ansøgning!J550)</f>
        <v/>
      </c>
      <c r="M564" s="134" t="str">
        <f>IF(Afrapportering!M545="","",Afrapportering!M545)</f>
        <v/>
      </c>
      <c r="N564" s="31" t="str">
        <f>IF(Ansøgning!K550="","",Ansøgning!K550)</f>
        <v/>
      </c>
      <c r="O564" s="134">
        <f>IF(Afrapportering!O545="",,Afrapportering!O545)</f>
        <v>0</v>
      </c>
      <c r="P564" s="15" t="str">
        <f>IF(Ansøgning!L550="","",Ansøgning!L550)</f>
        <v/>
      </c>
      <c r="Q564" s="15" t="str">
        <f t="shared" si="69"/>
        <v/>
      </c>
      <c r="R564" s="15"/>
      <c r="S564" s="15" t="str">
        <f>IF(Afrapportering!S545="","",Afrapportering!S545)</f>
        <v/>
      </c>
      <c r="T564" s="31" t="str">
        <f t="shared" si="70"/>
        <v/>
      </c>
      <c r="U564" s="30" t="str">
        <f>IF(Afrapportering!U545="","",Afrapportering!U545)</f>
        <v/>
      </c>
      <c r="V564" s="52" t="str">
        <f>IF(Afrapportering!V545="","",Afrapportering!V545)</f>
        <v/>
      </c>
      <c r="W564" s="30" t="str">
        <f>IF(Afrapportering!W545="","",Afrapportering!W545)</f>
        <v/>
      </c>
      <c r="X564" s="52" t="str">
        <f>IF(Afrapportering!X545="","",Afrapportering!X545)</f>
        <v/>
      </c>
      <c r="Y564" s="30" t="str">
        <f>IF(Afrapportering!Y545="","",Afrapportering!Y545)</f>
        <v/>
      </c>
      <c r="Z564" s="52" t="str">
        <f>IFERROR(MAX(IF(OR(V564="",X564=""),"",IF(AND(AND(MONTH(F564)&gt;=7,MONTH(F564)&lt;8),AND(MONTH(H564)&gt;=7,MONTH(H564)&lt;8)),(NETWORKDAYS(F564,H564,Lister!$D$7:$D$13)-V564)*T564/NETWORKDAYS(Lister!$D$19,Lister!$E$19,Lister!$D$7:$D$13),IF(AND(AND(MONTH(F564)&gt;=7,MONTH(F564)&lt;8),MONTH(H564)&gt;7),(NETWORKDAYS(F564,Lister!$E$19,Lister!$D$7:$D$13)-V564)*T564/NETWORKDAYS(Lister!$D$19,Lister!$E$19,Lister!$D$7:$D$13),IF(MONTH(F564)&gt;7,0)))),0),"")</f>
        <v/>
      </c>
      <c r="AA564" s="30" t="str">
        <f>IF(Afrapportering!AA545="","",Afrapportering!AA545)</f>
        <v/>
      </c>
      <c r="AB564" s="52" t="str">
        <f>IFERROR(MAX(IF(OR(V564="",X564=""),"",IF(AND(AND(MONTH(F564)&gt;=8,MONTH(F564)&lt;9),AND(MONTH(H564)&gt;=8,MONTH(H564)&lt;9)),(NETWORKDAYS(F564,H564,Lister!$D$7:$D$13)-X564)*T564/NETWORKDAYS(Lister!$D$20,Lister!$E$20,Lister!$D$7:$D$13),IF(AND(MONTH(F564)=7,MONTH(H564)=8),(NETWORKDAYS(Lister!$D$20,H564,Lister!$D$7:$D$13)-X564)*T564/NETWORKDAYS(Lister!$D$20,Lister!$E$20,Lister!$D$7:$D$13),IF(AND(MONTH(F564)=7,MONTH(H564)=7),0)))),0),"")</f>
        <v/>
      </c>
      <c r="AC564" s="30" t="str">
        <f>IF(Afrapportering!AC545="","",Afrapportering!AC545)</f>
        <v/>
      </c>
      <c r="AD564" s="52" t="str">
        <f t="shared" si="71"/>
        <v/>
      </c>
      <c r="AE564" s="52" t="str">
        <f t="shared" si="72"/>
        <v/>
      </c>
      <c r="AF564" s="30" t="str">
        <f t="shared" si="73"/>
        <v/>
      </c>
      <c r="AG564" s="30" t="str">
        <f t="shared" si="74"/>
        <v/>
      </c>
      <c r="AH564" s="3" t="str">
        <f t="shared" si="75"/>
        <v/>
      </c>
    </row>
    <row r="565" spans="1:34" x14ac:dyDescent="0.25">
      <c r="A565" s="13" t="str">
        <f>+Afrapportering!A546</f>
        <v/>
      </c>
      <c r="B565" s="13" t="str">
        <f>+Afrapportering!B546</f>
        <v/>
      </c>
      <c r="C565" s="13" t="str">
        <f>+Afrapportering!C546</f>
        <v/>
      </c>
      <c r="D565" s="13" t="str">
        <f>+Afrapportering!D546</f>
        <v/>
      </c>
      <c r="E565" s="14" t="str">
        <f>+Afrapportering!E546</f>
        <v/>
      </c>
      <c r="F565" s="139" t="str">
        <f>IF(Afrapportering!F546 = "", "",Afrapportering!F546)</f>
        <v/>
      </c>
      <c r="G565" s="14" t="str">
        <f>+Afrapportering!G546</f>
        <v/>
      </c>
      <c r="H565" s="139" t="str">
        <f>IF(Afrapportering!H546 = "","",Afrapportering!H546)</f>
        <v/>
      </c>
      <c r="I565" s="140" t="str">
        <f>+Afrapportering!I546</f>
        <v/>
      </c>
      <c r="J565" s="13" t="str">
        <f>+Afrapportering!J546</f>
        <v/>
      </c>
      <c r="K565" s="32" t="str">
        <f t="shared" si="68"/>
        <v/>
      </c>
      <c r="L565" s="31" t="str">
        <f>IF(Ansøgning!J551="","",Ansøgning!J551)</f>
        <v/>
      </c>
      <c r="M565" s="134" t="str">
        <f>IF(Afrapportering!M546="","",Afrapportering!M546)</f>
        <v/>
      </c>
      <c r="N565" s="31" t="str">
        <f>IF(Ansøgning!K551="","",Ansøgning!K551)</f>
        <v/>
      </c>
      <c r="O565" s="134">
        <f>IF(Afrapportering!O546="",,Afrapportering!O546)</f>
        <v>0</v>
      </c>
      <c r="P565" s="15" t="str">
        <f>IF(Ansøgning!L551="","",Ansøgning!L551)</f>
        <v/>
      </c>
      <c r="Q565" s="15" t="str">
        <f t="shared" si="69"/>
        <v/>
      </c>
      <c r="R565" s="15"/>
      <c r="S565" s="15" t="str">
        <f>IF(Afrapportering!S546="","",Afrapportering!S546)</f>
        <v/>
      </c>
      <c r="T565" s="31" t="str">
        <f t="shared" si="70"/>
        <v/>
      </c>
      <c r="U565" s="30" t="str">
        <f>IF(Afrapportering!U546="","",Afrapportering!U546)</f>
        <v/>
      </c>
      <c r="V565" s="52" t="str">
        <f>IF(Afrapportering!V546="","",Afrapportering!V546)</f>
        <v/>
      </c>
      <c r="W565" s="30" t="str">
        <f>IF(Afrapportering!W546="","",Afrapportering!W546)</f>
        <v/>
      </c>
      <c r="X565" s="52" t="str">
        <f>IF(Afrapportering!X546="","",Afrapportering!X546)</f>
        <v/>
      </c>
      <c r="Y565" s="30" t="str">
        <f>IF(Afrapportering!Y546="","",Afrapportering!Y546)</f>
        <v/>
      </c>
      <c r="Z565" s="52" t="str">
        <f>IFERROR(MAX(IF(OR(V565="",X565=""),"",IF(AND(AND(MONTH(F565)&gt;=7,MONTH(F565)&lt;8),AND(MONTH(H565)&gt;=7,MONTH(H565)&lt;8)),(NETWORKDAYS(F565,H565,Lister!$D$7:$D$13)-V565)*T565/NETWORKDAYS(Lister!$D$19,Lister!$E$19,Lister!$D$7:$D$13),IF(AND(AND(MONTH(F565)&gt;=7,MONTH(F565)&lt;8),MONTH(H565)&gt;7),(NETWORKDAYS(F565,Lister!$E$19,Lister!$D$7:$D$13)-V565)*T565/NETWORKDAYS(Lister!$D$19,Lister!$E$19,Lister!$D$7:$D$13),IF(MONTH(F565)&gt;7,0)))),0),"")</f>
        <v/>
      </c>
      <c r="AA565" s="30" t="str">
        <f>IF(Afrapportering!AA546="","",Afrapportering!AA546)</f>
        <v/>
      </c>
      <c r="AB565" s="52" t="str">
        <f>IFERROR(MAX(IF(OR(V565="",X565=""),"",IF(AND(AND(MONTH(F565)&gt;=8,MONTH(F565)&lt;9),AND(MONTH(H565)&gt;=8,MONTH(H565)&lt;9)),(NETWORKDAYS(F565,H565,Lister!$D$7:$D$13)-X565)*T565/NETWORKDAYS(Lister!$D$20,Lister!$E$20,Lister!$D$7:$D$13),IF(AND(MONTH(F565)=7,MONTH(H565)=8),(NETWORKDAYS(Lister!$D$20,H565,Lister!$D$7:$D$13)-X565)*T565/NETWORKDAYS(Lister!$D$20,Lister!$E$20,Lister!$D$7:$D$13),IF(AND(MONTH(F565)=7,MONTH(H565)=7),0)))),0),"")</f>
        <v/>
      </c>
      <c r="AC565" s="30" t="str">
        <f>IF(Afrapportering!AC546="","",Afrapportering!AC546)</f>
        <v/>
      </c>
      <c r="AD565" s="52" t="str">
        <f t="shared" si="71"/>
        <v/>
      </c>
      <c r="AE565" s="52" t="str">
        <f t="shared" si="72"/>
        <v/>
      </c>
      <c r="AF565" s="30" t="str">
        <f t="shared" si="73"/>
        <v/>
      </c>
      <c r="AG565" s="30" t="str">
        <f t="shared" si="74"/>
        <v/>
      </c>
      <c r="AH565" s="3" t="str">
        <f t="shared" si="75"/>
        <v/>
      </c>
    </row>
    <row r="566" spans="1:34" x14ac:dyDescent="0.25">
      <c r="A566" s="13" t="str">
        <f>+Afrapportering!A547</f>
        <v/>
      </c>
      <c r="B566" s="13" t="str">
        <f>+Afrapportering!B547</f>
        <v/>
      </c>
      <c r="C566" s="13" t="str">
        <f>+Afrapportering!C547</f>
        <v/>
      </c>
      <c r="D566" s="13" t="str">
        <f>+Afrapportering!D547</f>
        <v/>
      </c>
      <c r="E566" s="14" t="str">
        <f>+Afrapportering!E547</f>
        <v/>
      </c>
      <c r="F566" s="139" t="str">
        <f>IF(Afrapportering!F547 = "", "",Afrapportering!F547)</f>
        <v/>
      </c>
      <c r="G566" s="14" t="str">
        <f>+Afrapportering!G547</f>
        <v/>
      </c>
      <c r="H566" s="139" t="str">
        <f>IF(Afrapportering!H547 = "","",Afrapportering!H547)</f>
        <v/>
      </c>
      <c r="I566" s="140" t="str">
        <f>+Afrapportering!I547</f>
        <v/>
      </c>
      <c r="J566" s="13" t="str">
        <f>+Afrapportering!J547</f>
        <v/>
      </c>
      <c r="K566" s="32" t="str">
        <f t="shared" si="68"/>
        <v/>
      </c>
      <c r="L566" s="31" t="str">
        <f>IF(Ansøgning!J552="","",Ansøgning!J552)</f>
        <v/>
      </c>
      <c r="M566" s="134" t="str">
        <f>IF(Afrapportering!M547="","",Afrapportering!M547)</f>
        <v/>
      </c>
      <c r="N566" s="31" t="str">
        <f>IF(Ansøgning!K552="","",Ansøgning!K552)</f>
        <v/>
      </c>
      <c r="O566" s="134">
        <f>IF(Afrapportering!O547="",,Afrapportering!O547)</f>
        <v>0</v>
      </c>
      <c r="P566" s="15" t="str">
        <f>IF(Ansøgning!L552="","",Ansøgning!L552)</f>
        <v/>
      </c>
      <c r="Q566" s="15" t="str">
        <f t="shared" si="69"/>
        <v/>
      </c>
      <c r="R566" s="15"/>
      <c r="S566" s="15" t="str">
        <f>IF(Afrapportering!S547="","",Afrapportering!S547)</f>
        <v/>
      </c>
      <c r="T566" s="31" t="str">
        <f t="shared" si="70"/>
        <v/>
      </c>
      <c r="U566" s="30" t="str">
        <f>IF(Afrapportering!U547="","",Afrapportering!U547)</f>
        <v/>
      </c>
      <c r="V566" s="52" t="str">
        <f>IF(Afrapportering!V547="","",Afrapportering!V547)</f>
        <v/>
      </c>
      <c r="W566" s="30" t="str">
        <f>IF(Afrapportering!W547="","",Afrapportering!W547)</f>
        <v/>
      </c>
      <c r="X566" s="52" t="str">
        <f>IF(Afrapportering!X547="","",Afrapportering!X547)</f>
        <v/>
      </c>
      <c r="Y566" s="30" t="str">
        <f>IF(Afrapportering!Y547="","",Afrapportering!Y547)</f>
        <v/>
      </c>
      <c r="Z566" s="52" t="str">
        <f>IFERROR(MAX(IF(OR(V566="",X566=""),"",IF(AND(AND(MONTH(F566)&gt;=7,MONTH(F566)&lt;8),AND(MONTH(H566)&gt;=7,MONTH(H566)&lt;8)),(NETWORKDAYS(F566,H566,Lister!$D$7:$D$13)-V566)*T566/NETWORKDAYS(Lister!$D$19,Lister!$E$19,Lister!$D$7:$D$13),IF(AND(AND(MONTH(F566)&gt;=7,MONTH(F566)&lt;8),MONTH(H566)&gt;7),(NETWORKDAYS(F566,Lister!$E$19,Lister!$D$7:$D$13)-V566)*T566/NETWORKDAYS(Lister!$D$19,Lister!$E$19,Lister!$D$7:$D$13),IF(MONTH(F566)&gt;7,0)))),0),"")</f>
        <v/>
      </c>
      <c r="AA566" s="30" t="str">
        <f>IF(Afrapportering!AA547="","",Afrapportering!AA547)</f>
        <v/>
      </c>
      <c r="AB566" s="52" t="str">
        <f>IFERROR(MAX(IF(OR(V566="",X566=""),"",IF(AND(AND(MONTH(F566)&gt;=8,MONTH(F566)&lt;9),AND(MONTH(H566)&gt;=8,MONTH(H566)&lt;9)),(NETWORKDAYS(F566,H566,Lister!$D$7:$D$13)-X566)*T566/NETWORKDAYS(Lister!$D$20,Lister!$E$20,Lister!$D$7:$D$13),IF(AND(MONTH(F566)=7,MONTH(H566)=8),(NETWORKDAYS(Lister!$D$20,H566,Lister!$D$7:$D$13)-X566)*T566/NETWORKDAYS(Lister!$D$20,Lister!$E$20,Lister!$D$7:$D$13),IF(AND(MONTH(F566)=7,MONTH(H566)=7),0)))),0),"")</f>
        <v/>
      </c>
      <c r="AC566" s="30" t="str">
        <f>IF(Afrapportering!AC547="","",Afrapportering!AC547)</f>
        <v/>
      </c>
      <c r="AD566" s="52" t="str">
        <f t="shared" si="71"/>
        <v/>
      </c>
      <c r="AE566" s="52" t="str">
        <f t="shared" si="72"/>
        <v/>
      </c>
      <c r="AF566" s="30" t="str">
        <f t="shared" si="73"/>
        <v/>
      </c>
      <c r="AG566" s="30" t="str">
        <f t="shared" si="74"/>
        <v/>
      </c>
      <c r="AH566" s="3" t="str">
        <f t="shared" si="75"/>
        <v/>
      </c>
    </row>
    <row r="567" spans="1:34" x14ac:dyDescent="0.25">
      <c r="A567" s="13" t="str">
        <f>+Afrapportering!A548</f>
        <v/>
      </c>
      <c r="B567" s="13" t="str">
        <f>+Afrapportering!B548</f>
        <v/>
      </c>
      <c r="C567" s="13" t="str">
        <f>+Afrapportering!C548</f>
        <v/>
      </c>
      <c r="D567" s="13" t="str">
        <f>+Afrapportering!D548</f>
        <v/>
      </c>
      <c r="E567" s="14" t="str">
        <f>+Afrapportering!E548</f>
        <v/>
      </c>
      <c r="F567" s="139" t="str">
        <f>IF(Afrapportering!F548 = "", "",Afrapportering!F548)</f>
        <v/>
      </c>
      <c r="G567" s="14" t="str">
        <f>+Afrapportering!G548</f>
        <v/>
      </c>
      <c r="H567" s="139" t="str">
        <f>IF(Afrapportering!H548 = "","",Afrapportering!H548)</f>
        <v/>
      </c>
      <c r="I567" s="140" t="str">
        <f>+Afrapportering!I548</f>
        <v/>
      </c>
      <c r="J567" s="13" t="str">
        <f>+Afrapportering!J548</f>
        <v/>
      </c>
      <c r="K567" s="32" t="str">
        <f t="shared" si="68"/>
        <v/>
      </c>
      <c r="L567" s="31" t="str">
        <f>IF(Ansøgning!J553="","",Ansøgning!J553)</f>
        <v/>
      </c>
      <c r="M567" s="134" t="str">
        <f>IF(Afrapportering!M548="","",Afrapportering!M548)</f>
        <v/>
      </c>
      <c r="N567" s="31" t="str">
        <f>IF(Ansøgning!K553="","",Ansøgning!K553)</f>
        <v/>
      </c>
      <c r="O567" s="134">
        <f>IF(Afrapportering!O548="",,Afrapportering!O548)</f>
        <v>0</v>
      </c>
      <c r="P567" s="15" t="str">
        <f>IF(Ansøgning!L553="","",Ansøgning!L553)</f>
        <v/>
      </c>
      <c r="Q567" s="15" t="str">
        <f t="shared" si="69"/>
        <v/>
      </c>
      <c r="R567" s="15"/>
      <c r="S567" s="15" t="str">
        <f>IF(Afrapportering!S548="","",Afrapportering!S548)</f>
        <v/>
      </c>
      <c r="T567" s="31" t="str">
        <f t="shared" si="70"/>
        <v/>
      </c>
      <c r="U567" s="30" t="str">
        <f>IF(Afrapportering!U548="","",Afrapportering!U548)</f>
        <v/>
      </c>
      <c r="V567" s="52" t="str">
        <f>IF(Afrapportering!V548="","",Afrapportering!V548)</f>
        <v/>
      </c>
      <c r="W567" s="30" t="str">
        <f>IF(Afrapportering!W548="","",Afrapportering!W548)</f>
        <v/>
      </c>
      <c r="X567" s="52" t="str">
        <f>IF(Afrapportering!X548="","",Afrapportering!X548)</f>
        <v/>
      </c>
      <c r="Y567" s="30" t="str">
        <f>IF(Afrapportering!Y548="","",Afrapportering!Y548)</f>
        <v/>
      </c>
      <c r="Z567" s="52" t="str">
        <f>IFERROR(MAX(IF(OR(V567="",X567=""),"",IF(AND(AND(MONTH(F567)&gt;=7,MONTH(F567)&lt;8),AND(MONTH(H567)&gt;=7,MONTH(H567)&lt;8)),(NETWORKDAYS(F567,H567,Lister!$D$7:$D$13)-V567)*T567/NETWORKDAYS(Lister!$D$19,Lister!$E$19,Lister!$D$7:$D$13),IF(AND(AND(MONTH(F567)&gt;=7,MONTH(F567)&lt;8),MONTH(H567)&gt;7),(NETWORKDAYS(F567,Lister!$E$19,Lister!$D$7:$D$13)-V567)*T567/NETWORKDAYS(Lister!$D$19,Lister!$E$19,Lister!$D$7:$D$13),IF(MONTH(F567)&gt;7,0)))),0),"")</f>
        <v/>
      </c>
      <c r="AA567" s="30" t="str">
        <f>IF(Afrapportering!AA548="","",Afrapportering!AA548)</f>
        <v/>
      </c>
      <c r="AB567" s="52" t="str">
        <f>IFERROR(MAX(IF(OR(V567="",X567=""),"",IF(AND(AND(MONTH(F567)&gt;=8,MONTH(F567)&lt;9),AND(MONTH(H567)&gt;=8,MONTH(H567)&lt;9)),(NETWORKDAYS(F567,H567,Lister!$D$7:$D$13)-X567)*T567/NETWORKDAYS(Lister!$D$20,Lister!$E$20,Lister!$D$7:$D$13),IF(AND(MONTH(F567)=7,MONTH(H567)=8),(NETWORKDAYS(Lister!$D$20,H567,Lister!$D$7:$D$13)-X567)*T567/NETWORKDAYS(Lister!$D$20,Lister!$E$20,Lister!$D$7:$D$13),IF(AND(MONTH(F567)=7,MONTH(H567)=7),0)))),0),"")</f>
        <v/>
      </c>
      <c r="AC567" s="30" t="str">
        <f>IF(Afrapportering!AC548="","",Afrapportering!AC548)</f>
        <v/>
      </c>
      <c r="AD567" s="52" t="str">
        <f t="shared" si="71"/>
        <v/>
      </c>
      <c r="AE567" s="52" t="str">
        <f t="shared" si="72"/>
        <v/>
      </c>
      <c r="AF567" s="30" t="str">
        <f t="shared" si="73"/>
        <v/>
      </c>
      <c r="AG567" s="30" t="str">
        <f t="shared" si="74"/>
        <v/>
      </c>
      <c r="AH567" s="3" t="str">
        <f t="shared" si="75"/>
        <v/>
      </c>
    </row>
    <row r="568" spans="1:34" x14ac:dyDescent="0.25">
      <c r="A568" s="13" t="str">
        <f>+Afrapportering!A549</f>
        <v/>
      </c>
      <c r="B568" s="13" t="str">
        <f>+Afrapportering!B549</f>
        <v/>
      </c>
      <c r="C568" s="13" t="str">
        <f>+Afrapportering!C549</f>
        <v/>
      </c>
      <c r="D568" s="13" t="str">
        <f>+Afrapportering!D549</f>
        <v/>
      </c>
      <c r="E568" s="14" t="str">
        <f>+Afrapportering!E549</f>
        <v/>
      </c>
      <c r="F568" s="139" t="str">
        <f>IF(Afrapportering!F549 = "", "",Afrapportering!F549)</f>
        <v/>
      </c>
      <c r="G568" s="14" t="str">
        <f>+Afrapportering!G549</f>
        <v/>
      </c>
      <c r="H568" s="139" t="str">
        <f>IF(Afrapportering!H549 = "","",Afrapportering!H549)</f>
        <v/>
      </c>
      <c r="I568" s="140" t="str">
        <f>+Afrapportering!I549</f>
        <v/>
      </c>
      <c r="J568" s="13" t="str">
        <f>+Afrapportering!J549</f>
        <v/>
      </c>
      <c r="K568" s="32" t="str">
        <f t="shared" si="68"/>
        <v/>
      </c>
      <c r="L568" s="31" t="str">
        <f>IF(Ansøgning!J554="","",Ansøgning!J554)</f>
        <v/>
      </c>
      <c r="M568" s="134" t="str">
        <f>IF(Afrapportering!M549="","",Afrapportering!M549)</f>
        <v/>
      </c>
      <c r="N568" s="31" t="str">
        <f>IF(Ansøgning!K554="","",Ansøgning!K554)</f>
        <v/>
      </c>
      <c r="O568" s="134">
        <f>IF(Afrapportering!O549="",,Afrapportering!O549)</f>
        <v>0</v>
      </c>
      <c r="P568" s="15" t="str">
        <f>IF(Ansøgning!L554="","",Ansøgning!L554)</f>
        <v/>
      </c>
      <c r="Q568" s="15" t="str">
        <f t="shared" si="69"/>
        <v/>
      </c>
      <c r="R568" s="15"/>
      <c r="S568" s="15" t="str">
        <f>IF(Afrapportering!S549="","",Afrapportering!S549)</f>
        <v/>
      </c>
      <c r="T568" s="31" t="str">
        <f t="shared" si="70"/>
        <v/>
      </c>
      <c r="U568" s="30" t="str">
        <f>IF(Afrapportering!U549="","",Afrapportering!U549)</f>
        <v/>
      </c>
      <c r="V568" s="52" t="str">
        <f>IF(Afrapportering!V549="","",Afrapportering!V549)</f>
        <v/>
      </c>
      <c r="W568" s="30" t="str">
        <f>IF(Afrapportering!W549="","",Afrapportering!W549)</f>
        <v/>
      </c>
      <c r="X568" s="52" t="str">
        <f>IF(Afrapportering!X549="","",Afrapportering!X549)</f>
        <v/>
      </c>
      <c r="Y568" s="30" t="str">
        <f>IF(Afrapportering!Y549="","",Afrapportering!Y549)</f>
        <v/>
      </c>
      <c r="Z568" s="52" t="str">
        <f>IFERROR(MAX(IF(OR(V568="",X568=""),"",IF(AND(AND(MONTH(F568)&gt;=7,MONTH(F568)&lt;8),AND(MONTH(H568)&gt;=7,MONTH(H568)&lt;8)),(NETWORKDAYS(F568,H568,Lister!$D$7:$D$13)-V568)*T568/NETWORKDAYS(Lister!$D$19,Lister!$E$19,Lister!$D$7:$D$13),IF(AND(AND(MONTH(F568)&gt;=7,MONTH(F568)&lt;8),MONTH(H568)&gt;7),(NETWORKDAYS(F568,Lister!$E$19,Lister!$D$7:$D$13)-V568)*T568/NETWORKDAYS(Lister!$D$19,Lister!$E$19,Lister!$D$7:$D$13),IF(MONTH(F568)&gt;7,0)))),0),"")</f>
        <v/>
      </c>
      <c r="AA568" s="30" t="str">
        <f>IF(Afrapportering!AA549="","",Afrapportering!AA549)</f>
        <v/>
      </c>
      <c r="AB568" s="52" t="str">
        <f>IFERROR(MAX(IF(OR(V568="",X568=""),"",IF(AND(AND(MONTH(F568)&gt;=8,MONTH(F568)&lt;9),AND(MONTH(H568)&gt;=8,MONTH(H568)&lt;9)),(NETWORKDAYS(F568,H568,Lister!$D$7:$D$13)-X568)*T568/NETWORKDAYS(Lister!$D$20,Lister!$E$20,Lister!$D$7:$D$13),IF(AND(MONTH(F568)=7,MONTH(H568)=8),(NETWORKDAYS(Lister!$D$20,H568,Lister!$D$7:$D$13)-X568)*T568/NETWORKDAYS(Lister!$D$20,Lister!$E$20,Lister!$D$7:$D$13),IF(AND(MONTH(F568)=7,MONTH(H568)=7),0)))),0),"")</f>
        <v/>
      </c>
      <c r="AC568" s="30" t="str">
        <f>IF(Afrapportering!AC549="","",Afrapportering!AC549)</f>
        <v/>
      </c>
      <c r="AD568" s="52" t="str">
        <f t="shared" si="71"/>
        <v/>
      </c>
      <c r="AE568" s="52" t="str">
        <f t="shared" si="72"/>
        <v/>
      </c>
      <c r="AF568" s="30" t="str">
        <f t="shared" si="73"/>
        <v/>
      </c>
      <c r="AG568" s="30" t="str">
        <f t="shared" si="74"/>
        <v/>
      </c>
      <c r="AH568" s="3" t="str">
        <f t="shared" si="75"/>
        <v/>
      </c>
    </row>
    <row r="569" spans="1:34" x14ac:dyDescent="0.25">
      <c r="A569" s="13" t="str">
        <f>+Afrapportering!A550</f>
        <v/>
      </c>
      <c r="B569" s="13" t="str">
        <f>+Afrapportering!B550</f>
        <v/>
      </c>
      <c r="C569" s="13" t="str">
        <f>+Afrapportering!C550</f>
        <v/>
      </c>
      <c r="D569" s="13" t="str">
        <f>+Afrapportering!D550</f>
        <v/>
      </c>
      <c r="E569" s="14" t="str">
        <f>+Afrapportering!E550</f>
        <v/>
      </c>
      <c r="F569" s="139" t="str">
        <f>IF(Afrapportering!F550 = "", "",Afrapportering!F550)</f>
        <v/>
      </c>
      <c r="G569" s="14" t="str">
        <f>+Afrapportering!G550</f>
        <v/>
      </c>
      <c r="H569" s="139" t="str">
        <f>IF(Afrapportering!H550 = "","",Afrapportering!H550)</f>
        <v/>
      </c>
      <c r="I569" s="140" t="str">
        <f>+Afrapportering!I550</f>
        <v/>
      </c>
      <c r="J569" s="13" t="str">
        <f>+Afrapportering!J550</f>
        <v/>
      </c>
      <c r="K569" s="32" t="str">
        <f t="shared" si="68"/>
        <v/>
      </c>
      <c r="L569" s="31" t="str">
        <f>IF(Ansøgning!J555="","",Ansøgning!J555)</f>
        <v/>
      </c>
      <c r="M569" s="134" t="str">
        <f>IF(Afrapportering!M550="","",Afrapportering!M550)</f>
        <v/>
      </c>
      <c r="N569" s="31" t="str">
        <f>IF(Ansøgning!K555="","",Ansøgning!K555)</f>
        <v/>
      </c>
      <c r="O569" s="134">
        <f>IF(Afrapportering!O550="",,Afrapportering!O550)</f>
        <v>0</v>
      </c>
      <c r="P569" s="15" t="str">
        <f>IF(Ansøgning!L555="","",Ansøgning!L555)</f>
        <v/>
      </c>
      <c r="Q569" s="15" t="str">
        <f t="shared" si="69"/>
        <v/>
      </c>
      <c r="R569" s="15"/>
      <c r="S569" s="15" t="str">
        <f>IF(Afrapportering!S550="","",Afrapportering!S550)</f>
        <v/>
      </c>
      <c r="T569" s="31" t="str">
        <f t="shared" si="70"/>
        <v/>
      </c>
      <c r="U569" s="30" t="str">
        <f>IF(Afrapportering!U550="","",Afrapportering!U550)</f>
        <v/>
      </c>
      <c r="V569" s="52" t="str">
        <f>IF(Afrapportering!V550="","",Afrapportering!V550)</f>
        <v/>
      </c>
      <c r="W569" s="30" t="str">
        <f>IF(Afrapportering!W550="","",Afrapportering!W550)</f>
        <v/>
      </c>
      <c r="X569" s="52" t="str">
        <f>IF(Afrapportering!X550="","",Afrapportering!X550)</f>
        <v/>
      </c>
      <c r="Y569" s="30" t="str">
        <f>IF(Afrapportering!Y550="","",Afrapportering!Y550)</f>
        <v/>
      </c>
      <c r="Z569" s="52" t="str">
        <f>IFERROR(MAX(IF(OR(V569="",X569=""),"",IF(AND(AND(MONTH(F569)&gt;=7,MONTH(F569)&lt;8),AND(MONTH(H569)&gt;=7,MONTH(H569)&lt;8)),(NETWORKDAYS(F569,H569,Lister!$D$7:$D$13)-V569)*T569/NETWORKDAYS(Lister!$D$19,Lister!$E$19,Lister!$D$7:$D$13),IF(AND(AND(MONTH(F569)&gt;=7,MONTH(F569)&lt;8),MONTH(H569)&gt;7),(NETWORKDAYS(F569,Lister!$E$19,Lister!$D$7:$D$13)-V569)*T569/NETWORKDAYS(Lister!$D$19,Lister!$E$19,Lister!$D$7:$D$13),IF(MONTH(F569)&gt;7,0)))),0),"")</f>
        <v/>
      </c>
      <c r="AA569" s="30" t="str">
        <f>IF(Afrapportering!AA550="","",Afrapportering!AA550)</f>
        <v/>
      </c>
      <c r="AB569" s="52" t="str">
        <f>IFERROR(MAX(IF(OR(V569="",X569=""),"",IF(AND(AND(MONTH(F569)&gt;=8,MONTH(F569)&lt;9),AND(MONTH(H569)&gt;=8,MONTH(H569)&lt;9)),(NETWORKDAYS(F569,H569,Lister!$D$7:$D$13)-X569)*T569/NETWORKDAYS(Lister!$D$20,Lister!$E$20,Lister!$D$7:$D$13),IF(AND(MONTH(F569)=7,MONTH(H569)=8),(NETWORKDAYS(Lister!$D$20,H569,Lister!$D$7:$D$13)-X569)*T569/NETWORKDAYS(Lister!$D$20,Lister!$E$20,Lister!$D$7:$D$13),IF(AND(MONTH(F569)=7,MONTH(H569)=7),0)))),0),"")</f>
        <v/>
      </c>
      <c r="AC569" s="30" t="str">
        <f>IF(Afrapportering!AC550="","",Afrapportering!AC550)</f>
        <v/>
      </c>
      <c r="AD569" s="52" t="str">
        <f t="shared" si="71"/>
        <v/>
      </c>
      <c r="AE569" s="52" t="str">
        <f t="shared" si="72"/>
        <v/>
      </c>
      <c r="AF569" s="30" t="str">
        <f t="shared" si="73"/>
        <v/>
      </c>
      <c r="AG569" s="30" t="str">
        <f t="shared" si="74"/>
        <v/>
      </c>
      <c r="AH569" s="3" t="str">
        <f t="shared" si="75"/>
        <v/>
      </c>
    </row>
    <row r="570" spans="1:34" x14ac:dyDescent="0.25">
      <c r="A570" s="13" t="str">
        <f>+Afrapportering!A551</f>
        <v/>
      </c>
      <c r="B570" s="13" t="str">
        <f>+Afrapportering!B551</f>
        <v/>
      </c>
      <c r="C570" s="13" t="str">
        <f>+Afrapportering!C551</f>
        <v/>
      </c>
      <c r="D570" s="13" t="str">
        <f>+Afrapportering!D551</f>
        <v/>
      </c>
      <c r="E570" s="14" t="str">
        <f>+Afrapportering!E551</f>
        <v/>
      </c>
      <c r="F570" s="139" t="str">
        <f>IF(Afrapportering!F551 = "", "",Afrapportering!F551)</f>
        <v/>
      </c>
      <c r="G570" s="14" t="str">
        <f>+Afrapportering!G551</f>
        <v/>
      </c>
      <c r="H570" s="139" t="str">
        <f>IF(Afrapportering!H551 = "","",Afrapportering!H551)</f>
        <v/>
      </c>
      <c r="I570" s="140" t="str">
        <f>+Afrapportering!I551</f>
        <v/>
      </c>
      <c r="J570" s="13" t="str">
        <f>+Afrapportering!J551</f>
        <v/>
      </c>
      <c r="K570" s="32" t="str">
        <f t="shared" si="68"/>
        <v/>
      </c>
      <c r="L570" s="31" t="str">
        <f>IF(Ansøgning!J556="","",Ansøgning!J556)</f>
        <v/>
      </c>
      <c r="M570" s="134" t="str">
        <f>IF(Afrapportering!M551="","",Afrapportering!M551)</f>
        <v/>
      </c>
      <c r="N570" s="31" t="str">
        <f>IF(Ansøgning!K556="","",Ansøgning!K556)</f>
        <v/>
      </c>
      <c r="O570" s="134">
        <f>IF(Afrapportering!O551="",,Afrapportering!O551)</f>
        <v>0</v>
      </c>
      <c r="P570" s="15" t="str">
        <f>IF(Ansøgning!L556="","",Ansøgning!L556)</f>
        <v/>
      </c>
      <c r="Q570" s="15" t="str">
        <f t="shared" si="69"/>
        <v/>
      </c>
      <c r="R570" s="15"/>
      <c r="S570" s="15" t="str">
        <f>IF(Afrapportering!S551="","",Afrapportering!S551)</f>
        <v/>
      </c>
      <c r="T570" s="31" t="str">
        <f t="shared" si="70"/>
        <v/>
      </c>
      <c r="U570" s="30" t="str">
        <f>IF(Afrapportering!U551="","",Afrapportering!U551)</f>
        <v/>
      </c>
      <c r="V570" s="52" t="str">
        <f>IF(Afrapportering!V551="","",Afrapportering!V551)</f>
        <v/>
      </c>
      <c r="W570" s="30" t="str">
        <f>IF(Afrapportering!W551="","",Afrapportering!W551)</f>
        <v/>
      </c>
      <c r="X570" s="52" t="str">
        <f>IF(Afrapportering!X551="","",Afrapportering!X551)</f>
        <v/>
      </c>
      <c r="Y570" s="30" t="str">
        <f>IF(Afrapportering!Y551="","",Afrapportering!Y551)</f>
        <v/>
      </c>
      <c r="Z570" s="52" t="str">
        <f>IFERROR(MAX(IF(OR(V570="",X570=""),"",IF(AND(AND(MONTH(F570)&gt;=7,MONTH(F570)&lt;8),AND(MONTH(H570)&gt;=7,MONTH(H570)&lt;8)),(NETWORKDAYS(F570,H570,Lister!$D$7:$D$13)-V570)*T570/NETWORKDAYS(Lister!$D$19,Lister!$E$19,Lister!$D$7:$D$13),IF(AND(AND(MONTH(F570)&gt;=7,MONTH(F570)&lt;8),MONTH(H570)&gt;7),(NETWORKDAYS(F570,Lister!$E$19,Lister!$D$7:$D$13)-V570)*T570/NETWORKDAYS(Lister!$D$19,Lister!$E$19,Lister!$D$7:$D$13),IF(MONTH(F570)&gt;7,0)))),0),"")</f>
        <v/>
      </c>
      <c r="AA570" s="30" t="str">
        <f>IF(Afrapportering!AA551="","",Afrapportering!AA551)</f>
        <v/>
      </c>
      <c r="AB570" s="52" t="str">
        <f>IFERROR(MAX(IF(OR(V570="",X570=""),"",IF(AND(AND(MONTH(F570)&gt;=8,MONTH(F570)&lt;9),AND(MONTH(H570)&gt;=8,MONTH(H570)&lt;9)),(NETWORKDAYS(F570,H570,Lister!$D$7:$D$13)-X570)*T570/NETWORKDAYS(Lister!$D$20,Lister!$E$20,Lister!$D$7:$D$13),IF(AND(MONTH(F570)=7,MONTH(H570)=8),(NETWORKDAYS(Lister!$D$20,H570,Lister!$D$7:$D$13)-X570)*T570/NETWORKDAYS(Lister!$D$20,Lister!$E$20,Lister!$D$7:$D$13),IF(AND(MONTH(F570)=7,MONTH(H570)=7),0)))),0),"")</f>
        <v/>
      </c>
      <c r="AC570" s="30" t="str">
        <f>IF(Afrapportering!AC551="","",Afrapportering!AC551)</f>
        <v/>
      </c>
      <c r="AD570" s="52" t="str">
        <f t="shared" si="71"/>
        <v/>
      </c>
      <c r="AE570" s="52" t="str">
        <f t="shared" si="72"/>
        <v/>
      </c>
      <c r="AF570" s="30" t="str">
        <f t="shared" si="73"/>
        <v/>
      </c>
      <c r="AG570" s="30" t="str">
        <f t="shared" si="74"/>
        <v/>
      </c>
      <c r="AH570" s="3" t="str">
        <f t="shared" si="75"/>
        <v/>
      </c>
    </row>
    <row r="571" spans="1:34" x14ac:dyDescent="0.25">
      <c r="A571" s="13" t="str">
        <f>+Afrapportering!A552</f>
        <v/>
      </c>
      <c r="B571" s="13" t="str">
        <f>+Afrapportering!B552</f>
        <v/>
      </c>
      <c r="C571" s="13" t="str">
        <f>+Afrapportering!C552</f>
        <v/>
      </c>
      <c r="D571" s="13" t="str">
        <f>+Afrapportering!D552</f>
        <v/>
      </c>
      <c r="E571" s="14" t="str">
        <f>+Afrapportering!E552</f>
        <v/>
      </c>
      <c r="F571" s="139" t="str">
        <f>IF(Afrapportering!F552 = "", "",Afrapportering!F552)</f>
        <v/>
      </c>
      <c r="G571" s="14" t="str">
        <f>+Afrapportering!G552</f>
        <v/>
      </c>
      <c r="H571" s="139" t="str">
        <f>IF(Afrapportering!H552 = "","",Afrapportering!H552)</f>
        <v/>
      </c>
      <c r="I571" s="140" t="str">
        <f>+Afrapportering!I552</f>
        <v/>
      </c>
      <c r="J571" s="13" t="str">
        <f>+Afrapportering!J552</f>
        <v/>
      </c>
      <c r="K571" s="32" t="str">
        <f t="shared" si="68"/>
        <v/>
      </c>
      <c r="L571" s="31" t="str">
        <f>IF(Ansøgning!J557="","",Ansøgning!J557)</f>
        <v/>
      </c>
      <c r="M571" s="134" t="str">
        <f>IF(Afrapportering!M552="","",Afrapportering!M552)</f>
        <v/>
      </c>
      <c r="N571" s="31" t="str">
        <f>IF(Ansøgning!K557="","",Ansøgning!K557)</f>
        <v/>
      </c>
      <c r="O571" s="134">
        <f>IF(Afrapportering!O552="",,Afrapportering!O552)</f>
        <v>0</v>
      </c>
      <c r="P571" s="15" t="str">
        <f>IF(Ansøgning!L557="","",Ansøgning!L557)</f>
        <v/>
      </c>
      <c r="Q571" s="15" t="str">
        <f t="shared" si="69"/>
        <v/>
      </c>
      <c r="R571" s="15"/>
      <c r="S571" s="15" t="str">
        <f>IF(Afrapportering!S552="","",Afrapportering!S552)</f>
        <v/>
      </c>
      <c r="T571" s="31" t="str">
        <f t="shared" si="70"/>
        <v/>
      </c>
      <c r="U571" s="30" t="str">
        <f>IF(Afrapportering!U552="","",Afrapportering!U552)</f>
        <v/>
      </c>
      <c r="V571" s="52" t="str">
        <f>IF(Afrapportering!V552="","",Afrapportering!V552)</f>
        <v/>
      </c>
      <c r="W571" s="30" t="str">
        <f>IF(Afrapportering!W552="","",Afrapportering!W552)</f>
        <v/>
      </c>
      <c r="X571" s="52" t="str">
        <f>IF(Afrapportering!X552="","",Afrapportering!X552)</f>
        <v/>
      </c>
      <c r="Y571" s="30" t="str">
        <f>IF(Afrapportering!Y552="","",Afrapportering!Y552)</f>
        <v/>
      </c>
      <c r="Z571" s="52" t="str">
        <f>IFERROR(MAX(IF(OR(V571="",X571=""),"",IF(AND(AND(MONTH(F571)&gt;=7,MONTH(F571)&lt;8),AND(MONTH(H571)&gt;=7,MONTH(H571)&lt;8)),(NETWORKDAYS(F571,H571,Lister!$D$7:$D$13)-V571)*T571/NETWORKDAYS(Lister!$D$19,Lister!$E$19,Lister!$D$7:$D$13),IF(AND(AND(MONTH(F571)&gt;=7,MONTH(F571)&lt;8),MONTH(H571)&gt;7),(NETWORKDAYS(F571,Lister!$E$19,Lister!$D$7:$D$13)-V571)*T571/NETWORKDAYS(Lister!$D$19,Lister!$E$19,Lister!$D$7:$D$13),IF(MONTH(F571)&gt;7,0)))),0),"")</f>
        <v/>
      </c>
      <c r="AA571" s="30" t="str">
        <f>IF(Afrapportering!AA552="","",Afrapportering!AA552)</f>
        <v/>
      </c>
      <c r="AB571" s="52" t="str">
        <f>IFERROR(MAX(IF(OR(V571="",X571=""),"",IF(AND(AND(MONTH(F571)&gt;=8,MONTH(F571)&lt;9),AND(MONTH(H571)&gt;=8,MONTH(H571)&lt;9)),(NETWORKDAYS(F571,H571,Lister!$D$7:$D$13)-X571)*T571/NETWORKDAYS(Lister!$D$20,Lister!$E$20,Lister!$D$7:$D$13),IF(AND(MONTH(F571)=7,MONTH(H571)=8),(NETWORKDAYS(Lister!$D$20,H571,Lister!$D$7:$D$13)-X571)*T571/NETWORKDAYS(Lister!$D$20,Lister!$E$20,Lister!$D$7:$D$13),IF(AND(MONTH(F571)=7,MONTH(H571)=7),0)))),0),"")</f>
        <v/>
      </c>
      <c r="AC571" s="30" t="str">
        <f>IF(Afrapportering!AC552="","",Afrapportering!AC552)</f>
        <v/>
      </c>
      <c r="AD571" s="52" t="str">
        <f t="shared" si="71"/>
        <v/>
      </c>
      <c r="AE571" s="52" t="str">
        <f t="shared" si="72"/>
        <v/>
      </c>
      <c r="AF571" s="30" t="str">
        <f t="shared" si="73"/>
        <v/>
      </c>
      <c r="AG571" s="30" t="str">
        <f t="shared" si="74"/>
        <v/>
      </c>
      <c r="AH571" s="3" t="str">
        <f t="shared" si="75"/>
        <v/>
      </c>
    </row>
    <row r="572" spans="1:34" x14ac:dyDescent="0.25">
      <c r="A572" s="13" t="str">
        <f>+Afrapportering!A553</f>
        <v/>
      </c>
      <c r="B572" s="13" t="str">
        <f>+Afrapportering!B553</f>
        <v/>
      </c>
      <c r="C572" s="13" t="str">
        <f>+Afrapportering!C553</f>
        <v/>
      </c>
      <c r="D572" s="13" t="str">
        <f>+Afrapportering!D553</f>
        <v/>
      </c>
      <c r="E572" s="14" t="str">
        <f>+Afrapportering!E553</f>
        <v/>
      </c>
      <c r="F572" s="139" t="str">
        <f>IF(Afrapportering!F553 = "", "",Afrapportering!F553)</f>
        <v/>
      </c>
      <c r="G572" s="14" t="str">
        <f>+Afrapportering!G553</f>
        <v/>
      </c>
      <c r="H572" s="139" t="str">
        <f>IF(Afrapportering!H553 = "","",Afrapportering!H553)</f>
        <v/>
      </c>
      <c r="I572" s="140" t="str">
        <f>+Afrapportering!I553</f>
        <v/>
      </c>
      <c r="J572" s="13" t="str">
        <f>+Afrapportering!J553</f>
        <v/>
      </c>
      <c r="K572" s="32" t="str">
        <f t="shared" si="68"/>
        <v/>
      </c>
      <c r="L572" s="31" t="str">
        <f>IF(Ansøgning!J558="","",Ansøgning!J558)</f>
        <v/>
      </c>
      <c r="M572" s="134" t="str">
        <f>IF(Afrapportering!M553="","",Afrapportering!M553)</f>
        <v/>
      </c>
      <c r="N572" s="31" t="str">
        <f>IF(Ansøgning!K558="","",Ansøgning!K558)</f>
        <v/>
      </c>
      <c r="O572" s="134">
        <f>IF(Afrapportering!O553="",,Afrapportering!O553)</f>
        <v>0</v>
      </c>
      <c r="P572" s="15" t="str">
        <f>IF(Ansøgning!L558="","",Ansøgning!L558)</f>
        <v/>
      </c>
      <c r="Q572" s="15" t="str">
        <f t="shared" si="69"/>
        <v/>
      </c>
      <c r="R572" s="15"/>
      <c r="S572" s="15" t="str">
        <f>IF(Afrapportering!S553="","",Afrapportering!S553)</f>
        <v/>
      </c>
      <c r="T572" s="31" t="str">
        <f t="shared" si="70"/>
        <v/>
      </c>
      <c r="U572" s="30" t="str">
        <f>IF(Afrapportering!U553="","",Afrapportering!U553)</f>
        <v/>
      </c>
      <c r="V572" s="52" t="str">
        <f>IF(Afrapportering!V553="","",Afrapportering!V553)</f>
        <v/>
      </c>
      <c r="W572" s="30" t="str">
        <f>IF(Afrapportering!W553="","",Afrapportering!W553)</f>
        <v/>
      </c>
      <c r="X572" s="52" t="str">
        <f>IF(Afrapportering!X553="","",Afrapportering!X553)</f>
        <v/>
      </c>
      <c r="Y572" s="30" t="str">
        <f>IF(Afrapportering!Y553="","",Afrapportering!Y553)</f>
        <v/>
      </c>
      <c r="Z572" s="52" t="str">
        <f>IFERROR(MAX(IF(OR(V572="",X572=""),"",IF(AND(AND(MONTH(F572)&gt;=7,MONTH(F572)&lt;8),AND(MONTH(H572)&gt;=7,MONTH(H572)&lt;8)),(NETWORKDAYS(F572,H572,Lister!$D$7:$D$13)-V572)*T572/NETWORKDAYS(Lister!$D$19,Lister!$E$19,Lister!$D$7:$D$13),IF(AND(AND(MONTH(F572)&gt;=7,MONTH(F572)&lt;8),MONTH(H572)&gt;7),(NETWORKDAYS(F572,Lister!$E$19,Lister!$D$7:$D$13)-V572)*T572/NETWORKDAYS(Lister!$D$19,Lister!$E$19,Lister!$D$7:$D$13),IF(MONTH(F572)&gt;7,0)))),0),"")</f>
        <v/>
      </c>
      <c r="AA572" s="30" t="str">
        <f>IF(Afrapportering!AA553="","",Afrapportering!AA553)</f>
        <v/>
      </c>
      <c r="AB572" s="52" t="str">
        <f>IFERROR(MAX(IF(OR(V572="",X572=""),"",IF(AND(AND(MONTH(F572)&gt;=8,MONTH(F572)&lt;9),AND(MONTH(H572)&gt;=8,MONTH(H572)&lt;9)),(NETWORKDAYS(F572,H572,Lister!$D$7:$D$13)-X572)*T572/NETWORKDAYS(Lister!$D$20,Lister!$E$20,Lister!$D$7:$D$13),IF(AND(MONTH(F572)=7,MONTH(H572)=8),(NETWORKDAYS(Lister!$D$20,H572,Lister!$D$7:$D$13)-X572)*T572/NETWORKDAYS(Lister!$D$20,Lister!$E$20,Lister!$D$7:$D$13),IF(AND(MONTH(F572)=7,MONTH(H572)=7),0)))),0),"")</f>
        <v/>
      </c>
      <c r="AC572" s="30" t="str">
        <f>IF(Afrapportering!AC553="","",Afrapportering!AC553)</f>
        <v/>
      </c>
      <c r="AD572" s="52" t="str">
        <f t="shared" si="71"/>
        <v/>
      </c>
      <c r="AE572" s="52" t="str">
        <f t="shared" si="72"/>
        <v/>
      </c>
      <c r="AF572" s="30" t="str">
        <f t="shared" si="73"/>
        <v/>
      </c>
      <c r="AG572" s="30" t="str">
        <f t="shared" si="74"/>
        <v/>
      </c>
      <c r="AH572" s="3" t="str">
        <f t="shared" si="75"/>
        <v/>
      </c>
    </row>
    <row r="573" spans="1:34" x14ac:dyDescent="0.25">
      <c r="A573" s="13" t="str">
        <f>+Afrapportering!A554</f>
        <v/>
      </c>
      <c r="B573" s="13" t="str">
        <f>+Afrapportering!B554</f>
        <v/>
      </c>
      <c r="C573" s="13" t="str">
        <f>+Afrapportering!C554</f>
        <v/>
      </c>
      <c r="D573" s="13" t="str">
        <f>+Afrapportering!D554</f>
        <v/>
      </c>
      <c r="E573" s="14" t="str">
        <f>+Afrapportering!E554</f>
        <v/>
      </c>
      <c r="F573" s="139" t="str">
        <f>IF(Afrapportering!F554 = "", "",Afrapportering!F554)</f>
        <v/>
      </c>
      <c r="G573" s="14" t="str">
        <f>+Afrapportering!G554</f>
        <v/>
      </c>
      <c r="H573" s="139" t="str">
        <f>IF(Afrapportering!H554 = "","",Afrapportering!H554)</f>
        <v/>
      </c>
      <c r="I573" s="140" t="str">
        <f>+Afrapportering!I554</f>
        <v/>
      </c>
      <c r="J573" s="13" t="str">
        <f>+Afrapportering!J554</f>
        <v/>
      </c>
      <c r="K573" s="32" t="str">
        <f t="shared" si="68"/>
        <v/>
      </c>
      <c r="L573" s="31" t="str">
        <f>IF(Ansøgning!J559="","",Ansøgning!J559)</f>
        <v/>
      </c>
      <c r="M573" s="134" t="str">
        <f>IF(Afrapportering!M554="","",Afrapportering!M554)</f>
        <v/>
      </c>
      <c r="N573" s="31" t="str">
        <f>IF(Ansøgning!K559="","",Ansøgning!K559)</f>
        <v/>
      </c>
      <c r="O573" s="134">
        <f>IF(Afrapportering!O554="",,Afrapportering!O554)</f>
        <v>0</v>
      </c>
      <c r="P573" s="15" t="str">
        <f>IF(Ansøgning!L559="","",Ansøgning!L559)</f>
        <v/>
      </c>
      <c r="Q573" s="15" t="str">
        <f t="shared" si="69"/>
        <v/>
      </c>
      <c r="R573" s="15"/>
      <c r="S573" s="15" t="str">
        <f>IF(Afrapportering!S554="","",Afrapportering!S554)</f>
        <v/>
      </c>
      <c r="T573" s="31" t="str">
        <f t="shared" si="70"/>
        <v/>
      </c>
      <c r="U573" s="30" t="str">
        <f>IF(Afrapportering!U554="","",Afrapportering!U554)</f>
        <v/>
      </c>
      <c r="V573" s="52" t="str">
        <f>IF(Afrapportering!V554="","",Afrapportering!V554)</f>
        <v/>
      </c>
      <c r="W573" s="30" t="str">
        <f>IF(Afrapportering!W554="","",Afrapportering!W554)</f>
        <v/>
      </c>
      <c r="X573" s="52" t="str">
        <f>IF(Afrapportering!X554="","",Afrapportering!X554)</f>
        <v/>
      </c>
      <c r="Y573" s="30" t="str">
        <f>IF(Afrapportering!Y554="","",Afrapportering!Y554)</f>
        <v/>
      </c>
      <c r="Z573" s="52" t="str">
        <f>IFERROR(MAX(IF(OR(V573="",X573=""),"",IF(AND(AND(MONTH(F573)&gt;=7,MONTH(F573)&lt;8),AND(MONTH(H573)&gt;=7,MONTH(H573)&lt;8)),(NETWORKDAYS(F573,H573,Lister!$D$7:$D$13)-V573)*T573/NETWORKDAYS(Lister!$D$19,Lister!$E$19,Lister!$D$7:$D$13),IF(AND(AND(MONTH(F573)&gt;=7,MONTH(F573)&lt;8),MONTH(H573)&gt;7),(NETWORKDAYS(F573,Lister!$E$19,Lister!$D$7:$D$13)-V573)*T573/NETWORKDAYS(Lister!$D$19,Lister!$E$19,Lister!$D$7:$D$13),IF(MONTH(F573)&gt;7,0)))),0),"")</f>
        <v/>
      </c>
      <c r="AA573" s="30" t="str">
        <f>IF(Afrapportering!AA554="","",Afrapportering!AA554)</f>
        <v/>
      </c>
      <c r="AB573" s="52" t="str">
        <f>IFERROR(MAX(IF(OR(V573="",X573=""),"",IF(AND(AND(MONTH(F573)&gt;=8,MONTH(F573)&lt;9),AND(MONTH(H573)&gt;=8,MONTH(H573)&lt;9)),(NETWORKDAYS(F573,H573,Lister!$D$7:$D$13)-X573)*T573/NETWORKDAYS(Lister!$D$20,Lister!$E$20,Lister!$D$7:$D$13),IF(AND(MONTH(F573)=7,MONTH(H573)=8),(NETWORKDAYS(Lister!$D$20,H573,Lister!$D$7:$D$13)-X573)*T573/NETWORKDAYS(Lister!$D$20,Lister!$E$20,Lister!$D$7:$D$13),IF(AND(MONTH(F573)=7,MONTH(H573)=7),0)))),0),"")</f>
        <v/>
      </c>
      <c r="AC573" s="30" t="str">
        <f>IF(Afrapportering!AC554="","",Afrapportering!AC554)</f>
        <v/>
      </c>
      <c r="AD573" s="52" t="str">
        <f t="shared" si="71"/>
        <v/>
      </c>
      <c r="AE573" s="52" t="str">
        <f t="shared" si="72"/>
        <v/>
      </c>
      <c r="AF573" s="30" t="str">
        <f t="shared" si="73"/>
        <v/>
      </c>
      <c r="AG573" s="30" t="str">
        <f t="shared" si="74"/>
        <v/>
      </c>
      <c r="AH573" s="3" t="str">
        <f t="shared" si="75"/>
        <v/>
      </c>
    </row>
    <row r="574" spans="1:34" x14ac:dyDescent="0.25">
      <c r="A574" s="13" t="str">
        <f>+Afrapportering!A555</f>
        <v/>
      </c>
      <c r="B574" s="13" t="str">
        <f>+Afrapportering!B555</f>
        <v/>
      </c>
      <c r="C574" s="13" t="str">
        <f>+Afrapportering!C555</f>
        <v/>
      </c>
      <c r="D574" s="13" t="str">
        <f>+Afrapportering!D555</f>
        <v/>
      </c>
      <c r="E574" s="14" t="str">
        <f>+Afrapportering!E555</f>
        <v/>
      </c>
      <c r="F574" s="139" t="str">
        <f>IF(Afrapportering!F555 = "", "",Afrapportering!F555)</f>
        <v/>
      </c>
      <c r="G574" s="14" t="str">
        <f>+Afrapportering!G555</f>
        <v/>
      </c>
      <c r="H574" s="139" t="str">
        <f>IF(Afrapportering!H555 = "","",Afrapportering!H555)</f>
        <v/>
      </c>
      <c r="I574" s="140" t="str">
        <f>+Afrapportering!I555</f>
        <v/>
      </c>
      <c r="J574" s="13" t="str">
        <f>+Afrapportering!J555</f>
        <v/>
      </c>
      <c r="K574" s="32" t="str">
        <f t="shared" si="68"/>
        <v/>
      </c>
      <c r="L574" s="31" t="str">
        <f>IF(Ansøgning!J560="","",Ansøgning!J560)</f>
        <v/>
      </c>
      <c r="M574" s="134" t="str">
        <f>IF(Afrapportering!M555="","",Afrapportering!M555)</f>
        <v/>
      </c>
      <c r="N574" s="31" t="str">
        <f>IF(Ansøgning!K560="","",Ansøgning!K560)</f>
        <v/>
      </c>
      <c r="O574" s="134">
        <f>IF(Afrapportering!O555="",,Afrapportering!O555)</f>
        <v>0</v>
      </c>
      <c r="P574" s="15" t="str">
        <f>IF(Ansøgning!L560="","",Ansøgning!L560)</f>
        <v/>
      </c>
      <c r="Q574" s="15" t="str">
        <f t="shared" si="69"/>
        <v/>
      </c>
      <c r="R574" s="15"/>
      <c r="S574" s="15" t="str">
        <f>IF(Afrapportering!S555="","",Afrapportering!S555)</f>
        <v/>
      </c>
      <c r="T574" s="31" t="str">
        <f t="shared" si="70"/>
        <v/>
      </c>
      <c r="U574" s="30" t="str">
        <f>IF(Afrapportering!U555="","",Afrapportering!U555)</f>
        <v/>
      </c>
      <c r="V574" s="52" t="str">
        <f>IF(Afrapportering!V555="","",Afrapportering!V555)</f>
        <v/>
      </c>
      <c r="W574" s="30" t="str">
        <f>IF(Afrapportering!W555="","",Afrapportering!W555)</f>
        <v/>
      </c>
      <c r="X574" s="52" t="str">
        <f>IF(Afrapportering!X555="","",Afrapportering!X555)</f>
        <v/>
      </c>
      <c r="Y574" s="30" t="str">
        <f>IF(Afrapportering!Y555="","",Afrapportering!Y555)</f>
        <v/>
      </c>
      <c r="Z574" s="52" t="str">
        <f>IFERROR(MAX(IF(OR(V574="",X574=""),"",IF(AND(AND(MONTH(F574)&gt;=7,MONTH(F574)&lt;8),AND(MONTH(H574)&gt;=7,MONTH(H574)&lt;8)),(NETWORKDAYS(F574,H574,Lister!$D$7:$D$13)-V574)*T574/NETWORKDAYS(Lister!$D$19,Lister!$E$19,Lister!$D$7:$D$13),IF(AND(AND(MONTH(F574)&gt;=7,MONTH(F574)&lt;8),MONTH(H574)&gt;7),(NETWORKDAYS(F574,Lister!$E$19,Lister!$D$7:$D$13)-V574)*T574/NETWORKDAYS(Lister!$D$19,Lister!$E$19,Lister!$D$7:$D$13),IF(MONTH(F574)&gt;7,0)))),0),"")</f>
        <v/>
      </c>
      <c r="AA574" s="30" t="str">
        <f>IF(Afrapportering!AA555="","",Afrapportering!AA555)</f>
        <v/>
      </c>
      <c r="AB574" s="52" t="str">
        <f>IFERROR(MAX(IF(OR(V574="",X574=""),"",IF(AND(AND(MONTH(F574)&gt;=8,MONTH(F574)&lt;9),AND(MONTH(H574)&gt;=8,MONTH(H574)&lt;9)),(NETWORKDAYS(F574,H574,Lister!$D$7:$D$13)-X574)*T574/NETWORKDAYS(Lister!$D$20,Lister!$E$20,Lister!$D$7:$D$13),IF(AND(MONTH(F574)=7,MONTH(H574)=8),(NETWORKDAYS(Lister!$D$20,H574,Lister!$D$7:$D$13)-X574)*T574/NETWORKDAYS(Lister!$D$20,Lister!$E$20,Lister!$D$7:$D$13),IF(AND(MONTH(F574)=7,MONTH(H574)=7),0)))),0),"")</f>
        <v/>
      </c>
      <c r="AC574" s="30" t="str">
        <f>IF(Afrapportering!AC555="","",Afrapportering!AC555)</f>
        <v/>
      </c>
      <c r="AD574" s="52" t="str">
        <f t="shared" si="71"/>
        <v/>
      </c>
      <c r="AE574" s="52" t="str">
        <f t="shared" si="72"/>
        <v/>
      </c>
      <c r="AF574" s="30" t="str">
        <f t="shared" si="73"/>
        <v/>
      </c>
      <c r="AG574" s="30" t="str">
        <f t="shared" si="74"/>
        <v/>
      </c>
      <c r="AH574" s="3" t="str">
        <f t="shared" si="75"/>
        <v/>
      </c>
    </row>
    <row r="575" spans="1:34" x14ac:dyDescent="0.25">
      <c r="A575" s="13" t="str">
        <f>+Afrapportering!A556</f>
        <v/>
      </c>
      <c r="B575" s="13" t="str">
        <f>+Afrapportering!B556</f>
        <v/>
      </c>
      <c r="C575" s="13" t="str">
        <f>+Afrapportering!C556</f>
        <v/>
      </c>
      <c r="D575" s="13" t="str">
        <f>+Afrapportering!D556</f>
        <v/>
      </c>
      <c r="E575" s="14" t="str">
        <f>+Afrapportering!E556</f>
        <v/>
      </c>
      <c r="F575" s="139" t="str">
        <f>IF(Afrapportering!F556 = "", "",Afrapportering!F556)</f>
        <v/>
      </c>
      <c r="G575" s="14" t="str">
        <f>+Afrapportering!G556</f>
        <v/>
      </c>
      <c r="H575" s="139" t="str">
        <f>IF(Afrapportering!H556 = "","",Afrapportering!H556)</f>
        <v/>
      </c>
      <c r="I575" s="140" t="str">
        <f>+Afrapportering!I556</f>
        <v/>
      </c>
      <c r="J575" s="13" t="str">
        <f>+Afrapportering!J556</f>
        <v/>
      </c>
      <c r="K575" s="32" t="str">
        <f t="shared" si="68"/>
        <v/>
      </c>
      <c r="L575" s="31" t="str">
        <f>IF(Ansøgning!J561="","",Ansøgning!J561)</f>
        <v/>
      </c>
      <c r="M575" s="134" t="str">
        <f>IF(Afrapportering!M556="","",Afrapportering!M556)</f>
        <v/>
      </c>
      <c r="N575" s="31" t="str">
        <f>IF(Ansøgning!K561="","",Ansøgning!K561)</f>
        <v/>
      </c>
      <c r="O575" s="134">
        <f>IF(Afrapportering!O556="",,Afrapportering!O556)</f>
        <v>0</v>
      </c>
      <c r="P575" s="15" t="str">
        <f>IF(Ansøgning!L561="","",Ansøgning!L561)</f>
        <v/>
      </c>
      <c r="Q575" s="15" t="str">
        <f t="shared" si="69"/>
        <v/>
      </c>
      <c r="R575" s="15"/>
      <c r="S575" s="15" t="str">
        <f>IF(Afrapportering!S556="","",Afrapportering!S556)</f>
        <v/>
      </c>
      <c r="T575" s="31" t="str">
        <f t="shared" si="70"/>
        <v/>
      </c>
      <c r="U575" s="30" t="str">
        <f>IF(Afrapportering!U556="","",Afrapportering!U556)</f>
        <v/>
      </c>
      <c r="V575" s="52" t="str">
        <f>IF(Afrapportering!V556="","",Afrapportering!V556)</f>
        <v/>
      </c>
      <c r="W575" s="30" t="str">
        <f>IF(Afrapportering!W556="","",Afrapportering!W556)</f>
        <v/>
      </c>
      <c r="X575" s="52" t="str">
        <f>IF(Afrapportering!X556="","",Afrapportering!X556)</f>
        <v/>
      </c>
      <c r="Y575" s="30" t="str">
        <f>IF(Afrapportering!Y556="","",Afrapportering!Y556)</f>
        <v/>
      </c>
      <c r="Z575" s="52" t="str">
        <f>IFERROR(MAX(IF(OR(V575="",X575=""),"",IF(AND(AND(MONTH(F575)&gt;=7,MONTH(F575)&lt;8),AND(MONTH(H575)&gt;=7,MONTH(H575)&lt;8)),(NETWORKDAYS(F575,H575,Lister!$D$7:$D$13)-V575)*T575/NETWORKDAYS(Lister!$D$19,Lister!$E$19,Lister!$D$7:$D$13),IF(AND(AND(MONTH(F575)&gt;=7,MONTH(F575)&lt;8),MONTH(H575)&gt;7),(NETWORKDAYS(F575,Lister!$E$19,Lister!$D$7:$D$13)-V575)*T575/NETWORKDAYS(Lister!$D$19,Lister!$E$19,Lister!$D$7:$D$13),IF(MONTH(F575)&gt;7,0)))),0),"")</f>
        <v/>
      </c>
      <c r="AA575" s="30" t="str">
        <f>IF(Afrapportering!AA556="","",Afrapportering!AA556)</f>
        <v/>
      </c>
      <c r="AB575" s="52" t="str">
        <f>IFERROR(MAX(IF(OR(V575="",X575=""),"",IF(AND(AND(MONTH(F575)&gt;=8,MONTH(F575)&lt;9),AND(MONTH(H575)&gt;=8,MONTH(H575)&lt;9)),(NETWORKDAYS(F575,H575,Lister!$D$7:$D$13)-X575)*T575/NETWORKDAYS(Lister!$D$20,Lister!$E$20,Lister!$D$7:$D$13),IF(AND(MONTH(F575)=7,MONTH(H575)=8),(NETWORKDAYS(Lister!$D$20,H575,Lister!$D$7:$D$13)-X575)*T575/NETWORKDAYS(Lister!$D$20,Lister!$E$20,Lister!$D$7:$D$13),IF(AND(MONTH(F575)=7,MONTH(H575)=7),0)))),0),"")</f>
        <v/>
      </c>
      <c r="AC575" s="30" t="str">
        <f>IF(Afrapportering!AC556="","",Afrapportering!AC556)</f>
        <v/>
      </c>
      <c r="AD575" s="52" t="str">
        <f t="shared" si="71"/>
        <v/>
      </c>
      <c r="AE575" s="52" t="str">
        <f t="shared" si="72"/>
        <v/>
      </c>
      <c r="AF575" s="30" t="str">
        <f t="shared" si="73"/>
        <v/>
      </c>
      <c r="AG575" s="30" t="str">
        <f t="shared" si="74"/>
        <v/>
      </c>
      <c r="AH575" s="3" t="str">
        <f t="shared" si="75"/>
        <v/>
      </c>
    </row>
    <row r="576" spans="1:34" x14ac:dyDescent="0.25">
      <c r="A576" s="13" t="str">
        <f>+Afrapportering!A557</f>
        <v/>
      </c>
      <c r="B576" s="13" t="str">
        <f>+Afrapportering!B557</f>
        <v/>
      </c>
      <c r="C576" s="13" t="str">
        <f>+Afrapportering!C557</f>
        <v/>
      </c>
      <c r="D576" s="13" t="str">
        <f>+Afrapportering!D557</f>
        <v/>
      </c>
      <c r="E576" s="14" t="str">
        <f>+Afrapportering!E557</f>
        <v/>
      </c>
      <c r="F576" s="139" t="str">
        <f>IF(Afrapportering!F557 = "", "",Afrapportering!F557)</f>
        <v/>
      </c>
      <c r="G576" s="14" t="str">
        <f>+Afrapportering!G557</f>
        <v/>
      </c>
      <c r="H576" s="139" t="str">
        <f>IF(Afrapportering!H557 = "","",Afrapportering!H557)</f>
        <v/>
      </c>
      <c r="I576" s="140" t="str">
        <f>+Afrapportering!I557</f>
        <v/>
      </c>
      <c r="J576" s="13" t="str">
        <f>+Afrapportering!J557</f>
        <v/>
      </c>
      <c r="K576" s="32" t="str">
        <f t="shared" si="68"/>
        <v/>
      </c>
      <c r="L576" s="31" t="str">
        <f>IF(Ansøgning!J562="","",Ansøgning!J562)</f>
        <v/>
      </c>
      <c r="M576" s="134" t="str">
        <f>IF(Afrapportering!M557="","",Afrapportering!M557)</f>
        <v/>
      </c>
      <c r="N576" s="31" t="str">
        <f>IF(Ansøgning!K562="","",Ansøgning!K562)</f>
        <v/>
      </c>
      <c r="O576" s="134">
        <f>IF(Afrapportering!O557="",,Afrapportering!O557)</f>
        <v>0</v>
      </c>
      <c r="P576" s="15" t="str">
        <f>IF(Ansøgning!L562="","",Ansøgning!L562)</f>
        <v/>
      </c>
      <c r="Q576" s="15" t="str">
        <f t="shared" si="69"/>
        <v/>
      </c>
      <c r="R576" s="15"/>
      <c r="S576" s="15" t="str">
        <f>IF(Afrapportering!S557="","",Afrapportering!S557)</f>
        <v/>
      </c>
      <c r="T576" s="31" t="str">
        <f t="shared" si="70"/>
        <v/>
      </c>
      <c r="U576" s="30" t="str">
        <f>IF(Afrapportering!U557="","",Afrapportering!U557)</f>
        <v/>
      </c>
      <c r="V576" s="52" t="str">
        <f>IF(Afrapportering!V557="","",Afrapportering!V557)</f>
        <v/>
      </c>
      <c r="W576" s="30" t="str">
        <f>IF(Afrapportering!W557="","",Afrapportering!W557)</f>
        <v/>
      </c>
      <c r="X576" s="52" t="str">
        <f>IF(Afrapportering!X557="","",Afrapportering!X557)</f>
        <v/>
      </c>
      <c r="Y576" s="30" t="str">
        <f>IF(Afrapportering!Y557="","",Afrapportering!Y557)</f>
        <v/>
      </c>
      <c r="Z576" s="52" t="str">
        <f>IFERROR(MAX(IF(OR(V576="",X576=""),"",IF(AND(AND(MONTH(F576)&gt;=7,MONTH(F576)&lt;8),AND(MONTH(H576)&gt;=7,MONTH(H576)&lt;8)),(NETWORKDAYS(F576,H576,Lister!$D$7:$D$13)-V576)*T576/NETWORKDAYS(Lister!$D$19,Lister!$E$19,Lister!$D$7:$D$13),IF(AND(AND(MONTH(F576)&gt;=7,MONTH(F576)&lt;8),MONTH(H576)&gt;7),(NETWORKDAYS(F576,Lister!$E$19,Lister!$D$7:$D$13)-V576)*T576/NETWORKDAYS(Lister!$D$19,Lister!$E$19,Lister!$D$7:$D$13),IF(MONTH(F576)&gt;7,0)))),0),"")</f>
        <v/>
      </c>
      <c r="AA576" s="30" t="str">
        <f>IF(Afrapportering!AA557="","",Afrapportering!AA557)</f>
        <v/>
      </c>
      <c r="AB576" s="52" t="str">
        <f>IFERROR(MAX(IF(OR(V576="",X576=""),"",IF(AND(AND(MONTH(F576)&gt;=8,MONTH(F576)&lt;9),AND(MONTH(H576)&gt;=8,MONTH(H576)&lt;9)),(NETWORKDAYS(F576,H576,Lister!$D$7:$D$13)-X576)*T576/NETWORKDAYS(Lister!$D$20,Lister!$E$20,Lister!$D$7:$D$13),IF(AND(MONTH(F576)=7,MONTH(H576)=8),(NETWORKDAYS(Lister!$D$20,H576,Lister!$D$7:$D$13)-X576)*T576/NETWORKDAYS(Lister!$D$20,Lister!$E$20,Lister!$D$7:$D$13),IF(AND(MONTH(F576)=7,MONTH(H576)=7),0)))),0),"")</f>
        <v/>
      </c>
      <c r="AC576" s="30" t="str">
        <f>IF(Afrapportering!AC557="","",Afrapportering!AC557)</f>
        <v/>
      </c>
      <c r="AD576" s="52" t="str">
        <f t="shared" si="71"/>
        <v/>
      </c>
      <c r="AE576" s="52" t="str">
        <f t="shared" si="72"/>
        <v/>
      </c>
      <c r="AF576" s="30" t="str">
        <f t="shared" si="73"/>
        <v/>
      </c>
      <c r="AG576" s="30" t="str">
        <f t="shared" si="74"/>
        <v/>
      </c>
      <c r="AH576" s="3" t="str">
        <f t="shared" si="75"/>
        <v/>
      </c>
    </row>
    <row r="577" spans="1:34" x14ac:dyDescent="0.25">
      <c r="A577" s="13" t="str">
        <f>+Afrapportering!A558</f>
        <v/>
      </c>
      <c r="B577" s="13" t="str">
        <f>+Afrapportering!B558</f>
        <v/>
      </c>
      <c r="C577" s="13" t="str">
        <f>+Afrapportering!C558</f>
        <v/>
      </c>
      <c r="D577" s="13" t="str">
        <f>+Afrapportering!D558</f>
        <v/>
      </c>
      <c r="E577" s="14" t="str">
        <f>+Afrapportering!E558</f>
        <v/>
      </c>
      <c r="F577" s="139" t="str">
        <f>IF(Afrapportering!F558 = "", "",Afrapportering!F558)</f>
        <v/>
      </c>
      <c r="G577" s="14" t="str">
        <f>+Afrapportering!G558</f>
        <v/>
      </c>
      <c r="H577" s="139" t="str">
        <f>IF(Afrapportering!H558 = "","",Afrapportering!H558)</f>
        <v/>
      </c>
      <c r="I577" s="140" t="str">
        <f>+Afrapportering!I558</f>
        <v/>
      </c>
      <c r="J577" s="13" t="str">
        <f>+Afrapportering!J558</f>
        <v/>
      </c>
      <c r="K577" s="32" t="str">
        <f t="shared" si="68"/>
        <v/>
      </c>
      <c r="L577" s="31" t="str">
        <f>IF(Ansøgning!J563="","",Ansøgning!J563)</f>
        <v/>
      </c>
      <c r="M577" s="134" t="str">
        <f>IF(Afrapportering!M558="","",Afrapportering!M558)</f>
        <v/>
      </c>
      <c r="N577" s="31" t="str">
        <f>IF(Ansøgning!K563="","",Ansøgning!K563)</f>
        <v/>
      </c>
      <c r="O577" s="134">
        <f>IF(Afrapportering!O558="",,Afrapportering!O558)</f>
        <v>0</v>
      </c>
      <c r="P577" s="15" t="str">
        <f>IF(Ansøgning!L563="","",Ansøgning!L563)</f>
        <v/>
      </c>
      <c r="Q577" s="15" t="str">
        <f t="shared" si="69"/>
        <v/>
      </c>
      <c r="R577" s="15"/>
      <c r="S577" s="15" t="str">
        <f>IF(Afrapportering!S558="","",Afrapportering!S558)</f>
        <v/>
      </c>
      <c r="T577" s="31" t="str">
        <f t="shared" si="70"/>
        <v/>
      </c>
      <c r="U577" s="30" t="str">
        <f>IF(Afrapportering!U558="","",Afrapportering!U558)</f>
        <v/>
      </c>
      <c r="V577" s="52" t="str">
        <f>IF(Afrapportering!V558="","",Afrapportering!V558)</f>
        <v/>
      </c>
      <c r="W577" s="30" t="str">
        <f>IF(Afrapportering!W558="","",Afrapportering!W558)</f>
        <v/>
      </c>
      <c r="X577" s="52" t="str">
        <f>IF(Afrapportering!X558="","",Afrapportering!X558)</f>
        <v/>
      </c>
      <c r="Y577" s="30" t="str">
        <f>IF(Afrapportering!Y558="","",Afrapportering!Y558)</f>
        <v/>
      </c>
      <c r="Z577" s="52" t="str">
        <f>IFERROR(MAX(IF(OR(V577="",X577=""),"",IF(AND(AND(MONTH(F577)&gt;=7,MONTH(F577)&lt;8),AND(MONTH(H577)&gt;=7,MONTH(H577)&lt;8)),(NETWORKDAYS(F577,H577,Lister!$D$7:$D$13)-V577)*T577/NETWORKDAYS(Lister!$D$19,Lister!$E$19,Lister!$D$7:$D$13),IF(AND(AND(MONTH(F577)&gt;=7,MONTH(F577)&lt;8),MONTH(H577)&gt;7),(NETWORKDAYS(F577,Lister!$E$19,Lister!$D$7:$D$13)-V577)*T577/NETWORKDAYS(Lister!$D$19,Lister!$E$19,Lister!$D$7:$D$13),IF(MONTH(F577)&gt;7,0)))),0),"")</f>
        <v/>
      </c>
      <c r="AA577" s="30" t="str">
        <f>IF(Afrapportering!AA558="","",Afrapportering!AA558)</f>
        <v/>
      </c>
      <c r="AB577" s="52" t="str">
        <f>IFERROR(MAX(IF(OR(V577="",X577=""),"",IF(AND(AND(MONTH(F577)&gt;=8,MONTH(F577)&lt;9),AND(MONTH(H577)&gt;=8,MONTH(H577)&lt;9)),(NETWORKDAYS(F577,H577,Lister!$D$7:$D$13)-X577)*T577/NETWORKDAYS(Lister!$D$20,Lister!$E$20,Lister!$D$7:$D$13),IF(AND(MONTH(F577)=7,MONTH(H577)=8),(NETWORKDAYS(Lister!$D$20,H577,Lister!$D$7:$D$13)-X577)*T577/NETWORKDAYS(Lister!$D$20,Lister!$E$20,Lister!$D$7:$D$13),IF(AND(MONTH(F577)=7,MONTH(H577)=7),0)))),0),"")</f>
        <v/>
      </c>
      <c r="AC577" s="30" t="str">
        <f>IF(Afrapportering!AC558="","",Afrapportering!AC558)</f>
        <v/>
      </c>
      <c r="AD577" s="52" t="str">
        <f t="shared" si="71"/>
        <v/>
      </c>
      <c r="AE577" s="52" t="str">
        <f t="shared" si="72"/>
        <v/>
      </c>
      <c r="AF577" s="30" t="str">
        <f t="shared" si="73"/>
        <v/>
      </c>
      <c r="AG577" s="30" t="str">
        <f t="shared" si="74"/>
        <v/>
      </c>
      <c r="AH577" s="3" t="str">
        <f t="shared" si="75"/>
        <v/>
      </c>
    </row>
    <row r="578" spans="1:34" x14ac:dyDescent="0.25">
      <c r="A578" s="13" t="str">
        <f>+Afrapportering!A559</f>
        <v/>
      </c>
      <c r="B578" s="13" t="str">
        <f>+Afrapportering!B559</f>
        <v/>
      </c>
      <c r="C578" s="13" t="str">
        <f>+Afrapportering!C559</f>
        <v/>
      </c>
      <c r="D578" s="13" t="str">
        <f>+Afrapportering!D559</f>
        <v/>
      </c>
      <c r="E578" s="14" t="str">
        <f>+Afrapportering!E559</f>
        <v/>
      </c>
      <c r="F578" s="139" t="str">
        <f>IF(Afrapportering!F559 = "", "",Afrapportering!F559)</f>
        <v/>
      </c>
      <c r="G578" s="14" t="str">
        <f>+Afrapportering!G559</f>
        <v/>
      </c>
      <c r="H578" s="139" t="str">
        <f>IF(Afrapportering!H559 = "","",Afrapportering!H559)</f>
        <v/>
      </c>
      <c r="I578" s="140" t="str">
        <f>+Afrapportering!I559</f>
        <v/>
      </c>
      <c r="J578" s="13" t="str">
        <f>+Afrapportering!J559</f>
        <v/>
      </c>
      <c r="K578" s="32" t="str">
        <f t="shared" si="68"/>
        <v/>
      </c>
      <c r="L578" s="31" t="str">
        <f>IF(Ansøgning!J564="","",Ansøgning!J564)</f>
        <v/>
      </c>
      <c r="M578" s="134" t="str">
        <f>IF(Afrapportering!M559="","",Afrapportering!M559)</f>
        <v/>
      </c>
      <c r="N578" s="31" t="str">
        <f>IF(Ansøgning!K564="","",Ansøgning!K564)</f>
        <v/>
      </c>
      <c r="O578" s="134">
        <f>IF(Afrapportering!O559="",,Afrapportering!O559)</f>
        <v>0</v>
      </c>
      <c r="P578" s="15" t="str">
        <f>IF(Ansøgning!L564="","",Ansøgning!L564)</f>
        <v/>
      </c>
      <c r="Q578" s="15" t="str">
        <f t="shared" si="69"/>
        <v/>
      </c>
      <c r="R578" s="15"/>
      <c r="S578" s="15" t="str">
        <f>IF(Afrapportering!S559="","",Afrapportering!S559)</f>
        <v/>
      </c>
      <c r="T578" s="31" t="str">
        <f t="shared" si="70"/>
        <v/>
      </c>
      <c r="U578" s="30" t="str">
        <f>IF(Afrapportering!U559="","",Afrapportering!U559)</f>
        <v/>
      </c>
      <c r="V578" s="52" t="str">
        <f>IF(Afrapportering!V559="","",Afrapportering!V559)</f>
        <v/>
      </c>
      <c r="W578" s="30" t="str">
        <f>IF(Afrapportering!W559="","",Afrapportering!W559)</f>
        <v/>
      </c>
      <c r="X578" s="52" t="str">
        <f>IF(Afrapportering!X559="","",Afrapportering!X559)</f>
        <v/>
      </c>
      <c r="Y578" s="30" t="str">
        <f>IF(Afrapportering!Y559="","",Afrapportering!Y559)</f>
        <v/>
      </c>
      <c r="Z578" s="52" t="str">
        <f>IFERROR(MAX(IF(OR(V578="",X578=""),"",IF(AND(AND(MONTH(F578)&gt;=7,MONTH(F578)&lt;8),AND(MONTH(H578)&gt;=7,MONTH(H578)&lt;8)),(NETWORKDAYS(F578,H578,Lister!$D$7:$D$13)-V578)*T578/NETWORKDAYS(Lister!$D$19,Lister!$E$19,Lister!$D$7:$D$13),IF(AND(AND(MONTH(F578)&gt;=7,MONTH(F578)&lt;8),MONTH(H578)&gt;7),(NETWORKDAYS(F578,Lister!$E$19,Lister!$D$7:$D$13)-V578)*T578/NETWORKDAYS(Lister!$D$19,Lister!$E$19,Lister!$D$7:$D$13),IF(MONTH(F578)&gt;7,0)))),0),"")</f>
        <v/>
      </c>
      <c r="AA578" s="30" t="str">
        <f>IF(Afrapportering!AA559="","",Afrapportering!AA559)</f>
        <v/>
      </c>
      <c r="AB578" s="52" t="str">
        <f>IFERROR(MAX(IF(OR(V578="",X578=""),"",IF(AND(AND(MONTH(F578)&gt;=8,MONTH(F578)&lt;9),AND(MONTH(H578)&gt;=8,MONTH(H578)&lt;9)),(NETWORKDAYS(F578,H578,Lister!$D$7:$D$13)-X578)*T578/NETWORKDAYS(Lister!$D$20,Lister!$E$20,Lister!$D$7:$D$13),IF(AND(MONTH(F578)=7,MONTH(H578)=8),(NETWORKDAYS(Lister!$D$20,H578,Lister!$D$7:$D$13)-X578)*T578/NETWORKDAYS(Lister!$D$20,Lister!$E$20,Lister!$D$7:$D$13),IF(AND(MONTH(F578)=7,MONTH(H578)=7),0)))),0),"")</f>
        <v/>
      </c>
      <c r="AC578" s="30" t="str">
        <f>IF(Afrapportering!AC559="","",Afrapportering!AC559)</f>
        <v/>
      </c>
      <c r="AD578" s="52" t="str">
        <f t="shared" si="71"/>
        <v/>
      </c>
      <c r="AE578" s="52" t="str">
        <f t="shared" si="72"/>
        <v/>
      </c>
      <c r="AF578" s="30" t="str">
        <f t="shared" si="73"/>
        <v/>
      </c>
      <c r="AG578" s="30" t="str">
        <f t="shared" si="74"/>
        <v/>
      </c>
      <c r="AH578" s="3" t="str">
        <f t="shared" si="75"/>
        <v/>
      </c>
    </row>
    <row r="579" spans="1:34" x14ac:dyDescent="0.25">
      <c r="A579" s="13" t="str">
        <f>+Afrapportering!A560</f>
        <v/>
      </c>
      <c r="B579" s="13" t="str">
        <f>+Afrapportering!B560</f>
        <v/>
      </c>
      <c r="C579" s="13" t="str">
        <f>+Afrapportering!C560</f>
        <v/>
      </c>
      <c r="D579" s="13" t="str">
        <f>+Afrapportering!D560</f>
        <v/>
      </c>
      <c r="E579" s="14" t="str">
        <f>+Afrapportering!E560</f>
        <v/>
      </c>
      <c r="F579" s="139" t="str">
        <f>IF(Afrapportering!F560 = "", "",Afrapportering!F560)</f>
        <v/>
      </c>
      <c r="G579" s="14" t="str">
        <f>+Afrapportering!G560</f>
        <v/>
      </c>
      <c r="H579" s="139" t="str">
        <f>IF(Afrapportering!H560 = "","",Afrapportering!H560)</f>
        <v/>
      </c>
      <c r="I579" s="140" t="str">
        <f>+Afrapportering!I560</f>
        <v/>
      </c>
      <c r="J579" s="13" t="str">
        <f>+Afrapportering!J560</f>
        <v/>
      </c>
      <c r="K579" s="32" t="str">
        <f t="shared" si="68"/>
        <v/>
      </c>
      <c r="L579" s="31" t="str">
        <f>IF(Ansøgning!J565="","",Ansøgning!J565)</f>
        <v/>
      </c>
      <c r="M579" s="134" t="str">
        <f>IF(Afrapportering!M560="","",Afrapportering!M560)</f>
        <v/>
      </c>
      <c r="N579" s="31" t="str">
        <f>IF(Ansøgning!K565="","",Ansøgning!K565)</f>
        <v/>
      </c>
      <c r="O579" s="134">
        <f>IF(Afrapportering!O560="",,Afrapportering!O560)</f>
        <v>0</v>
      </c>
      <c r="P579" s="15" t="str">
        <f>IF(Ansøgning!L565="","",Ansøgning!L565)</f>
        <v/>
      </c>
      <c r="Q579" s="15" t="str">
        <f t="shared" si="69"/>
        <v/>
      </c>
      <c r="R579" s="15"/>
      <c r="S579" s="15" t="str">
        <f>IF(Afrapportering!S560="","",Afrapportering!S560)</f>
        <v/>
      </c>
      <c r="T579" s="31" t="str">
        <f t="shared" si="70"/>
        <v/>
      </c>
      <c r="U579" s="30" t="str">
        <f>IF(Afrapportering!U560="","",Afrapportering!U560)</f>
        <v/>
      </c>
      <c r="V579" s="52" t="str">
        <f>IF(Afrapportering!V560="","",Afrapportering!V560)</f>
        <v/>
      </c>
      <c r="W579" s="30" t="str">
        <f>IF(Afrapportering!W560="","",Afrapportering!W560)</f>
        <v/>
      </c>
      <c r="X579" s="52" t="str">
        <f>IF(Afrapportering!X560="","",Afrapportering!X560)</f>
        <v/>
      </c>
      <c r="Y579" s="30" t="str">
        <f>IF(Afrapportering!Y560="","",Afrapportering!Y560)</f>
        <v/>
      </c>
      <c r="Z579" s="52" t="str">
        <f>IFERROR(MAX(IF(OR(V579="",X579=""),"",IF(AND(AND(MONTH(F579)&gt;=7,MONTH(F579)&lt;8),AND(MONTH(H579)&gt;=7,MONTH(H579)&lt;8)),(NETWORKDAYS(F579,H579,Lister!$D$7:$D$13)-V579)*T579/NETWORKDAYS(Lister!$D$19,Lister!$E$19,Lister!$D$7:$D$13),IF(AND(AND(MONTH(F579)&gt;=7,MONTH(F579)&lt;8),MONTH(H579)&gt;7),(NETWORKDAYS(F579,Lister!$E$19,Lister!$D$7:$D$13)-V579)*T579/NETWORKDAYS(Lister!$D$19,Lister!$E$19,Lister!$D$7:$D$13),IF(MONTH(F579)&gt;7,0)))),0),"")</f>
        <v/>
      </c>
      <c r="AA579" s="30" t="str">
        <f>IF(Afrapportering!AA560="","",Afrapportering!AA560)</f>
        <v/>
      </c>
      <c r="AB579" s="52" t="str">
        <f>IFERROR(MAX(IF(OR(V579="",X579=""),"",IF(AND(AND(MONTH(F579)&gt;=8,MONTH(F579)&lt;9),AND(MONTH(H579)&gt;=8,MONTH(H579)&lt;9)),(NETWORKDAYS(F579,H579,Lister!$D$7:$D$13)-X579)*T579/NETWORKDAYS(Lister!$D$20,Lister!$E$20,Lister!$D$7:$D$13),IF(AND(MONTH(F579)=7,MONTH(H579)=8),(NETWORKDAYS(Lister!$D$20,H579,Lister!$D$7:$D$13)-X579)*T579/NETWORKDAYS(Lister!$D$20,Lister!$E$20,Lister!$D$7:$D$13),IF(AND(MONTH(F579)=7,MONTH(H579)=7),0)))),0),"")</f>
        <v/>
      </c>
      <c r="AC579" s="30" t="str">
        <f>IF(Afrapportering!AC560="","",Afrapportering!AC560)</f>
        <v/>
      </c>
      <c r="AD579" s="52" t="str">
        <f t="shared" si="71"/>
        <v/>
      </c>
      <c r="AE579" s="52" t="str">
        <f t="shared" si="72"/>
        <v/>
      </c>
      <c r="AF579" s="30" t="str">
        <f t="shared" si="73"/>
        <v/>
      </c>
      <c r="AG579" s="30" t="str">
        <f t="shared" si="74"/>
        <v/>
      </c>
      <c r="AH579" s="3" t="str">
        <f t="shared" si="75"/>
        <v/>
      </c>
    </row>
    <row r="580" spans="1:34" x14ac:dyDescent="0.25">
      <c r="A580" s="13" t="str">
        <f>+Afrapportering!A561</f>
        <v/>
      </c>
      <c r="B580" s="13" t="str">
        <f>+Afrapportering!B561</f>
        <v/>
      </c>
      <c r="C580" s="13" t="str">
        <f>+Afrapportering!C561</f>
        <v/>
      </c>
      <c r="D580" s="13" t="str">
        <f>+Afrapportering!D561</f>
        <v/>
      </c>
      <c r="E580" s="14" t="str">
        <f>+Afrapportering!E561</f>
        <v/>
      </c>
      <c r="F580" s="139" t="str">
        <f>IF(Afrapportering!F561 = "", "",Afrapportering!F561)</f>
        <v/>
      </c>
      <c r="G580" s="14" t="str">
        <f>+Afrapportering!G561</f>
        <v/>
      </c>
      <c r="H580" s="139" t="str">
        <f>IF(Afrapportering!H561 = "","",Afrapportering!H561)</f>
        <v/>
      </c>
      <c r="I580" s="140" t="str">
        <f>+Afrapportering!I561</f>
        <v/>
      </c>
      <c r="J580" s="13" t="str">
        <f>+Afrapportering!J561</f>
        <v/>
      </c>
      <c r="K580" s="32" t="str">
        <f t="shared" si="68"/>
        <v/>
      </c>
      <c r="L580" s="31" t="str">
        <f>IF(Ansøgning!J566="","",Ansøgning!J566)</f>
        <v/>
      </c>
      <c r="M580" s="134" t="str">
        <f>IF(Afrapportering!M561="","",Afrapportering!M561)</f>
        <v/>
      </c>
      <c r="N580" s="31" t="str">
        <f>IF(Ansøgning!K566="","",Ansøgning!K566)</f>
        <v/>
      </c>
      <c r="O580" s="134">
        <f>IF(Afrapportering!O561="",,Afrapportering!O561)</f>
        <v>0</v>
      </c>
      <c r="P580" s="15" t="str">
        <f>IF(Ansøgning!L566="","",Ansøgning!L566)</f>
        <v/>
      </c>
      <c r="Q580" s="15" t="str">
        <f t="shared" si="69"/>
        <v/>
      </c>
      <c r="R580" s="15"/>
      <c r="S580" s="15" t="str">
        <f>IF(Afrapportering!S561="","",Afrapportering!S561)</f>
        <v/>
      </c>
      <c r="T580" s="31" t="str">
        <f t="shared" si="70"/>
        <v/>
      </c>
      <c r="U580" s="30" t="str">
        <f>IF(Afrapportering!U561="","",Afrapportering!U561)</f>
        <v/>
      </c>
      <c r="V580" s="52" t="str">
        <f>IF(Afrapportering!V561="","",Afrapportering!V561)</f>
        <v/>
      </c>
      <c r="W580" s="30" t="str">
        <f>IF(Afrapportering!W561="","",Afrapportering!W561)</f>
        <v/>
      </c>
      <c r="X580" s="52" t="str">
        <f>IF(Afrapportering!X561="","",Afrapportering!X561)</f>
        <v/>
      </c>
      <c r="Y580" s="30" t="str">
        <f>IF(Afrapportering!Y561="","",Afrapportering!Y561)</f>
        <v/>
      </c>
      <c r="Z580" s="52" t="str">
        <f>IFERROR(MAX(IF(OR(V580="",X580=""),"",IF(AND(AND(MONTH(F580)&gt;=7,MONTH(F580)&lt;8),AND(MONTH(H580)&gt;=7,MONTH(H580)&lt;8)),(NETWORKDAYS(F580,H580,Lister!$D$7:$D$13)-V580)*T580/NETWORKDAYS(Lister!$D$19,Lister!$E$19,Lister!$D$7:$D$13),IF(AND(AND(MONTH(F580)&gt;=7,MONTH(F580)&lt;8),MONTH(H580)&gt;7),(NETWORKDAYS(F580,Lister!$E$19,Lister!$D$7:$D$13)-V580)*T580/NETWORKDAYS(Lister!$D$19,Lister!$E$19,Lister!$D$7:$D$13),IF(MONTH(F580)&gt;7,0)))),0),"")</f>
        <v/>
      </c>
      <c r="AA580" s="30" t="str">
        <f>IF(Afrapportering!AA561="","",Afrapportering!AA561)</f>
        <v/>
      </c>
      <c r="AB580" s="52" t="str">
        <f>IFERROR(MAX(IF(OR(V580="",X580=""),"",IF(AND(AND(MONTH(F580)&gt;=8,MONTH(F580)&lt;9),AND(MONTH(H580)&gt;=8,MONTH(H580)&lt;9)),(NETWORKDAYS(F580,H580,Lister!$D$7:$D$13)-X580)*T580/NETWORKDAYS(Lister!$D$20,Lister!$E$20,Lister!$D$7:$D$13),IF(AND(MONTH(F580)=7,MONTH(H580)=8),(NETWORKDAYS(Lister!$D$20,H580,Lister!$D$7:$D$13)-X580)*T580/NETWORKDAYS(Lister!$D$20,Lister!$E$20,Lister!$D$7:$D$13),IF(AND(MONTH(F580)=7,MONTH(H580)=7),0)))),0),"")</f>
        <v/>
      </c>
      <c r="AC580" s="30" t="str">
        <f>IF(Afrapportering!AC561="","",Afrapportering!AC561)</f>
        <v/>
      </c>
      <c r="AD580" s="52" t="str">
        <f t="shared" si="71"/>
        <v/>
      </c>
      <c r="AE580" s="52" t="str">
        <f t="shared" si="72"/>
        <v/>
      </c>
      <c r="AF580" s="30" t="str">
        <f t="shared" si="73"/>
        <v/>
      </c>
      <c r="AG580" s="30" t="str">
        <f t="shared" si="74"/>
        <v/>
      </c>
      <c r="AH580" s="3" t="str">
        <f t="shared" si="75"/>
        <v/>
      </c>
    </row>
    <row r="581" spans="1:34" x14ac:dyDescent="0.25">
      <c r="A581" s="13" t="str">
        <f>+Afrapportering!A562</f>
        <v/>
      </c>
      <c r="B581" s="13" t="str">
        <f>+Afrapportering!B562</f>
        <v/>
      </c>
      <c r="C581" s="13" t="str">
        <f>+Afrapportering!C562</f>
        <v/>
      </c>
      <c r="D581" s="13" t="str">
        <f>+Afrapportering!D562</f>
        <v/>
      </c>
      <c r="E581" s="14" t="str">
        <f>+Afrapportering!E562</f>
        <v/>
      </c>
      <c r="F581" s="139" t="str">
        <f>IF(Afrapportering!F562 = "", "",Afrapportering!F562)</f>
        <v/>
      </c>
      <c r="G581" s="14" t="str">
        <f>+Afrapportering!G562</f>
        <v/>
      </c>
      <c r="H581" s="139" t="str">
        <f>IF(Afrapportering!H562 = "","",Afrapportering!H562)</f>
        <v/>
      </c>
      <c r="I581" s="140" t="str">
        <f>+Afrapportering!I562</f>
        <v/>
      </c>
      <c r="J581" s="13" t="str">
        <f>+Afrapportering!J562</f>
        <v/>
      </c>
      <c r="K581" s="32" t="str">
        <f t="shared" si="68"/>
        <v/>
      </c>
      <c r="L581" s="31" t="str">
        <f>IF(Ansøgning!J567="","",Ansøgning!J567)</f>
        <v/>
      </c>
      <c r="M581" s="134" t="str">
        <f>IF(Afrapportering!M562="","",Afrapportering!M562)</f>
        <v/>
      </c>
      <c r="N581" s="31" t="str">
        <f>IF(Ansøgning!K567="","",Ansøgning!K567)</f>
        <v/>
      </c>
      <c r="O581" s="134">
        <f>IF(Afrapportering!O562="",,Afrapportering!O562)</f>
        <v>0</v>
      </c>
      <c r="P581" s="15" t="str">
        <f>IF(Ansøgning!L567="","",Ansøgning!L567)</f>
        <v/>
      </c>
      <c r="Q581" s="15" t="str">
        <f t="shared" si="69"/>
        <v/>
      </c>
      <c r="R581" s="15"/>
      <c r="S581" s="15" t="str">
        <f>IF(Afrapportering!S562="","",Afrapportering!S562)</f>
        <v/>
      </c>
      <c r="T581" s="31" t="str">
        <f t="shared" si="70"/>
        <v/>
      </c>
      <c r="U581" s="30" t="str">
        <f>IF(Afrapportering!U562="","",Afrapportering!U562)</f>
        <v/>
      </c>
      <c r="V581" s="52" t="str">
        <f>IF(Afrapportering!V562="","",Afrapportering!V562)</f>
        <v/>
      </c>
      <c r="W581" s="30" t="str">
        <f>IF(Afrapportering!W562="","",Afrapportering!W562)</f>
        <v/>
      </c>
      <c r="X581" s="52" t="str">
        <f>IF(Afrapportering!X562="","",Afrapportering!X562)</f>
        <v/>
      </c>
      <c r="Y581" s="30" t="str">
        <f>IF(Afrapportering!Y562="","",Afrapportering!Y562)</f>
        <v/>
      </c>
      <c r="Z581" s="52" t="str">
        <f>IFERROR(MAX(IF(OR(V581="",X581=""),"",IF(AND(AND(MONTH(F581)&gt;=7,MONTH(F581)&lt;8),AND(MONTH(H581)&gt;=7,MONTH(H581)&lt;8)),(NETWORKDAYS(F581,H581,Lister!$D$7:$D$13)-V581)*T581/NETWORKDAYS(Lister!$D$19,Lister!$E$19,Lister!$D$7:$D$13),IF(AND(AND(MONTH(F581)&gt;=7,MONTH(F581)&lt;8),MONTH(H581)&gt;7),(NETWORKDAYS(F581,Lister!$E$19,Lister!$D$7:$D$13)-V581)*T581/NETWORKDAYS(Lister!$D$19,Lister!$E$19,Lister!$D$7:$D$13),IF(MONTH(F581)&gt;7,0)))),0),"")</f>
        <v/>
      </c>
      <c r="AA581" s="30" t="str">
        <f>IF(Afrapportering!AA562="","",Afrapportering!AA562)</f>
        <v/>
      </c>
      <c r="AB581" s="52" t="str">
        <f>IFERROR(MAX(IF(OR(V581="",X581=""),"",IF(AND(AND(MONTH(F581)&gt;=8,MONTH(F581)&lt;9),AND(MONTH(H581)&gt;=8,MONTH(H581)&lt;9)),(NETWORKDAYS(F581,H581,Lister!$D$7:$D$13)-X581)*T581/NETWORKDAYS(Lister!$D$20,Lister!$E$20,Lister!$D$7:$D$13),IF(AND(MONTH(F581)=7,MONTH(H581)=8),(NETWORKDAYS(Lister!$D$20,H581,Lister!$D$7:$D$13)-X581)*T581/NETWORKDAYS(Lister!$D$20,Lister!$E$20,Lister!$D$7:$D$13),IF(AND(MONTH(F581)=7,MONTH(H581)=7),0)))),0),"")</f>
        <v/>
      </c>
      <c r="AC581" s="30" t="str">
        <f>IF(Afrapportering!AC562="","",Afrapportering!AC562)</f>
        <v/>
      </c>
      <c r="AD581" s="52" t="str">
        <f t="shared" si="71"/>
        <v/>
      </c>
      <c r="AE581" s="52" t="str">
        <f t="shared" si="72"/>
        <v/>
      </c>
      <c r="AF581" s="30" t="str">
        <f t="shared" si="73"/>
        <v/>
      </c>
      <c r="AG581" s="30" t="str">
        <f t="shared" si="74"/>
        <v/>
      </c>
      <c r="AH581" s="3" t="str">
        <f t="shared" si="75"/>
        <v/>
      </c>
    </row>
    <row r="582" spans="1:34" x14ac:dyDescent="0.25">
      <c r="A582" s="13" t="str">
        <f>+Afrapportering!A563</f>
        <v/>
      </c>
      <c r="B582" s="13" t="str">
        <f>+Afrapportering!B563</f>
        <v/>
      </c>
      <c r="C582" s="13" t="str">
        <f>+Afrapportering!C563</f>
        <v/>
      </c>
      <c r="D582" s="13" t="str">
        <f>+Afrapportering!D563</f>
        <v/>
      </c>
      <c r="E582" s="14" t="str">
        <f>+Afrapportering!E563</f>
        <v/>
      </c>
      <c r="F582" s="139" t="str">
        <f>IF(Afrapportering!F563 = "", "",Afrapportering!F563)</f>
        <v/>
      </c>
      <c r="G582" s="14" t="str">
        <f>+Afrapportering!G563</f>
        <v/>
      </c>
      <c r="H582" s="139" t="str">
        <f>IF(Afrapportering!H563 = "","",Afrapportering!H563)</f>
        <v/>
      </c>
      <c r="I582" s="140" t="str">
        <f>+Afrapportering!I563</f>
        <v/>
      </c>
      <c r="J582" s="13" t="str">
        <f>+Afrapportering!J563</f>
        <v/>
      </c>
      <c r="K582" s="32" t="str">
        <f t="shared" si="68"/>
        <v/>
      </c>
      <c r="L582" s="31" t="str">
        <f>IF(Ansøgning!J568="","",Ansøgning!J568)</f>
        <v/>
      </c>
      <c r="M582" s="134" t="str">
        <f>IF(Afrapportering!M563="","",Afrapportering!M563)</f>
        <v/>
      </c>
      <c r="N582" s="31" t="str">
        <f>IF(Ansøgning!K568="","",Ansøgning!K568)</f>
        <v/>
      </c>
      <c r="O582" s="134">
        <f>IF(Afrapportering!O563="",,Afrapportering!O563)</f>
        <v>0</v>
      </c>
      <c r="P582" s="15" t="str">
        <f>IF(Ansøgning!L568="","",Ansøgning!L568)</f>
        <v/>
      </c>
      <c r="Q582" s="15" t="str">
        <f t="shared" si="69"/>
        <v/>
      </c>
      <c r="R582" s="15"/>
      <c r="S582" s="15" t="str">
        <f>IF(Afrapportering!S563="","",Afrapportering!S563)</f>
        <v/>
      </c>
      <c r="T582" s="31" t="str">
        <f t="shared" si="70"/>
        <v/>
      </c>
      <c r="U582" s="30" t="str">
        <f>IF(Afrapportering!U563="","",Afrapportering!U563)</f>
        <v/>
      </c>
      <c r="V582" s="52" t="str">
        <f>IF(Afrapportering!V563="","",Afrapportering!V563)</f>
        <v/>
      </c>
      <c r="W582" s="30" t="str">
        <f>IF(Afrapportering!W563="","",Afrapportering!W563)</f>
        <v/>
      </c>
      <c r="X582" s="52" t="str">
        <f>IF(Afrapportering!X563="","",Afrapportering!X563)</f>
        <v/>
      </c>
      <c r="Y582" s="30" t="str">
        <f>IF(Afrapportering!Y563="","",Afrapportering!Y563)</f>
        <v/>
      </c>
      <c r="Z582" s="52" t="str">
        <f>IFERROR(MAX(IF(OR(V582="",X582=""),"",IF(AND(AND(MONTH(F582)&gt;=7,MONTH(F582)&lt;8),AND(MONTH(H582)&gt;=7,MONTH(H582)&lt;8)),(NETWORKDAYS(F582,H582,Lister!$D$7:$D$13)-V582)*T582/NETWORKDAYS(Lister!$D$19,Lister!$E$19,Lister!$D$7:$D$13),IF(AND(AND(MONTH(F582)&gt;=7,MONTH(F582)&lt;8),MONTH(H582)&gt;7),(NETWORKDAYS(F582,Lister!$E$19,Lister!$D$7:$D$13)-V582)*T582/NETWORKDAYS(Lister!$D$19,Lister!$E$19,Lister!$D$7:$D$13),IF(MONTH(F582)&gt;7,0)))),0),"")</f>
        <v/>
      </c>
      <c r="AA582" s="30" t="str">
        <f>IF(Afrapportering!AA563="","",Afrapportering!AA563)</f>
        <v/>
      </c>
      <c r="AB582" s="52" t="str">
        <f>IFERROR(MAX(IF(OR(V582="",X582=""),"",IF(AND(AND(MONTH(F582)&gt;=8,MONTH(F582)&lt;9),AND(MONTH(H582)&gt;=8,MONTH(H582)&lt;9)),(NETWORKDAYS(F582,H582,Lister!$D$7:$D$13)-X582)*T582/NETWORKDAYS(Lister!$D$20,Lister!$E$20,Lister!$D$7:$D$13),IF(AND(MONTH(F582)=7,MONTH(H582)=8),(NETWORKDAYS(Lister!$D$20,H582,Lister!$D$7:$D$13)-X582)*T582/NETWORKDAYS(Lister!$D$20,Lister!$E$20,Lister!$D$7:$D$13),IF(AND(MONTH(F582)=7,MONTH(H582)=7),0)))),0),"")</f>
        <v/>
      </c>
      <c r="AC582" s="30" t="str">
        <f>IF(Afrapportering!AC563="","",Afrapportering!AC563)</f>
        <v/>
      </c>
      <c r="AD582" s="52" t="str">
        <f t="shared" si="71"/>
        <v/>
      </c>
      <c r="AE582" s="52" t="str">
        <f t="shared" si="72"/>
        <v/>
      </c>
      <c r="AF582" s="30" t="str">
        <f t="shared" si="73"/>
        <v/>
      </c>
      <c r="AG582" s="30" t="str">
        <f t="shared" si="74"/>
        <v/>
      </c>
      <c r="AH582" s="3" t="str">
        <f t="shared" si="75"/>
        <v/>
      </c>
    </row>
    <row r="583" spans="1:34" x14ac:dyDescent="0.25">
      <c r="A583" s="13" t="str">
        <f>+Afrapportering!A564</f>
        <v/>
      </c>
      <c r="B583" s="13" t="str">
        <f>+Afrapportering!B564</f>
        <v/>
      </c>
      <c r="C583" s="13" t="str">
        <f>+Afrapportering!C564</f>
        <v/>
      </c>
      <c r="D583" s="13" t="str">
        <f>+Afrapportering!D564</f>
        <v/>
      </c>
      <c r="E583" s="14" t="str">
        <f>+Afrapportering!E564</f>
        <v/>
      </c>
      <c r="F583" s="139" t="str">
        <f>IF(Afrapportering!F564 = "", "",Afrapportering!F564)</f>
        <v/>
      </c>
      <c r="G583" s="14" t="str">
        <f>+Afrapportering!G564</f>
        <v/>
      </c>
      <c r="H583" s="139" t="str">
        <f>IF(Afrapportering!H564 = "","",Afrapportering!H564)</f>
        <v/>
      </c>
      <c r="I583" s="140" t="str">
        <f>+Afrapportering!I564</f>
        <v/>
      </c>
      <c r="J583" s="13" t="str">
        <f>+Afrapportering!J564</f>
        <v/>
      </c>
      <c r="K583" s="32" t="str">
        <f t="shared" si="68"/>
        <v/>
      </c>
      <c r="L583" s="31" t="str">
        <f>IF(Ansøgning!J569="","",Ansøgning!J569)</f>
        <v/>
      </c>
      <c r="M583" s="134" t="str">
        <f>IF(Afrapportering!M564="","",Afrapportering!M564)</f>
        <v/>
      </c>
      <c r="N583" s="31" t="str">
        <f>IF(Ansøgning!K569="","",Ansøgning!K569)</f>
        <v/>
      </c>
      <c r="O583" s="134">
        <f>IF(Afrapportering!O564="",,Afrapportering!O564)</f>
        <v>0</v>
      </c>
      <c r="P583" s="15" t="str">
        <f>IF(Ansøgning!L569="","",Ansøgning!L569)</f>
        <v/>
      </c>
      <c r="Q583" s="15" t="str">
        <f t="shared" si="69"/>
        <v/>
      </c>
      <c r="R583" s="15"/>
      <c r="S583" s="15" t="str">
        <f>IF(Afrapportering!S564="","",Afrapportering!S564)</f>
        <v/>
      </c>
      <c r="T583" s="31" t="str">
        <f t="shared" si="70"/>
        <v/>
      </c>
      <c r="U583" s="30" t="str">
        <f>IF(Afrapportering!U564="","",Afrapportering!U564)</f>
        <v/>
      </c>
      <c r="V583" s="52" t="str">
        <f>IF(Afrapportering!V564="","",Afrapportering!V564)</f>
        <v/>
      </c>
      <c r="W583" s="30" t="str">
        <f>IF(Afrapportering!W564="","",Afrapportering!W564)</f>
        <v/>
      </c>
      <c r="X583" s="52" t="str">
        <f>IF(Afrapportering!X564="","",Afrapportering!X564)</f>
        <v/>
      </c>
      <c r="Y583" s="30" t="str">
        <f>IF(Afrapportering!Y564="","",Afrapportering!Y564)</f>
        <v/>
      </c>
      <c r="Z583" s="52" t="str">
        <f>IFERROR(MAX(IF(OR(V583="",X583=""),"",IF(AND(AND(MONTH(F583)&gt;=7,MONTH(F583)&lt;8),AND(MONTH(H583)&gt;=7,MONTH(H583)&lt;8)),(NETWORKDAYS(F583,H583,Lister!$D$7:$D$13)-V583)*T583/NETWORKDAYS(Lister!$D$19,Lister!$E$19,Lister!$D$7:$D$13),IF(AND(AND(MONTH(F583)&gt;=7,MONTH(F583)&lt;8),MONTH(H583)&gt;7),(NETWORKDAYS(F583,Lister!$E$19,Lister!$D$7:$D$13)-V583)*T583/NETWORKDAYS(Lister!$D$19,Lister!$E$19,Lister!$D$7:$D$13),IF(MONTH(F583)&gt;7,0)))),0),"")</f>
        <v/>
      </c>
      <c r="AA583" s="30" t="str">
        <f>IF(Afrapportering!AA564="","",Afrapportering!AA564)</f>
        <v/>
      </c>
      <c r="AB583" s="52" t="str">
        <f>IFERROR(MAX(IF(OR(V583="",X583=""),"",IF(AND(AND(MONTH(F583)&gt;=8,MONTH(F583)&lt;9),AND(MONTH(H583)&gt;=8,MONTH(H583)&lt;9)),(NETWORKDAYS(F583,H583,Lister!$D$7:$D$13)-X583)*T583/NETWORKDAYS(Lister!$D$20,Lister!$E$20,Lister!$D$7:$D$13),IF(AND(MONTH(F583)=7,MONTH(H583)=8),(NETWORKDAYS(Lister!$D$20,H583,Lister!$D$7:$D$13)-X583)*T583/NETWORKDAYS(Lister!$D$20,Lister!$E$20,Lister!$D$7:$D$13),IF(AND(MONTH(F583)=7,MONTH(H583)=7),0)))),0),"")</f>
        <v/>
      </c>
      <c r="AC583" s="30" t="str">
        <f>IF(Afrapportering!AC564="","",Afrapportering!AC564)</f>
        <v/>
      </c>
      <c r="AD583" s="52" t="str">
        <f t="shared" si="71"/>
        <v/>
      </c>
      <c r="AE583" s="52" t="str">
        <f t="shared" si="72"/>
        <v/>
      </c>
      <c r="AF583" s="30" t="str">
        <f t="shared" si="73"/>
        <v/>
      </c>
      <c r="AG583" s="30" t="str">
        <f t="shared" si="74"/>
        <v/>
      </c>
      <c r="AH583" s="3" t="str">
        <f t="shared" si="75"/>
        <v/>
      </c>
    </row>
    <row r="584" spans="1:34" x14ac:dyDescent="0.25">
      <c r="A584" s="13" t="str">
        <f>+Afrapportering!A565</f>
        <v/>
      </c>
      <c r="B584" s="13" t="str">
        <f>+Afrapportering!B565</f>
        <v/>
      </c>
      <c r="C584" s="13" t="str">
        <f>+Afrapportering!C565</f>
        <v/>
      </c>
      <c r="D584" s="13" t="str">
        <f>+Afrapportering!D565</f>
        <v/>
      </c>
      <c r="E584" s="14" t="str">
        <f>+Afrapportering!E565</f>
        <v/>
      </c>
      <c r="F584" s="139" t="str">
        <f>IF(Afrapportering!F565 = "", "",Afrapportering!F565)</f>
        <v/>
      </c>
      <c r="G584" s="14" t="str">
        <f>+Afrapportering!G565</f>
        <v/>
      </c>
      <c r="H584" s="139" t="str">
        <f>IF(Afrapportering!H565 = "","",Afrapportering!H565)</f>
        <v/>
      </c>
      <c r="I584" s="140" t="str">
        <f>+Afrapportering!I565</f>
        <v/>
      </c>
      <c r="J584" s="13" t="str">
        <f>+Afrapportering!J565</f>
        <v/>
      </c>
      <c r="K584" s="32" t="str">
        <f t="shared" si="68"/>
        <v/>
      </c>
      <c r="L584" s="31" t="str">
        <f>IF(Ansøgning!J570="","",Ansøgning!J570)</f>
        <v/>
      </c>
      <c r="M584" s="134" t="str">
        <f>IF(Afrapportering!M565="","",Afrapportering!M565)</f>
        <v/>
      </c>
      <c r="N584" s="31" t="str">
        <f>IF(Ansøgning!K570="","",Ansøgning!K570)</f>
        <v/>
      </c>
      <c r="O584" s="134">
        <f>IF(Afrapportering!O565="",,Afrapportering!O565)</f>
        <v>0</v>
      </c>
      <c r="P584" s="15" t="str">
        <f>IF(Ansøgning!L570="","",Ansøgning!L570)</f>
        <v/>
      </c>
      <c r="Q584" s="15" t="str">
        <f t="shared" si="69"/>
        <v/>
      </c>
      <c r="R584" s="15"/>
      <c r="S584" s="15" t="str">
        <f>IF(Afrapportering!S565="","",Afrapportering!S565)</f>
        <v/>
      </c>
      <c r="T584" s="31" t="str">
        <f t="shared" si="70"/>
        <v/>
      </c>
      <c r="U584" s="30" t="str">
        <f>IF(Afrapportering!U565="","",Afrapportering!U565)</f>
        <v/>
      </c>
      <c r="V584" s="52" t="str">
        <f>IF(Afrapportering!V565="","",Afrapportering!V565)</f>
        <v/>
      </c>
      <c r="W584" s="30" t="str">
        <f>IF(Afrapportering!W565="","",Afrapportering!W565)</f>
        <v/>
      </c>
      <c r="X584" s="52" t="str">
        <f>IF(Afrapportering!X565="","",Afrapportering!X565)</f>
        <v/>
      </c>
      <c r="Y584" s="30" t="str">
        <f>IF(Afrapportering!Y565="","",Afrapportering!Y565)</f>
        <v/>
      </c>
      <c r="Z584" s="52" t="str">
        <f>IFERROR(MAX(IF(OR(V584="",X584=""),"",IF(AND(AND(MONTH(F584)&gt;=7,MONTH(F584)&lt;8),AND(MONTH(H584)&gt;=7,MONTH(H584)&lt;8)),(NETWORKDAYS(F584,H584,Lister!$D$7:$D$13)-V584)*T584/NETWORKDAYS(Lister!$D$19,Lister!$E$19,Lister!$D$7:$D$13),IF(AND(AND(MONTH(F584)&gt;=7,MONTH(F584)&lt;8),MONTH(H584)&gt;7),(NETWORKDAYS(F584,Lister!$E$19,Lister!$D$7:$D$13)-V584)*T584/NETWORKDAYS(Lister!$D$19,Lister!$E$19,Lister!$D$7:$D$13),IF(MONTH(F584)&gt;7,0)))),0),"")</f>
        <v/>
      </c>
      <c r="AA584" s="30" t="str">
        <f>IF(Afrapportering!AA565="","",Afrapportering!AA565)</f>
        <v/>
      </c>
      <c r="AB584" s="52" t="str">
        <f>IFERROR(MAX(IF(OR(V584="",X584=""),"",IF(AND(AND(MONTH(F584)&gt;=8,MONTH(F584)&lt;9),AND(MONTH(H584)&gt;=8,MONTH(H584)&lt;9)),(NETWORKDAYS(F584,H584,Lister!$D$7:$D$13)-X584)*T584/NETWORKDAYS(Lister!$D$20,Lister!$E$20,Lister!$D$7:$D$13),IF(AND(MONTH(F584)=7,MONTH(H584)=8),(NETWORKDAYS(Lister!$D$20,H584,Lister!$D$7:$D$13)-X584)*T584/NETWORKDAYS(Lister!$D$20,Lister!$E$20,Lister!$D$7:$D$13),IF(AND(MONTH(F584)=7,MONTH(H584)=7),0)))),0),"")</f>
        <v/>
      </c>
      <c r="AC584" s="30" t="str">
        <f>IF(Afrapportering!AC565="","",Afrapportering!AC565)</f>
        <v/>
      </c>
      <c r="AD584" s="52" t="str">
        <f t="shared" si="71"/>
        <v/>
      </c>
      <c r="AE584" s="52" t="str">
        <f t="shared" si="72"/>
        <v/>
      </c>
      <c r="AF584" s="30" t="str">
        <f t="shared" si="73"/>
        <v/>
      </c>
      <c r="AG584" s="30" t="str">
        <f t="shared" si="74"/>
        <v/>
      </c>
      <c r="AH584" s="3" t="str">
        <f t="shared" si="75"/>
        <v/>
      </c>
    </row>
    <row r="585" spans="1:34" x14ac:dyDescent="0.25">
      <c r="A585" s="13" t="str">
        <f>+Afrapportering!A566</f>
        <v/>
      </c>
      <c r="B585" s="13" t="str">
        <f>+Afrapportering!B566</f>
        <v/>
      </c>
      <c r="C585" s="13" t="str">
        <f>+Afrapportering!C566</f>
        <v/>
      </c>
      <c r="D585" s="13" t="str">
        <f>+Afrapportering!D566</f>
        <v/>
      </c>
      <c r="E585" s="14" t="str">
        <f>+Afrapportering!E566</f>
        <v/>
      </c>
      <c r="F585" s="139" t="str">
        <f>IF(Afrapportering!F566 = "", "",Afrapportering!F566)</f>
        <v/>
      </c>
      <c r="G585" s="14" t="str">
        <f>+Afrapportering!G566</f>
        <v/>
      </c>
      <c r="H585" s="139" t="str">
        <f>IF(Afrapportering!H566 = "","",Afrapportering!H566)</f>
        <v/>
      </c>
      <c r="I585" s="140" t="str">
        <f>+Afrapportering!I566</f>
        <v/>
      </c>
      <c r="J585" s="13" t="str">
        <f>+Afrapportering!J566</f>
        <v/>
      </c>
      <c r="K585" s="32" t="str">
        <f t="shared" si="68"/>
        <v/>
      </c>
      <c r="L585" s="31" t="str">
        <f>IF(Ansøgning!J571="","",Ansøgning!J571)</f>
        <v/>
      </c>
      <c r="M585" s="134" t="str">
        <f>IF(Afrapportering!M566="","",Afrapportering!M566)</f>
        <v/>
      </c>
      <c r="N585" s="31" t="str">
        <f>IF(Ansøgning!K571="","",Ansøgning!K571)</f>
        <v/>
      </c>
      <c r="O585" s="134">
        <f>IF(Afrapportering!O566="",,Afrapportering!O566)</f>
        <v>0</v>
      </c>
      <c r="P585" s="15" t="str">
        <f>IF(Ansøgning!L571="","",Ansøgning!L571)</f>
        <v/>
      </c>
      <c r="Q585" s="15" t="str">
        <f t="shared" si="69"/>
        <v/>
      </c>
      <c r="R585" s="15"/>
      <c r="S585" s="15" t="str">
        <f>IF(Afrapportering!S566="","",Afrapportering!S566)</f>
        <v/>
      </c>
      <c r="T585" s="31" t="str">
        <f t="shared" si="70"/>
        <v/>
      </c>
      <c r="U585" s="30" t="str">
        <f>IF(Afrapportering!U566="","",Afrapportering!U566)</f>
        <v/>
      </c>
      <c r="V585" s="52" t="str">
        <f>IF(Afrapportering!V566="","",Afrapportering!V566)</f>
        <v/>
      </c>
      <c r="W585" s="30" t="str">
        <f>IF(Afrapportering!W566="","",Afrapportering!W566)</f>
        <v/>
      </c>
      <c r="X585" s="52" t="str">
        <f>IF(Afrapportering!X566="","",Afrapportering!X566)</f>
        <v/>
      </c>
      <c r="Y585" s="30" t="str">
        <f>IF(Afrapportering!Y566="","",Afrapportering!Y566)</f>
        <v/>
      </c>
      <c r="Z585" s="52" t="str">
        <f>IFERROR(MAX(IF(OR(V585="",X585=""),"",IF(AND(AND(MONTH(F585)&gt;=7,MONTH(F585)&lt;8),AND(MONTH(H585)&gt;=7,MONTH(H585)&lt;8)),(NETWORKDAYS(F585,H585,Lister!$D$7:$D$13)-V585)*T585/NETWORKDAYS(Lister!$D$19,Lister!$E$19,Lister!$D$7:$D$13),IF(AND(AND(MONTH(F585)&gt;=7,MONTH(F585)&lt;8),MONTH(H585)&gt;7),(NETWORKDAYS(F585,Lister!$E$19,Lister!$D$7:$D$13)-V585)*T585/NETWORKDAYS(Lister!$D$19,Lister!$E$19,Lister!$D$7:$D$13),IF(MONTH(F585)&gt;7,0)))),0),"")</f>
        <v/>
      </c>
      <c r="AA585" s="30" t="str">
        <f>IF(Afrapportering!AA566="","",Afrapportering!AA566)</f>
        <v/>
      </c>
      <c r="AB585" s="52" t="str">
        <f>IFERROR(MAX(IF(OR(V585="",X585=""),"",IF(AND(AND(MONTH(F585)&gt;=8,MONTH(F585)&lt;9),AND(MONTH(H585)&gt;=8,MONTH(H585)&lt;9)),(NETWORKDAYS(F585,H585,Lister!$D$7:$D$13)-X585)*T585/NETWORKDAYS(Lister!$D$20,Lister!$E$20,Lister!$D$7:$D$13),IF(AND(MONTH(F585)=7,MONTH(H585)=8),(NETWORKDAYS(Lister!$D$20,H585,Lister!$D$7:$D$13)-X585)*T585/NETWORKDAYS(Lister!$D$20,Lister!$E$20,Lister!$D$7:$D$13),IF(AND(MONTH(F585)=7,MONTH(H585)=7),0)))),0),"")</f>
        <v/>
      </c>
      <c r="AC585" s="30" t="str">
        <f>IF(Afrapportering!AC566="","",Afrapportering!AC566)</f>
        <v/>
      </c>
      <c r="AD585" s="52" t="str">
        <f t="shared" si="71"/>
        <v/>
      </c>
      <c r="AE585" s="52" t="str">
        <f t="shared" si="72"/>
        <v/>
      </c>
      <c r="AF585" s="30" t="str">
        <f t="shared" si="73"/>
        <v/>
      </c>
      <c r="AG585" s="30" t="str">
        <f t="shared" si="74"/>
        <v/>
      </c>
      <c r="AH585" s="3" t="str">
        <f t="shared" si="75"/>
        <v/>
      </c>
    </row>
    <row r="586" spans="1:34" x14ac:dyDescent="0.25">
      <c r="A586" s="13" t="str">
        <f>+Afrapportering!A567</f>
        <v/>
      </c>
      <c r="B586" s="13" t="str">
        <f>+Afrapportering!B567</f>
        <v/>
      </c>
      <c r="C586" s="13" t="str">
        <f>+Afrapportering!C567</f>
        <v/>
      </c>
      <c r="D586" s="13" t="str">
        <f>+Afrapportering!D567</f>
        <v/>
      </c>
      <c r="E586" s="14" t="str">
        <f>+Afrapportering!E567</f>
        <v/>
      </c>
      <c r="F586" s="139" t="str">
        <f>IF(Afrapportering!F567 = "", "",Afrapportering!F567)</f>
        <v/>
      </c>
      <c r="G586" s="14" t="str">
        <f>+Afrapportering!G567</f>
        <v/>
      </c>
      <c r="H586" s="139" t="str">
        <f>IF(Afrapportering!H567 = "","",Afrapportering!H567)</f>
        <v/>
      </c>
      <c r="I586" s="140" t="str">
        <f>+Afrapportering!I567</f>
        <v/>
      </c>
      <c r="J586" s="13" t="str">
        <f>+Afrapportering!J567</f>
        <v/>
      </c>
      <c r="K586" s="32" t="str">
        <f t="shared" si="68"/>
        <v/>
      </c>
      <c r="L586" s="31" t="str">
        <f>IF(Ansøgning!J572="","",Ansøgning!J572)</f>
        <v/>
      </c>
      <c r="M586" s="134" t="str">
        <f>IF(Afrapportering!M567="","",Afrapportering!M567)</f>
        <v/>
      </c>
      <c r="N586" s="31" t="str">
        <f>IF(Ansøgning!K572="","",Ansøgning!K572)</f>
        <v/>
      </c>
      <c r="O586" s="134">
        <f>IF(Afrapportering!O567="",,Afrapportering!O567)</f>
        <v>0</v>
      </c>
      <c r="P586" s="15" t="str">
        <f>IF(Ansøgning!L572="","",Ansøgning!L572)</f>
        <v/>
      </c>
      <c r="Q586" s="15" t="str">
        <f t="shared" si="69"/>
        <v/>
      </c>
      <c r="R586" s="15"/>
      <c r="S586" s="15" t="str">
        <f>IF(Afrapportering!S567="","",Afrapportering!S567)</f>
        <v/>
      </c>
      <c r="T586" s="31" t="str">
        <f t="shared" si="70"/>
        <v/>
      </c>
      <c r="U586" s="30" t="str">
        <f>IF(Afrapportering!U567="","",Afrapportering!U567)</f>
        <v/>
      </c>
      <c r="V586" s="52" t="str">
        <f>IF(Afrapportering!V567="","",Afrapportering!V567)</f>
        <v/>
      </c>
      <c r="W586" s="30" t="str">
        <f>IF(Afrapportering!W567="","",Afrapportering!W567)</f>
        <v/>
      </c>
      <c r="X586" s="52" t="str">
        <f>IF(Afrapportering!X567="","",Afrapportering!X567)</f>
        <v/>
      </c>
      <c r="Y586" s="30" t="str">
        <f>IF(Afrapportering!Y567="","",Afrapportering!Y567)</f>
        <v/>
      </c>
      <c r="Z586" s="52" t="str">
        <f>IFERROR(MAX(IF(OR(V586="",X586=""),"",IF(AND(AND(MONTH(F586)&gt;=7,MONTH(F586)&lt;8),AND(MONTH(H586)&gt;=7,MONTH(H586)&lt;8)),(NETWORKDAYS(F586,H586,Lister!$D$7:$D$13)-V586)*T586/NETWORKDAYS(Lister!$D$19,Lister!$E$19,Lister!$D$7:$D$13),IF(AND(AND(MONTH(F586)&gt;=7,MONTH(F586)&lt;8),MONTH(H586)&gt;7),(NETWORKDAYS(F586,Lister!$E$19,Lister!$D$7:$D$13)-V586)*T586/NETWORKDAYS(Lister!$D$19,Lister!$E$19,Lister!$D$7:$D$13),IF(MONTH(F586)&gt;7,0)))),0),"")</f>
        <v/>
      </c>
      <c r="AA586" s="30" t="str">
        <f>IF(Afrapportering!AA567="","",Afrapportering!AA567)</f>
        <v/>
      </c>
      <c r="AB586" s="52" t="str">
        <f>IFERROR(MAX(IF(OR(V586="",X586=""),"",IF(AND(AND(MONTH(F586)&gt;=8,MONTH(F586)&lt;9),AND(MONTH(H586)&gt;=8,MONTH(H586)&lt;9)),(NETWORKDAYS(F586,H586,Lister!$D$7:$D$13)-X586)*T586/NETWORKDAYS(Lister!$D$20,Lister!$E$20,Lister!$D$7:$D$13),IF(AND(MONTH(F586)=7,MONTH(H586)=8),(NETWORKDAYS(Lister!$D$20,H586,Lister!$D$7:$D$13)-X586)*T586/NETWORKDAYS(Lister!$D$20,Lister!$E$20,Lister!$D$7:$D$13),IF(AND(MONTH(F586)=7,MONTH(H586)=7),0)))),0),"")</f>
        <v/>
      </c>
      <c r="AC586" s="30" t="str">
        <f>IF(Afrapportering!AC567="","",Afrapportering!AC567)</f>
        <v/>
      </c>
      <c r="AD586" s="52" t="str">
        <f t="shared" si="71"/>
        <v/>
      </c>
      <c r="AE586" s="52" t="str">
        <f t="shared" si="72"/>
        <v/>
      </c>
      <c r="AF586" s="30" t="str">
        <f t="shared" si="73"/>
        <v/>
      </c>
      <c r="AG586" s="30" t="str">
        <f t="shared" si="74"/>
        <v/>
      </c>
      <c r="AH586" s="3" t="str">
        <f t="shared" si="75"/>
        <v/>
      </c>
    </row>
    <row r="587" spans="1:34" x14ac:dyDescent="0.25">
      <c r="A587" s="13" t="str">
        <f>+Afrapportering!A568</f>
        <v/>
      </c>
      <c r="B587" s="13" t="str">
        <f>+Afrapportering!B568</f>
        <v/>
      </c>
      <c r="C587" s="13" t="str">
        <f>+Afrapportering!C568</f>
        <v/>
      </c>
      <c r="D587" s="13" t="str">
        <f>+Afrapportering!D568</f>
        <v/>
      </c>
      <c r="E587" s="14" t="str">
        <f>+Afrapportering!E568</f>
        <v/>
      </c>
      <c r="F587" s="139" t="str">
        <f>IF(Afrapportering!F568 = "", "",Afrapportering!F568)</f>
        <v/>
      </c>
      <c r="G587" s="14" t="str">
        <f>+Afrapportering!G568</f>
        <v/>
      </c>
      <c r="H587" s="139" t="str">
        <f>IF(Afrapportering!H568 = "","",Afrapportering!H568)</f>
        <v/>
      </c>
      <c r="I587" s="140" t="str">
        <f>+Afrapportering!I568</f>
        <v/>
      </c>
      <c r="J587" s="13" t="str">
        <f>+Afrapportering!J568</f>
        <v/>
      </c>
      <c r="K587" s="32" t="str">
        <f t="shared" si="68"/>
        <v/>
      </c>
      <c r="L587" s="31" t="str">
        <f>IF(Ansøgning!J573="","",Ansøgning!J573)</f>
        <v/>
      </c>
      <c r="M587" s="134" t="str">
        <f>IF(Afrapportering!M568="","",Afrapportering!M568)</f>
        <v/>
      </c>
      <c r="N587" s="31" t="str">
        <f>IF(Ansøgning!K573="","",Ansøgning!K573)</f>
        <v/>
      </c>
      <c r="O587" s="134">
        <f>IF(Afrapportering!O568="",,Afrapportering!O568)</f>
        <v>0</v>
      </c>
      <c r="P587" s="15" t="str">
        <f>IF(Ansøgning!L573="","",Ansøgning!L573)</f>
        <v/>
      </c>
      <c r="Q587" s="15" t="str">
        <f t="shared" si="69"/>
        <v/>
      </c>
      <c r="R587" s="15"/>
      <c r="S587" s="15" t="str">
        <f>IF(Afrapportering!S568="","",Afrapportering!S568)</f>
        <v/>
      </c>
      <c r="T587" s="31" t="str">
        <f t="shared" si="70"/>
        <v/>
      </c>
      <c r="U587" s="30" t="str">
        <f>IF(Afrapportering!U568="","",Afrapportering!U568)</f>
        <v/>
      </c>
      <c r="V587" s="52" t="str">
        <f>IF(Afrapportering!V568="","",Afrapportering!V568)</f>
        <v/>
      </c>
      <c r="W587" s="30" t="str">
        <f>IF(Afrapportering!W568="","",Afrapportering!W568)</f>
        <v/>
      </c>
      <c r="X587" s="52" t="str">
        <f>IF(Afrapportering!X568="","",Afrapportering!X568)</f>
        <v/>
      </c>
      <c r="Y587" s="30" t="str">
        <f>IF(Afrapportering!Y568="","",Afrapportering!Y568)</f>
        <v/>
      </c>
      <c r="Z587" s="52" t="str">
        <f>IFERROR(MAX(IF(OR(V587="",X587=""),"",IF(AND(AND(MONTH(F587)&gt;=7,MONTH(F587)&lt;8),AND(MONTH(H587)&gt;=7,MONTH(H587)&lt;8)),(NETWORKDAYS(F587,H587,Lister!$D$7:$D$13)-V587)*T587/NETWORKDAYS(Lister!$D$19,Lister!$E$19,Lister!$D$7:$D$13),IF(AND(AND(MONTH(F587)&gt;=7,MONTH(F587)&lt;8),MONTH(H587)&gt;7),(NETWORKDAYS(F587,Lister!$E$19,Lister!$D$7:$D$13)-V587)*T587/NETWORKDAYS(Lister!$D$19,Lister!$E$19,Lister!$D$7:$D$13),IF(MONTH(F587)&gt;7,0)))),0),"")</f>
        <v/>
      </c>
      <c r="AA587" s="30" t="str">
        <f>IF(Afrapportering!AA568="","",Afrapportering!AA568)</f>
        <v/>
      </c>
      <c r="AB587" s="52" t="str">
        <f>IFERROR(MAX(IF(OR(V587="",X587=""),"",IF(AND(AND(MONTH(F587)&gt;=8,MONTH(F587)&lt;9),AND(MONTH(H587)&gt;=8,MONTH(H587)&lt;9)),(NETWORKDAYS(F587,H587,Lister!$D$7:$D$13)-X587)*T587/NETWORKDAYS(Lister!$D$20,Lister!$E$20,Lister!$D$7:$D$13),IF(AND(MONTH(F587)=7,MONTH(H587)=8),(NETWORKDAYS(Lister!$D$20,H587,Lister!$D$7:$D$13)-X587)*T587/NETWORKDAYS(Lister!$D$20,Lister!$E$20,Lister!$D$7:$D$13),IF(AND(MONTH(F587)=7,MONTH(H587)=7),0)))),0),"")</f>
        <v/>
      </c>
      <c r="AC587" s="30" t="str">
        <f>IF(Afrapportering!AC568="","",Afrapportering!AC568)</f>
        <v/>
      </c>
      <c r="AD587" s="52" t="str">
        <f t="shared" si="71"/>
        <v/>
      </c>
      <c r="AE587" s="52" t="str">
        <f t="shared" si="72"/>
        <v/>
      </c>
      <c r="AF587" s="30" t="str">
        <f t="shared" si="73"/>
        <v/>
      </c>
      <c r="AG587" s="30" t="str">
        <f t="shared" si="74"/>
        <v/>
      </c>
      <c r="AH587" s="3" t="str">
        <f t="shared" si="75"/>
        <v/>
      </c>
    </row>
    <row r="588" spans="1:34" x14ac:dyDescent="0.25">
      <c r="A588" s="13" t="str">
        <f>+Afrapportering!A569</f>
        <v/>
      </c>
      <c r="B588" s="13" t="str">
        <f>+Afrapportering!B569</f>
        <v/>
      </c>
      <c r="C588" s="13" t="str">
        <f>+Afrapportering!C569</f>
        <v/>
      </c>
      <c r="D588" s="13" t="str">
        <f>+Afrapportering!D569</f>
        <v/>
      </c>
      <c r="E588" s="14" t="str">
        <f>+Afrapportering!E569</f>
        <v/>
      </c>
      <c r="F588" s="139" t="str">
        <f>IF(Afrapportering!F569 = "", "",Afrapportering!F569)</f>
        <v/>
      </c>
      <c r="G588" s="14" t="str">
        <f>+Afrapportering!G569</f>
        <v/>
      </c>
      <c r="H588" s="139" t="str">
        <f>IF(Afrapportering!H569 = "","",Afrapportering!H569)</f>
        <v/>
      </c>
      <c r="I588" s="140" t="str">
        <f>+Afrapportering!I569</f>
        <v/>
      </c>
      <c r="J588" s="13" t="str">
        <f>+Afrapportering!J569</f>
        <v/>
      </c>
      <c r="K588" s="32" t="str">
        <f t="shared" si="68"/>
        <v/>
      </c>
      <c r="L588" s="31" t="str">
        <f>IF(Ansøgning!J574="","",Ansøgning!J574)</f>
        <v/>
      </c>
      <c r="M588" s="134" t="str">
        <f>IF(Afrapportering!M569="","",Afrapportering!M569)</f>
        <v/>
      </c>
      <c r="N588" s="31" t="str">
        <f>IF(Ansøgning!K574="","",Ansøgning!K574)</f>
        <v/>
      </c>
      <c r="O588" s="134">
        <f>IF(Afrapportering!O569="",,Afrapportering!O569)</f>
        <v>0</v>
      </c>
      <c r="P588" s="15" t="str">
        <f>IF(Ansøgning!L574="","",Ansøgning!L574)</f>
        <v/>
      </c>
      <c r="Q588" s="15" t="str">
        <f t="shared" si="69"/>
        <v/>
      </c>
      <c r="R588" s="15"/>
      <c r="S588" s="15" t="str">
        <f>IF(Afrapportering!S569="","",Afrapportering!S569)</f>
        <v/>
      </c>
      <c r="T588" s="31" t="str">
        <f t="shared" si="70"/>
        <v/>
      </c>
      <c r="U588" s="30" t="str">
        <f>IF(Afrapportering!U569="","",Afrapportering!U569)</f>
        <v/>
      </c>
      <c r="V588" s="52" t="str">
        <f>IF(Afrapportering!V569="","",Afrapportering!V569)</f>
        <v/>
      </c>
      <c r="W588" s="30" t="str">
        <f>IF(Afrapportering!W569="","",Afrapportering!W569)</f>
        <v/>
      </c>
      <c r="X588" s="52" t="str">
        <f>IF(Afrapportering!X569="","",Afrapportering!X569)</f>
        <v/>
      </c>
      <c r="Y588" s="30" t="str">
        <f>IF(Afrapportering!Y569="","",Afrapportering!Y569)</f>
        <v/>
      </c>
      <c r="Z588" s="52" t="str">
        <f>IFERROR(MAX(IF(OR(V588="",X588=""),"",IF(AND(AND(MONTH(F588)&gt;=7,MONTH(F588)&lt;8),AND(MONTH(H588)&gt;=7,MONTH(H588)&lt;8)),(NETWORKDAYS(F588,H588,Lister!$D$7:$D$13)-V588)*T588/NETWORKDAYS(Lister!$D$19,Lister!$E$19,Lister!$D$7:$D$13),IF(AND(AND(MONTH(F588)&gt;=7,MONTH(F588)&lt;8),MONTH(H588)&gt;7),(NETWORKDAYS(F588,Lister!$E$19,Lister!$D$7:$D$13)-V588)*T588/NETWORKDAYS(Lister!$D$19,Lister!$E$19,Lister!$D$7:$D$13),IF(MONTH(F588)&gt;7,0)))),0),"")</f>
        <v/>
      </c>
      <c r="AA588" s="30" t="str">
        <f>IF(Afrapportering!AA569="","",Afrapportering!AA569)</f>
        <v/>
      </c>
      <c r="AB588" s="52" t="str">
        <f>IFERROR(MAX(IF(OR(V588="",X588=""),"",IF(AND(AND(MONTH(F588)&gt;=8,MONTH(F588)&lt;9),AND(MONTH(H588)&gt;=8,MONTH(H588)&lt;9)),(NETWORKDAYS(F588,H588,Lister!$D$7:$D$13)-X588)*T588/NETWORKDAYS(Lister!$D$20,Lister!$E$20,Lister!$D$7:$D$13),IF(AND(MONTH(F588)=7,MONTH(H588)=8),(NETWORKDAYS(Lister!$D$20,H588,Lister!$D$7:$D$13)-X588)*T588/NETWORKDAYS(Lister!$D$20,Lister!$E$20,Lister!$D$7:$D$13),IF(AND(MONTH(F588)=7,MONTH(H588)=7),0)))),0),"")</f>
        <v/>
      </c>
      <c r="AC588" s="30" t="str">
        <f>IF(Afrapportering!AC569="","",Afrapportering!AC569)</f>
        <v/>
      </c>
      <c r="AD588" s="52" t="str">
        <f t="shared" si="71"/>
        <v/>
      </c>
      <c r="AE588" s="52" t="str">
        <f t="shared" si="72"/>
        <v/>
      </c>
      <c r="AF588" s="30" t="str">
        <f t="shared" si="73"/>
        <v/>
      </c>
      <c r="AG588" s="30" t="str">
        <f t="shared" si="74"/>
        <v/>
      </c>
      <c r="AH588" s="3" t="str">
        <f t="shared" si="75"/>
        <v/>
      </c>
    </row>
    <row r="589" spans="1:34" x14ac:dyDescent="0.25">
      <c r="A589" s="13" t="str">
        <f>+Afrapportering!A570</f>
        <v/>
      </c>
      <c r="B589" s="13" t="str">
        <f>+Afrapportering!B570</f>
        <v/>
      </c>
      <c r="C589" s="13" t="str">
        <f>+Afrapportering!C570</f>
        <v/>
      </c>
      <c r="D589" s="13" t="str">
        <f>+Afrapportering!D570</f>
        <v/>
      </c>
      <c r="E589" s="14" t="str">
        <f>+Afrapportering!E570</f>
        <v/>
      </c>
      <c r="F589" s="139" t="str">
        <f>IF(Afrapportering!F570 = "", "",Afrapportering!F570)</f>
        <v/>
      </c>
      <c r="G589" s="14" t="str">
        <f>+Afrapportering!G570</f>
        <v/>
      </c>
      <c r="H589" s="139" t="str">
        <f>IF(Afrapportering!H570 = "","",Afrapportering!H570)</f>
        <v/>
      </c>
      <c r="I589" s="140" t="str">
        <f>+Afrapportering!I570</f>
        <v/>
      </c>
      <c r="J589" s="13" t="str">
        <f>+Afrapportering!J570</f>
        <v/>
      </c>
      <c r="K589" s="32" t="str">
        <f t="shared" si="68"/>
        <v/>
      </c>
      <c r="L589" s="31" t="str">
        <f>IF(Ansøgning!J575="","",Ansøgning!J575)</f>
        <v/>
      </c>
      <c r="M589" s="134" t="str">
        <f>IF(Afrapportering!M570="","",Afrapportering!M570)</f>
        <v/>
      </c>
      <c r="N589" s="31" t="str">
        <f>IF(Ansøgning!K575="","",Ansøgning!K575)</f>
        <v/>
      </c>
      <c r="O589" s="134">
        <f>IF(Afrapportering!O570="",,Afrapportering!O570)</f>
        <v>0</v>
      </c>
      <c r="P589" s="15" t="str">
        <f>IF(Ansøgning!L575="","",Ansøgning!L575)</f>
        <v/>
      </c>
      <c r="Q589" s="15" t="str">
        <f t="shared" si="69"/>
        <v/>
      </c>
      <c r="R589" s="15"/>
      <c r="S589" s="15" t="str">
        <f>IF(Afrapportering!S570="","",Afrapportering!S570)</f>
        <v/>
      </c>
      <c r="T589" s="31" t="str">
        <f t="shared" si="70"/>
        <v/>
      </c>
      <c r="U589" s="30" t="str">
        <f>IF(Afrapportering!U570="","",Afrapportering!U570)</f>
        <v/>
      </c>
      <c r="V589" s="52" t="str">
        <f>IF(Afrapportering!V570="","",Afrapportering!V570)</f>
        <v/>
      </c>
      <c r="W589" s="30" t="str">
        <f>IF(Afrapportering!W570="","",Afrapportering!W570)</f>
        <v/>
      </c>
      <c r="X589" s="52" t="str">
        <f>IF(Afrapportering!X570="","",Afrapportering!X570)</f>
        <v/>
      </c>
      <c r="Y589" s="30" t="str">
        <f>IF(Afrapportering!Y570="","",Afrapportering!Y570)</f>
        <v/>
      </c>
      <c r="Z589" s="52" t="str">
        <f>IFERROR(MAX(IF(OR(V589="",X589=""),"",IF(AND(AND(MONTH(F589)&gt;=7,MONTH(F589)&lt;8),AND(MONTH(H589)&gt;=7,MONTH(H589)&lt;8)),(NETWORKDAYS(F589,H589,Lister!$D$7:$D$13)-V589)*T589/NETWORKDAYS(Lister!$D$19,Lister!$E$19,Lister!$D$7:$D$13),IF(AND(AND(MONTH(F589)&gt;=7,MONTH(F589)&lt;8),MONTH(H589)&gt;7),(NETWORKDAYS(F589,Lister!$E$19,Lister!$D$7:$D$13)-V589)*T589/NETWORKDAYS(Lister!$D$19,Lister!$E$19,Lister!$D$7:$D$13),IF(MONTH(F589)&gt;7,0)))),0),"")</f>
        <v/>
      </c>
      <c r="AA589" s="30" t="str">
        <f>IF(Afrapportering!AA570="","",Afrapportering!AA570)</f>
        <v/>
      </c>
      <c r="AB589" s="52" t="str">
        <f>IFERROR(MAX(IF(OR(V589="",X589=""),"",IF(AND(AND(MONTH(F589)&gt;=8,MONTH(F589)&lt;9),AND(MONTH(H589)&gt;=8,MONTH(H589)&lt;9)),(NETWORKDAYS(F589,H589,Lister!$D$7:$D$13)-X589)*T589/NETWORKDAYS(Lister!$D$20,Lister!$E$20,Lister!$D$7:$D$13),IF(AND(MONTH(F589)=7,MONTH(H589)=8),(NETWORKDAYS(Lister!$D$20,H589,Lister!$D$7:$D$13)-X589)*T589/NETWORKDAYS(Lister!$D$20,Lister!$E$20,Lister!$D$7:$D$13),IF(AND(MONTH(F589)=7,MONTH(H589)=7),0)))),0),"")</f>
        <v/>
      </c>
      <c r="AC589" s="30" t="str">
        <f>IF(Afrapportering!AC570="","",Afrapportering!AC570)</f>
        <v/>
      </c>
      <c r="AD589" s="52" t="str">
        <f t="shared" si="71"/>
        <v/>
      </c>
      <c r="AE589" s="52" t="str">
        <f t="shared" si="72"/>
        <v/>
      </c>
      <c r="AF589" s="30" t="str">
        <f t="shared" si="73"/>
        <v/>
      </c>
      <c r="AG589" s="30" t="str">
        <f t="shared" si="74"/>
        <v/>
      </c>
      <c r="AH589" s="3" t="str">
        <f t="shared" si="75"/>
        <v/>
      </c>
    </row>
    <row r="590" spans="1:34" x14ac:dyDescent="0.25">
      <c r="A590" s="13" t="str">
        <f>+Afrapportering!A571</f>
        <v/>
      </c>
      <c r="B590" s="13" t="str">
        <f>+Afrapportering!B571</f>
        <v/>
      </c>
      <c r="C590" s="13" t="str">
        <f>+Afrapportering!C571</f>
        <v/>
      </c>
      <c r="D590" s="13" t="str">
        <f>+Afrapportering!D571</f>
        <v/>
      </c>
      <c r="E590" s="14" t="str">
        <f>+Afrapportering!E571</f>
        <v/>
      </c>
      <c r="F590" s="139" t="str">
        <f>IF(Afrapportering!F571 = "", "",Afrapportering!F571)</f>
        <v/>
      </c>
      <c r="G590" s="14" t="str">
        <f>+Afrapportering!G571</f>
        <v/>
      </c>
      <c r="H590" s="139" t="str">
        <f>IF(Afrapportering!H571 = "","",Afrapportering!H571)</f>
        <v/>
      </c>
      <c r="I590" s="140" t="str">
        <f>+Afrapportering!I571</f>
        <v/>
      </c>
      <c r="J590" s="13" t="str">
        <f>+Afrapportering!J571</f>
        <v/>
      </c>
      <c r="K590" s="32" t="str">
        <f t="shared" si="68"/>
        <v/>
      </c>
      <c r="L590" s="31" t="str">
        <f>IF(Ansøgning!J576="","",Ansøgning!J576)</f>
        <v/>
      </c>
      <c r="M590" s="134" t="str">
        <f>IF(Afrapportering!M571="","",Afrapportering!M571)</f>
        <v/>
      </c>
      <c r="N590" s="31" t="str">
        <f>IF(Ansøgning!K576="","",Ansøgning!K576)</f>
        <v/>
      </c>
      <c r="O590" s="134">
        <f>IF(Afrapportering!O571="",,Afrapportering!O571)</f>
        <v>0</v>
      </c>
      <c r="P590" s="15" t="str">
        <f>IF(Ansøgning!L576="","",Ansøgning!L576)</f>
        <v/>
      </c>
      <c r="Q590" s="15" t="str">
        <f t="shared" si="69"/>
        <v/>
      </c>
      <c r="R590" s="15"/>
      <c r="S590" s="15" t="str">
        <f>IF(Afrapportering!S571="","",Afrapportering!S571)</f>
        <v/>
      </c>
      <c r="T590" s="31" t="str">
        <f t="shared" si="70"/>
        <v/>
      </c>
      <c r="U590" s="30" t="str">
        <f>IF(Afrapportering!U571="","",Afrapportering!U571)</f>
        <v/>
      </c>
      <c r="V590" s="52" t="str">
        <f>IF(Afrapportering!V571="","",Afrapportering!V571)</f>
        <v/>
      </c>
      <c r="W590" s="30" t="str">
        <f>IF(Afrapportering!W571="","",Afrapportering!W571)</f>
        <v/>
      </c>
      <c r="X590" s="52" t="str">
        <f>IF(Afrapportering!X571="","",Afrapportering!X571)</f>
        <v/>
      </c>
      <c r="Y590" s="30" t="str">
        <f>IF(Afrapportering!Y571="","",Afrapportering!Y571)</f>
        <v/>
      </c>
      <c r="Z590" s="52" t="str">
        <f>IFERROR(MAX(IF(OR(V590="",X590=""),"",IF(AND(AND(MONTH(F590)&gt;=7,MONTH(F590)&lt;8),AND(MONTH(H590)&gt;=7,MONTH(H590)&lt;8)),(NETWORKDAYS(F590,H590,Lister!$D$7:$D$13)-V590)*T590/NETWORKDAYS(Lister!$D$19,Lister!$E$19,Lister!$D$7:$D$13),IF(AND(AND(MONTH(F590)&gt;=7,MONTH(F590)&lt;8),MONTH(H590)&gt;7),(NETWORKDAYS(F590,Lister!$E$19,Lister!$D$7:$D$13)-V590)*T590/NETWORKDAYS(Lister!$D$19,Lister!$E$19,Lister!$D$7:$D$13),IF(MONTH(F590)&gt;7,0)))),0),"")</f>
        <v/>
      </c>
      <c r="AA590" s="30" t="str">
        <f>IF(Afrapportering!AA571="","",Afrapportering!AA571)</f>
        <v/>
      </c>
      <c r="AB590" s="52" t="str">
        <f>IFERROR(MAX(IF(OR(V590="",X590=""),"",IF(AND(AND(MONTH(F590)&gt;=8,MONTH(F590)&lt;9),AND(MONTH(H590)&gt;=8,MONTH(H590)&lt;9)),(NETWORKDAYS(F590,H590,Lister!$D$7:$D$13)-X590)*T590/NETWORKDAYS(Lister!$D$20,Lister!$E$20,Lister!$D$7:$D$13),IF(AND(MONTH(F590)=7,MONTH(H590)=8),(NETWORKDAYS(Lister!$D$20,H590,Lister!$D$7:$D$13)-X590)*T590/NETWORKDAYS(Lister!$D$20,Lister!$E$20,Lister!$D$7:$D$13),IF(AND(MONTH(F590)=7,MONTH(H590)=7),0)))),0),"")</f>
        <v/>
      </c>
      <c r="AC590" s="30" t="str">
        <f>IF(Afrapportering!AC571="","",Afrapportering!AC571)</f>
        <v/>
      </c>
      <c r="AD590" s="52" t="str">
        <f t="shared" si="71"/>
        <v/>
      </c>
      <c r="AE590" s="52" t="str">
        <f t="shared" si="72"/>
        <v/>
      </c>
      <c r="AF590" s="30" t="str">
        <f t="shared" si="73"/>
        <v/>
      </c>
      <c r="AG590" s="30" t="str">
        <f t="shared" si="74"/>
        <v/>
      </c>
      <c r="AH590" s="3" t="str">
        <f t="shared" si="75"/>
        <v/>
      </c>
    </row>
    <row r="591" spans="1:34" x14ac:dyDescent="0.25">
      <c r="A591" s="13" t="str">
        <f>+Afrapportering!A572</f>
        <v/>
      </c>
      <c r="B591" s="13" t="str">
        <f>+Afrapportering!B572</f>
        <v/>
      </c>
      <c r="C591" s="13" t="str">
        <f>+Afrapportering!C572</f>
        <v/>
      </c>
      <c r="D591" s="13" t="str">
        <f>+Afrapportering!D572</f>
        <v/>
      </c>
      <c r="E591" s="14" t="str">
        <f>+Afrapportering!E572</f>
        <v/>
      </c>
      <c r="F591" s="139" t="str">
        <f>IF(Afrapportering!F572 = "", "",Afrapportering!F572)</f>
        <v/>
      </c>
      <c r="G591" s="14" t="str">
        <f>+Afrapportering!G572</f>
        <v/>
      </c>
      <c r="H591" s="139" t="str">
        <f>IF(Afrapportering!H572 = "","",Afrapportering!H572)</f>
        <v/>
      </c>
      <c r="I591" s="140" t="str">
        <f>+Afrapportering!I572</f>
        <v/>
      </c>
      <c r="J591" s="13" t="str">
        <f>+Afrapportering!J572</f>
        <v/>
      </c>
      <c r="K591" s="32" t="str">
        <f t="shared" si="68"/>
        <v/>
      </c>
      <c r="L591" s="31" t="str">
        <f>IF(Ansøgning!J577="","",Ansøgning!J577)</f>
        <v/>
      </c>
      <c r="M591" s="134" t="str">
        <f>IF(Afrapportering!M572="","",Afrapportering!M572)</f>
        <v/>
      </c>
      <c r="N591" s="31" t="str">
        <f>IF(Ansøgning!K577="","",Ansøgning!K577)</f>
        <v/>
      </c>
      <c r="O591" s="134">
        <f>IF(Afrapportering!O572="",,Afrapportering!O572)</f>
        <v>0</v>
      </c>
      <c r="P591" s="15" t="str">
        <f>IF(Ansøgning!L577="","",Ansøgning!L577)</f>
        <v/>
      </c>
      <c r="Q591" s="15" t="str">
        <f t="shared" si="69"/>
        <v/>
      </c>
      <c r="R591" s="15"/>
      <c r="S591" s="15" t="str">
        <f>IF(Afrapportering!S572="","",Afrapportering!S572)</f>
        <v/>
      </c>
      <c r="T591" s="31" t="str">
        <f t="shared" si="70"/>
        <v/>
      </c>
      <c r="U591" s="30" t="str">
        <f>IF(Afrapportering!U572="","",Afrapportering!U572)</f>
        <v/>
      </c>
      <c r="V591" s="52" t="str">
        <f>IF(Afrapportering!V572="","",Afrapportering!V572)</f>
        <v/>
      </c>
      <c r="W591" s="30" t="str">
        <f>IF(Afrapportering!W572="","",Afrapportering!W572)</f>
        <v/>
      </c>
      <c r="X591" s="52" t="str">
        <f>IF(Afrapportering!X572="","",Afrapportering!X572)</f>
        <v/>
      </c>
      <c r="Y591" s="30" t="str">
        <f>IF(Afrapportering!Y572="","",Afrapportering!Y572)</f>
        <v/>
      </c>
      <c r="Z591" s="52" t="str">
        <f>IFERROR(MAX(IF(OR(V591="",X591=""),"",IF(AND(AND(MONTH(F591)&gt;=7,MONTH(F591)&lt;8),AND(MONTH(H591)&gt;=7,MONTH(H591)&lt;8)),(NETWORKDAYS(F591,H591,Lister!$D$7:$D$13)-V591)*T591/NETWORKDAYS(Lister!$D$19,Lister!$E$19,Lister!$D$7:$D$13),IF(AND(AND(MONTH(F591)&gt;=7,MONTH(F591)&lt;8),MONTH(H591)&gt;7),(NETWORKDAYS(F591,Lister!$E$19,Lister!$D$7:$D$13)-V591)*T591/NETWORKDAYS(Lister!$D$19,Lister!$E$19,Lister!$D$7:$D$13),IF(MONTH(F591)&gt;7,0)))),0),"")</f>
        <v/>
      </c>
      <c r="AA591" s="30" t="str">
        <f>IF(Afrapportering!AA572="","",Afrapportering!AA572)</f>
        <v/>
      </c>
      <c r="AB591" s="52" t="str">
        <f>IFERROR(MAX(IF(OR(V591="",X591=""),"",IF(AND(AND(MONTH(F591)&gt;=8,MONTH(F591)&lt;9),AND(MONTH(H591)&gt;=8,MONTH(H591)&lt;9)),(NETWORKDAYS(F591,H591,Lister!$D$7:$D$13)-X591)*T591/NETWORKDAYS(Lister!$D$20,Lister!$E$20,Lister!$D$7:$D$13),IF(AND(MONTH(F591)=7,MONTH(H591)=8),(NETWORKDAYS(Lister!$D$20,H591,Lister!$D$7:$D$13)-X591)*T591/NETWORKDAYS(Lister!$D$20,Lister!$E$20,Lister!$D$7:$D$13),IF(AND(MONTH(F591)=7,MONTH(H591)=7),0)))),0),"")</f>
        <v/>
      </c>
      <c r="AC591" s="30" t="str">
        <f>IF(Afrapportering!AC572="","",Afrapportering!AC572)</f>
        <v/>
      </c>
      <c r="AD591" s="52" t="str">
        <f t="shared" si="71"/>
        <v/>
      </c>
      <c r="AE591" s="52" t="str">
        <f t="shared" si="72"/>
        <v/>
      </c>
      <c r="AF591" s="30" t="str">
        <f t="shared" si="73"/>
        <v/>
      </c>
      <c r="AG591" s="30" t="str">
        <f t="shared" si="74"/>
        <v/>
      </c>
      <c r="AH591" s="3" t="str">
        <f t="shared" si="75"/>
        <v/>
      </c>
    </row>
    <row r="592" spans="1:34" x14ac:dyDescent="0.25">
      <c r="A592" s="13" t="str">
        <f>+Afrapportering!A573</f>
        <v/>
      </c>
      <c r="B592" s="13" t="str">
        <f>+Afrapportering!B573</f>
        <v/>
      </c>
      <c r="C592" s="13" t="str">
        <f>+Afrapportering!C573</f>
        <v/>
      </c>
      <c r="D592" s="13" t="str">
        <f>+Afrapportering!D573</f>
        <v/>
      </c>
      <c r="E592" s="14" t="str">
        <f>+Afrapportering!E573</f>
        <v/>
      </c>
      <c r="F592" s="139" t="str">
        <f>IF(Afrapportering!F573 = "", "",Afrapportering!F573)</f>
        <v/>
      </c>
      <c r="G592" s="14" t="str">
        <f>+Afrapportering!G573</f>
        <v/>
      </c>
      <c r="H592" s="139" t="str">
        <f>IF(Afrapportering!H573 = "","",Afrapportering!H573)</f>
        <v/>
      </c>
      <c r="I592" s="140" t="str">
        <f>+Afrapportering!I573</f>
        <v/>
      </c>
      <c r="J592" s="13" t="str">
        <f>+Afrapportering!J573</f>
        <v/>
      </c>
      <c r="K592" s="32" t="str">
        <f t="shared" si="68"/>
        <v/>
      </c>
      <c r="L592" s="31" t="str">
        <f>IF(Ansøgning!J578="","",Ansøgning!J578)</f>
        <v/>
      </c>
      <c r="M592" s="134" t="str">
        <f>IF(Afrapportering!M573="","",Afrapportering!M573)</f>
        <v/>
      </c>
      <c r="N592" s="31" t="str">
        <f>IF(Ansøgning!K578="","",Ansøgning!K578)</f>
        <v/>
      </c>
      <c r="O592" s="134">
        <f>IF(Afrapportering!O573="",,Afrapportering!O573)</f>
        <v>0</v>
      </c>
      <c r="P592" s="15" t="str">
        <f>IF(Ansøgning!L578="","",Ansøgning!L578)</f>
        <v/>
      </c>
      <c r="Q592" s="15" t="str">
        <f t="shared" si="69"/>
        <v/>
      </c>
      <c r="R592" s="15"/>
      <c r="S592" s="15" t="str">
        <f>IF(Afrapportering!S573="","",Afrapportering!S573)</f>
        <v/>
      </c>
      <c r="T592" s="31" t="str">
        <f t="shared" si="70"/>
        <v/>
      </c>
      <c r="U592" s="30" t="str">
        <f>IF(Afrapportering!U573="","",Afrapportering!U573)</f>
        <v/>
      </c>
      <c r="V592" s="52" t="str">
        <f>IF(Afrapportering!V573="","",Afrapportering!V573)</f>
        <v/>
      </c>
      <c r="W592" s="30" t="str">
        <f>IF(Afrapportering!W573="","",Afrapportering!W573)</f>
        <v/>
      </c>
      <c r="X592" s="52" t="str">
        <f>IF(Afrapportering!X573="","",Afrapportering!X573)</f>
        <v/>
      </c>
      <c r="Y592" s="30" t="str">
        <f>IF(Afrapportering!Y573="","",Afrapportering!Y573)</f>
        <v/>
      </c>
      <c r="Z592" s="52" t="str">
        <f>IFERROR(MAX(IF(OR(V592="",X592=""),"",IF(AND(AND(MONTH(F592)&gt;=7,MONTH(F592)&lt;8),AND(MONTH(H592)&gt;=7,MONTH(H592)&lt;8)),(NETWORKDAYS(F592,H592,Lister!$D$7:$D$13)-V592)*T592/NETWORKDAYS(Lister!$D$19,Lister!$E$19,Lister!$D$7:$D$13),IF(AND(AND(MONTH(F592)&gt;=7,MONTH(F592)&lt;8),MONTH(H592)&gt;7),(NETWORKDAYS(F592,Lister!$E$19,Lister!$D$7:$D$13)-V592)*T592/NETWORKDAYS(Lister!$D$19,Lister!$E$19,Lister!$D$7:$D$13),IF(MONTH(F592)&gt;7,0)))),0),"")</f>
        <v/>
      </c>
      <c r="AA592" s="30" t="str">
        <f>IF(Afrapportering!AA573="","",Afrapportering!AA573)</f>
        <v/>
      </c>
      <c r="AB592" s="52" t="str">
        <f>IFERROR(MAX(IF(OR(V592="",X592=""),"",IF(AND(AND(MONTH(F592)&gt;=8,MONTH(F592)&lt;9),AND(MONTH(H592)&gt;=8,MONTH(H592)&lt;9)),(NETWORKDAYS(F592,H592,Lister!$D$7:$D$13)-X592)*T592/NETWORKDAYS(Lister!$D$20,Lister!$E$20,Lister!$D$7:$D$13),IF(AND(MONTH(F592)=7,MONTH(H592)=8),(NETWORKDAYS(Lister!$D$20,H592,Lister!$D$7:$D$13)-X592)*T592/NETWORKDAYS(Lister!$D$20,Lister!$E$20,Lister!$D$7:$D$13),IF(AND(MONTH(F592)=7,MONTH(H592)=7),0)))),0),"")</f>
        <v/>
      </c>
      <c r="AC592" s="30" t="str">
        <f>IF(Afrapportering!AC573="","",Afrapportering!AC573)</f>
        <v/>
      </c>
      <c r="AD592" s="52" t="str">
        <f t="shared" si="71"/>
        <v/>
      </c>
      <c r="AE592" s="52" t="str">
        <f t="shared" si="72"/>
        <v/>
      </c>
      <c r="AF592" s="30" t="str">
        <f t="shared" si="73"/>
        <v/>
      </c>
      <c r="AG592" s="30" t="str">
        <f t="shared" si="74"/>
        <v/>
      </c>
      <c r="AH592" s="3" t="str">
        <f t="shared" si="75"/>
        <v/>
      </c>
    </row>
    <row r="593" spans="1:34" x14ac:dyDescent="0.25">
      <c r="A593" s="13" t="str">
        <f>+Afrapportering!A574</f>
        <v/>
      </c>
      <c r="B593" s="13" t="str">
        <f>+Afrapportering!B574</f>
        <v/>
      </c>
      <c r="C593" s="13" t="str">
        <f>+Afrapportering!C574</f>
        <v/>
      </c>
      <c r="D593" s="13" t="str">
        <f>+Afrapportering!D574</f>
        <v/>
      </c>
      <c r="E593" s="14" t="str">
        <f>+Afrapportering!E574</f>
        <v/>
      </c>
      <c r="F593" s="139" t="str">
        <f>IF(Afrapportering!F574 = "", "",Afrapportering!F574)</f>
        <v/>
      </c>
      <c r="G593" s="14" t="str">
        <f>+Afrapportering!G574</f>
        <v/>
      </c>
      <c r="H593" s="139" t="str">
        <f>IF(Afrapportering!H574 = "","",Afrapportering!H574)</f>
        <v/>
      </c>
      <c r="I593" s="140" t="str">
        <f>+Afrapportering!I574</f>
        <v/>
      </c>
      <c r="J593" s="13" t="str">
        <f>+Afrapportering!J574</f>
        <v/>
      </c>
      <c r="K593" s="32" t="str">
        <f t="shared" si="68"/>
        <v/>
      </c>
      <c r="L593" s="31" t="str">
        <f>IF(Ansøgning!J579="","",Ansøgning!J579)</f>
        <v/>
      </c>
      <c r="M593" s="134" t="str">
        <f>IF(Afrapportering!M574="","",Afrapportering!M574)</f>
        <v/>
      </c>
      <c r="N593" s="31" t="str">
        <f>IF(Ansøgning!K579="","",Ansøgning!K579)</f>
        <v/>
      </c>
      <c r="O593" s="134">
        <f>IF(Afrapportering!O574="",,Afrapportering!O574)</f>
        <v>0</v>
      </c>
      <c r="P593" s="15" t="str">
        <f>IF(Ansøgning!L579="","",Ansøgning!L579)</f>
        <v/>
      </c>
      <c r="Q593" s="15" t="str">
        <f t="shared" si="69"/>
        <v/>
      </c>
      <c r="R593" s="15"/>
      <c r="S593" s="15" t="str">
        <f>IF(Afrapportering!S574="","",Afrapportering!S574)</f>
        <v/>
      </c>
      <c r="T593" s="31" t="str">
        <f t="shared" si="70"/>
        <v/>
      </c>
      <c r="U593" s="30" t="str">
        <f>IF(Afrapportering!U574="","",Afrapportering!U574)</f>
        <v/>
      </c>
      <c r="V593" s="52" t="str">
        <f>IF(Afrapportering!V574="","",Afrapportering!V574)</f>
        <v/>
      </c>
      <c r="W593" s="30" t="str">
        <f>IF(Afrapportering!W574="","",Afrapportering!W574)</f>
        <v/>
      </c>
      <c r="X593" s="52" t="str">
        <f>IF(Afrapportering!X574="","",Afrapportering!X574)</f>
        <v/>
      </c>
      <c r="Y593" s="30" t="str">
        <f>IF(Afrapportering!Y574="","",Afrapportering!Y574)</f>
        <v/>
      </c>
      <c r="Z593" s="52" t="str">
        <f>IFERROR(MAX(IF(OR(V593="",X593=""),"",IF(AND(AND(MONTH(F593)&gt;=7,MONTH(F593)&lt;8),AND(MONTH(H593)&gt;=7,MONTH(H593)&lt;8)),(NETWORKDAYS(F593,H593,Lister!$D$7:$D$13)-V593)*T593/NETWORKDAYS(Lister!$D$19,Lister!$E$19,Lister!$D$7:$D$13),IF(AND(AND(MONTH(F593)&gt;=7,MONTH(F593)&lt;8),MONTH(H593)&gt;7),(NETWORKDAYS(F593,Lister!$E$19,Lister!$D$7:$D$13)-V593)*T593/NETWORKDAYS(Lister!$D$19,Lister!$E$19,Lister!$D$7:$D$13),IF(MONTH(F593)&gt;7,0)))),0),"")</f>
        <v/>
      </c>
      <c r="AA593" s="30" t="str">
        <f>IF(Afrapportering!AA574="","",Afrapportering!AA574)</f>
        <v/>
      </c>
      <c r="AB593" s="52" t="str">
        <f>IFERROR(MAX(IF(OR(V593="",X593=""),"",IF(AND(AND(MONTH(F593)&gt;=8,MONTH(F593)&lt;9),AND(MONTH(H593)&gt;=8,MONTH(H593)&lt;9)),(NETWORKDAYS(F593,H593,Lister!$D$7:$D$13)-X593)*T593/NETWORKDAYS(Lister!$D$20,Lister!$E$20,Lister!$D$7:$D$13),IF(AND(MONTH(F593)=7,MONTH(H593)=8),(NETWORKDAYS(Lister!$D$20,H593,Lister!$D$7:$D$13)-X593)*T593/NETWORKDAYS(Lister!$D$20,Lister!$E$20,Lister!$D$7:$D$13),IF(AND(MONTH(F593)=7,MONTH(H593)=7),0)))),0),"")</f>
        <v/>
      </c>
      <c r="AC593" s="30" t="str">
        <f>IF(Afrapportering!AC574="","",Afrapportering!AC574)</f>
        <v/>
      </c>
      <c r="AD593" s="52" t="str">
        <f t="shared" si="71"/>
        <v/>
      </c>
      <c r="AE593" s="52" t="str">
        <f t="shared" si="72"/>
        <v/>
      </c>
      <c r="AF593" s="30" t="str">
        <f t="shared" si="73"/>
        <v/>
      </c>
      <c r="AG593" s="30" t="str">
        <f t="shared" si="74"/>
        <v/>
      </c>
      <c r="AH593" s="3" t="str">
        <f t="shared" si="75"/>
        <v/>
      </c>
    </row>
    <row r="594" spans="1:34" x14ac:dyDescent="0.25">
      <c r="A594" s="13" t="str">
        <f>+Afrapportering!A575</f>
        <v/>
      </c>
      <c r="B594" s="13" t="str">
        <f>+Afrapportering!B575</f>
        <v/>
      </c>
      <c r="C594" s="13" t="str">
        <f>+Afrapportering!C575</f>
        <v/>
      </c>
      <c r="D594" s="13" t="str">
        <f>+Afrapportering!D575</f>
        <v/>
      </c>
      <c r="E594" s="14" t="str">
        <f>+Afrapportering!E575</f>
        <v/>
      </c>
      <c r="F594" s="139" t="str">
        <f>IF(Afrapportering!F575 = "", "",Afrapportering!F575)</f>
        <v/>
      </c>
      <c r="G594" s="14" t="str">
        <f>+Afrapportering!G575</f>
        <v/>
      </c>
      <c r="H594" s="139" t="str">
        <f>IF(Afrapportering!H575 = "","",Afrapportering!H575)</f>
        <v/>
      </c>
      <c r="I594" s="140" t="str">
        <f>+Afrapportering!I575</f>
        <v/>
      </c>
      <c r="J594" s="13" t="str">
        <f>+Afrapportering!J575</f>
        <v/>
      </c>
      <c r="K594" s="32" t="str">
        <f t="shared" si="68"/>
        <v/>
      </c>
      <c r="L594" s="31" t="str">
        <f>IF(Ansøgning!J580="","",Ansøgning!J580)</f>
        <v/>
      </c>
      <c r="M594" s="134" t="str">
        <f>IF(Afrapportering!M575="","",Afrapportering!M575)</f>
        <v/>
      </c>
      <c r="N594" s="31" t="str">
        <f>IF(Ansøgning!K580="","",Ansøgning!K580)</f>
        <v/>
      </c>
      <c r="O594" s="134">
        <f>IF(Afrapportering!O575="",,Afrapportering!O575)</f>
        <v>0</v>
      </c>
      <c r="P594" s="15" t="str">
        <f>IF(Ansøgning!L580="","",Ansøgning!L580)</f>
        <v/>
      </c>
      <c r="Q594" s="15" t="str">
        <f t="shared" si="69"/>
        <v/>
      </c>
      <c r="R594" s="15"/>
      <c r="S594" s="15" t="str">
        <f>IF(Afrapportering!S575="","",Afrapportering!S575)</f>
        <v/>
      </c>
      <c r="T594" s="31" t="str">
        <f t="shared" si="70"/>
        <v/>
      </c>
      <c r="U594" s="30" t="str">
        <f>IF(Afrapportering!U575="","",Afrapportering!U575)</f>
        <v/>
      </c>
      <c r="V594" s="52" t="str">
        <f>IF(Afrapportering!V575="","",Afrapportering!V575)</f>
        <v/>
      </c>
      <c r="W594" s="30" t="str">
        <f>IF(Afrapportering!W575="","",Afrapportering!W575)</f>
        <v/>
      </c>
      <c r="X594" s="52" t="str">
        <f>IF(Afrapportering!X575="","",Afrapportering!X575)</f>
        <v/>
      </c>
      <c r="Y594" s="30" t="str">
        <f>IF(Afrapportering!Y575="","",Afrapportering!Y575)</f>
        <v/>
      </c>
      <c r="Z594" s="52" t="str">
        <f>IFERROR(MAX(IF(OR(V594="",X594=""),"",IF(AND(AND(MONTH(F594)&gt;=7,MONTH(F594)&lt;8),AND(MONTH(H594)&gt;=7,MONTH(H594)&lt;8)),(NETWORKDAYS(F594,H594,Lister!$D$7:$D$13)-V594)*T594/NETWORKDAYS(Lister!$D$19,Lister!$E$19,Lister!$D$7:$D$13),IF(AND(AND(MONTH(F594)&gt;=7,MONTH(F594)&lt;8),MONTH(H594)&gt;7),(NETWORKDAYS(F594,Lister!$E$19,Lister!$D$7:$D$13)-V594)*T594/NETWORKDAYS(Lister!$D$19,Lister!$E$19,Lister!$D$7:$D$13),IF(MONTH(F594)&gt;7,0)))),0),"")</f>
        <v/>
      </c>
      <c r="AA594" s="30" t="str">
        <f>IF(Afrapportering!AA575="","",Afrapportering!AA575)</f>
        <v/>
      </c>
      <c r="AB594" s="52" t="str">
        <f>IFERROR(MAX(IF(OR(V594="",X594=""),"",IF(AND(AND(MONTH(F594)&gt;=8,MONTH(F594)&lt;9),AND(MONTH(H594)&gt;=8,MONTH(H594)&lt;9)),(NETWORKDAYS(F594,H594,Lister!$D$7:$D$13)-X594)*T594/NETWORKDAYS(Lister!$D$20,Lister!$E$20,Lister!$D$7:$D$13),IF(AND(MONTH(F594)=7,MONTH(H594)=8),(NETWORKDAYS(Lister!$D$20,H594,Lister!$D$7:$D$13)-X594)*T594/NETWORKDAYS(Lister!$D$20,Lister!$E$20,Lister!$D$7:$D$13),IF(AND(MONTH(F594)=7,MONTH(H594)=7),0)))),0),"")</f>
        <v/>
      </c>
      <c r="AC594" s="30" t="str">
        <f>IF(Afrapportering!AC575="","",Afrapportering!AC575)</f>
        <v/>
      </c>
      <c r="AD594" s="52" t="str">
        <f t="shared" si="71"/>
        <v/>
      </c>
      <c r="AE594" s="52" t="str">
        <f t="shared" si="72"/>
        <v/>
      </c>
      <c r="AF594" s="30" t="str">
        <f t="shared" si="73"/>
        <v/>
      </c>
      <c r="AG594" s="30" t="str">
        <f t="shared" si="74"/>
        <v/>
      </c>
      <c r="AH594" s="3" t="str">
        <f t="shared" si="75"/>
        <v/>
      </c>
    </row>
    <row r="595" spans="1:34" x14ac:dyDescent="0.25">
      <c r="A595" s="13" t="str">
        <f>+Afrapportering!A576</f>
        <v/>
      </c>
      <c r="B595" s="13" t="str">
        <f>+Afrapportering!B576</f>
        <v/>
      </c>
      <c r="C595" s="13" t="str">
        <f>+Afrapportering!C576</f>
        <v/>
      </c>
      <c r="D595" s="13" t="str">
        <f>+Afrapportering!D576</f>
        <v/>
      </c>
      <c r="E595" s="14" t="str">
        <f>+Afrapportering!E576</f>
        <v/>
      </c>
      <c r="F595" s="139" t="str">
        <f>IF(Afrapportering!F576 = "", "",Afrapportering!F576)</f>
        <v/>
      </c>
      <c r="G595" s="14" t="str">
        <f>+Afrapportering!G576</f>
        <v/>
      </c>
      <c r="H595" s="139" t="str">
        <f>IF(Afrapportering!H576 = "","",Afrapportering!H576)</f>
        <v/>
      </c>
      <c r="I595" s="140" t="str">
        <f>+Afrapportering!I576</f>
        <v/>
      </c>
      <c r="J595" s="13" t="str">
        <f>+Afrapportering!J576</f>
        <v/>
      </c>
      <c r="K595" s="32" t="str">
        <f t="shared" si="68"/>
        <v/>
      </c>
      <c r="L595" s="31" t="str">
        <f>IF(Ansøgning!J581="","",Ansøgning!J581)</f>
        <v/>
      </c>
      <c r="M595" s="134" t="str">
        <f>IF(Afrapportering!M576="","",Afrapportering!M576)</f>
        <v/>
      </c>
      <c r="N595" s="31" t="str">
        <f>IF(Ansøgning!K581="","",Ansøgning!K581)</f>
        <v/>
      </c>
      <c r="O595" s="134">
        <f>IF(Afrapportering!O576="",,Afrapportering!O576)</f>
        <v>0</v>
      </c>
      <c r="P595" s="15" t="str">
        <f>IF(Ansøgning!L581="","",Ansøgning!L581)</f>
        <v/>
      </c>
      <c r="Q595" s="15" t="str">
        <f t="shared" si="69"/>
        <v/>
      </c>
      <c r="R595" s="15"/>
      <c r="S595" s="15" t="str">
        <f>IF(Afrapportering!S576="","",Afrapportering!S576)</f>
        <v/>
      </c>
      <c r="T595" s="31" t="str">
        <f t="shared" si="70"/>
        <v/>
      </c>
      <c r="U595" s="30" t="str">
        <f>IF(Afrapportering!U576="","",Afrapportering!U576)</f>
        <v/>
      </c>
      <c r="V595" s="52" t="str">
        <f>IF(Afrapportering!V576="","",Afrapportering!V576)</f>
        <v/>
      </c>
      <c r="W595" s="30" t="str">
        <f>IF(Afrapportering!W576="","",Afrapportering!W576)</f>
        <v/>
      </c>
      <c r="X595" s="52" t="str">
        <f>IF(Afrapportering!X576="","",Afrapportering!X576)</f>
        <v/>
      </c>
      <c r="Y595" s="30" t="str">
        <f>IF(Afrapportering!Y576="","",Afrapportering!Y576)</f>
        <v/>
      </c>
      <c r="Z595" s="52" t="str">
        <f>IFERROR(MAX(IF(OR(V595="",X595=""),"",IF(AND(AND(MONTH(F595)&gt;=7,MONTH(F595)&lt;8),AND(MONTH(H595)&gt;=7,MONTH(H595)&lt;8)),(NETWORKDAYS(F595,H595,Lister!$D$7:$D$13)-V595)*T595/NETWORKDAYS(Lister!$D$19,Lister!$E$19,Lister!$D$7:$D$13),IF(AND(AND(MONTH(F595)&gt;=7,MONTH(F595)&lt;8),MONTH(H595)&gt;7),(NETWORKDAYS(F595,Lister!$E$19,Lister!$D$7:$D$13)-V595)*T595/NETWORKDAYS(Lister!$D$19,Lister!$E$19,Lister!$D$7:$D$13),IF(MONTH(F595)&gt;7,0)))),0),"")</f>
        <v/>
      </c>
      <c r="AA595" s="30" t="str">
        <f>IF(Afrapportering!AA576="","",Afrapportering!AA576)</f>
        <v/>
      </c>
      <c r="AB595" s="52" t="str">
        <f>IFERROR(MAX(IF(OR(V595="",X595=""),"",IF(AND(AND(MONTH(F595)&gt;=8,MONTH(F595)&lt;9),AND(MONTH(H595)&gt;=8,MONTH(H595)&lt;9)),(NETWORKDAYS(F595,H595,Lister!$D$7:$D$13)-X595)*T595/NETWORKDAYS(Lister!$D$20,Lister!$E$20,Lister!$D$7:$D$13),IF(AND(MONTH(F595)=7,MONTH(H595)=8),(NETWORKDAYS(Lister!$D$20,H595,Lister!$D$7:$D$13)-X595)*T595/NETWORKDAYS(Lister!$D$20,Lister!$E$20,Lister!$D$7:$D$13),IF(AND(MONTH(F595)=7,MONTH(H595)=7),0)))),0),"")</f>
        <v/>
      </c>
      <c r="AC595" s="30" t="str">
        <f>IF(Afrapportering!AC576="","",Afrapportering!AC576)</f>
        <v/>
      </c>
      <c r="AD595" s="52" t="str">
        <f t="shared" si="71"/>
        <v/>
      </c>
      <c r="AE595" s="52" t="str">
        <f t="shared" si="72"/>
        <v/>
      </c>
      <c r="AF595" s="30" t="str">
        <f t="shared" si="73"/>
        <v/>
      </c>
      <c r="AG595" s="30" t="str">
        <f t="shared" si="74"/>
        <v/>
      </c>
      <c r="AH595" s="3" t="str">
        <f t="shared" si="75"/>
        <v/>
      </c>
    </row>
    <row r="596" spans="1:34" x14ac:dyDescent="0.25">
      <c r="A596" s="13" t="str">
        <f>+Afrapportering!A577</f>
        <v/>
      </c>
      <c r="B596" s="13" t="str">
        <f>+Afrapportering!B577</f>
        <v/>
      </c>
      <c r="C596" s="13" t="str">
        <f>+Afrapportering!C577</f>
        <v/>
      </c>
      <c r="D596" s="13" t="str">
        <f>+Afrapportering!D577</f>
        <v/>
      </c>
      <c r="E596" s="14" t="str">
        <f>+Afrapportering!E577</f>
        <v/>
      </c>
      <c r="F596" s="139" t="str">
        <f>IF(Afrapportering!F577 = "", "",Afrapportering!F577)</f>
        <v/>
      </c>
      <c r="G596" s="14" t="str">
        <f>+Afrapportering!G577</f>
        <v/>
      </c>
      <c r="H596" s="139" t="str">
        <f>IF(Afrapportering!H577 = "","",Afrapportering!H577)</f>
        <v/>
      </c>
      <c r="I596" s="140" t="str">
        <f>+Afrapportering!I577</f>
        <v/>
      </c>
      <c r="J596" s="13" t="str">
        <f>+Afrapportering!J577</f>
        <v/>
      </c>
      <c r="K596" s="32" t="str">
        <f t="shared" si="68"/>
        <v/>
      </c>
      <c r="L596" s="31" t="str">
        <f>IF(Ansøgning!J582="","",Ansøgning!J582)</f>
        <v/>
      </c>
      <c r="M596" s="134" t="str">
        <f>IF(Afrapportering!M577="","",Afrapportering!M577)</f>
        <v/>
      </c>
      <c r="N596" s="31" t="str">
        <f>IF(Ansøgning!K582="","",Ansøgning!K582)</f>
        <v/>
      </c>
      <c r="O596" s="134">
        <f>IF(Afrapportering!O577="",,Afrapportering!O577)</f>
        <v>0</v>
      </c>
      <c r="P596" s="15" t="str">
        <f>IF(Ansøgning!L582="","",Ansøgning!L582)</f>
        <v/>
      </c>
      <c r="Q596" s="15" t="str">
        <f t="shared" si="69"/>
        <v/>
      </c>
      <c r="R596" s="15"/>
      <c r="S596" s="15" t="str">
        <f>IF(Afrapportering!S577="","",Afrapportering!S577)</f>
        <v/>
      </c>
      <c r="T596" s="31" t="str">
        <f t="shared" si="70"/>
        <v/>
      </c>
      <c r="U596" s="30" t="str">
        <f>IF(Afrapportering!U577="","",Afrapportering!U577)</f>
        <v/>
      </c>
      <c r="V596" s="52" t="str">
        <f>IF(Afrapportering!V577="","",Afrapportering!V577)</f>
        <v/>
      </c>
      <c r="W596" s="30" t="str">
        <f>IF(Afrapportering!W577="","",Afrapportering!W577)</f>
        <v/>
      </c>
      <c r="X596" s="52" t="str">
        <f>IF(Afrapportering!X577="","",Afrapportering!X577)</f>
        <v/>
      </c>
      <c r="Y596" s="30" t="str">
        <f>IF(Afrapportering!Y577="","",Afrapportering!Y577)</f>
        <v/>
      </c>
      <c r="Z596" s="52" t="str">
        <f>IFERROR(MAX(IF(OR(V596="",X596=""),"",IF(AND(AND(MONTH(F596)&gt;=7,MONTH(F596)&lt;8),AND(MONTH(H596)&gt;=7,MONTH(H596)&lt;8)),(NETWORKDAYS(F596,H596,Lister!$D$7:$D$13)-V596)*T596/NETWORKDAYS(Lister!$D$19,Lister!$E$19,Lister!$D$7:$D$13),IF(AND(AND(MONTH(F596)&gt;=7,MONTH(F596)&lt;8),MONTH(H596)&gt;7),(NETWORKDAYS(F596,Lister!$E$19,Lister!$D$7:$D$13)-V596)*T596/NETWORKDAYS(Lister!$D$19,Lister!$E$19,Lister!$D$7:$D$13),IF(MONTH(F596)&gt;7,0)))),0),"")</f>
        <v/>
      </c>
      <c r="AA596" s="30" t="str">
        <f>IF(Afrapportering!AA577="","",Afrapportering!AA577)</f>
        <v/>
      </c>
      <c r="AB596" s="52" t="str">
        <f>IFERROR(MAX(IF(OR(V596="",X596=""),"",IF(AND(AND(MONTH(F596)&gt;=8,MONTH(F596)&lt;9),AND(MONTH(H596)&gt;=8,MONTH(H596)&lt;9)),(NETWORKDAYS(F596,H596,Lister!$D$7:$D$13)-X596)*T596/NETWORKDAYS(Lister!$D$20,Lister!$E$20,Lister!$D$7:$D$13),IF(AND(MONTH(F596)=7,MONTH(H596)=8),(NETWORKDAYS(Lister!$D$20,H596,Lister!$D$7:$D$13)-X596)*T596/NETWORKDAYS(Lister!$D$20,Lister!$E$20,Lister!$D$7:$D$13),IF(AND(MONTH(F596)=7,MONTH(H596)=7),0)))),0),"")</f>
        <v/>
      </c>
      <c r="AC596" s="30" t="str">
        <f>IF(Afrapportering!AC577="","",Afrapportering!AC577)</f>
        <v/>
      </c>
      <c r="AD596" s="52" t="str">
        <f t="shared" si="71"/>
        <v/>
      </c>
      <c r="AE596" s="52" t="str">
        <f t="shared" si="72"/>
        <v/>
      </c>
      <c r="AF596" s="30" t="str">
        <f t="shared" si="73"/>
        <v/>
      </c>
      <c r="AG596" s="30" t="str">
        <f t="shared" si="74"/>
        <v/>
      </c>
      <c r="AH596" s="3" t="str">
        <f t="shared" si="75"/>
        <v/>
      </c>
    </row>
    <row r="597" spans="1:34" x14ac:dyDescent="0.25">
      <c r="A597" s="13" t="str">
        <f>+Afrapportering!A578</f>
        <v/>
      </c>
      <c r="B597" s="13" t="str">
        <f>+Afrapportering!B578</f>
        <v/>
      </c>
      <c r="C597" s="13" t="str">
        <f>+Afrapportering!C578</f>
        <v/>
      </c>
      <c r="D597" s="13" t="str">
        <f>+Afrapportering!D578</f>
        <v/>
      </c>
      <c r="E597" s="14" t="str">
        <f>+Afrapportering!E578</f>
        <v/>
      </c>
      <c r="F597" s="139" t="str">
        <f>IF(Afrapportering!F578 = "", "",Afrapportering!F578)</f>
        <v/>
      </c>
      <c r="G597" s="14" t="str">
        <f>+Afrapportering!G578</f>
        <v/>
      </c>
      <c r="H597" s="139" t="str">
        <f>IF(Afrapportering!H578 = "","",Afrapportering!H578)</f>
        <v/>
      </c>
      <c r="I597" s="140" t="str">
        <f>+Afrapportering!I578</f>
        <v/>
      </c>
      <c r="J597" s="13" t="str">
        <f>+Afrapportering!J578</f>
        <v/>
      </c>
      <c r="K597" s="32" t="str">
        <f t="shared" si="68"/>
        <v/>
      </c>
      <c r="L597" s="31" t="str">
        <f>IF(Ansøgning!J583="","",Ansøgning!J583)</f>
        <v/>
      </c>
      <c r="M597" s="134" t="str">
        <f>IF(Afrapportering!M578="","",Afrapportering!M578)</f>
        <v/>
      </c>
      <c r="N597" s="31" t="str">
        <f>IF(Ansøgning!K583="","",Ansøgning!K583)</f>
        <v/>
      </c>
      <c r="O597" s="134">
        <f>IF(Afrapportering!O578="",,Afrapportering!O578)</f>
        <v>0</v>
      </c>
      <c r="P597" s="15" t="str">
        <f>IF(Ansøgning!L583="","",Ansøgning!L583)</f>
        <v/>
      </c>
      <c r="Q597" s="15" t="str">
        <f t="shared" si="69"/>
        <v/>
      </c>
      <c r="R597" s="15"/>
      <c r="S597" s="15" t="str">
        <f>IF(Afrapportering!S578="","",Afrapportering!S578)</f>
        <v/>
      </c>
      <c r="T597" s="31" t="str">
        <f t="shared" si="70"/>
        <v/>
      </c>
      <c r="U597" s="30" t="str">
        <f>IF(Afrapportering!U578="","",Afrapportering!U578)</f>
        <v/>
      </c>
      <c r="V597" s="52" t="str">
        <f>IF(Afrapportering!V578="","",Afrapportering!V578)</f>
        <v/>
      </c>
      <c r="W597" s="30" t="str">
        <f>IF(Afrapportering!W578="","",Afrapportering!W578)</f>
        <v/>
      </c>
      <c r="X597" s="52" t="str">
        <f>IF(Afrapportering!X578="","",Afrapportering!X578)</f>
        <v/>
      </c>
      <c r="Y597" s="30" t="str">
        <f>IF(Afrapportering!Y578="","",Afrapportering!Y578)</f>
        <v/>
      </c>
      <c r="Z597" s="52" t="str">
        <f>IFERROR(MAX(IF(OR(V597="",X597=""),"",IF(AND(AND(MONTH(F597)&gt;=7,MONTH(F597)&lt;8),AND(MONTH(H597)&gt;=7,MONTH(H597)&lt;8)),(NETWORKDAYS(F597,H597,Lister!$D$7:$D$13)-V597)*T597/NETWORKDAYS(Lister!$D$19,Lister!$E$19,Lister!$D$7:$D$13),IF(AND(AND(MONTH(F597)&gt;=7,MONTH(F597)&lt;8),MONTH(H597)&gt;7),(NETWORKDAYS(F597,Lister!$E$19,Lister!$D$7:$D$13)-V597)*T597/NETWORKDAYS(Lister!$D$19,Lister!$E$19,Lister!$D$7:$D$13),IF(MONTH(F597)&gt;7,0)))),0),"")</f>
        <v/>
      </c>
      <c r="AA597" s="30" t="str">
        <f>IF(Afrapportering!AA578="","",Afrapportering!AA578)</f>
        <v/>
      </c>
      <c r="AB597" s="52" t="str">
        <f>IFERROR(MAX(IF(OR(V597="",X597=""),"",IF(AND(AND(MONTH(F597)&gt;=8,MONTH(F597)&lt;9),AND(MONTH(H597)&gt;=8,MONTH(H597)&lt;9)),(NETWORKDAYS(F597,H597,Lister!$D$7:$D$13)-X597)*T597/NETWORKDAYS(Lister!$D$20,Lister!$E$20,Lister!$D$7:$D$13),IF(AND(MONTH(F597)=7,MONTH(H597)=8),(NETWORKDAYS(Lister!$D$20,H597,Lister!$D$7:$D$13)-X597)*T597/NETWORKDAYS(Lister!$D$20,Lister!$E$20,Lister!$D$7:$D$13),IF(AND(MONTH(F597)=7,MONTH(H597)=7),0)))),0),"")</f>
        <v/>
      </c>
      <c r="AC597" s="30" t="str">
        <f>IF(Afrapportering!AC578="","",Afrapportering!AC578)</f>
        <v/>
      </c>
      <c r="AD597" s="52" t="str">
        <f t="shared" si="71"/>
        <v/>
      </c>
      <c r="AE597" s="52" t="str">
        <f t="shared" si="72"/>
        <v/>
      </c>
      <c r="AF597" s="30" t="str">
        <f t="shared" si="73"/>
        <v/>
      </c>
      <c r="AG597" s="30" t="str">
        <f t="shared" si="74"/>
        <v/>
      </c>
      <c r="AH597" s="3" t="str">
        <f t="shared" si="75"/>
        <v/>
      </c>
    </row>
    <row r="598" spans="1:34" x14ac:dyDescent="0.25">
      <c r="A598" s="13" t="str">
        <f>+Afrapportering!A579</f>
        <v/>
      </c>
      <c r="B598" s="13" t="str">
        <f>+Afrapportering!B579</f>
        <v/>
      </c>
      <c r="C598" s="13" t="str">
        <f>+Afrapportering!C579</f>
        <v/>
      </c>
      <c r="D598" s="13" t="str">
        <f>+Afrapportering!D579</f>
        <v/>
      </c>
      <c r="E598" s="14" t="str">
        <f>+Afrapportering!E579</f>
        <v/>
      </c>
      <c r="F598" s="139" t="str">
        <f>IF(Afrapportering!F579 = "", "",Afrapportering!F579)</f>
        <v/>
      </c>
      <c r="G598" s="14" t="str">
        <f>+Afrapportering!G579</f>
        <v/>
      </c>
      <c r="H598" s="139" t="str">
        <f>IF(Afrapportering!H579 = "","",Afrapportering!H579)</f>
        <v/>
      </c>
      <c r="I598" s="140" t="str">
        <f>+Afrapportering!I579</f>
        <v/>
      </c>
      <c r="J598" s="13" t="str">
        <f>+Afrapportering!J579</f>
        <v/>
      </c>
      <c r="K598" s="32" t="str">
        <f t="shared" si="68"/>
        <v/>
      </c>
      <c r="L598" s="31" t="str">
        <f>IF(Ansøgning!J584="","",Ansøgning!J584)</f>
        <v/>
      </c>
      <c r="M598" s="134" t="str">
        <f>IF(Afrapportering!M579="","",Afrapportering!M579)</f>
        <v/>
      </c>
      <c r="N598" s="31" t="str">
        <f>IF(Ansøgning!K584="","",Ansøgning!K584)</f>
        <v/>
      </c>
      <c r="O598" s="134">
        <f>IF(Afrapportering!O579="",,Afrapportering!O579)</f>
        <v>0</v>
      </c>
      <c r="P598" s="15" t="str">
        <f>IF(Ansøgning!L584="","",Ansøgning!L584)</f>
        <v/>
      </c>
      <c r="Q598" s="15" t="str">
        <f t="shared" si="69"/>
        <v/>
      </c>
      <c r="R598" s="15"/>
      <c r="S598" s="15" t="str">
        <f>IF(Afrapportering!S579="","",Afrapportering!S579)</f>
        <v/>
      </c>
      <c r="T598" s="31" t="str">
        <f t="shared" si="70"/>
        <v/>
      </c>
      <c r="U598" s="30" t="str">
        <f>IF(Afrapportering!U579="","",Afrapportering!U579)</f>
        <v/>
      </c>
      <c r="V598" s="52" t="str">
        <f>IF(Afrapportering!V579="","",Afrapportering!V579)</f>
        <v/>
      </c>
      <c r="W598" s="30" t="str">
        <f>IF(Afrapportering!W579="","",Afrapportering!W579)</f>
        <v/>
      </c>
      <c r="X598" s="52" t="str">
        <f>IF(Afrapportering!X579="","",Afrapportering!X579)</f>
        <v/>
      </c>
      <c r="Y598" s="30" t="str">
        <f>IF(Afrapportering!Y579="","",Afrapportering!Y579)</f>
        <v/>
      </c>
      <c r="Z598" s="52" t="str">
        <f>IFERROR(MAX(IF(OR(V598="",X598=""),"",IF(AND(AND(MONTH(F598)&gt;=7,MONTH(F598)&lt;8),AND(MONTH(H598)&gt;=7,MONTH(H598)&lt;8)),(NETWORKDAYS(F598,H598,Lister!$D$7:$D$13)-V598)*T598/NETWORKDAYS(Lister!$D$19,Lister!$E$19,Lister!$D$7:$D$13),IF(AND(AND(MONTH(F598)&gt;=7,MONTH(F598)&lt;8),MONTH(H598)&gt;7),(NETWORKDAYS(F598,Lister!$E$19,Lister!$D$7:$D$13)-V598)*T598/NETWORKDAYS(Lister!$D$19,Lister!$E$19,Lister!$D$7:$D$13),IF(MONTH(F598)&gt;7,0)))),0),"")</f>
        <v/>
      </c>
      <c r="AA598" s="30" t="str">
        <f>IF(Afrapportering!AA579="","",Afrapportering!AA579)</f>
        <v/>
      </c>
      <c r="AB598" s="52" t="str">
        <f>IFERROR(MAX(IF(OR(V598="",X598=""),"",IF(AND(AND(MONTH(F598)&gt;=8,MONTH(F598)&lt;9),AND(MONTH(H598)&gt;=8,MONTH(H598)&lt;9)),(NETWORKDAYS(F598,H598,Lister!$D$7:$D$13)-X598)*T598/NETWORKDAYS(Lister!$D$20,Lister!$E$20,Lister!$D$7:$D$13),IF(AND(MONTH(F598)=7,MONTH(H598)=8),(NETWORKDAYS(Lister!$D$20,H598,Lister!$D$7:$D$13)-X598)*T598/NETWORKDAYS(Lister!$D$20,Lister!$E$20,Lister!$D$7:$D$13),IF(AND(MONTH(F598)=7,MONTH(H598)=7),0)))),0),"")</f>
        <v/>
      </c>
      <c r="AC598" s="30" t="str">
        <f>IF(Afrapportering!AC579="","",Afrapportering!AC579)</f>
        <v/>
      </c>
      <c r="AD598" s="52" t="str">
        <f t="shared" si="71"/>
        <v/>
      </c>
      <c r="AE598" s="52" t="str">
        <f t="shared" si="72"/>
        <v/>
      </c>
      <c r="AF598" s="30" t="str">
        <f t="shared" si="73"/>
        <v/>
      </c>
      <c r="AG598" s="30" t="str">
        <f t="shared" si="74"/>
        <v/>
      </c>
      <c r="AH598" s="3" t="str">
        <f t="shared" si="75"/>
        <v/>
      </c>
    </row>
    <row r="599" spans="1:34" x14ac:dyDescent="0.25">
      <c r="A599" s="13" t="str">
        <f>+Afrapportering!A580</f>
        <v/>
      </c>
      <c r="B599" s="13" t="str">
        <f>+Afrapportering!B580</f>
        <v/>
      </c>
      <c r="C599" s="13" t="str">
        <f>+Afrapportering!C580</f>
        <v/>
      </c>
      <c r="D599" s="13" t="str">
        <f>+Afrapportering!D580</f>
        <v/>
      </c>
      <c r="E599" s="14" t="str">
        <f>+Afrapportering!E580</f>
        <v/>
      </c>
      <c r="F599" s="139" t="str">
        <f>IF(Afrapportering!F580 = "", "",Afrapportering!F580)</f>
        <v/>
      </c>
      <c r="G599" s="14" t="str">
        <f>+Afrapportering!G580</f>
        <v/>
      </c>
      <c r="H599" s="139" t="str">
        <f>IF(Afrapportering!H580 = "","",Afrapportering!H580)</f>
        <v/>
      </c>
      <c r="I599" s="140" t="str">
        <f>+Afrapportering!I580</f>
        <v/>
      </c>
      <c r="J599" s="13" t="str">
        <f>+Afrapportering!J580</f>
        <v/>
      </c>
      <c r="K599" s="32" t="str">
        <f t="shared" si="68"/>
        <v/>
      </c>
      <c r="L599" s="31" t="str">
        <f>IF(Ansøgning!J585="","",Ansøgning!J585)</f>
        <v/>
      </c>
      <c r="M599" s="134" t="str">
        <f>IF(Afrapportering!M580="","",Afrapportering!M580)</f>
        <v/>
      </c>
      <c r="N599" s="31" t="str">
        <f>IF(Ansøgning!K585="","",Ansøgning!K585)</f>
        <v/>
      </c>
      <c r="O599" s="134">
        <f>IF(Afrapportering!O580="",,Afrapportering!O580)</f>
        <v>0</v>
      </c>
      <c r="P599" s="15" t="str">
        <f>IF(Ansøgning!L585="","",Ansøgning!L585)</f>
        <v/>
      </c>
      <c r="Q599" s="15" t="str">
        <f t="shared" si="69"/>
        <v/>
      </c>
      <c r="R599" s="15"/>
      <c r="S599" s="15" t="str">
        <f>IF(Afrapportering!S580="","",Afrapportering!S580)</f>
        <v/>
      </c>
      <c r="T599" s="31" t="str">
        <f t="shared" si="70"/>
        <v/>
      </c>
      <c r="U599" s="30" t="str">
        <f>IF(Afrapportering!U580="","",Afrapportering!U580)</f>
        <v/>
      </c>
      <c r="V599" s="52" t="str">
        <f>IF(Afrapportering!V580="","",Afrapportering!V580)</f>
        <v/>
      </c>
      <c r="W599" s="30" t="str">
        <f>IF(Afrapportering!W580="","",Afrapportering!W580)</f>
        <v/>
      </c>
      <c r="X599" s="52" t="str">
        <f>IF(Afrapportering!X580="","",Afrapportering!X580)</f>
        <v/>
      </c>
      <c r="Y599" s="30" t="str">
        <f>IF(Afrapportering!Y580="","",Afrapportering!Y580)</f>
        <v/>
      </c>
      <c r="Z599" s="52" t="str">
        <f>IFERROR(MAX(IF(OR(V599="",X599=""),"",IF(AND(AND(MONTH(F599)&gt;=7,MONTH(F599)&lt;8),AND(MONTH(H599)&gt;=7,MONTH(H599)&lt;8)),(NETWORKDAYS(F599,H599,Lister!$D$7:$D$13)-V599)*T599/NETWORKDAYS(Lister!$D$19,Lister!$E$19,Lister!$D$7:$D$13),IF(AND(AND(MONTH(F599)&gt;=7,MONTH(F599)&lt;8),MONTH(H599)&gt;7),(NETWORKDAYS(F599,Lister!$E$19,Lister!$D$7:$D$13)-V599)*T599/NETWORKDAYS(Lister!$D$19,Lister!$E$19,Lister!$D$7:$D$13),IF(MONTH(F599)&gt;7,0)))),0),"")</f>
        <v/>
      </c>
      <c r="AA599" s="30" t="str">
        <f>IF(Afrapportering!AA580="","",Afrapportering!AA580)</f>
        <v/>
      </c>
      <c r="AB599" s="52" t="str">
        <f>IFERROR(MAX(IF(OR(V599="",X599=""),"",IF(AND(AND(MONTH(F599)&gt;=8,MONTH(F599)&lt;9),AND(MONTH(H599)&gt;=8,MONTH(H599)&lt;9)),(NETWORKDAYS(F599,H599,Lister!$D$7:$D$13)-X599)*T599/NETWORKDAYS(Lister!$D$20,Lister!$E$20,Lister!$D$7:$D$13),IF(AND(MONTH(F599)=7,MONTH(H599)=8),(NETWORKDAYS(Lister!$D$20,H599,Lister!$D$7:$D$13)-X599)*T599/NETWORKDAYS(Lister!$D$20,Lister!$E$20,Lister!$D$7:$D$13),IF(AND(MONTH(F599)=7,MONTH(H599)=7),0)))),0),"")</f>
        <v/>
      </c>
      <c r="AC599" s="30" t="str">
        <f>IF(Afrapportering!AC580="","",Afrapportering!AC580)</f>
        <v/>
      </c>
      <c r="AD599" s="52" t="str">
        <f t="shared" si="71"/>
        <v/>
      </c>
      <c r="AE599" s="52" t="str">
        <f t="shared" si="72"/>
        <v/>
      </c>
      <c r="AF599" s="30" t="str">
        <f t="shared" si="73"/>
        <v/>
      </c>
      <c r="AG599" s="30" t="str">
        <f t="shared" si="74"/>
        <v/>
      </c>
      <c r="AH599" s="3" t="str">
        <f t="shared" si="75"/>
        <v/>
      </c>
    </row>
    <row r="600" spans="1:34" x14ac:dyDescent="0.25">
      <c r="A600" s="13" t="str">
        <f>+Afrapportering!A581</f>
        <v/>
      </c>
      <c r="B600" s="13" t="str">
        <f>+Afrapportering!B581</f>
        <v/>
      </c>
      <c r="C600" s="13" t="str">
        <f>+Afrapportering!C581</f>
        <v/>
      </c>
      <c r="D600" s="13" t="str">
        <f>+Afrapportering!D581</f>
        <v/>
      </c>
      <c r="E600" s="14" t="str">
        <f>+Afrapportering!E581</f>
        <v/>
      </c>
      <c r="F600" s="139" t="str">
        <f>IF(Afrapportering!F581 = "", "",Afrapportering!F581)</f>
        <v/>
      </c>
      <c r="G600" s="14" t="str">
        <f>+Afrapportering!G581</f>
        <v/>
      </c>
      <c r="H600" s="139" t="str">
        <f>IF(Afrapportering!H581 = "","",Afrapportering!H581)</f>
        <v/>
      </c>
      <c r="I600" s="140" t="str">
        <f>+Afrapportering!I581</f>
        <v/>
      </c>
      <c r="J600" s="13" t="str">
        <f>+Afrapportering!J581</f>
        <v/>
      </c>
      <c r="K600" s="32" t="str">
        <f t="shared" si="68"/>
        <v/>
      </c>
      <c r="L600" s="31" t="str">
        <f>IF(Ansøgning!J586="","",Ansøgning!J586)</f>
        <v/>
      </c>
      <c r="M600" s="134" t="str">
        <f>IF(Afrapportering!M581="","",Afrapportering!M581)</f>
        <v/>
      </c>
      <c r="N600" s="31" t="str">
        <f>IF(Ansøgning!K586="","",Ansøgning!K586)</f>
        <v/>
      </c>
      <c r="O600" s="134">
        <f>IF(Afrapportering!O581="",,Afrapportering!O581)</f>
        <v>0</v>
      </c>
      <c r="P600" s="15" t="str">
        <f>IF(Ansøgning!L586="","",Ansøgning!L586)</f>
        <v/>
      </c>
      <c r="Q600" s="15" t="str">
        <f t="shared" si="69"/>
        <v/>
      </c>
      <c r="R600" s="15"/>
      <c r="S600" s="15" t="str">
        <f>IF(Afrapportering!S581="","",Afrapportering!S581)</f>
        <v/>
      </c>
      <c r="T600" s="31" t="str">
        <f t="shared" si="70"/>
        <v/>
      </c>
      <c r="U600" s="30" t="str">
        <f>IF(Afrapportering!U581="","",Afrapportering!U581)</f>
        <v/>
      </c>
      <c r="V600" s="52" t="str">
        <f>IF(Afrapportering!V581="","",Afrapportering!V581)</f>
        <v/>
      </c>
      <c r="W600" s="30" t="str">
        <f>IF(Afrapportering!W581="","",Afrapportering!W581)</f>
        <v/>
      </c>
      <c r="X600" s="52" t="str">
        <f>IF(Afrapportering!X581="","",Afrapportering!X581)</f>
        <v/>
      </c>
      <c r="Y600" s="30" t="str">
        <f>IF(Afrapportering!Y581="","",Afrapportering!Y581)</f>
        <v/>
      </c>
      <c r="Z600" s="52" t="str">
        <f>IFERROR(MAX(IF(OR(V600="",X600=""),"",IF(AND(AND(MONTH(F600)&gt;=7,MONTH(F600)&lt;8),AND(MONTH(H600)&gt;=7,MONTH(H600)&lt;8)),(NETWORKDAYS(F600,H600,Lister!$D$7:$D$13)-V600)*T600/NETWORKDAYS(Lister!$D$19,Lister!$E$19,Lister!$D$7:$D$13),IF(AND(AND(MONTH(F600)&gt;=7,MONTH(F600)&lt;8),MONTH(H600)&gt;7),(NETWORKDAYS(F600,Lister!$E$19,Lister!$D$7:$D$13)-V600)*T600/NETWORKDAYS(Lister!$D$19,Lister!$E$19,Lister!$D$7:$D$13),IF(MONTH(F600)&gt;7,0)))),0),"")</f>
        <v/>
      </c>
      <c r="AA600" s="30" t="str">
        <f>IF(Afrapportering!AA581="","",Afrapportering!AA581)</f>
        <v/>
      </c>
      <c r="AB600" s="52" t="str">
        <f>IFERROR(MAX(IF(OR(V600="",X600=""),"",IF(AND(AND(MONTH(F600)&gt;=8,MONTH(F600)&lt;9),AND(MONTH(H600)&gt;=8,MONTH(H600)&lt;9)),(NETWORKDAYS(F600,H600,Lister!$D$7:$D$13)-X600)*T600/NETWORKDAYS(Lister!$D$20,Lister!$E$20,Lister!$D$7:$D$13),IF(AND(MONTH(F600)=7,MONTH(H600)=8),(NETWORKDAYS(Lister!$D$20,H600,Lister!$D$7:$D$13)-X600)*T600/NETWORKDAYS(Lister!$D$20,Lister!$E$20,Lister!$D$7:$D$13),IF(AND(MONTH(F600)=7,MONTH(H600)=7),0)))),0),"")</f>
        <v/>
      </c>
      <c r="AC600" s="30" t="str">
        <f>IF(Afrapportering!AC581="","",Afrapportering!AC581)</f>
        <v/>
      </c>
      <c r="AD600" s="52" t="str">
        <f t="shared" si="71"/>
        <v/>
      </c>
      <c r="AE600" s="52" t="str">
        <f t="shared" si="72"/>
        <v/>
      </c>
      <c r="AF600" s="30" t="str">
        <f t="shared" si="73"/>
        <v/>
      </c>
      <c r="AG600" s="30" t="str">
        <f t="shared" si="74"/>
        <v/>
      </c>
      <c r="AH600" s="3" t="str">
        <f t="shared" si="75"/>
        <v/>
      </c>
    </row>
    <row r="601" spans="1:34" x14ac:dyDescent="0.25">
      <c r="A601" s="13" t="str">
        <f>+Afrapportering!A582</f>
        <v/>
      </c>
      <c r="B601" s="13" t="str">
        <f>+Afrapportering!B582</f>
        <v/>
      </c>
      <c r="C601" s="13" t="str">
        <f>+Afrapportering!C582</f>
        <v/>
      </c>
      <c r="D601" s="13" t="str">
        <f>+Afrapportering!D582</f>
        <v/>
      </c>
      <c r="E601" s="14" t="str">
        <f>+Afrapportering!E582</f>
        <v/>
      </c>
      <c r="F601" s="139" t="str">
        <f>IF(Afrapportering!F582 = "", "",Afrapportering!F582)</f>
        <v/>
      </c>
      <c r="G601" s="14" t="str">
        <f>+Afrapportering!G582</f>
        <v/>
      </c>
      <c r="H601" s="139" t="str">
        <f>IF(Afrapportering!H582 = "","",Afrapportering!H582)</f>
        <v/>
      </c>
      <c r="I601" s="140" t="str">
        <f>+Afrapportering!I582</f>
        <v/>
      </c>
      <c r="J601" s="13" t="str">
        <f>+Afrapportering!J582</f>
        <v/>
      </c>
      <c r="K601" s="32" t="str">
        <f t="shared" si="68"/>
        <v/>
      </c>
      <c r="L601" s="31" t="str">
        <f>IF(Ansøgning!J587="","",Ansøgning!J587)</f>
        <v/>
      </c>
      <c r="M601" s="134" t="str">
        <f>IF(Afrapportering!M582="","",Afrapportering!M582)</f>
        <v/>
      </c>
      <c r="N601" s="31" t="str">
        <f>IF(Ansøgning!K587="","",Ansøgning!K587)</f>
        <v/>
      </c>
      <c r="O601" s="134">
        <f>IF(Afrapportering!O582="",,Afrapportering!O582)</f>
        <v>0</v>
      </c>
      <c r="P601" s="15" t="str">
        <f>IF(Ansøgning!L587="","",Ansøgning!L587)</f>
        <v/>
      </c>
      <c r="Q601" s="15" t="str">
        <f t="shared" si="69"/>
        <v/>
      </c>
      <c r="R601" s="15"/>
      <c r="S601" s="15" t="str">
        <f>IF(Afrapportering!S582="","",Afrapportering!S582)</f>
        <v/>
      </c>
      <c r="T601" s="31" t="str">
        <f t="shared" si="70"/>
        <v/>
      </c>
      <c r="U601" s="30" t="str">
        <f>IF(Afrapportering!U582="","",Afrapportering!U582)</f>
        <v/>
      </c>
      <c r="V601" s="52" t="str">
        <f>IF(Afrapportering!V582="","",Afrapportering!V582)</f>
        <v/>
      </c>
      <c r="W601" s="30" t="str">
        <f>IF(Afrapportering!W582="","",Afrapportering!W582)</f>
        <v/>
      </c>
      <c r="X601" s="52" t="str">
        <f>IF(Afrapportering!X582="","",Afrapportering!X582)</f>
        <v/>
      </c>
      <c r="Y601" s="30" t="str">
        <f>IF(Afrapportering!Y582="","",Afrapportering!Y582)</f>
        <v/>
      </c>
      <c r="Z601" s="52" t="str">
        <f>IFERROR(MAX(IF(OR(V601="",X601=""),"",IF(AND(AND(MONTH(F601)&gt;=7,MONTH(F601)&lt;8),AND(MONTH(H601)&gt;=7,MONTH(H601)&lt;8)),(NETWORKDAYS(F601,H601,Lister!$D$7:$D$13)-V601)*T601/NETWORKDAYS(Lister!$D$19,Lister!$E$19,Lister!$D$7:$D$13),IF(AND(AND(MONTH(F601)&gt;=7,MONTH(F601)&lt;8),MONTH(H601)&gt;7),(NETWORKDAYS(F601,Lister!$E$19,Lister!$D$7:$D$13)-V601)*T601/NETWORKDAYS(Lister!$D$19,Lister!$E$19,Lister!$D$7:$D$13),IF(MONTH(F601)&gt;7,0)))),0),"")</f>
        <v/>
      </c>
      <c r="AA601" s="30" t="str">
        <f>IF(Afrapportering!AA582="","",Afrapportering!AA582)</f>
        <v/>
      </c>
      <c r="AB601" s="52" t="str">
        <f>IFERROR(MAX(IF(OR(V601="",X601=""),"",IF(AND(AND(MONTH(F601)&gt;=8,MONTH(F601)&lt;9),AND(MONTH(H601)&gt;=8,MONTH(H601)&lt;9)),(NETWORKDAYS(F601,H601,Lister!$D$7:$D$13)-X601)*T601/NETWORKDAYS(Lister!$D$20,Lister!$E$20,Lister!$D$7:$D$13),IF(AND(MONTH(F601)=7,MONTH(H601)=8),(NETWORKDAYS(Lister!$D$20,H601,Lister!$D$7:$D$13)-X601)*T601/NETWORKDAYS(Lister!$D$20,Lister!$E$20,Lister!$D$7:$D$13),IF(AND(MONTH(F601)=7,MONTH(H601)=7),0)))),0),"")</f>
        <v/>
      </c>
      <c r="AC601" s="30" t="str">
        <f>IF(Afrapportering!AC582="","",Afrapportering!AC582)</f>
        <v/>
      </c>
      <c r="AD601" s="52" t="str">
        <f t="shared" si="71"/>
        <v/>
      </c>
      <c r="AE601" s="52" t="str">
        <f t="shared" si="72"/>
        <v/>
      </c>
      <c r="AF601" s="30" t="str">
        <f t="shared" si="73"/>
        <v/>
      </c>
      <c r="AG601" s="30" t="str">
        <f t="shared" si="74"/>
        <v/>
      </c>
      <c r="AH601" s="3" t="str">
        <f t="shared" si="75"/>
        <v/>
      </c>
    </row>
    <row r="602" spans="1:34" x14ac:dyDescent="0.25">
      <c r="A602" s="13" t="str">
        <f>+Afrapportering!A583</f>
        <v/>
      </c>
      <c r="B602" s="13" t="str">
        <f>+Afrapportering!B583</f>
        <v/>
      </c>
      <c r="C602" s="13" t="str">
        <f>+Afrapportering!C583</f>
        <v/>
      </c>
      <c r="D602" s="13" t="str">
        <f>+Afrapportering!D583</f>
        <v/>
      </c>
      <c r="E602" s="14" t="str">
        <f>+Afrapportering!E583</f>
        <v/>
      </c>
      <c r="F602" s="139" t="str">
        <f>IF(Afrapportering!F583 = "", "",Afrapportering!F583)</f>
        <v/>
      </c>
      <c r="G602" s="14" t="str">
        <f>+Afrapportering!G583</f>
        <v/>
      </c>
      <c r="H602" s="139" t="str">
        <f>IF(Afrapportering!H583 = "","",Afrapportering!H583)</f>
        <v/>
      </c>
      <c r="I602" s="140" t="str">
        <f>+Afrapportering!I583</f>
        <v/>
      </c>
      <c r="J602" s="13" t="str">
        <f>+Afrapportering!J583</f>
        <v/>
      </c>
      <c r="K602" s="32" t="str">
        <f t="shared" si="68"/>
        <v/>
      </c>
      <c r="L602" s="31" t="str">
        <f>IF(Ansøgning!J588="","",Ansøgning!J588)</f>
        <v/>
      </c>
      <c r="M602" s="134" t="str">
        <f>IF(Afrapportering!M583="","",Afrapportering!M583)</f>
        <v/>
      </c>
      <c r="N602" s="31" t="str">
        <f>IF(Ansøgning!K588="","",Ansøgning!K588)</f>
        <v/>
      </c>
      <c r="O602" s="134">
        <f>IF(Afrapportering!O583="",,Afrapportering!O583)</f>
        <v>0</v>
      </c>
      <c r="P602" s="15" t="str">
        <f>IF(Ansøgning!L588="","",Ansøgning!L588)</f>
        <v/>
      </c>
      <c r="Q602" s="15" t="str">
        <f t="shared" si="69"/>
        <v/>
      </c>
      <c r="R602" s="15"/>
      <c r="S602" s="15" t="str">
        <f>IF(Afrapportering!S583="","",Afrapportering!S583)</f>
        <v/>
      </c>
      <c r="T602" s="31" t="str">
        <f t="shared" si="70"/>
        <v/>
      </c>
      <c r="U602" s="30" t="str">
        <f>IF(Afrapportering!U583="","",Afrapportering!U583)</f>
        <v/>
      </c>
      <c r="V602" s="52" t="str">
        <f>IF(Afrapportering!V583="","",Afrapportering!V583)</f>
        <v/>
      </c>
      <c r="W602" s="30" t="str">
        <f>IF(Afrapportering!W583="","",Afrapportering!W583)</f>
        <v/>
      </c>
      <c r="X602" s="52" t="str">
        <f>IF(Afrapportering!X583="","",Afrapportering!X583)</f>
        <v/>
      </c>
      <c r="Y602" s="30" t="str">
        <f>IF(Afrapportering!Y583="","",Afrapportering!Y583)</f>
        <v/>
      </c>
      <c r="Z602" s="52" t="str">
        <f>IFERROR(MAX(IF(OR(V602="",X602=""),"",IF(AND(AND(MONTH(F602)&gt;=7,MONTH(F602)&lt;8),AND(MONTH(H602)&gt;=7,MONTH(H602)&lt;8)),(NETWORKDAYS(F602,H602,Lister!$D$7:$D$13)-V602)*T602/NETWORKDAYS(Lister!$D$19,Lister!$E$19,Lister!$D$7:$D$13),IF(AND(AND(MONTH(F602)&gt;=7,MONTH(F602)&lt;8),MONTH(H602)&gt;7),(NETWORKDAYS(F602,Lister!$E$19,Lister!$D$7:$D$13)-V602)*T602/NETWORKDAYS(Lister!$D$19,Lister!$E$19,Lister!$D$7:$D$13),IF(MONTH(F602)&gt;7,0)))),0),"")</f>
        <v/>
      </c>
      <c r="AA602" s="30" t="str">
        <f>IF(Afrapportering!AA583="","",Afrapportering!AA583)</f>
        <v/>
      </c>
      <c r="AB602" s="52" t="str">
        <f>IFERROR(MAX(IF(OR(V602="",X602=""),"",IF(AND(AND(MONTH(F602)&gt;=8,MONTH(F602)&lt;9),AND(MONTH(H602)&gt;=8,MONTH(H602)&lt;9)),(NETWORKDAYS(F602,H602,Lister!$D$7:$D$13)-X602)*T602/NETWORKDAYS(Lister!$D$20,Lister!$E$20,Lister!$D$7:$D$13),IF(AND(MONTH(F602)=7,MONTH(H602)=8),(NETWORKDAYS(Lister!$D$20,H602,Lister!$D$7:$D$13)-X602)*T602/NETWORKDAYS(Lister!$D$20,Lister!$E$20,Lister!$D$7:$D$13),IF(AND(MONTH(F602)=7,MONTH(H602)=7),0)))),0),"")</f>
        <v/>
      </c>
      <c r="AC602" s="30" t="str">
        <f>IF(Afrapportering!AC583="","",Afrapportering!AC583)</f>
        <v/>
      </c>
      <c r="AD602" s="52" t="str">
        <f t="shared" si="71"/>
        <v/>
      </c>
      <c r="AE602" s="52" t="str">
        <f t="shared" si="72"/>
        <v/>
      </c>
      <c r="AF602" s="30" t="str">
        <f t="shared" si="73"/>
        <v/>
      </c>
      <c r="AG602" s="30" t="str">
        <f t="shared" si="74"/>
        <v/>
      </c>
      <c r="AH602" s="3" t="str">
        <f t="shared" si="75"/>
        <v/>
      </c>
    </row>
    <row r="603" spans="1:34" x14ac:dyDescent="0.25">
      <c r="A603" s="13" t="str">
        <f>+Afrapportering!A584</f>
        <v/>
      </c>
      <c r="B603" s="13" t="str">
        <f>+Afrapportering!B584</f>
        <v/>
      </c>
      <c r="C603" s="13" t="str">
        <f>+Afrapportering!C584</f>
        <v/>
      </c>
      <c r="D603" s="13" t="str">
        <f>+Afrapportering!D584</f>
        <v/>
      </c>
      <c r="E603" s="14" t="str">
        <f>+Afrapportering!E584</f>
        <v/>
      </c>
      <c r="F603" s="139" t="str">
        <f>IF(Afrapportering!F584 = "", "",Afrapportering!F584)</f>
        <v/>
      </c>
      <c r="G603" s="14" t="str">
        <f>+Afrapportering!G584</f>
        <v/>
      </c>
      <c r="H603" s="139" t="str">
        <f>IF(Afrapportering!H584 = "","",Afrapportering!H584)</f>
        <v/>
      </c>
      <c r="I603" s="140" t="str">
        <f>+Afrapportering!I584</f>
        <v/>
      </c>
      <c r="J603" s="13" t="str">
        <f>+Afrapportering!J584</f>
        <v/>
      </c>
      <c r="K603" s="32" t="str">
        <f t="shared" si="68"/>
        <v/>
      </c>
      <c r="L603" s="31" t="str">
        <f>IF(Ansøgning!J589="","",Ansøgning!J589)</f>
        <v/>
      </c>
      <c r="M603" s="134" t="str">
        <f>IF(Afrapportering!M584="","",Afrapportering!M584)</f>
        <v/>
      </c>
      <c r="N603" s="31" t="str">
        <f>IF(Ansøgning!K589="","",Ansøgning!K589)</f>
        <v/>
      </c>
      <c r="O603" s="134">
        <f>IF(Afrapportering!O584="",,Afrapportering!O584)</f>
        <v>0</v>
      </c>
      <c r="P603" s="15" t="str">
        <f>IF(Ansøgning!L589="","",Ansøgning!L589)</f>
        <v/>
      </c>
      <c r="Q603" s="15" t="str">
        <f t="shared" si="69"/>
        <v/>
      </c>
      <c r="R603" s="15"/>
      <c r="S603" s="15" t="str">
        <f>IF(Afrapportering!S584="","",Afrapportering!S584)</f>
        <v/>
      </c>
      <c r="T603" s="31" t="str">
        <f t="shared" si="70"/>
        <v/>
      </c>
      <c r="U603" s="30" t="str">
        <f>IF(Afrapportering!U584="","",Afrapportering!U584)</f>
        <v/>
      </c>
      <c r="V603" s="52" t="str">
        <f>IF(Afrapportering!V584="","",Afrapportering!V584)</f>
        <v/>
      </c>
      <c r="W603" s="30" t="str">
        <f>IF(Afrapportering!W584="","",Afrapportering!W584)</f>
        <v/>
      </c>
      <c r="X603" s="52" t="str">
        <f>IF(Afrapportering!X584="","",Afrapportering!X584)</f>
        <v/>
      </c>
      <c r="Y603" s="30" t="str">
        <f>IF(Afrapportering!Y584="","",Afrapportering!Y584)</f>
        <v/>
      </c>
      <c r="Z603" s="52" t="str">
        <f>IFERROR(MAX(IF(OR(V603="",X603=""),"",IF(AND(AND(MONTH(F603)&gt;=7,MONTH(F603)&lt;8),AND(MONTH(H603)&gt;=7,MONTH(H603)&lt;8)),(NETWORKDAYS(F603,H603,Lister!$D$7:$D$13)-V603)*T603/NETWORKDAYS(Lister!$D$19,Lister!$E$19,Lister!$D$7:$D$13),IF(AND(AND(MONTH(F603)&gt;=7,MONTH(F603)&lt;8),MONTH(H603)&gt;7),(NETWORKDAYS(F603,Lister!$E$19,Lister!$D$7:$D$13)-V603)*T603/NETWORKDAYS(Lister!$D$19,Lister!$E$19,Lister!$D$7:$D$13),IF(MONTH(F603)&gt;7,0)))),0),"")</f>
        <v/>
      </c>
      <c r="AA603" s="30" t="str">
        <f>IF(Afrapportering!AA584="","",Afrapportering!AA584)</f>
        <v/>
      </c>
      <c r="AB603" s="52" t="str">
        <f>IFERROR(MAX(IF(OR(V603="",X603=""),"",IF(AND(AND(MONTH(F603)&gt;=8,MONTH(F603)&lt;9),AND(MONTH(H603)&gt;=8,MONTH(H603)&lt;9)),(NETWORKDAYS(F603,H603,Lister!$D$7:$D$13)-X603)*T603/NETWORKDAYS(Lister!$D$20,Lister!$E$20,Lister!$D$7:$D$13),IF(AND(MONTH(F603)=7,MONTH(H603)=8),(NETWORKDAYS(Lister!$D$20,H603,Lister!$D$7:$D$13)-X603)*T603/NETWORKDAYS(Lister!$D$20,Lister!$E$20,Lister!$D$7:$D$13),IF(AND(MONTH(F603)=7,MONTH(H603)=7),0)))),0),"")</f>
        <v/>
      </c>
      <c r="AC603" s="30" t="str">
        <f>IF(Afrapportering!AC584="","",Afrapportering!AC584)</f>
        <v/>
      </c>
      <c r="AD603" s="52" t="str">
        <f t="shared" si="71"/>
        <v/>
      </c>
      <c r="AE603" s="52" t="str">
        <f t="shared" si="72"/>
        <v/>
      </c>
      <c r="AF603" s="30" t="str">
        <f t="shared" si="73"/>
        <v/>
      </c>
      <c r="AG603" s="30" t="str">
        <f t="shared" si="74"/>
        <v/>
      </c>
      <c r="AH603" s="3" t="str">
        <f t="shared" si="75"/>
        <v/>
      </c>
    </row>
    <row r="604" spans="1:34" x14ac:dyDescent="0.25">
      <c r="A604" s="13" t="str">
        <f>+Afrapportering!A585</f>
        <v/>
      </c>
      <c r="B604" s="13" t="str">
        <f>+Afrapportering!B585</f>
        <v/>
      </c>
      <c r="C604" s="13" t="str">
        <f>+Afrapportering!C585</f>
        <v/>
      </c>
      <c r="D604" s="13" t="str">
        <f>+Afrapportering!D585</f>
        <v/>
      </c>
      <c r="E604" s="14" t="str">
        <f>+Afrapportering!E585</f>
        <v/>
      </c>
      <c r="F604" s="139" t="str">
        <f>IF(Afrapportering!F585 = "", "",Afrapportering!F585)</f>
        <v/>
      </c>
      <c r="G604" s="14" t="str">
        <f>+Afrapportering!G585</f>
        <v/>
      </c>
      <c r="H604" s="139" t="str">
        <f>IF(Afrapportering!H585 = "","",Afrapportering!H585)</f>
        <v/>
      </c>
      <c r="I604" s="140" t="str">
        <f>+Afrapportering!I585</f>
        <v/>
      </c>
      <c r="J604" s="13" t="str">
        <f>+Afrapportering!J585</f>
        <v/>
      </c>
      <c r="K604" s="32" t="str">
        <f t="shared" si="68"/>
        <v/>
      </c>
      <c r="L604" s="31" t="str">
        <f>IF(Ansøgning!J590="","",Ansøgning!J590)</f>
        <v/>
      </c>
      <c r="M604" s="134" t="str">
        <f>IF(Afrapportering!M585="","",Afrapportering!M585)</f>
        <v/>
      </c>
      <c r="N604" s="31" t="str">
        <f>IF(Ansøgning!K590="","",Ansøgning!K590)</f>
        <v/>
      </c>
      <c r="O604" s="134">
        <f>IF(Afrapportering!O585="",,Afrapportering!O585)</f>
        <v>0</v>
      </c>
      <c r="P604" s="15" t="str">
        <f>IF(Ansøgning!L590="","",Ansøgning!L590)</f>
        <v/>
      </c>
      <c r="Q604" s="15" t="str">
        <f t="shared" si="69"/>
        <v/>
      </c>
      <c r="R604" s="15"/>
      <c r="S604" s="15" t="str">
        <f>IF(Afrapportering!S585="","",Afrapportering!S585)</f>
        <v/>
      </c>
      <c r="T604" s="31" t="str">
        <f t="shared" si="70"/>
        <v/>
      </c>
      <c r="U604" s="30" t="str">
        <f>IF(Afrapportering!U585="","",Afrapportering!U585)</f>
        <v/>
      </c>
      <c r="V604" s="52" t="str">
        <f>IF(Afrapportering!V585="","",Afrapportering!V585)</f>
        <v/>
      </c>
      <c r="W604" s="30" t="str">
        <f>IF(Afrapportering!W585="","",Afrapportering!W585)</f>
        <v/>
      </c>
      <c r="X604" s="52" t="str">
        <f>IF(Afrapportering!X585="","",Afrapportering!X585)</f>
        <v/>
      </c>
      <c r="Y604" s="30" t="str">
        <f>IF(Afrapportering!Y585="","",Afrapportering!Y585)</f>
        <v/>
      </c>
      <c r="Z604" s="52" t="str">
        <f>IFERROR(MAX(IF(OR(V604="",X604=""),"",IF(AND(AND(MONTH(F604)&gt;=7,MONTH(F604)&lt;8),AND(MONTH(H604)&gt;=7,MONTH(H604)&lt;8)),(NETWORKDAYS(F604,H604,Lister!$D$7:$D$13)-V604)*T604/NETWORKDAYS(Lister!$D$19,Lister!$E$19,Lister!$D$7:$D$13),IF(AND(AND(MONTH(F604)&gt;=7,MONTH(F604)&lt;8),MONTH(H604)&gt;7),(NETWORKDAYS(F604,Lister!$E$19,Lister!$D$7:$D$13)-V604)*T604/NETWORKDAYS(Lister!$D$19,Lister!$E$19,Lister!$D$7:$D$13),IF(MONTH(F604)&gt;7,0)))),0),"")</f>
        <v/>
      </c>
      <c r="AA604" s="30" t="str">
        <f>IF(Afrapportering!AA585="","",Afrapportering!AA585)</f>
        <v/>
      </c>
      <c r="AB604" s="52" t="str">
        <f>IFERROR(MAX(IF(OR(V604="",X604=""),"",IF(AND(AND(MONTH(F604)&gt;=8,MONTH(F604)&lt;9),AND(MONTH(H604)&gt;=8,MONTH(H604)&lt;9)),(NETWORKDAYS(F604,H604,Lister!$D$7:$D$13)-X604)*T604/NETWORKDAYS(Lister!$D$20,Lister!$E$20,Lister!$D$7:$D$13),IF(AND(MONTH(F604)=7,MONTH(H604)=8),(NETWORKDAYS(Lister!$D$20,H604,Lister!$D$7:$D$13)-X604)*T604/NETWORKDAYS(Lister!$D$20,Lister!$E$20,Lister!$D$7:$D$13),IF(AND(MONTH(F604)=7,MONTH(H604)=7),0)))),0),"")</f>
        <v/>
      </c>
      <c r="AC604" s="30" t="str">
        <f>IF(Afrapportering!AC585="","",Afrapportering!AC585)</f>
        <v/>
      </c>
      <c r="AD604" s="52" t="str">
        <f t="shared" si="71"/>
        <v/>
      </c>
      <c r="AE604" s="52" t="str">
        <f t="shared" si="72"/>
        <v/>
      </c>
      <c r="AF604" s="30" t="str">
        <f t="shared" si="73"/>
        <v/>
      </c>
      <c r="AG604" s="30" t="str">
        <f t="shared" si="74"/>
        <v/>
      </c>
      <c r="AH604" s="3" t="str">
        <f t="shared" si="75"/>
        <v/>
      </c>
    </row>
    <row r="605" spans="1:34" x14ac:dyDescent="0.25">
      <c r="A605" s="13" t="str">
        <f>+Afrapportering!A586</f>
        <v/>
      </c>
      <c r="B605" s="13" t="str">
        <f>+Afrapportering!B586</f>
        <v/>
      </c>
      <c r="C605" s="13" t="str">
        <f>+Afrapportering!C586</f>
        <v/>
      </c>
      <c r="D605" s="13" t="str">
        <f>+Afrapportering!D586</f>
        <v/>
      </c>
      <c r="E605" s="14" t="str">
        <f>+Afrapportering!E586</f>
        <v/>
      </c>
      <c r="F605" s="139" t="str">
        <f>IF(Afrapportering!F586 = "", "",Afrapportering!F586)</f>
        <v/>
      </c>
      <c r="G605" s="14" t="str">
        <f>+Afrapportering!G586</f>
        <v/>
      </c>
      <c r="H605" s="139" t="str">
        <f>IF(Afrapportering!H586 = "","",Afrapportering!H586)</f>
        <v/>
      </c>
      <c r="I605" s="140" t="str">
        <f>+Afrapportering!I586</f>
        <v/>
      </c>
      <c r="J605" s="13" t="str">
        <f>+Afrapportering!J586</f>
        <v/>
      </c>
      <c r="K605" s="32" t="str">
        <f t="shared" si="68"/>
        <v/>
      </c>
      <c r="L605" s="31" t="str">
        <f>IF(Ansøgning!J591="","",Ansøgning!J591)</f>
        <v/>
      </c>
      <c r="M605" s="134" t="str">
        <f>IF(Afrapportering!M586="","",Afrapportering!M586)</f>
        <v/>
      </c>
      <c r="N605" s="31" t="str">
        <f>IF(Ansøgning!K591="","",Ansøgning!K591)</f>
        <v/>
      </c>
      <c r="O605" s="134">
        <f>IF(Afrapportering!O586="",,Afrapportering!O586)</f>
        <v>0</v>
      </c>
      <c r="P605" s="15" t="str">
        <f>IF(Ansøgning!L591="","",Ansøgning!L591)</f>
        <v/>
      </c>
      <c r="Q605" s="15" t="str">
        <f t="shared" si="69"/>
        <v/>
      </c>
      <c r="R605" s="15"/>
      <c r="S605" s="15" t="str">
        <f>IF(Afrapportering!S586="","",Afrapportering!S586)</f>
        <v/>
      </c>
      <c r="T605" s="31" t="str">
        <f t="shared" si="70"/>
        <v/>
      </c>
      <c r="U605" s="30" t="str">
        <f>IF(Afrapportering!U586="","",Afrapportering!U586)</f>
        <v/>
      </c>
      <c r="V605" s="52" t="str">
        <f>IF(Afrapportering!V586="","",Afrapportering!V586)</f>
        <v/>
      </c>
      <c r="W605" s="30" t="str">
        <f>IF(Afrapportering!W586="","",Afrapportering!W586)</f>
        <v/>
      </c>
      <c r="X605" s="52" t="str">
        <f>IF(Afrapportering!X586="","",Afrapportering!X586)</f>
        <v/>
      </c>
      <c r="Y605" s="30" t="str">
        <f>IF(Afrapportering!Y586="","",Afrapportering!Y586)</f>
        <v/>
      </c>
      <c r="Z605" s="52" t="str">
        <f>IFERROR(MAX(IF(OR(V605="",X605=""),"",IF(AND(AND(MONTH(F605)&gt;=7,MONTH(F605)&lt;8),AND(MONTH(H605)&gt;=7,MONTH(H605)&lt;8)),(NETWORKDAYS(F605,H605,Lister!$D$7:$D$13)-V605)*T605/NETWORKDAYS(Lister!$D$19,Lister!$E$19,Lister!$D$7:$D$13),IF(AND(AND(MONTH(F605)&gt;=7,MONTH(F605)&lt;8),MONTH(H605)&gt;7),(NETWORKDAYS(F605,Lister!$E$19,Lister!$D$7:$D$13)-V605)*T605/NETWORKDAYS(Lister!$D$19,Lister!$E$19,Lister!$D$7:$D$13),IF(MONTH(F605)&gt;7,0)))),0),"")</f>
        <v/>
      </c>
      <c r="AA605" s="30" t="str">
        <f>IF(Afrapportering!AA586="","",Afrapportering!AA586)</f>
        <v/>
      </c>
      <c r="AB605" s="52" t="str">
        <f>IFERROR(MAX(IF(OR(V605="",X605=""),"",IF(AND(AND(MONTH(F605)&gt;=8,MONTH(F605)&lt;9),AND(MONTH(H605)&gt;=8,MONTH(H605)&lt;9)),(NETWORKDAYS(F605,H605,Lister!$D$7:$D$13)-X605)*T605/NETWORKDAYS(Lister!$D$20,Lister!$E$20,Lister!$D$7:$D$13),IF(AND(MONTH(F605)=7,MONTH(H605)=8),(NETWORKDAYS(Lister!$D$20,H605,Lister!$D$7:$D$13)-X605)*T605/NETWORKDAYS(Lister!$D$20,Lister!$E$20,Lister!$D$7:$D$13),IF(AND(MONTH(F605)=7,MONTH(H605)=7),0)))),0),"")</f>
        <v/>
      </c>
      <c r="AC605" s="30" t="str">
        <f>IF(Afrapportering!AC586="","",Afrapportering!AC586)</f>
        <v/>
      </c>
      <c r="AD605" s="52" t="str">
        <f t="shared" si="71"/>
        <v/>
      </c>
      <c r="AE605" s="52" t="str">
        <f t="shared" si="72"/>
        <v/>
      </c>
      <c r="AF605" s="30" t="str">
        <f t="shared" si="73"/>
        <v/>
      </c>
      <c r="AG605" s="30" t="str">
        <f t="shared" si="74"/>
        <v/>
      </c>
      <c r="AH605" s="3" t="str">
        <f t="shared" si="75"/>
        <v/>
      </c>
    </row>
    <row r="606" spans="1:34" x14ac:dyDescent="0.25">
      <c r="A606" s="13" t="str">
        <f>+Afrapportering!A587</f>
        <v/>
      </c>
      <c r="B606" s="13" t="str">
        <f>+Afrapportering!B587</f>
        <v/>
      </c>
      <c r="C606" s="13" t="str">
        <f>+Afrapportering!C587</f>
        <v/>
      </c>
      <c r="D606" s="13" t="str">
        <f>+Afrapportering!D587</f>
        <v/>
      </c>
      <c r="E606" s="14" t="str">
        <f>+Afrapportering!E587</f>
        <v/>
      </c>
      <c r="F606" s="139" t="str">
        <f>IF(Afrapportering!F587 = "", "",Afrapportering!F587)</f>
        <v/>
      </c>
      <c r="G606" s="14" t="str">
        <f>+Afrapportering!G587</f>
        <v/>
      </c>
      <c r="H606" s="139" t="str">
        <f>IF(Afrapportering!H587 = "","",Afrapportering!H587)</f>
        <v/>
      </c>
      <c r="I606" s="140" t="str">
        <f>+Afrapportering!I587</f>
        <v/>
      </c>
      <c r="J606" s="13" t="str">
        <f>+Afrapportering!J587</f>
        <v/>
      </c>
      <c r="K606" s="32" t="str">
        <f t="shared" si="68"/>
        <v/>
      </c>
      <c r="L606" s="31" t="str">
        <f>IF(Ansøgning!J592="","",Ansøgning!J592)</f>
        <v/>
      </c>
      <c r="M606" s="134" t="str">
        <f>IF(Afrapportering!M587="","",Afrapportering!M587)</f>
        <v/>
      </c>
      <c r="N606" s="31" t="str">
        <f>IF(Ansøgning!K592="","",Ansøgning!K592)</f>
        <v/>
      </c>
      <c r="O606" s="134">
        <f>IF(Afrapportering!O587="",,Afrapportering!O587)</f>
        <v>0</v>
      </c>
      <c r="P606" s="15" t="str">
        <f>IF(Ansøgning!L592="","",Ansøgning!L592)</f>
        <v/>
      </c>
      <c r="Q606" s="15" t="str">
        <f t="shared" si="69"/>
        <v/>
      </c>
      <c r="R606" s="15"/>
      <c r="S606" s="15" t="str">
        <f>IF(Afrapportering!S587="","",Afrapportering!S587)</f>
        <v/>
      </c>
      <c r="T606" s="31" t="str">
        <f t="shared" si="70"/>
        <v/>
      </c>
      <c r="U606" s="30" t="str">
        <f>IF(Afrapportering!U587="","",Afrapportering!U587)</f>
        <v/>
      </c>
      <c r="V606" s="52" t="str">
        <f>IF(Afrapportering!V587="","",Afrapportering!V587)</f>
        <v/>
      </c>
      <c r="W606" s="30" t="str">
        <f>IF(Afrapportering!W587="","",Afrapportering!W587)</f>
        <v/>
      </c>
      <c r="X606" s="52" t="str">
        <f>IF(Afrapportering!X587="","",Afrapportering!X587)</f>
        <v/>
      </c>
      <c r="Y606" s="30" t="str">
        <f>IF(Afrapportering!Y587="","",Afrapportering!Y587)</f>
        <v/>
      </c>
      <c r="Z606" s="52" t="str">
        <f>IFERROR(MAX(IF(OR(V606="",X606=""),"",IF(AND(AND(MONTH(F606)&gt;=7,MONTH(F606)&lt;8),AND(MONTH(H606)&gt;=7,MONTH(H606)&lt;8)),(NETWORKDAYS(F606,H606,Lister!$D$7:$D$13)-V606)*T606/NETWORKDAYS(Lister!$D$19,Lister!$E$19,Lister!$D$7:$D$13),IF(AND(AND(MONTH(F606)&gt;=7,MONTH(F606)&lt;8),MONTH(H606)&gt;7),(NETWORKDAYS(F606,Lister!$E$19,Lister!$D$7:$D$13)-V606)*T606/NETWORKDAYS(Lister!$D$19,Lister!$E$19,Lister!$D$7:$D$13),IF(MONTH(F606)&gt;7,0)))),0),"")</f>
        <v/>
      </c>
      <c r="AA606" s="30" t="str">
        <f>IF(Afrapportering!AA587="","",Afrapportering!AA587)</f>
        <v/>
      </c>
      <c r="AB606" s="52" t="str">
        <f>IFERROR(MAX(IF(OR(V606="",X606=""),"",IF(AND(AND(MONTH(F606)&gt;=8,MONTH(F606)&lt;9),AND(MONTH(H606)&gt;=8,MONTH(H606)&lt;9)),(NETWORKDAYS(F606,H606,Lister!$D$7:$D$13)-X606)*T606/NETWORKDAYS(Lister!$D$20,Lister!$E$20,Lister!$D$7:$D$13),IF(AND(MONTH(F606)=7,MONTH(H606)=8),(NETWORKDAYS(Lister!$D$20,H606,Lister!$D$7:$D$13)-X606)*T606/NETWORKDAYS(Lister!$D$20,Lister!$E$20,Lister!$D$7:$D$13),IF(AND(MONTH(F606)=7,MONTH(H606)=7),0)))),0),"")</f>
        <v/>
      </c>
      <c r="AC606" s="30" t="str">
        <f>IF(Afrapportering!AC587="","",Afrapportering!AC587)</f>
        <v/>
      </c>
      <c r="AD606" s="52" t="str">
        <f t="shared" si="71"/>
        <v/>
      </c>
      <c r="AE606" s="52" t="str">
        <f t="shared" si="72"/>
        <v/>
      </c>
      <c r="AF606" s="30" t="str">
        <f t="shared" si="73"/>
        <v/>
      </c>
      <c r="AG606" s="30" t="str">
        <f t="shared" si="74"/>
        <v/>
      </c>
      <c r="AH606" s="3" t="str">
        <f t="shared" si="75"/>
        <v/>
      </c>
    </row>
    <row r="607" spans="1:34" x14ac:dyDescent="0.25">
      <c r="A607" s="13" t="str">
        <f>+Afrapportering!A588</f>
        <v/>
      </c>
      <c r="B607" s="13" t="str">
        <f>+Afrapportering!B588</f>
        <v/>
      </c>
      <c r="C607" s="13" t="str">
        <f>+Afrapportering!C588</f>
        <v/>
      </c>
      <c r="D607" s="13" t="str">
        <f>+Afrapportering!D588</f>
        <v/>
      </c>
      <c r="E607" s="14" t="str">
        <f>+Afrapportering!E588</f>
        <v/>
      </c>
      <c r="F607" s="139" t="str">
        <f>IF(Afrapportering!F588 = "", "",Afrapportering!F588)</f>
        <v/>
      </c>
      <c r="G607" s="14" t="str">
        <f>+Afrapportering!G588</f>
        <v/>
      </c>
      <c r="H607" s="139" t="str">
        <f>IF(Afrapportering!H588 = "","",Afrapportering!H588)</f>
        <v/>
      </c>
      <c r="I607" s="140" t="str">
        <f>+Afrapportering!I588</f>
        <v/>
      </c>
      <c r="J607" s="13" t="str">
        <f>+Afrapportering!J588</f>
        <v/>
      </c>
      <c r="K607" s="32" t="str">
        <f t="shared" si="68"/>
        <v/>
      </c>
      <c r="L607" s="31" t="str">
        <f>IF(Ansøgning!J593="","",Ansøgning!J593)</f>
        <v/>
      </c>
      <c r="M607" s="134" t="str">
        <f>IF(Afrapportering!M588="","",Afrapportering!M588)</f>
        <v/>
      </c>
      <c r="N607" s="31" t="str">
        <f>IF(Ansøgning!K593="","",Ansøgning!K593)</f>
        <v/>
      </c>
      <c r="O607" s="134">
        <f>IF(Afrapportering!O588="",,Afrapportering!O588)</f>
        <v>0</v>
      </c>
      <c r="P607" s="15" t="str">
        <f>IF(Ansøgning!L593="","",Ansøgning!L593)</f>
        <v/>
      </c>
      <c r="Q607" s="15" t="str">
        <f t="shared" si="69"/>
        <v/>
      </c>
      <c r="R607" s="15"/>
      <c r="S607" s="15" t="str">
        <f>IF(Afrapportering!S588="","",Afrapportering!S588)</f>
        <v/>
      </c>
      <c r="T607" s="31" t="str">
        <f t="shared" si="70"/>
        <v/>
      </c>
      <c r="U607" s="30" t="str">
        <f>IF(Afrapportering!U588="","",Afrapportering!U588)</f>
        <v/>
      </c>
      <c r="V607" s="52" t="str">
        <f>IF(Afrapportering!V588="","",Afrapportering!V588)</f>
        <v/>
      </c>
      <c r="W607" s="30" t="str">
        <f>IF(Afrapportering!W588="","",Afrapportering!W588)</f>
        <v/>
      </c>
      <c r="X607" s="52" t="str">
        <f>IF(Afrapportering!X588="","",Afrapportering!X588)</f>
        <v/>
      </c>
      <c r="Y607" s="30" t="str">
        <f>IF(Afrapportering!Y588="","",Afrapportering!Y588)</f>
        <v/>
      </c>
      <c r="Z607" s="52" t="str">
        <f>IFERROR(MAX(IF(OR(V607="",X607=""),"",IF(AND(AND(MONTH(F607)&gt;=7,MONTH(F607)&lt;8),AND(MONTH(H607)&gt;=7,MONTH(H607)&lt;8)),(NETWORKDAYS(F607,H607,Lister!$D$7:$D$13)-V607)*T607/NETWORKDAYS(Lister!$D$19,Lister!$E$19,Lister!$D$7:$D$13),IF(AND(AND(MONTH(F607)&gt;=7,MONTH(F607)&lt;8),MONTH(H607)&gt;7),(NETWORKDAYS(F607,Lister!$E$19,Lister!$D$7:$D$13)-V607)*T607/NETWORKDAYS(Lister!$D$19,Lister!$E$19,Lister!$D$7:$D$13),IF(MONTH(F607)&gt;7,0)))),0),"")</f>
        <v/>
      </c>
      <c r="AA607" s="30" t="str">
        <f>IF(Afrapportering!AA588="","",Afrapportering!AA588)</f>
        <v/>
      </c>
      <c r="AB607" s="52" t="str">
        <f>IFERROR(MAX(IF(OR(V607="",X607=""),"",IF(AND(AND(MONTH(F607)&gt;=8,MONTH(F607)&lt;9),AND(MONTH(H607)&gt;=8,MONTH(H607)&lt;9)),(NETWORKDAYS(F607,H607,Lister!$D$7:$D$13)-X607)*T607/NETWORKDAYS(Lister!$D$20,Lister!$E$20,Lister!$D$7:$D$13),IF(AND(MONTH(F607)=7,MONTH(H607)=8),(NETWORKDAYS(Lister!$D$20,H607,Lister!$D$7:$D$13)-X607)*T607/NETWORKDAYS(Lister!$D$20,Lister!$E$20,Lister!$D$7:$D$13),IF(AND(MONTH(F607)=7,MONTH(H607)=7),0)))),0),"")</f>
        <v/>
      </c>
      <c r="AC607" s="30" t="str">
        <f>IF(Afrapportering!AC588="","",Afrapportering!AC588)</f>
        <v/>
      </c>
      <c r="AD607" s="52" t="str">
        <f t="shared" si="71"/>
        <v/>
      </c>
      <c r="AE607" s="52" t="str">
        <f t="shared" si="72"/>
        <v/>
      </c>
      <c r="AF607" s="30" t="str">
        <f t="shared" si="73"/>
        <v/>
      </c>
      <c r="AG607" s="30" t="str">
        <f t="shared" si="74"/>
        <v/>
      </c>
      <c r="AH607" s="3" t="str">
        <f t="shared" si="75"/>
        <v/>
      </c>
    </row>
    <row r="608" spans="1:34" x14ac:dyDescent="0.25">
      <c r="A608" s="13" t="str">
        <f>+Afrapportering!A589</f>
        <v/>
      </c>
      <c r="B608" s="13" t="str">
        <f>+Afrapportering!B589</f>
        <v/>
      </c>
      <c r="C608" s="13" t="str">
        <f>+Afrapportering!C589</f>
        <v/>
      </c>
      <c r="D608" s="13" t="str">
        <f>+Afrapportering!D589</f>
        <v/>
      </c>
      <c r="E608" s="14" t="str">
        <f>+Afrapportering!E589</f>
        <v/>
      </c>
      <c r="F608" s="139" t="str">
        <f>IF(Afrapportering!F589 = "", "",Afrapportering!F589)</f>
        <v/>
      </c>
      <c r="G608" s="14" t="str">
        <f>+Afrapportering!G589</f>
        <v/>
      </c>
      <c r="H608" s="139" t="str">
        <f>IF(Afrapportering!H589 = "","",Afrapportering!H589)</f>
        <v/>
      </c>
      <c r="I608" s="140" t="str">
        <f>+Afrapportering!I589</f>
        <v/>
      </c>
      <c r="J608" s="13" t="str">
        <f>+Afrapportering!J589</f>
        <v/>
      </c>
      <c r="K608" s="32" t="str">
        <f t="shared" si="68"/>
        <v/>
      </c>
      <c r="L608" s="31" t="str">
        <f>IF(Ansøgning!J594="","",Ansøgning!J594)</f>
        <v/>
      </c>
      <c r="M608" s="134" t="str">
        <f>IF(Afrapportering!M589="","",Afrapportering!M589)</f>
        <v/>
      </c>
      <c r="N608" s="31" t="str">
        <f>IF(Ansøgning!K594="","",Ansøgning!K594)</f>
        <v/>
      </c>
      <c r="O608" s="134">
        <f>IF(Afrapportering!O589="",,Afrapportering!O589)</f>
        <v>0</v>
      </c>
      <c r="P608" s="15" t="str">
        <f>IF(Ansøgning!L594="","",Ansøgning!L594)</f>
        <v/>
      </c>
      <c r="Q608" s="15" t="str">
        <f t="shared" si="69"/>
        <v/>
      </c>
      <c r="R608" s="15"/>
      <c r="S608" s="15" t="str">
        <f>IF(Afrapportering!S589="","",Afrapportering!S589)</f>
        <v/>
      </c>
      <c r="T608" s="31" t="str">
        <f t="shared" si="70"/>
        <v/>
      </c>
      <c r="U608" s="30" t="str">
        <f>IF(Afrapportering!U589="","",Afrapportering!U589)</f>
        <v/>
      </c>
      <c r="V608" s="52" t="str">
        <f>IF(Afrapportering!V589="","",Afrapportering!V589)</f>
        <v/>
      </c>
      <c r="W608" s="30" t="str">
        <f>IF(Afrapportering!W589="","",Afrapportering!W589)</f>
        <v/>
      </c>
      <c r="X608" s="52" t="str">
        <f>IF(Afrapportering!X589="","",Afrapportering!X589)</f>
        <v/>
      </c>
      <c r="Y608" s="30" t="str">
        <f>IF(Afrapportering!Y589="","",Afrapportering!Y589)</f>
        <v/>
      </c>
      <c r="Z608" s="52" t="str">
        <f>IFERROR(MAX(IF(OR(V608="",X608=""),"",IF(AND(AND(MONTH(F608)&gt;=7,MONTH(F608)&lt;8),AND(MONTH(H608)&gt;=7,MONTH(H608)&lt;8)),(NETWORKDAYS(F608,H608,Lister!$D$7:$D$13)-V608)*T608/NETWORKDAYS(Lister!$D$19,Lister!$E$19,Lister!$D$7:$D$13),IF(AND(AND(MONTH(F608)&gt;=7,MONTH(F608)&lt;8),MONTH(H608)&gt;7),(NETWORKDAYS(F608,Lister!$E$19,Lister!$D$7:$D$13)-V608)*T608/NETWORKDAYS(Lister!$D$19,Lister!$E$19,Lister!$D$7:$D$13),IF(MONTH(F608)&gt;7,0)))),0),"")</f>
        <v/>
      </c>
      <c r="AA608" s="30" t="str">
        <f>IF(Afrapportering!AA589="","",Afrapportering!AA589)</f>
        <v/>
      </c>
      <c r="AB608" s="52" t="str">
        <f>IFERROR(MAX(IF(OR(V608="",X608=""),"",IF(AND(AND(MONTH(F608)&gt;=8,MONTH(F608)&lt;9),AND(MONTH(H608)&gt;=8,MONTH(H608)&lt;9)),(NETWORKDAYS(F608,H608,Lister!$D$7:$D$13)-X608)*T608/NETWORKDAYS(Lister!$D$20,Lister!$E$20,Lister!$D$7:$D$13),IF(AND(MONTH(F608)=7,MONTH(H608)=8),(NETWORKDAYS(Lister!$D$20,H608,Lister!$D$7:$D$13)-X608)*T608/NETWORKDAYS(Lister!$D$20,Lister!$E$20,Lister!$D$7:$D$13),IF(AND(MONTH(F608)=7,MONTH(H608)=7),0)))),0),"")</f>
        <v/>
      </c>
      <c r="AC608" s="30" t="str">
        <f>IF(Afrapportering!AC589="","",Afrapportering!AC589)</f>
        <v/>
      </c>
      <c r="AD608" s="52" t="str">
        <f t="shared" si="71"/>
        <v/>
      </c>
      <c r="AE608" s="52" t="str">
        <f t="shared" si="72"/>
        <v/>
      </c>
      <c r="AF608" s="30" t="str">
        <f t="shared" si="73"/>
        <v/>
      </c>
      <c r="AG608" s="30" t="str">
        <f t="shared" si="74"/>
        <v/>
      </c>
      <c r="AH608" s="3" t="str">
        <f t="shared" si="75"/>
        <v/>
      </c>
    </row>
    <row r="609" spans="1:34" x14ac:dyDescent="0.25">
      <c r="A609" s="13" t="str">
        <f>+Afrapportering!A590</f>
        <v/>
      </c>
      <c r="B609" s="13" t="str">
        <f>+Afrapportering!B590</f>
        <v/>
      </c>
      <c r="C609" s="13" t="str">
        <f>+Afrapportering!C590</f>
        <v/>
      </c>
      <c r="D609" s="13" t="str">
        <f>+Afrapportering!D590</f>
        <v/>
      </c>
      <c r="E609" s="14" t="str">
        <f>+Afrapportering!E590</f>
        <v/>
      </c>
      <c r="F609" s="139" t="str">
        <f>IF(Afrapportering!F590 = "", "",Afrapportering!F590)</f>
        <v/>
      </c>
      <c r="G609" s="14" t="str">
        <f>+Afrapportering!G590</f>
        <v/>
      </c>
      <c r="H609" s="139" t="str">
        <f>IF(Afrapportering!H590 = "","",Afrapportering!H590)</f>
        <v/>
      </c>
      <c r="I609" s="140" t="str">
        <f>+Afrapportering!I590</f>
        <v/>
      </c>
      <c r="J609" s="13" t="str">
        <f>+Afrapportering!J590</f>
        <v/>
      </c>
      <c r="K609" s="32" t="str">
        <f t="shared" si="68"/>
        <v/>
      </c>
      <c r="L609" s="31" t="str">
        <f>IF(Ansøgning!J595="","",Ansøgning!J595)</f>
        <v/>
      </c>
      <c r="M609" s="134" t="str">
        <f>IF(Afrapportering!M590="","",Afrapportering!M590)</f>
        <v/>
      </c>
      <c r="N609" s="31" t="str">
        <f>IF(Ansøgning!K595="","",Ansøgning!K595)</f>
        <v/>
      </c>
      <c r="O609" s="134">
        <f>IF(Afrapportering!O590="",,Afrapportering!O590)</f>
        <v>0</v>
      </c>
      <c r="P609" s="15" t="str">
        <f>IF(Ansøgning!L595="","",Ansøgning!L595)</f>
        <v/>
      </c>
      <c r="Q609" s="15" t="str">
        <f t="shared" si="69"/>
        <v/>
      </c>
      <c r="R609" s="15"/>
      <c r="S609" s="15" t="str">
        <f>IF(Afrapportering!S590="","",Afrapportering!S590)</f>
        <v/>
      </c>
      <c r="T609" s="31" t="str">
        <f t="shared" si="70"/>
        <v/>
      </c>
      <c r="U609" s="30" t="str">
        <f>IF(Afrapportering!U590="","",Afrapportering!U590)</f>
        <v/>
      </c>
      <c r="V609" s="52" t="str">
        <f>IF(Afrapportering!V590="","",Afrapportering!V590)</f>
        <v/>
      </c>
      <c r="W609" s="30" t="str">
        <f>IF(Afrapportering!W590="","",Afrapportering!W590)</f>
        <v/>
      </c>
      <c r="X609" s="52" t="str">
        <f>IF(Afrapportering!X590="","",Afrapportering!X590)</f>
        <v/>
      </c>
      <c r="Y609" s="30" t="str">
        <f>IF(Afrapportering!Y590="","",Afrapportering!Y590)</f>
        <v/>
      </c>
      <c r="Z609" s="52" t="str">
        <f>IFERROR(MAX(IF(OR(V609="",X609=""),"",IF(AND(AND(MONTH(F609)&gt;=7,MONTH(F609)&lt;8),AND(MONTH(H609)&gt;=7,MONTH(H609)&lt;8)),(NETWORKDAYS(F609,H609,Lister!$D$7:$D$13)-V609)*T609/NETWORKDAYS(Lister!$D$19,Lister!$E$19,Lister!$D$7:$D$13),IF(AND(AND(MONTH(F609)&gt;=7,MONTH(F609)&lt;8),MONTH(H609)&gt;7),(NETWORKDAYS(F609,Lister!$E$19,Lister!$D$7:$D$13)-V609)*T609/NETWORKDAYS(Lister!$D$19,Lister!$E$19,Lister!$D$7:$D$13),IF(MONTH(F609)&gt;7,0)))),0),"")</f>
        <v/>
      </c>
      <c r="AA609" s="30" t="str">
        <f>IF(Afrapportering!AA590="","",Afrapportering!AA590)</f>
        <v/>
      </c>
      <c r="AB609" s="52" t="str">
        <f>IFERROR(MAX(IF(OR(V609="",X609=""),"",IF(AND(AND(MONTH(F609)&gt;=8,MONTH(F609)&lt;9),AND(MONTH(H609)&gt;=8,MONTH(H609)&lt;9)),(NETWORKDAYS(F609,H609,Lister!$D$7:$D$13)-X609)*T609/NETWORKDAYS(Lister!$D$20,Lister!$E$20,Lister!$D$7:$D$13),IF(AND(MONTH(F609)=7,MONTH(H609)=8),(NETWORKDAYS(Lister!$D$20,H609,Lister!$D$7:$D$13)-X609)*T609/NETWORKDAYS(Lister!$D$20,Lister!$E$20,Lister!$D$7:$D$13),IF(AND(MONTH(F609)=7,MONTH(H609)=7),0)))),0),"")</f>
        <v/>
      </c>
      <c r="AC609" s="30" t="str">
        <f>IF(Afrapportering!AC590="","",Afrapportering!AC590)</f>
        <v/>
      </c>
      <c r="AD609" s="52" t="str">
        <f t="shared" si="71"/>
        <v/>
      </c>
      <c r="AE609" s="52" t="str">
        <f t="shared" si="72"/>
        <v/>
      </c>
      <c r="AF609" s="30" t="str">
        <f t="shared" si="73"/>
        <v/>
      </c>
      <c r="AG609" s="30" t="str">
        <f t="shared" si="74"/>
        <v/>
      </c>
      <c r="AH609" s="3" t="str">
        <f t="shared" si="75"/>
        <v/>
      </c>
    </row>
    <row r="610" spans="1:34" x14ac:dyDescent="0.25">
      <c r="A610" s="13" t="str">
        <f>+Afrapportering!A591</f>
        <v/>
      </c>
      <c r="B610" s="13" t="str">
        <f>+Afrapportering!B591</f>
        <v/>
      </c>
      <c r="C610" s="13" t="str">
        <f>+Afrapportering!C591</f>
        <v/>
      </c>
      <c r="D610" s="13" t="str">
        <f>+Afrapportering!D591</f>
        <v/>
      </c>
      <c r="E610" s="14" t="str">
        <f>+Afrapportering!E591</f>
        <v/>
      </c>
      <c r="F610" s="139" t="str">
        <f>IF(Afrapportering!F591 = "", "",Afrapportering!F591)</f>
        <v/>
      </c>
      <c r="G610" s="14" t="str">
        <f>+Afrapportering!G591</f>
        <v/>
      </c>
      <c r="H610" s="139" t="str">
        <f>IF(Afrapportering!H591 = "","",Afrapportering!H591)</f>
        <v/>
      </c>
      <c r="I610" s="140" t="str">
        <f>+Afrapportering!I591</f>
        <v/>
      </c>
      <c r="J610" s="13" t="str">
        <f>+Afrapportering!J591</f>
        <v/>
      </c>
      <c r="K610" s="32" t="str">
        <f t="shared" si="68"/>
        <v/>
      </c>
      <c r="L610" s="31" t="str">
        <f>IF(Ansøgning!J596="","",Ansøgning!J596)</f>
        <v/>
      </c>
      <c r="M610" s="134" t="str">
        <f>IF(Afrapportering!M591="","",Afrapportering!M591)</f>
        <v/>
      </c>
      <c r="N610" s="31" t="str">
        <f>IF(Ansøgning!K596="","",Ansøgning!K596)</f>
        <v/>
      </c>
      <c r="O610" s="134">
        <f>IF(Afrapportering!O591="",,Afrapportering!O591)</f>
        <v>0</v>
      </c>
      <c r="P610" s="15" t="str">
        <f>IF(Ansøgning!L596="","",Ansøgning!L596)</f>
        <v/>
      </c>
      <c r="Q610" s="15" t="str">
        <f t="shared" si="69"/>
        <v/>
      </c>
      <c r="R610" s="15"/>
      <c r="S610" s="15" t="str">
        <f>IF(Afrapportering!S591="","",Afrapportering!S591)</f>
        <v/>
      </c>
      <c r="T610" s="31" t="str">
        <f t="shared" si="70"/>
        <v/>
      </c>
      <c r="U610" s="30" t="str">
        <f>IF(Afrapportering!U591="","",Afrapportering!U591)</f>
        <v/>
      </c>
      <c r="V610" s="52" t="str">
        <f>IF(Afrapportering!V591="","",Afrapportering!V591)</f>
        <v/>
      </c>
      <c r="W610" s="30" t="str">
        <f>IF(Afrapportering!W591="","",Afrapportering!W591)</f>
        <v/>
      </c>
      <c r="X610" s="52" t="str">
        <f>IF(Afrapportering!X591="","",Afrapportering!X591)</f>
        <v/>
      </c>
      <c r="Y610" s="30" t="str">
        <f>IF(Afrapportering!Y591="","",Afrapportering!Y591)</f>
        <v/>
      </c>
      <c r="Z610" s="52" t="str">
        <f>IFERROR(MAX(IF(OR(V610="",X610=""),"",IF(AND(AND(MONTH(F610)&gt;=7,MONTH(F610)&lt;8),AND(MONTH(H610)&gt;=7,MONTH(H610)&lt;8)),(NETWORKDAYS(F610,H610,Lister!$D$7:$D$13)-V610)*T610/NETWORKDAYS(Lister!$D$19,Lister!$E$19,Lister!$D$7:$D$13),IF(AND(AND(MONTH(F610)&gt;=7,MONTH(F610)&lt;8),MONTH(H610)&gt;7),(NETWORKDAYS(F610,Lister!$E$19,Lister!$D$7:$D$13)-V610)*T610/NETWORKDAYS(Lister!$D$19,Lister!$E$19,Lister!$D$7:$D$13),IF(MONTH(F610)&gt;7,0)))),0),"")</f>
        <v/>
      </c>
      <c r="AA610" s="30" t="str">
        <f>IF(Afrapportering!AA591="","",Afrapportering!AA591)</f>
        <v/>
      </c>
      <c r="AB610" s="52" t="str">
        <f>IFERROR(MAX(IF(OR(V610="",X610=""),"",IF(AND(AND(MONTH(F610)&gt;=8,MONTH(F610)&lt;9),AND(MONTH(H610)&gt;=8,MONTH(H610)&lt;9)),(NETWORKDAYS(F610,H610,Lister!$D$7:$D$13)-X610)*T610/NETWORKDAYS(Lister!$D$20,Lister!$E$20,Lister!$D$7:$D$13),IF(AND(MONTH(F610)=7,MONTH(H610)=8),(NETWORKDAYS(Lister!$D$20,H610,Lister!$D$7:$D$13)-X610)*T610/NETWORKDAYS(Lister!$D$20,Lister!$E$20,Lister!$D$7:$D$13),IF(AND(MONTH(F610)=7,MONTH(H610)=7),0)))),0),"")</f>
        <v/>
      </c>
      <c r="AC610" s="30" t="str">
        <f>IF(Afrapportering!AC591="","",Afrapportering!AC591)</f>
        <v/>
      </c>
      <c r="AD610" s="52" t="str">
        <f t="shared" si="71"/>
        <v/>
      </c>
      <c r="AE610" s="52" t="str">
        <f t="shared" si="72"/>
        <v/>
      </c>
      <c r="AF610" s="30" t="str">
        <f t="shared" si="73"/>
        <v/>
      </c>
      <c r="AG610" s="30" t="str">
        <f t="shared" si="74"/>
        <v/>
      </c>
      <c r="AH610" s="3" t="str">
        <f t="shared" si="75"/>
        <v/>
      </c>
    </row>
    <row r="611" spans="1:34" x14ac:dyDescent="0.25">
      <c r="A611" s="13" t="str">
        <f>+Afrapportering!A592</f>
        <v/>
      </c>
      <c r="B611" s="13" t="str">
        <f>+Afrapportering!B592</f>
        <v/>
      </c>
      <c r="C611" s="13" t="str">
        <f>+Afrapportering!C592</f>
        <v/>
      </c>
      <c r="D611" s="13" t="str">
        <f>+Afrapportering!D592</f>
        <v/>
      </c>
      <c r="E611" s="14" t="str">
        <f>+Afrapportering!E592</f>
        <v/>
      </c>
      <c r="F611" s="139" t="str">
        <f>IF(Afrapportering!F592 = "", "",Afrapportering!F592)</f>
        <v/>
      </c>
      <c r="G611" s="14" t="str">
        <f>+Afrapportering!G592</f>
        <v/>
      </c>
      <c r="H611" s="139" t="str">
        <f>IF(Afrapportering!H592 = "","",Afrapportering!H592)</f>
        <v/>
      </c>
      <c r="I611" s="140" t="str">
        <f>+Afrapportering!I592</f>
        <v/>
      </c>
      <c r="J611" s="13" t="str">
        <f>+Afrapportering!J592</f>
        <v/>
      </c>
      <c r="K611" s="32" t="str">
        <f t="shared" ref="K611:K674" si="76">IF(J611="","",IF(J611="Funktionær",0.75,IF(J611="Ikke-funktionær",0.9,IF(J611="Elev/lærling",0.9))))</f>
        <v/>
      </c>
      <c r="L611" s="31" t="str">
        <f>IF(Ansøgning!J597="","",Ansøgning!J597)</f>
        <v/>
      </c>
      <c r="M611" s="134" t="str">
        <f>IF(Afrapportering!M592="","",Afrapportering!M592)</f>
        <v/>
      </c>
      <c r="N611" s="31" t="str">
        <f>IF(Ansøgning!K597="","",Ansøgning!K597)</f>
        <v/>
      </c>
      <c r="O611" s="134">
        <f>IF(Afrapportering!O592="",,Afrapportering!O592)</f>
        <v>0</v>
      </c>
      <c r="P611" s="15" t="str">
        <f>IF(Ansøgning!L597="","",Ansøgning!L597)</f>
        <v/>
      </c>
      <c r="Q611" s="15" t="str">
        <f t="shared" ref="Q611:Q674" si="77">IFERROR(MAX(IF(M611="","",IF(ISNUMBER(R611),IF(OR(R611&gt;M611*1.1,R611&lt;M611*0.9),R611,M611),M611)-O611),0),"")</f>
        <v/>
      </c>
      <c r="R611" s="15"/>
      <c r="S611" s="15" t="str">
        <f>IF(Afrapportering!S592="","",Afrapportering!S592)</f>
        <v/>
      </c>
      <c r="T611" s="31" t="str">
        <f t="shared" ref="T611:T674" si="78">IF(B611="","",IF(Q611*K611&gt;30000*IF(S611&gt;37,37,S611)/37,30000*IF(S611&gt;37,37,S611)/37,Q611*K611))</f>
        <v/>
      </c>
      <c r="U611" s="30" t="str">
        <f>IF(Afrapportering!U592="","",Afrapportering!U592)</f>
        <v/>
      </c>
      <c r="V611" s="52" t="str">
        <f>IF(Afrapportering!V592="","",Afrapportering!V592)</f>
        <v/>
      </c>
      <c r="W611" s="30" t="str">
        <f>IF(Afrapportering!W592="","",Afrapportering!W592)</f>
        <v/>
      </c>
      <c r="X611" s="52" t="str">
        <f>IF(Afrapportering!X592="","",Afrapportering!X592)</f>
        <v/>
      </c>
      <c r="Y611" s="30" t="str">
        <f>IF(Afrapportering!Y592="","",Afrapportering!Y592)</f>
        <v/>
      </c>
      <c r="Z611" s="52" t="str">
        <f>IFERROR(MAX(IF(OR(V611="",X611=""),"",IF(AND(AND(MONTH(F611)&gt;=7,MONTH(F611)&lt;8),AND(MONTH(H611)&gt;=7,MONTH(H611)&lt;8)),(NETWORKDAYS(F611,H611,Lister!$D$7:$D$13)-V611)*T611/NETWORKDAYS(Lister!$D$19,Lister!$E$19,Lister!$D$7:$D$13),IF(AND(AND(MONTH(F611)&gt;=7,MONTH(F611)&lt;8),MONTH(H611)&gt;7),(NETWORKDAYS(F611,Lister!$E$19,Lister!$D$7:$D$13)-V611)*T611/NETWORKDAYS(Lister!$D$19,Lister!$E$19,Lister!$D$7:$D$13),IF(MONTH(F611)&gt;7,0)))),0),"")</f>
        <v/>
      </c>
      <c r="AA611" s="30" t="str">
        <f>IF(Afrapportering!AA592="","",Afrapportering!AA592)</f>
        <v/>
      </c>
      <c r="AB611" s="52" t="str">
        <f>IFERROR(MAX(IF(OR(V611="",X611=""),"",IF(AND(AND(MONTH(F611)&gt;=8,MONTH(F611)&lt;9),AND(MONTH(H611)&gt;=8,MONTH(H611)&lt;9)),(NETWORKDAYS(F611,H611,Lister!$D$7:$D$13)-X611)*T611/NETWORKDAYS(Lister!$D$20,Lister!$E$20,Lister!$D$7:$D$13),IF(AND(MONTH(F611)=7,MONTH(H611)=8),(NETWORKDAYS(Lister!$D$20,H611,Lister!$D$7:$D$13)-X611)*T611/NETWORKDAYS(Lister!$D$20,Lister!$E$20,Lister!$D$7:$D$13),IF(AND(MONTH(F611)=7,MONTH(H611)=7),0)))),0),"")</f>
        <v/>
      </c>
      <c r="AC611" s="30" t="str">
        <f>IF(Afrapportering!AC592="","",Afrapportering!AC592)</f>
        <v/>
      </c>
      <c r="AD611" s="52" t="str">
        <f t="shared" ref="AD611:AD674" si="79">IFERROR(Z611+AB611,"")</f>
        <v/>
      </c>
      <c r="AE611" s="52" t="str">
        <f t="shared" ref="AE611:AE674" si="80">IFERROR(21/31*T611,"")</f>
        <v/>
      </c>
      <c r="AF611" s="30" t="str">
        <f t="shared" ref="AF611:AF674" si="81">IFERROR(MAX(IF(AND(ISNUMBER(Z611),ISNUMBER(AB611)),IF(AD611-AE611&gt;T611,T611,AD611-AE611),""),0),"")</f>
        <v/>
      </c>
      <c r="AG611" s="30" t="str">
        <f t="shared" ref="AG611:AG674" si="82">IF(AF611="","",AF611-AC611)</f>
        <v/>
      </c>
      <c r="AH611" s="3" t="str">
        <f t="shared" ref="AH611:AH674" si="83">IF(AF611="","",AF611-AC611)</f>
        <v/>
      </c>
    </row>
    <row r="612" spans="1:34" x14ac:dyDescent="0.25">
      <c r="A612" s="13" t="str">
        <f>+Afrapportering!A593</f>
        <v/>
      </c>
      <c r="B612" s="13" t="str">
        <f>+Afrapportering!B593</f>
        <v/>
      </c>
      <c r="C612" s="13" t="str">
        <f>+Afrapportering!C593</f>
        <v/>
      </c>
      <c r="D612" s="13" t="str">
        <f>+Afrapportering!D593</f>
        <v/>
      </c>
      <c r="E612" s="14" t="str">
        <f>+Afrapportering!E593</f>
        <v/>
      </c>
      <c r="F612" s="139" t="str">
        <f>IF(Afrapportering!F593 = "", "",Afrapportering!F593)</f>
        <v/>
      </c>
      <c r="G612" s="14" t="str">
        <f>+Afrapportering!G593</f>
        <v/>
      </c>
      <c r="H612" s="139" t="str">
        <f>IF(Afrapportering!H593 = "","",Afrapportering!H593)</f>
        <v/>
      </c>
      <c r="I612" s="140" t="str">
        <f>+Afrapportering!I593</f>
        <v/>
      </c>
      <c r="J612" s="13" t="str">
        <f>+Afrapportering!J593</f>
        <v/>
      </c>
      <c r="K612" s="32" t="str">
        <f t="shared" si="76"/>
        <v/>
      </c>
      <c r="L612" s="31" t="str">
        <f>IF(Ansøgning!J598="","",Ansøgning!J598)</f>
        <v/>
      </c>
      <c r="M612" s="134" t="str">
        <f>IF(Afrapportering!M593="","",Afrapportering!M593)</f>
        <v/>
      </c>
      <c r="N612" s="31" t="str">
        <f>IF(Ansøgning!K598="","",Ansøgning!K598)</f>
        <v/>
      </c>
      <c r="O612" s="134">
        <f>IF(Afrapportering!O593="",,Afrapportering!O593)</f>
        <v>0</v>
      </c>
      <c r="P612" s="15" t="str">
        <f>IF(Ansøgning!L598="","",Ansøgning!L598)</f>
        <v/>
      </c>
      <c r="Q612" s="15" t="str">
        <f t="shared" si="77"/>
        <v/>
      </c>
      <c r="R612" s="15"/>
      <c r="S612" s="15" t="str">
        <f>IF(Afrapportering!S593="","",Afrapportering!S593)</f>
        <v/>
      </c>
      <c r="T612" s="31" t="str">
        <f t="shared" si="78"/>
        <v/>
      </c>
      <c r="U612" s="30" t="str">
        <f>IF(Afrapportering!U593="","",Afrapportering!U593)</f>
        <v/>
      </c>
      <c r="V612" s="52" t="str">
        <f>IF(Afrapportering!V593="","",Afrapportering!V593)</f>
        <v/>
      </c>
      <c r="W612" s="30" t="str">
        <f>IF(Afrapportering!W593="","",Afrapportering!W593)</f>
        <v/>
      </c>
      <c r="X612" s="52" t="str">
        <f>IF(Afrapportering!X593="","",Afrapportering!X593)</f>
        <v/>
      </c>
      <c r="Y612" s="30" t="str">
        <f>IF(Afrapportering!Y593="","",Afrapportering!Y593)</f>
        <v/>
      </c>
      <c r="Z612" s="52" t="str">
        <f>IFERROR(MAX(IF(OR(V612="",X612=""),"",IF(AND(AND(MONTH(F612)&gt;=7,MONTH(F612)&lt;8),AND(MONTH(H612)&gt;=7,MONTH(H612)&lt;8)),(NETWORKDAYS(F612,H612,Lister!$D$7:$D$13)-V612)*T612/NETWORKDAYS(Lister!$D$19,Lister!$E$19,Lister!$D$7:$D$13),IF(AND(AND(MONTH(F612)&gt;=7,MONTH(F612)&lt;8),MONTH(H612)&gt;7),(NETWORKDAYS(F612,Lister!$E$19,Lister!$D$7:$D$13)-V612)*T612/NETWORKDAYS(Lister!$D$19,Lister!$E$19,Lister!$D$7:$D$13),IF(MONTH(F612)&gt;7,0)))),0),"")</f>
        <v/>
      </c>
      <c r="AA612" s="30" t="str">
        <f>IF(Afrapportering!AA593="","",Afrapportering!AA593)</f>
        <v/>
      </c>
      <c r="AB612" s="52" t="str">
        <f>IFERROR(MAX(IF(OR(V612="",X612=""),"",IF(AND(AND(MONTH(F612)&gt;=8,MONTH(F612)&lt;9),AND(MONTH(H612)&gt;=8,MONTH(H612)&lt;9)),(NETWORKDAYS(F612,H612,Lister!$D$7:$D$13)-X612)*T612/NETWORKDAYS(Lister!$D$20,Lister!$E$20,Lister!$D$7:$D$13),IF(AND(MONTH(F612)=7,MONTH(H612)=8),(NETWORKDAYS(Lister!$D$20,H612,Lister!$D$7:$D$13)-X612)*T612/NETWORKDAYS(Lister!$D$20,Lister!$E$20,Lister!$D$7:$D$13),IF(AND(MONTH(F612)=7,MONTH(H612)=7),0)))),0),"")</f>
        <v/>
      </c>
      <c r="AC612" s="30" t="str">
        <f>IF(Afrapportering!AC593="","",Afrapportering!AC593)</f>
        <v/>
      </c>
      <c r="AD612" s="52" t="str">
        <f t="shared" si="79"/>
        <v/>
      </c>
      <c r="AE612" s="52" t="str">
        <f t="shared" si="80"/>
        <v/>
      </c>
      <c r="AF612" s="30" t="str">
        <f t="shared" si="81"/>
        <v/>
      </c>
      <c r="AG612" s="30" t="str">
        <f t="shared" si="82"/>
        <v/>
      </c>
      <c r="AH612" s="3" t="str">
        <f t="shared" si="83"/>
        <v/>
      </c>
    </row>
    <row r="613" spans="1:34" x14ac:dyDescent="0.25">
      <c r="A613" s="13" t="str">
        <f>+Afrapportering!A594</f>
        <v/>
      </c>
      <c r="B613" s="13" t="str">
        <f>+Afrapportering!B594</f>
        <v/>
      </c>
      <c r="C613" s="13" t="str">
        <f>+Afrapportering!C594</f>
        <v/>
      </c>
      <c r="D613" s="13" t="str">
        <f>+Afrapportering!D594</f>
        <v/>
      </c>
      <c r="E613" s="14" t="str">
        <f>+Afrapportering!E594</f>
        <v/>
      </c>
      <c r="F613" s="139" t="str">
        <f>IF(Afrapportering!F594 = "", "",Afrapportering!F594)</f>
        <v/>
      </c>
      <c r="G613" s="14" t="str">
        <f>+Afrapportering!G594</f>
        <v/>
      </c>
      <c r="H613" s="139" t="str">
        <f>IF(Afrapportering!H594 = "","",Afrapportering!H594)</f>
        <v/>
      </c>
      <c r="I613" s="140" t="str">
        <f>+Afrapportering!I594</f>
        <v/>
      </c>
      <c r="J613" s="13" t="str">
        <f>+Afrapportering!J594</f>
        <v/>
      </c>
      <c r="K613" s="32" t="str">
        <f t="shared" si="76"/>
        <v/>
      </c>
      <c r="L613" s="31" t="str">
        <f>IF(Ansøgning!J599="","",Ansøgning!J599)</f>
        <v/>
      </c>
      <c r="M613" s="134" t="str">
        <f>IF(Afrapportering!M594="","",Afrapportering!M594)</f>
        <v/>
      </c>
      <c r="N613" s="31" t="str">
        <f>IF(Ansøgning!K599="","",Ansøgning!K599)</f>
        <v/>
      </c>
      <c r="O613" s="134">
        <f>IF(Afrapportering!O594="",,Afrapportering!O594)</f>
        <v>0</v>
      </c>
      <c r="P613" s="15" t="str">
        <f>IF(Ansøgning!L599="","",Ansøgning!L599)</f>
        <v/>
      </c>
      <c r="Q613" s="15" t="str">
        <f t="shared" si="77"/>
        <v/>
      </c>
      <c r="R613" s="15"/>
      <c r="S613" s="15" t="str">
        <f>IF(Afrapportering!S594="","",Afrapportering!S594)</f>
        <v/>
      </c>
      <c r="T613" s="31" t="str">
        <f t="shared" si="78"/>
        <v/>
      </c>
      <c r="U613" s="30" t="str">
        <f>IF(Afrapportering!U594="","",Afrapportering!U594)</f>
        <v/>
      </c>
      <c r="V613" s="52" t="str">
        <f>IF(Afrapportering!V594="","",Afrapportering!V594)</f>
        <v/>
      </c>
      <c r="W613" s="30" t="str">
        <f>IF(Afrapportering!W594="","",Afrapportering!W594)</f>
        <v/>
      </c>
      <c r="X613" s="52" t="str">
        <f>IF(Afrapportering!X594="","",Afrapportering!X594)</f>
        <v/>
      </c>
      <c r="Y613" s="30" t="str">
        <f>IF(Afrapportering!Y594="","",Afrapportering!Y594)</f>
        <v/>
      </c>
      <c r="Z613" s="52" t="str">
        <f>IFERROR(MAX(IF(OR(V613="",X613=""),"",IF(AND(AND(MONTH(F613)&gt;=7,MONTH(F613)&lt;8),AND(MONTH(H613)&gt;=7,MONTH(H613)&lt;8)),(NETWORKDAYS(F613,H613,Lister!$D$7:$D$13)-V613)*T613/NETWORKDAYS(Lister!$D$19,Lister!$E$19,Lister!$D$7:$D$13),IF(AND(AND(MONTH(F613)&gt;=7,MONTH(F613)&lt;8),MONTH(H613)&gt;7),(NETWORKDAYS(F613,Lister!$E$19,Lister!$D$7:$D$13)-V613)*T613/NETWORKDAYS(Lister!$D$19,Lister!$E$19,Lister!$D$7:$D$13),IF(MONTH(F613)&gt;7,0)))),0),"")</f>
        <v/>
      </c>
      <c r="AA613" s="30" t="str">
        <f>IF(Afrapportering!AA594="","",Afrapportering!AA594)</f>
        <v/>
      </c>
      <c r="AB613" s="52" t="str">
        <f>IFERROR(MAX(IF(OR(V613="",X613=""),"",IF(AND(AND(MONTH(F613)&gt;=8,MONTH(F613)&lt;9),AND(MONTH(H613)&gt;=8,MONTH(H613)&lt;9)),(NETWORKDAYS(F613,H613,Lister!$D$7:$D$13)-X613)*T613/NETWORKDAYS(Lister!$D$20,Lister!$E$20,Lister!$D$7:$D$13),IF(AND(MONTH(F613)=7,MONTH(H613)=8),(NETWORKDAYS(Lister!$D$20,H613,Lister!$D$7:$D$13)-X613)*T613/NETWORKDAYS(Lister!$D$20,Lister!$E$20,Lister!$D$7:$D$13),IF(AND(MONTH(F613)=7,MONTH(H613)=7),0)))),0),"")</f>
        <v/>
      </c>
      <c r="AC613" s="30" t="str">
        <f>IF(Afrapportering!AC594="","",Afrapportering!AC594)</f>
        <v/>
      </c>
      <c r="AD613" s="52" t="str">
        <f t="shared" si="79"/>
        <v/>
      </c>
      <c r="AE613" s="52" t="str">
        <f t="shared" si="80"/>
        <v/>
      </c>
      <c r="AF613" s="30" t="str">
        <f t="shared" si="81"/>
        <v/>
      </c>
      <c r="AG613" s="30" t="str">
        <f t="shared" si="82"/>
        <v/>
      </c>
      <c r="AH613" s="3" t="str">
        <f t="shared" si="83"/>
        <v/>
      </c>
    </row>
    <row r="614" spans="1:34" x14ac:dyDescent="0.25">
      <c r="A614" s="13" t="str">
        <f>+Afrapportering!A595</f>
        <v/>
      </c>
      <c r="B614" s="13" t="str">
        <f>+Afrapportering!B595</f>
        <v/>
      </c>
      <c r="C614" s="13" t="str">
        <f>+Afrapportering!C595</f>
        <v/>
      </c>
      <c r="D614" s="13" t="str">
        <f>+Afrapportering!D595</f>
        <v/>
      </c>
      <c r="E614" s="14" t="str">
        <f>+Afrapportering!E595</f>
        <v/>
      </c>
      <c r="F614" s="139" t="str">
        <f>IF(Afrapportering!F595 = "", "",Afrapportering!F595)</f>
        <v/>
      </c>
      <c r="G614" s="14" t="str">
        <f>+Afrapportering!G595</f>
        <v/>
      </c>
      <c r="H614" s="139" t="str">
        <f>IF(Afrapportering!H595 = "","",Afrapportering!H595)</f>
        <v/>
      </c>
      <c r="I614" s="140" t="str">
        <f>+Afrapportering!I595</f>
        <v/>
      </c>
      <c r="J614" s="13" t="str">
        <f>+Afrapportering!J595</f>
        <v/>
      </c>
      <c r="K614" s="32" t="str">
        <f t="shared" si="76"/>
        <v/>
      </c>
      <c r="L614" s="31" t="str">
        <f>IF(Ansøgning!J600="","",Ansøgning!J600)</f>
        <v/>
      </c>
      <c r="M614" s="134" t="str">
        <f>IF(Afrapportering!M595="","",Afrapportering!M595)</f>
        <v/>
      </c>
      <c r="N614" s="31" t="str">
        <f>IF(Ansøgning!K600="","",Ansøgning!K600)</f>
        <v/>
      </c>
      <c r="O614" s="134">
        <f>IF(Afrapportering!O595="",,Afrapportering!O595)</f>
        <v>0</v>
      </c>
      <c r="P614" s="15" t="str">
        <f>IF(Ansøgning!L600="","",Ansøgning!L600)</f>
        <v/>
      </c>
      <c r="Q614" s="15" t="str">
        <f t="shared" si="77"/>
        <v/>
      </c>
      <c r="R614" s="15"/>
      <c r="S614" s="15" t="str">
        <f>IF(Afrapportering!S595="","",Afrapportering!S595)</f>
        <v/>
      </c>
      <c r="T614" s="31" t="str">
        <f t="shared" si="78"/>
        <v/>
      </c>
      <c r="U614" s="30" t="str">
        <f>IF(Afrapportering!U595="","",Afrapportering!U595)</f>
        <v/>
      </c>
      <c r="V614" s="52" t="str">
        <f>IF(Afrapportering!V595="","",Afrapportering!V595)</f>
        <v/>
      </c>
      <c r="W614" s="30" t="str">
        <f>IF(Afrapportering!W595="","",Afrapportering!W595)</f>
        <v/>
      </c>
      <c r="X614" s="52" t="str">
        <f>IF(Afrapportering!X595="","",Afrapportering!X595)</f>
        <v/>
      </c>
      <c r="Y614" s="30" t="str">
        <f>IF(Afrapportering!Y595="","",Afrapportering!Y595)</f>
        <v/>
      </c>
      <c r="Z614" s="52" t="str">
        <f>IFERROR(MAX(IF(OR(V614="",X614=""),"",IF(AND(AND(MONTH(F614)&gt;=7,MONTH(F614)&lt;8),AND(MONTH(H614)&gt;=7,MONTH(H614)&lt;8)),(NETWORKDAYS(F614,H614,Lister!$D$7:$D$13)-V614)*T614/NETWORKDAYS(Lister!$D$19,Lister!$E$19,Lister!$D$7:$D$13),IF(AND(AND(MONTH(F614)&gt;=7,MONTH(F614)&lt;8),MONTH(H614)&gt;7),(NETWORKDAYS(F614,Lister!$E$19,Lister!$D$7:$D$13)-V614)*T614/NETWORKDAYS(Lister!$D$19,Lister!$E$19,Lister!$D$7:$D$13),IF(MONTH(F614)&gt;7,0)))),0),"")</f>
        <v/>
      </c>
      <c r="AA614" s="30" t="str">
        <f>IF(Afrapportering!AA595="","",Afrapportering!AA595)</f>
        <v/>
      </c>
      <c r="AB614" s="52" t="str">
        <f>IFERROR(MAX(IF(OR(V614="",X614=""),"",IF(AND(AND(MONTH(F614)&gt;=8,MONTH(F614)&lt;9),AND(MONTH(H614)&gt;=8,MONTH(H614)&lt;9)),(NETWORKDAYS(F614,H614,Lister!$D$7:$D$13)-X614)*T614/NETWORKDAYS(Lister!$D$20,Lister!$E$20,Lister!$D$7:$D$13),IF(AND(MONTH(F614)=7,MONTH(H614)=8),(NETWORKDAYS(Lister!$D$20,H614,Lister!$D$7:$D$13)-X614)*T614/NETWORKDAYS(Lister!$D$20,Lister!$E$20,Lister!$D$7:$D$13),IF(AND(MONTH(F614)=7,MONTH(H614)=7),0)))),0),"")</f>
        <v/>
      </c>
      <c r="AC614" s="30" t="str">
        <f>IF(Afrapportering!AC595="","",Afrapportering!AC595)</f>
        <v/>
      </c>
      <c r="AD614" s="52" t="str">
        <f t="shared" si="79"/>
        <v/>
      </c>
      <c r="AE614" s="52" t="str">
        <f t="shared" si="80"/>
        <v/>
      </c>
      <c r="AF614" s="30" t="str">
        <f t="shared" si="81"/>
        <v/>
      </c>
      <c r="AG614" s="30" t="str">
        <f t="shared" si="82"/>
        <v/>
      </c>
      <c r="AH614" s="3" t="str">
        <f t="shared" si="83"/>
        <v/>
      </c>
    </row>
    <row r="615" spans="1:34" x14ac:dyDescent="0.25">
      <c r="A615" s="13" t="str">
        <f>+Afrapportering!A596</f>
        <v/>
      </c>
      <c r="B615" s="13" t="str">
        <f>+Afrapportering!B596</f>
        <v/>
      </c>
      <c r="C615" s="13" t="str">
        <f>+Afrapportering!C596</f>
        <v/>
      </c>
      <c r="D615" s="13" t="str">
        <f>+Afrapportering!D596</f>
        <v/>
      </c>
      <c r="E615" s="14" t="str">
        <f>+Afrapportering!E596</f>
        <v/>
      </c>
      <c r="F615" s="139" t="str">
        <f>IF(Afrapportering!F596 = "", "",Afrapportering!F596)</f>
        <v/>
      </c>
      <c r="G615" s="14" t="str">
        <f>+Afrapportering!G596</f>
        <v/>
      </c>
      <c r="H615" s="139" t="str">
        <f>IF(Afrapportering!H596 = "","",Afrapportering!H596)</f>
        <v/>
      </c>
      <c r="I615" s="140" t="str">
        <f>+Afrapportering!I596</f>
        <v/>
      </c>
      <c r="J615" s="13" t="str">
        <f>+Afrapportering!J596</f>
        <v/>
      </c>
      <c r="K615" s="32" t="str">
        <f t="shared" si="76"/>
        <v/>
      </c>
      <c r="L615" s="31" t="str">
        <f>IF(Ansøgning!J601="","",Ansøgning!J601)</f>
        <v/>
      </c>
      <c r="M615" s="134" t="str">
        <f>IF(Afrapportering!M596="","",Afrapportering!M596)</f>
        <v/>
      </c>
      <c r="N615" s="31" t="str">
        <f>IF(Ansøgning!K601="","",Ansøgning!K601)</f>
        <v/>
      </c>
      <c r="O615" s="134">
        <f>IF(Afrapportering!O596="",,Afrapportering!O596)</f>
        <v>0</v>
      </c>
      <c r="P615" s="15" t="str">
        <f>IF(Ansøgning!L601="","",Ansøgning!L601)</f>
        <v/>
      </c>
      <c r="Q615" s="15" t="str">
        <f t="shared" si="77"/>
        <v/>
      </c>
      <c r="R615" s="15"/>
      <c r="S615" s="15" t="str">
        <f>IF(Afrapportering!S596="","",Afrapportering!S596)</f>
        <v/>
      </c>
      <c r="T615" s="31" t="str">
        <f t="shared" si="78"/>
        <v/>
      </c>
      <c r="U615" s="30" t="str">
        <f>IF(Afrapportering!U596="","",Afrapportering!U596)</f>
        <v/>
      </c>
      <c r="V615" s="52" t="str">
        <f>IF(Afrapportering!V596="","",Afrapportering!V596)</f>
        <v/>
      </c>
      <c r="W615" s="30" t="str">
        <f>IF(Afrapportering!W596="","",Afrapportering!W596)</f>
        <v/>
      </c>
      <c r="X615" s="52" t="str">
        <f>IF(Afrapportering!X596="","",Afrapportering!X596)</f>
        <v/>
      </c>
      <c r="Y615" s="30" t="str">
        <f>IF(Afrapportering!Y596="","",Afrapportering!Y596)</f>
        <v/>
      </c>
      <c r="Z615" s="52" t="str">
        <f>IFERROR(MAX(IF(OR(V615="",X615=""),"",IF(AND(AND(MONTH(F615)&gt;=7,MONTH(F615)&lt;8),AND(MONTH(H615)&gt;=7,MONTH(H615)&lt;8)),(NETWORKDAYS(F615,H615,Lister!$D$7:$D$13)-V615)*T615/NETWORKDAYS(Lister!$D$19,Lister!$E$19,Lister!$D$7:$D$13),IF(AND(AND(MONTH(F615)&gt;=7,MONTH(F615)&lt;8),MONTH(H615)&gt;7),(NETWORKDAYS(F615,Lister!$E$19,Lister!$D$7:$D$13)-V615)*T615/NETWORKDAYS(Lister!$D$19,Lister!$E$19,Lister!$D$7:$D$13),IF(MONTH(F615)&gt;7,0)))),0),"")</f>
        <v/>
      </c>
      <c r="AA615" s="30" t="str">
        <f>IF(Afrapportering!AA596="","",Afrapportering!AA596)</f>
        <v/>
      </c>
      <c r="AB615" s="52" t="str">
        <f>IFERROR(MAX(IF(OR(V615="",X615=""),"",IF(AND(AND(MONTH(F615)&gt;=8,MONTH(F615)&lt;9),AND(MONTH(H615)&gt;=8,MONTH(H615)&lt;9)),(NETWORKDAYS(F615,H615,Lister!$D$7:$D$13)-X615)*T615/NETWORKDAYS(Lister!$D$20,Lister!$E$20,Lister!$D$7:$D$13),IF(AND(MONTH(F615)=7,MONTH(H615)=8),(NETWORKDAYS(Lister!$D$20,H615,Lister!$D$7:$D$13)-X615)*T615/NETWORKDAYS(Lister!$D$20,Lister!$E$20,Lister!$D$7:$D$13),IF(AND(MONTH(F615)=7,MONTH(H615)=7),0)))),0),"")</f>
        <v/>
      </c>
      <c r="AC615" s="30" t="str">
        <f>IF(Afrapportering!AC596="","",Afrapportering!AC596)</f>
        <v/>
      </c>
      <c r="AD615" s="52" t="str">
        <f t="shared" si="79"/>
        <v/>
      </c>
      <c r="AE615" s="52" t="str">
        <f t="shared" si="80"/>
        <v/>
      </c>
      <c r="AF615" s="30" t="str">
        <f t="shared" si="81"/>
        <v/>
      </c>
      <c r="AG615" s="30" t="str">
        <f t="shared" si="82"/>
        <v/>
      </c>
      <c r="AH615" s="3" t="str">
        <f t="shared" si="83"/>
        <v/>
      </c>
    </row>
    <row r="616" spans="1:34" x14ac:dyDescent="0.25">
      <c r="A616" s="13" t="str">
        <f>+Afrapportering!A597</f>
        <v/>
      </c>
      <c r="B616" s="13" t="str">
        <f>+Afrapportering!B597</f>
        <v/>
      </c>
      <c r="C616" s="13" t="str">
        <f>+Afrapportering!C597</f>
        <v/>
      </c>
      <c r="D616" s="13" t="str">
        <f>+Afrapportering!D597</f>
        <v/>
      </c>
      <c r="E616" s="14" t="str">
        <f>+Afrapportering!E597</f>
        <v/>
      </c>
      <c r="F616" s="139" t="str">
        <f>IF(Afrapportering!F597 = "", "",Afrapportering!F597)</f>
        <v/>
      </c>
      <c r="G616" s="14" t="str">
        <f>+Afrapportering!G597</f>
        <v/>
      </c>
      <c r="H616" s="139" t="str">
        <f>IF(Afrapportering!H597 = "","",Afrapportering!H597)</f>
        <v/>
      </c>
      <c r="I616" s="140" t="str">
        <f>+Afrapportering!I597</f>
        <v/>
      </c>
      <c r="J616" s="13" t="str">
        <f>+Afrapportering!J597</f>
        <v/>
      </c>
      <c r="K616" s="32" t="str">
        <f t="shared" si="76"/>
        <v/>
      </c>
      <c r="L616" s="31" t="str">
        <f>IF(Ansøgning!J602="","",Ansøgning!J602)</f>
        <v/>
      </c>
      <c r="M616" s="134" t="str">
        <f>IF(Afrapportering!M597="","",Afrapportering!M597)</f>
        <v/>
      </c>
      <c r="N616" s="31" t="str">
        <f>IF(Ansøgning!K602="","",Ansøgning!K602)</f>
        <v/>
      </c>
      <c r="O616" s="134">
        <f>IF(Afrapportering!O597="",,Afrapportering!O597)</f>
        <v>0</v>
      </c>
      <c r="P616" s="15" t="str">
        <f>IF(Ansøgning!L602="","",Ansøgning!L602)</f>
        <v/>
      </c>
      <c r="Q616" s="15" t="str">
        <f t="shared" si="77"/>
        <v/>
      </c>
      <c r="R616" s="15"/>
      <c r="S616" s="15" t="str">
        <f>IF(Afrapportering!S597="","",Afrapportering!S597)</f>
        <v/>
      </c>
      <c r="T616" s="31" t="str">
        <f t="shared" si="78"/>
        <v/>
      </c>
      <c r="U616" s="30" t="str">
        <f>IF(Afrapportering!U597="","",Afrapportering!U597)</f>
        <v/>
      </c>
      <c r="V616" s="52" t="str">
        <f>IF(Afrapportering!V597="","",Afrapportering!V597)</f>
        <v/>
      </c>
      <c r="W616" s="30" t="str">
        <f>IF(Afrapportering!W597="","",Afrapportering!W597)</f>
        <v/>
      </c>
      <c r="X616" s="52" t="str">
        <f>IF(Afrapportering!X597="","",Afrapportering!X597)</f>
        <v/>
      </c>
      <c r="Y616" s="30" t="str">
        <f>IF(Afrapportering!Y597="","",Afrapportering!Y597)</f>
        <v/>
      </c>
      <c r="Z616" s="52" t="str">
        <f>IFERROR(MAX(IF(OR(V616="",X616=""),"",IF(AND(AND(MONTH(F616)&gt;=7,MONTH(F616)&lt;8),AND(MONTH(H616)&gt;=7,MONTH(H616)&lt;8)),(NETWORKDAYS(F616,H616,Lister!$D$7:$D$13)-V616)*T616/NETWORKDAYS(Lister!$D$19,Lister!$E$19,Lister!$D$7:$D$13),IF(AND(AND(MONTH(F616)&gt;=7,MONTH(F616)&lt;8),MONTH(H616)&gt;7),(NETWORKDAYS(F616,Lister!$E$19,Lister!$D$7:$D$13)-V616)*T616/NETWORKDAYS(Lister!$D$19,Lister!$E$19,Lister!$D$7:$D$13),IF(MONTH(F616)&gt;7,0)))),0),"")</f>
        <v/>
      </c>
      <c r="AA616" s="30" t="str">
        <f>IF(Afrapportering!AA597="","",Afrapportering!AA597)</f>
        <v/>
      </c>
      <c r="AB616" s="52" t="str">
        <f>IFERROR(MAX(IF(OR(V616="",X616=""),"",IF(AND(AND(MONTH(F616)&gt;=8,MONTH(F616)&lt;9),AND(MONTH(H616)&gt;=8,MONTH(H616)&lt;9)),(NETWORKDAYS(F616,H616,Lister!$D$7:$D$13)-X616)*T616/NETWORKDAYS(Lister!$D$20,Lister!$E$20,Lister!$D$7:$D$13),IF(AND(MONTH(F616)=7,MONTH(H616)=8),(NETWORKDAYS(Lister!$D$20,H616,Lister!$D$7:$D$13)-X616)*T616/NETWORKDAYS(Lister!$D$20,Lister!$E$20,Lister!$D$7:$D$13),IF(AND(MONTH(F616)=7,MONTH(H616)=7),0)))),0),"")</f>
        <v/>
      </c>
      <c r="AC616" s="30" t="str">
        <f>IF(Afrapportering!AC597="","",Afrapportering!AC597)</f>
        <v/>
      </c>
      <c r="AD616" s="52" t="str">
        <f t="shared" si="79"/>
        <v/>
      </c>
      <c r="AE616" s="52" t="str">
        <f t="shared" si="80"/>
        <v/>
      </c>
      <c r="AF616" s="30" t="str">
        <f t="shared" si="81"/>
        <v/>
      </c>
      <c r="AG616" s="30" t="str">
        <f t="shared" si="82"/>
        <v/>
      </c>
      <c r="AH616" s="3" t="str">
        <f t="shared" si="83"/>
        <v/>
      </c>
    </row>
    <row r="617" spans="1:34" x14ac:dyDescent="0.25">
      <c r="A617" s="13" t="str">
        <f>+Afrapportering!A598</f>
        <v/>
      </c>
      <c r="B617" s="13" t="str">
        <f>+Afrapportering!B598</f>
        <v/>
      </c>
      <c r="C617" s="13" t="str">
        <f>+Afrapportering!C598</f>
        <v/>
      </c>
      <c r="D617" s="13" t="str">
        <f>+Afrapportering!D598</f>
        <v/>
      </c>
      <c r="E617" s="14" t="str">
        <f>+Afrapportering!E598</f>
        <v/>
      </c>
      <c r="F617" s="139" t="str">
        <f>IF(Afrapportering!F598 = "", "",Afrapportering!F598)</f>
        <v/>
      </c>
      <c r="G617" s="14" t="str">
        <f>+Afrapportering!G598</f>
        <v/>
      </c>
      <c r="H617" s="139" t="str">
        <f>IF(Afrapportering!H598 = "","",Afrapportering!H598)</f>
        <v/>
      </c>
      <c r="I617" s="140" t="str">
        <f>+Afrapportering!I598</f>
        <v/>
      </c>
      <c r="J617" s="13" t="str">
        <f>+Afrapportering!J598</f>
        <v/>
      </c>
      <c r="K617" s="32" t="str">
        <f t="shared" si="76"/>
        <v/>
      </c>
      <c r="L617" s="31" t="str">
        <f>IF(Ansøgning!J603="","",Ansøgning!J603)</f>
        <v/>
      </c>
      <c r="M617" s="134" t="str">
        <f>IF(Afrapportering!M598="","",Afrapportering!M598)</f>
        <v/>
      </c>
      <c r="N617" s="31" t="str">
        <f>IF(Ansøgning!K603="","",Ansøgning!K603)</f>
        <v/>
      </c>
      <c r="O617" s="134">
        <f>IF(Afrapportering!O598="",,Afrapportering!O598)</f>
        <v>0</v>
      </c>
      <c r="P617" s="15" t="str">
        <f>IF(Ansøgning!L603="","",Ansøgning!L603)</f>
        <v/>
      </c>
      <c r="Q617" s="15" t="str">
        <f t="shared" si="77"/>
        <v/>
      </c>
      <c r="R617" s="15"/>
      <c r="S617" s="15" t="str">
        <f>IF(Afrapportering!S598="","",Afrapportering!S598)</f>
        <v/>
      </c>
      <c r="T617" s="31" t="str">
        <f t="shared" si="78"/>
        <v/>
      </c>
      <c r="U617" s="30" t="str">
        <f>IF(Afrapportering!U598="","",Afrapportering!U598)</f>
        <v/>
      </c>
      <c r="V617" s="52" t="str">
        <f>IF(Afrapportering!V598="","",Afrapportering!V598)</f>
        <v/>
      </c>
      <c r="W617" s="30" t="str">
        <f>IF(Afrapportering!W598="","",Afrapportering!W598)</f>
        <v/>
      </c>
      <c r="X617" s="52" t="str">
        <f>IF(Afrapportering!X598="","",Afrapportering!X598)</f>
        <v/>
      </c>
      <c r="Y617" s="30" t="str">
        <f>IF(Afrapportering!Y598="","",Afrapportering!Y598)</f>
        <v/>
      </c>
      <c r="Z617" s="52" t="str">
        <f>IFERROR(MAX(IF(OR(V617="",X617=""),"",IF(AND(AND(MONTH(F617)&gt;=7,MONTH(F617)&lt;8),AND(MONTH(H617)&gt;=7,MONTH(H617)&lt;8)),(NETWORKDAYS(F617,H617,Lister!$D$7:$D$13)-V617)*T617/NETWORKDAYS(Lister!$D$19,Lister!$E$19,Lister!$D$7:$D$13),IF(AND(AND(MONTH(F617)&gt;=7,MONTH(F617)&lt;8),MONTH(H617)&gt;7),(NETWORKDAYS(F617,Lister!$E$19,Lister!$D$7:$D$13)-V617)*T617/NETWORKDAYS(Lister!$D$19,Lister!$E$19,Lister!$D$7:$D$13),IF(MONTH(F617)&gt;7,0)))),0),"")</f>
        <v/>
      </c>
      <c r="AA617" s="30" t="str">
        <f>IF(Afrapportering!AA598="","",Afrapportering!AA598)</f>
        <v/>
      </c>
      <c r="AB617" s="52" t="str">
        <f>IFERROR(MAX(IF(OR(V617="",X617=""),"",IF(AND(AND(MONTH(F617)&gt;=8,MONTH(F617)&lt;9),AND(MONTH(H617)&gt;=8,MONTH(H617)&lt;9)),(NETWORKDAYS(F617,H617,Lister!$D$7:$D$13)-X617)*T617/NETWORKDAYS(Lister!$D$20,Lister!$E$20,Lister!$D$7:$D$13),IF(AND(MONTH(F617)=7,MONTH(H617)=8),(NETWORKDAYS(Lister!$D$20,H617,Lister!$D$7:$D$13)-X617)*T617/NETWORKDAYS(Lister!$D$20,Lister!$E$20,Lister!$D$7:$D$13),IF(AND(MONTH(F617)=7,MONTH(H617)=7),0)))),0),"")</f>
        <v/>
      </c>
      <c r="AC617" s="30" t="str">
        <f>IF(Afrapportering!AC598="","",Afrapportering!AC598)</f>
        <v/>
      </c>
      <c r="AD617" s="52" t="str">
        <f t="shared" si="79"/>
        <v/>
      </c>
      <c r="AE617" s="52" t="str">
        <f t="shared" si="80"/>
        <v/>
      </c>
      <c r="AF617" s="30" t="str">
        <f t="shared" si="81"/>
        <v/>
      </c>
      <c r="AG617" s="30" t="str">
        <f t="shared" si="82"/>
        <v/>
      </c>
      <c r="AH617" s="3" t="str">
        <f t="shared" si="83"/>
        <v/>
      </c>
    </row>
    <row r="618" spans="1:34" x14ac:dyDescent="0.25">
      <c r="A618" s="13" t="str">
        <f>+Afrapportering!A599</f>
        <v/>
      </c>
      <c r="B618" s="13" t="str">
        <f>+Afrapportering!B599</f>
        <v/>
      </c>
      <c r="C618" s="13" t="str">
        <f>+Afrapportering!C599</f>
        <v/>
      </c>
      <c r="D618" s="13" t="str">
        <f>+Afrapportering!D599</f>
        <v/>
      </c>
      <c r="E618" s="14" t="str">
        <f>+Afrapportering!E599</f>
        <v/>
      </c>
      <c r="F618" s="139" t="str">
        <f>IF(Afrapportering!F599 = "", "",Afrapportering!F599)</f>
        <v/>
      </c>
      <c r="G618" s="14" t="str">
        <f>+Afrapportering!G599</f>
        <v/>
      </c>
      <c r="H618" s="139" t="str">
        <f>IF(Afrapportering!H599 = "","",Afrapportering!H599)</f>
        <v/>
      </c>
      <c r="I618" s="140" t="str">
        <f>+Afrapportering!I599</f>
        <v/>
      </c>
      <c r="J618" s="13" t="str">
        <f>+Afrapportering!J599</f>
        <v/>
      </c>
      <c r="K618" s="32" t="str">
        <f t="shared" si="76"/>
        <v/>
      </c>
      <c r="L618" s="31" t="str">
        <f>IF(Ansøgning!J604="","",Ansøgning!J604)</f>
        <v/>
      </c>
      <c r="M618" s="134" t="str">
        <f>IF(Afrapportering!M599="","",Afrapportering!M599)</f>
        <v/>
      </c>
      <c r="N618" s="31" t="str">
        <f>IF(Ansøgning!K604="","",Ansøgning!K604)</f>
        <v/>
      </c>
      <c r="O618" s="134">
        <f>IF(Afrapportering!O599="",,Afrapportering!O599)</f>
        <v>0</v>
      </c>
      <c r="P618" s="15" t="str">
        <f>IF(Ansøgning!L604="","",Ansøgning!L604)</f>
        <v/>
      </c>
      <c r="Q618" s="15" t="str">
        <f t="shared" si="77"/>
        <v/>
      </c>
      <c r="R618" s="15"/>
      <c r="S618" s="15" t="str">
        <f>IF(Afrapportering!S599="","",Afrapportering!S599)</f>
        <v/>
      </c>
      <c r="T618" s="31" t="str">
        <f t="shared" si="78"/>
        <v/>
      </c>
      <c r="U618" s="30" t="str">
        <f>IF(Afrapportering!U599="","",Afrapportering!U599)</f>
        <v/>
      </c>
      <c r="V618" s="52" t="str">
        <f>IF(Afrapportering!V599="","",Afrapportering!V599)</f>
        <v/>
      </c>
      <c r="W618" s="30" t="str">
        <f>IF(Afrapportering!W599="","",Afrapportering!W599)</f>
        <v/>
      </c>
      <c r="X618" s="52" t="str">
        <f>IF(Afrapportering!X599="","",Afrapportering!X599)</f>
        <v/>
      </c>
      <c r="Y618" s="30" t="str">
        <f>IF(Afrapportering!Y599="","",Afrapportering!Y599)</f>
        <v/>
      </c>
      <c r="Z618" s="52" t="str">
        <f>IFERROR(MAX(IF(OR(V618="",X618=""),"",IF(AND(AND(MONTH(F618)&gt;=7,MONTH(F618)&lt;8),AND(MONTH(H618)&gt;=7,MONTH(H618)&lt;8)),(NETWORKDAYS(F618,H618,Lister!$D$7:$D$13)-V618)*T618/NETWORKDAYS(Lister!$D$19,Lister!$E$19,Lister!$D$7:$D$13),IF(AND(AND(MONTH(F618)&gt;=7,MONTH(F618)&lt;8),MONTH(H618)&gt;7),(NETWORKDAYS(F618,Lister!$E$19,Lister!$D$7:$D$13)-V618)*T618/NETWORKDAYS(Lister!$D$19,Lister!$E$19,Lister!$D$7:$D$13),IF(MONTH(F618)&gt;7,0)))),0),"")</f>
        <v/>
      </c>
      <c r="AA618" s="30" t="str">
        <f>IF(Afrapportering!AA599="","",Afrapportering!AA599)</f>
        <v/>
      </c>
      <c r="AB618" s="52" t="str">
        <f>IFERROR(MAX(IF(OR(V618="",X618=""),"",IF(AND(AND(MONTH(F618)&gt;=8,MONTH(F618)&lt;9),AND(MONTH(H618)&gt;=8,MONTH(H618)&lt;9)),(NETWORKDAYS(F618,H618,Lister!$D$7:$D$13)-X618)*T618/NETWORKDAYS(Lister!$D$20,Lister!$E$20,Lister!$D$7:$D$13),IF(AND(MONTH(F618)=7,MONTH(H618)=8),(NETWORKDAYS(Lister!$D$20,H618,Lister!$D$7:$D$13)-X618)*T618/NETWORKDAYS(Lister!$D$20,Lister!$E$20,Lister!$D$7:$D$13),IF(AND(MONTH(F618)=7,MONTH(H618)=7),0)))),0),"")</f>
        <v/>
      </c>
      <c r="AC618" s="30" t="str">
        <f>IF(Afrapportering!AC599="","",Afrapportering!AC599)</f>
        <v/>
      </c>
      <c r="AD618" s="52" t="str">
        <f t="shared" si="79"/>
        <v/>
      </c>
      <c r="AE618" s="52" t="str">
        <f t="shared" si="80"/>
        <v/>
      </c>
      <c r="AF618" s="30" t="str">
        <f t="shared" si="81"/>
        <v/>
      </c>
      <c r="AG618" s="30" t="str">
        <f t="shared" si="82"/>
        <v/>
      </c>
      <c r="AH618" s="3" t="str">
        <f t="shared" si="83"/>
        <v/>
      </c>
    </row>
    <row r="619" spans="1:34" x14ac:dyDescent="0.25">
      <c r="A619" s="13" t="str">
        <f>+Afrapportering!A600</f>
        <v/>
      </c>
      <c r="B619" s="13" t="str">
        <f>+Afrapportering!B600</f>
        <v/>
      </c>
      <c r="C619" s="13" t="str">
        <f>+Afrapportering!C600</f>
        <v/>
      </c>
      <c r="D619" s="13" t="str">
        <f>+Afrapportering!D600</f>
        <v/>
      </c>
      <c r="E619" s="14" t="str">
        <f>+Afrapportering!E600</f>
        <v/>
      </c>
      <c r="F619" s="139" t="str">
        <f>IF(Afrapportering!F600 = "", "",Afrapportering!F600)</f>
        <v/>
      </c>
      <c r="G619" s="14" t="str">
        <f>+Afrapportering!G600</f>
        <v/>
      </c>
      <c r="H619" s="139" t="str">
        <f>IF(Afrapportering!H600 = "","",Afrapportering!H600)</f>
        <v/>
      </c>
      <c r="I619" s="140" t="str">
        <f>+Afrapportering!I600</f>
        <v/>
      </c>
      <c r="J619" s="13" t="str">
        <f>+Afrapportering!J600</f>
        <v/>
      </c>
      <c r="K619" s="32" t="str">
        <f t="shared" si="76"/>
        <v/>
      </c>
      <c r="L619" s="31" t="str">
        <f>IF(Ansøgning!J605="","",Ansøgning!J605)</f>
        <v/>
      </c>
      <c r="M619" s="134" t="str">
        <f>IF(Afrapportering!M600="","",Afrapportering!M600)</f>
        <v/>
      </c>
      <c r="N619" s="31" t="str">
        <f>IF(Ansøgning!K605="","",Ansøgning!K605)</f>
        <v/>
      </c>
      <c r="O619" s="134">
        <f>IF(Afrapportering!O600="",,Afrapportering!O600)</f>
        <v>0</v>
      </c>
      <c r="P619" s="15" t="str">
        <f>IF(Ansøgning!L605="","",Ansøgning!L605)</f>
        <v/>
      </c>
      <c r="Q619" s="15" t="str">
        <f t="shared" si="77"/>
        <v/>
      </c>
      <c r="R619" s="15"/>
      <c r="S619" s="15" t="str">
        <f>IF(Afrapportering!S600="","",Afrapportering!S600)</f>
        <v/>
      </c>
      <c r="T619" s="31" t="str">
        <f t="shared" si="78"/>
        <v/>
      </c>
      <c r="U619" s="30" t="str">
        <f>IF(Afrapportering!U600="","",Afrapportering!U600)</f>
        <v/>
      </c>
      <c r="V619" s="52" t="str">
        <f>IF(Afrapportering!V600="","",Afrapportering!V600)</f>
        <v/>
      </c>
      <c r="W619" s="30" t="str">
        <f>IF(Afrapportering!W600="","",Afrapportering!W600)</f>
        <v/>
      </c>
      <c r="X619" s="52" t="str">
        <f>IF(Afrapportering!X600="","",Afrapportering!X600)</f>
        <v/>
      </c>
      <c r="Y619" s="30" t="str">
        <f>IF(Afrapportering!Y600="","",Afrapportering!Y600)</f>
        <v/>
      </c>
      <c r="Z619" s="52" t="str">
        <f>IFERROR(MAX(IF(OR(V619="",X619=""),"",IF(AND(AND(MONTH(F619)&gt;=7,MONTH(F619)&lt;8),AND(MONTH(H619)&gt;=7,MONTH(H619)&lt;8)),(NETWORKDAYS(F619,H619,Lister!$D$7:$D$13)-V619)*T619/NETWORKDAYS(Lister!$D$19,Lister!$E$19,Lister!$D$7:$D$13),IF(AND(AND(MONTH(F619)&gt;=7,MONTH(F619)&lt;8),MONTH(H619)&gt;7),(NETWORKDAYS(F619,Lister!$E$19,Lister!$D$7:$D$13)-V619)*T619/NETWORKDAYS(Lister!$D$19,Lister!$E$19,Lister!$D$7:$D$13),IF(MONTH(F619)&gt;7,0)))),0),"")</f>
        <v/>
      </c>
      <c r="AA619" s="30" t="str">
        <f>IF(Afrapportering!AA600="","",Afrapportering!AA600)</f>
        <v/>
      </c>
      <c r="AB619" s="52" t="str">
        <f>IFERROR(MAX(IF(OR(V619="",X619=""),"",IF(AND(AND(MONTH(F619)&gt;=8,MONTH(F619)&lt;9),AND(MONTH(H619)&gt;=8,MONTH(H619)&lt;9)),(NETWORKDAYS(F619,H619,Lister!$D$7:$D$13)-X619)*T619/NETWORKDAYS(Lister!$D$20,Lister!$E$20,Lister!$D$7:$D$13),IF(AND(MONTH(F619)=7,MONTH(H619)=8),(NETWORKDAYS(Lister!$D$20,H619,Lister!$D$7:$D$13)-X619)*T619/NETWORKDAYS(Lister!$D$20,Lister!$E$20,Lister!$D$7:$D$13),IF(AND(MONTH(F619)=7,MONTH(H619)=7),0)))),0),"")</f>
        <v/>
      </c>
      <c r="AC619" s="30" t="str">
        <f>IF(Afrapportering!AC600="","",Afrapportering!AC600)</f>
        <v/>
      </c>
      <c r="AD619" s="52" t="str">
        <f t="shared" si="79"/>
        <v/>
      </c>
      <c r="AE619" s="52" t="str">
        <f t="shared" si="80"/>
        <v/>
      </c>
      <c r="AF619" s="30" t="str">
        <f t="shared" si="81"/>
        <v/>
      </c>
      <c r="AG619" s="30" t="str">
        <f t="shared" si="82"/>
        <v/>
      </c>
      <c r="AH619" s="3" t="str">
        <f t="shared" si="83"/>
        <v/>
      </c>
    </row>
    <row r="620" spans="1:34" x14ac:dyDescent="0.25">
      <c r="A620" s="13" t="str">
        <f>+Afrapportering!A601</f>
        <v/>
      </c>
      <c r="B620" s="13" t="str">
        <f>+Afrapportering!B601</f>
        <v/>
      </c>
      <c r="C620" s="13" t="str">
        <f>+Afrapportering!C601</f>
        <v/>
      </c>
      <c r="D620" s="13" t="str">
        <f>+Afrapportering!D601</f>
        <v/>
      </c>
      <c r="E620" s="14" t="str">
        <f>+Afrapportering!E601</f>
        <v/>
      </c>
      <c r="F620" s="139" t="str">
        <f>IF(Afrapportering!F601 = "", "",Afrapportering!F601)</f>
        <v/>
      </c>
      <c r="G620" s="14" t="str">
        <f>+Afrapportering!G601</f>
        <v/>
      </c>
      <c r="H620" s="139" t="str">
        <f>IF(Afrapportering!H601 = "","",Afrapportering!H601)</f>
        <v/>
      </c>
      <c r="I620" s="140" t="str">
        <f>+Afrapportering!I601</f>
        <v/>
      </c>
      <c r="J620" s="13" t="str">
        <f>+Afrapportering!J601</f>
        <v/>
      </c>
      <c r="K620" s="32" t="str">
        <f t="shared" si="76"/>
        <v/>
      </c>
      <c r="L620" s="31" t="str">
        <f>IF(Ansøgning!J606="","",Ansøgning!J606)</f>
        <v/>
      </c>
      <c r="M620" s="134" t="str">
        <f>IF(Afrapportering!M601="","",Afrapportering!M601)</f>
        <v/>
      </c>
      <c r="N620" s="31" t="str">
        <f>IF(Ansøgning!K606="","",Ansøgning!K606)</f>
        <v/>
      </c>
      <c r="O620" s="134">
        <f>IF(Afrapportering!O601="",,Afrapportering!O601)</f>
        <v>0</v>
      </c>
      <c r="P620" s="15" t="str">
        <f>IF(Ansøgning!L606="","",Ansøgning!L606)</f>
        <v/>
      </c>
      <c r="Q620" s="15" t="str">
        <f t="shared" si="77"/>
        <v/>
      </c>
      <c r="R620" s="15"/>
      <c r="S620" s="15" t="str">
        <f>IF(Afrapportering!S601="","",Afrapportering!S601)</f>
        <v/>
      </c>
      <c r="T620" s="31" t="str">
        <f t="shared" si="78"/>
        <v/>
      </c>
      <c r="U620" s="30" t="str">
        <f>IF(Afrapportering!U601="","",Afrapportering!U601)</f>
        <v/>
      </c>
      <c r="V620" s="52" t="str">
        <f>IF(Afrapportering!V601="","",Afrapportering!V601)</f>
        <v/>
      </c>
      <c r="W620" s="30" t="str">
        <f>IF(Afrapportering!W601="","",Afrapportering!W601)</f>
        <v/>
      </c>
      <c r="X620" s="52" t="str">
        <f>IF(Afrapportering!X601="","",Afrapportering!X601)</f>
        <v/>
      </c>
      <c r="Y620" s="30" t="str">
        <f>IF(Afrapportering!Y601="","",Afrapportering!Y601)</f>
        <v/>
      </c>
      <c r="Z620" s="52" t="str">
        <f>IFERROR(MAX(IF(OR(V620="",X620=""),"",IF(AND(AND(MONTH(F620)&gt;=7,MONTH(F620)&lt;8),AND(MONTH(H620)&gt;=7,MONTH(H620)&lt;8)),(NETWORKDAYS(F620,H620,Lister!$D$7:$D$13)-V620)*T620/NETWORKDAYS(Lister!$D$19,Lister!$E$19,Lister!$D$7:$D$13),IF(AND(AND(MONTH(F620)&gt;=7,MONTH(F620)&lt;8),MONTH(H620)&gt;7),(NETWORKDAYS(F620,Lister!$E$19,Lister!$D$7:$D$13)-V620)*T620/NETWORKDAYS(Lister!$D$19,Lister!$E$19,Lister!$D$7:$D$13),IF(MONTH(F620)&gt;7,0)))),0),"")</f>
        <v/>
      </c>
      <c r="AA620" s="30" t="str">
        <f>IF(Afrapportering!AA601="","",Afrapportering!AA601)</f>
        <v/>
      </c>
      <c r="AB620" s="52" t="str">
        <f>IFERROR(MAX(IF(OR(V620="",X620=""),"",IF(AND(AND(MONTH(F620)&gt;=8,MONTH(F620)&lt;9),AND(MONTH(H620)&gt;=8,MONTH(H620)&lt;9)),(NETWORKDAYS(F620,H620,Lister!$D$7:$D$13)-X620)*T620/NETWORKDAYS(Lister!$D$20,Lister!$E$20,Lister!$D$7:$D$13),IF(AND(MONTH(F620)=7,MONTH(H620)=8),(NETWORKDAYS(Lister!$D$20,H620,Lister!$D$7:$D$13)-X620)*T620/NETWORKDAYS(Lister!$D$20,Lister!$E$20,Lister!$D$7:$D$13),IF(AND(MONTH(F620)=7,MONTH(H620)=7),0)))),0),"")</f>
        <v/>
      </c>
      <c r="AC620" s="30" t="str">
        <f>IF(Afrapportering!AC601="","",Afrapportering!AC601)</f>
        <v/>
      </c>
      <c r="AD620" s="52" t="str">
        <f t="shared" si="79"/>
        <v/>
      </c>
      <c r="AE620" s="52" t="str">
        <f t="shared" si="80"/>
        <v/>
      </c>
      <c r="AF620" s="30" t="str">
        <f t="shared" si="81"/>
        <v/>
      </c>
      <c r="AG620" s="30" t="str">
        <f t="shared" si="82"/>
        <v/>
      </c>
      <c r="AH620" s="3" t="str">
        <f t="shared" si="83"/>
        <v/>
      </c>
    </row>
    <row r="621" spans="1:34" x14ac:dyDescent="0.25">
      <c r="A621" s="13" t="str">
        <f>+Afrapportering!A602</f>
        <v/>
      </c>
      <c r="B621" s="13" t="str">
        <f>+Afrapportering!B602</f>
        <v/>
      </c>
      <c r="C621" s="13" t="str">
        <f>+Afrapportering!C602</f>
        <v/>
      </c>
      <c r="D621" s="13" t="str">
        <f>+Afrapportering!D602</f>
        <v/>
      </c>
      <c r="E621" s="14" t="str">
        <f>+Afrapportering!E602</f>
        <v/>
      </c>
      <c r="F621" s="139" t="str">
        <f>IF(Afrapportering!F602 = "", "",Afrapportering!F602)</f>
        <v/>
      </c>
      <c r="G621" s="14" t="str">
        <f>+Afrapportering!G602</f>
        <v/>
      </c>
      <c r="H621" s="139" t="str">
        <f>IF(Afrapportering!H602 = "","",Afrapportering!H602)</f>
        <v/>
      </c>
      <c r="I621" s="140" t="str">
        <f>+Afrapportering!I602</f>
        <v/>
      </c>
      <c r="J621" s="13" t="str">
        <f>+Afrapportering!J602</f>
        <v/>
      </c>
      <c r="K621" s="32" t="str">
        <f t="shared" si="76"/>
        <v/>
      </c>
      <c r="L621" s="31" t="str">
        <f>IF(Ansøgning!J607="","",Ansøgning!J607)</f>
        <v/>
      </c>
      <c r="M621" s="134" t="str">
        <f>IF(Afrapportering!M602="","",Afrapportering!M602)</f>
        <v/>
      </c>
      <c r="N621" s="31" t="str">
        <f>IF(Ansøgning!K607="","",Ansøgning!K607)</f>
        <v/>
      </c>
      <c r="O621" s="134">
        <f>IF(Afrapportering!O602="",,Afrapportering!O602)</f>
        <v>0</v>
      </c>
      <c r="P621" s="15" t="str">
        <f>IF(Ansøgning!L607="","",Ansøgning!L607)</f>
        <v/>
      </c>
      <c r="Q621" s="15" t="str">
        <f t="shared" si="77"/>
        <v/>
      </c>
      <c r="R621" s="15"/>
      <c r="S621" s="15" t="str">
        <f>IF(Afrapportering!S602="","",Afrapportering!S602)</f>
        <v/>
      </c>
      <c r="T621" s="31" t="str">
        <f t="shared" si="78"/>
        <v/>
      </c>
      <c r="U621" s="30" t="str">
        <f>IF(Afrapportering!U602="","",Afrapportering!U602)</f>
        <v/>
      </c>
      <c r="V621" s="52" t="str">
        <f>IF(Afrapportering!V602="","",Afrapportering!V602)</f>
        <v/>
      </c>
      <c r="W621" s="30" t="str">
        <f>IF(Afrapportering!W602="","",Afrapportering!W602)</f>
        <v/>
      </c>
      <c r="X621" s="52" t="str">
        <f>IF(Afrapportering!X602="","",Afrapportering!X602)</f>
        <v/>
      </c>
      <c r="Y621" s="30" t="str">
        <f>IF(Afrapportering!Y602="","",Afrapportering!Y602)</f>
        <v/>
      </c>
      <c r="Z621" s="52" t="str">
        <f>IFERROR(MAX(IF(OR(V621="",X621=""),"",IF(AND(AND(MONTH(F621)&gt;=7,MONTH(F621)&lt;8),AND(MONTH(H621)&gt;=7,MONTH(H621)&lt;8)),(NETWORKDAYS(F621,H621,Lister!$D$7:$D$13)-V621)*T621/NETWORKDAYS(Lister!$D$19,Lister!$E$19,Lister!$D$7:$D$13),IF(AND(AND(MONTH(F621)&gt;=7,MONTH(F621)&lt;8),MONTH(H621)&gt;7),(NETWORKDAYS(F621,Lister!$E$19,Lister!$D$7:$D$13)-V621)*T621/NETWORKDAYS(Lister!$D$19,Lister!$E$19,Lister!$D$7:$D$13),IF(MONTH(F621)&gt;7,0)))),0),"")</f>
        <v/>
      </c>
      <c r="AA621" s="30" t="str">
        <f>IF(Afrapportering!AA602="","",Afrapportering!AA602)</f>
        <v/>
      </c>
      <c r="AB621" s="52" t="str">
        <f>IFERROR(MAX(IF(OR(V621="",X621=""),"",IF(AND(AND(MONTH(F621)&gt;=8,MONTH(F621)&lt;9),AND(MONTH(H621)&gt;=8,MONTH(H621)&lt;9)),(NETWORKDAYS(F621,H621,Lister!$D$7:$D$13)-X621)*T621/NETWORKDAYS(Lister!$D$20,Lister!$E$20,Lister!$D$7:$D$13),IF(AND(MONTH(F621)=7,MONTH(H621)=8),(NETWORKDAYS(Lister!$D$20,H621,Lister!$D$7:$D$13)-X621)*T621/NETWORKDAYS(Lister!$D$20,Lister!$E$20,Lister!$D$7:$D$13),IF(AND(MONTH(F621)=7,MONTH(H621)=7),0)))),0),"")</f>
        <v/>
      </c>
      <c r="AC621" s="30" t="str">
        <f>IF(Afrapportering!AC602="","",Afrapportering!AC602)</f>
        <v/>
      </c>
      <c r="AD621" s="52" t="str">
        <f t="shared" si="79"/>
        <v/>
      </c>
      <c r="AE621" s="52" t="str">
        <f t="shared" si="80"/>
        <v/>
      </c>
      <c r="AF621" s="30" t="str">
        <f t="shared" si="81"/>
        <v/>
      </c>
      <c r="AG621" s="30" t="str">
        <f t="shared" si="82"/>
        <v/>
      </c>
      <c r="AH621" s="3" t="str">
        <f t="shared" si="83"/>
        <v/>
      </c>
    </row>
    <row r="622" spans="1:34" x14ac:dyDescent="0.25">
      <c r="A622" s="13" t="str">
        <f>+Afrapportering!A603</f>
        <v/>
      </c>
      <c r="B622" s="13" t="str">
        <f>+Afrapportering!B603</f>
        <v/>
      </c>
      <c r="C622" s="13" t="str">
        <f>+Afrapportering!C603</f>
        <v/>
      </c>
      <c r="D622" s="13" t="str">
        <f>+Afrapportering!D603</f>
        <v/>
      </c>
      <c r="E622" s="14" t="str">
        <f>+Afrapportering!E603</f>
        <v/>
      </c>
      <c r="F622" s="139" t="str">
        <f>IF(Afrapportering!F603 = "", "",Afrapportering!F603)</f>
        <v/>
      </c>
      <c r="G622" s="14" t="str">
        <f>+Afrapportering!G603</f>
        <v/>
      </c>
      <c r="H622" s="139" t="str">
        <f>IF(Afrapportering!H603 = "","",Afrapportering!H603)</f>
        <v/>
      </c>
      <c r="I622" s="140" t="str">
        <f>+Afrapportering!I603</f>
        <v/>
      </c>
      <c r="J622" s="13" t="str">
        <f>+Afrapportering!J603</f>
        <v/>
      </c>
      <c r="K622" s="32" t="str">
        <f t="shared" si="76"/>
        <v/>
      </c>
      <c r="L622" s="31" t="str">
        <f>IF(Ansøgning!J608="","",Ansøgning!J608)</f>
        <v/>
      </c>
      <c r="M622" s="134" t="str">
        <f>IF(Afrapportering!M603="","",Afrapportering!M603)</f>
        <v/>
      </c>
      <c r="N622" s="31" t="str">
        <f>IF(Ansøgning!K608="","",Ansøgning!K608)</f>
        <v/>
      </c>
      <c r="O622" s="134">
        <f>IF(Afrapportering!O603="",,Afrapportering!O603)</f>
        <v>0</v>
      </c>
      <c r="P622" s="15" t="str">
        <f>IF(Ansøgning!L608="","",Ansøgning!L608)</f>
        <v/>
      </c>
      <c r="Q622" s="15" t="str">
        <f t="shared" si="77"/>
        <v/>
      </c>
      <c r="R622" s="15"/>
      <c r="S622" s="15" t="str">
        <f>IF(Afrapportering!S603="","",Afrapportering!S603)</f>
        <v/>
      </c>
      <c r="T622" s="31" t="str">
        <f t="shared" si="78"/>
        <v/>
      </c>
      <c r="U622" s="30" t="str">
        <f>IF(Afrapportering!U603="","",Afrapportering!U603)</f>
        <v/>
      </c>
      <c r="V622" s="52" t="str">
        <f>IF(Afrapportering!V603="","",Afrapportering!V603)</f>
        <v/>
      </c>
      <c r="W622" s="30" t="str">
        <f>IF(Afrapportering!W603="","",Afrapportering!W603)</f>
        <v/>
      </c>
      <c r="X622" s="52" t="str">
        <f>IF(Afrapportering!X603="","",Afrapportering!X603)</f>
        <v/>
      </c>
      <c r="Y622" s="30" t="str">
        <f>IF(Afrapportering!Y603="","",Afrapportering!Y603)</f>
        <v/>
      </c>
      <c r="Z622" s="52" t="str">
        <f>IFERROR(MAX(IF(OR(V622="",X622=""),"",IF(AND(AND(MONTH(F622)&gt;=7,MONTH(F622)&lt;8),AND(MONTH(H622)&gt;=7,MONTH(H622)&lt;8)),(NETWORKDAYS(F622,H622,Lister!$D$7:$D$13)-V622)*T622/NETWORKDAYS(Lister!$D$19,Lister!$E$19,Lister!$D$7:$D$13),IF(AND(AND(MONTH(F622)&gt;=7,MONTH(F622)&lt;8),MONTH(H622)&gt;7),(NETWORKDAYS(F622,Lister!$E$19,Lister!$D$7:$D$13)-V622)*T622/NETWORKDAYS(Lister!$D$19,Lister!$E$19,Lister!$D$7:$D$13),IF(MONTH(F622)&gt;7,0)))),0),"")</f>
        <v/>
      </c>
      <c r="AA622" s="30" t="str">
        <f>IF(Afrapportering!AA603="","",Afrapportering!AA603)</f>
        <v/>
      </c>
      <c r="AB622" s="52" t="str">
        <f>IFERROR(MAX(IF(OR(V622="",X622=""),"",IF(AND(AND(MONTH(F622)&gt;=8,MONTH(F622)&lt;9),AND(MONTH(H622)&gt;=8,MONTH(H622)&lt;9)),(NETWORKDAYS(F622,H622,Lister!$D$7:$D$13)-X622)*T622/NETWORKDAYS(Lister!$D$20,Lister!$E$20,Lister!$D$7:$D$13),IF(AND(MONTH(F622)=7,MONTH(H622)=8),(NETWORKDAYS(Lister!$D$20,H622,Lister!$D$7:$D$13)-X622)*T622/NETWORKDAYS(Lister!$D$20,Lister!$E$20,Lister!$D$7:$D$13),IF(AND(MONTH(F622)=7,MONTH(H622)=7),0)))),0),"")</f>
        <v/>
      </c>
      <c r="AC622" s="30" t="str">
        <f>IF(Afrapportering!AC603="","",Afrapportering!AC603)</f>
        <v/>
      </c>
      <c r="AD622" s="52" t="str">
        <f t="shared" si="79"/>
        <v/>
      </c>
      <c r="AE622" s="52" t="str">
        <f t="shared" si="80"/>
        <v/>
      </c>
      <c r="AF622" s="30" t="str">
        <f t="shared" si="81"/>
        <v/>
      </c>
      <c r="AG622" s="30" t="str">
        <f t="shared" si="82"/>
        <v/>
      </c>
      <c r="AH622" s="3" t="str">
        <f t="shared" si="83"/>
        <v/>
      </c>
    </row>
    <row r="623" spans="1:34" x14ac:dyDescent="0.25">
      <c r="A623" s="13" t="str">
        <f>+Afrapportering!A604</f>
        <v/>
      </c>
      <c r="B623" s="13" t="str">
        <f>+Afrapportering!B604</f>
        <v/>
      </c>
      <c r="C623" s="13" t="str">
        <f>+Afrapportering!C604</f>
        <v/>
      </c>
      <c r="D623" s="13" t="str">
        <f>+Afrapportering!D604</f>
        <v/>
      </c>
      <c r="E623" s="14" t="str">
        <f>+Afrapportering!E604</f>
        <v/>
      </c>
      <c r="F623" s="139" t="str">
        <f>IF(Afrapportering!F604 = "", "",Afrapportering!F604)</f>
        <v/>
      </c>
      <c r="G623" s="14" t="str">
        <f>+Afrapportering!G604</f>
        <v/>
      </c>
      <c r="H623" s="139" t="str">
        <f>IF(Afrapportering!H604 = "","",Afrapportering!H604)</f>
        <v/>
      </c>
      <c r="I623" s="140" t="str">
        <f>+Afrapportering!I604</f>
        <v/>
      </c>
      <c r="J623" s="13" t="str">
        <f>+Afrapportering!J604</f>
        <v/>
      </c>
      <c r="K623" s="32" t="str">
        <f t="shared" si="76"/>
        <v/>
      </c>
      <c r="L623" s="31" t="str">
        <f>IF(Ansøgning!J609="","",Ansøgning!J609)</f>
        <v/>
      </c>
      <c r="M623" s="134" t="str">
        <f>IF(Afrapportering!M604="","",Afrapportering!M604)</f>
        <v/>
      </c>
      <c r="N623" s="31" t="str">
        <f>IF(Ansøgning!K609="","",Ansøgning!K609)</f>
        <v/>
      </c>
      <c r="O623" s="134">
        <f>IF(Afrapportering!O604="",,Afrapportering!O604)</f>
        <v>0</v>
      </c>
      <c r="P623" s="15" t="str">
        <f>IF(Ansøgning!L609="","",Ansøgning!L609)</f>
        <v/>
      </c>
      <c r="Q623" s="15" t="str">
        <f t="shared" si="77"/>
        <v/>
      </c>
      <c r="R623" s="15"/>
      <c r="S623" s="15" t="str">
        <f>IF(Afrapportering!S604="","",Afrapportering!S604)</f>
        <v/>
      </c>
      <c r="T623" s="31" t="str">
        <f t="shared" si="78"/>
        <v/>
      </c>
      <c r="U623" s="30" t="str">
        <f>IF(Afrapportering!U604="","",Afrapportering!U604)</f>
        <v/>
      </c>
      <c r="V623" s="52" t="str">
        <f>IF(Afrapportering!V604="","",Afrapportering!V604)</f>
        <v/>
      </c>
      <c r="W623" s="30" t="str">
        <f>IF(Afrapportering!W604="","",Afrapportering!W604)</f>
        <v/>
      </c>
      <c r="X623" s="52" t="str">
        <f>IF(Afrapportering!X604="","",Afrapportering!X604)</f>
        <v/>
      </c>
      <c r="Y623" s="30" t="str">
        <f>IF(Afrapportering!Y604="","",Afrapportering!Y604)</f>
        <v/>
      </c>
      <c r="Z623" s="52" t="str">
        <f>IFERROR(MAX(IF(OR(V623="",X623=""),"",IF(AND(AND(MONTH(F623)&gt;=7,MONTH(F623)&lt;8),AND(MONTH(H623)&gt;=7,MONTH(H623)&lt;8)),(NETWORKDAYS(F623,H623,Lister!$D$7:$D$13)-V623)*T623/NETWORKDAYS(Lister!$D$19,Lister!$E$19,Lister!$D$7:$D$13),IF(AND(AND(MONTH(F623)&gt;=7,MONTH(F623)&lt;8),MONTH(H623)&gt;7),(NETWORKDAYS(F623,Lister!$E$19,Lister!$D$7:$D$13)-V623)*T623/NETWORKDAYS(Lister!$D$19,Lister!$E$19,Lister!$D$7:$D$13),IF(MONTH(F623)&gt;7,0)))),0),"")</f>
        <v/>
      </c>
      <c r="AA623" s="30" t="str">
        <f>IF(Afrapportering!AA604="","",Afrapportering!AA604)</f>
        <v/>
      </c>
      <c r="AB623" s="52" t="str">
        <f>IFERROR(MAX(IF(OR(V623="",X623=""),"",IF(AND(AND(MONTH(F623)&gt;=8,MONTH(F623)&lt;9),AND(MONTH(H623)&gt;=8,MONTH(H623)&lt;9)),(NETWORKDAYS(F623,H623,Lister!$D$7:$D$13)-X623)*T623/NETWORKDAYS(Lister!$D$20,Lister!$E$20,Lister!$D$7:$D$13),IF(AND(MONTH(F623)=7,MONTH(H623)=8),(NETWORKDAYS(Lister!$D$20,H623,Lister!$D$7:$D$13)-X623)*T623/NETWORKDAYS(Lister!$D$20,Lister!$E$20,Lister!$D$7:$D$13),IF(AND(MONTH(F623)=7,MONTH(H623)=7),0)))),0),"")</f>
        <v/>
      </c>
      <c r="AC623" s="30" t="str">
        <f>IF(Afrapportering!AC604="","",Afrapportering!AC604)</f>
        <v/>
      </c>
      <c r="AD623" s="52" t="str">
        <f t="shared" si="79"/>
        <v/>
      </c>
      <c r="AE623" s="52" t="str">
        <f t="shared" si="80"/>
        <v/>
      </c>
      <c r="AF623" s="30" t="str">
        <f t="shared" si="81"/>
        <v/>
      </c>
      <c r="AG623" s="30" t="str">
        <f t="shared" si="82"/>
        <v/>
      </c>
      <c r="AH623" s="3" t="str">
        <f t="shared" si="83"/>
        <v/>
      </c>
    </row>
    <row r="624" spans="1:34" x14ac:dyDescent="0.25">
      <c r="A624" s="13" t="str">
        <f>+Afrapportering!A605</f>
        <v/>
      </c>
      <c r="B624" s="13" t="str">
        <f>+Afrapportering!B605</f>
        <v/>
      </c>
      <c r="C624" s="13" t="str">
        <f>+Afrapportering!C605</f>
        <v/>
      </c>
      <c r="D624" s="13" t="str">
        <f>+Afrapportering!D605</f>
        <v/>
      </c>
      <c r="E624" s="14" t="str">
        <f>+Afrapportering!E605</f>
        <v/>
      </c>
      <c r="F624" s="139" t="str">
        <f>IF(Afrapportering!F605 = "", "",Afrapportering!F605)</f>
        <v/>
      </c>
      <c r="G624" s="14" t="str">
        <f>+Afrapportering!G605</f>
        <v/>
      </c>
      <c r="H624" s="139" t="str">
        <f>IF(Afrapportering!H605 = "","",Afrapportering!H605)</f>
        <v/>
      </c>
      <c r="I624" s="140" t="str">
        <f>+Afrapportering!I605</f>
        <v/>
      </c>
      <c r="J624" s="13" t="str">
        <f>+Afrapportering!J605</f>
        <v/>
      </c>
      <c r="K624" s="32" t="str">
        <f t="shared" si="76"/>
        <v/>
      </c>
      <c r="L624" s="31" t="str">
        <f>IF(Ansøgning!J610="","",Ansøgning!J610)</f>
        <v/>
      </c>
      <c r="M624" s="134" t="str">
        <f>IF(Afrapportering!M605="","",Afrapportering!M605)</f>
        <v/>
      </c>
      <c r="N624" s="31" t="str">
        <f>IF(Ansøgning!K610="","",Ansøgning!K610)</f>
        <v/>
      </c>
      <c r="O624" s="134">
        <f>IF(Afrapportering!O605="",,Afrapportering!O605)</f>
        <v>0</v>
      </c>
      <c r="P624" s="15" t="str">
        <f>IF(Ansøgning!L610="","",Ansøgning!L610)</f>
        <v/>
      </c>
      <c r="Q624" s="15" t="str">
        <f t="shared" si="77"/>
        <v/>
      </c>
      <c r="R624" s="15"/>
      <c r="S624" s="15" t="str">
        <f>IF(Afrapportering!S605="","",Afrapportering!S605)</f>
        <v/>
      </c>
      <c r="T624" s="31" t="str">
        <f t="shared" si="78"/>
        <v/>
      </c>
      <c r="U624" s="30" t="str">
        <f>IF(Afrapportering!U605="","",Afrapportering!U605)</f>
        <v/>
      </c>
      <c r="V624" s="52" t="str">
        <f>IF(Afrapportering!V605="","",Afrapportering!V605)</f>
        <v/>
      </c>
      <c r="W624" s="30" t="str">
        <f>IF(Afrapportering!W605="","",Afrapportering!W605)</f>
        <v/>
      </c>
      <c r="X624" s="52" t="str">
        <f>IF(Afrapportering!X605="","",Afrapportering!X605)</f>
        <v/>
      </c>
      <c r="Y624" s="30" t="str">
        <f>IF(Afrapportering!Y605="","",Afrapportering!Y605)</f>
        <v/>
      </c>
      <c r="Z624" s="52" t="str">
        <f>IFERROR(MAX(IF(OR(V624="",X624=""),"",IF(AND(AND(MONTH(F624)&gt;=7,MONTH(F624)&lt;8),AND(MONTH(H624)&gt;=7,MONTH(H624)&lt;8)),(NETWORKDAYS(F624,H624,Lister!$D$7:$D$13)-V624)*T624/NETWORKDAYS(Lister!$D$19,Lister!$E$19,Lister!$D$7:$D$13),IF(AND(AND(MONTH(F624)&gt;=7,MONTH(F624)&lt;8),MONTH(H624)&gt;7),(NETWORKDAYS(F624,Lister!$E$19,Lister!$D$7:$D$13)-V624)*T624/NETWORKDAYS(Lister!$D$19,Lister!$E$19,Lister!$D$7:$D$13),IF(MONTH(F624)&gt;7,0)))),0),"")</f>
        <v/>
      </c>
      <c r="AA624" s="30" t="str">
        <f>IF(Afrapportering!AA605="","",Afrapportering!AA605)</f>
        <v/>
      </c>
      <c r="AB624" s="52" t="str">
        <f>IFERROR(MAX(IF(OR(V624="",X624=""),"",IF(AND(AND(MONTH(F624)&gt;=8,MONTH(F624)&lt;9),AND(MONTH(H624)&gt;=8,MONTH(H624)&lt;9)),(NETWORKDAYS(F624,H624,Lister!$D$7:$D$13)-X624)*T624/NETWORKDAYS(Lister!$D$20,Lister!$E$20,Lister!$D$7:$D$13),IF(AND(MONTH(F624)=7,MONTH(H624)=8),(NETWORKDAYS(Lister!$D$20,H624,Lister!$D$7:$D$13)-X624)*T624/NETWORKDAYS(Lister!$D$20,Lister!$E$20,Lister!$D$7:$D$13),IF(AND(MONTH(F624)=7,MONTH(H624)=7),0)))),0),"")</f>
        <v/>
      </c>
      <c r="AC624" s="30" t="str">
        <f>IF(Afrapportering!AC605="","",Afrapportering!AC605)</f>
        <v/>
      </c>
      <c r="AD624" s="52" t="str">
        <f t="shared" si="79"/>
        <v/>
      </c>
      <c r="AE624" s="52" t="str">
        <f t="shared" si="80"/>
        <v/>
      </c>
      <c r="AF624" s="30" t="str">
        <f t="shared" si="81"/>
        <v/>
      </c>
      <c r="AG624" s="30" t="str">
        <f t="shared" si="82"/>
        <v/>
      </c>
      <c r="AH624" s="3" t="str">
        <f t="shared" si="83"/>
        <v/>
      </c>
    </row>
    <row r="625" spans="1:34" x14ac:dyDescent="0.25">
      <c r="A625" s="13" t="str">
        <f>+Afrapportering!A606</f>
        <v/>
      </c>
      <c r="B625" s="13" t="str">
        <f>+Afrapportering!B606</f>
        <v/>
      </c>
      <c r="C625" s="13" t="str">
        <f>+Afrapportering!C606</f>
        <v/>
      </c>
      <c r="D625" s="13" t="str">
        <f>+Afrapportering!D606</f>
        <v/>
      </c>
      <c r="E625" s="14" t="str">
        <f>+Afrapportering!E606</f>
        <v/>
      </c>
      <c r="F625" s="139" t="str">
        <f>IF(Afrapportering!F606 = "", "",Afrapportering!F606)</f>
        <v/>
      </c>
      <c r="G625" s="14" t="str">
        <f>+Afrapportering!G606</f>
        <v/>
      </c>
      <c r="H625" s="139" t="str">
        <f>IF(Afrapportering!H606 = "","",Afrapportering!H606)</f>
        <v/>
      </c>
      <c r="I625" s="140" t="str">
        <f>+Afrapportering!I606</f>
        <v/>
      </c>
      <c r="J625" s="13" t="str">
        <f>+Afrapportering!J606</f>
        <v/>
      </c>
      <c r="K625" s="32" t="str">
        <f t="shared" si="76"/>
        <v/>
      </c>
      <c r="L625" s="31" t="str">
        <f>IF(Ansøgning!J611="","",Ansøgning!J611)</f>
        <v/>
      </c>
      <c r="M625" s="134" t="str">
        <f>IF(Afrapportering!M606="","",Afrapportering!M606)</f>
        <v/>
      </c>
      <c r="N625" s="31" t="str">
        <f>IF(Ansøgning!K611="","",Ansøgning!K611)</f>
        <v/>
      </c>
      <c r="O625" s="134">
        <f>IF(Afrapportering!O606="",,Afrapportering!O606)</f>
        <v>0</v>
      </c>
      <c r="P625" s="15" t="str">
        <f>IF(Ansøgning!L611="","",Ansøgning!L611)</f>
        <v/>
      </c>
      <c r="Q625" s="15" t="str">
        <f t="shared" si="77"/>
        <v/>
      </c>
      <c r="R625" s="15"/>
      <c r="S625" s="15" t="str">
        <f>IF(Afrapportering!S606="","",Afrapportering!S606)</f>
        <v/>
      </c>
      <c r="T625" s="31" t="str">
        <f t="shared" si="78"/>
        <v/>
      </c>
      <c r="U625" s="30" t="str">
        <f>IF(Afrapportering!U606="","",Afrapportering!U606)</f>
        <v/>
      </c>
      <c r="V625" s="52" t="str">
        <f>IF(Afrapportering!V606="","",Afrapportering!V606)</f>
        <v/>
      </c>
      <c r="W625" s="30" t="str">
        <f>IF(Afrapportering!W606="","",Afrapportering!W606)</f>
        <v/>
      </c>
      <c r="X625" s="52" t="str">
        <f>IF(Afrapportering!X606="","",Afrapportering!X606)</f>
        <v/>
      </c>
      <c r="Y625" s="30" t="str">
        <f>IF(Afrapportering!Y606="","",Afrapportering!Y606)</f>
        <v/>
      </c>
      <c r="Z625" s="52" t="str">
        <f>IFERROR(MAX(IF(OR(V625="",X625=""),"",IF(AND(AND(MONTH(F625)&gt;=7,MONTH(F625)&lt;8),AND(MONTH(H625)&gt;=7,MONTH(H625)&lt;8)),(NETWORKDAYS(F625,H625,Lister!$D$7:$D$13)-V625)*T625/NETWORKDAYS(Lister!$D$19,Lister!$E$19,Lister!$D$7:$D$13),IF(AND(AND(MONTH(F625)&gt;=7,MONTH(F625)&lt;8),MONTH(H625)&gt;7),(NETWORKDAYS(F625,Lister!$E$19,Lister!$D$7:$D$13)-V625)*T625/NETWORKDAYS(Lister!$D$19,Lister!$E$19,Lister!$D$7:$D$13),IF(MONTH(F625)&gt;7,0)))),0),"")</f>
        <v/>
      </c>
      <c r="AA625" s="30" t="str">
        <f>IF(Afrapportering!AA606="","",Afrapportering!AA606)</f>
        <v/>
      </c>
      <c r="AB625" s="52" t="str">
        <f>IFERROR(MAX(IF(OR(V625="",X625=""),"",IF(AND(AND(MONTH(F625)&gt;=8,MONTH(F625)&lt;9),AND(MONTH(H625)&gt;=8,MONTH(H625)&lt;9)),(NETWORKDAYS(F625,H625,Lister!$D$7:$D$13)-X625)*T625/NETWORKDAYS(Lister!$D$20,Lister!$E$20,Lister!$D$7:$D$13),IF(AND(MONTH(F625)=7,MONTH(H625)=8),(NETWORKDAYS(Lister!$D$20,H625,Lister!$D$7:$D$13)-X625)*T625/NETWORKDAYS(Lister!$D$20,Lister!$E$20,Lister!$D$7:$D$13),IF(AND(MONTH(F625)=7,MONTH(H625)=7),0)))),0),"")</f>
        <v/>
      </c>
      <c r="AC625" s="30" t="str">
        <f>IF(Afrapportering!AC606="","",Afrapportering!AC606)</f>
        <v/>
      </c>
      <c r="AD625" s="52" t="str">
        <f t="shared" si="79"/>
        <v/>
      </c>
      <c r="AE625" s="52" t="str">
        <f t="shared" si="80"/>
        <v/>
      </c>
      <c r="AF625" s="30" t="str">
        <f t="shared" si="81"/>
        <v/>
      </c>
      <c r="AG625" s="30" t="str">
        <f t="shared" si="82"/>
        <v/>
      </c>
      <c r="AH625" s="3" t="str">
        <f t="shared" si="83"/>
        <v/>
      </c>
    </row>
    <row r="626" spans="1:34" x14ac:dyDescent="0.25">
      <c r="A626" s="13" t="str">
        <f>+Afrapportering!A607</f>
        <v/>
      </c>
      <c r="B626" s="13" t="str">
        <f>+Afrapportering!B607</f>
        <v/>
      </c>
      <c r="C626" s="13" t="str">
        <f>+Afrapportering!C607</f>
        <v/>
      </c>
      <c r="D626" s="13" t="str">
        <f>+Afrapportering!D607</f>
        <v/>
      </c>
      <c r="E626" s="14" t="str">
        <f>+Afrapportering!E607</f>
        <v/>
      </c>
      <c r="F626" s="139" t="str">
        <f>IF(Afrapportering!F607 = "", "",Afrapportering!F607)</f>
        <v/>
      </c>
      <c r="G626" s="14" t="str">
        <f>+Afrapportering!G607</f>
        <v/>
      </c>
      <c r="H626" s="139" t="str">
        <f>IF(Afrapportering!H607 = "","",Afrapportering!H607)</f>
        <v/>
      </c>
      <c r="I626" s="140" t="str">
        <f>+Afrapportering!I607</f>
        <v/>
      </c>
      <c r="J626" s="13" t="str">
        <f>+Afrapportering!J607</f>
        <v/>
      </c>
      <c r="K626" s="32" t="str">
        <f t="shared" si="76"/>
        <v/>
      </c>
      <c r="L626" s="31" t="str">
        <f>IF(Ansøgning!J612="","",Ansøgning!J612)</f>
        <v/>
      </c>
      <c r="M626" s="134" t="str">
        <f>IF(Afrapportering!M607="","",Afrapportering!M607)</f>
        <v/>
      </c>
      <c r="N626" s="31" t="str">
        <f>IF(Ansøgning!K612="","",Ansøgning!K612)</f>
        <v/>
      </c>
      <c r="O626" s="134">
        <f>IF(Afrapportering!O607="",,Afrapportering!O607)</f>
        <v>0</v>
      </c>
      <c r="P626" s="15" t="str">
        <f>IF(Ansøgning!L612="","",Ansøgning!L612)</f>
        <v/>
      </c>
      <c r="Q626" s="15" t="str">
        <f t="shared" si="77"/>
        <v/>
      </c>
      <c r="R626" s="15"/>
      <c r="S626" s="15" t="str">
        <f>IF(Afrapportering!S607="","",Afrapportering!S607)</f>
        <v/>
      </c>
      <c r="T626" s="31" t="str">
        <f t="shared" si="78"/>
        <v/>
      </c>
      <c r="U626" s="30" t="str">
        <f>IF(Afrapportering!U607="","",Afrapportering!U607)</f>
        <v/>
      </c>
      <c r="V626" s="52" t="str">
        <f>IF(Afrapportering!V607="","",Afrapportering!V607)</f>
        <v/>
      </c>
      <c r="W626" s="30" t="str">
        <f>IF(Afrapportering!W607="","",Afrapportering!W607)</f>
        <v/>
      </c>
      <c r="X626" s="52" t="str">
        <f>IF(Afrapportering!X607="","",Afrapportering!X607)</f>
        <v/>
      </c>
      <c r="Y626" s="30" t="str">
        <f>IF(Afrapportering!Y607="","",Afrapportering!Y607)</f>
        <v/>
      </c>
      <c r="Z626" s="52" t="str">
        <f>IFERROR(MAX(IF(OR(V626="",X626=""),"",IF(AND(AND(MONTH(F626)&gt;=7,MONTH(F626)&lt;8),AND(MONTH(H626)&gt;=7,MONTH(H626)&lt;8)),(NETWORKDAYS(F626,H626,Lister!$D$7:$D$13)-V626)*T626/NETWORKDAYS(Lister!$D$19,Lister!$E$19,Lister!$D$7:$D$13),IF(AND(AND(MONTH(F626)&gt;=7,MONTH(F626)&lt;8),MONTH(H626)&gt;7),(NETWORKDAYS(F626,Lister!$E$19,Lister!$D$7:$D$13)-V626)*T626/NETWORKDAYS(Lister!$D$19,Lister!$E$19,Lister!$D$7:$D$13),IF(MONTH(F626)&gt;7,0)))),0),"")</f>
        <v/>
      </c>
      <c r="AA626" s="30" t="str">
        <f>IF(Afrapportering!AA607="","",Afrapportering!AA607)</f>
        <v/>
      </c>
      <c r="AB626" s="52" t="str">
        <f>IFERROR(MAX(IF(OR(V626="",X626=""),"",IF(AND(AND(MONTH(F626)&gt;=8,MONTH(F626)&lt;9),AND(MONTH(H626)&gt;=8,MONTH(H626)&lt;9)),(NETWORKDAYS(F626,H626,Lister!$D$7:$D$13)-X626)*T626/NETWORKDAYS(Lister!$D$20,Lister!$E$20,Lister!$D$7:$D$13),IF(AND(MONTH(F626)=7,MONTH(H626)=8),(NETWORKDAYS(Lister!$D$20,H626,Lister!$D$7:$D$13)-X626)*T626/NETWORKDAYS(Lister!$D$20,Lister!$E$20,Lister!$D$7:$D$13),IF(AND(MONTH(F626)=7,MONTH(H626)=7),0)))),0),"")</f>
        <v/>
      </c>
      <c r="AC626" s="30" t="str">
        <f>IF(Afrapportering!AC607="","",Afrapportering!AC607)</f>
        <v/>
      </c>
      <c r="AD626" s="52" t="str">
        <f t="shared" si="79"/>
        <v/>
      </c>
      <c r="AE626" s="52" t="str">
        <f t="shared" si="80"/>
        <v/>
      </c>
      <c r="AF626" s="30" t="str">
        <f t="shared" si="81"/>
        <v/>
      </c>
      <c r="AG626" s="30" t="str">
        <f t="shared" si="82"/>
        <v/>
      </c>
      <c r="AH626" s="3" t="str">
        <f t="shared" si="83"/>
        <v/>
      </c>
    </row>
    <row r="627" spans="1:34" x14ac:dyDescent="0.25">
      <c r="A627" s="13" t="str">
        <f>+Afrapportering!A608</f>
        <v/>
      </c>
      <c r="B627" s="13" t="str">
        <f>+Afrapportering!B608</f>
        <v/>
      </c>
      <c r="C627" s="13" t="str">
        <f>+Afrapportering!C608</f>
        <v/>
      </c>
      <c r="D627" s="13" t="str">
        <f>+Afrapportering!D608</f>
        <v/>
      </c>
      <c r="E627" s="14" t="str">
        <f>+Afrapportering!E608</f>
        <v/>
      </c>
      <c r="F627" s="139" t="str">
        <f>IF(Afrapportering!F608 = "", "",Afrapportering!F608)</f>
        <v/>
      </c>
      <c r="G627" s="14" t="str">
        <f>+Afrapportering!G608</f>
        <v/>
      </c>
      <c r="H627" s="139" t="str">
        <f>IF(Afrapportering!H608 = "","",Afrapportering!H608)</f>
        <v/>
      </c>
      <c r="I627" s="140" t="str">
        <f>+Afrapportering!I608</f>
        <v/>
      </c>
      <c r="J627" s="13" t="str">
        <f>+Afrapportering!J608</f>
        <v/>
      </c>
      <c r="K627" s="32" t="str">
        <f t="shared" si="76"/>
        <v/>
      </c>
      <c r="L627" s="31" t="str">
        <f>IF(Ansøgning!J613="","",Ansøgning!J613)</f>
        <v/>
      </c>
      <c r="M627" s="134" t="str">
        <f>IF(Afrapportering!M608="","",Afrapportering!M608)</f>
        <v/>
      </c>
      <c r="N627" s="31" t="str">
        <f>IF(Ansøgning!K613="","",Ansøgning!K613)</f>
        <v/>
      </c>
      <c r="O627" s="134">
        <f>IF(Afrapportering!O608="",,Afrapportering!O608)</f>
        <v>0</v>
      </c>
      <c r="P627" s="15" t="str">
        <f>IF(Ansøgning!L613="","",Ansøgning!L613)</f>
        <v/>
      </c>
      <c r="Q627" s="15" t="str">
        <f t="shared" si="77"/>
        <v/>
      </c>
      <c r="R627" s="15"/>
      <c r="S627" s="15" t="str">
        <f>IF(Afrapportering!S608="","",Afrapportering!S608)</f>
        <v/>
      </c>
      <c r="T627" s="31" t="str">
        <f t="shared" si="78"/>
        <v/>
      </c>
      <c r="U627" s="30" t="str">
        <f>IF(Afrapportering!U608="","",Afrapportering!U608)</f>
        <v/>
      </c>
      <c r="V627" s="52" t="str">
        <f>IF(Afrapportering!V608="","",Afrapportering!V608)</f>
        <v/>
      </c>
      <c r="W627" s="30" t="str">
        <f>IF(Afrapportering!W608="","",Afrapportering!W608)</f>
        <v/>
      </c>
      <c r="X627" s="52" t="str">
        <f>IF(Afrapportering!X608="","",Afrapportering!X608)</f>
        <v/>
      </c>
      <c r="Y627" s="30" t="str">
        <f>IF(Afrapportering!Y608="","",Afrapportering!Y608)</f>
        <v/>
      </c>
      <c r="Z627" s="52" t="str">
        <f>IFERROR(MAX(IF(OR(V627="",X627=""),"",IF(AND(AND(MONTH(F627)&gt;=7,MONTH(F627)&lt;8),AND(MONTH(H627)&gt;=7,MONTH(H627)&lt;8)),(NETWORKDAYS(F627,H627,Lister!$D$7:$D$13)-V627)*T627/NETWORKDAYS(Lister!$D$19,Lister!$E$19,Lister!$D$7:$D$13),IF(AND(AND(MONTH(F627)&gt;=7,MONTH(F627)&lt;8),MONTH(H627)&gt;7),(NETWORKDAYS(F627,Lister!$E$19,Lister!$D$7:$D$13)-V627)*T627/NETWORKDAYS(Lister!$D$19,Lister!$E$19,Lister!$D$7:$D$13),IF(MONTH(F627)&gt;7,0)))),0),"")</f>
        <v/>
      </c>
      <c r="AA627" s="30" t="str">
        <f>IF(Afrapportering!AA608="","",Afrapportering!AA608)</f>
        <v/>
      </c>
      <c r="AB627" s="52" t="str">
        <f>IFERROR(MAX(IF(OR(V627="",X627=""),"",IF(AND(AND(MONTH(F627)&gt;=8,MONTH(F627)&lt;9),AND(MONTH(H627)&gt;=8,MONTH(H627)&lt;9)),(NETWORKDAYS(F627,H627,Lister!$D$7:$D$13)-X627)*T627/NETWORKDAYS(Lister!$D$20,Lister!$E$20,Lister!$D$7:$D$13),IF(AND(MONTH(F627)=7,MONTH(H627)=8),(NETWORKDAYS(Lister!$D$20,H627,Lister!$D$7:$D$13)-X627)*T627/NETWORKDAYS(Lister!$D$20,Lister!$E$20,Lister!$D$7:$D$13),IF(AND(MONTH(F627)=7,MONTH(H627)=7),0)))),0),"")</f>
        <v/>
      </c>
      <c r="AC627" s="30" t="str">
        <f>IF(Afrapportering!AC608="","",Afrapportering!AC608)</f>
        <v/>
      </c>
      <c r="AD627" s="52" t="str">
        <f t="shared" si="79"/>
        <v/>
      </c>
      <c r="AE627" s="52" t="str">
        <f t="shared" si="80"/>
        <v/>
      </c>
      <c r="AF627" s="30" t="str">
        <f t="shared" si="81"/>
        <v/>
      </c>
      <c r="AG627" s="30" t="str">
        <f t="shared" si="82"/>
        <v/>
      </c>
      <c r="AH627" s="3" t="str">
        <f t="shared" si="83"/>
        <v/>
      </c>
    </row>
    <row r="628" spans="1:34" x14ac:dyDescent="0.25">
      <c r="A628" s="13" t="str">
        <f>+Afrapportering!A609</f>
        <v/>
      </c>
      <c r="B628" s="13" t="str">
        <f>+Afrapportering!B609</f>
        <v/>
      </c>
      <c r="C628" s="13" t="str">
        <f>+Afrapportering!C609</f>
        <v/>
      </c>
      <c r="D628" s="13" t="str">
        <f>+Afrapportering!D609</f>
        <v/>
      </c>
      <c r="E628" s="14" t="str">
        <f>+Afrapportering!E609</f>
        <v/>
      </c>
      <c r="F628" s="139" t="str">
        <f>IF(Afrapportering!F609 = "", "",Afrapportering!F609)</f>
        <v/>
      </c>
      <c r="G628" s="14" t="str">
        <f>+Afrapportering!G609</f>
        <v/>
      </c>
      <c r="H628" s="139" t="str">
        <f>IF(Afrapportering!H609 = "","",Afrapportering!H609)</f>
        <v/>
      </c>
      <c r="I628" s="140" t="str">
        <f>+Afrapportering!I609</f>
        <v/>
      </c>
      <c r="J628" s="13" t="str">
        <f>+Afrapportering!J609</f>
        <v/>
      </c>
      <c r="K628" s="32" t="str">
        <f t="shared" si="76"/>
        <v/>
      </c>
      <c r="L628" s="31" t="str">
        <f>IF(Ansøgning!J614="","",Ansøgning!J614)</f>
        <v/>
      </c>
      <c r="M628" s="134" t="str">
        <f>IF(Afrapportering!M609="","",Afrapportering!M609)</f>
        <v/>
      </c>
      <c r="N628" s="31" t="str">
        <f>IF(Ansøgning!K614="","",Ansøgning!K614)</f>
        <v/>
      </c>
      <c r="O628" s="134">
        <f>IF(Afrapportering!O609="",,Afrapportering!O609)</f>
        <v>0</v>
      </c>
      <c r="P628" s="15" t="str">
        <f>IF(Ansøgning!L614="","",Ansøgning!L614)</f>
        <v/>
      </c>
      <c r="Q628" s="15" t="str">
        <f t="shared" si="77"/>
        <v/>
      </c>
      <c r="R628" s="15"/>
      <c r="S628" s="15" t="str">
        <f>IF(Afrapportering!S609="","",Afrapportering!S609)</f>
        <v/>
      </c>
      <c r="T628" s="31" t="str">
        <f t="shared" si="78"/>
        <v/>
      </c>
      <c r="U628" s="30" t="str">
        <f>IF(Afrapportering!U609="","",Afrapportering!U609)</f>
        <v/>
      </c>
      <c r="V628" s="52" t="str">
        <f>IF(Afrapportering!V609="","",Afrapportering!V609)</f>
        <v/>
      </c>
      <c r="W628" s="30" t="str">
        <f>IF(Afrapportering!W609="","",Afrapportering!W609)</f>
        <v/>
      </c>
      <c r="X628" s="52" t="str">
        <f>IF(Afrapportering!X609="","",Afrapportering!X609)</f>
        <v/>
      </c>
      <c r="Y628" s="30" t="str">
        <f>IF(Afrapportering!Y609="","",Afrapportering!Y609)</f>
        <v/>
      </c>
      <c r="Z628" s="52" t="str">
        <f>IFERROR(MAX(IF(OR(V628="",X628=""),"",IF(AND(AND(MONTH(F628)&gt;=7,MONTH(F628)&lt;8),AND(MONTH(H628)&gt;=7,MONTH(H628)&lt;8)),(NETWORKDAYS(F628,H628,Lister!$D$7:$D$13)-V628)*T628/NETWORKDAYS(Lister!$D$19,Lister!$E$19,Lister!$D$7:$D$13),IF(AND(AND(MONTH(F628)&gt;=7,MONTH(F628)&lt;8),MONTH(H628)&gt;7),(NETWORKDAYS(F628,Lister!$E$19,Lister!$D$7:$D$13)-V628)*T628/NETWORKDAYS(Lister!$D$19,Lister!$E$19,Lister!$D$7:$D$13),IF(MONTH(F628)&gt;7,0)))),0),"")</f>
        <v/>
      </c>
      <c r="AA628" s="30" t="str">
        <f>IF(Afrapportering!AA609="","",Afrapportering!AA609)</f>
        <v/>
      </c>
      <c r="AB628" s="52" t="str">
        <f>IFERROR(MAX(IF(OR(V628="",X628=""),"",IF(AND(AND(MONTH(F628)&gt;=8,MONTH(F628)&lt;9),AND(MONTH(H628)&gt;=8,MONTH(H628)&lt;9)),(NETWORKDAYS(F628,H628,Lister!$D$7:$D$13)-X628)*T628/NETWORKDAYS(Lister!$D$20,Lister!$E$20,Lister!$D$7:$D$13),IF(AND(MONTH(F628)=7,MONTH(H628)=8),(NETWORKDAYS(Lister!$D$20,H628,Lister!$D$7:$D$13)-X628)*T628/NETWORKDAYS(Lister!$D$20,Lister!$E$20,Lister!$D$7:$D$13),IF(AND(MONTH(F628)=7,MONTH(H628)=7),0)))),0),"")</f>
        <v/>
      </c>
      <c r="AC628" s="30" t="str">
        <f>IF(Afrapportering!AC609="","",Afrapportering!AC609)</f>
        <v/>
      </c>
      <c r="AD628" s="52" t="str">
        <f t="shared" si="79"/>
        <v/>
      </c>
      <c r="AE628" s="52" t="str">
        <f t="shared" si="80"/>
        <v/>
      </c>
      <c r="AF628" s="30" t="str">
        <f t="shared" si="81"/>
        <v/>
      </c>
      <c r="AG628" s="30" t="str">
        <f t="shared" si="82"/>
        <v/>
      </c>
      <c r="AH628" s="3" t="str">
        <f t="shared" si="83"/>
        <v/>
      </c>
    </row>
    <row r="629" spans="1:34" x14ac:dyDescent="0.25">
      <c r="A629" s="13" t="str">
        <f>+Afrapportering!A610</f>
        <v/>
      </c>
      <c r="B629" s="13" t="str">
        <f>+Afrapportering!B610</f>
        <v/>
      </c>
      <c r="C629" s="13" t="str">
        <f>+Afrapportering!C610</f>
        <v/>
      </c>
      <c r="D629" s="13" t="str">
        <f>+Afrapportering!D610</f>
        <v/>
      </c>
      <c r="E629" s="14" t="str">
        <f>+Afrapportering!E610</f>
        <v/>
      </c>
      <c r="F629" s="139" t="str">
        <f>IF(Afrapportering!F610 = "", "",Afrapportering!F610)</f>
        <v/>
      </c>
      <c r="G629" s="14" t="str">
        <f>+Afrapportering!G610</f>
        <v/>
      </c>
      <c r="H629" s="139" t="str">
        <f>IF(Afrapportering!H610 = "","",Afrapportering!H610)</f>
        <v/>
      </c>
      <c r="I629" s="140" t="str">
        <f>+Afrapportering!I610</f>
        <v/>
      </c>
      <c r="J629" s="13" t="str">
        <f>+Afrapportering!J610</f>
        <v/>
      </c>
      <c r="K629" s="32" t="str">
        <f t="shared" si="76"/>
        <v/>
      </c>
      <c r="L629" s="31" t="str">
        <f>IF(Ansøgning!J615="","",Ansøgning!J615)</f>
        <v/>
      </c>
      <c r="M629" s="134" t="str">
        <f>IF(Afrapportering!M610="","",Afrapportering!M610)</f>
        <v/>
      </c>
      <c r="N629" s="31" t="str">
        <f>IF(Ansøgning!K615="","",Ansøgning!K615)</f>
        <v/>
      </c>
      <c r="O629" s="134">
        <f>IF(Afrapportering!O610="",,Afrapportering!O610)</f>
        <v>0</v>
      </c>
      <c r="P629" s="15" t="str">
        <f>IF(Ansøgning!L615="","",Ansøgning!L615)</f>
        <v/>
      </c>
      <c r="Q629" s="15" t="str">
        <f t="shared" si="77"/>
        <v/>
      </c>
      <c r="R629" s="15"/>
      <c r="S629" s="15" t="str">
        <f>IF(Afrapportering!S610="","",Afrapportering!S610)</f>
        <v/>
      </c>
      <c r="T629" s="31" t="str">
        <f t="shared" si="78"/>
        <v/>
      </c>
      <c r="U629" s="30" t="str">
        <f>IF(Afrapportering!U610="","",Afrapportering!U610)</f>
        <v/>
      </c>
      <c r="V629" s="52" t="str">
        <f>IF(Afrapportering!V610="","",Afrapportering!V610)</f>
        <v/>
      </c>
      <c r="W629" s="30" t="str">
        <f>IF(Afrapportering!W610="","",Afrapportering!W610)</f>
        <v/>
      </c>
      <c r="X629" s="52" t="str">
        <f>IF(Afrapportering!X610="","",Afrapportering!X610)</f>
        <v/>
      </c>
      <c r="Y629" s="30" t="str">
        <f>IF(Afrapportering!Y610="","",Afrapportering!Y610)</f>
        <v/>
      </c>
      <c r="Z629" s="52" t="str">
        <f>IFERROR(MAX(IF(OR(V629="",X629=""),"",IF(AND(AND(MONTH(F629)&gt;=7,MONTH(F629)&lt;8),AND(MONTH(H629)&gt;=7,MONTH(H629)&lt;8)),(NETWORKDAYS(F629,H629,Lister!$D$7:$D$13)-V629)*T629/NETWORKDAYS(Lister!$D$19,Lister!$E$19,Lister!$D$7:$D$13),IF(AND(AND(MONTH(F629)&gt;=7,MONTH(F629)&lt;8),MONTH(H629)&gt;7),(NETWORKDAYS(F629,Lister!$E$19,Lister!$D$7:$D$13)-V629)*T629/NETWORKDAYS(Lister!$D$19,Lister!$E$19,Lister!$D$7:$D$13),IF(MONTH(F629)&gt;7,0)))),0),"")</f>
        <v/>
      </c>
      <c r="AA629" s="30" t="str">
        <f>IF(Afrapportering!AA610="","",Afrapportering!AA610)</f>
        <v/>
      </c>
      <c r="AB629" s="52" t="str">
        <f>IFERROR(MAX(IF(OR(V629="",X629=""),"",IF(AND(AND(MONTH(F629)&gt;=8,MONTH(F629)&lt;9),AND(MONTH(H629)&gt;=8,MONTH(H629)&lt;9)),(NETWORKDAYS(F629,H629,Lister!$D$7:$D$13)-X629)*T629/NETWORKDAYS(Lister!$D$20,Lister!$E$20,Lister!$D$7:$D$13),IF(AND(MONTH(F629)=7,MONTH(H629)=8),(NETWORKDAYS(Lister!$D$20,H629,Lister!$D$7:$D$13)-X629)*T629/NETWORKDAYS(Lister!$D$20,Lister!$E$20,Lister!$D$7:$D$13),IF(AND(MONTH(F629)=7,MONTH(H629)=7),0)))),0),"")</f>
        <v/>
      </c>
      <c r="AC629" s="30" t="str">
        <f>IF(Afrapportering!AC610="","",Afrapportering!AC610)</f>
        <v/>
      </c>
      <c r="AD629" s="52" t="str">
        <f t="shared" si="79"/>
        <v/>
      </c>
      <c r="AE629" s="52" t="str">
        <f t="shared" si="80"/>
        <v/>
      </c>
      <c r="AF629" s="30" t="str">
        <f t="shared" si="81"/>
        <v/>
      </c>
      <c r="AG629" s="30" t="str">
        <f t="shared" si="82"/>
        <v/>
      </c>
      <c r="AH629" s="3" t="str">
        <f t="shared" si="83"/>
        <v/>
      </c>
    </row>
    <row r="630" spans="1:34" x14ac:dyDescent="0.25">
      <c r="A630" s="13" t="str">
        <f>+Afrapportering!A611</f>
        <v/>
      </c>
      <c r="B630" s="13" t="str">
        <f>+Afrapportering!B611</f>
        <v/>
      </c>
      <c r="C630" s="13" t="str">
        <f>+Afrapportering!C611</f>
        <v/>
      </c>
      <c r="D630" s="13" t="str">
        <f>+Afrapportering!D611</f>
        <v/>
      </c>
      <c r="E630" s="14" t="str">
        <f>+Afrapportering!E611</f>
        <v/>
      </c>
      <c r="F630" s="139" t="str">
        <f>IF(Afrapportering!F611 = "", "",Afrapportering!F611)</f>
        <v/>
      </c>
      <c r="G630" s="14" t="str">
        <f>+Afrapportering!G611</f>
        <v/>
      </c>
      <c r="H630" s="139" t="str">
        <f>IF(Afrapportering!H611 = "","",Afrapportering!H611)</f>
        <v/>
      </c>
      <c r="I630" s="140" t="str">
        <f>+Afrapportering!I611</f>
        <v/>
      </c>
      <c r="J630" s="13" t="str">
        <f>+Afrapportering!J611</f>
        <v/>
      </c>
      <c r="K630" s="32" t="str">
        <f t="shared" si="76"/>
        <v/>
      </c>
      <c r="L630" s="31" t="str">
        <f>IF(Ansøgning!J616="","",Ansøgning!J616)</f>
        <v/>
      </c>
      <c r="M630" s="134" t="str">
        <f>IF(Afrapportering!M611="","",Afrapportering!M611)</f>
        <v/>
      </c>
      <c r="N630" s="31" t="str">
        <f>IF(Ansøgning!K616="","",Ansøgning!K616)</f>
        <v/>
      </c>
      <c r="O630" s="134">
        <f>IF(Afrapportering!O611="",,Afrapportering!O611)</f>
        <v>0</v>
      </c>
      <c r="P630" s="15" t="str">
        <f>IF(Ansøgning!L616="","",Ansøgning!L616)</f>
        <v/>
      </c>
      <c r="Q630" s="15" t="str">
        <f t="shared" si="77"/>
        <v/>
      </c>
      <c r="R630" s="15"/>
      <c r="S630" s="15" t="str">
        <f>IF(Afrapportering!S611="","",Afrapportering!S611)</f>
        <v/>
      </c>
      <c r="T630" s="31" t="str">
        <f t="shared" si="78"/>
        <v/>
      </c>
      <c r="U630" s="30" t="str">
        <f>IF(Afrapportering!U611="","",Afrapportering!U611)</f>
        <v/>
      </c>
      <c r="V630" s="52" t="str">
        <f>IF(Afrapportering!V611="","",Afrapportering!V611)</f>
        <v/>
      </c>
      <c r="W630" s="30" t="str">
        <f>IF(Afrapportering!W611="","",Afrapportering!W611)</f>
        <v/>
      </c>
      <c r="X630" s="52" t="str">
        <f>IF(Afrapportering!X611="","",Afrapportering!X611)</f>
        <v/>
      </c>
      <c r="Y630" s="30" t="str">
        <f>IF(Afrapportering!Y611="","",Afrapportering!Y611)</f>
        <v/>
      </c>
      <c r="Z630" s="52" t="str">
        <f>IFERROR(MAX(IF(OR(V630="",X630=""),"",IF(AND(AND(MONTH(F630)&gt;=7,MONTH(F630)&lt;8),AND(MONTH(H630)&gt;=7,MONTH(H630)&lt;8)),(NETWORKDAYS(F630,H630,Lister!$D$7:$D$13)-V630)*T630/NETWORKDAYS(Lister!$D$19,Lister!$E$19,Lister!$D$7:$D$13),IF(AND(AND(MONTH(F630)&gt;=7,MONTH(F630)&lt;8),MONTH(H630)&gt;7),(NETWORKDAYS(F630,Lister!$E$19,Lister!$D$7:$D$13)-V630)*T630/NETWORKDAYS(Lister!$D$19,Lister!$E$19,Lister!$D$7:$D$13),IF(MONTH(F630)&gt;7,0)))),0),"")</f>
        <v/>
      </c>
      <c r="AA630" s="30" t="str">
        <f>IF(Afrapportering!AA611="","",Afrapportering!AA611)</f>
        <v/>
      </c>
      <c r="AB630" s="52" t="str">
        <f>IFERROR(MAX(IF(OR(V630="",X630=""),"",IF(AND(AND(MONTH(F630)&gt;=8,MONTH(F630)&lt;9),AND(MONTH(H630)&gt;=8,MONTH(H630)&lt;9)),(NETWORKDAYS(F630,H630,Lister!$D$7:$D$13)-X630)*T630/NETWORKDAYS(Lister!$D$20,Lister!$E$20,Lister!$D$7:$D$13),IF(AND(MONTH(F630)=7,MONTH(H630)=8),(NETWORKDAYS(Lister!$D$20,H630,Lister!$D$7:$D$13)-X630)*T630/NETWORKDAYS(Lister!$D$20,Lister!$E$20,Lister!$D$7:$D$13),IF(AND(MONTH(F630)=7,MONTH(H630)=7),0)))),0),"")</f>
        <v/>
      </c>
      <c r="AC630" s="30" t="str">
        <f>IF(Afrapportering!AC611="","",Afrapportering!AC611)</f>
        <v/>
      </c>
      <c r="AD630" s="52" t="str">
        <f t="shared" si="79"/>
        <v/>
      </c>
      <c r="AE630" s="52" t="str">
        <f t="shared" si="80"/>
        <v/>
      </c>
      <c r="AF630" s="30" t="str">
        <f t="shared" si="81"/>
        <v/>
      </c>
      <c r="AG630" s="30" t="str">
        <f t="shared" si="82"/>
        <v/>
      </c>
      <c r="AH630" s="3" t="str">
        <f t="shared" si="83"/>
        <v/>
      </c>
    </row>
    <row r="631" spans="1:34" x14ac:dyDescent="0.25">
      <c r="A631" s="13" t="str">
        <f>+Afrapportering!A612</f>
        <v/>
      </c>
      <c r="B631" s="13" t="str">
        <f>+Afrapportering!B612</f>
        <v/>
      </c>
      <c r="C631" s="13" t="str">
        <f>+Afrapportering!C612</f>
        <v/>
      </c>
      <c r="D631" s="13" t="str">
        <f>+Afrapportering!D612</f>
        <v/>
      </c>
      <c r="E631" s="14" t="str">
        <f>+Afrapportering!E612</f>
        <v/>
      </c>
      <c r="F631" s="139" t="str">
        <f>IF(Afrapportering!F612 = "", "",Afrapportering!F612)</f>
        <v/>
      </c>
      <c r="G631" s="14" t="str">
        <f>+Afrapportering!G612</f>
        <v/>
      </c>
      <c r="H631" s="139" t="str">
        <f>IF(Afrapportering!H612 = "","",Afrapportering!H612)</f>
        <v/>
      </c>
      <c r="I631" s="140" t="str">
        <f>+Afrapportering!I612</f>
        <v/>
      </c>
      <c r="J631" s="13" t="str">
        <f>+Afrapportering!J612</f>
        <v/>
      </c>
      <c r="K631" s="32" t="str">
        <f t="shared" si="76"/>
        <v/>
      </c>
      <c r="L631" s="31" t="str">
        <f>IF(Ansøgning!J617="","",Ansøgning!J617)</f>
        <v/>
      </c>
      <c r="M631" s="134" t="str">
        <f>IF(Afrapportering!M612="","",Afrapportering!M612)</f>
        <v/>
      </c>
      <c r="N631" s="31" t="str">
        <f>IF(Ansøgning!K617="","",Ansøgning!K617)</f>
        <v/>
      </c>
      <c r="O631" s="134">
        <f>IF(Afrapportering!O612="",,Afrapportering!O612)</f>
        <v>0</v>
      </c>
      <c r="P631" s="15" t="str">
        <f>IF(Ansøgning!L617="","",Ansøgning!L617)</f>
        <v/>
      </c>
      <c r="Q631" s="15" t="str">
        <f t="shared" si="77"/>
        <v/>
      </c>
      <c r="R631" s="15"/>
      <c r="S631" s="15" t="str">
        <f>IF(Afrapportering!S612="","",Afrapportering!S612)</f>
        <v/>
      </c>
      <c r="T631" s="31" t="str">
        <f t="shared" si="78"/>
        <v/>
      </c>
      <c r="U631" s="30" t="str">
        <f>IF(Afrapportering!U612="","",Afrapportering!U612)</f>
        <v/>
      </c>
      <c r="V631" s="52" t="str">
        <f>IF(Afrapportering!V612="","",Afrapportering!V612)</f>
        <v/>
      </c>
      <c r="W631" s="30" t="str">
        <f>IF(Afrapportering!W612="","",Afrapportering!W612)</f>
        <v/>
      </c>
      <c r="X631" s="52" t="str">
        <f>IF(Afrapportering!X612="","",Afrapportering!X612)</f>
        <v/>
      </c>
      <c r="Y631" s="30" t="str">
        <f>IF(Afrapportering!Y612="","",Afrapportering!Y612)</f>
        <v/>
      </c>
      <c r="Z631" s="52" t="str">
        <f>IFERROR(MAX(IF(OR(V631="",X631=""),"",IF(AND(AND(MONTH(F631)&gt;=7,MONTH(F631)&lt;8),AND(MONTH(H631)&gt;=7,MONTH(H631)&lt;8)),(NETWORKDAYS(F631,H631,Lister!$D$7:$D$13)-V631)*T631/NETWORKDAYS(Lister!$D$19,Lister!$E$19,Lister!$D$7:$D$13),IF(AND(AND(MONTH(F631)&gt;=7,MONTH(F631)&lt;8),MONTH(H631)&gt;7),(NETWORKDAYS(F631,Lister!$E$19,Lister!$D$7:$D$13)-V631)*T631/NETWORKDAYS(Lister!$D$19,Lister!$E$19,Lister!$D$7:$D$13),IF(MONTH(F631)&gt;7,0)))),0),"")</f>
        <v/>
      </c>
      <c r="AA631" s="30" t="str">
        <f>IF(Afrapportering!AA612="","",Afrapportering!AA612)</f>
        <v/>
      </c>
      <c r="AB631" s="52" t="str">
        <f>IFERROR(MAX(IF(OR(V631="",X631=""),"",IF(AND(AND(MONTH(F631)&gt;=8,MONTH(F631)&lt;9),AND(MONTH(H631)&gt;=8,MONTH(H631)&lt;9)),(NETWORKDAYS(F631,H631,Lister!$D$7:$D$13)-X631)*T631/NETWORKDAYS(Lister!$D$20,Lister!$E$20,Lister!$D$7:$D$13),IF(AND(MONTH(F631)=7,MONTH(H631)=8),(NETWORKDAYS(Lister!$D$20,H631,Lister!$D$7:$D$13)-X631)*T631/NETWORKDAYS(Lister!$D$20,Lister!$E$20,Lister!$D$7:$D$13),IF(AND(MONTH(F631)=7,MONTH(H631)=7),0)))),0),"")</f>
        <v/>
      </c>
      <c r="AC631" s="30" t="str">
        <f>IF(Afrapportering!AC612="","",Afrapportering!AC612)</f>
        <v/>
      </c>
      <c r="AD631" s="52" t="str">
        <f t="shared" si="79"/>
        <v/>
      </c>
      <c r="AE631" s="52" t="str">
        <f t="shared" si="80"/>
        <v/>
      </c>
      <c r="AF631" s="30" t="str">
        <f t="shared" si="81"/>
        <v/>
      </c>
      <c r="AG631" s="30" t="str">
        <f t="shared" si="82"/>
        <v/>
      </c>
      <c r="AH631" s="3" t="str">
        <f t="shared" si="83"/>
        <v/>
      </c>
    </row>
    <row r="632" spans="1:34" x14ac:dyDescent="0.25">
      <c r="A632" s="13" t="str">
        <f>+Afrapportering!A613</f>
        <v/>
      </c>
      <c r="B632" s="13" t="str">
        <f>+Afrapportering!B613</f>
        <v/>
      </c>
      <c r="C632" s="13" t="str">
        <f>+Afrapportering!C613</f>
        <v/>
      </c>
      <c r="D632" s="13" t="str">
        <f>+Afrapportering!D613</f>
        <v/>
      </c>
      <c r="E632" s="14" t="str">
        <f>+Afrapportering!E613</f>
        <v/>
      </c>
      <c r="F632" s="139" t="str">
        <f>IF(Afrapportering!F613 = "", "",Afrapportering!F613)</f>
        <v/>
      </c>
      <c r="G632" s="14" t="str">
        <f>+Afrapportering!G613</f>
        <v/>
      </c>
      <c r="H632" s="139" t="str">
        <f>IF(Afrapportering!H613 = "","",Afrapportering!H613)</f>
        <v/>
      </c>
      <c r="I632" s="140" t="str">
        <f>+Afrapportering!I613</f>
        <v/>
      </c>
      <c r="J632" s="13" t="str">
        <f>+Afrapportering!J613</f>
        <v/>
      </c>
      <c r="K632" s="32" t="str">
        <f t="shared" si="76"/>
        <v/>
      </c>
      <c r="L632" s="31" t="str">
        <f>IF(Ansøgning!J618="","",Ansøgning!J618)</f>
        <v/>
      </c>
      <c r="M632" s="134" t="str">
        <f>IF(Afrapportering!M613="","",Afrapportering!M613)</f>
        <v/>
      </c>
      <c r="N632" s="31" t="str">
        <f>IF(Ansøgning!K618="","",Ansøgning!K618)</f>
        <v/>
      </c>
      <c r="O632" s="134">
        <f>IF(Afrapportering!O613="",,Afrapportering!O613)</f>
        <v>0</v>
      </c>
      <c r="P632" s="15" t="str">
        <f>IF(Ansøgning!L618="","",Ansøgning!L618)</f>
        <v/>
      </c>
      <c r="Q632" s="15" t="str">
        <f t="shared" si="77"/>
        <v/>
      </c>
      <c r="R632" s="15"/>
      <c r="S632" s="15" t="str">
        <f>IF(Afrapportering!S613="","",Afrapportering!S613)</f>
        <v/>
      </c>
      <c r="T632" s="31" t="str">
        <f t="shared" si="78"/>
        <v/>
      </c>
      <c r="U632" s="30" t="str">
        <f>IF(Afrapportering!U613="","",Afrapportering!U613)</f>
        <v/>
      </c>
      <c r="V632" s="52" t="str">
        <f>IF(Afrapportering!V613="","",Afrapportering!V613)</f>
        <v/>
      </c>
      <c r="W632" s="30" t="str">
        <f>IF(Afrapportering!W613="","",Afrapportering!W613)</f>
        <v/>
      </c>
      <c r="X632" s="52" t="str">
        <f>IF(Afrapportering!X613="","",Afrapportering!X613)</f>
        <v/>
      </c>
      <c r="Y632" s="30" t="str">
        <f>IF(Afrapportering!Y613="","",Afrapportering!Y613)</f>
        <v/>
      </c>
      <c r="Z632" s="52" t="str">
        <f>IFERROR(MAX(IF(OR(V632="",X632=""),"",IF(AND(AND(MONTH(F632)&gt;=7,MONTH(F632)&lt;8),AND(MONTH(H632)&gt;=7,MONTH(H632)&lt;8)),(NETWORKDAYS(F632,H632,Lister!$D$7:$D$13)-V632)*T632/NETWORKDAYS(Lister!$D$19,Lister!$E$19,Lister!$D$7:$D$13),IF(AND(AND(MONTH(F632)&gt;=7,MONTH(F632)&lt;8),MONTH(H632)&gt;7),(NETWORKDAYS(F632,Lister!$E$19,Lister!$D$7:$D$13)-V632)*T632/NETWORKDAYS(Lister!$D$19,Lister!$E$19,Lister!$D$7:$D$13),IF(MONTH(F632)&gt;7,0)))),0),"")</f>
        <v/>
      </c>
      <c r="AA632" s="30" t="str">
        <f>IF(Afrapportering!AA613="","",Afrapportering!AA613)</f>
        <v/>
      </c>
      <c r="AB632" s="52" t="str">
        <f>IFERROR(MAX(IF(OR(V632="",X632=""),"",IF(AND(AND(MONTH(F632)&gt;=8,MONTH(F632)&lt;9),AND(MONTH(H632)&gt;=8,MONTH(H632)&lt;9)),(NETWORKDAYS(F632,H632,Lister!$D$7:$D$13)-X632)*T632/NETWORKDAYS(Lister!$D$20,Lister!$E$20,Lister!$D$7:$D$13),IF(AND(MONTH(F632)=7,MONTH(H632)=8),(NETWORKDAYS(Lister!$D$20,H632,Lister!$D$7:$D$13)-X632)*T632/NETWORKDAYS(Lister!$D$20,Lister!$E$20,Lister!$D$7:$D$13),IF(AND(MONTH(F632)=7,MONTH(H632)=7),0)))),0),"")</f>
        <v/>
      </c>
      <c r="AC632" s="30" t="str">
        <f>IF(Afrapportering!AC613="","",Afrapportering!AC613)</f>
        <v/>
      </c>
      <c r="AD632" s="52" t="str">
        <f t="shared" si="79"/>
        <v/>
      </c>
      <c r="AE632" s="52" t="str">
        <f t="shared" si="80"/>
        <v/>
      </c>
      <c r="AF632" s="30" t="str">
        <f t="shared" si="81"/>
        <v/>
      </c>
      <c r="AG632" s="30" t="str">
        <f t="shared" si="82"/>
        <v/>
      </c>
      <c r="AH632" s="3" t="str">
        <f t="shared" si="83"/>
        <v/>
      </c>
    </row>
    <row r="633" spans="1:34" x14ac:dyDescent="0.25">
      <c r="A633" s="13" t="str">
        <f>+Afrapportering!A614</f>
        <v/>
      </c>
      <c r="B633" s="13" t="str">
        <f>+Afrapportering!B614</f>
        <v/>
      </c>
      <c r="C633" s="13" t="str">
        <f>+Afrapportering!C614</f>
        <v/>
      </c>
      <c r="D633" s="13" t="str">
        <f>+Afrapportering!D614</f>
        <v/>
      </c>
      <c r="E633" s="14" t="str">
        <f>+Afrapportering!E614</f>
        <v/>
      </c>
      <c r="F633" s="139" t="str">
        <f>IF(Afrapportering!F614 = "", "",Afrapportering!F614)</f>
        <v/>
      </c>
      <c r="G633" s="14" t="str">
        <f>+Afrapportering!G614</f>
        <v/>
      </c>
      <c r="H633" s="139" t="str">
        <f>IF(Afrapportering!H614 = "","",Afrapportering!H614)</f>
        <v/>
      </c>
      <c r="I633" s="140" t="str">
        <f>+Afrapportering!I614</f>
        <v/>
      </c>
      <c r="J633" s="13" t="str">
        <f>+Afrapportering!J614</f>
        <v/>
      </c>
      <c r="K633" s="32" t="str">
        <f t="shared" si="76"/>
        <v/>
      </c>
      <c r="L633" s="31" t="str">
        <f>IF(Ansøgning!J619="","",Ansøgning!J619)</f>
        <v/>
      </c>
      <c r="M633" s="134" t="str">
        <f>IF(Afrapportering!M614="","",Afrapportering!M614)</f>
        <v/>
      </c>
      <c r="N633" s="31" t="str">
        <f>IF(Ansøgning!K619="","",Ansøgning!K619)</f>
        <v/>
      </c>
      <c r="O633" s="134">
        <f>IF(Afrapportering!O614="",,Afrapportering!O614)</f>
        <v>0</v>
      </c>
      <c r="P633" s="15" t="str">
        <f>IF(Ansøgning!L619="","",Ansøgning!L619)</f>
        <v/>
      </c>
      <c r="Q633" s="15" t="str">
        <f t="shared" si="77"/>
        <v/>
      </c>
      <c r="R633" s="15"/>
      <c r="S633" s="15" t="str">
        <f>IF(Afrapportering!S614="","",Afrapportering!S614)</f>
        <v/>
      </c>
      <c r="T633" s="31" t="str">
        <f t="shared" si="78"/>
        <v/>
      </c>
      <c r="U633" s="30" t="str">
        <f>IF(Afrapportering!U614="","",Afrapportering!U614)</f>
        <v/>
      </c>
      <c r="V633" s="52" t="str">
        <f>IF(Afrapportering!V614="","",Afrapportering!V614)</f>
        <v/>
      </c>
      <c r="W633" s="30" t="str">
        <f>IF(Afrapportering!W614="","",Afrapportering!W614)</f>
        <v/>
      </c>
      <c r="X633" s="52" t="str">
        <f>IF(Afrapportering!X614="","",Afrapportering!X614)</f>
        <v/>
      </c>
      <c r="Y633" s="30" t="str">
        <f>IF(Afrapportering!Y614="","",Afrapportering!Y614)</f>
        <v/>
      </c>
      <c r="Z633" s="52" t="str">
        <f>IFERROR(MAX(IF(OR(V633="",X633=""),"",IF(AND(AND(MONTH(F633)&gt;=7,MONTH(F633)&lt;8),AND(MONTH(H633)&gt;=7,MONTH(H633)&lt;8)),(NETWORKDAYS(F633,H633,Lister!$D$7:$D$13)-V633)*T633/NETWORKDAYS(Lister!$D$19,Lister!$E$19,Lister!$D$7:$D$13),IF(AND(AND(MONTH(F633)&gt;=7,MONTH(F633)&lt;8),MONTH(H633)&gt;7),(NETWORKDAYS(F633,Lister!$E$19,Lister!$D$7:$D$13)-V633)*T633/NETWORKDAYS(Lister!$D$19,Lister!$E$19,Lister!$D$7:$D$13),IF(MONTH(F633)&gt;7,0)))),0),"")</f>
        <v/>
      </c>
      <c r="AA633" s="30" t="str">
        <f>IF(Afrapportering!AA614="","",Afrapportering!AA614)</f>
        <v/>
      </c>
      <c r="AB633" s="52" t="str">
        <f>IFERROR(MAX(IF(OR(V633="",X633=""),"",IF(AND(AND(MONTH(F633)&gt;=8,MONTH(F633)&lt;9),AND(MONTH(H633)&gt;=8,MONTH(H633)&lt;9)),(NETWORKDAYS(F633,H633,Lister!$D$7:$D$13)-X633)*T633/NETWORKDAYS(Lister!$D$20,Lister!$E$20,Lister!$D$7:$D$13),IF(AND(MONTH(F633)=7,MONTH(H633)=8),(NETWORKDAYS(Lister!$D$20,H633,Lister!$D$7:$D$13)-X633)*T633/NETWORKDAYS(Lister!$D$20,Lister!$E$20,Lister!$D$7:$D$13),IF(AND(MONTH(F633)=7,MONTH(H633)=7),0)))),0),"")</f>
        <v/>
      </c>
      <c r="AC633" s="30" t="str">
        <f>IF(Afrapportering!AC614="","",Afrapportering!AC614)</f>
        <v/>
      </c>
      <c r="AD633" s="52" t="str">
        <f t="shared" si="79"/>
        <v/>
      </c>
      <c r="AE633" s="52" t="str">
        <f t="shared" si="80"/>
        <v/>
      </c>
      <c r="AF633" s="30" t="str">
        <f t="shared" si="81"/>
        <v/>
      </c>
      <c r="AG633" s="30" t="str">
        <f t="shared" si="82"/>
        <v/>
      </c>
      <c r="AH633" s="3" t="str">
        <f t="shared" si="83"/>
        <v/>
      </c>
    </row>
    <row r="634" spans="1:34" x14ac:dyDescent="0.25">
      <c r="A634" s="13" t="str">
        <f>+Afrapportering!A615</f>
        <v/>
      </c>
      <c r="B634" s="13" t="str">
        <f>+Afrapportering!B615</f>
        <v/>
      </c>
      <c r="C634" s="13" t="str">
        <f>+Afrapportering!C615</f>
        <v/>
      </c>
      <c r="D634" s="13" t="str">
        <f>+Afrapportering!D615</f>
        <v/>
      </c>
      <c r="E634" s="14" t="str">
        <f>+Afrapportering!E615</f>
        <v/>
      </c>
      <c r="F634" s="139" t="str">
        <f>IF(Afrapportering!F615 = "", "",Afrapportering!F615)</f>
        <v/>
      </c>
      <c r="G634" s="14" t="str">
        <f>+Afrapportering!G615</f>
        <v/>
      </c>
      <c r="H634" s="139" t="str">
        <f>IF(Afrapportering!H615 = "","",Afrapportering!H615)</f>
        <v/>
      </c>
      <c r="I634" s="140" t="str">
        <f>+Afrapportering!I615</f>
        <v/>
      </c>
      <c r="J634" s="13" t="str">
        <f>+Afrapportering!J615</f>
        <v/>
      </c>
      <c r="K634" s="32" t="str">
        <f t="shared" si="76"/>
        <v/>
      </c>
      <c r="L634" s="31" t="str">
        <f>IF(Ansøgning!J620="","",Ansøgning!J620)</f>
        <v/>
      </c>
      <c r="M634" s="134" t="str">
        <f>IF(Afrapportering!M615="","",Afrapportering!M615)</f>
        <v/>
      </c>
      <c r="N634" s="31" t="str">
        <f>IF(Ansøgning!K620="","",Ansøgning!K620)</f>
        <v/>
      </c>
      <c r="O634" s="134">
        <f>IF(Afrapportering!O615="",,Afrapportering!O615)</f>
        <v>0</v>
      </c>
      <c r="P634" s="15" t="str">
        <f>IF(Ansøgning!L620="","",Ansøgning!L620)</f>
        <v/>
      </c>
      <c r="Q634" s="15" t="str">
        <f t="shared" si="77"/>
        <v/>
      </c>
      <c r="R634" s="15"/>
      <c r="S634" s="15" t="str">
        <f>IF(Afrapportering!S615="","",Afrapportering!S615)</f>
        <v/>
      </c>
      <c r="T634" s="31" t="str">
        <f t="shared" si="78"/>
        <v/>
      </c>
      <c r="U634" s="30" t="str">
        <f>IF(Afrapportering!U615="","",Afrapportering!U615)</f>
        <v/>
      </c>
      <c r="V634" s="52" t="str">
        <f>IF(Afrapportering!V615="","",Afrapportering!V615)</f>
        <v/>
      </c>
      <c r="W634" s="30" t="str">
        <f>IF(Afrapportering!W615="","",Afrapportering!W615)</f>
        <v/>
      </c>
      <c r="X634" s="52" t="str">
        <f>IF(Afrapportering!X615="","",Afrapportering!X615)</f>
        <v/>
      </c>
      <c r="Y634" s="30" t="str">
        <f>IF(Afrapportering!Y615="","",Afrapportering!Y615)</f>
        <v/>
      </c>
      <c r="Z634" s="52" t="str">
        <f>IFERROR(MAX(IF(OR(V634="",X634=""),"",IF(AND(AND(MONTH(F634)&gt;=7,MONTH(F634)&lt;8),AND(MONTH(H634)&gt;=7,MONTH(H634)&lt;8)),(NETWORKDAYS(F634,H634,Lister!$D$7:$D$13)-V634)*T634/NETWORKDAYS(Lister!$D$19,Lister!$E$19,Lister!$D$7:$D$13),IF(AND(AND(MONTH(F634)&gt;=7,MONTH(F634)&lt;8),MONTH(H634)&gt;7),(NETWORKDAYS(F634,Lister!$E$19,Lister!$D$7:$D$13)-V634)*T634/NETWORKDAYS(Lister!$D$19,Lister!$E$19,Lister!$D$7:$D$13),IF(MONTH(F634)&gt;7,0)))),0),"")</f>
        <v/>
      </c>
      <c r="AA634" s="30" t="str">
        <f>IF(Afrapportering!AA615="","",Afrapportering!AA615)</f>
        <v/>
      </c>
      <c r="AB634" s="52" t="str">
        <f>IFERROR(MAX(IF(OR(V634="",X634=""),"",IF(AND(AND(MONTH(F634)&gt;=8,MONTH(F634)&lt;9),AND(MONTH(H634)&gt;=8,MONTH(H634)&lt;9)),(NETWORKDAYS(F634,H634,Lister!$D$7:$D$13)-X634)*T634/NETWORKDAYS(Lister!$D$20,Lister!$E$20,Lister!$D$7:$D$13),IF(AND(MONTH(F634)=7,MONTH(H634)=8),(NETWORKDAYS(Lister!$D$20,H634,Lister!$D$7:$D$13)-X634)*T634/NETWORKDAYS(Lister!$D$20,Lister!$E$20,Lister!$D$7:$D$13),IF(AND(MONTH(F634)=7,MONTH(H634)=7),0)))),0),"")</f>
        <v/>
      </c>
      <c r="AC634" s="30" t="str">
        <f>IF(Afrapportering!AC615="","",Afrapportering!AC615)</f>
        <v/>
      </c>
      <c r="AD634" s="52" t="str">
        <f t="shared" si="79"/>
        <v/>
      </c>
      <c r="AE634" s="52" t="str">
        <f t="shared" si="80"/>
        <v/>
      </c>
      <c r="AF634" s="30" t="str">
        <f t="shared" si="81"/>
        <v/>
      </c>
      <c r="AG634" s="30" t="str">
        <f t="shared" si="82"/>
        <v/>
      </c>
      <c r="AH634" s="3" t="str">
        <f t="shared" si="83"/>
        <v/>
      </c>
    </row>
    <row r="635" spans="1:34" x14ac:dyDescent="0.25">
      <c r="A635" s="13" t="str">
        <f>+Afrapportering!A616</f>
        <v/>
      </c>
      <c r="B635" s="13" t="str">
        <f>+Afrapportering!B616</f>
        <v/>
      </c>
      <c r="C635" s="13" t="str">
        <f>+Afrapportering!C616</f>
        <v/>
      </c>
      <c r="D635" s="13" t="str">
        <f>+Afrapportering!D616</f>
        <v/>
      </c>
      <c r="E635" s="14" t="str">
        <f>+Afrapportering!E616</f>
        <v/>
      </c>
      <c r="F635" s="139" t="str">
        <f>IF(Afrapportering!F616 = "", "",Afrapportering!F616)</f>
        <v/>
      </c>
      <c r="G635" s="14" t="str">
        <f>+Afrapportering!G616</f>
        <v/>
      </c>
      <c r="H635" s="139" t="str">
        <f>IF(Afrapportering!H616 = "","",Afrapportering!H616)</f>
        <v/>
      </c>
      <c r="I635" s="140" t="str">
        <f>+Afrapportering!I616</f>
        <v/>
      </c>
      <c r="J635" s="13" t="str">
        <f>+Afrapportering!J616</f>
        <v/>
      </c>
      <c r="K635" s="32" t="str">
        <f t="shared" si="76"/>
        <v/>
      </c>
      <c r="L635" s="31" t="str">
        <f>IF(Ansøgning!J621="","",Ansøgning!J621)</f>
        <v/>
      </c>
      <c r="M635" s="134" t="str">
        <f>IF(Afrapportering!M616="","",Afrapportering!M616)</f>
        <v/>
      </c>
      <c r="N635" s="31" t="str">
        <f>IF(Ansøgning!K621="","",Ansøgning!K621)</f>
        <v/>
      </c>
      <c r="O635" s="134">
        <f>IF(Afrapportering!O616="",,Afrapportering!O616)</f>
        <v>0</v>
      </c>
      <c r="P635" s="15" t="str">
        <f>IF(Ansøgning!L621="","",Ansøgning!L621)</f>
        <v/>
      </c>
      <c r="Q635" s="15" t="str">
        <f t="shared" si="77"/>
        <v/>
      </c>
      <c r="R635" s="15"/>
      <c r="S635" s="15" t="str">
        <f>IF(Afrapportering!S616="","",Afrapportering!S616)</f>
        <v/>
      </c>
      <c r="T635" s="31" t="str">
        <f t="shared" si="78"/>
        <v/>
      </c>
      <c r="U635" s="30" t="str">
        <f>IF(Afrapportering!U616="","",Afrapportering!U616)</f>
        <v/>
      </c>
      <c r="V635" s="52" t="str">
        <f>IF(Afrapportering!V616="","",Afrapportering!V616)</f>
        <v/>
      </c>
      <c r="W635" s="30" t="str">
        <f>IF(Afrapportering!W616="","",Afrapportering!W616)</f>
        <v/>
      </c>
      <c r="X635" s="52" t="str">
        <f>IF(Afrapportering!X616="","",Afrapportering!X616)</f>
        <v/>
      </c>
      <c r="Y635" s="30" t="str">
        <f>IF(Afrapportering!Y616="","",Afrapportering!Y616)</f>
        <v/>
      </c>
      <c r="Z635" s="52" t="str">
        <f>IFERROR(MAX(IF(OR(V635="",X635=""),"",IF(AND(AND(MONTH(F635)&gt;=7,MONTH(F635)&lt;8),AND(MONTH(H635)&gt;=7,MONTH(H635)&lt;8)),(NETWORKDAYS(F635,H635,Lister!$D$7:$D$13)-V635)*T635/NETWORKDAYS(Lister!$D$19,Lister!$E$19,Lister!$D$7:$D$13),IF(AND(AND(MONTH(F635)&gt;=7,MONTH(F635)&lt;8),MONTH(H635)&gt;7),(NETWORKDAYS(F635,Lister!$E$19,Lister!$D$7:$D$13)-V635)*T635/NETWORKDAYS(Lister!$D$19,Lister!$E$19,Lister!$D$7:$D$13),IF(MONTH(F635)&gt;7,0)))),0),"")</f>
        <v/>
      </c>
      <c r="AA635" s="30" t="str">
        <f>IF(Afrapportering!AA616="","",Afrapportering!AA616)</f>
        <v/>
      </c>
      <c r="AB635" s="52" t="str">
        <f>IFERROR(MAX(IF(OR(V635="",X635=""),"",IF(AND(AND(MONTH(F635)&gt;=8,MONTH(F635)&lt;9),AND(MONTH(H635)&gt;=8,MONTH(H635)&lt;9)),(NETWORKDAYS(F635,H635,Lister!$D$7:$D$13)-X635)*T635/NETWORKDAYS(Lister!$D$20,Lister!$E$20,Lister!$D$7:$D$13),IF(AND(MONTH(F635)=7,MONTH(H635)=8),(NETWORKDAYS(Lister!$D$20,H635,Lister!$D$7:$D$13)-X635)*T635/NETWORKDAYS(Lister!$D$20,Lister!$E$20,Lister!$D$7:$D$13),IF(AND(MONTH(F635)=7,MONTH(H635)=7),0)))),0),"")</f>
        <v/>
      </c>
      <c r="AC635" s="30" t="str">
        <f>IF(Afrapportering!AC616="","",Afrapportering!AC616)</f>
        <v/>
      </c>
      <c r="AD635" s="52" t="str">
        <f t="shared" si="79"/>
        <v/>
      </c>
      <c r="AE635" s="52" t="str">
        <f t="shared" si="80"/>
        <v/>
      </c>
      <c r="AF635" s="30" t="str">
        <f t="shared" si="81"/>
        <v/>
      </c>
      <c r="AG635" s="30" t="str">
        <f t="shared" si="82"/>
        <v/>
      </c>
      <c r="AH635" s="3" t="str">
        <f t="shared" si="83"/>
        <v/>
      </c>
    </row>
    <row r="636" spans="1:34" x14ac:dyDescent="0.25">
      <c r="A636" s="13" t="str">
        <f>+Afrapportering!A617</f>
        <v/>
      </c>
      <c r="B636" s="13" t="str">
        <f>+Afrapportering!B617</f>
        <v/>
      </c>
      <c r="C636" s="13" t="str">
        <f>+Afrapportering!C617</f>
        <v/>
      </c>
      <c r="D636" s="13" t="str">
        <f>+Afrapportering!D617</f>
        <v/>
      </c>
      <c r="E636" s="14" t="str">
        <f>+Afrapportering!E617</f>
        <v/>
      </c>
      <c r="F636" s="139" t="str">
        <f>IF(Afrapportering!F617 = "", "",Afrapportering!F617)</f>
        <v/>
      </c>
      <c r="G636" s="14" t="str">
        <f>+Afrapportering!G617</f>
        <v/>
      </c>
      <c r="H636" s="139" t="str">
        <f>IF(Afrapportering!H617 = "","",Afrapportering!H617)</f>
        <v/>
      </c>
      <c r="I636" s="140" t="str">
        <f>+Afrapportering!I617</f>
        <v/>
      </c>
      <c r="J636" s="13" t="str">
        <f>+Afrapportering!J617</f>
        <v/>
      </c>
      <c r="K636" s="32" t="str">
        <f t="shared" si="76"/>
        <v/>
      </c>
      <c r="L636" s="31" t="str">
        <f>IF(Ansøgning!J622="","",Ansøgning!J622)</f>
        <v/>
      </c>
      <c r="M636" s="134" t="str">
        <f>IF(Afrapportering!M617="","",Afrapportering!M617)</f>
        <v/>
      </c>
      <c r="N636" s="31" t="str">
        <f>IF(Ansøgning!K622="","",Ansøgning!K622)</f>
        <v/>
      </c>
      <c r="O636" s="134">
        <f>IF(Afrapportering!O617="",,Afrapportering!O617)</f>
        <v>0</v>
      </c>
      <c r="P636" s="15" t="str">
        <f>IF(Ansøgning!L622="","",Ansøgning!L622)</f>
        <v/>
      </c>
      <c r="Q636" s="15" t="str">
        <f t="shared" si="77"/>
        <v/>
      </c>
      <c r="R636" s="15"/>
      <c r="S636" s="15" t="str">
        <f>IF(Afrapportering!S617="","",Afrapportering!S617)</f>
        <v/>
      </c>
      <c r="T636" s="31" t="str">
        <f t="shared" si="78"/>
        <v/>
      </c>
      <c r="U636" s="30" t="str">
        <f>IF(Afrapportering!U617="","",Afrapportering!U617)</f>
        <v/>
      </c>
      <c r="V636" s="52" t="str">
        <f>IF(Afrapportering!V617="","",Afrapportering!V617)</f>
        <v/>
      </c>
      <c r="W636" s="30" t="str">
        <f>IF(Afrapportering!W617="","",Afrapportering!W617)</f>
        <v/>
      </c>
      <c r="X636" s="52" t="str">
        <f>IF(Afrapportering!X617="","",Afrapportering!X617)</f>
        <v/>
      </c>
      <c r="Y636" s="30" t="str">
        <f>IF(Afrapportering!Y617="","",Afrapportering!Y617)</f>
        <v/>
      </c>
      <c r="Z636" s="52" t="str">
        <f>IFERROR(MAX(IF(OR(V636="",X636=""),"",IF(AND(AND(MONTH(F636)&gt;=7,MONTH(F636)&lt;8),AND(MONTH(H636)&gt;=7,MONTH(H636)&lt;8)),(NETWORKDAYS(F636,H636,Lister!$D$7:$D$13)-V636)*T636/NETWORKDAYS(Lister!$D$19,Lister!$E$19,Lister!$D$7:$D$13),IF(AND(AND(MONTH(F636)&gt;=7,MONTH(F636)&lt;8),MONTH(H636)&gt;7),(NETWORKDAYS(F636,Lister!$E$19,Lister!$D$7:$D$13)-V636)*T636/NETWORKDAYS(Lister!$D$19,Lister!$E$19,Lister!$D$7:$D$13),IF(MONTH(F636)&gt;7,0)))),0),"")</f>
        <v/>
      </c>
      <c r="AA636" s="30" t="str">
        <f>IF(Afrapportering!AA617="","",Afrapportering!AA617)</f>
        <v/>
      </c>
      <c r="AB636" s="52" t="str">
        <f>IFERROR(MAX(IF(OR(V636="",X636=""),"",IF(AND(AND(MONTH(F636)&gt;=8,MONTH(F636)&lt;9),AND(MONTH(H636)&gt;=8,MONTH(H636)&lt;9)),(NETWORKDAYS(F636,H636,Lister!$D$7:$D$13)-X636)*T636/NETWORKDAYS(Lister!$D$20,Lister!$E$20,Lister!$D$7:$D$13),IF(AND(MONTH(F636)=7,MONTH(H636)=8),(NETWORKDAYS(Lister!$D$20,H636,Lister!$D$7:$D$13)-X636)*T636/NETWORKDAYS(Lister!$D$20,Lister!$E$20,Lister!$D$7:$D$13),IF(AND(MONTH(F636)=7,MONTH(H636)=7),0)))),0),"")</f>
        <v/>
      </c>
      <c r="AC636" s="30" t="str">
        <f>IF(Afrapportering!AC617="","",Afrapportering!AC617)</f>
        <v/>
      </c>
      <c r="AD636" s="52" t="str">
        <f t="shared" si="79"/>
        <v/>
      </c>
      <c r="AE636" s="52" t="str">
        <f t="shared" si="80"/>
        <v/>
      </c>
      <c r="AF636" s="30" t="str">
        <f t="shared" si="81"/>
        <v/>
      </c>
      <c r="AG636" s="30" t="str">
        <f t="shared" si="82"/>
        <v/>
      </c>
      <c r="AH636" s="3" t="str">
        <f t="shared" si="83"/>
        <v/>
      </c>
    </row>
    <row r="637" spans="1:34" x14ac:dyDescent="0.25">
      <c r="A637" s="13" t="str">
        <f>+Afrapportering!A618</f>
        <v/>
      </c>
      <c r="B637" s="13" t="str">
        <f>+Afrapportering!B618</f>
        <v/>
      </c>
      <c r="C637" s="13" t="str">
        <f>+Afrapportering!C618</f>
        <v/>
      </c>
      <c r="D637" s="13" t="str">
        <f>+Afrapportering!D618</f>
        <v/>
      </c>
      <c r="E637" s="14" t="str">
        <f>+Afrapportering!E618</f>
        <v/>
      </c>
      <c r="F637" s="139" t="str">
        <f>IF(Afrapportering!F618 = "", "",Afrapportering!F618)</f>
        <v/>
      </c>
      <c r="G637" s="14" t="str">
        <f>+Afrapportering!G618</f>
        <v/>
      </c>
      <c r="H637" s="139" t="str">
        <f>IF(Afrapportering!H618 = "","",Afrapportering!H618)</f>
        <v/>
      </c>
      <c r="I637" s="140" t="str">
        <f>+Afrapportering!I618</f>
        <v/>
      </c>
      <c r="J637" s="13" t="str">
        <f>+Afrapportering!J618</f>
        <v/>
      </c>
      <c r="K637" s="32" t="str">
        <f t="shared" si="76"/>
        <v/>
      </c>
      <c r="L637" s="31" t="str">
        <f>IF(Ansøgning!J623="","",Ansøgning!J623)</f>
        <v/>
      </c>
      <c r="M637" s="134" t="str">
        <f>IF(Afrapportering!M618="","",Afrapportering!M618)</f>
        <v/>
      </c>
      <c r="N637" s="31" t="str">
        <f>IF(Ansøgning!K623="","",Ansøgning!K623)</f>
        <v/>
      </c>
      <c r="O637" s="134">
        <f>IF(Afrapportering!O618="",,Afrapportering!O618)</f>
        <v>0</v>
      </c>
      <c r="P637" s="15" t="str">
        <f>IF(Ansøgning!L623="","",Ansøgning!L623)</f>
        <v/>
      </c>
      <c r="Q637" s="15" t="str">
        <f t="shared" si="77"/>
        <v/>
      </c>
      <c r="R637" s="15"/>
      <c r="S637" s="15" t="str">
        <f>IF(Afrapportering!S618="","",Afrapportering!S618)</f>
        <v/>
      </c>
      <c r="T637" s="31" t="str">
        <f t="shared" si="78"/>
        <v/>
      </c>
      <c r="U637" s="30" t="str">
        <f>IF(Afrapportering!U618="","",Afrapportering!U618)</f>
        <v/>
      </c>
      <c r="V637" s="52" t="str">
        <f>IF(Afrapportering!V618="","",Afrapportering!V618)</f>
        <v/>
      </c>
      <c r="W637" s="30" t="str">
        <f>IF(Afrapportering!W618="","",Afrapportering!W618)</f>
        <v/>
      </c>
      <c r="X637" s="52" t="str">
        <f>IF(Afrapportering!X618="","",Afrapportering!X618)</f>
        <v/>
      </c>
      <c r="Y637" s="30" t="str">
        <f>IF(Afrapportering!Y618="","",Afrapportering!Y618)</f>
        <v/>
      </c>
      <c r="Z637" s="52" t="str">
        <f>IFERROR(MAX(IF(OR(V637="",X637=""),"",IF(AND(AND(MONTH(F637)&gt;=7,MONTH(F637)&lt;8),AND(MONTH(H637)&gt;=7,MONTH(H637)&lt;8)),(NETWORKDAYS(F637,H637,Lister!$D$7:$D$13)-V637)*T637/NETWORKDAYS(Lister!$D$19,Lister!$E$19,Lister!$D$7:$D$13),IF(AND(AND(MONTH(F637)&gt;=7,MONTH(F637)&lt;8),MONTH(H637)&gt;7),(NETWORKDAYS(F637,Lister!$E$19,Lister!$D$7:$D$13)-V637)*T637/NETWORKDAYS(Lister!$D$19,Lister!$E$19,Lister!$D$7:$D$13),IF(MONTH(F637)&gt;7,0)))),0),"")</f>
        <v/>
      </c>
      <c r="AA637" s="30" t="str">
        <f>IF(Afrapportering!AA618="","",Afrapportering!AA618)</f>
        <v/>
      </c>
      <c r="AB637" s="52" t="str">
        <f>IFERROR(MAX(IF(OR(V637="",X637=""),"",IF(AND(AND(MONTH(F637)&gt;=8,MONTH(F637)&lt;9),AND(MONTH(H637)&gt;=8,MONTH(H637)&lt;9)),(NETWORKDAYS(F637,H637,Lister!$D$7:$D$13)-X637)*T637/NETWORKDAYS(Lister!$D$20,Lister!$E$20,Lister!$D$7:$D$13),IF(AND(MONTH(F637)=7,MONTH(H637)=8),(NETWORKDAYS(Lister!$D$20,H637,Lister!$D$7:$D$13)-X637)*T637/NETWORKDAYS(Lister!$D$20,Lister!$E$20,Lister!$D$7:$D$13),IF(AND(MONTH(F637)=7,MONTH(H637)=7),0)))),0),"")</f>
        <v/>
      </c>
      <c r="AC637" s="30" t="str">
        <f>IF(Afrapportering!AC618="","",Afrapportering!AC618)</f>
        <v/>
      </c>
      <c r="AD637" s="52" t="str">
        <f t="shared" si="79"/>
        <v/>
      </c>
      <c r="AE637" s="52" t="str">
        <f t="shared" si="80"/>
        <v/>
      </c>
      <c r="AF637" s="30" t="str">
        <f t="shared" si="81"/>
        <v/>
      </c>
      <c r="AG637" s="30" t="str">
        <f t="shared" si="82"/>
        <v/>
      </c>
      <c r="AH637" s="3" t="str">
        <f t="shared" si="83"/>
        <v/>
      </c>
    </row>
    <row r="638" spans="1:34" x14ac:dyDescent="0.25">
      <c r="A638" s="13" t="str">
        <f>+Afrapportering!A619</f>
        <v/>
      </c>
      <c r="B638" s="13" t="str">
        <f>+Afrapportering!B619</f>
        <v/>
      </c>
      <c r="C638" s="13" t="str">
        <f>+Afrapportering!C619</f>
        <v/>
      </c>
      <c r="D638" s="13" t="str">
        <f>+Afrapportering!D619</f>
        <v/>
      </c>
      <c r="E638" s="14" t="str">
        <f>+Afrapportering!E619</f>
        <v/>
      </c>
      <c r="F638" s="139" t="str">
        <f>IF(Afrapportering!F619 = "", "",Afrapportering!F619)</f>
        <v/>
      </c>
      <c r="G638" s="14" t="str">
        <f>+Afrapportering!G619</f>
        <v/>
      </c>
      <c r="H638" s="139" t="str">
        <f>IF(Afrapportering!H619 = "","",Afrapportering!H619)</f>
        <v/>
      </c>
      <c r="I638" s="140" t="str">
        <f>+Afrapportering!I619</f>
        <v/>
      </c>
      <c r="J638" s="13" t="str">
        <f>+Afrapportering!J619</f>
        <v/>
      </c>
      <c r="K638" s="32" t="str">
        <f t="shared" si="76"/>
        <v/>
      </c>
      <c r="L638" s="31" t="str">
        <f>IF(Ansøgning!J624="","",Ansøgning!J624)</f>
        <v/>
      </c>
      <c r="M638" s="134" t="str">
        <f>IF(Afrapportering!M619="","",Afrapportering!M619)</f>
        <v/>
      </c>
      <c r="N638" s="31" t="str">
        <f>IF(Ansøgning!K624="","",Ansøgning!K624)</f>
        <v/>
      </c>
      <c r="O638" s="134">
        <f>IF(Afrapportering!O619="",,Afrapportering!O619)</f>
        <v>0</v>
      </c>
      <c r="P638" s="15" t="str">
        <f>IF(Ansøgning!L624="","",Ansøgning!L624)</f>
        <v/>
      </c>
      <c r="Q638" s="15" t="str">
        <f t="shared" si="77"/>
        <v/>
      </c>
      <c r="R638" s="15"/>
      <c r="S638" s="15" t="str">
        <f>IF(Afrapportering!S619="","",Afrapportering!S619)</f>
        <v/>
      </c>
      <c r="T638" s="31" t="str">
        <f t="shared" si="78"/>
        <v/>
      </c>
      <c r="U638" s="30" t="str">
        <f>IF(Afrapportering!U619="","",Afrapportering!U619)</f>
        <v/>
      </c>
      <c r="V638" s="52" t="str">
        <f>IF(Afrapportering!V619="","",Afrapportering!V619)</f>
        <v/>
      </c>
      <c r="W638" s="30" t="str">
        <f>IF(Afrapportering!W619="","",Afrapportering!W619)</f>
        <v/>
      </c>
      <c r="X638" s="52" t="str">
        <f>IF(Afrapportering!X619="","",Afrapportering!X619)</f>
        <v/>
      </c>
      <c r="Y638" s="30" t="str">
        <f>IF(Afrapportering!Y619="","",Afrapportering!Y619)</f>
        <v/>
      </c>
      <c r="Z638" s="52" t="str">
        <f>IFERROR(MAX(IF(OR(V638="",X638=""),"",IF(AND(AND(MONTH(F638)&gt;=7,MONTH(F638)&lt;8),AND(MONTH(H638)&gt;=7,MONTH(H638)&lt;8)),(NETWORKDAYS(F638,H638,Lister!$D$7:$D$13)-V638)*T638/NETWORKDAYS(Lister!$D$19,Lister!$E$19,Lister!$D$7:$D$13),IF(AND(AND(MONTH(F638)&gt;=7,MONTH(F638)&lt;8),MONTH(H638)&gt;7),(NETWORKDAYS(F638,Lister!$E$19,Lister!$D$7:$D$13)-V638)*T638/NETWORKDAYS(Lister!$D$19,Lister!$E$19,Lister!$D$7:$D$13),IF(MONTH(F638)&gt;7,0)))),0),"")</f>
        <v/>
      </c>
      <c r="AA638" s="30" t="str">
        <f>IF(Afrapportering!AA619="","",Afrapportering!AA619)</f>
        <v/>
      </c>
      <c r="AB638" s="52" t="str">
        <f>IFERROR(MAX(IF(OR(V638="",X638=""),"",IF(AND(AND(MONTH(F638)&gt;=8,MONTH(F638)&lt;9),AND(MONTH(H638)&gt;=8,MONTH(H638)&lt;9)),(NETWORKDAYS(F638,H638,Lister!$D$7:$D$13)-X638)*T638/NETWORKDAYS(Lister!$D$20,Lister!$E$20,Lister!$D$7:$D$13),IF(AND(MONTH(F638)=7,MONTH(H638)=8),(NETWORKDAYS(Lister!$D$20,H638,Lister!$D$7:$D$13)-X638)*T638/NETWORKDAYS(Lister!$D$20,Lister!$E$20,Lister!$D$7:$D$13),IF(AND(MONTH(F638)=7,MONTH(H638)=7),0)))),0),"")</f>
        <v/>
      </c>
      <c r="AC638" s="30" t="str">
        <f>IF(Afrapportering!AC619="","",Afrapportering!AC619)</f>
        <v/>
      </c>
      <c r="AD638" s="52" t="str">
        <f t="shared" si="79"/>
        <v/>
      </c>
      <c r="AE638" s="52" t="str">
        <f t="shared" si="80"/>
        <v/>
      </c>
      <c r="AF638" s="30" t="str">
        <f t="shared" si="81"/>
        <v/>
      </c>
      <c r="AG638" s="30" t="str">
        <f t="shared" si="82"/>
        <v/>
      </c>
      <c r="AH638" s="3" t="str">
        <f t="shared" si="83"/>
        <v/>
      </c>
    </row>
    <row r="639" spans="1:34" x14ac:dyDescent="0.25">
      <c r="A639" s="13" t="str">
        <f>+Afrapportering!A620</f>
        <v/>
      </c>
      <c r="B639" s="13" t="str">
        <f>+Afrapportering!B620</f>
        <v/>
      </c>
      <c r="C639" s="13" t="str">
        <f>+Afrapportering!C620</f>
        <v/>
      </c>
      <c r="D639" s="13" t="str">
        <f>+Afrapportering!D620</f>
        <v/>
      </c>
      <c r="E639" s="14" t="str">
        <f>+Afrapportering!E620</f>
        <v/>
      </c>
      <c r="F639" s="139" t="str">
        <f>IF(Afrapportering!F620 = "", "",Afrapportering!F620)</f>
        <v/>
      </c>
      <c r="G639" s="14" t="str">
        <f>+Afrapportering!G620</f>
        <v/>
      </c>
      <c r="H639" s="139" t="str">
        <f>IF(Afrapportering!H620 = "","",Afrapportering!H620)</f>
        <v/>
      </c>
      <c r="I639" s="140" t="str">
        <f>+Afrapportering!I620</f>
        <v/>
      </c>
      <c r="J639" s="13" t="str">
        <f>+Afrapportering!J620</f>
        <v/>
      </c>
      <c r="K639" s="32" t="str">
        <f t="shared" si="76"/>
        <v/>
      </c>
      <c r="L639" s="31" t="str">
        <f>IF(Ansøgning!J625="","",Ansøgning!J625)</f>
        <v/>
      </c>
      <c r="M639" s="134" t="str">
        <f>IF(Afrapportering!M620="","",Afrapportering!M620)</f>
        <v/>
      </c>
      <c r="N639" s="31" t="str">
        <f>IF(Ansøgning!K625="","",Ansøgning!K625)</f>
        <v/>
      </c>
      <c r="O639" s="134">
        <f>IF(Afrapportering!O620="",,Afrapportering!O620)</f>
        <v>0</v>
      </c>
      <c r="P639" s="15" t="str">
        <f>IF(Ansøgning!L625="","",Ansøgning!L625)</f>
        <v/>
      </c>
      <c r="Q639" s="15" t="str">
        <f t="shared" si="77"/>
        <v/>
      </c>
      <c r="R639" s="15"/>
      <c r="S639" s="15" t="str">
        <f>IF(Afrapportering!S620="","",Afrapportering!S620)</f>
        <v/>
      </c>
      <c r="T639" s="31" t="str">
        <f t="shared" si="78"/>
        <v/>
      </c>
      <c r="U639" s="30" t="str">
        <f>IF(Afrapportering!U620="","",Afrapportering!U620)</f>
        <v/>
      </c>
      <c r="V639" s="52" t="str">
        <f>IF(Afrapportering!V620="","",Afrapportering!V620)</f>
        <v/>
      </c>
      <c r="W639" s="30" t="str">
        <f>IF(Afrapportering!W620="","",Afrapportering!W620)</f>
        <v/>
      </c>
      <c r="X639" s="52" t="str">
        <f>IF(Afrapportering!X620="","",Afrapportering!X620)</f>
        <v/>
      </c>
      <c r="Y639" s="30" t="str">
        <f>IF(Afrapportering!Y620="","",Afrapportering!Y620)</f>
        <v/>
      </c>
      <c r="Z639" s="52" t="str">
        <f>IFERROR(MAX(IF(OR(V639="",X639=""),"",IF(AND(AND(MONTH(F639)&gt;=7,MONTH(F639)&lt;8),AND(MONTH(H639)&gt;=7,MONTH(H639)&lt;8)),(NETWORKDAYS(F639,H639,Lister!$D$7:$D$13)-V639)*T639/NETWORKDAYS(Lister!$D$19,Lister!$E$19,Lister!$D$7:$D$13),IF(AND(AND(MONTH(F639)&gt;=7,MONTH(F639)&lt;8),MONTH(H639)&gt;7),(NETWORKDAYS(F639,Lister!$E$19,Lister!$D$7:$D$13)-V639)*T639/NETWORKDAYS(Lister!$D$19,Lister!$E$19,Lister!$D$7:$D$13),IF(MONTH(F639)&gt;7,0)))),0),"")</f>
        <v/>
      </c>
      <c r="AA639" s="30" t="str">
        <f>IF(Afrapportering!AA620="","",Afrapportering!AA620)</f>
        <v/>
      </c>
      <c r="AB639" s="52" t="str">
        <f>IFERROR(MAX(IF(OR(V639="",X639=""),"",IF(AND(AND(MONTH(F639)&gt;=8,MONTH(F639)&lt;9),AND(MONTH(H639)&gt;=8,MONTH(H639)&lt;9)),(NETWORKDAYS(F639,H639,Lister!$D$7:$D$13)-X639)*T639/NETWORKDAYS(Lister!$D$20,Lister!$E$20,Lister!$D$7:$D$13),IF(AND(MONTH(F639)=7,MONTH(H639)=8),(NETWORKDAYS(Lister!$D$20,H639,Lister!$D$7:$D$13)-X639)*T639/NETWORKDAYS(Lister!$D$20,Lister!$E$20,Lister!$D$7:$D$13),IF(AND(MONTH(F639)=7,MONTH(H639)=7),0)))),0),"")</f>
        <v/>
      </c>
      <c r="AC639" s="30" t="str">
        <f>IF(Afrapportering!AC620="","",Afrapportering!AC620)</f>
        <v/>
      </c>
      <c r="AD639" s="52" t="str">
        <f t="shared" si="79"/>
        <v/>
      </c>
      <c r="AE639" s="52" t="str">
        <f t="shared" si="80"/>
        <v/>
      </c>
      <c r="AF639" s="30" t="str">
        <f t="shared" si="81"/>
        <v/>
      </c>
      <c r="AG639" s="30" t="str">
        <f t="shared" si="82"/>
        <v/>
      </c>
      <c r="AH639" s="3" t="str">
        <f t="shared" si="83"/>
        <v/>
      </c>
    </row>
    <row r="640" spans="1:34" x14ac:dyDescent="0.25">
      <c r="A640" s="13" t="str">
        <f>+Afrapportering!A621</f>
        <v/>
      </c>
      <c r="B640" s="13" t="str">
        <f>+Afrapportering!B621</f>
        <v/>
      </c>
      <c r="C640" s="13" t="str">
        <f>+Afrapportering!C621</f>
        <v/>
      </c>
      <c r="D640" s="13" t="str">
        <f>+Afrapportering!D621</f>
        <v/>
      </c>
      <c r="E640" s="14" t="str">
        <f>+Afrapportering!E621</f>
        <v/>
      </c>
      <c r="F640" s="139" t="str">
        <f>IF(Afrapportering!F621 = "", "",Afrapportering!F621)</f>
        <v/>
      </c>
      <c r="G640" s="14" t="str">
        <f>+Afrapportering!G621</f>
        <v/>
      </c>
      <c r="H640" s="139" t="str">
        <f>IF(Afrapportering!H621 = "","",Afrapportering!H621)</f>
        <v/>
      </c>
      <c r="I640" s="140" t="str">
        <f>+Afrapportering!I621</f>
        <v/>
      </c>
      <c r="J640" s="13" t="str">
        <f>+Afrapportering!J621</f>
        <v/>
      </c>
      <c r="K640" s="32" t="str">
        <f t="shared" si="76"/>
        <v/>
      </c>
      <c r="L640" s="31" t="str">
        <f>IF(Ansøgning!J626="","",Ansøgning!J626)</f>
        <v/>
      </c>
      <c r="M640" s="134" t="str">
        <f>IF(Afrapportering!M621="","",Afrapportering!M621)</f>
        <v/>
      </c>
      <c r="N640" s="31" t="str">
        <f>IF(Ansøgning!K626="","",Ansøgning!K626)</f>
        <v/>
      </c>
      <c r="O640" s="134">
        <f>IF(Afrapportering!O621="",,Afrapportering!O621)</f>
        <v>0</v>
      </c>
      <c r="P640" s="15" t="str">
        <f>IF(Ansøgning!L626="","",Ansøgning!L626)</f>
        <v/>
      </c>
      <c r="Q640" s="15" t="str">
        <f t="shared" si="77"/>
        <v/>
      </c>
      <c r="R640" s="15"/>
      <c r="S640" s="15" t="str">
        <f>IF(Afrapportering!S621="","",Afrapportering!S621)</f>
        <v/>
      </c>
      <c r="T640" s="31" t="str">
        <f t="shared" si="78"/>
        <v/>
      </c>
      <c r="U640" s="30" t="str">
        <f>IF(Afrapportering!U621="","",Afrapportering!U621)</f>
        <v/>
      </c>
      <c r="V640" s="52" t="str">
        <f>IF(Afrapportering!V621="","",Afrapportering!V621)</f>
        <v/>
      </c>
      <c r="W640" s="30" t="str">
        <f>IF(Afrapportering!W621="","",Afrapportering!W621)</f>
        <v/>
      </c>
      <c r="X640" s="52" t="str">
        <f>IF(Afrapportering!X621="","",Afrapportering!X621)</f>
        <v/>
      </c>
      <c r="Y640" s="30" t="str">
        <f>IF(Afrapportering!Y621="","",Afrapportering!Y621)</f>
        <v/>
      </c>
      <c r="Z640" s="52" t="str">
        <f>IFERROR(MAX(IF(OR(V640="",X640=""),"",IF(AND(AND(MONTH(F640)&gt;=7,MONTH(F640)&lt;8),AND(MONTH(H640)&gt;=7,MONTH(H640)&lt;8)),(NETWORKDAYS(F640,H640,Lister!$D$7:$D$13)-V640)*T640/NETWORKDAYS(Lister!$D$19,Lister!$E$19,Lister!$D$7:$D$13),IF(AND(AND(MONTH(F640)&gt;=7,MONTH(F640)&lt;8),MONTH(H640)&gt;7),(NETWORKDAYS(F640,Lister!$E$19,Lister!$D$7:$D$13)-V640)*T640/NETWORKDAYS(Lister!$D$19,Lister!$E$19,Lister!$D$7:$D$13),IF(MONTH(F640)&gt;7,0)))),0),"")</f>
        <v/>
      </c>
      <c r="AA640" s="30" t="str">
        <f>IF(Afrapportering!AA621="","",Afrapportering!AA621)</f>
        <v/>
      </c>
      <c r="AB640" s="52" t="str">
        <f>IFERROR(MAX(IF(OR(V640="",X640=""),"",IF(AND(AND(MONTH(F640)&gt;=8,MONTH(F640)&lt;9),AND(MONTH(H640)&gt;=8,MONTH(H640)&lt;9)),(NETWORKDAYS(F640,H640,Lister!$D$7:$D$13)-X640)*T640/NETWORKDAYS(Lister!$D$20,Lister!$E$20,Lister!$D$7:$D$13),IF(AND(MONTH(F640)=7,MONTH(H640)=8),(NETWORKDAYS(Lister!$D$20,H640,Lister!$D$7:$D$13)-X640)*T640/NETWORKDAYS(Lister!$D$20,Lister!$E$20,Lister!$D$7:$D$13),IF(AND(MONTH(F640)=7,MONTH(H640)=7),0)))),0),"")</f>
        <v/>
      </c>
      <c r="AC640" s="30" t="str">
        <f>IF(Afrapportering!AC621="","",Afrapportering!AC621)</f>
        <v/>
      </c>
      <c r="AD640" s="52" t="str">
        <f t="shared" si="79"/>
        <v/>
      </c>
      <c r="AE640" s="52" t="str">
        <f t="shared" si="80"/>
        <v/>
      </c>
      <c r="AF640" s="30" t="str">
        <f t="shared" si="81"/>
        <v/>
      </c>
      <c r="AG640" s="30" t="str">
        <f t="shared" si="82"/>
        <v/>
      </c>
      <c r="AH640" s="3" t="str">
        <f t="shared" si="83"/>
        <v/>
      </c>
    </row>
    <row r="641" spans="1:34" x14ac:dyDescent="0.25">
      <c r="A641" s="13" t="str">
        <f>+Afrapportering!A622</f>
        <v/>
      </c>
      <c r="B641" s="13" t="str">
        <f>+Afrapportering!B622</f>
        <v/>
      </c>
      <c r="C641" s="13" t="str">
        <f>+Afrapportering!C622</f>
        <v/>
      </c>
      <c r="D641" s="13" t="str">
        <f>+Afrapportering!D622</f>
        <v/>
      </c>
      <c r="E641" s="14" t="str">
        <f>+Afrapportering!E622</f>
        <v/>
      </c>
      <c r="F641" s="139" t="str">
        <f>IF(Afrapportering!F622 = "", "",Afrapportering!F622)</f>
        <v/>
      </c>
      <c r="G641" s="14" t="str">
        <f>+Afrapportering!G622</f>
        <v/>
      </c>
      <c r="H641" s="139" t="str">
        <f>IF(Afrapportering!H622 = "","",Afrapportering!H622)</f>
        <v/>
      </c>
      <c r="I641" s="140" t="str">
        <f>+Afrapportering!I622</f>
        <v/>
      </c>
      <c r="J641" s="13" t="str">
        <f>+Afrapportering!J622</f>
        <v/>
      </c>
      <c r="K641" s="32" t="str">
        <f t="shared" si="76"/>
        <v/>
      </c>
      <c r="L641" s="31" t="str">
        <f>IF(Ansøgning!J627="","",Ansøgning!J627)</f>
        <v/>
      </c>
      <c r="M641" s="134" t="str">
        <f>IF(Afrapportering!M622="","",Afrapportering!M622)</f>
        <v/>
      </c>
      <c r="N641" s="31" t="str">
        <f>IF(Ansøgning!K627="","",Ansøgning!K627)</f>
        <v/>
      </c>
      <c r="O641" s="134">
        <f>IF(Afrapportering!O622="",,Afrapportering!O622)</f>
        <v>0</v>
      </c>
      <c r="P641" s="15" t="str">
        <f>IF(Ansøgning!L627="","",Ansøgning!L627)</f>
        <v/>
      </c>
      <c r="Q641" s="15" t="str">
        <f t="shared" si="77"/>
        <v/>
      </c>
      <c r="R641" s="15"/>
      <c r="S641" s="15" t="str">
        <f>IF(Afrapportering!S622="","",Afrapportering!S622)</f>
        <v/>
      </c>
      <c r="T641" s="31" t="str">
        <f t="shared" si="78"/>
        <v/>
      </c>
      <c r="U641" s="30" t="str">
        <f>IF(Afrapportering!U622="","",Afrapportering!U622)</f>
        <v/>
      </c>
      <c r="V641" s="52" t="str">
        <f>IF(Afrapportering!V622="","",Afrapportering!V622)</f>
        <v/>
      </c>
      <c r="W641" s="30" t="str">
        <f>IF(Afrapportering!W622="","",Afrapportering!W622)</f>
        <v/>
      </c>
      <c r="X641" s="52" t="str">
        <f>IF(Afrapportering!X622="","",Afrapportering!X622)</f>
        <v/>
      </c>
      <c r="Y641" s="30" t="str">
        <f>IF(Afrapportering!Y622="","",Afrapportering!Y622)</f>
        <v/>
      </c>
      <c r="Z641" s="52" t="str">
        <f>IFERROR(MAX(IF(OR(V641="",X641=""),"",IF(AND(AND(MONTH(F641)&gt;=7,MONTH(F641)&lt;8),AND(MONTH(H641)&gt;=7,MONTH(H641)&lt;8)),(NETWORKDAYS(F641,H641,Lister!$D$7:$D$13)-V641)*T641/NETWORKDAYS(Lister!$D$19,Lister!$E$19,Lister!$D$7:$D$13),IF(AND(AND(MONTH(F641)&gt;=7,MONTH(F641)&lt;8),MONTH(H641)&gt;7),(NETWORKDAYS(F641,Lister!$E$19,Lister!$D$7:$D$13)-V641)*T641/NETWORKDAYS(Lister!$D$19,Lister!$E$19,Lister!$D$7:$D$13),IF(MONTH(F641)&gt;7,0)))),0),"")</f>
        <v/>
      </c>
      <c r="AA641" s="30" t="str">
        <f>IF(Afrapportering!AA622="","",Afrapportering!AA622)</f>
        <v/>
      </c>
      <c r="AB641" s="52" t="str">
        <f>IFERROR(MAX(IF(OR(V641="",X641=""),"",IF(AND(AND(MONTH(F641)&gt;=8,MONTH(F641)&lt;9),AND(MONTH(H641)&gt;=8,MONTH(H641)&lt;9)),(NETWORKDAYS(F641,H641,Lister!$D$7:$D$13)-X641)*T641/NETWORKDAYS(Lister!$D$20,Lister!$E$20,Lister!$D$7:$D$13),IF(AND(MONTH(F641)=7,MONTH(H641)=8),(NETWORKDAYS(Lister!$D$20,H641,Lister!$D$7:$D$13)-X641)*T641/NETWORKDAYS(Lister!$D$20,Lister!$E$20,Lister!$D$7:$D$13),IF(AND(MONTH(F641)=7,MONTH(H641)=7),0)))),0),"")</f>
        <v/>
      </c>
      <c r="AC641" s="30" t="str">
        <f>IF(Afrapportering!AC622="","",Afrapportering!AC622)</f>
        <v/>
      </c>
      <c r="AD641" s="52" t="str">
        <f t="shared" si="79"/>
        <v/>
      </c>
      <c r="AE641" s="52" t="str">
        <f t="shared" si="80"/>
        <v/>
      </c>
      <c r="AF641" s="30" t="str">
        <f t="shared" si="81"/>
        <v/>
      </c>
      <c r="AG641" s="30" t="str">
        <f t="shared" si="82"/>
        <v/>
      </c>
      <c r="AH641" s="3" t="str">
        <f t="shared" si="83"/>
        <v/>
      </c>
    </row>
    <row r="642" spans="1:34" x14ac:dyDescent="0.25">
      <c r="A642" s="13" t="str">
        <f>+Afrapportering!A623</f>
        <v/>
      </c>
      <c r="B642" s="13" t="str">
        <f>+Afrapportering!B623</f>
        <v/>
      </c>
      <c r="C642" s="13" t="str">
        <f>+Afrapportering!C623</f>
        <v/>
      </c>
      <c r="D642" s="13" t="str">
        <f>+Afrapportering!D623</f>
        <v/>
      </c>
      <c r="E642" s="14" t="str">
        <f>+Afrapportering!E623</f>
        <v/>
      </c>
      <c r="F642" s="139" t="str">
        <f>IF(Afrapportering!F623 = "", "",Afrapportering!F623)</f>
        <v/>
      </c>
      <c r="G642" s="14" t="str">
        <f>+Afrapportering!G623</f>
        <v/>
      </c>
      <c r="H642" s="139" t="str">
        <f>IF(Afrapportering!H623 = "","",Afrapportering!H623)</f>
        <v/>
      </c>
      <c r="I642" s="140" t="str">
        <f>+Afrapportering!I623</f>
        <v/>
      </c>
      <c r="J642" s="13" t="str">
        <f>+Afrapportering!J623</f>
        <v/>
      </c>
      <c r="K642" s="32" t="str">
        <f t="shared" si="76"/>
        <v/>
      </c>
      <c r="L642" s="31" t="str">
        <f>IF(Ansøgning!J628="","",Ansøgning!J628)</f>
        <v/>
      </c>
      <c r="M642" s="134" t="str">
        <f>IF(Afrapportering!M623="","",Afrapportering!M623)</f>
        <v/>
      </c>
      <c r="N642" s="31" t="str">
        <f>IF(Ansøgning!K628="","",Ansøgning!K628)</f>
        <v/>
      </c>
      <c r="O642" s="134">
        <f>IF(Afrapportering!O623="",,Afrapportering!O623)</f>
        <v>0</v>
      </c>
      <c r="P642" s="15" t="str">
        <f>IF(Ansøgning!L628="","",Ansøgning!L628)</f>
        <v/>
      </c>
      <c r="Q642" s="15" t="str">
        <f t="shared" si="77"/>
        <v/>
      </c>
      <c r="R642" s="15"/>
      <c r="S642" s="15" t="str">
        <f>IF(Afrapportering!S623="","",Afrapportering!S623)</f>
        <v/>
      </c>
      <c r="T642" s="31" t="str">
        <f t="shared" si="78"/>
        <v/>
      </c>
      <c r="U642" s="30" t="str">
        <f>IF(Afrapportering!U623="","",Afrapportering!U623)</f>
        <v/>
      </c>
      <c r="V642" s="52" t="str">
        <f>IF(Afrapportering!V623="","",Afrapportering!V623)</f>
        <v/>
      </c>
      <c r="W642" s="30" t="str">
        <f>IF(Afrapportering!W623="","",Afrapportering!W623)</f>
        <v/>
      </c>
      <c r="X642" s="52" t="str">
        <f>IF(Afrapportering!X623="","",Afrapportering!X623)</f>
        <v/>
      </c>
      <c r="Y642" s="30" t="str">
        <f>IF(Afrapportering!Y623="","",Afrapportering!Y623)</f>
        <v/>
      </c>
      <c r="Z642" s="52" t="str">
        <f>IFERROR(MAX(IF(OR(V642="",X642=""),"",IF(AND(AND(MONTH(F642)&gt;=7,MONTH(F642)&lt;8),AND(MONTH(H642)&gt;=7,MONTH(H642)&lt;8)),(NETWORKDAYS(F642,H642,Lister!$D$7:$D$13)-V642)*T642/NETWORKDAYS(Lister!$D$19,Lister!$E$19,Lister!$D$7:$D$13),IF(AND(AND(MONTH(F642)&gt;=7,MONTH(F642)&lt;8),MONTH(H642)&gt;7),(NETWORKDAYS(F642,Lister!$E$19,Lister!$D$7:$D$13)-V642)*T642/NETWORKDAYS(Lister!$D$19,Lister!$E$19,Lister!$D$7:$D$13),IF(MONTH(F642)&gt;7,0)))),0),"")</f>
        <v/>
      </c>
      <c r="AA642" s="30" t="str">
        <f>IF(Afrapportering!AA623="","",Afrapportering!AA623)</f>
        <v/>
      </c>
      <c r="AB642" s="52" t="str">
        <f>IFERROR(MAX(IF(OR(V642="",X642=""),"",IF(AND(AND(MONTH(F642)&gt;=8,MONTH(F642)&lt;9),AND(MONTH(H642)&gt;=8,MONTH(H642)&lt;9)),(NETWORKDAYS(F642,H642,Lister!$D$7:$D$13)-X642)*T642/NETWORKDAYS(Lister!$D$20,Lister!$E$20,Lister!$D$7:$D$13),IF(AND(MONTH(F642)=7,MONTH(H642)=8),(NETWORKDAYS(Lister!$D$20,H642,Lister!$D$7:$D$13)-X642)*T642/NETWORKDAYS(Lister!$D$20,Lister!$E$20,Lister!$D$7:$D$13),IF(AND(MONTH(F642)=7,MONTH(H642)=7),0)))),0),"")</f>
        <v/>
      </c>
      <c r="AC642" s="30" t="str">
        <f>IF(Afrapportering!AC623="","",Afrapportering!AC623)</f>
        <v/>
      </c>
      <c r="AD642" s="52" t="str">
        <f t="shared" si="79"/>
        <v/>
      </c>
      <c r="AE642" s="52" t="str">
        <f t="shared" si="80"/>
        <v/>
      </c>
      <c r="AF642" s="30" t="str">
        <f t="shared" si="81"/>
        <v/>
      </c>
      <c r="AG642" s="30" t="str">
        <f t="shared" si="82"/>
        <v/>
      </c>
      <c r="AH642" s="3" t="str">
        <f t="shared" si="83"/>
        <v/>
      </c>
    </row>
    <row r="643" spans="1:34" x14ac:dyDescent="0.25">
      <c r="A643" s="13" t="str">
        <f>+Afrapportering!A624</f>
        <v/>
      </c>
      <c r="B643" s="13" t="str">
        <f>+Afrapportering!B624</f>
        <v/>
      </c>
      <c r="C643" s="13" t="str">
        <f>+Afrapportering!C624</f>
        <v/>
      </c>
      <c r="D643" s="13" t="str">
        <f>+Afrapportering!D624</f>
        <v/>
      </c>
      <c r="E643" s="14" t="str">
        <f>+Afrapportering!E624</f>
        <v/>
      </c>
      <c r="F643" s="139" t="str">
        <f>IF(Afrapportering!F624 = "", "",Afrapportering!F624)</f>
        <v/>
      </c>
      <c r="G643" s="14" t="str">
        <f>+Afrapportering!G624</f>
        <v/>
      </c>
      <c r="H643" s="139" t="str">
        <f>IF(Afrapportering!H624 = "","",Afrapportering!H624)</f>
        <v/>
      </c>
      <c r="I643" s="140" t="str">
        <f>+Afrapportering!I624</f>
        <v/>
      </c>
      <c r="J643" s="13" t="str">
        <f>+Afrapportering!J624</f>
        <v/>
      </c>
      <c r="K643" s="32" t="str">
        <f t="shared" si="76"/>
        <v/>
      </c>
      <c r="L643" s="31" t="str">
        <f>IF(Ansøgning!J629="","",Ansøgning!J629)</f>
        <v/>
      </c>
      <c r="M643" s="134" t="str">
        <f>IF(Afrapportering!M624="","",Afrapportering!M624)</f>
        <v/>
      </c>
      <c r="N643" s="31" t="str">
        <f>IF(Ansøgning!K629="","",Ansøgning!K629)</f>
        <v/>
      </c>
      <c r="O643" s="134">
        <f>IF(Afrapportering!O624="",,Afrapportering!O624)</f>
        <v>0</v>
      </c>
      <c r="P643" s="15" t="str">
        <f>IF(Ansøgning!L629="","",Ansøgning!L629)</f>
        <v/>
      </c>
      <c r="Q643" s="15" t="str">
        <f t="shared" si="77"/>
        <v/>
      </c>
      <c r="R643" s="15"/>
      <c r="S643" s="15" t="str">
        <f>IF(Afrapportering!S624="","",Afrapportering!S624)</f>
        <v/>
      </c>
      <c r="T643" s="31" t="str">
        <f t="shared" si="78"/>
        <v/>
      </c>
      <c r="U643" s="30" t="str">
        <f>IF(Afrapportering!U624="","",Afrapportering!U624)</f>
        <v/>
      </c>
      <c r="V643" s="52" t="str">
        <f>IF(Afrapportering!V624="","",Afrapportering!V624)</f>
        <v/>
      </c>
      <c r="W643" s="30" t="str">
        <f>IF(Afrapportering!W624="","",Afrapportering!W624)</f>
        <v/>
      </c>
      <c r="X643" s="52" t="str">
        <f>IF(Afrapportering!X624="","",Afrapportering!X624)</f>
        <v/>
      </c>
      <c r="Y643" s="30" t="str">
        <f>IF(Afrapportering!Y624="","",Afrapportering!Y624)</f>
        <v/>
      </c>
      <c r="Z643" s="52" t="str">
        <f>IFERROR(MAX(IF(OR(V643="",X643=""),"",IF(AND(AND(MONTH(F643)&gt;=7,MONTH(F643)&lt;8),AND(MONTH(H643)&gt;=7,MONTH(H643)&lt;8)),(NETWORKDAYS(F643,H643,Lister!$D$7:$D$13)-V643)*T643/NETWORKDAYS(Lister!$D$19,Lister!$E$19,Lister!$D$7:$D$13),IF(AND(AND(MONTH(F643)&gt;=7,MONTH(F643)&lt;8),MONTH(H643)&gt;7),(NETWORKDAYS(F643,Lister!$E$19,Lister!$D$7:$D$13)-V643)*T643/NETWORKDAYS(Lister!$D$19,Lister!$E$19,Lister!$D$7:$D$13),IF(MONTH(F643)&gt;7,0)))),0),"")</f>
        <v/>
      </c>
      <c r="AA643" s="30" t="str">
        <f>IF(Afrapportering!AA624="","",Afrapportering!AA624)</f>
        <v/>
      </c>
      <c r="AB643" s="52" t="str">
        <f>IFERROR(MAX(IF(OR(V643="",X643=""),"",IF(AND(AND(MONTH(F643)&gt;=8,MONTH(F643)&lt;9),AND(MONTH(H643)&gt;=8,MONTH(H643)&lt;9)),(NETWORKDAYS(F643,H643,Lister!$D$7:$D$13)-X643)*T643/NETWORKDAYS(Lister!$D$20,Lister!$E$20,Lister!$D$7:$D$13),IF(AND(MONTH(F643)=7,MONTH(H643)=8),(NETWORKDAYS(Lister!$D$20,H643,Lister!$D$7:$D$13)-X643)*T643/NETWORKDAYS(Lister!$D$20,Lister!$E$20,Lister!$D$7:$D$13),IF(AND(MONTH(F643)=7,MONTH(H643)=7),0)))),0),"")</f>
        <v/>
      </c>
      <c r="AC643" s="30" t="str">
        <f>IF(Afrapportering!AC624="","",Afrapportering!AC624)</f>
        <v/>
      </c>
      <c r="AD643" s="52" t="str">
        <f t="shared" si="79"/>
        <v/>
      </c>
      <c r="AE643" s="52" t="str">
        <f t="shared" si="80"/>
        <v/>
      </c>
      <c r="AF643" s="30" t="str">
        <f t="shared" si="81"/>
        <v/>
      </c>
      <c r="AG643" s="30" t="str">
        <f t="shared" si="82"/>
        <v/>
      </c>
      <c r="AH643" s="3" t="str">
        <f t="shared" si="83"/>
        <v/>
      </c>
    </row>
    <row r="644" spans="1:34" x14ac:dyDescent="0.25">
      <c r="A644" s="13" t="str">
        <f>+Afrapportering!A625</f>
        <v/>
      </c>
      <c r="B644" s="13" t="str">
        <f>+Afrapportering!B625</f>
        <v/>
      </c>
      <c r="C644" s="13" t="str">
        <f>+Afrapportering!C625</f>
        <v/>
      </c>
      <c r="D644" s="13" t="str">
        <f>+Afrapportering!D625</f>
        <v/>
      </c>
      <c r="E644" s="14" t="str">
        <f>+Afrapportering!E625</f>
        <v/>
      </c>
      <c r="F644" s="139" t="str">
        <f>IF(Afrapportering!F625 = "", "",Afrapportering!F625)</f>
        <v/>
      </c>
      <c r="G644" s="14" t="str">
        <f>+Afrapportering!G625</f>
        <v/>
      </c>
      <c r="H644" s="139" t="str">
        <f>IF(Afrapportering!H625 = "","",Afrapportering!H625)</f>
        <v/>
      </c>
      <c r="I644" s="140" t="str">
        <f>+Afrapportering!I625</f>
        <v/>
      </c>
      <c r="J644" s="13" t="str">
        <f>+Afrapportering!J625</f>
        <v/>
      </c>
      <c r="K644" s="32" t="str">
        <f t="shared" si="76"/>
        <v/>
      </c>
      <c r="L644" s="31" t="str">
        <f>IF(Ansøgning!J630="","",Ansøgning!J630)</f>
        <v/>
      </c>
      <c r="M644" s="134" t="str">
        <f>IF(Afrapportering!M625="","",Afrapportering!M625)</f>
        <v/>
      </c>
      <c r="N644" s="31" t="str">
        <f>IF(Ansøgning!K630="","",Ansøgning!K630)</f>
        <v/>
      </c>
      <c r="O644" s="134">
        <f>IF(Afrapportering!O625="",,Afrapportering!O625)</f>
        <v>0</v>
      </c>
      <c r="P644" s="15" t="str">
        <f>IF(Ansøgning!L630="","",Ansøgning!L630)</f>
        <v/>
      </c>
      <c r="Q644" s="15" t="str">
        <f t="shared" si="77"/>
        <v/>
      </c>
      <c r="R644" s="15"/>
      <c r="S644" s="15" t="str">
        <f>IF(Afrapportering!S625="","",Afrapportering!S625)</f>
        <v/>
      </c>
      <c r="T644" s="31" t="str">
        <f t="shared" si="78"/>
        <v/>
      </c>
      <c r="U644" s="30" t="str">
        <f>IF(Afrapportering!U625="","",Afrapportering!U625)</f>
        <v/>
      </c>
      <c r="V644" s="52" t="str">
        <f>IF(Afrapportering!V625="","",Afrapportering!V625)</f>
        <v/>
      </c>
      <c r="W644" s="30" t="str">
        <f>IF(Afrapportering!W625="","",Afrapportering!W625)</f>
        <v/>
      </c>
      <c r="X644" s="52" t="str">
        <f>IF(Afrapportering!X625="","",Afrapportering!X625)</f>
        <v/>
      </c>
      <c r="Y644" s="30" t="str">
        <f>IF(Afrapportering!Y625="","",Afrapportering!Y625)</f>
        <v/>
      </c>
      <c r="Z644" s="52" t="str">
        <f>IFERROR(MAX(IF(OR(V644="",X644=""),"",IF(AND(AND(MONTH(F644)&gt;=7,MONTH(F644)&lt;8),AND(MONTH(H644)&gt;=7,MONTH(H644)&lt;8)),(NETWORKDAYS(F644,H644,Lister!$D$7:$D$13)-V644)*T644/NETWORKDAYS(Lister!$D$19,Lister!$E$19,Lister!$D$7:$D$13),IF(AND(AND(MONTH(F644)&gt;=7,MONTH(F644)&lt;8),MONTH(H644)&gt;7),(NETWORKDAYS(F644,Lister!$E$19,Lister!$D$7:$D$13)-V644)*T644/NETWORKDAYS(Lister!$D$19,Lister!$E$19,Lister!$D$7:$D$13),IF(MONTH(F644)&gt;7,0)))),0),"")</f>
        <v/>
      </c>
      <c r="AA644" s="30" t="str">
        <f>IF(Afrapportering!AA625="","",Afrapportering!AA625)</f>
        <v/>
      </c>
      <c r="AB644" s="52" t="str">
        <f>IFERROR(MAX(IF(OR(V644="",X644=""),"",IF(AND(AND(MONTH(F644)&gt;=8,MONTH(F644)&lt;9),AND(MONTH(H644)&gt;=8,MONTH(H644)&lt;9)),(NETWORKDAYS(F644,H644,Lister!$D$7:$D$13)-X644)*T644/NETWORKDAYS(Lister!$D$20,Lister!$E$20,Lister!$D$7:$D$13),IF(AND(MONTH(F644)=7,MONTH(H644)=8),(NETWORKDAYS(Lister!$D$20,H644,Lister!$D$7:$D$13)-X644)*T644/NETWORKDAYS(Lister!$D$20,Lister!$E$20,Lister!$D$7:$D$13),IF(AND(MONTH(F644)=7,MONTH(H644)=7),0)))),0),"")</f>
        <v/>
      </c>
      <c r="AC644" s="30" t="str">
        <f>IF(Afrapportering!AC625="","",Afrapportering!AC625)</f>
        <v/>
      </c>
      <c r="AD644" s="52" t="str">
        <f t="shared" si="79"/>
        <v/>
      </c>
      <c r="AE644" s="52" t="str">
        <f t="shared" si="80"/>
        <v/>
      </c>
      <c r="AF644" s="30" t="str">
        <f t="shared" si="81"/>
        <v/>
      </c>
      <c r="AG644" s="30" t="str">
        <f t="shared" si="82"/>
        <v/>
      </c>
      <c r="AH644" s="3" t="str">
        <f t="shared" si="83"/>
        <v/>
      </c>
    </row>
    <row r="645" spans="1:34" x14ac:dyDescent="0.25">
      <c r="A645" s="13" t="str">
        <f>+Afrapportering!A626</f>
        <v/>
      </c>
      <c r="B645" s="13" t="str">
        <f>+Afrapportering!B626</f>
        <v/>
      </c>
      <c r="C645" s="13" t="str">
        <f>+Afrapportering!C626</f>
        <v/>
      </c>
      <c r="D645" s="13" t="str">
        <f>+Afrapportering!D626</f>
        <v/>
      </c>
      <c r="E645" s="14" t="str">
        <f>+Afrapportering!E626</f>
        <v/>
      </c>
      <c r="F645" s="139" t="str">
        <f>IF(Afrapportering!F626 = "", "",Afrapportering!F626)</f>
        <v/>
      </c>
      <c r="G645" s="14" t="str">
        <f>+Afrapportering!G626</f>
        <v/>
      </c>
      <c r="H645" s="139" t="str">
        <f>IF(Afrapportering!H626 = "","",Afrapportering!H626)</f>
        <v/>
      </c>
      <c r="I645" s="140" t="str">
        <f>+Afrapportering!I626</f>
        <v/>
      </c>
      <c r="J645" s="13" t="str">
        <f>+Afrapportering!J626</f>
        <v/>
      </c>
      <c r="K645" s="32" t="str">
        <f t="shared" si="76"/>
        <v/>
      </c>
      <c r="L645" s="31" t="str">
        <f>IF(Ansøgning!J631="","",Ansøgning!J631)</f>
        <v/>
      </c>
      <c r="M645" s="134" t="str">
        <f>IF(Afrapportering!M626="","",Afrapportering!M626)</f>
        <v/>
      </c>
      <c r="N645" s="31" t="str">
        <f>IF(Ansøgning!K631="","",Ansøgning!K631)</f>
        <v/>
      </c>
      <c r="O645" s="134">
        <f>IF(Afrapportering!O626="",,Afrapportering!O626)</f>
        <v>0</v>
      </c>
      <c r="P645" s="15" t="str">
        <f>IF(Ansøgning!L631="","",Ansøgning!L631)</f>
        <v/>
      </c>
      <c r="Q645" s="15" t="str">
        <f t="shared" si="77"/>
        <v/>
      </c>
      <c r="R645" s="15"/>
      <c r="S645" s="15" t="str">
        <f>IF(Afrapportering!S626="","",Afrapportering!S626)</f>
        <v/>
      </c>
      <c r="T645" s="31" t="str">
        <f t="shared" si="78"/>
        <v/>
      </c>
      <c r="U645" s="30" t="str">
        <f>IF(Afrapportering!U626="","",Afrapportering!U626)</f>
        <v/>
      </c>
      <c r="V645" s="52" t="str">
        <f>IF(Afrapportering!V626="","",Afrapportering!V626)</f>
        <v/>
      </c>
      <c r="W645" s="30" t="str">
        <f>IF(Afrapportering!W626="","",Afrapportering!W626)</f>
        <v/>
      </c>
      <c r="X645" s="52" t="str">
        <f>IF(Afrapportering!X626="","",Afrapportering!X626)</f>
        <v/>
      </c>
      <c r="Y645" s="30" t="str">
        <f>IF(Afrapportering!Y626="","",Afrapportering!Y626)</f>
        <v/>
      </c>
      <c r="Z645" s="52" t="str">
        <f>IFERROR(MAX(IF(OR(V645="",X645=""),"",IF(AND(AND(MONTH(F645)&gt;=7,MONTH(F645)&lt;8),AND(MONTH(H645)&gt;=7,MONTH(H645)&lt;8)),(NETWORKDAYS(F645,H645,Lister!$D$7:$D$13)-V645)*T645/NETWORKDAYS(Lister!$D$19,Lister!$E$19,Lister!$D$7:$D$13),IF(AND(AND(MONTH(F645)&gt;=7,MONTH(F645)&lt;8),MONTH(H645)&gt;7),(NETWORKDAYS(F645,Lister!$E$19,Lister!$D$7:$D$13)-V645)*T645/NETWORKDAYS(Lister!$D$19,Lister!$E$19,Lister!$D$7:$D$13),IF(MONTH(F645)&gt;7,0)))),0),"")</f>
        <v/>
      </c>
      <c r="AA645" s="30" t="str">
        <f>IF(Afrapportering!AA626="","",Afrapportering!AA626)</f>
        <v/>
      </c>
      <c r="AB645" s="52" t="str">
        <f>IFERROR(MAX(IF(OR(V645="",X645=""),"",IF(AND(AND(MONTH(F645)&gt;=8,MONTH(F645)&lt;9),AND(MONTH(H645)&gt;=8,MONTH(H645)&lt;9)),(NETWORKDAYS(F645,H645,Lister!$D$7:$D$13)-X645)*T645/NETWORKDAYS(Lister!$D$20,Lister!$E$20,Lister!$D$7:$D$13),IF(AND(MONTH(F645)=7,MONTH(H645)=8),(NETWORKDAYS(Lister!$D$20,H645,Lister!$D$7:$D$13)-X645)*T645/NETWORKDAYS(Lister!$D$20,Lister!$E$20,Lister!$D$7:$D$13),IF(AND(MONTH(F645)=7,MONTH(H645)=7),0)))),0),"")</f>
        <v/>
      </c>
      <c r="AC645" s="30" t="str">
        <f>IF(Afrapportering!AC626="","",Afrapportering!AC626)</f>
        <v/>
      </c>
      <c r="AD645" s="52" t="str">
        <f t="shared" si="79"/>
        <v/>
      </c>
      <c r="AE645" s="52" t="str">
        <f t="shared" si="80"/>
        <v/>
      </c>
      <c r="AF645" s="30" t="str">
        <f t="shared" si="81"/>
        <v/>
      </c>
      <c r="AG645" s="30" t="str">
        <f t="shared" si="82"/>
        <v/>
      </c>
      <c r="AH645" s="3" t="str">
        <f t="shared" si="83"/>
        <v/>
      </c>
    </row>
    <row r="646" spans="1:34" x14ac:dyDescent="0.25">
      <c r="A646" s="13" t="str">
        <f>+Afrapportering!A627</f>
        <v/>
      </c>
      <c r="B646" s="13" t="str">
        <f>+Afrapportering!B627</f>
        <v/>
      </c>
      <c r="C646" s="13" t="str">
        <f>+Afrapportering!C627</f>
        <v/>
      </c>
      <c r="D646" s="13" t="str">
        <f>+Afrapportering!D627</f>
        <v/>
      </c>
      <c r="E646" s="14" t="str">
        <f>+Afrapportering!E627</f>
        <v/>
      </c>
      <c r="F646" s="139" t="str">
        <f>IF(Afrapportering!F627 = "", "",Afrapportering!F627)</f>
        <v/>
      </c>
      <c r="G646" s="14" t="str">
        <f>+Afrapportering!G627</f>
        <v/>
      </c>
      <c r="H646" s="139" t="str">
        <f>IF(Afrapportering!H627 = "","",Afrapportering!H627)</f>
        <v/>
      </c>
      <c r="I646" s="140" t="str">
        <f>+Afrapportering!I627</f>
        <v/>
      </c>
      <c r="J646" s="13" t="str">
        <f>+Afrapportering!J627</f>
        <v/>
      </c>
      <c r="K646" s="32" t="str">
        <f t="shared" si="76"/>
        <v/>
      </c>
      <c r="L646" s="31" t="str">
        <f>IF(Ansøgning!J632="","",Ansøgning!J632)</f>
        <v/>
      </c>
      <c r="M646" s="134" t="str">
        <f>IF(Afrapportering!M627="","",Afrapportering!M627)</f>
        <v/>
      </c>
      <c r="N646" s="31" t="str">
        <f>IF(Ansøgning!K632="","",Ansøgning!K632)</f>
        <v/>
      </c>
      <c r="O646" s="134">
        <f>IF(Afrapportering!O627="",,Afrapportering!O627)</f>
        <v>0</v>
      </c>
      <c r="P646" s="15" t="str">
        <f>IF(Ansøgning!L632="","",Ansøgning!L632)</f>
        <v/>
      </c>
      <c r="Q646" s="15" t="str">
        <f t="shared" si="77"/>
        <v/>
      </c>
      <c r="R646" s="15"/>
      <c r="S646" s="15" t="str">
        <f>IF(Afrapportering!S627="","",Afrapportering!S627)</f>
        <v/>
      </c>
      <c r="T646" s="31" t="str">
        <f t="shared" si="78"/>
        <v/>
      </c>
      <c r="U646" s="30" t="str">
        <f>IF(Afrapportering!U627="","",Afrapportering!U627)</f>
        <v/>
      </c>
      <c r="V646" s="52" t="str">
        <f>IF(Afrapportering!V627="","",Afrapportering!V627)</f>
        <v/>
      </c>
      <c r="W646" s="30" t="str">
        <f>IF(Afrapportering!W627="","",Afrapportering!W627)</f>
        <v/>
      </c>
      <c r="X646" s="52" t="str">
        <f>IF(Afrapportering!X627="","",Afrapportering!X627)</f>
        <v/>
      </c>
      <c r="Y646" s="30" t="str">
        <f>IF(Afrapportering!Y627="","",Afrapportering!Y627)</f>
        <v/>
      </c>
      <c r="Z646" s="52" t="str">
        <f>IFERROR(MAX(IF(OR(V646="",X646=""),"",IF(AND(AND(MONTH(F646)&gt;=7,MONTH(F646)&lt;8),AND(MONTH(H646)&gt;=7,MONTH(H646)&lt;8)),(NETWORKDAYS(F646,H646,Lister!$D$7:$D$13)-V646)*T646/NETWORKDAYS(Lister!$D$19,Lister!$E$19,Lister!$D$7:$D$13),IF(AND(AND(MONTH(F646)&gt;=7,MONTH(F646)&lt;8),MONTH(H646)&gt;7),(NETWORKDAYS(F646,Lister!$E$19,Lister!$D$7:$D$13)-V646)*T646/NETWORKDAYS(Lister!$D$19,Lister!$E$19,Lister!$D$7:$D$13),IF(MONTH(F646)&gt;7,0)))),0),"")</f>
        <v/>
      </c>
      <c r="AA646" s="30" t="str">
        <f>IF(Afrapportering!AA627="","",Afrapportering!AA627)</f>
        <v/>
      </c>
      <c r="AB646" s="52" t="str">
        <f>IFERROR(MAX(IF(OR(V646="",X646=""),"",IF(AND(AND(MONTH(F646)&gt;=8,MONTH(F646)&lt;9),AND(MONTH(H646)&gt;=8,MONTH(H646)&lt;9)),(NETWORKDAYS(F646,H646,Lister!$D$7:$D$13)-X646)*T646/NETWORKDAYS(Lister!$D$20,Lister!$E$20,Lister!$D$7:$D$13),IF(AND(MONTH(F646)=7,MONTH(H646)=8),(NETWORKDAYS(Lister!$D$20,H646,Lister!$D$7:$D$13)-X646)*T646/NETWORKDAYS(Lister!$D$20,Lister!$E$20,Lister!$D$7:$D$13),IF(AND(MONTH(F646)=7,MONTH(H646)=7),0)))),0),"")</f>
        <v/>
      </c>
      <c r="AC646" s="30" t="str">
        <f>IF(Afrapportering!AC627="","",Afrapportering!AC627)</f>
        <v/>
      </c>
      <c r="AD646" s="52" t="str">
        <f t="shared" si="79"/>
        <v/>
      </c>
      <c r="AE646" s="52" t="str">
        <f t="shared" si="80"/>
        <v/>
      </c>
      <c r="AF646" s="30" t="str">
        <f t="shared" si="81"/>
        <v/>
      </c>
      <c r="AG646" s="30" t="str">
        <f t="shared" si="82"/>
        <v/>
      </c>
      <c r="AH646" s="3" t="str">
        <f t="shared" si="83"/>
        <v/>
      </c>
    </row>
    <row r="647" spans="1:34" x14ac:dyDescent="0.25">
      <c r="A647" s="13" t="str">
        <f>+Afrapportering!A628</f>
        <v/>
      </c>
      <c r="B647" s="13" t="str">
        <f>+Afrapportering!B628</f>
        <v/>
      </c>
      <c r="C647" s="13" t="str">
        <f>+Afrapportering!C628</f>
        <v/>
      </c>
      <c r="D647" s="13" t="str">
        <f>+Afrapportering!D628</f>
        <v/>
      </c>
      <c r="E647" s="14" t="str">
        <f>+Afrapportering!E628</f>
        <v/>
      </c>
      <c r="F647" s="139" t="str">
        <f>IF(Afrapportering!F628 = "", "",Afrapportering!F628)</f>
        <v/>
      </c>
      <c r="G647" s="14" t="str">
        <f>+Afrapportering!G628</f>
        <v/>
      </c>
      <c r="H647" s="139" t="str">
        <f>IF(Afrapportering!H628 = "","",Afrapportering!H628)</f>
        <v/>
      </c>
      <c r="I647" s="140" t="str">
        <f>+Afrapportering!I628</f>
        <v/>
      </c>
      <c r="J647" s="13" t="str">
        <f>+Afrapportering!J628</f>
        <v/>
      </c>
      <c r="K647" s="32" t="str">
        <f t="shared" si="76"/>
        <v/>
      </c>
      <c r="L647" s="31" t="str">
        <f>IF(Ansøgning!J633="","",Ansøgning!J633)</f>
        <v/>
      </c>
      <c r="M647" s="134" t="str">
        <f>IF(Afrapportering!M628="","",Afrapportering!M628)</f>
        <v/>
      </c>
      <c r="N647" s="31" t="str">
        <f>IF(Ansøgning!K633="","",Ansøgning!K633)</f>
        <v/>
      </c>
      <c r="O647" s="134">
        <f>IF(Afrapportering!O628="",,Afrapportering!O628)</f>
        <v>0</v>
      </c>
      <c r="P647" s="15" t="str">
        <f>IF(Ansøgning!L633="","",Ansøgning!L633)</f>
        <v/>
      </c>
      <c r="Q647" s="15" t="str">
        <f t="shared" si="77"/>
        <v/>
      </c>
      <c r="R647" s="15"/>
      <c r="S647" s="15" t="str">
        <f>IF(Afrapportering!S628="","",Afrapportering!S628)</f>
        <v/>
      </c>
      <c r="T647" s="31" t="str">
        <f t="shared" si="78"/>
        <v/>
      </c>
      <c r="U647" s="30" t="str">
        <f>IF(Afrapportering!U628="","",Afrapportering!U628)</f>
        <v/>
      </c>
      <c r="V647" s="52" t="str">
        <f>IF(Afrapportering!V628="","",Afrapportering!V628)</f>
        <v/>
      </c>
      <c r="W647" s="30" t="str">
        <f>IF(Afrapportering!W628="","",Afrapportering!W628)</f>
        <v/>
      </c>
      <c r="X647" s="52" t="str">
        <f>IF(Afrapportering!X628="","",Afrapportering!X628)</f>
        <v/>
      </c>
      <c r="Y647" s="30" t="str">
        <f>IF(Afrapportering!Y628="","",Afrapportering!Y628)</f>
        <v/>
      </c>
      <c r="Z647" s="52" t="str">
        <f>IFERROR(MAX(IF(OR(V647="",X647=""),"",IF(AND(AND(MONTH(F647)&gt;=7,MONTH(F647)&lt;8),AND(MONTH(H647)&gt;=7,MONTH(H647)&lt;8)),(NETWORKDAYS(F647,H647,Lister!$D$7:$D$13)-V647)*T647/NETWORKDAYS(Lister!$D$19,Lister!$E$19,Lister!$D$7:$D$13),IF(AND(AND(MONTH(F647)&gt;=7,MONTH(F647)&lt;8),MONTH(H647)&gt;7),(NETWORKDAYS(F647,Lister!$E$19,Lister!$D$7:$D$13)-V647)*T647/NETWORKDAYS(Lister!$D$19,Lister!$E$19,Lister!$D$7:$D$13),IF(MONTH(F647)&gt;7,0)))),0),"")</f>
        <v/>
      </c>
      <c r="AA647" s="30" t="str">
        <f>IF(Afrapportering!AA628="","",Afrapportering!AA628)</f>
        <v/>
      </c>
      <c r="AB647" s="52" t="str">
        <f>IFERROR(MAX(IF(OR(V647="",X647=""),"",IF(AND(AND(MONTH(F647)&gt;=8,MONTH(F647)&lt;9),AND(MONTH(H647)&gt;=8,MONTH(H647)&lt;9)),(NETWORKDAYS(F647,H647,Lister!$D$7:$D$13)-X647)*T647/NETWORKDAYS(Lister!$D$20,Lister!$E$20,Lister!$D$7:$D$13),IF(AND(MONTH(F647)=7,MONTH(H647)=8),(NETWORKDAYS(Lister!$D$20,H647,Lister!$D$7:$D$13)-X647)*T647/NETWORKDAYS(Lister!$D$20,Lister!$E$20,Lister!$D$7:$D$13),IF(AND(MONTH(F647)=7,MONTH(H647)=7),0)))),0),"")</f>
        <v/>
      </c>
      <c r="AC647" s="30" t="str">
        <f>IF(Afrapportering!AC628="","",Afrapportering!AC628)</f>
        <v/>
      </c>
      <c r="AD647" s="52" t="str">
        <f t="shared" si="79"/>
        <v/>
      </c>
      <c r="AE647" s="52" t="str">
        <f t="shared" si="80"/>
        <v/>
      </c>
      <c r="AF647" s="30" t="str">
        <f t="shared" si="81"/>
        <v/>
      </c>
      <c r="AG647" s="30" t="str">
        <f t="shared" si="82"/>
        <v/>
      </c>
      <c r="AH647" s="3" t="str">
        <f t="shared" si="83"/>
        <v/>
      </c>
    </row>
    <row r="648" spans="1:34" x14ac:dyDescent="0.25">
      <c r="A648" s="13" t="str">
        <f>+Afrapportering!A629</f>
        <v/>
      </c>
      <c r="B648" s="13" t="str">
        <f>+Afrapportering!B629</f>
        <v/>
      </c>
      <c r="C648" s="13" t="str">
        <f>+Afrapportering!C629</f>
        <v/>
      </c>
      <c r="D648" s="13" t="str">
        <f>+Afrapportering!D629</f>
        <v/>
      </c>
      <c r="E648" s="14" t="str">
        <f>+Afrapportering!E629</f>
        <v/>
      </c>
      <c r="F648" s="139" t="str">
        <f>IF(Afrapportering!F629 = "", "",Afrapportering!F629)</f>
        <v/>
      </c>
      <c r="G648" s="14" t="str">
        <f>+Afrapportering!G629</f>
        <v/>
      </c>
      <c r="H648" s="139" t="str">
        <f>IF(Afrapportering!H629 = "","",Afrapportering!H629)</f>
        <v/>
      </c>
      <c r="I648" s="140" t="str">
        <f>+Afrapportering!I629</f>
        <v/>
      </c>
      <c r="J648" s="13" t="str">
        <f>+Afrapportering!J629</f>
        <v/>
      </c>
      <c r="K648" s="32" t="str">
        <f t="shared" si="76"/>
        <v/>
      </c>
      <c r="L648" s="31" t="str">
        <f>IF(Ansøgning!J634="","",Ansøgning!J634)</f>
        <v/>
      </c>
      <c r="M648" s="134" t="str">
        <f>IF(Afrapportering!M629="","",Afrapportering!M629)</f>
        <v/>
      </c>
      <c r="N648" s="31" t="str">
        <f>IF(Ansøgning!K634="","",Ansøgning!K634)</f>
        <v/>
      </c>
      <c r="O648" s="134">
        <f>IF(Afrapportering!O629="",,Afrapportering!O629)</f>
        <v>0</v>
      </c>
      <c r="P648" s="15" t="str">
        <f>IF(Ansøgning!L634="","",Ansøgning!L634)</f>
        <v/>
      </c>
      <c r="Q648" s="15" t="str">
        <f t="shared" si="77"/>
        <v/>
      </c>
      <c r="R648" s="15"/>
      <c r="S648" s="15" t="str">
        <f>IF(Afrapportering!S629="","",Afrapportering!S629)</f>
        <v/>
      </c>
      <c r="T648" s="31" t="str">
        <f t="shared" si="78"/>
        <v/>
      </c>
      <c r="U648" s="30" t="str">
        <f>IF(Afrapportering!U629="","",Afrapportering!U629)</f>
        <v/>
      </c>
      <c r="V648" s="52" t="str">
        <f>IF(Afrapportering!V629="","",Afrapportering!V629)</f>
        <v/>
      </c>
      <c r="W648" s="30" t="str">
        <f>IF(Afrapportering!W629="","",Afrapportering!W629)</f>
        <v/>
      </c>
      <c r="X648" s="52" t="str">
        <f>IF(Afrapportering!X629="","",Afrapportering!X629)</f>
        <v/>
      </c>
      <c r="Y648" s="30" t="str">
        <f>IF(Afrapportering!Y629="","",Afrapportering!Y629)</f>
        <v/>
      </c>
      <c r="Z648" s="52" t="str">
        <f>IFERROR(MAX(IF(OR(V648="",X648=""),"",IF(AND(AND(MONTH(F648)&gt;=7,MONTH(F648)&lt;8),AND(MONTH(H648)&gt;=7,MONTH(H648)&lt;8)),(NETWORKDAYS(F648,H648,Lister!$D$7:$D$13)-V648)*T648/NETWORKDAYS(Lister!$D$19,Lister!$E$19,Lister!$D$7:$D$13),IF(AND(AND(MONTH(F648)&gt;=7,MONTH(F648)&lt;8),MONTH(H648)&gt;7),(NETWORKDAYS(F648,Lister!$E$19,Lister!$D$7:$D$13)-V648)*T648/NETWORKDAYS(Lister!$D$19,Lister!$E$19,Lister!$D$7:$D$13),IF(MONTH(F648)&gt;7,0)))),0),"")</f>
        <v/>
      </c>
      <c r="AA648" s="30" t="str">
        <f>IF(Afrapportering!AA629="","",Afrapportering!AA629)</f>
        <v/>
      </c>
      <c r="AB648" s="52" t="str">
        <f>IFERROR(MAX(IF(OR(V648="",X648=""),"",IF(AND(AND(MONTH(F648)&gt;=8,MONTH(F648)&lt;9),AND(MONTH(H648)&gt;=8,MONTH(H648)&lt;9)),(NETWORKDAYS(F648,H648,Lister!$D$7:$D$13)-X648)*T648/NETWORKDAYS(Lister!$D$20,Lister!$E$20,Lister!$D$7:$D$13),IF(AND(MONTH(F648)=7,MONTH(H648)=8),(NETWORKDAYS(Lister!$D$20,H648,Lister!$D$7:$D$13)-X648)*T648/NETWORKDAYS(Lister!$D$20,Lister!$E$20,Lister!$D$7:$D$13),IF(AND(MONTH(F648)=7,MONTH(H648)=7),0)))),0),"")</f>
        <v/>
      </c>
      <c r="AC648" s="30" t="str">
        <f>IF(Afrapportering!AC629="","",Afrapportering!AC629)</f>
        <v/>
      </c>
      <c r="AD648" s="52" t="str">
        <f t="shared" si="79"/>
        <v/>
      </c>
      <c r="AE648" s="52" t="str">
        <f t="shared" si="80"/>
        <v/>
      </c>
      <c r="AF648" s="30" t="str">
        <f t="shared" si="81"/>
        <v/>
      </c>
      <c r="AG648" s="30" t="str">
        <f t="shared" si="82"/>
        <v/>
      </c>
      <c r="AH648" s="3" t="str">
        <f t="shared" si="83"/>
        <v/>
      </c>
    </row>
    <row r="649" spans="1:34" x14ac:dyDescent="0.25">
      <c r="A649" s="13" t="str">
        <f>+Afrapportering!A630</f>
        <v/>
      </c>
      <c r="B649" s="13" t="str">
        <f>+Afrapportering!B630</f>
        <v/>
      </c>
      <c r="C649" s="13" t="str">
        <f>+Afrapportering!C630</f>
        <v/>
      </c>
      <c r="D649" s="13" t="str">
        <f>+Afrapportering!D630</f>
        <v/>
      </c>
      <c r="E649" s="14" t="str">
        <f>+Afrapportering!E630</f>
        <v/>
      </c>
      <c r="F649" s="139" t="str">
        <f>IF(Afrapportering!F630 = "", "",Afrapportering!F630)</f>
        <v/>
      </c>
      <c r="G649" s="14" t="str">
        <f>+Afrapportering!G630</f>
        <v/>
      </c>
      <c r="H649" s="139" t="str">
        <f>IF(Afrapportering!H630 = "","",Afrapportering!H630)</f>
        <v/>
      </c>
      <c r="I649" s="140" t="str">
        <f>+Afrapportering!I630</f>
        <v/>
      </c>
      <c r="J649" s="13" t="str">
        <f>+Afrapportering!J630</f>
        <v/>
      </c>
      <c r="K649" s="32" t="str">
        <f t="shared" si="76"/>
        <v/>
      </c>
      <c r="L649" s="31" t="str">
        <f>IF(Ansøgning!J635="","",Ansøgning!J635)</f>
        <v/>
      </c>
      <c r="M649" s="134" t="str">
        <f>IF(Afrapportering!M630="","",Afrapportering!M630)</f>
        <v/>
      </c>
      <c r="N649" s="31" t="str">
        <f>IF(Ansøgning!K635="","",Ansøgning!K635)</f>
        <v/>
      </c>
      <c r="O649" s="134">
        <f>IF(Afrapportering!O630="",,Afrapportering!O630)</f>
        <v>0</v>
      </c>
      <c r="P649" s="15" t="str">
        <f>IF(Ansøgning!L635="","",Ansøgning!L635)</f>
        <v/>
      </c>
      <c r="Q649" s="15" t="str">
        <f t="shared" si="77"/>
        <v/>
      </c>
      <c r="R649" s="15"/>
      <c r="S649" s="15" t="str">
        <f>IF(Afrapportering!S630="","",Afrapportering!S630)</f>
        <v/>
      </c>
      <c r="T649" s="31" t="str">
        <f t="shared" si="78"/>
        <v/>
      </c>
      <c r="U649" s="30" t="str">
        <f>IF(Afrapportering!U630="","",Afrapportering!U630)</f>
        <v/>
      </c>
      <c r="V649" s="52" t="str">
        <f>IF(Afrapportering!V630="","",Afrapportering!V630)</f>
        <v/>
      </c>
      <c r="W649" s="30" t="str">
        <f>IF(Afrapportering!W630="","",Afrapportering!W630)</f>
        <v/>
      </c>
      <c r="X649" s="52" t="str">
        <f>IF(Afrapportering!X630="","",Afrapportering!X630)</f>
        <v/>
      </c>
      <c r="Y649" s="30" t="str">
        <f>IF(Afrapportering!Y630="","",Afrapportering!Y630)</f>
        <v/>
      </c>
      <c r="Z649" s="52" t="str">
        <f>IFERROR(MAX(IF(OR(V649="",X649=""),"",IF(AND(AND(MONTH(F649)&gt;=7,MONTH(F649)&lt;8),AND(MONTH(H649)&gt;=7,MONTH(H649)&lt;8)),(NETWORKDAYS(F649,H649,Lister!$D$7:$D$13)-V649)*T649/NETWORKDAYS(Lister!$D$19,Lister!$E$19,Lister!$D$7:$D$13),IF(AND(AND(MONTH(F649)&gt;=7,MONTH(F649)&lt;8),MONTH(H649)&gt;7),(NETWORKDAYS(F649,Lister!$E$19,Lister!$D$7:$D$13)-V649)*T649/NETWORKDAYS(Lister!$D$19,Lister!$E$19,Lister!$D$7:$D$13),IF(MONTH(F649)&gt;7,0)))),0),"")</f>
        <v/>
      </c>
      <c r="AA649" s="30" t="str">
        <f>IF(Afrapportering!AA630="","",Afrapportering!AA630)</f>
        <v/>
      </c>
      <c r="AB649" s="52" t="str">
        <f>IFERROR(MAX(IF(OR(V649="",X649=""),"",IF(AND(AND(MONTH(F649)&gt;=8,MONTH(F649)&lt;9),AND(MONTH(H649)&gt;=8,MONTH(H649)&lt;9)),(NETWORKDAYS(F649,H649,Lister!$D$7:$D$13)-X649)*T649/NETWORKDAYS(Lister!$D$20,Lister!$E$20,Lister!$D$7:$D$13),IF(AND(MONTH(F649)=7,MONTH(H649)=8),(NETWORKDAYS(Lister!$D$20,H649,Lister!$D$7:$D$13)-X649)*T649/NETWORKDAYS(Lister!$D$20,Lister!$E$20,Lister!$D$7:$D$13),IF(AND(MONTH(F649)=7,MONTH(H649)=7),0)))),0),"")</f>
        <v/>
      </c>
      <c r="AC649" s="30" t="str">
        <f>IF(Afrapportering!AC630="","",Afrapportering!AC630)</f>
        <v/>
      </c>
      <c r="AD649" s="52" t="str">
        <f t="shared" si="79"/>
        <v/>
      </c>
      <c r="AE649" s="52" t="str">
        <f t="shared" si="80"/>
        <v/>
      </c>
      <c r="AF649" s="30" t="str">
        <f t="shared" si="81"/>
        <v/>
      </c>
      <c r="AG649" s="30" t="str">
        <f t="shared" si="82"/>
        <v/>
      </c>
      <c r="AH649" s="3" t="str">
        <f t="shared" si="83"/>
        <v/>
      </c>
    </row>
    <row r="650" spans="1:34" x14ac:dyDescent="0.25">
      <c r="A650" s="13" t="str">
        <f>+Afrapportering!A631</f>
        <v/>
      </c>
      <c r="B650" s="13" t="str">
        <f>+Afrapportering!B631</f>
        <v/>
      </c>
      <c r="C650" s="13" t="str">
        <f>+Afrapportering!C631</f>
        <v/>
      </c>
      <c r="D650" s="13" t="str">
        <f>+Afrapportering!D631</f>
        <v/>
      </c>
      <c r="E650" s="14" t="str">
        <f>+Afrapportering!E631</f>
        <v/>
      </c>
      <c r="F650" s="139" t="str">
        <f>IF(Afrapportering!F631 = "", "",Afrapportering!F631)</f>
        <v/>
      </c>
      <c r="G650" s="14" t="str">
        <f>+Afrapportering!G631</f>
        <v/>
      </c>
      <c r="H650" s="139" t="str">
        <f>IF(Afrapportering!H631 = "","",Afrapportering!H631)</f>
        <v/>
      </c>
      <c r="I650" s="140" t="str">
        <f>+Afrapportering!I631</f>
        <v/>
      </c>
      <c r="J650" s="13" t="str">
        <f>+Afrapportering!J631</f>
        <v/>
      </c>
      <c r="K650" s="32" t="str">
        <f t="shared" si="76"/>
        <v/>
      </c>
      <c r="L650" s="31" t="str">
        <f>IF(Ansøgning!J636="","",Ansøgning!J636)</f>
        <v/>
      </c>
      <c r="M650" s="134" t="str">
        <f>IF(Afrapportering!M631="","",Afrapportering!M631)</f>
        <v/>
      </c>
      <c r="N650" s="31" t="str">
        <f>IF(Ansøgning!K636="","",Ansøgning!K636)</f>
        <v/>
      </c>
      <c r="O650" s="134">
        <f>IF(Afrapportering!O631="",,Afrapportering!O631)</f>
        <v>0</v>
      </c>
      <c r="P650" s="15" t="str">
        <f>IF(Ansøgning!L636="","",Ansøgning!L636)</f>
        <v/>
      </c>
      <c r="Q650" s="15" t="str">
        <f t="shared" si="77"/>
        <v/>
      </c>
      <c r="R650" s="15"/>
      <c r="S650" s="15" t="str">
        <f>IF(Afrapportering!S631="","",Afrapportering!S631)</f>
        <v/>
      </c>
      <c r="T650" s="31" t="str">
        <f t="shared" si="78"/>
        <v/>
      </c>
      <c r="U650" s="30" t="str">
        <f>IF(Afrapportering!U631="","",Afrapportering!U631)</f>
        <v/>
      </c>
      <c r="V650" s="52" t="str">
        <f>IF(Afrapportering!V631="","",Afrapportering!V631)</f>
        <v/>
      </c>
      <c r="W650" s="30" t="str">
        <f>IF(Afrapportering!W631="","",Afrapportering!W631)</f>
        <v/>
      </c>
      <c r="X650" s="52" t="str">
        <f>IF(Afrapportering!X631="","",Afrapportering!X631)</f>
        <v/>
      </c>
      <c r="Y650" s="30" t="str">
        <f>IF(Afrapportering!Y631="","",Afrapportering!Y631)</f>
        <v/>
      </c>
      <c r="Z650" s="52" t="str">
        <f>IFERROR(MAX(IF(OR(V650="",X650=""),"",IF(AND(AND(MONTH(F650)&gt;=7,MONTH(F650)&lt;8),AND(MONTH(H650)&gt;=7,MONTH(H650)&lt;8)),(NETWORKDAYS(F650,H650,Lister!$D$7:$D$13)-V650)*T650/NETWORKDAYS(Lister!$D$19,Lister!$E$19,Lister!$D$7:$D$13),IF(AND(AND(MONTH(F650)&gt;=7,MONTH(F650)&lt;8),MONTH(H650)&gt;7),(NETWORKDAYS(F650,Lister!$E$19,Lister!$D$7:$D$13)-V650)*T650/NETWORKDAYS(Lister!$D$19,Lister!$E$19,Lister!$D$7:$D$13),IF(MONTH(F650)&gt;7,0)))),0),"")</f>
        <v/>
      </c>
      <c r="AA650" s="30" t="str">
        <f>IF(Afrapportering!AA631="","",Afrapportering!AA631)</f>
        <v/>
      </c>
      <c r="AB650" s="52" t="str">
        <f>IFERROR(MAX(IF(OR(V650="",X650=""),"",IF(AND(AND(MONTH(F650)&gt;=8,MONTH(F650)&lt;9),AND(MONTH(H650)&gt;=8,MONTH(H650)&lt;9)),(NETWORKDAYS(F650,H650,Lister!$D$7:$D$13)-X650)*T650/NETWORKDAYS(Lister!$D$20,Lister!$E$20,Lister!$D$7:$D$13),IF(AND(MONTH(F650)=7,MONTH(H650)=8),(NETWORKDAYS(Lister!$D$20,H650,Lister!$D$7:$D$13)-X650)*T650/NETWORKDAYS(Lister!$D$20,Lister!$E$20,Lister!$D$7:$D$13),IF(AND(MONTH(F650)=7,MONTH(H650)=7),0)))),0),"")</f>
        <v/>
      </c>
      <c r="AC650" s="30" t="str">
        <f>IF(Afrapportering!AC631="","",Afrapportering!AC631)</f>
        <v/>
      </c>
      <c r="AD650" s="52" t="str">
        <f t="shared" si="79"/>
        <v/>
      </c>
      <c r="AE650" s="52" t="str">
        <f t="shared" si="80"/>
        <v/>
      </c>
      <c r="AF650" s="30" t="str">
        <f t="shared" si="81"/>
        <v/>
      </c>
      <c r="AG650" s="30" t="str">
        <f t="shared" si="82"/>
        <v/>
      </c>
      <c r="AH650" s="3" t="str">
        <f t="shared" si="83"/>
        <v/>
      </c>
    </row>
    <row r="651" spans="1:34" x14ac:dyDescent="0.25">
      <c r="A651" s="13" t="str">
        <f>+Afrapportering!A632</f>
        <v/>
      </c>
      <c r="B651" s="13" t="str">
        <f>+Afrapportering!B632</f>
        <v/>
      </c>
      <c r="C651" s="13" t="str">
        <f>+Afrapportering!C632</f>
        <v/>
      </c>
      <c r="D651" s="13" t="str">
        <f>+Afrapportering!D632</f>
        <v/>
      </c>
      <c r="E651" s="14" t="str">
        <f>+Afrapportering!E632</f>
        <v/>
      </c>
      <c r="F651" s="139" t="str">
        <f>IF(Afrapportering!F632 = "", "",Afrapportering!F632)</f>
        <v/>
      </c>
      <c r="G651" s="14" t="str">
        <f>+Afrapportering!G632</f>
        <v/>
      </c>
      <c r="H651" s="139" t="str">
        <f>IF(Afrapportering!H632 = "","",Afrapportering!H632)</f>
        <v/>
      </c>
      <c r="I651" s="140" t="str">
        <f>+Afrapportering!I632</f>
        <v/>
      </c>
      <c r="J651" s="13" t="str">
        <f>+Afrapportering!J632</f>
        <v/>
      </c>
      <c r="K651" s="32" t="str">
        <f t="shared" si="76"/>
        <v/>
      </c>
      <c r="L651" s="31" t="str">
        <f>IF(Ansøgning!J637="","",Ansøgning!J637)</f>
        <v/>
      </c>
      <c r="M651" s="134" t="str">
        <f>IF(Afrapportering!M632="","",Afrapportering!M632)</f>
        <v/>
      </c>
      <c r="N651" s="31" t="str">
        <f>IF(Ansøgning!K637="","",Ansøgning!K637)</f>
        <v/>
      </c>
      <c r="O651" s="134">
        <f>IF(Afrapportering!O632="",,Afrapportering!O632)</f>
        <v>0</v>
      </c>
      <c r="P651" s="15" t="str">
        <f>IF(Ansøgning!L637="","",Ansøgning!L637)</f>
        <v/>
      </c>
      <c r="Q651" s="15" t="str">
        <f t="shared" si="77"/>
        <v/>
      </c>
      <c r="R651" s="15"/>
      <c r="S651" s="15" t="str">
        <f>IF(Afrapportering!S632="","",Afrapportering!S632)</f>
        <v/>
      </c>
      <c r="T651" s="31" t="str">
        <f t="shared" si="78"/>
        <v/>
      </c>
      <c r="U651" s="30" t="str">
        <f>IF(Afrapportering!U632="","",Afrapportering!U632)</f>
        <v/>
      </c>
      <c r="V651" s="52" t="str">
        <f>IF(Afrapportering!V632="","",Afrapportering!V632)</f>
        <v/>
      </c>
      <c r="W651" s="30" t="str">
        <f>IF(Afrapportering!W632="","",Afrapportering!W632)</f>
        <v/>
      </c>
      <c r="X651" s="52" t="str">
        <f>IF(Afrapportering!X632="","",Afrapportering!X632)</f>
        <v/>
      </c>
      <c r="Y651" s="30" t="str">
        <f>IF(Afrapportering!Y632="","",Afrapportering!Y632)</f>
        <v/>
      </c>
      <c r="Z651" s="52" t="str">
        <f>IFERROR(MAX(IF(OR(V651="",X651=""),"",IF(AND(AND(MONTH(F651)&gt;=7,MONTH(F651)&lt;8),AND(MONTH(H651)&gt;=7,MONTH(H651)&lt;8)),(NETWORKDAYS(F651,H651,Lister!$D$7:$D$13)-V651)*T651/NETWORKDAYS(Lister!$D$19,Lister!$E$19,Lister!$D$7:$D$13),IF(AND(AND(MONTH(F651)&gt;=7,MONTH(F651)&lt;8),MONTH(H651)&gt;7),(NETWORKDAYS(F651,Lister!$E$19,Lister!$D$7:$D$13)-V651)*T651/NETWORKDAYS(Lister!$D$19,Lister!$E$19,Lister!$D$7:$D$13),IF(MONTH(F651)&gt;7,0)))),0),"")</f>
        <v/>
      </c>
      <c r="AA651" s="30" t="str">
        <f>IF(Afrapportering!AA632="","",Afrapportering!AA632)</f>
        <v/>
      </c>
      <c r="AB651" s="52" t="str">
        <f>IFERROR(MAX(IF(OR(V651="",X651=""),"",IF(AND(AND(MONTH(F651)&gt;=8,MONTH(F651)&lt;9),AND(MONTH(H651)&gt;=8,MONTH(H651)&lt;9)),(NETWORKDAYS(F651,H651,Lister!$D$7:$D$13)-X651)*T651/NETWORKDAYS(Lister!$D$20,Lister!$E$20,Lister!$D$7:$D$13),IF(AND(MONTH(F651)=7,MONTH(H651)=8),(NETWORKDAYS(Lister!$D$20,H651,Lister!$D$7:$D$13)-X651)*T651/NETWORKDAYS(Lister!$D$20,Lister!$E$20,Lister!$D$7:$D$13),IF(AND(MONTH(F651)=7,MONTH(H651)=7),0)))),0),"")</f>
        <v/>
      </c>
      <c r="AC651" s="30" t="str">
        <f>IF(Afrapportering!AC632="","",Afrapportering!AC632)</f>
        <v/>
      </c>
      <c r="AD651" s="52" t="str">
        <f t="shared" si="79"/>
        <v/>
      </c>
      <c r="AE651" s="52" t="str">
        <f t="shared" si="80"/>
        <v/>
      </c>
      <c r="AF651" s="30" t="str">
        <f t="shared" si="81"/>
        <v/>
      </c>
      <c r="AG651" s="30" t="str">
        <f t="shared" si="82"/>
        <v/>
      </c>
      <c r="AH651" s="3" t="str">
        <f t="shared" si="83"/>
        <v/>
      </c>
    </row>
    <row r="652" spans="1:34" x14ac:dyDescent="0.25">
      <c r="A652" s="13" t="str">
        <f>+Afrapportering!A633</f>
        <v/>
      </c>
      <c r="B652" s="13" t="str">
        <f>+Afrapportering!B633</f>
        <v/>
      </c>
      <c r="C652" s="13" t="str">
        <f>+Afrapportering!C633</f>
        <v/>
      </c>
      <c r="D652" s="13" t="str">
        <f>+Afrapportering!D633</f>
        <v/>
      </c>
      <c r="E652" s="14" t="str">
        <f>+Afrapportering!E633</f>
        <v/>
      </c>
      <c r="F652" s="139" t="str">
        <f>IF(Afrapportering!F633 = "", "",Afrapportering!F633)</f>
        <v/>
      </c>
      <c r="G652" s="14" t="str">
        <f>+Afrapportering!G633</f>
        <v/>
      </c>
      <c r="H652" s="139" t="str">
        <f>IF(Afrapportering!H633 = "","",Afrapportering!H633)</f>
        <v/>
      </c>
      <c r="I652" s="140" t="str">
        <f>+Afrapportering!I633</f>
        <v/>
      </c>
      <c r="J652" s="13" t="str">
        <f>+Afrapportering!J633</f>
        <v/>
      </c>
      <c r="K652" s="32" t="str">
        <f t="shared" si="76"/>
        <v/>
      </c>
      <c r="L652" s="31" t="str">
        <f>IF(Ansøgning!J638="","",Ansøgning!J638)</f>
        <v/>
      </c>
      <c r="M652" s="134" t="str">
        <f>IF(Afrapportering!M633="","",Afrapportering!M633)</f>
        <v/>
      </c>
      <c r="N652" s="31" t="str">
        <f>IF(Ansøgning!K638="","",Ansøgning!K638)</f>
        <v/>
      </c>
      <c r="O652" s="134">
        <f>IF(Afrapportering!O633="",,Afrapportering!O633)</f>
        <v>0</v>
      </c>
      <c r="P652" s="15" t="str">
        <f>IF(Ansøgning!L638="","",Ansøgning!L638)</f>
        <v/>
      </c>
      <c r="Q652" s="15" t="str">
        <f t="shared" si="77"/>
        <v/>
      </c>
      <c r="R652" s="15"/>
      <c r="S652" s="15" t="str">
        <f>IF(Afrapportering!S633="","",Afrapportering!S633)</f>
        <v/>
      </c>
      <c r="T652" s="31" t="str">
        <f t="shared" si="78"/>
        <v/>
      </c>
      <c r="U652" s="30" t="str">
        <f>IF(Afrapportering!U633="","",Afrapportering!U633)</f>
        <v/>
      </c>
      <c r="V652" s="52" t="str">
        <f>IF(Afrapportering!V633="","",Afrapportering!V633)</f>
        <v/>
      </c>
      <c r="W652" s="30" t="str">
        <f>IF(Afrapportering!W633="","",Afrapportering!W633)</f>
        <v/>
      </c>
      <c r="X652" s="52" t="str">
        <f>IF(Afrapportering!X633="","",Afrapportering!X633)</f>
        <v/>
      </c>
      <c r="Y652" s="30" t="str">
        <f>IF(Afrapportering!Y633="","",Afrapportering!Y633)</f>
        <v/>
      </c>
      <c r="Z652" s="52" t="str">
        <f>IFERROR(MAX(IF(OR(V652="",X652=""),"",IF(AND(AND(MONTH(F652)&gt;=7,MONTH(F652)&lt;8),AND(MONTH(H652)&gt;=7,MONTH(H652)&lt;8)),(NETWORKDAYS(F652,H652,Lister!$D$7:$D$13)-V652)*T652/NETWORKDAYS(Lister!$D$19,Lister!$E$19,Lister!$D$7:$D$13),IF(AND(AND(MONTH(F652)&gt;=7,MONTH(F652)&lt;8),MONTH(H652)&gt;7),(NETWORKDAYS(F652,Lister!$E$19,Lister!$D$7:$D$13)-V652)*T652/NETWORKDAYS(Lister!$D$19,Lister!$E$19,Lister!$D$7:$D$13),IF(MONTH(F652)&gt;7,0)))),0),"")</f>
        <v/>
      </c>
      <c r="AA652" s="30" t="str">
        <f>IF(Afrapportering!AA633="","",Afrapportering!AA633)</f>
        <v/>
      </c>
      <c r="AB652" s="52" t="str">
        <f>IFERROR(MAX(IF(OR(V652="",X652=""),"",IF(AND(AND(MONTH(F652)&gt;=8,MONTH(F652)&lt;9),AND(MONTH(H652)&gt;=8,MONTH(H652)&lt;9)),(NETWORKDAYS(F652,H652,Lister!$D$7:$D$13)-X652)*T652/NETWORKDAYS(Lister!$D$20,Lister!$E$20,Lister!$D$7:$D$13),IF(AND(MONTH(F652)=7,MONTH(H652)=8),(NETWORKDAYS(Lister!$D$20,H652,Lister!$D$7:$D$13)-X652)*T652/NETWORKDAYS(Lister!$D$20,Lister!$E$20,Lister!$D$7:$D$13),IF(AND(MONTH(F652)=7,MONTH(H652)=7),0)))),0),"")</f>
        <v/>
      </c>
      <c r="AC652" s="30" t="str">
        <f>IF(Afrapportering!AC633="","",Afrapportering!AC633)</f>
        <v/>
      </c>
      <c r="AD652" s="52" t="str">
        <f t="shared" si="79"/>
        <v/>
      </c>
      <c r="AE652" s="52" t="str">
        <f t="shared" si="80"/>
        <v/>
      </c>
      <c r="AF652" s="30" t="str">
        <f t="shared" si="81"/>
        <v/>
      </c>
      <c r="AG652" s="30" t="str">
        <f t="shared" si="82"/>
        <v/>
      </c>
      <c r="AH652" s="3" t="str">
        <f t="shared" si="83"/>
        <v/>
      </c>
    </row>
    <row r="653" spans="1:34" x14ac:dyDescent="0.25">
      <c r="A653" s="13" t="str">
        <f>+Afrapportering!A634</f>
        <v/>
      </c>
      <c r="B653" s="13" t="str">
        <f>+Afrapportering!B634</f>
        <v/>
      </c>
      <c r="C653" s="13" t="str">
        <f>+Afrapportering!C634</f>
        <v/>
      </c>
      <c r="D653" s="13" t="str">
        <f>+Afrapportering!D634</f>
        <v/>
      </c>
      <c r="E653" s="14" t="str">
        <f>+Afrapportering!E634</f>
        <v/>
      </c>
      <c r="F653" s="139" t="str">
        <f>IF(Afrapportering!F634 = "", "",Afrapportering!F634)</f>
        <v/>
      </c>
      <c r="G653" s="14" t="str">
        <f>+Afrapportering!G634</f>
        <v/>
      </c>
      <c r="H653" s="139" t="str">
        <f>IF(Afrapportering!H634 = "","",Afrapportering!H634)</f>
        <v/>
      </c>
      <c r="I653" s="140" t="str">
        <f>+Afrapportering!I634</f>
        <v/>
      </c>
      <c r="J653" s="13" t="str">
        <f>+Afrapportering!J634</f>
        <v/>
      </c>
      <c r="K653" s="32" t="str">
        <f t="shared" si="76"/>
        <v/>
      </c>
      <c r="L653" s="31" t="str">
        <f>IF(Ansøgning!J639="","",Ansøgning!J639)</f>
        <v/>
      </c>
      <c r="M653" s="134" t="str">
        <f>IF(Afrapportering!M634="","",Afrapportering!M634)</f>
        <v/>
      </c>
      <c r="N653" s="31" t="str">
        <f>IF(Ansøgning!K639="","",Ansøgning!K639)</f>
        <v/>
      </c>
      <c r="O653" s="134">
        <f>IF(Afrapportering!O634="",,Afrapportering!O634)</f>
        <v>0</v>
      </c>
      <c r="P653" s="15" t="str">
        <f>IF(Ansøgning!L639="","",Ansøgning!L639)</f>
        <v/>
      </c>
      <c r="Q653" s="15" t="str">
        <f t="shared" si="77"/>
        <v/>
      </c>
      <c r="R653" s="15"/>
      <c r="S653" s="15" t="str">
        <f>IF(Afrapportering!S634="","",Afrapportering!S634)</f>
        <v/>
      </c>
      <c r="T653" s="31" t="str">
        <f t="shared" si="78"/>
        <v/>
      </c>
      <c r="U653" s="30" t="str">
        <f>IF(Afrapportering!U634="","",Afrapportering!U634)</f>
        <v/>
      </c>
      <c r="V653" s="52" t="str">
        <f>IF(Afrapportering!V634="","",Afrapportering!V634)</f>
        <v/>
      </c>
      <c r="W653" s="30" t="str">
        <f>IF(Afrapportering!W634="","",Afrapportering!W634)</f>
        <v/>
      </c>
      <c r="X653" s="52" t="str">
        <f>IF(Afrapportering!X634="","",Afrapportering!X634)</f>
        <v/>
      </c>
      <c r="Y653" s="30" t="str">
        <f>IF(Afrapportering!Y634="","",Afrapportering!Y634)</f>
        <v/>
      </c>
      <c r="Z653" s="52" t="str">
        <f>IFERROR(MAX(IF(OR(V653="",X653=""),"",IF(AND(AND(MONTH(F653)&gt;=7,MONTH(F653)&lt;8),AND(MONTH(H653)&gt;=7,MONTH(H653)&lt;8)),(NETWORKDAYS(F653,H653,Lister!$D$7:$D$13)-V653)*T653/NETWORKDAYS(Lister!$D$19,Lister!$E$19,Lister!$D$7:$D$13),IF(AND(AND(MONTH(F653)&gt;=7,MONTH(F653)&lt;8),MONTH(H653)&gt;7),(NETWORKDAYS(F653,Lister!$E$19,Lister!$D$7:$D$13)-V653)*T653/NETWORKDAYS(Lister!$D$19,Lister!$E$19,Lister!$D$7:$D$13),IF(MONTH(F653)&gt;7,0)))),0),"")</f>
        <v/>
      </c>
      <c r="AA653" s="30" t="str">
        <f>IF(Afrapportering!AA634="","",Afrapportering!AA634)</f>
        <v/>
      </c>
      <c r="AB653" s="52" t="str">
        <f>IFERROR(MAX(IF(OR(V653="",X653=""),"",IF(AND(AND(MONTH(F653)&gt;=8,MONTH(F653)&lt;9),AND(MONTH(H653)&gt;=8,MONTH(H653)&lt;9)),(NETWORKDAYS(F653,H653,Lister!$D$7:$D$13)-X653)*T653/NETWORKDAYS(Lister!$D$20,Lister!$E$20,Lister!$D$7:$D$13),IF(AND(MONTH(F653)=7,MONTH(H653)=8),(NETWORKDAYS(Lister!$D$20,H653,Lister!$D$7:$D$13)-X653)*T653/NETWORKDAYS(Lister!$D$20,Lister!$E$20,Lister!$D$7:$D$13),IF(AND(MONTH(F653)=7,MONTH(H653)=7),0)))),0),"")</f>
        <v/>
      </c>
      <c r="AC653" s="30" t="str">
        <f>IF(Afrapportering!AC634="","",Afrapportering!AC634)</f>
        <v/>
      </c>
      <c r="AD653" s="52" t="str">
        <f t="shared" si="79"/>
        <v/>
      </c>
      <c r="AE653" s="52" t="str">
        <f t="shared" si="80"/>
        <v/>
      </c>
      <c r="AF653" s="30" t="str">
        <f t="shared" si="81"/>
        <v/>
      </c>
      <c r="AG653" s="30" t="str">
        <f t="shared" si="82"/>
        <v/>
      </c>
      <c r="AH653" s="3" t="str">
        <f t="shared" si="83"/>
        <v/>
      </c>
    </row>
    <row r="654" spans="1:34" x14ac:dyDescent="0.25">
      <c r="A654" s="13" t="str">
        <f>+Afrapportering!A635</f>
        <v/>
      </c>
      <c r="B654" s="13" t="str">
        <f>+Afrapportering!B635</f>
        <v/>
      </c>
      <c r="C654" s="13" t="str">
        <f>+Afrapportering!C635</f>
        <v/>
      </c>
      <c r="D654" s="13" t="str">
        <f>+Afrapportering!D635</f>
        <v/>
      </c>
      <c r="E654" s="14" t="str">
        <f>+Afrapportering!E635</f>
        <v/>
      </c>
      <c r="F654" s="139" t="str">
        <f>IF(Afrapportering!F635 = "", "",Afrapportering!F635)</f>
        <v/>
      </c>
      <c r="G654" s="14" t="str">
        <f>+Afrapportering!G635</f>
        <v/>
      </c>
      <c r="H654" s="139" t="str">
        <f>IF(Afrapportering!H635 = "","",Afrapportering!H635)</f>
        <v/>
      </c>
      <c r="I654" s="140" t="str">
        <f>+Afrapportering!I635</f>
        <v/>
      </c>
      <c r="J654" s="13" t="str">
        <f>+Afrapportering!J635</f>
        <v/>
      </c>
      <c r="K654" s="32" t="str">
        <f t="shared" si="76"/>
        <v/>
      </c>
      <c r="L654" s="31" t="str">
        <f>IF(Ansøgning!J640="","",Ansøgning!J640)</f>
        <v/>
      </c>
      <c r="M654" s="134" t="str">
        <f>IF(Afrapportering!M635="","",Afrapportering!M635)</f>
        <v/>
      </c>
      <c r="N654" s="31" t="str">
        <f>IF(Ansøgning!K640="","",Ansøgning!K640)</f>
        <v/>
      </c>
      <c r="O654" s="134">
        <f>IF(Afrapportering!O635="",,Afrapportering!O635)</f>
        <v>0</v>
      </c>
      <c r="P654" s="15" t="str">
        <f>IF(Ansøgning!L640="","",Ansøgning!L640)</f>
        <v/>
      </c>
      <c r="Q654" s="15" t="str">
        <f t="shared" si="77"/>
        <v/>
      </c>
      <c r="R654" s="15"/>
      <c r="S654" s="15" t="str">
        <f>IF(Afrapportering!S635="","",Afrapportering!S635)</f>
        <v/>
      </c>
      <c r="T654" s="31" t="str">
        <f t="shared" si="78"/>
        <v/>
      </c>
      <c r="U654" s="30" t="str">
        <f>IF(Afrapportering!U635="","",Afrapportering!U635)</f>
        <v/>
      </c>
      <c r="V654" s="52" t="str">
        <f>IF(Afrapportering!V635="","",Afrapportering!V635)</f>
        <v/>
      </c>
      <c r="W654" s="30" t="str">
        <f>IF(Afrapportering!W635="","",Afrapportering!W635)</f>
        <v/>
      </c>
      <c r="X654" s="52" t="str">
        <f>IF(Afrapportering!X635="","",Afrapportering!X635)</f>
        <v/>
      </c>
      <c r="Y654" s="30" t="str">
        <f>IF(Afrapportering!Y635="","",Afrapportering!Y635)</f>
        <v/>
      </c>
      <c r="Z654" s="52" t="str">
        <f>IFERROR(MAX(IF(OR(V654="",X654=""),"",IF(AND(AND(MONTH(F654)&gt;=7,MONTH(F654)&lt;8),AND(MONTH(H654)&gt;=7,MONTH(H654)&lt;8)),(NETWORKDAYS(F654,H654,Lister!$D$7:$D$13)-V654)*T654/NETWORKDAYS(Lister!$D$19,Lister!$E$19,Lister!$D$7:$D$13),IF(AND(AND(MONTH(F654)&gt;=7,MONTH(F654)&lt;8),MONTH(H654)&gt;7),(NETWORKDAYS(F654,Lister!$E$19,Lister!$D$7:$D$13)-V654)*T654/NETWORKDAYS(Lister!$D$19,Lister!$E$19,Lister!$D$7:$D$13),IF(MONTH(F654)&gt;7,0)))),0),"")</f>
        <v/>
      </c>
      <c r="AA654" s="30" t="str">
        <f>IF(Afrapportering!AA635="","",Afrapportering!AA635)</f>
        <v/>
      </c>
      <c r="AB654" s="52" t="str">
        <f>IFERROR(MAX(IF(OR(V654="",X654=""),"",IF(AND(AND(MONTH(F654)&gt;=8,MONTH(F654)&lt;9),AND(MONTH(H654)&gt;=8,MONTH(H654)&lt;9)),(NETWORKDAYS(F654,H654,Lister!$D$7:$D$13)-X654)*T654/NETWORKDAYS(Lister!$D$20,Lister!$E$20,Lister!$D$7:$D$13),IF(AND(MONTH(F654)=7,MONTH(H654)=8),(NETWORKDAYS(Lister!$D$20,H654,Lister!$D$7:$D$13)-X654)*T654/NETWORKDAYS(Lister!$D$20,Lister!$E$20,Lister!$D$7:$D$13),IF(AND(MONTH(F654)=7,MONTH(H654)=7),0)))),0),"")</f>
        <v/>
      </c>
      <c r="AC654" s="30" t="str">
        <f>IF(Afrapportering!AC635="","",Afrapportering!AC635)</f>
        <v/>
      </c>
      <c r="AD654" s="52" t="str">
        <f t="shared" si="79"/>
        <v/>
      </c>
      <c r="AE654" s="52" t="str">
        <f t="shared" si="80"/>
        <v/>
      </c>
      <c r="AF654" s="30" t="str">
        <f t="shared" si="81"/>
        <v/>
      </c>
      <c r="AG654" s="30" t="str">
        <f t="shared" si="82"/>
        <v/>
      </c>
      <c r="AH654" s="3" t="str">
        <f t="shared" si="83"/>
        <v/>
      </c>
    </row>
    <row r="655" spans="1:34" x14ac:dyDescent="0.25">
      <c r="A655" s="13" t="str">
        <f>+Afrapportering!A636</f>
        <v/>
      </c>
      <c r="B655" s="13" t="str">
        <f>+Afrapportering!B636</f>
        <v/>
      </c>
      <c r="C655" s="13" t="str">
        <f>+Afrapportering!C636</f>
        <v/>
      </c>
      <c r="D655" s="13" t="str">
        <f>+Afrapportering!D636</f>
        <v/>
      </c>
      <c r="E655" s="14" t="str">
        <f>+Afrapportering!E636</f>
        <v/>
      </c>
      <c r="F655" s="139" t="str">
        <f>IF(Afrapportering!F636 = "", "",Afrapportering!F636)</f>
        <v/>
      </c>
      <c r="G655" s="14" t="str">
        <f>+Afrapportering!G636</f>
        <v/>
      </c>
      <c r="H655" s="139" t="str">
        <f>IF(Afrapportering!H636 = "","",Afrapportering!H636)</f>
        <v/>
      </c>
      <c r="I655" s="140" t="str">
        <f>+Afrapportering!I636</f>
        <v/>
      </c>
      <c r="J655" s="13" t="str">
        <f>+Afrapportering!J636</f>
        <v/>
      </c>
      <c r="K655" s="32" t="str">
        <f t="shared" si="76"/>
        <v/>
      </c>
      <c r="L655" s="31" t="str">
        <f>IF(Ansøgning!J641="","",Ansøgning!J641)</f>
        <v/>
      </c>
      <c r="M655" s="134" t="str">
        <f>IF(Afrapportering!M636="","",Afrapportering!M636)</f>
        <v/>
      </c>
      <c r="N655" s="31" t="str">
        <f>IF(Ansøgning!K641="","",Ansøgning!K641)</f>
        <v/>
      </c>
      <c r="O655" s="134">
        <f>IF(Afrapportering!O636="",,Afrapportering!O636)</f>
        <v>0</v>
      </c>
      <c r="P655" s="15" t="str">
        <f>IF(Ansøgning!L641="","",Ansøgning!L641)</f>
        <v/>
      </c>
      <c r="Q655" s="15" t="str">
        <f t="shared" si="77"/>
        <v/>
      </c>
      <c r="R655" s="15"/>
      <c r="S655" s="15" t="str">
        <f>IF(Afrapportering!S636="","",Afrapportering!S636)</f>
        <v/>
      </c>
      <c r="T655" s="31" t="str">
        <f t="shared" si="78"/>
        <v/>
      </c>
      <c r="U655" s="30" t="str">
        <f>IF(Afrapportering!U636="","",Afrapportering!U636)</f>
        <v/>
      </c>
      <c r="V655" s="52" t="str">
        <f>IF(Afrapportering!V636="","",Afrapportering!V636)</f>
        <v/>
      </c>
      <c r="W655" s="30" t="str">
        <f>IF(Afrapportering!W636="","",Afrapportering!W636)</f>
        <v/>
      </c>
      <c r="X655" s="52" t="str">
        <f>IF(Afrapportering!X636="","",Afrapportering!X636)</f>
        <v/>
      </c>
      <c r="Y655" s="30" t="str">
        <f>IF(Afrapportering!Y636="","",Afrapportering!Y636)</f>
        <v/>
      </c>
      <c r="Z655" s="52" t="str">
        <f>IFERROR(MAX(IF(OR(V655="",X655=""),"",IF(AND(AND(MONTH(F655)&gt;=7,MONTH(F655)&lt;8),AND(MONTH(H655)&gt;=7,MONTH(H655)&lt;8)),(NETWORKDAYS(F655,H655,Lister!$D$7:$D$13)-V655)*T655/NETWORKDAYS(Lister!$D$19,Lister!$E$19,Lister!$D$7:$D$13),IF(AND(AND(MONTH(F655)&gt;=7,MONTH(F655)&lt;8),MONTH(H655)&gt;7),(NETWORKDAYS(F655,Lister!$E$19,Lister!$D$7:$D$13)-V655)*T655/NETWORKDAYS(Lister!$D$19,Lister!$E$19,Lister!$D$7:$D$13),IF(MONTH(F655)&gt;7,0)))),0),"")</f>
        <v/>
      </c>
      <c r="AA655" s="30" t="str">
        <f>IF(Afrapportering!AA636="","",Afrapportering!AA636)</f>
        <v/>
      </c>
      <c r="AB655" s="52" t="str">
        <f>IFERROR(MAX(IF(OR(V655="",X655=""),"",IF(AND(AND(MONTH(F655)&gt;=8,MONTH(F655)&lt;9),AND(MONTH(H655)&gt;=8,MONTH(H655)&lt;9)),(NETWORKDAYS(F655,H655,Lister!$D$7:$D$13)-X655)*T655/NETWORKDAYS(Lister!$D$20,Lister!$E$20,Lister!$D$7:$D$13),IF(AND(MONTH(F655)=7,MONTH(H655)=8),(NETWORKDAYS(Lister!$D$20,H655,Lister!$D$7:$D$13)-X655)*T655/NETWORKDAYS(Lister!$D$20,Lister!$E$20,Lister!$D$7:$D$13),IF(AND(MONTH(F655)=7,MONTH(H655)=7),0)))),0),"")</f>
        <v/>
      </c>
      <c r="AC655" s="30" t="str">
        <f>IF(Afrapportering!AC636="","",Afrapportering!AC636)</f>
        <v/>
      </c>
      <c r="AD655" s="52" t="str">
        <f t="shared" si="79"/>
        <v/>
      </c>
      <c r="AE655" s="52" t="str">
        <f t="shared" si="80"/>
        <v/>
      </c>
      <c r="AF655" s="30" t="str">
        <f t="shared" si="81"/>
        <v/>
      </c>
      <c r="AG655" s="30" t="str">
        <f t="shared" si="82"/>
        <v/>
      </c>
      <c r="AH655" s="3" t="str">
        <f t="shared" si="83"/>
        <v/>
      </c>
    </row>
    <row r="656" spans="1:34" x14ac:dyDescent="0.25">
      <c r="A656" s="13" t="str">
        <f>+Afrapportering!A637</f>
        <v/>
      </c>
      <c r="B656" s="13" t="str">
        <f>+Afrapportering!B637</f>
        <v/>
      </c>
      <c r="C656" s="13" t="str">
        <f>+Afrapportering!C637</f>
        <v/>
      </c>
      <c r="D656" s="13" t="str">
        <f>+Afrapportering!D637</f>
        <v/>
      </c>
      <c r="E656" s="14" t="str">
        <f>+Afrapportering!E637</f>
        <v/>
      </c>
      <c r="F656" s="139" t="str">
        <f>IF(Afrapportering!F637 = "", "",Afrapportering!F637)</f>
        <v/>
      </c>
      <c r="G656" s="14" t="str">
        <f>+Afrapportering!G637</f>
        <v/>
      </c>
      <c r="H656" s="139" t="str">
        <f>IF(Afrapportering!H637 = "","",Afrapportering!H637)</f>
        <v/>
      </c>
      <c r="I656" s="140" t="str">
        <f>+Afrapportering!I637</f>
        <v/>
      </c>
      <c r="J656" s="13" t="str">
        <f>+Afrapportering!J637</f>
        <v/>
      </c>
      <c r="K656" s="32" t="str">
        <f t="shared" si="76"/>
        <v/>
      </c>
      <c r="L656" s="31" t="str">
        <f>IF(Ansøgning!J642="","",Ansøgning!J642)</f>
        <v/>
      </c>
      <c r="M656" s="134" t="str">
        <f>IF(Afrapportering!M637="","",Afrapportering!M637)</f>
        <v/>
      </c>
      <c r="N656" s="31" t="str">
        <f>IF(Ansøgning!K642="","",Ansøgning!K642)</f>
        <v/>
      </c>
      <c r="O656" s="134">
        <f>IF(Afrapportering!O637="",,Afrapportering!O637)</f>
        <v>0</v>
      </c>
      <c r="P656" s="15" t="str">
        <f>IF(Ansøgning!L642="","",Ansøgning!L642)</f>
        <v/>
      </c>
      <c r="Q656" s="15" t="str">
        <f t="shared" si="77"/>
        <v/>
      </c>
      <c r="R656" s="15"/>
      <c r="S656" s="15" t="str">
        <f>IF(Afrapportering!S637="","",Afrapportering!S637)</f>
        <v/>
      </c>
      <c r="T656" s="31" t="str">
        <f t="shared" si="78"/>
        <v/>
      </c>
      <c r="U656" s="30" t="str">
        <f>IF(Afrapportering!U637="","",Afrapportering!U637)</f>
        <v/>
      </c>
      <c r="V656" s="52" t="str">
        <f>IF(Afrapportering!V637="","",Afrapportering!V637)</f>
        <v/>
      </c>
      <c r="W656" s="30" t="str">
        <f>IF(Afrapportering!W637="","",Afrapportering!W637)</f>
        <v/>
      </c>
      <c r="X656" s="52" t="str">
        <f>IF(Afrapportering!X637="","",Afrapportering!X637)</f>
        <v/>
      </c>
      <c r="Y656" s="30" t="str">
        <f>IF(Afrapportering!Y637="","",Afrapportering!Y637)</f>
        <v/>
      </c>
      <c r="Z656" s="52" t="str">
        <f>IFERROR(MAX(IF(OR(V656="",X656=""),"",IF(AND(AND(MONTH(F656)&gt;=7,MONTH(F656)&lt;8),AND(MONTH(H656)&gt;=7,MONTH(H656)&lt;8)),(NETWORKDAYS(F656,H656,Lister!$D$7:$D$13)-V656)*T656/NETWORKDAYS(Lister!$D$19,Lister!$E$19,Lister!$D$7:$D$13),IF(AND(AND(MONTH(F656)&gt;=7,MONTH(F656)&lt;8),MONTH(H656)&gt;7),(NETWORKDAYS(F656,Lister!$E$19,Lister!$D$7:$D$13)-V656)*T656/NETWORKDAYS(Lister!$D$19,Lister!$E$19,Lister!$D$7:$D$13),IF(MONTH(F656)&gt;7,0)))),0),"")</f>
        <v/>
      </c>
      <c r="AA656" s="30" t="str">
        <f>IF(Afrapportering!AA637="","",Afrapportering!AA637)</f>
        <v/>
      </c>
      <c r="AB656" s="52" t="str">
        <f>IFERROR(MAX(IF(OR(V656="",X656=""),"",IF(AND(AND(MONTH(F656)&gt;=8,MONTH(F656)&lt;9),AND(MONTH(H656)&gt;=8,MONTH(H656)&lt;9)),(NETWORKDAYS(F656,H656,Lister!$D$7:$D$13)-X656)*T656/NETWORKDAYS(Lister!$D$20,Lister!$E$20,Lister!$D$7:$D$13),IF(AND(MONTH(F656)=7,MONTH(H656)=8),(NETWORKDAYS(Lister!$D$20,H656,Lister!$D$7:$D$13)-X656)*T656/NETWORKDAYS(Lister!$D$20,Lister!$E$20,Lister!$D$7:$D$13),IF(AND(MONTH(F656)=7,MONTH(H656)=7),0)))),0),"")</f>
        <v/>
      </c>
      <c r="AC656" s="30" t="str">
        <f>IF(Afrapportering!AC637="","",Afrapportering!AC637)</f>
        <v/>
      </c>
      <c r="AD656" s="52" t="str">
        <f t="shared" si="79"/>
        <v/>
      </c>
      <c r="AE656" s="52" t="str">
        <f t="shared" si="80"/>
        <v/>
      </c>
      <c r="AF656" s="30" t="str">
        <f t="shared" si="81"/>
        <v/>
      </c>
      <c r="AG656" s="30" t="str">
        <f t="shared" si="82"/>
        <v/>
      </c>
      <c r="AH656" s="3" t="str">
        <f t="shared" si="83"/>
        <v/>
      </c>
    </row>
    <row r="657" spans="1:34" x14ac:dyDescent="0.25">
      <c r="A657" s="13" t="str">
        <f>+Afrapportering!A638</f>
        <v/>
      </c>
      <c r="B657" s="13" t="str">
        <f>+Afrapportering!B638</f>
        <v/>
      </c>
      <c r="C657" s="13" t="str">
        <f>+Afrapportering!C638</f>
        <v/>
      </c>
      <c r="D657" s="13" t="str">
        <f>+Afrapportering!D638</f>
        <v/>
      </c>
      <c r="E657" s="14" t="str">
        <f>+Afrapportering!E638</f>
        <v/>
      </c>
      <c r="F657" s="139" t="str">
        <f>IF(Afrapportering!F638 = "", "",Afrapportering!F638)</f>
        <v/>
      </c>
      <c r="G657" s="14" t="str">
        <f>+Afrapportering!G638</f>
        <v/>
      </c>
      <c r="H657" s="139" t="str">
        <f>IF(Afrapportering!H638 = "","",Afrapportering!H638)</f>
        <v/>
      </c>
      <c r="I657" s="140" t="str">
        <f>+Afrapportering!I638</f>
        <v/>
      </c>
      <c r="J657" s="13" t="str">
        <f>+Afrapportering!J638</f>
        <v/>
      </c>
      <c r="K657" s="32" t="str">
        <f t="shared" si="76"/>
        <v/>
      </c>
      <c r="L657" s="31" t="str">
        <f>IF(Ansøgning!J643="","",Ansøgning!J643)</f>
        <v/>
      </c>
      <c r="M657" s="134" t="str">
        <f>IF(Afrapportering!M638="","",Afrapportering!M638)</f>
        <v/>
      </c>
      <c r="N657" s="31" t="str">
        <f>IF(Ansøgning!K643="","",Ansøgning!K643)</f>
        <v/>
      </c>
      <c r="O657" s="134">
        <f>IF(Afrapportering!O638="",,Afrapportering!O638)</f>
        <v>0</v>
      </c>
      <c r="P657" s="15" t="str">
        <f>IF(Ansøgning!L643="","",Ansøgning!L643)</f>
        <v/>
      </c>
      <c r="Q657" s="15" t="str">
        <f t="shared" si="77"/>
        <v/>
      </c>
      <c r="R657" s="15"/>
      <c r="S657" s="15" t="str">
        <f>IF(Afrapportering!S638="","",Afrapportering!S638)</f>
        <v/>
      </c>
      <c r="T657" s="31" t="str">
        <f t="shared" si="78"/>
        <v/>
      </c>
      <c r="U657" s="30" t="str">
        <f>IF(Afrapportering!U638="","",Afrapportering!U638)</f>
        <v/>
      </c>
      <c r="V657" s="52" t="str">
        <f>IF(Afrapportering!V638="","",Afrapportering!V638)</f>
        <v/>
      </c>
      <c r="W657" s="30" t="str">
        <f>IF(Afrapportering!W638="","",Afrapportering!W638)</f>
        <v/>
      </c>
      <c r="X657" s="52" t="str">
        <f>IF(Afrapportering!X638="","",Afrapportering!X638)</f>
        <v/>
      </c>
      <c r="Y657" s="30" t="str">
        <f>IF(Afrapportering!Y638="","",Afrapportering!Y638)</f>
        <v/>
      </c>
      <c r="Z657" s="52" t="str">
        <f>IFERROR(MAX(IF(OR(V657="",X657=""),"",IF(AND(AND(MONTH(F657)&gt;=7,MONTH(F657)&lt;8),AND(MONTH(H657)&gt;=7,MONTH(H657)&lt;8)),(NETWORKDAYS(F657,H657,Lister!$D$7:$D$13)-V657)*T657/NETWORKDAYS(Lister!$D$19,Lister!$E$19,Lister!$D$7:$D$13),IF(AND(AND(MONTH(F657)&gt;=7,MONTH(F657)&lt;8),MONTH(H657)&gt;7),(NETWORKDAYS(F657,Lister!$E$19,Lister!$D$7:$D$13)-V657)*T657/NETWORKDAYS(Lister!$D$19,Lister!$E$19,Lister!$D$7:$D$13),IF(MONTH(F657)&gt;7,0)))),0),"")</f>
        <v/>
      </c>
      <c r="AA657" s="30" t="str">
        <f>IF(Afrapportering!AA638="","",Afrapportering!AA638)</f>
        <v/>
      </c>
      <c r="AB657" s="52" t="str">
        <f>IFERROR(MAX(IF(OR(V657="",X657=""),"",IF(AND(AND(MONTH(F657)&gt;=8,MONTH(F657)&lt;9),AND(MONTH(H657)&gt;=8,MONTH(H657)&lt;9)),(NETWORKDAYS(F657,H657,Lister!$D$7:$D$13)-X657)*T657/NETWORKDAYS(Lister!$D$20,Lister!$E$20,Lister!$D$7:$D$13),IF(AND(MONTH(F657)=7,MONTH(H657)=8),(NETWORKDAYS(Lister!$D$20,H657,Lister!$D$7:$D$13)-X657)*T657/NETWORKDAYS(Lister!$D$20,Lister!$E$20,Lister!$D$7:$D$13),IF(AND(MONTH(F657)=7,MONTH(H657)=7),0)))),0),"")</f>
        <v/>
      </c>
      <c r="AC657" s="30" t="str">
        <f>IF(Afrapportering!AC638="","",Afrapportering!AC638)</f>
        <v/>
      </c>
      <c r="AD657" s="52" t="str">
        <f t="shared" si="79"/>
        <v/>
      </c>
      <c r="AE657" s="52" t="str">
        <f t="shared" si="80"/>
        <v/>
      </c>
      <c r="AF657" s="30" t="str">
        <f t="shared" si="81"/>
        <v/>
      </c>
      <c r="AG657" s="30" t="str">
        <f t="shared" si="82"/>
        <v/>
      </c>
      <c r="AH657" s="3" t="str">
        <f t="shared" si="83"/>
        <v/>
      </c>
    </row>
    <row r="658" spans="1:34" x14ac:dyDescent="0.25">
      <c r="A658" s="13" t="str">
        <f>+Afrapportering!A639</f>
        <v/>
      </c>
      <c r="B658" s="13" t="str">
        <f>+Afrapportering!B639</f>
        <v/>
      </c>
      <c r="C658" s="13" t="str">
        <f>+Afrapportering!C639</f>
        <v/>
      </c>
      <c r="D658" s="13" t="str">
        <f>+Afrapportering!D639</f>
        <v/>
      </c>
      <c r="E658" s="14" t="str">
        <f>+Afrapportering!E639</f>
        <v/>
      </c>
      <c r="F658" s="139" t="str">
        <f>IF(Afrapportering!F639 = "", "",Afrapportering!F639)</f>
        <v/>
      </c>
      <c r="G658" s="14" t="str">
        <f>+Afrapportering!G639</f>
        <v/>
      </c>
      <c r="H658" s="139" t="str">
        <f>IF(Afrapportering!H639 = "","",Afrapportering!H639)</f>
        <v/>
      </c>
      <c r="I658" s="140" t="str">
        <f>+Afrapportering!I639</f>
        <v/>
      </c>
      <c r="J658" s="13" t="str">
        <f>+Afrapportering!J639</f>
        <v/>
      </c>
      <c r="K658" s="32" t="str">
        <f t="shared" si="76"/>
        <v/>
      </c>
      <c r="L658" s="31" t="str">
        <f>IF(Ansøgning!J644="","",Ansøgning!J644)</f>
        <v/>
      </c>
      <c r="M658" s="134" t="str">
        <f>IF(Afrapportering!M639="","",Afrapportering!M639)</f>
        <v/>
      </c>
      <c r="N658" s="31" t="str">
        <f>IF(Ansøgning!K644="","",Ansøgning!K644)</f>
        <v/>
      </c>
      <c r="O658" s="134">
        <f>IF(Afrapportering!O639="",,Afrapportering!O639)</f>
        <v>0</v>
      </c>
      <c r="P658" s="15" t="str">
        <f>IF(Ansøgning!L644="","",Ansøgning!L644)</f>
        <v/>
      </c>
      <c r="Q658" s="15" t="str">
        <f t="shared" si="77"/>
        <v/>
      </c>
      <c r="R658" s="15"/>
      <c r="S658" s="15" t="str">
        <f>IF(Afrapportering!S639="","",Afrapportering!S639)</f>
        <v/>
      </c>
      <c r="T658" s="31" t="str">
        <f t="shared" si="78"/>
        <v/>
      </c>
      <c r="U658" s="30" t="str">
        <f>IF(Afrapportering!U639="","",Afrapportering!U639)</f>
        <v/>
      </c>
      <c r="V658" s="52" t="str">
        <f>IF(Afrapportering!V639="","",Afrapportering!V639)</f>
        <v/>
      </c>
      <c r="W658" s="30" t="str">
        <f>IF(Afrapportering!W639="","",Afrapportering!W639)</f>
        <v/>
      </c>
      <c r="X658" s="52" t="str">
        <f>IF(Afrapportering!X639="","",Afrapportering!X639)</f>
        <v/>
      </c>
      <c r="Y658" s="30" t="str">
        <f>IF(Afrapportering!Y639="","",Afrapportering!Y639)</f>
        <v/>
      </c>
      <c r="Z658" s="52" t="str">
        <f>IFERROR(MAX(IF(OR(V658="",X658=""),"",IF(AND(AND(MONTH(F658)&gt;=7,MONTH(F658)&lt;8),AND(MONTH(H658)&gt;=7,MONTH(H658)&lt;8)),(NETWORKDAYS(F658,H658,Lister!$D$7:$D$13)-V658)*T658/NETWORKDAYS(Lister!$D$19,Lister!$E$19,Lister!$D$7:$D$13),IF(AND(AND(MONTH(F658)&gt;=7,MONTH(F658)&lt;8),MONTH(H658)&gt;7),(NETWORKDAYS(F658,Lister!$E$19,Lister!$D$7:$D$13)-V658)*T658/NETWORKDAYS(Lister!$D$19,Lister!$E$19,Lister!$D$7:$D$13),IF(MONTH(F658)&gt;7,0)))),0),"")</f>
        <v/>
      </c>
      <c r="AA658" s="30" t="str">
        <f>IF(Afrapportering!AA639="","",Afrapportering!AA639)</f>
        <v/>
      </c>
      <c r="AB658" s="52" t="str">
        <f>IFERROR(MAX(IF(OR(V658="",X658=""),"",IF(AND(AND(MONTH(F658)&gt;=8,MONTH(F658)&lt;9),AND(MONTH(H658)&gt;=8,MONTH(H658)&lt;9)),(NETWORKDAYS(F658,H658,Lister!$D$7:$D$13)-X658)*T658/NETWORKDAYS(Lister!$D$20,Lister!$E$20,Lister!$D$7:$D$13),IF(AND(MONTH(F658)=7,MONTH(H658)=8),(NETWORKDAYS(Lister!$D$20,H658,Lister!$D$7:$D$13)-X658)*T658/NETWORKDAYS(Lister!$D$20,Lister!$E$20,Lister!$D$7:$D$13),IF(AND(MONTH(F658)=7,MONTH(H658)=7),0)))),0),"")</f>
        <v/>
      </c>
      <c r="AC658" s="30" t="str">
        <f>IF(Afrapportering!AC639="","",Afrapportering!AC639)</f>
        <v/>
      </c>
      <c r="AD658" s="52" t="str">
        <f t="shared" si="79"/>
        <v/>
      </c>
      <c r="AE658" s="52" t="str">
        <f t="shared" si="80"/>
        <v/>
      </c>
      <c r="AF658" s="30" t="str">
        <f t="shared" si="81"/>
        <v/>
      </c>
      <c r="AG658" s="30" t="str">
        <f t="shared" si="82"/>
        <v/>
      </c>
      <c r="AH658" s="3" t="str">
        <f t="shared" si="83"/>
        <v/>
      </c>
    </row>
    <row r="659" spans="1:34" x14ac:dyDescent="0.25">
      <c r="A659" s="13" t="str">
        <f>+Afrapportering!A640</f>
        <v/>
      </c>
      <c r="B659" s="13" t="str">
        <f>+Afrapportering!B640</f>
        <v/>
      </c>
      <c r="C659" s="13" t="str">
        <f>+Afrapportering!C640</f>
        <v/>
      </c>
      <c r="D659" s="13" t="str">
        <f>+Afrapportering!D640</f>
        <v/>
      </c>
      <c r="E659" s="14" t="str">
        <f>+Afrapportering!E640</f>
        <v/>
      </c>
      <c r="F659" s="139" t="str">
        <f>IF(Afrapportering!F640 = "", "",Afrapportering!F640)</f>
        <v/>
      </c>
      <c r="G659" s="14" t="str">
        <f>+Afrapportering!G640</f>
        <v/>
      </c>
      <c r="H659" s="139" t="str">
        <f>IF(Afrapportering!H640 = "","",Afrapportering!H640)</f>
        <v/>
      </c>
      <c r="I659" s="140" t="str">
        <f>+Afrapportering!I640</f>
        <v/>
      </c>
      <c r="J659" s="13" t="str">
        <f>+Afrapportering!J640</f>
        <v/>
      </c>
      <c r="K659" s="32" t="str">
        <f t="shared" si="76"/>
        <v/>
      </c>
      <c r="L659" s="31" t="str">
        <f>IF(Ansøgning!J645="","",Ansøgning!J645)</f>
        <v/>
      </c>
      <c r="M659" s="134" t="str">
        <f>IF(Afrapportering!M640="","",Afrapportering!M640)</f>
        <v/>
      </c>
      <c r="N659" s="31" t="str">
        <f>IF(Ansøgning!K645="","",Ansøgning!K645)</f>
        <v/>
      </c>
      <c r="O659" s="134">
        <f>IF(Afrapportering!O640="",,Afrapportering!O640)</f>
        <v>0</v>
      </c>
      <c r="P659" s="15" t="str">
        <f>IF(Ansøgning!L645="","",Ansøgning!L645)</f>
        <v/>
      </c>
      <c r="Q659" s="15" t="str">
        <f t="shared" si="77"/>
        <v/>
      </c>
      <c r="R659" s="15"/>
      <c r="S659" s="15" t="str">
        <f>IF(Afrapportering!S640="","",Afrapportering!S640)</f>
        <v/>
      </c>
      <c r="T659" s="31" t="str">
        <f t="shared" si="78"/>
        <v/>
      </c>
      <c r="U659" s="30" t="str">
        <f>IF(Afrapportering!U640="","",Afrapportering!U640)</f>
        <v/>
      </c>
      <c r="V659" s="52" t="str">
        <f>IF(Afrapportering!V640="","",Afrapportering!V640)</f>
        <v/>
      </c>
      <c r="W659" s="30" t="str">
        <f>IF(Afrapportering!W640="","",Afrapportering!W640)</f>
        <v/>
      </c>
      <c r="X659" s="52" t="str">
        <f>IF(Afrapportering!X640="","",Afrapportering!X640)</f>
        <v/>
      </c>
      <c r="Y659" s="30" t="str">
        <f>IF(Afrapportering!Y640="","",Afrapportering!Y640)</f>
        <v/>
      </c>
      <c r="Z659" s="52" t="str">
        <f>IFERROR(MAX(IF(OR(V659="",X659=""),"",IF(AND(AND(MONTH(F659)&gt;=7,MONTH(F659)&lt;8),AND(MONTH(H659)&gt;=7,MONTH(H659)&lt;8)),(NETWORKDAYS(F659,H659,Lister!$D$7:$D$13)-V659)*T659/NETWORKDAYS(Lister!$D$19,Lister!$E$19,Lister!$D$7:$D$13),IF(AND(AND(MONTH(F659)&gt;=7,MONTH(F659)&lt;8),MONTH(H659)&gt;7),(NETWORKDAYS(F659,Lister!$E$19,Lister!$D$7:$D$13)-V659)*T659/NETWORKDAYS(Lister!$D$19,Lister!$E$19,Lister!$D$7:$D$13),IF(MONTH(F659)&gt;7,0)))),0),"")</f>
        <v/>
      </c>
      <c r="AA659" s="30" t="str">
        <f>IF(Afrapportering!AA640="","",Afrapportering!AA640)</f>
        <v/>
      </c>
      <c r="AB659" s="52" t="str">
        <f>IFERROR(MAX(IF(OR(V659="",X659=""),"",IF(AND(AND(MONTH(F659)&gt;=8,MONTH(F659)&lt;9),AND(MONTH(H659)&gt;=8,MONTH(H659)&lt;9)),(NETWORKDAYS(F659,H659,Lister!$D$7:$D$13)-X659)*T659/NETWORKDAYS(Lister!$D$20,Lister!$E$20,Lister!$D$7:$D$13),IF(AND(MONTH(F659)=7,MONTH(H659)=8),(NETWORKDAYS(Lister!$D$20,H659,Lister!$D$7:$D$13)-X659)*T659/NETWORKDAYS(Lister!$D$20,Lister!$E$20,Lister!$D$7:$D$13),IF(AND(MONTH(F659)=7,MONTH(H659)=7),0)))),0),"")</f>
        <v/>
      </c>
      <c r="AC659" s="30" t="str">
        <f>IF(Afrapportering!AC640="","",Afrapportering!AC640)</f>
        <v/>
      </c>
      <c r="AD659" s="52" t="str">
        <f t="shared" si="79"/>
        <v/>
      </c>
      <c r="AE659" s="52" t="str">
        <f t="shared" si="80"/>
        <v/>
      </c>
      <c r="AF659" s="30" t="str">
        <f t="shared" si="81"/>
        <v/>
      </c>
      <c r="AG659" s="30" t="str">
        <f t="shared" si="82"/>
        <v/>
      </c>
      <c r="AH659" s="3" t="str">
        <f t="shared" si="83"/>
        <v/>
      </c>
    </row>
    <row r="660" spans="1:34" x14ac:dyDescent="0.25">
      <c r="A660" s="13" t="str">
        <f>+Afrapportering!A641</f>
        <v/>
      </c>
      <c r="B660" s="13" t="str">
        <f>+Afrapportering!B641</f>
        <v/>
      </c>
      <c r="C660" s="13" t="str">
        <f>+Afrapportering!C641</f>
        <v/>
      </c>
      <c r="D660" s="13" t="str">
        <f>+Afrapportering!D641</f>
        <v/>
      </c>
      <c r="E660" s="14" t="str">
        <f>+Afrapportering!E641</f>
        <v/>
      </c>
      <c r="F660" s="139" t="str">
        <f>IF(Afrapportering!F641 = "", "",Afrapportering!F641)</f>
        <v/>
      </c>
      <c r="G660" s="14" t="str">
        <f>+Afrapportering!G641</f>
        <v/>
      </c>
      <c r="H660" s="139" t="str">
        <f>IF(Afrapportering!H641 = "","",Afrapportering!H641)</f>
        <v/>
      </c>
      <c r="I660" s="140" t="str">
        <f>+Afrapportering!I641</f>
        <v/>
      </c>
      <c r="J660" s="13" t="str">
        <f>+Afrapportering!J641</f>
        <v/>
      </c>
      <c r="K660" s="32" t="str">
        <f t="shared" si="76"/>
        <v/>
      </c>
      <c r="L660" s="31" t="str">
        <f>IF(Ansøgning!J646="","",Ansøgning!J646)</f>
        <v/>
      </c>
      <c r="M660" s="134" t="str">
        <f>IF(Afrapportering!M641="","",Afrapportering!M641)</f>
        <v/>
      </c>
      <c r="N660" s="31" t="str">
        <f>IF(Ansøgning!K646="","",Ansøgning!K646)</f>
        <v/>
      </c>
      <c r="O660" s="134">
        <f>IF(Afrapportering!O641="",,Afrapportering!O641)</f>
        <v>0</v>
      </c>
      <c r="P660" s="15" t="str">
        <f>IF(Ansøgning!L646="","",Ansøgning!L646)</f>
        <v/>
      </c>
      <c r="Q660" s="15" t="str">
        <f t="shared" si="77"/>
        <v/>
      </c>
      <c r="R660" s="15"/>
      <c r="S660" s="15" t="str">
        <f>IF(Afrapportering!S641="","",Afrapportering!S641)</f>
        <v/>
      </c>
      <c r="T660" s="31" t="str">
        <f t="shared" si="78"/>
        <v/>
      </c>
      <c r="U660" s="30" t="str">
        <f>IF(Afrapportering!U641="","",Afrapportering!U641)</f>
        <v/>
      </c>
      <c r="V660" s="52" t="str">
        <f>IF(Afrapportering!V641="","",Afrapportering!V641)</f>
        <v/>
      </c>
      <c r="W660" s="30" t="str">
        <f>IF(Afrapportering!W641="","",Afrapportering!W641)</f>
        <v/>
      </c>
      <c r="X660" s="52" t="str">
        <f>IF(Afrapportering!X641="","",Afrapportering!X641)</f>
        <v/>
      </c>
      <c r="Y660" s="30" t="str">
        <f>IF(Afrapportering!Y641="","",Afrapportering!Y641)</f>
        <v/>
      </c>
      <c r="Z660" s="52" t="str">
        <f>IFERROR(MAX(IF(OR(V660="",X660=""),"",IF(AND(AND(MONTH(F660)&gt;=7,MONTH(F660)&lt;8),AND(MONTH(H660)&gt;=7,MONTH(H660)&lt;8)),(NETWORKDAYS(F660,H660,Lister!$D$7:$D$13)-V660)*T660/NETWORKDAYS(Lister!$D$19,Lister!$E$19,Lister!$D$7:$D$13),IF(AND(AND(MONTH(F660)&gt;=7,MONTH(F660)&lt;8),MONTH(H660)&gt;7),(NETWORKDAYS(F660,Lister!$E$19,Lister!$D$7:$D$13)-V660)*T660/NETWORKDAYS(Lister!$D$19,Lister!$E$19,Lister!$D$7:$D$13),IF(MONTH(F660)&gt;7,0)))),0),"")</f>
        <v/>
      </c>
      <c r="AA660" s="30" t="str">
        <f>IF(Afrapportering!AA641="","",Afrapportering!AA641)</f>
        <v/>
      </c>
      <c r="AB660" s="52" t="str">
        <f>IFERROR(MAX(IF(OR(V660="",X660=""),"",IF(AND(AND(MONTH(F660)&gt;=8,MONTH(F660)&lt;9),AND(MONTH(H660)&gt;=8,MONTH(H660)&lt;9)),(NETWORKDAYS(F660,H660,Lister!$D$7:$D$13)-X660)*T660/NETWORKDAYS(Lister!$D$20,Lister!$E$20,Lister!$D$7:$D$13),IF(AND(MONTH(F660)=7,MONTH(H660)=8),(NETWORKDAYS(Lister!$D$20,H660,Lister!$D$7:$D$13)-X660)*T660/NETWORKDAYS(Lister!$D$20,Lister!$E$20,Lister!$D$7:$D$13),IF(AND(MONTH(F660)=7,MONTH(H660)=7),0)))),0),"")</f>
        <v/>
      </c>
      <c r="AC660" s="30" t="str">
        <f>IF(Afrapportering!AC641="","",Afrapportering!AC641)</f>
        <v/>
      </c>
      <c r="AD660" s="52" t="str">
        <f t="shared" si="79"/>
        <v/>
      </c>
      <c r="AE660" s="52" t="str">
        <f t="shared" si="80"/>
        <v/>
      </c>
      <c r="AF660" s="30" t="str">
        <f t="shared" si="81"/>
        <v/>
      </c>
      <c r="AG660" s="30" t="str">
        <f t="shared" si="82"/>
        <v/>
      </c>
      <c r="AH660" s="3" t="str">
        <f t="shared" si="83"/>
        <v/>
      </c>
    </row>
    <row r="661" spans="1:34" x14ac:dyDescent="0.25">
      <c r="A661" s="13" t="str">
        <f>+Afrapportering!A642</f>
        <v/>
      </c>
      <c r="B661" s="13" t="str">
        <f>+Afrapportering!B642</f>
        <v/>
      </c>
      <c r="C661" s="13" t="str">
        <f>+Afrapportering!C642</f>
        <v/>
      </c>
      <c r="D661" s="13" t="str">
        <f>+Afrapportering!D642</f>
        <v/>
      </c>
      <c r="E661" s="14" t="str">
        <f>+Afrapportering!E642</f>
        <v/>
      </c>
      <c r="F661" s="139" t="str">
        <f>IF(Afrapportering!F642 = "", "",Afrapportering!F642)</f>
        <v/>
      </c>
      <c r="G661" s="14" t="str">
        <f>+Afrapportering!G642</f>
        <v/>
      </c>
      <c r="H661" s="139" t="str">
        <f>IF(Afrapportering!H642 = "","",Afrapportering!H642)</f>
        <v/>
      </c>
      <c r="I661" s="140" t="str">
        <f>+Afrapportering!I642</f>
        <v/>
      </c>
      <c r="J661" s="13" t="str">
        <f>+Afrapportering!J642</f>
        <v/>
      </c>
      <c r="K661" s="32" t="str">
        <f t="shared" si="76"/>
        <v/>
      </c>
      <c r="L661" s="31" t="str">
        <f>IF(Ansøgning!J647="","",Ansøgning!J647)</f>
        <v/>
      </c>
      <c r="M661" s="134" t="str">
        <f>IF(Afrapportering!M642="","",Afrapportering!M642)</f>
        <v/>
      </c>
      <c r="N661" s="31" t="str">
        <f>IF(Ansøgning!K647="","",Ansøgning!K647)</f>
        <v/>
      </c>
      <c r="O661" s="134">
        <f>IF(Afrapportering!O642="",,Afrapportering!O642)</f>
        <v>0</v>
      </c>
      <c r="P661" s="15" t="str">
        <f>IF(Ansøgning!L647="","",Ansøgning!L647)</f>
        <v/>
      </c>
      <c r="Q661" s="15" t="str">
        <f t="shared" si="77"/>
        <v/>
      </c>
      <c r="R661" s="15"/>
      <c r="S661" s="15" t="str">
        <f>IF(Afrapportering!S642="","",Afrapportering!S642)</f>
        <v/>
      </c>
      <c r="T661" s="31" t="str">
        <f t="shared" si="78"/>
        <v/>
      </c>
      <c r="U661" s="30" t="str">
        <f>IF(Afrapportering!U642="","",Afrapportering!U642)</f>
        <v/>
      </c>
      <c r="V661" s="52" t="str">
        <f>IF(Afrapportering!V642="","",Afrapportering!V642)</f>
        <v/>
      </c>
      <c r="W661" s="30" t="str">
        <f>IF(Afrapportering!W642="","",Afrapportering!W642)</f>
        <v/>
      </c>
      <c r="X661" s="52" t="str">
        <f>IF(Afrapportering!X642="","",Afrapportering!X642)</f>
        <v/>
      </c>
      <c r="Y661" s="30" t="str">
        <f>IF(Afrapportering!Y642="","",Afrapportering!Y642)</f>
        <v/>
      </c>
      <c r="Z661" s="52" t="str">
        <f>IFERROR(MAX(IF(OR(V661="",X661=""),"",IF(AND(AND(MONTH(F661)&gt;=7,MONTH(F661)&lt;8),AND(MONTH(H661)&gt;=7,MONTH(H661)&lt;8)),(NETWORKDAYS(F661,H661,Lister!$D$7:$D$13)-V661)*T661/NETWORKDAYS(Lister!$D$19,Lister!$E$19,Lister!$D$7:$D$13),IF(AND(AND(MONTH(F661)&gt;=7,MONTH(F661)&lt;8),MONTH(H661)&gt;7),(NETWORKDAYS(F661,Lister!$E$19,Lister!$D$7:$D$13)-V661)*T661/NETWORKDAYS(Lister!$D$19,Lister!$E$19,Lister!$D$7:$D$13),IF(MONTH(F661)&gt;7,0)))),0),"")</f>
        <v/>
      </c>
      <c r="AA661" s="30" t="str">
        <f>IF(Afrapportering!AA642="","",Afrapportering!AA642)</f>
        <v/>
      </c>
      <c r="AB661" s="52" t="str">
        <f>IFERROR(MAX(IF(OR(V661="",X661=""),"",IF(AND(AND(MONTH(F661)&gt;=8,MONTH(F661)&lt;9),AND(MONTH(H661)&gt;=8,MONTH(H661)&lt;9)),(NETWORKDAYS(F661,H661,Lister!$D$7:$D$13)-X661)*T661/NETWORKDAYS(Lister!$D$20,Lister!$E$20,Lister!$D$7:$D$13),IF(AND(MONTH(F661)=7,MONTH(H661)=8),(NETWORKDAYS(Lister!$D$20,H661,Lister!$D$7:$D$13)-X661)*T661/NETWORKDAYS(Lister!$D$20,Lister!$E$20,Lister!$D$7:$D$13),IF(AND(MONTH(F661)=7,MONTH(H661)=7),0)))),0),"")</f>
        <v/>
      </c>
      <c r="AC661" s="30" t="str">
        <f>IF(Afrapportering!AC642="","",Afrapportering!AC642)</f>
        <v/>
      </c>
      <c r="AD661" s="52" t="str">
        <f t="shared" si="79"/>
        <v/>
      </c>
      <c r="AE661" s="52" t="str">
        <f t="shared" si="80"/>
        <v/>
      </c>
      <c r="AF661" s="30" t="str">
        <f t="shared" si="81"/>
        <v/>
      </c>
      <c r="AG661" s="30" t="str">
        <f t="shared" si="82"/>
        <v/>
      </c>
      <c r="AH661" s="3" t="str">
        <f t="shared" si="83"/>
        <v/>
      </c>
    </row>
    <row r="662" spans="1:34" x14ac:dyDescent="0.25">
      <c r="A662" s="13" t="str">
        <f>+Afrapportering!A643</f>
        <v/>
      </c>
      <c r="B662" s="13" t="str">
        <f>+Afrapportering!B643</f>
        <v/>
      </c>
      <c r="C662" s="13" t="str">
        <f>+Afrapportering!C643</f>
        <v/>
      </c>
      <c r="D662" s="13" t="str">
        <f>+Afrapportering!D643</f>
        <v/>
      </c>
      <c r="E662" s="14" t="str">
        <f>+Afrapportering!E643</f>
        <v/>
      </c>
      <c r="F662" s="139" t="str">
        <f>IF(Afrapportering!F643 = "", "",Afrapportering!F643)</f>
        <v/>
      </c>
      <c r="G662" s="14" t="str">
        <f>+Afrapportering!G643</f>
        <v/>
      </c>
      <c r="H662" s="139" t="str">
        <f>IF(Afrapportering!H643 = "","",Afrapportering!H643)</f>
        <v/>
      </c>
      <c r="I662" s="140" t="str">
        <f>+Afrapportering!I643</f>
        <v/>
      </c>
      <c r="J662" s="13" t="str">
        <f>+Afrapportering!J643</f>
        <v/>
      </c>
      <c r="K662" s="32" t="str">
        <f t="shared" si="76"/>
        <v/>
      </c>
      <c r="L662" s="31" t="str">
        <f>IF(Ansøgning!J648="","",Ansøgning!J648)</f>
        <v/>
      </c>
      <c r="M662" s="134" t="str">
        <f>IF(Afrapportering!M643="","",Afrapportering!M643)</f>
        <v/>
      </c>
      <c r="N662" s="31" t="str">
        <f>IF(Ansøgning!K648="","",Ansøgning!K648)</f>
        <v/>
      </c>
      <c r="O662" s="134">
        <f>IF(Afrapportering!O643="",,Afrapportering!O643)</f>
        <v>0</v>
      </c>
      <c r="P662" s="15" t="str">
        <f>IF(Ansøgning!L648="","",Ansøgning!L648)</f>
        <v/>
      </c>
      <c r="Q662" s="15" t="str">
        <f t="shared" si="77"/>
        <v/>
      </c>
      <c r="R662" s="15"/>
      <c r="S662" s="15" t="str">
        <f>IF(Afrapportering!S643="","",Afrapportering!S643)</f>
        <v/>
      </c>
      <c r="T662" s="31" t="str">
        <f t="shared" si="78"/>
        <v/>
      </c>
      <c r="U662" s="30" t="str">
        <f>IF(Afrapportering!U643="","",Afrapportering!U643)</f>
        <v/>
      </c>
      <c r="V662" s="52" t="str">
        <f>IF(Afrapportering!V643="","",Afrapportering!V643)</f>
        <v/>
      </c>
      <c r="W662" s="30" t="str">
        <f>IF(Afrapportering!W643="","",Afrapportering!W643)</f>
        <v/>
      </c>
      <c r="X662" s="52" t="str">
        <f>IF(Afrapportering!X643="","",Afrapportering!X643)</f>
        <v/>
      </c>
      <c r="Y662" s="30" t="str">
        <f>IF(Afrapportering!Y643="","",Afrapportering!Y643)</f>
        <v/>
      </c>
      <c r="Z662" s="52" t="str">
        <f>IFERROR(MAX(IF(OR(V662="",X662=""),"",IF(AND(AND(MONTH(F662)&gt;=7,MONTH(F662)&lt;8),AND(MONTH(H662)&gt;=7,MONTH(H662)&lt;8)),(NETWORKDAYS(F662,H662,Lister!$D$7:$D$13)-V662)*T662/NETWORKDAYS(Lister!$D$19,Lister!$E$19,Lister!$D$7:$D$13),IF(AND(AND(MONTH(F662)&gt;=7,MONTH(F662)&lt;8),MONTH(H662)&gt;7),(NETWORKDAYS(F662,Lister!$E$19,Lister!$D$7:$D$13)-V662)*T662/NETWORKDAYS(Lister!$D$19,Lister!$E$19,Lister!$D$7:$D$13),IF(MONTH(F662)&gt;7,0)))),0),"")</f>
        <v/>
      </c>
      <c r="AA662" s="30" t="str">
        <f>IF(Afrapportering!AA643="","",Afrapportering!AA643)</f>
        <v/>
      </c>
      <c r="AB662" s="52" t="str">
        <f>IFERROR(MAX(IF(OR(V662="",X662=""),"",IF(AND(AND(MONTH(F662)&gt;=8,MONTH(F662)&lt;9),AND(MONTH(H662)&gt;=8,MONTH(H662)&lt;9)),(NETWORKDAYS(F662,H662,Lister!$D$7:$D$13)-X662)*T662/NETWORKDAYS(Lister!$D$20,Lister!$E$20,Lister!$D$7:$D$13),IF(AND(MONTH(F662)=7,MONTH(H662)=8),(NETWORKDAYS(Lister!$D$20,H662,Lister!$D$7:$D$13)-X662)*T662/NETWORKDAYS(Lister!$D$20,Lister!$E$20,Lister!$D$7:$D$13),IF(AND(MONTH(F662)=7,MONTH(H662)=7),0)))),0),"")</f>
        <v/>
      </c>
      <c r="AC662" s="30" t="str">
        <f>IF(Afrapportering!AC643="","",Afrapportering!AC643)</f>
        <v/>
      </c>
      <c r="AD662" s="52" t="str">
        <f t="shared" si="79"/>
        <v/>
      </c>
      <c r="AE662" s="52" t="str">
        <f t="shared" si="80"/>
        <v/>
      </c>
      <c r="AF662" s="30" t="str">
        <f t="shared" si="81"/>
        <v/>
      </c>
      <c r="AG662" s="30" t="str">
        <f t="shared" si="82"/>
        <v/>
      </c>
      <c r="AH662" s="3" t="str">
        <f t="shared" si="83"/>
        <v/>
      </c>
    </row>
    <row r="663" spans="1:34" x14ac:dyDescent="0.25">
      <c r="A663" s="13" t="str">
        <f>+Afrapportering!A644</f>
        <v/>
      </c>
      <c r="B663" s="13" t="str">
        <f>+Afrapportering!B644</f>
        <v/>
      </c>
      <c r="C663" s="13" t="str">
        <f>+Afrapportering!C644</f>
        <v/>
      </c>
      <c r="D663" s="13" t="str">
        <f>+Afrapportering!D644</f>
        <v/>
      </c>
      <c r="E663" s="14" t="str">
        <f>+Afrapportering!E644</f>
        <v/>
      </c>
      <c r="F663" s="139" t="str">
        <f>IF(Afrapportering!F644 = "", "",Afrapportering!F644)</f>
        <v/>
      </c>
      <c r="G663" s="14" t="str">
        <f>+Afrapportering!G644</f>
        <v/>
      </c>
      <c r="H663" s="139" t="str">
        <f>IF(Afrapportering!H644 = "","",Afrapportering!H644)</f>
        <v/>
      </c>
      <c r="I663" s="140" t="str">
        <f>+Afrapportering!I644</f>
        <v/>
      </c>
      <c r="J663" s="13" t="str">
        <f>+Afrapportering!J644</f>
        <v/>
      </c>
      <c r="K663" s="32" t="str">
        <f t="shared" si="76"/>
        <v/>
      </c>
      <c r="L663" s="31" t="str">
        <f>IF(Ansøgning!J649="","",Ansøgning!J649)</f>
        <v/>
      </c>
      <c r="M663" s="134" t="str">
        <f>IF(Afrapportering!M644="","",Afrapportering!M644)</f>
        <v/>
      </c>
      <c r="N663" s="31" t="str">
        <f>IF(Ansøgning!K649="","",Ansøgning!K649)</f>
        <v/>
      </c>
      <c r="O663" s="134">
        <f>IF(Afrapportering!O644="",,Afrapportering!O644)</f>
        <v>0</v>
      </c>
      <c r="P663" s="15" t="str">
        <f>IF(Ansøgning!L649="","",Ansøgning!L649)</f>
        <v/>
      </c>
      <c r="Q663" s="15" t="str">
        <f t="shared" si="77"/>
        <v/>
      </c>
      <c r="R663" s="15"/>
      <c r="S663" s="15" t="str">
        <f>IF(Afrapportering!S644="","",Afrapportering!S644)</f>
        <v/>
      </c>
      <c r="T663" s="31" t="str">
        <f t="shared" si="78"/>
        <v/>
      </c>
      <c r="U663" s="30" t="str">
        <f>IF(Afrapportering!U644="","",Afrapportering!U644)</f>
        <v/>
      </c>
      <c r="V663" s="52" t="str">
        <f>IF(Afrapportering!V644="","",Afrapportering!V644)</f>
        <v/>
      </c>
      <c r="W663" s="30" t="str">
        <f>IF(Afrapportering!W644="","",Afrapportering!W644)</f>
        <v/>
      </c>
      <c r="X663" s="52" t="str">
        <f>IF(Afrapportering!X644="","",Afrapportering!X644)</f>
        <v/>
      </c>
      <c r="Y663" s="30" t="str">
        <f>IF(Afrapportering!Y644="","",Afrapportering!Y644)</f>
        <v/>
      </c>
      <c r="Z663" s="52" t="str">
        <f>IFERROR(MAX(IF(OR(V663="",X663=""),"",IF(AND(AND(MONTH(F663)&gt;=7,MONTH(F663)&lt;8),AND(MONTH(H663)&gt;=7,MONTH(H663)&lt;8)),(NETWORKDAYS(F663,H663,Lister!$D$7:$D$13)-V663)*T663/NETWORKDAYS(Lister!$D$19,Lister!$E$19,Lister!$D$7:$D$13),IF(AND(AND(MONTH(F663)&gt;=7,MONTH(F663)&lt;8),MONTH(H663)&gt;7),(NETWORKDAYS(F663,Lister!$E$19,Lister!$D$7:$D$13)-V663)*T663/NETWORKDAYS(Lister!$D$19,Lister!$E$19,Lister!$D$7:$D$13),IF(MONTH(F663)&gt;7,0)))),0),"")</f>
        <v/>
      </c>
      <c r="AA663" s="30" t="str">
        <f>IF(Afrapportering!AA644="","",Afrapportering!AA644)</f>
        <v/>
      </c>
      <c r="AB663" s="52" t="str">
        <f>IFERROR(MAX(IF(OR(V663="",X663=""),"",IF(AND(AND(MONTH(F663)&gt;=8,MONTH(F663)&lt;9),AND(MONTH(H663)&gt;=8,MONTH(H663)&lt;9)),(NETWORKDAYS(F663,H663,Lister!$D$7:$D$13)-X663)*T663/NETWORKDAYS(Lister!$D$20,Lister!$E$20,Lister!$D$7:$D$13),IF(AND(MONTH(F663)=7,MONTH(H663)=8),(NETWORKDAYS(Lister!$D$20,H663,Lister!$D$7:$D$13)-X663)*T663/NETWORKDAYS(Lister!$D$20,Lister!$E$20,Lister!$D$7:$D$13),IF(AND(MONTH(F663)=7,MONTH(H663)=7),0)))),0),"")</f>
        <v/>
      </c>
      <c r="AC663" s="30" t="str">
        <f>IF(Afrapportering!AC644="","",Afrapportering!AC644)</f>
        <v/>
      </c>
      <c r="AD663" s="52" t="str">
        <f t="shared" si="79"/>
        <v/>
      </c>
      <c r="AE663" s="52" t="str">
        <f t="shared" si="80"/>
        <v/>
      </c>
      <c r="AF663" s="30" t="str">
        <f t="shared" si="81"/>
        <v/>
      </c>
      <c r="AG663" s="30" t="str">
        <f t="shared" si="82"/>
        <v/>
      </c>
      <c r="AH663" s="3" t="str">
        <f t="shared" si="83"/>
        <v/>
      </c>
    </row>
    <row r="664" spans="1:34" x14ac:dyDescent="0.25">
      <c r="A664" s="13" t="str">
        <f>+Afrapportering!A645</f>
        <v/>
      </c>
      <c r="B664" s="13" t="str">
        <f>+Afrapportering!B645</f>
        <v/>
      </c>
      <c r="C664" s="13" t="str">
        <f>+Afrapportering!C645</f>
        <v/>
      </c>
      <c r="D664" s="13" t="str">
        <f>+Afrapportering!D645</f>
        <v/>
      </c>
      <c r="E664" s="14" t="str">
        <f>+Afrapportering!E645</f>
        <v/>
      </c>
      <c r="F664" s="139" t="str">
        <f>IF(Afrapportering!F645 = "", "",Afrapportering!F645)</f>
        <v/>
      </c>
      <c r="G664" s="14" t="str">
        <f>+Afrapportering!G645</f>
        <v/>
      </c>
      <c r="H664" s="139" t="str">
        <f>IF(Afrapportering!H645 = "","",Afrapportering!H645)</f>
        <v/>
      </c>
      <c r="I664" s="140" t="str">
        <f>+Afrapportering!I645</f>
        <v/>
      </c>
      <c r="J664" s="13" t="str">
        <f>+Afrapportering!J645</f>
        <v/>
      </c>
      <c r="K664" s="32" t="str">
        <f t="shared" si="76"/>
        <v/>
      </c>
      <c r="L664" s="31" t="str">
        <f>IF(Ansøgning!J650="","",Ansøgning!J650)</f>
        <v/>
      </c>
      <c r="M664" s="134" t="str">
        <f>IF(Afrapportering!M645="","",Afrapportering!M645)</f>
        <v/>
      </c>
      <c r="N664" s="31" t="str">
        <f>IF(Ansøgning!K650="","",Ansøgning!K650)</f>
        <v/>
      </c>
      <c r="O664" s="134">
        <f>IF(Afrapportering!O645="",,Afrapportering!O645)</f>
        <v>0</v>
      </c>
      <c r="P664" s="15" t="str">
        <f>IF(Ansøgning!L650="","",Ansøgning!L650)</f>
        <v/>
      </c>
      <c r="Q664" s="15" t="str">
        <f t="shared" si="77"/>
        <v/>
      </c>
      <c r="R664" s="15"/>
      <c r="S664" s="15" t="str">
        <f>IF(Afrapportering!S645="","",Afrapportering!S645)</f>
        <v/>
      </c>
      <c r="T664" s="31" t="str">
        <f t="shared" si="78"/>
        <v/>
      </c>
      <c r="U664" s="30" t="str">
        <f>IF(Afrapportering!U645="","",Afrapportering!U645)</f>
        <v/>
      </c>
      <c r="V664" s="52" t="str">
        <f>IF(Afrapportering!V645="","",Afrapportering!V645)</f>
        <v/>
      </c>
      <c r="W664" s="30" t="str">
        <f>IF(Afrapportering!W645="","",Afrapportering!W645)</f>
        <v/>
      </c>
      <c r="X664" s="52" t="str">
        <f>IF(Afrapportering!X645="","",Afrapportering!X645)</f>
        <v/>
      </c>
      <c r="Y664" s="30" t="str">
        <f>IF(Afrapportering!Y645="","",Afrapportering!Y645)</f>
        <v/>
      </c>
      <c r="Z664" s="52" t="str">
        <f>IFERROR(MAX(IF(OR(V664="",X664=""),"",IF(AND(AND(MONTH(F664)&gt;=7,MONTH(F664)&lt;8),AND(MONTH(H664)&gt;=7,MONTH(H664)&lt;8)),(NETWORKDAYS(F664,H664,Lister!$D$7:$D$13)-V664)*T664/NETWORKDAYS(Lister!$D$19,Lister!$E$19,Lister!$D$7:$D$13),IF(AND(AND(MONTH(F664)&gt;=7,MONTH(F664)&lt;8),MONTH(H664)&gt;7),(NETWORKDAYS(F664,Lister!$E$19,Lister!$D$7:$D$13)-V664)*T664/NETWORKDAYS(Lister!$D$19,Lister!$E$19,Lister!$D$7:$D$13),IF(MONTH(F664)&gt;7,0)))),0),"")</f>
        <v/>
      </c>
      <c r="AA664" s="30" t="str">
        <f>IF(Afrapportering!AA645="","",Afrapportering!AA645)</f>
        <v/>
      </c>
      <c r="AB664" s="52" t="str">
        <f>IFERROR(MAX(IF(OR(V664="",X664=""),"",IF(AND(AND(MONTH(F664)&gt;=8,MONTH(F664)&lt;9),AND(MONTH(H664)&gt;=8,MONTH(H664)&lt;9)),(NETWORKDAYS(F664,H664,Lister!$D$7:$D$13)-X664)*T664/NETWORKDAYS(Lister!$D$20,Lister!$E$20,Lister!$D$7:$D$13),IF(AND(MONTH(F664)=7,MONTH(H664)=8),(NETWORKDAYS(Lister!$D$20,H664,Lister!$D$7:$D$13)-X664)*T664/NETWORKDAYS(Lister!$D$20,Lister!$E$20,Lister!$D$7:$D$13),IF(AND(MONTH(F664)=7,MONTH(H664)=7),0)))),0),"")</f>
        <v/>
      </c>
      <c r="AC664" s="30" t="str">
        <f>IF(Afrapportering!AC645="","",Afrapportering!AC645)</f>
        <v/>
      </c>
      <c r="AD664" s="52" t="str">
        <f t="shared" si="79"/>
        <v/>
      </c>
      <c r="AE664" s="52" t="str">
        <f t="shared" si="80"/>
        <v/>
      </c>
      <c r="AF664" s="30" t="str">
        <f t="shared" si="81"/>
        <v/>
      </c>
      <c r="AG664" s="30" t="str">
        <f t="shared" si="82"/>
        <v/>
      </c>
      <c r="AH664" s="3" t="str">
        <f t="shared" si="83"/>
        <v/>
      </c>
    </row>
    <row r="665" spans="1:34" x14ac:dyDescent="0.25">
      <c r="A665" s="13" t="str">
        <f>+Afrapportering!A646</f>
        <v/>
      </c>
      <c r="B665" s="13" t="str">
        <f>+Afrapportering!B646</f>
        <v/>
      </c>
      <c r="C665" s="13" t="str">
        <f>+Afrapportering!C646</f>
        <v/>
      </c>
      <c r="D665" s="13" t="str">
        <f>+Afrapportering!D646</f>
        <v/>
      </c>
      <c r="E665" s="14" t="str">
        <f>+Afrapportering!E646</f>
        <v/>
      </c>
      <c r="F665" s="139" t="str">
        <f>IF(Afrapportering!F646 = "", "",Afrapportering!F646)</f>
        <v/>
      </c>
      <c r="G665" s="14" t="str">
        <f>+Afrapportering!G646</f>
        <v/>
      </c>
      <c r="H665" s="139" t="str">
        <f>IF(Afrapportering!H646 = "","",Afrapportering!H646)</f>
        <v/>
      </c>
      <c r="I665" s="140" t="str">
        <f>+Afrapportering!I646</f>
        <v/>
      </c>
      <c r="J665" s="13" t="str">
        <f>+Afrapportering!J646</f>
        <v/>
      </c>
      <c r="K665" s="32" t="str">
        <f t="shared" si="76"/>
        <v/>
      </c>
      <c r="L665" s="31" t="str">
        <f>IF(Ansøgning!J651="","",Ansøgning!J651)</f>
        <v/>
      </c>
      <c r="M665" s="134" t="str">
        <f>IF(Afrapportering!M646="","",Afrapportering!M646)</f>
        <v/>
      </c>
      <c r="N665" s="31" t="str">
        <f>IF(Ansøgning!K651="","",Ansøgning!K651)</f>
        <v/>
      </c>
      <c r="O665" s="134">
        <f>IF(Afrapportering!O646="",,Afrapportering!O646)</f>
        <v>0</v>
      </c>
      <c r="P665" s="15" t="str">
        <f>IF(Ansøgning!L651="","",Ansøgning!L651)</f>
        <v/>
      </c>
      <c r="Q665" s="15" t="str">
        <f t="shared" si="77"/>
        <v/>
      </c>
      <c r="R665" s="15"/>
      <c r="S665" s="15" t="str">
        <f>IF(Afrapportering!S646="","",Afrapportering!S646)</f>
        <v/>
      </c>
      <c r="T665" s="31" t="str">
        <f t="shared" si="78"/>
        <v/>
      </c>
      <c r="U665" s="30" t="str">
        <f>IF(Afrapportering!U646="","",Afrapportering!U646)</f>
        <v/>
      </c>
      <c r="V665" s="52" t="str">
        <f>IF(Afrapportering!V646="","",Afrapportering!V646)</f>
        <v/>
      </c>
      <c r="W665" s="30" t="str">
        <f>IF(Afrapportering!W646="","",Afrapportering!W646)</f>
        <v/>
      </c>
      <c r="X665" s="52" t="str">
        <f>IF(Afrapportering!X646="","",Afrapportering!X646)</f>
        <v/>
      </c>
      <c r="Y665" s="30" t="str">
        <f>IF(Afrapportering!Y646="","",Afrapportering!Y646)</f>
        <v/>
      </c>
      <c r="Z665" s="52" t="str">
        <f>IFERROR(MAX(IF(OR(V665="",X665=""),"",IF(AND(AND(MONTH(F665)&gt;=7,MONTH(F665)&lt;8),AND(MONTH(H665)&gt;=7,MONTH(H665)&lt;8)),(NETWORKDAYS(F665,H665,Lister!$D$7:$D$13)-V665)*T665/NETWORKDAYS(Lister!$D$19,Lister!$E$19,Lister!$D$7:$D$13),IF(AND(AND(MONTH(F665)&gt;=7,MONTH(F665)&lt;8),MONTH(H665)&gt;7),(NETWORKDAYS(F665,Lister!$E$19,Lister!$D$7:$D$13)-V665)*T665/NETWORKDAYS(Lister!$D$19,Lister!$E$19,Lister!$D$7:$D$13),IF(MONTH(F665)&gt;7,0)))),0),"")</f>
        <v/>
      </c>
      <c r="AA665" s="30" t="str">
        <f>IF(Afrapportering!AA646="","",Afrapportering!AA646)</f>
        <v/>
      </c>
      <c r="AB665" s="52" t="str">
        <f>IFERROR(MAX(IF(OR(V665="",X665=""),"",IF(AND(AND(MONTH(F665)&gt;=8,MONTH(F665)&lt;9),AND(MONTH(H665)&gt;=8,MONTH(H665)&lt;9)),(NETWORKDAYS(F665,H665,Lister!$D$7:$D$13)-X665)*T665/NETWORKDAYS(Lister!$D$20,Lister!$E$20,Lister!$D$7:$D$13),IF(AND(MONTH(F665)=7,MONTH(H665)=8),(NETWORKDAYS(Lister!$D$20,H665,Lister!$D$7:$D$13)-X665)*T665/NETWORKDAYS(Lister!$D$20,Lister!$E$20,Lister!$D$7:$D$13),IF(AND(MONTH(F665)=7,MONTH(H665)=7),0)))),0),"")</f>
        <v/>
      </c>
      <c r="AC665" s="30" t="str">
        <f>IF(Afrapportering!AC646="","",Afrapportering!AC646)</f>
        <v/>
      </c>
      <c r="AD665" s="52" t="str">
        <f t="shared" si="79"/>
        <v/>
      </c>
      <c r="AE665" s="52" t="str">
        <f t="shared" si="80"/>
        <v/>
      </c>
      <c r="AF665" s="30" t="str">
        <f t="shared" si="81"/>
        <v/>
      </c>
      <c r="AG665" s="30" t="str">
        <f t="shared" si="82"/>
        <v/>
      </c>
      <c r="AH665" s="3" t="str">
        <f t="shared" si="83"/>
        <v/>
      </c>
    </row>
    <row r="666" spans="1:34" x14ac:dyDescent="0.25">
      <c r="A666" s="13" t="str">
        <f>+Afrapportering!A647</f>
        <v/>
      </c>
      <c r="B666" s="13" t="str">
        <f>+Afrapportering!B647</f>
        <v/>
      </c>
      <c r="C666" s="13" t="str">
        <f>+Afrapportering!C647</f>
        <v/>
      </c>
      <c r="D666" s="13" t="str">
        <f>+Afrapportering!D647</f>
        <v/>
      </c>
      <c r="E666" s="14" t="str">
        <f>+Afrapportering!E647</f>
        <v/>
      </c>
      <c r="F666" s="139" t="str">
        <f>IF(Afrapportering!F647 = "", "",Afrapportering!F647)</f>
        <v/>
      </c>
      <c r="G666" s="14" t="str">
        <f>+Afrapportering!G647</f>
        <v/>
      </c>
      <c r="H666" s="139" t="str">
        <f>IF(Afrapportering!H647 = "","",Afrapportering!H647)</f>
        <v/>
      </c>
      <c r="I666" s="140" t="str">
        <f>+Afrapportering!I647</f>
        <v/>
      </c>
      <c r="J666" s="13" t="str">
        <f>+Afrapportering!J647</f>
        <v/>
      </c>
      <c r="K666" s="32" t="str">
        <f t="shared" si="76"/>
        <v/>
      </c>
      <c r="L666" s="31" t="str">
        <f>IF(Ansøgning!J652="","",Ansøgning!J652)</f>
        <v/>
      </c>
      <c r="M666" s="134" t="str">
        <f>IF(Afrapportering!M647="","",Afrapportering!M647)</f>
        <v/>
      </c>
      <c r="N666" s="31" t="str">
        <f>IF(Ansøgning!K652="","",Ansøgning!K652)</f>
        <v/>
      </c>
      <c r="O666" s="134">
        <f>IF(Afrapportering!O647="",,Afrapportering!O647)</f>
        <v>0</v>
      </c>
      <c r="P666" s="15" t="str">
        <f>IF(Ansøgning!L652="","",Ansøgning!L652)</f>
        <v/>
      </c>
      <c r="Q666" s="15" t="str">
        <f t="shared" si="77"/>
        <v/>
      </c>
      <c r="R666" s="15"/>
      <c r="S666" s="15" t="str">
        <f>IF(Afrapportering!S647="","",Afrapportering!S647)</f>
        <v/>
      </c>
      <c r="T666" s="31" t="str">
        <f t="shared" si="78"/>
        <v/>
      </c>
      <c r="U666" s="30" t="str">
        <f>IF(Afrapportering!U647="","",Afrapportering!U647)</f>
        <v/>
      </c>
      <c r="V666" s="52" t="str">
        <f>IF(Afrapportering!V647="","",Afrapportering!V647)</f>
        <v/>
      </c>
      <c r="W666" s="30" t="str">
        <f>IF(Afrapportering!W647="","",Afrapportering!W647)</f>
        <v/>
      </c>
      <c r="X666" s="52" t="str">
        <f>IF(Afrapportering!X647="","",Afrapportering!X647)</f>
        <v/>
      </c>
      <c r="Y666" s="30" t="str">
        <f>IF(Afrapportering!Y647="","",Afrapportering!Y647)</f>
        <v/>
      </c>
      <c r="Z666" s="52" t="str">
        <f>IFERROR(MAX(IF(OR(V666="",X666=""),"",IF(AND(AND(MONTH(F666)&gt;=7,MONTH(F666)&lt;8),AND(MONTH(H666)&gt;=7,MONTH(H666)&lt;8)),(NETWORKDAYS(F666,H666,Lister!$D$7:$D$13)-V666)*T666/NETWORKDAYS(Lister!$D$19,Lister!$E$19,Lister!$D$7:$D$13),IF(AND(AND(MONTH(F666)&gt;=7,MONTH(F666)&lt;8),MONTH(H666)&gt;7),(NETWORKDAYS(F666,Lister!$E$19,Lister!$D$7:$D$13)-V666)*T666/NETWORKDAYS(Lister!$D$19,Lister!$E$19,Lister!$D$7:$D$13),IF(MONTH(F666)&gt;7,0)))),0),"")</f>
        <v/>
      </c>
      <c r="AA666" s="30" t="str">
        <f>IF(Afrapportering!AA647="","",Afrapportering!AA647)</f>
        <v/>
      </c>
      <c r="AB666" s="52" t="str">
        <f>IFERROR(MAX(IF(OR(V666="",X666=""),"",IF(AND(AND(MONTH(F666)&gt;=8,MONTH(F666)&lt;9),AND(MONTH(H666)&gt;=8,MONTH(H666)&lt;9)),(NETWORKDAYS(F666,H666,Lister!$D$7:$D$13)-X666)*T666/NETWORKDAYS(Lister!$D$20,Lister!$E$20,Lister!$D$7:$D$13),IF(AND(MONTH(F666)=7,MONTH(H666)=8),(NETWORKDAYS(Lister!$D$20,H666,Lister!$D$7:$D$13)-X666)*T666/NETWORKDAYS(Lister!$D$20,Lister!$E$20,Lister!$D$7:$D$13),IF(AND(MONTH(F666)=7,MONTH(H666)=7),0)))),0),"")</f>
        <v/>
      </c>
      <c r="AC666" s="30" t="str">
        <f>IF(Afrapportering!AC647="","",Afrapportering!AC647)</f>
        <v/>
      </c>
      <c r="AD666" s="52" t="str">
        <f t="shared" si="79"/>
        <v/>
      </c>
      <c r="AE666" s="52" t="str">
        <f t="shared" si="80"/>
        <v/>
      </c>
      <c r="AF666" s="30" t="str">
        <f t="shared" si="81"/>
        <v/>
      </c>
      <c r="AG666" s="30" t="str">
        <f t="shared" si="82"/>
        <v/>
      </c>
      <c r="AH666" s="3" t="str">
        <f t="shared" si="83"/>
        <v/>
      </c>
    </row>
    <row r="667" spans="1:34" x14ac:dyDescent="0.25">
      <c r="A667" s="13" t="str">
        <f>+Afrapportering!A648</f>
        <v/>
      </c>
      <c r="B667" s="13" t="str">
        <f>+Afrapportering!B648</f>
        <v/>
      </c>
      <c r="C667" s="13" t="str">
        <f>+Afrapportering!C648</f>
        <v/>
      </c>
      <c r="D667" s="13" t="str">
        <f>+Afrapportering!D648</f>
        <v/>
      </c>
      <c r="E667" s="14" t="str">
        <f>+Afrapportering!E648</f>
        <v/>
      </c>
      <c r="F667" s="139" t="str">
        <f>IF(Afrapportering!F648 = "", "",Afrapportering!F648)</f>
        <v/>
      </c>
      <c r="G667" s="14" t="str">
        <f>+Afrapportering!G648</f>
        <v/>
      </c>
      <c r="H667" s="139" t="str">
        <f>IF(Afrapportering!H648 = "","",Afrapportering!H648)</f>
        <v/>
      </c>
      <c r="I667" s="140" t="str">
        <f>+Afrapportering!I648</f>
        <v/>
      </c>
      <c r="J667" s="13" t="str">
        <f>+Afrapportering!J648</f>
        <v/>
      </c>
      <c r="K667" s="32" t="str">
        <f t="shared" si="76"/>
        <v/>
      </c>
      <c r="L667" s="31" t="str">
        <f>IF(Ansøgning!J653="","",Ansøgning!J653)</f>
        <v/>
      </c>
      <c r="M667" s="134" t="str">
        <f>IF(Afrapportering!M648="","",Afrapportering!M648)</f>
        <v/>
      </c>
      <c r="N667" s="31" t="str">
        <f>IF(Ansøgning!K653="","",Ansøgning!K653)</f>
        <v/>
      </c>
      <c r="O667" s="134">
        <f>IF(Afrapportering!O648="",,Afrapportering!O648)</f>
        <v>0</v>
      </c>
      <c r="P667" s="15" t="str">
        <f>IF(Ansøgning!L653="","",Ansøgning!L653)</f>
        <v/>
      </c>
      <c r="Q667" s="15" t="str">
        <f t="shared" si="77"/>
        <v/>
      </c>
      <c r="R667" s="15"/>
      <c r="S667" s="15" t="str">
        <f>IF(Afrapportering!S648="","",Afrapportering!S648)</f>
        <v/>
      </c>
      <c r="T667" s="31" t="str">
        <f t="shared" si="78"/>
        <v/>
      </c>
      <c r="U667" s="30" t="str">
        <f>IF(Afrapportering!U648="","",Afrapportering!U648)</f>
        <v/>
      </c>
      <c r="V667" s="52" t="str">
        <f>IF(Afrapportering!V648="","",Afrapportering!V648)</f>
        <v/>
      </c>
      <c r="W667" s="30" t="str">
        <f>IF(Afrapportering!W648="","",Afrapportering!W648)</f>
        <v/>
      </c>
      <c r="X667" s="52" t="str">
        <f>IF(Afrapportering!X648="","",Afrapportering!X648)</f>
        <v/>
      </c>
      <c r="Y667" s="30" t="str">
        <f>IF(Afrapportering!Y648="","",Afrapportering!Y648)</f>
        <v/>
      </c>
      <c r="Z667" s="52" t="str">
        <f>IFERROR(MAX(IF(OR(V667="",X667=""),"",IF(AND(AND(MONTH(F667)&gt;=7,MONTH(F667)&lt;8),AND(MONTH(H667)&gt;=7,MONTH(H667)&lt;8)),(NETWORKDAYS(F667,H667,Lister!$D$7:$D$13)-V667)*T667/NETWORKDAYS(Lister!$D$19,Lister!$E$19,Lister!$D$7:$D$13),IF(AND(AND(MONTH(F667)&gt;=7,MONTH(F667)&lt;8),MONTH(H667)&gt;7),(NETWORKDAYS(F667,Lister!$E$19,Lister!$D$7:$D$13)-V667)*T667/NETWORKDAYS(Lister!$D$19,Lister!$E$19,Lister!$D$7:$D$13),IF(MONTH(F667)&gt;7,0)))),0),"")</f>
        <v/>
      </c>
      <c r="AA667" s="30" t="str">
        <f>IF(Afrapportering!AA648="","",Afrapportering!AA648)</f>
        <v/>
      </c>
      <c r="AB667" s="52" t="str">
        <f>IFERROR(MAX(IF(OR(V667="",X667=""),"",IF(AND(AND(MONTH(F667)&gt;=8,MONTH(F667)&lt;9),AND(MONTH(H667)&gt;=8,MONTH(H667)&lt;9)),(NETWORKDAYS(F667,H667,Lister!$D$7:$D$13)-X667)*T667/NETWORKDAYS(Lister!$D$20,Lister!$E$20,Lister!$D$7:$D$13),IF(AND(MONTH(F667)=7,MONTH(H667)=8),(NETWORKDAYS(Lister!$D$20,H667,Lister!$D$7:$D$13)-X667)*T667/NETWORKDAYS(Lister!$D$20,Lister!$E$20,Lister!$D$7:$D$13),IF(AND(MONTH(F667)=7,MONTH(H667)=7),0)))),0),"")</f>
        <v/>
      </c>
      <c r="AC667" s="30" t="str">
        <f>IF(Afrapportering!AC648="","",Afrapportering!AC648)</f>
        <v/>
      </c>
      <c r="AD667" s="52" t="str">
        <f t="shared" si="79"/>
        <v/>
      </c>
      <c r="AE667" s="52" t="str">
        <f t="shared" si="80"/>
        <v/>
      </c>
      <c r="AF667" s="30" t="str">
        <f t="shared" si="81"/>
        <v/>
      </c>
      <c r="AG667" s="30" t="str">
        <f t="shared" si="82"/>
        <v/>
      </c>
      <c r="AH667" s="3" t="str">
        <f t="shared" si="83"/>
        <v/>
      </c>
    </row>
    <row r="668" spans="1:34" x14ac:dyDescent="0.25">
      <c r="A668" s="13" t="str">
        <f>+Afrapportering!A649</f>
        <v/>
      </c>
      <c r="B668" s="13" t="str">
        <f>+Afrapportering!B649</f>
        <v/>
      </c>
      <c r="C668" s="13" t="str">
        <f>+Afrapportering!C649</f>
        <v/>
      </c>
      <c r="D668" s="13" t="str">
        <f>+Afrapportering!D649</f>
        <v/>
      </c>
      <c r="E668" s="14" t="str">
        <f>+Afrapportering!E649</f>
        <v/>
      </c>
      <c r="F668" s="139" t="str">
        <f>IF(Afrapportering!F649 = "", "",Afrapportering!F649)</f>
        <v/>
      </c>
      <c r="G668" s="14" t="str">
        <f>+Afrapportering!G649</f>
        <v/>
      </c>
      <c r="H668" s="139" t="str">
        <f>IF(Afrapportering!H649 = "","",Afrapportering!H649)</f>
        <v/>
      </c>
      <c r="I668" s="140" t="str">
        <f>+Afrapportering!I649</f>
        <v/>
      </c>
      <c r="J668" s="13" t="str">
        <f>+Afrapportering!J649</f>
        <v/>
      </c>
      <c r="K668" s="32" t="str">
        <f t="shared" si="76"/>
        <v/>
      </c>
      <c r="L668" s="31" t="str">
        <f>IF(Ansøgning!J654="","",Ansøgning!J654)</f>
        <v/>
      </c>
      <c r="M668" s="134" t="str">
        <f>IF(Afrapportering!M649="","",Afrapportering!M649)</f>
        <v/>
      </c>
      <c r="N668" s="31" t="str">
        <f>IF(Ansøgning!K654="","",Ansøgning!K654)</f>
        <v/>
      </c>
      <c r="O668" s="134">
        <f>IF(Afrapportering!O649="",,Afrapportering!O649)</f>
        <v>0</v>
      </c>
      <c r="P668" s="15" t="str">
        <f>IF(Ansøgning!L654="","",Ansøgning!L654)</f>
        <v/>
      </c>
      <c r="Q668" s="15" t="str">
        <f t="shared" si="77"/>
        <v/>
      </c>
      <c r="R668" s="15"/>
      <c r="S668" s="15" t="str">
        <f>IF(Afrapportering!S649="","",Afrapportering!S649)</f>
        <v/>
      </c>
      <c r="T668" s="31" t="str">
        <f t="shared" si="78"/>
        <v/>
      </c>
      <c r="U668" s="30" t="str">
        <f>IF(Afrapportering!U649="","",Afrapportering!U649)</f>
        <v/>
      </c>
      <c r="V668" s="52" t="str">
        <f>IF(Afrapportering!V649="","",Afrapportering!V649)</f>
        <v/>
      </c>
      <c r="W668" s="30" t="str">
        <f>IF(Afrapportering!W649="","",Afrapportering!W649)</f>
        <v/>
      </c>
      <c r="X668" s="52" t="str">
        <f>IF(Afrapportering!X649="","",Afrapportering!X649)</f>
        <v/>
      </c>
      <c r="Y668" s="30" t="str">
        <f>IF(Afrapportering!Y649="","",Afrapportering!Y649)</f>
        <v/>
      </c>
      <c r="Z668" s="52" t="str">
        <f>IFERROR(MAX(IF(OR(V668="",X668=""),"",IF(AND(AND(MONTH(F668)&gt;=7,MONTH(F668)&lt;8),AND(MONTH(H668)&gt;=7,MONTH(H668)&lt;8)),(NETWORKDAYS(F668,H668,Lister!$D$7:$D$13)-V668)*T668/NETWORKDAYS(Lister!$D$19,Lister!$E$19,Lister!$D$7:$D$13),IF(AND(AND(MONTH(F668)&gt;=7,MONTH(F668)&lt;8),MONTH(H668)&gt;7),(NETWORKDAYS(F668,Lister!$E$19,Lister!$D$7:$D$13)-V668)*T668/NETWORKDAYS(Lister!$D$19,Lister!$E$19,Lister!$D$7:$D$13),IF(MONTH(F668)&gt;7,0)))),0),"")</f>
        <v/>
      </c>
      <c r="AA668" s="30" t="str">
        <f>IF(Afrapportering!AA649="","",Afrapportering!AA649)</f>
        <v/>
      </c>
      <c r="AB668" s="52" t="str">
        <f>IFERROR(MAX(IF(OR(V668="",X668=""),"",IF(AND(AND(MONTH(F668)&gt;=8,MONTH(F668)&lt;9),AND(MONTH(H668)&gt;=8,MONTH(H668)&lt;9)),(NETWORKDAYS(F668,H668,Lister!$D$7:$D$13)-X668)*T668/NETWORKDAYS(Lister!$D$20,Lister!$E$20,Lister!$D$7:$D$13),IF(AND(MONTH(F668)=7,MONTH(H668)=8),(NETWORKDAYS(Lister!$D$20,H668,Lister!$D$7:$D$13)-X668)*T668/NETWORKDAYS(Lister!$D$20,Lister!$E$20,Lister!$D$7:$D$13),IF(AND(MONTH(F668)=7,MONTH(H668)=7),0)))),0),"")</f>
        <v/>
      </c>
      <c r="AC668" s="30" t="str">
        <f>IF(Afrapportering!AC649="","",Afrapportering!AC649)</f>
        <v/>
      </c>
      <c r="AD668" s="52" t="str">
        <f t="shared" si="79"/>
        <v/>
      </c>
      <c r="AE668" s="52" t="str">
        <f t="shared" si="80"/>
        <v/>
      </c>
      <c r="AF668" s="30" t="str">
        <f t="shared" si="81"/>
        <v/>
      </c>
      <c r="AG668" s="30" t="str">
        <f t="shared" si="82"/>
        <v/>
      </c>
      <c r="AH668" s="3" t="str">
        <f t="shared" si="83"/>
        <v/>
      </c>
    </row>
    <row r="669" spans="1:34" x14ac:dyDescent="0.25">
      <c r="A669" s="13" t="str">
        <f>+Afrapportering!A650</f>
        <v/>
      </c>
      <c r="B669" s="13" t="str">
        <f>+Afrapportering!B650</f>
        <v/>
      </c>
      <c r="C669" s="13" t="str">
        <f>+Afrapportering!C650</f>
        <v/>
      </c>
      <c r="D669" s="13" t="str">
        <f>+Afrapportering!D650</f>
        <v/>
      </c>
      <c r="E669" s="14" t="str">
        <f>+Afrapportering!E650</f>
        <v/>
      </c>
      <c r="F669" s="139" t="str">
        <f>IF(Afrapportering!F650 = "", "",Afrapportering!F650)</f>
        <v/>
      </c>
      <c r="G669" s="14" t="str">
        <f>+Afrapportering!G650</f>
        <v/>
      </c>
      <c r="H669" s="139" t="str">
        <f>IF(Afrapportering!H650 = "","",Afrapportering!H650)</f>
        <v/>
      </c>
      <c r="I669" s="140" t="str">
        <f>+Afrapportering!I650</f>
        <v/>
      </c>
      <c r="J669" s="13" t="str">
        <f>+Afrapportering!J650</f>
        <v/>
      </c>
      <c r="K669" s="32" t="str">
        <f t="shared" si="76"/>
        <v/>
      </c>
      <c r="L669" s="31" t="str">
        <f>IF(Ansøgning!J655="","",Ansøgning!J655)</f>
        <v/>
      </c>
      <c r="M669" s="134" t="str">
        <f>IF(Afrapportering!M650="","",Afrapportering!M650)</f>
        <v/>
      </c>
      <c r="N669" s="31" t="str">
        <f>IF(Ansøgning!K655="","",Ansøgning!K655)</f>
        <v/>
      </c>
      <c r="O669" s="134">
        <f>IF(Afrapportering!O650="",,Afrapportering!O650)</f>
        <v>0</v>
      </c>
      <c r="P669" s="15" t="str">
        <f>IF(Ansøgning!L655="","",Ansøgning!L655)</f>
        <v/>
      </c>
      <c r="Q669" s="15" t="str">
        <f t="shared" si="77"/>
        <v/>
      </c>
      <c r="R669" s="15"/>
      <c r="S669" s="15" t="str">
        <f>IF(Afrapportering!S650="","",Afrapportering!S650)</f>
        <v/>
      </c>
      <c r="T669" s="31" t="str">
        <f t="shared" si="78"/>
        <v/>
      </c>
      <c r="U669" s="30" t="str">
        <f>IF(Afrapportering!U650="","",Afrapportering!U650)</f>
        <v/>
      </c>
      <c r="V669" s="52" t="str">
        <f>IF(Afrapportering!V650="","",Afrapportering!V650)</f>
        <v/>
      </c>
      <c r="W669" s="30" t="str">
        <f>IF(Afrapportering!W650="","",Afrapportering!W650)</f>
        <v/>
      </c>
      <c r="X669" s="52" t="str">
        <f>IF(Afrapportering!X650="","",Afrapportering!X650)</f>
        <v/>
      </c>
      <c r="Y669" s="30" t="str">
        <f>IF(Afrapportering!Y650="","",Afrapportering!Y650)</f>
        <v/>
      </c>
      <c r="Z669" s="52" t="str">
        <f>IFERROR(MAX(IF(OR(V669="",X669=""),"",IF(AND(AND(MONTH(F669)&gt;=7,MONTH(F669)&lt;8),AND(MONTH(H669)&gt;=7,MONTH(H669)&lt;8)),(NETWORKDAYS(F669,H669,Lister!$D$7:$D$13)-V669)*T669/NETWORKDAYS(Lister!$D$19,Lister!$E$19,Lister!$D$7:$D$13),IF(AND(AND(MONTH(F669)&gt;=7,MONTH(F669)&lt;8),MONTH(H669)&gt;7),(NETWORKDAYS(F669,Lister!$E$19,Lister!$D$7:$D$13)-V669)*T669/NETWORKDAYS(Lister!$D$19,Lister!$E$19,Lister!$D$7:$D$13),IF(MONTH(F669)&gt;7,0)))),0),"")</f>
        <v/>
      </c>
      <c r="AA669" s="30" t="str">
        <f>IF(Afrapportering!AA650="","",Afrapportering!AA650)</f>
        <v/>
      </c>
      <c r="AB669" s="52" t="str">
        <f>IFERROR(MAX(IF(OR(V669="",X669=""),"",IF(AND(AND(MONTH(F669)&gt;=8,MONTH(F669)&lt;9),AND(MONTH(H669)&gt;=8,MONTH(H669)&lt;9)),(NETWORKDAYS(F669,H669,Lister!$D$7:$D$13)-X669)*T669/NETWORKDAYS(Lister!$D$20,Lister!$E$20,Lister!$D$7:$D$13),IF(AND(MONTH(F669)=7,MONTH(H669)=8),(NETWORKDAYS(Lister!$D$20,H669,Lister!$D$7:$D$13)-X669)*T669/NETWORKDAYS(Lister!$D$20,Lister!$E$20,Lister!$D$7:$D$13),IF(AND(MONTH(F669)=7,MONTH(H669)=7),0)))),0),"")</f>
        <v/>
      </c>
      <c r="AC669" s="30" t="str">
        <f>IF(Afrapportering!AC650="","",Afrapportering!AC650)</f>
        <v/>
      </c>
      <c r="AD669" s="52" t="str">
        <f t="shared" si="79"/>
        <v/>
      </c>
      <c r="AE669" s="52" t="str">
        <f t="shared" si="80"/>
        <v/>
      </c>
      <c r="AF669" s="30" t="str">
        <f t="shared" si="81"/>
        <v/>
      </c>
      <c r="AG669" s="30" t="str">
        <f t="shared" si="82"/>
        <v/>
      </c>
      <c r="AH669" s="3" t="str">
        <f t="shared" si="83"/>
        <v/>
      </c>
    </row>
    <row r="670" spans="1:34" x14ac:dyDescent="0.25">
      <c r="A670" s="13" t="str">
        <f>+Afrapportering!A651</f>
        <v/>
      </c>
      <c r="B670" s="13" t="str">
        <f>+Afrapportering!B651</f>
        <v/>
      </c>
      <c r="C670" s="13" t="str">
        <f>+Afrapportering!C651</f>
        <v/>
      </c>
      <c r="D670" s="13" t="str">
        <f>+Afrapportering!D651</f>
        <v/>
      </c>
      <c r="E670" s="14" t="str">
        <f>+Afrapportering!E651</f>
        <v/>
      </c>
      <c r="F670" s="139" t="str">
        <f>IF(Afrapportering!F651 = "", "",Afrapportering!F651)</f>
        <v/>
      </c>
      <c r="G670" s="14" t="str">
        <f>+Afrapportering!G651</f>
        <v/>
      </c>
      <c r="H670" s="139" t="str">
        <f>IF(Afrapportering!H651 = "","",Afrapportering!H651)</f>
        <v/>
      </c>
      <c r="I670" s="140" t="str">
        <f>+Afrapportering!I651</f>
        <v/>
      </c>
      <c r="J670" s="13" t="str">
        <f>+Afrapportering!J651</f>
        <v/>
      </c>
      <c r="K670" s="32" t="str">
        <f t="shared" si="76"/>
        <v/>
      </c>
      <c r="L670" s="31" t="str">
        <f>IF(Ansøgning!J656="","",Ansøgning!J656)</f>
        <v/>
      </c>
      <c r="M670" s="134" t="str">
        <f>IF(Afrapportering!M651="","",Afrapportering!M651)</f>
        <v/>
      </c>
      <c r="N670" s="31" t="str">
        <f>IF(Ansøgning!K656="","",Ansøgning!K656)</f>
        <v/>
      </c>
      <c r="O670" s="134">
        <f>IF(Afrapportering!O651="",,Afrapportering!O651)</f>
        <v>0</v>
      </c>
      <c r="P670" s="15" t="str">
        <f>IF(Ansøgning!L656="","",Ansøgning!L656)</f>
        <v/>
      </c>
      <c r="Q670" s="15" t="str">
        <f t="shared" si="77"/>
        <v/>
      </c>
      <c r="R670" s="15"/>
      <c r="S670" s="15" t="str">
        <f>IF(Afrapportering!S651="","",Afrapportering!S651)</f>
        <v/>
      </c>
      <c r="T670" s="31" t="str">
        <f t="shared" si="78"/>
        <v/>
      </c>
      <c r="U670" s="30" t="str">
        <f>IF(Afrapportering!U651="","",Afrapportering!U651)</f>
        <v/>
      </c>
      <c r="V670" s="52" t="str">
        <f>IF(Afrapportering!V651="","",Afrapportering!V651)</f>
        <v/>
      </c>
      <c r="W670" s="30" t="str">
        <f>IF(Afrapportering!W651="","",Afrapportering!W651)</f>
        <v/>
      </c>
      <c r="X670" s="52" t="str">
        <f>IF(Afrapportering!X651="","",Afrapportering!X651)</f>
        <v/>
      </c>
      <c r="Y670" s="30" t="str">
        <f>IF(Afrapportering!Y651="","",Afrapportering!Y651)</f>
        <v/>
      </c>
      <c r="Z670" s="52" t="str">
        <f>IFERROR(MAX(IF(OR(V670="",X670=""),"",IF(AND(AND(MONTH(F670)&gt;=7,MONTH(F670)&lt;8),AND(MONTH(H670)&gt;=7,MONTH(H670)&lt;8)),(NETWORKDAYS(F670,H670,Lister!$D$7:$D$13)-V670)*T670/NETWORKDAYS(Lister!$D$19,Lister!$E$19,Lister!$D$7:$D$13),IF(AND(AND(MONTH(F670)&gt;=7,MONTH(F670)&lt;8),MONTH(H670)&gt;7),(NETWORKDAYS(F670,Lister!$E$19,Lister!$D$7:$D$13)-V670)*T670/NETWORKDAYS(Lister!$D$19,Lister!$E$19,Lister!$D$7:$D$13),IF(MONTH(F670)&gt;7,0)))),0),"")</f>
        <v/>
      </c>
      <c r="AA670" s="30" t="str">
        <f>IF(Afrapportering!AA651="","",Afrapportering!AA651)</f>
        <v/>
      </c>
      <c r="AB670" s="52" t="str">
        <f>IFERROR(MAX(IF(OR(V670="",X670=""),"",IF(AND(AND(MONTH(F670)&gt;=8,MONTH(F670)&lt;9),AND(MONTH(H670)&gt;=8,MONTH(H670)&lt;9)),(NETWORKDAYS(F670,H670,Lister!$D$7:$D$13)-X670)*T670/NETWORKDAYS(Lister!$D$20,Lister!$E$20,Lister!$D$7:$D$13),IF(AND(MONTH(F670)=7,MONTH(H670)=8),(NETWORKDAYS(Lister!$D$20,H670,Lister!$D$7:$D$13)-X670)*T670/NETWORKDAYS(Lister!$D$20,Lister!$E$20,Lister!$D$7:$D$13),IF(AND(MONTH(F670)=7,MONTH(H670)=7),0)))),0),"")</f>
        <v/>
      </c>
      <c r="AC670" s="30" t="str">
        <f>IF(Afrapportering!AC651="","",Afrapportering!AC651)</f>
        <v/>
      </c>
      <c r="AD670" s="52" t="str">
        <f t="shared" si="79"/>
        <v/>
      </c>
      <c r="AE670" s="52" t="str">
        <f t="shared" si="80"/>
        <v/>
      </c>
      <c r="AF670" s="30" t="str">
        <f t="shared" si="81"/>
        <v/>
      </c>
      <c r="AG670" s="30" t="str">
        <f t="shared" si="82"/>
        <v/>
      </c>
      <c r="AH670" s="3" t="str">
        <f t="shared" si="83"/>
        <v/>
      </c>
    </row>
    <row r="671" spans="1:34" x14ac:dyDescent="0.25">
      <c r="A671" s="13" t="str">
        <f>+Afrapportering!A652</f>
        <v/>
      </c>
      <c r="B671" s="13" t="str">
        <f>+Afrapportering!B652</f>
        <v/>
      </c>
      <c r="C671" s="13" t="str">
        <f>+Afrapportering!C652</f>
        <v/>
      </c>
      <c r="D671" s="13" t="str">
        <f>+Afrapportering!D652</f>
        <v/>
      </c>
      <c r="E671" s="14" t="str">
        <f>+Afrapportering!E652</f>
        <v/>
      </c>
      <c r="F671" s="139" t="str">
        <f>IF(Afrapportering!F652 = "", "",Afrapportering!F652)</f>
        <v/>
      </c>
      <c r="G671" s="14" t="str">
        <f>+Afrapportering!G652</f>
        <v/>
      </c>
      <c r="H671" s="139" t="str">
        <f>IF(Afrapportering!H652 = "","",Afrapportering!H652)</f>
        <v/>
      </c>
      <c r="I671" s="140" t="str">
        <f>+Afrapportering!I652</f>
        <v/>
      </c>
      <c r="J671" s="13" t="str">
        <f>+Afrapportering!J652</f>
        <v/>
      </c>
      <c r="K671" s="32" t="str">
        <f t="shared" si="76"/>
        <v/>
      </c>
      <c r="L671" s="31" t="str">
        <f>IF(Ansøgning!J657="","",Ansøgning!J657)</f>
        <v/>
      </c>
      <c r="M671" s="134" t="str">
        <f>IF(Afrapportering!M652="","",Afrapportering!M652)</f>
        <v/>
      </c>
      <c r="N671" s="31" t="str">
        <f>IF(Ansøgning!K657="","",Ansøgning!K657)</f>
        <v/>
      </c>
      <c r="O671" s="134">
        <f>IF(Afrapportering!O652="",,Afrapportering!O652)</f>
        <v>0</v>
      </c>
      <c r="P671" s="15" t="str">
        <f>IF(Ansøgning!L657="","",Ansøgning!L657)</f>
        <v/>
      </c>
      <c r="Q671" s="15" t="str">
        <f t="shared" si="77"/>
        <v/>
      </c>
      <c r="R671" s="15"/>
      <c r="S671" s="15" t="str">
        <f>IF(Afrapportering!S652="","",Afrapportering!S652)</f>
        <v/>
      </c>
      <c r="T671" s="31" t="str">
        <f t="shared" si="78"/>
        <v/>
      </c>
      <c r="U671" s="30" t="str">
        <f>IF(Afrapportering!U652="","",Afrapportering!U652)</f>
        <v/>
      </c>
      <c r="V671" s="52" t="str">
        <f>IF(Afrapportering!V652="","",Afrapportering!V652)</f>
        <v/>
      </c>
      <c r="W671" s="30" t="str">
        <f>IF(Afrapportering!W652="","",Afrapportering!W652)</f>
        <v/>
      </c>
      <c r="X671" s="52" t="str">
        <f>IF(Afrapportering!X652="","",Afrapportering!X652)</f>
        <v/>
      </c>
      <c r="Y671" s="30" t="str">
        <f>IF(Afrapportering!Y652="","",Afrapportering!Y652)</f>
        <v/>
      </c>
      <c r="Z671" s="52" t="str">
        <f>IFERROR(MAX(IF(OR(V671="",X671=""),"",IF(AND(AND(MONTH(F671)&gt;=7,MONTH(F671)&lt;8),AND(MONTH(H671)&gt;=7,MONTH(H671)&lt;8)),(NETWORKDAYS(F671,H671,Lister!$D$7:$D$13)-V671)*T671/NETWORKDAYS(Lister!$D$19,Lister!$E$19,Lister!$D$7:$D$13),IF(AND(AND(MONTH(F671)&gt;=7,MONTH(F671)&lt;8),MONTH(H671)&gt;7),(NETWORKDAYS(F671,Lister!$E$19,Lister!$D$7:$D$13)-V671)*T671/NETWORKDAYS(Lister!$D$19,Lister!$E$19,Lister!$D$7:$D$13),IF(MONTH(F671)&gt;7,0)))),0),"")</f>
        <v/>
      </c>
      <c r="AA671" s="30" t="str">
        <f>IF(Afrapportering!AA652="","",Afrapportering!AA652)</f>
        <v/>
      </c>
      <c r="AB671" s="52" t="str">
        <f>IFERROR(MAX(IF(OR(V671="",X671=""),"",IF(AND(AND(MONTH(F671)&gt;=8,MONTH(F671)&lt;9),AND(MONTH(H671)&gt;=8,MONTH(H671)&lt;9)),(NETWORKDAYS(F671,H671,Lister!$D$7:$D$13)-X671)*T671/NETWORKDAYS(Lister!$D$20,Lister!$E$20,Lister!$D$7:$D$13),IF(AND(MONTH(F671)=7,MONTH(H671)=8),(NETWORKDAYS(Lister!$D$20,H671,Lister!$D$7:$D$13)-X671)*T671/NETWORKDAYS(Lister!$D$20,Lister!$E$20,Lister!$D$7:$D$13),IF(AND(MONTH(F671)=7,MONTH(H671)=7),0)))),0),"")</f>
        <v/>
      </c>
      <c r="AC671" s="30" t="str">
        <f>IF(Afrapportering!AC652="","",Afrapportering!AC652)</f>
        <v/>
      </c>
      <c r="AD671" s="52" t="str">
        <f t="shared" si="79"/>
        <v/>
      </c>
      <c r="AE671" s="52" t="str">
        <f t="shared" si="80"/>
        <v/>
      </c>
      <c r="AF671" s="30" t="str">
        <f t="shared" si="81"/>
        <v/>
      </c>
      <c r="AG671" s="30" t="str">
        <f t="shared" si="82"/>
        <v/>
      </c>
      <c r="AH671" s="3" t="str">
        <f t="shared" si="83"/>
        <v/>
      </c>
    </row>
    <row r="672" spans="1:34" x14ac:dyDescent="0.25">
      <c r="A672" s="13" t="str">
        <f>+Afrapportering!A653</f>
        <v/>
      </c>
      <c r="B672" s="13" t="str">
        <f>+Afrapportering!B653</f>
        <v/>
      </c>
      <c r="C672" s="13" t="str">
        <f>+Afrapportering!C653</f>
        <v/>
      </c>
      <c r="D672" s="13" t="str">
        <f>+Afrapportering!D653</f>
        <v/>
      </c>
      <c r="E672" s="14" t="str">
        <f>+Afrapportering!E653</f>
        <v/>
      </c>
      <c r="F672" s="139" t="str">
        <f>IF(Afrapportering!F653 = "", "",Afrapportering!F653)</f>
        <v/>
      </c>
      <c r="G672" s="14" t="str">
        <f>+Afrapportering!G653</f>
        <v/>
      </c>
      <c r="H672" s="139" t="str">
        <f>IF(Afrapportering!H653 = "","",Afrapportering!H653)</f>
        <v/>
      </c>
      <c r="I672" s="140" t="str">
        <f>+Afrapportering!I653</f>
        <v/>
      </c>
      <c r="J672" s="13" t="str">
        <f>+Afrapportering!J653</f>
        <v/>
      </c>
      <c r="K672" s="32" t="str">
        <f t="shared" si="76"/>
        <v/>
      </c>
      <c r="L672" s="31" t="str">
        <f>IF(Ansøgning!J658="","",Ansøgning!J658)</f>
        <v/>
      </c>
      <c r="M672" s="134" t="str">
        <f>IF(Afrapportering!M653="","",Afrapportering!M653)</f>
        <v/>
      </c>
      <c r="N672" s="31" t="str">
        <f>IF(Ansøgning!K658="","",Ansøgning!K658)</f>
        <v/>
      </c>
      <c r="O672" s="134">
        <f>IF(Afrapportering!O653="",,Afrapportering!O653)</f>
        <v>0</v>
      </c>
      <c r="P672" s="15" t="str">
        <f>IF(Ansøgning!L658="","",Ansøgning!L658)</f>
        <v/>
      </c>
      <c r="Q672" s="15" t="str">
        <f t="shared" si="77"/>
        <v/>
      </c>
      <c r="R672" s="15"/>
      <c r="S672" s="15" t="str">
        <f>IF(Afrapportering!S653="","",Afrapportering!S653)</f>
        <v/>
      </c>
      <c r="T672" s="31" t="str">
        <f t="shared" si="78"/>
        <v/>
      </c>
      <c r="U672" s="30" t="str">
        <f>IF(Afrapportering!U653="","",Afrapportering!U653)</f>
        <v/>
      </c>
      <c r="V672" s="52" t="str">
        <f>IF(Afrapportering!V653="","",Afrapportering!V653)</f>
        <v/>
      </c>
      <c r="W672" s="30" t="str">
        <f>IF(Afrapportering!W653="","",Afrapportering!W653)</f>
        <v/>
      </c>
      <c r="X672" s="52" t="str">
        <f>IF(Afrapportering!X653="","",Afrapportering!X653)</f>
        <v/>
      </c>
      <c r="Y672" s="30" t="str">
        <f>IF(Afrapportering!Y653="","",Afrapportering!Y653)</f>
        <v/>
      </c>
      <c r="Z672" s="52" t="str">
        <f>IFERROR(MAX(IF(OR(V672="",X672=""),"",IF(AND(AND(MONTH(F672)&gt;=7,MONTH(F672)&lt;8),AND(MONTH(H672)&gt;=7,MONTH(H672)&lt;8)),(NETWORKDAYS(F672,H672,Lister!$D$7:$D$13)-V672)*T672/NETWORKDAYS(Lister!$D$19,Lister!$E$19,Lister!$D$7:$D$13),IF(AND(AND(MONTH(F672)&gt;=7,MONTH(F672)&lt;8),MONTH(H672)&gt;7),(NETWORKDAYS(F672,Lister!$E$19,Lister!$D$7:$D$13)-V672)*T672/NETWORKDAYS(Lister!$D$19,Lister!$E$19,Lister!$D$7:$D$13),IF(MONTH(F672)&gt;7,0)))),0),"")</f>
        <v/>
      </c>
      <c r="AA672" s="30" t="str">
        <f>IF(Afrapportering!AA653="","",Afrapportering!AA653)</f>
        <v/>
      </c>
      <c r="AB672" s="52" t="str">
        <f>IFERROR(MAX(IF(OR(V672="",X672=""),"",IF(AND(AND(MONTH(F672)&gt;=8,MONTH(F672)&lt;9),AND(MONTH(H672)&gt;=8,MONTH(H672)&lt;9)),(NETWORKDAYS(F672,H672,Lister!$D$7:$D$13)-X672)*T672/NETWORKDAYS(Lister!$D$20,Lister!$E$20,Lister!$D$7:$D$13),IF(AND(MONTH(F672)=7,MONTH(H672)=8),(NETWORKDAYS(Lister!$D$20,H672,Lister!$D$7:$D$13)-X672)*T672/NETWORKDAYS(Lister!$D$20,Lister!$E$20,Lister!$D$7:$D$13),IF(AND(MONTH(F672)=7,MONTH(H672)=7),0)))),0),"")</f>
        <v/>
      </c>
      <c r="AC672" s="30" t="str">
        <f>IF(Afrapportering!AC653="","",Afrapportering!AC653)</f>
        <v/>
      </c>
      <c r="AD672" s="52" t="str">
        <f t="shared" si="79"/>
        <v/>
      </c>
      <c r="AE672" s="52" t="str">
        <f t="shared" si="80"/>
        <v/>
      </c>
      <c r="AF672" s="30" t="str">
        <f t="shared" si="81"/>
        <v/>
      </c>
      <c r="AG672" s="30" t="str">
        <f t="shared" si="82"/>
        <v/>
      </c>
      <c r="AH672" s="3" t="str">
        <f t="shared" si="83"/>
        <v/>
      </c>
    </row>
    <row r="673" spans="1:34" x14ac:dyDescent="0.25">
      <c r="A673" s="13" t="str">
        <f>+Afrapportering!A654</f>
        <v/>
      </c>
      <c r="B673" s="13" t="str">
        <f>+Afrapportering!B654</f>
        <v/>
      </c>
      <c r="C673" s="13" t="str">
        <f>+Afrapportering!C654</f>
        <v/>
      </c>
      <c r="D673" s="13" t="str">
        <f>+Afrapportering!D654</f>
        <v/>
      </c>
      <c r="E673" s="14" t="str">
        <f>+Afrapportering!E654</f>
        <v/>
      </c>
      <c r="F673" s="139" t="str">
        <f>IF(Afrapportering!F654 = "", "",Afrapportering!F654)</f>
        <v/>
      </c>
      <c r="G673" s="14" t="str">
        <f>+Afrapportering!G654</f>
        <v/>
      </c>
      <c r="H673" s="139" t="str">
        <f>IF(Afrapportering!H654 = "","",Afrapportering!H654)</f>
        <v/>
      </c>
      <c r="I673" s="140" t="str">
        <f>+Afrapportering!I654</f>
        <v/>
      </c>
      <c r="J673" s="13" t="str">
        <f>+Afrapportering!J654</f>
        <v/>
      </c>
      <c r="K673" s="32" t="str">
        <f t="shared" si="76"/>
        <v/>
      </c>
      <c r="L673" s="31" t="str">
        <f>IF(Ansøgning!J659="","",Ansøgning!J659)</f>
        <v/>
      </c>
      <c r="M673" s="134" t="str">
        <f>IF(Afrapportering!M654="","",Afrapportering!M654)</f>
        <v/>
      </c>
      <c r="N673" s="31" t="str">
        <f>IF(Ansøgning!K659="","",Ansøgning!K659)</f>
        <v/>
      </c>
      <c r="O673" s="134">
        <f>IF(Afrapportering!O654="",,Afrapportering!O654)</f>
        <v>0</v>
      </c>
      <c r="P673" s="15" t="str">
        <f>IF(Ansøgning!L659="","",Ansøgning!L659)</f>
        <v/>
      </c>
      <c r="Q673" s="15" t="str">
        <f t="shared" si="77"/>
        <v/>
      </c>
      <c r="R673" s="15"/>
      <c r="S673" s="15" t="str">
        <f>IF(Afrapportering!S654="","",Afrapportering!S654)</f>
        <v/>
      </c>
      <c r="T673" s="31" t="str">
        <f t="shared" si="78"/>
        <v/>
      </c>
      <c r="U673" s="30" t="str">
        <f>IF(Afrapportering!U654="","",Afrapportering!U654)</f>
        <v/>
      </c>
      <c r="V673" s="52" t="str">
        <f>IF(Afrapportering!V654="","",Afrapportering!V654)</f>
        <v/>
      </c>
      <c r="W673" s="30" t="str">
        <f>IF(Afrapportering!W654="","",Afrapportering!W654)</f>
        <v/>
      </c>
      <c r="X673" s="52" t="str">
        <f>IF(Afrapportering!X654="","",Afrapportering!X654)</f>
        <v/>
      </c>
      <c r="Y673" s="30" t="str">
        <f>IF(Afrapportering!Y654="","",Afrapportering!Y654)</f>
        <v/>
      </c>
      <c r="Z673" s="52" t="str">
        <f>IFERROR(MAX(IF(OR(V673="",X673=""),"",IF(AND(AND(MONTH(F673)&gt;=7,MONTH(F673)&lt;8),AND(MONTH(H673)&gt;=7,MONTH(H673)&lt;8)),(NETWORKDAYS(F673,H673,Lister!$D$7:$D$13)-V673)*T673/NETWORKDAYS(Lister!$D$19,Lister!$E$19,Lister!$D$7:$D$13),IF(AND(AND(MONTH(F673)&gt;=7,MONTH(F673)&lt;8),MONTH(H673)&gt;7),(NETWORKDAYS(F673,Lister!$E$19,Lister!$D$7:$D$13)-V673)*T673/NETWORKDAYS(Lister!$D$19,Lister!$E$19,Lister!$D$7:$D$13),IF(MONTH(F673)&gt;7,0)))),0),"")</f>
        <v/>
      </c>
      <c r="AA673" s="30" t="str">
        <f>IF(Afrapportering!AA654="","",Afrapportering!AA654)</f>
        <v/>
      </c>
      <c r="AB673" s="52" t="str">
        <f>IFERROR(MAX(IF(OR(V673="",X673=""),"",IF(AND(AND(MONTH(F673)&gt;=8,MONTH(F673)&lt;9),AND(MONTH(H673)&gt;=8,MONTH(H673)&lt;9)),(NETWORKDAYS(F673,H673,Lister!$D$7:$D$13)-X673)*T673/NETWORKDAYS(Lister!$D$20,Lister!$E$20,Lister!$D$7:$D$13),IF(AND(MONTH(F673)=7,MONTH(H673)=8),(NETWORKDAYS(Lister!$D$20,H673,Lister!$D$7:$D$13)-X673)*T673/NETWORKDAYS(Lister!$D$20,Lister!$E$20,Lister!$D$7:$D$13),IF(AND(MONTH(F673)=7,MONTH(H673)=7),0)))),0),"")</f>
        <v/>
      </c>
      <c r="AC673" s="30" t="str">
        <f>IF(Afrapportering!AC654="","",Afrapportering!AC654)</f>
        <v/>
      </c>
      <c r="AD673" s="52" t="str">
        <f t="shared" si="79"/>
        <v/>
      </c>
      <c r="AE673" s="52" t="str">
        <f t="shared" si="80"/>
        <v/>
      </c>
      <c r="AF673" s="30" t="str">
        <f t="shared" si="81"/>
        <v/>
      </c>
      <c r="AG673" s="30" t="str">
        <f t="shared" si="82"/>
        <v/>
      </c>
      <c r="AH673" s="3" t="str">
        <f t="shared" si="83"/>
        <v/>
      </c>
    </row>
    <row r="674" spans="1:34" x14ac:dyDescent="0.25">
      <c r="A674" s="13" t="str">
        <f>+Afrapportering!A655</f>
        <v/>
      </c>
      <c r="B674" s="13" t="str">
        <f>+Afrapportering!B655</f>
        <v/>
      </c>
      <c r="C674" s="13" t="str">
        <f>+Afrapportering!C655</f>
        <v/>
      </c>
      <c r="D674" s="13" t="str">
        <f>+Afrapportering!D655</f>
        <v/>
      </c>
      <c r="E674" s="14" t="str">
        <f>+Afrapportering!E655</f>
        <v/>
      </c>
      <c r="F674" s="139" t="str">
        <f>IF(Afrapportering!F655 = "", "",Afrapportering!F655)</f>
        <v/>
      </c>
      <c r="G674" s="14" t="str">
        <f>+Afrapportering!G655</f>
        <v/>
      </c>
      <c r="H674" s="139" t="str">
        <f>IF(Afrapportering!H655 = "","",Afrapportering!H655)</f>
        <v/>
      </c>
      <c r="I674" s="140" t="str">
        <f>+Afrapportering!I655</f>
        <v/>
      </c>
      <c r="J674" s="13" t="str">
        <f>+Afrapportering!J655</f>
        <v/>
      </c>
      <c r="K674" s="32" t="str">
        <f t="shared" si="76"/>
        <v/>
      </c>
      <c r="L674" s="31" t="str">
        <f>IF(Ansøgning!J660="","",Ansøgning!J660)</f>
        <v/>
      </c>
      <c r="M674" s="134" t="str">
        <f>IF(Afrapportering!M655="","",Afrapportering!M655)</f>
        <v/>
      </c>
      <c r="N674" s="31" t="str">
        <f>IF(Ansøgning!K660="","",Ansøgning!K660)</f>
        <v/>
      </c>
      <c r="O674" s="134">
        <f>IF(Afrapportering!O655="",,Afrapportering!O655)</f>
        <v>0</v>
      </c>
      <c r="P674" s="15" t="str">
        <f>IF(Ansøgning!L660="","",Ansøgning!L660)</f>
        <v/>
      </c>
      <c r="Q674" s="15" t="str">
        <f t="shared" si="77"/>
        <v/>
      </c>
      <c r="R674" s="15"/>
      <c r="S674" s="15" t="str">
        <f>IF(Afrapportering!S655="","",Afrapportering!S655)</f>
        <v/>
      </c>
      <c r="T674" s="31" t="str">
        <f t="shared" si="78"/>
        <v/>
      </c>
      <c r="U674" s="30" t="str">
        <f>IF(Afrapportering!U655="","",Afrapportering!U655)</f>
        <v/>
      </c>
      <c r="V674" s="52" t="str">
        <f>IF(Afrapportering!V655="","",Afrapportering!V655)</f>
        <v/>
      </c>
      <c r="W674" s="30" t="str">
        <f>IF(Afrapportering!W655="","",Afrapportering!W655)</f>
        <v/>
      </c>
      <c r="X674" s="52" t="str">
        <f>IF(Afrapportering!X655="","",Afrapportering!X655)</f>
        <v/>
      </c>
      <c r="Y674" s="30" t="str">
        <f>IF(Afrapportering!Y655="","",Afrapportering!Y655)</f>
        <v/>
      </c>
      <c r="Z674" s="52" t="str">
        <f>IFERROR(MAX(IF(OR(V674="",X674=""),"",IF(AND(AND(MONTH(F674)&gt;=7,MONTH(F674)&lt;8),AND(MONTH(H674)&gt;=7,MONTH(H674)&lt;8)),(NETWORKDAYS(F674,H674,Lister!$D$7:$D$13)-V674)*T674/NETWORKDAYS(Lister!$D$19,Lister!$E$19,Lister!$D$7:$D$13),IF(AND(AND(MONTH(F674)&gt;=7,MONTH(F674)&lt;8),MONTH(H674)&gt;7),(NETWORKDAYS(F674,Lister!$E$19,Lister!$D$7:$D$13)-V674)*T674/NETWORKDAYS(Lister!$D$19,Lister!$E$19,Lister!$D$7:$D$13),IF(MONTH(F674)&gt;7,0)))),0),"")</f>
        <v/>
      </c>
      <c r="AA674" s="30" t="str">
        <f>IF(Afrapportering!AA655="","",Afrapportering!AA655)</f>
        <v/>
      </c>
      <c r="AB674" s="52" t="str">
        <f>IFERROR(MAX(IF(OR(V674="",X674=""),"",IF(AND(AND(MONTH(F674)&gt;=8,MONTH(F674)&lt;9),AND(MONTH(H674)&gt;=8,MONTH(H674)&lt;9)),(NETWORKDAYS(F674,H674,Lister!$D$7:$D$13)-X674)*T674/NETWORKDAYS(Lister!$D$20,Lister!$E$20,Lister!$D$7:$D$13),IF(AND(MONTH(F674)=7,MONTH(H674)=8),(NETWORKDAYS(Lister!$D$20,H674,Lister!$D$7:$D$13)-X674)*T674/NETWORKDAYS(Lister!$D$20,Lister!$E$20,Lister!$D$7:$D$13),IF(AND(MONTH(F674)=7,MONTH(H674)=7),0)))),0),"")</f>
        <v/>
      </c>
      <c r="AC674" s="30" t="str">
        <f>IF(Afrapportering!AC655="","",Afrapportering!AC655)</f>
        <v/>
      </c>
      <c r="AD674" s="52" t="str">
        <f t="shared" si="79"/>
        <v/>
      </c>
      <c r="AE674" s="52" t="str">
        <f t="shared" si="80"/>
        <v/>
      </c>
      <c r="AF674" s="30" t="str">
        <f t="shared" si="81"/>
        <v/>
      </c>
      <c r="AG674" s="30" t="str">
        <f t="shared" si="82"/>
        <v/>
      </c>
      <c r="AH674" s="3" t="str">
        <f t="shared" si="83"/>
        <v/>
      </c>
    </row>
    <row r="675" spans="1:34" x14ac:dyDescent="0.25">
      <c r="A675" s="13" t="str">
        <f>+Afrapportering!A656</f>
        <v/>
      </c>
      <c r="B675" s="13" t="str">
        <f>+Afrapportering!B656</f>
        <v/>
      </c>
      <c r="C675" s="13" t="str">
        <f>+Afrapportering!C656</f>
        <v/>
      </c>
      <c r="D675" s="13" t="str">
        <f>+Afrapportering!D656</f>
        <v/>
      </c>
      <c r="E675" s="14" t="str">
        <f>+Afrapportering!E656</f>
        <v/>
      </c>
      <c r="F675" s="139" t="str">
        <f>IF(Afrapportering!F656 = "", "",Afrapportering!F656)</f>
        <v/>
      </c>
      <c r="G675" s="14" t="str">
        <f>+Afrapportering!G656</f>
        <v/>
      </c>
      <c r="H675" s="139" t="str">
        <f>IF(Afrapportering!H656 = "","",Afrapportering!H656)</f>
        <v/>
      </c>
      <c r="I675" s="140" t="str">
        <f>+Afrapportering!I656</f>
        <v/>
      </c>
      <c r="J675" s="13" t="str">
        <f>+Afrapportering!J656</f>
        <v/>
      </c>
      <c r="K675" s="32" t="str">
        <f t="shared" ref="K675:K738" si="84">IF(J675="","",IF(J675="Funktionær",0.75,IF(J675="Ikke-funktionær",0.9,IF(J675="Elev/lærling",0.9))))</f>
        <v/>
      </c>
      <c r="L675" s="31" t="str">
        <f>IF(Ansøgning!J661="","",Ansøgning!J661)</f>
        <v/>
      </c>
      <c r="M675" s="134" t="str">
        <f>IF(Afrapportering!M656="","",Afrapportering!M656)</f>
        <v/>
      </c>
      <c r="N675" s="31" t="str">
        <f>IF(Ansøgning!K661="","",Ansøgning!K661)</f>
        <v/>
      </c>
      <c r="O675" s="134">
        <f>IF(Afrapportering!O656="",,Afrapportering!O656)</f>
        <v>0</v>
      </c>
      <c r="P675" s="15" t="str">
        <f>IF(Ansøgning!L661="","",Ansøgning!L661)</f>
        <v/>
      </c>
      <c r="Q675" s="15" t="str">
        <f t="shared" ref="Q675:Q738" si="85">IFERROR(MAX(IF(M675="","",IF(ISNUMBER(R675),IF(OR(R675&gt;M675*1.1,R675&lt;M675*0.9),R675,M675),M675)-O675),0),"")</f>
        <v/>
      </c>
      <c r="R675" s="15"/>
      <c r="S675" s="15" t="str">
        <f>IF(Afrapportering!S656="","",Afrapportering!S656)</f>
        <v/>
      </c>
      <c r="T675" s="31" t="str">
        <f t="shared" ref="T675:T738" si="86">IF(B675="","",IF(Q675*K675&gt;30000*IF(S675&gt;37,37,S675)/37,30000*IF(S675&gt;37,37,S675)/37,Q675*K675))</f>
        <v/>
      </c>
      <c r="U675" s="30" t="str">
        <f>IF(Afrapportering!U656="","",Afrapportering!U656)</f>
        <v/>
      </c>
      <c r="V675" s="52" t="str">
        <f>IF(Afrapportering!V656="","",Afrapportering!V656)</f>
        <v/>
      </c>
      <c r="W675" s="30" t="str">
        <f>IF(Afrapportering!W656="","",Afrapportering!W656)</f>
        <v/>
      </c>
      <c r="X675" s="52" t="str">
        <f>IF(Afrapportering!X656="","",Afrapportering!X656)</f>
        <v/>
      </c>
      <c r="Y675" s="30" t="str">
        <f>IF(Afrapportering!Y656="","",Afrapportering!Y656)</f>
        <v/>
      </c>
      <c r="Z675" s="52" t="str">
        <f>IFERROR(MAX(IF(OR(V675="",X675=""),"",IF(AND(AND(MONTH(F675)&gt;=7,MONTH(F675)&lt;8),AND(MONTH(H675)&gt;=7,MONTH(H675)&lt;8)),(NETWORKDAYS(F675,H675,Lister!$D$7:$D$13)-V675)*T675/NETWORKDAYS(Lister!$D$19,Lister!$E$19,Lister!$D$7:$D$13),IF(AND(AND(MONTH(F675)&gt;=7,MONTH(F675)&lt;8),MONTH(H675)&gt;7),(NETWORKDAYS(F675,Lister!$E$19,Lister!$D$7:$D$13)-V675)*T675/NETWORKDAYS(Lister!$D$19,Lister!$E$19,Lister!$D$7:$D$13),IF(MONTH(F675)&gt;7,0)))),0),"")</f>
        <v/>
      </c>
      <c r="AA675" s="30" t="str">
        <f>IF(Afrapportering!AA656="","",Afrapportering!AA656)</f>
        <v/>
      </c>
      <c r="AB675" s="52" t="str">
        <f>IFERROR(MAX(IF(OR(V675="",X675=""),"",IF(AND(AND(MONTH(F675)&gt;=8,MONTH(F675)&lt;9),AND(MONTH(H675)&gt;=8,MONTH(H675)&lt;9)),(NETWORKDAYS(F675,H675,Lister!$D$7:$D$13)-X675)*T675/NETWORKDAYS(Lister!$D$20,Lister!$E$20,Lister!$D$7:$D$13),IF(AND(MONTH(F675)=7,MONTH(H675)=8),(NETWORKDAYS(Lister!$D$20,H675,Lister!$D$7:$D$13)-X675)*T675/NETWORKDAYS(Lister!$D$20,Lister!$E$20,Lister!$D$7:$D$13),IF(AND(MONTH(F675)=7,MONTH(H675)=7),0)))),0),"")</f>
        <v/>
      </c>
      <c r="AC675" s="30" t="str">
        <f>IF(Afrapportering!AC656="","",Afrapportering!AC656)</f>
        <v/>
      </c>
      <c r="AD675" s="52" t="str">
        <f t="shared" ref="AD675:AD738" si="87">IFERROR(Z675+AB675,"")</f>
        <v/>
      </c>
      <c r="AE675" s="52" t="str">
        <f t="shared" ref="AE675:AE738" si="88">IFERROR(21/31*T675,"")</f>
        <v/>
      </c>
      <c r="AF675" s="30" t="str">
        <f t="shared" ref="AF675:AF738" si="89">IFERROR(MAX(IF(AND(ISNUMBER(Z675),ISNUMBER(AB675)),IF(AD675-AE675&gt;T675,T675,AD675-AE675),""),0),"")</f>
        <v/>
      </c>
      <c r="AG675" s="30" t="str">
        <f t="shared" ref="AG675:AG738" si="90">IF(AF675="","",AF675-AC675)</f>
        <v/>
      </c>
      <c r="AH675" s="3" t="str">
        <f t="shared" ref="AH675:AH738" si="91">IF(AF675="","",AF675-AC675)</f>
        <v/>
      </c>
    </row>
    <row r="676" spans="1:34" x14ac:dyDescent="0.25">
      <c r="A676" s="13" t="str">
        <f>+Afrapportering!A657</f>
        <v/>
      </c>
      <c r="B676" s="13" t="str">
        <f>+Afrapportering!B657</f>
        <v/>
      </c>
      <c r="C676" s="13" t="str">
        <f>+Afrapportering!C657</f>
        <v/>
      </c>
      <c r="D676" s="13" t="str">
        <f>+Afrapportering!D657</f>
        <v/>
      </c>
      <c r="E676" s="14" t="str">
        <f>+Afrapportering!E657</f>
        <v/>
      </c>
      <c r="F676" s="139" t="str">
        <f>IF(Afrapportering!F657 = "", "",Afrapportering!F657)</f>
        <v/>
      </c>
      <c r="G676" s="14" t="str">
        <f>+Afrapportering!G657</f>
        <v/>
      </c>
      <c r="H676" s="139" t="str">
        <f>IF(Afrapportering!H657 = "","",Afrapportering!H657)</f>
        <v/>
      </c>
      <c r="I676" s="140" t="str">
        <f>+Afrapportering!I657</f>
        <v/>
      </c>
      <c r="J676" s="13" t="str">
        <f>+Afrapportering!J657</f>
        <v/>
      </c>
      <c r="K676" s="32" t="str">
        <f t="shared" si="84"/>
        <v/>
      </c>
      <c r="L676" s="31" t="str">
        <f>IF(Ansøgning!J662="","",Ansøgning!J662)</f>
        <v/>
      </c>
      <c r="M676" s="134" t="str">
        <f>IF(Afrapportering!M657="","",Afrapportering!M657)</f>
        <v/>
      </c>
      <c r="N676" s="31" t="str">
        <f>IF(Ansøgning!K662="","",Ansøgning!K662)</f>
        <v/>
      </c>
      <c r="O676" s="134">
        <f>IF(Afrapportering!O657="",,Afrapportering!O657)</f>
        <v>0</v>
      </c>
      <c r="P676" s="15" t="str">
        <f>IF(Ansøgning!L662="","",Ansøgning!L662)</f>
        <v/>
      </c>
      <c r="Q676" s="15" t="str">
        <f t="shared" si="85"/>
        <v/>
      </c>
      <c r="R676" s="15"/>
      <c r="S676" s="15" t="str">
        <f>IF(Afrapportering!S657="","",Afrapportering!S657)</f>
        <v/>
      </c>
      <c r="T676" s="31" t="str">
        <f t="shared" si="86"/>
        <v/>
      </c>
      <c r="U676" s="30" t="str">
        <f>IF(Afrapportering!U657="","",Afrapportering!U657)</f>
        <v/>
      </c>
      <c r="V676" s="52" t="str">
        <f>IF(Afrapportering!V657="","",Afrapportering!V657)</f>
        <v/>
      </c>
      <c r="W676" s="30" t="str">
        <f>IF(Afrapportering!W657="","",Afrapportering!W657)</f>
        <v/>
      </c>
      <c r="X676" s="52" t="str">
        <f>IF(Afrapportering!X657="","",Afrapportering!X657)</f>
        <v/>
      </c>
      <c r="Y676" s="30" t="str">
        <f>IF(Afrapportering!Y657="","",Afrapportering!Y657)</f>
        <v/>
      </c>
      <c r="Z676" s="52" t="str">
        <f>IFERROR(MAX(IF(OR(V676="",X676=""),"",IF(AND(AND(MONTH(F676)&gt;=7,MONTH(F676)&lt;8),AND(MONTH(H676)&gt;=7,MONTH(H676)&lt;8)),(NETWORKDAYS(F676,H676,Lister!$D$7:$D$13)-V676)*T676/NETWORKDAYS(Lister!$D$19,Lister!$E$19,Lister!$D$7:$D$13),IF(AND(AND(MONTH(F676)&gt;=7,MONTH(F676)&lt;8),MONTH(H676)&gt;7),(NETWORKDAYS(F676,Lister!$E$19,Lister!$D$7:$D$13)-V676)*T676/NETWORKDAYS(Lister!$D$19,Lister!$E$19,Lister!$D$7:$D$13),IF(MONTH(F676)&gt;7,0)))),0),"")</f>
        <v/>
      </c>
      <c r="AA676" s="30" t="str">
        <f>IF(Afrapportering!AA657="","",Afrapportering!AA657)</f>
        <v/>
      </c>
      <c r="AB676" s="52" t="str">
        <f>IFERROR(MAX(IF(OR(V676="",X676=""),"",IF(AND(AND(MONTH(F676)&gt;=8,MONTH(F676)&lt;9),AND(MONTH(H676)&gt;=8,MONTH(H676)&lt;9)),(NETWORKDAYS(F676,H676,Lister!$D$7:$D$13)-X676)*T676/NETWORKDAYS(Lister!$D$20,Lister!$E$20,Lister!$D$7:$D$13),IF(AND(MONTH(F676)=7,MONTH(H676)=8),(NETWORKDAYS(Lister!$D$20,H676,Lister!$D$7:$D$13)-X676)*T676/NETWORKDAYS(Lister!$D$20,Lister!$E$20,Lister!$D$7:$D$13),IF(AND(MONTH(F676)=7,MONTH(H676)=7),0)))),0),"")</f>
        <v/>
      </c>
      <c r="AC676" s="30" t="str">
        <f>IF(Afrapportering!AC657="","",Afrapportering!AC657)</f>
        <v/>
      </c>
      <c r="AD676" s="52" t="str">
        <f t="shared" si="87"/>
        <v/>
      </c>
      <c r="AE676" s="52" t="str">
        <f t="shared" si="88"/>
        <v/>
      </c>
      <c r="AF676" s="30" t="str">
        <f t="shared" si="89"/>
        <v/>
      </c>
      <c r="AG676" s="30" t="str">
        <f t="shared" si="90"/>
        <v/>
      </c>
      <c r="AH676" s="3" t="str">
        <f t="shared" si="91"/>
        <v/>
      </c>
    </row>
    <row r="677" spans="1:34" x14ac:dyDescent="0.25">
      <c r="A677" s="13" t="str">
        <f>+Afrapportering!A658</f>
        <v/>
      </c>
      <c r="B677" s="13" t="str">
        <f>+Afrapportering!B658</f>
        <v/>
      </c>
      <c r="C677" s="13" t="str">
        <f>+Afrapportering!C658</f>
        <v/>
      </c>
      <c r="D677" s="13" t="str">
        <f>+Afrapportering!D658</f>
        <v/>
      </c>
      <c r="E677" s="14" t="str">
        <f>+Afrapportering!E658</f>
        <v/>
      </c>
      <c r="F677" s="139" t="str">
        <f>IF(Afrapportering!F658 = "", "",Afrapportering!F658)</f>
        <v/>
      </c>
      <c r="G677" s="14" t="str">
        <f>+Afrapportering!G658</f>
        <v/>
      </c>
      <c r="H677" s="139" t="str">
        <f>IF(Afrapportering!H658 = "","",Afrapportering!H658)</f>
        <v/>
      </c>
      <c r="I677" s="140" t="str">
        <f>+Afrapportering!I658</f>
        <v/>
      </c>
      <c r="J677" s="13" t="str">
        <f>+Afrapportering!J658</f>
        <v/>
      </c>
      <c r="K677" s="32" t="str">
        <f t="shared" si="84"/>
        <v/>
      </c>
      <c r="L677" s="31" t="str">
        <f>IF(Ansøgning!J663="","",Ansøgning!J663)</f>
        <v/>
      </c>
      <c r="M677" s="134" t="str">
        <f>IF(Afrapportering!M658="","",Afrapportering!M658)</f>
        <v/>
      </c>
      <c r="N677" s="31" t="str">
        <f>IF(Ansøgning!K663="","",Ansøgning!K663)</f>
        <v/>
      </c>
      <c r="O677" s="134">
        <f>IF(Afrapportering!O658="",,Afrapportering!O658)</f>
        <v>0</v>
      </c>
      <c r="P677" s="15" t="str">
        <f>IF(Ansøgning!L663="","",Ansøgning!L663)</f>
        <v/>
      </c>
      <c r="Q677" s="15" t="str">
        <f t="shared" si="85"/>
        <v/>
      </c>
      <c r="R677" s="15"/>
      <c r="S677" s="15" t="str">
        <f>IF(Afrapportering!S658="","",Afrapportering!S658)</f>
        <v/>
      </c>
      <c r="T677" s="31" t="str">
        <f t="shared" si="86"/>
        <v/>
      </c>
      <c r="U677" s="30" t="str">
        <f>IF(Afrapportering!U658="","",Afrapportering!U658)</f>
        <v/>
      </c>
      <c r="V677" s="52" t="str">
        <f>IF(Afrapportering!V658="","",Afrapportering!V658)</f>
        <v/>
      </c>
      <c r="W677" s="30" t="str">
        <f>IF(Afrapportering!W658="","",Afrapportering!W658)</f>
        <v/>
      </c>
      <c r="X677" s="52" t="str">
        <f>IF(Afrapportering!X658="","",Afrapportering!X658)</f>
        <v/>
      </c>
      <c r="Y677" s="30" t="str">
        <f>IF(Afrapportering!Y658="","",Afrapportering!Y658)</f>
        <v/>
      </c>
      <c r="Z677" s="52" t="str">
        <f>IFERROR(MAX(IF(OR(V677="",X677=""),"",IF(AND(AND(MONTH(F677)&gt;=7,MONTH(F677)&lt;8),AND(MONTH(H677)&gt;=7,MONTH(H677)&lt;8)),(NETWORKDAYS(F677,H677,Lister!$D$7:$D$13)-V677)*T677/NETWORKDAYS(Lister!$D$19,Lister!$E$19,Lister!$D$7:$D$13),IF(AND(AND(MONTH(F677)&gt;=7,MONTH(F677)&lt;8),MONTH(H677)&gt;7),(NETWORKDAYS(F677,Lister!$E$19,Lister!$D$7:$D$13)-V677)*T677/NETWORKDAYS(Lister!$D$19,Lister!$E$19,Lister!$D$7:$D$13),IF(MONTH(F677)&gt;7,0)))),0),"")</f>
        <v/>
      </c>
      <c r="AA677" s="30" t="str">
        <f>IF(Afrapportering!AA658="","",Afrapportering!AA658)</f>
        <v/>
      </c>
      <c r="AB677" s="52" t="str">
        <f>IFERROR(MAX(IF(OR(V677="",X677=""),"",IF(AND(AND(MONTH(F677)&gt;=8,MONTH(F677)&lt;9),AND(MONTH(H677)&gt;=8,MONTH(H677)&lt;9)),(NETWORKDAYS(F677,H677,Lister!$D$7:$D$13)-X677)*T677/NETWORKDAYS(Lister!$D$20,Lister!$E$20,Lister!$D$7:$D$13),IF(AND(MONTH(F677)=7,MONTH(H677)=8),(NETWORKDAYS(Lister!$D$20,H677,Lister!$D$7:$D$13)-X677)*T677/NETWORKDAYS(Lister!$D$20,Lister!$E$20,Lister!$D$7:$D$13),IF(AND(MONTH(F677)=7,MONTH(H677)=7),0)))),0),"")</f>
        <v/>
      </c>
      <c r="AC677" s="30" t="str">
        <f>IF(Afrapportering!AC658="","",Afrapportering!AC658)</f>
        <v/>
      </c>
      <c r="AD677" s="52" t="str">
        <f t="shared" si="87"/>
        <v/>
      </c>
      <c r="AE677" s="52" t="str">
        <f t="shared" si="88"/>
        <v/>
      </c>
      <c r="AF677" s="30" t="str">
        <f t="shared" si="89"/>
        <v/>
      </c>
      <c r="AG677" s="30" t="str">
        <f t="shared" si="90"/>
        <v/>
      </c>
      <c r="AH677" s="3" t="str">
        <f t="shared" si="91"/>
        <v/>
      </c>
    </row>
    <row r="678" spans="1:34" x14ac:dyDescent="0.25">
      <c r="A678" s="13" t="str">
        <f>+Afrapportering!A659</f>
        <v/>
      </c>
      <c r="B678" s="13" t="str">
        <f>+Afrapportering!B659</f>
        <v/>
      </c>
      <c r="C678" s="13" t="str">
        <f>+Afrapportering!C659</f>
        <v/>
      </c>
      <c r="D678" s="13" t="str">
        <f>+Afrapportering!D659</f>
        <v/>
      </c>
      <c r="E678" s="14" t="str">
        <f>+Afrapportering!E659</f>
        <v/>
      </c>
      <c r="F678" s="139" t="str">
        <f>IF(Afrapportering!F659 = "", "",Afrapportering!F659)</f>
        <v/>
      </c>
      <c r="G678" s="14" t="str">
        <f>+Afrapportering!G659</f>
        <v/>
      </c>
      <c r="H678" s="139" t="str">
        <f>IF(Afrapportering!H659 = "","",Afrapportering!H659)</f>
        <v/>
      </c>
      <c r="I678" s="140" t="str">
        <f>+Afrapportering!I659</f>
        <v/>
      </c>
      <c r="J678" s="13" t="str">
        <f>+Afrapportering!J659</f>
        <v/>
      </c>
      <c r="K678" s="32" t="str">
        <f t="shared" si="84"/>
        <v/>
      </c>
      <c r="L678" s="31" t="str">
        <f>IF(Ansøgning!J664="","",Ansøgning!J664)</f>
        <v/>
      </c>
      <c r="M678" s="134" t="str">
        <f>IF(Afrapportering!M659="","",Afrapportering!M659)</f>
        <v/>
      </c>
      <c r="N678" s="31" t="str">
        <f>IF(Ansøgning!K664="","",Ansøgning!K664)</f>
        <v/>
      </c>
      <c r="O678" s="134">
        <f>IF(Afrapportering!O659="",,Afrapportering!O659)</f>
        <v>0</v>
      </c>
      <c r="P678" s="15" t="str">
        <f>IF(Ansøgning!L664="","",Ansøgning!L664)</f>
        <v/>
      </c>
      <c r="Q678" s="15" t="str">
        <f t="shared" si="85"/>
        <v/>
      </c>
      <c r="R678" s="15"/>
      <c r="S678" s="15" t="str">
        <f>IF(Afrapportering!S659="","",Afrapportering!S659)</f>
        <v/>
      </c>
      <c r="T678" s="31" t="str">
        <f t="shared" si="86"/>
        <v/>
      </c>
      <c r="U678" s="30" t="str">
        <f>IF(Afrapportering!U659="","",Afrapportering!U659)</f>
        <v/>
      </c>
      <c r="V678" s="52" t="str">
        <f>IF(Afrapportering!V659="","",Afrapportering!V659)</f>
        <v/>
      </c>
      <c r="W678" s="30" t="str">
        <f>IF(Afrapportering!W659="","",Afrapportering!W659)</f>
        <v/>
      </c>
      <c r="X678" s="52" t="str">
        <f>IF(Afrapportering!X659="","",Afrapportering!X659)</f>
        <v/>
      </c>
      <c r="Y678" s="30" t="str">
        <f>IF(Afrapportering!Y659="","",Afrapportering!Y659)</f>
        <v/>
      </c>
      <c r="Z678" s="52" t="str">
        <f>IFERROR(MAX(IF(OR(V678="",X678=""),"",IF(AND(AND(MONTH(F678)&gt;=7,MONTH(F678)&lt;8),AND(MONTH(H678)&gt;=7,MONTH(H678)&lt;8)),(NETWORKDAYS(F678,H678,Lister!$D$7:$D$13)-V678)*T678/NETWORKDAYS(Lister!$D$19,Lister!$E$19,Lister!$D$7:$D$13),IF(AND(AND(MONTH(F678)&gt;=7,MONTH(F678)&lt;8),MONTH(H678)&gt;7),(NETWORKDAYS(F678,Lister!$E$19,Lister!$D$7:$D$13)-V678)*T678/NETWORKDAYS(Lister!$D$19,Lister!$E$19,Lister!$D$7:$D$13),IF(MONTH(F678)&gt;7,0)))),0),"")</f>
        <v/>
      </c>
      <c r="AA678" s="30" t="str">
        <f>IF(Afrapportering!AA659="","",Afrapportering!AA659)</f>
        <v/>
      </c>
      <c r="AB678" s="52" t="str">
        <f>IFERROR(MAX(IF(OR(V678="",X678=""),"",IF(AND(AND(MONTH(F678)&gt;=8,MONTH(F678)&lt;9),AND(MONTH(H678)&gt;=8,MONTH(H678)&lt;9)),(NETWORKDAYS(F678,H678,Lister!$D$7:$D$13)-X678)*T678/NETWORKDAYS(Lister!$D$20,Lister!$E$20,Lister!$D$7:$D$13),IF(AND(MONTH(F678)=7,MONTH(H678)=8),(NETWORKDAYS(Lister!$D$20,H678,Lister!$D$7:$D$13)-X678)*T678/NETWORKDAYS(Lister!$D$20,Lister!$E$20,Lister!$D$7:$D$13),IF(AND(MONTH(F678)=7,MONTH(H678)=7),0)))),0),"")</f>
        <v/>
      </c>
      <c r="AC678" s="30" t="str">
        <f>IF(Afrapportering!AC659="","",Afrapportering!AC659)</f>
        <v/>
      </c>
      <c r="AD678" s="52" t="str">
        <f t="shared" si="87"/>
        <v/>
      </c>
      <c r="AE678" s="52" t="str">
        <f t="shared" si="88"/>
        <v/>
      </c>
      <c r="AF678" s="30" t="str">
        <f t="shared" si="89"/>
        <v/>
      </c>
      <c r="AG678" s="30" t="str">
        <f t="shared" si="90"/>
        <v/>
      </c>
      <c r="AH678" s="3" t="str">
        <f t="shared" si="91"/>
        <v/>
      </c>
    </row>
    <row r="679" spans="1:34" x14ac:dyDescent="0.25">
      <c r="A679" s="13" t="str">
        <f>+Afrapportering!A660</f>
        <v/>
      </c>
      <c r="B679" s="13" t="str">
        <f>+Afrapportering!B660</f>
        <v/>
      </c>
      <c r="C679" s="13" t="str">
        <f>+Afrapportering!C660</f>
        <v/>
      </c>
      <c r="D679" s="13" t="str">
        <f>+Afrapportering!D660</f>
        <v/>
      </c>
      <c r="E679" s="14" t="str">
        <f>+Afrapportering!E660</f>
        <v/>
      </c>
      <c r="F679" s="139" t="str">
        <f>IF(Afrapportering!F660 = "", "",Afrapportering!F660)</f>
        <v/>
      </c>
      <c r="G679" s="14" t="str">
        <f>+Afrapportering!G660</f>
        <v/>
      </c>
      <c r="H679" s="139" t="str">
        <f>IF(Afrapportering!H660 = "","",Afrapportering!H660)</f>
        <v/>
      </c>
      <c r="I679" s="140" t="str">
        <f>+Afrapportering!I660</f>
        <v/>
      </c>
      <c r="J679" s="13" t="str">
        <f>+Afrapportering!J660</f>
        <v/>
      </c>
      <c r="K679" s="32" t="str">
        <f t="shared" si="84"/>
        <v/>
      </c>
      <c r="L679" s="31" t="str">
        <f>IF(Ansøgning!J665="","",Ansøgning!J665)</f>
        <v/>
      </c>
      <c r="M679" s="134" t="str">
        <f>IF(Afrapportering!M660="","",Afrapportering!M660)</f>
        <v/>
      </c>
      <c r="N679" s="31" t="str">
        <f>IF(Ansøgning!K665="","",Ansøgning!K665)</f>
        <v/>
      </c>
      <c r="O679" s="134">
        <f>IF(Afrapportering!O660="",,Afrapportering!O660)</f>
        <v>0</v>
      </c>
      <c r="P679" s="15" t="str">
        <f>IF(Ansøgning!L665="","",Ansøgning!L665)</f>
        <v/>
      </c>
      <c r="Q679" s="15" t="str">
        <f t="shared" si="85"/>
        <v/>
      </c>
      <c r="R679" s="15"/>
      <c r="S679" s="15" t="str">
        <f>IF(Afrapportering!S660="","",Afrapportering!S660)</f>
        <v/>
      </c>
      <c r="T679" s="31" t="str">
        <f t="shared" si="86"/>
        <v/>
      </c>
      <c r="U679" s="30" t="str">
        <f>IF(Afrapportering!U660="","",Afrapportering!U660)</f>
        <v/>
      </c>
      <c r="V679" s="52" t="str">
        <f>IF(Afrapportering!V660="","",Afrapportering!V660)</f>
        <v/>
      </c>
      <c r="W679" s="30" t="str">
        <f>IF(Afrapportering!W660="","",Afrapportering!W660)</f>
        <v/>
      </c>
      <c r="X679" s="52" t="str">
        <f>IF(Afrapportering!X660="","",Afrapportering!X660)</f>
        <v/>
      </c>
      <c r="Y679" s="30" t="str">
        <f>IF(Afrapportering!Y660="","",Afrapportering!Y660)</f>
        <v/>
      </c>
      <c r="Z679" s="52" t="str">
        <f>IFERROR(MAX(IF(OR(V679="",X679=""),"",IF(AND(AND(MONTH(F679)&gt;=7,MONTH(F679)&lt;8),AND(MONTH(H679)&gt;=7,MONTH(H679)&lt;8)),(NETWORKDAYS(F679,H679,Lister!$D$7:$D$13)-V679)*T679/NETWORKDAYS(Lister!$D$19,Lister!$E$19,Lister!$D$7:$D$13),IF(AND(AND(MONTH(F679)&gt;=7,MONTH(F679)&lt;8),MONTH(H679)&gt;7),(NETWORKDAYS(F679,Lister!$E$19,Lister!$D$7:$D$13)-V679)*T679/NETWORKDAYS(Lister!$D$19,Lister!$E$19,Lister!$D$7:$D$13),IF(MONTH(F679)&gt;7,0)))),0),"")</f>
        <v/>
      </c>
      <c r="AA679" s="30" t="str">
        <f>IF(Afrapportering!AA660="","",Afrapportering!AA660)</f>
        <v/>
      </c>
      <c r="AB679" s="52" t="str">
        <f>IFERROR(MAX(IF(OR(V679="",X679=""),"",IF(AND(AND(MONTH(F679)&gt;=8,MONTH(F679)&lt;9),AND(MONTH(H679)&gt;=8,MONTH(H679)&lt;9)),(NETWORKDAYS(F679,H679,Lister!$D$7:$D$13)-X679)*T679/NETWORKDAYS(Lister!$D$20,Lister!$E$20,Lister!$D$7:$D$13),IF(AND(MONTH(F679)=7,MONTH(H679)=8),(NETWORKDAYS(Lister!$D$20,H679,Lister!$D$7:$D$13)-X679)*T679/NETWORKDAYS(Lister!$D$20,Lister!$E$20,Lister!$D$7:$D$13),IF(AND(MONTH(F679)=7,MONTH(H679)=7),0)))),0),"")</f>
        <v/>
      </c>
      <c r="AC679" s="30" t="str">
        <f>IF(Afrapportering!AC660="","",Afrapportering!AC660)</f>
        <v/>
      </c>
      <c r="AD679" s="52" t="str">
        <f t="shared" si="87"/>
        <v/>
      </c>
      <c r="AE679" s="52" t="str">
        <f t="shared" si="88"/>
        <v/>
      </c>
      <c r="AF679" s="30" t="str">
        <f t="shared" si="89"/>
        <v/>
      </c>
      <c r="AG679" s="30" t="str">
        <f t="shared" si="90"/>
        <v/>
      </c>
      <c r="AH679" s="3" t="str">
        <f t="shared" si="91"/>
        <v/>
      </c>
    </row>
    <row r="680" spans="1:34" x14ac:dyDescent="0.25">
      <c r="A680" s="13" t="str">
        <f>+Afrapportering!A661</f>
        <v/>
      </c>
      <c r="B680" s="13" t="str">
        <f>+Afrapportering!B661</f>
        <v/>
      </c>
      <c r="C680" s="13" t="str">
        <f>+Afrapportering!C661</f>
        <v/>
      </c>
      <c r="D680" s="13" t="str">
        <f>+Afrapportering!D661</f>
        <v/>
      </c>
      <c r="E680" s="14" t="str">
        <f>+Afrapportering!E661</f>
        <v/>
      </c>
      <c r="F680" s="139" t="str">
        <f>IF(Afrapportering!F661 = "", "",Afrapportering!F661)</f>
        <v/>
      </c>
      <c r="G680" s="14" t="str">
        <f>+Afrapportering!G661</f>
        <v/>
      </c>
      <c r="H680" s="139" t="str">
        <f>IF(Afrapportering!H661 = "","",Afrapportering!H661)</f>
        <v/>
      </c>
      <c r="I680" s="140" t="str">
        <f>+Afrapportering!I661</f>
        <v/>
      </c>
      <c r="J680" s="13" t="str">
        <f>+Afrapportering!J661</f>
        <v/>
      </c>
      <c r="K680" s="32" t="str">
        <f t="shared" si="84"/>
        <v/>
      </c>
      <c r="L680" s="31" t="str">
        <f>IF(Ansøgning!J666="","",Ansøgning!J666)</f>
        <v/>
      </c>
      <c r="M680" s="134" t="str">
        <f>IF(Afrapportering!M661="","",Afrapportering!M661)</f>
        <v/>
      </c>
      <c r="N680" s="31" t="str">
        <f>IF(Ansøgning!K666="","",Ansøgning!K666)</f>
        <v/>
      </c>
      <c r="O680" s="134">
        <f>IF(Afrapportering!O661="",,Afrapportering!O661)</f>
        <v>0</v>
      </c>
      <c r="P680" s="15" t="str">
        <f>IF(Ansøgning!L666="","",Ansøgning!L666)</f>
        <v/>
      </c>
      <c r="Q680" s="15" t="str">
        <f t="shared" si="85"/>
        <v/>
      </c>
      <c r="R680" s="15"/>
      <c r="S680" s="15" t="str">
        <f>IF(Afrapportering!S661="","",Afrapportering!S661)</f>
        <v/>
      </c>
      <c r="T680" s="31" t="str">
        <f t="shared" si="86"/>
        <v/>
      </c>
      <c r="U680" s="30" t="str">
        <f>IF(Afrapportering!U661="","",Afrapportering!U661)</f>
        <v/>
      </c>
      <c r="V680" s="52" t="str">
        <f>IF(Afrapportering!V661="","",Afrapportering!V661)</f>
        <v/>
      </c>
      <c r="W680" s="30" t="str">
        <f>IF(Afrapportering!W661="","",Afrapportering!W661)</f>
        <v/>
      </c>
      <c r="X680" s="52" t="str">
        <f>IF(Afrapportering!X661="","",Afrapportering!X661)</f>
        <v/>
      </c>
      <c r="Y680" s="30" t="str">
        <f>IF(Afrapportering!Y661="","",Afrapportering!Y661)</f>
        <v/>
      </c>
      <c r="Z680" s="52" t="str">
        <f>IFERROR(MAX(IF(OR(V680="",X680=""),"",IF(AND(AND(MONTH(F680)&gt;=7,MONTH(F680)&lt;8),AND(MONTH(H680)&gt;=7,MONTH(H680)&lt;8)),(NETWORKDAYS(F680,H680,Lister!$D$7:$D$13)-V680)*T680/NETWORKDAYS(Lister!$D$19,Lister!$E$19,Lister!$D$7:$D$13),IF(AND(AND(MONTH(F680)&gt;=7,MONTH(F680)&lt;8),MONTH(H680)&gt;7),(NETWORKDAYS(F680,Lister!$E$19,Lister!$D$7:$D$13)-V680)*T680/NETWORKDAYS(Lister!$D$19,Lister!$E$19,Lister!$D$7:$D$13),IF(MONTH(F680)&gt;7,0)))),0),"")</f>
        <v/>
      </c>
      <c r="AA680" s="30" t="str">
        <f>IF(Afrapportering!AA661="","",Afrapportering!AA661)</f>
        <v/>
      </c>
      <c r="AB680" s="52" t="str">
        <f>IFERROR(MAX(IF(OR(V680="",X680=""),"",IF(AND(AND(MONTH(F680)&gt;=8,MONTH(F680)&lt;9),AND(MONTH(H680)&gt;=8,MONTH(H680)&lt;9)),(NETWORKDAYS(F680,H680,Lister!$D$7:$D$13)-X680)*T680/NETWORKDAYS(Lister!$D$20,Lister!$E$20,Lister!$D$7:$D$13),IF(AND(MONTH(F680)=7,MONTH(H680)=8),(NETWORKDAYS(Lister!$D$20,H680,Lister!$D$7:$D$13)-X680)*T680/NETWORKDAYS(Lister!$D$20,Lister!$E$20,Lister!$D$7:$D$13),IF(AND(MONTH(F680)=7,MONTH(H680)=7),0)))),0),"")</f>
        <v/>
      </c>
      <c r="AC680" s="30" t="str">
        <f>IF(Afrapportering!AC661="","",Afrapportering!AC661)</f>
        <v/>
      </c>
      <c r="AD680" s="52" t="str">
        <f t="shared" si="87"/>
        <v/>
      </c>
      <c r="AE680" s="52" t="str">
        <f t="shared" si="88"/>
        <v/>
      </c>
      <c r="AF680" s="30" t="str">
        <f t="shared" si="89"/>
        <v/>
      </c>
      <c r="AG680" s="30" t="str">
        <f t="shared" si="90"/>
        <v/>
      </c>
      <c r="AH680" s="3" t="str">
        <f t="shared" si="91"/>
        <v/>
      </c>
    </row>
    <row r="681" spans="1:34" x14ac:dyDescent="0.25">
      <c r="A681" s="13" t="str">
        <f>+Afrapportering!A662</f>
        <v/>
      </c>
      <c r="B681" s="13" t="str">
        <f>+Afrapportering!B662</f>
        <v/>
      </c>
      <c r="C681" s="13" t="str">
        <f>+Afrapportering!C662</f>
        <v/>
      </c>
      <c r="D681" s="13" t="str">
        <f>+Afrapportering!D662</f>
        <v/>
      </c>
      <c r="E681" s="14" t="str">
        <f>+Afrapportering!E662</f>
        <v/>
      </c>
      <c r="F681" s="139" t="str">
        <f>IF(Afrapportering!F662 = "", "",Afrapportering!F662)</f>
        <v/>
      </c>
      <c r="G681" s="14" t="str">
        <f>+Afrapportering!G662</f>
        <v/>
      </c>
      <c r="H681" s="139" t="str">
        <f>IF(Afrapportering!H662 = "","",Afrapportering!H662)</f>
        <v/>
      </c>
      <c r="I681" s="140" t="str">
        <f>+Afrapportering!I662</f>
        <v/>
      </c>
      <c r="J681" s="13" t="str">
        <f>+Afrapportering!J662</f>
        <v/>
      </c>
      <c r="K681" s="32" t="str">
        <f t="shared" si="84"/>
        <v/>
      </c>
      <c r="L681" s="31" t="str">
        <f>IF(Ansøgning!J667="","",Ansøgning!J667)</f>
        <v/>
      </c>
      <c r="M681" s="134" t="str">
        <f>IF(Afrapportering!M662="","",Afrapportering!M662)</f>
        <v/>
      </c>
      <c r="N681" s="31" t="str">
        <f>IF(Ansøgning!K667="","",Ansøgning!K667)</f>
        <v/>
      </c>
      <c r="O681" s="134">
        <f>IF(Afrapportering!O662="",,Afrapportering!O662)</f>
        <v>0</v>
      </c>
      <c r="P681" s="15" t="str">
        <f>IF(Ansøgning!L667="","",Ansøgning!L667)</f>
        <v/>
      </c>
      <c r="Q681" s="15" t="str">
        <f t="shared" si="85"/>
        <v/>
      </c>
      <c r="R681" s="15"/>
      <c r="S681" s="15" t="str">
        <f>IF(Afrapportering!S662="","",Afrapportering!S662)</f>
        <v/>
      </c>
      <c r="T681" s="31" t="str">
        <f t="shared" si="86"/>
        <v/>
      </c>
      <c r="U681" s="30" t="str">
        <f>IF(Afrapportering!U662="","",Afrapportering!U662)</f>
        <v/>
      </c>
      <c r="V681" s="52" t="str">
        <f>IF(Afrapportering!V662="","",Afrapportering!V662)</f>
        <v/>
      </c>
      <c r="W681" s="30" t="str">
        <f>IF(Afrapportering!W662="","",Afrapportering!W662)</f>
        <v/>
      </c>
      <c r="X681" s="52" t="str">
        <f>IF(Afrapportering!X662="","",Afrapportering!X662)</f>
        <v/>
      </c>
      <c r="Y681" s="30" t="str">
        <f>IF(Afrapportering!Y662="","",Afrapportering!Y662)</f>
        <v/>
      </c>
      <c r="Z681" s="52" t="str">
        <f>IFERROR(MAX(IF(OR(V681="",X681=""),"",IF(AND(AND(MONTH(F681)&gt;=7,MONTH(F681)&lt;8),AND(MONTH(H681)&gt;=7,MONTH(H681)&lt;8)),(NETWORKDAYS(F681,H681,Lister!$D$7:$D$13)-V681)*T681/NETWORKDAYS(Lister!$D$19,Lister!$E$19,Lister!$D$7:$D$13),IF(AND(AND(MONTH(F681)&gt;=7,MONTH(F681)&lt;8),MONTH(H681)&gt;7),(NETWORKDAYS(F681,Lister!$E$19,Lister!$D$7:$D$13)-V681)*T681/NETWORKDAYS(Lister!$D$19,Lister!$E$19,Lister!$D$7:$D$13),IF(MONTH(F681)&gt;7,0)))),0),"")</f>
        <v/>
      </c>
      <c r="AA681" s="30" t="str">
        <f>IF(Afrapportering!AA662="","",Afrapportering!AA662)</f>
        <v/>
      </c>
      <c r="AB681" s="52" t="str">
        <f>IFERROR(MAX(IF(OR(V681="",X681=""),"",IF(AND(AND(MONTH(F681)&gt;=8,MONTH(F681)&lt;9),AND(MONTH(H681)&gt;=8,MONTH(H681)&lt;9)),(NETWORKDAYS(F681,H681,Lister!$D$7:$D$13)-X681)*T681/NETWORKDAYS(Lister!$D$20,Lister!$E$20,Lister!$D$7:$D$13),IF(AND(MONTH(F681)=7,MONTH(H681)=8),(NETWORKDAYS(Lister!$D$20,H681,Lister!$D$7:$D$13)-X681)*T681/NETWORKDAYS(Lister!$D$20,Lister!$E$20,Lister!$D$7:$D$13),IF(AND(MONTH(F681)=7,MONTH(H681)=7),0)))),0),"")</f>
        <v/>
      </c>
      <c r="AC681" s="30" t="str">
        <f>IF(Afrapportering!AC662="","",Afrapportering!AC662)</f>
        <v/>
      </c>
      <c r="AD681" s="52" t="str">
        <f t="shared" si="87"/>
        <v/>
      </c>
      <c r="AE681" s="52" t="str">
        <f t="shared" si="88"/>
        <v/>
      </c>
      <c r="AF681" s="30" t="str">
        <f t="shared" si="89"/>
        <v/>
      </c>
      <c r="AG681" s="30" t="str">
        <f t="shared" si="90"/>
        <v/>
      </c>
      <c r="AH681" s="3" t="str">
        <f t="shared" si="91"/>
        <v/>
      </c>
    </row>
    <row r="682" spans="1:34" x14ac:dyDescent="0.25">
      <c r="A682" s="13" t="str">
        <f>+Afrapportering!A663</f>
        <v/>
      </c>
      <c r="B682" s="13" t="str">
        <f>+Afrapportering!B663</f>
        <v/>
      </c>
      <c r="C682" s="13" t="str">
        <f>+Afrapportering!C663</f>
        <v/>
      </c>
      <c r="D682" s="13" t="str">
        <f>+Afrapportering!D663</f>
        <v/>
      </c>
      <c r="E682" s="14" t="str">
        <f>+Afrapportering!E663</f>
        <v/>
      </c>
      <c r="F682" s="139" t="str">
        <f>IF(Afrapportering!F663 = "", "",Afrapportering!F663)</f>
        <v/>
      </c>
      <c r="G682" s="14" t="str">
        <f>+Afrapportering!G663</f>
        <v/>
      </c>
      <c r="H682" s="139" t="str">
        <f>IF(Afrapportering!H663 = "","",Afrapportering!H663)</f>
        <v/>
      </c>
      <c r="I682" s="140" t="str">
        <f>+Afrapportering!I663</f>
        <v/>
      </c>
      <c r="J682" s="13" t="str">
        <f>+Afrapportering!J663</f>
        <v/>
      </c>
      <c r="K682" s="32" t="str">
        <f t="shared" si="84"/>
        <v/>
      </c>
      <c r="L682" s="31" t="str">
        <f>IF(Ansøgning!J668="","",Ansøgning!J668)</f>
        <v/>
      </c>
      <c r="M682" s="134" t="str">
        <f>IF(Afrapportering!M663="","",Afrapportering!M663)</f>
        <v/>
      </c>
      <c r="N682" s="31" t="str">
        <f>IF(Ansøgning!K668="","",Ansøgning!K668)</f>
        <v/>
      </c>
      <c r="O682" s="134">
        <f>IF(Afrapportering!O663="",,Afrapportering!O663)</f>
        <v>0</v>
      </c>
      <c r="P682" s="15" t="str">
        <f>IF(Ansøgning!L668="","",Ansøgning!L668)</f>
        <v/>
      </c>
      <c r="Q682" s="15" t="str">
        <f t="shared" si="85"/>
        <v/>
      </c>
      <c r="R682" s="15"/>
      <c r="S682" s="15" t="str">
        <f>IF(Afrapportering!S663="","",Afrapportering!S663)</f>
        <v/>
      </c>
      <c r="T682" s="31" t="str">
        <f t="shared" si="86"/>
        <v/>
      </c>
      <c r="U682" s="30" t="str">
        <f>IF(Afrapportering!U663="","",Afrapportering!U663)</f>
        <v/>
      </c>
      <c r="V682" s="52" t="str">
        <f>IF(Afrapportering!V663="","",Afrapportering!V663)</f>
        <v/>
      </c>
      <c r="W682" s="30" t="str">
        <f>IF(Afrapportering!W663="","",Afrapportering!W663)</f>
        <v/>
      </c>
      <c r="X682" s="52" t="str">
        <f>IF(Afrapportering!X663="","",Afrapportering!X663)</f>
        <v/>
      </c>
      <c r="Y682" s="30" t="str">
        <f>IF(Afrapportering!Y663="","",Afrapportering!Y663)</f>
        <v/>
      </c>
      <c r="Z682" s="52" t="str">
        <f>IFERROR(MAX(IF(OR(V682="",X682=""),"",IF(AND(AND(MONTH(F682)&gt;=7,MONTH(F682)&lt;8),AND(MONTH(H682)&gt;=7,MONTH(H682)&lt;8)),(NETWORKDAYS(F682,H682,Lister!$D$7:$D$13)-V682)*T682/NETWORKDAYS(Lister!$D$19,Lister!$E$19,Lister!$D$7:$D$13),IF(AND(AND(MONTH(F682)&gt;=7,MONTH(F682)&lt;8),MONTH(H682)&gt;7),(NETWORKDAYS(F682,Lister!$E$19,Lister!$D$7:$D$13)-V682)*T682/NETWORKDAYS(Lister!$D$19,Lister!$E$19,Lister!$D$7:$D$13),IF(MONTH(F682)&gt;7,0)))),0),"")</f>
        <v/>
      </c>
      <c r="AA682" s="30" t="str">
        <f>IF(Afrapportering!AA663="","",Afrapportering!AA663)</f>
        <v/>
      </c>
      <c r="AB682" s="52" t="str">
        <f>IFERROR(MAX(IF(OR(V682="",X682=""),"",IF(AND(AND(MONTH(F682)&gt;=8,MONTH(F682)&lt;9),AND(MONTH(H682)&gt;=8,MONTH(H682)&lt;9)),(NETWORKDAYS(F682,H682,Lister!$D$7:$D$13)-X682)*T682/NETWORKDAYS(Lister!$D$20,Lister!$E$20,Lister!$D$7:$D$13),IF(AND(MONTH(F682)=7,MONTH(H682)=8),(NETWORKDAYS(Lister!$D$20,H682,Lister!$D$7:$D$13)-X682)*T682/NETWORKDAYS(Lister!$D$20,Lister!$E$20,Lister!$D$7:$D$13),IF(AND(MONTH(F682)=7,MONTH(H682)=7),0)))),0),"")</f>
        <v/>
      </c>
      <c r="AC682" s="30" t="str">
        <f>IF(Afrapportering!AC663="","",Afrapportering!AC663)</f>
        <v/>
      </c>
      <c r="AD682" s="52" t="str">
        <f t="shared" si="87"/>
        <v/>
      </c>
      <c r="AE682" s="52" t="str">
        <f t="shared" si="88"/>
        <v/>
      </c>
      <c r="AF682" s="30" t="str">
        <f t="shared" si="89"/>
        <v/>
      </c>
      <c r="AG682" s="30" t="str">
        <f t="shared" si="90"/>
        <v/>
      </c>
      <c r="AH682" s="3" t="str">
        <f t="shared" si="91"/>
        <v/>
      </c>
    </row>
    <row r="683" spans="1:34" x14ac:dyDescent="0.25">
      <c r="A683" s="13" t="str">
        <f>+Afrapportering!A664</f>
        <v/>
      </c>
      <c r="B683" s="13" t="str">
        <f>+Afrapportering!B664</f>
        <v/>
      </c>
      <c r="C683" s="13" t="str">
        <f>+Afrapportering!C664</f>
        <v/>
      </c>
      <c r="D683" s="13" t="str">
        <f>+Afrapportering!D664</f>
        <v/>
      </c>
      <c r="E683" s="14" t="str">
        <f>+Afrapportering!E664</f>
        <v/>
      </c>
      <c r="F683" s="139" t="str">
        <f>IF(Afrapportering!F664 = "", "",Afrapportering!F664)</f>
        <v/>
      </c>
      <c r="G683" s="14" t="str">
        <f>+Afrapportering!G664</f>
        <v/>
      </c>
      <c r="H683" s="139" t="str">
        <f>IF(Afrapportering!H664 = "","",Afrapportering!H664)</f>
        <v/>
      </c>
      <c r="I683" s="140" t="str">
        <f>+Afrapportering!I664</f>
        <v/>
      </c>
      <c r="J683" s="13" t="str">
        <f>+Afrapportering!J664</f>
        <v/>
      </c>
      <c r="K683" s="32" t="str">
        <f t="shared" si="84"/>
        <v/>
      </c>
      <c r="L683" s="31" t="str">
        <f>IF(Ansøgning!J669="","",Ansøgning!J669)</f>
        <v/>
      </c>
      <c r="M683" s="134" t="str">
        <f>IF(Afrapportering!M664="","",Afrapportering!M664)</f>
        <v/>
      </c>
      <c r="N683" s="31" t="str">
        <f>IF(Ansøgning!K669="","",Ansøgning!K669)</f>
        <v/>
      </c>
      <c r="O683" s="134">
        <f>IF(Afrapportering!O664="",,Afrapportering!O664)</f>
        <v>0</v>
      </c>
      <c r="P683" s="15" t="str">
        <f>IF(Ansøgning!L669="","",Ansøgning!L669)</f>
        <v/>
      </c>
      <c r="Q683" s="15" t="str">
        <f t="shared" si="85"/>
        <v/>
      </c>
      <c r="R683" s="15"/>
      <c r="S683" s="15" t="str">
        <f>IF(Afrapportering!S664="","",Afrapportering!S664)</f>
        <v/>
      </c>
      <c r="T683" s="31" t="str">
        <f t="shared" si="86"/>
        <v/>
      </c>
      <c r="U683" s="30" t="str">
        <f>IF(Afrapportering!U664="","",Afrapportering!U664)</f>
        <v/>
      </c>
      <c r="V683" s="52" t="str">
        <f>IF(Afrapportering!V664="","",Afrapportering!V664)</f>
        <v/>
      </c>
      <c r="W683" s="30" t="str">
        <f>IF(Afrapportering!W664="","",Afrapportering!W664)</f>
        <v/>
      </c>
      <c r="X683" s="52" t="str">
        <f>IF(Afrapportering!X664="","",Afrapportering!X664)</f>
        <v/>
      </c>
      <c r="Y683" s="30" t="str">
        <f>IF(Afrapportering!Y664="","",Afrapportering!Y664)</f>
        <v/>
      </c>
      <c r="Z683" s="52" t="str">
        <f>IFERROR(MAX(IF(OR(V683="",X683=""),"",IF(AND(AND(MONTH(F683)&gt;=7,MONTH(F683)&lt;8),AND(MONTH(H683)&gt;=7,MONTH(H683)&lt;8)),(NETWORKDAYS(F683,H683,Lister!$D$7:$D$13)-V683)*T683/NETWORKDAYS(Lister!$D$19,Lister!$E$19,Lister!$D$7:$D$13),IF(AND(AND(MONTH(F683)&gt;=7,MONTH(F683)&lt;8),MONTH(H683)&gt;7),(NETWORKDAYS(F683,Lister!$E$19,Lister!$D$7:$D$13)-V683)*T683/NETWORKDAYS(Lister!$D$19,Lister!$E$19,Lister!$D$7:$D$13),IF(MONTH(F683)&gt;7,0)))),0),"")</f>
        <v/>
      </c>
      <c r="AA683" s="30" t="str">
        <f>IF(Afrapportering!AA664="","",Afrapportering!AA664)</f>
        <v/>
      </c>
      <c r="AB683" s="52" t="str">
        <f>IFERROR(MAX(IF(OR(V683="",X683=""),"",IF(AND(AND(MONTH(F683)&gt;=8,MONTH(F683)&lt;9),AND(MONTH(H683)&gt;=8,MONTH(H683)&lt;9)),(NETWORKDAYS(F683,H683,Lister!$D$7:$D$13)-X683)*T683/NETWORKDAYS(Lister!$D$20,Lister!$E$20,Lister!$D$7:$D$13),IF(AND(MONTH(F683)=7,MONTH(H683)=8),(NETWORKDAYS(Lister!$D$20,H683,Lister!$D$7:$D$13)-X683)*T683/NETWORKDAYS(Lister!$D$20,Lister!$E$20,Lister!$D$7:$D$13),IF(AND(MONTH(F683)=7,MONTH(H683)=7),0)))),0),"")</f>
        <v/>
      </c>
      <c r="AC683" s="30" t="str">
        <f>IF(Afrapportering!AC664="","",Afrapportering!AC664)</f>
        <v/>
      </c>
      <c r="AD683" s="52" t="str">
        <f t="shared" si="87"/>
        <v/>
      </c>
      <c r="AE683" s="52" t="str">
        <f t="shared" si="88"/>
        <v/>
      </c>
      <c r="AF683" s="30" t="str">
        <f t="shared" si="89"/>
        <v/>
      </c>
      <c r="AG683" s="30" t="str">
        <f t="shared" si="90"/>
        <v/>
      </c>
      <c r="AH683" s="3" t="str">
        <f t="shared" si="91"/>
        <v/>
      </c>
    </row>
    <row r="684" spans="1:34" x14ac:dyDescent="0.25">
      <c r="A684" s="13" t="str">
        <f>+Afrapportering!A665</f>
        <v/>
      </c>
      <c r="B684" s="13" t="str">
        <f>+Afrapportering!B665</f>
        <v/>
      </c>
      <c r="C684" s="13" t="str">
        <f>+Afrapportering!C665</f>
        <v/>
      </c>
      <c r="D684" s="13" t="str">
        <f>+Afrapportering!D665</f>
        <v/>
      </c>
      <c r="E684" s="14" t="str">
        <f>+Afrapportering!E665</f>
        <v/>
      </c>
      <c r="F684" s="139" t="str">
        <f>IF(Afrapportering!F665 = "", "",Afrapportering!F665)</f>
        <v/>
      </c>
      <c r="G684" s="14" t="str">
        <f>+Afrapportering!G665</f>
        <v/>
      </c>
      <c r="H684" s="139" t="str">
        <f>IF(Afrapportering!H665 = "","",Afrapportering!H665)</f>
        <v/>
      </c>
      <c r="I684" s="140" t="str">
        <f>+Afrapportering!I665</f>
        <v/>
      </c>
      <c r="J684" s="13" t="str">
        <f>+Afrapportering!J665</f>
        <v/>
      </c>
      <c r="K684" s="32" t="str">
        <f t="shared" si="84"/>
        <v/>
      </c>
      <c r="L684" s="31" t="str">
        <f>IF(Ansøgning!J670="","",Ansøgning!J670)</f>
        <v/>
      </c>
      <c r="M684" s="134" t="str">
        <f>IF(Afrapportering!M665="","",Afrapportering!M665)</f>
        <v/>
      </c>
      <c r="N684" s="31" t="str">
        <f>IF(Ansøgning!K670="","",Ansøgning!K670)</f>
        <v/>
      </c>
      <c r="O684" s="134">
        <f>IF(Afrapportering!O665="",,Afrapportering!O665)</f>
        <v>0</v>
      </c>
      <c r="P684" s="15" t="str">
        <f>IF(Ansøgning!L670="","",Ansøgning!L670)</f>
        <v/>
      </c>
      <c r="Q684" s="15" t="str">
        <f t="shared" si="85"/>
        <v/>
      </c>
      <c r="R684" s="15"/>
      <c r="S684" s="15" t="str">
        <f>IF(Afrapportering!S665="","",Afrapportering!S665)</f>
        <v/>
      </c>
      <c r="T684" s="31" t="str">
        <f t="shared" si="86"/>
        <v/>
      </c>
      <c r="U684" s="30" t="str">
        <f>IF(Afrapportering!U665="","",Afrapportering!U665)</f>
        <v/>
      </c>
      <c r="V684" s="52" t="str">
        <f>IF(Afrapportering!V665="","",Afrapportering!V665)</f>
        <v/>
      </c>
      <c r="W684" s="30" t="str">
        <f>IF(Afrapportering!W665="","",Afrapportering!W665)</f>
        <v/>
      </c>
      <c r="X684" s="52" t="str">
        <f>IF(Afrapportering!X665="","",Afrapportering!X665)</f>
        <v/>
      </c>
      <c r="Y684" s="30" t="str">
        <f>IF(Afrapportering!Y665="","",Afrapportering!Y665)</f>
        <v/>
      </c>
      <c r="Z684" s="52" t="str">
        <f>IFERROR(MAX(IF(OR(V684="",X684=""),"",IF(AND(AND(MONTH(F684)&gt;=7,MONTH(F684)&lt;8),AND(MONTH(H684)&gt;=7,MONTH(H684)&lt;8)),(NETWORKDAYS(F684,H684,Lister!$D$7:$D$13)-V684)*T684/NETWORKDAYS(Lister!$D$19,Lister!$E$19,Lister!$D$7:$D$13),IF(AND(AND(MONTH(F684)&gt;=7,MONTH(F684)&lt;8),MONTH(H684)&gt;7),(NETWORKDAYS(F684,Lister!$E$19,Lister!$D$7:$D$13)-V684)*T684/NETWORKDAYS(Lister!$D$19,Lister!$E$19,Lister!$D$7:$D$13),IF(MONTH(F684)&gt;7,0)))),0),"")</f>
        <v/>
      </c>
      <c r="AA684" s="30" t="str">
        <f>IF(Afrapportering!AA665="","",Afrapportering!AA665)</f>
        <v/>
      </c>
      <c r="AB684" s="52" t="str">
        <f>IFERROR(MAX(IF(OR(V684="",X684=""),"",IF(AND(AND(MONTH(F684)&gt;=8,MONTH(F684)&lt;9),AND(MONTH(H684)&gt;=8,MONTH(H684)&lt;9)),(NETWORKDAYS(F684,H684,Lister!$D$7:$D$13)-X684)*T684/NETWORKDAYS(Lister!$D$20,Lister!$E$20,Lister!$D$7:$D$13),IF(AND(MONTH(F684)=7,MONTH(H684)=8),(NETWORKDAYS(Lister!$D$20,H684,Lister!$D$7:$D$13)-X684)*T684/NETWORKDAYS(Lister!$D$20,Lister!$E$20,Lister!$D$7:$D$13),IF(AND(MONTH(F684)=7,MONTH(H684)=7),0)))),0),"")</f>
        <v/>
      </c>
      <c r="AC684" s="30" t="str">
        <f>IF(Afrapportering!AC665="","",Afrapportering!AC665)</f>
        <v/>
      </c>
      <c r="AD684" s="52" t="str">
        <f t="shared" si="87"/>
        <v/>
      </c>
      <c r="AE684" s="52" t="str">
        <f t="shared" si="88"/>
        <v/>
      </c>
      <c r="AF684" s="30" t="str">
        <f t="shared" si="89"/>
        <v/>
      </c>
      <c r="AG684" s="30" t="str">
        <f t="shared" si="90"/>
        <v/>
      </c>
      <c r="AH684" s="3" t="str">
        <f t="shared" si="91"/>
        <v/>
      </c>
    </row>
    <row r="685" spans="1:34" x14ac:dyDescent="0.25">
      <c r="A685" s="13" t="str">
        <f>+Afrapportering!A666</f>
        <v/>
      </c>
      <c r="B685" s="13" t="str">
        <f>+Afrapportering!B666</f>
        <v/>
      </c>
      <c r="C685" s="13" t="str">
        <f>+Afrapportering!C666</f>
        <v/>
      </c>
      <c r="D685" s="13" t="str">
        <f>+Afrapportering!D666</f>
        <v/>
      </c>
      <c r="E685" s="14" t="str">
        <f>+Afrapportering!E666</f>
        <v/>
      </c>
      <c r="F685" s="139" t="str">
        <f>IF(Afrapportering!F666 = "", "",Afrapportering!F666)</f>
        <v/>
      </c>
      <c r="G685" s="14" t="str">
        <f>+Afrapportering!G666</f>
        <v/>
      </c>
      <c r="H685" s="139" t="str">
        <f>IF(Afrapportering!H666 = "","",Afrapportering!H666)</f>
        <v/>
      </c>
      <c r="I685" s="140" t="str">
        <f>+Afrapportering!I666</f>
        <v/>
      </c>
      <c r="J685" s="13" t="str">
        <f>+Afrapportering!J666</f>
        <v/>
      </c>
      <c r="K685" s="32" t="str">
        <f t="shared" si="84"/>
        <v/>
      </c>
      <c r="L685" s="31" t="str">
        <f>IF(Ansøgning!J671="","",Ansøgning!J671)</f>
        <v/>
      </c>
      <c r="M685" s="134" t="str">
        <f>IF(Afrapportering!M666="","",Afrapportering!M666)</f>
        <v/>
      </c>
      <c r="N685" s="31" t="str">
        <f>IF(Ansøgning!K671="","",Ansøgning!K671)</f>
        <v/>
      </c>
      <c r="O685" s="134">
        <f>IF(Afrapportering!O666="",,Afrapportering!O666)</f>
        <v>0</v>
      </c>
      <c r="P685" s="15" t="str">
        <f>IF(Ansøgning!L671="","",Ansøgning!L671)</f>
        <v/>
      </c>
      <c r="Q685" s="15" t="str">
        <f t="shared" si="85"/>
        <v/>
      </c>
      <c r="R685" s="15"/>
      <c r="S685" s="15" t="str">
        <f>IF(Afrapportering!S666="","",Afrapportering!S666)</f>
        <v/>
      </c>
      <c r="T685" s="31" t="str">
        <f t="shared" si="86"/>
        <v/>
      </c>
      <c r="U685" s="30" t="str">
        <f>IF(Afrapportering!U666="","",Afrapportering!U666)</f>
        <v/>
      </c>
      <c r="V685" s="52" t="str">
        <f>IF(Afrapportering!V666="","",Afrapportering!V666)</f>
        <v/>
      </c>
      <c r="W685" s="30" t="str">
        <f>IF(Afrapportering!W666="","",Afrapportering!W666)</f>
        <v/>
      </c>
      <c r="X685" s="52" t="str">
        <f>IF(Afrapportering!X666="","",Afrapportering!X666)</f>
        <v/>
      </c>
      <c r="Y685" s="30" t="str">
        <f>IF(Afrapportering!Y666="","",Afrapportering!Y666)</f>
        <v/>
      </c>
      <c r="Z685" s="52" t="str">
        <f>IFERROR(MAX(IF(OR(V685="",X685=""),"",IF(AND(AND(MONTH(F685)&gt;=7,MONTH(F685)&lt;8),AND(MONTH(H685)&gt;=7,MONTH(H685)&lt;8)),(NETWORKDAYS(F685,H685,Lister!$D$7:$D$13)-V685)*T685/NETWORKDAYS(Lister!$D$19,Lister!$E$19,Lister!$D$7:$D$13),IF(AND(AND(MONTH(F685)&gt;=7,MONTH(F685)&lt;8),MONTH(H685)&gt;7),(NETWORKDAYS(F685,Lister!$E$19,Lister!$D$7:$D$13)-V685)*T685/NETWORKDAYS(Lister!$D$19,Lister!$E$19,Lister!$D$7:$D$13),IF(MONTH(F685)&gt;7,0)))),0),"")</f>
        <v/>
      </c>
      <c r="AA685" s="30" t="str">
        <f>IF(Afrapportering!AA666="","",Afrapportering!AA666)</f>
        <v/>
      </c>
      <c r="AB685" s="52" t="str">
        <f>IFERROR(MAX(IF(OR(V685="",X685=""),"",IF(AND(AND(MONTH(F685)&gt;=8,MONTH(F685)&lt;9),AND(MONTH(H685)&gt;=8,MONTH(H685)&lt;9)),(NETWORKDAYS(F685,H685,Lister!$D$7:$D$13)-X685)*T685/NETWORKDAYS(Lister!$D$20,Lister!$E$20,Lister!$D$7:$D$13),IF(AND(MONTH(F685)=7,MONTH(H685)=8),(NETWORKDAYS(Lister!$D$20,H685,Lister!$D$7:$D$13)-X685)*T685/NETWORKDAYS(Lister!$D$20,Lister!$E$20,Lister!$D$7:$D$13),IF(AND(MONTH(F685)=7,MONTH(H685)=7),0)))),0),"")</f>
        <v/>
      </c>
      <c r="AC685" s="30" t="str">
        <f>IF(Afrapportering!AC666="","",Afrapportering!AC666)</f>
        <v/>
      </c>
      <c r="AD685" s="52" t="str">
        <f t="shared" si="87"/>
        <v/>
      </c>
      <c r="AE685" s="52" t="str">
        <f t="shared" si="88"/>
        <v/>
      </c>
      <c r="AF685" s="30" t="str">
        <f t="shared" si="89"/>
        <v/>
      </c>
      <c r="AG685" s="30" t="str">
        <f t="shared" si="90"/>
        <v/>
      </c>
      <c r="AH685" s="3" t="str">
        <f t="shared" si="91"/>
        <v/>
      </c>
    </row>
    <row r="686" spans="1:34" x14ac:dyDescent="0.25">
      <c r="A686" s="13" t="str">
        <f>+Afrapportering!A667</f>
        <v/>
      </c>
      <c r="B686" s="13" t="str">
        <f>+Afrapportering!B667</f>
        <v/>
      </c>
      <c r="C686" s="13" t="str">
        <f>+Afrapportering!C667</f>
        <v/>
      </c>
      <c r="D686" s="13" t="str">
        <f>+Afrapportering!D667</f>
        <v/>
      </c>
      <c r="E686" s="14" t="str">
        <f>+Afrapportering!E667</f>
        <v/>
      </c>
      <c r="F686" s="139" t="str">
        <f>IF(Afrapportering!F667 = "", "",Afrapportering!F667)</f>
        <v/>
      </c>
      <c r="G686" s="14" t="str">
        <f>+Afrapportering!G667</f>
        <v/>
      </c>
      <c r="H686" s="139" t="str">
        <f>IF(Afrapportering!H667 = "","",Afrapportering!H667)</f>
        <v/>
      </c>
      <c r="I686" s="140" t="str">
        <f>+Afrapportering!I667</f>
        <v/>
      </c>
      <c r="J686" s="13" t="str">
        <f>+Afrapportering!J667</f>
        <v/>
      </c>
      <c r="K686" s="32" t="str">
        <f t="shared" si="84"/>
        <v/>
      </c>
      <c r="L686" s="31" t="str">
        <f>IF(Ansøgning!J672="","",Ansøgning!J672)</f>
        <v/>
      </c>
      <c r="M686" s="134" t="str">
        <f>IF(Afrapportering!M667="","",Afrapportering!M667)</f>
        <v/>
      </c>
      <c r="N686" s="31" t="str">
        <f>IF(Ansøgning!K672="","",Ansøgning!K672)</f>
        <v/>
      </c>
      <c r="O686" s="134">
        <f>IF(Afrapportering!O667="",,Afrapportering!O667)</f>
        <v>0</v>
      </c>
      <c r="P686" s="15" t="str">
        <f>IF(Ansøgning!L672="","",Ansøgning!L672)</f>
        <v/>
      </c>
      <c r="Q686" s="15" t="str">
        <f t="shared" si="85"/>
        <v/>
      </c>
      <c r="R686" s="15"/>
      <c r="S686" s="15" t="str">
        <f>IF(Afrapportering!S667="","",Afrapportering!S667)</f>
        <v/>
      </c>
      <c r="T686" s="31" t="str">
        <f t="shared" si="86"/>
        <v/>
      </c>
      <c r="U686" s="30" t="str">
        <f>IF(Afrapportering!U667="","",Afrapportering!U667)</f>
        <v/>
      </c>
      <c r="V686" s="52" t="str">
        <f>IF(Afrapportering!V667="","",Afrapportering!V667)</f>
        <v/>
      </c>
      <c r="W686" s="30" t="str">
        <f>IF(Afrapportering!W667="","",Afrapportering!W667)</f>
        <v/>
      </c>
      <c r="X686" s="52" t="str">
        <f>IF(Afrapportering!X667="","",Afrapportering!X667)</f>
        <v/>
      </c>
      <c r="Y686" s="30" t="str">
        <f>IF(Afrapportering!Y667="","",Afrapportering!Y667)</f>
        <v/>
      </c>
      <c r="Z686" s="52" t="str">
        <f>IFERROR(MAX(IF(OR(V686="",X686=""),"",IF(AND(AND(MONTH(F686)&gt;=7,MONTH(F686)&lt;8),AND(MONTH(H686)&gt;=7,MONTH(H686)&lt;8)),(NETWORKDAYS(F686,H686,Lister!$D$7:$D$13)-V686)*T686/NETWORKDAYS(Lister!$D$19,Lister!$E$19,Lister!$D$7:$D$13),IF(AND(AND(MONTH(F686)&gt;=7,MONTH(F686)&lt;8),MONTH(H686)&gt;7),(NETWORKDAYS(F686,Lister!$E$19,Lister!$D$7:$D$13)-V686)*T686/NETWORKDAYS(Lister!$D$19,Lister!$E$19,Lister!$D$7:$D$13),IF(MONTH(F686)&gt;7,0)))),0),"")</f>
        <v/>
      </c>
      <c r="AA686" s="30" t="str">
        <f>IF(Afrapportering!AA667="","",Afrapportering!AA667)</f>
        <v/>
      </c>
      <c r="AB686" s="52" t="str">
        <f>IFERROR(MAX(IF(OR(V686="",X686=""),"",IF(AND(AND(MONTH(F686)&gt;=8,MONTH(F686)&lt;9),AND(MONTH(H686)&gt;=8,MONTH(H686)&lt;9)),(NETWORKDAYS(F686,H686,Lister!$D$7:$D$13)-X686)*T686/NETWORKDAYS(Lister!$D$20,Lister!$E$20,Lister!$D$7:$D$13),IF(AND(MONTH(F686)=7,MONTH(H686)=8),(NETWORKDAYS(Lister!$D$20,H686,Lister!$D$7:$D$13)-X686)*T686/NETWORKDAYS(Lister!$D$20,Lister!$E$20,Lister!$D$7:$D$13),IF(AND(MONTH(F686)=7,MONTH(H686)=7),0)))),0),"")</f>
        <v/>
      </c>
      <c r="AC686" s="30" t="str">
        <f>IF(Afrapportering!AC667="","",Afrapportering!AC667)</f>
        <v/>
      </c>
      <c r="AD686" s="52" t="str">
        <f t="shared" si="87"/>
        <v/>
      </c>
      <c r="AE686" s="52" t="str">
        <f t="shared" si="88"/>
        <v/>
      </c>
      <c r="AF686" s="30" t="str">
        <f t="shared" si="89"/>
        <v/>
      </c>
      <c r="AG686" s="30" t="str">
        <f t="shared" si="90"/>
        <v/>
      </c>
      <c r="AH686" s="3" t="str">
        <f t="shared" si="91"/>
        <v/>
      </c>
    </row>
    <row r="687" spans="1:34" x14ac:dyDescent="0.25">
      <c r="A687" s="13" t="str">
        <f>+Afrapportering!A668</f>
        <v/>
      </c>
      <c r="B687" s="13" t="str">
        <f>+Afrapportering!B668</f>
        <v/>
      </c>
      <c r="C687" s="13" t="str">
        <f>+Afrapportering!C668</f>
        <v/>
      </c>
      <c r="D687" s="13" t="str">
        <f>+Afrapportering!D668</f>
        <v/>
      </c>
      <c r="E687" s="14" t="str">
        <f>+Afrapportering!E668</f>
        <v/>
      </c>
      <c r="F687" s="139" t="str">
        <f>IF(Afrapportering!F668 = "", "",Afrapportering!F668)</f>
        <v/>
      </c>
      <c r="G687" s="14" t="str">
        <f>+Afrapportering!G668</f>
        <v/>
      </c>
      <c r="H687" s="139" t="str">
        <f>IF(Afrapportering!H668 = "","",Afrapportering!H668)</f>
        <v/>
      </c>
      <c r="I687" s="140" t="str">
        <f>+Afrapportering!I668</f>
        <v/>
      </c>
      <c r="J687" s="13" t="str">
        <f>+Afrapportering!J668</f>
        <v/>
      </c>
      <c r="K687" s="32" t="str">
        <f t="shared" si="84"/>
        <v/>
      </c>
      <c r="L687" s="31" t="str">
        <f>IF(Ansøgning!J673="","",Ansøgning!J673)</f>
        <v/>
      </c>
      <c r="M687" s="134" t="str">
        <f>IF(Afrapportering!M668="","",Afrapportering!M668)</f>
        <v/>
      </c>
      <c r="N687" s="31" t="str">
        <f>IF(Ansøgning!K673="","",Ansøgning!K673)</f>
        <v/>
      </c>
      <c r="O687" s="134">
        <f>IF(Afrapportering!O668="",,Afrapportering!O668)</f>
        <v>0</v>
      </c>
      <c r="P687" s="15" t="str">
        <f>IF(Ansøgning!L673="","",Ansøgning!L673)</f>
        <v/>
      </c>
      <c r="Q687" s="15" t="str">
        <f t="shared" si="85"/>
        <v/>
      </c>
      <c r="R687" s="15"/>
      <c r="S687" s="15" t="str">
        <f>IF(Afrapportering!S668="","",Afrapportering!S668)</f>
        <v/>
      </c>
      <c r="T687" s="31" t="str">
        <f t="shared" si="86"/>
        <v/>
      </c>
      <c r="U687" s="30" t="str">
        <f>IF(Afrapportering!U668="","",Afrapportering!U668)</f>
        <v/>
      </c>
      <c r="V687" s="52" t="str">
        <f>IF(Afrapportering!V668="","",Afrapportering!V668)</f>
        <v/>
      </c>
      <c r="W687" s="30" t="str">
        <f>IF(Afrapportering!W668="","",Afrapportering!W668)</f>
        <v/>
      </c>
      <c r="X687" s="52" t="str">
        <f>IF(Afrapportering!X668="","",Afrapportering!X668)</f>
        <v/>
      </c>
      <c r="Y687" s="30" t="str">
        <f>IF(Afrapportering!Y668="","",Afrapportering!Y668)</f>
        <v/>
      </c>
      <c r="Z687" s="52" t="str">
        <f>IFERROR(MAX(IF(OR(V687="",X687=""),"",IF(AND(AND(MONTH(F687)&gt;=7,MONTH(F687)&lt;8),AND(MONTH(H687)&gt;=7,MONTH(H687)&lt;8)),(NETWORKDAYS(F687,H687,Lister!$D$7:$D$13)-V687)*T687/NETWORKDAYS(Lister!$D$19,Lister!$E$19,Lister!$D$7:$D$13),IF(AND(AND(MONTH(F687)&gt;=7,MONTH(F687)&lt;8),MONTH(H687)&gt;7),(NETWORKDAYS(F687,Lister!$E$19,Lister!$D$7:$D$13)-V687)*T687/NETWORKDAYS(Lister!$D$19,Lister!$E$19,Lister!$D$7:$D$13),IF(MONTH(F687)&gt;7,0)))),0),"")</f>
        <v/>
      </c>
      <c r="AA687" s="30" t="str">
        <f>IF(Afrapportering!AA668="","",Afrapportering!AA668)</f>
        <v/>
      </c>
      <c r="AB687" s="52" t="str">
        <f>IFERROR(MAX(IF(OR(V687="",X687=""),"",IF(AND(AND(MONTH(F687)&gt;=8,MONTH(F687)&lt;9),AND(MONTH(H687)&gt;=8,MONTH(H687)&lt;9)),(NETWORKDAYS(F687,H687,Lister!$D$7:$D$13)-X687)*T687/NETWORKDAYS(Lister!$D$20,Lister!$E$20,Lister!$D$7:$D$13),IF(AND(MONTH(F687)=7,MONTH(H687)=8),(NETWORKDAYS(Lister!$D$20,H687,Lister!$D$7:$D$13)-X687)*T687/NETWORKDAYS(Lister!$D$20,Lister!$E$20,Lister!$D$7:$D$13),IF(AND(MONTH(F687)=7,MONTH(H687)=7),0)))),0),"")</f>
        <v/>
      </c>
      <c r="AC687" s="30" t="str">
        <f>IF(Afrapportering!AC668="","",Afrapportering!AC668)</f>
        <v/>
      </c>
      <c r="AD687" s="52" t="str">
        <f t="shared" si="87"/>
        <v/>
      </c>
      <c r="AE687" s="52" t="str">
        <f t="shared" si="88"/>
        <v/>
      </c>
      <c r="AF687" s="30" t="str">
        <f t="shared" si="89"/>
        <v/>
      </c>
      <c r="AG687" s="30" t="str">
        <f t="shared" si="90"/>
        <v/>
      </c>
      <c r="AH687" s="3" t="str">
        <f t="shared" si="91"/>
        <v/>
      </c>
    </row>
    <row r="688" spans="1:34" x14ac:dyDescent="0.25">
      <c r="A688" s="13" t="str">
        <f>+Afrapportering!A669</f>
        <v/>
      </c>
      <c r="B688" s="13" t="str">
        <f>+Afrapportering!B669</f>
        <v/>
      </c>
      <c r="C688" s="13" t="str">
        <f>+Afrapportering!C669</f>
        <v/>
      </c>
      <c r="D688" s="13" t="str">
        <f>+Afrapportering!D669</f>
        <v/>
      </c>
      <c r="E688" s="14" t="str">
        <f>+Afrapportering!E669</f>
        <v/>
      </c>
      <c r="F688" s="139" t="str">
        <f>IF(Afrapportering!F669 = "", "",Afrapportering!F669)</f>
        <v/>
      </c>
      <c r="G688" s="14" t="str">
        <f>+Afrapportering!G669</f>
        <v/>
      </c>
      <c r="H688" s="139" t="str">
        <f>IF(Afrapportering!H669 = "","",Afrapportering!H669)</f>
        <v/>
      </c>
      <c r="I688" s="140" t="str">
        <f>+Afrapportering!I669</f>
        <v/>
      </c>
      <c r="J688" s="13" t="str">
        <f>+Afrapportering!J669</f>
        <v/>
      </c>
      <c r="K688" s="32" t="str">
        <f t="shared" si="84"/>
        <v/>
      </c>
      <c r="L688" s="31" t="str">
        <f>IF(Ansøgning!J674="","",Ansøgning!J674)</f>
        <v/>
      </c>
      <c r="M688" s="134" t="str">
        <f>IF(Afrapportering!M669="","",Afrapportering!M669)</f>
        <v/>
      </c>
      <c r="N688" s="31" t="str">
        <f>IF(Ansøgning!K674="","",Ansøgning!K674)</f>
        <v/>
      </c>
      <c r="O688" s="134">
        <f>IF(Afrapportering!O669="",,Afrapportering!O669)</f>
        <v>0</v>
      </c>
      <c r="P688" s="15" t="str">
        <f>IF(Ansøgning!L674="","",Ansøgning!L674)</f>
        <v/>
      </c>
      <c r="Q688" s="15" t="str">
        <f t="shared" si="85"/>
        <v/>
      </c>
      <c r="R688" s="15"/>
      <c r="S688" s="15" t="str">
        <f>IF(Afrapportering!S669="","",Afrapportering!S669)</f>
        <v/>
      </c>
      <c r="T688" s="31" t="str">
        <f t="shared" si="86"/>
        <v/>
      </c>
      <c r="U688" s="30" t="str">
        <f>IF(Afrapportering!U669="","",Afrapportering!U669)</f>
        <v/>
      </c>
      <c r="V688" s="52" t="str">
        <f>IF(Afrapportering!V669="","",Afrapportering!V669)</f>
        <v/>
      </c>
      <c r="W688" s="30" t="str">
        <f>IF(Afrapportering!W669="","",Afrapportering!W669)</f>
        <v/>
      </c>
      <c r="X688" s="52" t="str">
        <f>IF(Afrapportering!X669="","",Afrapportering!X669)</f>
        <v/>
      </c>
      <c r="Y688" s="30" t="str">
        <f>IF(Afrapportering!Y669="","",Afrapportering!Y669)</f>
        <v/>
      </c>
      <c r="Z688" s="52" t="str">
        <f>IFERROR(MAX(IF(OR(V688="",X688=""),"",IF(AND(AND(MONTH(F688)&gt;=7,MONTH(F688)&lt;8),AND(MONTH(H688)&gt;=7,MONTH(H688)&lt;8)),(NETWORKDAYS(F688,H688,Lister!$D$7:$D$13)-V688)*T688/NETWORKDAYS(Lister!$D$19,Lister!$E$19,Lister!$D$7:$D$13),IF(AND(AND(MONTH(F688)&gt;=7,MONTH(F688)&lt;8),MONTH(H688)&gt;7),(NETWORKDAYS(F688,Lister!$E$19,Lister!$D$7:$D$13)-V688)*T688/NETWORKDAYS(Lister!$D$19,Lister!$E$19,Lister!$D$7:$D$13),IF(MONTH(F688)&gt;7,0)))),0),"")</f>
        <v/>
      </c>
      <c r="AA688" s="30" t="str">
        <f>IF(Afrapportering!AA669="","",Afrapportering!AA669)</f>
        <v/>
      </c>
      <c r="AB688" s="52" t="str">
        <f>IFERROR(MAX(IF(OR(V688="",X688=""),"",IF(AND(AND(MONTH(F688)&gt;=8,MONTH(F688)&lt;9),AND(MONTH(H688)&gt;=8,MONTH(H688)&lt;9)),(NETWORKDAYS(F688,H688,Lister!$D$7:$D$13)-X688)*T688/NETWORKDAYS(Lister!$D$20,Lister!$E$20,Lister!$D$7:$D$13),IF(AND(MONTH(F688)=7,MONTH(H688)=8),(NETWORKDAYS(Lister!$D$20,H688,Lister!$D$7:$D$13)-X688)*T688/NETWORKDAYS(Lister!$D$20,Lister!$E$20,Lister!$D$7:$D$13),IF(AND(MONTH(F688)=7,MONTH(H688)=7),0)))),0),"")</f>
        <v/>
      </c>
      <c r="AC688" s="30" t="str">
        <f>IF(Afrapportering!AC669="","",Afrapportering!AC669)</f>
        <v/>
      </c>
      <c r="AD688" s="52" t="str">
        <f t="shared" si="87"/>
        <v/>
      </c>
      <c r="AE688" s="52" t="str">
        <f t="shared" si="88"/>
        <v/>
      </c>
      <c r="AF688" s="30" t="str">
        <f t="shared" si="89"/>
        <v/>
      </c>
      <c r="AG688" s="30" t="str">
        <f t="shared" si="90"/>
        <v/>
      </c>
      <c r="AH688" s="3" t="str">
        <f t="shared" si="91"/>
        <v/>
      </c>
    </row>
    <row r="689" spans="1:34" x14ac:dyDescent="0.25">
      <c r="A689" s="13" t="str">
        <f>+Afrapportering!A670</f>
        <v/>
      </c>
      <c r="B689" s="13" t="str">
        <f>+Afrapportering!B670</f>
        <v/>
      </c>
      <c r="C689" s="13" t="str">
        <f>+Afrapportering!C670</f>
        <v/>
      </c>
      <c r="D689" s="13" t="str">
        <f>+Afrapportering!D670</f>
        <v/>
      </c>
      <c r="E689" s="14" t="str">
        <f>+Afrapportering!E670</f>
        <v/>
      </c>
      <c r="F689" s="139" t="str">
        <f>IF(Afrapportering!F670 = "", "",Afrapportering!F670)</f>
        <v/>
      </c>
      <c r="G689" s="14" t="str">
        <f>+Afrapportering!G670</f>
        <v/>
      </c>
      <c r="H689" s="139" t="str">
        <f>IF(Afrapportering!H670 = "","",Afrapportering!H670)</f>
        <v/>
      </c>
      <c r="I689" s="140" t="str">
        <f>+Afrapportering!I670</f>
        <v/>
      </c>
      <c r="J689" s="13" t="str">
        <f>+Afrapportering!J670</f>
        <v/>
      </c>
      <c r="K689" s="32" t="str">
        <f t="shared" si="84"/>
        <v/>
      </c>
      <c r="L689" s="31" t="str">
        <f>IF(Ansøgning!J675="","",Ansøgning!J675)</f>
        <v/>
      </c>
      <c r="M689" s="134" t="str">
        <f>IF(Afrapportering!M670="","",Afrapportering!M670)</f>
        <v/>
      </c>
      <c r="N689" s="31" t="str">
        <f>IF(Ansøgning!K675="","",Ansøgning!K675)</f>
        <v/>
      </c>
      <c r="O689" s="134">
        <f>IF(Afrapportering!O670="",,Afrapportering!O670)</f>
        <v>0</v>
      </c>
      <c r="P689" s="15" t="str">
        <f>IF(Ansøgning!L675="","",Ansøgning!L675)</f>
        <v/>
      </c>
      <c r="Q689" s="15" t="str">
        <f t="shared" si="85"/>
        <v/>
      </c>
      <c r="R689" s="15"/>
      <c r="S689" s="15" t="str">
        <f>IF(Afrapportering!S670="","",Afrapportering!S670)</f>
        <v/>
      </c>
      <c r="T689" s="31" t="str">
        <f t="shared" si="86"/>
        <v/>
      </c>
      <c r="U689" s="30" t="str">
        <f>IF(Afrapportering!U670="","",Afrapportering!U670)</f>
        <v/>
      </c>
      <c r="V689" s="52" t="str">
        <f>IF(Afrapportering!V670="","",Afrapportering!V670)</f>
        <v/>
      </c>
      <c r="W689" s="30" t="str">
        <f>IF(Afrapportering!W670="","",Afrapportering!W670)</f>
        <v/>
      </c>
      <c r="X689" s="52" t="str">
        <f>IF(Afrapportering!X670="","",Afrapportering!X670)</f>
        <v/>
      </c>
      <c r="Y689" s="30" t="str">
        <f>IF(Afrapportering!Y670="","",Afrapportering!Y670)</f>
        <v/>
      </c>
      <c r="Z689" s="52" t="str">
        <f>IFERROR(MAX(IF(OR(V689="",X689=""),"",IF(AND(AND(MONTH(F689)&gt;=7,MONTH(F689)&lt;8),AND(MONTH(H689)&gt;=7,MONTH(H689)&lt;8)),(NETWORKDAYS(F689,H689,Lister!$D$7:$D$13)-V689)*T689/NETWORKDAYS(Lister!$D$19,Lister!$E$19,Lister!$D$7:$D$13),IF(AND(AND(MONTH(F689)&gt;=7,MONTH(F689)&lt;8),MONTH(H689)&gt;7),(NETWORKDAYS(F689,Lister!$E$19,Lister!$D$7:$D$13)-V689)*T689/NETWORKDAYS(Lister!$D$19,Lister!$E$19,Lister!$D$7:$D$13),IF(MONTH(F689)&gt;7,0)))),0),"")</f>
        <v/>
      </c>
      <c r="AA689" s="30" t="str">
        <f>IF(Afrapportering!AA670="","",Afrapportering!AA670)</f>
        <v/>
      </c>
      <c r="AB689" s="52" t="str">
        <f>IFERROR(MAX(IF(OR(V689="",X689=""),"",IF(AND(AND(MONTH(F689)&gt;=8,MONTH(F689)&lt;9),AND(MONTH(H689)&gt;=8,MONTH(H689)&lt;9)),(NETWORKDAYS(F689,H689,Lister!$D$7:$D$13)-X689)*T689/NETWORKDAYS(Lister!$D$20,Lister!$E$20,Lister!$D$7:$D$13),IF(AND(MONTH(F689)=7,MONTH(H689)=8),(NETWORKDAYS(Lister!$D$20,H689,Lister!$D$7:$D$13)-X689)*T689/NETWORKDAYS(Lister!$D$20,Lister!$E$20,Lister!$D$7:$D$13),IF(AND(MONTH(F689)=7,MONTH(H689)=7),0)))),0),"")</f>
        <v/>
      </c>
      <c r="AC689" s="30" t="str">
        <f>IF(Afrapportering!AC670="","",Afrapportering!AC670)</f>
        <v/>
      </c>
      <c r="AD689" s="52" t="str">
        <f t="shared" si="87"/>
        <v/>
      </c>
      <c r="AE689" s="52" t="str">
        <f t="shared" si="88"/>
        <v/>
      </c>
      <c r="AF689" s="30" t="str">
        <f t="shared" si="89"/>
        <v/>
      </c>
      <c r="AG689" s="30" t="str">
        <f t="shared" si="90"/>
        <v/>
      </c>
      <c r="AH689" s="3" t="str">
        <f t="shared" si="91"/>
        <v/>
      </c>
    </row>
    <row r="690" spans="1:34" x14ac:dyDescent="0.25">
      <c r="A690" s="13" t="str">
        <f>+Afrapportering!A671</f>
        <v/>
      </c>
      <c r="B690" s="13" t="str">
        <f>+Afrapportering!B671</f>
        <v/>
      </c>
      <c r="C690" s="13" t="str">
        <f>+Afrapportering!C671</f>
        <v/>
      </c>
      <c r="D690" s="13" t="str">
        <f>+Afrapportering!D671</f>
        <v/>
      </c>
      <c r="E690" s="14" t="str">
        <f>+Afrapportering!E671</f>
        <v/>
      </c>
      <c r="F690" s="139" t="str">
        <f>IF(Afrapportering!F671 = "", "",Afrapportering!F671)</f>
        <v/>
      </c>
      <c r="G690" s="14" t="str">
        <f>+Afrapportering!G671</f>
        <v/>
      </c>
      <c r="H690" s="139" t="str">
        <f>IF(Afrapportering!H671 = "","",Afrapportering!H671)</f>
        <v/>
      </c>
      <c r="I690" s="140" t="str">
        <f>+Afrapportering!I671</f>
        <v/>
      </c>
      <c r="J690" s="13" t="str">
        <f>+Afrapportering!J671</f>
        <v/>
      </c>
      <c r="K690" s="32" t="str">
        <f t="shared" si="84"/>
        <v/>
      </c>
      <c r="L690" s="31" t="str">
        <f>IF(Ansøgning!J676="","",Ansøgning!J676)</f>
        <v/>
      </c>
      <c r="M690" s="134" t="str">
        <f>IF(Afrapportering!M671="","",Afrapportering!M671)</f>
        <v/>
      </c>
      <c r="N690" s="31" t="str">
        <f>IF(Ansøgning!K676="","",Ansøgning!K676)</f>
        <v/>
      </c>
      <c r="O690" s="134">
        <f>IF(Afrapportering!O671="",,Afrapportering!O671)</f>
        <v>0</v>
      </c>
      <c r="P690" s="15" t="str">
        <f>IF(Ansøgning!L676="","",Ansøgning!L676)</f>
        <v/>
      </c>
      <c r="Q690" s="15" t="str">
        <f t="shared" si="85"/>
        <v/>
      </c>
      <c r="R690" s="15"/>
      <c r="S690" s="15" t="str">
        <f>IF(Afrapportering!S671="","",Afrapportering!S671)</f>
        <v/>
      </c>
      <c r="T690" s="31" t="str">
        <f t="shared" si="86"/>
        <v/>
      </c>
      <c r="U690" s="30" t="str">
        <f>IF(Afrapportering!U671="","",Afrapportering!U671)</f>
        <v/>
      </c>
      <c r="V690" s="52" t="str">
        <f>IF(Afrapportering!V671="","",Afrapportering!V671)</f>
        <v/>
      </c>
      <c r="W690" s="30" t="str">
        <f>IF(Afrapportering!W671="","",Afrapportering!W671)</f>
        <v/>
      </c>
      <c r="X690" s="52" t="str">
        <f>IF(Afrapportering!X671="","",Afrapportering!X671)</f>
        <v/>
      </c>
      <c r="Y690" s="30" t="str">
        <f>IF(Afrapportering!Y671="","",Afrapportering!Y671)</f>
        <v/>
      </c>
      <c r="Z690" s="52" t="str">
        <f>IFERROR(MAX(IF(OR(V690="",X690=""),"",IF(AND(AND(MONTH(F690)&gt;=7,MONTH(F690)&lt;8),AND(MONTH(H690)&gt;=7,MONTH(H690)&lt;8)),(NETWORKDAYS(F690,H690,Lister!$D$7:$D$13)-V690)*T690/NETWORKDAYS(Lister!$D$19,Lister!$E$19,Lister!$D$7:$D$13),IF(AND(AND(MONTH(F690)&gt;=7,MONTH(F690)&lt;8),MONTH(H690)&gt;7),(NETWORKDAYS(F690,Lister!$E$19,Lister!$D$7:$D$13)-V690)*T690/NETWORKDAYS(Lister!$D$19,Lister!$E$19,Lister!$D$7:$D$13),IF(MONTH(F690)&gt;7,0)))),0),"")</f>
        <v/>
      </c>
      <c r="AA690" s="30" t="str">
        <f>IF(Afrapportering!AA671="","",Afrapportering!AA671)</f>
        <v/>
      </c>
      <c r="AB690" s="52" t="str">
        <f>IFERROR(MAX(IF(OR(V690="",X690=""),"",IF(AND(AND(MONTH(F690)&gt;=8,MONTH(F690)&lt;9),AND(MONTH(H690)&gt;=8,MONTH(H690)&lt;9)),(NETWORKDAYS(F690,H690,Lister!$D$7:$D$13)-X690)*T690/NETWORKDAYS(Lister!$D$20,Lister!$E$20,Lister!$D$7:$D$13),IF(AND(MONTH(F690)=7,MONTH(H690)=8),(NETWORKDAYS(Lister!$D$20,H690,Lister!$D$7:$D$13)-X690)*T690/NETWORKDAYS(Lister!$D$20,Lister!$E$20,Lister!$D$7:$D$13),IF(AND(MONTH(F690)=7,MONTH(H690)=7),0)))),0),"")</f>
        <v/>
      </c>
      <c r="AC690" s="30" t="str">
        <f>IF(Afrapportering!AC671="","",Afrapportering!AC671)</f>
        <v/>
      </c>
      <c r="AD690" s="52" t="str">
        <f t="shared" si="87"/>
        <v/>
      </c>
      <c r="AE690" s="52" t="str">
        <f t="shared" si="88"/>
        <v/>
      </c>
      <c r="AF690" s="30" t="str">
        <f t="shared" si="89"/>
        <v/>
      </c>
      <c r="AG690" s="30" t="str">
        <f t="shared" si="90"/>
        <v/>
      </c>
      <c r="AH690" s="3" t="str">
        <f t="shared" si="91"/>
        <v/>
      </c>
    </row>
    <row r="691" spans="1:34" x14ac:dyDescent="0.25">
      <c r="A691" s="13" t="str">
        <f>+Afrapportering!A672</f>
        <v/>
      </c>
      <c r="B691" s="13" t="str">
        <f>+Afrapportering!B672</f>
        <v/>
      </c>
      <c r="C691" s="13" t="str">
        <f>+Afrapportering!C672</f>
        <v/>
      </c>
      <c r="D691" s="13" t="str">
        <f>+Afrapportering!D672</f>
        <v/>
      </c>
      <c r="E691" s="14" t="str">
        <f>+Afrapportering!E672</f>
        <v/>
      </c>
      <c r="F691" s="139" t="str">
        <f>IF(Afrapportering!F672 = "", "",Afrapportering!F672)</f>
        <v/>
      </c>
      <c r="G691" s="14" t="str">
        <f>+Afrapportering!G672</f>
        <v/>
      </c>
      <c r="H691" s="139" t="str">
        <f>IF(Afrapportering!H672 = "","",Afrapportering!H672)</f>
        <v/>
      </c>
      <c r="I691" s="140" t="str">
        <f>+Afrapportering!I672</f>
        <v/>
      </c>
      <c r="J691" s="13" t="str">
        <f>+Afrapportering!J672</f>
        <v/>
      </c>
      <c r="K691" s="32" t="str">
        <f t="shared" si="84"/>
        <v/>
      </c>
      <c r="L691" s="31" t="str">
        <f>IF(Ansøgning!J677="","",Ansøgning!J677)</f>
        <v/>
      </c>
      <c r="M691" s="134" t="str">
        <f>IF(Afrapportering!M672="","",Afrapportering!M672)</f>
        <v/>
      </c>
      <c r="N691" s="31" t="str">
        <f>IF(Ansøgning!K677="","",Ansøgning!K677)</f>
        <v/>
      </c>
      <c r="O691" s="134">
        <f>IF(Afrapportering!O672="",,Afrapportering!O672)</f>
        <v>0</v>
      </c>
      <c r="P691" s="15" t="str">
        <f>IF(Ansøgning!L677="","",Ansøgning!L677)</f>
        <v/>
      </c>
      <c r="Q691" s="15" t="str">
        <f t="shared" si="85"/>
        <v/>
      </c>
      <c r="R691" s="15"/>
      <c r="S691" s="15" t="str">
        <f>IF(Afrapportering!S672="","",Afrapportering!S672)</f>
        <v/>
      </c>
      <c r="T691" s="31" t="str">
        <f t="shared" si="86"/>
        <v/>
      </c>
      <c r="U691" s="30" t="str">
        <f>IF(Afrapportering!U672="","",Afrapportering!U672)</f>
        <v/>
      </c>
      <c r="V691" s="52" t="str">
        <f>IF(Afrapportering!V672="","",Afrapportering!V672)</f>
        <v/>
      </c>
      <c r="W691" s="30" t="str">
        <f>IF(Afrapportering!W672="","",Afrapportering!W672)</f>
        <v/>
      </c>
      <c r="X691" s="52" t="str">
        <f>IF(Afrapportering!X672="","",Afrapportering!X672)</f>
        <v/>
      </c>
      <c r="Y691" s="30" t="str">
        <f>IF(Afrapportering!Y672="","",Afrapportering!Y672)</f>
        <v/>
      </c>
      <c r="Z691" s="52" t="str">
        <f>IFERROR(MAX(IF(OR(V691="",X691=""),"",IF(AND(AND(MONTH(F691)&gt;=7,MONTH(F691)&lt;8),AND(MONTH(H691)&gt;=7,MONTH(H691)&lt;8)),(NETWORKDAYS(F691,H691,Lister!$D$7:$D$13)-V691)*T691/NETWORKDAYS(Lister!$D$19,Lister!$E$19,Lister!$D$7:$D$13),IF(AND(AND(MONTH(F691)&gt;=7,MONTH(F691)&lt;8),MONTH(H691)&gt;7),(NETWORKDAYS(F691,Lister!$E$19,Lister!$D$7:$D$13)-V691)*T691/NETWORKDAYS(Lister!$D$19,Lister!$E$19,Lister!$D$7:$D$13),IF(MONTH(F691)&gt;7,0)))),0),"")</f>
        <v/>
      </c>
      <c r="AA691" s="30" t="str">
        <f>IF(Afrapportering!AA672="","",Afrapportering!AA672)</f>
        <v/>
      </c>
      <c r="AB691" s="52" t="str">
        <f>IFERROR(MAX(IF(OR(V691="",X691=""),"",IF(AND(AND(MONTH(F691)&gt;=8,MONTH(F691)&lt;9),AND(MONTH(H691)&gt;=8,MONTH(H691)&lt;9)),(NETWORKDAYS(F691,H691,Lister!$D$7:$D$13)-X691)*T691/NETWORKDAYS(Lister!$D$20,Lister!$E$20,Lister!$D$7:$D$13),IF(AND(MONTH(F691)=7,MONTH(H691)=8),(NETWORKDAYS(Lister!$D$20,H691,Lister!$D$7:$D$13)-X691)*T691/NETWORKDAYS(Lister!$D$20,Lister!$E$20,Lister!$D$7:$D$13),IF(AND(MONTH(F691)=7,MONTH(H691)=7),0)))),0),"")</f>
        <v/>
      </c>
      <c r="AC691" s="30" t="str">
        <f>IF(Afrapportering!AC672="","",Afrapportering!AC672)</f>
        <v/>
      </c>
      <c r="AD691" s="52" t="str">
        <f t="shared" si="87"/>
        <v/>
      </c>
      <c r="AE691" s="52" t="str">
        <f t="shared" si="88"/>
        <v/>
      </c>
      <c r="AF691" s="30" t="str">
        <f t="shared" si="89"/>
        <v/>
      </c>
      <c r="AG691" s="30" t="str">
        <f t="shared" si="90"/>
        <v/>
      </c>
      <c r="AH691" s="3" t="str">
        <f t="shared" si="91"/>
        <v/>
      </c>
    </row>
    <row r="692" spans="1:34" x14ac:dyDescent="0.25">
      <c r="A692" s="13" t="str">
        <f>+Afrapportering!A673</f>
        <v/>
      </c>
      <c r="B692" s="13" t="str">
        <f>+Afrapportering!B673</f>
        <v/>
      </c>
      <c r="C692" s="13" t="str">
        <f>+Afrapportering!C673</f>
        <v/>
      </c>
      <c r="D692" s="13" t="str">
        <f>+Afrapportering!D673</f>
        <v/>
      </c>
      <c r="E692" s="14" t="str">
        <f>+Afrapportering!E673</f>
        <v/>
      </c>
      <c r="F692" s="139" t="str">
        <f>IF(Afrapportering!F673 = "", "",Afrapportering!F673)</f>
        <v/>
      </c>
      <c r="G692" s="14" t="str">
        <f>+Afrapportering!G673</f>
        <v/>
      </c>
      <c r="H692" s="139" t="str">
        <f>IF(Afrapportering!H673 = "","",Afrapportering!H673)</f>
        <v/>
      </c>
      <c r="I692" s="140" t="str">
        <f>+Afrapportering!I673</f>
        <v/>
      </c>
      <c r="J692" s="13" t="str">
        <f>+Afrapportering!J673</f>
        <v/>
      </c>
      <c r="K692" s="32" t="str">
        <f t="shared" si="84"/>
        <v/>
      </c>
      <c r="L692" s="31" t="str">
        <f>IF(Ansøgning!J678="","",Ansøgning!J678)</f>
        <v/>
      </c>
      <c r="M692" s="134" t="str">
        <f>IF(Afrapportering!M673="","",Afrapportering!M673)</f>
        <v/>
      </c>
      <c r="N692" s="31" t="str">
        <f>IF(Ansøgning!K678="","",Ansøgning!K678)</f>
        <v/>
      </c>
      <c r="O692" s="134">
        <f>IF(Afrapportering!O673="",,Afrapportering!O673)</f>
        <v>0</v>
      </c>
      <c r="P692" s="15" t="str">
        <f>IF(Ansøgning!L678="","",Ansøgning!L678)</f>
        <v/>
      </c>
      <c r="Q692" s="15" t="str">
        <f t="shared" si="85"/>
        <v/>
      </c>
      <c r="R692" s="15"/>
      <c r="S692" s="15" t="str">
        <f>IF(Afrapportering!S673="","",Afrapportering!S673)</f>
        <v/>
      </c>
      <c r="T692" s="31" t="str">
        <f t="shared" si="86"/>
        <v/>
      </c>
      <c r="U692" s="30" t="str">
        <f>IF(Afrapportering!U673="","",Afrapportering!U673)</f>
        <v/>
      </c>
      <c r="V692" s="52" t="str">
        <f>IF(Afrapportering!V673="","",Afrapportering!V673)</f>
        <v/>
      </c>
      <c r="W692" s="30" t="str">
        <f>IF(Afrapportering!W673="","",Afrapportering!W673)</f>
        <v/>
      </c>
      <c r="X692" s="52" t="str">
        <f>IF(Afrapportering!X673="","",Afrapportering!X673)</f>
        <v/>
      </c>
      <c r="Y692" s="30" t="str">
        <f>IF(Afrapportering!Y673="","",Afrapportering!Y673)</f>
        <v/>
      </c>
      <c r="Z692" s="52" t="str">
        <f>IFERROR(MAX(IF(OR(V692="",X692=""),"",IF(AND(AND(MONTH(F692)&gt;=7,MONTH(F692)&lt;8),AND(MONTH(H692)&gt;=7,MONTH(H692)&lt;8)),(NETWORKDAYS(F692,H692,Lister!$D$7:$D$13)-V692)*T692/NETWORKDAYS(Lister!$D$19,Lister!$E$19,Lister!$D$7:$D$13),IF(AND(AND(MONTH(F692)&gt;=7,MONTH(F692)&lt;8),MONTH(H692)&gt;7),(NETWORKDAYS(F692,Lister!$E$19,Lister!$D$7:$D$13)-V692)*T692/NETWORKDAYS(Lister!$D$19,Lister!$E$19,Lister!$D$7:$D$13),IF(MONTH(F692)&gt;7,0)))),0),"")</f>
        <v/>
      </c>
      <c r="AA692" s="30" t="str">
        <f>IF(Afrapportering!AA673="","",Afrapportering!AA673)</f>
        <v/>
      </c>
      <c r="AB692" s="52" t="str">
        <f>IFERROR(MAX(IF(OR(V692="",X692=""),"",IF(AND(AND(MONTH(F692)&gt;=8,MONTH(F692)&lt;9),AND(MONTH(H692)&gt;=8,MONTH(H692)&lt;9)),(NETWORKDAYS(F692,H692,Lister!$D$7:$D$13)-X692)*T692/NETWORKDAYS(Lister!$D$20,Lister!$E$20,Lister!$D$7:$D$13),IF(AND(MONTH(F692)=7,MONTH(H692)=8),(NETWORKDAYS(Lister!$D$20,H692,Lister!$D$7:$D$13)-X692)*T692/NETWORKDAYS(Lister!$D$20,Lister!$E$20,Lister!$D$7:$D$13),IF(AND(MONTH(F692)=7,MONTH(H692)=7),0)))),0),"")</f>
        <v/>
      </c>
      <c r="AC692" s="30" t="str">
        <f>IF(Afrapportering!AC673="","",Afrapportering!AC673)</f>
        <v/>
      </c>
      <c r="AD692" s="52" t="str">
        <f t="shared" si="87"/>
        <v/>
      </c>
      <c r="AE692" s="52" t="str">
        <f t="shared" si="88"/>
        <v/>
      </c>
      <c r="AF692" s="30" t="str">
        <f t="shared" si="89"/>
        <v/>
      </c>
      <c r="AG692" s="30" t="str">
        <f t="shared" si="90"/>
        <v/>
      </c>
      <c r="AH692" s="3" t="str">
        <f t="shared" si="91"/>
        <v/>
      </c>
    </row>
    <row r="693" spans="1:34" x14ac:dyDescent="0.25">
      <c r="A693" s="13" t="str">
        <f>+Afrapportering!A674</f>
        <v/>
      </c>
      <c r="B693" s="13" t="str">
        <f>+Afrapportering!B674</f>
        <v/>
      </c>
      <c r="C693" s="13" t="str">
        <f>+Afrapportering!C674</f>
        <v/>
      </c>
      <c r="D693" s="13" t="str">
        <f>+Afrapportering!D674</f>
        <v/>
      </c>
      <c r="E693" s="14" t="str">
        <f>+Afrapportering!E674</f>
        <v/>
      </c>
      <c r="F693" s="139" t="str">
        <f>IF(Afrapportering!F674 = "", "",Afrapportering!F674)</f>
        <v/>
      </c>
      <c r="G693" s="14" t="str">
        <f>+Afrapportering!G674</f>
        <v/>
      </c>
      <c r="H693" s="139" t="str">
        <f>IF(Afrapportering!H674 = "","",Afrapportering!H674)</f>
        <v/>
      </c>
      <c r="I693" s="140" t="str">
        <f>+Afrapportering!I674</f>
        <v/>
      </c>
      <c r="J693" s="13" t="str">
        <f>+Afrapportering!J674</f>
        <v/>
      </c>
      <c r="K693" s="32" t="str">
        <f t="shared" si="84"/>
        <v/>
      </c>
      <c r="L693" s="31" t="str">
        <f>IF(Ansøgning!J679="","",Ansøgning!J679)</f>
        <v/>
      </c>
      <c r="M693" s="134" t="str">
        <f>IF(Afrapportering!M674="","",Afrapportering!M674)</f>
        <v/>
      </c>
      <c r="N693" s="31" t="str">
        <f>IF(Ansøgning!K679="","",Ansøgning!K679)</f>
        <v/>
      </c>
      <c r="O693" s="134">
        <f>IF(Afrapportering!O674="",,Afrapportering!O674)</f>
        <v>0</v>
      </c>
      <c r="P693" s="15" t="str">
        <f>IF(Ansøgning!L679="","",Ansøgning!L679)</f>
        <v/>
      </c>
      <c r="Q693" s="15" t="str">
        <f t="shared" si="85"/>
        <v/>
      </c>
      <c r="R693" s="15"/>
      <c r="S693" s="15" t="str">
        <f>IF(Afrapportering!S674="","",Afrapportering!S674)</f>
        <v/>
      </c>
      <c r="T693" s="31" t="str">
        <f t="shared" si="86"/>
        <v/>
      </c>
      <c r="U693" s="30" t="str">
        <f>IF(Afrapportering!U674="","",Afrapportering!U674)</f>
        <v/>
      </c>
      <c r="V693" s="52" t="str">
        <f>IF(Afrapportering!V674="","",Afrapportering!V674)</f>
        <v/>
      </c>
      <c r="W693" s="30" t="str">
        <f>IF(Afrapportering!W674="","",Afrapportering!W674)</f>
        <v/>
      </c>
      <c r="X693" s="52" t="str">
        <f>IF(Afrapportering!X674="","",Afrapportering!X674)</f>
        <v/>
      </c>
      <c r="Y693" s="30" t="str">
        <f>IF(Afrapportering!Y674="","",Afrapportering!Y674)</f>
        <v/>
      </c>
      <c r="Z693" s="52" t="str">
        <f>IFERROR(MAX(IF(OR(V693="",X693=""),"",IF(AND(AND(MONTH(F693)&gt;=7,MONTH(F693)&lt;8),AND(MONTH(H693)&gt;=7,MONTH(H693)&lt;8)),(NETWORKDAYS(F693,H693,Lister!$D$7:$D$13)-V693)*T693/NETWORKDAYS(Lister!$D$19,Lister!$E$19,Lister!$D$7:$D$13),IF(AND(AND(MONTH(F693)&gt;=7,MONTH(F693)&lt;8),MONTH(H693)&gt;7),(NETWORKDAYS(F693,Lister!$E$19,Lister!$D$7:$D$13)-V693)*T693/NETWORKDAYS(Lister!$D$19,Lister!$E$19,Lister!$D$7:$D$13),IF(MONTH(F693)&gt;7,0)))),0),"")</f>
        <v/>
      </c>
      <c r="AA693" s="30" t="str">
        <f>IF(Afrapportering!AA674="","",Afrapportering!AA674)</f>
        <v/>
      </c>
      <c r="AB693" s="52" t="str">
        <f>IFERROR(MAX(IF(OR(V693="",X693=""),"",IF(AND(AND(MONTH(F693)&gt;=8,MONTH(F693)&lt;9),AND(MONTH(H693)&gt;=8,MONTH(H693)&lt;9)),(NETWORKDAYS(F693,H693,Lister!$D$7:$D$13)-X693)*T693/NETWORKDAYS(Lister!$D$20,Lister!$E$20,Lister!$D$7:$D$13),IF(AND(MONTH(F693)=7,MONTH(H693)=8),(NETWORKDAYS(Lister!$D$20,H693,Lister!$D$7:$D$13)-X693)*T693/NETWORKDAYS(Lister!$D$20,Lister!$E$20,Lister!$D$7:$D$13),IF(AND(MONTH(F693)=7,MONTH(H693)=7),0)))),0),"")</f>
        <v/>
      </c>
      <c r="AC693" s="30" t="str">
        <f>IF(Afrapportering!AC674="","",Afrapportering!AC674)</f>
        <v/>
      </c>
      <c r="AD693" s="52" t="str">
        <f t="shared" si="87"/>
        <v/>
      </c>
      <c r="AE693" s="52" t="str">
        <f t="shared" si="88"/>
        <v/>
      </c>
      <c r="AF693" s="30" t="str">
        <f t="shared" si="89"/>
        <v/>
      </c>
      <c r="AG693" s="30" t="str">
        <f t="shared" si="90"/>
        <v/>
      </c>
      <c r="AH693" s="3" t="str">
        <f t="shared" si="91"/>
        <v/>
      </c>
    </row>
    <row r="694" spans="1:34" x14ac:dyDescent="0.25">
      <c r="A694" s="13" t="str">
        <f>+Afrapportering!A675</f>
        <v/>
      </c>
      <c r="B694" s="13" t="str">
        <f>+Afrapportering!B675</f>
        <v/>
      </c>
      <c r="C694" s="13" t="str">
        <f>+Afrapportering!C675</f>
        <v/>
      </c>
      <c r="D694" s="13" t="str">
        <f>+Afrapportering!D675</f>
        <v/>
      </c>
      <c r="E694" s="14" t="str">
        <f>+Afrapportering!E675</f>
        <v/>
      </c>
      <c r="F694" s="139" t="str">
        <f>IF(Afrapportering!F675 = "", "",Afrapportering!F675)</f>
        <v/>
      </c>
      <c r="G694" s="14" t="str">
        <f>+Afrapportering!G675</f>
        <v/>
      </c>
      <c r="H694" s="139" t="str">
        <f>IF(Afrapportering!H675 = "","",Afrapportering!H675)</f>
        <v/>
      </c>
      <c r="I694" s="140" t="str">
        <f>+Afrapportering!I675</f>
        <v/>
      </c>
      <c r="J694" s="13" t="str">
        <f>+Afrapportering!J675</f>
        <v/>
      </c>
      <c r="K694" s="32" t="str">
        <f t="shared" si="84"/>
        <v/>
      </c>
      <c r="L694" s="31" t="str">
        <f>IF(Ansøgning!J680="","",Ansøgning!J680)</f>
        <v/>
      </c>
      <c r="M694" s="134" t="str">
        <f>IF(Afrapportering!M675="","",Afrapportering!M675)</f>
        <v/>
      </c>
      <c r="N694" s="31" t="str">
        <f>IF(Ansøgning!K680="","",Ansøgning!K680)</f>
        <v/>
      </c>
      <c r="O694" s="134">
        <f>IF(Afrapportering!O675="",,Afrapportering!O675)</f>
        <v>0</v>
      </c>
      <c r="P694" s="15" t="str">
        <f>IF(Ansøgning!L680="","",Ansøgning!L680)</f>
        <v/>
      </c>
      <c r="Q694" s="15" t="str">
        <f t="shared" si="85"/>
        <v/>
      </c>
      <c r="R694" s="15"/>
      <c r="S694" s="15" t="str">
        <f>IF(Afrapportering!S675="","",Afrapportering!S675)</f>
        <v/>
      </c>
      <c r="T694" s="31" t="str">
        <f t="shared" si="86"/>
        <v/>
      </c>
      <c r="U694" s="30" t="str">
        <f>IF(Afrapportering!U675="","",Afrapportering!U675)</f>
        <v/>
      </c>
      <c r="V694" s="52" t="str">
        <f>IF(Afrapportering!V675="","",Afrapportering!V675)</f>
        <v/>
      </c>
      <c r="W694" s="30" t="str">
        <f>IF(Afrapportering!W675="","",Afrapportering!W675)</f>
        <v/>
      </c>
      <c r="X694" s="52" t="str">
        <f>IF(Afrapportering!X675="","",Afrapportering!X675)</f>
        <v/>
      </c>
      <c r="Y694" s="30" t="str">
        <f>IF(Afrapportering!Y675="","",Afrapportering!Y675)</f>
        <v/>
      </c>
      <c r="Z694" s="52" t="str">
        <f>IFERROR(MAX(IF(OR(V694="",X694=""),"",IF(AND(AND(MONTH(F694)&gt;=7,MONTH(F694)&lt;8),AND(MONTH(H694)&gt;=7,MONTH(H694)&lt;8)),(NETWORKDAYS(F694,H694,Lister!$D$7:$D$13)-V694)*T694/NETWORKDAYS(Lister!$D$19,Lister!$E$19,Lister!$D$7:$D$13),IF(AND(AND(MONTH(F694)&gt;=7,MONTH(F694)&lt;8),MONTH(H694)&gt;7),(NETWORKDAYS(F694,Lister!$E$19,Lister!$D$7:$D$13)-V694)*T694/NETWORKDAYS(Lister!$D$19,Lister!$E$19,Lister!$D$7:$D$13),IF(MONTH(F694)&gt;7,0)))),0),"")</f>
        <v/>
      </c>
      <c r="AA694" s="30" t="str">
        <f>IF(Afrapportering!AA675="","",Afrapportering!AA675)</f>
        <v/>
      </c>
      <c r="AB694" s="52" t="str">
        <f>IFERROR(MAX(IF(OR(V694="",X694=""),"",IF(AND(AND(MONTH(F694)&gt;=8,MONTH(F694)&lt;9),AND(MONTH(H694)&gt;=8,MONTH(H694)&lt;9)),(NETWORKDAYS(F694,H694,Lister!$D$7:$D$13)-X694)*T694/NETWORKDAYS(Lister!$D$20,Lister!$E$20,Lister!$D$7:$D$13),IF(AND(MONTH(F694)=7,MONTH(H694)=8),(NETWORKDAYS(Lister!$D$20,H694,Lister!$D$7:$D$13)-X694)*T694/NETWORKDAYS(Lister!$D$20,Lister!$E$20,Lister!$D$7:$D$13),IF(AND(MONTH(F694)=7,MONTH(H694)=7),0)))),0),"")</f>
        <v/>
      </c>
      <c r="AC694" s="30" t="str">
        <f>IF(Afrapportering!AC675="","",Afrapportering!AC675)</f>
        <v/>
      </c>
      <c r="AD694" s="52" t="str">
        <f t="shared" si="87"/>
        <v/>
      </c>
      <c r="AE694" s="52" t="str">
        <f t="shared" si="88"/>
        <v/>
      </c>
      <c r="AF694" s="30" t="str">
        <f t="shared" si="89"/>
        <v/>
      </c>
      <c r="AG694" s="30" t="str">
        <f t="shared" si="90"/>
        <v/>
      </c>
      <c r="AH694" s="3" t="str">
        <f t="shared" si="91"/>
        <v/>
      </c>
    </row>
    <row r="695" spans="1:34" x14ac:dyDescent="0.25">
      <c r="A695" s="13" t="str">
        <f>+Afrapportering!A676</f>
        <v/>
      </c>
      <c r="B695" s="13" t="str">
        <f>+Afrapportering!B676</f>
        <v/>
      </c>
      <c r="C695" s="13" t="str">
        <f>+Afrapportering!C676</f>
        <v/>
      </c>
      <c r="D695" s="13" t="str">
        <f>+Afrapportering!D676</f>
        <v/>
      </c>
      <c r="E695" s="14" t="str">
        <f>+Afrapportering!E676</f>
        <v/>
      </c>
      <c r="F695" s="139" t="str">
        <f>IF(Afrapportering!F676 = "", "",Afrapportering!F676)</f>
        <v/>
      </c>
      <c r="G695" s="14" t="str">
        <f>+Afrapportering!G676</f>
        <v/>
      </c>
      <c r="H695" s="139" t="str">
        <f>IF(Afrapportering!H676 = "","",Afrapportering!H676)</f>
        <v/>
      </c>
      <c r="I695" s="140" t="str">
        <f>+Afrapportering!I676</f>
        <v/>
      </c>
      <c r="J695" s="13" t="str">
        <f>+Afrapportering!J676</f>
        <v/>
      </c>
      <c r="K695" s="32" t="str">
        <f t="shared" si="84"/>
        <v/>
      </c>
      <c r="L695" s="31" t="str">
        <f>IF(Ansøgning!J681="","",Ansøgning!J681)</f>
        <v/>
      </c>
      <c r="M695" s="134" t="str">
        <f>IF(Afrapportering!M676="","",Afrapportering!M676)</f>
        <v/>
      </c>
      <c r="N695" s="31" t="str">
        <f>IF(Ansøgning!K681="","",Ansøgning!K681)</f>
        <v/>
      </c>
      <c r="O695" s="134">
        <f>IF(Afrapportering!O676="",,Afrapportering!O676)</f>
        <v>0</v>
      </c>
      <c r="P695" s="15" t="str">
        <f>IF(Ansøgning!L681="","",Ansøgning!L681)</f>
        <v/>
      </c>
      <c r="Q695" s="15" t="str">
        <f t="shared" si="85"/>
        <v/>
      </c>
      <c r="R695" s="15"/>
      <c r="S695" s="15" t="str">
        <f>IF(Afrapportering!S676="","",Afrapportering!S676)</f>
        <v/>
      </c>
      <c r="T695" s="31" t="str">
        <f t="shared" si="86"/>
        <v/>
      </c>
      <c r="U695" s="30" t="str">
        <f>IF(Afrapportering!U676="","",Afrapportering!U676)</f>
        <v/>
      </c>
      <c r="V695" s="52" t="str">
        <f>IF(Afrapportering!V676="","",Afrapportering!V676)</f>
        <v/>
      </c>
      <c r="W695" s="30" t="str">
        <f>IF(Afrapportering!W676="","",Afrapportering!W676)</f>
        <v/>
      </c>
      <c r="X695" s="52" t="str">
        <f>IF(Afrapportering!X676="","",Afrapportering!X676)</f>
        <v/>
      </c>
      <c r="Y695" s="30" t="str">
        <f>IF(Afrapportering!Y676="","",Afrapportering!Y676)</f>
        <v/>
      </c>
      <c r="Z695" s="52" t="str">
        <f>IFERROR(MAX(IF(OR(V695="",X695=""),"",IF(AND(AND(MONTH(F695)&gt;=7,MONTH(F695)&lt;8),AND(MONTH(H695)&gt;=7,MONTH(H695)&lt;8)),(NETWORKDAYS(F695,H695,Lister!$D$7:$D$13)-V695)*T695/NETWORKDAYS(Lister!$D$19,Lister!$E$19,Lister!$D$7:$D$13),IF(AND(AND(MONTH(F695)&gt;=7,MONTH(F695)&lt;8),MONTH(H695)&gt;7),(NETWORKDAYS(F695,Lister!$E$19,Lister!$D$7:$D$13)-V695)*T695/NETWORKDAYS(Lister!$D$19,Lister!$E$19,Lister!$D$7:$D$13),IF(MONTH(F695)&gt;7,0)))),0),"")</f>
        <v/>
      </c>
      <c r="AA695" s="30" t="str">
        <f>IF(Afrapportering!AA676="","",Afrapportering!AA676)</f>
        <v/>
      </c>
      <c r="AB695" s="52" t="str">
        <f>IFERROR(MAX(IF(OR(V695="",X695=""),"",IF(AND(AND(MONTH(F695)&gt;=8,MONTH(F695)&lt;9),AND(MONTH(H695)&gt;=8,MONTH(H695)&lt;9)),(NETWORKDAYS(F695,H695,Lister!$D$7:$D$13)-X695)*T695/NETWORKDAYS(Lister!$D$20,Lister!$E$20,Lister!$D$7:$D$13),IF(AND(MONTH(F695)=7,MONTH(H695)=8),(NETWORKDAYS(Lister!$D$20,H695,Lister!$D$7:$D$13)-X695)*T695/NETWORKDAYS(Lister!$D$20,Lister!$E$20,Lister!$D$7:$D$13),IF(AND(MONTH(F695)=7,MONTH(H695)=7),0)))),0),"")</f>
        <v/>
      </c>
      <c r="AC695" s="30" t="str">
        <f>IF(Afrapportering!AC676="","",Afrapportering!AC676)</f>
        <v/>
      </c>
      <c r="AD695" s="52" t="str">
        <f t="shared" si="87"/>
        <v/>
      </c>
      <c r="AE695" s="52" t="str">
        <f t="shared" si="88"/>
        <v/>
      </c>
      <c r="AF695" s="30" t="str">
        <f t="shared" si="89"/>
        <v/>
      </c>
      <c r="AG695" s="30" t="str">
        <f t="shared" si="90"/>
        <v/>
      </c>
      <c r="AH695" s="3" t="str">
        <f t="shared" si="91"/>
        <v/>
      </c>
    </row>
    <row r="696" spans="1:34" x14ac:dyDescent="0.25">
      <c r="A696" s="13" t="str">
        <f>+Afrapportering!A677</f>
        <v/>
      </c>
      <c r="B696" s="13" t="str">
        <f>+Afrapportering!B677</f>
        <v/>
      </c>
      <c r="C696" s="13" t="str">
        <f>+Afrapportering!C677</f>
        <v/>
      </c>
      <c r="D696" s="13" t="str">
        <f>+Afrapportering!D677</f>
        <v/>
      </c>
      <c r="E696" s="14" t="str">
        <f>+Afrapportering!E677</f>
        <v/>
      </c>
      <c r="F696" s="139" t="str">
        <f>IF(Afrapportering!F677 = "", "",Afrapportering!F677)</f>
        <v/>
      </c>
      <c r="G696" s="14" t="str">
        <f>+Afrapportering!G677</f>
        <v/>
      </c>
      <c r="H696" s="139" t="str">
        <f>IF(Afrapportering!H677 = "","",Afrapportering!H677)</f>
        <v/>
      </c>
      <c r="I696" s="140" t="str">
        <f>+Afrapportering!I677</f>
        <v/>
      </c>
      <c r="J696" s="13" t="str">
        <f>+Afrapportering!J677</f>
        <v/>
      </c>
      <c r="K696" s="32" t="str">
        <f t="shared" si="84"/>
        <v/>
      </c>
      <c r="L696" s="31" t="str">
        <f>IF(Ansøgning!J682="","",Ansøgning!J682)</f>
        <v/>
      </c>
      <c r="M696" s="134" t="str">
        <f>IF(Afrapportering!M677="","",Afrapportering!M677)</f>
        <v/>
      </c>
      <c r="N696" s="31" t="str">
        <f>IF(Ansøgning!K682="","",Ansøgning!K682)</f>
        <v/>
      </c>
      <c r="O696" s="134">
        <f>IF(Afrapportering!O677="",,Afrapportering!O677)</f>
        <v>0</v>
      </c>
      <c r="P696" s="15" t="str">
        <f>IF(Ansøgning!L682="","",Ansøgning!L682)</f>
        <v/>
      </c>
      <c r="Q696" s="15" t="str">
        <f t="shared" si="85"/>
        <v/>
      </c>
      <c r="R696" s="15"/>
      <c r="S696" s="15" t="str">
        <f>IF(Afrapportering!S677="","",Afrapportering!S677)</f>
        <v/>
      </c>
      <c r="T696" s="31" t="str">
        <f t="shared" si="86"/>
        <v/>
      </c>
      <c r="U696" s="30" t="str">
        <f>IF(Afrapportering!U677="","",Afrapportering!U677)</f>
        <v/>
      </c>
      <c r="V696" s="52" t="str">
        <f>IF(Afrapportering!V677="","",Afrapportering!V677)</f>
        <v/>
      </c>
      <c r="W696" s="30" t="str">
        <f>IF(Afrapportering!W677="","",Afrapportering!W677)</f>
        <v/>
      </c>
      <c r="X696" s="52" t="str">
        <f>IF(Afrapportering!X677="","",Afrapportering!X677)</f>
        <v/>
      </c>
      <c r="Y696" s="30" t="str">
        <f>IF(Afrapportering!Y677="","",Afrapportering!Y677)</f>
        <v/>
      </c>
      <c r="Z696" s="52" t="str">
        <f>IFERROR(MAX(IF(OR(V696="",X696=""),"",IF(AND(AND(MONTH(F696)&gt;=7,MONTH(F696)&lt;8),AND(MONTH(H696)&gt;=7,MONTH(H696)&lt;8)),(NETWORKDAYS(F696,H696,Lister!$D$7:$D$13)-V696)*T696/NETWORKDAYS(Lister!$D$19,Lister!$E$19,Lister!$D$7:$D$13),IF(AND(AND(MONTH(F696)&gt;=7,MONTH(F696)&lt;8),MONTH(H696)&gt;7),(NETWORKDAYS(F696,Lister!$E$19,Lister!$D$7:$D$13)-V696)*T696/NETWORKDAYS(Lister!$D$19,Lister!$E$19,Lister!$D$7:$D$13),IF(MONTH(F696)&gt;7,0)))),0),"")</f>
        <v/>
      </c>
      <c r="AA696" s="30" t="str">
        <f>IF(Afrapportering!AA677="","",Afrapportering!AA677)</f>
        <v/>
      </c>
      <c r="AB696" s="52" t="str">
        <f>IFERROR(MAX(IF(OR(V696="",X696=""),"",IF(AND(AND(MONTH(F696)&gt;=8,MONTH(F696)&lt;9),AND(MONTH(H696)&gt;=8,MONTH(H696)&lt;9)),(NETWORKDAYS(F696,H696,Lister!$D$7:$D$13)-X696)*T696/NETWORKDAYS(Lister!$D$20,Lister!$E$20,Lister!$D$7:$D$13),IF(AND(MONTH(F696)=7,MONTH(H696)=8),(NETWORKDAYS(Lister!$D$20,H696,Lister!$D$7:$D$13)-X696)*T696/NETWORKDAYS(Lister!$D$20,Lister!$E$20,Lister!$D$7:$D$13),IF(AND(MONTH(F696)=7,MONTH(H696)=7),0)))),0),"")</f>
        <v/>
      </c>
      <c r="AC696" s="30" t="str">
        <f>IF(Afrapportering!AC677="","",Afrapportering!AC677)</f>
        <v/>
      </c>
      <c r="AD696" s="52" t="str">
        <f t="shared" si="87"/>
        <v/>
      </c>
      <c r="AE696" s="52" t="str">
        <f t="shared" si="88"/>
        <v/>
      </c>
      <c r="AF696" s="30" t="str">
        <f t="shared" si="89"/>
        <v/>
      </c>
      <c r="AG696" s="30" t="str">
        <f t="shared" si="90"/>
        <v/>
      </c>
      <c r="AH696" s="3" t="str">
        <f t="shared" si="91"/>
        <v/>
      </c>
    </row>
    <row r="697" spans="1:34" x14ac:dyDescent="0.25">
      <c r="A697" s="13" t="str">
        <f>+Afrapportering!A678</f>
        <v/>
      </c>
      <c r="B697" s="13" t="str">
        <f>+Afrapportering!B678</f>
        <v/>
      </c>
      <c r="C697" s="13" t="str">
        <f>+Afrapportering!C678</f>
        <v/>
      </c>
      <c r="D697" s="13" t="str">
        <f>+Afrapportering!D678</f>
        <v/>
      </c>
      <c r="E697" s="14" t="str">
        <f>+Afrapportering!E678</f>
        <v/>
      </c>
      <c r="F697" s="139" t="str">
        <f>IF(Afrapportering!F678 = "", "",Afrapportering!F678)</f>
        <v/>
      </c>
      <c r="G697" s="14" t="str">
        <f>+Afrapportering!G678</f>
        <v/>
      </c>
      <c r="H697" s="139" t="str">
        <f>IF(Afrapportering!H678 = "","",Afrapportering!H678)</f>
        <v/>
      </c>
      <c r="I697" s="140" t="str">
        <f>+Afrapportering!I678</f>
        <v/>
      </c>
      <c r="J697" s="13" t="str">
        <f>+Afrapportering!J678</f>
        <v/>
      </c>
      <c r="K697" s="32" t="str">
        <f t="shared" si="84"/>
        <v/>
      </c>
      <c r="L697" s="31" t="str">
        <f>IF(Ansøgning!J683="","",Ansøgning!J683)</f>
        <v/>
      </c>
      <c r="M697" s="134" t="str">
        <f>IF(Afrapportering!M678="","",Afrapportering!M678)</f>
        <v/>
      </c>
      <c r="N697" s="31" t="str">
        <f>IF(Ansøgning!K683="","",Ansøgning!K683)</f>
        <v/>
      </c>
      <c r="O697" s="134">
        <f>IF(Afrapportering!O678="",,Afrapportering!O678)</f>
        <v>0</v>
      </c>
      <c r="P697" s="15" t="str">
        <f>IF(Ansøgning!L683="","",Ansøgning!L683)</f>
        <v/>
      </c>
      <c r="Q697" s="15" t="str">
        <f t="shared" si="85"/>
        <v/>
      </c>
      <c r="R697" s="15"/>
      <c r="S697" s="15" t="str">
        <f>IF(Afrapportering!S678="","",Afrapportering!S678)</f>
        <v/>
      </c>
      <c r="T697" s="31" t="str">
        <f t="shared" si="86"/>
        <v/>
      </c>
      <c r="U697" s="30" t="str">
        <f>IF(Afrapportering!U678="","",Afrapportering!U678)</f>
        <v/>
      </c>
      <c r="V697" s="52" t="str">
        <f>IF(Afrapportering!V678="","",Afrapportering!V678)</f>
        <v/>
      </c>
      <c r="W697" s="30" t="str">
        <f>IF(Afrapportering!W678="","",Afrapportering!W678)</f>
        <v/>
      </c>
      <c r="X697" s="52" t="str">
        <f>IF(Afrapportering!X678="","",Afrapportering!X678)</f>
        <v/>
      </c>
      <c r="Y697" s="30" t="str">
        <f>IF(Afrapportering!Y678="","",Afrapportering!Y678)</f>
        <v/>
      </c>
      <c r="Z697" s="52" t="str">
        <f>IFERROR(MAX(IF(OR(V697="",X697=""),"",IF(AND(AND(MONTH(F697)&gt;=7,MONTH(F697)&lt;8),AND(MONTH(H697)&gt;=7,MONTH(H697)&lt;8)),(NETWORKDAYS(F697,H697,Lister!$D$7:$D$13)-V697)*T697/NETWORKDAYS(Lister!$D$19,Lister!$E$19,Lister!$D$7:$D$13),IF(AND(AND(MONTH(F697)&gt;=7,MONTH(F697)&lt;8),MONTH(H697)&gt;7),(NETWORKDAYS(F697,Lister!$E$19,Lister!$D$7:$D$13)-V697)*T697/NETWORKDAYS(Lister!$D$19,Lister!$E$19,Lister!$D$7:$D$13),IF(MONTH(F697)&gt;7,0)))),0),"")</f>
        <v/>
      </c>
      <c r="AA697" s="30" t="str">
        <f>IF(Afrapportering!AA678="","",Afrapportering!AA678)</f>
        <v/>
      </c>
      <c r="AB697" s="52" t="str">
        <f>IFERROR(MAX(IF(OR(V697="",X697=""),"",IF(AND(AND(MONTH(F697)&gt;=8,MONTH(F697)&lt;9),AND(MONTH(H697)&gt;=8,MONTH(H697)&lt;9)),(NETWORKDAYS(F697,H697,Lister!$D$7:$D$13)-X697)*T697/NETWORKDAYS(Lister!$D$20,Lister!$E$20,Lister!$D$7:$D$13),IF(AND(MONTH(F697)=7,MONTH(H697)=8),(NETWORKDAYS(Lister!$D$20,H697,Lister!$D$7:$D$13)-X697)*T697/NETWORKDAYS(Lister!$D$20,Lister!$E$20,Lister!$D$7:$D$13),IF(AND(MONTH(F697)=7,MONTH(H697)=7),0)))),0),"")</f>
        <v/>
      </c>
      <c r="AC697" s="30" t="str">
        <f>IF(Afrapportering!AC678="","",Afrapportering!AC678)</f>
        <v/>
      </c>
      <c r="AD697" s="52" t="str">
        <f t="shared" si="87"/>
        <v/>
      </c>
      <c r="AE697" s="52" t="str">
        <f t="shared" si="88"/>
        <v/>
      </c>
      <c r="AF697" s="30" t="str">
        <f t="shared" si="89"/>
        <v/>
      </c>
      <c r="AG697" s="30" t="str">
        <f t="shared" si="90"/>
        <v/>
      </c>
      <c r="AH697" s="3" t="str">
        <f t="shared" si="91"/>
        <v/>
      </c>
    </row>
    <row r="698" spans="1:34" x14ac:dyDescent="0.25">
      <c r="A698" s="13" t="str">
        <f>+Afrapportering!A679</f>
        <v/>
      </c>
      <c r="B698" s="13" t="str">
        <f>+Afrapportering!B679</f>
        <v/>
      </c>
      <c r="C698" s="13" t="str">
        <f>+Afrapportering!C679</f>
        <v/>
      </c>
      <c r="D698" s="13" t="str">
        <f>+Afrapportering!D679</f>
        <v/>
      </c>
      <c r="E698" s="14" t="str">
        <f>+Afrapportering!E679</f>
        <v/>
      </c>
      <c r="F698" s="139" t="str">
        <f>IF(Afrapportering!F679 = "", "",Afrapportering!F679)</f>
        <v/>
      </c>
      <c r="G698" s="14" t="str">
        <f>+Afrapportering!G679</f>
        <v/>
      </c>
      <c r="H698" s="139" t="str">
        <f>IF(Afrapportering!H679 = "","",Afrapportering!H679)</f>
        <v/>
      </c>
      <c r="I698" s="140" t="str">
        <f>+Afrapportering!I679</f>
        <v/>
      </c>
      <c r="J698" s="13" t="str">
        <f>+Afrapportering!J679</f>
        <v/>
      </c>
      <c r="K698" s="32" t="str">
        <f t="shared" si="84"/>
        <v/>
      </c>
      <c r="L698" s="31" t="str">
        <f>IF(Ansøgning!J684="","",Ansøgning!J684)</f>
        <v/>
      </c>
      <c r="M698" s="134" t="str">
        <f>IF(Afrapportering!M679="","",Afrapportering!M679)</f>
        <v/>
      </c>
      <c r="N698" s="31" t="str">
        <f>IF(Ansøgning!K684="","",Ansøgning!K684)</f>
        <v/>
      </c>
      <c r="O698" s="134">
        <f>IF(Afrapportering!O679="",,Afrapportering!O679)</f>
        <v>0</v>
      </c>
      <c r="P698" s="15" t="str">
        <f>IF(Ansøgning!L684="","",Ansøgning!L684)</f>
        <v/>
      </c>
      <c r="Q698" s="15" t="str">
        <f t="shared" si="85"/>
        <v/>
      </c>
      <c r="R698" s="15"/>
      <c r="S698" s="15" t="str">
        <f>IF(Afrapportering!S679="","",Afrapportering!S679)</f>
        <v/>
      </c>
      <c r="T698" s="31" t="str">
        <f t="shared" si="86"/>
        <v/>
      </c>
      <c r="U698" s="30" t="str">
        <f>IF(Afrapportering!U679="","",Afrapportering!U679)</f>
        <v/>
      </c>
      <c r="V698" s="52" t="str">
        <f>IF(Afrapportering!V679="","",Afrapportering!V679)</f>
        <v/>
      </c>
      <c r="W698" s="30" t="str">
        <f>IF(Afrapportering!W679="","",Afrapportering!W679)</f>
        <v/>
      </c>
      <c r="X698" s="52" t="str">
        <f>IF(Afrapportering!X679="","",Afrapportering!X679)</f>
        <v/>
      </c>
      <c r="Y698" s="30" t="str">
        <f>IF(Afrapportering!Y679="","",Afrapportering!Y679)</f>
        <v/>
      </c>
      <c r="Z698" s="52" t="str">
        <f>IFERROR(MAX(IF(OR(V698="",X698=""),"",IF(AND(AND(MONTH(F698)&gt;=7,MONTH(F698)&lt;8),AND(MONTH(H698)&gt;=7,MONTH(H698)&lt;8)),(NETWORKDAYS(F698,H698,Lister!$D$7:$D$13)-V698)*T698/NETWORKDAYS(Lister!$D$19,Lister!$E$19,Lister!$D$7:$D$13),IF(AND(AND(MONTH(F698)&gt;=7,MONTH(F698)&lt;8),MONTH(H698)&gt;7),(NETWORKDAYS(F698,Lister!$E$19,Lister!$D$7:$D$13)-V698)*T698/NETWORKDAYS(Lister!$D$19,Lister!$E$19,Lister!$D$7:$D$13),IF(MONTH(F698)&gt;7,0)))),0),"")</f>
        <v/>
      </c>
      <c r="AA698" s="30" t="str">
        <f>IF(Afrapportering!AA679="","",Afrapportering!AA679)</f>
        <v/>
      </c>
      <c r="AB698" s="52" t="str">
        <f>IFERROR(MAX(IF(OR(V698="",X698=""),"",IF(AND(AND(MONTH(F698)&gt;=8,MONTH(F698)&lt;9),AND(MONTH(H698)&gt;=8,MONTH(H698)&lt;9)),(NETWORKDAYS(F698,H698,Lister!$D$7:$D$13)-X698)*T698/NETWORKDAYS(Lister!$D$20,Lister!$E$20,Lister!$D$7:$D$13),IF(AND(MONTH(F698)=7,MONTH(H698)=8),(NETWORKDAYS(Lister!$D$20,H698,Lister!$D$7:$D$13)-X698)*T698/NETWORKDAYS(Lister!$D$20,Lister!$E$20,Lister!$D$7:$D$13),IF(AND(MONTH(F698)=7,MONTH(H698)=7),0)))),0),"")</f>
        <v/>
      </c>
      <c r="AC698" s="30" t="str">
        <f>IF(Afrapportering!AC679="","",Afrapportering!AC679)</f>
        <v/>
      </c>
      <c r="AD698" s="52" t="str">
        <f t="shared" si="87"/>
        <v/>
      </c>
      <c r="AE698" s="52" t="str">
        <f t="shared" si="88"/>
        <v/>
      </c>
      <c r="AF698" s="30" t="str">
        <f t="shared" si="89"/>
        <v/>
      </c>
      <c r="AG698" s="30" t="str">
        <f t="shared" si="90"/>
        <v/>
      </c>
      <c r="AH698" s="3" t="str">
        <f t="shared" si="91"/>
        <v/>
      </c>
    </row>
    <row r="699" spans="1:34" x14ac:dyDescent="0.25">
      <c r="A699" s="13" t="str">
        <f>+Afrapportering!A680</f>
        <v/>
      </c>
      <c r="B699" s="13" t="str">
        <f>+Afrapportering!B680</f>
        <v/>
      </c>
      <c r="C699" s="13" t="str">
        <f>+Afrapportering!C680</f>
        <v/>
      </c>
      <c r="D699" s="13" t="str">
        <f>+Afrapportering!D680</f>
        <v/>
      </c>
      <c r="E699" s="14" t="str">
        <f>+Afrapportering!E680</f>
        <v/>
      </c>
      <c r="F699" s="139" t="str">
        <f>IF(Afrapportering!F680 = "", "",Afrapportering!F680)</f>
        <v/>
      </c>
      <c r="G699" s="14" t="str">
        <f>+Afrapportering!G680</f>
        <v/>
      </c>
      <c r="H699" s="139" t="str">
        <f>IF(Afrapportering!H680 = "","",Afrapportering!H680)</f>
        <v/>
      </c>
      <c r="I699" s="140" t="str">
        <f>+Afrapportering!I680</f>
        <v/>
      </c>
      <c r="J699" s="13" t="str">
        <f>+Afrapportering!J680</f>
        <v/>
      </c>
      <c r="K699" s="32" t="str">
        <f t="shared" si="84"/>
        <v/>
      </c>
      <c r="L699" s="31" t="str">
        <f>IF(Ansøgning!J685="","",Ansøgning!J685)</f>
        <v/>
      </c>
      <c r="M699" s="134" t="str">
        <f>IF(Afrapportering!M680="","",Afrapportering!M680)</f>
        <v/>
      </c>
      <c r="N699" s="31" t="str">
        <f>IF(Ansøgning!K685="","",Ansøgning!K685)</f>
        <v/>
      </c>
      <c r="O699" s="134">
        <f>IF(Afrapportering!O680="",,Afrapportering!O680)</f>
        <v>0</v>
      </c>
      <c r="P699" s="15" t="str">
        <f>IF(Ansøgning!L685="","",Ansøgning!L685)</f>
        <v/>
      </c>
      <c r="Q699" s="15" t="str">
        <f t="shared" si="85"/>
        <v/>
      </c>
      <c r="R699" s="15"/>
      <c r="S699" s="15" t="str">
        <f>IF(Afrapportering!S680="","",Afrapportering!S680)</f>
        <v/>
      </c>
      <c r="T699" s="31" t="str">
        <f t="shared" si="86"/>
        <v/>
      </c>
      <c r="U699" s="30" t="str">
        <f>IF(Afrapportering!U680="","",Afrapportering!U680)</f>
        <v/>
      </c>
      <c r="V699" s="52" t="str">
        <f>IF(Afrapportering!V680="","",Afrapportering!V680)</f>
        <v/>
      </c>
      <c r="W699" s="30" t="str">
        <f>IF(Afrapportering!W680="","",Afrapportering!W680)</f>
        <v/>
      </c>
      <c r="X699" s="52" t="str">
        <f>IF(Afrapportering!X680="","",Afrapportering!X680)</f>
        <v/>
      </c>
      <c r="Y699" s="30" t="str">
        <f>IF(Afrapportering!Y680="","",Afrapportering!Y680)</f>
        <v/>
      </c>
      <c r="Z699" s="52" t="str">
        <f>IFERROR(MAX(IF(OR(V699="",X699=""),"",IF(AND(AND(MONTH(F699)&gt;=7,MONTH(F699)&lt;8),AND(MONTH(H699)&gt;=7,MONTH(H699)&lt;8)),(NETWORKDAYS(F699,H699,Lister!$D$7:$D$13)-V699)*T699/NETWORKDAYS(Lister!$D$19,Lister!$E$19,Lister!$D$7:$D$13),IF(AND(AND(MONTH(F699)&gt;=7,MONTH(F699)&lt;8),MONTH(H699)&gt;7),(NETWORKDAYS(F699,Lister!$E$19,Lister!$D$7:$D$13)-V699)*T699/NETWORKDAYS(Lister!$D$19,Lister!$E$19,Lister!$D$7:$D$13),IF(MONTH(F699)&gt;7,0)))),0),"")</f>
        <v/>
      </c>
      <c r="AA699" s="30" t="str">
        <f>IF(Afrapportering!AA680="","",Afrapportering!AA680)</f>
        <v/>
      </c>
      <c r="AB699" s="52" t="str">
        <f>IFERROR(MAX(IF(OR(V699="",X699=""),"",IF(AND(AND(MONTH(F699)&gt;=8,MONTH(F699)&lt;9),AND(MONTH(H699)&gt;=8,MONTH(H699)&lt;9)),(NETWORKDAYS(F699,H699,Lister!$D$7:$D$13)-X699)*T699/NETWORKDAYS(Lister!$D$20,Lister!$E$20,Lister!$D$7:$D$13),IF(AND(MONTH(F699)=7,MONTH(H699)=8),(NETWORKDAYS(Lister!$D$20,H699,Lister!$D$7:$D$13)-X699)*T699/NETWORKDAYS(Lister!$D$20,Lister!$E$20,Lister!$D$7:$D$13),IF(AND(MONTH(F699)=7,MONTH(H699)=7),0)))),0),"")</f>
        <v/>
      </c>
      <c r="AC699" s="30" t="str">
        <f>IF(Afrapportering!AC680="","",Afrapportering!AC680)</f>
        <v/>
      </c>
      <c r="AD699" s="52" t="str">
        <f t="shared" si="87"/>
        <v/>
      </c>
      <c r="AE699" s="52" t="str">
        <f t="shared" si="88"/>
        <v/>
      </c>
      <c r="AF699" s="30" t="str">
        <f t="shared" si="89"/>
        <v/>
      </c>
      <c r="AG699" s="30" t="str">
        <f t="shared" si="90"/>
        <v/>
      </c>
      <c r="AH699" s="3" t="str">
        <f t="shared" si="91"/>
        <v/>
      </c>
    </row>
    <row r="700" spans="1:34" x14ac:dyDescent="0.25">
      <c r="A700" s="13" t="str">
        <f>+Afrapportering!A681</f>
        <v/>
      </c>
      <c r="B700" s="13" t="str">
        <f>+Afrapportering!B681</f>
        <v/>
      </c>
      <c r="C700" s="13" t="str">
        <f>+Afrapportering!C681</f>
        <v/>
      </c>
      <c r="D700" s="13" t="str">
        <f>+Afrapportering!D681</f>
        <v/>
      </c>
      <c r="E700" s="14" t="str">
        <f>+Afrapportering!E681</f>
        <v/>
      </c>
      <c r="F700" s="139" t="str">
        <f>IF(Afrapportering!F681 = "", "",Afrapportering!F681)</f>
        <v/>
      </c>
      <c r="G700" s="14" t="str">
        <f>+Afrapportering!G681</f>
        <v/>
      </c>
      <c r="H700" s="139" t="str">
        <f>IF(Afrapportering!H681 = "","",Afrapportering!H681)</f>
        <v/>
      </c>
      <c r="I700" s="140" t="str">
        <f>+Afrapportering!I681</f>
        <v/>
      </c>
      <c r="J700" s="13" t="str">
        <f>+Afrapportering!J681</f>
        <v/>
      </c>
      <c r="K700" s="32" t="str">
        <f t="shared" si="84"/>
        <v/>
      </c>
      <c r="L700" s="31" t="str">
        <f>IF(Ansøgning!J686="","",Ansøgning!J686)</f>
        <v/>
      </c>
      <c r="M700" s="134" t="str">
        <f>IF(Afrapportering!M681="","",Afrapportering!M681)</f>
        <v/>
      </c>
      <c r="N700" s="31" t="str">
        <f>IF(Ansøgning!K686="","",Ansøgning!K686)</f>
        <v/>
      </c>
      <c r="O700" s="134">
        <f>IF(Afrapportering!O681="",,Afrapportering!O681)</f>
        <v>0</v>
      </c>
      <c r="P700" s="15" t="str">
        <f>IF(Ansøgning!L686="","",Ansøgning!L686)</f>
        <v/>
      </c>
      <c r="Q700" s="15" t="str">
        <f t="shared" si="85"/>
        <v/>
      </c>
      <c r="R700" s="15"/>
      <c r="S700" s="15" t="str">
        <f>IF(Afrapportering!S681="","",Afrapportering!S681)</f>
        <v/>
      </c>
      <c r="T700" s="31" t="str">
        <f t="shared" si="86"/>
        <v/>
      </c>
      <c r="U700" s="30" t="str">
        <f>IF(Afrapportering!U681="","",Afrapportering!U681)</f>
        <v/>
      </c>
      <c r="V700" s="52" t="str">
        <f>IF(Afrapportering!V681="","",Afrapportering!V681)</f>
        <v/>
      </c>
      <c r="W700" s="30" t="str">
        <f>IF(Afrapportering!W681="","",Afrapportering!W681)</f>
        <v/>
      </c>
      <c r="X700" s="52" t="str">
        <f>IF(Afrapportering!X681="","",Afrapportering!X681)</f>
        <v/>
      </c>
      <c r="Y700" s="30" t="str">
        <f>IF(Afrapportering!Y681="","",Afrapportering!Y681)</f>
        <v/>
      </c>
      <c r="Z700" s="52" t="str">
        <f>IFERROR(MAX(IF(OR(V700="",X700=""),"",IF(AND(AND(MONTH(F700)&gt;=7,MONTH(F700)&lt;8),AND(MONTH(H700)&gt;=7,MONTH(H700)&lt;8)),(NETWORKDAYS(F700,H700,Lister!$D$7:$D$13)-V700)*T700/NETWORKDAYS(Lister!$D$19,Lister!$E$19,Lister!$D$7:$D$13),IF(AND(AND(MONTH(F700)&gt;=7,MONTH(F700)&lt;8),MONTH(H700)&gt;7),(NETWORKDAYS(F700,Lister!$E$19,Lister!$D$7:$D$13)-V700)*T700/NETWORKDAYS(Lister!$D$19,Lister!$E$19,Lister!$D$7:$D$13),IF(MONTH(F700)&gt;7,0)))),0),"")</f>
        <v/>
      </c>
      <c r="AA700" s="30" t="str">
        <f>IF(Afrapportering!AA681="","",Afrapportering!AA681)</f>
        <v/>
      </c>
      <c r="AB700" s="52" t="str">
        <f>IFERROR(MAX(IF(OR(V700="",X700=""),"",IF(AND(AND(MONTH(F700)&gt;=8,MONTH(F700)&lt;9),AND(MONTH(H700)&gt;=8,MONTH(H700)&lt;9)),(NETWORKDAYS(F700,H700,Lister!$D$7:$D$13)-X700)*T700/NETWORKDAYS(Lister!$D$20,Lister!$E$20,Lister!$D$7:$D$13),IF(AND(MONTH(F700)=7,MONTH(H700)=8),(NETWORKDAYS(Lister!$D$20,H700,Lister!$D$7:$D$13)-X700)*T700/NETWORKDAYS(Lister!$D$20,Lister!$E$20,Lister!$D$7:$D$13),IF(AND(MONTH(F700)=7,MONTH(H700)=7),0)))),0),"")</f>
        <v/>
      </c>
      <c r="AC700" s="30" t="str">
        <f>IF(Afrapportering!AC681="","",Afrapportering!AC681)</f>
        <v/>
      </c>
      <c r="AD700" s="52" t="str">
        <f t="shared" si="87"/>
        <v/>
      </c>
      <c r="AE700" s="52" t="str">
        <f t="shared" si="88"/>
        <v/>
      </c>
      <c r="AF700" s="30" t="str">
        <f t="shared" si="89"/>
        <v/>
      </c>
      <c r="AG700" s="30" t="str">
        <f t="shared" si="90"/>
        <v/>
      </c>
      <c r="AH700" s="3" t="str">
        <f t="shared" si="91"/>
        <v/>
      </c>
    </row>
    <row r="701" spans="1:34" x14ac:dyDescent="0.25">
      <c r="A701" s="13" t="str">
        <f>+Afrapportering!A682</f>
        <v/>
      </c>
      <c r="B701" s="13" t="str">
        <f>+Afrapportering!B682</f>
        <v/>
      </c>
      <c r="C701" s="13" t="str">
        <f>+Afrapportering!C682</f>
        <v/>
      </c>
      <c r="D701" s="13" t="str">
        <f>+Afrapportering!D682</f>
        <v/>
      </c>
      <c r="E701" s="14" t="str">
        <f>+Afrapportering!E682</f>
        <v/>
      </c>
      <c r="F701" s="139" t="str">
        <f>IF(Afrapportering!F682 = "", "",Afrapportering!F682)</f>
        <v/>
      </c>
      <c r="G701" s="14" t="str">
        <f>+Afrapportering!G682</f>
        <v/>
      </c>
      <c r="H701" s="139" t="str">
        <f>IF(Afrapportering!H682 = "","",Afrapportering!H682)</f>
        <v/>
      </c>
      <c r="I701" s="140" t="str">
        <f>+Afrapportering!I682</f>
        <v/>
      </c>
      <c r="J701" s="13" t="str">
        <f>+Afrapportering!J682</f>
        <v/>
      </c>
      <c r="K701" s="32" t="str">
        <f t="shared" si="84"/>
        <v/>
      </c>
      <c r="L701" s="31" t="str">
        <f>IF(Ansøgning!J687="","",Ansøgning!J687)</f>
        <v/>
      </c>
      <c r="M701" s="134" t="str">
        <f>IF(Afrapportering!M682="","",Afrapportering!M682)</f>
        <v/>
      </c>
      <c r="N701" s="31" t="str">
        <f>IF(Ansøgning!K687="","",Ansøgning!K687)</f>
        <v/>
      </c>
      <c r="O701" s="134">
        <f>IF(Afrapportering!O682="",,Afrapportering!O682)</f>
        <v>0</v>
      </c>
      <c r="P701" s="15" t="str">
        <f>IF(Ansøgning!L687="","",Ansøgning!L687)</f>
        <v/>
      </c>
      <c r="Q701" s="15" t="str">
        <f t="shared" si="85"/>
        <v/>
      </c>
      <c r="R701" s="15"/>
      <c r="S701" s="15" t="str">
        <f>IF(Afrapportering!S682="","",Afrapportering!S682)</f>
        <v/>
      </c>
      <c r="T701" s="31" t="str">
        <f t="shared" si="86"/>
        <v/>
      </c>
      <c r="U701" s="30" t="str">
        <f>IF(Afrapportering!U682="","",Afrapportering!U682)</f>
        <v/>
      </c>
      <c r="V701" s="52" t="str">
        <f>IF(Afrapportering!V682="","",Afrapportering!V682)</f>
        <v/>
      </c>
      <c r="W701" s="30" t="str">
        <f>IF(Afrapportering!W682="","",Afrapportering!W682)</f>
        <v/>
      </c>
      <c r="X701" s="52" t="str">
        <f>IF(Afrapportering!X682="","",Afrapportering!X682)</f>
        <v/>
      </c>
      <c r="Y701" s="30" t="str">
        <f>IF(Afrapportering!Y682="","",Afrapportering!Y682)</f>
        <v/>
      </c>
      <c r="Z701" s="52" t="str">
        <f>IFERROR(MAX(IF(OR(V701="",X701=""),"",IF(AND(AND(MONTH(F701)&gt;=7,MONTH(F701)&lt;8),AND(MONTH(H701)&gt;=7,MONTH(H701)&lt;8)),(NETWORKDAYS(F701,H701,Lister!$D$7:$D$13)-V701)*T701/NETWORKDAYS(Lister!$D$19,Lister!$E$19,Lister!$D$7:$D$13),IF(AND(AND(MONTH(F701)&gt;=7,MONTH(F701)&lt;8),MONTH(H701)&gt;7),(NETWORKDAYS(F701,Lister!$E$19,Lister!$D$7:$D$13)-V701)*T701/NETWORKDAYS(Lister!$D$19,Lister!$E$19,Lister!$D$7:$D$13),IF(MONTH(F701)&gt;7,0)))),0),"")</f>
        <v/>
      </c>
      <c r="AA701" s="30" t="str">
        <f>IF(Afrapportering!AA682="","",Afrapportering!AA682)</f>
        <v/>
      </c>
      <c r="AB701" s="52" t="str">
        <f>IFERROR(MAX(IF(OR(V701="",X701=""),"",IF(AND(AND(MONTH(F701)&gt;=8,MONTH(F701)&lt;9),AND(MONTH(H701)&gt;=8,MONTH(H701)&lt;9)),(NETWORKDAYS(F701,H701,Lister!$D$7:$D$13)-X701)*T701/NETWORKDAYS(Lister!$D$20,Lister!$E$20,Lister!$D$7:$D$13),IF(AND(MONTH(F701)=7,MONTH(H701)=8),(NETWORKDAYS(Lister!$D$20,H701,Lister!$D$7:$D$13)-X701)*T701/NETWORKDAYS(Lister!$D$20,Lister!$E$20,Lister!$D$7:$D$13),IF(AND(MONTH(F701)=7,MONTH(H701)=7),0)))),0),"")</f>
        <v/>
      </c>
      <c r="AC701" s="30" t="str">
        <f>IF(Afrapportering!AC682="","",Afrapportering!AC682)</f>
        <v/>
      </c>
      <c r="AD701" s="52" t="str">
        <f t="shared" si="87"/>
        <v/>
      </c>
      <c r="AE701" s="52" t="str">
        <f t="shared" si="88"/>
        <v/>
      </c>
      <c r="AF701" s="30" t="str">
        <f t="shared" si="89"/>
        <v/>
      </c>
      <c r="AG701" s="30" t="str">
        <f t="shared" si="90"/>
        <v/>
      </c>
      <c r="AH701" s="3" t="str">
        <f t="shared" si="91"/>
        <v/>
      </c>
    </row>
    <row r="702" spans="1:34" x14ac:dyDescent="0.25">
      <c r="A702" s="13" t="str">
        <f>+Afrapportering!A683</f>
        <v/>
      </c>
      <c r="B702" s="13" t="str">
        <f>+Afrapportering!B683</f>
        <v/>
      </c>
      <c r="C702" s="13" t="str">
        <f>+Afrapportering!C683</f>
        <v/>
      </c>
      <c r="D702" s="13" t="str">
        <f>+Afrapportering!D683</f>
        <v/>
      </c>
      <c r="E702" s="14" t="str">
        <f>+Afrapportering!E683</f>
        <v/>
      </c>
      <c r="F702" s="139" t="str">
        <f>IF(Afrapportering!F683 = "", "",Afrapportering!F683)</f>
        <v/>
      </c>
      <c r="G702" s="14" t="str">
        <f>+Afrapportering!G683</f>
        <v/>
      </c>
      <c r="H702" s="139" t="str">
        <f>IF(Afrapportering!H683 = "","",Afrapportering!H683)</f>
        <v/>
      </c>
      <c r="I702" s="140" t="str">
        <f>+Afrapportering!I683</f>
        <v/>
      </c>
      <c r="J702" s="13" t="str">
        <f>+Afrapportering!J683</f>
        <v/>
      </c>
      <c r="K702" s="32" t="str">
        <f t="shared" si="84"/>
        <v/>
      </c>
      <c r="L702" s="31" t="str">
        <f>IF(Ansøgning!J688="","",Ansøgning!J688)</f>
        <v/>
      </c>
      <c r="M702" s="134" t="str">
        <f>IF(Afrapportering!M683="","",Afrapportering!M683)</f>
        <v/>
      </c>
      <c r="N702" s="31" t="str">
        <f>IF(Ansøgning!K688="","",Ansøgning!K688)</f>
        <v/>
      </c>
      <c r="O702" s="134">
        <f>IF(Afrapportering!O683="",,Afrapportering!O683)</f>
        <v>0</v>
      </c>
      <c r="P702" s="15" t="str">
        <f>IF(Ansøgning!L688="","",Ansøgning!L688)</f>
        <v/>
      </c>
      <c r="Q702" s="15" t="str">
        <f t="shared" si="85"/>
        <v/>
      </c>
      <c r="R702" s="15"/>
      <c r="S702" s="15" t="str">
        <f>IF(Afrapportering!S683="","",Afrapportering!S683)</f>
        <v/>
      </c>
      <c r="T702" s="31" t="str">
        <f t="shared" si="86"/>
        <v/>
      </c>
      <c r="U702" s="30" t="str">
        <f>IF(Afrapportering!U683="","",Afrapportering!U683)</f>
        <v/>
      </c>
      <c r="V702" s="52" t="str">
        <f>IF(Afrapportering!V683="","",Afrapportering!V683)</f>
        <v/>
      </c>
      <c r="W702" s="30" t="str">
        <f>IF(Afrapportering!W683="","",Afrapportering!W683)</f>
        <v/>
      </c>
      <c r="X702" s="52" t="str">
        <f>IF(Afrapportering!X683="","",Afrapportering!X683)</f>
        <v/>
      </c>
      <c r="Y702" s="30" t="str">
        <f>IF(Afrapportering!Y683="","",Afrapportering!Y683)</f>
        <v/>
      </c>
      <c r="Z702" s="52" t="str">
        <f>IFERROR(MAX(IF(OR(V702="",X702=""),"",IF(AND(AND(MONTH(F702)&gt;=7,MONTH(F702)&lt;8),AND(MONTH(H702)&gt;=7,MONTH(H702)&lt;8)),(NETWORKDAYS(F702,H702,Lister!$D$7:$D$13)-V702)*T702/NETWORKDAYS(Lister!$D$19,Lister!$E$19,Lister!$D$7:$D$13),IF(AND(AND(MONTH(F702)&gt;=7,MONTH(F702)&lt;8),MONTH(H702)&gt;7),(NETWORKDAYS(F702,Lister!$E$19,Lister!$D$7:$D$13)-V702)*T702/NETWORKDAYS(Lister!$D$19,Lister!$E$19,Lister!$D$7:$D$13),IF(MONTH(F702)&gt;7,0)))),0),"")</f>
        <v/>
      </c>
      <c r="AA702" s="30" t="str">
        <f>IF(Afrapportering!AA683="","",Afrapportering!AA683)</f>
        <v/>
      </c>
      <c r="AB702" s="52" t="str">
        <f>IFERROR(MAX(IF(OR(V702="",X702=""),"",IF(AND(AND(MONTH(F702)&gt;=8,MONTH(F702)&lt;9),AND(MONTH(H702)&gt;=8,MONTH(H702)&lt;9)),(NETWORKDAYS(F702,H702,Lister!$D$7:$D$13)-X702)*T702/NETWORKDAYS(Lister!$D$20,Lister!$E$20,Lister!$D$7:$D$13),IF(AND(MONTH(F702)=7,MONTH(H702)=8),(NETWORKDAYS(Lister!$D$20,H702,Lister!$D$7:$D$13)-X702)*T702/NETWORKDAYS(Lister!$D$20,Lister!$E$20,Lister!$D$7:$D$13),IF(AND(MONTH(F702)=7,MONTH(H702)=7),0)))),0),"")</f>
        <v/>
      </c>
      <c r="AC702" s="30" t="str">
        <f>IF(Afrapportering!AC683="","",Afrapportering!AC683)</f>
        <v/>
      </c>
      <c r="AD702" s="52" t="str">
        <f t="shared" si="87"/>
        <v/>
      </c>
      <c r="AE702" s="52" t="str">
        <f t="shared" si="88"/>
        <v/>
      </c>
      <c r="AF702" s="30" t="str">
        <f t="shared" si="89"/>
        <v/>
      </c>
      <c r="AG702" s="30" t="str">
        <f t="shared" si="90"/>
        <v/>
      </c>
      <c r="AH702" s="3" t="str">
        <f t="shared" si="91"/>
        <v/>
      </c>
    </row>
    <row r="703" spans="1:34" x14ac:dyDescent="0.25">
      <c r="A703" s="13" t="str">
        <f>+Afrapportering!A684</f>
        <v/>
      </c>
      <c r="B703" s="13" t="str">
        <f>+Afrapportering!B684</f>
        <v/>
      </c>
      <c r="C703" s="13" t="str">
        <f>+Afrapportering!C684</f>
        <v/>
      </c>
      <c r="D703" s="13" t="str">
        <f>+Afrapportering!D684</f>
        <v/>
      </c>
      <c r="E703" s="14" t="str">
        <f>+Afrapportering!E684</f>
        <v/>
      </c>
      <c r="F703" s="139" t="str">
        <f>IF(Afrapportering!F684 = "", "",Afrapportering!F684)</f>
        <v/>
      </c>
      <c r="G703" s="14" t="str">
        <f>+Afrapportering!G684</f>
        <v/>
      </c>
      <c r="H703" s="139" t="str">
        <f>IF(Afrapportering!H684 = "","",Afrapportering!H684)</f>
        <v/>
      </c>
      <c r="I703" s="140" t="str">
        <f>+Afrapportering!I684</f>
        <v/>
      </c>
      <c r="J703" s="13" t="str">
        <f>+Afrapportering!J684</f>
        <v/>
      </c>
      <c r="K703" s="32" t="str">
        <f t="shared" si="84"/>
        <v/>
      </c>
      <c r="L703" s="31" t="str">
        <f>IF(Ansøgning!J689="","",Ansøgning!J689)</f>
        <v/>
      </c>
      <c r="M703" s="134" t="str">
        <f>IF(Afrapportering!M684="","",Afrapportering!M684)</f>
        <v/>
      </c>
      <c r="N703" s="31" t="str">
        <f>IF(Ansøgning!K689="","",Ansøgning!K689)</f>
        <v/>
      </c>
      <c r="O703" s="134">
        <f>IF(Afrapportering!O684="",,Afrapportering!O684)</f>
        <v>0</v>
      </c>
      <c r="P703" s="15" t="str">
        <f>IF(Ansøgning!L689="","",Ansøgning!L689)</f>
        <v/>
      </c>
      <c r="Q703" s="15" t="str">
        <f t="shared" si="85"/>
        <v/>
      </c>
      <c r="R703" s="15"/>
      <c r="S703" s="15" t="str">
        <f>IF(Afrapportering!S684="","",Afrapportering!S684)</f>
        <v/>
      </c>
      <c r="T703" s="31" t="str">
        <f t="shared" si="86"/>
        <v/>
      </c>
      <c r="U703" s="30" t="str">
        <f>IF(Afrapportering!U684="","",Afrapportering!U684)</f>
        <v/>
      </c>
      <c r="V703" s="52" t="str">
        <f>IF(Afrapportering!V684="","",Afrapportering!V684)</f>
        <v/>
      </c>
      <c r="W703" s="30" t="str">
        <f>IF(Afrapportering!W684="","",Afrapportering!W684)</f>
        <v/>
      </c>
      <c r="X703" s="52" t="str">
        <f>IF(Afrapportering!X684="","",Afrapportering!X684)</f>
        <v/>
      </c>
      <c r="Y703" s="30" t="str">
        <f>IF(Afrapportering!Y684="","",Afrapportering!Y684)</f>
        <v/>
      </c>
      <c r="Z703" s="52" t="str">
        <f>IFERROR(MAX(IF(OR(V703="",X703=""),"",IF(AND(AND(MONTH(F703)&gt;=7,MONTH(F703)&lt;8),AND(MONTH(H703)&gt;=7,MONTH(H703)&lt;8)),(NETWORKDAYS(F703,H703,Lister!$D$7:$D$13)-V703)*T703/NETWORKDAYS(Lister!$D$19,Lister!$E$19,Lister!$D$7:$D$13),IF(AND(AND(MONTH(F703)&gt;=7,MONTH(F703)&lt;8),MONTH(H703)&gt;7),(NETWORKDAYS(F703,Lister!$E$19,Lister!$D$7:$D$13)-V703)*T703/NETWORKDAYS(Lister!$D$19,Lister!$E$19,Lister!$D$7:$D$13),IF(MONTH(F703)&gt;7,0)))),0),"")</f>
        <v/>
      </c>
      <c r="AA703" s="30" t="str">
        <f>IF(Afrapportering!AA684="","",Afrapportering!AA684)</f>
        <v/>
      </c>
      <c r="AB703" s="52" t="str">
        <f>IFERROR(MAX(IF(OR(V703="",X703=""),"",IF(AND(AND(MONTH(F703)&gt;=8,MONTH(F703)&lt;9),AND(MONTH(H703)&gt;=8,MONTH(H703)&lt;9)),(NETWORKDAYS(F703,H703,Lister!$D$7:$D$13)-X703)*T703/NETWORKDAYS(Lister!$D$20,Lister!$E$20,Lister!$D$7:$D$13),IF(AND(MONTH(F703)=7,MONTH(H703)=8),(NETWORKDAYS(Lister!$D$20,H703,Lister!$D$7:$D$13)-X703)*T703/NETWORKDAYS(Lister!$D$20,Lister!$E$20,Lister!$D$7:$D$13),IF(AND(MONTH(F703)=7,MONTH(H703)=7),0)))),0),"")</f>
        <v/>
      </c>
      <c r="AC703" s="30" t="str">
        <f>IF(Afrapportering!AC684="","",Afrapportering!AC684)</f>
        <v/>
      </c>
      <c r="AD703" s="52" t="str">
        <f t="shared" si="87"/>
        <v/>
      </c>
      <c r="AE703" s="52" t="str">
        <f t="shared" si="88"/>
        <v/>
      </c>
      <c r="AF703" s="30" t="str">
        <f t="shared" si="89"/>
        <v/>
      </c>
      <c r="AG703" s="30" t="str">
        <f t="shared" si="90"/>
        <v/>
      </c>
      <c r="AH703" s="3" t="str">
        <f t="shared" si="91"/>
        <v/>
      </c>
    </row>
    <row r="704" spans="1:34" x14ac:dyDescent="0.25">
      <c r="A704" s="13" t="str">
        <f>+Afrapportering!A685</f>
        <v/>
      </c>
      <c r="B704" s="13" t="str">
        <f>+Afrapportering!B685</f>
        <v/>
      </c>
      <c r="C704" s="13" t="str">
        <f>+Afrapportering!C685</f>
        <v/>
      </c>
      <c r="D704" s="13" t="str">
        <f>+Afrapportering!D685</f>
        <v/>
      </c>
      <c r="E704" s="14" t="str">
        <f>+Afrapportering!E685</f>
        <v/>
      </c>
      <c r="F704" s="139" t="str">
        <f>IF(Afrapportering!F685 = "", "",Afrapportering!F685)</f>
        <v/>
      </c>
      <c r="G704" s="14" t="str">
        <f>+Afrapportering!G685</f>
        <v/>
      </c>
      <c r="H704" s="139" t="str">
        <f>IF(Afrapportering!H685 = "","",Afrapportering!H685)</f>
        <v/>
      </c>
      <c r="I704" s="140" t="str">
        <f>+Afrapportering!I685</f>
        <v/>
      </c>
      <c r="J704" s="13" t="str">
        <f>+Afrapportering!J685</f>
        <v/>
      </c>
      <c r="K704" s="32" t="str">
        <f t="shared" si="84"/>
        <v/>
      </c>
      <c r="L704" s="31" t="str">
        <f>IF(Ansøgning!J690="","",Ansøgning!J690)</f>
        <v/>
      </c>
      <c r="M704" s="134" t="str">
        <f>IF(Afrapportering!M685="","",Afrapportering!M685)</f>
        <v/>
      </c>
      <c r="N704" s="31" t="str">
        <f>IF(Ansøgning!K690="","",Ansøgning!K690)</f>
        <v/>
      </c>
      <c r="O704" s="134">
        <f>IF(Afrapportering!O685="",,Afrapportering!O685)</f>
        <v>0</v>
      </c>
      <c r="P704" s="15" t="str">
        <f>IF(Ansøgning!L690="","",Ansøgning!L690)</f>
        <v/>
      </c>
      <c r="Q704" s="15" t="str">
        <f t="shared" si="85"/>
        <v/>
      </c>
      <c r="R704" s="15"/>
      <c r="S704" s="15" t="str">
        <f>IF(Afrapportering!S685="","",Afrapportering!S685)</f>
        <v/>
      </c>
      <c r="T704" s="31" t="str">
        <f t="shared" si="86"/>
        <v/>
      </c>
      <c r="U704" s="30" t="str">
        <f>IF(Afrapportering!U685="","",Afrapportering!U685)</f>
        <v/>
      </c>
      <c r="V704" s="52" t="str">
        <f>IF(Afrapportering!V685="","",Afrapportering!V685)</f>
        <v/>
      </c>
      <c r="W704" s="30" t="str">
        <f>IF(Afrapportering!W685="","",Afrapportering!W685)</f>
        <v/>
      </c>
      <c r="X704" s="52" t="str">
        <f>IF(Afrapportering!X685="","",Afrapportering!X685)</f>
        <v/>
      </c>
      <c r="Y704" s="30" t="str">
        <f>IF(Afrapportering!Y685="","",Afrapportering!Y685)</f>
        <v/>
      </c>
      <c r="Z704" s="52" t="str">
        <f>IFERROR(MAX(IF(OR(V704="",X704=""),"",IF(AND(AND(MONTH(F704)&gt;=7,MONTH(F704)&lt;8),AND(MONTH(H704)&gt;=7,MONTH(H704)&lt;8)),(NETWORKDAYS(F704,H704,Lister!$D$7:$D$13)-V704)*T704/NETWORKDAYS(Lister!$D$19,Lister!$E$19,Lister!$D$7:$D$13),IF(AND(AND(MONTH(F704)&gt;=7,MONTH(F704)&lt;8),MONTH(H704)&gt;7),(NETWORKDAYS(F704,Lister!$E$19,Lister!$D$7:$D$13)-V704)*T704/NETWORKDAYS(Lister!$D$19,Lister!$E$19,Lister!$D$7:$D$13),IF(MONTH(F704)&gt;7,0)))),0),"")</f>
        <v/>
      </c>
      <c r="AA704" s="30" t="str">
        <f>IF(Afrapportering!AA685="","",Afrapportering!AA685)</f>
        <v/>
      </c>
      <c r="AB704" s="52" t="str">
        <f>IFERROR(MAX(IF(OR(V704="",X704=""),"",IF(AND(AND(MONTH(F704)&gt;=8,MONTH(F704)&lt;9),AND(MONTH(H704)&gt;=8,MONTH(H704)&lt;9)),(NETWORKDAYS(F704,H704,Lister!$D$7:$D$13)-X704)*T704/NETWORKDAYS(Lister!$D$20,Lister!$E$20,Lister!$D$7:$D$13),IF(AND(MONTH(F704)=7,MONTH(H704)=8),(NETWORKDAYS(Lister!$D$20,H704,Lister!$D$7:$D$13)-X704)*T704/NETWORKDAYS(Lister!$D$20,Lister!$E$20,Lister!$D$7:$D$13),IF(AND(MONTH(F704)=7,MONTH(H704)=7),0)))),0),"")</f>
        <v/>
      </c>
      <c r="AC704" s="30" t="str">
        <f>IF(Afrapportering!AC685="","",Afrapportering!AC685)</f>
        <v/>
      </c>
      <c r="AD704" s="52" t="str">
        <f t="shared" si="87"/>
        <v/>
      </c>
      <c r="AE704" s="52" t="str">
        <f t="shared" si="88"/>
        <v/>
      </c>
      <c r="AF704" s="30" t="str">
        <f t="shared" si="89"/>
        <v/>
      </c>
      <c r="AG704" s="30" t="str">
        <f t="shared" si="90"/>
        <v/>
      </c>
      <c r="AH704" s="3" t="str">
        <f t="shared" si="91"/>
        <v/>
      </c>
    </row>
    <row r="705" spans="1:34" x14ac:dyDescent="0.25">
      <c r="A705" s="13" t="str">
        <f>+Afrapportering!A686</f>
        <v/>
      </c>
      <c r="B705" s="13" t="str">
        <f>+Afrapportering!B686</f>
        <v/>
      </c>
      <c r="C705" s="13" t="str">
        <f>+Afrapportering!C686</f>
        <v/>
      </c>
      <c r="D705" s="13" t="str">
        <f>+Afrapportering!D686</f>
        <v/>
      </c>
      <c r="E705" s="14" t="str">
        <f>+Afrapportering!E686</f>
        <v/>
      </c>
      <c r="F705" s="139" t="str">
        <f>IF(Afrapportering!F686 = "", "",Afrapportering!F686)</f>
        <v/>
      </c>
      <c r="G705" s="14" t="str">
        <f>+Afrapportering!G686</f>
        <v/>
      </c>
      <c r="H705" s="139" t="str">
        <f>IF(Afrapportering!H686 = "","",Afrapportering!H686)</f>
        <v/>
      </c>
      <c r="I705" s="140" t="str">
        <f>+Afrapportering!I686</f>
        <v/>
      </c>
      <c r="J705" s="13" t="str">
        <f>+Afrapportering!J686</f>
        <v/>
      </c>
      <c r="K705" s="32" t="str">
        <f t="shared" si="84"/>
        <v/>
      </c>
      <c r="L705" s="31" t="str">
        <f>IF(Ansøgning!J691="","",Ansøgning!J691)</f>
        <v/>
      </c>
      <c r="M705" s="134" t="str">
        <f>IF(Afrapportering!M686="","",Afrapportering!M686)</f>
        <v/>
      </c>
      <c r="N705" s="31" t="str">
        <f>IF(Ansøgning!K691="","",Ansøgning!K691)</f>
        <v/>
      </c>
      <c r="O705" s="134">
        <f>IF(Afrapportering!O686="",,Afrapportering!O686)</f>
        <v>0</v>
      </c>
      <c r="P705" s="15" t="str">
        <f>IF(Ansøgning!L691="","",Ansøgning!L691)</f>
        <v/>
      </c>
      <c r="Q705" s="15" t="str">
        <f t="shared" si="85"/>
        <v/>
      </c>
      <c r="R705" s="15"/>
      <c r="S705" s="15" t="str">
        <f>IF(Afrapportering!S686="","",Afrapportering!S686)</f>
        <v/>
      </c>
      <c r="T705" s="31" t="str">
        <f t="shared" si="86"/>
        <v/>
      </c>
      <c r="U705" s="30" t="str">
        <f>IF(Afrapportering!U686="","",Afrapportering!U686)</f>
        <v/>
      </c>
      <c r="V705" s="52" t="str">
        <f>IF(Afrapportering!V686="","",Afrapportering!V686)</f>
        <v/>
      </c>
      <c r="W705" s="30" t="str">
        <f>IF(Afrapportering!W686="","",Afrapportering!W686)</f>
        <v/>
      </c>
      <c r="X705" s="52" t="str">
        <f>IF(Afrapportering!X686="","",Afrapportering!X686)</f>
        <v/>
      </c>
      <c r="Y705" s="30" t="str">
        <f>IF(Afrapportering!Y686="","",Afrapportering!Y686)</f>
        <v/>
      </c>
      <c r="Z705" s="52" t="str">
        <f>IFERROR(MAX(IF(OR(V705="",X705=""),"",IF(AND(AND(MONTH(F705)&gt;=7,MONTH(F705)&lt;8),AND(MONTH(H705)&gt;=7,MONTH(H705)&lt;8)),(NETWORKDAYS(F705,H705,Lister!$D$7:$D$13)-V705)*T705/NETWORKDAYS(Lister!$D$19,Lister!$E$19,Lister!$D$7:$D$13),IF(AND(AND(MONTH(F705)&gt;=7,MONTH(F705)&lt;8),MONTH(H705)&gt;7),(NETWORKDAYS(F705,Lister!$E$19,Lister!$D$7:$D$13)-V705)*T705/NETWORKDAYS(Lister!$D$19,Lister!$E$19,Lister!$D$7:$D$13),IF(MONTH(F705)&gt;7,0)))),0),"")</f>
        <v/>
      </c>
      <c r="AA705" s="30" t="str">
        <f>IF(Afrapportering!AA686="","",Afrapportering!AA686)</f>
        <v/>
      </c>
      <c r="AB705" s="52" t="str">
        <f>IFERROR(MAX(IF(OR(V705="",X705=""),"",IF(AND(AND(MONTH(F705)&gt;=8,MONTH(F705)&lt;9),AND(MONTH(H705)&gt;=8,MONTH(H705)&lt;9)),(NETWORKDAYS(F705,H705,Lister!$D$7:$D$13)-X705)*T705/NETWORKDAYS(Lister!$D$20,Lister!$E$20,Lister!$D$7:$D$13),IF(AND(MONTH(F705)=7,MONTH(H705)=8),(NETWORKDAYS(Lister!$D$20,H705,Lister!$D$7:$D$13)-X705)*T705/NETWORKDAYS(Lister!$D$20,Lister!$E$20,Lister!$D$7:$D$13),IF(AND(MONTH(F705)=7,MONTH(H705)=7),0)))),0),"")</f>
        <v/>
      </c>
      <c r="AC705" s="30" t="str">
        <f>IF(Afrapportering!AC686="","",Afrapportering!AC686)</f>
        <v/>
      </c>
      <c r="AD705" s="52" t="str">
        <f t="shared" si="87"/>
        <v/>
      </c>
      <c r="AE705" s="52" t="str">
        <f t="shared" si="88"/>
        <v/>
      </c>
      <c r="AF705" s="30" t="str">
        <f t="shared" si="89"/>
        <v/>
      </c>
      <c r="AG705" s="30" t="str">
        <f t="shared" si="90"/>
        <v/>
      </c>
      <c r="AH705" s="3" t="str">
        <f t="shared" si="91"/>
        <v/>
      </c>
    </row>
    <row r="706" spans="1:34" x14ac:dyDescent="0.25">
      <c r="A706" s="13" t="str">
        <f>+Afrapportering!A687</f>
        <v/>
      </c>
      <c r="B706" s="13" t="str">
        <f>+Afrapportering!B687</f>
        <v/>
      </c>
      <c r="C706" s="13" t="str">
        <f>+Afrapportering!C687</f>
        <v/>
      </c>
      <c r="D706" s="13" t="str">
        <f>+Afrapportering!D687</f>
        <v/>
      </c>
      <c r="E706" s="14" t="str">
        <f>+Afrapportering!E687</f>
        <v/>
      </c>
      <c r="F706" s="139" t="str">
        <f>IF(Afrapportering!F687 = "", "",Afrapportering!F687)</f>
        <v/>
      </c>
      <c r="G706" s="14" t="str">
        <f>+Afrapportering!G687</f>
        <v/>
      </c>
      <c r="H706" s="139" t="str">
        <f>IF(Afrapportering!H687 = "","",Afrapportering!H687)</f>
        <v/>
      </c>
      <c r="I706" s="140" t="str">
        <f>+Afrapportering!I687</f>
        <v/>
      </c>
      <c r="J706" s="13" t="str">
        <f>+Afrapportering!J687</f>
        <v/>
      </c>
      <c r="K706" s="32" t="str">
        <f t="shared" si="84"/>
        <v/>
      </c>
      <c r="L706" s="31" t="str">
        <f>IF(Ansøgning!J692="","",Ansøgning!J692)</f>
        <v/>
      </c>
      <c r="M706" s="134" t="str">
        <f>IF(Afrapportering!M687="","",Afrapportering!M687)</f>
        <v/>
      </c>
      <c r="N706" s="31" t="str">
        <f>IF(Ansøgning!K692="","",Ansøgning!K692)</f>
        <v/>
      </c>
      <c r="O706" s="134">
        <f>IF(Afrapportering!O687="",,Afrapportering!O687)</f>
        <v>0</v>
      </c>
      <c r="P706" s="15" t="str">
        <f>IF(Ansøgning!L692="","",Ansøgning!L692)</f>
        <v/>
      </c>
      <c r="Q706" s="15" t="str">
        <f t="shared" si="85"/>
        <v/>
      </c>
      <c r="R706" s="15"/>
      <c r="S706" s="15" t="str">
        <f>IF(Afrapportering!S687="","",Afrapportering!S687)</f>
        <v/>
      </c>
      <c r="T706" s="31" t="str">
        <f t="shared" si="86"/>
        <v/>
      </c>
      <c r="U706" s="30" t="str">
        <f>IF(Afrapportering!U687="","",Afrapportering!U687)</f>
        <v/>
      </c>
      <c r="V706" s="52" t="str">
        <f>IF(Afrapportering!V687="","",Afrapportering!V687)</f>
        <v/>
      </c>
      <c r="W706" s="30" t="str">
        <f>IF(Afrapportering!W687="","",Afrapportering!W687)</f>
        <v/>
      </c>
      <c r="X706" s="52" t="str">
        <f>IF(Afrapportering!X687="","",Afrapportering!X687)</f>
        <v/>
      </c>
      <c r="Y706" s="30" t="str">
        <f>IF(Afrapportering!Y687="","",Afrapportering!Y687)</f>
        <v/>
      </c>
      <c r="Z706" s="52" t="str">
        <f>IFERROR(MAX(IF(OR(V706="",X706=""),"",IF(AND(AND(MONTH(F706)&gt;=7,MONTH(F706)&lt;8),AND(MONTH(H706)&gt;=7,MONTH(H706)&lt;8)),(NETWORKDAYS(F706,H706,Lister!$D$7:$D$13)-V706)*T706/NETWORKDAYS(Lister!$D$19,Lister!$E$19,Lister!$D$7:$D$13),IF(AND(AND(MONTH(F706)&gt;=7,MONTH(F706)&lt;8),MONTH(H706)&gt;7),(NETWORKDAYS(F706,Lister!$E$19,Lister!$D$7:$D$13)-V706)*T706/NETWORKDAYS(Lister!$D$19,Lister!$E$19,Lister!$D$7:$D$13),IF(MONTH(F706)&gt;7,0)))),0),"")</f>
        <v/>
      </c>
      <c r="AA706" s="30" t="str">
        <f>IF(Afrapportering!AA687="","",Afrapportering!AA687)</f>
        <v/>
      </c>
      <c r="AB706" s="52" t="str">
        <f>IFERROR(MAX(IF(OR(V706="",X706=""),"",IF(AND(AND(MONTH(F706)&gt;=8,MONTH(F706)&lt;9),AND(MONTH(H706)&gt;=8,MONTH(H706)&lt;9)),(NETWORKDAYS(F706,H706,Lister!$D$7:$D$13)-X706)*T706/NETWORKDAYS(Lister!$D$20,Lister!$E$20,Lister!$D$7:$D$13),IF(AND(MONTH(F706)=7,MONTH(H706)=8),(NETWORKDAYS(Lister!$D$20,H706,Lister!$D$7:$D$13)-X706)*T706/NETWORKDAYS(Lister!$D$20,Lister!$E$20,Lister!$D$7:$D$13),IF(AND(MONTH(F706)=7,MONTH(H706)=7),0)))),0),"")</f>
        <v/>
      </c>
      <c r="AC706" s="30" t="str">
        <f>IF(Afrapportering!AC687="","",Afrapportering!AC687)</f>
        <v/>
      </c>
      <c r="AD706" s="52" t="str">
        <f t="shared" si="87"/>
        <v/>
      </c>
      <c r="AE706" s="52" t="str">
        <f t="shared" si="88"/>
        <v/>
      </c>
      <c r="AF706" s="30" t="str">
        <f t="shared" si="89"/>
        <v/>
      </c>
      <c r="AG706" s="30" t="str">
        <f t="shared" si="90"/>
        <v/>
      </c>
      <c r="AH706" s="3" t="str">
        <f t="shared" si="91"/>
        <v/>
      </c>
    </row>
    <row r="707" spans="1:34" x14ac:dyDescent="0.25">
      <c r="A707" s="13" t="str">
        <f>+Afrapportering!A688</f>
        <v/>
      </c>
      <c r="B707" s="13" t="str">
        <f>+Afrapportering!B688</f>
        <v/>
      </c>
      <c r="C707" s="13" t="str">
        <f>+Afrapportering!C688</f>
        <v/>
      </c>
      <c r="D707" s="13" t="str">
        <f>+Afrapportering!D688</f>
        <v/>
      </c>
      <c r="E707" s="14" t="str">
        <f>+Afrapportering!E688</f>
        <v/>
      </c>
      <c r="F707" s="139" t="str">
        <f>IF(Afrapportering!F688 = "", "",Afrapportering!F688)</f>
        <v/>
      </c>
      <c r="G707" s="14" t="str">
        <f>+Afrapportering!G688</f>
        <v/>
      </c>
      <c r="H707" s="139" t="str">
        <f>IF(Afrapportering!H688 = "","",Afrapportering!H688)</f>
        <v/>
      </c>
      <c r="I707" s="140" t="str">
        <f>+Afrapportering!I688</f>
        <v/>
      </c>
      <c r="J707" s="13" t="str">
        <f>+Afrapportering!J688</f>
        <v/>
      </c>
      <c r="K707" s="32" t="str">
        <f t="shared" si="84"/>
        <v/>
      </c>
      <c r="L707" s="31" t="str">
        <f>IF(Ansøgning!J693="","",Ansøgning!J693)</f>
        <v/>
      </c>
      <c r="M707" s="134" t="str">
        <f>IF(Afrapportering!M688="","",Afrapportering!M688)</f>
        <v/>
      </c>
      <c r="N707" s="31" t="str">
        <f>IF(Ansøgning!K693="","",Ansøgning!K693)</f>
        <v/>
      </c>
      <c r="O707" s="134">
        <f>IF(Afrapportering!O688="",,Afrapportering!O688)</f>
        <v>0</v>
      </c>
      <c r="P707" s="15" t="str">
        <f>IF(Ansøgning!L693="","",Ansøgning!L693)</f>
        <v/>
      </c>
      <c r="Q707" s="15" t="str">
        <f t="shared" si="85"/>
        <v/>
      </c>
      <c r="R707" s="15"/>
      <c r="S707" s="15" t="str">
        <f>IF(Afrapportering!S688="","",Afrapportering!S688)</f>
        <v/>
      </c>
      <c r="T707" s="31" t="str">
        <f t="shared" si="86"/>
        <v/>
      </c>
      <c r="U707" s="30" t="str">
        <f>IF(Afrapportering!U688="","",Afrapportering!U688)</f>
        <v/>
      </c>
      <c r="V707" s="52" t="str">
        <f>IF(Afrapportering!V688="","",Afrapportering!V688)</f>
        <v/>
      </c>
      <c r="W707" s="30" t="str">
        <f>IF(Afrapportering!W688="","",Afrapportering!W688)</f>
        <v/>
      </c>
      <c r="X707" s="52" t="str">
        <f>IF(Afrapportering!X688="","",Afrapportering!X688)</f>
        <v/>
      </c>
      <c r="Y707" s="30" t="str">
        <f>IF(Afrapportering!Y688="","",Afrapportering!Y688)</f>
        <v/>
      </c>
      <c r="Z707" s="52" t="str">
        <f>IFERROR(MAX(IF(OR(V707="",X707=""),"",IF(AND(AND(MONTH(F707)&gt;=7,MONTH(F707)&lt;8),AND(MONTH(H707)&gt;=7,MONTH(H707)&lt;8)),(NETWORKDAYS(F707,H707,Lister!$D$7:$D$13)-V707)*T707/NETWORKDAYS(Lister!$D$19,Lister!$E$19,Lister!$D$7:$D$13),IF(AND(AND(MONTH(F707)&gt;=7,MONTH(F707)&lt;8),MONTH(H707)&gt;7),(NETWORKDAYS(F707,Lister!$E$19,Lister!$D$7:$D$13)-V707)*T707/NETWORKDAYS(Lister!$D$19,Lister!$E$19,Lister!$D$7:$D$13),IF(MONTH(F707)&gt;7,0)))),0),"")</f>
        <v/>
      </c>
      <c r="AA707" s="30" t="str">
        <f>IF(Afrapportering!AA688="","",Afrapportering!AA688)</f>
        <v/>
      </c>
      <c r="AB707" s="52" t="str">
        <f>IFERROR(MAX(IF(OR(V707="",X707=""),"",IF(AND(AND(MONTH(F707)&gt;=8,MONTH(F707)&lt;9),AND(MONTH(H707)&gt;=8,MONTH(H707)&lt;9)),(NETWORKDAYS(F707,H707,Lister!$D$7:$D$13)-X707)*T707/NETWORKDAYS(Lister!$D$20,Lister!$E$20,Lister!$D$7:$D$13),IF(AND(MONTH(F707)=7,MONTH(H707)=8),(NETWORKDAYS(Lister!$D$20,H707,Lister!$D$7:$D$13)-X707)*T707/NETWORKDAYS(Lister!$D$20,Lister!$E$20,Lister!$D$7:$D$13),IF(AND(MONTH(F707)=7,MONTH(H707)=7),0)))),0),"")</f>
        <v/>
      </c>
      <c r="AC707" s="30" t="str">
        <f>IF(Afrapportering!AC688="","",Afrapportering!AC688)</f>
        <v/>
      </c>
      <c r="AD707" s="52" t="str">
        <f t="shared" si="87"/>
        <v/>
      </c>
      <c r="AE707" s="52" t="str">
        <f t="shared" si="88"/>
        <v/>
      </c>
      <c r="AF707" s="30" t="str">
        <f t="shared" si="89"/>
        <v/>
      </c>
      <c r="AG707" s="30" t="str">
        <f t="shared" si="90"/>
        <v/>
      </c>
      <c r="AH707" s="3" t="str">
        <f t="shared" si="91"/>
        <v/>
      </c>
    </row>
    <row r="708" spans="1:34" x14ac:dyDescent="0.25">
      <c r="A708" s="13" t="str">
        <f>+Afrapportering!A689</f>
        <v/>
      </c>
      <c r="B708" s="13" t="str">
        <f>+Afrapportering!B689</f>
        <v/>
      </c>
      <c r="C708" s="13" t="str">
        <f>+Afrapportering!C689</f>
        <v/>
      </c>
      <c r="D708" s="13" t="str">
        <f>+Afrapportering!D689</f>
        <v/>
      </c>
      <c r="E708" s="14" t="str">
        <f>+Afrapportering!E689</f>
        <v/>
      </c>
      <c r="F708" s="139" t="str">
        <f>IF(Afrapportering!F689 = "", "",Afrapportering!F689)</f>
        <v/>
      </c>
      <c r="G708" s="14" t="str">
        <f>+Afrapportering!G689</f>
        <v/>
      </c>
      <c r="H708" s="139" t="str">
        <f>IF(Afrapportering!H689 = "","",Afrapportering!H689)</f>
        <v/>
      </c>
      <c r="I708" s="140" t="str">
        <f>+Afrapportering!I689</f>
        <v/>
      </c>
      <c r="J708" s="13" t="str">
        <f>+Afrapportering!J689</f>
        <v/>
      </c>
      <c r="K708" s="32" t="str">
        <f t="shared" si="84"/>
        <v/>
      </c>
      <c r="L708" s="31" t="str">
        <f>IF(Ansøgning!J694="","",Ansøgning!J694)</f>
        <v/>
      </c>
      <c r="M708" s="134" t="str">
        <f>IF(Afrapportering!M689="","",Afrapportering!M689)</f>
        <v/>
      </c>
      <c r="N708" s="31" t="str">
        <f>IF(Ansøgning!K694="","",Ansøgning!K694)</f>
        <v/>
      </c>
      <c r="O708" s="134">
        <f>IF(Afrapportering!O689="",,Afrapportering!O689)</f>
        <v>0</v>
      </c>
      <c r="P708" s="15" t="str">
        <f>IF(Ansøgning!L694="","",Ansøgning!L694)</f>
        <v/>
      </c>
      <c r="Q708" s="15" t="str">
        <f t="shared" si="85"/>
        <v/>
      </c>
      <c r="R708" s="15"/>
      <c r="S708" s="15" t="str">
        <f>IF(Afrapportering!S689="","",Afrapportering!S689)</f>
        <v/>
      </c>
      <c r="T708" s="31" t="str">
        <f t="shared" si="86"/>
        <v/>
      </c>
      <c r="U708" s="30" t="str">
        <f>IF(Afrapportering!U689="","",Afrapportering!U689)</f>
        <v/>
      </c>
      <c r="V708" s="52" t="str">
        <f>IF(Afrapportering!V689="","",Afrapportering!V689)</f>
        <v/>
      </c>
      <c r="W708" s="30" t="str">
        <f>IF(Afrapportering!W689="","",Afrapportering!W689)</f>
        <v/>
      </c>
      <c r="X708" s="52" t="str">
        <f>IF(Afrapportering!X689="","",Afrapportering!X689)</f>
        <v/>
      </c>
      <c r="Y708" s="30" t="str">
        <f>IF(Afrapportering!Y689="","",Afrapportering!Y689)</f>
        <v/>
      </c>
      <c r="Z708" s="52" t="str">
        <f>IFERROR(MAX(IF(OR(V708="",X708=""),"",IF(AND(AND(MONTH(F708)&gt;=7,MONTH(F708)&lt;8),AND(MONTH(H708)&gt;=7,MONTH(H708)&lt;8)),(NETWORKDAYS(F708,H708,Lister!$D$7:$D$13)-V708)*T708/NETWORKDAYS(Lister!$D$19,Lister!$E$19,Lister!$D$7:$D$13),IF(AND(AND(MONTH(F708)&gt;=7,MONTH(F708)&lt;8),MONTH(H708)&gt;7),(NETWORKDAYS(F708,Lister!$E$19,Lister!$D$7:$D$13)-V708)*T708/NETWORKDAYS(Lister!$D$19,Lister!$E$19,Lister!$D$7:$D$13),IF(MONTH(F708)&gt;7,0)))),0),"")</f>
        <v/>
      </c>
      <c r="AA708" s="30" t="str">
        <f>IF(Afrapportering!AA689="","",Afrapportering!AA689)</f>
        <v/>
      </c>
      <c r="AB708" s="52" t="str">
        <f>IFERROR(MAX(IF(OR(V708="",X708=""),"",IF(AND(AND(MONTH(F708)&gt;=8,MONTH(F708)&lt;9),AND(MONTH(H708)&gt;=8,MONTH(H708)&lt;9)),(NETWORKDAYS(F708,H708,Lister!$D$7:$D$13)-X708)*T708/NETWORKDAYS(Lister!$D$20,Lister!$E$20,Lister!$D$7:$D$13),IF(AND(MONTH(F708)=7,MONTH(H708)=8),(NETWORKDAYS(Lister!$D$20,H708,Lister!$D$7:$D$13)-X708)*T708/NETWORKDAYS(Lister!$D$20,Lister!$E$20,Lister!$D$7:$D$13),IF(AND(MONTH(F708)=7,MONTH(H708)=7),0)))),0),"")</f>
        <v/>
      </c>
      <c r="AC708" s="30" t="str">
        <f>IF(Afrapportering!AC689="","",Afrapportering!AC689)</f>
        <v/>
      </c>
      <c r="AD708" s="52" t="str">
        <f t="shared" si="87"/>
        <v/>
      </c>
      <c r="AE708" s="52" t="str">
        <f t="shared" si="88"/>
        <v/>
      </c>
      <c r="AF708" s="30" t="str">
        <f t="shared" si="89"/>
        <v/>
      </c>
      <c r="AG708" s="30" t="str">
        <f t="shared" si="90"/>
        <v/>
      </c>
      <c r="AH708" s="3" t="str">
        <f t="shared" si="91"/>
        <v/>
      </c>
    </row>
    <row r="709" spans="1:34" x14ac:dyDescent="0.25">
      <c r="A709" s="13" t="str">
        <f>+Afrapportering!A690</f>
        <v/>
      </c>
      <c r="B709" s="13" t="str">
        <f>+Afrapportering!B690</f>
        <v/>
      </c>
      <c r="C709" s="13" t="str">
        <f>+Afrapportering!C690</f>
        <v/>
      </c>
      <c r="D709" s="13" t="str">
        <f>+Afrapportering!D690</f>
        <v/>
      </c>
      <c r="E709" s="14" t="str">
        <f>+Afrapportering!E690</f>
        <v/>
      </c>
      <c r="F709" s="139" t="str">
        <f>IF(Afrapportering!F690 = "", "",Afrapportering!F690)</f>
        <v/>
      </c>
      <c r="G709" s="14" t="str">
        <f>+Afrapportering!G690</f>
        <v/>
      </c>
      <c r="H709" s="139" t="str">
        <f>IF(Afrapportering!H690 = "","",Afrapportering!H690)</f>
        <v/>
      </c>
      <c r="I709" s="140" t="str">
        <f>+Afrapportering!I690</f>
        <v/>
      </c>
      <c r="J709" s="13" t="str">
        <f>+Afrapportering!J690</f>
        <v/>
      </c>
      <c r="K709" s="32" t="str">
        <f t="shared" si="84"/>
        <v/>
      </c>
      <c r="L709" s="31" t="str">
        <f>IF(Ansøgning!J695="","",Ansøgning!J695)</f>
        <v/>
      </c>
      <c r="M709" s="134" t="str">
        <f>IF(Afrapportering!M690="","",Afrapportering!M690)</f>
        <v/>
      </c>
      <c r="N709" s="31" t="str">
        <f>IF(Ansøgning!K695="","",Ansøgning!K695)</f>
        <v/>
      </c>
      <c r="O709" s="134">
        <f>IF(Afrapportering!O690="",,Afrapportering!O690)</f>
        <v>0</v>
      </c>
      <c r="P709" s="15" t="str">
        <f>IF(Ansøgning!L695="","",Ansøgning!L695)</f>
        <v/>
      </c>
      <c r="Q709" s="15" t="str">
        <f t="shared" si="85"/>
        <v/>
      </c>
      <c r="R709" s="15"/>
      <c r="S709" s="15" t="str">
        <f>IF(Afrapportering!S690="","",Afrapportering!S690)</f>
        <v/>
      </c>
      <c r="T709" s="31" t="str">
        <f t="shared" si="86"/>
        <v/>
      </c>
      <c r="U709" s="30" t="str">
        <f>IF(Afrapportering!U690="","",Afrapportering!U690)</f>
        <v/>
      </c>
      <c r="V709" s="52" t="str">
        <f>IF(Afrapportering!V690="","",Afrapportering!V690)</f>
        <v/>
      </c>
      <c r="W709" s="30" t="str">
        <f>IF(Afrapportering!W690="","",Afrapportering!W690)</f>
        <v/>
      </c>
      <c r="X709" s="52" t="str">
        <f>IF(Afrapportering!X690="","",Afrapportering!X690)</f>
        <v/>
      </c>
      <c r="Y709" s="30" t="str">
        <f>IF(Afrapportering!Y690="","",Afrapportering!Y690)</f>
        <v/>
      </c>
      <c r="Z709" s="52" t="str">
        <f>IFERROR(MAX(IF(OR(V709="",X709=""),"",IF(AND(AND(MONTH(F709)&gt;=7,MONTH(F709)&lt;8),AND(MONTH(H709)&gt;=7,MONTH(H709)&lt;8)),(NETWORKDAYS(F709,H709,Lister!$D$7:$D$13)-V709)*T709/NETWORKDAYS(Lister!$D$19,Lister!$E$19,Lister!$D$7:$D$13),IF(AND(AND(MONTH(F709)&gt;=7,MONTH(F709)&lt;8),MONTH(H709)&gt;7),(NETWORKDAYS(F709,Lister!$E$19,Lister!$D$7:$D$13)-V709)*T709/NETWORKDAYS(Lister!$D$19,Lister!$E$19,Lister!$D$7:$D$13),IF(MONTH(F709)&gt;7,0)))),0),"")</f>
        <v/>
      </c>
      <c r="AA709" s="30" t="str">
        <f>IF(Afrapportering!AA690="","",Afrapportering!AA690)</f>
        <v/>
      </c>
      <c r="AB709" s="52" t="str">
        <f>IFERROR(MAX(IF(OR(V709="",X709=""),"",IF(AND(AND(MONTH(F709)&gt;=8,MONTH(F709)&lt;9),AND(MONTH(H709)&gt;=8,MONTH(H709)&lt;9)),(NETWORKDAYS(F709,H709,Lister!$D$7:$D$13)-X709)*T709/NETWORKDAYS(Lister!$D$20,Lister!$E$20,Lister!$D$7:$D$13),IF(AND(MONTH(F709)=7,MONTH(H709)=8),(NETWORKDAYS(Lister!$D$20,H709,Lister!$D$7:$D$13)-X709)*T709/NETWORKDAYS(Lister!$D$20,Lister!$E$20,Lister!$D$7:$D$13),IF(AND(MONTH(F709)=7,MONTH(H709)=7),0)))),0),"")</f>
        <v/>
      </c>
      <c r="AC709" s="30" t="str">
        <f>IF(Afrapportering!AC690="","",Afrapportering!AC690)</f>
        <v/>
      </c>
      <c r="AD709" s="52" t="str">
        <f t="shared" si="87"/>
        <v/>
      </c>
      <c r="AE709" s="52" t="str">
        <f t="shared" si="88"/>
        <v/>
      </c>
      <c r="AF709" s="30" t="str">
        <f t="shared" si="89"/>
        <v/>
      </c>
      <c r="AG709" s="30" t="str">
        <f t="shared" si="90"/>
        <v/>
      </c>
      <c r="AH709" s="3" t="str">
        <f t="shared" si="91"/>
        <v/>
      </c>
    </row>
    <row r="710" spans="1:34" x14ac:dyDescent="0.25">
      <c r="A710" s="13" t="str">
        <f>+Afrapportering!A691</f>
        <v/>
      </c>
      <c r="B710" s="13" t="str">
        <f>+Afrapportering!B691</f>
        <v/>
      </c>
      <c r="C710" s="13" t="str">
        <f>+Afrapportering!C691</f>
        <v/>
      </c>
      <c r="D710" s="13" t="str">
        <f>+Afrapportering!D691</f>
        <v/>
      </c>
      <c r="E710" s="14" t="str">
        <f>+Afrapportering!E691</f>
        <v/>
      </c>
      <c r="F710" s="139" t="str">
        <f>IF(Afrapportering!F691 = "", "",Afrapportering!F691)</f>
        <v/>
      </c>
      <c r="G710" s="14" t="str">
        <f>+Afrapportering!G691</f>
        <v/>
      </c>
      <c r="H710" s="139" t="str">
        <f>IF(Afrapportering!H691 = "","",Afrapportering!H691)</f>
        <v/>
      </c>
      <c r="I710" s="140" t="str">
        <f>+Afrapportering!I691</f>
        <v/>
      </c>
      <c r="J710" s="13" t="str">
        <f>+Afrapportering!J691</f>
        <v/>
      </c>
      <c r="K710" s="32" t="str">
        <f t="shared" si="84"/>
        <v/>
      </c>
      <c r="L710" s="31" t="str">
        <f>IF(Ansøgning!J696="","",Ansøgning!J696)</f>
        <v/>
      </c>
      <c r="M710" s="134" t="str">
        <f>IF(Afrapportering!M691="","",Afrapportering!M691)</f>
        <v/>
      </c>
      <c r="N710" s="31" t="str">
        <f>IF(Ansøgning!K696="","",Ansøgning!K696)</f>
        <v/>
      </c>
      <c r="O710" s="134">
        <f>IF(Afrapportering!O691="",,Afrapportering!O691)</f>
        <v>0</v>
      </c>
      <c r="P710" s="15" t="str">
        <f>IF(Ansøgning!L696="","",Ansøgning!L696)</f>
        <v/>
      </c>
      <c r="Q710" s="15" t="str">
        <f t="shared" si="85"/>
        <v/>
      </c>
      <c r="R710" s="15"/>
      <c r="S710" s="15" t="str">
        <f>IF(Afrapportering!S691="","",Afrapportering!S691)</f>
        <v/>
      </c>
      <c r="T710" s="31" t="str">
        <f t="shared" si="86"/>
        <v/>
      </c>
      <c r="U710" s="30" t="str">
        <f>IF(Afrapportering!U691="","",Afrapportering!U691)</f>
        <v/>
      </c>
      <c r="V710" s="52" t="str">
        <f>IF(Afrapportering!V691="","",Afrapportering!V691)</f>
        <v/>
      </c>
      <c r="W710" s="30" t="str">
        <f>IF(Afrapportering!W691="","",Afrapportering!W691)</f>
        <v/>
      </c>
      <c r="X710" s="52" t="str">
        <f>IF(Afrapportering!X691="","",Afrapportering!X691)</f>
        <v/>
      </c>
      <c r="Y710" s="30" t="str">
        <f>IF(Afrapportering!Y691="","",Afrapportering!Y691)</f>
        <v/>
      </c>
      <c r="Z710" s="52" t="str">
        <f>IFERROR(MAX(IF(OR(V710="",X710=""),"",IF(AND(AND(MONTH(F710)&gt;=7,MONTH(F710)&lt;8),AND(MONTH(H710)&gt;=7,MONTH(H710)&lt;8)),(NETWORKDAYS(F710,H710,Lister!$D$7:$D$13)-V710)*T710/NETWORKDAYS(Lister!$D$19,Lister!$E$19,Lister!$D$7:$D$13),IF(AND(AND(MONTH(F710)&gt;=7,MONTH(F710)&lt;8),MONTH(H710)&gt;7),(NETWORKDAYS(F710,Lister!$E$19,Lister!$D$7:$D$13)-V710)*T710/NETWORKDAYS(Lister!$D$19,Lister!$E$19,Lister!$D$7:$D$13),IF(MONTH(F710)&gt;7,0)))),0),"")</f>
        <v/>
      </c>
      <c r="AA710" s="30" t="str">
        <f>IF(Afrapportering!AA691="","",Afrapportering!AA691)</f>
        <v/>
      </c>
      <c r="AB710" s="52" t="str">
        <f>IFERROR(MAX(IF(OR(V710="",X710=""),"",IF(AND(AND(MONTH(F710)&gt;=8,MONTH(F710)&lt;9),AND(MONTH(H710)&gt;=8,MONTH(H710)&lt;9)),(NETWORKDAYS(F710,H710,Lister!$D$7:$D$13)-X710)*T710/NETWORKDAYS(Lister!$D$20,Lister!$E$20,Lister!$D$7:$D$13),IF(AND(MONTH(F710)=7,MONTH(H710)=8),(NETWORKDAYS(Lister!$D$20,H710,Lister!$D$7:$D$13)-X710)*T710/NETWORKDAYS(Lister!$D$20,Lister!$E$20,Lister!$D$7:$D$13),IF(AND(MONTH(F710)=7,MONTH(H710)=7),0)))),0),"")</f>
        <v/>
      </c>
      <c r="AC710" s="30" t="str">
        <f>IF(Afrapportering!AC691="","",Afrapportering!AC691)</f>
        <v/>
      </c>
      <c r="AD710" s="52" t="str">
        <f t="shared" si="87"/>
        <v/>
      </c>
      <c r="AE710" s="52" t="str">
        <f t="shared" si="88"/>
        <v/>
      </c>
      <c r="AF710" s="30" t="str">
        <f t="shared" si="89"/>
        <v/>
      </c>
      <c r="AG710" s="30" t="str">
        <f t="shared" si="90"/>
        <v/>
      </c>
      <c r="AH710" s="3" t="str">
        <f t="shared" si="91"/>
        <v/>
      </c>
    </row>
    <row r="711" spans="1:34" x14ac:dyDescent="0.25">
      <c r="A711" s="13" t="str">
        <f>+Afrapportering!A692</f>
        <v/>
      </c>
      <c r="B711" s="13" t="str">
        <f>+Afrapportering!B692</f>
        <v/>
      </c>
      <c r="C711" s="13" t="str">
        <f>+Afrapportering!C692</f>
        <v/>
      </c>
      <c r="D711" s="13" t="str">
        <f>+Afrapportering!D692</f>
        <v/>
      </c>
      <c r="E711" s="14" t="str">
        <f>+Afrapportering!E692</f>
        <v/>
      </c>
      <c r="F711" s="139" t="str">
        <f>IF(Afrapportering!F692 = "", "",Afrapportering!F692)</f>
        <v/>
      </c>
      <c r="G711" s="14" t="str">
        <f>+Afrapportering!G692</f>
        <v/>
      </c>
      <c r="H711" s="139" t="str">
        <f>IF(Afrapportering!H692 = "","",Afrapportering!H692)</f>
        <v/>
      </c>
      <c r="I711" s="140" t="str">
        <f>+Afrapportering!I692</f>
        <v/>
      </c>
      <c r="J711" s="13" t="str">
        <f>+Afrapportering!J692</f>
        <v/>
      </c>
      <c r="K711" s="32" t="str">
        <f t="shared" si="84"/>
        <v/>
      </c>
      <c r="L711" s="31" t="str">
        <f>IF(Ansøgning!J697="","",Ansøgning!J697)</f>
        <v/>
      </c>
      <c r="M711" s="134" t="str">
        <f>IF(Afrapportering!M692="","",Afrapportering!M692)</f>
        <v/>
      </c>
      <c r="N711" s="31" t="str">
        <f>IF(Ansøgning!K697="","",Ansøgning!K697)</f>
        <v/>
      </c>
      <c r="O711" s="134">
        <f>IF(Afrapportering!O692="",,Afrapportering!O692)</f>
        <v>0</v>
      </c>
      <c r="P711" s="15" t="str">
        <f>IF(Ansøgning!L697="","",Ansøgning!L697)</f>
        <v/>
      </c>
      <c r="Q711" s="15" t="str">
        <f t="shared" si="85"/>
        <v/>
      </c>
      <c r="R711" s="15"/>
      <c r="S711" s="15" t="str">
        <f>IF(Afrapportering!S692="","",Afrapportering!S692)</f>
        <v/>
      </c>
      <c r="T711" s="31" t="str">
        <f t="shared" si="86"/>
        <v/>
      </c>
      <c r="U711" s="30" t="str">
        <f>IF(Afrapportering!U692="","",Afrapportering!U692)</f>
        <v/>
      </c>
      <c r="V711" s="52" t="str">
        <f>IF(Afrapportering!V692="","",Afrapportering!V692)</f>
        <v/>
      </c>
      <c r="W711" s="30" t="str">
        <f>IF(Afrapportering!W692="","",Afrapportering!W692)</f>
        <v/>
      </c>
      <c r="X711" s="52" t="str">
        <f>IF(Afrapportering!X692="","",Afrapportering!X692)</f>
        <v/>
      </c>
      <c r="Y711" s="30" t="str">
        <f>IF(Afrapportering!Y692="","",Afrapportering!Y692)</f>
        <v/>
      </c>
      <c r="Z711" s="52" t="str">
        <f>IFERROR(MAX(IF(OR(V711="",X711=""),"",IF(AND(AND(MONTH(F711)&gt;=7,MONTH(F711)&lt;8),AND(MONTH(H711)&gt;=7,MONTH(H711)&lt;8)),(NETWORKDAYS(F711,H711,Lister!$D$7:$D$13)-V711)*T711/NETWORKDAYS(Lister!$D$19,Lister!$E$19,Lister!$D$7:$D$13),IF(AND(AND(MONTH(F711)&gt;=7,MONTH(F711)&lt;8),MONTH(H711)&gt;7),(NETWORKDAYS(F711,Lister!$E$19,Lister!$D$7:$D$13)-V711)*T711/NETWORKDAYS(Lister!$D$19,Lister!$E$19,Lister!$D$7:$D$13),IF(MONTH(F711)&gt;7,0)))),0),"")</f>
        <v/>
      </c>
      <c r="AA711" s="30" t="str">
        <f>IF(Afrapportering!AA692="","",Afrapportering!AA692)</f>
        <v/>
      </c>
      <c r="AB711" s="52" t="str">
        <f>IFERROR(MAX(IF(OR(V711="",X711=""),"",IF(AND(AND(MONTH(F711)&gt;=8,MONTH(F711)&lt;9),AND(MONTH(H711)&gt;=8,MONTH(H711)&lt;9)),(NETWORKDAYS(F711,H711,Lister!$D$7:$D$13)-X711)*T711/NETWORKDAYS(Lister!$D$20,Lister!$E$20,Lister!$D$7:$D$13),IF(AND(MONTH(F711)=7,MONTH(H711)=8),(NETWORKDAYS(Lister!$D$20,H711,Lister!$D$7:$D$13)-X711)*T711/NETWORKDAYS(Lister!$D$20,Lister!$E$20,Lister!$D$7:$D$13),IF(AND(MONTH(F711)=7,MONTH(H711)=7),0)))),0),"")</f>
        <v/>
      </c>
      <c r="AC711" s="30" t="str">
        <f>IF(Afrapportering!AC692="","",Afrapportering!AC692)</f>
        <v/>
      </c>
      <c r="AD711" s="52" t="str">
        <f t="shared" si="87"/>
        <v/>
      </c>
      <c r="AE711" s="52" t="str">
        <f t="shared" si="88"/>
        <v/>
      </c>
      <c r="AF711" s="30" t="str">
        <f t="shared" si="89"/>
        <v/>
      </c>
      <c r="AG711" s="30" t="str">
        <f t="shared" si="90"/>
        <v/>
      </c>
      <c r="AH711" s="3" t="str">
        <f t="shared" si="91"/>
        <v/>
      </c>
    </row>
    <row r="712" spans="1:34" x14ac:dyDescent="0.25">
      <c r="A712" s="13" t="str">
        <f>+Afrapportering!A693</f>
        <v/>
      </c>
      <c r="B712" s="13" t="str">
        <f>+Afrapportering!B693</f>
        <v/>
      </c>
      <c r="C712" s="13" t="str">
        <f>+Afrapportering!C693</f>
        <v/>
      </c>
      <c r="D712" s="13" t="str">
        <f>+Afrapportering!D693</f>
        <v/>
      </c>
      <c r="E712" s="14" t="str">
        <f>+Afrapportering!E693</f>
        <v/>
      </c>
      <c r="F712" s="139" t="str">
        <f>IF(Afrapportering!F693 = "", "",Afrapportering!F693)</f>
        <v/>
      </c>
      <c r="G712" s="14" t="str">
        <f>+Afrapportering!G693</f>
        <v/>
      </c>
      <c r="H712" s="139" t="str">
        <f>IF(Afrapportering!H693 = "","",Afrapportering!H693)</f>
        <v/>
      </c>
      <c r="I712" s="140" t="str">
        <f>+Afrapportering!I693</f>
        <v/>
      </c>
      <c r="J712" s="13" t="str">
        <f>+Afrapportering!J693</f>
        <v/>
      </c>
      <c r="K712" s="32" t="str">
        <f t="shared" si="84"/>
        <v/>
      </c>
      <c r="L712" s="31" t="str">
        <f>IF(Ansøgning!J698="","",Ansøgning!J698)</f>
        <v/>
      </c>
      <c r="M712" s="134" t="str">
        <f>IF(Afrapportering!M693="","",Afrapportering!M693)</f>
        <v/>
      </c>
      <c r="N712" s="31" t="str">
        <f>IF(Ansøgning!K698="","",Ansøgning!K698)</f>
        <v/>
      </c>
      <c r="O712" s="134">
        <f>IF(Afrapportering!O693="",,Afrapportering!O693)</f>
        <v>0</v>
      </c>
      <c r="P712" s="15" t="str">
        <f>IF(Ansøgning!L698="","",Ansøgning!L698)</f>
        <v/>
      </c>
      <c r="Q712" s="15" t="str">
        <f t="shared" si="85"/>
        <v/>
      </c>
      <c r="R712" s="15"/>
      <c r="S712" s="15" t="str">
        <f>IF(Afrapportering!S693="","",Afrapportering!S693)</f>
        <v/>
      </c>
      <c r="T712" s="31" t="str">
        <f t="shared" si="86"/>
        <v/>
      </c>
      <c r="U712" s="30" t="str">
        <f>IF(Afrapportering!U693="","",Afrapportering!U693)</f>
        <v/>
      </c>
      <c r="V712" s="52" t="str">
        <f>IF(Afrapportering!V693="","",Afrapportering!V693)</f>
        <v/>
      </c>
      <c r="W712" s="30" t="str">
        <f>IF(Afrapportering!W693="","",Afrapportering!W693)</f>
        <v/>
      </c>
      <c r="X712" s="52" t="str">
        <f>IF(Afrapportering!X693="","",Afrapportering!X693)</f>
        <v/>
      </c>
      <c r="Y712" s="30" t="str">
        <f>IF(Afrapportering!Y693="","",Afrapportering!Y693)</f>
        <v/>
      </c>
      <c r="Z712" s="52" t="str">
        <f>IFERROR(MAX(IF(OR(V712="",X712=""),"",IF(AND(AND(MONTH(F712)&gt;=7,MONTH(F712)&lt;8),AND(MONTH(H712)&gt;=7,MONTH(H712)&lt;8)),(NETWORKDAYS(F712,H712,Lister!$D$7:$D$13)-V712)*T712/NETWORKDAYS(Lister!$D$19,Lister!$E$19,Lister!$D$7:$D$13),IF(AND(AND(MONTH(F712)&gt;=7,MONTH(F712)&lt;8),MONTH(H712)&gt;7),(NETWORKDAYS(F712,Lister!$E$19,Lister!$D$7:$D$13)-V712)*T712/NETWORKDAYS(Lister!$D$19,Lister!$E$19,Lister!$D$7:$D$13),IF(MONTH(F712)&gt;7,0)))),0),"")</f>
        <v/>
      </c>
      <c r="AA712" s="30" t="str">
        <f>IF(Afrapportering!AA693="","",Afrapportering!AA693)</f>
        <v/>
      </c>
      <c r="AB712" s="52" t="str">
        <f>IFERROR(MAX(IF(OR(V712="",X712=""),"",IF(AND(AND(MONTH(F712)&gt;=8,MONTH(F712)&lt;9),AND(MONTH(H712)&gt;=8,MONTH(H712)&lt;9)),(NETWORKDAYS(F712,H712,Lister!$D$7:$D$13)-X712)*T712/NETWORKDAYS(Lister!$D$20,Lister!$E$20,Lister!$D$7:$D$13),IF(AND(MONTH(F712)=7,MONTH(H712)=8),(NETWORKDAYS(Lister!$D$20,H712,Lister!$D$7:$D$13)-X712)*T712/NETWORKDAYS(Lister!$D$20,Lister!$E$20,Lister!$D$7:$D$13),IF(AND(MONTH(F712)=7,MONTH(H712)=7),0)))),0),"")</f>
        <v/>
      </c>
      <c r="AC712" s="30" t="str">
        <f>IF(Afrapportering!AC693="","",Afrapportering!AC693)</f>
        <v/>
      </c>
      <c r="AD712" s="52" t="str">
        <f t="shared" si="87"/>
        <v/>
      </c>
      <c r="AE712" s="52" t="str">
        <f t="shared" si="88"/>
        <v/>
      </c>
      <c r="AF712" s="30" t="str">
        <f t="shared" si="89"/>
        <v/>
      </c>
      <c r="AG712" s="30" t="str">
        <f t="shared" si="90"/>
        <v/>
      </c>
      <c r="AH712" s="3" t="str">
        <f t="shared" si="91"/>
        <v/>
      </c>
    </row>
    <row r="713" spans="1:34" x14ac:dyDescent="0.25">
      <c r="A713" s="13" t="str">
        <f>+Afrapportering!A694</f>
        <v/>
      </c>
      <c r="B713" s="13" t="str">
        <f>+Afrapportering!B694</f>
        <v/>
      </c>
      <c r="C713" s="13" t="str">
        <f>+Afrapportering!C694</f>
        <v/>
      </c>
      <c r="D713" s="13" t="str">
        <f>+Afrapportering!D694</f>
        <v/>
      </c>
      <c r="E713" s="14" t="str">
        <f>+Afrapportering!E694</f>
        <v/>
      </c>
      <c r="F713" s="139" t="str">
        <f>IF(Afrapportering!F694 = "", "",Afrapportering!F694)</f>
        <v/>
      </c>
      <c r="G713" s="14" t="str">
        <f>+Afrapportering!G694</f>
        <v/>
      </c>
      <c r="H713" s="139" t="str">
        <f>IF(Afrapportering!H694 = "","",Afrapportering!H694)</f>
        <v/>
      </c>
      <c r="I713" s="140" t="str">
        <f>+Afrapportering!I694</f>
        <v/>
      </c>
      <c r="J713" s="13" t="str">
        <f>+Afrapportering!J694</f>
        <v/>
      </c>
      <c r="K713" s="32" t="str">
        <f t="shared" si="84"/>
        <v/>
      </c>
      <c r="L713" s="31" t="str">
        <f>IF(Ansøgning!J699="","",Ansøgning!J699)</f>
        <v/>
      </c>
      <c r="M713" s="134" t="str">
        <f>IF(Afrapportering!M694="","",Afrapportering!M694)</f>
        <v/>
      </c>
      <c r="N713" s="31" t="str">
        <f>IF(Ansøgning!K699="","",Ansøgning!K699)</f>
        <v/>
      </c>
      <c r="O713" s="134">
        <f>IF(Afrapportering!O694="",,Afrapportering!O694)</f>
        <v>0</v>
      </c>
      <c r="P713" s="15" t="str">
        <f>IF(Ansøgning!L699="","",Ansøgning!L699)</f>
        <v/>
      </c>
      <c r="Q713" s="15" t="str">
        <f t="shared" si="85"/>
        <v/>
      </c>
      <c r="R713" s="15"/>
      <c r="S713" s="15" t="str">
        <f>IF(Afrapportering!S694="","",Afrapportering!S694)</f>
        <v/>
      </c>
      <c r="T713" s="31" t="str">
        <f t="shared" si="86"/>
        <v/>
      </c>
      <c r="U713" s="30" t="str">
        <f>IF(Afrapportering!U694="","",Afrapportering!U694)</f>
        <v/>
      </c>
      <c r="V713" s="52" t="str">
        <f>IF(Afrapportering!V694="","",Afrapportering!V694)</f>
        <v/>
      </c>
      <c r="W713" s="30" t="str">
        <f>IF(Afrapportering!W694="","",Afrapportering!W694)</f>
        <v/>
      </c>
      <c r="X713" s="52" t="str">
        <f>IF(Afrapportering!X694="","",Afrapportering!X694)</f>
        <v/>
      </c>
      <c r="Y713" s="30" t="str">
        <f>IF(Afrapportering!Y694="","",Afrapportering!Y694)</f>
        <v/>
      </c>
      <c r="Z713" s="52" t="str">
        <f>IFERROR(MAX(IF(OR(V713="",X713=""),"",IF(AND(AND(MONTH(F713)&gt;=7,MONTH(F713)&lt;8),AND(MONTH(H713)&gt;=7,MONTH(H713)&lt;8)),(NETWORKDAYS(F713,H713,Lister!$D$7:$D$13)-V713)*T713/NETWORKDAYS(Lister!$D$19,Lister!$E$19,Lister!$D$7:$D$13),IF(AND(AND(MONTH(F713)&gt;=7,MONTH(F713)&lt;8),MONTH(H713)&gt;7),(NETWORKDAYS(F713,Lister!$E$19,Lister!$D$7:$D$13)-V713)*T713/NETWORKDAYS(Lister!$D$19,Lister!$E$19,Lister!$D$7:$D$13),IF(MONTH(F713)&gt;7,0)))),0),"")</f>
        <v/>
      </c>
      <c r="AA713" s="30" t="str">
        <f>IF(Afrapportering!AA694="","",Afrapportering!AA694)</f>
        <v/>
      </c>
      <c r="AB713" s="52" t="str">
        <f>IFERROR(MAX(IF(OR(V713="",X713=""),"",IF(AND(AND(MONTH(F713)&gt;=8,MONTH(F713)&lt;9),AND(MONTH(H713)&gt;=8,MONTH(H713)&lt;9)),(NETWORKDAYS(F713,H713,Lister!$D$7:$D$13)-X713)*T713/NETWORKDAYS(Lister!$D$20,Lister!$E$20,Lister!$D$7:$D$13),IF(AND(MONTH(F713)=7,MONTH(H713)=8),(NETWORKDAYS(Lister!$D$20,H713,Lister!$D$7:$D$13)-X713)*T713/NETWORKDAYS(Lister!$D$20,Lister!$E$20,Lister!$D$7:$D$13),IF(AND(MONTH(F713)=7,MONTH(H713)=7),0)))),0),"")</f>
        <v/>
      </c>
      <c r="AC713" s="30" t="str">
        <f>IF(Afrapportering!AC694="","",Afrapportering!AC694)</f>
        <v/>
      </c>
      <c r="AD713" s="52" t="str">
        <f t="shared" si="87"/>
        <v/>
      </c>
      <c r="AE713" s="52" t="str">
        <f t="shared" si="88"/>
        <v/>
      </c>
      <c r="AF713" s="30" t="str">
        <f t="shared" si="89"/>
        <v/>
      </c>
      <c r="AG713" s="30" t="str">
        <f t="shared" si="90"/>
        <v/>
      </c>
      <c r="AH713" s="3" t="str">
        <f t="shared" si="91"/>
        <v/>
      </c>
    </row>
    <row r="714" spans="1:34" x14ac:dyDescent="0.25">
      <c r="A714" s="13" t="str">
        <f>+Afrapportering!A695</f>
        <v/>
      </c>
      <c r="B714" s="13" t="str">
        <f>+Afrapportering!B695</f>
        <v/>
      </c>
      <c r="C714" s="13" t="str">
        <f>+Afrapportering!C695</f>
        <v/>
      </c>
      <c r="D714" s="13" t="str">
        <f>+Afrapportering!D695</f>
        <v/>
      </c>
      <c r="E714" s="14" t="str">
        <f>+Afrapportering!E695</f>
        <v/>
      </c>
      <c r="F714" s="139" t="str">
        <f>IF(Afrapportering!F695 = "", "",Afrapportering!F695)</f>
        <v/>
      </c>
      <c r="G714" s="14" t="str">
        <f>+Afrapportering!G695</f>
        <v/>
      </c>
      <c r="H714" s="139" t="str">
        <f>IF(Afrapportering!H695 = "","",Afrapportering!H695)</f>
        <v/>
      </c>
      <c r="I714" s="140" t="str">
        <f>+Afrapportering!I695</f>
        <v/>
      </c>
      <c r="J714" s="13" t="str">
        <f>+Afrapportering!J695</f>
        <v/>
      </c>
      <c r="K714" s="32" t="str">
        <f t="shared" si="84"/>
        <v/>
      </c>
      <c r="L714" s="31" t="str">
        <f>IF(Ansøgning!J700="","",Ansøgning!J700)</f>
        <v/>
      </c>
      <c r="M714" s="134" t="str">
        <f>IF(Afrapportering!M695="","",Afrapportering!M695)</f>
        <v/>
      </c>
      <c r="N714" s="31" t="str">
        <f>IF(Ansøgning!K700="","",Ansøgning!K700)</f>
        <v/>
      </c>
      <c r="O714" s="134">
        <f>IF(Afrapportering!O695="",,Afrapportering!O695)</f>
        <v>0</v>
      </c>
      <c r="P714" s="15" t="str">
        <f>IF(Ansøgning!L700="","",Ansøgning!L700)</f>
        <v/>
      </c>
      <c r="Q714" s="15" t="str">
        <f t="shared" si="85"/>
        <v/>
      </c>
      <c r="R714" s="15"/>
      <c r="S714" s="15" t="str">
        <f>IF(Afrapportering!S695="","",Afrapportering!S695)</f>
        <v/>
      </c>
      <c r="T714" s="31" t="str">
        <f t="shared" si="86"/>
        <v/>
      </c>
      <c r="U714" s="30" t="str">
        <f>IF(Afrapportering!U695="","",Afrapportering!U695)</f>
        <v/>
      </c>
      <c r="V714" s="52" t="str">
        <f>IF(Afrapportering!V695="","",Afrapportering!V695)</f>
        <v/>
      </c>
      <c r="W714" s="30" t="str">
        <f>IF(Afrapportering!W695="","",Afrapportering!W695)</f>
        <v/>
      </c>
      <c r="X714" s="52" t="str">
        <f>IF(Afrapportering!X695="","",Afrapportering!X695)</f>
        <v/>
      </c>
      <c r="Y714" s="30" t="str">
        <f>IF(Afrapportering!Y695="","",Afrapportering!Y695)</f>
        <v/>
      </c>
      <c r="Z714" s="52" t="str">
        <f>IFERROR(MAX(IF(OR(V714="",X714=""),"",IF(AND(AND(MONTH(F714)&gt;=7,MONTH(F714)&lt;8),AND(MONTH(H714)&gt;=7,MONTH(H714)&lt;8)),(NETWORKDAYS(F714,H714,Lister!$D$7:$D$13)-V714)*T714/NETWORKDAYS(Lister!$D$19,Lister!$E$19,Lister!$D$7:$D$13),IF(AND(AND(MONTH(F714)&gt;=7,MONTH(F714)&lt;8),MONTH(H714)&gt;7),(NETWORKDAYS(F714,Lister!$E$19,Lister!$D$7:$D$13)-V714)*T714/NETWORKDAYS(Lister!$D$19,Lister!$E$19,Lister!$D$7:$D$13),IF(MONTH(F714)&gt;7,0)))),0),"")</f>
        <v/>
      </c>
      <c r="AA714" s="30" t="str">
        <f>IF(Afrapportering!AA695="","",Afrapportering!AA695)</f>
        <v/>
      </c>
      <c r="AB714" s="52" t="str">
        <f>IFERROR(MAX(IF(OR(V714="",X714=""),"",IF(AND(AND(MONTH(F714)&gt;=8,MONTH(F714)&lt;9),AND(MONTH(H714)&gt;=8,MONTH(H714)&lt;9)),(NETWORKDAYS(F714,H714,Lister!$D$7:$D$13)-X714)*T714/NETWORKDAYS(Lister!$D$20,Lister!$E$20,Lister!$D$7:$D$13),IF(AND(MONTH(F714)=7,MONTH(H714)=8),(NETWORKDAYS(Lister!$D$20,H714,Lister!$D$7:$D$13)-X714)*T714/NETWORKDAYS(Lister!$D$20,Lister!$E$20,Lister!$D$7:$D$13),IF(AND(MONTH(F714)=7,MONTH(H714)=7),0)))),0),"")</f>
        <v/>
      </c>
      <c r="AC714" s="30" t="str">
        <f>IF(Afrapportering!AC695="","",Afrapportering!AC695)</f>
        <v/>
      </c>
      <c r="AD714" s="52" t="str">
        <f t="shared" si="87"/>
        <v/>
      </c>
      <c r="AE714" s="52" t="str">
        <f t="shared" si="88"/>
        <v/>
      </c>
      <c r="AF714" s="30" t="str">
        <f t="shared" si="89"/>
        <v/>
      </c>
      <c r="AG714" s="30" t="str">
        <f t="shared" si="90"/>
        <v/>
      </c>
      <c r="AH714" s="3" t="str">
        <f t="shared" si="91"/>
        <v/>
      </c>
    </row>
    <row r="715" spans="1:34" x14ac:dyDescent="0.25">
      <c r="A715" s="13" t="str">
        <f>+Afrapportering!A696</f>
        <v/>
      </c>
      <c r="B715" s="13" t="str">
        <f>+Afrapportering!B696</f>
        <v/>
      </c>
      <c r="C715" s="13" t="str">
        <f>+Afrapportering!C696</f>
        <v/>
      </c>
      <c r="D715" s="13" t="str">
        <f>+Afrapportering!D696</f>
        <v/>
      </c>
      <c r="E715" s="14" t="str">
        <f>+Afrapportering!E696</f>
        <v/>
      </c>
      <c r="F715" s="139" t="str">
        <f>IF(Afrapportering!F696 = "", "",Afrapportering!F696)</f>
        <v/>
      </c>
      <c r="G715" s="14" t="str">
        <f>+Afrapportering!G696</f>
        <v/>
      </c>
      <c r="H715" s="139" t="str">
        <f>IF(Afrapportering!H696 = "","",Afrapportering!H696)</f>
        <v/>
      </c>
      <c r="I715" s="140" t="str">
        <f>+Afrapportering!I696</f>
        <v/>
      </c>
      <c r="J715" s="13" t="str">
        <f>+Afrapportering!J696</f>
        <v/>
      </c>
      <c r="K715" s="32" t="str">
        <f t="shared" si="84"/>
        <v/>
      </c>
      <c r="L715" s="31" t="str">
        <f>IF(Ansøgning!J701="","",Ansøgning!J701)</f>
        <v/>
      </c>
      <c r="M715" s="134" t="str">
        <f>IF(Afrapportering!M696="","",Afrapportering!M696)</f>
        <v/>
      </c>
      <c r="N715" s="31" t="str">
        <f>IF(Ansøgning!K701="","",Ansøgning!K701)</f>
        <v/>
      </c>
      <c r="O715" s="134">
        <f>IF(Afrapportering!O696="",,Afrapportering!O696)</f>
        <v>0</v>
      </c>
      <c r="P715" s="15" t="str">
        <f>IF(Ansøgning!L701="","",Ansøgning!L701)</f>
        <v/>
      </c>
      <c r="Q715" s="15" t="str">
        <f t="shared" si="85"/>
        <v/>
      </c>
      <c r="R715" s="15"/>
      <c r="S715" s="15" t="str">
        <f>IF(Afrapportering!S696="","",Afrapportering!S696)</f>
        <v/>
      </c>
      <c r="T715" s="31" t="str">
        <f t="shared" si="86"/>
        <v/>
      </c>
      <c r="U715" s="30" t="str">
        <f>IF(Afrapportering!U696="","",Afrapportering!U696)</f>
        <v/>
      </c>
      <c r="V715" s="52" t="str">
        <f>IF(Afrapportering!V696="","",Afrapportering!V696)</f>
        <v/>
      </c>
      <c r="W715" s="30" t="str">
        <f>IF(Afrapportering!W696="","",Afrapportering!W696)</f>
        <v/>
      </c>
      <c r="X715" s="52" t="str">
        <f>IF(Afrapportering!X696="","",Afrapportering!X696)</f>
        <v/>
      </c>
      <c r="Y715" s="30" t="str">
        <f>IF(Afrapportering!Y696="","",Afrapportering!Y696)</f>
        <v/>
      </c>
      <c r="Z715" s="52" t="str">
        <f>IFERROR(MAX(IF(OR(V715="",X715=""),"",IF(AND(AND(MONTH(F715)&gt;=7,MONTH(F715)&lt;8),AND(MONTH(H715)&gt;=7,MONTH(H715)&lt;8)),(NETWORKDAYS(F715,H715,Lister!$D$7:$D$13)-V715)*T715/NETWORKDAYS(Lister!$D$19,Lister!$E$19,Lister!$D$7:$D$13),IF(AND(AND(MONTH(F715)&gt;=7,MONTH(F715)&lt;8),MONTH(H715)&gt;7),(NETWORKDAYS(F715,Lister!$E$19,Lister!$D$7:$D$13)-V715)*T715/NETWORKDAYS(Lister!$D$19,Lister!$E$19,Lister!$D$7:$D$13),IF(MONTH(F715)&gt;7,0)))),0),"")</f>
        <v/>
      </c>
      <c r="AA715" s="30" t="str">
        <f>IF(Afrapportering!AA696="","",Afrapportering!AA696)</f>
        <v/>
      </c>
      <c r="AB715" s="52" t="str">
        <f>IFERROR(MAX(IF(OR(V715="",X715=""),"",IF(AND(AND(MONTH(F715)&gt;=8,MONTH(F715)&lt;9),AND(MONTH(H715)&gt;=8,MONTH(H715)&lt;9)),(NETWORKDAYS(F715,H715,Lister!$D$7:$D$13)-X715)*T715/NETWORKDAYS(Lister!$D$20,Lister!$E$20,Lister!$D$7:$D$13),IF(AND(MONTH(F715)=7,MONTH(H715)=8),(NETWORKDAYS(Lister!$D$20,H715,Lister!$D$7:$D$13)-X715)*T715/NETWORKDAYS(Lister!$D$20,Lister!$E$20,Lister!$D$7:$D$13),IF(AND(MONTH(F715)=7,MONTH(H715)=7),0)))),0),"")</f>
        <v/>
      </c>
      <c r="AC715" s="30" t="str">
        <f>IF(Afrapportering!AC696="","",Afrapportering!AC696)</f>
        <v/>
      </c>
      <c r="AD715" s="52" t="str">
        <f t="shared" si="87"/>
        <v/>
      </c>
      <c r="AE715" s="52" t="str">
        <f t="shared" si="88"/>
        <v/>
      </c>
      <c r="AF715" s="30" t="str">
        <f t="shared" si="89"/>
        <v/>
      </c>
      <c r="AG715" s="30" t="str">
        <f t="shared" si="90"/>
        <v/>
      </c>
      <c r="AH715" s="3" t="str">
        <f t="shared" si="91"/>
        <v/>
      </c>
    </row>
    <row r="716" spans="1:34" x14ac:dyDescent="0.25">
      <c r="A716" s="13" t="str">
        <f>+Afrapportering!A697</f>
        <v/>
      </c>
      <c r="B716" s="13" t="str">
        <f>+Afrapportering!B697</f>
        <v/>
      </c>
      <c r="C716" s="13" t="str">
        <f>+Afrapportering!C697</f>
        <v/>
      </c>
      <c r="D716" s="13" t="str">
        <f>+Afrapportering!D697</f>
        <v/>
      </c>
      <c r="E716" s="14" t="str">
        <f>+Afrapportering!E697</f>
        <v/>
      </c>
      <c r="F716" s="139" t="str">
        <f>IF(Afrapportering!F697 = "", "",Afrapportering!F697)</f>
        <v/>
      </c>
      <c r="G716" s="14" t="str">
        <f>+Afrapportering!G697</f>
        <v/>
      </c>
      <c r="H716" s="139" t="str">
        <f>IF(Afrapportering!H697 = "","",Afrapportering!H697)</f>
        <v/>
      </c>
      <c r="I716" s="140" t="str">
        <f>+Afrapportering!I697</f>
        <v/>
      </c>
      <c r="J716" s="13" t="str">
        <f>+Afrapportering!J697</f>
        <v/>
      </c>
      <c r="K716" s="32" t="str">
        <f t="shared" si="84"/>
        <v/>
      </c>
      <c r="L716" s="31" t="str">
        <f>IF(Ansøgning!J702="","",Ansøgning!J702)</f>
        <v/>
      </c>
      <c r="M716" s="134" t="str">
        <f>IF(Afrapportering!M697="","",Afrapportering!M697)</f>
        <v/>
      </c>
      <c r="N716" s="31" t="str">
        <f>IF(Ansøgning!K702="","",Ansøgning!K702)</f>
        <v/>
      </c>
      <c r="O716" s="134">
        <f>IF(Afrapportering!O697="",,Afrapportering!O697)</f>
        <v>0</v>
      </c>
      <c r="P716" s="15" t="str">
        <f>IF(Ansøgning!L702="","",Ansøgning!L702)</f>
        <v/>
      </c>
      <c r="Q716" s="15" t="str">
        <f t="shared" si="85"/>
        <v/>
      </c>
      <c r="R716" s="15"/>
      <c r="S716" s="15" t="str">
        <f>IF(Afrapportering!S697="","",Afrapportering!S697)</f>
        <v/>
      </c>
      <c r="T716" s="31" t="str">
        <f t="shared" si="86"/>
        <v/>
      </c>
      <c r="U716" s="30" t="str">
        <f>IF(Afrapportering!U697="","",Afrapportering!U697)</f>
        <v/>
      </c>
      <c r="V716" s="52" t="str">
        <f>IF(Afrapportering!V697="","",Afrapportering!V697)</f>
        <v/>
      </c>
      <c r="W716" s="30" t="str">
        <f>IF(Afrapportering!W697="","",Afrapportering!W697)</f>
        <v/>
      </c>
      <c r="X716" s="52" t="str">
        <f>IF(Afrapportering!X697="","",Afrapportering!X697)</f>
        <v/>
      </c>
      <c r="Y716" s="30" t="str">
        <f>IF(Afrapportering!Y697="","",Afrapportering!Y697)</f>
        <v/>
      </c>
      <c r="Z716" s="52" t="str">
        <f>IFERROR(MAX(IF(OR(V716="",X716=""),"",IF(AND(AND(MONTH(F716)&gt;=7,MONTH(F716)&lt;8),AND(MONTH(H716)&gt;=7,MONTH(H716)&lt;8)),(NETWORKDAYS(F716,H716,Lister!$D$7:$D$13)-V716)*T716/NETWORKDAYS(Lister!$D$19,Lister!$E$19,Lister!$D$7:$D$13),IF(AND(AND(MONTH(F716)&gt;=7,MONTH(F716)&lt;8),MONTH(H716)&gt;7),(NETWORKDAYS(F716,Lister!$E$19,Lister!$D$7:$D$13)-V716)*T716/NETWORKDAYS(Lister!$D$19,Lister!$E$19,Lister!$D$7:$D$13),IF(MONTH(F716)&gt;7,0)))),0),"")</f>
        <v/>
      </c>
      <c r="AA716" s="30" t="str">
        <f>IF(Afrapportering!AA697="","",Afrapportering!AA697)</f>
        <v/>
      </c>
      <c r="AB716" s="52" t="str">
        <f>IFERROR(MAX(IF(OR(V716="",X716=""),"",IF(AND(AND(MONTH(F716)&gt;=8,MONTH(F716)&lt;9),AND(MONTH(H716)&gt;=8,MONTH(H716)&lt;9)),(NETWORKDAYS(F716,H716,Lister!$D$7:$D$13)-X716)*T716/NETWORKDAYS(Lister!$D$20,Lister!$E$20,Lister!$D$7:$D$13),IF(AND(MONTH(F716)=7,MONTH(H716)=8),(NETWORKDAYS(Lister!$D$20,H716,Lister!$D$7:$D$13)-X716)*T716/NETWORKDAYS(Lister!$D$20,Lister!$E$20,Lister!$D$7:$D$13),IF(AND(MONTH(F716)=7,MONTH(H716)=7),0)))),0),"")</f>
        <v/>
      </c>
      <c r="AC716" s="30" t="str">
        <f>IF(Afrapportering!AC697="","",Afrapportering!AC697)</f>
        <v/>
      </c>
      <c r="AD716" s="52" t="str">
        <f t="shared" si="87"/>
        <v/>
      </c>
      <c r="AE716" s="52" t="str">
        <f t="shared" si="88"/>
        <v/>
      </c>
      <c r="AF716" s="30" t="str">
        <f t="shared" si="89"/>
        <v/>
      </c>
      <c r="AG716" s="30" t="str">
        <f t="shared" si="90"/>
        <v/>
      </c>
      <c r="AH716" s="3" t="str">
        <f t="shared" si="91"/>
        <v/>
      </c>
    </row>
    <row r="717" spans="1:34" x14ac:dyDescent="0.25">
      <c r="A717" s="13" t="str">
        <f>+Afrapportering!A698</f>
        <v/>
      </c>
      <c r="B717" s="13" t="str">
        <f>+Afrapportering!B698</f>
        <v/>
      </c>
      <c r="C717" s="13" t="str">
        <f>+Afrapportering!C698</f>
        <v/>
      </c>
      <c r="D717" s="13" t="str">
        <f>+Afrapportering!D698</f>
        <v/>
      </c>
      <c r="E717" s="14" t="str">
        <f>+Afrapportering!E698</f>
        <v/>
      </c>
      <c r="F717" s="139" t="str">
        <f>IF(Afrapportering!F698 = "", "",Afrapportering!F698)</f>
        <v/>
      </c>
      <c r="G717" s="14" t="str">
        <f>+Afrapportering!G698</f>
        <v/>
      </c>
      <c r="H717" s="139" t="str">
        <f>IF(Afrapportering!H698 = "","",Afrapportering!H698)</f>
        <v/>
      </c>
      <c r="I717" s="140" t="str">
        <f>+Afrapportering!I698</f>
        <v/>
      </c>
      <c r="J717" s="13" t="str">
        <f>+Afrapportering!J698</f>
        <v/>
      </c>
      <c r="K717" s="32" t="str">
        <f t="shared" si="84"/>
        <v/>
      </c>
      <c r="L717" s="31" t="str">
        <f>IF(Ansøgning!J703="","",Ansøgning!J703)</f>
        <v/>
      </c>
      <c r="M717" s="134" t="str">
        <f>IF(Afrapportering!M698="","",Afrapportering!M698)</f>
        <v/>
      </c>
      <c r="N717" s="31" t="str">
        <f>IF(Ansøgning!K703="","",Ansøgning!K703)</f>
        <v/>
      </c>
      <c r="O717" s="134">
        <f>IF(Afrapportering!O698="",,Afrapportering!O698)</f>
        <v>0</v>
      </c>
      <c r="P717" s="15" t="str">
        <f>IF(Ansøgning!L703="","",Ansøgning!L703)</f>
        <v/>
      </c>
      <c r="Q717" s="15" t="str">
        <f t="shared" si="85"/>
        <v/>
      </c>
      <c r="R717" s="15"/>
      <c r="S717" s="15" t="str">
        <f>IF(Afrapportering!S698="","",Afrapportering!S698)</f>
        <v/>
      </c>
      <c r="T717" s="31" t="str">
        <f t="shared" si="86"/>
        <v/>
      </c>
      <c r="U717" s="30" t="str">
        <f>IF(Afrapportering!U698="","",Afrapportering!U698)</f>
        <v/>
      </c>
      <c r="V717" s="52" t="str">
        <f>IF(Afrapportering!V698="","",Afrapportering!V698)</f>
        <v/>
      </c>
      <c r="W717" s="30" t="str">
        <f>IF(Afrapportering!W698="","",Afrapportering!W698)</f>
        <v/>
      </c>
      <c r="X717" s="52" t="str">
        <f>IF(Afrapportering!X698="","",Afrapportering!X698)</f>
        <v/>
      </c>
      <c r="Y717" s="30" t="str">
        <f>IF(Afrapportering!Y698="","",Afrapportering!Y698)</f>
        <v/>
      </c>
      <c r="Z717" s="52" t="str">
        <f>IFERROR(MAX(IF(OR(V717="",X717=""),"",IF(AND(AND(MONTH(F717)&gt;=7,MONTH(F717)&lt;8),AND(MONTH(H717)&gt;=7,MONTH(H717)&lt;8)),(NETWORKDAYS(F717,H717,Lister!$D$7:$D$13)-V717)*T717/NETWORKDAYS(Lister!$D$19,Lister!$E$19,Lister!$D$7:$D$13),IF(AND(AND(MONTH(F717)&gt;=7,MONTH(F717)&lt;8),MONTH(H717)&gt;7),(NETWORKDAYS(F717,Lister!$E$19,Lister!$D$7:$D$13)-V717)*T717/NETWORKDAYS(Lister!$D$19,Lister!$E$19,Lister!$D$7:$D$13),IF(MONTH(F717)&gt;7,0)))),0),"")</f>
        <v/>
      </c>
      <c r="AA717" s="30" t="str">
        <f>IF(Afrapportering!AA698="","",Afrapportering!AA698)</f>
        <v/>
      </c>
      <c r="AB717" s="52" t="str">
        <f>IFERROR(MAX(IF(OR(V717="",X717=""),"",IF(AND(AND(MONTH(F717)&gt;=8,MONTH(F717)&lt;9),AND(MONTH(H717)&gt;=8,MONTH(H717)&lt;9)),(NETWORKDAYS(F717,H717,Lister!$D$7:$D$13)-X717)*T717/NETWORKDAYS(Lister!$D$20,Lister!$E$20,Lister!$D$7:$D$13),IF(AND(MONTH(F717)=7,MONTH(H717)=8),(NETWORKDAYS(Lister!$D$20,H717,Lister!$D$7:$D$13)-X717)*T717/NETWORKDAYS(Lister!$D$20,Lister!$E$20,Lister!$D$7:$D$13),IF(AND(MONTH(F717)=7,MONTH(H717)=7),0)))),0),"")</f>
        <v/>
      </c>
      <c r="AC717" s="30" t="str">
        <f>IF(Afrapportering!AC698="","",Afrapportering!AC698)</f>
        <v/>
      </c>
      <c r="AD717" s="52" t="str">
        <f t="shared" si="87"/>
        <v/>
      </c>
      <c r="AE717" s="52" t="str">
        <f t="shared" si="88"/>
        <v/>
      </c>
      <c r="AF717" s="30" t="str">
        <f t="shared" si="89"/>
        <v/>
      </c>
      <c r="AG717" s="30" t="str">
        <f t="shared" si="90"/>
        <v/>
      </c>
      <c r="AH717" s="3" t="str">
        <f t="shared" si="91"/>
        <v/>
      </c>
    </row>
    <row r="718" spans="1:34" x14ac:dyDescent="0.25">
      <c r="A718" s="13" t="str">
        <f>+Afrapportering!A699</f>
        <v/>
      </c>
      <c r="B718" s="13" t="str">
        <f>+Afrapportering!B699</f>
        <v/>
      </c>
      <c r="C718" s="13" t="str">
        <f>+Afrapportering!C699</f>
        <v/>
      </c>
      <c r="D718" s="13" t="str">
        <f>+Afrapportering!D699</f>
        <v/>
      </c>
      <c r="E718" s="14" t="str">
        <f>+Afrapportering!E699</f>
        <v/>
      </c>
      <c r="F718" s="139" t="str">
        <f>IF(Afrapportering!F699 = "", "",Afrapportering!F699)</f>
        <v/>
      </c>
      <c r="G718" s="14" t="str">
        <f>+Afrapportering!G699</f>
        <v/>
      </c>
      <c r="H718" s="139" t="str">
        <f>IF(Afrapportering!H699 = "","",Afrapportering!H699)</f>
        <v/>
      </c>
      <c r="I718" s="140" t="str">
        <f>+Afrapportering!I699</f>
        <v/>
      </c>
      <c r="J718" s="13" t="str">
        <f>+Afrapportering!J699</f>
        <v/>
      </c>
      <c r="K718" s="32" t="str">
        <f t="shared" si="84"/>
        <v/>
      </c>
      <c r="L718" s="31" t="str">
        <f>IF(Ansøgning!J704="","",Ansøgning!J704)</f>
        <v/>
      </c>
      <c r="M718" s="134" t="str">
        <f>IF(Afrapportering!M699="","",Afrapportering!M699)</f>
        <v/>
      </c>
      <c r="N718" s="31" t="str">
        <f>IF(Ansøgning!K704="","",Ansøgning!K704)</f>
        <v/>
      </c>
      <c r="O718" s="134">
        <f>IF(Afrapportering!O699="",,Afrapportering!O699)</f>
        <v>0</v>
      </c>
      <c r="P718" s="15" t="str">
        <f>IF(Ansøgning!L704="","",Ansøgning!L704)</f>
        <v/>
      </c>
      <c r="Q718" s="15" t="str">
        <f t="shared" si="85"/>
        <v/>
      </c>
      <c r="R718" s="15"/>
      <c r="S718" s="15" t="str">
        <f>IF(Afrapportering!S699="","",Afrapportering!S699)</f>
        <v/>
      </c>
      <c r="T718" s="31" t="str">
        <f t="shared" si="86"/>
        <v/>
      </c>
      <c r="U718" s="30" t="str">
        <f>IF(Afrapportering!U699="","",Afrapportering!U699)</f>
        <v/>
      </c>
      <c r="V718" s="52" t="str">
        <f>IF(Afrapportering!V699="","",Afrapportering!V699)</f>
        <v/>
      </c>
      <c r="W718" s="30" t="str">
        <f>IF(Afrapportering!W699="","",Afrapportering!W699)</f>
        <v/>
      </c>
      <c r="X718" s="52" t="str">
        <f>IF(Afrapportering!X699="","",Afrapportering!X699)</f>
        <v/>
      </c>
      <c r="Y718" s="30" t="str">
        <f>IF(Afrapportering!Y699="","",Afrapportering!Y699)</f>
        <v/>
      </c>
      <c r="Z718" s="52" t="str">
        <f>IFERROR(MAX(IF(OR(V718="",X718=""),"",IF(AND(AND(MONTH(F718)&gt;=7,MONTH(F718)&lt;8),AND(MONTH(H718)&gt;=7,MONTH(H718)&lt;8)),(NETWORKDAYS(F718,H718,Lister!$D$7:$D$13)-V718)*T718/NETWORKDAYS(Lister!$D$19,Lister!$E$19,Lister!$D$7:$D$13),IF(AND(AND(MONTH(F718)&gt;=7,MONTH(F718)&lt;8),MONTH(H718)&gt;7),(NETWORKDAYS(F718,Lister!$E$19,Lister!$D$7:$D$13)-V718)*T718/NETWORKDAYS(Lister!$D$19,Lister!$E$19,Lister!$D$7:$D$13),IF(MONTH(F718)&gt;7,0)))),0),"")</f>
        <v/>
      </c>
      <c r="AA718" s="30" t="str">
        <f>IF(Afrapportering!AA699="","",Afrapportering!AA699)</f>
        <v/>
      </c>
      <c r="AB718" s="52" t="str">
        <f>IFERROR(MAX(IF(OR(V718="",X718=""),"",IF(AND(AND(MONTH(F718)&gt;=8,MONTH(F718)&lt;9),AND(MONTH(H718)&gt;=8,MONTH(H718)&lt;9)),(NETWORKDAYS(F718,H718,Lister!$D$7:$D$13)-X718)*T718/NETWORKDAYS(Lister!$D$20,Lister!$E$20,Lister!$D$7:$D$13),IF(AND(MONTH(F718)=7,MONTH(H718)=8),(NETWORKDAYS(Lister!$D$20,H718,Lister!$D$7:$D$13)-X718)*T718/NETWORKDAYS(Lister!$D$20,Lister!$E$20,Lister!$D$7:$D$13),IF(AND(MONTH(F718)=7,MONTH(H718)=7),0)))),0),"")</f>
        <v/>
      </c>
      <c r="AC718" s="30" t="str">
        <f>IF(Afrapportering!AC699="","",Afrapportering!AC699)</f>
        <v/>
      </c>
      <c r="AD718" s="52" t="str">
        <f t="shared" si="87"/>
        <v/>
      </c>
      <c r="AE718" s="52" t="str">
        <f t="shared" si="88"/>
        <v/>
      </c>
      <c r="AF718" s="30" t="str">
        <f t="shared" si="89"/>
        <v/>
      </c>
      <c r="AG718" s="30" t="str">
        <f t="shared" si="90"/>
        <v/>
      </c>
      <c r="AH718" s="3" t="str">
        <f t="shared" si="91"/>
        <v/>
      </c>
    </row>
    <row r="719" spans="1:34" x14ac:dyDescent="0.25">
      <c r="A719" s="13" t="str">
        <f>+Afrapportering!A700</f>
        <v/>
      </c>
      <c r="B719" s="13" t="str">
        <f>+Afrapportering!B700</f>
        <v/>
      </c>
      <c r="C719" s="13" t="str">
        <f>+Afrapportering!C700</f>
        <v/>
      </c>
      <c r="D719" s="13" t="str">
        <f>+Afrapportering!D700</f>
        <v/>
      </c>
      <c r="E719" s="14" t="str">
        <f>+Afrapportering!E700</f>
        <v/>
      </c>
      <c r="F719" s="139" t="str">
        <f>IF(Afrapportering!F700 = "", "",Afrapportering!F700)</f>
        <v/>
      </c>
      <c r="G719" s="14" t="str">
        <f>+Afrapportering!G700</f>
        <v/>
      </c>
      <c r="H719" s="139" t="str">
        <f>IF(Afrapportering!H700 = "","",Afrapportering!H700)</f>
        <v/>
      </c>
      <c r="I719" s="140" t="str">
        <f>+Afrapportering!I700</f>
        <v/>
      </c>
      <c r="J719" s="13" t="str">
        <f>+Afrapportering!J700</f>
        <v/>
      </c>
      <c r="K719" s="32" t="str">
        <f t="shared" si="84"/>
        <v/>
      </c>
      <c r="L719" s="31" t="str">
        <f>IF(Ansøgning!J705="","",Ansøgning!J705)</f>
        <v/>
      </c>
      <c r="M719" s="134" t="str">
        <f>IF(Afrapportering!M700="","",Afrapportering!M700)</f>
        <v/>
      </c>
      <c r="N719" s="31" t="str">
        <f>IF(Ansøgning!K705="","",Ansøgning!K705)</f>
        <v/>
      </c>
      <c r="O719" s="134">
        <f>IF(Afrapportering!O700="",,Afrapportering!O700)</f>
        <v>0</v>
      </c>
      <c r="P719" s="15" t="str">
        <f>IF(Ansøgning!L705="","",Ansøgning!L705)</f>
        <v/>
      </c>
      <c r="Q719" s="15" t="str">
        <f t="shared" si="85"/>
        <v/>
      </c>
      <c r="R719" s="15"/>
      <c r="S719" s="15" t="str">
        <f>IF(Afrapportering!S700="","",Afrapportering!S700)</f>
        <v/>
      </c>
      <c r="T719" s="31" t="str">
        <f t="shared" si="86"/>
        <v/>
      </c>
      <c r="U719" s="30" t="str">
        <f>IF(Afrapportering!U700="","",Afrapportering!U700)</f>
        <v/>
      </c>
      <c r="V719" s="52" t="str">
        <f>IF(Afrapportering!V700="","",Afrapportering!V700)</f>
        <v/>
      </c>
      <c r="W719" s="30" t="str">
        <f>IF(Afrapportering!W700="","",Afrapportering!W700)</f>
        <v/>
      </c>
      <c r="X719" s="52" t="str">
        <f>IF(Afrapportering!X700="","",Afrapportering!X700)</f>
        <v/>
      </c>
      <c r="Y719" s="30" t="str">
        <f>IF(Afrapportering!Y700="","",Afrapportering!Y700)</f>
        <v/>
      </c>
      <c r="Z719" s="52" t="str">
        <f>IFERROR(MAX(IF(OR(V719="",X719=""),"",IF(AND(AND(MONTH(F719)&gt;=7,MONTH(F719)&lt;8),AND(MONTH(H719)&gt;=7,MONTH(H719)&lt;8)),(NETWORKDAYS(F719,H719,Lister!$D$7:$D$13)-V719)*T719/NETWORKDAYS(Lister!$D$19,Lister!$E$19,Lister!$D$7:$D$13),IF(AND(AND(MONTH(F719)&gt;=7,MONTH(F719)&lt;8),MONTH(H719)&gt;7),(NETWORKDAYS(F719,Lister!$E$19,Lister!$D$7:$D$13)-V719)*T719/NETWORKDAYS(Lister!$D$19,Lister!$E$19,Lister!$D$7:$D$13),IF(MONTH(F719)&gt;7,0)))),0),"")</f>
        <v/>
      </c>
      <c r="AA719" s="30" t="str">
        <f>IF(Afrapportering!AA700="","",Afrapportering!AA700)</f>
        <v/>
      </c>
      <c r="AB719" s="52" t="str">
        <f>IFERROR(MAX(IF(OR(V719="",X719=""),"",IF(AND(AND(MONTH(F719)&gt;=8,MONTH(F719)&lt;9),AND(MONTH(H719)&gt;=8,MONTH(H719)&lt;9)),(NETWORKDAYS(F719,H719,Lister!$D$7:$D$13)-X719)*T719/NETWORKDAYS(Lister!$D$20,Lister!$E$20,Lister!$D$7:$D$13),IF(AND(MONTH(F719)=7,MONTH(H719)=8),(NETWORKDAYS(Lister!$D$20,H719,Lister!$D$7:$D$13)-X719)*T719/NETWORKDAYS(Lister!$D$20,Lister!$E$20,Lister!$D$7:$D$13),IF(AND(MONTH(F719)=7,MONTH(H719)=7),0)))),0),"")</f>
        <v/>
      </c>
      <c r="AC719" s="30" t="str">
        <f>IF(Afrapportering!AC700="","",Afrapportering!AC700)</f>
        <v/>
      </c>
      <c r="AD719" s="52" t="str">
        <f t="shared" si="87"/>
        <v/>
      </c>
      <c r="AE719" s="52" t="str">
        <f t="shared" si="88"/>
        <v/>
      </c>
      <c r="AF719" s="30" t="str">
        <f t="shared" si="89"/>
        <v/>
      </c>
      <c r="AG719" s="30" t="str">
        <f t="shared" si="90"/>
        <v/>
      </c>
      <c r="AH719" s="3" t="str">
        <f t="shared" si="91"/>
        <v/>
      </c>
    </row>
    <row r="720" spans="1:34" x14ac:dyDescent="0.25">
      <c r="A720" s="13" t="str">
        <f>+Afrapportering!A701</f>
        <v/>
      </c>
      <c r="B720" s="13" t="str">
        <f>+Afrapportering!B701</f>
        <v/>
      </c>
      <c r="C720" s="13" t="str">
        <f>+Afrapportering!C701</f>
        <v/>
      </c>
      <c r="D720" s="13" t="str">
        <f>+Afrapportering!D701</f>
        <v/>
      </c>
      <c r="E720" s="14" t="str">
        <f>+Afrapportering!E701</f>
        <v/>
      </c>
      <c r="F720" s="139" t="str">
        <f>IF(Afrapportering!F701 = "", "",Afrapportering!F701)</f>
        <v/>
      </c>
      <c r="G720" s="14" t="str">
        <f>+Afrapportering!G701</f>
        <v/>
      </c>
      <c r="H720" s="139" t="str">
        <f>IF(Afrapportering!H701 = "","",Afrapportering!H701)</f>
        <v/>
      </c>
      <c r="I720" s="140" t="str">
        <f>+Afrapportering!I701</f>
        <v/>
      </c>
      <c r="J720" s="13" t="str">
        <f>+Afrapportering!J701</f>
        <v/>
      </c>
      <c r="K720" s="32" t="str">
        <f t="shared" si="84"/>
        <v/>
      </c>
      <c r="L720" s="31" t="str">
        <f>IF(Ansøgning!J706="","",Ansøgning!J706)</f>
        <v/>
      </c>
      <c r="M720" s="134" t="str">
        <f>IF(Afrapportering!M701="","",Afrapportering!M701)</f>
        <v/>
      </c>
      <c r="N720" s="31" t="str">
        <f>IF(Ansøgning!K706="","",Ansøgning!K706)</f>
        <v/>
      </c>
      <c r="O720" s="134">
        <f>IF(Afrapportering!O701="",,Afrapportering!O701)</f>
        <v>0</v>
      </c>
      <c r="P720" s="15" t="str">
        <f>IF(Ansøgning!L706="","",Ansøgning!L706)</f>
        <v/>
      </c>
      <c r="Q720" s="15" t="str">
        <f t="shared" si="85"/>
        <v/>
      </c>
      <c r="R720" s="15"/>
      <c r="S720" s="15" t="str">
        <f>IF(Afrapportering!S701="","",Afrapportering!S701)</f>
        <v/>
      </c>
      <c r="T720" s="31" t="str">
        <f t="shared" si="86"/>
        <v/>
      </c>
      <c r="U720" s="30" t="str">
        <f>IF(Afrapportering!U701="","",Afrapportering!U701)</f>
        <v/>
      </c>
      <c r="V720" s="52" t="str">
        <f>IF(Afrapportering!V701="","",Afrapportering!V701)</f>
        <v/>
      </c>
      <c r="W720" s="30" t="str">
        <f>IF(Afrapportering!W701="","",Afrapportering!W701)</f>
        <v/>
      </c>
      <c r="X720" s="52" t="str">
        <f>IF(Afrapportering!X701="","",Afrapportering!X701)</f>
        <v/>
      </c>
      <c r="Y720" s="30" t="str">
        <f>IF(Afrapportering!Y701="","",Afrapportering!Y701)</f>
        <v/>
      </c>
      <c r="Z720" s="52" t="str">
        <f>IFERROR(MAX(IF(OR(V720="",X720=""),"",IF(AND(AND(MONTH(F720)&gt;=7,MONTH(F720)&lt;8),AND(MONTH(H720)&gt;=7,MONTH(H720)&lt;8)),(NETWORKDAYS(F720,H720,Lister!$D$7:$D$13)-V720)*T720/NETWORKDAYS(Lister!$D$19,Lister!$E$19,Lister!$D$7:$D$13),IF(AND(AND(MONTH(F720)&gt;=7,MONTH(F720)&lt;8),MONTH(H720)&gt;7),(NETWORKDAYS(F720,Lister!$E$19,Lister!$D$7:$D$13)-V720)*T720/NETWORKDAYS(Lister!$D$19,Lister!$E$19,Lister!$D$7:$D$13),IF(MONTH(F720)&gt;7,0)))),0),"")</f>
        <v/>
      </c>
      <c r="AA720" s="30" t="str">
        <f>IF(Afrapportering!AA701="","",Afrapportering!AA701)</f>
        <v/>
      </c>
      <c r="AB720" s="52" t="str">
        <f>IFERROR(MAX(IF(OR(V720="",X720=""),"",IF(AND(AND(MONTH(F720)&gt;=8,MONTH(F720)&lt;9),AND(MONTH(H720)&gt;=8,MONTH(H720)&lt;9)),(NETWORKDAYS(F720,H720,Lister!$D$7:$D$13)-X720)*T720/NETWORKDAYS(Lister!$D$20,Lister!$E$20,Lister!$D$7:$D$13),IF(AND(MONTH(F720)=7,MONTH(H720)=8),(NETWORKDAYS(Lister!$D$20,H720,Lister!$D$7:$D$13)-X720)*T720/NETWORKDAYS(Lister!$D$20,Lister!$E$20,Lister!$D$7:$D$13),IF(AND(MONTH(F720)=7,MONTH(H720)=7),0)))),0),"")</f>
        <v/>
      </c>
      <c r="AC720" s="30" t="str">
        <f>IF(Afrapportering!AC701="","",Afrapportering!AC701)</f>
        <v/>
      </c>
      <c r="AD720" s="52" t="str">
        <f t="shared" si="87"/>
        <v/>
      </c>
      <c r="AE720" s="52" t="str">
        <f t="shared" si="88"/>
        <v/>
      </c>
      <c r="AF720" s="30" t="str">
        <f t="shared" si="89"/>
        <v/>
      </c>
      <c r="AG720" s="30" t="str">
        <f t="shared" si="90"/>
        <v/>
      </c>
      <c r="AH720" s="3" t="str">
        <f t="shared" si="91"/>
        <v/>
      </c>
    </row>
    <row r="721" spans="1:34" x14ac:dyDescent="0.25">
      <c r="A721" s="13" t="str">
        <f>+Afrapportering!A702</f>
        <v/>
      </c>
      <c r="B721" s="13" t="str">
        <f>+Afrapportering!B702</f>
        <v/>
      </c>
      <c r="C721" s="13" t="str">
        <f>+Afrapportering!C702</f>
        <v/>
      </c>
      <c r="D721" s="13" t="str">
        <f>+Afrapportering!D702</f>
        <v/>
      </c>
      <c r="E721" s="14" t="str">
        <f>+Afrapportering!E702</f>
        <v/>
      </c>
      <c r="F721" s="139" t="str">
        <f>IF(Afrapportering!F702 = "", "",Afrapportering!F702)</f>
        <v/>
      </c>
      <c r="G721" s="14" t="str">
        <f>+Afrapportering!G702</f>
        <v/>
      </c>
      <c r="H721" s="139" t="str">
        <f>IF(Afrapportering!H702 = "","",Afrapportering!H702)</f>
        <v/>
      </c>
      <c r="I721" s="140" t="str">
        <f>+Afrapportering!I702</f>
        <v/>
      </c>
      <c r="J721" s="13" t="str">
        <f>+Afrapportering!J702</f>
        <v/>
      </c>
      <c r="K721" s="32" t="str">
        <f t="shared" si="84"/>
        <v/>
      </c>
      <c r="L721" s="31" t="str">
        <f>IF(Ansøgning!J707="","",Ansøgning!J707)</f>
        <v/>
      </c>
      <c r="M721" s="134" t="str">
        <f>IF(Afrapportering!M702="","",Afrapportering!M702)</f>
        <v/>
      </c>
      <c r="N721" s="31" t="str">
        <f>IF(Ansøgning!K707="","",Ansøgning!K707)</f>
        <v/>
      </c>
      <c r="O721" s="134">
        <f>IF(Afrapportering!O702="",,Afrapportering!O702)</f>
        <v>0</v>
      </c>
      <c r="P721" s="15" t="str">
        <f>IF(Ansøgning!L707="","",Ansøgning!L707)</f>
        <v/>
      </c>
      <c r="Q721" s="15" t="str">
        <f t="shared" si="85"/>
        <v/>
      </c>
      <c r="R721" s="15"/>
      <c r="S721" s="15" t="str">
        <f>IF(Afrapportering!S702="","",Afrapportering!S702)</f>
        <v/>
      </c>
      <c r="T721" s="31" t="str">
        <f t="shared" si="86"/>
        <v/>
      </c>
      <c r="U721" s="30" t="str">
        <f>IF(Afrapportering!U702="","",Afrapportering!U702)</f>
        <v/>
      </c>
      <c r="V721" s="52" t="str">
        <f>IF(Afrapportering!V702="","",Afrapportering!V702)</f>
        <v/>
      </c>
      <c r="W721" s="30" t="str">
        <f>IF(Afrapportering!W702="","",Afrapportering!W702)</f>
        <v/>
      </c>
      <c r="X721" s="52" t="str">
        <f>IF(Afrapportering!X702="","",Afrapportering!X702)</f>
        <v/>
      </c>
      <c r="Y721" s="30" t="str">
        <f>IF(Afrapportering!Y702="","",Afrapportering!Y702)</f>
        <v/>
      </c>
      <c r="Z721" s="52" t="str">
        <f>IFERROR(MAX(IF(OR(V721="",X721=""),"",IF(AND(AND(MONTH(F721)&gt;=7,MONTH(F721)&lt;8),AND(MONTH(H721)&gt;=7,MONTH(H721)&lt;8)),(NETWORKDAYS(F721,H721,Lister!$D$7:$D$13)-V721)*T721/NETWORKDAYS(Lister!$D$19,Lister!$E$19,Lister!$D$7:$D$13),IF(AND(AND(MONTH(F721)&gt;=7,MONTH(F721)&lt;8),MONTH(H721)&gt;7),(NETWORKDAYS(F721,Lister!$E$19,Lister!$D$7:$D$13)-V721)*T721/NETWORKDAYS(Lister!$D$19,Lister!$E$19,Lister!$D$7:$D$13),IF(MONTH(F721)&gt;7,0)))),0),"")</f>
        <v/>
      </c>
      <c r="AA721" s="30" t="str">
        <f>IF(Afrapportering!AA702="","",Afrapportering!AA702)</f>
        <v/>
      </c>
      <c r="AB721" s="52" t="str">
        <f>IFERROR(MAX(IF(OR(V721="",X721=""),"",IF(AND(AND(MONTH(F721)&gt;=8,MONTH(F721)&lt;9),AND(MONTH(H721)&gt;=8,MONTH(H721)&lt;9)),(NETWORKDAYS(F721,H721,Lister!$D$7:$D$13)-X721)*T721/NETWORKDAYS(Lister!$D$20,Lister!$E$20,Lister!$D$7:$D$13),IF(AND(MONTH(F721)=7,MONTH(H721)=8),(NETWORKDAYS(Lister!$D$20,H721,Lister!$D$7:$D$13)-X721)*T721/NETWORKDAYS(Lister!$D$20,Lister!$E$20,Lister!$D$7:$D$13),IF(AND(MONTH(F721)=7,MONTH(H721)=7),0)))),0),"")</f>
        <v/>
      </c>
      <c r="AC721" s="30" t="str">
        <f>IF(Afrapportering!AC702="","",Afrapportering!AC702)</f>
        <v/>
      </c>
      <c r="AD721" s="52" t="str">
        <f t="shared" si="87"/>
        <v/>
      </c>
      <c r="AE721" s="52" t="str">
        <f t="shared" si="88"/>
        <v/>
      </c>
      <c r="AF721" s="30" t="str">
        <f t="shared" si="89"/>
        <v/>
      </c>
      <c r="AG721" s="30" t="str">
        <f t="shared" si="90"/>
        <v/>
      </c>
      <c r="AH721" s="3" t="str">
        <f t="shared" si="91"/>
        <v/>
      </c>
    </row>
    <row r="722" spans="1:34" x14ac:dyDescent="0.25">
      <c r="A722" s="13" t="str">
        <f>+Afrapportering!A703</f>
        <v/>
      </c>
      <c r="B722" s="13" t="str">
        <f>+Afrapportering!B703</f>
        <v/>
      </c>
      <c r="C722" s="13" t="str">
        <f>+Afrapportering!C703</f>
        <v/>
      </c>
      <c r="D722" s="13" t="str">
        <f>+Afrapportering!D703</f>
        <v/>
      </c>
      <c r="E722" s="14" t="str">
        <f>+Afrapportering!E703</f>
        <v/>
      </c>
      <c r="F722" s="139" t="str">
        <f>IF(Afrapportering!F703 = "", "",Afrapportering!F703)</f>
        <v/>
      </c>
      <c r="G722" s="14" t="str">
        <f>+Afrapportering!G703</f>
        <v/>
      </c>
      <c r="H722" s="139" t="str">
        <f>IF(Afrapportering!H703 = "","",Afrapportering!H703)</f>
        <v/>
      </c>
      <c r="I722" s="140" t="str">
        <f>+Afrapportering!I703</f>
        <v/>
      </c>
      <c r="J722" s="13" t="str">
        <f>+Afrapportering!J703</f>
        <v/>
      </c>
      <c r="K722" s="32" t="str">
        <f t="shared" si="84"/>
        <v/>
      </c>
      <c r="L722" s="31" t="str">
        <f>IF(Ansøgning!J708="","",Ansøgning!J708)</f>
        <v/>
      </c>
      <c r="M722" s="134" t="str">
        <f>IF(Afrapportering!M703="","",Afrapportering!M703)</f>
        <v/>
      </c>
      <c r="N722" s="31" t="str">
        <f>IF(Ansøgning!K708="","",Ansøgning!K708)</f>
        <v/>
      </c>
      <c r="O722" s="134">
        <f>IF(Afrapportering!O703="",,Afrapportering!O703)</f>
        <v>0</v>
      </c>
      <c r="P722" s="15" t="str">
        <f>IF(Ansøgning!L708="","",Ansøgning!L708)</f>
        <v/>
      </c>
      <c r="Q722" s="15" t="str">
        <f t="shared" si="85"/>
        <v/>
      </c>
      <c r="R722" s="15"/>
      <c r="S722" s="15" t="str">
        <f>IF(Afrapportering!S703="","",Afrapportering!S703)</f>
        <v/>
      </c>
      <c r="T722" s="31" t="str">
        <f t="shared" si="86"/>
        <v/>
      </c>
      <c r="U722" s="30" t="str">
        <f>IF(Afrapportering!U703="","",Afrapportering!U703)</f>
        <v/>
      </c>
      <c r="V722" s="52" t="str">
        <f>IF(Afrapportering!V703="","",Afrapportering!V703)</f>
        <v/>
      </c>
      <c r="W722" s="30" t="str">
        <f>IF(Afrapportering!W703="","",Afrapportering!W703)</f>
        <v/>
      </c>
      <c r="X722" s="52" t="str">
        <f>IF(Afrapportering!X703="","",Afrapportering!X703)</f>
        <v/>
      </c>
      <c r="Y722" s="30" t="str">
        <f>IF(Afrapportering!Y703="","",Afrapportering!Y703)</f>
        <v/>
      </c>
      <c r="Z722" s="52" t="str">
        <f>IFERROR(MAX(IF(OR(V722="",X722=""),"",IF(AND(AND(MONTH(F722)&gt;=7,MONTH(F722)&lt;8),AND(MONTH(H722)&gt;=7,MONTH(H722)&lt;8)),(NETWORKDAYS(F722,H722,Lister!$D$7:$D$13)-V722)*T722/NETWORKDAYS(Lister!$D$19,Lister!$E$19,Lister!$D$7:$D$13),IF(AND(AND(MONTH(F722)&gt;=7,MONTH(F722)&lt;8),MONTH(H722)&gt;7),(NETWORKDAYS(F722,Lister!$E$19,Lister!$D$7:$D$13)-V722)*T722/NETWORKDAYS(Lister!$D$19,Lister!$E$19,Lister!$D$7:$D$13),IF(MONTH(F722)&gt;7,0)))),0),"")</f>
        <v/>
      </c>
      <c r="AA722" s="30" t="str">
        <f>IF(Afrapportering!AA703="","",Afrapportering!AA703)</f>
        <v/>
      </c>
      <c r="AB722" s="52" t="str">
        <f>IFERROR(MAX(IF(OR(V722="",X722=""),"",IF(AND(AND(MONTH(F722)&gt;=8,MONTH(F722)&lt;9),AND(MONTH(H722)&gt;=8,MONTH(H722)&lt;9)),(NETWORKDAYS(F722,H722,Lister!$D$7:$D$13)-X722)*T722/NETWORKDAYS(Lister!$D$20,Lister!$E$20,Lister!$D$7:$D$13),IF(AND(MONTH(F722)=7,MONTH(H722)=8),(NETWORKDAYS(Lister!$D$20,H722,Lister!$D$7:$D$13)-X722)*T722/NETWORKDAYS(Lister!$D$20,Lister!$E$20,Lister!$D$7:$D$13),IF(AND(MONTH(F722)=7,MONTH(H722)=7),0)))),0),"")</f>
        <v/>
      </c>
      <c r="AC722" s="30" t="str">
        <f>IF(Afrapportering!AC703="","",Afrapportering!AC703)</f>
        <v/>
      </c>
      <c r="AD722" s="52" t="str">
        <f t="shared" si="87"/>
        <v/>
      </c>
      <c r="AE722" s="52" t="str">
        <f t="shared" si="88"/>
        <v/>
      </c>
      <c r="AF722" s="30" t="str">
        <f t="shared" si="89"/>
        <v/>
      </c>
      <c r="AG722" s="30" t="str">
        <f t="shared" si="90"/>
        <v/>
      </c>
      <c r="AH722" s="3" t="str">
        <f t="shared" si="91"/>
        <v/>
      </c>
    </row>
    <row r="723" spans="1:34" x14ac:dyDescent="0.25">
      <c r="A723" s="13" t="str">
        <f>+Afrapportering!A704</f>
        <v/>
      </c>
      <c r="B723" s="13" t="str">
        <f>+Afrapportering!B704</f>
        <v/>
      </c>
      <c r="C723" s="13" t="str">
        <f>+Afrapportering!C704</f>
        <v/>
      </c>
      <c r="D723" s="13" t="str">
        <f>+Afrapportering!D704</f>
        <v/>
      </c>
      <c r="E723" s="14" t="str">
        <f>+Afrapportering!E704</f>
        <v/>
      </c>
      <c r="F723" s="139" t="str">
        <f>IF(Afrapportering!F704 = "", "",Afrapportering!F704)</f>
        <v/>
      </c>
      <c r="G723" s="14" t="str">
        <f>+Afrapportering!G704</f>
        <v/>
      </c>
      <c r="H723" s="139" t="str">
        <f>IF(Afrapportering!H704 = "","",Afrapportering!H704)</f>
        <v/>
      </c>
      <c r="I723" s="140" t="str">
        <f>+Afrapportering!I704</f>
        <v/>
      </c>
      <c r="J723" s="13" t="str">
        <f>+Afrapportering!J704</f>
        <v/>
      </c>
      <c r="K723" s="32" t="str">
        <f t="shared" si="84"/>
        <v/>
      </c>
      <c r="L723" s="31" t="str">
        <f>IF(Ansøgning!J709="","",Ansøgning!J709)</f>
        <v/>
      </c>
      <c r="M723" s="134" t="str">
        <f>IF(Afrapportering!M704="","",Afrapportering!M704)</f>
        <v/>
      </c>
      <c r="N723" s="31" t="str">
        <f>IF(Ansøgning!K709="","",Ansøgning!K709)</f>
        <v/>
      </c>
      <c r="O723" s="134">
        <f>IF(Afrapportering!O704="",,Afrapportering!O704)</f>
        <v>0</v>
      </c>
      <c r="P723" s="15" t="str">
        <f>IF(Ansøgning!L709="","",Ansøgning!L709)</f>
        <v/>
      </c>
      <c r="Q723" s="15" t="str">
        <f t="shared" si="85"/>
        <v/>
      </c>
      <c r="R723" s="15"/>
      <c r="S723" s="15" t="str">
        <f>IF(Afrapportering!S704="","",Afrapportering!S704)</f>
        <v/>
      </c>
      <c r="T723" s="31" t="str">
        <f t="shared" si="86"/>
        <v/>
      </c>
      <c r="U723" s="30" t="str">
        <f>IF(Afrapportering!U704="","",Afrapportering!U704)</f>
        <v/>
      </c>
      <c r="V723" s="52" t="str">
        <f>IF(Afrapportering!V704="","",Afrapportering!V704)</f>
        <v/>
      </c>
      <c r="W723" s="30" t="str">
        <f>IF(Afrapportering!W704="","",Afrapportering!W704)</f>
        <v/>
      </c>
      <c r="X723" s="52" t="str">
        <f>IF(Afrapportering!X704="","",Afrapportering!X704)</f>
        <v/>
      </c>
      <c r="Y723" s="30" t="str">
        <f>IF(Afrapportering!Y704="","",Afrapportering!Y704)</f>
        <v/>
      </c>
      <c r="Z723" s="52" t="str">
        <f>IFERROR(MAX(IF(OR(V723="",X723=""),"",IF(AND(AND(MONTH(F723)&gt;=7,MONTH(F723)&lt;8),AND(MONTH(H723)&gt;=7,MONTH(H723)&lt;8)),(NETWORKDAYS(F723,H723,Lister!$D$7:$D$13)-V723)*T723/NETWORKDAYS(Lister!$D$19,Lister!$E$19,Lister!$D$7:$D$13),IF(AND(AND(MONTH(F723)&gt;=7,MONTH(F723)&lt;8),MONTH(H723)&gt;7),(NETWORKDAYS(F723,Lister!$E$19,Lister!$D$7:$D$13)-V723)*T723/NETWORKDAYS(Lister!$D$19,Lister!$E$19,Lister!$D$7:$D$13),IF(MONTH(F723)&gt;7,0)))),0),"")</f>
        <v/>
      </c>
      <c r="AA723" s="30" t="str">
        <f>IF(Afrapportering!AA704="","",Afrapportering!AA704)</f>
        <v/>
      </c>
      <c r="AB723" s="52" t="str">
        <f>IFERROR(MAX(IF(OR(V723="",X723=""),"",IF(AND(AND(MONTH(F723)&gt;=8,MONTH(F723)&lt;9),AND(MONTH(H723)&gt;=8,MONTH(H723)&lt;9)),(NETWORKDAYS(F723,H723,Lister!$D$7:$D$13)-X723)*T723/NETWORKDAYS(Lister!$D$20,Lister!$E$20,Lister!$D$7:$D$13),IF(AND(MONTH(F723)=7,MONTH(H723)=8),(NETWORKDAYS(Lister!$D$20,H723,Lister!$D$7:$D$13)-X723)*T723/NETWORKDAYS(Lister!$D$20,Lister!$E$20,Lister!$D$7:$D$13),IF(AND(MONTH(F723)=7,MONTH(H723)=7),0)))),0),"")</f>
        <v/>
      </c>
      <c r="AC723" s="30" t="str">
        <f>IF(Afrapportering!AC704="","",Afrapportering!AC704)</f>
        <v/>
      </c>
      <c r="AD723" s="52" t="str">
        <f t="shared" si="87"/>
        <v/>
      </c>
      <c r="AE723" s="52" t="str">
        <f t="shared" si="88"/>
        <v/>
      </c>
      <c r="AF723" s="30" t="str">
        <f t="shared" si="89"/>
        <v/>
      </c>
      <c r="AG723" s="30" t="str">
        <f t="shared" si="90"/>
        <v/>
      </c>
      <c r="AH723" s="3" t="str">
        <f t="shared" si="91"/>
        <v/>
      </c>
    </row>
    <row r="724" spans="1:34" x14ac:dyDescent="0.25">
      <c r="A724" s="13" t="str">
        <f>+Afrapportering!A705</f>
        <v/>
      </c>
      <c r="B724" s="13" t="str">
        <f>+Afrapportering!B705</f>
        <v/>
      </c>
      <c r="C724" s="13" t="str">
        <f>+Afrapportering!C705</f>
        <v/>
      </c>
      <c r="D724" s="13" t="str">
        <f>+Afrapportering!D705</f>
        <v/>
      </c>
      <c r="E724" s="14" t="str">
        <f>+Afrapportering!E705</f>
        <v/>
      </c>
      <c r="F724" s="139" t="str">
        <f>IF(Afrapportering!F705 = "", "",Afrapportering!F705)</f>
        <v/>
      </c>
      <c r="G724" s="14" t="str">
        <f>+Afrapportering!G705</f>
        <v/>
      </c>
      <c r="H724" s="139" t="str">
        <f>IF(Afrapportering!H705 = "","",Afrapportering!H705)</f>
        <v/>
      </c>
      <c r="I724" s="140" t="str">
        <f>+Afrapportering!I705</f>
        <v/>
      </c>
      <c r="J724" s="13" t="str">
        <f>+Afrapportering!J705</f>
        <v/>
      </c>
      <c r="K724" s="32" t="str">
        <f t="shared" si="84"/>
        <v/>
      </c>
      <c r="L724" s="31" t="str">
        <f>IF(Ansøgning!J710="","",Ansøgning!J710)</f>
        <v/>
      </c>
      <c r="M724" s="134" t="str">
        <f>IF(Afrapportering!M705="","",Afrapportering!M705)</f>
        <v/>
      </c>
      <c r="N724" s="31" t="str">
        <f>IF(Ansøgning!K710="","",Ansøgning!K710)</f>
        <v/>
      </c>
      <c r="O724" s="134">
        <f>IF(Afrapportering!O705="",,Afrapportering!O705)</f>
        <v>0</v>
      </c>
      <c r="P724" s="15" t="str">
        <f>IF(Ansøgning!L710="","",Ansøgning!L710)</f>
        <v/>
      </c>
      <c r="Q724" s="15" t="str">
        <f t="shared" si="85"/>
        <v/>
      </c>
      <c r="R724" s="15"/>
      <c r="S724" s="15" t="str">
        <f>IF(Afrapportering!S705="","",Afrapportering!S705)</f>
        <v/>
      </c>
      <c r="T724" s="31" t="str">
        <f t="shared" si="86"/>
        <v/>
      </c>
      <c r="U724" s="30" t="str">
        <f>IF(Afrapportering!U705="","",Afrapportering!U705)</f>
        <v/>
      </c>
      <c r="V724" s="52" t="str">
        <f>IF(Afrapportering!V705="","",Afrapportering!V705)</f>
        <v/>
      </c>
      <c r="W724" s="30" t="str">
        <f>IF(Afrapportering!W705="","",Afrapportering!W705)</f>
        <v/>
      </c>
      <c r="X724" s="52" t="str">
        <f>IF(Afrapportering!X705="","",Afrapportering!X705)</f>
        <v/>
      </c>
      <c r="Y724" s="30" t="str">
        <f>IF(Afrapportering!Y705="","",Afrapportering!Y705)</f>
        <v/>
      </c>
      <c r="Z724" s="52" t="str">
        <f>IFERROR(MAX(IF(OR(V724="",X724=""),"",IF(AND(AND(MONTH(F724)&gt;=7,MONTH(F724)&lt;8),AND(MONTH(H724)&gt;=7,MONTH(H724)&lt;8)),(NETWORKDAYS(F724,H724,Lister!$D$7:$D$13)-V724)*T724/NETWORKDAYS(Lister!$D$19,Lister!$E$19,Lister!$D$7:$D$13),IF(AND(AND(MONTH(F724)&gt;=7,MONTH(F724)&lt;8),MONTH(H724)&gt;7),(NETWORKDAYS(F724,Lister!$E$19,Lister!$D$7:$D$13)-V724)*T724/NETWORKDAYS(Lister!$D$19,Lister!$E$19,Lister!$D$7:$D$13),IF(MONTH(F724)&gt;7,0)))),0),"")</f>
        <v/>
      </c>
      <c r="AA724" s="30" t="str">
        <f>IF(Afrapportering!AA705="","",Afrapportering!AA705)</f>
        <v/>
      </c>
      <c r="AB724" s="52" t="str">
        <f>IFERROR(MAX(IF(OR(V724="",X724=""),"",IF(AND(AND(MONTH(F724)&gt;=8,MONTH(F724)&lt;9),AND(MONTH(H724)&gt;=8,MONTH(H724)&lt;9)),(NETWORKDAYS(F724,H724,Lister!$D$7:$D$13)-X724)*T724/NETWORKDAYS(Lister!$D$20,Lister!$E$20,Lister!$D$7:$D$13),IF(AND(MONTH(F724)=7,MONTH(H724)=8),(NETWORKDAYS(Lister!$D$20,H724,Lister!$D$7:$D$13)-X724)*T724/NETWORKDAYS(Lister!$D$20,Lister!$E$20,Lister!$D$7:$D$13),IF(AND(MONTH(F724)=7,MONTH(H724)=7),0)))),0),"")</f>
        <v/>
      </c>
      <c r="AC724" s="30" t="str">
        <f>IF(Afrapportering!AC705="","",Afrapportering!AC705)</f>
        <v/>
      </c>
      <c r="AD724" s="52" t="str">
        <f t="shared" si="87"/>
        <v/>
      </c>
      <c r="AE724" s="52" t="str">
        <f t="shared" si="88"/>
        <v/>
      </c>
      <c r="AF724" s="30" t="str">
        <f t="shared" si="89"/>
        <v/>
      </c>
      <c r="AG724" s="30" t="str">
        <f t="shared" si="90"/>
        <v/>
      </c>
      <c r="AH724" s="3" t="str">
        <f t="shared" si="91"/>
        <v/>
      </c>
    </row>
    <row r="725" spans="1:34" x14ac:dyDescent="0.25">
      <c r="A725" s="13" t="str">
        <f>+Afrapportering!A706</f>
        <v/>
      </c>
      <c r="B725" s="13" t="str">
        <f>+Afrapportering!B706</f>
        <v/>
      </c>
      <c r="C725" s="13" t="str">
        <f>+Afrapportering!C706</f>
        <v/>
      </c>
      <c r="D725" s="13" t="str">
        <f>+Afrapportering!D706</f>
        <v/>
      </c>
      <c r="E725" s="14" t="str">
        <f>+Afrapportering!E706</f>
        <v/>
      </c>
      <c r="F725" s="139" t="str">
        <f>IF(Afrapportering!F706 = "", "",Afrapportering!F706)</f>
        <v/>
      </c>
      <c r="G725" s="14" t="str">
        <f>+Afrapportering!G706</f>
        <v/>
      </c>
      <c r="H725" s="139" t="str">
        <f>IF(Afrapportering!H706 = "","",Afrapportering!H706)</f>
        <v/>
      </c>
      <c r="I725" s="140" t="str">
        <f>+Afrapportering!I706</f>
        <v/>
      </c>
      <c r="J725" s="13" t="str">
        <f>+Afrapportering!J706</f>
        <v/>
      </c>
      <c r="K725" s="32" t="str">
        <f t="shared" si="84"/>
        <v/>
      </c>
      <c r="L725" s="31" t="str">
        <f>IF(Ansøgning!J711="","",Ansøgning!J711)</f>
        <v/>
      </c>
      <c r="M725" s="134" t="str">
        <f>IF(Afrapportering!M706="","",Afrapportering!M706)</f>
        <v/>
      </c>
      <c r="N725" s="31" t="str">
        <f>IF(Ansøgning!K711="","",Ansøgning!K711)</f>
        <v/>
      </c>
      <c r="O725" s="134">
        <f>IF(Afrapportering!O706="",,Afrapportering!O706)</f>
        <v>0</v>
      </c>
      <c r="P725" s="15" t="str">
        <f>IF(Ansøgning!L711="","",Ansøgning!L711)</f>
        <v/>
      </c>
      <c r="Q725" s="15" t="str">
        <f t="shared" si="85"/>
        <v/>
      </c>
      <c r="R725" s="15"/>
      <c r="S725" s="15" t="str">
        <f>IF(Afrapportering!S706="","",Afrapportering!S706)</f>
        <v/>
      </c>
      <c r="T725" s="31" t="str">
        <f t="shared" si="86"/>
        <v/>
      </c>
      <c r="U725" s="30" t="str">
        <f>IF(Afrapportering!U706="","",Afrapportering!U706)</f>
        <v/>
      </c>
      <c r="V725" s="52" t="str">
        <f>IF(Afrapportering!V706="","",Afrapportering!V706)</f>
        <v/>
      </c>
      <c r="W725" s="30" t="str">
        <f>IF(Afrapportering!W706="","",Afrapportering!W706)</f>
        <v/>
      </c>
      <c r="X725" s="52" t="str">
        <f>IF(Afrapportering!X706="","",Afrapportering!X706)</f>
        <v/>
      </c>
      <c r="Y725" s="30" t="str">
        <f>IF(Afrapportering!Y706="","",Afrapportering!Y706)</f>
        <v/>
      </c>
      <c r="Z725" s="52" t="str">
        <f>IFERROR(MAX(IF(OR(V725="",X725=""),"",IF(AND(AND(MONTH(F725)&gt;=7,MONTH(F725)&lt;8),AND(MONTH(H725)&gt;=7,MONTH(H725)&lt;8)),(NETWORKDAYS(F725,H725,Lister!$D$7:$D$13)-V725)*T725/NETWORKDAYS(Lister!$D$19,Lister!$E$19,Lister!$D$7:$D$13),IF(AND(AND(MONTH(F725)&gt;=7,MONTH(F725)&lt;8),MONTH(H725)&gt;7),(NETWORKDAYS(F725,Lister!$E$19,Lister!$D$7:$D$13)-V725)*T725/NETWORKDAYS(Lister!$D$19,Lister!$E$19,Lister!$D$7:$D$13),IF(MONTH(F725)&gt;7,0)))),0),"")</f>
        <v/>
      </c>
      <c r="AA725" s="30" t="str">
        <f>IF(Afrapportering!AA706="","",Afrapportering!AA706)</f>
        <v/>
      </c>
      <c r="AB725" s="52" t="str">
        <f>IFERROR(MAX(IF(OR(V725="",X725=""),"",IF(AND(AND(MONTH(F725)&gt;=8,MONTH(F725)&lt;9),AND(MONTH(H725)&gt;=8,MONTH(H725)&lt;9)),(NETWORKDAYS(F725,H725,Lister!$D$7:$D$13)-X725)*T725/NETWORKDAYS(Lister!$D$20,Lister!$E$20,Lister!$D$7:$D$13),IF(AND(MONTH(F725)=7,MONTH(H725)=8),(NETWORKDAYS(Lister!$D$20,H725,Lister!$D$7:$D$13)-X725)*T725/NETWORKDAYS(Lister!$D$20,Lister!$E$20,Lister!$D$7:$D$13),IF(AND(MONTH(F725)=7,MONTH(H725)=7),0)))),0),"")</f>
        <v/>
      </c>
      <c r="AC725" s="30" t="str">
        <f>IF(Afrapportering!AC706="","",Afrapportering!AC706)</f>
        <v/>
      </c>
      <c r="AD725" s="52" t="str">
        <f t="shared" si="87"/>
        <v/>
      </c>
      <c r="AE725" s="52" t="str">
        <f t="shared" si="88"/>
        <v/>
      </c>
      <c r="AF725" s="30" t="str">
        <f t="shared" si="89"/>
        <v/>
      </c>
      <c r="AG725" s="30" t="str">
        <f t="shared" si="90"/>
        <v/>
      </c>
      <c r="AH725" s="3" t="str">
        <f t="shared" si="91"/>
        <v/>
      </c>
    </row>
    <row r="726" spans="1:34" x14ac:dyDescent="0.25">
      <c r="A726" s="13" t="str">
        <f>+Afrapportering!A707</f>
        <v/>
      </c>
      <c r="B726" s="13" t="str">
        <f>+Afrapportering!B707</f>
        <v/>
      </c>
      <c r="C726" s="13" t="str">
        <f>+Afrapportering!C707</f>
        <v/>
      </c>
      <c r="D726" s="13" t="str">
        <f>+Afrapportering!D707</f>
        <v/>
      </c>
      <c r="E726" s="14" t="str">
        <f>+Afrapportering!E707</f>
        <v/>
      </c>
      <c r="F726" s="139" t="str">
        <f>IF(Afrapportering!F707 = "", "",Afrapportering!F707)</f>
        <v/>
      </c>
      <c r="G726" s="14" t="str">
        <f>+Afrapportering!G707</f>
        <v/>
      </c>
      <c r="H726" s="139" t="str">
        <f>IF(Afrapportering!H707 = "","",Afrapportering!H707)</f>
        <v/>
      </c>
      <c r="I726" s="140" t="str">
        <f>+Afrapportering!I707</f>
        <v/>
      </c>
      <c r="J726" s="13" t="str">
        <f>+Afrapportering!J707</f>
        <v/>
      </c>
      <c r="K726" s="32" t="str">
        <f t="shared" si="84"/>
        <v/>
      </c>
      <c r="L726" s="31" t="str">
        <f>IF(Ansøgning!J712="","",Ansøgning!J712)</f>
        <v/>
      </c>
      <c r="M726" s="134" t="str">
        <f>IF(Afrapportering!M707="","",Afrapportering!M707)</f>
        <v/>
      </c>
      <c r="N726" s="31" t="str">
        <f>IF(Ansøgning!K712="","",Ansøgning!K712)</f>
        <v/>
      </c>
      <c r="O726" s="134">
        <f>IF(Afrapportering!O707="",,Afrapportering!O707)</f>
        <v>0</v>
      </c>
      <c r="P726" s="15" t="str">
        <f>IF(Ansøgning!L712="","",Ansøgning!L712)</f>
        <v/>
      </c>
      <c r="Q726" s="15" t="str">
        <f t="shared" si="85"/>
        <v/>
      </c>
      <c r="R726" s="15"/>
      <c r="S726" s="15" t="str">
        <f>IF(Afrapportering!S707="","",Afrapportering!S707)</f>
        <v/>
      </c>
      <c r="T726" s="31" t="str">
        <f t="shared" si="86"/>
        <v/>
      </c>
      <c r="U726" s="30" t="str">
        <f>IF(Afrapportering!U707="","",Afrapportering!U707)</f>
        <v/>
      </c>
      <c r="V726" s="52" t="str">
        <f>IF(Afrapportering!V707="","",Afrapportering!V707)</f>
        <v/>
      </c>
      <c r="W726" s="30" t="str">
        <f>IF(Afrapportering!W707="","",Afrapportering!W707)</f>
        <v/>
      </c>
      <c r="X726" s="52" t="str">
        <f>IF(Afrapportering!X707="","",Afrapportering!X707)</f>
        <v/>
      </c>
      <c r="Y726" s="30" t="str">
        <f>IF(Afrapportering!Y707="","",Afrapportering!Y707)</f>
        <v/>
      </c>
      <c r="Z726" s="52" t="str">
        <f>IFERROR(MAX(IF(OR(V726="",X726=""),"",IF(AND(AND(MONTH(F726)&gt;=7,MONTH(F726)&lt;8),AND(MONTH(H726)&gt;=7,MONTH(H726)&lt;8)),(NETWORKDAYS(F726,H726,Lister!$D$7:$D$13)-V726)*T726/NETWORKDAYS(Lister!$D$19,Lister!$E$19,Lister!$D$7:$D$13),IF(AND(AND(MONTH(F726)&gt;=7,MONTH(F726)&lt;8),MONTH(H726)&gt;7),(NETWORKDAYS(F726,Lister!$E$19,Lister!$D$7:$D$13)-V726)*T726/NETWORKDAYS(Lister!$D$19,Lister!$E$19,Lister!$D$7:$D$13),IF(MONTH(F726)&gt;7,0)))),0),"")</f>
        <v/>
      </c>
      <c r="AA726" s="30" t="str">
        <f>IF(Afrapportering!AA707="","",Afrapportering!AA707)</f>
        <v/>
      </c>
      <c r="AB726" s="52" t="str">
        <f>IFERROR(MAX(IF(OR(V726="",X726=""),"",IF(AND(AND(MONTH(F726)&gt;=8,MONTH(F726)&lt;9),AND(MONTH(H726)&gt;=8,MONTH(H726)&lt;9)),(NETWORKDAYS(F726,H726,Lister!$D$7:$D$13)-X726)*T726/NETWORKDAYS(Lister!$D$20,Lister!$E$20,Lister!$D$7:$D$13),IF(AND(MONTH(F726)=7,MONTH(H726)=8),(NETWORKDAYS(Lister!$D$20,H726,Lister!$D$7:$D$13)-X726)*T726/NETWORKDAYS(Lister!$D$20,Lister!$E$20,Lister!$D$7:$D$13),IF(AND(MONTH(F726)=7,MONTH(H726)=7),0)))),0),"")</f>
        <v/>
      </c>
      <c r="AC726" s="30" t="str">
        <f>IF(Afrapportering!AC707="","",Afrapportering!AC707)</f>
        <v/>
      </c>
      <c r="AD726" s="52" t="str">
        <f t="shared" si="87"/>
        <v/>
      </c>
      <c r="AE726" s="52" t="str">
        <f t="shared" si="88"/>
        <v/>
      </c>
      <c r="AF726" s="30" t="str">
        <f t="shared" si="89"/>
        <v/>
      </c>
      <c r="AG726" s="30" t="str">
        <f t="shared" si="90"/>
        <v/>
      </c>
      <c r="AH726" s="3" t="str">
        <f t="shared" si="91"/>
        <v/>
      </c>
    </row>
    <row r="727" spans="1:34" x14ac:dyDescent="0.25">
      <c r="A727" s="13" t="str">
        <f>+Afrapportering!A708</f>
        <v/>
      </c>
      <c r="B727" s="13" t="str">
        <f>+Afrapportering!B708</f>
        <v/>
      </c>
      <c r="C727" s="13" t="str">
        <f>+Afrapportering!C708</f>
        <v/>
      </c>
      <c r="D727" s="13" t="str">
        <f>+Afrapportering!D708</f>
        <v/>
      </c>
      <c r="E727" s="14" t="str">
        <f>+Afrapportering!E708</f>
        <v/>
      </c>
      <c r="F727" s="139" t="str">
        <f>IF(Afrapportering!F708 = "", "",Afrapportering!F708)</f>
        <v/>
      </c>
      <c r="G727" s="14" t="str">
        <f>+Afrapportering!G708</f>
        <v/>
      </c>
      <c r="H727" s="139" t="str">
        <f>IF(Afrapportering!H708 = "","",Afrapportering!H708)</f>
        <v/>
      </c>
      <c r="I727" s="140" t="str">
        <f>+Afrapportering!I708</f>
        <v/>
      </c>
      <c r="J727" s="13" t="str">
        <f>+Afrapportering!J708</f>
        <v/>
      </c>
      <c r="K727" s="32" t="str">
        <f t="shared" si="84"/>
        <v/>
      </c>
      <c r="L727" s="31" t="str">
        <f>IF(Ansøgning!J713="","",Ansøgning!J713)</f>
        <v/>
      </c>
      <c r="M727" s="134" t="str">
        <f>IF(Afrapportering!M708="","",Afrapportering!M708)</f>
        <v/>
      </c>
      <c r="N727" s="31" t="str">
        <f>IF(Ansøgning!K713="","",Ansøgning!K713)</f>
        <v/>
      </c>
      <c r="O727" s="134">
        <f>IF(Afrapportering!O708="",,Afrapportering!O708)</f>
        <v>0</v>
      </c>
      <c r="P727" s="15" t="str">
        <f>IF(Ansøgning!L713="","",Ansøgning!L713)</f>
        <v/>
      </c>
      <c r="Q727" s="15" t="str">
        <f t="shared" si="85"/>
        <v/>
      </c>
      <c r="R727" s="15"/>
      <c r="S727" s="15" t="str">
        <f>IF(Afrapportering!S708="","",Afrapportering!S708)</f>
        <v/>
      </c>
      <c r="T727" s="31" t="str">
        <f t="shared" si="86"/>
        <v/>
      </c>
      <c r="U727" s="30" t="str">
        <f>IF(Afrapportering!U708="","",Afrapportering!U708)</f>
        <v/>
      </c>
      <c r="V727" s="52" t="str">
        <f>IF(Afrapportering!V708="","",Afrapportering!V708)</f>
        <v/>
      </c>
      <c r="W727" s="30" t="str">
        <f>IF(Afrapportering!W708="","",Afrapportering!W708)</f>
        <v/>
      </c>
      <c r="X727" s="52" t="str">
        <f>IF(Afrapportering!X708="","",Afrapportering!X708)</f>
        <v/>
      </c>
      <c r="Y727" s="30" t="str">
        <f>IF(Afrapportering!Y708="","",Afrapportering!Y708)</f>
        <v/>
      </c>
      <c r="Z727" s="52" t="str">
        <f>IFERROR(MAX(IF(OR(V727="",X727=""),"",IF(AND(AND(MONTH(F727)&gt;=7,MONTH(F727)&lt;8),AND(MONTH(H727)&gt;=7,MONTH(H727)&lt;8)),(NETWORKDAYS(F727,H727,Lister!$D$7:$D$13)-V727)*T727/NETWORKDAYS(Lister!$D$19,Lister!$E$19,Lister!$D$7:$D$13),IF(AND(AND(MONTH(F727)&gt;=7,MONTH(F727)&lt;8),MONTH(H727)&gt;7),(NETWORKDAYS(F727,Lister!$E$19,Lister!$D$7:$D$13)-V727)*T727/NETWORKDAYS(Lister!$D$19,Lister!$E$19,Lister!$D$7:$D$13),IF(MONTH(F727)&gt;7,0)))),0),"")</f>
        <v/>
      </c>
      <c r="AA727" s="30" t="str">
        <f>IF(Afrapportering!AA708="","",Afrapportering!AA708)</f>
        <v/>
      </c>
      <c r="AB727" s="52" t="str">
        <f>IFERROR(MAX(IF(OR(V727="",X727=""),"",IF(AND(AND(MONTH(F727)&gt;=8,MONTH(F727)&lt;9),AND(MONTH(H727)&gt;=8,MONTH(H727)&lt;9)),(NETWORKDAYS(F727,H727,Lister!$D$7:$D$13)-X727)*T727/NETWORKDAYS(Lister!$D$20,Lister!$E$20,Lister!$D$7:$D$13),IF(AND(MONTH(F727)=7,MONTH(H727)=8),(NETWORKDAYS(Lister!$D$20,H727,Lister!$D$7:$D$13)-X727)*T727/NETWORKDAYS(Lister!$D$20,Lister!$E$20,Lister!$D$7:$D$13),IF(AND(MONTH(F727)=7,MONTH(H727)=7),0)))),0),"")</f>
        <v/>
      </c>
      <c r="AC727" s="30" t="str">
        <f>IF(Afrapportering!AC708="","",Afrapportering!AC708)</f>
        <v/>
      </c>
      <c r="AD727" s="52" t="str">
        <f t="shared" si="87"/>
        <v/>
      </c>
      <c r="AE727" s="52" t="str">
        <f t="shared" si="88"/>
        <v/>
      </c>
      <c r="AF727" s="30" t="str">
        <f t="shared" si="89"/>
        <v/>
      </c>
      <c r="AG727" s="30" t="str">
        <f t="shared" si="90"/>
        <v/>
      </c>
      <c r="AH727" s="3" t="str">
        <f t="shared" si="91"/>
        <v/>
      </c>
    </row>
    <row r="728" spans="1:34" x14ac:dyDescent="0.25">
      <c r="A728" s="13" t="str">
        <f>+Afrapportering!A709</f>
        <v/>
      </c>
      <c r="B728" s="13" t="str">
        <f>+Afrapportering!B709</f>
        <v/>
      </c>
      <c r="C728" s="13" t="str">
        <f>+Afrapportering!C709</f>
        <v/>
      </c>
      <c r="D728" s="13" t="str">
        <f>+Afrapportering!D709</f>
        <v/>
      </c>
      <c r="E728" s="14" t="str">
        <f>+Afrapportering!E709</f>
        <v/>
      </c>
      <c r="F728" s="139" t="str">
        <f>IF(Afrapportering!F709 = "", "",Afrapportering!F709)</f>
        <v/>
      </c>
      <c r="G728" s="14" t="str">
        <f>+Afrapportering!G709</f>
        <v/>
      </c>
      <c r="H728" s="139" t="str">
        <f>IF(Afrapportering!H709 = "","",Afrapportering!H709)</f>
        <v/>
      </c>
      <c r="I728" s="140" t="str">
        <f>+Afrapportering!I709</f>
        <v/>
      </c>
      <c r="J728" s="13" t="str">
        <f>+Afrapportering!J709</f>
        <v/>
      </c>
      <c r="K728" s="32" t="str">
        <f t="shared" si="84"/>
        <v/>
      </c>
      <c r="L728" s="31" t="str">
        <f>IF(Ansøgning!J714="","",Ansøgning!J714)</f>
        <v/>
      </c>
      <c r="M728" s="134" t="str">
        <f>IF(Afrapportering!M709="","",Afrapportering!M709)</f>
        <v/>
      </c>
      <c r="N728" s="31" t="str">
        <f>IF(Ansøgning!K714="","",Ansøgning!K714)</f>
        <v/>
      </c>
      <c r="O728" s="134">
        <f>IF(Afrapportering!O709="",,Afrapportering!O709)</f>
        <v>0</v>
      </c>
      <c r="P728" s="15" t="str">
        <f>IF(Ansøgning!L714="","",Ansøgning!L714)</f>
        <v/>
      </c>
      <c r="Q728" s="15" t="str">
        <f t="shared" si="85"/>
        <v/>
      </c>
      <c r="R728" s="15"/>
      <c r="S728" s="15" t="str">
        <f>IF(Afrapportering!S709="","",Afrapportering!S709)</f>
        <v/>
      </c>
      <c r="T728" s="31" t="str">
        <f t="shared" si="86"/>
        <v/>
      </c>
      <c r="U728" s="30" t="str">
        <f>IF(Afrapportering!U709="","",Afrapportering!U709)</f>
        <v/>
      </c>
      <c r="V728" s="52" t="str">
        <f>IF(Afrapportering!V709="","",Afrapportering!V709)</f>
        <v/>
      </c>
      <c r="W728" s="30" t="str">
        <f>IF(Afrapportering!W709="","",Afrapportering!W709)</f>
        <v/>
      </c>
      <c r="X728" s="52" t="str">
        <f>IF(Afrapportering!X709="","",Afrapportering!X709)</f>
        <v/>
      </c>
      <c r="Y728" s="30" t="str">
        <f>IF(Afrapportering!Y709="","",Afrapportering!Y709)</f>
        <v/>
      </c>
      <c r="Z728" s="52" t="str">
        <f>IFERROR(MAX(IF(OR(V728="",X728=""),"",IF(AND(AND(MONTH(F728)&gt;=7,MONTH(F728)&lt;8),AND(MONTH(H728)&gt;=7,MONTH(H728)&lt;8)),(NETWORKDAYS(F728,H728,Lister!$D$7:$D$13)-V728)*T728/NETWORKDAYS(Lister!$D$19,Lister!$E$19,Lister!$D$7:$D$13),IF(AND(AND(MONTH(F728)&gt;=7,MONTH(F728)&lt;8),MONTH(H728)&gt;7),(NETWORKDAYS(F728,Lister!$E$19,Lister!$D$7:$D$13)-V728)*T728/NETWORKDAYS(Lister!$D$19,Lister!$E$19,Lister!$D$7:$D$13),IF(MONTH(F728)&gt;7,0)))),0),"")</f>
        <v/>
      </c>
      <c r="AA728" s="30" t="str">
        <f>IF(Afrapportering!AA709="","",Afrapportering!AA709)</f>
        <v/>
      </c>
      <c r="AB728" s="52" t="str">
        <f>IFERROR(MAX(IF(OR(V728="",X728=""),"",IF(AND(AND(MONTH(F728)&gt;=8,MONTH(F728)&lt;9),AND(MONTH(H728)&gt;=8,MONTH(H728)&lt;9)),(NETWORKDAYS(F728,H728,Lister!$D$7:$D$13)-X728)*T728/NETWORKDAYS(Lister!$D$20,Lister!$E$20,Lister!$D$7:$D$13),IF(AND(MONTH(F728)=7,MONTH(H728)=8),(NETWORKDAYS(Lister!$D$20,H728,Lister!$D$7:$D$13)-X728)*T728/NETWORKDAYS(Lister!$D$20,Lister!$E$20,Lister!$D$7:$D$13),IF(AND(MONTH(F728)=7,MONTH(H728)=7),0)))),0),"")</f>
        <v/>
      </c>
      <c r="AC728" s="30" t="str">
        <f>IF(Afrapportering!AC709="","",Afrapportering!AC709)</f>
        <v/>
      </c>
      <c r="AD728" s="52" t="str">
        <f t="shared" si="87"/>
        <v/>
      </c>
      <c r="AE728" s="52" t="str">
        <f t="shared" si="88"/>
        <v/>
      </c>
      <c r="AF728" s="30" t="str">
        <f t="shared" si="89"/>
        <v/>
      </c>
      <c r="AG728" s="30" t="str">
        <f t="shared" si="90"/>
        <v/>
      </c>
      <c r="AH728" s="3" t="str">
        <f t="shared" si="91"/>
        <v/>
      </c>
    </row>
    <row r="729" spans="1:34" x14ac:dyDescent="0.25">
      <c r="A729" s="13" t="str">
        <f>+Afrapportering!A710</f>
        <v/>
      </c>
      <c r="B729" s="13" t="str">
        <f>+Afrapportering!B710</f>
        <v/>
      </c>
      <c r="C729" s="13" t="str">
        <f>+Afrapportering!C710</f>
        <v/>
      </c>
      <c r="D729" s="13" t="str">
        <f>+Afrapportering!D710</f>
        <v/>
      </c>
      <c r="E729" s="14" t="str">
        <f>+Afrapportering!E710</f>
        <v/>
      </c>
      <c r="F729" s="139" t="str">
        <f>IF(Afrapportering!F710 = "", "",Afrapportering!F710)</f>
        <v/>
      </c>
      <c r="G729" s="14" t="str">
        <f>+Afrapportering!G710</f>
        <v/>
      </c>
      <c r="H729" s="139" t="str">
        <f>IF(Afrapportering!H710 = "","",Afrapportering!H710)</f>
        <v/>
      </c>
      <c r="I729" s="140" t="str">
        <f>+Afrapportering!I710</f>
        <v/>
      </c>
      <c r="J729" s="13" t="str">
        <f>+Afrapportering!J710</f>
        <v/>
      </c>
      <c r="K729" s="32" t="str">
        <f t="shared" si="84"/>
        <v/>
      </c>
      <c r="L729" s="31" t="str">
        <f>IF(Ansøgning!J715="","",Ansøgning!J715)</f>
        <v/>
      </c>
      <c r="M729" s="134" t="str">
        <f>IF(Afrapportering!M710="","",Afrapportering!M710)</f>
        <v/>
      </c>
      <c r="N729" s="31" t="str">
        <f>IF(Ansøgning!K715="","",Ansøgning!K715)</f>
        <v/>
      </c>
      <c r="O729" s="134">
        <f>IF(Afrapportering!O710="",,Afrapportering!O710)</f>
        <v>0</v>
      </c>
      <c r="P729" s="15" t="str">
        <f>IF(Ansøgning!L715="","",Ansøgning!L715)</f>
        <v/>
      </c>
      <c r="Q729" s="15" t="str">
        <f t="shared" si="85"/>
        <v/>
      </c>
      <c r="R729" s="15"/>
      <c r="S729" s="15" t="str">
        <f>IF(Afrapportering!S710="","",Afrapportering!S710)</f>
        <v/>
      </c>
      <c r="T729" s="31" t="str">
        <f t="shared" si="86"/>
        <v/>
      </c>
      <c r="U729" s="30" t="str">
        <f>IF(Afrapportering!U710="","",Afrapportering!U710)</f>
        <v/>
      </c>
      <c r="V729" s="52" t="str">
        <f>IF(Afrapportering!V710="","",Afrapportering!V710)</f>
        <v/>
      </c>
      <c r="W729" s="30" t="str">
        <f>IF(Afrapportering!W710="","",Afrapportering!W710)</f>
        <v/>
      </c>
      <c r="X729" s="52" t="str">
        <f>IF(Afrapportering!X710="","",Afrapportering!X710)</f>
        <v/>
      </c>
      <c r="Y729" s="30" t="str">
        <f>IF(Afrapportering!Y710="","",Afrapportering!Y710)</f>
        <v/>
      </c>
      <c r="Z729" s="52" t="str">
        <f>IFERROR(MAX(IF(OR(V729="",X729=""),"",IF(AND(AND(MONTH(F729)&gt;=7,MONTH(F729)&lt;8),AND(MONTH(H729)&gt;=7,MONTH(H729)&lt;8)),(NETWORKDAYS(F729,H729,Lister!$D$7:$D$13)-V729)*T729/NETWORKDAYS(Lister!$D$19,Lister!$E$19,Lister!$D$7:$D$13),IF(AND(AND(MONTH(F729)&gt;=7,MONTH(F729)&lt;8),MONTH(H729)&gt;7),(NETWORKDAYS(F729,Lister!$E$19,Lister!$D$7:$D$13)-V729)*T729/NETWORKDAYS(Lister!$D$19,Lister!$E$19,Lister!$D$7:$D$13),IF(MONTH(F729)&gt;7,0)))),0),"")</f>
        <v/>
      </c>
      <c r="AA729" s="30" t="str">
        <f>IF(Afrapportering!AA710="","",Afrapportering!AA710)</f>
        <v/>
      </c>
      <c r="AB729" s="52" t="str">
        <f>IFERROR(MAX(IF(OR(V729="",X729=""),"",IF(AND(AND(MONTH(F729)&gt;=8,MONTH(F729)&lt;9),AND(MONTH(H729)&gt;=8,MONTH(H729)&lt;9)),(NETWORKDAYS(F729,H729,Lister!$D$7:$D$13)-X729)*T729/NETWORKDAYS(Lister!$D$20,Lister!$E$20,Lister!$D$7:$D$13),IF(AND(MONTH(F729)=7,MONTH(H729)=8),(NETWORKDAYS(Lister!$D$20,H729,Lister!$D$7:$D$13)-X729)*T729/NETWORKDAYS(Lister!$D$20,Lister!$E$20,Lister!$D$7:$D$13),IF(AND(MONTH(F729)=7,MONTH(H729)=7),0)))),0),"")</f>
        <v/>
      </c>
      <c r="AC729" s="30" t="str">
        <f>IF(Afrapportering!AC710="","",Afrapportering!AC710)</f>
        <v/>
      </c>
      <c r="AD729" s="52" t="str">
        <f t="shared" si="87"/>
        <v/>
      </c>
      <c r="AE729" s="52" t="str">
        <f t="shared" si="88"/>
        <v/>
      </c>
      <c r="AF729" s="30" t="str">
        <f t="shared" si="89"/>
        <v/>
      </c>
      <c r="AG729" s="30" t="str">
        <f t="shared" si="90"/>
        <v/>
      </c>
      <c r="AH729" s="3" t="str">
        <f t="shared" si="91"/>
        <v/>
      </c>
    </row>
    <row r="730" spans="1:34" x14ac:dyDescent="0.25">
      <c r="A730" s="13" t="str">
        <f>+Afrapportering!A711</f>
        <v/>
      </c>
      <c r="B730" s="13" t="str">
        <f>+Afrapportering!B711</f>
        <v/>
      </c>
      <c r="C730" s="13" t="str">
        <f>+Afrapportering!C711</f>
        <v/>
      </c>
      <c r="D730" s="13" t="str">
        <f>+Afrapportering!D711</f>
        <v/>
      </c>
      <c r="E730" s="14" t="str">
        <f>+Afrapportering!E711</f>
        <v/>
      </c>
      <c r="F730" s="139" t="str">
        <f>IF(Afrapportering!F711 = "", "",Afrapportering!F711)</f>
        <v/>
      </c>
      <c r="G730" s="14" t="str">
        <f>+Afrapportering!G711</f>
        <v/>
      </c>
      <c r="H730" s="139" t="str">
        <f>IF(Afrapportering!H711 = "","",Afrapportering!H711)</f>
        <v/>
      </c>
      <c r="I730" s="140" t="str">
        <f>+Afrapportering!I711</f>
        <v/>
      </c>
      <c r="J730" s="13" t="str">
        <f>+Afrapportering!J711</f>
        <v/>
      </c>
      <c r="K730" s="32" t="str">
        <f t="shared" si="84"/>
        <v/>
      </c>
      <c r="L730" s="31" t="str">
        <f>IF(Ansøgning!J716="","",Ansøgning!J716)</f>
        <v/>
      </c>
      <c r="M730" s="134" t="str">
        <f>IF(Afrapportering!M711="","",Afrapportering!M711)</f>
        <v/>
      </c>
      <c r="N730" s="31" t="str">
        <f>IF(Ansøgning!K716="","",Ansøgning!K716)</f>
        <v/>
      </c>
      <c r="O730" s="134">
        <f>IF(Afrapportering!O711="",,Afrapportering!O711)</f>
        <v>0</v>
      </c>
      <c r="P730" s="15" t="str">
        <f>IF(Ansøgning!L716="","",Ansøgning!L716)</f>
        <v/>
      </c>
      <c r="Q730" s="15" t="str">
        <f t="shared" si="85"/>
        <v/>
      </c>
      <c r="R730" s="15"/>
      <c r="S730" s="15" t="str">
        <f>IF(Afrapportering!S711="","",Afrapportering!S711)</f>
        <v/>
      </c>
      <c r="T730" s="31" t="str">
        <f t="shared" si="86"/>
        <v/>
      </c>
      <c r="U730" s="30" t="str">
        <f>IF(Afrapportering!U711="","",Afrapportering!U711)</f>
        <v/>
      </c>
      <c r="V730" s="52" t="str">
        <f>IF(Afrapportering!V711="","",Afrapportering!V711)</f>
        <v/>
      </c>
      <c r="W730" s="30" t="str">
        <f>IF(Afrapportering!W711="","",Afrapportering!W711)</f>
        <v/>
      </c>
      <c r="X730" s="52" t="str">
        <f>IF(Afrapportering!X711="","",Afrapportering!X711)</f>
        <v/>
      </c>
      <c r="Y730" s="30" t="str">
        <f>IF(Afrapportering!Y711="","",Afrapportering!Y711)</f>
        <v/>
      </c>
      <c r="Z730" s="52" t="str">
        <f>IFERROR(MAX(IF(OR(V730="",X730=""),"",IF(AND(AND(MONTH(F730)&gt;=7,MONTH(F730)&lt;8),AND(MONTH(H730)&gt;=7,MONTH(H730)&lt;8)),(NETWORKDAYS(F730,H730,Lister!$D$7:$D$13)-V730)*T730/NETWORKDAYS(Lister!$D$19,Lister!$E$19,Lister!$D$7:$D$13),IF(AND(AND(MONTH(F730)&gt;=7,MONTH(F730)&lt;8),MONTH(H730)&gt;7),(NETWORKDAYS(F730,Lister!$E$19,Lister!$D$7:$D$13)-V730)*T730/NETWORKDAYS(Lister!$D$19,Lister!$E$19,Lister!$D$7:$D$13),IF(MONTH(F730)&gt;7,0)))),0),"")</f>
        <v/>
      </c>
      <c r="AA730" s="30" t="str">
        <f>IF(Afrapportering!AA711="","",Afrapportering!AA711)</f>
        <v/>
      </c>
      <c r="AB730" s="52" t="str">
        <f>IFERROR(MAX(IF(OR(V730="",X730=""),"",IF(AND(AND(MONTH(F730)&gt;=8,MONTH(F730)&lt;9),AND(MONTH(H730)&gt;=8,MONTH(H730)&lt;9)),(NETWORKDAYS(F730,H730,Lister!$D$7:$D$13)-X730)*T730/NETWORKDAYS(Lister!$D$20,Lister!$E$20,Lister!$D$7:$D$13),IF(AND(MONTH(F730)=7,MONTH(H730)=8),(NETWORKDAYS(Lister!$D$20,H730,Lister!$D$7:$D$13)-X730)*T730/NETWORKDAYS(Lister!$D$20,Lister!$E$20,Lister!$D$7:$D$13),IF(AND(MONTH(F730)=7,MONTH(H730)=7),0)))),0),"")</f>
        <v/>
      </c>
      <c r="AC730" s="30" t="str">
        <f>IF(Afrapportering!AC711="","",Afrapportering!AC711)</f>
        <v/>
      </c>
      <c r="AD730" s="52" t="str">
        <f t="shared" si="87"/>
        <v/>
      </c>
      <c r="AE730" s="52" t="str">
        <f t="shared" si="88"/>
        <v/>
      </c>
      <c r="AF730" s="30" t="str">
        <f t="shared" si="89"/>
        <v/>
      </c>
      <c r="AG730" s="30" t="str">
        <f t="shared" si="90"/>
        <v/>
      </c>
      <c r="AH730" s="3" t="str">
        <f t="shared" si="91"/>
        <v/>
      </c>
    </row>
    <row r="731" spans="1:34" x14ac:dyDescent="0.25">
      <c r="A731" s="13" t="str">
        <f>+Afrapportering!A712</f>
        <v/>
      </c>
      <c r="B731" s="13" t="str">
        <f>+Afrapportering!B712</f>
        <v/>
      </c>
      <c r="C731" s="13" t="str">
        <f>+Afrapportering!C712</f>
        <v/>
      </c>
      <c r="D731" s="13" t="str">
        <f>+Afrapportering!D712</f>
        <v/>
      </c>
      <c r="E731" s="14" t="str">
        <f>+Afrapportering!E712</f>
        <v/>
      </c>
      <c r="F731" s="139" t="str">
        <f>IF(Afrapportering!F712 = "", "",Afrapportering!F712)</f>
        <v/>
      </c>
      <c r="G731" s="14" t="str">
        <f>+Afrapportering!G712</f>
        <v/>
      </c>
      <c r="H731" s="139" t="str">
        <f>IF(Afrapportering!H712 = "","",Afrapportering!H712)</f>
        <v/>
      </c>
      <c r="I731" s="140" t="str">
        <f>+Afrapportering!I712</f>
        <v/>
      </c>
      <c r="J731" s="13" t="str">
        <f>+Afrapportering!J712</f>
        <v/>
      </c>
      <c r="K731" s="32" t="str">
        <f t="shared" si="84"/>
        <v/>
      </c>
      <c r="L731" s="31" t="str">
        <f>IF(Ansøgning!J717="","",Ansøgning!J717)</f>
        <v/>
      </c>
      <c r="M731" s="134" t="str">
        <f>IF(Afrapportering!M712="","",Afrapportering!M712)</f>
        <v/>
      </c>
      <c r="N731" s="31" t="str">
        <f>IF(Ansøgning!K717="","",Ansøgning!K717)</f>
        <v/>
      </c>
      <c r="O731" s="134">
        <f>IF(Afrapportering!O712="",,Afrapportering!O712)</f>
        <v>0</v>
      </c>
      <c r="P731" s="15" t="str">
        <f>IF(Ansøgning!L717="","",Ansøgning!L717)</f>
        <v/>
      </c>
      <c r="Q731" s="15" t="str">
        <f t="shared" si="85"/>
        <v/>
      </c>
      <c r="R731" s="15"/>
      <c r="S731" s="15" t="str">
        <f>IF(Afrapportering!S712="","",Afrapportering!S712)</f>
        <v/>
      </c>
      <c r="T731" s="31" t="str">
        <f t="shared" si="86"/>
        <v/>
      </c>
      <c r="U731" s="30" t="str">
        <f>IF(Afrapportering!U712="","",Afrapportering!U712)</f>
        <v/>
      </c>
      <c r="V731" s="52" t="str">
        <f>IF(Afrapportering!V712="","",Afrapportering!V712)</f>
        <v/>
      </c>
      <c r="W731" s="30" t="str">
        <f>IF(Afrapportering!W712="","",Afrapportering!W712)</f>
        <v/>
      </c>
      <c r="X731" s="52" t="str">
        <f>IF(Afrapportering!X712="","",Afrapportering!X712)</f>
        <v/>
      </c>
      <c r="Y731" s="30" t="str">
        <f>IF(Afrapportering!Y712="","",Afrapportering!Y712)</f>
        <v/>
      </c>
      <c r="Z731" s="52" t="str">
        <f>IFERROR(MAX(IF(OR(V731="",X731=""),"",IF(AND(AND(MONTH(F731)&gt;=7,MONTH(F731)&lt;8),AND(MONTH(H731)&gt;=7,MONTH(H731)&lt;8)),(NETWORKDAYS(F731,H731,Lister!$D$7:$D$13)-V731)*T731/NETWORKDAYS(Lister!$D$19,Lister!$E$19,Lister!$D$7:$D$13),IF(AND(AND(MONTH(F731)&gt;=7,MONTH(F731)&lt;8),MONTH(H731)&gt;7),(NETWORKDAYS(F731,Lister!$E$19,Lister!$D$7:$D$13)-V731)*T731/NETWORKDAYS(Lister!$D$19,Lister!$E$19,Lister!$D$7:$D$13),IF(MONTH(F731)&gt;7,0)))),0),"")</f>
        <v/>
      </c>
      <c r="AA731" s="30" t="str">
        <f>IF(Afrapportering!AA712="","",Afrapportering!AA712)</f>
        <v/>
      </c>
      <c r="AB731" s="52" t="str">
        <f>IFERROR(MAX(IF(OR(V731="",X731=""),"",IF(AND(AND(MONTH(F731)&gt;=8,MONTH(F731)&lt;9),AND(MONTH(H731)&gt;=8,MONTH(H731)&lt;9)),(NETWORKDAYS(F731,H731,Lister!$D$7:$D$13)-X731)*T731/NETWORKDAYS(Lister!$D$20,Lister!$E$20,Lister!$D$7:$D$13),IF(AND(MONTH(F731)=7,MONTH(H731)=8),(NETWORKDAYS(Lister!$D$20,H731,Lister!$D$7:$D$13)-X731)*T731/NETWORKDAYS(Lister!$D$20,Lister!$E$20,Lister!$D$7:$D$13),IF(AND(MONTH(F731)=7,MONTH(H731)=7),0)))),0),"")</f>
        <v/>
      </c>
      <c r="AC731" s="30" t="str">
        <f>IF(Afrapportering!AC712="","",Afrapportering!AC712)</f>
        <v/>
      </c>
      <c r="AD731" s="52" t="str">
        <f t="shared" si="87"/>
        <v/>
      </c>
      <c r="AE731" s="52" t="str">
        <f t="shared" si="88"/>
        <v/>
      </c>
      <c r="AF731" s="30" t="str">
        <f t="shared" si="89"/>
        <v/>
      </c>
      <c r="AG731" s="30" t="str">
        <f t="shared" si="90"/>
        <v/>
      </c>
      <c r="AH731" s="3" t="str">
        <f t="shared" si="91"/>
        <v/>
      </c>
    </row>
    <row r="732" spans="1:34" x14ac:dyDescent="0.25">
      <c r="A732" s="13" t="str">
        <f>+Afrapportering!A713</f>
        <v/>
      </c>
      <c r="B732" s="13" t="str">
        <f>+Afrapportering!B713</f>
        <v/>
      </c>
      <c r="C732" s="13" t="str">
        <f>+Afrapportering!C713</f>
        <v/>
      </c>
      <c r="D732" s="13" t="str">
        <f>+Afrapportering!D713</f>
        <v/>
      </c>
      <c r="E732" s="14" t="str">
        <f>+Afrapportering!E713</f>
        <v/>
      </c>
      <c r="F732" s="139" t="str">
        <f>IF(Afrapportering!F713 = "", "",Afrapportering!F713)</f>
        <v/>
      </c>
      <c r="G732" s="14" t="str">
        <f>+Afrapportering!G713</f>
        <v/>
      </c>
      <c r="H732" s="139" t="str">
        <f>IF(Afrapportering!H713 = "","",Afrapportering!H713)</f>
        <v/>
      </c>
      <c r="I732" s="140" t="str">
        <f>+Afrapportering!I713</f>
        <v/>
      </c>
      <c r="J732" s="13" t="str">
        <f>+Afrapportering!J713</f>
        <v/>
      </c>
      <c r="K732" s="32" t="str">
        <f t="shared" si="84"/>
        <v/>
      </c>
      <c r="L732" s="31" t="str">
        <f>IF(Ansøgning!J718="","",Ansøgning!J718)</f>
        <v/>
      </c>
      <c r="M732" s="134" t="str">
        <f>IF(Afrapportering!M713="","",Afrapportering!M713)</f>
        <v/>
      </c>
      <c r="N732" s="31" t="str">
        <f>IF(Ansøgning!K718="","",Ansøgning!K718)</f>
        <v/>
      </c>
      <c r="O732" s="134">
        <f>IF(Afrapportering!O713="",,Afrapportering!O713)</f>
        <v>0</v>
      </c>
      <c r="P732" s="15" t="str">
        <f>IF(Ansøgning!L718="","",Ansøgning!L718)</f>
        <v/>
      </c>
      <c r="Q732" s="15" t="str">
        <f t="shared" si="85"/>
        <v/>
      </c>
      <c r="R732" s="15"/>
      <c r="S732" s="15" t="str">
        <f>IF(Afrapportering!S713="","",Afrapportering!S713)</f>
        <v/>
      </c>
      <c r="T732" s="31" t="str">
        <f t="shared" si="86"/>
        <v/>
      </c>
      <c r="U732" s="30" t="str">
        <f>IF(Afrapportering!U713="","",Afrapportering!U713)</f>
        <v/>
      </c>
      <c r="V732" s="52" t="str">
        <f>IF(Afrapportering!V713="","",Afrapportering!V713)</f>
        <v/>
      </c>
      <c r="W732" s="30" t="str">
        <f>IF(Afrapportering!W713="","",Afrapportering!W713)</f>
        <v/>
      </c>
      <c r="X732" s="52" t="str">
        <f>IF(Afrapportering!X713="","",Afrapportering!X713)</f>
        <v/>
      </c>
      <c r="Y732" s="30" t="str">
        <f>IF(Afrapportering!Y713="","",Afrapportering!Y713)</f>
        <v/>
      </c>
      <c r="Z732" s="52" t="str">
        <f>IFERROR(MAX(IF(OR(V732="",X732=""),"",IF(AND(AND(MONTH(F732)&gt;=7,MONTH(F732)&lt;8),AND(MONTH(H732)&gt;=7,MONTH(H732)&lt;8)),(NETWORKDAYS(F732,H732,Lister!$D$7:$D$13)-V732)*T732/NETWORKDAYS(Lister!$D$19,Lister!$E$19,Lister!$D$7:$D$13),IF(AND(AND(MONTH(F732)&gt;=7,MONTH(F732)&lt;8),MONTH(H732)&gt;7),(NETWORKDAYS(F732,Lister!$E$19,Lister!$D$7:$D$13)-V732)*T732/NETWORKDAYS(Lister!$D$19,Lister!$E$19,Lister!$D$7:$D$13),IF(MONTH(F732)&gt;7,0)))),0),"")</f>
        <v/>
      </c>
      <c r="AA732" s="30" t="str">
        <f>IF(Afrapportering!AA713="","",Afrapportering!AA713)</f>
        <v/>
      </c>
      <c r="AB732" s="52" t="str">
        <f>IFERROR(MAX(IF(OR(V732="",X732=""),"",IF(AND(AND(MONTH(F732)&gt;=8,MONTH(F732)&lt;9),AND(MONTH(H732)&gt;=8,MONTH(H732)&lt;9)),(NETWORKDAYS(F732,H732,Lister!$D$7:$D$13)-X732)*T732/NETWORKDAYS(Lister!$D$20,Lister!$E$20,Lister!$D$7:$D$13),IF(AND(MONTH(F732)=7,MONTH(H732)=8),(NETWORKDAYS(Lister!$D$20,H732,Lister!$D$7:$D$13)-X732)*T732/NETWORKDAYS(Lister!$D$20,Lister!$E$20,Lister!$D$7:$D$13),IF(AND(MONTH(F732)=7,MONTH(H732)=7),0)))),0),"")</f>
        <v/>
      </c>
      <c r="AC732" s="30" t="str">
        <f>IF(Afrapportering!AC713="","",Afrapportering!AC713)</f>
        <v/>
      </c>
      <c r="AD732" s="52" t="str">
        <f t="shared" si="87"/>
        <v/>
      </c>
      <c r="AE732" s="52" t="str">
        <f t="shared" si="88"/>
        <v/>
      </c>
      <c r="AF732" s="30" t="str">
        <f t="shared" si="89"/>
        <v/>
      </c>
      <c r="AG732" s="30" t="str">
        <f t="shared" si="90"/>
        <v/>
      </c>
      <c r="AH732" s="3" t="str">
        <f t="shared" si="91"/>
        <v/>
      </c>
    </row>
    <row r="733" spans="1:34" x14ac:dyDescent="0.25">
      <c r="A733" s="13" t="str">
        <f>+Afrapportering!A714</f>
        <v/>
      </c>
      <c r="B733" s="13" t="str">
        <f>+Afrapportering!B714</f>
        <v/>
      </c>
      <c r="C733" s="13" t="str">
        <f>+Afrapportering!C714</f>
        <v/>
      </c>
      <c r="D733" s="13" t="str">
        <f>+Afrapportering!D714</f>
        <v/>
      </c>
      <c r="E733" s="14" t="str">
        <f>+Afrapportering!E714</f>
        <v/>
      </c>
      <c r="F733" s="139" t="str">
        <f>IF(Afrapportering!F714 = "", "",Afrapportering!F714)</f>
        <v/>
      </c>
      <c r="G733" s="14" t="str">
        <f>+Afrapportering!G714</f>
        <v/>
      </c>
      <c r="H733" s="139" t="str">
        <f>IF(Afrapportering!H714 = "","",Afrapportering!H714)</f>
        <v/>
      </c>
      <c r="I733" s="140" t="str">
        <f>+Afrapportering!I714</f>
        <v/>
      </c>
      <c r="J733" s="13" t="str">
        <f>+Afrapportering!J714</f>
        <v/>
      </c>
      <c r="K733" s="32" t="str">
        <f t="shared" si="84"/>
        <v/>
      </c>
      <c r="L733" s="31" t="str">
        <f>IF(Ansøgning!J719="","",Ansøgning!J719)</f>
        <v/>
      </c>
      <c r="M733" s="134" t="str">
        <f>IF(Afrapportering!M714="","",Afrapportering!M714)</f>
        <v/>
      </c>
      <c r="N733" s="31" t="str">
        <f>IF(Ansøgning!K719="","",Ansøgning!K719)</f>
        <v/>
      </c>
      <c r="O733" s="134">
        <f>IF(Afrapportering!O714="",,Afrapportering!O714)</f>
        <v>0</v>
      </c>
      <c r="P733" s="15" t="str">
        <f>IF(Ansøgning!L719="","",Ansøgning!L719)</f>
        <v/>
      </c>
      <c r="Q733" s="15" t="str">
        <f t="shared" si="85"/>
        <v/>
      </c>
      <c r="R733" s="15"/>
      <c r="S733" s="15" t="str">
        <f>IF(Afrapportering!S714="","",Afrapportering!S714)</f>
        <v/>
      </c>
      <c r="T733" s="31" t="str">
        <f t="shared" si="86"/>
        <v/>
      </c>
      <c r="U733" s="30" t="str">
        <f>IF(Afrapportering!U714="","",Afrapportering!U714)</f>
        <v/>
      </c>
      <c r="V733" s="52" t="str">
        <f>IF(Afrapportering!V714="","",Afrapportering!V714)</f>
        <v/>
      </c>
      <c r="W733" s="30" t="str">
        <f>IF(Afrapportering!W714="","",Afrapportering!W714)</f>
        <v/>
      </c>
      <c r="X733" s="52" t="str">
        <f>IF(Afrapportering!X714="","",Afrapportering!X714)</f>
        <v/>
      </c>
      <c r="Y733" s="30" t="str">
        <f>IF(Afrapportering!Y714="","",Afrapportering!Y714)</f>
        <v/>
      </c>
      <c r="Z733" s="52" t="str">
        <f>IFERROR(MAX(IF(OR(V733="",X733=""),"",IF(AND(AND(MONTH(F733)&gt;=7,MONTH(F733)&lt;8),AND(MONTH(H733)&gt;=7,MONTH(H733)&lt;8)),(NETWORKDAYS(F733,H733,Lister!$D$7:$D$13)-V733)*T733/NETWORKDAYS(Lister!$D$19,Lister!$E$19,Lister!$D$7:$D$13),IF(AND(AND(MONTH(F733)&gt;=7,MONTH(F733)&lt;8),MONTH(H733)&gt;7),(NETWORKDAYS(F733,Lister!$E$19,Lister!$D$7:$D$13)-V733)*T733/NETWORKDAYS(Lister!$D$19,Lister!$E$19,Lister!$D$7:$D$13),IF(MONTH(F733)&gt;7,0)))),0),"")</f>
        <v/>
      </c>
      <c r="AA733" s="30" t="str">
        <f>IF(Afrapportering!AA714="","",Afrapportering!AA714)</f>
        <v/>
      </c>
      <c r="AB733" s="52" t="str">
        <f>IFERROR(MAX(IF(OR(V733="",X733=""),"",IF(AND(AND(MONTH(F733)&gt;=8,MONTH(F733)&lt;9),AND(MONTH(H733)&gt;=8,MONTH(H733)&lt;9)),(NETWORKDAYS(F733,H733,Lister!$D$7:$D$13)-X733)*T733/NETWORKDAYS(Lister!$D$20,Lister!$E$20,Lister!$D$7:$D$13),IF(AND(MONTH(F733)=7,MONTH(H733)=8),(NETWORKDAYS(Lister!$D$20,H733,Lister!$D$7:$D$13)-X733)*T733/NETWORKDAYS(Lister!$D$20,Lister!$E$20,Lister!$D$7:$D$13),IF(AND(MONTH(F733)=7,MONTH(H733)=7),0)))),0),"")</f>
        <v/>
      </c>
      <c r="AC733" s="30" t="str">
        <f>IF(Afrapportering!AC714="","",Afrapportering!AC714)</f>
        <v/>
      </c>
      <c r="AD733" s="52" t="str">
        <f t="shared" si="87"/>
        <v/>
      </c>
      <c r="AE733" s="52" t="str">
        <f t="shared" si="88"/>
        <v/>
      </c>
      <c r="AF733" s="30" t="str">
        <f t="shared" si="89"/>
        <v/>
      </c>
      <c r="AG733" s="30" t="str">
        <f t="shared" si="90"/>
        <v/>
      </c>
      <c r="AH733" s="3" t="str">
        <f t="shared" si="91"/>
        <v/>
      </c>
    </row>
    <row r="734" spans="1:34" x14ac:dyDescent="0.25">
      <c r="A734" s="13" t="str">
        <f>+Afrapportering!A715</f>
        <v/>
      </c>
      <c r="B734" s="13" t="str">
        <f>+Afrapportering!B715</f>
        <v/>
      </c>
      <c r="C734" s="13" t="str">
        <f>+Afrapportering!C715</f>
        <v/>
      </c>
      <c r="D734" s="13" t="str">
        <f>+Afrapportering!D715</f>
        <v/>
      </c>
      <c r="E734" s="14" t="str">
        <f>+Afrapportering!E715</f>
        <v/>
      </c>
      <c r="F734" s="139" t="str">
        <f>IF(Afrapportering!F715 = "", "",Afrapportering!F715)</f>
        <v/>
      </c>
      <c r="G734" s="14" t="str">
        <f>+Afrapportering!G715</f>
        <v/>
      </c>
      <c r="H734" s="139" t="str">
        <f>IF(Afrapportering!H715 = "","",Afrapportering!H715)</f>
        <v/>
      </c>
      <c r="I734" s="140" t="str">
        <f>+Afrapportering!I715</f>
        <v/>
      </c>
      <c r="J734" s="13" t="str">
        <f>+Afrapportering!J715</f>
        <v/>
      </c>
      <c r="K734" s="32" t="str">
        <f t="shared" si="84"/>
        <v/>
      </c>
      <c r="L734" s="31" t="str">
        <f>IF(Ansøgning!J720="","",Ansøgning!J720)</f>
        <v/>
      </c>
      <c r="M734" s="134" t="str">
        <f>IF(Afrapportering!M715="","",Afrapportering!M715)</f>
        <v/>
      </c>
      <c r="N734" s="31" t="str">
        <f>IF(Ansøgning!K720="","",Ansøgning!K720)</f>
        <v/>
      </c>
      <c r="O734" s="134">
        <f>IF(Afrapportering!O715="",,Afrapportering!O715)</f>
        <v>0</v>
      </c>
      <c r="P734" s="15" t="str">
        <f>IF(Ansøgning!L720="","",Ansøgning!L720)</f>
        <v/>
      </c>
      <c r="Q734" s="15" t="str">
        <f t="shared" si="85"/>
        <v/>
      </c>
      <c r="R734" s="15"/>
      <c r="S734" s="15" t="str">
        <f>IF(Afrapportering!S715="","",Afrapportering!S715)</f>
        <v/>
      </c>
      <c r="T734" s="31" t="str">
        <f t="shared" si="86"/>
        <v/>
      </c>
      <c r="U734" s="30" t="str">
        <f>IF(Afrapportering!U715="","",Afrapportering!U715)</f>
        <v/>
      </c>
      <c r="V734" s="52" t="str">
        <f>IF(Afrapportering!V715="","",Afrapportering!V715)</f>
        <v/>
      </c>
      <c r="W734" s="30" t="str">
        <f>IF(Afrapportering!W715="","",Afrapportering!W715)</f>
        <v/>
      </c>
      <c r="X734" s="52" t="str">
        <f>IF(Afrapportering!X715="","",Afrapportering!X715)</f>
        <v/>
      </c>
      <c r="Y734" s="30" t="str">
        <f>IF(Afrapportering!Y715="","",Afrapportering!Y715)</f>
        <v/>
      </c>
      <c r="Z734" s="52" t="str">
        <f>IFERROR(MAX(IF(OR(V734="",X734=""),"",IF(AND(AND(MONTH(F734)&gt;=7,MONTH(F734)&lt;8),AND(MONTH(H734)&gt;=7,MONTH(H734)&lt;8)),(NETWORKDAYS(F734,H734,Lister!$D$7:$D$13)-V734)*T734/NETWORKDAYS(Lister!$D$19,Lister!$E$19,Lister!$D$7:$D$13),IF(AND(AND(MONTH(F734)&gt;=7,MONTH(F734)&lt;8),MONTH(H734)&gt;7),(NETWORKDAYS(F734,Lister!$E$19,Lister!$D$7:$D$13)-V734)*T734/NETWORKDAYS(Lister!$D$19,Lister!$E$19,Lister!$D$7:$D$13),IF(MONTH(F734)&gt;7,0)))),0),"")</f>
        <v/>
      </c>
      <c r="AA734" s="30" t="str">
        <f>IF(Afrapportering!AA715="","",Afrapportering!AA715)</f>
        <v/>
      </c>
      <c r="AB734" s="52" t="str">
        <f>IFERROR(MAX(IF(OR(V734="",X734=""),"",IF(AND(AND(MONTH(F734)&gt;=8,MONTH(F734)&lt;9),AND(MONTH(H734)&gt;=8,MONTH(H734)&lt;9)),(NETWORKDAYS(F734,H734,Lister!$D$7:$D$13)-X734)*T734/NETWORKDAYS(Lister!$D$20,Lister!$E$20,Lister!$D$7:$D$13),IF(AND(MONTH(F734)=7,MONTH(H734)=8),(NETWORKDAYS(Lister!$D$20,H734,Lister!$D$7:$D$13)-X734)*T734/NETWORKDAYS(Lister!$D$20,Lister!$E$20,Lister!$D$7:$D$13),IF(AND(MONTH(F734)=7,MONTH(H734)=7),0)))),0),"")</f>
        <v/>
      </c>
      <c r="AC734" s="30" t="str">
        <f>IF(Afrapportering!AC715="","",Afrapportering!AC715)</f>
        <v/>
      </c>
      <c r="AD734" s="52" t="str">
        <f t="shared" si="87"/>
        <v/>
      </c>
      <c r="AE734" s="52" t="str">
        <f t="shared" si="88"/>
        <v/>
      </c>
      <c r="AF734" s="30" t="str">
        <f t="shared" si="89"/>
        <v/>
      </c>
      <c r="AG734" s="30" t="str">
        <f t="shared" si="90"/>
        <v/>
      </c>
      <c r="AH734" s="3" t="str">
        <f t="shared" si="91"/>
        <v/>
      </c>
    </row>
    <row r="735" spans="1:34" x14ac:dyDescent="0.25">
      <c r="A735" s="13" t="str">
        <f>+Afrapportering!A716</f>
        <v/>
      </c>
      <c r="B735" s="13" t="str">
        <f>+Afrapportering!B716</f>
        <v/>
      </c>
      <c r="C735" s="13" t="str">
        <f>+Afrapportering!C716</f>
        <v/>
      </c>
      <c r="D735" s="13" t="str">
        <f>+Afrapportering!D716</f>
        <v/>
      </c>
      <c r="E735" s="14" t="str">
        <f>+Afrapportering!E716</f>
        <v/>
      </c>
      <c r="F735" s="139" t="str">
        <f>IF(Afrapportering!F716 = "", "",Afrapportering!F716)</f>
        <v/>
      </c>
      <c r="G735" s="14" t="str">
        <f>+Afrapportering!G716</f>
        <v/>
      </c>
      <c r="H735" s="139" t="str">
        <f>IF(Afrapportering!H716 = "","",Afrapportering!H716)</f>
        <v/>
      </c>
      <c r="I735" s="140" t="str">
        <f>+Afrapportering!I716</f>
        <v/>
      </c>
      <c r="J735" s="13" t="str">
        <f>+Afrapportering!J716</f>
        <v/>
      </c>
      <c r="K735" s="32" t="str">
        <f t="shared" si="84"/>
        <v/>
      </c>
      <c r="L735" s="31" t="str">
        <f>IF(Ansøgning!J721="","",Ansøgning!J721)</f>
        <v/>
      </c>
      <c r="M735" s="134" t="str">
        <f>IF(Afrapportering!M716="","",Afrapportering!M716)</f>
        <v/>
      </c>
      <c r="N735" s="31" t="str">
        <f>IF(Ansøgning!K721="","",Ansøgning!K721)</f>
        <v/>
      </c>
      <c r="O735" s="134">
        <f>IF(Afrapportering!O716="",,Afrapportering!O716)</f>
        <v>0</v>
      </c>
      <c r="P735" s="15" t="str">
        <f>IF(Ansøgning!L721="","",Ansøgning!L721)</f>
        <v/>
      </c>
      <c r="Q735" s="15" t="str">
        <f t="shared" si="85"/>
        <v/>
      </c>
      <c r="R735" s="15"/>
      <c r="S735" s="15" t="str">
        <f>IF(Afrapportering!S716="","",Afrapportering!S716)</f>
        <v/>
      </c>
      <c r="T735" s="31" t="str">
        <f t="shared" si="86"/>
        <v/>
      </c>
      <c r="U735" s="30" t="str">
        <f>IF(Afrapportering!U716="","",Afrapportering!U716)</f>
        <v/>
      </c>
      <c r="V735" s="52" t="str">
        <f>IF(Afrapportering!V716="","",Afrapportering!V716)</f>
        <v/>
      </c>
      <c r="W735" s="30" t="str">
        <f>IF(Afrapportering!W716="","",Afrapportering!W716)</f>
        <v/>
      </c>
      <c r="X735" s="52" t="str">
        <f>IF(Afrapportering!X716="","",Afrapportering!X716)</f>
        <v/>
      </c>
      <c r="Y735" s="30" t="str">
        <f>IF(Afrapportering!Y716="","",Afrapportering!Y716)</f>
        <v/>
      </c>
      <c r="Z735" s="52" t="str">
        <f>IFERROR(MAX(IF(OR(V735="",X735=""),"",IF(AND(AND(MONTH(F735)&gt;=7,MONTH(F735)&lt;8),AND(MONTH(H735)&gt;=7,MONTH(H735)&lt;8)),(NETWORKDAYS(F735,H735,Lister!$D$7:$D$13)-V735)*T735/NETWORKDAYS(Lister!$D$19,Lister!$E$19,Lister!$D$7:$D$13),IF(AND(AND(MONTH(F735)&gt;=7,MONTH(F735)&lt;8),MONTH(H735)&gt;7),(NETWORKDAYS(F735,Lister!$E$19,Lister!$D$7:$D$13)-V735)*T735/NETWORKDAYS(Lister!$D$19,Lister!$E$19,Lister!$D$7:$D$13),IF(MONTH(F735)&gt;7,0)))),0),"")</f>
        <v/>
      </c>
      <c r="AA735" s="30" t="str">
        <f>IF(Afrapportering!AA716="","",Afrapportering!AA716)</f>
        <v/>
      </c>
      <c r="AB735" s="52" t="str">
        <f>IFERROR(MAX(IF(OR(V735="",X735=""),"",IF(AND(AND(MONTH(F735)&gt;=8,MONTH(F735)&lt;9),AND(MONTH(H735)&gt;=8,MONTH(H735)&lt;9)),(NETWORKDAYS(F735,H735,Lister!$D$7:$D$13)-X735)*T735/NETWORKDAYS(Lister!$D$20,Lister!$E$20,Lister!$D$7:$D$13),IF(AND(MONTH(F735)=7,MONTH(H735)=8),(NETWORKDAYS(Lister!$D$20,H735,Lister!$D$7:$D$13)-X735)*T735/NETWORKDAYS(Lister!$D$20,Lister!$E$20,Lister!$D$7:$D$13),IF(AND(MONTH(F735)=7,MONTH(H735)=7),0)))),0),"")</f>
        <v/>
      </c>
      <c r="AC735" s="30" t="str">
        <f>IF(Afrapportering!AC716="","",Afrapportering!AC716)</f>
        <v/>
      </c>
      <c r="AD735" s="52" t="str">
        <f t="shared" si="87"/>
        <v/>
      </c>
      <c r="AE735" s="52" t="str">
        <f t="shared" si="88"/>
        <v/>
      </c>
      <c r="AF735" s="30" t="str">
        <f t="shared" si="89"/>
        <v/>
      </c>
      <c r="AG735" s="30" t="str">
        <f t="shared" si="90"/>
        <v/>
      </c>
      <c r="AH735" s="3" t="str">
        <f t="shared" si="91"/>
        <v/>
      </c>
    </row>
    <row r="736" spans="1:34" x14ac:dyDescent="0.25">
      <c r="A736" s="13" t="str">
        <f>+Afrapportering!A717</f>
        <v/>
      </c>
      <c r="B736" s="13" t="str">
        <f>+Afrapportering!B717</f>
        <v/>
      </c>
      <c r="C736" s="13" t="str">
        <f>+Afrapportering!C717</f>
        <v/>
      </c>
      <c r="D736" s="13" t="str">
        <f>+Afrapportering!D717</f>
        <v/>
      </c>
      <c r="E736" s="14" t="str">
        <f>+Afrapportering!E717</f>
        <v/>
      </c>
      <c r="F736" s="139" t="str">
        <f>IF(Afrapportering!F717 = "", "",Afrapportering!F717)</f>
        <v/>
      </c>
      <c r="G736" s="14" t="str">
        <f>+Afrapportering!G717</f>
        <v/>
      </c>
      <c r="H736" s="139" t="str">
        <f>IF(Afrapportering!H717 = "","",Afrapportering!H717)</f>
        <v/>
      </c>
      <c r="I736" s="140" t="str">
        <f>+Afrapportering!I717</f>
        <v/>
      </c>
      <c r="J736" s="13" t="str">
        <f>+Afrapportering!J717</f>
        <v/>
      </c>
      <c r="K736" s="32" t="str">
        <f t="shared" si="84"/>
        <v/>
      </c>
      <c r="L736" s="31" t="str">
        <f>IF(Ansøgning!J722="","",Ansøgning!J722)</f>
        <v/>
      </c>
      <c r="M736" s="134" t="str">
        <f>IF(Afrapportering!M717="","",Afrapportering!M717)</f>
        <v/>
      </c>
      <c r="N736" s="31" t="str">
        <f>IF(Ansøgning!K722="","",Ansøgning!K722)</f>
        <v/>
      </c>
      <c r="O736" s="134">
        <f>IF(Afrapportering!O717="",,Afrapportering!O717)</f>
        <v>0</v>
      </c>
      <c r="P736" s="15" t="str">
        <f>IF(Ansøgning!L722="","",Ansøgning!L722)</f>
        <v/>
      </c>
      <c r="Q736" s="15" t="str">
        <f t="shared" si="85"/>
        <v/>
      </c>
      <c r="R736" s="15"/>
      <c r="S736" s="15" t="str">
        <f>IF(Afrapportering!S717="","",Afrapportering!S717)</f>
        <v/>
      </c>
      <c r="T736" s="31" t="str">
        <f t="shared" si="86"/>
        <v/>
      </c>
      <c r="U736" s="30" t="str">
        <f>IF(Afrapportering!U717="","",Afrapportering!U717)</f>
        <v/>
      </c>
      <c r="V736" s="52" t="str">
        <f>IF(Afrapportering!V717="","",Afrapportering!V717)</f>
        <v/>
      </c>
      <c r="W736" s="30" t="str">
        <f>IF(Afrapportering!W717="","",Afrapportering!W717)</f>
        <v/>
      </c>
      <c r="X736" s="52" t="str">
        <f>IF(Afrapportering!X717="","",Afrapportering!X717)</f>
        <v/>
      </c>
      <c r="Y736" s="30" t="str">
        <f>IF(Afrapportering!Y717="","",Afrapportering!Y717)</f>
        <v/>
      </c>
      <c r="Z736" s="52" t="str">
        <f>IFERROR(MAX(IF(OR(V736="",X736=""),"",IF(AND(AND(MONTH(F736)&gt;=7,MONTH(F736)&lt;8),AND(MONTH(H736)&gt;=7,MONTH(H736)&lt;8)),(NETWORKDAYS(F736,H736,Lister!$D$7:$D$13)-V736)*T736/NETWORKDAYS(Lister!$D$19,Lister!$E$19,Lister!$D$7:$D$13),IF(AND(AND(MONTH(F736)&gt;=7,MONTH(F736)&lt;8),MONTH(H736)&gt;7),(NETWORKDAYS(F736,Lister!$E$19,Lister!$D$7:$D$13)-V736)*T736/NETWORKDAYS(Lister!$D$19,Lister!$E$19,Lister!$D$7:$D$13),IF(MONTH(F736)&gt;7,0)))),0),"")</f>
        <v/>
      </c>
      <c r="AA736" s="30" t="str">
        <f>IF(Afrapportering!AA717="","",Afrapportering!AA717)</f>
        <v/>
      </c>
      <c r="AB736" s="52" t="str">
        <f>IFERROR(MAX(IF(OR(V736="",X736=""),"",IF(AND(AND(MONTH(F736)&gt;=8,MONTH(F736)&lt;9),AND(MONTH(H736)&gt;=8,MONTH(H736)&lt;9)),(NETWORKDAYS(F736,H736,Lister!$D$7:$D$13)-X736)*T736/NETWORKDAYS(Lister!$D$20,Lister!$E$20,Lister!$D$7:$D$13),IF(AND(MONTH(F736)=7,MONTH(H736)=8),(NETWORKDAYS(Lister!$D$20,H736,Lister!$D$7:$D$13)-X736)*T736/NETWORKDAYS(Lister!$D$20,Lister!$E$20,Lister!$D$7:$D$13),IF(AND(MONTH(F736)=7,MONTH(H736)=7),0)))),0),"")</f>
        <v/>
      </c>
      <c r="AC736" s="30" t="str">
        <f>IF(Afrapportering!AC717="","",Afrapportering!AC717)</f>
        <v/>
      </c>
      <c r="AD736" s="52" t="str">
        <f t="shared" si="87"/>
        <v/>
      </c>
      <c r="AE736" s="52" t="str">
        <f t="shared" si="88"/>
        <v/>
      </c>
      <c r="AF736" s="30" t="str">
        <f t="shared" si="89"/>
        <v/>
      </c>
      <c r="AG736" s="30" t="str">
        <f t="shared" si="90"/>
        <v/>
      </c>
      <c r="AH736" s="3" t="str">
        <f t="shared" si="91"/>
        <v/>
      </c>
    </row>
    <row r="737" spans="1:34" x14ac:dyDescent="0.25">
      <c r="A737" s="13" t="str">
        <f>+Afrapportering!A718</f>
        <v/>
      </c>
      <c r="B737" s="13" t="str">
        <f>+Afrapportering!B718</f>
        <v/>
      </c>
      <c r="C737" s="13" t="str">
        <f>+Afrapportering!C718</f>
        <v/>
      </c>
      <c r="D737" s="13" t="str">
        <f>+Afrapportering!D718</f>
        <v/>
      </c>
      <c r="E737" s="14" t="str">
        <f>+Afrapportering!E718</f>
        <v/>
      </c>
      <c r="F737" s="139" t="str">
        <f>IF(Afrapportering!F718 = "", "",Afrapportering!F718)</f>
        <v/>
      </c>
      <c r="G737" s="14" t="str">
        <f>+Afrapportering!G718</f>
        <v/>
      </c>
      <c r="H737" s="139" t="str">
        <f>IF(Afrapportering!H718 = "","",Afrapportering!H718)</f>
        <v/>
      </c>
      <c r="I737" s="140" t="str">
        <f>+Afrapportering!I718</f>
        <v/>
      </c>
      <c r="J737" s="13" t="str">
        <f>+Afrapportering!J718</f>
        <v/>
      </c>
      <c r="K737" s="32" t="str">
        <f t="shared" si="84"/>
        <v/>
      </c>
      <c r="L737" s="31" t="str">
        <f>IF(Ansøgning!J723="","",Ansøgning!J723)</f>
        <v/>
      </c>
      <c r="M737" s="134" t="str">
        <f>IF(Afrapportering!M718="","",Afrapportering!M718)</f>
        <v/>
      </c>
      <c r="N737" s="31" t="str">
        <f>IF(Ansøgning!K723="","",Ansøgning!K723)</f>
        <v/>
      </c>
      <c r="O737" s="134">
        <f>IF(Afrapportering!O718="",,Afrapportering!O718)</f>
        <v>0</v>
      </c>
      <c r="P737" s="15" t="str">
        <f>IF(Ansøgning!L723="","",Ansøgning!L723)</f>
        <v/>
      </c>
      <c r="Q737" s="15" t="str">
        <f t="shared" si="85"/>
        <v/>
      </c>
      <c r="R737" s="15"/>
      <c r="S737" s="15" t="str">
        <f>IF(Afrapportering!S718="","",Afrapportering!S718)</f>
        <v/>
      </c>
      <c r="T737" s="31" t="str">
        <f t="shared" si="86"/>
        <v/>
      </c>
      <c r="U737" s="30" t="str">
        <f>IF(Afrapportering!U718="","",Afrapportering!U718)</f>
        <v/>
      </c>
      <c r="V737" s="52" t="str">
        <f>IF(Afrapportering!V718="","",Afrapportering!V718)</f>
        <v/>
      </c>
      <c r="W737" s="30" t="str">
        <f>IF(Afrapportering!W718="","",Afrapportering!W718)</f>
        <v/>
      </c>
      <c r="X737" s="52" t="str">
        <f>IF(Afrapportering!X718="","",Afrapportering!X718)</f>
        <v/>
      </c>
      <c r="Y737" s="30" t="str">
        <f>IF(Afrapportering!Y718="","",Afrapportering!Y718)</f>
        <v/>
      </c>
      <c r="Z737" s="52" t="str">
        <f>IFERROR(MAX(IF(OR(V737="",X737=""),"",IF(AND(AND(MONTH(F737)&gt;=7,MONTH(F737)&lt;8),AND(MONTH(H737)&gt;=7,MONTH(H737)&lt;8)),(NETWORKDAYS(F737,H737,Lister!$D$7:$D$13)-V737)*T737/NETWORKDAYS(Lister!$D$19,Lister!$E$19,Lister!$D$7:$D$13),IF(AND(AND(MONTH(F737)&gt;=7,MONTH(F737)&lt;8),MONTH(H737)&gt;7),(NETWORKDAYS(F737,Lister!$E$19,Lister!$D$7:$D$13)-V737)*T737/NETWORKDAYS(Lister!$D$19,Lister!$E$19,Lister!$D$7:$D$13),IF(MONTH(F737)&gt;7,0)))),0),"")</f>
        <v/>
      </c>
      <c r="AA737" s="30" t="str">
        <f>IF(Afrapportering!AA718="","",Afrapportering!AA718)</f>
        <v/>
      </c>
      <c r="AB737" s="52" t="str">
        <f>IFERROR(MAX(IF(OR(V737="",X737=""),"",IF(AND(AND(MONTH(F737)&gt;=8,MONTH(F737)&lt;9),AND(MONTH(H737)&gt;=8,MONTH(H737)&lt;9)),(NETWORKDAYS(F737,H737,Lister!$D$7:$D$13)-X737)*T737/NETWORKDAYS(Lister!$D$20,Lister!$E$20,Lister!$D$7:$D$13),IF(AND(MONTH(F737)=7,MONTH(H737)=8),(NETWORKDAYS(Lister!$D$20,H737,Lister!$D$7:$D$13)-X737)*T737/NETWORKDAYS(Lister!$D$20,Lister!$E$20,Lister!$D$7:$D$13),IF(AND(MONTH(F737)=7,MONTH(H737)=7),0)))),0),"")</f>
        <v/>
      </c>
      <c r="AC737" s="30" t="str">
        <f>IF(Afrapportering!AC718="","",Afrapportering!AC718)</f>
        <v/>
      </c>
      <c r="AD737" s="52" t="str">
        <f t="shared" si="87"/>
        <v/>
      </c>
      <c r="AE737" s="52" t="str">
        <f t="shared" si="88"/>
        <v/>
      </c>
      <c r="AF737" s="30" t="str">
        <f t="shared" si="89"/>
        <v/>
      </c>
      <c r="AG737" s="30" t="str">
        <f t="shared" si="90"/>
        <v/>
      </c>
      <c r="AH737" s="3" t="str">
        <f t="shared" si="91"/>
        <v/>
      </c>
    </row>
    <row r="738" spans="1:34" x14ac:dyDescent="0.25">
      <c r="A738" s="13" t="str">
        <f>+Afrapportering!A719</f>
        <v/>
      </c>
      <c r="B738" s="13" t="str">
        <f>+Afrapportering!B719</f>
        <v/>
      </c>
      <c r="C738" s="13" t="str">
        <f>+Afrapportering!C719</f>
        <v/>
      </c>
      <c r="D738" s="13" t="str">
        <f>+Afrapportering!D719</f>
        <v/>
      </c>
      <c r="E738" s="14" t="str">
        <f>+Afrapportering!E719</f>
        <v/>
      </c>
      <c r="F738" s="139" t="str">
        <f>IF(Afrapportering!F719 = "", "",Afrapportering!F719)</f>
        <v/>
      </c>
      <c r="G738" s="14" t="str">
        <f>+Afrapportering!G719</f>
        <v/>
      </c>
      <c r="H738" s="139" t="str">
        <f>IF(Afrapportering!H719 = "","",Afrapportering!H719)</f>
        <v/>
      </c>
      <c r="I738" s="140" t="str">
        <f>+Afrapportering!I719</f>
        <v/>
      </c>
      <c r="J738" s="13" t="str">
        <f>+Afrapportering!J719</f>
        <v/>
      </c>
      <c r="K738" s="32" t="str">
        <f t="shared" si="84"/>
        <v/>
      </c>
      <c r="L738" s="31" t="str">
        <f>IF(Ansøgning!J724="","",Ansøgning!J724)</f>
        <v/>
      </c>
      <c r="M738" s="134" t="str">
        <f>IF(Afrapportering!M719="","",Afrapportering!M719)</f>
        <v/>
      </c>
      <c r="N738" s="31" t="str">
        <f>IF(Ansøgning!K724="","",Ansøgning!K724)</f>
        <v/>
      </c>
      <c r="O738" s="134">
        <f>IF(Afrapportering!O719="",,Afrapportering!O719)</f>
        <v>0</v>
      </c>
      <c r="P738" s="15" t="str">
        <f>IF(Ansøgning!L724="","",Ansøgning!L724)</f>
        <v/>
      </c>
      <c r="Q738" s="15" t="str">
        <f t="shared" si="85"/>
        <v/>
      </c>
      <c r="R738" s="15"/>
      <c r="S738" s="15" t="str">
        <f>IF(Afrapportering!S719="","",Afrapportering!S719)</f>
        <v/>
      </c>
      <c r="T738" s="31" t="str">
        <f t="shared" si="86"/>
        <v/>
      </c>
      <c r="U738" s="30" t="str">
        <f>IF(Afrapportering!U719="","",Afrapportering!U719)</f>
        <v/>
      </c>
      <c r="V738" s="52" t="str">
        <f>IF(Afrapportering!V719="","",Afrapportering!V719)</f>
        <v/>
      </c>
      <c r="W738" s="30" t="str">
        <f>IF(Afrapportering!W719="","",Afrapportering!W719)</f>
        <v/>
      </c>
      <c r="X738" s="52" t="str">
        <f>IF(Afrapportering!X719="","",Afrapportering!X719)</f>
        <v/>
      </c>
      <c r="Y738" s="30" t="str">
        <f>IF(Afrapportering!Y719="","",Afrapportering!Y719)</f>
        <v/>
      </c>
      <c r="Z738" s="52" t="str">
        <f>IFERROR(MAX(IF(OR(V738="",X738=""),"",IF(AND(AND(MONTH(F738)&gt;=7,MONTH(F738)&lt;8),AND(MONTH(H738)&gt;=7,MONTH(H738)&lt;8)),(NETWORKDAYS(F738,H738,Lister!$D$7:$D$13)-V738)*T738/NETWORKDAYS(Lister!$D$19,Lister!$E$19,Lister!$D$7:$D$13),IF(AND(AND(MONTH(F738)&gt;=7,MONTH(F738)&lt;8),MONTH(H738)&gt;7),(NETWORKDAYS(F738,Lister!$E$19,Lister!$D$7:$D$13)-V738)*T738/NETWORKDAYS(Lister!$D$19,Lister!$E$19,Lister!$D$7:$D$13),IF(MONTH(F738)&gt;7,0)))),0),"")</f>
        <v/>
      </c>
      <c r="AA738" s="30" t="str">
        <f>IF(Afrapportering!AA719="","",Afrapportering!AA719)</f>
        <v/>
      </c>
      <c r="AB738" s="52" t="str">
        <f>IFERROR(MAX(IF(OR(V738="",X738=""),"",IF(AND(AND(MONTH(F738)&gt;=8,MONTH(F738)&lt;9),AND(MONTH(H738)&gt;=8,MONTH(H738)&lt;9)),(NETWORKDAYS(F738,H738,Lister!$D$7:$D$13)-X738)*T738/NETWORKDAYS(Lister!$D$20,Lister!$E$20,Lister!$D$7:$D$13),IF(AND(MONTH(F738)=7,MONTH(H738)=8),(NETWORKDAYS(Lister!$D$20,H738,Lister!$D$7:$D$13)-X738)*T738/NETWORKDAYS(Lister!$D$20,Lister!$E$20,Lister!$D$7:$D$13),IF(AND(MONTH(F738)=7,MONTH(H738)=7),0)))),0),"")</f>
        <v/>
      </c>
      <c r="AC738" s="30" t="str">
        <f>IF(Afrapportering!AC719="","",Afrapportering!AC719)</f>
        <v/>
      </c>
      <c r="AD738" s="52" t="str">
        <f t="shared" si="87"/>
        <v/>
      </c>
      <c r="AE738" s="52" t="str">
        <f t="shared" si="88"/>
        <v/>
      </c>
      <c r="AF738" s="30" t="str">
        <f t="shared" si="89"/>
        <v/>
      </c>
      <c r="AG738" s="30" t="str">
        <f t="shared" si="90"/>
        <v/>
      </c>
      <c r="AH738" s="3" t="str">
        <f t="shared" si="91"/>
        <v/>
      </c>
    </row>
    <row r="739" spans="1:34" x14ac:dyDescent="0.25">
      <c r="A739" s="13" t="str">
        <f>+Afrapportering!A720</f>
        <v/>
      </c>
      <c r="B739" s="13" t="str">
        <f>+Afrapportering!B720</f>
        <v/>
      </c>
      <c r="C739" s="13" t="str">
        <f>+Afrapportering!C720</f>
        <v/>
      </c>
      <c r="D739" s="13" t="str">
        <f>+Afrapportering!D720</f>
        <v/>
      </c>
      <c r="E739" s="14" t="str">
        <f>+Afrapportering!E720</f>
        <v/>
      </c>
      <c r="F739" s="139" t="str">
        <f>IF(Afrapportering!F720 = "", "",Afrapportering!F720)</f>
        <v/>
      </c>
      <c r="G739" s="14" t="str">
        <f>+Afrapportering!G720</f>
        <v/>
      </c>
      <c r="H739" s="139" t="str">
        <f>IF(Afrapportering!H720 = "","",Afrapportering!H720)</f>
        <v/>
      </c>
      <c r="I739" s="140" t="str">
        <f>+Afrapportering!I720</f>
        <v/>
      </c>
      <c r="J739" s="13" t="str">
        <f>+Afrapportering!J720</f>
        <v/>
      </c>
      <c r="K739" s="32" t="str">
        <f t="shared" ref="K739:K802" si="92">IF(J739="","",IF(J739="Funktionær",0.75,IF(J739="Ikke-funktionær",0.9,IF(J739="Elev/lærling",0.9))))</f>
        <v/>
      </c>
      <c r="L739" s="31" t="str">
        <f>IF(Ansøgning!J725="","",Ansøgning!J725)</f>
        <v/>
      </c>
      <c r="M739" s="134" t="str">
        <f>IF(Afrapportering!M720="","",Afrapportering!M720)</f>
        <v/>
      </c>
      <c r="N739" s="31" t="str">
        <f>IF(Ansøgning!K725="","",Ansøgning!K725)</f>
        <v/>
      </c>
      <c r="O739" s="134">
        <f>IF(Afrapportering!O720="",,Afrapportering!O720)</f>
        <v>0</v>
      </c>
      <c r="P739" s="15" t="str">
        <f>IF(Ansøgning!L725="","",Ansøgning!L725)</f>
        <v/>
      </c>
      <c r="Q739" s="15" t="str">
        <f t="shared" ref="Q739:Q802" si="93">IFERROR(MAX(IF(M739="","",IF(ISNUMBER(R739),IF(OR(R739&gt;M739*1.1,R739&lt;M739*0.9),R739,M739),M739)-O739),0),"")</f>
        <v/>
      </c>
      <c r="R739" s="15"/>
      <c r="S739" s="15" t="str">
        <f>IF(Afrapportering!S720="","",Afrapportering!S720)</f>
        <v/>
      </c>
      <c r="T739" s="31" t="str">
        <f t="shared" ref="T739:T802" si="94">IF(B739="","",IF(Q739*K739&gt;30000*IF(S739&gt;37,37,S739)/37,30000*IF(S739&gt;37,37,S739)/37,Q739*K739))</f>
        <v/>
      </c>
      <c r="U739" s="30" t="str">
        <f>IF(Afrapportering!U720="","",Afrapportering!U720)</f>
        <v/>
      </c>
      <c r="V739" s="52" t="str">
        <f>IF(Afrapportering!V720="","",Afrapportering!V720)</f>
        <v/>
      </c>
      <c r="W739" s="30" t="str">
        <f>IF(Afrapportering!W720="","",Afrapportering!W720)</f>
        <v/>
      </c>
      <c r="X739" s="52" t="str">
        <f>IF(Afrapportering!X720="","",Afrapportering!X720)</f>
        <v/>
      </c>
      <c r="Y739" s="30" t="str">
        <f>IF(Afrapportering!Y720="","",Afrapportering!Y720)</f>
        <v/>
      </c>
      <c r="Z739" s="52" t="str">
        <f>IFERROR(MAX(IF(OR(V739="",X739=""),"",IF(AND(AND(MONTH(F739)&gt;=7,MONTH(F739)&lt;8),AND(MONTH(H739)&gt;=7,MONTH(H739)&lt;8)),(NETWORKDAYS(F739,H739,Lister!$D$7:$D$13)-V739)*T739/NETWORKDAYS(Lister!$D$19,Lister!$E$19,Lister!$D$7:$D$13),IF(AND(AND(MONTH(F739)&gt;=7,MONTH(F739)&lt;8),MONTH(H739)&gt;7),(NETWORKDAYS(F739,Lister!$E$19,Lister!$D$7:$D$13)-V739)*T739/NETWORKDAYS(Lister!$D$19,Lister!$E$19,Lister!$D$7:$D$13),IF(MONTH(F739)&gt;7,0)))),0),"")</f>
        <v/>
      </c>
      <c r="AA739" s="30" t="str">
        <f>IF(Afrapportering!AA720="","",Afrapportering!AA720)</f>
        <v/>
      </c>
      <c r="AB739" s="52" t="str">
        <f>IFERROR(MAX(IF(OR(V739="",X739=""),"",IF(AND(AND(MONTH(F739)&gt;=8,MONTH(F739)&lt;9),AND(MONTH(H739)&gt;=8,MONTH(H739)&lt;9)),(NETWORKDAYS(F739,H739,Lister!$D$7:$D$13)-X739)*T739/NETWORKDAYS(Lister!$D$20,Lister!$E$20,Lister!$D$7:$D$13),IF(AND(MONTH(F739)=7,MONTH(H739)=8),(NETWORKDAYS(Lister!$D$20,H739,Lister!$D$7:$D$13)-X739)*T739/NETWORKDAYS(Lister!$D$20,Lister!$E$20,Lister!$D$7:$D$13),IF(AND(MONTH(F739)=7,MONTH(H739)=7),0)))),0),"")</f>
        <v/>
      </c>
      <c r="AC739" s="30" t="str">
        <f>IF(Afrapportering!AC720="","",Afrapportering!AC720)</f>
        <v/>
      </c>
      <c r="AD739" s="52" t="str">
        <f t="shared" ref="AD739:AD802" si="95">IFERROR(Z739+AB739,"")</f>
        <v/>
      </c>
      <c r="AE739" s="52" t="str">
        <f t="shared" ref="AE739:AE802" si="96">IFERROR(21/31*T739,"")</f>
        <v/>
      </c>
      <c r="AF739" s="30" t="str">
        <f t="shared" ref="AF739:AF802" si="97">IFERROR(MAX(IF(AND(ISNUMBER(Z739),ISNUMBER(AB739)),IF(AD739-AE739&gt;T739,T739,AD739-AE739),""),0),"")</f>
        <v/>
      </c>
      <c r="AG739" s="30" t="str">
        <f t="shared" ref="AG739:AG802" si="98">IF(AF739="","",AF739-AC739)</f>
        <v/>
      </c>
      <c r="AH739" s="3" t="str">
        <f t="shared" ref="AH739:AH802" si="99">IF(AF739="","",AF739-AC739)</f>
        <v/>
      </c>
    </row>
    <row r="740" spans="1:34" x14ac:dyDescent="0.25">
      <c r="A740" s="13" t="str">
        <f>+Afrapportering!A721</f>
        <v/>
      </c>
      <c r="B740" s="13" t="str">
        <f>+Afrapportering!B721</f>
        <v/>
      </c>
      <c r="C740" s="13" t="str">
        <f>+Afrapportering!C721</f>
        <v/>
      </c>
      <c r="D740" s="13" t="str">
        <f>+Afrapportering!D721</f>
        <v/>
      </c>
      <c r="E740" s="14" t="str">
        <f>+Afrapportering!E721</f>
        <v/>
      </c>
      <c r="F740" s="139" t="str">
        <f>IF(Afrapportering!F721 = "", "",Afrapportering!F721)</f>
        <v/>
      </c>
      <c r="G740" s="14" t="str">
        <f>+Afrapportering!G721</f>
        <v/>
      </c>
      <c r="H740" s="139" t="str">
        <f>IF(Afrapportering!H721 = "","",Afrapportering!H721)</f>
        <v/>
      </c>
      <c r="I740" s="140" t="str">
        <f>+Afrapportering!I721</f>
        <v/>
      </c>
      <c r="J740" s="13" t="str">
        <f>+Afrapportering!J721</f>
        <v/>
      </c>
      <c r="K740" s="32" t="str">
        <f t="shared" si="92"/>
        <v/>
      </c>
      <c r="L740" s="31" t="str">
        <f>IF(Ansøgning!J726="","",Ansøgning!J726)</f>
        <v/>
      </c>
      <c r="M740" s="134" t="str">
        <f>IF(Afrapportering!M721="","",Afrapportering!M721)</f>
        <v/>
      </c>
      <c r="N740" s="31" t="str">
        <f>IF(Ansøgning!K726="","",Ansøgning!K726)</f>
        <v/>
      </c>
      <c r="O740" s="134">
        <f>IF(Afrapportering!O721="",,Afrapportering!O721)</f>
        <v>0</v>
      </c>
      <c r="P740" s="15" t="str">
        <f>IF(Ansøgning!L726="","",Ansøgning!L726)</f>
        <v/>
      </c>
      <c r="Q740" s="15" t="str">
        <f t="shared" si="93"/>
        <v/>
      </c>
      <c r="R740" s="15"/>
      <c r="S740" s="15" t="str">
        <f>IF(Afrapportering!S721="","",Afrapportering!S721)</f>
        <v/>
      </c>
      <c r="T740" s="31" t="str">
        <f t="shared" si="94"/>
        <v/>
      </c>
      <c r="U740" s="30" t="str">
        <f>IF(Afrapportering!U721="","",Afrapportering!U721)</f>
        <v/>
      </c>
      <c r="V740" s="52" t="str">
        <f>IF(Afrapportering!V721="","",Afrapportering!V721)</f>
        <v/>
      </c>
      <c r="W740" s="30" t="str">
        <f>IF(Afrapportering!W721="","",Afrapportering!W721)</f>
        <v/>
      </c>
      <c r="X740" s="52" t="str">
        <f>IF(Afrapportering!X721="","",Afrapportering!X721)</f>
        <v/>
      </c>
      <c r="Y740" s="30" t="str">
        <f>IF(Afrapportering!Y721="","",Afrapportering!Y721)</f>
        <v/>
      </c>
      <c r="Z740" s="52" t="str">
        <f>IFERROR(MAX(IF(OR(V740="",X740=""),"",IF(AND(AND(MONTH(F740)&gt;=7,MONTH(F740)&lt;8),AND(MONTH(H740)&gt;=7,MONTH(H740)&lt;8)),(NETWORKDAYS(F740,H740,Lister!$D$7:$D$13)-V740)*T740/NETWORKDAYS(Lister!$D$19,Lister!$E$19,Lister!$D$7:$D$13),IF(AND(AND(MONTH(F740)&gt;=7,MONTH(F740)&lt;8),MONTH(H740)&gt;7),(NETWORKDAYS(F740,Lister!$E$19,Lister!$D$7:$D$13)-V740)*T740/NETWORKDAYS(Lister!$D$19,Lister!$E$19,Lister!$D$7:$D$13),IF(MONTH(F740)&gt;7,0)))),0),"")</f>
        <v/>
      </c>
      <c r="AA740" s="30" t="str">
        <f>IF(Afrapportering!AA721="","",Afrapportering!AA721)</f>
        <v/>
      </c>
      <c r="AB740" s="52" t="str">
        <f>IFERROR(MAX(IF(OR(V740="",X740=""),"",IF(AND(AND(MONTH(F740)&gt;=8,MONTH(F740)&lt;9),AND(MONTH(H740)&gt;=8,MONTH(H740)&lt;9)),(NETWORKDAYS(F740,H740,Lister!$D$7:$D$13)-X740)*T740/NETWORKDAYS(Lister!$D$20,Lister!$E$20,Lister!$D$7:$D$13),IF(AND(MONTH(F740)=7,MONTH(H740)=8),(NETWORKDAYS(Lister!$D$20,H740,Lister!$D$7:$D$13)-X740)*T740/NETWORKDAYS(Lister!$D$20,Lister!$E$20,Lister!$D$7:$D$13),IF(AND(MONTH(F740)=7,MONTH(H740)=7),0)))),0),"")</f>
        <v/>
      </c>
      <c r="AC740" s="30" t="str">
        <f>IF(Afrapportering!AC721="","",Afrapportering!AC721)</f>
        <v/>
      </c>
      <c r="AD740" s="52" t="str">
        <f t="shared" si="95"/>
        <v/>
      </c>
      <c r="AE740" s="52" t="str">
        <f t="shared" si="96"/>
        <v/>
      </c>
      <c r="AF740" s="30" t="str">
        <f t="shared" si="97"/>
        <v/>
      </c>
      <c r="AG740" s="30" t="str">
        <f t="shared" si="98"/>
        <v/>
      </c>
      <c r="AH740" s="3" t="str">
        <f t="shared" si="99"/>
        <v/>
      </c>
    </row>
    <row r="741" spans="1:34" x14ac:dyDescent="0.25">
      <c r="A741" s="13" t="str">
        <f>+Afrapportering!A722</f>
        <v/>
      </c>
      <c r="B741" s="13" t="str">
        <f>+Afrapportering!B722</f>
        <v/>
      </c>
      <c r="C741" s="13" t="str">
        <f>+Afrapportering!C722</f>
        <v/>
      </c>
      <c r="D741" s="13" t="str">
        <f>+Afrapportering!D722</f>
        <v/>
      </c>
      <c r="E741" s="14" t="str">
        <f>+Afrapportering!E722</f>
        <v/>
      </c>
      <c r="F741" s="139" t="str">
        <f>IF(Afrapportering!F722 = "", "",Afrapportering!F722)</f>
        <v/>
      </c>
      <c r="G741" s="14" t="str">
        <f>+Afrapportering!G722</f>
        <v/>
      </c>
      <c r="H741" s="139" t="str">
        <f>IF(Afrapportering!H722 = "","",Afrapportering!H722)</f>
        <v/>
      </c>
      <c r="I741" s="140" t="str">
        <f>+Afrapportering!I722</f>
        <v/>
      </c>
      <c r="J741" s="13" t="str">
        <f>+Afrapportering!J722</f>
        <v/>
      </c>
      <c r="K741" s="32" t="str">
        <f t="shared" si="92"/>
        <v/>
      </c>
      <c r="L741" s="31" t="str">
        <f>IF(Ansøgning!J727="","",Ansøgning!J727)</f>
        <v/>
      </c>
      <c r="M741" s="134" t="str">
        <f>IF(Afrapportering!M722="","",Afrapportering!M722)</f>
        <v/>
      </c>
      <c r="N741" s="31" t="str">
        <f>IF(Ansøgning!K727="","",Ansøgning!K727)</f>
        <v/>
      </c>
      <c r="O741" s="134">
        <f>IF(Afrapportering!O722="",,Afrapportering!O722)</f>
        <v>0</v>
      </c>
      <c r="P741" s="15" t="str">
        <f>IF(Ansøgning!L727="","",Ansøgning!L727)</f>
        <v/>
      </c>
      <c r="Q741" s="15" t="str">
        <f t="shared" si="93"/>
        <v/>
      </c>
      <c r="R741" s="15"/>
      <c r="S741" s="15" t="str">
        <f>IF(Afrapportering!S722="","",Afrapportering!S722)</f>
        <v/>
      </c>
      <c r="T741" s="31" t="str">
        <f t="shared" si="94"/>
        <v/>
      </c>
      <c r="U741" s="30" t="str">
        <f>IF(Afrapportering!U722="","",Afrapportering!U722)</f>
        <v/>
      </c>
      <c r="V741" s="52" t="str">
        <f>IF(Afrapportering!V722="","",Afrapportering!V722)</f>
        <v/>
      </c>
      <c r="W741" s="30" t="str">
        <f>IF(Afrapportering!W722="","",Afrapportering!W722)</f>
        <v/>
      </c>
      <c r="X741" s="52" t="str">
        <f>IF(Afrapportering!X722="","",Afrapportering!X722)</f>
        <v/>
      </c>
      <c r="Y741" s="30" t="str">
        <f>IF(Afrapportering!Y722="","",Afrapportering!Y722)</f>
        <v/>
      </c>
      <c r="Z741" s="52" t="str">
        <f>IFERROR(MAX(IF(OR(V741="",X741=""),"",IF(AND(AND(MONTH(F741)&gt;=7,MONTH(F741)&lt;8),AND(MONTH(H741)&gt;=7,MONTH(H741)&lt;8)),(NETWORKDAYS(F741,H741,Lister!$D$7:$D$13)-V741)*T741/NETWORKDAYS(Lister!$D$19,Lister!$E$19,Lister!$D$7:$D$13),IF(AND(AND(MONTH(F741)&gt;=7,MONTH(F741)&lt;8),MONTH(H741)&gt;7),(NETWORKDAYS(F741,Lister!$E$19,Lister!$D$7:$D$13)-V741)*T741/NETWORKDAYS(Lister!$D$19,Lister!$E$19,Lister!$D$7:$D$13),IF(MONTH(F741)&gt;7,0)))),0),"")</f>
        <v/>
      </c>
      <c r="AA741" s="30" t="str">
        <f>IF(Afrapportering!AA722="","",Afrapportering!AA722)</f>
        <v/>
      </c>
      <c r="AB741" s="52" t="str">
        <f>IFERROR(MAX(IF(OR(V741="",X741=""),"",IF(AND(AND(MONTH(F741)&gt;=8,MONTH(F741)&lt;9),AND(MONTH(H741)&gt;=8,MONTH(H741)&lt;9)),(NETWORKDAYS(F741,H741,Lister!$D$7:$D$13)-X741)*T741/NETWORKDAYS(Lister!$D$20,Lister!$E$20,Lister!$D$7:$D$13),IF(AND(MONTH(F741)=7,MONTH(H741)=8),(NETWORKDAYS(Lister!$D$20,H741,Lister!$D$7:$D$13)-X741)*T741/NETWORKDAYS(Lister!$D$20,Lister!$E$20,Lister!$D$7:$D$13),IF(AND(MONTH(F741)=7,MONTH(H741)=7),0)))),0),"")</f>
        <v/>
      </c>
      <c r="AC741" s="30" t="str">
        <f>IF(Afrapportering!AC722="","",Afrapportering!AC722)</f>
        <v/>
      </c>
      <c r="AD741" s="52" t="str">
        <f t="shared" si="95"/>
        <v/>
      </c>
      <c r="AE741" s="52" t="str">
        <f t="shared" si="96"/>
        <v/>
      </c>
      <c r="AF741" s="30" t="str">
        <f t="shared" si="97"/>
        <v/>
      </c>
      <c r="AG741" s="30" t="str">
        <f t="shared" si="98"/>
        <v/>
      </c>
      <c r="AH741" s="3" t="str">
        <f t="shared" si="99"/>
        <v/>
      </c>
    </row>
    <row r="742" spans="1:34" x14ac:dyDescent="0.25">
      <c r="A742" s="13" t="str">
        <f>+Afrapportering!A723</f>
        <v/>
      </c>
      <c r="B742" s="13" t="str">
        <f>+Afrapportering!B723</f>
        <v/>
      </c>
      <c r="C742" s="13" t="str">
        <f>+Afrapportering!C723</f>
        <v/>
      </c>
      <c r="D742" s="13" t="str">
        <f>+Afrapportering!D723</f>
        <v/>
      </c>
      <c r="E742" s="14" t="str">
        <f>+Afrapportering!E723</f>
        <v/>
      </c>
      <c r="F742" s="139" t="str">
        <f>IF(Afrapportering!F723 = "", "",Afrapportering!F723)</f>
        <v/>
      </c>
      <c r="G742" s="14" t="str">
        <f>+Afrapportering!G723</f>
        <v/>
      </c>
      <c r="H742" s="139" t="str">
        <f>IF(Afrapportering!H723 = "","",Afrapportering!H723)</f>
        <v/>
      </c>
      <c r="I742" s="140" t="str">
        <f>+Afrapportering!I723</f>
        <v/>
      </c>
      <c r="J742" s="13" t="str">
        <f>+Afrapportering!J723</f>
        <v/>
      </c>
      <c r="K742" s="32" t="str">
        <f t="shared" si="92"/>
        <v/>
      </c>
      <c r="L742" s="31" t="str">
        <f>IF(Ansøgning!J728="","",Ansøgning!J728)</f>
        <v/>
      </c>
      <c r="M742" s="134" t="str">
        <f>IF(Afrapportering!M723="","",Afrapportering!M723)</f>
        <v/>
      </c>
      <c r="N742" s="31" t="str">
        <f>IF(Ansøgning!K728="","",Ansøgning!K728)</f>
        <v/>
      </c>
      <c r="O742" s="134">
        <f>IF(Afrapportering!O723="",,Afrapportering!O723)</f>
        <v>0</v>
      </c>
      <c r="P742" s="15" t="str">
        <f>IF(Ansøgning!L728="","",Ansøgning!L728)</f>
        <v/>
      </c>
      <c r="Q742" s="15" t="str">
        <f t="shared" si="93"/>
        <v/>
      </c>
      <c r="R742" s="15"/>
      <c r="S742" s="15" t="str">
        <f>IF(Afrapportering!S723="","",Afrapportering!S723)</f>
        <v/>
      </c>
      <c r="T742" s="31" t="str">
        <f t="shared" si="94"/>
        <v/>
      </c>
      <c r="U742" s="30" t="str">
        <f>IF(Afrapportering!U723="","",Afrapportering!U723)</f>
        <v/>
      </c>
      <c r="V742" s="52" t="str">
        <f>IF(Afrapportering!V723="","",Afrapportering!V723)</f>
        <v/>
      </c>
      <c r="W742" s="30" t="str">
        <f>IF(Afrapportering!W723="","",Afrapportering!W723)</f>
        <v/>
      </c>
      <c r="X742" s="52" t="str">
        <f>IF(Afrapportering!X723="","",Afrapportering!X723)</f>
        <v/>
      </c>
      <c r="Y742" s="30" t="str">
        <f>IF(Afrapportering!Y723="","",Afrapportering!Y723)</f>
        <v/>
      </c>
      <c r="Z742" s="52" t="str">
        <f>IFERROR(MAX(IF(OR(V742="",X742=""),"",IF(AND(AND(MONTH(F742)&gt;=7,MONTH(F742)&lt;8),AND(MONTH(H742)&gt;=7,MONTH(H742)&lt;8)),(NETWORKDAYS(F742,H742,Lister!$D$7:$D$13)-V742)*T742/NETWORKDAYS(Lister!$D$19,Lister!$E$19,Lister!$D$7:$D$13),IF(AND(AND(MONTH(F742)&gt;=7,MONTH(F742)&lt;8),MONTH(H742)&gt;7),(NETWORKDAYS(F742,Lister!$E$19,Lister!$D$7:$D$13)-V742)*T742/NETWORKDAYS(Lister!$D$19,Lister!$E$19,Lister!$D$7:$D$13),IF(MONTH(F742)&gt;7,0)))),0),"")</f>
        <v/>
      </c>
      <c r="AA742" s="30" t="str">
        <f>IF(Afrapportering!AA723="","",Afrapportering!AA723)</f>
        <v/>
      </c>
      <c r="AB742" s="52" t="str">
        <f>IFERROR(MAX(IF(OR(V742="",X742=""),"",IF(AND(AND(MONTH(F742)&gt;=8,MONTH(F742)&lt;9),AND(MONTH(H742)&gt;=8,MONTH(H742)&lt;9)),(NETWORKDAYS(F742,H742,Lister!$D$7:$D$13)-X742)*T742/NETWORKDAYS(Lister!$D$20,Lister!$E$20,Lister!$D$7:$D$13),IF(AND(MONTH(F742)=7,MONTH(H742)=8),(NETWORKDAYS(Lister!$D$20,H742,Lister!$D$7:$D$13)-X742)*T742/NETWORKDAYS(Lister!$D$20,Lister!$E$20,Lister!$D$7:$D$13),IF(AND(MONTH(F742)=7,MONTH(H742)=7),0)))),0),"")</f>
        <v/>
      </c>
      <c r="AC742" s="30" t="str">
        <f>IF(Afrapportering!AC723="","",Afrapportering!AC723)</f>
        <v/>
      </c>
      <c r="AD742" s="52" t="str">
        <f t="shared" si="95"/>
        <v/>
      </c>
      <c r="AE742" s="52" t="str">
        <f t="shared" si="96"/>
        <v/>
      </c>
      <c r="AF742" s="30" t="str">
        <f t="shared" si="97"/>
        <v/>
      </c>
      <c r="AG742" s="30" t="str">
        <f t="shared" si="98"/>
        <v/>
      </c>
      <c r="AH742" s="3" t="str">
        <f t="shared" si="99"/>
        <v/>
      </c>
    </row>
    <row r="743" spans="1:34" x14ac:dyDescent="0.25">
      <c r="A743" s="13" t="str">
        <f>+Afrapportering!A724</f>
        <v/>
      </c>
      <c r="B743" s="13" t="str">
        <f>+Afrapportering!B724</f>
        <v/>
      </c>
      <c r="C743" s="13" t="str">
        <f>+Afrapportering!C724</f>
        <v/>
      </c>
      <c r="D743" s="13" t="str">
        <f>+Afrapportering!D724</f>
        <v/>
      </c>
      <c r="E743" s="14" t="str">
        <f>+Afrapportering!E724</f>
        <v/>
      </c>
      <c r="F743" s="139" t="str">
        <f>IF(Afrapportering!F724 = "", "",Afrapportering!F724)</f>
        <v/>
      </c>
      <c r="G743" s="14" t="str">
        <f>+Afrapportering!G724</f>
        <v/>
      </c>
      <c r="H743" s="139" t="str">
        <f>IF(Afrapportering!H724 = "","",Afrapportering!H724)</f>
        <v/>
      </c>
      <c r="I743" s="140" t="str">
        <f>+Afrapportering!I724</f>
        <v/>
      </c>
      <c r="J743" s="13" t="str">
        <f>+Afrapportering!J724</f>
        <v/>
      </c>
      <c r="K743" s="32" t="str">
        <f t="shared" si="92"/>
        <v/>
      </c>
      <c r="L743" s="31" t="str">
        <f>IF(Ansøgning!J729="","",Ansøgning!J729)</f>
        <v/>
      </c>
      <c r="M743" s="134" t="str">
        <f>IF(Afrapportering!M724="","",Afrapportering!M724)</f>
        <v/>
      </c>
      <c r="N743" s="31" t="str">
        <f>IF(Ansøgning!K729="","",Ansøgning!K729)</f>
        <v/>
      </c>
      <c r="O743" s="134">
        <f>IF(Afrapportering!O724="",,Afrapportering!O724)</f>
        <v>0</v>
      </c>
      <c r="P743" s="15" t="str">
        <f>IF(Ansøgning!L729="","",Ansøgning!L729)</f>
        <v/>
      </c>
      <c r="Q743" s="15" t="str">
        <f t="shared" si="93"/>
        <v/>
      </c>
      <c r="R743" s="15"/>
      <c r="S743" s="15" t="str">
        <f>IF(Afrapportering!S724="","",Afrapportering!S724)</f>
        <v/>
      </c>
      <c r="T743" s="31" t="str">
        <f t="shared" si="94"/>
        <v/>
      </c>
      <c r="U743" s="30" t="str">
        <f>IF(Afrapportering!U724="","",Afrapportering!U724)</f>
        <v/>
      </c>
      <c r="V743" s="52" t="str">
        <f>IF(Afrapportering!V724="","",Afrapportering!V724)</f>
        <v/>
      </c>
      <c r="W743" s="30" t="str">
        <f>IF(Afrapportering!W724="","",Afrapportering!W724)</f>
        <v/>
      </c>
      <c r="X743" s="52" t="str">
        <f>IF(Afrapportering!X724="","",Afrapportering!X724)</f>
        <v/>
      </c>
      <c r="Y743" s="30" t="str">
        <f>IF(Afrapportering!Y724="","",Afrapportering!Y724)</f>
        <v/>
      </c>
      <c r="Z743" s="52" t="str">
        <f>IFERROR(MAX(IF(OR(V743="",X743=""),"",IF(AND(AND(MONTH(F743)&gt;=7,MONTH(F743)&lt;8),AND(MONTH(H743)&gt;=7,MONTH(H743)&lt;8)),(NETWORKDAYS(F743,H743,Lister!$D$7:$D$13)-V743)*T743/NETWORKDAYS(Lister!$D$19,Lister!$E$19,Lister!$D$7:$D$13),IF(AND(AND(MONTH(F743)&gt;=7,MONTH(F743)&lt;8),MONTH(H743)&gt;7),(NETWORKDAYS(F743,Lister!$E$19,Lister!$D$7:$D$13)-V743)*T743/NETWORKDAYS(Lister!$D$19,Lister!$E$19,Lister!$D$7:$D$13),IF(MONTH(F743)&gt;7,0)))),0),"")</f>
        <v/>
      </c>
      <c r="AA743" s="30" t="str">
        <f>IF(Afrapportering!AA724="","",Afrapportering!AA724)</f>
        <v/>
      </c>
      <c r="AB743" s="52" t="str">
        <f>IFERROR(MAX(IF(OR(V743="",X743=""),"",IF(AND(AND(MONTH(F743)&gt;=8,MONTH(F743)&lt;9),AND(MONTH(H743)&gt;=8,MONTH(H743)&lt;9)),(NETWORKDAYS(F743,H743,Lister!$D$7:$D$13)-X743)*T743/NETWORKDAYS(Lister!$D$20,Lister!$E$20,Lister!$D$7:$D$13),IF(AND(MONTH(F743)=7,MONTH(H743)=8),(NETWORKDAYS(Lister!$D$20,H743,Lister!$D$7:$D$13)-X743)*T743/NETWORKDAYS(Lister!$D$20,Lister!$E$20,Lister!$D$7:$D$13),IF(AND(MONTH(F743)=7,MONTH(H743)=7),0)))),0),"")</f>
        <v/>
      </c>
      <c r="AC743" s="30" t="str">
        <f>IF(Afrapportering!AC724="","",Afrapportering!AC724)</f>
        <v/>
      </c>
      <c r="AD743" s="52" t="str">
        <f t="shared" si="95"/>
        <v/>
      </c>
      <c r="AE743" s="52" t="str">
        <f t="shared" si="96"/>
        <v/>
      </c>
      <c r="AF743" s="30" t="str">
        <f t="shared" si="97"/>
        <v/>
      </c>
      <c r="AG743" s="30" t="str">
        <f t="shared" si="98"/>
        <v/>
      </c>
      <c r="AH743" s="3" t="str">
        <f t="shared" si="99"/>
        <v/>
      </c>
    </row>
    <row r="744" spans="1:34" x14ac:dyDescent="0.25">
      <c r="A744" s="13" t="str">
        <f>+Afrapportering!A725</f>
        <v/>
      </c>
      <c r="B744" s="13" t="str">
        <f>+Afrapportering!B725</f>
        <v/>
      </c>
      <c r="C744" s="13" t="str">
        <f>+Afrapportering!C725</f>
        <v/>
      </c>
      <c r="D744" s="13" t="str">
        <f>+Afrapportering!D725</f>
        <v/>
      </c>
      <c r="E744" s="14" t="str">
        <f>+Afrapportering!E725</f>
        <v/>
      </c>
      <c r="F744" s="139" t="str">
        <f>IF(Afrapportering!F725 = "", "",Afrapportering!F725)</f>
        <v/>
      </c>
      <c r="G744" s="14" t="str">
        <f>+Afrapportering!G725</f>
        <v/>
      </c>
      <c r="H744" s="139" t="str">
        <f>IF(Afrapportering!H725 = "","",Afrapportering!H725)</f>
        <v/>
      </c>
      <c r="I744" s="140" t="str">
        <f>+Afrapportering!I725</f>
        <v/>
      </c>
      <c r="J744" s="13" t="str">
        <f>+Afrapportering!J725</f>
        <v/>
      </c>
      <c r="K744" s="32" t="str">
        <f t="shared" si="92"/>
        <v/>
      </c>
      <c r="L744" s="31" t="str">
        <f>IF(Ansøgning!J730="","",Ansøgning!J730)</f>
        <v/>
      </c>
      <c r="M744" s="134" t="str">
        <f>IF(Afrapportering!M725="","",Afrapportering!M725)</f>
        <v/>
      </c>
      <c r="N744" s="31" t="str">
        <f>IF(Ansøgning!K730="","",Ansøgning!K730)</f>
        <v/>
      </c>
      <c r="O744" s="134">
        <f>IF(Afrapportering!O725="",,Afrapportering!O725)</f>
        <v>0</v>
      </c>
      <c r="P744" s="15" t="str">
        <f>IF(Ansøgning!L730="","",Ansøgning!L730)</f>
        <v/>
      </c>
      <c r="Q744" s="15" t="str">
        <f t="shared" si="93"/>
        <v/>
      </c>
      <c r="R744" s="15"/>
      <c r="S744" s="15" t="str">
        <f>IF(Afrapportering!S725="","",Afrapportering!S725)</f>
        <v/>
      </c>
      <c r="T744" s="31" t="str">
        <f t="shared" si="94"/>
        <v/>
      </c>
      <c r="U744" s="30" t="str">
        <f>IF(Afrapportering!U725="","",Afrapportering!U725)</f>
        <v/>
      </c>
      <c r="V744" s="52" t="str">
        <f>IF(Afrapportering!V725="","",Afrapportering!V725)</f>
        <v/>
      </c>
      <c r="W744" s="30" t="str">
        <f>IF(Afrapportering!W725="","",Afrapportering!W725)</f>
        <v/>
      </c>
      <c r="X744" s="52" t="str">
        <f>IF(Afrapportering!X725="","",Afrapportering!X725)</f>
        <v/>
      </c>
      <c r="Y744" s="30" t="str">
        <f>IF(Afrapportering!Y725="","",Afrapportering!Y725)</f>
        <v/>
      </c>
      <c r="Z744" s="52" t="str">
        <f>IFERROR(MAX(IF(OR(V744="",X744=""),"",IF(AND(AND(MONTH(F744)&gt;=7,MONTH(F744)&lt;8),AND(MONTH(H744)&gt;=7,MONTH(H744)&lt;8)),(NETWORKDAYS(F744,H744,Lister!$D$7:$D$13)-V744)*T744/NETWORKDAYS(Lister!$D$19,Lister!$E$19,Lister!$D$7:$D$13),IF(AND(AND(MONTH(F744)&gt;=7,MONTH(F744)&lt;8),MONTH(H744)&gt;7),(NETWORKDAYS(F744,Lister!$E$19,Lister!$D$7:$D$13)-V744)*T744/NETWORKDAYS(Lister!$D$19,Lister!$E$19,Lister!$D$7:$D$13),IF(MONTH(F744)&gt;7,0)))),0),"")</f>
        <v/>
      </c>
      <c r="AA744" s="30" t="str">
        <f>IF(Afrapportering!AA725="","",Afrapportering!AA725)</f>
        <v/>
      </c>
      <c r="AB744" s="52" t="str">
        <f>IFERROR(MAX(IF(OR(V744="",X744=""),"",IF(AND(AND(MONTH(F744)&gt;=8,MONTH(F744)&lt;9),AND(MONTH(H744)&gt;=8,MONTH(H744)&lt;9)),(NETWORKDAYS(F744,H744,Lister!$D$7:$D$13)-X744)*T744/NETWORKDAYS(Lister!$D$20,Lister!$E$20,Lister!$D$7:$D$13),IF(AND(MONTH(F744)=7,MONTH(H744)=8),(NETWORKDAYS(Lister!$D$20,H744,Lister!$D$7:$D$13)-X744)*T744/NETWORKDAYS(Lister!$D$20,Lister!$E$20,Lister!$D$7:$D$13),IF(AND(MONTH(F744)=7,MONTH(H744)=7),0)))),0),"")</f>
        <v/>
      </c>
      <c r="AC744" s="30" t="str">
        <f>IF(Afrapportering!AC725="","",Afrapportering!AC725)</f>
        <v/>
      </c>
      <c r="AD744" s="52" t="str">
        <f t="shared" si="95"/>
        <v/>
      </c>
      <c r="AE744" s="52" t="str">
        <f t="shared" si="96"/>
        <v/>
      </c>
      <c r="AF744" s="30" t="str">
        <f t="shared" si="97"/>
        <v/>
      </c>
      <c r="AG744" s="30" t="str">
        <f t="shared" si="98"/>
        <v/>
      </c>
      <c r="AH744" s="3" t="str">
        <f t="shared" si="99"/>
        <v/>
      </c>
    </row>
    <row r="745" spans="1:34" x14ac:dyDescent="0.25">
      <c r="A745" s="13" t="str">
        <f>+Afrapportering!A726</f>
        <v/>
      </c>
      <c r="B745" s="13" t="str">
        <f>+Afrapportering!B726</f>
        <v/>
      </c>
      <c r="C745" s="13" t="str">
        <f>+Afrapportering!C726</f>
        <v/>
      </c>
      <c r="D745" s="13" t="str">
        <f>+Afrapportering!D726</f>
        <v/>
      </c>
      <c r="E745" s="14" t="str">
        <f>+Afrapportering!E726</f>
        <v/>
      </c>
      <c r="F745" s="139" t="str">
        <f>IF(Afrapportering!F726 = "", "",Afrapportering!F726)</f>
        <v/>
      </c>
      <c r="G745" s="14" t="str">
        <f>+Afrapportering!G726</f>
        <v/>
      </c>
      <c r="H745" s="139" t="str">
        <f>IF(Afrapportering!H726 = "","",Afrapportering!H726)</f>
        <v/>
      </c>
      <c r="I745" s="140" t="str">
        <f>+Afrapportering!I726</f>
        <v/>
      </c>
      <c r="J745" s="13" t="str">
        <f>+Afrapportering!J726</f>
        <v/>
      </c>
      <c r="K745" s="32" t="str">
        <f t="shared" si="92"/>
        <v/>
      </c>
      <c r="L745" s="31" t="str">
        <f>IF(Ansøgning!J731="","",Ansøgning!J731)</f>
        <v/>
      </c>
      <c r="M745" s="134" t="str">
        <f>IF(Afrapportering!M726="","",Afrapportering!M726)</f>
        <v/>
      </c>
      <c r="N745" s="31" t="str">
        <f>IF(Ansøgning!K731="","",Ansøgning!K731)</f>
        <v/>
      </c>
      <c r="O745" s="134">
        <f>IF(Afrapportering!O726="",,Afrapportering!O726)</f>
        <v>0</v>
      </c>
      <c r="P745" s="15" t="str">
        <f>IF(Ansøgning!L731="","",Ansøgning!L731)</f>
        <v/>
      </c>
      <c r="Q745" s="15" t="str">
        <f t="shared" si="93"/>
        <v/>
      </c>
      <c r="R745" s="15"/>
      <c r="S745" s="15" t="str">
        <f>IF(Afrapportering!S726="","",Afrapportering!S726)</f>
        <v/>
      </c>
      <c r="T745" s="31" t="str">
        <f t="shared" si="94"/>
        <v/>
      </c>
      <c r="U745" s="30" t="str">
        <f>IF(Afrapportering!U726="","",Afrapportering!U726)</f>
        <v/>
      </c>
      <c r="V745" s="52" t="str">
        <f>IF(Afrapportering!V726="","",Afrapportering!V726)</f>
        <v/>
      </c>
      <c r="W745" s="30" t="str">
        <f>IF(Afrapportering!W726="","",Afrapportering!W726)</f>
        <v/>
      </c>
      <c r="X745" s="52" t="str">
        <f>IF(Afrapportering!X726="","",Afrapportering!X726)</f>
        <v/>
      </c>
      <c r="Y745" s="30" t="str">
        <f>IF(Afrapportering!Y726="","",Afrapportering!Y726)</f>
        <v/>
      </c>
      <c r="Z745" s="52" t="str">
        <f>IFERROR(MAX(IF(OR(V745="",X745=""),"",IF(AND(AND(MONTH(F745)&gt;=7,MONTH(F745)&lt;8),AND(MONTH(H745)&gt;=7,MONTH(H745)&lt;8)),(NETWORKDAYS(F745,H745,Lister!$D$7:$D$13)-V745)*T745/NETWORKDAYS(Lister!$D$19,Lister!$E$19,Lister!$D$7:$D$13),IF(AND(AND(MONTH(F745)&gt;=7,MONTH(F745)&lt;8),MONTH(H745)&gt;7),(NETWORKDAYS(F745,Lister!$E$19,Lister!$D$7:$D$13)-V745)*T745/NETWORKDAYS(Lister!$D$19,Lister!$E$19,Lister!$D$7:$D$13),IF(MONTH(F745)&gt;7,0)))),0),"")</f>
        <v/>
      </c>
      <c r="AA745" s="30" t="str">
        <f>IF(Afrapportering!AA726="","",Afrapportering!AA726)</f>
        <v/>
      </c>
      <c r="AB745" s="52" t="str">
        <f>IFERROR(MAX(IF(OR(V745="",X745=""),"",IF(AND(AND(MONTH(F745)&gt;=8,MONTH(F745)&lt;9),AND(MONTH(H745)&gt;=8,MONTH(H745)&lt;9)),(NETWORKDAYS(F745,H745,Lister!$D$7:$D$13)-X745)*T745/NETWORKDAYS(Lister!$D$20,Lister!$E$20,Lister!$D$7:$D$13),IF(AND(MONTH(F745)=7,MONTH(H745)=8),(NETWORKDAYS(Lister!$D$20,H745,Lister!$D$7:$D$13)-X745)*T745/NETWORKDAYS(Lister!$D$20,Lister!$E$20,Lister!$D$7:$D$13),IF(AND(MONTH(F745)=7,MONTH(H745)=7),0)))),0),"")</f>
        <v/>
      </c>
      <c r="AC745" s="30" t="str">
        <f>IF(Afrapportering!AC726="","",Afrapportering!AC726)</f>
        <v/>
      </c>
      <c r="AD745" s="52" t="str">
        <f t="shared" si="95"/>
        <v/>
      </c>
      <c r="AE745" s="52" t="str">
        <f t="shared" si="96"/>
        <v/>
      </c>
      <c r="AF745" s="30" t="str">
        <f t="shared" si="97"/>
        <v/>
      </c>
      <c r="AG745" s="30" t="str">
        <f t="shared" si="98"/>
        <v/>
      </c>
      <c r="AH745" s="3" t="str">
        <f t="shared" si="99"/>
        <v/>
      </c>
    </row>
    <row r="746" spans="1:34" x14ac:dyDescent="0.25">
      <c r="A746" s="13" t="str">
        <f>+Afrapportering!A727</f>
        <v/>
      </c>
      <c r="B746" s="13" t="str">
        <f>+Afrapportering!B727</f>
        <v/>
      </c>
      <c r="C746" s="13" t="str">
        <f>+Afrapportering!C727</f>
        <v/>
      </c>
      <c r="D746" s="13" t="str">
        <f>+Afrapportering!D727</f>
        <v/>
      </c>
      <c r="E746" s="14" t="str">
        <f>+Afrapportering!E727</f>
        <v/>
      </c>
      <c r="F746" s="139" t="str">
        <f>IF(Afrapportering!F727 = "", "",Afrapportering!F727)</f>
        <v/>
      </c>
      <c r="G746" s="14" t="str">
        <f>+Afrapportering!G727</f>
        <v/>
      </c>
      <c r="H746" s="139" t="str">
        <f>IF(Afrapportering!H727 = "","",Afrapportering!H727)</f>
        <v/>
      </c>
      <c r="I746" s="140" t="str">
        <f>+Afrapportering!I727</f>
        <v/>
      </c>
      <c r="J746" s="13" t="str">
        <f>+Afrapportering!J727</f>
        <v/>
      </c>
      <c r="K746" s="32" t="str">
        <f t="shared" si="92"/>
        <v/>
      </c>
      <c r="L746" s="31" t="str">
        <f>IF(Ansøgning!J732="","",Ansøgning!J732)</f>
        <v/>
      </c>
      <c r="M746" s="134" t="str">
        <f>IF(Afrapportering!M727="","",Afrapportering!M727)</f>
        <v/>
      </c>
      <c r="N746" s="31" t="str">
        <f>IF(Ansøgning!K732="","",Ansøgning!K732)</f>
        <v/>
      </c>
      <c r="O746" s="134">
        <f>IF(Afrapportering!O727="",,Afrapportering!O727)</f>
        <v>0</v>
      </c>
      <c r="P746" s="15" t="str">
        <f>IF(Ansøgning!L732="","",Ansøgning!L732)</f>
        <v/>
      </c>
      <c r="Q746" s="15" t="str">
        <f t="shared" si="93"/>
        <v/>
      </c>
      <c r="R746" s="15"/>
      <c r="S746" s="15" t="str">
        <f>IF(Afrapportering!S727="","",Afrapportering!S727)</f>
        <v/>
      </c>
      <c r="T746" s="31" t="str">
        <f t="shared" si="94"/>
        <v/>
      </c>
      <c r="U746" s="30" t="str">
        <f>IF(Afrapportering!U727="","",Afrapportering!U727)</f>
        <v/>
      </c>
      <c r="V746" s="52" t="str">
        <f>IF(Afrapportering!V727="","",Afrapportering!V727)</f>
        <v/>
      </c>
      <c r="W746" s="30" t="str">
        <f>IF(Afrapportering!W727="","",Afrapportering!W727)</f>
        <v/>
      </c>
      <c r="X746" s="52" t="str">
        <f>IF(Afrapportering!X727="","",Afrapportering!X727)</f>
        <v/>
      </c>
      <c r="Y746" s="30" t="str">
        <f>IF(Afrapportering!Y727="","",Afrapportering!Y727)</f>
        <v/>
      </c>
      <c r="Z746" s="52" t="str">
        <f>IFERROR(MAX(IF(OR(V746="",X746=""),"",IF(AND(AND(MONTH(F746)&gt;=7,MONTH(F746)&lt;8),AND(MONTH(H746)&gt;=7,MONTH(H746)&lt;8)),(NETWORKDAYS(F746,H746,Lister!$D$7:$D$13)-V746)*T746/NETWORKDAYS(Lister!$D$19,Lister!$E$19,Lister!$D$7:$D$13),IF(AND(AND(MONTH(F746)&gt;=7,MONTH(F746)&lt;8),MONTH(H746)&gt;7),(NETWORKDAYS(F746,Lister!$E$19,Lister!$D$7:$D$13)-V746)*T746/NETWORKDAYS(Lister!$D$19,Lister!$E$19,Lister!$D$7:$D$13),IF(MONTH(F746)&gt;7,0)))),0),"")</f>
        <v/>
      </c>
      <c r="AA746" s="30" t="str">
        <f>IF(Afrapportering!AA727="","",Afrapportering!AA727)</f>
        <v/>
      </c>
      <c r="AB746" s="52" t="str">
        <f>IFERROR(MAX(IF(OR(V746="",X746=""),"",IF(AND(AND(MONTH(F746)&gt;=8,MONTH(F746)&lt;9),AND(MONTH(H746)&gt;=8,MONTH(H746)&lt;9)),(NETWORKDAYS(F746,H746,Lister!$D$7:$D$13)-X746)*T746/NETWORKDAYS(Lister!$D$20,Lister!$E$20,Lister!$D$7:$D$13),IF(AND(MONTH(F746)=7,MONTH(H746)=8),(NETWORKDAYS(Lister!$D$20,H746,Lister!$D$7:$D$13)-X746)*T746/NETWORKDAYS(Lister!$D$20,Lister!$E$20,Lister!$D$7:$D$13),IF(AND(MONTH(F746)=7,MONTH(H746)=7),0)))),0),"")</f>
        <v/>
      </c>
      <c r="AC746" s="30" t="str">
        <f>IF(Afrapportering!AC727="","",Afrapportering!AC727)</f>
        <v/>
      </c>
      <c r="AD746" s="52" t="str">
        <f t="shared" si="95"/>
        <v/>
      </c>
      <c r="AE746" s="52" t="str">
        <f t="shared" si="96"/>
        <v/>
      </c>
      <c r="AF746" s="30" t="str">
        <f t="shared" si="97"/>
        <v/>
      </c>
      <c r="AG746" s="30" t="str">
        <f t="shared" si="98"/>
        <v/>
      </c>
      <c r="AH746" s="3" t="str">
        <f t="shared" si="99"/>
        <v/>
      </c>
    </row>
    <row r="747" spans="1:34" x14ac:dyDescent="0.25">
      <c r="A747" s="13" t="str">
        <f>+Afrapportering!A728</f>
        <v/>
      </c>
      <c r="B747" s="13" t="str">
        <f>+Afrapportering!B728</f>
        <v/>
      </c>
      <c r="C747" s="13" t="str">
        <f>+Afrapportering!C728</f>
        <v/>
      </c>
      <c r="D747" s="13" t="str">
        <f>+Afrapportering!D728</f>
        <v/>
      </c>
      <c r="E747" s="14" t="str">
        <f>+Afrapportering!E728</f>
        <v/>
      </c>
      <c r="F747" s="139" t="str">
        <f>IF(Afrapportering!F728 = "", "",Afrapportering!F728)</f>
        <v/>
      </c>
      <c r="G747" s="14" t="str">
        <f>+Afrapportering!G728</f>
        <v/>
      </c>
      <c r="H747" s="139" t="str">
        <f>IF(Afrapportering!H728 = "","",Afrapportering!H728)</f>
        <v/>
      </c>
      <c r="I747" s="140" t="str">
        <f>+Afrapportering!I728</f>
        <v/>
      </c>
      <c r="J747" s="13" t="str">
        <f>+Afrapportering!J728</f>
        <v/>
      </c>
      <c r="K747" s="32" t="str">
        <f t="shared" si="92"/>
        <v/>
      </c>
      <c r="L747" s="31" t="str">
        <f>IF(Ansøgning!J733="","",Ansøgning!J733)</f>
        <v/>
      </c>
      <c r="M747" s="134" t="str">
        <f>IF(Afrapportering!M728="","",Afrapportering!M728)</f>
        <v/>
      </c>
      <c r="N747" s="31" t="str">
        <f>IF(Ansøgning!K733="","",Ansøgning!K733)</f>
        <v/>
      </c>
      <c r="O747" s="134">
        <f>IF(Afrapportering!O728="",,Afrapportering!O728)</f>
        <v>0</v>
      </c>
      <c r="P747" s="15" t="str">
        <f>IF(Ansøgning!L733="","",Ansøgning!L733)</f>
        <v/>
      </c>
      <c r="Q747" s="15" t="str">
        <f t="shared" si="93"/>
        <v/>
      </c>
      <c r="R747" s="15"/>
      <c r="S747" s="15" t="str">
        <f>IF(Afrapportering!S728="","",Afrapportering!S728)</f>
        <v/>
      </c>
      <c r="T747" s="31" t="str">
        <f t="shared" si="94"/>
        <v/>
      </c>
      <c r="U747" s="30" t="str">
        <f>IF(Afrapportering!U728="","",Afrapportering!U728)</f>
        <v/>
      </c>
      <c r="V747" s="52" t="str">
        <f>IF(Afrapportering!V728="","",Afrapportering!V728)</f>
        <v/>
      </c>
      <c r="W747" s="30" t="str">
        <f>IF(Afrapportering!W728="","",Afrapportering!W728)</f>
        <v/>
      </c>
      <c r="X747" s="52" t="str">
        <f>IF(Afrapportering!X728="","",Afrapportering!X728)</f>
        <v/>
      </c>
      <c r="Y747" s="30" t="str">
        <f>IF(Afrapportering!Y728="","",Afrapportering!Y728)</f>
        <v/>
      </c>
      <c r="Z747" s="52" t="str">
        <f>IFERROR(MAX(IF(OR(V747="",X747=""),"",IF(AND(AND(MONTH(F747)&gt;=7,MONTH(F747)&lt;8),AND(MONTH(H747)&gt;=7,MONTH(H747)&lt;8)),(NETWORKDAYS(F747,H747,Lister!$D$7:$D$13)-V747)*T747/NETWORKDAYS(Lister!$D$19,Lister!$E$19,Lister!$D$7:$D$13),IF(AND(AND(MONTH(F747)&gt;=7,MONTH(F747)&lt;8),MONTH(H747)&gt;7),(NETWORKDAYS(F747,Lister!$E$19,Lister!$D$7:$D$13)-V747)*T747/NETWORKDAYS(Lister!$D$19,Lister!$E$19,Lister!$D$7:$D$13),IF(MONTH(F747)&gt;7,0)))),0),"")</f>
        <v/>
      </c>
      <c r="AA747" s="30" t="str">
        <f>IF(Afrapportering!AA728="","",Afrapportering!AA728)</f>
        <v/>
      </c>
      <c r="AB747" s="52" t="str">
        <f>IFERROR(MAX(IF(OR(V747="",X747=""),"",IF(AND(AND(MONTH(F747)&gt;=8,MONTH(F747)&lt;9),AND(MONTH(H747)&gt;=8,MONTH(H747)&lt;9)),(NETWORKDAYS(F747,H747,Lister!$D$7:$D$13)-X747)*T747/NETWORKDAYS(Lister!$D$20,Lister!$E$20,Lister!$D$7:$D$13),IF(AND(MONTH(F747)=7,MONTH(H747)=8),(NETWORKDAYS(Lister!$D$20,H747,Lister!$D$7:$D$13)-X747)*T747/NETWORKDAYS(Lister!$D$20,Lister!$E$20,Lister!$D$7:$D$13),IF(AND(MONTH(F747)=7,MONTH(H747)=7),0)))),0),"")</f>
        <v/>
      </c>
      <c r="AC747" s="30" t="str">
        <f>IF(Afrapportering!AC728="","",Afrapportering!AC728)</f>
        <v/>
      </c>
      <c r="AD747" s="52" t="str">
        <f t="shared" si="95"/>
        <v/>
      </c>
      <c r="AE747" s="52" t="str">
        <f t="shared" si="96"/>
        <v/>
      </c>
      <c r="AF747" s="30" t="str">
        <f t="shared" si="97"/>
        <v/>
      </c>
      <c r="AG747" s="30" t="str">
        <f t="shared" si="98"/>
        <v/>
      </c>
      <c r="AH747" s="3" t="str">
        <f t="shared" si="99"/>
        <v/>
      </c>
    </row>
    <row r="748" spans="1:34" x14ac:dyDescent="0.25">
      <c r="A748" s="13" t="str">
        <f>+Afrapportering!A729</f>
        <v/>
      </c>
      <c r="B748" s="13" t="str">
        <f>+Afrapportering!B729</f>
        <v/>
      </c>
      <c r="C748" s="13" t="str">
        <f>+Afrapportering!C729</f>
        <v/>
      </c>
      <c r="D748" s="13" t="str">
        <f>+Afrapportering!D729</f>
        <v/>
      </c>
      <c r="E748" s="14" t="str">
        <f>+Afrapportering!E729</f>
        <v/>
      </c>
      <c r="F748" s="139" t="str">
        <f>IF(Afrapportering!F729 = "", "",Afrapportering!F729)</f>
        <v/>
      </c>
      <c r="G748" s="14" t="str">
        <f>+Afrapportering!G729</f>
        <v/>
      </c>
      <c r="H748" s="139" t="str">
        <f>IF(Afrapportering!H729 = "","",Afrapportering!H729)</f>
        <v/>
      </c>
      <c r="I748" s="140" t="str">
        <f>+Afrapportering!I729</f>
        <v/>
      </c>
      <c r="J748" s="13" t="str">
        <f>+Afrapportering!J729</f>
        <v/>
      </c>
      <c r="K748" s="32" t="str">
        <f t="shared" si="92"/>
        <v/>
      </c>
      <c r="L748" s="31" t="str">
        <f>IF(Ansøgning!J734="","",Ansøgning!J734)</f>
        <v/>
      </c>
      <c r="M748" s="134" t="str">
        <f>IF(Afrapportering!M729="","",Afrapportering!M729)</f>
        <v/>
      </c>
      <c r="N748" s="31" t="str">
        <f>IF(Ansøgning!K734="","",Ansøgning!K734)</f>
        <v/>
      </c>
      <c r="O748" s="134">
        <f>IF(Afrapportering!O729="",,Afrapportering!O729)</f>
        <v>0</v>
      </c>
      <c r="P748" s="15" t="str">
        <f>IF(Ansøgning!L734="","",Ansøgning!L734)</f>
        <v/>
      </c>
      <c r="Q748" s="15" t="str">
        <f t="shared" si="93"/>
        <v/>
      </c>
      <c r="R748" s="15"/>
      <c r="S748" s="15" t="str">
        <f>IF(Afrapportering!S729="","",Afrapportering!S729)</f>
        <v/>
      </c>
      <c r="T748" s="31" t="str">
        <f t="shared" si="94"/>
        <v/>
      </c>
      <c r="U748" s="30" t="str">
        <f>IF(Afrapportering!U729="","",Afrapportering!U729)</f>
        <v/>
      </c>
      <c r="V748" s="52" t="str">
        <f>IF(Afrapportering!V729="","",Afrapportering!V729)</f>
        <v/>
      </c>
      <c r="W748" s="30" t="str">
        <f>IF(Afrapportering!W729="","",Afrapportering!W729)</f>
        <v/>
      </c>
      <c r="X748" s="52" t="str">
        <f>IF(Afrapportering!X729="","",Afrapportering!X729)</f>
        <v/>
      </c>
      <c r="Y748" s="30" t="str">
        <f>IF(Afrapportering!Y729="","",Afrapportering!Y729)</f>
        <v/>
      </c>
      <c r="Z748" s="52" t="str">
        <f>IFERROR(MAX(IF(OR(V748="",X748=""),"",IF(AND(AND(MONTH(F748)&gt;=7,MONTH(F748)&lt;8),AND(MONTH(H748)&gt;=7,MONTH(H748)&lt;8)),(NETWORKDAYS(F748,H748,Lister!$D$7:$D$13)-V748)*T748/NETWORKDAYS(Lister!$D$19,Lister!$E$19,Lister!$D$7:$D$13),IF(AND(AND(MONTH(F748)&gt;=7,MONTH(F748)&lt;8),MONTH(H748)&gt;7),(NETWORKDAYS(F748,Lister!$E$19,Lister!$D$7:$D$13)-V748)*T748/NETWORKDAYS(Lister!$D$19,Lister!$E$19,Lister!$D$7:$D$13),IF(MONTH(F748)&gt;7,0)))),0),"")</f>
        <v/>
      </c>
      <c r="AA748" s="30" t="str">
        <f>IF(Afrapportering!AA729="","",Afrapportering!AA729)</f>
        <v/>
      </c>
      <c r="AB748" s="52" t="str">
        <f>IFERROR(MAX(IF(OR(V748="",X748=""),"",IF(AND(AND(MONTH(F748)&gt;=8,MONTH(F748)&lt;9),AND(MONTH(H748)&gt;=8,MONTH(H748)&lt;9)),(NETWORKDAYS(F748,H748,Lister!$D$7:$D$13)-X748)*T748/NETWORKDAYS(Lister!$D$20,Lister!$E$20,Lister!$D$7:$D$13),IF(AND(MONTH(F748)=7,MONTH(H748)=8),(NETWORKDAYS(Lister!$D$20,H748,Lister!$D$7:$D$13)-X748)*T748/NETWORKDAYS(Lister!$D$20,Lister!$E$20,Lister!$D$7:$D$13),IF(AND(MONTH(F748)=7,MONTH(H748)=7),0)))),0),"")</f>
        <v/>
      </c>
      <c r="AC748" s="30" t="str">
        <f>IF(Afrapportering!AC729="","",Afrapportering!AC729)</f>
        <v/>
      </c>
      <c r="AD748" s="52" t="str">
        <f t="shared" si="95"/>
        <v/>
      </c>
      <c r="AE748" s="52" t="str">
        <f t="shared" si="96"/>
        <v/>
      </c>
      <c r="AF748" s="30" t="str">
        <f t="shared" si="97"/>
        <v/>
      </c>
      <c r="AG748" s="30" t="str">
        <f t="shared" si="98"/>
        <v/>
      </c>
      <c r="AH748" s="3" t="str">
        <f t="shared" si="99"/>
        <v/>
      </c>
    </row>
    <row r="749" spans="1:34" x14ac:dyDescent="0.25">
      <c r="A749" s="13" t="str">
        <f>+Afrapportering!A730</f>
        <v/>
      </c>
      <c r="B749" s="13" t="str">
        <f>+Afrapportering!B730</f>
        <v/>
      </c>
      <c r="C749" s="13" t="str">
        <f>+Afrapportering!C730</f>
        <v/>
      </c>
      <c r="D749" s="13" t="str">
        <f>+Afrapportering!D730</f>
        <v/>
      </c>
      <c r="E749" s="14" t="str">
        <f>+Afrapportering!E730</f>
        <v/>
      </c>
      <c r="F749" s="139" t="str">
        <f>IF(Afrapportering!F730 = "", "",Afrapportering!F730)</f>
        <v/>
      </c>
      <c r="G749" s="14" t="str">
        <f>+Afrapportering!G730</f>
        <v/>
      </c>
      <c r="H749" s="139" t="str">
        <f>IF(Afrapportering!H730 = "","",Afrapportering!H730)</f>
        <v/>
      </c>
      <c r="I749" s="140" t="str">
        <f>+Afrapportering!I730</f>
        <v/>
      </c>
      <c r="J749" s="13" t="str">
        <f>+Afrapportering!J730</f>
        <v/>
      </c>
      <c r="K749" s="32" t="str">
        <f t="shared" si="92"/>
        <v/>
      </c>
      <c r="L749" s="31" t="str">
        <f>IF(Ansøgning!J735="","",Ansøgning!J735)</f>
        <v/>
      </c>
      <c r="M749" s="134" t="str">
        <f>IF(Afrapportering!M730="","",Afrapportering!M730)</f>
        <v/>
      </c>
      <c r="N749" s="31" t="str">
        <f>IF(Ansøgning!K735="","",Ansøgning!K735)</f>
        <v/>
      </c>
      <c r="O749" s="134">
        <f>IF(Afrapportering!O730="",,Afrapportering!O730)</f>
        <v>0</v>
      </c>
      <c r="P749" s="15" t="str">
        <f>IF(Ansøgning!L735="","",Ansøgning!L735)</f>
        <v/>
      </c>
      <c r="Q749" s="15" t="str">
        <f t="shared" si="93"/>
        <v/>
      </c>
      <c r="R749" s="15"/>
      <c r="S749" s="15" t="str">
        <f>IF(Afrapportering!S730="","",Afrapportering!S730)</f>
        <v/>
      </c>
      <c r="T749" s="31" t="str">
        <f t="shared" si="94"/>
        <v/>
      </c>
      <c r="U749" s="30" t="str">
        <f>IF(Afrapportering!U730="","",Afrapportering!U730)</f>
        <v/>
      </c>
      <c r="V749" s="52" t="str">
        <f>IF(Afrapportering!V730="","",Afrapportering!V730)</f>
        <v/>
      </c>
      <c r="W749" s="30" t="str">
        <f>IF(Afrapportering!W730="","",Afrapportering!W730)</f>
        <v/>
      </c>
      <c r="X749" s="52" t="str">
        <f>IF(Afrapportering!X730="","",Afrapportering!X730)</f>
        <v/>
      </c>
      <c r="Y749" s="30" t="str">
        <f>IF(Afrapportering!Y730="","",Afrapportering!Y730)</f>
        <v/>
      </c>
      <c r="Z749" s="52" t="str">
        <f>IFERROR(MAX(IF(OR(V749="",X749=""),"",IF(AND(AND(MONTH(F749)&gt;=7,MONTH(F749)&lt;8),AND(MONTH(H749)&gt;=7,MONTH(H749)&lt;8)),(NETWORKDAYS(F749,H749,Lister!$D$7:$D$13)-V749)*T749/NETWORKDAYS(Lister!$D$19,Lister!$E$19,Lister!$D$7:$D$13),IF(AND(AND(MONTH(F749)&gt;=7,MONTH(F749)&lt;8),MONTH(H749)&gt;7),(NETWORKDAYS(F749,Lister!$E$19,Lister!$D$7:$D$13)-V749)*T749/NETWORKDAYS(Lister!$D$19,Lister!$E$19,Lister!$D$7:$D$13),IF(MONTH(F749)&gt;7,0)))),0),"")</f>
        <v/>
      </c>
      <c r="AA749" s="30" t="str">
        <f>IF(Afrapportering!AA730="","",Afrapportering!AA730)</f>
        <v/>
      </c>
      <c r="AB749" s="52" t="str">
        <f>IFERROR(MAX(IF(OR(V749="",X749=""),"",IF(AND(AND(MONTH(F749)&gt;=8,MONTH(F749)&lt;9),AND(MONTH(H749)&gt;=8,MONTH(H749)&lt;9)),(NETWORKDAYS(F749,H749,Lister!$D$7:$D$13)-X749)*T749/NETWORKDAYS(Lister!$D$20,Lister!$E$20,Lister!$D$7:$D$13),IF(AND(MONTH(F749)=7,MONTH(H749)=8),(NETWORKDAYS(Lister!$D$20,H749,Lister!$D$7:$D$13)-X749)*T749/NETWORKDAYS(Lister!$D$20,Lister!$E$20,Lister!$D$7:$D$13),IF(AND(MONTH(F749)=7,MONTH(H749)=7),0)))),0),"")</f>
        <v/>
      </c>
      <c r="AC749" s="30" t="str">
        <f>IF(Afrapportering!AC730="","",Afrapportering!AC730)</f>
        <v/>
      </c>
      <c r="AD749" s="52" t="str">
        <f t="shared" si="95"/>
        <v/>
      </c>
      <c r="AE749" s="52" t="str">
        <f t="shared" si="96"/>
        <v/>
      </c>
      <c r="AF749" s="30" t="str">
        <f t="shared" si="97"/>
        <v/>
      </c>
      <c r="AG749" s="30" t="str">
        <f t="shared" si="98"/>
        <v/>
      </c>
      <c r="AH749" s="3" t="str">
        <f t="shared" si="99"/>
        <v/>
      </c>
    </row>
    <row r="750" spans="1:34" x14ac:dyDescent="0.25">
      <c r="A750" s="13" t="str">
        <f>+Afrapportering!A731</f>
        <v/>
      </c>
      <c r="B750" s="13" t="str">
        <f>+Afrapportering!B731</f>
        <v/>
      </c>
      <c r="C750" s="13" t="str">
        <f>+Afrapportering!C731</f>
        <v/>
      </c>
      <c r="D750" s="13" t="str">
        <f>+Afrapportering!D731</f>
        <v/>
      </c>
      <c r="E750" s="14" t="str">
        <f>+Afrapportering!E731</f>
        <v/>
      </c>
      <c r="F750" s="139" t="str">
        <f>IF(Afrapportering!F731 = "", "",Afrapportering!F731)</f>
        <v/>
      </c>
      <c r="G750" s="14" t="str">
        <f>+Afrapportering!G731</f>
        <v/>
      </c>
      <c r="H750" s="139" t="str">
        <f>IF(Afrapportering!H731 = "","",Afrapportering!H731)</f>
        <v/>
      </c>
      <c r="I750" s="140" t="str">
        <f>+Afrapportering!I731</f>
        <v/>
      </c>
      <c r="J750" s="13" t="str">
        <f>+Afrapportering!J731</f>
        <v/>
      </c>
      <c r="K750" s="32" t="str">
        <f t="shared" si="92"/>
        <v/>
      </c>
      <c r="L750" s="31" t="str">
        <f>IF(Ansøgning!J736="","",Ansøgning!J736)</f>
        <v/>
      </c>
      <c r="M750" s="134" t="str">
        <f>IF(Afrapportering!M731="","",Afrapportering!M731)</f>
        <v/>
      </c>
      <c r="N750" s="31" t="str">
        <f>IF(Ansøgning!K736="","",Ansøgning!K736)</f>
        <v/>
      </c>
      <c r="O750" s="134">
        <f>IF(Afrapportering!O731="",,Afrapportering!O731)</f>
        <v>0</v>
      </c>
      <c r="P750" s="15" t="str">
        <f>IF(Ansøgning!L736="","",Ansøgning!L736)</f>
        <v/>
      </c>
      <c r="Q750" s="15" t="str">
        <f t="shared" si="93"/>
        <v/>
      </c>
      <c r="R750" s="15"/>
      <c r="S750" s="15" t="str">
        <f>IF(Afrapportering!S731="","",Afrapportering!S731)</f>
        <v/>
      </c>
      <c r="T750" s="31" t="str">
        <f t="shared" si="94"/>
        <v/>
      </c>
      <c r="U750" s="30" t="str">
        <f>IF(Afrapportering!U731="","",Afrapportering!U731)</f>
        <v/>
      </c>
      <c r="V750" s="52" t="str">
        <f>IF(Afrapportering!V731="","",Afrapportering!V731)</f>
        <v/>
      </c>
      <c r="W750" s="30" t="str">
        <f>IF(Afrapportering!W731="","",Afrapportering!W731)</f>
        <v/>
      </c>
      <c r="X750" s="52" t="str">
        <f>IF(Afrapportering!X731="","",Afrapportering!X731)</f>
        <v/>
      </c>
      <c r="Y750" s="30" t="str">
        <f>IF(Afrapportering!Y731="","",Afrapportering!Y731)</f>
        <v/>
      </c>
      <c r="Z750" s="52" t="str">
        <f>IFERROR(MAX(IF(OR(V750="",X750=""),"",IF(AND(AND(MONTH(F750)&gt;=7,MONTH(F750)&lt;8),AND(MONTH(H750)&gt;=7,MONTH(H750)&lt;8)),(NETWORKDAYS(F750,H750,Lister!$D$7:$D$13)-V750)*T750/NETWORKDAYS(Lister!$D$19,Lister!$E$19,Lister!$D$7:$D$13),IF(AND(AND(MONTH(F750)&gt;=7,MONTH(F750)&lt;8),MONTH(H750)&gt;7),(NETWORKDAYS(F750,Lister!$E$19,Lister!$D$7:$D$13)-V750)*T750/NETWORKDAYS(Lister!$D$19,Lister!$E$19,Lister!$D$7:$D$13),IF(MONTH(F750)&gt;7,0)))),0),"")</f>
        <v/>
      </c>
      <c r="AA750" s="30" t="str">
        <f>IF(Afrapportering!AA731="","",Afrapportering!AA731)</f>
        <v/>
      </c>
      <c r="AB750" s="52" t="str">
        <f>IFERROR(MAX(IF(OR(V750="",X750=""),"",IF(AND(AND(MONTH(F750)&gt;=8,MONTH(F750)&lt;9),AND(MONTH(H750)&gt;=8,MONTH(H750)&lt;9)),(NETWORKDAYS(F750,H750,Lister!$D$7:$D$13)-X750)*T750/NETWORKDAYS(Lister!$D$20,Lister!$E$20,Lister!$D$7:$D$13),IF(AND(MONTH(F750)=7,MONTH(H750)=8),(NETWORKDAYS(Lister!$D$20,H750,Lister!$D$7:$D$13)-X750)*T750/NETWORKDAYS(Lister!$D$20,Lister!$E$20,Lister!$D$7:$D$13),IF(AND(MONTH(F750)=7,MONTH(H750)=7),0)))),0),"")</f>
        <v/>
      </c>
      <c r="AC750" s="30" t="str">
        <f>IF(Afrapportering!AC731="","",Afrapportering!AC731)</f>
        <v/>
      </c>
      <c r="AD750" s="52" t="str">
        <f t="shared" si="95"/>
        <v/>
      </c>
      <c r="AE750" s="52" t="str">
        <f t="shared" si="96"/>
        <v/>
      </c>
      <c r="AF750" s="30" t="str">
        <f t="shared" si="97"/>
        <v/>
      </c>
      <c r="AG750" s="30" t="str">
        <f t="shared" si="98"/>
        <v/>
      </c>
      <c r="AH750" s="3" t="str">
        <f t="shared" si="99"/>
        <v/>
      </c>
    </row>
    <row r="751" spans="1:34" x14ac:dyDescent="0.25">
      <c r="A751" s="13" t="str">
        <f>+Afrapportering!A732</f>
        <v/>
      </c>
      <c r="B751" s="13" t="str">
        <f>+Afrapportering!B732</f>
        <v/>
      </c>
      <c r="C751" s="13" t="str">
        <f>+Afrapportering!C732</f>
        <v/>
      </c>
      <c r="D751" s="13" t="str">
        <f>+Afrapportering!D732</f>
        <v/>
      </c>
      <c r="E751" s="14" t="str">
        <f>+Afrapportering!E732</f>
        <v/>
      </c>
      <c r="F751" s="139" t="str">
        <f>IF(Afrapportering!F732 = "", "",Afrapportering!F732)</f>
        <v/>
      </c>
      <c r="G751" s="14" t="str">
        <f>+Afrapportering!G732</f>
        <v/>
      </c>
      <c r="H751" s="139" t="str">
        <f>IF(Afrapportering!H732 = "","",Afrapportering!H732)</f>
        <v/>
      </c>
      <c r="I751" s="140" t="str">
        <f>+Afrapportering!I732</f>
        <v/>
      </c>
      <c r="J751" s="13" t="str">
        <f>+Afrapportering!J732</f>
        <v/>
      </c>
      <c r="K751" s="32" t="str">
        <f t="shared" si="92"/>
        <v/>
      </c>
      <c r="L751" s="31" t="str">
        <f>IF(Ansøgning!J737="","",Ansøgning!J737)</f>
        <v/>
      </c>
      <c r="M751" s="134" t="str">
        <f>IF(Afrapportering!M732="","",Afrapportering!M732)</f>
        <v/>
      </c>
      <c r="N751" s="31" t="str">
        <f>IF(Ansøgning!K737="","",Ansøgning!K737)</f>
        <v/>
      </c>
      <c r="O751" s="134">
        <f>IF(Afrapportering!O732="",,Afrapportering!O732)</f>
        <v>0</v>
      </c>
      <c r="P751" s="15" t="str">
        <f>IF(Ansøgning!L737="","",Ansøgning!L737)</f>
        <v/>
      </c>
      <c r="Q751" s="15" t="str">
        <f t="shared" si="93"/>
        <v/>
      </c>
      <c r="R751" s="15"/>
      <c r="S751" s="15" t="str">
        <f>IF(Afrapportering!S732="","",Afrapportering!S732)</f>
        <v/>
      </c>
      <c r="T751" s="31" t="str">
        <f t="shared" si="94"/>
        <v/>
      </c>
      <c r="U751" s="30" t="str">
        <f>IF(Afrapportering!U732="","",Afrapportering!U732)</f>
        <v/>
      </c>
      <c r="V751" s="52" t="str">
        <f>IF(Afrapportering!V732="","",Afrapportering!V732)</f>
        <v/>
      </c>
      <c r="W751" s="30" t="str">
        <f>IF(Afrapportering!W732="","",Afrapportering!W732)</f>
        <v/>
      </c>
      <c r="X751" s="52" t="str">
        <f>IF(Afrapportering!X732="","",Afrapportering!X732)</f>
        <v/>
      </c>
      <c r="Y751" s="30" t="str">
        <f>IF(Afrapportering!Y732="","",Afrapportering!Y732)</f>
        <v/>
      </c>
      <c r="Z751" s="52" t="str">
        <f>IFERROR(MAX(IF(OR(V751="",X751=""),"",IF(AND(AND(MONTH(F751)&gt;=7,MONTH(F751)&lt;8),AND(MONTH(H751)&gt;=7,MONTH(H751)&lt;8)),(NETWORKDAYS(F751,H751,Lister!$D$7:$D$13)-V751)*T751/NETWORKDAYS(Lister!$D$19,Lister!$E$19,Lister!$D$7:$D$13),IF(AND(AND(MONTH(F751)&gt;=7,MONTH(F751)&lt;8),MONTH(H751)&gt;7),(NETWORKDAYS(F751,Lister!$E$19,Lister!$D$7:$D$13)-V751)*T751/NETWORKDAYS(Lister!$D$19,Lister!$E$19,Lister!$D$7:$D$13),IF(MONTH(F751)&gt;7,0)))),0),"")</f>
        <v/>
      </c>
      <c r="AA751" s="30" t="str">
        <f>IF(Afrapportering!AA732="","",Afrapportering!AA732)</f>
        <v/>
      </c>
      <c r="AB751" s="52" t="str">
        <f>IFERROR(MAX(IF(OR(V751="",X751=""),"",IF(AND(AND(MONTH(F751)&gt;=8,MONTH(F751)&lt;9),AND(MONTH(H751)&gt;=8,MONTH(H751)&lt;9)),(NETWORKDAYS(F751,H751,Lister!$D$7:$D$13)-X751)*T751/NETWORKDAYS(Lister!$D$20,Lister!$E$20,Lister!$D$7:$D$13),IF(AND(MONTH(F751)=7,MONTH(H751)=8),(NETWORKDAYS(Lister!$D$20,H751,Lister!$D$7:$D$13)-X751)*T751/NETWORKDAYS(Lister!$D$20,Lister!$E$20,Lister!$D$7:$D$13),IF(AND(MONTH(F751)=7,MONTH(H751)=7),0)))),0),"")</f>
        <v/>
      </c>
      <c r="AC751" s="30" t="str">
        <f>IF(Afrapportering!AC732="","",Afrapportering!AC732)</f>
        <v/>
      </c>
      <c r="AD751" s="52" t="str">
        <f t="shared" si="95"/>
        <v/>
      </c>
      <c r="AE751" s="52" t="str">
        <f t="shared" si="96"/>
        <v/>
      </c>
      <c r="AF751" s="30" t="str">
        <f t="shared" si="97"/>
        <v/>
      </c>
      <c r="AG751" s="30" t="str">
        <f t="shared" si="98"/>
        <v/>
      </c>
      <c r="AH751" s="3" t="str">
        <f t="shared" si="99"/>
        <v/>
      </c>
    </row>
    <row r="752" spans="1:34" x14ac:dyDescent="0.25">
      <c r="A752" s="13" t="str">
        <f>+Afrapportering!A733</f>
        <v/>
      </c>
      <c r="B752" s="13" t="str">
        <f>+Afrapportering!B733</f>
        <v/>
      </c>
      <c r="C752" s="13" t="str">
        <f>+Afrapportering!C733</f>
        <v/>
      </c>
      <c r="D752" s="13" t="str">
        <f>+Afrapportering!D733</f>
        <v/>
      </c>
      <c r="E752" s="14" t="str">
        <f>+Afrapportering!E733</f>
        <v/>
      </c>
      <c r="F752" s="139" t="str">
        <f>IF(Afrapportering!F733 = "", "",Afrapportering!F733)</f>
        <v/>
      </c>
      <c r="G752" s="14" t="str">
        <f>+Afrapportering!G733</f>
        <v/>
      </c>
      <c r="H752" s="139" t="str">
        <f>IF(Afrapportering!H733 = "","",Afrapportering!H733)</f>
        <v/>
      </c>
      <c r="I752" s="140" t="str">
        <f>+Afrapportering!I733</f>
        <v/>
      </c>
      <c r="J752" s="13" t="str">
        <f>+Afrapportering!J733</f>
        <v/>
      </c>
      <c r="K752" s="32" t="str">
        <f t="shared" si="92"/>
        <v/>
      </c>
      <c r="L752" s="31" t="str">
        <f>IF(Ansøgning!J738="","",Ansøgning!J738)</f>
        <v/>
      </c>
      <c r="M752" s="134" t="str">
        <f>IF(Afrapportering!M733="","",Afrapportering!M733)</f>
        <v/>
      </c>
      <c r="N752" s="31" t="str">
        <f>IF(Ansøgning!K738="","",Ansøgning!K738)</f>
        <v/>
      </c>
      <c r="O752" s="134">
        <f>IF(Afrapportering!O733="",,Afrapportering!O733)</f>
        <v>0</v>
      </c>
      <c r="P752" s="15" t="str">
        <f>IF(Ansøgning!L738="","",Ansøgning!L738)</f>
        <v/>
      </c>
      <c r="Q752" s="15" t="str">
        <f t="shared" si="93"/>
        <v/>
      </c>
      <c r="R752" s="15"/>
      <c r="S752" s="15" t="str">
        <f>IF(Afrapportering!S733="","",Afrapportering!S733)</f>
        <v/>
      </c>
      <c r="T752" s="31" t="str">
        <f t="shared" si="94"/>
        <v/>
      </c>
      <c r="U752" s="30" t="str">
        <f>IF(Afrapportering!U733="","",Afrapportering!U733)</f>
        <v/>
      </c>
      <c r="V752" s="52" t="str">
        <f>IF(Afrapportering!V733="","",Afrapportering!V733)</f>
        <v/>
      </c>
      <c r="W752" s="30" t="str">
        <f>IF(Afrapportering!W733="","",Afrapportering!W733)</f>
        <v/>
      </c>
      <c r="X752" s="52" t="str">
        <f>IF(Afrapportering!X733="","",Afrapportering!X733)</f>
        <v/>
      </c>
      <c r="Y752" s="30" t="str">
        <f>IF(Afrapportering!Y733="","",Afrapportering!Y733)</f>
        <v/>
      </c>
      <c r="Z752" s="52" t="str">
        <f>IFERROR(MAX(IF(OR(V752="",X752=""),"",IF(AND(AND(MONTH(F752)&gt;=7,MONTH(F752)&lt;8),AND(MONTH(H752)&gt;=7,MONTH(H752)&lt;8)),(NETWORKDAYS(F752,H752,Lister!$D$7:$D$13)-V752)*T752/NETWORKDAYS(Lister!$D$19,Lister!$E$19,Lister!$D$7:$D$13),IF(AND(AND(MONTH(F752)&gt;=7,MONTH(F752)&lt;8),MONTH(H752)&gt;7),(NETWORKDAYS(F752,Lister!$E$19,Lister!$D$7:$D$13)-V752)*T752/NETWORKDAYS(Lister!$D$19,Lister!$E$19,Lister!$D$7:$D$13),IF(MONTH(F752)&gt;7,0)))),0),"")</f>
        <v/>
      </c>
      <c r="AA752" s="30" t="str">
        <f>IF(Afrapportering!AA733="","",Afrapportering!AA733)</f>
        <v/>
      </c>
      <c r="AB752" s="52" t="str">
        <f>IFERROR(MAX(IF(OR(V752="",X752=""),"",IF(AND(AND(MONTH(F752)&gt;=8,MONTH(F752)&lt;9),AND(MONTH(H752)&gt;=8,MONTH(H752)&lt;9)),(NETWORKDAYS(F752,H752,Lister!$D$7:$D$13)-X752)*T752/NETWORKDAYS(Lister!$D$20,Lister!$E$20,Lister!$D$7:$D$13),IF(AND(MONTH(F752)=7,MONTH(H752)=8),(NETWORKDAYS(Lister!$D$20,H752,Lister!$D$7:$D$13)-X752)*T752/NETWORKDAYS(Lister!$D$20,Lister!$E$20,Lister!$D$7:$D$13),IF(AND(MONTH(F752)=7,MONTH(H752)=7),0)))),0),"")</f>
        <v/>
      </c>
      <c r="AC752" s="30" t="str">
        <f>IF(Afrapportering!AC733="","",Afrapportering!AC733)</f>
        <v/>
      </c>
      <c r="AD752" s="52" t="str">
        <f t="shared" si="95"/>
        <v/>
      </c>
      <c r="AE752" s="52" t="str">
        <f t="shared" si="96"/>
        <v/>
      </c>
      <c r="AF752" s="30" t="str">
        <f t="shared" si="97"/>
        <v/>
      </c>
      <c r="AG752" s="30" t="str">
        <f t="shared" si="98"/>
        <v/>
      </c>
      <c r="AH752" s="3" t="str">
        <f t="shared" si="99"/>
        <v/>
      </c>
    </row>
    <row r="753" spans="1:34" x14ac:dyDescent="0.25">
      <c r="A753" s="13" t="str">
        <f>+Afrapportering!A734</f>
        <v/>
      </c>
      <c r="B753" s="13" t="str">
        <f>+Afrapportering!B734</f>
        <v/>
      </c>
      <c r="C753" s="13" t="str">
        <f>+Afrapportering!C734</f>
        <v/>
      </c>
      <c r="D753" s="13" t="str">
        <f>+Afrapportering!D734</f>
        <v/>
      </c>
      <c r="E753" s="14" t="str">
        <f>+Afrapportering!E734</f>
        <v/>
      </c>
      <c r="F753" s="139" t="str">
        <f>IF(Afrapportering!F734 = "", "",Afrapportering!F734)</f>
        <v/>
      </c>
      <c r="G753" s="14" t="str">
        <f>+Afrapportering!G734</f>
        <v/>
      </c>
      <c r="H753" s="139" t="str">
        <f>IF(Afrapportering!H734 = "","",Afrapportering!H734)</f>
        <v/>
      </c>
      <c r="I753" s="140" t="str">
        <f>+Afrapportering!I734</f>
        <v/>
      </c>
      <c r="J753" s="13" t="str">
        <f>+Afrapportering!J734</f>
        <v/>
      </c>
      <c r="K753" s="32" t="str">
        <f t="shared" si="92"/>
        <v/>
      </c>
      <c r="L753" s="31" t="str">
        <f>IF(Ansøgning!J739="","",Ansøgning!J739)</f>
        <v/>
      </c>
      <c r="M753" s="134" t="str">
        <f>IF(Afrapportering!M734="","",Afrapportering!M734)</f>
        <v/>
      </c>
      <c r="N753" s="31" t="str">
        <f>IF(Ansøgning!K739="","",Ansøgning!K739)</f>
        <v/>
      </c>
      <c r="O753" s="134">
        <f>IF(Afrapportering!O734="",,Afrapportering!O734)</f>
        <v>0</v>
      </c>
      <c r="P753" s="15" t="str">
        <f>IF(Ansøgning!L739="","",Ansøgning!L739)</f>
        <v/>
      </c>
      <c r="Q753" s="15" t="str">
        <f t="shared" si="93"/>
        <v/>
      </c>
      <c r="R753" s="15"/>
      <c r="S753" s="15" t="str">
        <f>IF(Afrapportering!S734="","",Afrapportering!S734)</f>
        <v/>
      </c>
      <c r="T753" s="31" t="str">
        <f t="shared" si="94"/>
        <v/>
      </c>
      <c r="U753" s="30" t="str">
        <f>IF(Afrapportering!U734="","",Afrapportering!U734)</f>
        <v/>
      </c>
      <c r="V753" s="52" t="str">
        <f>IF(Afrapportering!V734="","",Afrapportering!V734)</f>
        <v/>
      </c>
      <c r="W753" s="30" t="str">
        <f>IF(Afrapportering!W734="","",Afrapportering!W734)</f>
        <v/>
      </c>
      <c r="X753" s="52" t="str">
        <f>IF(Afrapportering!X734="","",Afrapportering!X734)</f>
        <v/>
      </c>
      <c r="Y753" s="30" t="str">
        <f>IF(Afrapportering!Y734="","",Afrapportering!Y734)</f>
        <v/>
      </c>
      <c r="Z753" s="52" t="str">
        <f>IFERROR(MAX(IF(OR(V753="",X753=""),"",IF(AND(AND(MONTH(F753)&gt;=7,MONTH(F753)&lt;8),AND(MONTH(H753)&gt;=7,MONTH(H753)&lt;8)),(NETWORKDAYS(F753,H753,Lister!$D$7:$D$13)-V753)*T753/NETWORKDAYS(Lister!$D$19,Lister!$E$19,Lister!$D$7:$D$13),IF(AND(AND(MONTH(F753)&gt;=7,MONTH(F753)&lt;8),MONTH(H753)&gt;7),(NETWORKDAYS(F753,Lister!$E$19,Lister!$D$7:$D$13)-V753)*T753/NETWORKDAYS(Lister!$D$19,Lister!$E$19,Lister!$D$7:$D$13),IF(MONTH(F753)&gt;7,0)))),0),"")</f>
        <v/>
      </c>
      <c r="AA753" s="30" t="str">
        <f>IF(Afrapportering!AA734="","",Afrapportering!AA734)</f>
        <v/>
      </c>
      <c r="AB753" s="52" t="str">
        <f>IFERROR(MAX(IF(OR(V753="",X753=""),"",IF(AND(AND(MONTH(F753)&gt;=8,MONTH(F753)&lt;9),AND(MONTH(H753)&gt;=8,MONTH(H753)&lt;9)),(NETWORKDAYS(F753,H753,Lister!$D$7:$D$13)-X753)*T753/NETWORKDAYS(Lister!$D$20,Lister!$E$20,Lister!$D$7:$D$13),IF(AND(MONTH(F753)=7,MONTH(H753)=8),(NETWORKDAYS(Lister!$D$20,H753,Lister!$D$7:$D$13)-X753)*T753/NETWORKDAYS(Lister!$D$20,Lister!$E$20,Lister!$D$7:$D$13),IF(AND(MONTH(F753)=7,MONTH(H753)=7),0)))),0),"")</f>
        <v/>
      </c>
      <c r="AC753" s="30" t="str">
        <f>IF(Afrapportering!AC734="","",Afrapportering!AC734)</f>
        <v/>
      </c>
      <c r="AD753" s="52" t="str">
        <f t="shared" si="95"/>
        <v/>
      </c>
      <c r="AE753" s="52" t="str">
        <f t="shared" si="96"/>
        <v/>
      </c>
      <c r="AF753" s="30" t="str">
        <f t="shared" si="97"/>
        <v/>
      </c>
      <c r="AG753" s="30" t="str">
        <f t="shared" si="98"/>
        <v/>
      </c>
      <c r="AH753" s="3" t="str">
        <f t="shared" si="99"/>
        <v/>
      </c>
    </row>
    <row r="754" spans="1:34" x14ac:dyDescent="0.25">
      <c r="A754" s="13" t="str">
        <f>+Afrapportering!A735</f>
        <v/>
      </c>
      <c r="B754" s="13" t="str">
        <f>+Afrapportering!B735</f>
        <v/>
      </c>
      <c r="C754" s="13" t="str">
        <f>+Afrapportering!C735</f>
        <v/>
      </c>
      <c r="D754" s="13" t="str">
        <f>+Afrapportering!D735</f>
        <v/>
      </c>
      <c r="E754" s="14" t="str">
        <f>+Afrapportering!E735</f>
        <v/>
      </c>
      <c r="F754" s="139" t="str">
        <f>IF(Afrapportering!F735 = "", "",Afrapportering!F735)</f>
        <v/>
      </c>
      <c r="G754" s="14" t="str">
        <f>+Afrapportering!G735</f>
        <v/>
      </c>
      <c r="H754" s="139" t="str">
        <f>IF(Afrapportering!H735 = "","",Afrapportering!H735)</f>
        <v/>
      </c>
      <c r="I754" s="140" t="str">
        <f>+Afrapportering!I735</f>
        <v/>
      </c>
      <c r="J754" s="13" t="str">
        <f>+Afrapportering!J735</f>
        <v/>
      </c>
      <c r="K754" s="32" t="str">
        <f t="shared" si="92"/>
        <v/>
      </c>
      <c r="L754" s="31" t="str">
        <f>IF(Ansøgning!J740="","",Ansøgning!J740)</f>
        <v/>
      </c>
      <c r="M754" s="134" t="str">
        <f>IF(Afrapportering!M735="","",Afrapportering!M735)</f>
        <v/>
      </c>
      <c r="N754" s="31" t="str">
        <f>IF(Ansøgning!K740="","",Ansøgning!K740)</f>
        <v/>
      </c>
      <c r="O754" s="134">
        <f>IF(Afrapportering!O735="",,Afrapportering!O735)</f>
        <v>0</v>
      </c>
      <c r="P754" s="15" t="str">
        <f>IF(Ansøgning!L740="","",Ansøgning!L740)</f>
        <v/>
      </c>
      <c r="Q754" s="15" t="str">
        <f t="shared" si="93"/>
        <v/>
      </c>
      <c r="R754" s="15"/>
      <c r="S754" s="15" t="str">
        <f>IF(Afrapportering!S735="","",Afrapportering!S735)</f>
        <v/>
      </c>
      <c r="T754" s="31" t="str">
        <f t="shared" si="94"/>
        <v/>
      </c>
      <c r="U754" s="30" t="str">
        <f>IF(Afrapportering!U735="","",Afrapportering!U735)</f>
        <v/>
      </c>
      <c r="V754" s="52" t="str">
        <f>IF(Afrapportering!V735="","",Afrapportering!V735)</f>
        <v/>
      </c>
      <c r="W754" s="30" t="str">
        <f>IF(Afrapportering!W735="","",Afrapportering!W735)</f>
        <v/>
      </c>
      <c r="X754" s="52" t="str">
        <f>IF(Afrapportering!X735="","",Afrapportering!X735)</f>
        <v/>
      </c>
      <c r="Y754" s="30" t="str">
        <f>IF(Afrapportering!Y735="","",Afrapportering!Y735)</f>
        <v/>
      </c>
      <c r="Z754" s="52" t="str">
        <f>IFERROR(MAX(IF(OR(V754="",X754=""),"",IF(AND(AND(MONTH(F754)&gt;=7,MONTH(F754)&lt;8),AND(MONTH(H754)&gt;=7,MONTH(H754)&lt;8)),(NETWORKDAYS(F754,H754,Lister!$D$7:$D$13)-V754)*T754/NETWORKDAYS(Lister!$D$19,Lister!$E$19,Lister!$D$7:$D$13),IF(AND(AND(MONTH(F754)&gt;=7,MONTH(F754)&lt;8),MONTH(H754)&gt;7),(NETWORKDAYS(F754,Lister!$E$19,Lister!$D$7:$D$13)-V754)*T754/NETWORKDAYS(Lister!$D$19,Lister!$E$19,Lister!$D$7:$D$13),IF(MONTH(F754)&gt;7,0)))),0),"")</f>
        <v/>
      </c>
      <c r="AA754" s="30" t="str">
        <f>IF(Afrapportering!AA735="","",Afrapportering!AA735)</f>
        <v/>
      </c>
      <c r="AB754" s="52" t="str">
        <f>IFERROR(MAX(IF(OR(V754="",X754=""),"",IF(AND(AND(MONTH(F754)&gt;=8,MONTH(F754)&lt;9),AND(MONTH(H754)&gt;=8,MONTH(H754)&lt;9)),(NETWORKDAYS(F754,H754,Lister!$D$7:$D$13)-X754)*T754/NETWORKDAYS(Lister!$D$20,Lister!$E$20,Lister!$D$7:$D$13),IF(AND(MONTH(F754)=7,MONTH(H754)=8),(NETWORKDAYS(Lister!$D$20,H754,Lister!$D$7:$D$13)-X754)*T754/NETWORKDAYS(Lister!$D$20,Lister!$E$20,Lister!$D$7:$D$13),IF(AND(MONTH(F754)=7,MONTH(H754)=7),0)))),0),"")</f>
        <v/>
      </c>
      <c r="AC754" s="30" t="str">
        <f>IF(Afrapportering!AC735="","",Afrapportering!AC735)</f>
        <v/>
      </c>
      <c r="AD754" s="52" t="str">
        <f t="shared" si="95"/>
        <v/>
      </c>
      <c r="AE754" s="52" t="str">
        <f t="shared" si="96"/>
        <v/>
      </c>
      <c r="AF754" s="30" t="str">
        <f t="shared" si="97"/>
        <v/>
      </c>
      <c r="AG754" s="30" t="str">
        <f t="shared" si="98"/>
        <v/>
      </c>
      <c r="AH754" s="3" t="str">
        <f t="shared" si="99"/>
        <v/>
      </c>
    </row>
    <row r="755" spans="1:34" x14ac:dyDescent="0.25">
      <c r="A755" s="13" t="str">
        <f>+Afrapportering!A736</f>
        <v/>
      </c>
      <c r="B755" s="13" t="str">
        <f>+Afrapportering!B736</f>
        <v/>
      </c>
      <c r="C755" s="13" t="str">
        <f>+Afrapportering!C736</f>
        <v/>
      </c>
      <c r="D755" s="13" t="str">
        <f>+Afrapportering!D736</f>
        <v/>
      </c>
      <c r="E755" s="14" t="str">
        <f>+Afrapportering!E736</f>
        <v/>
      </c>
      <c r="F755" s="139" t="str">
        <f>IF(Afrapportering!F736 = "", "",Afrapportering!F736)</f>
        <v/>
      </c>
      <c r="G755" s="14" t="str">
        <f>+Afrapportering!G736</f>
        <v/>
      </c>
      <c r="H755" s="139" t="str">
        <f>IF(Afrapportering!H736 = "","",Afrapportering!H736)</f>
        <v/>
      </c>
      <c r="I755" s="140" t="str">
        <f>+Afrapportering!I736</f>
        <v/>
      </c>
      <c r="J755" s="13" t="str">
        <f>+Afrapportering!J736</f>
        <v/>
      </c>
      <c r="K755" s="32" t="str">
        <f t="shared" si="92"/>
        <v/>
      </c>
      <c r="L755" s="31" t="str">
        <f>IF(Ansøgning!J741="","",Ansøgning!J741)</f>
        <v/>
      </c>
      <c r="M755" s="134" t="str">
        <f>IF(Afrapportering!M736="","",Afrapportering!M736)</f>
        <v/>
      </c>
      <c r="N755" s="31" t="str">
        <f>IF(Ansøgning!K741="","",Ansøgning!K741)</f>
        <v/>
      </c>
      <c r="O755" s="134">
        <f>IF(Afrapportering!O736="",,Afrapportering!O736)</f>
        <v>0</v>
      </c>
      <c r="P755" s="15" t="str">
        <f>IF(Ansøgning!L741="","",Ansøgning!L741)</f>
        <v/>
      </c>
      <c r="Q755" s="15" t="str">
        <f t="shared" si="93"/>
        <v/>
      </c>
      <c r="R755" s="15"/>
      <c r="S755" s="15" t="str">
        <f>IF(Afrapportering!S736="","",Afrapportering!S736)</f>
        <v/>
      </c>
      <c r="T755" s="31" t="str">
        <f t="shared" si="94"/>
        <v/>
      </c>
      <c r="U755" s="30" t="str">
        <f>IF(Afrapportering!U736="","",Afrapportering!U736)</f>
        <v/>
      </c>
      <c r="V755" s="52" t="str">
        <f>IF(Afrapportering!V736="","",Afrapportering!V736)</f>
        <v/>
      </c>
      <c r="W755" s="30" t="str">
        <f>IF(Afrapportering!W736="","",Afrapportering!W736)</f>
        <v/>
      </c>
      <c r="X755" s="52" t="str">
        <f>IF(Afrapportering!X736="","",Afrapportering!X736)</f>
        <v/>
      </c>
      <c r="Y755" s="30" t="str">
        <f>IF(Afrapportering!Y736="","",Afrapportering!Y736)</f>
        <v/>
      </c>
      <c r="Z755" s="52" t="str">
        <f>IFERROR(MAX(IF(OR(V755="",X755=""),"",IF(AND(AND(MONTH(F755)&gt;=7,MONTH(F755)&lt;8),AND(MONTH(H755)&gt;=7,MONTH(H755)&lt;8)),(NETWORKDAYS(F755,H755,Lister!$D$7:$D$13)-V755)*T755/NETWORKDAYS(Lister!$D$19,Lister!$E$19,Lister!$D$7:$D$13),IF(AND(AND(MONTH(F755)&gt;=7,MONTH(F755)&lt;8),MONTH(H755)&gt;7),(NETWORKDAYS(F755,Lister!$E$19,Lister!$D$7:$D$13)-V755)*T755/NETWORKDAYS(Lister!$D$19,Lister!$E$19,Lister!$D$7:$D$13),IF(MONTH(F755)&gt;7,0)))),0),"")</f>
        <v/>
      </c>
      <c r="AA755" s="30" t="str">
        <f>IF(Afrapportering!AA736="","",Afrapportering!AA736)</f>
        <v/>
      </c>
      <c r="AB755" s="52" t="str">
        <f>IFERROR(MAX(IF(OR(V755="",X755=""),"",IF(AND(AND(MONTH(F755)&gt;=8,MONTH(F755)&lt;9),AND(MONTH(H755)&gt;=8,MONTH(H755)&lt;9)),(NETWORKDAYS(F755,H755,Lister!$D$7:$D$13)-X755)*T755/NETWORKDAYS(Lister!$D$20,Lister!$E$20,Lister!$D$7:$D$13),IF(AND(MONTH(F755)=7,MONTH(H755)=8),(NETWORKDAYS(Lister!$D$20,H755,Lister!$D$7:$D$13)-X755)*T755/NETWORKDAYS(Lister!$D$20,Lister!$E$20,Lister!$D$7:$D$13),IF(AND(MONTH(F755)=7,MONTH(H755)=7),0)))),0),"")</f>
        <v/>
      </c>
      <c r="AC755" s="30" t="str">
        <f>IF(Afrapportering!AC736="","",Afrapportering!AC736)</f>
        <v/>
      </c>
      <c r="AD755" s="52" t="str">
        <f t="shared" si="95"/>
        <v/>
      </c>
      <c r="AE755" s="52" t="str">
        <f t="shared" si="96"/>
        <v/>
      </c>
      <c r="AF755" s="30" t="str">
        <f t="shared" si="97"/>
        <v/>
      </c>
      <c r="AG755" s="30" t="str">
        <f t="shared" si="98"/>
        <v/>
      </c>
      <c r="AH755" s="3" t="str">
        <f t="shared" si="99"/>
        <v/>
      </c>
    </row>
    <row r="756" spans="1:34" x14ac:dyDescent="0.25">
      <c r="A756" s="13" t="str">
        <f>+Afrapportering!A737</f>
        <v/>
      </c>
      <c r="B756" s="13" t="str">
        <f>+Afrapportering!B737</f>
        <v/>
      </c>
      <c r="C756" s="13" t="str">
        <f>+Afrapportering!C737</f>
        <v/>
      </c>
      <c r="D756" s="13" t="str">
        <f>+Afrapportering!D737</f>
        <v/>
      </c>
      <c r="E756" s="14" t="str">
        <f>+Afrapportering!E737</f>
        <v/>
      </c>
      <c r="F756" s="139" t="str">
        <f>IF(Afrapportering!F737 = "", "",Afrapportering!F737)</f>
        <v/>
      </c>
      <c r="G756" s="14" t="str">
        <f>+Afrapportering!G737</f>
        <v/>
      </c>
      <c r="H756" s="139" t="str">
        <f>IF(Afrapportering!H737 = "","",Afrapportering!H737)</f>
        <v/>
      </c>
      <c r="I756" s="140" t="str">
        <f>+Afrapportering!I737</f>
        <v/>
      </c>
      <c r="J756" s="13" t="str">
        <f>+Afrapportering!J737</f>
        <v/>
      </c>
      <c r="K756" s="32" t="str">
        <f t="shared" si="92"/>
        <v/>
      </c>
      <c r="L756" s="31" t="str">
        <f>IF(Ansøgning!J742="","",Ansøgning!J742)</f>
        <v/>
      </c>
      <c r="M756" s="134" t="str">
        <f>IF(Afrapportering!M737="","",Afrapportering!M737)</f>
        <v/>
      </c>
      <c r="N756" s="31" t="str">
        <f>IF(Ansøgning!K742="","",Ansøgning!K742)</f>
        <v/>
      </c>
      <c r="O756" s="134">
        <f>IF(Afrapportering!O737="",,Afrapportering!O737)</f>
        <v>0</v>
      </c>
      <c r="P756" s="15" t="str">
        <f>IF(Ansøgning!L742="","",Ansøgning!L742)</f>
        <v/>
      </c>
      <c r="Q756" s="15" t="str">
        <f t="shared" si="93"/>
        <v/>
      </c>
      <c r="R756" s="15"/>
      <c r="S756" s="15" t="str">
        <f>IF(Afrapportering!S737="","",Afrapportering!S737)</f>
        <v/>
      </c>
      <c r="T756" s="31" t="str">
        <f t="shared" si="94"/>
        <v/>
      </c>
      <c r="U756" s="30" t="str">
        <f>IF(Afrapportering!U737="","",Afrapportering!U737)</f>
        <v/>
      </c>
      <c r="V756" s="52" t="str">
        <f>IF(Afrapportering!V737="","",Afrapportering!V737)</f>
        <v/>
      </c>
      <c r="W756" s="30" t="str">
        <f>IF(Afrapportering!W737="","",Afrapportering!W737)</f>
        <v/>
      </c>
      <c r="X756" s="52" t="str">
        <f>IF(Afrapportering!X737="","",Afrapportering!X737)</f>
        <v/>
      </c>
      <c r="Y756" s="30" t="str">
        <f>IF(Afrapportering!Y737="","",Afrapportering!Y737)</f>
        <v/>
      </c>
      <c r="Z756" s="52" t="str">
        <f>IFERROR(MAX(IF(OR(V756="",X756=""),"",IF(AND(AND(MONTH(F756)&gt;=7,MONTH(F756)&lt;8),AND(MONTH(H756)&gt;=7,MONTH(H756)&lt;8)),(NETWORKDAYS(F756,H756,Lister!$D$7:$D$13)-V756)*T756/NETWORKDAYS(Lister!$D$19,Lister!$E$19,Lister!$D$7:$D$13),IF(AND(AND(MONTH(F756)&gt;=7,MONTH(F756)&lt;8),MONTH(H756)&gt;7),(NETWORKDAYS(F756,Lister!$E$19,Lister!$D$7:$D$13)-V756)*T756/NETWORKDAYS(Lister!$D$19,Lister!$E$19,Lister!$D$7:$D$13),IF(MONTH(F756)&gt;7,0)))),0),"")</f>
        <v/>
      </c>
      <c r="AA756" s="30" t="str">
        <f>IF(Afrapportering!AA737="","",Afrapportering!AA737)</f>
        <v/>
      </c>
      <c r="AB756" s="52" t="str">
        <f>IFERROR(MAX(IF(OR(V756="",X756=""),"",IF(AND(AND(MONTH(F756)&gt;=8,MONTH(F756)&lt;9),AND(MONTH(H756)&gt;=8,MONTH(H756)&lt;9)),(NETWORKDAYS(F756,H756,Lister!$D$7:$D$13)-X756)*T756/NETWORKDAYS(Lister!$D$20,Lister!$E$20,Lister!$D$7:$D$13),IF(AND(MONTH(F756)=7,MONTH(H756)=8),(NETWORKDAYS(Lister!$D$20,H756,Lister!$D$7:$D$13)-X756)*T756/NETWORKDAYS(Lister!$D$20,Lister!$E$20,Lister!$D$7:$D$13),IF(AND(MONTH(F756)=7,MONTH(H756)=7),0)))),0),"")</f>
        <v/>
      </c>
      <c r="AC756" s="30" t="str">
        <f>IF(Afrapportering!AC737="","",Afrapportering!AC737)</f>
        <v/>
      </c>
      <c r="AD756" s="52" t="str">
        <f t="shared" si="95"/>
        <v/>
      </c>
      <c r="AE756" s="52" t="str">
        <f t="shared" si="96"/>
        <v/>
      </c>
      <c r="AF756" s="30" t="str">
        <f t="shared" si="97"/>
        <v/>
      </c>
      <c r="AG756" s="30" t="str">
        <f t="shared" si="98"/>
        <v/>
      </c>
      <c r="AH756" s="3" t="str">
        <f t="shared" si="99"/>
        <v/>
      </c>
    </row>
    <row r="757" spans="1:34" x14ac:dyDescent="0.25">
      <c r="A757" s="13" t="str">
        <f>+Afrapportering!A738</f>
        <v/>
      </c>
      <c r="B757" s="13" t="str">
        <f>+Afrapportering!B738</f>
        <v/>
      </c>
      <c r="C757" s="13" t="str">
        <f>+Afrapportering!C738</f>
        <v/>
      </c>
      <c r="D757" s="13" t="str">
        <f>+Afrapportering!D738</f>
        <v/>
      </c>
      <c r="E757" s="14" t="str">
        <f>+Afrapportering!E738</f>
        <v/>
      </c>
      <c r="F757" s="139" t="str">
        <f>IF(Afrapportering!F738 = "", "",Afrapportering!F738)</f>
        <v/>
      </c>
      <c r="G757" s="14" t="str">
        <f>+Afrapportering!G738</f>
        <v/>
      </c>
      <c r="H757" s="139" t="str">
        <f>IF(Afrapportering!H738 = "","",Afrapportering!H738)</f>
        <v/>
      </c>
      <c r="I757" s="140" t="str">
        <f>+Afrapportering!I738</f>
        <v/>
      </c>
      <c r="J757" s="13" t="str">
        <f>+Afrapportering!J738</f>
        <v/>
      </c>
      <c r="K757" s="32" t="str">
        <f t="shared" si="92"/>
        <v/>
      </c>
      <c r="L757" s="31" t="str">
        <f>IF(Ansøgning!J743="","",Ansøgning!J743)</f>
        <v/>
      </c>
      <c r="M757" s="134" t="str">
        <f>IF(Afrapportering!M738="","",Afrapportering!M738)</f>
        <v/>
      </c>
      <c r="N757" s="31" t="str">
        <f>IF(Ansøgning!K743="","",Ansøgning!K743)</f>
        <v/>
      </c>
      <c r="O757" s="134">
        <f>IF(Afrapportering!O738="",,Afrapportering!O738)</f>
        <v>0</v>
      </c>
      <c r="P757" s="15" t="str">
        <f>IF(Ansøgning!L743="","",Ansøgning!L743)</f>
        <v/>
      </c>
      <c r="Q757" s="15" t="str">
        <f t="shared" si="93"/>
        <v/>
      </c>
      <c r="R757" s="15"/>
      <c r="S757" s="15" t="str">
        <f>IF(Afrapportering!S738="","",Afrapportering!S738)</f>
        <v/>
      </c>
      <c r="T757" s="31" t="str">
        <f t="shared" si="94"/>
        <v/>
      </c>
      <c r="U757" s="30" t="str">
        <f>IF(Afrapportering!U738="","",Afrapportering!U738)</f>
        <v/>
      </c>
      <c r="V757" s="52" t="str">
        <f>IF(Afrapportering!V738="","",Afrapportering!V738)</f>
        <v/>
      </c>
      <c r="W757" s="30" t="str">
        <f>IF(Afrapportering!W738="","",Afrapportering!W738)</f>
        <v/>
      </c>
      <c r="X757" s="52" t="str">
        <f>IF(Afrapportering!X738="","",Afrapportering!X738)</f>
        <v/>
      </c>
      <c r="Y757" s="30" t="str">
        <f>IF(Afrapportering!Y738="","",Afrapportering!Y738)</f>
        <v/>
      </c>
      <c r="Z757" s="52" t="str">
        <f>IFERROR(MAX(IF(OR(V757="",X757=""),"",IF(AND(AND(MONTH(F757)&gt;=7,MONTH(F757)&lt;8),AND(MONTH(H757)&gt;=7,MONTH(H757)&lt;8)),(NETWORKDAYS(F757,H757,Lister!$D$7:$D$13)-V757)*T757/NETWORKDAYS(Lister!$D$19,Lister!$E$19,Lister!$D$7:$D$13),IF(AND(AND(MONTH(F757)&gt;=7,MONTH(F757)&lt;8),MONTH(H757)&gt;7),(NETWORKDAYS(F757,Lister!$E$19,Lister!$D$7:$D$13)-V757)*T757/NETWORKDAYS(Lister!$D$19,Lister!$E$19,Lister!$D$7:$D$13),IF(MONTH(F757)&gt;7,0)))),0),"")</f>
        <v/>
      </c>
      <c r="AA757" s="30" t="str">
        <f>IF(Afrapportering!AA738="","",Afrapportering!AA738)</f>
        <v/>
      </c>
      <c r="AB757" s="52" t="str">
        <f>IFERROR(MAX(IF(OR(V757="",X757=""),"",IF(AND(AND(MONTH(F757)&gt;=8,MONTH(F757)&lt;9),AND(MONTH(H757)&gt;=8,MONTH(H757)&lt;9)),(NETWORKDAYS(F757,H757,Lister!$D$7:$D$13)-X757)*T757/NETWORKDAYS(Lister!$D$20,Lister!$E$20,Lister!$D$7:$D$13),IF(AND(MONTH(F757)=7,MONTH(H757)=8),(NETWORKDAYS(Lister!$D$20,H757,Lister!$D$7:$D$13)-X757)*T757/NETWORKDAYS(Lister!$D$20,Lister!$E$20,Lister!$D$7:$D$13),IF(AND(MONTH(F757)=7,MONTH(H757)=7),0)))),0),"")</f>
        <v/>
      </c>
      <c r="AC757" s="30" t="str">
        <f>IF(Afrapportering!AC738="","",Afrapportering!AC738)</f>
        <v/>
      </c>
      <c r="AD757" s="52" t="str">
        <f t="shared" si="95"/>
        <v/>
      </c>
      <c r="AE757" s="52" t="str">
        <f t="shared" si="96"/>
        <v/>
      </c>
      <c r="AF757" s="30" t="str">
        <f t="shared" si="97"/>
        <v/>
      </c>
      <c r="AG757" s="30" t="str">
        <f t="shared" si="98"/>
        <v/>
      </c>
      <c r="AH757" s="3" t="str">
        <f t="shared" si="99"/>
        <v/>
      </c>
    </row>
    <row r="758" spans="1:34" x14ac:dyDescent="0.25">
      <c r="A758" s="13" t="str">
        <f>+Afrapportering!A739</f>
        <v/>
      </c>
      <c r="B758" s="13" t="str">
        <f>+Afrapportering!B739</f>
        <v/>
      </c>
      <c r="C758" s="13" t="str">
        <f>+Afrapportering!C739</f>
        <v/>
      </c>
      <c r="D758" s="13" t="str">
        <f>+Afrapportering!D739</f>
        <v/>
      </c>
      <c r="E758" s="14" t="str">
        <f>+Afrapportering!E739</f>
        <v/>
      </c>
      <c r="F758" s="139" t="str">
        <f>IF(Afrapportering!F739 = "", "",Afrapportering!F739)</f>
        <v/>
      </c>
      <c r="G758" s="14" t="str">
        <f>+Afrapportering!G739</f>
        <v/>
      </c>
      <c r="H758" s="139" t="str">
        <f>IF(Afrapportering!H739 = "","",Afrapportering!H739)</f>
        <v/>
      </c>
      <c r="I758" s="140" t="str">
        <f>+Afrapportering!I739</f>
        <v/>
      </c>
      <c r="J758" s="13" t="str">
        <f>+Afrapportering!J739</f>
        <v/>
      </c>
      <c r="K758" s="32" t="str">
        <f t="shared" si="92"/>
        <v/>
      </c>
      <c r="L758" s="31" t="str">
        <f>IF(Ansøgning!J744="","",Ansøgning!J744)</f>
        <v/>
      </c>
      <c r="M758" s="134" t="str">
        <f>IF(Afrapportering!M739="","",Afrapportering!M739)</f>
        <v/>
      </c>
      <c r="N758" s="31" t="str">
        <f>IF(Ansøgning!K744="","",Ansøgning!K744)</f>
        <v/>
      </c>
      <c r="O758" s="134">
        <f>IF(Afrapportering!O739="",,Afrapportering!O739)</f>
        <v>0</v>
      </c>
      <c r="P758" s="15" t="str">
        <f>IF(Ansøgning!L744="","",Ansøgning!L744)</f>
        <v/>
      </c>
      <c r="Q758" s="15" t="str">
        <f t="shared" si="93"/>
        <v/>
      </c>
      <c r="R758" s="15"/>
      <c r="S758" s="15" t="str">
        <f>IF(Afrapportering!S739="","",Afrapportering!S739)</f>
        <v/>
      </c>
      <c r="T758" s="31" t="str">
        <f t="shared" si="94"/>
        <v/>
      </c>
      <c r="U758" s="30" t="str">
        <f>IF(Afrapportering!U739="","",Afrapportering!U739)</f>
        <v/>
      </c>
      <c r="V758" s="52" t="str">
        <f>IF(Afrapportering!V739="","",Afrapportering!V739)</f>
        <v/>
      </c>
      <c r="W758" s="30" t="str">
        <f>IF(Afrapportering!W739="","",Afrapportering!W739)</f>
        <v/>
      </c>
      <c r="X758" s="52" t="str">
        <f>IF(Afrapportering!X739="","",Afrapportering!X739)</f>
        <v/>
      </c>
      <c r="Y758" s="30" t="str">
        <f>IF(Afrapportering!Y739="","",Afrapportering!Y739)</f>
        <v/>
      </c>
      <c r="Z758" s="52" t="str">
        <f>IFERROR(MAX(IF(OR(V758="",X758=""),"",IF(AND(AND(MONTH(F758)&gt;=7,MONTH(F758)&lt;8),AND(MONTH(H758)&gt;=7,MONTH(H758)&lt;8)),(NETWORKDAYS(F758,H758,Lister!$D$7:$D$13)-V758)*T758/NETWORKDAYS(Lister!$D$19,Lister!$E$19,Lister!$D$7:$D$13),IF(AND(AND(MONTH(F758)&gt;=7,MONTH(F758)&lt;8),MONTH(H758)&gt;7),(NETWORKDAYS(F758,Lister!$E$19,Lister!$D$7:$D$13)-V758)*T758/NETWORKDAYS(Lister!$D$19,Lister!$E$19,Lister!$D$7:$D$13),IF(MONTH(F758)&gt;7,0)))),0),"")</f>
        <v/>
      </c>
      <c r="AA758" s="30" t="str">
        <f>IF(Afrapportering!AA739="","",Afrapportering!AA739)</f>
        <v/>
      </c>
      <c r="AB758" s="52" t="str">
        <f>IFERROR(MAX(IF(OR(V758="",X758=""),"",IF(AND(AND(MONTH(F758)&gt;=8,MONTH(F758)&lt;9),AND(MONTH(H758)&gt;=8,MONTH(H758)&lt;9)),(NETWORKDAYS(F758,H758,Lister!$D$7:$D$13)-X758)*T758/NETWORKDAYS(Lister!$D$20,Lister!$E$20,Lister!$D$7:$D$13),IF(AND(MONTH(F758)=7,MONTH(H758)=8),(NETWORKDAYS(Lister!$D$20,H758,Lister!$D$7:$D$13)-X758)*T758/NETWORKDAYS(Lister!$D$20,Lister!$E$20,Lister!$D$7:$D$13),IF(AND(MONTH(F758)=7,MONTH(H758)=7),0)))),0),"")</f>
        <v/>
      </c>
      <c r="AC758" s="30" t="str">
        <f>IF(Afrapportering!AC739="","",Afrapportering!AC739)</f>
        <v/>
      </c>
      <c r="AD758" s="52" t="str">
        <f t="shared" si="95"/>
        <v/>
      </c>
      <c r="AE758" s="52" t="str">
        <f t="shared" si="96"/>
        <v/>
      </c>
      <c r="AF758" s="30" t="str">
        <f t="shared" si="97"/>
        <v/>
      </c>
      <c r="AG758" s="30" t="str">
        <f t="shared" si="98"/>
        <v/>
      </c>
      <c r="AH758" s="3" t="str">
        <f t="shared" si="99"/>
        <v/>
      </c>
    </row>
    <row r="759" spans="1:34" x14ac:dyDescent="0.25">
      <c r="A759" s="13" t="str">
        <f>+Afrapportering!A740</f>
        <v/>
      </c>
      <c r="B759" s="13" t="str">
        <f>+Afrapportering!B740</f>
        <v/>
      </c>
      <c r="C759" s="13" t="str">
        <f>+Afrapportering!C740</f>
        <v/>
      </c>
      <c r="D759" s="13" t="str">
        <f>+Afrapportering!D740</f>
        <v/>
      </c>
      <c r="E759" s="14" t="str">
        <f>+Afrapportering!E740</f>
        <v/>
      </c>
      <c r="F759" s="139" t="str">
        <f>IF(Afrapportering!F740 = "", "",Afrapportering!F740)</f>
        <v/>
      </c>
      <c r="G759" s="14" t="str">
        <f>+Afrapportering!G740</f>
        <v/>
      </c>
      <c r="H759" s="139" t="str">
        <f>IF(Afrapportering!H740 = "","",Afrapportering!H740)</f>
        <v/>
      </c>
      <c r="I759" s="140" t="str">
        <f>+Afrapportering!I740</f>
        <v/>
      </c>
      <c r="J759" s="13" t="str">
        <f>+Afrapportering!J740</f>
        <v/>
      </c>
      <c r="K759" s="32" t="str">
        <f t="shared" si="92"/>
        <v/>
      </c>
      <c r="L759" s="31" t="str">
        <f>IF(Ansøgning!J745="","",Ansøgning!J745)</f>
        <v/>
      </c>
      <c r="M759" s="134" t="str">
        <f>IF(Afrapportering!M740="","",Afrapportering!M740)</f>
        <v/>
      </c>
      <c r="N759" s="31" t="str">
        <f>IF(Ansøgning!K745="","",Ansøgning!K745)</f>
        <v/>
      </c>
      <c r="O759" s="134">
        <f>IF(Afrapportering!O740="",,Afrapportering!O740)</f>
        <v>0</v>
      </c>
      <c r="P759" s="15" t="str">
        <f>IF(Ansøgning!L745="","",Ansøgning!L745)</f>
        <v/>
      </c>
      <c r="Q759" s="15" t="str">
        <f t="shared" si="93"/>
        <v/>
      </c>
      <c r="R759" s="15"/>
      <c r="S759" s="15" t="str">
        <f>IF(Afrapportering!S740="","",Afrapportering!S740)</f>
        <v/>
      </c>
      <c r="T759" s="31" t="str">
        <f t="shared" si="94"/>
        <v/>
      </c>
      <c r="U759" s="30" t="str">
        <f>IF(Afrapportering!U740="","",Afrapportering!U740)</f>
        <v/>
      </c>
      <c r="V759" s="52" t="str">
        <f>IF(Afrapportering!V740="","",Afrapportering!V740)</f>
        <v/>
      </c>
      <c r="W759" s="30" t="str">
        <f>IF(Afrapportering!W740="","",Afrapportering!W740)</f>
        <v/>
      </c>
      <c r="X759" s="52" t="str">
        <f>IF(Afrapportering!X740="","",Afrapportering!X740)</f>
        <v/>
      </c>
      <c r="Y759" s="30" t="str">
        <f>IF(Afrapportering!Y740="","",Afrapportering!Y740)</f>
        <v/>
      </c>
      <c r="Z759" s="52" t="str">
        <f>IFERROR(MAX(IF(OR(V759="",X759=""),"",IF(AND(AND(MONTH(F759)&gt;=7,MONTH(F759)&lt;8),AND(MONTH(H759)&gt;=7,MONTH(H759)&lt;8)),(NETWORKDAYS(F759,H759,Lister!$D$7:$D$13)-V759)*T759/NETWORKDAYS(Lister!$D$19,Lister!$E$19,Lister!$D$7:$D$13),IF(AND(AND(MONTH(F759)&gt;=7,MONTH(F759)&lt;8),MONTH(H759)&gt;7),(NETWORKDAYS(F759,Lister!$E$19,Lister!$D$7:$D$13)-V759)*T759/NETWORKDAYS(Lister!$D$19,Lister!$E$19,Lister!$D$7:$D$13),IF(MONTH(F759)&gt;7,0)))),0),"")</f>
        <v/>
      </c>
      <c r="AA759" s="30" t="str">
        <f>IF(Afrapportering!AA740="","",Afrapportering!AA740)</f>
        <v/>
      </c>
      <c r="AB759" s="52" t="str">
        <f>IFERROR(MAX(IF(OR(V759="",X759=""),"",IF(AND(AND(MONTH(F759)&gt;=8,MONTH(F759)&lt;9),AND(MONTH(H759)&gt;=8,MONTH(H759)&lt;9)),(NETWORKDAYS(F759,H759,Lister!$D$7:$D$13)-X759)*T759/NETWORKDAYS(Lister!$D$20,Lister!$E$20,Lister!$D$7:$D$13),IF(AND(MONTH(F759)=7,MONTH(H759)=8),(NETWORKDAYS(Lister!$D$20,H759,Lister!$D$7:$D$13)-X759)*T759/NETWORKDAYS(Lister!$D$20,Lister!$E$20,Lister!$D$7:$D$13),IF(AND(MONTH(F759)=7,MONTH(H759)=7),0)))),0),"")</f>
        <v/>
      </c>
      <c r="AC759" s="30" t="str">
        <f>IF(Afrapportering!AC740="","",Afrapportering!AC740)</f>
        <v/>
      </c>
      <c r="AD759" s="52" t="str">
        <f t="shared" si="95"/>
        <v/>
      </c>
      <c r="AE759" s="52" t="str">
        <f t="shared" si="96"/>
        <v/>
      </c>
      <c r="AF759" s="30" t="str">
        <f t="shared" si="97"/>
        <v/>
      </c>
      <c r="AG759" s="30" t="str">
        <f t="shared" si="98"/>
        <v/>
      </c>
      <c r="AH759" s="3" t="str">
        <f t="shared" si="99"/>
        <v/>
      </c>
    </row>
    <row r="760" spans="1:34" x14ac:dyDescent="0.25">
      <c r="A760" s="13" t="str">
        <f>+Afrapportering!A741</f>
        <v/>
      </c>
      <c r="B760" s="13" t="str">
        <f>+Afrapportering!B741</f>
        <v/>
      </c>
      <c r="C760" s="13" t="str">
        <f>+Afrapportering!C741</f>
        <v/>
      </c>
      <c r="D760" s="13" t="str">
        <f>+Afrapportering!D741</f>
        <v/>
      </c>
      <c r="E760" s="14" t="str">
        <f>+Afrapportering!E741</f>
        <v/>
      </c>
      <c r="F760" s="139" t="str">
        <f>IF(Afrapportering!F741 = "", "",Afrapportering!F741)</f>
        <v/>
      </c>
      <c r="G760" s="14" t="str">
        <f>+Afrapportering!G741</f>
        <v/>
      </c>
      <c r="H760" s="139" t="str">
        <f>IF(Afrapportering!H741 = "","",Afrapportering!H741)</f>
        <v/>
      </c>
      <c r="I760" s="140" t="str">
        <f>+Afrapportering!I741</f>
        <v/>
      </c>
      <c r="J760" s="13" t="str">
        <f>+Afrapportering!J741</f>
        <v/>
      </c>
      <c r="K760" s="32" t="str">
        <f t="shared" si="92"/>
        <v/>
      </c>
      <c r="L760" s="31" t="str">
        <f>IF(Ansøgning!J746="","",Ansøgning!J746)</f>
        <v/>
      </c>
      <c r="M760" s="134" t="str">
        <f>IF(Afrapportering!M741="","",Afrapportering!M741)</f>
        <v/>
      </c>
      <c r="N760" s="31" t="str">
        <f>IF(Ansøgning!K746="","",Ansøgning!K746)</f>
        <v/>
      </c>
      <c r="O760" s="134">
        <f>IF(Afrapportering!O741="",,Afrapportering!O741)</f>
        <v>0</v>
      </c>
      <c r="P760" s="15" t="str">
        <f>IF(Ansøgning!L746="","",Ansøgning!L746)</f>
        <v/>
      </c>
      <c r="Q760" s="15" t="str">
        <f t="shared" si="93"/>
        <v/>
      </c>
      <c r="R760" s="15"/>
      <c r="S760" s="15" t="str">
        <f>IF(Afrapportering!S741="","",Afrapportering!S741)</f>
        <v/>
      </c>
      <c r="T760" s="31" t="str">
        <f t="shared" si="94"/>
        <v/>
      </c>
      <c r="U760" s="30" t="str">
        <f>IF(Afrapportering!U741="","",Afrapportering!U741)</f>
        <v/>
      </c>
      <c r="V760" s="52" t="str">
        <f>IF(Afrapportering!V741="","",Afrapportering!V741)</f>
        <v/>
      </c>
      <c r="W760" s="30" t="str">
        <f>IF(Afrapportering!W741="","",Afrapportering!W741)</f>
        <v/>
      </c>
      <c r="X760" s="52" t="str">
        <f>IF(Afrapportering!X741="","",Afrapportering!X741)</f>
        <v/>
      </c>
      <c r="Y760" s="30" t="str">
        <f>IF(Afrapportering!Y741="","",Afrapportering!Y741)</f>
        <v/>
      </c>
      <c r="Z760" s="52" t="str">
        <f>IFERROR(MAX(IF(OR(V760="",X760=""),"",IF(AND(AND(MONTH(F760)&gt;=7,MONTH(F760)&lt;8),AND(MONTH(H760)&gt;=7,MONTH(H760)&lt;8)),(NETWORKDAYS(F760,H760,Lister!$D$7:$D$13)-V760)*T760/NETWORKDAYS(Lister!$D$19,Lister!$E$19,Lister!$D$7:$D$13),IF(AND(AND(MONTH(F760)&gt;=7,MONTH(F760)&lt;8),MONTH(H760)&gt;7),(NETWORKDAYS(F760,Lister!$E$19,Lister!$D$7:$D$13)-V760)*T760/NETWORKDAYS(Lister!$D$19,Lister!$E$19,Lister!$D$7:$D$13),IF(MONTH(F760)&gt;7,0)))),0),"")</f>
        <v/>
      </c>
      <c r="AA760" s="30" t="str">
        <f>IF(Afrapportering!AA741="","",Afrapportering!AA741)</f>
        <v/>
      </c>
      <c r="AB760" s="52" t="str">
        <f>IFERROR(MAX(IF(OR(V760="",X760=""),"",IF(AND(AND(MONTH(F760)&gt;=8,MONTH(F760)&lt;9),AND(MONTH(H760)&gt;=8,MONTH(H760)&lt;9)),(NETWORKDAYS(F760,H760,Lister!$D$7:$D$13)-X760)*T760/NETWORKDAYS(Lister!$D$20,Lister!$E$20,Lister!$D$7:$D$13),IF(AND(MONTH(F760)=7,MONTH(H760)=8),(NETWORKDAYS(Lister!$D$20,H760,Lister!$D$7:$D$13)-X760)*T760/NETWORKDAYS(Lister!$D$20,Lister!$E$20,Lister!$D$7:$D$13),IF(AND(MONTH(F760)=7,MONTH(H760)=7),0)))),0),"")</f>
        <v/>
      </c>
      <c r="AC760" s="30" t="str">
        <f>IF(Afrapportering!AC741="","",Afrapportering!AC741)</f>
        <v/>
      </c>
      <c r="AD760" s="52" t="str">
        <f t="shared" si="95"/>
        <v/>
      </c>
      <c r="AE760" s="52" t="str">
        <f t="shared" si="96"/>
        <v/>
      </c>
      <c r="AF760" s="30" t="str">
        <f t="shared" si="97"/>
        <v/>
      </c>
      <c r="AG760" s="30" t="str">
        <f t="shared" si="98"/>
        <v/>
      </c>
      <c r="AH760" s="3" t="str">
        <f t="shared" si="99"/>
        <v/>
      </c>
    </row>
    <row r="761" spans="1:34" x14ac:dyDescent="0.25">
      <c r="A761" s="13" t="str">
        <f>+Afrapportering!A742</f>
        <v/>
      </c>
      <c r="B761" s="13" t="str">
        <f>+Afrapportering!B742</f>
        <v/>
      </c>
      <c r="C761" s="13" t="str">
        <f>+Afrapportering!C742</f>
        <v/>
      </c>
      <c r="D761" s="13" t="str">
        <f>+Afrapportering!D742</f>
        <v/>
      </c>
      <c r="E761" s="14" t="str">
        <f>+Afrapportering!E742</f>
        <v/>
      </c>
      <c r="F761" s="139" t="str">
        <f>IF(Afrapportering!F742 = "", "",Afrapportering!F742)</f>
        <v/>
      </c>
      <c r="G761" s="14" t="str">
        <f>+Afrapportering!G742</f>
        <v/>
      </c>
      <c r="H761" s="139" t="str">
        <f>IF(Afrapportering!H742 = "","",Afrapportering!H742)</f>
        <v/>
      </c>
      <c r="I761" s="140" t="str">
        <f>+Afrapportering!I742</f>
        <v/>
      </c>
      <c r="J761" s="13" t="str">
        <f>+Afrapportering!J742</f>
        <v/>
      </c>
      <c r="K761" s="32" t="str">
        <f t="shared" si="92"/>
        <v/>
      </c>
      <c r="L761" s="31" t="str">
        <f>IF(Ansøgning!J747="","",Ansøgning!J747)</f>
        <v/>
      </c>
      <c r="M761" s="134" t="str">
        <f>IF(Afrapportering!M742="","",Afrapportering!M742)</f>
        <v/>
      </c>
      <c r="N761" s="31" t="str">
        <f>IF(Ansøgning!K747="","",Ansøgning!K747)</f>
        <v/>
      </c>
      <c r="O761" s="134">
        <f>IF(Afrapportering!O742="",,Afrapportering!O742)</f>
        <v>0</v>
      </c>
      <c r="P761" s="15" t="str">
        <f>IF(Ansøgning!L747="","",Ansøgning!L747)</f>
        <v/>
      </c>
      <c r="Q761" s="15" t="str">
        <f t="shared" si="93"/>
        <v/>
      </c>
      <c r="R761" s="15"/>
      <c r="S761" s="15" t="str">
        <f>IF(Afrapportering!S742="","",Afrapportering!S742)</f>
        <v/>
      </c>
      <c r="T761" s="31" t="str">
        <f t="shared" si="94"/>
        <v/>
      </c>
      <c r="U761" s="30" t="str">
        <f>IF(Afrapportering!U742="","",Afrapportering!U742)</f>
        <v/>
      </c>
      <c r="V761" s="52" t="str">
        <f>IF(Afrapportering!V742="","",Afrapportering!V742)</f>
        <v/>
      </c>
      <c r="W761" s="30" t="str">
        <f>IF(Afrapportering!W742="","",Afrapportering!W742)</f>
        <v/>
      </c>
      <c r="X761" s="52" t="str">
        <f>IF(Afrapportering!X742="","",Afrapportering!X742)</f>
        <v/>
      </c>
      <c r="Y761" s="30" t="str">
        <f>IF(Afrapportering!Y742="","",Afrapportering!Y742)</f>
        <v/>
      </c>
      <c r="Z761" s="52" t="str">
        <f>IFERROR(MAX(IF(OR(V761="",X761=""),"",IF(AND(AND(MONTH(F761)&gt;=7,MONTH(F761)&lt;8),AND(MONTH(H761)&gt;=7,MONTH(H761)&lt;8)),(NETWORKDAYS(F761,H761,Lister!$D$7:$D$13)-V761)*T761/NETWORKDAYS(Lister!$D$19,Lister!$E$19,Lister!$D$7:$D$13),IF(AND(AND(MONTH(F761)&gt;=7,MONTH(F761)&lt;8),MONTH(H761)&gt;7),(NETWORKDAYS(F761,Lister!$E$19,Lister!$D$7:$D$13)-V761)*T761/NETWORKDAYS(Lister!$D$19,Lister!$E$19,Lister!$D$7:$D$13),IF(MONTH(F761)&gt;7,0)))),0),"")</f>
        <v/>
      </c>
      <c r="AA761" s="30" t="str">
        <f>IF(Afrapportering!AA742="","",Afrapportering!AA742)</f>
        <v/>
      </c>
      <c r="AB761" s="52" t="str">
        <f>IFERROR(MAX(IF(OR(V761="",X761=""),"",IF(AND(AND(MONTH(F761)&gt;=8,MONTH(F761)&lt;9),AND(MONTH(H761)&gt;=8,MONTH(H761)&lt;9)),(NETWORKDAYS(F761,H761,Lister!$D$7:$D$13)-X761)*T761/NETWORKDAYS(Lister!$D$20,Lister!$E$20,Lister!$D$7:$D$13),IF(AND(MONTH(F761)=7,MONTH(H761)=8),(NETWORKDAYS(Lister!$D$20,H761,Lister!$D$7:$D$13)-X761)*T761/NETWORKDAYS(Lister!$D$20,Lister!$E$20,Lister!$D$7:$D$13),IF(AND(MONTH(F761)=7,MONTH(H761)=7),0)))),0),"")</f>
        <v/>
      </c>
      <c r="AC761" s="30" t="str">
        <f>IF(Afrapportering!AC742="","",Afrapportering!AC742)</f>
        <v/>
      </c>
      <c r="AD761" s="52" t="str">
        <f t="shared" si="95"/>
        <v/>
      </c>
      <c r="AE761" s="52" t="str">
        <f t="shared" si="96"/>
        <v/>
      </c>
      <c r="AF761" s="30" t="str">
        <f t="shared" si="97"/>
        <v/>
      </c>
      <c r="AG761" s="30" t="str">
        <f t="shared" si="98"/>
        <v/>
      </c>
      <c r="AH761" s="3" t="str">
        <f t="shared" si="99"/>
        <v/>
      </c>
    </row>
    <row r="762" spans="1:34" x14ac:dyDescent="0.25">
      <c r="A762" s="13" t="str">
        <f>+Afrapportering!A743</f>
        <v/>
      </c>
      <c r="B762" s="13" t="str">
        <f>+Afrapportering!B743</f>
        <v/>
      </c>
      <c r="C762" s="13" t="str">
        <f>+Afrapportering!C743</f>
        <v/>
      </c>
      <c r="D762" s="13" t="str">
        <f>+Afrapportering!D743</f>
        <v/>
      </c>
      <c r="E762" s="14" t="str">
        <f>+Afrapportering!E743</f>
        <v/>
      </c>
      <c r="F762" s="139" t="str">
        <f>IF(Afrapportering!F743 = "", "",Afrapportering!F743)</f>
        <v/>
      </c>
      <c r="G762" s="14" t="str">
        <f>+Afrapportering!G743</f>
        <v/>
      </c>
      <c r="H762" s="139" t="str">
        <f>IF(Afrapportering!H743 = "","",Afrapportering!H743)</f>
        <v/>
      </c>
      <c r="I762" s="140" t="str">
        <f>+Afrapportering!I743</f>
        <v/>
      </c>
      <c r="J762" s="13" t="str">
        <f>+Afrapportering!J743</f>
        <v/>
      </c>
      <c r="K762" s="32" t="str">
        <f t="shared" si="92"/>
        <v/>
      </c>
      <c r="L762" s="31" t="str">
        <f>IF(Ansøgning!J748="","",Ansøgning!J748)</f>
        <v/>
      </c>
      <c r="M762" s="134" t="str">
        <f>IF(Afrapportering!M743="","",Afrapportering!M743)</f>
        <v/>
      </c>
      <c r="N762" s="31" t="str">
        <f>IF(Ansøgning!K748="","",Ansøgning!K748)</f>
        <v/>
      </c>
      <c r="O762" s="134">
        <f>IF(Afrapportering!O743="",,Afrapportering!O743)</f>
        <v>0</v>
      </c>
      <c r="P762" s="15" t="str">
        <f>IF(Ansøgning!L748="","",Ansøgning!L748)</f>
        <v/>
      </c>
      <c r="Q762" s="15" t="str">
        <f t="shared" si="93"/>
        <v/>
      </c>
      <c r="R762" s="15"/>
      <c r="S762" s="15" t="str">
        <f>IF(Afrapportering!S743="","",Afrapportering!S743)</f>
        <v/>
      </c>
      <c r="T762" s="31" t="str">
        <f t="shared" si="94"/>
        <v/>
      </c>
      <c r="U762" s="30" t="str">
        <f>IF(Afrapportering!U743="","",Afrapportering!U743)</f>
        <v/>
      </c>
      <c r="V762" s="52" t="str">
        <f>IF(Afrapportering!V743="","",Afrapportering!V743)</f>
        <v/>
      </c>
      <c r="W762" s="30" t="str">
        <f>IF(Afrapportering!W743="","",Afrapportering!W743)</f>
        <v/>
      </c>
      <c r="X762" s="52" t="str">
        <f>IF(Afrapportering!X743="","",Afrapportering!X743)</f>
        <v/>
      </c>
      <c r="Y762" s="30" t="str">
        <f>IF(Afrapportering!Y743="","",Afrapportering!Y743)</f>
        <v/>
      </c>
      <c r="Z762" s="52" t="str">
        <f>IFERROR(MAX(IF(OR(V762="",X762=""),"",IF(AND(AND(MONTH(F762)&gt;=7,MONTH(F762)&lt;8),AND(MONTH(H762)&gt;=7,MONTH(H762)&lt;8)),(NETWORKDAYS(F762,H762,Lister!$D$7:$D$13)-V762)*T762/NETWORKDAYS(Lister!$D$19,Lister!$E$19,Lister!$D$7:$D$13),IF(AND(AND(MONTH(F762)&gt;=7,MONTH(F762)&lt;8),MONTH(H762)&gt;7),(NETWORKDAYS(F762,Lister!$E$19,Lister!$D$7:$D$13)-V762)*T762/NETWORKDAYS(Lister!$D$19,Lister!$E$19,Lister!$D$7:$D$13),IF(MONTH(F762)&gt;7,0)))),0),"")</f>
        <v/>
      </c>
      <c r="AA762" s="30" t="str">
        <f>IF(Afrapportering!AA743="","",Afrapportering!AA743)</f>
        <v/>
      </c>
      <c r="AB762" s="52" t="str">
        <f>IFERROR(MAX(IF(OR(V762="",X762=""),"",IF(AND(AND(MONTH(F762)&gt;=8,MONTH(F762)&lt;9),AND(MONTH(H762)&gt;=8,MONTH(H762)&lt;9)),(NETWORKDAYS(F762,H762,Lister!$D$7:$D$13)-X762)*T762/NETWORKDAYS(Lister!$D$20,Lister!$E$20,Lister!$D$7:$D$13),IF(AND(MONTH(F762)=7,MONTH(H762)=8),(NETWORKDAYS(Lister!$D$20,H762,Lister!$D$7:$D$13)-X762)*T762/NETWORKDAYS(Lister!$D$20,Lister!$E$20,Lister!$D$7:$D$13),IF(AND(MONTH(F762)=7,MONTH(H762)=7),0)))),0),"")</f>
        <v/>
      </c>
      <c r="AC762" s="30" t="str">
        <f>IF(Afrapportering!AC743="","",Afrapportering!AC743)</f>
        <v/>
      </c>
      <c r="AD762" s="52" t="str">
        <f t="shared" si="95"/>
        <v/>
      </c>
      <c r="AE762" s="52" t="str">
        <f t="shared" si="96"/>
        <v/>
      </c>
      <c r="AF762" s="30" t="str">
        <f t="shared" si="97"/>
        <v/>
      </c>
      <c r="AG762" s="30" t="str">
        <f t="shared" si="98"/>
        <v/>
      </c>
      <c r="AH762" s="3" t="str">
        <f t="shared" si="99"/>
        <v/>
      </c>
    </row>
    <row r="763" spans="1:34" x14ac:dyDescent="0.25">
      <c r="A763" s="13" t="str">
        <f>+Afrapportering!A744</f>
        <v/>
      </c>
      <c r="B763" s="13" t="str">
        <f>+Afrapportering!B744</f>
        <v/>
      </c>
      <c r="C763" s="13" t="str">
        <f>+Afrapportering!C744</f>
        <v/>
      </c>
      <c r="D763" s="13" t="str">
        <f>+Afrapportering!D744</f>
        <v/>
      </c>
      <c r="E763" s="14" t="str">
        <f>+Afrapportering!E744</f>
        <v/>
      </c>
      <c r="F763" s="139" t="str">
        <f>IF(Afrapportering!F744 = "", "",Afrapportering!F744)</f>
        <v/>
      </c>
      <c r="G763" s="14" t="str">
        <f>+Afrapportering!G744</f>
        <v/>
      </c>
      <c r="H763" s="139" t="str">
        <f>IF(Afrapportering!H744 = "","",Afrapportering!H744)</f>
        <v/>
      </c>
      <c r="I763" s="140" t="str">
        <f>+Afrapportering!I744</f>
        <v/>
      </c>
      <c r="J763" s="13" t="str">
        <f>+Afrapportering!J744</f>
        <v/>
      </c>
      <c r="K763" s="32" t="str">
        <f t="shared" si="92"/>
        <v/>
      </c>
      <c r="L763" s="31" t="str">
        <f>IF(Ansøgning!J749="","",Ansøgning!J749)</f>
        <v/>
      </c>
      <c r="M763" s="134" t="str">
        <f>IF(Afrapportering!M744="","",Afrapportering!M744)</f>
        <v/>
      </c>
      <c r="N763" s="31" t="str">
        <f>IF(Ansøgning!K749="","",Ansøgning!K749)</f>
        <v/>
      </c>
      <c r="O763" s="134">
        <f>IF(Afrapportering!O744="",,Afrapportering!O744)</f>
        <v>0</v>
      </c>
      <c r="P763" s="15" t="str">
        <f>IF(Ansøgning!L749="","",Ansøgning!L749)</f>
        <v/>
      </c>
      <c r="Q763" s="15" t="str">
        <f t="shared" si="93"/>
        <v/>
      </c>
      <c r="R763" s="15"/>
      <c r="S763" s="15" t="str">
        <f>IF(Afrapportering!S744="","",Afrapportering!S744)</f>
        <v/>
      </c>
      <c r="T763" s="31" t="str">
        <f t="shared" si="94"/>
        <v/>
      </c>
      <c r="U763" s="30" t="str">
        <f>IF(Afrapportering!U744="","",Afrapportering!U744)</f>
        <v/>
      </c>
      <c r="V763" s="52" t="str">
        <f>IF(Afrapportering!V744="","",Afrapportering!V744)</f>
        <v/>
      </c>
      <c r="W763" s="30" t="str">
        <f>IF(Afrapportering!W744="","",Afrapportering!W744)</f>
        <v/>
      </c>
      <c r="X763" s="52" t="str">
        <f>IF(Afrapportering!X744="","",Afrapportering!X744)</f>
        <v/>
      </c>
      <c r="Y763" s="30" t="str">
        <f>IF(Afrapportering!Y744="","",Afrapportering!Y744)</f>
        <v/>
      </c>
      <c r="Z763" s="52" t="str">
        <f>IFERROR(MAX(IF(OR(V763="",X763=""),"",IF(AND(AND(MONTH(F763)&gt;=7,MONTH(F763)&lt;8),AND(MONTH(H763)&gt;=7,MONTH(H763)&lt;8)),(NETWORKDAYS(F763,H763,Lister!$D$7:$D$13)-V763)*T763/NETWORKDAYS(Lister!$D$19,Lister!$E$19,Lister!$D$7:$D$13),IF(AND(AND(MONTH(F763)&gt;=7,MONTH(F763)&lt;8),MONTH(H763)&gt;7),(NETWORKDAYS(F763,Lister!$E$19,Lister!$D$7:$D$13)-V763)*T763/NETWORKDAYS(Lister!$D$19,Lister!$E$19,Lister!$D$7:$D$13),IF(MONTH(F763)&gt;7,0)))),0),"")</f>
        <v/>
      </c>
      <c r="AA763" s="30" t="str">
        <f>IF(Afrapportering!AA744="","",Afrapportering!AA744)</f>
        <v/>
      </c>
      <c r="AB763" s="52" t="str">
        <f>IFERROR(MAX(IF(OR(V763="",X763=""),"",IF(AND(AND(MONTH(F763)&gt;=8,MONTH(F763)&lt;9),AND(MONTH(H763)&gt;=8,MONTH(H763)&lt;9)),(NETWORKDAYS(F763,H763,Lister!$D$7:$D$13)-X763)*T763/NETWORKDAYS(Lister!$D$20,Lister!$E$20,Lister!$D$7:$D$13),IF(AND(MONTH(F763)=7,MONTH(H763)=8),(NETWORKDAYS(Lister!$D$20,H763,Lister!$D$7:$D$13)-X763)*T763/NETWORKDAYS(Lister!$D$20,Lister!$E$20,Lister!$D$7:$D$13),IF(AND(MONTH(F763)=7,MONTH(H763)=7),0)))),0),"")</f>
        <v/>
      </c>
      <c r="AC763" s="30" t="str">
        <f>IF(Afrapportering!AC744="","",Afrapportering!AC744)</f>
        <v/>
      </c>
      <c r="AD763" s="52" t="str">
        <f t="shared" si="95"/>
        <v/>
      </c>
      <c r="AE763" s="52" t="str">
        <f t="shared" si="96"/>
        <v/>
      </c>
      <c r="AF763" s="30" t="str">
        <f t="shared" si="97"/>
        <v/>
      </c>
      <c r="AG763" s="30" t="str">
        <f t="shared" si="98"/>
        <v/>
      </c>
      <c r="AH763" s="3" t="str">
        <f t="shared" si="99"/>
        <v/>
      </c>
    </row>
    <row r="764" spans="1:34" x14ac:dyDescent="0.25">
      <c r="A764" s="13" t="str">
        <f>+Afrapportering!A745</f>
        <v/>
      </c>
      <c r="B764" s="13" t="str">
        <f>+Afrapportering!B745</f>
        <v/>
      </c>
      <c r="C764" s="13" t="str">
        <f>+Afrapportering!C745</f>
        <v/>
      </c>
      <c r="D764" s="13" t="str">
        <f>+Afrapportering!D745</f>
        <v/>
      </c>
      <c r="E764" s="14" t="str">
        <f>+Afrapportering!E745</f>
        <v/>
      </c>
      <c r="F764" s="139" t="str">
        <f>IF(Afrapportering!F745 = "", "",Afrapportering!F745)</f>
        <v/>
      </c>
      <c r="G764" s="14" t="str">
        <f>+Afrapportering!G745</f>
        <v/>
      </c>
      <c r="H764" s="139" t="str">
        <f>IF(Afrapportering!H745 = "","",Afrapportering!H745)</f>
        <v/>
      </c>
      <c r="I764" s="140" t="str">
        <f>+Afrapportering!I745</f>
        <v/>
      </c>
      <c r="J764" s="13" t="str">
        <f>+Afrapportering!J745</f>
        <v/>
      </c>
      <c r="K764" s="32" t="str">
        <f t="shared" si="92"/>
        <v/>
      </c>
      <c r="L764" s="31" t="str">
        <f>IF(Ansøgning!J750="","",Ansøgning!J750)</f>
        <v/>
      </c>
      <c r="M764" s="134" t="str">
        <f>IF(Afrapportering!M745="","",Afrapportering!M745)</f>
        <v/>
      </c>
      <c r="N764" s="31" t="str">
        <f>IF(Ansøgning!K750="","",Ansøgning!K750)</f>
        <v/>
      </c>
      <c r="O764" s="134">
        <f>IF(Afrapportering!O745="",,Afrapportering!O745)</f>
        <v>0</v>
      </c>
      <c r="P764" s="15" t="str">
        <f>IF(Ansøgning!L750="","",Ansøgning!L750)</f>
        <v/>
      </c>
      <c r="Q764" s="15" t="str">
        <f t="shared" si="93"/>
        <v/>
      </c>
      <c r="R764" s="15"/>
      <c r="S764" s="15" t="str">
        <f>IF(Afrapportering!S745="","",Afrapportering!S745)</f>
        <v/>
      </c>
      <c r="T764" s="31" t="str">
        <f t="shared" si="94"/>
        <v/>
      </c>
      <c r="U764" s="30" t="str">
        <f>IF(Afrapportering!U745="","",Afrapportering!U745)</f>
        <v/>
      </c>
      <c r="V764" s="52" t="str">
        <f>IF(Afrapportering!V745="","",Afrapportering!V745)</f>
        <v/>
      </c>
      <c r="W764" s="30" t="str">
        <f>IF(Afrapportering!W745="","",Afrapportering!W745)</f>
        <v/>
      </c>
      <c r="X764" s="52" t="str">
        <f>IF(Afrapportering!X745="","",Afrapportering!X745)</f>
        <v/>
      </c>
      <c r="Y764" s="30" t="str">
        <f>IF(Afrapportering!Y745="","",Afrapportering!Y745)</f>
        <v/>
      </c>
      <c r="Z764" s="52" t="str">
        <f>IFERROR(MAX(IF(OR(V764="",X764=""),"",IF(AND(AND(MONTH(F764)&gt;=7,MONTH(F764)&lt;8),AND(MONTH(H764)&gt;=7,MONTH(H764)&lt;8)),(NETWORKDAYS(F764,H764,Lister!$D$7:$D$13)-V764)*T764/NETWORKDAYS(Lister!$D$19,Lister!$E$19,Lister!$D$7:$D$13),IF(AND(AND(MONTH(F764)&gt;=7,MONTH(F764)&lt;8),MONTH(H764)&gt;7),(NETWORKDAYS(F764,Lister!$E$19,Lister!$D$7:$D$13)-V764)*T764/NETWORKDAYS(Lister!$D$19,Lister!$E$19,Lister!$D$7:$D$13),IF(MONTH(F764)&gt;7,0)))),0),"")</f>
        <v/>
      </c>
      <c r="AA764" s="30" t="str">
        <f>IF(Afrapportering!AA745="","",Afrapportering!AA745)</f>
        <v/>
      </c>
      <c r="AB764" s="52" t="str">
        <f>IFERROR(MAX(IF(OR(V764="",X764=""),"",IF(AND(AND(MONTH(F764)&gt;=8,MONTH(F764)&lt;9),AND(MONTH(H764)&gt;=8,MONTH(H764)&lt;9)),(NETWORKDAYS(F764,H764,Lister!$D$7:$D$13)-X764)*T764/NETWORKDAYS(Lister!$D$20,Lister!$E$20,Lister!$D$7:$D$13),IF(AND(MONTH(F764)=7,MONTH(H764)=8),(NETWORKDAYS(Lister!$D$20,H764,Lister!$D$7:$D$13)-X764)*T764/NETWORKDAYS(Lister!$D$20,Lister!$E$20,Lister!$D$7:$D$13),IF(AND(MONTH(F764)=7,MONTH(H764)=7),0)))),0),"")</f>
        <v/>
      </c>
      <c r="AC764" s="30" t="str">
        <f>IF(Afrapportering!AC745="","",Afrapportering!AC745)</f>
        <v/>
      </c>
      <c r="AD764" s="52" t="str">
        <f t="shared" si="95"/>
        <v/>
      </c>
      <c r="AE764" s="52" t="str">
        <f t="shared" si="96"/>
        <v/>
      </c>
      <c r="AF764" s="30" t="str">
        <f t="shared" si="97"/>
        <v/>
      </c>
      <c r="AG764" s="30" t="str">
        <f t="shared" si="98"/>
        <v/>
      </c>
      <c r="AH764" s="3" t="str">
        <f t="shared" si="99"/>
        <v/>
      </c>
    </row>
    <row r="765" spans="1:34" x14ac:dyDescent="0.25">
      <c r="A765" s="13" t="str">
        <f>+Afrapportering!A746</f>
        <v/>
      </c>
      <c r="B765" s="13" t="str">
        <f>+Afrapportering!B746</f>
        <v/>
      </c>
      <c r="C765" s="13" t="str">
        <f>+Afrapportering!C746</f>
        <v/>
      </c>
      <c r="D765" s="13" t="str">
        <f>+Afrapportering!D746</f>
        <v/>
      </c>
      <c r="E765" s="14" t="str">
        <f>+Afrapportering!E746</f>
        <v/>
      </c>
      <c r="F765" s="139" t="str">
        <f>IF(Afrapportering!F746 = "", "",Afrapportering!F746)</f>
        <v/>
      </c>
      <c r="G765" s="14" t="str">
        <f>+Afrapportering!G746</f>
        <v/>
      </c>
      <c r="H765" s="139" t="str">
        <f>IF(Afrapportering!H746 = "","",Afrapportering!H746)</f>
        <v/>
      </c>
      <c r="I765" s="140" t="str">
        <f>+Afrapportering!I746</f>
        <v/>
      </c>
      <c r="J765" s="13" t="str">
        <f>+Afrapportering!J746</f>
        <v/>
      </c>
      <c r="K765" s="32" t="str">
        <f t="shared" si="92"/>
        <v/>
      </c>
      <c r="L765" s="31" t="str">
        <f>IF(Ansøgning!J751="","",Ansøgning!J751)</f>
        <v/>
      </c>
      <c r="M765" s="134" t="str">
        <f>IF(Afrapportering!M746="","",Afrapportering!M746)</f>
        <v/>
      </c>
      <c r="N765" s="31" t="str">
        <f>IF(Ansøgning!K751="","",Ansøgning!K751)</f>
        <v/>
      </c>
      <c r="O765" s="134">
        <f>IF(Afrapportering!O746="",,Afrapportering!O746)</f>
        <v>0</v>
      </c>
      <c r="P765" s="15" t="str">
        <f>IF(Ansøgning!L751="","",Ansøgning!L751)</f>
        <v/>
      </c>
      <c r="Q765" s="15" t="str">
        <f t="shared" si="93"/>
        <v/>
      </c>
      <c r="R765" s="15"/>
      <c r="S765" s="15" t="str">
        <f>IF(Afrapportering!S746="","",Afrapportering!S746)</f>
        <v/>
      </c>
      <c r="T765" s="31" t="str">
        <f t="shared" si="94"/>
        <v/>
      </c>
      <c r="U765" s="30" t="str">
        <f>IF(Afrapportering!U746="","",Afrapportering!U746)</f>
        <v/>
      </c>
      <c r="V765" s="52" t="str">
        <f>IF(Afrapportering!V746="","",Afrapportering!V746)</f>
        <v/>
      </c>
      <c r="W765" s="30" t="str">
        <f>IF(Afrapportering!W746="","",Afrapportering!W746)</f>
        <v/>
      </c>
      <c r="X765" s="52" t="str">
        <f>IF(Afrapportering!X746="","",Afrapportering!X746)</f>
        <v/>
      </c>
      <c r="Y765" s="30" t="str">
        <f>IF(Afrapportering!Y746="","",Afrapportering!Y746)</f>
        <v/>
      </c>
      <c r="Z765" s="52" t="str">
        <f>IFERROR(MAX(IF(OR(V765="",X765=""),"",IF(AND(AND(MONTH(F765)&gt;=7,MONTH(F765)&lt;8),AND(MONTH(H765)&gt;=7,MONTH(H765)&lt;8)),(NETWORKDAYS(F765,H765,Lister!$D$7:$D$13)-V765)*T765/NETWORKDAYS(Lister!$D$19,Lister!$E$19,Lister!$D$7:$D$13),IF(AND(AND(MONTH(F765)&gt;=7,MONTH(F765)&lt;8),MONTH(H765)&gt;7),(NETWORKDAYS(F765,Lister!$E$19,Lister!$D$7:$D$13)-V765)*T765/NETWORKDAYS(Lister!$D$19,Lister!$E$19,Lister!$D$7:$D$13),IF(MONTH(F765)&gt;7,0)))),0),"")</f>
        <v/>
      </c>
      <c r="AA765" s="30" t="str">
        <f>IF(Afrapportering!AA746="","",Afrapportering!AA746)</f>
        <v/>
      </c>
      <c r="AB765" s="52" t="str">
        <f>IFERROR(MAX(IF(OR(V765="",X765=""),"",IF(AND(AND(MONTH(F765)&gt;=8,MONTH(F765)&lt;9),AND(MONTH(H765)&gt;=8,MONTH(H765)&lt;9)),(NETWORKDAYS(F765,H765,Lister!$D$7:$D$13)-X765)*T765/NETWORKDAYS(Lister!$D$20,Lister!$E$20,Lister!$D$7:$D$13),IF(AND(MONTH(F765)=7,MONTH(H765)=8),(NETWORKDAYS(Lister!$D$20,H765,Lister!$D$7:$D$13)-X765)*T765/NETWORKDAYS(Lister!$D$20,Lister!$E$20,Lister!$D$7:$D$13),IF(AND(MONTH(F765)=7,MONTH(H765)=7),0)))),0),"")</f>
        <v/>
      </c>
      <c r="AC765" s="30" t="str">
        <f>IF(Afrapportering!AC746="","",Afrapportering!AC746)</f>
        <v/>
      </c>
      <c r="AD765" s="52" t="str">
        <f t="shared" si="95"/>
        <v/>
      </c>
      <c r="AE765" s="52" t="str">
        <f t="shared" si="96"/>
        <v/>
      </c>
      <c r="AF765" s="30" t="str">
        <f t="shared" si="97"/>
        <v/>
      </c>
      <c r="AG765" s="30" t="str">
        <f t="shared" si="98"/>
        <v/>
      </c>
      <c r="AH765" s="3" t="str">
        <f t="shared" si="99"/>
        <v/>
      </c>
    </row>
    <row r="766" spans="1:34" x14ac:dyDescent="0.25">
      <c r="A766" s="13" t="str">
        <f>+Afrapportering!A747</f>
        <v/>
      </c>
      <c r="B766" s="13" t="str">
        <f>+Afrapportering!B747</f>
        <v/>
      </c>
      <c r="C766" s="13" t="str">
        <f>+Afrapportering!C747</f>
        <v/>
      </c>
      <c r="D766" s="13" t="str">
        <f>+Afrapportering!D747</f>
        <v/>
      </c>
      <c r="E766" s="14" t="str">
        <f>+Afrapportering!E747</f>
        <v/>
      </c>
      <c r="F766" s="139" t="str">
        <f>IF(Afrapportering!F747 = "", "",Afrapportering!F747)</f>
        <v/>
      </c>
      <c r="G766" s="14" t="str">
        <f>+Afrapportering!G747</f>
        <v/>
      </c>
      <c r="H766" s="139" t="str">
        <f>IF(Afrapportering!H747 = "","",Afrapportering!H747)</f>
        <v/>
      </c>
      <c r="I766" s="140" t="str">
        <f>+Afrapportering!I747</f>
        <v/>
      </c>
      <c r="J766" s="13" t="str">
        <f>+Afrapportering!J747</f>
        <v/>
      </c>
      <c r="K766" s="32" t="str">
        <f t="shared" si="92"/>
        <v/>
      </c>
      <c r="L766" s="31" t="str">
        <f>IF(Ansøgning!J752="","",Ansøgning!J752)</f>
        <v/>
      </c>
      <c r="M766" s="134" t="str">
        <f>IF(Afrapportering!M747="","",Afrapportering!M747)</f>
        <v/>
      </c>
      <c r="N766" s="31" t="str">
        <f>IF(Ansøgning!K752="","",Ansøgning!K752)</f>
        <v/>
      </c>
      <c r="O766" s="134">
        <f>IF(Afrapportering!O747="",,Afrapportering!O747)</f>
        <v>0</v>
      </c>
      <c r="P766" s="15" t="str">
        <f>IF(Ansøgning!L752="","",Ansøgning!L752)</f>
        <v/>
      </c>
      <c r="Q766" s="15" t="str">
        <f t="shared" si="93"/>
        <v/>
      </c>
      <c r="R766" s="15"/>
      <c r="S766" s="15" t="str">
        <f>IF(Afrapportering!S747="","",Afrapportering!S747)</f>
        <v/>
      </c>
      <c r="T766" s="31" t="str">
        <f t="shared" si="94"/>
        <v/>
      </c>
      <c r="U766" s="30" t="str">
        <f>IF(Afrapportering!U747="","",Afrapportering!U747)</f>
        <v/>
      </c>
      <c r="V766" s="52" t="str">
        <f>IF(Afrapportering!V747="","",Afrapportering!V747)</f>
        <v/>
      </c>
      <c r="W766" s="30" t="str">
        <f>IF(Afrapportering!W747="","",Afrapportering!W747)</f>
        <v/>
      </c>
      <c r="X766" s="52" t="str">
        <f>IF(Afrapportering!X747="","",Afrapportering!X747)</f>
        <v/>
      </c>
      <c r="Y766" s="30" t="str">
        <f>IF(Afrapportering!Y747="","",Afrapportering!Y747)</f>
        <v/>
      </c>
      <c r="Z766" s="52" t="str">
        <f>IFERROR(MAX(IF(OR(V766="",X766=""),"",IF(AND(AND(MONTH(F766)&gt;=7,MONTH(F766)&lt;8),AND(MONTH(H766)&gt;=7,MONTH(H766)&lt;8)),(NETWORKDAYS(F766,H766,Lister!$D$7:$D$13)-V766)*T766/NETWORKDAYS(Lister!$D$19,Lister!$E$19,Lister!$D$7:$D$13),IF(AND(AND(MONTH(F766)&gt;=7,MONTH(F766)&lt;8),MONTH(H766)&gt;7),(NETWORKDAYS(F766,Lister!$E$19,Lister!$D$7:$D$13)-V766)*T766/NETWORKDAYS(Lister!$D$19,Lister!$E$19,Lister!$D$7:$D$13),IF(MONTH(F766)&gt;7,0)))),0),"")</f>
        <v/>
      </c>
      <c r="AA766" s="30" t="str">
        <f>IF(Afrapportering!AA747="","",Afrapportering!AA747)</f>
        <v/>
      </c>
      <c r="AB766" s="52" t="str">
        <f>IFERROR(MAX(IF(OR(V766="",X766=""),"",IF(AND(AND(MONTH(F766)&gt;=8,MONTH(F766)&lt;9),AND(MONTH(H766)&gt;=8,MONTH(H766)&lt;9)),(NETWORKDAYS(F766,H766,Lister!$D$7:$D$13)-X766)*T766/NETWORKDAYS(Lister!$D$20,Lister!$E$20,Lister!$D$7:$D$13),IF(AND(MONTH(F766)=7,MONTH(H766)=8),(NETWORKDAYS(Lister!$D$20,H766,Lister!$D$7:$D$13)-X766)*T766/NETWORKDAYS(Lister!$D$20,Lister!$E$20,Lister!$D$7:$D$13),IF(AND(MONTH(F766)=7,MONTH(H766)=7),0)))),0),"")</f>
        <v/>
      </c>
      <c r="AC766" s="30" t="str">
        <f>IF(Afrapportering!AC747="","",Afrapportering!AC747)</f>
        <v/>
      </c>
      <c r="AD766" s="52" t="str">
        <f t="shared" si="95"/>
        <v/>
      </c>
      <c r="AE766" s="52" t="str">
        <f t="shared" si="96"/>
        <v/>
      </c>
      <c r="AF766" s="30" t="str">
        <f t="shared" si="97"/>
        <v/>
      </c>
      <c r="AG766" s="30" t="str">
        <f t="shared" si="98"/>
        <v/>
      </c>
      <c r="AH766" s="3" t="str">
        <f t="shared" si="99"/>
        <v/>
      </c>
    </row>
    <row r="767" spans="1:34" x14ac:dyDescent="0.25">
      <c r="A767" s="13" t="str">
        <f>+Afrapportering!A748</f>
        <v/>
      </c>
      <c r="B767" s="13" t="str">
        <f>+Afrapportering!B748</f>
        <v/>
      </c>
      <c r="C767" s="13" t="str">
        <f>+Afrapportering!C748</f>
        <v/>
      </c>
      <c r="D767" s="13" t="str">
        <f>+Afrapportering!D748</f>
        <v/>
      </c>
      <c r="E767" s="14" t="str">
        <f>+Afrapportering!E748</f>
        <v/>
      </c>
      <c r="F767" s="139" t="str">
        <f>IF(Afrapportering!F748 = "", "",Afrapportering!F748)</f>
        <v/>
      </c>
      <c r="G767" s="14" t="str">
        <f>+Afrapportering!G748</f>
        <v/>
      </c>
      <c r="H767" s="139" t="str">
        <f>IF(Afrapportering!H748 = "","",Afrapportering!H748)</f>
        <v/>
      </c>
      <c r="I767" s="140" t="str">
        <f>+Afrapportering!I748</f>
        <v/>
      </c>
      <c r="J767" s="13" t="str">
        <f>+Afrapportering!J748</f>
        <v/>
      </c>
      <c r="K767" s="32" t="str">
        <f t="shared" si="92"/>
        <v/>
      </c>
      <c r="L767" s="31" t="str">
        <f>IF(Ansøgning!J753="","",Ansøgning!J753)</f>
        <v/>
      </c>
      <c r="M767" s="134" t="str">
        <f>IF(Afrapportering!M748="","",Afrapportering!M748)</f>
        <v/>
      </c>
      <c r="N767" s="31" t="str">
        <f>IF(Ansøgning!K753="","",Ansøgning!K753)</f>
        <v/>
      </c>
      <c r="O767" s="134">
        <f>IF(Afrapportering!O748="",,Afrapportering!O748)</f>
        <v>0</v>
      </c>
      <c r="P767" s="15" t="str">
        <f>IF(Ansøgning!L753="","",Ansøgning!L753)</f>
        <v/>
      </c>
      <c r="Q767" s="15" t="str">
        <f t="shared" si="93"/>
        <v/>
      </c>
      <c r="R767" s="15"/>
      <c r="S767" s="15" t="str">
        <f>IF(Afrapportering!S748="","",Afrapportering!S748)</f>
        <v/>
      </c>
      <c r="T767" s="31" t="str">
        <f t="shared" si="94"/>
        <v/>
      </c>
      <c r="U767" s="30" t="str">
        <f>IF(Afrapportering!U748="","",Afrapportering!U748)</f>
        <v/>
      </c>
      <c r="V767" s="52" t="str">
        <f>IF(Afrapportering!V748="","",Afrapportering!V748)</f>
        <v/>
      </c>
      <c r="W767" s="30" t="str">
        <f>IF(Afrapportering!W748="","",Afrapportering!W748)</f>
        <v/>
      </c>
      <c r="X767" s="52" t="str">
        <f>IF(Afrapportering!X748="","",Afrapportering!X748)</f>
        <v/>
      </c>
      <c r="Y767" s="30" t="str">
        <f>IF(Afrapportering!Y748="","",Afrapportering!Y748)</f>
        <v/>
      </c>
      <c r="Z767" s="52" t="str">
        <f>IFERROR(MAX(IF(OR(V767="",X767=""),"",IF(AND(AND(MONTH(F767)&gt;=7,MONTH(F767)&lt;8),AND(MONTH(H767)&gt;=7,MONTH(H767)&lt;8)),(NETWORKDAYS(F767,H767,Lister!$D$7:$D$13)-V767)*T767/NETWORKDAYS(Lister!$D$19,Lister!$E$19,Lister!$D$7:$D$13),IF(AND(AND(MONTH(F767)&gt;=7,MONTH(F767)&lt;8),MONTH(H767)&gt;7),(NETWORKDAYS(F767,Lister!$E$19,Lister!$D$7:$D$13)-V767)*T767/NETWORKDAYS(Lister!$D$19,Lister!$E$19,Lister!$D$7:$D$13),IF(MONTH(F767)&gt;7,0)))),0),"")</f>
        <v/>
      </c>
      <c r="AA767" s="30" t="str">
        <f>IF(Afrapportering!AA748="","",Afrapportering!AA748)</f>
        <v/>
      </c>
      <c r="AB767" s="52" t="str">
        <f>IFERROR(MAX(IF(OR(V767="",X767=""),"",IF(AND(AND(MONTH(F767)&gt;=8,MONTH(F767)&lt;9),AND(MONTH(H767)&gt;=8,MONTH(H767)&lt;9)),(NETWORKDAYS(F767,H767,Lister!$D$7:$D$13)-X767)*T767/NETWORKDAYS(Lister!$D$20,Lister!$E$20,Lister!$D$7:$D$13),IF(AND(MONTH(F767)=7,MONTH(H767)=8),(NETWORKDAYS(Lister!$D$20,H767,Lister!$D$7:$D$13)-X767)*T767/NETWORKDAYS(Lister!$D$20,Lister!$E$20,Lister!$D$7:$D$13),IF(AND(MONTH(F767)=7,MONTH(H767)=7),0)))),0),"")</f>
        <v/>
      </c>
      <c r="AC767" s="30" t="str">
        <f>IF(Afrapportering!AC748="","",Afrapportering!AC748)</f>
        <v/>
      </c>
      <c r="AD767" s="52" t="str">
        <f t="shared" si="95"/>
        <v/>
      </c>
      <c r="AE767" s="52" t="str">
        <f t="shared" si="96"/>
        <v/>
      </c>
      <c r="AF767" s="30" t="str">
        <f t="shared" si="97"/>
        <v/>
      </c>
      <c r="AG767" s="30" t="str">
        <f t="shared" si="98"/>
        <v/>
      </c>
      <c r="AH767" s="3" t="str">
        <f t="shared" si="99"/>
        <v/>
      </c>
    </row>
    <row r="768" spans="1:34" x14ac:dyDescent="0.25">
      <c r="A768" s="13" t="str">
        <f>+Afrapportering!A749</f>
        <v/>
      </c>
      <c r="B768" s="13" t="str">
        <f>+Afrapportering!B749</f>
        <v/>
      </c>
      <c r="C768" s="13" t="str">
        <f>+Afrapportering!C749</f>
        <v/>
      </c>
      <c r="D768" s="13" t="str">
        <f>+Afrapportering!D749</f>
        <v/>
      </c>
      <c r="E768" s="14" t="str">
        <f>+Afrapportering!E749</f>
        <v/>
      </c>
      <c r="F768" s="139" t="str">
        <f>IF(Afrapportering!F749 = "", "",Afrapportering!F749)</f>
        <v/>
      </c>
      <c r="G768" s="14" t="str">
        <f>+Afrapportering!G749</f>
        <v/>
      </c>
      <c r="H768" s="139" t="str">
        <f>IF(Afrapportering!H749 = "","",Afrapportering!H749)</f>
        <v/>
      </c>
      <c r="I768" s="140" t="str">
        <f>+Afrapportering!I749</f>
        <v/>
      </c>
      <c r="J768" s="13" t="str">
        <f>+Afrapportering!J749</f>
        <v/>
      </c>
      <c r="K768" s="32" t="str">
        <f t="shared" si="92"/>
        <v/>
      </c>
      <c r="L768" s="31" t="str">
        <f>IF(Ansøgning!J754="","",Ansøgning!J754)</f>
        <v/>
      </c>
      <c r="M768" s="134" t="str">
        <f>IF(Afrapportering!M749="","",Afrapportering!M749)</f>
        <v/>
      </c>
      <c r="N768" s="31" t="str">
        <f>IF(Ansøgning!K754="","",Ansøgning!K754)</f>
        <v/>
      </c>
      <c r="O768" s="134">
        <f>IF(Afrapportering!O749="",,Afrapportering!O749)</f>
        <v>0</v>
      </c>
      <c r="P768" s="15" t="str">
        <f>IF(Ansøgning!L754="","",Ansøgning!L754)</f>
        <v/>
      </c>
      <c r="Q768" s="15" t="str">
        <f t="shared" si="93"/>
        <v/>
      </c>
      <c r="R768" s="15"/>
      <c r="S768" s="15" t="str">
        <f>IF(Afrapportering!S749="","",Afrapportering!S749)</f>
        <v/>
      </c>
      <c r="T768" s="31" t="str">
        <f t="shared" si="94"/>
        <v/>
      </c>
      <c r="U768" s="30" t="str">
        <f>IF(Afrapportering!U749="","",Afrapportering!U749)</f>
        <v/>
      </c>
      <c r="V768" s="52" t="str">
        <f>IF(Afrapportering!V749="","",Afrapportering!V749)</f>
        <v/>
      </c>
      <c r="W768" s="30" t="str">
        <f>IF(Afrapportering!W749="","",Afrapportering!W749)</f>
        <v/>
      </c>
      <c r="X768" s="52" t="str">
        <f>IF(Afrapportering!X749="","",Afrapportering!X749)</f>
        <v/>
      </c>
      <c r="Y768" s="30" t="str">
        <f>IF(Afrapportering!Y749="","",Afrapportering!Y749)</f>
        <v/>
      </c>
      <c r="Z768" s="52" t="str">
        <f>IFERROR(MAX(IF(OR(V768="",X768=""),"",IF(AND(AND(MONTH(F768)&gt;=7,MONTH(F768)&lt;8),AND(MONTH(H768)&gt;=7,MONTH(H768)&lt;8)),(NETWORKDAYS(F768,H768,Lister!$D$7:$D$13)-V768)*T768/NETWORKDAYS(Lister!$D$19,Lister!$E$19,Lister!$D$7:$D$13),IF(AND(AND(MONTH(F768)&gt;=7,MONTH(F768)&lt;8),MONTH(H768)&gt;7),(NETWORKDAYS(F768,Lister!$E$19,Lister!$D$7:$D$13)-V768)*T768/NETWORKDAYS(Lister!$D$19,Lister!$E$19,Lister!$D$7:$D$13),IF(MONTH(F768)&gt;7,0)))),0),"")</f>
        <v/>
      </c>
      <c r="AA768" s="30" t="str">
        <f>IF(Afrapportering!AA749="","",Afrapportering!AA749)</f>
        <v/>
      </c>
      <c r="AB768" s="52" t="str">
        <f>IFERROR(MAX(IF(OR(V768="",X768=""),"",IF(AND(AND(MONTH(F768)&gt;=8,MONTH(F768)&lt;9),AND(MONTH(H768)&gt;=8,MONTH(H768)&lt;9)),(NETWORKDAYS(F768,H768,Lister!$D$7:$D$13)-X768)*T768/NETWORKDAYS(Lister!$D$20,Lister!$E$20,Lister!$D$7:$D$13),IF(AND(MONTH(F768)=7,MONTH(H768)=8),(NETWORKDAYS(Lister!$D$20,H768,Lister!$D$7:$D$13)-X768)*T768/NETWORKDAYS(Lister!$D$20,Lister!$E$20,Lister!$D$7:$D$13),IF(AND(MONTH(F768)=7,MONTH(H768)=7),0)))),0),"")</f>
        <v/>
      </c>
      <c r="AC768" s="30" t="str">
        <f>IF(Afrapportering!AC749="","",Afrapportering!AC749)</f>
        <v/>
      </c>
      <c r="AD768" s="52" t="str">
        <f t="shared" si="95"/>
        <v/>
      </c>
      <c r="AE768" s="52" t="str">
        <f t="shared" si="96"/>
        <v/>
      </c>
      <c r="AF768" s="30" t="str">
        <f t="shared" si="97"/>
        <v/>
      </c>
      <c r="AG768" s="30" t="str">
        <f t="shared" si="98"/>
        <v/>
      </c>
      <c r="AH768" s="3" t="str">
        <f t="shared" si="99"/>
        <v/>
      </c>
    </row>
    <row r="769" spans="1:34" x14ac:dyDescent="0.25">
      <c r="A769" s="13" t="str">
        <f>+Afrapportering!A750</f>
        <v/>
      </c>
      <c r="B769" s="13" t="str">
        <f>+Afrapportering!B750</f>
        <v/>
      </c>
      <c r="C769" s="13" t="str">
        <f>+Afrapportering!C750</f>
        <v/>
      </c>
      <c r="D769" s="13" t="str">
        <f>+Afrapportering!D750</f>
        <v/>
      </c>
      <c r="E769" s="14" t="str">
        <f>+Afrapportering!E750</f>
        <v/>
      </c>
      <c r="F769" s="139" t="str">
        <f>IF(Afrapportering!F750 = "", "",Afrapportering!F750)</f>
        <v/>
      </c>
      <c r="G769" s="14" t="str">
        <f>+Afrapportering!G750</f>
        <v/>
      </c>
      <c r="H769" s="139" t="str">
        <f>IF(Afrapportering!H750 = "","",Afrapportering!H750)</f>
        <v/>
      </c>
      <c r="I769" s="140" t="str">
        <f>+Afrapportering!I750</f>
        <v/>
      </c>
      <c r="J769" s="13" t="str">
        <f>+Afrapportering!J750</f>
        <v/>
      </c>
      <c r="K769" s="32" t="str">
        <f t="shared" si="92"/>
        <v/>
      </c>
      <c r="L769" s="31" t="str">
        <f>IF(Ansøgning!J755="","",Ansøgning!J755)</f>
        <v/>
      </c>
      <c r="M769" s="134" t="str">
        <f>IF(Afrapportering!M750="","",Afrapportering!M750)</f>
        <v/>
      </c>
      <c r="N769" s="31" t="str">
        <f>IF(Ansøgning!K755="","",Ansøgning!K755)</f>
        <v/>
      </c>
      <c r="O769" s="134">
        <f>IF(Afrapportering!O750="",,Afrapportering!O750)</f>
        <v>0</v>
      </c>
      <c r="P769" s="15" t="str">
        <f>IF(Ansøgning!L755="","",Ansøgning!L755)</f>
        <v/>
      </c>
      <c r="Q769" s="15" t="str">
        <f t="shared" si="93"/>
        <v/>
      </c>
      <c r="R769" s="15"/>
      <c r="S769" s="15" t="str">
        <f>IF(Afrapportering!S750="","",Afrapportering!S750)</f>
        <v/>
      </c>
      <c r="T769" s="31" t="str">
        <f t="shared" si="94"/>
        <v/>
      </c>
      <c r="U769" s="30" t="str">
        <f>IF(Afrapportering!U750="","",Afrapportering!U750)</f>
        <v/>
      </c>
      <c r="V769" s="52" t="str">
        <f>IF(Afrapportering!V750="","",Afrapportering!V750)</f>
        <v/>
      </c>
      <c r="W769" s="30" t="str">
        <f>IF(Afrapportering!W750="","",Afrapportering!W750)</f>
        <v/>
      </c>
      <c r="X769" s="52" t="str">
        <f>IF(Afrapportering!X750="","",Afrapportering!X750)</f>
        <v/>
      </c>
      <c r="Y769" s="30" t="str">
        <f>IF(Afrapportering!Y750="","",Afrapportering!Y750)</f>
        <v/>
      </c>
      <c r="Z769" s="52" t="str">
        <f>IFERROR(MAX(IF(OR(V769="",X769=""),"",IF(AND(AND(MONTH(F769)&gt;=7,MONTH(F769)&lt;8),AND(MONTH(H769)&gt;=7,MONTH(H769)&lt;8)),(NETWORKDAYS(F769,H769,Lister!$D$7:$D$13)-V769)*T769/NETWORKDAYS(Lister!$D$19,Lister!$E$19,Lister!$D$7:$D$13),IF(AND(AND(MONTH(F769)&gt;=7,MONTH(F769)&lt;8),MONTH(H769)&gt;7),(NETWORKDAYS(F769,Lister!$E$19,Lister!$D$7:$D$13)-V769)*T769/NETWORKDAYS(Lister!$D$19,Lister!$E$19,Lister!$D$7:$D$13),IF(MONTH(F769)&gt;7,0)))),0),"")</f>
        <v/>
      </c>
      <c r="AA769" s="30" t="str">
        <f>IF(Afrapportering!AA750="","",Afrapportering!AA750)</f>
        <v/>
      </c>
      <c r="AB769" s="52" t="str">
        <f>IFERROR(MAX(IF(OR(V769="",X769=""),"",IF(AND(AND(MONTH(F769)&gt;=8,MONTH(F769)&lt;9),AND(MONTH(H769)&gt;=8,MONTH(H769)&lt;9)),(NETWORKDAYS(F769,H769,Lister!$D$7:$D$13)-X769)*T769/NETWORKDAYS(Lister!$D$20,Lister!$E$20,Lister!$D$7:$D$13),IF(AND(MONTH(F769)=7,MONTH(H769)=8),(NETWORKDAYS(Lister!$D$20,H769,Lister!$D$7:$D$13)-X769)*T769/NETWORKDAYS(Lister!$D$20,Lister!$E$20,Lister!$D$7:$D$13),IF(AND(MONTH(F769)=7,MONTH(H769)=7),0)))),0),"")</f>
        <v/>
      </c>
      <c r="AC769" s="30" t="str">
        <f>IF(Afrapportering!AC750="","",Afrapportering!AC750)</f>
        <v/>
      </c>
      <c r="AD769" s="52" t="str">
        <f t="shared" si="95"/>
        <v/>
      </c>
      <c r="AE769" s="52" t="str">
        <f t="shared" si="96"/>
        <v/>
      </c>
      <c r="AF769" s="30" t="str">
        <f t="shared" si="97"/>
        <v/>
      </c>
      <c r="AG769" s="30" t="str">
        <f t="shared" si="98"/>
        <v/>
      </c>
      <c r="AH769" s="3" t="str">
        <f t="shared" si="99"/>
        <v/>
      </c>
    </row>
    <row r="770" spans="1:34" x14ac:dyDescent="0.25">
      <c r="A770" s="13" t="str">
        <f>+Afrapportering!A751</f>
        <v/>
      </c>
      <c r="B770" s="13" t="str">
        <f>+Afrapportering!B751</f>
        <v/>
      </c>
      <c r="C770" s="13" t="str">
        <f>+Afrapportering!C751</f>
        <v/>
      </c>
      <c r="D770" s="13" t="str">
        <f>+Afrapportering!D751</f>
        <v/>
      </c>
      <c r="E770" s="14" t="str">
        <f>+Afrapportering!E751</f>
        <v/>
      </c>
      <c r="F770" s="139" t="str">
        <f>IF(Afrapportering!F751 = "", "",Afrapportering!F751)</f>
        <v/>
      </c>
      <c r="G770" s="14" t="str">
        <f>+Afrapportering!G751</f>
        <v/>
      </c>
      <c r="H770" s="139" t="str">
        <f>IF(Afrapportering!H751 = "","",Afrapportering!H751)</f>
        <v/>
      </c>
      <c r="I770" s="140" t="str">
        <f>+Afrapportering!I751</f>
        <v/>
      </c>
      <c r="J770" s="13" t="str">
        <f>+Afrapportering!J751</f>
        <v/>
      </c>
      <c r="K770" s="32" t="str">
        <f t="shared" si="92"/>
        <v/>
      </c>
      <c r="L770" s="31" t="str">
        <f>IF(Ansøgning!J756="","",Ansøgning!J756)</f>
        <v/>
      </c>
      <c r="M770" s="134" t="str">
        <f>IF(Afrapportering!M751="","",Afrapportering!M751)</f>
        <v/>
      </c>
      <c r="N770" s="31" t="str">
        <f>IF(Ansøgning!K756="","",Ansøgning!K756)</f>
        <v/>
      </c>
      <c r="O770" s="134">
        <f>IF(Afrapportering!O751="",,Afrapportering!O751)</f>
        <v>0</v>
      </c>
      <c r="P770" s="15" t="str">
        <f>IF(Ansøgning!L756="","",Ansøgning!L756)</f>
        <v/>
      </c>
      <c r="Q770" s="15" t="str">
        <f t="shared" si="93"/>
        <v/>
      </c>
      <c r="R770" s="15"/>
      <c r="S770" s="15" t="str">
        <f>IF(Afrapportering!S751="","",Afrapportering!S751)</f>
        <v/>
      </c>
      <c r="T770" s="31" t="str">
        <f t="shared" si="94"/>
        <v/>
      </c>
      <c r="U770" s="30" t="str">
        <f>IF(Afrapportering!U751="","",Afrapportering!U751)</f>
        <v/>
      </c>
      <c r="V770" s="52" t="str">
        <f>IF(Afrapportering!V751="","",Afrapportering!V751)</f>
        <v/>
      </c>
      <c r="W770" s="30" t="str">
        <f>IF(Afrapportering!W751="","",Afrapportering!W751)</f>
        <v/>
      </c>
      <c r="X770" s="52" t="str">
        <f>IF(Afrapportering!X751="","",Afrapportering!X751)</f>
        <v/>
      </c>
      <c r="Y770" s="30" t="str">
        <f>IF(Afrapportering!Y751="","",Afrapportering!Y751)</f>
        <v/>
      </c>
      <c r="Z770" s="52" t="str">
        <f>IFERROR(MAX(IF(OR(V770="",X770=""),"",IF(AND(AND(MONTH(F770)&gt;=7,MONTH(F770)&lt;8),AND(MONTH(H770)&gt;=7,MONTH(H770)&lt;8)),(NETWORKDAYS(F770,H770,Lister!$D$7:$D$13)-V770)*T770/NETWORKDAYS(Lister!$D$19,Lister!$E$19,Lister!$D$7:$D$13),IF(AND(AND(MONTH(F770)&gt;=7,MONTH(F770)&lt;8),MONTH(H770)&gt;7),(NETWORKDAYS(F770,Lister!$E$19,Lister!$D$7:$D$13)-V770)*T770/NETWORKDAYS(Lister!$D$19,Lister!$E$19,Lister!$D$7:$D$13),IF(MONTH(F770)&gt;7,0)))),0),"")</f>
        <v/>
      </c>
      <c r="AA770" s="30" t="str">
        <f>IF(Afrapportering!AA751="","",Afrapportering!AA751)</f>
        <v/>
      </c>
      <c r="AB770" s="52" t="str">
        <f>IFERROR(MAX(IF(OR(V770="",X770=""),"",IF(AND(AND(MONTH(F770)&gt;=8,MONTH(F770)&lt;9),AND(MONTH(H770)&gt;=8,MONTH(H770)&lt;9)),(NETWORKDAYS(F770,H770,Lister!$D$7:$D$13)-X770)*T770/NETWORKDAYS(Lister!$D$20,Lister!$E$20,Lister!$D$7:$D$13),IF(AND(MONTH(F770)=7,MONTH(H770)=8),(NETWORKDAYS(Lister!$D$20,H770,Lister!$D$7:$D$13)-X770)*T770/NETWORKDAYS(Lister!$D$20,Lister!$E$20,Lister!$D$7:$D$13),IF(AND(MONTH(F770)=7,MONTH(H770)=7),0)))),0),"")</f>
        <v/>
      </c>
      <c r="AC770" s="30" t="str">
        <f>IF(Afrapportering!AC751="","",Afrapportering!AC751)</f>
        <v/>
      </c>
      <c r="AD770" s="52" t="str">
        <f t="shared" si="95"/>
        <v/>
      </c>
      <c r="AE770" s="52" t="str">
        <f t="shared" si="96"/>
        <v/>
      </c>
      <c r="AF770" s="30" t="str">
        <f t="shared" si="97"/>
        <v/>
      </c>
      <c r="AG770" s="30" t="str">
        <f t="shared" si="98"/>
        <v/>
      </c>
      <c r="AH770" s="3" t="str">
        <f t="shared" si="99"/>
        <v/>
      </c>
    </row>
    <row r="771" spans="1:34" x14ac:dyDescent="0.25">
      <c r="A771" s="13" t="str">
        <f>+Afrapportering!A752</f>
        <v/>
      </c>
      <c r="B771" s="13" t="str">
        <f>+Afrapportering!B752</f>
        <v/>
      </c>
      <c r="C771" s="13" t="str">
        <f>+Afrapportering!C752</f>
        <v/>
      </c>
      <c r="D771" s="13" t="str">
        <f>+Afrapportering!D752</f>
        <v/>
      </c>
      <c r="E771" s="14" t="str">
        <f>+Afrapportering!E752</f>
        <v/>
      </c>
      <c r="F771" s="139" t="str">
        <f>IF(Afrapportering!F752 = "", "",Afrapportering!F752)</f>
        <v/>
      </c>
      <c r="G771" s="14" t="str">
        <f>+Afrapportering!G752</f>
        <v/>
      </c>
      <c r="H771" s="139" t="str">
        <f>IF(Afrapportering!H752 = "","",Afrapportering!H752)</f>
        <v/>
      </c>
      <c r="I771" s="140" t="str">
        <f>+Afrapportering!I752</f>
        <v/>
      </c>
      <c r="J771" s="13" t="str">
        <f>+Afrapportering!J752</f>
        <v/>
      </c>
      <c r="K771" s="32" t="str">
        <f t="shared" si="92"/>
        <v/>
      </c>
      <c r="L771" s="31" t="str">
        <f>IF(Ansøgning!J757="","",Ansøgning!J757)</f>
        <v/>
      </c>
      <c r="M771" s="134" t="str">
        <f>IF(Afrapportering!M752="","",Afrapportering!M752)</f>
        <v/>
      </c>
      <c r="N771" s="31" t="str">
        <f>IF(Ansøgning!K757="","",Ansøgning!K757)</f>
        <v/>
      </c>
      <c r="O771" s="134">
        <f>IF(Afrapportering!O752="",,Afrapportering!O752)</f>
        <v>0</v>
      </c>
      <c r="P771" s="15" t="str">
        <f>IF(Ansøgning!L757="","",Ansøgning!L757)</f>
        <v/>
      </c>
      <c r="Q771" s="15" t="str">
        <f t="shared" si="93"/>
        <v/>
      </c>
      <c r="R771" s="15"/>
      <c r="S771" s="15" t="str">
        <f>IF(Afrapportering!S752="","",Afrapportering!S752)</f>
        <v/>
      </c>
      <c r="T771" s="31" t="str">
        <f t="shared" si="94"/>
        <v/>
      </c>
      <c r="U771" s="30" t="str">
        <f>IF(Afrapportering!U752="","",Afrapportering!U752)</f>
        <v/>
      </c>
      <c r="V771" s="52" t="str">
        <f>IF(Afrapportering!V752="","",Afrapportering!V752)</f>
        <v/>
      </c>
      <c r="W771" s="30" t="str">
        <f>IF(Afrapportering!W752="","",Afrapportering!W752)</f>
        <v/>
      </c>
      <c r="X771" s="52" t="str">
        <f>IF(Afrapportering!X752="","",Afrapportering!X752)</f>
        <v/>
      </c>
      <c r="Y771" s="30" t="str">
        <f>IF(Afrapportering!Y752="","",Afrapportering!Y752)</f>
        <v/>
      </c>
      <c r="Z771" s="52" t="str">
        <f>IFERROR(MAX(IF(OR(V771="",X771=""),"",IF(AND(AND(MONTH(F771)&gt;=7,MONTH(F771)&lt;8),AND(MONTH(H771)&gt;=7,MONTH(H771)&lt;8)),(NETWORKDAYS(F771,H771,Lister!$D$7:$D$13)-V771)*T771/NETWORKDAYS(Lister!$D$19,Lister!$E$19,Lister!$D$7:$D$13),IF(AND(AND(MONTH(F771)&gt;=7,MONTH(F771)&lt;8),MONTH(H771)&gt;7),(NETWORKDAYS(F771,Lister!$E$19,Lister!$D$7:$D$13)-V771)*T771/NETWORKDAYS(Lister!$D$19,Lister!$E$19,Lister!$D$7:$D$13),IF(MONTH(F771)&gt;7,0)))),0),"")</f>
        <v/>
      </c>
      <c r="AA771" s="30" t="str">
        <f>IF(Afrapportering!AA752="","",Afrapportering!AA752)</f>
        <v/>
      </c>
      <c r="AB771" s="52" t="str">
        <f>IFERROR(MAX(IF(OR(V771="",X771=""),"",IF(AND(AND(MONTH(F771)&gt;=8,MONTH(F771)&lt;9),AND(MONTH(H771)&gt;=8,MONTH(H771)&lt;9)),(NETWORKDAYS(F771,H771,Lister!$D$7:$D$13)-X771)*T771/NETWORKDAYS(Lister!$D$20,Lister!$E$20,Lister!$D$7:$D$13),IF(AND(MONTH(F771)=7,MONTH(H771)=8),(NETWORKDAYS(Lister!$D$20,H771,Lister!$D$7:$D$13)-X771)*T771/NETWORKDAYS(Lister!$D$20,Lister!$E$20,Lister!$D$7:$D$13),IF(AND(MONTH(F771)=7,MONTH(H771)=7),0)))),0),"")</f>
        <v/>
      </c>
      <c r="AC771" s="30" t="str">
        <f>IF(Afrapportering!AC752="","",Afrapportering!AC752)</f>
        <v/>
      </c>
      <c r="AD771" s="52" t="str">
        <f t="shared" si="95"/>
        <v/>
      </c>
      <c r="AE771" s="52" t="str">
        <f t="shared" si="96"/>
        <v/>
      </c>
      <c r="AF771" s="30" t="str">
        <f t="shared" si="97"/>
        <v/>
      </c>
      <c r="AG771" s="30" t="str">
        <f t="shared" si="98"/>
        <v/>
      </c>
      <c r="AH771" s="3" t="str">
        <f t="shared" si="99"/>
        <v/>
      </c>
    </row>
    <row r="772" spans="1:34" x14ac:dyDescent="0.25">
      <c r="A772" s="13" t="str">
        <f>+Afrapportering!A753</f>
        <v/>
      </c>
      <c r="B772" s="13" t="str">
        <f>+Afrapportering!B753</f>
        <v/>
      </c>
      <c r="C772" s="13" t="str">
        <f>+Afrapportering!C753</f>
        <v/>
      </c>
      <c r="D772" s="13" t="str">
        <f>+Afrapportering!D753</f>
        <v/>
      </c>
      <c r="E772" s="14" t="str">
        <f>+Afrapportering!E753</f>
        <v/>
      </c>
      <c r="F772" s="139" t="str">
        <f>IF(Afrapportering!F753 = "", "",Afrapportering!F753)</f>
        <v/>
      </c>
      <c r="G772" s="14" t="str">
        <f>+Afrapportering!G753</f>
        <v/>
      </c>
      <c r="H772" s="139" t="str">
        <f>IF(Afrapportering!H753 = "","",Afrapportering!H753)</f>
        <v/>
      </c>
      <c r="I772" s="140" t="str">
        <f>+Afrapportering!I753</f>
        <v/>
      </c>
      <c r="J772" s="13" t="str">
        <f>+Afrapportering!J753</f>
        <v/>
      </c>
      <c r="K772" s="32" t="str">
        <f t="shared" si="92"/>
        <v/>
      </c>
      <c r="L772" s="31" t="str">
        <f>IF(Ansøgning!J758="","",Ansøgning!J758)</f>
        <v/>
      </c>
      <c r="M772" s="134" t="str">
        <f>IF(Afrapportering!M753="","",Afrapportering!M753)</f>
        <v/>
      </c>
      <c r="N772" s="31" t="str">
        <f>IF(Ansøgning!K758="","",Ansøgning!K758)</f>
        <v/>
      </c>
      <c r="O772" s="134">
        <f>IF(Afrapportering!O753="",,Afrapportering!O753)</f>
        <v>0</v>
      </c>
      <c r="P772" s="15" t="str">
        <f>IF(Ansøgning!L758="","",Ansøgning!L758)</f>
        <v/>
      </c>
      <c r="Q772" s="15" t="str">
        <f t="shared" si="93"/>
        <v/>
      </c>
      <c r="R772" s="15"/>
      <c r="S772" s="15" t="str">
        <f>IF(Afrapportering!S753="","",Afrapportering!S753)</f>
        <v/>
      </c>
      <c r="T772" s="31" t="str">
        <f t="shared" si="94"/>
        <v/>
      </c>
      <c r="U772" s="30" t="str">
        <f>IF(Afrapportering!U753="","",Afrapportering!U753)</f>
        <v/>
      </c>
      <c r="V772" s="52" t="str">
        <f>IF(Afrapportering!V753="","",Afrapportering!V753)</f>
        <v/>
      </c>
      <c r="W772" s="30" t="str">
        <f>IF(Afrapportering!W753="","",Afrapportering!W753)</f>
        <v/>
      </c>
      <c r="X772" s="52" t="str">
        <f>IF(Afrapportering!X753="","",Afrapportering!X753)</f>
        <v/>
      </c>
      <c r="Y772" s="30" t="str">
        <f>IF(Afrapportering!Y753="","",Afrapportering!Y753)</f>
        <v/>
      </c>
      <c r="Z772" s="52" t="str">
        <f>IFERROR(MAX(IF(OR(V772="",X772=""),"",IF(AND(AND(MONTH(F772)&gt;=7,MONTH(F772)&lt;8),AND(MONTH(H772)&gt;=7,MONTH(H772)&lt;8)),(NETWORKDAYS(F772,H772,Lister!$D$7:$D$13)-V772)*T772/NETWORKDAYS(Lister!$D$19,Lister!$E$19,Lister!$D$7:$D$13),IF(AND(AND(MONTH(F772)&gt;=7,MONTH(F772)&lt;8),MONTH(H772)&gt;7),(NETWORKDAYS(F772,Lister!$E$19,Lister!$D$7:$D$13)-V772)*T772/NETWORKDAYS(Lister!$D$19,Lister!$E$19,Lister!$D$7:$D$13),IF(MONTH(F772)&gt;7,0)))),0),"")</f>
        <v/>
      </c>
      <c r="AA772" s="30" t="str">
        <f>IF(Afrapportering!AA753="","",Afrapportering!AA753)</f>
        <v/>
      </c>
      <c r="AB772" s="52" t="str">
        <f>IFERROR(MAX(IF(OR(V772="",X772=""),"",IF(AND(AND(MONTH(F772)&gt;=8,MONTH(F772)&lt;9),AND(MONTH(H772)&gt;=8,MONTH(H772)&lt;9)),(NETWORKDAYS(F772,H772,Lister!$D$7:$D$13)-X772)*T772/NETWORKDAYS(Lister!$D$20,Lister!$E$20,Lister!$D$7:$D$13),IF(AND(MONTH(F772)=7,MONTH(H772)=8),(NETWORKDAYS(Lister!$D$20,H772,Lister!$D$7:$D$13)-X772)*T772/NETWORKDAYS(Lister!$D$20,Lister!$E$20,Lister!$D$7:$D$13),IF(AND(MONTH(F772)=7,MONTH(H772)=7),0)))),0),"")</f>
        <v/>
      </c>
      <c r="AC772" s="30" t="str">
        <f>IF(Afrapportering!AC753="","",Afrapportering!AC753)</f>
        <v/>
      </c>
      <c r="AD772" s="52" t="str">
        <f t="shared" si="95"/>
        <v/>
      </c>
      <c r="AE772" s="52" t="str">
        <f t="shared" si="96"/>
        <v/>
      </c>
      <c r="AF772" s="30" t="str">
        <f t="shared" si="97"/>
        <v/>
      </c>
      <c r="AG772" s="30" t="str">
        <f t="shared" si="98"/>
        <v/>
      </c>
      <c r="AH772" s="3" t="str">
        <f t="shared" si="99"/>
        <v/>
      </c>
    </row>
    <row r="773" spans="1:34" x14ac:dyDescent="0.25">
      <c r="A773" s="13" t="str">
        <f>+Afrapportering!A754</f>
        <v/>
      </c>
      <c r="B773" s="13" t="str">
        <f>+Afrapportering!B754</f>
        <v/>
      </c>
      <c r="C773" s="13" t="str">
        <f>+Afrapportering!C754</f>
        <v/>
      </c>
      <c r="D773" s="13" t="str">
        <f>+Afrapportering!D754</f>
        <v/>
      </c>
      <c r="E773" s="14" t="str">
        <f>+Afrapportering!E754</f>
        <v/>
      </c>
      <c r="F773" s="139" t="str">
        <f>IF(Afrapportering!F754 = "", "",Afrapportering!F754)</f>
        <v/>
      </c>
      <c r="G773" s="14" t="str">
        <f>+Afrapportering!G754</f>
        <v/>
      </c>
      <c r="H773" s="139" t="str">
        <f>IF(Afrapportering!H754 = "","",Afrapportering!H754)</f>
        <v/>
      </c>
      <c r="I773" s="140" t="str">
        <f>+Afrapportering!I754</f>
        <v/>
      </c>
      <c r="J773" s="13" t="str">
        <f>+Afrapportering!J754</f>
        <v/>
      </c>
      <c r="K773" s="32" t="str">
        <f t="shared" si="92"/>
        <v/>
      </c>
      <c r="L773" s="31" t="str">
        <f>IF(Ansøgning!J759="","",Ansøgning!J759)</f>
        <v/>
      </c>
      <c r="M773" s="134" t="str">
        <f>IF(Afrapportering!M754="","",Afrapportering!M754)</f>
        <v/>
      </c>
      <c r="N773" s="31" t="str">
        <f>IF(Ansøgning!K759="","",Ansøgning!K759)</f>
        <v/>
      </c>
      <c r="O773" s="134">
        <f>IF(Afrapportering!O754="",,Afrapportering!O754)</f>
        <v>0</v>
      </c>
      <c r="P773" s="15" t="str">
        <f>IF(Ansøgning!L759="","",Ansøgning!L759)</f>
        <v/>
      </c>
      <c r="Q773" s="15" t="str">
        <f t="shared" si="93"/>
        <v/>
      </c>
      <c r="R773" s="15"/>
      <c r="S773" s="15" t="str">
        <f>IF(Afrapportering!S754="","",Afrapportering!S754)</f>
        <v/>
      </c>
      <c r="T773" s="31" t="str">
        <f t="shared" si="94"/>
        <v/>
      </c>
      <c r="U773" s="30" t="str">
        <f>IF(Afrapportering!U754="","",Afrapportering!U754)</f>
        <v/>
      </c>
      <c r="V773" s="52" t="str">
        <f>IF(Afrapportering!V754="","",Afrapportering!V754)</f>
        <v/>
      </c>
      <c r="W773" s="30" t="str">
        <f>IF(Afrapportering!W754="","",Afrapportering!W754)</f>
        <v/>
      </c>
      <c r="X773" s="52" t="str">
        <f>IF(Afrapportering!X754="","",Afrapportering!X754)</f>
        <v/>
      </c>
      <c r="Y773" s="30" t="str">
        <f>IF(Afrapportering!Y754="","",Afrapportering!Y754)</f>
        <v/>
      </c>
      <c r="Z773" s="52" t="str">
        <f>IFERROR(MAX(IF(OR(V773="",X773=""),"",IF(AND(AND(MONTH(F773)&gt;=7,MONTH(F773)&lt;8),AND(MONTH(H773)&gt;=7,MONTH(H773)&lt;8)),(NETWORKDAYS(F773,H773,Lister!$D$7:$D$13)-V773)*T773/NETWORKDAYS(Lister!$D$19,Lister!$E$19,Lister!$D$7:$D$13),IF(AND(AND(MONTH(F773)&gt;=7,MONTH(F773)&lt;8),MONTH(H773)&gt;7),(NETWORKDAYS(F773,Lister!$E$19,Lister!$D$7:$D$13)-V773)*T773/NETWORKDAYS(Lister!$D$19,Lister!$E$19,Lister!$D$7:$D$13),IF(MONTH(F773)&gt;7,0)))),0),"")</f>
        <v/>
      </c>
      <c r="AA773" s="30" t="str">
        <f>IF(Afrapportering!AA754="","",Afrapportering!AA754)</f>
        <v/>
      </c>
      <c r="AB773" s="52" t="str">
        <f>IFERROR(MAX(IF(OR(V773="",X773=""),"",IF(AND(AND(MONTH(F773)&gt;=8,MONTH(F773)&lt;9),AND(MONTH(H773)&gt;=8,MONTH(H773)&lt;9)),(NETWORKDAYS(F773,H773,Lister!$D$7:$D$13)-X773)*T773/NETWORKDAYS(Lister!$D$20,Lister!$E$20,Lister!$D$7:$D$13),IF(AND(MONTH(F773)=7,MONTH(H773)=8),(NETWORKDAYS(Lister!$D$20,H773,Lister!$D$7:$D$13)-X773)*T773/NETWORKDAYS(Lister!$D$20,Lister!$E$20,Lister!$D$7:$D$13),IF(AND(MONTH(F773)=7,MONTH(H773)=7),0)))),0),"")</f>
        <v/>
      </c>
      <c r="AC773" s="30" t="str">
        <f>IF(Afrapportering!AC754="","",Afrapportering!AC754)</f>
        <v/>
      </c>
      <c r="AD773" s="52" t="str">
        <f t="shared" si="95"/>
        <v/>
      </c>
      <c r="AE773" s="52" t="str">
        <f t="shared" si="96"/>
        <v/>
      </c>
      <c r="AF773" s="30" t="str">
        <f t="shared" si="97"/>
        <v/>
      </c>
      <c r="AG773" s="30" t="str">
        <f t="shared" si="98"/>
        <v/>
      </c>
      <c r="AH773" s="3" t="str">
        <f t="shared" si="99"/>
        <v/>
      </c>
    </row>
    <row r="774" spans="1:34" x14ac:dyDescent="0.25">
      <c r="A774" s="13" t="str">
        <f>+Afrapportering!A755</f>
        <v/>
      </c>
      <c r="B774" s="13" t="str">
        <f>+Afrapportering!B755</f>
        <v/>
      </c>
      <c r="C774" s="13" t="str">
        <f>+Afrapportering!C755</f>
        <v/>
      </c>
      <c r="D774" s="13" t="str">
        <f>+Afrapportering!D755</f>
        <v/>
      </c>
      <c r="E774" s="14" t="str">
        <f>+Afrapportering!E755</f>
        <v/>
      </c>
      <c r="F774" s="139" t="str">
        <f>IF(Afrapportering!F755 = "", "",Afrapportering!F755)</f>
        <v/>
      </c>
      <c r="G774" s="14" t="str">
        <f>+Afrapportering!G755</f>
        <v/>
      </c>
      <c r="H774" s="139" t="str">
        <f>IF(Afrapportering!H755 = "","",Afrapportering!H755)</f>
        <v/>
      </c>
      <c r="I774" s="140" t="str">
        <f>+Afrapportering!I755</f>
        <v/>
      </c>
      <c r="J774" s="13" t="str">
        <f>+Afrapportering!J755</f>
        <v/>
      </c>
      <c r="K774" s="32" t="str">
        <f t="shared" si="92"/>
        <v/>
      </c>
      <c r="L774" s="31" t="str">
        <f>IF(Ansøgning!J760="","",Ansøgning!J760)</f>
        <v/>
      </c>
      <c r="M774" s="134" t="str">
        <f>IF(Afrapportering!M755="","",Afrapportering!M755)</f>
        <v/>
      </c>
      <c r="N774" s="31" t="str">
        <f>IF(Ansøgning!K760="","",Ansøgning!K760)</f>
        <v/>
      </c>
      <c r="O774" s="134">
        <f>IF(Afrapportering!O755="",,Afrapportering!O755)</f>
        <v>0</v>
      </c>
      <c r="P774" s="15" t="str">
        <f>IF(Ansøgning!L760="","",Ansøgning!L760)</f>
        <v/>
      </c>
      <c r="Q774" s="15" t="str">
        <f t="shared" si="93"/>
        <v/>
      </c>
      <c r="R774" s="15"/>
      <c r="S774" s="15" t="str">
        <f>IF(Afrapportering!S755="","",Afrapportering!S755)</f>
        <v/>
      </c>
      <c r="T774" s="31" t="str">
        <f t="shared" si="94"/>
        <v/>
      </c>
      <c r="U774" s="30" t="str">
        <f>IF(Afrapportering!U755="","",Afrapportering!U755)</f>
        <v/>
      </c>
      <c r="V774" s="52" t="str">
        <f>IF(Afrapportering!V755="","",Afrapportering!V755)</f>
        <v/>
      </c>
      <c r="W774" s="30" t="str">
        <f>IF(Afrapportering!W755="","",Afrapportering!W755)</f>
        <v/>
      </c>
      <c r="X774" s="52" t="str">
        <f>IF(Afrapportering!X755="","",Afrapportering!X755)</f>
        <v/>
      </c>
      <c r="Y774" s="30" t="str">
        <f>IF(Afrapportering!Y755="","",Afrapportering!Y755)</f>
        <v/>
      </c>
      <c r="Z774" s="52" t="str">
        <f>IFERROR(MAX(IF(OR(V774="",X774=""),"",IF(AND(AND(MONTH(F774)&gt;=7,MONTH(F774)&lt;8),AND(MONTH(H774)&gt;=7,MONTH(H774)&lt;8)),(NETWORKDAYS(F774,H774,Lister!$D$7:$D$13)-V774)*T774/NETWORKDAYS(Lister!$D$19,Lister!$E$19,Lister!$D$7:$D$13),IF(AND(AND(MONTH(F774)&gt;=7,MONTH(F774)&lt;8),MONTH(H774)&gt;7),(NETWORKDAYS(F774,Lister!$E$19,Lister!$D$7:$D$13)-V774)*T774/NETWORKDAYS(Lister!$D$19,Lister!$E$19,Lister!$D$7:$D$13),IF(MONTH(F774)&gt;7,0)))),0),"")</f>
        <v/>
      </c>
      <c r="AA774" s="30" t="str">
        <f>IF(Afrapportering!AA755="","",Afrapportering!AA755)</f>
        <v/>
      </c>
      <c r="AB774" s="52" t="str">
        <f>IFERROR(MAX(IF(OR(V774="",X774=""),"",IF(AND(AND(MONTH(F774)&gt;=8,MONTH(F774)&lt;9),AND(MONTH(H774)&gt;=8,MONTH(H774)&lt;9)),(NETWORKDAYS(F774,H774,Lister!$D$7:$D$13)-X774)*T774/NETWORKDAYS(Lister!$D$20,Lister!$E$20,Lister!$D$7:$D$13),IF(AND(MONTH(F774)=7,MONTH(H774)=8),(NETWORKDAYS(Lister!$D$20,H774,Lister!$D$7:$D$13)-X774)*T774/NETWORKDAYS(Lister!$D$20,Lister!$E$20,Lister!$D$7:$D$13),IF(AND(MONTH(F774)=7,MONTH(H774)=7),0)))),0),"")</f>
        <v/>
      </c>
      <c r="AC774" s="30" t="str">
        <f>IF(Afrapportering!AC755="","",Afrapportering!AC755)</f>
        <v/>
      </c>
      <c r="AD774" s="52" t="str">
        <f t="shared" si="95"/>
        <v/>
      </c>
      <c r="AE774" s="52" t="str">
        <f t="shared" si="96"/>
        <v/>
      </c>
      <c r="AF774" s="30" t="str">
        <f t="shared" si="97"/>
        <v/>
      </c>
      <c r="AG774" s="30" t="str">
        <f t="shared" si="98"/>
        <v/>
      </c>
      <c r="AH774" s="3" t="str">
        <f t="shared" si="99"/>
        <v/>
      </c>
    </row>
    <row r="775" spans="1:34" x14ac:dyDescent="0.25">
      <c r="A775" s="13" t="str">
        <f>+Afrapportering!A756</f>
        <v/>
      </c>
      <c r="B775" s="13" t="str">
        <f>+Afrapportering!B756</f>
        <v/>
      </c>
      <c r="C775" s="13" t="str">
        <f>+Afrapportering!C756</f>
        <v/>
      </c>
      <c r="D775" s="13" t="str">
        <f>+Afrapportering!D756</f>
        <v/>
      </c>
      <c r="E775" s="14" t="str">
        <f>+Afrapportering!E756</f>
        <v/>
      </c>
      <c r="F775" s="139" t="str">
        <f>IF(Afrapportering!F756 = "", "",Afrapportering!F756)</f>
        <v/>
      </c>
      <c r="G775" s="14" t="str">
        <f>+Afrapportering!G756</f>
        <v/>
      </c>
      <c r="H775" s="139" t="str">
        <f>IF(Afrapportering!H756 = "","",Afrapportering!H756)</f>
        <v/>
      </c>
      <c r="I775" s="140" t="str">
        <f>+Afrapportering!I756</f>
        <v/>
      </c>
      <c r="J775" s="13" t="str">
        <f>+Afrapportering!J756</f>
        <v/>
      </c>
      <c r="K775" s="32" t="str">
        <f t="shared" si="92"/>
        <v/>
      </c>
      <c r="L775" s="31" t="str">
        <f>IF(Ansøgning!J761="","",Ansøgning!J761)</f>
        <v/>
      </c>
      <c r="M775" s="134" t="str">
        <f>IF(Afrapportering!M756="","",Afrapportering!M756)</f>
        <v/>
      </c>
      <c r="N775" s="31" t="str">
        <f>IF(Ansøgning!K761="","",Ansøgning!K761)</f>
        <v/>
      </c>
      <c r="O775" s="134">
        <f>IF(Afrapportering!O756="",,Afrapportering!O756)</f>
        <v>0</v>
      </c>
      <c r="P775" s="15" t="str">
        <f>IF(Ansøgning!L761="","",Ansøgning!L761)</f>
        <v/>
      </c>
      <c r="Q775" s="15" t="str">
        <f t="shared" si="93"/>
        <v/>
      </c>
      <c r="R775" s="15"/>
      <c r="S775" s="15" t="str">
        <f>IF(Afrapportering!S756="","",Afrapportering!S756)</f>
        <v/>
      </c>
      <c r="T775" s="31" t="str">
        <f t="shared" si="94"/>
        <v/>
      </c>
      <c r="U775" s="30" t="str">
        <f>IF(Afrapportering!U756="","",Afrapportering!U756)</f>
        <v/>
      </c>
      <c r="V775" s="52" t="str">
        <f>IF(Afrapportering!V756="","",Afrapportering!V756)</f>
        <v/>
      </c>
      <c r="W775" s="30" t="str">
        <f>IF(Afrapportering!W756="","",Afrapportering!W756)</f>
        <v/>
      </c>
      <c r="X775" s="52" t="str">
        <f>IF(Afrapportering!X756="","",Afrapportering!X756)</f>
        <v/>
      </c>
      <c r="Y775" s="30" t="str">
        <f>IF(Afrapportering!Y756="","",Afrapportering!Y756)</f>
        <v/>
      </c>
      <c r="Z775" s="52" t="str">
        <f>IFERROR(MAX(IF(OR(V775="",X775=""),"",IF(AND(AND(MONTH(F775)&gt;=7,MONTH(F775)&lt;8),AND(MONTH(H775)&gt;=7,MONTH(H775)&lt;8)),(NETWORKDAYS(F775,H775,Lister!$D$7:$D$13)-V775)*T775/NETWORKDAYS(Lister!$D$19,Lister!$E$19,Lister!$D$7:$D$13),IF(AND(AND(MONTH(F775)&gt;=7,MONTH(F775)&lt;8),MONTH(H775)&gt;7),(NETWORKDAYS(F775,Lister!$E$19,Lister!$D$7:$D$13)-V775)*T775/NETWORKDAYS(Lister!$D$19,Lister!$E$19,Lister!$D$7:$D$13),IF(MONTH(F775)&gt;7,0)))),0),"")</f>
        <v/>
      </c>
      <c r="AA775" s="30" t="str">
        <f>IF(Afrapportering!AA756="","",Afrapportering!AA756)</f>
        <v/>
      </c>
      <c r="AB775" s="52" t="str">
        <f>IFERROR(MAX(IF(OR(V775="",X775=""),"",IF(AND(AND(MONTH(F775)&gt;=8,MONTH(F775)&lt;9),AND(MONTH(H775)&gt;=8,MONTH(H775)&lt;9)),(NETWORKDAYS(F775,H775,Lister!$D$7:$D$13)-X775)*T775/NETWORKDAYS(Lister!$D$20,Lister!$E$20,Lister!$D$7:$D$13),IF(AND(MONTH(F775)=7,MONTH(H775)=8),(NETWORKDAYS(Lister!$D$20,H775,Lister!$D$7:$D$13)-X775)*T775/NETWORKDAYS(Lister!$D$20,Lister!$E$20,Lister!$D$7:$D$13),IF(AND(MONTH(F775)=7,MONTH(H775)=7),0)))),0),"")</f>
        <v/>
      </c>
      <c r="AC775" s="30" t="str">
        <f>IF(Afrapportering!AC756="","",Afrapportering!AC756)</f>
        <v/>
      </c>
      <c r="AD775" s="52" t="str">
        <f t="shared" si="95"/>
        <v/>
      </c>
      <c r="AE775" s="52" t="str">
        <f t="shared" si="96"/>
        <v/>
      </c>
      <c r="AF775" s="30" t="str">
        <f t="shared" si="97"/>
        <v/>
      </c>
      <c r="AG775" s="30" t="str">
        <f t="shared" si="98"/>
        <v/>
      </c>
      <c r="AH775" s="3" t="str">
        <f t="shared" si="99"/>
        <v/>
      </c>
    </row>
    <row r="776" spans="1:34" x14ac:dyDescent="0.25">
      <c r="A776" s="13" t="str">
        <f>+Afrapportering!A757</f>
        <v/>
      </c>
      <c r="B776" s="13" t="str">
        <f>+Afrapportering!B757</f>
        <v/>
      </c>
      <c r="C776" s="13" t="str">
        <f>+Afrapportering!C757</f>
        <v/>
      </c>
      <c r="D776" s="13" t="str">
        <f>+Afrapportering!D757</f>
        <v/>
      </c>
      <c r="E776" s="14" t="str">
        <f>+Afrapportering!E757</f>
        <v/>
      </c>
      <c r="F776" s="139" t="str">
        <f>IF(Afrapportering!F757 = "", "",Afrapportering!F757)</f>
        <v/>
      </c>
      <c r="G776" s="14" t="str">
        <f>+Afrapportering!G757</f>
        <v/>
      </c>
      <c r="H776" s="139" t="str">
        <f>IF(Afrapportering!H757 = "","",Afrapportering!H757)</f>
        <v/>
      </c>
      <c r="I776" s="140" t="str">
        <f>+Afrapportering!I757</f>
        <v/>
      </c>
      <c r="J776" s="13" t="str">
        <f>+Afrapportering!J757</f>
        <v/>
      </c>
      <c r="K776" s="32" t="str">
        <f t="shared" si="92"/>
        <v/>
      </c>
      <c r="L776" s="31" t="str">
        <f>IF(Ansøgning!J762="","",Ansøgning!J762)</f>
        <v/>
      </c>
      <c r="M776" s="134" t="str">
        <f>IF(Afrapportering!M757="","",Afrapportering!M757)</f>
        <v/>
      </c>
      <c r="N776" s="31" t="str">
        <f>IF(Ansøgning!K762="","",Ansøgning!K762)</f>
        <v/>
      </c>
      <c r="O776" s="134">
        <f>IF(Afrapportering!O757="",,Afrapportering!O757)</f>
        <v>0</v>
      </c>
      <c r="P776" s="15" t="str">
        <f>IF(Ansøgning!L762="","",Ansøgning!L762)</f>
        <v/>
      </c>
      <c r="Q776" s="15" t="str">
        <f t="shared" si="93"/>
        <v/>
      </c>
      <c r="R776" s="15"/>
      <c r="S776" s="15" t="str">
        <f>IF(Afrapportering!S757="","",Afrapportering!S757)</f>
        <v/>
      </c>
      <c r="T776" s="31" t="str">
        <f t="shared" si="94"/>
        <v/>
      </c>
      <c r="U776" s="30" t="str">
        <f>IF(Afrapportering!U757="","",Afrapportering!U757)</f>
        <v/>
      </c>
      <c r="V776" s="52" t="str">
        <f>IF(Afrapportering!V757="","",Afrapportering!V757)</f>
        <v/>
      </c>
      <c r="W776" s="30" t="str">
        <f>IF(Afrapportering!W757="","",Afrapportering!W757)</f>
        <v/>
      </c>
      <c r="X776" s="52" t="str">
        <f>IF(Afrapportering!X757="","",Afrapportering!X757)</f>
        <v/>
      </c>
      <c r="Y776" s="30" t="str">
        <f>IF(Afrapportering!Y757="","",Afrapportering!Y757)</f>
        <v/>
      </c>
      <c r="Z776" s="52" t="str">
        <f>IFERROR(MAX(IF(OR(V776="",X776=""),"",IF(AND(AND(MONTH(F776)&gt;=7,MONTH(F776)&lt;8),AND(MONTH(H776)&gt;=7,MONTH(H776)&lt;8)),(NETWORKDAYS(F776,H776,Lister!$D$7:$D$13)-V776)*T776/NETWORKDAYS(Lister!$D$19,Lister!$E$19,Lister!$D$7:$D$13),IF(AND(AND(MONTH(F776)&gt;=7,MONTH(F776)&lt;8),MONTH(H776)&gt;7),(NETWORKDAYS(F776,Lister!$E$19,Lister!$D$7:$D$13)-V776)*T776/NETWORKDAYS(Lister!$D$19,Lister!$E$19,Lister!$D$7:$D$13),IF(MONTH(F776)&gt;7,0)))),0),"")</f>
        <v/>
      </c>
      <c r="AA776" s="30" t="str">
        <f>IF(Afrapportering!AA757="","",Afrapportering!AA757)</f>
        <v/>
      </c>
      <c r="AB776" s="52" t="str">
        <f>IFERROR(MAX(IF(OR(V776="",X776=""),"",IF(AND(AND(MONTH(F776)&gt;=8,MONTH(F776)&lt;9),AND(MONTH(H776)&gt;=8,MONTH(H776)&lt;9)),(NETWORKDAYS(F776,H776,Lister!$D$7:$D$13)-X776)*T776/NETWORKDAYS(Lister!$D$20,Lister!$E$20,Lister!$D$7:$D$13),IF(AND(MONTH(F776)=7,MONTH(H776)=8),(NETWORKDAYS(Lister!$D$20,H776,Lister!$D$7:$D$13)-X776)*T776/NETWORKDAYS(Lister!$D$20,Lister!$E$20,Lister!$D$7:$D$13),IF(AND(MONTH(F776)=7,MONTH(H776)=7),0)))),0),"")</f>
        <v/>
      </c>
      <c r="AC776" s="30" t="str">
        <f>IF(Afrapportering!AC757="","",Afrapportering!AC757)</f>
        <v/>
      </c>
      <c r="AD776" s="52" t="str">
        <f t="shared" si="95"/>
        <v/>
      </c>
      <c r="AE776" s="52" t="str">
        <f t="shared" si="96"/>
        <v/>
      </c>
      <c r="AF776" s="30" t="str">
        <f t="shared" si="97"/>
        <v/>
      </c>
      <c r="AG776" s="30" t="str">
        <f t="shared" si="98"/>
        <v/>
      </c>
      <c r="AH776" s="3" t="str">
        <f t="shared" si="99"/>
        <v/>
      </c>
    </row>
    <row r="777" spans="1:34" x14ac:dyDescent="0.25">
      <c r="A777" s="13" t="str">
        <f>+Afrapportering!A758</f>
        <v/>
      </c>
      <c r="B777" s="13" t="str">
        <f>+Afrapportering!B758</f>
        <v/>
      </c>
      <c r="C777" s="13" t="str">
        <f>+Afrapportering!C758</f>
        <v/>
      </c>
      <c r="D777" s="13" t="str">
        <f>+Afrapportering!D758</f>
        <v/>
      </c>
      <c r="E777" s="14" t="str">
        <f>+Afrapportering!E758</f>
        <v/>
      </c>
      <c r="F777" s="139" t="str">
        <f>IF(Afrapportering!F758 = "", "",Afrapportering!F758)</f>
        <v/>
      </c>
      <c r="G777" s="14" t="str">
        <f>+Afrapportering!G758</f>
        <v/>
      </c>
      <c r="H777" s="139" t="str">
        <f>IF(Afrapportering!H758 = "","",Afrapportering!H758)</f>
        <v/>
      </c>
      <c r="I777" s="140" t="str">
        <f>+Afrapportering!I758</f>
        <v/>
      </c>
      <c r="J777" s="13" t="str">
        <f>+Afrapportering!J758</f>
        <v/>
      </c>
      <c r="K777" s="32" t="str">
        <f t="shared" si="92"/>
        <v/>
      </c>
      <c r="L777" s="31" t="str">
        <f>IF(Ansøgning!J763="","",Ansøgning!J763)</f>
        <v/>
      </c>
      <c r="M777" s="134" t="str">
        <f>IF(Afrapportering!M758="","",Afrapportering!M758)</f>
        <v/>
      </c>
      <c r="N777" s="31" t="str">
        <f>IF(Ansøgning!K763="","",Ansøgning!K763)</f>
        <v/>
      </c>
      <c r="O777" s="134">
        <f>IF(Afrapportering!O758="",,Afrapportering!O758)</f>
        <v>0</v>
      </c>
      <c r="P777" s="15" t="str">
        <f>IF(Ansøgning!L763="","",Ansøgning!L763)</f>
        <v/>
      </c>
      <c r="Q777" s="15" t="str">
        <f t="shared" si="93"/>
        <v/>
      </c>
      <c r="R777" s="15"/>
      <c r="S777" s="15" t="str">
        <f>IF(Afrapportering!S758="","",Afrapportering!S758)</f>
        <v/>
      </c>
      <c r="T777" s="31" t="str">
        <f t="shared" si="94"/>
        <v/>
      </c>
      <c r="U777" s="30" t="str">
        <f>IF(Afrapportering!U758="","",Afrapportering!U758)</f>
        <v/>
      </c>
      <c r="V777" s="52" t="str">
        <f>IF(Afrapportering!V758="","",Afrapportering!V758)</f>
        <v/>
      </c>
      <c r="W777" s="30" t="str">
        <f>IF(Afrapportering!W758="","",Afrapportering!W758)</f>
        <v/>
      </c>
      <c r="X777" s="52" t="str">
        <f>IF(Afrapportering!X758="","",Afrapportering!X758)</f>
        <v/>
      </c>
      <c r="Y777" s="30" t="str">
        <f>IF(Afrapportering!Y758="","",Afrapportering!Y758)</f>
        <v/>
      </c>
      <c r="Z777" s="52" t="str">
        <f>IFERROR(MAX(IF(OR(V777="",X777=""),"",IF(AND(AND(MONTH(F777)&gt;=7,MONTH(F777)&lt;8),AND(MONTH(H777)&gt;=7,MONTH(H777)&lt;8)),(NETWORKDAYS(F777,H777,Lister!$D$7:$D$13)-V777)*T777/NETWORKDAYS(Lister!$D$19,Lister!$E$19,Lister!$D$7:$D$13),IF(AND(AND(MONTH(F777)&gt;=7,MONTH(F777)&lt;8),MONTH(H777)&gt;7),(NETWORKDAYS(F777,Lister!$E$19,Lister!$D$7:$D$13)-V777)*T777/NETWORKDAYS(Lister!$D$19,Lister!$E$19,Lister!$D$7:$D$13),IF(MONTH(F777)&gt;7,0)))),0),"")</f>
        <v/>
      </c>
      <c r="AA777" s="30" t="str">
        <f>IF(Afrapportering!AA758="","",Afrapportering!AA758)</f>
        <v/>
      </c>
      <c r="AB777" s="52" t="str">
        <f>IFERROR(MAX(IF(OR(V777="",X777=""),"",IF(AND(AND(MONTH(F777)&gt;=8,MONTH(F777)&lt;9),AND(MONTH(H777)&gt;=8,MONTH(H777)&lt;9)),(NETWORKDAYS(F777,H777,Lister!$D$7:$D$13)-X777)*T777/NETWORKDAYS(Lister!$D$20,Lister!$E$20,Lister!$D$7:$D$13),IF(AND(MONTH(F777)=7,MONTH(H777)=8),(NETWORKDAYS(Lister!$D$20,H777,Lister!$D$7:$D$13)-X777)*T777/NETWORKDAYS(Lister!$D$20,Lister!$E$20,Lister!$D$7:$D$13),IF(AND(MONTH(F777)=7,MONTH(H777)=7),0)))),0),"")</f>
        <v/>
      </c>
      <c r="AC777" s="30" t="str">
        <f>IF(Afrapportering!AC758="","",Afrapportering!AC758)</f>
        <v/>
      </c>
      <c r="AD777" s="52" t="str">
        <f t="shared" si="95"/>
        <v/>
      </c>
      <c r="AE777" s="52" t="str">
        <f t="shared" si="96"/>
        <v/>
      </c>
      <c r="AF777" s="30" t="str">
        <f t="shared" si="97"/>
        <v/>
      </c>
      <c r="AG777" s="30" t="str">
        <f t="shared" si="98"/>
        <v/>
      </c>
      <c r="AH777" s="3" t="str">
        <f t="shared" si="99"/>
        <v/>
      </c>
    </row>
    <row r="778" spans="1:34" x14ac:dyDescent="0.25">
      <c r="A778" s="13" t="str">
        <f>+Afrapportering!A759</f>
        <v/>
      </c>
      <c r="B778" s="13" t="str">
        <f>+Afrapportering!B759</f>
        <v/>
      </c>
      <c r="C778" s="13" t="str">
        <f>+Afrapportering!C759</f>
        <v/>
      </c>
      <c r="D778" s="13" t="str">
        <f>+Afrapportering!D759</f>
        <v/>
      </c>
      <c r="E778" s="14" t="str">
        <f>+Afrapportering!E759</f>
        <v/>
      </c>
      <c r="F778" s="139" t="str">
        <f>IF(Afrapportering!F759 = "", "",Afrapportering!F759)</f>
        <v/>
      </c>
      <c r="G778" s="14" t="str">
        <f>+Afrapportering!G759</f>
        <v/>
      </c>
      <c r="H778" s="139" t="str">
        <f>IF(Afrapportering!H759 = "","",Afrapportering!H759)</f>
        <v/>
      </c>
      <c r="I778" s="140" t="str">
        <f>+Afrapportering!I759</f>
        <v/>
      </c>
      <c r="J778" s="13" t="str">
        <f>+Afrapportering!J759</f>
        <v/>
      </c>
      <c r="K778" s="32" t="str">
        <f t="shared" si="92"/>
        <v/>
      </c>
      <c r="L778" s="31" t="str">
        <f>IF(Ansøgning!J764="","",Ansøgning!J764)</f>
        <v/>
      </c>
      <c r="M778" s="134" t="str">
        <f>IF(Afrapportering!M759="","",Afrapportering!M759)</f>
        <v/>
      </c>
      <c r="N778" s="31" t="str">
        <f>IF(Ansøgning!K764="","",Ansøgning!K764)</f>
        <v/>
      </c>
      <c r="O778" s="134">
        <f>IF(Afrapportering!O759="",,Afrapportering!O759)</f>
        <v>0</v>
      </c>
      <c r="P778" s="15" t="str">
        <f>IF(Ansøgning!L764="","",Ansøgning!L764)</f>
        <v/>
      </c>
      <c r="Q778" s="15" t="str">
        <f t="shared" si="93"/>
        <v/>
      </c>
      <c r="R778" s="15"/>
      <c r="S778" s="15" t="str">
        <f>IF(Afrapportering!S759="","",Afrapportering!S759)</f>
        <v/>
      </c>
      <c r="T778" s="31" t="str">
        <f t="shared" si="94"/>
        <v/>
      </c>
      <c r="U778" s="30" t="str">
        <f>IF(Afrapportering!U759="","",Afrapportering!U759)</f>
        <v/>
      </c>
      <c r="V778" s="52" t="str">
        <f>IF(Afrapportering!V759="","",Afrapportering!V759)</f>
        <v/>
      </c>
      <c r="W778" s="30" t="str">
        <f>IF(Afrapportering!W759="","",Afrapportering!W759)</f>
        <v/>
      </c>
      <c r="X778" s="52" t="str">
        <f>IF(Afrapportering!X759="","",Afrapportering!X759)</f>
        <v/>
      </c>
      <c r="Y778" s="30" t="str">
        <f>IF(Afrapportering!Y759="","",Afrapportering!Y759)</f>
        <v/>
      </c>
      <c r="Z778" s="52" t="str">
        <f>IFERROR(MAX(IF(OR(V778="",X778=""),"",IF(AND(AND(MONTH(F778)&gt;=7,MONTH(F778)&lt;8),AND(MONTH(H778)&gt;=7,MONTH(H778)&lt;8)),(NETWORKDAYS(F778,H778,Lister!$D$7:$D$13)-V778)*T778/NETWORKDAYS(Lister!$D$19,Lister!$E$19,Lister!$D$7:$D$13),IF(AND(AND(MONTH(F778)&gt;=7,MONTH(F778)&lt;8),MONTH(H778)&gt;7),(NETWORKDAYS(F778,Lister!$E$19,Lister!$D$7:$D$13)-V778)*T778/NETWORKDAYS(Lister!$D$19,Lister!$E$19,Lister!$D$7:$D$13),IF(MONTH(F778)&gt;7,0)))),0),"")</f>
        <v/>
      </c>
      <c r="AA778" s="30" t="str">
        <f>IF(Afrapportering!AA759="","",Afrapportering!AA759)</f>
        <v/>
      </c>
      <c r="AB778" s="52" t="str">
        <f>IFERROR(MAX(IF(OR(V778="",X778=""),"",IF(AND(AND(MONTH(F778)&gt;=8,MONTH(F778)&lt;9),AND(MONTH(H778)&gt;=8,MONTH(H778)&lt;9)),(NETWORKDAYS(F778,H778,Lister!$D$7:$D$13)-X778)*T778/NETWORKDAYS(Lister!$D$20,Lister!$E$20,Lister!$D$7:$D$13),IF(AND(MONTH(F778)=7,MONTH(H778)=8),(NETWORKDAYS(Lister!$D$20,H778,Lister!$D$7:$D$13)-X778)*T778/NETWORKDAYS(Lister!$D$20,Lister!$E$20,Lister!$D$7:$D$13),IF(AND(MONTH(F778)=7,MONTH(H778)=7),0)))),0),"")</f>
        <v/>
      </c>
      <c r="AC778" s="30" t="str">
        <f>IF(Afrapportering!AC759="","",Afrapportering!AC759)</f>
        <v/>
      </c>
      <c r="AD778" s="52" t="str">
        <f t="shared" si="95"/>
        <v/>
      </c>
      <c r="AE778" s="52" t="str">
        <f t="shared" si="96"/>
        <v/>
      </c>
      <c r="AF778" s="30" t="str">
        <f t="shared" si="97"/>
        <v/>
      </c>
      <c r="AG778" s="30" t="str">
        <f t="shared" si="98"/>
        <v/>
      </c>
      <c r="AH778" s="3" t="str">
        <f t="shared" si="99"/>
        <v/>
      </c>
    </row>
    <row r="779" spans="1:34" x14ac:dyDescent="0.25">
      <c r="A779" s="13" t="str">
        <f>+Afrapportering!A760</f>
        <v/>
      </c>
      <c r="B779" s="13" t="str">
        <f>+Afrapportering!B760</f>
        <v/>
      </c>
      <c r="C779" s="13" t="str">
        <f>+Afrapportering!C760</f>
        <v/>
      </c>
      <c r="D779" s="13" t="str">
        <f>+Afrapportering!D760</f>
        <v/>
      </c>
      <c r="E779" s="14" t="str">
        <f>+Afrapportering!E760</f>
        <v/>
      </c>
      <c r="F779" s="139" t="str">
        <f>IF(Afrapportering!F760 = "", "",Afrapportering!F760)</f>
        <v/>
      </c>
      <c r="G779" s="14" t="str">
        <f>+Afrapportering!G760</f>
        <v/>
      </c>
      <c r="H779" s="139" t="str">
        <f>IF(Afrapportering!H760 = "","",Afrapportering!H760)</f>
        <v/>
      </c>
      <c r="I779" s="140" t="str">
        <f>+Afrapportering!I760</f>
        <v/>
      </c>
      <c r="J779" s="13" t="str">
        <f>+Afrapportering!J760</f>
        <v/>
      </c>
      <c r="K779" s="32" t="str">
        <f t="shared" si="92"/>
        <v/>
      </c>
      <c r="L779" s="31" t="str">
        <f>IF(Ansøgning!J765="","",Ansøgning!J765)</f>
        <v/>
      </c>
      <c r="M779" s="134" t="str">
        <f>IF(Afrapportering!M760="","",Afrapportering!M760)</f>
        <v/>
      </c>
      <c r="N779" s="31" t="str">
        <f>IF(Ansøgning!K765="","",Ansøgning!K765)</f>
        <v/>
      </c>
      <c r="O779" s="134">
        <f>IF(Afrapportering!O760="",,Afrapportering!O760)</f>
        <v>0</v>
      </c>
      <c r="P779" s="15" t="str">
        <f>IF(Ansøgning!L765="","",Ansøgning!L765)</f>
        <v/>
      </c>
      <c r="Q779" s="15" t="str">
        <f t="shared" si="93"/>
        <v/>
      </c>
      <c r="R779" s="15"/>
      <c r="S779" s="15" t="str">
        <f>IF(Afrapportering!S760="","",Afrapportering!S760)</f>
        <v/>
      </c>
      <c r="T779" s="31" t="str">
        <f t="shared" si="94"/>
        <v/>
      </c>
      <c r="U779" s="30" t="str">
        <f>IF(Afrapportering!U760="","",Afrapportering!U760)</f>
        <v/>
      </c>
      <c r="V779" s="52" t="str">
        <f>IF(Afrapportering!V760="","",Afrapportering!V760)</f>
        <v/>
      </c>
      <c r="W779" s="30" t="str">
        <f>IF(Afrapportering!W760="","",Afrapportering!W760)</f>
        <v/>
      </c>
      <c r="X779" s="52" t="str">
        <f>IF(Afrapportering!X760="","",Afrapportering!X760)</f>
        <v/>
      </c>
      <c r="Y779" s="30" t="str">
        <f>IF(Afrapportering!Y760="","",Afrapportering!Y760)</f>
        <v/>
      </c>
      <c r="Z779" s="52" t="str">
        <f>IFERROR(MAX(IF(OR(V779="",X779=""),"",IF(AND(AND(MONTH(F779)&gt;=7,MONTH(F779)&lt;8),AND(MONTH(H779)&gt;=7,MONTH(H779)&lt;8)),(NETWORKDAYS(F779,H779,Lister!$D$7:$D$13)-V779)*T779/NETWORKDAYS(Lister!$D$19,Lister!$E$19,Lister!$D$7:$D$13),IF(AND(AND(MONTH(F779)&gt;=7,MONTH(F779)&lt;8),MONTH(H779)&gt;7),(NETWORKDAYS(F779,Lister!$E$19,Lister!$D$7:$D$13)-V779)*T779/NETWORKDAYS(Lister!$D$19,Lister!$E$19,Lister!$D$7:$D$13),IF(MONTH(F779)&gt;7,0)))),0),"")</f>
        <v/>
      </c>
      <c r="AA779" s="30" t="str">
        <f>IF(Afrapportering!AA760="","",Afrapportering!AA760)</f>
        <v/>
      </c>
      <c r="AB779" s="52" t="str">
        <f>IFERROR(MAX(IF(OR(V779="",X779=""),"",IF(AND(AND(MONTH(F779)&gt;=8,MONTH(F779)&lt;9),AND(MONTH(H779)&gt;=8,MONTH(H779)&lt;9)),(NETWORKDAYS(F779,H779,Lister!$D$7:$D$13)-X779)*T779/NETWORKDAYS(Lister!$D$20,Lister!$E$20,Lister!$D$7:$D$13),IF(AND(MONTH(F779)=7,MONTH(H779)=8),(NETWORKDAYS(Lister!$D$20,H779,Lister!$D$7:$D$13)-X779)*T779/NETWORKDAYS(Lister!$D$20,Lister!$E$20,Lister!$D$7:$D$13),IF(AND(MONTH(F779)=7,MONTH(H779)=7),0)))),0),"")</f>
        <v/>
      </c>
      <c r="AC779" s="30" t="str">
        <f>IF(Afrapportering!AC760="","",Afrapportering!AC760)</f>
        <v/>
      </c>
      <c r="AD779" s="52" t="str">
        <f t="shared" si="95"/>
        <v/>
      </c>
      <c r="AE779" s="52" t="str">
        <f t="shared" si="96"/>
        <v/>
      </c>
      <c r="AF779" s="30" t="str">
        <f t="shared" si="97"/>
        <v/>
      </c>
      <c r="AG779" s="30" t="str">
        <f t="shared" si="98"/>
        <v/>
      </c>
      <c r="AH779" s="3" t="str">
        <f t="shared" si="99"/>
        <v/>
      </c>
    </row>
    <row r="780" spans="1:34" x14ac:dyDescent="0.25">
      <c r="A780" s="13" t="str">
        <f>+Afrapportering!A761</f>
        <v/>
      </c>
      <c r="B780" s="13" t="str">
        <f>+Afrapportering!B761</f>
        <v/>
      </c>
      <c r="C780" s="13" t="str">
        <f>+Afrapportering!C761</f>
        <v/>
      </c>
      <c r="D780" s="13" t="str">
        <f>+Afrapportering!D761</f>
        <v/>
      </c>
      <c r="E780" s="14" t="str">
        <f>+Afrapportering!E761</f>
        <v/>
      </c>
      <c r="F780" s="139" t="str">
        <f>IF(Afrapportering!F761 = "", "",Afrapportering!F761)</f>
        <v/>
      </c>
      <c r="G780" s="14" t="str">
        <f>+Afrapportering!G761</f>
        <v/>
      </c>
      <c r="H780" s="139" t="str">
        <f>IF(Afrapportering!H761 = "","",Afrapportering!H761)</f>
        <v/>
      </c>
      <c r="I780" s="140" t="str">
        <f>+Afrapportering!I761</f>
        <v/>
      </c>
      <c r="J780" s="13" t="str">
        <f>+Afrapportering!J761</f>
        <v/>
      </c>
      <c r="K780" s="32" t="str">
        <f t="shared" si="92"/>
        <v/>
      </c>
      <c r="L780" s="31" t="str">
        <f>IF(Ansøgning!J766="","",Ansøgning!J766)</f>
        <v/>
      </c>
      <c r="M780" s="134" t="str">
        <f>IF(Afrapportering!M761="","",Afrapportering!M761)</f>
        <v/>
      </c>
      <c r="N780" s="31" t="str">
        <f>IF(Ansøgning!K766="","",Ansøgning!K766)</f>
        <v/>
      </c>
      <c r="O780" s="134">
        <f>IF(Afrapportering!O761="",,Afrapportering!O761)</f>
        <v>0</v>
      </c>
      <c r="P780" s="15" t="str">
        <f>IF(Ansøgning!L766="","",Ansøgning!L766)</f>
        <v/>
      </c>
      <c r="Q780" s="15" t="str">
        <f t="shared" si="93"/>
        <v/>
      </c>
      <c r="R780" s="15"/>
      <c r="S780" s="15" t="str">
        <f>IF(Afrapportering!S761="","",Afrapportering!S761)</f>
        <v/>
      </c>
      <c r="T780" s="31" t="str">
        <f t="shared" si="94"/>
        <v/>
      </c>
      <c r="U780" s="30" t="str">
        <f>IF(Afrapportering!U761="","",Afrapportering!U761)</f>
        <v/>
      </c>
      <c r="V780" s="52" t="str">
        <f>IF(Afrapportering!V761="","",Afrapportering!V761)</f>
        <v/>
      </c>
      <c r="W780" s="30" t="str">
        <f>IF(Afrapportering!W761="","",Afrapportering!W761)</f>
        <v/>
      </c>
      <c r="X780" s="52" t="str">
        <f>IF(Afrapportering!X761="","",Afrapportering!X761)</f>
        <v/>
      </c>
      <c r="Y780" s="30" t="str">
        <f>IF(Afrapportering!Y761="","",Afrapportering!Y761)</f>
        <v/>
      </c>
      <c r="Z780" s="52" t="str">
        <f>IFERROR(MAX(IF(OR(V780="",X780=""),"",IF(AND(AND(MONTH(F780)&gt;=7,MONTH(F780)&lt;8),AND(MONTH(H780)&gt;=7,MONTH(H780)&lt;8)),(NETWORKDAYS(F780,H780,Lister!$D$7:$D$13)-V780)*T780/NETWORKDAYS(Lister!$D$19,Lister!$E$19,Lister!$D$7:$D$13),IF(AND(AND(MONTH(F780)&gt;=7,MONTH(F780)&lt;8),MONTH(H780)&gt;7),(NETWORKDAYS(F780,Lister!$E$19,Lister!$D$7:$D$13)-V780)*T780/NETWORKDAYS(Lister!$D$19,Lister!$E$19,Lister!$D$7:$D$13),IF(MONTH(F780)&gt;7,0)))),0),"")</f>
        <v/>
      </c>
      <c r="AA780" s="30" t="str">
        <f>IF(Afrapportering!AA761="","",Afrapportering!AA761)</f>
        <v/>
      </c>
      <c r="AB780" s="52" t="str">
        <f>IFERROR(MAX(IF(OR(V780="",X780=""),"",IF(AND(AND(MONTH(F780)&gt;=8,MONTH(F780)&lt;9),AND(MONTH(H780)&gt;=8,MONTH(H780)&lt;9)),(NETWORKDAYS(F780,H780,Lister!$D$7:$D$13)-X780)*T780/NETWORKDAYS(Lister!$D$20,Lister!$E$20,Lister!$D$7:$D$13),IF(AND(MONTH(F780)=7,MONTH(H780)=8),(NETWORKDAYS(Lister!$D$20,H780,Lister!$D$7:$D$13)-X780)*T780/NETWORKDAYS(Lister!$D$20,Lister!$E$20,Lister!$D$7:$D$13),IF(AND(MONTH(F780)=7,MONTH(H780)=7),0)))),0),"")</f>
        <v/>
      </c>
      <c r="AC780" s="30" t="str">
        <f>IF(Afrapportering!AC761="","",Afrapportering!AC761)</f>
        <v/>
      </c>
      <c r="AD780" s="52" t="str">
        <f t="shared" si="95"/>
        <v/>
      </c>
      <c r="AE780" s="52" t="str">
        <f t="shared" si="96"/>
        <v/>
      </c>
      <c r="AF780" s="30" t="str">
        <f t="shared" si="97"/>
        <v/>
      </c>
      <c r="AG780" s="30" t="str">
        <f t="shared" si="98"/>
        <v/>
      </c>
      <c r="AH780" s="3" t="str">
        <f t="shared" si="99"/>
        <v/>
      </c>
    </row>
    <row r="781" spans="1:34" x14ac:dyDescent="0.25">
      <c r="A781" s="13" t="str">
        <f>+Afrapportering!A762</f>
        <v/>
      </c>
      <c r="B781" s="13" t="str">
        <f>+Afrapportering!B762</f>
        <v/>
      </c>
      <c r="C781" s="13" t="str">
        <f>+Afrapportering!C762</f>
        <v/>
      </c>
      <c r="D781" s="13" t="str">
        <f>+Afrapportering!D762</f>
        <v/>
      </c>
      <c r="E781" s="14" t="str">
        <f>+Afrapportering!E762</f>
        <v/>
      </c>
      <c r="F781" s="139" t="str">
        <f>IF(Afrapportering!F762 = "", "",Afrapportering!F762)</f>
        <v/>
      </c>
      <c r="G781" s="14" t="str">
        <f>+Afrapportering!G762</f>
        <v/>
      </c>
      <c r="H781" s="139" t="str">
        <f>IF(Afrapportering!H762 = "","",Afrapportering!H762)</f>
        <v/>
      </c>
      <c r="I781" s="140" t="str">
        <f>+Afrapportering!I762</f>
        <v/>
      </c>
      <c r="J781" s="13" t="str">
        <f>+Afrapportering!J762</f>
        <v/>
      </c>
      <c r="K781" s="32" t="str">
        <f t="shared" si="92"/>
        <v/>
      </c>
      <c r="L781" s="31" t="str">
        <f>IF(Ansøgning!J767="","",Ansøgning!J767)</f>
        <v/>
      </c>
      <c r="M781" s="134" t="str">
        <f>IF(Afrapportering!M762="","",Afrapportering!M762)</f>
        <v/>
      </c>
      <c r="N781" s="31" t="str">
        <f>IF(Ansøgning!K767="","",Ansøgning!K767)</f>
        <v/>
      </c>
      <c r="O781" s="134">
        <f>IF(Afrapportering!O762="",,Afrapportering!O762)</f>
        <v>0</v>
      </c>
      <c r="P781" s="15" t="str">
        <f>IF(Ansøgning!L767="","",Ansøgning!L767)</f>
        <v/>
      </c>
      <c r="Q781" s="15" t="str">
        <f t="shared" si="93"/>
        <v/>
      </c>
      <c r="R781" s="15"/>
      <c r="S781" s="15" t="str">
        <f>IF(Afrapportering!S762="","",Afrapportering!S762)</f>
        <v/>
      </c>
      <c r="T781" s="31" t="str">
        <f t="shared" si="94"/>
        <v/>
      </c>
      <c r="U781" s="30" t="str">
        <f>IF(Afrapportering!U762="","",Afrapportering!U762)</f>
        <v/>
      </c>
      <c r="V781" s="52" t="str">
        <f>IF(Afrapportering!V762="","",Afrapportering!V762)</f>
        <v/>
      </c>
      <c r="W781" s="30" t="str">
        <f>IF(Afrapportering!W762="","",Afrapportering!W762)</f>
        <v/>
      </c>
      <c r="X781" s="52" t="str">
        <f>IF(Afrapportering!X762="","",Afrapportering!X762)</f>
        <v/>
      </c>
      <c r="Y781" s="30" t="str">
        <f>IF(Afrapportering!Y762="","",Afrapportering!Y762)</f>
        <v/>
      </c>
      <c r="Z781" s="52" t="str">
        <f>IFERROR(MAX(IF(OR(V781="",X781=""),"",IF(AND(AND(MONTH(F781)&gt;=7,MONTH(F781)&lt;8),AND(MONTH(H781)&gt;=7,MONTH(H781)&lt;8)),(NETWORKDAYS(F781,H781,Lister!$D$7:$D$13)-V781)*T781/NETWORKDAYS(Lister!$D$19,Lister!$E$19,Lister!$D$7:$D$13),IF(AND(AND(MONTH(F781)&gt;=7,MONTH(F781)&lt;8),MONTH(H781)&gt;7),(NETWORKDAYS(F781,Lister!$E$19,Lister!$D$7:$D$13)-V781)*T781/NETWORKDAYS(Lister!$D$19,Lister!$E$19,Lister!$D$7:$D$13),IF(MONTH(F781)&gt;7,0)))),0),"")</f>
        <v/>
      </c>
      <c r="AA781" s="30" t="str">
        <f>IF(Afrapportering!AA762="","",Afrapportering!AA762)</f>
        <v/>
      </c>
      <c r="AB781" s="52" t="str">
        <f>IFERROR(MAX(IF(OR(V781="",X781=""),"",IF(AND(AND(MONTH(F781)&gt;=8,MONTH(F781)&lt;9),AND(MONTH(H781)&gt;=8,MONTH(H781)&lt;9)),(NETWORKDAYS(F781,H781,Lister!$D$7:$D$13)-X781)*T781/NETWORKDAYS(Lister!$D$20,Lister!$E$20,Lister!$D$7:$D$13),IF(AND(MONTH(F781)=7,MONTH(H781)=8),(NETWORKDAYS(Lister!$D$20,H781,Lister!$D$7:$D$13)-X781)*T781/NETWORKDAYS(Lister!$D$20,Lister!$E$20,Lister!$D$7:$D$13),IF(AND(MONTH(F781)=7,MONTH(H781)=7),0)))),0),"")</f>
        <v/>
      </c>
      <c r="AC781" s="30" t="str">
        <f>IF(Afrapportering!AC762="","",Afrapportering!AC762)</f>
        <v/>
      </c>
      <c r="AD781" s="52" t="str">
        <f t="shared" si="95"/>
        <v/>
      </c>
      <c r="AE781" s="52" t="str">
        <f t="shared" si="96"/>
        <v/>
      </c>
      <c r="AF781" s="30" t="str">
        <f t="shared" si="97"/>
        <v/>
      </c>
      <c r="AG781" s="30" t="str">
        <f t="shared" si="98"/>
        <v/>
      </c>
      <c r="AH781" s="3" t="str">
        <f t="shared" si="99"/>
        <v/>
      </c>
    </row>
    <row r="782" spans="1:34" x14ac:dyDescent="0.25">
      <c r="A782" s="13" t="str">
        <f>+Afrapportering!A763</f>
        <v/>
      </c>
      <c r="B782" s="13" t="str">
        <f>+Afrapportering!B763</f>
        <v/>
      </c>
      <c r="C782" s="13" t="str">
        <f>+Afrapportering!C763</f>
        <v/>
      </c>
      <c r="D782" s="13" t="str">
        <f>+Afrapportering!D763</f>
        <v/>
      </c>
      <c r="E782" s="14" t="str">
        <f>+Afrapportering!E763</f>
        <v/>
      </c>
      <c r="F782" s="139" t="str">
        <f>IF(Afrapportering!F763 = "", "",Afrapportering!F763)</f>
        <v/>
      </c>
      <c r="G782" s="14" t="str">
        <f>+Afrapportering!G763</f>
        <v/>
      </c>
      <c r="H782" s="139" t="str">
        <f>IF(Afrapportering!H763 = "","",Afrapportering!H763)</f>
        <v/>
      </c>
      <c r="I782" s="140" t="str">
        <f>+Afrapportering!I763</f>
        <v/>
      </c>
      <c r="J782" s="13" t="str">
        <f>+Afrapportering!J763</f>
        <v/>
      </c>
      <c r="K782" s="32" t="str">
        <f t="shared" si="92"/>
        <v/>
      </c>
      <c r="L782" s="31" t="str">
        <f>IF(Ansøgning!J768="","",Ansøgning!J768)</f>
        <v/>
      </c>
      <c r="M782" s="134" t="str">
        <f>IF(Afrapportering!M763="","",Afrapportering!M763)</f>
        <v/>
      </c>
      <c r="N782" s="31" t="str">
        <f>IF(Ansøgning!K768="","",Ansøgning!K768)</f>
        <v/>
      </c>
      <c r="O782" s="134">
        <f>IF(Afrapportering!O763="",,Afrapportering!O763)</f>
        <v>0</v>
      </c>
      <c r="P782" s="15" t="str">
        <f>IF(Ansøgning!L768="","",Ansøgning!L768)</f>
        <v/>
      </c>
      <c r="Q782" s="15" t="str">
        <f t="shared" si="93"/>
        <v/>
      </c>
      <c r="R782" s="15"/>
      <c r="S782" s="15" t="str">
        <f>IF(Afrapportering!S763="","",Afrapportering!S763)</f>
        <v/>
      </c>
      <c r="T782" s="31" t="str">
        <f t="shared" si="94"/>
        <v/>
      </c>
      <c r="U782" s="30" t="str">
        <f>IF(Afrapportering!U763="","",Afrapportering!U763)</f>
        <v/>
      </c>
      <c r="V782" s="52" t="str">
        <f>IF(Afrapportering!V763="","",Afrapportering!V763)</f>
        <v/>
      </c>
      <c r="W782" s="30" t="str">
        <f>IF(Afrapportering!W763="","",Afrapportering!W763)</f>
        <v/>
      </c>
      <c r="X782" s="52" t="str">
        <f>IF(Afrapportering!X763="","",Afrapportering!X763)</f>
        <v/>
      </c>
      <c r="Y782" s="30" t="str">
        <f>IF(Afrapportering!Y763="","",Afrapportering!Y763)</f>
        <v/>
      </c>
      <c r="Z782" s="52" t="str">
        <f>IFERROR(MAX(IF(OR(V782="",X782=""),"",IF(AND(AND(MONTH(F782)&gt;=7,MONTH(F782)&lt;8),AND(MONTH(H782)&gt;=7,MONTH(H782)&lt;8)),(NETWORKDAYS(F782,H782,Lister!$D$7:$D$13)-V782)*T782/NETWORKDAYS(Lister!$D$19,Lister!$E$19,Lister!$D$7:$D$13),IF(AND(AND(MONTH(F782)&gt;=7,MONTH(F782)&lt;8),MONTH(H782)&gt;7),(NETWORKDAYS(F782,Lister!$E$19,Lister!$D$7:$D$13)-V782)*T782/NETWORKDAYS(Lister!$D$19,Lister!$E$19,Lister!$D$7:$D$13),IF(MONTH(F782)&gt;7,0)))),0),"")</f>
        <v/>
      </c>
      <c r="AA782" s="30" t="str">
        <f>IF(Afrapportering!AA763="","",Afrapportering!AA763)</f>
        <v/>
      </c>
      <c r="AB782" s="52" t="str">
        <f>IFERROR(MAX(IF(OR(V782="",X782=""),"",IF(AND(AND(MONTH(F782)&gt;=8,MONTH(F782)&lt;9),AND(MONTH(H782)&gt;=8,MONTH(H782)&lt;9)),(NETWORKDAYS(F782,H782,Lister!$D$7:$D$13)-X782)*T782/NETWORKDAYS(Lister!$D$20,Lister!$E$20,Lister!$D$7:$D$13),IF(AND(MONTH(F782)=7,MONTH(H782)=8),(NETWORKDAYS(Lister!$D$20,H782,Lister!$D$7:$D$13)-X782)*T782/NETWORKDAYS(Lister!$D$20,Lister!$E$20,Lister!$D$7:$D$13),IF(AND(MONTH(F782)=7,MONTH(H782)=7),0)))),0),"")</f>
        <v/>
      </c>
      <c r="AC782" s="30" t="str">
        <f>IF(Afrapportering!AC763="","",Afrapportering!AC763)</f>
        <v/>
      </c>
      <c r="AD782" s="52" t="str">
        <f t="shared" si="95"/>
        <v/>
      </c>
      <c r="AE782" s="52" t="str">
        <f t="shared" si="96"/>
        <v/>
      </c>
      <c r="AF782" s="30" t="str">
        <f t="shared" si="97"/>
        <v/>
      </c>
      <c r="AG782" s="30" t="str">
        <f t="shared" si="98"/>
        <v/>
      </c>
      <c r="AH782" s="3" t="str">
        <f t="shared" si="99"/>
        <v/>
      </c>
    </row>
    <row r="783" spans="1:34" x14ac:dyDescent="0.25">
      <c r="A783" s="13" t="str">
        <f>+Afrapportering!A764</f>
        <v/>
      </c>
      <c r="B783" s="13" t="str">
        <f>+Afrapportering!B764</f>
        <v/>
      </c>
      <c r="C783" s="13" t="str">
        <f>+Afrapportering!C764</f>
        <v/>
      </c>
      <c r="D783" s="13" t="str">
        <f>+Afrapportering!D764</f>
        <v/>
      </c>
      <c r="E783" s="14" t="str">
        <f>+Afrapportering!E764</f>
        <v/>
      </c>
      <c r="F783" s="139" t="str">
        <f>IF(Afrapportering!F764 = "", "",Afrapportering!F764)</f>
        <v/>
      </c>
      <c r="G783" s="14" t="str">
        <f>+Afrapportering!G764</f>
        <v/>
      </c>
      <c r="H783" s="139" t="str">
        <f>IF(Afrapportering!H764 = "","",Afrapportering!H764)</f>
        <v/>
      </c>
      <c r="I783" s="140" t="str">
        <f>+Afrapportering!I764</f>
        <v/>
      </c>
      <c r="J783" s="13" t="str">
        <f>+Afrapportering!J764</f>
        <v/>
      </c>
      <c r="K783" s="32" t="str">
        <f t="shared" si="92"/>
        <v/>
      </c>
      <c r="L783" s="31" t="str">
        <f>IF(Ansøgning!J769="","",Ansøgning!J769)</f>
        <v/>
      </c>
      <c r="M783" s="134" t="str">
        <f>IF(Afrapportering!M764="","",Afrapportering!M764)</f>
        <v/>
      </c>
      <c r="N783" s="31" t="str">
        <f>IF(Ansøgning!K769="","",Ansøgning!K769)</f>
        <v/>
      </c>
      <c r="O783" s="134">
        <f>IF(Afrapportering!O764="",,Afrapportering!O764)</f>
        <v>0</v>
      </c>
      <c r="P783" s="15" t="str">
        <f>IF(Ansøgning!L769="","",Ansøgning!L769)</f>
        <v/>
      </c>
      <c r="Q783" s="15" t="str">
        <f t="shared" si="93"/>
        <v/>
      </c>
      <c r="R783" s="15"/>
      <c r="S783" s="15" t="str">
        <f>IF(Afrapportering!S764="","",Afrapportering!S764)</f>
        <v/>
      </c>
      <c r="T783" s="31" t="str">
        <f t="shared" si="94"/>
        <v/>
      </c>
      <c r="U783" s="30" t="str">
        <f>IF(Afrapportering!U764="","",Afrapportering!U764)</f>
        <v/>
      </c>
      <c r="V783" s="52" t="str">
        <f>IF(Afrapportering!V764="","",Afrapportering!V764)</f>
        <v/>
      </c>
      <c r="W783" s="30" t="str">
        <f>IF(Afrapportering!W764="","",Afrapportering!W764)</f>
        <v/>
      </c>
      <c r="X783" s="52" t="str">
        <f>IF(Afrapportering!X764="","",Afrapportering!X764)</f>
        <v/>
      </c>
      <c r="Y783" s="30" t="str">
        <f>IF(Afrapportering!Y764="","",Afrapportering!Y764)</f>
        <v/>
      </c>
      <c r="Z783" s="52" t="str">
        <f>IFERROR(MAX(IF(OR(V783="",X783=""),"",IF(AND(AND(MONTH(F783)&gt;=7,MONTH(F783)&lt;8),AND(MONTH(H783)&gt;=7,MONTH(H783)&lt;8)),(NETWORKDAYS(F783,H783,Lister!$D$7:$D$13)-V783)*T783/NETWORKDAYS(Lister!$D$19,Lister!$E$19,Lister!$D$7:$D$13),IF(AND(AND(MONTH(F783)&gt;=7,MONTH(F783)&lt;8),MONTH(H783)&gt;7),(NETWORKDAYS(F783,Lister!$E$19,Lister!$D$7:$D$13)-V783)*T783/NETWORKDAYS(Lister!$D$19,Lister!$E$19,Lister!$D$7:$D$13),IF(MONTH(F783)&gt;7,0)))),0),"")</f>
        <v/>
      </c>
      <c r="AA783" s="30" t="str">
        <f>IF(Afrapportering!AA764="","",Afrapportering!AA764)</f>
        <v/>
      </c>
      <c r="AB783" s="52" t="str">
        <f>IFERROR(MAX(IF(OR(V783="",X783=""),"",IF(AND(AND(MONTH(F783)&gt;=8,MONTH(F783)&lt;9),AND(MONTH(H783)&gt;=8,MONTH(H783)&lt;9)),(NETWORKDAYS(F783,H783,Lister!$D$7:$D$13)-X783)*T783/NETWORKDAYS(Lister!$D$20,Lister!$E$20,Lister!$D$7:$D$13),IF(AND(MONTH(F783)=7,MONTH(H783)=8),(NETWORKDAYS(Lister!$D$20,H783,Lister!$D$7:$D$13)-X783)*T783/NETWORKDAYS(Lister!$D$20,Lister!$E$20,Lister!$D$7:$D$13),IF(AND(MONTH(F783)=7,MONTH(H783)=7),0)))),0),"")</f>
        <v/>
      </c>
      <c r="AC783" s="30" t="str">
        <f>IF(Afrapportering!AC764="","",Afrapportering!AC764)</f>
        <v/>
      </c>
      <c r="AD783" s="52" t="str">
        <f t="shared" si="95"/>
        <v/>
      </c>
      <c r="AE783" s="52" t="str">
        <f t="shared" si="96"/>
        <v/>
      </c>
      <c r="AF783" s="30" t="str">
        <f t="shared" si="97"/>
        <v/>
      </c>
      <c r="AG783" s="30" t="str">
        <f t="shared" si="98"/>
        <v/>
      </c>
      <c r="AH783" s="3" t="str">
        <f t="shared" si="99"/>
        <v/>
      </c>
    </row>
    <row r="784" spans="1:34" x14ac:dyDescent="0.25">
      <c r="A784" s="13" t="str">
        <f>+Afrapportering!A765</f>
        <v/>
      </c>
      <c r="B784" s="13" t="str">
        <f>+Afrapportering!B765</f>
        <v/>
      </c>
      <c r="C784" s="13" t="str">
        <f>+Afrapportering!C765</f>
        <v/>
      </c>
      <c r="D784" s="13" t="str">
        <f>+Afrapportering!D765</f>
        <v/>
      </c>
      <c r="E784" s="14" t="str">
        <f>+Afrapportering!E765</f>
        <v/>
      </c>
      <c r="F784" s="139" t="str">
        <f>IF(Afrapportering!F765 = "", "",Afrapportering!F765)</f>
        <v/>
      </c>
      <c r="G784" s="14" t="str">
        <f>+Afrapportering!G765</f>
        <v/>
      </c>
      <c r="H784" s="139" t="str">
        <f>IF(Afrapportering!H765 = "","",Afrapportering!H765)</f>
        <v/>
      </c>
      <c r="I784" s="140" t="str">
        <f>+Afrapportering!I765</f>
        <v/>
      </c>
      <c r="J784" s="13" t="str">
        <f>+Afrapportering!J765</f>
        <v/>
      </c>
      <c r="K784" s="32" t="str">
        <f t="shared" si="92"/>
        <v/>
      </c>
      <c r="L784" s="31" t="str">
        <f>IF(Ansøgning!J770="","",Ansøgning!J770)</f>
        <v/>
      </c>
      <c r="M784" s="134" t="str">
        <f>IF(Afrapportering!M765="","",Afrapportering!M765)</f>
        <v/>
      </c>
      <c r="N784" s="31" t="str">
        <f>IF(Ansøgning!K770="","",Ansøgning!K770)</f>
        <v/>
      </c>
      <c r="O784" s="134">
        <f>IF(Afrapportering!O765="",,Afrapportering!O765)</f>
        <v>0</v>
      </c>
      <c r="P784" s="15" t="str">
        <f>IF(Ansøgning!L770="","",Ansøgning!L770)</f>
        <v/>
      </c>
      <c r="Q784" s="15" t="str">
        <f t="shared" si="93"/>
        <v/>
      </c>
      <c r="R784" s="15"/>
      <c r="S784" s="15" t="str">
        <f>IF(Afrapportering!S765="","",Afrapportering!S765)</f>
        <v/>
      </c>
      <c r="T784" s="31" t="str">
        <f t="shared" si="94"/>
        <v/>
      </c>
      <c r="U784" s="30" t="str">
        <f>IF(Afrapportering!U765="","",Afrapportering!U765)</f>
        <v/>
      </c>
      <c r="V784" s="52" t="str">
        <f>IF(Afrapportering!V765="","",Afrapportering!V765)</f>
        <v/>
      </c>
      <c r="W784" s="30" t="str">
        <f>IF(Afrapportering!W765="","",Afrapportering!W765)</f>
        <v/>
      </c>
      <c r="X784" s="52" t="str">
        <f>IF(Afrapportering!X765="","",Afrapportering!X765)</f>
        <v/>
      </c>
      <c r="Y784" s="30" t="str">
        <f>IF(Afrapportering!Y765="","",Afrapportering!Y765)</f>
        <v/>
      </c>
      <c r="Z784" s="52" t="str">
        <f>IFERROR(MAX(IF(OR(V784="",X784=""),"",IF(AND(AND(MONTH(F784)&gt;=7,MONTH(F784)&lt;8),AND(MONTH(H784)&gt;=7,MONTH(H784)&lt;8)),(NETWORKDAYS(F784,H784,Lister!$D$7:$D$13)-V784)*T784/NETWORKDAYS(Lister!$D$19,Lister!$E$19,Lister!$D$7:$D$13),IF(AND(AND(MONTH(F784)&gt;=7,MONTH(F784)&lt;8),MONTH(H784)&gt;7),(NETWORKDAYS(F784,Lister!$E$19,Lister!$D$7:$D$13)-V784)*T784/NETWORKDAYS(Lister!$D$19,Lister!$E$19,Lister!$D$7:$D$13),IF(MONTH(F784)&gt;7,0)))),0),"")</f>
        <v/>
      </c>
      <c r="AA784" s="30" t="str">
        <f>IF(Afrapportering!AA765="","",Afrapportering!AA765)</f>
        <v/>
      </c>
      <c r="AB784" s="52" t="str">
        <f>IFERROR(MAX(IF(OR(V784="",X784=""),"",IF(AND(AND(MONTH(F784)&gt;=8,MONTH(F784)&lt;9),AND(MONTH(H784)&gt;=8,MONTH(H784)&lt;9)),(NETWORKDAYS(F784,H784,Lister!$D$7:$D$13)-X784)*T784/NETWORKDAYS(Lister!$D$20,Lister!$E$20,Lister!$D$7:$D$13),IF(AND(MONTH(F784)=7,MONTH(H784)=8),(NETWORKDAYS(Lister!$D$20,H784,Lister!$D$7:$D$13)-X784)*T784/NETWORKDAYS(Lister!$D$20,Lister!$E$20,Lister!$D$7:$D$13),IF(AND(MONTH(F784)=7,MONTH(H784)=7),0)))),0),"")</f>
        <v/>
      </c>
      <c r="AC784" s="30" t="str">
        <f>IF(Afrapportering!AC765="","",Afrapportering!AC765)</f>
        <v/>
      </c>
      <c r="AD784" s="52" t="str">
        <f t="shared" si="95"/>
        <v/>
      </c>
      <c r="AE784" s="52" t="str">
        <f t="shared" si="96"/>
        <v/>
      </c>
      <c r="AF784" s="30" t="str">
        <f t="shared" si="97"/>
        <v/>
      </c>
      <c r="AG784" s="30" t="str">
        <f t="shared" si="98"/>
        <v/>
      </c>
      <c r="AH784" s="3" t="str">
        <f t="shared" si="99"/>
        <v/>
      </c>
    </row>
    <row r="785" spans="1:34" x14ac:dyDescent="0.25">
      <c r="A785" s="13" t="str">
        <f>+Afrapportering!A766</f>
        <v/>
      </c>
      <c r="B785" s="13" t="str">
        <f>+Afrapportering!B766</f>
        <v/>
      </c>
      <c r="C785" s="13" t="str">
        <f>+Afrapportering!C766</f>
        <v/>
      </c>
      <c r="D785" s="13" t="str">
        <f>+Afrapportering!D766</f>
        <v/>
      </c>
      <c r="E785" s="14" t="str">
        <f>+Afrapportering!E766</f>
        <v/>
      </c>
      <c r="F785" s="139" t="str">
        <f>IF(Afrapportering!F766 = "", "",Afrapportering!F766)</f>
        <v/>
      </c>
      <c r="G785" s="14" t="str">
        <f>+Afrapportering!G766</f>
        <v/>
      </c>
      <c r="H785" s="139" t="str">
        <f>IF(Afrapportering!H766 = "","",Afrapportering!H766)</f>
        <v/>
      </c>
      <c r="I785" s="140" t="str">
        <f>+Afrapportering!I766</f>
        <v/>
      </c>
      <c r="J785" s="13" t="str">
        <f>+Afrapportering!J766</f>
        <v/>
      </c>
      <c r="K785" s="32" t="str">
        <f t="shared" si="92"/>
        <v/>
      </c>
      <c r="L785" s="31" t="str">
        <f>IF(Ansøgning!J771="","",Ansøgning!J771)</f>
        <v/>
      </c>
      <c r="M785" s="134" t="str">
        <f>IF(Afrapportering!M766="","",Afrapportering!M766)</f>
        <v/>
      </c>
      <c r="N785" s="31" t="str">
        <f>IF(Ansøgning!K771="","",Ansøgning!K771)</f>
        <v/>
      </c>
      <c r="O785" s="134">
        <f>IF(Afrapportering!O766="",,Afrapportering!O766)</f>
        <v>0</v>
      </c>
      <c r="P785" s="15" t="str">
        <f>IF(Ansøgning!L771="","",Ansøgning!L771)</f>
        <v/>
      </c>
      <c r="Q785" s="15" t="str">
        <f t="shared" si="93"/>
        <v/>
      </c>
      <c r="R785" s="15"/>
      <c r="S785" s="15" t="str">
        <f>IF(Afrapportering!S766="","",Afrapportering!S766)</f>
        <v/>
      </c>
      <c r="T785" s="31" t="str">
        <f t="shared" si="94"/>
        <v/>
      </c>
      <c r="U785" s="30" t="str">
        <f>IF(Afrapportering!U766="","",Afrapportering!U766)</f>
        <v/>
      </c>
      <c r="V785" s="52" t="str">
        <f>IF(Afrapportering!V766="","",Afrapportering!V766)</f>
        <v/>
      </c>
      <c r="W785" s="30" t="str">
        <f>IF(Afrapportering!W766="","",Afrapportering!W766)</f>
        <v/>
      </c>
      <c r="X785" s="52" t="str">
        <f>IF(Afrapportering!X766="","",Afrapportering!X766)</f>
        <v/>
      </c>
      <c r="Y785" s="30" t="str">
        <f>IF(Afrapportering!Y766="","",Afrapportering!Y766)</f>
        <v/>
      </c>
      <c r="Z785" s="52" t="str">
        <f>IFERROR(MAX(IF(OR(V785="",X785=""),"",IF(AND(AND(MONTH(F785)&gt;=7,MONTH(F785)&lt;8),AND(MONTH(H785)&gt;=7,MONTH(H785)&lt;8)),(NETWORKDAYS(F785,H785,Lister!$D$7:$D$13)-V785)*T785/NETWORKDAYS(Lister!$D$19,Lister!$E$19,Lister!$D$7:$D$13),IF(AND(AND(MONTH(F785)&gt;=7,MONTH(F785)&lt;8),MONTH(H785)&gt;7),(NETWORKDAYS(F785,Lister!$E$19,Lister!$D$7:$D$13)-V785)*T785/NETWORKDAYS(Lister!$D$19,Lister!$E$19,Lister!$D$7:$D$13),IF(MONTH(F785)&gt;7,0)))),0),"")</f>
        <v/>
      </c>
      <c r="AA785" s="30" t="str">
        <f>IF(Afrapportering!AA766="","",Afrapportering!AA766)</f>
        <v/>
      </c>
      <c r="AB785" s="52" t="str">
        <f>IFERROR(MAX(IF(OR(V785="",X785=""),"",IF(AND(AND(MONTH(F785)&gt;=8,MONTH(F785)&lt;9),AND(MONTH(H785)&gt;=8,MONTH(H785)&lt;9)),(NETWORKDAYS(F785,H785,Lister!$D$7:$D$13)-X785)*T785/NETWORKDAYS(Lister!$D$20,Lister!$E$20,Lister!$D$7:$D$13),IF(AND(MONTH(F785)=7,MONTH(H785)=8),(NETWORKDAYS(Lister!$D$20,H785,Lister!$D$7:$D$13)-X785)*T785/NETWORKDAYS(Lister!$D$20,Lister!$E$20,Lister!$D$7:$D$13),IF(AND(MONTH(F785)=7,MONTH(H785)=7),0)))),0),"")</f>
        <v/>
      </c>
      <c r="AC785" s="30" t="str">
        <f>IF(Afrapportering!AC766="","",Afrapportering!AC766)</f>
        <v/>
      </c>
      <c r="AD785" s="52" t="str">
        <f t="shared" si="95"/>
        <v/>
      </c>
      <c r="AE785" s="52" t="str">
        <f t="shared" si="96"/>
        <v/>
      </c>
      <c r="AF785" s="30" t="str">
        <f t="shared" si="97"/>
        <v/>
      </c>
      <c r="AG785" s="30" t="str">
        <f t="shared" si="98"/>
        <v/>
      </c>
      <c r="AH785" s="3" t="str">
        <f t="shared" si="99"/>
        <v/>
      </c>
    </row>
    <row r="786" spans="1:34" x14ac:dyDescent="0.25">
      <c r="A786" s="13" t="str">
        <f>+Afrapportering!A767</f>
        <v/>
      </c>
      <c r="B786" s="13" t="str">
        <f>+Afrapportering!B767</f>
        <v/>
      </c>
      <c r="C786" s="13" t="str">
        <f>+Afrapportering!C767</f>
        <v/>
      </c>
      <c r="D786" s="13" t="str">
        <f>+Afrapportering!D767</f>
        <v/>
      </c>
      <c r="E786" s="14" t="str">
        <f>+Afrapportering!E767</f>
        <v/>
      </c>
      <c r="F786" s="139" t="str">
        <f>IF(Afrapportering!F767 = "", "",Afrapportering!F767)</f>
        <v/>
      </c>
      <c r="G786" s="14" t="str">
        <f>+Afrapportering!G767</f>
        <v/>
      </c>
      <c r="H786" s="139" t="str">
        <f>IF(Afrapportering!H767 = "","",Afrapportering!H767)</f>
        <v/>
      </c>
      <c r="I786" s="140" t="str">
        <f>+Afrapportering!I767</f>
        <v/>
      </c>
      <c r="J786" s="13" t="str">
        <f>+Afrapportering!J767</f>
        <v/>
      </c>
      <c r="K786" s="32" t="str">
        <f t="shared" si="92"/>
        <v/>
      </c>
      <c r="L786" s="31" t="str">
        <f>IF(Ansøgning!J772="","",Ansøgning!J772)</f>
        <v/>
      </c>
      <c r="M786" s="134" t="str">
        <f>IF(Afrapportering!M767="","",Afrapportering!M767)</f>
        <v/>
      </c>
      <c r="N786" s="31" t="str">
        <f>IF(Ansøgning!K772="","",Ansøgning!K772)</f>
        <v/>
      </c>
      <c r="O786" s="134">
        <f>IF(Afrapportering!O767="",,Afrapportering!O767)</f>
        <v>0</v>
      </c>
      <c r="P786" s="15" t="str">
        <f>IF(Ansøgning!L772="","",Ansøgning!L772)</f>
        <v/>
      </c>
      <c r="Q786" s="15" t="str">
        <f t="shared" si="93"/>
        <v/>
      </c>
      <c r="R786" s="15"/>
      <c r="S786" s="15" t="str">
        <f>IF(Afrapportering!S767="","",Afrapportering!S767)</f>
        <v/>
      </c>
      <c r="T786" s="31" t="str">
        <f t="shared" si="94"/>
        <v/>
      </c>
      <c r="U786" s="30" t="str">
        <f>IF(Afrapportering!U767="","",Afrapportering!U767)</f>
        <v/>
      </c>
      <c r="V786" s="52" t="str">
        <f>IF(Afrapportering!V767="","",Afrapportering!V767)</f>
        <v/>
      </c>
      <c r="W786" s="30" t="str">
        <f>IF(Afrapportering!W767="","",Afrapportering!W767)</f>
        <v/>
      </c>
      <c r="X786" s="52" t="str">
        <f>IF(Afrapportering!X767="","",Afrapportering!X767)</f>
        <v/>
      </c>
      <c r="Y786" s="30" t="str">
        <f>IF(Afrapportering!Y767="","",Afrapportering!Y767)</f>
        <v/>
      </c>
      <c r="Z786" s="52" t="str">
        <f>IFERROR(MAX(IF(OR(V786="",X786=""),"",IF(AND(AND(MONTH(F786)&gt;=7,MONTH(F786)&lt;8),AND(MONTH(H786)&gt;=7,MONTH(H786)&lt;8)),(NETWORKDAYS(F786,H786,Lister!$D$7:$D$13)-V786)*T786/NETWORKDAYS(Lister!$D$19,Lister!$E$19,Lister!$D$7:$D$13),IF(AND(AND(MONTH(F786)&gt;=7,MONTH(F786)&lt;8),MONTH(H786)&gt;7),(NETWORKDAYS(F786,Lister!$E$19,Lister!$D$7:$D$13)-V786)*T786/NETWORKDAYS(Lister!$D$19,Lister!$E$19,Lister!$D$7:$D$13),IF(MONTH(F786)&gt;7,0)))),0),"")</f>
        <v/>
      </c>
      <c r="AA786" s="30" t="str">
        <f>IF(Afrapportering!AA767="","",Afrapportering!AA767)</f>
        <v/>
      </c>
      <c r="AB786" s="52" t="str">
        <f>IFERROR(MAX(IF(OR(V786="",X786=""),"",IF(AND(AND(MONTH(F786)&gt;=8,MONTH(F786)&lt;9),AND(MONTH(H786)&gt;=8,MONTH(H786)&lt;9)),(NETWORKDAYS(F786,H786,Lister!$D$7:$D$13)-X786)*T786/NETWORKDAYS(Lister!$D$20,Lister!$E$20,Lister!$D$7:$D$13),IF(AND(MONTH(F786)=7,MONTH(H786)=8),(NETWORKDAYS(Lister!$D$20,H786,Lister!$D$7:$D$13)-X786)*T786/NETWORKDAYS(Lister!$D$20,Lister!$E$20,Lister!$D$7:$D$13),IF(AND(MONTH(F786)=7,MONTH(H786)=7),0)))),0),"")</f>
        <v/>
      </c>
      <c r="AC786" s="30" t="str">
        <f>IF(Afrapportering!AC767="","",Afrapportering!AC767)</f>
        <v/>
      </c>
      <c r="AD786" s="52" t="str">
        <f t="shared" si="95"/>
        <v/>
      </c>
      <c r="AE786" s="52" t="str">
        <f t="shared" si="96"/>
        <v/>
      </c>
      <c r="AF786" s="30" t="str">
        <f t="shared" si="97"/>
        <v/>
      </c>
      <c r="AG786" s="30" t="str">
        <f t="shared" si="98"/>
        <v/>
      </c>
      <c r="AH786" s="3" t="str">
        <f t="shared" si="99"/>
        <v/>
      </c>
    </row>
    <row r="787" spans="1:34" x14ac:dyDescent="0.25">
      <c r="A787" s="13" t="str">
        <f>+Afrapportering!A768</f>
        <v/>
      </c>
      <c r="B787" s="13" t="str">
        <f>+Afrapportering!B768</f>
        <v/>
      </c>
      <c r="C787" s="13" t="str">
        <f>+Afrapportering!C768</f>
        <v/>
      </c>
      <c r="D787" s="13" t="str">
        <f>+Afrapportering!D768</f>
        <v/>
      </c>
      <c r="E787" s="14" t="str">
        <f>+Afrapportering!E768</f>
        <v/>
      </c>
      <c r="F787" s="139" t="str">
        <f>IF(Afrapportering!F768 = "", "",Afrapportering!F768)</f>
        <v/>
      </c>
      <c r="G787" s="14" t="str">
        <f>+Afrapportering!G768</f>
        <v/>
      </c>
      <c r="H787" s="139" t="str">
        <f>IF(Afrapportering!H768 = "","",Afrapportering!H768)</f>
        <v/>
      </c>
      <c r="I787" s="140" t="str">
        <f>+Afrapportering!I768</f>
        <v/>
      </c>
      <c r="J787" s="13" t="str">
        <f>+Afrapportering!J768</f>
        <v/>
      </c>
      <c r="K787" s="32" t="str">
        <f t="shared" si="92"/>
        <v/>
      </c>
      <c r="L787" s="31" t="str">
        <f>IF(Ansøgning!J773="","",Ansøgning!J773)</f>
        <v/>
      </c>
      <c r="M787" s="134" t="str">
        <f>IF(Afrapportering!M768="","",Afrapportering!M768)</f>
        <v/>
      </c>
      <c r="N787" s="31" t="str">
        <f>IF(Ansøgning!K773="","",Ansøgning!K773)</f>
        <v/>
      </c>
      <c r="O787" s="134">
        <f>IF(Afrapportering!O768="",,Afrapportering!O768)</f>
        <v>0</v>
      </c>
      <c r="P787" s="15" t="str">
        <f>IF(Ansøgning!L773="","",Ansøgning!L773)</f>
        <v/>
      </c>
      <c r="Q787" s="15" t="str">
        <f t="shared" si="93"/>
        <v/>
      </c>
      <c r="R787" s="15"/>
      <c r="S787" s="15" t="str">
        <f>IF(Afrapportering!S768="","",Afrapportering!S768)</f>
        <v/>
      </c>
      <c r="T787" s="31" t="str">
        <f t="shared" si="94"/>
        <v/>
      </c>
      <c r="U787" s="30" t="str">
        <f>IF(Afrapportering!U768="","",Afrapportering!U768)</f>
        <v/>
      </c>
      <c r="V787" s="52" t="str">
        <f>IF(Afrapportering!V768="","",Afrapportering!V768)</f>
        <v/>
      </c>
      <c r="W787" s="30" t="str">
        <f>IF(Afrapportering!W768="","",Afrapportering!W768)</f>
        <v/>
      </c>
      <c r="X787" s="52" t="str">
        <f>IF(Afrapportering!X768="","",Afrapportering!X768)</f>
        <v/>
      </c>
      <c r="Y787" s="30" t="str">
        <f>IF(Afrapportering!Y768="","",Afrapportering!Y768)</f>
        <v/>
      </c>
      <c r="Z787" s="52" t="str">
        <f>IFERROR(MAX(IF(OR(V787="",X787=""),"",IF(AND(AND(MONTH(F787)&gt;=7,MONTH(F787)&lt;8),AND(MONTH(H787)&gt;=7,MONTH(H787)&lt;8)),(NETWORKDAYS(F787,H787,Lister!$D$7:$D$13)-V787)*T787/NETWORKDAYS(Lister!$D$19,Lister!$E$19,Lister!$D$7:$D$13),IF(AND(AND(MONTH(F787)&gt;=7,MONTH(F787)&lt;8),MONTH(H787)&gt;7),(NETWORKDAYS(F787,Lister!$E$19,Lister!$D$7:$D$13)-V787)*T787/NETWORKDAYS(Lister!$D$19,Lister!$E$19,Lister!$D$7:$D$13),IF(MONTH(F787)&gt;7,0)))),0),"")</f>
        <v/>
      </c>
      <c r="AA787" s="30" t="str">
        <f>IF(Afrapportering!AA768="","",Afrapportering!AA768)</f>
        <v/>
      </c>
      <c r="AB787" s="52" t="str">
        <f>IFERROR(MAX(IF(OR(V787="",X787=""),"",IF(AND(AND(MONTH(F787)&gt;=8,MONTH(F787)&lt;9),AND(MONTH(H787)&gt;=8,MONTH(H787)&lt;9)),(NETWORKDAYS(F787,H787,Lister!$D$7:$D$13)-X787)*T787/NETWORKDAYS(Lister!$D$20,Lister!$E$20,Lister!$D$7:$D$13),IF(AND(MONTH(F787)=7,MONTH(H787)=8),(NETWORKDAYS(Lister!$D$20,H787,Lister!$D$7:$D$13)-X787)*T787/NETWORKDAYS(Lister!$D$20,Lister!$E$20,Lister!$D$7:$D$13),IF(AND(MONTH(F787)=7,MONTH(H787)=7),0)))),0),"")</f>
        <v/>
      </c>
      <c r="AC787" s="30" t="str">
        <f>IF(Afrapportering!AC768="","",Afrapportering!AC768)</f>
        <v/>
      </c>
      <c r="AD787" s="52" t="str">
        <f t="shared" si="95"/>
        <v/>
      </c>
      <c r="AE787" s="52" t="str">
        <f t="shared" si="96"/>
        <v/>
      </c>
      <c r="AF787" s="30" t="str">
        <f t="shared" si="97"/>
        <v/>
      </c>
      <c r="AG787" s="30" t="str">
        <f t="shared" si="98"/>
        <v/>
      </c>
      <c r="AH787" s="3" t="str">
        <f t="shared" si="99"/>
        <v/>
      </c>
    </row>
    <row r="788" spans="1:34" x14ac:dyDescent="0.25">
      <c r="A788" s="13" t="str">
        <f>+Afrapportering!A769</f>
        <v/>
      </c>
      <c r="B788" s="13" t="str">
        <f>+Afrapportering!B769</f>
        <v/>
      </c>
      <c r="C788" s="13" t="str">
        <f>+Afrapportering!C769</f>
        <v/>
      </c>
      <c r="D788" s="13" t="str">
        <f>+Afrapportering!D769</f>
        <v/>
      </c>
      <c r="E788" s="14" t="str">
        <f>+Afrapportering!E769</f>
        <v/>
      </c>
      <c r="F788" s="139" t="str">
        <f>IF(Afrapportering!F769 = "", "",Afrapportering!F769)</f>
        <v/>
      </c>
      <c r="G788" s="14" t="str">
        <f>+Afrapportering!G769</f>
        <v/>
      </c>
      <c r="H788" s="139" t="str">
        <f>IF(Afrapportering!H769 = "","",Afrapportering!H769)</f>
        <v/>
      </c>
      <c r="I788" s="140" t="str">
        <f>+Afrapportering!I769</f>
        <v/>
      </c>
      <c r="J788" s="13" t="str">
        <f>+Afrapportering!J769</f>
        <v/>
      </c>
      <c r="K788" s="32" t="str">
        <f t="shared" si="92"/>
        <v/>
      </c>
      <c r="L788" s="31" t="str">
        <f>IF(Ansøgning!J774="","",Ansøgning!J774)</f>
        <v/>
      </c>
      <c r="M788" s="134" t="str">
        <f>IF(Afrapportering!M769="","",Afrapportering!M769)</f>
        <v/>
      </c>
      <c r="N788" s="31" t="str">
        <f>IF(Ansøgning!K774="","",Ansøgning!K774)</f>
        <v/>
      </c>
      <c r="O788" s="134">
        <f>IF(Afrapportering!O769="",,Afrapportering!O769)</f>
        <v>0</v>
      </c>
      <c r="P788" s="15" t="str">
        <f>IF(Ansøgning!L774="","",Ansøgning!L774)</f>
        <v/>
      </c>
      <c r="Q788" s="15" t="str">
        <f t="shared" si="93"/>
        <v/>
      </c>
      <c r="R788" s="15"/>
      <c r="S788" s="15" t="str">
        <f>IF(Afrapportering!S769="","",Afrapportering!S769)</f>
        <v/>
      </c>
      <c r="T788" s="31" t="str">
        <f t="shared" si="94"/>
        <v/>
      </c>
      <c r="U788" s="30" t="str">
        <f>IF(Afrapportering!U769="","",Afrapportering!U769)</f>
        <v/>
      </c>
      <c r="V788" s="52" t="str">
        <f>IF(Afrapportering!V769="","",Afrapportering!V769)</f>
        <v/>
      </c>
      <c r="W788" s="30" t="str">
        <f>IF(Afrapportering!W769="","",Afrapportering!W769)</f>
        <v/>
      </c>
      <c r="X788" s="52" t="str">
        <f>IF(Afrapportering!X769="","",Afrapportering!X769)</f>
        <v/>
      </c>
      <c r="Y788" s="30" t="str">
        <f>IF(Afrapportering!Y769="","",Afrapportering!Y769)</f>
        <v/>
      </c>
      <c r="Z788" s="52" t="str">
        <f>IFERROR(MAX(IF(OR(V788="",X788=""),"",IF(AND(AND(MONTH(F788)&gt;=7,MONTH(F788)&lt;8),AND(MONTH(H788)&gt;=7,MONTH(H788)&lt;8)),(NETWORKDAYS(F788,H788,Lister!$D$7:$D$13)-V788)*T788/NETWORKDAYS(Lister!$D$19,Lister!$E$19,Lister!$D$7:$D$13),IF(AND(AND(MONTH(F788)&gt;=7,MONTH(F788)&lt;8),MONTH(H788)&gt;7),(NETWORKDAYS(F788,Lister!$E$19,Lister!$D$7:$D$13)-V788)*T788/NETWORKDAYS(Lister!$D$19,Lister!$E$19,Lister!$D$7:$D$13),IF(MONTH(F788)&gt;7,0)))),0),"")</f>
        <v/>
      </c>
      <c r="AA788" s="30" t="str">
        <f>IF(Afrapportering!AA769="","",Afrapportering!AA769)</f>
        <v/>
      </c>
      <c r="AB788" s="52" t="str">
        <f>IFERROR(MAX(IF(OR(V788="",X788=""),"",IF(AND(AND(MONTH(F788)&gt;=8,MONTH(F788)&lt;9),AND(MONTH(H788)&gt;=8,MONTH(H788)&lt;9)),(NETWORKDAYS(F788,H788,Lister!$D$7:$D$13)-X788)*T788/NETWORKDAYS(Lister!$D$20,Lister!$E$20,Lister!$D$7:$D$13),IF(AND(MONTH(F788)=7,MONTH(H788)=8),(NETWORKDAYS(Lister!$D$20,H788,Lister!$D$7:$D$13)-X788)*T788/NETWORKDAYS(Lister!$D$20,Lister!$E$20,Lister!$D$7:$D$13),IF(AND(MONTH(F788)=7,MONTH(H788)=7),0)))),0),"")</f>
        <v/>
      </c>
      <c r="AC788" s="30" t="str">
        <f>IF(Afrapportering!AC769="","",Afrapportering!AC769)</f>
        <v/>
      </c>
      <c r="AD788" s="52" t="str">
        <f t="shared" si="95"/>
        <v/>
      </c>
      <c r="AE788" s="52" t="str">
        <f t="shared" si="96"/>
        <v/>
      </c>
      <c r="AF788" s="30" t="str">
        <f t="shared" si="97"/>
        <v/>
      </c>
      <c r="AG788" s="30" t="str">
        <f t="shared" si="98"/>
        <v/>
      </c>
      <c r="AH788" s="3" t="str">
        <f t="shared" si="99"/>
        <v/>
      </c>
    </row>
    <row r="789" spans="1:34" x14ac:dyDescent="0.25">
      <c r="A789" s="13" t="str">
        <f>+Afrapportering!A770</f>
        <v/>
      </c>
      <c r="B789" s="13" t="str">
        <f>+Afrapportering!B770</f>
        <v/>
      </c>
      <c r="C789" s="13" t="str">
        <f>+Afrapportering!C770</f>
        <v/>
      </c>
      <c r="D789" s="13" t="str">
        <f>+Afrapportering!D770</f>
        <v/>
      </c>
      <c r="E789" s="14" t="str">
        <f>+Afrapportering!E770</f>
        <v/>
      </c>
      <c r="F789" s="139" t="str">
        <f>IF(Afrapportering!F770 = "", "",Afrapportering!F770)</f>
        <v/>
      </c>
      <c r="G789" s="14" t="str">
        <f>+Afrapportering!G770</f>
        <v/>
      </c>
      <c r="H789" s="139" t="str">
        <f>IF(Afrapportering!H770 = "","",Afrapportering!H770)</f>
        <v/>
      </c>
      <c r="I789" s="140" t="str">
        <f>+Afrapportering!I770</f>
        <v/>
      </c>
      <c r="J789" s="13" t="str">
        <f>+Afrapportering!J770</f>
        <v/>
      </c>
      <c r="K789" s="32" t="str">
        <f t="shared" si="92"/>
        <v/>
      </c>
      <c r="L789" s="31" t="str">
        <f>IF(Ansøgning!J775="","",Ansøgning!J775)</f>
        <v/>
      </c>
      <c r="M789" s="134" t="str">
        <f>IF(Afrapportering!M770="","",Afrapportering!M770)</f>
        <v/>
      </c>
      <c r="N789" s="31" t="str">
        <f>IF(Ansøgning!K775="","",Ansøgning!K775)</f>
        <v/>
      </c>
      <c r="O789" s="134">
        <f>IF(Afrapportering!O770="",,Afrapportering!O770)</f>
        <v>0</v>
      </c>
      <c r="P789" s="15" t="str">
        <f>IF(Ansøgning!L775="","",Ansøgning!L775)</f>
        <v/>
      </c>
      <c r="Q789" s="15" t="str">
        <f t="shared" si="93"/>
        <v/>
      </c>
      <c r="R789" s="15"/>
      <c r="S789" s="15" t="str">
        <f>IF(Afrapportering!S770="","",Afrapportering!S770)</f>
        <v/>
      </c>
      <c r="T789" s="31" t="str">
        <f t="shared" si="94"/>
        <v/>
      </c>
      <c r="U789" s="30" t="str">
        <f>IF(Afrapportering!U770="","",Afrapportering!U770)</f>
        <v/>
      </c>
      <c r="V789" s="52" t="str">
        <f>IF(Afrapportering!V770="","",Afrapportering!V770)</f>
        <v/>
      </c>
      <c r="W789" s="30" t="str">
        <f>IF(Afrapportering!W770="","",Afrapportering!W770)</f>
        <v/>
      </c>
      <c r="X789" s="52" t="str">
        <f>IF(Afrapportering!X770="","",Afrapportering!X770)</f>
        <v/>
      </c>
      <c r="Y789" s="30" t="str">
        <f>IF(Afrapportering!Y770="","",Afrapportering!Y770)</f>
        <v/>
      </c>
      <c r="Z789" s="52" t="str">
        <f>IFERROR(MAX(IF(OR(V789="",X789=""),"",IF(AND(AND(MONTH(F789)&gt;=7,MONTH(F789)&lt;8),AND(MONTH(H789)&gt;=7,MONTH(H789)&lt;8)),(NETWORKDAYS(F789,H789,Lister!$D$7:$D$13)-V789)*T789/NETWORKDAYS(Lister!$D$19,Lister!$E$19,Lister!$D$7:$D$13),IF(AND(AND(MONTH(F789)&gt;=7,MONTH(F789)&lt;8),MONTH(H789)&gt;7),(NETWORKDAYS(F789,Lister!$E$19,Lister!$D$7:$D$13)-V789)*T789/NETWORKDAYS(Lister!$D$19,Lister!$E$19,Lister!$D$7:$D$13),IF(MONTH(F789)&gt;7,0)))),0),"")</f>
        <v/>
      </c>
      <c r="AA789" s="30" t="str">
        <f>IF(Afrapportering!AA770="","",Afrapportering!AA770)</f>
        <v/>
      </c>
      <c r="AB789" s="52" t="str">
        <f>IFERROR(MAX(IF(OR(V789="",X789=""),"",IF(AND(AND(MONTH(F789)&gt;=8,MONTH(F789)&lt;9),AND(MONTH(H789)&gt;=8,MONTH(H789)&lt;9)),(NETWORKDAYS(F789,H789,Lister!$D$7:$D$13)-X789)*T789/NETWORKDAYS(Lister!$D$20,Lister!$E$20,Lister!$D$7:$D$13),IF(AND(MONTH(F789)=7,MONTH(H789)=8),(NETWORKDAYS(Lister!$D$20,H789,Lister!$D$7:$D$13)-X789)*T789/NETWORKDAYS(Lister!$D$20,Lister!$E$20,Lister!$D$7:$D$13),IF(AND(MONTH(F789)=7,MONTH(H789)=7),0)))),0),"")</f>
        <v/>
      </c>
      <c r="AC789" s="30" t="str">
        <f>IF(Afrapportering!AC770="","",Afrapportering!AC770)</f>
        <v/>
      </c>
      <c r="AD789" s="52" t="str">
        <f t="shared" si="95"/>
        <v/>
      </c>
      <c r="AE789" s="52" t="str">
        <f t="shared" si="96"/>
        <v/>
      </c>
      <c r="AF789" s="30" t="str">
        <f t="shared" si="97"/>
        <v/>
      </c>
      <c r="AG789" s="30" t="str">
        <f t="shared" si="98"/>
        <v/>
      </c>
      <c r="AH789" s="3" t="str">
        <f t="shared" si="99"/>
        <v/>
      </c>
    </row>
    <row r="790" spans="1:34" x14ac:dyDescent="0.25">
      <c r="A790" s="13" t="str">
        <f>+Afrapportering!A771</f>
        <v/>
      </c>
      <c r="B790" s="13" t="str">
        <f>+Afrapportering!B771</f>
        <v/>
      </c>
      <c r="C790" s="13" t="str">
        <f>+Afrapportering!C771</f>
        <v/>
      </c>
      <c r="D790" s="13" t="str">
        <f>+Afrapportering!D771</f>
        <v/>
      </c>
      <c r="E790" s="14" t="str">
        <f>+Afrapportering!E771</f>
        <v/>
      </c>
      <c r="F790" s="139" t="str">
        <f>IF(Afrapportering!F771 = "", "",Afrapportering!F771)</f>
        <v/>
      </c>
      <c r="G790" s="14" t="str">
        <f>+Afrapportering!G771</f>
        <v/>
      </c>
      <c r="H790" s="139" t="str">
        <f>IF(Afrapportering!H771 = "","",Afrapportering!H771)</f>
        <v/>
      </c>
      <c r="I790" s="140" t="str">
        <f>+Afrapportering!I771</f>
        <v/>
      </c>
      <c r="J790" s="13" t="str">
        <f>+Afrapportering!J771</f>
        <v/>
      </c>
      <c r="K790" s="32" t="str">
        <f t="shared" si="92"/>
        <v/>
      </c>
      <c r="L790" s="31" t="str">
        <f>IF(Ansøgning!J776="","",Ansøgning!J776)</f>
        <v/>
      </c>
      <c r="M790" s="134" t="str">
        <f>IF(Afrapportering!M771="","",Afrapportering!M771)</f>
        <v/>
      </c>
      <c r="N790" s="31" t="str">
        <f>IF(Ansøgning!K776="","",Ansøgning!K776)</f>
        <v/>
      </c>
      <c r="O790" s="134">
        <f>IF(Afrapportering!O771="",,Afrapportering!O771)</f>
        <v>0</v>
      </c>
      <c r="P790" s="15" t="str">
        <f>IF(Ansøgning!L776="","",Ansøgning!L776)</f>
        <v/>
      </c>
      <c r="Q790" s="15" t="str">
        <f t="shared" si="93"/>
        <v/>
      </c>
      <c r="R790" s="15"/>
      <c r="S790" s="15" t="str">
        <f>IF(Afrapportering!S771="","",Afrapportering!S771)</f>
        <v/>
      </c>
      <c r="T790" s="31" t="str">
        <f t="shared" si="94"/>
        <v/>
      </c>
      <c r="U790" s="30" t="str">
        <f>IF(Afrapportering!U771="","",Afrapportering!U771)</f>
        <v/>
      </c>
      <c r="V790" s="52" t="str">
        <f>IF(Afrapportering!V771="","",Afrapportering!V771)</f>
        <v/>
      </c>
      <c r="W790" s="30" t="str">
        <f>IF(Afrapportering!W771="","",Afrapportering!W771)</f>
        <v/>
      </c>
      <c r="X790" s="52" t="str">
        <f>IF(Afrapportering!X771="","",Afrapportering!X771)</f>
        <v/>
      </c>
      <c r="Y790" s="30" t="str">
        <f>IF(Afrapportering!Y771="","",Afrapportering!Y771)</f>
        <v/>
      </c>
      <c r="Z790" s="52" t="str">
        <f>IFERROR(MAX(IF(OR(V790="",X790=""),"",IF(AND(AND(MONTH(F790)&gt;=7,MONTH(F790)&lt;8),AND(MONTH(H790)&gt;=7,MONTH(H790)&lt;8)),(NETWORKDAYS(F790,H790,Lister!$D$7:$D$13)-V790)*T790/NETWORKDAYS(Lister!$D$19,Lister!$E$19,Lister!$D$7:$D$13),IF(AND(AND(MONTH(F790)&gt;=7,MONTH(F790)&lt;8),MONTH(H790)&gt;7),(NETWORKDAYS(F790,Lister!$E$19,Lister!$D$7:$D$13)-V790)*T790/NETWORKDAYS(Lister!$D$19,Lister!$E$19,Lister!$D$7:$D$13),IF(MONTH(F790)&gt;7,0)))),0),"")</f>
        <v/>
      </c>
      <c r="AA790" s="30" t="str">
        <f>IF(Afrapportering!AA771="","",Afrapportering!AA771)</f>
        <v/>
      </c>
      <c r="AB790" s="52" t="str">
        <f>IFERROR(MAX(IF(OR(V790="",X790=""),"",IF(AND(AND(MONTH(F790)&gt;=8,MONTH(F790)&lt;9),AND(MONTH(H790)&gt;=8,MONTH(H790)&lt;9)),(NETWORKDAYS(F790,H790,Lister!$D$7:$D$13)-X790)*T790/NETWORKDAYS(Lister!$D$20,Lister!$E$20,Lister!$D$7:$D$13),IF(AND(MONTH(F790)=7,MONTH(H790)=8),(NETWORKDAYS(Lister!$D$20,H790,Lister!$D$7:$D$13)-X790)*T790/NETWORKDAYS(Lister!$D$20,Lister!$E$20,Lister!$D$7:$D$13),IF(AND(MONTH(F790)=7,MONTH(H790)=7),0)))),0),"")</f>
        <v/>
      </c>
      <c r="AC790" s="30" t="str">
        <f>IF(Afrapportering!AC771="","",Afrapportering!AC771)</f>
        <v/>
      </c>
      <c r="AD790" s="52" t="str">
        <f t="shared" si="95"/>
        <v/>
      </c>
      <c r="AE790" s="52" t="str">
        <f t="shared" si="96"/>
        <v/>
      </c>
      <c r="AF790" s="30" t="str">
        <f t="shared" si="97"/>
        <v/>
      </c>
      <c r="AG790" s="30" t="str">
        <f t="shared" si="98"/>
        <v/>
      </c>
      <c r="AH790" s="3" t="str">
        <f t="shared" si="99"/>
        <v/>
      </c>
    </row>
    <row r="791" spans="1:34" x14ac:dyDescent="0.25">
      <c r="A791" s="13" t="str">
        <f>+Afrapportering!A772</f>
        <v/>
      </c>
      <c r="B791" s="13" t="str">
        <f>+Afrapportering!B772</f>
        <v/>
      </c>
      <c r="C791" s="13" t="str">
        <f>+Afrapportering!C772</f>
        <v/>
      </c>
      <c r="D791" s="13" t="str">
        <f>+Afrapportering!D772</f>
        <v/>
      </c>
      <c r="E791" s="14" t="str">
        <f>+Afrapportering!E772</f>
        <v/>
      </c>
      <c r="F791" s="139" t="str">
        <f>IF(Afrapportering!F772 = "", "",Afrapportering!F772)</f>
        <v/>
      </c>
      <c r="G791" s="14" t="str">
        <f>+Afrapportering!G772</f>
        <v/>
      </c>
      <c r="H791" s="139" t="str">
        <f>IF(Afrapportering!H772 = "","",Afrapportering!H772)</f>
        <v/>
      </c>
      <c r="I791" s="140" t="str">
        <f>+Afrapportering!I772</f>
        <v/>
      </c>
      <c r="J791" s="13" t="str">
        <f>+Afrapportering!J772</f>
        <v/>
      </c>
      <c r="K791" s="32" t="str">
        <f t="shared" si="92"/>
        <v/>
      </c>
      <c r="L791" s="31" t="str">
        <f>IF(Ansøgning!J777="","",Ansøgning!J777)</f>
        <v/>
      </c>
      <c r="M791" s="134" t="str">
        <f>IF(Afrapportering!M772="","",Afrapportering!M772)</f>
        <v/>
      </c>
      <c r="N791" s="31" t="str">
        <f>IF(Ansøgning!K777="","",Ansøgning!K777)</f>
        <v/>
      </c>
      <c r="O791" s="134">
        <f>IF(Afrapportering!O772="",,Afrapportering!O772)</f>
        <v>0</v>
      </c>
      <c r="P791" s="15" t="str">
        <f>IF(Ansøgning!L777="","",Ansøgning!L777)</f>
        <v/>
      </c>
      <c r="Q791" s="15" t="str">
        <f t="shared" si="93"/>
        <v/>
      </c>
      <c r="R791" s="15"/>
      <c r="S791" s="15" t="str">
        <f>IF(Afrapportering!S772="","",Afrapportering!S772)</f>
        <v/>
      </c>
      <c r="T791" s="31" t="str">
        <f t="shared" si="94"/>
        <v/>
      </c>
      <c r="U791" s="30" t="str">
        <f>IF(Afrapportering!U772="","",Afrapportering!U772)</f>
        <v/>
      </c>
      <c r="V791" s="52" t="str">
        <f>IF(Afrapportering!V772="","",Afrapportering!V772)</f>
        <v/>
      </c>
      <c r="W791" s="30" t="str">
        <f>IF(Afrapportering!W772="","",Afrapportering!W772)</f>
        <v/>
      </c>
      <c r="X791" s="52" t="str">
        <f>IF(Afrapportering!X772="","",Afrapportering!X772)</f>
        <v/>
      </c>
      <c r="Y791" s="30" t="str">
        <f>IF(Afrapportering!Y772="","",Afrapportering!Y772)</f>
        <v/>
      </c>
      <c r="Z791" s="52" t="str">
        <f>IFERROR(MAX(IF(OR(V791="",X791=""),"",IF(AND(AND(MONTH(F791)&gt;=7,MONTH(F791)&lt;8),AND(MONTH(H791)&gt;=7,MONTH(H791)&lt;8)),(NETWORKDAYS(F791,H791,Lister!$D$7:$D$13)-V791)*T791/NETWORKDAYS(Lister!$D$19,Lister!$E$19,Lister!$D$7:$D$13),IF(AND(AND(MONTH(F791)&gt;=7,MONTH(F791)&lt;8),MONTH(H791)&gt;7),(NETWORKDAYS(F791,Lister!$E$19,Lister!$D$7:$D$13)-V791)*T791/NETWORKDAYS(Lister!$D$19,Lister!$E$19,Lister!$D$7:$D$13),IF(MONTH(F791)&gt;7,0)))),0),"")</f>
        <v/>
      </c>
      <c r="AA791" s="30" t="str">
        <f>IF(Afrapportering!AA772="","",Afrapportering!AA772)</f>
        <v/>
      </c>
      <c r="AB791" s="52" t="str">
        <f>IFERROR(MAX(IF(OR(V791="",X791=""),"",IF(AND(AND(MONTH(F791)&gt;=8,MONTH(F791)&lt;9),AND(MONTH(H791)&gt;=8,MONTH(H791)&lt;9)),(NETWORKDAYS(F791,H791,Lister!$D$7:$D$13)-X791)*T791/NETWORKDAYS(Lister!$D$20,Lister!$E$20,Lister!$D$7:$D$13),IF(AND(MONTH(F791)=7,MONTH(H791)=8),(NETWORKDAYS(Lister!$D$20,H791,Lister!$D$7:$D$13)-X791)*T791/NETWORKDAYS(Lister!$D$20,Lister!$E$20,Lister!$D$7:$D$13),IF(AND(MONTH(F791)=7,MONTH(H791)=7),0)))),0),"")</f>
        <v/>
      </c>
      <c r="AC791" s="30" t="str">
        <f>IF(Afrapportering!AC772="","",Afrapportering!AC772)</f>
        <v/>
      </c>
      <c r="AD791" s="52" t="str">
        <f t="shared" si="95"/>
        <v/>
      </c>
      <c r="AE791" s="52" t="str">
        <f t="shared" si="96"/>
        <v/>
      </c>
      <c r="AF791" s="30" t="str">
        <f t="shared" si="97"/>
        <v/>
      </c>
      <c r="AG791" s="30" t="str">
        <f t="shared" si="98"/>
        <v/>
      </c>
      <c r="AH791" s="3" t="str">
        <f t="shared" si="99"/>
        <v/>
      </c>
    </row>
    <row r="792" spans="1:34" x14ac:dyDescent="0.25">
      <c r="A792" s="13" t="str">
        <f>+Afrapportering!A773</f>
        <v/>
      </c>
      <c r="B792" s="13" t="str">
        <f>+Afrapportering!B773</f>
        <v/>
      </c>
      <c r="C792" s="13" t="str">
        <f>+Afrapportering!C773</f>
        <v/>
      </c>
      <c r="D792" s="13" t="str">
        <f>+Afrapportering!D773</f>
        <v/>
      </c>
      <c r="E792" s="14" t="str">
        <f>+Afrapportering!E773</f>
        <v/>
      </c>
      <c r="F792" s="139" t="str">
        <f>IF(Afrapportering!F773 = "", "",Afrapportering!F773)</f>
        <v/>
      </c>
      <c r="G792" s="14" t="str">
        <f>+Afrapportering!G773</f>
        <v/>
      </c>
      <c r="H792" s="139" t="str">
        <f>IF(Afrapportering!H773 = "","",Afrapportering!H773)</f>
        <v/>
      </c>
      <c r="I792" s="140" t="str">
        <f>+Afrapportering!I773</f>
        <v/>
      </c>
      <c r="J792" s="13" t="str">
        <f>+Afrapportering!J773</f>
        <v/>
      </c>
      <c r="K792" s="32" t="str">
        <f t="shared" si="92"/>
        <v/>
      </c>
      <c r="L792" s="31" t="str">
        <f>IF(Ansøgning!J778="","",Ansøgning!J778)</f>
        <v/>
      </c>
      <c r="M792" s="134" t="str">
        <f>IF(Afrapportering!M773="","",Afrapportering!M773)</f>
        <v/>
      </c>
      <c r="N792" s="31" t="str">
        <f>IF(Ansøgning!K778="","",Ansøgning!K778)</f>
        <v/>
      </c>
      <c r="O792" s="134">
        <f>IF(Afrapportering!O773="",,Afrapportering!O773)</f>
        <v>0</v>
      </c>
      <c r="P792" s="15" t="str">
        <f>IF(Ansøgning!L778="","",Ansøgning!L778)</f>
        <v/>
      </c>
      <c r="Q792" s="15" t="str">
        <f t="shared" si="93"/>
        <v/>
      </c>
      <c r="R792" s="15"/>
      <c r="S792" s="15" t="str">
        <f>IF(Afrapportering!S773="","",Afrapportering!S773)</f>
        <v/>
      </c>
      <c r="T792" s="31" t="str">
        <f t="shared" si="94"/>
        <v/>
      </c>
      <c r="U792" s="30" t="str">
        <f>IF(Afrapportering!U773="","",Afrapportering!U773)</f>
        <v/>
      </c>
      <c r="V792" s="52" t="str">
        <f>IF(Afrapportering!V773="","",Afrapportering!V773)</f>
        <v/>
      </c>
      <c r="W792" s="30" t="str">
        <f>IF(Afrapportering!W773="","",Afrapportering!W773)</f>
        <v/>
      </c>
      <c r="X792" s="52" t="str">
        <f>IF(Afrapportering!X773="","",Afrapportering!X773)</f>
        <v/>
      </c>
      <c r="Y792" s="30" t="str">
        <f>IF(Afrapportering!Y773="","",Afrapportering!Y773)</f>
        <v/>
      </c>
      <c r="Z792" s="52" t="str">
        <f>IFERROR(MAX(IF(OR(V792="",X792=""),"",IF(AND(AND(MONTH(F792)&gt;=7,MONTH(F792)&lt;8),AND(MONTH(H792)&gt;=7,MONTH(H792)&lt;8)),(NETWORKDAYS(F792,H792,Lister!$D$7:$D$13)-V792)*T792/NETWORKDAYS(Lister!$D$19,Lister!$E$19,Lister!$D$7:$D$13),IF(AND(AND(MONTH(F792)&gt;=7,MONTH(F792)&lt;8),MONTH(H792)&gt;7),(NETWORKDAYS(F792,Lister!$E$19,Lister!$D$7:$D$13)-V792)*T792/NETWORKDAYS(Lister!$D$19,Lister!$E$19,Lister!$D$7:$D$13),IF(MONTH(F792)&gt;7,0)))),0),"")</f>
        <v/>
      </c>
      <c r="AA792" s="30" t="str">
        <f>IF(Afrapportering!AA773="","",Afrapportering!AA773)</f>
        <v/>
      </c>
      <c r="AB792" s="52" t="str">
        <f>IFERROR(MAX(IF(OR(V792="",X792=""),"",IF(AND(AND(MONTH(F792)&gt;=8,MONTH(F792)&lt;9),AND(MONTH(H792)&gt;=8,MONTH(H792)&lt;9)),(NETWORKDAYS(F792,H792,Lister!$D$7:$D$13)-X792)*T792/NETWORKDAYS(Lister!$D$20,Lister!$E$20,Lister!$D$7:$D$13),IF(AND(MONTH(F792)=7,MONTH(H792)=8),(NETWORKDAYS(Lister!$D$20,H792,Lister!$D$7:$D$13)-X792)*T792/NETWORKDAYS(Lister!$D$20,Lister!$E$20,Lister!$D$7:$D$13),IF(AND(MONTH(F792)=7,MONTH(H792)=7),0)))),0),"")</f>
        <v/>
      </c>
      <c r="AC792" s="30" t="str">
        <f>IF(Afrapportering!AC773="","",Afrapportering!AC773)</f>
        <v/>
      </c>
      <c r="AD792" s="52" t="str">
        <f t="shared" si="95"/>
        <v/>
      </c>
      <c r="AE792" s="52" t="str">
        <f t="shared" si="96"/>
        <v/>
      </c>
      <c r="AF792" s="30" t="str">
        <f t="shared" si="97"/>
        <v/>
      </c>
      <c r="AG792" s="30" t="str">
        <f t="shared" si="98"/>
        <v/>
      </c>
      <c r="AH792" s="3" t="str">
        <f t="shared" si="99"/>
        <v/>
      </c>
    </row>
    <row r="793" spans="1:34" x14ac:dyDescent="0.25">
      <c r="A793" s="13" t="str">
        <f>+Afrapportering!A774</f>
        <v/>
      </c>
      <c r="B793" s="13" t="str">
        <f>+Afrapportering!B774</f>
        <v/>
      </c>
      <c r="C793" s="13" t="str">
        <f>+Afrapportering!C774</f>
        <v/>
      </c>
      <c r="D793" s="13" t="str">
        <f>+Afrapportering!D774</f>
        <v/>
      </c>
      <c r="E793" s="14" t="str">
        <f>+Afrapportering!E774</f>
        <v/>
      </c>
      <c r="F793" s="139" t="str">
        <f>IF(Afrapportering!F774 = "", "",Afrapportering!F774)</f>
        <v/>
      </c>
      <c r="G793" s="14" t="str">
        <f>+Afrapportering!G774</f>
        <v/>
      </c>
      <c r="H793" s="139" t="str">
        <f>IF(Afrapportering!H774 = "","",Afrapportering!H774)</f>
        <v/>
      </c>
      <c r="I793" s="140" t="str">
        <f>+Afrapportering!I774</f>
        <v/>
      </c>
      <c r="J793" s="13" t="str">
        <f>+Afrapportering!J774</f>
        <v/>
      </c>
      <c r="K793" s="32" t="str">
        <f t="shared" si="92"/>
        <v/>
      </c>
      <c r="L793" s="31" t="str">
        <f>IF(Ansøgning!J779="","",Ansøgning!J779)</f>
        <v/>
      </c>
      <c r="M793" s="134" t="str">
        <f>IF(Afrapportering!M774="","",Afrapportering!M774)</f>
        <v/>
      </c>
      <c r="N793" s="31" t="str">
        <f>IF(Ansøgning!K779="","",Ansøgning!K779)</f>
        <v/>
      </c>
      <c r="O793" s="134">
        <f>IF(Afrapportering!O774="",,Afrapportering!O774)</f>
        <v>0</v>
      </c>
      <c r="P793" s="15" t="str">
        <f>IF(Ansøgning!L779="","",Ansøgning!L779)</f>
        <v/>
      </c>
      <c r="Q793" s="15" t="str">
        <f t="shared" si="93"/>
        <v/>
      </c>
      <c r="R793" s="15"/>
      <c r="S793" s="15" t="str">
        <f>IF(Afrapportering!S774="","",Afrapportering!S774)</f>
        <v/>
      </c>
      <c r="T793" s="31" t="str">
        <f t="shared" si="94"/>
        <v/>
      </c>
      <c r="U793" s="30" t="str">
        <f>IF(Afrapportering!U774="","",Afrapportering!U774)</f>
        <v/>
      </c>
      <c r="V793" s="52" t="str">
        <f>IF(Afrapportering!V774="","",Afrapportering!V774)</f>
        <v/>
      </c>
      <c r="W793" s="30" t="str">
        <f>IF(Afrapportering!W774="","",Afrapportering!W774)</f>
        <v/>
      </c>
      <c r="X793" s="52" t="str">
        <f>IF(Afrapportering!X774="","",Afrapportering!X774)</f>
        <v/>
      </c>
      <c r="Y793" s="30" t="str">
        <f>IF(Afrapportering!Y774="","",Afrapportering!Y774)</f>
        <v/>
      </c>
      <c r="Z793" s="52" t="str">
        <f>IFERROR(MAX(IF(OR(V793="",X793=""),"",IF(AND(AND(MONTH(F793)&gt;=7,MONTH(F793)&lt;8),AND(MONTH(H793)&gt;=7,MONTH(H793)&lt;8)),(NETWORKDAYS(F793,H793,Lister!$D$7:$D$13)-V793)*T793/NETWORKDAYS(Lister!$D$19,Lister!$E$19,Lister!$D$7:$D$13),IF(AND(AND(MONTH(F793)&gt;=7,MONTH(F793)&lt;8),MONTH(H793)&gt;7),(NETWORKDAYS(F793,Lister!$E$19,Lister!$D$7:$D$13)-V793)*T793/NETWORKDAYS(Lister!$D$19,Lister!$E$19,Lister!$D$7:$D$13),IF(MONTH(F793)&gt;7,0)))),0),"")</f>
        <v/>
      </c>
      <c r="AA793" s="30" t="str">
        <f>IF(Afrapportering!AA774="","",Afrapportering!AA774)</f>
        <v/>
      </c>
      <c r="AB793" s="52" t="str">
        <f>IFERROR(MAX(IF(OR(V793="",X793=""),"",IF(AND(AND(MONTH(F793)&gt;=8,MONTH(F793)&lt;9),AND(MONTH(H793)&gt;=8,MONTH(H793)&lt;9)),(NETWORKDAYS(F793,H793,Lister!$D$7:$D$13)-X793)*T793/NETWORKDAYS(Lister!$D$20,Lister!$E$20,Lister!$D$7:$D$13),IF(AND(MONTH(F793)=7,MONTH(H793)=8),(NETWORKDAYS(Lister!$D$20,H793,Lister!$D$7:$D$13)-X793)*T793/NETWORKDAYS(Lister!$D$20,Lister!$E$20,Lister!$D$7:$D$13),IF(AND(MONTH(F793)=7,MONTH(H793)=7),0)))),0),"")</f>
        <v/>
      </c>
      <c r="AC793" s="30" t="str">
        <f>IF(Afrapportering!AC774="","",Afrapportering!AC774)</f>
        <v/>
      </c>
      <c r="AD793" s="52" t="str">
        <f t="shared" si="95"/>
        <v/>
      </c>
      <c r="AE793" s="52" t="str">
        <f t="shared" si="96"/>
        <v/>
      </c>
      <c r="AF793" s="30" t="str">
        <f t="shared" si="97"/>
        <v/>
      </c>
      <c r="AG793" s="30" t="str">
        <f t="shared" si="98"/>
        <v/>
      </c>
      <c r="AH793" s="3" t="str">
        <f t="shared" si="99"/>
        <v/>
      </c>
    </row>
    <row r="794" spans="1:34" x14ac:dyDescent="0.25">
      <c r="A794" s="13" t="str">
        <f>+Afrapportering!A775</f>
        <v/>
      </c>
      <c r="B794" s="13" t="str">
        <f>+Afrapportering!B775</f>
        <v/>
      </c>
      <c r="C794" s="13" t="str">
        <f>+Afrapportering!C775</f>
        <v/>
      </c>
      <c r="D794" s="13" t="str">
        <f>+Afrapportering!D775</f>
        <v/>
      </c>
      <c r="E794" s="14" t="str">
        <f>+Afrapportering!E775</f>
        <v/>
      </c>
      <c r="F794" s="139" t="str">
        <f>IF(Afrapportering!F775 = "", "",Afrapportering!F775)</f>
        <v/>
      </c>
      <c r="G794" s="14" t="str">
        <f>+Afrapportering!G775</f>
        <v/>
      </c>
      <c r="H794" s="139" t="str">
        <f>IF(Afrapportering!H775 = "","",Afrapportering!H775)</f>
        <v/>
      </c>
      <c r="I794" s="140" t="str">
        <f>+Afrapportering!I775</f>
        <v/>
      </c>
      <c r="J794" s="13" t="str">
        <f>+Afrapportering!J775</f>
        <v/>
      </c>
      <c r="K794" s="32" t="str">
        <f t="shared" si="92"/>
        <v/>
      </c>
      <c r="L794" s="31" t="str">
        <f>IF(Ansøgning!J780="","",Ansøgning!J780)</f>
        <v/>
      </c>
      <c r="M794" s="134" t="str">
        <f>IF(Afrapportering!M775="","",Afrapportering!M775)</f>
        <v/>
      </c>
      <c r="N794" s="31" t="str">
        <f>IF(Ansøgning!K780="","",Ansøgning!K780)</f>
        <v/>
      </c>
      <c r="O794" s="134">
        <f>IF(Afrapportering!O775="",,Afrapportering!O775)</f>
        <v>0</v>
      </c>
      <c r="P794" s="15" t="str">
        <f>IF(Ansøgning!L780="","",Ansøgning!L780)</f>
        <v/>
      </c>
      <c r="Q794" s="15" t="str">
        <f t="shared" si="93"/>
        <v/>
      </c>
      <c r="R794" s="15"/>
      <c r="S794" s="15" t="str">
        <f>IF(Afrapportering!S775="","",Afrapportering!S775)</f>
        <v/>
      </c>
      <c r="T794" s="31" t="str">
        <f t="shared" si="94"/>
        <v/>
      </c>
      <c r="U794" s="30" t="str">
        <f>IF(Afrapportering!U775="","",Afrapportering!U775)</f>
        <v/>
      </c>
      <c r="V794" s="52" t="str">
        <f>IF(Afrapportering!V775="","",Afrapportering!V775)</f>
        <v/>
      </c>
      <c r="W794" s="30" t="str">
        <f>IF(Afrapportering!W775="","",Afrapportering!W775)</f>
        <v/>
      </c>
      <c r="X794" s="52" t="str">
        <f>IF(Afrapportering!X775="","",Afrapportering!X775)</f>
        <v/>
      </c>
      <c r="Y794" s="30" t="str">
        <f>IF(Afrapportering!Y775="","",Afrapportering!Y775)</f>
        <v/>
      </c>
      <c r="Z794" s="52" t="str">
        <f>IFERROR(MAX(IF(OR(V794="",X794=""),"",IF(AND(AND(MONTH(F794)&gt;=7,MONTH(F794)&lt;8),AND(MONTH(H794)&gt;=7,MONTH(H794)&lt;8)),(NETWORKDAYS(F794,H794,Lister!$D$7:$D$13)-V794)*T794/NETWORKDAYS(Lister!$D$19,Lister!$E$19,Lister!$D$7:$D$13),IF(AND(AND(MONTH(F794)&gt;=7,MONTH(F794)&lt;8),MONTH(H794)&gt;7),(NETWORKDAYS(F794,Lister!$E$19,Lister!$D$7:$D$13)-V794)*T794/NETWORKDAYS(Lister!$D$19,Lister!$E$19,Lister!$D$7:$D$13),IF(MONTH(F794)&gt;7,0)))),0),"")</f>
        <v/>
      </c>
      <c r="AA794" s="30" t="str">
        <f>IF(Afrapportering!AA775="","",Afrapportering!AA775)</f>
        <v/>
      </c>
      <c r="AB794" s="52" t="str">
        <f>IFERROR(MAX(IF(OR(V794="",X794=""),"",IF(AND(AND(MONTH(F794)&gt;=8,MONTH(F794)&lt;9),AND(MONTH(H794)&gt;=8,MONTH(H794)&lt;9)),(NETWORKDAYS(F794,H794,Lister!$D$7:$D$13)-X794)*T794/NETWORKDAYS(Lister!$D$20,Lister!$E$20,Lister!$D$7:$D$13),IF(AND(MONTH(F794)=7,MONTH(H794)=8),(NETWORKDAYS(Lister!$D$20,H794,Lister!$D$7:$D$13)-X794)*T794/NETWORKDAYS(Lister!$D$20,Lister!$E$20,Lister!$D$7:$D$13),IF(AND(MONTH(F794)=7,MONTH(H794)=7),0)))),0),"")</f>
        <v/>
      </c>
      <c r="AC794" s="30" t="str">
        <f>IF(Afrapportering!AC775="","",Afrapportering!AC775)</f>
        <v/>
      </c>
      <c r="AD794" s="52" t="str">
        <f t="shared" si="95"/>
        <v/>
      </c>
      <c r="AE794" s="52" t="str">
        <f t="shared" si="96"/>
        <v/>
      </c>
      <c r="AF794" s="30" t="str">
        <f t="shared" si="97"/>
        <v/>
      </c>
      <c r="AG794" s="30" t="str">
        <f t="shared" si="98"/>
        <v/>
      </c>
      <c r="AH794" s="3" t="str">
        <f t="shared" si="99"/>
        <v/>
      </c>
    </row>
    <row r="795" spans="1:34" x14ac:dyDescent="0.25">
      <c r="A795" s="13" t="str">
        <f>+Afrapportering!A776</f>
        <v/>
      </c>
      <c r="B795" s="13" t="str">
        <f>+Afrapportering!B776</f>
        <v/>
      </c>
      <c r="C795" s="13" t="str">
        <f>+Afrapportering!C776</f>
        <v/>
      </c>
      <c r="D795" s="13" t="str">
        <f>+Afrapportering!D776</f>
        <v/>
      </c>
      <c r="E795" s="14" t="str">
        <f>+Afrapportering!E776</f>
        <v/>
      </c>
      <c r="F795" s="139" t="str">
        <f>IF(Afrapportering!F776 = "", "",Afrapportering!F776)</f>
        <v/>
      </c>
      <c r="G795" s="14" t="str">
        <f>+Afrapportering!G776</f>
        <v/>
      </c>
      <c r="H795" s="139" t="str">
        <f>IF(Afrapportering!H776 = "","",Afrapportering!H776)</f>
        <v/>
      </c>
      <c r="I795" s="140" t="str">
        <f>+Afrapportering!I776</f>
        <v/>
      </c>
      <c r="J795" s="13" t="str">
        <f>+Afrapportering!J776</f>
        <v/>
      </c>
      <c r="K795" s="32" t="str">
        <f t="shared" si="92"/>
        <v/>
      </c>
      <c r="L795" s="31" t="str">
        <f>IF(Ansøgning!J781="","",Ansøgning!J781)</f>
        <v/>
      </c>
      <c r="M795" s="134" t="str">
        <f>IF(Afrapportering!M776="","",Afrapportering!M776)</f>
        <v/>
      </c>
      <c r="N795" s="31" t="str">
        <f>IF(Ansøgning!K781="","",Ansøgning!K781)</f>
        <v/>
      </c>
      <c r="O795" s="134">
        <f>IF(Afrapportering!O776="",,Afrapportering!O776)</f>
        <v>0</v>
      </c>
      <c r="P795" s="15" t="str">
        <f>IF(Ansøgning!L781="","",Ansøgning!L781)</f>
        <v/>
      </c>
      <c r="Q795" s="15" t="str">
        <f t="shared" si="93"/>
        <v/>
      </c>
      <c r="R795" s="15"/>
      <c r="S795" s="15" t="str">
        <f>IF(Afrapportering!S776="","",Afrapportering!S776)</f>
        <v/>
      </c>
      <c r="T795" s="31" t="str">
        <f t="shared" si="94"/>
        <v/>
      </c>
      <c r="U795" s="30" t="str">
        <f>IF(Afrapportering!U776="","",Afrapportering!U776)</f>
        <v/>
      </c>
      <c r="V795" s="52" t="str">
        <f>IF(Afrapportering!V776="","",Afrapportering!V776)</f>
        <v/>
      </c>
      <c r="W795" s="30" t="str">
        <f>IF(Afrapportering!W776="","",Afrapportering!W776)</f>
        <v/>
      </c>
      <c r="X795" s="52" t="str">
        <f>IF(Afrapportering!X776="","",Afrapportering!X776)</f>
        <v/>
      </c>
      <c r="Y795" s="30" t="str">
        <f>IF(Afrapportering!Y776="","",Afrapportering!Y776)</f>
        <v/>
      </c>
      <c r="Z795" s="52" t="str">
        <f>IFERROR(MAX(IF(OR(V795="",X795=""),"",IF(AND(AND(MONTH(F795)&gt;=7,MONTH(F795)&lt;8),AND(MONTH(H795)&gt;=7,MONTH(H795)&lt;8)),(NETWORKDAYS(F795,H795,Lister!$D$7:$D$13)-V795)*T795/NETWORKDAYS(Lister!$D$19,Lister!$E$19,Lister!$D$7:$D$13),IF(AND(AND(MONTH(F795)&gt;=7,MONTH(F795)&lt;8),MONTH(H795)&gt;7),(NETWORKDAYS(F795,Lister!$E$19,Lister!$D$7:$D$13)-V795)*T795/NETWORKDAYS(Lister!$D$19,Lister!$E$19,Lister!$D$7:$D$13),IF(MONTH(F795)&gt;7,0)))),0),"")</f>
        <v/>
      </c>
      <c r="AA795" s="30" t="str">
        <f>IF(Afrapportering!AA776="","",Afrapportering!AA776)</f>
        <v/>
      </c>
      <c r="AB795" s="52" t="str">
        <f>IFERROR(MAX(IF(OR(V795="",X795=""),"",IF(AND(AND(MONTH(F795)&gt;=8,MONTH(F795)&lt;9),AND(MONTH(H795)&gt;=8,MONTH(H795)&lt;9)),(NETWORKDAYS(F795,H795,Lister!$D$7:$D$13)-X795)*T795/NETWORKDAYS(Lister!$D$20,Lister!$E$20,Lister!$D$7:$D$13),IF(AND(MONTH(F795)=7,MONTH(H795)=8),(NETWORKDAYS(Lister!$D$20,H795,Lister!$D$7:$D$13)-X795)*T795/NETWORKDAYS(Lister!$D$20,Lister!$E$20,Lister!$D$7:$D$13),IF(AND(MONTH(F795)=7,MONTH(H795)=7),0)))),0),"")</f>
        <v/>
      </c>
      <c r="AC795" s="30" t="str">
        <f>IF(Afrapportering!AC776="","",Afrapportering!AC776)</f>
        <v/>
      </c>
      <c r="AD795" s="52" t="str">
        <f t="shared" si="95"/>
        <v/>
      </c>
      <c r="AE795" s="52" t="str">
        <f t="shared" si="96"/>
        <v/>
      </c>
      <c r="AF795" s="30" t="str">
        <f t="shared" si="97"/>
        <v/>
      </c>
      <c r="AG795" s="30" t="str">
        <f t="shared" si="98"/>
        <v/>
      </c>
      <c r="AH795" s="3" t="str">
        <f t="shared" si="99"/>
        <v/>
      </c>
    </row>
    <row r="796" spans="1:34" x14ac:dyDescent="0.25">
      <c r="A796" s="13" t="str">
        <f>+Afrapportering!A777</f>
        <v/>
      </c>
      <c r="B796" s="13" t="str">
        <f>+Afrapportering!B777</f>
        <v/>
      </c>
      <c r="C796" s="13" t="str">
        <f>+Afrapportering!C777</f>
        <v/>
      </c>
      <c r="D796" s="13" t="str">
        <f>+Afrapportering!D777</f>
        <v/>
      </c>
      <c r="E796" s="14" t="str">
        <f>+Afrapportering!E777</f>
        <v/>
      </c>
      <c r="F796" s="139" t="str">
        <f>IF(Afrapportering!F777 = "", "",Afrapportering!F777)</f>
        <v/>
      </c>
      <c r="G796" s="14" t="str">
        <f>+Afrapportering!G777</f>
        <v/>
      </c>
      <c r="H796" s="139" t="str">
        <f>IF(Afrapportering!H777 = "","",Afrapportering!H777)</f>
        <v/>
      </c>
      <c r="I796" s="140" t="str">
        <f>+Afrapportering!I777</f>
        <v/>
      </c>
      <c r="J796" s="13" t="str">
        <f>+Afrapportering!J777</f>
        <v/>
      </c>
      <c r="K796" s="32" t="str">
        <f t="shared" si="92"/>
        <v/>
      </c>
      <c r="L796" s="31" t="str">
        <f>IF(Ansøgning!J782="","",Ansøgning!J782)</f>
        <v/>
      </c>
      <c r="M796" s="134" t="str">
        <f>IF(Afrapportering!M777="","",Afrapportering!M777)</f>
        <v/>
      </c>
      <c r="N796" s="31" t="str">
        <f>IF(Ansøgning!K782="","",Ansøgning!K782)</f>
        <v/>
      </c>
      <c r="O796" s="134">
        <f>IF(Afrapportering!O777="",,Afrapportering!O777)</f>
        <v>0</v>
      </c>
      <c r="P796" s="15" t="str">
        <f>IF(Ansøgning!L782="","",Ansøgning!L782)</f>
        <v/>
      </c>
      <c r="Q796" s="15" t="str">
        <f t="shared" si="93"/>
        <v/>
      </c>
      <c r="R796" s="15"/>
      <c r="S796" s="15" t="str">
        <f>IF(Afrapportering!S777="","",Afrapportering!S777)</f>
        <v/>
      </c>
      <c r="T796" s="31" t="str">
        <f t="shared" si="94"/>
        <v/>
      </c>
      <c r="U796" s="30" t="str">
        <f>IF(Afrapportering!U777="","",Afrapportering!U777)</f>
        <v/>
      </c>
      <c r="V796" s="52" t="str">
        <f>IF(Afrapportering!V777="","",Afrapportering!V777)</f>
        <v/>
      </c>
      <c r="W796" s="30" t="str">
        <f>IF(Afrapportering!W777="","",Afrapportering!W777)</f>
        <v/>
      </c>
      <c r="X796" s="52" t="str">
        <f>IF(Afrapportering!X777="","",Afrapportering!X777)</f>
        <v/>
      </c>
      <c r="Y796" s="30" t="str">
        <f>IF(Afrapportering!Y777="","",Afrapportering!Y777)</f>
        <v/>
      </c>
      <c r="Z796" s="52" t="str">
        <f>IFERROR(MAX(IF(OR(V796="",X796=""),"",IF(AND(AND(MONTH(F796)&gt;=7,MONTH(F796)&lt;8),AND(MONTH(H796)&gt;=7,MONTH(H796)&lt;8)),(NETWORKDAYS(F796,H796,Lister!$D$7:$D$13)-V796)*T796/NETWORKDAYS(Lister!$D$19,Lister!$E$19,Lister!$D$7:$D$13),IF(AND(AND(MONTH(F796)&gt;=7,MONTH(F796)&lt;8),MONTH(H796)&gt;7),(NETWORKDAYS(F796,Lister!$E$19,Lister!$D$7:$D$13)-V796)*T796/NETWORKDAYS(Lister!$D$19,Lister!$E$19,Lister!$D$7:$D$13),IF(MONTH(F796)&gt;7,0)))),0),"")</f>
        <v/>
      </c>
      <c r="AA796" s="30" t="str">
        <f>IF(Afrapportering!AA777="","",Afrapportering!AA777)</f>
        <v/>
      </c>
      <c r="AB796" s="52" t="str">
        <f>IFERROR(MAX(IF(OR(V796="",X796=""),"",IF(AND(AND(MONTH(F796)&gt;=8,MONTH(F796)&lt;9),AND(MONTH(H796)&gt;=8,MONTH(H796)&lt;9)),(NETWORKDAYS(F796,H796,Lister!$D$7:$D$13)-X796)*T796/NETWORKDAYS(Lister!$D$20,Lister!$E$20,Lister!$D$7:$D$13),IF(AND(MONTH(F796)=7,MONTH(H796)=8),(NETWORKDAYS(Lister!$D$20,H796,Lister!$D$7:$D$13)-X796)*T796/NETWORKDAYS(Lister!$D$20,Lister!$E$20,Lister!$D$7:$D$13),IF(AND(MONTH(F796)=7,MONTH(H796)=7),0)))),0),"")</f>
        <v/>
      </c>
      <c r="AC796" s="30" t="str">
        <f>IF(Afrapportering!AC777="","",Afrapportering!AC777)</f>
        <v/>
      </c>
      <c r="AD796" s="52" t="str">
        <f t="shared" si="95"/>
        <v/>
      </c>
      <c r="AE796" s="52" t="str">
        <f t="shared" si="96"/>
        <v/>
      </c>
      <c r="AF796" s="30" t="str">
        <f t="shared" si="97"/>
        <v/>
      </c>
      <c r="AG796" s="30" t="str">
        <f t="shared" si="98"/>
        <v/>
      </c>
      <c r="AH796" s="3" t="str">
        <f t="shared" si="99"/>
        <v/>
      </c>
    </row>
    <row r="797" spans="1:34" x14ac:dyDescent="0.25">
      <c r="A797" s="13" t="str">
        <f>+Afrapportering!A778</f>
        <v/>
      </c>
      <c r="B797" s="13" t="str">
        <f>+Afrapportering!B778</f>
        <v/>
      </c>
      <c r="C797" s="13" t="str">
        <f>+Afrapportering!C778</f>
        <v/>
      </c>
      <c r="D797" s="13" t="str">
        <f>+Afrapportering!D778</f>
        <v/>
      </c>
      <c r="E797" s="14" t="str">
        <f>+Afrapportering!E778</f>
        <v/>
      </c>
      <c r="F797" s="139" t="str">
        <f>IF(Afrapportering!F778 = "", "",Afrapportering!F778)</f>
        <v/>
      </c>
      <c r="G797" s="14" t="str">
        <f>+Afrapportering!G778</f>
        <v/>
      </c>
      <c r="H797" s="139" t="str">
        <f>IF(Afrapportering!H778 = "","",Afrapportering!H778)</f>
        <v/>
      </c>
      <c r="I797" s="140" t="str">
        <f>+Afrapportering!I778</f>
        <v/>
      </c>
      <c r="J797" s="13" t="str">
        <f>+Afrapportering!J778</f>
        <v/>
      </c>
      <c r="K797" s="32" t="str">
        <f t="shared" si="92"/>
        <v/>
      </c>
      <c r="L797" s="31" t="str">
        <f>IF(Ansøgning!J783="","",Ansøgning!J783)</f>
        <v/>
      </c>
      <c r="M797" s="134" t="str">
        <f>IF(Afrapportering!M778="","",Afrapportering!M778)</f>
        <v/>
      </c>
      <c r="N797" s="31" t="str">
        <f>IF(Ansøgning!K783="","",Ansøgning!K783)</f>
        <v/>
      </c>
      <c r="O797" s="134">
        <f>IF(Afrapportering!O778="",,Afrapportering!O778)</f>
        <v>0</v>
      </c>
      <c r="P797" s="15" t="str">
        <f>IF(Ansøgning!L783="","",Ansøgning!L783)</f>
        <v/>
      </c>
      <c r="Q797" s="15" t="str">
        <f t="shared" si="93"/>
        <v/>
      </c>
      <c r="R797" s="15"/>
      <c r="S797" s="15" t="str">
        <f>IF(Afrapportering!S778="","",Afrapportering!S778)</f>
        <v/>
      </c>
      <c r="T797" s="31" t="str">
        <f t="shared" si="94"/>
        <v/>
      </c>
      <c r="U797" s="30" t="str">
        <f>IF(Afrapportering!U778="","",Afrapportering!U778)</f>
        <v/>
      </c>
      <c r="V797" s="52" t="str">
        <f>IF(Afrapportering!V778="","",Afrapportering!V778)</f>
        <v/>
      </c>
      <c r="W797" s="30" t="str">
        <f>IF(Afrapportering!W778="","",Afrapportering!W778)</f>
        <v/>
      </c>
      <c r="X797" s="52" t="str">
        <f>IF(Afrapportering!X778="","",Afrapportering!X778)</f>
        <v/>
      </c>
      <c r="Y797" s="30" t="str">
        <f>IF(Afrapportering!Y778="","",Afrapportering!Y778)</f>
        <v/>
      </c>
      <c r="Z797" s="52" t="str">
        <f>IFERROR(MAX(IF(OR(V797="",X797=""),"",IF(AND(AND(MONTH(F797)&gt;=7,MONTH(F797)&lt;8),AND(MONTH(H797)&gt;=7,MONTH(H797)&lt;8)),(NETWORKDAYS(F797,H797,Lister!$D$7:$D$13)-V797)*T797/NETWORKDAYS(Lister!$D$19,Lister!$E$19,Lister!$D$7:$D$13),IF(AND(AND(MONTH(F797)&gt;=7,MONTH(F797)&lt;8),MONTH(H797)&gt;7),(NETWORKDAYS(F797,Lister!$E$19,Lister!$D$7:$D$13)-V797)*T797/NETWORKDAYS(Lister!$D$19,Lister!$E$19,Lister!$D$7:$D$13),IF(MONTH(F797)&gt;7,0)))),0),"")</f>
        <v/>
      </c>
      <c r="AA797" s="30" t="str">
        <f>IF(Afrapportering!AA778="","",Afrapportering!AA778)</f>
        <v/>
      </c>
      <c r="AB797" s="52" t="str">
        <f>IFERROR(MAX(IF(OR(V797="",X797=""),"",IF(AND(AND(MONTH(F797)&gt;=8,MONTH(F797)&lt;9),AND(MONTH(H797)&gt;=8,MONTH(H797)&lt;9)),(NETWORKDAYS(F797,H797,Lister!$D$7:$D$13)-X797)*T797/NETWORKDAYS(Lister!$D$20,Lister!$E$20,Lister!$D$7:$D$13),IF(AND(MONTH(F797)=7,MONTH(H797)=8),(NETWORKDAYS(Lister!$D$20,H797,Lister!$D$7:$D$13)-X797)*T797/NETWORKDAYS(Lister!$D$20,Lister!$E$20,Lister!$D$7:$D$13),IF(AND(MONTH(F797)=7,MONTH(H797)=7),0)))),0),"")</f>
        <v/>
      </c>
      <c r="AC797" s="30" t="str">
        <f>IF(Afrapportering!AC778="","",Afrapportering!AC778)</f>
        <v/>
      </c>
      <c r="AD797" s="52" t="str">
        <f t="shared" si="95"/>
        <v/>
      </c>
      <c r="AE797" s="52" t="str">
        <f t="shared" si="96"/>
        <v/>
      </c>
      <c r="AF797" s="30" t="str">
        <f t="shared" si="97"/>
        <v/>
      </c>
      <c r="AG797" s="30" t="str">
        <f t="shared" si="98"/>
        <v/>
      </c>
      <c r="AH797" s="3" t="str">
        <f t="shared" si="99"/>
        <v/>
      </c>
    </row>
    <row r="798" spans="1:34" x14ac:dyDescent="0.25">
      <c r="A798" s="13" t="str">
        <f>+Afrapportering!A779</f>
        <v/>
      </c>
      <c r="B798" s="13" t="str">
        <f>+Afrapportering!B779</f>
        <v/>
      </c>
      <c r="C798" s="13" t="str">
        <f>+Afrapportering!C779</f>
        <v/>
      </c>
      <c r="D798" s="13" t="str">
        <f>+Afrapportering!D779</f>
        <v/>
      </c>
      <c r="E798" s="14" t="str">
        <f>+Afrapportering!E779</f>
        <v/>
      </c>
      <c r="F798" s="139" t="str">
        <f>IF(Afrapportering!F779 = "", "",Afrapportering!F779)</f>
        <v/>
      </c>
      <c r="G798" s="14" t="str">
        <f>+Afrapportering!G779</f>
        <v/>
      </c>
      <c r="H798" s="139" t="str">
        <f>IF(Afrapportering!H779 = "","",Afrapportering!H779)</f>
        <v/>
      </c>
      <c r="I798" s="140" t="str">
        <f>+Afrapportering!I779</f>
        <v/>
      </c>
      <c r="J798" s="13" t="str">
        <f>+Afrapportering!J779</f>
        <v/>
      </c>
      <c r="K798" s="32" t="str">
        <f t="shared" si="92"/>
        <v/>
      </c>
      <c r="L798" s="31" t="str">
        <f>IF(Ansøgning!J784="","",Ansøgning!J784)</f>
        <v/>
      </c>
      <c r="M798" s="134" t="str">
        <f>IF(Afrapportering!M779="","",Afrapportering!M779)</f>
        <v/>
      </c>
      <c r="N798" s="31" t="str">
        <f>IF(Ansøgning!K784="","",Ansøgning!K784)</f>
        <v/>
      </c>
      <c r="O798" s="134">
        <f>IF(Afrapportering!O779="",,Afrapportering!O779)</f>
        <v>0</v>
      </c>
      <c r="P798" s="15" t="str">
        <f>IF(Ansøgning!L784="","",Ansøgning!L784)</f>
        <v/>
      </c>
      <c r="Q798" s="15" t="str">
        <f t="shared" si="93"/>
        <v/>
      </c>
      <c r="R798" s="15"/>
      <c r="S798" s="15" t="str">
        <f>IF(Afrapportering!S779="","",Afrapportering!S779)</f>
        <v/>
      </c>
      <c r="T798" s="31" t="str">
        <f t="shared" si="94"/>
        <v/>
      </c>
      <c r="U798" s="30" t="str">
        <f>IF(Afrapportering!U779="","",Afrapportering!U779)</f>
        <v/>
      </c>
      <c r="V798" s="52" t="str">
        <f>IF(Afrapportering!V779="","",Afrapportering!V779)</f>
        <v/>
      </c>
      <c r="W798" s="30" t="str">
        <f>IF(Afrapportering!W779="","",Afrapportering!W779)</f>
        <v/>
      </c>
      <c r="X798" s="52" t="str">
        <f>IF(Afrapportering!X779="","",Afrapportering!X779)</f>
        <v/>
      </c>
      <c r="Y798" s="30" t="str">
        <f>IF(Afrapportering!Y779="","",Afrapportering!Y779)</f>
        <v/>
      </c>
      <c r="Z798" s="52" t="str">
        <f>IFERROR(MAX(IF(OR(V798="",X798=""),"",IF(AND(AND(MONTH(F798)&gt;=7,MONTH(F798)&lt;8),AND(MONTH(H798)&gt;=7,MONTH(H798)&lt;8)),(NETWORKDAYS(F798,H798,Lister!$D$7:$D$13)-V798)*T798/NETWORKDAYS(Lister!$D$19,Lister!$E$19,Lister!$D$7:$D$13),IF(AND(AND(MONTH(F798)&gt;=7,MONTH(F798)&lt;8),MONTH(H798)&gt;7),(NETWORKDAYS(F798,Lister!$E$19,Lister!$D$7:$D$13)-V798)*T798/NETWORKDAYS(Lister!$D$19,Lister!$E$19,Lister!$D$7:$D$13),IF(MONTH(F798)&gt;7,0)))),0),"")</f>
        <v/>
      </c>
      <c r="AA798" s="30" t="str">
        <f>IF(Afrapportering!AA779="","",Afrapportering!AA779)</f>
        <v/>
      </c>
      <c r="AB798" s="52" t="str">
        <f>IFERROR(MAX(IF(OR(V798="",X798=""),"",IF(AND(AND(MONTH(F798)&gt;=8,MONTH(F798)&lt;9),AND(MONTH(H798)&gt;=8,MONTH(H798)&lt;9)),(NETWORKDAYS(F798,H798,Lister!$D$7:$D$13)-X798)*T798/NETWORKDAYS(Lister!$D$20,Lister!$E$20,Lister!$D$7:$D$13),IF(AND(MONTH(F798)=7,MONTH(H798)=8),(NETWORKDAYS(Lister!$D$20,H798,Lister!$D$7:$D$13)-X798)*T798/NETWORKDAYS(Lister!$D$20,Lister!$E$20,Lister!$D$7:$D$13),IF(AND(MONTH(F798)=7,MONTH(H798)=7),0)))),0),"")</f>
        <v/>
      </c>
      <c r="AC798" s="30" t="str">
        <f>IF(Afrapportering!AC779="","",Afrapportering!AC779)</f>
        <v/>
      </c>
      <c r="AD798" s="52" t="str">
        <f t="shared" si="95"/>
        <v/>
      </c>
      <c r="AE798" s="52" t="str">
        <f t="shared" si="96"/>
        <v/>
      </c>
      <c r="AF798" s="30" t="str">
        <f t="shared" si="97"/>
        <v/>
      </c>
      <c r="AG798" s="30" t="str">
        <f t="shared" si="98"/>
        <v/>
      </c>
      <c r="AH798" s="3" t="str">
        <f t="shared" si="99"/>
        <v/>
      </c>
    </row>
    <row r="799" spans="1:34" x14ac:dyDescent="0.25">
      <c r="A799" s="13" t="str">
        <f>+Afrapportering!A780</f>
        <v/>
      </c>
      <c r="B799" s="13" t="str">
        <f>+Afrapportering!B780</f>
        <v/>
      </c>
      <c r="C799" s="13" t="str">
        <f>+Afrapportering!C780</f>
        <v/>
      </c>
      <c r="D799" s="13" t="str">
        <f>+Afrapportering!D780</f>
        <v/>
      </c>
      <c r="E799" s="14" t="str">
        <f>+Afrapportering!E780</f>
        <v/>
      </c>
      <c r="F799" s="139" t="str">
        <f>IF(Afrapportering!F780 = "", "",Afrapportering!F780)</f>
        <v/>
      </c>
      <c r="G799" s="14" t="str">
        <f>+Afrapportering!G780</f>
        <v/>
      </c>
      <c r="H799" s="139" t="str">
        <f>IF(Afrapportering!H780 = "","",Afrapportering!H780)</f>
        <v/>
      </c>
      <c r="I799" s="140" t="str">
        <f>+Afrapportering!I780</f>
        <v/>
      </c>
      <c r="J799" s="13" t="str">
        <f>+Afrapportering!J780</f>
        <v/>
      </c>
      <c r="K799" s="32" t="str">
        <f t="shared" si="92"/>
        <v/>
      </c>
      <c r="L799" s="31" t="str">
        <f>IF(Ansøgning!J785="","",Ansøgning!J785)</f>
        <v/>
      </c>
      <c r="M799" s="134" t="str">
        <f>IF(Afrapportering!M780="","",Afrapportering!M780)</f>
        <v/>
      </c>
      <c r="N799" s="31" t="str">
        <f>IF(Ansøgning!K785="","",Ansøgning!K785)</f>
        <v/>
      </c>
      <c r="O799" s="134">
        <f>IF(Afrapportering!O780="",,Afrapportering!O780)</f>
        <v>0</v>
      </c>
      <c r="P799" s="15" t="str">
        <f>IF(Ansøgning!L785="","",Ansøgning!L785)</f>
        <v/>
      </c>
      <c r="Q799" s="15" t="str">
        <f t="shared" si="93"/>
        <v/>
      </c>
      <c r="R799" s="15"/>
      <c r="S799" s="15" t="str">
        <f>IF(Afrapportering!S780="","",Afrapportering!S780)</f>
        <v/>
      </c>
      <c r="T799" s="31" t="str">
        <f t="shared" si="94"/>
        <v/>
      </c>
      <c r="U799" s="30" t="str">
        <f>IF(Afrapportering!U780="","",Afrapportering!U780)</f>
        <v/>
      </c>
      <c r="V799" s="52" t="str">
        <f>IF(Afrapportering!V780="","",Afrapportering!V780)</f>
        <v/>
      </c>
      <c r="W799" s="30" t="str">
        <f>IF(Afrapportering!W780="","",Afrapportering!W780)</f>
        <v/>
      </c>
      <c r="X799" s="52" t="str">
        <f>IF(Afrapportering!X780="","",Afrapportering!X780)</f>
        <v/>
      </c>
      <c r="Y799" s="30" t="str">
        <f>IF(Afrapportering!Y780="","",Afrapportering!Y780)</f>
        <v/>
      </c>
      <c r="Z799" s="52" t="str">
        <f>IFERROR(MAX(IF(OR(V799="",X799=""),"",IF(AND(AND(MONTH(F799)&gt;=7,MONTH(F799)&lt;8),AND(MONTH(H799)&gt;=7,MONTH(H799)&lt;8)),(NETWORKDAYS(F799,H799,Lister!$D$7:$D$13)-V799)*T799/NETWORKDAYS(Lister!$D$19,Lister!$E$19,Lister!$D$7:$D$13),IF(AND(AND(MONTH(F799)&gt;=7,MONTH(F799)&lt;8),MONTH(H799)&gt;7),(NETWORKDAYS(F799,Lister!$E$19,Lister!$D$7:$D$13)-V799)*T799/NETWORKDAYS(Lister!$D$19,Lister!$E$19,Lister!$D$7:$D$13),IF(MONTH(F799)&gt;7,0)))),0),"")</f>
        <v/>
      </c>
      <c r="AA799" s="30" t="str">
        <f>IF(Afrapportering!AA780="","",Afrapportering!AA780)</f>
        <v/>
      </c>
      <c r="AB799" s="52" t="str">
        <f>IFERROR(MAX(IF(OR(V799="",X799=""),"",IF(AND(AND(MONTH(F799)&gt;=8,MONTH(F799)&lt;9),AND(MONTH(H799)&gt;=8,MONTH(H799)&lt;9)),(NETWORKDAYS(F799,H799,Lister!$D$7:$D$13)-X799)*T799/NETWORKDAYS(Lister!$D$20,Lister!$E$20,Lister!$D$7:$D$13),IF(AND(MONTH(F799)=7,MONTH(H799)=8),(NETWORKDAYS(Lister!$D$20,H799,Lister!$D$7:$D$13)-X799)*T799/NETWORKDAYS(Lister!$D$20,Lister!$E$20,Lister!$D$7:$D$13),IF(AND(MONTH(F799)=7,MONTH(H799)=7),0)))),0),"")</f>
        <v/>
      </c>
      <c r="AC799" s="30" t="str">
        <f>IF(Afrapportering!AC780="","",Afrapportering!AC780)</f>
        <v/>
      </c>
      <c r="AD799" s="52" t="str">
        <f t="shared" si="95"/>
        <v/>
      </c>
      <c r="AE799" s="52" t="str">
        <f t="shared" si="96"/>
        <v/>
      </c>
      <c r="AF799" s="30" t="str">
        <f t="shared" si="97"/>
        <v/>
      </c>
      <c r="AG799" s="30" t="str">
        <f t="shared" si="98"/>
        <v/>
      </c>
      <c r="AH799" s="3" t="str">
        <f t="shared" si="99"/>
        <v/>
      </c>
    </row>
    <row r="800" spans="1:34" x14ac:dyDescent="0.25">
      <c r="A800" s="13" t="str">
        <f>+Afrapportering!A781</f>
        <v/>
      </c>
      <c r="B800" s="13" t="str">
        <f>+Afrapportering!B781</f>
        <v/>
      </c>
      <c r="C800" s="13" t="str">
        <f>+Afrapportering!C781</f>
        <v/>
      </c>
      <c r="D800" s="13" t="str">
        <f>+Afrapportering!D781</f>
        <v/>
      </c>
      <c r="E800" s="14" t="str">
        <f>+Afrapportering!E781</f>
        <v/>
      </c>
      <c r="F800" s="139" t="str">
        <f>IF(Afrapportering!F781 = "", "",Afrapportering!F781)</f>
        <v/>
      </c>
      <c r="G800" s="14" t="str">
        <f>+Afrapportering!G781</f>
        <v/>
      </c>
      <c r="H800" s="139" t="str">
        <f>IF(Afrapportering!H781 = "","",Afrapportering!H781)</f>
        <v/>
      </c>
      <c r="I800" s="140" t="str">
        <f>+Afrapportering!I781</f>
        <v/>
      </c>
      <c r="J800" s="13" t="str">
        <f>+Afrapportering!J781</f>
        <v/>
      </c>
      <c r="K800" s="32" t="str">
        <f t="shared" si="92"/>
        <v/>
      </c>
      <c r="L800" s="31" t="str">
        <f>IF(Ansøgning!J786="","",Ansøgning!J786)</f>
        <v/>
      </c>
      <c r="M800" s="134" t="str">
        <f>IF(Afrapportering!M781="","",Afrapportering!M781)</f>
        <v/>
      </c>
      <c r="N800" s="31" t="str">
        <f>IF(Ansøgning!K786="","",Ansøgning!K786)</f>
        <v/>
      </c>
      <c r="O800" s="134">
        <f>IF(Afrapportering!O781="",,Afrapportering!O781)</f>
        <v>0</v>
      </c>
      <c r="P800" s="15" t="str">
        <f>IF(Ansøgning!L786="","",Ansøgning!L786)</f>
        <v/>
      </c>
      <c r="Q800" s="15" t="str">
        <f t="shared" si="93"/>
        <v/>
      </c>
      <c r="R800" s="15"/>
      <c r="S800" s="15" t="str">
        <f>IF(Afrapportering!S781="","",Afrapportering!S781)</f>
        <v/>
      </c>
      <c r="T800" s="31" t="str">
        <f t="shared" si="94"/>
        <v/>
      </c>
      <c r="U800" s="30" t="str">
        <f>IF(Afrapportering!U781="","",Afrapportering!U781)</f>
        <v/>
      </c>
      <c r="V800" s="52" t="str">
        <f>IF(Afrapportering!V781="","",Afrapportering!V781)</f>
        <v/>
      </c>
      <c r="W800" s="30" t="str">
        <f>IF(Afrapportering!W781="","",Afrapportering!W781)</f>
        <v/>
      </c>
      <c r="X800" s="52" t="str">
        <f>IF(Afrapportering!X781="","",Afrapportering!X781)</f>
        <v/>
      </c>
      <c r="Y800" s="30" t="str">
        <f>IF(Afrapportering!Y781="","",Afrapportering!Y781)</f>
        <v/>
      </c>
      <c r="Z800" s="52" t="str">
        <f>IFERROR(MAX(IF(OR(V800="",X800=""),"",IF(AND(AND(MONTH(F800)&gt;=7,MONTH(F800)&lt;8),AND(MONTH(H800)&gt;=7,MONTH(H800)&lt;8)),(NETWORKDAYS(F800,H800,Lister!$D$7:$D$13)-V800)*T800/NETWORKDAYS(Lister!$D$19,Lister!$E$19,Lister!$D$7:$D$13),IF(AND(AND(MONTH(F800)&gt;=7,MONTH(F800)&lt;8),MONTH(H800)&gt;7),(NETWORKDAYS(F800,Lister!$E$19,Lister!$D$7:$D$13)-V800)*T800/NETWORKDAYS(Lister!$D$19,Lister!$E$19,Lister!$D$7:$D$13),IF(MONTH(F800)&gt;7,0)))),0),"")</f>
        <v/>
      </c>
      <c r="AA800" s="30" t="str">
        <f>IF(Afrapportering!AA781="","",Afrapportering!AA781)</f>
        <v/>
      </c>
      <c r="AB800" s="52" t="str">
        <f>IFERROR(MAX(IF(OR(V800="",X800=""),"",IF(AND(AND(MONTH(F800)&gt;=8,MONTH(F800)&lt;9),AND(MONTH(H800)&gt;=8,MONTH(H800)&lt;9)),(NETWORKDAYS(F800,H800,Lister!$D$7:$D$13)-X800)*T800/NETWORKDAYS(Lister!$D$20,Lister!$E$20,Lister!$D$7:$D$13),IF(AND(MONTH(F800)=7,MONTH(H800)=8),(NETWORKDAYS(Lister!$D$20,H800,Lister!$D$7:$D$13)-X800)*T800/NETWORKDAYS(Lister!$D$20,Lister!$E$20,Lister!$D$7:$D$13),IF(AND(MONTH(F800)=7,MONTH(H800)=7),0)))),0),"")</f>
        <v/>
      </c>
      <c r="AC800" s="30" t="str">
        <f>IF(Afrapportering!AC781="","",Afrapportering!AC781)</f>
        <v/>
      </c>
      <c r="AD800" s="52" t="str">
        <f t="shared" si="95"/>
        <v/>
      </c>
      <c r="AE800" s="52" t="str">
        <f t="shared" si="96"/>
        <v/>
      </c>
      <c r="AF800" s="30" t="str">
        <f t="shared" si="97"/>
        <v/>
      </c>
      <c r="AG800" s="30" t="str">
        <f t="shared" si="98"/>
        <v/>
      </c>
      <c r="AH800" s="3" t="str">
        <f t="shared" si="99"/>
        <v/>
      </c>
    </row>
    <row r="801" spans="1:34" x14ac:dyDescent="0.25">
      <c r="A801" s="13" t="str">
        <f>+Afrapportering!A782</f>
        <v/>
      </c>
      <c r="B801" s="13" t="str">
        <f>+Afrapportering!B782</f>
        <v/>
      </c>
      <c r="C801" s="13" t="str">
        <f>+Afrapportering!C782</f>
        <v/>
      </c>
      <c r="D801" s="13" t="str">
        <f>+Afrapportering!D782</f>
        <v/>
      </c>
      <c r="E801" s="14" t="str">
        <f>+Afrapportering!E782</f>
        <v/>
      </c>
      <c r="F801" s="139" t="str">
        <f>IF(Afrapportering!F782 = "", "",Afrapportering!F782)</f>
        <v/>
      </c>
      <c r="G801" s="14" t="str">
        <f>+Afrapportering!G782</f>
        <v/>
      </c>
      <c r="H801" s="139" t="str">
        <f>IF(Afrapportering!H782 = "","",Afrapportering!H782)</f>
        <v/>
      </c>
      <c r="I801" s="140" t="str">
        <f>+Afrapportering!I782</f>
        <v/>
      </c>
      <c r="J801" s="13" t="str">
        <f>+Afrapportering!J782</f>
        <v/>
      </c>
      <c r="K801" s="32" t="str">
        <f t="shared" si="92"/>
        <v/>
      </c>
      <c r="L801" s="31" t="str">
        <f>IF(Ansøgning!J787="","",Ansøgning!J787)</f>
        <v/>
      </c>
      <c r="M801" s="134" t="str">
        <f>IF(Afrapportering!M782="","",Afrapportering!M782)</f>
        <v/>
      </c>
      <c r="N801" s="31" t="str">
        <f>IF(Ansøgning!K787="","",Ansøgning!K787)</f>
        <v/>
      </c>
      <c r="O801" s="134">
        <f>IF(Afrapportering!O782="",,Afrapportering!O782)</f>
        <v>0</v>
      </c>
      <c r="P801" s="15" t="str">
        <f>IF(Ansøgning!L787="","",Ansøgning!L787)</f>
        <v/>
      </c>
      <c r="Q801" s="15" t="str">
        <f t="shared" si="93"/>
        <v/>
      </c>
      <c r="R801" s="15"/>
      <c r="S801" s="15" t="str">
        <f>IF(Afrapportering!S782="","",Afrapportering!S782)</f>
        <v/>
      </c>
      <c r="T801" s="31" t="str">
        <f t="shared" si="94"/>
        <v/>
      </c>
      <c r="U801" s="30" t="str">
        <f>IF(Afrapportering!U782="","",Afrapportering!U782)</f>
        <v/>
      </c>
      <c r="V801" s="52" t="str">
        <f>IF(Afrapportering!V782="","",Afrapportering!V782)</f>
        <v/>
      </c>
      <c r="W801" s="30" t="str">
        <f>IF(Afrapportering!W782="","",Afrapportering!W782)</f>
        <v/>
      </c>
      <c r="X801" s="52" t="str">
        <f>IF(Afrapportering!X782="","",Afrapportering!X782)</f>
        <v/>
      </c>
      <c r="Y801" s="30" t="str">
        <f>IF(Afrapportering!Y782="","",Afrapportering!Y782)</f>
        <v/>
      </c>
      <c r="Z801" s="52" t="str">
        <f>IFERROR(MAX(IF(OR(V801="",X801=""),"",IF(AND(AND(MONTH(F801)&gt;=7,MONTH(F801)&lt;8),AND(MONTH(H801)&gt;=7,MONTH(H801)&lt;8)),(NETWORKDAYS(F801,H801,Lister!$D$7:$D$13)-V801)*T801/NETWORKDAYS(Lister!$D$19,Lister!$E$19,Lister!$D$7:$D$13),IF(AND(AND(MONTH(F801)&gt;=7,MONTH(F801)&lt;8),MONTH(H801)&gt;7),(NETWORKDAYS(F801,Lister!$E$19,Lister!$D$7:$D$13)-V801)*T801/NETWORKDAYS(Lister!$D$19,Lister!$E$19,Lister!$D$7:$D$13),IF(MONTH(F801)&gt;7,0)))),0),"")</f>
        <v/>
      </c>
      <c r="AA801" s="30" t="str">
        <f>IF(Afrapportering!AA782="","",Afrapportering!AA782)</f>
        <v/>
      </c>
      <c r="AB801" s="52" t="str">
        <f>IFERROR(MAX(IF(OR(V801="",X801=""),"",IF(AND(AND(MONTH(F801)&gt;=8,MONTH(F801)&lt;9),AND(MONTH(H801)&gt;=8,MONTH(H801)&lt;9)),(NETWORKDAYS(F801,H801,Lister!$D$7:$D$13)-X801)*T801/NETWORKDAYS(Lister!$D$20,Lister!$E$20,Lister!$D$7:$D$13),IF(AND(MONTH(F801)=7,MONTH(H801)=8),(NETWORKDAYS(Lister!$D$20,H801,Lister!$D$7:$D$13)-X801)*T801/NETWORKDAYS(Lister!$D$20,Lister!$E$20,Lister!$D$7:$D$13),IF(AND(MONTH(F801)=7,MONTH(H801)=7),0)))),0),"")</f>
        <v/>
      </c>
      <c r="AC801" s="30" t="str">
        <f>IF(Afrapportering!AC782="","",Afrapportering!AC782)</f>
        <v/>
      </c>
      <c r="AD801" s="52" t="str">
        <f t="shared" si="95"/>
        <v/>
      </c>
      <c r="AE801" s="52" t="str">
        <f t="shared" si="96"/>
        <v/>
      </c>
      <c r="AF801" s="30" t="str">
        <f t="shared" si="97"/>
        <v/>
      </c>
      <c r="AG801" s="30" t="str">
        <f t="shared" si="98"/>
        <v/>
      </c>
      <c r="AH801" s="3" t="str">
        <f t="shared" si="99"/>
        <v/>
      </c>
    </row>
    <row r="802" spans="1:34" x14ac:dyDescent="0.25">
      <c r="A802" s="13" t="str">
        <f>+Afrapportering!A783</f>
        <v/>
      </c>
      <c r="B802" s="13" t="str">
        <f>+Afrapportering!B783</f>
        <v/>
      </c>
      <c r="C802" s="13" t="str">
        <f>+Afrapportering!C783</f>
        <v/>
      </c>
      <c r="D802" s="13" t="str">
        <f>+Afrapportering!D783</f>
        <v/>
      </c>
      <c r="E802" s="14" t="str">
        <f>+Afrapportering!E783</f>
        <v/>
      </c>
      <c r="F802" s="139" t="str">
        <f>IF(Afrapportering!F783 = "", "",Afrapportering!F783)</f>
        <v/>
      </c>
      <c r="G802" s="14" t="str">
        <f>+Afrapportering!G783</f>
        <v/>
      </c>
      <c r="H802" s="139" t="str">
        <f>IF(Afrapportering!H783 = "","",Afrapportering!H783)</f>
        <v/>
      </c>
      <c r="I802" s="140" t="str">
        <f>+Afrapportering!I783</f>
        <v/>
      </c>
      <c r="J802" s="13" t="str">
        <f>+Afrapportering!J783</f>
        <v/>
      </c>
      <c r="K802" s="32" t="str">
        <f t="shared" si="92"/>
        <v/>
      </c>
      <c r="L802" s="31" t="str">
        <f>IF(Ansøgning!J788="","",Ansøgning!J788)</f>
        <v/>
      </c>
      <c r="M802" s="134" t="str">
        <f>IF(Afrapportering!M783="","",Afrapportering!M783)</f>
        <v/>
      </c>
      <c r="N802" s="31" t="str">
        <f>IF(Ansøgning!K788="","",Ansøgning!K788)</f>
        <v/>
      </c>
      <c r="O802" s="134">
        <f>IF(Afrapportering!O783="",,Afrapportering!O783)</f>
        <v>0</v>
      </c>
      <c r="P802" s="15" t="str">
        <f>IF(Ansøgning!L788="","",Ansøgning!L788)</f>
        <v/>
      </c>
      <c r="Q802" s="15" t="str">
        <f t="shared" si="93"/>
        <v/>
      </c>
      <c r="R802" s="15"/>
      <c r="S802" s="15" t="str">
        <f>IF(Afrapportering!S783="","",Afrapportering!S783)</f>
        <v/>
      </c>
      <c r="T802" s="31" t="str">
        <f t="shared" si="94"/>
        <v/>
      </c>
      <c r="U802" s="30" t="str">
        <f>IF(Afrapportering!U783="","",Afrapportering!U783)</f>
        <v/>
      </c>
      <c r="V802" s="52" t="str">
        <f>IF(Afrapportering!V783="","",Afrapportering!V783)</f>
        <v/>
      </c>
      <c r="W802" s="30" t="str">
        <f>IF(Afrapportering!W783="","",Afrapportering!W783)</f>
        <v/>
      </c>
      <c r="X802" s="52" t="str">
        <f>IF(Afrapportering!X783="","",Afrapportering!X783)</f>
        <v/>
      </c>
      <c r="Y802" s="30" t="str">
        <f>IF(Afrapportering!Y783="","",Afrapportering!Y783)</f>
        <v/>
      </c>
      <c r="Z802" s="52" t="str">
        <f>IFERROR(MAX(IF(OR(V802="",X802=""),"",IF(AND(AND(MONTH(F802)&gt;=7,MONTH(F802)&lt;8),AND(MONTH(H802)&gt;=7,MONTH(H802)&lt;8)),(NETWORKDAYS(F802,H802,Lister!$D$7:$D$13)-V802)*T802/NETWORKDAYS(Lister!$D$19,Lister!$E$19,Lister!$D$7:$D$13),IF(AND(AND(MONTH(F802)&gt;=7,MONTH(F802)&lt;8),MONTH(H802)&gt;7),(NETWORKDAYS(F802,Lister!$E$19,Lister!$D$7:$D$13)-V802)*T802/NETWORKDAYS(Lister!$D$19,Lister!$E$19,Lister!$D$7:$D$13),IF(MONTH(F802)&gt;7,0)))),0),"")</f>
        <v/>
      </c>
      <c r="AA802" s="30" t="str">
        <f>IF(Afrapportering!AA783="","",Afrapportering!AA783)</f>
        <v/>
      </c>
      <c r="AB802" s="52" t="str">
        <f>IFERROR(MAX(IF(OR(V802="",X802=""),"",IF(AND(AND(MONTH(F802)&gt;=8,MONTH(F802)&lt;9),AND(MONTH(H802)&gt;=8,MONTH(H802)&lt;9)),(NETWORKDAYS(F802,H802,Lister!$D$7:$D$13)-X802)*T802/NETWORKDAYS(Lister!$D$20,Lister!$E$20,Lister!$D$7:$D$13),IF(AND(MONTH(F802)=7,MONTH(H802)=8),(NETWORKDAYS(Lister!$D$20,H802,Lister!$D$7:$D$13)-X802)*T802/NETWORKDAYS(Lister!$D$20,Lister!$E$20,Lister!$D$7:$D$13),IF(AND(MONTH(F802)=7,MONTH(H802)=7),0)))),0),"")</f>
        <v/>
      </c>
      <c r="AC802" s="30" t="str">
        <f>IF(Afrapportering!AC783="","",Afrapportering!AC783)</f>
        <v/>
      </c>
      <c r="AD802" s="52" t="str">
        <f t="shared" si="95"/>
        <v/>
      </c>
      <c r="AE802" s="52" t="str">
        <f t="shared" si="96"/>
        <v/>
      </c>
      <c r="AF802" s="30" t="str">
        <f t="shared" si="97"/>
        <v/>
      </c>
      <c r="AG802" s="30" t="str">
        <f t="shared" si="98"/>
        <v/>
      </c>
      <c r="AH802" s="3" t="str">
        <f t="shared" si="99"/>
        <v/>
      </c>
    </row>
    <row r="803" spans="1:34" x14ac:dyDescent="0.25">
      <c r="A803" s="13" t="str">
        <f>+Afrapportering!A784</f>
        <v/>
      </c>
      <c r="B803" s="13" t="str">
        <f>+Afrapportering!B784</f>
        <v/>
      </c>
      <c r="C803" s="13" t="str">
        <f>+Afrapportering!C784</f>
        <v/>
      </c>
      <c r="D803" s="13" t="str">
        <f>+Afrapportering!D784</f>
        <v/>
      </c>
      <c r="E803" s="14" t="str">
        <f>+Afrapportering!E784</f>
        <v/>
      </c>
      <c r="F803" s="139" t="str">
        <f>IF(Afrapportering!F784 = "", "",Afrapportering!F784)</f>
        <v/>
      </c>
      <c r="G803" s="14" t="str">
        <f>+Afrapportering!G784</f>
        <v/>
      </c>
      <c r="H803" s="139" t="str">
        <f>IF(Afrapportering!H784 = "","",Afrapportering!H784)</f>
        <v/>
      </c>
      <c r="I803" s="140" t="str">
        <f>+Afrapportering!I784</f>
        <v/>
      </c>
      <c r="J803" s="13" t="str">
        <f>+Afrapportering!J784</f>
        <v/>
      </c>
      <c r="K803" s="32" t="str">
        <f t="shared" ref="K803:K866" si="100">IF(J803="","",IF(J803="Funktionær",0.75,IF(J803="Ikke-funktionær",0.9,IF(J803="Elev/lærling",0.9))))</f>
        <v/>
      </c>
      <c r="L803" s="31" t="str">
        <f>IF(Ansøgning!J789="","",Ansøgning!J789)</f>
        <v/>
      </c>
      <c r="M803" s="134" t="str">
        <f>IF(Afrapportering!M784="","",Afrapportering!M784)</f>
        <v/>
      </c>
      <c r="N803" s="31" t="str">
        <f>IF(Ansøgning!K789="","",Ansøgning!K789)</f>
        <v/>
      </c>
      <c r="O803" s="134">
        <f>IF(Afrapportering!O784="",,Afrapportering!O784)</f>
        <v>0</v>
      </c>
      <c r="P803" s="15" t="str">
        <f>IF(Ansøgning!L789="","",Ansøgning!L789)</f>
        <v/>
      </c>
      <c r="Q803" s="15" t="str">
        <f t="shared" ref="Q803:Q866" si="101">IFERROR(MAX(IF(M803="","",IF(ISNUMBER(R803),IF(OR(R803&gt;M803*1.1,R803&lt;M803*0.9),R803,M803),M803)-O803),0),"")</f>
        <v/>
      </c>
      <c r="R803" s="15"/>
      <c r="S803" s="15" t="str">
        <f>IF(Afrapportering!S784="","",Afrapportering!S784)</f>
        <v/>
      </c>
      <c r="T803" s="31" t="str">
        <f t="shared" ref="T803:T866" si="102">IF(B803="","",IF(Q803*K803&gt;30000*IF(S803&gt;37,37,S803)/37,30000*IF(S803&gt;37,37,S803)/37,Q803*K803))</f>
        <v/>
      </c>
      <c r="U803" s="30" t="str">
        <f>IF(Afrapportering!U784="","",Afrapportering!U784)</f>
        <v/>
      </c>
      <c r="V803" s="52" t="str">
        <f>IF(Afrapportering!V784="","",Afrapportering!V784)</f>
        <v/>
      </c>
      <c r="W803" s="30" t="str">
        <f>IF(Afrapportering!W784="","",Afrapportering!W784)</f>
        <v/>
      </c>
      <c r="X803" s="52" t="str">
        <f>IF(Afrapportering!X784="","",Afrapportering!X784)</f>
        <v/>
      </c>
      <c r="Y803" s="30" t="str">
        <f>IF(Afrapportering!Y784="","",Afrapportering!Y784)</f>
        <v/>
      </c>
      <c r="Z803" s="52" t="str">
        <f>IFERROR(MAX(IF(OR(V803="",X803=""),"",IF(AND(AND(MONTH(F803)&gt;=7,MONTH(F803)&lt;8),AND(MONTH(H803)&gt;=7,MONTH(H803)&lt;8)),(NETWORKDAYS(F803,H803,Lister!$D$7:$D$13)-V803)*T803/NETWORKDAYS(Lister!$D$19,Lister!$E$19,Lister!$D$7:$D$13),IF(AND(AND(MONTH(F803)&gt;=7,MONTH(F803)&lt;8),MONTH(H803)&gt;7),(NETWORKDAYS(F803,Lister!$E$19,Lister!$D$7:$D$13)-V803)*T803/NETWORKDAYS(Lister!$D$19,Lister!$E$19,Lister!$D$7:$D$13),IF(MONTH(F803)&gt;7,0)))),0),"")</f>
        <v/>
      </c>
      <c r="AA803" s="30" t="str">
        <f>IF(Afrapportering!AA784="","",Afrapportering!AA784)</f>
        <v/>
      </c>
      <c r="AB803" s="52" t="str">
        <f>IFERROR(MAX(IF(OR(V803="",X803=""),"",IF(AND(AND(MONTH(F803)&gt;=8,MONTH(F803)&lt;9),AND(MONTH(H803)&gt;=8,MONTH(H803)&lt;9)),(NETWORKDAYS(F803,H803,Lister!$D$7:$D$13)-X803)*T803/NETWORKDAYS(Lister!$D$20,Lister!$E$20,Lister!$D$7:$D$13),IF(AND(MONTH(F803)=7,MONTH(H803)=8),(NETWORKDAYS(Lister!$D$20,H803,Lister!$D$7:$D$13)-X803)*T803/NETWORKDAYS(Lister!$D$20,Lister!$E$20,Lister!$D$7:$D$13),IF(AND(MONTH(F803)=7,MONTH(H803)=7),0)))),0),"")</f>
        <v/>
      </c>
      <c r="AC803" s="30" t="str">
        <f>IF(Afrapportering!AC784="","",Afrapportering!AC784)</f>
        <v/>
      </c>
      <c r="AD803" s="52" t="str">
        <f t="shared" ref="AD803:AD866" si="103">IFERROR(Z803+AB803,"")</f>
        <v/>
      </c>
      <c r="AE803" s="52" t="str">
        <f t="shared" ref="AE803:AE866" si="104">IFERROR(21/31*T803,"")</f>
        <v/>
      </c>
      <c r="AF803" s="30" t="str">
        <f t="shared" ref="AF803:AF866" si="105">IFERROR(MAX(IF(AND(ISNUMBER(Z803),ISNUMBER(AB803)),IF(AD803-AE803&gt;T803,T803,AD803-AE803),""),0),"")</f>
        <v/>
      </c>
      <c r="AG803" s="30" t="str">
        <f t="shared" ref="AG803:AG866" si="106">IF(AF803="","",AF803-AC803)</f>
        <v/>
      </c>
      <c r="AH803" s="3" t="str">
        <f t="shared" ref="AH803:AH866" si="107">IF(AF803="","",AF803-AC803)</f>
        <v/>
      </c>
    </row>
    <row r="804" spans="1:34" x14ac:dyDescent="0.25">
      <c r="A804" s="13" t="str">
        <f>+Afrapportering!A785</f>
        <v/>
      </c>
      <c r="B804" s="13" t="str">
        <f>+Afrapportering!B785</f>
        <v/>
      </c>
      <c r="C804" s="13" t="str">
        <f>+Afrapportering!C785</f>
        <v/>
      </c>
      <c r="D804" s="13" t="str">
        <f>+Afrapportering!D785</f>
        <v/>
      </c>
      <c r="E804" s="14" t="str">
        <f>+Afrapportering!E785</f>
        <v/>
      </c>
      <c r="F804" s="139" t="str">
        <f>IF(Afrapportering!F785 = "", "",Afrapportering!F785)</f>
        <v/>
      </c>
      <c r="G804" s="14" t="str">
        <f>+Afrapportering!G785</f>
        <v/>
      </c>
      <c r="H804" s="139" t="str">
        <f>IF(Afrapportering!H785 = "","",Afrapportering!H785)</f>
        <v/>
      </c>
      <c r="I804" s="140" t="str">
        <f>+Afrapportering!I785</f>
        <v/>
      </c>
      <c r="J804" s="13" t="str">
        <f>+Afrapportering!J785</f>
        <v/>
      </c>
      <c r="K804" s="32" t="str">
        <f t="shared" si="100"/>
        <v/>
      </c>
      <c r="L804" s="31" t="str">
        <f>IF(Ansøgning!J790="","",Ansøgning!J790)</f>
        <v/>
      </c>
      <c r="M804" s="134" t="str">
        <f>IF(Afrapportering!M785="","",Afrapportering!M785)</f>
        <v/>
      </c>
      <c r="N804" s="31" t="str">
        <f>IF(Ansøgning!K790="","",Ansøgning!K790)</f>
        <v/>
      </c>
      <c r="O804" s="134">
        <f>IF(Afrapportering!O785="",,Afrapportering!O785)</f>
        <v>0</v>
      </c>
      <c r="P804" s="15" t="str">
        <f>IF(Ansøgning!L790="","",Ansøgning!L790)</f>
        <v/>
      </c>
      <c r="Q804" s="15" t="str">
        <f t="shared" si="101"/>
        <v/>
      </c>
      <c r="R804" s="15"/>
      <c r="S804" s="15" t="str">
        <f>IF(Afrapportering!S785="","",Afrapportering!S785)</f>
        <v/>
      </c>
      <c r="T804" s="31" t="str">
        <f t="shared" si="102"/>
        <v/>
      </c>
      <c r="U804" s="30" t="str">
        <f>IF(Afrapportering!U785="","",Afrapportering!U785)</f>
        <v/>
      </c>
      <c r="V804" s="52" t="str">
        <f>IF(Afrapportering!V785="","",Afrapportering!V785)</f>
        <v/>
      </c>
      <c r="W804" s="30" t="str">
        <f>IF(Afrapportering!W785="","",Afrapportering!W785)</f>
        <v/>
      </c>
      <c r="X804" s="52" t="str">
        <f>IF(Afrapportering!X785="","",Afrapportering!X785)</f>
        <v/>
      </c>
      <c r="Y804" s="30" t="str">
        <f>IF(Afrapportering!Y785="","",Afrapportering!Y785)</f>
        <v/>
      </c>
      <c r="Z804" s="52" t="str">
        <f>IFERROR(MAX(IF(OR(V804="",X804=""),"",IF(AND(AND(MONTH(F804)&gt;=7,MONTH(F804)&lt;8),AND(MONTH(H804)&gt;=7,MONTH(H804)&lt;8)),(NETWORKDAYS(F804,H804,Lister!$D$7:$D$13)-V804)*T804/NETWORKDAYS(Lister!$D$19,Lister!$E$19,Lister!$D$7:$D$13),IF(AND(AND(MONTH(F804)&gt;=7,MONTH(F804)&lt;8),MONTH(H804)&gt;7),(NETWORKDAYS(F804,Lister!$E$19,Lister!$D$7:$D$13)-V804)*T804/NETWORKDAYS(Lister!$D$19,Lister!$E$19,Lister!$D$7:$D$13),IF(MONTH(F804)&gt;7,0)))),0),"")</f>
        <v/>
      </c>
      <c r="AA804" s="30" t="str">
        <f>IF(Afrapportering!AA785="","",Afrapportering!AA785)</f>
        <v/>
      </c>
      <c r="AB804" s="52" t="str">
        <f>IFERROR(MAX(IF(OR(V804="",X804=""),"",IF(AND(AND(MONTH(F804)&gt;=8,MONTH(F804)&lt;9),AND(MONTH(H804)&gt;=8,MONTH(H804)&lt;9)),(NETWORKDAYS(F804,H804,Lister!$D$7:$D$13)-X804)*T804/NETWORKDAYS(Lister!$D$20,Lister!$E$20,Lister!$D$7:$D$13),IF(AND(MONTH(F804)=7,MONTH(H804)=8),(NETWORKDAYS(Lister!$D$20,H804,Lister!$D$7:$D$13)-X804)*T804/NETWORKDAYS(Lister!$D$20,Lister!$E$20,Lister!$D$7:$D$13),IF(AND(MONTH(F804)=7,MONTH(H804)=7),0)))),0),"")</f>
        <v/>
      </c>
      <c r="AC804" s="30" t="str">
        <f>IF(Afrapportering!AC785="","",Afrapportering!AC785)</f>
        <v/>
      </c>
      <c r="AD804" s="52" t="str">
        <f t="shared" si="103"/>
        <v/>
      </c>
      <c r="AE804" s="52" t="str">
        <f t="shared" si="104"/>
        <v/>
      </c>
      <c r="AF804" s="30" t="str">
        <f t="shared" si="105"/>
        <v/>
      </c>
      <c r="AG804" s="30" t="str">
        <f t="shared" si="106"/>
        <v/>
      </c>
      <c r="AH804" s="3" t="str">
        <f t="shared" si="107"/>
        <v/>
      </c>
    </row>
    <row r="805" spans="1:34" x14ac:dyDescent="0.25">
      <c r="A805" s="13" t="str">
        <f>+Afrapportering!A786</f>
        <v/>
      </c>
      <c r="B805" s="13" t="str">
        <f>+Afrapportering!B786</f>
        <v/>
      </c>
      <c r="C805" s="13" t="str">
        <f>+Afrapportering!C786</f>
        <v/>
      </c>
      <c r="D805" s="13" t="str">
        <f>+Afrapportering!D786</f>
        <v/>
      </c>
      <c r="E805" s="14" t="str">
        <f>+Afrapportering!E786</f>
        <v/>
      </c>
      <c r="F805" s="139" t="str">
        <f>IF(Afrapportering!F786 = "", "",Afrapportering!F786)</f>
        <v/>
      </c>
      <c r="G805" s="14" t="str">
        <f>+Afrapportering!G786</f>
        <v/>
      </c>
      <c r="H805" s="139" t="str">
        <f>IF(Afrapportering!H786 = "","",Afrapportering!H786)</f>
        <v/>
      </c>
      <c r="I805" s="140" t="str">
        <f>+Afrapportering!I786</f>
        <v/>
      </c>
      <c r="J805" s="13" t="str">
        <f>+Afrapportering!J786</f>
        <v/>
      </c>
      <c r="K805" s="32" t="str">
        <f t="shared" si="100"/>
        <v/>
      </c>
      <c r="L805" s="31" t="str">
        <f>IF(Ansøgning!J791="","",Ansøgning!J791)</f>
        <v/>
      </c>
      <c r="M805" s="134" t="str">
        <f>IF(Afrapportering!M786="","",Afrapportering!M786)</f>
        <v/>
      </c>
      <c r="N805" s="31" t="str">
        <f>IF(Ansøgning!K791="","",Ansøgning!K791)</f>
        <v/>
      </c>
      <c r="O805" s="134">
        <f>IF(Afrapportering!O786="",,Afrapportering!O786)</f>
        <v>0</v>
      </c>
      <c r="P805" s="15" t="str">
        <f>IF(Ansøgning!L791="","",Ansøgning!L791)</f>
        <v/>
      </c>
      <c r="Q805" s="15" t="str">
        <f t="shared" si="101"/>
        <v/>
      </c>
      <c r="R805" s="15"/>
      <c r="S805" s="15" t="str">
        <f>IF(Afrapportering!S786="","",Afrapportering!S786)</f>
        <v/>
      </c>
      <c r="T805" s="31" t="str">
        <f t="shared" si="102"/>
        <v/>
      </c>
      <c r="U805" s="30" t="str">
        <f>IF(Afrapportering!U786="","",Afrapportering!U786)</f>
        <v/>
      </c>
      <c r="V805" s="52" t="str">
        <f>IF(Afrapportering!V786="","",Afrapportering!V786)</f>
        <v/>
      </c>
      <c r="W805" s="30" t="str">
        <f>IF(Afrapportering!W786="","",Afrapportering!W786)</f>
        <v/>
      </c>
      <c r="X805" s="52" t="str">
        <f>IF(Afrapportering!X786="","",Afrapportering!X786)</f>
        <v/>
      </c>
      <c r="Y805" s="30" t="str">
        <f>IF(Afrapportering!Y786="","",Afrapportering!Y786)</f>
        <v/>
      </c>
      <c r="Z805" s="52" t="str">
        <f>IFERROR(MAX(IF(OR(V805="",X805=""),"",IF(AND(AND(MONTH(F805)&gt;=7,MONTH(F805)&lt;8),AND(MONTH(H805)&gt;=7,MONTH(H805)&lt;8)),(NETWORKDAYS(F805,H805,Lister!$D$7:$D$13)-V805)*T805/NETWORKDAYS(Lister!$D$19,Lister!$E$19,Lister!$D$7:$D$13),IF(AND(AND(MONTH(F805)&gt;=7,MONTH(F805)&lt;8),MONTH(H805)&gt;7),(NETWORKDAYS(F805,Lister!$E$19,Lister!$D$7:$D$13)-V805)*T805/NETWORKDAYS(Lister!$D$19,Lister!$E$19,Lister!$D$7:$D$13),IF(MONTH(F805)&gt;7,0)))),0),"")</f>
        <v/>
      </c>
      <c r="AA805" s="30" t="str">
        <f>IF(Afrapportering!AA786="","",Afrapportering!AA786)</f>
        <v/>
      </c>
      <c r="AB805" s="52" t="str">
        <f>IFERROR(MAX(IF(OR(V805="",X805=""),"",IF(AND(AND(MONTH(F805)&gt;=8,MONTH(F805)&lt;9),AND(MONTH(H805)&gt;=8,MONTH(H805)&lt;9)),(NETWORKDAYS(F805,H805,Lister!$D$7:$D$13)-X805)*T805/NETWORKDAYS(Lister!$D$20,Lister!$E$20,Lister!$D$7:$D$13),IF(AND(MONTH(F805)=7,MONTH(H805)=8),(NETWORKDAYS(Lister!$D$20,H805,Lister!$D$7:$D$13)-X805)*T805/NETWORKDAYS(Lister!$D$20,Lister!$E$20,Lister!$D$7:$D$13),IF(AND(MONTH(F805)=7,MONTH(H805)=7),0)))),0),"")</f>
        <v/>
      </c>
      <c r="AC805" s="30" t="str">
        <f>IF(Afrapportering!AC786="","",Afrapportering!AC786)</f>
        <v/>
      </c>
      <c r="AD805" s="52" t="str">
        <f t="shared" si="103"/>
        <v/>
      </c>
      <c r="AE805" s="52" t="str">
        <f t="shared" si="104"/>
        <v/>
      </c>
      <c r="AF805" s="30" t="str">
        <f t="shared" si="105"/>
        <v/>
      </c>
      <c r="AG805" s="30" t="str">
        <f t="shared" si="106"/>
        <v/>
      </c>
      <c r="AH805" s="3" t="str">
        <f t="shared" si="107"/>
        <v/>
      </c>
    </row>
    <row r="806" spans="1:34" x14ac:dyDescent="0.25">
      <c r="A806" s="13" t="str">
        <f>+Afrapportering!A787</f>
        <v/>
      </c>
      <c r="B806" s="13" t="str">
        <f>+Afrapportering!B787</f>
        <v/>
      </c>
      <c r="C806" s="13" t="str">
        <f>+Afrapportering!C787</f>
        <v/>
      </c>
      <c r="D806" s="13" t="str">
        <f>+Afrapportering!D787</f>
        <v/>
      </c>
      <c r="E806" s="14" t="str">
        <f>+Afrapportering!E787</f>
        <v/>
      </c>
      <c r="F806" s="139" t="str">
        <f>IF(Afrapportering!F787 = "", "",Afrapportering!F787)</f>
        <v/>
      </c>
      <c r="G806" s="14" t="str">
        <f>+Afrapportering!G787</f>
        <v/>
      </c>
      <c r="H806" s="139" t="str">
        <f>IF(Afrapportering!H787 = "","",Afrapportering!H787)</f>
        <v/>
      </c>
      <c r="I806" s="140" t="str">
        <f>+Afrapportering!I787</f>
        <v/>
      </c>
      <c r="J806" s="13" t="str">
        <f>+Afrapportering!J787</f>
        <v/>
      </c>
      <c r="K806" s="32" t="str">
        <f t="shared" si="100"/>
        <v/>
      </c>
      <c r="L806" s="31" t="str">
        <f>IF(Ansøgning!J792="","",Ansøgning!J792)</f>
        <v/>
      </c>
      <c r="M806" s="134" t="str">
        <f>IF(Afrapportering!M787="","",Afrapportering!M787)</f>
        <v/>
      </c>
      <c r="N806" s="31" t="str">
        <f>IF(Ansøgning!K792="","",Ansøgning!K792)</f>
        <v/>
      </c>
      <c r="O806" s="134">
        <f>IF(Afrapportering!O787="",,Afrapportering!O787)</f>
        <v>0</v>
      </c>
      <c r="P806" s="15" t="str">
        <f>IF(Ansøgning!L792="","",Ansøgning!L792)</f>
        <v/>
      </c>
      <c r="Q806" s="15" t="str">
        <f t="shared" si="101"/>
        <v/>
      </c>
      <c r="R806" s="15"/>
      <c r="S806" s="15" t="str">
        <f>IF(Afrapportering!S787="","",Afrapportering!S787)</f>
        <v/>
      </c>
      <c r="T806" s="31" t="str">
        <f t="shared" si="102"/>
        <v/>
      </c>
      <c r="U806" s="30" t="str">
        <f>IF(Afrapportering!U787="","",Afrapportering!U787)</f>
        <v/>
      </c>
      <c r="V806" s="52" t="str">
        <f>IF(Afrapportering!V787="","",Afrapportering!V787)</f>
        <v/>
      </c>
      <c r="W806" s="30" t="str">
        <f>IF(Afrapportering!W787="","",Afrapportering!W787)</f>
        <v/>
      </c>
      <c r="X806" s="52" t="str">
        <f>IF(Afrapportering!X787="","",Afrapportering!X787)</f>
        <v/>
      </c>
      <c r="Y806" s="30" t="str">
        <f>IF(Afrapportering!Y787="","",Afrapportering!Y787)</f>
        <v/>
      </c>
      <c r="Z806" s="52" t="str">
        <f>IFERROR(MAX(IF(OR(V806="",X806=""),"",IF(AND(AND(MONTH(F806)&gt;=7,MONTH(F806)&lt;8),AND(MONTH(H806)&gt;=7,MONTH(H806)&lt;8)),(NETWORKDAYS(F806,H806,Lister!$D$7:$D$13)-V806)*T806/NETWORKDAYS(Lister!$D$19,Lister!$E$19,Lister!$D$7:$D$13),IF(AND(AND(MONTH(F806)&gt;=7,MONTH(F806)&lt;8),MONTH(H806)&gt;7),(NETWORKDAYS(F806,Lister!$E$19,Lister!$D$7:$D$13)-V806)*T806/NETWORKDAYS(Lister!$D$19,Lister!$E$19,Lister!$D$7:$D$13),IF(MONTH(F806)&gt;7,0)))),0),"")</f>
        <v/>
      </c>
      <c r="AA806" s="30" t="str">
        <f>IF(Afrapportering!AA787="","",Afrapportering!AA787)</f>
        <v/>
      </c>
      <c r="AB806" s="52" t="str">
        <f>IFERROR(MAX(IF(OR(V806="",X806=""),"",IF(AND(AND(MONTH(F806)&gt;=8,MONTH(F806)&lt;9),AND(MONTH(H806)&gt;=8,MONTH(H806)&lt;9)),(NETWORKDAYS(F806,H806,Lister!$D$7:$D$13)-X806)*T806/NETWORKDAYS(Lister!$D$20,Lister!$E$20,Lister!$D$7:$D$13),IF(AND(MONTH(F806)=7,MONTH(H806)=8),(NETWORKDAYS(Lister!$D$20,H806,Lister!$D$7:$D$13)-X806)*T806/NETWORKDAYS(Lister!$D$20,Lister!$E$20,Lister!$D$7:$D$13),IF(AND(MONTH(F806)=7,MONTH(H806)=7),0)))),0),"")</f>
        <v/>
      </c>
      <c r="AC806" s="30" t="str">
        <f>IF(Afrapportering!AC787="","",Afrapportering!AC787)</f>
        <v/>
      </c>
      <c r="AD806" s="52" t="str">
        <f t="shared" si="103"/>
        <v/>
      </c>
      <c r="AE806" s="52" t="str">
        <f t="shared" si="104"/>
        <v/>
      </c>
      <c r="AF806" s="30" t="str">
        <f t="shared" si="105"/>
        <v/>
      </c>
      <c r="AG806" s="30" t="str">
        <f t="shared" si="106"/>
        <v/>
      </c>
      <c r="AH806" s="3" t="str">
        <f t="shared" si="107"/>
        <v/>
      </c>
    </row>
    <row r="807" spans="1:34" x14ac:dyDescent="0.25">
      <c r="A807" s="13" t="str">
        <f>+Afrapportering!A788</f>
        <v/>
      </c>
      <c r="B807" s="13" t="str">
        <f>+Afrapportering!B788</f>
        <v/>
      </c>
      <c r="C807" s="13" t="str">
        <f>+Afrapportering!C788</f>
        <v/>
      </c>
      <c r="D807" s="13" t="str">
        <f>+Afrapportering!D788</f>
        <v/>
      </c>
      <c r="E807" s="14" t="str">
        <f>+Afrapportering!E788</f>
        <v/>
      </c>
      <c r="F807" s="139" t="str">
        <f>IF(Afrapportering!F788 = "", "",Afrapportering!F788)</f>
        <v/>
      </c>
      <c r="G807" s="14" t="str">
        <f>+Afrapportering!G788</f>
        <v/>
      </c>
      <c r="H807" s="139" t="str">
        <f>IF(Afrapportering!H788 = "","",Afrapportering!H788)</f>
        <v/>
      </c>
      <c r="I807" s="140" t="str">
        <f>+Afrapportering!I788</f>
        <v/>
      </c>
      <c r="J807" s="13" t="str">
        <f>+Afrapportering!J788</f>
        <v/>
      </c>
      <c r="K807" s="32" t="str">
        <f t="shared" si="100"/>
        <v/>
      </c>
      <c r="L807" s="31" t="str">
        <f>IF(Ansøgning!J793="","",Ansøgning!J793)</f>
        <v/>
      </c>
      <c r="M807" s="134" t="str">
        <f>IF(Afrapportering!M788="","",Afrapportering!M788)</f>
        <v/>
      </c>
      <c r="N807" s="31" t="str">
        <f>IF(Ansøgning!K793="","",Ansøgning!K793)</f>
        <v/>
      </c>
      <c r="O807" s="134">
        <f>IF(Afrapportering!O788="",,Afrapportering!O788)</f>
        <v>0</v>
      </c>
      <c r="P807" s="15" t="str">
        <f>IF(Ansøgning!L793="","",Ansøgning!L793)</f>
        <v/>
      </c>
      <c r="Q807" s="15" t="str">
        <f t="shared" si="101"/>
        <v/>
      </c>
      <c r="R807" s="15"/>
      <c r="S807" s="15" t="str">
        <f>IF(Afrapportering!S788="","",Afrapportering!S788)</f>
        <v/>
      </c>
      <c r="T807" s="31" t="str">
        <f t="shared" si="102"/>
        <v/>
      </c>
      <c r="U807" s="30" t="str">
        <f>IF(Afrapportering!U788="","",Afrapportering!U788)</f>
        <v/>
      </c>
      <c r="V807" s="52" t="str">
        <f>IF(Afrapportering!V788="","",Afrapportering!V788)</f>
        <v/>
      </c>
      <c r="W807" s="30" t="str">
        <f>IF(Afrapportering!W788="","",Afrapportering!W788)</f>
        <v/>
      </c>
      <c r="X807" s="52" t="str">
        <f>IF(Afrapportering!X788="","",Afrapportering!X788)</f>
        <v/>
      </c>
      <c r="Y807" s="30" t="str">
        <f>IF(Afrapportering!Y788="","",Afrapportering!Y788)</f>
        <v/>
      </c>
      <c r="Z807" s="52" t="str">
        <f>IFERROR(MAX(IF(OR(V807="",X807=""),"",IF(AND(AND(MONTH(F807)&gt;=7,MONTH(F807)&lt;8),AND(MONTH(H807)&gt;=7,MONTH(H807)&lt;8)),(NETWORKDAYS(F807,H807,Lister!$D$7:$D$13)-V807)*T807/NETWORKDAYS(Lister!$D$19,Lister!$E$19,Lister!$D$7:$D$13),IF(AND(AND(MONTH(F807)&gt;=7,MONTH(F807)&lt;8),MONTH(H807)&gt;7),(NETWORKDAYS(F807,Lister!$E$19,Lister!$D$7:$D$13)-V807)*T807/NETWORKDAYS(Lister!$D$19,Lister!$E$19,Lister!$D$7:$D$13),IF(MONTH(F807)&gt;7,0)))),0),"")</f>
        <v/>
      </c>
      <c r="AA807" s="30" t="str">
        <f>IF(Afrapportering!AA788="","",Afrapportering!AA788)</f>
        <v/>
      </c>
      <c r="AB807" s="52" t="str">
        <f>IFERROR(MAX(IF(OR(V807="",X807=""),"",IF(AND(AND(MONTH(F807)&gt;=8,MONTH(F807)&lt;9),AND(MONTH(H807)&gt;=8,MONTH(H807)&lt;9)),(NETWORKDAYS(F807,H807,Lister!$D$7:$D$13)-X807)*T807/NETWORKDAYS(Lister!$D$20,Lister!$E$20,Lister!$D$7:$D$13),IF(AND(MONTH(F807)=7,MONTH(H807)=8),(NETWORKDAYS(Lister!$D$20,H807,Lister!$D$7:$D$13)-X807)*T807/NETWORKDAYS(Lister!$D$20,Lister!$E$20,Lister!$D$7:$D$13),IF(AND(MONTH(F807)=7,MONTH(H807)=7),0)))),0),"")</f>
        <v/>
      </c>
      <c r="AC807" s="30" t="str">
        <f>IF(Afrapportering!AC788="","",Afrapportering!AC788)</f>
        <v/>
      </c>
      <c r="AD807" s="52" t="str">
        <f t="shared" si="103"/>
        <v/>
      </c>
      <c r="AE807" s="52" t="str">
        <f t="shared" si="104"/>
        <v/>
      </c>
      <c r="AF807" s="30" t="str">
        <f t="shared" si="105"/>
        <v/>
      </c>
      <c r="AG807" s="30" t="str">
        <f t="shared" si="106"/>
        <v/>
      </c>
      <c r="AH807" s="3" t="str">
        <f t="shared" si="107"/>
        <v/>
      </c>
    </row>
    <row r="808" spans="1:34" x14ac:dyDescent="0.25">
      <c r="A808" s="13" t="str">
        <f>+Afrapportering!A789</f>
        <v/>
      </c>
      <c r="B808" s="13" t="str">
        <f>+Afrapportering!B789</f>
        <v/>
      </c>
      <c r="C808" s="13" t="str">
        <f>+Afrapportering!C789</f>
        <v/>
      </c>
      <c r="D808" s="13" t="str">
        <f>+Afrapportering!D789</f>
        <v/>
      </c>
      <c r="E808" s="14" t="str">
        <f>+Afrapportering!E789</f>
        <v/>
      </c>
      <c r="F808" s="139" t="str">
        <f>IF(Afrapportering!F789 = "", "",Afrapportering!F789)</f>
        <v/>
      </c>
      <c r="G808" s="14" t="str">
        <f>+Afrapportering!G789</f>
        <v/>
      </c>
      <c r="H808" s="139" t="str">
        <f>IF(Afrapportering!H789 = "","",Afrapportering!H789)</f>
        <v/>
      </c>
      <c r="I808" s="140" t="str">
        <f>+Afrapportering!I789</f>
        <v/>
      </c>
      <c r="J808" s="13" t="str">
        <f>+Afrapportering!J789</f>
        <v/>
      </c>
      <c r="K808" s="32" t="str">
        <f t="shared" si="100"/>
        <v/>
      </c>
      <c r="L808" s="31" t="str">
        <f>IF(Ansøgning!J794="","",Ansøgning!J794)</f>
        <v/>
      </c>
      <c r="M808" s="134" t="str">
        <f>IF(Afrapportering!M789="","",Afrapportering!M789)</f>
        <v/>
      </c>
      <c r="N808" s="31" t="str">
        <f>IF(Ansøgning!K794="","",Ansøgning!K794)</f>
        <v/>
      </c>
      <c r="O808" s="134">
        <f>IF(Afrapportering!O789="",,Afrapportering!O789)</f>
        <v>0</v>
      </c>
      <c r="P808" s="15" t="str">
        <f>IF(Ansøgning!L794="","",Ansøgning!L794)</f>
        <v/>
      </c>
      <c r="Q808" s="15" t="str">
        <f t="shared" si="101"/>
        <v/>
      </c>
      <c r="R808" s="15"/>
      <c r="S808" s="15" t="str">
        <f>IF(Afrapportering!S789="","",Afrapportering!S789)</f>
        <v/>
      </c>
      <c r="T808" s="31" t="str">
        <f t="shared" si="102"/>
        <v/>
      </c>
      <c r="U808" s="30" t="str">
        <f>IF(Afrapportering!U789="","",Afrapportering!U789)</f>
        <v/>
      </c>
      <c r="V808" s="52" t="str">
        <f>IF(Afrapportering!V789="","",Afrapportering!V789)</f>
        <v/>
      </c>
      <c r="W808" s="30" t="str">
        <f>IF(Afrapportering!W789="","",Afrapportering!W789)</f>
        <v/>
      </c>
      <c r="X808" s="52" t="str">
        <f>IF(Afrapportering!X789="","",Afrapportering!X789)</f>
        <v/>
      </c>
      <c r="Y808" s="30" t="str">
        <f>IF(Afrapportering!Y789="","",Afrapportering!Y789)</f>
        <v/>
      </c>
      <c r="Z808" s="52" t="str">
        <f>IFERROR(MAX(IF(OR(V808="",X808=""),"",IF(AND(AND(MONTH(F808)&gt;=7,MONTH(F808)&lt;8),AND(MONTH(H808)&gt;=7,MONTH(H808)&lt;8)),(NETWORKDAYS(F808,H808,Lister!$D$7:$D$13)-V808)*T808/NETWORKDAYS(Lister!$D$19,Lister!$E$19,Lister!$D$7:$D$13),IF(AND(AND(MONTH(F808)&gt;=7,MONTH(F808)&lt;8),MONTH(H808)&gt;7),(NETWORKDAYS(F808,Lister!$E$19,Lister!$D$7:$D$13)-V808)*T808/NETWORKDAYS(Lister!$D$19,Lister!$E$19,Lister!$D$7:$D$13),IF(MONTH(F808)&gt;7,0)))),0),"")</f>
        <v/>
      </c>
      <c r="AA808" s="30" t="str">
        <f>IF(Afrapportering!AA789="","",Afrapportering!AA789)</f>
        <v/>
      </c>
      <c r="AB808" s="52" t="str">
        <f>IFERROR(MAX(IF(OR(V808="",X808=""),"",IF(AND(AND(MONTH(F808)&gt;=8,MONTH(F808)&lt;9),AND(MONTH(H808)&gt;=8,MONTH(H808)&lt;9)),(NETWORKDAYS(F808,H808,Lister!$D$7:$D$13)-X808)*T808/NETWORKDAYS(Lister!$D$20,Lister!$E$20,Lister!$D$7:$D$13),IF(AND(MONTH(F808)=7,MONTH(H808)=8),(NETWORKDAYS(Lister!$D$20,H808,Lister!$D$7:$D$13)-X808)*T808/NETWORKDAYS(Lister!$D$20,Lister!$E$20,Lister!$D$7:$D$13),IF(AND(MONTH(F808)=7,MONTH(H808)=7),0)))),0),"")</f>
        <v/>
      </c>
      <c r="AC808" s="30" t="str">
        <f>IF(Afrapportering!AC789="","",Afrapportering!AC789)</f>
        <v/>
      </c>
      <c r="AD808" s="52" t="str">
        <f t="shared" si="103"/>
        <v/>
      </c>
      <c r="AE808" s="52" t="str">
        <f t="shared" si="104"/>
        <v/>
      </c>
      <c r="AF808" s="30" t="str">
        <f t="shared" si="105"/>
        <v/>
      </c>
      <c r="AG808" s="30" t="str">
        <f t="shared" si="106"/>
        <v/>
      </c>
      <c r="AH808" s="3" t="str">
        <f t="shared" si="107"/>
        <v/>
      </c>
    </row>
    <row r="809" spans="1:34" x14ac:dyDescent="0.25">
      <c r="A809" s="13" t="str">
        <f>+Afrapportering!A790</f>
        <v/>
      </c>
      <c r="B809" s="13" t="str">
        <f>+Afrapportering!B790</f>
        <v/>
      </c>
      <c r="C809" s="13" t="str">
        <f>+Afrapportering!C790</f>
        <v/>
      </c>
      <c r="D809" s="13" t="str">
        <f>+Afrapportering!D790</f>
        <v/>
      </c>
      <c r="E809" s="14" t="str">
        <f>+Afrapportering!E790</f>
        <v/>
      </c>
      <c r="F809" s="139" t="str">
        <f>IF(Afrapportering!F790 = "", "",Afrapportering!F790)</f>
        <v/>
      </c>
      <c r="G809" s="14" t="str">
        <f>+Afrapportering!G790</f>
        <v/>
      </c>
      <c r="H809" s="139" t="str">
        <f>IF(Afrapportering!H790 = "","",Afrapportering!H790)</f>
        <v/>
      </c>
      <c r="I809" s="140" t="str">
        <f>+Afrapportering!I790</f>
        <v/>
      </c>
      <c r="J809" s="13" t="str">
        <f>+Afrapportering!J790</f>
        <v/>
      </c>
      <c r="K809" s="32" t="str">
        <f t="shared" si="100"/>
        <v/>
      </c>
      <c r="L809" s="31" t="str">
        <f>IF(Ansøgning!J795="","",Ansøgning!J795)</f>
        <v/>
      </c>
      <c r="M809" s="134" t="str">
        <f>IF(Afrapportering!M790="","",Afrapportering!M790)</f>
        <v/>
      </c>
      <c r="N809" s="31" t="str">
        <f>IF(Ansøgning!K795="","",Ansøgning!K795)</f>
        <v/>
      </c>
      <c r="O809" s="134">
        <f>IF(Afrapportering!O790="",,Afrapportering!O790)</f>
        <v>0</v>
      </c>
      <c r="P809" s="15" t="str">
        <f>IF(Ansøgning!L795="","",Ansøgning!L795)</f>
        <v/>
      </c>
      <c r="Q809" s="15" t="str">
        <f t="shared" si="101"/>
        <v/>
      </c>
      <c r="R809" s="15"/>
      <c r="S809" s="15" t="str">
        <f>IF(Afrapportering!S790="","",Afrapportering!S790)</f>
        <v/>
      </c>
      <c r="T809" s="31" t="str">
        <f t="shared" si="102"/>
        <v/>
      </c>
      <c r="U809" s="30" t="str">
        <f>IF(Afrapportering!U790="","",Afrapportering!U790)</f>
        <v/>
      </c>
      <c r="V809" s="52" t="str">
        <f>IF(Afrapportering!V790="","",Afrapportering!V790)</f>
        <v/>
      </c>
      <c r="W809" s="30" t="str">
        <f>IF(Afrapportering!W790="","",Afrapportering!W790)</f>
        <v/>
      </c>
      <c r="X809" s="52" t="str">
        <f>IF(Afrapportering!X790="","",Afrapportering!X790)</f>
        <v/>
      </c>
      <c r="Y809" s="30" t="str">
        <f>IF(Afrapportering!Y790="","",Afrapportering!Y790)</f>
        <v/>
      </c>
      <c r="Z809" s="52" t="str">
        <f>IFERROR(MAX(IF(OR(V809="",X809=""),"",IF(AND(AND(MONTH(F809)&gt;=7,MONTH(F809)&lt;8),AND(MONTH(H809)&gt;=7,MONTH(H809)&lt;8)),(NETWORKDAYS(F809,H809,Lister!$D$7:$D$13)-V809)*T809/NETWORKDAYS(Lister!$D$19,Lister!$E$19,Lister!$D$7:$D$13),IF(AND(AND(MONTH(F809)&gt;=7,MONTH(F809)&lt;8),MONTH(H809)&gt;7),(NETWORKDAYS(F809,Lister!$E$19,Lister!$D$7:$D$13)-V809)*T809/NETWORKDAYS(Lister!$D$19,Lister!$E$19,Lister!$D$7:$D$13),IF(MONTH(F809)&gt;7,0)))),0),"")</f>
        <v/>
      </c>
      <c r="AA809" s="30" t="str">
        <f>IF(Afrapportering!AA790="","",Afrapportering!AA790)</f>
        <v/>
      </c>
      <c r="AB809" s="52" t="str">
        <f>IFERROR(MAX(IF(OR(V809="",X809=""),"",IF(AND(AND(MONTH(F809)&gt;=8,MONTH(F809)&lt;9),AND(MONTH(H809)&gt;=8,MONTH(H809)&lt;9)),(NETWORKDAYS(F809,H809,Lister!$D$7:$D$13)-X809)*T809/NETWORKDAYS(Lister!$D$20,Lister!$E$20,Lister!$D$7:$D$13),IF(AND(MONTH(F809)=7,MONTH(H809)=8),(NETWORKDAYS(Lister!$D$20,H809,Lister!$D$7:$D$13)-X809)*T809/NETWORKDAYS(Lister!$D$20,Lister!$E$20,Lister!$D$7:$D$13),IF(AND(MONTH(F809)=7,MONTH(H809)=7),0)))),0),"")</f>
        <v/>
      </c>
      <c r="AC809" s="30" t="str">
        <f>IF(Afrapportering!AC790="","",Afrapportering!AC790)</f>
        <v/>
      </c>
      <c r="AD809" s="52" t="str">
        <f t="shared" si="103"/>
        <v/>
      </c>
      <c r="AE809" s="52" t="str">
        <f t="shared" si="104"/>
        <v/>
      </c>
      <c r="AF809" s="30" t="str">
        <f t="shared" si="105"/>
        <v/>
      </c>
      <c r="AG809" s="30" t="str">
        <f t="shared" si="106"/>
        <v/>
      </c>
      <c r="AH809" s="3" t="str">
        <f t="shared" si="107"/>
        <v/>
      </c>
    </row>
    <row r="810" spans="1:34" x14ac:dyDescent="0.25">
      <c r="A810" s="13" t="str">
        <f>+Afrapportering!A791</f>
        <v/>
      </c>
      <c r="B810" s="13" t="str">
        <f>+Afrapportering!B791</f>
        <v/>
      </c>
      <c r="C810" s="13" t="str">
        <f>+Afrapportering!C791</f>
        <v/>
      </c>
      <c r="D810" s="13" t="str">
        <f>+Afrapportering!D791</f>
        <v/>
      </c>
      <c r="E810" s="14" t="str">
        <f>+Afrapportering!E791</f>
        <v/>
      </c>
      <c r="F810" s="139" t="str">
        <f>IF(Afrapportering!F791 = "", "",Afrapportering!F791)</f>
        <v/>
      </c>
      <c r="G810" s="14" t="str">
        <f>+Afrapportering!G791</f>
        <v/>
      </c>
      <c r="H810" s="139" t="str">
        <f>IF(Afrapportering!H791 = "","",Afrapportering!H791)</f>
        <v/>
      </c>
      <c r="I810" s="140" t="str">
        <f>+Afrapportering!I791</f>
        <v/>
      </c>
      <c r="J810" s="13" t="str">
        <f>+Afrapportering!J791</f>
        <v/>
      </c>
      <c r="K810" s="32" t="str">
        <f t="shared" si="100"/>
        <v/>
      </c>
      <c r="L810" s="31" t="str">
        <f>IF(Ansøgning!J796="","",Ansøgning!J796)</f>
        <v/>
      </c>
      <c r="M810" s="134" t="str">
        <f>IF(Afrapportering!M791="","",Afrapportering!M791)</f>
        <v/>
      </c>
      <c r="N810" s="31" t="str">
        <f>IF(Ansøgning!K796="","",Ansøgning!K796)</f>
        <v/>
      </c>
      <c r="O810" s="134">
        <f>IF(Afrapportering!O791="",,Afrapportering!O791)</f>
        <v>0</v>
      </c>
      <c r="P810" s="15" t="str">
        <f>IF(Ansøgning!L796="","",Ansøgning!L796)</f>
        <v/>
      </c>
      <c r="Q810" s="15" t="str">
        <f t="shared" si="101"/>
        <v/>
      </c>
      <c r="R810" s="15"/>
      <c r="S810" s="15" t="str">
        <f>IF(Afrapportering!S791="","",Afrapportering!S791)</f>
        <v/>
      </c>
      <c r="T810" s="31" t="str">
        <f t="shared" si="102"/>
        <v/>
      </c>
      <c r="U810" s="30" t="str">
        <f>IF(Afrapportering!U791="","",Afrapportering!U791)</f>
        <v/>
      </c>
      <c r="V810" s="52" t="str">
        <f>IF(Afrapportering!V791="","",Afrapportering!V791)</f>
        <v/>
      </c>
      <c r="W810" s="30" t="str">
        <f>IF(Afrapportering!W791="","",Afrapportering!W791)</f>
        <v/>
      </c>
      <c r="X810" s="52" t="str">
        <f>IF(Afrapportering!X791="","",Afrapportering!X791)</f>
        <v/>
      </c>
      <c r="Y810" s="30" t="str">
        <f>IF(Afrapportering!Y791="","",Afrapportering!Y791)</f>
        <v/>
      </c>
      <c r="Z810" s="52" t="str">
        <f>IFERROR(MAX(IF(OR(V810="",X810=""),"",IF(AND(AND(MONTH(F810)&gt;=7,MONTH(F810)&lt;8),AND(MONTH(H810)&gt;=7,MONTH(H810)&lt;8)),(NETWORKDAYS(F810,H810,Lister!$D$7:$D$13)-V810)*T810/NETWORKDAYS(Lister!$D$19,Lister!$E$19,Lister!$D$7:$D$13),IF(AND(AND(MONTH(F810)&gt;=7,MONTH(F810)&lt;8),MONTH(H810)&gt;7),(NETWORKDAYS(F810,Lister!$E$19,Lister!$D$7:$D$13)-V810)*T810/NETWORKDAYS(Lister!$D$19,Lister!$E$19,Lister!$D$7:$D$13),IF(MONTH(F810)&gt;7,0)))),0),"")</f>
        <v/>
      </c>
      <c r="AA810" s="30" t="str">
        <f>IF(Afrapportering!AA791="","",Afrapportering!AA791)</f>
        <v/>
      </c>
      <c r="AB810" s="52" t="str">
        <f>IFERROR(MAX(IF(OR(V810="",X810=""),"",IF(AND(AND(MONTH(F810)&gt;=8,MONTH(F810)&lt;9),AND(MONTH(H810)&gt;=8,MONTH(H810)&lt;9)),(NETWORKDAYS(F810,H810,Lister!$D$7:$D$13)-X810)*T810/NETWORKDAYS(Lister!$D$20,Lister!$E$20,Lister!$D$7:$D$13),IF(AND(MONTH(F810)=7,MONTH(H810)=8),(NETWORKDAYS(Lister!$D$20,H810,Lister!$D$7:$D$13)-X810)*T810/NETWORKDAYS(Lister!$D$20,Lister!$E$20,Lister!$D$7:$D$13),IF(AND(MONTH(F810)=7,MONTH(H810)=7),0)))),0),"")</f>
        <v/>
      </c>
      <c r="AC810" s="30" t="str">
        <f>IF(Afrapportering!AC791="","",Afrapportering!AC791)</f>
        <v/>
      </c>
      <c r="AD810" s="52" t="str">
        <f t="shared" si="103"/>
        <v/>
      </c>
      <c r="AE810" s="52" t="str">
        <f t="shared" si="104"/>
        <v/>
      </c>
      <c r="AF810" s="30" t="str">
        <f t="shared" si="105"/>
        <v/>
      </c>
      <c r="AG810" s="30" t="str">
        <f t="shared" si="106"/>
        <v/>
      </c>
      <c r="AH810" s="3" t="str">
        <f t="shared" si="107"/>
        <v/>
      </c>
    </row>
    <row r="811" spans="1:34" x14ac:dyDescent="0.25">
      <c r="A811" s="13" t="str">
        <f>+Afrapportering!A792</f>
        <v/>
      </c>
      <c r="B811" s="13" t="str">
        <f>+Afrapportering!B792</f>
        <v/>
      </c>
      <c r="C811" s="13" t="str">
        <f>+Afrapportering!C792</f>
        <v/>
      </c>
      <c r="D811" s="13" t="str">
        <f>+Afrapportering!D792</f>
        <v/>
      </c>
      <c r="E811" s="14" t="str">
        <f>+Afrapportering!E792</f>
        <v/>
      </c>
      <c r="F811" s="139" t="str">
        <f>IF(Afrapportering!F792 = "", "",Afrapportering!F792)</f>
        <v/>
      </c>
      <c r="G811" s="14" t="str">
        <f>+Afrapportering!G792</f>
        <v/>
      </c>
      <c r="H811" s="139" t="str">
        <f>IF(Afrapportering!H792 = "","",Afrapportering!H792)</f>
        <v/>
      </c>
      <c r="I811" s="140" t="str">
        <f>+Afrapportering!I792</f>
        <v/>
      </c>
      <c r="J811" s="13" t="str">
        <f>+Afrapportering!J792</f>
        <v/>
      </c>
      <c r="K811" s="32" t="str">
        <f t="shared" si="100"/>
        <v/>
      </c>
      <c r="L811" s="31" t="str">
        <f>IF(Ansøgning!J797="","",Ansøgning!J797)</f>
        <v/>
      </c>
      <c r="M811" s="134" t="str">
        <f>IF(Afrapportering!M792="","",Afrapportering!M792)</f>
        <v/>
      </c>
      <c r="N811" s="31" t="str">
        <f>IF(Ansøgning!K797="","",Ansøgning!K797)</f>
        <v/>
      </c>
      <c r="O811" s="134">
        <f>IF(Afrapportering!O792="",,Afrapportering!O792)</f>
        <v>0</v>
      </c>
      <c r="P811" s="15" t="str">
        <f>IF(Ansøgning!L797="","",Ansøgning!L797)</f>
        <v/>
      </c>
      <c r="Q811" s="15" t="str">
        <f t="shared" si="101"/>
        <v/>
      </c>
      <c r="R811" s="15"/>
      <c r="S811" s="15" t="str">
        <f>IF(Afrapportering!S792="","",Afrapportering!S792)</f>
        <v/>
      </c>
      <c r="T811" s="31" t="str">
        <f t="shared" si="102"/>
        <v/>
      </c>
      <c r="U811" s="30" t="str">
        <f>IF(Afrapportering!U792="","",Afrapportering!U792)</f>
        <v/>
      </c>
      <c r="V811" s="52" t="str">
        <f>IF(Afrapportering!V792="","",Afrapportering!V792)</f>
        <v/>
      </c>
      <c r="W811" s="30" t="str">
        <f>IF(Afrapportering!W792="","",Afrapportering!W792)</f>
        <v/>
      </c>
      <c r="X811" s="52" t="str">
        <f>IF(Afrapportering!X792="","",Afrapportering!X792)</f>
        <v/>
      </c>
      <c r="Y811" s="30" t="str">
        <f>IF(Afrapportering!Y792="","",Afrapportering!Y792)</f>
        <v/>
      </c>
      <c r="Z811" s="52" t="str">
        <f>IFERROR(MAX(IF(OR(V811="",X811=""),"",IF(AND(AND(MONTH(F811)&gt;=7,MONTH(F811)&lt;8),AND(MONTH(H811)&gt;=7,MONTH(H811)&lt;8)),(NETWORKDAYS(F811,H811,Lister!$D$7:$D$13)-V811)*T811/NETWORKDAYS(Lister!$D$19,Lister!$E$19,Lister!$D$7:$D$13),IF(AND(AND(MONTH(F811)&gt;=7,MONTH(F811)&lt;8),MONTH(H811)&gt;7),(NETWORKDAYS(F811,Lister!$E$19,Lister!$D$7:$D$13)-V811)*T811/NETWORKDAYS(Lister!$D$19,Lister!$E$19,Lister!$D$7:$D$13),IF(MONTH(F811)&gt;7,0)))),0),"")</f>
        <v/>
      </c>
      <c r="AA811" s="30" t="str">
        <f>IF(Afrapportering!AA792="","",Afrapportering!AA792)</f>
        <v/>
      </c>
      <c r="AB811" s="52" t="str">
        <f>IFERROR(MAX(IF(OR(V811="",X811=""),"",IF(AND(AND(MONTH(F811)&gt;=8,MONTH(F811)&lt;9),AND(MONTH(H811)&gt;=8,MONTH(H811)&lt;9)),(NETWORKDAYS(F811,H811,Lister!$D$7:$D$13)-X811)*T811/NETWORKDAYS(Lister!$D$20,Lister!$E$20,Lister!$D$7:$D$13),IF(AND(MONTH(F811)=7,MONTH(H811)=8),(NETWORKDAYS(Lister!$D$20,H811,Lister!$D$7:$D$13)-X811)*T811/NETWORKDAYS(Lister!$D$20,Lister!$E$20,Lister!$D$7:$D$13),IF(AND(MONTH(F811)=7,MONTH(H811)=7),0)))),0),"")</f>
        <v/>
      </c>
      <c r="AC811" s="30" t="str">
        <f>IF(Afrapportering!AC792="","",Afrapportering!AC792)</f>
        <v/>
      </c>
      <c r="AD811" s="52" t="str">
        <f t="shared" si="103"/>
        <v/>
      </c>
      <c r="AE811" s="52" t="str">
        <f t="shared" si="104"/>
        <v/>
      </c>
      <c r="AF811" s="30" t="str">
        <f t="shared" si="105"/>
        <v/>
      </c>
      <c r="AG811" s="30" t="str">
        <f t="shared" si="106"/>
        <v/>
      </c>
      <c r="AH811" s="3" t="str">
        <f t="shared" si="107"/>
        <v/>
      </c>
    </row>
    <row r="812" spans="1:34" x14ac:dyDescent="0.25">
      <c r="A812" s="13" t="str">
        <f>+Afrapportering!A793</f>
        <v/>
      </c>
      <c r="B812" s="13" t="str">
        <f>+Afrapportering!B793</f>
        <v/>
      </c>
      <c r="C812" s="13" t="str">
        <f>+Afrapportering!C793</f>
        <v/>
      </c>
      <c r="D812" s="13" t="str">
        <f>+Afrapportering!D793</f>
        <v/>
      </c>
      <c r="E812" s="14" t="str">
        <f>+Afrapportering!E793</f>
        <v/>
      </c>
      <c r="F812" s="139" t="str">
        <f>IF(Afrapportering!F793 = "", "",Afrapportering!F793)</f>
        <v/>
      </c>
      <c r="G812" s="14" t="str">
        <f>+Afrapportering!G793</f>
        <v/>
      </c>
      <c r="H812" s="139" t="str">
        <f>IF(Afrapportering!H793 = "","",Afrapportering!H793)</f>
        <v/>
      </c>
      <c r="I812" s="140" t="str">
        <f>+Afrapportering!I793</f>
        <v/>
      </c>
      <c r="J812" s="13" t="str">
        <f>+Afrapportering!J793</f>
        <v/>
      </c>
      <c r="K812" s="32" t="str">
        <f t="shared" si="100"/>
        <v/>
      </c>
      <c r="L812" s="31" t="str">
        <f>IF(Ansøgning!J798="","",Ansøgning!J798)</f>
        <v/>
      </c>
      <c r="M812" s="134" t="str">
        <f>IF(Afrapportering!M793="","",Afrapportering!M793)</f>
        <v/>
      </c>
      <c r="N812" s="31" t="str">
        <f>IF(Ansøgning!K798="","",Ansøgning!K798)</f>
        <v/>
      </c>
      <c r="O812" s="134">
        <f>IF(Afrapportering!O793="",,Afrapportering!O793)</f>
        <v>0</v>
      </c>
      <c r="P812" s="15" t="str">
        <f>IF(Ansøgning!L798="","",Ansøgning!L798)</f>
        <v/>
      </c>
      <c r="Q812" s="15" t="str">
        <f t="shared" si="101"/>
        <v/>
      </c>
      <c r="R812" s="15"/>
      <c r="S812" s="15" t="str">
        <f>IF(Afrapportering!S793="","",Afrapportering!S793)</f>
        <v/>
      </c>
      <c r="T812" s="31" t="str">
        <f t="shared" si="102"/>
        <v/>
      </c>
      <c r="U812" s="30" t="str">
        <f>IF(Afrapportering!U793="","",Afrapportering!U793)</f>
        <v/>
      </c>
      <c r="V812" s="52" t="str">
        <f>IF(Afrapportering!V793="","",Afrapportering!V793)</f>
        <v/>
      </c>
      <c r="W812" s="30" t="str">
        <f>IF(Afrapportering!W793="","",Afrapportering!W793)</f>
        <v/>
      </c>
      <c r="X812" s="52" t="str">
        <f>IF(Afrapportering!X793="","",Afrapportering!X793)</f>
        <v/>
      </c>
      <c r="Y812" s="30" t="str">
        <f>IF(Afrapportering!Y793="","",Afrapportering!Y793)</f>
        <v/>
      </c>
      <c r="Z812" s="52" t="str">
        <f>IFERROR(MAX(IF(OR(V812="",X812=""),"",IF(AND(AND(MONTH(F812)&gt;=7,MONTH(F812)&lt;8),AND(MONTH(H812)&gt;=7,MONTH(H812)&lt;8)),(NETWORKDAYS(F812,H812,Lister!$D$7:$D$13)-V812)*T812/NETWORKDAYS(Lister!$D$19,Lister!$E$19,Lister!$D$7:$D$13),IF(AND(AND(MONTH(F812)&gt;=7,MONTH(F812)&lt;8),MONTH(H812)&gt;7),(NETWORKDAYS(F812,Lister!$E$19,Lister!$D$7:$D$13)-V812)*T812/NETWORKDAYS(Lister!$D$19,Lister!$E$19,Lister!$D$7:$D$13),IF(MONTH(F812)&gt;7,0)))),0),"")</f>
        <v/>
      </c>
      <c r="AA812" s="30" t="str">
        <f>IF(Afrapportering!AA793="","",Afrapportering!AA793)</f>
        <v/>
      </c>
      <c r="AB812" s="52" t="str">
        <f>IFERROR(MAX(IF(OR(V812="",X812=""),"",IF(AND(AND(MONTH(F812)&gt;=8,MONTH(F812)&lt;9),AND(MONTH(H812)&gt;=8,MONTH(H812)&lt;9)),(NETWORKDAYS(F812,H812,Lister!$D$7:$D$13)-X812)*T812/NETWORKDAYS(Lister!$D$20,Lister!$E$20,Lister!$D$7:$D$13),IF(AND(MONTH(F812)=7,MONTH(H812)=8),(NETWORKDAYS(Lister!$D$20,H812,Lister!$D$7:$D$13)-X812)*T812/NETWORKDAYS(Lister!$D$20,Lister!$E$20,Lister!$D$7:$D$13),IF(AND(MONTH(F812)=7,MONTH(H812)=7),0)))),0),"")</f>
        <v/>
      </c>
      <c r="AC812" s="30" t="str">
        <f>IF(Afrapportering!AC793="","",Afrapportering!AC793)</f>
        <v/>
      </c>
      <c r="AD812" s="52" t="str">
        <f t="shared" si="103"/>
        <v/>
      </c>
      <c r="AE812" s="52" t="str">
        <f t="shared" si="104"/>
        <v/>
      </c>
      <c r="AF812" s="30" t="str">
        <f t="shared" si="105"/>
        <v/>
      </c>
      <c r="AG812" s="30" t="str">
        <f t="shared" si="106"/>
        <v/>
      </c>
      <c r="AH812" s="3" t="str">
        <f t="shared" si="107"/>
        <v/>
      </c>
    </row>
    <row r="813" spans="1:34" x14ac:dyDescent="0.25">
      <c r="A813" s="13" t="str">
        <f>+Afrapportering!A794</f>
        <v/>
      </c>
      <c r="B813" s="13" t="str">
        <f>+Afrapportering!B794</f>
        <v/>
      </c>
      <c r="C813" s="13" t="str">
        <f>+Afrapportering!C794</f>
        <v/>
      </c>
      <c r="D813" s="13" t="str">
        <f>+Afrapportering!D794</f>
        <v/>
      </c>
      <c r="E813" s="14" t="str">
        <f>+Afrapportering!E794</f>
        <v/>
      </c>
      <c r="F813" s="139" t="str">
        <f>IF(Afrapportering!F794 = "", "",Afrapportering!F794)</f>
        <v/>
      </c>
      <c r="G813" s="14" t="str">
        <f>+Afrapportering!G794</f>
        <v/>
      </c>
      <c r="H813" s="139" t="str">
        <f>IF(Afrapportering!H794 = "","",Afrapportering!H794)</f>
        <v/>
      </c>
      <c r="I813" s="140" t="str">
        <f>+Afrapportering!I794</f>
        <v/>
      </c>
      <c r="J813" s="13" t="str">
        <f>+Afrapportering!J794</f>
        <v/>
      </c>
      <c r="K813" s="32" t="str">
        <f t="shared" si="100"/>
        <v/>
      </c>
      <c r="L813" s="31" t="str">
        <f>IF(Ansøgning!J799="","",Ansøgning!J799)</f>
        <v/>
      </c>
      <c r="M813" s="134" t="str">
        <f>IF(Afrapportering!M794="","",Afrapportering!M794)</f>
        <v/>
      </c>
      <c r="N813" s="31" t="str">
        <f>IF(Ansøgning!K799="","",Ansøgning!K799)</f>
        <v/>
      </c>
      <c r="O813" s="134">
        <f>IF(Afrapportering!O794="",,Afrapportering!O794)</f>
        <v>0</v>
      </c>
      <c r="P813" s="15" t="str">
        <f>IF(Ansøgning!L799="","",Ansøgning!L799)</f>
        <v/>
      </c>
      <c r="Q813" s="15" t="str">
        <f t="shared" si="101"/>
        <v/>
      </c>
      <c r="R813" s="15"/>
      <c r="S813" s="15" t="str">
        <f>IF(Afrapportering!S794="","",Afrapportering!S794)</f>
        <v/>
      </c>
      <c r="T813" s="31" t="str">
        <f t="shared" si="102"/>
        <v/>
      </c>
      <c r="U813" s="30" t="str">
        <f>IF(Afrapportering!U794="","",Afrapportering!U794)</f>
        <v/>
      </c>
      <c r="V813" s="52" t="str">
        <f>IF(Afrapportering!V794="","",Afrapportering!V794)</f>
        <v/>
      </c>
      <c r="W813" s="30" t="str">
        <f>IF(Afrapportering!W794="","",Afrapportering!W794)</f>
        <v/>
      </c>
      <c r="X813" s="52" t="str">
        <f>IF(Afrapportering!X794="","",Afrapportering!X794)</f>
        <v/>
      </c>
      <c r="Y813" s="30" t="str">
        <f>IF(Afrapportering!Y794="","",Afrapportering!Y794)</f>
        <v/>
      </c>
      <c r="Z813" s="52" t="str">
        <f>IFERROR(MAX(IF(OR(V813="",X813=""),"",IF(AND(AND(MONTH(F813)&gt;=7,MONTH(F813)&lt;8),AND(MONTH(H813)&gt;=7,MONTH(H813)&lt;8)),(NETWORKDAYS(F813,H813,Lister!$D$7:$D$13)-V813)*T813/NETWORKDAYS(Lister!$D$19,Lister!$E$19,Lister!$D$7:$D$13),IF(AND(AND(MONTH(F813)&gt;=7,MONTH(F813)&lt;8),MONTH(H813)&gt;7),(NETWORKDAYS(F813,Lister!$E$19,Lister!$D$7:$D$13)-V813)*T813/NETWORKDAYS(Lister!$D$19,Lister!$E$19,Lister!$D$7:$D$13),IF(MONTH(F813)&gt;7,0)))),0),"")</f>
        <v/>
      </c>
      <c r="AA813" s="30" t="str">
        <f>IF(Afrapportering!AA794="","",Afrapportering!AA794)</f>
        <v/>
      </c>
      <c r="AB813" s="52" t="str">
        <f>IFERROR(MAX(IF(OR(V813="",X813=""),"",IF(AND(AND(MONTH(F813)&gt;=8,MONTH(F813)&lt;9),AND(MONTH(H813)&gt;=8,MONTH(H813)&lt;9)),(NETWORKDAYS(F813,H813,Lister!$D$7:$D$13)-X813)*T813/NETWORKDAYS(Lister!$D$20,Lister!$E$20,Lister!$D$7:$D$13),IF(AND(MONTH(F813)=7,MONTH(H813)=8),(NETWORKDAYS(Lister!$D$20,H813,Lister!$D$7:$D$13)-X813)*T813/NETWORKDAYS(Lister!$D$20,Lister!$E$20,Lister!$D$7:$D$13),IF(AND(MONTH(F813)=7,MONTH(H813)=7),0)))),0),"")</f>
        <v/>
      </c>
      <c r="AC813" s="30" t="str">
        <f>IF(Afrapportering!AC794="","",Afrapportering!AC794)</f>
        <v/>
      </c>
      <c r="AD813" s="52" t="str">
        <f t="shared" si="103"/>
        <v/>
      </c>
      <c r="AE813" s="52" t="str">
        <f t="shared" si="104"/>
        <v/>
      </c>
      <c r="AF813" s="30" t="str">
        <f t="shared" si="105"/>
        <v/>
      </c>
      <c r="AG813" s="30" t="str">
        <f t="shared" si="106"/>
        <v/>
      </c>
      <c r="AH813" s="3" t="str">
        <f t="shared" si="107"/>
        <v/>
      </c>
    </row>
    <row r="814" spans="1:34" x14ac:dyDescent="0.25">
      <c r="A814" s="13" t="str">
        <f>+Afrapportering!A795</f>
        <v/>
      </c>
      <c r="B814" s="13" t="str">
        <f>+Afrapportering!B795</f>
        <v/>
      </c>
      <c r="C814" s="13" t="str">
        <f>+Afrapportering!C795</f>
        <v/>
      </c>
      <c r="D814" s="13" t="str">
        <f>+Afrapportering!D795</f>
        <v/>
      </c>
      <c r="E814" s="14" t="str">
        <f>+Afrapportering!E795</f>
        <v/>
      </c>
      <c r="F814" s="139" t="str">
        <f>IF(Afrapportering!F795 = "", "",Afrapportering!F795)</f>
        <v/>
      </c>
      <c r="G814" s="14" t="str">
        <f>+Afrapportering!G795</f>
        <v/>
      </c>
      <c r="H814" s="139" t="str">
        <f>IF(Afrapportering!H795 = "","",Afrapportering!H795)</f>
        <v/>
      </c>
      <c r="I814" s="140" t="str">
        <f>+Afrapportering!I795</f>
        <v/>
      </c>
      <c r="J814" s="13" t="str">
        <f>+Afrapportering!J795</f>
        <v/>
      </c>
      <c r="K814" s="32" t="str">
        <f t="shared" si="100"/>
        <v/>
      </c>
      <c r="L814" s="31" t="str">
        <f>IF(Ansøgning!J800="","",Ansøgning!J800)</f>
        <v/>
      </c>
      <c r="M814" s="134" t="str">
        <f>IF(Afrapportering!M795="","",Afrapportering!M795)</f>
        <v/>
      </c>
      <c r="N814" s="31" t="str">
        <f>IF(Ansøgning!K800="","",Ansøgning!K800)</f>
        <v/>
      </c>
      <c r="O814" s="134">
        <f>IF(Afrapportering!O795="",,Afrapportering!O795)</f>
        <v>0</v>
      </c>
      <c r="P814" s="15" t="str">
        <f>IF(Ansøgning!L800="","",Ansøgning!L800)</f>
        <v/>
      </c>
      <c r="Q814" s="15" t="str">
        <f t="shared" si="101"/>
        <v/>
      </c>
      <c r="R814" s="15"/>
      <c r="S814" s="15" t="str">
        <f>IF(Afrapportering!S795="","",Afrapportering!S795)</f>
        <v/>
      </c>
      <c r="T814" s="31" t="str">
        <f t="shared" si="102"/>
        <v/>
      </c>
      <c r="U814" s="30" t="str">
        <f>IF(Afrapportering!U795="","",Afrapportering!U795)</f>
        <v/>
      </c>
      <c r="V814" s="52" t="str">
        <f>IF(Afrapportering!V795="","",Afrapportering!V795)</f>
        <v/>
      </c>
      <c r="W814" s="30" t="str">
        <f>IF(Afrapportering!W795="","",Afrapportering!W795)</f>
        <v/>
      </c>
      <c r="X814" s="52" t="str">
        <f>IF(Afrapportering!X795="","",Afrapportering!X795)</f>
        <v/>
      </c>
      <c r="Y814" s="30" t="str">
        <f>IF(Afrapportering!Y795="","",Afrapportering!Y795)</f>
        <v/>
      </c>
      <c r="Z814" s="52" t="str">
        <f>IFERROR(MAX(IF(OR(V814="",X814=""),"",IF(AND(AND(MONTH(F814)&gt;=7,MONTH(F814)&lt;8),AND(MONTH(H814)&gt;=7,MONTH(H814)&lt;8)),(NETWORKDAYS(F814,H814,Lister!$D$7:$D$13)-V814)*T814/NETWORKDAYS(Lister!$D$19,Lister!$E$19,Lister!$D$7:$D$13),IF(AND(AND(MONTH(F814)&gt;=7,MONTH(F814)&lt;8),MONTH(H814)&gt;7),(NETWORKDAYS(F814,Lister!$E$19,Lister!$D$7:$D$13)-V814)*T814/NETWORKDAYS(Lister!$D$19,Lister!$E$19,Lister!$D$7:$D$13),IF(MONTH(F814)&gt;7,0)))),0),"")</f>
        <v/>
      </c>
      <c r="AA814" s="30" t="str">
        <f>IF(Afrapportering!AA795="","",Afrapportering!AA795)</f>
        <v/>
      </c>
      <c r="AB814" s="52" t="str">
        <f>IFERROR(MAX(IF(OR(V814="",X814=""),"",IF(AND(AND(MONTH(F814)&gt;=8,MONTH(F814)&lt;9),AND(MONTH(H814)&gt;=8,MONTH(H814)&lt;9)),(NETWORKDAYS(F814,H814,Lister!$D$7:$D$13)-X814)*T814/NETWORKDAYS(Lister!$D$20,Lister!$E$20,Lister!$D$7:$D$13),IF(AND(MONTH(F814)=7,MONTH(H814)=8),(NETWORKDAYS(Lister!$D$20,H814,Lister!$D$7:$D$13)-X814)*T814/NETWORKDAYS(Lister!$D$20,Lister!$E$20,Lister!$D$7:$D$13),IF(AND(MONTH(F814)=7,MONTH(H814)=7),0)))),0),"")</f>
        <v/>
      </c>
      <c r="AC814" s="30" t="str">
        <f>IF(Afrapportering!AC795="","",Afrapportering!AC795)</f>
        <v/>
      </c>
      <c r="AD814" s="52" t="str">
        <f t="shared" si="103"/>
        <v/>
      </c>
      <c r="AE814" s="52" t="str">
        <f t="shared" si="104"/>
        <v/>
      </c>
      <c r="AF814" s="30" t="str">
        <f t="shared" si="105"/>
        <v/>
      </c>
      <c r="AG814" s="30" t="str">
        <f t="shared" si="106"/>
        <v/>
      </c>
      <c r="AH814" s="3" t="str">
        <f t="shared" si="107"/>
        <v/>
      </c>
    </row>
    <row r="815" spans="1:34" x14ac:dyDescent="0.25">
      <c r="A815" s="13" t="str">
        <f>+Afrapportering!A796</f>
        <v/>
      </c>
      <c r="B815" s="13" t="str">
        <f>+Afrapportering!B796</f>
        <v/>
      </c>
      <c r="C815" s="13" t="str">
        <f>+Afrapportering!C796</f>
        <v/>
      </c>
      <c r="D815" s="13" t="str">
        <f>+Afrapportering!D796</f>
        <v/>
      </c>
      <c r="E815" s="14" t="str">
        <f>+Afrapportering!E796</f>
        <v/>
      </c>
      <c r="F815" s="139" t="str">
        <f>IF(Afrapportering!F796 = "", "",Afrapportering!F796)</f>
        <v/>
      </c>
      <c r="G815" s="14" t="str">
        <f>+Afrapportering!G796</f>
        <v/>
      </c>
      <c r="H815" s="139" t="str">
        <f>IF(Afrapportering!H796 = "","",Afrapportering!H796)</f>
        <v/>
      </c>
      <c r="I815" s="140" t="str">
        <f>+Afrapportering!I796</f>
        <v/>
      </c>
      <c r="J815" s="13" t="str">
        <f>+Afrapportering!J796</f>
        <v/>
      </c>
      <c r="K815" s="32" t="str">
        <f t="shared" si="100"/>
        <v/>
      </c>
      <c r="L815" s="31" t="str">
        <f>IF(Ansøgning!J801="","",Ansøgning!J801)</f>
        <v/>
      </c>
      <c r="M815" s="134" t="str">
        <f>IF(Afrapportering!M796="","",Afrapportering!M796)</f>
        <v/>
      </c>
      <c r="N815" s="31" t="str">
        <f>IF(Ansøgning!K801="","",Ansøgning!K801)</f>
        <v/>
      </c>
      <c r="O815" s="134">
        <f>IF(Afrapportering!O796="",,Afrapportering!O796)</f>
        <v>0</v>
      </c>
      <c r="P815" s="15" t="str">
        <f>IF(Ansøgning!L801="","",Ansøgning!L801)</f>
        <v/>
      </c>
      <c r="Q815" s="15" t="str">
        <f t="shared" si="101"/>
        <v/>
      </c>
      <c r="R815" s="15"/>
      <c r="S815" s="15" t="str">
        <f>IF(Afrapportering!S796="","",Afrapportering!S796)</f>
        <v/>
      </c>
      <c r="T815" s="31" t="str">
        <f t="shared" si="102"/>
        <v/>
      </c>
      <c r="U815" s="30" t="str">
        <f>IF(Afrapportering!U796="","",Afrapportering!U796)</f>
        <v/>
      </c>
      <c r="V815" s="52" t="str">
        <f>IF(Afrapportering!V796="","",Afrapportering!V796)</f>
        <v/>
      </c>
      <c r="W815" s="30" t="str">
        <f>IF(Afrapportering!W796="","",Afrapportering!W796)</f>
        <v/>
      </c>
      <c r="X815" s="52" t="str">
        <f>IF(Afrapportering!X796="","",Afrapportering!X796)</f>
        <v/>
      </c>
      <c r="Y815" s="30" t="str">
        <f>IF(Afrapportering!Y796="","",Afrapportering!Y796)</f>
        <v/>
      </c>
      <c r="Z815" s="52" t="str">
        <f>IFERROR(MAX(IF(OR(V815="",X815=""),"",IF(AND(AND(MONTH(F815)&gt;=7,MONTH(F815)&lt;8),AND(MONTH(H815)&gt;=7,MONTH(H815)&lt;8)),(NETWORKDAYS(F815,H815,Lister!$D$7:$D$13)-V815)*T815/NETWORKDAYS(Lister!$D$19,Lister!$E$19,Lister!$D$7:$D$13),IF(AND(AND(MONTH(F815)&gt;=7,MONTH(F815)&lt;8),MONTH(H815)&gt;7),(NETWORKDAYS(F815,Lister!$E$19,Lister!$D$7:$D$13)-V815)*T815/NETWORKDAYS(Lister!$D$19,Lister!$E$19,Lister!$D$7:$D$13),IF(MONTH(F815)&gt;7,0)))),0),"")</f>
        <v/>
      </c>
      <c r="AA815" s="30" t="str">
        <f>IF(Afrapportering!AA796="","",Afrapportering!AA796)</f>
        <v/>
      </c>
      <c r="AB815" s="52" t="str">
        <f>IFERROR(MAX(IF(OR(V815="",X815=""),"",IF(AND(AND(MONTH(F815)&gt;=8,MONTH(F815)&lt;9),AND(MONTH(H815)&gt;=8,MONTH(H815)&lt;9)),(NETWORKDAYS(F815,H815,Lister!$D$7:$D$13)-X815)*T815/NETWORKDAYS(Lister!$D$20,Lister!$E$20,Lister!$D$7:$D$13),IF(AND(MONTH(F815)=7,MONTH(H815)=8),(NETWORKDAYS(Lister!$D$20,H815,Lister!$D$7:$D$13)-X815)*T815/NETWORKDAYS(Lister!$D$20,Lister!$E$20,Lister!$D$7:$D$13),IF(AND(MONTH(F815)=7,MONTH(H815)=7),0)))),0),"")</f>
        <v/>
      </c>
      <c r="AC815" s="30" t="str">
        <f>IF(Afrapportering!AC796="","",Afrapportering!AC796)</f>
        <v/>
      </c>
      <c r="AD815" s="52" t="str">
        <f t="shared" si="103"/>
        <v/>
      </c>
      <c r="AE815" s="52" t="str">
        <f t="shared" si="104"/>
        <v/>
      </c>
      <c r="AF815" s="30" t="str">
        <f t="shared" si="105"/>
        <v/>
      </c>
      <c r="AG815" s="30" t="str">
        <f t="shared" si="106"/>
        <v/>
      </c>
      <c r="AH815" s="3" t="str">
        <f t="shared" si="107"/>
        <v/>
      </c>
    </row>
    <row r="816" spans="1:34" x14ac:dyDescent="0.25">
      <c r="A816" s="13" t="str">
        <f>+Afrapportering!A797</f>
        <v/>
      </c>
      <c r="B816" s="13" t="str">
        <f>+Afrapportering!B797</f>
        <v/>
      </c>
      <c r="C816" s="13" t="str">
        <f>+Afrapportering!C797</f>
        <v/>
      </c>
      <c r="D816" s="13" t="str">
        <f>+Afrapportering!D797</f>
        <v/>
      </c>
      <c r="E816" s="14" t="str">
        <f>+Afrapportering!E797</f>
        <v/>
      </c>
      <c r="F816" s="139" t="str">
        <f>IF(Afrapportering!F797 = "", "",Afrapportering!F797)</f>
        <v/>
      </c>
      <c r="G816" s="14" t="str">
        <f>+Afrapportering!G797</f>
        <v/>
      </c>
      <c r="H816" s="139" t="str">
        <f>IF(Afrapportering!H797 = "","",Afrapportering!H797)</f>
        <v/>
      </c>
      <c r="I816" s="140" t="str">
        <f>+Afrapportering!I797</f>
        <v/>
      </c>
      <c r="J816" s="13" t="str">
        <f>+Afrapportering!J797</f>
        <v/>
      </c>
      <c r="K816" s="32" t="str">
        <f t="shared" si="100"/>
        <v/>
      </c>
      <c r="L816" s="31" t="str">
        <f>IF(Ansøgning!J802="","",Ansøgning!J802)</f>
        <v/>
      </c>
      <c r="M816" s="134" t="str">
        <f>IF(Afrapportering!M797="","",Afrapportering!M797)</f>
        <v/>
      </c>
      <c r="N816" s="31" t="str">
        <f>IF(Ansøgning!K802="","",Ansøgning!K802)</f>
        <v/>
      </c>
      <c r="O816" s="134">
        <f>IF(Afrapportering!O797="",,Afrapportering!O797)</f>
        <v>0</v>
      </c>
      <c r="P816" s="15" t="str">
        <f>IF(Ansøgning!L802="","",Ansøgning!L802)</f>
        <v/>
      </c>
      <c r="Q816" s="15" t="str">
        <f t="shared" si="101"/>
        <v/>
      </c>
      <c r="R816" s="15"/>
      <c r="S816" s="15" t="str">
        <f>IF(Afrapportering!S797="","",Afrapportering!S797)</f>
        <v/>
      </c>
      <c r="T816" s="31" t="str">
        <f t="shared" si="102"/>
        <v/>
      </c>
      <c r="U816" s="30" t="str">
        <f>IF(Afrapportering!U797="","",Afrapportering!U797)</f>
        <v/>
      </c>
      <c r="V816" s="52" t="str">
        <f>IF(Afrapportering!V797="","",Afrapportering!V797)</f>
        <v/>
      </c>
      <c r="W816" s="30" t="str">
        <f>IF(Afrapportering!W797="","",Afrapportering!W797)</f>
        <v/>
      </c>
      <c r="X816" s="52" t="str">
        <f>IF(Afrapportering!X797="","",Afrapportering!X797)</f>
        <v/>
      </c>
      <c r="Y816" s="30" t="str">
        <f>IF(Afrapportering!Y797="","",Afrapportering!Y797)</f>
        <v/>
      </c>
      <c r="Z816" s="52" t="str">
        <f>IFERROR(MAX(IF(OR(V816="",X816=""),"",IF(AND(AND(MONTH(F816)&gt;=7,MONTH(F816)&lt;8),AND(MONTH(H816)&gt;=7,MONTH(H816)&lt;8)),(NETWORKDAYS(F816,H816,Lister!$D$7:$D$13)-V816)*T816/NETWORKDAYS(Lister!$D$19,Lister!$E$19,Lister!$D$7:$D$13),IF(AND(AND(MONTH(F816)&gt;=7,MONTH(F816)&lt;8),MONTH(H816)&gt;7),(NETWORKDAYS(F816,Lister!$E$19,Lister!$D$7:$D$13)-V816)*T816/NETWORKDAYS(Lister!$D$19,Lister!$E$19,Lister!$D$7:$D$13),IF(MONTH(F816)&gt;7,0)))),0),"")</f>
        <v/>
      </c>
      <c r="AA816" s="30" t="str">
        <f>IF(Afrapportering!AA797="","",Afrapportering!AA797)</f>
        <v/>
      </c>
      <c r="AB816" s="52" t="str">
        <f>IFERROR(MAX(IF(OR(V816="",X816=""),"",IF(AND(AND(MONTH(F816)&gt;=8,MONTH(F816)&lt;9),AND(MONTH(H816)&gt;=8,MONTH(H816)&lt;9)),(NETWORKDAYS(F816,H816,Lister!$D$7:$D$13)-X816)*T816/NETWORKDAYS(Lister!$D$20,Lister!$E$20,Lister!$D$7:$D$13),IF(AND(MONTH(F816)=7,MONTH(H816)=8),(NETWORKDAYS(Lister!$D$20,H816,Lister!$D$7:$D$13)-X816)*T816/NETWORKDAYS(Lister!$D$20,Lister!$E$20,Lister!$D$7:$D$13),IF(AND(MONTH(F816)=7,MONTH(H816)=7),0)))),0),"")</f>
        <v/>
      </c>
      <c r="AC816" s="30" t="str">
        <f>IF(Afrapportering!AC797="","",Afrapportering!AC797)</f>
        <v/>
      </c>
      <c r="AD816" s="52" t="str">
        <f t="shared" si="103"/>
        <v/>
      </c>
      <c r="AE816" s="52" t="str">
        <f t="shared" si="104"/>
        <v/>
      </c>
      <c r="AF816" s="30" t="str">
        <f t="shared" si="105"/>
        <v/>
      </c>
      <c r="AG816" s="30" t="str">
        <f t="shared" si="106"/>
        <v/>
      </c>
      <c r="AH816" s="3" t="str">
        <f t="shared" si="107"/>
        <v/>
      </c>
    </row>
    <row r="817" spans="1:34" x14ac:dyDescent="0.25">
      <c r="A817" s="13" t="str">
        <f>+Afrapportering!A798</f>
        <v/>
      </c>
      <c r="B817" s="13" t="str">
        <f>+Afrapportering!B798</f>
        <v/>
      </c>
      <c r="C817" s="13" t="str">
        <f>+Afrapportering!C798</f>
        <v/>
      </c>
      <c r="D817" s="13" t="str">
        <f>+Afrapportering!D798</f>
        <v/>
      </c>
      <c r="E817" s="14" t="str">
        <f>+Afrapportering!E798</f>
        <v/>
      </c>
      <c r="F817" s="139" t="str">
        <f>IF(Afrapportering!F798 = "", "",Afrapportering!F798)</f>
        <v/>
      </c>
      <c r="G817" s="14" t="str">
        <f>+Afrapportering!G798</f>
        <v/>
      </c>
      <c r="H817" s="139" t="str">
        <f>IF(Afrapportering!H798 = "","",Afrapportering!H798)</f>
        <v/>
      </c>
      <c r="I817" s="140" t="str">
        <f>+Afrapportering!I798</f>
        <v/>
      </c>
      <c r="J817" s="13" t="str">
        <f>+Afrapportering!J798</f>
        <v/>
      </c>
      <c r="K817" s="32" t="str">
        <f t="shared" si="100"/>
        <v/>
      </c>
      <c r="L817" s="31" t="str">
        <f>IF(Ansøgning!J803="","",Ansøgning!J803)</f>
        <v/>
      </c>
      <c r="M817" s="134" t="str">
        <f>IF(Afrapportering!M798="","",Afrapportering!M798)</f>
        <v/>
      </c>
      <c r="N817" s="31" t="str">
        <f>IF(Ansøgning!K803="","",Ansøgning!K803)</f>
        <v/>
      </c>
      <c r="O817" s="134">
        <f>IF(Afrapportering!O798="",,Afrapportering!O798)</f>
        <v>0</v>
      </c>
      <c r="P817" s="15" t="str">
        <f>IF(Ansøgning!L803="","",Ansøgning!L803)</f>
        <v/>
      </c>
      <c r="Q817" s="15" t="str">
        <f t="shared" si="101"/>
        <v/>
      </c>
      <c r="R817" s="15"/>
      <c r="S817" s="15" t="str">
        <f>IF(Afrapportering!S798="","",Afrapportering!S798)</f>
        <v/>
      </c>
      <c r="T817" s="31" t="str">
        <f t="shared" si="102"/>
        <v/>
      </c>
      <c r="U817" s="30" t="str">
        <f>IF(Afrapportering!U798="","",Afrapportering!U798)</f>
        <v/>
      </c>
      <c r="V817" s="52" t="str">
        <f>IF(Afrapportering!V798="","",Afrapportering!V798)</f>
        <v/>
      </c>
      <c r="W817" s="30" t="str">
        <f>IF(Afrapportering!W798="","",Afrapportering!W798)</f>
        <v/>
      </c>
      <c r="X817" s="52" t="str">
        <f>IF(Afrapportering!X798="","",Afrapportering!X798)</f>
        <v/>
      </c>
      <c r="Y817" s="30" t="str">
        <f>IF(Afrapportering!Y798="","",Afrapportering!Y798)</f>
        <v/>
      </c>
      <c r="Z817" s="52" t="str">
        <f>IFERROR(MAX(IF(OR(V817="",X817=""),"",IF(AND(AND(MONTH(F817)&gt;=7,MONTH(F817)&lt;8),AND(MONTH(H817)&gt;=7,MONTH(H817)&lt;8)),(NETWORKDAYS(F817,H817,Lister!$D$7:$D$13)-V817)*T817/NETWORKDAYS(Lister!$D$19,Lister!$E$19,Lister!$D$7:$D$13),IF(AND(AND(MONTH(F817)&gt;=7,MONTH(F817)&lt;8),MONTH(H817)&gt;7),(NETWORKDAYS(F817,Lister!$E$19,Lister!$D$7:$D$13)-V817)*T817/NETWORKDAYS(Lister!$D$19,Lister!$E$19,Lister!$D$7:$D$13),IF(MONTH(F817)&gt;7,0)))),0),"")</f>
        <v/>
      </c>
      <c r="AA817" s="30" t="str">
        <f>IF(Afrapportering!AA798="","",Afrapportering!AA798)</f>
        <v/>
      </c>
      <c r="AB817" s="52" t="str">
        <f>IFERROR(MAX(IF(OR(V817="",X817=""),"",IF(AND(AND(MONTH(F817)&gt;=8,MONTH(F817)&lt;9),AND(MONTH(H817)&gt;=8,MONTH(H817)&lt;9)),(NETWORKDAYS(F817,H817,Lister!$D$7:$D$13)-X817)*T817/NETWORKDAYS(Lister!$D$20,Lister!$E$20,Lister!$D$7:$D$13),IF(AND(MONTH(F817)=7,MONTH(H817)=8),(NETWORKDAYS(Lister!$D$20,H817,Lister!$D$7:$D$13)-X817)*T817/NETWORKDAYS(Lister!$D$20,Lister!$E$20,Lister!$D$7:$D$13),IF(AND(MONTH(F817)=7,MONTH(H817)=7),0)))),0),"")</f>
        <v/>
      </c>
      <c r="AC817" s="30" t="str">
        <f>IF(Afrapportering!AC798="","",Afrapportering!AC798)</f>
        <v/>
      </c>
      <c r="AD817" s="52" t="str">
        <f t="shared" si="103"/>
        <v/>
      </c>
      <c r="AE817" s="52" t="str">
        <f t="shared" si="104"/>
        <v/>
      </c>
      <c r="AF817" s="30" t="str">
        <f t="shared" si="105"/>
        <v/>
      </c>
      <c r="AG817" s="30" t="str">
        <f t="shared" si="106"/>
        <v/>
      </c>
      <c r="AH817" s="3" t="str">
        <f t="shared" si="107"/>
        <v/>
      </c>
    </row>
    <row r="818" spans="1:34" x14ac:dyDescent="0.25">
      <c r="A818" s="13" t="str">
        <f>+Afrapportering!A799</f>
        <v/>
      </c>
      <c r="B818" s="13" t="str">
        <f>+Afrapportering!B799</f>
        <v/>
      </c>
      <c r="C818" s="13" t="str">
        <f>+Afrapportering!C799</f>
        <v/>
      </c>
      <c r="D818" s="13" t="str">
        <f>+Afrapportering!D799</f>
        <v/>
      </c>
      <c r="E818" s="14" t="str">
        <f>+Afrapportering!E799</f>
        <v/>
      </c>
      <c r="F818" s="139" t="str">
        <f>IF(Afrapportering!F799 = "", "",Afrapportering!F799)</f>
        <v/>
      </c>
      <c r="G818" s="14" t="str">
        <f>+Afrapportering!G799</f>
        <v/>
      </c>
      <c r="H818" s="139" t="str">
        <f>IF(Afrapportering!H799 = "","",Afrapportering!H799)</f>
        <v/>
      </c>
      <c r="I818" s="140" t="str">
        <f>+Afrapportering!I799</f>
        <v/>
      </c>
      <c r="J818" s="13" t="str">
        <f>+Afrapportering!J799</f>
        <v/>
      </c>
      <c r="K818" s="32" t="str">
        <f t="shared" si="100"/>
        <v/>
      </c>
      <c r="L818" s="31" t="str">
        <f>IF(Ansøgning!J804="","",Ansøgning!J804)</f>
        <v/>
      </c>
      <c r="M818" s="134" t="str">
        <f>IF(Afrapportering!M799="","",Afrapportering!M799)</f>
        <v/>
      </c>
      <c r="N818" s="31" t="str">
        <f>IF(Ansøgning!K804="","",Ansøgning!K804)</f>
        <v/>
      </c>
      <c r="O818" s="134">
        <f>IF(Afrapportering!O799="",,Afrapportering!O799)</f>
        <v>0</v>
      </c>
      <c r="P818" s="15" t="str">
        <f>IF(Ansøgning!L804="","",Ansøgning!L804)</f>
        <v/>
      </c>
      <c r="Q818" s="15" t="str">
        <f t="shared" si="101"/>
        <v/>
      </c>
      <c r="R818" s="15"/>
      <c r="S818" s="15" t="str">
        <f>IF(Afrapportering!S799="","",Afrapportering!S799)</f>
        <v/>
      </c>
      <c r="T818" s="31" t="str">
        <f t="shared" si="102"/>
        <v/>
      </c>
      <c r="U818" s="30" t="str">
        <f>IF(Afrapportering!U799="","",Afrapportering!U799)</f>
        <v/>
      </c>
      <c r="V818" s="52" t="str">
        <f>IF(Afrapportering!V799="","",Afrapportering!V799)</f>
        <v/>
      </c>
      <c r="W818" s="30" t="str">
        <f>IF(Afrapportering!W799="","",Afrapportering!W799)</f>
        <v/>
      </c>
      <c r="X818" s="52" t="str">
        <f>IF(Afrapportering!X799="","",Afrapportering!X799)</f>
        <v/>
      </c>
      <c r="Y818" s="30" t="str">
        <f>IF(Afrapportering!Y799="","",Afrapportering!Y799)</f>
        <v/>
      </c>
      <c r="Z818" s="52" t="str">
        <f>IFERROR(MAX(IF(OR(V818="",X818=""),"",IF(AND(AND(MONTH(F818)&gt;=7,MONTH(F818)&lt;8),AND(MONTH(H818)&gt;=7,MONTH(H818)&lt;8)),(NETWORKDAYS(F818,H818,Lister!$D$7:$D$13)-V818)*T818/NETWORKDAYS(Lister!$D$19,Lister!$E$19,Lister!$D$7:$D$13),IF(AND(AND(MONTH(F818)&gt;=7,MONTH(F818)&lt;8),MONTH(H818)&gt;7),(NETWORKDAYS(F818,Lister!$E$19,Lister!$D$7:$D$13)-V818)*T818/NETWORKDAYS(Lister!$D$19,Lister!$E$19,Lister!$D$7:$D$13),IF(MONTH(F818)&gt;7,0)))),0),"")</f>
        <v/>
      </c>
      <c r="AA818" s="30" t="str">
        <f>IF(Afrapportering!AA799="","",Afrapportering!AA799)</f>
        <v/>
      </c>
      <c r="AB818" s="52" t="str">
        <f>IFERROR(MAX(IF(OR(V818="",X818=""),"",IF(AND(AND(MONTH(F818)&gt;=8,MONTH(F818)&lt;9),AND(MONTH(H818)&gt;=8,MONTH(H818)&lt;9)),(NETWORKDAYS(F818,H818,Lister!$D$7:$D$13)-X818)*T818/NETWORKDAYS(Lister!$D$20,Lister!$E$20,Lister!$D$7:$D$13),IF(AND(MONTH(F818)=7,MONTH(H818)=8),(NETWORKDAYS(Lister!$D$20,H818,Lister!$D$7:$D$13)-X818)*T818/NETWORKDAYS(Lister!$D$20,Lister!$E$20,Lister!$D$7:$D$13),IF(AND(MONTH(F818)=7,MONTH(H818)=7),0)))),0),"")</f>
        <v/>
      </c>
      <c r="AC818" s="30" t="str">
        <f>IF(Afrapportering!AC799="","",Afrapportering!AC799)</f>
        <v/>
      </c>
      <c r="AD818" s="52" t="str">
        <f t="shared" si="103"/>
        <v/>
      </c>
      <c r="AE818" s="52" t="str">
        <f t="shared" si="104"/>
        <v/>
      </c>
      <c r="AF818" s="30" t="str">
        <f t="shared" si="105"/>
        <v/>
      </c>
      <c r="AG818" s="30" t="str">
        <f t="shared" si="106"/>
        <v/>
      </c>
      <c r="AH818" s="3" t="str">
        <f t="shared" si="107"/>
        <v/>
      </c>
    </row>
    <row r="819" spans="1:34" x14ac:dyDescent="0.25">
      <c r="A819" s="13" t="str">
        <f>+Afrapportering!A800</f>
        <v/>
      </c>
      <c r="B819" s="13" t="str">
        <f>+Afrapportering!B800</f>
        <v/>
      </c>
      <c r="C819" s="13" t="str">
        <f>+Afrapportering!C800</f>
        <v/>
      </c>
      <c r="D819" s="13" t="str">
        <f>+Afrapportering!D800</f>
        <v/>
      </c>
      <c r="E819" s="14" t="str">
        <f>+Afrapportering!E800</f>
        <v/>
      </c>
      <c r="F819" s="139" t="str">
        <f>IF(Afrapportering!F800 = "", "",Afrapportering!F800)</f>
        <v/>
      </c>
      <c r="G819" s="14" t="str">
        <f>+Afrapportering!G800</f>
        <v/>
      </c>
      <c r="H819" s="139" t="str">
        <f>IF(Afrapportering!H800 = "","",Afrapportering!H800)</f>
        <v/>
      </c>
      <c r="I819" s="140" t="str">
        <f>+Afrapportering!I800</f>
        <v/>
      </c>
      <c r="J819" s="13" t="str">
        <f>+Afrapportering!J800</f>
        <v/>
      </c>
      <c r="K819" s="32" t="str">
        <f t="shared" si="100"/>
        <v/>
      </c>
      <c r="L819" s="31" t="str">
        <f>IF(Ansøgning!J805="","",Ansøgning!J805)</f>
        <v/>
      </c>
      <c r="M819" s="134" t="str">
        <f>IF(Afrapportering!M800="","",Afrapportering!M800)</f>
        <v/>
      </c>
      <c r="N819" s="31" t="str">
        <f>IF(Ansøgning!K805="","",Ansøgning!K805)</f>
        <v/>
      </c>
      <c r="O819" s="134">
        <f>IF(Afrapportering!O800="",,Afrapportering!O800)</f>
        <v>0</v>
      </c>
      <c r="P819" s="15" t="str">
        <f>IF(Ansøgning!L805="","",Ansøgning!L805)</f>
        <v/>
      </c>
      <c r="Q819" s="15" t="str">
        <f t="shared" si="101"/>
        <v/>
      </c>
      <c r="R819" s="15"/>
      <c r="S819" s="15" t="str">
        <f>IF(Afrapportering!S800="","",Afrapportering!S800)</f>
        <v/>
      </c>
      <c r="T819" s="31" t="str">
        <f t="shared" si="102"/>
        <v/>
      </c>
      <c r="U819" s="30" t="str">
        <f>IF(Afrapportering!U800="","",Afrapportering!U800)</f>
        <v/>
      </c>
      <c r="V819" s="52" t="str">
        <f>IF(Afrapportering!V800="","",Afrapportering!V800)</f>
        <v/>
      </c>
      <c r="W819" s="30" t="str">
        <f>IF(Afrapportering!W800="","",Afrapportering!W800)</f>
        <v/>
      </c>
      <c r="X819" s="52" t="str">
        <f>IF(Afrapportering!X800="","",Afrapportering!X800)</f>
        <v/>
      </c>
      <c r="Y819" s="30" t="str">
        <f>IF(Afrapportering!Y800="","",Afrapportering!Y800)</f>
        <v/>
      </c>
      <c r="Z819" s="52" t="str">
        <f>IFERROR(MAX(IF(OR(V819="",X819=""),"",IF(AND(AND(MONTH(F819)&gt;=7,MONTH(F819)&lt;8),AND(MONTH(H819)&gt;=7,MONTH(H819)&lt;8)),(NETWORKDAYS(F819,H819,Lister!$D$7:$D$13)-V819)*T819/NETWORKDAYS(Lister!$D$19,Lister!$E$19,Lister!$D$7:$D$13),IF(AND(AND(MONTH(F819)&gt;=7,MONTH(F819)&lt;8),MONTH(H819)&gt;7),(NETWORKDAYS(F819,Lister!$E$19,Lister!$D$7:$D$13)-V819)*T819/NETWORKDAYS(Lister!$D$19,Lister!$E$19,Lister!$D$7:$D$13),IF(MONTH(F819)&gt;7,0)))),0),"")</f>
        <v/>
      </c>
      <c r="AA819" s="30" t="str">
        <f>IF(Afrapportering!AA800="","",Afrapportering!AA800)</f>
        <v/>
      </c>
      <c r="AB819" s="52" t="str">
        <f>IFERROR(MAX(IF(OR(V819="",X819=""),"",IF(AND(AND(MONTH(F819)&gt;=8,MONTH(F819)&lt;9),AND(MONTH(H819)&gt;=8,MONTH(H819)&lt;9)),(NETWORKDAYS(F819,H819,Lister!$D$7:$D$13)-X819)*T819/NETWORKDAYS(Lister!$D$20,Lister!$E$20,Lister!$D$7:$D$13),IF(AND(MONTH(F819)=7,MONTH(H819)=8),(NETWORKDAYS(Lister!$D$20,H819,Lister!$D$7:$D$13)-X819)*T819/NETWORKDAYS(Lister!$D$20,Lister!$E$20,Lister!$D$7:$D$13),IF(AND(MONTH(F819)=7,MONTH(H819)=7),0)))),0),"")</f>
        <v/>
      </c>
      <c r="AC819" s="30" t="str">
        <f>IF(Afrapportering!AC800="","",Afrapportering!AC800)</f>
        <v/>
      </c>
      <c r="AD819" s="52" t="str">
        <f t="shared" si="103"/>
        <v/>
      </c>
      <c r="AE819" s="52" t="str">
        <f t="shared" si="104"/>
        <v/>
      </c>
      <c r="AF819" s="30" t="str">
        <f t="shared" si="105"/>
        <v/>
      </c>
      <c r="AG819" s="30" t="str">
        <f t="shared" si="106"/>
        <v/>
      </c>
      <c r="AH819" s="3" t="str">
        <f t="shared" si="107"/>
        <v/>
      </c>
    </row>
    <row r="820" spans="1:34" x14ac:dyDescent="0.25">
      <c r="A820" s="13" t="str">
        <f>+Afrapportering!A801</f>
        <v/>
      </c>
      <c r="B820" s="13" t="str">
        <f>+Afrapportering!B801</f>
        <v/>
      </c>
      <c r="C820" s="13" t="str">
        <f>+Afrapportering!C801</f>
        <v/>
      </c>
      <c r="D820" s="13" t="str">
        <f>+Afrapportering!D801</f>
        <v/>
      </c>
      <c r="E820" s="14" t="str">
        <f>+Afrapportering!E801</f>
        <v/>
      </c>
      <c r="F820" s="139" t="str">
        <f>IF(Afrapportering!F801 = "", "",Afrapportering!F801)</f>
        <v/>
      </c>
      <c r="G820" s="14" t="str">
        <f>+Afrapportering!G801</f>
        <v/>
      </c>
      <c r="H820" s="139" t="str">
        <f>IF(Afrapportering!H801 = "","",Afrapportering!H801)</f>
        <v/>
      </c>
      <c r="I820" s="140" t="str">
        <f>+Afrapportering!I801</f>
        <v/>
      </c>
      <c r="J820" s="13" t="str">
        <f>+Afrapportering!J801</f>
        <v/>
      </c>
      <c r="K820" s="32" t="str">
        <f t="shared" si="100"/>
        <v/>
      </c>
      <c r="L820" s="31" t="str">
        <f>IF(Ansøgning!J806="","",Ansøgning!J806)</f>
        <v/>
      </c>
      <c r="M820" s="134" t="str">
        <f>IF(Afrapportering!M801="","",Afrapportering!M801)</f>
        <v/>
      </c>
      <c r="N820" s="31" t="str">
        <f>IF(Ansøgning!K806="","",Ansøgning!K806)</f>
        <v/>
      </c>
      <c r="O820" s="134">
        <f>IF(Afrapportering!O801="",,Afrapportering!O801)</f>
        <v>0</v>
      </c>
      <c r="P820" s="15" t="str">
        <f>IF(Ansøgning!L806="","",Ansøgning!L806)</f>
        <v/>
      </c>
      <c r="Q820" s="15" t="str">
        <f t="shared" si="101"/>
        <v/>
      </c>
      <c r="R820" s="15"/>
      <c r="S820" s="15" t="str">
        <f>IF(Afrapportering!S801="","",Afrapportering!S801)</f>
        <v/>
      </c>
      <c r="T820" s="31" t="str">
        <f t="shared" si="102"/>
        <v/>
      </c>
      <c r="U820" s="30" t="str">
        <f>IF(Afrapportering!U801="","",Afrapportering!U801)</f>
        <v/>
      </c>
      <c r="V820" s="52" t="str">
        <f>IF(Afrapportering!V801="","",Afrapportering!V801)</f>
        <v/>
      </c>
      <c r="W820" s="30" t="str">
        <f>IF(Afrapportering!W801="","",Afrapportering!W801)</f>
        <v/>
      </c>
      <c r="X820" s="52" t="str">
        <f>IF(Afrapportering!X801="","",Afrapportering!X801)</f>
        <v/>
      </c>
      <c r="Y820" s="30" t="str">
        <f>IF(Afrapportering!Y801="","",Afrapportering!Y801)</f>
        <v/>
      </c>
      <c r="Z820" s="52" t="str">
        <f>IFERROR(MAX(IF(OR(V820="",X820=""),"",IF(AND(AND(MONTH(F820)&gt;=7,MONTH(F820)&lt;8),AND(MONTH(H820)&gt;=7,MONTH(H820)&lt;8)),(NETWORKDAYS(F820,H820,Lister!$D$7:$D$13)-V820)*T820/NETWORKDAYS(Lister!$D$19,Lister!$E$19,Lister!$D$7:$D$13),IF(AND(AND(MONTH(F820)&gt;=7,MONTH(F820)&lt;8),MONTH(H820)&gt;7),(NETWORKDAYS(F820,Lister!$E$19,Lister!$D$7:$D$13)-V820)*T820/NETWORKDAYS(Lister!$D$19,Lister!$E$19,Lister!$D$7:$D$13),IF(MONTH(F820)&gt;7,0)))),0),"")</f>
        <v/>
      </c>
      <c r="AA820" s="30" t="str">
        <f>IF(Afrapportering!AA801="","",Afrapportering!AA801)</f>
        <v/>
      </c>
      <c r="AB820" s="52" t="str">
        <f>IFERROR(MAX(IF(OR(V820="",X820=""),"",IF(AND(AND(MONTH(F820)&gt;=8,MONTH(F820)&lt;9),AND(MONTH(H820)&gt;=8,MONTH(H820)&lt;9)),(NETWORKDAYS(F820,H820,Lister!$D$7:$D$13)-X820)*T820/NETWORKDAYS(Lister!$D$20,Lister!$E$20,Lister!$D$7:$D$13),IF(AND(MONTH(F820)=7,MONTH(H820)=8),(NETWORKDAYS(Lister!$D$20,H820,Lister!$D$7:$D$13)-X820)*T820/NETWORKDAYS(Lister!$D$20,Lister!$E$20,Lister!$D$7:$D$13),IF(AND(MONTH(F820)=7,MONTH(H820)=7),0)))),0),"")</f>
        <v/>
      </c>
      <c r="AC820" s="30" t="str">
        <f>IF(Afrapportering!AC801="","",Afrapportering!AC801)</f>
        <v/>
      </c>
      <c r="AD820" s="52" t="str">
        <f t="shared" si="103"/>
        <v/>
      </c>
      <c r="AE820" s="52" t="str">
        <f t="shared" si="104"/>
        <v/>
      </c>
      <c r="AF820" s="30" t="str">
        <f t="shared" si="105"/>
        <v/>
      </c>
      <c r="AG820" s="30" t="str">
        <f t="shared" si="106"/>
        <v/>
      </c>
      <c r="AH820" s="3" t="str">
        <f t="shared" si="107"/>
        <v/>
      </c>
    </row>
    <row r="821" spans="1:34" x14ac:dyDescent="0.25">
      <c r="A821" s="13" t="str">
        <f>+Afrapportering!A802</f>
        <v/>
      </c>
      <c r="B821" s="13" t="str">
        <f>+Afrapportering!B802</f>
        <v/>
      </c>
      <c r="C821" s="13" t="str">
        <f>+Afrapportering!C802</f>
        <v/>
      </c>
      <c r="D821" s="13" t="str">
        <f>+Afrapportering!D802</f>
        <v/>
      </c>
      <c r="E821" s="14" t="str">
        <f>+Afrapportering!E802</f>
        <v/>
      </c>
      <c r="F821" s="139" t="str">
        <f>IF(Afrapportering!F802 = "", "",Afrapportering!F802)</f>
        <v/>
      </c>
      <c r="G821" s="14" t="str">
        <f>+Afrapportering!G802</f>
        <v/>
      </c>
      <c r="H821" s="139" t="str">
        <f>IF(Afrapportering!H802 = "","",Afrapportering!H802)</f>
        <v/>
      </c>
      <c r="I821" s="140" t="str">
        <f>+Afrapportering!I802</f>
        <v/>
      </c>
      <c r="J821" s="13" t="str">
        <f>+Afrapportering!J802</f>
        <v/>
      </c>
      <c r="K821" s="32" t="str">
        <f t="shared" si="100"/>
        <v/>
      </c>
      <c r="L821" s="31" t="str">
        <f>IF(Ansøgning!J807="","",Ansøgning!J807)</f>
        <v/>
      </c>
      <c r="M821" s="134" t="str">
        <f>IF(Afrapportering!M802="","",Afrapportering!M802)</f>
        <v/>
      </c>
      <c r="N821" s="31" t="str">
        <f>IF(Ansøgning!K807="","",Ansøgning!K807)</f>
        <v/>
      </c>
      <c r="O821" s="134">
        <f>IF(Afrapportering!O802="",,Afrapportering!O802)</f>
        <v>0</v>
      </c>
      <c r="P821" s="15" t="str">
        <f>IF(Ansøgning!L807="","",Ansøgning!L807)</f>
        <v/>
      </c>
      <c r="Q821" s="15" t="str">
        <f t="shared" si="101"/>
        <v/>
      </c>
      <c r="R821" s="15"/>
      <c r="S821" s="15" t="str">
        <f>IF(Afrapportering!S802="","",Afrapportering!S802)</f>
        <v/>
      </c>
      <c r="T821" s="31" t="str">
        <f t="shared" si="102"/>
        <v/>
      </c>
      <c r="U821" s="30" t="str">
        <f>IF(Afrapportering!U802="","",Afrapportering!U802)</f>
        <v/>
      </c>
      <c r="V821" s="52" t="str">
        <f>IF(Afrapportering!V802="","",Afrapportering!V802)</f>
        <v/>
      </c>
      <c r="W821" s="30" t="str">
        <f>IF(Afrapportering!W802="","",Afrapportering!W802)</f>
        <v/>
      </c>
      <c r="X821" s="52" t="str">
        <f>IF(Afrapportering!X802="","",Afrapportering!X802)</f>
        <v/>
      </c>
      <c r="Y821" s="30" t="str">
        <f>IF(Afrapportering!Y802="","",Afrapportering!Y802)</f>
        <v/>
      </c>
      <c r="Z821" s="52" t="str">
        <f>IFERROR(MAX(IF(OR(V821="",X821=""),"",IF(AND(AND(MONTH(F821)&gt;=7,MONTH(F821)&lt;8),AND(MONTH(H821)&gt;=7,MONTH(H821)&lt;8)),(NETWORKDAYS(F821,H821,Lister!$D$7:$D$13)-V821)*T821/NETWORKDAYS(Lister!$D$19,Lister!$E$19,Lister!$D$7:$D$13),IF(AND(AND(MONTH(F821)&gt;=7,MONTH(F821)&lt;8),MONTH(H821)&gt;7),(NETWORKDAYS(F821,Lister!$E$19,Lister!$D$7:$D$13)-V821)*T821/NETWORKDAYS(Lister!$D$19,Lister!$E$19,Lister!$D$7:$D$13),IF(MONTH(F821)&gt;7,0)))),0),"")</f>
        <v/>
      </c>
      <c r="AA821" s="30" t="str">
        <f>IF(Afrapportering!AA802="","",Afrapportering!AA802)</f>
        <v/>
      </c>
      <c r="AB821" s="52" t="str">
        <f>IFERROR(MAX(IF(OR(V821="",X821=""),"",IF(AND(AND(MONTH(F821)&gt;=8,MONTH(F821)&lt;9),AND(MONTH(H821)&gt;=8,MONTH(H821)&lt;9)),(NETWORKDAYS(F821,H821,Lister!$D$7:$D$13)-X821)*T821/NETWORKDAYS(Lister!$D$20,Lister!$E$20,Lister!$D$7:$D$13),IF(AND(MONTH(F821)=7,MONTH(H821)=8),(NETWORKDAYS(Lister!$D$20,H821,Lister!$D$7:$D$13)-X821)*T821/NETWORKDAYS(Lister!$D$20,Lister!$E$20,Lister!$D$7:$D$13),IF(AND(MONTH(F821)=7,MONTH(H821)=7),0)))),0),"")</f>
        <v/>
      </c>
      <c r="AC821" s="30" t="str">
        <f>IF(Afrapportering!AC802="","",Afrapportering!AC802)</f>
        <v/>
      </c>
      <c r="AD821" s="52" t="str">
        <f t="shared" si="103"/>
        <v/>
      </c>
      <c r="AE821" s="52" t="str">
        <f t="shared" si="104"/>
        <v/>
      </c>
      <c r="AF821" s="30" t="str">
        <f t="shared" si="105"/>
        <v/>
      </c>
      <c r="AG821" s="30" t="str">
        <f t="shared" si="106"/>
        <v/>
      </c>
      <c r="AH821" s="3" t="str">
        <f t="shared" si="107"/>
        <v/>
      </c>
    </row>
    <row r="822" spans="1:34" x14ac:dyDescent="0.25">
      <c r="A822" s="13" t="str">
        <f>+Afrapportering!A803</f>
        <v/>
      </c>
      <c r="B822" s="13" t="str">
        <f>+Afrapportering!B803</f>
        <v/>
      </c>
      <c r="C822" s="13" t="str">
        <f>+Afrapportering!C803</f>
        <v/>
      </c>
      <c r="D822" s="13" t="str">
        <f>+Afrapportering!D803</f>
        <v/>
      </c>
      <c r="E822" s="14" t="str">
        <f>+Afrapportering!E803</f>
        <v/>
      </c>
      <c r="F822" s="139" t="str">
        <f>IF(Afrapportering!F803 = "", "",Afrapportering!F803)</f>
        <v/>
      </c>
      <c r="G822" s="14" t="str">
        <f>+Afrapportering!G803</f>
        <v/>
      </c>
      <c r="H822" s="139" t="str">
        <f>IF(Afrapportering!H803 = "","",Afrapportering!H803)</f>
        <v/>
      </c>
      <c r="I822" s="140" t="str">
        <f>+Afrapportering!I803</f>
        <v/>
      </c>
      <c r="J822" s="13" t="str">
        <f>+Afrapportering!J803</f>
        <v/>
      </c>
      <c r="K822" s="32" t="str">
        <f t="shared" si="100"/>
        <v/>
      </c>
      <c r="L822" s="31" t="str">
        <f>IF(Ansøgning!J808="","",Ansøgning!J808)</f>
        <v/>
      </c>
      <c r="M822" s="134" t="str">
        <f>IF(Afrapportering!M803="","",Afrapportering!M803)</f>
        <v/>
      </c>
      <c r="N822" s="31" t="str">
        <f>IF(Ansøgning!K808="","",Ansøgning!K808)</f>
        <v/>
      </c>
      <c r="O822" s="134">
        <f>IF(Afrapportering!O803="",,Afrapportering!O803)</f>
        <v>0</v>
      </c>
      <c r="P822" s="15" t="str">
        <f>IF(Ansøgning!L808="","",Ansøgning!L808)</f>
        <v/>
      </c>
      <c r="Q822" s="15" t="str">
        <f t="shared" si="101"/>
        <v/>
      </c>
      <c r="R822" s="15"/>
      <c r="S822" s="15" t="str">
        <f>IF(Afrapportering!S803="","",Afrapportering!S803)</f>
        <v/>
      </c>
      <c r="T822" s="31" t="str">
        <f t="shared" si="102"/>
        <v/>
      </c>
      <c r="U822" s="30" t="str">
        <f>IF(Afrapportering!U803="","",Afrapportering!U803)</f>
        <v/>
      </c>
      <c r="V822" s="52" t="str">
        <f>IF(Afrapportering!V803="","",Afrapportering!V803)</f>
        <v/>
      </c>
      <c r="W822" s="30" t="str">
        <f>IF(Afrapportering!W803="","",Afrapportering!W803)</f>
        <v/>
      </c>
      <c r="X822" s="52" t="str">
        <f>IF(Afrapportering!X803="","",Afrapportering!X803)</f>
        <v/>
      </c>
      <c r="Y822" s="30" t="str">
        <f>IF(Afrapportering!Y803="","",Afrapportering!Y803)</f>
        <v/>
      </c>
      <c r="Z822" s="52" t="str">
        <f>IFERROR(MAX(IF(OR(V822="",X822=""),"",IF(AND(AND(MONTH(F822)&gt;=7,MONTH(F822)&lt;8),AND(MONTH(H822)&gt;=7,MONTH(H822)&lt;8)),(NETWORKDAYS(F822,H822,Lister!$D$7:$D$13)-V822)*T822/NETWORKDAYS(Lister!$D$19,Lister!$E$19,Lister!$D$7:$D$13),IF(AND(AND(MONTH(F822)&gt;=7,MONTH(F822)&lt;8),MONTH(H822)&gt;7),(NETWORKDAYS(F822,Lister!$E$19,Lister!$D$7:$D$13)-V822)*T822/NETWORKDAYS(Lister!$D$19,Lister!$E$19,Lister!$D$7:$D$13),IF(MONTH(F822)&gt;7,0)))),0),"")</f>
        <v/>
      </c>
      <c r="AA822" s="30" t="str">
        <f>IF(Afrapportering!AA803="","",Afrapportering!AA803)</f>
        <v/>
      </c>
      <c r="AB822" s="52" t="str">
        <f>IFERROR(MAX(IF(OR(V822="",X822=""),"",IF(AND(AND(MONTH(F822)&gt;=8,MONTH(F822)&lt;9),AND(MONTH(H822)&gt;=8,MONTH(H822)&lt;9)),(NETWORKDAYS(F822,H822,Lister!$D$7:$D$13)-X822)*T822/NETWORKDAYS(Lister!$D$20,Lister!$E$20,Lister!$D$7:$D$13),IF(AND(MONTH(F822)=7,MONTH(H822)=8),(NETWORKDAYS(Lister!$D$20,H822,Lister!$D$7:$D$13)-X822)*T822/NETWORKDAYS(Lister!$D$20,Lister!$E$20,Lister!$D$7:$D$13),IF(AND(MONTH(F822)=7,MONTH(H822)=7),0)))),0),"")</f>
        <v/>
      </c>
      <c r="AC822" s="30" t="str">
        <f>IF(Afrapportering!AC803="","",Afrapportering!AC803)</f>
        <v/>
      </c>
      <c r="AD822" s="52" t="str">
        <f t="shared" si="103"/>
        <v/>
      </c>
      <c r="AE822" s="52" t="str">
        <f t="shared" si="104"/>
        <v/>
      </c>
      <c r="AF822" s="30" t="str">
        <f t="shared" si="105"/>
        <v/>
      </c>
      <c r="AG822" s="30" t="str">
        <f t="shared" si="106"/>
        <v/>
      </c>
      <c r="AH822" s="3" t="str">
        <f t="shared" si="107"/>
        <v/>
      </c>
    </row>
    <row r="823" spans="1:34" x14ac:dyDescent="0.25">
      <c r="A823" s="13" t="str">
        <f>+Afrapportering!A804</f>
        <v/>
      </c>
      <c r="B823" s="13" t="str">
        <f>+Afrapportering!B804</f>
        <v/>
      </c>
      <c r="C823" s="13" t="str">
        <f>+Afrapportering!C804</f>
        <v/>
      </c>
      <c r="D823" s="13" t="str">
        <f>+Afrapportering!D804</f>
        <v/>
      </c>
      <c r="E823" s="14" t="str">
        <f>+Afrapportering!E804</f>
        <v/>
      </c>
      <c r="F823" s="139" t="str">
        <f>IF(Afrapportering!F804 = "", "",Afrapportering!F804)</f>
        <v/>
      </c>
      <c r="G823" s="14" t="str">
        <f>+Afrapportering!G804</f>
        <v/>
      </c>
      <c r="H823" s="139" t="str">
        <f>IF(Afrapportering!H804 = "","",Afrapportering!H804)</f>
        <v/>
      </c>
      <c r="I823" s="140" t="str">
        <f>+Afrapportering!I804</f>
        <v/>
      </c>
      <c r="J823" s="13" t="str">
        <f>+Afrapportering!J804</f>
        <v/>
      </c>
      <c r="K823" s="32" t="str">
        <f t="shared" si="100"/>
        <v/>
      </c>
      <c r="L823" s="31" t="str">
        <f>IF(Ansøgning!J809="","",Ansøgning!J809)</f>
        <v/>
      </c>
      <c r="M823" s="134" t="str">
        <f>IF(Afrapportering!M804="","",Afrapportering!M804)</f>
        <v/>
      </c>
      <c r="N823" s="31" t="str">
        <f>IF(Ansøgning!K809="","",Ansøgning!K809)</f>
        <v/>
      </c>
      <c r="O823" s="134">
        <f>IF(Afrapportering!O804="",,Afrapportering!O804)</f>
        <v>0</v>
      </c>
      <c r="P823" s="15" t="str">
        <f>IF(Ansøgning!L809="","",Ansøgning!L809)</f>
        <v/>
      </c>
      <c r="Q823" s="15" t="str">
        <f t="shared" si="101"/>
        <v/>
      </c>
      <c r="R823" s="15"/>
      <c r="S823" s="15" t="str">
        <f>IF(Afrapportering!S804="","",Afrapportering!S804)</f>
        <v/>
      </c>
      <c r="T823" s="31" t="str">
        <f t="shared" si="102"/>
        <v/>
      </c>
      <c r="U823" s="30" t="str">
        <f>IF(Afrapportering!U804="","",Afrapportering!U804)</f>
        <v/>
      </c>
      <c r="V823" s="52" t="str">
        <f>IF(Afrapportering!V804="","",Afrapportering!V804)</f>
        <v/>
      </c>
      <c r="W823" s="30" t="str">
        <f>IF(Afrapportering!W804="","",Afrapportering!W804)</f>
        <v/>
      </c>
      <c r="X823" s="52" t="str">
        <f>IF(Afrapportering!X804="","",Afrapportering!X804)</f>
        <v/>
      </c>
      <c r="Y823" s="30" t="str">
        <f>IF(Afrapportering!Y804="","",Afrapportering!Y804)</f>
        <v/>
      </c>
      <c r="Z823" s="52" t="str">
        <f>IFERROR(MAX(IF(OR(V823="",X823=""),"",IF(AND(AND(MONTH(F823)&gt;=7,MONTH(F823)&lt;8),AND(MONTH(H823)&gt;=7,MONTH(H823)&lt;8)),(NETWORKDAYS(F823,H823,Lister!$D$7:$D$13)-V823)*T823/NETWORKDAYS(Lister!$D$19,Lister!$E$19,Lister!$D$7:$D$13),IF(AND(AND(MONTH(F823)&gt;=7,MONTH(F823)&lt;8),MONTH(H823)&gt;7),(NETWORKDAYS(F823,Lister!$E$19,Lister!$D$7:$D$13)-V823)*T823/NETWORKDAYS(Lister!$D$19,Lister!$E$19,Lister!$D$7:$D$13),IF(MONTH(F823)&gt;7,0)))),0),"")</f>
        <v/>
      </c>
      <c r="AA823" s="30" t="str">
        <f>IF(Afrapportering!AA804="","",Afrapportering!AA804)</f>
        <v/>
      </c>
      <c r="AB823" s="52" t="str">
        <f>IFERROR(MAX(IF(OR(V823="",X823=""),"",IF(AND(AND(MONTH(F823)&gt;=8,MONTH(F823)&lt;9),AND(MONTH(H823)&gt;=8,MONTH(H823)&lt;9)),(NETWORKDAYS(F823,H823,Lister!$D$7:$D$13)-X823)*T823/NETWORKDAYS(Lister!$D$20,Lister!$E$20,Lister!$D$7:$D$13),IF(AND(MONTH(F823)=7,MONTH(H823)=8),(NETWORKDAYS(Lister!$D$20,H823,Lister!$D$7:$D$13)-X823)*T823/NETWORKDAYS(Lister!$D$20,Lister!$E$20,Lister!$D$7:$D$13),IF(AND(MONTH(F823)=7,MONTH(H823)=7),0)))),0),"")</f>
        <v/>
      </c>
      <c r="AC823" s="30" t="str">
        <f>IF(Afrapportering!AC804="","",Afrapportering!AC804)</f>
        <v/>
      </c>
      <c r="AD823" s="52" t="str">
        <f t="shared" si="103"/>
        <v/>
      </c>
      <c r="AE823" s="52" t="str">
        <f t="shared" si="104"/>
        <v/>
      </c>
      <c r="AF823" s="30" t="str">
        <f t="shared" si="105"/>
        <v/>
      </c>
      <c r="AG823" s="30" t="str">
        <f t="shared" si="106"/>
        <v/>
      </c>
      <c r="AH823" s="3" t="str">
        <f t="shared" si="107"/>
        <v/>
      </c>
    </row>
    <row r="824" spans="1:34" x14ac:dyDescent="0.25">
      <c r="A824" s="13" t="str">
        <f>+Afrapportering!A805</f>
        <v/>
      </c>
      <c r="B824" s="13" t="str">
        <f>+Afrapportering!B805</f>
        <v/>
      </c>
      <c r="C824" s="13" t="str">
        <f>+Afrapportering!C805</f>
        <v/>
      </c>
      <c r="D824" s="13" t="str">
        <f>+Afrapportering!D805</f>
        <v/>
      </c>
      <c r="E824" s="14" t="str">
        <f>+Afrapportering!E805</f>
        <v/>
      </c>
      <c r="F824" s="139" t="str">
        <f>IF(Afrapportering!F805 = "", "",Afrapportering!F805)</f>
        <v/>
      </c>
      <c r="G824" s="14" t="str">
        <f>+Afrapportering!G805</f>
        <v/>
      </c>
      <c r="H824" s="139" t="str">
        <f>IF(Afrapportering!H805 = "","",Afrapportering!H805)</f>
        <v/>
      </c>
      <c r="I824" s="140" t="str">
        <f>+Afrapportering!I805</f>
        <v/>
      </c>
      <c r="J824" s="13" t="str">
        <f>+Afrapportering!J805</f>
        <v/>
      </c>
      <c r="K824" s="32" t="str">
        <f t="shared" si="100"/>
        <v/>
      </c>
      <c r="L824" s="31" t="str">
        <f>IF(Ansøgning!J810="","",Ansøgning!J810)</f>
        <v/>
      </c>
      <c r="M824" s="134" t="str">
        <f>IF(Afrapportering!M805="","",Afrapportering!M805)</f>
        <v/>
      </c>
      <c r="N824" s="31" t="str">
        <f>IF(Ansøgning!K810="","",Ansøgning!K810)</f>
        <v/>
      </c>
      <c r="O824" s="134">
        <f>IF(Afrapportering!O805="",,Afrapportering!O805)</f>
        <v>0</v>
      </c>
      <c r="P824" s="15" t="str">
        <f>IF(Ansøgning!L810="","",Ansøgning!L810)</f>
        <v/>
      </c>
      <c r="Q824" s="15" t="str">
        <f t="shared" si="101"/>
        <v/>
      </c>
      <c r="R824" s="15"/>
      <c r="S824" s="15" t="str">
        <f>IF(Afrapportering!S805="","",Afrapportering!S805)</f>
        <v/>
      </c>
      <c r="T824" s="31" t="str">
        <f t="shared" si="102"/>
        <v/>
      </c>
      <c r="U824" s="30" t="str">
        <f>IF(Afrapportering!U805="","",Afrapportering!U805)</f>
        <v/>
      </c>
      <c r="V824" s="52" t="str">
        <f>IF(Afrapportering!V805="","",Afrapportering!V805)</f>
        <v/>
      </c>
      <c r="W824" s="30" t="str">
        <f>IF(Afrapportering!W805="","",Afrapportering!W805)</f>
        <v/>
      </c>
      <c r="X824" s="52" t="str">
        <f>IF(Afrapportering!X805="","",Afrapportering!X805)</f>
        <v/>
      </c>
      <c r="Y824" s="30" t="str">
        <f>IF(Afrapportering!Y805="","",Afrapportering!Y805)</f>
        <v/>
      </c>
      <c r="Z824" s="52" t="str">
        <f>IFERROR(MAX(IF(OR(V824="",X824=""),"",IF(AND(AND(MONTH(F824)&gt;=7,MONTH(F824)&lt;8),AND(MONTH(H824)&gt;=7,MONTH(H824)&lt;8)),(NETWORKDAYS(F824,H824,Lister!$D$7:$D$13)-V824)*T824/NETWORKDAYS(Lister!$D$19,Lister!$E$19,Lister!$D$7:$D$13),IF(AND(AND(MONTH(F824)&gt;=7,MONTH(F824)&lt;8),MONTH(H824)&gt;7),(NETWORKDAYS(F824,Lister!$E$19,Lister!$D$7:$D$13)-V824)*T824/NETWORKDAYS(Lister!$D$19,Lister!$E$19,Lister!$D$7:$D$13),IF(MONTH(F824)&gt;7,0)))),0),"")</f>
        <v/>
      </c>
      <c r="AA824" s="30" t="str">
        <f>IF(Afrapportering!AA805="","",Afrapportering!AA805)</f>
        <v/>
      </c>
      <c r="AB824" s="52" t="str">
        <f>IFERROR(MAX(IF(OR(V824="",X824=""),"",IF(AND(AND(MONTH(F824)&gt;=8,MONTH(F824)&lt;9),AND(MONTH(H824)&gt;=8,MONTH(H824)&lt;9)),(NETWORKDAYS(F824,H824,Lister!$D$7:$D$13)-X824)*T824/NETWORKDAYS(Lister!$D$20,Lister!$E$20,Lister!$D$7:$D$13),IF(AND(MONTH(F824)=7,MONTH(H824)=8),(NETWORKDAYS(Lister!$D$20,H824,Lister!$D$7:$D$13)-X824)*T824/NETWORKDAYS(Lister!$D$20,Lister!$E$20,Lister!$D$7:$D$13),IF(AND(MONTH(F824)=7,MONTH(H824)=7),0)))),0),"")</f>
        <v/>
      </c>
      <c r="AC824" s="30" t="str">
        <f>IF(Afrapportering!AC805="","",Afrapportering!AC805)</f>
        <v/>
      </c>
      <c r="AD824" s="52" t="str">
        <f t="shared" si="103"/>
        <v/>
      </c>
      <c r="AE824" s="52" t="str">
        <f t="shared" si="104"/>
        <v/>
      </c>
      <c r="AF824" s="30" t="str">
        <f t="shared" si="105"/>
        <v/>
      </c>
      <c r="AG824" s="30" t="str">
        <f t="shared" si="106"/>
        <v/>
      </c>
      <c r="AH824" s="3" t="str">
        <f t="shared" si="107"/>
        <v/>
      </c>
    </row>
    <row r="825" spans="1:34" x14ac:dyDescent="0.25">
      <c r="A825" s="13" t="str">
        <f>+Afrapportering!A806</f>
        <v/>
      </c>
      <c r="B825" s="13" t="str">
        <f>+Afrapportering!B806</f>
        <v/>
      </c>
      <c r="C825" s="13" t="str">
        <f>+Afrapportering!C806</f>
        <v/>
      </c>
      <c r="D825" s="13" t="str">
        <f>+Afrapportering!D806</f>
        <v/>
      </c>
      <c r="E825" s="14" t="str">
        <f>+Afrapportering!E806</f>
        <v/>
      </c>
      <c r="F825" s="139" t="str">
        <f>IF(Afrapportering!F806 = "", "",Afrapportering!F806)</f>
        <v/>
      </c>
      <c r="G825" s="14" t="str">
        <f>+Afrapportering!G806</f>
        <v/>
      </c>
      <c r="H825" s="139" t="str">
        <f>IF(Afrapportering!H806 = "","",Afrapportering!H806)</f>
        <v/>
      </c>
      <c r="I825" s="140" t="str">
        <f>+Afrapportering!I806</f>
        <v/>
      </c>
      <c r="J825" s="13" t="str">
        <f>+Afrapportering!J806</f>
        <v/>
      </c>
      <c r="K825" s="32" t="str">
        <f t="shared" si="100"/>
        <v/>
      </c>
      <c r="L825" s="31" t="str">
        <f>IF(Ansøgning!J811="","",Ansøgning!J811)</f>
        <v/>
      </c>
      <c r="M825" s="134" t="str">
        <f>IF(Afrapportering!M806="","",Afrapportering!M806)</f>
        <v/>
      </c>
      <c r="N825" s="31" t="str">
        <f>IF(Ansøgning!K811="","",Ansøgning!K811)</f>
        <v/>
      </c>
      <c r="O825" s="134">
        <f>IF(Afrapportering!O806="",,Afrapportering!O806)</f>
        <v>0</v>
      </c>
      <c r="P825" s="15" t="str">
        <f>IF(Ansøgning!L811="","",Ansøgning!L811)</f>
        <v/>
      </c>
      <c r="Q825" s="15" t="str">
        <f t="shared" si="101"/>
        <v/>
      </c>
      <c r="R825" s="15"/>
      <c r="S825" s="15" t="str">
        <f>IF(Afrapportering!S806="","",Afrapportering!S806)</f>
        <v/>
      </c>
      <c r="T825" s="31" t="str">
        <f t="shared" si="102"/>
        <v/>
      </c>
      <c r="U825" s="30" t="str">
        <f>IF(Afrapportering!U806="","",Afrapportering!U806)</f>
        <v/>
      </c>
      <c r="V825" s="52" t="str">
        <f>IF(Afrapportering!V806="","",Afrapportering!V806)</f>
        <v/>
      </c>
      <c r="W825" s="30" t="str">
        <f>IF(Afrapportering!W806="","",Afrapportering!W806)</f>
        <v/>
      </c>
      <c r="X825" s="52" t="str">
        <f>IF(Afrapportering!X806="","",Afrapportering!X806)</f>
        <v/>
      </c>
      <c r="Y825" s="30" t="str">
        <f>IF(Afrapportering!Y806="","",Afrapportering!Y806)</f>
        <v/>
      </c>
      <c r="Z825" s="52" t="str">
        <f>IFERROR(MAX(IF(OR(V825="",X825=""),"",IF(AND(AND(MONTH(F825)&gt;=7,MONTH(F825)&lt;8),AND(MONTH(H825)&gt;=7,MONTH(H825)&lt;8)),(NETWORKDAYS(F825,H825,Lister!$D$7:$D$13)-V825)*T825/NETWORKDAYS(Lister!$D$19,Lister!$E$19,Lister!$D$7:$D$13),IF(AND(AND(MONTH(F825)&gt;=7,MONTH(F825)&lt;8),MONTH(H825)&gt;7),(NETWORKDAYS(F825,Lister!$E$19,Lister!$D$7:$D$13)-V825)*T825/NETWORKDAYS(Lister!$D$19,Lister!$E$19,Lister!$D$7:$D$13),IF(MONTH(F825)&gt;7,0)))),0),"")</f>
        <v/>
      </c>
      <c r="AA825" s="30" t="str">
        <f>IF(Afrapportering!AA806="","",Afrapportering!AA806)</f>
        <v/>
      </c>
      <c r="AB825" s="52" t="str">
        <f>IFERROR(MAX(IF(OR(V825="",X825=""),"",IF(AND(AND(MONTH(F825)&gt;=8,MONTH(F825)&lt;9),AND(MONTH(H825)&gt;=8,MONTH(H825)&lt;9)),(NETWORKDAYS(F825,H825,Lister!$D$7:$D$13)-X825)*T825/NETWORKDAYS(Lister!$D$20,Lister!$E$20,Lister!$D$7:$D$13),IF(AND(MONTH(F825)=7,MONTH(H825)=8),(NETWORKDAYS(Lister!$D$20,H825,Lister!$D$7:$D$13)-X825)*T825/NETWORKDAYS(Lister!$D$20,Lister!$E$20,Lister!$D$7:$D$13),IF(AND(MONTH(F825)=7,MONTH(H825)=7),0)))),0),"")</f>
        <v/>
      </c>
      <c r="AC825" s="30" t="str">
        <f>IF(Afrapportering!AC806="","",Afrapportering!AC806)</f>
        <v/>
      </c>
      <c r="AD825" s="52" t="str">
        <f t="shared" si="103"/>
        <v/>
      </c>
      <c r="AE825" s="52" t="str">
        <f t="shared" si="104"/>
        <v/>
      </c>
      <c r="AF825" s="30" t="str">
        <f t="shared" si="105"/>
        <v/>
      </c>
      <c r="AG825" s="30" t="str">
        <f t="shared" si="106"/>
        <v/>
      </c>
      <c r="AH825" s="3" t="str">
        <f t="shared" si="107"/>
        <v/>
      </c>
    </row>
    <row r="826" spans="1:34" x14ac:dyDescent="0.25">
      <c r="A826" s="13" t="str">
        <f>+Afrapportering!A807</f>
        <v/>
      </c>
      <c r="B826" s="13" t="str">
        <f>+Afrapportering!B807</f>
        <v/>
      </c>
      <c r="C826" s="13" t="str">
        <f>+Afrapportering!C807</f>
        <v/>
      </c>
      <c r="D826" s="13" t="str">
        <f>+Afrapportering!D807</f>
        <v/>
      </c>
      <c r="E826" s="14" t="str">
        <f>+Afrapportering!E807</f>
        <v/>
      </c>
      <c r="F826" s="139" t="str">
        <f>IF(Afrapportering!F807 = "", "",Afrapportering!F807)</f>
        <v/>
      </c>
      <c r="G826" s="14" t="str">
        <f>+Afrapportering!G807</f>
        <v/>
      </c>
      <c r="H826" s="139" t="str">
        <f>IF(Afrapportering!H807 = "","",Afrapportering!H807)</f>
        <v/>
      </c>
      <c r="I826" s="140" t="str">
        <f>+Afrapportering!I807</f>
        <v/>
      </c>
      <c r="J826" s="13" t="str">
        <f>+Afrapportering!J807</f>
        <v/>
      </c>
      <c r="K826" s="32" t="str">
        <f t="shared" si="100"/>
        <v/>
      </c>
      <c r="L826" s="31" t="str">
        <f>IF(Ansøgning!J812="","",Ansøgning!J812)</f>
        <v/>
      </c>
      <c r="M826" s="134" t="str">
        <f>IF(Afrapportering!M807="","",Afrapportering!M807)</f>
        <v/>
      </c>
      <c r="N826" s="31" t="str">
        <f>IF(Ansøgning!K812="","",Ansøgning!K812)</f>
        <v/>
      </c>
      <c r="O826" s="134">
        <f>IF(Afrapportering!O807="",,Afrapportering!O807)</f>
        <v>0</v>
      </c>
      <c r="P826" s="15" t="str">
        <f>IF(Ansøgning!L812="","",Ansøgning!L812)</f>
        <v/>
      </c>
      <c r="Q826" s="15" t="str">
        <f t="shared" si="101"/>
        <v/>
      </c>
      <c r="R826" s="15"/>
      <c r="S826" s="15" t="str">
        <f>IF(Afrapportering!S807="","",Afrapportering!S807)</f>
        <v/>
      </c>
      <c r="T826" s="31" t="str">
        <f t="shared" si="102"/>
        <v/>
      </c>
      <c r="U826" s="30" t="str">
        <f>IF(Afrapportering!U807="","",Afrapportering!U807)</f>
        <v/>
      </c>
      <c r="V826" s="52" t="str">
        <f>IF(Afrapportering!V807="","",Afrapportering!V807)</f>
        <v/>
      </c>
      <c r="W826" s="30" t="str">
        <f>IF(Afrapportering!W807="","",Afrapportering!W807)</f>
        <v/>
      </c>
      <c r="X826" s="52" t="str">
        <f>IF(Afrapportering!X807="","",Afrapportering!X807)</f>
        <v/>
      </c>
      <c r="Y826" s="30" t="str">
        <f>IF(Afrapportering!Y807="","",Afrapportering!Y807)</f>
        <v/>
      </c>
      <c r="Z826" s="52" t="str">
        <f>IFERROR(MAX(IF(OR(V826="",X826=""),"",IF(AND(AND(MONTH(F826)&gt;=7,MONTH(F826)&lt;8),AND(MONTH(H826)&gt;=7,MONTH(H826)&lt;8)),(NETWORKDAYS(F826,H826,Lister!$D$7:$D$13)-V826)*T826/NETWORKDAYS(Lister!$D$19,Lister!$E$19,Lister!$D$7:$D$13),IF(AND(AND(MONTH(F826)&gt;=7,MONTH(F826)&lt;8),MONTH(H826)&gt;7),(NETWORKDAYS(F826,Lister!$E$19,Lister!$D$7:$D$13)-V826)*T826/NETWORKDAYS(Lister!$D$19,Lister!$E$19,Lister!$D$7:$D$13),IF(MONTH(F826)&gt;7,0)))),0),"")</f>
        <v/>
      </c>
      <c r="AA826" s="30" t="str">
        <f>IF(Afrapportering!AA807="","",Afrapportering!AA807)</f>
        <v/>
      </c>
      <c r="AB826" s="52" t="str">
        <f>IFERROR(MAX(IF(OR(V826="",X826=""),"",IF(AND(AND(MONTH(F826)&gt;=8,MONTH(F826)&lt;9),AND(MONTH(H826)&gt;=8,MONTH(H826)&lt;9)),(NETWORKDAYS(F826,H826,Lister!$D$7:$D$13)-X826)*T826/NETWORKDAYS(Lister!$D$20,Lister!$E$20,Lister!$D$7:$D$13),IF(AND(MONTH(F826)=7,MONTH(H826)=8),(NETWORKDAYS(Lister!$D$20,H826,Lister!$D$7:$D$13)-X826)*T826/NETWORKDAYS(Lister!$D$20,Lister!$E$20,Lister!$D$7:$D$13),IF(AND(MONTH(F826)=7,MONTH(H826)=7),0)))),0),"")</f>
        <v/>
      </c>
      <c r="AC826" s="30" t="str">
        <f>IF(Afrapportering!AC807="","",Afrapportering!AC807)</f>
        <v/>
      </c>
      <c r="AD826" s="52" t="str">
        <f t="shared" si="103"/>
        <v/>
      </c>
      <c r="AE826" s="52" t="str">
        <f t="shared" si="104"/>
        <v/>
      </c>
      <c r="AF826" s="30" t="str">
        <f t="shared" si="105"/>
        <v/>
      </c>
      <c r="AG826" s="30" t="str">
        <f t="shared" si="106"/>
        <v/>
      </c>
      <c r="AH826" s="3" t="str">
        <f t="shared" si="107"/>
        <v/>
      </c>
    </row>
    <row r="827" spans="1:34" x14ac:dyDescent="0.25">
      <c r="A827" s="13" t="str">
        <f>+Afrapportering!A808</f>
        <v/>
      </c>
      <c r="B827" s="13" t="str">
        <f>+Afrapportering!B808</f>
        <v/>
      </c>
      <c r="C827" s="13" t="str">
        <f>+Afrapportering!C808</f>
        <v/>
      </c>
      <c r="D827" s="13" t="str">
        <f>+Afrapportering!D808</f>
        <v/>
      </c>
      <c r="E827" s="14" t="str">
        <f>+Afrapportering!E808</f>
        <v/>
      </c>
      <c r="F827" s="139" t="str">
        <f>IF(Afrapportering!F808 = "", "",Afrapportering!F808)</f>
        <v/>
      </c>
      <c r="G827" s="14" t="str">
        <f>+Afrapportering!G808</f>
        <v/>
      </c>
      <c r="H827" s="139" t="str">
        <f>IF(Afrapportering!H808 = "","",Afrapportering!H808)</f>
        <v/>
      </c>
      <c r="I827" s="140" t="str">
        <f>+Afrapportering!I808</f>
        <v/>
      </c>
      <c r="J827" s="13" t="str">
        <f>+Afrapportering!J808</f>
        <v/>
      </c>
      <c r="K827" s="32" t="str">
        <f t="shared" si="100"/>
        <v/>
      </c>
      <c r="L827" s="31" t="str">
        <f>IF(Ansøgning!J813="","",Ansøgning!J813)</f>
        <v/>
      </c>
      <c r="M827" s="134" t="str">
        <f>IF(Afrapportering!M808="","",Afrapportering!M808)</f>
        <v/>
      </c>
      <c r="N827" s="31" t="str">
        <f>IF(Ansøgning!K813="","",Ansøgning!K813)</f>
        <v/>
      </c>
      <c r="O827" s="134">
        <f>IF(Afrapportering!O808="",,Afrapportering!O808)</f>
        <v>0</v>
      </c>
      <c r="P827" s="15" t="str">
        <f>IF(Ansøgning!L813="","",Ansøgning!L813)</f>
        <v/>
      </c>
      <c r="Q827" s="15" t="str">
        <f t="shared" si="101"/>
        <v/>
      </c>
      <c r="R827" s="15"/>
      <c r="S827" s="15" t="str">
        <f>IF(Afrapportering!S808="","",Afrapportering!S808)</f>
        <v/>
      </c>
      <c r="T827" s="31" t="str">
        <f t="shared" si="102"/>
        <v/>
      </c>
      <c r="U827" s="30" t="str">
        <f>IF(Afrapportering!U808="","",Afrapportering!U808)</f>
        <v/>
      </c>
      <c r="V827" s="52" t="str">
        <f>IF(Afrapportering!V808="","",Afrapportering!V808)</f>
        <v/>
      </c>
      <c r="W827" s="30" t="str">
        <f>IF(Afrapportering!W808="","",Afrapportering!W808)</f>
        <v/>
      </c>
      <c r="X827" s="52" t="str">
        <f>IF(Afrapportering!X808="","",Afrapportering!X808)</f>
        <v/>
      </c>
      <c r="Y827" s="30" t="str">
        <f>IF(Afrapportering!Y808="","",Afrapportering!Y808)</f>
        <v/>
      </c>
      <c r="Z827" s="52" t="str">
        <f>IFERROR(MAX(IF(OR(V827="",X827=""),"",IF(AND(AND(MONTH(F827)&gt;=7,MONTH(F827)&lt;8),AND(MONTH(H827)&gt;=7,MONTH(H827)&lt;8)),(NETWORKDAYS(F827,H827,Lister!$D$7:$D$13)-V827)*T827/NETWORKDAYS(Lister!$D$19,Lister!$E$19,Lister!$D$7:$D$13),IF(AND(AND(MONTH(F827)&gt;=7,MONTH(F827)&lt;8),MONTH(H827)&gt;7),(NETWORKDAYS(F827,Lister!$E$19,Lister!$D$7:$D$13)-V827)*T827/NETWORKDAYS(Lister!$D$19,Lister!$E$19,Lister!$D$7:$D$13),IF(MONTH(F827)&gt;7,0)))),0),"")</f>
        <v/>
      </c>
      <c r="AA827" s="30" t="str">
        <f>IF(Afrapportering!AA808="","",Afrapportering!AA808)</f>
        <v/>
      </c>
      <c r="AB827" s="52" t="str">
        <f>IFERROR(MAX(IF(OR(V827="",X827=""),"",IF(AND(AND(MONTH(F827)&gt;=8,MONTH(F827)&lt;9),AND(MONTH(H827)&gt;=8,MONTH(H827)&lt;9)),(NETWORKDAYS(F827,H827,Lister!$D$7:$D$13)-X827)*T827/NETWORKDAYS(Lister!$D$20,Lister!$E$20,Lister!$D$7:$D$13),IF(AND(MONTH(F827)=7,MONTH(H827)=8),(NETWORKDAYS(Lister!$D$20,H827,Lister!$D$7:$D$13)-X827)*T827/NETWORKDAYS(Lister!$D$20,Lister!$E$20,Lister!$D$7:$D$13),IF(AND(MONTH(F827)=7,MONTH(H827)=7),0)))),0),"")</f>
        <v/>
      </c>
      <c r="AC827" s="30" t="str">
        <f>IF(Afrapportering!AC808="","",Afrapportering!AC808)</f>
        <v/>
      </c>
      <c r="AD827" s="52" t="str">
        <f t="shared" si="103"/>
        <v/>
      </c>
      <c r="AE827" s="52" t="str">
        <f t="shared" si="104"/>
        <v/>
      </c>
      <c r="AF827" s="30" t="str">
        <f t="shared" si="105"/>
        <v/>
      </c>
      <c r="AG827" s="30" t="str">
        <f t="shared" si="106"/>
        <v/>
      </c>
      <c r="AH827" s="3" t="str">
        <f t="shared" si="107"/>
        <v/>
      </c>
    </row>
    <row r="828" spans="1:34" x14ac:dyDescent="0.25">
      <c r="A828" s="13" t="str">
        <f>+Afrapportering!A809</f>
        <v/>
      </c>
      <c r="B828" s="13" t="str">
        <f>+Afrapportering!B809</f>
        <v/>
      </c>
      <c r="C828" s="13" t="str">
        <f>+Afrapportering!C809</f>
        <v/>
      </c>
      <c r="D828" s="13" t="str">
        <f>+Afrapportering!D809</f>
        <v/>
      </c>
      <c r="E828" s="14" t="str">
        <f>+Afrapportering!E809</f>
        <v/>
      </c>
      <c r="F828" s="139" t="str">
        <f>IF(Afrapportering!F809 = "", "",Afrapportering!F809)</f>
        <v/>
      </c>
      <c r="G828" s="14" t="str">
        <f>+Afrapportering!G809</f>
        <v/>
      </c>
      <c r="H828" s="139" t="str">
        <f>IF(Afrapportering!H809 = "","",Afrapportering!H809)</f>
        <v/>
      </c>
      <c r="I828" s="140" t="str">
        <f>+Afrapportering!I809</f>
        <v/>
      </c>
      <c r="J828" s="13" t="str">
        <f>+Afrapportering!J809</f>
        <v/>
      </c>
      <c r="K828" s="32" t="str">
        <f t="shared" si="100"/>
        <v/>
      </c>
      <c r="L828" s="31" t="str">
        <f>IF(Ansøgning!J814="","",Ansøgning!J814)</f>
        <v/>
      </c>
      <c r="M828" s="134" t="str">
        <f>IF(Afrapportering!M809="","",Afrapportering!M809)</f>
        <v/>
      </c>
      <c r="N828" s="31" t="str">
        <f>IF(Ansøgning!K814="","",Ansøgning!K814)</f>
        <v/>
      </c>
      <c r="O828" s="134">
        <f>IF(Afrapportering!O809="",,Afrapportering!O809)</f>
        <v>0</v>
      </c>
      <c r="P828" s="15" t="str">
        <f>IF(Ansøgning!L814="","",Ansøgning!L814)</f>
        <v/>
      </c>
      <c r="Q828" s="15" t="str">
        <f t="shared" si="101"/>
        <v/>
      </c>
      <c r="R828" s="15"/>
      <c r="S828" s="15" t="str">
        <f>IF(Afrapportering!S809="","",Afrapportering!S809)</f>
        <v/>
      </c>
      <c r="T828" s="31" t="str">
        <f t="shared" si="102"/>
        <v/>
      </c>
      <c r="U828" s="30" t="str">
        <f>IF(Afrapportering!U809="","",Afrapportering!U809)</f>
        <v/>
      </c>
      <c r="V828" s="52" t="str">
        <f>IF(Afrapportering!V809="","",Afrapportering!V809)</f>
        <v/>
      </c>
      <c r="W828" s="30" t="str">
        <f>IF(Afrapportering!W809="","",Afrapportering!W809)</f>
        <v/>
      </c>
      <c r="X828" s="52" t="str">
        <f>IF(Afrapportering!X809="","",Afrapportering!X809)</f>
        <v/>
      </c>
      <c r="Y828" s="30" t="str">
        <f>IF(Afrapportering!Y809="","",Afrapportering!Y809)</f>
        <v/>
      </c>
      <c r="Z828" s="52" t="str">
        <f>IFERROR(MAX(IF(OR(V828="",X828=""),"",IF(AND(AND(MONTH(F828)&gt;=7,MONTH(F828)&lt;8),AND(MONTH(H828)&gt;=7,MONTH(H828)&lt;8)),(NETWORKDAYS(F828,H828,Lister!$D$7:$D$13)-V828)*T828/NETWORKDAYS(Lister!$D$19,Lister!$E$19,Lister!$D$7:$D$13),IF(AND(AND(MONTH(F828)&gt;=7,MONTH(F828)&lt;8),MONTH(H828)&gt;7),(NETWORKDAYS(F828,Lister!$E$19,Lister!$D$7:$D$13)-V828)*T828/NETWORKDAYS(Lister!$D$19,Lister!$E$19,Lister!$D$7:$D$13),IF(MONTH(F828)&gt;7,0)))),0),"")</f>
        <v/>
      </c>
      <c r="AA828" s="30" t="str">
        <f>IF(Afrapportering!AA809="","",Afrapportering!AA809)</f>
        <v/>
      </c>
      <c r="AB828" s="52" t="str">
        <f>IFERROR(MAX(IF(OR(V828="",X828=""),"",IF(AND(AND(MONTH(F828)&gt;=8,MONTH(F828)&lt;9),AND(MONTH(H828)&gt;=8,MONTH(H828)&lt;9)),(NETWORKDAYS(F828,H828,Lister!$D$7:$D$13)-X828)*T828/NETWORKDAYS(Lister!$D$20,Lister!$E$20,Lister!$D$7:$D$13),IF(AND(MONTH(F828)=7,MONTH(H828)=8),(NETWORKDAYS(Lister!$D$20,H828,Lister!$D$7:$D$13)-X828)*T828/NETWORKDAYS(Lister!$D$20,Lister!$E$20,Lister!$D$7:$D$13),IF(AND(MONTH(F828)=7,MONTH(H828)=7),0)))),0),"")</f>
        <v/>
      </c>
      <c r="AC828" s="30" t="str">
        <f>IF(Afrapportering!AC809="","",Afrapportering!AC809)</f>
        <v/>
      </c>
      <c r="AD828" s="52" t="str">
        <f t="shared" si="103"/>
        <v/>
      </c>
      <c r="AE828" s="52" t="str">
        <f t="shared" si="104"/>
        <v/>
      </c>
      <c r="AF828" s="30" t="str">
        <f t="shared" si="105"/>
        <v/>
      </c>
      <c r="AG828" s="30" t="str">
        <f t="shared" si="106"/>
        <v/>
      </c>
      <c r="AH828" s="3" t="str">
        <f t="shared" si="107"/>
        <v/>
      </c>
    </row>
    <row r="829" spans="1:34" x14ac:dyDescent="0.25">
      <c r="A829" s="13" t="str">
        <f>+Afrapportering!A810</f>
        <v/>
      </c>
      <c r="B829" s="13" t="str">
        <f>+Afrapportering!B810</f>
        <v/>
      </c>
      <c r="C829" s="13" t="str">
        <f>+Afrapportering!C810</f>
        <v/>
      </c>
      <c r="D829" s="13" t="str">
        <f>+Afrapportering!D810</f>
        <v/>
      </c>
      <c r="E829" s="14" t="str">
        <f>+Afrapportering!E810</f>
        <v/>
      </c>
      <c r="F829" s="139" t="str">
        <f>IF(Afrapportering!F810 = "", "",Afrapportering!F810)</f>
        <v/>
      </c>
      <c r="G829" s="14" t="str">
        <f>+Afrapportering!G810</f>
        <v/>
      </c>
      <c r="H829" s="139" t="str">
        <f>IF(Afrapportering!H810 = "","",Afrapportering!H810)</f>
        <v/>
      </c>
      <c r="I829" s="140" t="str">
        <f>+Afrapportering!I810</f>
        <v/>
      </c>
      <c r="J829" s="13" t="str">
        <f>+Afrapportering!J810</f>
        <v/>
      </c>
      <c r="K829" s="32" t="str">
        <f t="shared" si="100"/>
        <v/>
      </c>
      <c r="L829" s="31" t="str">
        <f>IF(Ansøgning!J815="","",Ansøgning!J815)</f>
        <v/>
      </c>
      <c r="M829" s="134" t="str">
        <f>IF(Afrapportering!M810="","",Afrapportering!M810)</f>
        <v/>
      </c>
      <c r="N829" s="31" t="str">
        <f>IF(Ansøgning!K815="","",Ansøgning!K815)</f>
        <v/>
      </c>
      <c r="O829" s="134">
        <f>IF(Afrapportering!O810="",,Afrapportering!O810)</f>
        <v>0</v>
      </c>
      <c r="P829" s="15" t="str">
        <f>IF(Ansøgning!L815="","",Ansøgning!L815)</f>
        <v/>
      </c>
      <c r="Q829" s="15" t="str">
        <f t="shared" si="101"/>
        <v/>
      </c>
      <c r="R829" s="15"/>
      <c r="S829" s="15" t="str">
        <f>IF(Afrapportering!S810="","",Afrapportering!S810)</f>
        <v/>
      </c>
      <c r="T829" s="31" t="str">
        <f t="shared" si="102"/>
        <v/>
      </c>
      <c r="U829" s="30" t="str">
        <f>IF(Afrapportering!U810="","",Afrapportering!U810)</f>
        <v/>
      </c>
      <c r="V829" s="52" t="str">
        <f>IF(Afrapportering!V810="","",Afrapportering!V810)</f>
        <v/>
      </c>
      <c r="W829" s="30" t="str">
        <f>IF(Afrapportering!W810="","",Afrapportering!W810)</f>
        <v/>
      </c>
      <c r="X829" s="52" t="str">
        <f>IF(Afrapportering!X810="","",Afrapportering!X810)</f>
        <v/>
      </c>
      <c r="Y829" s="30" t="str">
        <f>IF(Afrapportering!Y810="","",Afrapportering!Y810)</f>
        <v/>
      </c>
      <c r="Z829" s="52" t="str">
        <f>IFERROR(MAX(IF(OR(V829="",X829=""),"",IF(AND(AND(MONTH(F829)&gt;=7,MONTH(F829)&lt;8),AND(MONTH(H829)&gt;=7,MONTH(H829)&lt;8)),(NETWORKDAYS(F829,H829,Lister!$D$7:$D$13)-V829)*T829/NETWORKDAYS(Lister!$D$19,Lister!$E$19,Lister!$D$7:$D$13),IF(AND(AND(MONTH(F829)&gt;=7,MONTH(F829)&lt;8),MONTH(H829)&gt;7),(NETWORKDAYS(F829,Lister!$E$19,Lister!$D$7:$D$13)-V829)*T829/NETWORKDAYS(Lister!$D$19,Lister!$E$19,Lister!$D$7:$D$13),IF(MONTH(F829)&gt;7,0)))),0),"")</f>
        <v/>
      </c>
      <c r="AA829" s="30" t="str">
        <f>IF(Afrapportering!AA810="","",Afrapportering!AA810)</f>
        <v/>
      </c>
      <c r="AB829" s="52" t="str">
        <f>IFERROR(MAX(IF(OR(V829="",X829=""),"",IF(AND(AND(MONTH(F829)&gt;=8,MONTH(F829)&lt;9),AND(MONTH(H829)&gt;=8,MONTH(H829)&lt;9)),(NETWORKDAYS(F829,H829,Lister!$D$7:$D$13)-X829)*T829/NETWORKDAYS(Lister!$D$20,Lister!$E$20,Lister!$D$7:$D$13),IF(AND(MONTH(F829)=7,MONTH(H829)=8),(NETWORKDAYS(Lister!$D$20,H829,Lister!$D$7:$D$13)-X829)*T829/NETWORKDAYS(Lister!$D$20,Lister!$E$20,Lister!$D$7:$D$13),IF(AND(MONTH(F829)=7,MONTH(H829)=7),0)))),0),"")</f>
        <v/>
      </c>
      <c r="AC829" s="30" t="str">
        <f>IF(Afrapportering!AC810="","",Afrapportering!AC810)</f>
        <v/>
      </c>
      <c r="AD829" s="52" t="str">
        <f t="shared" si="103"/>
        <v/>
      </c>
      <c r="AE829" s="52" t="str">
        <f t="shared" si="104"/>
        <v/>
      </c>
      <c r="AF829" s="30" t="str">
        <f t="shared" si="105"/>
        <v/>
      </c>
      <c r="AG829" s="30" t="str">
        <f t="shared" si="106"/>
        <v/>
      </c>
      <c r="AH829" s="3" t="str">
        <f t="shared" si="107"/>
        <v/>
      </c>
    </row>
    <row r="830" spans="1:34" x14ac:dyDescent="0.25">
      <c r="A830" s="13" t="str">
        <f>+Afrapportering!A811</f>
        <v/>
      </c>
      <c r="B830" s="13" t="str">
        <f>+Afrapportering!B811</f>
        <v/>
      </c>
      <c r="C830" s="13" t="str">
        <f>+Afrapportering!C811</f>
        <v/>
      </c>
      <c r="D830" s="13" t="str">
        <f>+Afrapportering!D811</f>
        <v/>
      </c>
      <c r="E830" s="14" t="str">
        <f>+Afrapportering!E811</f>
        <v/>
      </c>
      <c r="F830" s="139" t="str">
        <f>IF(Afrapportering!F811 = "", "",Afrapportering!F811)</f>
        <v/>
      </c>
      <c r="G830" s="14" t="str">
        <f>+Afrapportering!G811</f>
        <v/>
      </c>
      <c r="H830" s="139" t="str">
        <f>IF(Afrapportering!H811 = "","",Afrapportering!H811)</f>
        <v/>
      </c>
      <c r="I830" s="140" t="str">
        <f>+Afrapportering!I811</f>
        <v/>
      </c>
      <c r="J830" s="13" t="str">
        <f>+Afrapportering!J811</f>
        <v/>
      </c>
      <c r="K830" s="32" t="str">
        <f t="shared" si="100"/>
        <v/>
      </c>
      <c r="L830" s="31" t="str">
        <f>IF(Ansøgning!J816="","",Ansøgning!J816)</f>
        <v/>
      </c>
      <c r="M830" s="134" t="str">
        <f>IF(Afrapportering!M811="","",Afrapportering!M811)</f>
        <v/>
      </c>
      <c r="N830" s="31" t="str">
        <f>IF(Ansøgning!K816="","",Ansøgning!K816)</f>
        <v/>
      </c>
      <c r="O830" s="134">
        <f>IF(Afrapportering!O811="",,Afrapportering!O811)</f>
        <v>0</v>
      </c>
      <c r="P830" s="15" t="str">
        <f>IF(Ansøgning!L816="","",Ansøgning!L816)</f>
        <v/>
      </c>
      <c r="Q830" s="15" t="str">
        <f t="shared" si="101"/>
        <v/>
      </c>
      <c r="R830" s="15"/>
      <c r="S830" s="15" t="str">
        <f>IF(Afrapportering!S811="","",Afrapportering!S811)</f>
        <v/>
      </c>
      <c r="T830" s="31" t="str">
        <f t="shared" si="102"/>
        <v/>
      </c>
      <c r="U830" s="30" t="str">
        <f>IF(Afrapportering!U811="","",Afrapportering!U811)</f>
        <v/>
      </c>
      <c r="V830" s="52" t="str">
        <f>IF(Afrapportering!V811="","",Afrapportering!V811)</f>
        <v/>
      </c>
      <c r="W830" s="30" t="str">
        <f>IF(Afrapportering!W811="","",Afrapportering!W811)</f>
        <v/>
      </c>
      <c r="X830" s="52" t="str">
        <f>IF(Afrapportering!X811="","",Afrapportering!X811)</f>
        <v/>
      </c>
      <c r="Y830" s="30" t="str">
        <f>IF(Afrapportering!Y811="","",Afrapportering!Y811)</f>
        <v/>
      </c>
      <c r="Z830" s="52" t="str">
        <f>IFERROR(MAX(IF(OR(V830="",X830=""),"",IF(AND(AND(MONTH(F830)&gt;=7,MONTH(F830)&lt;8),AND(MONTH(H830)&gt;=7,MONTH(H830)&lt;8)),(NETWORKDAYS(F830,H830,Lister!$D$7:$D$13)-V830)*T830/NETWORKDAYS(Lister!$D$19,Lister!$E$19,Lister!$D$7:$D$13),IF(AND(AND(MONTH(F830)&gt;=7,MONTH(F830)&lt;8),MONTH(H830)&gt;7),(NETWORKDAYS(F830,Lister!$E$19,Lister!$D$7:$D$13)-V830)*T830/NETWORKDAYS(Lister!$D$19,Lister!$E$19,Lister!$D$7:$D$13),IF(MONTH(F830)&gt;7,0)))),0),"")</f>
        <v/>
      </c>
      <c r="AA830" s="30" t="str">
        <f>IF(Afrapportering!AA811="","",Afrapportering!AA811)</f>
        <v/>
      </c>
      <c r="AB830" s="52" t="str">
        <f>IFERROR(MAX(IF(OR(V830="",X830=""),"",IF(AND(AND(MONTH(F830)&gt;=8,MONTH(F830)&lt;9),AND(MONTH(H830)&gt;=8,MONTH(H830)&lt;9)),(NETWORKDAYS(F830,H830,Lister!$D$7:$D$13)-X830)*T830/NETWORKDAYS(Lister!$D$20,Lister!$E$20,Lister!$D$7:$D$13),IF(AND(MONTH(F830)=7,MONTH(H830)=8),(NETWORKDAYS(Lister!$D$20,H830,Lister!$D$7:$D$13)-X830)*T830/NETWORKDAYS(Lister!$D$20,Lister!$E$20,Lister!$D$7:$D$13),IF(AND(MONTH(F830)=7,MONTH(H830)=7),0)))),0),"")</f>
        <v/>
      </c>
      <c r="AC830" s="30" t="str">
        <f>IF(Afrapportering!AC811="","",Afrapportering!AC811)</f>
        <v/>
      </c>
      <c r="AD830" s="52" t="str">
        <f t="shared" si="103"/>
        <v/>
      </c>
      <c r="AE830" s="52" t="str">
        <f t="shared" si="104"/>
        <v/>
      </c>
      <c r="AF830" s="30" t="str">
        <f t="shared" si="105"/>
        <v/>
      </c>
      <c r="AG830" s="30" t="str">
        <f t="shared" si="106"/>
        <v/>
      </c>
      <c r="AH830" s="3" t="str">
        <f t="shared" si="107"/>
        <v/>
      </c>
    </row>
    <row r="831" spans="1:34" x14ac:dyDescent="0.25">
      <c r="A831" s="13" t="str">
        <f>+Afrapportering!A812</f>
        <v/>
      </c>
      <c r="B831" s="13" t="str">
        <f>+Afrapportering!B812</f>
        <v/>
      </c>
      <c r="C831" s="13" t="str">
        <f>+Afrapportering!C812</f>
        <v/>
      </c>
      <c r="D831" s="13" t="str">
        <f>+Afrapportering!D812</f>
        <v/>
      </c>
      <c r="E831" s="14" t="str">
        <f>+Afrapportering!E812</f>
        <v/>
      </c>
      <c r="F831" s="139" t="str">
        <f>IF(Afrapportering!F812 = "", "",Afrapportering!F812)</f>
        <v/>
      </c>
      <c r="G831" s="14" t="str">
        <f>+Afrapportering!G812</f>
        <v/>
      </c>
      <c r="H831" s="139" t="str">
        <f>IF(Afrapportering!H812 = "","",Afrapportering!H812)</f>
        <v/>
      </c>
      <c r="I831" s="140" t="str">
        <f>+Afrapportering!I812</f>
        <v/>
      </c>
      <c r="J831" s="13" t="str">
        <f>+Afrapportering!J812</f>
        <v/>
      </c>
      <c r="K831" s="32" t="str">
        <f t="shared" si="100"/>
        <v/>
      </c>
      <c r="L831" s="31" t="str">
        <f>IF(Ansøgning!J817="","",Ansøgning!J817)</f>
        <v/>
      </c>
      <c r="M831" s="134" t="str">
        <f>IF(Afrapportering!M812="","",Afrapportering!M812)</f>
        <v/>
      </c>
      <c r="N831" s="31" t="str">
        <f>IF(Ansøgning!K817="","",Ansøgning!K817)</f>
        <v/>
      </c>
      <c r="O831" s="134">
        <f>IF(Afrapportering!O812="",,Afrapportering!O812)</f>
        <v>0</v>
      </c>
      <c r="P831" s="15" t="str">
        <f>IF(Ansøgning!L817="","",Ansøgning!L817)</f>
        <v/>
      </c>
      <c r="Q831" s="15" t="str">
        <f t="shared" si="101"/>
        <v/>
      </c>
      <c r="R831" s="15"/>
      <c r="S831" s="15" t="str">
        <f>IF(Afrapportering!S812="","",Afrapportering!S812)</f>
        <v/>
      </c>
      <c r="T831" s="31" t="str">
        <f t="shared" si="102"/>
        <v/>
      </c>
      <c r="U831" s="30" t="str">
        <f>IF(Afrapportering!U812="","",Afrapportering!U812)</f>
        <v/>
      </c>
      <c r="V831" s="52" t="str">
        <f>IF(Afrapportering!V812="","",Afrapportering!V812)</f>
        <v/>
      </c>
      <c r="W831" s="30" t="str">
        <f>IF(Afrapportering!W812="","",Afrapportering!W812)</f>
        <v/>
      </c>
      <c r="X831" s="52" t="str">
        <f>IF(Afrapportering!X812="","",Afrapportering!X812)</f>
        <v/>
      </c>
      <c r="Y831" s="30" t="str">
        <f>IF(Afrapportering!Y812="","",Afrapportering!Y812)</f>
        <v/>
      </c>
      <c r="Z831" s="52" t="str">
        <f>IFERROR(MAX(IF(OR(V831="",X831=""),"",IF(AND(AND(MONTH(F831)&gt;=7,MONTH(F831)&lt;8),AND(MONTH(H831)&gt;=7,MONTH(H831)&lt;8)),(NETWORKDAYS(F831,H831,Lister!$D$7:$D$13)-V831)*T831/NETWORKDAYS(Lister!$D$19,Lister!$E$19,Lister!$D$7:$D$13),IF(AND(AND(MONTH(F831)&gt;=7,MONTH(F831)&lt;8),MONTH(H831)&gt;7),(NETWORKDAYS(F831,Lister!$E$19,Lister!$D$7:$D$13)-V831)*T831/NETWORKDAYS(Lister!$D$19,Lister!$E$19,Lister!$D$7:$D$13),IF(MONTH(F831)&gt;7,0)))),0),"")</f>
        <v/>
      </c>
      <c r="AA831" s="30" t="str">
        <f>IF(Afrapportering!AA812="","",Afrapportering!AA812)</f>
        <v/>
      </c>
      <c r="AB831" s="52" t="str">
        <f>IFERROR(MAX(IF(OR(V831="",X831=""),"",IF(AND(AND(MONTH(F831)&gt;=8,MONTH(F831)&lt;9),AND(MONTH(H831)&gt;=8,MONTH(H831)&lt;9)),(NETWORKDAYS(F831,H831,Lister!$D$7:$D$13)-X831)*T831/NETWORKDAYS(Lister!$D$20,Lister!$E$20,Lister!$D$7:$D$13),IF(AND(MONTH(F831)=7,MONTH(H831)=8),(NETWORKDAYS(Lister!$D$20,H831,Lister!$D$7:$D$13)-X831)*T831/NETWORKDAYS(Lister!$D$20,Lister!$E$20,Lister!$D$7:$D$13),IF(AND(MONTH(F831)=7,MONTH(H831)=7),0)))),0),"")</f>
        <v/>
      </c>
      <c r="AC831" s="30" t="str">
        <f>IF(Afrapportering!AC812="","",Afrapportering!AC812)</f>
        <v/>
      </c>
      <c r="AD831" s="52" t="str">
        <f t="shared" si="103"/>
        <v/>
      </c>
      <c r="AE831" s="52" t="str">
        <f t="shared" si="104"/>
        <v/>
      </c>
      <c r="AF831" s="30" t="str">
        <f t="shared" si="105"/>
        <v/>
      </c>
      <c r="AG831" s="30" t="str">
        <f t="shared" si="106"/>
        <v/>
      </c>
      <c r="AH831" s="3" t="str">
        <f t="shared" si="107"/>
        <v/>
      </c>
    </row>
    <row r="832" spans="1:34" x14ac:dyDescent="0.25">
      <c r="A832" s="13" t="str">
        <f>+Afrapportering!A813</f>
        <v/>
      </c>
      <c r="B832" s="13" t="str">
        <f>+Afrapportering!B813</f>
        <v/>
      </c>
      <c r="C832" s="13" t="str">
        <f>+Afrapportering!C813</f>
        <v/>
      </c>
      <c r="D832" s="13" t="str">
        <f>+Afrapportering!D813</f>
        <v/>
      </c>
      <c r="E832" s="14" t="str">
        <f>+Afrapportering!E813</f>
        <v/>
      </c>
      <c r="F832" s="139" t="str">
        <f>IF(Afrapportering!F813 = "", "",Afrapportering!F813)</f>
        <v/>
      </c>
      <c r="G832" s="14" t="str">
        <f>+Afrapportering!G813</f>
        <v/>
      </c>
      <c r="H832" s="139" t="str">
        <f>IF(Afrapportering!H813 = "","",Afrapportering!H813)</f>
        <v/>
      </c>
      <c r="I832" s="140" t="str">
        <f>+Afrapportering!I813</f>
        <v/>
      </c>
      <c r="J832" s="13" t="str">
        <f>+Afrapportering!J813</f>
        <v/>
      </c>
      <c r="K832" s="32" t="str">
        <f t="shared" si="100"/>
        <v/>
      </c>
      <c r="L832" s="31" t="str">
        <f>IF(Ansøgning!J818="","",Ansøgning!J818)</f>
        <v/>
      </c>
      <c r="M832" s="134" t="str">
        <f>IF(Afrapportering!M813="","",Afrapportering!M813)</f>
        <v/>
      </c>
      <c r="N832" s="31" t="str">
        <f>IF(Ansøgning!K818="","",Ansøgning!K818)</f>
        <v/>
      </c>
      <c r="O832" s="134">
        <f>IF(Afrapportering!O813="",,Afrapportering!O813)</f>
        <v>0</v>
      </c>
      <c r="P832" s="15" t="str">
        <f>IF(Ansøgning!L818="","",Ansøgning!L818)</f>
        <v/>
      </c>
      <c r="Q832" s="15" t="str">
        <f t="shared" si="101"/>
        <v/>
      </c>
      <c r="R832" s="15"/>
      <c r="S832" s="15" t="str">
        <f>IF(Afrapportering!S813="","",Afrapportering!S813)</f>
        <v/>
      </c>
      <c r="T832" s="31" t="str">
        <f t="shared" si="102"/>
        <v/>
      </c>
      <c r="U832" s="30" t="str">
        <f>IF(Afrapportering!U813="","",Afrapportering!U813)</f>
        <v/>
      </c>
      <c r="V832" s="52" t="str">
        <f>IF(Afrapportering!V813="","",Afrapportering!V813)</f>
        <v/>
      </c>
      <c r="W832" s="30" t="str">
        <f>IF(Afrapportering!W813="","",Afrapportering!W813)</f>
        <v/>
      </c>
      <c r="X832" s="52" t="str">
        <f>IF(Afrapportering!X813="","",Afrapportering!X813)</f>
        <v/>
      </c>
      <c r="Y832" s="30" t="str">
        <f>IF(Afrapportering!Y813="","",Afrapportering!Y813)</f>
        <v/>
      </c>
      <c r="Z832" s="52" t="str">
        <f>IFERROR(MAX(IF(OR(V832="",X832=""),"",IF(AND(AND(MONTH(F832)&gt;=7,MONTH(F832)&lt;8),AND(MONTH(H832)&gt;=7,MONTH(H832)&lt;8)),(NETWORKDAYS(F832,H832,Lister!$D$7:$D$13)-V832)*T832/NETWORKDAYS(Lister!$D$19,Lister!$E$19,Lister!$D$7:$D$13),IF(AND(AND(MONTH(F832)&gt;=7,MONTH(F832)&lt;8),MONTH(H832)&gt;7),(NETWORKDAYS(F832,Lister!$E$19,Lister!$D$7:$D$13)-V832)*T832/NETWORKDAYS(Lister!$D$19,Lister!$E$19,Lister!$D$7:$D$13),IF(MONTH(F832)&gt;7,0)))),0),"")</f>
        <v/>
      </c>
      <c r="AA832" s="30" t="str">
        <f>IF(Afrapportering!AA813="","",Afrapportering!AA813)</f>
        <v/>
      </c>
      <c r="AB832" s="52" t="str">
        <f>IFERROR(MAX(IF(OR(V832="",X832=""),"",IF(AND(AND(MONTH(F832)&gt;=8,MONTH(F832)&lt;9),AND(MONTH(H832)&gt;=8,MONTH(H832)&lt;9)),(NETWORKDAYS(F832,H832,Lister!$D$7:$D$13)-X832)*T832/NETWORKDAYS(Lister!$D$20,Lister!$E$20,Lister!$D$7:$D$13),IF(AND(MONTH(F832)=7,MONTH(H832)=8),(NETWORKDAYS(Lister!$D$20,H832,Lister!$D$7:$D$13)-X832)*T832/NETWORKDAYS(Lister!$D$20,Lister!$E$20,Lister!$D$7:$D$13),IF(AND(MONTH(F832)=7,MONTH(H832)=7),0)))),0),"")</f>
        <v/>
      </c>
      <c r="AC832" s="30" t="str">
        <f>IF(Afrapportering!AC813="","",Afrapportering!AC813)</f>
        <v/>
      </c>
      <c r="AD832" s="52" t="str">
        <f t="shared" si="103"/>
        <v/>
      </c>
      <c r="AE832" s="52" t="str">
        <f t="shared" si="104"/>
        <v/>
      </c>
      <c r="AF832" s="30" t="str">
        <f t="shared" si="105"/>
        <v/>
      </c>
      <c r="AG832" s="30" t="str">
        <f t="shared" si="106"/>
        <v/>
      </c>
      <c r="AH832" s="3" t="str">
        <f t="shared" si="107"/>
        <v/>
      </c>
    </row>
    <row r="833" spans="1:34" x14ac:dyDescent="0.25">
      <c r="A833" s="13" t="str">
        <f>+Afrapportering!A814</f>
        <v/>
      </c>
      <c r="B833" s="13" t="str">
        <f>+Afrapportering!B814</f>
        <v/>
      </c>
      <c r="C833" s="13" t="str">
        <f>+Afrapportering!C814</f>
        <v/>
      </c>
      <c r="D833" s="13" t="str">
        <f>+Afrapportering!D814</f>
        <v/>
      </c>
      <c r="E833" s="14" t="str">
        <f>+Afrapportering!E814</f>
        <v/>
      </c>
      <c r="F833" s="139" t="str">
        <f>IF(Afrapportering!F814 = "", "",Afrapportering!F814)</f>
        <v/>
      </c>
      <c r="G833" s="14" t="str">
        <f>+Afrapportering!G814</f>
        <v/>
      </c>
      <c r="H833" s="139" t="str">
        <f>IF(Afrapportering!H814 = "","",Afrapportering!H814)</f>
        <v/>
      </c>
      <c r="I833" s="140" t="str">
        <f>+Afrapportering!I814</f>
        <v/>
      </c>
      <c r="J833" s="13" t="str">
        <f>+Afrapportering!J814</f>
        <v/>
      </c>
      <c r="K833" s="32" t="str">
        <f t="shared" si="100"/>
        <v/>
      </c>
      <c r="L833" s="31" t="str">
        <f>IF(Ansøgning!J819="","",Ansøgning!J819)</f>
        <v/>
      </c>
      <c r="M833" s="134" t="str">
        <f>IF(Afrapportering!M814="","",Afrapportering!M814)</f>
        <v/>
      </c>
      <c r="N833" s="31" t="str">
        <f>IF(Ansøgning!K819="","",Ansøgning!K819)</f>
        <v/>
      </c>
      <c r="O833" s="134">
        <f>IF(Afrapportering!O814="",,Afrapportering!O814)</f>
        <v>0</v>
      </c>
      <c r="P833" s="15" t="str">
        <f>IF(Ansøgning!L819="","",Ansøgning!L819)</f>
        <v/>
      </c>
      <c r="Q833" s="15" t="str">
        <f t="shared" si="101"/>
        <v/>
      </c>
      <c r="R833" s="15"/>
      <c r="S833" s="15" t="str">
        <f>IF(Afrapportering!S814="","",Afrapportering!S814)</f>
        <v/>
      </c>
      <c r="T833" s="31" t="str">
        <f t="shared" si="102"/>
        <v/>
      </c>
      <c r="U833" s="30" t="str">
        <f>IF(Afrapportering!U814="","",Afrapportering!U814)</f>
        <v/>
      </c>
      <c r="V833" s="52" t="str">
        <f>IF(Afrapportering!V814="","",Afrapportering!V814)</f>
        <v/>
      </c>
      <c r="W833" s="30" t="str">
        <f>IF(Afrapportering!W814="","",Afrapportering!W814)</f>
        <v/>
      </c>
      <c r="X833" s="52" t="str">
        <f>IF(Afrapportering!X814="","",Afrapportering!X814)</f>
        <v/>
      </c>
      <c r="Y833" s="30" t="str">
        <f>IF(Afrapportering!Y814="","",Afrapportering!Y814)</f>
        <v/>
      </c>
      <c r="Z833" s="52" t="str">
        <f>IFERROR(MAX(IF(OR(V833="",X833=""),"",IF(AND(AND(MONTH(F833)&gt;=7,MONTH(F833)&lt;8),AND(MONTH(H833)&gt;=7,MONTH(H833)&lt;8)),(NETWORKDAYS(F833,H833,Lister!$D$7:$D$13)-V833)*T833/NETWORKDAYS(Lister!$D$19,Lister!$E$19,Lister!$D$7:$D$13),IF(AND(AND(MONTH(F833)&gt;=7,MONTH(F833)&lt;8),MONTH(H833)&gt;7),(NETWORKDAYS(F833,Lister!$E$19,Lister!$D$7:$D$13)-V833)*T833/NETWORKDAYS(Lister!$D$19,Lister!$E$19,Lister!$D$7:$D$13),IF(MONTH(F833)&gt;7,0)))),0),"")</f>
        <v/>
      </c>
      <c r="AA833" s="30" t="str">
        <f>IF(Afrapportering!AA814="","",Afrapportering!AA814)</f>
        <v/>
      </c>
      <c r="AB833" s="52" t="str">
        <f>IFERROR(MAX(IF(OR(V833="",X833=""),"",IF(AND(AND(MONTH(F833)&gt;=8,MONTH(F833)&lt;9),AND(MONTH(H833)&gt;=8,MONTH(H833)&lt;9)),(NETWORKDAYS(F833,H833,Lister!$D$7:$D$13)-X833)*T833/NETWORKDAYS(Lister!$D$20,Lister!$E$20,Lister!$D$7:$D$13),IF(AND(MONTH(F833)=7,MONTH(H833)=8),(NETWORKDAYS(Lister!$D$20,H833,Lister!$D$7:$D$13)-X833)*T833/NETWORKDAYS(Lister!$D$20,Lister!$E$20,Lister!$D$7:$D$13),IF(AND(MONTH(F833)=7,MONTH(H833)=7),0)))),0),"")</f>
        <v/>
      </c>
      <c r="AC833" s="30" t="str">
        <f>IF(Afrapportering!AC814="","",Afrapportering!AC814)</f>
        <v/>
      </c>
      <c r="AD833" s="52" t="str">
        <f t="shared" si="103"/>
        <v/>
      </c>
      <c r="AE833" s="52" t="str">
        <f t="shared" si="104"/>
        <v/>
      </c>
      <c r="AF833" s="30" t="str">
        <f t="shared" si="105"/>
        <v/>
      </c>
      <c r="AG833" s="30" t="str">
        <f t="shared" si="106"/>
        <v/>
      </c>
      <c r="AH833" s="3" t="str">
        <f t="shared" si="107"/>
        <v/>
      </c>
    </row>
    <row r="834" spans="1:34" x14ac:dyDescent="0.25">
      <c r="A834" s="13" t="str">
        <f>+Afrapportering!A815</f>
        <v/>
      </c>
      <c r="B834" s="13" t="str">
        <f>+Afrapportering!B815</f>
        <v/>
      </c>
      <c r="C834" s="13" t="str">
        <f>+Afrapportering!C815</f>
        <v/>
      </c>
      <c r="D834" s="13" t="str">
        <f>+Afrapportering!D815</f>
        <v/>
      </c>
      <c r="E834" s="14" t="str">
        <f>+Afrapportering!E815</f>
        <v/>
      </c>
      <c r="F834" s="139" t="str">
        <f>IF(Afrapportering!F815 = "", "",Afrapportering!F815)</f>
        <v/>
      </c>
      <c r="G834" s="14" t="str">
        <f>+Afrapportering!G815</f>
        <v/>
      </c>
      <c r="H834" s="139" t="str">
        <f>IF(Afrapportering!H815 = "","",Afrapportering!H815)</f>
        <v/>
      </c>
      <c r="I834" s="140" t="str">
        <f>+Afrapportering!I815</f>
        <v/>
      </c>
      <c r="J834" s="13" t="str">
        <f>+Afrapportering!J815</f>
        <v/>
      </c>
      <c r="K834" s="32" t="str">
        <f t="shared" si="100"/>
        <v/>
      </c>
      <c r="L834" s="31" t="str">
        <f>IF(Ansøgning!J820="","",Ansøgning!J820)</f>
        <v/>
      </c>
      <c r="M834" s="134" t="str">
        <f>IF(Afrapportering!M815="","",Afrapportering!M815)</f>
        <v/>
      </c>
      <c r="N834" s="31" t="str">
        <f>IF(Ansøgning!K820="","",Ansøgning!K820)</f>
        <v/>
      </c>
      <c r="O834" s="134">
        <f>IF(Afrapportering!O815="",,Afrapportering!O815)</f>
        <v>0</v>
      </c>
      <c r="P834" s="15" t="str">
        <f>IF(Ansøgning!L820="","",Ansøgning!L820)</f>
        <v/>
      </c>
      <c r="Q834" s="15" t="str">
        <f t="shared" si="101"/>
        <v/>
      </c>
      <c r="R834" s="15"/>
      <c r="S834" s="15" t="str">
        <f>IF(Afrapportering!S815="","",Afrapportering!S815)</f>
        <v/>
      </c>
      <c r="T834" s="31" t="str">
        <f t="shared" si="102"/>
        <v/>
      </c>
      <c r="U834" s="30" t="str">
        <f>IF(Afrapportering!U815="","",Afrapportering!U815)</f>
        <v/>
      </c>
      <c r="V834" s="52" t="str">
        <f>IF(Afrapportering!V815="","",Afrapportering!V815)</f>
        <v/>
      </c>
      <c r="W834" s="30" t="str">
        <f>IF(Afrapportering!W815="","",Afrapportering!W815)</f>
        <v/>
      </c>
      <c r="X834" s="52" t="str">
        <f>IF(Afrapportering!X815="","",Afrapportering!X815)</f>
        <v/>
      </c>
      <c r="Y834" s="30" t="str">
        <f>IF(Afrapportering!Y815="","",Afrapportering!Y815)</f>
        <v/>
      </c>
      <c r="Z834" s="52" t="str">
        <f>IFERROR(MAX(IF(OR(V834="",X834=""),"",IF(AND(AND(MONTH(F834)&gt;=7,MONTH(F834)&lt;8),AND(MONTH(H834)&gt;=7,MONTH(H834)&lt;8)),(NETWORKDAYS(F834,H834,Lister!$D$7:$D$13)-V834)*T834/NETWORKDAYS(Lister!$D$19,Lister!$E$19,Lister!$D$7:$D$13),IF(AND(AND(MONTH(F834)&gt;=7,MONTH(F834)&lt;8),MONTH(H834)&gt;7),(NETWORKDAYS(F834,Lister!$E$19,Lister!$D$7:$D$13)-V834)*T834/NETWORKDAYS(Lister!$D$19,Lister!$E$19,Lister!$D$7:$D$13),IF(MONTH(F834)&gt;7,0)))),0),"")</f>
        <v/>
      </c>
      <c r="AA834" s="30" t="str">
        <f>IF(Afrapportering!AA815="","",Afrapportering!AA815)</f>
        <v/>
      </c>
      <c r="AB834" s="52" t="str">
        <f>IFERROR(MAX(IF(OR(V834="",X834=""),"",IF(AND(AND(MONTH(F834)&gt;=8,MONTH(F834)&lt;9),AND(MONTH(H834)&gt;=8,MONTH(H834)&lt;9)),(NETWORKDAYS(F834,H834,Lister!$D$7:$D$13)-X834)*T834/NETWORKDAYS(Lister!$D$20,Lister!$E$20,Lister!$D$7:$D$13),IF(AND(MONTH(F834)=7,MONTH(H834)=8),(NETWORKDAYS(Lister!$D$20,H834,Lister!$D$7:$D$13)-X834)*T834/NETWORKDAYS(Lister!$D$20,Lister!$E$20,Lister!$D$7:$D$13),IF(AND(MONTH(F834)=7,MONTH(H834)=7),0)))),0),"")</f>
        <v/>
      </c>
      <c r="AC834" s="30" t="str">
        <f>IF(Afrapportering!AC815="","",Afrapportering!AC815)</f>
        <v/>
      </c>
      <c r="AD834" s="52" t="str">
        <f t="shared" si="103"/>
        <v/>
      </c>
      <c r="AE834" s="52" t="str">
        <f t="shared" si="104"/>
        <v/>
      </c>
      <c r="AF834" s="30" t="str">
        <f t="shared" si="105"/>
        <v/>
      </c>
      <c r="AG834" s="30" t="str">
        <f t="shared" si="106"/>
        <v/>
      </c>
      <c r="AH834" s="3" t="str">
        <f t="shared" si="107"/>
        <v/>
      </c>
    </row>
    <row r="835" spans="1:34" x14ac:dyDescent="0.25">
      <c r="A835" s="13" t="str">
        <f>+Afrapportering!A816</f>
        <v/>
      </c>
      <c r="B835" s="13" t="str">
        <f>+Afrapportering!B816</f>
        <v/>
      </c>
      <c r="C835" s="13" t="str">
        <f>+Afrapportering!C816</f>
        <v/>
      </c>
      <c r="D835" s="13" t="str">
        <f>+Afrapportering!D816</f>
        <v/>
      </c>
      <c r="E835" s="14" t="str">
        <f>+Afrapportering!E816</f>
        <v/>
      </c>
      <c r="F835" s="139" t="str">
        <f>IF(Afrapportering!F816 = "", "",Afrapportering!F816)</f>
        <v/>
      </c>
      <c r="G835" s="14" t="str">
        <f>+Afrapportering!G816</f>
        <v/>
      </c>
      <c r="H835" s="139" t="str">
        <f>IF(Afrapportering!H816 = "","",Afrapportering!H816)</f>
        <v/>
      </c>
      <c r="I835" s="140" t="str">
        <f>+Afrapportering!I816</f>
        <v/>
      </c>
      <c r="J835" s="13" t="str">
        <f>+Afrapportering!J816</f>
        <v/>
      </c>
      <c r="K835" s="32" t="str">
        <f t="shared" si="100"/>
        <v/>
      </c>
      <c r="L835" s="31" t="str">
        <f>IF(Ansøgning!J821="","",Ansøgning!J821)</f>
        <v/>
      </c>
      <c r="M835" s="134" t="str">
        <f>IF(Afrapportering!M816="","",Afrapportering!M816)</f>
        <v/>
      </c>
      <c r="N835" s="31" t="str">
        <f>IF(Ansøgning!K821="","",Ansøgning!K821)</f>
        <v/>
      </c>
      <c r="O835" s="134">
        <f>IF(Afrapportering!O816="",,Afrapportering!O816)</f>
        <v>0</v>
      </c>
      <c r="P835" s="15" t="str">
        <f>IF(Ansøgning!L821="","",Ansøgning!L821)</f>
        <v/>
      </c>
      <c r="Q835" s="15" t="str">
        <f t="shared" si="101"/>
        <v/>
      </c>
      <c r="R835" s="15"/>
      <c r="S835" s="15" t="str">
        <f>IF(Afrapportering!S816="","",Afrapportering!S816)</f>
        <v/>
      </c>
      <c r="T835" s="31" t="str">
        <f t="shared" si="102"/>
        <v/>
      </c>
      <c r="U835" s="30" t="str">
        <f>IF(Afrapportering!U816="","",Afrapportering!U816)</f>
        <v/>
      </c>
      <c r="V835" s="52" t="str">
        <f>IF(Afrapportering!V816="","",Afrapportering!V816)</f>
        <v/>
      </c>
      <c r="W835" s="30" t="str">
        <f>IF(Afrapportering!W816="","",Afrapportering!W816)</f>
        <v/>
      </c>
      <c r="X835" s="52" t="str">
        <f>IF(Afrapportering!X816="","",Afrapportering!X816)</f>
        <v/>
      </c>
      <c r="Y835" s="30" t="str">
        <f>IF(Afrapportering!Y816="","",Afrapportering!Y816)</f>
        <v/>
      </c>
      <c r="Z835" s="52" t="str">
        <f>IFERROR(MAX(IF(OR(V835="",X835=""),"",IF(AND(AND(MONTH(F835)&gt;=7,MONTH(F835)&lt;8),AND(MONTH(H835)&gt;=7,MONTH(H835)&lt;8)),(NETWORKDAYS(F835,H835,Lister!$D$7:$D$13)-V835)*T835/NETWORKDAYS(Lister!$D$19,Lister!$E$19,Lister!$D$7:$D$13),IF(AND(AND(MONTH(F835)&gt;=7,MONTH(F835)&lt;8),MONTH(H835)&gt;7),(NETWORKDAYS(F835,Lister!$E$19,Lister!$D$7:$D$13)-V835)*T835/NETWORKDAYS(Lister!$D$19,Lister!$E$19,Lister!$D$7:$D$13),IF(MONTH(F835)&gt;7,0)))),0),"")</f>
        <v/>
      </c>
      <c r="AA835" s="30" t="str">
        <f>IF(Afrapportering!AA816="","",Afrapportering!AA816)</f>
        <v/>
      </c>
      <c r="AB835" s="52" t="str">
        <f>IFERROR(MAX(IF(OR(V835="",X835=""),"",IF(AND(AND(MONTH(F835)&gt;=8,MONTH(F835)&lt;9),AND(MONTH(H835)&gt;=8,MONTH(H835)&lt;9)),(NETWORKDAYS(F835,H835,Lister!$D$7:$D$13)-X835)*T835/NETWORKDAYS(Lister!$D$20,Lister!$E$20,Lister!$D$7:$D$13),IF(AND(MONTH(F835)=7,MONTH(H835)=8),(NETWORKDAYS(Lister!$D$20,H835,Lister!$D$7:$D$13)-X835)*T835/NETWORKDAYS(Lister!$D$20,Lister!$E$20,Lister!$D$7:$D$13),IF(AND(MONTH(F835)=7,MONTH(H835)=7),0)))),0),"")</f>
        <v/>
      </c>
      <c r="AC835" s="30" t="str">
        <f>IF(Afrapportering!AC816="","",Afrapportering!AC816)</f>
        <v/>
      </c>
      <c r="AD835" s="52" t="str">
        <f t="shared" si="103"/>
        <v/>
      </c>
      <c r="AE835" s="52" t="str">
        <f t="shared" si="104"/>
        <v/>
      </c>
      <c r="AF835" s="30" t="str">
        <f t="shared" si="105"/>
        <v/>
      </c>
      <c r="AG835" s="30" t="str">
        <f t="shared" si="106"/>
        <v/>
      </c>
      <c r="AH835" s="3" t="str">
        <f t="shared" si="107"/>
        <v/>
      </c>
    </row>
    <row r="836" spans="1:34" x14ac:dyDescent="0.25">
      <c r="A836" s="13" t="str">
        <f>+Afrapportering!A817</f>
        <v/>
      </c>
      <c r="B836" s="13" t="str">
        <f>+Afrapportering!B817</f>
        <v/>
      </c>
      <c r="C836" s="13" t="str">
        <f>+Afrapportering!C817</f>
        <v/>
      </c>
      <c r="D836" s="13" t="str">
        <f>+Afrapportering!D817</f>
        <v/>
      </c>
      <c r="E836" s="14" t="str">
        <f>+Afrapportering!E817</f>
        <v/>
      </c>
      <c r="F836" s="139" t="str">
        <f>IF(Afrapportering!F817 = "", "",Afrapportering!F817)</f>
        <v/>
      </c>
      <c r="G836" s="14" t="str">
        <f>+Afrapportering!G817</f>
        <v/>
      </c>
      <c r="H836" s="139" t="str">
        <f>IF(Afrapportering!H817 = "","",Afrapportering!H817)</f>
        <v/>
      </c>
      <c r="I836" s="140" t="str">
        <f>+Afrapportering!I817</f>
        <v/>
      </c>
      <c r="J836" s="13" t="str">
        <f>+Afrapportering!J817</f>
        <v/>
      </c>
      <c r="K836" s="32" t="str">
        <f t="shared" si="100"/>
        <v/>
      </c>
      <c r="L836" s="31" t="str">
        <f>IF(Ansøgning!J822="","",Ansøgning!J822)</f>
        <v/>
      </c>
      <c r="M836" s="134" t="str">
        <f>IF(Afrapportering!M817="","",Afrapportering!M817)</f>
        <v/>
      </c>
      <c r="N836" s="31" t="str">
        <f>IF(Ansøgning!K822="","",Ansøgning!K822)</f>
        <v/>
      </c>
      <c r="O836" s="134">
        <f>IF(Afrapportering!O817="",,Afrapportering!O817)</f>
        <v>0</v>
      </c>
      <c r="P836" s="15" t="str">
        <f>IF(Ansøgning!L822="","",Ansøgning!L822)</f>
        <v/>
      </c>
      <c r="Q836" s="15" t="str">
        <f t="shared" si="101"/>
        <v/>
      </c>
      <c r="R836" s="15"/>
      <c r="S836" s="15" t="str">
        <f>IF(Afrapportering!S817="","",Afrapportering!S817)</f>
        <v/>
      </c>
      <c r="T836" s="31" t="str">
        <f t="shared" si="102"/>
        <v/>
      </c>
      <c r="U836" s="30" t="str">
        <f>IF(Afrapportering!U817="","",Afrapportering!U817)</f>
        <v/>
      </c>
      <c r="V836" s="52" t="str">
        <f>IF(Afrapportering!V817="","",Afrapportering!V817)</f>
        <v/>
      </c>
      <c r="W836" s="30" t="str">
        <f>IF(Afrapportering!W817="","",Afrapportering!W817)</f>
        <v/>
      </c>
      <c r="X836" s="52" t="str">
        <f>IF(Afrapportering!X817="","",Afrapportering!X817)</f>
        <v/>
      </c>
      <c r="Y836" s="30" t="str">
        <f>IF(Afrapportering!Y817="","",Afrapportering!Y817)</f>
        <v/>
      </c>
      <c r="Z836" s="52" t="str">
        <f>IFERROR(MAX(IF(OR(V836="",X836=""),"",IF(AND(AND(MONTH(F836)&gt;=7,MONTH(F836)&lt;8),AND(MONTH(H836)&gt;=7,MONTH(H836)&lt;8)),(NETWORKDAYS(F836,H836,Lister!$D$7:$D$13)-V836)*T836/NETWORKDAYS(Lister!$D$19,Lister!$E$19,Lister!$D$7:$D$13),IF(AND(AND(MONTH(F836)&gt;=7,MONTH(F836)&lt;8),MONTH(H836)&gt;7),(NETWORKDAYS(F836,Lister!$E$19,Lister!$D$7:$D$13)-V836)*T836/NETWORKDAYS(Lister!$D$19,Lister!$E$19,Lister!$D$7:$D$13),IF(MONTH(F836)&gt;7,0)))),0),"")</f>
        <v/>
      </c>
      <c r="AA836" s="30" t="str">
        <f>IF(Afrapportering!AA817="","",Afrapportering!AA817)</f>
        <v/>
      </c>
      <c r="AB836" s="52" t="str">
        <f>IFERROR(MAX(IF(OR(V836="",X836=""),"",IF(AND(AND(MONTH(F836)&gt;=8,MONTH(F836)&lt;9),AND(MONTH(H836)&gt;=8,MONTH(H836)&lt;9)),(NETWORKDAYS(F836,H836,Lister!$D$7:$D$13)-X836)*T836/NETWORKDAYS(Lister!$D$20,Lister!$E$20,Lister!$D$7:$D$13),IF(AND(MONTH(F836)=7,MONTH(H836)=8),(NETWORKDAYS(Lister!$D$20,H836,Lister!$D$7:$D$13)-X836)*T836/NETWORKDAYS(Lister!$D$20,Lister!$E$20,Lister!$D$7:$D$13),IF(AND(MONTH(F836)=7,MONTH(H836)=7),0)))),0),"")</f>
        <v/>
      </c>
      <c r="AC836" s="30" t="str">
        <f>IF(Afrapportering!AC817="","",Afrapportering!AC817)</f>
        <v/>
      </c>
      <c r="AD836" s="52" t="str">
        <f t="shared" si="103"/>
        <v/>
      </c>
      <c r="AE836" s="52" t="str">
        <f t="shared" si="104"/>
        <v/>
      </c>
      <c r="AF836" s="30" t="str">
        <f t="shared" si="105"/>
        <v/>
      </c>
      <c r="AG836" s="30" t="str">
        <f t="shared" si="106"/>
        <v/>
      </c>
      <c r="AH836" s="3" t="str">
        <f t="shared" si="107"/>
        <v/>
      </c>
    </row>
    <row r="837" spans="1:34" x14ac:dyDescent="0.25">
      <c r="A837" s="13" t="str">
        <f>+Afrapportering!A818</f>
        <v/>
      </c>
      <c r="B837" s="13" t="str">
        <f>+Afrapportering!B818</f>
        <v/>
      </c>
      <c r="C837" s="13" t="str">
        <f>+Afrapportering!C818</f>
        <v/>
      </c>
      <c r="D837" s="13" t="str">
        <f>+Afrapportering!D818</f>
        <v/>
      </c>
      <c r="E837" s="14" t="str">
        <f>+Afrapportering!E818</f>
        <v/>
      </c>
      <c r="F837" s="139" t="str">
        <f>IF(Afrapportering!F818 = "", "",Afrapportering!F818)</f>
        <v/>
      </c>
      <c r="G837" s="14" t="str">
        <f>+Afrapportering!G818</f>
        <v/>
      </c>
      <c r="H837" s="139" t="str">
        <f>IF(Afrapportering!H818 = "","",Afrapportering!H818)</f>
        <v/>
      </c>
      <c r="I837" s="140" t="str">
        <f>+Afrapportering!I818</f>
        <v/>
      </c>
      <c r="J837" s="13" t="str">
        <f>+Afrapportering!J818</f>
        <v/>
      </c>
      <c r="K837" s="32" t="str">
        <f t="shared" si="100"/>
        <v/>
      </c>
      <c r="L837" s="31" t="str">
        <f>IF(Ansøgning!J823="","",Ansøgning!J823)</f>
        <v/>
      </c>
      <c r="M837" s="134" t="str">
        <f>IF(Afrapportering!M818="","",Afrapportering!M818)</f>
        <v/>
      </c>
      <c r="N837" s="31" t="str">
        <f>IF(Ansøgning!K823="","",Ansøgning!K823)</f>
        <v/>
      </c>
      <c r="O837" s="134">
        <f>IF(Afrapportering!O818="",,Afrapportering!O818)</f>
        <v>0</v>
      </c>
      <c r="P837" s="15" t="str">
        <f>IF(Ansøgning!L823="","",Ansøgning!L823)</f>
        <v/>
      </c>
      <c r="Q837" s="15" t="str">
        <f t="shared" si="101"/>
        <v/>
      </c>
      <c r="R837" s="15"/>
      <c r="S837" s="15" t="str">
        <f>IF(Afrapportering!S818="","",Afrapportering!S818)</f>
        <v/>
      </c>
      <c r="T837" s="31" t="str">
        <f t="shared" si="102"/>
        <v/>
      </c>
      <c r="U837" s="30" t="str">
        <f>IF(Afrapportering!U818="","",Afrapportering!U818)</f>
        <v/>
      </c>
      <c r="V837" s="52" t="str">
        <f>IF(Afrapportering!V818="","",Afrapportering!V818)</f>
        <v/>
      </c>
      <c r="W837" s="30" t="str">
        <f>IF(Afrapportering!W818="","",Afrapportering!W818)</f>
        <v/>
      </c>
      <c r="X837" s="52" t="str">
        <f>IF(Afrapportering!X818="","",Afrapportering!X818)</f>
        <v/>
      </c>
      <c r="Y837" s="30" t="str">
        <f>IF(Afrapportering!Y818="","",Afrapportering!Y818)</f>
        <v/>
      </c>
      <c r="Z837" s="52" t="str">
        <f>IFERROR(MAX(IF(OR(V837="",X837=""),"",IF(AND(AND(MONTH(F837)&gt;=7,MONTH(F837)&lt;8),AND(MONTH(H837)&gt;=7,MONTH(H837)&lt;8)),(NETWORKDAYS(F837,H837,Lister!$D$7:$D$13)-V837)*T837/NETWORKDAYS(Lister!$D$19,Lister!$E$19,Lister!$D$7:$D$13),IF(AND(AND(MONTH(F837)&gt;=7,MONTH(F837)&lt;8),MONTH(H837)&gt;7),(NETWORKDAYS(F837,Lister!$E$19,Lister!$D$7:$D$13)-V837)*T837/NETWORKDAYS(Lister!$D$19,Lister!$E$19,Lister!$D$7:$D$13),IF(MONTH(F837)&gt;7,0)))),0),"")</f>
        <v/>
      </c>
      <c r="AA837" s="30" t="str">
        <f>IF(Afrapportering!AA818="","",Afrapportering!AA818)</f>
        <v/>
      </c>
      <c r="AB837" s="52" t="str">
        <f>IFERROR(MAX(IF(OR(V837="",X837=""),"",IF(AND(AND(MONTH(F837)&gt;=8,MONTH(F837)&lt;9),AND(MONTH(H837)&gt;=8,MONTH(H837)&lt;9)),(NETWORKDAYS(F837,H837,Lister!$D$7:$D$13)-X837)*T837/NETWORKDAYS(Lister!$D$20,Lister!$E$20,Lister!$D$7:$D$13),IF(AND(MONTH(F837)=7,MONTH(H837)=8),(NETWORKDAYS(Lister!$D$20,H837,Lister!$D$7:$D$13)-X837)*T837/NETWORKDAYS(Lister!$D$20,Lister!$E$20,Lister!$D$7:$D$13),IF(AND(MONTH(F837)=7,MONTH(H837)=7),0)))),0),"")</f>
        <v/>
      </c>
      <c r="AC837" s="30" t="str">
        <f>IF(Afrapportering!AC818="","",Afrapportering!AC818)</f>
        <v/>
      </c>
      <c r="AD837" s="52" t="str">
        <f t="shared" si="103"/>
        <v/>
      </c>
      <c r="AE837" s="52" t="str">
        <f t="shared" si="104"/>
        <v/>
      </c>
      <c r="AF837" s="30" t="str">
        <f t="shared" si="105"/>
        <v/>
      </c>
      <c r="AG837" s="30" t="str">
        <f t="shared" si="106"/>
        <v/>
      </c>
      <c r="AH837" s="3" t="str">
        <f t="shared" si="107"/>
        <v/>
      </c>
    </row>
    <row r="838" spans="1:34" x14ac:dyDescent="0.25">
      <c r="A838" s="13" t="str">
        <f>+Afrapportering!A819</f>
        <v/>
      </c>
      <c r="B838" s="13" t="str">
        <f>+Afrapportering!B819</f>
        <v/>
      </c>
      <c r="C838" s="13" t="str">
        <f>+Afrapportering!C819</f>
        <v/>
      </c>
      <c r="D838" s="13" t="str">
        <f>+Afrapportering!D819</f>
        <v/>
      </c>
      <c r="E838" s="14" t="str">
        <f>+Afrapportering!E819</f>
        <v/>
      </c>
      <c r="F838" s="139" t="str">
        <f>IF(Afrapportering!F819 = "", "",Afrapportering!F819)</f>
        <v/>
      </c>
      <c r="G838" s="14" t="str">
        <f>+Afrapportering!G819</f>
        <v/>
      </c>
      <c r="H838" s="139" t="str">
        <f>IF(Afrapportering!H819 = "","",Afrapportering!H819)</f>
        <v/>
      </c>
      <c r="I838" s="140" t="str">
        <f>+Afrapportering!I819</f>
        <v/>
      </c>
      <c r="J838" s="13" t="str">
        <f>+Afrapportering!J819</f>
        <v/>
      </c>
      <c r="K838" s="32" t="str">
        <f t="shared" si="100"/>
        <v/>
      </c>
      <c r="L838" s="31" t="str">
        <f>IF(Ansøgning!J824="","",Ansøgning!J824)</f>
        <v/>
      </c>
      <c r="M838" s="134" t="str">
        <f>IF(Afrapportering!M819="","",Afrapportering!M819)</f>
        <v/>
      </c>
      <c r="N838" s="31" t="str">
        <f>IF(Ansøgning!K824="","",Ansøgning!K824)</f>
        <v/>
      </c>
      <c r="O838" s="134">
        <f>IF(Afrapportering!O819="",,Afrapportering!O819)</f>
        <v>0</v>
      </c>
      <c r="P838" s="15" t="str">
        <f>IF(Ansøgning!L824="","",Ansøgning!L824)</f>
        <v/>
      </c>
      <c r="Q838" s="15" t="str">
        <f t="shared" si="101"/>
        <v/>
      </c>
      <c r="R838" s="15"/>
      <c r="S838" s="15" t="str">
        <f>IF(Afrapportering!S819="","",Afrapportering!S819)</f>
        <v/>
      </c>
      <c r="T838" s="31" t="str">
        <f t="shared" si="102"/>
        <v/>
      </c>
      <c r="U838" s="30" t="str">
        <f>IF(Afrapportering!U819="","",Afrapportering!U819)</f>
        <v/>
      </c>
      <c r="V838" s="52" t="str">
        <f>IF(Afrapportering!V819="","",Afrapportering!V819)</f>
        <v/>
      </c>
      <c r="W838" s="30" t="str">
        <f>IF(Afrapportering!W819="","",Afrapportering!W819)</f>
        <v/>
      </c>
      <c r="X838" s="52" t="str">
        <f>IF(Afrapportering!X819="","",Afrapportering!X819)</f>
        <v/>
      </c>
      <c r="Y838" s="30" t="str">
        <f>IF(Afrapportering!Y819="","",Afrapportering!Y819)</f>
        <v/>
      </c>
      <c r="Z838" s="52" t="str">
        <f>IFERROR(MAX(IF(OR(V838="",X838=""),"",IF(AND(AND(MONTH(F838)&gt;=7,MONTH(F838)&lt;8),AND(MONTH(H838)&gt;=7,MONTH(H838)&lt;8)),(NETWORKDAYS(F838,H838,Lister!$D$7:$D$13)-V838)*T838/NETWORKDAYS(Lister!$D$19,Lister!$E$19,Lister!$D$7:$D$13),IF(AND(AND(MONTH(F838)&gt;=7,MONTH(F838)&lt;8),MONTH(H838)&gt;7),(NETWORKDAYS(F838,Lister!$E$19,Lister!$D$7:$D$13)-V838)*T838/NETWORKDAYS(Lister!$D$19,Lister!$E$19,Lister!$D$7:$D$13),IF(MONTH(F838)&gt;7,0)))),0),"")</f>
        <v/>
      </c>
      <c r="AA838" s="30" t="str">
        <f>IF(Afrapportering!AA819="","",Afrapportering!AA819)</f>
        <v/>
      </c>
      <c r="AB838" s="52" t="str">
        <f>IFERROR(MAX(IF(OR(V838="",X838=""),"",IF(AND(AND(MONTH(F838)&gt;=8,MONTH(F838)&lt;9),AND(MONTH(H838)&gt;=8,MONTH(H838)&lt;9)),(NETWORKDAYS(F838,H838,Lister!$D$7:$D$13)-X838)*T838/NETWORKDAYS(Lister!$D$20,Lister!$E$20,Lister!$D$7:$D$13),IF(AND(MONTH(F838)=7,MONTH(H838)=8),(NETWORKDAYS(Lister!$D$20,H838,Lister!$D$7:$D$13)-X838)*T838/NETWORKDAYS(Lister!$D$20,Lister!$E$20,Lister!$D$7:$D$13),IF(AND(MONTH(F838)=7,MONTH(H838)=7),0)))),0),"")</f>
        <v/>
      </c>
      <c r="AC838" s="30" t="str">
        <f>IF(Afrapportering!AC819="","",Afrapportering!AC819)</f>
        <v/>
      </c>
      <c r="AD838" s="52" t="str">
        <f t="shared" si="103"/>
        <v/>
      </c>
      <c r="AE838" s="52" t="str">
        <f t="shared" si="104"/>
        <v/>
      </c>
      <c r="AF838" s="30" t="str">
        <f t="shared" si="105"/>
        <v/>
      </c>
      <c r="AG838" s="30" t="str">
        <f t="shared" si="106"/>
        <v/>
      </c>
      <c r="AH838" s="3" t="str">
        <f t="shared" si="107"/>
        <v/>
      </c>
    </row>
    <row r="839" spans="1:34" x14ac:dyDescent="0.25">
      <c r="A839" s="13" t="str">
        <f>+Afrapportering!A820</f>
        <v/>
      </c>
      <c r="B839" s="13" t="str">
        <f>+Afrapportering!B820</f>
        <v/>
      </c>
      <c r="C839" s="13" t="str">
        <f>+Afrapportering!C820</f>
        <v/>
      </c>
      <c r="D839" s="13" t="str">
        <f>+Afrapportering!D820</f>
        <v/>
      </c>
      <c r="E839" s="14" t="str">
        <f>+Afrapportering!E820</f>
        <v/>
      </c>
      <c r="F839" s="139" t="str">
        <f>IF(Afrapportering!F820 = "", "",Afrapportering!F820)</f>
        <v/>
      </c>
      <c r="G839" s="14" t="str">
        <f>+Afrapportering!G820</f>
        <v/>
      </c>
      <c r="H839" s="139" t="str">
        <f>IF(Afrapportering!H820 = "","",Afrapportering!H820)</f>
        <v/>
      </c>
      <c r="I839" s="140" t="str">
        <f>+Afrapportering!I820</f>
        <v/>
      </c>
      <c r="J839" s="13" t="str">
        <f>+Afrapportering!J820</f>
        <v/>
      </c>
      <c r="K839" s="32" t="str">
        <f t="shared" si="100"/>
        <v/>
      </c>
      <c r="L839" s="31" t="str">
        <f>IF(Ansøgning!J825="","",Ansøgning!J825)</f>
        <v/>
      </c>
      <c r="M839" s="134" t="str">
        <f>IF(Afrapportering!M820="","",Afrapportering!M820)</f>
        <v/>
      </c>
      <c r="N839" s="31" t="str">
        <f>IF(Ansøgning!K825="","",Ansøgning!K825)</f>
        <v/>
      </c>
      <c r="O839" s="134">
        <f>IF(Afrapportering!O820="",,Afrapportering!O820)</f>
        <v>0</v>
      </c>
      <c r="P839" s="15" t="str">
        <f>IF(Ansøgning!L825="","",Ansøgning!L825)</f>
        <v/>
      </c>
      <c r="Q839" s="15" t="str">
        <f t="shared" si="101"/>
        <v/>
      </c>
      <c r="R839" s="15"/>
      <c r="S839" s="15" t="str">
        <f>IF(Afrapportering!S820="","",Afrapportering!S820)</f>
        <v/>
      </c>
      <c r="T839" s="31" t="str">
        <f t="shared" si="102"/>
        <v/>
      </c>
      <c r="U839" s="30" t="str">
        <f>IF(Afrapportering!U820="","",Afrapportering!U820)</f>
        <v/>
      </c>
      <c r="V839" s="52" t="str">
        <f>IF(Afrapportering!V820="","",Afrapportering!V820)</f>
        <v/>
      </c>
      <c r="W839" s="30" t="str">
        <f>IF(Afrapportering!W820="","",Afrapportering!W820)</f>
        <v/>
      </c>
      <c r="X839" s="52" t="str">
        <f>IF(Afrapportering!X820="","",Afrapportering!X820)</f>
        <v/>
      </c>
      <c r="Y839" s="30" t="str">
        <f>IF(Afrapportering!Y820="","",Afrapportering!Y820)</f>
        <v/>
      </c>
      <c r="Z839" s="52" t="str">
        <f>IFERROR(MAX(IF(OR(V839="",X839=""),"",IF(AND(AND(MONTH(F839)&gt;=7,MONTH(F839)&lt;8),AND(MONTH(H839)&gt;=7,MONTH(H839)&lt;8)),(NETWORKDAYS(F839,H839,Lister!$D$7:$D$13)-V839)*T839/NETWORKDAYS(Lister!$D$19,Lister!$E$19,Lister!$D$7:$D$13),IF(AND(AND(MONTH(F839)&gt;=7,MONTH(F839)&lt;8),MONTH(H839)&gt;7),(NETWORKDAYS(F839,Lister!$E$19,Lister!$D$7:$D$13)-V839)*T839/NETWORKDAYS(Lister!$D$19,Lister!$E$19,Lister!$D$7:$D$13),IF(MONTH(F839)&gt;7,0)))),0),"")</f>
        <v/>
      </c>
      <c r="AA839" s="30" t="str">
        <f>IF(Afrapportering!AA820="","",Afrapportering!AA820)</f>
        <v/>
      </c>
      <c r="AB839" s="52" t="str">
        <f>IFERROR(MAX(IF(OR(V839="",X839=""),"",IF(AND(AND(MONTH(F839)&gt;=8,MONTH(F839)&lt;9),AND(MONTH(H839)&gt;=8,MONTH(H839)&lt;9)),(NETWORKDAYS(F839,H839,Lister!$D$7:$D$13)-X839)*T839/NETWORKDAYS(Lister!$D$20,Lister!$E$20,Lister!$D$7:$D$13),IF(AND(MONTH(F839)=7,MONTH(H839)=8),(NETWORKDAYS(Lister!$D$20,H839,Lister!$D$7:$D$13)-X839)*T839/NETWORKDAYS(Lister!$D$20,Lister!$E$20,Lister!$D$7:$D$13),IF(AND(MONTH(F839)=7,MONTH(H839)=7),0)))),0),"")</f>
        <v/>
      </c>
      <c r="AC839" s="30" t="str">
        <f>IF(Afrapportering!AC820="","",Afrapportering!AC820)</f>
        <v/>
      </c>
      <c r="AD839" s="52" t="str">
        <f t="shared" si="103"/>
        <v/>
      </c>
      <c r="AE839" s="52" t="str">
        <f t="shared" si="104"/>
        <v/>
      </c>
      <c r="AF839" s="30" t="str">
        <f t="shared" si="105"/>
        <v/>
      </c>
      <c r="AG839" s="30" t="str">
        <f t="shared" si="106"/>
        <v/>
      </c>
      <c r="AH839" s="3" t="str">
        <f t="shared" si="107"/>
        <v/>
      </c>
    </row>
    <row r="840" spans="1:34" x14ac:dyDescent="0.25">
      <c r="A840" s="13" t="str">
        <f>+Afrapportering!A821</f>
        <v/>
      </c>
      <c r="B840" s="13" t="str">
        <f>+Afrapportering!B821</f>
        <v/>
      </c>
      <c r="C840" s="13" t="str">
        <f>+Afrapportering!C821</f>
        <v/>
      </c>
      <c r="D840" s="13" t="str">
        <f>+Afrapportering!D821</f>
        <v/>
      </c>
      <c r="E840" s="14" t="str">
        <f>+Afrapportering!E821</f>
        <v/>
      </c>
      <c r="F840" s="139" t="str">
        <f>IF(Afrapportering!F821 = "", "",Afrapportering!F821)</f>
        <v/>
      </c>
      <c r="G840" s="14" t="str">
        <f>+Afrapportering!G821</f>
        <v/>
      </c>
      <c r="H840" s="139" t="str">
        <f>IF(Afrapportering!H821 = "","",Afrapportering!H821)</f>
        <v/>
      </c>
      <c r="I840" s="140" t="str">
        <f>+Afrapportering!I821</f>
        <v/>
      </c>
      <c r="J840" s="13" t="str">
        <f>+Afrapportering!J821</f>
        <v/>
      </c>
      <c r="K840" s="32" t="str">
        <f t="shared" si="100"/>
        <v/>
      </c>
      <c r="L840" s="31" t="str">
        <f>IF(Ansøgning!J826="","",Ansøgning!J826)</f>
        <v/>
      </c>
      <c r="M840" s="134" t="str">
        <f>IF(Afrapportering!M821="","",Afrapportering!M821)</f>
        <v/>
      </c>
      <c r="N840" s="31" t="str">
        <f>IF(Ansøgning!K826="","",Ansøgning!K826)</f>
        <v/>
      </c>
      <c r="O840" s="134">
        <f>IF(Afrapportering!O821="",,Afrapportering!O821)</f>
        <v>0</v>
      </c>
      <c r="P840" s="15" t="str">
        <f>IF(Ansøgning!L826="","",Ansøgning!L826)</f>
        <v/>
      </c>
      <c r="Q840" s="15" t="str">
        <f t="shared" si="101"/>
        <v/>
      </c>
      <c r="R840" s="15"/>
      <c r="S840" s="15" t="str">
        <f>IF(Afrapportering!S821="","",Afrapportering!S821)</f>
        <v/>
      </c>
      <c r="T840" s="31" t="str">
        <f t="shared" si="102"/>
        <v/>
      </c>
      <c r="U840" s="30" t="str">
        <f>IF(Afrapportering!U821="","",Afrapportering!U821)</f>
        <v/>
      </c>
      <c r="V840" s="52" t="str">
        <f>IF(Afrapportering!V821="","",Afrapportering!V821)</f>
        <v/>
      </c>
      <c r="W840" s="30" t="str">
        <f>IF(Afrapportering!W821="","",Afrapportering!W821)</f>
        <v/>
      </c>
      <c r="X840" s="52" t="str">
        <f>IF(Afrapportering!X821="","",Afrapportering!X821)</f>
        <v/>
      </c>
      <c r="Y840" s="30" t="str">
        <f>IF(Afrapportering!Y821="","",Afrapportering!Y821)</f>
        <v/>
      </c>
      <c r="Z840" s="52" t="str">
        <f>IFERROR(MAX(IF(OR(V840="",X840=""),"",IF(AND(AND(MONTH(F840)&gt;=7,MONTH(F840)&lt;8),AND(MONTH(H840)&gt;=7,MONTH(H840)&lt;8)),(NETWORKDAYS(F840,H840,Lister!$D$7:$D$13)-V840)*T840/NETWORKDAYS(Lister!$D$19,Lister!$E$19,Lister!$D$7:$D$13),IF(AND(AND(MONTH(F840)&gt;=7,MONTH(F840)&lt;8),MONTH(H840)&gt;7),(NETWORKDAYS(F840,Lister!$E$19,Lister!$D$7:$D$13)-V840)*T840/NETWORKDAYS(Lister!$D$19,Lister!$E$19,Lister!$D$7:$D$13),IF(MONTH(F840)&gt;7,0)))),0),"")</f>
        <v/>
      </c>
      <c r="AA840" s="30" t="str">
        <f>IF(Afrapportering!AA821="","",Afrapportering!AA821)</f>
        <v/>
      </c>
      <c r="AB840" s="52" t="str">
        <f>IFERROR(MAX(IF(OR(V840="",X840=""),"",IF(AND(AND(MONTH(F840)&gt;=8,MONTH(F840)&lt;9),AND(MONTH(H840)&gt;=8,MONTH(H840)&lt;9)),(NETWORKDAYS(F840,H840,Lister!$D$7:$D$13)-X840)*T840/NETWORKDAYS(Lister!$D$20,Lister!$E$20,Lister!$D$7:$D$13),IF(AND(MONTH(F840)=7,MONTH(H840)=8),(NETWORKDAYS(Lister!$D$20,H840,Lister!$D$7:$D$13)-X840)*T840/NETWORKDAYS(Lister!$D$20,Lister!$E$20,Lister!$D$7:$D$13),IF(AND(MONTH(F840)=7,MONTH(H840)=7),0)))),0),"")</f>
        <v/>
      </c>
      <c r="AC840" s="30" t="str">
        <f>IF(Afrapportering!AC821="","",Afrapportering!AC821)</f>
        <v/>
      </c>
      <c r="AD840" s="52" t="str">
        <f t="shared" si="103"/>
        <v/>
      </c>
      <c r="AE840" s="52" t="str">
        <f t="shared" si="104"/>
        <v/>
      </c>
      <c r="AF840" s="30" t="str">
        <f t="shared" si="105"/>
        <v/>
      </c>
      <c r="AG840" s="30" t="str">
        <f t="shared" si="106"/>
        <v/>
      </c>
      <c r="AH840" s="3" t="str">
        <f t="shared" si="107"/>
        <v/>
      </c>
    </row>
    <row r="841" spans="1:34" x14ac:dyDescent="0.25">
      <c r="A841" s="13" t="str">
        <f>+Afrapportering!A822</f>
        <v/>
      </c>
      <c r="B841" s="13" t="str">
        <f>+Afrapportering!B822</f>
        <v/>
      </c>
      <c r="C841" s="13" t="str">
        <f>+Afrapportering!C822</f>
        <v/>
      </c>
      <c r="D841" s="13" t="str">
        <f>+Afrapportering!D822</f>
        <v/>
      </c>
      <c r="E841" s="14" t="str">
        <f>+Afrapportering!E822</f>
        <v/>
      </c>
      <c r="F841" s="139" t="str">
        <f>IF(Afrapportering!F822 = "", "",Afrapportering!F822)</f>
        <v/>
      </c>
      <c r="G841" s="14" t="str">
        <f>+Afrapportering!G822</f>
        <v/>
      </c>
      <c r="H841" s="139" t="str">
        <f>IF(Afrapportering!H822 = "","",Afrapportering!H822)</f>
        <v/>
      </c>
      <c r="I841" s="140" t="str">
        <f>+Afrapportering!I822</f>
        <v/>
      </c>
      <c r="J841" s="13" t="str">
        <f>+Afrapportering!J822</f>
        <v/>
      </c>
      <c r="K841" s="32" t="str">
        <f t="shared" si="100"/>
        <v/>
      </c>
      <c r="L841" s="31" t="str">
        <f>IF(Ansøgning!J827="","",Ansøgning!J827)</f>
        <v/>
      </c>
      <c r="M841" s="134" t="str">
        <f>IF(Afrapportering!M822="","",Afrapportering!M822)</f>
        <v/>
      </c>
      <c r="N841" s="31" t="str">
        <f>IF(Ansøgning!K827="","",Ansøgning!K827)</f>
        <v/>
      </c>
      <c r="O841" s="134">
        <f>IF(Afrapportering!O822="",,Afrapportering!O822)</f>
        <v>0</v>
      </c>
      <c r="P841" s="15" t="str">
        <f>IF(Ansøgning!L827="","",Ansøgning!L827)</f>
        <v/>
      </c>
      <c r="Q841" s="15" t="str">
        <f t="shared" si="101"/>
        <v/>
      </c>
      <c r="R841" s="15"/>
      <c r="S841" s="15" t="str">
        <f>IF(Afrapportering!S822="","",Afrapportering!S822)</f>
        <v/>
      </c>
      <c r="T841" s="31" t="str">
        <f t="shared" si="102"/>
        <v/>
      </c>
      <c r="U841" s="30" t="str">
        <f>IF(Afrapportering!U822="","",Afrapportering!U822)</f>
        <v/>
      </c>
      <c r="V841" s="52" t="str">
        <f>IF(Afrapportering!V822="","",Afrapportering!V822)</f>
        <v/>
      </c>
      <c r="W841" s="30" t="str">
        <f>IF(Afrapportering!W822="","",Afrapportering!W822)</f>
        <v/>
      </c>
      <c r="X841" s="52" t="str">
        <f>IF(Afrapportering!X822="","",Afrapportering!X822)</f>
        <v/>
      </c>
      <c r="Y841" s="30" t="str">
        <f>IF(Afrapportering!Y822="","",Afrapportering!Y822)</f>
        <v/>
      </c>
      <c r="Z841" s="52" t="str">
        <f>IFERROR(MAX(IF(OR(V841="",X841=""),"",IF(AND(AND(MONTH(F841)&gt;=7,MONTH(F841)&lt;8),AND(MONTH(H841)&gt;=7,MONTH(H841)&lt;8)),(NETWORKDAYS(F841,H841,Lister!$D$7:$D$13)-V841)*T841/NETWORKDAYS(Lister!$D$19,Lister!$E$19,Lister!$D$7:$D$13),IF(AND(AND(MONTH(F841)&gt;=7,MONTH(F841)&lt;8),MONTH(H841)&gt;7),(NETWORKDAYS(F841,Lister!$E$19,Lister!$D$7:$D$13)-V841)*T841/NETWORKDAYS(Lister!$D$19,Lister!$E$19,Lister!$D$7:$D$13),IF(MONTH(F841)&gt;7,0)))),0),"")</f>
        <v/>
      </c>
      <c r="AA841" s="30" t="str">
        <f>IF(Afrapportering!AA822="","",Afrapportering!AA822)</f>
        <v/>
      </c>
      <c r="AB841" s="52" t="str">
        <f>IFERROR(MAX(IF(OR(V841="",X841=""),"",IF(AND(AND(MONTH(F841)&gt;=8,MONTH(F841)&lt;9),AND(MONTH(H841)&gt;=8,MONTH(H841)&lt;9)),(NETWORKDAYS(F841,H841,Lister!$D$7:$D$13)-X841)*T841/NETWORKDAYS(Lister!$D$20,Lister!$E$20,Lister!$D$7:$D$13),IF(AND(MONTH(F841)=7,MONTH(H841)=8),(NETWORKDAYS(Lister!$D$20,H841,Lister!$D$7:$D$13)-X841)*T841/NETWORKDAYS(Lister!$D$20,Lister!$E$20,Lister!$D$7:$D$13),IF(AND(MONTH(F841)=7,MONTH(H841)=7),0)))),0),"")</f>
        <v/>
      </c>
      <c r="AC841" s="30" t="str">
        <f>IF(Afrapportering!AC822="","",Afrapportering!AC822)</f>
        <v/>
      </c>
      <c r="AD841" s="52" t="str">
        <f t="shared" si="103"/>
        <v/>
      </c>
      <c r="AE841" s="52" t="str">
        <f t="shared" si="104"/>
        <v/>
      </c>
      <c r="AF841" s="30" t="str">
        <f t="shared" si="105"/>
        <v/>
      </c>
      <c r="AG841" s="30" t="str">
        <f t="shared" si="106"/>
        <v/>
      </c>
      <c r="AH841" s="3" t="str">
        <f t="shared" si="107"/>
        <v/>
      </c>
    </row>
    <row r="842" spans="1:34" x14ac:dyDescent="0.25">
      <c r="A842" s="13" t="str">
        <f>+Afrapportering!A823</f>
        <v/>
      </c>
      <c r="B842" s="13" t="str">
        <f>+Afrapportering!B823</f>
        <v/>
      </c>
      <c r="C842" s="13" t="str">
        <f>+Afrapportering!C823</f>
        <v/>
      </c>
      <c r="D842" s="13" t="str">
        <f>+Afrapportering!D823</f>
        <v/>
      </c>
      <c r="E842" s="14" t="str">
        <f>+Afrapportering!E823</f>
        <v/>
      </c>
      <c r="F842" s="139" t="str">
        <f>IF(Afrapportering!F823 = "", "",Afrapportering!F823)</f>
        <v/>
      </c>
      <c r="G842" s="14" t="str">
        <f>+Afrapportering!G823</f>
        <v/>
      </c>
      <c r="H842" s="139" t="str">
        <f>IF(Afrapportering!H823 = "","",Afrapportering!H823)</f>
        <v/>
      </c>
      <c r="I842" s="140" t="str">
        <f>+Afrapportering!I823</f>
        <v/>
      </c>
      <c r="J842" s="13" t="str">
        <f>+Afrapportering!J823</f>
        <v/>
      </c>
      <c r="K842" s="32" t="str">
        <f t="shared" si="100"/>
        <v/>
      </c>
      <c r="L842" s="31" t="str">
        <f>IF(Ansøgning!J828="","",Ansøgning!J828)</f>
        <v/>
      </c>
      <c r="M842" s="134" t="str">
        <f>IF(Afrapportering!M823="","",Afrapportering!M823)</f>
        <v/>
      </c>
      <c r="N842" s="31" t="str">
        <f>IF(Ansøgning!K828="","",Ansøgning!K828)</f>
        <v/>
      </c>
      <c r="O842" s="134">
        <f>IF(Afrapportering!O823="",,Afrapportering!O823)</f>
        <v>0</v>
      </c>
      <c r="P842" s="15" t="str">
        <f>IF(Ansøgning!L828="","",Ansøgning!L828)</f>
        <v/>
      </c>
      <c r="Q842" s="15" t="str">
        <f t="shared" si="101"/>
        <v/>
      </c>
      <c r="R842" s="15"/>
      <c r="S842" s="15" t="str">
        <f>IF(Afrapportering!S823="","",Afrapportering!S823)</f>
        <v/>
      </c>
      <c r="T842" s="31" t="str">
        <f t="shared" si="102"/>
        <v/>
      </c>
      <c r="U842" s="30" t="str">
        <f>IF(Afrapportering!U823="","",Afrapportering!U823)</f>
        <v/>
      </c>
      <c r="V842" s="52" t="str">
        <f>IF(Afrapportering!V823="","",Afrapportering!V823)</f>
        <v/>
      </c>
      <c r="W842" s="30" t="str">
        <f>IF(Afrapportering!W823="","",Afrapportering!W823)</f>
        <v/>
      </c>
      <c r="X842" s="52" t="str">
        <f>IF(Afrapportering!X823="","",Afrapportering!X823)</f>
        <v/>
      </c>
      <c r="Y842" s="30" t="str">
        <f>IF(Afrapportering!Y823="","",Afrapportering!Y823)</f>
        <v/>
      </c>
      <c r="Z842" s="52" t="str">
        <f>IFERROR(MAX(IF(OR(V842="",X842=""),"",IF(AND(AND(MONTH(F842)&gt;=7,MONTH(F842)&lt;8),AND(MONTH(H842)&gt;=7,MONTH(H842)&lt;8)),(NETWORKDAYS(F842,H842,Lister!$D$7:$D$13)-V842)*T842/NETWORKDAYS(Lister!$D$19,Lister!$E$19,Lister!$D$7:$D$13),IF(AND(AND(MONTH(F842)&gt;=7,MONTH(F842)&lt;8),MONTH(H842)&gt;7),(NETWORKDAYS(F842,Lister!$E$19,Lister!$D$7:$D$13)-V842)*T842/NETWORKDAYS(Lister!$D$19,Lister!$E$19,Lister!$D$7:$D$13),IF(MONTH(F842)&gt;7,0)))),0),"")</f>
        <v/>
      </c>
      <c r="AA842" s="30" t="str">
        <f>IF(Afrapportering!AA823="","",Afrapportering!AA823)</f>
        <v/>
      </c>
      <c r="AB842" s="52" t="str">
        <f>IFERROR(MAX(IF(OR(V842="",X842=""),"",IF(AND(AND(MONTH(F842)&gt;=8,MONTH(F842)&lt;9),AND(MONTH(H842)&gt;=8,MONTH(H842)&lt;9)),(NETWORKDAYS(F842,H842,Lister!$D$7:$D$13)-X842)*T842/NETWORKDAYS(Lister!$D$20,Lister!$E$20,Lister!$D$7:$D$13),IF(AND(MONTH(F842)=7,MONTH(H842)=8),(NETWORKDAYS(Lister!$D$20,H842,Lister!$D$7:$D$13)-X842)*T842/NETWORKDAYS(Lister!$D$20,Lister!$E$20,Lister!$D$7:$D$13),IF(AND(MONTH(F842)=7,MONTH(H842)=7),0)))),0),"")</f>
        <v/>
      </c>
      <c r="AC842" s="30" t="str">
        <f>IF(Afrapportering!AC823="","",Afrapportering!AC823)</f>
        <v/>
      </c>
      <c r="AD842" s="52" t="str">
        <f t="shared" si="103"/>
        <v/>
      </c>
      <c r="AE842" s="52" t="str">
        <f t="shared" si="104"/>
        <v/>
      </c>
      <c r="AF842" s="30" t="str">
        <f t="shared" si="105"/>
        <v/>
      </c>
      <c r="AG842" s="30" t="str">
        <f t="shared" si="106"/>
        <v/>
      </c>
      <c r="AH842" s="3" t="str">
        <f t="shared" si="107"/>
        <v/>
      </c>
    </row>
    <row r="843" spans="1:34" x14ac:dyDescent="0.25">
      <c r="A843" s="13" t="str">
        <f>+Afrapportering!A824</f>
        <v/>
      </c>
      <c r="B843" s="13" t="str">
        <f>+Afrapportering!B824</f>
        <v/>
      </c>
      <c r="C843" s="13" t="str">
        <f>+Afrapportering!C824</f>
        <v/>
      </c>
      <c r="D843" s="13" t="str">
        <f>+Afrapportering!D824</f>
        <v/>
      </c>
      <c r="E843" s="14" t="str">
        <f>+Afrapportering!E824</f>
        <v/>
      </c>
      <c r="F843" s="139" t="str">
        <f>IF(Afrapportering!F824 = "", "",Afrapportering!F824)</f>
        <v/>
      </c>
      <c r="G843" s="14" t="str">
        <f>+Afrapportering!G824</f>
        <v/>
      </c>
      <c r="H843" s="139" t="str">
        <f>IF(Afrapportering!H824 = "","",Afrapportering!H824)</f>
        <v/>
      </c>
      <c r="I843" s="140" t="str">
        <f>+Afrapportering!I824</f>
        <v/>
      </c>
      <c r="J843" s="13" t="str">
        <f>+Afrapportering!J824</f>
        <v/>
      </c>
      <c r="K843" s="32" t="str">
        <f t="shared" si="100"/>
        <v/>
      </c>
      <c r="L843" s="31" t="str">
        <f>IF(Ansøgning!J829="","",Ansøgning!J829)</f>
        <v/>
      </c>
      <c r="M843" s="134" t="str">
        <f>IF(Afrapportering!M824="","",Afrapportering!M824)</f>
        <v/>
      </c>
      <c r="N843" s="31" t="str">
        <f>IF(Ansøgning!K829="","",Ansøgning!K829)</f>
        <v/>
      </c>
      <c r="O843" s="134">
        <f>IF(Afrapportering!O824="",,Afrapportering!O824)</f>
        <v>0</v>
      </c>
      <c r="P843" s="15" t="str">
        <f>IF(Ansøgning!L829="","",Ansøgning!L829)</f>
        <v/>
      </c>
      <c r="Q843" s="15" t="str">
        <f t="shared" si="101"/>
        <v/>
      </c>
      <c r="R843" s="15"/>
      <c r="S843" s="15" t="str">
        <f>IF(Afrapportering!S824="","",Afrapportering!S824)</f>
        <v/>
      </c>
      <c r="T843" s="31" t="str">
        <f t="shared" si="102"/>
        <v/>
      </c>
      <c r="U843" s="30" t="str">
        <f>IF(Afrapportering!U824="","",Afrapportering!U824)</f>
        <v/>
      </c>
      <c r="V843" s="52" t="str">
        <f>IF(Afrapportering!V824="","",Afrapportering!V824)</f>
        <v/>
      </c>
      <c r="W843" s="30" t="str">
        <f>IF(Afrapportering!W824="","",Afrapportering!W824)</f>
        <v/>
      </c>
      <c r="X843" s="52" t="str">
        <f>IF(Afrapportering!X824="","",Afrapportering!X824)</f>
        <v/>
      </c>
      <c r="Y843" s="30" t="str">
        <f>IF(Afrapportering!Y824="","",Afrapportering!Y824)</f>
        <v/>
      </c>
      <c r="Z843" s="52" t="str">
        <f>IFERROR(MAX(IF(OR(V843="",X843=""),"",IF(AND(AND(MONTH(F843)&gt;=7,MONTH(F843)&lt;8),AND(MONTH(H843)&gt;=7,MONTH(H843)&lt;8)),(NETWORKDAYS(F843,H843,Lister!$D$7:$D$13)-V843)*T843/NETWORKDAYS(Lister!$D$19,Lister!$E$19,Lister!$D$7:$D$13),IF(AND(AND(MONTH(F843)&gt;=7,MONTH(F843)&lt;8),MONTH(H843)&gt;7),(NETWORKDAYS(F843,Lister!$E$19,Lister!$D$7:$D$13)-V843)*T843/NETWORKDAYS(Lister!$D$19,Lister!$E$19,Lister!$D$7:$D$13),IF(MONTH(F843)&gt;7,0)))),0),"")</f>
        <v/>
      </c>
      <c r="AA843" s="30" t="str">
        <f>IF(Afrapportering!AA824="","",Afrapportering!AA824)</f>
        <v/>
      </c>
      <c r="AB843" s="52" t="str">
        <f>IFERROR(MAX(IF(OR(V843="",X843=""),"",IF(AND(AND(MONTH(F843)&gt;=8,MONTH(F843)&lt;9),AND(MONTH(H843)&gt;=8,MONTH(H843)&lt;9)),(NETWORKDAYS(F843,H843,Lister!$D$7:$D$13)-X843)*T843/NETWORKDAYS(Lister!$D$20,Lister!$E$20,Lister!$D$7:$D$13),IF(AND(MONTH(F843)=7,MONTH(H843)=8),(NETWORKDAYS(Lister!$D$20,H843,Lister!$D$7:$D$13)-X843)*T843/NETWORKDAYS(Lister!$D$20,Lister!$E$20,Lister!$D$7:$D$13),IF(AND(MONTH(F843)=7,MONTH(H843)=7),0)))),0),"")</f>
        <v/>
      </c>
      <c r="AC843" s="30" t="str">
        <f>IF(Afrapportering!AC824="","",Afrapportering!AC824)</f>
        <v/>
      </c>
      <c r="AD843" s="52" t="str">
        <f t="shared" si="103"/>
        <v/>
      </c>
      <c r="AE843" s="52" t="str">
        <f t="shared" si="104"/>
        <v/>
      </c>
      <c r="AF843" s="30" t="str">
        <f t="shared" si="105"/>
        <v/>
      </c>
      <c r="AG843" s="30" t="str">
        <f t="shared" si="106"/>
        <v/>
      </c>
      <c r="AH843" s="3" t="str">
        <f t="shared" si="107"/>
        <v/>
      </c>
    </row>
    <row r="844" spans="1:34" x14ac:dyDescent="0.25">
      <c r="A844" s="13" t="str">
        <f>+Afrapportering!A825</f>
        <v/>
      </c>
      <c r="B844" s="13" t="str">
        <f>+Afrapportering!B825</f>
        <v/>
      </c>
      <c r="C844" s="13" t="str">
        <f>+Afrapportering!C825</f>
        <v/>
      </c>
      <c r="D844" s="13" t="str">
        <f>+Afrapportering!D825</f>
        <v/>
      </c>
      <c r="E844" s="14" t="str">
        <f>+Afrapportering!E825</f>
        <v/>
      </c>
      <c r="F844" s="139" t="str">
        <f>IF(Afrapportering!F825 = "", "",Afrapportering!F825)</f>
        <v/>
      </c>
      <c r="G844" s="14" t="str">
        <f>+Afrapportering!G825</f>
        <v/>
      </c>
      <c r="H844" s="139" t="str">
        <f>IF(Afrapportering!H825 = "","",Afrapportering!H825)</f>
        <v/>
      </c>
      <c r="I844" s="140" t="str">
        <f>+Afrapportering!I825</f>
        <v/>
      </c>
      <c r="J844" s="13" t="str">
        <f>+Afrapportering!J825</f>
        <v/>
      </c>
      <c r="K844" s="32" t="str">
        <f t="shared" si="100"/>
        <v/>
      </c>
      <c r="L844" s="31" t="str">
        <f>IF(Ansøgning!J830="","",Ansøgning!J830)</f>
        <v/>
      </c>
      <c r="M844" s="134" t="str">
        <f>IF(Afrapportering!M825="","",Afrapportering!M825)</f>
        <v/>
      </c>
      <c r="N844" s="31" t="str">
        <f>IF(Ansøgning!K830="","",Ansøgning!K830)</f>
        <v/>
      </c>
      <c r="O844" s="134">
        <f>IF(Afrapportering!O825="",,Afrapportering!O825)</f>
        <v>0</v>
      </c>
      <c r="P844" s="15" t="str">
        <f>IF(Ansøgning!L830="","",Ansøgning!L830)</f>
        <v/>
      </c>
      <c r="Q844" s="15" t="str">
        <f t="shared" si="101"/>
        <v/>
      </c>
      <c r="R844" s="15"/>
      <c r="S844" s="15" t="str">
        <f>IF(Afrapportering!S825="","",Afrapportering!S825)</f>
        <v/>
      </c>
      <c r="T844" s="31" t="str">
        <f t="shared" si="102"/>
        <v/>
      </c>
      <c r="U844" s="30" t="str">
        <f>IF(Afrapportering!U825="","",Afrapportering!U825)</f>
        <v/>
      </c>
      <c r="V844" s="52" t="str">
        <f>IF(Afrapportering!V825="","",Afrapportering!V825)</f>
        <v/>
      </c>
      <c r="W844" s="30" t="str">
        <f>IF(Afrapportering!W825="","",Afrapportering!W825)</f>
        <v/>
      </c>
      <c r="X844" s="52" t="str">
        <f>IF(Afrapportering!X825="","",Afrapportering!X825)</f>
        <v/>
      </c>
      <c r="Y844" s="30" t="str">
        <f>IF(Afrapportering!Y825="","",Afrapportering!Y825)</f>
        <v/>
      </c>
      <c r="Z844" s="52" t="str">
        <f>IFERROR(MAX(IF(OR(V844="",X844=""),"",IF(AND(AND(MONTH(F844)&gt;=7,MONTH(F844)&lt;8),AND(MONTH(H844)&gt;=7,MONTH(H844)&lt;8)),(NETWORKDAYS(F844,H844,Lister!$D$7:$D$13)-V844)*T844/NETWORKDAYS(Lister!$D$19,Lister!$E$19,Lister!$D$7:$D$13),IF(AND(AND(MONTH(F844)&gt;=7,MONTH(F844)&lt;8),MONTH(H844)&gt;7),(NETWORKDAYS(F844,Lister!$E$19,Lister!$D$7:$D$13)-V844)*T844/NETWORKDAYS(Lister!$D$19,Lister!$E$19,Lister!$D$7:$D$13),IF(MONTH(F844)&gt;7,0)))),0),"")</f>
        <v/>
      </c>
      <c r="AA844" s="30" t="str">
        <f>IF(Afrapportering!AA825="","",Afrapportering!AA825)</f>
        <v/>
      </c>
      <c r="AB844" s="52" t="str">
        <f>IFERROR(MAX(IF(OR(V844="",X844=""),"",IF(AND(AND(MONTH(F844)&gt;=8,MONTH(F844)&lt;9),AND(MONTH(H844)&gt;=8,MONTH(H844)&lt;9)),(NETWORKDAYS(F844,H844,Lister!$D$7:$D$13)-X844)*T844/NETWORKDAYS(Lister!$D$20,Lister!$E$20,Lister!$D$7:$D$13),IF(AND(MONTH(F844)=7,MONTH(H844)=8),(NETWORKDAYS(Lister!$D$20,H844,Lister!$D$7:$D$13)-X844)*T844/NETWORKDAYS(Lister!$D$20,Lister!$E$20,Lister!$D$7:$D$13),IF(AND(MONTH(F844)=7,MONTH(H844)=7),0)))),0),"")</f>
        <v/>
      </c>
      <c r="AC844" s="30" t="str">
        <f>IF(Afrapportering!AC825="","",Afrapportering!AC825)</f>
        <v/>
      </c>
      <c r="AD844" s="52" t="str">
        <f t="shared" si="103"/>
        <v/>
      </c>
      <c r="AE844" s="52" t="str">
        <f t="shared" si="104"/>
        <v/>
      </c>
      <c r="AF844" s="30" t="str">
        <f t="shared" si="105"/>
        <v/>
      </c>
      <c r="AG844" s="30" t="str">
        <f t="shared" si="106"/>
        <v/>
      </c>
      <c r="AH844" s="3" t="str">
        <f t="shared" si="107"/>
        <v/>
      </c>
    </row>
    <row r="845" spans="1:34" x14ac:dyDescent="0.25">
      <c r="A845" s="13" t="str">
        <f>+Afrapportering!A826</f>
        <v/>
      </c>
      <c r="B845" s="13" t="str">
        <f>+Afrapportering!B826</f>
        <v/>
      </c>
      <c r="C845" s="13" t="str">
        <f>+Afrapportering!C826</f>
        <v/>
      </c>
      <c r="D845" s="13" t="str">
        <f>+Afrapportering!D826</f>
        <v/>
      </c>
      <c r="E845" s="14" t="str">
        <f>+Afrapportering!E826</f>
        <v/>
      </c>
      <c r="F845" s="139" t="str">
        <f>IF(Afrapportering!F826 = "", "",Afrapportering!F826)</f>
        <v/>
      </c>
      <c r="G845" s="14" t="str">
        <f>+Afrapportering!G826</f>
        <v/>
      </c>
      <c r="H845" s="139" t="str">
        <f>IF(Afrapportering!H826 = "","",Afrapportering!H826)</f>
        <v/>
      </c>
      <c r="I845" s="140" t="str">
        <f>+Afrapportering!I826</f>
        <v/>
      </c>
      <c r="J845" s="13" t="str">
        <f>+Afrapportering!J826</f>
        <v/>
      </c>
      <c r="K845" s="32" t="str">
        <f t="shared" si="100"/>
        <v/>
      </c>
      <c r="L845" s="31" t="str">
        <f>IF(Ansøgning!J831="","",Ansøgning!J831)</f>
        <v/>
      </c>
      <c r="M845" s="134" t="str">
        <f>IF(Afrapportering!M826="","",Afrapportering!M826)</f>
        <v/>
      </c>
      <c r="N845" s="31" t="str">
        <f>IF(Ansøgning!K831="","",Ansøgning!K831)</f>
        <v/>
      </c>
      <c r="O845" s="134">
        <f>IF(Afrapportering!O826="",,Afrapportering!O826)</f>
        <v>0</v>
      </c>
      <c r="P845" s="15" t="str">
        <f>IF(Ansøgning!L831="","",Ansøgning!L831)</f>
        <v/>
      </c>
      <c r="Q845" s="15" t="str">
        <f t="shared" si="101"/>
        <v/>
      </c>
      <c r="R845" s="15"/>
      <c r="S845" s="15" t="str">
        <f>IF(Afrapportering!S826="","",Afrapportering!S826)</f>
        <v/>
      </c>
      <c r="T845" s="31" t="str">
        <f t="shared" si="102"/>
        <v/>
      </c>
      <c r="U845" s="30" t="str">
        <f>IF(Afrapportering!U826="","",Afrapportering!U826)</f>
        <v/>
      </c>
      <c r="V845" s="52" t="str">
        <f>IF(Afrapportering!V826="","",Afrapportering!V826)</f>
        <v/>
      </c>
      <c r="W845" s="30" t="str">
        <f>IF(Afrapportering!W826="","",Afrapportering!W826)</f>
        <v/>
      </c>
      <c r="X845" s="52" t="str">
        <f>IF(Afrapportering!X826="","",Afrapportering!X826)</f>
        <v/>
      </c>
      <c r="Y845" s="30" t="str">
        <f>IF(Afrapportering!Y826="","",Afrapportering!Y826)</f>
        <v/>
      </c>
      <c r="Z845" s="52" t="str">
        <f>IFERROR(MAX(IF(OR(V845="",X845=""),"",IF(AND(AND(MONTH(F845)&gt;=7,MONTH(F845)&lt;8),AND(MONTH(H845)&gt;=7,MONTH(H845)&lt;8)),(NETWORKDAYS(F845,H845,Lister!$D$7:$D$13)-V845)*T845/NETWORKDAYS(Lister!$D$19,Lister!$E$19,Lister!$D$7:$D$13),IF(AND(AND(MONTH(F845)&gt;=7,MONTH(F845)&lt;8),MONTH(H845)&gt;7),(NETWORKDAYS(F845,Lister!$E$19,Lister!$D$7:$D$13)-V845)*T845/NETWORKDAYS(Lister!$D$19,Lister!$E$19,Lister!$D$7:$D$13),IF(MONTH(F845)&gt;7,0)))),0),"")</f>
        <v/>
      </c>
      <c r="AA845" s="30" t="str">
        <f>IF(Afrapportering!AA826="","",Afrapportering!AA826)</f>
        <v/>
      </c>
      <c r="AB845" s="52" t="str">
        <f>IFERROR(MAX(IF(OR(V845="",X845=""),"",IF(AND(AND(MONTH(F845)&gt;=8,MONTH(F845)&lt;9),AND(MONTH(H845)&gt;=8,MONTH(H845)&lt;9)),(NETWORKDAYS(F845,H845,Lister!$D$7:$D$13)-X845)*T845/NETWORKDAYS(Lister!$D$20,Lister!$E$20,Lister!$D$7:$D$13),IF(AND(MONTH(F845)=7,MONTH(H845)=8),(NETWORKDAYS(Lister!$D$20,H845,Lister!$D$7:$D$13)-X845)*T845/NETWORKDAYS(Lister!$D$20,Lister!$E$20,Lister!$D$7:$D$13),IF(AND(MONTH(F845)=7,MONTH(H845)=7),0)))),0),"")</f>
        <v/>
      </c>
      <c r="AC845" s="30" t="str">
        <f>IF(Afrapportering!AC826="","",Afrapportering!AC826)</f>
        <v/>
      </c>
      <c r="AD845" s="52" t="str">
        <f t="shared" si="103"/>
        <v/>
      </c>
      <c r="AE845" s="52" t="str">
        <f t="shared" si="104"/>
        <v/>
      </c>
      <c r="AF845" s="30" t="str">
        <f t="shared" si="105"/>
        <v/>
      </c>
      <c r="AG845" s="30" t="str">
        <f t="shared" si="106"/>
        <v/>
      </c>
      <c r="AH845" s="3" t="str">
        <f t="shared" si="107"/>
        <v/>
      </c>
    </row>
    <row r="846" spans="1:34" x14ac:dyDescent="0.25">
      <c r="A846" s="13" t="str">
        <f>+Afrapportering!A827</f>
        <v/>
      </c>
      <c r="B846" s="13" t="str">
        <f>+Afrapportering!B827</f>
        <v/>
      </c>
      <c r="C846" s="13" t="str">
        <f>+Afrapportering!C827</f>
        <v/>
      </c>
      <c r="D846" s="13" t="str">
        <f>+Afrapportering!D827</f>
        <v/>
      </c>
      <c r="E846" s="14" t="str">
        <f>+Afrapportering!E827</f>
        <v/>
      </c>
      <c r="F846" s="139" t="str">
        <f>IF(Afrapportering!F827 = "", "",Afrapportering!F827)</f>
        <v/>
      </c>
      <c r="G846" s="14" t="str">
        <f>+Afrapportering!G827</f>
        <v/>
      </c>
      <c r="H846" s="139" t="str">
        <f>IF(Afrapportering!H827 = "","",Afrapportering!H827)</f>
        <v/>
      </c>
      <c r="I846" s="140" t="str">
        <f>+Afrapportering!I827</f>
        <v/>
      </c>
      <c r="J846" s="13" t="str">
        <f>+Afrapportering!J827</f>
        <v/>
      </c>
      <c r="K846" s="32" t="str">
        <f t="shared" si="100"/>
        <v/>
      </c>
      <c r="L846" s="31" t="str">
        <f>IF(Ansøgning!J832="","",Ansøgning!J832)</f>
        <v/>
      </c>
      <c r="M846" s="134" t="str">
        <f>IF(Afrapportering!M827="","",Afrapportering!M827)</f>
        <v/>
      </c>
      <c r="N846" s="31" t="str">
        <f>IF(Ansøgning!K832="","",Ansøgning!K832)</f>
        <v/>
      </c>
      <c r="O846" s="134">
        <f>IF(Afrapportering!O827="",,Afrapportering!O827)</f>
        <v>0</v>
      </c>
      <c r="P846" s="15" t="str">
        <f>IF(Ansøgning!L832="","",Ansøgning!L832)</f>
        <v/>
      </c>
      <c r="Q846" s="15" t="str">
        <f t="shared" si="101"/>
        <v/>
      </c>
      <c r="R846" s="15"/>
      <c r="S846" s="15" t="str">
        <f>IF(Afrapportering!S827="","",Afrapportering!S827)</f>
        <v/>
      </c>
      <c r="T846" s="31" t="str">
        <f t="shared" si="102"/>
        <v/>
      </c>
      <c r="U846" s="30" t="str">
        <f>IF(Afrapportering!U827="","",Afrapportering!U827)</f>
        <v/>
      </c>
      <c r="V846" s="52" t="str">
        <f>IF(Afrapportering!V827="","",Afrapportering!V827)</f>
        <v/>
      </c>
      <c r="W846" s="30" t="str">
        <f>IF(Afrapportering!W827="","",Afrapportering!W827)</f>
        <v/>
      </c>
      <c r="X846" s="52" t="str">
        <f>IF(Afrapportering!X827="","",Afrapportering!X827)</f>
        <v/>
      </c>
      <c r="Y846" s="30" t="str">
        <f>IF(Afrapportering!Y827="","",Afrapportering!Y827)</f>
        <v/>
      </c>
      <c r="Z846" s="52" t="str">
        <f>IFERROR(MAX(IF(OR(V846="",X846=""),"",IF(AND(AND(MONTH(F846)&gt;=7,MONTH(F846)&lt;8),AND(MONTH(H846)&gt;=7,MONTH(H846)&lt;8)),(NETWORKDAYS(F846,H846,Lister!$D$7:$D$13)-V846)*T846/NETWORKDAYS(Lister!$D$19,Lister!$E$19,Lister!$D$7:$D$13),IF(AND(AND(MONTH(F846)&gt;=7,MONTH(F846)&lt;8),MONTH(H846)&gt;7),(NETWORKDAYS(F846,Lister!$E$19,Lister!$D$7:$D$13)-V846)*T846/NETWORKDAYS(Lister!$D$19,Lister!$E$19,Lister!$D$7:$D$13),IF(MONTH(F846)&gt;7,0)))),0),"")</f>
        <v/>
      </c>
      <c r="AA846" s="30" t="str">
        <f>IF(Afrapportering!AA827="","",Afrapportering!AA827)</f>
        <v/>
      </c>
      <c r="AB846" s="52" t="str">
        <f>IFERROR(MAX(IF(OR(V846="",X846=""),"",IF(AND(AND(MONTH(F846)&gt;=8,MONTH(F846)&lt;9),AND(MONTH(H846)&gt;=8,MONTH(H846)&lt;9)),(NETWORKDAYS(F846,H846,Lister!$D$7:$D$13)-X846)*T846/NETWORKDAYS(Lister!$D$20,Lister!$E$20,Lister!$D$7:$D$13),IF(AND(MONTH(F846)=7,MONTH(H846)=8),(NETWORKDAYS(Lister!$D$20,H846,Lister!$D$7:$D$13)-X846)*T846/NETWORKDAYS(Lister!$D$20,Lister!$E$20,Lister!$D$7:$D$13),IF(AND(MONTH(F846)=7,MONTH(H846)=7),0)))),0),"")</f>
        <v/>
      </c>
      <c r="AC846" s="30" t="str">
        <f>IF(Afrapportering!AC827="","",Afrapportering!AC827)</f>
        <v/>
      </c>
      <c r="AD846" s="52" t="str">
        <f t="shared" si="103"/>
        <v/>
      </c>
      <c r="AE846" s="52" t="str">
        <f t="shared" si="104"/>
        <v/>
      </c>
      <c r="AF846" s="30" t="str">
        <f t="shared" si="105"/>
        <v/>
      </c>
      <c r="AG846" s="30" t="str">
        <f t="shared" si="106"/>
        <v/>
      </c>
      <c r="AH846" s="3" t="str">
        <f t="shared" si="107"/>
        <v/>
      </c>
    </row>
    <row r="847" spans="1:34" x14ac:dyDescent="0.25">
      <c r="A847" s="13" t="str">
        <f>+Afrapportering!A828</f>
        <v/>
      </c>
      <c r="B847" s="13" t="str">
        <f>+Afrapportering!B828</f>
        <v/>
      </c>
      <c r="C847" s="13" t="str">
        <f>+Afrapportering!C828</f>
        <v/>
      </c>
      <c r="D847" s="13" t="str">
        <f>+Afrapportering!D828</f>
        <v/>
      </c>
      <c r="E847" s="14" t="str">
        <f>+Afrapportering!E828</f>
        <v/>
      </c>
      <c r="F847" s="139" t="str">
        <f>IF(Afrapportering!F828 = "", "",Afrapportering!F828)</f>
        <v/>
      </c>
      <c r="G847" s="14" t="str">
        <f>+Afrapportering!G828</f>
        <v/>
      </c>
      <c r="H847" s="139" t="str">
        <f>IF(Afrapportering!H828 = "","",Afrapportering!H828)</f>
        <v/>
      </c>
      <c r="I847" s="140" t="str">
        <f>+Afrapportering!I828</f>
        <v/>
      </c>
      <c r="J847" s="13" t="str">
        <f>+Afrapportering!J828</f>
        <v/>
      </c>
      <c r="K847" s="32" t="str">
        <f t="shared" si="100"/>
        <v/>
      </c>
      <c r="L847" s="31" t="str">
        <f>IF(Ansøgning!J833="","",Ansøgning!J833)</f>
        <v/>
      </c>
      <c r="M847" s="134" t="str">
        <f>IF(Afrapportering!M828="","",Afrapportering!M828)</f>
        <v/>
      </c>
      <c r="N847" s="31" t="str">
        <f>IF(Ansøgning!K833="","",Ansøgning!K833)</f>
        <v/>
      </c>
      <c r="O847" s="134">
        <f>IF(Afrapportering!O828="",,Afrapportering!O828)</f>
        <v>0</v>
      </c>
      <c r="P847" s="15" t="str">
        <f>IF(Ansøgning!L833="","",Ansøgning!L833)</f>
        <v/>
      </c>
      <c r="Q847" s="15" t="str">
        <f t="shared" si="101"/>
        <v/>
      </c>
      <c r="R847" s="15"/>
      <c r="S847" s="15" t="str">
        <f>IF(Afrapportering!S828="","",Afrapportering!S828)</f>
        <v/>
      </c>
      <c r="T847" s="31" t="str">
        <f t="shared" si="102"/>
        <v/>
      </c>
      <c r="U847" s="30" t="str">
        <f>IF(Afrapportering!U828="","",Afrapportering!U828)</f>
        <v/>
      </c>
      <c r="V847" s="52" t="str">
        <f>IF(Afrapportering!V828="","",Afrapportering!V828)</f>
        <v/>
      </c>
      <c r="W847" s="30" t="str">
        <f>IF(Afrapportering!W828="","",Afrapportering!W828)</f>
        <v/>
      </c>
      <c r="X847" s="52" t="str">
        <f>IF(Afrapportering!X828="","",Afrapportering!X828)</f>
        <v/>
      </c>
      <c r="Y847" s="30" t="str">
        <f>IF(Afrapportering!Y828="","",Afrapportering!Y828)</f>
        <v/>
      </c>
      <c r="Z847" s="52" t="str">
        <f>IFERROR(MAX(IF(OR(V847="",X847=""),"",IF(AND(AND(MONTH(F847)&gt;=7,MONTH(F847)&lt;8),AND(MONTH(H847)&gt;=7,MONTH(H847)&lt;8)),(NETWORKDAYS(F847,H847,Lister!$D$7:$D$13)-V847)*T847/NETWORKDAYS(Lister!$D$19,Lister!$E$19,Lister!$D$7:$D$13),IF(AND(AND(MONTH(F847)&gt;=7,MONTH(F847)&lt;8),MONTH(H847)&gt;7),(NETWORKDAYS(F847,Lister!$E$19,Lister!$D$7:$D$13)-V847)*T847/NETWORKDAYS(Lister!$D$19,Lister!$E$19,Lister!$D$7:$D$13),IF(MONTH(F847)&gt;7,0)))),0),"")</f>
        <v/>
      </c>
      <c r="AA847" s="30" t="str">
        <f>IF(Afrapportering!AA828="","",Afrapportering!AA828)</f>
        <v/>
      </c>
      <c r="AB847" s="52" t="str">
        <f>IFERROR(MAX(IF(OR(V847="",X847=""),"",IF(AND(AND(MONTH(F847)&gt;=8,MONTH(F847)&lt;9),AND(MONTH(H847)&gt;=8,MONTH(H847)&lt;9)),(NETWORKDAYS(F847,H847,Lister!$D$7:$D$13)-X847)*T847/NETWORKDAYS(Lister!$D$20,Lister!$E$20,Lister!$D$7:$D$13),IF(AND(MONTH(F847)=7,MONTH(H847)=8),(NETWORKDAYS(Lister!$D$20,H847,Lister!$D$7:$D$13)-X847)*T847/NETWORKDAYS(Lister!$D$20,Lister!$E$20,Lister!$D$7:$D$13),IF(AND(MONTH(F847)=7,MONTH(H847)=7),0)))),0),"")</f>
        <v/>
      </c>
      <c r="AC847" s="30" t="str">
        <f>IF(Afrapportering!AC828="","",Afrapportering!AC828)</f>
        <v/>
      </c>
      <c r="AD847" s="52" t="str">
        <f t="shared" si="103"/>
        <v/>
      </c>
      <c r="AE847" s="52" t="str">
        <f t="shared" si="104"/>
        <v/>
      </c>
      <c r="AF847" s="30" t="str">
        <f t="shared" si="105"/>
        <v/>
      </c>
      <c r="AG847" s="30" t="str">
        <f t="shared" si="106"/>
        <v/>
      </c>
      <c r="AH847" s="3" t="str">
        <f t="shared" si="107"/>
        <v/>
      </c>
    </row>
    <row r="848" spans="1:34" x14ac:dyDescent="0.25">
      <c r="A848" s="13" t="str">
        <f>+Afrapportering!A829</f>
        <v/>
      </c>
      <c r="B848" s="13" t="str">
        <f>+Afrapportering!B829</f>
        <v/>
      </c>
      <c r="C848" s="13" t="str">
        <f>+Afrapportering!C829</f>
        <v/>
      </c>
      <c r="D848" s="13" t="str">
        <f>+Afrapportering!D829</f>
        <v/>
      </c>
      <c r="E848" s="14" t="str">
        <f>+Afrapportering!E829</f>
        <v/>
      </c>
      <c r="F848" s="139" t="str">
        <f>IF(Afrapportering!F829 = "", "",Afrapportering!F829)</f>
        <v/>
      </c>
      <c r="G848" s="14" t="str">
        <f>+Afrapportering!G829</f>
        <v/>
      </c>
      <c r="H848" s="139" t="str">
        <f>IF(Afrapportering!H829 = "","",Afrapportering!H829)</f>
        <v/>
      </c>
      <c r="I848" s="140" t="str">
        <f>+Afrapportering!I829</f>
        <v/>
      </c>
      <c r="J848" s="13" t="str">
        <f>+Afrapportering!J829</f>
        <v/>
      </c>
      <c r="K848" s="32" t="str">
        <f t="shared" si="100"/>
        <v/>
      </c>
      <c r="L848" s="31" t="str">
        <f>IF(Ansøgning!J834="","",Ansøgning!J834)</f>
        <v/>
      </c>
      <c r="M848" s="134" t="str">
        <f>IF(Afrapportering!M829="","",Afrapportering!M829)</f>
        <v/>
      </c>
      <c r="N848" s="31" t="str">
        <f>IF(Ansøgning!K834="","",Ansøgning!K834)</f>
        <v/>
      </c>
      <c r="O848" s="134">
        <f>IF(Afrapportering!O829="",,Afrapportering!O829)</f>
        <v>0</v>
      </c>
      <c r="P848" s="15" t="str">
        <f>IF(Ansøgning!L834="","",Ansøgning!L834)</f>
        <v/>
      </c>
      <c r="Q848" s="15" t="str">
        <f t="shared" si="101"/>
        <v/>
      </c>
      <c r="R848" s="15"/>
      <c r="S848" s="15" t="str">
        <f>IF(Afrapportering!S829="","",Afrapportering!S829)</f>
        <v/>
      </c>
      <c r="T848" s="31" t="str">
        <f t="shared" si="102"/>
        <v/>
      </c>
      <c r="U848" s="30" t="str">
        <f>IF(Afrapportering!U829="","",Afrapportering!U829)</f>
        <v/>
      </c>
      <c r="V848" s="52" t="str">
        <f>IF(Afrapportering!V829="","",Afrapportering!V829)</f>
        <v/>
      </c>
      <c r="W848" s="30" t="str">
        <f>IF(Afrapportering!W829="","",Afrapportering!W829)</f>
        <v/>
      </c>
      <c r="X848" s="52" t="str">
        <f>IF(Afrapportering!X829="","",Afrapportering!X829)</f>
        <v/>
      </c>
      <c r="Y848" s="30" t="str">
        <f>IF(Afrapportering!Y829="","",Afrapportering!Y829)</f>
        <v/>
      </c>
      <c r="Z848" s="52" t="str">
        <f>IFERROR(MAX(IF(OR(V848="",X848=""),"",IF(AND(AND(MONTH(F848)&gt;=7,MONTH(F848)&lt;8),AND(MONTH(H848)&gt;=7,MONTH(H848)&lt;8)),(NETWORKDAYS(F848,H848,Lister!$D$7:$D$13)-V848)*T848/NETWORKDAYS(Lister!$D$19,Lister!$E$19,Lister!$D$7:$D$13),IF(AND(AND(MONTH(F848)&gt;=7,MONTH(F848)&lt;8),MONTH(H848)&gt;7),(NETWORKDAYS(F848,Lister!$E$19,Lister!$D$7:$D$13)-V848)*T848/NETWORKDAYS(Lister!$D$19,Lister!$E$19,Lister!$D$7:$D$13),IF(MONTH(F848)&gt;7,0)))),0),"")</f>
        <v/>
      </c>
      <c r="AA848" s="30" t="str">
        <f>IF(Afrapportering!AA829="","",Afrapportering!AA829)</f>
        <v/>
      </c>
      <c r="AB848" s="52" t="str">
        <f>IFERROR(MAX(IF(OR(V848="",X848=""),"",IF(AND(AND(MONTH(F848)&gt;=8,MONTH(F848)&lt;9),AND(MONTH(H848)&gt;=8,MONTH(H848)&lt;9)),(NETWORKDAYS(F848,H848,Lister!$D$7:$D$13)-X848)*T848/NETWORKDAYS(Lister!$D$20,Lister!$E$20,Lister!$D$7:$D$13),IF(AND(MONTH(F848)=7,MONTH(H848)=8),(NETWORKDAYS(Lister!$D$20,H848,Lister!$D$7:$D$13)-X848)*T848/NETWORKDAYS(Lister!$D$20,Lister!$E$20,Lister!$D$7:$D$13),IF(AND(MONTH(F848)=7,MONTH(H848)=7),0)))),0),"")</f>
        <v/>
      </c>
      <c r="AC848" s="30" t="str">
        <f>IF(Afrapportering!AC829="","",Afrapportering!AC829)</f>
        <v/>
      </c>
      <c r="AD848" s="52" t="str">
        <f t="shared" si="103"/>
        <v/>
      </c>
      <c r="AE848" s="52" t="str">
        <f t="shared" si="104"/>
        <v/>
      </c>
      <c r="AF848" s="30" t="str">
        <f t="shared" si="105"/>
        <v/>
      </c>
      <c r="AG848" s="30" t="str">
        <f t="shared" si="106"/>
        <v/>
      </c>
      <c r="AH848" s="3" t="str">
        <f t="shared" si="107"/>
        <v/>
      </c>
    </row>
    <row r="849" spans="1:34" x14ac:dyDescent="0.25">
      <c r="A849" s="13" t="str">
        <f>+Afrapportering!A830</f>
        <v/>
      </c>
      <c r="B849" s="13" t="str">
        <f>+Afrapportering!B830</f>
        <v/>
      </c>
      <c r="C849" s="13" t="str">
        <f>+Afrapportering!C830</f>
        <v/>
      </c>
      <c r="D849" s="13" t="str">
        <f>+Afrapportering!D830</f>
        <v/>
      </c>
      <c r="E849" s="14" t="str">
        <f>+Afrapportering!E830</f>
        <v/>
      </c>
      <c r="F849" s="139" t="str">
        <f>IF(Afrapportering!F830 = "", "",Afrapportering!F830)</f>
        <v/>
      </c>
      <c r="G849" s="14" t="str">
        <f>+Afrapportering!G830</f>
        <v/>
      </c>
      <c r="H849" s="139" t="str">
        <f>IF(Afrapportering!H830 = "","",Afrapportering!H830)</f>
        <v/>
      </c>
      <c r="I849" s="140" t="str">
        <f>+Afrapportering!I830</f>
        <v/>
      </c>
      <c r="J849" s="13" t="str">
        <f>+Afrapportering!J830</f>
        <v/>
      </c>
      <c r="K849" s="32" t="str">
        <f t="shared" si="100"/>
        <v/>
      </c>
      <c r="L849" s="31" t="str">
        <f>IF(Ansøgning!J835="","",Ansøgning!J835)</f>
        <v/>
      </c>
      <c r="M849" s="134" t="str">
        <f>IF(Afrapportering!M830="","",Afrapportering!M830)</f>
        <v/>
      </c>
      <c r="N849" s="31" t="str">
        <f>IF(Ansøgning!K835="","",Ansøgning!K835)</f>
        <v/>
      </c>
      <c r="O849" s="134">
        <f>IF(Afrapportering!O830="",,Afrapportering!O830)</f>
        <v>0</v>
      </c>
      <c r="P849" s="15" t="str">
        <f>IF(Ansøgning!L835="","",Ansøgning!L835)</f>
        <v/>
      </c>
      <c r="Q849" s="15" t="str">
        <f t="shared" si="101"/>
        <v/>
      </c>
      <c r="R849" s="15"/>
      <c r="S849" s="15" t="str">
        <f>IF(Afrapportering!S830="","",Afrapportering!S830)</f>
        <v/>
      </c>
      <c r="T849" s="31" t="str">
        <f t="shared" si="102"/>
        <v/>
      </c>
      <c r="U849" s="30" t="str">
        <f>IF(Afrapportering!U830="","",Afrapportering!U830)</f>
        <v/>
      </c>
      <c r="V849" s="52" t="str">
        <f>IF(Afrapportering!V830="","",Afrapportering!V830)</f>
        <v/>
      </c>
      <c r="W849" s="30" t="str">
        <f>IF(Afrapportering!W830="","",Afrapportering!W830)</f>
        <v/>
      </c>
      <c r="X849" s="52" t="str">
        <f>IF(Afrapportering!X830="","",Afrapportering!X830)</f>
        <v/>
      </c>
      <c r="Y849" s="30" t="str">
        <f>IF(Afrapportering!Y830="","",Afrapportering!Y830)</f>
        <v/>
      </c>
      <c r="Z849" s="52" t="str">
        <f>IFERROR(MAX(IF(OR(V849="",X849=""),"",IF(AND(AND(MONTH(F849)&gt;=7,MONTH(F849)&lt;8),AND(MONTH(H849)&gt;=7,MONTH(H849)&lt;8)),(NETWORKDAYS(F849,H849,Lister!$D$7:$D$13)-V849)*T849/NETWORKDAYS(Lister!$D$19,Lister!$E$19,Lister!$D$7:$D$13),IF(AND(AND(MONTH(F849)&gt;=7,MONTH(F849)&lt;8),MONTH(H849)&gt;7),(NETWORKDAYS(F849,Lister!$E$19,Lister!$D$7:$D$13)-V849)*T849/NETWORKDAYS(Lister!$D$19,Lister!$E$19,Lister!$D$7:$D$13),IF(MONTH(F849)&gt;7,0)))),0),"")</f>
        <v/>
      </c>
      <c r="AA849" s="30" t="str">
        <f>IF(Afrapportering!AA830="","",Afrapportering!AA830)</f>
        <v/>
      </c>
      <c r="AB849" s="52" t="str">
        <f>IFERROR(MAX(IF(OR(V849="",X849=""),"",IF(AND(AND(MONTH(F849)&gt;=8,MONTH(F849)&lt;9),AND(MONTH(H849)&gt;=8,MONTH(H849)&lt;9)),(NETWORKDAYS(F849,H849,Lister!$D$7:$D$13)-X849)*T849/NETWORKDAYS(Lister!$D$20,Lister!$E$20,Lister!$D$7:$D$13),IF(AND(MONTH(F849)=7,MONTH(H849)=8),(NETWORKDAYS(Lister!$D$20,H849,Lister!$D$7:$D$13)-X849)*T849/NETWORKDAYS(Lister!$D$20,Lister!$E$20,Lister!$D$7:$D$13),IF(AND(MONTH(F849)=7,MONTH(H849)=7),0)))),0),"")</f>
        <v/>
      </c>
      <c r="AC849" s="30" t="str">
        <f>IF(Afrapportering!AC830="","",Afrapportering!AC830)</f>
        <v/>
      </c>
      <c r="AD849" s="52" t="str">
        <f t="shared" si="103"/>
        <v/>
      </c>
      <c r="AE849" s="52" t="str">
        <f t="shared" si="104"/>
        <v/>
      </c>
      <c r="AF849" s="30" t="str">
        <f t="shared" si="105"/>
        <v/>
      </c>
      <c r="AG849" s="30" t="str">
        <f t="shared" si="106"/>
        <v/>
      </c>
      <c r="AH849" s="3" t="str">
        <f t="shared" si="107"/>
        <v/>
      </c>
    </row>
    <row r="850" spans="1:34" x14ac:dyDescent="0.25">
      <c r="A850" s="13" t="str">
        <f>+Afrapportering!A831</f>
        <v/>
      </c>
      <c r="B850" s="13" t="str">
        <f>+Afrapportering!B831</f>
        <v/>
      </c>
      <c r="C850" s="13" t="str">
        <f>+Afrapportering!C831</f>
        <v/>
      </c>
      <c r="D850" s="13" t="str">
        <f>+Afrapportering!D831</f>
        <v/>
      </c>
      <c r="E850" s="14" t="str">
        <f>+Afrapportering!E831</f>
        <v/>
      </c>
      <c r="F850" s="139" t="str">
        <f>IF(Afrapportering!F831 = "", "",Afrapportering!F831)</f>
        <v/>
      </c>
      <c r="G850" s="14" t="str">
        <f>+Afrapportering!G831</f>
        <v/>
      </c>
      <c r="H850" s="139" t="str">
        <f>IF(Afrapportering!H831 = "","",Afrapportering!H831)</f>
        <v/>
      </c>
      <c r="I850" s="140" t="str">
        <f>+Afrapportering!I831</f>
        <v/>
      </c>
      <c r="J850" s="13" t="str">
        <f>+Afrapportering!J831</f>
        <v/>
      </c>
      <c r="K850" s="32" t="str">
        <f t="shared" si="100"/>
        <v/>
      </c>
      <c r="L850" s="31" t="str">
        <f>IF(Ansøgning!J836="","",Ansøgning!J836)</f>
        <v/>
      </c>
      <c r="M850" s="134" t="str">
        <f>IF(Afrapportering!M831="","",Afrapportering!M831)</f>
        <v/>
      </c>
      <c r="N850" s="31" t="str">
        <f>IF(Ansøgning!K836="","",Ansøgning!K836)</f>
        <v/>
      </c>
      <c r="O850" s="134">
        <f>IF(Afrapportering!O831="",,Afrapportering!O831)</f>
        <v>0</v>
      </c>
      <c r="P850" s="15" t="str">
        <f>IF(Ansøgning!L836="","",Ansøgning!L836)</f>
        <v/>
      </c>
      <c r="Q850" s="15" t="str">
        <f t="shared" si="101"/>
        <v/>
      </c>
      <c r="R850" s="15"/>
      <c r="S850" s="15" t="str">
        <f>IF(Afrapportering!S831="","",Afrapportering!S831)</f>
        <v/>
      </c>
      <c r="T850" s="31" t="str">
        <f t="shared" si="102"/>
        <v/>
      </c>
      <c r="U850" s="30" t="str">
        <f>IF(Afrapportering!U831="","",Afrapportering!U831)</f>
        <v/>
      </c>
      <c r="V850" s="52" t="str">
        <f>IF(Afrapportering!V831="","",Afrapportering!V831)</f>
        <v/>
      </c>
      <c r="W850" s="30" t="str">
        <f>IF(Afrapportering!W831="","",Afrapportering!W831)</f>
        <v/>
      </c>
      <c r="X850" s="52" t="str">
        <f>IF(Afrapportering!X831="","",Afrapportering!X831)</f>
        <v/>
      </c>
      <c r="Y850" s="30" t="str">
        <f>IF(Afrapportering!Y831="","",Afrapportering!Y831)</f>
        <v/>
      </c>
      <c r="Z850" s="52" t="str">
        <f>IFERROR(MAX(IF(OR(V850="",X850=""),"",IF(AND(AND(MONTH(F850)&gt;=7,MONTH(F850)&lt;8),AND(MONTH(H850)&gt;=7,MONTH(H850)&lt;8)),(NETWORKDAYS(F850,H850,Lister!$D$7:$D$13)-V850)*T850/NETWORKDAYS(Lister!$D$19,Lister!$E$19,Lister!$D$7:$D$13),IF(AND(AND(MONTH(F850)&gt;=7,MONTH(F850)&lt;8),MONTH(H850)&gt;7),(NETWORKDAYS(F850,Lister!$E$19,Lister!$D$7:$D$13)-V850)*T850/NETWORKDAYS(Lister!$D$19,Lister!$E$19,Lister!$D$7:$D$13),IF(MONTH(F850)&gt;7,0)))),0),"")</f>
        <v/>
      </c>
      <c r="AA850" s="30" t="str">
        <f>IF(Afrapportering!AA831="","",Afrapportering!AA831)</f>
        <v/>
      </c>
      <c r="AB850" s="52" t="str">
        <f>IFERROR(MAX(IF(OR(V850="",X850=""),"",IF(AND(AND(MONTH(F850)&gt;=8,MONTH(F850)&lt;9),AND(MONTH(H850)&gt;=8,MONTH(H850)&lt;9)),(NETWORKDAYS(F850,H850,Lister!$D$7:$D$13)-X850)*T850/NETWORKDAYS(Lister!$D$20,Lister!$E$20,Lister!$D$7:$D$13),IF(AND(MONTH(F850)=7,MONTH(H850)=8),(NETWORKDAYS(Lister!$D$20,H850,Lister!$D$7:$D$13)-X850)*T850/NETWORKDAYS(Lister!$D$20,Lister!$E$20,Lister!$D$7:$D$13),IF(AND(MONTH(F850)=7,MONTH(H850)=7),0)))),0),"")</f>
        <v/>
      </c>
      <c r="AC850" s="30" t="str">
        <f>IF(Afrapportering!AC831="","",Afrapportering!AC831)</f>
        <v/>
      </c>
      <c r="AD850" s="52" t="str">
        <f t="shared" si="103"/>
        <v/>
      </c>
      <c r="AE850" s="52" t="str">
        <f t="shared" si="104"/>
        <v/>
      </c>
      <c r="AF850" s="30" t="str">
        <f t="shared" si="105"/>
        <v/>
      </c>
      <c r="AG850" s="30" t="str">
        <f t="shared" si="106"/>
        <v/>
      </c>
      <c r="AH850" s="3" t="str">
        <f t="shared" si="107"/>
        <v/>
      </c>
    </row>
    <row r="851" spans="1:34" x14ac:dyDescent="0.25">
      <c r="A851" s="13" t="str">
        <f>+Afrapportering!A832</f>
        <v/>
      </c>
      <c r="B851" s="13" t="str">
        <f>+Afrapportering!B832</f>
        <v/>
      </c>
      <c r="C851" s="13" t="str">
        <f>+Afrapportering!C832</f>
        <v/>
      </c>
      <c r="D851" s="13" t="str">
        <f>+Afrapportering!D832</f>
        <v/>
      </c>
      <c r="E851" s="14" t="str">
        <f>+Afrapportering!E832</f>
        <v/>
      </c>
      <c r="F851" s="139" t="str">
        <f>IF(Afrapportering!F832 = "", "",Afrapportering!F832)</f>
        <v/>
      </c>
      <c r="G851" s="14" t="str">
        <f>+Afrapportering!G832</f>
        <v/>
      </c>
      <c r="H851" s="139" t="str">
        <f>IF(Afrapportering!H832 = "","",Afrapportering!H832)</f>
        <v/>
      </c>
      <c r="I851" s="140" t="str">
        <f>+Afrapportering!I832</f>
        <v/>
      </c>
      <c r="J851" s="13" t="str">
        <f>+Afrapportering!J832</f>
        <v/>
      </c>
      <c r="K851" s="32" t="str">
        <f t="shared" si="100"/>
        <v/>
      </c>
      <c r="L851" s="31" t="str">
        <f>IF(Ansøgning!J837="","",Ansøgning!J837)</f>
        <v/>
      </c>
      <c r="M851" s="134" t="str">
        <f>IF(Afrapportering!M832="","",Afrapportering!M832)</f>
        <v/>
      </c>
      <c r="N851" s="31" t="str">
        <f>IF(Ansøgning!K837="","",Ansøgning!K837)</f>
        <v/>
      </c>
      <c r="O851" s="134">
        <f>IF(Afrapportering!O832="",,Afrapportering!O832)</f>
        <v>0</v>
      </c>
      <c r="P851" s="15" t="str">
        <f>IF(Ansøgning!L837="","",Ansøgning!L837)</f>
        <v/>
      </c>
      <c r="Q851" s="15" t="str">
        <f t="shared" si="101"/>
        <v/>
      </c>
      <c r="R851" s="15"/>
      <c r="S851" s="15" t="str">
        <f>IF(Afrapportering!S832="","",Afrapportering!S832)</f>
        <v/>
      </c>
      <c r="T851" s="31" t="str">
        <f t="shared" si="102"/>
        <v/>
      </c>
      <c r="U851" s="30" t="str">
        <f>IF(Afrapportering!U832="","",Afrapportering!U832)</f>
        <v/>
      </c>
      <c r="V851" s="52" t="str">
        <f>IF(Afrapportering!V832="","",Afrapportering!V832)</f>
        <v/>
      </c>
      <c r="W851" s="30" t="str">
        <f>IF(Afrapportering!W832="","",Afrapportering!W832)</f>
        <v/>
      </c>
      <c r="X851" s="52" t="str">
        <f>IF(Afrapportering!X832="","",Afrapportering!X832)</f>
        <v/>
      </c>
      <c r="Y851" s="30" t="str">
        <f>IF(Afrapportering!Y832="","",Afrapportering!Y832)</f>
        <v/>
      </c>
      <c r="Z851" s="52" t="str">
        <f>IFERROR(MAX(IF(OR(V851="",X851=""),"",IF(AND(AND(MONTH(F851)&gt;=7,MONTH(F851)&lt;8),AND(MONTH(H851)&gt;=7,MONTH(H851)&lt;8)),(NETWORKDAYS(F851,H851,Lister!$D$7:$D$13)-V851)*T851/NETWORKDAYS(Lister!$D$19,Lister!$E$19,Lister!$D$7:$D$13),IF(AND(AND(MONTH(F851)&gt;=7,MONTH(F851)&lt;8),MONTH(H851)&gt;7),(NETWORKDAYS(F851,Lister!$E$19,Lister!$D$7:$D$13)-V851)*T851/NETWORKDAYS(Lister!$D$19,Lister!$E$19,Lister!$D$7:$D$13),IF(MONTH(F851)&gt;7,0)))),0),"")</f>
        <v/>
      </c>
      <c r="AA851" s="30" t="str">
        <f>IF(Afrapportering!AA832="","",Afrapportering!AA832)</f>
        <v/>
      </c>
      <c r="AB851" s="52" t="str">
        <f>IFERROR(MAX(IF(OR(V851="",X851=""),"",IF(AND(AND(MONTH(F851)&gt;=8,MONTH(F851)&lt;9),AND(MONTH(H851)&gt;=8,MONTH(H851)&lt;9)),(NETWORKDAYS(F851,H851,Lister!$D$7:$D$13)-X851)*T851/NETWORKDAYS(Lister!$D$20,Lister!$E$20,Lister!$D$7:$D$13),IF(AND(MONTH(F851)=7,MONTH(H851)=8),(NETWORKDAYS(Lister!$D$20,H851,Lister!$D$7:$D$13)-X851)*T851/NETWORKDAYS(Lister!$D$20,Lister!$E$20,Lister!$D$7:$D$13),IF(AND(MONTH(F851)=7,MONTH(H851)=7),0)))),0),"")</f>
        <v/>
      </c>
      <c r="AC851" s="30" t="str">
        <f>IF(Afrapportering!AC832="","",Afrapportering!AC832)</f>
        <v/>
      </c>
      <c r="AD851" s="52" t="str">
        <f t="shared" si="103"/>
        <v/>
      </c>
      <c r="AE851" s="52" t="str">
        <f t="shared" si="104"/>
        <v/>
      </c>
      <c r="AF851" s="30" t="str">
        <f t="shared" si="105"/>
        <v/>
      </c>
      <c r="AG851" s="30" t="str">
        <f t="shared" si="106"/>
        <v/>
      </c>
      <c r="AH851" s="3" t="str">
        <f t="shared" si="107"/>
        <v/>
      </c>
    </row>
    <row r="852" spans="1:34" x14ac:dyDescent="0.25">
      <c r="A852" s="13" t="str">
        <f>+Afrapportering!A833</f>
        <v/>
      </c>
      <c r="B852" s="13" t="str">
        <f>+Afrapportering!B833</f>
        <v/>
      </c>
      <c r="C852" s="13" t="str">
        <f>+Afrapportering!C833</f>
        <v/>
      </c>
      <c r="D852" s="13" t="str">
        <f>+Afrapportering!D833</f>
        <v/>
      </c>
      <c r="E852" s="14" t="str">
        <f>+Afrapportering!E833</f>
        <v/>
      </c>
      <c r="F852" s="139" t="str">
        <f>IF(Afrapportering!F833 = "", "",Afrapportering!F833)</f>
        <v/>
      </c>
      <c r="G852" s="14" t="str">
        <f>+Afrapportering!G833</f>
        <v/>
      </c>
      <c r="H852" s="139" t="str">
        <f>IF(Afrapportering!H833 = "","",Afrapportering!H833)</f>
        <v/>
      </c>
      <c r="I852" s="140" t="str">
        <f>+Afrapportering!I833</f>
        <v/>
      </c>
      <c r="J852" s="13" t="str">
        <f>+Afrapportering!J833</f>
        <v/>
      </c>
      <c r="K852" s="32" t="str">
        <f t="shared" si="100"/>
        <v/>
      </c>
      <c r="L852" s="31" t="str">
        <f>IF(Ansøgning!J838="","",Ansøgning!J838)</f>
        <v/>
      </c>
      <c r="M852" s="134" t="str">
        <f>IF(Afrapportering!M833="","",Afrapportering!M833)</f>
        <v/>
      </c>
      <c r="N852" s="31" t="str">
        <f>IF(Ansøgning!K838="","",Ansøgning!K838)</f>
        <v/>
      </c>
      <c r="O852" s="134">
        <f>IF(Afrapportering!O833="",,Afrapportering!O833)</f>
        <v>0</v>
      </c>
      <c r="P852" s="15" t="str">
        <f>IF(Ansøgning!L838="","",Ansøgning!L838)</f>
        <v/>
      </c>
      <c r="Q852" s="15" t="str">
        <f t="shared" si="101"/>
        <v/>
      </c>
      <c r="R852" s="15"/>
      <c r="S852" s="15" t="str">
        <f>IF(Afrapportering!S833="","",Afrapportering!S833)</f>
        <v/>
      </c>
      <c r="T852" s="31" t="str">
        <f t="shared" si="102"/>
        <v/>
      </c>
      <c r="U852" s="30" t="str">
        <f>IF(Afrapportering!U833="","",Afrapportering!U833)</f>
        <v/>
      </c>
      <c r="V852" s="52" t="str">
        <f>IF(Afrapportering!V833="","",Afrapportering!V833)</f>
        <v/>
      </c>
      <c r="W852" s="30" t="str">
        <f>IF(Afrapportering!W833="","",Afrapportering!W833)</f>
        <v/>
      </c>
      <c r="X852" s="52" t="str">
        <f>IF(Afrapportering!X833="","",Afrapportering!X833)</f>
        <v/>
      </c>
      <c r="Y852" s="30" t="str">
        <f>IF(Afrapportering!Y833="","",Afrapportering!Y833)</f>
        <v/>
      </c>
      <c r="Z852" s="52" t="str">
        <f>IFERROR(MAX(IF(OR(V852="",X852=""),"",IF(AND(AND(MONTH(F852)&gt;=7,MONTH(F852)&lt;8),AND(MONTH(H852)&gt;=7,MONTH(H852)&lt;8)),(NETWORKDAYS(F852,H852,Lister!$D$7:$D$13)-V852)*T852/NETWORKDAYS(Lister!$D$19,Lister!$E$19,Lister!$D$7:$D$13),IF(AND(AND(MONTH(F852)&gt;=7,MONTH(F852)&lt;8),MONTH(H852)&gt;7),(NETWORKDAYS(F852,Lister!$E$19,Lister!$D$7:$D$13)-V852)*T852/NETWORKDAYS(Lister!$D$19,Lister!$E$19,Lister!$D$7:$D$13),IF(MONTH(F852)&gt;7,0)))),0),"")</f>
        <v/>
      </c>
      <c r="AA852" s="30" t="str">
        <f>IF(Afrapportering!AA833="","",Afrapportering!AA833)</f>
        <v/>
      </c>
      <c r="AB852" s="52" t="str">
        <f>IFERROR(MAX(IF(OR(V852="",X852=""),"",IF(AND(AND(MONTH(F852)&gt;=8,MONTH(F852)&lt;9),AND(MONTH(H852)&gt;=8,MONTH(H852)&lt;9)),(NETWORKDAYS(F852,H852,Lister!$D$7:$D$13)-X852)*T852/NETWORKDAYS(Lister!$D$20,Lister!$E$20,Lister!$D$7:$D$13),IF(AND(MONTH(F852)=7,MONTH(H852)=8),(NETWORKDAYS(Lister!$D$20,H852,Lister!$D$7:$D$13)-X852)*T852/NETWORKDAYS(Lister!$D$20,Lister!$E$20,Lister!$D$7:$D$13),IF(AND(MONTH(F852)=7,MONTH(H852)=7),0)))),0),"")</f>
        <v/>
      </c>
      <c r="AC852" s="30" t="str">
        <f>IF(Afrapportering!AC833="","",Afrapportering!AC833)</f>
        <v/>
      </c>
      <c r="AD852" s="52" t="str">
        <f t="shared" si="103"/>
        <v/>
      </c>
      <c r="AE852" s="52" t="str">
        <f t="shared" si="104"/>
        <v/>
      </c>
      <c r="AF852" s="30" t="str">
        <f t="shared" si="105"/>
        <v/>
      </c>
      <c r="AG852" s="30" t="str">
        <f t="shared" si="106"/>
        <v/>
      </c>
      <c r="AH852" s="3" t="str">
        <f t="shared" si="107"/>
        <v/>
      </c>
    </row>
    <row r="853" spans="1:34" x14ac:dyDescent="0.25">
      <c r="A853" s="13" t="str">
        <f>+Afrapportering!A834</f>
        <v/>
      </c>
      <c r="B853" s="13" t="str">
        <f>+Afrapportering!B834</f>
        <v/>
      </c>
      <c r="C853" s="13" t="str">
        <f>+Afrapportering!C834</f>
        <v/>
      </c>
      <c r="D853" s="13" t="str">
        <f>+Afrapportering!D834</f>
        <v/>
      </c>
      <c r="E853" s="14" t="str">
        <f>+Afrapportering!E834</f>
        <v/>
      </c>
      <c r="F853" s="139" t="str">
        <f>IF(Afrapportering!F834 = "", "",Afrapportering!F834)</f>
        <v/>
      </c>
      <c r="G853" s="14" t="str">
        <f>+Afrapportering!G834</f>
        <v/>
      </c>
      <c r="H853" s="139" t="str">
        <f>IF(Afrapportering!H834 = "","",Afrapportering!H834)</f>
        <v/>
      </c>
      <c r="I853" s="140" t="str">
        <f>+Afrapportering!I834</f>
        <v/>
      </c>
      <c r="J853" s="13" t="str">
        <f>+Afrapportering!J834</f>
        <v/>
      </c>
      <c r="K853" s="32" t="str">
        <f t="shared" si="100"/>
        <v/>
      </c>
      <c r="L853" s="31" t="str">
        <f>IF(Ansøgning!J839="","",Ansøgning!J839)</f>
        <v/>
      </c>
      <c r="M853" s="134" t="str">
        <f>IF(Afrapportering!M834="","",Afrapportering!M834)</f>
        <v/>
      </c>
      <c r="N853" s="31" t="str">
        <f>IF(Ansøgning!K839="","",Ansøgning!K839)</f>
        <v/>
      </c>
      <c r="O853" s="134">
        <f>IF(Afrapportering!O834="",,Afrapportering!O834)</f>
        <v>0</v>
      </c>
      <c r="P853" s="15" t="str">
        <f>IF(Ansøgning!L839="","",Ansøgning!L839)</f>
        <v/>
      </c>
      <c r="Q853" s="15" t="str">
        <f t="shared" si="101"/>
        <v/>
      </c>
      <c r="R853" s="15"/>
      <c r="S853" s="15" t="str">
        <f>IF(Afrapportering!S834="","",Afrapportering!S834)</f>
        <v/>
      </c>
      <c r="T853" s="31" t="str">
        <f t="shared" si="102"/>
        <v/>
      </c>
      <c r="U853" s="30" t="str">
        <f>IF(Afrapportering!U834="","",Afrapportering!U834)</f>
        <v/>
      </c>
      <c r="V853" s="52" t="str">
        <f>IF(Afrapportering!V834="","",Afrapportering!V834)</f>
        <v/>
      </c>
      <c r="W853" s="30" t="str">
        <f>IF(Afrapportering!W834="","",Afrapportering!W834)</f>
        <v/>
      </c>
      <c r="X853" s="52" t="str">
        <f>IF(Afrapportering!X834="","",Afrapportering!X834)</f>
        <v/>
      </c>
      <c r="Y853" s="30" t="str">
        <f>IF(Afrapportering!Y834="","",Afrapportering!Y834)</f>
        <v/>
      </c>
      <c r="Z853" s="52" t="str">
        <f>IFERROR(MAX(IF(OR(V853="",X853=""),"",IF(AND(AND(MONTH(F853)&gt;=7,MONTH(F853)&lt;8),AND(MONTH(H853)&gt;=7,MONTH(H853)&lt;8)),(NETWORKDAYS(F853,H853,Lister!$D$7:$D$13)-V853)*T853/NETWORKDAYS(Lister!$D$19,Lister!$E$19,Lister!$D$7:$D$13),IF(AND(AND(MONTH(F853)&gt;=7,MONTH(F853)&lt;8),MONTH(H853)&gt;7),(NETWORKDAYS(F853,Lister!$E$19,Lister!$D$7:$D$13)-V853)*T853/NETWORKDAYS(Lister!$D$19,Lister!$E$19,Lister!$D$7:$D$13),IF(MONTH(F853)&gt;7,0)))),0),"")</f>
        <v/>
      </c>
      <c r="AA853" s="30" t="str">
        <f>IF(Afrapportering!AA834="","",Afrapportering!AA834)</f>
        <v/>
      </c>
      <c r="AB853" s="52" t="str">
        <f>IFERROR(MAX(IF(OR(V853="",X853=""),"",IF(AND(AND(MONTH(F853)&gt;=8,MONTH(F853)&lt;9),AND(MONTH(H853)&gt;=8,MONTH(H853)&lt;9)),(NETWORKDAYS(F853,H853,Lister!$D$7:$D$13)-X853)*T853/NETWORKDAYS(Lister!$D$20,Lister!$E$20,Lister!$D$7:$D$13),IF(AND(MONTH(F853)=7,MONTH(H853)=8),(NETWORKDAYS(Lister!$D$20,H853,Lister!$D$7:$D$13)-X853)*T853/NETWORKDAYS(Lister!$D$20,Lister!$E$20,Lister!$D$7:$D$13),IF(AND(MONTH(F853)=7,MONTH(H853)=7),0)))),0),"")</f>
        <v/>
      </c>
      <c r="AC853" s="30" t="str">
        <f>IF(Afrapportering!AC834="","",Afrapportering!AC834)</f>
        <v/>
      </c>
      <c r="AD853" s="52" t="str">
        <f t="shared" si="103"/>
        <v/>
      </c>
      <c r="AE853" s="52" t="str">
        <f t="shared" si="104"/>
        <v/>
      </c>
      <c r="AF853" s="30" t="str">
        <f t="shared" si="105"/>
        <v/>
      </c>
      <c r="AG853" s="30" t="str">
        <f t="shared" si="106"/>
        <v/>
      </c>
      <c r="AH853" s="3" t="str">
        <f t="shared" si="107"/>
        <v/>
      </c>
    </row>
    <row r="854" spans="1:34" x14ac:dyDescent="0.25">
      <c r="A854" s="13" t="str">
        <f>+Afrapportering!A835</f>
        <v/>
      </c>
      <c r="B854" s="13" t="str">
        <f>+Afrapportering!B835</f>
        <v/>
      </c>
      <c r="C854" s="13" t="str">
        <f>+Afrapportering!C835</f>
        <v/>
      </c>
      <c r="D854" s="13" t="str">
        <f>+Afrapportering!D835</f>
        <v/>
      </c>
      <c r="E854" s="14" t="str">
        <f>+Afrapportering!E835</f>
        <v/>
      </c>
      <c r="F854" s="139" t="str">
        <f>IF(Afrapportering!F835 = "", "",Afrapportering!F835)</f>
        <v/>
      </c>
      <c r="G854" s="14" t="str">
        <f>+Afrapportering!G835</f>
        <v/>
      </c>
      <c r="H854" s="139" t="str">
        <f>IF(Afrapportering!H835 = "","",Afrapportering!H835)</f>
        <v/>
      </c>
      <c r="I854" s="140" t="str">
        <f>+Afrapportering!I835</f>
        <v/>
      </c>
      <c r="J854" s="13" t="str">
        <f>+Afrapportering!J835</f>
        <v/>
      </c>
      <c r="K854" s="32" t="str">
        <f t="shared" si="100"/>
        <v/>
      </c>
      <c r="L854" s="31" t="str">
        <f>IF(Ansøgning!J840="","",Ansøgning!J840)</f>
        <v/>
      </c>
      <c r="M854" s="134" t="str">
        <f>IF(Afrapportering!M835="","",Afrapportering!M835)</f>
        <v/>
      </c>
      <c r="N854" s="31" t="str">
        <f>IF(Ansøgning!K840="","",Ansøgning!K840)</f>
        <v/>
      </c>
      <c r="O854" s="134">
        <f>IF(Afrapportering!O835="",,Afrapportering!O835)</f>
        <v>0</v>
      </c>
      <c r="P854" s="15" t="str">
        <f>IF(Ansøgning!L840="","",Ansøgning!L840)</f>
        <v/>
      </c>
      <c r="Q854" s="15" t="str">
        <f t="shared" si="101"/>
        <v/>
      </c>
      <c r="R854" s="15"/>
      <c r="S854" s="15" t="str">
        <f>IF(Afrapportering!S835="","",Afrapportering!S835)</f>
        <v/>
      </c>
      <c r="T854" s="31" t="str">
        <f t="shared" si="102"/>
        <v/>
      </c>
      <c r="U854" s="30" t="str">
        <f>IF(Afrapportering!U835="","",Afrapportering!U835)</f>
        <v/>
      </c>
      <c r="V854" s="52" t="str">
        <f>IF(Afrapportering!V835="","",Afrapportering!V835)</f>
        <v/>
      </c>
      <c r="W854" s="30" t="str">
        <f>IF(Afrapportering!W835="","",Afrapportering!W835)</f>
        <v/>
      </c>
      <c r="X854" s="52" t="str">
        <f>IF(Afrapportering!X835="","",Afrapportering!X835)</f>
        <v/>
      </c>
      <c r="Y854" s="30" t="str">
        <f>IF(Afrapportering!Y835="","",Afrapportering!Y835)</f>
        <v/>
      </c>
      <c r="Z854" s="52" t="str">
        <f>IFERROR(MAX(IF(OR(V854="",X854=""),"",IF(AND(AND(MONTH(F854)&gt;=7,MONTH(F854)&lt;8),AND(MONTH(H854)&gt;=7,MONTH(H854)&lt;8)),(NETWORKDAYS(F854,H854,Lister!$D$7:$D$13)-V854)*T854/NETWORKDAYS(Lister!$D$19,Lister!$E$19,Lister!$D$7:$D$13),IF(AND(AND(MONTH(F854)&gt;=7,MONTH(F854)&lt;8),MONTH(H854)&gt;7),(NETWORKDAYS(F854,Lister!$E$19,Lister!$D$7:$D$13)-V854)*T854/NETWORKDAYS(Lister!$D$19,Lister!$E$19,Lister!$D$7:$D$13),IF(MONTH(F854)&gt;7,0)))),0),"")</f>
        <v/>
      </c>
      <c r="AA854" s="30" t="str">
        <f>IF(Afrapportering!AA835="","",Afrapportering!AA835)</f>
        <v/>
      </c>
      <c r="AB854" s="52" t="str">
        <f>IFERROR(MAX(IF(OR(V854="",X854=""),"",IF(AND(AND(MONTH(F854)&gt;=8,MONTH(F854)&lt;9),AND(MONTH(H854)&gt;=8,MONTH(H854)&lt;9)),(NETWORKDAYS(F854,H854,Lister!$D$7:$D$13)-X854)*T854/NETWORKDAYS(Lister!$D$20,Lister!$E$20,Lister!$D$7:$D$13),IF(AND(MONTH(F854)=7,MONTH(H854)=8),(NETWORKDAYS(Lister!$D$20,H854,Lister!$D$7:$D$13)-X854)*T854/NETWORKDAYS(Lister!$D$20,Lister!$E$20,Lister!$D$7:$D$13),IF(AND(MONTH(F854)=7,MONTH(H854)=7),0)))),0),"")</f>
        <v/>
      </c>
      <c r="AC854" s="30" t="str">
        <f>IF(Afrapportering!AC835="","",Afrapportering!AC835)</f>
        <v/>
      </c>
      <c r="AD854" s="52" t="str">
        <f t="shared" si="103"/>
        <v/>
      </c>
      <c r="AE854" s="52" t="str">
        <f t="shared" si="104"/>
        <v/>
      </c>
      <c r="AF854" s="30" t="str">
        <f t="shared" si="105"/>
        <v/>
      </c>
      <c r="AG854" s="30" t="str">
        <f t="shared" si="106"/>
        <v/>
      </c>
      <c r="AH854" s="3" t="str">
        <f t="shared" si="107"/>
        <v/>
      </c>
    </row>
    <row r="855" spans="1:34" x14ac:dyDescent="0.25">
      <c r="A855" s="13" t="str">
        <f>+Afrapportering!A836</f>
        <v/>
      </c>
      <c r="B855" s="13" t="str">
        <f>+Afrapportering!B836</f>
        <v/>
      </c>
      <c r="C855" s="13" t="str">
        <f>+Afrapportering!C836</f>
        <v/>
      </c>
      <c r="D855" s="13" t="str">
        <f>+Afrapportering!D836</f>
        <v/>
      </c>
      <c r="E855" s="14" t="str">
        <f>+Afrapportering!E836</f>
        <v/>
      </c>
      <c r="F855" s="139" t="str">
        <f>IF(Afrapportering!F836 = "", "",Afrapportering!F836)</f>
        <v/>
      </c>
      <c r="G855" s="14" t="str">
        <f>+Afrapportering!G836</f>
        <v/>
      </c>
      <c r="H855" s="139" t="str">
        <f>IF(Afrapportering!H836 = "","",Afrapportering!H836)</f>
        <v/>
      </c>
      <c r="I855" s="140" t="str">
        <f>+Afrapportering!I836</f>
        <v/>
      </c>
      <c r="J855" s="13" t="str">
        <f>+Afrapportering!J836</f>
        <v/>
      </c>
      <c r="K855" s="32" t="str">
        <f t="shared" si="100"/>
        <v/>
      </c>
      <c r="L855" s="31" t="str">
        <f>IF(Ansøgning!J841="","",Ansøgning!J841)</f>
        <v/>
      </c>
      <c r="M855" s="134" t="str">
        <f>IF(Afrapportering!M836="","",Afrapportering!M836)</f>
        <v/>
      </c>
      <c r="N855" s="31" t="str">
        <f>IF(Ansøgning!K841="","",Ansøgning!K841)</f>
        <v/>
      </c>
      <c r="O855" s="134">
        <f>IF(Afrapportering!O836="",,Afrapportering!O836)</f>
        <v>0</v>
      </c>
      <c r="P855" s="15" t="str">
        <f>IF(Ansøgning!L841="","",Ansøgning!L841)</f>
        <v/>
      </c>
      <c r="Q855" s="15" t="str">
        <f t="shared" si="101"/>
        <v/>
      </c>
      <c r="R855" s="15"/>
      <c r="S855" s="15" t="str">
        <f>IF(Afrapportering!S836="","",Afrapportering!S836)</f>
        <v/>
      </c>
      <c r="T855" s="31" t="str">
        <f t="shared" si="102"/>
        <v/>
      </c>
      <c r="U855" s="30" t="str">
        <f>IF(Afrapportering!U836="","",Afrapportering!U836)</f>
        <v/>
      </c>
      <c r="V855" s="52" t="str">
        <f>IF(Afrapportering!V836="","",Afrapportering!V836)</f>
        <v/>
      </c>
      <c r="W855" s="30" t="str">
        <f>IF(Afrapportering!W836="","",Afrapportering!W836)</f>
        <v/>
      </c>
      <c r="X855" s="52" t="str">
        <f>IF(Afrapportering!X836="","",Afrapportering!X836)</f>
        <v/>
      </c>
      <c r="Y855" s="30" t="str">
        <f>IF(Afrapportering!Y836="","",Afrapportering!Y836)</f>
        <v/>
      </c>
      <c r="Z855" s="52" t="str">
        <f>IFERROR(MAX(IF(OR(V855="",X855=""),"",IF(AND(AND(MONTH(F855)&gt;=7,MONTH(F855)&lt;8),AND(MONTH(H855)&gt;=7,MONTH(H855)&lt;8)),(NETWORKDAYS(F855,H855,Lister!$D$7:$D$13)-V855)*T855/NETWORKDAYS(Lister!$D$19,Lister!$E$19,Lister!$D$7:$D$13),IF(AND(AND(MONTH(F855)&gt;=7,MONTH(F855)&lt;8),MONTH(H855)&gt;7),(NETWORKDAYS(F855,Lister!$E$19,Lister!$D$7:$D$13)-V855)*T855/NETWORKDAYS(Lister!$D$19,Lister!$E$19,Lister!$D$7:$D$13),IF(MONTH(F855)&gt;7,0)))),0),"")</f>
        <v/>
      </c>
      <c r="AA855" s="30" t="str">
        <f>IF(Afrapportering!AA836="","",Afrapportering!AA836)</f>
        <v/>
      </c>
      <c r="AB855" s="52" t="str">
        <f>IFERROR(MAX(IF(OR(V855="",X855=""),"",IF(AND(AND(MONTH(F855)&gt;=8,MONTH(F855)&lt;9),AND(MONTH(H855)&gt;=8,MONTH(H855)&lt;9)),(NETWORKDAYS(F855,H855,Lister!$D$7:$D$13)-X855)*T855/NETWORKDAYS(Lister!$D$20,Lister!$E$20,Lister!$D$7:$D$13),IF(AND(MONTH(F855)=7,MONTH(H855)=8),(NETWORKDAYS(Lister!$D$20,H855,Lister!$D$7:$D$13)-X855)*T855/NETWORKDAYS(Lister!$D$20,Lister!$E$20,Lister!$D$7:$D$13),IF(AND(MONTH(F855)=7,MONTH(H855)=7),0)))),0),"")</f>
        <v/>
      </c>
      <c r="AC855" s="30" t="str">
        <f>IF(Afrapportering!AC836="","",Afrapportering!AC836)</f>
        <v/>
      </c>
      <c r="AD855" s="52" t="str">
        <f t="shared" si="103"/>
        <v/>
      </c>
      <c r="AE855" s="52" t="str">
        <f t="shared" si="104"/>
        <v/>
      </c>
      <c r="AF855" s="30" t="str">
        <f t="shared" si="105"/>
        <v/>
      </c>
      <c r="AG855" s="30" t="str">
        <f t="shared" si="106"/>
        <v/>
      </c>
      <c r="AH855" s="3" t="str">
        <f t="shared" si="107"/>
        <v/>
      </c>
    </row>
    <row r="856" spans="1:34" x14ac:dyDescent="0.25">
      <c r="A856" s="13" t="str">
        <f>+Afrapportering!A837</f>
        <v/>
      </c>
      <c r="B856" s="13" t="str">
        <f>+Afrapportering!B837</f>
        <v/>
      </c>
      <c r="C856" s="13" t="str">
        <f>+Afrapportering!C837</f>
        <v/>
      </c>
      <c r="D856" s="13" t="str">
        <f>+Afrapportering!D837</f>
        <v/>
      </c>
      <c r="E856" s="14" t="str">
        <f>+Afrapportering!E837</f>
        <v/>
      </c>
      <c r="F856" s="139" t="str">
        <f>IF(Afrapportering!F837 = "", "",Afrapportering!F837)</f>
        <v/>
      </c>
      <c r="G856" s="14" t="str">
        <f>+Afrapportering!G837</f>
        <v/>
      </c>
      <c r="H856" s="139" t="str">
        <f>IF(Afrapportering!H837 = "","",Afrapportering!H837)</f>
        <v/>
      </c>
      <c r="I856" s="140" t="str">
        <f>+Afrapportering!I837</f>
        <v/>
      </c>
      <c r="J856" s="13" t="str">
        <f>+Afrapportering!J837</f>
        <v/>
      </c>
      <c r="K856" s="32" t="str">
        <f t="shared" si="100"/>
        <v/>
      </c>
      <c r="L856" s="31" t="str">
        <f>IF(Ansøgning!J842="","",Ansøgning!J842)</f>
        <v/>
      </c>
      <c r="M856" s="134" t="str">
        <f>IF(Afrapportering!M837="","",Afrapportering!M837)</f>
        <v/>
      </c>
      <c r="N856" s="31" t="str">
        <f>IF(Ansøgning!K842="","",Ansøgning!K842)</f>
        <v/>
      </c>
      <c r="O856" s="134">
        <f>IF(Afrapportering!O837="",,Afrapportering!O837)</f>
        <v>0</v>
      </c>
      <c r="P856" s="15" t="str">
        <f>IF(Ansøgning!L842="","",Ansøgning!L842)</f>
        <v/>
      </c>
      <c r="Q856" s="15" t="str">
        <f t="shared" si="101"/>
        <v/>
      </c>
      <c r="R856" s="15"/>
      <c r="S856" s="15" t="str">
        <f>IF(Afrapportering!S837="","",Afrapportering!S837)</f>
        <v/>
      </c>
      <c r="T856" s="31" t="str">
        <f t="shared" si="102"/>
        <v/>
      </c>
      <c r="U856" s="30" t="str">
        <f>IF(Afrapportering!U837="","",Afrapportering!U837)</f>
        <v/>
      </c>
      <c r="V856" s="52" t="str">
        <f>IF(Afrapportering!V837="","",Afrapportering!V837)</f>
        <v/>
      </c>
      <c r="W856" s="30" t="str">
        <f>IF(Afrapportering!W837="","",Afrapportering!W837)</f>
        <v/>
      </c>
      <c r="X856" s="52" t="str">
        <f>IF(Afrapportering!X837="","",Afrapportering!X837)</f>
        <v/>
      </c>
      <c r="Y856" s="30" t="str">
        <f>IF(Afrapportering!Y837="","",Afrapportering!Y837)</f>
        <v/>
      </c>
      <c r="Z856" s="52" t="str">
        <f>IFERROR(MAX(IF(OR(V856="",X856=""),"",IF(AND(AND(MONTH(F856)&gt;=7,MONTH(F856)&lt;8),AND(MONTH(H856)&gt;=7,MONTH(H856)&lt;8)),(NETWORKDAYS(F856,H856,Lister!$D$7:$D$13)-V856)*T856/NETWORKDAYS(Lister!$D$19,Lister!$E$19,Lister!$D$7:$D$13),IF(AND(AND(MONTH(F856)&gt;=7,MONTH(F856)&lt;8),MONTH(H856)&gt;7),(NETWORKDAYS(F856,Lister!$E$19,Lister!$D$7:$D$13)-V856)*T856/NETWORKDAYS(Lister!$D$19,Lister!$E$19,Lister!$D$7:$D$13),IF(MONTH(F856)&gt;7,0)))),0),"")</f>
        <v/>
      </c>
      <c r="AA856" s="30" t="str">
        <f>IF(Afrapportering!AA837="","",Afrapportering!AA837)</f>
        <v/>
      </c>
      <c r="AB856" s="52" t="str">
        <f>IFERROR(MAX(IF(OR(V856="",X856=""),"",IF(AND(AND(MONTH(F856)&gt;=8,MONTH(F856)&lt;9),AND(MONTH(H856)&gt;=8,MONTH(H856)&lt;9)),(NETWORKDAYS(F856,H856,Lister!$D$7:$D$13)-X856)*T856/NETWORKDAYS(Lister!$D$20,Lister!$E$20,Lister!$D$7:$D$13),IF(AND(MONTH(F856)=7,MONTH(H856)=8),(NETWORKDAYS(Lister!$D$20,H856,Lister!$D$7:$D$13)-X856)*T856/NETWORKDAYS(Lister!$D$20,Lister!$E$20,Lister!$D$7:$D$13),IF(AND(MONTH(F856)=7,MONTH(H856)=7),0)))),0),"")</f>
        <v/>
      </c>
      <c r="AC856" s="30" t="str">
        <f>IF(Afrapportering!AC837="","",Afrapportering!AC837)</f>
        <v/>
      </c>
      <c r="AD856" s="52" t="str">
        <f t="shared" si="103"/>
        <v/>
      </c>
      <c r="AE856" s="52" t="str">
        <f t="shared" si="104"/>
        <v/>
      </c>
      <c r="AF856" s="30" t="str">
        <f t="shared" si="105"/>
        <v/>
      </c>
      <c r="AG856" s="30" t="str">
        <f t="shared" si="106"/>
        <v/>
      </c>
      <c r="AH856" s="3" t="str">
        <f t="shared" si="107"/>
        <v/>
      </c>
    </row>
    <row r="857" spans="1:34" x14ac:dyDescent="0.25">
      <c r="A857" s="13" t="str">
        <f>+Afrapportering!A838</f>
        <v/>
      </c>
      <c r="B857" s="13" t="str">
        <f>+Afrapportering!B838</f>
        <v/>
      </c>
      <c r="C857" s="13" t="str">
        <f>+Afrapportering!C838</f>
        <v/>
      </c>
      <c r="D857" s="13" t="str">
        <f>+Afrapportering!D838</f>
        <v/>
      </c>
      <c r="E857" s="14" t="str">
        <f>+Afrapportering!E838</f>
        <v/>
      </c>
      <c r="F857" s="139" t="str">
        <f>IF(Afrapportering!F838 = "", "",Afrapportering!F838)</f>
        <v/>
      </c>
      <c r="G857" s="14" t="str">
        <f>+Afrapportering!G838</f>
        <v/>
      </c>
      <c r="H857" s="139" t="str">
        <f>IF(Afrapportering!H838 = "","",Afrapportering!H838)</f>
        <v/>
      </c>
      <c r="I857" s="140" t="str">
        <f>+Afrapportering!I838</f>
        <v/>
      </c>
      <c r="J857" s="13" t="str">
        <f>+Afrapportering!J838</f>
        <v/>
      </c>
      <c r="K857" s="32" t="str">
        <f t="shared" si="100"/>
        <v/>
      </c>
      <c r="L857" s="31" t="str">
        <f>IF(Ansøgning!J843="","",Ansøgning!J843)</f>
        <v/>
      </c>
      <c r="M857" s="134" t="str">
        <f>IF(Afrapportering!M838="","",Afrapportering!M838)</f>
        <v/>
      </c>
      <c r="N857" s="31" t="str">
        <f>IF(Ansøgning!K843="","",Ansøgning!K843)</f>
        <v/>
      </c>
      <c r="O857" s="134">
        <f>IF(Afrapportering!O838="",,Afrapportering!O838)</f>
        <v>0</v>
      </c>
      <c r="P857" s="15" t="str">
        <f>IF(Ansøgning!L843="","",Ansøgning!L843)</f>
        <v/>
      </c>
      <c r="Q857" s="15" t="str">
        <f t="shared" si="101"/>
        <v/>
      </c>
      <c r="R857" s="15"/>
      <c r="S857" s="15" t="str">
        <f>IF(Afrapportering!S838="","",Afrapportering!S838)</f>
        <v/>
      </c>
      <c r="T857" s="31" t="str">
        <f t="shared" si="102"/>
        <v/>
      </c>
      <c r="U857" s="30" t="str">
        <f>IF(Afrapportering!U838="","",Afrapportering!U838)</f>
        <v/>
      </c>
      <c r="V857" s="52" t="str">
        <f>IF(Afrapportering!V838="","",Afrapportering!V838)</f>
        <v/>
      </c>
      <c r="W857" s="30" t="str">
        <f>IF(Afrapportering!W838="","",Afrapportering!W838)</f>
        <v/>
      </c>
      <c r="X857" s="52" t="str">
        <f>IF(Afrapportering!X838="","",Afrapportering!X838)</f>
        <v/>
      </c>
      <c r="Y857" s="30" t="str">
        <f>IF(Afrapportering!Y838="","",Afrapportering!Y838)</f>
        <v/>
      </c>
      <c r="Z857" s="52" t="str">
        <f>IFERROR(MAX(IF(OR(V857="",X857=""),"",IF(AND(AND(MONTH(F857)&gt;=7,MONTH(F857)&lt;8),AND(MONTH(H857)&gt;=7,MONTH(H857)&lt;8)),(NETWORKDAYS(F857,H857,Lister!$D$7:$D$13)-V857)*T857/NETWORKDAYS(Lister!$D$19,Lister!$E$19,Lister!$D$7:$D$13),IF(AND(AND(MONTH(F857)&gt;=7,MONTH(F857)&lt;8),MONTH(H857)&gt;7),(NETWORKDAYS(F857,Lister!$E$19,Lister!$D$7:$D$13)-V857)*T857/NETWORKDAYS(Lister!$D$19,Lister!$E$19,Lister!$D$7:$D$13),IF(MONTH(F857)&gt;7,0)))),0),"")</f>
        <v/>
      </c>
      <c r="AA857" s="30" t="str">
        <f>IF(Afrapportering!AA838="","",Afrapportering!AA838)</f>
        <v/>
      </c>
      <c r="AB857" s="52" t="str">
        <f>IFERROR(MAX(IF(OR(V857="",X857=""),"",IF(AND(AND(MONTH(F857)&gt;=8,MONTH(F857)&lt;9),AND(MONTH(H857)&gt;=8,MONTH(H857)&lt;9)),(NETWORKDAYS(F857,H857,Lister!$D$7:$D$13)-X857)*T857/NETWORKDAYS(Lister!$D$20,Lister!$E$20,Lister!$D$7:$D$13),IF(AND(MONTH(F857)=7,MONTH(H857)=8),(NETWORKDAYS(Lister!$D$20,H857,Lister!$D$7:$D$13)-X857)*T857/NETWORKDAYS(Lister!$D$20,Lister!$E$20,Lister!$D$7:$D$13),IF(AND(MONTH(F857)=7,MONTH(H857)=7),0)))),0),"")</f>
        <v/>
      </c>
      <c r="AC857" s="30" t="str">
        <f>IF(Afrapportering!AC838="","",Afrapportering!AC838)</f>
        <v/>
      </c>
      <c r="AD857" s="52" t="str">
        <f t="shared" si="103"/>
        <v/>
      </c>
      <c r="AE857" s="52" t="str">
        <f t="shared" si="104"/>
        <v/>
      </c>
      <c r="AF857" s="30" t="str">
        <f t="shared" si="105"/>
        <v/>
      </c>
      <c r="AG857" s="30" t="str">
        <f t="shared" si="106"/>
        <v/>
      </c>
      <c r="AH857" s="3" t="str">
        <f t="shared" si="107"/>
        <v/>
      </c>
    </row>
    <row r="858" spans="1:34" x14ac:dyDescent="0.25">
      <c r="A858" s="13" t="str">
        <f>+Afrapportering!A839</f>
        <v/>
      </c>
      <c r="B858" s="13" t="str">
        <f>+Afrapportering!B839</f>
        <v/>
      </c>
      <c r="C858" s="13" t="str">
        <f>+Afrapportering!C839</f>
        <v/>
      </c>
      <c r="D858" s="13" t="str">
        <f>+Afrapportering!D839</f>
        <v/>
      </c>
      <c r="E858" s="14" t="str">
        <f>+Afrapportering!E839</f>
        <v/>
      </c>
      <c r="F858" s="139" t="str">
        <f>IF(Afrapportering!F839 = "", "",Afrapportering!F839)</f>
        <v/>
      </c>
      <c r="G858" s="14" t="str">
        <f>+Afrapportering!G839</f>
        <v/>
      </c>
      <c r="H858" s="139" t="str">
        <f>IF(Afrapportering!H839 = "","",Afrapportering!H839)</f>
        <v/>
      </c>
      <c r="I858" s="140" t="str">
        <f>+Afrapportering!I839</f>
        <v/>
      </c>
      <c r="J858" s="13" t="str">
        <f>+Afrapportering!J839</f>
        <v/>
      </c>
      <c r="K858" s="32" t="str">
        <f t="shared" si="100"/>
        <v/>
      </c>
      <c r="L858" s="31" t="str">
        <f>IF(Ansøgning!J844="","",Ansøgning!J844)</f>
        <v/>
      </c>
      <c r="M858" s="134" t="str">
        <f>IF(Afrapportering!M839="","",Afrapportering!M839)</f>
        <v/>
      </c>
      <c r="N858" s="31" t="str">
        <f>IF(Ansøgning!K844="","",Ansøgning!K844)</f>
        <v/>
      </c>
      <c r="O858" s="134">
        <f>IF(Afrapportering!O839="",,Afrapportering!O839)</f>
        <v>0</v>
      </c>
      <c r="P858" s="15" t="str">
        <f>IF(Ansøgning!L844="","",Ansøgning!L844)</f>
        <v/>
      </c>
      <c r="Q858" s="15" t="str">
        <f t="shared" si="101"/>
        <v/>
      </c>
      <c r="R858" s="15"/>
      <c r="S858" s="15" t="str">
        <f>IF(Afrapportering!S839="","",Afrapportering!S839)</f>
        <v/>
      </c>
      <c r="T858" s="31" t="str">
        <f t="shared" si="102"/>
        <v/>
      </c>
      <c r="U858" s="30" t="str">
        <f>IF(Afrapportering!U839="","",Afrapportering!U839)</f>
        <v/>
      </c>
      <c r="V858" s="52" t="str">
        <f>IF(Afrapportering!V839="","",Afrapportering!V839)</f>
        <v/>
      </c>
      <c r="W858" s="30" t="str">
        <f>IF(Afrapportering!W839="","",Afrapportering!W839)</f>
        <v/>
      </c>
      <c r="X858" s="52" t="str">
        <f>IF(Afrapportering!X839="","",Afrapportering!X839)</f>
        <v/>
      </c>
      <c r="Y858" s="30" t="str">
        <f>IF(Afrapportering!Y839="","",Afrapportering!Y839)</f>
        <v/>
      </c>
      <c r="Z858" s="52" t="str">
        <f>IFERROR(MAX(IF(OR(V858="",X858=""),"",IF(AND(AND(MONTH(F858)&gt;=7,MONTH(F858)&lt;8),AND(MONTH(H858)&gt;=7,MONTH(H858)&lt;8)),(NETWORKDAYS(F858,H858,Lister!$D$7:$D$13)-V858)*T858/NETWORKDAYS(Lister!$D$19,Lister!$E$19,Lister!$D$7:$D$13),IF(AND(AND(MONTH(F858)&gt;=7,MONTH(F858)&lt;8),MONTH(H858)&gt;7),(NETWORKDAYS(F858,Lister!$E$19,Lister!$D$7:$D$13)-V858)*T858/NETWORKDAYS(Lister!$D$19,Lister!$E$19,Lister!$D$7:$D$13),IF(MONTH(F858)&gt;7,0)))),0),"")</f>
        <v/>
      </c>
      <c r="AA858" s="30" t="str">
        <f>IF(Afrapportering!AA839="","",Afrapportering!AA839)</f>
        <v/>
      </c>
      <c r="AB858" s="52" t="str">
        <f>IFERROR(MAX(IF(OR(V858="",X858=""),"",IF(AND(AND(MONTH(F858)&gt;=8,MONTH(F858)&lt;9),AND(MONTH(H858)&gt;=8,MONTH(H858)&lt;9)),(NETWORKDAYS(F858,H858,Lister!$D$7:$D$13)-X858)*T858/NETWORKDAYS(Lister!$D$20,Lister!$E$20,Lister!$D$7:$D$13),IF(AND(MONTH(F858)=7,MONTH(H858)=8),(NETWORKDAYS(Lister!$D$20,H858,Lister!$D$7:$D$13)-X858)*T858/NETWORKDAYS(Lister!$D$20,Lister!$E$20,Lister!$D$7:$D$13),IF(AND(MONTH(F858)=7,MONTH(H858)=7),0)))),0),"")</f>
        <v/>
      </c>
      <c r="AC858" s="30" t="str">
        <f>IF(Afrapportering!AC839="","",Afrapportering!AC839)</f>
        <v/>
      </c>
      <c r="AD858" s="52" t="str">
        <f t="shared" si="103"/>
        <v/>
      </c>
      <c r="AE858" s="52" t="str">
        <f t="shared" si="104"/>
        <v/>
      </c>
      <c r="AF858" s="30" t="str">
        <f t="shared" si="105"/>
        <v/>
      </c>
      <c r="AG858" s="30" t="str">
        <f t="shared" si="106"/>
        <v/>
      </c>
      <c r="AH858" s="3" t="str">
        <f t="shared" si="107"/>
        <v/>
      </c>
    </row>
    <row r="859" spans="1:34" x14ac:dyDescent="0.25">
      <c r="A859" s="13" t="str">
        <f>+Afrapportering!A840</f>
        <v/>
      </c>
      <c r="B859" s="13" t="str">
        <f>+Afrapportering!B840</f>
        <v/>
      </c>
      <c r="C859" s="13" t="str">
        <f>+Afrapportering!C840</f>
        <v/>
      </c>
      <c r="D859" s="13" t="str">
        <f>+Afrapportering!D840</f>
        <v/>
      </c>
      <c r="E859" s="14" t="str">
        <f>+Afrapportering!E840</f>
        <v/>
      </c>
      <c r="F859" s="139" t="str">
        <f>IF(Afrapportering!F840 = "", "",Afrapportering!F840)</f>
        <v/>
      </c>
      <c r="G859" s="14" t="str">
        <f>+Afrapportering!G840</f>
        <v/>
      </c>
      <c r="H859" s="139" t="str">
        <f>IF(Afrapportering!H840 = "","",Afrapportering!H840)</f>
        <v/>
      </c>
      <c r="I859" s="140" t="str">
        <f>+Afrapportering!I840</f>
        <v/>
      </c>
      <c r="J859" s="13" t="str">
        <f>+Afrapportering!J840</f>
        <v/>
      </c>
      <c r="K859" s="32" t="str">
        <f t="shared" si="100"/>
        <v/>
      </c>
      <c r="L859" s="31" t="str">
        <f>IF(Ansøgning!J845="","",Ansøgning!J845)</f>
        <v/>
      </c>
      <c r="M859" s="134" t="str">
        <f>IF(Afrapportering!M840="","",Afrapportering!M840)</f>
        <v/>
      </c>
      <c r="N859" s="31" t="str">
        <f>IF(Ansøgning!K845="","",Ansøgning!K845)</f>
        <v/>
      </c>
      <c r="O859" s="134">
        <f>IF(Afrapportering!O840="",,Afrapportering!O840)</f>
        <v>0</v>
      </c>
      <c r="P859" s="15" t="str">
        <f>IF(Ansøgning!L845="","",Ansøgning!L845)</f>
        <v/>
      </c>
      <c r="Q859" s="15" t="str">
        <f t="shared" si="101"/>
        <v/>
      </c>
      <c r="R859" s="15"/>
      <c r="S859" s="15" t="str">
        <f>IF(Afrapportering!S840="","",Afrapportering!S840)</f>
        <v/>
      </c>
      <c r="T859" s="31" t="str">
        <f t="shared" si="102"/>
        <v/>
      </c>
      <c r="U859" s="30" t="str">
        <f>IF(Afrapportering!U840="","",Afrapportering!U840)</f>
        <v/>
      </c>
      <c r="V859" s="52" t="str">
        <f>IF(Afrapportering!V840="","",Afrapportering!V840)</f>
        <v/>
      </c>
      <c r="W859" s="30" t="str">
        <f>IF(Afrapportering!W840="","",Afrapportering!W840)</f>
        <v/>
      </c>
      <c r="X859" s="52" t="str">
        <f>IF(Afrapportering!X840="","",Afrapportering!X840)</f>
        <v/>
      </c>
      <c r="Y859" s="30" t="str">
        <f>IF(Afrapportering!Y840="","",Afrapportering!Y840)</f>
        <v/>
      </c>
      <c r="Z859" s="52" t="str">
        <f>IFERROR(MAX(IF(OR(V859="",X859=""),"",IF(AND(AND(MONTH(F859)&gt;=7,MONTH(F859)&lt;8),AND(MONTH(H859)&gt;=7,MONTH(H859)&lt;8)),(NETWORKDAYS(F859,H859,Lister!$D$7:$D$13)-V859)*T859/NETWORKDAYS(Lister!$D$19,Lister!$E$19,Lister!$D$7:$D$13),IF(AND(AND(MONTH(F859)&gt;=7,MONTH(F859)&lt;8),MONTH(H859)&gt;7),(NETWORKDAYS(F859,Lister!$E$19,Lister!$D$7:$D$13)-V859)*T859/NETWORKDAYS(Lister!$D$19,Lister!$E$19,Lister!$D$7:$D$13),IF(MONTH(F859)&gt;7,0)))),0),"")</f>
        <v/>
      </c>
      <c r="AA859" s="30" t="str">
        <f>IF(Afrapportering!AA840="","",Afrapportering!AA840)</f>
        <v/>
      </c>
      <c r="AB859" s="52" t="str">
        <f>IFERROR(MAX(IF(OR(V859="",X859=""),"",IF(AND(AND(MONTH(F859)&gt;=8,MONTH(F859)&lt;9),AND(MONTH(H859)&gt;=8,MONTH(H859)&lt;9)),(NETWORKDAYS(F859,H859,Lister!$D$7:$D$13)-X859)*T859/NETWORKDAYS(Lister!$D$20,Lister!$E$20,Lister!$D$7:$D$13),IF(AND(MONTH(F859)=7,MONTH(H859)=8),(NETWORKDAYS(Lister!$D$20,H859,Lister!$D$7:$D$13)-X859)*T859/NETWORKDAYS(Lister!$D$20,Lister!$E$20,Lister!$D$7:$D$13),IF(AND(MONTH(F859)=7,MONTH(H859)=7),0)))),0),"")</f>
        <v/>
      </c>
      <c r="AC859" s="30" t="str">
        <f>IF(Afrapportering!AC840="","",Afrapportering!AC840)</f>
        <v/>
      </c>
      <c r="AD859" s="52" t="str">
        <f t="shared" si="103"/>
        <v/>
      </c>
      <c r="AE859" s="52" t="str">
        <f t="shared" si="104"/>
        <v/>
      </c>
      <c r="AF859" s="30" t="str">
        <f t="shared" si="105"/>
        <v/>
      </c>
      <c r="AG859" s="30" t="str">
        <f t="shared" si="106"/>
        <v/>
      </c>
      <c r="AH859" s="3" t="str">
        <f t="shared" si="107"/>
        <v/>
      </c>
    </row>
    <row r="860" spans="1:34" x14ac:dyDescent="0.25">
      <c r="A860" s="13" t="str">
        <f>+Afrapportering!A841</f>
        <v/>
      </c>
      <c r="B860" s="13" t="str">
        <f>+Afrapportering!B841</f>
        <v/>
      </c>
      <c r="C860" s="13" t="str">
        <f>+Afrapportering!C841</f>
        <v/>
      </c>
      <c r="D860" s="13" t="str">
        <f>+Afrapportering!D841</f>
        <v/>
      </c>
      <c r="E860" s="14" t="str">
        <f>+Afrapportering!E841</f>
        <v/>
      </c>
      <c r="F860" s="139" t="str">
        <f>IF(Afrapportering!F841 = "", "",Afrapportering!F841)</f>
        <v/>
      </c>
      <c r="G860" s="14" t="str">
        <f>+Afrapportering!G841</f>
        <v/>
      </c>
      <c r="H860" s="139" t="str">
        <f>IF(Afrapportering!H841 = "","",Afrapportering!H841)</f>
        <v/>
      </c>
      <c r="I860" s="140" t="str">
        <f>+Afrapportering!I841</f>
        <v/>
      </c>
      <c r="J860" s="13" t="str">
        <f>+Afrapportering!J841</f>
        <v/>
      </c>
      <c r="K860" s="32" t="str">
        <f t="shared" si="100"/>
        <v/>
      </c>
      <c r="L860" s="31" t="str">
        <f>IF(Ansøgning!J846="","",Ansøgning!J846)</f>
        <v/>
      </c>
      <c r="M860" s="134" t="str">
        <f>IF(Afrapportering!M841="","",Afrapportering!M841)</f>
        <v/>
      </c>
      <c r="N860" s="31" t="str">
        <f>IF(Ansøgning!K846="","",Ansøgning!K846)</f>
        <v/>
      </c>
      <c r="O860" s="134">
        <f>IF(Afrapportering!O841="",,Afrapportering!O841)</f>
        <v>0</v>
      </c>
      <c r="P860" s="15" t="str">
        <f>IF(Ansøgning!L846="","",Ansøgning!L846)</f>
        <v/>
      </c>
      <c r="Q860" s="15" t="str">
        <f t="shared" si="101"/>
        <v/>
      </c>
      <c r="R860" s="15"/>
      <c r="S860" s="15" t="str">
        <f>IF(Afrapportering!S841="","",Afrapportering!S841)</f>
        <v/>
      </c>
      <c r="T860" s="31" t="str">
        <f t="shared" si="102"/>
        <v/>
      </c>
      <c r="U860" s="30" t="str">
        <f>IF(Afrapportering!U841="","",Afrapportering!U841)</f>
        <v/>
      </c>
      <c r="V860" s="52" t="str">
        <f>IF(Afrapportering!V841="","",Afrapportering!V841)</f>
        <v/>
      </c>
      <c r="W860" s="30" t="str">
        <f>IF(Afrapportering!W841="","",Afrapportering!W841)</f>
        <v/>
      </c>
      <c r="X860" s="52" t="str">
        <f>IF(Afrapportering!X841="","",Afrapportering!X841)</f>
        <v/>
      </c>
      <c r="Y860" s="30" t="str">
        <f>IF(Afrapportering!Y841="","",Afrapportering!Y841)</f>
        <v/>
      </c>
      <c r="Z860" s="52" t="str">
        <f>IFERROR(MAX(IF(OR(V860="",X860=""),"",IF(AND(AND(MONTH(F860)&gt;=7,MONTH(F860)&lt;8),AND(MONTH(H860)&gt;=7,MONTH(H860)&lt;8)),(NETWORKDAYS(F860,H860,Lister!$D$7:$D$13)-V860)*T860/NETWORKDAYS(Lister!$D$19,Lister!$E$19,Lister!$D$7:$D$13),IF(AND(AND(MONTH(F860)&gt;=7,MONTH(F860)&lt;8),MONTH(H860)&gt;7),(NETWORKDAYS(F860,Lister!$E$19,Lister!$D$7:$D$13)-V860)*T860/NETWORKDAYS(Lister!$D$19,Lister!$E$19,Lister!$D$7:$D$13),IF(MONTH(F860)&gt;7,0)))),0),"")</f>
        <v/>
      </c>
      <c r="AA860" s="30" t="str">
        <f>IF(Afrapportering!AA841="","",Afrapportering!AA841)</f>
        <v/>
      </c>
      <c r="AB860" s="52" t="str">
        <f>IFERROR(MAX(IF(OR(V860="",X860=""),"",IF(AND(AND(MONTH(F860)&gt;=8,MONTH(F860)&lt;9),AND(MONTH(H860)&gt;=8,MONTH(H860)&lt;9)),(NETWORKDAYS(F860,H860,Lister!$D$7:$D$13)-X860)*T860/NETWORKDAYS(Lister!$D$20,Lister!$E$20,Lister!$D$7:$D$13),IF(AND(MONTH(F860)=7,MONTH(H860)=8),(NETWORKDAYS(Lister!$D$20,H860,Lister!$D$7:$D$13)-X860)*T860/NETWORKDAYS(Lister!$D$20,Lister!$E$20,Lister!$D$7:$D$13),IF(AND(MONTH(F860)=7,MONTH(H860)=7),0)))),0),"")</f>
        <v/>
      </c>
      <c r="AC860" s="30" t="str">
        <f>IF(Afrapportering!AC841="","",Afrapportering!AC841)</f>
        <v/>
      </c>
      <c r="AD860" s="52" t="str">
        <f t="shared" si="103"/>
        <v/>
      </c>
      <c r="AE860" s="52" t="str">
        <f t="shared" si="104"/>
        <v/>
      </c>
      <c r="AF860" s="30" t="str">
        <f t="shared" si="105"/>
        <v/>
      </c>
      <c r="AG860" s="30" t="str">
        <f t="shared" si="106"/>
        <v/>
      </c>
      <c r="AH860" s="3" t="str">
        <f t="shared" si="107"/>
        <v/>
      </c>
    </row>
    <row r="861" spans="1:34" x14ac:dyDescent="0.25">
      <c r="A861" s="13" t="str">
        <f>+Afrapportering!A842</f>
        <v/>
      </c>
      <c r="B861" s="13" t="str">
        <f>+Afrapportering!B842</f>
        <v/>
      </c>
      <c r="C861" s="13" t="str">
        <f>+Afrapportering!C842</f>
        <v/>
      </c>
      <c r="D861" s="13" t="str">
        <f>+Afrapportering!D842</f>
        <v/>
      </c>
      <c r="E861" s="14" t="str">
        <f>+Afrapportering!E842</f>
        <v/>
      </c>
      <c r="F861" s="139" t="str">
        <f>IF(Afrapportering!F842 = "", "",Afrapportering!F842)</f>
        <v/>
      </c>
      <c r="G861" s="14" t="str">
        <f>+Afrapportering!G842</f>
        <v/>
      </c>
      <c r="H861" s="139" t="str">
        <f>IF(Afrapportering!H842 = "","",Afrapportering!H842)</f>
        <v/>
      </c>
      <c r="I861" s="140" t="str">
        <f>+Afrapportering!I842</f>
        <v/>
      </c>
      <c r="J861" s="13" t="str">
        <f>+Afrapportering!J842</f>
        <v/>
      </c>
      <c r="K861" s="32" t="str">
        <f t="shared" si="100"/>
        <v/>
      </c>
      <c r="L861" s="31" t="str">
        <f>IF(Ansøgning!J847="","",Ansøgning!J847)</f>
        <v/>
      </c>
      <c r="M861" s="134" t="str">
        <f>IF(Afrapportering!M842="","",Afrapportering!M842)</f>
        <v/>
      </c>
      <c r="N861" s="31" t="str">
        <f>IF(Ansøgning!K847="","",Ansøgning!K847)</f>
        <v/>
      </c>
      <c r="O861" s="134">
        <f>IF(Afrapportering!O842="",,Afrapportering!O842)</f>
        <v>0</v>
      </c>
      <c r="P861" s="15" t="str">
        <f>IF(Ansøgning!L847="","",Ansøgning!L847)</f>
        <v/>
      </c>
      <c r="Q861" s="15" t="str">
        <f t="shared" si="101"/>
        <v/>
      </c>
      <c r="R861" s="15"/>
      <c r="S861" s="15" t="str">
        <f>IF(Afrapportering!S842="","",Afrapportering!S842)</f>
        <v/>
      </c>
      <c r="T861" s="31" t="str">
        <f t="shared" si="102"/>
        <v/>
      </c>
      <c r="U861" s="30" t="str">
        <f>IF(Afrapportering!U842="","",Afrapportering!U842)</f>
        <v/>
      </c>
      <c r="V861" s="52" t="str">
        <f>IF(Afrapportering!V842="","",Afrapportering!V842)</f>
        <v/>
      </c>
      <c r="W861" s="30" t="str">
        <f>IF(Afrapportering!W842="","",Afrapportering!W842)</f>
        <v/>
      </c>
      <c r="X861" s="52" t="str">
        <f>IF(Afrapportering!X842="","",Afrapportering!X842)</f>
        <v/>
      </c>
      <c r="Y861" s="30" t="str">
        <f>IF(Afrapportering!Y842="","",Afrapportering!Y842)</f>
        <v/>
      </c>
      <c r="Z861" s="52" t="str">
        <f>IFERROR(MAX(IF(OR(V861="",X861=""),"",IF(AND(AND(MONTH(F861)&gt;=7,MONTH(F861)&lt;8),AND(MONTH(H861)&gt;=7,MONTH(H861)&lt;8)),(NETWORKDAYS(F861,H861,Lister!$D$7:$D$13)-V861)*T861/NETWORKDAYS(Lister!$D$19,Lister!$E$19,Lister!$D$7:$D$13),IF(AND(AND(MONTH(F861)&gt;=7,MONTH(F861)&lt;8),MONTH(H861)&gt;7),(NETWORKDAYS(F861,Lister!$E$19,Lister!$D$7:$D$13)-V861)*T861/NETWORKDAYS(Lister!$D$19,Lister!$E$19,Lister!$D$7:$D$13),IF(MONTH(F861)&gt;7,0)))),0),"")</f>
        <v/>
      </c>
      <c r="AA861" s="30" t="str">
        <f>IF(Afrapportering!AA842="","",Afrapportering!AA842)</f>
        <v/>
      </c>
      <c r="AB861" s="52" t="str">
        <f>IFERROR(MAX(IF(OR(V861="",X861=""),"",IF(AND(AND(MONTH(F861)&gt;=8,MONTH(F861)&lt;9),AND(MONTH(H861)&gt;=8,MONTH(H861)&lt;9)),(NETWORKDAYS(F861,H861,Lister!$D$7:$D$13)-X861)*T861/NETWORKDAYS(Lister!$D$20,Lister!$E$20,Lister!$D$7:$D$13),IF(AND(MONTH(F861)=7,MONTH(H861)=8),(NETWORKDAYS(Lister!$D$20,H861,Lister!$D$7:$D$13)-X861)*T861/NETWORKDAYS(Lister!$D$20,Lister!$E$20,Lister!$D$7:$D$13),IF(AND(MONTH(F861)=7,MONTH(H861)=7),0)))),0),"")</f>
        <v/>
      </c>
      <c r="AC861" s="30" t="str">
        <f>IF(Afrapportering!AC842="","",Afrapportering!AC842)</f>
        <v/>
      </c>
      <c r="AD861" s="52" t="str">
        <f t="shared" si="103"/>
        <v/>
      </c>
      <c r="AE861" s="52" t="str">
        <f t="shared" si="104"/>
        <v/>
      </c>
      <c r="AF861" s="30" t="str">
        <f t="shared" si="105"/>
        <v/>
      </c>
      <c r="AG861" s="30" t="str">
        <f t="shared" si="106"/>
        <v/>
      </c>
      <c r="AH861" s="3" t="str">
        <f t="shared" si="107"/>
        <v/>
      </c>
    </row>
    <row r="862" spans="1:34" x14ac:dyDescent="0.25">
      <c r="A862" s="13" t="str">
        <f>+Afrapportering!A843</f>
        <v/>
      </c>
      <c r="B862" s="13" t="str">
        <f>+Afrapportering!B843</f>
        <v/>
      </c>
      <c r="C862" s="13" t="str">
        <f>+Afrapportering!C843</f>
        <v/>
      </c>
      <c r="D862" s="13" t="str">
        <f>+Afrapportering!D843</f>
        <v/>
      </c>
      <c r="E862" s="14" t="str">
        <f>+Afrapportering!E843</f>
        <v/>
      </c>
      <c r="F862" s="139" t="str">
        <f>IF(Afrapportering!F843 = "", "",Afrapportering!F843)</f>
        <v/>
      </c>
      <c r="G862" s="14" t="str">
        <f>+Afrapportering!G843</f>
        <v/>
      </c>
      <c r="H862" s="139" t="str">
        <f>IF(Afrapportering!H843 = "","",Afrapportering!H843)</f>
        <v/>
      </c>
      <c r="I862" s="140" t="str">
        <f>+Afrapportering!I843</f>
        <v/>
      </c>
      <c r="J862" s="13" t="str">
        <f>+Afrapportering!J843</f>
        <v/>
      </c>
      <c r="K862" s="32" t="str">
        <f t="shared" si="100"/>
        <v/>
      </c>
      <c r="L862" s="31" t="str">
        <f>IF(Ansøgning!J848="","",Ansøgning!J848)</f>
        <v/>
      </c>
      <c r="M862" s="134" t="str">
        <f>IF(Afrapportering!M843="","",Afrapportering!M843)</f>
        <v/>
      </c>
      <c r="N862" s="31" t="str">
        <f>IF(Ansøgning!K848="","",Ansøgning!K848)</f>
        <v/>
      </c>
      <c r="O862" s="134">
        <f>IF(Afrapportering!O843="",,Afrapportering!O843)</f>
        <v>0</v>
      </c>
      <c r="P862" s="15" t="str">
        <f>IF(Ansøgning!L848="","",Ansøgning!L848)</f>
        <v/>
      </c>
      <c r="Q862" s="15" t="str">
        <f t="shared" si="101"/>
        <v/>
      </c>
      <c r="R862" s="15"/>
      <c r="S862" s="15" t="str">
        <f>IF(Afrapportering!S843="","",Afrapportering!S843)</f>
        <v/>
      </c>
      <c r="T862" s="31" t="str">
        <f t="shared" si="102"/>
        <v/>
      </c>
      <c r="U862" s="30" t="str">
        <f>IF(Afrapportering!U843="","",Afrapportering!U843)</f>
        <v/>
      </c>
      <c r="V862" s="52" t="str">
        <f>IF(Afrapportering!V843="","",Afrapportering!V843)</f>
        <v/>
      </c>
      <c r="W862" s="30" t="str">
        <f>IF(Afrapportering!W843="","",Afrapportering!W843)</f>
        <v/>
      </c>
      <c r="X862" s="52" t="str">
        <f>IF(Afrapportering!X843="","",Afrapportering!X843)</f>
        <v/>
      </c>
      <c r="Y862" s="30" t="str">
        <f>IF(Afrapportering!Y843="","",Afrapportering!Y843)</f>
        <v/>
      </c>
      <c r="Z862" s="52" t="str">
        <f>IFERROR(MAX(IF(OR(V862="",X862=""),"",IF(AND(AND(MONTH(F862)&gt;=7,MONTH(F862)&lt;8),AND(MONTH(H862)&gt;=7,MONTH(H862)&lt;8)),(NETWORKDAYS(F862,H862,Lister!$D$7:$D$13)-V862)*T862/NETWORKDAYS(Lister!$D$19,Lister!$E$19,Lister!$D$7:$D$13),IF(AND(AND(MONTH(F862)&gt;=7,MONTH(F862)&lt;8),MONTH(H862)&gt;7),(NETWORKDAYS(F862,Lister!$E$19,Lister!$D$7:$D$13)-V862)*T862/NETWORKDAYS(Lister!$D$19,Lister!$E$19,Lister!$D$7:$D$13),IF(MONTH(F862)&gt;7,0)))),0),"")</f>
        <v/>
      </c>
      <c r="AA862" s="30" t="str">
        <f>IF(Afrapportering!AA843="","",Afrapportering!AA843)</f>
        <v/>
      </c>
      <c r="AB862" s="52" t="str">
        <f>IFERROR(MAX(IF(OR(V862="",X862=""),"",IF(AND(AND(MONTH(F862)&gt;=8,MONTH(F862)&lt;9),AND(MONTH(H862)&gt;=8,MONTH(H862)&lt;9)),(NETWORKDAYS(F862,H862,Lister!$D$7:$D$13)-X862)*T862/NETWORKDAYS(Lister!$D$20,Lister!$E$20,Lister!$D$7:$D$13),IF(AND(MONTH(F862)=7,MONTH(H862)=8),(NETWORKDAYS(Lister!$D$20,H862,Lister!$D$7:$D$13)-X862)*T862/NETWORKDAYS(Lister!$D$20,Lister!$E$20,Lister!$D$7:$D$13),IF(AND(MONTH(F862)=7,MONTH(H862)=7),0)))),0),"")</f>
        <v/>
      </c>
      <c r="AC862" s="30" t="str">
        <f>IF(Afrapportering!AC843="","",Afrapportering!AC843)</f>
        <v/>
      </c>
      <c r="AD862" s="52" t="str">
        <f t="shared" si="103"/>
        <v/>
      </c>
      <c r="AE862" s="52" t="str">
        <f t="shared" si="104"/>
        <v/>
      </c>
      <c r="AF862" s="30" t="str">
        <f t="shared" si="105"/>
        <v/>
      </c>
      <c r="AG862" s="30" t="str">
        <f t="shared" si="106"/>
        <v/>
      </c>
      <c r="AH862" s="3" t="str">
        <f t="shared" si="107"/>
        <v/>
      </c>
    </row>
    <row r="863" spans="1:34" x14ac:dyDescent="0.25">
      <c r="A863" s="13" t="str">
        <f>+Afrapportering!A844</f>
        <v/>
      </c>
      <c r="B863" s="13" t="str">
        <f>+Afrapportering!B844</f>
        <v/>
      </c>
      <c r="C863" s="13" t="str">
        <f>+Afrapportering!C844</f>
        <v/>
      </c>
      <c r="D863" s="13" t="str">
        <f>+Afrapportering!D844</f>
        <v/>
      </c>
      <c r="E863" s="14" t="str">
        <f>+Afrapportering!E844</f>
        <v/>
      </c>
      <c r="F863" s="139" t="str">
        <f>IF(Afrapportering!F844 = "", "",Afrapportering!F844)</f>
        <v/>
      </c>
      <c r="G863" s="14" t="str">
        <f>+Afrapportering!G844</f>
        <v/>
      </c>
      <c r="H863" s="139" t="str">
        <f>IF(Afrapportering!H844 = "","",Afrapportering!H844)</f>
        <v/>
      </c>
      <c r="I863" s="140" t="str">
        <f>+Afrapportering!I844</f>
        <v/>
      </c>
      <c r="J863" s="13" t="str">
        <f>+Afrapportering!J844</f>
        <v/>
      </c>
      <c r="K863" s="32" t="str">
        <f t="shared" si="100"/>
        <v/>
      </c>
      <c r="L863" s="31" t="str">
        <f>IF(Ansøgning!J849="","",Ansøgning!J849)</f>
        <v/>
      </c>
      <c r="M863" s="134" t="str">
        <f>IF(Afrapportering!M844="","",Afrapportering!M844)</f>
        <v/>
      </c>
      <c r="N863" s="31" t="str">
        <f>IF(Ansøgning!K849="","",Ansøgning!K849)</f>
        <v/>
      </c>
      <c r="O863" s="134">
        <f>IF(Afrapportering!O844="",,Afrapportering!O844)</f>
        <v>0</v>
      </c>
      <c r="P863" s="15" t="str">
        <f>IF(Ansøgning!L849="","",Ansøgning!L849)</f>
        <v/>
      </c>
      <c r="Q863" s="15" t="str">
        <f t="shared" si="101"/>
        <v/>
      </c>
      <c r="R863" s="15"/>
      <c r="S863" s="15" t="str">
        <f>IF(Afrapportering!S844="","",Afrapportering!S844)</f>
        <v/>
      </c>
      <c r="T863" s="31" t="str">
        <f t="shared" si="102"/>
        <v/>
      </c>
      <c r="U863" s="30" t="str">
        <f>IF(Afrapportering!U844="","",Afrapportering!U844)</f>
        <v/>
      </c>
      <c r="V863" s="52" t="str">
        <f>IF(Afrapportering!V844="","",Afrapportering!V844)</f>
        <v/>
      </c>
      <c r="W863" s="30" t="str">
        <f>IF(Afrapportering!W844="","",Afrapportering!W844)</f>
        <v/>
      </c>
      <c r="X863" s="52" t="str">
        <f>IF(Afrapportering!X844="","",Afrapportering!X844)</f>
        <v/>
      </c>
      <c r="Y863" s="30" t="str">
        <f>IF(Afrapportering!Y844="","",Afrapportering!Y844)</f>
        <v/>
      </c>
      <c r="Z863" s="52" t="str">
        <f>IFERROR(MAX(IF(OR(V863="",X863=""),"",IF(AND(AND(MONTH(F863)&gt;=7,MONTH(F863)&lt;8),AND(MONTH(H863)&gt;=7,MONTH(H863)&lt;8)),(NETWORKDAYS(F863,H863,Lister!$D$7:$D$13)-V863)*T863/NETWORKDAYS(Lister!$D$19,Lister!$E$19,Lister!$D$7:$D$13),IF(AND(AND(MONTH(F863)&gt;=7,MONTH(F863)&lt;8),MONTH(H863)&gt;7),(NETWORKDAYS(F863,Lister!$E$19,Lister!$D$7:$D$13)-V863)*T863/NETWORKDAYS(Lister!$D$19,Lister!$E$19,Lister!$D$7:$D$13),IF(MONTH(F863)&gt;7,0)))),0),"")</f>
        <v/>
      </c>
      <c r="AA863" s="30" t="str">
        <f>IF(Afrapportering!AA844="","",Afrapportering!AA844)</f>
        <v/>
      </c>
      <c r="AB863" s="52" t="str">
        <f>IFERROR(MAX(IF(OR(V863="",X863=""),"",IF(AND(AND(MONTH(F863)&gt;=8,MONTH(F863)&lt;9),AND(MONTH(H863)&gt;=8,MONTH(H863)&lt;9)),(NETWORKDAYS(F863,H863,Lister!$D$7:$D$13)-X863)*T863/NETWORKDAYS(Lister!$D$20,Lister!$E$20,Lister!$D$7:$D$13),IF(AND(MONTH(F863)=7,MONTH(H863)=8),(NETWORKDAYS(Lister!$D$20,H863,Lister!$D$7:$D$13)-X863)*T863/NETWORKDAYS(Lister!$D$20,Lister!$E$20,Lister!$D$7:$D$13),IF(AND(MONTH(F863)=7,MONTH(H863)=7),0)))),0),"")</f>
        <v/>
      </c>
      <c r="AC863" s="30" t="str">
        <f>IF(Afrapportering!AC844="","",Afrapportering!AC844)</f>
        <v/>
      </c>
      <c r="AD863" s="52" t="str">
        <f t="shared" si="103"/>
        <v/>
      </c>
      <c r="AE863" s="52" t="str">
        <f t="shared" si="104"/>
        <v/>
      </c>
      <c r="AF863" s="30" t="str">
        <f t="shared" si="105"/>
        <v/>
      </c>
      <c r="AG863" s="30" t="str">
        <f t="shared" si="106"/>
        <v/>
      </c>
      <c r="AH863" s="3" t="str">
        <f t="shared" si="107"/>
        <v/>
      </c>
    </row>
    <row r="864" spans="1:34" x14ac:dyDescent="0.25">
      <c r="A864" s="13" t="str">
        <f>+Afrapportering!A845</f>
        <v/>
      </c>
      <c r="B864" s="13" t="str">
        <f>+Afrapportering!B845</f>
        <v/>
      </c>
      <c r="C864" s="13" t="str">
        <f>+Afrapportering!C845</f>
        <v/>
      </c>
      <c r="D864" s="13" t="str">
        <f>+Afrapportering!D845</f>
        <v/>
      </c>
      <c r="E864" s="14" t="str">
        <f>+Afrapportering!E845</f>
        <v/>
      </c>
      <c r="F864" s="139" t="str">
        <f>IF(Afrapportering!F845 = "", "",Afrapportering!F845)</f>
        <v/>
      </c>
      <c r="G864" s="14" t="str">
        <f>+Afrapportering!G845</f>
        <v/>
      </c>
      <c r="H864" s="139" t="str">
        <f>IF(Afrapportering!H845 = "","",Afrapportering!H845)</f>
        <v/>
      </c>
      <c r="I864" s="140" t="str">
        <f>+Afrapportering!I845</f>
        <v/>
      </c>
      <c r="J864" s="13" t="str">
        <f>+Afrapportering!J845</f>
        <v/>
      </c>
      <c r="K864" s="32" t="str">
        <f t="shared" si="100"/>
        <v/>
      </c>
      <c r="L864" s="31" t="str">
        <f>IF(Ansøgning!J850="","",Ansøgning!J850)</f>
        <v/>
      </c>
      <c r="M864" s="134" t="str">
        <f>IF(Afrapportering!M845="","",Afrapportering!M845)</f>
        <v/>
      </c>
      <c r="N864" s="31" t="str">
        <f>IF(Ansøgning!K850="","",Ansøgning!K850)</f>
        <v/>
      </c>
      <c r="O864" s="134">
        <f>IF(Afrapportering!O845="",,Afrapportering!O845)</f>
        <v>0</v>
      </c>
      <c r="P864" s="15" t="str">
        <f>IF(Ansøgning!L850="","",Ansøgning!L850)</f>
        <v/>
      </c>
      <c r="Q864" s="15" t="str">
        <f t="shared" si="101"/>
        <v/>
      </c>
      <c r="R864" s="15"/>
      <c r="S864" s="15" t="str">
        <f>IF(Afrapportering!S845="","",Afrapportering!S845)</f>
        <v/>
      </c>
      <c r="T864" s="31" t="str">
        <f t="shared" si="102"/>
        <v/>
      </c>
      <c r="U864" s="30" t="str">
        <f>IF(Afrapportering!U845="","",Afrapportering!U845)</f>
        <v/>
      </c>
      <c r="V864" s="52" t="str">
        <f>IF(Afrapportering!V845="","",Afrapportering!V845)</f>
        <v/>
      </c>
      <c r="W864" s="30" t="str">
        <f>IF(Afrapportering!W845="","",Afrapportering!W845)</f>
        <v/>
      </c>
      <c r="X864" s="52" t="str">
        <f>IF(Afrapportering!X845="","",Afrapportering!X845)</f>
        <v/>
      </c>
      <c r="Y864" s="30" t="str">
        <f>IF(Afrapportering!Y845="","",Afrapportering!Y845)</f>
        <v/>
      </c>
      <c r="Z864" s="52" t="str">
        <f>IFERROR(MAX(IF(OR(V864="",X864=""),"",IF(AND(AND(MONTH(F864)&gt;=7,MONTH(F864)&lt;8),AND(MONTH(H864)&gt;=7,MONTH(H864)&lt;8)),(NETWORKDAYS(F864,H864,Lister!$D$7:$D$13)-V864)*T864/NETWORKDAYS(Lister!$D$19,Lister!$E$19,Lister!$D$7:$D$13),IF(AND(AND(MONTH(F864)&gt;=7,MONTH(F864)&lt;8),MONTH(H864)&gt;7),(NETWORKDAYS(F864,Lister!$E$19,Lister!$D$7:$D$13)-V864)*T864/NETWORKDAYS(Lister!$D$19,Lister!$E$19,Lister!$D$7:$D$13),IF(MONTH(F864)&gt;7,0)))),0),"")</f>
        <v/>
      </c>
      <c r="AA864" s="30" t="str">
        <f>IF(Afrapportering!AA845="","",Afrapportering!AA845)</f>
        <v/>
      </c>
      <c r="AB864" s="52" t="str">
        <f>IFERROR(MAX(IF(OR(V864="",X864=""),"",IF(AND(AND(MONTH(F864)&gt;=8,MONTH(F864)&lt;9),AND(MONTH(H864)&gt;=8,MONTH(H864)&lt;9)),(NETWORKDAYS(F864,H864,Lister!$D$7:$D$13)-X864)*T864/NETWORKDAYS(Lister!$D$20,Lister!$E$20,Lister!$D$7:$D$13),IF(AND(MONTH(F864)=7,MONTH(H864)=8),(NETWORKDAYS(Lister!$D$20,H864,Lister!$D$7:$D$13)-X864)*T864/NETWORKDAYS(Lister!$D$20,Lister!$E$20,Lister!$D$7:$D$13),IF(AND(MONTH(F864)=7,MONTH(H864)=7),0)))),0),"")</f>
        <v/>
      </c>
      <c r="AC864" s="30" t="str">
        <f>IF(Afrapportering!AC845="","",Afrapportering!AC845)</f>
        <v/>
      </c>
      <c r="AD864" s="52" t="str">
        <f t="shared" si="103"/>
        <v/>
      </c>
      <c r="AE864" s="52" t="str">
        <f t="shared" si="104"/>
        <v/>
      </c>
      <c r="AF864" s="30" t="str">
        <f t="shared" si="105"/>
        <v/>
      </c>
      <c r="AG864" s="30" t="str">
        <f t="shared" si="106"/>
        <v/>
      </c>
      <c r="AH864" s="3" t="str">
        <f t="shared" si="107"/>
        <v/>
      </c>
    </row>
    <row r="865" spans="1:34" x14ac:dyDescent="0.25">
      <c r="A865" s="13" t="str">
        <f>+Afrapportering!A846</f>
        <v/>
      </c>
      <c r="B865" s="13" t="str">
        <f>+Afrapportering!B846</f>
        <v/>
      </c>
      <c r="C865" s="13" t="str">
        <f>+Afrapportering!C846</f>
        <v/>
      </c>
      <c r="D865" s="13" t="str">
        <f>+Afrapportering!D846</f>
        <v/>
      </c>
      <c r="E865" s="14" t="str">
        <f>+Afrapportering!E846</f>
        <v/>
      </c>
      <c r="F865" s="139" t="str">
        <f>IF(Afrapportering!F846 = "", "",Afrapportering!F846)</f>
        <v/>
      </c>
      <c r="G865" s="14" t="str">
        <f>+Afrapportering!G846</f>
        <v/>
      </c>
      <c r="H865" s="139" t="str">
        <f>IF(Afrapportering!H846 = "","",Afrapportering!H846)</f>
        <v/>
      </c>
      <c r="I865" s="140" t="str">
        <f>+Afrapportering!I846</f>
        <v/>
      </c>
      <c r="J865" s="13" t="str">
        <f>+Afrapportering!J846</f>
        <v/>
      </c>
      <c r="K865" s="32" t="str">
        <f t="shared" si="100"/>
        <v/>
      </c>
      <c r="L865" s="31" t="str">
        <f>IF(Ansøgning!J851="","",Ansøgning!J851)</f>
        <v/>
      </c>
      <c r="M865" s="134" t="str">
        <f>IF(Afrapportering!M846="","",Afrapportering!M846)</f>
        <v/>
      </c>
      <c r="N865" s="31" t="str">
        <f>IF(Ansøgning!K851="","",Ansøgning!K851)</f>
        <v/>
      </c>
      <c r="O865" s="134">
        <f>IF(Afrapportering!O846="",,Afrapportering!O846)</f>
        <v>0</v>
      </c>
      <c r="P865" s="15" t="str">
        <f>IF(Ansøgning!L851="","",Ansøgning!L851)</f>
        <v/>
      </c>
      <c r="Q865" s="15" t="str">
        <f t="shared" si="101"/>
        <v/>
      </c>
      <c r="R865" s="15"/>
      <c r="S865" s="15" t="str">
        <f>IF(Afrapportering!S846="","",Afrapportering!S846)</f>
        <v/>
      </c>
      <c r="T865" s="31" t="str">
        <f t="shared" si="102"/>
        <v/>
      </c>
      <c r="U865" s="30" t="str">
        <f>IF(Afrapportering!U846="","",Afrapportering!U846)</f>
        <v/>
      </c>
      <c r="V865" s="52" t="str">
        <f>IF(Afrapportering!V846="","",Afrapportering!V846)</f>
        <v/>
      </c>
      <c r="W865" s="30" t="str">
        <f>IF(Afrapportering!W846="","",Afrapportering!W846)</f>
        <v/>
      </c>
      <c r="X865" s="52" t="str">
        <f>IF(Afrapportering!X846="","",Afrapportering!X846)</f>
        <v/>
      </c>
      <c r="Y865" s="30" t="str">
        <f>IF(Afrapportering!Y846="","",Afrapportering!Y846)</f>
        <v/>
      </c>
      <c r="Z865" s="52" t="str">
        <f>IFERROR(MAX(IF(OR(V865="",X865=""),"",IF(AND(AND(MONTH(F865)&gt;=7,MONTH(F865)&lt;8),AND(MONTH(H865)&gt;=7,MONTH(H865)&lt;8)),(NETWORKDAYS(F865,H865,Lister!$D$7:$D$13)-V865)*T865/NETWORKDAYS(Lister!$D$19,Lister!$E$19,Lister!$D$7:$D$13),IF(AND(AND(MONTH(F865)&gt;=7,MONTH(F865)&lt;8),MONTH(H865)&gt;7),(NETWORKDAYS(F865,Lister!$E$19,Lister!$D$7:$D$13)-V865)*T865/NETWORKDAYS(Lister!$D$19,Lister!$E$19,Lister!$D$7:$D$13),IF(MONTH(F865)&gt;7,0)))),0),"")</f>
        <v/>
      </c>
      <c r="AA865" s="30" t="str">
        <f>IF(Afrapportering!AA846="","",Afrapportering!AA846)</f>
        <v/>
      </c>
      <c r="AB865" s="52" t="str">
        <f>IFERROR(MAX(IF(OR(V865="",X865=""),"",IF(AND(AND(MONTH(F865)&gt;=8,MONTH(F865)&lt;9),AND(MONTH(H865)&gt;=8,MONTH(H865)&lt;9)),(NETWORKDAYS(F865,H865,Lister!$D$7:$D$13)-X865)*T865/NETWORKDAYS(Lister!$D$20,Lister!$E$20,Lister!$D$7:$D$13),IF(AND(MONTH(F865)=7,MONTH(H865)=8),(NETWORKDAYS(Lister!$D$20,H865,Lister!$D$7:$D$13)-X865)*T865/NETWORKDAYS(Lister!$D$20,Lister!$E$20,Lister!$D$7:$D$13),IF(AND(MONTH(F865)=7,MONTH(H865)=7),0)))),0),"")</f>
        <v/>
      </c>
      <c r="AC865" s="30" t="str">
        <f>IF(Afrapportering!AC846="","",Afrapportering!AC846)</f>
        <v/>
      </c>
      <c r="AD865" s="52" t="str">
        <f t="shared" si="103"/>
        <v/>
      </c>
      <c r="AE865" s="52" t="str">
        <f t="shared" si="104"/>
        <v/>
      </c>
      <c r="AF865" s="30" t="str">
        <f t="shared" si="105"/>
        <v/>
      </c>
      <c r="AG865" s="30" t="str">
        <f t="shared" si="106"/>
        <v/>
      </c>
      <c r="AH865" s="3" t="str">
        <f t="shared" si="107"/>
        <v/>
      </c>
    </row>
    <row r="866" spans="1:34" x14ac:dyDescent="0.25">
      <c r="A866" s="13" t="str">
        <f>+Afrapportering!A847</f>
        <v/>
      </c>
      <c r="B866" s="13" t="str">
        <f>+Afrapportering!B847</f>
        <v/>
      </c>
      <c r="C866" s="13" t="str">
        <f>+Afrapportering!C847</f>
        <v/>
      </c>
      <c r="D866" s="13" t="str">
        <f>+Afrapportering!D847</f>
        <v/>
      </c>
      <c r="E866" s="14" t="str">
        <f>+Afrapportering!E847</f>
        <v/>
      </c>
      <c r="F866" s="139" t="str">
        <f>IF(Afrapportering!F847 = "", "",Afrapportering!F847)</f>
        <v/>
      </c>
      <c r="G866" s="14" t="str">
        <f>+Afrapportering!G847</f>
        <v/>
      </c>
      <c r="H866" s="139" t="str">
        <f>IF(Afrapportering!H847 = "","",Afrapportering!H847)</f>
        <v/>
      </c>
      <c r="I866" s="140" t="str">
        <f>+Afrapportering!I847</f>
        <v/>
      </c>
      <c r="J866" s="13" t="str">
        <f>+Afrapportering!J847</f>
        <v/>
      </c>
      <c r="K866" s="32" t="str">
        <f t="shared" si="100"/>
        <v/>
      </c>
      <c r="L866" s="31" t="str">
        <f>IF(Ansøgning!J852="","",Ansøgning!J852)</f>
        <v/>
      </c>
      <c r="M866" s="134" t="str">
        <f>IF(Afrapportering!M847="","",Afrapportering!M847)</f>
        <v/>
      </c>
      <c r="N866" s="31" t="str">
        <f>IF(Ansøgning!K852="","",Ansøgning!K852)</f>
        <v/>
      </c>
      <c r="O866" s="134">
        <f>IF(Afrapportering!O847="",,Afrapportering!O847)</f>
        <v>0</v>
      </c>
      <c r="P866" s="15" t="str">
        <f>IF(Ansøgning!L852="","",Ansøgning!L852)</f>
        <v/>
      </c>
      <c r="Q866" s="15" t="str">
        <f t="shared" si="101"/>
        <v/>
      </c>
      <c r="R866" s="15"/>
      <c r="S866" s="15" t="str">
        <f>IF(Afrapportering!S847="","",Afrapportering!S847)</f>
        <v/>
      </c>
      <c r="T866" s="31" t="str">
        <f t="shared" si="102"/>
        <v/>
      </c>
      <c r="U866" s="30" t="str">
        <f>IF(Afrapportering!U847="","",Afrapportering!U847)</f>
        <v/>
      </c>
      <c r="V866" s="52" t="str">
        <f>IF(Afrapportering!V847="","",Afrapportering!V847)</f>
        <v/>
      </c>
      <c r="W866" s="30" t="str">
        <f>IF(Afrapportering!W847="","",Afrapportering!W847)</f>
        <v/>
      </c>
      <c r="X866" s="52" t="str">
        <f>IF(Afrapportering!X847="","",Afrapportering!X847)</f>
        <v/>
      </c>
      <c r="Y866" s="30" t="str">
        <f>IF(Afrapportering!Y847="","",Afrapportering!Y847)</f>
        <v/>
      </c>
      <c r="Z866" s="52" t="str">
        <f>IFERROR(MAX(IF(OR(V866="",X866=""),"",IF(AND(AND(MONTH(F866)&gt;=7,MONTH(F866)&lt;8),AND(MONTH(H866)&gt;=7,MONTH(H866)&lt;8)),(NETWORKDAYS(F866,H866,Lister!$D$7:$D$13)-V866)*T866/NETWORKDAYS(Lister!$D$19,Lister!$E$19,Lister!$D$7:$D$13),IF(AND(AND(MONTH(F866)&gt;=7,MONTH(F866)&lt;8),MONTH(H866)&gt;7),(NETWORKDAYS(F866,Lister!$E$19,Lister!$D$7:$D$13)-V866)*T866/NETWORKDAYS(Lister!$D$19,Lister!$E$19,Lister!$D$7:$D$13),IF(MONTH(F866)&gt;7,0)))),0),"")</f>
        <v/>
      </c>
      <c r="AA866" s="30" t="str">
        <f>IF(Afrapportering!AA847="","",Afrapportering!AA847)</f>
        <v/>
      </c>
      <c r="AB866" s="52" t="str">
        <f>IFERROR(MAX(IF(OR(V866="",X866=""),"",IF(AND(AND(MONTH(F866)&gt;=8,MONTH(F866)&lt;9),AND(MONTH(H866)&gt;=8,MONTH(H866)&lt;9)),(NETWORKDAYS(F866,H866,Lister!$D$7:$D$13)-X866)*T866/NETWORKDAYS(Lister!$D$20,Lister!$E$20,Lister!$D$7:$D$13),IF(AND(MONTH(F866)=7,MONTH(H866)=8),(NETWORKDAYS(Lister!$D$20,H866,Lister!$D$7:$D$13)-X866)*T866/NETWORKDAYS(Lister!$D$20,Lister!$E$20,Lister!$D$7:$D$13),IF(AND(MONTH(F866)=7,MONTH(H866)=7),0)))),0),"")</f>
        <v/>
      </c>
      <c r="AC866" s="30" t="str">
        <f>IF(Afrapportering!AC847="","",Afrapportering!AC847)</f>
        <v/>
      </c>
      <c r="AD866" s="52" t="str">
        <f t="shared" si="103"/>
        <v/>
      </c>
      <c r="AE866" s="52" t="str">
        <f t="shared" si="104"/>
        <v/>
      </c>
      <c r="AF866" s="30" t="str">
        <f t="shared" si="105"/>
        <v/>
      </c>
      <c r="AG866" s="30" t="str">
        <f t="shared" si="106"/>
        <v/>
      </c>
      <c r="AH866" s="3" t="str">
        <f t="shared" si="107"/>
        <v/>
      </c>
    </row>
    <row r="867" spans="1:34" x14ac:dyDescent="0.25">
      <c r="A867" s="13" t="str">
        <f>+Afrapportering!A848</f>
        <v/>
      </c>
      <c r="B867" s="13" t="str">
        <f>+Afrapportering!B848</f>
        <v/>
      </c>
      <c r="C867" s="13" t="str">
        <f>+Afrapportering!C848</f>
        <v/>
      </c>
      <c r="D867" s="13" t="str">
        <f>+Afrapportering!D848</f>
        <v/>
      </c>
      <c r="E867" s="14" t="str">
        <f>+Afrapportering!E848</f>
        <v/>
      </c>
      <c r="F867" s="139" t="str">
        <f>IF(Afrapportering!F848 = "", "",Afrapportering!F848)</f>
        <v/>
      </c>
      <c r="G867" s="14" t="str">
        <f>+Afrapportering!G848</f>
        <v/>
      </c>
      <c r="H867" s="139" t="str">
        <f>IF(Afrapportering!H848 = "","",Afrapportering!H848)</f>
        <v/>
      </c>
      <c r="I867" s="140" t="str">
        <f>+Afrapportering!I848</f>
        <v/>
      </c>
      <c r="J867" s="13" t="str">
        <f>+Afrapportering!J848</f>
        <v/>
      </c>
      <c r="K867" s="32" t="str">
        <f t="shared" ref="K867:K930" si="108">IF(J867="","",IF(J867="Funktionær",0.75,IF(J867="Ikke-funktionær",0.9,IF(J867="Elev/lærling",0.9))))</f>
        <v/>
      </c>
      <c r="L867" s="31" t="str">
        <f>IF(Ansøgning!J853="","",Ansøgning!J853)</f>
        <v/>
      </c>
      <c r="M867" s="134" t="str">
        <f>IF(Afrapportering!M848="","",Afrapportering!M848)</f>
        <v/>
      </c>
      <c r="N867" s="31" t="str">
        <f>IF(Ansøgning!K853="","",Ansøgning!K853)</f>
        <v/>
      </c>
      <c r="O867" s="134">
        <f>IF(Afrapportering!O848="",,Afrapportering!O848)</f>
        <v>0</v>
      </c>
      <c r="P867" s="15" t="str">
        <f>IF(Ansøgning!L853="","",Ansøgning!L853)</f>
        <v/>
      </c>
      <c r="Q867" s="15" t="str">
        <f t="shared" ref="Q867:Q930" si="109">IFERROR(MAX(IF(M867="","",IF(ISNUMBER(R867),IF(OR(R867&gt;M867*1.1,R867&lt;M867*0.9),R867,M867),M867)-O867),0),"")</f>
        <v/>
      </c>
      <c r="R867" s="15"/>
      <c r="S867" s="15" t="str">
        <f>IF(Afrapportering!S848="","",Afrapportering!S848)</f>
        <v/>
      </c>
      <c r="T867" s="31" t="str">
        <f t="shared" ref="T867:T930" si="110">IF(B867="","",IF(Q867*K867&gt;30000*IF(S867&gt;37,37,S867)/37,30000*IF(S867&gt;37,37,S867)/37,Q867*K867))</f>
        <v/>
      </c>
      <c r="U867" s="30" t="str">
        <f>IF(Afrapportering!U848="","",Afrapportering!U848)</f>
        <v/>
      </c>
      <c r="V867" s="52" t="str">
        <f>IF(Afrapportering!V848="","",Afrapportering!V848)</f>
        <v/>
      </c>
      <c r="W867" s="30" t="str">
        <f>IF(Afrapportering!W848="","",Afrapportering!W848)</f>
        <v/>
      </c>
      <c r="X867" s="52" t="str">
        <f>IF(Afrapportering!X848="","",Afrapportering!X848)</f>
        <v/>
      </c>
      <c r="Y867" s="30" t="str">
        <f>IF(Afrapportering!Y848="","",Afrapportering!Y848)</f>
        <v/>
      </c>
      <c r="Z867" s="52" t="str">
        <f>IFERROR(MAX(IF(OR(V867="",X867=""),"",IF(AND(AND(MONTH(F867)&gt;=7,MONTH(F867)&lt;8),AND(MONTH(H867)&gt;=7,MONTH(H867)&lt;8)),(NETWORKDAYS(F867,H867,Lister!$D$7:$D$13)-V867)*T867/NETWORKDAYS(Lister!$D$19,Lister!$E$19,Lister!$D$7:$D$13),IF(AND(AND(MONTH(F867)&gt;=7,MONTH(F867)&lt;8),MONTH(H867)&gt;7),(NETWORKDAYS(F867,Lister!$E$19,Lister!$D$7:$D$13)-V867)*T867/NETWORKDAYS(Lister!$D$19,Lister!$E$19,Lister!$D$7:$D$13),IF(MONTH(F867)&gt;7,0)))),0),"")</f>
        <v/>
      </c>
      <c r="AA867" s="30" t="str">
        <f>IF(Afrapportering!AA848="","",Afrapportering!AA848)</f>
        <v/>
      </c>
      <c r="AB867" s="52" t="str">
        <f>IFERROR(MAX(IF(OR(V867="",X867=""),"",IF(AND(AND(MONTH(F867)&gt;=8,MONTH(F867)&lt;9),AND(MONTH(H867)&gt;=8,MONTH(H867)&lt;9)),(NETWORKDAYS(F867,H867,Lister!$D$7:$D$13)-X867)*T867/NETWORKDAYS(Lister!$D$20,Lister!$E$20,Lister!$D$7:$D$13),IF(AND(MONTH(F867)=7,MONTH(H867)=8),(NETWORKDAYS(Lister!$D$20,H867,Lister!$D$7:$D$13)-X867)*T867/NETWORKDAYS(Lister!$D$20,Lister!$E$20,Lister!$D$7:$D$13),IF(AND(MONTH(F867)=7,MONTH(H867)=7),0)))),0),"")</f>
        <v/>
      </c>
      <c r="AC867" s="30" t="str">
        <f>IF(Afrapportering!AC848="","",Afrapportering!AC848)</f>
        <v/>
      </c>
      <c r="AD867" s="52" t="str">
        <f t="shared" ref="AD867:AD930" si="111">IFERROR(Z867+AB867,"")</f>
        <v/>
      </c>
      <c r="AE867" s="52" t="str">
        <f t="shared" ref="AE867:AE930" si="112">IFERROR(21/31*T867,"")</f>
        <v/>
      </c>
      <c r="AF867" s="30" t="str">
        <f t="shared" ref="AF867:AF930" si="113">IFERROR(MAX(IF(AND(ISNUMBER(Z867),ISNUMBER(AB867)),IF(AD867-AE867&gt;T867,T867,AD867-AE867),""),0),"")</f>
        <v/>
      </c>
      <c r="AG867" s="30" t="str">
        <f t="shared" ref="AG867:AG930" si="114">IF(AF867="","",AF867-AC867)</f>
        <v/>
      </c>
      <c r="AH867" s="3" t="str">
        <f t="shared" ref="AH867:AH930" si="115">IF(AF867="","",AF867-AC867)</f>
        <v/>
      </c>
    </row>
    <row r="868" spans="1:34" x14ac:dyDescent="0.25">
      <c r="A868" s="13" t="str">
        <f>+Afrapportering!A849</f>
        <v/>
      </c>
      <c r="B868" s="13" t="str">
        <f>+Afrapportering!B849</f>
        <v/>
      </c>
      <c r="C868" s="13" t="str">
        <f>+Afrapportering!C849</f>
        <v/>
      </c>
      <c r="D868" s="13" t="str">
        <f>+Afrapportering!D849</f>
        <v/>
      </c>
      <c r="E868" s="14" t="str">
        <f>+Afrapportering!E849</f>
        <v/>
      </c>
      <c r="F868" s="139" t="str">
        <f>IF(Afrapportering!F849 = "", "",Afrapportering!F849)</f>
        <v/>
      </c>
      <c r="G868" s="14" t="str">
        <f>+Afrapportering!G849</f>
        <v/>
      </c>
      <c r="H868" s="139" t="str">
        <f>IF(Afrapportering!H849 = "","",Afrapportering!H849)</f>
        <v/>
      </c>
      <c r="I868" s="140" t="str">
        <f>+Afrapportering!I849</f>
        <v/>
      </c>
      <c r="J868" s="13" t="str">
        <f>+Afrapportering!J849</f>
        <v/>
      </c>
      <c r="K868" s="32" t="str">
        <f t="shared" si="108"/>
        <v/>
      </c>
      <c r="L868" s="31" t="str">
        <f>IF(Ansøgning!J854="","",Ansøgning!J854)</f>
        <v/>
      </c>
      <c r="M868" s="134" t="str">
        <f>IF(Afrapportering!M849="","",Afrapportering!M849)</f>
        <v/>
      </c>
      <c r="N868" s="31" t="str">
        <f>IF(Ansøgning!K854="","",Ansøgning!K854)</f>
        <v/>
      </c>
      <c r="O868" s="134">
        <f>IF(Afrapportering!O849="",,Afrapportering!O849)</f>
        <v>0</v>
      </c>
      <c r="P868" s="15" t="str">
        <f>IF(Ansøgning!L854="","",Ansøgning!L854)</f>
        <v/>
      </c>
      <c r="Q868" s="15" t="str">
        <f t="shared" si="109"/>
        <v/>
      </c>
      <c r="R868" s="15"/>
      <c r="S868" s="15" t="str">
        <f>IF(Afrapportering!S849="","",Afrapportering!S849)</f>
        <v/>
      </c>
      <c r="T868" s="31" t="str">
        <f t="shared" si="110"/>
        <v/>
      </c>
      <c r="U868" s="30" t="str">
        <f>IF(Afrapportering!U849="","",Afrapportering!U849)</f>
        <v/>
      </c>
      <c r="V868" s="52" t="str">
        <f>IF(Afrapportering!V849="","",Afrapportering!V849)</f>
        <v/>
      </c>
      <c r="W868" s="30" t="str">
        <f>IF(Afrapportering!W849="","",Afrapportering!W849)</f>
        <v/>
      </c>
      <c r="X868" s="52" t="str">
        <f>IF(Afrapportering!X849="","",Afrapportering!X849)</f>
        <v/>
      </c>
      <c r="Y868" s="30" t="str">
        <f>IF(Afrapportering!Y849="","",Afrapportering!Y849)</f>
        <v/>
      </c>
      <c r="Z868" s="52" t="str">
        <f>IFERROR(MAX(IF(OR(V868="",X868=""),"",IF(AND(AND(MONTH(F868)&gt;=7,MONTH(F868)&lt;8),AND(MONTH(H868)&gt;=7,MONTH(H868)&lt;8)),(NETWORKDAYS(F868,H868,Lister!$D$7:$D$13)-V868)*T868/NETWORKDAYS(Lister!$D$19,Lister!$E$19,Lister!$D$7:$D$13),IF(AND(AND(MONTH(F868)&gt;=7,MONTH(F868)&lt;8),MONTH(H868)&gt;7),(NETWORKDAYS(F868,Lister!$E$19,Lister!$D$7:$D$13)-V868)*T868/NETWORKDAYS(Lister!$D$19,Lister!$E$19,Lister!$D$7:$D$13),IF(MONTH(F868)&gt;7,0)))),0),"")</f>
        <v/>
      </c>
      <c r="AA868" s="30" t="str">
        <f>IF(Afrapportering!AA849="","",Afrapportering!AA849)</f>
        <v/>
      </c>
      <c r="AB868" s="52" t="str">
        <f>IFERROR(MAX(IF(OR(V868="",X868=""),"",IF(AND(AND(MONTH(F868)&gt;=8,MONTH(F868)&lt;9),AND(MONTH(H868)&gt;=8,MONTH(H868)&lt;9)),(NETWORKDAYS(F868,H868,Lister!$D$7:$D$13)-X868)*T868/NETWORKDAYS(Lister!$D$20,Lister!$E$20,Lister!$D$7:$D$13),IF(AND(MONTH(F868)=7,MONTH(H868)=8),(NETWORKDAYS(Lister!$D$20,H868,Lister!$D$7:$D$13)-X868)*T868/NETWORKDAYS(Lister!$D$20,Lister!$E$20,Lister!$D$7:$D$13),IF(AND(MONTH(F868)=7,MONTH(H868)=7),0)))),0),"")</f>
        <v/>
      </c>
      <c r="AC868" s="30" t="str">
        <f>IF(Afrapportering!AC849="","",Afrapportering!AC849)</f>
        <v/>
      </c>
      <c r="AD868" s="52" t="str">
        <f t="shared" si="111"/>
        <v/>
      </c>
      <c r="AE868" s="52" t="str">
        <f t="shared" si="112"/>
        <v/>
      </c>
      <c r="AF868" s="30" t="str">
        <f t="shared" si="113"/>
        <v/>
      </c>
      <c r="AG868" s="30" t="str">
        <f t="shared" si="114"/>
        <v/>
      </c>
      <c r="AH868" s="3" t="str">
        <f t="shared" si="115"/>
        <v/>
      </c>
    </row>
    <row r="869" spans="1:34" x14ac:dyDescent="0.25">
      <c r="A869" s="13" t="str">
        <f>+Afrapportering!A850</f>
        <v/>
      </c>
      <c r="B869" s="13" t="str">
        <f>+Afrapportering!B850</f>
        <v/>
      </c>
      <c r="C869" s="13" t="str">
        <f>+Afrapportering!C850</f>
        <v/>
      </c>
      <c r="D869" s="13" t="str">
        <f>+Afrapportering!D850</f>
        <v/>
      </c>
      <c r="E869" s="14" t="str">
        <f>+Afrapportering!E850</f>
        <v/>
      </c>
      <c r="F869" s="139" t="str">
        <f>IF(Afrapportering!F850 = "", "",Afrapportering!F850)</f>
        <v/>
      </c>
      <c r="G869" s="14" t="str">
        <f>+Afrapportering!G850</f>
        <v/>
      </c>
      <c r="H869" s="139" t="str">
        <f>IF(Afrapportering!H850 = "","",Afrapportering!H850)</f>
        <v/>
      </c>
      <c r="I869" s="140" t="str">
        <f>+Afrapportering!I850</f>
        <v/>
      </c>
      <c r="J869" s="13" t="str">
        <f>+Afrapportering!J850</f>
        <v/>
      </c>
      <c r="K869" s="32" t="str">
        <f t="shared" si="108"/>
        <v/>
      </c>
      <c r="L869" s="31" t="str">
        <f>IF(Ansøgning!J855="","",Ansøgning!J855)</f>
        <v/>
      </c>
      <c r="M869" s="134" t="str">
        <f>IF(Afrapportering!M850="","",Afrapportering!M850)</f>
        <v/>
      </c>
      <c r="N869" s="31" t="str">
        <f>IF(Ansøgning!K855="","",Ansøgning!K855)</f>
        <v/>
      </c>
      <c r="O869" s="134">
        <f>IF(Afrapportering!O850="",,Afrapportering!O850)</f>
        <v>0</v>
      </c>
      <c r="P869" s="15" t="str">
        <f>IF(Ansøgning!L855="","",Ansøgning!L855)</f>
        <v/>
      </c>
      <c r="Q869" s="15" t="str">
        <f t="shared" si="109"/>
        <v/>
      </c>
      <c r="R869" s="15"/>
      <c r="S869" s="15" t="str">
        <f>IF(Afrapportering!S850="","",Afrapportering!S850)</f>
        <v/>
      </c>
      <c r="T869" s="31" t="str">
        <f t="shared" si="110"/>
        <v/>
      </c>
      <c r="U869" s="30" t="str">
        <f>IF(Afrapportering!U850="","",Afrapportering!U850)</f>
        <v/>
      </c>
      <c r="V869" s="52" t="str">
        <f>IF(Afrapportering!V850="","",Afrapportering!V850)</f>
        <v/>
      </c>
      <c r="W869" s="30" t="str">
        <f>IF(Afrapportering!W850="","",Afrapportering!W850)</f>
        <v/>
      </c>
      <c r="X869" s="52" t="str">
        <f>IF(Afrapportering!X850="","",Afrapportering!X850)</f>
        <v/>
      </c>
      <c r="Y869" s="30" t="str">
        <f>IF(Afrapportering!Y850="","",Afrapportering!Y850)</f>
        <v/>
      </c>
      <c r="Z869" s="52" t="str">
        <f>IFERROR(MAX(IF(OR(V869="",X869=""),"",IF(AND(AND(MONTH(F869)&gt;=7,MONTH(F869)&lt;8),AND(MONTH(H869)&gt;=7,MONTH(H869)&lt;8)),(NETWORKDAYS(F869,H869,Lister!$D$7:$D$13)-V869)*T869/NETWORKDAYS(Lister!$D$19,Lister!$E$19,Lister!$D$7:$D$13),IF(AND(AND(MONTH(F869)&gt;=7,MONTH(F869)&lt;8),MONTH(H869)&gt;7),(NETWORKDAYS(F869,Lister!$E$19,Lister!$D$7:$D$13)-V869)*T869/NETWORKDAYS(Lister!$D$19,Lister!$E$19,Lister!$D$7:$D$13),IF(MONTH(F869)&gt;7,0)))),0),"")</f>
        <v/>
      </c>
      <c r="AA869" s="30" t="str">
        <f>IF(Afrapportering!AA850="","",Afrapportering!AA850)</f>
        <v/>
      </c>
      <c r="AB869" s="52" t="str">
        <f>IFERROR(MAX(IF(OR(V869="",X869=""),"",IF(AND(AND(MONTH(F869)&gt;=8,MONTH(F869)&lt;9),AND(MONTH(H869)&gt;=8,MONTH(H869)&lt;9)),(NETWORKDAYS(F869,H869,Lister!$D$7:$D$13)-X869)*T869/NETWORKDAYS(Lister!$D$20,Lister!$E$20,Lister!$D$7:$D$13),IF(AND(MONTH(F869)=7,MONTH(H869)=8),(NETWORKDAYS(Lister!$D$20,H869,Lister!$D$7:$D$13)-X869)*T869/NETWORKDAYS(Lister!$D$20,Lister!$E$20,Lister!$D$7:$D$13),IF(AND(MONTH(F869)=7,MONTH(H869)=7),0)))),0),"")</f>
        <v/>
      </c>
      <c r="AC869" s="30" t="str">
        <f>IF(Afrapportering!AC850="","",Afrapportering!AC850)</f>
        <v/>
      </c>
      <c r="AD869" s="52" t="str">
        <f t="shared" si="111"/>
        <v/>
      </c>
      <c r="AE869" s="52" t="str">
        <f t="shared" si="112"/>
        <v/>
      </c>
      <c r="AF869" s="30" t="str">
        <f t="shared" si="113"/>
        <v/>
      </c>
      <c r="AG869" s="30" t="str">
        <f t="shared" si="114"/>
        <v/>
      </c>
      <c r="AH869" s="3" t="str">
        <f t="shared" si="115"/>
        <v/>
      </c>
    </row>
    <row r="870" spans="1:34" x14ac:dyDescent="0.25">
      <c r="A870" s="13" t="str">
        <f>+Afrapportering!A851</f>
        <v/>
      </c>
      <c r="B870" s="13" t="str">
        <f>+Afrapportering!B851</f>
        <v/>
      </c>
      <c r="C870" s="13" t="str">
        <f>+Afrapportering!C851</f>
        <v/>
      </c>
      <c r="D870" s="13" t="str">
        <f>+Afrapportering!D851</f>
        <v/>
      </c>
      <c r="E870" s="14" t="str">
        <f>+Afrapportering!E851</f>
        <v/>
      </c>
      <c r="F870" s="139" t="str">
        <f>IF(Afrapportering!F851 = "", "",Afrapportering!F851)</f>
        <v/>
      </c>
      <c r="G870" s="14" t="str">
        <f>+Afrapportering!G851</f>
        <v/>
      </c>
      <c r="H870" s="139" t="str">
        <f>IF(Afrapportering!H851 = "","",Afrapportering!H851)</f>
        <v/>
      </c>
      <c r="I870" s="140" t="str">
        <f>+Afrapportering!I851</f>
        <v/>
      </c>
      <c r="J870" s="13" t="str">
        <f>+Afrapportering!J851</f>
        <v/>
      </c>
      <c r="K870" s="32" t="str">
        <f t="shared" si="108"/>
        <v/>
      </c>
      <c r="L870" s="31" t="str">
        <f>IF(Ansøgning!J856="","",Ansøgning!J856)</f>
        <v/>
      </c>
      <c r="M870" s="134" t="str">
        <f>IF(Afrapportering!M851="","",Afrapportering!M851)</f>
        <v/>
      </c>
      <c r="N870" s="31" t="str">
        <f>IF(Ansøgning!K856="","",Ansøgning!K856)</f>
        <v/>
      </c>
      <c r="O870" s="134">
        <f>IF(Afrapportering!O851="",,Afrapportering!O851)</f>
        <v>0</v>
      </c>
      <c r="P870" s="15" t="str">
        <f>IF(Ansøgning!L856="","",Ansøgning!L856)</f>
        <v/>
      </c>
      <c r="Q870" s="15" t="str">
        <f t="shared" si="109"/>
        <v/>
      </c>
      <c r="R870" s="15"/>
      <c r="S870" s="15" t="str">
        <f>IF(Afrapportering!S851="","",Afrapportering!S851)</f>
        <v/>
      </c>
      <c r="T870" s="31" t="str">
        <f t="shared" si="110"/>
        <v/>
      </c>
      <c r="U870" s="30" t="str">
        <f>IF(Afrapportering!U851="","",Afrapportering!U851)</f>
        <v/>
      </c>
      <c r="V870" s="52" t="str">
        <f>IF(Afrapportering!V851="","",Afrapportering!V851)</f>
        <v/>
      </c>
      <c r="W870" s="30" t="str">
        <f>IF(Afrapportering!W851="","",Afrapportering!W851)</f>
        <v/>
      </c>
      <c r="X870" s="52" t="str">
        <f>IF(Afrapportering!X851="","",Afrapportering!X851)</f>
        <v/>
      </c>
      <c r="Y870" s="30" t="str">
        <f>IF(Afrapportering!Y851="","",Afrapportering!Y851)</f>
        <v/>
      </c>
      <c r="Z870" s="52" t="str">
        <f>IFERROR(MAX(IF(OR(V870="",X870=""),"",IF(AND(AND(MONTH(F870)&gt;=7,MONTH(F870)&lt;8),AND(MONTH(H870)&gt;=7,MONTH(H870)&lt;8)),(NETWORKDAYS(F870,H870,Lister!$D$7:$D$13)-V870)*T870/NETWORKDAYS(Lister!$D$19,Lister!$E$19,Lister!$D$7:$D$13),IF(AND(AND(MONTH(F870)&gt;=7,MONTH(F870)&lt;8),MONTH(H870)&gt;7),(NETWORKDAYS(F870,Lister!$E$19,Lister!$D$7:$D$13)-V870)*T870/NETWORKDAYS(Lister!$D$19,Lister!$E$19,Lister!$D$7:$D$13),IF(MONTH(F870)&gt;7,0)))),0),"")</f>
        <v/>
      </c>
      <c r="AA870" s="30" t="str">
        <f>IF(Afrapportering!AA851="","",Afrapportering!AA851)</f>
        <v/>
      </c>
      <c r="AB870" s="52" t="str">
        <f>IFERROR(MAX(IF(OR(V870="",X870=""),"",IF(AND(AND(MONTH(F870)&gt;=8,MONTH(F870)&lt;9),AND(MONTH(H870)&gt;=8,MONTH(H870)&lt;9)),(NETWORKDAYS(F870,H870,Lister!$D$7:$D$13)-X870)*T870/NETWORKDAYS(Lister!$D$20,Lister!$E$20,Lister!$D$7:$D$13),IF(AND(MONTH(F870)=7,MONTH(H870)=8),(NETWORKDAYS(Lister!$D$20,H870,Lister!$D$7:$D$13)-X870)*T870/NETWORKDAYS(Lister!$D$20,Lister!$E$20,Lister!$D$7:$D$13),IF(AND(MONTH(F870)=7,MONTH(H870)=7),0)))),0),"")</f>
        <v/>
      </c>
      <c r="AC870" s="30" t="str">
        <f>IF(Afrapportering!AC851="","",Afrapportering!AC851)</f>
        <v/>
      </c>
      <c r="AD870" s="52" t="str">
        <f t="shared" si="111"/>
        <v/>
      </c>
      <c r="AE870" s="52" t="str">
        <f t="shared" si="112"/>
        <v/>
      </c>
      <c r="AF870" s="30" t="str">
        <f t="shared" si="113"/>
        <v/>
      </c>
      <c r="AG870" s="30" t="str">
        <f t="shared" si="114"/>
        <v/>
      </c>
      <c r="AH870" s="3" t="str">
        <f t="shared" si="115"/>
        <v/>
      </c>
    </row>
    <row r="871" spans="1:34" x14ac:dyDescent="0.25">
      <c r="A871" s="13" t="str">
        <f>+Afrapportering!A852</f>
        <v/>
      </c>
      <c r="B871" s="13" t="str">
        <f>+Afrapportering!B852</f>
        <v/>
      </c>
      <c r="C871" s="13" t="str">
        <f>+Afrapportering!C852</f>
        <v/>
      </c>
      <c r="D871" s="13" t="str">
        <f>+Afrapportering!D852</f>
        <v/>
      </c>
      <c r="E871" s="14" t="str">
        <f>+Afrapportering!E852</f>
        <v/>
      </c>
      <c r="F871" s="139" t="str">
        <f>IF(Afrapportering!F852 = "", "",Afrapportering!F852)</f>
        <v/>
      </c>
      <c r="G871" s="14" t="str">
        <f>+Afrapportering!G852</f>
        <v/>
      </c>
      <c r="H871" s="139" t="str">
        <f>IF(Afrapportering!H852 = "","",Afrapportering!H852)</f>
        <v/>
      </c>
      <c r="I871" s="140" t="str">
        <f>+Afrapportering!I852</f>
        <v/>
      </c>
      <c r="J871" s="13" t="str">
        <f>+Afrapportering!J852</f>
        <v/>
      </c>
      <c r="K871" s="32" t="str">
        <f t="shared" si="108"/>
        <v/>
      </c>
      <c r="L871" s="31" t="str">
        <f>IF(Ansøgning!J857="","",Ansøgning!J857)</f>
        <v/>
      </c>
      <c r="M871" s="134" t="str">
        <f>IF(Afrapportering!M852="","",Afrapportering!M852)</f>
        <v/>
      </c>
      <c r="N871" s="31" t="str">
        <f>IF(Ansøgning!K857="","",Ansøgning!K857)</f>
        <v/>
      </c>
      <c r="O871" s="134">
        <f>IF(Afrapportering!O852="",,Afrapportering!O852)</f>
        <v>0</v>
      </c>
      <c r="P871" s="15" t="str">
        <f>IF(Ansøgning!L857="","",Ansøgning!L857)</f>
        <v/>
      </c>
      <c r="Q871" s="15" t="str">
        <f t="shared" si="109"/>
        <v/>
      </c>
      <c r="R871" s="15"/>
      <c r="S871" s="15" t="str">
        <f>IF(Afrapportering!S852="","",Afrapportering!S852)</f>
        <v/>
      </c>
      <c r="T871" s="31" t="str">
        <f t="shared" si="110"/>
        <v/>
      </c>
      <c r="U871" s="30" t="str">
        <f>IF(Afrapportering!U852="","",Afrapportering!U852)</f>
        <v/>
      </c>
      <c r="V871" s="52" t="str">
        <f>IF(Afrapportering!V852="","",Afrapportering!V852)</f>
        <v/>
      </c>
      <c r="W871" s="30" t="str">
        <f>IF(Afrapportering!W852="","",Afrapportering!W852)</f>
        <v/>
      </c>
      <c r="X871" s="52" t="str">
        <f>IF(Afrapportering!X852="","",Afrapportering!X852)</f>
        <v/>
      </c>
      <c r="Y871" s="30" t="str">
        <f>IF(Afrapportering!Y852="","",Afrapportering!Y852)</f>
        <v/>
      </c>
      <c r="Z871" s="52" t="str">
        <f>IFERROR(MAX(IF(OR(V871="",X871=""),"",IF(AND(AND(MONTH(F871)&gt;=7,MONTH(F871)&lt;8),AND(MONTH(H871)&gt;=7,MONTH(H871)&lt;8)),(NETWORKDAYS(F871,H871,Lister!$D$7:$D$13)-V871)*T871/NETWORKDAYS(Lister!$D$19,Lister!$E$19,Lister!$D$7:$D$13),IF(AND(AND(MONTH(F871)&gt;=7,MONTH(F871)&lt;8),MONTH(H871)&gt;7),(NETWORKDAYS(F871,Lister!$E$19,Lister!$D$7:$D$13)-V871)*T871/NETWORKDAYS(Lister!$D$19,Lister!$E$19,Lister!$D$7:$D$13),IF(MONTH(F871)&gt;7,0)))),0),"")</f>
        <v/>
      </c>
      <c r="AA871" s="30" t="str">
        <f>IF(Afrapportering!AA852="","",Afrapportering!AA852)</f>
        <v/>
      </c>
      <c r="AB871" s="52" t="str">
        <f>IFERROR(MAX(IF(OR(V871="",X871=""),"",IF(AND(AND(MONTH(F871)&gt;=8,MONTH(F871)&lt;9),AND(MONTH(H871)&gt;=8,MONTH(H871)&lt;9)),(NETWORKDAYS(F871,H871,Lister!$D$7:$D$13)-X871)*T871/NETWORKDAYS(Lister!$D$20,Lister!$E$20,Lister!$D$7:$D$13),IF(AND(MONTH(F871)=7,MONTH(H871)=8),(NETWORKDAYS(Lister!$D$20,H871,Lister!$D$7:$D$13)-X871)*T871/NETWORKDAYS(Lister!$D$20,Lister!$E$20,Lister!$D$7:$D$13),IF(AND(MONTH(F871)=7,MONTH(H871)=7),0)))),0),"")</f>
        <v/>
      </c>
      <c r="AC871" s="30" t="str">
        <f>IF(Afrapportering!AC852="","",Afrapportering!AC852)</f>
        <v/>
      </c>
      <c r="AD871" s="52" t="str">
        <f t="shared" si="111"/>
        <v/>
      </c>
      <c r="AE871" s="52" t="str">
        <f t="shared" si="112"/>
        <v/>
      </c>
      <c r="AF871" s="30" t="str">
        <f t="shared" si="113"/>
        <v/>
      </c>
      <c r="AG871" s="30" t="str">
        <f t="shared" si="114"/>
        <v/>
      </c>
      <c r="AH871" s="3" t="str">
        <f t="shared" si="115"/>
        <v/>
      </c>
    </row>
    <row r="872" spans="1:34" x14ac:dyDescent="0.25">
      <c r="A872" s="13" t="str">
        <f>+Afrapportering!A853</f>
        <v/>
      </c>
      <c r="B872" s="13" t="str">
        <f>+Afrapportering!B853</f>
        <v/>
      </c>
      <c r="C872" s="13" t="str">
        <f>+Afrapportering!C853</f>
        <v/>
      </c>
      <c r="D872" s="13" t="str">
        <f>+Afrapportering!D853</f>
        <v/>
      </c>
      <c r="E872" s="14" t="str">
        <f>+Afrapportering!E853</f>
        <v/>
      </c>
      <c r="F872" s="139" t="str">
        <f>IF(Afrapportering!F853 = "", "",Afrapportering!F853)</f>
        <v/>
      </c>
      <c r="G872" s="14" t="str">
        <f>+Afrapportering!G853</f>
        <v/>
      </c>
      <c r="H872" s="139" t="str">
        <f>IF(Afrapportering!H853 = "","",Afrapportering!H853)</f>
        <v/>
      </c>
      <c r="I872" s="140" t="str">
        <f>+Afrapportering!I853</f>
        <v/>
      </c>
      <c r="J872" s="13" t="str">
        <f>+Afrapportering!J853</f>
        <v/>
      </c>
      <c r="K872" s="32" t="str">
        <f t="shared" si="108"/>
        <v/>
      </c>
      <c r="L872" s="31" t="str">
        <f>IF(Ansøgning!J858="","",Ansøgning!J858)</f>
        <v/>
      </c>
      <c r="M872" s="134" t="str">
        <f>IF(Afrapportering!M853="","",Afrapportering!M853)</f>
        <v/>
      </c>
      <c r="N872" s="31" t="str">
        <f>IF(Ansøgning!K858="","",Ansøgning!K858)</f>
        <v/>
      </c>
      <c r="O872" s="134">
        <f>IF(Afrapportering!O853="",,Afrapportering!O853)</f>
        <v>0</v>
      </c>
      <c r="P872" s="15" t="str">
        <f>IF(Ansøgning!L858="","",Ansøgning!L858)</f>
        <v/>
      </c>
      <c r="Q872" s="15" t="str">
        <f t="shared" si="109"/>
        <v/>
      </c>
      <c r="R872" s="15"/>
      <c r="S872" s="15" t="str">
        <f>IF(Afrapportering!S853="","",Afrapportering!S853)</f>
        <v/>
      </c>
      <c r="T872" s="31" t="str">
        <f t="shared" si="110"/>
        <v/>
      </c>
      <c r="U872" s="30" t="str">
        <f>IF(Afrapportering!U853="","",Afrapportering!U853)</f>
        <v/>
      </c>
      <c r="V872" s="52" t="str">
        <f>IF(Afrapportering!V853="","",Afrapportering!V853)</f>
        <v/>
      </c>
      <c r="W872" s="30" t="str">
        <f>IF(Afrapportering!W853="","",Afrapportering!W853)</f>
        <v/>
      </c>
      <c r="X872" s="52" t="str">
        <f>IF(Afrapportering!X853="","",Afrapportering!X853)</f>
        <v/>
      </c>
      <c r="Y872" s="30" t="str">
        <f>IF(Afrapportering!Y853="","",Afrapportering!Y853)</f>
        <v/>
      </c>
      <c r="Z872" s="52" t="str">
        <f>IFERROR(MAX(IF(OR(V872="",X872=""),"",IF(AND(AND(MONTH(F872)&gt;=7,MONTH(F872)&lt;8),AND(MONTH(H872)&gt;=7,MONTH(H872)&lt;8)),(NETWORKDAYS(F872,H872,Lister!$D$7:$D$13)-V872)*T872/NETWORKDAYS(Lister!$D$19,Lister!$E$19,Lister!$D$7:$D$13),IF(AND(AND(MONTH(F872)&gt;=7,MONTH(F872)&lt;8),MONTH(H872)&gt;7),(NETWORKDAYS(F872,Lister!$E$19,Lister!$D$7:$D$13)-V872)*T872/NETWORKDAYS(Lister!$D$19,Lister!$E$19,Lister!$D$7:$D$13),IF(MONTH(F872)&gt;7,0)))),0),"")</f>
        <v/>
      </c>
      <c r="AA872" s="30" t="str">
        <f>IF(Afrapportering!AA853="","",Afrapportering!AA853)</f>
        <v/>
      </c>
      <c r="AB872" s="52" t="str">
        <f>IFERROR(MAX(IF(OR(V872="",X872=""),"",IF(AND(AND(MONTH(F872)&gt;=8,MONTH(F872)&lt;9),AND(MONTH(H872)&gt;=8,MONTH(H872)&lt;9)),(NETWORKDAYS(F872,H872,Lister!$D$7:$D$13)-X872)*T872/NETWORKDAYS(Lister!$D$20,Lister!$E$20,Lister!$D$7:$D$13),IF(AND(MONTH(F872)=7,MONTH(H872)=8),(NETWORKDAYS(Lister!$D$20,H872,Lister!$D$7:$D$13)-X872)*T872/NETWORKDAYS(Lister!$D$20,Lister!$E$20,Lister!$D$7:$D$13),IF(AND(MONTH(F872)=7,MONTH(H872)=7),0)))),0),"")</f>
        <v/>
      </c>
      <c r="AC872" s="30" t="str">
        <f>IF(Afrapportering!AC853="","",Afrapportering!AC853)</f>
        <v/>
      </c>
      <c r="AD872" s="52" t="str">
        <f t="shared" si="111"/>
        <v/>
      </c>
      <c r="AE872" s="52" t="str">
        <f t="shared" si="112"/>
        <v/>
      </c>
      <c r="AF872" s="30" t="str">
        <f t="shared" si="113"/>
        <v/>
      </c>
      <c r="AG872" s="30" t="str">
        <f t="shared" si="114"/>
        <v/>
      </c>
      <c r="AH872" s="3" t="str">
        <f t="shared" si="115"/>
        <v/>
      </c>
    </row>
    <row r="873" spans="1:34" x14ac:dyDescent="0.25">
      <c r="A873" s="13" t="str">
        <f>+Afrapportering!A854</f>
        <v/>
      </c>
      <c r="B873" s="13" t="str">
        <f>+Afrapportering!B854</f>
        <v/>
      </c>
      <c r="C873" s="13" t="str">
        <f>+Afrapportering!C854</f>
        <v/>
      </c>
      <c r="D873" s="13" t="str">
        <f>+Afrapportering!D854</f>
        <v/>
      </c>
      <c r="E873" s="14" t="str">
        <f>+Afrapportering!E854</f>
        <v/>
      </c>
      <c r="F873" s="139" t="str">
        <f>IF(Afrapportering!F854 = "", "",Afrapportering!F854)</f>
        <v/>
      </c>
      <c r="G873" s="14" t="str">
        <f>+Afrapportering!G854</f>
        <v/>
      </c>
      <c r="H873" s="139" t="str">
        <f>IF(Afrapportering!H854 = "","",Afrapportering!H854)</f>
        <v/>
      </c>
      <c r="I873" s="140" t="str">
        <f>+Afrapportering!I854</f>
        <v/>
      </c>
      <c r="J873" s="13" t="str">
        <f>+Afrapportering!J854</f>
        <v/>
      </c>
      <c r="K873" s="32" t="str">
        <f t="shared" si="108"/>
        <v/>
      </c>
      <c r="L873" s="31" t="str">
        <f>IF(Ansøgning!J859="","",Ansøgning!J859)</f>
        <v/>
      </c>
      <c r="M873" s="134" t="str">
        <f>IF(Afrapportering!M854="","",Afrapportering!M854)</f>
        <v/>
      </c>
      <c r="N873" s="31" t="str">
        <f>IF(Ansøgning!K859="","",Ansøgning!K859)</f>
        <v/>
      </c>
      <c r="O873" s="134">
        <f>IF(Afrapportering!O854="",,Afrapportering!O854)</f>
        <v>0</v>
      </c>
      <c r="P873" s="15" t="str">
        <f>IF(Ansøgning!L859="","",Ansøgning!L859)</f>
        <v/>
      </c>
      <c r="Q873" s="15" t="str">
        <f t="shared" si="109"/>
        <v/>
      </c>
      <c r="R873" s="15"/>
      <c r="S873" s="15" t="str">
        <f>IF(Afrapportering!S854="","",Afrapportering!S854)</f>
        <v/>
      </c>
      <c r="T873" s="31" t="str">
        <f t="shared" si="110"/>
        <v/>
      </c>
      <c r="U873" s="30" t="str">
        <f>IF(Afrapportering!U854="","",Afrapportering!U854)</f>
        <v/>
      </c>
      <c r="V873" s="52" t="str">
        <f>IF(Afrapportering!V854="","",Afrapportering!V854)</f>
        <v/>
      </c>
      <c r="W873" s="30" t="str">
        <f>IF(Afrapportering!W854="","",Afrapportering!W854)</f>
        <v/>
      </c>
      <c r="X873" s="52" t="str">
        <f>IF(Afrapportering!X854="","",Afrapportering!X854)</f>
        <v/>
      </c>
      <c r="Y873" s="30" t="str">
        <f>IF(Afrapportering!Y854="","",Afrapportering!Y854)</f>
        <v/>
      </c>
      <c r="Z873" s="52" t="str">
        <f>IFERROR(MAX(IF(OR(V873="",X873=""),"",IF(AND(AND(MONTH(F873)&gt;=7,MONTH(F873)&lt;8),AND(MONTH(H873)&gt;=7,MONTH(H873)&lt;8)),(NETWORKDAYS(F873,H873,Lister!$D$7:$D$13)-V873)*T873/NETWORKDAYS(Lister!$D$19,Lister!$E$19,Lister!$D$7:$D$13),IF(AND(AND(MONTH(F873)&gt;=7,MONTH(F873)&lt;8),MONTH(H873)&gt;7),(NETWORKDAYS(F873,Lister!$E$19,Lister!$D$7:$D$13)-V873)*T873/NETWORKDAYS(Lister!$D$19,Lister!$E$19,Lister!$D$7:$D$13),IF(MONTH(F873)&gt;7,0)))),0),"")</f>
        <v/>
      </c>
      <c r="AA873" s="30" t="str">
        <f>IF(Afrapportering!AA854="","",Afrapportering!AA854)</f>
        <v/>
      </c>
      <c r="AB873" s="52" t="str">
        <f>IFERROR(MAX(IF(OR(V873="",X873=""),"",IF(AND(AND(MONTH(F873)&gt;=8,MONTH(F873)&lt;9),AND(MONTH(H873)&gt;=8,MONTH(H873)&lt;9)),(NETWORKDAYS(F873,H873,Lister!$D$7:$D$13)-X873)*T873/NETWORKDAYS(Lister!$D$20,Lister!$E$20,Lister!$D$7:$D$13),IF(AND(MONTH(F873)=7,MONTH(H873)=8),(NETWORKDAYS(Lister!$D$20,H873,Lister!$D$7:$D$13)-X873)*T873/NETWORKDAYS(Lister!$D$20,Lister!$E$20,Lister!$D$7:$D$13),IF(AND(MONTH(F873)=7,MONTH(H873)=7),0)))),0),"")</f>
        <v/>
      </c>
      <c r="AC873" s="30" t="str">
        <f>IF(Afrapportering!AC854="","",Afrapportering!AC854)</f>
        <v/>
      </c>
      <c r="AD873" s="52" t="str">
        <f t="shared" si="111"/>
        <v/>
      </c>
      <c r="AE873" s="52" t="str">
        <f t="shared" si="112"/>
        <v/>
      </c>
      <c r="AF873" s="30" t="str">
        <f t="shared" si="113"/>
        <v/>
      </c>
      <c r="AG873" s="30" t="str">
        <f t="shared" si="114"/>
        <v/>
      </c>
      <c r="AH873" s="3" t="str">
        <f t="shared" si="115"/>
        <v/>
      </c>
    </row>
    <row r="874" spans="1:34" x14ac:dyDescent="0.25">
      <c r="A874" s="13" t="str">
        <f>+Afrapportering!A855</f>
        <v/>
      </c>
      <c r="B874" s="13" t="str">
        <f>+Afrapportering!B855</f>
        <v/>
      </c>
      <c r="C874" s="13" t="str">
        <f>+Afrapportering!C855</f>
        <v/>
      </c>
      <c r="D874" s="13" t="str">
        <f>+Afrapportering!D855</f>
        <v/>
      </c>
      <c r="E874" s="14" t="str">
        <f>+Afrapportering!E855</f>
        <v/>
      </c>
      <c r="F874" s="139" t="str">
        <f>IF(Afrapportering!F855 = "", "",Afrapportering!F855)</f>
        <v/>
      </c>
      <c r="G874" s="14" t="str">
        <f>+Afrapportering!G855</f>
        <v/>
      </c>
      <c r="H874" s="139" t="str">
        <f>IF(Afrapportering!H855 = "","",Afrapportering!H855)</f>
        <v/>
      </c>
      <c r="I874" s="140" t="str">
        <f>+Afrapportering!I855</f>
        <v/>
      </c>
      <c r="J874" s="13" t="str">
        <f>+Afrapportering!J855</f>
        <v/>
      </c>
      <c r="K874" s="32" t="str">
        <f t="shared" si="108"/>
        <v/>
      </c>
      <c r="L874" s="31" t="str">
        <f>IF(Ansøgning!J860="","",Ansøgning!J860)</f>
        <v/>
      </c>
      <c r="M874" s="134" t="str">
        <f>IF(Afrapportering!M855="","",Afrapportering!M855)</f>
        <v/>
      </c>
      <c r="N874" s="31" t="str">
        <f>IF(Ansøgning!K860="","",Ansøgning!K860)</f>
        <v/>
      </c>
      <c r="O874" s="134">
        <f>IF(Afrapportering!O855="",,Afrapportering!O855)</f>
        <v>0</v>
      </c>
      <c r="P874" s="15" t="str">
        <f>IF(Ansøgning!L860="","",Ansøgning!L860)</f>
        <v/>
      </c>
      <c r="Q874" s="15" t="str">
        <f t="shared" si="109"/>
        <v/>
      </c>
      <c r="R874" s="15"/>
      <c r="S874" s="15" t="str">
        <f>IF(Afrapportering!S855="","",Afrapportering!S855)</f>
        <v/>
      </c>
      <c r="T874" s="31" t="str">
        <f t="shared" si="110"/>
        <v/>
      </c>
      <c r="U874" s="30" t="str">
        <f>IF(Afrapportering!U855="","",Afrapportering!U855)</f>
        <v/>
      </c>
      <c r="V874" s="52" t="str">
        <f>IF(Afrapportering!V855="","",Afrapportering!V855)</f>
        <v/>
      </c>
      <c r="W874" s="30" t="str">
        <f>IF(Afrapportering!W855="","",Afrapportering!W855)</f>
        <v/>
      </c>
      <c r="X874" s="52" t="str">
        <f>IF(Afrapportering!X855="","",Afrapportering!X855)</f>
        <v/>
      </c>
      <c r="Y874" s="30" t="str">
        <f>IF(Afrapportering!Y855="","",Afrapportering!Y855)</f>
        <v/>
      </c>
      <c r="Z874" s="52" t="str">
        <f>IFERROR(MAX(IF(OR(V874="",X874=""),"",IF(AND(AND(MONTH(F874)&gt;=7,MONTH(F874)&lt;8),AND(MONTH(H874)&gt;=7,MONTH(H874)&lt;8)),(NETWORKDAYS(F874,H874,Lister!$D$7:$D$13)-V874)*T874/NETWORKDAYS(Lister!$D$19,Lister!$E$19,Lister!$D$7:$D$13),IF(AND(AND(MONTH(F874)&gt;=7,MONTH(F874)&lt;8),MONTH(H874)&gt;7),(NETWORKDAYS(F874,Lister!$E$19,Lister!$D$7:$D$13)-V874)*T874/NETWORKDAYS(Lister!$D$19,Lister!$E$19,Lister!$D$7:$D$13),IF(MONTH(F874)&gt;7,0)))),0),"")</f>
        <v/>
      </c>
      <c r="AA874" s="30" t="str">
        <f>IF(Afrapportering!AA855="","",Afrapportering!AA855)</f>
        <v/>
      </c>
      <c r="AB874" s="52" t="str">
        <f>IFERROR(MAX(IF(OR(V874="",X874=""),"",IF(AND(AND(MONTH(F874)&gt;=8,MONTH(F874)&lt;9),AND(MONTH(H874)&gt;=8,MONTH(H874)&lt;9)),(NETWORKDAYS(F874,H874,Lister!$D$7:$D$13)-X874)*T874/NETWORKDAYS(Lister!$D$20,Lister!$E$20,Lister!$D$7:$D$13),IF(AND(MONTH(F874)=7,MONTH(H874)=8),(NETWORKDAYS(Lister!$D$20,H874,Lister!$D$7:$D$13)-X874)*T874/NETWORKDAYS(Lister!$D$20,Lister!$E$20,Lister!$D$7:$D$13),IF(AND(MONTH(F874)=7,MONTH(H874)=7),0)))),0),"")</f>
        <v/>
      </c>
      <c r="AC874" s="30" t="str">
        <f>IF(Afrapportering!AC855="","",Afrapportering!AC855)</f>
        <v/>
      </c>
      <c r="AD874" s="52" t="str">
        <f t="shared" si="111"/>
        <v/>
      </c>
      <c r="AE874" s="52" t="str">
        <f t="shared" si="112"/>
        <v/>
      </c>
      <c r="AF874" s="30" t="str">
        <f t="shared" si="113"/>
        <v/>
      </c>
      <c r="AG874" s="30" t="str">
        <f t="shared" si="114"/>
        <v/>
      </c>
      <c r="AH874" s="3" t="str">
        <f t="shared" si="115"/>
        <v/>
      </c>
    </row>
    <row r="875" spans="1:34" x14ac:dyDescent="0.25">
      <c r="A875" s="13" t="str">
        <f>+Afrapportering!A856</f>
        <v/>
      </c>
      <c r="B875" s="13" t="str">
        <f>+Afrapportering!B856</f>
        <v/>
      </c>
      <c r="C875" s="13" t="str">
        <f>+Afrapportering!C856</f>
        <v/>
      </c>
      <c r="D875" s="13" t="str">
        <f>+Afrapportering!D856</f>
        <v/>
      </c>
      <c r="E875" s="14" t="str">
        <f>+Afrapportering!E856</f>
        <v/>
      </c>
      <c r="F875" s="139" t="str">
        <f>IF(Afrapportering!F856 = "", "",Afrapportering!F856)</f>
        <v/>
      </c>
      <c r="G875" s="14" t="str">
        <f>+Afrapportering!G856</f>
        <v/>
      </c>
      <c r="H875" s="139" t="str">
        <f>IF(Afrapportering!H856 = "","",Afrapportering!H856)</f>
        <v/>
      </c>
      <c r="I875" s="140" t="str">
        <f>+Afrapportering!I856</f>
        <v/>
      </c>
      <c r="J875" s="13" t="str">
        <f>+Afrapportering!J856</f>
        <v/>
      </c>
      <c r="K875" s="32" t="str">
        <f t="shared" si="108"/>
        <v/>
      </c>
      <c r="L875" s="31" t="str">
        <f>IF(Ansøgning!J861="","",Ansøgning!J861)</f>
        <v/>
      </c>
      <c r="M875" s="134" t="str">
        <f>IF(Afrapportering!M856="","",Afrapportering!M856)</f>
        <v/>
      </c>
      <c r="N875" s="31" t="str">
        <f>IF(Ansøgning!K861="","",Ansøgning!K861)</f>
        <v/>
      </c>
      <c r="O875" s="134">
        <f>IF(Afrapportering!O856="",,Afrapportering!O856)</f>
        <v>0</v>
      </c>
      <c r="P875" s="15" t="str">
        <f>IF(Ansøgning!L861="","",Ansøgning!L861)</f>
        <v/>
      </c>
      <c r="Q875" s="15" t="str">
        <f t="shared" si="109"/>
        <v/>
      </c>
      <c r="R875" s="15"/>
      <c r="S875" s="15" t="str">
        <f>IF(Afrapportering!S856="","",Afrapportering!S856)</f>
        <v/>
      </c>
      <c r="T875" s="31" t="str">
        <f t="shared" si="110"/>
        <v/>
      </c>
      <c r="U875" s="30" t="str">
        <f>IF(Afrapportering!U856="","",Afrapportering!U856)</f>
        <v/>
      </c>
      <c r="V875" s="52" t="str">
        <f>IF(Afrapportering!V856="","",Afrapportering!V856)</f>
        <v/>
      </c>
      <c r="W875" s="30" t="str">
        <f>IF(Afrapportering!W856="","",Afrapportering!W856)</f>
        <v/>
      </c>
      <c r="X875" s="52" t="str">
        <f>IF(Afrapportering!X856="","",Afrapportering!X856)</f>
        <v/>
      </c>
      <c r="Y875" s="30" t="str">
        <f>IF(Afrapportering!Y856="","",Afrapportering!Y856)</f>
        <v/>
      </c>
      <c r="Z875" s="52" t="str">
        <f>IFERROR(MAX(IF(OR(V875="",X875=""),"",IF(AND(AND(MONTH(F875)&gt;=7,MONTH(F875)&lt;8),AND(MONTH(H875)&gt;=7,MONTH(H875)&lt;8)),(NETWORKDAYS(F875,H875,Lister!$D$7:$D$13)-V875)*T875/NETWORKDAYS(Lister!$D$19,Lister!$E$19,Lister!$D$7:$D$13),IF(AND(AND(MONTH(F875)&gt;=7,MONTH(F875)&lt;8),MONTH(H875)&gt;7),(NETWORKDAYS(F875,Lister!$E$19,Lister!$D$7:$D$13)-V875)*T875/NETWORKDAYS(Lister!$D$19,Lister!$E$19,Lister!$D$7:$D$13),IF(MONTH(F875)&gt;7,0)))),0),"")</f>
        <v/>
      </c>
      <c r="AA875" s="30" t="str">
        <f>IF(Afrapportering!AA856="","",Afrapportering!AA856)</f>
        <v/>
      </c>
      <c r="AB875" s="52" t="str">
        <f>IFERROR(MAX(IF(OR(V875="",X875=""),"",IF(AND(AND(MONTH(F875)&gt;=8,MONTH(F875)&lt;9),AND(MONTH(H875)&gt;=8,MONTH(H875)&lt;9)),(NETWORKDAYS(F875,H875,Lister!$D$7:$D$13)-X875)*T875/NETWORKDAYS(Lister!$D$20,Lister!$E$20,Lister!$D$7:$D$13),IF(AND(MONTH(F875)=7,MONTH(H875)=8),(NETWORKDAYS(Lister!$D$20,H875,Lister!$D$7:$D$13)-X875)*T875/NETWORKDAYS(Lister!$D$20,Lister!$E$20,Lister!$D$7:$D$13),IF(AND(MONTH(F875)=7,MONTH(H875)=7),0)))),0),"")</f>
        <v/>
      </c>
      <c r="AC875" s="30" t="str">
        <f>IF(Afrapportering!AC856="","",Afrapportering!AC856)</f>
        <v/>
      </c>
      <c r="AD875" s="52" t="str">
        <f t="shared" si="111"/>
        <v/>
      </c>
      <c r="AE875" s="52" t="str">
        <f t="shared" si="112"/>
        <v/>
      </c>
      <c r="AF875" s="30" t="str">
        <f t="shared" si="113"/>
        <v/>
      </c>
      <c r="AG875" s="30" t="str">
        <f t="shared" si="114"/>
        <v/>
      </c>
      <c r="AH875" s="3" t="str">
        <f t="shared" si="115"/>
        <v/>
      </c>
    </row>
    <row r="876" spans="1:34" x14ac:dyDescent="0.25">
      <c r="A876" s="13" t="str">
        <f>+Afrapportering!A857</f>
        <v/>
      </c>
      <c r="B876" s="13" t="str">
        <f>+Afrapportering!B857</f>
        <v/>
      </c>
      <c r="C876" s="13" t="str">
        <f>+Afrapportering!C857</f>
        <v/>
      </c>
      <c r="D876" s="13" t="str">
        <f>+Afrapportering!D857</f>
        <v/>
      </c>
      <c r="E876" s="14" t="str">
        <f>+Afrapportering!E857</f>
        <v/>
      </c>
      <c r="F876" s="139" t="str">
        <f>IF(Afrapportering!F857 = "", "",Afrapportering!F857)</f>
        <v/>
      </c>
      <c r="G876" s="14" t="str">
        <f>+Afrapportering!G857</f>
        <v/>
      </c>
      <c r="H876" s="139" t="str">
        <f>IF(Afrapportering!H857 = "","",Afrapportering!H857)</f>
        <v/>
      </c>
      <c r="I876" s="140" t="str">
        <f>+Afrapportering!I857</f>
        <v/>
      </c>
      <c r="J876" s="13" t="str">
        <f>+Afrapportering!J857</f>
        <v/>
      </c>
      <c r="K876" s="32" t="str">
        <f t="shared" si="108"/>
        <v/>
      </c>
      <c r="L876" s="31" t="str">
        <f>IF(Ansøgning!J862="","",Ansøgning!J862)</f>
        <v/>
      </c>
      <c r="M876" s="134" t="str">
        <f>IF(Afrapportering!M857="","",Afrapportering!M857)</f>
        <v/>
      </c>
      <c r="N876" s="31" t="str">
        <f>IF(Ansøgning!K862="","",Ansøgning!K862)</f>
        <v/>
      </c>
      <c r="O876" s="134">
        <f>IF(Afrapportering!O857="",,Afrapportering!O857)</f>
        <v>0</v>
      </c>
      <c r="P876" s="15" t="str">
        <f>IF(Ansøgning!L862="","",Ansøgning!L862)</f>
        <v/>
      </c>
      <c r="Q876" s="15" t="str">
        <f t="shared" si="109"/>
        <v/>
      </c>
      <c r="R876" s="15"/>
      <c r="S876" s="15" t="str">
        <f>IF(Afrapportering!S857="","",Afrapportering!S857)</f>
        <v/>
      </c>
      <c r="T876" s="31" t="str">
        <f t="shared" si="110"/>
        <v/>
      </c>
      <c r="U876" s="30" t="str">
        <f>IF(Afrapportering!U857="","",Afrapportering!U857)</f>
        <v/>
      </c>
      <c r="V876" s="52" t="str">
        <f>IF(Afrapportering!V857="","",Afrapportering!V857)</f>
        <v/>
      </c>
      <c r="W876" s="30" t="str">
        <f>IF(Afrapportering!W857="","",Afrapportering!W857)</f>
        <v/>
      </c>
      <c r="X876" s="52" t="str">
        <f>IF(Afrapportering!X857="","",Afrapportering!X857)</f>
        <v/>
      </c>
      <c r="Y876" s="30" t="str">
        <f>IF(Afrapportering!Y857="","",Afrapportering!Y857)</f>
        <v/>
      </c>
      <c r="Z876" s="52" t="str">
        <f>IFERROR(MAX(IF(OR(V876="",X876=""),"",IF(AND(AND(MONTH(F876)&gt;=7,MONTH(F876)&lt;8),AND(MONTH(H876)&gt;=7,MONTH(H876)&lt;8)),(NETWORKDAYS(F876,H876,Lister!$D$7:$D$13)-V876)*T876/NETWORKDAYS(Lister!$D$19,Lister!$E$19,Lister!$D$7:$D$13),IF(AND(AND(MONTH(F876)&gt;=7,MONTH(F876)&lt;8),MONTH(H876)&gt;7),(NETWORKDAYS(F876,Lister!$E$19,Lister!$D$7:$D$13)-V876)*T876/NETWORKDAYS(Lister!$D$19,Lister!$E$19,Lister!$D$7:$D$13),IF(MONTH(F876)&gt;7,0)))),0),"")</f>
        <v/>
      </c>
      <c r="AA876" s="30" t="str">
        <f>IF(Afrapportering!AA857="","",Afrapportering!AA857)</f>
        <v/>
      </c>
      <c r="AB876" s="52" t="str">
        <f>IFERROR(MAX(IF(OR(V876="",X876=""),"",IF(AND(AND(MONTH(F876)&gt;=8,MONTH(F876)&lt;9),AND(MONTH(H876)&gt;=8,MONTH(H876)&lt;9)),(NETWORKDAYS(F876,H876,Lister!$D$7:$D$13)-X876)*T876/NETWORKDAYS(Lister!$D$20,Lister!$E$20,Lister!$D$7:$D$13),IF(AND(MONTH(F876)=7,MONTH(H876)=8),(NETWORKDAYS(Lister!$D$20,H876,Lister!$D$7:$D$13)-X876)*T876/NETWORKDAYS(Lister!$D$20,Lister!$E$20,Lister!$D$7:$D$13),IF(AND(MONTH(F876)=7,MONTH(H876)=7),0)))),0),"")</f>
        <v/>
      </c>
      <c r="AC876" s="30" t="str">
        <f>IF(Afrapportering!AC857="","",Afrapportering!AC857)</f>
        <v/>
      </c>
      <c r="AD876" s="52" t="str">
        <f t="shared" si="111"/>
        <v/>
      </c>
      <c r="AE876" s="52" t="str">
        <f t="shared" si="112"/>
        <v/>
      </c>
      <c r="AF876" s="30" t="str">
        <f t="shared" si="113"/>
        <v/>
      </c>
      <c r="AG876" s="30" t="str">
        <f t="shared" si="114"/>
        <v/>
      </c>
      <c r="AH876" s="3" t="str">
        <f t="shared" si="115"/>
        <v/>
      </c>
    </row>
    <row r="877" spans="1:34" x14ac:dyDescent="0.25">
      <c r="A877" s="13" t="str">
        <f>+Afrapportering!A858</f>
        <v/>
      </c>
      <c r="B877" s="13" t="str">
        <f>+Afrapportering!B858</f>
        <v/>
      </c>
      <c r="C877" s="13" t="str">
        <f>+Afrapportering!C858</f>
        <v/>
      </c>
      <c r="D877" s="13" t="str">
        <f>+Afrapportering!D858</f>
        <v/>
      </c>
      <c r="E877" s="14" t="str">
        <f>+Afrapportering!E858</f>
        <v/>
      </c>
      <c r="F877" s="139" t="str">
        <f>IF(Afrapportering!F858 = "", "",Afrapportering!F858)</f>
        <v/>
      </c>
      <c r="G877" s="14" t="str">
        <f>+Afrapportering!G858</f>
        <v/>
      </c>
      <c r="H877" s="139" t="str">
        <f>IF(Afrapportering!H858 = "","",Afrapportering!H858)</f>
        <v/>
      </c>
      <c r="I877" s="140" t="str">
        <f>+Afrapportering!I858</f>
        <v/>
      </c>
      <c r="J877" s="13" t="str">
        <f>+Afrapportering!J858</f>
        <v/>
      </c>
      <c r="K877" s="32" t="str">
        <f t="shared" si="108"/>
        <v/>
      </c>
      <c r="L877" s="31" t="str">
        <f>IF(Ansøgning!J863="","",Ansøgning!J863)</f>
        <v/>
      </c>
      <c r="M877" s="134" t="str">
        <f>IF(Afrapportering!M858="","",Afrapportering!M858)</f>
        <v/>
      </c>
      <c r="N877" s="31" t="str">
        <f>IF(Ansøgning!K863="","",Ansøgning!K863)</f>
        <v/>
      </c>
      <c r="O877" s="134">
        <f>IF(Afrapportering!O858="",,Afrapportering!O858)</f>
        <v>0</v>
      </c>
      <c r="P877" s="15" t="str">
        <f>IF(Ansøgning!L863="","",Ansøgning!L863)</f>
        <v/>
      </c>
      <c r="Q877" s="15" t="str">
        <f t="shared" si="109"/>
        <v/>
      </c>
      <c r="R877" s="15"/>
      <c r="S877" s="15" t="str">
        <f>IF(Afrapportering!S858="","",Afrapportering!S858)</f>
        <v/>
      </c>
      <c r="T877" s="31" t="str">
        <f t="shared" si="110"/>
        <v/>
      </c>
      <c r="U877" s="30" t="str">
        <f>IF(Afrapportering!U858="","",Afrapportering!U858)</f>
        <v/>
      </c>
      <c r="V877" s="52" t="str">
        <f>IF(Afrapportering!V858="","",Afrapportering!V858)</f>
        <v/>
      </c>
      <c r="W877" s="30" t="str">
        <f>IF(Afrapportering!W858="","",Afrapportering!W858)</f>
        <v/>
      </c>
      <c r="X877" s="52" t="str">
        <f>IF(Afrapportering!X858="","",Afrapportering!X858)</f>
        <v/>
      </c>
      <c r="Y877" s="30" t="str">
        <f>IF(Afrapportering!Y858="","",Afrapportering!Y858)</f>
        <v/>
      </c>
      <c r="Z877" s="52" t="str">
        <f>IFERROR(MAX(IF(OR(V877="",X877=""),"",IF(AND(AND(MONTH(F877)&gt;=7,MONTH(F877)&lt;8),AND(MONTH(H877)&gt;=7,MONTH(H877)&lt;8)),(NETWORKDAYS(F877,H877,Lister!$D$7:$D$13)-V877)*T877/NETWORKDAYS(Lister!$D$19,Lister!$E$19,Lister!$D$7:$D$13),IF(AND(AND(MONTH(F877)&gt;=7,MONTH(F877)&lt;8),MONTH(H877)&gt;7),(NETWORKDAYS(F877,Lister!$E$19,Lister!$D$7:$D$13)-V877)*T877/NETWORKDAYS(Lister!$D$19,Lister!$E$19,Lister!$D$7:$D$13),IF(MONTH(F877)&gt;7,0)))),0),"")</f>
        <v/>
      </c>
      <c r="AA877" s="30" t="str">
        <f>IF(Afrapportering!AA858="","",Afrapportering!AA858)</f>
        <v/>
      </c>
      <c r="AB877" s="52" t="str">
        <f>IFERROR(MAX(IF(OR(V877="",X877=""),"",IF(AND(AND(MONTH(F877)&gt;=8,MONTH(F877)&lt;9),AND(MONTH(H877)&gt;=8,MONTH(H877)&lt;9)),(NETWORKDAYS(F877,H877,Lister!$D$7:$D$13)-X877)*T877/NETWORKDAYS(Lister!$D$20,Lister!$E$20,Lister!$D$7:$D$13),IF(AND(MONTH(F877)=7,MONTH(H877)=8),(NETWORKDAYS(Lister!$D$20,H877,Lister!$D$7:$D$13)-X877)*T877/NETWORKDAYS(Lister!$D$20,Lister!$E$20,Lister!$D$7:$D$13),IF(AND(MONTH(F877)=7,MONTH(H877)=7),0)))),0),"")</f>
        <v/>
      </c>
      <c r="AC877" s="30" t="str">
        <f>IF(Afrapportering!AC858="","",Afrapportering!AC858)</f>
        <v/>
      </c>
      <c r="AD877" s="52" t="str">
        <f t="shared" si="111"/>
        <v/>
      </c>
      <c r="AE877" s="52" t="str">
        <f t="shared" si="112"/>
        <v/>
      </c>
      <c r="AF877" s="30" t="str">
        <f t="shared" si="113"/>
        <v/>
      </c>
      <c r="AG877" s="30" t="str">
        <f t="shared" si="114"/>
        <v/>
      </c>
      <c r="AH877" s="3" t="str">
        <f t="shared" si="115"/>
        <v/>
      </c>
    </row>
    <row r="878" spans="1:34" x14ac:dyDescent="0.25">
      <c r="A878" s="13" t="str">
        <f>+Afrapportering!A859</f>
        <v/>
      </c>
      <c r="B878" s="13" t="str">
        <f>+Afrapportering!B859</f>
        <v/>
      </c>
      <c r="C878" s="13" t="str">
        <f>+Afrapportering!C859</f>
        <v/>
      </c>
      <c r="D878" s="13" t="str">
        <f>+Afrapportering!D859</f>
        <v/>
      </c>
      <c r="E878" s="14" t="str">
        <f>+Afrapportering!E859</f>
        <v/>
      </c>
      <c r="F878" s="139" t="str">
        <f>IF(Afrapportering!F859 = "", "",Afrapportering!F859)</f>
        <v/>
      </c>
      <c r="G878" s="14" t="str">
        <f>+Afrapportering!G859</f>
        <v/>
      </c>
      <c r="H878" s="139" t="str">
        <f>IF(Afrapportering!H859 = "","",Afrapportering!H859)</f>
        <v/>
      </c>
      <c r="I878" s="140" t="str">
        <f>+Afrapportering!I859</f>
        <v/>
      </c>
      <c r="J878" s="13" t="str">
        <f>+Afrapportering!J859</f>
        <v/>
      </c>
      <c r="K878" s="32" t="str">
        <f t="shared" si="108"/>
        <v/>
      </c>
      <c r="L878" s="31" t="str">
        <f>IF(Ansøgning!J864="","",Ansøgning!J864)</f>
        <v/>
      </c>
      <c r="M878" s="134" t="str">
        <f>IF(Afrapportering!M859="","",Afrapportering!M859)</f>
        <v/>
      </c>
      <c r="N878" s="31" t="str">
        <f>IF(Ansøgning!K864="","",Ansøgning!K864)</f>
        <v/>
      </c>
      <c r="O878" s="134">
        <f>IF(Afrapportering!O859="",,Afrapportering!O859)</f>
        <v>0</v>
      </c>
      <c r="P878" s="15" t="str">
        <f>IF(Ansøgning!L864="","",Ansøgning!L864)</f>
        <v/>
      </c>
      <c r="Q878" s="15" t="str">
        <f t="shared" si="109"/>
        <v/>
      </c>
      <c r="R878" s="15"/>
      <c r="S878" s="15" t="str">
        <f>IF(Afrapportering!S859="","",Afrapportering!S859)</f>
        <v/>
      </c>
      <c r="T878" s="31" t="str">
        <f t="shared" si="110"/>
        <v/>
      </c>
      <c r="U878" s="30" t="str">
        <f>IF(Afrapportering!U859="","",Afrapportering!U859)</f>
        <v/>
      </c>
      <c r="V878" s="52" t="str">
        <f>IF(Afrapportering!V859="","",Afrapportering!V859)</f>
        <v/>
      </c>
      <c r="W878" s="30" t="str">
        <f>IF(Afrapportering!W859="","",Afrapportering!W859)</f>
        <v/>
      </c>
      <c r="X878" s="52" t="str">
        <f>IF(Afrapportering!X859="","",Afrapportering!X859)</f>
        <v/>
      </c>
      <c r="Y878" s="30" t="str">
        <f>IF(Afrapportering!Y859="","",Afrapportering!Y859)</f>
        <v/>
      </c>
      <c r="Z878" s="52" t="str">
        <f>IFERROR(MAX(IF(OR(V878="",X878=""),"",IF(AND(AND(MONTH(F878)&gt;=7,MONTH(F878)&lt;8),AND(MONTH(H878)&gt;=7,MONTH(H878)&lt;8)),(NETWORKDAYS(F878,H878,Lister!$D$7:$D$13)-V878)*T878/NETWORKDAYS(Lister!$D$19,Lister!$E$19,Lister!$D$7:$D$13),IF(AND(AND(MONTH(F878)&gt;=7,MONTH(F878)&lt;8),MONTH(H878)&gt;7),(NETWORKDAYS(F878,Lister!$E$19,Lister!$D$7:$D$13)-V878)*T878/NETWORKDAYS(Lister!$D$19,Lister!$E$19,Lister!$D$7:$D$13),IF(MONTH(F878)&gt;7,0)))),0),"")</f>
        <v/>
      </c>
      <c r="AA878" s="30" t="str">
        <f>IF(Afrapportering!AA859="","",Afrapportering!AA859)</f>
        <v/>
      </c>
      <c r="AB878" s="52" t="str">
        <f>IFERROR(MAX(IF(OR(V878="",X878=""),"",IF(AND(AND(MONTH(F878)&gt;=8,MONTH(F878)&lt;9),AND(MONTH(H878)&gt;=8,MONTH(H878)&lt;9)),(NETWORKDAYS(F878,H878,Lister!$D$7:$D$13)-X878)*T878/NETWORKDAYS(Lister!$D$20,Lister!$E$20,Lister!$D$7:$D$13),IF(AND(MONTH(F878)=7,MONTH(H878)=8),(NETWORKDAYS(Lister!$D$20,H878,Lister!$D$7:$D$13)-X878)*T878/NETWORKDAYS(Lister!$D$20,Lister!$E$20,Lister!$D$7:$D$13),IF(AND(MONTH(F878)=7,MONTH(H878)=7),0)))),0),"")</f>
        <v/>
      </c>
      <c r="AC878" s="30" t="str">
        <f>IF(Afrapportering!AC859="","",Afrapportering!AC859)</f>
        <v/>
      </c>
      <c r="AD878" s="52" t="str">
        <f t="shared" si="111"/>
        <v/>
      </c>
      <c r="AE878" s="52" t="str">
        <f t="shared" si="112"/>
        <v/>
      </c>
      <c r="AF878" s="30" t="str">
        <f t="shared" si="113"/>
        <v/>
      </c>
      <c r="AG878" s="30" t="str">
        <f t="shared" si="114"/>
        <v/>
      </c>
      <c r="AH878" s="3" t="str">
        <f t="shared" si="115"/>
        <v/>
      </c>
    </row>
    <row r="879" spans="1:34" x14ac:dyDescent="0.25">
      <c r="A879" s="13" t="str">
        <f>+Afrapportering!A860</f>
        <v/>
      </c>
      <c r="B879" s="13" t="str">
        <f>+Afrapportering!B860</f>
        <v/>
      </c>
      <c r="C879" s="13" t="str">
        <f>+Afrapportering!C860</f>
        <v/>
      </c>
      <c r="D879" s="13" t="str">
        <f>+Afrapportering!D860</f>
        <v/>
      </c>
      <c r="E879" s="14" t="str">
        <f>+Afrapportering!E860</f>
        <v/>
      </c>
      <c r="F879" s="139" t="str">
        <f>IF(Afrapportering!F860 = "", "",Afrapportering!F860)</f>
        <v/>
      </c>
      <c r="G879" s="14" t="str">
        <f>+Afrapportering!G860</f>
        <v/>
      </c>
      <c r="H879" s="139" t="str">
        <f>IF(Afrapportering!H860 = "","",Afrapportering!H860)</f>
        <v/>
      </c>
      <c r="I879" s="140" t="str">
        <f>+Afrapportering!I860</f>
        <v/>
      </c>
      <c r="J879" s="13" t="str">
        <f>+Afrapportering!J860</f>
        <v/>
      </c>
      <c r="K879" s="32" t="str">
        <f t="shared" si="108"/>
        <v/>
      </c>
      <c r="L879" s="31" t="str">
        <f>IF(Ansøgning!J865="","",Ansøgning!J865)</f>
        <v/>
      </c>
      <c r="M879" s="134" t="str">
        <f>IF(Afrapportering!M860="","",Afrapportering!M860)</f>
        <v/>
      </c>
      <c r="N879" s="31" t="str">
        <f>IF(Ansøgning!K865="","",Ansøgning!K865)</f>
        <v/>
      </c>
      <c r="O879" s="134">
        <f>IF(Afrapportering!O860="",,Afrapportering!O860)</f>
        <v>0</v>
      </c>
      <c r="P879" s="15" t="str">
        <f>IF(Ansøgning!L865="","",Ansøgning!L865)</f>
        <v/>
      </c>
      <c r="Q879" s="15" t="str">
        <f t="shared" si="109"/>
        <v/>
      </c>
      <c r="R879" s="15"/>
      <c r="S879" s="15" t="str">
        <f>IF(Afrapportering!S860="","",Afrapportering!S860)</f>
        <v/>
      </c>
      <c r="T879" s="31" t="str">
        <f t="shared" si="110"/>
        <v/>
      </c>
      <c r="U879" s="30" t="str">
        <f>IF(Afrapportering!U860="","",Afrapportering!U860)</f>
        <v/>
      </c>
      <c r="V879" s="52" t="str">
        <f>IF(Afrapportering!V860="","",Afrapportering!V860)</f>
        <v/>
      </c>
      <c r="W879" s="30" t="str">
        <f>IF(Afrapportering!W860="","",Afrapportering!W860)</f>
        <v/>
      </c>
      <c r="X879" s="52" t="str">
        <f>IF(Afrapportering!X860="","",Afrapportering!X860)</f>
        <v/>
      </c>
      <c r="Y879" s="30" t="str">
        <f>IF(Afrapportering!Y860="","",Afrapportering!Y860)</f>
        <v/>
      </c>
      <c r="Z879" s="52" t="str">
        <f>IFERROR(MAX(IF(OR(V879="",X879=""),"",IF(AND(AND(MONTH(F879)&gt;=7,MONTH(F879)&lt;8),AND(MONTH(H879)&gt;=7,MONTH(H879)&lt;8)),(NETWORKDAYS(F879,H879,Lister!$D$7:$D$13)-V879)*T879/NETWORKDAYS(Lister!$D$19,Lister!$E$19,Lister!$D$7:$D$13),IF(AND(AND(MONTH(F879)&gt;=7,MONTH(F879)&lt;8),MONTH(H879)&gt;7),(NETWORKDAYS(F879,Lister!$E$19,Lister!$D$7:$D$13)-V879)*T879/NETWORKDAYS(Lister!$D$19,Lister!$E$19,Lister!$D$7:$D$13),IF(MONTH(F879)&gt;7,0)))),0),"")</f>
        <v/>
      </c>
      <c r="AA879" s="30" t="str">
        <f>IF(Afrapportering!AA860="","",Afrapportering!AA860)</f>
        <v/>
      </c>
      <c r="AB879" s="52" t="str">
        <f>IFERROR(MAX(IF(OR(V879="",X879=""),"",IF(AND(AND(MONTH(F879)&gt;=8,MONTH(F879)&lt;9),AND(MONTH(H879)&gt;=8,MONTH(H879)&lt;9)),(NETWORKDAYS(F879,H879,Lister!$D$7:$D$13)-X879)*T879/NETWORKDAYS(Lister!$D$20,Lister!$E$20,Lister!$D$7:$D$13),IF(AND(MONTH(F879)=7,MONTH(H879)=8),(NETWORKDAYS(Lister!$D$20,H879,Lister!$D$7:$D$13)-X879)*T879/NETWORKDAYS(Lister!$D$20,Lister!$E$20,Lister!$D$7:$D$13),IF(AND(MONTH(F879)=7,MONTH(H879)=7),0)))),0),"")</f>
        <v/>
      </c>
      <c r="AC879" s="30" t="str">
        <f>IF(Afrapportering!AC860="","",Afrapportering!AC860)</f>
        <v/>
      </c>
      <c r="AD879" s="52" t="str">
        <f t="shared" si="111"/>
        <v/>
      </c>
      <c r="AE879" s="52" t="str">
        <f t="shared" si="112"/>
        <v/>
      </c>
      <c r="AF879" s="30" t="str">
        <f t="shared" si="113"/>
        <v/>
      </c>
      <c r="AG879" s="30" t="str">
        <f t="shared" si="114"/>
        <v/>
      </c>
      <c r="AH879" s="3" t="str">
        <f t="shared" si="115"/>
        <v/>
      </c>
    </row>
    <row r="880" spans="1:34" x14ac:dyDescent="0.25">
      <c r="A880" s="13" t="str">
        <f>+Afrapportering!A861</f>
        <v/>
      </c>
      <c r="B880" s="13" t="str">
        <f>+Afrapportering!B861</f>
        <v/>
      </c>
      <c r="C880" s="13" t="str">
        <f>+Afrapportering!C861</f>
        <v/>
      </c>
      <c r="D880" s="13" t="str">
        <f>+Afrapportering!D861</f>
        <v/>
      </c>
      <c r="E880" s="14" t="str">
        <f>+Afrapportering!E861</f>
        <v/>
      </c>
      <c r="F880" s="139" t="str">
        <f>IF(Afrapportering!F861 = "", "",Afrapportering!F861)</f>
        <v/>
      </c>
      <c r="G880" s="14" t="str">
        <f>+Afrapportering!G861</f>
        <v/>
      </c>
      <c r="H880" s="139" t="str">
        <f>IF(Afrapportering!H861 = "","",Afrapportering!H861)</f>
        <v/>
      </c>
      <c r="I880" s="140" t="str">
        <f>+Afrapportering!I861</f>
        <v/>
      </c>
      <c r="J880" s="13" t="str">
        <f>+Afrapportering!J861</f>
        <v/>
      </c>
      <c r="K880" s="32" t="str">
        <f t="shared" si="108"/>
        <v/>
      </c>
      <c r="L880" s="31" t="str">
        <f>IF(Ansøgning!J866="","",Ansøgning!J866)</f>
        <v/>
      </c>
      <c r="M880" s="134" t="str">
        <f>IF(Afrapportering!M861="","",Afrapportering!M861)</f>
        <v/>
      </c>
      <c r="N880" s="31" t="str">
        <f>IF(Ansøgning!K866="","",Ansøgning!K866)</f>
        <v/>
      </c>
      <c r="O880" s="134">
        <f>IF(Afrapportering!O861="",,Afrapportering!O861)</f>
        <v>0</v>
      </c>
      <c r="P880" s="15" t="str">
        <f>IF(Ansøgning!L866="","",Ansøgning!L866)</f>
        <v/>
      </c>
      <c r="Q880" s="15" t="str">
        <f t="shared" si="109"/>
        <v/>
      </c>
      <c r="R880" s="15"/>
      <c r="S880" s="15" t="str">
        <f>IF(Afrapportering!S861="","",Afrapportering!S861)</f>
        <v/>
      </c>
      <c r="T880" s="31" t="str">
        <f t="shared" si="110"/>
        <v/>
      </c>
      <c r="U880" s="30" t="str">
        <f>IF(Afrapportering!U861="","",Afrapportering!U861)</f>
        <v/>
      </c>
      <c r="V880" s="52" t="str">
        <f>IF(Afrapportering!V861="","",Afrapportering!V861)</f>
        <v/>
      </c>
      <c r="W880" s="30" t="str">
        <f>IF(Afrapportering!W861="","",Afrapportering!W861)</f>
        <v/>
      </c>
      <c r="X880" s="52" t="str">
        <f>IF(Afrapportering!X861="","",Afrapportering!X861)</f>
        <v/>
      </c>
      <c r="Y880" s="30" t="str">
        <f>IF(Afrapportering!Y861="","",Afrapportering!Y861)</f>
        <v/>
      </c>
      <c r="Z880" s="52" t="str">
        <f>IFERROR(MAX(IF(OR(V880="",X880=""),"",IF(AND(AND(MONTH(F880)&gt;=7,MONTH(F880)&lt;8),AND(MONTH(H880)&gt;=7,MONTH(H880)&lt;8)),(NETWORKDAYS(F880,H880,Lister!$D$7:$D$13)-V880)*T880/NETWORKDAYS(Lister!$D$19,Lister!$E$19,Lister!$D$7:$D$13),IF(AND(AND(MONTH(F880)&gt;=7,MONTH(F880)&lt;8),MONTH(H880)&gt;7),(NETWORKDAYS(F880,Lister!$E$19,Lister!$D$7:$D$13)-V880)*T880/NETWORKDAYS(Lister!$D$19,Lister!$E$19,Lister!$D$7:$D$13),IF(MONTH(F880)&gt;7,0)))),0),"")</f>
        <v/>
      </c>
      <c r="AA880" s="30" t="str">
        <f>IF(Afrapportering!AA861="","",Afrapportering!AA861)</f>
        <v/>
      </c>
      <c r="AB880" s="52" t="str">
        <f>IFERROR(MAX(IF(OR(V880="",X880=""),"",IF(AND(AND(MONTH(F880)&gt;=8,MONTH(F880)&lt;9),AND(MONTH(H880)&gt;=8,MONTH(H880)&lt;9)),(NETWORKDAYS(F880,H880,Lister!$D$7:$D$13)-X880)*T880/NETWORKDAYS(Lister!$D$20,Lister!$E$20,Lister!$D$7:$D$13),IF(AND(MONTH(F880)=7,MONTH(H880)=8),(NETWORKDAYS(Lister!$D$20,H880,Lister!$D$7:$D$13)-X880)*T880/NETWORKDAYS(Lister!$D$20,Lister!$E$20,Lister!$D$7:$D$13),IF(AND(MONTH(F880)=7,MONTH(H880)=7),0)))),0),"")</f>
        <v/>
      </c>
      <c r="AC880" s="30" t="str">
        <f>IF(Afrapportering!AC861="","",Afrapportering!AC861)</f>
        <v/>
      </c>
      <c r="AD880" s="52" t="str">
        <f t="shared" si="111"/>
        <v/>
      </c>
      <c r="AE880" s="52" t="str">
        <f t="shared" si="112"/>
        <v/>
      </c>
      <c r="AF880" s="30" t="str">
        <f t="shared" si="113"/>
        <v/>
      </c>
      <c r="AG880" s="30" t="str">
        <f t="shared" si="114"/>
        <v/>
      </c>
      <c r="AH880" s="3" t="str">
        <f t="shared" si="115"/>
        <v/>
      </c>
    </row>
    <row r="881" spans="1:34" x14ac:dyDescent="0.25">
      <c r="A881" s="13" t="str">
        <f>+Afrapportering!A862</f>
        <v/>
      </c>
      <c r="B881" s="13" t="str">
        <f>+Afrapportering!B862</f>
        <v/>
      </c>
      <c r="C881" s="13" t="str">
        <f>+Afrapportering!C862</f>
        <v/>
      </c>
      <c r="D881" s="13" t="str">
        <f>+Afrapportering!D862</f>
        <v/>
      </c>
      <c r="E881" s="14" t="str">
        <f>+Afrapportering!E862</f>
        <v/>
      </c>
      <c r="F881" s="139" t="str">
        <f>IF(Afrapportering!F862 = "", "",Afrapportering!F862)</f>
        <v/>
      </c>
      <c r="G881" s="14" t="str">
        <f>+Afrapportering!G862</f>
        <v/>
      </c>
      <c r="H881" s="139" t="str">
        <f>IF(Afrapportering!H862 = "","",Afrapportering!H862)</f>
        <v/>
      </c>
      <c r="I881" s="140" t="str">
        <f>+Afrapportering!I862</f>
        <v/>
      </c>
      <c r="J881" s="13" t="str">
        <f>+Afrapportering!J862</f>
        <v/>
      </c>
      <c r="K881" s="32" t="str">
        <f t="shared" si="108"/>
        <v/>
      </c>
      <c r="L881" s="31" t="str">
        <f>IF(Ansøgning!J867="","",Ansøgning!J867)</f>
        <v/>
      </c>
      <c r="M881" s="134" t="str">
        <f>IF(Afrapportering!M862="","",Afrapportering!M862)</f>
        <v/>
      </c>
      <c r="N881" s="31" t="str">
        <f>IF(Ansøgning!K867="","",Ansøgning!K867)</f>
        <v/>
      </c>
      <c r="O881" s="134">
        <f>IF(Afrapportering!O862="",,Afrapportering!O862)</f>
        <v>0</v>
      </c>
      <c r="P881" s="15" t="str">
        <f>IF(Ansøgning!L867="","",Ansøgning!L867)</f>
        <v/>
      </c>
      <c r="Q881" s="15" t="str">
        <f t="shared" si="109"/>
        <v/>
      </c>
      <c r="R881" s="15"/>
      <c r="S881" s="15" t="str">
        <f>IF(Afrapportering!S862="","",Afrapportering!S862)</f>
        <v/>
      </c>
      <c r="T881" s="31" t="str">
        <f t="shared" si="110"/>
        <v/>
      </c>
      <c r="U881" s="30" t="str">
        <f>IF(Afrapportering!U862="","",Afrapportering!U862)</f>
        <v/>
      </c>
      <c r="V881" s="52" t="str">
        <f>IF(Afrapportering!V862="","",Afrapportering!V862)</f>
        <v/>
      </c>
      <c r="W881" s="30" t="str">
        <f>IF(Afrapportering!W862="","",Afrapportering!W862)</f>
        <v/>
      </c>
      <c r="X881" s="52" t="str">
        <f>IF(Afrapportering!X862="","",Afrapportering!X862)</f>
        <v/>
      </c>
      <c r="Y881" s="30" t="str">
        <f>IF(Afrapportering!Y862="","",Afrapportering!Y862)</f>
        <v/>
      </c>
      <c r="Z881" s="52" t="str">
        <f>IFERROR(MAX(IF(OR(V881="",X881=""),"",IF(AND(AND(MONTH(F881)&gt;=7,MONTH(F881)&lt;8),AND(MONTH(H881)&gt;=7,MONTH(H881)&lt;8)),(NETWORKDAYS(F881,H881,Lister!$D$7:$D$13)-V881)*T881/NETWORKDAYS(Lister!$D$19,Lister!$E$19,Lister!$D$7:$D$13),IF(AND(AND(MONTH(F881)&gt;=7,MONTH(F881)&lt;8),MONTH(H881)&gt;7),(NETWORKDAYS(F881,Lister!$E$19,Lister!$D$7:$D$13)-V881)*T881/NETWORKDAYS(Lister!$D$19,Lister!$E$19,Lister!$D$7:$D$13),IF(MONTH(F881)&gt;7,0)))),0),"")</f>
        <v/>
      </c>
      <c r="AA881" s="30" t="str">
        <f>IF(Afrapportering!AA862="","",Afrapportering!AA862)</f>
        <v/>
      </c>
      <c r="AB881" s="52" t="str">
        <f>IFERROR(MAX(IF(OR(V881="",X881=""),"",IF(AND(AND(MONTH(F881)&gt;=8,MONTH(F881)&lt;9),AND(MONTH(H881)&gt;=8,MONTH(H881)&lt;9)),(NETWORKDAYS(F881,H881,Lister!$D$7:$D$13)-X881)*T881/NETWORKDAYS(Lister!$D$20,Lister!$E$20,Lister!$D$7:$D$13),IF(AND(MONTH(F881)=7,MONTH(H881)=8),(NETWORKDAYS(Lister!$D$20,H881,Lister!$D$7:$D$13)-X881)*T881/NETWORKDAYS(Lister!$D$20,Lister!$E$20,Lister!$D$7:$D$13),IF(AND(MONTH(F881)=7,MONTH(H881)=7),0)))),0),"")</f>
        <v/>
      </c>
      <c r="AC881" s="30" t="str">
        <f>IF(Afrapportering!AC862="","",Afrapportering!AC862)</f>
        <v/>
      </c>
      <c r="AD881" s="52" t="str">
        <f t="shared" si="111"/>
        <v/>
      </c>
      <c r="AE881" s="52" t="str">
        <f t="shared" si="112"/>
        <v/>
      </c>
      <c r="AF881" s="30" t="str">
        <f t="shared" si="113"/>
        <v/>
      </c>
      <c r="AG881" s="30" t="str">
        <f t="shared" si="114"/>
        <v/>
      </c>
      <c r="AH881" s="3" t="str">
        <f t="shared" si="115"/>
        <v/>
      </c>
    </row>
    <row r="882" spans="1:34" x14ac:dyDescent="0.25">
      <c r="A882" s="13" t="str">
        <f>+Afrapportering!A863</f>
        <v/>
      </c>
      <c r="B882" s="13" t="str">
        <f>+Afrapportering!B863</f>
        <v/>
      </c>
      <c r="C882" s="13" t="str">
        <f>+Afrapportering!C863</f>
        <v/>
      </c>
      <c r="D882" s="13" t="str">
        <f>+Afrapportering!D863</f>
        <v/>
      </c>
      <c r="E882" s="14" t="str">
        <f>+Afrapportering!E863</f>
        <v/>
      </c>
      <c r="F882" s="139" t="str">
        <f>IF(Afrapportering!F863 = "", "",Afrapportering!F863)</f>
        <v/>
      </c>
      <c r="G882" s="14" t="str">
        <f>+Afrapportering!G863</f>
        <v/>
      </c>
      <c r="H882" s="139" t="str">
        <f>IF(Afrapportering!H863 = "","",Afrapportering!H863)</f>
        <v/>
      </c>
      <c r="I882" s="140" t="str">
        <f>+Afrapportering!I863</f>
        <v/>
      </c>
      <c r="J882" s="13" t="str">
        <f>+Afrapportering!J863</f>
        <v/>
      </c>
      <c r="K882" s="32" t="str">
        <f t="shared" si="108"/>
        <v/>
      </c>
      <c r="L882" s="31" t="str">
        <f>IF(Ansøgning!J868="","",Ansøgning!J868)</f>
        <v/>
      </c>
      <c r="M882" s="134" t="str">
        <f>IF(Afrapportering!M863="","",Afrapportering!M863)</f>
        <v/>
      </c>
      <c r="N882" s="31" t="str">
        <f>IF(Ansøgning!K868="","",Ansøgning!K868)</f>
        <v/>
      </c>
      <c r="O882" s="134">
        <f>IF(Afrapportering!O863="",,Afrapportering!O863)</f>
        <v>0</v>
      </c>
      <c r="P882" s="15" t="str">
        <f>IF(Ansøgning!L868="","",Ansøgning!L868)</f>
        <v/>
      </c>
      <c r="Q882" s="15" t="str">
        <f t="shared" si="109"/>
        <v/>
      </c>
      <c r="R882" s="15"/>
      <c r="S882" s="15" t="str">
        <f>IF(Afrapportering!S863="","",Afrapportering!S863)</f>
        <v/>
      </c>
      <c r="T882" s="31" t="str">
        <f t="shared" si="110"/>
        <v/>
      </c>
      <c r="U882" s="30" t="str">
        <f>IF(Afrapportering!U863="","",Afrapportering!U863)</f>
        <v/>
      </c>
      <c r="V882" s="52" t="str">
        <f>IF(Afrapportering!V863="","",Afrapportering!V863)</f>
        <v/>
      </c>
      <c r="W882" s="30" t="str">
        <f>IF(Afrapportering!W863="","",Afrapportering!W863)</f>
        <v/>
      </c>
      <c r="X882" s="52" t="str">
        <f>IF(Afrapportering!X863="","",Afrapportering!X863)</f>
        <v/>
      </c>
      <c r="Y882" s="30" t="str">
        <f>IF(Afrapportering!Y863="","",Afrapportering!Y863)</f>
        <v/>
      </c>
      <c r="Z882" s="52" t="str">
        <f>IFERROR(MAX(IF(OR(V882="",X882=""),"",IF(AND(AND(MONTH(F882)&gt;=7,MONTH(F882)&lt;8),AND(MONTH(H882)&gt;=7,MONTH(H882)&lt;8)),(NETWORKDAYS(F882,H882,Lister!$D$7:$D$13)-V882)*T882/NETWORKDAYS(Lister!$D$19,Lister!$E$19,Lister!$D$7:$D$13),IF(AND(AND(MONTH(F882)&gt;=7,MONTH(F882)&lt;8),MONTH(H882)&gt;7),(NETWORKDAYS(F882,Lister!$E$19,Lister!$D$7:$D$13)-V882)*T882/NETWORKDAYS(Lister!$D$19,Lister!$E$19,Lister!$D$7:$D$13),IF(MONTH(F882)&gt;7,0)))),0),"")</f>
        <v/>
      </c>
      <c r="AA882" s="30" t="str">
        <f>IF(Afrapportering!AA863="","",Afrapportering!AA863)</f>
        <v/>
      </c>
      <c r="AB882" s="52" t="str">
        <f>IFERROR(MAX(IF(OR(V882="",X882=""),"",IF(AND(AND(MONTH(F882)&gt;=8,MONTH(F882)&lt;9),AND(MONTH(H882)&gt;=8,MONTH(H882)&lt;9)),(NETWORKDAYS(F882,H882,Lister!$D$7:$D$13)-X882)*T882/NETWORKDAYS(Lister!$D$20,Lister!$E$20,Lister!$D$7:$D$13),IF(AND(MONTH(F882)=7,MONTH(H882)=8),(NETWORKDAYS(Lister!$D$20,H882,Lister!$D$7:$D$13)-X882)*T882/NETWORKDAYS(Lister!$D$20,Lister!$E$20,Lister!$D$7:$D$13),IF(AND(MONTH(F882)=7,MONTH(H882)=7),0)))),0),"")</f>
        <v/>
      </c>
      <c r="AC882" s="30" t="str">
        <f>IF(Afrapportering!AC863="","",Afrapportering!AC863)</f>
        <v/>
      </c>
      <c r="AD882" s="52" t="str">
        <f t="shared" si="111"/>
        <v/>
      </c>
      <c r="AE882" s="52" t="str">
        <f t="shared" si="112"/>
        <v/>
      </c>
      <c r="AF882" s="30" t="str">
        <f t="shared" si="113"/>
        <v/>
      </c>
      <c r="AG882" s="30" t="str">
        <f t="shared" si="114"/>
        <v/>
      </c>
      <c r="AH882" s="3" t="str">
        <f t="shared" si="115"/>
        <v/>
      </c>
    </row>
    <row r="883" spans="1:34" x14ac:dyDescent="0.25">
      <c r="A883" s="13" t="str">
        <f>+Afrapportering!A864</f>
        <v/>
      </c>
      <c r="B883" s="13" t="str">
        <f>+Afrapportering!B864</f>
        <v/>
      </c>
      <c r="C883" s="13" t="str">
        <f>+Afrapportering!C864</f>
        <v/>
      </c>
      <c r="D883" s="13" t="str">
        <f>+Afrapportering!D864</f>
        <v/>
      </c>
      <c r="E883" s="14" t="str">
        <f>+Afrapportering!E864</f>
        <v/>
      </c>
      <c r="F883" s="139" t="str">
        <f>IF(Afrapportering!F864 = "", "",Afrapportering!F864)</f>
        <v/>
      </c>
      <c r="G883" s="14" t="str">
        <f>+Afrapportering!G864</f>
        <v/>
      </c>
      <c r="H883" s="139" t="str">
        <f>IF(Afrapportering!H864 = "","",Afrapportering!H864)</f>
        <v/>
      </c>
      <c r="I883" s="140" t="str">
        <f>+Afrapportering!I864</f>
        <v/>
      </c>
      <c r="J883" s="13" t="str">
        <f>+Afrapportering!J864</f>
        <v/>
      </c>
      <c r="K883" s="32" t="str">
        <f t="shared" si="108"/>
        <v/>
      </c>
      <c r="L883" s="31" t="str">
        <f>IF(Ansøgning!J869="","",Ansøgning!J869)</f>
        <v/>
      </c>
      <c r="M883" s="134" t="str">
        <f>IF(Afrapportering!M864="","",Afrapportering!M864)</f>
        <v/>
      </c>
      <c r="N883" s="31" t="str">
        <f>IF(Ansøgning!K869="","",Ansøgning!K869)</f>
        <v/>
      </c>
      <c r="O883" s="134">
        <f>IF(Afrapportering!O864="",,Afrapportering!O864)</f>
        <v>0</v>
      </c>
      <c r="P883" s="15" t="str">
        <f>IF(Ansøgning!L869="","",Ansøgning!L869)</f>
        <v/>
      </c>
      <c r="Q883" s="15" t="str">
        <f t="shared" si="109"/>
        <v/>
      </c>
      <c r="R883" s="15"/>
      <c r="S883" s="15" t="str">
        <f>IF(Afrapportering!S864="","",Afrapportering!S864)</f>
        <v/>
      </c>
      <c r="T883" s="31" t="str">
        <f t="shared" si="110"/>
        <v/>
      </c>
      <c r="U883" s="30" t="str">
        <f>IF(Afrapportering!U864="","",Afrapportering!U864)</f>
        <v/>
      </c>
      <c r="V883" s="52" t="str">
        <f>IF(Afrapportering!V864="","",Afrapportering!V864)</f>
        <v/>
      </c>
      <c r="W883" s="30" t="str">
        <f>IF(Afrapportering!W864="","",Afrapportering!W864)</f>
        <v/>
      </c>
      <c r="X883" s="52" t="str">
        <f>IF(Afrapportering!X864="","",Afrapportering!X864)</f>
        <v/>
      </c>
      <c r="Y883" s="30" t="str">
        <f>IF(Afrapportering!Y864="","",Afrapportering!Y864)</f>
        <v/>
      </c>
      <c r="Z883" s="52" t="str">
        <f>IFERROR(MAX(IF(OR(V883="",X883=""),"",IF(AND(AND(MONTH(F883)&gt;=7,MONTH(F883)&lt;8),AND(MONTH(H883)&gt;=7,MONTH(H883)&lt;8)),(NETWORKDAYS(F883,H883,Lister!$D$7:$D$13)-V883)*T883/NETWORKDAYS(Lister!$D$19,Lister!$E$19,Lister!$D$7:$D$13),IF(AND(AND(MONTH(F883)&gt;=7,MONTH(F883)&lt;8),MONTH(H883)&gt;7),(NETWORKDAYS(F883,Lister!$E$19,Lister!$D$7:$D$13)-V883)*T883/NETWORKDAYS(Lister!$D$19,Lister!$E$19,Lister!$D$7:$D$13),IF(MONTH(F883)&gt;7,0)))),0),"")</f>
        <v/>
      </c>
      <c r="AA883" s="30" t="str">
        <f>IF(Afrapportering!AA864="","",Afrapportering!AA864)</f>
        <v/>
      </c>
      <c r="AB883" s="52" t="str">
        <f>IFERROR(MAX(IF(OR(V883="",X883=""),"",IF(AND(AND(MONTH(F883)&gt;=8,MONTH(F883)&lt;9),AND(MONTH(H883)&gt;=8,MONTH(H883)&lt;9)),(NETWORKDAYS(F883,H883,Lister!$D$7:$D$13)-X883)*T883/NETWORKDAYS(Lister!$D$20,Lister!$E$20,Lister!$D$7:$D$13),IF(AND(MONTH(F883)=7,MONTH(H883)=8),(NETWORKDAYS(Lister!$D$20,H883,Lister!$D$7:$D$13)-X883)*T883/NETWORKDAYS(Lister!$D$20,Lister!$E$20,Lister!$D$7:$D$13),IF(AND(MONTH(F883)=7,MONTH(H883)=7),0)))),0),"")</f>
        <v/>
      </c>
      <c r="AC883" s="30" t="str">
        <f>IF(Afrapportering!AC864="","",Afrapportering!AC864)</f>
        <v/>
      </c>
      <c r="AD883" s="52" t="str">
        <f t="shared" si="111"/>
        <v/>
      </c>
      <c r="AE883" s="52" t="str">
        <f t="shared" si="112"/>
        <v/>
      </c>
      <c r="AF883" s="30" t="str">
        <f t="shared" si="113"/>
        <v/>
      </c>
      <c r="AG883" s="30" t="str">
        <f t="shared" si="114"/>
        <v/>
      </c>
      <c r="AH883" s="3" t="str">
        <f t="shared" si="115"/>
        <v/>
      </c>
    </row>
    <row r="884" spans="1:34" x14ac:dyDescent="0.25">
      <c r="A884" s="13" t="str">
        <f>+Afrapportering!A865</f>
        <v/>
      </c>
      <c r="B884" s="13" t="str">
        <f>+Afrapportering!B865</f>
        <v/>
      </c>
      <c r="C884" s="13" t="str">
        <f>+Afrapportering!C865</f>
        <v/>
      </c>
      <c r="D884" s="13" t="str">
        <f>+Afrapportering!D865</f>
        <v/>
      </c>
      <c r="E884" s="14" t="str">
        <f>+Afrapportering!E865</f>
        <v/>
      </c>
      <c r="F884" s="139" t="str">
        <f>IF(Afrapportering!F865 = "", "",Afrapportering!F865)</f>
        <v/>
      </c>
      <c r="G884" s="14" t="str">
        <f>+Afrapportering!G865</f>
        <v/>
      </c>
      <c r="H884" s="139" t="str">
        <f>IF(Afrapportering!H865 = "","",Afrapportering!H865)</f>
        <v/>
      </c>
      <c r="I884" s="140" t="str">
        <f>+Afrapportering!I865</f>
        <v/>
      </c>
      <c r="J884" s="13" t="str">
        <f>+Afrapportering!J865</f>
        <v/>
      </c>
      <c r="K884" s="32" t="str">
        <f t="shared" si="108"/>
        <v/>
      </c>
      <c r="L884" s="31" t="str">
        <f>IF(Ansøgning!J870="","",Ansøgning!J870)</f>
        <v/>
      </c>
      <c r="M884" s="134" t="str">
        <f>IF(Afrapportering!M865="","",Afrapportering!M865)</f>
        <v/>
      </c>
      <c r="N884" s="31" t="str">
        <f>IF(Ansøgning!K870="","",Ansøgning!K870)</f>
        <v/>
      </c>
      <c r="O884" s="134">
        <f>IF(Afrapportering!O865="",,Afrapportering!O865)</f>
        <v>0</v>
      </c>
      <c r="P884" s="15" t="str">
        <f>IF(Ansøgning!L870="","",Ansøgning!L870)</f>
        <v/>
      </c>
      <c r="Q884" s="15" t="str">
        <f t="shared" si="109"/>
        <v/>
      </c>
      <c r="R884" s="15"/>
      <c r="S884" s="15" t="str">
        <f>IF(Afrapportering!S865="","",Afrapportering!S865)</f>
        <v/>
      </c>
      <c r="T884" s="31" t="str">
        <f t="shared" si="110"/>
        <v/>
      </c>
      <c r="U884" s="30" t="str">
        <f>IF(Afrapportering!U865="","",Afrapportering!U865)</f>
        <v/>
      </c>
      <c r="V884" s="52" t="str">
        <f>IF(Afrapportering!V865="","",Afrapportering!V865)</f>
        <v/>
      </c>
      <c r="W884" s="30" t="str">
        <f>IF(Afrapportering!W865="","",Afrapportering!W865)</f>
        <v/>
      </c>
      <c r="X884" s="52" t="str">
        <f>IF(Afrapportering!X865="","",Afrapportering!X865)</f>
        <v/>
      </c>
      <c r="Y884" s="30" t="str">
        <f>IF(Afrapportering!Y865="","",Afrapportering!Y865)</f>
        <v/>
      </c>
      <c r="Z884" s="52" t="str">
        <f>IFERROR(MAX(IF(OR(V884="",X884=""),"",IF(AND(AND(MONTH(F884)&gt;=7,MONTH(F884)&lt;8),AND(MONTH(H884)&gt;=7,MONTH(H884)&lt;8)),(NETWORKDAYS(F884,H884,Lister!$D$7:$D$13)-V884)*T884/NETWORKDAYS(Lister!$D$19,Lister!$E$19,Lister!$D$7:$D$13),IF(AND(AND(MONTH(F884)&gt;=7,MONTH(F884)&lt;8),MONTH(H884)&gt;7),(NETWORKDAYS(F884,Lister!$E$19,Lister!$D$7:$D$13)-V884)*T884/NETWORKDAYS(Lister!$D$19,Lister!$E$19,Lister!$D$7:$D$13),IF(MONTH(F884)&gt;7,0)))),0),"")</f>
        <v/>
      </c>
      <c r="AA884" s="30" t="str">
        <f>IF(Afrapportering!AA865="","",Afrapportering!AA865)</f>
        <v/>
      </c>
      <c r="AB884" s="52" t="str">
        <f>IFERROR(MAX(IF(OR(V884="",X884=""),"",IF(AND(AND(MONTH(F884)&gt;=8,MONTH(F884)&lt;9),AND(MONTH(H884)&gt;=8,MONTH(H884)&lt;9)),(NETWORKDAYS(F884,H884,Lister!$D$7:$D$13)-X884)*T884/NETWORKDAYS(Lister!$D$20,Lister!$E$20,Lister!$D$7:$D$13),IF(AND(MONTH(F884)=7,MONTH(H884)=8),(NETWORKDAYS(Lister!$D$20,H884,Lister!$D$7:$D$13)-X884)*T884/NETWORKDAYS(Lister!$D$20,Lister!$E$20,Lister!$D$7:$D$13),IF(AND(MONTH(F884)=7,MONTH(H884)=7),0)))),0),"")</f>
        <v/>
      </c>
      <c r="AC884" s="30" t="str">
        <f>IF(Afrapportering!AC865="","",Afrapportering!AC865)</f>
        <v/>
      </c>
      <c r="AD884" s="52" t="str">
        <f t="shared" si="111"/>
        <v/>
      </c>
      <c r="AE884" s="52" t="str">
        <f t="shared" si="112"/>
        <v/>
      </c>
      <c r="AF884" s="30" t="str">
        <f t="shared" si="113"/>
        <v/>
      </c>
      <c r="AG884" s="30" t="str">
        <f t="shared" si="114"/>
        <v/>
      </c>
      <c r="AH884" s="3" t="str">
        <f t="shared" si="115"/>
        <v/>
      </c>
    </row>
    <row r="885" spans="1:34" x14ac:dyDescent="0.25">
      <c r="A885" s="13" t="str">
        <f>+Afrapportering!A866</f>
        <v/>
      </c>
      <c r="B885" s="13" t="str">
        <f>+Afrapportering!B866</f>
        <v/>
      </c>
      <c r="C885" s="13" t="str">
        <f>+Afrapportering!C866</f>
        <v/>
      </c>
      <c r="D885" s="13" t="str">
        <f>+Afrapportering!D866</f>
        <v/>
      </c>
      <c r="E885" s="14" t="str">
        <f>+Afrapportering!E866</f>
        <v/>
      </c>
      <c r="F885" s="139" t="str">
        <f>IF(Afrapportering!F866 = "", "",Afrapportering!F866)</f>
        <v/>
      </c>
      <c r="G885" s="14" t="str">
        <f>+Afrapportering!G866</f>
        <v/>
      </c>
      <c r="H885" s="139" t="str">
        <f>IF(Afrapportering!H866 = "","",Afrapportering!H866)</f>
        <v/>
      </c>
      <c r="I885" s="140" t="str">
        <f>+Afrapportering!I866</f>
        <v/>
      </c>
      <c r="J885" s="13" t="str">
        <f>+Afrapportering!J866</f>
        <v/>
      </c>
      <c r="K885" s="32" t="str">
        <f t="shared" si="108"/>
        <v/>
      </c>
      <c r="L885" s="31" t="str">
        <f>IF(Ansøgning!J871="","",Ansøgning!J871)</f>
        <v/>
      </c>
      <c r="M885" s="134" t="str">
        <f>IF(Afrapportering!M866="","",Afrapportering!M866)</f>
        <v/>
      </c>
      <c r="N885" s="31" t="str">
        <f>IF(Ansøgning!K871="","",Ansøgning!K871)</f>
        <v/>
      </c>
      <c r="O885" s="134">
        <f>IF(Afrapportering!O866="",,Afrapportering!O866)</f>
        <v>0</v>
      </c>
      <c r="P885" s="15" t="str">
        <f>IF(Ansøgning!L871="","",Ansøgning!L871)</f>
        <v/>
      </c>
      <c r="Q885" s="15" t="str">
        <f t="shared" si="109"/>
        <v/>
      </c>
      <c r="R885" s="15"/>
      <c r="S885" s="15" t="str">
        <f>IF(Afrapportering!S866="","",Afrapportering!S866)</f>
        <v/>
      </c>
      <c r="T885" s="31" t="str">
        <f t="shared" si="110"/>
        <v/>
      </c>
      <c r="U885" s="30" t="str">
        <f>IF(Afrapportering!U866="","",Afrapportering!U866)</f>
        <v/>
      </c>
      <c r="V885" s="52" t="str">
        <f>IF(Afrapportering!V866="","",Afrapportering!V866)</f>
        <v/>
      </c>
      <c r="W885" s="30" t="str">
        <f>IF(Afrapportering!W866="","",Afrapportering!W866)</f>
        <v/>
      </c>
      <c r="X885" s="52" t="str">
        <f>IF(Afrapportering!X866="","",Afrapportering!X866)</f>
        <v/>
      </c>
      <c r="Y885" s="30" t="str">
        <f>IF(Afrapportering!Y866="","",Afrapportering!Y866)</f>
        <v/>
      </c>
      <c r="Z885" s="52" t="str">
        <f>IFERROR(MAX(IF(OR(V885="",X885=""),"",IF(AND(AND(MONTH(F885)&gt;=7,MONTH(F885)&lt;8),AND(MONTH(H885)&gt;=7,MONTH(H885)&lt;8)),(NETWORKDAYS(F885,H885,Lister!$D$7:$D$13)-V885)*T885/NETWORKDAYS(Lister!$D$19,Lister!$E$19,Lister!$D$7:$D$13),IF(AND(AND(MONTH(F885)&gt;=7,MONTH(F885)&lt;8),MONTH(H885)&gt;7),(NETWORKDAYS(F885,Lister!$E$19,Lister!$D$7:$D$13)-V885)*T885/NETWORKDAYS(Lister!$D$19,Lister!$E$19,Lister!$D$7:$D$13),IF(MONTH(F885)&gt;7,0)))),0),"")</f>
        <v/>
      </c>
      <c r="AA885" s="30" t="str">
        <f>IF(Afrapportering!AA866="","",Afrapportering!AA866)</f>
        <v/>
      </c>
      <c r="AB885" s="52" t="str">
        <f>IFERROR(MAX(IF(OR(V885="",X885=""),"",IF(AND(AND(MONTH(F885)&gt;=8,MONTH(F885)&lt;9),AND(MONTH(H885)&gt;=8,MONTH(H885)&lt;9)),(NETWORKDAYS(F885,H885,Lister!$D$7:$D$13)-X885)*T885/NETWORKDAYS(Lister!$D$20,Lister!$E$20,Lister!$D$7:$D$13),IF(AND(MONTH(F885)=7,MONTH(H885)=8),(NETWORKDAYS(Lister!$D$20,H885,Lister!$D$7:$D$13)-X885)*T885/NETWORKDAYS(Lister!$D$20,Lister!$E$20,Lister!$D$7:$D$13),IF(AND(MONTH(F885)=7,MONTH(H885)=7),0)))),0),"")</f>
        <v/>
      </c>
      <c r="AC885" s="30" t="str">
        <f>IF(Afrapportering!AC866="","",Afrapportering!AC866)</f>
        <v/>
      </c>
      <c r="AD885" s="52" t="str">
        <f t="shared" si="111"/>
        <v/>
      </c>
      <c r="AE885" s="52" t="str">
        <f t="shared" si="112"/>
        <v/>
      </c>
      <c r="AF885" s="30" t="str">
        <f t="shared" si="113"/>
        <v/>
      </c>
      <c r="AG885" s="30" t="str">
        <f t="shared" si="114"/>
        <v/>
      </c>
      <c r="AH885" s="3" t="str">
        <f t="shared" si="115"/>
        <v/>
      </c>
    </row>
    <row r="886" spans="1:34" x14ac:dyDescent="0.25">
      <c r="A886" s="13" t="str">
        <f>+Afrapportering!A867</f>
        <v/>
      </c>
      <c r="B886" s="13" t="str">
        <f>+Afrapportering!B867</f>
        <v/>
      </c>
      <c r="C886" s="13" t="str">
        <f>+Afrapportering!C867</f>
        <v/>
      </c>
      <c r="D886" s="13" t="str">
        <f>+Afrapportering!D867</f>
        <v/>
      </c>
      <c r="E886" s="14" t="str">
        <f>+Afrapportering!E867</f>
        <v/>
      </c>
      <c r="F886" s="139" t="str">
        <f>IF(Afrapportering!F867 = "", "",Afrapportering!F867)</f>
        <v/>
      </c>
      <c r="G886" s="14" t="str">
        <f>+Afrapportering!G867</f>
        <v/>
      </c>
      <c r="H886" s="139" t="str">
        <f>IF(Afrapportering!H867 = "","",Afrapportering!H867)</f>
        <v/>
      </c>
      <c r="I886" s="140" t="str">
        <f>+Afrapportering!I867</f>
        <v/>
      </c>
      <c r="J886" s="13" t="str">
        <f>+Afrapportering!J867</f>
        <v/>
      </c>
      <c r="K886" s="32" t="str">
        <f t="shared" si="108"/>
        <v/>
      </c>
      <c r="L886" s="31" t="str">
        <f>IF(Ansøgning!J872="","",Ansøgning!J872)</f>
        <v/>
      </c>
      <c r="M886" s="134" t="str">
        <f>IF(Afrapportering!M867="","",Afrapportering!M867)</f>
        <v/>
      </c>
      <c r="N886" s="31" t="str">
        <f>IF(Ansøgning!K872="","",Ansøgning!K872)</f>
        <v/>
      </c>
      <c r="O886" s="134">
        <f>IF(Afrapportering!O867="",,Afrapportering!O867)</f>
        <v>0</v>
      </c>
      <c r="P886" s="15" t="str">
        <f>IF(Ansøgning!L872="","",Ansøgning!L872)</f>
        <v/>
      </c>
      <c r="Q886" s="15" t="str">
        <f t="shared" si="109"/>
        <v/>
      </c>
      <c r="R886" s="15"/>
      <c r="S886" s="15" t="str">
        <f>IF(Afrapportering!S867="","",Afrapportering!S867)</f>
        <v/>
      </c>
      <c r="T886" s="31" t="str">
        <f t="shared" si="110"/>
        <v/>
      </c>
      <c r="U886" s="30" t="str">
        <f>IF(Afrapportering!U867="","",Afrapportering!U867)</f>
        <v/>
      </c>
      <c r="V886" s="52" t="str">
        <f>IF(Afrapportering!V867="","",Afrapportering!V867)</f>
        <v/>
      </c>
      <c r="W886" s="30" t="str">
        <f>IF(Afrapportering!W867="","",Afrapportering!W867)</f>
        <v/>
      </c>
      <c r="X886" s="52" t="str">
        <f>IF(Afrapportering!X867="","",Afrapportering!X867)</f>
        <v/>
      </c>
      <c r="Y886" s="30" t="str">
        <f>IF(Afrapportering!Y867="","",Afrapportering!Y867)</f>
        <v/>
      </c>
      <c r="Z886" s="52" t="str">
        <f>IFERROR(MAX(IF(OR(V886="",X886=""),"",IF(AND(AND(MONTH(F886)&gt;=7,MONTH(F886)&lt;8),AND(MONTH(H886)&gt;=7,MONTH(H886)&lt;8)),(NETWORKDAYS(F886,H886,Lister!$D$7:$D$13)-V886)*T886/NETWORKDAYS(Lister!$D$19,Lister!$E$19,Lister!$D$7:$D$13),IF(AND(AND(MONTH(F886)&gt;=7,MONTH(F886)&lt;8),MONTH(H886)&gt;7),(NETWORKDAYS(F886,Lister!$E$19,Lister!$D$7:$D$13)-V886)*T886/NETWORKDAYS(Lister!$D$19,Lister!$E$19,Lister!$D$7:$D$13),IF(MONTH(F886)&gt;7,0)))),0),"")</f>
        <v/>
      </c>
      <c r="AA886" s="30" t="str">
        <f>IF(Afrapportering!AA867="","",Afrapportering!AA867)</f>
        <v/>
      </c>
      <c r="AB886" s="52" t="str">
        <f>IFERROR(MAX(IF(OR(V886="",X886=""),"",IF(AND(AND(MONTH(F886)&gt;=8,MONTH(F886)&lt;9),AND(MONTH(H886)&gt;=8,MONTH(H886)&lt;9)),(NETWORKDAYS(F886,H886,Lister!$D$7:$D$13)-X886)*T886/NETWORKDAYS(Lister!$D$20,Lister!$E$20,Lister!$D$7:$D$13),IF(AND(MONTH(F886)=7,MONTH(H886)=8),(NETWORKDAYS(Lister!$D$20,H886,Lister!$D$7:$D$13)-X886)*T886/NETWORKDAYS(Lister!$D$20,Lister!$E$20,Lister!$D$7:$D$13),IF(AND(MONTH(F886)=7,MONTH(H886)=7),0)))),0),"")</f>
        <v/>
      </c>
      <c r="AC886" s="30" t="str">
        <f>IF(Afrapportering!AC867="","",Afrapportering!AC867)</f>
        <v/>
      </c>
      <c r="AD886" s="52" t="str">
        <f t="shared" si="111"/>
        <v/>
      </c>
      <c r="AE886" s="52" t="str">
        <f t="shared" si="112"/>
        <v/>
      </c>
      <c r="AF886" s="30" t="str">
        <f t="shared" si="113"/>
        <v/>
      </c>
      <c r="AG886" s="30" t="str">
        <f t="shared" si="114"/>
        <v/>
      </c>
      <c r="AH886" s="3" t="str">
        <f t="shared" si="115"/>
        <v/>
      </c>
    </row>
    <row r="887" spans="1:34" x14ac:dyDescent="0.25">
      <c r="A887" s="13" t="str">
        <f>+Afrapportering!A868</f>
        <v/>
      </c>
      <c r="B887" s="13" t="str">
        <f>+Afrapportering!B868</f>
        <v/>
      </c>
      <c r="C887" s="13" t="str">
        <f>+Afrapportering!C868</f>
        <v/>
      </c>
      <c r="D887" s="13" t="str">
        <f>+Afrapportering!D868</f>
        <v/>
      </c>
      <c r="E887" s="14" t="str">
        <f>+Afrapportering!E868</f>
        <v/>
      </c>
      <c r="F887" s="139" t="str">
        <f>IF(Afrapportering!F868 = "", "",Afrapportering!F868)</f>
        <v/>
      </c>
      <c r="G887" s="14" t="str">
        <f>+Afrapportering!G868</f>
        <v/>
      </c>
      <c r="H887" s="139" t="str">
        <f>IF(Afrapportering!H868 = "","",Afrapportering!H868)</f>
        <v/>
      </c>
      <c r="I887" s="140" t="str">
        <f>+Afrapportering!I868</f>
        <v/>
      </c>
      <c r="J887" s="13" t="str">
        <f>+Afrapportering!J868</f>
        <v/>
      </c>
      <c r="K887" s="32" t="str">
        <f t="shared" si="108"/>
        <v/>
      </c>
      <c r="L887" s="31" t="str">
        <f>IF(Ansøgning!J873="","",Ansøgning!J873)</f>
        <v/>
      </c>
      <c r="M887" s="134" t="str">
        <f>IF(Afrapportering!M868="","",Afrapportering!M868)</f>
        <v/>
      </c>
      <c r="N887" s="31" t="str">
        <f>IF(Ansøgning!K873="","",Ansøgning!K873)</f>
        <v/>
      </c>
      <c r="O887" s="134">
        <f>IF(Afrapportering!O868="",,Afrapportering!O868)</f>
        <v>0</v>
      </c>
      <c r="P887" s="15" t="str">
        <f>IF(Ansøgning!L873="","",Ansøgning!L873)</f>
        <v/>
      </c>
      <c r="Q887" s="15" t="str">
        <f t="shared" si="109"/>
        <v/>
      </c>
      <c r="R887" s="15"/>
      <c r="S887" s="15" t="str">
        <f>IF(Afrapportering!S868="","",Afrapportering!S868)</f>
        <v/>
      </c>
      <c r="T887" s="31" t="str">
        <f t="shared" si="110"/>
        <v/>
      </c>
      <c r="U887" s="30" t="str">
        <f>IF(Afrapportering!U868="","",Afrapportering!U868)</f>
        <v/>
      </c>
      <c r="V887" s="52" t="str">
        <f>IF(Afrapportering!V868="","",Afrapportering!V868)</f>
        <v/>
      </c>
      <c r="W887" s="30" t="str">
        <f>IF(Afrapportering!W868="","",Afrapportering!W868)</f>
        <v/>
      </c>
      <c r="X887" s="52" t="str">
        <f>IF(Afrapportering!X868="","",Afrapportering!X868)</f>
        <v/>
      </c>
      <c r="Y887" s="30" t="str">
        <f>IF(Afrapportering!Y868="","",Afrapportering!Y868)</f>
        <v/>
      </c>
      <c r="Z887" s="52" t="str">
        <f>IFERROR(MAX(IF(OR(V887="",X887=""),"",IF(AND(AND(MONTH(F887)&gt;=7,MONTH(F887)&lt;8),AND(MONTH(H887)&gt;=7,MONTH(H887)&lt;8)),(NETWORKDAYS(F887,H887,Lister!$D$7:$D$13)-V887)*T887/NETWORKDAYS(Lister!$D$19,Lister!$E$19,Lister!$D$7:$D$13),IF(AND(AND(MONTH(F887)&gt;=7,MONTH(F887)&lt;8),MONTH(H887)&gt;7),(NETWORKDAYS(F887,Lister!$E$19,Lister!$D$7:$D$13)-V887)*T887/NETWORKDAYS(Lister!$D$19,Lister!$E$19,Lister!$D$7:$D$13),IF(MONTH(F887)&gt;7,0)))),0),"")</f>
        <v/>
      </c>
      <c r="AA887" s="30" t="str">
        <f>IF(Afrapportering!AA868="","",Afrapportering!AA868)</f>
        <v/>
      </c>
      <c r="AB887" s="52" t="str">
        <f>IFERROR(MAX(IF(OR(V887="",X887=""),"",IF(AND(AND(MONTH(F887)&gt;=8,MONTH(F887)&lt;9),AND(MONTH(H887)&gt;=8,MONTH(H887)&lt;9)),(NETWORKDAYS(F887,H887,Lister!$D$7:$D$13)-X887)*T887/NETWORKDAYS(Lister!$D$20,Lister!$E$20,Lister!$D$7:$D$13),IF(AND(MONTH(F887)=7,MONTH(H887)=8),(NETWORKDAYS(Lister!$D$20,H887,Lister!$D$7:$D$13)-X887)*T887/NETWORKDAYS(Lister!$D$20,Lister!$E$20,Lister!$D$7:$D$13),IF(AND(MONTH(F887)=7,MONTH(H887)=7),0)))),0),"")</f>
        <v/>
      </c>
      <c r="AC887" s="30" t="str">
        <f>IF(Afrapportering!AC868="","",Afrapportering!AC868)</f>
        <v/>
      </c>
      <c r="AD887" s="52" t="str">
        <f t="shared" si="111"/>
        <v/>
      </c>
      <c r="AE887" s="52" t="str">
        <f t="shared" si="112"/>
        <v/>
      </c>
      <c r="AF887" s="30" t="str">
        <f t="shared" si="113"/>
        <v/>
      </c>
      <c r="AG887" s="30" t="str">
        <f t="shared" si="114"/>
        <v/>
      </c>
      <c r="AH887" s="3" t="str">
        <f t="shared" si="115"/>
        <v/>
      </c>
    </row>
    <row r="888" spans="1:34" x14ac:dyDescent="0.25">
      <c r="A888" s="13" t="str">
        <f>+Afrapportering!A869</f>
        <v/>
      </c>
      <c r="B888" s="13" t="str">
        <f>+Afrapportering!B869</f>
        <v/>
      </c>
      <c r="C888" s="13" t="str">
        <f>+Afrapportering!C869</f>
        <v/>
      </c>
      <c r="D888" s="13" t="str">
        <f>+Afrapportering!D869</f>
        <v/>
      </c>
      <c r="E888" s="14" t="str">
        <f>+Afrapportering!E869</f>
        <v/>
      </c>
      <c r="F888" s="139" t="str">
        <f>IF(Afrapportering!F869 = "", "",Afrapportering!F869)</f>
        <v/>
      </c>
      <c r="G888" s="14" t="str">
        <f>+Afrapportering!G869</f>
        <v/>
      </c>
      <c r="H888" s="139" t="str">
        <f>IF(Afrapportering!H869 = "","",Afrapportering!H869)</f>
        <v/>
      </c>
      <c r="I888" s="140" t="str">
        <f>+Afrapportering!I869</f>
        <v/>
      </c>
      <c r="J888" s="13" t="str">
        <f>+Afrapportering!J869</f>
        <v/>
      </c>
      <c r="K888" s="32" t="str">
        <f t="shared" si="108"/>
        <v/>
      </c>
      <c r="L888" s="31" t="str">
        <f>IF(Ansøgning!J874="","",Ansøgning!J874)</f>
        <v/>
      </c>
      <c r="M888" s="134" t="str">
        <f>IF(Afrapportering!M869="","",Afrapportering!M869)</f>
        <v/>
      </c>
      <c r="N888" s="31" t="str">
        <f>IF(Ansøgning!K874="","",Ansøgning!K874)</f>
        <v/>
      </c>
      <c r="O888" s="134">
        <f>IF(Afrapportering!O869="",,Afrapportering!O869)</f>
        <v>0</v>
      </c>
      <c r="P888" s="15" t="str">
        <f>IF(Ansøgning!L874="","",Ansøgning!L874)</f>
        <v/>
      </c>
      <c r="Q888" s="15" t="str">
        <f t="shared" si="109"/>
        <v/>
      </c>
      <c r="R888" s="15"/>
      <c r="S888" s="15" t="str">
        <f>IF(Afrapportering!S869="","",Afrapportering!S869)</f>
        <v/>
      </c>
      <c r="T888" s="31" t="str">
        <f t="shared" si="110"/>
        <v/>
      </c>
      <c r="U888" s="30" t="str">
        <f>IF(Afrapportering!U869="","",Afrapportering!U869)</f>
        <v/>
      </c>
      <c r="V888" s="52" t="str">
        <f>IF(Afrapportering!V869="","",Afrapportering!V869)</f>
        <v/>
      </c>
      <c r="W888" s="30" t="str">
        <f>IF(Afrapportering!W869="","",Afrapportering!W869)</f>
        <v/>
      </c>
      <c r="X888" s="52" t="str">
        <f>IF(Afrapportering!X869="","",Afrapportering!X869)</f>
        <v/>
      </c>
      <c r="Y888" s="30" t="str">
        <f>IF(Afrapportering!Y869="","",Afrapportering!Y869)</f>
        <v/>
      </c>
      <c r="Z888" s="52" t="str">
        <f>IFERROR(MAX(IF(OR(V888="",X888=""),"",IF(AND(AND(MONTH(F888)&gt;=7,MONTH(F888)&lt;8),AND(MONTH(H888)&gt;=7,MONTH(H888)&lt;8)),(NETWORKDAYS(F888,H888,Lister!$D$7:$D$13)-V888)*T888/NETWORKDAYS(Lister!$D$19,Lister!$E$19,Lister!$D$7:$D$13),IF(AND(AND(MONTH(F888)&gt;=7,MONTH(F888)&lt;8),MONTH(H888)&gt;7),(NETWORKDAYS(F888,Lister!$E$19,Lister!$D$7:$D$13)-V888)*T888/NETWORKDAYS(Lister!$D$19,Lister!$E$19,Lister!$D$7:$D$13),IF(MONTH(F888)&gt;7,0)))),0),"")</f>
        <v/>
      </c>
      <c r="AA888" s="30" t="str">
        <f>IF(Afrapportering!AA869="","",Afrapportering!AA869)</f>
        <v/>
      </c>
      <c r="AB888" s="52" t="str">
        <f>IFERROR(MAX(IF(OR(V888="",X888=""),"",IF(AND(AND(MONTH(F888)&gt;=8,MONTH(F888)&lt;9),AND(MONTH(H888)&gt;=8,MONTH(H888)&lt;9)),(NETWORKDAYS(F888,H888,Lister!$D$7:$D$13)-X888)*T888/NETWORKDAYS(Lister!$D$20,Lister!$E$20,Lister!$D$7:$D$13),IF(AND(MONTH(F888)=7,MONTH(H888)=8),(NETWORKDAYS(Lister!$D$20,H888,Lister!$D$7:$D$13)-X888)*T888/NETWORKDAYS(Lister!$D$20,Lister!$E$20,Lister!$D$7:$D$13),IF(AND(MONTH(F888)=7,MONTH(H888)=7),0)))),0),"")</f>
        <v/>
      </c>
      <c r="AC888" s="30" t="str">
        <f>IF(Afrapportering!AC869="","",Afrapportering!AC869)</f>
        <v/>
      </c>
      <c r="AD888" s="52" t="str">
        <f t="shared" si="111"/>
        <v/>
      </c>
      <c r="AE888" s="52" t="str">
        <f t="shared" si="112"/>
        <v/>
      </c>
      <c r="AF888" s="30" t="str">
        <f t="shared" si="113"/>
        <v/>
      </c>
      <c r="AG888" s="30" t="str">
        <f t="shared" si="114"/>
        <v/>
      </c>
      <c r="AH888" s="3" t="str">
        <f t="shared" si="115"/>
        <v/>
      </c>
    </row>
    <row r="889" spans="1:34" x14ac:dyDescent="0.25">
      <c r="A889" s="13" t="str">
        <f>+Afrapportering!A870</f>
        <v/>
      </c>
      <c r="B889" s="13" t="str">
        <f>+Afrapportering!B870</f>
        <v/>
      </c>
      <c r="C889" s="13" t="str">
        <f>+Afrapportering!C870</f>
        <v/>
      </c>
      <c r="D889" s="13" t="str">
        <f>+Afrapportering!D870</f>
        <v/>
      </c>
      <c r="E889" s="14" t="str">
        <f>+Afrapportering!E870</f>
        <v/>
      </c>
      <c r="F889" s="139" t="str">
        <f>IF(Afrapportering!F870 = "", "",Afrapportering!F870)</f>
        <v/>
      </c>
      <c r="G889" s="14" t="str">
        <f>+Afrapportering!G870</f>
        <v/>
      </c>
      <c r="H889" s="139" t="str">
        <f>IF(Afrapportering!H870 = "","",Afrapportering!H870)</f>
        <v/>
      </c>
      <c r="I889" s="140" t="str">
        <f>+Afrapportering!I870</f>
        <v/>
      </c>
      <c r="J889" s="13" t="str">
        <f>+Afrapportering!J870</f>
        <v/>
      </c>
      <c r="K889" s="32" t="str">
        <f t="shared" si="108"/>
        <v/>
      </c>
      <c r="L889" s="31" t="str">
        <f>IF(Ansøgning!J875="","",Ansøgning!J875)</f>
        <v/>
      </c>
      <c r="M889" s="134" t="str">
        <f>IF(Afrapportering!M870="","",Afrapportering!M870)</f>
        <v/>
      </c>
      <c r="N889" s="31" t="str">
        <f>IF(Ansøgning!K875="","",Ansøgning!K875)</f>
        <v/>
      </c>
      <c r="O889" s="134">
        <f>IF(Afrapportering!O870="",,Afrapportering!O870)</f>
        <v>0</v>
      </c>
      <c r="P889" s="15" t="str">
        <f>IF(Ansøgning!L875="","",Ansøgning!L875)</f>
        <v/>
      </c>
      <c r="Q889" s="15" t="str">
        <f t="shared" si="109"/>
        <v/>
      </c>
      <c r="R889" s="15"/>
      <c r="S889" s="15" t="str">
        <f>IF(Afrapportering!S870="","",Afrapportering!S870)</f>
        <v/>
      </c>
      <c r="T889" s="31" t="str">
        <f t="shared" si="110"/>
        <v/>
      </c>
      <c r="U889" s="30" t="str">
        <f>IF(Afrapportering!U870="","",Afrapportering!U870)</f>
        <v/>
      </c>
      <c r="V889" s="52" t="str">
        <f>IF(Afrapportering!V870="","",Afrapportering!V870)</f>
        <v/>
      </c>
      <c r="W889" s="30" t="str">
        <f>IF(Afrapportering!W870="","",Afrapportering!W870)</f>
        <v/>
      </c>
      <c r="X889" s="52" t="str">
        <f>IF(Afrapportering!X870="","",Afrapportering!X870)</f>
        <v/>
      </c>
      <c r="Y889" s="30" t="str">
        <f>IF(Afrapportering!Y870="","",Afrapportering!Y870)</f>
        <v/>
      </c>
      <c r="Z889" s="52" t="str">
        <f>IFERROR(MAX(IF(OR(V889="",X889=""),"",IF(AND(AND(MONTH(F889)&gt;=7,MONTH(F889)&lt;8),AND(MONTH(H889)&gt;=7,MONTH(H889)&lt;8)),(NETWORKDAYS(F889,H889,Lister!$D$7:$D$13)-V889)*T889/NETWORKDAYS(Lister!$D$19,Lister!$E$19,Lister!$D$7:$D$13),IF(AND(AND(MONTH(F889)&gt;=7,MONTH(F889)&lt;8),MONTH(H889)&gt;7),(NETWORKDAYS(F889,Lister!$E$19,Lister!$D$7:$D$13)-V889)*T889/NETWORKDAYS(Lister!$D$19,Lister!$E$19,Lister!$D$7:$D$13),IF(MONTH(F889)&gt;7,0)))),0),"")</f>
        <v/>
      </c>
      <c r="AA889" s="30" t="str">
        <f>IF(Afrapportering!AA870="","",Afrapportering!AA870)</f>
        <v/>
      </c>
      <c r="AB889" s="52" t="str">
        <f>IFERROR(MAX(IF(OR(V889="",X889=""),"",IF(AND(AND(MONTH(F889)&gt;=8,MONTH(F889)&lt;9),AND(MONTH(H889)&gt;=8,MONTH(H889)&lt;9)),(NETWORKDAYS(F889,H889,Lister!$D$7:$D$13)-X889)*T889/NETWORKDAYS(Lister!$D$20,Lister!$E$20,Lister!$D$7:$D$13),IF(AND(MONTH(F889)=7,MONTH(H889)=8),(NETWORKDAYS(Lister!$D$20,H889,Lister!$D$7:$D$13)-X889)*T889/NETWORKDAYS(Lister!$D$20,Lister!$E$20,Lister!$D$7:$D$13),IF(AND(MONTH(F889)=7,MONTH(H889)=7),0)))),0),"")</f>
        <v/>
      </c>
      <c r="AC889" s="30" t="str">
        <f>IF(Afrapportering!AC870="","",Afrapportering!AC870)</f>
        <v/>
      </c>
      <c r="AD889" s="52" t="str">
        <f t="shared" si="111"/>
        <v/>
      </c>
      <c r="AE889" s="52" t="str">
        <f t="shared" si="112"/>
        <v/>
      </c>
      <c r="AF889" s="30" t="str">
        <f t="shared" si="113"/>
        <v/>
      </c>
      <c r="AG889" s="30" t="str">
        <f t="shared" si="114"/>
        <v/>
      </c>
      <c r="AH889" s="3" t="str">
        <f t="shared" si="115"/>
        <v/>
      </c>
    </row>
    <row r="890" spans="1:34" x14ac:dyDescent="0.25">
      <c r="A890" s="13" t="str">
        <f>+Afrapportering!A871</f>
        <v/>
      </c>
      <c r="B890" s="13" t="str">
        <f>+Afrapportering!B871</f>
        <v/>
      </c>
      <c r="C890" s="13" t="str">
        <f>+Afrapportering!C871</f>
        <v/>
      </c>
      <c r="D890" s="13" t="str">
        <f>+Afrapportering!D871</f>
        <v/>
      </c>
      <c r="E890" s="14" t="str">
        <f>+Afrapportering!E871</f>
        <v/>
      </c>
      <c r="F890" s="139" t="str">
        <f>IF(Afrapportering!F871 = "", "",Afrapportering!F871)</f>
        <v/>
      </c>
      <c r="G890" s="14" t="str">
        <f>+Afrapportering!G871</f>
        <v/>
      </c>
      <c r="H890" s="139" t="str">
        <f>IF(Afrapportering!H871 = "","",Afrapportering!H871)</f>
        <v/>
      </c>
      <c r="I890" s="140" t="str">
        <f>+Afrapportering!I871</f>
        <v/>
      </c>
      <c r="J890" s="13" t="str">
        <f>+Afrapportering!J871</f>
        <v/>
      </c>
      <c r="K890" s="32" t="str">
        <f t="shared" si="108"/>
        <v/>
      </c>
      <c r="L890" s="31" t="str">
        <f>IF(Ansøgning!J876="","",Ansøgning!J876)</f>
        <v/>
      </c>
      <c r="M890" s="134" t="str">
        <f>IF(Afrapportering!M871="","",Afrapportering!M871)</f>
        <v/>
      </c>
      <c r="N890" s="31" t="str">
        <f>IF(Ansøgning!K876="","",Ansøgning!K876)</f>
        <v/>
      </c>
      <c r="O890" s="134">
        <f>IF(Afrapportering!O871="",,Afrapportering!O871)</f>
        <v>0</v>
      </c>
      <c r="P890" s="15" t="str">
        <f>IF(Ansøgning!L876="","",Ansøgning!L876)</f>
        <v/>
      </c>
      <c r="Q890" s="15" t="str">
        <f t="shared" si="109"/>
        <v/>
      </c>
      <c r="R890" s="15"/>
      <c r="S890" s="15" t="str">
        <f>IF(Afrapportering!S871="","",Afrapportering!S871)</f>
        <v/>
      </c>
      <c r="T890" s="31" t="str">
        <f t="shared" si="110"/>
        <v/>
      </c>
      <c r="U890" s="30" t="str">
        <f>IF(Afrapportering!U871="","",Afrapportering!U871)</f>
        <v/>
      </c>
      <c r="V890" s="52" t="str">
        <f>IF(Afrapportering!V871="","",Afrapportering!V871)</f>
        <v/>
      </c>
      <c r="W890" s="30" t="str">
        <f>IF(Afrapportering!W871="","",Afrapportering!W871)</f>
        <v/>
      </c>
      <c r="X890" s="52" t="str">
        <f>IF(Afrapportering!X871="","",Afrapportering!X871)</f>
        <v/>
      </c>
      <c r="Y890" s="30" t="str">
        <f>IF(Afrapportering!Y871="","",Afrapportering!Y871)</f>
        <v/>
      </c>
      <c r="Z890" s="52" t="str">
        <f>IFERROR(MAX(IF(OR(V890="",X890=""),"",IF(AND(AND(MONTH(F890)&gt;=7,MONTH(F890)&lt;8),AND(MONTH(H890)&gt;=7,MONTH(H890)&lt;8)),(NETWORKDAYS(F890,H890,Lister!$D$7:$D$13)-V890)*T890/NETWORKDAYS(Lister!$D$19,Lister!$E$19,Lister!$D$7:$D$13),IF(AND(AND(MONTH(F890)&gt;=7,MONTH(F890)&lt;8),MONTH(H890)&gt;7),(NETWORKDAYS(F890,Lister!$E$19,Lister!$D$7:$D$13)-V890)*T890/NETWORKDAYS(Lister!$D$19,Lister!$E$19,Lister!$D$7:$D$13),IF(MONTH(F890)&gt;7,0)))),0),"")</f>
        <v/>
      </c>
      <c r="AA890" s="30" t="str">
        <f>IF(Afrapportering!AA871="","",Afrapportering!AA871)</f>
        <v/>
      </c>
      <c r="AB890" s="52" t="str">
        <f>IFERROR(MAX(IF(OR(V890="",X890=""),"",IF(AND(AND(MONTH(F890)&gt;=8,MONTH(F890)&lt;9),AND(MONTH(H890)&gt;=8,MONTH(H890)&lt;9)),(NETWORKDAYS(F890,H890,Lister!$D$7:$D$13)-X890)*T890/NETWORKDAYS(Lister!$D$20,Lister!$E$20,Lister!$D$7:$D$13),IF(AND(MONTH(F890)=7,MONTH(H890)=8),(NETWORKDAYS(Lister!$D$20,H890,Lister!$D$7:$D$13)-X890)*T890/NETWORKDAYS(Lister!$D$20,Lister!$E$20,Lister!$D$7:$D$13),IF(AND(MONTH(F890)=7,MONTH(H890)=7),0)))),0),"")</f>
        <v/>
      </c>
      <c r="AC890" s="30" t="str">
        <f>IF(Afrapportering!AC871="","",Afrapportering!AC871)</f>
        <v/>
      </c>
      <c r="AD890" s="52" t="str">
        <f t="shared" si="111"/>
        <v/>
      </c>
      <c r="AE890" s="52" t="str">
        <f t="shared" si="112"/>
        <v/>
      </c>
      <c r="AF890" s="30" t="str">
        <f t="shared" si="113"/>
        <v/>
      </c>
      <c r="AG890" s="30" t="str">
        <f t="shared" si="114"/>
        <v/>
      </c>
      <c r="AH890" s="3" t="str">
        <f t="shared" si="115"/>
        <v/>
      </c>
    </row>
    <row r="891" spans="1:34" x14ac:dyDescent="0.25">
      <c r="A891" s="13" t="str">
        <f>+Afrapportering!A872</f>
        <v/>
      </c>
      <c r="B891" s="13" t="str">
        <f>+Afrapportering!B872</f>
        <v/>
      </c>
      <c r="C891" s="13" t="str">
        <f>+Afrapportering!C872</f>
        <v/>
      </c>
      <c r="D891" s="13" t="str">
        <f>+Afrapportering!D872</f>
        <v/>
      </c>
      <c r="E891" s="14" t="str">
        <f>+Afrapportering!E872</f>
        <v/>
      </c>
      <c r="F891" s="139" t="str">
        <f>IF(Afrapportering!F872 = "", "",Afrapportering!F872)</f>
        <v/>
      </c>
      <c r="G891" s="14" t="str">
        <f>+Afrapportering!G872</f>
        <v/>
      </c>
      <c r="H891" s="139" t="str">
        <f>IF(Afrapportering!H872 = "","",Afrapportering!H872)</f>
        <v/>
      </c>
      <c r="I891" s="140" t="str">
        <f>+Afrapportering!I872</f>
        <v/>
      </c>
      <c r="J891" s="13" t="str">
        <f>+Afrapportering!J872</f>
        <v/>
      </c>
      <c r="K891" s="32" t="str">
        <f t="shared" si="108"/>
        <v/>
      </c>
      <c r="L891" s="31" t="str">
        <f>IF(Ansøgning!J877="","",Ansøgning!J877)</f>
        <v/>
      </c>
      <c r="M891" s="134" t="str">
        <f>IF(Afrapportering!M872="","",Afrapportering!M872)</f>
        <v/>
      </c>
      <c r="N891" s="31" t="str">
        <f>IF(Ansøgning!K877="","",Ansøgning!K877)</f>
        <v/>
      </c>
      <c r="O891" s="134">
        <f>IF(Afrapportering!O872="",,Afrapportering!O872)</f>
        <v>0</v>
      </c>
      <c r="P891" s="15" t="str">
        <f>IF(Ansøgning!L877="","",Ansøgning!L877)</f>
        <v/>
      </c>
      <c r="Q891" s="15" t="str">
        <f t="shared" si="109"/>
        <v/>
      </c>
      <c r="R891" s="15"/>
      <c r="S891" s="15" t="str">
        <f>IF(Afrapportering!S872="","",Afrapportering!S872)</f>
        <v/>
      </c>
      <c r="T891" s="31" t="str">
        <f t="shared" si="110"/>
        <v/>
      </c>
      <c r="U891" s="30" t="str">
        <f>IF(Afrapportering!U872="","",Afrapportering!U872)</f>
        <v/>
      </c>
      <c r="V891" s="52" t="str">
        <f>IF(Afrapportering!V872="","",Afrapportering!V872)</f>
        <v/>
      </c>
      <c r="W891" s="30" t="str">
        <f>IF(Afrapportering!W872="","",Afrapportering!W872)</f>
        <v/>
      </c>
      <c r="X891" s="52" t="str">
        <f>IF(Afrapportering!X872="","",Afrapportering!X872)</f>
        <v/>
      </c>
      <c r="Y891" s="30" t="str">
        <f>IF(Afrapportering!Y872="","",Afrapportering!Y872)</f>
        <v/>
      </c>
      <c r="Z891" s="52" t="str">
        <f>IFERROR(MAX(IF(OR(V891="",X891=""),"",IF(AND(AND(MONTH(F891)&gt;=7,MONTH(F891)&lt;8),AND(MONTH(H891)&gt;=7,MONTH(H891)&lt;8)),(NETWORKDAYS(F891,H891,Lister!$D$7:$D$13)-V891)*T891/NETWORKDAYS(Lister!$D$19,Lister!$E$19,Lister!$D$7:$D$13),IF(AND(AND(MONTH(F891)&gt;=7,MONTH(F891)&lt;8),MONTH(H891)&gt;7),(NETWORKDAYS(F891,Lister!$E$19,Lister!$D$7:$D$13)-V891)*T891/NETWORKDAYS(Lister!$D$19,Lister!$E$19,Lister!$D$7:$D$13),IF(MONTH(F891)&gt;7,0)))),0),"")</f>
        <v/>
      </c>
      <c r="AA891" s="30" t="str">
        <f>IF(Afrapportering!AA872="","",Afrapportering!AA872)</f>
        <v/>
      </c>
      <c r="AB891" s="52" t="str">
        <f>IFERROR(MAX(IF(OR(V891="",X891=""),"",IF(AND(AND(MONTH(F891)&gt;=8,MONTH(F891)&lt;9),AND(MONTH(H891)&gt;=8,MONTH(H891)&lt;9)),(NETWORKDAYS(F891,H891,Lister!$D$7:$D$13)-X891)*T891/NETWORKDAYS(Lister!$D$20,Lister!$E$20,Lister!$D$7:$D$13),IF(AND(MONTH(F891)=7,MONTH(H891)=8),(NETWORKDAYS(Lister!$D$20,H891,Lister!$D$7:$D$13)-X891)*T891/NETWORKDAYS(Lister!$D$20,Lister!$E$20,Lister!$D$7:$D$13),IF(AND(MONTH(F891)=7,MONTH(H891)=7),0)))),0),"")</f>
        <v/>
      </c>
      <c r="AC891" s="30" t="str">
        <f>IF(Afrapportering!AC872="","",Afrapportering!AC872)</f>
        <v/>
      </c>
      <c r="AD891" s="52" t="str">
        <f t="shared" si="111"/>
        <v/>
      </c>
      <c r="AE891" s="52" t="str">
        <f t="shared" si="112"/>
        <v/>
      </c>
      <c r="AF891" s="30" t="str">
        <f t="shared" si="113"/>
        <v/>
      </c>
      <c r="AG891" s="30" t="str">
        <f t="shared" si="114"/>
        <v/>
      </c>
      <c r="AH891" s="3" t="str">
        <f t="shared" si="115"/>
        <v/>
      </c>
    </row>
    <row r="892" spans="1:34" x14ac:dyDescent="0.25">
      <c r="A892" s="13" t="str">
        <f>+Afrapportering!A873</f>
        <v/>
      </c>
      <c r="B892" s="13" t="str">
        <f>+Afrapportering!B873</f>
        <v/>
      </c>
      <c r="C892" s="13" t="str">
        <f>+Afrapportering!C873</f>
        <v/>
      </c>
      <c r="D892" s="13" t="str">
        <f>+Afrapportering!D873</f>
        <v/>
      </c>
      <c r="E892" s="14" t="str">
        <f>+Afrapportering!E873</f>
        <v/>
      </c>
      <c r="F892" s="139" t="str">
        <f>IF(Afrapportering!F873 = "", "",Afrapportering!F873)</f>
        <v/>
      </c>
      <c r="G892" s="14" t="str">
        <f>+Afrapportering!G873</f>
        <v/>
      </c>
      <c r="H892" s="139" t="str">
        <f>IF(Afrapportering!H873 = "","",Afrapportering!H873)</f>
        <v/>
      </c>
      <c r="I892" s="140" t="str">
        <f>+Afrapportering!I873</f>
        <v/>
      </c>
      <c r="J892" s="13" t="str">
        <f>+Afrapportering!J873</f>
        <v/>
      </c>
      <c r="K892" s="32" t="str">
        <f t="shared" si="108"/>
        <v/>
      </c>
      <c r="L892" s="31" t="str">
        <f>IF(Ansøgning!J878="","",Ansøgning!J878)</f>
        <v/>
      </c>
      <c r="M892" s="134" t="str">
        <f>IF(Afrapportering!M873="","",Afrapportering!M873)</f>
        <v/>
      </c>
      <c r="N892" s="31" t="str">
        <f>IF(Ansøgning!K878="","",Ansøgning!K878)</f>
        <v/>
      </c>
      <c r="O892" s="134">
        <f>IF(Afrapportering!O873="",,Afrapportering!O873)</f>
        <v>0</v>
      </c>
      <c r="P892" s="15" t="str">
        <f>IF(Ansøgning!L878="","",Ansøgning!L878)</f>
        <v/>
      </c>
      <c r="Q892" s="15" t="str">
        <f t="shared" si="109"/>
        <v/>
      </c>
      <c r="R892" s="15"/>
      <c r="S892" s="15" t="str">
        <f>IF(Afrapportering!S873="","",Afrapportering!S873)</f>
        <v/>
      </c>
      <c r="T892" s="31" t="str">
        <f t="shared" si="110"/>
        <v/>
      </c>
      <c r="U892" s="30" t="str">
        <f>IF(Afrapportering!U873="","",Afrapportering!U873)</f>
        <v/>
      </c>
      <c r="V892" s="52" t="str">
        <f>IF(Afrapportering!V873="","",Afrapportering!V873)</f>
        <v/>
      </c>
      <c r="W892" s="30" t="str">
        <f>IF(Afrapportering!W873="","",Afrapportering!W873)</f>
        <v/>
      </c>
      <c r="X892" s="52" t="str">
        <f>IF(Afrapportering!X873="","",Afrapportering!X873)</f>
        <v/>
      </c>
      <c r="Y892" s="30" t="str">
        <f>IF(Afrapportering!Y873="","",Afrapportering!Y873)</f>
        <v/>
      </c>
      <c r="Z892" s="52" t="str">
        <f>IFERROR(MAX(IF(OR(V892="",X892=""),"",IF(AND(AND(MONTH(F892)&gt;=7,MONTH(F892)&lt;8),AND(MONTH(H892)&gt;=7,MONTH(H892)&lt;8)),(NETWORKDAYS(F892,H892,Lister!$D$7:$D$13)-V892)*T892/NETWORKDAYS(Lister!$D$19,Lister!$E$19,Lister!$D$7:$D$13),IF(AND(AND(MONTH(F892)&gt;=7,MONTH(F892)&lt;8),MONTH(H892)&gt;7),(NETWORKDAYS(F892,Lister!$E$19,Lister!$D$7:$D$13)-V892)*T892/NETWORKDAYS(Lister!$D$19,Lister!$E$19,Lister!$D$7:$D$13),IF(MONTH(F892)&gt;7,0)))),0),"")</f>
        <v/>
      </c>
      <c r="AA892" s="30" t="str">
        <f>IF(Afrapportering!AA873="","",Afrapportering!AA873)</f>
        <v/>
      </c>
      <c r="AB892" s="52" t="str">
        <f>IFERROR(MAX(IF(OR(V892="",X892=""),"",IF(AND(AND(MONTH(F892)&gt;=8,MONTH(F892)&lt;9),AND(MONTH(H892)&gt;=8,MONTH(H892)&lt;9)),(NETWORKDAYS(F892,H892,Lister!$D$7:$D$13)-X892)*T892/NETWORKDAYS(Lister!$D$20,Lister!$E$20,Lister!$D$7:$D$13),IF(AND(MONTH(F892)=7,MONTH(H892)=8),(NETWORKDAYS(Lister!$D$20,H892,Lister!$D$7:$D$13)-X892)*T892/NETWORKDAYS(Lister!$D$20,Lister!$E$20,Lister!$D$7:$D$13),IF(AND(MONTH(F892)=7,MONTH(H892)=7),0)))),0),"")</f>
        <v/>
      </c>
      <c r="AC892" s="30" t="str">
        <f>IF(Afrapportering!AC873="","",Afrapportering!AC873)</f>
        <v/>
      </c>
      <c r="AD892" s="52" t="str">
        <f t="shared" si="111"/>
        <v/>
      </c>
      <c r="AE892" s="52" t="str">
        <f t="shared" si="112"/>
        <v/>
      </c>
      <c r="AF892" s="30" t="str">
        <f t="shared" si="113"/>
        <v/>
      </c>
      <c r="AG892" s="30" t="str">
        <f t="shared" si="114"/>
        <v/>
      </c>
      <c r="AH892" s="3" t="str">
        <f t="shared" si="115"/>
        <v/>
      </c>
    </row>
    <row r="893" spans="1:34" x14ac:dyDescent="0.25">
      <c r="A893" s="13" t="str">
        <f>+Afrapportering!A874</f>
        <v/>
      </c>
      <c r="B893" s="13" t="str">
        <f>+Afrapportering!B874</f>
        <v/>
      </c>
      <c r="C893" s="13" t="str">
        <f>+Afrapportering!C874</f>
        <v/>
      </c>
      <c r="D893" s="13" t="str">
        <f>+Afrapportering!D874</f>
        <v/>
      </c>
      <c r="E893" s="14" t="str">
        <f>+Afrapportering!E874</f>
        <v/>
      </c>
      <c r="F893" s="139" t="str">
        <f>IF(Afrapportering!F874 = "", "",Afrapportering!F874)</f>
        <v/>
      </c>
      <c r="G893" s="14" t="str">
        <f>+Afrapportering!G874</f>
        <v/>
      </c>
      <c r="H893" s="139" t="str">
        <f>IF(Afrapportering!H874 = "","",Afrapportering!H874)</f>
        <v/>
      </c>
      <c r="I893" s="140" t="str">
        <f>+Afrapportering!I874</f>
        <v/>
      </c>
      <c r="J893" s="13" t="str">
        <f>+Afrapportering!J874</f>
        <v/>
      </c>
      <c r="K893" s="32" t="str">
        <f t="shared" si="108"/>
        <v/>
      </c>
      <c r="L893" s="31" t="str">
        <f>IF(Ansøgning!J879="","",Ansøgning!J879)</f>
        <v/>
      </c>
      <c r="M893" s="134" t="str">
        <f>IF(Afrapportering!M874="","",Afrapportering!M874)</f>
        <v/>
      </c>
      <c r="N893" s="31" t="str">
        <f>IF(Ansøgning!K879="","",Ansøgning!K879)</f>
        <v/>
      </c>
      <c r="O893" s="134">
        <f>IF(Afrapportering!O874="",,Afrapportering!O874)</f>
        <v>0</v>
      </c>
      <c r="P893" s="15" t="str">
        <f>IF(Ansøgning!L879="","",Ansøgning!L879)</f>
        <v/>
      </c>
      <c r="Q893" s="15" t="str">
        <f t="shared" si="109"/>
        <v/>
      </c>
      <c r="R893" s="15"/>
      <c r="S893" s="15" t="str">
        <f>IF(Afrapportering!S874="","",Afrapportering!S874)</f>
        <v/>
      </c>
      <c r="T893" s="31" t="str">
        <f t="shared" si="110"/>
        <v/>
      </c>
      <c r="U893" s="30" t="str">
        <f>IF(Afrapportering!U874="","",Afrapportering!U874)</f>
        <v/>
      </c>
      <c r="V893" s="52" t="str">
        <f>IF(Afrapportering!V874="","",Afrapportering!V874)</f>
        <v/>
      </c>
      <c r="W893" s="30" t="str">
        <f>IF(Afrapportering!W874="","",Afrapportering!W874)</f>
        <v/>
      </c>
      <c r="X893" s="52" t="str">
        <f>IF(Afrapportering!X874="","",Afrapportering!X874)</f>
        <v/>
      </c>
      <c r="Y893" s="30" t="str">
        <f>IF(Afrapportering!Y874="","",Afrapportering!Y874)</f>
        <v/>
      </c>
      <c r="Z893" s="52" t="str">
        <f>IFERROR(MAX(IF(OR(V893="",X893=""),"",IF(AND(AND(MONTH(F893)&gt;=7,MONTH(F893)&lt;8),AND(MONTH(H893)&gt;=7,MONTH(H893)&lt;8)),(NETWORKDAYS(F893,H893,Lister!$D$7:$D$13)-V893)*T893/NETWORKDAYS(Lister!$D$19,Lister!$E$19,Lister!$D$7:$D$13),IF(AND(AND(MONTH(F893)&gt;=7,MONTH(F893)&lt;8),MONTH(H893)&gt;7),(NETWORKDAYS(F893,Lister!$E$19,Lister!$D$7:$D$13)-V893)*T893/NETWORKDAYS(Lister!$D$19,Lister!$E$19,Lister!$D$7:$D$13),IF(MONTH(F893)&gt;7,0)))),0),"")</f>
        <v/>
      </c>
      <c r="AA893" s="30" t="str">
        <f>IF(Afrapportering!AA874="","",Afrapportering!AA874)</f>
        <v/>
      </c>
      <c r="AB893" s="52" t="str">
        <f>IFERROR(MAX(IF(OR(V893="",X893=""),"",IF(AND(AND(MONTH(F893)&gt;=8,MONTH(F893)&lt;9),AND(MONTH(H893)&gt;=8,MONTH(H893)&lt;9)),(NETWORKDAYS(F893,H893,Lister!$D$7:$D$13)-X893)*T893/NETWORKDAYS(Lister!$D$20,Lister!$E$20,Lister!$D$7:$D$13),IF(AND(MONTH(F893)=7,MONTH(H893)=8),(NETWORKDAYS(Lister!$D$20,H893,Lister!$D$7:$D$13)-X893)*T893/NETWORKDAYS(Lister!$D$20,Lister!$E$20,Lister!$D$7:$D$13),IF(AND(MONTH(F893)=7,MONTH(H893)=7),0)))),0),"")</f>
        <v/>
      </c>
      <c r="AC893" s="30" t="str">
        <f>IF(Afrapportering!AC874="","",Afrapportering!AC874)</f>
        <v/>
      </c>
      <c r="AD893" s="52" t="str">
        <f t="shared" si="111"/>
        <v/>
      </c>
      <c r="AE893" s="52" t="str">
        <f t="shared" si="112"/>
        <v/>
      </c>
      <c r="AF893" s="30" t="str">
        <f t="shared" si="113"/>
        <v/>
      </c>
      <c r="AG893" s="30" t="str">
        <f t="shared" si="114"/>
        <v/>
      </c>
      <c r="AH893" s="3" t="str">
        <f t="shared" si="115"/>
        <v/>
      </c>
    </row>
    <row r="894" spans="1:34" x14ac:dyDescent="0.25">
      <c r="A894" s="13" t="str">
        <f>+Afrapportering!A875</f>
        <v/>
      </c>
      <c r="B894" s="13" t="str">
        <f>+Afrapportering!B875</f>
        <v/>
      </c>
      <c r="C894" s="13" t="str">
        <f>+Afrapportering!C875</f>
        <v/>
      </c>
      <c r="D894" s="13" t="str">
        <f>+Afrapportering!D875</f>
        <v/>
      </c>
      <c r="E894" s="14" t="str">
        <f>+Afrapportering!E875</f>
        <v/>
      </c>
      <c r="F894" s="139" t="str">
        <f>IF(Afrapportering!F875 = "", "",Afrapportering!F875)</f>
        <v/>
      </c>
      <c r="G894" s="14" t="str">
        <f>+Afrapportering!G875</f>
        <v/>
      </c>
      <c r="H894" s="139" t="str">
        <f>IF(Afrapportering!H875 = "","",Afrapportering!H875)</f>
        <v/>
      </c>
      <c r="I894" s="140" t="str">
        <f>+Afrapportering!I875</f>
        <v/>
      </c>
      <c r="J894" s="13" t="str">
        <f>+Afrapportering!J875</f>
        <v/>
      </c>
      <c r="K894" s="32" t="str">
        <f t="shared" si="108"/>
        <v/>
      </c>
      <c r="L894" s="31" t="str">
        <f>IF(Ansøgning!J880="","",Ansøgning!J880)</f>
        <v/>
      </c>
      <c r="M894" s="134" t="str">
        <f>IF(Afrapportering!M875="","",Afrapportering!M875)</f>
        <v/>
      </c>
      <c r="N894" s="31" t="str">
        <f>IF(Ansøgning!K880="","",Ansøgning!K880)</f>
        <v/>
      </c>
      <c r="O894" s="134">
        <f>IF(Afrapportering!O875="",,Afrapportering!O875)</f>
        <v>0</v>
      </c>
      <c r="P894" s="15" t="str">
        <f>IF(Ansøgning!L880="","",Ansøgning!L880)</f>
        <v/>
      </c>
      <c r="Q894" s="15" t="str">
        <f t="shared" si="109"/>
        <v/>
      </c>
      <c r="R894" s="15"/>
      <c r="S894" s="15" t="str">
        <f>IF(Afrapportering!S875="","",Afrapportering!S875)</f>
        <v/>
      </c>
      <c r="T894" s="31" t="str">
        <f t="shared" si="110"/>
        <v/>
      </c>
      <c r="U894" s="30" t="str">
        <f>IF(Afrapportering!U875="","",Afrapportering!U875)</f>
        <v/>
      </c>
      <c r="V894" s="52" t="str">
        <f>IF(Afrapportering!V875="","",Afrapportering!V875)</f>
        <v/>
      </c>
      <c r="W894" s="30" t="str">
        <f>IF(Afrapportering!W875="","",Afrapportering!W875)</f>
        <v/>
      </c>
      <c r="X894" s="52" t="str">
        <f>IF(Afrapportering!X875="","",Afrapportering!X875)</f>
        <v/>
      </c>
      <c r="Y894" s="30" t="str">
        <f>IF(Afrapportering!Y875="","",Afrapportering!Y875)</f>
        <v/>
      </c>
      <c r="Z894" s="52" t="str">
        <f>IFERROR(MAX(IF(OR(V894="",X894=""),"",IF(AND(AND(MONTH(F894)&gt;=7,MONTH(F894)&lt;8),AND(MONTH(H894)&gt;=7,MONTH(H894)&lt;8)),(NETWORKDAYS(F894,H894,Lister!$D$7:$D$13)-V894)*T894/NETWORKDAYS(Lister!$D$19,Lister!$E$19,Lister!$D$7:$D$13),IF(AND(AND(MONTH(F894)&gt;=7,MONTH(F894)&lt;8),MONTH(H894)&gt;7),(NETWORKDAYS(F894,Lister!$E$19,Lister!$D$7:$D$13)-V894)*T894/NETWORKDAYS(Lister!$D$19,Lister!$E$19,Lister!$D$7:$D$13),IF(MONTH(F894)&gt;7,0)))),0),"")</f>
        <v/>
      </c>
      <c r="AA894" s="30" t="str">
        <f>IF(Afrapportering!AA875="","",Afrapportering!AA875)</f>
        <v/>
      </c>
      <c r="AB894" s="52" t="str">
        <f>IFERROR(MAX(IF(OR(V894="",X894=""),"",IF(AND(AND(MONTH(F894)&gt;=8,MONTH(F894)&lt;9),AND(MONTH(H894)&gt;=8,MONTH(H894)&lt;9)),(NETWORKDAYS(F894,H894,Lister!$D$7:$D$13)-X894)*T894/NETWORKDAYS(Lister!$D$20,Lister!$E$20,Lister!$D$7:$D$13),IF(AND(MONTH(F894)=7,MONTH(H894)=8),(NETWORKDAYS(Lister!$D$20,H894,Lister!$D$7:$D$13)-X894)*T894/NETWORKDAYS(Lister!$D$20,Lister!$E$20,Lister!$D$7:$D$13),IF(AND(MONTH(F894)=7,MONTH(H894)=7),0)))),0),"")</f>
        <v/>
      </c>
      <c r="AC894" s="30" t="str">
        <f>IF(Afrapportering!AC875="","",Afrapportering!AC875)</f>
        <v/>
      </c>
      <c r="AD894" s="52" t="str">
        <f t="shared" si="111"/>
        <v/>
      </c>
      <c r="AE894" s="52" t="str">
        <f t="shared" si="112"/>
        <v/>
      </c>
      <c r="AF894" s="30" t="str">
        <f t="shared" si="113"/>
        <v/>
      </c>
      <c r="AG894" s="30" t="str">
        <f t="shared" si="114"/>
        <v/>
      </c>
      <c r="AH894" s="3" t="str">
        <f t="shared" si="115"/>
        <v/>
      </c>
    </row>
    <row r="895" spans="1:34" x14ac:dyDescent="0.25">
      <c r="A895" s="13" t="str">
        <f>+Afrapportering!A876</f>
        <v/>
      </c>
      <c r="B895" s="13" t="str">
        <f>+Afrapportering!B876</f>
        <v/>
      </c>
      <c r="C895" s="13" t="str">
        <f>+Afrapportering!C876</f>
        <v/>
      </c>
      <c r="D895" s="13" t="str">
        <f>+Afrapportering!D876</f>
        <v/>
      </c>
      <c r="E895" s="14" t="str">
        <f>+Afrapportering!E876</f>
        <v/>
      </c>
      <c r="F895" s="139" t="str">
        <f>IF(Afrapportering!F876 = "", "",Afrapportering!F876)</f>
        <v/>
      </c>
      <c r="G895" s="14" t="str">
        <f>+Afrapportering!G876</f>
        <v/>
      </c>
      <c r="H895" s="139" t="str">
        <f>IF(Afrapportering!H876 = "","",Afrapportering!H876)</f>
        <v/>
      </c>
      <c r="I895" s="140" t="str">
        <f>+Afrapportering!I876</f>
        <v/>
      </c>
      <c r="J895" s="13" t="str">
        <f>+Afrapportering!J876</f>
        <v/>
      </c>
      <c r="K895" s="32" t="str">
        <f t="shared" si="108"/>
        <v/>
      </c>
      <c r="L895" s="31" t="str">
        <f>IF(Ansøgning!J881="","",Ansøgning!J881)</f>
        <v/>
      </c>
      <c r="M895" s="134" t="str">
        <f>IF(Afrapportering!M876="","",Afrapportering!M876)</f>
        <v/>
      </c>
      <c r="N895" s="31" t="str">
        <f>IF(Ansøgning!K881="","",Ansøgning!K881)</f>
        <v/>
      </c>
      <c r="O895" s="134">
        <f>IF(Afrapportering!O876="",,Afrapportering!O876)</f>
        <v>0</v>
      </c>
      <c r="P895" s="15" t="str">
        <f>IF(Ansøgning!L881="","",Ansøgning!L881)</f>
        <v/>
      </c>
      <c r="Q895" s="15" t="str">
        <f t="shared" si="109"/>
        <v/>
      </c>
      <c r="R895" s="15"/>
      <c r="S895" s="15" t="str">
        <f>IF(Afrapportering!S876="","",Afrapportering!S876)</f>
        <v/>
      </c>
      <c r="T895" s="31" t="str">
        <f t="shared" si="110"/>
        <v/>
      </c>
      <c r="U895" s="30" t="str">
        <f>IF(Afrapportering!U876="","",Afrapportering!U876)</f>
        <v/>
      </c>
      <c r="V895" s="52" t="str">
        <f>IF(Afrapportering!V876="","",Afrapportering!V876)</f>
        <v/>
      </c>
      <c r="W895" s="30" t="str">
        <f>IF(Afrapportering!W876="","",Afrapportering!W876)</f>
        <v/>
      </c>
      <c r="X895" s="52" t="str">
        <f>IF(Afrapportering!X876="","",Afrapportering!X876)</f>
        <v/>
      </c>
      <c r="Y895" s="30" t="str">
        <f>IF(Afrapportering!Y876="","",Afrapportering!Y876)</f>
        <v/>
      </c>
      <c r="Z895" s="52" t="str">
        <f>IFERROR(MAX(IF(OR(V895="",X895=""),"",IF(AND(AND(MONTH(F895)&gt;=7,MONTH(F895)&lt;8),AND(MONTH(H895)&gt;=7,MONTH(H895)&lt;8)),(NETWORKDAYS(F895,H895,Lister!$D$7:$D$13)-V895)*T895/NETWORKDAYS(Lister!$D$19,Lister!$E$19,Lister!$D$7:$D$13),IF(AND(AND(MONTH(F895)&gt;=7,MONTH(F895)&lt;8),MONTH(H895)&gt;7),(NETWORKDAYS(F895,Lister!$E$19,Lister!$D$7:$D$13)-V895)*T895/NETWORKDAYS(Lister!$D$19,Lister!$E$19,Lister!$D$7:$D$13),IF(MONTH(F895)&gt;7,0)))),0),"")</f>
        <v/>
      </c>
      <c r="AA895" s="30" t="str">
        <f>IF(Afrapportering!AA876="","",Afrapportering!AA876)</f>
        <v/>
      </c>
      <c r="AB895" s="52" t="str">
        <f>IFERROR(MAX(IF(OR(V895="",X895=""),"",IF(AND(AND(MONTH(F895)&gt;=8,MONTH(F895)&lt;9),AND(MONTH(H895)&gt;=8,MONTH(H895)&lt;9)),(NETWORKDAYS(F895,H895,Lister!$D$7:$D$13)-X895)*T895/NETWORKDAYS(Lister!$D$20,Lister!$E$20,Lister!$D$7:$D$13),IF(AND(MONTH(F895)=7,MONTH(H895)=8),(NETWORKDAYS(Lister!$D$20,H895,Lister!$D$7:$D$13)-X895)*T895/NETWORKDAYS(Lister!$D$20,Lister!$E$20,Lister!$D$7:$D$13),IF(AND(MONTH(F895)=7,MONTH(H895)=7),0)))),0),"")</f>
        <v/>
      </c>
      <c r="AC895" s="30" t="str">
        <f>IF(Afrapportering!AC876="","",Afrapportering!AC876)</f>
        <v/>
      </c>
      <c r="AD895" s="52" t="str">
        <f t="shared" si="111"/>
        <v/>
      </c>
      <c r="AE895" s="52" t="str">
        <f t="shared" si="112"/>
        <v/>
      </c>
      <c r="AF895" s="30" t="str">
        <f t="shared" si="113"/>
        <v/>
      </c>
      <c r="AG895" s="30" t="str">
        <f t="shared" si="114"/>
        <v/>
      </c>
      <c r="AH895" s="3" t="str">
        <f t="shared" si="115"/>
        <v/>
      </c>
    </row>
    <row r="896" spans="1:34" x14ac:dyDescent="0.25">
      <c r="A896" s="13" t="str">
        <f>+Afrapportering!A877</f>
        <v/>
      </c>
      <c r="B896" s="13" t="str">
        <f>+Afrapportering!B877</f>
        <v/>
      </c>
      <c r="C896" s="13" t="str">
        <f>+Afrapportering!C877</f>
        <v/>
      </c>
      <c r="D896" s="13" t="str">
        <f>+Afrapportering!D877</f>
        <v/>
      </c>
      <c r="E896" s="14" t="str">
        <f>+Afrapportering!E877</f>
        <v/>
      </c>
      <c r="F896" s="139" t="str">
        <f>IF(Afrapportering!F877 = "", "",Afrapportering!F877)</f>
        <v/>
      </c>
      <c r="G896" s="14" t="str">
        <f>+Afrapportering!G877</f>
        <v/>
      </c>
      <c r="H896" s="139" t="str">
        <f>IF(Afrapportering!H877 = "","",Afrapportering!H877)</f>
        <v/>
      </c>
      <c r="I896" s="140" t="str">
        <f>+Afrapportering!I877</f>
        <v/>
      </c>
      <c r="J896" s="13" t="str">
        <f>+Afrapportering!J877</f>
        <v/>
      </c>
      <c r="K896" s="32" t="str">
        <f t="shared" si="108"/>
        <v/>
      </c>
      <c r="L896" s="31" t="str">
        <f>IF(Ansøgning!J882="","",Ansøgning!J882)</f>
        <v/>
      </c>
      <c r="M896" s="134" t="str">
        <f>IF(Afrapportering!M877="","",Afrapportering!M877)</f>
        <v/>
      </c>
      <c r="N896" s="31" t="str">
        <f>IF(Ansøgning!K882="","",Ansøgning!K882)</f>
        <v/>
      </c>
      <c r="O896" s="134">
        <f>IF(Afrapportering!O877="",,Afrapportering!O877)</f>
        <v>0</v>
      </c>
      <c r="P896" s="15" t="str">
        <f>IF(Ansøgning!L882="","",Ansøgning!L882)</f>
        <v/>
      </c>
      <c r="Q896" s="15" t="str">
        <f t="shared" si="109"/>
        <v/>
      </c>
      <c r="R896" s="15"/>
      <c r="S896" s="15" t="str">
        <f>IF(Afrapportering!S877="","",Afrapportering!S877)</f>
        <v/>
      </c>
      <c r="T896" s="31" t="str">
        <f t="shared" si="110"/>
        <v/>
      </c>
      <c r="U896" s="30" t="str">
        <f>IF(Afrapportering!U877="","",Afrapportering!U877)</f>
        <v/>
      </c>
      <c r="V896" s="52" t="str">
        <f>IF(Afrapportering!V877="","",Afrapportering!V877)</f>
        <v/>
      </c>
      <c r="W896" s="30" t="str">
        <f>IF(Afrapportering!W877="","",Afrapportering!W877)</f>
        <v/>
      </c>
      <c r="X896" s="52" t="str">
        <f>IF(Afrapportering!X877="","",Afrapportering!X877)</f>
        <v/>
      </c>
      <c r="Y896" s="30" t="str">
        <f>IF(Afrapportering!Y877="","",Afrapportering!Y877)</f>
        <v/>
      </c>
      <c r="Z896" s="52" t="str">
        <f>IFERROR(MAX(IF(OR(V896="",X896=""),"",IF(AND(AND(MONTH(F896)&gt;=7,MONTH(F896)&lt;8),AND(MONTH(H896)&gt;=7,MONTH(H896)&lt;8)),(NETWORKDAYS(F896,H896,Lister!$D$7:$D$13)-V896)*T896/NETWORKDAYS(Lister!$D$19,Lister!$E$19,Lister!$D$7:$D$13),IF(AND(AND(MONTH(F896)&gt;=7,MONTH(F896)&lt;8),MONTH(H896)&gt;7),(NETWORKDAYS(F896,Lister!$E$19,Lister!$D$7:$D$13)-V896)*T896/NETWORKDAYS(Lister!$D$19,Lister!$E$19,Lister!$D$7:$D$13),IF(MONTH(F896)&gt;7,0)))),0),"")</f>
        <v/>
      </c>
      <c r="AA896" s="30" t="str">
        <f>IF(Afrapportering!AA877="","",Afrapportering!AA877)</f>
        <v/>
      </c>
      <c r="AB896" s="52" t="str">
        <f>IFERROR(MAX(IF(OR(V896="",X896=""),"",IF(AND(AND(MONTH(F896)&gt;=8,MONTH(F896)&lt;9),AND(MONTH(H896)&gt;=8,MONTH(H896)&lt;9)),(NETWORKDAYS(F896,H896,Lister!$D$7:$D$13)-X896)*T896/NETWORKDAYS(Lister!$D$20,Lister!$E$20,Lister!$D$7:$D$13),IF(AND(MONTH(F896)=7,MONTH(H896)=8),(NETWORKDAYS(Lister!$D$20,H896,Lister!$D$7:$D$13)-X896)*T896/NETWORKDAYS(Lister!$D$20,Lister!$E$20,Lister!$D$7:$D$13),IF(AND(MONTH(F896)=7,MONTH(H896)=7),0)))),0),"")</f>
        <v/>
      </c>
      <c r="AC896" s="30" t="str">
        <f>IF(Afrapportering!AC877="","",Afrapportering!AC877)</f>
        <v/>
      </c>
      <c r="AD896" s="52" t="str">
        <f t="shared" si="111"/>
        <v/>
      </c>
      <c r="AE896" s="52" t="str">
        <f t="shared" si="112"/>
        <v/>
      </c>
      <c r="AF896" s="30" t="str">
        <f t="shared" si="113"/>
        <v/>
      </c>
      <c r="AG896" s="30" t="str">
        <f t="shared" si="114"/>
        <v/>
      </c>
      <c r="AH896" s="3" t="str">
        <f t="shared" si="115"/>
        <v/>
      </c>
    </row>
    <row r="897" spans="1:34" x14ac:dyDescent="0.25">
      <c r="A897" s="13" t="str">
        <f>+Afrapportering!A878</f>
        <v/>
      </c>
      <c r="B897" s="13" t="str">
        <f>+Afrapportering!B878</f>
        <v/>
      </c>
      <c r="C897" s="13" t="str">
        <f>+Afrapportering!C878</f>
        <v/>
      </c>
      <c r="D897" s="13" t="str">
        <f>+Afrapportering!D878</f>
        <v/>
      </c>
      <c r="E897" s="14" t="str">
        <f>+Afrapportering!E878</f>
        <v/>
      </c>
      <c r="F897" s="139" t="str">
        <f>IF(Afrapportering!F878 = "", "",Afrapportering!F878)</f>
        <v/>
      </c>
      <c r="G897" s="14" t="str">
        <f>+Afrapportering!G878</f>
        <v/>
      </c>
      <c r="H897" s="139" t="str">
        <f>IF(Afrapportering!H878 = "","",Afrapportering!H878)</f>
        <v/>
      </c>
      <c r="I897" s="140" t="str">
        <f>+Afrapportering!I878</f>
        <v/>
      </c>
      <c r="J897" s="13" t="str">
        <f>+Afrapportering!J878</f>
        <v/>
      </c>
      <c r="K897" s="32" t="str">
        <f t="shared" si="108"/>
        <v/>
      </c>
      <c r="L897" s="31" t="str">
        <f>IF(Ansøgning!J883="","",Ansøgning!J883)</f>
        <v/>
      </c>
      <c r="M897" s="134" t="str">
        <f>IF(Afrapportering!M878="","",Afrapportering!M878)</f>
        <v/>
      </c>
      <c r="N897" s="31" t="str">
        <f>IF(Ansøgning!K883="","",Ansøgning!K883)</f>
        <v/>
      </c>
      <c r="O897" s="134">
        <f>IF(Afrapportering!O878="",,Afrapportering!O878)</f>
        <v>0</v>
      </c>
      <c r="P897" s="15" t="str">
        <f>IF(Ansøgning!L883="","",Ansøgning!L883)</f>
        <v/>
      </c>
      <c r="Q897" s="15" t="str">
        <f t="shared" si="109"/>
        <v/>
      </c>
      <c r="R897" s="15"/>
      <c r="S897" s="15" t="str">
        <f>IF(Afrapportering!S878="","",Afrapportering!S878)</f>
        <v/>
      </c>
      <c r="T897" s="31" t="str">
        <f t="shared" si="110"/>
        <v/>
      </c>
      <c r="U897" s="30" t="str">
        <f>IF(Afrapportering!U878="","",Afrapportering!U878)</f>
        <v/>
      </c>
      <c r="V897" s="52" t="str">
        <f>IF(Afrapportering!V878="","",Afrapportering!V878)</f>
        <v/>
      </c>
      <c r="W897" s="30" t="str">
        <f>IF(Afrapportering!W878="","",Afrapportering!W878)</f>
        <v/>
      </c>
      <c r="X897" s="52" t="str">
        <f>IF(Afrapportering!X878="","",Afrapportering!X878)</f>
        <v/>
      </c>
      <c r="Y897" s="30" t="str">
        <f>IF(Afrapportering!Y878="","",Afrapportering!Y878)</f>
        <v/>
      </c>
      <c r="Z897" s="52" t="str">
        <f>IFERROR(MAX(IF(OR(V897="",X897=""),"",IF(AND(AND(MONTH(F897)&gt;=7,MONTH(F897)&lt;8),AND(MONTH(H897)&gt;=7,MONTH(H897)&lt;8)),(NETWORKDAYS(F897,H897,Lister!$D$7:$D$13)-V897)*T897/NETWORKDAYS(Lister!$D$19,Lister!$E$19,Lister!$D$7:$D$13),IF(AND(AND(MONTH(F897)&gt;=7,MONTH(F897)&lt;8),MONTH(H897)&gt;7),(NETWORKDAYS(F897,Lister!$E$19,Lister!$D$7:$D$13)-V897)*T897/NETWORKDAYS(Lister!$D$19,Lister!$E$19,Lister!$D$7:$D$13),IF(MONTH(F897)&gt;7,0)))),0),"")</f>
        <v/>
      </c>
      <c r="AA897" s="30" t="str">
        <f>IF(Afrapportering!AA878="","",Afrapportering!AA878)</f>
        <v/>
      </c>
      <c r="AB897" s="52" t="str">
        <f>IFERROR(MAX(IF(OR(V897="",X897=""),"",IF(AND(AND(MONTH(F897)&gt;=8,MONTH(F897)&lt;9),AND(MONTH(H897)&gt;=8,MONTH(H897)&lt;9)),(NETWORKDAYS(F897,H897,Lister!$D$7:$D$13)-X897)*T897/NETWORKDAYS(Lister!$D$20,Lister!$E$20,Lister!$D$7:$D$13),IF(AND(MONTH(F897)=7,MONTH(H897)=8),(NETWORKDAYS(Lister!$D$20,H897,Lister!$D$7:$D$13)-X897)*T897/NETWORKDAYS(Lister!$D$20,Lister!$E$20,Lister!$D$7:$D$13),IF(AND(MONTH(F897)=7,MONTH(H897)=7),0)))),0),"")</f>
        <v/>
      </c>
      <c r="AC897" s="30" t="str">
        <f>IF(Afrapportering!AC878="","",Afrapportering!AC878)</f>
        <v/>
      </c>
      <c r="AD897" s="52" t="str">
        <f t="shared" si="111"/>
        <v/>
      </c>
      <c r="AE897" s="52" t="str">
        <f t="shared" si="112"/>
        <v/>
      </c>
      <c r="AF897" s="30" t="str">
        <f t="shared" si="113"/>
        <v/>
      </c>
      <c r="AG897" s="30" t="str">
        <f t="shared" si="114"/>
        <v/>
      </c>
      <c r="AH897" s="3" t="str">
        <f t="shared" si="115"/>
        <v/>
      </c>
    </row>
    <row r="898" spans="1:34" x14ac:dyDescent="0.25">
      <c r="A898" s="13" t="str">
        <f>+Afrapportering!A879</f>
        <v/>
      </c>
      <c r="B898" s="13" t="str">
        <f>+Afrapportering!B879</f>
        <v/>
      </c>
      <c r="C898" s="13" t="str">
        <f>+Afrapportering!C879</f>
        <v/>
      </c>
      <c r="D898" s="13" t="str">
        <f>+Afrapportering!D879</f>
        <v/>
      </c>
      <c r="E898" s="14" t="str">
        <f>+Afrapportering!E879</f>
        <v/>
      </c>
      <c r="F898" s="139" t="str">
        <f>IF(Afrapportering!F879 = "", "",Afrapportering!F879)</f>
        <v/>
      </c>
      <c r="G898" s="14" t="str">
        <f>+Afrapportering!G879</f>
        <v/>
      </c>
      <c r="H898" s="139" t="str">
        <f>IF(Afrapportering!H879 = "","",Afrapportering!H879)</f>
        <v/>
      </c>
      <c r="I898" s="140" t="str">
        <f>+Afrapportering!I879</f>
        <v/>
      </c>
      <c r="J898" s="13" t="str">
        <f>+Afrapportering!J879</f>
        <v/>
      </c>
      <c r="K898" s="32" t="str">
        <f t="shared" si="108"/>
        <v/>
      </c>
      <c r="L898" s="31" t="str">
        <f>IF(Ansøgning!J884="","",Ansøgning!J884)</f>
        <v/>
      </c>
      <c r="M898" s="134" t="str">
        <f>IF(Afrapportering!M879="","",Afrapportering!M879)</f>
        <v/>
      </c>
      <c r="N898" s="31" t="str">
        <f>IF(Ansøgning!K884="","",Ansøgning!K884)</f>
        <v/>
      </c>
      <c r="O898" s="134">
        <f>IF(Afrapportering!O879="",,Afrapportering!O879)</f>
        <v>0</v>
      </c>
      <c r="P898" s="15" t="str">
        <f>IF(Ansøgning!L884="","",Ansøgning!L884)</f>
        <v/>
      </c>
      <c r="Q898" s="15" t="str">
        <f t="shared" si="109"/>
        <v/>
      </c>
      <c r="R898" s="15"/>
      <c r="S898" s="15" t="str">
        <f>IF(Afrapportering!S879="","",Afrapportering!S879)</f>
        <v/>
      </c>
      <c r="T898" s="31" t="str">
        <f t="shared" si="110"/>
        <v/>
      </c>
      <c r="U898" s="30" t="str">
        <f>IF(Afrapportering!U879="","",Afrapportering!U879)</f>
        <v/>
      </c>
      <c r="V898" s="52" t="str">
        <f>IF(Afrapportering!V879="","",Afrapportering!V879)</f>
        <v/>
      </c>
      <c r="W898" s="30" t="str">
        <f>IF(Afrapportering!W879="","",Afrapportering!W879)</f>
        <v/>
      </c>
      <c r="X898" s="52" t="str">
        <f>IF(Afrapportering!X879="","",Afrapportering!X879)</f>
        <v/>
      </c>
      <c r="Y898" s="30" t="str">
        <f>IF(Afrapportering!Y879="","",Afrapportering!Y879)</f>
        <v/>
      </c>
      <c r="Z898" s="52" t="str">
        <f>IFERROR(MAX(IF(OR(V898="",X898=""),"",IF(AND(AND(MONTH(F898)&gt;=7,MONTH(F898)&lt;8),AND(MONTH(H898)&gt;=7,MONTH(H898)&lt;8)),(NETWORKDAYS(F898,H898,Lister!$D$7:$D$13)-V898)*T898/NETWORKDAYS(Lister!$D$19,Lister!$E$19,Lister!$D$7:$D$13),IF(AND(AND(MONTH(F898)&gt;=7,MONTH(F898)&lt;8),MONTH(H898)&gt;7),(NETWORKDAYS(F898,Lister!$E$19,Lister!$D$7:$D$13)-V898)*T898/NETWORKDAYS(Lister!$D$19,Lister!$E$19,Lister!$D$7:$D$13),IF(MONTH(F898)&gt;7,0)))),0),"")</f>
        <v/>
      </c>
      <c r="AA898" s="30" t="str">
        <f>IF(Afrapportering!AA879="","",Afrapportering!AA879)</f>
        <v/>
      </c>
      <c r="AB898" s="52" t="str">
        <f>IFERROR(MAX(IF(OR(V898="",X898=""),"",IF(AND(AND(MONTH(F898)&gt;=8,MONTH(F898)&lt;9),AND(MONTH(H898)&gt;=8,MONTH(H898)&lt;9)),(NETWORKDAYS(F898,H898,Lister!$D$7:$D$13)-X898)*T898/NETWORKDAYS(Lister!$D$20,Lister!$E$20,Lister!$D$7:$D$13),IF(AND(MONTH(F898)=7,MONTH(H898)=8),(NETWORKDAYS(Lister!$D$20,H898,Lister!$D$7:$D$13)-X898)*T898/NETWORKDAYS(Lister!$D$20,Lister!$E$20,Lister!$D$7:$D$13),IF(AND(MONTH(F898)=7,MONTH(H898)=7),0)))),0),"")</f>
        <v/>
      </c>
      <c r="AC898" s="30" t="str">
        <f>IF(Afrapportering!AC879="","",Afrapportering!AC879)</f>
        <v/>
      </c>
      <c r="AD898" s="52" t="str">
        <f t="shared" si="111"/>
        <v/>
      </c>
      <c r="AE898" s="52" t="str">
        <f t="shared" si="112"/>
        <v/>
      </c>
      <c r="AF898" s="30" t="str">
        <f t="shared" si="113"/>
        <v/>
      </c>
      <c r="AG898" s="30" t="str">
        <f t="shared" si="114"/>
        <v/>
      </c>
      <c r="AH898" s="3" t="str">
        <f t="shared" si="115"/>
        <v/>
      </c>
    </row>
    <row r="899" spans="1:34" x14ac:dyDescent="0.25">
      <c r="A899" s="13" t="str">
        <f>+Afrapportering!A880</f>
        <v/>
      </c>
      <c r="B899" s="13" t="str">
        <f>+Afrapportering!B880</f>
        <v/>
      </c>
      <c r="C899" s="13" t="str">
        <f>+Afrapportering!C880</f>
        <v/>
      </c>
      <c r="D899" s="13" t="str">
        <f>+Afrapportering!D880</f>
        <v/>
      </c>
      <c r="E899" s="14" t="str">
        <f>+Afrapportering!E880</f>
        <v/>
      </c>
      <c r="F899" s="139" t="str">
        <f>IF(Afrapportering!F880 = "", "",Afrapportering!F880)</f>
        <v/>
      </c>
      <c r="G899" s="14" t="str">
        <f>+Afrapportering!G880</f>
        <v/>
      </c>
      <c r="H899" s="139" t="str">
        <f>IF(Afrapportering!H880 = "","",Afrapportering!H880)</f>
        <v/>
      </c>
      <c r="I899" s="140" t="str">
        <f>+Afrapportering!I880</f>
        <v/>
      </c>
      <c r="J899" s="13" t="str">
        <f>+Afrapportering!J880</f>
        <v/>
      </c>
      <c r="K899" s="32" t="str">
        <f t="shared" si="108"/>
        <v/>
      </c>
      <c r="L899" s="31" t="str">
        <f>IF(Ansøgning!J885="","",Ansøgning!J885)</f>
        <v/>
      </c>
      <c r="M899" s="134" t="str">
        <f>IF(Afrapportering!M880="","",Afrapportering!M880)</f>
        <v/>
      </c>
      <c r="N899" s="31" t="str">
        <f>IF(Ansøgning!K885="","",Ansøgning!K885)</f>
        <v/>
      </c>
      <c r="O899" s="134">
        <f>IF(Afrapportering!O880="",,Afrapportering!O880)</f>
        <v>0</v>
      </c>
      <c r="P899" s="15" t="str">
        <f>IF(Ansøgning!L885="","",Ansøgning!L885)</f>
        <v/>
      </c>
      <c r="Q899" s="15" t="str">
        <f t="shared" si="109"/>
        <v/>
      </c>
      <c r="R899" s="15"/>
      <c r="S899" s="15" t="str">
        <f>IF(Afrapportering!S880="","",Afrapportering!S880)</f>
        <v/>
      </c>
      <c r="T899" s="31" t="str">
        <f t="shared" si="110"/>
        <v/>
      </c>
      <c r="U899" s="30" t="str">
        <f>IF(Afrapportering!U880="","",Afrapportering!U880)</f>
        <v/>
      </c>
      <c r="V899" s="52" t="str">
        <f>IF(Afrapportering!V880="","",Afrapportering!V880)</f>
        <v/>
      </c>
      <c r="W899" s="30" t="str">
        <f>IF(Afrapportering!W880="","",Afrapportering!W880)</f>
        <v/>
      </c>
      <c r="X899" s="52" t="str">
        <f>IF(Afrapportering!X880="","",Afrapportering!X880)</f>
        <v/>
      </c>
      <c r="Y899" s="30" t="str">
        <f>IF(Afrapportering!Y880="","",Afrapportering!Y880)</f>
        <v/>
      </c>
      <c r="Z899" s="52" t="str">
        <f>IFERROR(MAX(IF(OR(V899="",X899=""),"",IF(AND(AND(MONTH(F899)&gt;=7,MONTH(F899)&lt;8),AND(MONTH(H899)&gt;=7,MONTH(H899)&lt;8)),(NETWORKDAYS(F899,H899,Lister!$D$7:$D$13)-V899)*T899/NETWORKDAYS(Lister!$D$19,Lister!$E$19,Lister!$D$7:$D$13),IF(AND(AND(MONTH(F899)&gt;=7,MONTH(F899)&lt;8),MONTH(H899)&gt;7),(NETWORKDAYS(F899,Lister!$E$19,Lister!$D$7:$D$13)-V899)*T899/NETWORKDAYS(Lister!$D$19,Lister!$E$19,Lister!$D$7:$D$13),IF(MONTH(F899)&gt;7,0)))),0),"")</f>
        <v/>
      </c>
      <c r="AA899" s="30" t="str">
        <f>IF(Afrapportering!AA880="","",Afrapportering!AA880)</f>
        <v/>
      </c>
      <c r="AB899" s="52" t="str">
        <f>IFERROR(MAX(IF(OR(V899="",X899=""),"",IF(AND(AND(MONTH(F899)&gt;=8,MONTH(F899)&lt;9),AND(MONTH(H899)&gt;=8,MONTH(H899)&lt;9)),(NETWORKDAYS(F899,H899,Lister!$D$7:$D$13)-X899)*T899/NETWORKDAYS(Lister!$D$20,Lister!$E$20,Lister!$D$7:$D$13),IF(AND(MONTH(F899)=7,MONTH(H899)=8),(NETWORKDAYS(Lister!$D$20,H899,Lister!$D$7:$D$13)-X899)*T899/NETWORKDAYS(Lister!$D$20,Lister!$E$20,Lister!$D$7:$D$13),IF(AND(MONTH(F899)=7,MONTH(H899)=7),0)))),0),"")</f>
        <v/>
      </c>
      <c r="AC899" s="30" t="str">
        <f>IF(Afrapportering!AC880="","",Afrapportering!AC880)</f>
        <v/>
      </c>
      <c r="AD899" s="52" t="str">
        <f t="shared" si="111"/>
        <v/>
      </c>
      <c r="AE899" s="52" t="str">
        <f t="shared" si="112"/>
        <v/>
      </c>
      <c r="AF899" s="30" t="str">
        <f t="shared" si="113"/>
        <v/>
      </c>
      <c r="AG899" s="30" t="str">
        <f t="shared" si="114"/>
        <v/>
      </c>
      <c r="AH899" s="3" t="str">
        <f t="shared" si="115"/>
        <v/>
      </c>
    </row>
    <row r="900" spans="1:34" x14ac:dyDescent="0.25">
      <c r="A900" s="13" t="str">
        <f>+Afrapportering!A881</f>
        <v/>
      </c>
      <c r="B900" s="13" t="str">
        <f>+Afrapportering!B881</f>
        <v/>
      </c>
      <c r="C900" s="13" t="str">
        <f>+Afrapportering!C881</f>
        <v/>
      </c>
      <c r="D900" s="13" t="str">
        <f>+Afrapportering!D881</f>
        <v/>
      </c>
      <c r="E900" s="14" t="str">
        <f>+Afrapportering!E881</f>
        <v/>
      </c>
      <c r="F900" s="139" t="str">
        <f>IF(Afrapportering!F881 = "", "",Afrapportering!F881)</f>
        <v/>
      </c>
      <c r="G900" s="14" t="str">
        <f>+Afrapportering!G881</f>
        <v/>
      </c>
      <c r="H900" s="139" t="str">
        <f>IF(Afrapportering!H881 = "","",Afrapportering!H881)</f>
        <v/>
      </c>
      <c r="I900" s="140" t="str">
        <f>+Afrapportering!I881</f>
        <v/>
      </c>
      <c r="J900" s="13" t="str">
        <f>+Afrapportering!J881</f>
        <v/>
      </c>
      <c r="K900" s="32" t="str">
        <f t="shared" si="108"/>
        <v/>
      </c>
      <c r="L900" s="31" t="str">
        <f>IF(Ansøgning!J886="","",Ansøgning!J886)</f>
        <v/>
      </c>
      <c r="M900" s="134" t="str">
        <f>IF(Afrapportering!M881="","",Afrapportering!M881)</f>
        <v/>
      </c>
      <c r="N900" s="31" t="str">
        <f>IF(Ansøgning!K886="","",Ansøgning!K886)</f>
        <v/>
      </c>
      <c r="O900" s="134">
        <f>IF(Afrapportering!O881="",,Afrapportering!O881)</f>
        <v>0</v>
      </c>
      <c r="P900" s="15" t="str">
        <f>IF(Ansøgning!L886="","",Ansøgning!L886)</f>
        <v/>
      </c>
      <c r="Q900" s="15" t="str">
        <f t="shared" si="109"/>
        <v/>
      </c>
      <c r="R900" s="15"/>
      <c r="S900" s="15" t="str">
        <f>IF(Afrapportering!S881="","",Afrapportering!S881)</f>
        <v/>
      </c>
      <c r="T900" s="31" t="str">
        <f t="shared" si="110"/>
        <v/>
      </c>
      <c r="U900" s="30" t="str">
        <f>IF(Afrapportering!U881="","",Afrapportering!U881)</f>
        <v/>
      </c>
      <c r="V900" s="52" t="str">
        <f>IF(Afrapportering!V881="","",Afrapportering!V881)</f>
        <v/>
      </c>
      <c r="W900" s="30" t="str">
        <f>IF(Afrapportering!W881="","",Afrapportering!W881)</f>
        <v/>
      </c>
      <c r="X900" s="52" t="str">
        <f>IF(Afrapportering!X881="","",Afrapportering!X881)</f>
        <v/>
      </c>
      <c r="Y900" s="30" t="str">
        <f>IF(Afrapportering!Y881="","",Afrapportering!Y881)</f>
        <v/>
      </c>
      <c r="Z900" s="52" t="str">
        <f>IFERROR(MAX(IF(OR(V900="",X900=""),"",IF(AND(AND(MONTH(F900)&gt;=7,MONTH(F900)&lt;8),AND(MONTH(H900)&gt;=7,MONTH(H900)&lt;8)),(NETWORKDAYS(F900,H900,Lister!$D$7:$D$13)-V900)*T900/NETWORKDAYS(Lister!$D$19,Lister!$E$19,Lister!$D$7:$D$13),IF(AND(AND(MONTH(F900)&gt;=7,MONTH(F900)&lt;8),MONTH(H900)&gt;7),(NETWORKDAYS(F900,Lister!$E$19,Lister!$D$7:$D$13)-V900)*T900/NETWORKDAYS(Lister!$D$19,Lister!$E$19,Lister!$D$7:$D$13),IF(MONTH(F900)&gt;7,0)))),0),"")</f>
        <v/>
      </c>
      <c r="AA900" s="30" t="str">
        <f>IF(Afrapportering!AA881="","",Afrapportering!AA881)</f>
        <v/>
      </c>
      <c r="AB900" s="52" t="str">
        <f>IFERROR(MAX(IF(OR(V900="",X900=""),"",IF(AND(AND(MONTH(F900)&gt;=8,MONTH(F900)&lt;9),AND(MONTH(H900)&gt;=8,MONTH(H900)&lt;9)),(NETWORKDAYS(F900,H900,Lister!$D$7:$D$13)-X900)*T900/NETWORKDAYS(Lister!$D$20,Lister!$E$20,Lister!$D$7:$D$13),IF(AND(MONTH(F900)=7,MONTH(H900)=8),(NETWORKDAYS(Lister!$D$20,H900,Lister!$D$7:$D$13)-X900)*T900/NETWORKDAYS(Lister!$D$20,Lister!$E$20,Lister!$D$7:$D$13),IF(AND(MONTH(F900)=7,MONTH(H900)=7),0)))),0),"")</f>
        <v/>
      </c>
      <c r="AC900" s="30" t="str">
        <f>IF(Afrapportering!AC881="","",Afrapportering!AC881)</f>
        <v/>
      </c>
      <c r="AD900" s="52" t="str">
        <f t="shared" si="111"/>
        <v/>
      </c>
      <c r="AE900" s="52" t="str">
        <f t="shared" si="112"/>
        <v/>
      </c>
      <c r="AF900" s="30" t="str">
        <f t="shared" si="113"/>
        <v/>
      </c>
      <c r="AG900" s="30" t="str">
        <f t="shared" si="114"/>
        <v/>
      </c>
      <c r="AH900" s="3" t="str">
        <f t="shared" si="115"/>
        <v/>
      </c>
    </row>
    <row r="901" spans="1:34" x14ac:dyDescent="0.25">
      <c r="A901" s="13" t="str">
        <f>+Afrapportering!A882</f>
        <v/>
      </c>
      <c r="B901" s="13" t="str">
        <f>+Afrapportering!B882</f>
        <v/>
      </c>
      <c r="C901" s="13" t="str">
        <f>+Afrapportering!C882</f>
        <v/>
      </c>
      <c r="D901" s="13" t="str">
        <f>+Afrapportering!D882</f>
        <v/>
      </c>
      <c r="E901" s="14" t="str">
        <f>+Afrapportering!E882</f>
        <v/>
      </c>
      <c r="F901" s="139" t="str">
        <f>IF(Afrapportering!F882 = "", "",Afrapportering!F882)</f>
        <v/>
      </c>
      <c r="G901" s="14" t="str">
        <f>+Afrapportering!G882</f>
        <v/>
      </c>
      <c r="H901" s="139" t="str">
        <f>IF(Afrapportering!H882 = "","",Afrapportering!H882)</f>
        <v/>
      </c>
      <c r="I901" s="140" t="str">
        <f>+Afrapportering!I882</f>
        <v/>
      </c>
      <c r="J901" s="13" t="str">
        <f>+Afrapportering!J882</f>
        <v/>
      </c>
      <c r="K901" s="32" t="str">
        <f t="shared" si="108"/>
        <v/>
      </c>
      <c r="L901" s="31" t="str">
        <f>IF(Ansøgning!J887="","",Ansøgning!J887)</f>
        <v/>
      </c>
      <c r="M901" s="134" t="str">
        <f>IF(Afrapportering!M882="","",Afrapportering!M882)</f>
        <v/>
      </c>
      <c r="N901" s="31" t="str">
        <f>IF(Ansøgning!K887="","",Ansøgning!K887)</f>
        <v/>
      </c>
      <c r="O901" s="134">
        <f>IF(Afrapportering!O882="",,Afrapportering!O882)</f>
        <v>0</v>
      </c>
      <c r="P901" s="15" t="str">
        <f>IF(Ansøgning!L887="","",Ansøgning!L887)</f>
        <v/>
      </c>
      <c r="Q901" s="15" t="str">
        <f t="shared" si="109"/>
        <v/>
      </c>
      <c r="R901" s="15"/>
      <c r="S901" s="15" t="str">
        <f>IF(Afrapportering!S882="","",Afrapportering!S882)</f>
        <v/>
      </c>
      <c r="T901" s="31" t="str">
        <f t="shared" si="110"/>
        <v/>
      </c>
      <c r="U901" s="30" t="str">
        <f>IF(Afrapportering!U882="","",Afrapportering!U882)</f>
        <v/>
      </c>
      <c r="V901" s="52" t="str">
        <f>IF(Afrapportering!V882="","",Afrapportering!V882)</f>
        <v/>
      </c>
      <c r="W901" s="30" t="str">
        <f>IF(Afrapportering!W882="","",Afrapportering!W882)</f>
        <v/>
      </c>
      <c r="X901" s="52" t="str">
        <f>IF(Afrapportering!X882="","",Afrapportering!X882)</f>
        <v/>
      </c>
      <c r="Y901" s="30" t="str">
        <f>IF(Afrapportering!Y882="","",Afrapportering!Y882)</f>
        <v/>
      </c>
      <c r="Z901" s="52" t="str">
        <f>IFERROR(MAX(IF(OR(V901="",X901=""),"",IF(AND(AND(MONTH(F901)&gt;=7,MONTH(F901)&lt;8),AND(MONTH(H901)&gt;=7,MONTH(H901)&lt;8)),(NETWORKDAYS(F901,H901,Lister!$D$7:$D$13)-V901)*T901/NETWORKDAYS(Lister!$D$19,Lister!$E$19,Lister!$D$7:$D$13),IF(AND(AND(MONTH(F901)&gt;=7,MONTH(F901)&lt;8),MONTH(H901)&gt;7),(NETWORKDAYS(F901,Lister!$E$19,Lister!$D$7:$D$13)-V901)*T901/NETWORKDAYS(Lister!$D$19,Lister!$E$19,Lister!$D$7:$D$13),IF(MONTH(F901)&gt;7,0)))),0),"")</f>
        <v/>
      </c>
      <c r="AA901" s="30" t="str">
        <f>IF(Afrapportering!AA882="","",Afrapportering!AA882)</f>
        <v/>
      </c>
      <c r="AB901" s="52" t="str">
        <f>IFERROR(MAX(IF(OR(V901="",X901=""),"",IF(AND(AND(MONTH(F901)&gt;=8,MONTH(F901)&lt;9),AND(MONTH(H901)&gt;=8,MONTH(H901)&lt;9)),(NETWORKDAYS(F901,H901,Lister!$D$7:$D$13)-X901)*T901/NETWORKDAYS(Lister!$D$20,Lister!$E$20,Lister!$D$7:$D$13),IF(AND(MONTH(F901)=7,MONTH(H901)=8),(NETWORKDAYS(Lister!$D$20,H901,Lister!$D$7:$D$13)-X901)*T901/NETWORKDAYS(Lister!$D$20,Lister!$E$20,Lister!$D$7:$D$13),IF(AND(MONTH(F901)=7,MONTH(H901)=7),0)))),0),"")</f>
        <v/>
      </c>
      <c r="AC901" s="30" t="str">
        <f>IF(Afrapportering!AC882="","",Afrapportering!AC882)</f>
        <v/>
      </c>
      <c r="AD901" s="52" t="str">
        <f t="shared" si="111"/>
        <v/>
      </c>
      <c r="AE901" s="52" t="str">
        <f t="shared" si="112"/>
        <v/>
      </c>
      <c r="AF901" s="30" t="str">
        <f t="shared" si="113"/>
        <v/>
      </c>
      <c r="AG901" s="30" t="str">
        <f t="shared" si="114"/>
        <v/>
      </c>
      <c r="AH901" s="3" t="str">
        <f t="shared" si="115"/>
        <v/>
      </c>
    </row>
    <row r="902" spans="1:34" x14ac:dyDescent="0.25">
      <c r="A902" s="13" t="str">
        <f>+Afrapportering!A883</f>
        <v/>
      </c>
      <c r="B902" s="13" t="str">
        <f>+Afrapportering!B883</f>
        <v/>
      </c>
      <c r="C902" s="13" t="str">
        <f>+Afrapportering!C883</f>
        <v/>
      </c>
      <c r="D902" s="13" t="str">
        <f>+Afrapportering!D883</f>
        <v/>
      </c>
      <c r="E902" s="14" t="str">
        <f>+Afrapportering!E883</f>
        <v/>
      </c>
      <c r="F902" s="139" t="str">
        <f>IF(Afrapportering!F883 = "", "",Afrapportering!F883)</f>
        <v/>
      </c>
      <c r="G902" s="14" t="str">
        <f>+Afrapportering!G883</f>
        <v/>
      </c>
      <c r="H902" s="139" t="str">
        <f>IF(Afrapportering!H883 = "","",Afrapportering!H883)</f>
        <v/>
      </c>
      <c r="I902" s="140" t="str">
        <f>+Afrapportering!I883</f>
        <v/>
      </c>
      <c r="J902" s="13" t="str">
        <f>+Afrapportering!J883</f>
        <v/>
      </c>
      <c r="K902" s="32" t="str">
        <f t="shared" si="108"/>
        <v/>
      </c>
      <c r="L902" s="31" t="str">
        <f>IF(Ansøgning!J888="","",Ansøgning!J888)</f>
        <v/>
      </c>
      <c r="M902" s="134" t="str">
        <f>IF(Afrapportering!M883="","",Afrapportering!M883)</f>
        <v/>
      </c>
      <c r="N902" s="31" t="str">
        <f>IF(Ansøgning!K888="","",Ansøgning!K888)</f>
        <v/>
      </c>
      <c r="O902" s="134">
        <f>IF(Afrapportering!O883="",,Afrapportering!O883)</f>
        <v>0</v>
      </c>
      <c r="P902" s="15" t="str">
        <f>IF(Ansøgning!L888="","",Ansøgning!L888)</f>
        <v/>
      </c>
      <c r="Q902" s="15" t="str">
        <f t="shared" si="109"/>
        <v/>
      </c>
      <c r="R902" s="15"/>
      <c r="S902" s="15" t="str">
        <f>IF(Afrapportering!S883="","",Afrapportering!S883)</f>
        <v/>
      </c>
      <c r="T902" s="31" t="str">
        <f t="shared" si="110"/>
        <v/>
      </c>
      <c r="U902" s="30" t="str">
        <f>IF(Afrapportering!U883="","",Afrapportering!U883)</f>
        <v/>
      </c>
      <c r="V902" s="52" t="str">
        <f>IF(Afrapportering!V883="","",Afrapportering!V883)</f>
        <v/>
      </c>
      <c r="W902" s="30" t="str">
        <f>IF(Afrapportering!W883="","",Afrapportering!W883)</f>
        <v/>
      </c>
      <c r="X902" s="52" t="str">
        <f>IF(Afrapportering!X883="","",Afrapportering!X883)</f>
        <v/>
      </c>
      <c r="Y902" s="30" t="str">
        <f>IF(Afrapportering!Y883="","",Afrapportering!Y883)</f>
        <v/>
      </c>
      <c r="Z902" s="52" t="str">
        <f>IFERROR(MAX(IF(OR(V902="",X902=""),"",IF(AND(AND(MONTH(F902)&gt;=7,MONTH(F902)&lt;8),AND(MONTH(H902)&gt;=7,MONTH(H902)&lt;8)),(NETWORKDAYS(F902,H902,Lister!$D$7:$D$13)-V902)*T902/NETWORKDAYS(Lister!$D$19,Lister!$E$19,Lister!$D$7:$D$13),IF(AND(AND(MONTH(F902)&gt;=7,MONTH(F902)&lt;8),MONTH(H902)&gt;7),(NETWORKDAYS(F902,Lister!$E$19,Lister!$D$7:$D$13)-V902)*T902/NETWORKDAYS(Lister!$D$19,Lister!$E$19,Lister!$D$7:$D$13),IF(MONTH(F902)&gt;7,0)))),0),"")</f>
        <v/>
      </c>
      <c r="AA902" s="30" t="str">
        <f>IF(Afrapportering!AA883="","",Afrapportering!AA883)</f>
        <v/>
      </c>
      <c r="AB902" s="52" t="str">
        <f>IFERROR(MAX(IF(OR(V902="",X902=""),"",IF(AND(AND(MONTH(F902)&gt;=8,MONTH(F902)&lt;9),AND(MONTH(H902)&gt;=8,MONTH(H902)&lt;9)),(NETWORKDAYS(F902,H902,Lister!$D$7:$D$13)-X902)*T902/NETWORKDAYS(Lister!$D$20,Lister!$E$20,Lister!$D$7:$D$13),IF(AND(MONTH(F902)=7,MONTH(H902)=8),(NETWORKDAYS(Lister!$D$20,H902,Lister!$D$7:$D$13)-X902)*T902/NETWORKDAYS(Lister!$D$20,Lister!$E$20,Lister!$D$7:$D$13),IF(AND(MONTH(F902)=7,MONTH(H902)=7),0)))),0),"")</f>
        <v/>
      </c>
      <c r="AC902" s="30" t="str">
        <f>IF(Afrapportering!AC883="","",Afrapportering!AC883)</f>
        <v/>
      </c>
      <c r="AD902" s="52" t="str">
        <f t="shared" si="111"/>
        <v/>
      </c>
      <c r="AE902" s="52" t="str">
        <f t="shared" si="112"/>
        <v/>
      </c>
      <c r="AF902" s="30" t="str">
        <f t="shared" si="113"/>
        <v/>
      </c>
      <c r="AG902" s="30" t="str">
        <f t="shared" si="114"/>
        <v/>
      </c>
      <c r="AH902" s="3" t="str">
        <f t="shared" si="115"/>
        <v/>
      </c>
    </row>
    <row r="903" spans="1:34" x14ac:dyDescent="0.25">
      <c r="A903" s="13" t="str">
        <f>+Afrapportering!A884</f>
        <v/>
      </c>
      <c r="B903" s="13" t="str">
        <f>+Afrapportering!B884</f>
        <v/>
      </c>
      <c r="C903" s="13" t="str">
        <f>+Afrapportering!C884</f>
        <v/>
      </c>
      <c r="D903" s="13" t="str">
        <f>+Afrapportering!D884</f>
        <v/>
      </c>
      <c r="E903" s="14" t="str">
        <f>+Afrapportering!E884</f>
        <v/>
      </c>
      <c r="F903" s="139" t="str">
        <f>IF(Afrapportering!F884 = "", "",Afrapportering!F884)</f>
        <v/>
      </c>
      <c r="G903" s="14" t="str">
        <f>+Afrapportering!G884</f>
        <v/>
      </c>
      <c r="H903" s="139" t="str">
        <f>IF(Afrapportering!H884 = "","",Afrapportering!H884)</f>
        <v/>
      </c>
      <c r="I903" s="140" t="str">
        <f>+Afrapportering!I884</f>
        <v/>
      </c>
      <c r="J903" s="13" t="str">
        <f>+Afrapportering!J884</f>
        <v/>
      </c>
      <c r="K903" s="32" t="str">
        <f t="shared" si="108"/>
        <v/>
      </c>
      <c r="L903" s="31" t="str">
        <f>IF(Ansøgning!J889="","",Ansøgning!J889)</f>
        <v/>
      </c>
      <c r="M903" s="134" t="str">
        <f>IF(Afrapportering!M884="","",Afrapportering!M884)</f>
        <v/>
      </c>
      <c r="N903" s="31" t="str">
        <f>IF(Ansøgning!K889="","",Ansøgning!K889)</f>
        <v/>
      </c>
      <c r="O903" s="134">
        <f>IF(Afrapportering!O884="",,Afrapportering!O884)</f>
        <v>0</v>
      </c>
      <c r="P903" s="15" t="str">
        <f>IF(Ansøgning!L889="","",Ansøgning!L889)</f>
        <v/>
      </c>
      <c r="Q903" s="15" t="str">
        <f t="shared" si="109"/>
        <v/>
      </c>
      <c r="R903" s="15"/>
      <c r="S903" s="15" t="str">
        <f>IF(Afrapportering!S884="","",Afrapportering!S884)</f>
        <v/>
      </c>
      <c r="T903" s="31" t="str">
        <f t="shared" si="110"/>
        <v/>
      </c>
      <c r="U903" s="30" t="str">
        <f>IF(Afrapportering!U884="","",Afrapportering!U884)</f>
        <v/>
      </c>
      <c r="V903" s="52" t="str">
        <f>IF(Afrapportering!V884="","",Afrapportering!V884)</f>
        <v/>
      </c>
      <c r="W903" s="30" t="str">
        <f>IF(Afrapportering!W884="","",Afrapportering!W884)</f>
        <v/>
      </c>
      <c r="X903" s="52" t="str">
        <f>IF(Afrapportering!X884="","",Afrapportering!X884)</f>
        <v/>
      </c>
      <c r="Y903" s="30" t="str">
        <f>IF(Afrapportering!Y884="","",Afrapportering!Y884)</f>
        <v/>
      </c>
      <c r="Z903" s="52" t="str">
        <f>IFERROR(MAX(IF(OR(V903="",X903=""),"",IF(AND(AND(MONTH(F903)&gt;=7,MONTH(F903)&lt;8),AND(MONTH(H903)&gt;=7,MONTH(H903)&lt;8)),(NETWORKDAYS(F903,H903,Lister!$D$7:$D$13)-V903)*T903/NETWORKDAYS(Lister!$D$19,Lister!$E$19,Lister!$D$7:$D$13),IF(AND(AND(MONTH(F903)&gt;=7,MONTH(F903)&lt;8),MONTH(H903)&gt;7),(NETWORKDAYS(F903,Lister!$E$19,Lister!$D$7:$D$13)-V903)*T903/NETWORKDAYS(Lister!$D$19,Lister!$E$19,Lister!$D$7:$D$13),IF(MONTH(F903)&gt;7,0)))),0),"")</f>
        <v/>
      </c>
      <c r="AA903" s="30" t="str">
        <f>IF(Afrapportering!AA884="","",Afrapportering!AA884)</f>
        <v/>
      </c>
      <c r="AB903" s="52" t="str">
        <f>IFERROR(MAX(IF(OR(V903="",X903=""),"",IF(AND(AND(MONTH(F903)&gt;=8,MONTH(F903)&lt;9),AND(MONTH(H903)&gt;=8,MONTH(H903)&lt;9)),(NETWORKDAYS(F903,H903,Lister!$D$7:$D$13)-X903)*T903/NETWORKDAYS(Lister!$D$20,Lister!$E$20,Lister!$D$7:$D$13),IF(AND(MONTH(F903)=7,MONTH(H903)=8),(NETWORKDAYS(Lister!$D$20,H903,Lister!$D$7:$D$13)-X903)*T903/NETWORKDAYS(Lister!$D$20,Lister!$E$20,Lister!$D$7:$D$13),IF(AND(MONTH(F903)=7,MONTH(H903)=7),0)))),0),"")</f>
        <v/>
      </c>
      <c r="AC903" s="30" t="str">
        <f>IF(Afrapportering!AC884="","",Afrapportering!AC884)</f>
        <v/>
      </c>
      <c r="AD903" s="52" t="str">
        <f t="shared" si="111"/>
        <v/>
      </c>
      <c r="AE903" s="52" t="str">
        <f t="shared" si="112"/>
        <v/>
      </c>
      <c r="AF903" s="30" t="str">
        <f t="shared" si="113"/>
        <v/>
      </c>
      <c r="AG903" s="30" t="str">
        <f t="shared" si="114"/>
        <v/>
      </c>
      <c r="AH903" s="3" t="str">
        <f t="shared" si="115"/>
        <v/>
      </c>
    </row>
    <row r="904" spans="1:34" x14ac:dyDescent="0.25">
      <c r="A904" s="13" t="str">
        <f>+Afrapportering!A885</f>
        <v/>
      </c>
      <c r="B904" s="13" t="str">
        <f>+Afrapportering!B885</f>
        <v/>
      </c>
      <c r="C904" s="13" t="str">
        <f>+Afrapportering!C885</f>
        <v/>
      </c>
      <c r="D904" s="13" t="str">
        <f>+Afrapportering!D885</f>
        <v/>
      </c>
      <c r="E904" s="14" t="str">
        <f>+Afrapportering!E885</f>
        <v/>
      </c>
      <c r="F904" s="139" t="str">
        <f>IF(Afrapportering!F885 = "", "",Afrapportering!F885)</f>
        <v/>
      </c>
      <c r="G904" s="14" t="str">
        <f>+Afrapportering!G885</f>
        <v/>
      </c>
      <c r="H904" s="139" t="str">
        <f>IF(Afrapportering!H885 = "","",Afrapportering!H885)</f>
        <v/>
      </c>
      <c r="I904" s="140" t="str">
        <f>+Afrapportering!I885</f>
        <v/>
      </c>
      <c r="J904" s="13" t="str">
        <f>+Afrapportering!J885</f>
        <v/>
      </c>
      <c r="K904" s="32" t="str">
        <f t="shared" si="108"/>
        <v/>
      </c>
      <c r="L904" s="31" t="str">
        <f>IF(Ansøgning!J890="","",Ansøgning!J890)</f>
        <v/>
      </c>
      <c r="M904" s="134" t="str">
        <f>IF(Afrapportering!M885="","",Afrapportering!M885)</f>
        <v/>
      </c>
      <c r="N904" s="31" t="str">
        <f>IF(Ansøgning!K890="","",Ansøgning!K890)</f>
        <v/>
      </c>
      <c r="O904" s="134">
        <f>IF(Afrapportering!O885="",,Afrapportering!O885)</f>
        <v>0</v>
      </c>
      <c r="P904" s="15" t="str">
        <f>IF(Ansøgning!L890="","",Ansøgning!L890)</f>
        <v/>
      </c>
      <c r="Q904" s="15" t="str">
        <f t="shared" si="109"/>
        <v/>
      </c>
      <c r="R904" s="15"/>
      <c r="S904" s="15" t="str">
        <f>IF(Afrapportering!S885="","",Afrapportering!S885)</f>
        <v/>
      </c>
      <c r="T904" s="31" t="str">
        <f t="shared" si="110"/>
        <v/>
      </c>
      <c r="U904" s="30" t="str">
        <f>IF(Afrapportering!U885="","",Afrapportering!U885)</f>
        <v/>
      </c>
      <c r="V904" s="52" t="str">
        <f>IF(Afrapportering!V885="","",Afrapportering!V885)</f>
        <v/>
      </c>
      <c r="W904" s="30" t="str">
        <f>IF(Afrapportering!W885="","",Afrapportering!W885)</f>
        <v/>
      </c>
      <c r="X904" s="52" t="str">
        <f>IF(Afrapportering!X885="","",Afrapportering!X885)</f>
        <v/>
      </c>
      <c r="Y904" s="30" t="str">
        <f>IF(Afrapportering!Y885="","",Afrapportering!Y885)</f>
        <v/>
      </c>
      <c r="Z904" s="52" t="str">
        <f>IFERROR(MAX(IF(OR(V904="",X904=""),"",IF(AND(AND(MONTH(F904)&gt;=7,MONTH(F904)&lt;8),AND(MONTH(H904)&gt;=7,MONTH(H904)&lt;8)),(NETWORKDAYS(F904,H904,Lister!$D$7:$D$13)-V904)*T904/NETWORKDAYS(Lister!$D$19,Lister!$E$19,Lister!$D$7:$D$13),IF(AND(AND(MONTH(F904)&gt;=7,MONTH(F904)&lt;8),MONTH(H904)&gt;7),(NETWORKDAYS(F904,Lister!$E$19,Lister!$D$7:$D$13)-V904)*T904/NETWORKDAYS(Lister!$D$19,Lister!$E$19,Lister!$D$7:$D$13),IF(MONTH(F904)&gt;7,0)))),0),"")</f>
        <v/>
      </c>
      <c r="AA904" s="30" t="str">
        <f>IF(Afrapportering!AA885="","",Afrapportering!AA885)</f>
        <v/>
      </c>
      <c r="AB904" s="52" t="str">
        <f>IFERROR(MAX(IF(OR(V904="",X904=""),"",IF(AND(AND(MONTH(F904)&gt;=8,MONTH(F904)&lt;9),AND(MONTH(H904)&gt;=8,MONTH(H904)&lt;9)),(NETWORKDAYS(F904,H904,Lister!$D$7:$D$13)-X904)*T904/NETWORKDAYS(Lister!$D$20,Lister!$E$20,Lister!$D$7:$D$13),IF(AND(MONTH(F904)=7,MONTH(H904)=8),(NETWORKDAYS(Lister!$D$20,H904,Lister!$D$7:$D$13)-X904)*T904/NETWORKDAYS(Lister!$D$20,Lister!$E$20,Lister!$D$7:$D$13),IF(AND(MONTH(F904)=7,MONTH(H904)=7),0)))),0),"")</f>
        <v/>
      </c>
      <c r="AC904" s="30" t="str">
        <f>IF(Afrapportering!AC885="","",Afrapportering!AC885)</f>
        <v/>
      </c>
      <c r="AD904" s="52" t="str">
        <f t="shared" si="111"/>
        <v/>
      </c>
      <c r="AE904" s="52" t="str">
        <f t="shared" si="112"/>
        <v/>
      </c>
      <c r="AF904" s="30" t="str">
        <f t="shared" si="113"/>
        <v/>
      </c>
      <c r="AG904" s="30" t="str">
        <f t="shared" si="114"/>
        <v/>
      </c>
      <c r="AH904" s="3" t="str">
        <f t="shared" si="115"/>
        <v/>
      </c>
    </row>
    <row r="905" spans="1:34" x14ac:dyDescent="0.25">
      <c r="A905" s="13" t="str">
        <f>+Afrapportering!A886</f>
        <v/>
      </c>
      <c r="B905" s="13" t="str">
        <f>+Afrapportering!B886</f>
        <v/>
      </c>
      <c r="C905" s="13" t="str">
        <f>+Afrapportering!C886</f>
        <v/>
      </c>
      <c r="D905" s="13" t="str">
        <f>+Afrapportering!D886</f>
        <v/>
      </c>
      <c r="E905" s="14" t="str">
        <f>+Afrapportering!E886</f>
        <v/>
      </c>
      <c r="F905" s="139" t="str">
        <f>IF(Afrapportering!F886 = "", "",Afrapportering!F886)</f>
        <v/>
      </c>
      <c r="G905" s="14" t="str">
        <f>+Afrapportering!G886</f>
        <v/>
      </c>
      <c r="H905" s="139" t="str">
        <f>IF(Afrapportering!H886 = "","",Afrapportering!H886)</f>
        <v/>
      </c>
      <c r="I905" s="140" t="str">
        <f>+Afrapportering!I886</f>
        <v/>
      </c>
      <c r="J905" s="13" t="str">
        <f>+Afrapportering!J886</f>
        <v/>
      </c>
      <c r="K905" s="32" t="str">
        <f t="shared" si="108"/>
        <v/>
      </c>
      <c r="L905" s="31" t="str">
        <f>IF(Ansøgning!J891="","",Ansøgning!J891)</f>
        <v/>
      </c>
      <c r="M905" s="134" t="str">
        <f>IF(Afrapportering!M886="","",Afrapportering!M886)</f>
        <v/>
      </c>
      <c r="N905" s="31" t="str">
        <f>IF(Ansøgning!K891="","",Ansøgning!K891)</f>
        <v/>
      </c>
      <c r="O905" s="134">
        <f>IF(Afrapportering!O886="",,Afrapportering!O886)</f>
        <v>0</v>
      </c>
      <c r="P905" s="15" t="str">
        <f>IF(Ansøgning!L891="","",Ansøgning!L891)</f>
        <v/>
      </c>
      <c r="Q905" s="15" t="str">
        <f t="shared" si="109"/>
        <v/>
      </c>
      <c r="R905" s="15"/>
      <c r="S905" s="15" t="str">
        <f>IF(Afrapportering!S886="","",Afrapportering!S886)</f>
        <v/>
      </c>
      <c r="T905" s="31" t="str">
        <f t="shared" si="110"/>
        <v/>
      </c>
      <c r="U905" s="30" t="str">
        <f>IF(Afrapportering!U886="","",Afrapportering!U886)</f>
        <v/>
      </c>
      <c r="V905" s="52" t="str">
        <f>IF(Afrapportering!V886="","",Afrapportering!V886)</f>
        <v/>
      </c>
      <c r="W905" s="30" t="str">
        <f>IF(Afrapportering!W886="","",Afrapportering!W886)</f>
        <v/>
      </c>
      <c r="X905" s="52" t="str">
        <f>IF(Afrapportering!X886="","",Afrapportering!X886)</f>
        <v/>
      </c>
      <c r="Y905" s="30" t="str">
        <f>IF(Afrapportering!Y886="","",Afrapportering!Y886)</f>
        <v/>
      </c>
      <c r="Z905" s="52" t="str">
        <f>IFERROR(MAX(IF(OR(V905="",X905=""),"",IF(AND(AND(MONTH(F905)&gt;=7,MONTH(F905)&lt;8),AND(MONTH(H905)&gt;=7,MONTH(H905)&lt;8)),(NETWORKDAYS(F905,H905,Lister!$D$7:$D$13)-V905)*T905/NETWORKDAYS(Lister!$D$19,Lister!$E$19,Lister!$D$7:$D$13),IF(AND(AND(MONTH(F905)&gt;=7,MONTH(F905)&lt;8),MONTH(H905)&gt;7),(NETWORKDAYS(F905,Lister!$E$19,Lister!$D$7:$D$13)-V905)*T905/NETWORKDAYS(Lister!$D$19,Lister!$E$19,Lister!$D$7:$D$13),IF(MONTH(F905)&gt;7,0)))),0),"")</f>
        <v/>
      </c>
      <c r="AA905" s="30" t="str">
        <f>IF(Afrapportering!AA886="","",Afrapportering!AA886)</f>
        <v/>
      </c>
      <c r="AB905" s="52" t="str">
        <f>IFERROR(MAX(IF(OR(V905="",X905=""),"",IF(AND(AND(MONTH(F905)&gt;=8,MONTH(F905)&lt;9),AND(MONTH(H905)&gt;=8,MONTH(H905)&lt;9)),(NETWORKDAYS(F905,H905,Lister!$D$7:$D$13)-X905)*T905/NETWORKDAYS(Lister!$D$20,Lister!$E$20,Lister!$D$7:$D$13),IF(AND(MONTH(F905)=7,MONTH(H905)=8),(NETWORKDAYS(Lister!$D$20,H905,Lister!$D$7:$D$13)-X905)*T905/NETWORKDAYS(Lister!$D$20,Lister!$E$20,Lister!$D$7:$D$13),IF(AND(MONTH(F905)=7,MONTH(H905)=7),0)))),0),"")</f>
        <v/>
      </c>
      <c r="AC905" s="30" t="str">
        <f>IF(Afrapportering!AC886="","",Afrapportering!AC886)</f>
        <v/>
      </c>
      <c r="AD905" s="52" t="str">
        <f t="shared" si="111"/>
        <v/>
      </c>
      <c r="AE905" s="52" t="str">
        <f t="shared" si="112"/>
        <v/>
      </c>
      <c r="AF905" s="30" t="str">
        <f t="shared" si="113"/>
        <v/>
      </c>
      <c r="AG905" s="30" t="str">
        <f t="shared" si="114"/>
        <v/>
      </c>
      <c r="AH905" s="3" t="str">
        <f t="shared" si="115"/>
        <v/>
      </c>
    </row>
    <row r="906" spans="1:34" x14ac:dyDescent="0.25">
      <c r="A906" s="13" t="str">
        <f>+Afrapportering!A887</f>
        <v/>
      </c>
      <c r="B906" s="13" t="str">
        <f>+Afrapportering!B887</f>
        <v/>
      </c>
      <c r="C906" s="13" t="str">
        <f>+Afrapportering!C887</f>
        <v/>
      </c>
      <c r="D906" s="13" t="str">
        <f>+Afrapportering!D887</f>
        <v/>
      </c>
      <c r="E906" s="14" t="str">
        <f>+Afrapportering!E887</f>
        <v/>
      </c>
      <c r="F906" s="139" t="str">
        <f>IF(Afrapportering!F887 = "", "",Afrapportering!F887)</f>
        <v/>
      </c>
      <c r="G906" s="14" t="str">
        <f>+Afrapportering!G887</f>
        <v/>
      </c>
      <c r="H906" s="139" t="str">
        <f>IF(Afrapportering!H887 = "","",Afrapportering!H887)</f>
        <v/>
      </c>
      <c r="I906" s="140" t="str">
        <f>+Afrapportering!I887</f>
        <v/>
      </c>
      <c r="J906" s="13" t="str">
        <f>+Afrapportering!J887</f>
        <v/>
      </c>
      <c r="K906" s="32" t="str">
        <f t="shared" si="108"/>
        <v/>
      </c>
      <c r="L906" s="31" t="str">
        <f>IF(Ansøgning!J892="","",Ansøgning!J892)</f>
        <v/>
      </c>
      <c r="M906" s="134" t="str">
        <f>IF(Afrapportering!M887="","",Afrapportering!M887)</f>
        <v/>
      </c>
      <c r="N906" s="31" t="str">
        <f>IF(Ansøgning!K892="","",Ansøgning!K892)</f>
        <v/>
      </c>
      <c r="O906" s="134">
        <f>IF(Afrapportering!O887="",,Afrapportering!O887)</f>
        <v>0</v>
      </c>
      <c r="P906" s="15" t="str">
        <f>IF(Ansøgning!L892="","",Ansøgning!L892)</f>
        <v/>
      </c>
      <c r="Q906" s="15" t="str">
        <f t="shared" si="109"/>
        <v/>
      </c>
      <c r="R906" s="15"/>
      <c r="S906" s="15" t="str">
        <f>IF(Afrapportering!S887="","",Afrapportering!S887)</f>
        <v/>
      </c>
      <c r="T906" s="31" t="str">
        <f t="shared" si="110"/>
        <v/>
      </c>
      <c r="U906" s="30" t="str">
        <f>IF(Afrapportering!U887="","",Afrapportering!U887)</f>
        <v/>
      </c>
      <c r="V906" s="52" t="str">
        <f>IF(Afrapportering!V887="","",Afrapportering!V887)</f>
        <v/>
      </c>
      <c r="W906" s="30" t="str">
        <f>IF(Afrapportering!W887="","",Afrapportering!W887)</f>
        <v/>
      </c>
      <c r="X906" s="52" t="str">
        <f>IF(Afrapportering!X887="","",Afrapportering!X887)</f>
        <v/>
      </c>
      <c r="Y906" s="30" t="str">
        <f>IF(Afrapportering!Y887="","",Afrapportering!Y887)</f>
        <v/>
      </c>
      <c r="Z906" s="52" t="str">
        <f>IFERROR(MAX(IF(OR(V906="",X906=""),"",IF(AND(AND(MONTH(F906)&gt;=7,MONTH(F906)&lt;8),AND(MONTH(H906)&gt;=7,MONTH(H906)&lt;8)),(NETWORKDAYS(F906,H906,Lister!$D$7:$D$13)-V906)*T906/NETWORKDAYS(Lister!$D$19,Lister!$E$19,Lister!$D$7:$D$13),IF(AND(AND(MONTH(F906)&gt;=7,MONTH(F906)&lt;8),MONTH(H906)&gt;7),(NETWORKDAYS(F906,Lister!$E$19,Lister!$D$7:$D$13)-V906)*T906/NETWORKDAYS(Lister!$D$19,Lister!$E$19,Lister!$D$7:$D$13),IF(MONTH(F906)&gt;7,0)))),0),"")</f>
        <v/>
      </c>
      <c r="AA906" s="30" t="str">
        <f>IF(Afrapportering!AA887="","",Afrapportering!AA887)</f>
        <v/>
      </c>
      <c r="AB906" s="52" t="str">
        <f>IFERROR(MAX(IF(OR(V906="",X906=""),"",IF(AND(AND(MONTH(F906)&gt;=8,MONTH(F906)&lt;9),AND(MONTH(H906)&gt;=8,MONTH(H906)&lt;9)),(NETWORKDAYS(F906,H906,Lister!$D$7:$D$13)-X906)*T906/NETWORKDAYS(Lister!$D$20,Lister!$E$20,Lister!$D$7:$D$13),IF(AND(MONTH(F906)=7,MONTH(H906)=8),(NETWORKDAYS(Lister!$D$20,H906,Lister!$D$7:$D$13)-X906)*T906/NETWORKDAYS(Lister!$D$20,Lister!$E$20,Lister!$D$7:$D$13),IF(AND(MONTH(F906)=7,MONTH(H906)=7),0)))),0),"")</f>
        <v/>
      </c>
      <c r="AC906" s="30" t="str">
        <f>IF(Afrapportering!AC887="","",Afrapportering!AC887)</f>
        <v/>
      </c>
      <c r="AD906" s="52" t="str">
        <f t="shared" si="111"/>
        <v/>
      </c>
      <c r="AE906" s="52" t="str">
        <f t="shared" si="112"/>
        <v/>
      </c>
      <c r="AF906" s="30" t="str">
        <f t="shared" si="113"/>
        <v/>
      </c>
      <c r="AG906" s="30" t="str">
        <f t="shared" si="114"/>
        <v/>
      </c>
      <c r="AH906" s="3" t="str">
        <f t="shared" si="115"/>
        <v/>
      </c>
    </row>
    <row r="907" spans="1:34" x14ac:dyDescent="0.25">
      <c r="A907" s="13" t="str">
        <f>+Afrapportering!A888</f>
        <v/>
      </c>
      <c r="B907" s="13" t="str">
        <f>+Afrapportering!B888</f>
        <v/>
      </c>
      <c r="C907" s="13" t="str">
        <f>+Afrapportering!C888</f>
        <v/>
      </c>
      <c r="D907" s="13" t="str">
        <f>+Afrapportering!D888</f>
        <v/>
      </c>
      <c r="E907" s="14" t="str">
        <f>+Afrapportering!E888</f>
        <v/>
      </c>
      <c r="F907" s="139" t="str">
        <f>IF(Afrapportering!F888 = "", "",Afrapportering!F888)</f>
        <v/>
      </c>
      <c r="G907" s="14" t="str">
        <f>+Afrapportering!G888</f>
        <v/>
      </c>
      <c r="H907" s="139" t="str">
        <f>IF(Afrapportering!H888 = "","",Afrapportering!H888)</f>
        <v/>
      </c>
      <c r="I907" s="140" t="str">
        <f>+Afrapportering!I888</f>
        <v/>
      </c>
      <c r="J907" s="13" t="str">
        <f>+Afrapportering!J888</f>
        <v/>
      </c>
      <c r="K907" s="32" t="str">
        <f t="shared" si="108"/>
        <v/>
      </c>
      <c r="L907" s="31" t="str">
        <f>IF(Ansøgning!J893="","",Ansøgning!J893)</f>
        <v/>
      </c>
      <c r="M907" s="134" t="str">
        <f>IF(Afrapportering!M888="","",Afrapportering!M888)</f>
        <v/>
      </c>
      <c r="N907" s="31" t="str">
        <f>IF(Ansøgning!K893="","",Ansøgning!K893)</f>
        <v/>
      </c>
      <c r="O907" s="134">
        <f>IF(Afrapportering!O888="",,Afrapportering!O888)</f>
        <v>0</v>
      </c>
      <c r="P907" s="15" t="str">
        <f>IF(Ansøgning!L893="","",Ansøgning!L893)</f>
        <v/>
      </c>
      <c r="Q907" s="15" t="str">
        <f t="shared" si="109"/>
        <v/>
      </c>
      <c r="R907" s="15"/>
      <c r="S907" s="15" t="str">
        <f>IF(Afrapportering!S888="","",Afrapportering!S888)</f>
        <v/>
      </c>
      <c r="T907" s="31" t="str">
        <f t="shared" si="110"/>
        <v/>
      </c>
      <c r="U907" s="30" t="str">
        <f>IF(Afrapportering!U888="","",Afrapportering!U888)</f>
        <v/>
      </c>
      <c r="V907" s="52" t="str">
        <f>IF(Afrapportering!V888="","",Afrapportering!V888)</f>
        <v/>
      </c>
      <c r="W907" s="30" t="str">
        <f>IF(Afrapportering!W888="","",Afrapportering!W888)</f>
        <v/>
      </c>
      <c r="X907" s="52" t="str">
        <f>IF(Afrapportering!X888="","",Afrapportering!X888)</f>
        <v/>
      </c>
      <c r="Y907" s="30" t="str">
        <f>IF(Afrapportering!Y888="","",Afrapportering!Y888)</f>
        <v/>
      </c>
      <c r="Z907" s="52" t="str">
        <f>IFERROR(MAX(IF(OR(V907="",X907=""),"",IF(AND(AND(MONTH(F907)&gt;=7,MONTH(F907)&lt;8),AND(MONTH(H907)&gt;=7,MONTH(H907)&lt;8)),(NETWORKDAYS(F907,H907,Lister!$D$7:$D$13)-V907)*T907/NETWORKDAYS(Lister!$D$19,Lister!$E$19,Lister!$D$7:$D$13),IF(AND(AND(MONTH(F907)&gt;=7,MONTH(F907)&lt;8),MONTH(H907)&gt;7),(NETWORKDAYS(F907,Lister!$E$19,Lister!$D$7:$D$13)-V907)*T907/NETWORKDAYS(Lister!$D$19,Lister!$E$19,Lister!$D$7:$D$13),IF(MONTH(F907)&gt;7,0)))),0),"")</f>
        <v/>
      </c>
      <c r="AA907" s="30" t="str">
        <f>IF(Afrapportering!AA888="","",Afrapportering!AA888)</f>
        <v/>
      </c>
      <c r="AB907" s="52" t="str">
        <f>IFERROR(MAX(IF(OR(V907="",X907=""),"",IF(AND(AND(MONTH(F907)&gt;=8,MONTH(F907)&lt;9),AND(MONTH(H907)&gt;=8,MONTH(H907)&lt;9)),(NETWORKDAYS(F907,H907,Lister!$D$7:$D$13)-X907)*T907/NETWORKDAYS(Lister!$D$20,Lister!$E$20,Lister!$D$7:$D$13),IF(AND(MONTH(F907)=7,MONTH(H907)=8),(NETWORKDAYS(Lister!$D$20,H907,Lister!$D$7:$D$13)-X907)*T907/NETWORKDAYS(Lister!$D$20,Lister!$E$20,Lister!$D$7:$D$13),IF(AND(MONTH(F907)=7,MONTH(H907)=7),0)))),0),"")</f>
        <v/>
      </c>
      <c r="AC907" s="30" t="str">
        <f>IF(Afrapportering!AC888="","",Afrapportering!AC888)</f>
        <v/>
      </c>
      <c r="AD907" s="52" t="str">
        <f t="shared" si="111"/>
        <v/>
      </c>
      <c r="AE907" s="52" t="str">
        <f t="shared" si="112"/>
        <v/>
      </c>
      <c r="AF907" s="30" t="str">
        <f t="shared" si="113"/>
        <v/>
      </c>
      <c r="AG907" s="30" t="str">
        <f t="shared" si="114"/>
        <v/>
      </c>
      <c r="AH907" s="3" t="str">
        <f t="shared" si="115"/>
        <v/>
      </c>
    </row>
    <row r="908" spans="1:34" x14ac:dyDescent="0.25">
      <c r="A908" s="13" t="str">
        <f>+Afrapportering!A889</f>
        <v/>
      </c>
      <c r="B908" s="13" t="str">
        <f>+Afrapportering!B889</f>
        <v/>
      </c>
      <c r="C908" s="13" t="str">
        <f>+Afrapportering!C889</f>
        <v/>
      </c>
      <c r="D908" s="13" t="str">
        <f>+Afrapportering!D889</f>
        <v/>
      </c>
      <c r="E908" s="14" t="str">
        <f>+Afrapportering!E889</f>
        <v/>
      </c>
      <c r="F908" s="139" t="str">
        <f>IF(Afrapportering!F889 = "", "",Afrapportering!F889)</f>
        <v/>
      </c>
      <c r="G908" s="14" t="str">
        <f>+Afrapportering!G889</f>
        <v/>
      </c>
      <c r="H908" s="139" t="str">
        <f>IF(Afrapportering!H889 = "","",Afrapportering!H889)</f>
        <v/>
      </c>
      <c r="I908" s="140" t="str">
        <f>+Afrapportering!I889</f>
        <v/>
      </c>
      <c r="J908" s="13" t="str">
        <f>+Afrapportering!J889</f>
        <v/>
      </c>
      <c r="K908" s="32" t="str">
        <f t="shared" si="108"/>
        <v/>
      </c>
      <c r="L908" s="31" t="str">
        <f>IF(Ansøgning!J894="","",Ansøgning!J894)</f>
        <v/>
      </c>
      <c r="M908" s="134" t="str">
        <f>IF(Afrapportering!M889="","",Afrapportering!M889)</f>
        <v/>
      </c>
      <c r="N908" s="31" t="str">
        <f>IF(Ansøgning!K894="","",Ansøgning!K894)</f>
        <v/>
      </c>
      <c r="O908" s="134">
        <f>IF(Afrapportering!O889="",,Afrapportering!O889)</f>
        <v>0</v>
      </c>
      <c r="P908" s="15" t="str">
        <f>IF(Ansøgning!L894="","",Ansøgning!L894)</f>
        <v/>
      </c>
      <c r="Q908" s="15" t="str">
        <f t="shared" si="109"/>
        <v/>
      </c>
      <c r="R908" s="15"/>
      <c r="S908" s="15" t="str">
        <f>IF(Afrapportering!S889="","",Afrapportering!S889)</f>
        <v/>
      </c>
      <c r="T908" s="31" t="str">
        <f t="shared" si="110"/>
        <v/>
      </c>
      <c r="U908" s="30" t="str">
        <f>IF(Afrapportering!U889="","",Afrapportering!U889)</f>
        <v/>
      </c>
      <c r="V908" s="52" t="str">
        <f>IF(Afrapportering!V889="","",Afrapportering!V889)</f>
        <v/>
      </c>
      <c r="W908" s="30" t="str">
        <f>IF(Afrapportering!W889="","",Afrapportering!W889)</f>
        <v/>
      </c>
      <c r="X908" s="52" t="str">
        <f>IF(Afrapportering!X889="","",Afrapportering!X889)</f>
        <v/>
      </c>
      <c r="Y908" s="30" t="str">
        <f>IF(Afrapportering!Y889="","",Afrapportering!Y889)</f>
        <v/>
      </c>
      <c r="Z908" s="52" t="str">
        <f>IFERROR(MAX(IF(OR(V908="",X908=""),"",IF(AND(AND(MONTH(F908)&gt;=7,MONTH(F908)&lt;8),AND(MONTH(H908)&gt;=7,MONTH(H908)&lt;8)),(NETWORKDAYS(F908,H908,Lister!$D$7:$D$13)-V908)*T908/NETWORKDAYS(Lister!$D$19,Lister!$E$19,Lister!$D$7:$D$13),IF(AND(AND(MONTH(F908)&gt;=7,MONTH(F908)&lt;8),MONTH(H908)&gt;7),(NETWORKDAYS(F908,Lister!$E$19,Lister!$D$7:$D$13)-V908)*T908/NETWORKDAYS(Lister!$D$19,Lister!$E$19,Lister!$D$7:$D$13),IF(MONTH(F908)&gt;7,0)))),0),"")</f>
        <v/>
      </c>
      <c r="AA908" s="30" t="str">
        <f>IF(Afrapportering!AA889="","",Afrapportering!AA889)</f>
        <v/>
      </c>
      <c r="AB908" s="52" t="str">
        <f>IFERROR(MAX(IF(OR(V908="",X908=""),"",IF(AND(AND(MONTH(F908)&gt;=8,MONTH(F908)&lt;9),AND(MONTH(H908)&gt;=8,MONTH(H908)&lt;9)),(NETWORKDAYS(F908,H908,Lister!$D$7:$D$13)-X908)*T908/NETWORKDAYS(Lister!$D$20,Lister!$E$20,Lister!$D$7:$D$13),IF(AND(MONTH(F908)=7,MONTH(H908)=8),(NETWORKDAYS(Lister!$D$20,H908,Lister!$D$7:$D$13)-X908)*T908/NETWORKDAYS(Lister!$D$20,Lister!$E$20,Lister!$D$7:$D$13),IF(AND(MONTH(F908)=7,MONTH(H908)=7),0)))),0),"")</f>
        <v/>
      </c>
      <c r="AC908" s="30" t="str">
        <f>IF(Afrapportering!AC889="","",Afrapportering!AC889)</f>
        <v/>
      </c>
      <c r="AD908" s="52" t="str">
        <f t="shared" si="111"/>
        <v/>
      </c>
      <c r="AE908" s="52" t="str">
        <f t="shared" si="112"/>
        <v/>
      </c>
      <c r="AF908" s="30" t="str">
        <f t="shared" si="113"/>
        <v/>
      </c>
      <c r="AG908" s="30" t="str">
        <f t="shared" si="114"/>
        <v/>
      </c>
      <c r="AH908" s="3" t="str">
        <f t="shared" si="115"/>
        <v/>
      </c>
    </row>
    <row r="909" spans="1:34" x14ac:dyDescent="0.25">
      <c r="A909" s="13" t="str">
        <f>+Afrapportering!A890</f>
        <v/>
      </c>
      <c r="B909" s="13" t="str">
        <f>+Afrapportering!B890</f>
        <v/>
      </c>
      <c r="C909" s="13" t="str">
        <f>+Afrapportering!C890</f>
        <v/>
      </c>
      <c r="D909" s="13" t="str">
        <f>+Afrapportering!D890</f>
        <v/>
      </c>
      <c r="E909" s="14" t="str">
        <f>+Afrapportering!E890</f>
        <v/>
      </c>
      <c r="F909" s="139" t="str">
        <f>IF(Afrapportering!F890 = "", "",Afrapportering!F890)</f>
        <v/>
      </c>
      <c r="G909" s="14" t="str">
        <f>+Afrapportering!G890</f>
        <v/>
      </c>
      <c r="H909" s="139" t="str">
        <f>IF(Afrapportering!H890 = "","",Afrapportering!H890)</f>
        <v/>
      </c>
      <c r="I909" s="140" t="str">
        <f>+Afrapportering!I890</f>
        <v/>
      </c>
      <c r="J909" s="13" t="str">
        <f>+Afrapportering!J890</f>
        <v/>
      </c>
      <c r="K909" s="32" t="str">
        <f t="shared" si="108"/>
        <v/>
      </c>
      <c r="L909" s="31" t="str">
        <f>IF(Ansøgning!J895="","",Ansøgning!J895)</f>
        <v/>
      </c>
      <c r="M909" s="134" t="str">
        <f>IF(Afrapportering!M890="","",Afrapportering!M890)</f>
        <v/>
      </c>
      <c r="N909" s="31" t="str">
        <f>IF(Ansøgning!K895="","",Ansøgning!K895)</f>
        <v/>
      </c>
      <c r="O909" s="134">
        <f>IF(Afrapportering!O890="",,Afrapportering!O890)</f>
        <v>0</v>
      </c>
      <c r="P909" s="15" t="str">
        <f>IF(Ansøgning!L895="","",Ansøgning!L895)</f>
        <v/>
      </c>
      <c r="Q909" s="15" t="str">
        <f t="shared" si="109"/>
        <v/>
      </c>
      <c r="R909" s="15"/>
      <c r="S909" s="15" t="str">
        <f>IF(Afrapportering!S890="","",Afrapportering!S890)</f>
        <v/>
      </c>
      <c r="T909" s="31" t="str">
        <f t="shared" si="110"/>
        <v/>
      </c>
      <c r="U909" s="30" t="str">
        <f>IF(Afrapportering!U890="","",Afrapportering!U890)</f>
        <v/>
      </c>
      <c r="V909" s="52" t="str">
        <f>IF(Afrapportering!V890="","",Afrapportering!V890)</f>
        <v/>
      </c>
      <c r="W909" s="30" t="str">
        <f>IF(Afrapportering!W890="","",Afrapportering!W890)</f>
        <v/>
      </c>
      <c r="X909" s="52" t="str">
        <f>IF(Afrapportering!X890="","",Afrapportering!X890)</f>
        <v/>
      </c>
      <c r="Y909" s="30" t="str">
        <f>IF(Afrapportering!Y890="","",Afrapportering!Y890)</f>
        <v/>
      </c>
      <c r="Z909" s="52" t="str">
        <f>IFERROR(MAX(IF(OR(V909="",X909=""),"",IF(AND(AND(MONTH(F909)&gt;=7,MONTH(F909)&lt;8),AND(MONTH(H909)&gt;=7,MONTH(H909)&lt;8)),(NETWORKDAYS(F909,H909,Lister!$D$7:$D$13)-V909)*T909/NETWORKDAYS(Lister!$D$19,Lister!$E$19,Lister!$D$7:$D$13),IF(AND(AND(MONTH(F909)&gt;=7,MONTH(F909)&lt;8),MONTH(H909)&gt;7),(NETWORKDAYS(F909,Lister!$E$19,Lister!$D$7:$D$13)-V909)*T909/NETWORKDAYS(Lister!$D$19,Lister!$E$19,Lister!$D$7:$D$13),IF(MONTH(F909)&gt;7,0)))),0),"")</f>
        <v/>
      </c>
      <c r="AA909" s="30" t="str">
        <f>IF(Afrapportering!AA890="","",Afrapportering!AA890)</f>
        <v/>
      </c>
      <c r="AB909" s="52" t="str">
        <f>IFERROR(MAX(IF(OR(V909="",X909=""),"",IF(AND(AND(MONTH(F909)&gt;=8,MONTH(F909)&lt;9),AND(MONTH(H909)&gt;=8,MONTH(H909)&lt;9)),(NETWORKDAYS(F909,H909,Lister!$D$7:$D$13)-X909)*T909/NETWORKDAYS(Lister!$D$20,Lister!$E$20,Lister!$D$7:$D$13),IF(AND(MONTH(F909)=7,MONTH(H909)=8),(NETWORKDAYS(Lister!$D$20,H909,Lister!$D$7:$D$13)-X909)*T909/NETWORKDAYS(Lister!$D$20,Lister!$E$20,Lister!$D$7:$D$13),IF(AND(MONTH(F909)=7,MONTH(H909)=7),0)))),0),"")</f>
        <v/>
      </c>
      <c r="AC909" s="30" t="str">
        <f>IF(Afrapportering!AC890="","",Afrapportering!AC890)</f>
        <v/>
      </c>
      <c r="AD909" s="52" t="str">
        <f t="shared" si="111"/>
        <v/>
      </c>
      <c r="AE909" s="52" t="str">
        <f t="shared" si="112"/>
        <v/>
      </c>
      <c r="AF909" s="30" t="str">
        <f t="shared" si="113"/>
        <v/>
      </c>
      <c r="AG909" s="30" t="str">
        <f t="shared" si="114"/>
        <v/>
      </c>
      <c r="AH909" s="3" t="str">
        <f t="shared" si="115"/>
        <v/>
      </c>
    </row>
    <row r="910" spans="1:34" x14ac:dyDescent="0.25">
      <c r="A910" s="13" t="str">
        <f>+Afrapportering!A891</f>
        <v/>
      </c>
      <c r="B910" s="13" t="str">
        <f>+Afrapportering!B891</f>
        <v/>
      </c>
      <c r="C910" s="13" t="str">
        <f>+Afrapportering!C891</f>
        <v/>
      </c>
      <c r="D910" s="13" t="str">
        <f>+Afrapportering!D891</f>
        <v/>
      </c>
      <c r="E910" s="14" t="str">
        <f>+Afrapportering!E891</f>
        <v/>
      </c>
      <c r="F910" s="139" t="str">
        <f>IF(Afrapportering!F891 = "", "",Afrapportering!F891)</f>
        <v/>
      </c>
      <c r="G910" s="14" t="str">
        <f>+Afrapportering!G891</f>
        <v/>
      </c>
      <c r="H910" s="139" t="str">
        <f>IF(Afrapportering!H891 = "","",Afrapportering!H891)</f>
        <v/>
      </c>
      <c r="I910" s="140" t="str">
        <f>+Afrapportering!I891</f>
        <v/>
      </c>
      <c r="J910" s="13" t="str">
        <f>+Afrapportering!J891</f>
        <v/>
      </c>
      <c r="K910" s="32" t="str">
        <f t="shared" si="108"/>
        <v/>
      </c>
      <c r="L910" s="31" t="str">
        <f>IF(Ansøgning!J896="","",Ansøgning!J896)</f>
        <v/>
      </c>
      <c r="M910" s="134" t="str">
        <f>IF(Afrapportering!M891="","",Afrapportering!M891)</f>
        <v/>
      </c>
      <c r="N910" s="31" t="str">
        <f>IF(Ansøgning!K896="","",Ansøgning!K896)</f>
        <v/>
      </c>
      <c r="O910" s="134">
        <f>IF(Afrapportering!O891="",,Afrapportering!O891)</f>
        <v>0</v>
      </c>
      <c r="P910" s="15" t="str">
        <f>IF(Ansøgning!L896="","",Ansøgning!L896)</f>
        <v/>
      </c>
      <c r="Q910" s="15" t="str">
        <f t="shared" si="109"/>
        <v/>
      </c>
      <c r="R910" s="15"/>
      <c r="S910" s="15" t="str">
        <f>IF(Afrapportering!S891="","",Afrapportering!S891)</f>
        <v/>
      </c>
      <c r="T910" s="31" t="str">
        <f t="shared" si="110"/>
        <v/>
      </c>
      <c r="U910" s="30" t="str">
        <f>IF(Afrapportering!U891="","",Afrapportering!U891)</f>
        <v/>
      </c>
      <c r="V910" s="52" t="str">
        <f>IF(Afrapportering!V891="","",Afrapportering!V891)</f>
        <v/>
      </c>
      <c r="W910" s="30" t="str">
        <f>IF(Afrapportering!W891="","",Afrapportering!W891)</f>
        <v/>
      </c>
      <c r="X910" s="52" t="str">
        <f>IF(Afrapportering!X891="","",Afrapportering!X891)</f>
        <v/>
      </c>
      <c r="Y910" s="30" t="str">
        <f>IF(Afrapportering!Y891="","",Afrapportering!Y891)</f>
        <v/>
      </c>
      <c r="Z910" s="52" t="str">
        <f>IFERROR(MAX(IF(OR(V910="",X910=""),"",IF(AND(AND(MONTH(F910)&gt;=7,MONTH(F910)&lt;8),AND(MONTH(H910)&gt;=7,MONTH(H910)&lt;8)),(NETWORKDAYS(F910,H910,Lister!$D$7:$D$13)-V910)*T910/NETWORKDAYS(Lister!$D$19,Lister!$E$19,Lister!$D$7:$D$13),IF(AND(AND(MONTH(F910)&gt;=7,MONTH(F910)&lt;8),MONTH(H910)&gt;7),(NETWORKDAYS(F910,Lister!$E$19,Lister!$D$7:$D$13)-V910)*T910/NETWORKDAYS(Lister!$D$19,Lister!$E$19,Lister!$D$7:$D$13),IF(MONTH(F910)&gt;7,0)))),0),"")</f>
        <v/>
      </c>
      <c r="AA910" s="30" t="str">
        <f>IF(Afrapportering!AA891="","",Afrapportering!AA891)</f>
        <v/>
      </c>
      <c r="AB910" s="52" t="str">
        <f>IFERROR(MAX(IF(OR(V910="",X910=""),"",IF(AND(AND(MONTH(F910)&gt;=8,MONTH(F910)&lt;9),AND(MONTH(H910)&gt;=8,MONTH(H910)&lt;9)),(NETWORKDAYS(F910,H910,Lister!$D$7:$D$13)-X910)*T910/NETWORKDAYS(Lister!$D$20,Lister!$E$20,Lister!$D$7:$D$13),IF(AND(MONTH(F910)=7,MONTH(H910)=8),(NETWORKDAYS(Lister!$D$20,H910,Lister!$D$7:$D$13)-X910)*T910/NETWORKDAYS(Lister!$D$20,Lister!$E$20,Lister!$D$7:$D$13),IF(AND(MONTH(F910)=7,MONTH(H910)=7),0)))),0),"")</f>
        <v/>
      </c>
      <c r="AC910" s="30" t="str">
        <f>IF(Afrapportering!AC891="","",Afrapportering!AC891)</f>
        <v/>
      </c>
      <c r="AD910" s="52" t="str">
        <f t="shared" si="111"/>
        <v/>
      </c>
      <c r="AE910" s="52" t="str">
        <f t="shared" si="112"/>
        <v/>
      </c>
      <c r="AF910" s="30" t="str">
        <f t="shared" si="113"/>
        <v/>
      </c>
      <c r="AG910" s="30" t="str">
        <f t="shared" si="114"/>
        <v/>
      </c>
      <c r="AH910" s="3" t="str">
        <f t="shared" si="115"/>
        <v/>
      </c>
    </row>
    <row r="911" spans="1:34" x14ac:dyDescent="0.25">
      <c r="A911" s="13" t="str">
        <f>+Afrapportering!A892</f>
        <v/>
      </c>
      <c r="B911" s="13" t="str">
        <f>+Afrapportering!B892</f>
        <v/>
      </c>
      <c r="C911" s="13" t="str">
        <f>+Afrapportering!C892</f>
        <v/>
      </c>
      <c r="D911" s="13" t="str">
        <f>+Afrapportering!D892</f>
        <v/>
      </c>
      <c r="E911" s="14" t="str">
        <f>+Afrapportering!E892</f>
        <v/>
      </c>
      <c r="F911" s="139" t="str">
        <f>IF(Afrapportering!F892 = "", "",Afrapportering!F892)</f>
        <v/>
      </c>
      <c r="G911" s="14" t="str">
        <f>+Afrapportering!G892</f>
        <v/>
      </c>
      <c r="H911" s="139" t="str">
        <f>IF(Afrapportering!H892 = "","",Afrapportering!H892)</f>
        <v/>
      </c>
      <c r="I911" s="140" t="str">
        <f>+Afrapportering!I892</f>
        <v/>
      </c>
      <c r="J911" s="13" t="str">
        <f>+Afrapportering!J892</f>
        <v/>
      </c>
      <c r="K911" s="32" t="str">
        <f t="shared" si="108"/>
        <v/>
      </c>
      <c r="L911" s="31" t="str">
        <f>IF(Ansøgning!J897="","",Ansøgning!J897)</f>
        <v/>
      </c>
      <c r="M911" s="134" t="str">
        <f>IF(Afrapportering!M892="","",Afrapportering!M892)</f>
        <v/>
      </c>
      <c r="N911" s="31" t="str">
        <f>IF(Ansøgning!K897="","",Ansøgning!K897)</f>
        <v/>
      </c>
      <c r="O911" s="134">
        <f>IF(Afrapportering!O892="",,Afrapportering!O892)</f>
        <v>0</v>
      </c>
      <c r="P911" s="15" t="str">
        <f>IF(Ansøgning!L897="","",Ansøgning!L897)</f>
        <v/>
      </c>
      <c r="Q911" s="15" t="str">
        <f t="shared" si="109"/>
        <v/>
      </c>
      <c r="R911" s="15"/>
      <c r="S911" s="15" t="str">
        <f>IF(Afrapportering!S892="","",Afrapportering!S892)</f>
        <v/>
      </c>
      <c r="T911" s="31" t="str">
        <f t="shared" si="110"/>
        <v/>
      </c>
      <c r="U911" s="30" t="str">
        <f>IF(Afrapportering!U892="","",Afrapportering!U892)</f>
        <v/>
      </c>
      <c r="V911" s="52" t="str">
        <f>IF(Afrapportering!V892="","",Afrapportering!V892)</f>
        <v/>
      </c>
      <c r="W911" s="30" t="str">
        <f>IF(Afrapportering!W892="","",Afrapportering!W892)</f>
        <v/>
      </c>
      <c r="X911" s="52" t="str">
        <f>IF(Afrapportering!X892="","",Afrapportering!X892)</f>
        <v/>
      </c>
      <c r="Y911" s="30" t="str">
        <f>IF(Afrapportering!Y892="","",Afrapportering!Y892)</f>
        <v/>
      </c>
      <c r="Z911" s="52" t="str">
        <f>IFERROR(MAX(IF(OR(V911="",X911=""),"",IF(AND(AND(MONTH(F911)&gt;=7,MONTH(F911)&lt;8),AND(MONTH(H911)&gt;=7,MONTH(H911)&lt;8)),(NETWORKDAYS(F911,H911,Lister!$D$7:$D$13)-V911)*T911/NETWORKDAYS(Lister!$D$19,Lister!$E$19,Lister!$D$7:$D$13),IF(AND(AND(MONTH(F911)&gt;=7,MONTH(F911)&lt;8),MONTH(H911)&gt;7),(NETWORKDAYS(F911,Lister!$E$19,Lister!$D$7:$D$13)-V911)*T911/NETWORKDAYS(Lister!$D$19,Lister!$E$19,Lister!$D$7:$D$13),IF(MONTH(F911)&gt;7,0)))),0),"")</f>
        <v/>
      </c>
      <c r="AA911" s="30" t="str">
        <f>IF(Afrapportering!AA892="","",Afrapportering!AA892)</f>
        <v/>
      </c>
      <c r="AB911" s="52" t="str">
        <f>IFERROR(MAX(IF(OR(V911="",X911=""),"",IF(AND(AND(MONTH(F911)&gt;=8,MONTH(F911)&lt;9),AND(MONTH(H911)&gt;=8,MONTH(H911)&lt;9)),(NETWORKDAYS(F911,H911,Lister!$D$7:$D$13)-X911)*T911/NETWORKDAYS(Lister!$D$20,Lister!$E$20,Lister!$D$7:$D$13),IF(AND(MONTH(F911)=7,MONTH(H911)=8),(NETWORKDAYS(Lister!$D$20,H911,Lister!$D$7:$D$13)-X911)*T911/NETWORKDAYS(Lister!$D$20,Lister!$E$20,Lister!$D$7:$D$13),IF(AND(MONTH(F911)=7,MONTH(H911)=7),0)))),0),"")</f>
        <v/>
      </c>
      <c r="AC911" s="30" t="str">
        <f>IF(Afrapportering!AC892="","",Afrapportering!AC892)</f>
        <v/>
      </c>
      <c r="AD911" s="52" t="str">
        <f t="shared" si="111"/>
        <v/>
      </c>
      <c r="AE911" s="52" t="str">
        <f t="shared" si="112"/>
        <v/>
      </c>
      <c r="AF911" s="30" t="str">
        <f t="shared" si="113"/>
        <v/>
      </c>
      <c r="AG911" s="30" t="str">
        <f t="shared" si="114"/>
        <v/>
      </c>
      <c r="AH911" s="3" t="str">
        <f t="shared" si="115"/>
        <v/>
      </c>
    </row>
    <row r="912" spans="1:34" x14ac:dyDescent="0.25">
      <c r="A912" s="13" t="str">
        <f>+Afrapportering!A893</f>
        <v/>
      </c>
      <c r="B912" s="13" t="str">
        <f>+Afrapportering!B893</f>
        <v/>
      </c>
      <c r="C912" s="13" t="str">
        <f>+Afrapportering!C893</f>
        <v/>
      </c>
      <c r="D912" s="13" t="str">
        <f>+Afrapportering!D893</f>
        <v/>
      </c>
      <c r="E912" s="14" t="str">
        <f>+Afrapportering!E893</f>
        <v/>
      </c>
      <c r="F912" s="139" t="str">
        <f>IF(Afrapportering!F893 = "", "",Afrapportering!F893)</f>
        <v/>
      </c>
      <c r="G912" s="14" t="str">
        <f>+Afrapportering!G893</f>
        <v/>
      </c>
      <c r="H912" s="139" t="str">
        <f>IF(Afrapportering!H893 = "","",Afrapportering!H893)</f>
        <v/>
      </c>
      <c r="I912" s="140" t="str">
        <f>+Afrapportering!I893</f>
        <v/>
      </c>
      <c r="J912" s="13" t="str">
        <f>+Afrapportering!J893</f>
        <v/>
      </c>
      <c r="K912" s="32" t="str">
        <f t="shared" si="108"/>
        <v/>
      </c>
      <c r="L912" s="31" t="str">
        <f>IF(Ansøgning!J898="","",Ansøgning!J898)</f>
        <v/>
      </c>
      <c r="M912" s="134" t="str">
        <f>IF(Afrapportering!M893="","",Afrapportering!M893)</f>
        <v/>
      </c>
      <c r="N912" s="31" t="str">
        <f>IF(Ansøgning!K898="","",Ansøgning!K898)</f>
        <v/>
      </c>
      <c r="O912" s="134">
        <f>IF(Afrapportering!O893="",,Afrapportering!O893)</f>
        <v>0</v>
      </c>
      <c r="P912" s="15" t="str">
        <f>IF(Ansøgning!L898="","",Ansøgning!L898)</f>
        <v/>
      </c>
      <c r="Q912" s="15" t="str">
        <f t="shared" si="109"/>
        <v/>
      </c>
      <c r="R912" s="15"/>
      <c r="S912" s="15" t="str">
        <f>IF(Afrapportering!S893="","",Afrapportering!S893)</f>
        <v/>
      </c>
      <c r="T912" s="31" t="str">
        <f t="shared" si="110"/>
        <v/>
      </c>
      <c r="U912" s="30" t="str">
        <f>IF(Afrapportering!U893="","",Afrapportering!U893)</f>
        <v/>
      </c>
      <c r="V912" s="52" t="str">
        <f>IF(Afrapportering!V893="","",Afrapportering!V893)</f>
        <v/>
      </c>
      <c r="W912" s="30" t="str">
        <f>IF(Afrapportering!W893="","",Afrapportering!W893)</f>
        <v/>
      </c>
      <c r="X912" s="52" t="str">
        <f>IF(Afrapportering!X893="","",Afrapportering!X893)</f>
        <v/>
      </c>
      <c r="Y912" s="30" t="str">
        <f>IF(Afrapportering!Y893="","",Afrapportering!Y893)</f>
        <v/>
      </c>
      <c r="Z912" s="52" t="str">
        <f>IFERROR(MAX(IF(OR(V912="",X912=""),"",IF(AND(AND(MONTH(F912)&gt;=7,MONTH(F912)&lt;8),AND(MONTH(H912)&gt;=7,MONTH(H912)&lt;8)),(NETWORKDAYS(F912,H912,Lister!$D$7:$D$13)-V912)*T912/NETWORKDAYS(Lister!$D$19,Lister!$E$19,Lister!$D$7:$D$13),IF(AND(AND(MONTH(F912)&gt;=7,MONTH(F912)&lt;8),MONTH(H912)&gt;7),(NETWORKDAYS(F912,Lister!$E$19,Lister!$D$7:$D$13)-V912)*T912/NETWORKDAYS(Lister!$D$19,Lister!$E$19,Lister!$D$7:$D$13),IF(MONTH(F912)&gt;7,0)))),0),"")</f>
        <v/>
      </c>
      <c r="AA912" s="30" t="str">
        <f>IF(Afrapportering!AA893="","",Afrapportering!AA893)</f>
        <v/>
      </c>
      <c r="AB912" s="52" t="str">
        <f>IFERROR(MAX(IF(OR(V912="",X912=""),"",IF(AND(AND(MONTH(F912)&gt;=8,MONTH(F912)&lt;9),AND(MONTH(H912)&gt;=8,MONTH(H912)&lt;9)),(NETWORKDAYS(F912,H912,Lister!$D$7:$D$13)-X912)*T912/NETWORKDAYS(Lister!$D$20,Lister!$E$20,Lister!$D$7:$D$13),IF(AND(MONTH(F912)=7,MONTH(H912)=8),(NETWORKDAYS(Lister!$D$20,H912,Lister!$D$7:$D$13)-X912)*T912/NETWORKDAYS(Lister!$D$20,Lister!$E$20,Lister!$D$7:$D$13),IF(AND(MONTH(F912)=7,MONTH(H912)=7),0)))),0),"")</f>
        <v/>
      </c>
      <c r="AC912" s="30" t="str">
        <f>IF(Afrapportering!AC893="","",Afrapportering!AC893)</f>
        <v/>
      </c>
      <c r="AD912" s="52" t="str">
        <f t="shared" si="111"/>
        <v/>
      </c>
      <c r="AE912" s="52" t="str">
        <f t="shared" si="112"/>
        <v/>
      </c>
      <c r="AF912" s="30" t="str">
        <f t="shared" si="113"/>
        <v/>
      </c>
      <c r="AG912" s="30" t="str">
        <f t="shared" si="114"/>
        <v/>
      </c>
      <c r="AH912" s="3" t="str">
        <f t="shared" si="115"/>
        <v/>
      </c>
    </row>
    <row r="913" spans="1:34" x14ac:dyDescent="0.25">
      <c r="A913" s="13" t="str">
        <f>+Afrapportering!A894</f>
        <v/>
      </c>
      <c r="B913" s="13" t="str">
        <f>+Afrapportering!B894</f>
        <v/>
      </c>
      <c r="C913" s="13" t="str">
        <f>+Afrapportering!C894</f>
        <v/>
      </c>
      <c r="D913" s="13" t="str">
        <f>+Afrapportering!D894</f>
        <v/>
      </c>
      <c r="E913" s="14" t="str">
        <f>+Afrapportering!E894</f>
        <v/>
      </c>
      <c r="F913" s="139" t="str">
        <f>IF(Afrapportering!F894 = "", "",Afrapportering!F894)</f>
        <v/>
      </c>
      <c r="G913" s="14" t="str">
        <f>+Afrapportering!G894</f>
        <v/>
      </c>
      <c r="H913" s="139" t="str">
        <f>IF(Afrapportering!H894 = "","",Afrapportering!H894)</f>
        <v/>
      </c>
      <c r="I913" s="140" t="str">
        <f>+Afrapportering!I894</f>
        <v/>
      </c>
      <c r="J913" s="13" t="str">
        <f>+Afrapportering!J894</f>
        <v/>
      </c>
      <c r="K913" s="32" t="str">
        <f t="shared" si="108"/>
        <v/>
      </c>
      <c r="L913" s="31" t="str">
        <f>IF(Ansøgning!J899="","",Ansøgning!J899)</f>
        <v/>
      </c>
      <c r="M913" s="134" t="str">
        <f>IF(Afrapportering!M894="","",Afrapportering!M894)</f>
        <v/>
      </c>
      <c r="N913" s="31" t="str">
        <f>IF(Ansøgning!K899="","",Ansøgning!K899)</f>
        <v/>
      </c>
      <c r="O913" s="134">
        <f>IF(Afrapportering!O894="",,Afrapportering!O894)</f>
        <v>0</v>
      </c>
      <c r="P913" s="15" t="str">
        <f>IF(Ansøgning!L899="","",Ansøgning!L899)</f>
        <v/>
      </c>
      <c r="Q913" s="15" t="str">
        <f t="shared" si="109"/>
        <v/>
      </c>
      <c r="R913" s="15"/>
      <c r="S913" s="15" t="str">
        <f>IF(Afrapportering!S894="","",Afrapportering!S894)</f>
        <v/>
      </c>
      <c r="T913" s="31" t="str">
        <f t="shared" si="110"/>
        <v/>
      </c>
      <c r="U913" s="30" t="str">
        <f>IF(Afrapportering!U894="","",Afrapportering!U894)</f>
        <v/>
      </c>
      <c r="V913" s="52" t="str">
        <f>IF(Afrapportering!V894="","",Afrapportering!V894)</f>
        <v/>
      </c>
      <c r="W913" s="30" t="str">
        <f>IF(Afrapportering!W894="","",Afrapportering!W894)</f>
        <v/>
      </c>
      <c r="X913" s="52" t="str">
        <f>IF(Afrapportering!X894="","",Afrapportering!X894)</f>
        <v/>
      </c>
      <c r="Y913" s="30" t="str">
        <f>IF(Afrapportering!Y894="","",Afrapportering!Y894)</f>
        <v/>
      </c>
      <c r="Z913" s="52" t="str">
        <f>IFERROR(MAX(IF(OR(V913="",X913=""),"",IF(AND(AND(MONTH(F913)&gt;=7,MONTH(F913)&lt;8),AND(MONTH(H913)&gt;=7,MONTH(H913)&lt;8)),(NETWORKDAYS(F913,H913,Lister!$D$7:$D$13)-V913)*T913/NETWORKDAYS(Lister!$D$19,Lister!$E$19,Lister!$D$7:$D$13),IF(AND(AND(MONTH(F913)&gt;=7,MONTH(F913)&lt;8),MONTH(H913)&gt;7),(NETWORKDAYS(F913,Lister!$E$19,Lister!$D$7:$D$13)-V913)*T913/NETWORKDAYS(Lister!$D$19,Lister!$E$19,Lister!$D$7:$D$13),IF(MONTH(F913)&gt;7,0)))),0),"")</f>
        <v/>
      </c>
      <c r="AA913" s="30" t="str">
        <f>IF(Afrapportering!AA894="","",Afrapportering!AA894)</f>
        <v/>
      </c>
      <c r="AB913" s="52" t="str">
        <f>IFERROR(MAX(IF(OR(V913="",X913=""),"",IF(AND(AND(MONTH(F913)&gt;=8,MONTH(F913)&lt;9),AND(MONTH(H913)&gt;=8,MONTH(H913)&lt;9)),(NETWORKDAYS(F913,H913,Lister!$D$7:$D$13)-X913)*T913/NETWORKDAYS(Lister!$D$20,Lister!$E$20,Lister!$D$7:$D$13),IF(AND(MONTH(F913)=7,MONTH(H913)=8),(NETWORKDAYS(Lister!$D$20,H913,Lister!$D$7:$D$13)-X913)*T913/NETWORKDAYS(Lister!$D$20,Lister!$E$20,Lister!$D$7:$D$13),IF(AND(MONTH(F913)=7,MONTH(H913)=7),0)))),0),"")</f>
        <v/>
      </c>
      <c r="AC913" s="30" t="str">
        <f>IF(Afrapportering!AC894="","",Afrapportering!AC894)</f>
        <v/>
      </c>
      <c r="AD913" s="52" t="str">
        <f t="shared" si="111"/>
        <v/>
      </c>
      <c r="AE913" s="52" t="str">
        <f t="shared" si="112"/>
        <v/>
      </c>
      <c r="AF913" s="30" t="str">
        <f t="shared" si="113"/>
        <v/>
      </c>
      <c r="AG913" s="30" t="str">
        <f t="shared" si="114"/>
        <v/>
      </c>
      <c r="AH913" s="3" t="str">
        <f t="shared" si="115"/>
        <v/>
      </c>
    </row>
    <row r="914" spans="1:34" x14ac:dyDescent="0.25">
      <c r="A914" s="13" t="str">
        <f>+Afrapportering!A895</f>
        <v/>
      </c>
      <c r="B914" s="13" t="str">
        <f>+Afrapportering!B895</f>
        <v/>
      </c>
      <c r="C914" s="13" t="str">
        <f>+Afrapportering!C895</f>
        <v/>
      </c>
      <c r="D914" s="13" t="str">
        <f>+Afrapportering!D895</f>
        <v/>
      </c>
      <c r="E914" s="14" t="str">
        <f>+Afrapportering!E895</f>
        <v/>
      </c>
      <c r="F914" s="139" t="str">
        <f>IF(Afrapportering!F895 = "", "",Afrapportering!F895)</f>
        <v/>
      </c>
      <c r="G914" s="14" t="str">
        <f>+Afrapportering!G895</f>
        <v/>
      </c>
      <c r="H914" s="139" t="str">
        <f>IF(Afrapportering!H895 = "","",Afrapportering!H895)</f>
        <v/>
      </c>
      <c r="I914" s="140" t="str">
        <f>+Afrapportering!I895</f>
        <v/>
      </c>
      <c r="J914" s="13" t="str">
        <f>+Afrapportering!J895</f>
        <v/>
      </c>
      <c r="K914" s="32" t="str">
        <f t="shared" si="108"/>
        <v/>
      </c>
      <c r="L914" s="31" t="str">
        <f>IF(Ansøgning!J900="","",Ansøgning!J900)</f>
        <v/>
      </c>
      <c r="M914" s="134" t="str">
        <f>IF(Afrapportering!M895="","",Afrapportering!M895)</f>
        <v/>
      </c>
      <c r="N914" s="31" t="str">
        <f>IF(Ansøgning!K900="","",Ansøgning!K900)</f>
        <v/>
      </c>
      <c r="O914" s="134">
        <f>IF(Afrapportering!O895="",,Afrapportering!O895)</f>
        <v>0</v>
      </c>
      <c r="P914" s="15" t="str">
        <f>IF(Ansøgning!L900="","",Ansøgning!L900)</f>
        <v/>
      </c>
      <c r="Q914" s="15" t="str">
        <f t="shared" si="109"/>
        <v/>
      </c>
      <c r="R914" s="15"/>
      <c r="S914" s="15" t="str">
        <f>IF(Afrapportering!S895="","",Afrapportering!S895)</f>
        <v/>
      </c>
      <c r="T914" s="31" t="str">
        <f t="shared" si="110"/>
        <v/>
      </c>
      <c r="U914" s="30" t="str">
        <f>IF(Afrapportering!U895="","",Afrapportering!U895)</f>
        <v/>
      </c>
      <c r="V914" s="52" t="str">
        <f>IF(Afrapportering!V895="","",Afrapportering!V895)</f>
        <v/>
      </c>
      <c r="W914" s="30" t="str">
        <f>IF(Afrapportering!W895="","",Afrapportering!W895)</f>
        <v/>
      </c>
      <c r="X914" s="52" t="str">
        <f>IF(Afrapportering!X895="","",Afrapportering!X895)</f>
        <v/>
      </c>
      <c r="Y914" s="30" t="str">
        <f>IF(Afrapportering!Y895="","",Afrapportering!Y895)</f>
        <v/>
      </c>
      <c r="Z914" s="52" t="str">
        <f>IFERROR(MAX(IF(OR(V914="",X914=""),"",IF(AND(AND(MONTH(F914)&gt;=7,MONTH(F914)&lt;8),AND(MONTH(H914)&gt;=7,MONTH(H914)&lt;8)),(NETWORKDAYS(F914,H914,Lister!$D$7:$D$13)-V914)*T914/NETWORKDAYS(Lister!$D$19,Lister!$E$19,Lister!$D$7:$D$13),IF(AND(AND(MONTH(F914)&gt;=7,MONTH(F914)&lt;8),MONTH(H914)&gt;7),(NETWORKDAYS(F914,Lister!$E$19,Lister!$D$7:$D$13)-V914)*T914/NETWORKDAYS(Lister!$D$19,Lister!$E$19,Lister!$D$7:$D$13),IF(MONTH(F914)&gt;7,0)))),0),"")</f>
        <v/>
      </c>
      <c r="AA914" s="30" t="str">
        <f>IF(Afrapportering!AA895="","",Afrapportering!AA895)</f>
        <v/>
      </c>
      <c r="AB914" s="52" t="str">
        <f>IFERROR(MAX(IF(OR(V914="",X914=""),"",IF(AND(AND(MONTH(F914)&gt;=8,MONTH(F914)&lt;9),AND(MONTH(H914)&gt;=8,MONTH(H914)&lt;9)),(NETWORKDAYS(F914,H914,Lister!$D$7:$D$13)-X914)*T914/NETWORKDAYS(Lister!$D$20,Lister!$E$20,Lister!$D$7:$D$13),IF(AND(MONTH(F914)=7,MONTH(H914)=8),(NETWORKDAYS(Lister!$D$20,H914,Lister!$D$7:$D$13)-X914)*T914/NETWORKDAYS(Lister!$D$20,Lister!$E$20,Lister!$D$7:$D$13),IF(AND(MONTH(F914)=7,MONTH(H914)=7),0)))),0),"")</f>
        <v/>
      </c>
      <c r="AC914" s="30" t="str">
        <f>IF(Afrapportering!AC895="","",Afrapportering!AC895)</f>
        <v/>
      </c>
      <c r="AD914" s="52" t="str">
        <f t="shared" si="111"/>
        <v/>
      </c>
      <c r="AE914" s="52" t="str">
        <f t="shared" si="112"/>
        <v/>
      </c>
      <c r="AF914" s="30" t="str">
        <f t="shared" si="113"/>
        <v/>
      </c>
      <c r="AG914" s="30" t="str">
        <f t="shared" si="114"/>
        <v/>
      </c>
      <c r="AH914" s="3" t="str">
        <f t="shared" si="115"/>
        <v/>
      </c>
    </row>
    <row r="915" spans="1:34" x14ac:dyDescent="0.25">
      <c r="A915" s="13" t="str">
        <f>+Afrapportering!A896</f>
        <v/>
      </c>
      <c r="B915" s="13" t="str">
        <f>+Afrapportering!B896</f>
        <v/>
      </c>
      <c r="C915" s="13" t="str">
        <f>+Afrapportering!C896</f>
        <v/>
      </c>
      <c r="D915" s="13" t="str">
        <f>+Afrapportering!D896</f>
        <v/>
      </c>
      <c r="E915" s="14" t="str">
        <f>+Afrapportering!E896</f>
        <v/>
      </c>
      <c r="F915" s="139" t="str">
        <f>IF(Afrapportering!F896 = "", "",Afrapportering!F896)</f>
        <v/>
      </c>
      <c r="G915" s="14" t="str">
        <f>+Afrapportering!G896</f>
        <v/>
      </c>
      <c r="H915" s="139" t="str">
        <f>IF(Afrapportering!H896 = "","",Afrapportering!H896)</f>
        <v/>
      </c>
      <c r="I915" s="140" t="str">
        <f>+Afrapportering!I896</f>
        <v/>
      </c>
      <c r="J915" s="13" t="str">
        <f>+Afrapportering!J896</f>
        <v/>
      </c>
      <c r="K915" s="32" t="str">
        <f t="shared" si="108"/>
        <v/>
      </c>
      <c r="L915" s="31" t="str">
        <f>IF(Ansøgning!J901="","",Ansøgning!J901)</f>
        <v/>
      </c>
      <c r="M915" s="134" t="str">
        <f>IF(Afrapportering!M896="","",Afrapportering!M896)</f>
        <v/>
      </c>
      <c r="N915" s="31" t="str">
        <f>IF(Ansøgning!K901="","",Ansøgning!K901)</f>
        <v/>
      </c>
      <c r="O915" s="134">
        <f>IF(Afrapportering!O896="",,Afrapportering!O896)</f>
        <v>0</v>
      </c>
      <c r="P915" s="15" t="str">
        <f>IF(Ansøgning!L901="","",Ansøgning!L901)</f>
        <v/>
      </c>
      <c r="Q915" s="15" t="str">
        <f t="shared" si="109"/>
        <v/>
      </c>
      <c r="R915" s="15"/>
      <c r="S915" s="15" t="str">
        <f>IF(Afrapportering!S896="","",Afrapportering!S896)</f>
        <v/>
      </c>
      <c r="T915" s="31" t="str">
        <f t="shared" si="110"/>
        <v/>
      </c>
      <c r="U915" s="30" t="str">
        <f>IF(Afrapportering!U896="","",Afrapportering!U896)</f>
        <v/>
      </c>
      <c r="V915" s="52" t="str">
        <f>IF(Afrapportering!V896="","",Afrapportering!V896)</f>
        <v/>
      </c>
      <c r="W915" s="30" t="str">
        <f>IF(Afrapportering!W896="","",Afrapportering!W896)</f>
        <v/>
      </c>
      <c r="X915" s="52" t="str">
        <f>IF(Afrapportering!X896="","",Afrapportering!X896)</f>
        <v/>
      </c>
      <c r="Y915" s="30" t="str">
        <f>IF(Afrapportering!Y896="","",Afrapportering!Y896)</f>
        <v/>
      </c>
      <c r="Z915" s="52" t="str">
        <f>IFERROR(MAX(IF(OR(V915="",X915=""),"",IF(AND(AND(MONTH(F915)&gt;=7,MONTH(F915)&lt;8),AND(MONTH(H915)&gt;=7,MONTH(H915)&lt;8)),(NETWORKDAYS(F915,H915,Lister!$D$7:$D$13)-V915)*T915/NETWORKDAYS(Lister!$D$19,Lister!$E$19,Lister!$D$7:$D$13),IF(AND(AND(MONTH(F915)&gt;=7,MONTH(F915)&lt;8),MONTH(H915)&gt;7),(NETWORKDAYS(F915,Lister!$E$19,Lister!$D$7:$D$13)-V915)*T915/NETWORKDAYS(Lister!$D$19,Lister!$E$19,Lister!$D$7:$D$13),IF(MONTH(F915)&gt;7,0)))),0),"")</f>
        <v/>
      </c>
      <c r="AA915" s="30" t="str">
        <f>IF(Afrapportering!AA896="","",Afrapportering!AA896)</f>
        <v/>
      </c>
      <c r="AB915" s="52" t="str">
        <f>IFERROR(MAX(IF(OR(V915="",X915=""),"",IF(AND(AND(MONTH(F915)&gt;=8,MONTH(F915)&lt;9),AND(MONTH(H915)&gt;=8,MONTH(H915)&lt;9)),(NETWORKDAYS(F915,H915,Lister!$D$7:$D$13)-X915)*T915/NETWORKDAYS(Lister!$D$20,Lister!$E$20,Lister!$D$7:$D$13),IF(AND(MONTH(F915)=7,MONTH(H915)=8),(NETWORKDAYS(Lister!$D$20,H915,Lister!$D$7:$D$13)-X915)*T915/NETWORKDAYS(Lister!$D$20,Lister!$E$20,Lister!$D$7:$D$13),IF(AND(MONTH(F915)=7,MONTH(H915)=7),0)))),0),"")</f>
        <v/>
      </c>
      <c r="AC915" s="30" t="str">
        <f>IF(Afrapportering!AC896="","",Afrapportering!AC896)</f>
        <v/>
      </c>
      <c r="AD915" s="52" t="str">
        <f t="shared" si="111"/>
        <v/>
      </c>
      <c r="AE915" s="52" t="str">
        <f t="shared" si="112"/>
        <v/>
      </c>
      <c r="AF915" s="30" t="str">
        <f t="shared" si="113"/>
        <v/>
      </c>
      <c r="AG915" s="30" t="str">
        <f t="shared" si="114"/>
        <v/>
      </c>
      <c r="AH915" s="3" t="str">
        <f t="shared" si="115"/>
        <v/>
      </c>
    </row>
    <row r="916" spans="1:34" x14ac:dyDescent="0.25">
      <c r="A916" s="13" t="str">
        <f>+Afrapportering!A897</f>
        <v/>
      </c>
      <c r="B916" s="13" t="str">
        <f>+Afrapportering!B897</f>
        <v/>
      </c>
      <c r="C916" s="13" t="str">
        <f>+Afrapportering!C897</f>
        <v/>
      </c>
      <c r="D916" s="13" t="str">
        <f>+Afrapportering!D897</f>
        <v/>
      </c>
      <c r="E916" s="14" t="str">
        <f>+Afrapportering!E897</f>
        <v/>
      </c>
      <c r="F916" s="139" t="str">
        <f>IF(Afrapportering!F897 = "", "",Afrapportering!F897)</f>
        <v/>
      </c>
      <c r="G916" s="14" t="str">
        <f>+Afrapportering!G897</f>
        <v/>
      </c>
      <c r="H916" s="139" t="str">
        <f>IF(Afrapportering!H897 = "","",Afrapportering!H897)</f>
        <v/>
      </c>
      <c r="I916" s="140" t="str">
        <f>+Afrapportering!I897</f>
        <v/>
      </c>
      <c r="J916" s="13" t="str">
        <f>+Afrapportering!J897</f>
        <v/>
      </c>
      <c r="K916" s="32" t="str">
        <f t="shared" si="108"/>
        <v/>
      </c>
      <c r="L916" s="31" t="str">
        <f>IF(Ansøgning!J902="","",Ansøgning!J902)</f>
        <v/>
      </c>
      <c r="M916" s="134" t="str">
        <f>IF(Afrapportering!M897="","",Afrapportering!M897)</f>
        <v/>
      </c>
      <c r="N916" s="31" t="str">
        <f>IF(Ansøgning!K902="","",Ansøgning!K902)</f>
        <v/>
      </c>
      <c r="O916" s="134">
        <f>IF(Afrapportering!O897="",,Afrapportering!O897)</f>
        <v>0</v>
      </c>
      <c r="P916" s="15" t="str">
        <f>IF(Ansøgning!L902="","",Ansøgning!L902)</f>
        <v/>
      </c>
      <c r="Q916" s="15" t="str">
        <f t="shared" si="109"/>
        <v/>
      </c>
      <c r="R916" s="15"/>
      <c r="S916" s="15" t="str">
        <f>IF(Afrapportering!S897="","",Afrapportering!S897)</f>
        <v/>
      </c>
      <c r="T916" s="31" t="str">
        <f t="shared" si="110"/>
        <v/>
      </c>
      <c r="U916" s="30" t="str">
        <f>IF(Afrapportering!U897="","",Afrapportering!U897)</f>
        <v/>
      </c>
      <c r="V916" s="52" t="str">
        <f>IF(Afrapportering!V897="","",Afrapportering!V897)</f>
        <v/>
      </c>
      <c r="W916" s="30" t="str">
        <f>IF(Afrapportering!W897="","",Afrapportering!W897)</f>
        <v/>
      </c>
      <c r="X916" s="52" t="str">
        <f>IF(Afrapportering!X897="","",Afrapportering!X897)</f>
        <v/>
      </c>
      <c r="Y916" s="30" t="str">
        <f>IF(Afrapportering!Y897="","",Afrapportering!Y897)</f>
        <v/>
      </c>
      <c r="Z916" s="52" t="str">
        <f>IFERROR(MAX(IF(OR(V916="",X916=""),"",IF(AND(AND(MONTH(F916)&gt;=7,MONTH(F916)&lt;8),AND(MONTH(H916)&gt;=7,MONTH(H916)&lt;8)),(NETWORKDAYS(F916,H916,Lister!$D$7:$D$13)-V916)*T916/NETWORKDAYS(Lister!$D$19,Lister!$E$19,Lister!$D$7:$D$13),IF(AND(AND(MONTH(F916)&gt;=7,MONTH(F916)&lt;8),MONTH(H916)&gt;7),(NETWORKDAYS(F916,Lister!$E$19,Lister!$D$7:$D$13)-V916)*T916/NETWORKDAYS(Lister!$D$19,Lister!$E$19,Lister!$D$7:$D$13),IF(MONTH(F916)&gt;7,0)))),0),"")</f>
        <v/>
      </c>
      <c r="AA916" s="30" t="str">
        <f>IF(Afrapportering!AA897="","",Afrapportering!AA897)</f>
        <v/>
      </c>
      <c r="AB916" s="52" t="str">
        <f>IFERROR(MAX(IF(OR(V916="",X916=""),"",IF(AND(AND(MONTH(F916)&gt;=8,MONTH(F916)&lt;9),AND(MONTH(H916)&gt;=8,MONTH(H916)&lt;9)),(NETWORKDAYS(F916,H916,Lister!$D$7:$D$13)-X916)*T916/NETWORKDAYS(Lister!$D$20,Lister!$E$20,Lister!$D$7:$D$13),IF(AND(MONTH(F916)=7,MONTH(H916)=8),(NETWORKDAYS(Lister!$D$20,H916,Lister!$D$7:$D$13)-X916)*T916/NETWORKDAYS(Lister!$D$20,Lister!$E$20,Lister!$D$7:$D$13),IF(AND(MONTH(F916)=7,MONTH(H916)=7),0)))),0),"")</f>
        <v/>
      </c>
      <c r="AC916" s="30" t="str">
        <f>IF(Afrapportering!AC897="","",Afrapportering!AC897)</f>
        <v/>
      </c>
      <c r="AD916" s="52" t="str">
        <f t="shared" si="111"/>
        <v/>
      </c>
      <c r="AE916" s="52" t="str">
        <f t="shared" si="112"/>
        <v/>
      </c>
      <c r="AF916" s="30" t="str">
        <f t="shared" si="113"/>
        <v/>
      </c>
      <c r="AG916" s="30" t="str">
        <f t="shared" si="114"/>
        <v/>
      </c>
      <c r="AH916" s="3" t="str">
        <f t="shared" si="115"/>
        <v/>
      </c>
    </row>
    <row r="917" spans="1:34" x14ac:dyDescent="0.25">
      <c r="A917" s="13" t="str">
        <f>+Afrapportering!A898</f>
        <v/>
      </c>
      <c r="B917" s="13" t="str">
        <f>+Afrapportering!B898</f>
        <v/>
      </c>
      <c r="C917" s="13" t="str">
        <f>+Afrapportering!C898</f>
        <v/>
      </c>
      <c r="D917" s="13" t="str">
        <f>+Afrapportering!D898</f>
        <v/>
      </c>
      <c r="E917" s="14" t="str">
        <f>+Afrapportering!E898</f>
        <v/>
      </c>
      <c r="F917" s="139" t="str">
        <f>IF(Afrapportering!F898 = "", "",Afrapportering!F898)</f>
        <v/>
      </c>
      <c r="G917" s="14" t="str">
        <f>+Afrapportering!G898</f>
        <v/>
      </c>
      <c r="H917" s="139" t="str">
        <f>IF(Afrapportering!H898 = "","",Afrapportering!H898)</f>
        <v/>
      </c>
      <c r="I917" s="140" t="str">
        <f>+Afrapportering!I898</f>
        <v/>
      </c>
      <c r="J917" s="13" t="str">
        <f>+Afrapportering!J898</f>
        <v/>
      </c>
      <c r="K917" s="32" t="str">
        <f t="shared" si="108"/>
        <v/>
      </c>
      <c r="L917" s="31" t="str">
        <f>IF(Ansøgning!J903="","",Ansøgning!J903)</f>
        <v/>
      </c>
      <c r="M917" s="134" t="str">
        <f>IF(Afrapportering!M898="","",Afrapportering!M898)</f>
        <v/>
      </c>
      <c r="N917" s="31" t="str">
        <f>IF(Ansøgning!K903="","",Ansøgning!K903)</f>
        <v/>
      </c>
      <c r="O917" s="134">
        <f>IF(Afrapportering!O898="",,Afrapportering!O898)</f>
        <v>0</v>
      </c>
      <c r="P917" s="15" t="str">
        <f>IF(Ansøgning!L903="","",Ansøgning!L903)</f>
        <v/>
      </c>
      <c r="Q917" s="15" t="str">
        <f t="shared" si="109"/>
        <v/>
      </c>
      <c r="R917" s="15"/>
      <c r="S917" s="15" t="str">
        <f>IF(Afrapportering!S898="","",Afrapportering!S898)</f>
        <v/>
      </c>
      <c r="T917" s="31" t="str">
        <f t="shared" si="110"/>
        <v/>
      </c>
      <c r="U917" s="30" t="str">
        <f>IF(Afrapportering!U898="","",Afrapportering!U898)</f>
        <v/>
      </c>
      <c r="V917" s="52" t="str">
        <f>IF(Afrapportering!V898="","",Afrapportering!V898)</f>
        <v/>
      </c>
      <c r="W917" s="30" t="str">
        <f>IF(Afrapportering!W898="","",Afrapportering!W898)</f>
        <v/>
      </c>
      <c r="X917" s="52" t="str">
        <f>IF(Afrapportering!X898="","",Afrapportering!X898)</f>
        <v/>
      </c>
      <c r="Y917" s="30" t="str">
        <f>IF(Afrapportering!Y898="","",Afrapportering!Y898)</f>
        <v/>
      </c>
      <c r="Z917" s="52" t="str">
        <f>IFERROR(MAX(IF(OR(V917="",X917=""),"",IF(AND(AND(MONTH(F917)&gt;=7,MONTH(F917)&lt;8),AND(MONTH(H917)&gt;=7,MONTH(H917)&lt;8)),(NETWORKDAYS(F917,H917,Lister!$D$7:$D$13)-V917)*T917/NETWORKDAYS(Lister!$D$19,Lister!$E$19,Lister!$D$7:$D$13),IF(AND(AND(MONTH(F917)&gt;=7,MONTH(F917)&lt;8),MONTH(H917)&gt;7),(NETWORKDAYS(F917,Lister!$E$19,Lister!$D$7:$D$13)-V917)*T917/NETWORKDAYS(Lister!$D$19,Lister!$E$19,Lister!$D$7:$D$13),IF(MONTH(F917)&gt;7,0)))),0),"")</f>
        <v/>
      </c>
      <c r="AA917" s="30" t="str">
        <f>IF(Afrapportering!AA898="","",Afrapportering!AA898)</f>
        <v/>
      </c>
      <c r="AB917" s="52" t="str">
        <f>IFERROR(MAX(IF(OR(V917="",X917=""),"",IF(AND(AND(MONTH(F917)&gt;=8,MONTH(F917)&lt;9),AND(MONTH(H917)&gt;=8,MONTH(H917)&lt;9)),(NETWORKDAYS(F917,H917,Lister!$D$7:$D$13)-X917)*T917/NETWORKDAYS(Lister!$D$20,Lister!$E$20,Lister!$D$7:$D$13),IF(AND(MONTH(F917)=7,MONTH(H917)=8),(NETWORKDAYS(Lister!$D$20,H917,Lister!$D$7:$D$13)-X917)*T917/NETWORKDAYS(Lister!$D$20,Lister!$E$20,Lister!$D$7:$D$13),IF(AND(MONTH(F917)=7,MONTH(H917)=7),0)))),0),"")</f>
        <v/>
      </c>
      <c r="AC917" s="30" t="str">
        <f>IF(Afrapportering!AC898="","",Afrapportering!AC898)</f>
        <v/>
      </c>
      <c r="AD917" s="52" t="str">
        <f t="shared" si="111"/>
        <v/>
      </c>
      <c r="AE917" s="52" t="str">
        <f t="shared" si="112"/>
        <v/>
      </c>
      <c r="AF917" s="30" t="str">
        <f t="shared" si="113"/>
        <v/>
      </c>
      <c r="AG917" s="30" t="str">
        <f t="shared" si="114"/>
        <v/>
      </c>
      <c r="AH917" s="3" t="str">
        <f t="shared" si="115"/>
        <v/>
      </c>
    </row>
    <row r="918" spans="1:34" x14ac:dyDescent="0.25">
      <c r="A918" s="13" t="str">
        <f>+Afrapportering!A899</f>
        <v/>
      </c>
      <c r="B918" s="13" t="str">
        <f>+Afrapportering!B899</f>
        <v/>
      </c>
      <c r="C918" s="13" t="str">
        <f>+Afrapportering!C899</f>
        <v/>
      </c>
      <c r="D918" s="13" t="str">
        <f>+Afrapportering!D899</f>
        <v/>
      </c>
      <c r="E918" s="14" t="str">
        <f>+Afrapportering!E899</f>
        <v/>
      </c>
      <c r="F918" s="139" t="str">
        <f>IF(Afrapportering!F899 = "", "",Afrapportering!F899)</f>
        <v/>
      </c>
      <c r="G918" s="14" t="str">
        <f>+Afrapportering!G899</f>
        <v/>
      </c>
      <c r="H918" s="139" t="str">
        <f>IF(Afrapportering!H899 = "","",Afrapportering!H899)</f>
        <v/>
      </c>
      <c r="I918" s="140" t="str">
        <f>+Afrapportering!I899</f>
        <v/>
      </c>
      <c r="J918" s="13" t="str">
        <f>+Afrapportering!J899</f>
        <v/>
      </c>
      <c r="K918" s="32" t="str">
        <f t="shared" si="108"/>
        <v/>
      </c>
      <c r="L918" s="31" t="str">
        <f>IF(Ansøgning!J904="","",Ansøgning!J904)</f>
        <v/>
      </c>
      <c r="M918" s="134" t="str">
        <f>IF(Afrapportering!M899="","",Afrapportering!M899)</f>
        <v/>
      </c>
      <c r="N918" s="31" t="str">
        <f>IF(Ansøgning!K904="","",Ansøgning!K904)</f>
        <v/>
      </c>
      <c r="O918" s="134">
        <f>IF(Afrapportering!O899="",,Afrapportering!O899)</f>
        <v>0</v>
      </c>
      <c r="P918" s="15" t="str">
        <f>IF(Ansøgning!L904="","",Ansøgning!L904)</f>
        <v/>
      </c>
      <c r="Q918" s="15" t="str">
        <f t="shared" si="109"/>
        <v/>
      </c>
      <c r="R918" s="15"/>
      <c r="S918" s="15" t="str">
        <f>IF(Afrapportering!S899="","",Afrapportering!S899)</f>
        <v/>
      </c>
      <c r="T918" s="31" t="str">
        <f t="shared" si="110"/>
        <v/>
      </c>
      <c r="U918" s="30" t="str">
        <f>IF(Afrapportering!U899="","",Afrapportering!U899)</f>
        <v/>
      </c>
      <c r="V918" s="52" t="str">
        <f>IF(Afrapportering!V899="","",Afrapportering!V899)</f>
        <v/>
      </c>
      <c r="W918" s="30" t="str">
        <f>IF(Afrapportering!W899="","",Afrapportering!W899)</f>
        <v/>
      </c>
      <c r="X918" s="52" t="str">
        <f>IF(Afrapportering!X899="","",Afrapportering!X899)</f>
        <v/>
      </c>
      <c r="Y918" s="30" t="str">
        <f>IF(Afrapportering!Y899="","",Afrapportering!Y899)</f>
        <v/>
      </c>
      <c r="Z918" s="52" t="str">
        <f>IFERROR(MAX(IF(OR(V918="",X918=""),"",IF(AND(AND(MONTH(F918)&gt;=7,MONTH(F918)&lt;8),AND(MONTH(H918)&gt;=7,MONTH(H918)&lt;8)),(NETWORKDAYS(F918,H918,Lister!$D$7:$D$13)-V918)*T918/NETWORKDAYS(Lister!$D$19,Lister!$E$19,Lister!$D$7:$D$13),IF(AND(AND(MONTH(F918)&gt;=7,MONTH(F918)&lt;8),MONTH(H918)&gt;7),(NETWORKDAYS(F918,Lister!$E$19,Lister!$D$7:$D$13)-V918)*T918/NETWORKDAYS(Lister!$D$19,Lister!$E$19,Lister!$D$7:$D$13),IF(MONTH(F918)&gt;7,0)))),0),"")</f>
        <v/>
      </c>
      <c r="AA918" s="30" t="str">
        <f>IF(Afrapportering!AA899="","",Afrapportering!AA899)</f>
        <v/>
      </c>
      <c r="AB918" s="52" t="str">
        <f>IFERROR(MAX(IF(OR(V918="",X918=""),"",IF(AND(AND(MONTH(F918)&gt;=8,MONTH(F918)&lt;9),AND(MONTH(H918)&gt;=8,MONTH(H918)&lt;9)),(NETWORKDAYS(F918,H918,Lister!$D$7:$D$13)-X918)*T918/NETWORKDAYS(Lister!$D$20,Lister!$E$20,Lister!$D$7:$D$13),IF(AND(MONTH(F918)=7,MONTH(H918)=8),(NETWORKDAYS(Lister!$D$20,H918,Lister!$D$7:$D$13)-X918)*T918/NETWORKDAYS(Lister!$D$20,Lister!$E$20,Lister!$D$7:$D$13),IF(AND(MONTH(F918)=7,MONTH(H918)=7),0)))),0),"")</f>
        <v/>
      </c>
      <c r="AC918" s="30" t="str">
        <f>IF(Afrapportering!AC899="","",Afrapportering!AC899)</f>
        <v/>
      </c>
      <c r="AD918" s="52" t="str">
        <f t="shared" si="111"/>
        <v/>
      </c>
      <c r="AE918" s="52" t="str">
        <f t="shared" si="112"/>
        <v/>
      </c>
      <c r="AF918" s="30" t="str">
        <f t="shared" si="113"/>
        <v/>
      </c>
      <c r="AG918" s="30" t="str">
        <f t="shared" si="114"/>
        <v/>
      </c>
      <c r="AH918" s="3" t="str">
        <f t="shared" si="115"/>
        <v/>
      </c>
    </row>
    <row r="919" spans="1:34" x14ac:dyDescent="0.25">
      <c r="A919" s="13" t="str">
        <f>+Afrapportering!A900</f>
        <v/>
      </c>
      <c r="B919" s="13" t="str">
        <f>+Afrapportering!B900</f>
        <v/>
      </c>
      <c r="C919" s="13" t="str">
        <f>+Afrapportering!C900</f>
        <v/>
      </c>
      <c r="D919" s="13" t="str">
        <f>+Afrapportering!D900</f>
        <v/>
      </c>
      <c r="E919" s="14" t="str">
        <f>+Afrapportering!E900</f>
        <v/>
      </c>
      <c r="F919" s="139" t="str">
        <f>IF(Afrapportering!F900 = "", "",Afrapportering!F900)</f>
        <v/>
      </c>
      <c r="G919" s="14" t="str">
        <f>+Afrapportering!G900</f>
        <v/>
      </c>
      <c r="H919" s="139" t="str">
        <f>IF(Afrapportering!H900 = "","",Afrapportering!H900)</f>
        <v/>
      </c>
      <c r="I919" s="140" t="str">
        <f>+Afrapportering!I900</f>
        <v/>
      </c>
      <c r="J919" s="13" t="str">
        <f>+Afrapportering!J900</f>
        <v/>
      </c>
      <c r="K919" s="32" t="str">
        <f t="shared" si="108"/>
        <v/>
      </c>
      <c r="L919" s="31" t="str">
        <f>IF(Ansøgning!J905="","",Ansøgning!J905)</f>
        <v/>
      </c>
      <c r="M919" s="134" t="str">
        <f>IF(Afrapportering!M900="","",Afrapportering!M900)</f>
        <v/>
      </c>
      <c r="N919" s="31" t="str">
        <f>IF(Ansøgning!K905="","",Ansøgning!K905)</f>
        <v/>
      </c>
      <c r="O919" s="134">
        <f>IF(Afrapportering!O900="",,Afrapportering!O900)</f>
        <v>0</v>
      </c>
      <c r="P919" s="15" t="str">
        <f>IF(Ansøgning!L905="","",Ansøgning!L905)</f>
        <v/>
      </c>
      <c r="Q919" s="15" t="str">
        <f t="shared" si="109"/>
        <v/>
      </c>
      <c r="R919" s="15"/>
      <c r="S919" s="15" t="str">
        <f>IF(Afrapportering!S900="","",Afrapportering!S900)</f>
        <v/>
      </c>
      <c r="T919" s="31" t="str">
        <f t="shared" si="110"/>
        <v/>
      </c>
      <c r="U919" s="30" t="str">
        <f>IF(Afrapportering!U900="","",Afrapportering!U900)</f>
        <v/>
      </c>
      <c r="V919" s="52" t="str">
        <f>IF(Afrapportering!V900="","",Afrapportering!V900)</f>
        <v/>
      </c>
      <c r="W919" s="30" t="str">
        <f>IF(Afrapportering!W900="","",Afrapportering!W900)</f>
        <v/>
      </c>
      <c r="X919" s="52" t="str">
        <f>IF(Afrapportering!X900="","",Afrapportering!X900)</f>
        <v/>
      </c>
      <c r="Y919" s="30" t="str">
        <f>IF(Afrapportering!Y900="","",Afrapportering!Y900)</f>
        <v/>
      </c>
      <c r="Z919" s="52" t="str">
        <f>IFERROR(MAX(IF(OR(V919="",X919=""),"",IF(AND(AND(MONTH(F919)&gt;=7,MONTH(F919)&lt;8),AND(MONTH(H919)&gt;=7,MONTH(H919)&lt;8)),(NETWORKDAYS(F919,H919,Lister!$D$7:$D$13)-V919)*T919/NETWORKDAYS(Lister!$D$19,Lister!$E$19,Lister!$D$7:$D$13),IF(AND(AND(MONTH(F919)&gt;=7,MONTH(F919)&lt;8),MONTH(H919)&gt;7),(NETWORKDAYS(F919,Lister!$E$19,Lister!$D$7:$D$13)-V919)*T919/NETWORKDAYS(Lister!$D$19,Lister!$E$19,Lister!$D$7:$D$13),IF(MONTH(F919)&gt;7,0)))),0),"")</f>
        <v/>
      </c>
      <c r="AA919" s="30" t="str">
        <f>IF(Afrapportering!AA900="","",Afrapportering!AA900)</f>
        <v/>
      </c>
      <c r="AB919" s="52" t="str">
        <f>IFERROR(MAX(IF(OR(V919="",X919=""),"",IF(AND(AND(MONTH(F919)&gt;=8,MONTH(F919)&lt;9),AND(MONTH(H919)&gt;=8,MONTH(H919)&lt;9)),(NETWORKDAYS(F919,H919,Lister!$D$7:$D$13)-X919)*T919/NETWORKDAYS(Lister!$D$20,Lister!$E$20,Lister!$D$7:$D$13),IF(AND(MONTH(F919)=7,MONTH(H919)=8),(NETWORKDAYS(Lister!$D$20,H919,Lister!$D$7:$D$13)-X919)*T919/NETWORKDAYS(Lister!$D$20,Lister!$E$20,Lister!$D$7:$D$13),IF(AND(MONTH(F919)=7,MONTH(H919)=7),0)))),0),"")</f>
        <v/>
      </c>
      <c r="AC919" s="30" t="str">
        <f>IF(Afrapportering!AC900="","",Afrapportering!AC900)</f>
        <v/>
      </c>
      <c r="AD919" s="52" t="str">
        <f t="shared" si="111"/>
        <v/>
      </c>
      <c r="AE919" s="52" t="str">
        <f t="shared" si="112"/>
        <v/>
      </c>
      <c r="AF919" s="30" t="str">
        <f t="shared" si="113"/>
        <v/>
      </c>
      <c r="AG919" s="30" t="str">
        <f t="shared" si="114"/>
        <v/>
      </c>
      <c r="AH919" s="3" t="str">
        <f t="shared" si="115"/>
        <v/>
      </c>
    </row>
    <row r="920" spans="1:34" x14ac:dyDescent="0.25">
      <c r="A920" s="13" t="str">
        <f>+Afrapportering!A901</f>
        <v/>
      </c>
      <c r="B920" s="13" t="str">
        <f>+Afrapportering!B901</f>
        <v/>
      </c>
      <c r="C920" s="13" t="str">
        <f>+Afrapportering!C901</f>
        <v/>
      </c>
      <c r="D920" s="13" t="str">
        <f>+Afrapportering!D901</f>
        <v/>
      </c>
      <c r="E920" s="14" t="str">
        <f>+Afrapportering!E901</f>
        <v/>
      </c>
      <c r="F920" s="139" t="str">
        <f>IF(Afrapportering!F901 = "", "",Afrapportering!F901)</f>
        <v/>
      </c>
      <c r="G920" s="14" t="str">
        <f>+Afrapportering!G901</f>
        <v/>
      </c>
      <c r="H920" s="139" t="str">
        <f>IF(Afrapportering!H901 = "","",Afrapportering!H901)</f>
        <v/>
      </c>
      <c r="I920" s="140" t="str">
        <f>+Afrapportering!I901</f>
        <v/>
      </c>
      <c r="J920" s="13" t="str">
        <f>+Afrapportering!J901</f>
        <v/>
      </c>
      <c r="K920" s="32" t="str">
        <f t="shared" si="108"/>
        <v/>
      </c>
      <c r="L920" s="31" t="str">
        <f>IF(Ansøgning!J906="","",Ansøgning!J906)</f>
        <v/>
      </c>
      <c r="M920" s="134" t="str">
        <f>IF(Afrapportering!M901="","",Afrapportering!M901)</f>
        <v/>
      </c>
      <c r="N920" s="31" t="str">
        <f>IF(Ansøgning!K906="","",Ansøgning!K906)</f>
        <v/>
      </c>
      <c r="O920" s="134">
        <f>IF(Afrapportering!O901="",,Afrapportering!O901)</f>
        <v>0</v>
      </c>
      <c r="P920" s="15" t="str">
        <f>IF(Ansøgning!L906="","",Ansøgning!L906)</f>
        <v/>
      </c>
      <c r="Q920" s="15" t="str">
        <f t="shared" si="109"/>
        <v/>
      </c>
      <c r="R920" s="15"/>
      <c r="S920" s="15" t="str">
        <f>IF(Afrapportering!S901="","",Afrapportering!S901)</f>
        <v/>
      </c>
      <c r="T920" s="31" t="str">
        <f t="shared" si="110"/>
        <v/>
      </c>
      <c r="U920" s="30" t="str">
        <f>IF(Afrapportering!U901="","",Afrapportering!U901)</f>
        <v/>
      </c>
      <c r="V920" s="52" t="str">
        <f>IF(Afrapportering!V901="","",Afrapportering!V901)</f>
        <v/>
      </c>
      <c r="W920" s="30" t="str">
        <f>IF(Afrapportering!W901="","",Afrapportering!W901)</f>
        <v/>
      </c>
      <c r="X920" s="52" t="str">
        <f>IF(Afrapportering!X901="","",Afrapportering!X901)</f>
        <v/>
      </c>
      <c r="Y920" s="30" t="str">
        <f>IF(Afrapportering!Y901="","",Afrapportering!Y901)</f>
        <v/>
      </c>
      <c r="Z920" s="52" t="str">
        <f>IFERROR(MAX(IF(OR(V920="",X920=""),"",IF(AND(AND(MONTH(F920)&gt;=7,MONTH(F920)&lt;8),AND(MONTH(H920)&gt;=7,MONTH(H920)&lt;8)),(NETWORKDAYS(F920,H920,Lister!$D$7:$D$13)-V920)*T920/NETWORKDAYS(Lister!$D$19,Lister!$E$19,Lister!$D$7:$D$13),IF(AND(AND(MONTH(F920)&gt;=7,MONTH(F920)&lt;8),MONTH(H920)&gt;7),(NETWORKDAYS(F920,Lister!$E$19,Lister!$D$7:$D$13)-V920)*T920/NETWORKDAYS(Lister!$D$19,Lister!$E$19,Lister!$D$7:$D$13),IF(MONTH(F920)&gt;7,0)))),0),"")</f>
        <v/>
      </c>
      <c r="AA920" s="30" t="str">
        <f>IF(Afrapportering!AA901="","",Afrapportering!AA901)</f>
        <v/>
      </c>
      <c r="AB920" s="52" t="str">
        <f>IFERROR(MAX(IF(OR(V920="",X920=""),"",IF(AND(AND(MONTH(F920)&gt;=8,MONTH(F920)&lt;9),AND(MONTH(H920)&gt;=8,MONTH(H920)&lt;9)),(NETWORKDAYS(F920,H920,Lister!$D$7:$D$13)-X920)*T920/NETWORKDAYS(Lister!$D$20,Lister!$E$20,Lister!$D$7:$D$13),IF(AND(MONTH(F920)=7,MONTH(H920)=8),(NETWORKDAYS(Lister!$D$20,H920,Lister!$D$7:$D$13)-X920)*T920/NETWORKDAYS(Lister!$D$20,Lister!$E$20,Lister!$D$7:$D$13),IF(AND(MONTH(F920)=7,MONTH(H920)=7),0)))),0),"")</f>
        <v/>
      </c>
      <c r="AC920" s="30" t="str">
        <f>IF(Afrapportering!AC901="","",Afrapportering!AC901)</f>
        <v/>
      </c>
      <c r="AD920" s="52" t="str">
        <f t="shared" si="111"/>
        <v/>
      </c>
      <c r="AE920" s="52" t="str">
        <f t="shared" si="112"/>
        <v/>
      </c>
      <c r="AF920" s="30" t="str">
        <f t="shared" si="113"/>
        <v/>
      </c>
      <c r="AG920" s="30" t="str">
        <f t="shared" si="114"/>
        <v/>
      </c>
      <c r="AH920" s="3" t="str">
        <f t="shared" si="115"/>
        <v/>
      </c>
    </row>
    <row r="921" spans="1:34" x14ac:dyDescent="0.25">
      <c r="A921" s="13" t="str">
        <f>+Afrapportering!A902</f>
        <v/>
      </c>
      <c r="B921" s="13" t="str">
        <f>+Afrapportering!B902</f>
        <v/>
      </c>
      <c r="C921" s="13" t="str">
        <f>+Afrapportering!C902</f>
        <v/>
      </c>
      <c r="D921" s="13" t="str">
        <f>+Afrapportering!D902</f>
        <v/>
      </c>
      <c r="E921" s="14" t="str">
        <f>+Afrapportering!E902</f>
        <v/>
      </c>
      <c r="F921" s="139" t="str">
        <f>IF(Afrapportering!F902 = "", "",Afrapportering!F902)</f>
        <v/>
      </c>
      <c r="G921" s="14" t="str">
        <f>+Afrapportering!G902</f>
        <v/>
      </c>
      <c r="H921" s="139" t="str">
        <f>IF(Afrapportering!H902 = "","",Afrapportering!H902)</f>
        <v/>
      </c>
      <c r="I921" s="140" t="str">
        <f>+Afrapportering!I902</f>
        <v/>
      </c>
      <c r="J921" s="13" t="str">
        <f>+Afrapportering!J902</f>
        <v/>
      </c>
      <c r="K921" s="32" t="str">
        <f t="shared" si="108"/>
        <v/>
      </c>
      <c r="L921" s="31" t="str">
        <f>IF(Ansøgning!J907="","",Ansøgning!J907)</f>
        <v/>
      </c>
      <c r="M921" s="134" t="str">
        <f>IF(Afrapportering!M902="","",Afrapportering!M902)</f>
        <v/>
      </c>
      <c r="N921" s="31" t="str">
        <f>IF(Ansøgning!K907="","",Ansøgning!K907)</f>
        <v/>
      </c>
      <c r="O921" s="134">
        <f>IF(Afrapportering!O902="",,Afrapportering!O902)</f>
        <v>0</v>
      </c>
      <c r="P921" s="15" t="str">
        <f>IF(Ansøgning!L907="","",Ansøgning!L907)</f>
        <v/>
      </c>
      <c r="Q921" s="15" t="str">
        <f t="shared" si="109"/>
        <v/>
      </c>
      <c r="R921" s="15"/>
      <c r="S921" s="15" t="str">
        <f>IF(Afrapportering!S902="","",Afrapportering!S902)</f>
        <v/>
      </c>
      <c r="T921" s="31" t="str">
        <f t="shared" si="110"/>
        <v/>
      </c>
      <c r="U921" s="30" t="str">
        <f>IF(Afrapportering!U902="","",Afrapportering!U902)</f>
        <v/>
      </c>
      <c r="V921" s="52" t="str">
        <f>IF(Afrapportering!V902="","",Afrapportering!V902)</f>
        <v/>
      </c>
      <c r="W921" s="30" t="str">
        <f>IF(Afrapportering!W902="","",Afrapportering!W902)</f>
        <v/>
      </c>
      <c r="X921" s="52" t="str">
        <f>IF(Afrapportering!X902="","",Afrapportering!X902)</f>
        <v/>
      </c>
      <c r="Y921" s="30" t="str">
        <f>IF(Afrapportering!Y902="","",Afrapportering!Y902)</f>
        <v/>
      </c>
      <c r="Z921" s="52" t="str">
        <f>IFERROR(MAX(IF(OR(V921="",X921=""),"",IF(AND(AND(MONTH(F921)&gt;=7,MONTH(F921)&lt;8),AND(MONTH(H921)&gt;=7,MONTH(H921)&lt;8)),(NETWORKDAYS(F921,H921,Lister!$D$7:$D$13)-V921)*T921/NETWORKDAYS(Lister!$D$19,Lister!$E$19,Lister!$D$7:$D$13),IF(AND(AND(MONTH(F921)&gt;=7,MONTH(F921)&lt;8),MONTH(H921)&gt;7),(NETWORKDAYS(F921,Lister!$E$19,Lister!$D$7:$D$13)-V921)*T921/NETWORKDAYS(Lister!$D$19,Lister!$E$19,Lister!$D$7:$D$13),IF(MONTH(F921)&gt;7,0)))),0),"")</f>
        <v/>
      </c>
      <c r="AA921" s="30" t="str">
        <f>IF(Afrapportering!AA902="","",Afrapportering!AA902)</f>
        <v/>
      </c>
      <c r="AB921" s="52" t="str">
        <f>IFERROR(MAX(IF(OR(V921="",X921=""),"",IF(AND(AND(MONTH(F921)&gt;=8,MONTH(F921)&lt;9),AND(MONTH(H921)&gt;=8,MONTH(H921)&lt;9)),(NETWORKDAYS(F921,H921,Lister!$D$7:$D$13)-X921)*T921/NETWORKDAYS(Lister!$D$20,Lister!$E$20,Lister!$D$7:$D$13),IF(AND(MONTH(F921)=7,MONTH(H921)=8),(NETWORKDAYS(Lister!$D$20,H921,Lister!$D$7:$D$13)-X921)*T921/NETWORKDAYS(Lister!$D$20,Lister!$E$20,Lister!$D$7:$D$13),IF(AND(MONTH(F921)=7,MONTH(H921)=7),0)))),0),"")</f>
        <v/>
      </c>
      <c r="AC921" s="30" t="str">
        <f>IF(Afrapportering!AC902="","",Afrapportering!AC902)</f>
        <v/>
      </c>
      <c r="AD921" s="52" t="str">
        <f t="shared" si="111"/>
        <v/>
      </c>
      <c r="AE921" s="52" t="str">
        <f t="shared" si="112"/>
        <v/>
      </c>
      <c r="AF921" s="30" t="str">
        <f t="shared" si="113"/>
        <v/>
      </c>
      <c r="AG921" s="30" t="str">
        <f t="shared" si="114"/>
        <v/>
      </c>
      <c r="AH921" s="3" t="str">
        <f t="shared" si="115"/>
        <v/>
      </c>
    </row>
    <row r="922" spans="1:34" x14ac:dyDescent="0.25">
      <c r="A922" s="13" t="str">
        <f>+Afrapportering!A903</f>
        <v/>
      </c>
      <c r="B922" s="13" t="str">
        <f>+Afrapportering!B903</f>
        <v/>
      </c>
      <c r="C922" s="13" t="str">
        <f>+Afrapportering!C903</f>
        <v/>
      </c>
      <c r="D922" s="13" t="str">
        <f>+Afrapportering!D903</f>
        <v/>
      </c>
      <c r="E922" s="14" t="str">
        <f>+Afrapportering!E903</f>
        <v/>
      </c>
      <c r="F922" s="139" t="str">
        <f>IF(Afrapportering!F903 = "", "",Afrapportering!F903)</f>
        <v/>
      </c>
      <c r="G922" s="14" t="str">
        <f>+Afrapportering!G903</f>
        <v/>
      </c>
      <c r="H922" s="139" t="str">
        <f>IF(Afrapportering!H903 = "","",Afrapportering!H903)</f>
        <v/>
      </c>
      <c r="I922" s="140" t="str">
        <f>+Afrapportering!I903</f>
        <v/>
      </c>
      <c r="J922" s="13" t="str">
        <f>+Afrapportering!J903</f>
        <v/>
      </c>
      <c r="K922" s="32" t="str">
        <f t="shared" si="108"/>
        <v/>
      </c>
      <c r="L922" s="31" t="str">
        <f>IF(Ansøgning!J908="","",Ansøgning!J908)</f>
        <v/>
      </c>
      <c r="M922" s="134" t="str">
        <f>IF(Afrapportering!M903="","",Afrapportering!M903)</f>
        <v/>
      </c>
      <c r="N922" s="31" t="str">
        <f>IF(Ansøgning!K908="","",Ansøgning!K908)</f>
        <v/>
      </c>
      <c r="O922" s="134">
        <f>IF(Afrapportering!O903="",,Afrapportering!O903)</f>
        <v>0</v>
      </c>
      <c r="P922" s="15" t="str">
        <f>IF(Ansøgning!L908="","",Ansøgning!L908)</f>
        <v/>
      </c>
      <c r="Q922" s="15" t="str">
        <f t="shared" si="109"/>
        <v/>
      </c>
      <c r="R922" s="15"/>
      <c r="S922" s="15" t="str">
        <f>IF(Afrapportering!S903="","",Afrapportering!S903)</f>
        <v/>
      </c>
      <c r="T922" s="31" t="str">
        <f t="shared" si="110"/>
        <v/>
      </c>
      <c r="U922" s="30" t="str">
        <f>IF(Afrapportering!U903="","",Afrapportering!U903)</f>
        <v/>
      </c>
      <c r="V922" s="52" t="str">
        <f>IF(Afrapportering!V903="","",Afrapportering!V903)</f>
        <v/>
      </c>
      <c r="W922" s="30" t="str">
        <f>IF(Afrapportering!W903="","",Afrapportering!W903)</f>
        <v/>
      </c>
      <c r="X922" s="52" t="str">
        <f>IF(Afrapportering!X903="","",Afrapportering!X903)</f>
        <v/>
      </c>
      <c r="Y922" s="30" t="str">
        <f>IF(Afrapportering!Y903="","",Afrapportering!Y903)</f>
        <v/>
      </c>
      <c r="Z922" s="52" t="str">
        <f>IFERROR(MAX(IF(OR(V922="",X922=""),"",IF(AND(AND(MONTH(F922)&gt;=7,MONTH(F922)&lt;8),AND(MONTH(H922)&gt;=7,MONTH(H922)&lt;8)),(NETWORKDAYS(F922,H922,Lister!$D$7:$D$13)-V922)*T922/NETWORKDAYS(Lister!$D$19,Lister!$E$19,Lister!$D$7:$D$13),IF(AND(AND(MONTH(F922)&gt;=7,MONTH(F922)&lt;8),MONTH(H922)&gt;7),(NETWORKDAYS(F922,Lister!$E$19,Lister!$D$7:$D$13)-V922)*T922/NETWORKDAYS(Lister!$D$19,Lister!$E$19,Lister!$D$7:$D$13),IF(MONTH(F922)&gt;7,0)))),0),"")</f>
        <v/>
      </c>
      <c r="AA922" s="30" t="str">
        <f>IF(Afrapportering!AA903="","",Afrapportering!AA903)</f>
        <v/>
      </c>
      <c r="AB922" s="52" t="str">
        <f>IFERROR(MAX(IF(OR(V922="",X922=""),"",IF(AND(AND(MONTH(F922)&gt;=8,MONTH(F922)&lt;9),AND(MONTH(H922)&gt;=8,MONTH(H922)&lt;9)),(NETWORKDAYS(F922,H922,Lister!$D$7:$D$13)-X922)*T922/NETWORKDAYS(Lister!$D$20,Lister!$E$20,Lister!$D$7:$D$13),IF(AND(MONTH(F922)=7,MONTH(H922)=8),(NETWORKDAYS(Lister!$D$20,H922,Lister!$D$7:$D$13)-X922)*T922/NETWORKDAYS(Lister!$D$20,Lister!$E$20,Lister!$D$7:$D$13),IF(AND(MONTH(F922)=7,MONTH(H922)=7),0)))),0),"")</f>
        <v/>
      </c>
      <c r="AC922" s="30" t="str">
        <f>IF(Afrapportering!AC903="","",Afrapportering!AC903)</f>
        <v/>
      </c>
      <c r="AD922" s="52" t="str">
        <f t="shared" si="111"/>
        <v/>
      </c>
      <c r="AE922" s="52" t="str">
        <f t="shared" si="112"/>
        <v/>
      </c>
      <c r="AF922" s="30" t="str">
        <f t="shared" si="113"/>
        <v/>
      </c>
      <c r="AG922" s="30" t="str">
        <f t="shared" si="114"/>
        <v/>
      </c>
      <c r="AH922" s="3" t="str">
        <f t="shared" si="115"/>
        <v/>
      </c>
    </row>
    <row r="923" spans="1:34" x14ac:dyDescent="0.25">
      <c r="A923" s="13" t="str">
        <f>+Afrapportering!A904</f>
        <v/>
      </c>
      <c r="B923" s="13" t="str">
        <f>+Afrapportering!B904</f>
        <v/>
      </c>
      <c r="C923" s="13" t="str">
        <f>+Afrapportering!C904</f>
        <v/>
      </c>
      <c r="D923" s="13" t="str">
        <f>+Afrapportering!D904</f>
        <v/>
      </c>
      <c r="E923" s="14" t="str">
        <f>+Afrapportering!E904</f>
        <v/>
      </c>
      <c r="F923" s="139" t="str">
        <f>IF(Afrapportering!F904 = "", "",Afrapportering!F904)</f>
        <v/>
      </c>
      <c r="G923" s="14" t="str">
        <f>+Afrapportering!G904</f>
        <v/>
      </c>
      <c r="H923" s="139" t="str">
        <f>IF(Afrapportering!H904 = "","",Afrapportering!H904)</f>
        <v/>
      </c>
      <c r="I923" s="140" t="str">
        <f>+Afrapportering!I904</f>
        <v/>
      </c>
      <c r="J923" s="13" t="str">
        <f>+Afrapportering!J904</f>
        <v/>
      </c>
      <c r="K923" s="32" t="str">
        <f t="shared" si="108"/>
        <v/>
      </c>
      <c r="L923" s="31" t="str">
        <f>IF(Ansøgning!J909="","",Ansøgning!J909)</f>
        <v/>
      </c>
      <c r="M923" s="134" t="str">
        <f>IF(Afrapportering!M904="","",Afrapportering!M904)</f>
        <v/>
      </c>
      <c r="N923" s="31" t="str">
        <f>IF(Ansøgning!K909="","",Ansøgning!K909)</f>
        <v/>
      </c>
      <c r="O923" s="134">
        <f>IF(Afrapportering!O904="",,Afrapportering!O904)</f>
        <v>0</v>
      </c>
      <c r="P923" s="15" t="str">
        <f>IF(Ansøgning!L909="","",Ansøgning!L909)</f>
        <v/>
      </c>
      <c r="Q923" s="15" t="str">
        <f t="shared" si="109"/>
        <v/>
      </c>
      <c r="R923" s="15"/>
      <c r="S923" s="15" t="str">
        <f>IF(Afrapportering!S904="","",Afrapportering!S904)</f>
        <v/>
      </c>
      <c r="T923" s="31" t="str">
        <f t="shared" si="110"/>
        <v/>
      </c>
      <c r="U923" s="30" t="str">
        <f>IF(Afrapportering!U904="","",Afrapportering!U904)</f>
        <v/>
      </c>
      <c r="V923" s="52" t="str">
        <f>IF(Afrapportering!V904="","",Afrapportering!V904)</f>
        <v/>
      </c>
      <c r="W923" s="30" t="str">
        <f>IF(Afrapportering!W904="","",Afrapportering!W904)</f>
        <v/>
      </c>
      <c r="X923" s="52" t="str">
        <f>IF(Afrapportering!X904="","",Afrapportering!X904)</f>
        <v/>
      </c>
      <c r="Y923" s="30" t="str">
        <f>IF(Afrapportering!Y904="","",Afrapportering!Y904)</f>
        <v/>
      </c>
      <c r="Z923" s="52" t="str">
        <f>IFERROR(MAX(IF(OR(V923="",X923=""),"",IF(AND(AND(MONTH(F923)&gt;=7,MONTH(F923)&lt;8),AND(MONTH(H923)&gt;=7,MONTH(H923)&lt;8)),(NETWORKDAYS(F923,H923,Lister!$D$7:$D$13)-V923)*T923/NETWORKDAYS(Lister!$D$19,Lister!$E$19,Lister!$D$7:$D$13),IF(AND(AND(MONTH(F923)&gt;=7,MONTH(F923)&lt;8),MONTH(H923)&gt;7),(NETWORKDAYS(F923,Lister!$E$19,Lister!$D$7:$D$13)-V923)*T923/NETWORKDAYS(Lister!$D$19,Lister!$E$19,Lister!$D$7:$D$13),IF(MONTH(F923)&gt;7,0)))),0),"")</f>
        <v/>
      </c>
      <c r="AA923" s="30" t="str">
        <f>IF(Afrapportering!AA904="","",Afrapportering!AA904)</f>
        <v/>
      </c>
      <c r="AB923" s="52" t="str">
        <f>IFERROR(MAX(IF(OR(V923="",X923=""),"",IF(AND(AND(MONTH(F923)&gt;=8,MONTH(F923)&lt;9),AND(MONTH(H923)&gt;=8,MONTH(H923)&lt;9)),(NETWORKDAYS(F923,H923,Lister!$D$7:$D$13)-X923)*T923/NETWORKDAYS(Lister!$D$20,Lister!$E$20,Lister!$D$7:$D$13),IF(AND(MONTH(F923)=7,MONTH(H923)=8),(NETWORKDAYS(Lister!$D$20,H923,Lister!$D$7:$D$13)-X923)*T923/NETWORKDAYS(Lister!$D$20,Lister!$E$20,Lister!$D$7:$D$13),IF(AND(MONTH(F923)=7,MONTH(H923)=7),0)))),0),"")</f>
        <v/>
      </c>
      <c r="AC923" s="30" t="str">
        <f>IF(Afrapportering!AC904="","",Afrapportering!AC904)</f>
        <v/>
      </c>
      <c r="AD923" s="52" t="str">
        <f t="shared" si="111"/>
        <v/>
      </c>
      <c r="AE923" s="52" t="str">
        <f t="shared" si="112"/>
        <v/>
      </c>
      <c r="AF923" s="30" t="str">
        <f t="shared" si="113"/>
        <v/>
      </c>
      <c r="AG923" s="30" t="str">
        <f t="shared" si="114"/>
        <v/>
      </c>
      <c r="AH923" s="3" t="str">
        <f t="shared" si="115"/>
        <v/>
      </c>
    </row>
    <row r="924" spans="1:34" x14ac:dyDescent="0.25">
      <c r="A924" s="13" t="str">
        <f>+Afrapportering!A905</f>
        <v/>
      </c>
      <c r="B924" s="13" t="str">
        <f>+Afrapportering!B905</f>
        <v/>
      </c>
      <c r="C924" s="13" t="str">
        <f>+Afrapportering!C905</f>
        <v/>
      </c>
      <c r="D924" s="13" t="str">
        <f>+Afrapportering!D905</f>
        <v/>
      </c>
      <c r="E924" s="14" t="str">
        <f>+Afrapportering!E905</f>
        <v/>
      </c>
      <c r="F924" s="139" t="str">
        <f>IF(Afrapportering!F905 = "", "",Afrapportering!F905)</f>
        <v/>
      </c>
      <c r="G924" s="14" t="str">
        <f>+Afrapportering!G905</f>
        <v/>
      </c>
      <c r="H924" s="139" t="str">
        <f>IF(Afrapportering!H905 = "","",Afrapportering!H905)</f>
        <v/>
      </c>
      <c r="I924" s="140" t="str">
        <f>+Afrapportering!I905</f>
        <v/>
      </c>
      <c r="J924" s="13" t="str">
        <f>+Afrapportering!J905</f>
        <v/>
      </c>
      <c r="K924" s="32" t="str">
        <f t="shared" si="108"/>
        <v/>
      </c>
      <c r="L924" s="31" t="str">
        <f>IF(Ansøgning!J910="","",Ansøgning!J910)</f>
        <v/>
      </c>
      <c r="M924" s="134" t="str">
        <f>IF(Afrapportering!M905="","",Afrapportering!M905)</f>
        <v/>
      </c>
      <c r="N924" s="31" t="str">
        <f>IF(Ansøgning!K910="","",Ansøgning!K910)</f>
        <v/>
      </c>
      <c r="O924" s="134">
        <f>IF(Afrapportering!O905="",,Afrapportering!O905)</f>
        <v>0</v>
      </c>
      <c r="P924" s="15" t="str">
        <f>IF(Ansøgning!L910="","",Ansøgning!L910)</f>
        <v/>
      </c>
      <c r="Q924" s="15" t="str">
        <f t="shared" si="109"/>
        <v/>
      </c>
      <c r="R924" s="15"/>
      <c r="S924" s="15" t="str">
        <f>IF(Afrapportering!S905="","",Afrapportering!S905)</f>
        <v/>
      </c>
      <c r="T924" s="31" t="str">
        <f t="shared" si="110"/>
        <v/>
      </c>
      <c r="U924" s="30" t="str">
        <f>IF(Afrapportering!U905="","",Afrapportering!U905)</f>
        <v/>
      </c>
      <c r="V924" s="52" t="str">
        <f>IF(Afrapportering!V905="","",Afrapportering!V905)</f>
        <v/>
      </c>
      <c r="W924" s="30" t="str">
        <f>IF(Afrapportering!W905="","",Afrapportering!W905)</f>
        <v/>
      </c>
      <c r="X924" s="52" t="str">
        <f>IF(Afrapportering!X905="","",Afrapportering!X905)</f>
        <v/>
      </c>
      <c r="Y924" s="30" t="str">
        <f>IF(Afrapportering!Y905="","",Afrapportering!Y905)</f>
        <v/>
      </c>
      <c r="Z924" s="52" t="str">
        <f>IFERROR(MAX(IF(OR(V924="",X924=""),"",IF(AND(AND(MONTH(F924)&gt;=7,MONTH(F924)&lt;8),AND(MONTH(H924)&gt;=7,MONTH(H924)&lt;8)),(NETWORKDAYS(F924,H924,Lister!$D$7:$D$13)-V924)*T924/NETWORKDAYS(Lister!$D$19,Lister!$E$19,Lister!$D$7:$D$13),IF(AND(AND(MONTH(F924)&gt;=7,MONTH(F924)&lt;8),MONTH(H924)&gt;7),(NETWORKDAYS(F924,Lister!$E$19,Lister!$D$7:$D$13)-V924)*T924/NETWORKDAYS(Lister!$D$19,Lister!$E$19,Lister!$D$7:$D$13),IF(MONTH(F924)&gt;7,0)))),0),"")</f>
        <v/>
      </c>
      <c r="AA924" s="30" t="str">
        <f>IF(Afrapportering!AA905="","",Afrapportering!AA905)</f>
        <v/>
      </c>
      <c r="AB924" s="52" t="str">
        <f>IFERROR(MAX(IF(OR(V924="",X924=""),"",IF(AND(AND(MONTH(F924)&gt;=8,MONTH(F924)&lt;9),AND(MONTH(H924)&gt;=8,MONTH(H924)&lt;9)),(NETWORKDAYS(F924,H924,Lister!$D$7:$D$13)-X924)*T924/NETWORKDAYS(Lister!$D$20,Lister!$E$20,Lister!$D$7:$D$13),IF(AND(MONTH(F924)=7,MONTH(H924)=8),(NETWORKDAYS(Lister!$D$20,H924,Lister!$D$7:$D$13)-X924)*T924/NETWORKDAYS(Lister!$D$20,Lister!$E$20,Lister!$D$7:$D$13),IF(AND(MONTH(F924)=7,MONTH(H924)=7),0)))),0),"")</f>
        <v/>
      </c>
      <c r="AC924" s="30" t="str">
        <f>IF(Afrapportering!AC905="","",Afrapportering!AC905)</f>
        <v/>
      </c>
      <c r="AD924" s="52" t="str">
        <f t="shared" si="111"/>
        <v/>
      </c>
      <c r="AE924" s="52" t="str">
        <f t="shared" si="112"/>
        <v/>
      </c>
      <c r="AF924" s="30" t="str">
        <f t="shared" si="113"/>
        <v/>
      </c>
      <c r="AG924" s="30" t="str">
        <f t="shared" si="114"/>
        <v/>
      </c>
      <c r="AH924" s="3" t="str">
        <f t="shared" si="115"/>
        <v/>
      </c>
    </row>
    <row r="925" spans="1:34" x14ac:dyDescent="0.25">
      <c r="A925" s="13" t="str">
        <f>+Afrapportering!A906</f>
        <v/>
      </c>
      <c r="B925" s="13" t="str">
        <f>+Afrapportering!B906</f>
        <v/>
      </c>
      <c r="C925" s="13" t="str">
        <f>+Afrapportering!C906</f>
        <v/>
      </c>
      <c r="D925" s="13" t="str">
        <f>+Afrapportering!D906</f>
        <v/>
      </c>
      <c r="E925" s="14" t="str">
        <f>+Afrapportering!E906</f>
        <v/>
      </c>
      <c r="F925" s="139" t="str">
        <f>IF(Afrapportering!F906 = "", "",Afrapportering!F906)</f>
        <v/>
      </c>
      <c r="G925" s="14" t="str">
        <f>+Afrapportering!G906</f>
        <v/>
      </c>
      <c r="H925" s="139" t="str">
        <f>IF(Afrapportering!H906 = "","",Afrapportering!H906)</f>
        <v/>
      </c>
      <c r="I925" s="140" t="str">
        <f>+Afrapportering!I906</f>
        <v/>
      </c>
      <c r="J925" s="13" t="str">
        <f>+Afrapportering!J906</f>
        <v/>
      </c>
      <c r="K925" s="32" t="str">
        <f t="shared" si="108"/>
        <v/>
      </c>
      <c r="L925" s="31" t="str">
        <f>IF(Ansøgning!J911="","",Ansøgning!J911)</f>
        <v/>
      </c>
      <c r="M925" s="134" t="str">
        <f>IF(Afrapportering!M906="","",Afrapportering!M906)</f>
        <v/>
      </c>
      <c r="N925" s="31" t="str">
        <f>IF(Ansøgning!K911="","",Ansøgning!K911)</f>
        <v/>
      </c>
      <c r="O925" s="134">
        <f>IF(Afrapportering!O906="",,Afrapportering!O906)</f>
        <v>0</v>
      </c>
      <c r="P925" s="15" t="str">
        <f>IF(Ansøgning!L911="","",Ansøgning!L911)</f>
        <v/>
      </c>
      <c r="Q925" s="15" t="str">
        <f t="shared" si="109"/>
        <v/>
      </c>
      <c r="R925" s="15"/>
      <c r="S925" s="15" t="str">
        <f>IF(Afrapportering!S906="","",Afrapportering!S906)</f>
        <v/>
      </c>
      <c r="T925" s="31" t="str">
        <f t="shared" si="110"/>
        <v/>
      </c>
      <c r="U925" s="30" t="str">
        <f>IF(Afrapportering!U906="","",Afrapportering!U906)</f>
        <v/>
      </c>
      <c r="V925" s="52" t="str">
        <f>IF(Afrapportering!V906="","",Afrapportering!V906)</f>
        <v/>
      </c>
      <c r="W925" s="30" t="str">
        <f>IF(Afrapportering!W906="","",Afrapportering!W906)</f>
        <v/>
      </c>
      <c r="X925" s="52" t="str">
        <f>IF(Afrapportering!X906="","",Afrapportering!X906)</f>
        <v/>
      </c>
      <c r="Y925" s="30" t="str">
        <f>IF(Afrapportering!Y906="","",Afrapportering!Y906)</f>
        <v/>
      </c>
      <c r="Z925" s="52" t="str">
        <f>IFERROR(MAX(IF(OR(V925="",X925=""),"",IF(AND(AND(MONTH(F925)&gt;=7,MONTH(F925)&lt;8),AND(MONTH(H925)&gt;=7,MONTH(H925)&lt;8)),(NETWORKDAYS(F925,H925,Lister!$D$7:$D$13)-V925)*T925/NETWORKDAYS(Lister!$D$19,Lister!$E$19,Lister!$D$7:$D$13),IF(AND(AND(MONTH(F925)&gt;=7,MONTH(F925)&lt;8),MONTH(H925)&gt;7),(NETWORKDAYS(F925,Lister!$E$19,Lister!$D$7:$D$13)-V925)*T925/NETWORKDAYS(Lister!$D$19,Lister!$E$19,Lister!$D$7:$D$13),IF(MONTH(F925)&gt;7,0)))),0),"")</f>
        <v/>
      </c>
      <c r="AA925" s="30" t="str">
        <f>IF(Afrapportering!AA906="","",Afrapportering!AA906)</f>
        <v/>
      </c>
      <c r="AB925" s="52" t="str">
        <f>IFERROR(MAX(IF(OR(V925="",X925=""),"",IF(AND(AND(MONTH(F925)&gt;=8,MONTH(F925)&lt;9),AND(MONTH(H925)&gt;=8,MONTH(H925)&lt;9)),(NETWORKDAYS(F925,H925,Lister!$D$7:$D$13)-X925)*T925/NETWORKDAYS(Lister!$D$20,Lister!$E$20,Lister!$D$7:$D$13),IF(AND(MONTH(F925)=7,MONTH(H925)=8),(NETWORKDAYS(Lister!$D$20,H925,Lister!$D$7:$D$13)-X925)*T925/NETWORKDAYS(Lister!$D$20,Lister!$E$20,Lister!$D$7:$D$13),IF(AND(MONTH(F925)=7,MONTH(H925)=7),0)))),0),"")</f>
        <v/>
      </c>
      <c r="AC925" s="30" t="str">
        <f>IF(Afrapportering!AC906="","",Afrapportering!AC906)</f>
        <v/>
      </c>
      <c r="AD925" s="52" t="str">
        <f t="shared" si="111"/>
        <v/>
      </c>
      <c r="AE925" s="52" t="str">
        <f t="shared" si="112"/>
        <v/>
      </c>
      <c r="AF925" s="30" t="str">
        <f t="shared" si="113"/>
        <v/>
      </c>
      <c r="AG925" s="30" t="str">
        <f t="shared" si="114"/>
        <v/>
      </c>
      <c r="AH925" s="3" t="str">
        <f t="shared" si="115"/>
        <v/>
      </c>
    </row>
    <row r="926" spans="1:34" x14ac:dyDescent="0.25">
      <c r="A926" s="13" t="str">
        <f>+Afrapportering!A907</f>
        <v/>
      </c>
      <c r="B926" s="13" t="str">
        <f>+Afrapportering!B907</f>
        <v/>
      </c>
      <c r="C926" s="13" t="str">
        <f>+Afrapportering!C907</f>
        <v/>
      </c>
      <c r="D926" s="13" t="str">
        <f>+Afrapportering!D907</f>
        <v/>
      </c>
      <c r="E926" s="14" t="str">
        <f>+Afrapportering!E907</f>
        <v/>
      </c>
      <c r="F926" s="139" t="str">
        <f>IF(Afrapportering!F907 = "", "",Afrapportering!F907)</f>
        <v/>
      </c>
      <c r="G926" s="14" t="str">
        <f>+Afrapportering!G907</f>
        <v/>
      </c>
      <c r="H926" s="139" t="str">
        <f>IF(Afrapportering!H907 = "","",Afrapportering!H907)</f>
        <v/>
      </c>
      <c r="I926" s="140" t="str">
        <f>+Afrapportering!I907</f>
        <v/>
      </c>
      <c r="J926" s="13" t="str">
        <f>+Afrapportering!J907</f>
        <v/>
      </c>
      <c r="K926" s="32" t="str">
        <f t="shared" si="108"/>
        <v/>
      </c>
      <c r="L926" s="31" t="str">
        <f>IF(Ansøgning!J912="","",Ansøgning!J912)</f>
        <v/>
      </c>
      <c r="M926" s="134" t="str">
        <f>IF(Afrapportering!M907="","",Afrapportering!M907)</f>
        <v/>
      </c>
      <c r="N926" s="31" t="str">
        <f>IF(Ansøgning!K912="","",Ansøgning!K912)</f>
        <v/>
      </c>
      <c r="O926" s="134">
        <f>IF(Afrapportering!O907="",,Afrapportering!O907)</f>
        <v>0</v>
      </c>
      <c r="P926" s="15" t="str">
        <f>IF(Ansøgning!L912="","",Ansøgning!L912)</f>
        <v/>
      </c>
      <c r="Q926" s="15" t="str">
        <f t="shared" si="109"/>
        <v/>
      </c>
      <c r="R926" s="15"/>
      <c r="S926" s="15" t="str">
        <f>IF(Afrapportering!S907="","",Afrapportering!S907)</f>
        <v/>
      </c>
      <c r="T926" s="31" t="str">
        <f t="shared" si="110"/>
        <v/>
      </c>
      <c r="U926" s="30" t="str">
        <f>IF(Afrapportering!U907="","",Afrapportering!U907)</f>
        <v/>
      </c>
      <c r="V926" s="52" t="str">
        <f>IF(Afrapportering!V907="","",Afrapportering!V907)</f>
        <v/>
      </c>
      <c r="W926" s="30" t="str">
        <f>IF(Afrapportering!W907="","",Afrapportering!W907)</f>
        <v/>
      </c>
      <c r="X926" s="52" t="str">
        <f>IF(Afrapportering!X907="","",Afrapportering!X907)</f>
        <v/>
      </c>
      <c r="Y926" s="30" t="str">
        <f>IF(Afrapportering!Y907="","",Afrapportering!Y907)</f>
        <v/>
      </c>
      <c r="Z926" s="52" t="str">
        <f>IFERROR(MAX(IF(OR(V926="",X926=""),"",IF(AND(AND(MONTH(F926)&gt;=7,MONTH(F926)&lt;8),AND(MONTH(H926)&gt;=7,MONTH(H926)&lt;8)),(NETWORKDAYS(F926,H926,Lister!$D$7:$D$13)-V926)*T926/NETWORKDAYS(Lister!$D$19,Lister!$E$19,Lister!$D$7:$D$13),IF(AND(AND(MONTH(F926)&gt;=7,MONTH(F926)&lt;8),MONTH(H926)&gt;7),(NETWORKDAYS(F926,Lister!$E$19,Lister!$D$7:$D$13)-V926)*T926/NETWORKDAYS(Lister!$D$19,Lister!$E$19,Lister!$D$7:$D$13),IF(MONTH(F926)&gt;7,0)))),0),"")</f>
        <v/>
      </c>
      <c r="AA926" s="30" t="str">
        <f>IF(Afrapportering!AA907="","",Afrapportering!AA907)</f>
        <v/>
      </c>
      <c r="AB926" s="52" t="str">
        <f>IFERROR(MAX(IF(OR(V926="",X926=""),"",IF(AND(AND(MONTH(F926)&gt;=8,MONTH(F926)&lt;9),AND(MONTH(H926)&gt;=8,MONTH(H926)&lt;9)),(NETWORKDAYS(F926,H926,Lister!$D$7:$D$13)-X926)*T926/NETWORKDAYS(Lister!$D$20,Lister!$E$20,Lister!$D$7:$D$13),IF(AND(MONTH(F926)=7,MONTH(H926)=8),(NETWORKDAYS(Lister!$D$20,H926,Lister!$D$7:$D$13)-X926)*T926/NETWORKDAYS(Lister!$D$20,Lister!$E$20,Lister!$D$7:$D$13),IF(AND(MONTH(F926)=7,MONTH(H926)=7),0)))),0),"")</f>
        <v/>
      </c>
      <c r="AC926" s="30" t="str">
        <f>IF(Afrapportering!AC907="","",Afrapportering!AC907)</f>
        <v/>
      </c>
      <c r="AD926" s="52" t="str">
        <f t="shared" si="111"/>
        <v/>
      </c>
      <c r="AE926" s="52" t="str">
        <f t="shared" si="112"/>
        <v/>
      </c>
      <c r="AF926" s="30" t="str">
        <f t="shared" si="113"/>
        <v/>
      </c>
      <c r="AG926" s="30" t="str">
        <f t="shared" si="114"/>
        <v/>
      </c>
      <c r="AH926" s="3" t="str">
        <f t="shared" si="115"/>
        <v/>
      </c>
    </row>
    <row r="927" spans="1:34" x14ac:dyDescent="0.25">
      <c r="A927" s="13" t="str">
        <f>+Afrapportering!A908</f>
        <v/>
      </c>
      <c r="B927" s="13" t="str">
        <f>+Afrapportering!B908</f>
        <v/>
      </c>
      <c r="C927" s="13" t="str">
        <f>+Afrapportering!C908</f>
        <v/>
      </c>
      <c r="D927" s="13" t="str">
        <f>+Afrapportering!D908</f>
        <v/>
      </c>
      <c r="E927" s="14" t="str">
        <f>+Afrapportering!E908</f>
        <v/>
      </c>
      <c r="F927" s="139" t="str">
        <f>IF(Afrapportering!F908 = "", "",Afrapportering!F908)</f>
        <v/>
      </c>
      <c r="G927" s="14" t="str">
        <f>+Afrapportering!G908</f>
        <v/>
      </c>
      <c r="H927" s="139" t="str">
        <f>IF(Afrapportering!H908 = "","",Afrapportering!H908)</f>
        <v/>
      </c>
      <c r="I927" s="140" t="str">
        <f>+Afrapportering!I908</f>
        <v/>
      </c>
      <c r="J927" s="13" t="str">
        <f>+Afrapportering!J908</f>
        <v/>
      </c>
      <c r="K927" s="32" t="str">
        <f t="shared" si="108"/>
        <v/>
      </c>
      <c r="L927" s="31" t="str">
        <f>IF(Ansøgning!J913="","",Ansøgning!J913)</f>
        <v/>
      </c>
      <c r="M927" s="134" t="str">
        <f>IF(Afrapportering!M908="","",Afrapportering!M908)</f>
        <v/>
      </c>
      <c r="N927" s="31" t="str">
        <f>IF(Ansøgning!K913="","",Ansøgning!K913)</f>
        <v/>
      </c>
      <c r="O927" s="134">
        <f>IF(Afrapportering!O908="",,Afrapportering!O908)</f>
        <v>0</v>
      </c>
      <c r="P927" s="15" t="str">
        <f>IF(Ansøgning!L913="","",Ansøgning!L913)</f>
        <v/>
      </c>
      <c r="Q927" s="15" t="str">
        <f t="shared" si="109"/>
        <v/>
      </c>
      <c r="R927" s="15"/>
      <c r="S927" s="15" t="str">
        <f>IF(Afrapportering!S908="","",Afrapportering!S908)</f>
        <v/>
      </c>
      <c r="T927" s="31" t="str">
        <f t="shared" si="110"/>
        <v/>
      </c>
      <c r="U927" s="30" t="str">
        <f>IF(Afrapportering!U908="","",Afrapportering!U908)</f>
        <v/>
      </c>
      <c r="V927" s="52" t="str">
        <f>IF(Afrapportering!V908="","",Afrapportering!V908)</f>
        <v/>
      </c>
      <c r="W927" s="30" t="str">
        <f>IF(Afrapportering!W908="","",Afrapportering!W908)</f>
        <v/>
      </c>
      <c r="X927" s="52" t="str">
        <f>IF(Afrapportering!X908="","",Afrapportering!X908)</f>
        <v/>
      </c>
      <c r="Y927" s="30" t="str">
        <f>IF(Afrapportering!Y908="","",Afrapportering!Y908)</f>
        <v/>
      </c>
      <c r="Z927" s="52" t="str">
        <f>IFERROR(MAX(IF(OR(V927="",X927=""),"",IF(AND(AND(MONTH(F927)&gt;=7,MONTH(F927)&lt;8),AND(MONTH(H927)&gt;=7,MONTH(H927)&lt;8)),(NETWORKDAYS(F927,H927,Lister!$D$7:$D$13)-V927)*T927/NETWORKDAYS(Lister!$D$19,Lister!$E$19,Lister!$D$7:$D$13),IF(AND(AND(MONTH(F927)&gt;=7,MONTH(F927)&lt;8),MONTH(H927)&gt;7),(NETWORKDAYS(F927,Lister!$E$19,Lister!$D$7:$D$13)-V927)*T927/NETWORKDAYS(Lister!$D$19,Lister!$E$19,Lister!$D$7:$D$13),IF(MONTH(F927)&gt;7,0)))),0),"")</f>
        <v/>
      </c>
      <c r="AA927" s="30" t="str">
        <f>IF(Afrapportering!AA908="","",Afrapportering!AA908)</f>
        <v/>
      </c>
      <c r="AB927" s="52" t="str">
        <f>IFERROR(MAX(IF(OR(V927="",X927=""),"",IF(AND(AND(MONTH(F927)&gt;=8,MONTH(F927)&lt;9),AND(MONTH(H927)&gt;=8,MONTH(H927)&lt;9)),(NETWORKDAYS(F927,H927,Lister!$D$7:$D$13)-X927)*T927/NETWORKDAYS(Lister!$D$20,Lister!$E$20,Lister!$D$7:$D$13),IF(AND(MONTH(F927)=7,MONTH(H927)=8),(NETWORKDAYS(Lister!$D$20,H927,Lister!$D$7:$D$13)-X927)*T927/NETWORKDAYS(Lister!$D$20,Lister!$E$20,Lister!$D$7:$D$13),IF(AND(MONTH(F927)=7,MONTH(H927)=7),0)))),0),"")</f>
        <v/>
      </c>
      <c r="AC927" s="30" t="str">
        <f>IF(Afrapportering!AC908="","",Afrapportering!AC908)</f>
        <v/>
      </c>
      <c r="AD927" s="52" t="str">
        <f t="shared" si="111"/>
        <v/>
      </c>
      <c r="AE927" s="52" t="str">
        <f t="shared" si="112"/>
        <v/>
      </c>
      <c r="AF927" s="30" t="str">
        <f t="shared" si="113"/>
        <v/>
      </c>
      <c r="AG927" s="30" t="str">
        <f t="shared" si="114"/>
        <v/>
      </c>
      <c r="AH927" s="3" t="str">
        <f t="shared" si="115"/>
        <v/>
      </c>
    </row>
    <row r="928" spans="1:34" x14ac:dyDescent="0.25">
      <c r="A928" s="13" t="str">
        <f>+Afrapportering!A909</f>
        <v/>
      </c>
      <c r="B928" s="13" t="str">
        <f>+Afrapportering!B909</f>
        <v/>
      </c>
      <c r="C928" s="13" t="str">
        <f>+Afrapportering!C909</f>
        <v/>
      </c>
      <c r="D928" s="13" t="str">
        <f>+Afrapportering!D909</f>
        <v/>
      </c>
      <c r="E928" s="14" t="str">
        <f>+Afrapportering!E909</f>
        <v/>
      </c>
      <c r="F928" s="139" t="str">
        <f>IF(Afrapportering!F909 = "", "",Afrapportering!F909)</f>
        <v/>
      </c>
      <c r="G928" s="14" t="str">
        <f>+Afrapportering!G909</f>
        <v/>
      </c>
      <c r="H928" s="139" t="str">
        <f>IF(Afrapportering!H909 = "","",Afrapportering!H909)</f>
        <v/>
      </c>
      <c r="I928" s="140" t="str">
        <f>+Afrapportering!I909</f>
        <v/>
      </c>
      <c r="J928" s="13" t="str">
        <f>+Afrapportering!J909</f>
        <v/>
      </c>
      <c r="K928" s="32" t="str">
        <f t="shared" si="108"/>
        <v/>
      </c>
      <c r="L928" s="31" t="str">
        <f>IF(Ansøgning!J914="","",Ansøgning!J914)</f>
        <v/>
      </c>
      <c r="M928" s="134" t="str">
        <f>IF(Afrapportering!M909="","",Afrapportering!M909)</f>
        <v/>
      </c>
      <c r="N928" s="31" t="str">
        <f>IF(Ansøgning!K914="","",Ansøgning!K914)</f>
        <v/>
      </c>
      <c r="O928" s="134">
        <f>IF(Afrapportering!O909="",,Afrapportering!O909)</f>
        <v>0</v>
      </c>
      <c r="P928" s="15" t="str">
        <f>IF(Ansøgning!L914="","",Ansøgning!L914)</f>
        <v/>
      </c>
      <c r="Q928" s="15" t="str">
        <f t="shared" si="109"/>
        <v/>
      </c>
      <c r="R928" s="15"/>
      <c r="S928" s="15" t="str">
        <f>IF(Afrapportering!S909="","",Afrapportering!S909)</f>
        <v/>
      </c>
      <c r="T928" s="31" t="str">
        <f t="shared" si="110"/>
        <v/>
      </c>
      <c r="U928" s="30" t="str">
        <f>IF(Afrapportering!U909="","",Afrapportering!U909)</f>
        <v/>
      </c>
      <c r="V928" s="52" t="str">
        <f>IF(Afrapportering!V909="","",Afrapportering!V909)</f>
        <v/>
      </c>
      <c r="W928" s="30" t="str">
        <f>IF(Afrapportering!W909="","",Afrapportering!W909)</f>
        <v/>
      </c>
      <c r="X928" s="52" t="str">
        <f>IF(Afrapportering!X909="","",Afrapportering!X909)</f>
        <v/>
      </c>
      <c r="Y928" s="30" t="str">
        <f>IF(Afrapportering!Y909="","",Afrapportering!Y909)</f>
        <v/>
      </c>
      <c r="Z928" s="52" t="str">
        <f>IFERROR(MAX(IF(OR(V928="",X928=""),"",IF(AND(AND(MONTH(F928)&gt;=7,MONTH(F928)&lt;8),AND(MONTH(H928)&gt;=7,MONTH(H928)&lt;8)),(NETWORKDAYS(F928,H928,Lister!$D$7:$D$13)-V928)*T928/NETWORKDAYS(Lister!$D$19,Lister!$E$19,Lister!$D$7:$D$13),IF(AND(AND(MONTH(F928)&gt;=7,MONTH(F928)&lt;8),MONTH(H928)&gt;7),(NETWORKDAYS(F928,Lister!$E$19,Lister!$D$7:$D$13)-V928)*T928/NETWORKDAYS(Lister!$D$19,Lister!$E$19,Lister!$D$7:$D$13),IF(MONTH(F928)&gt;7,0)))),0),"")</f>
        <v/>
      </c>
      <c r="AA928" s="30" t="str">
        <f>IF(Afrapportering!AA909="","",Afrapportering!AA909)</f>
        <v/>
      </c>
      <c r="AB928" s="52" t="str">
        <f>IFERROR(MAX(IF(OR(V928="",X928=""),"",IF(AND(AND(MONTH(F928)&gt;=8,MONTH(F928)&lt;9),AND(MONTH(H928)&gt;=8,MONTH(H928)&lt;9)),(NETWORKDAYS(F928,H928,Lister!$D$7:$D$13)-X928)*T928/NETWORKDAYS(Lister!$D$20,Lister!$E$20,Lister!$D$7:$D$13),IF(AND(MONTH(F928)=7,MONTH(H928)=8),(NETWORKDAYS(Lister!$D$20,H928,Lister!$D$7:$D$13)-X928)*T928/NETWORKDAYS(Lister!$D$20,Lister!$E$20,Lister!$D$7:$D$13),IF(AND(MONTH(F928)=7,MONTH(H928)=7),0)))),0),"")</f>
        <v/>
      </c>
      <c r="AC928" s="30" t="str">
        <f>IF(Afrapportering!AC909="","",Afrapportering!AC909)</f>
        <v/>
      </c>
      <c r="AD928" s="52" t="str">
        <f t="shared" si="111"/>
        <v/>
      </c>
      <c r="AE928" s="52" t="str">
        <f t="shared" si="112"/>
        <v/>
      </c>
      <c r="AF928" s="30" t="str">
        <f t="shared" si="113"/>
        <v/>
      </c>
      <c r="AG928" s="30" t="str">
        <f t="shared" si="114"/>
        <v/>
      </c>
      <c r="AH928" s="3" t="str">
        <f t="shared" si="115"/>
        <v/>
      </c>
    </row>
    <row r="929" spans="1:34" x14ac:dyDescent="0.25">
      <c r="A929" s="13" t="str">
        <f>+Afrapportering!A910</f>
        <v/>
      </c>
      <c r="B929" s="13" t="str">
        <f>+Afrapportering!B910</f>
        <v/>
      </c>
      <c r="C929" s="13" t="str">
        <f>+Afrapportering!C910</f>
        <v/>
      </c>
      <c r="D929" s="13" t="str">
        <f>+Afrapportering!D910</f>
        <v/>
      </c>
      <c r="E929" s="14" t="str">
        <f>+Afrapportering!E910</f>
        <v/>
      </c>
      <c r="F929" s="139" t="str">
        <f>IF(Afrapportering!F910 = "", "",Afrapportering!F910)</f>
        <v/>
      </c>
      <c r="G929" s="14" t="str">
        <f>+Afrapportering!G910</f>
        <v/>
      </c>
      <c r="H929" s="139" t="str">
        <f>IF(Afrapportering!H910 = "","",Afrapportering!H910)</f>
        <v/>
      </c>
      <c r="I929" s="140" t="str">
        <f>+Afrapportering!I910</f>
        <v/>
      </c>
      <c r="J929" s="13" t="str">
        <f>+Afrapportering!J910</f>
        <v/>
      </c>
      <c r="K929" s="32" t="str">
        <f t="shared" si="108"/>
        <v/>
      </c>
      <c r="L929" s="31" t="str">
        <f>IF(Ansøgning!J915="","",Ansøgning!J915)</f>
        <v/>
      </c>
      <c r="M929" s="134" t="str">
        <f>IF(Afrapportering!M910="","",Afrapportering!M910)</f>
        <v/>
      </c>
      <c r="N929" s="31" t="str">
        <f>IF(Ansøgning!K915="","",Ansøgning!K915)</f>
        <v/>
      </c>
      <c r="O929" s="134">
        <f>IF(Afrapportering!O910="",,Afrapportering!O910)</f>
        <v>0</v>
      </c>
      <c r="P929" s="15" t="str">
        <f>IF(Ansøgning!L915="","",Ansøgning!L915)</f>
        <v/>
      </c>
      <c r="Q929" s="15" t="str">
        <f t="shared" si="109"/>
        <v/>
      </c>
      <c r="R929" s="15"/>
      <c r="S929" s="15" t="str">
        <f>IF(Afrapportering!S910="","",Afrapportering!S910)</f>
        <v/>
      </c>
      <c r="T929" s="31" t="str">
        <f t="shared" si="110"/>
        <v/>
      </c>
      <c r="U929" s="30" t="str">
        <f>IF(Afrapportering!U910="","",Afrapportering!U910)</f>
        <v/>
      </c>
      <c r="V929" s="52" t="str">
        <f>IF(Afrapportering!V910="","",Afrapportering!V910)</f>
        <v/>
      </c>
      <c r="W929" s="30" t="str">
        <f>IF(Afrapportering!W910="","",Afrapportering!W910)</f>
        <v/>
      </c>
      <c r="X929" s="52" t="str">
        <f>IF(Afrapportering!X910="","",Afrapportering!X910)</f>
        <v/>
      </c>
      <c r="Y929" s="30" t="str">
        <f>IF(Afrapportering!Y910="","",Afrapportering!Y910)</f>
        <v/>
      </c>
      <c r="Z929" s="52" t="str">
        <f>IFERROR(MAX(IF(OR(V929="",X929=""),"",IF(AND(AND(MONTH(F929)&gt;=7,MONTH(F929)&lt;8),AND(MONTH(H929)&gt;=7,MONTH(H929)&lt;8)),(NETWORKDAYS(F929,H929,Lister!$D$7:$D$13)-V929)*T929/NETWORKDAYS(Lister!$D$19,Lister!$E$19,Lister!$D$7:$D$13),IF(AND(AND(MONTH(F929)&gt;=7,MONTH(F929)&lt;8),MONTH(H929)&gt;7),(NETWORKDAYS(F929,Lister!$E$19,Lister!$D$7:$D$13)-V929)*T929/NETWORKDAYS(Lister!$D$19,Lister!$E$19,Lister!$D$7:$D$13),IF(MONTH(F929)&gt;7,0)))),0),"")</f>
        <v/>
      </c>
      <c r="AA929" s="30" t="str">
        <f>IF(Afrapportering!AA910="","",Afrapportering!AA910)</f>
        <v/>
      </c>
      <c r="AB929" s="52" t="str">
        <f>IFERROR(MAX(IF(OR(V929="",X929=""),"",IF(AND(AND(MONTH(F929)&gt;=8,MONTH(F929)&lt;9),AND(MONTH(H929)&gt;=8,MONTH(H929)&lt;9)),(NETWORKDAYS(F929,H929,Lister!$D$7:$D$13)-X929)*T929/NETWORKDAYS(Lister!$D$20,Lister!$E$20,Lister!$D$7:$D$13),IF(AND(MONTH(F929)=7,MONTH(H929)=8),(NETWORKDAYS(Lister!$D$20,H929,Lister!$D$7:$D$13)-X929)*T929/NETWORKDAYS(Lister!$D$20,Lister!$E$20,Lister!$D$7:$D$13),IF(AND(MONTH(F929)=7,MONTH(H929)=7),0)))),0),"")</f>
        <v/>
      </c>
      <c r="AC929" s="30" t="str">
        <f>IF(Afrapportering!AC910="","",Afrapportering!AC910)</f>
        <v/>
      </c>
      <c r="AD929" s="52" t="str">
        <f t="shared" si="111"/>
        <v/>
      </c>
      <c r="AE929" s="52" t="str">
        <f t="shared" si="112"/>
        <v/>
      </c>
      <c r="AF929" s="30" t="str">
        <f t="shared" si="113"/>
        <v/>
      </c>
      <c r="AG929" s="30" t="str">
        <f t="shared" si="114"/>
        <v/>
      </c>
      <c r="AH929" s="3" t="str">
        <f t="shared" si="115"/>
        <v/>
      </c>
    </row>
    <row r="930" spans="1:34" x14ac:dyDescent="0.25">
      <c r="A930" s="13" t="str">
        <f>+Afrapportering!A911</f>
        <v/>
      </c>
      <c r="B930" s="13" t="str">
        <f>+Afrapportering!B911</f>
        <v/>
      </c>
      <c r="C930" s="13" t="str">
        <f>+Afrapportering!C911</f>
        <v/>
      </c>
      <c r="D930" s="13" t="str">
        <f>+Afrapportering!D911</f>
        <v/>
      </c>
      <c r="E930" s="14" t="str">
        <f>+Afrapportering!E911</f>
        <v/>
      </c>
      <c r="F930" s="139" t="str">
        <f>IF(Afrapportering!F911 = "", "",Afrapportering!F911)</f>
        <v/>
      </c>
      <c r="G930" s="14" t="str">
        <f>+Afrapportering!G911</f>
        <v/>
      </c>
      <c r="H930" s="139" t="str">
        <f>IF(Afrapportering!H911 = "","",Afrapportering!H911)</f>
        <v/>
      </c>
      <c r="I930" s="140" t="str">
        <f>+Afrapportering!I911</f>
        <v/>
      </c>
      <c r="J930" s="13" t="str">
        <f>+Afrapportering!J911</f>
        <v/>
      </c>
      <c r="K930" s="32" t="str">
        <f t="shared" si="108"/>
        <v/>
      </c>
      <c r="L930" s="31" t="str">
        <f>IF(Ansøgning!J916="","",Ansøgning!J916)</f>
        <v/>
      </c>
      <c r="M930" s="134" t="str">
        <f>IF(Afrapportering!M911="","",Afrapportering!M911)</f>
        <v/>
      </c>
      <c r="N930" s="31" t="str">
        <f>IF(Ansøgning!K916="","",Ansøgning!K916)</f>
        <v/>
      </c>
      <c r="O930" s="134">
        <f>IF(Afrapportering!O911="",,Afrapportering!O911)</f>
        <v>0</v>
      </c>
      <c r="P930" s="15" t="str">
        <f>IF(Ansøgning!L916="","",Ansøgning!L916)</f>
        <v/>
      </c>
      <c r="Q930" s="15" t="str">
        <f t="shared" si="109"/>
        <v/>
      </c>
      <c r="R930" s="15"/>
      <c r="S930" s="15" t="str">
        <f>IF(Afrapportering!S911="","",Afrapportering!S911)</f>
        <v/>
      </c>
      <c r="T930" s="31" t="str">
        <f t="shared" si="110"/>
        <v/>
      </c>
      <c r="U930" s="30" t="str">
        <f>IF(Afrapportering!U911="","",Afrapportering!U911)</f>
        <v/>
      </c>
      <c r="V930" s="52" t="str">
        <f>IF(Afrapportering!V911="","",Afrapportering!V911)</f>
        <v/>
      </c>
      <c r="W930" s="30" t="str">
        <f>IF(Afrapportering!W911="","",Afrapportering!W911)</f>
        <v/>
      </c>
      <c r="X930" s="52" t="str">
        <f>IF(Afrapportering!X911="","",Afrapportering!X911)</f>
        <v/>
      </c>
      <c r="Y930" s="30" t="str">
        <f>IF(Afrapportering!Y911="","",Afrapportering!Y911)</f>
        <v/>
      </c>
      <c r="Z930" s="52" t="str">
        <f>IFERROR(MAX(IF(OR(V930="",X930=""),"",IF(AND(AND(MONTH(F930)&gt;=7,MONTH(F930)&lt;8),AND(MONTH(H930)&gt;=7,MONTH(H930)&lt;8)),(NETWORKDAYS(F930,H930,Lister!$D$7:$D$13)-V930)*T930/NETWORKDAYS(Lister!$D$19,Lister!$E$19,Lister!$D$7:$D$13),IF(AND(AND(MONTH(F930)&gt;=7,MONTH(F930)&lt;8),MONTH(H930)&gt;7),(NETWORKDAYS(F930,Lister!$E$19,Lister!$D$7:$D$13)-V930)*T930/NETWORKDAYS(Lister!$D$19,Lister!$E$19,Lister!$D$7:$D$13),IF(MONTH(F930)&gt;7,0)))),0),"")</f>
        <v/>
      </c>
      <c r="AA930" s="30" t="str">
        <f>IF(Afrapportering!AA911="","",Afrapportering!AA911)</f>
        <v/>
      </c>
      <c r="AB930" s="52" t="str">
        <f>IFERROR(MAX(IF(OR(V930="",X930=""),"",IF(AND(AND(MONTH(F930)&gt;=8,MONTH(F930)&lt;9),AND(MONTH(H930)&gt;=8,MONTH(H930)&lt;9)),(NETWORKDAYS(F930,H930,Lister!$D$7:$D$13)-X930)*T930/NETWORKDAYS(Lister!$D$20,Lister!$E$20,Lister!$D$7:$D$13),IF(AND(MONTH(F930)=7,MONTH(H930)=8),(NETWORKDAYS(Lister!$D$20,H930,Lister!$D$7:$D$13)-X930)*T930/NETWORKDAYS(Lister!$D$20,Lister!$E$20,Lister!$D$7:$D$13),IF(AND(MONTH(F930)=7,MONTH(H930)=7),0)))),0),"")</f>
        <v/>
      </c>
      <c r="AC930" s="30" t="str">
        <f>IF(Afrapportering!AC911="","",Afrapportering!AC911)</f>
        <v/>
      </c>
      <c r="AD930" s="52" t="str">
        <f t="shared" si="111"/>
        <v/>
      </c>
      <c r="AE930" s="52" t="str">
        <f t="shared" si="112"/>
        <v/>
      </c>
      <c r="AF930" s="30" t="str">
        <f t="shared" si="113"/>
        <v/>
      </c>
      <c r="AG930" s="30" t="str">
        <f t="shared" si="114"/>
        <v/>
      </c>
      <c r="AH930" s="3" t="str">
        <f t="shared" si="115"/>
        <v/>
      </c>
    </row>
    <row r="931" spans="1:34" x14ac:dyDescent="0.25">
      <c r="A931" s="13" t="str">
        <f>+Afrapportering!A912</f>
        <v/>
      </c>
      <c r="B931" s="13" t="str">
        <f>+Afrapportering!B912</f>
        <v/>
      </c>
      <c r="C931" s="13" t="str">
        <f>+Afrapportering!C912</f>
        <v/>
      </c>
      <c r="D931" s="13" t="str">
        <f>+Afrapportering!D912</f>
        <v/>
      </c>
      <c r="E931" s="14" t="str">
        <f>+Afrapportering!E912</f>
        <v/>
      </c>
      <c r="F931" s="139" t="str">
        <f>IF(Afrapportering!F912 = "", "",Afrapportering!F912)</f>
        <v/>
      </c>
      <c r="G931" s="14" t="str">
        <f>+Afrapportering!G912</f>
        <v/>
      </c>
      <c r="H931" s="139" t="str">
        <f>IF(Afrapportering!H912 = "","",Afrapportering!H912)</f>
        <v/>
      </c>
      <c r="I931" s="140" t="str">
        <f>+Afrapportering!I912</f>
        <v/>
      </c>
      <c r="J931" s="13" t="str">
        <f>+Afrapportering!J912</f>
        <v/>
      </c>
      <c r="K931" s="32" t="str">
        <f t="shared" ref="K931:K994" si="116">IF(J931="","",IF(J931="Funktionær",0.75,IF(J931="Ikke-funktionær",0.9,IF(J931="Elev/lærling",0.9))))</f>
        <v/>
      </c>
      <c r="L931" s="31" t="str">
        <f>IF(Ansøgning!J917="","",Ansøgning!J917)</f>
        <v/>
      </c>
      <c r="M931" s="134" t="str">
        <f>IF(Afrapportering!M912="","",Afrapportering!M912)</f>
        <v/>
      </c>
      <c r="N931" s="31" t="str">
        <f>IF(Ansøgning!K917="","",Ansøgning!K917)</f>
        <v/>
      </c>
      <c r="O931" s="134">
        <f>IF(Afrapportering!O912="",,Afrapportering!O912)</f>
        <v>0</v>
      </c>
      <c r="P931" s="15" t="str">
        <f>IF(Ansøgning!L917="","",Ansøgning!L917)</f>
        <v/>
      </c>
      <c r="Q931" s="15" t="str">
        <f t="shared" ref="Q931:Q994" si="117">IFERROR(MAX(IF(M931="","",IF(ISNUMBER(R931),IF(OR(R931&gt;M931*1.1,R931&lt;M931*0.9),R931,M931),M931)-O931),0),"")</f>
        <v/>
      </c>
      <c r="R931" s="15"/>
      <c r="S931" s="15" t="str">
        <f>IF(Afrapportering!S912="","",Afrapportering!S912)</f>
        <v/>
      </c>
      <c r="T931" s="31" t="str">
        <f t="shared" ref="T931:T994" si="118">IF(B931="","",IF(Q931*K931&gt;30000*IF(S931&gt;37,37,S931)/37,30000*IF(S931&gt;37,37,S931)/37,Q931*K931))</f>
        <v/>
      </c>
      <c r="U931" s="30" t="str">
        <f>IF(Afrapportering!U912="","",Afrapportering!U912)</f>
        <v/>
      </c>
      <c r="V931" s="52" t="str">
        <f>IF(Afrapportering!V912="","",Afrapportering!V912)</f>
        <v/>
      </c>
      <c r="W931" s="30" t="str">
        <f>IF(Afrapportering!W912="","",Afrapportering!W912)</f>
        <v/>
      </c>
      <c r="X931" s="52" t="str">
        <f>IF(Afrapportering!X912="","",Afrapportering!X912)</f>
        <v/>
      </c>
      <c r="Y931" s="30" t="str">
        <f>IF(Afrapportering!Y912="","",Afrapportering!Y912)</f>
        <v/>
      </c>
      <c r="Z931" s="52" t="str">
        <f>IFERROR(MAX(IF(OR(V931="",X931=""),"",IF(AND(AND(MONTH(F931)&gt;=7,MONTH(F931)&lt;8),AND(MONTH(H931)&gt;=7,MONTH(H931)&lt;8)),(NETWORKDAYS(F931,H931,Lister!$D$7:$D$13)-V931)*T931/NETWORKDAYS(Lister!$D$19,Lister!$E$19,Lister!$D$7:$D$13),IF(AND(AND(MONTH(F931)&gt;=7,MONTH(F931)&lt;8),MONTH(H931)&gt;7),(NETWORKDAYS(F931,Lister!$E$19,Lister!$D$7:$D$13)-V931)*T931/NETWORKDAYS(Lister!$D$19,Lister!$E$19,Lister!$D$7:$D$13),IF(MONTH(F931)&gt;7,0)))),0),"")</f>
        <v/>
      </c>
      <c r="AA931" s="30" t="str">
        <f>IF(Afrapportering!AA912="","",Afrapportering!AA912)</f>
        <v/>
      </c>
      <c r="AB931" s="52" t="str">
        <f>IFERROR(MAX(IF(OR(V931="",X931=""),"",IF(AND(AND(MONTH(F931)&gt;=8,MONTH(F931)&lt;9),AND(MONTH(H931)&gt;=8,MONTH(H931)&lt;9)),(NETWORKDAYS(F931,H931,Lister!$D$7:$D$13)-X931)*T931/NETWORKDAYS(Lister!$D$20,Lister!$E$20,Lister!$D$7:$D$13),IF(AND(MONTH(F931)=7,MONTH(H931)=8),(NETWORKDAYS(Lister!$D$20,H931,Lister!$D$7:$D$13)-X931)*T931/NETWORKDAYS(Lister!$D$20,Lister!$E$20,Lister!$D$7:$D$13),IF(AND(MONTH(F931)=7,MONTH(H931)=7),0)))),0),"")</f>
        <v/>
      </c>
      <c r="AC931" s="30" t="str">
        <f>IF(Afrapportering!AC912="","",Afrapportering!AC912)</f>
        <v/>
      </c>
      <c r="AD931" s="52" t="str">
        <f t="shared" ref="AD931:AD994" si="119">IFERROR(Z931+AB931,"")</f>
        <v/>
      </c>
      <c r="AE931" s="52" t="str">
        <f t="shared" ref="AE931:AE994" si="120">IFERROR(21/31*T931,"")</f>
        <v/>
      </c>
      <c r="AF931" s="30" t="str">
        <f t="shared" ref="AF931:AF994" si="121">IFERROR(MAX(IF(AND(ISNUMBER(Z931),ISNUMBER(AB931)),IF(AD931-AE931&gt;T931,T931,AD931-AE931),""),0),"")</f>
        <v/>
      </c>
      <c r="AG931" s="30" t="str">
        <f t="shared" ref="AG931:AG994" si="122">IF(AF931="","",AF931-AC931)</f>
        <v/>
      </c>
      <c r="AH931" s="3" t="str">
        <f t="shared" ref="AH931:AH994" si="123">IF(AF931="","",AF931-AC931)</f>
        <v/>
      </c>
    </row>
    <row r="932" spans="1:34" x14ac:dyDescent="0.25">
      <c r="A932" s="13" t="str">
        <f>+Afrapportering!A913</f>
        <v/>
      </c>
      <c r="B932" s="13" t="str">
        <f>+Afrapportering!B913</f>
        <v/>
      </c>
      <c r="C932" s="13" t="str">
        <f>+Afrapportering!C913</f>
        <v/>
      </c>
      <c r="D932" s="13" t="str">
        <f>+Afrapportering!D913</f>
        <v/>
      </c>
      <c r="E932" s="14" t="str">
        <f>+Afrapportering!E913</f>
        <v/>
      </c>
      <c r="F932" s="139" t="str">
        <f>IF(Afrapportering!F913 = "", "",Afrapportering!F913)</f>
        <v/>
      </c>
      <c r="G932" s="14" t="str">
        <f>+Afrapportering!G913</f>
        <v/>
      </c>
      <c r="H932" s="139" t="str">
        <f>IF(Afrapportering!H913 = "","",Afrapportering!H913)</f>
        <v/>
      </c>
      <c r="I932" s="140" t="str">
        <f>+Afrapportering!I913</f>
        <v/>
      </c>
      <c r="J932" s="13" t="str">
        <f>+Afrapportering!J913</f>
        <v/>
      </c>
      <c r="K932" s="32" t="str">
        <f t="shared" si="116"/>
        <v/>
      </c>
      <c r="L932" s="31" t="str">
        <f>IF(Ansøgning!J918="","",Ansøgning!J918)</f>
        <v/>
      </c>
      <c r="M932" s="134" t="str">
        <f>IF(Afrapportering!M913="","",Afrapportering!M913)</f>
        <v/>
      </c>
      <c r="N932" s="31" t="str">
        <f>IF(Ansøgning!K918="","",Ansøgning!K918)</f>
        <v/>
      </c>
      <c r="O932" s="134">
        <f>IF(Afrapportering!O913="",,Afrapportering!O913)</f>
        <v>0</v>
      </c>
      <c r="P932" s="15" t="str">
        <f>IF(Ansøgning!L918="","",Ansøgning!L918)</f>
        <v/>
      </c>
      <c r="Q932" s="15" t="str">
        <f t="shared" si="117"/>
        <v/>
      </c>
      <c r="R932" s="15"/>
      <c r="S932" s="15" t="str">
        <f>IF(Afrapportering!S913="","",Afrapportering!S913)</f>
        <v/>
      </c>
      <c r="T932" s="31" t="str">
        <f t="shared" si="118"/>
        <v/>
      </c>
      <c r="U932" s="30" t="str">
        <f>IF(Afrapportering!U913="","",Afrapportering!U913)</f>
        <v/>
      </c>
      <c r="V932" s="52" t="str">
        <f>IF(Afrapportering!V913="","",Afrapportering!V913)</f>
        <v/>
      </c>
      <c r="W932" s="30" t="str">
        <f>IF(Afrapportering!W913="","",Afrapportering!W913)</f>
        <v/>
      </c>
      <c r="X932" s="52" t="str">
        <f>IF(Afrapportering!X913="","",Afrapportering!X913)</f>
        <v/>
      </c>
      <c r="Y932" s="30" t="str">
        <f>IF(Afrapportering!Y913="","",Afrapportering!Y913)</f>
        <v/>
      </c>
      <c r="Z932" s="52" t="str">
        <f>IFERROR(MAX(IF(OR(V932="",X932=""),"",IF(AND(AND(MONTH(F932)&gt;=7,MONTH(F932)&lt;8),AND(MONTH(H932)&gt;=7,MONTH(H932)&lt;8)),(NETWORKDAYS(F932,H932,Lister!$D$7:$D$13)-V932)*T932/NETWORKDAYS(Lister!$D$19,Lister!$E$19,Lister!$D$7:$D$13),IF(AND(AND(MONTH(F932)&gt;=7,MONTH(F932)&lt;8),MONTH(H932)&gt;7),(NETWORKDAYS(F932,Lister!$E$19,Lister!$D$7:$D$13)-V932)*T932/NETWORKDAYS(Lister!$D$19,Lister!$E$19,Lister!$D$7:$D$13),IF(MONTH(F932)&gt;7,0)))),0),"")</f>
        <v/>
      </c>
      <c r="AA932" s="30" t="str">
        <f>IF(Afrapportering!AA913="","",Afrapportering!AA913)</f>
        <v/>
      </c>
      <c r="AB932" s="52" t="str">
        <f>IFERROR(MAX(IF(OR(V932="",X932=""),"",IF(AND(AND(MONTH(F932)&gt;=8,MONTH(F932)&lt;9),AND(MONTH(H932)&gt;=8,MONTH(H932)&lt;9)),(NETWORKDAYS(F932,H932,Lister!$D$7:$D$13)-X932)*T932/NETWORKDAYS(Lister!$D$20,Lister!$E$20,Lister!$D$7:$D$13),IF(AND(MONTH(F932)=7,MONTH(H932)=8),(NETWORKDAYS(Lister!$D$20,H932,Lister!$D$7:$D$13)-X932)*T932/NETWORKDAYS(Lister!$D$20,Lister!$E$20,Lister!$D$7:$D$13),IF(AND(MONTH(F932)=7,MONTH(H932)=7),0)))),0),"")</f>
        <v/>
      </c>
      <c r="AC932" s="30" t="str">
        <f>IF(Afrapportering!AC913="","",Afrapportering!AC913)</f>
        <v/>
      </c>
      <c r="AD932" s="52" t="str">
        <f t="shared" si="119"/>
        <v/>
      </c>
      <c r="AE932" s="52" t="str">
        <f t="shared" si="120"/>
        <v/>
      </c>
      <c r="AF932" s="30" t="str">
        <f t="shared" si="121"/>
        <v/>
      </c>
      <c r="AG932" s="30" t="str">
        <f t="shared" si="122"/>
        <v/>
      </c>
      <c r="AH932" s="3" t="str">
        <f t="shared" si="123"/>
        <v/>
      </c>
    </row>
    <row r="933" spans="1:34" x14ac:dyDescent="0.25">
      <c r="A933" s="13" t="str">
        <f>+Afrapportering!A914</f>
        <v/>
      </c>
      <c r="B933" s="13" t="str">
        <f>+Afrapportering!B914</f>
        <v/>
      </c>
      <c r="C933" s="13" t="str">
        <f>+Afrapportering!C914</f>
        <v/>
      </c>
      <c r="D933" s="13" t="str">
        <f>+Afrapportering!D914</f>
        <v/>
      </c>
      <c r="E933" s="14" t="str">
        <f>+Afrapportering!E914</f>
        <v/>
      </c>
      <c r="F933" s="139" t="str">
        <f>IF(Afrapportering!F914 = "", "",Afrapportering!F914)</f>
        <v/>
      </c>
      <c r="G933" s="14" t="str">
        <f>+Afrapportering!G914</f>
        <v/>
      </c>
      <c r="H933" s="139" t="str">
        <f>IF(Afrapportering!H914 = "","",Afrapportering!H914)</f>
        <v/>
      </c>
      <c r="I933" s="140" t="str">
        <f>+Afrapportering!I914</f>
        <v/>
      </c>
      <c r="J933" s="13" t="str">
        <f>+Afrapportering!J914</f>
        <v/>
      </c>
      <c r="K933" s="32" t="str">
        <f t="shared" si="116"/>
        <v/>
      </c>
      <c r="L933" s="31" t="str">
        <f>IF(Ansøgning!J919="","",Ansøgning!J919)</f>
        <v/>
      </c>
      <c r="M933" s="134" t="str">
        <f>IF(Afrapportering!M914="","",Afrapportering!M914)</f>
        <v/>
      </c>
      <c r="N933" s="31" t="str">
        <f>IF(Ansøgning!K919="","",Ansøgning!K919)</f>
        <v/>
      </c>
      <c r="O933" s="134">
        <f>IF(Afrapportering!O914="",,Afrapportering!O914)</f>
        <v>0</v>
      </c>
      <c r="P933" s="15" t="str">
        <f>IF(Ansøgning!L919="","",Ansøgning!L919)</f>
        <v/>
      </c>
      <c r="Q933" s="15" t="str">
        <f t="shared" si="117"/>
        <v/>
      </c>
      <c r="R933" s="15"/>
      <c r="S933" s="15" t="str">
        <f>IF(Afrapportering!S914="","",Afrapportering!S914)</f>
        <v/>
      </c>
      <c r="T933" s="31" t="str">
        <f t="shared" si="118"/>
        <v/>
      </c>
      <c r="U933" s="30" t="str">
        <f>IF(Afrapportering!U914="","",Afrapportering!U914)</f>
        <v/>
      </c>
      <c r="V933" s="52" t="str">
        <f>IF(Afrapportering!V914="","",Afrapportering!V914)</f>
        <v/>
      </c>
      <c r="W933" s="30" t="str">
        <f>IF(Afrapportering!W914="","",Afrapportering!W914)</f>
        <v/>
      </c>
      <c r="X933" s="52" t="str">
        <f>IF(Afrapportering!X914="","",Afrapportering!X914)</f>
        <v/>
      </c>
      <c r="Y933" s="30" t="str">
        <f>IF(Afrapportering!Y914="","",Afrapportering!Y914)</f>
        <v/>
      </c>
      <c r="Z933" s="52" t="str">
        <f>IFERROR(MAX(IF(OR(V933="",X933=""),"",IF(AND(AND(MONTH(F933)&gt;=7,MONTH(F933)&lt;8),AND(MONTH(H933)&gt;=7,MONTH(H933)&lt;8)),(NETWORKDAYS(F933,H933,Lister!$D$7:$D$13)-V933)*T933/NETWORKDAYS(Lister!$D$19,Lister!$E$19,Lister!$D$7:$D$13),IF(AND(AND(MONTH(F933)&gt;=7,MONTH(F933)&lt;8),MONTH(H933)&gt;7),(NETWORKDAYS(F933,Lister!$E$19,Lister!$D$7:$D$13)-V933)*T933/NETWORKDAYS(Lister!$D$19,Lister!$E$19,Lister!$D$7:$D$13),IF(MONTH(F933)&gt;7,0)))),0),"")</f>
        <v/>
      </c>
      <c r="AA933" s="30" t="str">
        <f>IF(Afrapportering!AA914="","",Afrapportering!AA914)</f>
        <v/>
      </c>
      <c r="AB933" s="52" t="str">
        <f>IFERROR(MAX(IF(OR(V933="",X933=""),"",IF(AND(AND(MONTH(F933)&gt;=8,MONTH(F933)&lt;9),AND(MONTH(H933)&gt;=8,MONTH(H933)&lt;9)),(NETWORKDAYS(F933,H933,Lister!$D$7:$D$13)-X933)*T933/NETWORKDAYS(Lister!$D$20,Lister!$E$20,Lister!$D$7:$D$13),IF(AND(MONTH(F933)=7,MONTH(H933)=8),(NETWORKDAYS(Lister!$D$20,H933,Lister!$D$7:$D$13)-X933)*T933/NETWORKDAYS(Lister!$D$20,Lister!$E$20,Lister!$D$7:$D$13),IF(AND(MONTH(F933)=7,MONTH(H933)=7),0)))),0),"")</f>
        <v/>
      </c>
      <c r="AC933" s="30" t="str">
        <f>IF(Afrapportering!AC914="","",Afrapportering!AC914)</f>
        <v/>
      </c>
      <c r="AD933" s="52" t="str">
        <f t="shared" si="119"/>
        <v/>
      </c>
      <c r="AE933" s="52" t="str">
        <f t="shared" si="120"/>
        <v/>
      </c>
      <c r="AF933" s="30" t="str">
        <f t="shared" si="121"/>
        <v/>
      </c>
      <c r="AG933" s="30" t="str">
        <f t="shared" si="122"/>
        <v/>
      </c>
      <c r="AH933" s="3" t="str">
        <f t="shared" si="123"/>
        <v/>
      </c>
    </row>
    <row r="934" spans="1:34" x14ac:dyDescent="0.25">
      <c r="A934" s="13" t="str">
        <f>+Afrapportering!A915</f>
        <v/>
      </c>
      <c r="B934" s="13" t="str">
        <f>+Afrapportering!B915</f>
        <v/>
      </c>
      <c r="C934" s="13" t="str">
        <f>+Afrapportering!C915</f>
        <v/>
      </c>
      <c r="D934" s="13" t="str">
        <f>+Afrapportering!D915</f>
        <v/>
      </c>
      <c r="E934" s="14" t="str">
        <f>+Afrapportering!E915</f>
        <v/>
      </c>
      <c r="F934" s="139" t="str">
        <f>IF(Afrapportering!F915 = "", "",Afrapportering!F915)</f>
        <v/>
      </c>
      <c r="G934" s="14" t="str">
        <f>+Afrapportering!G915</f>
        <v/>
      </c>
      <c r="H934" s="139" t="str">
        <f>IF(Afrapportering!H915 = "","",Afrapportering!H915)</f>
        <v/>
      </c>
      <c r="I934" s="140" t="str">
        <f>+Afrapportering!I915</f>
        <v/>
      </c>
      <c r="J934" s="13" t="str">
        <f>+Afrapportering!J915</f>
        <v/>
      </c>
      <c r="K934" s="32" t="str">
        <f t="shared" si="116"/>
        <v/>
      </c>
      <c r="L934" s="31" t="str">
        <f>IF(Ansøgning!J920="","",Ansøgning!J920)</f>
        <v/>
      </c>
      <c r="M934" s="134" t="str">
        <f>IF(Afrapportering!M915="","",Afrapportering!M915)</f>
        <v/>
      </c>
      <c r="N934" s="31" t="str">
        <f>IF(Ansøgning!K920="","",Ansøgning!K920)</f>
        <v/>
      </c>
      <c r="O934" s="134">
        <f>IF(Afrapportering!O915="",,Afrapportering!O915)</f>
        <v>0</v>
      </c>
      <c r="P934" s="15" t="str">
        <f>IF(Ansøgning!L920="","",Ansøgning!L920)</f>
        <v/>
      </c>
      <c r="Q934" s="15" t="str">
        <f t="shared" si="117"/>
        <v/>
      </c>
      <c r="R934" s="15"/>
      <c r="S934" s="15" t="str">
        <f>IF(Afrapportering!S915="","",Afrapportering!S915)</f>
        <v/>
      </c>
      <c r="T934" s="31" t="str">
        <f t="shared" si="118"/>
        <v/>
      </c>
      <c r="U934" s="30" t="str">
        <f>IF(Afrapportering!U915="","",Afrapportering!U915)</f>
        <v/>
      </c>
      <c r="V934" s="52" t="str">
        <f>IF(Afrapportering!V915="","",Afrapportering!V915)</f>
        <v/>
      </c>
      <c r="W934" s="30" t="str">
        <f>IF(Afrapportering!W915="","",Afrapportering!W915)</f>
        <v/>
      </c>
      <c r="X934" s="52" t="str">
        <f>IF(Afrapportering!X915="","",Afrapportering!X915)</f>
        <v/>
      </c>
      <c r="Y934" s="30" t="str">
        <f>IF(Afrapportering!Y915="","",Afrapportering!Y915)</f>
        <v/>
      </c>
      <c r="Z934" s="52" t="str">
        <f>IFERROR(MAX(IF(OR(V934="",X934=""),"",IF(AND(AND(MONTH(F934)&gt;=7,MONTH(F934)&lt;8),AND(MONTH(H934)&gt;=7,MONTH(H934)&lt;8)),(NETWORKDAYS(F934,H934,Lister!$D$7:$D$13)-V934)*T934/NETWORKDAYS(Lister!$D$19,Lister!$E$19,Lister!$D$7:$D$13),IF(AND(AND(MONTH(F934)&gt;=7,MONTH(F934)&lt;8),MONTH(H934)&gt;7),(NETWORKDAYS(F934,Lister!$E$19,Lister!$D$7:$D$13)-V934)*T934/NETWORKDAYS(Lister!$D$19,Lister!$E$19,Lister!$D$7:$D$13),IF(MONTH(F934)&gt;7,0)))),0),"")</f>
        <v/>
      </c>
      <c r="AA934" s="30" t="str">
        <f>IF(Afrapportering!AA915="","",Afrapportering!AA915)</f>
        <v/>
      </c>
      <c r="AB934" s="52" t="str">
        <f>IFERROR(MAX(IF(OR(V934="",X934=""),"",IF(AND(AND(MONTH(F934)&gt;=8,MONTH(F934)&lt;9),AND(MONTH(H934)&gt;=8,MONTH(H934)&lt;9)),(NETWORKDAYS(F934,H934,Lister!$D$7:$D$13)-X934)*T934/NETWORKDAYS(Lister!$D$20,Lister!$E$20,Lister!$D$7:$D$13),IF(AND(MONTH(F934)=7,MONTH(H934)=8),(NETWORKDAYS(Lister!$D$20,H934,Lister!$D$7:$D$13)-X934)*T934/NETWORKDAYS(Lister!$D$20,Lister!$E$20,Lister!$D$7:$D$13),IF(AND(MONTH(F934)=7,MONTH(H934)=7),0)))),0),"")</f>
        <v/>
      </c>
      <c r="AC934" s="30" t="str">
        <f>IF(Afrapportering!AC915="","",Afrapportering!AC915)</f>
        <v/>
      </c>
      <c r="AD934" s="52" t="str">
        <f t="shared" si="119"/>
        <v/>
      </c>
      <c r="AE934" s="52" t="str">
        <f t="shared" si="120"/>
        <v/>
      </c>
      <c r="AF934" s="30" t="str">
        <f t="shared" si="121"/>
        <v/>
      </c>
      <c r="AG934" s="30" t="str">
        <f t="shared" si="122"/>
        <v/>
      </c>
      <c r="AH934" s="3" t="str">
        <f t="shared" si="123"/>
        <v/>
      </c>
    </row>
    <row r="935" spans="1:34" x14ac:dyDescent="0.25">
      <c r="A935" s="13" t="str">
        <f>+Afrapportering!A916</f>
        <v/>
      </c>
      <c r="B935" s="13" t="str">
        <f>+Afrapportering!B916</f>
        <v/>
      </c>
      <c r="C935" s="13" t="str">
        <f>+Afrapportering!C916</f>
        <v/>
      </c>
      <c r="D935" s="13" t="str">
        <f>+Afrapportering!D916</f>
        <v/>
      </c>
      <c r="E935" s="14" t="str">
        <f>+Afrapportering!E916</f>
        <v/>
      </c>
      <c r="F935" s="139" t="str">
        <f>IF(Afrapportering!F916 = "", "",Afrapportering!F916)</f>
        <v/>
      </c>
      <c r="G935" s="14" t="str">
        <f>+Afrapportering!G916</f>
        <v/>
      </c>
      <c r="H935" s="139" t="str">
        <f>IF(Afrapportering!H916 = "","",Afrapportering!H916)</f>
        <v/>
      </c>
      <c r="I935" s="140" t="str">
        <f>+Afrapportering!I916</f>
        <v/>
      </c>
      <c r="J935" s="13" t="str">
        <f>+Afrapportering!J916</f>
        <v/>
      </c>
      <c r="K935" s="32" t="str">
        <f t="shared" si="116"/>
        <v/>
      </c>
      <c r="L935" s="31" t="str">
        <f>IF(Ansøgning!J921="","",Ansøgning!J921)</f>
        <v/>
      </c>
      <c r="M935" s="134" t="str">
        <f>IF(Afrapportering!M916="","",Afrapportering!M916)</f>
        <v/>
      </c>
      <c r="N935" s="31" t="str">
        <f>IF(Ansøgning!K921="","",Ansøgning!K921)</f>
        <v/>
      </c>
      <c r="O935" s="134">
        <f>IF(Afrapportering!O916="",,Afrapportering!O916)</f>
        <v>0</v>
      </c>
      <c r="P935" s="15" t="str">
        <f>IF(Ansøgning!L921="","",Ansøgning!L921)</f>
        <v/>
      </c>
      <c r="Q935" s="15" t="str">
        <f t="shared" si="117"/>
        <v/>
      </c>
      <c r="R935" s="15"/>
      <c r="S935" s="15" t="str">
        <f>IF(Afrapportering!S916="","",Afrapportering!S916)</f>
        <v/>
      </c>
      <c r="T935" s="31" t="str">
        <f t="shared" si="118"/>
        <v/>
      </c>
      <c r="U935" s="30" t="str">
        <f>IF(Afrapportering!U916="","",Afrapportering!U916)</f>
        <v/>
      </c>
      <c r="V935" s="52" t="str">
        <f>IF(Afrapportering!V916="","",Afrapportering!V916)</f>
        <v/>
      </c>
      <c r="W935" s="30" t="str">
        <f>IF(Afrapportering!W916="","",Afrapportering!W916)</f>
        <v/>
      </c>
      <c r="X935" s="52" t="str">
        <f>IF(Afrapportering!X916="","",Afrapportering!X916)</f>
        <v/>
      </c>
      <c r="Y935" s="30" t="str">
        <f>IF(Afrapportering!Y916="","",Afrapportering!Y916)</f>
        <v/>
      </c>
      <c r="Z935" s="52" t="str">
        <f>IFERROR(MAX(IF(OR(V935="",X935=""),"",IF(AND(AND(MONTH(F935)&gt;=7,MONTH(F935)&lt;8),AND(MONTH(H935)&gt;=7,MONTH(H935)&lt;8)),(NETWORKDAYS(F935,H935,Lister!$D$7:$D$13)-V935)*T935/NETWORKDAYS(Lister!$D$19,Lister!$E$19,Lister!$D$7:$D$13),IF(AND(AND(MONTH(F935)&gt;=7,MONTH(F935)&lt;8),MONTH(H935)&gt;7),(NETWORKDAYS(F935,Lister!$E$19,Lister!$D$7:$D$13)-V935)*T935/NETWORKDAYS(Lister!$D$19,Lister!$E$19,Lister!$D$7:$D$13),IF(MONTH(F935)&gt;7,0)))),0),"")</f>
        <v/>
      </c>
      <c r="AA935" s="30" t="str">
        <f>IF(Afrapportering!AA916="","",Afrapportering!AA916)</f>
        <v/>
      </c>
      <c r="AB935" s="52" t="str">
        <f>IFERROR(MAX(IF(OR(V935="",X935=""),"",IF(AND(AND(MONTH(F935)&gt;=8,MONTH(F935)&lt;9),AND(MONTH(H935)&gt;=8,MONTH(H935)&lt;9)),(NETWORKDAYS(F935,H935,Lister!$D$7:$D$13)-X935)*T935/NETWORKDAYS(Lister!$D$20,Lister!$E$20,Lister!$D$7:$D$13),IF(AND(MONTH(F935)=7,MONTH(H935)=8),(NETWORKDAYS(Lister!$D$20,H935,Lister!$D$7:$D$13)-X935)*T935/NETWORKDAYS(Lister!$D$20,Lister!$E$20,Lister!$D$7:$D$13),IF(AND(MONTH(F935)=7,MONTH(H935)=7),0)))),0),"")</f>
        <v/>
      </c>
      <c r="AC935" s="30" t="str">
        <f>IF(Afrapportering!AC916="","",Afrapportering!AC916)</f>
        <v/>
      </c>
      <c r="AD935" s="52" t="str">
        <f t="shared" si="119"/>
        <v/>
      </c>
      <c r="AE935" s="52" t="str">
        <f t="shared" si="120"/>
        <v/>
      </c>
      <c r="AF935" s="30" t="str">
        <f t="shared" si="121"/>
        <v/>
      </c>
      <c r="AG935" s="30" t="str">
        <f t="shared" si="122"/>
        <v/>
      </c>
      <c r="AH935" s="3" t="str">
        <f t="shared" si="123"/>
        <v/>
      </c>
    </row>
    <row r="936" spans="1:34" x14ac:dyDescent="0.25">
      <c r="A936" s="13" t="str">
        <f>+Afrapportering!A917</f>
        <v/>
      </c>
      <c r="B936" s="13" t="str">
        <f>+Afrapportering!B917</f>
        <v/>
      </c>
      <c r="C936" s="13" t="str">
        <f>+Afrapportering!C917</f>
        <v/>
      </c>
      <c r="D936" s="13" t="str">
        <f>+Afrapportering!D917</f>
        <v/>
      </c>
      <c r="E936" s="14" t="str">
        <f>+Afrapportering!E917</f>
        <v/>
      </c>
      <c r="F936" s="139" t="str">
        <f>IF(Afrapportering!F917 = "", "",Afrapportering!F917)</f>
        <v/>
      </c>
      <c r="G936" s="14" t="str">
        <f>+Afrapportering!G917</f>
        <v/>
      </c>
      <c r="H936" s="139" t="str">
        <f>IF(Afrapportering!H917 = "","",Afrapportering!H917)</f>
        <v/>
      </c>
      <c r="I936" s="140" t="str">
        <f>+Afrapportering!I917</f>
        <v/>
      </c>
      <c r="J936" s="13" t="str">
        <f>+Afrapportering!J917</f>
        <v/>
      </c>
      <c r="K936" s="32" t="str">
        <f t="shared" si="116"/>
        <v/>
      </c>
      <c r="L936" s="31" t="str">
        <f>IF(Ansøgning!J922="","",Ansøgning!J922)</f>
        <v/>
      </c>
      <c r="M936" s="134" t="str">
        <f>IF(Afrapportering!M917="","",Afrapportering!M917)</f>
        <v/>
      </c>
      <c r="N936" s="31" t="str">
        <f>IF(Ansøgning!K922="","",Ansøgning!K922)</f>
        <v/>
      </c>
      <c r="O936" s="134">
        <f>IF(Afrapportering!O917="",,Afrapportering!O917)</f>
        <v>0</v>
      </c>
      <c r="P936" s="15" t="str">
        <f>IF(Ansøgning!L922="","",Ansøgning!L922)</f>
        <v/>
      </c>
      <c r="Q936" s="15" t="str">
        <f t="shared" si="117"/>
        <v/>
      </c>
      <c r="R936" s="15"/>
      <c r="S936" s="15" t="str">
        <f>IF(Afrapportering!S917="","",Afrapportering!S917)</f>
        <v/>
      </c>
      <c r="T936" s="31" t="str">
        <f t="shared" si="118"/>
        <v/>
      </c>
      <c r="U936" s="30" t="str">
        <f>IF(Afrapportering!U917="","",Afrapportering!U917)</f>
        <v/>
      </c>
      <c r="V936" s="52" t="str">
        <f>IF(Afrapportering!V917="","",Afrapportering!V917)</f>
        <v/>
      </c>
      <c r="W936" s="30" t="str">
        <f>IF(Afrapportering!W917="","",Afrapportering!W917)</f>
        <v/>
      </c>
      <c r="X936" s="52" t="str">
        <f>IF(Afrapportering!X917="","",Afrapportering!X917)</f>
        <v/>
      </c>
      <c r="Y936" s="30" t="str">
        <f>IF(Afrapportering!Y917="","",Afrapportering!Y917)</f>
        <v/>
      </c>
      <c r="Z936" s="52" t="str">
        <f>IFERROR(MAX(IF(OR(V936="",X936=""),"",IF(AND(AND(MONTH(F936)&gt;=7,MONTH(F936)&lt;8),AND(MONTH(H936)&gt;=7,MONTH(H936)&lt;8)),(NETWORKDAYS(F936,H936,Lister!$D$7:$D$13)-V936)*T936/NETWORKDAYS(Lister!$D$19,Lister!$E$19,Lister!$D$7:$D$13),IF(AND(AND(MONTH(F936)&gt;=7,MONTH(F936)&lt;8),MONTH(H936)&gt;7),(NETWORKDAYS(F936,Lister!$E$19,Lister!$D$7:$D$13)-V936)*T936/NETWORKDAYS(Lister!$D$19,Lister!$E$19,Lister!$D$7:$D$13),IF(MONTH(F936)&gt;7,0)))),0),"")</f>
        <v/>
      </c>
      <c r="AA936" s="30" t="str">
        <f>IF(Afrapportering!AA917="","",Afrapportering!AA917)</f>
        <v/>
      </c>
      <c r="AB936" s="52" t="str">
        <f>IFERROR(MAX(IF(OR(V936="",X936=""),"",IF(AND(AND(MONTH(F936)&gt;=8,MONTH(F936)&lt;9),AND(MONTH(H936)&gt;=8,MONTH(H936)&lt;9)),(NETWORKDAYS(F936,H936,Lister!$D$7:$D$13)-X936)*T936/NETWORKDAYS(Lister!$D$20,Lister!$E$20,Lister!$D$7:$D$13),IF(AND(MONTH(F936)=7,MONTH(H936)=8),(NETWORKDAYS(Lister!$D$20,H936,Lister!$D$7:$D$13)-X936)*T936/NETWORKDAYS(Lister!$D$20,Lister!$E$20,Lister!$D$7:$D$13),IF(AND(MONTH(F936)=7,MONTH(H936)=7),0)))),0),"")</f>
        <v/>
      </c>
      <c r="AC936" s="30" t="str">
        <f>IF(Afrapportering!AC917="","",Afrapportering!AC917)</f>
        <v/>
      </c>
      <c r="AD936" s="52" t="str">
        <f t="shared" si="119"/>
        <v/>
      </c>
      <c r="AE936" s="52" t="str">
        <f t="shared" si="120"/>
        <v/>
      </c>
      <c r="AF936" s="30" t="str">
        <f t="shared" si="121"/>
        <v/>
      </c>
      <c r="AG936" s="30" t="str">
        <f t="shared" si="122"/>
        <v/>
      </c>
      <c r="AH936" s="3" t="str">
        <f t="shared" si="123"/>
        <v/>
      </c>
    </row>
    <row r="937" spans="1:34" x14ac:dyDescent="0.25">
      <c r="A937" s="13" t="str">
        <f>+Afrapportering!A918</f>
        <v/>
      </c>
      <c r="B937" s="13" t="str">
        <f>+Afrapportering!B918</f>
        <v/>
      </c>
      <c r="C937" s="13" t="str">
        <f>+Afrapportering!C918</f>
        <v/>
      </c>
      <c r="D937" s="13" t="str">
        <f>+Afrapportering!D918</f>
        <v/>
      </c>
      <c r="E937" s="14" t="str">
        <f>+Afrapportering!E918</f>
        <v/>
      </c>
      <c r="F937" s="139" t="str">
        <f>IF(Afrapportering!F918 = "", "",Afrapportering!F918)</f>
        <v/>
      </c>
      <c r="G937" s="14" t="str">
        <f>+Afrapportering!G918</f>
        <v/>
      </c>
      <c r="H937" s="139" t="str">
        <f>IF(Afrapportering!H918 = "","",Afrapportering!H918)</f>
        <v/>
      </c>
      <c r="I937" s="140" t="str">
        <f>+Afrapportering!I918</f>
        <v/>
      </c>
      <c r="J937" s="13" t="str">
        <f>+Afrapportering!J918</f>
        <v/>
      </c>
      <c r="K937" s="32" t="str">
        <f t="shared" si="116"/>
        <v/>
      </c>
      <c r="L937" s="31" t="str">
        <f>IF(Ansøgning!J923="","",Ansøgning!J923)</f>
        <v/>
      </c>
      <c r="M937" s="134" t="str">
        <f>IF(Afrapportering!M918="","",Afrapportering!M918)</f>
        <v/>
      </c>
      <c r="N937" s="31" t="str">
        <f>IF(Ansøgning!K923="","",Ansøgning!K923)</f>
        <v/>
      </c>
      <c r="O937" s="134">
        <f>IF(Afrapportering!O918="",,Afrapportering!O918)</f>
        <v>0</v>
      </c>
      <c r="P937" s="15" t="str">
        <f>IF(Ansøgning!L923="","",Ansøgning!L923)</f>
        <v/>
      </c>
      <c r="Q937" s="15" t="str">
        <f t="shared" si="117"/>
        <v/>
      </c>
      <c r="R937" s="15"/>
      <c r="S937" s="15" t="str">
        <f>IF(Afrapportering!S918="","",Afrapportering!S918)</f>
        <v/>
      </c>
      <c r="T937" s="31" t="str">
        <f t="shared" si="118"/>
        <v/>
      </c>
      <c r="U937" s="30" t="str">
        <f>IF(Afrapportering!U918="","",Afrapportering!U918)</f>
        <v/>
      </c>
      <c r="V937" s="52" t="str">
        <f>IF(Afrapportering!V918="","",Afrapportering!V918)</f>
        <v/>
      </c>
      <c r="W937" s="30" t="str">
        <f>IF(Afrapportering!W918="","",Afrapportering!W918)</f>
        <v/>
      </c>
      <c r="X937" s="52" t="str">
        <f>IF(Afrapportering!X918="","",Afrapportering!X918)</f>
        <v/>
      </c>
      <c r="Y937" s="30" t="str">
        <f>IF(Afrapportering!Y918="","",Afrapportering!Y918)</f>
        <v/>
      </c>
      <c r="Z937" s="52" t="str">
        <f>IFERROR(MAX(IF(OR(V937="",X937=""),"",IF(AND(AND(MONTH(F937)&gt;=7,MONTH(F937)&lt;8),AND(MONTH(H937)&gt;=7,MONTH(H937)&lt;8)),(NETWORKDAYS(F937,H937,Lister!$D$7:$D$13)-V937)*T937/NETWORKDAYS(Lister!$D$19,Lister!$E$19,Lister!$D$7:$D$13),IF(AND(AND(MONTH(F937)&gt;=7,MONTH(F937)&lt;8),MONTH(H937)&gt;7),(NETWORKDAYS(F937,Lister!$E$19,Lister!$D$7:$D$13)-V937)*T937/NETWORKDAYS(Lister!$D$19,Lister!$E$19,Lister!$D$7:$D$13),IF(MONTH(F937)&gt;7,0)))),0),"")</f>
        <v/>
      </c>
      <c r="AA937" s="30" t="str">
        <f>IF(Afrapportering!AA918="","",Afrapportering!AA918)</f>
        <v/>
      </c>
      <c r="AB937" s="52" t="str">
        <f>IFERROR(MAX(IF(OR(V937="",X937=""),"",IF(AND(AND(MONTH(F937)&gt;=8,MONTH(F937)&lt;9),AND(MONTH(H937)&gt;=8,MONTH(H937)&lt;9)),(NETWORKDAYS(F937,H937,Lister!$D$7:$D$13)-X937)*T937/NETWORKDAYS(Lister!$D$20,Lister!$E$20,Lister!$D$7:$D$13),IF(AND(MONTH(F937)=7,MONTH(H937)=8),(NETWORKDAYS(Lister!$D$20,H937,Lister!$D$7:$D$13)-X937)*T937/NETWORKDAYS(Lister!$D$20,Lister!$E$20,Lister!$D$7:$D$13),IF(AND(MONTH(F937)=7,MONTH(H937)=7),0)))),0),"")</f>
        <v/>
      </c>
      <c r="AC937" s="30" t="str">
        <f>IF(Afrapportering!AC918="","",Afrapportering!AC918)</f>
        <v/>
      </c>
      <c r="AD937" s="52" t="str">
        <f t="shared" si="119"/>
        <v/>
      </c>
      <c r="AE937" s="52" t="str">
        <f t="shared" si="120"/>
        <v/>
      </c>
      <c r="AF937" s="30" t="str">
        <f t="shared" si="121"/>
        <v/>
      </c>
      <c r="AG937" s="30" t="str">
        <f t="shared" si="122"/>
        <v/>
      </c>
      <c r="AH937" s="3" t="str">
        <f t="shared" si="123"/>
        <v/>
      </c>
    </row>
    <row r="938" spans="1:34" x14ac:dyDescent="0.25">
      <c r="A938" s="13" t="str">
        <f>+Afrapportering!A919</f>
        <v/>
      </c>
      <c r="B938" s="13" t="str">
        <f>+Afrapportering!B919</f>
        <v/>
      </c>
      <c r="C938" s="13" t="str">
        <f>+Afrapportering!C919</f>
        <v/>
      </c>
      <c r="D938" s="13" t="str">
        <f>+Afrapportering!D919</f>
        <v/>
      </c>
      <c r="E938" s="14" t="str">
        <f>+Afrapportering!E919</f>
        <v/>
      </c>
      <c r="F938" s="139" t="str">
        <f>IF(Afrapportering!F919 = "", "",Afrapportering!F919)</f>
        <v/>
      </c>
      <c r="G938" s="14" t="str">
        <f>+Afrapportering!G919</f>
        <v/>
      </c>
      <c r="H938" s="139" t="str">
        <f>IF(Afrapportering!H919 = "","",Afrapportering!H919)</f>
        <v/>
      </c>
      <c r="I938" s="140" t="str">
        <f>+Afrapportering!I919</f>
        <v/>
      </c>
      <c r="J938" s="13" t="str">
        <f>+Afrapportering!J919</f>
        <v/>
      </c>
      <c r="K938" s="32" t="str">
        <f t="shared" si="116"/>
        <v/>
      </c>
      <c r="L938" s="31" t="str">
        <f>IF(Ansøgning!J924="","",Ansøgning!J924)</f>
        <v/>
      </c>
      <c r="M938" s="134" t="str">
        <f>IF(Afrapportering!M919="","",Afrapportering!M919)</f>
        <v/>
      </c>
      <c r="N938" s="31" t="str">
        <f>IF(Ansøgning!K924="","",Ansøgning!K924)</f>
        <v/>
      </c>
      <c r="O938" s="134">
        <f>IF(Afrapportering!O919="",,Afrapportering!O919)</f>
        <v>0</v>
      </c>
      <c r="P938" s="15" t="str">
        <f>IF(Ansøgning!L924="","",Ansøgning!L924)</f>
        <v/>
      </c>
      <c r="Q938" s="15" t="str">
        <f t="shared" si="117"/>
        <v/>
      </c>
      <c r="R938" s="15"/>
      <c r="S938" s="15" t="str">
        <f>IF(Afrapportering!S919="","",Afrapportering!S919)</f>
        <v/>
      </c>
      <c r="T938" s="31" t="str">
        <f t="shared" si="118"/>
        <v/>
      </c>
      <c r="U938" s="30" t="str">
        <f>IF(Afrapportering!U919="","",Afrapportering!U919)</f>
        <v/>
      </c>
      <c r="V938" s="52" t="str">
        <f>IF(Afrapportering!V919="","",Afrapportering!V919)</f>
        <v/>
      </c>
      <c r="W938" s="30" t="str">
        <f>IF(Afrapportering!W919="","",Afrapportering!W919)</f>
        <v/>
      </c>
      <c r="X938" s="52" t="str">
        <f>IF(Afrapportering!X919="","",Afrapportering!X919)</f>
        <v/>
      </c>
      <c r="Y938" s="30" t="str">
        <f>IF(Afrapportering!Y919="","",Afrapportering!Y919)</f>
        <v/>
      </c>
      <c r="Z938" s="52" t="str">
        <f>IFERROR(MAX(IF(OR(V938="",X938=""),"",IF(AND(AND(MONTH(F938)&gt;=7,MONTH(F938)&lt;8),AND(MONTH(H938)&gt;=7,MONTH(H938)&lt;8)),(NETWORKDAYS(F938,H938,Lister!$D$7:$D$13)-V938)*T938/NETWORKDAYS(Lister!$D$19,Lister!$E$19,Lister!$D$7:$D$13),IF(AND(AND(MONTH(F938)&gt;=7,MONTH(F938)&lt;8),MONTH(H938)&gt;7),(NETWORKDAYS(F938,Lister!$E$19,Lister!$D$7:$D$13)-V938)*T938/NETWORKDAYS(Lister!$D$19,Lister!$E$19,Lister!$D$7:$D$13),IF(MONTH(F938)&gt;7,0)))),0),"")</f>
        <v/>
      </c>
      <c r="AA938" s="30" t="str">
        <f>IF(Afrapportering!AA919="","",Afrapportering!AA919)</f>
        <v/>
      </c>
      <c r="AB938" s="52" t="str">
        <f>IFERROR(MAX(IF(OR(V938="",X938=""),"",IF(AND(AND(MONTH(F938)&gt;=8,MONTH(F938)&lt;9),AND(MONTH(H938)&gt;=8,MONTH(H938)&lt;9)),(NETWORKDAYS(F938,H938,Lister!$D$7:$D$13)-X938)*T938/NETWORKDAYS(Lister!$D$20,Lister!$E$20,Lister!$D$7:$D$13),IF(AND(MONTH(F938)=7,MONTH(H938)=8),(NETWORKDAYS(Lister!$D$20,H938,Lister!$D$7:$D$13)-X938)*T938/NETWORKDAYS(Lister!$D$20,Lister!$E$20,Lister!$D$7:$D$13),IF(AND(MONTH(F938)=7,MONTH(H938)=7),0)))),0),"")</f>
        <v/>
      </c>
      <c r="AC938" s="30" t="str">
        <f>IF(Afrapportering!AC919="","",Afrapportering!AC919)</f>
        <v/>
      </c>
      <c r="AD938" s="52" t="str">
        <f t="shared" si="119"/>
        <v/>
      </c>
      <c r="AE938" s="52" t="str">
        <f t="shared" si="120"/>
        <v/>
      </c>
      <c r="AF938" s="30" t="str">
        <f t="shared" si="121"/>
        <v/>
      </c>
      <c r="AG938" s="30" t="str">
        <f t="shared" si="122"/>
        <v/>
      </c>
      <c r="AH938" s="3" t="str">
        <f t="shared" si="123"/>
        <v/>
      </c>
    </row>
    <row r="939" spans="1:34" x14ac:dyDescent="0.25">
      <c r="A939" s="13" t="str">
        <f>+Afrapportering!A920</f>
        <v/>
      </c>
      <c r="B939" s="13" t="str">
        <f>+Afrapportering!B920</f>
        <v/>
      </c>
      <c r="C939" s="13" t="str">
        <f>+Afrapportering!C920</f>
        <v/>
      </c>
      <c r="D939" s="13" t="str">
        <f>+Afrapportering!D920</f>
        <v/>
      </c>
      <c r="E939" s="14" t="str">
        <f>+Afrapportering!E920</f>
        <v/>
      </c>
      <c r="F939" s="139" t="str">
        <f>IF(Afrapportering!F920 = "", "",Afrapportering!F920)</f>
        <v/>
      </c>
      <c r="G939" s="14" t="str">
        <f>+Afrapportering!G920</f>
        <v/>
      </c>
      <c r="H939" s="139" t="str">
        <f>IF(Afrapportering!H920 = "","",Afrapportering!H920)</f>
        <v/>
      </c>
      <c r="I939" s="140" t="str">
        <f>+Afrapportering!I920</f>
        <v/>
      </c>
      <c r="J939" s="13" t="str">
        <f>+Afrapportering!J920</f>
        <v/>
      </c>
      <c r="K939" s="32" t="str">
        <f t="shared" si="116"/>
        <v/>
      </c>
      <c r="L939" s="31" t="str">
        <f>IF(Ansøgning!J925="","",Ansøgning!J925)</f>
        <v/>
      </c>
      <c r="M939" s="134" t="str">
        <f>IF(Afrapportering!M920="","",Afrapportering!M920)</f>
        <v/>
      </c>
      <c r="N939" s="31" t="str">
        <f>IF(Ansøgning!K925="","",Ansøgning!K925)</f>
        <v/>
      </c>
      <c r="O939" s="134">
        <f>IF(Afrapportering!O920="",,Afrapportering!O920)</f>
        <v>0</v>
      </c>
      <c r="P939" s="15" t="str">
        <f>IF(Ansøgning!L925="","",Ansøgning!L925)</f>
        <v/>
      </c>
      <c r="Q939" s="15" t="str">
        <f t="shared" si="117"/>
        <v/>
      </c>
      <c r="R939" s="15"/>
      <c r="S939" s="15" t="str">
        <f>IF(Afrapportering!S920="","",Afrapportering!S920)</f>
        <v/>
      </c>
      <c r="T939" s="31" t="str">
        <f t="shared" si="118"/>
        <v/>
      </c>
      <c r="U939" s="30" t="str">
        <f>IF(Afrapportering!U920="","",Afrapportering!U920)</f>
        <v/>
      </c>
      <c r="V939" s="52" t="str">
        <f>IF(Afrapportering!V920="","",Afrapportering!V920)</f>
        <v/>
      </c>
      <c r="W939" s="30" t="str">
        <f>IF(Afrapportering!W920="","",Afrapportering!W920)</f>
        <v/>
      </c>
      <c r="X939" s="52" t="str">
        <f>IF(Afrapportering!X920="","",Afrapportering!X920)</f>
        <v/>
      </c>
      <c r="Y939" s="30" t="str">
        <f>IF(Afrapportering!Y920="","",Afrapportering!Y920)</f>
        <v/>
      </c>
      <c r="Z939" s="52" t="str">
        <f>IFERROR(MAX(IF(OR(V939="",X939=""),"",IF(AND(AND(MONTH(F939)&gt;=7,MONTH(F939)&lt;8),AND(MONTH(H939)&gt;=7,MONTH(H939)&lt;8)),(NETWORKDAYS(F939,H939,Lister!$D$7:$D$13)-V939)*T939/NETWORKDAYS(Lister!$D$19,Lister!$E$19,Lister!$D$7:$D$13),IF(AND(AND(MONTH(F939)&gt;=7,MONTH(F939)&lt;8),MONTH(H939)&gt;7),(NETWORKDAYS(F939,Lister!$E$19,Lister!$D$7:$D$13)-V939)*T939/NETWORKDAYS(Lister!$D$19,Lister!$E$19,Lister!$D$7:$D$13),IF(MONTH(F939)&gt;7,0)))),0),"")</f>
        <v/>
      </c>
      <c r="AA939" s="30" t="str">
        <f>IF(Afrapportering!AA920="","",Afrapportering!AA920)</f>
        <v/>
      </c>
      <c r="AB939" s="52" t="str">
        <f>IFERROR(MAX(IF(OR(V939="",X939=""),"",IF(AND(AND(MONTH(F939)&gt;=8,MONTH(F939)&lt;9),AND(MONTH(H939)&gt;=8,MONTH(H939)&lt;9)),(NETWORKDAYS(F939,H939,Lister!$D$7:$D$13)-X939)*T939/NETWORKDAYS(Lister!$D$20,Lister!$E$20,Lister!$D$7:$D$13),IF(AND(MONTH(F939)=7,MONTH(H939)=8),(NETWORKDAYS(Lister!$D$20,H939,Lister!$D$7:$D$13)-X939)*T939/NETWORKDAYS(Lister!$D$20,Lister!$E$20,Lister!$D$7:$D$13),IF(AND(MONTH(F939)=7,MONTH(H939)=7),0)))),0),"")</f>
        <v/>
      </c>
      <c r="AC939" s="30" t="str">
        <f>IF(Afrapportering!AC920="","",Afrapportering!AC920)</f>
        <v/>
      </c>
      <c r="AD939" s="52" t="str">
        <f t="shared" si="119"/>
        <v/>
      </c>
      <c r="AE939" s="52" t="str">
        <f t="shared" si="120"/>
        <v/>
      </c>
      <c r="AF939" s="30" t="str">
        <f t="shared" si="121"/>
        <v/>
      </c>
      <c r="AG939" s="30" t="str">
        <f t="shared" si="122"/>
        <v/>
      </c>
      <c r="AH939" s="3" t="str">
        <f t="shared" si="123"/>
        <v/>
      </c>
    </row>
    <row r="940" spans="1:34" x14ac:dyDescent="0.25">
      <c r="A940" s="13" t="str">
        <f>+Afrapportering!A921</f>
        <v/>
      </c>
      <c r="B940" s="13" t="str">
        <f>+Afrapportering!B921</f>
        <v/>
      </c>
      <c r="C940" s="13" t="str">
        <f>+Afrapportering!C921</f>
        <v/>
      </c>
      <c r="D940" s="13" t="str">
        <f>+Afrapportering!D921</f>
        <v/>
      </c>
      <c r="E940" s="14" t="str">
        <f>+Afrapportering!E921</f>
        <v/>
      </c>
      <c r="F940" s="139" t="str">
        <f>IF(Afrapportering!F921 = "", "",Afrapportering!F921)</f>
        <v/>
      </c>
      <c r="G940" s="14" t="str">
        <f>+Afrapportering!G921</f>
        <v/>
      </c>
      <c r="H940" s="139" t="str">
        <f>IF(Afrapportering!H921 = "","",Afrapportering!H921)</f>
        <v/>
      </c>
      <c r="I940" s="140" t="str">
        <f>+Afrapportering!I921</f>
        <v/>
      </c>
      <c r="J940" s="13" t="str">
        <f>+Afrapportering!J921</f>
        <v/>
      </c>
      <c r="K940" s="32" t="str">
        <f t="shared" si="116"/>
        <v/>
      </c>
      <c r="L940" s="31" t="str">
        <f>IF(Ansøgning!J926="","",Ansøgning!J926)</f>
        <v/>
      </c>
      <c r="M940" s="134" t="str">
        <f>IF(Afrapportering!M921="","",Afrapportering!M921)</f>
        <v/>
      </c>
      <c r="N940" s="31" t="str">
        <f>IF(Ansøgning!K926="","",Ansøgning!K926)</f>
        <v/>
      </c>
      <c r="O940" s="134">
        <f>IF(Afrapportering!O921="",,Afrapportering!O921)</f>
        <v>0</v>
      </c>
      <c r="P940" s="15" t="str">
        <f>IF(Ansøgning!L926="","",Ansøgning!L926)</f>
        <v/>
      </c>
      <c r="Q940" s="15" t="str">
        <f t="shared" si="117"/>
        <v/>
      </c>
      <c r="R940" s="15"/>
      <c r="S940" s="15" t="str">
        <f>IF(Afrapportering!S921="","",Afrapportering!S921)</f>
        <v/>
      </c>
      <c r="T940" s="31" t="str">
        <f t="shared" si="118"/>
        <v/>
      </c>
      <c r="U940" s="30" t="str">
        <f>IF(Afrapportering!U921="","",Afrapportering!U921)</f>
        <v/>
      </c>
      <c r="V940" s="52" t="str">
        <f>IF(Afrapportering!V921="","",Afrapportering!V921)</f>
        <v/>
      </c>
      <c r="W940" s="30" t="str">
        <f>IF(Afrapportering!W921="","",Afrapportering!W921)</f>
        <v/>
      </c>
      <c r="X940" s="52" t="str">
        <f>IF(Afrapportering!X921="","",Afrapportering!X921)</f>
        <v/>
      </c>
      <c r="Y940" s="30" t="str">
        <f>IF(Afrapportering!Y921="","",Afrapportering!Y921)</f>
        <v/>
      </c>
      <c r="Z940" s="52" t="str">
        <f>IFERROR(MAX(IF(OR(V940="",X940=""),"",IF(AND(AND(MONTH(F940)&gt;=7,MONTH(F940)&lt;8),AND(MONTH(H940)&gt;=7,MONTH(H940)&lt;8)),(NETWORKDAYS(F940,H940,Lister!$D$7:$D$13)-V940)*T940/NETWORKDAYS(Lister!$D$19,Lister!$E$19,Lister!$D$7:$D$13),IF(AND(AND(MONTH(F940)&gt;=7,MONTH(F940)&lt;8),MONTH(H940)&gt;7),(NETWORKDAYS(F940,Lister!$E$19,Lister!$D$7:$D$13)-V940)*T940/NETWORKDAYS(Lister!$D$19,Lister!$E$19,Lister!$D$7:$D$13),IF(MONTH(F940)&gt;7,0)))),0),"")</f>
        <v/>
      </c>
      <c r="AA940" s="30" t="str">
        <f>IF(Afrapportering!AA921="","",Afrapportering!AA921)</f>
        <v/>
      </c>
      <c r="AB940" s="52" t="str">
        <f>IFERROR(MAX(IF(OR(V940="",X940=""),"",IF(AND(AND(MONTH(F940)&gt;=8,MONTH(F940)&lt;9),AND(MONTH(H940)&gt;=8,MONTH(H940)&lt;9)),(NETWORKDAYS(F940,H940,Lister!$D$7:$D$13)-X940)*T940/NETWORKDAYS(Lister!$D$20,Lister!$E$20,Lister!$D$7:$D$13),IF(AND(MONTH(F940)=7,MONTH(H940)=8),(NETWORKDAYS(Lister!$D$20,H940,Lister!$D$7:$D$13)-X940)*T940/NETWORKDAYS(Lister!$D$20,Lister!$E$20,Lister!$D$7:$D$13),IF(AND(MONTH(F940)=7,MONTH(H940)=7),0)))),0),"")</f>
        <v/>
      </c>
      <c r="AC940" s="30" t="str">
        <f>IF(Afrapportering!AC921="","",Afrapportering!AC921)</f>
        <v/>
      </c>
      <c r="AD940" s="52" t="str">
        <f t="shared" si="119"/>
        <v/>
      </c>
      <c r="AE940" s="52" t="str">
        <f t="shared" si="120"/>
        <v/>
      </c>
      <c r="AF940" s="30" t="str">
        <f t="shared" si="121"/>
        <v/>
      </c>
      <c r="AG940" s="30" t="str">
        <f t="shared" si="122"/>
        <v/>
      </c>
      <c r="AH940" s="3" t="str">
        <f t="shared" si="123"/>
        <v/>
      </c>
    </row>
    <row r="941" spans="1:34" x14ac:dyDescent="0.25">
      <c r="A941" s="13" t="str">
        <f>+Afrapportering!A922</f>
        <v/>
      </c>
      <c r="B941" s="13" t="str">
        <f>+Afrapportering!B922</f>
        <v/>
      </c>
      <c r="C941" s="13" t="str">
        <f>+Afrapportering!C922</f>
        <v/>
      </c>
      <c r="D941" s="13" t="str">
        <f>+Afrapportering!D922</f>
        <v/>
      </c>
      <c r="E941" s="14" t="str">
        <f>+Afrapportering!E922</f>
        <v/>
      </c>
      <c r="F941" s="139" t="str">
        <f>IF(Afrapportering!F922 = "", "",Afrapportering!F922)</f>
        <v/>
      </c>
      <c r="G941" s="14" t="str">
        <f>+Afrapportering!G922</f>
        <v/>
      </c>
      <c r="H941" s="139" t="str">
        <f>IF(Afrapportering!H922 = "","",Afrapportering!H922)</f>
        <v/>
      </c>
      <c r="I941" s="140" t="str">
        <f>+Afrapportering!I922</f>
        <v/>
      </c>
      <c r="J941" s="13" t="str">
        <f>+Afrapportering!J922</f>
        <v/>
      </c>
      <c r="K941" s="32" t="str">
        <f t="shared" si="116"/>
        <v/>
      </c>
      <c r="L941" s="31" t="str">
        <f>IF(Ansøgning!J927="","",Ansøgning!J927)</f>
        <v/>
      </c>
      <c r="M941" s="134" t="str">
        <f>IF(Afrapportering!M922="","",Afrapportering!M922)</f>
        <v/>
      </c>
      <c r="N941" s="31" t="str">
        <f>IF(Ansøgning!K927="","",Ansøgning!K927)</f>
        <v/>
      </c>
      <c r="O941" s="134">
        <f>IF(Afrapportering!O922="",,Afrapportering!O922)</f>
        <v>0</v>
      </c>
      <c r="P941" s="15" t="str">
        <f>IF(Ansøgning!L927="","",Ansøgning!L927)</f>
        <v/>
      </c>
      <c r="Q941" s="15" t="str">
        <f t="shared" si="117"/>
        <v/>
      </c>
      <c r="R941" s="15"/>
      <c r="S941" s="15" t="str">
        <f>IF(Afrapportering!S922="","",Afrapportering!S922)</f>
        <v/>
      </c>
      <c r="T941" s="31" t="str">
        <f t="shared" si="118"/>
        <v/>
      </c>
      <c r="U941" s="30" t="str">
        <f>IF(Afrapportering!U922="","",Afrapportering!U922)</f>
        <v/>
      </c>
      <c r="V941" s="52" t="str">
        <f>IF(Afrapportering!V922="","",Afrapportering!V922)</f>
        <v/>
      </c>
      <c r="W941" s="30" t="str">
        <f>IF(Afrapportering!W922="","",Afrapportering!W922)</f>
        <v/>
      </c>
      <c r="X941" s="52" t="str">
        <f>IF(Afrapportering!X922="","",Afrapportering!X922)</f>
        <v/>
      </c>
      <c r="Y941" s="30" t="str">
        <f>IF(Afrapportering!Y922="","",Afrapportering!Y922)</f>
        <v/>
      </c>
      <c r="Z941" s="52" t="str">
        <f>IFERROR(MAX(IF(OR(V941="",X941=""),"",IF(AND(AND(MONTH(F941)&gt;=7,MONTH(F941)&lt;8),AND(MONTH(H941)&gt;=7,MONTH(H941)&lt;8)),(NETWORKDAYS(F941,H941,Lister!$D$7:$D$13)-V941)*T941/NETWORKDAYS(Lister!$D$19,Lister!$E$19,Lister!$D$7:$D$13),IF(AND(AND(MONTH(F941)&gt;=7,MONTH(F941)&lt;8),MONTH(H941)&gt;7),(NETWORKDAYS(F941,Lister!$E$19,Lister!$D$7:$D$13)-V941)*T941/NETWORKDAYS(Lister!$D$19,Lister!$E$19,Lister!$D$7:$D$13),IF(MONTH(F941)&gt;7,0)))),0),"")</f>
        <v/>
      </c>
      <c r="AA941" s="30" t="str">
        <f>IF(Afrapportering!AA922="","",Afrapportering!AA922)</f>
        <v/>
      </c>
      <c r="AB941" s="52" t="str">
        <f>IFERROR(MAX(IF(OR(V941="",X941=""),"",IF(AND(AND(MONTH(F941)&gt;=8,MONTH(F941)&lt;9),AND(MONTH(H941)&gt;=8,MONTH(H941)&lt;9)),(NETWORKDAYS(F941,H941,Lister!$D$7:$D$13)-X941)*T941/NETWORKDAYS(Lister!$D$20,Lister!$E$20,Lister!$D$7:$D$13),IF(AND(MONTH(F941)=7,MONTH(H941)=8),(NETWORKDAYS(Lister!$D$20,H941,Lister!$D$7:$D$13)-X941)*T941/NETWORKDAYS(Lister!$D$20,Lister!$E$20,Lister!$D$7:$D$13),IF(AND(MONTH(F941)=7,MONTH(H941)=7),0)))),0),"")</f>
        <v/>
      </c>
      <c r="AC941" s="30" t="str">
        <f>IF(Afrapportering!AC922="","",Afrapportering!AC922)</f>
        <v/>
      </c>
      <c r="AD941" s="52" t="str">
        <f t="shared" si="119"/>
        <v/>
      </c>
      <c r="AE941" s="52" t="str">
        <f t="shared" si="120"/>
        <v/>
      </c>
      <c r="AF941" s="30" t="str">
        <f t="shared" si="121"/>
        <v/>
      </c>
      <c r="AG941" s="30" t="str">
        <f t="shared" si="122"/>
        <v/>
      </c>
      <c r="AH941" s="3" t="str">
        <f t="shared" si="123"/>
        <v/>
      </c>
    </row>
    <row r="942" spans="1:34" x14ac:dyDescent="0.25">
      <c r="A942" s="13" t="str">
        <f>+Afrapportering!A923</f>
        <v/>
      </c>
      <c r="B942" s="13" t="str">
        <f>+Afrapportering!B923</f>
        <v/>
      </c>
      <c r="C942" s="13" t="str">
        <f>+Afrapportering!C923</f>
        <v/>
      </c>
      <c r="D942" s="13" t="str">
        <f>+Afrapportering!D923</f>
        <v/>
      </c>
      <c r="E942" s="14" t="str">
        <f>+Afrapportering!E923</f>
        <v/>
      </c>
      <c r="F942" s="139" t="str">
        <f>IF(Afrapportering!F923 = "", "",Afrapportering!F923)</f>
        <v/>
      </c>
      <c r="G942" s="14" t="str">
        <f>+Afrapportering!G923</f>
        <v/>
      </c>
      <c r="H942" s="139" t="str">
        <f>IF(Afrapportering!H923 = "","",Afrapportering!H923)</f>
        <v/>
      </c>
      <c r="I942" s="140" t="str">
        <f>+Afrapportering!I923</f>
        <v/>
      </c>
      <c r="J942" s="13" t="str">
        <f>+Afrapportering!J923</f>
        <v/>
      </c>
      <c r="K942" s="32" t="str">
        <f t="shared" si="116"/>
        <v/>
      </c>
      <c r="L942" s="31" t="str">
        <f>IF(Ansøgning!J928="","",Ansøgning!J928)</f>
        <v/>
      </c>
      <c r="M942" s="134" t="str">
        <f>IF(Afrapportering!M923="","",Afrapportering!M923)</f>
        <v/>
      </c>
      <c r="N942" s="31" t="str">
        <f>IF(Ansøgning!K928="","",Ansøgning!K928)</f>
        <v/>
      </c>
      <c r="O942" s="134">
        <f>IF(Afrapportering!O923="",,Afrapportering!O923)</f>
        <v>0</v>
      </c>
      <c r="P942" s="15" t="str">
        <f>IF(Ansøgning!L928="","",Ansøgning!L928)</f>
        <v/>
      </c>
      <c r="Q942" s="15" t="str">
        <f t="shared" si="117"/>
        <v/>
      </c>
      <c r="R942" s="15"/>
      <c r="S942" s="15" t="str">
        <f>IF(Afrapportering!S923="","",Afrapportering!S923)</f>
        <v/>
      </c>
      <c r="T942" s="31" t="str">
        <f t="shared" si="118"/>
        <v/>
      </c>
      <c r="U942" s="30" t="str">
        <f>IF(Afrapportering!U923="","",Afrapportering!U923)</f>
        <v/>
      </c>
      <c r="V942" s="52" t="str">
        <f>IF(Afrapportering!V923="","",Afrapportering!V923)</f>
        <v/>
      </c>
      <c r="W942" s="30" t="str">
        <f>IF(Afrapportering!W923="","",Afrapportering!W923)</f>
        <v/>
      </c>
      <c r="X942" s="52" t="str">
        <f>IF(Afrapportering!X923="","",Afrapportering!X923)</f>
        <v/>
      </c>
      <c r="Y942" s="30" t="str">
        <f>IF(Afrapportering!Y923="","",Afrapportering!Y923)</f>
        <v/>
      </c>
      <c r="Z942" s="52" t="str">
        <f>IFERROR(MAX(IF(OR(V942="",X942=""),"",IF(AND(AND(MONTH(F942)&gt;=7,MONTH(F942)&lt;8),AND(MONTH(H942)&gt;=7,MONTH(H942)&lt;8)),(NETWORKDAYS(F942,H942,Lister!$D$7:$D$13)-V942)*T942/NETWORKDAYS(Lister!$D$19,Lister!$E$19,Lister!$D$7:$D$13),IF(AND(AND(MONTH(F942)&gt;=7,MONTH(F942)&lt;8),MONTH(H942)&gt;7),(NETWORKDAYS(F942,Lister!$E$19,Lister!$D$7:$D$13)-V942)*T942/NETWORKDAYS(Lister!$D$19,Lister!$E$19,Lister!$D$7:$D$13),IF(MONTH(F942)&gt;7,0)))),0),"")</f>
        <v/>
      </c>
      <c r="AA942" s="30" t="str">
        <f>IF(Afrapportering!AA923="","",Afrapportering!AA923)</f>
        <v/>
      </c>
      <c r="AB942" s="52" t="str">
        <f>IFERROR(MAX(IF(OR(V942="",X942=""),"",IF(AND(AND(MONTH(F942)&gt;=8,MONTH(F942)&lt;9),AND(MONTH(H942)&gt;=8,MONTH(H942)&lt;9)),(NETWORKDAYS(F942,H942,Lister!$D$7:$D$13)-X942)*T942/NETWORKDAYS(Lister!$D$20,Lister!$E$20,Lister!$D$7:$D$13),IF(AND(MONTH(F942)=7,MONTH(H942)=8),(NETWORKDAYS(Lister!$D$20,H942,Lister!$D$7:$D$13)-X942)*T942/NETWORKDAYS(Lister!$D$20,Lister!$E$20,Lister!$D$7:$D$13),IF(AND(MONTH(F942)=7,MONTH(H942)=7),0)))),0),"")</f>
        <v/>
      </c>
      <c r="AC942" s="30" t="str">
        <f>IF(Afrapportering!AC923="","",Afrapportering!AC923)</f>
        <v/>
      </c>
      <c r="AD942" s="52" t="str">
        <f t="shared" si="119"/>
        <v/>
      </c>
      <c r="AE942" s="52" t="str">
        <f t="shared" si="120"/>
        <v/>
      </c>
      <c r="AF942" s="30" t="str">
        <f t="shared" si="121"/>
        <v/>
      </c>
      <c r="AG942" s="30" t="str">
        <f t="shared" si="122"/>
        <v/>
      </c>
      <c r="AH942" s="3" t="str">
        <f t="shared" si="123"/>
        <v/>
      </c>
    </row>
    <row r="943" spans="1:34" x14ac:dyDescent="0.25">
      <c r="A943" s="13" t="str">
        <f>+Afrapportering!A924</f>
        <v/>
      </c>
      <c r="B943" s="13" t="str">
        <f>+Afrapportering!B924</f>
        <v/>
      </c>
      <c r="C943" s="13" t="str">
        <f>+Afrapportering!C924</f>
        <v/>
      </c>
      <c r="D943" s="13" t="str">
        <f>+Afrapportering!D924</f>
        <v/>
      </c>
      <c r="E943" s="14" t="str">
        <f>+Afrapportering!E924</f>
        <v/>
      </c>
      <c r="F943" s="139" t="str">
        <f>IF(Afrapportering!F924 = "", "",Afrapportering!F924)</f>
        <v/>
      </c>
      <c r="G943" s="14" t="str">
        <f>+Afrapportering!G924</f>
        <v/>
      </c>
      <c r="H943" s="139" t="str">
        <f>IF(Afrapportering!H924 = "","",Afrapportering!H924)</f>
        <v/>
      </c>
      <c r="I943" s="140" t="str">
        <f>+Afrapportering!I924</f>
        <v/>
      </c>
      <c r="J943" s="13" t="str">
        <f>+Afrapportering!J924</f>
        <v/>
      </c>
      <c r="K943" s="32" t="str">
        <f t="shared" si="116"/>
        <v/>
      </c>
      <c r="L943" s="31" t="str">
        <f>IF(Ansøgning!J929="","",Ansøgning!J929)</f>
        <v/>
      </c>
      <c r="M943" s="134" t="str">
        <f>IF(Afrapportering!M924="","",Afrapportering!M924)</f>
        <v/>
      </c>
      <c r="N943" s="31" t="str">
        <f>IF(Ansøgning!K929="","",Ansøgning!K929)</f>
        <v/>
      </c>
      <c r="O943" s="134">
        <f>IF(Afrapportering!O924="",,Afrapportering!O924)</f>
        <v>0</v>
      </c>
      <c r="P943" s="15" t="str">
        <f>IF(Ansøgning!L929="","",Ansøgning!L929)</f>
        <v/>
      </c>
      <c r="Q943" s="15" t="str">
        <f t="shared" si="117"/>
        <v/>
      </c>
      <c r="R943" s="15"/>
      <c r="S943" s="15" t="str">
        <f>IF(Afrapportering!S924="","",Afrapportering!S924)</f>
        <v/>
      </c>
      <c r="T943" s="31" t="str">
        <f t="shared" si="118"/>
        <v/>
      </c>
      <c r="U943" s="30" t="str">
        <f>IF(Afrapportering!U924="","",Afrapportering!U924)</f>
        <v/>
      </c>
      <c r="V943" s="52" t="str">
        <f>IF(Afrapportering!V924="","",Afrapportering!V924)</f>
        <v/>
      </c>
      <c r="W943" s="30" t="str">
        <f>IF(Afrapportering!W924="","",Afrapportering!W924)</f>
        <v/>
      </c>
      <c r="X943" s="52" t="str">
        <f>IF(Afrapportering!X924="","",Afrapportering!X924)</f>
        <v/>
      </c>
      <c r="Y943" s="30" t="str">
        <f>IF(Afrapportering!Y924="","",Afrapportering!Y924)</f>
        <v/>
      </c>
      <c r="Z943" s="52" t="str">
        <f>IFERROR(MAX(IF(OR(V943="",X943=""),"",IF(AND(AND(MONTH(F943)&gt;=7,MONTH(F943)&lt;8),AND(MONTH(H943)&gt;=7,MONTH(H943)&lt;8)),(NETWORKDAYS(F943,H943,Lister!$D$7:$D$13)-V943)*T943/NETWORKDAYS(Lister!$D$19,Lister!$E$19,Lister!$D$7:$D$13),IF(AND(AND(MONTH(F943)&gt;=7,MONTH(F943)&lt;8),MONTH(H943)&gt;7),(NETWORKDAYS(F943,Lister!$E$19,Lister!$D$7:$D$13)-V943)*T943/NETWORKDAYS(Lister!$D$19,Lister!$E$19,Lister!$D$7:$D$13),IF(MONTH(F943)&gt;7,0)))),0),"")</f>
        <v/>
      </c>
      <c r="AA943" s="30" t="str">
        <f>IF(Afrapportering!AA924="","",Afrapportering!AA924)</f>
        <v/>
      </c>
      <c r="AB943" s="52" t="str">
        <f>IFERROR(MAX(IF(OR(V943="",X943=""),"",IF(AND(AND(MONTH(F943)&gt;=8,MONTH(F943)&lt;9),AND(MONTH(H943)&gt;=8,MONTH(H943)&lt;9)),(NETWORKDAYS(F943,H943,Lister!$D$7:$D$13)-X943)*T943/NETWORKDAYS(Lister!$D$20,Lister!$E$20,Lister!$D$7:$D$13),IF(AND(MONTH(F943)=7,MONTH(H943)=8),(NETWORKDAYS(Lister!$D$20,H943,Lister!$D$7:$D$13)-X943)*T943/NETWORKDAYS(Lister!$D$20,Lister!$E$20,Lister!$D$7:$D$13),IF(AND(MONTH(F943)=7,MONTH(H943)=7),0)))),0),"")</f>
        <v/>
      </c>
      <c r="AC943" s="30" t="str">
        <f>IF(Afrapportering!AC924="","",Afrapportering!AC924)</f>
        <v/>
      </c>
      <c r="AD943" s="52" t="str">
        <f t="shared" si="119"/>
        <v/>
      </c>
      <c r="AE943" s="52" t="str">
        <f t="shared" si="120"/>
        <v/>
      </c>
      <c r="AF943" s="30" t="str">
        <f t="shared" si="121"/>
        <v/>
      </c>
      <c r="AG943" s="30" t="str">
        <f t="shared" si="122"/>
        <v/>
      </c>
      <c r="AH943" s="3" t="str">
        <f t="shared" si="123"/>
        <v/>
      </c>
    </row>
    <row r="944" spans="1:34" x14ac:dyDescent="0.25">
      <c r="A944" s="13" t="str">
        <f>+Afrapportering!A925</f>
        <v/>
      </c>
      <c r="B944" s="13" t="str">
        <f>+Afrapportering!B925</f>
        <v/>
      </c>
      <c r="C944" s="13" t="str">
        <f>+Afrapportering!C925</f>
        <v/>
      </c>
      <c r="D944" s="13" t="str">
        <f>+Afrapportering!D925</f>
        <v/>
      </c>
      <c r="E944" s="14" t="str">
        <f>+Afrapportering!E925</f>
        <v/>
      </c>
      <c r="F944" s="139" t="str">
        <f>IF(Afrapportering!F925 = "", "",Afrapportering!F925)</f>
        <v/>
      </c>
      <c r="G944" s="14" t="str">
        <f>+Afrapportering!G925</f>
        <v/>
      </c>
      <c r="H944" s="139" t="str">
        <f>IF(Afrapportering!H925 = "","",Afrapportering!H925)</f>
        <v/>
      </c>
      <c r="I944" s="140" t="str">
        <f>+Afrapportering!I925</f>
        <v/>
      </c>
      <c r="J944" s="13" t="str">
        <f>+Afrapportering!J925</f>
        <v/>
      </c>
      <c r="K944" s="32" t="str">
        <f t="shared" si="116"/>
        <v/>
      </c>
      <c r="L944" s="31" t="str">
        <f>IF(Ansøgning!J930="","",Ansøgning!J930)</f>
        <v/>
      </c>
      <c r="M944" s="134" t="str">
        <f>IF(Afrapportering!M925="","",Afrapportering!M925)</f>
        <v/>
      </c>
      <c r="N944" s="31" t="str">
        <f>IF(Ansøgning!K930="","",Ansøgning!K930)</f>
        <v/>
      </c>
      <c r="O944" s="134">
        <f>IF(Afrapportering!O925="",,Afrapportering!O925)</f>
        <v>0</v>
      </c>
      <c r="P944" s="15" t="str">
        <f>IF(Ansøgning!L930="","",Ansøgning!L930)</f>
        <v/>
      </c>
      <c r="Q944" s="15" t="str">
        <f t="shared" si="117"/>
        <v/>
      </c>
      <c r="R944" s="15"/>
      <c r="S944" s="15" t="str">
        <f>IF(Afrapportering!S925="","",Afrapportering!S925)</f>
        <v/>
      </c>
      <c r="T944" s="31" t="str">
        <f t="shared" si="118"/>
        <v/>
      </c>
      <c r="U944" s="30" t="str">
        <f>IF(Afrapportering!U925="","",Afrapportering!U925)</f>
        <v/>
      </c>
      <c r="V944" s="52" t="str">
        <f>IF(Afrapportering!V925="","",Afrapportering!V925)</f>
        <v/>
      </c>
      <c r="W944" s="30" t="str">
        <f>IF(Afrapportering!W925="","",Afrapportering!W925)</f>
        <v/>
      </c>
      <c r="X944" s="52" t="str">
        <f>IF(Afrapportering!X925="","",Afrapportering!X925)</f>
        <v/>
      </c>
      <c r="Y944" s="30" t="str">
        <f>IF(Afrapportering!Y925="","",Afrapportering!Y925)</f>
        <v/>
      </c>
      <c r="Z944" s="52" t="str">
        <f>IFERROR(MAX(IF(OR(V944="",X944=""),"",IF(AND(AND(MONTH(F944)&gt;=7,MONTH(F944)&lt;8),AND(MONTH(H944)&gt;=7,MONTH(H944)&lt;8)),(NETWORKDAYS(F944,H944,Lister!$D$7:$D$13)-V944)*T944/NETWORKDAYS(Lister!$D$19,Lister!$E$19,Lister!$D$7:$D$13),IF(AND(AND(MONTH(F944)&gt;=7,MONTH(F944)&lt;8),MONTH(H944)&gt;7),(NETWORKDAYS(F944,Lister!$E$19,Lister!$D$7:$D$13)-V944)*T944/NETWORKDAYS(Lister!$D$19,Lister!$E$19,Lister!$D$7:$D$13),IF(MONTH(F944)&gt;7,0)))),0),"")</f>
        <v/>
      </c>
      <c r="AA944" s="30" t="str">
        <f>IF(Afrapportering!AA925="","",Afrapportering!AA925)</f>
        <v/>
      </c>
      <c r="AB944" s="52" t="str">
        <f>IFERROR(MAX(IF(OR(V944="",X944=""),"",IF(AND(AND(MONTH(F944)&gt;=8,MONTH(F944)&lt;9),AND(MONTH(H944)&gt;=8,MONTH(H944)&lt;9)),(NETWORKDAYS(F944,H944,Lister!$D$7:$D$13)-X944)*T944/NETWORKDAYS(Lister!$D$20,Lister!$E$20,Lister!$D$7:$D$13),IF(AND(MONTH(F944)=7,MONTH(H944)=8),(NETWORKDAYS(Lister!$D$20,H944,Lister!$D$7:$D$13)-X944)*T944/NETWORKDAYS(Lister!$D$20,Lister!$E$20,Lister!$D$7:$D$13),IF(AND(MONTH(F944)=7,MONTH(H944)=7),0)))),0),"")</f>
        <v/>
      </c>
      <c r="AC944" s="30" t="str">
        <f>IF(Afrapportering!AC925="","",Afrapportering!AC925)</f>
        <v/>
      </c>
      <c r="AD944" s="52" t="str">
        <f t="shared" si="119"/>
        <v/>
      </c>
      <c r="AE944" s="52" t="str">
        <f t="shared" si="120"/>
        <v/>
      </c>
      <c r="AF944" s="30" t="str">
        <f t="shared" si="121"/>
        <v/>
      </c>
      <c r="AG944" s="30" t="str">
        <f t="shared" si="122"/>
        <v/>
      </c>
      <c r="AH944" s="3" t="str">
        <f t="shared" si="123"/>
        <v/>
      </c>
    </row>
    <row r="945" spans="1:34" x14ac:dyDescent="0.25">
      <c r="A945" s="13" t="str">
        <f>+Afrapportering!A926</f>
        <v/>
      </c>
      <c r="B945" s="13" t="str">
        <f>+Afrapportering!B926</f>
        <v/>
      </c>
      <c r="C945" s="13" t="str">
        <f>+Afrapportering!C926</f>
        <v/>
      </c>
      <c r="D945" s="13" t="str">
        <f>+Afrapportering!D926</f>
        <v/>
      </c>
      <c r="E945" s="14" t="str">
        <f>+Afrapportering!E926</f>
        <v/>
      </c>
      <c r="F945" s="139" t="str">
        <f>IF(Afrapportering!F926 = "", "",Afrapportering!F926)</f>
        <v/>
      </c>
      <c r="G945" s="14" t="str">
        <f>+Afrapportering!G926</f>
        <v/>
      </c>
      <c r="H945" s="139" t="str">
        <f>IF(Afrapportering!H926 = "","",Afrapportering!H926)</f>
        <v/>
      </c>
      <c r="I945" s="140" t="str">
        <f>+Afrapportering!I926</f>
        <v/>
      </c>
      <c r="J945" s="13" t="str">
        <f>+Afrapportering!J926</f>
        <v/>
      </c>
      <c r="K945" s="32" t="str">
        <f t="shared" si="116"/>
        <v/>
      </c>
      <c r="L945" s="31" t="str">
        <f>IF(Ansøgning!J931="","",Ansøgning!J931)</f>
        <v/>
      </c>
      <c r="M945" s="134" t="str">
        <f>IF(Afrapportering!M926="","",Afrapportering!M926)</f>
        <v/>
      </c>
      <c r="N945" s="31" t="str">
        <f>IF(Ansøgning!K931="","",Ansøgning!K931)</f>
        <v/>
      </c>
      <c r="O945" s="134">
        <f>IF(Afrapportering!O926="",,Afrapportering!O926)</f>
        <v>0</v>
      </c>
      <c r="P945" s="15" t="str">
        <f>IF(Ansøgning!L931="","",Ansøgning!L931)</f>
        <v/>
      </c>
      <c r="Q945" s="15" t="str">
        <f t="shared" si="117"/>
        <v/>
      </c>
      <c r="R945" s="15"/>
      <c r="S945" s="15" t="str">
        <f>IF(Afrapportering!S926="","",Afrapportering!S926)</f>
        <v/>
      </c>
      <c r="T945" s="31" t="str">
        <f t="shared" si="118"/>
        <v/>
      </c>
      <c r="U945" s="30" t="str">
        <f>IF(Afrapportering!U926="","",Afrapportering!U926)</f>
        <v/>
      </c>
      <c r="V945" s="52" t="str">
        <f>IF(Afrapportering!V926="","",Afrapportering!V926)</f>
        <v/>
      </c>
      <c r="W945" s="30" t="str">
        <f>IF(Afrapportering!W926="","",Afrapportering!W926)</f>
        <v/>
      </c>
      <c r="X945" s="52" t="str">
        <f>IF(Afrapportering!X926="","",Afrapportering!X926)</f>
        <v/>
      </c>
      <c r="Y945" s="30" t="str">
        <f>IF(Afrapportering!Y926="","",Afrapportering!Y926)</f>
        <v/>
      </c>
      <c r="Z945" s="52" t="str">
        <f>IFERROR(MAX(IF(OR(V945="",X945=""),"",IF(AND(AND(MONTH(F945)&gt;=7,MONTH(F945)&lt;8),AND(MONTH(H945)&gt;=7,MONTH(H945)&lt;8)),(NETWORKDAYS(F945,H945,Lister!$D$7:$D$13)-V945)*T945/NETWORKDAYS(Lister!$D$19,Lister!$E$19,Lister!$D$7:$D$13),IF(AND(AND(MONTH(F945)&gt;=7,MONTH(F945)&lt;8),MONTH(H945)&gt;7),(NETWORKDAYS(F945,Lister!$E$19,Lister!$D$7:$D$13)-V945)*T945/NETWORKDAYS(Lister!$D$19,Lister!$E$19,Lister!$D$7:$D$13),IF(MONTH(F945)&gt;7,0)))),0),"")</f>
        <v/>
      </c>
      <c r="AA945" s="30" t="str">
        <f>IF(Afrapportering!AA926="","",Afrapportering!AA926)</f>
        <v/>
      </c>
      <c r="AB945" s="52" t="str">
        <f>IFERROR(MAX(IF(OR(V945="",X945=""),"",IF(AND(AND(MONTH(F945)&gt;=8,MONTH(F945)&lt;9),AND(MONTH(H945)&gt;=8,MONTH(H945)&lt;9)),(NETWORKDAYS(F945,H945,Lister!$D$7:$D$13)-X945)*T945/NETWORKDAYS(Lister!$D$20,Lister!$E$20,Lister!$D$7:$D$13),IF(AND(MONTH(F945)=7,MONTH(H945)=8),(NETWORKDAYS(Lister!$D$20,H945,Lister!$D$7:$D$13)-X945)*T945/NETWORKDAYS(Lister!$D$20,Lister!$E$20,Lister!$D$7:$D$13),IF(AND(MONTH(F945)=7,MONTH(H945)=7),0)))),0),"")</f>
        <v/>
      </c>
      <c r="AC945" s="30" t="str">
        <f>IF(Afrapportering!AC926="","",Afrapportering!AC926)</f>
        <v/>
      </c>
      <c r="AD945" s="52" t="str">
        <f t="shared" si="119"/>
        <v/>
      </c>
      <c r="AE945" s="52" t="str">
        <f t="shared" si="120"/>
        <v/>
      </c>
      <c r="AF945" s="30" t="str">
        <f t="shared" si="121"/>
        <v/>
      </c>
      <c r="AG945" s="30" t="str">
        <f t="shared" si="122"/>
        <v/>
      </c>
      <c r="AH945" s="3" t="str">
        <f t="shared" si="123"/>
        <v/>
      </c>
    </row>
    <row r="946" spans="1:34" x14ac:dyDescent="0.25">
      <c r="A946" s="13" t="str">
        <f>+Afrapportering!A927</f>
        <v/>
      </c>
      <c r="B946" s="13" t="str">
        <f>+Afrapportering!B927</f>
        <v/>
      </c>
      <c r="C946" s="13" t="str">
        <f>+Afrapportering!C927</f>
        <v/>
      </c>
      <c r="D946" s="13" t="str">
        <f>+Afrapportering!D927</f>
        <v/>
      </c>
      <c r="E946" s="14" t="str">
        <f>+Afrapportering!E927</f>
        <v/>
      </c>
      <c r="F946" s="139" t="str">
        <f>IF(Afrapportering!F927 = "", "",Afrapportering!F927)</f>
        <v/>
      </c>
      <c r="G946" s="14" t="str">
        <f>+Afrapportering!G927</f>
        <v/>
      </c>
      <c r="H946" s="139" t="str">
        <f>IF(Afrapportering!H927 = "","",Afrapportering!H927)</f>
        <v/>
      </c>
      <c r="I946" s="140" t="str">
        <f>+Afrapportering!I927</f>
        <v/>
      </c>
      <c r="J946" s="13" t="str">
        <f>+Afrapportering!J927</f>
        <v/>
      </c>
      <c r="K946" s="32" t="str">
        <f t="shared" si="116"/>
        <v/>
      </c>
      <c r="L946" s="31" t="str">
        <f>IF(Ansøgning!J932="","",Ansøgning!J932)</f>
        <v/>
      </c>
      <c r="M946" s="134" t="str">
        <f>IF(Afrapportering!M927="","",Afrapportering!M927)</f>
        <v/>
      </c>
      <c r="N946" s="31" t="str">
        <f>IF(Ansøgning!K932="","",Ansøgning!K932)</f>
        <v/>
      </c>
      <c r="O946" s="134">
        <f>IF(Afrapportering!O927="",,Afrapportering!O927)</f>
        <v>0</v>
      </c>
      <c r="P946" s="15" t="str">
        <f>IF(Ansøgning!L932="","",Ansøgning!L932)</f>
        <v/>
      </c>
      <c r="Q946" s="15" t="str">
        <f t="shared" si="117"/>
        <v/>
      </c>
      <c r="R946" s="15"/>
      <c r="S946" s="15" t="str">
        <f>IF(Afrapportering!S927="","",Afrapportering!S927)</f>
        <v/>
      </c>
      <c r="T946" s="31" t="str">
        <f t="shared" si="118"/>
        <v/>
      </c>
      <c r="U946" s="30" t="str">
        <f>IF(Afrapportering!U927="","",Afrapportering!U927)</f>
        <v/>
      </c>
      <c r="V946" s="52" t="str">
        <f>IF(Afrapportering!V927="","",Afrapportering!V927)</f>
        <v/>
      </c>
      <c r="W946" s="30" t="str">
        <f>IF(Afrapportering!W927="","",Afrapportering!W927)</f>
        <v/>
      </c>
      <c r="X946" s="52" t="str">
        <f>IF(Afrapportering!X927="","",Afrapportering!X927)</f>
        <v/>
      </c>
      <c r="Y946" s="30" t="str">
        <f>IF(Afrapportering!Y927="","",Afrapportering!Y927)</f>
        <v/>
      </c>
      <c r="Z946" s="52" t="str">
        <f>IFERROR(MAX(IF(OR(V946="",X946=""),"",IF(AND(AND(MONTH(F946)&gt;=7,MONTH(F946)&lt;8),AND(MONTH(H946)&gt;=7,MONTH(H946)&lt;8)),(NETWORKDAYS(F946,H946,Lister!$D$7:$D$13)-V946)*T946/NETWORKDAYS(Lister!$D$19,Lister!$E$19,Lister!$D$7:$D$13),IF(AND(AND(MONTH(F946)&gt;=7,MONTH(F946)&lt;8),MONTH(H946)&gt;7),(NETWORKDAYS(F946,Lister!$E$19,Lister!$D$7:$D$13)-V946)*T946/NETWORKDAYS(Lister!$D$19,Lister!$E$19,Lister!$D$7:$D$13),IF(MONTH(F946)&gt;7,0)))),0),"")</f>
        <v/>
      </c>
      <c r="AA946" s="30" t="str">
        <f>IF(Afrapportering!AA927="","",Afrapportering!AA927)</f>
        <v/>
      </c>
      <c r="AB946" s="52" t="str">
        <f>IFERROR(MAX(IF(OR(V946="",X946=""),"",IF(AND(AND(MONTH(F946)&gt;=8,MONTH(F946)&lt;9),AND(MONTH(H946)&gt;=8,MONTH(H946)&lt;9)),(NETWORKDAYS(F946,H946,Lister!$D$7:$D$13)-X946)*T946/NETWORKDAYS(Lister!$D$20,Lister!$E$20,Lister!$D$7:$D$13),IF(AND(MONTH(F946)=7,MONTH(H946)=8),(NETWORKDAYS(Lister!$D$20,H946,Lister!$D$7:$D$13)-X946)*T946/NETWORKDAYS(Lister!$D$20,Lister!$E$20,Lister!$D$7:$D$13),IF(AND(MONTH(F946)=7,MONTH(H946)=7),0)))),0),"")</f>
        <v/>
      </c>
      <c r="AC946" s="30" t="str">
        <f>IF(Afrapportering!AC927="","",Afrapportering!AC927)</f>
        <v/>
      </c>
      <c r="AD946" s="52" t="str">
        <f t="shared" si="119"/>
        <v/>
      </c>
      <c r="AE946" s="52" t="str">
        <f t="shared" si="120"/>
        <v/>
      </c>
      <c r="AF946" s="30" t="str">
        <f t="shared" si="121"/>
        <v/>
      </c>
      <c r="AG946" s="30" t="str">
        <f t="shared" si="122"/>
        <v/>
      </c>
      <c r="AH946" s="3" t="str">
        <f t="shared" si="123"/>
        <v/>
      </c>
    </row>
    <row r="947" spans="1:34" x14ac:dyDescent="0.25">
      <c r="A947" s="13" t="str">
        <f>+Afrapportering!A928</f>
        <v/>
      </c>
      <c r="B947" s="13" t="str">
        <f>+Afrapportering!B928</f>
        <v/>
      </c>
      <c r="C947" s="13" t="str">
        <f>+Afrapportering!C928</f>
        <v/>
      </c>
      <c r="D947" s="13" t="str">
        <f>+Afrapportering!D928</f>
        <v/>
      </c>
      <c r="E947" s="14" t="str">
        <f>+Afrapportering!E928</f>
        <v/>
      </c>
      <c r="F947" s="139" t="str">
        <f>IF(Afrapportering!F928 = "", "",Afrapportering!F928)</f>
        <v/>
      </c>
      <c r="G947" s="14" t="str">
        <f>+Afrapportering!G928</f>
        <v/>
      </c>
      <c r="H947" s="139" t="str">
        <f>IF(Afrapportering!H928 = "","",Afrapportering!H928)</f>
        <v/>
      </c>
      <c r="I947" s="140" t="str">
        <f>+Afrapportering!I928</f>
        <v/>
      </c>
      <c r="J947" s="13" t="str">
        <f>+Afrapportering!J928</f>
        <v/>
      </c>
      <c r="K947" s="32" t="str">
        <f t="shared" si="116"/>
        <v/>
      </c>
      <c r="L947" s="31" t="str">
        <f>IF(Ansøgning!J933="","",Ansøgning!J933)</f>
        <v/>
      </c>
      <c r="M947" s="134" t="str">
        <f>IF(Afrapportering!M928="","",Afrapportering!M928)</f>
        <v/>
      </c>
      <c r="N947" s="31" t="str">
        <f>IF(Ansøgning!K933="","",Ansøgning!K933)</f>
        <v/>
      </c>
      <c r="O947" s="134">
        <f>IF(Afrapportering!O928="",,Afrapportering!O928)</f>
        <v>0</v>
      </c>
      <c r="P947" s="15" t="str">
        <f>IF(Ansøgning!L933="","",Ansøgning!L933)</f>
        <v/>
      </c>
      <c r="Q947" s="15" t="str">
        <f t="shared" si="117"/>
        <v/>
      </c>
      <c r="R947" s="15"/>
      <c r="S947" s="15" t="str">
        <f>IF(Afrapportering!S928="","",Afrapportering!S928)</f>
        <v/>
      </c>
      <c r="T947" s="31" t="str">
        <f t="shared" si="118"/>
        <v/>
      </c>
      <c r="U947" s="30" t="str">
        <f>IF(Afrapportering!U928="","",Afrapportering!U928)</f>
        <v/>
      </c>
      <c r="V947" s="52" t="str">
        <f>IF(Afrapportering!V928="","",Afrapportering!V928)</f>
        <v/>
      </c>
      <c r="W947" s="30" t="str">
        <f>IF(Afrapportering!W928="","",Afrapportering!W928)</f>
        <v/>
      </c>
      <c r="X947" s="52" t="str">
        <f>IF(Afrapportering!X928="","",Afrapportering!X928)</f>
        <v/>
      </c>
      <c r="Y947" s="30" t="str">
        <f>IF(Afrapportering!Y928="","",Afrapportering!Y928)</f>
        <v/>
      </c>
      <c r="Z947" s="52" t="str">
        <f>IFERROR(MAX(IF(OR(V947="",X947=""),"",IF(AND(AND(MONTH(F947)&gt;=7,MONTH(F947)&lt;8),AND(MONTH(H947)&gt;=7,MONTH(H947)&lt;8)),(NETWORKDAYS(F947,H947,Lister!$D$7:$D$13)-V947)*T947/NETWORKDAYS(Lister!$D$19,Lister!$E$19,Lister!$D$7:$D$13),IF(AND(AND(MONTH(F947)&gt;=7,MONTH(F947)&lt;8),MONTH(H947)&gt;7),(NETWORKDAYS(F947,Lister!$E$19,Lister!$D$7:$D$13)-V947)*T947/NETWORKDAYS(Lister!$D$19,Lister!$E$19,Lister!$D$7:$D$13),IF(MONTH(F947)&gt;7,0)))),0),"")</f>
        <v/>
      </c>
      <c r="AA947" s="30" t="str">
        <f>IF(Afrapportering!AA928="","",Afrapportering!AA928)</f>
        <v/>
      </c>
      <c r="AB947" s="52" t="str">
        <f>IFERROR(MAX(IF(OR(V947="",X947=""),"",IF(AND(AND(MONTH(F947)&gt;=8,MONTH(F947)&lt;9),AND(MONTH(H947)&gt;=8,MONTH(H947)&lt;9)),(NETWORKDAYS(F947,H947,Lister!$D$7:$D$13)-X947)*T947/NETWORKDAYS(Lister!$D$20,Lister!$E$20,Lister!$D$7:$D$13),IF(AND(MONTH(F947)=7,MONTH(H947)=8),(NETWORKDAYS(Lister!$D$20,H947,Lister!$D$7:$D$13)-X947)*T947/NETWORKDAYS(Lister!$D$20,Lister!$E$20,Lister!$D$7:$D$13),IF(AND(MONTH(F947)=7,MONTH(H947)=7),0)))),0),"")</f>
        <v/>
      </c>
      <c r="AC947" s="30" t="str">
        <f>IF(Afrapportering!AC928="","",Afrapportering!AC928)</f>
        <v/>
      </c>
      <c r="AD947" s="52" t="str">
        <f t="shared" si="119"/>
        <v/>
      </c>
      <c r="AE947" s="52" t="str">
        <f t="shared" si="120"/>
        <v/>
      </c>
      <c r="AF947" s="30" t="str">
        <f t="shared" si="121"/>
        <v/>
      </c>
      <c r="AG947" s="30" t="str">
        <f t="shared" si="122"/>
        <v/>
      </c>
      <c r="AH947" s="3" t="str">
        <f t="shared" si="123"/>
        <v/>
      </c>
    </row>
    <row r="948" spans="1:34" x14ac:dyDescent="0.25">
      <c r="A948" s="13" t="str">
        <f>+Afrapportering!A929</f>
        <v/>
      </c>
      <c r="B948" s="13" t="str">
        <f>+Afrapportering!B929</f>
        <v/>
      </c>
      <c r="C948" s="13" t="str">
        <f>+Afrapportering!C929</f>
        <v/>
      </c>
      <c r="D948" s="13" t="str">
        <f>+Afrapportering!D929</f>
        <v/>
      </c>
      <c r="E948" s="14" t="str">
        <f>+Afrapportering!E929</f>
        <v/>
      </c>
      <c r="F948" s="139" t="str">
        <f>IF(Afrapportering!F929 = "", "",Afrapportering!F929)</f>
        <v/>
      </c>
      <c r="G948" s="14" t="str">
        <f>+Afrapportering!G929</f>
        <v/>
      </c>
      <c r="H948" s="139" t="str">
        <f>IF(Afrapportering!H929 = "","",Afrapportering!H929)</f>
        <v/>
      </c>
      <c r="I948" s="140" t="str">
        <f>+Afrapportering!I929</f>
        <v/>
      </c>
      <c r="J948" s="13" t="str">
        <f>+Afrapportering!J929</f>
        <v/>
      </c>
      <c r="K948" s="32" t="str">
        <f t="shared" si="116"/>
        <v/>
      </c>
      <c r="L948" s="31" t="str">
        <f>IF(Ansøgning!J934="","",Ansøgning!J934)</f>
        <v/>
      </c>
      <c r="M948" s="134" t="str">
        <f>IF(Afrapportering!M929="","",Afrapportering!M929)</f>
        <v/>
      </c>
      <c r="N948" s="31" t="str">
        <f>IF(Ansøgning!K934="","",Ansøgning!K934)</f>
        <v/>
      </c>
      <c r="O948" s="134">
        <f>IF(Afrapportering!O929="",,Afrapportering!O929)</f>
        <v>0</v>
      </c>
      <c r="P948" s="15" t="str">
        <f>IF(Ansøgning!L934="","",Ansøgning!L934)</f>
        <v/>
      </c>
      <c r="Q948" s="15" t="str">
        <f t="shared" si="117"/>
        <v/>
      </c>
      <c r="R948" s="15"/>
      <c r="S948" s="15" t="str">
        <f>IF(Afrapportering!S929="","",Afrapportering!S929)</f>
        <v/>
      </c>
      <c r="T948" s="31" t="str">
        <f t="shared" si="118"/>
        <v/>
      </c>
      <c r="U948" s="30" t="str">
        <f>IF(Afrapportering!U929="","",Afrapportering!U929)</f>
        <v/>
      </c>
      <c r="V948" s="52" t="str">
        <f>IF(Afrapportering!V929="","",Afrapportering!V929)</f>
        <v/>
      </c>
      <c r="W948" s="30" t="str">
        <f>IF(Afrapportering!W929="","",Afrapportering!W929)</f>
        <v/>
      </c>
      <c r="X948" s="52" t="str">
        <f>IF(Afrapportering!X929="","",Afrapportering!X929)</f>
        <v/>
      </c>
      <c r="Y948" s="30" t="str">
        <f>IF(Afrapportering!Y929="","",Afrapportering!Y929)</f>
        <v/>
      </c>
      <c r="Z948" s="52" t="str">
        <f>IFERROR(MAX(IF(OR(V948="",X948=""),"",IF(AND(AND(MONTH(F948)&gt;=7,MONTH(F948)&lt;8),AND(MONTH(H948)&gt;=7,MONTH(H948)&lt;8)),(NETWORKDAYS(F948,H948,Lister!$D$7:$D$13)-V948)*T948/NETWORKDAYS(Lister!$D$19,Lister!$E$19,Lister!$D$7:$D$13),IF(AND(AND(MONTH(F948)&gt;=7,MONTH(F948)&lt;8),MONTH(H948)&gt;7),(NETWORKDAYS(F948,Lister!$E$19,Lister!$D$7:$D$13)-V948)*T948/NETWORKDAYS(Lister!$D$19,Lister!$E$19,Lister!$D$7:$D$13),IF(MONTH(F948)&gt;7,0)))),0),"")</f>
        <v/>
      </c>
      <c r="AA948" s="30" t="str">
        <f>IF(Afrapportering!AA929="","",Afrapportering!AA929)</f>
        <v/>
      </c>
      <c r="AB948" s="52" t="str">
        <f>IFERROR(MAX(IF(OR(V948="",X948=""),"",IF(AND(AND(MONTH(F948)&gt;=8,MONTH(F948)&lt;9),AND(MONTH(H948)&gt;=8,MONTH(H948)&lt;9)),(NETWORKDAYS(F948,H948,Lister!$D$7:$D$13)-X948)*T948/NETWORKDAYS(Lister!$D$20,Lister!$E$20,Lister!$D$7:$D$13),IF(AND(MONTH(F948)=7,MONTH(H948)=8),(NETWORKDAYS(Lister!$D$20,H948,Lister!$D$7:$D$13)-X948)*T948/NETWORKDAYS(Lister!$D$20,Lister!$E$20,Lister!$D$7:$D$13),IF(AND(MONTH(F948)=7,MONTH(H948)=7),0)))),0),"")</f>
        <v/>
      </c>
      <c r="AC948" s="30" t="str">
        <f>IF(Afrapportering!AC929="","",Afrapportering!AC929)</f>
        <v/>
      </c>
      <c r="AD948" s="52" t="str">
        <f t="shared" si="119"/>
        <v/>
      </c>
      <c r="AE948" s="52" t="str">
        <f t="shared" si="120"/>
        <v/>
      </c>
      <c r="AF948" s="30" t="str">
        <f t="shared" si="121"/>
        <v/>
      </c>
      <c r="AG948" s="30" t="str">
        <f t="shared" si="122"/>
        <v/>
      </c>
      <c r="AH948" s="3" t="str">
        <f t="shared" si="123"/>
        <v/>
      </c>
    </row>
    <row r="949" spans="1:34" x14ac:dyDescent="0.25">
      <c r="A949" s="13" t="str">
        <f>+Afrapportering!A930</f>
        <v/>
      </c>
      <c r="B949" s="13" t="str">
        <f>+Afrapportering!B930</f>
        <v/>
      </c>
      <c r="C949" s="13" t="str">
        <f>+Afrapportering!C930</f>
        <v/>
      </c>
      <c r="D949" s="13" t="str">
        <f>+Afrapportering!D930</f>
        <v/>
      </c>
      <c r="E949" s="14" t="str">
        <f>+Afrapportering!E930</f>
        <v/>
      </c>
      <c r="F949" s="139" t="str">
        <f>IF(Afrapportering!F930 = "", "",Afrapportering!F930)</f>
        <v/>
      </c>
      <c r="G949" s="14" t="str">
        <f>+Afrapportering!G930</f>
        <v/>
      </c>
      <c r="H949" s="139" t="str">
        <f>IF(Afrapportering!H930 = "","",Afrapportering!H930)</f>
        <v/>
      </c>
      <c r="I949" s="140" t="str">
        <f>+Afrapportering!I930</f>
        <v/>
      </c>
      <c r="J949" s="13" t="str">
        <f>+Afrapportering!J930</f>
        <v/>
      </c>
      <c r="K949" s="32" t="str">
        <f t="shared" si="116"/>
        <v/>
      </c>
      <c r="L949" s="31" t="str">
        <f>IF(Ansøgning!J935="","",Ansøgning!J935)</f>
        <v/>
      </c>
      <c r="M949" s="134" t="str">
        <f>IF(Afrapportering!M930="","",Afrapportering!M930)</f>
        <v/>
      </c>
      <c r="N949" s="31" t="str">
        <f>IF(Ansøgning!K935="","",Ansøgning!K935)</f>
        <v/>
      </c>
      <c r="O949" s="134">
        <f>IF(Afrapportering!O930="",,Afrapportering!O930)</f>
        <v>0</v>
      </c>
      <c r="P949" s="15" t="str">
        <f>IF(Ansøgning!L935="","",Ansøgning!L935)</f>
        <v/>
      </c>
      <c r="Q949" s="15" t="str">
        <f t="shared" si="117"/>
        <v/>
      </c>
      <c r="R949" s="15"/>
      <c r="S949" s="15" t="str">
        <f>IF(Afrapportering!S930="","",Afrapportering!S930)</f>
        <v/>
      </c>
      <c r="T949" s="31" t="str">
        <f t="shared" si="118"/>
        <v/>
      </c>
      <c r="U949" s="30" t="str">
        <f>IF(Afrapportering!U930="","",Afrapportering!U930)</f>
        <v/>
      </c>
      <c r="V949" s="52" t="str">
        <f>IF(Afrapportering!V930="","",Afrapportering!V930)</f>
        <v/>
      </c>
      <c r="W949" s="30" t="str">
        <f>IF(Afrapportering!W930="","",Afrapportering!W930)</f>
        <v/>
      </c>
      <c r="X949" s="52" t="str">
        <f>IF(Afrapportering!X930="","",Afrapportering!X930)</f>
        <v/>
      </c>
      <c r="Y949" s="30" t="str">
        <f>IF(Afrapportering!Y930="","",Afrapportering!Y930)</f>
        <v/>
      </c>
      <c r="Z949" s="52" t="str">
        <f>IFERROR(MAX(IF(OR(V949="",X949=""),"",IF(AND(AND(MONTH(F949)&gt;=7,MONTH(F949)&lt;8),AND(MONTH(H949)&gt;=7,MONTH(H949)&lt;8)),(NETWORKDAYS(F949,H949,Lister!$D$7:$D$13)-V949)*T949/NETWORKDAYS(Lister!$D$19,Lister!$E$19,Lister!$D$7:$D$13),IF(AND(AND(MONTH(F949)&gt;=7,MONTH(F949)&lt;8),MONTH(H949)&gt;7),(NETWORKDAYS(F949,Lister!$E$19,Lister!$D$7:$D$13)-V949)*T949/NETWORKDAYS(Lister!$D$19,Lister!$E$19,Lister!$D$7:$D$13),IF(MONTH(F949)&gt;7,0)))),0),"")</f>
        <v/>
      </c>
      <c r="AA949" s="30" t="str">
        <f>IF(Afrapportering!AA930="","",Afrapportering!AA930)</f>
        <v/>
      </c>
      <c r="AB949" s="52" t="str">
        <f>IFERROR(MAX(IF(OR(V949="",X949=""),"",IF(AND(AND(MONTH(F949)&gt;=8,MONTH(F949)&lt;9),AND(MONTH(H949)&gt;=8,MONTH(H949)&lt;9)),(NETWORKDAYS(F949,H949,Lister!$D$7:$D$13)-X949)*T949/NETWORKDAYS(Lister!$D$20,Lister!$E$20,Lister!$D$7:$D$13),IF(AND(MONTH(F949)=7,MONTH(H949)=8),(NETWORKDAYS(Lister!$D$20,H949,Lister!$D$7:$D$13)-X949)*T949/NETWORKDAYS(Lister!$D$20,Lister!$E$20,Lister!$D$7:$D$13),IF(AND(MONTH(F949)=7,MONTH(H949)=7),0)))),0),"")</f>
        <v/>
      </c>
      <c r="AC949" s="30" t="str">
        <f>IF(Afrapportering!AC930="","",Afrapportering!AC930)</f>
        <v/>
      </c>
      <c r="AD949" s="52" t="str">
        <f t="shared" si="119"/>
        <v/>
      </c>
      <c r="AE949" s="52" t="str">
        <f t="shared" si="120"/>
        <v/>
      </c>
      <c r="AF949" s="30" t="str">
        <f t="shared" si="121"/>
        <v/>
      </c>
      <c r="AG949" s="30" t="str">
        <f t="shared" si="122"/>
        <v/>
      </c>
      <c r="AH949" s="3" t="str">
        <f t="shared" si="123"/>
        <v/>
      </c>
    </row>
    <row r="950" spans="1:34" x14ac:dyDescent="0.25">
      <c r="A950" s="13" t="str">
        <f>+Afrapportering!A931</f>
        <v/>
      </c>
      <c r="B950" s="13" t="str">
        <f>+Afrapportering!B931</f>
        <v/>
      </c>
      <c r="C950" s="13" t="str">
        <f>+Afrapportering!C931</f>
        <v/>
      </c>
      <c r="D950" s="13" t="str">
        <f>+Afrapportering!D931</f>
        <v/>
      </c>
      <c r="E950" s="14" t="str">
        <f>+Afrapportering!E931</f>
        <v/>
      </c>
      <c r="F950" s="139" t="str">
        <f>IF(Afrapportering!F931 = "", "",Afrapportering!F931)</f>
        <v/>
      </c>
      <c r="G950" s="14" t="str">
        <f>+Afrapportering!G931</f>
        <v/>
      </c>
      <c r="H950" s="139" t="str">
        <f>IF(Afrapportering!H931 = "","",Afrapportering!H931)</f>
        <v/>
      </c>
      <c r="I950" s="140" t="str">
        <f>+Afrapportering!I931</f>
        <v/>
      </c>
      <c r="J950" s="13" t="str">
        <f>+Afrapportering!J931</f>
        <v/>
      </c>
      <c r="K950" s="32" t="str">
        <f t="shared" si="116"/>
        <v/>
      </c>
      <c r="L950" s="31" t="str">
        <f>IF(Ansøgning!J936="","",Ansøgning!J936)</f>
        <v/>
      </c>
      <c r="M950" s="134" t="str">
        <f>IF(Afrapportering!M931="","",Afrapportering!M931)</f>
        <v/>
      </c>
      <c r="N950" s="31" t="str">
        <f>IF(Ansøgning!K936="","",Ansøgning!K936)</f>
        <v/>
      </c>
      <c r="O950" s="134">
        <f>IF(Afrapportering!O931="",,Afrapportering!O931)</f>
        <v>0</v>
      </c>
      <c r="P950" s="15" t="str">
        <f>IF(Ansøgning!L936="","",Ansøgning!L936)</f>
        <v/>
      </c>
      <c r="Q950" s="15" t="str">
        <f t="shared" si="117"/>
        <v/>
      </c>
      <c r="R950" s="15"/>
      <c r="S950" s="15" t="str">
        <f>IF(Afrapportering!S931="","",Afrapportering!S931)</f>
        <v/>
      </c>
      <c r="T950" s="31" t="str">
        <f t="shared" si="118"/>
        <v/>
      </c>
      <c r="U950" s="30" t="str">
        <f>IF(Afrapportering!U931="","",Afrapportering!U931)</f>
        <v/>
      </c>
      <c r="V950" s="52" t="str">
        <f>IF(Afrapportering!V931="","",Afrapportering!V931)</f>
        <v/>
      </c>
      <c r="W950" s="30" t="str">
        <f>IF(Afrapportering!W931="","",Afrapportering!W931)</f>
        <v/>
      </c>
      <c r="X950" s="52" t="str">
        <f>IF(Afrapportering!X931="","",Afrapportering!X931)</f>
        <v/>
      </c>
      <c r="Y950" s="30" t="str">
        <f>IF(Afrapportering!Y931="","",Afrapportering!Y931)</f>
        <v/>
      </c>
      <c r="Z950" s="52" t="str">
        <f>IFERROR(MAX(IF(OR(V950="",X950=""),"",IF(AND(AND(MONTH(F950)&gt;=7,MONTH(F950)&lt;8),AND(MONTH(H950)&gt;=7,MONTH(H950)&lt;8)),(NETWORKDAYS(F950,H950,Lister!$D$7:$D$13)-V950)*T950/NETWORKDAYS(Lister!$D$19,Lister!$E$19,Lister!$D$7:$D$13),IF(AND(AND(MONTH(F950)&gt;=7,MONTH(F950)&lt;8),MONTH(H950)&gt;7),(NETWORKDAYS(F950,Lister!$E$19,Lister!$D$7:$D$13)-V950)*T950/NETWORKDAYS(Lister!$D$19,Lister!$E$19,Lister!$D$7:$D$13),IF(MONTH(F950)&gt;7,0)))),0),"")</f>
        <v/>
      </c>
      <c r="AA950" s="30" t="str">
        <f>IF(Afrapportering!AA931="","",Afrapportering!AA931)</f>
        <v/>
      </c>
      <c r="AB950" s="52" t="str">
        <f>IFERROR(MAX(IF(OR(V950="",X950=""),"",IF(AND(AND(MONTH(F950)&gt;=8,MONTH(F950)&lt;9),AND(MONTH(H950)&gt;=8,MONTH(H950)&lt;9)),(NETWORKDAYS(F950,H950,Lister!$D$7:$D$13)-X950)*T950/NETWORKDAYS(Lister!$D$20,Lister!$E$20,Lister!$D$7:$D$13),IF(AND(MONTH(F950)=7,MONTH(H950)=8),(NETWORKDAYS(Lister!$D$20,H950,Lister!$D$7:$D$13)-X950)*T950/NETWORKDAYS(Lister!$D$20,Lister!$E$20,Lister!$D$7:$D$13),IF(AND(MONTH(F950)=7,MONTH(H950)=7),0)))),0),"")</f>
        <v/>
      </c>
      <c r="AC950" s="30" t="str">
        <f>IF(Afrapportering!AC931="","",Afrapportering!AC931)</f>
        <v/>
      </c>
      <c r="AD950" s="52" t="str">
        <f t="shared" si="119"/>
        <v/>
      </c>
      <c r="AE950" s="52" t="str">
        <f t="shared" si="120"/>
        <v/>
      </c>
      <c r="AF950" s="30" t="str">
        <f t="shared" si="121"/>
        <v/>
      </c>
      <c r="AG950" s="30" t="str">
        <f t="shared" si="122"/>
        <v/>
      </c>
      <c r="AH950" s="3" t="str">
        <f t="shared" si="123"/>
        <v/>
      </c>
    </row>
    <row r="951" spans="1:34" x14ac:dyDescent="0.25">
      <c r="A951" s="13" t="str">
        <f>+Afrapportering!A932</f>
        <v/>
      </c>
      <c r="B951" s="13" t="str">
        <f>+Afrapportering!B932</f>
        <v/>
      </c>
      <c r="C951" s="13" t="str">
        <f>+Afrapportering!C932</f>
        <v/>
      </c>
      <c r="D951" s="13" t="str">
        <f>+Afrapportering!D932</f>
        <v/>
      </c>
      <c r="E951" s="14" t="str">
        <f>+Afrapportering!E932</f>
        <v/>
      </c>
      <c r="F951" s="139" t="str">
        <f>IF(Afrapportering!F932 = "", "",Afrapportering!F932)</f>
        <v/>
      </c>
      <c r="G951" s="14" t="str">
        <f>+Afrapportering!G932</f>
        <v/>
      </c>
      <c r="H951" s="139" t="str">
        <f>IF(Afrapportering!H932 = "","",Afrapportering!H932)</f>
        <v/>
      </c>
      <c r="I951" s="140" t="str">
        <f>+Afrapportering!I932</f>
        <v/>
      </c>
      <c r="J951" s="13" t="str">
        <f>+Afrapportering!J932</f>
        <v/>
      </c>
      <c r="K951" s="32" t="str">
        <f t="shared" si="116"/>
        <v/>
      </c>
      <c r="L951" s="31" t="str">
        <f>IF(Ansøgning!J937="","",Ansøgning!J937)</f>
        <v/>
      </c>
      <c r="M951" s="134" t="str">
        <f>IF(Afrapportering!M932="","",Afrapportering!M932)</f>
        <v/>
      </c>
      <c r="N951" s="31" t="str">
        <f>IF(Ansøgning!K937="","",Ansøgning!K937)</f>
        <v/>
      </c>
      <c r="O951" s="134">
        <f>IF(Afrapportering!O932="",,Afrapportering!O932)</f>
        <v>0</v>
      </c>
      <c r="P951" s="15" t="str">
        <f>IF(Ansøgning!L937="","",Ansøgning!L937)</f>
        <v/>
      </c>
      <c r="Q951" s="15" t="str">
        <f t="shared" si="117"/>
        <v/>
      </c>
      <c r="R951" s="15"/>
      <c r="S951" s="15" t="str">
        <f>IF(Afrapportering!S932="","",Afrapportering!S932)</f>
        <v/>
      </c>
      <c r="T951" s="31" t="str">
        <f t="shared" si="118"/>
        <v/>
      </c>
      <c r="U951" s="30" t="str">
        <f>IF(Afrapportering!U932="","",Afrapportering!U932)</f>
        <v/>
      </c>
      <c r="V951" s="52" t="str">
        <f>IF(Afrapportering!V932="","",Afrapportering!V932)</f>
        <v/>
      </c>
      <c r="W951" s="30" t="str">
        <f>IF(Afrapportering!W932="","",Afrapportering!W932)</f>
        <v/>
      </c>
      <c r="X951" s="52" t="str">
        <f>IF(Afrapportering!X932="","",Afrapportering!X932)</f>
        <v/>
      </c>
      <c r="Y951" s="30" t="str">
        <f>IF(Afrapportering!Y932="","",Afrapportering!Y932)</f>
        <v/>
      </c>
      <c r="Z951" s="52" t="str">
        <f>IFERROR(MAX(IF(OR(V951="",X951=""),"",IF(AND(AND(MONTH(F951)&gt;=7,MONTH(F951)&lt;8),AND(MONTH(H951)&gt;=7,MONTH(H951)&lt;8)),(NETWORKDAYS(F951,H951,Lister!$D$7:$D$13)-V951)*T951/NETWORKDAYS(Lister!$D$19,Lister!$E$19,Lister!$D$7:$D$13),IF(AND(AND(MONTH(F951)&gt;=7,MONTH(F951)&lt;8),MONTH(H951)&gt;7),(NETWORKDAYS(F951,Lister!$E$19,Lister!$D$7:$D$13)-V951)*T951/NETWORKDAYS(Lister!$D$19,Lister!$E$19,Lister!$D$7:$D$13),IF(MONTH(F951)&gt;7,0)))),0),"")</f>
        <v/>
      </c>
      <c r="AA951" s="30" t="str">
        <f>IF(Afrapportering!AA932="","",Afrapportering!AA932)</f>
        <v/>
      </c>
      <c r="AB951" s="52" t="str">
        <f>IFERROR(MAX(IF(OR(V951="",X951=""),"",IF(AND(AND(MONTH(F951)&gt;=8,MONTH(F951)&lt;9),AND(MONTH(H951)&gt;=8,MONTH(H951)&lt;9)),(NETWORKDAYS(F951,H951,Lister!$D$7:$D$13)-X951)*T951/NETWORKDAYS(Lister!$D$20,Lister!$E$20,Lister!$D$7:$D$13),IF(AND(MONTH(F951)=7,MONTH(H951)=8),(NETWORKDAYS(Lister!$D$20,H951,Lister!$D$7:$D$13)-X951)*T951/NETWORKDAYS(Lister!$D$20,Lister!$E$20,Lister!$D$7:$D$13),IF(AND(MONTH(F951)=7,MONTH(H951)=7),0)))),0),"")</f>
        <v/>
      </c>
      <c r="AC951" s="30" t="str">
        <f>IF(Afrapportering!AC932="","",Afrapportering!AC932)</f>
        <v/>
      </c>
      <c r="AD951" s="52" t="str">
        <f t="shared" si="119"/>
        <v/>
      </c>
      <c r="AE951" s="52" t="str">
        <f t="shared" si="120"/>
        <v/>
      </c>
      <c r="AF951" s="30" t="str">
        <f t="shared" si="121"/>
        <v/>
      </c>
      <c r="AG951" s="30" t="str">
        <f t="shared" si="122"/>
        <v/>
      </c>
      <c r="AH951" s="3" t="str">
        <f t="shared" si="123"/>
        <v/>
      </c>
    </row>
    <row r="952" spans="1:34" x14ac:dyDescent="0.25">
      <c r="A952" s="13" t="str">
        <f>+Afrapportering!A933</f>
        <v/>
      </c>
      <c r="B952" s="13" t="str">
        <f>+Afrapportering!B933</f>
        <v/>
      </c>
      <c r="C952" s="13" t="str">
        <f>+Afrapportering!C933</f>
        <v/>
      </c>
      <c r="D952" s="13" t="str">
        <f>+Afrapportering!D933</f>
        <v/>
      </c>
      <c r="E952" s="14" t="str">
        <f>+Afrapportering!E933</f>
        <v/>
      </c>
      <c r="F952" s="139" t="str">
        <f>IF(Afrapportering!F933 = "", "",Afrapportering!F933)</f>
        <v/>
      </c>
      <c r="G952" s="14" t="str">
        <f>+Afrapportering!G933</f>
        <v/>
      </c>
      <c r="H952" s="139" t="str">
        <f>IF(Afrapportering!H933 = "","",Afrapportering!H933)</f>
        <v/>
      </c>
      <c r="I952" s="140" t="str">
        <f>+Afrapportering!I933</f>
        <v/>
      </c>
      <c r="J952" s="13" t="str">
        <f>+Afrapportering!J933</f>
        <v/>
      </c>
      <c r="K952" s="32" t="str">
        <f t="shared" si="116"/>
        <v/>
      </c>
      <c r="L952" s="31" t="str">
        <f>IF(Ansøgning!J938="","",Ansøgning!J938)</f>
        <v/>
      </c>
      <c r="M952" s="134" t="str">
        <f>IF(Afrapportering!M933="","",Afrapportering!M933)</f>
        <v/>
      </c>
      <c r="N952" s="31" t="str">
        <f>IF(Ansøgning!K938="","",Ansøgning!K938)</f>
        <v/>
      </c>
      <c r="O952" s="134">
        <f>IF(Afrapportering!O933="",,Afrapportering!O933)</f>
        <v>0</v>
      </c>
      <c r="P952" s="15" t="str">
        <f>IF(Ansøgning!L938="","",Ansøgning!L938)</f>
        <v/>
      </c>
      <c r="Q952" s="15" t="str">
        <f t="shared" si="117"/>
        <v/>
      </c>
      <c r="R952" s="15"/>
      <c r="S952" s="15" t="str">
        <f>IF(Afrapportering!S933="","",Afrapportering!S933)</f>
        <v/>
      </c>
      <c r="T952" s="31" t="str">
        <f t="shared" si="118"/>
        <v/>
      </c>
      <c r="U952" s="30" t="str">
        <f>IF(Afrapportering!U933="","",Afrapportering!U933)</f>
        <v/>
      </c>
      <c r="V952" s="52" t="str">
        <f>IF(Afrapportering!V933="","",Afrapportering!V933)</f>
        <v/>
      </c>
      <c r="W952" s="30" t="str">
        <f>IF(Afrapportering!W933="","",Afrapportering!W933)</f>
        <v/>
      </c>
      <c r="X952" s="52" t="str">
        <f>IF(Afrapportering!X933="","",Afrapportering!X933)</f>
        <v/>
      </c>
      <c r="Y952" s="30" t="str">
        <f>IF(Afrapportering!Y933="","",Afrapportering!Y933)</f>
        <v/>
      </c>
      <c r="Z952" s="52" t="str">
        <f>IFERROR(MAX(IF(OR(V952="",X952=""),"",IF(AND(AND(MONTH(F952)&gt;=7,MONTH(F952)&lt;8),AND(MONTH(H952)&gt;=7,MONTH(H952)&lt;8)),(NETWORKDAYS(F952,H952,Lister!$D$7:$D$13)-V952)*T952/NETWORKDAYS(Lister!$D$19,Lister!$E$19,Lister!$D$7:$D$13),IF(AND(AND(MONTH(F952)&gt;=7,MONTH(F952)&lt;8),MONTH(H952)&gt;7),(NETWORKDAYS(F952,Lister!$E$19,Lister!$D$7:$D$13)-V952)*T952/NETWORKDAYS(Lister!$D$19,Lister!$E$19,Lister!$D$7:$D$13),IF(MONTH(F952)&gt;7,0)))),0),"")</f>
        <v/>
      </c>
      <c r="AA952" s="30" t="str">
        <f>IF(Afrapportering!AA933="","",Afrapportering!AA933)</f>
        <v/>
      </c>
      <c r="AB952" s="52" t="str">
        <f>IFERROR(MAX(IF(OR(V952="",X952=""),"",IF(AND(AND(MONTH(F952)&gt;=8,MONTH(F952)&lt;9),AND(MONTH(H952)&gt;=8,MONTH(H952)&lt;9)),(NETWORKDAYS(F952,H952,Lister!$D$7:$D$13)-X952)*T952/NETWORKDAYS(Lister!$D$20,Lister!$E$20,Lister!$D$7:$D$13),IF(AND(MONTH(F952)=7,MONTH(H952)=8),(NETWORKDAYS(Lister!$D$20,H952,Lister!$D$7:$D$13)-X952)*T952/NETWORKDAYS(Lister!$D$20,Lister!$E$20,Lister!$D$7:$D$13),IF(AND(MONTH(F952)=7,MONTH(H952)=7),0)))),0),"")</f>
        <v/>
      </c>
      <c r="AC952" s="30" t="str">
        <f>IF(Afrapportering!AC933="","",Afrapportering!AC933)</f>
        <v/>
      </c>
      <c r="AD952" s="52" t="str">
        <f t="shared" si="119"/>
        <v/>
      </c>
      <c r="AE952" s="52" t="str">
        <f t="shared" si="120"/>
        <v/>
      </c>
      <c r="AF952" s="30" t="str">
        <f t="shared" si="121"/>
        <v/>
      </c>
      <c r="AG952" s="30" t="str">
        <f t="shared" si="122"/>
        <v/>
      </c>
      <c r="AH952" s="3" t="str">
        <f t="shared" si="123"/>
        <v/>
      </c>
    </row>
    <row r="953" spans="1:34" x14ac:dyDescent="0.25">
      <c r="A953" s="13" t="str">
        <f>+Afrapportering!A934</f>
        <v/>
      </c>
      <c r="B953" s="13" t="str">
        <f>+Afrapportering!B934</f>
        <v/>
      </c>
      <c r="C953" s="13" t="str">
        <f>+Afrapportering!C934</f>
        <v/>
      </c>
      <c r="D953" s="13" t="str">
        <f>+Afrapportering!D934</f>
        <v/>
      </c>
      <c r="E953" s="14" t="str">
        <f>+Afrapportering!E934</f>
        <v/>
      </c>
      <c r="F953" s="139" t="str">
        <f>IF(Afrapportering!F934 = "", "",Afrapportering!F934)</f>
        <v/>
      </c>
      <c r="G953" s="14" t="str">
        <f>+Afrapportering!G934</f>
        <v/>
      </c>
      <c r="H953" s="139" t="str">
        <f>IF(Afrapportering!H934 = "","",Afrapportering!H934)</f>
        <v/>
      </c>
      <c r="I953" s="140" t="str">
        <f>+Afrapportering!I934</f>
        <v/>
      </c>
      <c r="J953" s="13" t="str">
        <f>+Afrapportering!J934</f>
        <v/>
      </c>
      <c r="K953" s="32" t="str">
        <f t="shared" si="116"/>
        <v/>
      </c>
      <c r="L953" s="31" t="str">
        <f>IF(Ansøgning!J939="","",Ansøgning!J939)</f>
        <v/>
      </c>
      <c r="M953" s="134" t="str">
        <f>IF(Afrapportering!M934="","",Afrapportering!M934)</f>
        <v/>
      </c>
      <c r="N953" s="31" t="str">
        <f>IF(Ansøgning!K939="","",Ansøgning!K939)</f>
        <v/>
      </c>
      <c r="O953" s="134">
        <f>IF(Afrapportering!O934="",,Afrapportering!O934)</f>
        <v>0</v>
      </c>
      <c r="P953" s="15" t="str">
        <f>IF(Ansøgning!L939="","",Ansøgning!L939)</f>
        <v/>
      </c>
      <c r="Q953" s="15" t="str">
        <f t="shared" si="117"/>
        <v/>
      </c>
      <c r="R953" s="15"/>
      <c r="S953" s="15" t="str">
        <f>IF(Afrapportering!S934="","",Afrapportering!S934)</f>
        <v/>
      </c>
      <c r="T953" s="31" t="str">
        <f t="shared" si="118"/>
        <v/>
      </c>
      <c r="U953" s="30" t="str">
        <f>IF(Afrapportering!U934="","",Afrapportering!U934)</f>
        <v/>
      </c>
      <c r="V953" s="52" t="str">
        <f>IF(Afrapportering!V934="","",Afrapportering!V934)</f>
        <v/>
      </c>
      <c r="W953" s="30" t="str">
        <f>IF(Afrapportering!W934="","",Afrapportering!W934)</f>
        <v/>
      </c>
      <c r="X953" s="52" t="str">
        <f>IF(Afrapportering!X934="","",Afrapportering!X934)</f>
        <v/>
      </c>
      <c r="Y953" s="30" t="str">
        <f>IF(Afrapportering!Y934="","",Afrapportering!Y934)</f>
        <v/>
      </c>
      <c r="Z953" s="52" t="str">
        <f>IFERROR(MAX(IF(OR(V953="",X953=""),"",IF(AND(AND(MONTH(F953)&gt;=7,MONTH(F953)&lt;8),AND(MONTH(H953)&gt;=7,MONTH(H953)&lt;8)),(NETWORKDAYS(F953,H953,Lister!$D$7:$D$13)-V953)*T953/NETWORKDAYS(Lister!$D$19,Lister!$E$19,Lister!$D$7:$D$13),IF(AND(AND(MONTH(F953)&gt;=7,MONTH(F953)&lt;8),MONTH(H953)&gt;7),(NETWORKDAYS(F953,Lister!$E$19,Lister!$D$7:$D$13)-V953)*T953/NETWORKDAYS(Lister!$D$19,Lister!$E$19,Lister!$D$7:$D$13),IF(MONTH(F953)&gt;7,0)))),0),"")</f>
        <v/>
      </c>
      <c r="AA953" s="30" t="str">
        <f>IF(Afrapportering!AA934="","",Afrapportering!AA934)</f>
        <v/>
      </c>
      <c r="AB953" s="52" t="str">
        <f>IFERROR(MAX(IF(OR(V953="",X953=""),"",IF(AND(AND(MONTH(F953)&gt;=8,MONTH(F953)&lt;9),AND(MONTH(H953)&gt;=8,MONTH(H953)&lt;9)),(NETWORKDAYS(F953,H953,Lister!$D$7:$D$13)-X953)*T953/NETWORKDAYS(Lister!$D$20,Lister!$E$20,Lister!$D$7:$D$13),IF(AND(MONTH(F953)=7,MONTH(H953)=8),(NETWORKDAYS(Lister!$D$20,H953,Lister!$D$7:$D$13)-X953)*T953/NETWORKDAYS(Lister!$D$20,Lister!$E$20,Lister!$D$7:$D$13),IF(AND(MONTH(F953)=7,MONTH(H953)=7),0)))),0),"")</f>
        <v/>
      </c>
      <c r="AC953" s="30" t="str">
        <f>IF(Afrapportering!AC934="","",Afrapportering!AC934)</f>
        <v/>
      </c>
      <c r="AD953" s="52" t="str">
        <f t="shared" si="119"/>
        <v/>
      </c>
      <c r="AE953" s="52" t="str">
        <f t="shared" si="120"/>
        <v/>
      </c>
      <c r="AF953" s="30" t="str">
        <f t="shared" si="121"/>
        <v/>
      </c>
      <c r="AG953" s="30" t="str">
        <f t="shared" si="122"/>
        <v/>
      </c>
      <c r="AH953" s="3" t="str">
        <f t="shared" si="123"/>
        <v/>
      </c>
    </row>
    <row r="954" spans="1:34" x14ac:dyDescent="0.25">
      <c r="A954" s="13" t="str">
        <f>+Afrapportering!A935</f>
        <v/>
      </c>
      <c r="B954" s="13" t="str">
        <f>+Afrapportering!B935</f>
        <v/>
      </c>
      <c r="C954" s="13" t="str">
        <f>+Afrapportering!C935</f>
        <v/>
      </c>
      <c r="D954" s="13" t="str">
        <f>+Afrapportering!D935</f>
        <v/>
      </c>
      <c r="E954" s="14" t="str">
        <f>+Afrapportering!E935</f>
        <v/>
      </c>
      <c r="F954" s="139" t="str">
        <f>IF(Afrapportering!F935 = "", "",Afrapportering!F935)</f>
        <v/>
      </c>
      <c r="G954" s="14" t="str">
        <f>+Afrapportering!G935</f>
        <v/>
      </c>
      <c r="H954" s="139" t="str">
        <f>IF(Afrapportering!H935 = "","",Afrapportering!H935)</f>
        <v/>
      </c>
      <c r="I954" s="140" t="str">
        <f>+Afrapportering!I935</f>
        <v/>
      </c>
      <c r="J954" s="13" t="str">
        <f>+Afrapportering!J935</f>
        <v/>
      </c>
      <c r="K954" s="32" t="str">
        <f t="shared" si="116"/>
        <v/>
      </c>
      <c r="L954" s="31" t="str">
        <f>IF(Ansøgning!J940="","",Ansøgning!J940)</f>
        <v/>
      </c>
      <c r="M954" s="134" t="str">
        <f>IF(Afrapportering!M935="","",Afrapportering!M935)</f>
        <v/>
      </c>
      <c r="N954" s="31" t="str">
        <f>IF(Ansøgning!K940="","",Ansøgning!K940)</f>
        <v/>
      </c>
      <c r="O954" s="134">
        <f>IF(Afrapportering!O935="",,Afrapportering!O935)</f>
        <v>0</v>
      </c>
      <c r="P954" s="15" t="str">
        <f>IF(Ansøgning!L940="","",Ansøgning!L940)</f>
        <v/>
      </c>
      <c r="Q954" s="15" t="str">
        <f t="shared" si="117"/>
        <v/>
      </c>
      <c r="R954" s="15"/>
      <c r="S954" s="15" t="str">
        <f>IF(Afrapportering!S935="","",Afrapportering!S935)</f>
        <v/>
      </c>
      <c r="T954" s="31" t="str">
        <f t="shared" si="118"/>
        <v/>
      </c>
      <c r="U954" s="30" t="str">
        <f>IF(Afrapportering!U935="","",Afrapportering!U935)</f>
        <v/>
      </c>
      <c r="V954" s="52" t="str">
        <f>IF(Afrapportering!V935="","",Afrapportering!V935)</f>
        <v/>
      </c>
      <c r="W954" s="30" t="str">
        <f>IF(Afrapportering!W935="","",Afrapportering!W935)</f>
        <v/>
      </c>
      <c r="X954" s="52" t="str">
        <f>IF(Afrapportering!X935="","",Afrapportering!X935)</f>
        <v/>
      </c>
      <c r="Y954" s="30" t="str">
        <f>IF(Afrapportering!Y935="","",Afrapportering!Y935)</f>
        <v/>
      </c>
      <c r="Z954" s="52" t="str">
        <f>IFERROR(MAX(IF(OR(V954="",X954=""),"",IF(AND(AND(MONTH(F954)&gt;=7,MONTH(F954)&lt;8),AND(MONTH(H954)&gt;=7,MONTH(H954)&lt;8)),(NETWORKDAYS(F954,H954,Lister!$D$7:$D$13)-V954)*T954/NETWORKDAYS(Lister!$D$19,Lister!$E$19,Lister!$D$7:$D$13),IF(AND(AND(MONTH(F954)&gt;=7,MONTH(F954)&lt;8),MONTH(H954)&gt;7),(NETWORKDAYS(F954,Lister!$E$19,Lister!$D$7:$D$13)-V954)*T954/NETWORKDAYS(Lister!$D$19,Lister!$E$19,Lister!$D$7:$D$13),IF(MONTH(F954)&gt;7,0)))),0),"")</f>
        <v/>
      </c>
      <c r="AA954" s="30" t="str">
        <f>IF(Afrapportering!AA935="","",Afrapportering!AA935)</f>
        <v/>
      </c>
      <c r="AB954" s="52" t="str">
        <f>IFERROR(MAX(IF(OR(V954="",X954=""),"",IF(AND(AND(MONTH(F954)&gt;=8,MONTH(F954)&lt;9),AND(MONTH(H954)&gt;=8,MONTH(H954)&lt;9)),(NETWORKDAYS(F954,H954,Lister!$D$7:$D$13)-X954)*T954/NETWORKDAYS(Lister!$D$20,Lister!$E$20,Lister!$D$7:$D$13),IF(AND(MONTH(F954)=7,MONTH(H954)=8),(NETWORKDAYS(Lister!$D$20,H954,Lister!$D$7:$D$13)-X954)*T954/NETWORKDAYS(Lister!$D$20,Lister!$E$20,Lister!$D$7:$D$13),IF(AND(MONTH(F954)=7,MONTH(H954)=7),0)))),0),"")</f>
        <v/>
      </c>
      <c r="AC954" s="30" t="str">
        <f>IF(Afrapportering!AC935="","",Afrapportering!AC935)</f>
        <v/>
      </c>
      <c r="AD954" s="52" t="str">
        <f t="shared" si="119"/>
        <v/>
      </c>
      <c r="AE954" s="52" t="str">
        <f t="shared" si="120"/>
        <v/>
      </c>
      <c r="AF954" s="30" t="str">
        <f t="shared" si="121"/>
        <v/>
      </c>
      <c r="AG954" s="30" t="str">
        <f t="shared" si="122"/>
        <v/>
      </c>
      <c r="AH954" s="3" t="str">
        <f t="shared" si="123"/>
        <v/>
      </c>
    </row>
    <row r="955" spans="1:34" x14ac:dyDescent="0.25">
      <c r="A955" s="13" t="str">
        <f>+Afrapportering!A936</f>
        <v/>
      </c>
      <c r="B955" s="13" t="str">
        <f>+Afrapportering!B936</f>
        <v/>
      </c>
      <c r="C955" s="13" t="str">
        <f>+Afrapportering!C936</f>
        <v/>
      </c>
      <c r="D955" s="13" t="str">
        <f>+Afrapportering!D936</f>
        <v/>
      </c>
      <c r="E955" s="14" t="str">
        <f>+Afrapportering!E936</f>
        <v/>
      </c>
      <c r="F955" s="139" t="str">
        <f>IF(Afrapportering!F936 = "", "",Afrapportering!F936)</f>
        <v/>
      </c>
      <c r="G955" s="14" t="str">
        <f>+Afrapportering!G936</f>
        <v/>
      </c>
      <c r="H955" s="139" t="str">
        <f>IF(Afrapportering!H936 = "","",Afrapportering!H936)</f>
        <v/>
      </c>
      <c r="I955" s="140" t="str">
        <f>+Afrapportering!I936</f>
        <v/>
      </c>
      <c r="J955" s="13" t="str">
        <f>+Afrapportering!J936</f>
        <v/>
      </c>
      <c r="K955" s="32" t="str">
        <f t="shared" si="116"/>
        <v/>
      </c>
      <c r="L955" s="31" t="str">
        <f>IF(Ansøgning!J941="","",Ansøgning!J941)</f>
        <v/>
      </c>
      <c r="M955" s="134" t="str">
        <f>IF(Afrapportering!M936="","",Afrapportering!M936)</f>
        <v/>
      </c>
      <c r="N955" s="31" t="str">
        <f>IF(Ansøgning!K941="","",Ansøgning!K941)</f>
        <v/>
      </c>
      <c r="O955" s="134">
        <f>IF(Afrapportering!O936="",,Afrapportering!O936)</f>
        <v>0</v>
      </c>
      <c r="P955" s="15" t="str">
        <f>IF(Ansøgning!L941="","",Ansøgning!L941)</f>
        <v/>
      </c>
      <c r="Q955" s="15" t="str">
        <f t="shared" si="117"/>
        <v/>
      </c>
      <c r="R955" s="15"/>
      <c r="S955" s="15" t="str">
        <f>IF(Afrapportering!S936="","",Afrapportering!S936)</f>
        <v/>
      </c>
      <c r="T955" s="31" t="str">
        <f t="shared" si="118"/>
        <v/>
      </c>
      <c r="U955" s="30" t="str">
        <f>IF(Afrapportering!U936="","",Afrapportering!U936)</f>
        <v/>
      </c>
      <c r="V955" s="52" t="str">
        <f>IF(Afrapportering!V936="","",Afrapportering!V936)</f>
        <v/>
      </c>
      <c r="W955" s="30" t="str">
        <f>IF(Afrapportering!W936="","",Afrapportering!W936)</f>
        <v/>
      </c>
      <c r="X955" s="52" t="str">
        <f>IF(Afrapportering!X936="","",Afrapportering!X936)</f>
        <v/>
      </c>
      <c r="Y955" s="30" t="str">
        <f>IF(Afrapportering!Y936="","",Afrapportering!Y936)</f>
        <v/>
      </c>
      <c r="Z955" s="52" t="str">
        <f>IFERROR(MAX(IF(OR(V955="",X955=""),"",IF(AND(AND(MONTH(F955)&gt;=7,MONTH(F955)&lt;8),AND(MONTH(H955)&gt;=7,MONTH(H955)&lt;8)),(NETWORKDAYS(F955,H955,Lister!$D$7:$D$13)-V955)*T955/NETWORKDAYS(Lister!$D$19,Lister!$E$19,Lister!$D$7:$D$13),IF(AND(AND(MONTH(F955)&gt;=7,MONTH(F955)&lt;8),MONTH(H955)&gt;7),(NETWORKDAYS(F955,Lister!$E$19,Lister!$D$7:$D$13)-V955)*T955/NETWORKDAYS(Lister!$D$19,Lister!$E$19,Lister!$D$7:$D$13),IF(MONTH(F955)&gt;7,0)))),0),"")</f>
        <v/>
      </c>
      <c r="AA955" s="30" t="str">
        <f>IF(Afrapportering!AA936="","",Afrapportering!AA936)</f>
        <v/>
      </c>
      <c r="AB955" s="52" t="str">
        <f>IFERROR(MAX(IF(OR(V955="",X955=""),"",IF(AND(AND(MONTH(F955)&gt;=8,MONTH(F955)&lt;9),AND(MONTH(H955)&gt;=8,MONTH(H955)&lt;9)),(NETWORKDAYS(F955,H955,Lister!$D$7:$D$13)-X955)*T955/NETWORKDAYS(Lister!$D$20,Lister!$E$20,Lister!$D$7:$D$13),IF(AND(MONTH(F955)=7,MONTH(H955)=8),(NETWORKDAYS(Lister!$D$20,H955,Lister!$D$7:$D$13)-X955)*T955/NETWORKDAYS(Lister!$D$20,Lister!$E$20,Lister!$D$7:$D$13),IF(AND(MONTH(F955)=7,MONTH(H955)=7),0)))),0),"")</f>
        <v/>
      </c>
      <c r="AC955" s="30" t="str">
        <f>IF(Afrapportering!AC936="","",Afrapportering!AC936)</f>
        <v/>
      </c>
      <c r="AD955" s="52" t="str">
        <f t="shared" si="119"/>
        <v/>
      </c>
      <c r="AE955" s="52" t="str">
        <f t="shared" si="120"/>
        <v/>
      </c>
      <c r="AF955" s="30" t="str">
        <f t="shared" si="121"/>
        <v/>
      </c>
      <c r="AG955" s="30" t="str">
        <f t="shared" si="122"/>
        <v/>
      </c>
      <c r="AH955" s="3" t="str">
        <f t="shared" si="123"/>
        <v/>
      </c>
    </row>
    <row r="956" spans="1:34" x14ac:dyDescent="0.25">
      <c r="A956" s="13" t="str">
        <f>+Afrapportering!A937</f>
        <v/>
      </c>
      <c r="B956" s="13" t="str">
        <f>+Afrapportering!B937</f>
        <v/>
      </c>
      <c r="C956" s="13" t="str">
        <f>+Afrapportering!C937</f>
        <v/>
      </c>
      <c r="D956" s="13" t="str">
        <f>+Afrapportering!D937</f>
        <v/>
      </c>
      <c r="E956" s="14" t="str">
        <f>+Afrapportering!E937</f>
        <v/>
      </c>
      <c r="F956" s="139" t="str">
        <f>IF(Afrapportering!F937 = "", "",Afrapportering!F937)</f>
        <v/>
      </c>
      <c r="G956" s="14" t="str">
        <f>+Afrapportering!G937</f>
        <v/>
      </c>
      <c r="H956" s="139" t="str">
        <f>IF(Afrapportering!H937 = "","",Afrapportering!H937)</f>
        <v/>
      </c>
      <c r="I956" s="140" t="str">
        <f>+Afrapportering!I937</f>
        <v/>
      </c>
      <c r="J956" s="13" t="str">
        <f>+Afrapportering!J937</f>
        <v/>
      </c>
      <c r="K956" s="32" t="str">
        <f t="shared" si="116"/>
        <v/>
      </c>
      <c r="L956" s="31" t="str">
        <f>IF(Ansøgning!J942="","",Ansøgning!J942)</f>
        <v/>
      </c>
      <c r="M956" s="134" t="str">
        <f>IF(Afrapportering!M937="","",Afrapportering!M937)</f>
        <v/>
      </c>
      <c r="N956" s="31" t="str">
        <f>IF(Ansøgning!K942="","",Ansøgning!K942)</f>
        <v/>
      </c>
      <c r="O956" s="134">
        <f>IF(Afrapportering!O937="",,Afrapportering!O937)</f>
        <v>0</v>
      </c>
      <c r="P956" s="15" t="str">
        <f>IF(Ansøgning!L942="","",Ansøgning!L942)</f>
        <v/>
      </c>
      <c r="Q956" s="15" t="str">
        <f t="shared" si="117"/>
        <v/>
      </c>
      <c r="R956" s="15"/>
      <c r="S956" s="15" t="str">
        <f>IF(Afrapportering!S937="","",Afrapportering!S937)</f>
        <v/>
      </c>
      <c r="T956" s="31" t="str">
        <f t="shared" si="118"/>
        <v/>
      </c>
      <c r="U956" s="30" t="str">
        <f>IF(Afrapportering!U937="","",Afrapportering!U937)</f>
        <v/>
      </c>
      <c r="V956" s="52" t="str">
        <f>IF(Afrapportering!V937="","",Afrapportering!V937)</f>
        <v/>
      </c>
      <c r="W956" s="30" t="str">
        <f>IF(Afrapportering!W937="","",Afrapportering!W937)</f>
        <v/>
      </c>
      <c r="X956" s="52" t="str">
        <f>IF(Afrapportering!X937="","",Afrapportering!X937)</f>
        <v/>
      </c>
      <c r="Y956" s="30" t="str">
        <f>IF(Afrapportering!Y937="","",Afrapportering!Y937)</f>
        <v/>
      </c>
      <c r="Z956" s="52" t="str">
        <f>IFERROR(MAX(IF(OR(V956="",X956=""),"",IF(AND(AND(MONTH(F956)&gt;=7,MONTH(F956)&lt;8),AND(MONTH(H956)&gt;=7,MONTH(H956)&lt;8)),(NETWORKDAYS(F956,H956,Lister!$D$7:$D$13)-V956)*T956/NETWORKDAYS(Lister!$D$19,Lister!$E$19,Lister!$D$7:$D$13),IF(AND(AND(MONTH(F956)&gt;=7,MONTH(F956)&lt;8),MONTH(H956)&gt;7),(NETWORKDAYS(F956,Lister!$E$19,Lister!$D$7:$D$13)-V956)*T956/NETWORKDAYS(Lister!$D$19,Lister!$E$19,Lister!$D$7:$D$13),IF(MONTH(F956)&gt;7,0)))),0),"")</f>
        <v/>
      </c>
      <c r="AA956" s="30" t="str">
        <f>IF(Afrapportering!AA937="","",Afrapportering!AA937)</f>
        <v/>
      </c>
      <c r="AB956" s="52" t="str">
        <f>IFERROR(MAX(IF(OR(V956="",X956=""),"",IF(AND(AND(MONTH(F956)&gt;=8,MONTH(F956)&lt;9),AND(MONTH(H956)&gt;=8,MONTH(H956)&lt;9)),(NETWORKDAYS(F956,H956,Lister!$D$7:$D$13)-X956)*T956/NETWORKDAYS(Lister!$D$20,Lister!$E$20,Lister!$D$7:$D$13),IF(AND(MONTH(F956)=7,MONTH(H956)=8),(NETWORKDAYS(Lister!$D$20,H956,Lister!$D$7:$D$13)-X956)*T956/NETWORKDAYS(Lister!$D$20,Lister!$E$20,Lister!$D$7:$D$13),IF(AND(MONTH(F956)=7,MONTH(H956)=7),0)))),0),"")</f>
        <v/>
      </c>
      <c r="AC956" s="30" t="str">
        <f>IF(Afrapportering!AC937="","",Afrapportering!AC937)</f>
        <v/>
      </c>
      <c r="AD956" s="52" t="str">
        <f t="shared" si="119"/>
        <v/>
      </c>
      <c r="AE956" s="52" t="str">
        <f t="shared" si="120"/>
        <v/>
      </c>
      <c r="AF956" s="30" t="str">
        <f t="shared" si="121"/>
        <v/>
      </c>
      <c r="AG956" s="30" t="str">
        <f t="shared" si="122"/>
        <v/>
      </c>
      <c r="AH956" s="3" t="str">
        <f t="shared" si="123"/>
        <v/>
      </c>
    </row>
    <row r="957" spans="1:34" x14ac:dyDescent="0.25">
      <c r="A957" s="13" t="str">
        <f>+Afrapportering!A938</f>
        <v/>
      </c>
      <c r="B957" s="13" t="str">
        <f>+Afrapportering!B938</f>
        <v/>
      </c>
      <c r="C957" s="13" t="str">
        <f>+Afrapportering!C938</f>
        <v/>
      </c>
      <c r="D957" s="13" t="str">
        <f>+Afrapportering!D938</f>
        <v/>
      </c>
      <c r="E957" s="14" t="str">
        <f>+Afrapportering!E938</f>
        <v/>
      </c>
      <c r="F957" s="139" t="str">
        <f>IF(Afrapportering!F938 = "", "",Afrapportering!F938)</f>
        <v/>
      </c>
      <c r="G957" s="14" t="str">
        <f>+Afrapportering!G938</f>
        <v/>
      </c>
      <c r="H957" s="139" t="str">
        <f>IF(Afrapportering!H938 = "","",Afrapportering!H938)</f>
        <v/>
      </c>
      <c r="I957" s="140" t="str">
        <f>+Afrapportering!I938</f>
        <v/>
      </c>
      <c r="J957" s="13" t="str">
        <f>+Afrapportering!J938</f>
        <v/>
      </c>
      <c r="K957" s="32" t="str">
        <f t="shared" si="116"/>
        <v/>
      </c>
      <c r="L957" s="31" t="str">
        <f>IF(Ansøgning!J943="","",Ansøgning!J943)</f>
        <v/>
      </c>
      <c r="M957" s="134" t="str">
        <f>IF(Afrapportering!M938="","",Afrapportering!M938)</f>
        <v/>
      </c>
      <c r="N957" s="31" t="str">
        <f>IF(Ansøgning!K943="","",Ansøgning!K943)</f>
        <v/>
      </c>
      <c r="O957" s="134">
        <f>IF(Afrapportering!O938="",,Afrapportering!O938)</f>
        <v>0</v>
      </c>
      <c r="P957" s="15" t="str">
        <f>IF(Ansøgning!L943="","",Ansøgning!L943)</f>
        <v/>
      </c>
      <c r="Q957" s="15" t="str">
        <f t="shared" si="117"/>
        <v/>
      </c>
      <c r="R957" s="15"/>
      <c r="S957" s="15" t="str">
        <f>IF(Afrapportering!S938="","",Afrapportering!S938)</f>
        <v/>
      </c>
      <c r="T957" s="31" t="str">
        <f t="shared" si="118"/>
        <v/>
      </c>
      <c r="U957" s="30" t="str">
        <f>IF(Afrapportering!U938="","",Afrapportering!U938)</f>
        <v/>
      </c>
      <c r="V957" s="52" t="str">
        <f>IF(Afrapportering!V938="","",Afrapportering!V938)</f>
        <v/>
      </c>
      <c r="W957" s="30" t="str">
        <f>IF(Afrapportering!W938="","",Afrapportering!W938)</f>
        <v/>
      </c>
      <c r="X957" s="52" t="str">
        <f>IF(Afrapportering!X938="","",Afrapportering!X938)</f>
        <v/>
      </c>
      <c r="Y957" s="30" t="str">
        <f>IF(Afrapportering!Y938="","",Afrapportering!Y938)</f>
        <v/>
      </c>
      <c r="Z957" s="52" t="str">
        <f>IFERROR(MAX(IF(OR(V957="",X957=""),"",IF(AND(AND(MONTH(F957)&gt;=7,MONTH(F957)&lt;8),AND(MONTH(H957)&gt;=7,MONTH(H957)&lt;8)),(NETWORKDAYS(F957,H957,Lister!$D$7:$D$13)-V957)*T957/NETWORKDAYS(Lister!$D$19,Lister!$E$19,Lister!$D$7:$D$13),IF(AND(AND(MONTH(F957)&gt;=7,MONTH(F957)&lt;8),MONTH(H957)&gt;7),(NETWORKDAYS(F957,Lister!$E$19,Lister!$D$7:$D$13)-V957)*T957/NETWORKDAYS(Lister!$D$19,Lister!$E$19,Lister!$D$7:$D$13),IF(MONTH(F957)&gt;7,0)))),0),"")</f>
        <v/>
      </c>
      <c r="AA957" s="30" t="str">
        <f>IF(Afrapportering!AA938="","",Afrapportering!AA938)</f>
        <v/>
      </c>
      <c r="AB957" s="52" t="str">
        <f>IFERROR(MAX(IF(OR(V957="",X957=""),"",IF(AND(AND(MONTH(F957)&gt;=8,MONTH(F957)&lt;9),AND(MONTH(H957)&gt;=8,MONTH(H957)&lt;9)),(NETWORKDAYS(F957,H957,Lister!$D$7:$D$13)-X957)*T957/NETWORKDAYS(Lister!$D$20,Lister!$E$20,Lister!$D$7:$D$13),IF(AND(MONTH(F957)=7,MONTH(H957)=8),(NETWORKDAYS(Lister!$D$20,H957,Lister!$D$7:$D$13)-X957)*T957/NETWORKDAYS(Lister!$D$20,Lister!$E$20,Lister!$D$7:$D$13),IF(AND(MONTH(F957)=7,MONTH(H957)=7),0)))),0),"")</f>
        <v/>
      </c>
      <c r="AC957" s="30" t="str">
        <f>IF(Afrapportering!AC938="","",Afrapportering!AC938)</f>
        <v/>
      </c>
      <c r="AD957" s="52" t="str">
        <f t="shared" si="119"/>
        <v/>
      </c>
      <c r="AE957" s="52" t="str">
        <f t="shared" si="120"/>
        <v/>
      </c>
      <c r="AF957" s="30" t="str">
        <f t="shared" si="121"/>
        <v/>
      </c>
      <c r="AG957" s="30" t="str">
        <f t="shared" si="122"/>
        <v/>
      </c>
      <c r="AH957" s="3" t="str">
        <f t="shared" si="123"/>
        <v/>
      </c>
    </row>
    <row r="958" spans="1:34" x14ac:dyDescent="0.25">
      <c r="A958" s="13" t="str">
        <f>+Afrapportering!A939</f>
        <v/>
      </c>
      <c r="B958" s="13" t="str">
        <f>+Afrapportering!B939</f>
        <v/>
      </c>
      <c r="C958" s="13" t="str">
        <f>+Afrapportering!C939</f>
        <v/>
      </c>
      <c r="D958" s="13" t="str">
        <f>+Afrapportering!D939</f>
        <v/>
      </c>
      <c r="E958" s="14" t="str">
        <f>+Afrapportering!E939</f>
        <v/>
      </c>
      <c r="F958" s="139" t="str">
        <f>IF(Afrapportering!F939 = "", "",Afrapportering!F939)</f>
        <v/>
      </c>
      <c r="G958" s="14" t="str">
        <f>+Afrapportering!G939</f>
        <v/>
      </c>
      <c r="H958" s="139" t="str">
        <f>IF(Afrapportering!H939 = "","",Afrapportering!H939)</f>
        <v/>
      </c>
      <c r="I958" s="140" t="str">
        <f>+Afrapportering!I939</f>
        <v/>
      </c>
      <c r="J958" s="13" t="str">
        <f>+Afrapportering!J939</f>
        <v/>
      </c>
      <c r="K958" s="32" t="str">
        <f t="shared" si="116"/>
        <v/>
      </c>
      <c r="L958" s="31" t="str">
        <f>IF(Ansøgning!J944="","",Ansøgning!J944)</f>
        <v/>
      </c>
      <c r="M958" s="134" t="str">
        <f>IF(Afrapportering!M939="","",Afrapportering!M939)</f>
        <v/>
      </c>
      <c r="N958" s="31" t="str">
        <f>IF(Ansøgning!K944="","",Ansøgning!K944)</f>
        <v/>
      </c>
      <c r="O958" s="134">
        <f>IF(Afrapportering!O939="",,Afrapportering!O939)</f>
        <v>0</v>
      </c>
      <c r="P958" s="15" t="str">
        <f>IF(Ansøgning!L944="","",Ansøgning!L944)</f>
        <v/>
      </c>
      <c r="Q958" s="15" t="str">
        <f t="shared" si="117"/>
        <v/>
      </c>
      <c r="R958" s="15"/>
      <c r="S958" s="15" t="str">
        <f>IF(Afrapportering!S939="","",Afrapportering!S939)</f>
        <v/>
      </c>
      <c r="T958" s="31" t="str">
        <f t="shared" si="118"/>
        <v/>
      </c>
      <c r="U958" s="30" t="str">
        <f>IF(Afrapportering!U939="","",Afrapportering!U939)</f>
        <v/>
      </c>
      <c r="V958" s="52" t="str">
        <f>IF(Afrapportering!V939="","",Afrapportering!V939)</f>
        <v/>
      </c>
      <c r="W958" s="30" t="str">
        <f>IF(Afrapportering!W939="","",Afrapportering!W939)</f>
        <v/>
      </c>
      <c r="X958" s="52" t="str">
        <f>IF(Afrapportering!X939="","",Afrapportering!X939)</f>
        <v/>
      </c>
      <c r="Y958" s="30" t="str">
        <f>IF(Afrapportering!Y939="","",Afrapportering!Y939)</f>
        <v/>
      </c>
      <c r="Z958" s="52" t="str">
        <f>IFERROR(MAX(IF(OR(V958="",X958=""),"",IF(AND(AND(MONTH(F958)&gt;=7,MONTH(F958)&lt;8),AND(MONTH(H958)&gt;=7,MONTH(H958)&lt;8)),(NETWORKDAYS(F958,H958,Lister!$D$7:$D$13)-V958)*T958/NETWORKDAYS(Lister!$D$19,Lister!$E$19,Lister!$D$7:$D$13),IF(AND(AND(MONTH(F958)&gt;=7,MONTH(F958)&lt;8),MONTH(H958)&gt;7),(NETWORKDAYS(F958,Lister!$E$19,Lister!$D$7:$D$13)-V958)*T958/NETWORKDAYS(Lister!$D$19,Lister!$E$19,Lister!$D$7:$D$13),IF(MONTH(F958)&gt;7,0)))),0),"")</f>
        <v/>
      </c>
      <c r="AA958" s="30" t="str">
        <f>IF(Afrapportering!AA939="","",Afrapportering!AA939)</f>
        <v/>
      </c>
      <c r="AB958" s="52" t="str">
        <f>IFERROR(MAX(IF(OR(V958="",X958=""),"",IF(AND(AND(MONTH(F958)&gt;=8,MONTH(F958)&lt;9),AND(MONTH(H958)&gt;=8,MONTH(H958)&lt;9)),(NETWORKDAYS(F958,H958,Lister!$D$7:$D$13)-X958)*T958/NETWORKDAYS(Lister!$D$20,Lister!$E$20,Lister!$D$7:$D$13),IF(AND(MONTH(F958)=7,MONTH(H958)=8),(NETWORKDAYS(Lister!$D$20,H958,Lister!$D$7:$D$13)-X958)*T958/NETWORKDAYS(Lister!$D$20,Lister!$E$20,Lister!$D$7:$D$13),IF(AND(MONTH(F958)=7,MONTH(H958)=7),0)))),0),"")</f>
        <v/>
      </c>
      <c r="AC958" s="30" t="str">
        <f>IF(Afrapportering!AC939="","",Afrapportering!AC939)</f>
        <v/>
      </c>
      <c r="AD958" s="52" t="str">
        <f t="shared" si="119"/>
        <v/>
      </c>
      <c r="AE958" s="52" t="str">
        <f t="shared" si="120"/>
        <v/>
      </c>
      <c r="AF958" s="30" t="str">
        <f t="shared" si="121"/>
        <v/>
      </c>
      <c r="AG958" s="30" t="str">
        <f t="shared" si="122"/>
        <v/>
      </c>
      <c r="AH958" s="3" t="str">
        <f t="shared" si="123"/>
        <v/>
      </c>
    </row>
    <row r="959" spans="1:34" x14ac:dyDescent="0.25">
      <c r="A959" s="13" t="str">
        <f>+Afrapportering!A940</f>
        <v/>
      </c>
      <c r="B959" s="13" t="str">
        <f>+Afrapportering!B940</f>
        <v/>
      </c>
      <c r="C959" s="13" t="str">
        <f>+Afrapportering!C940</f>
        <v/>
      </c>
      <c r="D959" s="13" t="str">
        <f>+Afrapportering!D940</f>
        <v/>
      </c>
      <c r="E959" s="14" t="str">
        <f>+Afrapportering!E940</f>
        <v/>
      </c>
      <c r="F959" s="139" t="str">
        <f>IF(Afrapportering!F940 = "", "",Afrapportering!F940)</f>
        <v/>
      </c>
      <c r="G959" s="14" t="str">
        <f>+Afrapportering!G940</f>
        <v/>
      </c>
      <c r="H959" s="139" t="str">
        <f>IF(Afrapportering!H940 = "","",Afrapportering!H940)</f>
        <v/>
      </c>
      <c r="I959" s="140" t="str">
        <f>+Afrapportering!I940</f>
        <v/>
      </c>
      <c r="J959" s="13" t="str">
        <f>+Afrapportering!J940</f>
        <v/>
      </c>
      <c r="K959" s="32" t="str">
        <f t="shared" si="116"/>
        <v/>
      </c>
      <c r="L959" s="31" t="str">
        <f>IF(Ansøgning!J945="","",Ansøgning!J945)</f>
        <v/>
      </c>
      <c r="M959" s="134" t="str">
        <f>IF(Afrapportering!M940="","",Afrapportering!M940)</f>
        <v/>
      </c>
      <c r="N959" s="31" t="str">
        <f>IF(Ansøgning!K945="","",Ansøgning!K945)</f>
        <v/>
      </c>
      <c r="O959" s="134">
        <f>IF(Afrapportering!O940="",,Afrapportering!O940)</f>
        <v>0</v>
      </c>
      <c r="P959" s="15" t="str">
        <f>IF(Ansøgning!L945="","",Ansøgning!L945)</f>
        <v/>
      </c>
      <c r="Q959" s="15" t="str">
        <f t="shared" si="117"/>
        <v/>
      </c>
      <c r="R959" s="15"/>
      <c r="S959" s="15" t="str">
        <f>IF(Afrapportering!S940="","",Afrapportering!S940)</f>
        <v/>
      </c>
      <c r="T959" s="31" t="str">
        <f t="shared" si="118"/>
        <v/>
      </c>
      <c r="U959" s="30" t="str">
        <f>IF(Afrapportering!U940="","",Afrapportering!U940)</f>
        <v/>
      </c>
      <c r="V959" s="52" t="str">
        <f>IF(Afrapportering!V940="","",Afrapportering!V940)</f>
        <v/>
      </c>
      <c r="W959" s="30" t="str">
        <f>IF(Afrapportering!W940="","",Afrapportering!W940)</f>
        <v/>
      </c>
      <c r="X959" s="52" t="str">
        <f>IF(Afrapportering!X940="","",Afrapportering!X940)</f>
        <v/>
      </c>
      <c r="Y959" s="30" t="str">
        <f>IF(Afrapportering!Y940="","",Afrapportering!Y940)</f>
        <v/>
      </c>
      <c r="Z959" s="52" t="str">
        <f>IFERROR(MAX(IF(OR(V959="",X959=""),"",IF(AND(AND(MONTH(F959)&gt;=7,MONTH(F959)&lt;8),AND(MONTH(H959)&gt;=7,MONTH(H959)&lt;8)),(NETWORKDAYS(F959,H959,Lister!$D$7:$D$13)-V959)*T959/NETWORKDAYS(Lister!$D$19,Lister!$E$19,Lister!$D$7:$D$13),IF(AND(AND(MONTH(F959)&gt;=7,MONTH(F959)&lt;8),MONTH(H959)&gt;7),(NETWORKDAYS(F959,Lister!$E$19,Lister!$D$7:$D$13)-V959)*T959/NETWORKDAYS(Lister!$D$19,Lister!$E$19,Lister!$D$7:$D$13),IF(MONTH(F959)&gt;7,0)))),0),"")</f>
        <v/>
      </c>
      <c r="AA959" s="30" t="str">
        <f>IF(Afrapportering!AA940="","",Afrapportering!AA940)</f>
        <v/>
      </c>
      <c r="AB959" s="52" t="str">
        <f>IFERROR(MAX(IF(OR(V959="",X959=""),"",IF(AND(AND(MONTH(F959)&gt;=8,MONTH(F959)&lt;9),AND(MONTH(H959)&gt;=8,MONTH(H959)&lt;9)),(NETWORKDAYS(F959,H959,Lister!$D$7:$D$13)-X959)*T959/NETWORKDAYS(Lister!$D$20,Lister!$E$20,Lister!$D$7:$D$13),IF(AND(MONTH(F959)=7,MONTH(H959)=8),(NETWORKDAYS(Lister!$D$20,H959,Lister!$D$7:$D$13)-X959)*T959/NETWORKDAYS(Lister!$D$20,Lister!$E$20,Lister!$D$7:$D$13),IF(AND(MONTH(F959)=7,MONTH(H959)=7),0)))),0),"")</f>
        <v/>
      </c>
      <c r="AC959" s="30" t="str">
        <f>IF(Afrapportering!AC940="","",Afrapportering!AC940)</f>
        <v/>
      </c>
      <c r="AD959" s="52" t="str">
        <f t="shared" si="119"/>
        <v/>
      </c>
      <c r="AE959" s="52" t="str">
        <f t="shared" si="120"/>
        <v/>
      </c>
      <c r="AF959" s="30" t="str">
        <f t="shared" si="121"/>
        <v/>
      </c>
      <c r="AG959" s="30" t="str">
        <f t="shared" si="122"/>
        <v/>
      </c>
      <c r="AH959" s="3" t="str">
        <f t="shared" si="123"/>
        <v/>
      </c>
    </row>
    <row r="960" spans="1:34" x14ac:dyDescent="0.25">
      <c r="A960" s="13" t="str">
        <f>+Afrapportering!A941</f>
        <v/>
      </c>
      <c r="B960" s="13" t="str">
        <f>+Afrapportering!B941</f>
        <v/>
      </c>
      <c r="C960" s="13" t="str">
        <f>+Afrapportering!C941</f>
        <v/>
      </c>
      <c r="D960" s="13" t="str">
        <f>+Afrapportering!D941</f>
        <v/>
      </c>
      <c r="E960" s="14" t="str">
        <f>+Afrapportering!E941</f>
        <v/>
      </c>
      <c r="F960" s="139" t="str">
        <f>IF(Afrapportering!F941 = "", "",Afrapportering!F941)</f>
        <v/>
      </c>
      <c r="G960" s="14" t="str">
        <f>+Afrapportering!G941</f>
        <v/>
      </c>
      <c r="H960" s="139" t="str">
        <f>IF(Afrapportering!H941 = "","",Afrapportering!H941)</f>
        <v/>
      </c>
      <c r="I960" s="140" t="str">
        <f>+Afrapportering!I941</f>
        <v/>
      </c>
      <c r="J960" s="13" t="str">
        <f>+Afrapportering!J941</f>
        <v/>
      </c>
      <c r="K960" s="32" t="str">
        <f t="shared" si="116"/>
        <v/>
      </c>
      <c r="L960" s="31" t="str">
        <f>IF(Ansøgning!J946="","",Ansøgning!J946)</f>
        <v/>
      </c>
      <c r="M960" s="134" t="str">
        <f>IF(Afrapportering!M941="","",Afrapportering!M941)</f>
        <v/>
      </c>
      <c r="N960" s="31" t="str">
        <f>IF(Ansøgning!K946="","",Ansøgning!K946)</f>
        <v/>
      </c>
      <c r="O960" s="134">
        <f>IF(Afrapportering!O941="",,Afrapportering!O941)</f>
        <v>0</v>
      </c>
      <c r="P960" s="15" t="str">
        <f>IF(Ansøgning!L946="","",Ansøgning!L946)</f>
        <v/>
      </c>
      <c r="Q960" s="15" t="str">
        <f t="shared" si="117"/>
        <v/>
      </c>
      <c r="R960" s="15"/>
      <c r="S960" s="15" t="str">
        <f>IF(Afrapportering!S941="","",Afrapportering!S941)</f>
        <v/>
      </c>
      <c r="T960" s="31" t="str">
        <f t="shared" si="118"/>
        <v/>
      </c>
      <c r="U960" s="30" t="str">
        <f>IF(Afrapportering!U941="","",Afrapportering!U941)</f>
        <v/>
      </c>
      <c r="V960" s="52" t="str">
        <f>IF(Afrapportering!V941="","",Afrapportering!V941)</f>
        <v/>
      </c>
      <c r="W960" s="30" t="str">
        <f>IF(Afrapportering!W941="","",Afrapportering!W941)</f>
        <v/>
      </c>
      <c r="X960" s="52" t="str">
        <f>IF(Afrapportering!X941="","",Afrapportering!X941)</f>
        <v/>
      </c>
      <c r="Y960" s="30" t="str">
        <f>IF(Afrapportering!Y941="","",Afrapportering!Y941)</f>
        <v/>
      </c>
      <c r="Z960" s="52" t="str">
        <f>IFERROR(MAX(IF(OR(V960="",X960=""),"",IF(AND(AND(MONTH(F960)&gt;=7,MONTH(F960)&lt;8),AND(MONTH(H960)&gt;=7,MONTH(H960)&lt;8)),(NETWORKDAYS(F960,H960,Lister!$D$7:$D$13)-V960)*T960/NETWORKDAYS(Lister!$D$19,Lister!$E$19,Lister!$D$7:$D$13),IF(AND(AND(MONTH(F960)&gt;=7,MONTH(F960)&lt;8),MONTH(H960)&gt;7),(NETWORKDAYS(F960,Lister!$E$19,Lister!$D$7:$D$13)-V960)*T960/NETWORKDAYS(Lister!$D$19,Lister!$E$19,Lister!$D$7:$D$13),IF(MONTH(F960)&gt;7,0)))),0),"")</f>
        <v/>
      </c>
      <c r="AA960" s="30" t="str">
        <f>IF(Afrapportering!AA941="","",Afrapportering!AA941)</f>
        <v/>
      </c>
      <c r="AB960" s="52" t="str">
        <f>IFERROR(MAX(IF(OR(V960="",X960=""),"",IF(AND(AND(MONTH(F960)&gt;=8,MONTH(F960)&lt;9),AND(MONTH(H960)&gt;=8,MONTH(H960)&lt;9)),(NETWORKDAYS(F960,H960,Lister!$D$7:$D$13)-X960)*T960/NETWORKDAYS(Lister!$D$20,Lister!$E$20,Lister!$D$7:$D$13),IF(AND(MONTH(F960)=7,MONTH(H960)=8),(NETWORKDAYS(Lister!$D$20,H960,Lister!$D$7:$D$13)-X960)*T960/NETWORKDAYS(Lister!$D$20,Lister!$E$20,Lister!$D$7:$D$13),IF(AND(MONTH(F960)=7,MONTH(H960)=7),0)))),0),"")</f>
        <v/>
      </c>
      <c r="AC960" s="30" t="str">
        <f>IF(Afrapportering!AC941="","",Afrapportering!AC941)</f>
        <v/>
      </c>
      <c r="AD960" s="52" t="str">
        <f t="shared" si="119"/>
        <v/>
      </c>
      <c r="AE960" s="52" t="str">
        <f t="shared" si="120"/>
        <v/>
      </c>
      <c r="AF960" s="30" t="str">
        <f t="shared" si="121"/>
        <v/>
      </c>
      <c r="AG960" s="30" t="str">
        <f t="shared" si="122"/>
        <v/>
      </c>
      <c r="AH960" s="3" t="str">
        <f t="shared" si="123"/>
        <v/>
      </c>
    </row>
    <row r="961" spans="1:34" x14ac:dyDescent="0.25">
      <c r="A961" s="13" t="str">
        <f>+Afrapportering!A942</f>
        <v/>
      </c>
      <c r="B961" s="13" t="str">
        <f>+Afrapportering!B942</f>
        <v/>
      </c>
      <c r="C961" s="13" t="str">
        <f>+Afrapportering!C942</f>
        <v/>
      </c>
      <c r="D961" s="13" t="str">
        <f>+Afrapportering!D942</f>
        <v/>
      </c>
      <c r="E961" s="14" t="str">
        <f>+Afrapportering!E942</f>
        <v/>
      </c>
      <c r="F961" s="139" t="str">
        <f>IF(Afrapportering!F942 = "", "",Afrapportering!F942)</f>
        <v/>
      </c>
      <c r="G961" s="14" t="str">
        <f>+Afrapportering!G942</f>
        <v/>
      </c>
      <c r="H961" s="139" t="str">
        <f>IF(Afrapportering!H942 = "","",Afrapportering!H942)</f>
        <v/>
      </c>
      <c r="I961" s="140" t="str">
        <f>+Afrapportering!I942</f>
        <v/>
      </c>
      <c r="J961" s="13" t="str">
        <f>+Afrapportering!J942</f>
        <v/>
      </c>
      <c r="K961" s="32" t="str">
        <f t="shared" si="116"/>
        <v/>
      </c>
      <c r="L961" s="31" t="str">
        <f>IF(Ansøgning!J947="","",Ansøgning!J947)</f>
        <v/>
      </c>
      <c r="M961" s="134" t="str">
        <f>IF(Afrapportering!M942="","",Afrapportering!M942)</f>
        <v/>
      </c>
      <c r="N961" s="31" t="str">
        <f>IF(Ansøgning!K947="","",Ansøgning!K947)</f>
        <v/>
      </c>
      <c r="O961" s="134">
        <f>IF(Afrapportering!O942="",,Afrapportering!O942)</f>
        <v>0</v>
      </c>
      <c r="P961" s="15" t="str">
        <f>IF(Ansøgning!L947="","",Ansøgning!L947)</f>
        <v/>
      </c>
      <c r="Q961" s="15" t="str">
        <f t="shared" si="117"/>
        <v/>
      </c>
      <c r="R961" s="15"/>
      <c r="S961" s="15" t="str">
        <f>IF(Afrapportering!S942="","",Afrapportering!S942)</f>
        <v/>
      </c>
      <c r="T961" s="31" t="str">
        <f t="shared" si="118"/>
        <v/>
      </c>
      <c r="U961" s="30" t="str">
        <f>IF(Afrapportering!U942="","",Afrapportering!U942)</f>
        <v/>
      </c>
      <c r="V961" s="52" t="str">
        <f>IF(Afrapportering!V942="","",Afrapportering!V942)</f>
        <v/>
      </c>
      <c r="W961" s="30" t="str">
        <f>IF(Afrapportering!W942="","",Afrapportering!W942)</f>
        <v/>
      </c>
      <c r="X961" s="52" t="str">
        <f>IF(Afrapportering!X942="","",Afrapportering!X942)</f>
        <v/>
      </c>
      <c r="Y961" s="30" t="str">
        <f>IF(Afrapportering!Y942="","",Afrapportering!Y942)</f>
        <v/>
      </c>
      <c r="Z961" s="52" t="str">
        <f>IFERROR(MAX(IF(OR(V961="",X961=""),"",IF(AND(AND(MONTH(F961)&gt;=7,MONTH(F961)&lt;8),AND(MONTH(H961)&gt;=7,MONTH(H961)&lt;8)),(NETWORKDAYS(F961,H961,Lister!$D$7:$D$13)-V961)*T961/NETWORKDAYS(Lister!$D$19,Lister!$E$19,Lister!$D$7:$D$13),IF(AND(AND(MONTH(F961)&gt;=7,MONTH(F961)&lt;8),MONTH(H961)&gt;7),(NETWORKDAYS(F961,Lister!$E$19,Lister!$D$7:$D$13)-V961)*T961/NETWORKDAYS(Lister!$D$19,Lister!$E$19,Lister!$D$7:$D$13),IF(MONTH(F961)&gt;7,0)))),0),"")</f>
        <v/>
      </c>
      <c r="AA961" s="30" t="str">
        <f>IF(Afrapportering!AA942="","",Afrapportering!AA942)</f>
        <v/>
      </c>
      <c r="AB961" s="52" t="str">
        <f>IFERROR(MAX(IF(OR(V961="",X961=""),"",IF(AND(AND(MONTH(F961)&gt;=8,MONTH(F961)&lt;9),AND(MONTH(H961)&gt;=8,MONTH(H961)&lt;9)),(NETWORKDAYS(F961,H961,Lister!$D$7:$D$13)-X961)*T961/NETWORKDAYS(Lister!$D$20,Lister!$E$20,Lister!$D$7:$D$13),IF(AND(MONTH(F961)=7,MONTH(H961)=8),(NETWORKDAYS(Lister!$D$20,H961,Lister!$D$7:$D$13)-X961)*T961/NETWORKDAYS(Lister!$D$20,Lister!$E$20,Lister!$D$7:$D$13),IF(AND(MONTH(F961)=7,MONTH(H961)=7),0)))),0),"")</f>
        <v/>
      </c>
      <c r="AC961" s="30" t="str">
        <f>IF(Afrapportering!AC942="","",Afrapportering!AC942)</f>
        <v/>
      </c>
      <c r="AD961" s="52" t="str">
        <f t="shared" si="119"/>
        <v/>
      </c>
      <c r="AE961" s="52" t="str">
        <f t="shared" si="120"/>
        <v/>
      </c>
      <c r="AF961" s="30" t="str">
        <f t="shared" si="121"/>
        <v/>
      </c>
      <c r="AG961" s="30" t="str">
        <f t="shared" si="122"/>
        <v/>
      </c>
      <c r="AH961" s="3" t="str">
        <f t="shared" si="123"/>
        <v/>
      </c>
    </row>
    <row r="962" spans="1:34" x14ac:dyDescent="0.25">
      <c r="A962" s="13" t="str">
        <f>+Afrapportering!A943</f>
        <v/>
      </c>
      <c r="B962" s="13" t="str">
        <f>+Afrapportering!B943</f>
        <v/>
      </c>
      <c r="C962" s="13" t="str">
        <f>+Afrapportering!C943</f>
        <v/>
      </c>
      <c r="D962" s="13" t="str">
        <f>+Afrapportering!D943</f>
        <v/>
      </c>
      <c r="E962" s="14" t="str">
        <f>+Afrapportering!E943</f>
        <v/>
      </c>
      <c r="F962" s="139" t="str">
        <f>IF(Afrapportering!F943 = "", "",Afrapportering!F943)</f>
        <v/>
      </c>
      <c r="G962" s="14" t="str">
        <f>+Afrapportering!G943</f>
        <v/>
      </c>
      <c r="H962" s="139" t="str">
        <f>IF(Afrapportering!H943 = "","",Afrapportering!H943)</f>
        <v/>
      </c>
      <c r="I962" s="140" t="str">
        <f>+Afrapportering!I943</f>
        <v/>
      </c>
      <c r="J962" s="13" t="str">
        <f>+Afrapportering!J943</f>
        <v/>
      </c>
      <c r="K962" s="32" t="str">
        <f t="shared" si="116"/>
        <v/>
      </c>
      <c r="L962" s="31" t="str">
        <f>IF(Ansøgning!J948="","",Ansøgning!J948)</f>
        <v/>
      </c>
      <c r="M962" s="134" t="str">
        <f>IF(Afrapportering!M943="","",Afrapportering!M943)</f>
        <v/>
      </c>
      <c r="N962" s="31" t="str">
        <f>IF(Ansøgning!K948="","",Ansøgning!K948)</f>
        <v/>
      </c>
      <c r="O962" s="134">
        <f>IF(Afrapportering!O943="",,Afrapportering!O943)</f>
        <v>0</v>
      </c>
      <c r="P962" s="15" t="str">
        <f>IF(Ansøgning!L948="","",Ansøgning!L948)</f>
        <v/>
      </c>
      <c r="Q962" s="15" t="str">
        <f t="shared" si="117"/>
        <v/>
      </c>
      <c r="R962" s="15"/>
      <c r="S962" s="15" t="str">
        <f>IF(Afrapportering!S943="","",Afrapportering!S943)</f>
        <v/>
      </c>
      <c r="T962" s="31" t="str">
        <f t="shared" si="118"/>
        <v/>
      </c>
      <c r="U962" s="30" t="str">
        <f>IF(Afrapportering!U943="","",Afrapportering!U943)</f>
        <v/>
      </c>
      <c r="V962" s="52" t="str">
        <f>IF(Afrapportering!V943="","",Afrapportering!V943)</f>
        <v/>
      </c>
      <c r="W962" s="30" t="str">
        <f>IF(Afrapportering!W943="","",Afrapportering!W943)</f>
        <v/>
      </c>
      <c r="X962" s="52" t="str">
        <f>IF(Afrapportering!X943="","",Afrapportering!X943)</f>
        <v/>
      </c>
      <c r="Y962" s="30" t="str">
        <f>IF(Afrapportering!Y943="","",Afrapportering!Y943)</f>
        <v/>
      </c>
      <c r="Z962" s="52" t="str">
        <f>IFERROR(MAX(IF(OR(V962="",X962=""),"",IF(AND(AND(MONTH(F962)&gt;=7,MONTH(F962)&lt;8),AND(MONTH(H962)&gt;=7,MONTH(H962)&lt;8)),(NETWORKDAYS(F962,H962,Lister!$D$7:$D$13)-V962)*T962/NETWORKDAYS(Lister!$D$19,Lister!$E$19,Lister!$D$7:$D$13),IF(AND(AND(MONTH(F962)&gt;=7,MONTH(F962)&lt;8),MONTH(H962)&gt;7),(NETWORKDAYS(F962,Lister!$E$19,Lister!$D$7:$D$13)-V962)*T962/NETWORKDAYS(Lister!$D$19,Lister!$E$19,Lister!$D$7:$D$13),IF(MONTH(F962)&gt;7,0)))),0),"")</f>
        <v/>
      </c>
      <c r="AA962" s="30" t="str">
        <f>IF(Afrapportering!AA943="","",Afrapportering!AA943)</f>
        <v/>
      </c>
      <c r="AB962" s="52" t="str">
        <f>IFERROR(MAX(IF(OR(V962="",X962=""),"",IF(AND(AND(MONTH(F962)&gt;=8,MONTH(F962)&lt;9),AND(MONTH(H962)&gt;=8,MONTH(H962)&lt;9)),(NETWORKDAYS(F962,H962,Lister!$D$7:$D$13)-X962)*T962/NETWORKDAYS(Lister!$D$20,Lister!$E$20,Lister!$D$7:$D$13),IF(AND(MONTH(F962)=7,MONTH(H962)=8),(NETWORKDAYS(Lister!$D$20,H962,Lister!$D$7:$D$13)-X962)*T962/NETWORKDAYS(Lister!$D$20,Lister!$E$20,Lister!$D$7:$D$13),IF(AND(MONTH(F962)=7,MONTH(H962)=7),0)))),0),"")</f>
        <v/>
      </c>
      <c r="AC962" s="30" t="str">
        <f>IF(Afrapportering!AC943="","",Afrapportering!AC943)</f>
        <v/>
      </c>
      <c r="AD962" s="52" t="str">
        <f t="shared" si="119"/>
        <v/>
      </c>
      <c r="AE962" s="52" t="str">
        <f t="shared" si="120"/>
        <v/>
      </c>
      <c r="AF962" s="30" t="str">
        <f t="shared" si="121"/>
        <v/>
      </c>
      <c r="AG962" s="30" t="str">
        <f t="shared" si="122"/>
        <v/>
      </c>
      <c r="AH962" s="3" t="str">
        <f t="shared" si="123"/>
        <v/>
      </c>
    </row>
    <row r="963" spans="1:34" x14ac:dyDescent="0.25">
      <c r="A963" s="13" t="str">
        <f>+Afrapportering!A944</f>
        <v/>
      </c>
      <c r="B963" s="13" t="str">
        <f>+Afrapportering!B944</f>
        <v/>
      </c>
      <c r="C963" s="13" t="str">
        <f>+Afrapportering!C944</f>
        <v/>
      </c>
      <c r="D963" s="13" t="str">
        <f>+Afrapportering!D944</f>
        <v/>
      </c>
      <c r="E963" s="14" t="str">
        <f>+Afrapportering!E944</f>
        <v/>
      </c>
      <c r="F963" s="139" t="str">
        <f>IF(Afrapportering!F944 = "", "",Afrapportering!F944)</f>
        <v/>
      </c>
      <c r="G963" s="14" t="str">
        <f>+Afrapportering!G944</f>
        <v/>
      </c>
      <c r="H963" s="139" t="str">
        <f>IF(Afrapportering!H944 = "","",Afrapportering!H944)</f>
        <v/>
      </c>
      <c r="I963" s="140" t="str">
        <f>+Afrapportering!I944</f>
        <v/>
      </c>
      <c r="J963" s="13" t="str">
        <f>+Afrapportering!J944</f>
        <v/>
      </c>
      <c r="K963" s="32" t="str">
        <f t="shared" si="116"/>
        <v/>
      </c>
      <c r="L963" s="31" t="str">
        <f>IF(Ansøgning!J949="","",Ansøgning!J949)</f>
        <v/>
      </c>
      <c r="M963" s="134" t="str">
        <f>IF(Afrapportering!M944="","",Afrapportering!M944)</f>
        <v/>
      </c>
      <c r="N963" s="31" t="str">
        <f>IF(Ansøgning!K949="","",Ansøgning!K949)</f>
        <v/>
      </c>
      <c r="O963" s="134">
        <f>IF(Afrapportering!O944="",,Afrapportering!O944)</f>
        <v>0</v>
      </c>
      <c r="P963" s="15" t="str">
        <f>IF(Ansøgning!L949="","",Ansøgning!L949)</f>
        <v/>
      </c>
      <c r="Q963" s="15" t="str">
        <f t="shared" si="117"/>
        <v/>
      </c>
      <c r="R963" s="15"/>
      <c r="S963" s="15" t="str">
        <f>IF(Afrapportering!S944="","",Afrapportering!S944)</f>
        <v/>
      </c>
      <c r="T963" s="31" t="str">
        <f t="shared" si="118"/>
        <v/>
      </c>
      <c r="U963" s="30" t="str">
        <f>IF(Afrapportering!U944="","",Afrapportering!U944)</f>
        <v/>
      </c>
      <c r="V963" s="52" t="str">
        <f>IF(Afrapportering!V944="","",Afrapportering!V944)</f>
        <v/>
      </c>
      <c r="W963" s="30" t="str">
        <f>IF(Afrapportering!W944="","",Afrapportering!W944)</f>
        <v/>
      </c>
      <c r="X963" s="52" t="str">
        <f>IF(Afrapportering!X944="","",Afrapportering!X944)</f>
        <v/>
      </c>
      <c r="Y963" s="30" t="str">
        <f>IF(Afrapportering!Y944="","",Afrapportering!Y944)</f>
        <v/>
      </c>
      <c r="Z963" s="52" t="str">
        <f>IFERROR(MAX(IF(OR(V963="",X963=""),"",IF(AND(AND(MONTH(F963)&gt;=7,MONTH(F963)&lt;8),AND(MONTH(H963)&gt;=7,MONTH(H963)&lt;8)),(NETWORKDAYS(F963,H963,Lister!$D$7:$D$13)-V963)*T963/NETWORKDAYS(Lister!$D$19,Lister!$E$19,Lister!$D$7:$D$13),IF(AND(AND(MONTH(F963)&gt;=7,MONTH(F963)&lt;8),MONTH(H963)&gt;7),(NETWORKDAYS(F963,Lister!$E$19,Lister!$D$7:$D$13)-V963)*T963/NETWORKDAYS(Lister!$D$19,Lister!$E$19,Lister!$D$7:$D$13),IF(MONTH(F963)&gt;7,0)))),0),"")</f>
        <v/>
      </c>
      <c r="AA963" s="30" t="str">
        <f>IF(Afrapportering!AA944="","",Afrapportering!AA944)</f>
        <v/>
      </c>
      <c r="AB963" s="52" t="str">
        <f>IFERROR(MAX(IF(OR(V963="",X963=""),"",IF(AND(AND(MONTH(F963)&gt;=8,MONTH(F963)&lt;9),AND(MONTH(H963)&gt;=8,MONTH(H963)&lt;9)),(NETWORKDAYS(F963,H963,Lister!$D$7:$D$13)-X963)*T963/NETWORKDAYS(Lister!$D$20,Lister!$E$20,Lister!$D$7:$D$13),IF(AND(MONTH(F963)=7,MONTH(H963)=8),(NETWORKDAYS(Lister!$D$20,H963,Lister!$D$7:$D$13)-X963)*T963/NETWORKDAYS(Lister!$D$20,Lister!$E$20,Lister!$D$7:$D$13),IF(AND(MONTH(F963)=7,MONTH(H963)=7),0)))),0),"")</f>
        <v/>
      </c>
      <c r="AC963" s="30" t="str">
        <f>IF(Afrapportering!AC944="","",Afrapportering!AC944)</f>
        <v/>
      </c>
      <c r="AD963" s="52" t="str">
        <f t="shared" si="119"/>
        <v/>
      </c>
      <c r="AE963" s="52" t="str">
        <f t="shared" si="120"/>
        <v/>
      </c>
      <c r="AF963" s="30" t="str">
        <f t="shared" si="121"/>
        <v/>
      </c>
      <c r="AG963" s="30" t="str">
        <f t="shared" si="122"/>
        <v/>
      </c>
      <c r="AH963" s="3" t="str">
        <f t="shared" si="123"/>
        <v/>
      </c>
    </row>
    <row r="964" spans="1:34" x14ac:dyDescent="0.25">
      <c r="A964" s="13" t="str">
        <f>+Afrapportering!A945</f>
        <v/>
      </c>
      <c r="B964" s="13" t="str">
        <f>+Afrapportering!B945</f>
        <v/>
      </c>
      <c r="C964" s="13" t="str">
        <f>+Afrapportering!C945</f>
        <v/>
      </c>
      <c r="D964" s="13" t="str">
        <f>+Afrapportering!D945</f>
        <v/>
      </c>
      <c r="E964" s="14" t="str">
        <f>+Afrapportering!E945</f>
        <v/>
      </c>
      <c r="F964" s="139" t="str">
        <f>IF(Afrapportering!F945 = "", "",Afrapportering!F945)</f>
        <v/>
      </c>
      <c r="G964" s="14" t="str">
        <f>+Afrapportering!G945</f>
        <v/>
      </c>
      <c r="H964" s="139" t="str">
        <f>IF(Afrapportering!H945 = "","",Afrapportering!H945)</f>
        <v/>
      </c>
      <c r="I964" s="140" t="str">
        <f>+Afrapportering!I945</f>
        <v/>
      </c>
      <c r="J964" s="13" t="str">
        <f>+Afrapportering!J945</f>
        <v/>
      </c>
      <c r="K964" s="32" t="str">
        <f t="shared" si="116"/>
        <v/>
      </c>
      <c r="L964" s="31" t="str">
        <f>IF(Ansøgning!J950="","",Ansøgning!J950)</f>
        <v/>
      </c>
      <c r="M964" s="134" t="str">
        <f>IF(Afrapportering!M945="","",Afrapportering!M945)</f>
        <v/>
      </c>
      <c r="N964" s="31" t="str">
        <f>IF(Ansøgning!K950="","",Ansøgning!K950)</f>
        <v/>
      </c>
      <c r="O964" s="134">
        <f>IF(Afrapportering!O945="",,Afrapportering!O945)</f>
        <v>0</v>
      </c>
      <c r="P964" s="15" t="str">
        <f>IF(Ansøgning!L950="","",Ansøgning!L950)</f>
        <v/>
      </c>
      <c r="Q964" s="15" t="str">
        <f t="shared" si="117"/>
        <v/>
      </c>
      <c r="R964" s="15"/>
      <c r="S964" s="15" t="str">
        <f>IF(Afrapportering!S945="","",Afrapportering!S945)</f>
        <v/>
      </c>
      <c r="T964" s="31" t="str">
        <f t="shared" si="118"/>
        <v/>
      </c>
      <c r="U964" s="30" t="str">
        <f>IF(Afrapportering!U945="","",Afrapportering!U945)</f>
        <v/>
      </c>
      <c r="V964" s="52" t="str">
        <f>IF(Afrapportering!V945="","",Afrapportering!V945)</f>
        <v/>
      </c>
      <c r="W964" s="30" t="str">
        <f>IF(Afrapportering!W945="","",Afrapportering!W945)</f>
        <v/>
      </c>
      <c r="X964" s="52" t="str">
        <f>IF(Afrapportering!X945="","",Afrapportering!X945)</f>
        <v/>
      </c>
      <c r="Y964" s="30" t="str">
        <f>IF(Afrapportering!Y945="","",Afrapportering!Y945)</f>
        <v/>
      </c>
      <c r="Z964" s="52" t="str">
        <f>IFERROR(MAX(IF(OR(V964="",X964=""),"",IF(AND(AND(MONTH(F964)&gt;=7,MONTH(F964)&lt;8),AND(MONTH(H964)&gt;=7,MONTH(H964)&lt;8)),(NETWORKDAYS(F964,H964,Lister!$D$7:$D$13)-V964)*T964/NETWORKDAYS(Lister!$D$19,Lister!$E$19,Lister!$D$7:$D$13),IF(AND(AND(MONTH(F964)&gt;=7,MONTH(F964)&lt;8),MONTH(H964)&gt;7),(NETWORKDAYS(F964,Lister!$E$19,Lister!$D$7:$D$13)-V964)*T964/NETWORKDAYS(Lister!$D$19,Lister!$E$19,Lister!$D$7:$D$13),IF(MONTH(F964)&gt;7,0)))),0),"")</f>
        <v/>
      </c>
      <c r="AA964" s="30" t="str">
        <f>IF(Afrapportering!AA945="","",Afrapportering!AA945)</f>
        <v/>
      </c>
      <c r="AB964" s="52" t="str">
        <f>IFERROR(MAX(IF(OR(V964="",X964=""),"",IF(AND(AND(MONTH(F964)&gt;=8,MONTH(F964)&lt;9),AND(MONTH(H964)&gt;=8,MONTH(H964)&lt;9)),(NETWORKDAYS(F964,H964,Lister!$D$7:$D$13)-X964)*T964/NETWORKDAYS(Lister!$D$20,Lister!$E$20,Lister!$D$7:$D$13),IF(AND(MONTH(F964)=7,MONTH(H964)=8),(NETWORKDAYS(Lister!$D$20,H964,Lister!$D$7:$D$13)-X964)*T964/NETWORKDAYS(Lister!$D$20,Lister!$E$20,Lister!$D$7:$D$13),IF(AND(MONTH(F964)=7,MONTH(H964)=7),0)))),0),"")</f>
        <v/>
      </c>
      <c r="AC964" s="30" t="str">
        <f>IF(Afrapportering!AC945="","",Afrapportering!AC945)</f>
        <v/>
      </c>
      <c r="AD964" s="52" t="str">
        <f t="shared" si="119"/>
        <v/>
      </c>
      <c r="AE964" s="52" t="str">
        <f t="shared" si="120"/>
        <v/>
      </c>
      <c r="AF964" s="30" t="str">
        <f t="shared" si="121"/>
        <v/>
      </c>
      <c r="AG964" s="30" t="str">
        <f t="shared" si="122"/>
        <v/>
      </c>
      <c r="AH964" s="3" t="str">
        <f t="shared" si="123"/>
        <v/>
      </c>
    </row>
    <row r="965" spans="1:34" x14ac:dyDescent="0.25">
      <c r="A965" s="13" t="str">
        <f>+Afrapportering!A946</f>
        <v/>
      </c>
      <c r="B965" s="13" t="str">
        <f>+Afrapportering!B946</f>
        <v/>
      </c>
      <c r="C965" s="13" t="str">
        <f>+Afrapportering!C946</f>
        <v/>
      </c>
      <c r="D965" s="13" t="str">
        <f>+Afrapportering!D946</f>
        <v/>
      </c>
      <c r="E965" s="14" t="str">
        <f>+Afrapportering!E946</f>
        <v/>
      </c>
      <c r="F965" s="139" t="str">
        <f>IF(Afrapportering!F946 = "", "",Afrapportering!F946)</f>
        <v/>
      </c>
      <c r="G965" s="14" t="str">
        <f>+Afrapportering!G946</f>
        <v/>
      </c>
      <c r="H965" s="139" t="str">
        <f>IF(Afrapportering!H946 = "","",Afrapportering!H946)</f>
        <v/>
      </c>
      <c r="I965" s="140" t="str">
        <f>+Afrapportering!I946</f>
        <v/>
      </c>
      <c r="J965" s="13" t="str">
        <f>+Afrapportering!J946</f>
        <v/>
      </c>
      <c r="K965" s="32" t="str">
        <f t="shared" si="116"/>
        <v/>
      </c>
      <c r="L965" s="31" t="str">
        <f>IF(Ansøgning!J951="","",Ansøgning!J951)</f>
        <v/>
      </c>
      <c r="M965" s="134" t="str">
        <f>IF(Afrapportering!M946="","",Afrapportering!M946)</f>
        <v/>
      </c>
      <c r="N965" s="31" t="str">
        <f>IF(Ansøgning!K951="","",Ansøgning!K951)</f>
        <v/>
      </c>
      <c r="O965" s="134">
        <f>IF(Afrapportering!O946="",,Afrapportering!O946)</f>
        <v>0</v>
      </c>
      <c r="P965" s="15" t="str">
        <f>IF(Ansøgning!L951="","",Ansøgning!L951)</f>
        <v/>
      </c>
      <c r="Q965" s="15" t="str">
        <f t="shared" si="117"/>
        <v/>
      </c>
      <c r="R965" s="15"/>
      <c r="S965" s="15" t="str">
        <f>IF(Afrapportering!S946="","",Afrapportering!S946)</f>
        <v/>
      </c>
      <c r="T965" s="31" t="str">
        <f t="shared" si="118"/>
        <v/>
      </c>
      <c r="U965" s="30" t="str">
        <f>IF(Afrapportering!U946="","",Afrapportering!U946)</f>
        <v/>
      </c>
      <c r="V965" s="52" t="str">
        <f>IF(Afrapportering!V946="","",Afrapportering!V946)</f>
        <v/>
      </c>
      <c r="W965" s="30" t="str">
        <f>IF(Afrapportering!W946="","",Afrapportering!W946)</f>
        <v/>
      </c>
      <c r="X965" s="52" t="str">
        <f>IF(Afrapportering!X946="","",Afrapportering!X946)</f>
        <v/>
      </c>
      <c r="Y965" s="30" t="str">
        <f>IF(Afrapportering!Y946="","",Afrapportering!Y946)</f>
        <v/>
      </c>
      <c r="Z965" s="52" t="str">
        <f>IFERROR(MAX(IF(OR(V965="",X965=""),"",IF(AND(AND(MONTH(F965)&gt;=7,MONTH(F965)&lt;8),AND(MONTH(H965)&gt;=7,MONTH(H965)&lt;8)),(NETWORKDAYS(F965,H965,Lister!$D$7:$D$13)-V965)*T965/NETWORKDAYS(Lister!$D$19,Lister!$E$19,Lister!$D$7:$D$13),IF(AND(AND(MONTH(F965)&gt;=7,MONTH(F965)&lt;8),MONTH(H965)&gt;7),(NETWORKDAYS(F965,Lister!$E$19,Lister!$D$7:$D$13)-V965)*T965/NETWORKDAYS(Lister!$D$19,Lister!$E$19,Lister!$D$7:$D$13),IF(MONTH(F965)&gt;7,0)))),0),"")</f>
        <v/>
      </c>
      <c r="AA965" s="30" t="str">
        <f>IF(Afrapportering!AA946="","",Afrapportering!AA946)</f>
        <v/>
      </c>
      <c r="AB965" s="52" t="str">
        <f>IFERROR(MAX(IF(OR(V965="",X965=""),"",IF(AND(AND(MONTH(F965)&gt;=8,MONTH(F965)&lt;9),AND(MONTH(H965)&gt;=8,MONTH(H965)&lt;9)),(NETWORKDAYS(F965,H965,Lister!$D$7:$D$13)-X965)*T965/NETWORKDAYS(Lister!$D$20,Lister!$E$20,Lister!$D$7:$D$13),IF(AND(MONTH(F965)=7,MONTH(H965)=8),(NETWORKDAYS(Lister!$D$20,H965,Lister!$D$7:$D$13)-X965)*T965/NETWORKDAYS(Lister!$D$20,Lister!$E$20,Lister!$D$7:$D$13),IF(AND(MONTH(F965)=7,MONTH(H965)=7),0)))),0),"")</f>
        <v/>
      </c>
      <c r="AC965" s="30" t="str">
        <f>IF(Afrapportering!AC946="","",Afrapportering!AC946)</f>
        <v/>
      </c>
      <c r="AD965" s="52" t="str">
        <f t="shared" si="119"/>
        <v/>
      </c>
      <c r="AE965" s="52" t="str">
        <f t="shared" si="120"/>
        <v/>
      </c>
      <c r="AF965" s="30" t="str">
        <f t="shared" si="121"/>
        <v/>
      </c>
      <c r="AG965" s="30" t="str">
        <f t="shared" si="122"/>
        <v/>
      </c>
      <c r="AH965" s="3" t="str">
        <f t="shared" si="123"/>
        <v/>
      </c>
    </row>
    <row r="966" spans="1:34" x14ac:dyDescent="0.25">
      <c r="A966" s="13" t="str">
        <f>+Afrapportering!A947</f>
        <v/>
      </c>
      <c r="B966" s="13" t="str">
        <f>+Afrapportering!B947</f>
        <v/>
      </c>
      <c r="C966" s="13" t="str">
        <f>+Afrapportering!C947</f>
        <v/>
      </c>
      <c r="D966" s="13" t="str">
        <f>+Afrapportering!D947</f>
        <v/>
      </c>
      <c r="E966" s="14" t="str">
        <f>+Afrapportering!E947</f>
        <v/>
      </c>
      <c r="F966" s="139" t="str">
        <f>IF(Afrapportering!F947 = "", "",Afrapportering!F947)</f>
        <v/>
      </c>
      <c r="G966" s="14" t="str">
        <f>+Afrapportering!G947</f>
        <v/>
      </c>
      <c r="H966" s="139" t="str">
        <f>IF(Afrapportering!H947 = "","",Afrapportering!H947)</f>
        <v/>
      </c>
      <c r="I966" s="140" t="str">
        <f>+Afrapportering!I947</f>
        <v/>
      </c>
      <c r="J966" s="13" t="str">
        <f>+Afrapportering!J947</f>
        <v/>
      </c>
      <c r="K966" s="32" t="str">
        <f t="shared" si="116"/>
        <v/>
      </c>
      <c r="L966" s="31" t="str">
        <f>IF(Ansøgning!J952="","",Ansøgning!J952)</f>
        <v/>
      </c>
      <c r="M966" s="134" t="str">
        <f>IF(Afrapportering!M947="","",Afrapportering!M947)</f>
        <v/>
      </c>
      <c r="N966" s="31" t="str">
        <f>IF(Ansøgning!K952="","",Ansøgning!K952)</f>
        <v/>
      </c>
      <c r="O966" s="134">
        <f>IF(Afrapportering!O947="",,Afrapportering!O947)</f>
        <v>0</v>
      </c>
      <c r="P966" s="15" t="str">
        <f>IF(Ansøgning!L952="","",Ansøgning!L952)</f>
        <v/>
      </c>
      <c r="Q966" s="15" t="str">
        <f t="shared" si="117"/>
        <v/>
      </c>
      <c r="R966" s="15"/>
      <c r="S966" s="15" t="str">
        <f>IF(Afrapportering!S947="","",Afrapportering!S947)</f>
        <v/>
      </c>
      <c r="T966" s="31" t="str">
        <f t="shared" si="118"/>
        <v/>
      </c>
      <c r="U966" s="30" t="str">
        <f>IF(Afrapportering!U947="","",Afrapportering!U947)</f>
        <v/>
      </c>
      <c r="V966" s="52" t="str">
        <f>IF(Afrapportering!V947="","",Afrapportering!V947)</f>
        <v/>
      </c>
      <c r="W966" s="30" t="str">
        <f>IF(Afrapportering!W947="","",Afrapportering!W947)</f>
        <v/>
      </c>
      <c r="X966" s="52" t="str">
        <f>IF(Afrapportering!X947="","",Afrapportering!X947)</f>
        <v/>
      </c>
      <c r="Y966" s="30" t="str">
        <f>IF(Afrapportering!Y947="","",Afrapportering!Y947)</f>
        <v/>
      </c>
      <c r="Z966" s="52" t="str">
        <f>IFERROR(MAX(IF(OR(V966="",X966=""),"",IF(AND(AND(MONTH(F966)&gt;=7,MONTH(F966)&lt;8),AND(MONTH(H966)&gt;=7,MONTH(H966)&lt;8)),(NETWORKDAYS(F966,H966,Lister!$D$7:$D$13)-V966)*T966/NETWORKDAYS(Lister!$D$19,Lister!$E$19,Lister!$D$7:$D$13),IF(AND(AND(MONTH(F966)&gt;=7,MONTH(F966)&lt;8),MONTH(H966)&gt;7),(NETWORKDAYS(F966,Lister!$E$19,Lister!$D$7:$D$13)-V966)*T966/NETWORKDAYS(Lister!$D$19,Lister!$E$19,Lister!$D$7:$D$13),IF(MONTH(F966)&gt;7,0)))),0),"")</f>
        <v/>
      </c>
      <c r="AA966" s="30" t="str">
        <f>IF(Afrapportering!AA947="","",Afrapportering!AA947)</f>
        <v/>
      </c>
      <c r="AB966" s="52" t="str">
        <f>IFERROR(MAX(IF(OR(V966="",X966=""),"",IF(AND(AND(MONTH(F966)&gt;=8,MONTH(F966)&lt;9),AND(MONTH(H966)&gt;=8,MONTH(H966)&lt;9)),(NETWORKDAYS(F966,H966,Lister!$D$7:$D$13)-X966)*T966/NETWORKDAYS(Lister!$D$20,Lister!$E$20,Lister!$D$7:$D$13),IF(AND(MONTH(F966)=7,MONTH(H966)=8),(NETWORKDAYS(Lister!$D$20,H966,Lister!$D$7:$D$13)-X966)*T966/NETWORKDAYS(Lister!$D$20,Lister!$E$20,Lister!$D$7:$D$13),IF(AND(MONTH(F966)=7,MONTH(H966)=7),0)))),0),"")</f>
        <v/>
      </c>
      <c r="AC966" s="30" t="str">
        <f>IF(Afrapportering!AC947="","",Afrapportering!AC947)</f>
        <v/>
      </c>
      <c r="AD966" s="52" t="str">
        <f t="shared" si="119"/>
        <v/>
      </c>
      <c r="AE966" s="52" t="str">
        <f t="shared" si="120"/>
        <v/>
      </c>
      <c r="AF966" s="30" t="str">
        <f t="shared" si="121"/>
        <v/>
      </c>
      <c r="AG966" s="30" t="str">
        <f t="shared" si="122"/>
        <v/>
      </c>
      <c r="AH966" s="3" t="str">
        <f t="shared" si="123"/>
        <v/>
      </c>
    </row>
    <row r="967" spans="1:34" x14ac:dyDescent="0.25">
      <c r="A967" s="13" t="str">
        <f>+Afrapportering!A948</f>
        <v/>
      </c>
      <c r="B967" s="13" t="str">
        <f>+Afrapportering!B948</f>
        <v/>
      </c>
      <c r="C967" s="13" t="str">
        <f>+Afrapportering!C948</f>
        <v/>
      </c>
      <c r="D967" s="13" t="str">
        <f>+Afrapportering!D948</f>
        <v/>
      </c>
      <c r="E967" s="14" t="str">
        <f>+Afrapportering!E948</f>
        <v/>
      </c>
      <c r="F967" s="139" t="str">
        <f>IF(Afrapportering!F948 = "", "",Afrapportering!F948)</f>
        <v/>
      </c>
      <c r="G967" s="14" t="str">
        <f>+Afrapportering!G948</f>
        <v/>
      </c>
      <c r="H967" s="139" t="str">
        <f>IF(Afrapportering!H948 = "","",Afrapportering!H948)</f>
        <v/>
      </c>
      <c r="I967" s="140" t="str">
        <f>+Afrapportering!I948</f>
        <v/>
      </c>
      <c r="J967" s="13" t="str">
        <f>+Afrapportering!J948</f>
        <v/>
      </c>
      <c r="K967" s="32" t="str">
        <f t="shared" si="116"/>
        <v/>
      </c>
      <c r="L967" s="31" t="str">
        <f>IF(Ansøgning!J953="","",Ansøgning!J953)</f>
        <v/>
      </c>
      <c r="M967" s="134" t="str">
        <f>IF(Afrapportering!M948="","",Afrapportering!M948)</f>
        <v/>
      </c>
      <c r="N967" s="31" t="str">
        <f>IF(Ansøgning!K953="","",Ansøgning!K953)</f>
        <v/>
      </c>
      <c r="O967" s="134">
        <f>IF(Afrapportering!O948="",,Afrapportering!O948)</f>
        <v>0</v>
      </c>
      <c r="P967" s="15" t="str">
        <f>IF(Ansøgning!L953="","",Ansøgning!L953)</f>
        <v/>
      </c>
      <c r="Q967" s="15" t="str">
        <f t="shared" si="117"/>
        <v/>
      </c>
      <c r="R967" s="15"/>
      <c r="S967" s="15" t="str">
        <f>IF(Afrapportering!S948="","",Afrapportering!S948)</f>
        <v/>
      </c>
      <c r="T967" s="31" t="str">
        <f t="shared" si="118"/>
        <v/>
      </c>
      <c r="U967" s="30" t="str">
        <f>IF(Afrapportering!U948="","",Afrapportering!U948)</f>
        <v/>
      </c>
      <c r="V967" s="52" t="str">
        <f>IF(Afrapportering!V948="","",Afrapportering!V948)</f>
        <v/>
      </c>
      <c r="W967" s="30" t="str">
        <f>IF(Afrapportering!W948="","",Afrapportering!W948)</f>
        <v/>
      </c>
      <c r="X967" s="52" t="str">
        <f>IF(Afrapportering!X948="","",Afrapportering!X948)</f>
        <v/>
      </c>
      <c r="Y967" s="30" t="str">
        <f>IF(Afrapportering!Y948="","",Afrapportering!Y948)</f>
        <v/>
      </c>
      <c r="Z967" s="52" t="str">
        <f>IFERROR(MAX(IF(OR(V967="",X967=""),"",IF(AND(AND(MONTH(F967)&gt;=7,MONTH(F967)&lt;8),AND(MONTH(H967)&gt;=7,MONTH(H967)&lt;8)),(NETWORKDAYS(F967,H967,Lister!$D$7:$D$13)-V967)*T967/NETWORKDAYS(Lister!$D$19,Lister!$E$19,Lister!$D$7:$D$13),IF(AND(AND(MONTH(F967)&gt;=7,MONTH(F967)&lt;8),MONTH(H967)&gt;7),(NETWORKDAYS(F967,Lister!$E$19,Lister!$D$7:$D$13)-V967)*T967/NETWORKDAYS(Lister!$D$19,Lister!$E$19,Lister!$D$7:$D$13),IF(MONTH(F967)&gt;7,0)))),0),"")</f>
        <v/>
      </c>
      <c r="AA967" s="30" t="str">
        <f>IF(Afrapportering!AA948="","",Afrapportering!AA948)</f>
        <v/>
      </c>
      <c r="AB967" s="52" t="str">
        <f>IFERROR(MAX(IF(OR(V967="",X967=""),"",IF(AND(AND(MONTH(F967)&gt;=8,MONTH(F967)&lt;9),AND(MONTH(H967)&gt;=8,MONTH(H967)&lt;9)),(NETWORKDAYS(F967,H967,Lister!$D$7:$D$13)-X967)*T967/NETWORKDAYS(Lister!$D$20,Lister!$E$20,Lister!$D$7:$D$13),IF(AND(MONTH(F967)=7,MONTH(H967)=8),(NETWORKDAYS(Lister!$D$20,H967,Lister!$D$7:$D$13)-X967)*T967/NETWORKDAYS(Lister!$D$20,Lister!$E$20,Lister!$D$7:$D$13),IF(AND(MONTH(F967)=7,MONTH(H967)=7),0)))),0),"")</f>
        <v/>
      </c>
      <c r="AC967" s="30" t="str">
        <f>IF(Afrapportering!AC948="","",Afrapportering!AC948)</f>
        <v/>
      </c>
      <c r="AD967" s="52" t="str">
        <f t="shared" si="119"/>
        <v/>
      </c>
      <c r="AE967" s="52" t="str">
        <f t="shared" si="120"/>
        <v/>
      </c>
      <c r="AF967" s="30" t="str">
        <f t="shared" si="121"/>
        <v/>
      </c>
      <c r="AG967" s="30" t="str">
        <f t="shared" si="122"/>
        <v/>
      </c>
      <c r="AH967" s="3" t="str">
        <f t="shared" si="123"/>
        <v/>
      </c>
    </row>
    <row r="968" spans="1:34" x14ac:dyDescent="0.25">
      <c r="A968" s="13" t="str">
        <f>+Afrapportering!A949</f>
        <v/>
      </c>
      <c r="B968" s="13" t="str">
        <f>+Afrapportering!B949</f>
        <v/>
      </c>
      <c r="C968" s="13" t="str">
        <f>+Afrapportering!C949</f>
        <v/>
      </c>
      <c r="D968" s="13" t="str">
        <f>+Afrapportering!D949</f>
        <v/>
      </c>
      <c r="E968" s="14" t="str">
        <f>+Afrapportering!E949</f>
        <v/>
      </c>
      <c r="F968" s="139" t="str">
        <f>IF(Afrapportering!F949 = "", "",Afrapportering!F949)</f>
        <v/>
      </c>
      <c r="G968" s="14" t="str">
        <f>+Afrapportering!G949</f>
        <v/>
      </c>
      <c r="H968" s="139" t="str">
        <f>IF(Afrapportering!H949 = "","",Afrapportering!H949)</f>
        <v/>
      </c>
      <c r="I968" s="140" t="str">
        <f>+Afrapportering!I949</f>
        <v/>
      </c>
      <c r="J968" s="13" t="str">
        <f>+Afrapportering!J949</f>
        <v/>
      </c>
      <c r="K968" s="32" t="str">
        <f t="shared" si="116"/>
        <v/>
      </c>
      <c r="L968" s="31" t="str">
        <f>IF(Ansøgning!J954="","",Ansøgning!J954)</f>
        <v/>
      </c>
      <c r="M968" s="134" t="str">
        <f>IF(Afrapportering!M949="","",Afrapportering!M949)</f>
        <v/>
      </c>
      <c r="N968" s="31" t="str">
        <f>IF(Ansøgning!K954="","",Ansøgning!K954)</f>
        <v/>
      </c>
      <c r="O968" s="134">
        <f>IF(Afrapportering!O949="",,Afrapportering!O949)</f>
        <v>0</v>
      </c>
      <c r="P968" s="15" t="str">
        <f>IF(Ansøgning!L954="","",Ansøgning!L954)</f>
        <v/>
      </c>
      <c r="Q968" s="15" t="str">
        <f t="shared" si="117"/>
        <v/>
      </c>
      <c r="R968" s="15"/>
      <c r="S968" s="15" t="str">
        <f>IF(Afrapportering!S949="","",Afrapportering!S949)</f>
        <v/>
      </c>
      <c r="T968" s="31" t="str">
        <f t="shared" si="118"/>
        <v/>
      </c>
      <c r="U968" s="30" t="str">
        <f>IF(Afrapportering!U949="","",Afrapportering!U949)</f>
        <v/>
      </c>
      <c r="V968" s="52" t="str">
        <f>IF(Afrapportering!V949="","",Afrapportering!V949)</f>
        <v/>
      </c>
      <c r="W968" s="30" t="str">
        <f>IF(Afrapportering!W949="","",Afrapportering!W949)</f>
        <v/>
      </c>
      <c r="X968" s="52" t="str">
        <f>IF(Afrapportering!X949="","",Afrapportering!X949)</f>
        <v/>
      </c>
      <c r="Y968" s="30" t="str">
        <f>IF(Afrapportering!Y949="","",Afrapportering!Y949)</f>
        <v/>
      </c>
      <c r="Z968" s="52" t="str">
        <f>IFERROR(MAX(IF(OR(V968="",X968=""),"",IF(AND(AND(MONTH(F968)&gt;=7,MONTH(F968)&lt;8),AND(MONTH(H968)&gt;=7,MONTH(H968)&lt;8)),(NETWORKDAYS(F968,H968,Lister!$D$7:$D$13)-V968)*T968/NETWORKDAYS(Lister!$D$19,Lister!$E$19,Lister!$D$7:$D$13),IF(AND(AND(MONTH(F968)&gt;=7,MONTH(F968)&lt;8),MONTH(H968)&gt;7),(NETWORKDAYS(F968,Lister!$E$19,Lister!$D$7:$D$13)-V968)*T968/NETWORKDAYS(Lister!$D$19,Lister!$E$19,Lister!$D$7:$D$13),IF(MONTH(F968)&gt;7,0)))),0),"")</f>
        <v/>
      </c>
      <c r="AA968" s="30" t="str">
        <f>IF(Afrapportering!AA949="","",Afrapportering!AA949)</f>
        <v/>
      </c>
      <c r="AB968" s="52" t="str">
        <f>IFERROR(MAX(IF(OR(V968="",X968=""),"",IF(AND(AND(MONTH(F968)&gt;=8,MONTH(F968)&lt;9),AND(MONTH(H968)&gt;=8,MONTH(H968)&lt;9)),(NETWORKDAYS(F968,H968,Lister!$D$7:$D$13)-X968)*T968/NETWORKDAYS(Lister!$D$20,Lister!$E$20,Lister!$D$7:$D$13),IF(AND(MONTH(F968)=7,MONTH(H968)=8),(NETWORKDAYS(Lister!$D$20,H968,Lister!$D$7:$D$13)-X968)*T968/NETWORKDAYS(Lister!$D$20,Lister!$E$20,Lister!$D$7:$D$13),IF(AND(MONTH(F968)=7,MONTH(H968)=7),0)))),0),"")</f>
        <v/>
      </c>
      <c r="AC968" s="30" t="str">
        <f>IF(Afrapportering!AC949="","",Afrapportering!AC949)</f>
        <v/>
      </c>
      <c r="AD968" s="52" t="str">
        <f t="shared" si="119"/>
        <v/>
      </c>
      <c r="AE968" s="52" t="str">
        <f t="shared" si="120"/>
        <v/>
      </c>
      <c r="AF968" s="30" t="str">
        <f t="shared" si="121"/>
        <v/>
      </c>
      <c r="AG968" s="30" t="str">
        <f t="shared" si="122"/>
        <v/>
      </c>
      <c r="AH968" s="3" t="str">
        <f t="shared" si="123"/>
        <v/>
      </c>
    </row>
    <row r="969" spans="1:34" x14ac:dyDescent="0.25">
      <c r="A969" s="13" t="str">
        <f>+Afrapportering!A950</f>
        <v/>
      </c>
      <c r="B969" s="13" t="str">
        <f>+Afrapportering!B950</f>
        <v/>
      </c>
      <c r="C969" s="13" t="str">
        <f>+Afrapportering!C950</f>
        <v/>
      </c>
      <c r="D969" s="13" t="str">
        <f>+Afrapportering!D950</f>
        <v/>
      </c>
      <c r="E969" s="14" t="str">
        <f>+Afrapportering!E950</f>
        <v/>
      </c>
      <c r="F969" s="139" t="str">
        <f>IF(Afrapportering!F950 = "", "",Afrapportering!F950)</f>
        <v/>
      </c>
      <c r="G969" s="14" t="str">
        <f>+Afrapportering!G950</f>
        <v/>
      </c>
      <c r="H969" s="139" t="str">
        <f>IF(Afrapportering!H950 = "","",Afrapportering!H950)</f>
        <v/>
      </c>
      <c r="I969" s="140" t="str">
        <f>+Afrapportering!I950</f>
        <v/>
      </c>
      <c r="J969" s="13" t="str">
        <f>+Afrapportering!J950</f>
        <v/>
      </c>
      <c r="K969" s="32" t="str">
        <f t="shared" si="116"/>
        <v/>
      </c>
      <c r="L969" s="31" t="str">
        <f>IF(Ansøgning!J955="","",Ansøgning!J955)</f>
        <v/>
      </c>
      <c r="M969" s="134" t="str">
        <f>IF(Afrapportering!M950="","",Afrapportering!M950)</f>
        <v/>
      </c>
      <c r="N969" s="31" t="str">
        <f>IF(Ansøgning!K955="","",Ansøgning!K955)</f>
        <v/>
      </c>
      <c r="O969" s="134">
        <f>IF(Afrapportering!O950="",,Afrapportering!O950)</f>
        <v>0</v>
      </c>
      <c r="P969" s="15" t="str">
        <f>IF(Ansøgning!L955="","",Ansøgning!L955)</f>
        <v/>
      </c>
      <c r="Q969" s="15" t="str">
        <f t="shared" si="117"/>
        <v/>
      </c>
      <c r="R969" s="15"/>
      <c r="S969" s="15" t="str">
        <f>IF(Afrapportering!S950="","",Afrapportering!S950)</f>
        <v/>
      </c>
      <c r="T969" s="31" t="str">
        <f t="shared" si="118"/>
        <v/>
      </c>
      <c r="U969" s="30" t="str">
        <f>IF(Afrapportering!U950="","",Afrapportering!U950)</f>
        <v/>
      </c>
      <c r="V969" s="52" t="str">
        <f>IF(Afrapportering!V950="","",Afrapportering!V950)</f>
        <v/>
      </c>
      <c r="W969" s="30" t="str">
        <f>IF(Afrapportering!W950="","",Afrapportering!W950)</f>
        <v/>
      </c>
      <c r="X969" s="52" t="str">
        <f>IF(Afrapportering!X950="","",Afrapportering!X950)</f>
        <v/>
      </c>
      <c r="Y969" s="30" t="str">
        <f>IF(Afrapportering!Y950="","",Afrapportering!Y950)</f>
        <v/>
      </c>
      <c r="Z969" s="52" t="str">
        <f>IFERROR(MAX(IF(OR(V969="",X969=""),"",IF(AND(AND(MONTH(F969)&gt;=7,MONTH(F969)&lt;8),AND(MONTH(H969)&gt;=7,MONTH(H969)&lt;8)),(NETWORKDAYS(F969,H969,Lister!$D$7:$D$13)-V969)*T969/NETWORKDAYS(Lister!$D$19,Lister!$E$19,Lister!$D$7:$D$13),IF(AND(AND(MONTH(F969)&gt;=7,MONTH(F969)&lt;8),MONTH(H969)&gt;7),(NETWORKDAYS(F969,Lister!$E$19,Lister!$D$7:$D$13)-V969)*T969/NETWORKDAYS(Lister!$D$19,Lister!$E$19,Lister!$D$7:$D$13),IF(MONTH(F969)&gt;7,0)))),0),"")</f>
        <v/>
      </c>
      <c r="AA969" s="30" t="str">
        <f>IF(Afrapportering!AA950="","",Afrapportering!AA950)</f>
        <v/>
      </c>
      <c r="AB969" s="52" t="str">
        <f>IFERROR(MAX(IF(OR(V969="",X969=""),"",IF(AND(AND(MONTH(F969)&gt;=8,MONTH(F969)&lt;9),AND(MONTH(H969)&gt;=8,MONTH(H969)&lt;9)),(NETWORKDAYS(F969,H969,Lister!$D$7:$D$13)-X969)*T969/NETWORKDAYS(Lister!$D$20,Lister!$E$20,Lister!$D$7:$D$13),IF(AND(MONTH(F969)=7,MONTH(H969)=8),(NETWORKDAYS(Lister!$D$20,H969,Lister!$D$7:$D$13)-X969)*T969/NETWORKDAYS(Lister!$D$20,Lister!$E$20,Lister!$D$7:$D$13),IF(AND(MONTH(F969)=7,MONTH(H969)=7),0)))),0),"")</f>
        <v/>
      </c>
      <c r="AC969" s="30" t="str">
        <f>IF(Afrapportering!AC950="","",Afrapportering!AC950)</f>
        <v/>
      </c>
      <c r="AD969" s="52" t="str">
        <f t="shared" si="119"/>
        <v/>
      </c>
      <c r="AE969" s="52" t="str">
        <f t="shared" si="120"/>
        <v/>
      </c>
      <c r="AF969" s="30" t="str">
        <f t="shared" si="121"/>
        <v/>
      </c>
      <c r="AG969" s="30" t="str">
        <f t="shared" si="122"/>
        <v/>
      </c>
      <c r="AH969" s="3" t="str">
        <f t="shared" si="123"/>
        <v/>
      </c>
    </row>
    <row r="970" spans="1:34" x14ac:dyDescent="0.25">
      <c r="A970" s="13" t="str">
        <f>+Afrapportering!A951</f>
        <v/>
      </c>
      <c r="B970" s="13" t="str">
        <f>+Afrapportering!B951</f>
        <v/>
      </c>
      <c r="C970" s="13" t="str">
        <f>+Afrapportering!C951</f>
        <v/>
      </c>
      <c r="D970" s="13" t="str">
        <f>+Afrapportering!D951</f>
        <v/>
      </c>
      <c r="E970" s="14" t="str">
        <f>+Afrapportering!E951</f>
        <v/>
      </c>
      <c r="F970" s="139" t="str">
        <f>IF(Afrapportering!F951 = "", "",Afrapportering!F951)</f>
        <v/>
      </c>
      <c r="G970" s="14" t="str">
        <f>+Afrapportering!G951</f>
        <v/>
      </c>
      <c r="H970" s="139" t="str">
        <f>IF(Afrapportering!H951 = "","",Afrapportering!H951)</f>
        <v/>
      </c>
      <c r="I970" s="140" t="str">
        <f>+Afrapportering!I951</f>
        <v/>
      </c>
      <c r="J970" s="13" t="str">
        <f>+Afrapportering!J951</f>
        <v/>
      </c>
      <c r="K970" s="32" t="str">
        <f t="shared" si="116"/>
        <v/>
      </c>
      <c r="L970" s="31" t="str">
        <f>IF(Ansøgning!J956="","",Ansøgning!J956)</f>
        <v/>
      </c>
      <c r="M970" s="134" t="str">
        <f>IF(Afrapportering!M951="","",Afrapportering!M951)</f>
        <v/>
      </c>
      <c r="N970" s="31" t="str">
        <f>IF(Ansøgning!K956="","",Ansøgning!K956)</f>
        <v/>
      </c>
      <c r="O970" s="134">
        <f>IF(Afrapportering!O951="",,Afrapportering!O951)</f>
        <v>0</v>
      </c>
      <c r="P970" s="15" t="str">
        <f>IF(Ansøgning!L956="","",Ansøgning!L956)</f>
        <v/>
      </c>
      <c r="Q970" s="15" t="str">
        <f t="shared" si="117"/>
        <v/>
      </c>
      <c r="R970" s="15"/>
      <c r="S970" s="15" t="str">
        <f>IF(Afrapportering!S951="","",Afrapportering!S951)</f>
        <v/>
      </c>
      <c r="T970" s="31" t="str">
        <f t="shared" si="118"/>
        <v/>
      </c>
      <c r="U970" s="30" t="str">
        <f>IF(Afrapportering!U951="","",Afrapportering!U951)</f>
        <v/>
      </c>
      <c r="V970" s="52" t="str">
        <f>IF(Afrapportering!V951="","",Afrapportering!V951)</f>
        <v/>
      </c>
      <c r="W970" s="30" t="str">
        <f>IF(Afrapportering!W951="","",Afrapportering!W951)</f>
        <v/>
      </c>
      <c r="X970" s="52" t="str">
        <f>IF(Afrapportering!X951="","",Afrapportering!X951)</f>
        <v/>
      </c>
      <c r="Y970" s="30" t="str">
        <f>IF(Afrapportering!Y951="","",Afrapportering!Y951)</f>
        <v/>
      </c>
      <c r="Z970" s="52" t="str">
        <f>IFERROR(MAX(IF(OR(V970="",X970=""),"",IF(AND(AND(MONTH(F970)&gt;=7,MONTH(F970)&lt;8),AND(MONTH(H970)&gt;=7,MONTH(H970)&lt;8)),(NETWORKDAYS(F970,H970,Lister!$D$7:$D$13)-V970)*T970/NETWORKDAYS(Lister!$D$19,Lister!$E$19,Lister!$D$7:$D$13),IF(AND(AND(MONTH(F970)&gt;=7,MONTH(F970)&lt;8),MONTH(H970)&gt;7),(NETWORKDAYS(F970,Lister!$E$19,Lister!$D$7:$D$13)-V970)*T970/NETWORKDAYS(Lister!$D$19,Lister!$E$19,Lister!$D$7:$D$13),IF(MONTH(F970)&gt;7,0)))),0),"")</f>
        <v/>
      </c>
      <c r="AA970" s="30" t="str">
        <f>IF(Afrapportering!AA951="","",Afrapportering!AA951)</f>
        <v/>
      </c>
      <c r="AB970" s="52" t="str">
        <f>IFERROR(MAX(IF(OR(V970="",X970=""),"",IF(AND(AND(MONTH(F970)&gt;=8,MONTH(F970)&lt;9),AND(MONTH(H970)&gt;=8,MONTH(H970)&lt;9)),(NETWORKDAYS(F970,H970,Lister!$D$7:$D$13)-X970)*T970/NETWORKDAYS(Lister!$D$20,Lister!$E$20,Lister!$D$7:$D$13),IF(AND(MONTH(F970)=7,MONTH(H970)=8),(NETWORKDAYS(Lister!$D$20,H970,Lister!$D$7:$D$13)-X970)*T970/NETWORKDAYS(Lister!$D$20,Lister!$E$20,Lister!$D$7:$D$13),IF(AND(MONTH(F970)=7,MONTH(H970)=7),0)))),0),"")</f>
        <v/>
      </c>
      <c r="AC970" s="30" t="str">
        <f>IF(Afrapportering!AC951="","",Afrapportering!AC951)</f>
        <v/>
      </c>
      <c r="AD970" s="52" t="str">
        <f t="shared" si="119"/>
        <v/>
      </c>
      <c r="AE970" s="52" t="str">
        <f t="shared" si="120"/>
        <v/>
      </c>
      <c r="AF970" s="30" t="str">
        <f t="shared" si="121"/>
        <v/>
      </c>
      <c r="AG970" s="30" t="str">
        <f t="shared" si="122"/>
        <v/>
      </c>
      <c r="AH970" s="3" t="str">
        <f t="shared" si="123"/>
        <v/>
      </c>
    </row>
    <row r="971" spans="1:34" x14ac:dyDescent="0.25">
      <c r="A971" s="13" t="str">
        <f>+Afrapportering!A952</f>
        <v/>
      </c>
      <c r="B971" s="13" t="str">
        <f>+Afrapportering!B952</f>
        <v/>
      </c>
      <c r="C971" s="13" t="str">
        <f>+Afrapportering!C952</f>
        <v/>
      </c>
      <c r="D971" s="13" t="str">
        <f>+Afrapportering!D952</f>
        <v/>
      </c>
      <c r="E971" s="14" t="str">
        <f>+Afrapportering!E952</f>
        <v/>
      </c>
      <c r="F971" s="139" t="str">
        <f>IF(Afrapportering!F952 = "", "",Afrapportering!F952)</f>
        <v/>
      </c>
      <c r="G971" s="14" t="str">
        <f>+Afrapportering!G952</f>
        <v/>
      </c>
      <c r="H971" s="139" t="str">
        <f>IF(Afrapportering!H952 = "","",Afrapportering!H952)</f>
        <v/>
      </c>
      <c r="I971" s="140" t="str">
        <f>+Afrapportering!I952</f>
        <v/>
      </c>
      <c r="J971" s="13" t="str">
        <f>+Afrapportering!J952</f>
        <v/>
      </c>
      <c r="K971" s="32" t="str">
        <f t="shared" si="116"/>
        <v/>
      </c>
      <c r="L971" s="31" t="str">
        <f>IF(Ansøgning!J957="","",Ansøgning!J957)</f>
        <v/>
      </c>
      <c r="M971" s="134" t="str">
        <f>IF(Afrapportering!M952="","",Afrapportering!M952)</f>
        <v/>
      </c>
      <c r="N971" s="31" t="str">
        <f>IF(Ansøgning!K957="","",Ansøgning!K957)</f>
        <v/>
      </c>
      <c r="O971" s="134">
        <f>IF(Afrapportering!O952="",,Afrapportering!O952)</f>
        <v>0</v>
      </c>
      <c r="P971" s="15" t="str">
        <f>IF(Ansøgning!L957="","",Ansøgning!L957)</f>
        <v/>
      </c>
      <c r="Q971" s="15" t="str">
        <f t="shared" si="117"/>
        <v/>
      </c>
      <c r="R971" s="15"/>
      <c r="S971" s="15" t="str">
        <f>IF(Afrapportering!S952="","",Afrapportering!S952)</f>
        <v/>
      </c>
      <c r="T971" s="31" t="str">
        <f t="shared" si="118"/>
        <v/>
      </c>
      <c r="U971" s="30" t="str">
        <f>IF(Afrapportering!U952="","",Afrapportering!U952)</f>
        <v/>
      </c>
      <c r="V971" s="52" t="str">
        <f>IF(Afrapportering!V952="","",Afrapportering!V952)</f>
        <v/>
      </c>
      <c r="W971" s="30" t="str">
        <f>IF(Afrapportering!W952="","",Afrapportering!W952)</f>
        <v/>
      </c>
      <c r="X971" s="52" t="str">
        <f>IF(Afrapportering!X952="","",Afrapportering!X952)</f>
        <v/>
      </c>
      <c r="Y971" s="30" t="str">
        <f>IF(Afrapportering!Y952="","",Afrapportering!Y952)</f>
        <v/>
      </c>
      <c r="Z971" s="52" t="str">
        <f>IFERROR(MAX(IF(OR(V971="",X971=""),"",IF(AND(AND(MONTH(F971)&gt;=7,MONTH(F971)&lt;8),AND(MONTH(H971)&gt;=7,MONTH(H971)&lt;8)),(NETWORKDAYS(F971,H971,Lister!$D$7:$D$13)-V971)*T971/NETWORKDAYS(Lister!$D$19,Lister!$E$19,Lister!$D$7:$D$13),IF(AND(AND(MONTH(F971)&gt;=7,MONTH(F971)&lt;8),MONTH(H971)&gt;7),(NETWORKDAYS(F971,Lister!$E$19,Lister!$D$7:$D$13)-V971)*T971/NETWORKDAYS(Lister!$D$19,Lister!$E$19,Lister!$D$7:$D$13),IF(MONTH(F971)&gt;7,0)))),0),"")</f>
        <v/>
      </c>
      <c r="AA971" s="30" t="str">
        <f>IF(Afrapportering!AA952="","",Afrapportering!AA952)</f>
        <v/>
      </c>
      <c r="AB971" s="52" t="str">
        <f>IFERROR(MAX(IF(OR(V971="",X971=""),"",IF(AND(AND(MONTH(F971)&gt;=8,MONTH(F971)&lt;9),AND(MONTH(H971)&gt;=8,MONTH(H971)&lt;9)),(NETWORKDAYS(F971,H971,Lister!$D$7:$D$13)-X971)*T971/NETWORKDAYS(Lister!$D$20,Lister!$E$20,Lister!$D$7:$D$13),IF(AND(MONTH(F971)=7,MONTH(H971)=8),(NETWORKDAYS(Lister!$D$20,H971,Lister!$D$7:$D$13)-X971)*T971/NETWORKDAYS(Lister!$D$20,Lister!$E$20,Lister!$D$7:$D$13),IF(AND(MONTH(F971)=7,MONTH(H971)=7),0)))),0),"")</f>
        <v/>
      </c>
      <c r="AC971" s="30" t="str">
        <f>IF(Afrapportering!AC952="","",Afrapportering!AC952)</f>
        <v/>
      </c>
      <c r="AD971" s="52" t="str">
        <f t="shared" si="119"/>
        <v/>
      </c>
      <c r="AE971" s="52" t="str">
        <f t="shared" si="120"/>
        <v/>
      </c>
      <c r="AF971" s="30" t="str">
        <f t="shared" si="121"/>
        <v/>
      </c>
      <c r="AG971" s="30" t="str">
        <f t="shared" si="122"/>
        <v/>
      </c>
      <c r="AH971" s="3" t="str">
        <f t="shared" si="123"/>
        <v/>
      </c>
    </row>
    <row r="972" spans="1:34" x14ac:dyDescent="0.25">
      <c r="A972" s="13" t="str">
        <f>+Afrapportering!A953</f>
        <v/>
      </c>
      <c r="B972" s="13" t="str">
        <f>+Afrapportering!B953</f>
        <v/>
      </c>
      <c r="C972" s="13" t="str">
        <f>+Afrapportering!C953</f>
        <v/>
      </c>
      <c r="D972" s="13" t="str">
        <f>+Afrapportering!D953</f>
        <v/>
      </c>
      <c r="E972" s="14" t="str">
        <f>+Afrapportering!E953</f>
        <v/>
      </c>
      <c r="F972" s="139" t="str">
        <f>IF(Afrapportering!F953 = "", "",Afrapportering!F953)</f>
        <v/>
      </c>
      <c r="G972" s="14" t="str">
        <f>+Afrapportering!G953</f>
        <v/>
      </c>
      <c r="H972" s="139" t="str">
        <f>IF(Afrapportering!H953 = "","",Afrapportering!H953)</f>
        <v/>
      </c>
      <c r="I972" s="140" t="str">
        <f>+Afrapportering!I953</f>
        <v/>
      </c>
      <c r="J972" s="13" t="str">
        <f>+Afrapportering!J953</f>
        <v/>
      </c>
      <c r="K972" s="32" t="str">
        <f t="shared" si="116"/>
        <v/>
      </c>
      <c r="L972" s="31" t="str">
        <f>IF(Ansøgning!J958="","",Ansøgning!J958)</f>
        <v/>
      </c>
      <c r="M972" s="134" t="str">
        <f>IF(Afrapportering!M953="","",Afrapportering!M953)</f>
        <v/>
      </c>
      <c r="N972" s="31" t="str">
        <f>IF(Ansøgning!K958="","",Ansøgning!K958)</f>
        <v/>
      </c>
      <c r="O972" s="134">
        <f>IF(Afrapportering!O953="",,Afrapportering!O953)</f>
        <v>0</v>
      </c>
      <c r="P972" s="15" t="str">
        <f>IF(Ansøgning!L958="","",Ansøgning!L958)</f>
        <v/>
      </c>
      <c r="Q972" s="15" t="str">
        <f t="shared" si="117"/>
        <v/>
      </c>
      <c r="R972" s="15"/>
      <c r="S972" s="15" t="str">
        <f>IF(Afrapportering!S953="","",Afrapportering!S953)</f>
        <v/>
      </c>
      <c r="T972" s="31" t="str">
        <f t="shared" si="118"/>
        <v/>
      </c>
      <c r="U972" s="30" t="str">
        <f>IF(Afrapportering!U953="","",Afrapportering!U953)</f>
        <v/>
      </c>
      <c r="V972" s="52" t="str">
        <f>IF(Afrapportering!V953="","",Afrapportering!V953)</f>
        <v/>
      </c>
      <c r="W972" s="30" t="str">
        <f>IF(Afrapportering!W953="","",Afrapportering!W953)</f>
        <v/>
      </c>
      <c r="X972" s="52" t="str">
        <f>IF(Afrapportering!X953="","",Afrapportering!X953)</f>
        <v/>
      </c>
      <c r="Y972" s="30" t="str">
        <f>IF(Afrapportering!Y953="","",Afrapportering!Y953)</f>
        <v/>
      </c>
      <c r="Z972" s="52" t="str">
        <f>IFERROR(MAX(IF(OR(V972="",X972=""),"",IF(AND(AND(MONTH(F972)&gt;=7,MONTH(F972)&lt;8),AND(MONTH(H972)&gt;=7,MONTH(H972)&lt;8)),(NETWORKDAYS(F972,H972,Lister!$D$7:$D$13)-V972)*T972/NETWORKDAYS(Lister!$D$19,Lister!$E$19,Lister!$D$7:$D$13),IF(AND(AND(MONTH(F972)&gt;=7,MONTH(F972)&lt;8),MONTH(H972)&gt;7),(NETWORKDAYS(F972,Lister!$E$19,Lister!$D$7:$D$13)-V972)*T972/NETWORKDAYS(Lister!$D$19,Lister!$E$19,Lister!$D$7:$D$13),IF(MONTH(F972)&gt;7,0)))),0),"")</f>
        <v/>
      </c>
      <c r="AA972" s="30" t="str">
        <f>IF(Afrapportering!AA953="","",Afrapportering!AA953)</f>
        <v/>
      </c>
      <c r="AB972" s="52" t="str">
        <f>IFERROR(MAX(IF(OR(V972="",X972=""),"",IF(AND(AND(MONTH(F972)&gt;=8,MONTH(F972)&lt;9),AND(MONTH(H972)&gt;=8,MONTH(H972)&lt;9)),(NETWORKDAYS(F972,H972,Lister!$D$7:$D$13)-X972)*T972/NETWORKDAYS(Lister!$D$20,Lister!$E$20,Lister!$D$7:$D$13),IF(AND(MONTH(F972)=7,MONTH(H972)=8),(NETWORKDAYS(Lister!$D$20,H972,Lister!$D$7:$D$13)-X972)*T972/NETWORKDAYS(Lister!$D$20,Lister!$E$20,Lister!$D$7:$D$13),IF(AND(MONTH(F972)=7,MONTH(H972)=7),0)))),0),"")</f>
        <v/>
      </c>
      <c r="AC972" s="30" t="str">
        <f>IF(Afrapportering!AC953="","",Afrapportering!AC953)</f>
        <v/>
      </c>
      <c r="AD972" s="52" t="str">
        <f t="shared" si="119"/>
        <v/>
      </c>
      <c r="AE972" s="52" t="str">
        <f t="shared" si="120"/>
        <v/>
      </c>
      <c r="AF972" s="30" t="str">
        <f t="shared" si="121"/>
        <v/>
      </c>
      <c r="AG972" s="30" t="str">
        <f t="shared" si="122"/>
        <v/>
      </c>
      <c r="AH972" s="3" t="str">
        <f t="shared" si="123"/>
        <v/>
      </c>
    </row>
    <row r="973" spans="1:34" x14ac:dyDescent="0.25">
      <c r="A973" s="13" t="str">
        <f>+Afrapportering!A954</f>
        <v/>
      </c>
      <c r="B973" s="13" t="str">
        <f>+Afrapportering!B954</f>
        <v/>
      </c>
      <c r="C973" s="13" t="str">
        <f>+Afrapportering!C954</f>
        <v/>
      </c>
      <c r="D973" s="13" t="str">
        <f>+Afrapportering!D954</f>
        <v/>
      </c>
      <c r="E973" s="14" t="str">
        <f>+Afrapportering!E954</f>
        <v/>
      </c>
      <c r="F973" s="139" t="str">
        <f>IF(Afrapportering!F954 = "", "",Afrapportering!F954)</f>
        <v/>
      </c>
      <c r="G973" s="14" t="str">
        <f>+Afrapportering!G954</f>
        <v/>
      </c>
      <c r="H973" s="139" t="str">
        <f>IF(Afrapportering!H954 = "","",Afrapportering!H954)</f>
        <v/>
      </c>
      <c r="I973" s="140" t="str">
        <f>+Afrapportering!I954</f>
        <v/>
      </c>
      <c r="J973" s="13" t="str">
        <f>+Afrapportering!J954</f>
        <v/>
      </c>
      <c r="K973" s="32" t="str">
        <f t="shared" si="116"/>
        <v/>
      </c>
      <c r="L973" s="31" t="str">
        <f>IF(Ansøgning!J959="","",Ansøgning!J959)</f>
        <v/>
      </c>
      <c r="M973" s="134" t="str">
        <f>IF(Afrapportering!M954="","",Afrapportering!M954)</f>
        <v/>
      </c>
      <c r="N973" s="31" t="str">
        <f>IF(Ansøgning!K959="","",Ansøgning!K959)</f>
        <v/>
      </c>
      <c r="O973" s="134">
        <f>IF(Afrapportering!O954="",,Afrapportering!O954)</f>
        <v>0</v>
      </c>
      <c r="P973" s="15" t="str">
        <f>IF(Ansøgning!L959="","",Ansøgning!L959)</f>
        <v/>
      </c>
      <c r="Q973" s="15" t="str">
        <f t="shared" si="117"/>
        <v/>
      </c>
      <c r="R973" s="15"/>
      <c r="S973" s="15" t="str">
        <f>IF(Afrapportering!S954="","",Afrapportering!S954)</f>
        <v/>
      </c>
      <c r="T973" s="31" t="str">
        <f t="shared" si="118"/>
        <v/>
      </c>
      <c r="U973" s="30" t="str">
        <f>IF(Afrapportering!U954="","",Afrapportering!U954)</f>
        <v/>
      </c>
      <c r="V973" s="52" t="str">
        <f>IF(Afrapportering!V954="","",Afrapportering!V954)</f>
        <v/>
      </c>
      <c r="W973" s="30" t="str">
        <f>IF(Afrapportering!W954="","",Afrapportering!W954)</f>
        <v/>
      </c>
      <c r="X973" s="52" t="str">
        <f>IF(Afrapportering!X954="","",Afrapportering!X954)</f>
        <v/>
      </c>
      <c r="Y973" s="30" t="str">
        <f>IF(Afrapportering!Y954="","",Afrapportering!Y954)</f>
        <v/>
      </c>
      <c r="Z973" s="52" t="str">
        <f>IFERROR(MAX(IF(OR(V973="",X973=""),"",IF(AND(AND(MONTH(F973)&gt;=7,MONTH(F973)&lt;8),AND(MONTH(H973)&gt;=7,MONTH(H973)&lt;8)),(NETWORKDAYS(F973,H973,Lister!$D$7:$D$13)-V973)*T973/NETWORKDAYS(Lister!$D$19,Lister!$E$19,Lister!$D$7:$D$13),IF(AND(AND(MONTH(F973)&gt;=7,MONTH(F973)&lt;8),MONTH(H973)&gt;7),(NETWORKDAYS(F973,Lister!$E$19,Lister!$D$7:$D$13)-V973)*T973/NETWORKDAYS(Lister!$D$19,Lister!$E$19,Lister!$D$7:$D$13),IF(MONTH(F973)&gt;7,0)))),0),"")</f>
        <v/>
      </c>
      <c r="AA973" s="30" t="str">
        <f>IF(Afrapportering!AA954="","",Afrapportering!AA954)</f>
        <v/>
      </c>
      <c r="AB973" s="52" t="str">
        <f>IFERROR(MAX(IF(OR(V973="",X973=""),"",IF(AND(AND(MONTH(F973)&gt;=8,MONTH(F973)&lt;9),AND(MONTH(H973)&gt;=8,MONTH(H973)&lt;9)),(NETWORKDAYS(F973,H973,Lister!$D$7:$D$13)-X973)*T973/NETWORKDAYS(Lister!$D$20,Lister!$E$20,Lister!$D$7:$D$13),IF(AND(MONTH(F973)=7,MONTH(H973)=8),(NETWORKDAYS(Lister!$D$20,H973,Lister!$D$7:$D$13)-X973)*T973/NETWORKDAYS(Lister!$D$20,Lister!$E$20,Lister!$D$7:$D$13),IF(AND(MONTH(F973)=7,MONTH(H973)=7),0)))),0),"")</f>
        <v/>
      </c>
      <c r="AC973" s="30" t="str">
        <f>IF(Afrapportering!AC954="","",Afrapportering!AC954)</f>
        <v/>
      </c>
      <c r="AD973" s="52" t="str">
        <f t="shared" si="119"/>
        <v/>
      </c>
      <c r="AE973" s="52" t="str">
        <f t="shared" si="120"/>
        <v/>
      </c>
      <c r="AF973" s="30" t="str">
        <f t="shared" si="121"/>
        <v/>
      </c>
      <c r="AG973" s="30" t="str">
        <f t="shared" si="122"/>
        <v/>
      </c>
      <c r="AH973" s="3" t="str">
        <f t="shared" si="123"/>
        <v/>
      </c>
    </row>
    <row r="974" spans="1:34" x14ac:dyDescent="0.25">
      <c r="A974" s="13" t="str">
        <f>+Afrapportering!A955</f>
        <v/>
      </c>
      <c r="B974" s="13" t="str">
        <f>+Afrapportering!B955</f>
        <v/>
      </c>
      <c r="C974" s="13" t="str">
        <f>+Afrapportering!C955</f>
        <v/>
      </c>
      <c r="D974" s="13" t="str">
        <f>+Afrapportering!D955</f>
        <v/>
      </c>
      <c r="E974" s="14" t="str">
        <f>+Afrapportering!E955</f>
        <v/>
      </c>
      <c r="F974" s="139" t="str">
        <f>IF(Afrapportering!F955 = "", "",Afrapportering!F955)</f>
        <v/>
      </c>
      <c r="G974" s="14" t="str">
        <f>+Afrapportering!G955</f>
        <v/>
      </c>
      <c r="H974" s="139" t="str">
        <f>IF(Afrapportering!H955 = "","",Afrapportering!H955)</f>
        <v/>
      </c>
      <c r="I974" s="140" t="str">
        <f>+Afrapportering!I955</f>
        <v/>
      </c>
      <c r="J974" s="13" t="str">
        <f>+Afrapportering!J955</f>
        <v/>
      </c>
      <c r="K974" s="32" t="str">
        <f t="shared" si="116"/>
        <v/>
      </c>
      <c r="L974" s="31" t="str">
        <f>IF(Ansøgning!J960="","",Ansøgning!J960)</f>
        <v/>
      </c>
      <c r="M974" s="134" t="str">
        <f>IF(Afrapportering!M955="","",Afrapportering!M955)</f>
        <v/>
      </c>
      <c r="N974" s="31" t="str">
        <f>IF(Ansøgning!K960="","",Ansøgning!K960)</f>
        <v/>
      </c>
      <c r="O974" s="134">
        <f>IF(Afrapportering!O955="",,Afrapportering!O955)</f>
        <v>0</v>
      </c>
      <c r="P974" s="15" t="str">
        <f>IF(Ansøgning!L960="","",Ansøgning!L960)</f>
        <v/>
      </c>
      <c r="Q974" s="15" t="str">
        <f t="shared" si="117"/>
        <v/>
      </c>
      <c r="R974" s="15"/>
      <c r="S974" s="15" t="str">
        <f>IF(Afrapportering!S955="","",Afrapportering!S955)</f>
        <v/>
      </c>
      <c r="T974" s="31" t="str">
        <f t="shared" si="118"/>
        <v/>
      </c>
      <c r="U974" s="30" t="str">
        <f>IF(Afrapportering!U955="","",Afrapportering!U955)</f>
        <v/>
      </c>
      <c r="V974" s="52" t="str">
        <f>IF(Afrapportering!V955="","",Afrapportering!V955)</f>
        <v/>
      </c>
      <c r="W974" s="30" t="str">
        <f>IF(Afrapportering!W955="","",Afrapportering!W955)</f>
        <v/>
      </c>
      <c r="X974" s="52" t="str">
        <f>IF(Afrapportering!X955="","",Afrapportering!X955)</f>
        <v/>
      </c>
      <c r="Y974" s="30" t="str">
        <f>IF(Afrapportering!Y955="","",Afrapportering!Y955)</f>
        <v/>
      </c>
      <c r="Z974" s="52" t="str">
        <f>IFERROR(MAX(IF(OR(V974="",X974=""),"",IF(AND(AND(MONTH(F974)&gt;=7,MONTH(F974)&lt;8),AND(MONTH(H974)&gt;=7,MONTH(H974)&lt;8)),(NETWORKDAYS(F974,H974,Lister!$D$7:$D$13)-V974)*T974/NETWORKDAYS(Lister!$D$19,Lister!$E$19,Lister!$D$7:$D$13),IF(AND(AND(MONTH(F974)&gt;=7,MONTH(F974)&lt;8),MONTH(H974)&gt;7),(NETWORKDAYS(F974,Lister!$E$19,Lister!$D$7:$D$13)-V974)*T974/NETWORKDAYS(Lister!$D$19,Lister!$E$19,Lister!$D$7:$D$13),IF(MONTH(F974)&gt;7,0)))),0),"")</f>
        <v/>
      </c>
      <c r="AA974" s="30" t="str">
        <f>IF(Afrapportering!AA955="","",Afrapportering!AA955)</f>
        <v/>
      </c>
      <c r="AB974" s="52" t="str">
        <f>IFERROR(MAX(IF(OR(V974="",X974=""),"",IF(AND(AND(MONTH(F974)&gt;=8,MONTH(F974)&lt;9),AND(MONTH(H974)&gt;=8,MONTH(H974)&lt;9)),(NETWORKDAYS(F974,H974,Lister!$D$7:$D$13)-X974)*T974/NETWORKDAYS(Lister!$D$20,Lister!$E$20,Lister!$D$7:$D$13),IF(AND(MONTH(F974)=7,MONTH(H974)=8),(NETWORKDAYS(Lister!$D$20,H974,Lister!$D$7:$D$13)-X974)*T974/NETWORKDAYS(Lister!$D$20,Lister!$E$20,Lister!$D$7:$D$13),IF(AND(MONTH(F974)=7,MONTH(H974)=7),0)))),0),"")</f>
        <v/>
      </c>
      <c r="AC974" s="30" t="str">
        <f>IF(Afrapportering!AC955="","",Afrapportering!AC955)</f>
        <v/>
      </c>
      <c r="AD974" s="52" t="str">
        <f t="shared" si="119"/>
        <v/>
      </c>
      <c r="AE974" s="52" t="str">
        <f t="shared" si="120"/>
        <v/>
      </c>
      <c r="AF974" s="30" t="str">
        <f t="shared" si="121"/>
        <v/>
      </c>
      <c r="AG974" s="30" t="str">
        <f t="shared" si="122"/>
        <v/>
      </c>
      <c r="AH974" s="3" t="str">
        <f t="shared" si="123"/>
        <v/>
      </c>
    </row>
    <row r="975" spans="1:34" x14ac:dyDescent="0.25">
      <c r="A975" s="13" t="str">
        <f>+Afrapportering!A956</f>
        <v/>
      </c>
      <c r="B975" s="13" t="str">
        <f>+Afrapportering!B956</f>
        <v/>
      </c>
      <c r="C975" s="13" t="str">
        <f>+Afrapportering!C956</f>
        <v/>
      </c>
      <c r="D975" s="13" t="str">
        <f>+Afrapportering!D956</f>
        <v/>
      </c>
      <c r="E975" s="14" t="str">
        <f>+Afrapportering!E956</f>
        <v/>
      </c>
      <c r="F975" s="139" t="str">
        <f>IF(Afrapportering!F956 = "", "",Afrapportering!F956)</f>
        <v/>
      </c>
      <c r="G975" s="14" t="str">
        <f>+Afrapportering!G956</f>
        <v/>
      </c>
      <c r="H975" s="139" t="str">
        <f>IF(Afrapportering!H956 = "","",Afrapportering!H956)</f>
        <v/>
      </c>
      <c r="I975" s="140" t="str">
        <f>+Afrapportering!I956</f>
        <v/>
      </c>
      <c r="J975" s="13" t="str">
        <f>+Afrapportering!J956</f>
        <v/>
      </c>
      <c r="K975" s="32" t="str">
        <f t="shared" si="116"/>
        <v/>
      </c>
      <c r="L975" s="31" t="str">
        <f>IF(Ansøgning!J961="","",Ansøgning!J961)</f>
        <v/>
      </c>
      <c r="M975" s="134" t="str">
        <f>IF(Afrapportering!M956="","",Afrapportering!M956)</f>
        <v/>
      </c>
      <c r="N975" s="31" t="str">
        <f>IF(Ansøgning!K961="","",Ansøgning!K961)</f>
        <v/>
      </c>
      <c r="O975" s="134">
        <f>IF(Afrapportering!O956="",,Afrapportering!O956)</f>
        <v>0</v>
      </c>
      <c r="P975" s="15" t="str">
        <f>IF(Ansøgning!L961="","",Ansøgning!L961)</f>
        <v/>
      </c>
      <c r="Q975" s="15" t="str">
        <f t="shared" si="117"/>
        <v/>
      </c>
      <c r="R975" s="15"/>
      <c r="S975" s="15" t="str">
        <f>IF(Afrapportering!S956="","",Afrapportering!S956)</f>
        <v/>
      </c>
      <c r="T975" s="31" t="str">
        <f t="shared" si="118"/>
        <v/>
      </c>
      <c r="U975" s="30" t="str">
        <f>IF(Afrapportering!U956="","",Afrapportering!U956)</f>
        <v/>
      </c>
      <c r="V975" s="52" t="str">
        <f>IF(Afrapportering!V956="","",Afrapportering!V956)</f>
        <v/>
      </c>
      <c r="W975" s="30" t="str">
        <f>IF(Afrapportering!W956="","",Afrapportering!W956)</f>
        <v/>
      </c>
      <c r="X975" s="52" t="str">
        <f>IF(Afrapportering!X956="","",Afrapportering!X956)</f>
        <v/>
      </c>
      <c r="Y975" s="30" t="str">
        <f>IF(Afrapportering!Y956="","",Afrapportering!Y956)</f>
        <v/>
      </c>
      <c r="Z975" s="52" t="str">
        <f>IFERROR(MAX(IF(OR(V975="",X975=""),"",IF(AND(AND(MONTH(F975)&gt;=7,MONTH(F975)&lt;8),AND(MONTH(H975)&gt;=7,MONTH(H975)&lt;8)),(NETWORKDAYS(F975,H975,Lister!$D$7:$D$13)-V975)*T975/NETWORKDAYS(Lister!$D$19,Lister!$E$19,Lister!$D$7:$D$13),IF(AND(AND(MONTH(F975)&gt;=7,MONTH(F975)&lt;8),MONTH(H975)&gt;7),(NETWORKDAYS(F975,Lister!$E$19,Lister!$D$7:$D$13)-V975)*T975/NETWORKDAYS(Lister!$D$19,Lister!$E$19,Lister!$D$7:$D$13),IF(MONTH(F975)&gt;7,0)))),0),"")</f>
        <v/>
      </c>
      <c r="AA975" s="30" t="str">
        <f>IF(Afrapportering!AA956="","",Afrapportering!AA956)</f>
        <v/>
      </c>
      <c r="AB975" s="52" t="str">
        <f>IFERROR(MAX(IF(OR(V975="",X975=""),"",IF(AND(AND(MONTH(F975)&gt;=8,MONTH(F975)&lt;9),AND(MONTH(H975)&gt;=8,MONTH(H975)&lt;9)),(NETWORKDAYS(F975,H975,Lister!$D$7:$D$13)-X975)*T975/NETWORKDAYS(Lister!$D$20,Lister!$E$20,Lister!$D$7:$D$13),IF(AND(MONTH(F975)=7,MONTH(H975)=8),(NETWORKDAYS(Lister!$D$20,H975,Lister!$D$7:$D$13)-X975)*T975/NETWORKDAYS(Lister!$D$20,Lister!$E$20,Lister!$D$7:$D$13),IF(AND(MONTH(F975)=7,MONTH(H975)=7),0)))),0),"")</f>
        <v/>
      </c>
      <c r="AC975" s="30" t="str">
        <f>IF(Afrapportering!AC956="","",Afrapportering!AC956)</f>
        <v/>
      </c>
      <c r="AD975" s="52" t="str">
        <f t="shared" si="119"/>
        <v/>
      </c>
      <c r="AE975" s="52" t="str">
        <f t="shared" si="120"/>
        <v/>
      </c>
      <c r="AF975" s="30" t="str">
        <f t="shared" si="121"/>
        <v/>
      </c>
      <c r="AG975" s="30" t="str">
        <f t="shared" si="122"/>
        <v/>
      </c>
      <c r="AH975" s="3" t="str">
        <f t="shared" si="123"/>
        <v/>
      </c>
    </row>
    <row r="976" spans="1:34" x14ac:dyDescent="0.25">
      <c r="A976" s="13" t="str">
        <f>+Afrapportering!A957</f>
        <v/>
      </c>
      <c r="B976" s="13" t="str">
        <f>+Afrapportering!B957</f>
        <v/>
      </c>
      <c r="C976" s="13" t="str">
        <f>+Afrapportering!C957</f>
        <v/>
      </c>
      <c r="D976" s="13" t="str">
        <f>+Afrapportering!D957</f>
        <v/>
      </c>
      <c r="E976" s="14" t="str">
        <f>+Afrapportering!E957</f>
        <v/>
      </c>
      <c r="F976" s="139" t="str">
        <f>IF(Afrapportering!F957 = "", "",Afrapportering!F957)</f>
        <v/>
      </c>
      <c r="G976" s="14" t="str">
        <f>+Afrapportering!G957</f>
        <v/>
      </c>
      <c r="H976" s="139" t="str">
        <f>IF(Afrapportering!H957 = "","",Afrapportering!H957)</f>
        <v/>
      </c>
      <c r="I976" s="140" t="str">
        <f>+Afrapportering!I957</f>
        <v/>
      </c>
      <c r="J976" s="13" t="str">
        <f>+Afrapportering!J957</f>
        <v/>
      </c>
      <c r="K976" s="32" t="str">
        <f t="shared" si="116"/>
        <v/>
      </c>
      <c r="L976" s="31" t="str">
        <f>IF(Ansøgning!J962="","",Ansøgning!J962)</f>
        <v/>
      </c>
      <c r="M976" s="134" t="str">
        <f>IF(Afrapportering!M957="","",Afrapportering!M957)</f>
        <v/>
      </c>
      <c r="N976" s="31" t="str">
        <f>IF(Ansøgning!K962="","",Ansøgning!K962)</f>
        <v/>
      </c>
      <c r="O976" s="134">
        <f>IF(Afrapportering!O957="",,Afrapportering!O957)</f>
        <v>0</v>
      </c>
      <c r="P976" s="15" t="str">
        <f>IF(Ansøgning!L962="","",Ansøgning!L962)</f>
        <v/>
      </c>
      <c r="Q976" s="15" t="str">
        <f t="shared" si="117"/>
        <v/>
      </c>
      <c r="R976" s="15"/>
      <c r="S976" s="15" t="str">
        <f>IF(Afrapportering!S957="","",Afrapportering!S957)</f>
        <v/>
      </c>
      <c r="T976" s="31" t="str">
        <f t="shared" si="118"/>
        <v/>
      </c>
      <c r="U976" s="30" t="str">
        <f>IF(Afrapportering!U957="","",Afrapportering!U957)</f>
        <v/>
      </c>
      <c r="V976" s="52" t="str">
        <f>IF(Afrapportering!V957="","",Afrapportering!V957)</f>
        <v/>
      </c>
      <c r="W976" s="30" t="str">
        <f>IF(Afrapportering!W957="","",Afrapportering!W957)</f>
        <v/>
      </c>
      <c r="X976" s="52" t="str">
        <f>IF(Afrapportering!X957="","",Afrapportering!X957)</f>
        <v/>
      </c>
      <c r="Y976" s="30" t="str">
        <f>IF(Afrapportering!Y957="","",Afrapportering!Y957)</f>
        <v/>
      </c>
      <c r="Z976" s="52" t="str">
        <f>IFERROR(MAX(IF(OR(V976="",X976=""),"",IF(AND(AND(MONTH(F976)&gt;=7,MONTH(F976)&lt;8),AND(MONTH(H976)&gt;=7,MONTH(H976)&lt;8)),(NETWORKDAYS(F976,H976,Lister!$D$7:$D$13)-V976)*T976/NETWORKDAYS(Lister!$D$19,Lister!$E$19,Lister!$D$7:$D$13),IF(AND(AND(MONTH(F976)&gt;=7,MONTH(F976)&lt;8),MONTH(H976)&gt;7),(NETWORKDAYS(F976,Lister!$E$19,Lister!$D$7:$D$13)-V976)*T976/NETWORKDAYS(Lister!$D$19,Lister!$E$19,Lister!$D$7:$D$13),IF(MONTH(F976)&gt;7,0)))),0),"")</f>
        <v/>
      </c>
      <c r="AA976" s="30" t="str">
        <f>IF(Afrapportering!AA957="","",Afrapportering!AA957)</f>
        <v/>
      </c>
      <c r="AB976" s="52" t="str">
        <f>IFERROR(MAX(IF(OR(V976="",X976=""),"",IF(AND(AND(MONTH(F976)&gt;=8,MONTH(F976)&lt;9),AND(MONTH(H976)&gt;=8,MONTH(H976)&lt;9)),(NETWORKDAYS(F976,H976,Lister!$D$7:$D$13)-X976)*T976/NETWORKDAYS(Lister!$D$20,Lister!$E$20,Lister!$D$7:$D$13),IF(AND(MONTH(F976)=7,MONTH(H976)=8),(NETWORKDAYS(Lister!$D$20,H976,Lister!$D$7:$D$13)-X976)*T976/NETWORKDAYS(Lister!$D$20,Lister!$E$20,Lister!$D$7:$D$13),IF(AND(MONTH(F976)=7,MONTH(H976)=7),0)))),0),"")</f>
        <v/>
      </c>
      <c r="AC976" s="30" t="str">
        <f>IF(Afrapportering!AC957="","",Afrapportering!AC957)</f>
        <v/>
      </c>
      <c r="AD976" s="52" t="str">
        <f t="shared" si="119"/>
        <v/>
      </c>
      <c r="AE976" s="52" t="str">
        <f t="shared" si="120"/>
        <v/>
      </c>
      <c r="AF976" s="30" t="str">
        <f t="shared" si="121"/>
        <v/>
      </c>
      <c r="AG976" s="30" t="str">
        <f t="shared" si="122"/>
        <v/>
      </c>
      <c r="AH976" s="3" t="str">
        <f t="shared" si="123"/>
        <v/>
      </c>
    </row>
    <row r="977" spans="1:34" x14ac:dyDescent="0.25">
      <c r="A977" s="13" t="str">
        <f>+Afrapportering!A958</f>
        <v/>
      </c>
      <c r="B977" s="13" t="str">
        <f>+Afrapportering!B958</f>
        <v/>
      </c>
      <c r="C977" s="13" t="str">
        <f>+Afrapportering!C958</f>
        <v/>
      </c>
      <c r="D977" s="13" t="str">
        <f>+Afrapportering!D958</f>
        <v/>
      </c>
      <c r="E977" s="14" t="str">
        <f>+Afrapportering!E958</f>
        <v/>
      </c>
      <c r="F977" s="139" t="str">
        <f>IF(Afrapportering!F958 = "", "",Afrapportering!F958)</f>
        <v/>
      </c>
      <c r="G977" s="14" t="str">
        <f>+Afrapportering!G958</f>
        <v/>
      </c>
      <c r="H977" s="139" t="str">
        <f>IF(Afrapportering!H958 = "","",Afrapportering!H958)</f>
        <v/>
      </c>
      <c r="I977" s="140" t="str">
        <f>+Afrapportering!I958</f>
        <v/>
      </c>
      <c r="J977" s="13" t="str">
        <f>+Afrapportering!J958</f>
        <v/>
      </c>
      <c r="K977" s="32" t="str">
        <f t="shared" si="116"/>
        <v/>
      </c>
      <c r="L977" s="31" t="str">
        <f>IF(Ansøgning!J963="","",Ansøgning!J963)</f>
        <v/>
      </c>
      <c r="M977" s="134" t="str">
        <f>IF(Afrapportering!M958="","",Afrapportering!M958)</f>
        <v/>
      </c>
      <c r="N977" s="31" t="str">
        <f>IF(Ansøgning!K963="","",Ansøgning!K963)</f>
        <v/>
      </c>
      <c r="O977" s="134">
        <f>IF(Afrapportering!O958="",,Afrapportering!O958)</f>
        <v>0</v>
      </c>
      <c r="P977" s="15" t="str">
        <f>IF(Ansøgning!L963="","",Ansøgning!L963)</f>
        <v/>
      </c>
      <c r="Q977" s="15" t="str">
        <f t="shared" si="117"/>
        <v/>
      </c>
      <c r="R977" s="15"/>
      <c r="S977" s="15" t="str">
        <f>IF(Afrapportering!S958="","",Afrapportering!S958)</f>
        <v/>
      </c>
      <c r="T977" s="31" t="str">
        <f t="shared" si="118"/>
        <v/>
      </c>
      <c r="U977" s="30" t="str">
        <f>IF(Afrapportering!U958="","",Afrapportering!U958)</f>
        <v/>
      </c>
      <c r="V977" s="52" t="str">
        <f>IF(Afrapportering!V958="","",Afrapportering!V958)</f>
        <v/>
      </c>
      <c r="W977" s="30" t="str">
        <f>IF(Afrapportering!W958="","",Afrapportering!W958)</f>
        <v/>
      </c>
      <c r="X977" s="52" t="str">
        <f>IF(Afrapportering!X958="","",Afrapportering!X958)</f>
        <v/>
      </c>
      <c r="Y977" s="30" t="str">
        <f>IF(Afrapportering!Y958="","",Afrapportering!Y958)</f>
        <v/>
      </c>
      <c r="Z977" s="52" t="str">
        <f>IFERROR(MAX(IF(OR(V977="",X977=""),"",IF(AND(AND(MONTH(F977)&gt;=7,MONTH(F977)&lt;8),AND(MONTH(H977)&gt;=7,MONTH(H977)&lt;8)),(NETWORKDAYS(F977,H977,Lister!$D$7:$D$13)-V977)*T977/NETWORKDAYS(Lister!$D$19,Lister!$E$19,Lister!$D$7:$D$13),IF(AND(AND(MONTH(F977)&gt;=7,MONTH(F977)&lt;8),MONTH(H977)&gt;7),(NETWORKDAYS(F977,Lister!$E$19,Lister!$D$7:$D$13)-V977)*T977/NETWORKDAYS(Lister!$D$19,Lister!$E$19,Lister!$D$7:$D$13),IF(MONTH(F977)&gt;7,0)))),0),"")</f>
        <v/>
      </c>
      <c r="AA977" s="30" t="str">
        <f>IF(Afrapportering!AA958="","",Afrapportering!AA958)</f>
        <v/>
      </c>
      <c r="AB977" s="52" t="str">
        <f>IFERROR(MAX(IF(OR(V977="",X977=""),"",IF(AND(AND(MONTH(F977)&gt;=8,MONTH(F977)&lt;9),AND(MONTH(H977)&gt;=8,MONTH(H977)&lt;9)),(NETWORKDAYS(F977,H977,Lister!$D$7:$D$13)-X977)*T977/NETWORKDAYS(Lister!$D$20,Lister!$E$20,Lister!$D$7:$D$13),IF(AND(MONTH(F977)=7,MONTH(H977)=8),(NETWORKDAYS(Lister!$D$20,H977,Lister!$D$7:$D$13)-X977)*T977/NETWORKDAYS(Lister!$D$20,Lister!$E$20,Lister!$D$7:$D$13),IF(AND(MONTH(F977)=7,MONTH(H977)=7),0)))),0),"")</f>
        <v/>
      </c>
      <c r="AC977" s="30" t="str">
        <f>IF(Afrapportering!AC958="","",Afrapportering!AC958)</f>
        <v/>
      </c>
      <c r="AD977" s="52" t="str">
        <f t="shared" si="119"/>
        <v/>
      </c>
      <c r="AE977" s="52" t="str">
        <f t="shared" si="120"/>
        <v/>
      </c>
      <c r="AF977" s="30" t="str">
        <f t="shared" si="121"/>
        <v/>
      </c>
      <c r="AG977" s="30" t="str">
        <f t="shared" si="122"/>
        <v/>
      </c>
      <c r="AH977" s="3" t="str">
        <f t="shared" si="123"/>
        <v/>
      </c>
    </row>
    <row r="978" spans="1:34" x14ac:dyDescent="0.25">
      <c r="A978" s="13" t="str">
        <f>+Afrapportering!A959</f>
        <v/>
      </c>
      <c r="B978" s="13" t="str">
        <f>+Afrapportering!B959</f>
        <v/>
      </c>
      <c r="C978" s="13" t="str">
        <f>+Afrapportering!C959</f>
        <v/>
      </c>
      <c r="D978" s="13" t="str">
        <f>+Afrapportering!D959</f>
        <v/>
      </c>
      <c r="E978" s="14" t="str">
        <f>+Afrapportering!E959</f>
        <v/>
      </c>
      <c r="F978" s="139" t="str">
        <f>IF(Afrapportering!F959 = "", "",Afrapportering!F959)</f>
        <v/>
      </c>
      <c r="G978" s="14" t="str">
        <f>+Afrapportering!G959</f>
        <v/>
      </c>
      <c r="H978" s="139" t="str">
        <f>IF(Afrapportering!H959 = "","",Afrapportering!H959)</f>
        <v/>
      </c>
      <c r="I978" s="140" t="str">
        <f>+Afrapportering!I959</f>
        <v/>
      </c>
      <c r="J978" s="13" t="str">
        <f>+Afrapportering!J959</f>
        <v/>
      </c>
      <c r="K978" s="32" t="str">
        <f t="shared" si="116"/>
        <v/>
      </c>
      <c r="L978" s="31" t="str">
        <f>IF(Ansøgning!J964="","",Ansøgning!J964)</f>
        <v/>
      </c>
      <c r="M978" s="134" t="str">
        <f>IF(Afrapportering!M959="","",Afrapportering!M959)</f>
        <v/>
      </c>
      <c r="N978" s="31" t="str">
        <f>IF(Ansøgning!K964="","",Ansøgning!K964)</f>
        <v/>
      </c>
      <c r="O978" s="134">
        <f>IF(Afrapportering!O959="",,Afrapportering!O959)</f>
        <v>0</v>
      </c>
      <c r="P978" s="15" t="str">
        <f>IF(Ansøgning!L964="","",Ansøgning!L964)</f>
        <v/>
      </c>
      <c r="Q978" s="15" t="str">
        <f t="shared" si="117"/>
        <v/>
      </c>
      <c r="R978" s="15"/>
      <c r="S978" s="15" t="str">
        <f>IF(Afrapportering!S959="","",Afrapportering!S959)</f>
        <v/>
      </c>
      <c r="T978" s="31" t="str">
        <f t="shared" si="118"/>
        <v/>
      </c>
      <c r="U978" s="30" t="str">
        <f>IF(Afrapportering!U959="","",Afrapportering!U959)</f>
        <v/>
      </c>
      <c r="V978" s="52" t="str">
        <f>IF(Afrapportering!V959="","",Afrapportering!V959)</f>
        <v/>
      </c>
      <c r="W978" s="30" t="str">
        <f>IF(Afrapportering!W959="","",Afrapportering!W959)</f>
        <v/>
      </c>
      <c r="X978" s="52" t="str">
        <f>IF(Afrapportering!X959="","",Afrapportering!X959)</f>
        <v/>
      </c>
      <c r="Y978" s="30" t="str">
        <f>IF(Afrapportering!Y959="","",Afrapportering!Y959)</f>
        <v/>
      </c>
      <c r="Z978" s="52" t="str">
        <f>IFERROR(MAX(IF(OR(V978="",X978=""),"",IF(AND(AND(MONTH(F978)&gt;=7,MONTH(F978)&lt;8),AND(MONTH(H978)&gt;=7,MONTH(H978)&lt;8)),(NETWORKDAYS(F978,H978,Lister!$D$7:$D$13)-V978)*T978/NETWORKDAYS(Lister!$D$19,Lister!$E$19,Lister!$D$7:$D$13),IF(AND(AND(MONTH(F978)&gt;=7,MONTH(F978)&lt;8),MONTH(H978)&gt;7),(NETWORKDAYS(F978,Lister!$E$19,Lister!$D$7:$D$13)-V978)*T978/NETWORKDAYS(Lister!$D$19,Lister!$E$19,Lister!$D$7:$D$13),IF(MONTH(F978)&gt;7,0)))),0),"")</f>
        <v/>
      </c>
      <c r="AA978" s="30" t="str">
        <f>IF(Afrapportering!AA959="","",Afrapportering!AA959)</f>
        <v/>
      </c>
      <c r="AB978" s="52" t="str">
        <f>IFERROR(MAX(IF(OR(V978="",X978=""),"",IF(AND(AND(MONTH(F978)&gt;=8,MONTH(F978)&lt;9),AND(MONTH(H978)&gt;=8,MONTH(H978)&lt;9)),(NETWORKDAYS(F978,H978,Lister!$D$7:$D$13)-X978)*T978/NETWORKDAYS(Lister!$D$20,Lister!$E$20,Lister!$D$7:$D$13),IF(AND(MONTH(F978)=7,MONTH(H978)=8),(NETWORKDAYS(Lister!$D$20,H978,Lister!$D$7:$D$13)-X978)*T978/NETWORKDAYS(Lister!$D$20,Lister!$E$20,Lister!$D$7:$D$13),IF(AND(MONTH(F978)=7,MONTH(H978)=7),0)))),0),"")</f>
        <v/>
      </c>
      <c r="AC978" s="30" t="str">
        <f>IF(Afrapportering!AC959="","",Afrapportering!AC959)</f>
        <v/>
      </c>
      <c r="AD978" s="52" t="str">
        <f t="shared" si="119"/>
        <v/>
      </c>
      <c r="AE978" s="52" t="str">
        <f t="shared" si="120"/>
        <v/>
      </c>
      <c r="AF978" s="30" t="str">
        <f t="shared" si="121"/>
        <v/>
      </c>
      <c r="AG978" s="30" t="str">
        <f t="shared" si="122"/>
        <v/>
      </c>
      <c r="AH978" s="3" t="str">
        <f t="shared" si="123"/>
        <v/>
      </c>
    </row>
    <row r="979" spans="1:34" x14ac:dyDescent="0.25">
      <c r="A979" s="13" t="str">
        <f>+Afrapportering!A960</f>
        <v/>
      </c>
      <c r="B979" s="13" t="str">
        <f>+Afrapportering!B960</f>
        <v/>
      </c>
      <c r="C979" s="13" t="str">
        <f>+Afrapportering!C960</f>
        <v/>
      </c>
      <c r="D979" s="13" t="str">
        <f>+Afrapportering!D960</f>
        <v/>
      </c>
      <c r="E979" s="14" t="str">
        <f>+Afrapportering!E960</f>
        <v/>
      </c>
      <c r="F979" s="139" t="str">
        <f>IF(Afrapportering!F960 = "", "",Afrapportering!F960)</f>
        <v/>
      </c>
      <c r="G979" s="14" t="str">
        <f>+Afrapportering!G960</f>
        <v/>
      </c>
      <c r="H979" s="139" t="str">
        <f>IF(Afrapportering!H960 = "","",Afrapportering!H960)</f>
        <v/>
      </c>
      <c r="I979" s="140" t="str">
        <f>+Afrapportering!I960</f>
        <v/>
      </c>
      <c r="J979" s="13" t="str">
        <f>+Afrapportering!J960</f>
        <v/>
      </c>
      <c r="K979" s="32" t="str">
        <f t="shared" si="116"/>
        <v/>
      </c>
      <c r="L979" s="31" t="str">
        <f>IF(Ansøgning!J965="","",Ansøgning!J965)</f>
        <v/>
      </c>
      <c r="M979" s="134" t="str">
        <f>IF(Afrapportering!M960="","",Afrapportering!M960)</f>
        <v/>
      </c>
      <c r="N979" s="31" t="str">
        <f>IF(Ansøgning!K965="","",Ansøgning!K965)</f>
        <v/>
      </c>
      <c r="O979" s="134">
        <f>IF(Afrapportering!O960="",,Afrapportering!O960)</f>
        <v>0</v>
      </c>
      <c r="P979" s="15" t="str">
        <f>IF(Ansøgning!L965="","",Ansøgning!L965)</f>
        <v/>
      </c>
      <c r="Q979" s="15" t="str">
        <f t="shared" si="117"/>
        <v/>
      </c>
      <c r="R979" s="15"/>
      <c r="S979" s="15" t="str">
        <f>IF(Afrapportering!S960="","",Afrapportering!S960)</f>
        <v/>
      </c>
      <c r="T979" s="31" t="str">
        <f t="shared" si="118"/>
        <v/>
      </c>
      <c r="U979" s="30" t="str">
        <f>IF(Afrapportering!U960="","",Afrapportering!U960)</f>
        <v/>
      </c>
      <c r="V979" s="52" t="str">
        <f>IF(Afrapportering!V960="","",Afrapportering!V960)</f>
        <v/>
      </c>
      <c r="W979" s="30" t="str">
        <f>IF(Afrapportering!W960="","",Afrapportering!W960)</f>
        <v/>
      </c>
      <c r="X979" s="52" t="str">
        <f>IF(Afrapportering!X960="","",Afrapportering!X960)</f>
        <v/>
      </c>
      <c r="Y979" s="30" t="str">
        <f>IF(Afrapportering!Y960="","",Afrapportering!Y960)</f>
        <v/>
      </c>
      <c r="Z979" s="52" t="str">
        <f>IFERROR(MAX(IF(OR(V979="",X979=""),"",IF(AND(AND(MONTH(F979)&gt;=7,MONTH(F979)&lt;8),AND(MONTH(H979)&gt;=7,MONTH(H979)&lt;8)),(NETWORKDAYS(F979,H979,Lister!$D$7:$D$13)-V979)*T979/NETWORKDAYS(Lister!$D$19,Lister!$E$19,Lister!$D$7:$D$13),IF(AND(AND(MONTH(F979)&gt;=7,MONTH(F979)&lt;8),MONTH(H979)&gt;7),(NETWORKDAYS(F979,Lister!$E$19,Lister!$D$7:$D$13)-V979)*T979/NETWORKDAYS(Lister!$D$19,Lister!$E$19,Lister!$D$7:$D$13),IF(MONTH(F979)&gt;7,0)))),0),"")</f>
        <v/>
      </c>
      <c r="AA979" s="30" t="str">
        <f>IF(Afrapportering!AA960="","",Afrapportering!AA960)</f>
        <v/>
      </c>
      <c r="AB979" s="52" t="str">
        <f>IFERROR(MAX(IF(OR(V979="",X979=""),"",IF(AND(AND(MONTH(F979)&gt;=8,MONTH(F979)&lt;9),AND(MONTH(H979)&gt;=8,MONTH(H979)&lt;9)),(NETWORKDAYS(F979,H979,Lister!$D$7:$D$13)-X979)*T979/NETWORKDAYS(Lister!$D$20,Lister!$E$20,Lister!$D$7:$D$13),IF(AND(MONTH(F979)=7,MONTH(H979)=8),(NETWORKDAYS(Lister!$D$20,H979,Lister!$D$7:$D$13)-X979)*T979/NETWORKDAYS(Lister!$D$20,Lister!$E$20,Lister!$D$7:$D$13),IF(AND(MONTH(F979)=7,MONTH(H979)=7),0)))),0),"")</f>
        <v/>
      </c>
      <c r="AC979" s="30" t="str">
        <f>IF(Afrapportering!AC960="","",Afrapportering!AC960)</f>
        <v/>
      </c>
      <c r="AD979" s="52" t="str">
        <f t="shared" si="119"/>
        <v/>
      </c>
      <c r="AE979" s="52" t="str">
        <f t="shared" si="120"/>
        <v/>
      </c>
      <c r="AF979" s="30" t="str">
        <f t="shared" si="121"/>
        <v/>
      </c>
      <c r="AG979" s="30" t="str">
        <f t="shared" si="122"/>
        <v/>
      </c>
      <c r="AH979" s="3" t="str">
        <f t="shared" si="123"/>
        <v/>
      </c>
    </row>
    <row r="980" spans="1:34" x14ac:dyDescent="0.25">
      <c r="A980" s="13" t="str">
        <f>+Afrapportering!A961</f>
        <v/>
      </c>
      <c r="B980" s="13" t="str">
        <f>+Afrapportering!B961</f>
        <v/>
      </c>
      <c r="C980" s="13" t="str">
        <f>+Afrapportering!C961</f>
        <v/>
      </c>
      <c r="D980" s="13" t="str">
        <f>+Afrapportering!D961</f>
        <v/>
      </c>
      <c r="E980" s="14" t="str">
        <f>+Afrapportering!E961</f>
        <v/>
      </c>
      <c r="F980" s="139" t="str">
        <f>IF(Afrapportering!F961 = "", "",Afrapportering!F961)</f>
        <v/>
      </c>
      <c r="G980" s="14" t="str">
        <f>+Afrapportering!G961</f>
        <v/>
      </c>
      <c r="H980" s="139" t="str">
        <f>IF(Afrapportering!H961 = "","",Afrapportering!H961)</f>
        <v/>
      </c>
      <c r="I980" s="140" t="str">
        <f>+Afrapportering!I961</f>
        <v/>
      </c>
      <c r="J980" s="13" t="str">
        <f>+Afrapportering!J961</f>
        <v/>
      </c>
      <c r="K980" s="32" t="str">
        <f t="shared" si="116"/>
        <v/>
      </c>
      <c r="L980" s="31" t="str">
        <f>IF(Ansøgning!J966="","",Ansøgning!J966)</f>
        <v/>
      </c>
      <c r="M980" s="134" t="str">
        <f>IF(Afrapportering!M961="","",Afrapportering!M961)</f>
        <v/>
      </c>
      <c r="N980" s="31" t="str">
        <f>IF(Ansøgning!K966="","",Ansøgning!K966)</f>
        <v/>
      </c>
      <c r="O980" s="134">
        <f>IF(Afrapportering!O961="",,Afrapportering!O961)</f>
        <v>0</v>
      </c>
      <c r="P980" s="15" t="str">
        <f>IF(Ansøgning!L966="","",Ansøgning!L966)</f>
        <v/>
      </c>
      <c r="Q980" s="15" t="str">
        <f t="shared" si="117"/>
        <v/>
      </c>
      <c r="R980" s="15"/>
      <c r="S980" s="15" t="str">
        <f>IF(Afrapportering!S961="","",Afrapportering!S961)</f>
        <v/>
      </c>
      <c r="T980" s="31" t="str">
        <f t="shared" si="118"/>
        <v/>
      </c>
      <c r="U980" s="30" t="str">
        <f>IF(Afrapportering!U961="","",Afrapportering!U961)</f>
        <v/>
      </c>
      <c r="V980" s="52" t="str">
        <f>IF(Afrapportering!V961="","",Afrapportering!V961)</f>
        <v/>
      </c>
      <c r="W980" s="30" t="str">
        <f>IF(Afrapportering!W961="","",Afrapportering!W961)</f>
        <v/>
      </c>
      <c r="X980" s="52" t="str">
        <f>IF(Afrapportering!X961="","",Afrapportering!X961)</f>
        <v/>
      </c>
      <c r="Y980" s="30" t="str">
        <f>IF(Afrapportering!Y961="","",Afrapportering!Y961)</f>
        <v/>
      </c>
      <c r="Z980" s="52" t="str">
        <f>IFERROR(MAX(IF(OR(V980="",X980=""),"",IF(AND(AND(MONTH(F980)&gt;=7,MONTH(F980)&lt;8),AND(MONTH(H980)&gt;=7,MONTH(H980)&lt;8)),(NETWORKDAYS(F980,H980,Lister!$D$7:$D$13)-V980)*T980/NETWORKDAYS(Lister!$D$19,Lister!$E$19,Lister!$D$7:$D$13),IF(AND(AND(MONTH(F980)&gt;=7,MONTH(F980)&lt;8),MONTH(H980)&gt;7),(NETWORKDAYS(F980,Lister!$E$19,Lister!$D$7:$D$13)-V980)*T980/NETWORKDAYS(Lister!$D$19,Lister!$E$19,Lister!$D$7:$D$13),IF(MONTH(F980)&gt;7,0)))),0),"")</f>
        <v/>
      </c>
      <c r="AA980" s="30" t="str">
        <f>IF(Afrapportering!AA961="","",Afrapportering!AA961)</f>
        <v/>
      </c>
      <c r="AB980" s="52" t="str">
        <f>IFERROR(MAX(IF(OR(V980="",X980=""),"",IF(AND(AND(MONTH(F980)&gt;=8,MONTH(F980)&lt;9),AND(MONTH(H980)&gt;=8,MONTH(H980)&lt;9)),(NETWORKDAYS(F980,H980,Lister!$D$7:$D$13)-X980)*T980/NETWORKDAYS(Lister!$D$20,Lister!$E$20,Lister!$D$7:$D$13),IF(AND(MONTH(F980)=7,MONTH(H980)=8),(NETWORKDAYS(Lister!$D$20,H980,Lister!$D$7:$D$13)-X980)*T980/NETWORKDAYS(Lister!$D$20,Lister!$E$20,Lister!$D$7:$D$13),IF(AND(MONTH(F980)=7,MONTH(H980)=7),0)))),0),"")</f>
        <v/>
      </c>
      <c r="AC980" s="30" t="str">
        <f>IF(Afrapportering!AC961="","",Afrapportering!AC961)</f>
        <v/>
      </c>
      <c r="AD980" s="52" t="str">
        <f t="shared" si="119"/>
        <v/>
      </c>
      <c r="AE980" s="52" t="str">
        <f t="shared" si="120"/>
        <v/>
      </c>
      <c r="AF980" s="30" t="str">
        <f t="shared" si="121"/>
        <v/>
      </c>
      <c r="AG980" s="30" t="str">
        <f t="shared" si="122"/>
        <v/>
      </c>
      <c r="AH980" s="3" t="str">
        <f t="shared" si="123"/>
        <v/>
      </c>
    </row>
    <row r="981" spans="1:34" x14ac:dyDescent="0.25">
      <c r="A981" s="13" t="str">
        <f>+Afrapportering!A962</f>
        <v/>
      </c>
      <c r="B981" s="13" t="str">
        <f>+Afrapportering!B962</f>
        <v/>
      </c>
      <c r="C981" s="13" t="str">
        <f>+Afrapportering!C962</f>
        <v/>
      </c>
      <c r="D981" s="13" t="str">
        <f>+Afrapportering!D962</f>
        <v/>
      </c>
      <c r="E981" s="14" t="str">
        <f>+Afrapportering!E962</f>
        <v/>
      </c>
      <c r="F981" s="139" t="str">
        <f>IF(Afrapportering!F962 = "", "",Afrapportering!F962)</f>
        <v/>
      </c>
      <c r="G981" s="14" t="str">
        <f>+Afrapportering!G962</f>
        <v/>
      </c>
      <c r="H981" s="139" t="str">
        <f>IF(Afrapportering!H962 = "","",Afrapportering!H962)</f>
        <v/>
      </c>
      <c r="I981" s="140" t="str">
        <f>+Afrapportering!I962</f>
        <v/>
      </c>
      <c r="J981" s="13" t="str">
        <f>+Afrapportering!J962</f>
        <v/>
      </c>
      <c r="K981" s="32" t="str">
        <f t="shared" si="116"/>
        <v/>
      </c>
      <c r="L981" s="31" t="str">
        <f>IF(Ansøgning!J967="","",Ansøgning!J967)</f>
        <v/>
      </c>
      <c r="M981" s="134" t="str">
        <f>IF(Afrapportering!M962="","",Afrapportering!M962)</f>
        <v/>
      </c>
      <c r="N981" s="31" t="str">
        <f>IF(Ansøgning!K967="","",Ansøgning!K967)</f>
        <v/>
      </c>
      <c r="O981" s="134">
        <f>IF(Afrapportering!O962="",,Afrapportering!O962)</f>
        <v>0</v>
      </c>
      <c r="P981" s="15" t="str">
        <f>IF(Ansøgning!L967="","",Ansøgning!L967)</f>
        <v/>
      </c>
      <c r="Q981" s="15" t="str">
        <f t="shared" si="117"/>
        <v/>
      </c>
      <c r="R981" s="15"/>
      <c r="S981" s="15" t="str">
        <f>IF(Afrapportering!S962="","",Afrapportering!S962)</f>
        <v/>
      </c>
      <c r="T981" s="31" t="str">
        <f t="shared" si="118"/>
        <v/>
      </c>
      <c r="U981" s="30" t="str">
        <f>IF(Afrapportering!U962="","",Afrapportering!U962)</f>
        <v/>
      </c>
      <c r="V981" s="52" t="str">
        <f>IF(Afrapportering!V962="","",Afrapportering!V962)</f>
        <v/>
      </c>
      <c r="W981" s="30" t="str">
        <f>IF(Afrapportering!W962="","",Afrapportering!W962)</f>
        <v/>
      </c>
      <c r="X981" s="52" t="str">
        <f>IF(Afrapportering!X962="","",Afrapportering!X962)</f>
        <v/>
      </c>
      <c r="Y981" s="30" t="str">
        <f>IF(Afrapportering!Y962="","",Afrapportering!Y962)</f>
        <v/>
      </c>
      <c r="Z981" s="52" t="str">
        <f>IFERROR(MAX(IF(OR(V981="",X981=""),"",IF(AND(AND(MONTH(F981)&gt;=7,MONTH(F981)&lt;8),AND(MONTH(H981)&gt;=7,MONTH(H981)&lt;8)),(NETWORKDAYS(F981,H981,Lister!$D$7:$D$13)-V981)*T981/NETWORKDAYS(Lister!$D$19,Lister!$E$19,Lister!$D$7:$D$13),IF(AND(AND(MONTH(F981)&gt;=7,MONTH(F981)&lt;8),MONTH(H981)&gt;7),(NETWORKDAYS(F981,Lister!$E$19,Lister!$D$7:$D$13)-V981)*T981/NETWORKDAYS(Lister!$D$19,Lister!$E$19,Lister!$D$7:$D$13),IF(MONTH(F981)&gt;7,0)))),0),"")</f>
        <v/>
      </c>
      <c r="AA981" s="30" t="str">
        <f>IF(Afrapportering!AA962="","",Afrapportering!AA962)</f>
        <v/>
      </c>
      <c r="AB981" s="52" t="str">
        <f>IFERROR(MAX(IF(OR(V981="",X981=""),"",IF(AND(AND(MONTH(F981)&gt;=8,MONTH(F981)&lt;9),AND(MONTH(H981)&gt;=8,MONTH(H981)&lt;9)),(NETWORKDAYS(F981,H981,Lister!$D$7:$D$13)-X981)*T981/NETWORKDAYS(Lister!$D$20,Lister!$E$20,Lister!$D$7:$D$13),IF(AND(MONTH(F981)=7,MONTH(H981)=8),(NETWORKDAYS(Lister!$D$20,H981,Lister!$D$7:$D$13)-X981)*T981/NETWORKDAYS(Lister!$D$20,Lister!$E$20,Lister!$D$7:$D$13),IF(AND(MONTH(F981)=7,MONTH(H981)=7),0)))),0),"")</f>
        <v/>
      </c>
      <c r="AC981" s="30" t="str">
        <f>IF(Afrapportering!AC962="","",Afrapportering!AC962)</f>
        <v/>
      </c>
      <c r="AD981" s="52" t="str">
        <f t="shared" si="119"/>
        <v/>
      </c>
      <c r="AE981" s="52" t="str">
        <f t="shared" si="120"/>
        <v/>
      </c>
      <c r="AF981" s="30" t="str">
        <f t="shared" si="121"/>
        <v/>
      </c>
      <c r="AG981" s="30" t="str">
        <f t="shared" si="122"/>
        <v/>
      </c>
      <c r="AH981" s="3" t="str">
        <f t="shared" si="123"/>
        <v/>
      </c>
    </row>
    <row r="982" spans="1:34" x14ac:dyDescent="0.25">
      <c r="A982" s="13" t="str">
        <f>+Afrapportering!A963</f>
        <v/>
      </c>
      <c r="B982" s="13" t="str">
        <f>+Afrapportering!B963</f>
        <v/>
      </c>
      <c r="C982" s="13" t="str">
        <f>+Afrapportering!C963</f>
        <v/>
      </c>
      <c r="D982" s="13" t="str">
        <f>+Afrapportering!D963</f>
        <v/>
      </c>
      <c r="E982" s="14" t="str">
        <f>+Afrapportering!E963</f>
        <v/>
      </c>
      <c r="F982" s="139" t="str">
        <f>IF(Afrapportering!F963 = "", "",Afrapportering!F963)</f>
        <v/>
      </c>
      <c r="G982" s="14" t="str">
        <f>+Afrapportering!G963</f>
        <v/>
      </c>
      <c r="H982" s="139" t="str">
        <f>IF(Afrapportering!H963 = "","",Afrapportering!H963)</f>
        <v/>
      </c>
      <c r="I982" s="140" t="str">
        <f>+Afrapportering!I963</f>
        <v/>
      </c>
      <c r="J982" s="13" t="str">
        <f>+Afrapportering!J963</f>
        <v/>
      </c>
      <c r="K982" s="32" t="str">
        <f t="shared" si="116"/>
        <v/>
      </c>
      <c r="L982" s="31" t="str">
        <f>IF(Ansøgning!J968="","",Ansøgning!J968)</f>
        <v/>
      </c>
      <c r="M982" s="134" t="str">
        <f>IF(Afrapportering!M963="","",Afrapportering!M963)</f>
        <v/>
      </c>
      <c r="N982" s="31" t="str">
        <f>IF(Ansøgning!K968="","",Ansøgning!K968)</f>
        <v/>
      </c>
      <c r="O982" s="134">
        <f>IF(Afrapportering!O963="",,Afrapportering!O963)</f>
        <v>0</v>
      </c>
      <c r="P982" s="15" t="str">
        <f>IF(Ansøgning!L968="","",Ansøgning!L968)</f>
        <v/>
      </c>
      <c r="Q982" s="15" t="str">
        <f t="shared" si="117"/>
        <v/>
      </c>
      <c r="R982" s="15"/>
      <c r="S982" s="15" t="str">
        <f>IF(Afrapportering!S963="","",Afrapportering!S963)</f>
        <v/>
      </c>
      <c r="T982" s="31" t="str">
        <f t="shared" si="118"/>
        <v/>
      </c>
      <c r="U982" s="30" t="str">
        <f>IF(Afrapportering!U963="","",Afrapportering!U963)</f>
        <v/>
      </c>
      <c r="V982" s="52" t="str">
        <f>IF(Afrapportering!V963="","",Afrapportering!V963)</f>
        <v/>
      </c>
      <c r="W982" s="30" t="str">
        <f>IF(Afrapportering!W963="","",Afrapportering!W963)</f>
        <v/>
      </c>
      <c r="X982" s="52" t="str">
        <f>IF(Afrapportering!X963="","",Afrapportering!X963)</f>
        <v/>
      </c>
      <c r="Y982" s="30" t="str">
        <f>IF(Afrapportering!Y963="","",Afrapportering!Y963)</f>
        <v/>
      </c>
      <c r="Z982" s="52" t="str">
        <f>IFERROR(MAX(IF(OR(V982="",X982=""),"",IF(AND(AND(MONTH(F982)&gt;=7,MONTH(F982)&lt;8),AND(MONTH(H982)&gt;=7,MONTH(H982)&lt;8)),(NETWORKDAYS(F982,H982,Lister!$D$7:$D$13)-V982)*T982/NETWORKDAYS(Lister!$D$19,Lister!$E$19,Lister!$D$7:$D$13),IF(AND(AND(MONTH(F982)&gt;=7,MONTH(F982)&lt;8),MONTH(H982)&gt;7),(NETWORKDAYS(F982,Lister!$E$19,Lister!$D$7:$D$13)-V982)*T982/NETWORKDAYS(Lister!$D$19,Lister!$E$19,Lister!$D$7:$D$13),IF(MONTH(F982)&gt;7,0)))),0),"")</f>
        <v/>
      </c>
      <c r="AA982" s="30" t="str">
        <f>IF(Afrapportering!AA963="","",Afrapportering!AA963)</f>
        <v/>
      </c>
      <c r="AB982" s="52" t="str">
        <f>IFERROR(MAX(IF(OR(V982="",X982=""),"",IF(AND(AND(MONTH(F982)&gt;=8,MONTH(F982)&lt;9),AND(MONTH(H982)&gt;=8,MONTH(H982)&lt;9)),(NETWORKDAYS(F982,H982,Lister!$D$7:$D$13)-X982)*T982/NETWORKDAYS(Lister!$D$20,Lister!$E$20,Lister!$D$7:$D$13),IF(AND(MONTH(F982)=7,MONTH(H982)=8),(NETWORKDAYS(Lister!$D$20,H982,Lister!$D$7:$D$13)-X982)*T982/NETWORKDAYS(Lister!$D$20,Lister!$E$20,Lister!$D$7:$D$13),IF(AND(MONTH(F982)=7,MONTH(H982)=7),0)))),0),"")</f>
        <v/>
      </c>
      <c r="AC982" s="30" t="str">
        <f>IF(Afrapportering!AC963="","",Afrapportering!AC963)</f>
        <v/>
      </c>
      <c r="AD982" s="52" t="str">
        <f t="shared" si="119"/>
        <v/>
      </c>
      <c r="AE982" s="52" t="str">
        <f t="shared" si="120"/>
        <v/>
      </c>
      <c r="AF982" s="30" t="str">
        <f t="shared" si="121"/>
        <v/>
      </c>
      <c r="AG982" s="30" t="str">
        <f t="shared" si="122"/>
        <v/>
      </c>
      <c r="AH982" s="3" t="str">
        <f t="shared" si="123"/>
        <v/>
      </c>
    </row>
    <row r="983" spans="1:34" x14ac:dyDescent="0.25">
      <c r="A983" s="13" t="str">
        <f>+Afrapportering!A964</f>
        <v/>
      </c>
      <c r="B983" s="13" t="str">
        <f>+Afrapportering!B964</f>
        <v/>
      </c>
      <c r="C983" s="13" t="str">
        <f>+Afrapportering!C964</f>
        <v/>
      </c>
      <c r="D983" s="13" t="str">
        <f>+Afrapportering!D964</f>
        <v/>
      </c>
      <c r="E983" s="14" t="str">
        <f>+Afrapportering!E964</f>
        <v/>
      </c>
      <c r="F983" s="139" t="str">
        <f>IF(Afrapportering!F964 = "", "",Afrapportering!F964)</f>
        <v/>
      </c>
      <c r="G983" s="14" t="str">
        <f>+Afrapportering!G964</f>
        <v/>
      </c>
      <c r="H983" s="139" t="str">
        <f>IF(Afrapportering!H964 = "","",Afrapportering!H964)</f>
        <v/>
      </c>
      <c r="I983" s="140" t="str">
        <f>+Afrapportering!I964</f>
        <v/>
      </c>
      <c r="J983" s="13" t="str">
        <f>+Afrapportering!J964</f>
        <v/>
      </c>
      <c r="K983" s="32" t="str">
        <f t="shared" si="116"/>
        <v/>
      </c>
      <c r="L983" s="31" t="str">
        <f>IF(Ansøgning!J969="","",Ansøgning!J969)</f>
        <v/>
      </c>
      <c r="M983" s="134" t="str">
        <f>IF(Afrapportering!M964="","",Afrapportering!M964)</f>
        <v/>
      </c>
      <c r="N983" s="31" t="str">
        <f>IF(Ansøgning!K969="","",Ansøgning!K969)</f>
        <v/>
      </c>
      <c r="O983" s="134">
        <f>IF(Afrapportering!O964="",,Afrapportering!O964)</f>
        <v>0</v>
      </c>
      <c r="P983" s="15" t="str">
        <f>IF(Ansøgning!L969="","",Ansøgning!L969)</f>
        <v/>
      </c>
      <c r="Q983" s="15" t="str">
        <f t="shared" si="117"/>
        <v/>
      </c>
      <c r="R983" s="15"/>
      <c r="S983" s="15" t="str">
        <f>IF(Afrapportering!S964="","",Afrapportering!S964)</f>
        <v/>
      </c>
      <c r="T983" s="31" t="str">
        <f t="shared" si="118"/>
        <v/>
      </c>
      <c r="U983" s="30" t="str">
        <f>IF(Afrapportering!U964="","",Afrapportering!U964)</f>
        <v/>
      </c>
      <c r="V983" s="52" t="str">
        <f>IF(Afrapportering!V964="","",Afrapportering!V964)</f>
        <v/>
      </c>
      <c r="W983" s="30" t="str">
        <f>IF(Afrapportering!W964="","",Afrapportering!W964)</f>
        <v/>
      </c>
      <c r="X983" s="52" t="str">
        <f>IF(Afrapportering!X964="","",Afrapportering!X964)</f>
        <v/>
      </c>
      <c r="Y983" s="30" t="str">
        <f>IF(Afrapportering!Y964="","",Afrapportering!Y964)</f>
        <v/>
      </c>
      <c r="Z983" s="52" t="str">
        <f>IFERROR(MAX(IF(OR(V983="",X983=""),"",IF(AND(AND(MONTH(F983)&gt;=7,MONTH(F983)&lt;8),AND(MONTH(H983)&gt;=7,MONTH(H983)&lt;8)),(NETWORKDAYS(F983,H983,Lister!$D$7:$D$13)-V983)*T983/NETWORKDAYS(Lister!$D$19,Lister!$E$19,Lister!$D$7:$D$13),IF(AND(AND(MONTH(F983)&gt;=7,MONTH(F983)&lt;8),MONTH(H983)&gt;7),(NETWORKDAYS(F983,Lister!$E$19,Lister!$D$7:$D$13)-V983)*T983/NETWORKDAYS(Lister!$D$19,Lister!$E$19,Lister!$D$7:$D$13),IF(MONTH(F983)&gt;7,0)))),0),"")</f>
        <v/>
      </c>
      <c r="AA983" s="30" t="str">
        <f>IF(Afrapportering!AA964="","",Afrapportering!AA964)</f>
        <v/>
      </c>
      <c r="AB983" s="52" t="str">
        <f>IFERROR(MAX(IF(OR(V983="",X983=""),"",IF(AND(AND(MONTH(F983)&gt;=8,MONTH(F983)&lt;9),AND(MONTH(H983)&gt;=8,MONTH(H983)&lt;9)),(NETWORKDAYS(F983,H983,Lister!$D$7:$D$13)-X983)*T983/NETWORKDAYS(Lister!$D$20,Lister!$E$20,Lister!$D$7:$D$13),IF(AND(MONTH(F983)=7,MONTH(H983)=8),(NETWORKDAYS(Lister!$D$20,H983,Lister!$D$7:$D$13)-X983)*T983/NETWORKDAYS(Lister!$D$20,Lister!$E$20,Lister!$D$7:$D$13),IF(AND(MONTH(F983)=7,MONTH(H983)=7),0)))),0),"")</f>
        <v/>
      </c>
      <c r="AC983" s="30" t="str">
        <f>IF(Afrapportering!AC964="","",Afrapportering!AC964)</f>
        <v/>
      </c>
      <c r="AD983" s="52" t="str">
        <f t="shared" si="119"/>
        <v/>
      </c>
      <c r="AE983" s="52" t="str">
        <f t="shared" si="120"/>
        <v/>
      </c>
      <c r="AF983" s="30" t="str">
        <f t="shared" si="121"/>
        <v/>
      </c>
      <c r="AG983" s="30" t="str">
        <f t="shared" si="122"/>
        <v/>
      </c>
      <c r="AH983" s="3" t="str">
        <f t="shared" si="123"/>
        <v/>
      </c>
    </row>
    <row r="984" spans="1:34" x14ac:dyDescent="0.25">
      <c r="A984" s="13" t="str">
        <f>+Afrapportering!A965</f>
        <v/>
      </c>
      <c r="B984" s="13" t="str">
        <f>+Afrapportering!B965</f>
        <v/>
      </c>
      <c r="C984" s="13" t="str">
        <f>+Afrapportering!C965</f>
        <v/>
      </c>
      <c r="D984" s="13" t="str">
        <f>+Afrapportering!D965</f>
        <v/>
      </c>
      <c r="E984" s="14" t="str">
        <f>+Afrapportering!E965</f>
        <v/>
      </c>
      <c r="F984" s="139" t="str">
        <f>IF(Afrapportering!F965 = "", "",Afrapportering!F965)</f>
        <v/>
      </c>
      <c r="G984" s="14" t="str">
        <f>+Afrapportering!G965</f>
        <v/>
      </c>
      <c r="H984" s="139" t="str">
        <f>IF(Afrapportering!H965 = "","",Afrapportering!H965)</f>
        <v/>
      </c>
      <c r="I984" s="140" t="str">
        <f>+Afrapportering!I965</f>
        <v/>
      </c>
      <c r="J984" s="13" t="str">
        <f>+Afrapportering!J965</f>
        <v/>
      </c>
      <c r="K984" s="32" t="str">
        <f t="shared" si="116"/>
        <v/>
      </c>
      <c r="L984" s="31" t="str">
        <f>IF(Ansøgning!J970="","",Ansøgning!J970)</f>
        <v/>
      </c>
      <c r="M984" s="134" t="str">
        <f>IF(Afrapportering!M965="","",Afrapportering!M965)</f>
        <v/>
      </c>
      <c r="N984" s="31" t="str">
        <f>IF(Ansøgning!K970="","",Ansøgning!K970)</f>
        <v/>
      </c>
      <c r="O984" s="134">
        <f>IF(Afrapportering!O965="",,Afrapportering!O965)</f>
        <v>0</v>
      </c>
      <c r="P984" s="15" t="str">
        <f>IF(Ansøgning!L970="","",Ansøgning!L970)</f>
        <v/>
      </c>
      <c r="Q984" s="15" t="str">
        <f t="shared" si="117"/>
        <v/>
      </c>
      <c r="R984" s="15"/>
      <c r="S984" s="15" t="str">
        <f>IF(Afrapportering!S965="","",Afrapportering!S965)</f>
        <v/>
      </c>
      <c r="T984" s="31" t="str">
        <f t="shared" si="118"/>
        <v/>
      </c>
      <c r="U984" s="30" t="str">
        <f>IF(Afrapportering!U965="","",Afrapportering!U965)</f>
        <v/>
      </c>
      <c r="V984" s="52" t="str">
        <f>IF(Afrapportering!V965="","",Afrapportering!V965)</f>
        <v/>
      </c>
      <c r="W984" s="30" t="str">
        <f>IF(Afrapportering!W965="","",Afrapportering!W965)</f>
        <v/>
      </c>
      <c r="X984" s="52" t="str">
        <f>IF(Afrapportering!X965="","",Afrapportering!X965)</f>
        <v/>
      </c>
      <c r="Y984" s="30" t="str">
        <f>IF(Afrapportering!Y965="","",Afrapportering!Y965)</f>
        <v/>
      </c>
      <c r="Z984" s="52" t="str">
        <f>IFERROR(MAX(IF(OR(V984="",X984=""),"",IF(AND(AND(MONTH(F984)&gt;=7,MONTH(F984)&lt;8),AND(MONTH(H984)&gt;=7,MONTH(H984)&lt;8)),(NETWORKDAYS(F984,H984,Lister!$D$7:$D$13)-V984)*T984/NETWORKDAYS(Lister!$D$19,Lister!$E$19,Lister!$D$7:$D$13),IF(AND(AND(MONTH(F984)&gt;=7,MONTH(F984)&lt;8),MONTH(H984)&gt;7),(NETWORKDAYS(F984,Lister!$E$19,Lister!$D$7:$D$13)-V984)*T984/NETWORKDAYS(Lister!$D$19,Lister!$E$19,Lister!$D$7:$D$13),IF(MONTH(F984)&gt;7,0)))),0),"")</f>
        <v/>
      </c>
      <c r="AA984" s="30" t="str">
        <f>IF(Afrapportering!AA965="","",Afrapportering!AA965)</f>
        <v/>
      </c>
      <c r="AB984" s="52" t="str">
        <f>IFERROR(MAX(IF(OR(V984="",X984=""),"",IF(AND(AND(MONTH(F984)&gt;=8,MONTH(F984)&lt;9),AND(MONTH(H984)&gt;=8,MONTH(H984)&lt;9)),(NETWORKDAYS(F984,H984,Lister!$D$7:$D$13)-X984)*T984/NETWORKDAYS(Lister!$D$20,Lister!$E$20,Lister!$D$7:$D$13),IF(AND(MONTH(F984)=7,MONTH(H984)=8),(NETWORKDAYS(Lister!$D$20,H984,Lister!$D$7:$D$13)-X984)*T984/NETWORKDAYS(Lister!$D$20,Lister!$E$20,Lister!$D$7:$D$13),IF(AND(MONTH(F984)=7,MONTH(H984)=7),0)))),0),"")</f>
        <v/>
      </c>
      <c r="AC984" s="30" t="str">
        <f>IF(Afrapportering!AC965="","",Afrapportering!AC965)</f>
        <v/>
      </c>
      <c r="AD984" s="52" t="str">
        <f t="shared" si="119"/>
        <v/>
      </c>
      <c r="AE984" s="52" t="str">
        <f t="shared" si="120"/>
        <v/>
      </c>
      <c r="AF984" s="30" t="str">
        <f t="shared" si="121"/>
        <v/>
      </c>
      <c r="AG984" s="30" t="str">
        <f t="shared" si="122"/>
        <v/>
      </c>
      <c r="AH984" s="3" t="str">
        <f t="shared" si="123"/>
        <v/>
      </c>
    </row>
    <row r="985" spans="1:34" x14ac:dyDescent="0.25">
      <c r="A985" s="13" t="str">
        <f>+Afrapportering!A966</f>
        <v/>
      </c>
      <c r="B985" s="13" t="str">
        <f>+Afrapportering!B966</f>
        <v/>
      </c>
      <c r="C985" s="13" t="str">
        <f>+Afrapportering!C966</f>
        <v/>
      </c>
      <c r="D985" s="13" t="str">
        <f>+Afrapportering!D966</f>
        <v/>
      </c>
      <c r="E985" s="14" t="str">
        <f>+Afrapportering!E966</f>
        <v/>
      </c>
      <c r="F985" s="139" t="str">
        <f>IF(Afrapportering!F966 = "", "",Afrapportering!F966)</f>
        <v/>
      </c>
      <c r="G985" s="14" t="str">
        <f>+Afrapportering!G966</f>
        <v/>
      </c>
      <c r="H985" s="139" t="str">
        <f>IF(Afrapportering!H966 = "","",Afrapportering!H966)</f>
        <v/>
      </c>
      <c r="I985" s="140" t="str">
        <f>+Afrapportering!I966</f>
        <v/>
      </c>
      <c r="J985" s="13" t="str">
        <f>+Afrapportering!J966</f>
        <v/>
      </c>
      <c r="K985" s="32" t="str">
        <f t="shared" si="116"/>
        <v/>
      </c>
      <c r="L985" s="31" t="str">
        <f>IF(Ansøgning!J971="","",Ansøgning!J971)</f>
        <v/>
      </c>
      <c r="M985" s="134" t="str">
        <f>IF(Afrapportering!M966="","",Afrapportering!M966)</f>
        <v/>
      </c>
      <c r="N985" s="31" t="str">
        <f>IF(Ansøgning!K971="","",Ansøgning!K971)</f>
        <v/>
      </c>
      <c r="O985" s="134">
        <f>IF(Afrapportering!O966="",,Afrapportering!O966)</f>
        <v>0</v>
      </c>
      <c r="P985" s="15" t="str">
        <f>IF(Ansøgning!L971="","",Ansøgning!L971)</f>
        <v/>
      </c>
      <c r="Q985" s="15" t="str">
        <f t="shared" si="117"/>
        <v/>
      </c>
      <c r="R985" s="15"/>
      <c r="S985" s="15" t="str">
        <f>IF(Afrapportering!S966="","",Afrapportering!S966)</f>
        <v/>
      </c>
      <c r="T985" s="31" t="str">
        <f t="shared" si="118"/>
        <v/>
      </c>
      <c r="U985" s="30" t="str">
        <f>IF(Afrapportering!U966="","",Afrapportering!U966)</f>
        <v/>
      </c>
      <c r="V985" s="52" t="str">
        <f>IF(Afrapportering!V966="","",Afrapportering!V966)</f>
        <v/>
      </c>
      <c r="W985" s="30" t="str">
        <f>IF(Afrapportering!W966="","",Afrapportering!W966)</f>
        <v/>
      </c>
      <c r="X985" s="52" t="str">
        <f>IF(Afrapportering!X966="","",Afrapportering!X966)</f>
        <v/>
      </c>
      <c r="Y985" s="30" t="str">
        <f>IF(Afrapportering!Y966="","",Afrapportering!Y966)</f>
        <v/>
      </c>
      <c r="Z985" s="52" t="str">
        <f>IFERROR(MAX(IF(OR(V985="",X985=""),"",IF(AND(AND(MONTH(F985)&gt;=7,MONTH(F985)&lt;8),AND(MONTH(H985)&gt;=7,MONTH(H985)&lt;8)),(NETWORKDAYS(F985,H985,Lister!$D$7:$D$13)-V985)*T985/NETWORKDAYS(Lister!$D$19,Lister!$E$19,Lister!$D$7:$D$13),IF(AND(AND(MONTH(F985)&gt;=7,MONTH(F985)&lt;8),MONTH(H985)&gt;7),(NETWORKDAYS(F985,Lister!$E$19,Lister!$D$7:$D$13)-V985)*T985/NETWORKDAYS(Lister!$D$19,Lister!$E$19,Lister!$D$7:$D$13),IF(MONTH(F985)&gt;7,0)))),0),"")</f>
        <v/>
      </c>
      <c r="AA985" s="30" t="str">
        <f>IF(Afrapportering!AA966="","",Afrapportering!AA966)</f>
        <v/>
      </c>
      <c r="AB985" s="52" t="str">
        <f>IFERROR(MAX(IF(OR(V985="",X985=""),"",IF(AND(AND(MONTH(F985)&gt;=8,MONTH(F985)&lt;9),AND(MONTH(H985)&gt;=8,MONTH(H985)&lt;9)),(NETWORKDAYS(F985,H985,Lister!$D$7:$D$13)-X985)*T985/NETWORKDAYS(Lister!$D$20,Lister!$E$20,Lister!$D$7:$D$13),IF(AND(MONTH(F985)=7,MONTH(H985)=8),(NETWORKDAYS(Lister!$D$20,H985,Lister!$D$7:$D$13)-X985)*T985/NETWORKDAYS(Lister!$D$20,Lister!$E$20,Lister!$D$7:$D$13),IF(AND(MONTH(F985)=7,MONTH(H985)=7),0)))),0),"")</f>
        <v/>
      </c>
      <c r="AC985" s="30" t="str">
        <f>IF(Afrapportering!AC966="","",Afrapportering!AC966)</f>
        <v/>
      </c>
      <c r="AD985" s="52" t="str">
        <f t="shared" si="119"/>
        <v/>
      </c>
      <c r="AE985" s="52" t="str">
        <f t="shared" si="120"/>
        <v/>
      </c>
      <c r="AF985" s="30" t="str">
        <f t="shared" si="121"/>
        <v/>
      </c>
      <c r="AG985" s="30" t="str">
        <f t="shared" si="122"/>
        <v/>
      </c>
      <c r="AH985" s="3" t="str">
        <f t="shared" si="123"/>
        <v/>
      </c>
    </row>
    <row r="986" spans="1:34" x14ac:dyDescent="0.25">
      <c r="A986" s="13" t="str">
        <f>+Afrapportering!A967</f>
        <v/>
      </c>
      <c r="B986" s="13" t="str">
        <f>+Afrapportering!B967</f>
        <v/>
      </c>
      <c r="C986" s="13" t="str">
        <f>+Afrapportering!C967</f>
        <v/>
      </c>
      <c r="D986" s="13" t="str">
        <f>+Afrapportering!D967</f>
        <v/>
      </c>
      <c r="E986" s="14" t="str">
        <f>+Afrapportering!E967</f>
        <v/>
      </c>
      <c r="F986" s="139" t="str">
        <f>IF(Afrapportering!F967 = "", "",Afrapportering!F967)</f>
        <v/>
      </c>
      <c r="G986" s="14" t="str">
        <f>+Afrapportering!G967</f>
        <v/>
      </c>
      <c r="H986" s="139" t="str">
        <f>IF(Afrapportering!H967 = "","",Afrapportering!H967)</f>
        <v/>
      </c>
      <c r="I986" s="140" t="str">
        <f>+Afrapportering!I967</f>
        <v/>
      </c>
      <c r="J986" s="13" t="str">
        <f>+Afrapportering!J967</f>
        <v/>
      </c>
      <c r="K986" s="32" t="str">
        <f t="shared" si="116"/>
        <v/>
      </c>
      <c r="L986" s="31" t="str">
        <f>IF(Ansøgning!J972="","",Ansøgning!J972)</f>
        <v/>
      </c>
      <c r="M986" s="134" t="str">
        <f>IF(Afrapportering!M967="","",Afrapportering!M967)</f>
        <v/>
      </c>
      <c r="N986" s="31" t="str">
        <f>IF(Ansøgning!K972="","",Ansøgning!K972)</f>
        <v/>
      </c>
      <c r="O986" s="134">
        <f>IF(Afrapportering!O967="",,Afrapportering!O967)</f>
        <v>0</v>
      </c>
      <c r="P986" s="15" t="str">
        <f>IF(Ansøgning!L972="","",Ansøgning!L972)</f>
        <v/>
      </c>
      <c r="Q986" s="15" t="str">
        <f t="shared" si="117"/>
        <v/>
      </c>
      <c r="R986" s="15"/>
      <c r="S986" s="15" t="str">
        <f>IF(Afrapportering!S967="","",Afrapportering!S967)</f>
        <v/>
      </c>
      <c r="T986" s="31" t="str">
        <f t="shared" si="118"/>
        <v/>
      </c>
      <c r="U986" s="30" t="str">
        <f>IF(Afrapportering!U967="","",Afrapportering!U967)</f>
        <v/>
      </c>
      <c r="V986" s="52" t="str">
        <f>IF(Afrapportering!V967="","",Afrapportering!V967)</f>
        <v/>
      </c>
      <c r="W986" s="30" t="str">
        <f>IF(Afrapportering!W967="","",Afrapportering!W967)</f>
        <v/>
      </c>
      <c r="X986" s="52" t="str">
        <f>IF(Afrapportering!X967="","",Afrapportering!X967)</f>
        <v/>
      </c>
      <c r="Y986" s="30" t="str">
        <f>IF(Afrapportering!Y967="","",Afrapportering!Y967)</f>
        <v/>
      </c>
      <c r="Z986" s="52" t="str">
        <f>IFERROR(MAX(IF(OR(V986="",X986=""),"",IF(AND(AND(MONTH(F986)&gt;=7,MONTH(F986)&lt;8),AND(MONTH(H986)&gt;=7,MONTH(H986)&lt;8)),(NETWORKDAYS(F986,H986,Lister!$D$7:$D$13)-V986)*T986/NETWORKDAYS(Lister!$D$19,Lister!$E$19,Lister!$D$7:$D$13),IF(AND(AND(MONTH(F986)&gt;=7,MONTH(F986)&lt;8),MONTH(H986)&gt;7),(NETWORKDAYS(F986,Lister!$E$19,Lister!$D$7:$D$13)-V986)*T986/NETWORKDAYS(Lister!$D$19,Lister!$E$19,Lister!$D$7:$D$13),IF(MONTH(F986)&gt;7,0)))),0),"")</f>
        <v/>
      </c>
      <c r="AA986" s="30" t="str">
        <f>IF(Afrapportering!AA967="","",Afrapportering!AA967)</f>
        <v/>
      </c>
      <c r="AB986" s="52" t="str">
        <f>IFERROR(MAX(IF(OR(V986="",X986=""),"",IF(AND(AND(MONTH(F986)&gt;=8,MONTH(F986)&lt;9),AND(MONTH(H986)&gt;=8,MONTH(H986)&lt;9)),(NETWORKDAYS(F986,H986,Lister!$D$7:$D$13)-X986)*T986/NETWORKDAYS(Lister!$D$20,Lister!$E$20,Lister!$D$7:$D$13),IF(AND(MONTH(F986)=7,MONTH(H986)=8),(NETWORKDAYS(Lister!$D$20,H986,Lister!$D$7:$D$13)-X986)*T986/NETWORKDAYS(Lister!$D$20,Lister!$E$20,Lister!$D$7:$D$13),IF(AND(MONTH(F986)=7,MONTH(H986)=7),0)))),0),"")</f>
        <v/>
      </c>
      <c r="AC986" s="30" t="str">
        <f>IF(Afrapportering!AC967="","",Afrapportering!AC967)</f>
        <v/>
      </c>
      <c r="AD986" s="52" t="str">
        <f t="shared" si="119"/>
        <v/>
      </c>
      <c r="AE986" s="52" t="str">
        <f t="shared" si="120"/>
        <v/>
      </c>
      <c r="AF986" s="30" t="str">
        <f t="shared" si="121"/>
        <v/>
      </c>
      <c r="AG986" s="30" t="str">
        <f t="shared" si="122"/>
        <v/>
      </c>
      <c r="AH986" s="3" t="str">
        <f t="shared" si="123"/>
        <v/>
      </c>
    </row>
    <row r="987" spans="1:34" x14ac:dyDescent="0.25">
      <c r="A987" s="13" t="str">
        <f>+Afrapportering!A968</f>
        <v/>
      </c>
      <c r="B987" s="13" t="str">
        <f>+Afrapportering!B968</f>
        <v/>
      </c>
      <c r="C987" s="13" t="str">
        <f>+Afrapportering!C968</f>
        <v/>
      </c>
      <c r="D987" s="13" t="str">
        <f>+Afrapportering!D968</f>
        <v/>
      </c>
      <c r="E987" s="14" t="str">
        <f>+Afrapportering!E968</f>
        <v/>
      </c>
      <c r="F987" s="139" t="str">
        <f>IF(Afrapportering!F968 = "", "",Afrapportering!F968)</f>
        <v/>
      </c>
      <c r="G987" s="14" t="str">
        <f>+Afrapportering!G968</f>
        <v/>
      </c>
      <c r="H987" s="139" t="str">
        <f>IF(Afrapportering!H968 = "","",Afrapportering!H968)</f>
        <v/>
      </c>
      <c r="I987" s="140" t="str">
        <f>+Afrapportering!I968</f>
        <v/>
      </c>
      <c r="J987" s="13" t="str">
        <f>+Afrapportering!J968</f>
        <v/>
      </c>
      <c r="K987" s="32" t="str">
        <f t="shared" si="116"/>
        <v/>
      </c>
      <c r="L987" s="31" t="str">
        <f>IF(Ansøgning!J973="","",Ansøgning!J973)</f>
        <v/>
      </c>
      <c r="M987" s="134" t="str">
        <f>IF(Afrapportering!M968="","",Afrapportering!M968)</f>
        <v/>
      </c>
      <c r="N987" s="31" t="str">
        <f>IF(Ansøgning!K973="","",Ansøgning!K973)</f>
        <v/>
      </c>
      <c r="O987" s="134">
        <f>IF(Afrapportering!O968="",,Afrapportering!O968)</f>
        <v>0</v>
      </c>
      <c r="P987" s="15" t="str">
        <f>IF(Ansøgning!L973="","",Ansøgning!L973)</f>
        <v/>
      </c>
      <c r="Q987" s="15" t="str">
        <f t="shared" si="117"/>
        <v/>
      </c>
      <c r="R987" s="15"/>
      <c r="S987" s="15" t="str">
        <f>IF(Afrapportering!S968="","",Afrapportering!S968)</f>
        <v/>
      </c>
      <c r="T987" s="31" t="str">
        <f t="shared" si="118"/>
        <v/>
      </c>
      <c r="U987" s="30" t="str">
        <f>IF(Afrapportering!U968="","",Afrapportering!U968)</f>
        <v/>
      </c>
      <c r="V987" s="52" t="str">
        <f>IF(Afrapportering!V968="","",Afrapportering!V968)</f>
        <v/>
      </c>
      <c r="W987" s="30" t="str">
        <f>IF(Afrapportering!W968="","",Afrapportering!W968)</f>
        <v/>
      </c>
      <c r="X987" s="52" t="str">
        <f>IF(Afrapportering!X968="","",Afrapportering!X968)</f>
        <v/>
      </c>
      <c r="Y987" s="30" t="str">
        <f>IF(Afrapportering!Y968="","",Afrapportering!Y968)</f>
        <v/>
      </c>
      <c r="Z987" s="52" t="str">
        <f>IFERROR(MAX(IF(OR(V987="",X987=""),"",IF(AND(AND(MONTH(F987)&gt;=7,MONTH(F987)&lt;8),AND(MONTH(H987)&gt;=7,MONTH(H987)&lt;8)),(NETWORKDAYS(F987,H987,Lister!$D$7:$D$13)-V987)*T987/NETWORKDAYS(Lister!$D$19,Lister!$E$19,Lister!$D$7:$D$13),IF(AND(AND(MONTH(F987)&gt;=7,MONTH(F987)&lt;8),MONTH(H987)&gt;7),(NETWORKDAYS(F987,Lister!$E$19,Lister!$D$7:$D$13)-V987)*T987/NETWORKDAYS(Lister!$D$19,Lister!$E$19,Lister!$D$7:$D$13),IF(MONTH(F987)&gt;7,0)))),0),"")</f>
        <v/>
      </c>
      <c r="AA987" s="30" t="str">
        <f>IF(Afrapportering!AA968="","",Afrapportering!AA968)</f>
        <v/>
      </c>
      <c r="AB987" s="52" t="str">
        <f>IFERROR(MAX(IF(OR(V987="",X987=""),"",IF(AND(AND(MONTH(F987)&gt;=8,MONTH(F987)&lt;9),AND(MONTH(H987)&gt;=8,MONTH(H987)&lt;9)),(NETWORKDAYS(F987,H987,Lister!$D$7:$D$13)-X987)*T987/NETWORKDAYS(Lister!$D$20,Lister!$E$20,Lister!$D$7:$D$13),IF(AND(MONTH(F987)=7,MONTH(H987)=8),(NETWORKDAYS(Lister!$D$20,H987,Lister!$D$7:$D$13)-X987)*T987/NETWORKDAYS(Lister!$D$20,Lister!$E$20,Lister!$D$7:$D$13),IF(AND(MONTH(F987)=7,MONTH(H987)=7),0)))),0),"")</f>
        <v/>
      </c>
      <c r="AC987" s="30" t="str">
        <f>IF(Afrapportering!AC968="","",Afrapportering!AC968)</f>
        <v/>
      </c>
      <c r="AD987" s="52" t="str">
        <f t="shared" si="119"/>
        <v/>
      </c>
      <c r="AE987" s="52" t="str">
        <f t="shared" si="120"/>
        <v/>
      </c>
      <c r="AF987" s="30" t="str">
        <f t="shared" si="121"/>
        <v/>
      </c>
      <c r="AG987" s="30" t="str">
        <f t="shared" si="122"/>
        <v/>
      </c>
      <c r="AH987" s="3" t="str">
        <f t="shared" si="123"/>
        <v/>
      </c>
    </row>
    <row r="988" spans="1:34" x14ac:dyDescent="0.25">
      <c r="A988" s="13" t="str">
        <f>+Afrapportering!A969</f>
        <v/>
      </c>
      <c r="B988" s="13" t="str">
        <f>+Afrapportering!B969</f>
        <v/>
      </c>
      <c r="C988" s="13" t="str">
        <f>+Afrapportering!C969</f>
        <v/>
      </c>
      <c r="D988" s="13" t="str">
        <f>+Afrapportering!D969</f>
        <v/>
      </c>
      <c r="E988" s="14" t="str">
        <f>+Afrapportering!E969</f>
        <v/>
      </c>
      <c r="F988" s="139" t="str">
        <f>IF(Afrapportering!F969 = "", "",Afrapportering!F969)</f>
        <v/>
      </c>
      <c r="G988" s="14" t="str">
        <f>+Afrapportering!G969</f>
        <v/>
      </c>
      <c r="H988" s="139" t="str">
        <f>IF(Afrapportering!H969 = "","",Afrapportering!H969)</f>
        <v/>
      </c>
      <c r="I988" s="140" t="str">
        <f>+Afrapportering!I969</f>
        <v/>
      </c>
      <c r="J988" s="13" t="str">
        <f>+Afrapportering!J969</f>
        <v/>
      </c>
      <c r="K988" s="32" t="str">
        <f t="shared" si="116"/>
        <v/>
      </c>
      <c r="L988" s="31" t="str">
        <f>IF(Ansøgning!J974="","",Ansøgning!J974)</f>
        <v/>
      </c>
      <c r="M988" s="134" t="str">
        <f>IF(Afrapportering!M969="","",Afrapportering!M969)</f>
        <v/>
      </c>
      <c r="N988" s="31" t="str">
        <f>IF(Ansøgning!K974="","",Ansøgning!K974)</f>
        <v/>
      </c>
      <c r="O988" s="134">
        <f>IF(Afrapportering!O969="",,Afrapportering!O969)</f>
        <v>0</v>
      </c>
      <c r="P988" s="15" t="str">
        <f>IF(Ansøgning!L974="","",Ansøgning!L974)</f>
        <v/>
      </c>
      <c r="Q988" s="15" t="str">
        <f t="shared" si="117"/>
        <v/>
      </c>
      <c r="R988" s="15"/>
      <c r="S988" s="15" t="str">
        <f>IF(Afrapportering!S969="","",Afrapportering!S969)</f>
        <v/>
      </c>
      <c r="T988" s="31" t="str">
        <f t="shared" si="118"/>
        <v/>
      </c>
      <c r="U988" s="30" t="str">
        <f>IF(Afrapportering!U969="","",Afrapportering!U969)</f>
        <v/>
      </c>
      <c r="V988" s="52" t="str">
        <f>IF(Afrapportering!V969="","",Afrapportering!V969)</f>
        <v/>
      </c>
      <c r="W988" s="30" t="str">
        <f>IF(Afrapportering!W969="","",Afrapportering!W969)</f>
        <v/>
      </c>
      <c r="X988" s="52" t="str">
        <f>IF(Afrapportering!X969="","",Afrapportering!X969)</f>
        <v/>
      </c>
      <c r="Y988" s="30" t="str">
        <f>IF(Afrapportering!Y969="","",Afrapportering!Y969)</f>
        <v/>
      </c>
      <c r="Z988" s="52" t="str">
        <f>IFERROR(MAX(IF(OR(V988="",X988=""),"",IF(AND(AND(MONTH(F988)&gt;=7,MONTH(F988)&lt;8),AND(MONTH(H988)&gt;=7,MONTH(H988)&lt;8)),(NETWORKDAYS(F988,H988,Lister!$D$7:$D$13)-V988)*T988/NETWORKDAYS(Lister!$D$19,Lister!$E$19,Lister!$D$7:$D$13),IF(AND(AND(MONTH(F988)&gt;=7,MONTH(F988)&lt;8),MONTH(H988)&gt;7),(NETWORKDAYS(F988,Lister!$E$19,Lister!$D$7:$D$13)-V988)*T988/NETWORKDAYS(Lister!$D$19,Lister!$E$19,Lister!$D$7:$D$13),IF(MONTH(F988)&gt;7,0)))),0),"")</f>
        <v/>
      </c>
      <c r="AA988" s="30" t="str">
        <f>IF(Afrapportering!AA969="","",Afrapportering!AA969)</f>
        <v/>
      </c>
      <c r="AB988" s="52" t="str">
        <f>IFERROR(MAX(IF(OR(V988="",X988=""),"",IF(AND(AND(MONTH(F988)&gt;=8,MONTH(F988)&lt;9),AND(MONTH(H988)&gt;=8,MONTH(H988)&lt;9)),(NETWORKDAYS(F988,H988,Lister!$D$7:$D$13)-X988)*T988/NETWORKDAYS(Lister!$D$20,Lister!$E$20,Lister!$D$7:$D$13),IF(AND(MONTH(F988)=7,MONTH(H988)=8),(NETWORKDAYS(Lister!$D$20,H988,Lister!$D$7:$D$13)-X988)*T988/NETWORKDAYS(Lister!$D$20,Lister!$E$20,Lister!$D$7:$D$13),IF(AND(MONTH(F988)=7,MONTH(H988)=7),0)))),0),"")</f>
        <v/>
      </c>
      <c r="AC988" s="30" t="str">
        <f>IF(Afrapportering!AC969="","",Afrapportering!AC969)</f>
        <v/>
      </c>
      <c r="AD988" s="52" t="str">
        <f t="shared" si="119"/>
        <v/>
      </c>
      <c r="AE988" s="52" t="str">
        <f t="shared" si="120"/>
        <v/>
      </c>
      <c r="AF988" s="30" t="str">
        <f t="shared" si="121"/>
        <v/>
      </c>
      <c r="AG988" s="30" t="str">
        <f t="shared" si="122"/>
        <v/>
      </c>
      <c r="AH988" s="3" t="str">
        <f t="shared" si="123"/>
        <v/>
      </c>
    </row>
    <row r="989" spans="1:34" x14ac:dyDescent="0.25">
      <c r="A989" s="13" t="str">
        <f>+Afrapportering!A970</f>
        <v/>
      </c>
      <c r="B989" s="13" t="str">
        <f>+Afrapportering!B970</f>
        <v/>
      </c>
      <c r="C989" s="13" t="str">
        <f>+Afrapportering!C970</f>
        <v/>
      </c>
      <c r="D989" s="13" t="str">
        <f>+Afrapportering!D970</f>
        <v/>
      </c>
      <c r="E989" s="14" t="str">
        <f>+Afrapportering!E970</f>
        <v/>
      </c>
      <c r="F989" s="139" t="str">
        <f>IF(Afrapportering!F970 = "", "",Afrapportering!F970)</f>
        <v/>
      </c>
      <c r="G989" s="14" t="str">
        <f>+Afrapportering!G970</f>
        <v/>
      </c>
      <c r="H989" s="139" t="str">
        <f>IF(Afrapportering!H970 = "","",Afrapportering!H970)</f>
        <v/>
      </c>
      <c r="I989" s="140" t="str">
        <f>+Afrapportering!I970</f>
        <v/>
      </c>
      <c r="J989" s="13" t="str">
        <f>+Afrapportering!J970</f>
        <v/>
      </c>
      <c r="K989" s="32" t="str">
        <f t="shared" si="116"/>
        <v/>
      </c>
      <c r="L989" s="31" t="str">
        <f>IF(Ansøgning!J975="","",Ansøgning!J975)</f>
        <v/>
      </c>
      <c r="M989" s="134" t="str">
        <f>IF(Afrapportering!M970="","",Afrapportering!M970)</f>
        <v/>
      </c>
      <c r="N989" s="31" t="str">
        <f>IF(Ansøgning!K975="","",Ansøgning!K975)</f>
        <v/>
      </c>
      <c r="O989" s="134">
        <f>IF(Afrapportering!O970="",,Afrapportering!O970)</f>
        <v>0</v>
      </c>
      <c r="P989" s="15" t="str">
        <f>IF(Ansøgning!L975="","",Ansøgning!L975)</f>
        <v/>
      </c>
      <c r="Q989" s="15" t="str">
        <f t="shared" si="117"/>
        <v/>
      </c>
      <c r="R989" s="15"/>
      <c r="S989" s="15" t="str">
        <f>IF(Afrapportering!S970="","",Afrapportering!S970)</f>
        <v/>
      </c>
      <c r="T989" s="31" t="str">
        <f t="shared" si="118"/>
        <v/>
      </c>
      <c r="U989" s="30" t="str">
        <f>IF(Afrapportering!U970="","",Afrapportering!U970)</f>
        <v/>
      </c>
      <c r="V989" s="52" t="str">
        <f>IF(Afrapportering!V970="","",Afrapportering!V970)</f>
        <v/>
      </c>
      <c r="W989" s="30" t="str">
        <f>IF(Afrapportering!W970="","",Afrapportering!W970)</f>
        <v/>
      </c>
      <c r="X989" s="52" t="str">
        <f>IF(Afrapportering!X970="","",Afrapportering!X970)</f>
        <v/>
      </c>
      <c r="Y989" s="30" t="str">
        <f>IF(Afrapportering!Y970="","",Afrapportering!Y970)</f>
        <v/>
      </c>
      <c r="Z989" s="52" t="str">
        <f>IFERROR(MAX(IF(OR(V989="",X989=""),"",IF(AND(AND(MONTH(F989)&gt;=7,MONTH(F989)&lt;8),AND(MONTH(H989)&gt;=7,MONTH(H989)&lt;8)),(NETWORKDAYS(F989,H989,Lister!$D$7:$D$13)-V989)*T989/NETWORKDAYS(Lister!$D$19,Lister!$E$19,Lister!$D$7:$D$13),IF(AND(AND(MONTH(F989)&gt;=7,MONTH(F989)&lt;8),MONTH(H989)&gt;7),(NETWORKDAYS(F989,Lister!$E$19,Lister!$D$7:$D$13)-V989)*T989/NETWORKDAYS(Lister!$D$19,Lister!$E$19,Lister!$D$7:$D$13),IF(MONTH(F989)&gt;7,0)))),0),"")</f>
        <v/>
      </c>
      <c r="AA989" s="30" t="str">
        <f>IF(Afrapportering!AA970="","",Afrapportering!AA970)</f>
        <v/>
      </c>
      <c r="AB989" s="52" t="str">
        <f>IFERROR(MAX(IF(OR(V989="",X989=""),"",IF(AND(AND(MONTH(F989)&gt;=8,MONTH(F989)&lt;9),AND(MONTH(H989)&gt;=8,MONTH(H989)&lt;9)),(NETWORKDAYS(F989,H989,Lister!$D$7:$D$13)-X989)*T989/NETWORKDAYS(Lister!$D$20,Lister!$E$20,Lister!$D$7:$D$13),IF(AND(MONTH(F989)=7,MONTH(H989)=8),(NETWORKDAYS(Lister!$D$20,H989,Lister!$D$7:$D$13)-X989)*T989/NETWORKDAYS(Lister!$D$20,Lister!$E$20,Lister!$D$7:$D$13),IF(AND(MONTH(F989)=7,MONTH(H989)=7),0)))),0),"")</f>
        <v/>
      </c>
      <c r="AC989" s="30" t="str">
        <f>IF(Afrapportering!AC970="","",Afrapportering!AC970)</f>
        <v/>
      </c>
      <c r="AD989" s="52" t="str">
        <f t="shared" si="119"/>
        <v/>
      </c>
      <c r="AE989" s="52" t="str">
        <f t="shared" si="120"/>
        <v/>
      </c>
      <c r="AF989" s="30" t="str">
        <f t="shared" si="121"/>
        <v/>
      </c>
      <c r="AG989" s="30" t="str">
        <f t="shared" si="122"/>
        <v/>
      </c>
      <c r="AH989" s="3" t="str">
        <f t="shared" si="123"/>
        <v/>
      </c>
    </row>
    <row r="990" spans="1:34" x14ac:dyDescent="0.25">
      <c r="A990" s="13" t="str">
        <f>+Afrapportering!A971</f>
        <v/>
      </c>
      <c r="B990" s="13" t="str">
        <f>+Afrapportering!B971</f>
        <v/>
      </c>
      <c r="C990" s="13" t="str">
        <f>+Afrapportering!C971</f>
        <v/>
      </c>
      <c r="D990" s="13" t="str">
        <f>+Afrapportering!D971</f>
        <v/>
      </c>
      <c r="E990" s="14" t="str">
        <f>+Afrapportering!E971</f>
        <v/>
      </c>
      <c r="F990" s="139" t="str">
        <f>IF(Afrapportering!F971 = "", "",Afrapportering!F971)</f>
        <v/>
      </c>
      <c r="G990" s="14" t="str">
        <f>+Afrapportering!G971</f>
        <v/>
      </c>
      <c r="H990" s="139" t="str">
        <f>IF(Afrapportering!H971 = "","",Afrapportering!H971)</f>
        <v/>
      </c>
      <c r="I990" s="140" t="str">
        <f>+Afrapportering!I971</f>
        <v/>
      </c>
      <c r="J990" s="13" t="str">
        <f>+Afrapportering!J971</f>
        <v/>
      </c>
      <c r="K990" s="32" t="str">
        <f t="shared" si="116"/>
        <v/>
      </c>
      <c r="L990" s="31" t="str">
        <f>IF(Ansøgning!J976="","",Ansøgning!J976)</f>
        <v/>
      </c>
      <c r="M990" s="134" t="str">
        <f>IF(Afrapportering!M971="","",Afrapportering!M971)</f>
        <v/>
      </c>
      <c r="N990" s="31" t="str">
        <f>IF(Ansøgning!K976="","",Ansøgning!K976)</f>
        <v/>
      </c>
      <c r="O990" s="134">
        <f>IF(Afrapportering!O971="",,Afrapportering!O971)</f>
        <v>0</v>
      </c>
      <c r="P990" s="15" t="str">
        <f>IF(Ansøgning!L976="","",Ansøgning!L976)</f>
        <v/>
      </c>
      <c r="Q990" s="15" t="str">
        <f t="shared" si="117"/>
        <v/>
      </c>
      <c r="R990" s="15"/>
      <c r="S990" s="15" t="str">
        <f>IF(Afrapportering!S971="","",Afrapportering!S971)</f>
        <v/>
      </c>
      <c r="T990" s="31" t="str">
        <f t="shared" si="118"/>
        <v/>
      </c>
      <c r="U990" s="30" t="str">
        <f>IF(Afrapportering!U971="","",Afrapportering!U971)</f>
        <v/>
      </c>
      <c r="V990" s="52" t="str">
        <f>IF(Afrapportering!V971="","",Afrapportering!V971)</f>
        <v/>
      </c>
      <c r="W990" s="30" t="str">
        <f>IF(Afrapportering!W971="","",Afrapportering!W971)</f>
        <v/>
      </c>
      <c r="X990" s="52" t="str">
        <f>IF(Afrapportering!X971="","",Afrapportering!X971)</f>
        <v/>
      </c>
      <c r="Y990" s="30" t="str">
        <f>IF(Afrapportering!Y971="","",Afrapportering!Y971)</f>
        <v/>
      </c>
      <c r="Z990" s="52" t="str">
        <f>IFERROR(MAX(IF(OR(V990="",X990=""),"",IF(AND(AND(MONTH(F990)&gt;=7,MONTH(F990)&lt;8),AND(MONTH(H990)&gt;=7,MONTH(H990)&lt;8)),(NETWORKDAYS(F990,H990,Lister!$D$7:$D$13)-V990)*T990/NETWORKDAYS(Lister!$D$19,Lister!$E$19,Lister!$D$7:$D$13),IF(AND(AND(MONTH(F990)&gt;=7,MONTH(F990)&lt;8),MONTH(H990)&gt;7),(NETWORKDAYS(F990,Lister!$E$19,Lister!$D$7:$D$13)-V990)*T990/NETWORKDAYS(Lister!$D$19,Lister!$E$19,Lister!$D$7:$D$13),IF(MONTH(F990)&gt;7,0)))),0),"")</f>
        <v/>
      </c>
      <c r="AA990" s="30" t="str">
        <f>IF(Afrapportering!AA971="","",Afrapportering!AA971)</f>
        <v/>
      </c>
      <c r="AB990" s="52" t="str">
        <f>IFERROR(MAX(IF(OR(V990="",X990=""),"",IF(AND(AND(MONTH(F990)&gt;=8,MONTH(F990)&lt;9),AND(MONTH(H990)&gt;=8,MONTH(H990)&lt;9)),(NETWORKDAYS(F990,H990,Lister!$D$7:$D$13)-X990)*T990/NETWORKDAYS(Lister!$D$20,Lister!$E$20,Lister!$D$7:$D$13),IF(AND(MONTH(F990)=7,MONTH(H990)=8),(NETWORKDAYS(Lister!$D$20,H990,Lister!$D$7:$D$13)-X990)*T990/NETWORKDAYS(Lister!$D$20,Lister!$E$20,Lister!$D$7:$D$13),IF(AND(MONTH(F990)=7,MONTH(H990)=7),0)))),0),"")</f>
        <v/>
      </c>
      <c r="AC990" s="30" t="str">
        <f>IF(Afrapportering!AC971="","",Afrapportering!AC971)</f>
        <v/>
      </c>
      <c r="AD990" s="52" t="str">
        <f t="shared" si="119"/>
        <v/>
      </c>
      <c r="AE990" s="52" t="str">
        <f t="shared" si="120"/>
        <v/>
      </c>
      <c r="AF990" s="30" t="str">
        <f t="shared" si="121"/>
        <v/>
      </c>
      <c r="AG990" s="30" t="str">
        <f t="shared" si="122"/>
        <v/>
      </c>
      <c r="AH990" s="3" t="str">
        <f t="shared" si="123"/>
        <v/>
      </c>
    </row>
    <row r="991" spans="1:34" x14ac:dyDescent="0.25">
      <c r="A991" s="13" t="str">
        <f>+Afrapportering!A972</f>
        <v/>
      </c>
      <c r="B991" s="13" t="str">
        <f>+Afrapportering!B972</f>
        <v/>
      </c>
      <c r="C991" s="13" t="str">
        <f>+Afrapportering!C972</f>
        <v/>
      </c>
      <c r="D991" s="13" t="str">
        <f>+Afrapportering!D972</f>
        <v/>
      </c>
      <c r="E991" s="14" t="str">
        <f>+Afrapportering!E972</f>
        <v/>
      </c>
      <c r="F991" s="139" t="str">
        <f>IF(Afrapportering!F972 = "", "",Afrapportering!F972)</f>
        <v/>
      </c>
      <c r="G991" s="14" t="str">
        <f>+Afrapportering!G972</f>
        <v/>
      </c>
      <c r="H991" s="139" t="str">
        <f>IF(Afrapportering!H972 = "","",Afrapportering!H972)</f>
        <v/>
      </c>
      <c r="I991" s="140" t="str">
        <f>+Afrapportering!I972</f>
        <v/>
      </c>
      <c r="J991" s="13" t="str">
        <f>+Afrapportering!J972</f>
        <v/>
      </c>
      <c r="K991" s="32" t="str">
        <f t="shared" si="116"/>
        <v/>
      </c>
      <c r="L991" s="31" t="str">
        <f>IF(Ansøgning!J977="","",Ansøgning!J977)</f>
        <v/>
      </c>
      <c r="M991" s="134" t="str">
        <f>IF(Afrapportering!M972="","",Afrapportering!M972)</f>
        <v/>
      </c>
      <c r="N991" s="31" t="str">
        <f>IF(Ansøgning!K977="","",Ansøgning!K977)</f>
        <v/>
      </c>
      <c r="O991" s="134">
        <f>IF(Afrapportering!O972="",,Afrapportering!O972)</f>
        <v>0</v>
      </c>
      <c r="P991" s="15" t="str">
        <f>IF(Ansøgning!L977="","",Ansøgning!L977)</f>
        <v/>
      </c>
      <c r="Q991" s="15" t="str">
        <f t="shared" si="117"/>
        <v/>
      </c>
      <c r="R991" s="15"/>
      <c r="S991" s="15" t="str">
        <f>IF(Afrapportering!S972="","",Afrapportering!S972)</f>
        <v/>
      </c>
      <c r="T991" s="31" t="str">
        <f t="shared" si="118"/>
        <v/>
      </c>
      <c r="U991" s="30" t="str">
        <f>IF(Afrapportering!U972="","",Afrapportering!U972)</f>
        <v/>
      </c>
      <c r="V991" s="52" t="str">
        <f>IF(Afrapportering!V972="","",Afrapportering!V972)</f>
        <v/>
      </c>
      <c r="W991" s="30" t="str">
        <f>IF(Afrapportering!W972="","",Afrapportering!W972)</f>
        <v/>
      </c>
      <c r="X991" s="52" t="str">
        <f>IF(Afrapportering!X972="","",Afrapportering!X972)</f>
        <v/>
      </c>
      <c r="Y991" s="30" t="str">
        <f>IF(Afrapportering!Y972="","",Afrapportering!Y972)</f>
        <v/>
      </c>
      <c r="Z991" s="52" t="str">
        <f>IFERROR(MAX(IF(OR(V991="",X991=""),"",IF(AND(AND(MONTH(F991)&gt;=7,MONTH(F991)&lt;8),AND(MONTH(H991)&gt;=7,MONTH(H991)&lt;8)),(NETWORKDAYS(F991,H991,Lister!$D$7:$D$13)-V991)*T991/NETWORKDAYS(Lister!$D$19,Lister!$E$19,Lister!$D$7:$D$13),IF(AND(AND(MONTH(F991)&gt;=7,MONTH(F991)&lt;8),MONTH(H991)&gt;7),(NETWORKDAYS(F991,Lister!$E$19,Lister!$D$7:$D$13)-V991)*T991/NETWORKDAYS(Lister!$D$19,Lister!$E$19,Lister!$D$7:$D$13),IF(MONTH(F991)&gt;7,0)))),0),"")</f>
        <v/>
      </c>
      <c r="AA991" s="30" t="str">
        <f>IF(Afrapportering!AA972="","",Afrapportering!AA972)</f>
        <v/>
      </c>
      <c r="AB991" s="52" t="str">
        <f>IFERROR(MAX(IF(OR(V991="",X991=""),"",IF(AND(AND(MONTH(F991)&gt;=8,MONTH(F991)&lt;9),AND(MONTH(H991)&gt;=8,MONTH(H991)&lt;9)),(NETWORKDAYS(F991,H991,Lister!$D$7:$D$13)-X991)*T991/NETWORKDAYS(Lister!$D$20,Lister!$E$20,Lister!$D$7:$D$13),IF(AND(MONTH(F991)=7,MONTH(H991)=8),(NETWORKDAYS(Lister!$D$20,H991,Lister!$D$7:$D$13)-X991)*T991/NETWORKDAYS(Lister!$D$20,Lister!$E$20,Lister!$D$7:$D$13),IF(AND(MONTH(F991)=7,MONTH(H991)=7),0)))),0),"")</f>
        <v/>
      </c>
      <c r="AC991" s="30" t="str">
        <f>IF(Afrapportering!AC972="","",Afrapportering!AC972)</f>
        <v/>
      </c>
      <c r="AD991" s="52" t="str">
        <f t="shared" si="119"/>
        <v/>
      </c>
      <c r="AE991" s="52" t="str">
        <f t="shared" si="120"/>
        <v/>
      </c>
      <c r="AF991" s="30" t="str">
        <f t="shared" si="121"/>
        <v/>
      </c>
      <c r="AG991" s="30" t="str">
        <f t="shared" si="122"/>
        <v/>
      </c>
      <c r="AH991" s="3" t="str">
        <f t="shared" si="123"/>
        <v/>
      </c>
    </row>
    <row r="992" spans="1:34" x14ac:dyDescent="0.25">
      <c r="A992" s="13" t="str">
        <f>+Afrapportering!A973</f>
        <v/>
      </c>
      <c r="B992" s="13" t="str">
        <f>+Afrapportering!B973</f>
        <v/>
      </c>
      <c r="C992" s="13" t="str">
        <f>+Afrapportering!C973</f>
        <v/>
      </c>
      <c r="D992" s="13" t="str">
        <f>+Afrapportering!D973</f>
        <v/>
      </c>
      <c r="E992" s="14" t="str">
        <f>+Afrapportering!E973</f>
        <v/>
      </c>
      <c r="F992" s="139" t="str">
        <f>IF(Afrapportering!F973 = "", "",Afrapportering!F973)</f>
        <v/>
      </c>
      <c r="G992" s="14" t="str">
        <f>+Afrapportering!G973</f>
        <v/>
      </c>
      <c r="H992" s="139" t="str">
        <f>IF(Afrapportering!H973 = "","",Afrapportering!H973)</f>
        <v/>
      </c>
      <c r="I992" s="140" t="str">
        <f>+Afrapportering!I973</f>
        <v/>
      </c>
      <c r="J992" s="13" t="str">
        <f>+Afrapportering!J973</f>
        <v/>
      </c>
      <c r="K992" s="32" t="str">
        <f t="shared" si="116"/>
        <v/>
      </c>
      <c r="L992" s="31" t="str">
        <f>IF(Ansøgning!J978="","",Ansøgning!J978)</f>
        <v/>
      </c>
      <c r="M992" s="134" t="str">
        <f>IF(Afrapportering!M973="","",Afrapportering!M973)</f>
        <v/>
      </c>
      <c r="N992" s="31" t="str">
        <f>IF(Ansøgning!K978="","",Ansøgning!K978)</f>
        <v/>
      </c>
      <c r="O992" s="134">
        <f>IF(Afrapportering!O973="",,Afrapportering!O973)</f>
        <v>0</v>
      </c>
      <c r="P992" s="15" t="str">
        <f>IF(Ansøgning!L978="","",Ansøgning!L978)</f>
        <v/>
      </c>
      <c r="Q992" s="15" t="str">
        <f t="shared" si="117"/>
        <v/>
      </c>
      <c r="R992" s="15"/>
      <c r="S992" s="15" t="str">
        <f>IF(Afrapportering!S973="","",Afrapportering!S973)</f>
        <v/>
      </c>
      <c r="T992" s="31" t="str">
        <f t="shared" si="118"/>
        <v/>
      </c>
      <c r="U992" s="30" t="str">
        <f>IF(Afrapportering!U973="","",Afrapportering!U973)</f>
        <v/>
      </c>
      <c r="V992" s="52" t="str">
        <f>IF(Afrapportering!V973="","",Afrapportering!V973)</f>
        <v/>
      </c>
      <c r="W992" s="30" t="str">
        <f>IF(Afrapportering!W973="","",Afrapportering!W973)</f>
        <v/>
      </c>
      <c r="X992" s="52" t="str">
        <f>IF(Afrapportering!X973="","",Afrapportering!X973)</f>
        <v/>
      </c>
      <c r="Y992" s="30" t="str">
        <f>IF(Afrapportering!Y973="","",Afrapportering!Y973)</f>
        <v/>
      </c>
      <c r="Z992" s="52" t="str">
        <f>IFERROR(MAX(IF(OR(V992="",X992=""),"",IF(AND(AND(MONTH(F992)&gt;=7,MONTH(F992)&lt;8),AND(MONTH(H992)&gt;=7,MONTH(H992)&lt;8)),(NETWORKDAYS(F992,H992,Lister!$D$7:$D$13)-V992)*T992/NETWORKDAYS(Lister!$D$19,Lister!$E$19,Lister!$D$7:$D$13),IF(AND(AND(MONTH(F992)&gt;=7,MONTH(F992)&lt;8),MONTH(H992)&gt;7),(NETWORKDAYS(F992,Lister!$E$19,Lister!$D$7:$D$13)-V992)*T992/NETWORKDAYS(Lister!$D$19,Lister!$E$19,Lister!$D$7:$D$13),IF(MONTH(F992)&gt;7,0)))),0),"")</f>
        <v/>
      </c>
      <c r="AA992" s="30" t="str">
        <f>IF(Afrapportering!AA973="","",Afrapportering!AA973)</f>
        <v/>
      </c>
      <c r="AB992" s="52" t="str">
        <f>IFERROR(MAX(IF(OR(V992="",X992=""),"",IF(AND(AND(MONTH(F992)&gt;=8,MONTH(F992)&lt;9),AND(MONTH(H992)&gt;=8,MONTH(H992)&lt;9)),(NETWORKDAYS(F992,H992,Lister!$D$7:$D$13)-X992)*T992/NETWORKDAYS(Lister!$D$20,Lister!$E$20,Lister!$D$7:$D$13),IF(AND(MONTH(F992)=7,MONTH(H992)=8),(NETWORKDAYS(Lister!$D$20,H992,Lister!$D$7:$D$13)-X992)*T992/NETWORKDAYS(Lister!$D$20,Lister!$E$20,Lister!$D$7:$D$13),IF(AND(MONTH(F992)=7,MONTH(H992)=7),0)))),0),"")</f>
        <v/>
      </c>
      <c r="AC992" s="30" t="str">
        <f>IF(Afrapportering!AC973="","",Afrapportering!AC973)</f>
        <v/>
      </c>
      <c r="AD992" s="52" t="str">
        <f t="shared" si="119"/>
        <v/>
      </c>
      <c r="AE992" s="52" t="str">
        <f t="shared" si="120"/>
        <v/>
      </c>
      <c r="AF992" s="30" t="str">
        <f t="shared" si="121"/>
        <v/>
      </c>
      <c r="AG992" s="30" t="str">
        <f t="shared" si="122"/>
        <v/>
      </c>
      <c r="AH992" s="3" t="str">
        <f t="shared" si="123"/>
        <v/>
      </c>
    </row>
    <row r="993" spans="1:34" x14ac:dyDescent="0.25">
      <c r="A993" s="13" t="str">
        <f>+Afrapportering!A974</f>
        <v/>
      </c>
      <c r="B993" s="13" t="str">
        <f>+Afrapportering!B974</f>
        <v/>
      </c>
      <c r="C993" s="13" t="str">
        <f>+Afrapportering!C974</f>
        <v/>
      </c>
      <c r="D993" s="13" t="str">
        <f>+Afrapportering!D974</f>
        <v/>
      </c>
      <c r="E993" s="14" t="str">
        <f>+Afrapportering!E974</f>
        <v/>
      </c>
      <c r="F993" s="139" t="str">
        <f>IF(Afrapportering!F974 = "", "",Afrapportering!F974)</f>
        <v/>
      </c>
      <c r="G993" s="14" t="str">
        <f>+Afrapportering!G974</f>
        <v/>
      </c>
      <c r="H993" s="139" t="str">
        <f>IF(Afrapportering!H974 = "","",Afrapportering!H974)</f>
        <v/>
      </c>
      <c r="I993" s="140" t="str">
        <f>+Afrapportering!I974</f>
        <v/>
      </c>
      <c r="J993" s="13" t="str">
        <f>+Afrapportering!J974</f>
        <v/>
      </c>
      <c r="K993" s="32" t="str">
        <f t="shared" si="116"/>
        <v/>
      </c>
      <c r="L993" s="31" t="str">
        <f>IF(Ansøgning!J979="","",Ansøgning!J979)</f>
        <v/>
      </c>
      <c r="M993" s="134" t="str">
        <f>IF(Afrapportering!M974="","",Afrapportering!M974)</f>
        <v/>
      </c>
      <c r="N993" s="31" t="str">
        <f>IF(Ansøgning!K979="","",Ansøgning!K979)</f>
        <v/>
      </c>
      <c r="O993" s="134">
        <f>IF(Afrapportering!O974="",,Afrapportering!O974)</f>
        <v>0</v>
      </c>
      <c r="P993" s="15" t="str">
        <f>IF(Ansøgning!L979="","",Ansøgning!L979)</f>
        <v/>
      </c>
      <c r="Q993" s="15" t="str">
        <f t="shared" si="117"/>
        <v/>
      </c>
      <c r="R993" s="15"/>
      <c r="S993" s="15" t="str">
        <f>IF(Afrapportering!S974="","",Afrapportering!S974)</f>
        <v/>
      </c>
      <c r="T993" s="31" t="str">
        <f t="shared" si="118"/>
        <v/>
      </c>
      <c r="U993" s="30" t="str">
        <f>IF(Afrapportering!U974="","",Afrapportering!U974)</f>
        <v/>
      </c>
      <c r="V993" s="52" t="str">
        <f>IF(Afrapportering!V974="","",Afrapportering!V974)</f>
        <v/>
      </c>
      <c r="W993" s="30" t="str">
        <f>IF(Afrapportering!W974="","",Afrapportering!W974)</f>
        <v/>
      </c>
      <c r="X993" s="52" t="str">
        <f>IF(Afrapportering!X974="","",Afrapportering!X974)</f>
        <v/>
      </c>
      <c r="Y993" s="30" t="str">
        <f>IF(Afrapportering!Y974="","",Afrapportering!Y974)</f>
        <v/>
      </c>
      <c r="Z993" s="52" t="str">
        <f>IFERROR(MAX(IF(OR(V993="",X993=""),"",IF(AND(AND(MONTH(F993)&gt;=7,MONTH(F993)&lt;8),AND(MONTH(H993)&gt;=7,MONTH(H993)&lt;8)),(NETWORKDAYS(F993,H993,Lister!$D$7:$D$13)-V993)*T993/NETWORKDAYS(Lister!$D$19,Lister!$E$19,Lister!$D$7:$D$13),IF(AND(AND(MONTH(F993)&gt;=7,MONTH(F993)&lt;8),MONTH(H993)&gt;7),(NETWORKDAYS(F993,Lister!$E$19,Lister!$D$7:$D$13)-V993)*T993/NETWORKDAYS(Lister!$D$19,Lister!$E$19,Lister!$D$7:$D$13),IF(MONTH(F993)&gt;7,0)))),0),"")</f>
        <v/>
      </c>
      <c r="AA993" s="30" t="str">
        <f>IF(Afrapportering!AA974="","",Afrapportering!AA974)</f>
        <v/>
      </c>
      <c r="AB993" s="52" t="str">
        <f>IFERROR(MAX(IF(OR(V993="",X993=""),"",IF(AND(AND(MONTH(F993)&gt;=8,MONTH(F993)&lt;9),AND(MONTH(H993)&gt;=8,MONTH(H993)&lt;9)),(NETWORKDAYS(F993,H993,Lister!$D$7:$D$13)-X993)*T993/NETWORKDAYS(Lister!$D$20,Lister!$E$20,Lister!$D$7:$D$13),IF(AND(MONTH(F993)=7,MONTH(H993)=8),(NETWORKDAYS(Lister!$D$20,H993,Lister!$D$7:$D$13)-X993)*T993/NETWORKDAYS(Lister!$D$20,Lister!$E$20,Lister!$D$7:$D$13),IF(AND(MONTH(F993)=7,MONTH(H993)=7),0)))),0),"")</f>
        <v/>
      </c>
      <c r="AC993" s="30" t="str">
        <f>IF(Afrapportering!AC974="","",Afrapportering!AC974)</f>
        <v/>
      </c>
      <c r="AD993" s="52" t="str">
        <f t="shared" si="119"/>
        <v/>
      </c>
      <c r="AE993" s="52" t="str">
        <f t="shared" si="120"/>
        <v/>
      </c>
      <c r="AF993" s="30" t="str">
        <f t="shared" si="121"/>
        <v/>
      </c>
      <c r="AG993" s="30" t="str">
        <f t="shared" si="122"/>
        <v/>
      </c>
      <c r="AH993" s="3" t="str">
        <f t="shared" si="123"/>
        <v/>
      </c>
    </row>
    <row r="994" spans="1:34" x14ac:dyDescent="0.25">
      <c r="A994" s="13" t="str">
        <f>+Afrapportering!A975</f>
        <v/>
      </c>
      <c r="B994" s="13" t="str">
        <f>+Afrapportering!B975</f>
        <v/>
      </c>
      <c r="C994" s="13" t="str">
        <f>+Afrapportering!C975</f>
        <v/>
      </c>
      <c r="D994" s="13" t="str">
        <f>+Afrapportering!D975</f>
        <v/>
      </c>
      <c r="E994" s="14" t="str">
        <f>+Afrapportering!E975</f>
        <v/>
      </c>
      <c r="F994" s="139" t="str">
        <f>IF(Afrapportering!F975 = "", "",Afrapportering!F975)</f>
        <v/>
      </c>
      <c r="G994" s="14" t="str">
        <f>+Afrapportering!G975</f>
        <v/>
      </c>
      <c r="H994" s="139" t="str">
        <f>IF(Afrapportering!H975 = "","",Afrapportering!H975)</f>
        <v/>
      </c>
      <c r="I994" s="140" t="str">
        <f>+Afrapportering!I975</f>
        <v/>
      </c>
      <c r="J994" s="13" t="str">
        <f>+Afrapportering!J975</f>
        <v/>
      </c>
      <c r="K994" s="32" t="str">
        <f t="shared" si="116"/>
        <v/>
      </c>
      <c r="L994" s="31" t="str">
        <f>IF(Ansøgning!J980="","",Ansøgning!J980)</f>
        <v/>
      </c>
      <c r="M994" s="134" t="str">
        <f>IF(Afrapportering!M975="","",Afrapportering!M975)</f>
        <v/>
      </c>
      <c r="N994" s="31" t="str">
        <f>IF(Ansøgning!K980="","",Ansøgning!K980)</f>
        <v/>
      </c>
      <c r="O994" s="134">
        <f>IF(Afrapportering!O975="",,Afrapportering!O975)</f>
        <v>0</v>
      </c>
      <c r="P994" s="15" t="str">
        <f>IF(Ansøgning!L980="","",Ansøgning!L980)</f>
        <v/>
      </c>
      <c r="Q994" s="15" t="str">
        <f t="shared" si="117"/>
        <v/>
      </c>
      <c r="R994" s="15"/>
      <c r="S994" s="15" t="str">
        <f>IF(Afrapportering!S975="","",Afrapportering!S975)</f>
        <v/>
      </c>
      <c r="T994" s="31" t="str">
        <f t="shared" si="118"/>
        <v/>
      </c>
      <c r="U994" s="30" t="str">
        <f>IF(Afrapportering!U975="","",Afrapportering!U975)</f>
        <v/>
      </c>
      <c r="V994" s="52" t="str">
        <f>IF(Afrapportering!V975="","",Afrapportering!V975)</f>
        <v/>
      </c>
      <c r="W994" s="30" t="str">
        <f>IF(Afrapportering!W975="","",Afrapportering!W975)</f>
        <v/>
      </c>
      <c r="X994" s="52" t="str">
        <f>IF(Afrapportering!X975="","",Afrapportering!X975)</f>
        <v/>
      </c>
      <c r="Y994" s="30" t="str">
        <f>IF(Afrapportering!Y975="","",Afrapportering!Y975)</f>
        <v/>
      </c>
      <c r="Z994" s="52" t="str">
        <f>IFERROR(MAX(IF(OR(V994="",X994=""),"",IF(AND(AND(MONTH(F994)&gt;=7,MONTH(F994)&lt;8),AND(MONTH(H994)&gt;=7,MONTH(H994)&lt;8)),(NETWORKDAYS(F994,H994,Lister!$D$7:$D$13)-V994)*T994/NETWORKDAYS(Lister!$D$19,Lister!$E$19,Lister!$D$7:$D$13),IF(AND(AND(MONTH(F994)&gt;=7,MONTH(F994)&lt;8),MONTH(H994)&gt;7),(NETWORKDAYS(F994,Lister!$E$19,Lister!$D$7:$D$13)-V994)*T994/NETWORKDAYS(Lister!$D$19,Lister!$E$19,Lister!$D$7:$D$13),IF(MONTH(F994)&gt;7,0)))),0),"")</f>
        <v/>
      </c>
      <c r="AA994" s="30" t="str">
        <f>IF(Afrapportering!AA975="","",Afrapportering!AA975)</f>
        <v/>
      </c>
      <c r="AB994" s="52" t="str">
        <f>IFERROR(MAX(IF(OR(V994="",X994=""),"",IF(AND(AND(MONTH(F994)&gt;=8,MONTH(F994)&lt;9),AND(MONTH(H994)&gt;=8,MONTH(H994)&lt;9)),(NETWORKDAYS(F994,H994,Lister!$D$7:$D$13)-X994)*T994/NETWORKDAYS(Lister!$D$20,Lister!$E$20,Lister!$D$7:$D$13),IF(AND(MONTH(F994)=7,MONTH(H994)=8),(NETWORKDAYS(Lister!$D$20,H994,Lister!$D$7:$D$13)-X994)*T994/NETWORKDAYS(Lister!$D$20,Lister!$E$20,Lister!$D$7:$D$13),IF(AND(MONTH(F994)=7,MONTH(H994)=7),0)))),0),"")</f>
        <v/>
      </c>
      <c r="AC994" s="30" t="str">
        <f>IF(Afrapportering!AC975="","",Afrapportering!AC975)</f>
        <v/>
      </c>
      <c r="AD994" s="52" t="str">
        <f t="shared" si="119"/>
        <v/>
      </c>
      <c r="AE994" s="52" t="str">
        <f t="shared" si="120"/>
        <v/>
      </c>
      <c r="AF994" s="30" t="str">
        <f t="shared" si="121"/>
        <v/>
      </c>
      <c r="AG994" s="30" t="str">
        <f t="shared" si="122"/>
        <v/>
      </c>
      <c r="AH994" s="3" t="str">
        <f t="shared" si="123"/>
        <v/>
      </c>
    </row>
    <row r="995" spans="1:34" x14ac:dyDescent="0.25">
      <c r="A995" s="13" t="str">
        <f>+Afrapportering!A976</f>
        <v/>
      </c>
      <c r="B995" s="13" t="str">
        <f>+Afrapportering!B976</f>
        <v/>
      </c>
      <c r="C995" s="13" t="str">
        <f>+Afrapportering!C976</f>
        <v/>
      </c>
      <c r="D995" s="13" t="str">
        <f>+Afrapportering!D976</f>
        <v/>
      </c>
      <c r="E995" s="14" t="str">
        <f>+Afrapportering!E976</f>
        <v/>
      </c>
      <c r="F995" s="139" t="str">
        <f>IF(Afrapportering!F976 = "", "",Afrapportering!F976)</f>
        <v/>
      </c>
      <c r="G995" s="14" t="str">
        <f>+Afrapportering!G976</f>
        <v/>
      </c>
      <c r="H995" s="139" t="str">
        <f>IF(Afrapportering!H976 = "","",Afrapportering!H976)</f>
        <v/>
      </c>
      <c r="I995" s="140" t="str">
        <f>+Afrapportering!I976</f>
        <v/>
      </c>
      <c r="J995" s="13" t="str">
        <f>+Afrapportering!J976</f>
        <v/>
      </c>
      <c r="K995" s="32" t="str">
        <f t="shared" ref="K995:K1058" si="124">IF(J995="","",IF(J995="Funktionær",0.75,IF(J995="Ikke-funktionær",0.9,IF(J995="Elev/lærling",0.9))))</f>
        <v/>
      </c>
      <c r="L995" s="31" t="str">
        <f>IF(Ansøgning!J981="","",Ansøgning!J981)</f>
        <v/>
      </c>
      <c r="M995" s="134" t="str">
        <f>IF(Afrapportering!M976="","",Afrapportering!M976)</f>
        <v/>
      </c>
      <c r="N995" s="31" t="str">
        <f>IF(Ansøgning!K981="","",Ansøgning!K981)</f>
        <v/>
      </c>
      <c r="O995" s="134">
        <f>IF(Afrapportering!O976="",,Afrapportering!O976)</f>
        <v>0</v>
      </c>
      <c r="P995" s="15" t="str">
        <f>IF(Ansøgning!L981="","",Ansøgning!L981)</f>
        <v/>
      </c>
      <c r="Q995" s="15" t="str">
        <f t="shared" ref="Q995:Q1058" si="125">IFERROR(MAX(IF(M995="","",IF(ISNUMBER(R995),IF(OR(R995&gt;M995*1.1,R995&lt;M995*0.9),R995,M995),M995)-O995),0),"")</f>
        <v/>
      </c>
      <c r="R995" s="15"/>
      <c r="S995" s="15" t="str">
        <f>IF(Afrapportering!S976="","",Afrapportering!S976)</f>
        <v/>
      </c>
      <c r="T995" s="31" t="str">
        <f t="shared" ref="T995:T1058" si="126">IF(B995="","",IF(Q995*K995&gt;30000*IF(S995&gt;37,37,S995)/37,30000*IF(S995&gt;37,37,S995)/37,Q995*K995))</f>
        <v/>
      </c>
      <c r="U995" s="30" t="str">
        <f>IF(Afrapportering!U976="","",Afrapportering!U976)</f>
        <v/>
      </c>
      <c r="V995" s="52" t="str">
        <f>IF(Afrapportering!V976="","",Afrapportering!V976)</f>
        <v/>
      </c>
      <c r="W995" s="30" t="str">
        <f>IF(Afrapportering!W976="","",Afrapportering!W976)</f>
        <v/>
      </c>
      <c r="X995" s="52" t="str">
        <f>IF(Afrapportering!X976="","",Afrapportering!X976)</f>
        <v/>
      </c>
      <c r="Y995" s="30" t="str">
        <f>IF(Afrapportering!Y976="","",Afrapportering!Y976)</f>
        <v/>
      </c>
      <c r="Z995" s="52" t="str">
        <f>IFERROR(MAX(IF(OR(V995="",X995=""),"",IF(AND(AND(MONTH(F995)&gt;=7,MONTH(F995)&lt;8),AND(MONTH(H995)&gt;=7,MONTH(H995)&lt;8)),(NETWORKDAYS(F995,H995,Lister!$D$7:$D$13)-V995)*T995/NETWORKDAYS(Lister!$D$19,Lister!$E$19,Lister!$D$7:$D$13),IF(AND(AND(MONTH(F995)&gt;=7,MONTH(F995)&lt;8),MONTH(H995)&gt;7),(NETWORKDAYS(F995,Lister!$E$19,Lister!$D$7:$D$13)-V995)*T995/NETWORKDAYS(Lister!$D$19,Lister!$E$19,Lister!$D$7:$D$13),IF(MONTH(F995)&gt;7,0)))),0),"")</f>
        <v/>
      </c>
      <c r="AA995" s="30" t="str">
        <f>IF(Afrapportering!AA976="","",Afrapportering!AA976)</f>
        <v/>
      </c>
      <c r="AB995" s="52" t="str">
        <f>IFERROR(MAX(IF(OR(V995="",X995=""),"",IF(AND(AND(MONTH(F995)&gt;=8,MONTH(F995)&lt;9),AND(MONTH(H995)&gt;=8,MONTH(H995)&lt;9)),(NETWORKDAYS(F995,H995,Lister!$D$7:$D$13)-X995)*T995/NETWORKDAYS(Lister!$D$20,Lister!$E$20,Lister!$D$7:$D$13),IF(AND(MONTH(F995)=7,MONTH(H995)=8),(NETWORKDAYS(Lister!$D$20,H995,Lister!$D$7:$D$13)-X995)*T995/NETWORKDAYS(Lister!$D$20,Lister!$E$20,Lister!$D$7:$D$13),IF(AND(MONTH(F995)=7,MONTH(H995)=7),0)))),0),"")</f>
        <v/>
      </c>
      <c r="AC995" s="30" t="str">
        <f>IF(Afrapportering!AC976="","",Afrapportering!AC976)</f>
        <v/>
      </c>
      <c r="AD995" s="52" t="str">
        <f t="shared" ref="AD995:AD1058" si="127">IFERROR(Z995+AB995,"")</f>
        <v/>
      </c>
      <c r="AE995" s="52" t="str">
        <f t="shared" ref="AE995:AE1058" si="128">IFERROR(21/31*T995,"")</f>
        <v/>
      </c>
      <c r="AF995" s="30" t="str">
        <f t="shared" ref="AF995:AF1058" si="129">IFERROR(MAX(IF(AND(ISNUMBER(Z995),ISNUMBER(AB995)),IF(AD995-AE995&gt;T995,T995,AD995-AE995),""),0),"")</f>
        <v/>
      </c>
      <c r="AG995" s="30" t="str">
        <f t="shared" ref="AG995:AG1058" si="130">IF(AF995="","",AF995-AC995)</f>
        <v/>
      </c>
      <c r="AH995" s="3" t="str">
        <f t="shared" ref="AH995:AH1058" si="131">IF(AF995="","",AF995-AC995)</f>
        <v/>
      </c>
    </row>
    <row r="996" spans="1:34" x14ac:dyDescent="0.25">
      <c r="A996" s="13" t="str">
        <f>+Afrapportering!A977</f>
        <v/>
      </c>
      <c r="B996" s="13" t="str">
        <f>+Afrapportering!B977</f>
        <v/>
      </c>
      <c r="C996" s="13" t="str">
        <f>+Afrapportering!C977</f>
        <v/>
      </c>
      <c r="D996" s="13" t="str">
        <f>+Afrapportering!D977</f>
        <v/>
      </c>
      <c r="E996" s="14" t="str">
        <f>+Afrapportering!E977</f>
        <v/>
      </c>
      <c r="F996" s="139" t="str">
        <f>IF(Afrapportering!F977 = "", "",Afrapportering!F977)</f>
        <v/>
      </c>
      <c r="G996" s="14" t="str">
        <f>+Afrapportering!G977</f>
        <v/>
      </c>
      <c r="H996" s="139" t="str">
        <f>IF(Afrapportering!H977 = "","",Afrapportering!H977)</f>
        <v/>
      </c>
      <c r="I996" s="140" t="str">
        <f>+Afrapportering!I977</f>
        <v/>
      </c>
      <c r="J996" s="13" t="str">
        <f>+Afrapportering!J977</f>
        <v/>
      </c>
      <c r="K996" s="32" t="str">
        <f t="shared" si="124"/>
        <v/>
      </c>
      <c r="L996" s="31" t="str">
        <f>IF(Ansøgning!J982="","",Ansøgning!J982)</f>
        <v/>
      </c>
      <c r="M996" s="134" t="str">
        <f>IF(Afrapportering!M977="","",Afrapportering!M977)</f>
        <v/>
      </c>
      <c r="N996" s="31" t="str">
        <f>IF(Ansøgning!K982="","",Ansøgning!K982)</f>
        <v/>
      </c>
      <c r="O996" s="134">
        <f>IF(Afrapportering!O977="",,Afrapportering!O977)</f>
        <v>0</v>
      </c>
      <c r="P996" s="15" t="str">
        <f>IF(Ansøgning!L982="","",Ansøgning!L982)</f>
        <v/>
      </c>
      <c r="Q996" s="15" t="str">
        <f t="shared" si="125"/>
        <v/>
      </c>
      <c r="R996" s="15"/>
      <c r="S996" s="15" t="str">
        <f>IF(Afrapportering!S977="","",Afrapportering!S977)</f>
        <v/>
      </c>
      <c r="T996" s="31" t="str">
        <f t="shared" si="126"/>
        <v/>
      </c>
      <c r="U996" s="30" t="str">
        <f>IF(Afrapportering!U977="","",Afrapportering!U977)</f>
        <v/>
      </c>
      <c r="V996" s="52" t="str">
        <f>IF(Afrapportering!V977="","",Afrapportering!V977)</f>
        <v/>
      </c>
      <c r="W996" s="30" t="str">
        <f>IF(Afrapportering!W977="","",Afrapportering!W977)</f>
        <v/>
      </c>
      <c r="X996" s="52" t="str">
        <f>IF(Afrapportering!X977="","",Afrapportering!X977)</f>
        <v/>
      </c>
      <c r="Y996" s="30" t="str">
        <f>IF(Afrapportering!Y977="","",Afrapportering!Y977)</f>
        <v/>
      </c>
      <c r="Z996" s="52" t="str">
        <f>IFERROR(MAX(IF(OR(V996="",X996=""),"",IF(AND(AND(MONTH(F996)&gt;=7,MONTH(F996)&lt;8),AND(MONTH(H996)&gt;=7,MONTH(H996)&lt;8)),(NETWORKDAYS(F996,H996,Lister!$D$7:$D$13)-V996)*T996/NETWORKDAYS(Lister!$D$19,Lister!$E$19,Lister!$D$7:$D$13),IF(AND(AND(MONTH(F996)&gt;=7,MONTH(F996)&lt;8),MONTH(H996)&gt;7),(NETWORKDAYS(F996,Lister!$E$19,Lister!$D$7:$D$13)-V996)*T996/NETWORKDAYS(Lister!$D$19,Lister!$E$19,Lister!$D$7:$D$13),IF(MONTH(F996)&gt;7,0)))),0),"")</f>
        <v/>
      </c>
      <c r="AA996" s="30" t="str">
        <f>IF(Afrapportering!AA977="","",Afrapportering!AA977)</f>
        <v/>
      </c>
      <c r="AB996" s="52" t="str">
        <f>IFERROR(MAX(IF(OR(V996="",X996=""),"",IF(AND(AND(MONTH(F996)&gt;=8,MONTH(F996)&lt;9),AND(MONTH(H996)&gt;=8,MONTH(H996)&lt;9)),(NETWORKDAYS(F996,H996,Lister!$D$7:$D$13)-X996)*T996/NETWORKDAYS(Lister!$D$20,Lister!$E$20,Lister!$D$7:$D$13),IF(AND(MONTH(F996)=7,MONTH(H996)=8),(NETWORKDAYS(Lister!$D$20,H996,Lister!$D$7:$D$13)-X996)*T996/NETWORKDAYS(Lister!$D$20,Lister!$E$20,Lister!$D$7:$D$13),IF(AND(MONTH(F996)=7,MONTH(H996)=7),0)))),0),"")</f>
        <v/>
      </c>
      <c r="AC996" s="30" t="str">
        <f>IF(Afrapportering!AC977="","",Afrapportering!AC977)</f>
        <v/>
      </c>
      <c r="AD996" s="52" t="str">
        <f t="shared" si="127"/>
        <v/>
      </c>
      <c r="AE996" s="52" t="str">
        <f t="shared" si="128"/>
        <v/>
      </c>
      <c r="AF996" s="30" t="str">
        <f t="shared" si="129"/>
        <v/>
      </c>
      <c r="AG996" s="30" t="str">
        <f t="shared" si="130"/>
        <v/>
      </c>
      <c r="AH996" s="3" t="str">
        <f t="shared" si="131"/>
        <v/>
      </c>
    </row>
    <row r="997" spans="1:34" x14ac:dyDescent="0.25">
      <c r="A997" s="13" t="str">
        <f>+Afrapportering!A978</f>
        <v/>
      </c>
      <c r="B997" s="13" t="str">
        <f>+Afrapportering!B978</f>
        <v/>
      </c>
      <c r="C997" s="13" t="str">
        <f>+Afrapportering!C978</f>
        <v/>
      </c>
      <c r="D997" s="13" t="str">
        <f>+Afrapportering!D978</f>
        <v/>
      </c>
      <c r="E997" s="14" t="str">
        <f>+Afrapportering!E978</f>
        <v/>
      </c>
      <c r="F997" s="139" t="str">
        <f>IF(Afrapportering!F978 = "", "",Afrapportering!F978)</f>
        <v/>
      </c>
      <c r="G997" s="14" t="str">
        <f>+Afrapportering!G978</f>
        <v/>
      </c>
      <c r="H997" s="139" t="str">
        <f>IF(Afrapportering!H978 = "","",Afrapportering!H978)</f>
        <v/>
      </c>
      <c r="I997" s="140" t="str">
        <f>+Afrapportering!I978</f>
        <v/>
      </c>
      <c r="J997" s="13" t="str">
        <f>+Afrapportering!J978</f>
        <v/>
      </c>
      <c r="K997" s="32" t="str">
        <f t="shared" si="124"/>
        <v/>
      </c>
      <c r="L997" s="31" t="str">
        <f>IF(Ansøgning!J983="","",Ansøgning!J983)</f>
        <v/>
      </c>
      <c r="M997" s="134" t="str">
        <f>IF(Afrapportering!M978="","",Afrapportering!M978)</f>
        <v/>
      </c>
      <c r="N997" s="31" t="str">
        <f>IF(Ansøgning!K983="","",Ansøgning!K983)</f>
        <v/>
      </c>
      <c r="O997" s="134">
        <f>IF(Afrapportering!O978="",,Afrapportering!O978)</f>
        <v>0</v>
      </c>
      <c r="P997" s="15" t="str">
        <f>IF(Ansøgning!L983="","",Ansøgning!L983)</f>
        <v/>
      </c>
      <c r="Q997" s="15" t="str">
        <f t="shared" si="125"/>
        <v/>
      </c>
      <c r="R997" s="15"/>
      <c r="S997" s="15" t="str">
        <f>IF(Afrapportering!S978="","",Afrapportering!S978)</f>
        <v/>
      </c>
      <c r="T997" s="31" t="str">
        <f t="shared" si="126"/>
        <v/>
      </c>
      <c r="U997" s="30" t="str">
        <f>IF(Afrapportering!U978="","",Afrapportering!U978)</f>
        <v/>
      </c>
      <c r="V997" s="52" t="str">
        <f>IF(Afrapportering!V978="","",Afrapportering!V978)</f>
        <v/>
      </c>
      <c r="W997" s="30" t="str">
        <f>IF(Afrapportering!W978="","",Afrapportering!W978)</f>
        <v/>
      </c>
      <c r="X997" s="52" t="str">
        <f>IF(Afrapportering!X978="","",Afrapportering!X978)</f>
        <v/>
      </c>
      <c r="Y997" s="30" t="str">
        <f>IF(Afrapportering!Y978="","",Afrapportering!Y978)</f>
        <v/>
      </c>
      <c r="Z997" s="52" t="str">
        <f>IFERROR(MAX(IF(OR(V997="",X997=""),"",IF(AND(AND(MONTH(F997)&gt;=7,MONTH(F997)&lt;8),AND(MONTH(H997)&gt;=7,MONTH(H997)&lt;8)),(NETWORKDAYS(F997,H997,Lister!$D$7:$D$13)-V997)*T997/NETWORKDAYS(Lister!$D$19,Lister!$E$19,Lister!$D$7:$D$13),IF(AND(AND(MONTH(F997)&gt;=7,MONTH(F997)&lt;8),MONTH(H997)&gt;7),(NETWORKDAYS(F997,Lister!$E$19,Lister!$D$7:$D$13)-V997)*T997/NETWORKDAYS(Lister!$D$19,Lister!$E$19,Lister!$D$7:$D$13),IF(MONTH(F997)&gt;7,0)))),0),"")</f>
        <v/>
      </c>
      <c r="AA997" s="30" t="str">
        <f>IF(Afrapportering!AA978="","",Afrapportering!AA978)</f>
        <v/>
      </c>
      <c r="AB997" s="52" t="str">
        <f>IFERROR(MAX(IF(OR(V997="",X997=""),"",IF(AND(AND(MONTH(F997)&gt;=8,MONTH(F997)&lt;9),AND(MONTH(H997)&gt;=8,MONTH(H997)&lt;9)),(NETWORKDAYS(F997,H997,Lister!$D$7:$D$13)-X997)*T997/NETWORKDAYS(Lister!$D$20,Lister!$E$20,Lister!$D$7:$D$13),IF(AND(MONTH(F997)=7,MONTH(H997)=8),(NETWORKDAYS(Lister!$D$20,H997,Lister!$D$7:$D$13)-X997)*T997/NETWORKDAYS(Lister!$D$20,Lister!$E$20,Lister!$D$7:$D$13),IF(AND(MONTH(F997)=7,MONTH(H997)=7),0)))),0),"")</f>
        <v/>
      </c>
      <c r="AC997" s="30" t="str">
        <f>IF(Afrapportering!AC978="","",Afrapportering!AC978)</f>
        <v/>
      </c>
      <c r="AD997" s="52" t="str">
        <f t="shared" si="127"/>
        <v/>
      </c>
      <c r="AE997" s="52" t="str">
        <f t="shared" si="128"/>
        <v/>
      </c>
      <c r="AF997" s="30" t="str">
        <f t="shared" si="129"/>
        <v/>
      </c>
      <c r="AG997" s="30" t="str">
        <f t="shared" si="130"/>
        <v/>
      </c>
      <c r="AH997" s="3" t="str">
        <f t="shared" si="131"/>
        <v/>
      </c>
    </row>
    <row r="998" spans="1:34" x14ac:dyDescent="0.25">
      <c r="A998" s="13" t="str">
        <f>+Afrapportering!A979</f>
        <v/>
      </c>
      <c r="B998" s="13" t="str">
        <f>+Afrapportering!B979</f>
        <v/>
      </c>
      <c r="C998" s="13" t="str">
        <f>+Afrapportering!C979</f>
        <v/>
      </c>
      <c r="D998" s="13" t="str">
        <f>+Afrapportering!D979</f>
        <v/>
      </c>
      <c r="E998" s="14" t="str">
        <f>+Afrapportering!E979</f>
        <v/>
      </c>
      <c r="F998" s="139" t="str">
        <f>IF(Afrapportering!F979 = "", "",Afrapportering!F979)</f>
        <v/>
      </c>
      <c r="G998" s="14" t="str">
        <f>+Afrapportering!G979</f>
        <v/>
      </c>
      <c r="H998" s="139" t="str">
        <f>IF(Afrapportering!H979 = "","",Afrapportering!H979)</f>
        <v/>
      </c>
      <c r="I998" s="140" t="str">
        <f>+Afrapportering!I979</f>
        <v/>
      </c>
      <c r="J998" s="13" t="str">
        <f>+Afrapportering!J979</f>
        <v/>
      </c>
      <c r="K998" s="32" t="str">
        <f t="shared" si="124"/>
        <v/>
      </c>
      <c r="L998" s="31" t="str">
        <f>IF(Ansøgning!J984="","",Ansøgning!J984)</f>
        <v/>
      </c>
      <c r="M998" s="134" t="str">
        <f>IF(Afrapportering!M979="","",Afrapportering!M979)</f>
        <v/>
      </c>
      <c r="N998" s="31" t="str">
        <f>IF(Ansøgning!K984="","",Ansøgning!K984)</f>
        <v/>
      </c>
      <c r="O998" s="134">
        <f>IF(Afrapportering!O979="",,Afrapportering!O979)</f>
        <v>0</v>
      </c>
      <c r="P998" s="15" t="str">
        <f>IF(Ansøgning!L984="","",Ansøgning!L984)</f>
        <v/>
      </c>
      <c r="Q998" s="15" t="str">
        <f t="shared" si="125"/>
        <v/>
      </c>
      <c r="R998" s="15"/>
      <c r="S998" s="15" t="str">
        <f>IF(Afrapportering!S979="","",Afrapportering!S979)</f>
        <v/>
      </c>
      <c r="T998" s="31" t="str">
        <f t="shared" si="126"/>
        <v/>
      </c>
      <c r="U998" s="30" t="str">
        <f>IF(Afrapportering!U979="","",Afrapportering!U979)</f>
        <v/>
      </c>
      <c r="V998" s="52" t="str">
        <f>IF(Afrapportering!V979="","",Afrapportering!V979)</f>
        <v/>
      </c>
      <c r="W998" s="30" t="str">
        <f>IF(Afrapportering!W979="","",Afrapportering!W979)</f>
        <v/>
      </c>
      <c r="X998" s="52" t="str">
        <f>IF(Afrapportering!X979="","",Afrapportering!X979)</f>
        <v/>
      </c>
      <c r="Y998" s="30" t="str">
        <f>IF(Afrapportering!Y979="","",Afrapportering!Y979)</f>
        <v/>
      </c>
      <c r="Z998" s="52" t="str">
        <f>IFERROR(MAX(IF(OR(V998="",X998=""),"",IF(AND(AND(MONTH(F998)&gt;=7,MONTH(F998)&lt;8),AND(MONTH(H998)&gt;=7,MONTH(H998)&lt;8)),(NETWORKDAYS(F998,H998,Lister!$D$7:$D$13)-V998)*T998/NETWORKDAYS(Lister!$D$19,Lister!$E$19,Lister!$D$7:$D$13),IF(AND(AND(MONTH(F998)&gt;=7,MONTH(F998)&lt;8),MONTH(H998)&gt;7),(NETWORKDAYS(F998,Lister!$E$19,Lister!$D$7:$D$13)-V998)*T998/NETWORKDAYS(Lister!$D$19,Lister!$E$19,Lister!$D$7:$D$13),IF(MONTH(F998)&gt;7,0)))),0),"")</f>
        <v/>
      </c>
      <c r="AA998" s="30" t="str">
        <f>IF(Afrapportering!AA979="","",Afrapportering!AA979)</f>
        <v/>
      </c>
      <c r="AB998" s="52" t="str">
        <f>IFERROR(MAX(IF(OR(V998="",X998=""),"",IF(AND(AND(MONTH(F998)&gt;=8,MONTH(F998)&lt;9),AND(MONTH(H998)&gt;=8,MONTH(H998)&lt;9)),(NETWORKDAYS(F998,H998,Lister!$D$7:$D$13)-X998)*T998/NETWORKDAYS(Lister!$D$20,Lister!$E$20,Lister!$D$7:$D$13),IF(AND(MONTH(F998)=7,MONTH(H998)=8),(NETWORKDAYS(Lister!$D$20,H998,Lister!$D$7:$D$13)-X998)*T998/NETWORKDAYS(Lister!$D$20,Lister!$E$20,Lister!$D$7:$D$13),IF(AND(MONTH(F998)=7,MONTH(H998)=7),0)))),0),"")</f>
        <v/>
      </c>
      <c r="AC998" s="30" t="str">
        <f>IF(Afrapportering!AC979="","",Afrapportering!AC979)</f>
        <v/>
      </c>
      <c r="AD998" s="52" t="str">
        <f t="shared" si="127"/>
        <v/>
      </c>
      <c r="AE998" s="52" t="str">
        <f t="shared" si="128"/>
        <v/>
      </c>
      <c r="AF998" s="30" t="str">
        <f t="shared" si="129"/>
        <v/>
      </c>
      <c r="AG998" s="30" t="str">
        <f t="shared" si="130"/>
        <v/>
      </c>
      <c r="AH998" s="3" t="str">
        <f t="shared" si="131"/>
        <v/>
      </c>
    </row>
    <row r="999" spans="1:34" x14ac:dyDescent="0.25">
      <c r="A999" s="13" t="str">
        <f>+Afrapportering!A980</f>
        <v/>
      </c>
      <c r="B999" s="13" t="str">
        <f>+Afrapportering!B980</f>
        <v/>
      </c>
      <c r="C999" s="13" t="str">
        <f>+Afrapportering!C980</f>
        <v/>
      </c>
      <c r="D999" s="13" t="str">
        <f>+Afrapportering!D980</f>
        <v/>
      </c>
      <c r="E999" s="14" t="str">
        <f>+Afrapportering!E980</f>
        <v/>
      </c>
      <c r="F999" s="139" t="str">
        <f>IF(Afrapportering!F980 = "", "",Afrapportering!F980)</f>
        <v/>
      </c>
      <c r="G999" s="14" t="str">
        <f>+Afrapportering!G980</f>
        <v/>
      </c>
      <c r="H999" s="139" t="str">
        <f>IF(Afrapportering!H980 = "","",Afrapportering!H980)</f>
        <v/>
      </c>
      <c r="I999" s="140" t="str">
        <f>+Afrapportering!I980</f>
        <v/>
      </c>
      <c r="J999" s="13" t="str">
        <f>+Afrapportering!J980</f>
        <v/>
      </c>
      <c r="K999" s="32" t="str">
        <f t="shared" si="124"/>
        <v/>
      </c>
      <c r="L999" s="31" t="str">
        <f>IF(Ansøgning!J985="","",Ansøgning!J985)</f>
        <v/>
      </c>
      <c r="M999" s="134" t="str">
        <f>IF(Afrapportering!M980="","",Afrapportering!M980)</f>
        <v/>
      </c>
      <c r="N999" s="31" t="str">
        <f>IF(Ansøgning!K985="","",Ansøgning!K985)</f>
        <v/>
      </c>
      <c r="O999" s="134">
        <f>IF(Afrapportering!O980="",,Afrapportering!O980)</f>
        <v>0</v>
      </c>
      <c r="P999" s="15" t="str">
        <f>IF(Ansøgning!L985="","",Ansøgning!L985)</f>
        <v/>
      </c>
      <c r="Q999" s="15" t="str">
        <f t="shared" si="125"/>
        <v/>
      </c>
      <c r="R999" s="15"/>
      <c r="S999" s="15" t="str">
        <f>IF(Afrapportering!S980="","",Afrapportering!S980)</f>
        <v/>
      </c>
      <c r="T999" s="31" t="str">
        <f t="shared" si="126"/>
        <v/>
      </c>
      <c r="U999" s="30" t="str">
        <f>IF(Afrapportering!U980="","",Afrapportering!U980)</f>
        <v/>
      </c>
      <c r="V999" s="52" t="str">
        <f>IF(Afrapportering!V980="","",Afrapportering!V980)</f>
        <v/>
      </c>
      <c r="W999" s="30" t="str">
        <f>IF(Afrapportering!W980="","",Afrapportering!W980)</f>
        <v/>
      </c>
      <c r="X999" s="52" t="str">
        <f>IF(Afrapportering!X980="","",Afrapportering!X980)</f>
        <v/>
      </c>
      <c r="Y999" s="30" t="str">
        <f>IF(Afrapportering!Y980="","",Afrapportering!Y980)</f>
        <v/>
      </c>
      <c r="Z999" s="52" t="str">
        <f>IFERROR(MAX(IF(OR(V999="",X999=""),"",IF(AND(AND(MONTH(F999)&gt;=7,MONTH(F999)&lt;8),AND(MONTH(H999)&gt;=7,MONTH(H999)&lt;8)),(NETWORKDAYS(F999,H999,Lister!$D$7:$D$13)-V999)*T999/NETWORKDAYS(Lister!$D$19,Lister!$E$19,Lister!$D$7:$D$13),IF(AND(AND(MONTH(F999)&gt;=7,MONTH(F999)&lt;8),MONTH(H999)&gt;7),(NETWORKDAYS(F999,Lister!$E$19,Lister!$D$7:$D$13)-V999)*T999/NETWORKDAYS(Lister!$D$19,Lister!$E$19,Lister!$D$7:$D$13),IF(MONTH(F999)&gt;7,0)))),0),"")</f>
        <v/>
      </c>
      <c r="AA999" s="30" t="str">
        <f>IF(Afrapportering!AA980="","",Afrapportering!AA980)</f>
        <v/>
      </c>
      <c r="AB999" s="52" t="str">
        <f>IFERROR(MAX(IF(OR(V999="",X999=""),"",IF(AND(AND(MONTH(F999)&gt;=8,MONTH(F999)&lt;9),AND(MONTH(H999)&gt;=8,MONTH(H999)&lt;9)),(NETWORKDAYS(F999,H999,Lister!$D$7:$D$13)-X999)*T999/NETWORKDAYS(Lister!$D$20,Lister!$E$20,Lister!$D$7:$D$13),IF(AND(MONTH(F999)=7,MONTH(H999)=8),(NETWORKDAYS(Lister!$D$20,H999,Lister!$D$7:$D$13)-X999)*T999/NETWORKDAYS(Lister!$D$20,Lister!$E$20,Lister!$D$7:$D$13),IF(AND(MONTH(F999)=7,MONTH(H999)=7),0)))),0),"")</f>
        <v/>
      </c>
      <c r="AC999" s="30" t="str">
        <f>IF(Afrapportering!AC980="","",Afrapportering!AC980)</f>
        <v/>
      </c>
      <c r="AD999" s="52" t="str">
        <f t="shared" si="127"/>
        <v/>
      </c>
      <c r="AE999" s="52" t="str">
        <f t="shared" si="128"/>
        <v/>
      </c>
      <c r="AF999" s="30" t="str">
        <f t="shared" si="129"/>
        <v/>
      </c>
      <c r="AG999" s="30" t="str">
        <f t="shared" si="130"/>
        <v/>
      </c>
      <c r="AH999" s="3" t="str">
        <f t="shared" si="131"/>
        <v/>
      </c>
    </row>
    <row r="1000" spans="1:34" x14ac:dyDescent="0.25">
      <c r="A1000" s="13" t="str">
        <f>+Afrapportering!A981</f>
        <v/>
      </c>
      <c r="B1000" s="13" t="str">
        <f>+Afrapportering!B981</f>
        <v/>
      </c>
      <c r="C1000" s="13" t="str">
        <f>+Afrapportering!C981</f>
        <v/>
      </c>
      <c r="D1000" s="13" t="str">
        <f>+Afrapportering!D981</f>
        <v/>
      </c>
      <c r="E1000" s="14" t="str">
        <f>+Afrapportering!E981</f>
        <v/>
      </c>
      <c r="F1000" s="139" t="str">
        <f>IF(Afrapportering!F981 = "", "",Afrapportering!F981)</f>
        <v/>
      </c>
      <c r="G1000" s="14" t="str">
        <f>+Afrapportering!G981</f>
        <v/>
      </c>
      <c r="H1000" s="139" t="str">
        <f>IF(Afrapportering!H981 = "","",Afrapportering!H981)</f>
        <v/>
      </c>
      <c r="I1000" s="140" t="str">
        <f>+Afrapportering!I981</f>
        <v/>
      </c>
      <c r="J1000" s="13" t="str">
        <f>+Afrapportering!J981</f>
        <v/>
      </c>
      <c r="K1000" s="32" t="str">
        <f t="shared" si="124"/>
        <v/>
      </c>
      <c r="L1000" s="31" t="str">
        <f>IF(Ansøgning!J986="","",Ansøgning!J986)</f>
        <v/>
      </c>
      <c r="M1000" s="134" t="str">
        <f>IF(Afrapportering!M981="","",Afrapportering!M981)</f>
        <v/>
      </c>
      <c r="N1000" s="31" t="str">
        <f>IF(Ansøgning!K986="","",Ansøgning!K986)</f>
        <v/>
      </c>
      <c r="O1000" s="134">
        <f>IF(Afrapportering!O981="",,Afrapportering!O981)</f>
        <v>0</v>
      </c>
      <c r="P1000" s="15" t="str">
        <f>IF(Ansøgning!L986="","",Ansøgning!L986)</f>
        <v/>
      </c>
      <c r="Q1000" s="15" t="str">
        <f t="shared" si="125"/>
        <v/>
      </c>
      <c r="R1000" s="15"/>
      <c r="S1000" s="15" t="str">
        <f>IF(Afrapportering!S981="","",Afrapportering!S981)</f>
        <v/>
      </c>
      <c r="T1000" s="31" t="str">
        <f t="shared" si="126"/>
        <v/>
      </c>
      <c r="U1000" s="30" t="str">
        <f>IF(Afrapportering!U981="","",Afrapportering!U981)</f>
        <v/>
      </c>
      <c r="V1000" s="52" t="str">
        <f>IF(Afrapportering!V981="","",Afrapportering!V981)</f>
        <v/>
      </c>
      <c r="W1000" s="30" t="str">
        <f>IF(Afrapportering!W981="","",Afrapportering!W981)</f>
        <v/>
      </c>
      <c r="X1000" s="52" t="str">
        <f>IF(Afrapportering!X981="","",Afrapportering!X981)</f>
        <v/>
      </c>
      <c r="Y1000" s="30" t="str">
        <f>IF(Afrapportering!Y981="","",Afrapportering!Y981)</f>
        <v/>
      </c>
      <c r="Z1000" s="52" t="str">
        <f>IFERROR(MAX(IF(OR(V1000="",X1000=""),"",IF(AND(AND(MONTH(F1000)&gt;=7,MONTH(F1000)&lt;8),AND(MONTH(H1000)&gt;=7,MONTH(H1000)&lt;8)),(NETWORKDAYS(F1000,H1000,Lister!$D$7:$D$13)-V1000)*T1000/NETWORKDAYS(Lister!$D$19,Lister!$E$19,Lister!$D$7:$D$13),IF(AND(AND(MONTH(F1000)&gt;=7,MONTH(F1000)&lt;8),MONTH(H1000)&gt;7),(NETWORKDAYS(F1000,Lister!$E$19,Lister!$D$7:$D$13)-V1000)*T1000/NETWORKDAYS(Lister!$D$19,Lister!$E$19,Lister!$D$7:$D$13),IF(MONTH(F1000)&gt;7,0)))),0),"")</f>
        <v/>
      </c>
      <c r="AA1000" s="30" t="str">
        <f>IF(Afrapportering!AA981="","",Afrapportering!AA981)</f>
        <v/>
      </c>
      <c r="AB1000" s="52" t="str">
        <f>IFERROR(MAX(IF(OR(V1000="",X1000=""),"",IF(AND(AND(MONTH(F1000)&gt;=8,MONTH(F1000)&lt;9),AND(MONTH(H1000)&gt;=8,MONTH(H1000)&lt;9)),(NETWORKDAYS(F1000,H1000,Lister!$D$7:$D$13)-X1000)*T1000/NETWORKDAYS(Lister!$D$20,Lister!$E$20,Lister!$D$7:$D$13),IF(AND(MONTH(F1000)=7,MONTH(H1000)=8),(NETWORKDAYS(Lister!$D$20,H1000,Lister!$D$7:$D$13)-X1000)*T1000/NETWORKDAYS(Lister!$D$20,Lister!$E$20,Lister!$D$7:$D$13),IF(AND(MONTH(F1000)=7,MONTH(H1000)=7),0)))),0),"")</f>
        <v/>
      </c>
      <c r="AC1000" s="30" t="str">
        <f>IF(Afrapportering!AC981="","",Afrapportering!AC981)</f>
        <v/>
      </c>
      <c r="AD1000" s="52" t="str">
        <f t="shared" si="127"/>
        <v/>
      </c>
      <c r="AE1000" s="52" t="str">
        <f t="shared" si="128"/>
        <v/>
      </c>
      <c r="AF1000" s="30" t="str">
        <f t="shared" si="129"/>
        <v/>
      </c>
      <c r="AG1000" s="30" t="str">
        <f t="shared" si="130"/>
        <v/>
      </c>
      <c r="AH1000" s="3" t="str">
        <f t="shared" si="131"/>
        <v/>
      </c>
    </row>
    <row r="1001" spans="1:34" x14ac:dyDescent="0.25">
      <c r="A1001" s="13" t="str">
        <f>+Afrapportering!A982</f>
        <v/>
      </c>
      <c r="B1001" s="13" t="str">
        <f>+Afrapportering!B982</f>
        <v/>
      </c>
      <c r="C1001" s="13" t="str">
        <f>+Afrapportering!C982</f>
        <v/>
      </c>
      <c r="D1001" s="13" t="str">
        <f>+Afrapportering!D982</f>
        <v/>
      </c>
      <c r="E1001" s="14" t="str">
        <f>+Afrapportering!E982</f>
        <v/>
      </c>
      <c r="F1001" s="139" t="str">
        <f>IF(Afrapportering!F982 = "", "",Afrapportering!F982)</f>
        <v/>
      </c>
      <c r="G1001" s="14" t="str">
        <f>+Afrapportering!G982</f>
        <v/>
      </c>
      <c r="H1001" s="139" t="str">
        <f>IF(Afrapportering!H982 = "","",Afrapportering!H982)</f>
        <v/>
      </c>
      <c r="I1001" s="140" t="str">
        <f>+Afrapportering!I982</f>
        <v/>
      </c>
      <c r="J1001" s="13" t="str">
        <f>+Afrapportering!J982</f>
        <v/>
      </c>
      <c r="K1001" s="32" t="str">
        <f t="shared" si="124"/>
        <v/>
      </c>
      <c r="L1001" s="31" t="str">
        <f>IF(Ansøgning!J987="","",Ansøgning!J987)</f>
        <v/>
      </c>
      <c r="M1001" s="134" t="str">
        <f>IF(Afrapportering!M982="","",Afrapportering!M982)</f>
        <v/>
      </c>
      <c r="N1001" s="31" t="str">
        <f>IF(Ansøgning!K987="","",Ansøgning!K987)</f>
        <v/>
      </c>
      <c r="O1001" s="134">
        <f>IF(Afrapportering!O982="",,Afrapportering!O982)</f>
        <v>0</v>
      </c>
      <c r="P1001" s="15" t="str">
        <f>IF(Ansøgning!L987="","",Ansøgning!L987)</f>
        <v/>
      </c>
      <c r="Q1001" s="15" t="str">
        <f t="shared" si="125"/>
        <v/>
      </c>
      <c r="R1001" s="15"/>
      <c r="S1001" s="15" t="str">
        <f>IF(Afrapportering!S982="","",Afrapportering!S982)</f>
        <v/>
      </c>
      <c r="T1001" s="31" t="str">
        <f t="shared" si="126"/>
        <v/>
      </c>
      <c r="U1001" s="30" t="str">
        <f>IF(Afrapportering!U982="","",Afrapportering!U982)</f>
        <v/>
      </c>
      <c r="V1001" s="52" t="str">
        <f>IF(Afrapportering!V982="","",Afrapportering!V982)</f>
        <v/>
      </c>
      <c r="W1001" s="30" t="str">
        <f>IF(Afrapportering!W982="","",Afrapportering!W982)</f>
        <v/>
      </c>
      <c r="X1001" s="52" t="str">
        <f>IF(Afrapportering!X982="","",Afrapportering!X982)</f>
        <v/>
      </c>
      <c r="Y1001" s="30" t="str">
        <f>IF(Afrapportering!Y982="","",Afrapportering!Y982)</f>
        <v/>
      </c>
      <c r="Z1001" s="52" t="str">
        <f>IFERROR(MAX(IF(OR(V1001="",X1001=""),"",IF(AND(AND(MONTH(F1001)&gt;=7,MONTH(F1001)&lt;8),AND(MONTH(H1001)&gt;=7,MONTH(H1001)&lt;8)),(NETWORKDAYS(F1001,H1001,Lister!$D$7:$D$13)-V1001)*T1001/NETWORKDAYS(Lister!$D$19,Lister!$E$19,Lister!$D$7:$D$13),IF(AND(AND(MONTH(F1001)&gt;=7,MONTH(F1001)&lt;8),MONTH(H1001)&gt;7),(NETWORKDAYS(F1001,Lister!$E$19,Lister!$D$7:$D$13)-V1001)*T1001/NETWORKDAYS(Lister!$D$19,Lister!$E$19,Lister!$D$7:$D$13),IF(MONTH(F1001)&gt;7,0)))),0),"")</f>
        <v/>
      </c>
      <c r="AA1001" s="30" t="str">
        <f>IF(Afrapportering!AA982="","",Afrapportering!AA982)</f>
        <v/>
      </c>
      <c r="AB1001" s="52" t="str">
        <f>IFERROR(MAX(IF(OR(V1001="",X1001=""),"",IF(AND(AND(MONTH(F1001)&gt;=8,MONTH(F1001)&lt;9),AND(MONTH(H1001)&gt;=8,MONTH(H1001)&lt;9)),(NETWORKDAYS(F1001,H1001,Lister!$D$7:$D$13)-X1001)*T1001/NETWORKDAYS(Lister!$D$20,Lister!$E$20,Lister!$D$7:$D$13),IF(AND(MONTH(F1001)=7,MONTH(H1001)=8),(NETWORKDAYS(Lister!$D$20,H1001,Lister!$D$7:$D$13)-X1001)*T1001/NETWORKDAYS(Lister!$D$20,Lister!$E$20,Lister!$D$7:$D$13),IF(AND(MONTH(F1001)=7,MONTH(H1001)=7),0)))),0),"")</f>
        <v/>
      </c>
      <c r="AC1001" s="30" t="str">
        <f>IF(Afrapportering!AC982="","",Afrapportering!AC982)</f>
        <v/>
      </c>
      <c r="AD1001" s="52" t="str">
        <f t="shared" si="127"/>
        <v/>
      </c>
      <c r="AE1001" s="52" t="str">
        <f t="shared" si="128"/>
        <v/>
      </c>
      <c r="AF1001" s="30" t="str">
        <f t="shared" si="129"/>
        <v/>
      </c>
      <c r="AG1001" s="30" t="str">
        <f t="shared" si="130"/>
        <v/>
      </c>
      <c r="AH1001" s="3" t="str">
        <f t="shared" si="131"/>
        <v/>
      </c>
    </row>
    <row r="1002" spans="1:34" x14ac:dyDescent="0.25">
      <c r="A1002" s="13" t="str">
        <f>+Afrapportering!A983</f>
        <v/>
      </c>
      <c r="B1002" s="13" t="str">
        <f>+Afrapportering!B983</f>
        <v/>
      </c>
      <c r="C1002" s="13" t="str">
        <f>+Afrapportering!C983</f>
        <v/>
      </c>
      <c r="D1002" s="13" t="str">
        <f>+Afrapportering!D983</f>
        <v/>
      </c>
      <c r="E1002" s="14" t="str">
        <f>+Afrapportering!E983</f>
        <v/>
      </c>
      <c r="F1002" s="139" t="str">
        <f>IF(Afrapportering!F983 = "", "",Afrapportering!F983)</f>
        <v/>
      </c>
      <c r="G1002" s="14" t="str">
        <f>+Afrapportering!G983</f>
        <v/>
      </c>
      <c r="H1002" s="139" t="str">
        <f>IF(Afrapportering!H983 = "","",Afrapportering!H983)</f>
        <v/>
      </c>
      <c r="I1002" s="140" t="str">
        <f>+Afrapportering!I983</f>
        <v/>
      </c>
      <c r="J1002" s="13" t="str">
        <f>+Afrapportering!J983</f>
        <v/>
      </c>
      <c r="K1002" s="32" t="str">
        <f t="shared" si="124"/>
        <v/>
      </c>
      <c r="L1002" s="31" t="str">
        <f>IF(Ansøgning!J988="","",Ansøgning!J988)</f>
        <v/>
      </c>
      <c r="M1002" s="134" t="str">
        <f>IF(Afrapportering!M983="","",Afrapportering!M983)</f>
        <v/>
      </c>
      <c r="N1002" s="31" t="str">
        <f>IF(Ansøgning!K988="","",Ansøgning!K988)</f>
        <v/>
      </c>
      <c r="O1002" s="134">
        <f>IF(Afrapportering!O983="",,Afrapportering!O983)</f>
        <v>0</v>
      </c>
      <c r="P1002" s="15" t="str">
        <f>IF(Ansøgning!L988="","",Ansøgning!L988)</f>
        <v/>
      </c>
      <c r="Q1002" s="15" t="str">
        <f t="shared" si="125"/>
        <v/>
      </c>
      <c r="R1002" s="15"/>
      <c r="S1002" s="15" t="str">
        <f>IF(Afrapportering!S983="","",Afrapportering!S983)</f>
        <v/>
      </c>
      <c r="T1002" s="31" t="str">
        <f t="shared" si="126"/>
        <v/>
      </c>
      <c r="U1002" s="30" t="str">
        <f>IF(Afrapportering!U983="","",Afrapportering!U983)</f>
        <v/>
      </c>
      <c r="V1002" s="52" t="str">
        <f>IF(Afrapportering!V983="","",Afrapportering!V983)</f>
        <v/>
      </c>
      <c r="W1002" s="30" t="str">
        <f>IF(Afrapportering!W983="","",Afrapportering!W983)</f>
        <v/>
      </c>
      <c r="X1002" s="52" t="str">
        <f>IF(Afrapportering!X983="","",Afrapportering!X983)</f>
        <v/>
      </c>
      <c r="Y1002" s="30" t="str">
        <f>IF(Afrapportering!Y983="","",Afrapportering!Y983)</f>
        <v/>
      </c>
      <c r="Z1002" s="52" t="str">
        <f>IFERROR(MAX(IF(OR(V1002="",X1002=""),"",IF(AND(AND(MONTH(F1002)&gt;=7,MONTH(F1002)&lt;8),AND(MONTH(H1002)&gt;=7,MONTH(H1002)&lt;8)),(NETWORKDAYS(F1002,H1002,Lister!$D$7:$D$13)-V1002)*T1002/NETWORKDAYS(Lister!$D$19,Lister!$E$19,Lister!$D$7:$D$13),IF(AND(AND(MONTH(F1002)&gt;=7,MONTH(F1002)&lt;8),MONTH(H1002)&gt;7),(NETWORKDAYS(F1002,Lister!$E$19,Lister!$D$7:$D$13)-V1002)*T1002/NETWORKDAYS(Lister!$D$19,Lister!$E$19,Lister!$D$7:$D$13),IF(MONTH(F1002)&gt;7,0)))),0),"")</f>
        <v/>
      </c>
      <c r="AA1002" s="30" t="str">
        <f>IF(Afrapportering!AA983="","",Afrapportering!AA983)</f>
        <v/>
      </c>
      <c r="AB1002" s="52" t="str">
        <f>IFERROR(MAX(IF(OR(V1002="",X1002=""),"",IF(AND(AND(MONTH(F1002)&gt;=8,MONTH(F1002)&lt;9),AND(MONTH(H1002)&gt;=8,MONTH(H1002)&lt;9)),(NETWORKDAYS(F1002,H1002,Lister!$D$7:$D$13)-X1002)*T1002/NETWORKDAYS(Lister!$D$20,Lister!$E$20,Lister!$D$7:$D$13),IF(AND(MONTH(F1002)=7,MONTH(H1002)=8),(NETWORKDAYS(Lister!$D$20,H1002,Lister!$D$7:$D$13)-X1002)*T1002/NETWORKDAYS(Lister!$D$20,Lister!$E$20,Lister!$D$7:$D$13),IF(AND(MONTH(F1002)=7,MONTH(H1002)=7),0)))),0),"")</f>
        <v/>
      </c>
      <c r="AC1002" s="30" t="str">
        <f>IF(Afrapportering!AC983="","",Afrapportering!AC983)</f>
        <v/>
      </c>
      <c r="AD1002" s="52" t="str">
        <f t="shared" si="127"/>
        <v/>
      </c>
      <c r="AE1002" s="52" t="str">
        <f t="shared" si="128"/>
        <v/>
      </c>
      <c r="AF1002" s="30" t="str">
        <f t="shared" si="129"/>
        <v/>
      </c>
      <c r="AG1002" s="30" t="str">
        <f t="shared" si="130"/>
        <v/>
      </c>
      <c r="AH1002" s="3" t="str">
        <f t="shared" si="131"/>
        <v/>
      </c>
    </row>
    <row r="1003" spans="1:34" x14ac:dyDescent="0.25">
      <c r="A1003" s="13" t="str">
        <f>+Afrapportering!A984</f>
        <v/>
      </c>
      <c r="B1003" s="13" t="str">
        <f>+Afrapportering!B984</f>
        <v/>
      </c>
      <c r="C1003" s="13" t="str">
        <f>+Afrapportering!C984</f>
        <v/>
      </c>
      <c r="D1003" s="13" t="str">
        <f>+Afrapportering!D984</f>
        <v/>
      </c>
      <c r="E1003" s="14" t="str">
        <f>+Afrapportering!E984</f>
        <v/>
      </c>
      <c r="F1003" s="139" t="str">
        <f>IF(Afrapportering!F984 = "", "",Afrapportering!F984)</f>
        <v/>
      </c>
      <c r="G1003" s="14" t="str">
        <f>+Afrapportering!G984</f>
        <v/>
      </c>
      <c r="H1003" s="139" t="str">
        <f>IF(Afrapportering!H984 = "","",Afrapportering!H984)</f>
        <v/>
      </c>
      <c r="I1003" s="140" t="str">
        <f>+Afrapportering!I984</f>
        <v/>
      </c>
      <c r="J1003" s="13" t="str">
        <f>+Afrapportering!J984</f>
        <v/>
      </c>
      <c r="K1003" s="32" t="str">
        <f t="shared" si="124"/>
        <v/>
      </c>
      <c r="L1003" s="31" t="str">
        <f>IF(Ansøgning!J989="","",Ansøgning!J989)</f>
        <v/>
      </c>
      <c r="M1003" s="134" t="str">
        <f>IF(Afrapportering!M984="","",Afrapportering!M984)</f>
        <v/>
      </c>
      <c r="N1003" s="31" t="str">
        <f>IF(Ansøgning!K989="","",Ansøgning!K989)</f>
        <v/>
      </c>
      <c r="O1003" s="134">
        <f>IF(Afrapportering!O984="",,Afrapportering!O984)</f>
        <v>0</v>
      </c>
      <c r="P1003" s="15" t="str">
        <f>IF(Ansøgning!L989="","",Ansøgning!L989)</f>
        <v/>
      </c>
      <c r="Q1003" s="15" t="str">
        <f t="shared" si="125"/>
        <v/>
      </c>
      <c r="R1003" s="15"/>
      <c r="S1003" s="15" t="str">
        <f>IF(Afrapportering!S984="","",Afrapportering!S984)</f>
        <v/>
      </c>
      <c r="T1003" s="31" t="str">
        <f t="shared" si="126"/>
        <v/>
      </c>
      <c r="U1003" s="30" t="str">
        <f>IF(Afrapportering!U984="","",Afrapportering!U984)</f>
        <v/>
      </c>
      <c r="V1003" s="52" t="str">
        <f>IF(Afrapportering!V984="","",Afrapportering!V984)</f>
        <v/>
      </c>
      <c r="W1003" s="30" t="str">
        <f>IF(Afrapportering!W984="","",Afrapportering!W984)</f>
        <v/>
      </c>
      <c r="X1003" s="52" t="str">
        <f>IF(Afrapportering!X984="","",Afrapportering!X984)</f>
        <v/>
      </c>
      <c r="Y1003" s="30" t="str">
        <f>IF(Afrapportering!Y984="","",Afrapportering!Y984)</f>
        <v/>
      </c>
      <c r="Z1003" s="52" t="str">
        <f>IFERROR(MAX(IF(OR(V1003="",X1003=""),"",IF(AND(AND(MONTH(F1003)&gt;=7,MONTH(F1003)&lt;8),AND(MONTH(H1003)&gt;=7,MONTH(H1003)&lt;8)),(NETWORKDAYS(F1003,H1003,Lister!$D$7:$D$13)-V1003)*T1003/NETWORKDAYS(Lister!$D$19,Lister!$E$19,Lister!$D$7:$D$13),IF(AND(AND(MONTH(F1003)&gt;=7,MONTH(F1003)&lt;8),MONTH(H1003)&gt;7),(NETWORKDAYS(F1003,Lister!$E$19,Lister!$D$7:$D$13)-V1003)*T1003/NETWORKDAYS(Lister!$D$19,Lister!$E$19,Lister!$D$7:$D$13),IF(MONTH(F1003)&gt;7,0)))),0),"")</f>
        <v/>
      </c>
      <c r="AA1003" s="30" t="str">
        <f>IF(Afrapportering!AA984="","",Afrapportering!AA984)</f>
        <v/>
      </c>
      <c r="AB1003" s="52" t="str">
        <f>IFERROR(MAX(IF(OR(V1003="",X1003=""),"",IF(AND(AND(MONTH(F1003)&gt;=8,MONTH(F1003)&lt;9),AND(MONTH(H1003)&gt;=8,MONTH(H1003)&lt;9)),(NETWORKDAYS(F1003,H1003,Lister!$D$7:$D$13)-X1003)*T1003/NETWORKDAYS(Lister!$D$20,Lister!$E$20,Lister!$D$7:$D$13),IF(AND(MONTH(F1003)=7,MONTH(H1003)=8),(NETWORKDAYS(Lister!$D$20,H1003,Lister!$D$7:$D$13)-X1003)*T1003/NETWORKDAYS(Lister!$D$20,Lister!$E$20,Lister!$D$7:$D$13),IF(AND(MONTH(F1003)=7,MONTH(H1003)=7),0)))),0),"")</f>
        <v/>
      </c>
      <c r="AC1003" s="30" t="str">
        <f>IF(Afrapportering!AC984="","",Afrapportering!AC984)</f>
        <v/>
      </c>
      <c r="AD1003" s="52" t="str">
        <f t="shared" si="127"/>
        <v/>
      </c>
      <c r="AE1003" s="52" t="str">
        <f t="shared" si="128"/>
        <v/>
      </c>
      <c r="AF1003" s="30" t="str">
        <f t="shared" si="129"/>
        <v/>
      </c>
      <c r="AG1003" s="30" t="str">
        <f t="shared" si="130"/>
        <v/>
      </c>
      <c r="AH1003" s="3" t="str">
        <f t="shared" si="131"/>
        <v/>
      </c>
    </row>
    <row r="1004" spans="1:34" x14ac:dyDescent="0.25">
      <c r="A1004" s="13" t="str">
        <f>+Afrapportering!A985</f>
        <v/>
      </c>
      <c r="B1004" s="13" t="str">
        <f>+Afrapportering!B985</f>
        <v/>
      </c>
      <c r="C1004" s="13" t="str">
        <f>+Afrapportering!C985</f>
        <v/>
      </c>
      <c r="D1004" s="13" t="str">
        <f>+Afrapportering!D985</f>
        <v/>
      </c>
      <c r="E1004" s="14" t="str">
        <f>+Afrapportering!E985</f>
        <v/>
      </c>
      <c r="F1004" s="139" t="str">
        <f>IF(Afrapportering!F985 = "", "",Afrapportering!F985)</f>
        <v/>
      </c>
      <c r="G1004" s="14" t="str">
        <f>+Afrapportering!G985</f>
        <v/>
      </c>
      <c r="H1004" s="139" t="str">
        <f>IF(Afrapportering!H985 = "","",Afrapportering!H985)</f>
        <v/>
      </c>
      <c r="I1004" s="140" t="str">
        <f>+Afrapportering!I985</f>
        <v/>
      </c>
      <c r="J1004" s="13" t="str">
        <f>+Afrapportering!J985</f>
        <v/>
      </c>
      <c r="K1004" s="32" t="str">
        <f t="shared" si="124"/>
        <v/>
      </c>
      <c r="L1004" s="31" t="str">
        <f>IF(Ansøgning!J990="","",Ansøgning!J990)</f>
        <v/>
      </c>
      <c r="M1004" s="134" t="str">
        <f>IF(Afrapportering!M985="","",Afrapportering!M985)</f>
        <v/>
      </c>
      <c r="N1004" s="31" t="str">
        <f>IF(Ansøgning!K990="","",Ansøgning!K990)</f>
        <v/>
      </c>
      <c r="O1004" s="134">
        <f>IF(Afrapportering!O985="",,Afrapportering!O985)</f>
        <v>0</v>
      </c>
      <c r="P1004" s="15" t="str">
        <f>IF(Ansøgning!L990="","",Ansøgning!L990)</f>
        <v/>
      </c>
      <c r="Q1004" s="15" t="str">
        <f t="shared" si="125"/>
        <v/>
      </c>
      <c r="R1004" s="15"/>
      <c r="S1004" s="15" t="str">
        <f>IF(Afrapportering!S985="","",Afrapportering!S985)</f>
        <v/>
      </c>
      <c r="T1004" s="31" t="str">
        <f t="shared" si="126"/>
        <v/>
      </c>
      <c r="U1004" s="30" t="str">
        <f>IF(Afrapportering!U985="","",Afrapportering!U985)</f>
        <v/>
      </c>
      <c r="V1004" s="52" t="str">
        <f>IF(Afrapportering!V985="","",Afrapportering!V985)</f>
        <v/>
      </c>
      <c r="W1004" s="30" t="str">
        <f>IF(Afrapportering!W985="","",Afrapportering!W985)</f>
        <v/>
      </c>
      <c r="X1004" s="52" t="str">
        <f>IF(Afrapportering!X985="","",Afrapportering!X985)</f>
        <v/>
      </c>
      <c r="Y1004" s="30" t="str">
        <f>IF(Afrapportering!Y985="","",Afrapportering!Y985)</f>
        <v/>
      </c>
      <c r="Z1004" s="52" t="str">
        <f>IFERROR(MAX(IF(OR(V1004="",X1004=""),"",IF(AND(AND(MONTH(F1004)&gt;=7,MONTH(F1004)&lt;8),AND(MONTH(H1004)&gt;=7,MONTH(H1004)&lt;8)),(NETWORKDAYS(F1004,H1004,Lister!$D$7:$D$13)-V1004)*T1004/NETWORKDAYS(Lister!$D$19,Lister!$E$19,Lister!$D$7:$D$13),IF(AND(AND(MONTH(F1004)&gt;=7,MONTH(F1004)&lt;8),MONTH(H1004)&gt;7),(NETWORKDAYS(F1004,Lister!$E$19,Lister!$D$7:$D$13)-V1004)*T1004/NETWORKDAYS(Lister!$D$19,Lister!$E$19,Lister!$D$7:$D$13),IF(MONTH(F1004)&gt;7,0)))),0),"")</f>
        <v/>
      </c>
      <c r="AA1004" s="30" t="str">
        <f>IF(Afrapportering!AA985="","",Afrapportering!AA985)</f>
        <v/>
      </c>
      <c r="AB1004" s="52" t="str">
        <f>IFERROR(MAX(IF(OR(V1004="",X1004=""),"",IF(AND(AND(MONTH(F1004)&gt;=8,MONTH(F1004)&lt;9),AND(MONTH(H1004)&gt;=8,MONTH(H1004)&lt;9)),(NETWORKDAYS(F1004,H1004,Lister!$D$7:$D$13)-X1004)*T1004/NETWORKDAYS(Lister!$D$20,Lister!$E$20,Lister!$D$7:$D$13),IF(AND(MONTH(F1004)=7,MONTH(H1004)=8),(NETWORKDAYS(Lister!$D$20,H1004,Lister!$D$7:$D$13)-X1004)*T1004/NETWORKDAYS(Lister!$D$20,Lister!$E$20,Lister!$D$7:$D$13),IF(AND(MONTH(F1004)=7,MONTH(H1004)=7),0)))),0),"")</f>
        <v/>
      </c>
      <c r="AC1004" s="30" t="str">
        <f>IF(Afrapportering!AC985="","",Afrapportering!AC985)</f>
        <v/>
      </c>
      <c r="AD1004" s="52" t="str">
        <f t="shared" si="127"/>
        <v/>
      </c>
      <c r="AE1004" s="52" t="str">
        <f t="shared" si="128"/>
        <v/>
      </c>
      <c r="AF1004" s="30" t="str">
        <f t="shared" si="129"/>
        <v/>
      </c>
      <c r="AG1004" s="30" t="str">
        <f t="shared" si="130"/>
        <v/>
      </c>
      <c r="AH1004" s="3" t="str">
        <f t="shared" si="131"/>
        <v/>
      </c>
    </row>
    <row r="1005" spans="1:34" x14ac:dyDescent="0.25">
      <c r="A1005" s="13" t="str">
        <f>+Afrapportering!A986</f>
        <v/>
      </c>
      <c r="B1005" s="13" t="str">
        <f>+Afrapportering!B986</f>
        <v/>
      </c>
      <c r="C1005" s="13" t="str">
        <f>+Afrapportering!C986</f>
        <v/>
      </c>
      <c r="D1005" s="13" t="str">
        <f>+Afrapportering!D986</f>
        <v/>
      </c>
      <c r="E1005" s="14" t="str">
        <f>+Afrapportering!E986</f>
        <v/>
      </c>
      <c r="F1005" s="139" t="str">
        <f>IF(Afrapportering!F986 = "", "",Afrapportering!F986)</f>
        <v/>
      </c>
      <c r="G1005" s="14" t="str">
        <f>+Afrapportering!G986</f>
        <v/>
      </c>
      <c r="H1005" s="139" t="str">
        <f>IF(Afrapportering!H986 = "","",Afrapportering!H986)</f>
        <v/>
      </c>
      <c r="I1005" s="140" t="str">
        <f>+Afrapportering!I986</f>
        <v/>
      </c>
      <c r="J1005" s="13" t="str">
        <f>+Afrapportering!J986</f>
        <v/>
      </c>
      <c r="K1005" s="32" t="str">
        <f t="shared" si="124"/>
        <v/>
      </c>
      <c r="L1005" s="31" t="str">
        <f>IF(Ansøgning!J991="","",Ansøgning!J991)</f>
        <v/>
      </c>
      <c r="M1005" s="134" t="str">
        <f>IF(Afrapportering!M986="","",Afrapportering!M986)</f>
        <v/>
      </c>
      <c r="N1005" s="31" t="str">
        <f>IF(Ansøgning!K991="","",Ansøgning!K991)</f>
        <v/>
      </c>
      <c r="O1005" s="134">
        <f>IF(Afrapportering!O986="",,Afrapportering!O986)</f>
        <v>0</v>
      </c>
      <c r="P1005" s="15" t="str">
        <f>IF(Ansøgning!L991="","",Ansøgning!L991)</f>
        <v/>
      </c>
      <c r="Q1005" s="15" t="str">
        <f t="shared" si="125"/>
        <v/>
      </c>
      <c r="R1005" s="15"/>
      <c r="S1005" s="15" t="str">
        <f>IF(Afrapportering!S986="","",Afrapportering!S986)</f>
        <v/>
      </c>
      <c r="T1005" s="31" t="str">
        <f t="shared" si="126"/>
        <v/>
      </c>
      <c r="U1005" s="30" t="str">
        <f>IF(Afrapportering!U986="","",Afrapportering!U986)</f>
        <v/>
      </c>
      <c r="V1005" s="52" t="str">
        <f>IF(Afrapportering!V986="","",Afrapportering!V986)</f>
        <v/>
      </c>
      <c r="W1005" s="30" t="str">
        <f>IF(Afrapportering!W986="","",Afrapportering!W986)</f>
        <v/>
      </c>
      <c r="X1005" s="52" t="str">
        <f>IF(Afrapportering!X986="","",Afrapportering!X986)</f>
        <v/>
      </c>
      <c r="Y1005" s="30" t="str">
        <f>IF(Afrapportering!Y986="","",Afrapportering!Y986)</f>
        <v/>
      </c>
      <c r="Z1005" s="52" t="str">
        <f>IFERROR(MAX(IF(OR(V1005="",X1005=""),"",IF(AND(AND(MONTH(F1005)&gt;=7,MONTH(F1005)&lt;8),AND(MONTH(H1005)&gt;=7,MONTH(H1005)&lt;8)),(NETWORKDAYS(F1005,H1005,Lister!$D$7:$D$13)-V1005)*T1005/NETWORKDAYS(Lister!$D$19,Lister!$E$19,Lister!$D$7:$D$13),IF(AND(AND(MONTH(F1005)&gt;=7,MONTH(F1005)&lt;8),MONTH(H1005)&gt;7),(NETWORKDAYS(F1005,Lister!$E$19,Lister!$D$7:$D$13)-V1005)*T1005/NETWORKDAYS(Lister!$D$19,Lister!$E$19,Lister!$D$7:$D$13),IF(MONTH(F1005)&gt;7,0)))),0),"")</f>
        <v/>
      </c>
      <c r="AA1005" s="30" t="str">
        <f>IF(Afrapportering!AA986="","",Afrapportering!AA986)</f>
        <v/>
      </c>
      <c r="AB1005" s="52" t="str">
        <f>IFERROR(MAX(IF(OR(V1005="",X1005=""),"",IF(AND(AND(MONTH(F1005)&gt;=8,MONTH(F1005)&lt;9),AND(MONTH(H1005)&gt;=8,MONTH(H1005)&lt;9)),(NETWORKDAYS(F1005,H1005,Lister!$D$7:$D$13)-X1005)*T1005/NETWORKDAYS(Lister!$D$20,Lister!$E$20,Lister!$D$7:$D$13),IF(AND(MONTH(F1005)=7,MONTH(H1005)=8),(NETWORKDAYS(Lister!$D$20,H1005,Lister!$D$7:$D$13)-X1005)*T1005/NETWORKDAYS(Lister!$D$20,Lister!$E$20,Lister!$D$7:$D$13),IF(AND(MONTH(F1005)=7,MONTH(H1005)=7),0)))),0),"")</f>
        <v/>
      </c>
      <c r="AC1005" s="30" t="str">
        <f>IF(Afrapportering!AC986="","",Afrapportering!AC986)</f>
        <v/>
      </c>
      <c r="AD1005" s="52" t="str">
        <f t="shared" si="127"/>
        <v/>
      </c>
      <c r="AE1005" s="52" t="str">
        <f t="shared" si="128"/>
        <v/>
      </c>
      <c r="AF1005" s="30" t="str">
        <f t="shared" si="129"/>
        <v/>
      </c>
      <c r="AG1005" s="30" t="str">
        <f t="shared" si="130"/>
        <v/>
      </c>
      <c r="AH1005" s="3" t="str">
        <f t="shared" si="131"/>
        <v/>
      </c>
    </row>
    <row r="1006" spans="1:34" x14ac:dyDescent="0.25">
      <c r="A1006" s="13" t="str">
        <f>+Afrapportering!A987</f>
        <v/>
      </c>
      <c r="B1006" s="13" t="str">
        <f>+Afrapportering!B987</f>
        <v/>
      </c>
      <c r="C1006" s="13" t="str">
        <f>+Afrapportering!C987</f>
        <v/>
      </c>
      <c r="D1006" s="13" t="str">
        <f>+Afrapportering!D987</f>
        <v/>
      </c>
      <c r="E1006" s="14" t="str">
        <f>+Afrapportering!E987</f>
        <v/>
      </c>
      <c r="F1006" s="139" t="str">
        <f>IF(Afrapportering!F987 = "", "",Afrapportering!F987)</f>
        <v/>
      </c>
      <c r="G1006" s="14" t="str">
        <f>+Afrapportering!G987</f>
        <v/>
      </c>
      <c r="H1006" s="139" t="str">
        <f>IF(Afrapportering!H987 = "","",Afrapportering!H987)</f>
        <v/>
      </c>
      <c r="I1006" s="140" t="str">
        <f>+Afrapportering!I987</f>
        <v/>
      </c>
      <c r="J1006" s="13" t="str">
        <f>+Afrapportering!J987</f>
        <v/>
      </c>
      <c r="K1006" s="32" t="str">
        <f t="shared" si="124"/>
        <v/>
      </c>
      <c r="L1006" s="31" t="str">
        <f>IF(Ansøgning!J992="","",Ansøgning!J992)</f>
        <v/>
      </c>
      <c r="M1006" s="134" t="str">
        <f>IF(Afrapportering!M987="","",Afrapportering!M987)</f>
        <v/>
      </c>
      <c r="N1006" s="31" t="str">
        <f>IF(Ansøgning!K992="","",Ansøgning!K992)</f>
        <v/>
      </c>
      <c r="O1006" s="134">
        <f>IF(Afrapportering!O987="",,Afrapportering!O987)</f>
        <v>0</v>
      </c>
      <c r="P1006" s="15" t="str">
        <f>IF(Ansøgning!L992="","",Ansøgning!L992)</f>
        <v/>
      </c>
      <c r="Q1006" s="15" t="str">
        <f t="shared" si="125"/>
        <v/>
      </c>
      <c r="R1006" s="15"/>
      <c r="S1006" s="15" t="str">
        <f>IF(Afrapportering!S987="","",Afrapportering!S987)</f>
        <v/>
      </c>
      <c r="T1006" s="31" t="str">
        <f t="shared" si="126"/>
        <v/>
      </c>
      <c r="U1006" s="30" t="str">
        <f>IF(Afrapportering!U987="","",Afrapportering!U987)</f>
        <v/>
      </c>
      <c r="V1006" s="52" t="str">
        <f>IF(Afrapportering!V987="","",Afrapportering!V987)</f>
        <v/>
      </c>
      <c r="W1006" s="30" t="str">
        <f>IF(Afrapportering!W987="","",Afrapportering!W987)</f>
        <v/>
      </c>
      <c r="X1006" s="52" t="str">
        <f>IF(Afrapportering!X987="","",Afrapportering!X987)</f>
        <v/>
      </c>
      <c r="Y1006" s="30" t="str">
        <f>IF(Afrapportering!Y987="","",Afrapportering!Y987)</f>
        <v/>
      </c>
      <c r="Z1006" s="52" t="str">
        <f>IFERROR(MAX(IF(OR(V1006="",X1006=""),"",IF(AND(AND(MONTH(F1006)&gt;=7,MONTH(F1006)&lt;8),AND(MONTH(H1006)&gt;=7,MONTH(H1006)&lt;8)),(NETWORKDAYS(F1006,H1006,Lister!$D$7:$D$13)-V1006)*T1006/NETWORKDAYS(Lister!$D$19,Lister!$E$19,Lister!$D$7:$D$13),IF(AND(AND(MONTH(F1006)&gt;=7,MONTH(F1006)&lt;8),MONTH(H1006)&gt;7),(NETWORKDAYS(F1006,Lister!$E$19,Lister!$D$7:$D$13)-V1006)*T1006/NETWORKDAYS(Lister!$D$19,Lister!$E$19,Lister!$D$7:$D$13),IF(MONTH(F1006)&gt;7,0)))),0),"")</f>
        <v/>
      </c>
      <c r="AA1006" s="30" t="str">
        <f>IF(Afrapportering!AA987="","",Afrapportering!AA987)</f>
        <v/>
      </c>
      <c r="AB1006" s="52" t="str">
        <f>IFERROR(MAX(IF(OR(V1006="",X1006=""),"",IF(AND(AND(MONTH(F1006)&gt;=8,MONTH(F1006)&lt;9),AND(MONTH(H1006)&gt;=8,MONTH(H1006)&lt;9)),(NETWORKDAYS(F1006,H1006,Lister!$D$7:$D$13)-X1006)*T1006/NETWORKDAYS(Lister!$D$20,Lister!$E$20,Lister!$D$7:$D$13),IF(AND(MONTH(F1006)=7,MONTH(H1006)=8),(NETWORKDAYS(Lister!$D$20,H1006,Lister!$D$7:$D$13)-X1006)*T1006/NETWORKDAYS(Lister!$D$20,Lister!$E$20,Lister!$D$7:$D$13),IF(AND(MONTH(F1006)=7,MONTH(H1006)=7),0)))),0),"")</f>
        <v/>
      </c>
      <c r="AC1006" s="30" t="str">
        <f>IF(Afrapportering!AC987="","",Afrapportering!AC987)</f>
        <v/>
      </c>
      <c r="AD1006" s="52" t="str">
        <f t="shared" si="127"/>
        <v/>
      </c>
      <c r="AE1006" s="52" t="str">
        <f t="shared" si="128"/>
        <v/>
      </c>
      <c r="AF1006" s="30" t="str">
        <f t="shared" si="129"/>
        <v/>
      </c>
      <c r="AG1006" s="30" t="str">
        <f t="shared" si="130"/>
        <v/>
      </c>
      <c r="AH1006" s="3" t="str">
        <f t="shared" si="131"/>
        <v/>
      </c>
    </row>
    <row r="1007" spans="1:34" x14ac:dyDescent="0.25">
      <c r="A1007" s="13" t="str">
        <f>+Afrapportering!A988</f>
        <v/>
      </c>
      <c r="B1007" s="13" t="str">
        <f>+Afrapportering!B988</f>
        <v/>
      </c>
      <c r="C1007" s="13" t="str">
        <f>+Afrapportering!C988</f>
        <v/>
      </c>
      <c r="D1007" s="13" t="str">
        <f>+Afrapportering!D988</f>
        <v/>
      </c>
      <c r="E1007" s="14" t="str">
        <f>+Afrapportering!E988</f>
        <v/>
      </c>
      <c r="F1007" s="139" t="str">
        <f>IF(Afrapportering!F988 = "", "",Afrapportering!F988)</f>
        <v/>
      </c>
      <c r="G1007" s="14" t="str">
        <f>+Afrapportering!G988</f>
        <v/>
      </c>
      <c r="H1007" s="139" t="str">
        <f>IF(Afrapportering!H988 = "","",Afrapportering!H988)</f>
        <v/>
      </c>
      <c r="I1007" s="140" t="str">
        <f>+Afrapportering!I988</f>
        <v/>
      </c>
      <c r="J1007" s="13" t="str">
        <f>+Afrapportering!J988</f>
        <v/>
      </c>
      <c r="K1007" s="32" t="str">
        <f t="shared" si="124"/>
        <v/>
      </c>
      <c r="L1007" s="31" t="str">
        <f>IF(Ansøgning!J993="","",Ansøgning!J993)</f>
        <v/>
      </c>
      <c r="M1007" s="134" t="str">
        <f>IF(Afrapportering!M988="","",Afrapportering!M988)</f>
        <v/>
      </c>
      <c r="N1007" s="31" t="str">
        <f>IF(Ansøgning!K993="","",Ansøgning!K993)</f>
        <v/>
      </c>
      <c r="O1007" s="134">
        <f>IF(Afrapportering!O988="",,Afrapportering!O988)</f>
        <v>0</v>
      </c>
      <c r="P1007" s="15" t="str">
        <f>IF(Ansøgning!L993="","",Ansøgning!L993)</f>
        <v/>
      </c>
      <c r="Q1007" s="15" t="str">
        <f t="shared" si="125"/>
        <v/>
      </c>
      <c r="R1007" s="15"/>
      <c r="S1007" s="15" t="str">
        <f>IF(Afrapportering!S988="","",Afrapportering!S988)</f>
        <v/>
      </c>
      <c r="T1007" s="31" t="str">
        <f t="shared" si="126"/>
        <v/>
      </c>
      <c r="U1007" s="30" t="str">
        <f>IF(Afrapportering!U988="","",Afrapportering!U988)</f>
        <v/>
      </c>
      <c r="V1007" s="52" t="str">
        <f>IF(Afrapportering!V988="","",Afrapportering!V988)</f>
        <v/>
      </c>
      <c r="W1007" s="30" t="str">
        <f>IF(Afrapportering!W988="","",Afrapportering!W988)</f>
        <v/>
      </c>
      <c r="X1007" s="52" t="str">
        <f>IF(Afrapportering!X988="","",Afrapportering!X988)</f>
        <v/>
      </c>
      <c r="Y1007" s="30" t="str">
        <f>IF(Afrapportering!Y988="","",Afrapportering!Y988)</f>
        <v/>
      </c>
      <c r="Z1007" s="52" t="str">
        <f>IFERROR(MAX(IF(OR(V1007="",X1007=""),"",IF(AND(AND(MONTH(F1007)&gt;=7,MONTH(F1007)&lt;8),AND(MONTH(H1007)&gt;=7,MONTH(H1007)&lt;8)),(NETWORKDAYS(F1007,H1007,Lister!$D$7:$D$13)-V1007)*T1007/NETWORKDAYS(Lister!$D$19,Lister!$E$19,Lister!$D$7:$D$13),IF(AND(AND(MONTH(F1007)&gt;=7,MONTH(F1007)&lt;8),MONTH(H1007)&gt;7),(NETWORKDAYS(F1007,Lister!$E$19,Lister!$D$7:$D$13)-V1007)*T1007/NETWORKDAYS(Lister!$D$19,Lister!$E$19,Lister!$D$7:$D$13),IF(MONTH(F1007)&gt;7,0)))),0),"")</f>
        <v/>
      </c>
      <c r="AA1007" s="30" t="str">
        <f>IF(Afrapportering!AA988="","",Afrapportering!AA988)</f>
        <v/>
      </c>
      <c r="AB1007" s="52" t="str">
        <f>IFERROR(MAX(IF(OR(V1007="",X1007=""),"",IF(AND(AND(MONTH(F1007)&gt;=8,MONTH(F1007)&lt;9),AND(MONTH(H1007)&gt;=8,MONTH(H1007)&lt;9)),(NETWORKDAYS(F1007,H1007,Lister!$D$7:$D$13)-X1007)*T1007/NETWORKDAYS(Lister!$D$20,Lister!$E$20,Lister!$D$7:$D$13),IF(AND(MONTH(F1007)=7,MONTH(H1007)=8),(NETWORKDAYS(Lister!$D$20,H1007,Lister!$D$7:$D$13)-X1007)*T1007/NETWORKDAYS(Lister!$D$20,Lister!$E$20,Lister!$D$7:$D$13),IF(AND(MONTH(F1007)=7,MONTH(H1007)=7),0)))),0),"")</f>
        <v/>
      </c>
      <c r="AC1007" s="30" t="str">
        <f>IF(Afrapportering!AC988="","",Afrapportering!AC988)</f>
        <v/>
      </c>
      <c r="AD1007" s="52" t="str">
        <f t="shared" si="127"/>
        <v/>
      </c>
      <c r="AE1007" s="52" t="str">
        <f t="shared" si="128"/>
        <v/>
      </c>
      <c r="AF1007" s="30" t="str">
        <f t="shared" si="129"/>
        <v/>
      </c>
      <c r="AG1007" s="30" t="str">
        <f t="shared" si="130"/>
        <v/>
      </c>
      <c r="AH1007" s="3" t="str">
        <f t="shared" si="131"/>
        <v/>
      </c>
    </row>
    <row r="1008" spans="1:34" x14ac:dyDescent="0.25">
      <c r="A1008" s="13" t="str">
        <f>+Afrapportering!A989</f>
        <v/>
      </c>
      <c r="B1008" s="13" t="str">
        <f>+Afrapportering!B989</f>
        <v/>
      </c>
      <c r="C1008" s="13" t="str">
        <f>+Afrapportering!C989</f>
        <v/>
      </c>
      <c r="D1008" s="13" t="str">
        <f>+Afrapportering!D989</f>
        <v/>
      </c>
      <c r="E1008" s="14" t="str">
        <f>+Afrapportering!E989</f>
        <v/>
      </c>
      <c r="F1008" s="139" t="str">
        <f>IF(Afrapportering!F989 = "", "",Afrapportering!F989)</f>
        <v/>
      </c>
      <c r="G1008" s="14" t="str">
        <f>+Afrapportering!G989</f>
        <v/>
      </c>
      <c r="H1008" s="139" t="str">
        <f>IF(Afrapportering!H989 = "","",Afrapportering!H989)</f>
        <v/>
      </c>
      <c r="I1008" s="140" t="str">
        <f>+Afrapportering!I989</f>
        <v/>
      </c>
      <c r="J1008" s="13" t="str">
        <f>+Afrapportering!J989</f>
        <v/>
      </c>
      <c r="K1008" s="32" t="str">
        <f t="shared" si="124"/>
        <v/>
      </c>
      <c r="L1008" s="31" t="str">
        <f>IF(Ansøgning!J994="","",Ansøgning!J994)</f>
        <v/>
      </c>
      <c r="M1008" s="134" t="str">
        <f>IF(Afrapportering!M989="","",Afrapportering!M989)</f>
        <v/>
      </c>
      <c r="N1008" s="31" t="str">
        <f>IF(Ansøgning!K994="","",Ansøgning!K994)</f>
        <v/>
      </c>
      <c r="O1008" s="134">
        <f>IF(Afrapportering!O989="",,Afrapportering!O989)</f>
        <v>0</v>
      </c>
      <c r="P1008" s="15" t="str">
        <f>IF(Ansøgning!L994="","",Ansøgning!L994)</f>
        <v/>
      </c>
      <c r="Q1008" s="15" t="str">
        <f t="shared" si="125"/>
        <v/>
      </c>
      <c r="R1008" s="15"/>
      <c r="S1008" s="15" t="str">
        <f>IF(Afrapportering!S989="","",Afrapportering!S989)</f>
        <v/>
      </c>
      <c r="T1008" s="31" t="str">
        <f t="shared" si="126"/>
        <v/>
      </c>
      <c r="U1008" s="30" t="str">
        <f>IF(Afrapportering!U989="","",Afrapportering!U989)</f>
        <v/>
      </c>
      <c r="V1008" s="52" t="str">
        <f>IF(Afrapportering!V989="","",Afrapportering!V989)</f>
        <v/>
      </c>
      <c r="W1008" s="30" t="str">
        <f>IF(Afrapportering!W989="","",Afrapportering!W989)</f>
        <v/>
      </c>
      <c r="X1008" s="52" t="str">
        <f>IF(Afrapportering!X989="","",Afrapportering!X989)</f>
        <v/>
      </c>
      <c r="Y1008" s="30" t="str">
        <f>IF(Afrapportering!Y989="","",Afrapportering!Y989)</f>
        <v/>
      </c>
      <c r="Z1008" s="52" t="str">
        <f>IFERROR(MAX(IF(OR(V1008="",X1008=""),"",IF(AND(AND(MONTH(F1008)&gt;=7,MONTH(F1008)&lt;8),AND(MONTH(H1008)&gt;=7,MONTH(H1008)&lt;8)),(NETWORKDAYS(F1008,H1008,Lister!$D$7:$D$13)-V1008)*T1008/NETWORKDAYS(Lister!$D$19,Lister!$E$19,Lister!$D$7:$D$13),IF(AND(AND(MONTH(F1008)&gt;=7,MONTH(F1008)&lt;8),MONTH(H1008)&gt;7),(NETWORKDAYS(F1008,Lister!$E$19,Lister!$D$7:$D$13)-V1008)*T1008/NETWORKDAYS(Lister!$D$19,Lister!$E$19,Lister!$D$7:$D$13),IF(MONTH(F1008)&gt;7,0)))),0),"")</f>
        <v/>
      </c>
      <c r="AA1008" s="30" t="str">
        <f>IF(Afrapportering!AA989="","",Afrapportering!AA989)</f>
        <v/>
      </c>
      <c r="AB1008" s="52" t="str">
        <f>IFERROR(MAX(IF(OR(V1008="",X1008=""),"",IF(AND(AND(MONTH(F1008)&gt;=8,MONTH(F1008)&lt;9),AND(MONTH(H1008)&gt;=8,MONTH(H1008)&lt;9)),(NETWORKDAYS(F1008,H1008,Lister!$D$7:$D$13)-X1008)*T1008/NETWORKDAYS(Lister!$D$20,Lister!$E$20,Lister!$D$7:$D$13),IF(AND(MONTH(F1008)=7,MONTH(H1008)=8),(NETWORKDAYS(Lister!$D$20,H1008,Lister!$D$7:$D$13)-X1008)*T1008/NETWORKDAYS(Lister!$D$20,Lister!$E$20,Lister!$D$7:$D$13),IF(AND(MONTH(F1008)=7,MONTH(H1008)=7),0)))),0),"")</f>
        <v/>
      </c>
      <c r="AC1008" s="30" t="str">
        <f>IF(Afrapportering!AC989="","",Afrapportering!AC989)</f>
        <v/>
      </c>
      <c r="AD1008" s="52" t="str">
        <f t="shared" si="127"/>
        <v/>
      </c>
      <c r="AE1008" s="52" t="str">
        <f t="shared" si="128"/>
        <v/>
      </c>
      <c r="AF1008" s="30" t="str">
        <f t="shared" si="129"/>
        <v/>
      </c>
      <c r="AG1008" s="30" t="str">
        <f t="shared" si="130"/>
        <v/>
      </c>
      <c r="AH1008" s="3" t="str">
        <f t="shared" si="131"/>
        <v/>
      </c>
    </row>
    <row r="1009" spans="1:34" x14ac:dyDescent="0.25">
      <c r="A1009" s="13" t="str">
        <f>+Afrapportering!A990</f>
        <v/>
      </c>
      <c r="B1009" s="13" t="str">
        <f>+Afrapportering!B990</f>
        <v/>
      </c>
      <c r="C1009" s="13" t="str">
        <f>+Afrapportering!C990</f>
        <v/>
      </c>
      <c r="D1009" s="13" t="str">
        <f>+Afrapportering!D990</f>
        <v/>
      </c>
      <c r="E1009" s="14" t="str">
        <f>+Afrapportering!E990</f>
        <v/>
      </c>
      <c r="F1009" s="139" t="str">
        <f>IF(Afrapportering!F990 = "", "",Afrapportering!F990)</f>
        <v/>
      </c>
      <c r="G1009" s="14" t="str">
        <f>+Afrapportering!G990</f>
        <v/>
      </c>
      <c r="H1009" s="139" t="str">
        <f>IF(Afrapportering!H990 = "","",Afrapportering!H990)</f>
        <v/>
      </c>
      <c r="I1009" s="140" t="str">
        <f>+Afrapportering!I990</f>
        <v/>
      </c>
      <c r="J1009" s="13" t="str">
        <f>+Afrapportering!J990</f>
        <v/>
      </c>
      <c r="K1009" s="32" t="str">
        <f t="shared" si="124"/>
        <v/>
      </c>
      <c r="L1009" s="31" t="str">
        <f>IF(Ansøgning!J995="","",Ansøgning!J995)</f>
        <v/>
      </c>
      <c r="M1009" s="134" t="str">
        <f>IF(Afrapportering!M990="","",Afrapportering!M990)</f>
        <v/>
      </c>
      <c r="N1009" s="31" t="str">
        <f>IF(Ansøgning!K995="","",Ansøgning!K995)</f>
        <v/>
      </c>
      <c r="O1009" s="134">
        <f>IF(Afrapportering!O990="",,Afrapportering!O990)</f>
        <v>0</v>
      </c>
      <c r="P1009" s="15" t="str">
        <f>IF(Ansøgning!L995="","",Ansøgning!L995)</f>
        <v/>
      </c>
      <c r="Q1009" s="15" t="str">
        <f t="shared" si="125"/>
        <v/>
      </c>
      <c r="R1009" s="15"/>
      <c r="S1009" s="15" t="str">
        <f>IF(Afrapportering!S990="","",Afrapportering!S990)</f>
        <v/>
      </c>
      <c r="T1009" s="31" t="str">
        <f t="shared" si="126"/>
        <v/>
      </c>
      <c r="U1009" s="30" t="str">
        <f>IF(Afrapportering!U990="","",Afrapportering!U990)</f>
        <v/>
      </c>
      <c r="V1009" s="52" t="str">
        <f>IF(Afrapportering!V990="","",Afrapportering!V990)</f>
        <v/>
      </c>
      <c r="W1009" s="30" t="str">
        <f>IF(Afrapportering!W990="","",Afrapportering!W990)</f>
        <v/>
      </c>
      <c r="X1009" s="52" t="str">
        <f>IF(Afrapportering!X990="","",Afrapportering!X990)</f>
        <v/>
      </c>
      <c r="Y1009" s="30" t="str">
        <f>IF(Afrapportering!Y990="","",Afrapportering!Y990)</f>
        <v/>
      </c>
      <c r="Z1009" s="52" t="str">
        <f>IFERROR(MAX(IF(OR(V1009="",X1009=""),"",IF(AND(AND(MONTH(F1009)&gt;=7,MONTH(F1009)&lt;8),AND(MONTH(H1009)&gt;=7,MONTH(H1009)&lt;8)),(NETWORKDAYS(F1009,H1009,Lister!$D$7:$D$13)-V1009)*T1009/NETWORKDAYS(Lister!$D$19,Lister!$E$19,Lister!$D$7:$D$13),IF(AND(AND(MONTH(F1009)&gt;=7,MONTH(F1009)&lt;8),MONTH(H1009)&gt;7),(NETWORKDAYS(F1009,Lister!$E$19,Lister!$D$7:$D$13)-V1009)*T1009/NETWORKDAYS(Lister!$D$19,Lister!$E$19,Lister!$D$7:$D$13),IF(MONTH(F1009)&gt;7,0)))),0),"")</f>
        <v/>
      </c>
      <c r="AA1009" s="30" t="str">
        <f>IF(Afrapportering!AA990="","",Afrapportering!AA990)</f>
        <v/>
      </c>
      <c r="AB1009" s="52" t="str">
        <f>IFERROR(MAX(IF(OR(V1009="",X1009=""),"",IF(AND(AND(MONTH(F1009)&gt;=8,MONTH(F1009)&lt;9),AND(MONTH(H1009)&gt;=8,MONTH(H1009)&lt;9)),(NETWORKDAYS(F1009,H1009,Lister!$D$7:$D$13)-X1009)*T1009/NETWORKDAYS(Lister!$D$20,Lister!$E$20,Lister!$D$7:$D$13),IF(AND(MONTH(F1009)=7,MONTH(H1009)=8),(NETWORKDAYS(Lister!$D$20,H1009,Lister!$D$7:$D$13)-X1009)*T1009/NETWORKDAYS(Lister!$D$20,Lister!$E$20,Lister!$D$7:$D$13),IF(AND(MONTH(F1009)=7,MONTH(H1009)=7),0)))),0),"")</f>
        <v/>
      </c>
      <c r="AC1009" s="30" t="str">
        <f>IF(Afrapportering!AC990="","",Afrapportering!AC990)</f>
        <v/>
      </c>
      <c r="AD1009" s="52" t="str">
        <f t="shared" si="127"/>
        <v/>
      </c>
      <c r="AE1009" s="52" t="str">
        <f t="shared" si="128"/>
        <v/>
      </c>
      <c r="AF1009" s="30" t="str">
        <f t="shared" si="129"/>
        <v/>
      </c>
      <c r="AG1009" s="30" t="str">
        <f t="shared" si="130"/>
        <v/>
      </c>
      <c r="AH1009" s="3" t="str">
        <f t="shared" si="131"/>
        <v/>
      </c>
    </row>
    <row r="1010" spans="1:34" x14ac:dyDescent="0.25">
      <c r="A1010" s="13" t="str">
        <f>+Afrapportering!A991</f>
        <v/>
      </c>
      <c r="B1010" s="13" t="str">
        <f>+Afrapportering!B991</f>
        <v/>
      </c>
      <c r="C1010" s="13" t="str">
        <f>+Afrapportering!C991</f>
        <v/>
      </c>
      <c r="D1010" s="13" t="str">
        <f>+Afrapportering!D991</f>
        <v/>
      </c>
      <c r="E1010" s="14" t="str">
        <f>+Afrapportering!E991</f>
        <v/>
      </c>
      <c r="F1010" s="139" t="str">
        <f>IF(Afrapportering!F991 = "", "",Afrapportering!F991)</f>
        <v/>
      </c>
      <c r="G1010" s="14" t="str">
        <f>+Afrapportering!G991</f>
        <v/>
      </c>
      <c r="H1010" s="139" t="str">
        <f>IF(Afrapportering!H991 = "","",Afrapportering!H991)</f>
        <v/>
      </c>
      <c r="I1010" s="140" t="str">
        <f>+Afrapportering!I991</f>
        <v/>
      </c>
      <c r="J1010" s="13" t="str">
        <f>+Afrapportering!J991</f>
        <v/>
      </c>
      <c r="K1010" s="32" t="str">
        <f t="shared" si="124"/>
        <v/>
      </c>
      <c r="L1010" s="31" t="str">
        <f>IF(Ansøgning!J996="","",Ansøgning!J996)</f>
        <v/>
      </c>
      <c r="M1010" s="134" t="str">
        <f>IF(Afrapportering!M991="","",Afrapportering!M991)</f>
        <v/>
      </c>
      <c r="N1010" s="31" t="str">
        <f>IF(Ansøgning!K996="","",Ansøgning!K996)</f>
        <v/>
      </c>
      <c r="O1010" s="134">
        <f>IF(Afrapportering!O991="",,Afrapportering!O991)</f>
        <v>0</v>
      </c>
      <c r="P1010" s="15" t="str">
        <f>IF(Ansøgning!L996="","",Ansøgning!L996)</f>
        <v/>
      </c>
      <c r="Q1010" s="15" t="str">
        <f t="shared" si="125"/>
        <v/>
      </c>
      <c r="R1010" s="15"/>
      <c r="S1010" s="15" t="str">
        <f>IF(Afrapportering!S991="","",Afrapportering!S991)</f>
        <v/>
      </c>
      <c r="T1010" s="31" t="str">
        <f t="shared" si="126"/>
        <v/>
      </c>
      <c r="U1010" s="30" t="str">
        <f>IF(Afrapportering!U991="","",Afrapportering!U991)</f>
        <v/>
      </c>
      <c r="V1010" s="52" t="str">
        <f>IF(Afrapportering!V991="","",Afrapportering!V991)</f>
        <v/>
      </c>
      <c r="W1010" s="30" t="str">
        <f>IF(Afrapportering!W991="","",Afrapportering!W991)</f>
        <v/>
      </c>
      <c r="X1010" s="52" t="str">
        <f>IF(Afrapportering!X991="","",Afrapportering!X991)</f>
        <v/>
      </c>
      <c r="Y1010" s="30" t="str">
        <f>IF(Afrapportering!Y991="","",Afrapportering!Y991)</f>
        <v/>
      </c>
      <c r="Z1010" s="52" t="str">
        <f>IFERROR(MAX(IF(OR(V1010="",X1010=""),"",IF(AND(AND(MONTH(F1010)&gt;=7,MONTH(F1010)&lt;8),AND(MONTH(H1010)&gt;=7,MONTH(H1010)&lt;8)),(NETWORKDAYS(F1010,H1010,Lister!$D$7:$D$13)-V1010)*T1010/NETWORKDAYS(Lister!$D$19,Lister!$E$19,Lister!$D$7:$D$13),IF(AND(AND(MONTH(F1010)&gt;=7,MONTH(F1010)&lt;8),MONTH(H1010)&gt;7),(NETWORKDAYS(F1010,Lister!$E$19,Lister!$D$7:$D$13)-V1010)*T1010/NETWORKDAYS(Lister!$D$19,Lister!$E$19,Lister!$D$7:$D$13),IF(MONTH(F1010)&gt;7,0)))),0),"")</f>
        <v/>
      </c>
      <c r="AA1010" s="30" t="str">
        <f>IF(Afrapportering!AA991="","",Afrapportering!AA991)</f>
        <v/>
      </c>
      <c r="AB1010" s="52" t="str">
        <f>IFERROR(MAX(IF(OR(V1010="",X1010=""),"",IF(AND(AND(MONTH(F1010)&gt;=8,MONTH(F1010)&lt;9),AND(MONTH(H1010)&gt;=8,MONTH(H1010)&lt;9)),(NETWORKDAYS(F1010,H1010,Lister!$D$7:$D$13)-X1010)*T1010/NETWORKDAYS(Lister!$D$20,Lister!$E$20,Lister!$D$7:$D$13),IF(AND(MONTH(F1010)=7,MONTH(H1010)=8),(NETWORKDAYS(Lister!$D$20,H1010,Lister!$D$7:$D$13)-X1010)*T1010/NETWORKDAYS(Lister!$D$20,Lister!$E$20,Lister!$D$7:$D$13),IF(AND(MONTH(F1010)=7,MONTH(H1010)=7),0)))),0),"")</f>
        <v/>
      </c>
      <c r="AC1010" s="30" t="str">
        <f>IF(Afrapportering!AC991="","",Afrapportering!AC991)</f>
        <v/>
      </c>
      <c r="AD1010" s="52" t="str">
        <f t="shared" si="127"/>
        <v/>
      </c>
      <c r="AE1010" s="52" t="str">
        <f t="shared" si="128"/>
        <v/>
      </c>
      <c r="AF1010" s="30" t="str">
        <f t="shared" si="129"/>
        <v/>
      </c>
      <c r="AG1010" s="30" t="str">
        <f t="shared" si="130"/>
        <v/>
      </c>
      <c r="AH1010" s="3" t="str">
        <f t="shared" si="131"/>
        <v/>
      </c>
    </row>
    <row r="1011" spans="1:34" x14ac:dyDescent="0.25">
      <c r="A1011" s="13" t="str">
        <f>+Afrapportering!A992</f>
        <v/>
      </c>
      <c r="B1011" s="13" t="str">
        <f>+Afrapportering!B992</f>
        <v/>
      </c>
      <c r="C1011" s="13" t="str">
        <f>+Afrapportering!C992</f>
        <v/>
      </c>
      <c r="D1011" s="13" t="str">
        <f>+Afrapportering!D992</f>
        <v/>
      </c>
      <c r="E1011" s="14" t="str">
        <f>+Afrapportering!E992</f>
        <v/>
      </c>
      <c r="F1011" s="139" t="str">
        <f>IF(Afrapportering!F992 = "", "",Afrapportering!F992)</f>
        <v/>
      </c>
      <c r="G1011" s="14" t="str">
        <f>+Afrapportering!G992</f>
        <v/>
      </c>
      <c r="H1011" s="139" t="str">
        <f>IF(Afrapportering!H992 = "","",Afrapportering!H992)</f>
        <v/>
      </c>
      <c r="I1011" s="140" t="str">
        <f>+Afrapportering!I992</f>
        <v/>
      </c>
      <c r="J1011" s="13" t="str">
        <f>+Afrapportering!J992</f>
        <v/>
      </c>
      <c r="K1011" s="32" t="str">
        <f t="shared" si="124"/>
        <v/>
      </c>
      <c r="L1011" s="31" t="str">
        <f>IF(Ansøgning!J997="","",Ansøgning!J997)</f>
        <v/>
      </c>
      <c r="M1011" s="134" t="str">
        <f>IF(Afrapportering!M992="","",Afrapportering!M992)</f>
        <v/>
      </c>
      <c r="N1011" s="31" t="str">
        <f>IF(Ansøgning!K997="","",Ansøgning!K997)</f>
        <v/>
      </c>
      <c r="O1011" s="134">
        <f>IF(Afrapportering!O992="",,Afrapportering!O992)</f>
        <v>0</v>
      </c>
      <c r="P1011" s="15" t="str">
        <f>IF(Ansøgning!L997="","",Ansøgning!L997)</f>
        <v/>
      </c>
      <c r="Q1011" s="15" t="str">
        <f t="shared" si="125"/>
        <v/>
      </c>
      <c r="R1011" s="15"/>
      <c r="S1011" s="15" t="str">
        <f>IF(Afrapportering!S992="","",Afrapportering!S992)</f>
        <v/>
      </c>
      <c r="T1011" s="31" t="str">
        <f t="shared" si="126"/>
        <v/>
      </c>
      <c r="U1011" s="30" t="str">
        <f>IF(Afrapportering!U992="","",Afrapportering!U992)</f>
        <v/>
      </c>
      <c r="V1011" s="52" t="str">
        <f>IF(Afrapportering!V992="","",Afrapportering!V992)</f>
        <v/>
      </c>
      <c r="W1011" s="30" t="str">
        <f>IF(Afrapportering!W992="","",Afrapportering!W992)</f>
        <v/>
      </c>
      <c r="X1011" s="52" t="str">
        <f>IF(Afrapportering!X992="","",Afrapportering!X992)</f>
        <v/>
      </c>
      <c r="Y1011" s="30" t="str">
        <f>IF(Afrapportering!Y992="","",Afrapportering!Y992)</f>
        <v/>
      </c>
      <c r="Z1011" s="52" t="str">
        <f>IFERROR(MAX(IF(OR(V1011="",X1011=""),"",IF(AND(AND(MONTH(F1011)&gt;=7,MONTH(F1011)&lt;8),AND(MONTH(H1011)&gt;=7,MONTH(H1011)&lt;8)),(NETWORKDAYS(F1011,H1011,Lister!$D$7:$D$13)-V1011)*T1011/NETWORKDAYS(Lister!$D$19,Lister!$E$19,Lister!$D$7:$D$13),IF(AND(AND(MONTH(F1011)&gt;=7,MONTH(F1011)&lt;8),MONTH(H1011)&gt;7),(NETWORKDAYS(F1011,Lister!$E$19,Lister!$D$7:$D$13)-V1011)*T1011/NETWORKDAYS(Lister!$D$19,Lister!$E$19,Lister!$D$7:$D$13),IF(MONTH(F1011)&gt;7,0)))),0),"")</f>
        <v/>
      </c>
      <c r="AA1011" s="30" t="str">
        <f>IF(Afrapportering!AA992="","",Afrapportering!AA992)</f>
        <v/>
      </c>
      <c r="AB1011" s="52" t="str">
        <f>IFERROR(MAX(IF(OR(V1011="",X1011=""),"",IF(AND(AND(MONTH(F1011)&gt;=8,MONTH(F1011)&lt;9),AND(MONTH(H1011)&gt;=8,MONTH(H1011)&lt;9)),(NETWORKDAYS(F1011,H1011,Lister!$D$7:$D$13)-X1011)*T1011/NETWORKDAYS(Lister!$D$20,Lister!$E$20,Lister!$D$7:$D$13),IF(AND(MONTH(F1011)=7,MONTH(H1011)=8),(NETWORKDAYS(Lister!$D$20,H1011,Lister!$D$7:$D$13)-X1011)*T1011/NETWORKDAYS(Lister!$D$20,Lister!$E$20,Lister!$D$7:$D$13),IF(AND(MONTH(F1011)=7,MONTH(H1011)=7),0)))),0),"")</f>
        <v/>
      </c>
      <c r="AC1011" s="30" t="str">
        <f>IF(Afrapportering!AC992="","",Afrapportering!AC992)</f>
        <v/>
      </c>
      <c r="AD1011" s="52" t="str">
        <f t="shared" si="127"/>
        <v/>
      </c>
      <c r="AE1011" s="52" t="str">
        <f t="shared" si="128"/>
        <v/>
      </c>
      <c r="AF1011" s="30" t="str">
        <f t="shared" si="129"/>
        <v/>
      </c>
      <c r="AG1011" s="30" t="str">
        <f t="shared" si="130"/>
        <v/>
      </c>
      <c r="AH1011" s="3" t="str">
        <f t="shared" si="131"/>
        <v/>
      </c>
    </row>
    <row r="1012" spans="1:34" x14ac:dyDescent="0.25">
      <c r="A1012" s="13" t="str">
        <f>+Afrapportering!A993</f>
        <v/>
      </c>
      <c r="B1012" s="13" t="str">
        <f>+Afrapportering!B993</f>
        <v/>
      </c>
      <c r="C1012" s="13" t="str">
        <f>+Afrapportering!C993</f>
        <v/>
      </c>
      <c r="D1012" s="13" t="str">
        <f>+Afrapportering!D993</f>
        <v/>
      </c>
      <c r="E1012" s="14" t="str">
        <f>+Afrapportering!E993</f>
        <v/>
      </c>
      <c r="F1012" s="139" t="str">
        <f>IF(Afrapportering!F993 = "", "",Afrapportering!F993)</f>
        <v/>
      </c>
      <c r="G1012" s="14" t="str">
        <f>+Afrapportering!G993</f>
        <v/>
      </c>
      <c r="H1012" s="139" t="str">
        <f>IF(Afrapportering!H993 = "","",Afrapportering!H993)</f>
        <v/>
      </c>
      <c r="I1012" s="140" t="str">
        <f>+Afrapportering!I993</f>
        <v/>
      </c>
      <c r="J1012" s="13" t="str">
        <f>+Afrapportering!J993</f>
        <v/>
      </c>
      <c r="K1012" s="32" t="str">
        <f t="shared" si="124"/>
        <v/>
      </c>
      <c r="L1012" s="31" t="str">
        <f>IF(Ansøgning!J998="","",Ansøgning!J998)</f>
        <v/>
      </c>
      <c r="M1012" s="134" t="str">
        <f>IF(Afrapportering!M993="","",Afrapportering!M993)</f>
        <v/>
      </c>
      <c r="N1012" s="31" t="str">
        <f>IF(Ansøgning!K998="","",Ansøgning!K998)</f>
        <v/>
      </c>
      <c r="O1012" s="134">
        <f>IF(Afrapportering!O993="",,Afrapportering!O993)</f>
        <v>0</v>
      </c>
      <c r="P1012" s="15" t="str">
        <f>IF(Ansøgning!L998="","",Ansøgning!L998)</f>
        <v/>
      </c>
      <c r="Q1012" s="15" t="str">
        <f t="shared" si="125"/>
        <v/>
      </c>
      <c r="R1012" s="15"/>
      <c r="S1012" s="15" t="str">
        <f>IF(Afrapportering!S993="","",Afrapportering!S993)</f>
        <v/>
      </c>
      <c r="T1012" s="31" t="str">
        <f t="shared" si="126"/>
        <v/>
      </c>
      <c r="U1012" s="30" t="str">
        <f>IF(Afrapportering!U993="","",Afrapportering!U993)</f>
        <v/>
      </c>
      <c r="V1012" s="52" t="str">
        <f>IF(Afrapportering!V993="","",Afrapportering!V993)</f>
        <v/>
      </c>
      <c r="W1012" s="30" t="str">
        <f>IF(Afrapportering!W993="","",Afrapportering!W993)</f>
        <v/>
      </c>
      <c r="X1012" s="52" t="str">
        <f>IF(Afrapportering!X993="","",Afrapportering!X993)</f>
        <v/>
      </c>
      <c r="Y1012" s="30" t="str">
        <f>IF(Afrapportering!Y993="","",Afrapportering!Y993)</f>
        <v/>
      </c>
      <c r="Z1012" s="52" t="str">
        <f>IFERROR(MAX(IF(OR(V1012="",X1012=""),"",IF(AND(AND(MONTH(F1012)&gt;=7,MONTH(F1012)&lt;8),AND(MONTH(H1012)&gt;=7,MONTH(H1012)&lt;8)),(NETWORKDAYS(F1012,H1012,Lister!$D$7:$D$13)-V1012)*T1012/NETWORKDAYS(Lister!$D$19,Lister!$E$19,Lister!$D$7:$D$13),IF(AND(AND(MONTH(F1012)&gt;=7,MONTH(F1012)&lt;8),MONTH(H1012)&gt;7),(NETWORKDAYS(F1012,Lister!$E$19,Lister!$D$7:$D$13)-V1012)*T1012/NETWORKDAYS(Lister!$D$19,Lister!$E$19,Lister!$D$7:$D$13),IF(MONTH(F1012)&gt;7,0)))),0),"")</f>
        <v/>
      </c>
      <c r="AA1012" s="30" t="str">
        <f>IF(Afrapportering!AA993="","",Afrapportering!AA993)</f>
        <v/>
      </c>
      <c r="AB1012" s="52" t="str">
        <f>IFERROR(MAX(IF(OR(V1012="",X1012=""),"",IF(AND(AND(MONTH(F1012)&gt;=8,MONTH(F1012)&lt;9),AND(MONTH(H1012)&gt;=8,MONTH(H1012)&lt;9)),(NETWORKDAYS(F1012,H1012,Lister!$D$7:$D$13)-X1012)*T1012/NETWORKDAYS(Lister!$D$20,Lister!$E$20,Lister!$D$7:$D$13),IF(AND(MONTH(F1012)=7,MONTH(H1012)=8),(NETWORKDAYS(Lister!$D$20,H1012,Lister!$D$7:$D$13)-X1012)*T1012/NETWORKDAYS(Lister!$D$20,Lister!$E$20,Lister!$D$7:$D$13),IF(AND(MONTH(F1012)=7,MONTH(H1012)=7),0)))),0),"")</f>
        <v/>
      </c>
      <c r="AC1012" s="30" t="str">
        <f>IF(Afrapportering!AC993="","",Afrapportering!AC993)</f>
        <v/>
      </c>
      <c r="AD1012" s="52" t="str">
        <f t="shared" si="127"/>
        <v/>
      </c>
      <c r="AE1012" s="52" t="str">
        <f t="shared" si="128"/>
        <v/>
      </c>
      <c r="AF1012" s="30" t="str">
        <f t="shared" si="129"/>
        <v/>
      </c>
      <c r="AG1012" s="30" t="str">
        <f t="shared" si="130"/>
        <v/>
      </c>
      <c r="AH1012" s="3" t="str">
        <f t="shared" si="131"/>
        <v/>
      </c>
    </row>
    <row r="1013" spans="1:34" x14ac:dyDescent="0.25">
      <c r="A1013" s="13" t="str">
        <f>+Afrapportering!A994</f>
        <v/>
      </c>
      <c r="B1013" s="13" t="str">
        <f>+Afrapportering!B994</f>
        <v/>
      </c>
      <c r="C1013" s="13" t="str">
        <f>+Afrapportering!C994</f>
        <v/>
      </c>
      <c r="D1013" s="13" t="str">
        <f>+Afrapportering!D994</f>
        <v/>
      </c>
      <c r="E1013" s="14" t="str">
        <f>+Afrapportering!E994</f>
        <v/>
      </c>
      <c r="F1013" s="139" t="str">
        <f>IF(Afrapportering!F994 = "", "",Afrapportering!F994)</f>
        <v/>
      </c>
      <c r="G1013" s="14" t="str">
        <f>+Afrapportering!G994</f>
        <v/>
      </c>
      <c r="H1013" s="139" t="str">
        <f>IF(Afrapportering!H994 = "","",Afrapportering!H994)</f>
        <v/>
      </c>
      <c r="I1013" s="140" t="str">
        <f>+Afrapportering!I994</f>
        <v/>
      </c>
      <c r="J1013" s="13" t="str">
        <f>+Afrapportering!J994</f>
        <v/>
      </c>
      <c r="K1013" s="32" t="str">
        <f t="shared" si="124"/>
        <v/>
      </c>
      <c r="L1013" s="31" t="str">
        <f>IF(Ansøgning!J999="","",Ansøgning!J999)</f>
        <v/>
      </c>
      <c r="M1013" s="134" t="str">
        <f>IF(Afrapportering!M994="","",Afrapportering!M994)</f>
        <v/>
      </c>
      <c r="N1013" s="31" t="str">
        <f>IF(Ansøgning!K999="","",Ansøgning!K999)</f>
        <v/>
      </c>
      <c r="O1013" s="134">
        <f>IF(Afrapportering!O994="",,Afrapportering!O994)</f>
        <v>0</v>
      </c>
      <c r="P1013" s="15" t="str">
        <f>IF(Ansøgning!L999="","",Ansøgning!L999)</f>
        <v/>
      </c>
      <c r="Q1013" s="15" t="str">
        <f t="shared" si="125"/>
        <v/>
      </c>
      <c r="R1013" s="15"/>
      <c r="S1013" s="15" t="str">
        <f>IF(Afrapportering!S994="","",Afrapportering!S994)</f>
        <v/>
      </c>
      <c r="T1013" s="31" t="str">
        <f t="shared" si="126"/>
        <v/>
      </c>
      <c r="U1013" s="30" t="str">
        <f>IF(Afrapportering!U994="","",Afrapportering!U994)</f>
        <v/>
      </c>
      <c r="V1013" s="52" t="str">
        <f>IF(Afrapportering!V994="","",Afrapportering!V994)</f>
        <v/>
      </c>
      <c r="W1013" s="30" t="str">
        <f>IF(Afrapportering!W994="","",Afrapportering!W994)</f>
        <v/>
      </c>
      <c r="X1013" s="52" t="str">
        <f>IF(Afrapportering!X994="","",Afrapportering!X994)</f>
        <v/>
      </c>
      <c r="Y1013" s="30" t="str">
        <f>IF(Afrapportering!Y994="","",Afrapportering!Y994)</f>
        <v/>
      </c>
      <c r="Z1013" s="52" t="str">
        <f>IFERROR(MAX(IF(OR(V1013="",X1013=""),"",IF(AND(AND(MONTH(F1013)&gt;=7,MONTH(F1013)&lt;8),AND(MONTH(H1013)&gt;=7,MONTH(H1013)&lt;8)),(NETWORKDAYS(F1013,H1013,Lister!$D$7:$D$13)-V1013)*T1013/NETWORKDAYS(Lister!$D$19,Lister!$E$19,Lister!$D$7:$D$13),IF(AND(AND(MONTH(F1013)&gt;=7,MONTH(F1013)&lt;8),MONTH(H1013)&gt;7),(NETWORKDAYS(F1013,Lister!$E$19,Lister!$D$7:$D$13)-V1013)*T1013/NETWORKDAYS(Lister!$D$19,Lister!$E$19,Lister!$D$7:$D$13),IF(MONTH(F1013)&gt;7,0)))),0),"")</f>
        <v/>
      </c>
      <c r="AA1013" s="30" t="str">
        <f>IF(Afrapportering!AA994="","",Afrapportering!AA994)</f>
        <v/>
      </c>
      <c r="AB1013" s="52" t="str">
        <f>IFERROR(MAX(IF(OR(V1013="",X1013=""),"",IF(AND(AND(MONTH(F1013)&gt;=8,MONTH(F1013)&lt;9),AND(MONTH(H1013)&gt;=8,MONTH(H1013)&lt;9)),(NETWORKDAYS(F1013,H1013,Lister!$D$7:$D$13)-X1013)*T1013/NETWORKDAYS(Lister!$D$20,Lister!$E$20,Lister!$D$7:$D$13),IF(AND(MONTH(F1013)=7,MONTH(H1013)=8),(NETWORKDAYS(Lister!$D$20,H1013,Lister!$D$7:$D$13)-X1013)*T1013/NETWORKDAYS(Lister!$D$20,Lister!$E$20,Lister!$D$7:$D$13),IF(AND(MONTH(F1013)=7,MONTH(H1013)=7),0)))),0),"")</f>
        <v/>
      </c>
      <c r="AC1013" s="30" t="str">
        <f>IF(Afrapportering!AC994="","",Afrapportering!AC994)</f>
        <v/>
      </c>
      <c r="AD1013" s="52" t="str">
        <f t="shared" si="127"/>
        <v/>
      </c>
      <c r="AE1013" s="52" t="str">
        <f t="shared" si="128"/>
        <v/>
      </c>
      <c r="AF1013" s="30" t="str">
        <f t="shared" si="129"/>
        <v/>
      </c>
      <c r="AG1013" s="30" t="str">
        <f t="shared" si="130"/>
        <v/>
      </c>
      <c r="AH1013" s="3" t="str">
        <f t="shared" si="131"/>
        <v/>
      </c>
    </row>
    <row r="1014" spans="1:34" x14ac:dyDescent="0.25">
      <c r="A1014" s="13" t="str">
        <f>+Afrapportering!A995</f>
        <v/>
      </c>
      <c r="B1014" s="13" t="str">
        <f>+Afrapportering!B995</f>
        <v/>
      </c>
      <c r="C1014" s="13" t="str">
        <f>+Afrapportering!C995</f>
        <v/>
      </c>
      <c r="D1014" s="13" t="str">
        <f>+Afrapportering!D995</f>
        <v/>
      </c>
      <c r="E1014" s="14" t="str">
        <f>+Afrapportering!E995</f>
        <v/>
      </c>
      <c r="F1014" s="139" t="str">
        <f>IF(Afrapportering!F995 = "", "",Afrapportering!F995)</f>
        <v/>
      </c>
      <c r="G1014" s="14" t="str">
        <f>+Afrapportering!G995</f>
        <v/>
      </c>
      <c r="H1014" s="139" t="str">
        <f>IF(Afrapportering!H995 = "","",Afrapportering!H995)</f>
        <v/>
      </c>
      <c r="I1014" s="140" t="str">
        <f>+Afrapportering!I995</f>
        <v/>
      </c>
      <c r="J1014" s="13" t="str">
        <f>+Afrapportering!J995</f>
        <v/>
      </c>
      <c r="K1014" s="32" t="str">
        <f t="shared" si="124"/>
        <v/>
      </c>
      <c r="L1014" s="31" t="str">
        <f>IF(Ansøgning!J1000="","",Ansøgning!J1000)</f>
        <v/>
      </c>
      <c r="M1014" s="134" t="str">
        <f>IF(Afrapportering!M995="","",Afrapportering!M995)</f>
        <v/>
      </c>
      <c r="N1014" s="31" t="str">
        <f>IF(Ansøgning!K1000="","",Ansøgning!K1000)</f>
        <v/>
      </c>
      <c r="O1014" s="134">
        <f>IF(Afrapportering!O995="",,Afrapportering!O995)</f>
        <v>0</v>
      </c>
      <c r="P1014" s="15" t="str">
        <f>IF(Ansøgning!L1000="","",Ansøgning!L1000)</f>
        <v/>
      </c>
      <c r="Q1014" s="15" t="str">
        <f t="shared" si="125"/>
        <v/>
      </c>
      <c r="R1014" s="15"/>
      <c r="S1014" s="15" t="str">
        <f>IF(Afrapportering!S995="","",Afrapportering!S995)</f>
        <v/>
      </c>
      <c r="T1014" s="31" t="str">
        <f t="shared" si="126"/>
        <v/>
      </c>
      <c r="U1014" s="30" t="str">
        <f>IF(Afrapportering!U995="","",Afrapportering!U995)</f>
        <v/>
      </c>
      <c r="V1014" s="52" t="str">
        <f>IF(Afrapportering!V995="","",Afrapportering!V995)</f>
        <v/>
      </c>
      <c r="W1014" s="30" t="str">
        <f>IF(Afrapportering!W995="","",Afrapportering!W995)</f>
        <v/>
      </c>
      <c r="X1014" s="52" t="str">
        <f>IF(Afrapportering!X995="","",Afrapportering!X995)</f>
        <v/>
      </c>
      <c r="Y1014" s="30" t="str">
        <f>IF(Afrapportering!Y995="","",Afrapportering!Y995)</f>
        <v/>
      </c>
      <c r="Z1014" s="52" t="str">
        <f>IFERROR(MAX(IF(OR(V1014="",X1014=""),"",IF(AND(AND(MONTH(F1014)&gt;=7,MONTH(F1014)&lt;8),AND(MONTH(H1014)&gt;=7,MONTH(H1014)&lt;8)),(NETWORKDAYS(F1014,H1014,Lister!$D$7:$D$13)-V1014)*T1014/NETWORKDAYS(Lister!$D$19,Lister!$E$19,Lister!$D$7:$D$13),IF(AND(AND(MONTH(F1014)&gt;=7,MONTH(F1014)&lt;8),MONTH(H1014)&gt;7),(NETWORKDAYS(F1014,Lister!$E$19,Lister!$D$7:$D$13)-V1014)*T1014/NETWORKDAYS(Lister!$D$19,Lister!$E$19,Lister!$D$7:$D$13),IF(MONTH(F1014)&gt;7,0)))),0),"")</f>
        <v/>
      </c>
      <c r="AA1014" s="30" t="str">
        <f>IF(Afrapportering!AA995="","",Afrapportering!AA995)</f>
        <v/>
      </c>
      <c r="AB1014" s="52" t="str">
        <f>IFERROR(MAX(IF(OR(V1014="",X1014=""),"",IF(AND(AND(MONTH(F1014)&gt;=8,MONTH(F1014)&lt;9),AND(MONTH(H1014)&gt;=8,MONTH(H1014)&lt;9)),(NETWORKDAYS(F1014,H1014,Lister!$D$7:$D$13)-X1014)*T1014/NETWORKDAYS(Lister!$D$20,Lister!$E$20,Lister!$D$7:$D$13),IF(AND(MONTH(F1014)=7,MONTH(H1014)=8),(NETWORKDAYS(Lister!$D$20,H1014,Lister!$D$7:$D$13)-X1014)*T1014/NETWORKDAYS(Lister!$D$20,Lister!$E$20,Lister!$D$7:$D$13),IF(AND(MONTH(F1014)=7,MONTH(H1014)=7),0)))),0),"")</f>
        <v/>
      </c>
      <c r="AC1014" s="30" t="str">
        <f>IF(Afrapportering!AC995="","",Afrapportering!AC995)</f>
        <v/>
      </c>
      <c r="AD1014" s="52" t="str">
        <f t="shared" si="127"/>
        <v/>
      </c>
      <c r="AE1014" s="52" t="str">
        <f t="shared" si="128"/>
        <v/>
      </c>
      <c r="AF1014" s="30" t="str">
        <f t="shared" si="129"/>
        <v/>
      </c>
      <c r="AG1014" s="30" t="str">
        <f t="shared" si="130"/>
        <v/>
      </c>
      <c r="AH1014" s="3" t="str">
        <f t="shared" si="131"/>
        <v/>
      </c>
    </row>
    <row r="1015" spans="1:34" x14ac:dyDescent="0.25">
      <c r="A1015" s="13" t="str">
        <f>+Afrapportering!A996</f>
        <v/>
      </c>
      <c r="B1015" s="13" t="str">
        <f>+Afrapportering!B996</f>
        <v/>
      </c>
      <c r="C1015" s="13" t="str">
        <f>+Afrapportering!C996</f>
        <v/>
      </c>
      <c r="D1015" s="13" t="str">
        <f>+Afrapportering!D996</f>
        <v/>
      </c>
      <c r="E1015" s="14" t="str">
        <f>+Afrapportering!E996</f>
        <v/>
      </c>
      <c r="F1015" s="139" t="str">
        <f>IF(Afrapportering!F996 = "", "",Afrapportering!F996)</f>
        <v/>
      </c>
      <c r="G1015" s="14" t="str">
        <f>+Afrapportering!G996</f>
        <v/>
      </c>
      <c r="H1015" s="139" t="str">
        <f>IF(Afrapportering!H996 = "","",Afrapportering!H996)</f>
        <v/>
      </c>
      <c r="I1015" s="140" t="str">
        <f>+Afrapportering!I996</f>
        <v/>
      </c>
      <c r="J1015" s="13" t="str">
        <f>+Afrapportering!J996</f>
        <v/>
      </c>
      <c r="K1015" s="32" t="str">
        <f t="shared" si="124"/>
        <v/>
      </c>
      <c r="L1015" s="31" t="str">
        <f>IF(Ansøgning!J1001="","",Ansøgning!J1001)</f>
        <v/>
      </c>
      <c r="M1015" s="134" t="str">
        <f>IF(Afrapportering!M996="","",Afrapportering!M996)</f>
        <v/>
      </c>
      <c r="N1015" s="31" t="str">
        <f>IF(Ansøgning!K1001="","",Ansøgning!K1001)</f>
        <v/>
      </c>
      <c r="O1015" s="134">
        <f>IF(Afrapportering!O996="",,Afrapportering!O996)</f>
        <v>0</v>
      </c>
      <c r="P1015" s="15" t="str">
        <f>IF(Ansøgning!L1001="","",Ansøgning!L1001)</f>
        <v/>
      </c>
      <c r="Q1015" s="15" t="str">
        <f t="shared" si="125"/>
        <v/>
      </c>
      <c r="R1015" s="15"/>
      <c r="S1015" s="15" t="str">
        <f>IF(Afrapportering!S996="","",Afrapportering!S996)</f>
        <v/>
      </c>
      <c r="T1015" s="31" t="str">
        <f t="shared" si="126"/>
        <v/>
      </c>
      <c r="U1015" s="30" t="str">
        <f>IF(Afrapportering!U996="","",Afrapportering!U996)</f>
        <v/>
      </c>
      <c r="V1015" s="52" t="str">
        <f>IF(Afrapportering!V996="","",Afrapportering!V996)</f>
        <v/>
      </c>
      <c r="W1015" s="30" t="str">
        <f>IF(Afrapportering!W996="","",Afrapportering!W996)</f>
        <v/>
      </c>
      <c r="X1015" s="52" t="str">
        <f>IF(Afrapportering!X996="","",Afrapportering!X996)</f>
        <v/>
      </c>
      <c r="Y1015" s="30" t="str">
        <f>IF(Afrapportering!Y996="","",Afrapportering!Y996)</f>
        <v/>
      </c>
      <c r="Z1015" s="52" t="str">
        <f>IFERROR(MAX(IF(OR(V1015="",X1015=""),"",IF(AND(AND(MONTH(F1015)&gt;=7,MONTH(F1015)&lt;8),AND(MONTH(H1015)&gt;=7,MONTH(H1015)&lt;8)),(NETWORKDAYS(F1015,H1015,Lister!$D$7:$D$13)-V1015)*T1015/NETWORKDAYS(Lister!$D$19,Lister!$E$19,Lister!$D$7:$D$13),IF(AND(AND(MONTH(F1015)&gt;=7,MONTH(F1015)&lt;8),MONTH(H1015)&gt;7),(NETWORKDAYS(F1015,Lister!$E$19,Lister!$D$7:$D$13)-V1015)*T1015/NETWORKDAYS(Lister!$D$19,Lister!$E$19,Lister!$D$7:$D$13),IF(MONTH(F1015)&gt;7,0)))),0),"")</f>
        <v/>
      </c>
      <c r="AA1015" s="30" t="str">
        <f>IF(Afrapportering!AA996="","",Afrapportering!AA996)</f>
        <v/>
      </c>
      <c r="AB1015" s="52" t="str">
        <f>IFERROR(MAX(IF(OR(V1015="",X1015=""),"",IF(AND(AND(MONTH(F1015)&gt;=8,MONTH(F1015)&lt;9),AND(MONTH(H1015)&gt;=8,MONTH(H1015)&lt;9)),(NETWORKDAYS(F1015,H1015,Lister!$D$7:$D$13)-X1015)*T1015/NETWORKDAYS(Lister!$D$20,Lister!$E$20,Lister!$D$7:$D$13),IF(AND(MONTH(F1015)=7,MONTH(H1015)=8),(NETWORKDAYS(Lister!$D$20,H1015,Lister!$D$7:$D$13)-X1015)*T1015/NETWORKDAYS(Lister!$D$20,Lister!$E$20,Lister!$D$7:$D$13),IF(AND(MONTH(F1015)=7,MONTH(H1015)=7),0)))),0),"")</f>
        <v/>
      </c>
      <c r="AC1015" s="30" t="str">
        <f>IF(Afrapportering!AC996="","",Afrapportering!AC996)</f>
        <v/>
      </c>
      <c r="AD1015" s="52" t="str">
        <f t="shared" si="127"/>
        <v/>
      </c>
      <c r="AE1015" s="52" t="str">
        <f t="shared" si="128"/>
        <v/>
      </c>
      <c r="AF1015" s="30" t="str">
        <f t="shared" si="129"/>
        <v/>
      </c>
      <c r="AG1015" s="30" t="str">
        <f t="shared" si="130"/>
        <v/>
      </c>
      <c r="AH1015" s="3" t="str">
        <f t="shared" si="131"/>
        <v/>
      </c>
    </row>
    <row r="1016" spans="1:34" x14ac:dyDescent="0.25">
      <c r="A1016" s="13" t="str">
        <f>+Afrapportering!A997</f>
        <v/>
      </c>
      <c r="B1016" s="13" t="str">
        <f>+Afrapportering!B997</f>
        <v/>
      </c>
      <c r="C1016" s="13" t="str">
        <f>+Afrapportering!C997</f>
        <v/>
      </c>
      <c r="D1016" s="13" t="str">
        <f>+Afrapportering!D997</f>
        <v/>
      </c>
      <c r="E1016" s="14" t="str">
        <f>+Afrapportering!E997</f>
        <v/>
      </c>
      <c r="F1016" s="139" t="str">
        <f>IF(Afrapportering!F997 = "", "",Afrapportering!F997)</f>
        <v/>
      </c>
      <c r="G1016" s="14" t="str">
        <f>+Afrapportering!G997</f>
        <v/>
      </c>
      <c r="H1016" s="139" t="str">
        <f>IF(Afrapportering!H997 = "","",Afrapportering!H997)</f>
        <v/>
      </c>
      <c r="I1016" s="140" t="str">
        <f>+Afrapportering!I997</f>
        <v/>
      </c>
      <c r="J1016" s="13" t="str">
        <f>+Afrapportering!J997</f>
        <v/>
      </c>
      <c r="K1016" s="32" t="str">
        <f t="shared" si="124"/>
        <v/>
      </c>
      <c r="L1016" s="31" t="str">
        <f>IF(Ansøgning!J1002="","",Ansøgning!J1002)</f>
        <v/>
      </c>
      <c r="M1016" s="134" t="str">
        <f>IF(Afrapportering!M997="","",Afrapportering!M997)</f>
        <v/>
      </c>
      <c r="N1016" s="31" t="str">
        <f>IF(Ansøgning!K1002="","",Ansøgning!K1002)</f>
        <v/>
      </c>
      <c r="O1016" s="134">
        <f>IF(Afrapportering!O997="",,Afrapportering!O997)</f>
        <v>0</v>
      </c>
      <c r="P1016" s="15" t="str">
        <f>IF(Ansøgning!L1002="","",Ansøgning!L1002)</f>
        <v/>
      </c>
      <c r="Q1016" s="15" t="str">
        <f t="shared" si="125"/>
        <v/>
      </c>
      <c r="R1016" s="15"/>
      <c r="S1016" s="15" t="str">
        <f>IF(Afrapportering!S997="","",Afrapportering!S997)</f>
        <v/>
      </c>
      <c r="T1016" s="31" t="str">
        <f t="shared" si="126"/>
        <v/>
      </c>
      <c r="U1016" s="30" t="str">
        <f>IF(Afrapportering!U997="","",Afrapportering!U997)</f>
        <v/>
      </c>
      <c r="V1016" s="52" t="str">
        <f>IF(Afrapportering!V997="","",Afrapportering!V997)</f>
        <v/>
      </c>
      <c r="W1016" s="30" t="str">
        <f>IF(Afrapportering!W997="","",Afrapportering!W997)</f>
        <v/>
      </c>
      <c r="X1016" s="52" t="str">
        <f>IF(Afrapportering!X997="","",Afrapportering!X997)</f>
        <v/>
      </c>
      <c r="Y1016" s="30" t="str">
        <f>IF(Afrapportering!Y997="","",Afrapportering!Y997)</f>
        <v/>
      </c>
      <c r="Z1016" s="52" t="str">
        <f>IFERROR(MAX(IF(OR(V1016="",X1016=""),"",IF(AND(AND(MONTH(F1016)&gt;=7,MONTH(F1016)&lt;8),AND(MONTH(H1016)&gt;=7,MONTH(H1016)&lt;8)),(NETWORKDAYS(F1016,H1016,Lister!$D$7:$D$13)-V1016)*T1016/NETWORKDAYS(Lister!$D$19,Lister!$E$19,Lister!$D$7:$D$13),IF(AND(AND(MONTH(F1016)&gt;=7,MONTH(F1016)&lt;8),MONTH(H1016)&gt;7),(NETWORKDAYS(F1016,Lister!$E$19,Lister!$D$7:$D$13)-V1016)*T1016/NETWORKDAYS(Lister!$D$19,Lister!$E$19,Lister!$D$7:$D$13),IF(MONTH(F1016)&gt;7,0)))),0),"")</f>
        <v/>
      </c>
      <c r="AA1016" s="30" t="str">
        <f>IF(Afrapportering!AA997="","",Afrapportering!AA997)</f>
        <v/>
      </c>
      <c r="AB1016" s="52" t="str">
        <f>IFERROR(MAX(IF(OR(V1016="",X1016=""),"",IF(AND(AND(MONTH(F1016)&gt;=8,MONTH(F1016)&lt;9),AND(MONTH(H1016)&gt;=8,MONTH(H1016)&lt;9)),(NETWORKDAYS(F1016,H1016,Lister!$D$7:$D$13)-X1016)*T1016/NETWORKDAYS(Lister!$D$20,Lister!$E$20,Lister!$D$7:$D$13),IF(AND(MONTH(F1016)=7,MONTH(H1016)=8),(NETWORKDAYS(Lister!$D$20,H1016,Lister!$D$7:$D$13)-X1016)*T1016/NETWORKDAYS(Lister!$D$20,Lister!$E$20,Lister!$D$7:$D$13),IF(AND(MONTH(F1016)=7,MONTH(H1016)=7),0)))),0),"")</f>
        <v/>
      </c>
      <c r="AC1016" s="30" t="str">
        <f>IF(Afrapportering!AC997="","",Afrapportering!AC997)</f>
        <v/>
      </c>
      <c r="AD1016" s="52" t="str">
        <f t="shared" si="127"/>
        <v/>
      </c>
      <c r="AE1016" s="52" t="str">
        <f t="shared" si="128"/>
        <v/>
      </c>
      <c r="AF1016" s="30" t="str">
        <f t="shared" si="129"/>
        <v/>
      </c>
      <c r="AG1016" s="30" t="str">
        <f t="shared" si="130"/>
        <v/>
      </c>
      <c r="AH1016" s="3" t="str">
        <f t="shared" si="131"/>
        <v/>
      </c>
    </row>
    <row r="1017" spans="1:34" x14ac:dyDescent="0.25">
      <c r="A1017" s="13" t="str">
        <f>+Afrapportering!A998</f>
        <v/>
      </c>
      <c r="B1017" s="13" t="str">
        <f>+Afrapportering!B998</f>
        <v/>
      </c>
      <c r="C1017" s="13" t="str">
        <f>+Afrapportering!C998</f>
        <v/>
      </c>
      <c r="D1017" s="13" t="str">
        <f>+Afrapportering!D998</f>
        <v/>
      </c>
      <c r="E1017" s="14" t="str">
        <f>+Afrapportering!E998</f>
        <v/>
      </c>
      <c r="F1017" s="139" t="str">
        <f>IF(Afrapportering!F998 = "", "",Afrapportering!F998)</f>
        <v/>
      </c>
      <c r="G1017" s="14" t="str">
        <f>+Afrapportering!G998</f>
        <v/>
      </c>
      <c r="H1017" s="139" t="str">
        <f>IF(Afrapportering!H998 = "","",Afrapportering!H998)</f>
        <v/>
      </c>
      <c r="I1017" s="140" t="str">
        <f>+Afrapportering!I998</f>
        <v/>
      </c>
      <c r="J1017" s="13" t="str">
        <f>+Afrapportering!J998</f>
        <v/>
      </c>
      <c r="K1017" s="32" t="str">
        <f t="shared" si="124"/>
        <v/>
      </c>
      <c r="L1017" s="31" t="str">
        <f>IF(Ansøgning!J1003="","",Ansøgning!J1003)</f>
        <v/>
      </c>
      <c r="M1017" s="134" t="str">
        <f>IF(Afrapportering!M998="","",Afrapportering!M998)</f>
        <v/>
      </c>
      <c r="N1017" s="31" t="str">
        <f>IF(Ansøgning!K1003="","",Ansøgning!K1003)</f>
        <v/>
      </c>
      <c r="O1017" s="134">
        <f>IF(Afrapportering!O998="",,Afrapportering!O998)</f>
        <v>0</v>
      </c>
      <c r="P1017" s="15" t="str">
        <f>IF(Ansøgning!L1003="","",Ansøgning!L1003)</f>
        <v/>
      </c>
      <c r="Q1017" s="15" t="str">
        <f t="shared" si="125"/>
        <v/>
      </c>
      <c r="R1017" s="15"/>
      <c r="S1017" s="15" t="str">
        <f>IF(Afrapportering!S998="","",Afrapportering!S998)</f>
        <v/>
      </c>
      <c r="T1017" s="31" t="str">
        <f t="shared" si="126"/>
        <v/>
      </c>
      <c r="U1017" s="30" t="str">
        <f>IF(Afrapportering!U998="","",Afrapportering!U998)</f>
        <v/>
      </c>
      <c r="V1017" s="52" t="str">
        <f>IF(Afrapportering!V998="","",Afrapportering!V998)</f>
        <v/>
      </c>
      <c r="W1017" s="30" t="str">
        <f>IF(Afrapportering!W998="","",Afrapportering!W998)</f>
        <v/>
      </c>
      <c r="X1017" s="52" t="str">
        <f>IF(Afrapportering!X998="","",Afrapportering!X998)</f>
        <v/>
      </c>
      <c r="Y1017" s="30" t="str">
        <f>IF(Afrapportering!Y998="","",Afrapportering!Y998)</f>
        <v/>
      </c>
      <c r="Z1017" s="52" t="str">
        <f>IFERROR(MAX(IF(OR(V1017="",X1017=""),"",IF(AND(AND(MONTH(F1017)&gt;=7,MONTH(F1017)&lt;8),AND(MONTH(H1017)&gt;=7,MONTH(H1017)&lt;8)),(NETWORKDAYS(F1017,H1017,Lister!$D$7:$D$13)-V1017)*T1017/NETWORKDAYS(Lister!$D$19,Lister!$E$19,Lister!$D$7:$D$13),IF(AND(AND(MONTH(F1017)&gt;=7,MONTH(F1017)&lt;8),MONTH(H1017)&gt;7),(NETWORKDAYS(F1017,Lister!$E$19,Lister!$D$7:$D$13)-V1017)*T1017/NETWORKDAYS(Lister!$D$19,Lister!$E$19,Lister!$D$7:$D$13),IF(MONTH(F1017)&gt;7,0)))),0),"")</f>
        <v/>
      </c>
      <c r="AA1017" s="30" t="str">
        <f>IF(Afrapportering!AA998="","",Afrapportering!AA998)</f>
        <v/>
      </c>
      <c r="AB1017" s="52" t="str">
        <f>IFERROR(MAX(IF(OR(V1017="",X1017=""),"",IF(AND(AND(MONTH(F1017)&gt;=8,MONTH(F1017)&lt;9),AND(MONTH(H1017)&gt;=8,MONTH(H1017)&lt;9)),(NETWORKDAYS(F1017,H1017,Lister!$D$7:$D$13)-X1017)*T1017/NETWORKDAYS(Lister!$D$20,Lister!$E$20,Lister!$D$7:$D$13),IF(AND(MONTH(F1017)=7,MONTH(H1017)=8),(NETWORKDAYS(Lister!$D$20,H1017,Lister!$D$7:$D$13)-X1017)*T1017/NETWORKDAYS(Lister!$D$20,Lister!$E$20,Lister!$D$7:$D$13),IF(AND(MONTH(F1017)=7,MONTH(H1017)=7),0)))),0),"")</f>
        <v/>
      </c>
      <c r="AC1017" s="30" t="str">
        <f>IF(Afrapportering!AC998="","",Afrapportering!AC998)</f>
        <v/>
      </c>
      <c r="AD1017" s="52" t="str">
        <f t="shared" si="127"/>
        <v/>
      </c>
      <c r="AE1017" s="52" t="str">
        <f t="shared" si="128"/>
        <v/>
      </c>
      <c r="AF1017" s="30" t="str">
        <f t="shared" si="129"/>
        <v/>
      </c>
      <c r="AG1017" s="30" t="str">
        <f t="shared" si="130"/>
        <v/>
      </c>
      <c r="AH1017" s="3" t="str">
        <f t="shared" si="131"/>
        <v/>
      </c>
    </row>
    <row r="1018" spans="1:34" x14ac:dyDescent="0.25">
      <c r="A1018" s="13" t="str">
        <f>+Afrapportering!A999</f>
        <v/>
      </c>
      <c r="B1018" s="13" t="str">
        <f>+Afrapportering!B999</f>
        <v/>
      </c>
      <c r="C1018" s="13" t="str">
        <f>+Afrapportering!C999</f>
        <v/>
      </c>
      <c r="D1018" s="13" t="str">
        <f>+Afrapportering!D999</f>
        <v/>
      </c>
      <c r="E1018" s="14" t="str">
        <f>+Afrapportering!E999</f>
        <v/>
      </c>
      <c r="F1018" s="139" t="str">
        <f>IF(Afrapportering!F999 = "", "",Afrapportering!F999)</f>
        <v/>
      </c>
      <c r="G1018" s="14" t="str">
        <f>+Afrapportering!G999</f>
        <v/>
      </c>
      <c r="H1018" s="139" t="str">
        <f>IF(Afrapportering!H999 = "","",Afrapportering!H999)</f>
        <v/>
      </c>
      <c r="I1018" s="140" t="str">
        <f>+Afrapportering!I999</f>
        <v/>
      </c>
      <c r="J1018" s="13" t="str">
        <f>+Afrapportering!J999</f>
        <v/>
      </c>
      <c r="K1018" s="32" t="str">
        <f t="shared" si="124"/>
        <v/>
      </c>
      <c r="L1018" s="31" t="str">
        <f>IF(Ansøgning!J1004="","",Ansøgning!J1004)</f>
        <v/>
      </c>
      <c r="M1018" s="134" t="str">
        <f>IF(Afrapportering!M999="","",Afrapportering!M999)</f>
        <v/>
      </c>
      <c r="N1018" s="31" t="str">
        <f>IF(Ansøgning!K1004="","",Ansøgning!K1004)</f>
        <v/>
      </c>
      <c r="O1018" s="134">
        <f>IF(Afrapportering!O999="",,Afrapportering!O999)</f>
        <v>0</v>
      </c>
      <c r="P1018" s="15" t="str">
        <f>IF(Ansøgning!L1004="","",Ansøgning!L1004)</f>
        <v/>
      </c>
      <c r="Q1018" s="15" t="str">
        <f t="shared" si="125"/>
        <v/>
      </c>
      <c r="R1018" s="15"/>
      <c r="S1018" s="15" t="str">
        <f>IF(Afrapportering!S999="","",Afrapportering!S999)</f>
        <v/>
      </c>
      <c r="T1018" s="31" t="str">
        <f t="shared" si="126"/>
        <v/>
      </c>
      <c r="U1018" s="30" t="str">
        <f>IF(Afrapportering!U999="","",Afrapportering!U999)</f>
        <v/>
      </c>
      <c r="V1018" s="52" t="str">
        <f>IF(Afrapportering!V999="","",Afrapportering!V999)</f>
        <v/>
      </c>
      <c r="W1018" s="30" t="str">
        <f>IF(Afrapportering!W999="","",Afrapportering!W999)</f>
        <v/>
      </c>
      <c r="X1018" s="52" t="str">
        <f>IF(Afrapportering!X999="","",Afrapportering!X999)</f>
        <v/>
      </c>
      <c r="Y1018" s="30" t="str">
        <f>IF(Afrapportering!Y999="","",Afrapportering!Y999)</f>
        <v/>
      </c>
      <c r="Z1018" s="52" t="str">
        <f>IFERROR(MAX(IF(OR(V1018="",X1018=""),"",IF(AND(AND(MONTH(F1018)&gt;=7,MONTH(F1018)&lt;8),AND(MONTH(H1018)&gt;=7,MONTH(H1018)&lt;8)),(NETWORKDAYS(F1018,H1018,Lister!$D$7:$D$13)-V1018)*T1018/NETWORKDAYS(Lister!$D$19,Lister!$E$19,Lister!$D$7:$D$13),IF(AND(AND(MONTH(F1018)&gt;=7,MONTH(F1018)&lt;8),MONTH(H1018)&gt;7),(NETWORKDAYS(F1018,Lister!$E$19,Lister!$D$7:$D$13)-V1018)*T1018/NETWORKDAYS(Lister!$D$19,Lister!$E$19,Lister!$D$7:$D$13),IF(MONTH(F1018)&gt;7,0)))),0),"")</f>
        <v/>
      </c>
      <c r="AA1018" s="30" t="str">
        <f>IF(Afrapportering!AA999="","",Afrapportering!AA999)</f>
        <v/>
      </c>
      <c r="AB1018" s="52" t="str">
        <f>IFERROR(MAX(IF(OR(V1018="",X1018=""),"",IF(AND(AND(MONTH(F1018)&gt;=8,MONTH(F1018)&lt;9),AND(MONTH(H1018)&gt;=8,MONTH(H1018)&lt;9)),(NETWORKDAYS(F1018,H1018,Lister!$D$7:$D$13)-X1018)*T1018/NETWORKDAYS(Lister!$D$20,Lister!$E$20,Lister!$D$7:$D$13),IF(AND(MONTH(F1018)=7,MONTH(H1018)=8),(NETWORKDAYS(Lister!$D$20,H1018,Lister!$D$7:$D$13)-X1018)*T1018/NETWORKDAYS(Lister!$D$20,Lister!$E$20,Lister!$D$7:$D$13),IF(AND(MONTH(F1018)=7,MONTH(H1018)=7),0)))),0),"")</f>
        <v/>
      </c>
      <c r="AC1018" s="30" t="str">
        <f>IF(Afrapportering!AC999="","",Afrapportering!AC999)</f>
        <v/>
      </c>
      <c r="AD1018" s="52" t="str">
        <f t="shared" si="127"/>
        <v/>
      </c>
      <c r="AE1018" s="52" t="str">
        <f t="shared" si="128"/>
        <v/>
      </c>
      <c r="AF1018" s="30" t="str">
        <f t="shared" si="129"/>
        <v/>
      </c>
      <c r="AG1018" s="30" t="str">
        <f t="shared" si="130"/>
        <v/>
      </c>
      <c r="AH1018" s="3" t="str">
        <f t="shared" si="131"/>
        <v/>
      </c>
    </row>
    <row r="1019" spans="1:34" x14ac:dyDescent="0.25">
      <c r="A1019" s="13" t="str">
        <f>+Afrapportering!A1000</f>
        <v/>
      </c>
      <c r="B1019" s="13" t="str">
        <f>+Afrapportering!B1000</f>
        <v/>
      </c>
      <c r="C1019" s="13" t="str">
        <f>+Afrapportering!C1000</f>
        <v/>
      </c>
      <c r="D1019" s="13" t="str">
        <f>+Afrapportering!D1000</f>
        <v/>
      </c>
      <c r="E1019" s="14" t="str">
        <f>+Afrapportering!E1000</f>
        <v/>
      </c>
      <c r="F1019" s="139" t="str">
        <f>IF(Afrapportering!F1000 = "", "",Afrapportering!F1000)</f>
        <v/>
      </c>
      <c r="G1019" s="14" t="str">
        <f>+Afrapportering!G1000</f>
        <v/>
      </c>
      <c r="H1019" s="139" t="str">
        <f>IF(Afrapportering!H1000 = "","",Afrapportering!H1000)</f>
        <v/>
      </c>
      <c r="I1019" s="140" t="str">
        <f>+Afrapportering!I1000</f>
        <v/>
      </c>
      <c r="J1019" s="13" t="str">
        <f>+Afrapportering!J1000</f>
        <v/>
      </c>
      <c r="K1019" s="32" t="str">
        <f t="shared" si="124"/>
        <v/>
      </c>
      <c r="L1019" s="31" t="str">
        <f>IF(Ansøgning!J1005="","",Ansøgning!J1005)</f>
        <v/>
      </c>
      <c r="M1019" s="134" t="str">
        <f>IF(Afrapportering!M1000="","",Afrapportering!M1000)</f>
        <v/>
      </c>
      <c r="N1019" s="31" t="str">
        <f>IF(Ansøgning!K1005="","",Ansøgning!K1005)</f>
        <v/>
      </c>
      <c r="O1019" s="134">
        <f>IF(Afrapportering!O1000="",,Afrapportering!O1000)</f>
        <v>0</v>
      </c>
      <c r="P1019" s="15" t="str">
        <f>IF(Ansøgning!L1005="","",Ansøgning!L1005)</f>
        <v/>
      </c>
      <c r="Q1019" s="15" t="str">
        <f t="shared" si="125"/>
        <v/>
      </c>
      <c r="R1019" s="15"/>
      <c r="S1019" s="15" t="str">
        <f>IF(Afrapportering!S1000="","",Afrapportering!S1000)</f>
        <v/>
      </c>
      <c r="T1019" s="31" t="str">
        <f t="shared" si="126"/>
        <v/>
      </c>
      <c r="U1019" s="30" t="str">
        <f>IF(Afrapportering!U1000="","",Afrapportering!U1000)</f>
        <v/>
      </c>
      <c r="V1019" s="52" t="str">
        <f>IF(Afrapportering!V1000="","",Afrapportering!V1000)</f>
        <v/>
      </c>
      <c r="W1019" s="30" t="str">
        <f>IF(Afrapportering!W1000="","",Afrapportering!W1000)</f>
        <v/>
      </c>
      <c r="X1019" s="52" t="str">
        <f>IF(Afrapportering!X1000="","",Afrapportering!X1000)</f>
        <v/>
      </c>
      <c r="Y1019" s="30" t="str">
        <f>IF(Afrapportering!Y1000="","",Afrapportering!Y1000)</f>
        <v/>
      </c>
      <c r="Z1019" s="52" t="str">
        <f>IFERROR(MAX(IF(OR(V1019="",X1019=""),"",IF(AND(AND(MONTH(F1019)&gt;=7,MONTH(F1019)&lt;8),AND(MONTH(H1019)&gt;=7,MONTH(H1019)&lt;8)),(NETWORKDAYS(F1019,H1019,Lister!$D$7:$D$13)-V1019)*T1019/NETWORKDAYS(Lister!$D$19,Lister!$E$19,Lister!$D$7:$D$13),IF(AND(AND(MONTH(F1019)&gt;=7,MONTH(F1019)&lt;8),MONTH(H1019)&gt;7),(NETWORKDAYS(F1019,Lister!$E$19,Lister!$D$7:$D$13)-V1019)*T1019/NETWORKDAYS(Lister!$D$19,Lister!$E$19,Lister!$D$7:$D$13),IF(MONTH(F1019)&gt;7,0)))),0),"")</f>
        <v/>
      </c>
      <c r="AA1019" s="30" t="str">
        <f>IF(Afrapportering!AA1000="","",Afrapportering!AA1000)</f>
        <v/>
      </c>
      <c r="AB1019" s="52" t="str">
        <f>IFERROR(MAX(IF(OR(V1019="",X1019=""),"",IF(AND(AND(MONTH(F1019)&gt;=8,MONTH(F1019)&lt;9),AND(MONTH(H1019)&gt;=8,MONTH(H1019)&lt;9)),(NETWORKDAYS(F1019,H1019,Lister!$D$7:$D$13)-X1019)*T1019/NETWORKDAYS(Lister!$D$20,Lister!$E$20,Lister!$D$7:$D$13),IF(AND(MONTH(F1019)=7,MONTH(H1019)=8),(NETWORKDAYS(Lister!$D$20,H1019,Lister!$D$7:$D$13)-X1019)*T1019/NETWORKDAYS(Lister!$D$20,Lister!$E$20,Lister!$D$7:$D$13),IF(AND(MONTH(F1019)=7,MONTH(H1019)=7),0)))),0),"")</f>
        <v/>
      </c>
      <c r="AC1019" s="30" t="str">
        <f>IF(Afrapportering!AC1000="","",Afrapportering!AC1000)</f>
        <v/>
      </c>
      <c r="AD1019" s="52" t="str">
        <f t="shared" si="127"/>
        <v/>
      </c>
      <c r="AE1019" s="52" t="str">
        <f t="shared" si="128"/>
        <v/>
      </c>
      <c r="AF1019" s="30" t="str">
        <f t="shared" si="129"/>
        <v/>
      </c>
      <c r="AG1019" s="30" t="str">
        <f t="shared" si="130"/>
        <v/>
      </c>
      <c r="AH1019" s="3" t="str">
        <f t="shared" si="131"/>
        <v/>
      </c>
    </row>
    <row r="1020" spans="1:34" x14ac:dyDescent="0.25">
      <c r="A1020" s="13" t="str">
        <f>+Afrapportering!A1001</f>
        <v/>
      </c>
      <c r="B1020" s="13" t="str">
        <f>+Afrapportering!B1001</f>
        <v/>
      </c>
      <c r="C1020" s="13" t="str">
        <f>+Afrapportering!C1001</f>
        <v/>
      </c>
      <c r="D1020" s="13" t="str">
        <f>+Afrapportering!D1001</f>
        <v/>
      </c>
      <c r="E1020" s="14" t="str">
        <f>+Afrapportering!E1001</f>
        <v/>
      </c>
      <c r="F1020" s="139" t="str">
        <f>IF(Afrapportering!F1001 = "", "",Afrapportering!F1001)</f>
        <v/>
      </c>
      <c r="G1020" s="14" t="str">
        <f>+Afrapportering!G1001</f>
        <v/>
      </c>
      <c r="H1020" s="139" t="str">
        <f>IF(Afrapportering!H1001 = "","",Afrapportering!H1001)</f>
        <v/>
      </c>
      <c r="I1020" s="140" t="str">
        <f>+Afrapportering!I1001</f>
        <v/>
      </c>
      <c r="J1020" s="13" t="str">
        <f>+Afrapportering!J1001</f>
        <v/>
      </c>
      <c r="K1020" s="32" t="str">
        <f t="shared" si="124"/>
        <v/>
      </c>
      <c r="L1020" s="31" t="str">
        <f>IF(Ansøgning!J1006="","",Ansøgning!J1006)</f>
        <v/>
      </c>
      <c r="M1020" s="134" t="str">
        <f>IF(Afrapportering!M1001="","",Afrapportering!M1001)</f>
        <v/>
      </c>
      <c r="N1020" s="31" t="str">
        <f>IF(Ansøgning!K1006="","",Ansøgning!K1006)</f>
        <v/>
      </c>
      <c r="O1020" s="134">
        <f>IF(Afrapportering!O1001="",,Afrapportering!O1001)</f>
        <v>0</v>
      </c>
      <c r="P1020" s="15" t="str">
        <f>IF(Ansøgning!L1006="","",Ansøgning!L1006)</f>
        <v/>
      </c>
      <c r="Q1020" s="15" t="str">
        <f t="shared" si="125"/>
        <v/>
      </c>
      <c r="R1020" s="15"/>
      <c r="S1020" s="15" t="str">
        <f>IF(Afrapportering!S1001="","",Afrapportering!S1001)</f>
        <v/>
      </c>
      <c r="T1020" s="31" t="str">
        <f t="shared" si="126"/>
        <v/>
      </c>
      <c r="U1020" s="30" t="str">
        <f>IF(Afrapportering!U1001="","",Afrapportering!U1001)</f>
        <v/>
      </c>
      <c r="V1020" s="52" t="str">
        <f>IF(Afrapportering!V1001="","",Afrapportering!V1001)</f>
        <v/>
      </c>
      <c r="W1020" s="30" t="str">
        <f>IF(Afrapportering!W1001="","",Afrapportering!W1001)</f>
        <v/>
      </c>
      <c r="X1020" s="52" t="str">
        <f>IF(Afrapportering!X1001="","",Afrapportering!X1001)</f>
        <v/>
      </c>
      <c r="Y1020" s="30" t="str">
        <f>IF(Afrapportering!Y1001="","",Afrapportering!Y1001)</f>
        <v/>
      </c>
      <c r="Z1020" s="52" t="str">
        <f>IFERROR(MAX(IF(OR(V1020="",X1020=""),"",IF(AND(AND(MONTH(F1020)&gt;=7,MONTH(F1020)&lt;8),AND(MONTH(H1020)&gt;=7,MONTH(H1020)&lt;8)),(NETWORKDAYS(F1020,H1020,Lister!$D$7:$D$13)-V1020)*T1020/NETWORKDAYS(Lister!$D$19,Lister!$E$19,Lister!$D$7:$D$13),IF(AND(AND(MONTH(F1020)&gt;=7,MONTH(F1020)&lt;8),MONTH(H1020)&gt;7),(NETWORKDAYS(F1020,Lister!$E$19,Lister!$D$7:$D$13)-V1020)*T1020/NETWORKDAYS(Lister!$D$19,Lister!$E$19,Lister!$D$7:$D$13),IF(MONTH(F1020)&gt;7,0)))),0),"")</f>
        <v/>
      </c>
      <c r="AA1020" s="30" t="str">
        <f>IF(Afrapportering!AA1001="","",Afrapportering!AA1001)</f>
        <v/>
      </c>
      <c r="AB1020" s="52" t="str">
        <f>IFERROR(MAX(IF(OR(V1020="",X1020=""),"",IF(AND(AND(MONTH(F1020)&gt;=8,MONTH(F1020)&lt;9),AND(MONTH(H1020)&gt;=8,MONTH(H1020)&lt;9)),(NETWORKDAYS(F1020,H1020,Lister!$D$7:$D$13)-X1020)*T1020/NETWORKDAYS(Lister!$D$20,Lister!$E$20,Lister!$D$7:$D$13),IF(AND(MONTH(F1020)=7,MONTH(H1020)=8),(NETWORKDAYS(Lister!$D$20,H1020,Lister!$D$7:$D$13)-X1020)*T1020/NETWORKDAYS(Lister!$D$20,Lister!$E$20,Lister!$D$7:$D$13),IF(AND(MONTH(F1020)=7,MONTH(H1020)=7),0)))),0),"")</f>
        <v/>
      </c>
      <c r="AC1020" s="30" t="str">
        <f>IF(Afrapportering!AC1001="","",Afrapportering!AC1001)</f>
        <v/>
      </c>
      <c r="AD1020" s="52" t="str">
        <f t="shared" si="127"/>
        <v/>
      </c>
      <c r="AE1020" s="52" t="str">
        <f t="shared" si="128"/>
        <v/>
      </c>
      <c r="AF1020" s="30" t="str">
        <f t="shared" si="129"/>
        <v/>
      </c>
      <c r="AG1020" s="30" t="str">
        <f t="shared" si="130"/>
        <v/>
      </c>
      <c r="AH1020" s="3" t="str">
        <f t="shared" si="131"/>
        <v/>
      </c>
    </row>
    <row r="1021" spans="1:34" x14ac:dyDescent="0.25">
      <c r="A1021" s="13" t="str">
        <f>+Afrapportering!A1002</f>
        <v/>
      </c>
      <c r="B1021" s="13" t="str">
        <f>+Afrapportering!B1002</f>
        <v/>
      </c>
      <c r="C1021" s="13" t="str">
        <f>+Afrapportering!C1002</f>
        <v/>
      </c>
      <c r="D1021" s="13" t="str">
        <f>+Afrapportering!D1002</f>
        <v/>
      </c>
      <c r="E1021" s="14" t="str">
        <f>+Afrapportering!E1002</f>
        <v/>
      </c>
      <c r="F1021" s="139" t="str">
        <f>IF(Afrapportering!F1002 = "", "",Afrapportering!F1002)</f>
        <v/>
      </c>
      <c r="G1021" s="14" t="str">
        <f>+Afrapportering!G1002</f>
        <v/>
      </c>
      <c r="H1021" s="139" t="str">
        <f>IF(Afrapportering!H1002 = "","",Afrapportering!H1002)</f>
        <v/>
      </c>
      <c r="I1021" s="140" t="str">
        <f>+Afrapportering!I1002</f>
        <v/>
      </c>
      <c r="J1021" s="13" t="str">
        <f>+Afrapportering!J1002</f>
        <v/>
      </c>
      <c r="K1021" s="32" t="str">
        <f t="shared" si="124"/>
        <v/>
      </c>
      <c r="L1021" s="31" t="str">
        <f>IF(Ansøgning!J1007="","",Ansøgning!J1007)</f>
        <v/>
      </c>
      <c r="M1021" s="134" t="str">
        <f>IF(Afrapportering!M1002="","",Afrapportering!M1002)</f>
        <v/>
      </c>
      <c r="N1021" s="31" t="str">
        <f>IF(Ansøgning!K1007="","",Ansøgning!K1007)</f>
        <v/>
      </c>
      <c r="O1021" s="134">
        <f>IF(Afrapportering!O1002="",,Afrapportering!O1002)</f>
        <v>0</v>
      </c>
      <c r="P1021" s="15" t="str">
        <f>IF(Ansøgning!L1007="","",Ansøgning!L1007)</f>
        <v/>
      </c>
      <c r="Q1021" s="15" t="str">
        <f t="shared" si="125"/>
        <v/>
      </c>
      <c r="R1021" s="15"/>
      <c r="S1021" s="15" t="str">
        <f>IF(Afrapportering!S1002="","",Afrapportering!S1002)</f>
        <v/>
      </c>
      <c r="T1021" s="31" t="str">
        <f t="shared" si="126"/>
        <v/>
      </c>
      <c r="U1021" s="30" t="str">
        <f>IF(Afrapportering!U1002="","",Afrapportering!U1002)</f>
        <v/>
      </c>
      <c r="V1021" s="52" t="str">
        <f>IF(Afrapportering!V1002="","",Afrapportering!V1002)</f>
        <v/>
      </c>
      <c r="W1021" s="30" t="str">
        <f>IF(Afrapportering!W1002="","",Afrapportering!W1002)</f>
        <v/>
      </c>
      <c r="X1021" s="52" t="str">
        <f>IF(Afrapportering!X1002="","",Afrapportering!X1002)</f>
        <v/>
      </c>
      <c r="Y1021" s="30" t="str">
        <f>IF(Afrapportering!Y1002="","",Afrapportering!Y1002)</f>
        <v/>
      </c>
      <c r="Z1021" s="52" t="str">
        <f>IFERROR(MAX(IF(OR(V1021="",X1021=""),"",IF(AND(AND(MONTH(F1021)&gt;=7,MONTH(F1021)&lt;8),AND(MONTH(H1021)&gt;=7,MONTH(H1021)&lt;8)),(NETWORKDAYS(F1021,H1021,Lister!$D$7:$D$13)-V1021)*T1021/NETWORKDAYS(Lister!$D$19,Lister!$E$19,Lister!$D$7:$D$13),IF(AND(AND(MONTH(F1021)&gt;=7,MONTH(F1021)&lt;8),MONTH(H1021)&gt;7),(NETWORKDAYS(F1021,Lister!$E$19,Lister!$D$7:$D$13)-V1021)*T1021/NETWORKDAYS(Lister!$D$19,Lister!$E$19,Lister!$D$7:$D$13),IF(MONTH(F1021)&gt;7,0)))),0),"")</f>
        <v/>
      </c>
      <c r="AA1021" s="30" t="str">
        <f>IF(Afrapportering!AA1002="","",Afrapportering!AA1002)</f>
        <v/>
      </c>
      <c r="AB1021" s="52" t="str">
        <f>IFERROR(MAX(IF(OR(V1021="",X1021=""),"",IF(AND(AND(MONTH(F1021)&gt;=8,MONTH(F1021)&lt;9),AND(MONTH(H1021)&gt;=8,MONTH(H1021)&lt;9)),(NETWORKDAYS(F1021,H1021,Lister!$D$7:$D$13)-X1021)*T1021/NETWORKDAYS(Lister!$D$20,Lister!$E$20,Lister!$D$7:$D$13),IF(AND(MONTH(F1021)=7,MONTH(H1021)=8),(NETWORKDAYS(Lister!$D$20,H1021,Lister!$D$7:$D$13)-X1021)*T1021/NETWORKDAYS(Lister!$D$20,Lister!$E$20,Lister!$D$7:$D$13),IF(AND(MONTH(F1021)=7,MONTH(H1021)=7),0)))),0),"")</f>
        <v/>
      </c>
      <c r="AC1021" s="30" t="str">
        <f>IF(Afrapportering!AC1002="","",Afrapportering!AC1002)</f>
        <v/>
      </c>
      <c r="AD1021" s="52" t="str">
        <f t="shared" si="127"/>
        <v/>
      </c>
      <c r="AE1021" s="52" t="str">
        <f t="shared" si="128"/>
        <v/>
      </c>
      <c r="AF1021" s="30" t="str">
        <f t="shared" si="129"/>
        <v/>
      </c>
      <c r="AG1021" s="30" t="str">
        <f t="shared" si="130"/>
        <v/>
      </c>
      <c r="AH1021" s="3" t="str">
        <f t="shared" si="131"/>
        <v/>
      </c>
    </row>
    <row r="1022" spans="1:34" x14ac:dyDescent="0.25">
      <c r="A1022" s="13" t="str">
        <f>+Afrapportering!A1003</f>
        <v/>
      </c>
      <c r="B1022" s="13" t="str">
        <f>+Afrapportering!B1003</f>
        <v/>
      </c>
      <c r="C1022" s="13" t="str">
        <f>+Afrapportering!C1003</f>
        <v/>
      </c>
      <c r="D1022" s="13" t="str">
        <f>+Afrapportering!D1003</f>
        <v/>
      </c>
      <c r="E1022" s="14" t="str">
        <f>+Afrapportering!E1003</f>
        <v/>
      </c>
      <c r="F1022" s="139" t="str">
        <f>IF(Afrapportering!F1003 = "", "",Afrapportering!F1003)</f>
        <v/>
      </c>
      <c r="G1022" s="14" t="str">
        <f>+Afrapportering!G1003</f>
        <v/>
      </c>
      <c r="H1022" s="139" t="str">
        <f>IF(Afrapportering!H1003 = "","",Afrapportering!H1003)</f>
        <v/>
      </c>
      <c r="I1022" s="140" t="str">
        <f>+Afrapportering!I1003</f>
        <v/>
      </c>
      <c r="J1022" s="13" t="str">
        <f>+Afrapportering!J1003</f>
        <v/>
      </c>
      <c r="K1022" s="32" t="str">
        <f t="shared" si="124"/>
        <v/>
      </c>
      <c r="L1022" s="31" t="str">
        <f>IF(Ansøgning!J1008="","",Ansøgning!J1008)</f>
        <v/>
      </c>
      <c r="M1022" s="134" t="str">
        <f>IF(Afrapportering!M1003="","",Afrapportering!M1003)</f>
        <v/>
      </c>
      <c r="N1022" s="31" t="str">
        <f>IF(Ansøgning!K1008="","",Ansøgning!K1008)</f>
        <v/>
      </c>
      <c r="O1022" s="134">
        <f>IF(Afrapportering!O1003="",,Afrapportering!O1003)</f>
        <v>0</v>
      </c>
      <c r="P1022" s="15" t="str">
        <f>IF(Ansøgning!L1008="","",Ansøgning!L1008)</f>
        <v/>
      </c>
      <c r="Q1022" s="15" t="str">
        <f t="shared" si="125"/>
        <v/>
      </c>
      <c r="R1022" s="15"/>
      <c r="S1022" s="15" t="str">
        <f>IF(Afrapportering!S1003="","",Afrapportering!S1003)</f>
        <v/>
      </c>
      <c r="T1022" s="31" t="str">
        <f t="shared" si="126"/>
        <v/>
      </c>
      <c r="U1022" s="30" t="str">
        <f>IF(Afrapportering!U1003="","",Afrapportering!U1003)</f>
        <v/>
      </c>
      <c r="V1022" s="52" t="str">
        <f>IF(Afrapportering!V1003="","",Afrapportering!V1003)</f>
        <v/>
      </c>
      <c r="W1022" s="30" t="str">
        <f>IF(Afrapportering!W1003="","",Afrapportering!W1003)</f>
        <v/>
      </c>
      <c r="X1022" s="52" t="str">
        <f>IF(Afrapportering!X1003="","",Afrapportering!X1003)</f>
        <v/>
      </c>
      <c r="Y1022" s="30" t="str">
        <f>IF(Afrapportering!Y1003="","",Afrapportering!Y1003)</f>
        <v/>
      </c>
      <c r="Z1022" s="52" t="str">
        <f>IFERROR(MAX(IF(OR(V1022="",X1022=""),"",IF(AND(AND(MONTH(F1022)&gt;=7,MONTH(F1022)&lt;8),AND(MONTH(H1022)&gt;=7,MONTH(H1022)&lt;8)),(NETWORKDAYS(F1022,H1022,Lister!$D$7:$D$13)-V1022)*T1022/NETWORKDAYS(Lister!$D$19,Lister!$E$19,Lister!$D$7:$D$13),IF(AND(AND(MONTH(F1022)&gt;=7,MONTH(F1022)&lt;8),MONTH(H1022)&gt;7),(NETWORKDAYS(F1022,Lister!$E$19,Lister!$D$7:$D$13)-V1022)*T1022/NETWORKDAYS(Lister!$D$19,Lister!$E$19,Lister!$D$7:$D$13),IF(MONTH(F1022)&gt;7,0)))),0),"")</f>
        <v/>
      </c>
      <c r="AA1022" s="30" t="str">
        <f>IF(Afrapportering!AA1003="","",Afrapportering!AA1003)</f>
        <v/>
      </c>
      <c r="AB1022" s="52" t="str">
        <f>IFERROR(MAX(IF(OR(V1022="",X1022=""),"",IF(AND(AND(MONTH(F1022)&gt;=8,MONTH(F1022)&lt;9),AND(MONTH(H1022)&gt;=8,MONTH(H1022)&lt;9)),(NETWORKDAYS(F1022,H1022,Lister!$D$7:$D$13)-X1022)*T1022/NETWORKDAYS(Lister!$D$20,Lister!$E$20,Lister!$D$7:$D$13),IF(AND(MONTH(F1022)=7,MONTH(H1022)=8),(NETWORKDAYS(Lister!$D$20,H1022,Lister!$D$7:$D$13)-X1022)*T1022/NETWORKDAYS(Lister!$D$20,Lister!$E$20,Lister!$D$7:$D$13),IF(AND(MONTH(F1022)=7,MONTH(H1022)=7),0)))),0),"")</f>
        <v/>
      </c>
      <c r="AC1022" s="30" t="str">
        <f>IF(Afrapportering!AC1003="","",Afrapportering!AC1003)</f>
        <v/>
      </c>
      <c r="AD1022" s="52" t="str">
        <f t="shared" si="127"/>
        <v/>
      </c>
      <c r="AE1022" s="52" t="str">
        <f t="shared" si="128"/>
        <v/>
      </c>
      <c r="AF1022" s="30" t="str">
        <f t="shared" si="129"/>
        <v/>
      </c>
      <c r="AG1022" s="30" t="str">
        <f t="shared" si="130"/>
        <v/>
      </c>
      <c r="AH1022" s="3" t="str">
        <f t="shared" si="131"/>
        <v/>
      </c>
    </row>
    <row r="1023" spans="1:34" x14ac:dyDescent="0.25">
      <c r="A1023" s="13" t="str">
        <f>+Afrapportering!A1004</f>
        <v/>
      </c>
      <c r="B1023" s="13" t="str">
        <f>+Afrapportering!B1004</f>
        <v/>
      </c>
      <c r="C1023" s="13" t="str">
        <f>+Afrapportering!C1004</f>
        <v/>
      </c>
      <c r="D1023" s="13" t="str">
        <f>+Afrapportering!D1004</f>
        <v/>
      </c>
      <c r="E1023" s="14" t="str">
        <f>+Afrapportering!E1004</f>
        <v/>
      </c>
      <c r="F1023" s="139" t="str">
        <f>IF(Afrapportering!F1004 = "", "",Afrapportering!F1004)</f>
        <v/>
      </c>
      <c r="G1023" s="14" t="str">
        <f>+Afrapportering!G1004</f>
        <v/>
      </c>
      <c r="H1023" s="139" t="str">
        <f>IF(Afrapportering!H1004 = "","",Afrapportering!H1004)</f>
        <v/>
      </c>
      <c r="I1023" s="140" t="str">
        <f>+Afrapportering!I1004</f>
        <v/>
      </c>
      <c r="J1023" s="13" t="str">
        <f>+Afrapportering!J1004</f>
        <v/>
      </c>
      <c r="K1023" s="32" t="str">
        <f t="shared" si="124"/>
        <v/>
      </c>
      <c r="L1023" s="31" t="str">
        <f>IF(Ansøgning!J1009="","",Ansøgning!J1009)</f>
        <v/>
      </c>
      <c r="M1023" s="134" t="str">
        <f>IF(Afrapportering!M1004="","",Afrapportering!M1004)</f>
        <v/>
      </c>
      <c r="N1023" s="31" t="str">
        <f>IF(Ansøgning!K1009="","",Ansøgning!K1009)</f>
        <v/>
      </c>
      <c r="O1023" s="134">
        <f>IF(Afrapportering!O1004="",,Afrapportering!O1004)</f>
        <v>0</v>
      </c>
      <c r="P1023" s="15" t="str">
        <f>IF(Ansøgning!L1009="","",Ansøgning!L1009)</f>
        <v/>
      </c>
      <c r="Q1023" s="15" t="str">
        <f t="shared" si="125"/>
        <v/>
      </c>
      <c r="R1023" s="15"/>
      <c r="S1023" s="15" t="str">
        <f>IF(Afrapportering!S1004="","",Afrapportering!S1004)</f>
        <v/>
      </c>
      <c r="T1023" s="31" t="str">
        <f t="shared" si="126"/>
        <v/>
      </c>
      <c r="U1023" s="30" t="str">
        <f>IF(Afrapportering!U1004="","",Afrapportering!U1004)</f>
        <v/>
      </c>
      <c r="V1023" s="52" t="str">
        <f>IF(Afrapportering!V1004="","",Afrapportering!V1004)</f>
        <v/>
      </c>
      <c r="W1023" s="30" t="str">
        <f>IF(Afrapportering!W1004="","",Afrapportering!W1004)</f>
        <v/>
      </c>
      <c r="X1023" s="52" t="str">
        <f>IF(Afrapportering!X1004="","",Afrapportering!X1004)</f>
        <v/>
      </c>
      <c r="Y1023" s="30" t="str">
        <f>IF(Afrapportering!Y1004="","",Afrapportering!Y1004)</f>
        <v/>
      </c>
      <c r="Z1023" s="52" t="str">
        <f>IFERROR(MAX(IF(OR(V1023="",X1023=""),"",IF(AND(AND(MONTH(F1023)&gt;=7,MONTH(F1023)&lt;8),AND(MONTH(H1023)&gt;=7,MONTH(H1023)&lt;8)),(NETWORKDAYS(F1023,H1023,Lister!$D$7:$D$13)-V1023)*T1023/NETWORKDAYS(Lister!$D$19,Lister!$E$19,Lister!$D$7:$D$13),IF(AND(AND(MONTH(F1023)&gt;=7,MONTH(F1023)&lt;8),MONTH(H1023)&gt;7),(NETWORKDAYS(F1023,Lister!$E$19,Lister!$D$7:$D$13)-V1023)*T1023/NETWORKDAYS(Lister!$D$19,Lister!$E$19,Lister!$D$7:$D$13),IF(MONTH(F1023)&gt;7,0)))),0),"")</f>
        <v/>
      </c>
      <c r="AA1023" s="30" t="str">
        <f>IF(Afrapportering!AA1004="","",Afrapportering!AA1004)</f>
        <v/>
      </c>
      <c r="AB1023" s="52" t="str">
        <f>IFERROR(MAX(IF(OR(V1023="",X1023=""),"",IF(AND(AND(MONTH(F1023)&gt;=8,MONTH(F1023)&lt;9),AND(MONTH(H1023)&gt;=8,MONTH(H1023)&lt;9)),(NETWORKDAYS(F1023,H1023,Lister!$D$7:$D$13)-X1023)*T1023/NETWORKDAYS(Lister!$D$20,Lister!$E$20,Lister!$D$7:$D$13),IF(AND(MONTH(F1023)=7,MONTH(H1023)=8),(NETWORKDAYS(Lister!$D$20,H1023,Lister!$D$7:$D$13)-X1023)*T1023/NETWORKDAYS(Lister!$D$20,Lister!$E$20,Lister!$D$7:$D$13),IF(AND(MONTH(F1023)=7,MONTH(H1023)=7),0)))),0),"")</f>
        <v/>
      </c>
      <c r="AC1023" s="30" t="str">
        <f>IF(Afrapportering!AC1004="","",Afrapportering!AC1004)</f>
        <v/>
      </c>
      <c r="AD1023" s="52" t="str">
        <f t="shared" si="127"/>
        <v/>
      </c>
      <c r="AE1023" s="52" t="str">
        <f t="shared" si="128"/>
        <v/>
      </c>
      <c r="AF1023" s="30" t="str">
        <f t="shared" si="129"/>
        <v/>
      </c>
      <c r="AG1023" s="30" t="str">
        <f t="shared" si="130"/>
        <v/>
      </c>
      <c r="AH1023" s="3" t="str">
        <f t="shared" si="131"/>
        <v/>
      </c>
    </row>
    <row r="1024" spans="1:34" x14ac:dyDescent="0.25">
      <c r="A1024" s="13" t="str">
        <f>+Afrapportering!A1005</f>
        <v/>
      </c>
      <c r="B1024" s="13" t="str">
        <f>+Afrapportering!B1005</f>
        <v/>
      </c>
      <c r="C1024" s="13" t="str">
        <f>+Afrapportering!C1005</f>
        <v/>
      </c>
      <c r="D1024" s="13" t="str">
        <f>+Afrapportering!D1005</f>
        <v/>
      </c>
      <c r="E1024" s="14" t="str">
        <f>+Afrapportering!E1005</f>
        <v/>
      </c>
      <c r="F1024" s="139" t="str">
        <f>IF(Afrapportering!F1005 = "", "",Afrapportering!F1005)</f>
        <v/>
      </c>
      <c r="G1024" s="14" t="str">
        <f>+Afrapportering!G1005</f>
        <v/>
      </c>
      <c r="H1024" s="139" t="str">
        <f>IF(Afrapportering!H1005 = "","",Afrapportering!H1005)</f>
        <v/>
      </c>
      <c r="I1024" s="140" t="str">
        <f>+Afrapportering!I1005</f>
        <v/>
      </c>
      <c r="J1024" s="13" t="str">
        <f>+Afrapportering!J1005</f>
        <v/>
      </c>
      <c r="K1024" s="32" t="str">
        <f t="shared" si="124"/>
        <v/>
      </c>
      <c r="L1024" s="31" t="str">
        <f>IF(Ansøgning!J1010="","",Ansøgning!J1010)</f>
        <v/>
      </c>
      <c r="M1024" s="134" t="str">
        <f>IF(Afrapportering!M1005="","",Afrapportering!M1005)</f>
        <v/>
      </c>
      <c r="N1024" s="31" t="str">
        <f>IF(Ansøgning!K1010="","",Ansøgning!K1010)</f>
        <v/>
      </c>
      <c r="O1024" s="134">
        <f>IF(Afrapportering!O1005="",,Afrapportering!O1005)</f>
        <v>0</v>
      </c>
      <c r="P1024" s="15" t="str">
        <f>IF(Ansøgning!L1010="","",Ansøgning!L1010)</f>
        <v/>
      </c>
      <c r="Q1024" s="15" t="str">
        <f t="shared" si="125"/>
        <v/>
      </c>
      <c r="R1024" s="15"/>
      <c r="S1024" s="15" t="str">
        <f>IF(Afrapportering!S1005="","",Afrapportering!S1005)</f>
        <v/>
      </c>
      <c r="T1024" s="31" t="str">
        <f t="shared" si="126"/>
        <v/>
      </c>
      <c r="U1024" s="30" t="str">
        <f>IF(Afrapportering!U1005="","",Afrapportering!U1005)</f>
        <v/>
      </c>
      <c r="V1024" s="52" t="str">
        <f>IF(Afrapportering!V1005="","",Afrapportering!V1005)</f>
        <v/>
      </c>
      <c r="W1024" s="30" t="str">
        <f>IF(Afrapportering!W1005="","",Afrapportering!W1005)</f>
        <v/>
      </c>
      <c r="X1024" s="52" t="str">
        <f>IF(Afrapportering!X1005="","",Afrapportering!X1005)</f>
        <v/>
      </c>
      <c r="Y1024" s="30" t="str">
        <f>IF(Afrapportering!Y1005="","",Afrapportering!Y1005)</f>
        <v/>
      </c>
      <c r="Z1024" s="52" t="str">
        <f>IFERROR(MAX(IF(OR(V1024="",X1024=""),"",IF(AND(AND(MONTH(F1024)&gt;=7,MONTH(F1024)&lt;8),AND(MONTH(H1024)&gt;=7,MONTH(H1024)&lt;8)),(NETWORKDAYS(F1024,H1024,Lister!$D$7:$D$13)-V1024)*T1024/NETWORKDAYS(Lister!$D$19,Lister!$E$19,Lister!$D$7:$D$13),IF(AND(AND(MONTH(F1024)&gt;=7,MONTH(F1024)&lt;8),MONTH(H1024)&gt;7),(NETWORKDAYS(F1024,Lister!$E$19,Lister!$D$7:$D$13)-V1024)*T1024/NETWORKDAYS(Lister!$D$19,Lister!$E$19,Lister!$D$7:$D$13),IF(MONTH(F1024)&gt;7,0)))),0),"")</f>
        <v/>
      </c>
      <c r="AA1024" s="30" t="str">
        <f>IF(Afrapportering!AA1005="","",Afrapportering!AA1005)</f>
        <v/>
      </c>
      <c r="AB1024" s="52" t="str">
        <f>IFERROR(MAX(IF(OR(V1024="",X1024=""),"",IF(AND(AND(MONTH(F1024)&gt;=8,MONTH(F1024)&lt;9),AND(MONTH(H1024)&gt;=8,MONTH(H1024)&lt;9)),(NETWORKDAYS(F1024,H1024,Lister!$D$7:$D$13)-X1024)*T1024/NETWORKDAYS(Lister!$D$20,Lister!$E$20,Lister!$D$7:$D$13),IF(AND(MONTH(F1024)=7,MONTH(H1024)=8),(NETWORKDAYS(Lister!$D$20,H1024,Lister!$D$7:$D$13)-X1024)*T1024/NETWORKDAYS(Lister!$D$20,Lister!$E$20,Lister!$D$7:$D$13),IF(AND(MONTH(F1024)=7,MONTH(H1024)=7),0)))),0),"")</f>
        <v/>
      </c>
      <c r="AC1024" s="30" t="str">
        <f>IF(Afrapportering!AC1005="","",Afrapportering!AC1005)</f>
        <v/>
      </c>
      <c r="AD1024" s="52" t="str">
        <f t="shared" si="127"/>
        <v/>
      </c>
      <c r="AE1024" s="52" t="str">
        <f t="shared" si="128"/>
        <v/>
      </c>
      <c r="AF1024" s="30" t="str">
        <f t="shared" si="129"/>
        <v/>
      </c>
      <c r="AG1024" s="30" t="str">
        <f t="shared" si="130"/>
        <v/>
      </c>
      <c r="AH1024" s="3" t="str">
        <f t="shared" si="131"/>
        <v/>
      </c>
    </row>
    <row r="1025" spans="1:34" x14ac:dyDescent="0.25">
      <c r="A1025" s="13" t="str">
        <f>+Afrapportering!A1006</f>
        <v/>
      </c>
      <c r="B1025" s="13" t="str">
        <f>+Afrapportering!B1006</f>
        <v/>
      </c>
      <c r="C1025" s="13" t="str">
        <f>+Afrapportering!C1006</f>
        <v/>
      </c>
      <c r="D1025" s="13" t="str">
        <f>+Afrapportering!D1006</f>
        <v/>
      </c>
      <c r="E1025" s="14" t="str">
        <f>+Afrapportering!E1006</f>
        <v/>
      </c>
      <c r="F1025" s="139" t="str">
        <f>IF(Afrapportering!F1006 = "", "",Afrapportering!F1006)</f>
        <v/>
      </c>
      <c r="G1025" s="14" t="str">
        <f>+Afrapportering!G1006</f>
        <v/>
      </c>
      <c r="H1025" s="139" t="str">
        <f>IF(Afrapportering!H1006 = "","",Afrapportering!H1006)</f>
        <v/>
      </c>
      <c r="I1025" s="140" t="str">
        <f>+Afrapportering!I1006</f>
        <v/>
      </c>
      <c r="J1025" s="13" t="str">
        <f>+Afrapportering!J1006</f>
        <v/>
      </c>
      <c r="K1025" s="32" t="str">
        <f t="shared" si="124"/>
        <v/>
      </c>
      <c r="L1025" s="31" t="str">
        <f>IF(Ansøgning!J1011="","",Ansøgning!J1011)</f>
        <v/>
      </c>
      <c r="M1025" s="134" t="str">
        <f>IF(Afrapportering!M1006="","",Afrapportering!M1006)</f>
        <v/>
      </c>
      <c r="N1025" s="31" t="str">
        <f>IF(Ansøgning!K1011="","",Ansøgning!K1011)</f>
        <v/>
      </c>
      <c r="O1025" s="134">
        <f>IF(Afrapportering!O1006="",,Afrapportering!O1006)</f>
        <v>0</v>
      </c>
      <c r="P1025" s="15" t="str">
        <f>IF(Ansøgning!L1011="","",Ansøgning!L1011)</f>
        <v/>
      </c>
      <c r="Q1025" s="15" t="str">
        <f t="shared" si="125"/>
        <v/>
      </c>
      <c r="R1025" s="15"/>
      <c r="S1025" s="15" t="str">
        <f>IF(Afrapportering!S1006="","",Afrapportering!S1006)</f>
        <v/>
      </c>
      <c r="T1025" s="31" t="str">
        <f t="shared" si="126"/>
        <v/>
      </c>
      <c r="U1025" s="30" t="str">
        <f>IF(Afrapportering!U1006="","",Afrapportering!U1006)</f>
        <v/>
      </c>
      <c r="V1025" s="52" t="str">
        <f>IF(Afrapportering!V1006="","",Afrapportering!V1006)</f>
        <v/>
      </c>
      <c r="W1025" s="30" t="str">
        <f>IF(Afrapportering!W1006="","",Afrapportering!W1006)</f>
        <v/>
      </c>
      <c r="X1025" s="52" t="str">
        <f>IF(Afrapportering!X1006="","",Afrapportering!X1006)</f>
        <v/>
      </c>
      <c r="Y1025" s="30" t="str">
        <f>IF(Afrapportering!Y1006="","",Afrapportering!Y1006)</f>
        <v/>
      </c>
      <c r="Z1025" s="52" t="str">
        <f>IFERROR(MAX(IF(OR(V1025="",X1025=""),"",IF(AND(AND(MONTH(F1025)&gt;=7,MONTH(F1025)&lt;8),AND(MONTH(H1025)&gt;=7,MONTH(H1025)&lt;8)),(NETWORKDAYS(F1025,H1025,Lister!$D$7:$D$13)-V1025)*T1025/NETWORKDAYS(Lister!$D$19,Lister!$E$19,Lister!$D$7:$D$13),IF(AND(AND(MONTH(F1025)&gt;=7,MONTH(F1025)&lt;8),MONTH(H1025)&gt;7),(NETWORKDAYS(F1025,Lister!$E$19,Lister!$D$7:$D$13)-V1025)*T1025/NETWORKDAYS(Lister!$D$19,Lister!$E$19,Lister!$D$7:$D$13),IF(MONTH(F1025)&gt;7,0)))),0),"")</f>
        <v/>
      </c>
      <c r="AA1025" s="30" t="str">
        <f>IF(Afrapportering!AA1006="","",Afrapportering!AA1006)</f>
        <v/>
      </c>
      <c r="AB1025" s="52" t="str">
        <f>IFERROR(MAX(IF(OR(V1025="",X1025=""),"",IF(AND(AND(MONTH(F1025)&gt;=8,MONTH(F1025)&lt;9),AND(MONTH(H1025)&gt;=8,MONTH(H1025)&lt;9)),(NETWORKDAYS(F1025,H1025,Lister!$D$7:$D$13)-X1025)*T1025/NETWORKDAYS(Lister!$D$20,Lister!$E$20,Lister!$D$7:$D$13),IF(AND(MONTH(F1025)=7,MONTH(H1025)=8),(NETWORKDAYS(Lister!$D$20,H1025,Lister!$D$7:$D$13)-X1025)*T1025/NETWORKDAYS(Lister!$D$20,Lister!$E$20,Lister!$D$7:$D$13),IF(AND(MONTH(F1025)=7,MONTH(H1025)=7),0)))),0),"")</f>
        <v/>
      </c>
      <c r="AC1025" s="30" t="str">
        <f>IF(Afrapportering!AC1006="","",Afrapportering!AC1006)</f>
        <v/>
      </c>
      <c r="AD1025" s="52" t="str">
        <f t="shared" si="127"/>
        <v/>
      </c>
      <c r="AE1025" s="52" t="str">
        <f t="shared" si="128"/>
        <v/>
      </c>
      <c r="AF1025" s="30" t="str">
        <f t="shared" si="129"/>
        <v/>
      </c>
      <c r="AG1025" s="30" t="str">
        <f t="shared" si="130"/>
        <v/>
      </c>
      <c r="AH1025" s="3" t="str">
        <f t="shared" si="131"/>
        <v/>
      </c>
    </row>
    <row r="1026" spans="1:34" x14ac:dyDescent="0.25">
      <c r="A1026" s="13" t="str">
        <f>+Afrapportering!A1007</f>
        <v/>
      </c>
      <c r="B1026" s="13" t="str">
        <f>+Afrapportering!B1007</f>
        <v/>
      </c>
      <c r="C1026" s="13" t="str">
        <f>+Afrapportering!C1007</f>
        <v/>
      </c>
      <c r="D1026" s="13" t="str">
        <f>+Afrapportering!D1007</f>
        <v/>
      </c>
      <c r="E1026" s="14" t="str">
        <f>+Afrapportering!E1007</f>
        <v/>
      </c>
      <c r="F1026" s="139" t="str">
        <f>IF(Afrapportering!F1007 = "", "",Afrapportering!F1007)</f>
        <v/>
      </c>
      <c r="G1026" s="14" t="str">
        <f>+Afrapportering!G1007</f>
        <v/>
      </c>
      <c r="H1026" s="139" t="str">
        <f>IF(Afrapportering!H1007 = "","",Afrapportering!H1007)</f>
        <v/>
      </c>
      <c r="I1026" s="140" t="str">
        <f>+Afrapportering!I1007</f>
        <v/>
      </c>
      <c r="J1026" s="13" t="str">
        <f>+Afrapportering!J1007</f>
        <v/>
      </c>
      <c r="K1026" s="32" t="str">
        <f t="shared" si="124"/>
        <v/>
      </c>
      <c r="L1026" s="31" t="str">
        <f>IF(Ansøgning!J1012="","",Ansøgning!J1012)</f>
        <v/>
      </c>
      <c r="M1026" s="134" t="str">
        <f>IF(Afrapportering!M1007="","",Afrapportering!M1007)</f>
        <v/>
      </c>
      <c r="N1026" s="31" t="str">
        <f>IF(Ansøgning!K1012="","",Ansøgning!K1012)</f>
        <v/>
      </c>
      <c r="O1026" s="134">
        <f>IF(Afrapportering!O1007="",,Afrapportering!O1007)</f>
        <v>0</v>
      </c>
      <c r="P1026" s="15" t="str">
        <f>IF(Ansøgning!L1012="","",Ansøgning!L1012)</f>
        <v/>
      </c>
      <c r="Q1026" s="15" t="str">
        <f t="shared" si="125"/>
        <v/>
      </c>
      <c r="R1026" s="15"/>
      <c r="S1026" s="15" t="str">
        <f>IF(Afrapportering!S1007="","",Afrapportering!S1007)</f>
        <v/>
      </c>
      <c r="T1026" s="31" t="str">
        <f t="shared" si="126"/>
        <v/>
      </c>
      <c r="U1026" s="30" t="str">
        <f>IF(Afrapportering!U1007="","",Afrapportering!U1007)</f>
        <v/>
      </c>
      <c r="V1026" s="52" t="str">
        <f>IF(Afrapportering!V1007="","",Afrapportering!V1007)</f>
        <v/>
      </c>
      <c r="W1026" s="30" t="str">
        <f>IF(Afrapportering!W1007="","",Afrapportering!W1007)</f>
        <v/>
      </c>
      <c r="X1026" s="52" t="str">
        <f>IF(Afrapportering!X1007="","",Afrapportering!X1007)</f>
        <v/>
      </c>
      <c r="Y1026" s="30" t="str">
        <f>IF(Afrapportering!Y1007="","",Afrapportering!Y1007)</f>
        <v/>
      </c>
      <c r="Z1026" s="52" t="str">
        <f>IFERROR(MAX(IF(OR(V1026="",X1026=""),"",IF(AND(AND(MONTH(F1026)&gt;=7,MONTH(F1026)&lt;8),AND(MONTH(H1026)&gt;=7,MONTH(H1026)&lt;8)),(NETWORKDAYS(F1026,H1026,Lister!$D$7:$D$13)-V1026)*T1026/NETWORKDAYS(Lister!$D$19,Lister!$E$19,Lister!$D$7:$D$13),IF(AND(AND(MONTH(F1026)&gt;=7,MONTH(F1026)&lt;8),MONTH(H1026)&gt;7),(NETWORKDAYS(F1026,Lister!$E$19,Lister!$D$7:$D$13)-V1026)*T1026/NETWORKDAYS(Lister!$D$19,Lister!$E$19,Lister!$D$7:$D$13),IF(MONTH(F1026)&gt;7,0)))),0),"")</f>
        <v/>
      </c>
      <c r="AA1026" s="30" t="str">
        <f>IF(Afrapportering!AA1007="","",Afrapportering!AA1007)</f>
        <v/>
      </c>
      <c r="AB1026" s="52" t="str">
        <f>IFERROR(MAX(IF(OR(V1026="",X1026=""),"",IF(AND(AND(MONTH(F1026)&gt;=8,MONTH(F1026)&lt;9),AND(MONTH(H1026)&gt;=8,MONTH(H1026)&lt;9)),(NETWORKDAYS(F1026,H1026,Lister!$D$7:$D$13)-X1026)*T1026/NETWORKDAYS(Lister!$D$20,Lister!$E$20,Lister!$D$7:$D$13),IF(AND(MONTH(F1026)=7,MONTH(H1026)=8),(NETWORKDAYS(Lister!$D$20,H1026,Lister!$D$7:$D$13)-X1026)*T1026/NETWORKDAYS(Lister!$D$20,Lister!$E$20,Lister!$D$7:$D$13),IF(AND(MONTH(F1026)=7,MONTH(H1026)=7),0)))),0),"")</f>
        <v/>
      </c>
      <c r="AC1026" s="30" t="str">
        <f>IF(Afrapportering!AC1007="","",Afrapportering!AC1007)</f>
        <v/>
      </c>
      <c r="AD1026" s="52" t="str">
        <f t="shared" si="127"/>
        <v/>
      </c>
      <c r="AE1026" s="52" t="str">
        <f t="shared" si="128"/>
        <v/>
      </c>
      <c r="AF1026" s="30" t="str">
        <f t="shared" si="129"/>
        <v/>
      </c>
      <c r="AG1026" s="30" t="str">
        <f t="shared" si="130"/>
        <v/>
      </c>
      <c r="AH1026" s="3" t="str">
        <f t="shared" si="131"/>
        <v/>
      </c>
    </row>
    <row r="1027" spans="1:34" x14ac:dyDescent="0.25">
      <c r="A1027" s="13" t="str">
        <f>+Afrapportering!A1008</f>
        <v/>
      </c>
      <c r="B1027" s="13" t="str">
        <f>+Afrapportering!B1008</f>
        <v/>
      </c>
      <c r="C1027" s="13" t="str">
        <f>+Afrapportering!C1008</f>
        <v/>
      </c>
      <c r="D1027" s="13" t="str">
        <f>+Afrapportering!D1008</f>
        <v/>
      </c>
      <c r="E1027" s="14" t="str">
        <f>+Afrapportering!E1008</f>
        <v/>
      </c>
      <c r="F1027" s="139" t="str">
        <f>IF(Afrapportering!F1008 = "", "",Afrapportering!F1008)</f>
        <v/>
      </c>
      <c r="G1027" s="14" t="str">
        <f>+Afrapportering!G1008</f>
        <v/>
      </c>
      <c r="H1027" s="139" t="str">
        <f>IF(Afrapportering!H1008 = "","",Afrapportering!H1008)</f>
        <v/>
      </c>
      <c r="I1027" s="140" t="str">
        <f>+Afrapportering!I1008</f>
        <v/>
      </c>
      <c r="J1027" s="13" t="str">
        <f>+Afrapportering!J1008</f>
        <v/>
      </c>
      <c r="K1027" s="32" t="str">
        <f t="shared" si="124"/>
        <v/>
      </c>
      <c r="L1027" s="31" t="str">
        <f>IF(Ansøgning!J1013="","",Ansøgning!J1013)</f>
        <v/>
      </c>
      <c r="M1027" s="134" t="str">
        <f>IF(Afrapportering!M1008="","",Afrapportering!M1008)</f>
        <v/>
      </c>
      <c r="N1027" s="31" t="str">
        <f>IF(Ansøgning!K1013="","",Ansøgning!K1013)</f>
        <v/>
      </c>
      <c r="O1027" s="134">
        <f>IF(Afrapportering!O1008="",,Afrapportering!O1008)</f>
        <v>0</v>
      </c>
      <c r="P1027" s="15" t="str">
        <f>IF(Ansøgning!L1013="","",Ansøgning!L1013)</f>
        <v/>
      </c>
      <c r="Q1027" s="15" t="str">
        <f t="shared" si="125"/>
        <v/>
      </c>
      <c r="R1027" s="15"/>
      <c r="S1027" s="15" t="str">
        <f>IF(Afrapportering!S1008="","",Afrapportering!S1008)</f>
        <v/>
      </c>
      <c r="T1027" s="31" t="str">
        <f t="shared" si="126"/>
        <v/>
      </c>
      <c r="U1027" s="30" t="str">
        <f>IF(Afrapportering!U1008="","",Afrapportering!U1008)</f>
        <v/>
      </c>
      <c r="V1027" s="52" t="str">
        <f>IF(Afrapportering!V1008="","",Afrapportering!V1008)</f>
        <v/>
      </c>
      <c r="W1027" s="30" t="str">
        <f>IF(Afrapportering!W1008="","",Afrapportering!W1008)</f>
        <v/>
      </c>
      <c r="X1027" s="52" t="str">
        <f>IF(Afrapportering!X1008="","",Afrapportering!X1008)</f>
        <v/>
      </c>
      <c r="Y1027" s="30" t="str">
        <f>IF(Afrapportering!Y1008="","",Afrapportering!Y1008)</f>
        <v/>
      </c>
      <c r="Z1027" s="52" t="str">
        <f>IFERROR(MAX(IF(OR(V1027="",X1027=""),"",IF(AND(AND(MONTH(F1027)&gt;=7,MONTH(F1027)&lt;8),AND(MONTH(H1027)&gt;=7,MONTH(H1027)&lt;8)),(NETWORKDAYS(F1027,H1027,Lister!$D$7:$D$13)-V1027)*T1027/NETWORKDAYS(Lister!$D$19,Lister!$E$19,Lister!$D$7:$D$13),IF(AND(AND(MONTH(F1027)&gt;=7,MONTH(F1027)&lt;8),MONTH(H1027)&gt;7),(NETWORKDAYS(F1027,Lister!$E$19,Lister!$D$7:$D$13)-V1027)*T1027/NETWORKDAYS(Lister!$D$19,Lister!$E$19,Lister!$D$7:$D$13),IF(MONTH(F1027)&gt;7,0)))),0),"")</f>
        <v/>
      </c>
      <c r="AA1027" s="30" t="str">
        <f>IF(Afrapportering!AA1008="","",Afrapportering!AA1008)</f>
        <v/>
      </c>
      <c r="AB1027" s="52" t="str">
        <f>IFERROR(MAX(IF(OR(V1027="",X1027=""),"",IF(AND(AND(MONTH(F1027)&gt;=8,MONTH(F1027)&lt;9),AND(MONTH(H1027)&gt;=8,MONTH(H1027)&lt;9)),(NETWORKDAYS(F1027,H1027,Lister!$D$7:$D$13)-X1027)*T1027/NETWORKDAYS(Lister!$D$20,Lister!$E$20,Lister!$D$7:$D$13),IF(AND(MONTH(F1027)=7,MONTH(H1027)=8),(NETWORKDAYS(Lister!$D$20,H1027,Lister!$D$7:$D$13)-X1027)*T1027/NETWORKDAYS(Lister!$D$20,Lister!$E$20,Lister!$D$7:$D$13),IF(AND(MONTH(F1027)=7,MONTH(H1027)=7),0)))),0),"")</f>
        <v/>
      </c>
      <c r="AC1027" s="30" t="str">
        <f>IF(Afrapportering!AC1008="","",Afrapportering!AC1008)</f>
        <v/>
      </c>
      <c r="AD1027" s="52" t="str">
        <f t="shared" si="127"/>
        <v/>
      </c>
      <c r="AE1027" s="52" t="str">
        <f t="shared" si="128"/>
        <v/>
      </c>
      <c r="AF1027" s="30" t="str">
        <f t="shared" si="129"/>
        <v/>
      </c>
      <c r="AG1027" s="30" t="str">
        <f t="shared" si="130"/>
        <v/>
      </c>
      <c r="AH1027" s="3" t="str">
        <f t="shared" si="131"/>
        <v/>
      </c>
    </row>
    <row r="1028" spans="1:34" x14ac:dyDescent="0.25">
      <c r="A1028" s="13" t="str">
        <f>+Afrapportering!A1009</f>
        <v/>
      </c>
      <c r="B1028" s="13" t="str">
        <f>+Afrapportering!B1009</f>
        <v/>
      </c>
      <c r="C1028" s="13" t="str">
        <f>+Afrapportering!C1009</f>
        <v/>
      </c>
      <c r="D1028" s="13" t="str">
        <f>+Afrapportering!D1009</f>
        <v/>
      </c>
      <c r="E1028" s="14" t="str">
        <f>+Afrapportering!E1009</f>
        <v/>
      </c>
      <c r="F1028" s="139" t="str">
        <f>IF(Afrapportering!F1009 = "", "",Afrapportering!F1009)</f>
        <v/>
      </c>
      <c r="G1028" s="14" t="str">
        <f>+Afrapportering!G1009</f>
        <v/>
      </c>
      <c r="H1028" s="139" t="str">
        <f>IF(Afrapportering!H1009 = "","",Afrapportering!H1009)</f>
        <v/>
      </c>
      <c r="I1028" s="140" t="str">
        <f>+Afrapportering!I1009</f>
        <v/>
      </c>
      <c r="J1028" s="13" t="str">
        <f>+Afrapportering!J1009</f>
        <v/>
      </c>
      <c r="K1028" s="32" t="str">
        <f t="shared" si="124"/>
        <v/>
      </c>
      <c r="L1028" s="31" t="str">
        <f>IF(Ansøgning!J1014="","",Ansøgning!J1014)</f>
        <v/>
      </c>
      <c r="M1028" s="134" t="str">
        <f>IF(Afrapportering!M1009="","",Afrapportering!M1009)</f>
        <v/>
      </c>
      <c r="N1028" s="31" t="str">
        <f>IF(Ansøgning!K1014="","",Ansøgning!K1014)</f>
        <v/>
      </c>
      <c r="O1028" s="134">
        <f>IF(Afrapportering!O1009="",,Afrapportering!O1009)</f>
        <v>0</v>
      </c>
      <c r="P1028" s="15" t="str">
        <f>IF(Ansøgning!L1014="","",Ansøgning!L1014)</f>
        <v/>
      </c>
      <c r="Q1028" s="15" t="str">
        <f t="shared" si="125"/>
        <v/>
      </c>
      <c r="R1028" s="15"/>
      <c r="S1028" s="15" t="str">
        <f>IF(Afrapportering!S1009="","",Afrapportering!S1009)</f>
        <v/>
      </c>
      <c r="T1028" s="31" t="str">
        <f t="shared" si="126"/>
        <v/>
      </c>
      <c r="U1028" s="30" t="str">
        <f>IF(Afrapportering!U1009="","",Afrapportering!U1009)</f>
        <v/>
      </c>
      <c r="V1028" s="52" t="str">
        <f>IF(Afrapportering!V1009="","",Afrapportering!V1009)</f>
        <v/>
      </c>
      <c r="W1028" s="30" t="str">
        <f>IF(Afrapportering!W1009="","",Afrapportering!W1009)</f>
        <v/>
      </c>
      <c r="X1028" s="52" t="str">
        <f>IF(Afrapportering!X1009="","",Afrapportering!X1009)</f>
        <v/>
      </c>
      <c r="Y1028" s="30" t="str">
        <f>IF(Afrapportering!Y1009="","",Afrapportering!Y1009)</f>
        <v/>
      </c>
      <c r="Z1028" s="52" t="str">
        <f>IFERROR(MAX(IF(OR(V1028="",X1028=""),"",IF(AND(AND(MONTH(F1028)&gt;=7,MONTH(F1028)&lt;8),AND(MONTH(H1028)&gt;=7,MONTH(H1028)&lt;8)),(NETWORKDAYS(F1028,H1028,Lister!$D$7:$D$13)-V1028)*T1028/NETWORKDAYS(Lister!$D$19,Lister!$E$19,Lister!$D$7:$D$13),IF(AND(AND(MONTH(F1028)&gt;=7,MONTH(F1028)&lt;8),MONTH(H1028)&gt;7),(NETWORKDAYS(F1028,Lister!$E$19,Lister!$D$7:$D$13)-V1028)*T1028/NETWORKDAYS(Lister!$D$19,Lister!$E$19,Lister!$D$7:$D$13),IF(MONTH(F1028)&gt;7,0)))),0),"")</f>
        <v/>
      </c>
      <c r="AA1028" s="30" t="str">
        <f>IF(Afrapportering!AA1009="","",Afrapportering!AA1009)</f>
        <v/>
      </c>
      <c r="AB1028" s="52" t="str">
        <f>IFERROR(MAX(IF(OR(V1028="",X1028=""),"",IF(AND(AND(MONTH(F1028)&gt;=8,MONTH(F1028)&lt;9),AND(MONTH(H1028)&gt;=8,MONTH(H1028)&lt;9)),(NETWORKDAYS(F1028,H1028,Lister!$D$7:$D$13)-X1028)*T1028/NETWORKDAYS(Lister!$D$20,Lister!$E$20,Lister!$D$7:$D$13),IF(AND(MONTH(F1028)=7,MONTH(H1028)=8),(NETWORKDAYS(Lister!$D$20,H1028,Lister!$D$7:$D$13)-X1028)*T1028/NETWORKDAYS(Lister!$D$20,Lister!$E$20,Lister!$D$7:$D$13),IF(AND(MONTH(F1028)=7,MONTH(H1028)=7),0)))),0),"")</f>
        <v/>
      </c>
      <c r="AC1028" s="30" t="str">
        <f>IF(Afrapportering!AC1009="","",Afrapportering!AC1009)</f>
        <v/>
      </c>
      <c r="AD1028" s="52" t="str">
        <f t="shared" si="127"/>
        <v/>
      </c>
      <c r="AE1028" s="52" t="str">
        <f t="shared" si="128"/>
        <v/>
      </c>
      <c r="AF1028" s="30" t="str">
        <f t="shared" si="129"/>
        <v/>
      </c>
      <c r="AG1028" s="30" t="str">
        <f t="shared" si="130"/>
        <v/>
      </c>
      <c r="AH1028" s="3" t="str">
        <f t="shared" si="131"/>
        <v/>
      </c>
    </row>
    <row r="1029" spans="1:34" x14ac:dyDescent="0.25">
      <c r="A1029" s="13" t="str">
        <f>+Afrapportering!A1010</f>
        <v/>
      </c>
      <c r="B1029" s="13" t="str">
        <f>+Afrapportering!B1010</f>
        <v/>
      </c>
      <c r="C1029" s="13" t="str">
        <f>+Afrapportering!C1010</f>
        <v/>
      </c>
      <c r="D1029" s="13" t="str">
        <f>+Afrapportering!D1010</f>
        <v/>
      </c>
      <c r="E1029" s="14" t="str">
        <f>+Afrapportering!E1010</f>
        <v/>
      </c>
      <c r="F1029" s="139" t="str">
        <f>IF(Afrapportering!F1010 = "", "",Afrapportering!F1010)</f>
        <v/>
      </c>
      <c r="G1029" s="14" t="str">
        <f>+Afrapportering!G1010</f>
        <v/>
      </c>
      <c r="H1029" s="139" t="str">
        <f>IF(Afrapportering!H1010 = "","",Afrapportering!H1010)</f>
        <v/>
      </c>
      <c r="I1029" s="140" t="str">
        <f>+Afrapportering!I1010</f>
        <v/>
      </c>
      <c r="J1029" s="13" t="str">
        <f>+Afrapportering!J1010</f>
        <v/>
      </c>
      <c r="K1029" s="32" t="str">
        <f t="shared" si="124"/>
        <v/>
      </c>
      <c r="L1029" s="31" t="str">
        <f>IF(Ansøgning!J1015="","",Ansøgning!J1015)</f>
        <v/>
      </c>
      <c r="M1029" s="134" t="str">
        <f>IF(Afrapportering!M1010="","",Afrapportering!M1010)</f>
        <v/>
      </c>
      <c r="N1029" s="31" t="str">
        <f>IF(Ansøgning!K1015="","",Ansøgning!K1015)</f>
        <v/>
      </c>
      <c r="O1029" s="134">
        <f>IF(Afrapportering!O1010="",,Afrapportering!O1010)</f>
        <v>0</v>
      </c>
      <c r="P1029" s="15" t="str">
        <f>IF(Ansøgning!L1015="","",Ansøgning!L1015)</f>
        <v/>
      </c>
      <c r="Q1029" s="15" t="str">
        <f t="shared" si="125"/>
        <v/>
      </c>
      <c r="R1029" s="15"/>
      <c r="S1029" s="15" t="str">
        <f>IF(Afrapportering!S1010="","",Afrapportering!S1010)</f>
        <v/>
      </c>
      <c r="T1029" s="31" t="str">
        <f t="shared" si="126"/>
        <v/>
      </c>
      <c r="U1029" s="30" t="str">
        <f>IF(Afrapportering!U1010="","",Afrapportering!U1010)</f>
        <v/>
      </c>
      <c r="V1029" s="52" t="str">
        <f>IF(Afrapportering!V1010="","",Afrapportering!V1010)</f>
        <v/>
      </c>
      <c r="W1029" s="30" t="str">
        <f>IF(Afrapportering!W1010="","",Afrapportering!W1010)</f>
        <v/>
      </c>
      <c r="X1029" s="52" t="str">
        <f>IF(Afrapportering!X1010="","",Afrapportering!X1010)</f>
        <v/>
      </c>
      <c r="Y1029" s="30" t="str">
        <f>IF(Afrapportering!Y1010="","",Afrapportering!Y1010)</f>
        <v/>
      </c>
      <c r="Z1029" s="52" t="str">
        <f>IFERROR(MAX(IF(OR(V1029="",X1029=""),"",IF(AND(AND(MONTH(F1029)&gt;=7,MONTH(F1029)&lt;8),AND(MONTH(H1029)&gt;=7,MONTH(H1029)&lt;8)),(NETWORKDAYS(F1029,H1029,Lister!$D$7:$D$13)-V1029)*T1029/NETWORKDAYS(Lister!$D$19,Lister!$E$19,Lister!$D$7:$D$13),IF(AND(AND(MONTH(F1029)&gt;=7,MONTH(F1029)&lt;8),MONTH(H1029)&gt;7),(NETWORKDAYS(F1029,Lister!$E$19,Lister!$D$7:$D$13)-V1029)*T1029/NETWORKDAYS(Lister!$D$19,Lister!$E$19,Lister!$D$7:$D$13),IF(MONTH(F1029)&gt;7,0)))),0),"")</f>
        <v/>
      </c>
      <c r="AA1029" s="30" t="str">
        <f>IF(Afrapportering!AA1010="","",Afrapportering!AA1010)</f>
        <v/>
      </c>
      <c r="AB1029" s="52" t="str">
        <f>IFERROR(MAX(IF(OR(V1029="",X1029=""),"",IF(AND(AND(MONTH(F1029)&gt;=8,MONTH(F1029)&lt;9),AND(MONTH(H1029)&gt;=8,MONTH(H1029)&lt;9)),(NETWORKDAYS(F1029,H1029,Lister!$D$7:$D$13)-X1029)*T1029/NETWORKDAYS(Lister!$D$20,Lister!$E$20,Lister!$D$7:$D$13),IF(AND(MONTH(F1029)=7,MONTH(H1029)=8),(NETWORKDAYS(Lister!$D$20,H1029,Lister!$D$7:$D$13)-X1029)*T1029/NETWORKDAYS(Lister!$D$20,Lister!$E$20,Lister!$D$7:$D$13),IF(AND(MONTH(F1029)=7,MONTH(H1029)=7),0)))),0),"")</f>
        <v/>
      </c>
      <c r="AC1029" s="30" t="str">
        <f>IF(Afrapportering!AC1010="","",Afrapportering!AC1010)</f>
        <v/>
      </c>
      <c r="AD1029" s="52" t="str">
        <f t="shared" si="127"/>
        <v/>
      </c>
      <c r="AE1029" s="52" t="str">
        <f t="shared" si="128"/>
        <v/>
      </c>
      <c r="AF1029" s="30" t="str">
        <f t="shared" si="129"/>
        <v/>
      </c>
      <c r="AG1029" s="30" t="str">
        <f t="shared" si="130"/>
        <v/>
      </c>
      <c r="AH1029" s="3" t="str">
        <f t="shared" si="131"/>
        <v/>
      </c>
    </row>
    <row r="1030" spans="1:34" x14ac:dyDescent="0.25">
      <c r="A1030" s="13" t="str">
        <f>+Afrapportering!A1011</f>
        <v/>
      </c>
      <c r="B1030" s="13" t="str">
        <f>+Afrapportering!B1011</f>
        <v/>
      </c>
      <c r="C1030" s="13" t="str">
        <f>+Afrapportering!C1011</f>
        <v/>
      </c>
      <c r="D1030" s="13" t="str">
        <f>+Afrapportering!D1011</f>
        <v/>
      </c>
      <c r="E1030" s="14" t="str">
        <f>+Afrapportering!E1011</f>
        <v/>
      </c>
      <c r="F1030" s="139" t="str">
        <f>IF(Afrapportering!F1011 = "", "",Afrapportering!F1011)</f>
        <v/>
      </c>
      <c r="G1030" s="14" t="str">
        <f>+Afrapportering!G1011</f>
        <v/>
      </c>
      <c r="H1030" s="139" t="str">
        <f>IF(Afrapportering!H1011 = "","",Afrapportering!H1011)</f>
        <v/>
      </c>
      <c r="I1030" s="140" t="str">
        <f>+Afrapportering!I1011</f>
        <v/>
      </c>
      <c r="J1030" s="13" t="str">
        <f>+Afrapportering!J1011</f>
        <v/>
      </c>
      <c r="K1030" s="32" t="str">
        <f t="shared" si="124"/>
        <v/>
      </c>
      <c r="L1030" s="31" t="str">
        <f>IF(Ansøgning!J1016="","",Ansøgning!J1016)</f>
        <v/>
      </c>
      <c r="M1030" s="134" t="str">
        <f>IF(Afrapportering!M1011="","",Afrapportering!M1011)</f>
        <v/>
      </c>
      <c r="N1030" s="31" t="str">
        <f>IF(Ansøgning!K1016="","",Ansøgning!K1016)</f>
        <v/>
      </c>
      <c r="O1030" s="134">
        <f>IF(Afrapportering!O1011="",,Afrapportering!O1011)</f>
        <v>0</v>
      </c>
      <c r="P1030" s="15" t="str">
        <f>IF(Ansøgning!L1016="","",Ansøgning!L1016)</f>
        <v/>
      </c>
      <c r="Q1030" s="15" t="str">
        <f t="shared" si="125"/>
        <v/>
      </c>
      <c r="R1030" s="15"/>
      <c r="S1030" s="15" t="str">
        <f>IF(Afrapportering!S1011="","",Afrapportering!S1011)</f>
        <v/>
      </c>
      <c r="T1030" s="31" t="str">
        <f t="shared" si="126"/>
        <v/>
      </c>
      <c r="U1030" s="30" t="str">
        <f>IF(Afrapportering!U1011="","",Afrapportering!U1011)</f>
        <v/>
      </c>
      <c r="V1030" s="52" t="str">
        <f>IF(Afrapportering!V1011="","",Afrapportering!V1011)</f>
        <v/>
      </c>
      <c r="W1030" s="30" t="str">
        <f>IF(Afrapportering!W1011="","",Afrapportering!W1011)</f>
        <v/>
      </c>
      <c r="X1030" s="52" t="str">
        <f>IF(Afrapportering!X1011="","",Afrapportering!X1011)</f>
        <v/>
      </c>
      <c r="Y1030" s="30" t="str">
        <f>IF(Afrapportering!Y1011="","",Afrapportering!Y1011)</f>
        <v/>
      </c>
      <c r="Z1030" s="52" t="str">
        <f>IFERROR(MAX(IF(OR(V1030="",X1030=""),"",IF(AND(AND(MONTH(F1030)&gt;=7,MONTH(F1030)&lt;8),AND(MONTH(H1030)&gt;=7,MONTH(H1030)&lt;8)),(NETWORKDAYS(F1030,H1030,Lister!$D$7:$D$13)-V1030)*T1030/NETWORKDAYS(Lister!$D$19,Lister!$E$19,Lister!$D$7:$D$13),IF(AND(AND(MONTH(F1030)&gt;=7,MONTH(F1030)&lt;8),MONTH(H1030)&gt;7),(NETWORKDAYS(F1030,Lister!$E$19,Lister!$D$7:$D$13)-V1030)*T1030/NETWORKDAYS(Lister!$D$19,Lister!$E$19,Lister!$D$7:$D$13),IF(MONTH(F1030)&gt;7,0)))),0),"")</f>
        <v/>
      </c>
      <c r="AA1030" s="30" t="str">
        <f>IF(Afrapportering!AA1011="","",Afrapportering!AA1011)</f>
        <v/>
      </c>
      <c r="AB1030" s="52" t="str">
        <f>IFERROR(MAX(IF(OR(V1030="",X1030=""),"",IF(AND(AND(MONTH(F1030)&gt;=8,MONTH(F1030)&lt;9),AND(MONTH(H1030)&gt;=8,MONTH(H1030)&lt;9)),(NETWORKDAYS(F1030,H1030,Lister!$D$7:$D$13)-X1030)*T1030/NETWORKDAYS(Lister!$D$20,Lister!$E$20,Lister!$D$7:$D$13),IF(AND(MONTH(F1030)=7,MONTH(H1030)=8),(NETWORKDAYS(Lister!$D$20,H1030,Lister!$D$7:$D$13)-X1030)*T1030/NETWORKDAYS(Lister!$D$20,Lister!$E$20,Lister!$D$7:$D$13),IF(AND(MONTH(F1030)=7,MONTH(H1030)=7),0)))),0),"")</f>
        <v/>
      </c>
      <c r="AC1030" s="30" t="str">
        <f>IF(Afrapportering!AC1011="","",Afrapportering!AC1011)</f>
        <v/>
      </c>
      <c r="AD1030" s="52" t="str">
        <f t="shared" si="127"/>
        <v/>
      </c>
      <c r="AE1030" s="52" t="str">
        <f t="shared" si="128"/>
        <v/>
      </c>
      <c r="AF1030" s="30" t="str">
        <f t="shared" si="129"/>
        <v/>
      </c>
      <c r="AG1030" s="30" t="str">
        <f t="shared" si="130"/>
        <v/>
      </c>
      <c r="AH1030" s="3" t="str">
        <f t="shared" si="131"/>
        <v/>
      </c>
    </row>
    <row r="1031" spans="1:34" x14ac:dyDescent="0.25">
      <c r="A1031" s="13" t="str">
        <f>+Afrapportering!A1012</f>
        <v/>
      </c>
      <c r="B1031" s="13" t="str">
        <f>+Afrapportering!B1012</f>
        <v/>
      </c>
      <c r="C1031" s="13" t="str">
        <f>+Afrapportering!C1012</f>
        <v/>
      </c>
      <c r="D1031" s="13" t="str">
        <f>+Afrapportering!D1012</f>
        <v/>
      </c>
      <c r="E1031" s="14" t="str">
        <f>+Afrapportering!E1012</f>
        <v/>
      </c>
      <c r="F1031" s="139" t="str">
        <f>IF(Afrapportering!F1012 = "", "",Afrapportering!F1012)</f>
        <v/>
      </c>
      <c r="G1031" s="14" t="str">
        <f>+Afrapportering!G1012</f>
        <v/>
      </c>
      <c r="H1031" s="139" t="str">
        <f>IF(Afrapportering!H1012 = "","",Afrapportering!H1012)</f>
        <v/>
      </c>
      <c r="I1031" s="140" t="str">
        <f>+Afrapportering!I1012</f>
        <v/>
      </c>
      <c r="J1031" s="13" t="str">
        <f>+Afrapportering!J1012</f>
        <v/>
      </c>
      <c r="K1031" s="32" t="str">
        <f t="shared" si="124"/>
        <v/>
      </c>
      <c r="L1031" s="31" t="str">
        <f>IF(Ansøgning!J1017="","",Ansøgning!J1017)</f>
        <v/>
      </c>
      <c r="M1031" s="134" t="str">
        <f>IF(Afrapportering!M1012="","",Afrapportering!M1012)</f>
        <v/>
      </c>
      <c r="N1031" s="31" t="str">
        <f>IF(Ansøgning!K1017="","",Ansøgning!K1017)</f>
        <v/>
      </c>
      <c r="O1031" s="134">
        <f>IF(Afrapportering!O1012="",,Afrapportering!O1012)</f>
        <v>0</v>
      </c>
      <c r="P1031" s="15" t="str">
        <f>IF(Ansøgning!L1017="","",Ansøgning!L1017)</f>
        <v/>
      </c>
      <c r="Q1031" s="15" t="str">
        <f t="shared" si="125"/>
        <v/>
      </c>
      <c r="R1031" s="15"/>
      <c r="S1031" s="15" t="str">
        <f>IF(Afrapportering!S1012="","",Afrapportering!S1012)</f>
        <v/>
      </c>
      <c r="T1031" s="31" t="str">
        <f t="shared" si="126"/>
        <v/>
      </c>
      <c r="U1031" s="30" t="str">
        <f>IF(Afrapportering!U1012="","",Afrapportering!U1012)</f>
        <v/>
      </c>
      <c r="V1031" s="52" t="str">
        <f>IF(Afrapportering!V1012="","",Afrapportering!V1012)</f>
        <v/>
      </c>
      <c r="W1031" s="30" t="str">
        <f>IF(Afrapportering!W1012="","",Afrapportering!W1012)</f>
        <v/>
      </c>
      <c r="X1031" s="52" t="str">
        <f>IF(Afrapportering!X1012="","",Afrapportering!X1012)</f>
        <v/>
      </c>
      <c r="Y1031" s="30" t="str">
        <f>IF(Afrapportering!Y1012="","",Afrapportering!Y1012)</f>
        <v/>
      </c>
      <c r="Z1031" s="52" t="str">
        <f>IFERROR(MAX(IF(OR(V1031="",X1031=""),"",IF(AND(AND(MONTH(F1031)&gt;=7,MONTH(F1031)&lt;8),AND(MONTH(H1031)&gt;=7,MONTH(H1031)&lt;8)),(NETWORKDAYS(F1031,H1031,Lister!$D$7:$D$13)-V1031)*T1031/NETWORKDAYS(Lister!$D$19,Lister!$E$19,Lister!$D$7:$D$13),IF(AND(AND(MONTH(F1031)&gt;=7,MONTH(F1031)&lt;8),MONTH(H1031)&gt;7),(NETWORKDAYS(F1031,Lister!$E$19,Lister!$D$7:$D$13)-V1031)*T1031/NETWORKDAYS(Lister!$D$19,Lister!$E$19,Lister!$D$7:$D$13),IF(MONTH(F1031)&gt;7,0)))),0),"")</f>
        <v/>
      </c>
      <c r="AA1031" s="30" t="str">
        <f>IF(Afrapportering!AA1012="","",Afrapportering!AA1012)</f>
        <v/>
      </c>
      <c r="AB1031" s="52" t="str">
        <f>IFERROR(MAX(IF(OR(V1031="",X1031=""),"",IF(AND(AND(MONTH(F1031)&gt;=8,MONTH(F1031)&lt;9),AND(MONTH(H1031)&gt;=8,MONTH(H1031)&lt;9)),(NETWORKDAYS(F1031,H1031,Lister!$D$7:$D$13)-X1031)*T1031/NETWORKDAYS(Lister!$D$20,Lister!$E$20,Lister!$D$7:$D$13),IF(AND(MONTH(F1031)=7,MONTH(H1031)=8),(NETWORKDAYS(Lister!$D$20,H1031,Lister!$D$7:$D$13)-X1031)*T1031/NETWORKDAYS(Lister!$D$20,Lister!$E$20,Lister!$D$7:$D$13),IF(AND(MONTH(F1031)=7,MONTH(H1031)=7),0)))),0),"")</f>
        <v/>
      </c>
      <c r="AC1031" s="30" t="str">
        <f>IF(Afrapportering!AC1012="","",Afrapportering!AC1012)</f>
        <v/>
      </c>
      <c r="AD1031" s="52" t="str">
        <f t="shared" si="127"/>
        <v/>
      </c>
      <c r="AE1031" s="52" t="str">
        <f t="shared" si="128"/>
        <v/>
      </c>
      <c r="AF1031" s="30" t="str">
        <f t="shared" si="129"/>
        <v/>
      </c>
      <c r="AG1031" s="30" t="str">
        <f t="shared" si="130"/>
        <v/>
      </c>
      <c r="AH1031" s="3" t="str">
        <f t="shared" si="131"/>
        <v/>
      </c>
    </row>
    <row r="1032" spans="1:34" x14ac:dyDescent="0.25">
      <c r="A1032" s="13" t="str">
        <f>+Afrapportering!A1013</f>
        <v/>
      </c>
      <c r="B1032" s="13" t="str">
        <f>+Afrapportering!B1013</f>
        <v/>
      </c>
      <c r="C1032" s="13" t="str">
        <f>+Afrapportering!C1013</f>
        <v/>
      </c>
      <c r="D1032" s="13" t="str">
        <f>+Afrapportering!D1013</f>
        <v/>
      </c>
      <c r="E1032" s="14" t="str">
        <f>+Afrapportering!E1013</f>
        <v/>
      </c>
      <c r="F1032" s="139" t="str">
        <f>IF(Afrapportering!F1013 = "", "",Afrapportering!F1013)</f>
        <v/>
      </c>
      <c r="G1032" s="14" t="str">
        <f>+Afrapportering!G1013</f>
        <v/>
      </c>
      <c r="H1032" s="139" t="str">
        <f>IF(Afrapportering!H1013 = "","",Afrapportering!H1013)</f>
        <v/>
      </c>
      <c r="I1032" s="140" t="str">
        <f>+Afrapportering!I1013</f>
        <v/>
      </c>
      <c r="J1032" s="13" t="str">
        <f>+Afrapportering!J1013</f>
        <v/>
      </c>
      <c r="K1032" s="32" t="str">
        <f t="shared" si="124"/>
        <v/>
      </c>
      <c r="L1032" s="31" t="str">
        <f>IF(Ansøgning!J1018="","",Ansøgning!J1018)</f>
        <v/>
      </c>
      <c r="M1032" s="134" t="str">
        <f>IF(Afrapportering!M1013="","",Afrapportering!M1013)</f>
        <v/>
      </c>
      <c r="N1032" s="31" t="str">
        <f>IF(Ansøgning!K1018="","",Ansøgning!K1018)</f>
        <v/>
      </c>
      <c r="O1032" s="134">
        <f>IF(Afrapportering!O1013="",,Afrapportering!O1013)</f>
        <v>0</v>
      </c>
      <c r="P1032" s="15" t="str">
        <f>IF(Ansøgning!L1018="","",Ansøgning!L1018)</f>
        <v/>
      </c>
      <c r="Q1032" s="15" t="str">
        <f t="shared" si="125"/>
        <v/>
      </c>
      <c r="R1032" s="15"/>
      <c r="S1032" s="15" t="str">
        <f>IF(Afrapportering!S1013="","",Afrapportering!S1013)</f>
        <v/>
      </c>
      <c r="T1032" s="31" t="str">
        <f t="shared" si="126"/>
        <v/>
      </c>
      <c r="U1032" s="30" t="str">
        <f>IF(Afrapportering!U1013="","",Afrapportering!U1013)</f>
        <v/>
      </c>
      <c r="V1032" s="52" t="str">
        <f>IF(Afrapportering!V1013="","",Afrapportering!V1013)</f>
        <v/>
      </c>
      <c r="W1032" s="30" t="str">
        <f>IF(Afrapportering!W1013="","",Afrapportering!W1013)</f>
        <v/>
      </c>
      <c r="X1032" s="52" t="str">
        <f>IF(Afrapportering!X1013="","",Afrapportering!X1013)</f>
        <v/>
      </c>
      <c r="Y1032" s="30" t="str">
        <f>IF(Afrapportering!Y1013="","",Afrapportering!Y1013)</f>
        <v/>
      </c>
      <c r="Z1032" s="52" t="str">
        <f>IFERROR(MAX(IF(OR(V1032="",X1032=""),"",IF(AND(AND(MONTH(F1032)&gt;=7,MONTH(F1032)&lt;8),AND(MONTH(H1032)&gt;=7,MONTH(H1032)&lt;8)),(NETWORKDAYS(F1032,H1032,Lister!$D$7:$D$13)-V1032)*T1032/NETWORKDAYS(Lister!$D$19,Lister!$E$19,Lister!$D$7:$D$13),IF(AND(AND(MONTH(F1032)&gt;=7,MONTH(F1032)&lt;8),MONTH(H1032)&gt;7),(NETWORKDAYS(F1032,Lister!$E$19,Lister!$D$7:$D$13)-V1032)*T1032/NETWORKDAYS(Lister!$D$19,Lister!$E$19,Lister!$D$7:$D$13),IF(MONTH(F1032)&gt;7,0)))),0),"")</f>
        <v/>
      </c>
      <c r="AA1032" s="30" t="str">
        <f>IF(Afrapportering!AA1013="","",Afrapportering!AA1013)</f>
        <v/>
      </c>
      <c r="AB1032" s="52" t="str">
        <f>IFERROR(MAX(IF(OR(V1032="",X1032=""),"",IF(AND(AND(MONTH(F1032)&gt;=8,MONTH(F1032)&lt;9),AND(MONTH(H1032)&gt;=8,MONTH(H1032)&lt;9)),(NETWORKDAYS(F1032,H1032,Lister!$D$7:$D$13)-X1032)*T1032/NETWORKDAYS(Lister!$D$20,Lister!$E$20,Lister!$D$7:$D$13),IF(AND(MONTH(F1032)=7,MONTH(H1032)=8),(NETWORKDAYS(Lister!$D$20,H1032,Lister!$D$7:$D$13)-X1032)*T1032/NETWORKDAYS(Lister!$D$20,Lister!$E$20,Lister!$D$7:$D$13),IF(AND(MONTH(F1032)=7,MONTH(H1032)=7),0)))),0),"")</f>
        <v/>
      </c>
      <c r="AC1032" s="30" t="str">
        <f>IF(Afrapportering!AC1013="","",Afrapportering!AC1013)</f>
        <v/>
      </c>
      <c r="AD1032" s="52" t="str">
        <f t="shared" si="127"/>
        <v/>
      </c>
      <c r="AE1032" s="52" t="str">
        <f t="shared" si="128"/>
        <v/>
      </c>
      <c r="AF1032" s="30" t="str">
        <f t="shared" si="129"/>
        <v/>
      </c>
      <c r="AG1032" s="30" t="str">
        <f t="shared" si="130"/>
        <v/>
      </c>
      <c r="AH1032" s="3" t="str">
        <f t="shared" si="131"/>
        <v/>
      </c>
    </row>
    <row r="1033" spans="1:34" x14ac:dyDescent="0.25">
      <c r="A1033" s="13" t="str">
        <f>+Afrapportering!A1014</f>
        <v/>
      </c>
      <c r="B1033" s="13" t="str">
        <f>+Afrapportering!B1014</f>
        <v/>
      </c>
      <c r="C1033" s="13" t="str">
        <f>+Afrapportering!C1014</f>
        <v/>
      </c>
      <c r="D1033" s="13" t="str">
        <f>+Afrapportering!D1014</f>
        <v/>
      </c>
      <c r="E1033" s="14" t="str">
        <f>+Afrapportering!E1014</f>
        <v/>
      </c>
      <c r="F1033" s="139" t="str">
        <f>IF(Afrapportering!F1014 = "", "",Afrapportering!F1014)</f>
        <v/>
      </c>
      <c r="G1033" s="14" t="str">
        <f>+Afrapportering!G1014</f>
        <v/>
      </c>
      <c r="H1033" s="139" t="str">
        <f>IF(Afrapportering!H1014 = "","",Afrapportering!H1014)</f>
        <v/>
      </c>
      <c r="I1033" s="140" t="str">
        <f>+Afrapportering!I1014</f>
        <v/>
      </c>
      <c r="J1033" s="13" t="str">
        <f>+Afrapportering!J1014</f>
        <v/>
      </c>
      <c r="K1033" s="32" t="str">
        <f t="shared" si="124"/>
        <v/>
      </c>
      <c r="L1033" s="31" t="str">
        <f>IF(Ansøgning!J1019="","",Ansøgning!J1019)</f>
        <v/>
      </c>
      <c r="M1033" s="134" t="str">
        <f>IF(Afrapportering!M1014="","",Afrapportering!M1014)</f>
        <v/>
      </c>
      <c r="N1033" s="31" t="str">
        <f>IF(Ansøgning!K1019="","",Ansøgning!K1019)</f>
        <v/>
      </c>
      <c r="O1033" s="134">
        <f>IF(Afrapportering!O1014="",,Afrapportering!O1014)</f>
        <v>0</v>
      </c>
      <c r="P1033" s="15" t="str">
        <f>IF(Ansøgning!L1019="","",Ansøgning!L1019)</f>
        <v/>
      </c>
      <c r="Q1033" s="15" t="str">
        <f t="shared" si="125"/>
        <v/>
      </c>
      <c r="R1033" s="15"/>
      <c r="S1033" s="15" t="str">
        <f>IF(Afrapportering!S1014="","",Afrapportering!S1014)</f>
        <v/>
      </c>
      <c r="T1033" s="31" t="str">
        <f t="shared" si="126"/>
        <v/>
      </c>
      <c r="U1033" s="30" t="str">
        <f>IF(Afrapportering!U1014="","",Afrapportering!U1014)</f>
        <v/>
      </c>
      <c r="V1033" s="52" t="str">
        <f>IF(Afrapportering!V1014="","",Afrapportering!V1014)</f>
        <v/>
      </c>
      <c r="W1033" s="30" t="str">
        <f>IF(Afrapportering!W1014="","",Afrapportering!W1014)</f>
        <v/>
      </c>
      <c r="X1033" s="52" t="str">
        <f>IF(Afrapportering!X1014="","",Afrapportering!X1014)</f>
        <v/>
      </c>
      <c r="Y1033" s="30" t="str">
        <f>IF(Afrapportering!Y1014="","",Afrapportering!Y1014)</f>
        <v/>
      </c>
      <c r="Z1033" s="52" t="str">
        <f>IFERROR(MAX(IF(OR(V1033="",X1033=""),"",IF(AND(AND(MONTH(F1033)&gt;=7,MONTH(F1033)&lt;8),AND(MONTH(H1033)&gt;=7,MONTH(H1033)&lt;8)),(NETWORKDAYS(F1033,H1033,Lister!$D$7:$D$13)-V1033)*T1033/NETWORKDAYS(Lister!$D$19,Lister!$E$19,Lister!$D$7:$D$13),IF(AND(AND(MONTH(F1033)&gt;=7,MONTH(F1033)&lt;8),MONTH(H1033)&gt;7),(NETWORKDAYS(F1033,Lister!$E$19,Lister!$D$7:$D$13)-V1033)*T1033/NETWORKDAYS(Lister!$D$19,Lister!$E$19,Lister!$D$7:$D$13),IF(MONTH(F1033)&gt;7,0)))),0),"")</f>
        <v/>
      </c>
      <c r="AA1033" s="30" t="str">
        <f>IF(Afrapportering!AA1014="","",Afrapportering!AA1014)</f>
        <v/>
      </c>
      <c r="AB1033" s="52" t="str">
        <f>IFERROR(MAX(IF(OR(V1033="",X1033=""),"",IF(AND(AND(MONTH(F1033)&gt;=8,MONTH(F1033)&lt;9),AND(MONTH(H1033)&gt;=8,MONTH(H1033)&lt;9)),(NETWORKDAYS(F1033,H1033,Lister!$D$7:$D$13)-X1033)*T1033/NETWORKDAYS(Lister!$D$20,Lister!$E$20,Lister!$D$7:$D$13),IF(AND(MONTH(F1033)=7,MONTH(H1033)=8),(NETWORKDAYS(Lister!$D$20,H1033,Lister!$D$7:$D$13)-X1033)*T1033/NETWORKDAYS(Lister!$D$20,Lister!$E$20,Lister!$D$7:$D$13),IF(AND(MONTH(F1033)=7,MONTH(H1033)=7),0)))),0),"")</f>
        <v/>
      </c>
      <c r="AC1033" s="30" t="str">
        <f>IF(Afrapportering!AC1014="","",Afrapportering!AC1014)</f>
        <v/>
      </c>
      <c r="AD1033" s="52" t="str">
        <f t="shared" si="127"/>
        <v/>
      </c>
      <c r="AE1033" s="52" t="str">
        <f t="shared" si="128"/>
        <v/>
      </c>
      <c r="AF1033" s="30" t="str">
        <f t="shared" si="129"/>
        <v/>
      </c>
      <c r="AG1033" s="30" t="str">
        <f t="shared" si="130"/>
        <v/>
      </c>
      <c r="AH1033" s="3" t="str">
        <f t="shared" si="131"/>
        <v/>
      </c>
    </row>
    <row r="1034" spans="1:34" x14ac:dyDescent="0.25">
      <c r="A1034" s="13" t="str">
        <f>+Afrapportering!A1015</f>
        <v/>
      </c>
      <c r="B1034" s="13" t="str">
        <f>+Afrapportering!B1015</f>
        <v/>
      </c>
      <c r="C1034" s="13" t="str">
        <f>+Afrapportering!C1015</f>
        <v/>
      </c>
      <c r="D1034" s="13" t="str">
        <f>+Afrapportering!D1015</f>
        <v/>
      </c>
      <c r="E1034" s="14" t="str">
        <f>+Afrapportering!E1015</f>
        <v/>
      </c>
      <c r="F1034" s="139" t="str">
        <f>IF(Afrapportering!F1015 = "", "",Afrapportering!F1015)</f>
        <v/>
      </c>
      <c r="G1034" s="14" t="str">
        <f>+Afrapportering!G1015</f>
        <v/>
      </c>
      <c r="H1034" s="139" t="str">
        <f>IF(Afrapportering!H1015 = "","",Afrapportering!H1015)</f>
        <v/>
      </c>
      <c r="I1034" s="140" t="str">
        <f>+Afrapportering!I1015</f>
        <v/>
      </c>
      <c r="J1034" s="13" t="str">
        <f>+Afrapportering!J1015</f>
        <v/>
      </c>
      <c r="K1034" s="32" t="str">
        <f t="shared" si="124"/>
        <v/>
      </c>
      <c r="L1034" s="31" t="str">
        <f>IF(Ansøgning!J1020="","",Ansøgning!J1020)</f>
        <v/>
      </c>
      <c r="M1034" s="134" t="str">
        <f>IF(Afrapportering!M1015="","",Afrapportering!M1015)</f>
        <v/>
      </c>
      <c r="N1034" s="31" t="str">
        <f>IF(Ansøgning!K1020="","",Ansøgning!K1020)</f>
        <v/>
      </c>
      <c r="O1034" s="134">
        <f>IF(Afrapportering!O1015="",,Afrapportering!O1015)</f>
        <v>0</v>
      </c>
      <c r="P1034" s="15" t="str">
        <f>IF(Ansøgning!L1020="","",Ansøgning!L1020)</f>
        <v/>
      </c>
      <c r="Q1034" s="15" t="str">
        <f t="shared" si="125"/>
        <v/>
      </c>
      <c r="R1034" s="15"/>
      <c r="S1034" s="15" t="str">
        <f>IF(Afrapportering!S1015="","",Afrapportering!S1015)</f>
        <v/>
      </c>
      <c r="T1034" s="31" t="str">
        <f t="shared" si="126"/>
        <v/>
      </c>
      <c r="U1034" s="30" t="str">
        <f>IF(Afrapportering!U1015="","",Afrapportering!U1015)</f>
        <v/>
      </c>
      <c r="V1034" s="52" t="str">
        <f>IF(Afrapportering!V1015="","",Afrapportering!V1015)</f>
        <v/>
      </c>
      <c r="W1034" s="30" t="str">
        <f>IF(Afrapportering!W1015="","",Afrapportering!W1015)</f>
        <v/>
      </c>
      <c r="X1034" s="52" t="str">
        <f>IF(Afrapportering!X1015="","",Afrapportering!X1015)</f>
        <v/>
      </c>
      <c r="Y1034" s="30" t="str">
        <f>IF(Afrapportering!Y1015="","",Afrapportering!Y1015)</f>
        <v/>
      </c>
      <c r="Z1034" s="52" t="str">
        <f>IFERROR(MAX(IF(OR(V1034="",X1034=""),"",IF(AND(AND(MONTH(F1034)&gt;=7,MONTH(F1034)&lt;8),AND(MONTH(H1034)&gt;=7,MONTH(H1034)&lt;8)),(NETWORKDAYS(F1034,H1034,Lister!$D$7:$D$13)-V1034)*T1034/NETWORKDAYS(Lister!$D$19,Lister!$E$19,Lister!$D$7:$D$13),IF(AND(AND(MONTH(F1034)&gt;=7,MONTH(F1034)&lt;8),MONTH(H1034)&gt;7),(NETWORKDAYS(F1034,Lister!$E$19,Lister!$D$7:$D$13)-V1034)*T1034/NETWORKDAYS(Lister!$D$19,Lister!$E$19,Lister!$D$7:$D$13),IF(MONTH(F1034)&gt;7,0)))),0),"")</f>
        <v/>
      </c>
      <c r="AA1034" s="30" t="str">
        <f>IF(Afrapportering!AA1015="","",Afrapportering!AA1015)</f>
        <v/>
      </c>
      <c r="AB1034" s="52" t="str">
        <f>IFERROR(MAX(IF(OR(V1034="",X1034=""),"",IF(AND(AND(MONTH(F1034)&gt;=8,MONTH(F1034)&lt;9),AND(MONTH(H1034)&gt;=8,MONTH(H1034)&lt;9)),(NETWORKDAYS(F1034,H1034,Lister!$D$7:$D$13)-X1034)*T1034/NETWORKDAYS(Lister!$D$20,Lister!$E$20,Lister!$D$7:$D$13),IF(AND(MONTH(F1034)=7,MONTH(H1034)=8),(NETWORKDAYS(Lister!$D$20,H1034,Lister!$D$7:$D$13)-X1034)*T1034/NETWORKDAYS(Lister!$D$20,Lister!$E$20,Lister!$D$7:$D$13),IF(AND(MONTH(F1034)=7,MONTH(H1034)=7),0)))),0),"")</f>
        <v/>
      </c>
      <c r="AC1034" s="30" t="str">
        <f>IF(Afrapportering!AC1015="","",Afrapportering!AC1015)</f>
        <v/>
      </c>
      <c r="AD1034" s="52" t="str">
        <f t="shared" si="127"/>
        <v/>
      </c>
      <c r="AE1034" s="52" t="str">
        <f t="shared" si="128"/>
        <v/>
      </c>
      <c r="AF1034" s="30" t="str">
        <f t="shared" si="129"/>
        <v/>
      </c>
      <c r="AG1034" s="30" t="str">
        <f t="shared" si="130"/>
        <v/>
      </c>
      <c r="AH1034" s="3" t="str">
        <f t="shared" si="131"/>
        <v/>
      </c>
    </row>
    <row r="1035" spans="1:34" x14ac:dyDescent="0.25">
      <c r="A1035" s="13" t="str">
        <f>+Afrapportering!A1016</f>
        <v/>
      </c>
      <c r="B1035" s="13" t="str">
        <f>+Afrapportering!B1016</f>
        <v/>
      </c>
      <c r="C1035" s="13" t="str">
        <f>+Afrapportering!C1016</f>
        <v/>
      </c>
      <c r="D1035" s="13" t="str">
        <f>+Afrapportering!D1016</f>
        <v/>
      </c>
      <c r="E1035" s="14" t="str">
        <f>+Afrapportering!E1016</f>
        <v/>
      </c>
      <c r="F1035" s="139" t="str">
        <f>IF(Afrapportering!F1016 = "", "",Afrapportering!F1016)</f>
        <v/>
      </c>
      <c r="G1035" s="14" t="str">
        <f>+Afrapportering!G1016</f>
        <v/>
      </c>
      <c r="H1035" s="139" t="str">
        <f>IF(Afrapportering!H1016 = "","",Afrapportering!H1016)</f>
        <v/>
      </c>
      <c r="I1035" s="140" t="str">
        <f>+Afrapportering!I1016</f>
        <v/>
      </c>
      <c r="J1035" s="13" t="str">
        <f>+Afrapportering!J1016</f>
        <v/>
      </c>
      <c r="K1035" s="32" t="str">
        <f t="shared" si="124"/>
        <v/>
      </c>
      <c r="L1035" s="31" t="str">
        <f>IF(Ansøgning!J1021="","",Ansøgning!J1021)</f>
        <v/>
      </c>
      <c r="M1035" s="134" t="str">
        <f>IF(Afrapportering!M1016="","",Afrapportering!M1016)</f>
        <v/>
      </c>
      <c r="N1035" s="31" t="str">
        <f>IF(Ansøgning!K1021="","",Ansøgning!K1021)</f>
        <v/>
      </c>
      <c r="O1035" s="134">
        <f>IF(Afrapportering!O1016="",,Afrapportering!O1016)</f>
        <v>0</v>
      </c>
      <c r="P1035" s="15" t="str">
        <f>IF(Ansøgning!L1021="","",Ansøgning!L1021)</f>
        <v/>
      </c>
      <c r="Q1035" s="15" t="str">
        <f t="shared" si="125"/>
        <v/>
      </c>
      <c r="R1035" s="15"/>
      <c r="S1035" s="15" t="str">
        <f>IF(Afrapportering!S1016="","",Afrapportering!S1016)</f>
        <v/>
      </c>
      <c r="T1035" s="31" t="str">
        <f t="shared" si="126"/>
        <v/>
      </c>
      <c r="U1035" s="30" t="str">
        <f>IF(Afrapportering!U1016="","",Afrapportering!U1016)</f>
        <v/>
      </c>
      <c r="V1035" s="52" t="str">
        <f>IF(Afrapportering!V1016="","",Afrapportering!V1016)</f>
        <v/>
      </c>
      <c r="W1035" s="30" t="str">
        <f>IF(Afrapportering!W1016="","",Afrapportering!W1016)</f>
        <v/>
      </c>
      <c r="X1035" s="52" t="str">
        <f>IF(Afrapportering!X1016="","",Afrapportering!X1016)</f>
        <v/>
      </c>
      <c r="Y1035" s="30" t="str">
        <f>IF(Afrapportering!Y1016="","",Afrapportering!Y1016)</f>
        <v/>
      </c>
      <c r="Z1035" s="52" t="str">
        <f>IFERROR(MAX(IF(OR(V1035="",X1035=""),"",IF(AND(AND(MONTH(F1035)&gt;=7,MONTH(F1035)&lt;8),AND(MONTH(H1035)&gt;=7,MONTH(H1035)&lt;8)),(NETWORKDAYS(F1035,H1035,Lister!$D$7:$D$13)-V1035)*T1035/NETWORKDAYS(Lister!$D$19,Lister!$E$19,Lister!$D$7:$D$13),IF(AND(AND(MONTH(F1035)&gt;=7,MONTH(F1035)&lt;8),MONTH(H1035)&gt;7),(NETWORKDAYS(F1035,Lister!$E$19,Lister!$D$7:$D$13)-V1035)*T1035/NETWORKDAYS(Lister!$D$19,Lister!$E$19,Lister!$D$7:$D$13),IF(MONTH(F1035)&gt;7,0)))),0),"")</f>
        <v/>
      </c>
      <c r="AA1035" s="30" t="str">
        <f>IF(Afrapportering!AA1016="","",Afrapportering!AA1016)</f>
        <v/>
      </c>
      <c r="AB1035" s="52" t="str">
        <f>IFERROR(MAX(IF(OR(V1035="",X1035=""),"",IF(AND(AND(MONTH(F1035)&gt;=8,MONTH(F1035)&lt;9),AND(MONTH(H1035)&gt;=8,MONTH(H1035)&lt;9)),(NETWORKDAYS(F1035,H1035,Lister!$D$7:$D$13)-X1035)*T1035/NETWORKDAYS(Lister!$D$20,Lister!$E$20,Lister!$D$7:$D$13),IF(AND(MONTH(F1035)=7,MONTH(H1035)=8),(NETWORKDAYS(Lister!$D$20,H1035,Lister!$D$7:$D$13)-X1035)*T1035/NETWORKDAYS(Lister!$D$20,Lister!$E$20,Lister!$D$7:$D$13),IF(AND(MONTH(F1035)=7,MONTH(H1035)=7),0)))),0),"")</f>
        <v/>
      </c>
      <c r="AC1035" s="30" t="str">
        <f>IF(Afrapportering!AC1016="","",Afrapportering!AC1016)</f>
        <v/>
      </c>
      <c r="AD1035" s="52" t="str">
        <f t="shared" si="127"/>
        <v/>
      </c>
      <c r="AE1035" s="52" t="str">
        <f t="shared" si="128"/>
        <v/>
      </c>
      <c r="AF1035" s="30" t="str">
        <f t="shared" si="129"/>
        <v/>
      </c>
      <c r="AG1035" s="30" t="str">
        <f t="shared" si="130"/>
        <v/>
      </c>
      <c r="AH1035" s="3" t="str">
        <f t="shared" si="131"/>
        <v/>
      </c>
    </row>
    <row r="1036" spans="1:34" x14ac:dyDescent="0.25">
      <c r="A1036" s="13" t="str">
        <f>+Afrapportering!A1017</f>
        <v/>
      </c>
      <c r="B1036" s="13" t="str">
        <f>+Afrapportering!B1017</f>
        <v/>
      </c>
      <c r="C1036" s="13" t="str">
        <f>+Afrapportering!C1017</f>
        <v/>
      </c>
      <c r="D1036" s="13" t="str">
        <f>+Afrapportering!D1017</f>
        <v/>
      </c>
      <c r="E1036" s="14" t="str">
        <f>+Afrapportering!E1017</f>
        <v/>
      </c>
      <c r="F1036" s="139" t="str">
        <f>IF(Afrapportering!F1017 = "", "",Afrapportering!F1017)</f>
        <v/>
      </c>
      <c r="G1036" s="14" t="str">
        <f>+Afrapportering!G1017</f>
        <v/>
      </c>
      <c r="H1036" s="139" t="str">
        <f>IF(Afrapportering!H1017 = "","",Afrapportering!H1017)</f>
        <v/>
      </c>
      <c r="I1036" s="140" t="str">
        <f>+Afrapportering!I1017</f>
        <v/>
      </c>
      <c r="J1036" s="13" t="str">
        <f>+Afrapportering!J1017</f>
        <v/>
      </c>
      <c r="K1036" s="32" t="str">
        <f t="shared" si="124"/>
        <v/>
      </c>
      <c r="L1036" s="31" t="str">
        <f>IF(Ansøgning!J1022="","",Ansøgning!J1022)</f>
        <v/>
      </c>
      <c r="M1036" s="134" t="str">
        <f>IF(Afrapportering!M1017="","",Afrapportering!M1017)</f>
        <v/>
      </c>
      <c r="N1036" s="31" t="str">
        <f>IF(Ansøgning!K1022="","",Ansøgning!K1022)</f>
        <v/>
      </c>
      <c r="O1036" s="134">
        <f>IF(Afrapportering!O1017="",,Afrapportering!O1017)</f>
        <v>0</v>
      </c>
      <c r="P1036" s="15" t="str">
        <f>IF(Ansøgning!L1022="","",Ansøgning!L1022)</f>
        <v/>
      </c>
      <c r="Q1036" s="15" t="str">
        <f t="shared" si="125"/>
        <v/>
      </c>
      <c r="R1036" s="15"/>
      <c r="S1036" s="15" t="str">
        <f>IF(Afrapportering!S1017="","",Afrapportering!S1017)</f>
        <v/>
      </c>
      <c r="T1036" s="31" t="str">
        <f t="shared" si="126"/>
        <v/>
      </c>
      <c r="U1036" s="30" t="str">
        <f>IF(Afrapportering!U1017="","",Afrapportering!U1017)</f>
        <v/>
      </c>
      <c r="V1036" s="52" t="str">
        <f>IF(Afrapportering!V1017="","",Afrapportering!V1017)</f>
        <v/>
      </c>
      <c r="W1036" s="30" t="str">
        <f>IF(Afrapportering!W1017="","",Afrapportering!W1017)</f>
        <v/>
      </c>
      <c r="X1036" s="52" t="str">
        <f>IF(Afrapportering!X1017="","",Afrapportering!X1017)</f>
        <v/>
      </c>
      <c r="Y1036" s="30" t="str">
        <f>IF(Afrapportering!Y1017="","",Afrapportering!Y1017)</f>
        <v/>
      </c>
      <c r="Z1036" s="52" t="str">
        <f>IFERROR(MAX(IF(OR(V1036="",X1036=""),"",IF(AND(AND(MONTH(F1036)&gt;=7,MONTH(F1036)&lt;8),AND(MONTH(H1036)&gt;=7,MONTH(H1036)&lt;8)),(NETWORKDAYS(F1036,H1036,Lister!$D$7:$D$13)-V1036)*T1036/NETWORKDAYS(Lister!$D$19,Lister!$E$19,Lister!$D$7:$D$13),IF(AND(AND(MONTH(F1036)&gt;=7,MONTH(F1036)&lt;8),MONTH(H1036)&gt;7),(NETWORKDAYS(F1036,Lister!$E$19,Lister!$D$7:$D$13)-V1036)*T1036/NETWORKDAYS(Lister!$D$19,Lister!$E$19,Lister!$D$7:$D$13),IF(MONTH(F1036)&gt;7,0)))),0),"")</f>
        <v/>
      </c>
      <c r="AA1036" s="30" t="str">
        <f>IF(Afrapportering!AA1017="","",Afrapportering!AA1017)</f>
        <v/>
      </c>
      <c r="AB1036" s="52" t="str">
        <f>IFERROR(MAX(IF(OR(V1036="",X1036=""),"",IF(AND(AND(MONTH(F1036)&gt;=8,MONTH(F1036)&lt;9),AND(MONTH(H1036)&gt;=8,MONTH(H1036)&lt;9)),(NETWORKDAYS(F1036,H1036,Lister!$D$7:$D$13)-X1036)*T1036/NETWORKDAYS(Lister!$D$20,Lister!$E$20,Lister!$D$7:$D$13),IF(AND(MONTH(F1036)=7,MONTH(H1036)=8),(NETWORKDAYS(Lister!$D$20,H1036,Lister!$D$7:$D$13)-X1036)*T1036/NETWORKDAYS(Lister!$D$20,Lister!$E$20,Lister!$D$7:$D$13),IF(AND(MONTH(F1036)=7,MONTH(H1036)=7),0)))),0),"")</f>
        <v/>
      </c>
      <c r="AC1036" s="30" t="str">
        <f>IF(Afrapportering!AC1017="","",Afrapportering!AC1017)</f>
        <v/>
      </c>
      <c r="AD1036" s="52" t="str">
        <f t="shared" si="127"/>
        <v/>
      </c>
      <c r="AE1036" s="52" t="str">
        <f t="shared" si="128"/>
        <v/>
      </c>
      <c r="AF1036" s="30" t="str">
        <f t="shared" si="129"/>
        <v/>
      </c>
      <c r="AG1036" s="30" t="str">
        <f t="shared" si="130"/>
        <v/>
      </c>
      <c r="AH1036" s="3" t="str">
        <f t="shared" si="131"/>
        <v/>
      </c>
    </row>
    <row r="1037" spans="1:34" x14ac:dyDescent="0.25">
      <c r="A1037" s="13" t="str">
        <f>+Afrapportering!A1018</f>
        <v/>
      </c>
      <c r="B1037" s="13" t="str">
        <f>+Afrapportering!B1018</f>
        <v/>
      </c>
      <c r="C1037" s="13" t="str">
        <f>+Afrapportering!C1018</f>
        <v/>
      </c>
      <c r="D1037" s="13" t="str">
        <f>+Afrapportering!D1018</f>
        <v/>
      </c>
      <c r="E1037" s="14" t="str">
        <f>+Afrapportering!E1018</f>
        <v/>
      </c>
      <c r="F1037" s="139" t="str">
        <f>IF(Afrapportering!F1018 = "", "",Afrapportering!F1018)</f>
        <v/>
      </c>
      <c r="G1037" s="14" t="str">
        <f>+Afrapportering!G1018</f>
        <v/>
      </c>
      <c r="H1037" s="139" t="str">
        <f>IF(Afrapportering!H1018 = "","",Afrapportering!H1018)</f>
        <v/>
      </c>
      <c r="I1037" s="140" t="str">
        <f>+Afrapportering!I1018</f>
        <v/>
      </c>
      <c r="J1037" s="13" t="str">
        <f>+Afrapportering!J1018</f>
        <v/>
      </c>
      <c r="K1037" s="32" t="str">
        <f t="shared" si="124"/>
        <v/>
      </c>
      <c r="L1037" s="31" t="str">
        <f>IF(Ansøgning!J1023="","",Ansøgning!J1023)</f>
        <v/>
      </c>
      <c r="M1037" s="134" t="str">
        <f>IF(Afrapportering!M1018="","",Afrapportering!M1018)</f>
        <v/>
      </c>
      <c r="N1037" s="31" t="str">
        <f>IF(Ansøgning!K1023="","",Ansøgning!K1023)</f>
        <v/>
      </c>
      <c r="O1037" s="134">
        <f>IF(Afrapportering!O1018="",,Afrapportering!O1018)</f>
        <v>0</v>
      </c>
      <c r="P1037" s="15" t="str">
        <f>IF(Ansøgning!L1023="","",Ansøgning!L1023)</f>
        <v/>
      </c>
      <c r="Q1037" s="15" t="str">
        <f t="shared" si="125"/>
        <v/>
      </c>
      <c r="R1037" s="15"/>
      <c r="S1037" s="15" t="str">
        <f>IF(Afrapportering!S1018="","",Afrapportering!S1018)</f>
        <v/>
      </c>
      <c r="T1037" s="31" t="str">
        <f t="shared" si="126"/>
        <v/>
      </c>
      <c r="U1037" s="30" t="str">
        <f>IF(Afrapportering!U1018="","",Afrapportering!U1018)</f>
        <v/>
      </c>
      <c r="V1037" s="52" t="str">
        <f>IF(Afrapportering!V1018="","",Afrapportering!V1018)</f>
        <v/>
      </c>
      <c r="W1037" s="30" t="str">
        <f>IF(Afrapportering!W1018="","",Afrapportering!W1018)</f>
        <v/>
      </c>
      <c r="X1037" s="52" t="str">
        <f>IF(Afrapportering!X1018="","",Afrapportering!X1018)</f>
        <v/>
      </c>
      <c r="Y1037" s="30" t="str">
        <f>IF(Afrapportering!Y1018="","",Afrapportering!Y1018)</f>
        <v/>
      </c>
      <c r="Z1037" s="52" t="str">
        <f>IFERROR(MAX(IF(OR(V1037="",X1037=""),"",IF(AND(AND(MONTH(F1037)&gt;=7,MONTH(F1037)&lt;8),AND(MONTH(H1037)&gt;=7,MONTH(H1037)&lt;8)),(NETWORKDAYS(F1037,H1037,Lister!$D$7:$D$13)-V1037)*T1037/NETWORKDAYS(Lister!$D$19,Lister!$E$19,Lister!$D$7:$D$13),IF(AND(AND(MONTH(F1037)&gt;=7,MONTH(F1037)&lt;8),MONTH(H1037)&gt;7),(NETWORKDAYS(F1037,Lister!$E$19,Lister!$D$7:$D$13)-V1037)*T1037/NETWORKDAYS(Lister!$D$19,Lister!$E$19,Lister!$D$7:$D$13),IF(MONTH(F1037)&gt;7,0)))),0),"")</f>
        <v/>
      </c>
      <c r="AA1037" s="30" t="str">
        <f>IF(Afrapportering!AA1018="","",Afrapportering!AA1018)</f>
        <v/>
      </c>
      <c r="AB1037" s="52" t="str">
        <f>IFERROR(MAX(IF(OR(V1037="",X1037=""),"",IF(AND(AND(MONTH(F1037)&gt;=8,MONTH(F1037)&lt;9),AND(MONTH(H1037)&gt;=8,MONTH(H1037)&lt;9)),(NETWORKDAYS(F1037,H1037,Lister!$D$7:$D$13)-X1037)*T1037/NETWORKDAYS(Lister!$D$20,Lister!$E$20,Lister!$D$7:$D$13),IF(AND(MONTH(F1037)=7,MONTH(H1037)=8),(NETWORKDAYS(Lister!$D$20,H1037,Lister!$D$7:$D$13)-X1037)*T1037/NETWORKDAYS(Lister!$D$20,Lister!$E$20,Lister!$D$7:$D$13),IF(AND(MONTH(F1037)=7,MONTH(H1037)=7),0)))),0),"")</f>
        <v/>
      </c>
      <c r="AC1037" s="30" t="str">
        <f>IF(Afrapportering!AC1018="","",Afrapportering!AC1018)</f>
        <v/>
      </c>
      <c r="AD1037" s="52" t="str">
        <f t="shared" si="127"/>
        <v/>
      </c>
      <c r="AE1037" s="52" t="str">
        <f t="shared" si="128"/>
        <v/>
      </c>
      <c r="AF1037" s="30" t="str">
        <f t="shared" si="129"/>
        <v/>
      </c>
      <c r="AG1037" s="30" t="str">
        <f t="shared" si="130"/>
        <v/>
      </c>
      <c r="AH1037" s="3" t="str">
        <f t="shared" si="131"/>
        <v/>
      </c>
    </row>
    <row r="1038" spans="1:34" x14ac:dyDescent="0.25">
      <c r="A1038" s="13" t="str">
        <f>+Afrapportering!A1019</f>
        <v/>
      </c>
      <c r="B1038" s="13" t="str">
        <f>+Afrapportering!B1019</f>
        <v/>
      </c>
      <c r="C1038" s="13" t="str">
        <f>+Afrapportering!C1019</f>
        <v/>
      </c>
      <c r="D1038" s="13" t="str">
        <f>+Afrapportering!D1019</f>
        <v/>
      </c>
      <c r="E1038" s="14" t="str">
        <f>+Afrapportering!E1019</f>
        <v/>
      </c>
      <c r="F1038" s="139" t="str">
        <f>IF(Afrapportering!F1019 = "", "",Afrapportering!F1019)</f>
        <v/>
      </c>
      <c r="G1038" s="14" t="str">
        <f>+Afrapportering!G1019</f>
        <v/>
      </c>
      <c r="H1038" s="139" t="str">
        <f>IF(Afrapportering!H1019 = "","",Afrapportering!H1019)</f>
        <v/>
      </c>
      <c r="I1038" s="140" t="str">
        <f>+Afrapportering!I1019</f>
        <v/>
      </c>
      <c r="J1038" s="13" t="str">
        <f>+Afrapportering!J1019</f>
        <v/>
      </c>
      <c r="K1038" s="32" t="str">
        <f t="shared" si="124"/>
        <v/>
      </c>
      <c r="L1038" s="31" t="str">
        <f>IF(Ansøgning!J1024="","",Ansøgning!J1024)</f>
        <v/>
      </c>
      <c r="M1038" s="134" t="str">
        <f>IF(Afrapportering!M1019="","",Afrapportering!M1019)</f>
        <v/>
      </c>
      <c r="N1038" s="31" t="str">
        <f>IF(Ansøgning!K1024="","",Ansøgning!K1024)</f>
        <v/>
      </c>
      <c r="O1038" s="134">
        <f>IF(Afrapportering!O1019="",,Afrapportering!O1019)</f>
        <v>0</v>
      </c>
      <c r="P1038" s="15" t="str">
        <f>IF(Ansøgning!L1024="","",Ansøgning!L1024)</f>
        <v/>
      </c>
      <c r="Q1038" s="15" t="str">
        <f t="shared" si="125"/>
        <v/>
      </c>
      <c r="R1038" s="15"/>
      <c r="S1038" s="15" t="str">
        <f>IF(Afrapportering!S1019="","",Afrapportering!S1019)</f>
        <v/>
      </c>
      <c r="T1038" s="31" t="str">
        <f t="shared" si="126"/>
        <v/>
      </c>
      <c r="U1038" s="30" t="str">
        <f>IF(Afrapportering!U1019="","",Afrapportering!U1019)</f>
        <v/>
      </c>
      <c r="V1038" s="52" t="str">
        <f>IF(Afrapportering!V1019="","",Afrapportering!V1019)</f>
        <v/>
      </c>
      <c r="W1038" s="30" t="str">
        <f>IF(Afrapportering!W1019="","",Afrapportering!W1019)</f>
        <v/>
      </c>
      <c r="X1038" s="52" t="str">
        <f>IF(Afrapportering!X1019="","",Afrapportering!X1019)</f>
        <v/>
      </c>
      <c r="Y1038" s="30" t="str">
        <f>IF(Afrapportering!Y1019="","",Afrapportering!Y1019)</f>
        <v/>
      </c>
      <c r="Z1038" s="52" t="str">
        <f>IFERROR(MAX(IF(OR(V1038="",X1038=""),"",IF(AND(AND(MONTH(F1038)&gt;=7,MONTH(F1038)&lt;8),AND(MONTH(H1038)&gt;=7,MONTH(H1038)&lt;8)),(NETWORKDAYS(F1038,H1038,Lister!$D$7:$D$13)-V1038)*T1038/NETWORKDAYS(Lister!$D$19,Lister!$E$19,Lister!$D$7:$D$13),IF(AND(AND(MONTH(F1038)&gt;=7,MONTH(F1038)&lt;8),MONTH(H1038)&gt;7),(NETWORKDAYS(F1038,Lister!$E$19,Lister!$D$7:$D$13)-V1038)*T1038/NETWORKDAYS(Lister!$D$19,Lister!$E$19,Lister!$D$7:$D$13),IF(MONTH(F1038)&gt;7,0)))),0),"")</f>
        <v/>
      </c>
      <c r="AA1038" s="30" t="str">
        <f>IF(Afrapportering!AA1019="","",Afrapportering!AA1019)</f>
        <v/>
      </c>
      <c r="AB1038" s="52" t="str">
        <f>IFERROR(MAX(IF(OR(V1038="",X1038=""),"",IF(AND(AND(MONTH(F1038)&gt;=8,MONTH(F1038)&lt;9),AND(MONTH(H1038)&gt;=8,MONTH(H1038)&lt;9)),(NETWORKDAYS(F1038,H1038,Lister!$D$7:$D$13)-X1038)*T1038/NETWORKDAYS(Lister!$D$20,Lister!$E$20,Lister!$D$7:$D$13),IF(AND(MONTH(F1038)=7,MONTH(H1038)=8),(NETWORKDAYS(Lister!$D$20,H1038,Lister!$D$7:$D$13)-X1038)*T1038/NETWORKDAYS(Lister!$D$20,Lister!$E$20,Lister!$D$7:$D$13),IF(AND(MONTH(F1038)=7,MONTH(H1038)=7),0)))),0),"")</f>
        <v/>
      </c>
      <c r="AC1038" s="30" t="str">
        <f>IF(Afrapportering!AC1019="","",Afrapportering!AC1019)</f>
        <v/>
      </c>
      <c r="AD1038" s="52" t="str">
        <f t="shared" si="127"/>
        <v/>
      </c>
      <c r="AE1038" s="52" t="str">
        <f t="shared" si="128"/>
        <v/>
      </c>
      <c r="AF1038" s="30" t="str">
        <f t="shared" si="129"/>
        <v/>
      </c>
      <c r="AG1038" s="30" t="str">
        <f t="shared" si="130"/>
        <v/>
      </c>
      <c r="AH1038" s="3" t="str">
        <f t="shared" si="131"/>
        <v/>
      </c>
    </row>
    <row r="1039" spans="1:34" x14ac:dyDescent="0.25">
      <c r="A1039" s="13" t="str">
        <f>+Afrapportering!A1020</f>
        <v/>
      </c>
      <c r="B1039" s="13" t="str">
        <f>+Afrapportering!B1020</f>
        <v/>
      </c>
      <c r="C1039" s="13" t="str">
        <f>+Afrapportering!C1020</f>
        <v/>
      </c>
      <c r="D1039" s="13" t="str">
        <f>+Afrapportering!D1020</f>
        <v/>
      </c>
      <c r="E1039" s="14" t="str">
        <f>+Afrapportering!E1020</f>
        <v/>
      </c>
      <c r="F1039" s="139" t="str">
        <f>IF(Afrapportering!F1020 = "", "",Afrapportering!F1020)</f>
        <v/>
      </c>
      <c r="G1039" s="14" t="str">
        <f>+Afrapportering!G1020</f>
        <v/>
      </c>
      <c r="H1039" s="139" t="str">
        <f>IF(Afrapportering!H1020 = "","",Afrapportering!H1020)</f>
        <v/>
      </c>
      <c r="I1039" s="140" t="str">
        <f>+Afrapportering!I1020</f>
        <v/>
      </c>
      <c r="J1039" s="13" t="str">
        <f>+Afrapportering!J1020</f>
        <v/>
      </c>
      <c r="K1039" s="32" t="str">
        <f t="shared" si="124"/>
        <v/>
      </c>
      <c r="L1039" s="31" t="str">
        <f>IF(Ansøgning!J1025="","",Ansøgning!J1025)</f>
        <v/>
      </c>
      <c r="M1039" s="134" t="str">
        <f>IF(Afrapportering!M1020="","",Afrapportering!M1020)</f>
        <v/>
      </c>
      <c r="N1039" s="31" t="str">
        <f>IF(Ansøgning!K1025="","",Ansøgning!K1025)</f>
        <v/>
      </c>
      <c r="O1039" s="134">
        <f>IF(Afrapportering!O1020="",,Afrapportering!O1020)</f>
        <v>0</v>
      </c>
      <c r="P1039" s="15" t="str">
        <f>IF(Ansøgning!L1025="","",Ansøgning!L1025)</f>
        <v/>
      </c>
      <c r="Q1039" s="15" t="str">
        <f t="shared" si="125"/>
        <v/>
      </c>
      <c r="R1039" s="15"/>
      <c r="S1039" s="15" t="str">
        <f>IF(Afrapportering!S1020="","",Afrapportering!S1020)</f>
        <v/>
      </c>
      <c r="T1039" s="31" t="str">
        <f t="shared" si="126"/>
        <v/>
      </c>
      <c r="U1039" s="30" t="str">
        <f>IF(Afrapportering!U1020="","",Afrapportering!U1020)</f>
        <v/>
      </c>
      <c r="V1039" s="52" t="str">
        <f>IF(Afrapportering!V1020="","",Afrapportering!V1020)</f>
        <v/>
      </c>
      <c r="W1039" s="30" t="str">
        <f>IF(Afrapportering!W1020="","",Afrapportering!W1020)</f>
        <v/>
      </c>
      <c r="X1039" s="52" t="str">
        <f>IF(Afrapportering!X1020="","",Afrapportering!X1020)</f>
        <v/>
      </c>
      <c r="Y1039" s="30" t="str">
        <f>IF(Afrapportering!Y1020="","",Afrapportering!Y1020)</f>
        <v/>
      </c>
      <c r="Z1039" s="52" t="str">
        <f>IFERROR(MAX(IF(OR(V1039="",X1039=""),"",IF(AND(AND(MONTH(F1039)&gt;=7,MONTH(F1039)&lt;8),AND(MONTH(H1039)&gt;=7,MONTH(H1039)&lt;8)),(NETWORKDAYS(F1039,H1039,Lister!$D$7:$D$13)-V1039)*T1039/NETWORKDAYS(Lister!$D$19,Lister!$E$19,Lister!$D$7:$D$13),IF(AND(AND(MONTH(F1039)&gt;=7,MONTH(F1039)&lt;8),MONTH(H1039)&gt;7),(NETWORKDAYS(F1039,Lister!$E$19,Lister!$D$7:$D$13)-V1039)*T1039/NETWORKDAYS(Lister!$D$19,Lister!$E$19,Lister!$D$7:$D$13),IF(MONTH(F1039)&gt;7,0)))),0),"")</f>
        <v/>
      </c>
      <c r="AA1039" s="30" t="str">
        <f>IF(Afrapportering!AA1020="","",Afrapportering!AA1020)</f>
        <v/>
      </c>
      <c r="AB1039" s="52" t="str">
        <f>IFERROR(MAX(IF(OR(V1039="",X1039=""),"",IF(AND(AND(MONTH(F1039)&gt;=8,MONTH(F1039)&lt;9),AND(MONTH(H1039)&gt;=8,MONTH(H1039)&lt;9)),(NETWORKDAYS(F1039,H1039,Lister!$D$7:$D$13)-X1039)*T1039/NETWORKDAYS(Lister!$D$20,Lister!$E$20,Lister!$D$7:$D$13),IF(AND(MONTH(F1039)=7,MONTH(H1039)=8),(NETWORKDAYS(Lister!$D$20,H1039,Lister!$D$7:$D$13)-X1039)*T1039/NETWORKDAYS(Lister!$D$20,Lister!$E$20,Lister!$D$7:$D$13),IF(AND(MONTH(F1039)=7,MONTH(H1039)=7),0)))),0),"")</f>
        <v/>
      </c>
      <c r="AC1039" s="30" t="str">
        <f>IF(Afrapportering!AC1020="","",Afrapportering!AC1020)</f>
        <v/>
      </c>
      <c r="AD1039" s="52" t="str">
        <f t="shared" si="127"/>
        <v/>
      </c>
      <c r="AE1039" s="52" t="str">
        <f t="shared" si="128"/>
        <v/>
      </c>
      <c r="AF1039" s="30" t="str">
        <f t="shared" si="129"/>
        <v/>
      </c>
      <c r="AG1039" s="30" t="str">
        <f t="shared" si="130"/>
        <v/>
      </c>
      <c r="AH1039" s="3" t="str">
        <f t="shared" si="131"/>
        <v/>
      </c>
    </row>
    <row r="1040" spans="1:34" x14ac:dyDescent="0.25">
      <c r="A1040" s="13" t="str">
        <f>+Afrapportering!A1021</f>
        <v/>
      </c>
      <c r="B1040" s="13" t="str">
        <f>+Afrapportering!B1021</f>
        <v/>
      </c>
      <c r="C1040" s="13" t="str">
        <f>+Afrapportering!C1021</f>
        <v/>
      </c>
      <c r="D1040" s="13" t="str">
        <f>+Afrapportering!D1021</f>
        <v/>
      </c>
      <c r="E1040" s="14" t="str">
        <f>+Afrapportering!E1021</f>
        <v/>
      </c>
      <c r="F1040" s="139" t="str">
        <f>IF(Afrapportering!F1021 = "", "",Afrapportering!F1021)</f>
        <v/>
      </c>
      <c r="G1040" s="14" t="str">
        <f>+Afrapportering!G1021</f>
        <v/>
      </c>
      <c r="H1040" s="139" t="str">
        <f>IF(Afrapportering!H1021 = "","",Afrapportering!H1021)</f>
        <v/>
      </c>
      <c r="I1040" s="140" t="str">
        <f>+Afrapportering!I1021</f>
        <v/>
      </c>
      <c r="J1040" s="13" t="str">
        <f>+Afrapportering!J1021</f>
        <v/>
      </c>
      <c r="K1040" s="32" t="str">
        <f t="shared" si="124"/>
        <v/>
      </c>
      <c r="L1040" s="31" t="str">
        <f>IF(Ansøgning!J1026="","",Ansøgning!J1026)</f>
        <v/>
      </c>
      <c r="M1040" s="134" t="str">
        <f>IF(Afrapportering!M1021="","",Afrapportering!M1021)</f>
        <v/>
      </c>
      <c r="N1040" s="31" t="str">
        <f>IF(Ansøgning!K1026="","",Ansøgning!K1026)</f>
        <v/>
      </c>
      <c r="O1040" s="134">
        <f>IF(Afrapportering!O1021="",,Afrapportering!O1021)</f>
        <v>0</v>
      </c>
      <c r="P1040" s="15" t="str">
        <f>IF(Ansøgning!L1026="","",Ansøgning!L1026)</f>
        <v/>
      </c>
      <c r="Q1040" s="15" t="str">
        <f t="shared" si="125"/>
        <v/>
      </c>
      <c r="R1040" s="15"/>
      <c r="S1040" s="15" t="str">
        <f>IF(Afrapportering!S1021="","",Afrapportering!S1021)</f>
        <v/>
      </c>
      <c r="T1040" s="31" t="str">
        <f t="shared" si="126"/>
        <v/>
      </c>
      <c r="U1040" s="30" t="str">
        <f>IF(Afrapportering!U1021="","",Afrapportering!U1021)</f>
        <v/>
      </c>
      <c r="V1040" s="52" t="str">
        <f>IF(Afrapportering!V1021="","",Afrapportering!V1021)</f>
        <v/>
      </c>
      <c r="W1040" s="30" t="str">
        <f>IF(Afrapportering!W1021="","",Afrapportering!W1021)</f>
        <v/>
      </c>
      <c r="X1040" s="52" t="str">
        <f>IF(Afrapportering!X1021="","",Afrapportering!X1021)</f>
        <v/>
      </c>
      <c r="Y1040" s="30" t="str">
        <f>IF(Afrapportering!Y1021="","",Afrapportering!Y1021)</f>
        <v/>
      </c>
      <c r="Z1040" s="52" t="str">
        <f>IFERROR(MAX(IF(OR(V1040="",X1040=""),"",IF(AND(AND(MONTH(F1040)&gt;=7,MONTH(F1040)&lt;8),AND(MONTH(H1040)&gt;=7,MONTH(H1040)&lt;8)),(NETWORKDAYS(F1040,H1040,Lister!$D$7:$D$13)-V1040)*T1040/NETWORKDAYS(Lister!$D$19,Lister!$E$19,Lister!$D$7:$D$13),IF(AND(AND(MONTH(F1040)&gt;=7,MONTH(F1040)&lt;8),MONTH(H1040)&gt;7),(NETWORKDAYS(F1040,Lister!$E$19,Lister!$D$7:$D$13)-V1040)*T1040/NETWORKDAYS(Lister!$D$19,Lister!$E$19,Lister!$D$7:$D$13),IF(MONTH(F1040)&gt;7,0)))),0),"")</f>
        <v/>
      </c>
      <c r="AA1040" s="30" t="str">
        <f>IF(Afrapportering!AA1021="","",Afrapportering!AA1021)</f>
        <v/>
      </c>
      <c r="AB1040" s="52" t="str">
        <f>IFERROR(MAX(IF(OR(V1040="",X1040=""),"",IF(AND(AND(MONTH(F1040)&gt;=8,MONTH(F1040)&lt;9),AND(MONTH(H1040)&gt;=8,MONTH(H1040)&lt;9)),(NETWORKDAYS(F1040,H1040,Lister!$D$7:$D$13)-X1040)*T1040/NETWORKDAYS(Lister!$D$20,Lister!$E$20,Lister!$D$7:$D$13),IF(AND(MONTH(F1040)=7,MONTH(H1040)=8),(NETWORKDAYS(Lister!$D$20,H1040,Lister!$D$7:$D$13)-X1040)*T1040/NETWORKDAYS(Lister!$D$20,Lister!$E$20,Lister!$D$7:$D$13),IF(AND(MONTH(F1040)=7,MONTH(H1040)=7),0)))),0),"")</f>
        <v/>
      </c>
      <c r="AC1040" s="30" t="str">
        <f>IF(Afrapportering!AC1021="","",Afrapportering!AC1021)</f>
        <v/>
      </c>
      <c r="AD1040" s="52" t="str">
        <f t="shared" si="127"/>
        <v/>
      </c>
      <c r="AE1040" s="52" t="str">
        <f t="shared" si="128"/>
        <v/>
      </c>
      <c r="AF1040" s="30" t="str">
        <f t="shared" si="129"/>
        <v/>
      </c>
      <c r="AG1040" s="30" t="str">
        <f t="shared" si="130"/>
        <v/>
      </c>
      <c r="AH1040" s="3" t="str">
        <f t="shared" si="131"/>
        <v/>
      </c>
    </row>
    <row r="1041" spans="1:34" x14ac:dyDescent="0.25">
      <c r="A1041" s="13" t="str">
        <f>+Afrapportering!A1022</f>
        <v/>
      </c>
      <c r="B1041" s="13" t="str">
        <f>+Afrapportering!B1022</f>
        <v/>
      </c>
      <c r="C1041" s="13" t="str">
        <f>+Afrapportering!C1022</f>
        <v/>
      </c>
      <c r="D1041" s="13" t="str">
        <f>+Afrapportering!D1022</f>
        <v/>
      </c>
      <c r="E1041" s="14" t="str">
        <f>+Afrapportering!E1022</f>
        <v/>
      </c>
      <c r="F1041" s="139" t="str">
        <f>IF(Afrapportering!F1022 = "", "",Afrapportering!F1022)</f>
        <v/>
      </c>
      <c r="G1041" s="14" t="str">
        <f>+Afrapportering!G1022</f>
        <v/>
      </c>
      <c r="H1041" s="139" t="str">
        <f>IF(Afrapportering!H1022 = "","",Afrapportering!H1022)</f>
        <v/>
      </c>
      <c r="I1041" s="140" t="str">
        <f>+Afrapportering!I1022</f>
        <v/>
      </c>
      <c r="J1041" s="13" t="str">
        <f>+Afrapportering!J1022</f>
        <v/>
      </c>
      <c r="K1041" s="32" t="str">
        <f t="shared" si="124"/>
        <v/>
      </c>
      <c r="L1041" s="31" t="str">
        <f>IF(Ansøgning!J1027="","",Ansøgning!J1027)</f>
        <v/>
      </c>
      <c r="M1041" s="134" t="str">
        <f>IF(Afrapportering!M1022="","",Afrapportering!M1022)</f>
        <v/>
      </c>
      <c r="N1041" s="31" t="str">
        <f>IF(Ansøgning!K1027="","",Ansøgning!K1027)</f>
        <v/>
      </c>
      <c r="O1041" s="134">
        <f>IF(Afrapportering!O1022="",,Afrapportering!O1022)</f>
        <v>0</v>
      </c>
      <c r="P1041" s="15" t="str">
        <f>IF(Ansøgning!L1027="","",Ansøgning!L1027)</f>
        <v/>
      </c>
      <c r="Q1041" s="15" t="str">
        <f t="shared" si="125"/>
        <v/>
      </c>
      <c r="R1041" s="15"/>
      <c r="S1041" s="15" t="str">
        <f>IF(Afrapportering!S1022="","",Afrapportering!S1022)</f>
        <v/>
      </c>
      <c r="T1041" s="31" t="str">
        <f t="shared" si="126"/>
        <v/>
      </c>
      <c r="U1041" s="30" t="str">
        <f>IF(Afrapportering!U1022="","",Afrapportering!U1022)</f>
        <v/>
      </c>
      <c r="V1041" s="52" t="str">
        <f>IF(Afrapportering!V1022="","",Afrapportering!V1022)</f>
        <v/>
      </c>
      <c r="W1041" s="30" t="str">
        <f>IF(Afrapportering!W1022="","",Afrapportering!W1022)</f>
        <v/>
      </c>
      <c r="X1041" s="52" t="str">
        <f>IF(Afrapportering!X1022="","",Afrapportering!X1022)</f>
        <v/>
      </c>
      <c r="Y1041" s="30" t="str">
        <f>IF(Afrapportering!Y1022="","",Afrapportering!Y1022)</f>
        <v/>
      </c>
      <c r="Z1041" s="52" t="str">
        <f>IFERROR(MAX(IF(OR(V1041="",X1041=""),"",IF(AND(AND(MONTH(F1041)&gt;=7,MONTH(F1041)&lt;8),AND(MONTH(H1041)&gt;=7,MONTH(H1041)&lt;8)),(NETWORKDAYS(F1041,H1041,Lister!$D$7:$D$13)-V1041)*T1041/NETWORKDAYS(Lister!$D$19,Lister!$E$19,Lister!$D$7:$D$13),IF(AND(AND(MONTH(F1041)&gt;=7,MONTH(F1041)&lt;8),MONTH(H1041)&gt;7),(NETWORKDAYS(F1041,Lister!$E$19,Lister!$D$7:$D$13)-V1041)*T1041/NETWORKDAYS(Lister!$D$19,Lister!$E$19,Lister!$D$7:$D$13),IF(MONTH(F1041)&gt;7,0)))),0),"")</f>
        <v/>
      </c>
      <c r="AA1041" s="30" t="str">
        <f>IF(Afrapportering!AA1022="","",Afrapportering!AA1022)</f>
        <v/>
      </c>
      <c r="AB1041" s="52" t="str">
        <f>IFERROR(MAX(IF(OR(V1041="",X1041=""),"",IF(AND(AND(MONTH(F1041)&gt;=8,MONTH(F1041)&lt;9),AND(MONTH(H1041)&gt;=8,MONTH(H1041)&lt;9)),(NETWORKDAYS(F1041,H1041,Lister!$D$7:$D$13)-X1041)*T1041/NETWORKDAYS(Lister!$D$20,Lister!$E$20,Lister!$D$7:$D$13),IF(AND(MONTH(F1041)=7,MONTH(H1041)=8),(NETWORKDAYS(Lister!$D$20,H1041,Lister!$D$7:$D$13)-X1041)*T1041/NETWORKDAYS(Lister!$D$20,Lister!$E$20,Lister!$D$7:$D$13),IF(AND(MONTH(F1041)=7,MONTH(H1041)=7),0)))),0),"")</f>
        <v/>
      </c>
      <c r="AC1041" s="30" t="str">
        <f>IF(Afrapportering!AC1022="","",Afrapportering!AC1022)</f>
        <v/>
      </c>
      <c r="AD1041" s="52" t="str">
        <f t="shared" si="127"/>
        <v/>
      </c>
      <c r="AE1041" s="52" t="str">
        <f t="shared" si="128"/>
        <v/>
      </c>
      <c r="AF1041" s="30" t="str">
        <f t="shared" si="129"/>
        <v/>
      </c>
      <c r="AG1041" s="30" t="str">
        <f t="shared" si="130"/>
        <v/>
      </c>
      <c r="AH1041" s="3" t="str">
        <f t="shared" si="131"/>
        <v/>
      </c>
    </row>
    <row r="1042" spans="1:34" x14ac:dyDescent="0.25">
      <c r="A1042" s="13" t="str">
        <f>+Afrapportering!A1023</f>
        <v/>
      </c>
      <c r="B1042" s="13" t="str">
        <f>+Afrapportering!B1023</f>
        <v/>
      </c>
      <c r="C1042" s="13" t="str">
        <f>+Afrapportering!C1023</f>
        <v/>
      </c>
      <c r="D1042" s="13" t="str">
        <f>+Afrapportering!D1023</f>
        <v/>
      </c>
      <c r="E1042" s="14" t="str">
        <f>+Afrapportering!E1023</f>
        <v/>
      </c>
      <c r="F1042" s="139" t="str">
        <f>IF(Afrapportering!F1023 = "", "",Afrapportering!F1023)</f>
        <v/>
      </c>
      <c r="G1042" s="14" t="str">
        <f>+Afrapportering!G1023</f>
        <v/>
      </c>
      <c r="H1042" s="139" t="str">
        <f>IF(Afrapportering!H1023 = "","",Afrapportering!H1023)</f>
        <v/>
      </c>
      <c r="I1042" s="140" t="str">
        <f>+Afrapportering!I1023</f>
        <v/>
      </c>
      <c r="J1042" s="13" t="str">
        <f>+Afrapportering!J1023</f>
        <v/>
      </c>
      <c r="K1042" s="32" t="str">
        <f t="shared" si="124"/>
        <v/>
      </c>
      <c r="L1042" s="31" t="str">
        <f>IF(Ansøgning!J1028="","",Ansøgning!J1028)</f>
        <v/>
      </c>
      <c r="M1042" s="134" t="str">
        <f>IF(Afrapportering!M1023="","",Afrapportering!M1023)</f>
        <v/>
      </c>
      <c r="N1042" s="31" t="str">
        <f>IF(Ansøgning!K1028="","",Ansøgning!K1028)</f>
        <v/>
      </c>
      <c r="O1042" s="134">
        <f>IF(Afrapportering!O1023="",,Afrapportering!O1023)</f>
        <v>0</v>
      </c>
      <c r="P1042" s="15" t="str">
        <f>IF(Ansøgning!L1028="","",Ansøgning!L1028)</f>
        <v/>
      </c>
      <c r="Q1042" s="15" t="str">
        <f t="shared" si="125"/>
        <v/>
      </c>
      <c r="R1042" s="15"/>
      <c r="S1042" s="15" t="str">
        <f>IF(Afrapportering!S1023="","",Afrapportering!S1023)</f>
        <v/>
      </c>
      <c r="T1042" s="31" t="str">
        <f t="shared" si="126"/>
        <v/>
      </c>
      <c r="U1042" s="30" t="str">
        <f>IF(Afrapportering!U1023="","",Afrapportering!U1023)</f>
        <v/>
      </c>
      <c r="V1042" s="52" t="str">
        <f>IF(Afrapportering!V1023="","",Afrapportering!V1023)</f>
        <v/>
      </c>
      <c r="W1042" s="30" t="str">
        <f>IF(Afrapportering!W1023="","",Afrapportering!W1023)</f>
        <v/>
      </c>
      <c r="X1042" s="52" t="str">
        <f>IF(Afrapportering!X1023="","",Afrapportering!X1023)</f>
        <v/>
      </c>
      <c r="Y1042" s="30" t="str">
        <f>IF(Afrapportering!Y1023="","",Afrapportering!Y1023)</f>
        <v/>
      </c>
      <c r="Z1042" s="52" t="str">
        <f>IFERROR(MAX(IF(OR(V1042="",X1042=""),"",IF(AND(AND(MONTH(F1042)&gt;=7,MONTH(F1042)&lt;8),AND(MONTH(H1042)&gt;=7,MONTH(H1042)&lt;8)),(NETWORKDAYS(F1042,H1042,Lister!$D$7:$D$13)-V1042)*T1042/NETWORKDAYS(Lister!$D$19,Lister!$E$19,Lister!$D$7:$D$13),IF(AND(AND(MONTH(F1042)&gt;=7,MONTH(F1042)&lt;8),MONTH(H1042)&gt;7),(NETWORKDAYS(F1042,Lister!$E$19,Lister!$D$7:$D$13)-V1042)*T1042/NETWORKDAYS(Lister!$D$19,Lister!$E$19,Lister!$D$7:$D$13),IF(MONTH(F1042)&gt;7,0)))),0),"")</f>
        <v/>
      </c>
      <c r="AA1042" s="30" t="str">
        <f>IF(Afrapportering!AA1023="","",Afrapportering!AA1023)</f>
        <v/>
      </c>
      <c r="AB1042" s="52" t="str">
        <f>IFERROR(MAX(IF(OR(V1042="",X1042=""),"",IF(AND(AND(MONTH(F1042)&gt;=8,MONTH(F1042)&lt;9),AND(MONTH(H1042)&gt;=8,MONTH(H1042)&lt;9)),(NETWORKDAYS(F1042,H1042,Lister!$D$7:$D$13)-X1042)*T1042/NETWORKDAYS(Lister!$D$20,Lister!$E$20,Lister!$D$7:$D$13),IF(AND(MONTH(F1042)=7,MONTH(H1042)=8),(NETWORKDAYS(Lister!$D$20,H1042,Lister!$D$7:$D$13)-X1042)*T1042/NETWORKDAYS(Lister!$D$20,Lister!$E$20,Lister!$D$7:$D$13),IF(AND(MONTH(F1042)=7,MONTH(H1042)=7),0)))),0),"")</f>
        <v/>
      </c>
      <c r="AC1042" s="30" t="str">
        <f>IF(Afrapportering!AC1023="","",Afrapportering!AC1023)</f>
        <v/>
      </c>
      <c r="AD1042" s="52" t="str">
        <f t="shared" si="127"/>
        <v/>
      </c>
      <c r="AE1042" s="52" t="str">
        <f t="shared" si="128"/>
        <v/>
      </c>
      <c r="AF1042" s="30" t="str">
        <f t="shared" si="129"/>
        <v/>
      </c>
      <c r="AG1042" s="30" t="str">
        <f t="shared" si="130"/>
        <v/>
      </c>
      <c r="AH1042" s="3" t="str">
        <f t="shared" si="131"/>
        <v/>
      </c>
    </row>
    <row r="1043" spans="1:34" x14ac:dyDescent="0.25">
      <c r="A1043" s="13" t="str">
        <f>+Afrapportering!A1024</f>
        <v/>
      </c>
      <c r="B1043" s="13" t="str">
        <f>+Afrapportering!B1024</f>
        <v/>
      </c>
      <c r="C1043" s="13" t="str">
        <f>+Afrapportering!C1024</f>
        <v/>
      </c>
      <c r="D1043" s="13" t="str">
        <f>+Afrapportering!D1024</f>
        <v/>
      </c>
      <c r="E1043" s="14" t="str">
        <f>+Afrapportering!E1024</f>
        <v/>
      </c>
      <c r="F1043" s="139" t="str">
        <f>IF(Afrapportering!F1024 = "", "",Afrapportering!F1024)</f>
        <v/>
      </c>
      <c r="G1043" s="14" t="str">
        <f>+Afrapportering!G1024</f>
        <v/>
      </c>
      <c r="H1043" s="139" t="str">
        <f>IF(Afrapportering!H1024 = "","",Afrapportering!H1024)</f>
        <v/>
      </c>
      <c r="I1043" s="140" t="str">
        <f>+Afrapportering!I1024</f>
        <v/>
      </c>
      <c r="J1043" s="13" t="str">
        <f>+Afrapportering!J1024</f>
        <v/>
      </c>
      <c r="K1043" s="32" t="str">
        <f t="shared" si="124"/>
        <v/>
      </c>
      <c r="L1043" s="31" t="str">
        <f>IF(Ansøgning!J1029="","",Ansøgning!J1029)</f>
        <v/>
      </c>
      <c r="M1043" s="134" t="str">
        <f>IF(Afrapportering!M1024="","",Afrapportering!M1024)</f>
        <v/>
      </c>
      <c r="N1043" s="31" t="str">
        <f>IF(Ansøgning!K1029="","",Ansøgning!K1029)</f>
        <v/>
      </c>
      <c r="O1043" s="134">
        <f>IF(Afrapportering!O1024="",,Afrapportering!O1024)</f>
        <v>0</v>
      </c>
      <c r="P1043" s="15" t="str">
        <f>IF(Ansøgning!L1029="","",Ansøgning!L1029)</f>
        <v/>
      </c>
      <c r="Q1043" s="15" t="str">
        <f t="shared" si="125"/>
        <v/>
      </c>
      <c r="R1043" s="15"/>
      <c r="S1043" s="15" t="str">
        <f>IF(Afrapportering!S1024="","",Afrapportering!S1024)</f>
        <v/>
      </c>
      <c r="T1043" s="31" t="str">
        <f t="shared" si="126"/>
        <v/>
      </c>
      <c r="U1043" s="30" t="str">
        <f>IF(Afrapportering!U1024="","",Afrapportering!U1024)</f>
        <v/>
      </c>
      <c r="V1043" s="52" t="str">
        <f>IF(Afrapportering!V1024="","",Afrapportering!V1024)</f>
        <v/>
      </c>
      <c r="W1043" s="30" t="str">
        <f>IF(Afrapportering!W1024="","",Afrapportering!W1024)</f>
        <v/>
      </c>
      <c r="X1043" s="52" t="str">
        <f>IF(Afrapportering!X1024="","",Afrapportering!X1024)</f>
        <v/>
      </c>
      <c r="Y1043" s="30" t="str">
        <f>IF(Afrapportering!Y1024="","",Afrapportering!Y1024)</f>
        <v/>
      </c>
      <c r="Z1043" s="52" t="str">
        <f>IFERROR(MAX(IF(OR(V1043="",X1043=""),"",IF(AND(AND(MONTH(F1043)&gt;=7,MONTH(F1043)&lt;8),AND(MONTH(H1043)&gt;=7,MONTH(H1043)&lt;8)),(NETWORKDAYS(F1043,H1043,Lister!$D$7:$D$13)-V1043)*T1043/NETWORKDAYS(Lister!$D$19,Lister!$E$19,Lister!$D$7:$D$13),IF(AND(AND(MONTH(F1043)&gt;=7,MONTH(F1043)&lt;8),MONTH(H1043)&gt;7),(NETWORKDAYS(F1043,Lister!$E$19,Lister!$D$7:$D$13)-V1043)*T1043/NETWORKDAYS(Lister!$D$19,Lister!$E$19,Lister!$D$7:$D$13),IF(MONTH(F1043)&gt;7,0)))),0),"")</f>
        <v/>
      </c>
      <c r="AA1043" s="30" t="str">
        <f>IF(Afrapportering!AA1024="","",Afrapportering!AA1024)</f>
        <v/>
      </c>
      <c r="AB1043" s="52" t="str">
        <f>IFERROR(MAX(IF(OR(V1043="",X1043=""),"",IF(AND(AND(MONTH(F1043)&gt;=8,MONTH(F1043)&lt;9),AND(MONTH(H1043)&gt;=8,MONTH(H1043)&lt;9)),(NETWORKDAYS(F1043,H1043,Lister!$D$7:$D$13)-X1043)*T1043/NETWORKDAYS(Lister!$D$20,Lister!$E$20,Lister!$D$7:$D$13),IF(AND(MONTH(F1043)=7,MONTH(H1043)=8),(NETWORKDAYS(Lister!$D$20,H1043,Lister!$D$7:$D$13)-X1043)*T1043/NETWORKDAYS(Lister!$D$20,Lister!$E$20,Lister!$D$7:$D$13),IF(AND(MONTH(F1043)=7,MONTH(H1043)=7),0)))),0),"")</f>
        <v/>
      </c>
      <c r="AC1043" s="30" t="str">
        <f>IF(Afrapportering!AC1024="","",Afrapportering!AC1024)</f>
        <v/>
      </c>
      <c r="AD1043" s="52" t="str">
        <f t="shared" si="127"/>
        <v/>
      </c>
      <c r="AE1043" s="52" t="str">
        <f t="shared" si="128"/>
        <v/>
      </c>
      <c r="AF1043" s="30" t="str">
        <f t="shared" si="129"/>
        <v/>
      </c>
      <c r="AG1043" s="30" t="str">
        <f t="shared" si="130"/>
        <v/>
      </c>
      <c r="AH1043" s="3" t="str">
        <f t="shared" si="131"/>
        <v/>
      </c>
    </row>
    <row r="1044" spans="1:34" x14ac:dyDescent="0.25">
      <c r="A1044" s="13" t="str">
        <f>+Afrapportering!A1025</f>
        <v/>
      </c>
      <c r="B1044" s="13" t="str">
        <f>+Afrapportering!B1025</f>
        <v/>
      </c>
      <c r="C1044" s="13" t="str">
        <f>+Afrapportering!C1025</f>
        <v/>
      </c>
      <c r="D1044" s="13" t="str">
        <f>+Afrapportering!D1025</f>
        <v/>
      </c>
      <c r="E1044" s="14" t="str">
        <f>+Afrapportering!E1025</f>
        <v/>
      </c>
      <c r="F1044" s="139" t="str">
        <f>IF(Afrapportering!F1025 = "", "",Afrapportering!F1025)</f>
        <v/>
      </c>
      <c r="G1044" s="14" t="str">
        <f>+Afrapportering!G1025</f>
        <v/>
      </c>
      <c r="H1044" s="139" t="str">
        <f>IF(Afrapportering!H1025 = "","",Afrapportering!H1025)</f>
        <v/>
      </c>
      <c r="I1044" s="140" t="str">
        <f>+Afrapportering!I1025</f>
        <v/>
      </c>
      <c r="J1044" s="13" t="str">
        <f>+Afrapportering!J1025</f>
        <v/>
      </c>
      <c r="K1044" s="32" t="str">
        <f t="shared" si="124"/>
        <v/>
      </c>
      <c r="L1044" s="31" t="str">
        <f>IF(Ansøgning!J1030="","",Ansøgning!J1030)</f>
        <v/>
      </c>
      <c r="M1044" s="134" t="str">
        <f>IF(Afrapportering!M1025="","",Afrapportering!M1025)</f>
        <v/>
      </c>
      <c r="N1044" s="31" t="str">
        <f>IF(Ansøgning!K1030="","",Ansøgning!K1030)</f>
        <v/>
      </c>
      <c r="O1044" s="134">
        <f>IF(Afrapportering!O1025="",,Afrapportering!O1025)</f>
        <v>0</v>
      </c>
      <c r="P1044" s="15" t="str">
        <f>IF(Ansøgning!L1030="","",Ansøgning!L1030)</f>
        <v/>
      </c>
      <c r="Q1044" s="15" t="str">
        <f t="shared" si="125"/>
        <v/>
      </c>
      <c r="R1044" s="15"/>
      <c r="S1044" s="15" t="str">
        <f>IF(Afrapportering!S1025="","",Afrapportering!S1025)</f>
        <v/>
      </c>
      <c r="T1044" s="31" t="str">
        <f t="shared" si="126"/>
        <v/>
      </c>
      <c r="U1044" s="30" t="str">
        <f>IF(Afrapportering!U1025="","",Afrapportering!U1025)</f>
        <v/>
      </c>
      <c r="V1044" s="52" t="str">
        <f>IF(Afrapportering!V1025="","",Afrapportering!V1025)</f>
        <v/>
      </c>
      <c r="W1044" s="30" t="str">
        <f>IF(Afrapportering!W1025="","",Afrapportering!W1025)</f>
        <v/>
      </c>
      <c r="X1044" s="52" t="str">
        <f>IF(Afrapportering!X1025="","",Afrapportering!X1025)</f>
        <v/>
      </c>
      <c r="Y1044" s="30" t="str">
        <f>IF(Afrapportering!Y1025="","",Afrapportering!Y1025)</f>
        <v/>
      </c>
      <c r="Z1044" s="52" t="str">
        <f>IFERROR(MAX(IF(OR(V1044="",X1044=""),"",IF(AND(AND(MONTH(F1044)&gt;=7,MONTH(F1044)&lt;8),AND(MONTH(H1044)&gt;=7,MONTH(H1044)&lt;8)),(NETWORKDAYS(F1044,H1044,Lister!$D$7:$D$13)-V1044)*T1044/NETWORKDAYS(Lister!$D$19,Lister!$E$19,Lister!$D$7:$D$13),IF(AND(AND(MONTH(F1044)&gt;=7,MONTH(F1044)&lt;8),MONTH(H1044)&gt;7),(NETWORKDAYS(F1044,Lister!$E$19,Lister!$D$7:$D$13)-V1044)*T1044/NETWORKDAYS(Lister!$D$19,Lister!$E$19,Lister!$D$7:$D$13),IF(MONTH(F1044)&gt;7,0)))),0),"")</f>
        <v/>
      </c>
      <c r="AA1044" s="30" t="str">
        <f>IF(Afrapportering!AA1025="","",Afrapportering!AA1025)</f>
        <v/>
      </c>
      <c r="AB1044" s="52" t="str">
        <f>IFERROR(MAX(IF(OR(V1044="",X1044=""),"",IF(AND(AND(MONTH(F1044)&gt;=8,MONTH(F1044)&lt;9),AND(MONTH(H1044)&gt;=8,MONTH(H1044)&lt;9)),(NETWORKDAYS(F1044,H1044,Lister!$D$7:$D$13)-X1044)*T1044/NETWORKDAYS(Lister!$D$20,Lister!$E$20,Lister!$D$7:$D$13),IF(AND(MONTH(F1044)=7,MONTH(H1044)=8),(NETWORKDAYS(Lister!$D$20,H1044,Lister!$D$7:$D$13)-X1044)*T1044/NETWORKDAYS(Lister!$D$20,Lister!$E$20,Lister!$D$7:$D$13),IF(AND(MONTH(F1044)=7,MONTH(H1044)=7),0)))),0),"")</f>
        <v/>
      </c>
      <c r="AC1044" s="30" t="str">
        <f>IF(Afrapportering!AC1025="","",Afrapportering!AC1025)</f>
        <v/>
      </c>
      <c r="AD1044" s="52" t="str">
        <f t="shared" si="127"/>
        <v/>
      </c>
      <c r="AE1044" s="52" t="str">
        <f t="shared" si="128"/>
        <v/>
      </c>
      <c r="AF1044" s="30" t="str">
        <f t="shared" si="129"/>
        <v/>
      </c>
      <c r="AG1044" s="30" t="str">
        <f t="shared" si="130"/>
        <v/>
      </c>
      <c r="AH1044" s="3" t="str">
        <f t="shared" si="131"/>
        <v/>
      </c>
    </row>
    <row r="1045" spans="1:34" x14ac:dyDescent="0.25">
      <c r="A1045" s="13" t="str">
        <f>+Afrapportering!A1026</f>
        <v/>
      </c>
      <c r="B1045" s="13" t="str">
        <f>+Afrapportering!B1026</f>
        <v/>
      </c>
      <c r="C1045" s="13" t="str">
        <f>+Afrapportering!C1026</f>
        <v/>
      </c>
      <c r="D1045" s="13" t="str">
        <f>+Afrapportering!D1026</f>
        <v/>
      </c>
      <c r="E1045" s="14" t="str">
        <f>+Afrapportering!E1026</f>
        <v/>
      </c>
      <c r="F1045" s="139" t="str">
        <f>IF(Afrapportering!F1026 = "", "",Afrapportering!F1026)</f>
        <v/>
      </c>
      <c r="G1045" s="14" t="str">
        <f>+Afrapportering!G1026</f>
        <v/>
      </c>
      <c r="H1045" s="139" t="str">
        <f>IF(Afrapportering!H1026 = "","",Afrapportering!H1026)</f>
        <v/>
      </c>
      <c r="I1045" s="140" t="str">
        <f>+Afrapportering!I1026</f>
        <v/>
      </c>
      <c r="J1045" s="13" t="str">
        <f>+Afrapportering!J1026</f>
        <v/>
      </c>
      <c r="K1045" s="32" t="str">
        <f t="shared" si="124"/>
        <v/>
      </c>
      <c r="L1045" s="31" t="str">
        <f>IF(Ansøgning!J1031="","",Ansøgning!J1031)</f>
        <v/>
      </c>
      <c r="M1045" s="134" t="str">
        <f>IF(Afrapportering!M1026="","",Afrapportering!M1026)</f>
        <v/>
      </c>
      <c r="N1045" s="31" t="str">
        <f>IF(Ansøgning!K1031="","",Ansøgning!K1031)</f>
        <v/>
      </c>
      <c r="O1045" s="134">
        <f>IF(Afrapportering!O1026="",,Afrapportering!O1026)</f>
        <v>0</v>
      </c>
      <c r="P1045" s="15" t="str">
        <f>IF(Ansøgning!L1031="","",Ansøgning!L1031)</f>
        <v/>
      </c>
      <c r="Q1045" s="15" t="str">
        <f t="shared" si="125"/>
        <v/>
      </c>
      <c r="R1045" s="15"/>
      <c r="S1045" s="15" t="str">
        <f>IF(Afrapportering!S1026="","",Afrapportering!S1026)</f>
        <v/>
      </c>
      <c r="T1045" s="31" t="str">
        <f t="shared" si="126"/>
        <v/>
      </c>
      <c r="U1045" s="30" t="str">
        <f>IF(Afrapportering!U1026="","",Afrapportering!U1026)</f>
        <v/>
      </c>
      <c r="V1045" s="52" t="str">
        <f>IF(Afrapportering!V1026="","",Afrapportering!V1026)</f>
        <v/>
      </c>
      <c r="W1045" s="30" t="str">
        <f>IF(Afrapportering!W1026="","",Afrapportering!W1026)</f>
        <v/>
      </c>
      <c r="X1045" s="52" t="str">
        <f>IF(Afrapportering!X1026="","",Afrapportering!X1026)</f>
        <v/>
      </c>
      <c r="Y1045" s="30" t="str">
        <f>IF(Afrapportering!Y1026="","",Afrapportering!Y1026)</f>
        <v/>
      </c>
      <c r="Z1045" s="52" t="str">
        <f>IFERROR(MAX(IF(OR(V1045="",X1045=""),"",IF(AND(AND(MONTH(F1045)&gt;=7,MONTH(F1045)&lt;8),AND(MONTH(H1045)&gt;=7,MONTH(H1045)&lt;8)),(NETWORKDAYS(F1045,H1045,Lister!$D$7:$D$13)-V1045)*T1045/NETWORKDAYS(Lister!$D$19,Lister!$E$19,Lister!$D$7:$D$13),IF(AND(AND(MONTH(F1045)&gt;=7,MONTH(F1045)&lt;8),MONTH(H1045)&gt;7),(NETWORKDAYS(F1045,Lister!$E$19,Lister!$D$7:$D$13)-V1045)*T1045/NETWORKDAYS(Lister!$D$19,Lister!$E$19,Lister!$D$7:$D$13),IF(MONTH(F1045)&gt;7,0)))),0),"")</f>
        <v/>
      </c>
      <c r="AA1045" s="30" t="str">
        <f>IF(Afrapportering!AA1026="","",Afrapportering!AA1026)</f>
        <v/>
      </c>
      <c r="AB1045" s="52" t="str">
        <f>IFERROR(MAX(IF(OR(V1045="",X1045=""),"",IF(AND(AND(MONTH(F1045)&gt;=8,MONTH(F1045)&lt;9),AND(MONTH(H1045)&gt;=8,MONTH(H1045)&lt;9)),(NETWORKDAYS(F1045,H1045,Lister!$D$7:$D$13)-X1045)*T1045/NETWORKDAYS(Lister!$D$20,Lister!$E$20,Lister!$D$7:$D$13),IF(AND(MONTH(F1045)=7,MONTH(H1045)=8),(NETWORKDAYS(Lister!$D$20,H1045,Lister!$D$7:$D$13)-X1045)*T1045/NETWORKDAYS(Lister!$D$20,Lister!$E$20,Lister!$D$7:$D$13),IF(AND(MONTH(F1045)=7,MONTH(H1045)=7),0)))),0),"")</f>
        <v/>
      </c>
      <c r="AC1045" s="30" t="str">
        <f>IF(Afrapportering!AC1026="","",Afrapportering!AC1026)</f>
        <v/>
      </c>
      <c r="AD1045" s="52" t="str">
        <f t="shared" si="127"/>
        <v/>
      </c>
      <c r="AE1045" s="52" t="str">
        <f t="shared" si="128"/>
        <v/>
      </c>
      <c r="AF1045" s="30" t="str">
        <f t="shared" si="129"/>
        <v/>
      </c>
      <c r="AG1045" s="30" t="str">
        <f t="shared" si="130"/>
        <v/>
      </c>
      <c r="AH1045" s="3" t="str">
        <f t="shared" si="131"/>
        <v/>
      </c>
    </row>
    <row r="1046" spans="1:34" x14ac:dyDescent="0.25">
      <c r="A1046" s="13" t="str">
        <f>+Afrapportering!A1027</f>
        <v/>
      </c>
      <c r="B1046" s="13" t="str">
        <f>+Afrapportering!B1027</f>
        <v/>
      </c>
      <c r="C1046" s="13" t="str">
        <f>+Afrapportering!C1027</f>
        <v/>
      </c>
      <c r="D1046" s="13" t="str">
        <f>+Afrapportering!D1027</f>
        <v/>
      </c>
      <c r="E1046" s="14" t="str">
        <f>+Afrapportering!E1027</f>
        <v/>
      </c>
      <c r="F1046" s="139" t="str">
        <f>IF(Afrapportering!F1027 = "", "",Afrapportering!F1027)</f>
        <v/>
      </c>
      <c r="G1046" s="14" t="str">
        <f>+Afrapportering!G1027</f>
        <v/>
      </c>
      <c r="H1046" s="139" t="str">
        <f>IF(Afrapportering!H1027 = "","",Afrapportering!H1027)</f>
        <v/>
      </c>
      <c r="I1046" s="140" t="str">
        <f>+Afrapportering!I1027</f>
        <v/>
      </c>
      <c r="J1046" s="13" t="str">
        <f>+Afrapportering!J1027</f>
        <v/>
      </c>
      <c r="K1046" s="32" t="str">
        <f t="shared" si="124"/>
        <v/>
      </c>
      <c r="L1046" s="31" t="str">
        <f>IF(Ansøgning!J1032="","",Ansøgning!J1032)</f>
        <v/>
      </c>
      <c r="M1046" s="134" t="str">
        <f>IF(Afrapportering!M1027="","",Afrapportering!M1027)</f>
        <v/>
      </c>
      <c r="N1046" s="31" t="str">
        <f>IF(Ansøgning!K1032="","",Ansøgning!K1032)</f>
        <v/>
      </c>
      <c r="O1046" s="134">
        <f>IF(Afrapportering!O1027="",,Afrapportering!O1027)</f>
        <v>0</v>
      </c>
      <c r="P1046" s="15" t="str">
        <f>IF(Ansøgning!L1032="","",Ansøgning!L1032)</f>
        <v/>
      </c>
      <c r="Q1046" s="15" t="str">
        <f t="shared" si="125"/>
        <v/>
      </c>
      <c r="R1046" s="15"/>
      <c r="S1046" s="15" t="str">
        <f>IF(Afrapportering!S1027="","",Afrapportering!S1027)</f>
        <v/>
      </c>
      <c r="T1046" s="31" t="str">
        <f t="shared" si="126"/>
        <v/>
      </c>
      <c r="U1046" s="30" t="str">
        <f>IF(Afrapportering!U1027="","",Afrapportering!U1027)</f>
        <v/>
      </c>
      <c r="V1046" s="52" t="str">
        <f>IF(Afrapportering!V1027="","",Afrapportering!V1027)</f>
        <v/>
      </c>
      <c r="W1046" s="30" t="str">
        <f>IF(Afrapportering!W1027="","",Afrapportering!W1027)</f>
        <v/>
      </c>
      <c r="X1046" s="52" t="str">
        <f>IF(Afrapportering!X1027="","",Afrapportering!X1027)</f>
        <v/>
      </c>
      <c r="Y1046" s="30" t="str">
        <f>IF(Afrapportering!Y1027="","",Afrapportering!Y1027)</f>
        <v/>
      </c>
      <c r="Z1046" s="52" t="str">
        <f>IFERROR(MAX(IF(OR(V1046="",X1046=""),"",IF(AND(AND(MONTH(F1046)&gt;=7,MONTH(F1046)&lt;8),AND(MONTH(H1046)&gt;=7,MONTH(H1046)&lt;8)),(NETWORKDAYS(F1046,H1046,Lister!$D$7:$D$13)-V1046)*T1046/NETWORKDAYS(Lister!$D$19,Lister!$E$19,Lister!$D$7:$D$13),IF(AND(AND(MONTH(F1046)&gt;=7,MONTH(F1046)&lt;8),MONTH(H1046)&gt;7),(NETWORKDAYS(F1046,Lister!$E$19,Lister!$D$7:$D$13)-V1046)*T1046/NETWORKDAYS(Lister!$D$19,Lister!$E$19,Lister!$D$7:$D$13),IF(MONTH(F1046)&gt;7,0)))),0),"")</f>
        <v/>
      </c>
      <c r="AA1046" s="30" t="str">
        <f>IF(Afrapportering!AA1027="","",Afrapportering!AA1027)</f>
        <v/>
      </c>
      <c r="AB1046" s="52" t="str">
        <f>IFERROR(MAX(IF(OR(V1046="",X1046=""),"",IF(AND(AND(MONTH(F1046)&gt;=8,MONTH(F1046)&lt;9),AND(MONTH(H1046)&gt;=8,MONTH(H1046)&lt;9)),(NETWORKDAYS(F1046,H1046,Lister!$D$7:$D$13)-X1046)*T1046/NETWORKDAYS(Lister!$D$20,Lister!$E$20,Lister!$D$7:$D$13),IF(AND(MONTH(F1046)=7,MONTH(H1046)=8),(NETWORKDAYS(Lister!$D$20,H1046,Lister!$D$7:$D$13)-X1046)*T1046/NETWORKDAYS(Lister!$D$20,Lister!$E$20,Lister!$D$7:$D$13),IF(AND(MONTH(F1046)=7,MONTH(H1046)=7),0)))),0),"")</f>
        <v/>
      </c>
      <c r="AC1046" s="30" t="str">
        <f>IF(Afrapportering!AC1027="","",Afrapportering!AC1027)</f>
        <v/>
      </c>
      <c r="AD1046" s="52" t="str">
        <f t="shared" si="127"/>
        <v/>
      </c>
      <c r="AE1046" s="52" t="str">
        <f t="shared" si="128"/>
        <v/>
      </c>
      <c r="AF1046" s="30" t="str">
        <f t="shared" si="129"/>
        <v/>
      </c>
      <c r="AG1046" s="30" t="str">
        <f t="shared" si="130"/>
        <v/>
      </c>
      <c r="AH1046" s="3" t="str">
        <f t="shared" si="131"/>
        <v/>
      </c>
    </row>
    <row r="1047" spans="1:34" x14ac:dyDescent="0.25">
      <c r="A1047" s="13" t="str">
        <f>+Afrapportering!A1028</f>
        <v/>
      </c>
      <c r="B1047" s="13" t="str">
        <f>+Afrapportering!B1028</f>
        <v/>
      </c>
      <c r="C1047" s="13" t="str">
        <f>+Afrapportering!C1028</f>
        <v/>
      </c>
      <c r="D1047" s="13" t="str">
        <f>+Afrapportering!D1028</f>
        <v/>
      </c>
      <c r="E1047" s="14" t="str">
        <f>+Afrapportering!E1028</f>
        <v/>
      </c>
      <c r="F1047" s="139" t="str">
        <f>IF(Afrapportering!F1028 = "", "",Afrapportering!F1028)</f>
        <v/>
      </c>
      <c r="G1047" s="14" t="str">
        <f>+Afrapportering!G1028</f>
        <v/>
      </c>
      <c r="H1047" s="139" t="str">
        <f>IF(Afrapportering!H1028 = "","",Afrapportering!H1028)</f>
        <v/>
      </c>
      <c r="I1047" s="140" t="str">
        <f>+Afrapportering!I1028</f>
        <v/>
      </c>
      <c r="J1047" s="13" t="str">
        <f>+Afrapportering!J1028</f>
        <v/>
      </c>
      <c r="K1047" s="32" t="str">
        <f t="shared" si="124"/>
        <v/>
      </c>
      <c r="L1047" s="31" t="str">
        <f>IF(Ansøgning!J1033="","",Ansøgning!J1033)</f>
        <v/>
      </c>
      <c r="M1047" s="134" t="str">
        <f>IF(Afrapportering!M1028="","",Afrapportering!M1028)</f>
        <v/>
      </c>
      <c r="N1047" s="31" t="str">
        <f>IF(Ansøgning!K1033="","",Ansøgning!K1033)</f>
        <v/>
      </c>
      <c r="O1047" s="134">
        <f>IF(Afrapportering!O1028="",,Afrapportering!O1028)</f>
        <v>0</v>
      </c>
      <c r="P1047" s="15" t="str">
        <f>IF(Ansøgning!L1033="","",Ansøgning!L1033)</f>
        <v/>
      </c>
      <c r="Q1047" s="15" t="str">
        <f t="shared" si="125"/>
        <v/>
      </c>
      <c r="R1047" s="15"/>
      <c r="S1047" s="15" t="str">
        <f>IF(Afrapportering!S1028="","",Afrapportering!S1028)</f>
        <v/>
      </c>
      <c r="T1047" s="31" t="str">
        <f t="shared" si="126"/>
        <v/>
      </c>
      <c r="U1047" s="30" t="str">
        <f>IF(Afrapportering!U1028="","",Afrapportering!U1028)</f>
        <v/>
      </c>
      <c r="V1047" s="52" t="str">
        <f>IF(Afrapportering!V1028="","",Afrapportering!V1028)</f>
        <v/>
      </c>
      <c r="W1047" s="30" t="str">
        <f>IF(Afrapportering!W1028="","",Afrapportering!W1028)</f>
        <v/>
      </c>
      <c r="X1047" s="52" t="str">
        <f>IF(Afrapportering!X1028="","",Afrapportering!X1028)</f>
        <v/>
      </c>
      <c r="Y1047" s="30" t="str">
        <f>IF(Afrapportering!Y1028="","",Afrapportering!Y1028)</f>
        <v/>
      </c>
      <c r="Z1047" s="52" t="str">
        <f>IFERROR(MAX(IF(OR(V1047="",X1047=""),"",IF(AND(AND(MONTH(F1047)&gt;=7,MONTH(F1047)&lt;8),AND(MONTH(H1047)&gt;=7,MONTH(H1047)&lt;8)),(NETWORKDAYS(F1047,H1047,Lister!$D$7:$D$13)-V1047)*T1047/NETWORKDAYS(Lister!$D$19,Lister!$E$19,Lister!$D$7:$D$13),IF(AND(AND(MONTH(F1047)&gt;=7,MONTH(F1047)&lt;8),MONTH(H1047)&gt;7),(NETWORKDAYS(F1047,Lister!$E$19,Lister!$D$7:$D$13)-V1047)*T1047/NETWORKDAYS(Lister!$D$19,Lister!$E$19,Lister!$D$7:$D$13),IF(MONTH(F1047)&gt;7,0)))),0),"")</f>
        <v/>
      </c>
      <c r="AA1047" s="30" t="str">
        <f>IF(Afrapportering!AA1028="","",Afrapportering!AA1028)</f>
        <v/>
      </c>
      <c r="AB1047" s="52" t="str">
        <f>IFERROR(MAX(IF(OR(V1047="",X1047=""),"",IF(AND(AND(MONTH(F1047)&gt;=8,MONTH(F1047)&lt;9),AND(MONTH(H1047)&gt;=8,MONTH(H1047)&lt;9)),(NETWORKDAYS(F1047,H1047,Lister!$D$7:$D$13)-X1047)*T1047/NETWORKDAYS(Lister!$D$20,Lister!$E$20,Lister!$D$7:$D$13),IF(AND(MONTH(F1047)=7,MONTH(H1047)=8),(NETWORKDAYS(Lister!$D$20,H1047,Lister!$D$7:$D$13)-X1047)*T1047/NETWORKDAYS(Lister!$D$20,Lister!$E$20,Lister!$D$7:$D$13),IF(AND(MONTH(F1047)=7,MONTH(H1047)=7),0)))),0),"")</f>
        <v/>
      </c>
      <c r="AC1047" s="30" t="str">
        <f>IF(Afrapportering!AC1028="","",Afrapportering!AC1028)</f>
        <v/>
      </c>
      <c r="AD1047" s="52" t="str">
        <f t="shared" si="127"/>
        <v/>
      </c>
      <c r="AE1047" s="52" t="str">
        <f t="shared" si="128"/>
        <v/>
      </c>
      <c r="AF1047" s="30" t="str">
        <f t="shared" si="129"/>
        <v/>
      </c>
      <c r="AG1047" s="30" t="str">
        <f t="shared" si="130"/>
        <v/>
      </c>
      <c r="AH1047" s="3" t="str">
        <f t="shared" si="131"/>
        <v/>
      </c>
    </row>
    <row r="1048" spans="1:34" x14ac:dyDescent="0.25">
      <c r="A1048" s="13" t="str">
        <f>+Afrapportering!A1029</f>
        <v/>
      </c>
      <c r="B1048" s="13" t="str">
        <f>+Afrapportering!B1029</f>
        <v/>
      </c>
      <c r="C1048" s="13" t="str">
        <f>+Afrapportering!C1029</f>
        <v/>
      </c>
      <c r="D1048" s="13" t="str">
        <f>+Afrapportering!D1029</f>
        <v/>
      </c>
      <c r="E1048" s="14" t="str">
        <f>+Afrapportering!E1029</f>
        <v/>
      </c>
      <c r="F1048" s="139" t="str">
        <f>IF(Afrapportering!F1029 = "", "",Afrapportering!F1029)</f>
        <v/>
      </c>
      <c r="G1048" s="14" t="str">
        <f>+Afrapportering!G1029</f>
        <v/>
      </c>
      <c r="H1048" s="139" t="str">
        <f>IF(Afrapportering!H1029 = "","",Afrapportering!H1029)</f>
        <v/>
      </c>
      <c r="I1048" s="140" t="str">
        <f>+Afrapportering!I1029</f>
        <v/>
      </c>
      <c r="J1048" s="13" t="str">
        <f>+Afrapportering!J1029</f>
        <v/>
      </c>
      <c r="K1048" s="32" t="str">
        <f t="shared" si="124"/>
        <v/>
      </c>
      <c r="L1048" s="31" t="str">
        <f>IF(Ansøgning!J1034="","",Ansøgning!J1034)</f>
        <v/>
      </c>
      <c r="M1048" s="134" t="str">
        <f>IF(Afrapportering!M1029="","",Afrapportering!M1029)</f>
        <v/>
      </c>
      <c r="N1048" s="31" t="str">
        <f>IF(Ansøgning!K1034="","",Ansøgning!K1034)</f>
        <v/>
      </c>
      <c r="O1048" s="134">
        <f>IF(Afrapportering!O1029="",,Afrapportering!O1029)</f>
        <v>0</v>
      </c>
      <c r="P1048" s="15" t="str">
        <f>IF(Ansøgning!L1034="","",Ansøgning!L1034)</f>
        <v/>
      </c>
      <c r="Q1048" s="15" t="str">
        <f t="shared" si="125"/>
        <v/>
      </c>
      <c r="R1048" s="15"/>
      <c r="S1048" s="15" t="str">
        <f>IF(Afrapportering!S1029="","",Afrapportering!S1029)</f>
        <v/>
      </c>
      <c r="T1048" s="31" t="str">
        <f t="shared" si="126"/>
        <v/>
      </c>
      <c r="U1048" s="30" t="str">
        <f>IF(Afrapportering!U1029="","",Afrapportering!U1029)</f>
        <v/>
      </c>
      <c r="V1048" s="52" t="str">
        <f>IF(Afrapportering!V1029="","",Afrapportering!V1029)</f>
        <v/>
      </c>
      <c r="W1048" s="30" t="str">
        <f>IF(Afrapportering!W1029="","",Afrapportering!W1029)</f>
        <v/>
      </c>
      <c r="X1048" s="52" t="str">
        <f>IF(Afrapportering!X1029="","",Afrapportering!X1029)</f>
        <v/>
      </c>
      <c r="Y1048" s="30" t="str">
        <f>IF(Afrapportering!Y1029="","",Afrapportering!Y1029)</f>
        <v/>
      </c>
      <c r="Z1048" s="52" t="str">
        <f>IFERROR(MAX(IF(OR(V1048="",X1048=""),"",IF(AND(AND(MONTH(F1048)&gt;=7,MONTH(F1048)&lt;8),AND(MONTH(H1048)&gt;=7,MONTH(H1048)&lt;8)),(NETWORKDAYS(F1048,H1048,Lister!$D$7:$D$13)-V1048)*T1048/NETWORKDAYS(Lister!$D$19,Lister!$E$19,Lister!$D$7:$D$13),IF(AND(AND(MONTH(F1048)&gt;=7,MONTH(F1048)&lt;8),MONTH(H1048)&gt;7),(NETWORKDAYS(F1048,Lister!$E$19,Lister!$D$7:$D$13)-V1048)*T1048/NETWORKDAYS(Lister!$D$19,Lister!$E$19,Lister!$D$7:$D$13),IF(MONTH(F1048)&gt;7,0)))),0),"")</f>
        <v/>
      </c>
      <c r="AA1048" s="30" t="str">
        <f>IF(Afrapportering!AA1029="","",Afrapportering!AA1029)</f>
        <v/>
      </c>
      <c r="AB1048" s="52" t="str">
        <f>IFERROR(MAX(IF(OR(V1048="",X1048=""),"",IF(AND(AND(MONTH(F1048)&gt;=8,MONTH(F1048)&lt;9),AND(MONTH(H1048)&gt;=8,MONTH(H1048)&lt;9)),(NETWORKDAYS(F1048,H1048,Lister!$D$7:$D$13)-X1048)*T1048/NETWORKDAYS(Lister!$D$20,Lister!$E$20,Lister!$D$7:$D$13),IF(AND(MONTH(F1048)=7,MONTH(H1048)=8),(NETWORKDAYS(Lister!$D$20,H1048,Lister!$D$7:$D$13)-X1048)*T1048/NETWORKDAYS(Lister!$D$20,Lister!$E$20,Lister!$D$7:$D$13),IF(AND(MONTH(F1048)=7,MONTH(H1048)=7),0)))),0),"")</f>
        <v/>
      </c>
      <c r="AC1048" s="30" t="str">
        <f>IF(Afrapportering!AC1029="","",Afrapportering!AC1029)</f>
        <v/>
      </c>
      <c r="AD1048" s="52" t="str">
        <f t="shared" si="127"/>
        <v/>
      </c>
      <c r="AE1048" s="52" t="str">
        <f t="shared" si="128"/>
        <v/>
      </c>
      <c r="AF1048" s="30" t="str">
        <f t="shared" si="129"/>
        <v/>
      </c>
      <c r="AG1048" s="30" t="str">
        <f t="shared" si="130"/>
        <v/>
      </c>
      <c r="AH1048" s="3" t="str">
        <f t="shared" si="131"/>
        <v/>
      </c>
    </row>
    <row r="1049" spans="1:34" x14ac:dyDescent="0.25">
      <c r="A1049" s="13" t="str">
        <f>+Afrapportering!A1030</f>
        <v/>
      </c>
      <c r="B1049" s="13" t="str">
        <f>+Afrapportering!B1030</f>
        <v/>
      </c>
      <c r="C1049" s="13" t="str">
        <f>+Afrapportering!C1030</f>
        <v/>
      </c>
      <c r="D1049" s="13" t="str">
        <f>+Afrapportering!D1030</f>
        <v/>
      </c>
      <c r="E1049" s="14" t="str">
        <f>+Afrapportering!E1030</f>
        <v/>
      </c>
      <c r="F1049" s="139" t="str">
        <f>IF(Afrapportering!F1030 = "", "",Afrapportering!F1030)</f>
        <v/>
      </c>
      <c r="G1049" s="14" t="str">
        <f>+Afrapportering!G1030</f>
        <v/>
      </c>
      <c r="H1049" s="139" t="str">
        <f>IF(Afrapportering!H1030 = "","",Afrapportering!H1030)</f>
        <v/>
      </c>
      <c r="I1049" s="140" t="str">
        <f>+Afrapportering!I1030</f>
        <v/>
      </c>
      <c r="J1049" s="13" t="str">
        <f>+Afrapportering!J1030</f>
        <v/>
      </c>
      <c r="K1049" s="32" t="str">
        <f t="shared" si="124"/>
        <v/>
      </c>
      <c r="L1049" s="31" t="str">
        <f>IF(Ansøgning!J1035="","",Ansøgning!J1035)</f>
        <v/>
      </c>
      <c r="M1049" s="134" t="str">
        <f>IF(Afrapportering!M1030="","",Afrapportering!M1030)</f>
        <v/>
      </c>
      <c r="N1049" s="31" t="str">
        <f>IF(Ansøgning!K1035="","",Ansøgning!K1035)</f>
        <v/>
      </c>
      <c r="O1049" s="134">
        <f>IF(Afrapportering!O1030="",,Afrapportering!O1030)</f>
        <v>0</v>
      </c>
      <c r="P1049" s="15" t="str">
        <f>IF(Ansøgning!L1035="","",Ansøgning!L1035)</f>
        <v/>
      </c>
      <c r="Q1049" s="15" t="str">
        <f t="shared" si="125"/>
        <v/>
      </c>
      <c r="R1049" s="15"/>
      <c r="S1049" s="15" t="str">
        <f>IF(Afrapportering!S1030="","",Afrapportering!S1030)</f>
        <v/>
      </c>
      <c r="T1049" s="31" t="str">
        <f t="shared" si="126"/>
        <v/>
      </c>
      <c r="U1049" s="30" t="str">
        <f>IF(Afrapportering!U1030="","",Afrapportering!U1030)</f>
        <v/>
      </c>
      <c r="V1049" s="52" t="str">
        <f>IF(Afrapportering!V1030="","",Afrapportering!V1030)</f>
        <v/>
      </c>
      <c r="W1049" s="30" t="str">
        <f>IF(Afrapportering!W1030="","",Afrapportering!W1030)</f>
        <v/>
      </c>
      <c r="X1049" s="52" t="str">
        <f>IF(Afrapportering!X1030="","",Afrapportering!X1030)</f>
        <v/>
      </c>
      <c r="Y1049" s="30" t="str">
        <f>IF(Afrapportering!Y1030="","",Afrapportering!Y1030)</f>
        <v/>
      </c>
      <c r="Z1049" s="52" t="str">
        <f>IFERROR(MAX(IF(OR(V1049="",X1049=""),"",IF(AND(AND(MONTH(F1049)&gt;=7,MONTH(F1049)&lt;8),AND(MONTH(H1049)&gt;=7,MONTH(H1049)&lt;8)),(NETWORKDAYS(F1049,H1049,Lister!$D$7:$D$13)-V1049)*T1049/NETWORKDAYS(Lister!$D$19,Lister!$E$19,Lister!$D$7:$D$13),IF(AND(AND(MONTH(F1049)&gt;=7,MONTH(F1049)&lt;8),MONTH(H1049)&gt;7),(NETWORKDAYS(F1049,Lister!$E$19,Lister!$D$7:$D$13)-V1049)*T1049/NETWORKDAYS(Lister!$D$19,Lister!$E$19,Lister!$D$7:$D$13),IF(MONTH(F1049)&gt;7,0)))),0),"")</f>
        <v/>
      </c>
      <c r="AA1049" s="30" t="str">
        <f>IF(Afrapportering!AA1030="","",Afrapportering!AA1030)</f>
        <v/>
      </c>
      <c r="AB1049" s="52" t="str">
        <f>IFERROR(MAX(IF(OR(V1049="",X1049=""),"",IF(AND(AND(MONTH(F1049)&gt;=8,MONTH(F1049)&lt;9),AND(MONTH(H1049)&gt;=8,MONTH(H1049)&lt;9)),(NETWORKDAYS(F1049,H1049,Lister!$D$7:$D$13)-X1049)*T1049/NETWORKDAYS(Lister!$D$20,Lister!$E$20,Lister!$D$7:$D$13),IF(AND(MONTH(F1049)=7,MONTH(H1049)=8),(NETWORKDAYS(Lister!$D$20,H1049,Lister!$D$7:$D$13)-X1049)*T1049/NETWORKDAYS(Lister!$D$20,Lister!$E$20,Lister!$D$7:$D$13),IF(AND(MONTH(F1049)=7,MONTH(H1049)=7),0)))),0),"")</f>
        <v/>
      </c>
      <c r="AC1049" s="30" t="str">
        <f>IF(Afrapportering!AC1030="","",Afrapportering!AC1030)</f>
        <v/>
      </c>
      <c r="AD1049" s="52" t="str">
        <f t="shared" si="127"/>
        <v/>
      </c>
      <c r="AE1049" s="52" t="str">
        <f t="shared" si="128"/>
        <v/>
      </c>
      <c r="AF1049" s="30" t="str">
        <f t="shared" si="129"/>
        <v/>
      </c>
      <c r="AG1049" s="30" t="str">
        <f t="shared" si="130"/>
        <v/>
      </c>
      <c r="AH1049" s="3" t="str">
        <f t="shared" si="131"/>
        <v/>
      </c>
    </row>
    <row r="1050" spans="1:34" x14ac:dyDescent="0.25">
      <c r="A1050" s="13" t="str">
        <f>+Afrapportering!A1031</f>
        <v/>
      </c>
      <c r="B1050" s="13" t="str">
        <f>+Afrapportering!B1031</f>
        <v/>
      </c>
      <c r="C1050" s="13" t="str">
        <f>+Afrapportering!C1031</f>
        <v/>
      </c>
      <c r="D1050" s="13" t="str">
        <f>+Afrapportering!D1031</f>
        <v/>
      </c>
      <c r="E1050" s="14" t="str">
        <f>+Afrapportering!E1031</f>
        <v/>
      </c>
      <c r="F1050" s="139" t="str">
        <f>IF(Afrapportering!F1031 = "", "",Afrapportering!F1031)</f>
        <v/>
      </c>
      <c r="G1050" s="14" t="str">
        <f>+Afrapportering!G1031</f>
        <v/>
      </c>
      <c r="H1050" s="139" t="str">
        <f>IF(Afrapportering!H1031 = "","",Afrapportering!H1031)</f>
        <v/>
      </c>
      <c r="I1050" s="140" t="str">
        <f>+Afrapportering!I1031</f>
        <v/>
      </c>
      <c r="J1050" s="13" t="str">
        <f>+Afrapportering!J1031</f>
        <v/>
      </c>
      <c r="K1050" s="32" t="str">
        <f t="shared" si="124"/>
        <v/>
      </c>
      <c r="L1050" s="31" t="str">
        <f>IF(Ansøgning!J1036="","",Ansøgning!J1036)</f>
        <v/>
      </c>
      <c r="M1050" s="134" t="str">
        <f>IF(Afrapportering!M1031="","",Afrapportering!M1031)</f>
        <v/>
      </c>
      <c r="N1050" s="31" t="str">
        <f>IF(Ansøgning!K1036="","",Ansøgning!K1036)</f>
        <v/>
      </c>
      <c r="O1050" s="134">
        <f>IF(Afrapportering!O1031="",,Afrapportering!O1031)</f>
        <v>0</v>
      </c>
      <c r="P1050" s="15" t="str">
        <f>IF(Ansøgning!L1036="","",Ansøgning!L1036)</f>
        <v/>
      </c>
      <c r="Q1050" s="15" t="str">
        <f t="shared" si="125"/>
        <v/>
      </c>
      <c r="R1050" s="15"/>
      <c r="S1050" s="15" t="str">
        <f>IF(Afrapportering!S1031="","",Afrapportering!S1031)</f>
        <v/>
      </c>
      <c r="T1050" s="31" t="str">
        <f t="shared" si="126"/>
        <v/>
      </c>
      <c r="U1050" s="30" t="str">
        <f>IF(Afrapportering!U1031="","",Afrapportering!U1031)</f>
        <v/>
      </c>
      <c r="V1050" s="52" t="str">
        <f>IF(Afrapportering!V1031="","",Afrapportering!V1031)</f>
        <v/>
      </c>
      <c r="W1050" s="30" t="str">
        <f>IF(Afrapportering!W1031="","",Afrapportering!W1031)</f>
        <v/>
      </c>
      <c r="X1050" s="52" t="str">
        <f>IF(Afrapportering!X1031="","",Afrapportering!X1031)</f>
        <v/>
      </c>
      <c r="Y1050" s="30" t="str">
        <f>IF(Afrapportering!Y1031="","",Afrapportering!Y1031)</f>
        <v/>
      </c>
      <c r="Z1050" s="52" t="str">
        <f>IFERROR(MAX(IF(OR(V1050="",X1050=""),"",IF(AND(AND(MONTH(F1050)&gt;=7,MONTH(F1050)&lt;8),AND(MONTH(H1050)&gt;=7,MONTH(H1050)&lt;8)),(NETWORKDAYS(F1050,H1050,Lister!$D$7:$D$13)-V1050)*T1050/NETWORKDAYS(Lister!$D$19,Lister!$E$19,Lister!$D$7:$D$13),IF(AND(AND(MONTH(F1050)&gt;=7,MONTH(F1050)&lt;8),MONTH(H1050)&gt;7),(NETWORKDAYS(F1050,Lister!$E$19,Lister!$D$7:$D$13)-V1050)*T1050/NETWORKDAYS(Lister!$D$19,Lister!$E$19,Lister!$D$7:$D$13),IF(MONTH(F1050)&gt;7,0)))),0),"")</f>
        <v/>
      </c>
      <c r="AA1050" s="30" t="str">
        <f>IF(Afrapportering!AA1031="","",Afrapportering!AA1031)</f>
        <v/>
      </c>
      <c r="AB1050" s="52" t="str">
        <f>IFERROR(MAX(IF(OR(V1050="",X1050=""),"",IF(AND(AND(MONTH(F1050)&gt;=8,MONTH(F1050)&lt;9),AND(MONTH(H1050)&gt;=8,MONTH(H1050)&lt;9)),(NETWORKDAYS(F1050,H1050,Lister!$D$7:$D$13)-X1050)*T1050/NETWORKDAYS(Lister!$D$20,Lister!$E$20,Lister!$D$7:$D$13),IF(AND(MONTH(F1050)=7,MONTH(H1050)=8),(NETWORKDAYS(Lister!$D$20,H1050,Lister!$D$7:$D$13)-X1050)*T1050/NETWORKDAYS(Lister!$D$20,Lister!$E$20,Lister!$D$7:$D$13),IF(AND(MONTH(F1050)=7,MONTH(H1050)=7),0)))),0),"")</f>
        <v/>
      </c>
      <c r="AC1050" s="30" t="str">
        <f>IF(Afrapportering!AC1031="","",Afrapportering!AC1031)</f>
        <v/>
      </c>
      <c r="AD1050" s="52" t="str">
        <f t="shared" si="127"/>
        <v/>
      </c>
      <c r="AE1050" s="52" t="str">
        <f t="shared" si="128"/>
        <v/>
      </c>
      <c r="AF1050" s="30" t="str">
        <f t="shared" si="129"/>
        <v/>
      </c>
      <c r="AG1050" s="30" t="str">
        <f t="shared" si="130"/>
        <v/>
      </c>
      <c r="AH1050" s="3" t="str">
        <f t="shared" si="131"/>
        <v/>
      </c>
    </row>
    <row r="1051" spans="1:34" x14ac:dyDescent="0.25">
      <c r="A1051" s="13" t="str">
        <f>+Afrapportering!A1032</f>
        <v/>
      </c>
      <c r="B1051" s="13" t="str">
        <f>+Afrapportering!B1032</f>
        <v/>
      </c>
      <c r="C1051" s="13" t="str">
        <f>+Afrapportering!C1032</f>
        <v/>
      </c>
      <c r="D1051" s="13" t="str">
        <f>+Afrapportering!D1032</f>
        <v/>
      </c>
      <c r="E1051" s="14" t="str">
        <f>+Afrapportering!E1032</f>
        <v/>
      </c>
      <c r="F1051" s="139" t="str">
        <f>IF(Afrapportering!F1032 = "", "",Afrapportering!F1032)</f>
        <v/>
      </c>
      <c r="G1051" s="14" t="str">
        <f>+Afrapportering!G1032</f>
        <v/>
      </c>
      <c r="H1051" s="139" t="str">
        <f>IF(Afrapportering!H1032 = "","",Afrapportering!H1032)</f>
        <v/>
      </c>
      <c r="I1051" s="140" t="str">
        <f>+Afrapportering!I1032</f>
        <v/>
      </c>
      <c r="J1051" s="13" t="str">
        <f>+Afrapportering!J1032</f>
        <v/>
      </c>
      <c r="K1051" s="32" t="str">
        <f t="shared" si="124"/>
        <v/>
      </c>
      <c r="L1051" s="31" t="str">
        <f>IF(Ansøgning!J1037="","",Ansøgning!J1037)</f>
        <v/>
      </c>
      <c r="M1051" s="134" t="str">
        <f>IF(Afrapportering!M1032="","",Afrapportering!M1032)</f>
        <v/>
      </c>
      <c r="N1051" s="31" t="str">
        <f>IF(Ansøgning!K1037="","",Ansøgning!K1037)</f>
        <v/>
      </c>
      <c r="O1051" s="134">
        <f>IF(Afrapportering!O1032="",,Afrapportering!O1032)</f>
        <v>0</v>
      </c>
      <c r="P1051" s="15" t="str">
        <f>IF(Ansøgning!L1037="","",Ansøgning!L1037)</f>
        <v/>
      </c>
      <c r="Q1051" s="15" t="str">
        <f t="shared" si="125"/>
        <v/>
      </c>
      <c r="R1051" s="15"/>
      <c r="S1051" s="15" t="str">
        <f>IF(Afrapportering!S1032="","",Afrapportering!S1032)</f>
        <v/>
      </c>
      <c r="T1051" s="31" t="str">
        <f t="shared" si="126"/>
        <v/>
      </c>
      <c r="U1051" s="30" t="str">
        <f>IF(Afrapportering!U1032="","",Afrapportering!U1032)</f>
        <v/>
      </c>
      <c r="V1051" s="52" t="str">
        <f>IF(Afrapportering!V1032="","",Afrapportering!V1032)</f>
        <v/>
      </c>
      <c r="W1051" s="30" t="str">
        <f>IF(Afrapportering!W1032="","",Afrapportering!W1032)</f>
        <v/>
      </c>
      <c r="X1051" s="52" t="str">
        <f>IF(Afrapportering!X1032="","",Afrapportering!X1032)</f>
        <v/>
      </c>
      <c r="Y1051" s="30" t="str">
        <f>IF(Afrapportering!Y1032="","",Afrapportering!Y1032)</f>
        <v/>
      </c>
      <c r="Z1051" s="52" t="str">
        <f>IFERROR(MAX(IF(OR(V1051="",X1051=""),"",IF(AND(AND(MONTH(F1051)&gt;=7,MONTH(F1051)&lt;8),AND(MONTH(H1051)&gt;=7,MONTH(H1051)&lt;8)),(NETWORKDAYS(F1051,H1051,Lister!$D$7:$D$13)-V1051)*T1051/NETWORKDAYS(Lister!$D$19,Lister!$E$19,Lister!$D$7:$D$13),IF(AND(AND(MONTH(F1051)&gt;=7,MONTH(F1051)&lt;8),MONTH(H1051)&gt;7),(NETWORKDAYS(F1051,Lister!$E$19,Lister!$D$7:$D$13)-V1051)*T1051/NETWORKDAYS(Lister!$D$19,Lister!$E$19,Lister!$D$7:$D$13),IF(MONTH(F1051)&gt;7,0)))),0),"")</f>
        <v/>
      </c>
      <c r="AA1051" s="30" t="str">
        <f>IF(Afrapportering!AA1032="","",Afrapportering!AA1032)</f>
        <v/>
      </c>
      <c r="AB1051" s="52" t="str">
        <f>IFERROR(MAX(IF(OR(V1051="",X1051=""),"",IF(AND(AND(MONTH(F1051)&gt;=8,MONTH(F1051)&lt;9),AND(MONTH(H1051)&gt;=8,MONTH(H1051)&lt;9)),(NETWORKDAYS(F1051,H1051,Lister!$D$7:$D$13)-X1051)*T1051/NETWORKDAYS(Lister!$D$20,Lister!$E$20,Lister!$D$7:$D$13),IF(AND(MONTH(F1051)=7,MONTH(H1051)=8),(NETWORKDAYS(Lister!$D$20,H1051,Lister!$D$7:$D$13)-X1051)*T1051/NETWORKDAYS(Lister!$D$20,Lister!$E$20,Lister!$D$7:$D$13),IF(AND(MONTH(F1051)=7,MONTH(H1051)=7),0)))),0),"")</f>
        <v/>
      </c>
      <c r="AC1051" s="30" t="str">
        <f>IF(Afrapportering!AC1032="","",Afrapportering!AC1032)</f>
        <v/>
      </c>
      <c r="AD1051" s="52" t="str">
        <f t="shared" si="127"/>
        <v/>
      </c>
      <c r="AE1051" s="52" t="str">
        <f t="shared" si="128"/>
        <v/>
      </c>
      <c r="AF1051" s="30" t="str">
        <f t="shared" si="129"/>
        <v/>
      </c>
      <c r="AG1051" s="30" t="str">
        <f t="shared" si="130"/>
        <v/>
      </c>
      <c r="AH1051" s="3" t="str">
        <f t="shared" si="131"/>
        <v/>
      </c>
    </row>
    <row r="1052" spans="1:34" x14ac:dyDescent="0.25">
      <c r="A1052" s="13" t="str">
        <f>+Afrapportering!A1033</f>
        <v/>
      </c>
      <c r="B1052" s="13" t="str">
        <f>+Afrapportering!B1033</f>
        <v/>
      </c>
      <c r="C1052" s="13" t="str">
        <f>+Afrapportering!C1033</f>
        <v/>
      </c>
      <c r="D1052" s="13" t="str">
        <f>+Afrapportering!D1033</f>
        <v/>
      </c>
      <c r="E1052" s="14" t="str">
        <f>+Afrapportering!E1033</f>
        <v/>
      </c>
      <c r="F1052" s="139" t="str">
        <f>IF(Afrapportering!F1033 = "", "",Afrapportering!F1033)</f>
        <v/>
      </c>
      <c r="G1052" s="14" t="str">
        <f>+Afrapportering!G1033</f>
        <v/>
      </c>
      <c r="H1052" s="139" t="str">
        <f>IF(Afrapportering!H1033 = "","",Afrapportering!H1033)</f>
        <v/>
      </c>
      <c r="I1052" s="140" t="str">
        <f>+Afrapportering!I1033</f>
        <v/>
      </c>
      <c r="J1052" s="13" t="str">
        <f>+Afrapportering!J1033</f>
        <v/>
      </c>
      <c r="K1052" s="32" t="str">
        <f t="shared" si="124"/>
        <v/>
      </c>
      <c r="L1052" s="31" t="str">
        <f>IF(Ansøgning!J1038="","",Ansøgning!J1038)</f>
        <v/>
      </c>
      <c r="M1052" s="134" t="str">
        <f>IF(Afrapportering!M1033="","",Afrapportering!M1033)</f>
        <v/>
      </c>
      <c r="N1052" s="31" t="str">
        <f>IF(Ansøgning!K1038="","",Ansøgning!K1038)</f>
        <v/>
      </c>
      <c r="O1052" s="134">
        <f>IF(Afrapportering!O1033="",,Afrapportering!O1033)</f>
        <v>0</v>
      </c>
      <c r="P1052" s="15" t="str">
        <f>IF(Ansøgning!L1038="","",Ansøgning!L1038)</f>
        <v/>
      </c>
      <c r="Q1052" s="15" t="str">
        <f t="shared" si="125"/>
        <v/>
      </c>
      <c r="R1052" s="15"/>
      <c r="S1052" s="15" t="str">
        <f>IF(Afrapportering!S1033="","",Afrapportering!S1033)</f>
        <v/>
      </c>
      <c r="T1052" s="31" t="str">
        <f t="shared" si="126"/>
        <v/>
      </c>
      <c r="U1052" s="30" t="str">
        <f>IF(Afrapportering!U1033="","",Afrapportering!U1033)</f>
        <v/>
      </c>
      <c r="V1052" s="52" t="str">
        <f>IF(Afrapportering!V1033="","",Afrapportering!V1033)</f>
        <v/>
      </c>
      <c r="W1052" s="30" t="str">
        <f>IF(Afrapportering!W1033="","",Afrapportering!W1033)</f>
        <v/>
      </c>
      <c r="X1052" s="52" t="str">
        <f>IF(Afrapportering!X1033="","",Afrapportering!X1033)</f>
        <v/>
      </c>
      <c r="Y1052" s="30" t="str">
        <f>IF(Afrapportering!Y1033="","",Afrapportering!Y1033)</f>
        <v/>
      </c>
      <c r="Z1052" s="52" t="str">
        <f>IFERROR(MAX(IF(OR(V1052="",X1052=""),"",IF(AND(AND(MONTH(F1052)&gt;=7,MONTH(F1052)&lt;8),AND(MONTH(H1052)&gt;=7,MONTH(H1052)&lt;8)),(NETWORKDAYS(F1052,H1052,Lister!$D$7:$D$13)-V1052)*T1052/NETWORKDAYS(Lister!$D$19,Lister!$E$19,Lister!$D$7:$D$13),IF(AND(AND(MONTH(F1052)&gt;=7,MONTH(F1052)&lt;8),MONTH(H1052)&gt;7),(NETWORKDAYS(F1052,Lister!$E$19,Lister!$D$7:$D$13)-V1052)*T1052/NETWORKDAYS(Lister!$D$19,Lister!$E$19,Lister!$D$7:$D$13),IF(MONTH(F1052)&gt;7,0)))),0),"")</f>
        <v/>
      </c>
      <c r="AA1052" s="30" t="str">
        <f>IF(Afrapportering!AA1033="","",Afrapportering!AA1033)</f>
        <v/>
      </c>
      <c r="AB1052" s="52" t="str">
        <f>IFERROR(MAX(IF(OR(V1052="",X1052=""),"",IF(AND(AND(MONTH(F1052)&gt;=8,MONTH(F1052)&lt;9),AND(MONTH(H1052)&gt;=8,MONTH(H1052)&lt;9)),(NETWORKDAYS(F1052,H1052,Lister!$D$7:$D$13)-X1052)*T1052/NETWORKDAYS(Lister!$D$20,Lister!$E$20,Lister!$D$7:$D$13),IF(AND(MONTH(F1052)=7,MONTH(H1052)=8),(NETWORKDAYS(Lister!$D$20,H1052,Lister!$D$7:$D$13)-X1052)*T1052/NETWORKDAYS(Lister!$D$20,Lister!$E$20,Lister!$D$7:$D$13),IF(AND(MONTH(F1052)=7,MONTH(H1052)=7),0)))),0),"")</f>
        <v/>
      </c>
      <c r="AC1052" s="30" t="str">
        <f>IF(Afrapportering!AC1033="","",Afrapportering!AC1033)</f>
        <v/>
      </c>
      <c r="AD1052" s="52" t="str">
        <f t="shared" si="127"/>
        <v/>
      </c>
      <c r="AE1052" s="52" t="str">
        <f t="shared" si="128"/>
        <v/>
      </c>
      <c r="AF1052" s="30" t="str">
        <f t="shared" si="129"/>
        <v/>
      </c>
      <c r="AG1052" s="30" t="str">
        <f t="shared" si="130"/>
        <v/>
      </c>
      <c r="AH1052" s="3" t="str">
        <f t="shared" si="131"/>
        <v/>
      </c>
    </row>
    <row r="1053" spans="1:34" x14ac:dyDescent="0.25">
      <c r="A1053" s="13" t="str">
        <f>+Afrapportering!A1034</f>
        <v/>
      </c>
      <c r="B1053" s="13" t="str">
        <f>+Afrapportering!B1034</f>
        <v/>
      </c>
      <c r="C1053" s="13" t="str">
        <f>+Afrapportering!C1034</f>
        <v/>
      </c>
      <c r="D1053" s="13" t="str">
        <f>+Afrapportering!D1034</f>
        <v/>
      </c>
      <c r="E1053" s="14" t="str">
        <f>+Afrapportering!E1034</f>
        <v/>
      </c>
      <c r="F1053" s="139" t="str">
        <f>IF(Afrapportering!F1034 = "", "",Afrapportering!F1034)</f>
        <v/>
      </c>
      <c r="G1053" s="14" t="str">
        <f>+Afrapportering!G1034</f>
        <v/>
      </c>
      <c r="H1053" s="139" t="str">
        <f>IF(Afrapportering!H1034 = "","",Afrapportering!H1034)</f>
        <v/>
      </c>
      <c r="I1053" s="140" t="str">
        <f>+Afrapportering!I1034</f>
        <v/>
      </c>
      <c r="J1053" s="13" t="str">
        <f>+Afrapportering!J1034</f>
        <v/>
      </c>
      <c r="K1053" s="32" t="str">
        <f t="shared" si="124"/>
        <v/>
      </c>
      <c r="L1053" s="31" t="str">
        <f>IF(Ansøgning!J1039="","",Ansøgning!J1039)</f>
        <v/>
      </c>
      <c r="M1053" s="134" t="str">
        <f>IF(Afrapportering!M1034="","",Afrapportering!M1034)</f>
        <v/>
      </c>
      <c r="N1053" s="31" t="str">
        <f>IF(Ansøgning!K1039="","",Ansøgning!K1039)</f>
        <v/>
      </c>
      <c r="O1053" s="134">
        <f>IF(Afrapportering!O1034="",,Afrapportering!O1034)</f>
        <v>0</v>
      </c>
      <c r="P1053" s="15" t="str">
        <f>IF(Ansøgning!L1039="","",Ansøgning!L1039)</f>
        <v/>
      </c>
      <c r="Q1053" s="15" t="str">
        <f t="shared" si="125"/>
        <v/>
      </c>
      <c r="R1053" s="15"/>
      <c r="S1053" s="15" t="str">
        <f>IF(Afrapportering!S1034="","",Afrapportering!S1034)</f>
        <v/>
      </c>
      <c r="T1053" s="31" t="str">
        <f t="shared" si="126"/>
        <v/>
      </c>
      <c r="U1053" s="30" t="str">
        <f>IF(Afrapportering!U1034="","",Afrapportering!U1034)</f>
        <v/>
      </c>
      <c r="V1053" s="52" t="str">
        <f>IF(Afrapportering!V1034="","",Afrapportering!V1034)</f>
        <v/>
      </c>
      <c r="W1053" s="30" t="str">
        <f>IF(Afrapportering!W1034="","",Afrapportering!W1034)</f>
        <v/>
      </c>
      <c r="X1053" s="52" t="str">
        <f>IF(Afrapportering!X1034="","",Afrapportering!X1034)</f>
        <v/>
      </c>
      <c r="Y1053" s="30" t="str">
        <f>IF(Afrapportering!Y1034="","",Afrapportering!Y1034)</f>
        <v/>
      </c>
      <c r="Z1053" s="52" t="str">
        <f>IFERROR(MAX(IF(OR(V1053="",X1053=""),"",IF(AND(AND(MONTH(F1053)&gt;=7,MONTH(F1053)&lt;8),AND(MONTH(H1053)&gt;=7,MONTH(H1053)&lt;8)),(NETWORKDAYS(F1053,H1053,Lister!$D$7:$D$13)-V1053)*T1053/NETWORKDAYS(Lister!$D$19,Lister!$E$19,Lister!$D$7:$D$13),IF(AND(AND(MONTH(F1053)&gt;=7,MONTH(F1053)&lt;8),MONTH(H1053)&gt;7),(NETWORKDAYS(F1053,Lister!$E$19,Lister!$D$7:$D$13)-V1053)*T1053/NETWORKDAYS(Lister!$D$19,Lister!$E$19,Lister!$D$7:$D$13),IF(MONTH(F1053)&gt;7,0)))),0),"")</f>
        <v/>
      </c>
      <c r="AA1053" s="30" t="str">
        <f>IF(Afrapportering!AA1034="","",Afrapportering!AA1034)</f>
        <v/>
      </c>
      <c r="AB1053" s="52" t="str">
        <f>IFERROR(MAX(IF(OR(V1053="",X1053=""),"",IF(AND(AND(MONTH(F1053)&gt;=8,MONTH(F1053)&lt;9),AND(MONTH(H1053)&gt;=8,MONTH(H1053)&lt;9)),(NETWORKDAYS(F1053,H1053,Lister!$D$7:$D$13)-X1053)*T1053/NETWORKDAYS(Lister!$D$20,Lister!$E$20,Lister!$D$7:$D$13),IF(AND(MONTH(F1053)=7,MONTH(H1053)=8),(NETWORKDAYS(Lister!$D$20,H1053,Lister!$D$7:$D$13)-X1053)*T1053/NETWORKDAYS(Lister!$D$20,Lister!$E$20,Lister!$D$7:$D$13),IF(AND(MONTH(F1053)=7,MONTH(H1053)=7),0)))),0),"")</f>
        <v/>
      </c>
      <c r="AC1053" s="30" t="str">
        <f>IF(Afrapportering!AC1034="","",Afrapportering!AC1034)</f>
        <v/>
      </c>
      <c r="AD1053" s="52" t="str">
        <f t="shared" si="127"/>
        <v/>
      </c>
      <c r="AE1053" s="52" t="str">
        <f t="shared" si="128"/>
        <v/>
      </c>
      <c r="AF1053" s="30" t="str">
        <f t="shared" si="129"/>
        <v/>
      </c>
      <c r="AG1053" s="30" t="str">
        <f t="shared" si="130"/>
        <v/>
      </c>
      <c r="AH1053" s="3" t="str">
        <f t="shared" si="131"/>
        <v/>
      </c>
    </row>
    <row r="1054" spans="1:34" x14ac:dyDescent="0.25">
      <c r="A1054" s="13" t="str">
        <f>+Afrapportering!A1035</f>
        <v/>
      </c>
      <c r="B1054" s="13" t="str">
        <f>+Afrapportering!B1035</f>
        <v/>
      </c>
      <c r="C1054" s="13" t="str">
        <f>+Afrapportering!C1035</f>
        <v/>
      </c>
      <c r="D1054" s="13" t="str">
        <f>+Afrapportering!D1035</f>
        <v/>
      </c>
      <c r="E1054" s="14" t="str">
        <f>+Afrapportering!E1035</f>
        <v/>
      </c>
      <c r="F1054" s="139" t="str">
        <f>IF(Afrapportering!F1035 = "", "",Afrapportering!F1035)</f>
        <v/>
      </c>
      <c r="G1054" s="14" t="str">
        <f>+Afrapportering!G1035</f>
        <v/>
      </c>
      <c r="H1054" s="139" t="str">
        <f>IF(Afrapportering!H1035 = "","",Afrapportering!H1035)</f>
        <v/>
      </c>
      <c r="I1054" s="140" t="str">
        <f>+Afrapportering!I1035</f>
        <v/>
      </c>
      <c r="J1054" s="13" t="str">
        <f>+Afrapportering!J1035</f>
        <v/>
      </c>
      <c r="K1054" s="32" t="str">
        <f t="shared" si="124"/>
        <v/>
      </c>
      <c r="L1054" s="31" t="str">
        <f>IF(Ansøgning!J1040="","",Ansøgning!J1040)</f>
        <v/>
      </c>
      <c r="M1054" s="134" t="str">
        <f>IF(Afrapportering!M1035="","",Afrapportering!M1035)</f>
        <v/>
      </c>
      <c r="N1054" s="31" t="str">
        <f>IF(Ansøgning!K1040="","",Ansøgning!K1040)</f>
        <v/>
      </c>
      <c r="O1054" s="134">
        <f>IF(Afrapportering!O1035="",,Afrapportering!O1035)</f>
        <v>0</v>
      </c>
      <c r="P1054" s="15" t="str">
        <f>IF(Ansøgning!L1040="","",Ansøgning!L1040)</f>
        <v/>
      </c>
      <c r="Q1054" s="15" t="str">
        <f t="shared" si="125"/>
        <v/>
      </c>
      <c r="R1054" s="15"/>
      <c r="S1054" s="15" t="str">
        <f>IF(Afrapportering!S1035="","",Afrapportering!S1035)</f>
        <v/>
      </c>
      <c r="T1054" s="31" t="str">
        <f t="shared" si="126"/>
        <v/>
      </c>
      <c r="U1054" s="30" t="str">
        <f>IF(Afrapportering!U1035="","",Afrapportering!U1035)</f>
        <v/>
      </c>
      <c r="V1054" s="52" t="str">
        <f>IF(Afrapportering!V1035="","",Afrapportering!V1035)</f>
        <v/>
      </c>
      <c r="W1054" s="30" t="str">
        <f>IF(Afrapportering!W1035="","",Afrapportering!W1035)</f>
        <v/>
      </c>
      <c r="X1054" s="52" t="str">
        <f>IF(Afrapportering!X1035="","",Afrapportering!X1035)</f>
        <v/>
      </c>
      <c r="Y1054" s="30" t="str">
        <f>IF(Afrapportering!Y1035="","",Afrapportering!Y1035)</f>
        <v/>
      </c>
      <c r="Z1054" s="52" t="str">
        <f>IFERROR(MAX(IF(OR(V1054="",X1054=""),"",IF(AND(AND(MONTH(F1054)&gt;=7,MONTH(F1054)&lt;8),AND(MONTH(H1054)&gt;=7,MONTH(H1054)&lt;8)),(NETWORKDAYS(F1054,H1054,Lister!$D$7:$D$13)-V1054)*T1054/NETWORKDAYS(Lister!$D$19,Lister!$E$19,Lister!$D$7:$D$13),IF(AND(AND(MONTH(F1054)&gt;=7,MONTH(F1054)&lt;8),MONTH(H1054)&gt;7),(NETWORKDAYS(F1054,Lister!$E$19,Lister!$D$7:$D$13)-V1054)*T1054/NETWORKDAYS(Lister!$D$19,Lister!$E$19,Lister!$D$7:$D$13),IF(MONTH(F1054)&gt;7,0)))),0),"")</f>
        <v/>
      </c>
      <c r="AA1054" s="30" t="str">
        <f>IF(Afrapportering!AA1035="","",Afrapportering!AA1035)</f>
        <v/>
      </c>
      <c r="AB1054" s="52" t="str">
        <f>IFERROR(MAX(IF(OR(V1054="",X1054=""),"",IF(AND(AND(MONTH(F1054)&gt;=8,MONTH(F1054)&lt;9),AND(MONTH(H1054)&gt;=8,MONTH(H1054)&lt;9)),(NETWORKDAYS(F1054,H1054,Lister!$D$7:$D$13)-X1054)*T1054/NETWORKDAYS(Lister!$D$20,Lister!$E$20,Lister!$D$7:$D$13),IF(AND(MONTH(F1054)=7,MONTH(H1054)=8),(NETWORKDAYS(Lister!$D$20,H1054,Lister!$D$7:$D$13)-X1054)*T1054/NETWORKDAYS(Lister!$D$20,Lister!$E$20,Lister!$D$7:$D$13),IF(AND(MONTH(F1054)=7,MONTH(H1054)=7),0)))),0),"")</f>
        <v/>
      </c>
      <c r="AC1054" s="30" t="str">
        <f>IF(Afrapportering!AC1035="","",Afrapportering!AC1035)</f>
        <v/>
      </c>
      <c r="AD1054" s="52" t="str">
        <f t="shared" si="127"/>
        <v/>
      </c>
      <c r="AE1054" s="52" t="str">
        <f t="shared" si="128"/>
        <v/>
      </c>
      <c r="AF1054" s="30" t="str">
        <f t="shared" si="129"/>
        <v/>
      </c>
      <c r="AG1054" s="30" t="str">
        <f t="shared" si="130"/>
        <v/>
      </c>
      <c r="AH1054" s="3" t="str">
        <f t="shared" si="131"/>
        <v/>
      </c>
    </row>
    <row r="1055" spans="1:34" x14ac:dyDescent="0.25">
      <c r="A1055" s="13" t="str">
        <f>+Afrapportering!A1036</f>
        <v/>
      </c>
      <c r="B1055" s="13" t="str">
        <f>+Afrapportering!B1036</f>
        <v/>
      </c>
      <c r="C1055" s="13" t="str">
        <f>+Afrapportering!C1036</f>
        <v/>
      </c>
      <c r="D1055" s="13" t="str">
        <f>+Afrapportering!D1036</f>
        <v/>
      </c>
      <c r="E1055" s="14" t="str">
        <f>+Afrapportering!E1036</f>
        <v/>
      </c>
      <c r="F1055" s="139" t="str">
        <f>IF(Afrapportering!F1036 = "", "",Afrapportering!F1036)</f>
        <v/>
      </c>
      <c r="G1055" s="14" t="str">
        <f>+Afrapportering!G1036</f>
        <v/>
      </c>
      <c r="H1055" s="139" t="str">
        <f>IF(Afrapportering!H1036 = "","",Afrapportering!H1036)</f>
        <v/>
      </c>
      <c r="I1055" s="140" t="str">
        <f>+Afrapportering!I1036</f>
        <v/>
      </c>
      <c r="J1055" s="13" t="str">
        <f>+Afrapportering!J1036</f>
        <v/>
      </c>
      <c r="K1055" s="32" t="str">
        <f t="shared" si="124"/>
        <v/>
      </c>
      <c r="L1055" s="31" t="str">
        <f>IF(Ansøgning!J1041="","",Ansøgning!J1041)</f>
        <v/>
      </c>
      <c r="M1055" s="134" t="str">
        <f>IF(Afrapportering!M1036="","",Afrapportering!M1036)</f>
        <v/>
      </c>
      <c r="N1055" s="31" t="str">
        <f>IF(Ansøgning!K1041="","",Ansøgning!K1041)</f>
        <v/>
      </c>
      <c r="O1055" s="134">
        <f>IF(Afrapportering!O1036="",,Afrapportering!O1036)</f>
        <v>0</v>
      </c>
      <c r="P1055" s="15" t="str">
        <f>IF(Ansøgning!L1041="","",Ansøgning!L1041)</f>
        <v/>
      </c>
      <c r="Q1055" s="15" t="str">
        <f t="shared" si="125"/>
        <v/>
      </c>
      <c r="R1055" s="15"/>
      <c r="S1055" s="15" t="str">
        <f>IF(Afrapportering!S1036="","",Afrapportering!S1036)</f>
        <v/>
      </c>
      <c r="T1055" s="31" t="str">
        <f t="shared" si="126"/>
        <v/>
      </c>
      <c r="U1055" s="30" t="str">
        <f>IF(Afrapportering!U1036="","",Afrapportering!U1036)</f>
        <v/>
      </c>
      <c r="V1055" s="52" t="str">
        <f>IF(Afrapportering!V1036="","",Afrapportering!V1036)</f>
        <v/>
      </c>
      <c r="W1055" s="30" t="str">
        <f>IF(Afrapportering!W1036="","",Afrapportering!W1036)</f>
        <v/>
      </c>
      <c r="X1055" s="52" t="str">
        <f>IF(Afrapportering!X1036="","",Afrapportering!X1036)</f>
        <v/>
      </c>
      <c r="Y1055" s="30" t="str">
        <f>IF(Afrapportering!Y1036="","",Afrapportering!Y1036)</f>
        <v/>
      </c>
      <c r="Z1055" s="52" t="str">
        <f>IFERROR(MAX(IF(OR(V1055="",X1055=""),"",IF(AND(AND(MONTH(F1055)&gt;=7,MONTH(F1055)&lt;8),AND(MONTH(H1055)&gt;=7,MONTH(H1055)&lt;8)),(NETWORKDAYS(F1055,H1055,Lister!$D$7:$D$13)-V1055)*T1055/NETWORKDAYS(Lister!$D$19,Lister!$E$19,Lister!$D$7:$D$13),IF(AND(AND(MONTH(F1055)&gt;=7,MONTH(F1055)&lt;8),MONTH(H1055)&gt;7),(NETWORKDAYS(F1055,Lister!$E$19,Lister!$D$7:$D$13)-V1055)*T1055/NETWORKDAYS(Lister!$D$19,Lister!$E$19,Lister!$D$7:$D$13),IF(MONTH(F1055)&gt;7,0)))),0),"")</f>
        <v/>
      </c>
      <c r="AA1055" s="30" t="str">
        <f>IF(Afrapportering!AA1036="","",Afrapportering!AA1036)</f>
        <v/>
      </c>
      <c r="AB1055" s="52" t="str">
        <f>IFERROR(MAX(IF(OR(V1055="",X1055=""),"",IF(AND(AND(MONTH(F1055)&gt;=8,MONTH(F1055)&lt;9),AND(MONTH(H1055)&gt;=8,MONTH(H1055)&lt;9)),(NETWORKDAYS(F1055,H1055,Lister!$D$7:$D$13)-X1055)*T1055/NETWORKDAYS(Lister!$D$20,Lister!$E$20,Lister!$D$7:$D$13),IF(AND(MONTH(F1055)=7,MONTH(H1055)=8),(NETWORKDAYS(Lister!$D$20,H1055,Lister!$D$7:$D$13)-X1055)*T1055/NETWORKDAYS(Lister!$D$20,Lister!$E$20,Lister!$D$7:$D$13),IF(AND(MONTH(F1055)=7,MONTH(H1055)=7),0)))),0),"")</f>
        <v/>
      </c>
      <c r="AC1055" s="30" t="str">
        <f>IF(Afrapportering!AC1036="","",Afrapportering!AC1036)</f>
        <v/>
      </c>
      <c r="AD1055" s="52" t="str">
        <f t="shared" si="127"/>
        <v/>
      </c>
      <c r="AE1055" s="52" t="str">
        <f t="shared" si="128"/>
        <v/>
      </c>
      <c r="AF1055" s="30" t="str">
        <f t="shared" si="129"/>
        <v/>
      </c>
      <c r="AG1055" s="30" t="str">
        <f t="shared" si="130"/>
        <v/>
      </c>
      <c r="AH1055" s="3" t="str">
        <f t="shared" si="131"/>
        <v/>
      </c>
    </row>
    <row r="1056" spans="1:34" x14ac:dyDescent="0.25">
      <c r="A1056" s="13" t="str">
        <f>+Afrapportering!A1037</f>
        <v/>
      </c>
      <c r="B1056" s="13" t="str">
        <f>+Afrapportering!B1037</f>
        <v/>
      </c>
      <c r="C1056" s="13" t="str">
        <f>+Afrapportering!C1037</f>
        <v/>
      </c>
      <c r="D1056" s="13" t="str">
        <f>+Afrapportering!D1037</f>
        <v/>
      </c>
      <c r="E1056" s="14" t="str">
        <f>+Afrapportering!E1037</f>
        <v/>
      </c>
      <c r="F1056" s="139" t="str">
        <f>IF(Afrapportering!F1037 = "", "",Afrapportering!F1037)</f>
        <v/>
      </c>
      <c r="G1056" s="14" t="str">
        <f>+Afrapportering!G1037</f>
        <v/>
      </c>
      <c r="H1056" s="139" t="str">
        <f>IF(Afrapportering!H1037 = "","",Afrapportering!H1037)</f>
        <v/>
      </c>
      <c r="I1056" s="140" t="str">
        <f>+Afrapportering!I1037</f>
        <v/>
      </c>
      <c r="J1056" s="13" t="str">
        <f>+Afrapportering!J1037</f>
        <v/>
      </c>
      <c r="K1056" s="32" t="str">
        <f t="shared" si="124"/>
        <v/>
      </c>
      <c r="L1056" s="31" t="str">
        <f>IF(Ansøgning!J1042="","",Ansøgning!J1042)</f>
        <v/>
      </c>
      <c r="M1056" s="134" t="str">
        <f>IF(Afrapportering!M1037="","",Afrapportering!M1037)</f>
        <v/>
      </c>
      <c r="N1056" s="31" t="str">
        <f>IF(Ansøgning!K1042="","",Ansøgning!K1042)</f>
        <v/>
      </c>
      <c r="O1056" s="134">
        <f>IF(Afrapportering!O1037="",,Afrapportering!O1037)</f>
        <v>0</v>
      </c>
      <c r="P1056" s="15" t="str">
        <f>IF(Ansøgning!L1042="","",Ansøgning!L1042)</f>
        <v/>
      </c>
      <c r="Q1056" s="15" t="str">
        <f t="shared" si="125"/>
        <v/>
      </c>
      <c r="R1056" s="15"/>
      <c r="S1056" s="15" t="str">
        <f>IF(Afrapportering!S1037="","",Afrapportering!S1037)</f>
        <v/>
      </c>
      <c r="T1056" s="31" t="str">
        <f t="shared" si="126"/>
        <v/>
      </c>
      <c r="U1056" s="30" t="str">
        <f>IF(Afrapportering!U1037="","",Afrapportering!U1037)</f>
        <v/>
      </c>
      <c r="V1056" s="52" t="str">
        <f>IF(Afrapportering!V1037="","",Afrapportering!V1037)</f>
        <v/>
      </c>
      <c r="W1056" s="30" t="str">
        <f>IF(Afrapportering!W1037="","",Afrapportering!W1037)</f>
        <v/>
      </c>
      <c r="X1056" s="52" t="str">
        <f>IF(Afrapportering!X1037="","",Afrapportering!X1037)</f>
        <v/>
      </c>
      <c r="Y1056" s="30" t="str">
        <f>IF(Afrapportering!Y1037="","",Afrapportering!Y1037)</f>
        <v/>
      </c>
      <c r="Z1056" s="52" t="str">
        <f>IFERROR(MAX(IF(OR(V1056="",X1056=""),"",IF(AND(AND(MONTH(F1056)&gt;=7,MONTH(F1056)&lt;8),AND(MONTH(H1056)&gt;=7,MONTH(H1056)&lt;8)),(NETWORKDAYS(F1056,H1056,Lister!$D$7:$D$13)-V1056)*T1056/NETWORKDAYS(Lister!$D$19,Lister!$E$19,Lister!$D$7:$D$13),IF(AND(AND(MONTH(F1056)&gt;=7,MONTH(F1056)&lt;8),MONTH(H1056)&gt;7),(NETWORKDAYS(F1056,Lister!$E$19,Lister!$D$7:$D$13)-V1056)*T1056/NETWORKDAYS(Lister!$D$19,Lister!$E$19,Lister!$D$7:$D$13),IF(MONTH(F1056)&gt;7,0)))),0),"")</f>
        <v/>
      </c>
      <c r="AA1056" s="30" t="str">
        <f>IF(Afrapportering!AA1037="","",Afrapportering!AA1037)</f>
        <v/>
      </c>
      <c r="AB1056" s="52" t="str">
        <f>IFERROR(MAX(IF(OR(V1056="",X1056=""),"",IF(AND(AND(MONTH(F1056)&gt;=8,MONTH(F1056)&lt;9),AND(MONTH(H1056)&gt;=8,MONTH(H1056)&lt;9)),(NETWORKDAYS(F1056,H1056,Lister!$D$7:$D$13)-X1056)*T1056/NETWORKDAYS(Lister!$D$20,Lister!$E$20,Lister!$D$7:$D$13),IF(AND(MONTH(F1056)=7,MONTH(H1056)=8),(NETWORKDAYS(Lister!$D$20,H1056,Lister!$D$7:$D$13)-X1056)*T1056/NETWORKDAYS(Lister!$D$20,Lister!$E$20,Lister!$D$7:$D$13),IF(AND(MONTH(F1056)=7,MONTH(H1056)=7),0)))),0),"")</f>
        <v/>
      </c>
      <c r="AC1056" s="30" t="str">
        <f>IF(Afrapportering!AC1037="","",Afrapportering!AC1037)</f>
        <v/>
      </c>
      <c r="AD1056" s="52" t="str">
        <f t="shared" si="127"/>
        <v/>
      </c>
      <c r="AE1056" s="52" t="str">
        <f t="shared" si="128"/>
        <v/>
      </c>
      <c r="AF1056" s="30" t="str">
        <f t="shared" si="129"/>
        <v/>
      </c>
      <c r="AG1056" s="30" t="str">
        <f t="shared" si="130"/>
        <v/>
      </c>
      <c r="AH1056" s="3" t="str">
        <f t="shared" si="131"/>
        <v/>
      </c>
    </row>
    <row r="1057" spans="1:34" x14ac:dyDescent="0.25">
      <c r="A1057" s="13" t="str">
        <f>+Afrapportering!A1038</f>
        <v/>
      </c>
      <c r="B1057" s="13" t="str">
        <f>+Afrapportering!B1038</f>
        <v/>
      </c>
      <c r="C1057" s="13" t="str">
        <f>+Afrapportering!C1038</f>
        <v/>
      </c>
      <c r="D1057" s="13" t="str">
        <f>+Afrapportering!D1038</f>
        <v/>
      </c>
      <c r="E1057" s="14" t="str">
        <f>+Afrapportering!E1038</f>
        <v/>
      </c>
      <c r="F1057" s="139" t="str">
        <f>IF(Afrapportering!F1038 = "", "",Afrapportering!F1038)</f>
        <v/>
      </c>
      <c r="G1057" s="14" t="str">
        <f>+Afrapportering!G1038</f>
        <v/>
      </c>
      <c r="H1057" s="139" t="str">
        <f>IF(Afrapportering!H1038 = "","",Afrapportering!H1038)</f>
        <v/>
      </c>
      <c r="I1057" s="140" t="str">
        <f>+Afrapportering!I1038</f>
        <v/>
      </c>
      <c r="J1057" s="13" t="str">
        <f>+Afrapportering!J1038</f>
        <v/>
      </c>
      <c r="K1057" s="32" t="str">
        <f t="shared" si="124"/>
        <v/>
      </c>
      <c r="L1057" s="31" t="str">
        <f>IF(Ansøgning!J1043="","",Ansøgning!J1043)</f>
        <v/>
      </c>
      <c r="M1057" s="134" t="str">
        <f>IF(Afrapportering!M1038="","",Afrapportering!M1038)</f>
        <v/>
      </c>
      <c r="N1057" s="31" t="str">
        <f>IF(Ansøgning!K1043="","",Ansøgning!K1043)</f>
        <v/>
      </c>
      <c r="O1057" s="134">
        <f>IF(Afrapportering!O1038="",,Afrapportering!O1038)</f>
        <v>0</v>
      </c>
      <c r="P1057" s="15" t="str">
        <f>IF(Ansøgning!L1043="","",Ansøgning!L1043)</f>
        <v/>
      </c>
      <c r="Q1057" s="15" t="str">
        <f t="shared" si="125"/>
        <v/>
      </c>
      <c r="R1057" s="15"/>
      <c r="S1057" s="15" t="str">
        <f>IF(Afrapportering!S1038="","",Afrapportering!S1038)</f>
        <v/>
      </c>
      <c r="T1057" s="31" t="str">
        <f t="shared" si="126"/>
        <v/>
      </c>
      <c r="U1057" s="30" t="str">
        <f>IF(Afrapportering!U1038="","",Afrapportering!U1038)</f>
        <v/>
      </c>
      <c r="V1057" s="52" t="str">
        <f>IF(Afrapportering!V1038="","",Afrapportering!V1038)</f>
        <v/>
      </c>
      <c r="W1057" s="30" t="str">
        <f>IF(Afrapportering!W1038="","",Afrapportering!W1038)</f>
        <v/>
      </c>
      <c r="X1057" s="52" t="str">
        <f>IF(Afrapportering!X1038="","",Afrapportering!X1038)</f>
        <v/>
      </c>
      <c r="Y1057" s="30" t="str">
        <f>IF(Afrapportering!Y1038="","",Afrapportering!Y1038)</f>
        <v/>
      </c>
      <c r="Z1057" s="52" t="str">
        <f>IFERROR(MAX(IF(OR(V1057="",X1057=""),"",IF(AND(AND(MONTH(F1057)&gt;=7,MONTH(F1057)&lt;8),AND(MONTH(H1057)&gt;=7,MONTH(H1057)&lt;8)),(NETWORKDAYS(F1057,H1057,Lister!$D$7:$D$13)-V1057)*T1057/NETWORKDAYS(Lister!$D$19,Lister!$E$19,Lister!$D$7:$D$13),IF(AND(AND(MONTH(F1057)&gt;=7,MONTH(F1057)&lt;8),MONTH(H1057)&gt;7),(NETWORKDAYS(F1057,Lister!$E$19,Lister!$D$7:$D$13)-V1057)*T1057/NETWORKDAYS(Lister!$D$19,Lister!$E$19,Lister!$D$7:$D$13),IF(MONTH(F1057)&gt;7,0)))),0),"")</f>
        <v/>
      </c>
      <c r="AA1057" s="30" t="str">
        <f>IF(Afrapportering!AA1038="","",Afrapportering!AA1038)</f>
        <v/>
      </c>
      <c r="AB1057" s="52" t="str">
        <f>IFERROR(MAX(IF(OR(V1057="",X1057=""),"",IF(AND(AND(MONTH(F1057)&gt;=8,MONTH(F1057)&lt;9),AND(MONTH(H1057)&gt;=8,MONTH(H1057)&lt;9)),(NETWORKDAYS(F1057,H1057,Lister!$D$7:$D$13)-X1057)*T1057/NETWORKDAYS(Lister!$D$20,Lister!$E$20,Lister!$D$7:$D$13),IF(AND(MONTH(F1057)=7,MONTH(H1057)=8),(NETWORKDAYS(Lister!$D$20,H1057,Lister!$D$7:$D$13)-X1057)*T1057/NETWORKDAYS(Lister!$D$20,Lister!$E$20,Lister!$D$7:$D$13),IF(AND(MONTH(F1057)=7,MONTH(H1057)=7),0)))),0),"")</f>
        <v/>
      </c>
      <c r="AC1057" s="30" t="str">
        <f>IF(Afrapportering!AC1038="","",Afrapportering!AC1038)</f>
        <v/>
      </c>
      <c r="AD1057" s="52" t="str">
        <f t="shared" si="127"/>
        <v/>
      </c>
      <c r="AE1057" s="52" t="str">
        <f t="shared" si="128"/>
        <v/>
      </c>
      <c r="AF1057" s="30" t="str">
        <f t="shared" si="129"/>
        <v/>
      </c>
      <c r="AG1057" s="30" t="str">
        <f t="shared" si="130"/>
        <v/>
      </c>
      <c r="AH1057" s="3" t="str">
        <f t="shared" si="131"/>
        <v/>
      </c>
    </row>
    <row r="1058" spans="1:34" x14ac:dyDescent="0.25">
      <c r="A1058" s="13" t="str">
        <f>+Afrapportering!A1039</f>
        <v/>
      </c>
      <c r="B1058" s="13" t="str">
        <f>+Afrapportering!B1039</f>
        <v/>
      </c>
      <c r="C1058" s="13" t="str">
        <f>+Afrapportering!C1039</f>
        <v/>
      </c>
      <c r="D1058" s="13" t="str">
        <f>+Afrapportering!D1039</f>
        <v/>
      </c>
      <c r="E1058" s="14" t="str">
        <f>+Afrapportering!E1039</f>
        <v/>
      </c>
      <c r="F1058" s="139" t="str">
        <f>IF(Afrapportering!F1039 = "", "",Afrapportering!F1039)</f>
        <v/>
      </c>
      <c r="G1058" s="14" t="str">
        <f>+Afrapportering!G1039</f>
        <v/>
      </c>
      <c r="H1058" s="139" t="str">
        <f>IF(Afrapportering!H1039 = "","",Afrapportering!H1039)</f>
        <v/>
      </c>
      <c r="I1058" s="140" t="str">
        <f>+Afrapportering!I1039</f>
        <v/>
      </c>
      <c r="J1058" s="13" t="str">
        <f>+Afrapportering!J1039</f>
        <v/>
      </c>
      <c r="K1058" s="32" t="str">
        <f t="shared" si="124"/>
        <v/>
      </c>
      <c r="L1058" s="31" t="str">
        <f>IF(Ansøgning!J1044="","",Ansøgning!J1044)</f>
        <v/>
      </c>
      <c r="M1058" s="134" t="str">
        <f>IF(Afrapportering!M1039="","",Afrapportering!M1039)</f>
        <v/>
      </c>
      <c r="N1058" s="31" t="str">
        <f>IF(Ansøgning!K1044="","",Ansøgning!K1044)</f>
        <v/>
      </c>
      <c r="O1058" s="134">
        <f>IF(Afrapportering!O1039="",,Afrapportering!O1039)</f>
        <v>0</v>
      </c>
      <c r="P1058" s="15" t="str">
        <f>IF(Ansøgning!L1044="","",Ansøgning!L1044)</f>
        <v/>
      </c>
      <c r="Q1058" s="15" t="str">
        <f t="shared" si="125"/>
        <v/>
      </c>
      <c r="R1058" s="15"/>
      <c r="S1058" s="15" t="str">
        <f>IF(Afrapportering!S1039="","",Afrapportering!S1039)</f>
        <v/>
      </c>
      <c r="T1058" s="31" t="str">
        <f t="shared" si="126"/>
        <v/>
      </c>
      <c r="U1058" s="30" t="str">
        <f>IF(Afrapportering!U1039="","",Afrapportering!U1039)</f>
        <v/>
      </c>
      <c r="V1058" s="52" t="str">
        <f>IF(Afrapportering!V1039="","",Afrapportering!V1039)</f>
        <v/>
      </c>
      <c r="W1058" s="30" t="str">
        <f>IF(Afrapportering!W1039="","",Afrapportering!W1039)</f>
        <v/>
      </c>
      <c r="X1058" s="52" t="str">
        <f>IF(Afrapportering!X1039="","",Afrapportering!X1039)</f>
        <v/>
      </c>
      <c r="Y1058" s="30" t="str">
        <f>IF(Afrapportering!Y1039="","",Afrapportering!Y1039)</f>
        <v/>
      </c>
      <c r="Z1058" s="52" t="str">
        <f>IFERROR(MAX(IF(OR(V1058="",X1058=""),"",IF(AND(AND(MONTH(F1058)&gt;=7,MONTH(F1058)&lt;8),AND(MONTH(H1058)&gt;=7,MONTH(H1058)&lt;8)),(NETWORKDAYS(F1058,H1058,Lister!$D$7:$D$13)-V1058)*T1058/NETWORKDAYS(Lister!$D$19,Lister!$E$19,Lister!$D$7:$D$13),IF(AND(AND(MONTH(F1058)&gt;=7,MONTH(F1058)&lt;8),MONTH(H1058)&gt;7),(NETWORKDAYS(F1058,Lister!$E$19,Lister!$D$7:$D$13)-V1058)*T1058/NETWORKDAYS(Lister!$D$19,Lister!$E$19,Lister!$D$7:$D$13),IF(MONTH(F1058)&gt;7,0)))),0),"")</f>
        <v/>
      </c>
      <c r="AA1058" s="30" t="str">
        <f>IF(Afrapportering!AA1039="","",Afrapportering!AA1039)</f>
        <v/>
      </c>
      <c r="AB1058" s="52" t="str">
        <f>IFERROR(MAX(IF(OR(V1058="",X1058=""),"",IF(AND(AND(MONTH(F1058)&gt;=8,MONTH(F1058)&lt;9),AND(MONTH(H1058)&gt;=8,MONTH(H1058)&lt;9)),(NETWORKDAYS(F1058,H1058,Lister!$D$7:$D$13)-X1058)*T1058/NETWORKDAYS(Lister!$D$20,Lister!$E$20,Lister!$D$7:$D$13),IF(AND(MONTH(F1058)=7,MONTH(H1058)=8),(NETWORKDAYS(Lister!$D$20,H1058,Lister!$D$7:$D$13)-X1058)*T1058/NETWORKDAYS(Lister!$D$20,Lister!$E$20,Lister!$D$7:$D$13),IF(AND(MONTH(F1058)=7,MONTH(H1058)=7),0)))),0),"")</f>
        <v/>
      </c>
      <c r="AC1058" s="30" t="str">
        <f>IF(Afrapportering!AC1039="","",Afrapportering!AC1039)</f>
        <v/>
      </c>
      <c r="AD1058" s="52" t="str">
        <f t="shared" si="127"/>
        <v/>
      </c>
      <c r="AE1058" s="52" t="str">
        <f t="shared" si="128"/>
        <v/>
      </c>
      <c r="AF1058" s="30" t="str">
        <f t="shared" si="129"/>
        <v/>
      </c>
      <c r="AG1058" s="30" t="str">
        <f t="shared" si="130"/>
        <v/>
      </c>
      <c r="AH1058" s="3" t="str">
        <f t="shared" si="131"/>
        <v/>
      </c>
    </row>
    <row r="1059" spans="1:34" x14ac:dyDescent="0.25">
      <c r="A1059" s="13" t="str">
        <f>+Afrapportering!A1040</f>
        <v/>
      </c>
      <c r="B1059" s="13" t="str">
        <f>+Afrapportering!B1040</f>
        <v/>
      </c>
      <c r="C1059" s="13" t="str">
        <f>+Afrapportering!C1040</f>
        <v/>
      </c>
      <c r="D1059" s="13" t="str">
        <f>+Afrapportering!D1040</f>
        <v/>
      </c>
      <c r="E1059" s="14" t="str">
        <f>+Afrapportering!E1040</f>
        <v/>
      </c>
      <c r="F1059" s="139" t="str">
        <f>IF(Afrapportering!F1040 = "", "",Afrapportering!F1040)</f>
        <v/>
      </c>
      <c r="G1059" s="14" t="str">
        <f>+Afrapportering!G1040</f>
        <v/>
      </c>
      <c r="H1059" s="139" t="str">
        <f>IF(Afrapportering!H1040 = "","",Afrapportering!H1040)</f>
        <v/>
      </c>
      <c r="I1059" s="140" t="str">
        <f>+Afrapportering!I1040</f>
        <v/>
      </c>
      <c r="J1059" s="13" t="str">
        <f>+Afrapportering!J1040</f>
        <v/>
      </c>
      <c r="K1059" s="32" t="str">
        <f t="shared" ref="K1059:K1122" si="132">IF(J1059="","",IF(J1059="Funktionær",0.75,IF(J1059="Ikke-funktionær",0.9,IF(J1059="Elev/lærling",0.9))))</f>
        <v/>
      </c>
      <c r="L1059" s="31" t="str">
        <f>IF(Ansøgning!J1045="","",Ansøgning!J1045)</f>
        <v/>
      </c>
      <c r="M1059" s="134" t="str">
        <f>IF(Afrapportering!M1040="","",Afrapportering!M1040)</f>
        <v/>
      </c>
      <c r="N1059" s="31" t="str">
        <f>IF(Ansøgning!K1045="","",Ansøgning!K1045)</f>
        <v/>
      </c>
      <c r="O1059" s="134">
        <f>IF(Afrapportering!O1040="",,Afrapportering!O1040)</f>
        <v>0</v>
      </c>
      <c r="P1059" s="15" t="str">
        <f>IF(Ansøgning!L1045="","",Ansøgning!L1045)</f>
        <v/>
      </c>
      <c r="Q1059" s="15" t="str">
        <f t="shared" ref="Q1059:Q1122" si="133">IFERROR(MAX(IF(M1059="","",IF(ISNUMBER(R1059),IF(OR(R1059&gt;M1059*1.1,R1059&lt;M1059*0.9),R1059,M1059),M1059)-O1059),0),"")</f>
        <v/>
      </c>
      <c r="R1059" s="15"/>
      <c r="S1059" s="15" t="str">
        <f>IF(Afrapportering!S1040="","",Afrapportering!S1040)</f>
        <v/>
      </c>
      <c r="T1059" s="31" t="str">
        <f t="shared" ref="T1059:T1122" si="134">IF(B1059="","",IF(Q1059*K1059&gt;30000*IF(S1059&gt;37,37,S1059)/37,30000*IF(S1059&gt;37,37,S1059)/37,Q1059*K1059))</f>
        <v/>
      </c>
      <c r="U1059" s="30" t="str">
        <f>IF(Afrapportering!U1040="","",Afrapportering!U1040)</f>
        <v/>
      </c>
      <c r="V1059" s="52" t="str">
        <f>IF(Afrapportering!V1040="","",Afrapportering!V1040)</f>
        <v/>
      </c>
      <c r="W1059" s="30" t="str">
        <f>IF(Afrapportering!W1040="","",Afrapportering!W1040)</f>
        <v/>
      </c>
      <c r="X1059" s="52" t="str">
        <f>IF(Afrapportering!X1040="","",Afrapportering!X1040)</f>
        <v/>
      </c>
      <c r="Y1059" s="30" t="str">
        <f>IF(Afrapportering!Y1040="","",Afrapportering!Y1040)</f>
        <v/>
      </c>
      <c r="Z1059" s="52" t="str">
        <f>IFERROR(MAX(IF(OR(V1059="",X1059=""),"",IF(AND(AND(MONTH(F1059)&gt;=7,MONTH(F1059)&lt;8),AND(MONTH(H1059)&gt;=7,MONTH(H1059)&lt;8)),(NETWORKDAYS(F1059,H1059,Lister!$D$7:$D$13)-V1059)*T1059/NETWORKDAYS(Lister!$D$19,Lister!$E$19,Lister!$D$7:$D$13),IF(AND(AND(MONTH(F1059)&gt;=7,MONTH(F1059)&lt;8),MONTH(H1059)&gt;7),(NETWORKDAYS(F1059,Lister!$E$19,Lister!$D$7:$D$13)-V1059)*T1059/NETWORKDAYS(Lister!$D$19,Lister!$E$19,Lister!$D$7:$D$13),IF(MONTH(F1059)&gt;7,0)))),0),"")</f>
        <v/>
      </c>
      <c r="AA1059" s="30" t="str">
        <f>IF(Afrapportering!AA1040="","",Afrapportering!AA1040)</f>
        <v/>
      </c>
      <c r="AB1059" s="52" t="str">
        <f>IFERROR(MAX(IF(OR(V1059="",X1059=""),"",IF(AND(AND(MONTH(F1059)&gt;=8,MONTH(F1059)&lt;9),AND(MONTH(H1059)&gt;=8,MONTH(H1059)&lt;9)),(NETWORKDAYS(F1059,H1059,Lister!$D$7:$D$13)-X1059)*T1059/NETWORKDAYS(Lister!$D$20,Lister!$E$20,Lister!$D$7:$D$13),IF(AND(MONTH(F1059)=7,MONTH(H1059)=8),(NETWORKDAYS(Lister!$D$20,H1059,Lister!$D$7:$D$13)-X1059)*T1059/NETWORKDAYS(Lister!$D$20,Lister!$E$20,Lister!$D$7:$D$13),IF(AND(MONTH(F1059)=7,MONTH(H1059)=7),0)))),0),"")</f>
        <v/>
      </c>
      <c r="AC1059" s="30" t="str">
        <f>IF(Afrapportering!AC1040="","",Afrapportering!AC1040)</f>
        <v/>
      </c>
      <c r="AD1059" s="52" t="str">
        <f t="shared" ref="AD1059:AD1122" si="135">IFERROR(Z1059+AB1059,"")</f>
        <v/>
      </c>
      <c r="AE1059" s="52" t="str">
        <f t="shared" ref="AE1059:AE1122" si="136">IFERROR(21/31*T1059,"")</f>
        <v/>
      </c>
      <c r="AF1059" s="30" t="str">
        <f t="shared" ref="AF1059:AF1122" si="137">IFERROR(MAX(IF(AND(ISNUMBER(Z1059),ISNUMBER(AB1059)),IF(AD1059-AE1059&gt;T1059,T1059,AD1059-AE1059),""),0),"")</f>
        <v/>
      </c>
      <c r="AG1059" s="30" t="str">
        <f t="shared" ref="AG1059:AG1122" si="138">IF(AF1059="","",AF1059-AC1059)</f>
        <v/>
      </c>
      <c r="AH1059" s="3" t="str">
        <f t="shared" ref="AH1059:AH1122" si="139">IF(AF1059="","",AF1059-AC1059)</f>
        <v/>
      </c>
    </row>
    <row r="1060" spans="1:34" x14ac:dyDescent="0.25">
      <c r="A1060" s="13" t="str">
        <f>+Afrapportering!A1041</f>
        <v/>
      </c>
      <c r="B1060" s="13" t="str">
        <f>+Afrapportering!B1041</f>
        <v/>
      </c>
      <c r="C1060" s="13" t="str">
        <f>+Afrapportering!C1041</f>
        <v/>
      </c>
      <c r="D1060" s="13" t="str">
        <f>+Afrapportering!D1041</f>
        <v/>
      </c>
      <c r="E1060" s="14" t="str">
        <f>+Afrapportering!E1041</f>
        <v/>
      </c>
      <c r="F1060" s="139" t="str">
        <f>IF(Afrapportering!F1041 = "", "",Afrapportering!F1041)</f>
        <v/>
      </c>
      <c r="G1060" s="14" t="str">
        <f>+Afrapportering!G1041</f>
        <v/>
      </c>
      <c r="H1060" s="139" t="str">
        <f>IF(Afrapportering!H1041 = "","",Afrapportering!H1041)</f>
        <v/>
      </c>
      <c r="I1060" s="140" t="str">
        <f>+Afrapportering!I1041</f>
        <v/>
      </c>
      <c r="J1060" s="13" t="str">
        <f>+Afrapportering!J1041</f>
        <v/>
      </c>
      <c r="K1060" s="32" t="str">
        <f t="shared" si="132"/>
        <v/>
      </c>
      <c r="L1060" s="31" t="str">
        <f>IF(Ansøgning!J1046="","",Ansøgning!J1046)</f>
        <v/>
      </c>
      <c r="M1060" s="134" t="str">
        <f>IF(Afrapportering!M1041="","",Afrapportering!M1041)</f>
        <v/>
      </c>
      <c r="N1060" s="31" t="str">
        <f>IF(Ansøgning!K1046="","",Ansøgning!K1046)</f>
        <v/>
      </c>
      <c r="O1060" s="134">
        <f>IF(Afrapportering!O1041="",,Afrapportering!O1041)</f>
        <v>0</v>
      </c>
      <c r="P1060" s="15" t="str">
        <f>IF(Ansøgning!L1046="","",Ansøgning!L1046)</f>
        <v/>
      </c>
      <c r="Q1060" s="15" t="str">
        <f t="shared" si="133"/>
        <v/>
      </c>
      <c r="R1060" s="15"/>
      <c r="S1060" s="15" t="str">
        <f>IF(Afrapportering!S1041="","",Afrapportering!S1041)</f>
        <v/>
      </c>
      <c r="T1060" s="31" t="str">
        <f t="shared" si="134"/>
        <v/>
      </c>
      <c r="U1060" s="30" t="str">
        <f>IF(Afrapportering!U1041="","",Afrapportering!U1041)</f>
        <v/>
      </c>
      <c r="V1060" s="52" t="str">
        <f>IF(Afrapportering!V1041="","",Afrapportering!V1041)</f>
        <v/>
      </c>
      <c r="W1060" s="30" t="str">
        <f>IF(Afrapportering!W1041="","",Afrapportering!W1041)</f>
        <v/>
      </c>
      <c r="X1060" s="52" t="str">
        <f>IF(Afrapportering!X1041="","",Afrapportering!X1041)</f>
        <v/>
      </c>
      <c r="Y1060" s="30" t="str">
        <f>IF(Afrapportering!Y1041="","",Afrapportering!Y1041)</f>
        <v/>
      </c>
      <c r="Z1060" s="52" t="str">
        <f>IFERROR(MAX(IF(OR(V1060="",X1060=""),"",IF(AND(AND(MONTH(F1060)&gt;=7,MONTH(F1060)&lt;8),AND(MONTH(H1060)&gt;=7,MONTH(H1060)&lt;8)),(NETWORKDAYS(F1060,H1060,Lister!$D$7:$D$13)-V1060)*T1060/NETWORKDAYS(Lister!$D$19,Lister!$E$19,Lister!$D$7:$D$13),IF(AND(AND(MONTH(F1060)&gt;=7,MONTH(F1060)&lt;8),MONTH(H1060)&gt;7),(NETWORKDAYS(F1060,Lister!$E$19,Lister!$D$7:$D$13)-V1060)*T1060/NETWORKDAYS(Lister!$D$19,Lister!$E$19,Lister!$D$7:$D$13),IF(MONTH(F1060)&gt;7,0)))),0),"")</f>
        <v/>
      </c>
      <c r="AA1060" s="30" t="str">
        <f>IF(Afrapportering!AA1041="","",Afrapportering!AA1041)</f>
        <v/>
      </c>
      <c r="AB1060" s="52" t="str">
        <f>IFERROR(MAX(IF(OR(V1060="",X1060=""),"",IF(AND(AND(MONTH(F1060)&gt;=8,MONTH(F1060)&lt;9),AND(MONTH(H1060)&gt;=8,MONTH(H1060)&lt;9)),(NETWORKDAYS(F1060,H1060,Lister!$D$7:$D$13)-X1060)*T1060/NETWORKDAYS(Lister!$D$20,Lister!$E$20,Lister!$D$7:$D$13),IF(AND(MONTH(F1060)=7,MONTH(H1060)=8),(NETWORKDAYS(Lister!$D$20,H1060,Lister!$D$7:$D$13)-X1060)*T1060/NETWORKDAYS(Lister!$D$20,Lister!$E$20,Lister!$D$7:$D$13),IF(AND(MONTH(F1060)=7,MONTH(H1060)=7),0)))),0),"")</f>
        <v/>
      </c>
      <c r="AC1060" s="30" t="str">
        <f>IF(Afrapportering!AC1041="","",Afrapportering!AC1041)</f>
        <v/>
      </c>
      <c r="AD1060" s="52" t="str">
        <f t="shared" si="135"/>
        <v/>
      </c>
      <c r="AE1060" s="52" t="str">
        <f t="shared" si="136"/>
        <v/>
      </c>
      <c r="AF1060" s="30" t="str">
        <f t="shared" si="137"/>
        <v/>
      </c>
      <c r="AG1060" s="30" t="str">
        <f t="shared" si="138"/>
        <v/>
      </c>
      <c r="AH1060" s="3" t="str">
        <f t="shared" si="139"/>
        <v/>
      </c>
    </row>
    <row r="1061" spans="1:34" x14ac:dyDescent="0.25">
      <c r="A1061" s="13" t="str">
        <f>+Afrapportering!A1042</f>
        <v/>
      </c>
      <c r="B1061" s="13" t="str">
        <f>+Afrapportering!B1042</f>
        <v/>
      </c>
      <c r="C1061" s="13" t="str">
        <f>+Afrapportering!C1042</f>
        <v/>
      </c>
      <c r="D1061" s="13" t="str">
        <f>+Afrapportering!D1042</f>
        <v/>
      </c>
      <c r="E1061" s="14" t="str">
        <f>+Afrapportering!E1042</f>
        <v/>
      </c>
      <c r="F1061" s="139" t="str">
        <f>IF(Afrapportering!F1042 = "", "",Afrapportering!F1042)</f>
        <v/>
      </c>
      <c r="G1061" s="14" t="str">
        <f>+Afrapportering!G1042</f>
        <v/>
      </c>
      <c r="H1061" s="139" t="str">
        <f>IF(Afrapportering!H1042 = "","",Afrapportering!H1042)</f>
        <v/>
      </c>
      <c r="I1061" s="140" t="str">
        <f>+Afrapportering!I1042</f>
        <v/>
      </c>
      <c r="J1061" s="13" t="str">
        <f>+Afrapportering!J1042</f>
        <v/>
      </c>
      <c r="K1061" s="32" t="str">
        <f t="shared" si="132"/>
        <v/>
      </c>
      <c r="L1061" s="31" t="str">
        <f>IF(Ansøgning!J1047="","",Ansøgning!J1047)</f>
        <v/>
      </c>
      <c r="M1061" s="134" t="str">
        <f>IF(Afrapportering!M1042="","",Afrapportering!M1042)</f>
        <v/>
      </c>
      <c r="N1061" s="31" t="str">
        <f>IF(Ansøgning!K1047="","",Ansøgning!K1047)</f>
        <v/>
      </c>
      <c r="O1061" s="134">
        <f>IF(Afrapportering!O1042="",,Afrapportering!O1042)</f>
        <v>0</v>
      </c>
      <c r="P1061" s="15" t="str">
        <f>IF(Ansøgning!L1047="","",Ansøgning!L1047)</f>
        <v/>
      </c>
      <c r="Q1061" s="15" t="str">
        <f t="shared" si="133"/>
        <v/>
      </c>
      <c r="R1061" s="15"/>
      <c r="S1061" s="15" t="str">
        <f>IF(Afrapportering!S1042="","",Afrapportering!S1042)</f>
        <v/>
      </c>
      <c r="T1061" s="31" t="str">
        <f t="shared" si="134"/>
        <v/>
      </c>
      <c r="U1061" s="30" t="str">
        <f>IF(Afrapportering!U1042="","",Afrapportering!U1042)</f>
        <v/>
      </c>
      <c r="V1061" s="52" t="str">
        <f>IF(Afrapportering!V1042="","",Afrapportering!V1042)</f>
        <v/>
      </c>
      <c r="W1061" s="30" t="str">
        <f>IF(Afrapportering!W1042="","",Afrapportering!W1042)</f>
        <v/>
      </c>
      <c r="X1061" s="52" t="str">
        <f>IF(Afrapportering!X1042="","",Afrapportering!X1042)</f>
        <v/>
      </c>
      <c r="Y1061" s="30" t="str">
        <f>IF(Afrapportering!Y1042="","",Afrapportering!Y1042)</f>
        <v/>
      </c>
      <c r="Z1061" s="52" t="str">
        <f>IFERROR(MAX(IF(OR(V1061="",X1061=""),"",IF(AND(AND(MONTH(F1061)&gt;=7,MONTH(F1061)&lt;8),AND(MONTH(H1061)&gt;=7,MONTH(H1061)&lt;8)),(NETWORKDAYS(F1061,H1061,Lister!$D$7:$D$13)-V1061)*T1061/NETWORKDAYS(Lister!$D$19,Lister!$E$19,Lister!$D$7:$D$13),IF(AND(AND(MONTH(F1061)&gt;=7,MONTH(F1061)&lt;8),MONTH(H1061)&gt;7),(NETWORKDAYS(F1061,Lister!$E$19,Lister!$D$7:$D$13)-V1061)*T1061/NETWORKDAYS(Lister!$D$19,Lister!$E$19,Lister!$D$7:$D$13),IF(MONTH(F1061)&gt;7,0)))),0),"")</f>
        <v/>
      </c>
      <c r="AA1061" s="30" t="str">
        <f>IF(Afrapportering!AA1042="","",Afrapportering!AA1042)</f>
        <v/>
      </c>
      <c r="AB1061" s="52" t="str">
        <f>IFERROR(MAX(IF(OR(V1061="",X1061=""),"",IF(AND(AND(MONTH(F1061)&gt;=8,MONTH(F1061)&lt;9),AND(MONTH(H1061)&gt;=8,MONTH(H1061)&lt;9)),(NETWORKDAYS(F1061,H1061,Lister!$D$7:$D$13)-X1061)*T1061/NETWORKDAYS(Lister!$D$20,Lister!$E$20,Lister!$D$7:$D$13),IF(AND(MONTH(F1061)=7,MONTH(H1061)=8),(NETWORKDAYS(Lister!$D$20,H1061,Lister!$D$7:$D$13)-X1061)*T1061/NETWORKDAYS(Lister!$D$20,Lister!$E$20,Lister!$D$7:$D$13),IF(AND(MONTH(F1061)=7,MONTH(H1061)=7),0)))),0),"")</f>
        <v/>
      </c>
      <c r="AC1061" s="30" t="str">
        <f>IF(Afrapportering!AC1042="","",Afrapportering!AC1042)</f>
        <v/>
      </c>
      <c r="AD1061" s="52" t="str">
        <f t="shared" si="135"/>
        <v/>
      </c>
      <c r="AE1061" s="52" t="str">
        <f t="shared" si="136"/>
        <v/>
      </c>
      <c r="AF1061" s="30" t="str">
        <f t="shared" si="137"/>
        <v/>
      </c>
      <c r="AG1061" s="30" t="str">
        <f t="shared" si="138"/>
        <v/>
      </c>
      <c r="AH1061" s="3" t="str">
        <f t="shared" si="139"/>
        <v/>
      </c>
    </row>
    <row r="1062" spans="1:34" x14ac:dyDescent="0.25">
      <c r="A1062" s="13" t="str">
        <f>+Afrapportering!A1043</f>
        <v/>
      </c>
      <c r="B1062" s="13" t="str">
        <f>+Afrapportering!B1043</f>
        <v/>
      </c>
      <c r="C1062" s="13" t="str">
        <f>+Afrapportering!C1043</f>
        <v/>
      </c>
      <c r="D1062" s="13" t="str">
        <f>+Afrapportering!D1043</f>
        <v/>
      </c>
      <c r="E1062" s="14" t="str">
        <f>+Afrapportering!E1043</f>
        <v/>
      </c>
      <c r="F1062" s="139" t="str">
        <f>IF(Afrapportering!F1043 = "", "",Afrapportering!F1043)</f>
        <v/>
      </c>
      <c r="G1062" s="14" t="str">
        <f>+Afrapportering!G1043</f>
        <v/>
      </c>
      <c r="H1062" s="139" t="str">
        <f>IF(Afrapportering!H1043 = "","",Afrapportering!H1043)</f>
        <v/>
      </c>
      <c r="I1062" s="140" t="str">
        <f>+Afrapportering!I1043</f>
        <v/>
      </c>
      <c r="J1062" s="13" t="str">
        <f>+Afrapportering!J1043</f>
        <v/>
      </c>
      <c r="K1062" s="32" t="str">
        <f t="shared" si="132"/>
        <v/>
      </c>
      <c r="L1062" s="31" t="str">
        <f>IF(Ansøgning!J1048="","",Ansøgning!J1048)</f>
        <v/>
      </c>
      <c r="M1062" s="134" t="str">
        <f>IF(Afrapportering!M1043="","",Afrapportering!M1043)</f>
        <v/>
      </c>
      <c r="N1062" s="31" t="str">
        <f>IF(Ansøgning!K1048="","",Ansøgning!K1048)</f>
        <v/>
      </c>
      <c r="O1062" s="134">
        <f>IF(Afrapportering!O1043="",,Afrapportering!O1043)</f>
        <v>0</v>
      </c>
      <c r="P1062" s="15" t="str">
        <f>IF(Ansøgning!L1048="","",Ansøgning!L1048)</f>
        <v/>
      </c>
      <c r="Q1062" s="15" t="str">
        <f t="shared" si="133"/>
        <v/>
      </c>
      <c r="R1062" s="15"/>
      <c r="S1062" s="15" t="str">
        <f>IF(Afrapportering!S1043="","",Afrapportering!S1043)</f>
        <v/>
      </c>
      <c r="T1062" s="31" t="str">
        <f t="shared" si="134"/>
        <v/>
      </c>
      <c r="U1062" s="30" t="str">
        <f>IF(Afrapportering!U1043="","",Afrapportering!U1043)</f>
        <v/>
      </c>
      <c r="V1062" s="52" t="str">
        <f>IF(Afrapportering!V1043="","",Afrapportering!V1043)</f>
        <v/>
      </c>
      <c r="W1062" s="30" t="str">
        <f>IF(Afrapportering!W1043="","",Afrapportering!W1043)</f>
        <v/>
      </c>
      <c r="X1062" s="52" t="str">
        <f>IF(Afrapportering!X1043="","",Afrapportering!X1043)</f>
        <v/>
      </c>
      <c r="Y1062" s="30" t="str">
        <f>IF(Afrapportering!Y1043="","",Afrapportering!Y1043)</f>
        <v/>
      </c>
      <c r="Z1062" s="52" t="str">
        <f>IFERROR(MAX(IF(OR(V1062="",X1062=""),"",IF(AND(AND(MONTH(F1062)&gt;=7,MONTH(F1062)&lt;8),AND(MONTH(H1062)&gt;=7,MONTH(H1062)&lt;8)),(NETWORKDAYS(F1062,H1062,Lister!$D$7:$D$13)-V1062)*T1062/NETWORKDAYS(Lister!$D$19,Lister!$E$19,Lister!$D$7:$D$13),IF(AND(AND(MONTH(F1062)&gt;=7,MONTH(F1062)&lt;8),MONTH(H1062)&gt;7),(NETWORKDAYS(F1062,Lister!$E$19,Lister!$D$7:$D$13)-V1062)*T1062/NETWORKDAYS(Lister!$D$19,Lister!$E$19,Lister!$D$7:$D$13),IF(MONTH(F1062)&gt;7,0)))),0),"")</f>
        <v/>
      </c>
      <c r="AA1062" s="30" t="str">
        <f>IF(Afrapportering!AA1043="","",Afrapportering!AA1043)</f>
        <v/>
      </c>
      <c r="AB1062" s="52" t="str">
        <f>IFERROR(MAX(IF(OR(V1062="",X1062=""),"",IF(AND(AND(MONTH(F1062)&gt;=8,MONTH(F1062)&lt;9),AND(MONTH(H1062)&gt;=8,MONTH(H1062)&lt;9)),(NETWORKDAYS(F1062,H1062,Lister!$D$7:$D$13)-X1062)*T1062/NETWORKDAYS(Lister!$D$20,Lister!$E$20,Lister!$D$7:$D$13),IF(AND(MONTH(F1062)=7,MONTH(H1062)=8),(NETWORKDAYS(Lister!$D$20,H1062,Lister!$D$7:$D$13)-X1062)*T1062/NETWORKDAYS(Lister!$D$20,Lister!$E$20,Lister!$D$7:$D$13),IF(AND(MONTH(F1062)=7,MONTH(H1062)=7),0)))),0),"")</f>
        <v/>
      </c>
      <c r="AC1062" s="30" t="str">
        <f>IF(Afrapportering!AC1043="","",Afrapportering!AC1043)</f>
        <v/>
      </c>
      <c r="AD1062" s="52" t="str">
        <f t="shared" si="135"/>
        <v/>
      </c>
      <c r="AE1062" s="52" t="str">
        <f t="shared" si="136"/>
        <v/>
      </c>
      <c r="AF1062" s="30" t="str">
        <f t="shared" si="137"/>
        <v/>
      </c>
      <c r="AG1062" s="30" t="str">
        <f t="shared" si="138"/>
        <v/>
      </c>
      <c r="AH1062" s="3" t="str">
        <f t="shared" si="139"/>
        <v/>
      </c>
    </row>
    <row r="1063" spans="1:34" x14ac:dyDescent="0.25">
      <c r="A1063" s="13" t="str">
        <f>+Afrapportering!A1044</f>
        <v/>
      </c>
      <c r="B1063" s="13" t="str">
        <f>+Afrapportering!B1044</f>
        <v/>
      </c>
      <c r="C1063" s="13" t="str">
        <f>+Afrapportering!C1044</f>
        <v/>
      </c>
      <c r="D1063" s="13" t="str">
        <f>+Afrapportering!D1044</f>
        <v/>
      </c>
      <c r="E1063" s="14" t="str">
        <f>+Afrapportering!E1044</f>
        <v/>
      </c>
      <c r="F1063" s="139" t="str">
        <f>IF(Afrapportering!F1044 = "", "",Afrapportering!F1044)</f>
        <v/>
      </c>
      <c r="G1063" s="14" t="str">
        <f>+Afrapportering!G1044</f>
        <v/>
      </c>
      <c r="H1063" s="139" t="str">
        <f>IF(Afrapportering!H1044 = "","",Afrapportering!H1044)</f>
        <v/>
      </c>
      <c r="I1063" s="140" t="str">
        <f>+Afrapportering!I1044</f>
        <v/>
      </c>
      <c r="J1063" s="13" t="str">
        <f>+Afrapportering!J1044</f>
        <v/>
      </c>
      <c r="K1063" s="32" t="str">
        <f t="shared" si="132"/>
        <v/>
      </c>
      <c r="L1063" s="31" t="str">
        <f>IF(Ansøgning!J1049="","",Ansøgning!J1049)</f>
        <v/>
      </c>
      <c r="M1063" s="134" t="str">
        <f>IF(Afrapportering!M1044="","",Afrapportering!M1044)</f>
        <v/>
      </c>
      <c r="N1063" s="31" t="str">
        <f>IF(Ansøgning!K1049="","",Ansøgning!K1049)</f>
        <v/>
      </c>
      <c r="O1063" s="134">
        <f>IF(Afrapportering!O1044="",,Afrapportering!O1044)</f>
        <v>0</v>
      </c>
      <c r="P1063" s="15" t="str">
        <f>IF(Ansøgning!L1049="","",Ansøgning!L1049)</f>
        <v/>
      </c>
      <c r="Q1063" s="15" t="str">
        <f t="shared" si="133"/>
        <v/>
      </c>
      <c r="R1063" s="15"/>
      <c r="S1063" s="15" t="str">
        <f>IF(Afrapportering!S1044="","",Afrapportering!S1044)</f>
        <v/>
      </c>
      <c r="T1063" s="31" t="str">
        <f t="shared" si="134"/>
        <v/>
      </c>
      <c r="U1063" s="30" t="str">
        <f>IF(Afrapportering!U1044="","",Afrapportering!U1044)</f>
        <v/>
      </c>
      <c r="V1063" s="52" t="str">
        <f>IF(Afrapportering!V1044="","",Afrapportering!V1044)</f>
        <v/>
      </c>
      <c r="W1063" s="30" t="str">
        <f>IF(Afrapportering!W1044="","",Afrapportering!W1044)</f>
        <v/>
      </c>
      <c r="X1063" s="52" t="str">
        <f>IF(Afrapportering!X1044="","",Afrapportering!X1044)</f>
        <v/>
      </c>
      <c r="Y1063" s="30" t="str">
        <f>IF(Afrapportering!Y1044="","",Afrapportering!Y1044)</f>
        <v/>
      </c>
      <c r="Z1063" s="52" t="str">
        <f>IFERROR(MAX(IF(OR(V1063="",X1063=""),"",IF(AND(AND(MONTH(F1063)&gt;=7,MONTH(F1063)&lt;8),AND(MONTH(H1063)&gt;=7,MONTH(H1063)&lt;8)),(NETWORKDAYS(F1063,H1063,Lister!$D$7:$D$13)-V1063)*T1063/NETWORKDAYS(Lister!$D$19,Lister!$E$19,Lister!$D$7:$D$13),IF(AND(AND(MONTH(F1063)&gt;=7,MONTH(F1063)&lt;8),MONTH(H1063)&gt;7),(NETWORKDAYS(F1063,Lister!$E$19,Lister!$D$7:$D$13)-V1063)*T1063/NETWORKDAYS(Lister!$D$19,Lister!$E$19,Lister!$D$7:$D$13),IF(MONTH(F1063)&gt;7,0)))),0),"")</f>
        <v/>
      </c>
      <c r="AA1063" s="30" t="str">
        <f>IF(Afrapportering!AA1044="","",Afrapportering!AA1044)</f>
        <v/>
      </c>
      <c r="AB1063" s="52" t="str">
        <f>IFERROR(MAX(IF(OR(V1063="",X1063=""),"",IF(AND(AND(MONTH(F1063)&gt;=8,MONTH(F1063)&lt;9),AND(MONTH(H1063)&gt;=8,MONTH(H1063)&lt;9)),(NETWORKDAYS(F1063,H1063,Lister!$D$7:$D$13)-X1063)*T1063/NETWORKDAYS(Lister!$D$20,Lister!$E$20,Lister!$D$7:$D$13),IF(AND(MONTH(F1063)=7,MONTH(H1063)=8),(NETWORKDAYS(Lister!$D$20,H1063,Lister!$D$7:$D$13)-X1063)*T1063/NETWORKDAYS(Lister!$D$20,Lister!$E$20,Lister!$D$7:$D$13),IF(AND(MONTH(F1063)=7,MONTH(H1063)=7),0)))),0),"")</f>
        <v/>
      </c>
      <c r="AC1063" s="30" t="str">
        <f>IF(Afrapportering!AC1044="","",Afrapportering!AC1044)</f>
        <v/>
      </c>
      <c r="AD1063" s="52" t="str">
        <f t="shared" si="135"/>
        <v/>
      </c>
      <c r="AE1063" s="52" t="str">
        <f t="shared" si="136"/>
        <v/>
      </c>
      <c r="AF1063" s="30" t="str">
        <f t="shared" si="137"/>
        <v/>
      </c>
      <c r="AG1063" s="30" t="str">
        <f t="shared" si="138"/>
        <v/>
      </c>
      <c r="AH1063" s="3" t="str">
        <f t="shared" si="139"/>
        <v/>
      </c>
    </row>
    <row r="1064" spans="1:34" x14ac:dyDescent="0.25">
      <c r="A1064" s="13" t="str">
        <f>+Afrapportering!A1045</f>
        <v/>
      </c>
      <c r="B1064" s="13" t="str">
        <f>+Afrapportering!B1045</f>
        <v/>
      </c>
      <c r="C1064" s="13" t="str">
        <f>+Afrapportering!C1045</f>
        <v/>
      </c>
      <c r="D1064" s="13" t="str">
        <f>+Afrapportering!D1045</f>
        <v/>
      </c>
      <c r="E1064" s="14" t="str">
        <f>+Afrapportering!E1045</f>
        <v/>
      </c>
      <c r="F1064" s="139" t="str">
        <f>IF(Afrapportering!F1045 = "", "",Afrapportering!F1045)</f>
        <v/>
      </c>
      <c r="G1064" s="14" t="str">
        <f>+Afrapportering!G1045</f>
        <v/>
      </c>
      <c r="H1064" s="139" t="str">
        <f>IF(Afrapportering!H1045 = "","",Afrapportering!H1045)</f>
        <v/>
      </c>
      <c r="I1064" s="140" t="str">
        <f>+Afrapportering!I1045</f>
        <v/>
      </c>
      <c r="J1064" s="13" t="str">
        <f>+Afrapportering!J1045</f>
        <v/>
      </c>
      <c r="K1064" s="32" t="str">
        <f t="shared" si="132"/>
        <v/>
      </c>
      <c r="L1064" s="31" t="str">
        <f>IF(Ansøgning!J1050="","",Ansøgning!J1050)</f>
        <v/>
      </c>
      <c r="M1064" s="134" t="str">
        <f>IF(Afrapportering!M1045="","",Afrapportering!M1045)</f>
        <v/>
      </c>
      <c r="N1064" s="31" t="str">
        <f>IF(Ansøgning!K1050="","",Ansøgning!K1050)</f>
        <v/>
      </c>
      <c r="O1064" s="134">
        <f>IF(Afrapportering!O1045="",,Afrapportering!O1045)</f>
        <v>0</v>
      </c>
      <c r="P1064" s="15" t="str">
        <f>IF(Ansøgning!L1050="","",Ansøgning!L1050)</f>
        <v/>
      </c>
      <c r="Q1064" s="15" t="str">
        <f t="shared" si="133"/>
        <v/>
      </c>
      <c r="R1064" s="15"/>
      <c r="S1064" s="15" t="str">
        <f>IF(Afrapportering!S1045="","",Afrapportering!S1045)</f>
        <v/>
      </c>
      <c r="T1064" s="31" t="str">
        <f t="shared" si="134"/>
        <v/>
      </c>
      <c r="U1064" s="30" t="str">
        <f>IF(Afrapportering!U1045="","",Afrapportering!U1045)</f>
        <v/>
      </c>
      <c r="V1064" s="52" t="str">
        <f>IF(Afrapportering!V1045="","",Afrapportering!V1045)</f>
        <v/>
      </c>
      <c r="W1064" s="30" t="str">
        <f>IF(Afrapportering!W1045="","",Afrapportering!W1045)</f>
        <v/>
      </c>
      <c r="X1064" s="52" t="str">
        <f>IF(Afrapportering!X1045="","",Afrapportering!X1045)</f>
        <v/>
      </c>
      <c r="Y1064" s="30" t="str">
        <f>IF(Afrapportering!Y1045="","",Afrapportering!Y1045)</f>
        <v/>
      </c>
      <c r="Z1064" s="52" t="str">
        <f>IFERROR(MAX(IF(OR(V1064="",X1064=""),"",IF(AND(AND(MONTH(F1064)&gt;=7,MONTH(F1064)&lt;8),AND(MONTH(H1064)&gt;=7,MONTH(H1064)&lt;8)),(NETWORKDAYS(F1064,H1064,Lister!$D$7:$D$13)-V1064)*T1064/NETWORKDAYS(Lister!$D$19,Lister!$E$19,Lister!$D$7:$D$13),IF(AND(AND(MONTH(F1064)&gt;=7,MONTH(F1064)&lt;8),MONTH(H1064)&gt;7),(NETWORKDAYS(F1064,Lister!$E$19,Lister!$D$7:$D$13)-V1064)*T1064/NETWORKDAYS(Lister!$D$19,Lister!$E$19,Lister!$D$7:$D$13),IF(MONTH(F1064)&gt;7,0)))),0),"")</f>
        <v/>
      </c>
      <c r="AA1064" s="30" t="str">
        <f>IF(Afrapportering!AA1045="","",Afrapportering!AA1045)</f>
        <v/>
      </c>
      <c r="AB1064" s="52" t="str">
        <f>IFERROR(MAX(IF(OR(V1064="",X1064=""),"",IF(AND(AND(MONTH(F1064)&gt;=8,MONTH(F1064)&lt;9),AND(MONTH(H1064)&gt;=8,MONTH(H1064)&lt;9)),(NETWORKDAYS(F1064,H1064,Lister!$D$7:$D$13)-X1064)*T1064/NETWORKDAYS(Lister!$D$20,Lister!$E$20,Lister!$D$7:$D$13),IF(AND(MONTH(F1064)=7,MONTH(H1064)=8),(NETWORKDAYS(Lister!$D$20,H1064,Lister!$D$7:$D$13)-X1064)*T1064/NETWORKDAYS(Lister!$D$20,Lister!$E$20,Lister!$D$7:$D$13),IF(AND(MONTH(F1064)=7,MONTH(H1064)=7),0)))),0),"")</f>
        <v/>
      </c>
      <c r="AC1064" s="30" t="str">
        <f>IF(Afrapportering!AC1045="","",Afrapportering!AC1045)</f>
        <v/>
      </c>
      <c r="AD1064" s="52" t="str">
        <f t="shared" si="135"/>
        <v/>
      </c>
      <c r="AE1064" s="52" t="str">
        <f t="shared" si="136"/>
        <v/>
      </c>
      <c r="AF1064" s="30" t="str">
        <f t="shared" si="137"/>
        <v/>
      </c>
      <c r="AG1064" s="30" t="str">
        <f t="shared" si="138"/>
        <v/>
      </c>
      <c r="AH1064" s="3" t="str">
        <f t="shared" si="139"/>
        <v/>
      </c>
    </row>
    <row r="1065" spans="1:34" x14ac:dyDescent="0.25">
      <c r="A1065" s="13" t="str">
        <f>+Afrapportering!A1046</f>
        <v/>
      </c>
      <c r="B1065" s="13" t="str">
        <f>+Afrapportering!B1046</f>
        <v/>
      </c>
      <c r="C1065" s="13" t="str">
        <f>+Afrapportering!C1046</f>
        <v/>
      </c>
      <c r="D1065" s="13" t="str">
        <f>+Afrapportering!D1046</f>
        <v/>
      </c>
      <c r="E1065" s="14" t="str">
        <f>+Afrapportering!E1046</f>
        <v/>
      </c>
      <c r="F1065" s="139" t="str">
        <f>IF(Afrapportering!F1046 = "", "",Afrapportering!F1046)</f>
        <v/>
      </c>
      <c r="G1065" s="14" t="str">
        <f>+Afrapportering!G1046</f>
        <v/>
      </c>
      <c r="H1065" s="139" t="str">
        <f>IF(Afrapportering!H1046 = "","",Afrapportering!H1046)</f>
        <v/>
      </c>
      <c r="I1065" s="140" t="str">
        <f>+Afrapportering!I1046</f>
        <v/>
      </c>
      <c r="J1065" s="13" t="str">
        <f>+Afrapportering!J1046</f>
        <v/>
      </c>
      <c r="K1065" s="32" t="str">
        <f t="shared" si="132"/>
        <v/>
      </c>
      <c r="L1065" s="31" t="str">
        <f>IF(Ansøgning!J1051="","",Ansøgning!J1051)</f>
        <v/>
      </c>
      <c r="M1065" s="134" t="str">
        <f>IF(Afrapportering!M1046="","",Afrapportering!M1046)</f>
        <v/>
      </c>
      <c r="N1065" s="31" t="str">
        <f>IF(Ansøgning!K1051="","",Ansøgning!K1051)</f>
        <v/>
      </c>
      <c r="O1065" s="134">
        <f>IF(Afrapportering!O1046="",,Afrapportering!O1046)</f>
        <v>0</v>
      </c>
      <c r="P1065" s="15" t="str">
        <f>IF(Ansøgning!L1051="","",Ansøgning!L1051)</f>
        <v/>
      </c>
      <c r="Q1065" s="15" t="str">
        <f t="shared" si="133"/>
        <v/>
      </c>
      <c r="R1065" s="15"/>
      <c r="S1065" s="15" t="str">
        <f>IF(Afrapportering!S1046="","",Afrapportering!S1046)</f>
        <v/>
      </c>
      <c r="T1065" s="31" t="str">
        <f t="shared" si="134"/>
        <v/>
      </c>
      <c r="U1065" s="30" t="str">
        <f>IF(Afrapportering!U1046="","",Afrapportering!U1046)</f>
        <v/>
      </c>
      <c r="V1065" s="52" t="str">
        <f>IF(Afrapportering!V1046="","",Afrapportering!V1046)</f>
        <v/>
      </c>
      <c r="W1065" s="30" t="str">
        <f>IF(Afrapportering!W1046="","",Afrapportering!W1046)</f>
        <v/>
      </c>
      <c r="X1065" s="52" t="str">
        <f>IF(Afrapportering!X1046="","",Afrapportering!X1046)</f>
        <v/>
      </c>
      <c r="Y1065" s="30" t="str">
        <f>IF(Afrapportering!Y1046="","",Afrapportering!Y1046)</f>
        <v/>
      </c>
      <c r="Z1065" s="52" t="str">
        <f>IFERROR(MAX(IF(OR(V1065="",X1065=""),"",IF(AND(AND(MONTH(F1065)&gt;=7,MONTH(F1065)&lt;8),AND(MONTH(H1065)&gt;=7,MONTH(H1065)&lt;8)),(NETWORKDAYS(F1065,H1065,Lister!$D$7:$D$13)-V1065)*T1065/NETWORKDAYS(Lister!$D$19,Lister!$E$19,Lister!$D$7:$D$13),IF(AND(AND(MONTH(F1065)&gt;=7,MONTH(F1065)&lt;8),MONTH(H1065)&gt;7),(NETWORKDAYS(F1065,Lister!$E$19,Lister!$D$7:$D$13)-V1065)*T1065/NETWORKDAYS(Lister!$D$19,Lister!$E$19,Lister!$D$7:$D$13),IF(MONTH(F1065)&gt;7,0)))),0),"")</f>
        <v/>
      </c>
      <c r="AA1065" s="30" t="str">
        <f>IF(Afrapportering!AA1046="","",Afrapportering!AA1046)</f>
        <v/>
      </c>
      <c r="AB1065" s="52" t="str">
        <f>IFERROR(MAX(IF(OR(V1065="",X1065=""),"",IF(AND(AND(MONTH(F1065)&gt;=8,MONTH(F1065)&lt;9),AND(MONTH(H1065)&gt;=8,MONTH(H1065)&lt;9)),(NETWORKDAYS(F1065,H1065,Lister!$D$7:$D$13)-X1065)*T1065/NETWORKDAYS(Lister!$D$20,Lister!$E$20,Lister!$D$7:$D$13),IF(AND(MONTH(F1065)=7,MONTH(H1065)=8),(NETWORKDAYS(Lister!$D$20,H1065,Lister!$D$7:$D$13)-X1065)*T1065/NETWORKDAYS(Lister!$D$20,Lister!$E$20,Lister!$D$7:$D$13),IF(AND(MONTH(F1065)=7,MONTH(H1065)=7),0)))),0),"")</f>
        <v/>
      </c>
      <c r="AC1065" s="30" t="str">
        <f>IF(Afrapportering!AC1046="","",Afrapportering!AC1046)</f>
        <v/>
      </c>
      <c r="AD1065" s="52" t="str">
        <f t="shared" si="135"/>
        <v/>
      </c>
      <c r="AE1065" s="52" t="str">
        <f t="shared" si="136"/>
        <v/>
      </c>
      <c r="AF1065" s="30" t="str">
        <f t="shared" si="137"/>
        <v/>
      </c>
      <c r="AG1065" s="30" t="str">
        <f t="shared" si="138"/>
        <v/>
      </c>
      <c r="AH1065" s="3" t="str">
        <f t="shared" si="139"/>
        <v/>
      </c>
    </row>
    <row r="1066" spans="1:34" x14ac:dyDescent="0.25">
      <c r="A1066" s="13" t="str">
        <f>+Afrapportering!A1047</f>
        <v/>
      </c>
      <c r="B1066" s="13" t="str">
        <f>+Afrapportering!B1047</f>
        <v/>
      </c>
      <c r="C1066" s="13" t="str">
        <f>+Afrapportering!C1047</f>
        <v/>
      </c>
      <c r="D1066" s="13" t="str">
        <f>+Afrapportering!D1047</f>
        <v/>
      </c>
      <c r="E1066" s="14" t="str">
        <f>+Afrapportering!E1047</f>
        <v/>
      </c>
      <c r="F1066" s="139" t="str">
        <f>IF(Afrapportering!F1047 = "", "",Afrapportering!F1047)</f>
        <v/>
      </c>
      <c r="G1066" s="14" t="str">
        <f>+Afrapportering!G1047</f>
        <v/>
      </c>
      <c r="H1066" s="139" t="str">
        <f>IF(Afrapportering!H1047 = "","",Afrapportering!H1047)</f>
        <v/>
      </c>
      <c r="I1066" s="140" t="str">
        <f>+Afrapportering!I1047</f>
        <v/>
      </c>
      <c r="J1066" s="13" t="str">
        <f>+Afrapportering!J1047</f>
        <v/>
      </c>
      <c r="K1066" s="32" t="str">
        <f t="shared" si="132"/>
        <v/>
      </c>
      <c r="L1066" s="31" t="str">
        <f>IF(Ansøgning!J1052="","",Ansøgning!J1052)</f>
        <v/>
      </c>
      <c r="M1066" s="134" t="str">
        <f>IF(Afrapportering!M1047="","",Afrapportering!M1047)</f>
        <v/>
      </c>
      <c r="N1066" s="31" t="str">
        <f>IF(Ansøgning!K1052="","",Ansøgning!K1052)</f>
        <v/>
      </c>
      <c r="O1066" s="134">
        <f>IF(Afrapportering!O1047="",,Afrapportering!O1047)</f>
        <v>0</v>
      </c>
      <c r="P1066" s="15" t="str">
        <f>IF(Ansøgning!L1052="","",Ansøgning!L1052)</f>
        <v/>
      </c>
      <c r="Q1066" s="15" t="str">
        <f t="shared" si="133"/>
        <v/>
      </c>
      <c r="R1066" s="15"/>
      <c r="S1066" s="15" t="str">
        <f>IF(Afrapportering!S1047="","",Afrapportering!S1047)</f>
        <v/>
      </c>
      <c r="T1066" s="31" t="str">
        <f t="shared" si="134"/>
        <v/>
      </c>
      <c r="U1066" s="30" t="str">
        <f>IF(Afrapportering!U1047="","",Afrapportering!U1047)</f>
        <v/>
      </c>
      <c r="V1066" s="52" t="str">
        <f>IF(Afrapportering!V1047="","",Afrapportering!V1047)</f>
        <v/>
      </c>
      <c r="W1066" s="30" t="str">
        <f>IF(Afrapportering!W1047="","",Afrapportering!W1047)</f>
        <v/>
      </c>
      <c r="X1066" s="52" t="str">
        <f>IF(Afrapportering!X1047="","",Afrapportering!X1047)</f>
        <v/>
      </c>
      <c r="Y1066" s="30" t="str">
        <f>IF(Afrapportering!Y1047="","",Afrapportering!Y1047)</f>
        <v/>
      </c>
      <c r="Z1066" s="52" t="str">
        <f>IFERROR(MAX(IF(OR(V1066="",X1066=""),"",IF(AND(AND(MONTH(F1066)&gt;=7,MONTH(F1066)&lt;8),AND(MONTH(H1066)&gt;=7,MONTH(H1066)&lt;8)),(NETWORKDAYS(F1066,H1066,Lister!$D$7:$D$13)-V1066)*T1066/NETWORKDAYS(Lister!$D$19,Lister!$E$19,Lister!$D$7:$D$13),IF(AND(AND(MONTH(F1066)&gt;=7,MONTH(F1066)&lt;8),MONTH(H1066)&gt;7),(NETWORKDAYS(F1066,Lister!$E$19,Lister!$D$7:$D$13)-V1066)*T1066/NETWORKDAYS(Lister!$D$19,Lister!$E$19,Lister!$D$7:$D$13),IF(MONTH(F1066)&gt;7,0)))),0),"")</f>
        <v/>
      </c>
      <c r="AA1066" s="30" t="str">
        <f>IF(Afrapportering!AA1047="","",Afrapportering!AA1047)</f>
        <v/>
      </c>
      <c r="AB1066" s="52" t="str">
        <f>IFERROR(MAX(IF(OR(V1066="",X1066=""),"",IF(AND(AND(MONTH(F1066)&gt;=8,MONTH(F1066)&lt;9),AND(MONTH(H1066)&gt;=8,MONTH(H1066)&lt;9)),(NETWORKDAYS(F1066,H1066,Lister!$D$7:$D$13)-X1066)*T1066/NETWORKDAYS(Lister!$D$20,Lister!$E$20,Lister!$D$7:$D$13),IF(AND(MONTH(F1066)=7,MONTH(H1066)=8),(NETWORKDAYS(Lister!$D$20,H1066,Lister!$D$7:$D$13)-X1066)*T1066/NETWORKDAYS(Lister!$D$20,Lister!$E$20,Lister!$D$7:$D$13),IF(AND(MONTH(F1066)=7,MONTH(H1066)=7),0)))),0),"")</f>
        <v/>
      </c>
      <c r="AC1066" s="30" t="str">
        <f>IF(Afrapportering!AC1047="","",Afrapportering!AC1047)</f>
        <v/>
      </c>
      <c r="AD1066" s="52" t="str">
        <f t="shared" si="135"/>
        <v/>
      </c>
      <c r="AE1066" s="52" t="str">
        <f t="shared" si="136"/>
        <v/>
      </c>
      <c r="AF1066" s="30" t="str">
        <f t="shared" si="137"/>
        <v/>
      </c>
      <c r="AG1066" s="30" t="str">
        <f t="shared" si="138"/>
        <v/>
      </c>
      <c r="AH1066" s="3" t="str">
        <f t="shared" si="139"/>
        <v/>
      </c>
    </row>
    <row r="1067" spans="1:34" x14ac:dyDescent="0.25">
      <c r="A1067" s="13" t="str">
        <f>+Afrapportering!A1048</f>
        <v/>
      </c>
      <c r="B1067" s="13" t="str">
        <f>+Afrapportering!B1048</f>
        <v/>
      </c>
      <c r="C1067" s="13" t="str">
        <f>+Afrapportering!C1048</f>
        <v/>
      </c>
      <c r="D1067" s="13" t="str">
        <f>+Afrapportering!D1048</f>
        <v/>
      </c>
      <c r="E1067" s="14" t="str">
        <f>+Afrapportering!E1048</f>
        <v/>
      </c>
      <c r="F1067" s="139" t="str">
        <f>IF(Afrapportering!F1048 = "", "",Afrapportering!F1048)</f>
        <v/>
      </c>
      <c r="G1067" s="14" t="str">
        <f>+Afrapportering!G1048</f>
        <v/>
      </c>
      <c r="H1067" s="139" t="str">
        <f>IF(Afrapportering!H1048 = "","",Afrapportering!H1048)</f>
        <v/>
      </c>
      <c r="I1067" s="140" t="str">
        <f>+Afrapportering!I1048</f>
        <v/>
      </c>
      <c r="J1067" s="13" t="str">
        <f>+Afrapportering!J1048</f>
        <v/>
      </c>
      <c r="K1067" s="32" t="str">
        <f t="shared" si="132"/>
        <v/>
      </c>
      <c r="L1067" s="31" t="str">
        <f>IF(Ansøgning!J1053="","",Ansøgning!J1053)</f>
        <v/>
      </c>
      <c r="M1067" s="134" t="str">
        <f>IF(Afrapportering!M1048="","",Afrapportering!M1048)</f>
        <v/>
      </c>
      <c r="N1067" s="31" t="str">
        <f>IF(Ansøgning!K1053="","",Ansøgning!K1053)</f>
        <v/>
      </c>
      <c r="O1067" s="134">
        <f>IF(Afrapportering!O1048="",,Afrapportering!O1048)</f>
        <v>0</v>
      </c>
      <c r="P1067" s="15" t="str">
        <f>IF(Ansøgning!L1053="","",Ansøgning!L1053)</f>
        <v/>
      </c>
      <c r="Q1067" s="15" t="str">
        <f t="shared" si="133"/>
        <v/>
      </c>
      <c r="R1067" s="15"/>
      <c r="S1067" s="15" t="str">
        <f>IF(Afrapportering!S1048="","",Afrapportering!S1048)</f>
        <v/>
      </c>
      <c r="T1067" s="31" t="str">
        <f t="shared" si="134"/>
        <v/>
      </c>
      <c r="U1067" s="30" t="str">
        <f>IF(Afrapportering!U1048="","",Afrapportering!U1048)</f>
        <v/>
      </c>
      <c r="V1067" s="52" t="str">
        <f>IF(Afrapportering!V1048="","",Afrapportering!V1048)</f>
        <v/>
      </c>
      <c r="W1067" s="30" t="str">
        <f>IF(Afrapportering!W1048="","",Afrapportering!W1048)</f>
        <v/>
      </c>
      <c r="X1067" s="52" t="str">
        <f>IF(Afrapportering!X1048="","",Afrapportering!X1048)</f>
        <v/>
      </c>
      <c r="Y1067" s="30" t="str">
        <f>IF(Afrapportering!Y1048="","",Afrapportering!Y1048)</f>
        <v/>
      </c>
      <c r="Z1067" s="52" t="str">
        <f>IFERROR(MAX(IF(OR(V1067="",X1067=""),"",IF(AND(AND(MONTH(F1067)&gt;=7,MONTH(F1067)&lt;8),AND(MONTH(H1067)&gt;=7,MONTH(H1067)&lt;8)),(NETWORKDAYS(F1067,H1067,Lister!$D$7:$D$13)-V1067)*T1067/NETWORKDAYS(Lister!$D$19,Lister!$E$19,Lister!$D$7:$D$13),IF(AND(AND(MONTH(F1067)&gt;=7,MONTH(F1067)&lt;8),MONTH(H1067)&gt;7),(NETWORKDAYS(F1067,Lister!$E$19,Lister!$D$7:$D$13)-V1067)*T1067/NETWORKDAYS(Lister!$D$19,Lister!$E$19,Lister!$D$7:$D$13),IF(MONTH(F1067)&gt;7,0)))),0),"")</f>
        <v/>
      </c>
      <c r="AA1067" s="30" t="str">
        <f>IF(Afrapportering!AA1048="","",Afrapportering!AA1048)</f>
        <v/>
      </c>
      <c r="AB1067" s="52" t="str">
        <f>IFERROR(MAX(IF(OR(V1067="",X1067=""),"",IF(AND(AND(MONTH(F1067)&gt;=8,MONTH(F1067)&lt;9),AND(MONTH(H1067)&gt;=8,MONTH(H1067)&lt;9)),(NETWORKDAYS(F1067,H1067,Lister!$D$7:$D$13)-X1067)*T1067/NETWORKDAYS(Lister!$D$20,Lister!$E$20,Lister!$D$7:$D$13),IF(AND(MONTH(F1067)=7,MONTH(H1067)=8),(NETWORKDAYS(Lister!$D$20,H1067,Lister!$D$7:$D$13)-X1067)*T1067/NETWORKDAYS(Lister!$D$20,Lister!$E$20,Lister!$D$7:$D$13),IF(AND(MONTH(F1067)=7,MONTH(H1067)=7),0)))),0),"")</f>
        <v/>
      </c>
      <c r="AC1067" s="30" t="str">
        <f>IF(Afrapportering!AC1048="","",Afrapportering!AC1048)</f>
        <v/>
      </c>
      <c r="AD1067" s="52" t="str">
        <f t="shared" si="135"/>
        <v/>
      </c>
      <c r="AE1067" s="52" t="str">
        <f t="shared" si="136"/>
        <v/>
      </c>
      <c r="AF1067" s="30" t="str">
        <f t="shared" si="137"/>
        <v/>
      </c>
      <c r="AG1067" s="30" t="str">
        <f t="shared" si="138"/>
        <v/>
      </c>
      <c r="AH1067" s="3" t="str">
        <f t="shared" si="139"/>
        <v/>
      </c>
    </row>
    <row r="1068" spans="1:34" x14ac:dyDescent="0.25">
      <c r="A1068" s="13" t="str">
        <f>+Afrapportering!A1049</f>
        <v/>
      </c>
      <c r="B1068" s="13" t="str">
        <f>+Afrapportering!B1049</f>
        <v/>
      </c>
      <c r="C1068" s="13" t="str">
        <f>+Afrapportering!C1049</f>
        <v/>
      </c>
      <c r="D1068" s="13" t="str">
        <f>+Afrapportering!D1049</f>
        <v/>
      </c>
      <c r="E1068" s="14" t="str">
        <f>+Afrapportering!E1049</f>
        <v/>
      </c>
      <c r="F1068" s="139" t="str">
        <f>IF(Afrapportering!F1049 = "", "",Afrapportering!F1049)</f>
        <v/>
      </c>
      <c r="G1068" s="14" t="str">
        <f>+Afrapportering!G1049</f>
        <v/>
      </c>
      <c r="H1068" s="139" t="str">
        <f>IF(Afrapportering!H1049 = "","",Afrapportering!H1049)</f>
        <v/>
      </c>
      <c r="I1068" s="140" t="str">
        <f>+Afrapportering!I1049</f>
        <v/>
      </c>
      <c r="J1068" s="13" t="str">
        <f>+Afrapportering!J1049</f>
        <v/>
      </c>
      <c r="K1068" s="32" t="str">
        <f t="shared" si="132"/>
        <v/>
      </c>
      <c r="L1068" s="31" t="str">
        <f>IF(Ansøgning!J1054="","",Ansøgning!J1054)</f>
        <v/>
      </c>
      <c r="M1068" s="134" t="str">
        <f>IF(Afrapportering!M1049="","",Afrapportering!M1049)</f>
        <v/>
      </c>
      <c r="N1068" s="31" t="str">
        <f>IF(Ansøgning!K1054="","",Ansøgning!K1054)</f>
        <v/>
      </c>
      <c r="O1068" s="134">
        <f>IF(Afrapportering!O1049="",,Afrapportering!O1049)</f>
        <v>0</v>
      </c>
      <c r="P1068" s="15" t="str">
        <f>IF(Ansøgning!L1054="","",Ansøgning!L1054)</f>
        <v/>
      </c>
      <c r="Q1068" s="15" t="str">
        <f t="shared" si="133"/>
        <v/>
      </c>
      <c r="R1068" s="15"/>
      <c r="S1068" s="15" t="str">
        <f>IF(Afrapportering!S1049="","",Afrapportering!S1049)</f>
        <v/>
      </c>
      <c r="T1068" s="31" t="str">
        <f t="shared" si="134"/>
        <v/>
      </c>
      <c r="U1068" s="30" t="str">
        <f>IF(Afrapportering!U1049="","",Afrapportering!U1049)</f>
        <v/>
      </c>
      <c r="V1068" s="52" t="str">
        <f>IF(Afrapportering!V1049="","",Afrapportering!V1049)</f>
        <v/>
      </c>
      <c r="W1068" s="30" t="str">
        <f>IF(Afrapportering!W1049="","",Afrapportering!W1049)</f>
        <v/>
      </c>
      <c r="X1068" s="52" t="str">
        <f>IF(Afrapportering!X1049="","",Afrapportering!X1049)</f>
        <v/>
      </c>
      <c r="Y1068" s="30" t="str">
        <f>IF(Afrapportering!Y1049="","",Afrapportering!Y1049)</f>
        <v/>
      </c>
      <c r="Z1068" s="52" t="str">
        <f>IFERROR(MAX(IF(OR(V1068="",X1068=""),"",IF(AND(AND(MONTH(F1068)&gt;=7,MONTH(F1068)&lt;8),AND(MONTH(H1068)&gt;=7,MONTH(H1068)&lt;8)),(NETWORKDAYS(F1068,H1068,Lister!$D$7:$D$13)-V1068)*T1068/NETWORKDAYS(Lister!$D$19,Lister!$E$19,Lister!$D$7:$D$13),IF(AND(AND(MONTH(F1068)&gt;=7,MONTH(F1068)&lt;8),MONTH(H1068)&gt;7),(NETWORKDAYS(F1068,Lister!$E$19,Lister!$D$7:$D$13)-V1068)*T1068/NETWORKDAYS(Lister!$D$19,Lister!$E$19,Lister!$D$7:$D$13),IF(MONTH(F1068)&gt;7,0)))),0),"")</f>
        <v/>
      </c>
      <c r="AA1068" s="30" t="str">
        <f>IF(Afrapportering!AA1049="","",Afrapportering!AA1049)</f>
        <v/>
      </c>
      <c r="AB1068" s="52" t="str">
        <f>IFERROR(MAX(IF(OR(V1068="",X1068=""),"",IF(AND(AND(MONTH(F1068)&gt;=8,MONTH(F1068)&lt;9),AND(MONTH(H1068)&gt;=8,MONTH(H1068)&lt;9)),(NETWORKDAYS(F1068,H1068,Lister!$D$7:$D$13)-X1068)*T1068/NETWORKDAYS(Lister!$D$20,Lister!$E$20,Lister!$D$7:$D$13),IF(AND(MONTH(F1068)=7,MONTH(H1068)=8),(NETWORKDAYS(Lister!$D$20,H1068,Lister!$D$7:$D$13)-X1068)*T1068/NETWORKDAYS(Lister!$D$20,Lister!$E$20,Lister!$D$7:$D$13),IF(AND(MONTH(F1068)=7,MONTH(H1068)=7),0)))),0),"")</f>
        <v/>
      </c>
      <c r="AC1068" s="30" t="str">
        <f>IF(Afrapportering!AC1049="","",Afrapportering!AC1049)</f>
        <v/>
      </c>
      <c r="AD1068" s="52" t="str">
        <f t="shared" si="135"/>
        <v/>
      </c>
      <c r="AE1068" s="52" t="str">
        <f t="shared" si="136"/>
        <v/>
      </c>
      <c r="AF1068" s="30" t="str">
        <f t="shared" si="137"/>
        <v/>
      </c>
      <c r="AG1068" s="30" t="str">
        <f t="shared" si="138"/>
        <v/>
      </c>
      <c r="AH1068" s="3" t="str">
        <f t="shared" si="139"/>
        <v/>
      </c>
    </row>
    <row r="1069" spans="1:34" x14ac:dyDescent="0.25">
      <c r="A1069" s="13" t="str">
        <f>+Afrapportering!A1050</f>
        <v/>
      </c>
      <c r="B1069" s="13" t="str">
        <f>+Afrapportering!B1050</f>
        <v/>
      </c>
      <c r="C1069" s="13" t="str">
        <f>+Afrapportering!C1050</f>
        <v/>
      </c>
      <c r="D1069" s="13" t="str">
        <f>+Afrapportering!D1050</f>
        <v/>
      </c>
      <c r="E1069" s="14" t="str">
        <f>+Afrapportering!E1050</f>
        <v/>
      </c>
      <c r="F1069" s="139" t="str">
        <f>IF(Afrapportering!F1050 = "", "",Afrapportering!F1050)</f>
        <v/>
      </c>
      <c r="G1069" s="14" t="str">
        <f>+Afrapportering!G1050</f>
        <v/>
      </c>
      <c r="H1069" s="139" t="str">
        <f>IF(Afrapportering!H1050 = "","",Afrapportering!H1050)</f>
        <v/>
      </c>
      <c r="I1069" s="140" t="str">
        <f>+Afrapportering!I1050</f>
        <v/>
      </c>
      <c r="J1069" s="13" t="str">
        <f>+Afrapportering!J1050</f>
        <v/>
      </c>
      <c r="K1069" s="32" t="str">
        <f t="shared" si="132"/>
        <v/>
      </c>
      <c r="L1069" s="31" t="str">
        <f>IF(Ansøgning!J1055="","",Ansøgning!J1055)</f>
        <v/>
      </c>
      <c r="M1069" s="134" t="str">
        <f>IF(Afrapportering!M1050="","",Afrapportering!M1050)</f>
        <v/>
      </c>
      <c r="N1069" s="31" t="str">
        <f>IF(Ansøgning!K1055="","",Ansøgning!K1055)</f>
        <v/>
      </c>
      <c r="O1069" s="134">
        <f>IF(Afrapportering!O1050="",,Afrapportering!O1050)</f>
        <v>0</v>
      </c>
      <c r="P1069" s="15" t="str">
        <f>IF(Ansøgning!L1055="","",Ansøgning!L1055)</f>
        <v/>
      </c>
      <c r="Q1069" s="15" t="str">
        <f t="shared" si="133"/>
        <v/>
      </c>
      <c r="R1069" s="15"/>
      <c r="S1069" s="15" t="str">
        <f>IF(Afrapportering!S1050="","",Afrapportering!S1050)</f>
        <v/>
      </c>
      <c r="T1069" s="31" t="str">
        <f t="shared" si="134"/>
        <v/>
      </c>
      <c r="U1069" s="30" t="str">
        <f>IF(Afrapportering!U1050="","",Afrapportering!U1050)</f>
        <v/>
      </c>
      <c r="V1069" s="52" t="str">
        <f>IF(Afrapportering!V1050="","",Afrapportering!V1050)</f>
        <v/>
      </c>
      <c r="W1069" s="30" t="str">
        <f>IF(Afrapportering!W1050="","",Afrapportering!W1050)</f>
        <v/>
      </c>
      <c r="X1069" s="52" t="str">
        <f>IF(Afrapportering!X1050="","",Afrapportering!X1050)</f>
        <v/>
      </c>
      <c r="Y1069" s="30" t="str">
        <f>IF(Afrapportering!Y1050="","",Afrapportering!Y1050)</f>
        <v/>
      </c>
      <c r="Z1069" s="52" t="str">
        <f>IFERROR(MAX(IF(OR(V1069="",X1069=""),"",IF(AND(AND(MONTH(F1069)&gt;=7,MONTH(F1069)&lt;8),AND(MONTH(H1069)&gt;=7,MONTH(H1069)&lt;8)),(NETWORKDAYS(F1069,H1069,Lister!$D$7:$D$13)-V1069)*T1069/NETWORKDAYS(Lister!$D$19,Lister!$E$19,Lister!$D$7:$D$13),IF(AND(AND(MONTH(F1069)&gt;=7,MONTH(F1069)&lt;8),MONTH(H1069)&gt;7),(NETWORKDAYS(F1069,Lister!$E$19,Lister!$D$7:$D$13)-V1069)*T1069/NETWORKDAYS(Lister!$D$19,Lister!$E$19,Lister!$D$7:$D$13),IF(MONTH(F1069)&gt;7,0)))),0),"")</f>
        <v/>
      </c>
      <c r="AA1069" s="30" t="str">
        <f>IF(Afrapportering!AA1050="","",Afrapportering!AA1050)</f>
        <v/>
      </c>
      <c r="AB1069" s="52" t="str">
        <f>IFERROR(MAX(IF(OR(V1069="",X1069=""),"",IF(AND(AND(MONTH(F1069)&gt;=8,MONTH(F1069)&lt;9),AND(MONTH(H1069)&gt;=8,MONTH(H1069)&lt;9)),(NETWORKDAYS(F1069,H1069,Lister!$D$7:$D$13)-X1069)*T1069/NETWORKDAYS(Lister!$D$20,Lister!$E$20,Lister!$D$7:$D$13),IF(AND(MONTH(F1069)=7,MONTH(H1069)=8),(NETWORKDAYS(Lister!$D$20,H1069,Lister!$D$7:$D$13)-X1069)*T1069/NETWORKDAYS(Lister!$D$20,Lister!$E$20,Lister!$D$7:$D$13),IF(AND(MONTH(F1069)=7,MONTH(H1069)=7),0)))),0),"")</f>
        <v/>
      </c>
      <c r="AC1069" s="30" t="str">
        <f>IF(Afrapportering!AC1050="","",Afrapportering!AC1050)</f>
        <v/>
      </c>
      <c r="AD1069" s="52" t="str">
        <f t="shared" si="135"/>
        <v/>
      </c>
      <c r="AE1069" s="52" t="str">
        <f t="shared" si="136"/>
        <v/>
      </c>
      <c r="AF1069" s="30" t="str">
        <f t="shared" si="137"/>
        <v/>
      </c>
      <c r="AG1069" s="30" t="str">
        <f t="shared" si="138"/>
        <v/>
      </c>
      <c r="AH1069" s="3" t="str">
        <f t="shared" si="139"/>
        <v/>
      </c>
    </row>
    <row r="1070" spans="1:34" x14ac:dyDescent="0.25">
      <c r="A1070" s="13" t="str">
        <f>+Afrapportering!A1051</f>
        <v/>
      </c>
      <c r="B1070" s="13" t="str">
        <f>+Afrapportering!B1051</f>
        <v/>
      </c>
      <c r="C1070" s="13" t="str">
        <f>+Afrapportering!C1051</f>
        <v/>
      </c>
      <c r="D1070" s="13" t="str">
        <f>+Afrapportering!D1051</f>
        <v/>
      </c>
      <c r="E1070" s="14" t="str">
        <f>+Afrapportering!E1051</f>
        <v/>
      </c>
      <c r="F1070" s="139" t="str">
        <f>IF(Afrapportering!F1051 = "", "",Afrapportering!F1051)</f>
        <v/>
      </c>
      <c r="G1070" s="14" t="str">
        <f>+Afrapportering!G1051</f>
        <v/>
      </c>
      <c r="H1070" s="139" t="str">
        <f>IF(Afrapportering!H1051 = "","",Afrapportering!H1051)</f>
        <v/>
      </c>
      <c r="I1070" s="140" t="str">
        <f>+Afrapportering!I1051</f>
        <v/>
      </c>
      <c r="J1070" s="13" t="str">
        <f>+Afrapportering!J1051</f>
        <v/>
      </c>
      <c r="K1070" s="32" t="str">
        <f t="shared" si="132"/>
        <v/>
      </c>
      <c r="L1070" s="31" t="str">
        <f>IF(Ansøgning!J1056="","",Ansøgning!J1056)</f>
        <v/>
      </c>
      <c r="M1070" s="134" t="str">
        <f>IF(Afrapportering!M1051="","",Afrapportering!M1051)</f>
        <v/>
      </c>
      <c r="N1070" s="31" t="str">
        <f>IF(Ansøgning!K1056="","",Ansøgning!K1056)</f>
        <v/>
      </c>
      <c r="O1070" s="134">
        <f>IF(Afrapportering!O1051="",,Afrapportering!O1051)</f>
        <v>0</v>
      </c>
      <c r="P1070" s="15" t="str">
        <f>IF(Ansøgning!L1056="","",Ansøgning!L1056)</f>
        <v/>
      </c>
      <c r="Q1070" s="15" t="str">
        <f t="shared" si="133"/>
        <v/>
      </c>
      <c r="R1070" s="15"/>
      <c r="S1070" s="15" t="str">
        <f>IF(Afrapportering!S1051="","",Afrapportering!S1051)</f>
        <v/>
      </c>
      <c r="T1070" s="31" t="str">
        <f t="shared" si="134"/>
        <v/>
      </c>
      <c r="U1070" s="30" t="str">
        <f>IF(Afrapportering!U1051="","",Afrapportering!U1051)</f>
        <v/>
      </c>
      <c r="V1070" s="52" t="str">
        <f>IF(Afrapportering!V1051="","",Afrapportering!V1051)</f>
        <v/>
      </c>
      <c r="W1070" s="30" t="str">
        <f>IF(Afrapportering!W1051="","",Afrapportering!W1051)</f>
        <v/>
      </c>
      <c r="X1070" s="52" t="str">
        <f>IF(Afrapportering!X1051="","",Afrapportering!X1051)</f>
        <v/>
      </c>
      <c r="Y1070" s="30" t="str">
        <f>IF(Afrapportering!Y1051="","",Afrapportering!Y1051)</f>
        <v/>
      </c>
      <c r="Z1070" s="52" t="str">
        <f>IFERROR(MAX(IF(OR(V1070="",X1070=""),"",IF(AND(AND(MONTH(F1070)&gt;=7,MONTH(F1070)&lt;8),AND(MONTH(H1070)&gt;=7,MONTH(H1070)&lt;8)),(NETWORKDAYS(F1070,H1070,Lister!$D$7:$D$13)-V1070)*T1070/NETWORKDAYS(Lister!$D$19,Lister!$E$19,Lister!$D$7:$D$13),IF(AND(AND(MONTH(F1070)&gt;=7,MONTH(F1070)&lt;8),MONTH(H1070)&gt;7),(NETWORKDAYS(F1070,Lister!$E$19,Lister!$D$7:$D$13)-V1070)*T1070/NETWORKDAYS(Lister!$D$19,Lister!$E$19,Lister!$D$7:$D$13),IF(MONTH(F1070)&gt;7,0)))),0),"")</f>
        <v/>
      </c>
      <c r="AA1070" s="30" t="str">
        <f>IF(Afrapportering!AA1051="","",Afrapportering!AA1051)</f>
        <v/>
      </c>
      <c r="AB1070" s="52" t="str">
        <f>IFERROR(MAX(IF(OR(V1070="",X1070=""),"",IF(AND(AND(MONTH(F1070)&gt;=8,MONTH(F1070)&lt;9),AND(MONTH(H1070)&gt;=8,MONTH(H1070)&lt;9)),(NETWORKDAYS(F1070,H1070,Lister!$D$7:$D$13)-X1070)*T1070/NETWORKDAYS(Lister!$D$20,Lister!$E$20,Lister!$D$7:$D$13),IF(AND(MONTH(F1070)=7,MONTH(H1070)=8),(NETWORKDAYS(Lister!$D$20,H1070,Lister!$D$7:$D$13)-X1070)*T1070/NETWORKDAYS(Lister!$D$20,Lister!$E$20,Lister!$D$7:$D$13),IF(AND(MONTH(F1070)=7,MONTH(H1070)=7),0)))),0),"")</f>
        <v/>
      </c>
      <c r="AC1070" s="30" t="str">
        <f>IF(Afrapportering!AC1051="","",Afrapportering!AC1051)</f>
        <v/>
      </c>
      <c r="AD1070" s="52" t="str">
        <f t="shared" si="135"/>
        <v/>
      </c>
      <c r="AE1070" s="52" t="str">
        <f t="shared" si="136"/>
        <v/>
      </c>
      <c r="AF1070" s="30" t="str">
        <f t="shared" si="137"/>
        <v/>
      </c>
      <c r="AG1070" s="30" t="str">
        <f t="shared" si="138"/>
        <v/>
      </c>
      <c r="AH1070" s="3" t="str">
        <f t="shared" si="139"/>
        <v/>
      </c>
    </row>
    <row r="1071" spans="1:34" x14ac:dyDescent="0.25">
      <c r="A1071" s="13" t="str">
        <f>+Afrapportering!A1052</f>
        <v/>
      </c>
      <c r="B1071" s="13" t="str">
        <f>+Afrapportering!B1052</f>
        <v/>
      </c>
      <c r="C1071" s="13" t="str">
        <f>+Afrapportering!C1052</f>
        <v/>
      </c>
      <c r="D1071" s="13" t="str">
        <f>+Afrapportering!D1052</f>
        <v/>
      </c>
      <c r="E1071" s="14" t="str">
        <f>+Afrapportering!E1052</f>
        <v/>
      </c>
      <c r="F1071" s="139" t="str">
        <f>IF(Afrapportering!F1052 = "", "",Afrapportering!F1052)</f>
        <v/>
      </c>
      <c r="G1071" s="14" t="str">
        <f>+Afrapportering!G1052</f>
        <v/>
      </c>
      <c r="H1071" s="139" t="str">
        <f>IF(Afrapportering!H1052 = "","",Afrapportering!H1052)</f>
        <v/>
      </c>
      <c r="I1071" s="140" t="str">
        <f>+Afrapportering!I1052</f>
        <v/>
      </c>
      <c r="J1071" s="13" t="str">
        <f>+Afrapportering!J1052</f>
        <v/>
      </c>
      <c r="K1071" s="32" t="str">
        <f t="shared" si="132"/>
        <v/>
      </c>
      <c r="L1071" s="31" t="str">
        <f>IF(Ansøgning!J1057="","",Ansøgning!J1057)</f>
        <v/>
      </c>
      <c r="M1071" s="134" t="str">
        <f>IF(Afrapportering!M1052="","",Afrapportering!M1052)</f>
        <v/>
      </c>
      <c r="N1071" s="31" t="str">
        <f>IF(Ansøgning!K1057="","",Ansøgning!K1057)</f>
        <v/>
      </c>
      <c r="O1071" s="134">
        <f>IF(Afrapportering!O1052="",,Afrapportering!O1052)</f>
        <v>0</v>
      </c>
      <c r="P1071" s="15" t="str">
        <f>IF(Ansøgning!L1057="","",Ansøgning!L1057)</f>
        <v/>
      </c>
      <c r="Q1071" s="15" t="str">
        <f t="shared" si="133"/>
        <v/>
      </c>
      <c r="R1071" s="15"/>
      <c r="S1071" s="15" t="str">
        <f>IF(Afrapportering!S1052="","",Afrapportering!S1052)</f>
        <v/>
      </c>
      <c r="T1071" s="31" t="str">
        <f t="shared" si="134"/>
        <v/>
      </c>
      <c r="U1071" s="30" t="str">
        <f>IF(Afrapportering!U1052="","",Afrapportering!U1052)</f>
        <v/>
      </c>
      <c r="V1071" s="52" t="str">
        <f>IF(Afrapportering!V1052="","",Afrapportering!V1052)</f>
        <v/>
      </c>
      <c r="W1071" s="30" t="str">
        <f>IF(Afrapportering!W1052="","",Afrapportering!W1052)</f>
        <v/>
      </c>
      <c r="X1071" s="52" t="str">
        <f>IF(Afrapportering!X1052="","",Afrapportering!X1052)</f>
        <v/>
      </c>
      <c r="Y1071" s="30" t="str">
        <f>IF(Afrapportering!Y1052="","",Afrapportering!Y1052)</f>
        <v/>
      </c>
      <c r="Z1071" s="52" t="str">
        <f>IFERROR(MAX(IF(OR(V1071="",X1071=""),"",IF(AND(AND(MONTH(F1071)&gt;=7,MONTH(F1071)&lt;8),AND(MONTH(H1071)&gt;=7,MONTH(H1071)&lt;8)),(NETWORKDAYS(F1071,H1071,Lister!$D$7:$D$13)-V1071)*T1071/NETWORKDAYS(Lister!$D$19,Lister!$E$19,Lister!$D$7:$D$13),IF(AND(AND(MONTH(F1071)&gt;=7,MONTH(F1071)&lt;8),MONTH(H1071)&gt;7),(NETWORKDAYS(F1071,Lister!$E$19,Lister!$D$7:$D$13)-V1071)*T1071/NETWORKDAYS(Lister!$D$19,Lister!$E$19,Lister!$D$7:$D$13),IF(MONTH(F1071)&gt;7,0)))),0),"")</f>
        <v/>
      </c>
      <c r="AA1071" s="30" t="str">
        <f>IF(Afrapportering!AA1052="","",Afrapportering!AA1052)</f>
        <v/>
      </c>
      <c r="AB1071" s="52" t="str">
        <f>IFERROR(MAX(IF(OR(V1071="",X1071=""),"",IF(AND(AND(MONTH(F1071)&gt;=8,MONTH(F1071)&lt;9),AND(MONTH(H1071)&gt;=8,MONTH(H1071)&lt;9)),(NETWORKDAYS(F1071,H1071,Lister!$D$7:$D$13)-X1071)*T1071/NETWORKDAYS(Lister!$D$20,Lister!$E$20,Lister!$D$7:$D$13),IF(AND(MONTH(F1071)=7,MONTH(H1071)=8),(NETWORKDAYS(Lister!$D$20,H1071,Lister!$D$7:$D$13)-X1071)*T1071/NETWORKDAYS(Lister!$D$20,Lister!$E$20,Lister!$D$7:$D$13),IF(AND(MONTH(F1071)=7,MONTH(H1071)=7),0)))),0),"")</f>
        <v/>
      </c>
      <c r="AC1071" s="30" t="str">
        <f>IF(Afrapportering!AC1052="","",Afrapportering!AC1052)</f>
        <v/>
      </c>
      <c r="AD1071" s="52" t="str">
        <f t="shared" si="135"/>
        <v/>
      </c>
      <c r="AE1071" s="52" t="str">
        <f t="shared" si="136"/>
        <v/>
      </c>
      <c r="AF1071" s="30" t="str">
        <f t="shared" si="137"/>
        <v/>
      </c>
      <c r="AG1071" s="30" t="str">
        <f t="shared" si="138"/>
        <v/>
      </c>
      <c r="AH1071" s="3" t="str">
        <f t="shared" si="139"/>
        <v/>
      </c>
    </row>
    <row r="1072" spans="1:34" x14ac:dyDescent="0.25">
      <c r="A1072" s="13" t="str">
        <f>+Afrapportering!A1053</f>
        <v/>
      </c>
      <c r="B1072" s="13" t="str">
        <f>+Afrapportering!B1053</f>
        <v/>
      </c>
      <c r="C1072" s="13" t="str">
        <f>+Afrapportering!C1053</f>
        <v/>
      </c>
      <c r="D1072" s="13" t="str">
        <f>+Afrapportering!D1053</f>
        <v/>
      </c>
      <c r="E1072" s="14" t="str">
        <f>+Afrapportering!E1053</f>
        <v/>
      </c>
      <c r="F1072" s="139" t="str">
        <f>IF(Afrapportering!F1053 = "", "",Afrapportering!F1053)</f>
        <v/>
      </c>
      <c r="G1072" s="14" t="str">
        <f>+Afrapportering!G1053</f>
        <v/>
      </c>
      <c r="H1072" s="139" t="str">
        <f>IF(Afrapportering!H1053 = "","",Afrapportering!H1053)</f>
        <v/>
      </c>
      <c r="I1072" s="140" t="str">
        <f>+Afrapportering!I1053</f>
        <v/>
      </c>
      <c r="J1072" s="13" t="str">
        <f>+Afrapportering!J1053</f>
        <v/>
      </c>
      <c r="K1072" s="32" t="str">
        <f t="shared" si="132"/>
        <v/>
      </c>
      <c r="L1072" s="31" t="str">
        <f>IF(Ansøgning!J1058="","",Ansøgning!J1058)</f>
        <v/>
      </c>
      <c r="M1072" s="134" t="str">
        <f>IF(Afrapportering!M1053="","",Afrapportering!M1053)</f>
        <v/>
      </c>
      <c r="N1072" s="31" t="str">
        <f>IF(Ansøgning!K1058="","",Ansøgning!K1058)</f>
        <v/>
      </c>
      <c r="O1072" s="134">
        <f>IF(Afrapportering!O1053="",,Afrapportering!O1053)</f>
        <v>0</v>
      </c>
      <c r="P1072" s="15" t="str">
        <f>IF(Ansøgning!L1058="","",Ansøgning!L1058)</f>
        <v/>
      </c>
      <c r="Q1072" s="15" t="str">
        <f t="shared" si="133"/>
        <v/>
      </c>
      <c r="R1072" s="15"/>
      <c r="S1072" s="15" t="str">
        <f>IF(Afrapportering!S1053="","",Afrapportering!S1053)</f>
        <v/>
      </c>
      <c r="T1072" s="31" t="str">
        <f t="shared" si="134"/>
        <v/>
      </c>
      <c r="U1072" s="30" t="str">
        <f>IF(Afrapportering!U1053="","",Afrapportering!U1053)</f>
        <v/>
      </c>
      <c r="V1072" s="52" t="str">
        <f>IF(Afrapportering!V1053="","",Afrapportering!V1053)</f>
        <v/>
      </c>
      <c r="W1072" s="30" t="str">
        <f>IF(Afrapportering!W1053="","",Afrapportering!W1053)</f>
        <v/>
      </c>
      <c r="X1072" s="52" t="str">
        <f>IF(Afrapportering!X1053="","",Afrapportering!X1053)</f>
        <v/>
      </c>
      <c r="Y1072" s="30" t="str">
        <f>IF(Afrapportering!Y1053="","",Afrapportering!Y1053)</f>
        <v/>
      </c>
      <c r="Z1072" s="52" t="str">
        <f>IFERROR(MAX(IF(OR(V1072="",X1072=""),"",IF(AND(AND(MONTH(F1072)&gt;=7,MONTH(F1072)&lt;8),AND(MONTH(H1072)&gt;=7,MONTH(H1072)&lt;8)),(NETWORKDAYS(F1072,H1072,Lister!$D$7:$D$13)-V1072)*T1072/NETWORKDAYS(Lister!$D$19,Lister!$E$19,Lister!$D$7:$D$13),IF(AND(AND(MONTH(F1072)&gt;=7,MONTH(F1072)&lt;8),MONTH(H1072)&gt;7),(NETWORKDAYS(F1072,Lister!$E$19,Lister!$D$7:$D$13)-V1072)*T1072/NETWORKDAYS(Lister!$D$19,Lister!$E$19,Lister!$D$7:$D$13),IF(MONTH(F1072)&gt;7,0)))),0),"")</f>
        <v/>
      </c>
      <c r="AA1072" s="30" t="str">
        <f>IF(Afrapportering!AA1053="","",Afrapportering!AA1053)</f>
        <v/>
      </c>
      <c r="AB1072" s="52" t="str">
        <f>IFERROR(MAX(IF(OR(V1072="",X1072=""),"",IF(AND(AND(MONTH(F1072)&gt;=8,MONTH(F1072)&lt;9),AND(MONTH(H1072)&gt;=8,MONTH(H1072)&lt;9)),(NETWORKDAYS(F1072,H1072,Lister!$D$7:$D$13)-X1072)*T1072/NETWORKDAYS(Lister!$D$20,Lister!$E$20,Lister!$D$7:$D$13),IF(AND(MONTH(F1072)=7,MONTH(H1072)=8),(NETWORKDAYS(Lister!$D$20,H1072,Lister!$D$7:$D$13)-X1072)*T1072/NETWORKDAYS(Lister!$D$20,Lister!$E$20,Lister!$D$7:$D$13),IF(AND(MONTH(F1072)=7,MONTH(H1072)=7),0)))),0),"")</f>
        <v/>
      </c>
      <c r="AC1072" s="30" t="str">
        <f>IF(Afrapportering!AC1053="","",Afrapportering!AC1053)</f>
        <v/>
      </c>
      <c r="AD1072" s="52" t="str">
        <f t="shared" si="135"/>
        <v/>
      </c>
      <c r="AE1072" s="52" t="str">
        <f t="shared" si="136"/>
        <v/>
      </c>
      <c r="AF1072" s="30" t="str">
        <f t="shared" si="137"/>
        <v/>
      </c>
      <c r="AG1072" s="30" t="str">
        <f t="shared" si="138"/>
        <v/>
      </c>
      <c r="AH1072" s="3" t="str">
        <f t="shared" si="139"/>
        <v/>
      </c>
    </row>
    <row r="1073" spans="1:34" x14ac:dyDescent="0.25">
      <c r="A1073" s="13" t="str">
        <f>+Afrapportering!A1054</f>
        <v/>
      </c>
      <c r="B1073" s="13" t="str">
        <f>+Afrapportering!B1054</f>
        <v/>
      </c>
      <c r="C1073" s="13" t="str">
        <f>+Afrapportering!C1054</f>
        <v/>
      </c>
      <c r="D1073" s="13" t="str">
        <f>+Afrapportering!D1054</f>
        <v/>
      </c>
      <c r="E1073" s="14" t="str">
        <f>+Afrapportering!E1054</f>
        <v/>
      </c>
      <c r="F1073" s="139" t="str">
        <f>IF(Afrapportering!F1054 = "", "",Afrapportering!F1054)</f>
        <v/>
      </c>
      <c r="G1073" s="14" t="str">
        <f>+Afrapportering!G1054</f>
        <v/>
      </c>
      <c r="H1073" s="139" t="str">
        <f>IF(Afrapportering!H1054 = "","",Afrapportering!H1054)</f>
        <v/>
      </c>
      <c r="I1073" s="140" t="str">
        <f>+Afrapportering!I1054</f>
        <v/>
      </c>
      <c r="J1073" s="13" t="str">
        <f>+Afrapportering!J1054</f>
        <v/>
      </c>
      <c r="K1073" s="32" t="str">
        <f t="shared" si="132"/>
        <v/>
      </c>
      <c r="L1073" s="31" t="str">
        <f>IF(Ansøgning!J1059="","",Ansøgning!J1059)</f>
        <v/>
      </c>
      <c r="M1073" s="134" t="str">
        <f>IF(Afrapportering!M1054="","",Afrapportering!M1054)</f>
        <v/>
      </c>
      <c r="N1073" s="31" t="str">
        <f>IF(Ansøgning!K1059="","",Ansøgning!K1059)</f>
        <v/>
      </c>
      <c r="O1073" s="134">
        <f>IF(Afrapportering!O1054="",,Afrapportering!O1054)</f>
        <v>0</v>
      </c>
      <c r="P1073" s="15" t="str">
        <f>IF(Ansøgning!L1059="","",Ansøgning!L1059)</f>
        <v/>
      </c>
      <c r="Q1073" s="15" t="str">
        <f t="shared" si="133"/>
        <v/>
      </c>
      <c r="R1073" s="15"/>
      <c r="S1073" s="15" t="str">
        <f>IF(Afrapportering!S1054="","",Afrapportering!S1054)</f>
        <v/>
      </c>
      <c r="T1073" s="31" t="str">
        <f t="shared" si="134"/>
        <v/>
      </c>
      <c r="U1073" s="30" t="str">
        <f>IF(Afrapportering!U1054="","",Afrapportering!U1054)</f>
        <v/>
      </c>
      <c r="V1073" s="52" t="str">
        <f>IF(Afrapportering!V1054="","",Afrapportering!V1054)</f>
        <v/>
      </c>
      <c r="W1073" s="30" t="str">
        <f>IF(Afrapportering!W1054="","",Afrapportering!W1054)</f>
        <v/>
      </c>
      <c r="X1073" s="52" t="str">
        <f>IF(Afrapportering!X1054="","",Afrapportering!X1054)</f>
        <v/>
      </c>
      <c r="Y1073" s="30" t="str">
        <f>IF(Afrapportering!Y1054="","",Afrapportering!Y1054)</f>
        <v/>
      </c>
      <c r="Z1073" s="52" t="str">
        <f>IFERROR(MAX(IF(OR(V1073="",X1073=""),"",IF(AND(AND(MONTH(F1073)&gt;=7,MONTH(F1073)&lt;8),AND(MONTH(H1073)&gt;=7,MONTH(H1073)&lt;8)),(NETWORKDAYS(F1073,H1073,Lister!$D$7:$D$13)-V1073)*T1073/NETWORKDAYS(Lister!$D$19,Lister!$E$19,Lister!$D$7:$D$13),IF(AND(AND(MONTH(F1073)&gt;=7,MONTH(F1073)&lt;8),MONTH(H1073)&gt;7),(NETWORKDAYS(F1073,Lister!$E$19,Lister!$D$7:$D$13)-V1073)*T1073/NETWORKDAYS(Lister!$D$19,Lister!$E$19,Lister!$D$7:$D$13),IF(MONTH(F1073)&gt;7,0)))),0),"")</f>
        <v/>
      </c>
      <c r="AA1073" s="30" t="str">
        <f>IF(Afrapportering!AA1054="","",Afrapportering!AA1054)</f>
        <v/>
      </c>
      <c r="AB1073" s="52" t="str">
        <f>IFERROR(MAX(IF(OR(V1073="",X1073=""),"",IF(AND(AND(MONTH(F1073)&gt;=8,MONTH(F1073)&lt;9),AND(MONTH(H1073)&gt;=8,MONTH(H1073)&lt;9)),(NETWORKDAYS(F1073,H1073,Lister!$D$7:$D$13)-X1073)*T1073/NETWORKDAYS(Lister!$D$20,Lister!$E$20,Lister!$D$7:$D$13),IF(AND(MONTH(F1073)=7,MONTH(H1073)=8),(NETWORKDAYS(Lister!$D$20,H1073,Lister!$D$7:$D$13)-X1073)*T1073/NETWORKDAYS(Lister!$D$20,Lister!$E$20,Lister!$D$7:$D$13),IF(AND(MONTH(F1073)=7,MONTH(H1073)=7),0)))),0),"")</f>
        <v/>
      </c>
      <c r="AC1073" s="30" t="str">
        <f>IF(Afrapportering!AC1054="","",Afrapportering!AC1054)</f>
        <v/>
      </c>
      <c r="AD1073" s="52" t="str">
        <f t="shared" si="135"/>
        <v/>
      </c>
      <c r="AE1073" s="52" t="str">
        <f t="shared" si="136"/>
        <v/>
      </c>
      <c r="AF1073" s="30" t="str">
        <f t="shared" si="137"/>
        <v/>
      </c>
      <c r="AG1073" s="30" t="str">
        <f t="shared" si="138"/>
        <v/>
      </c>
      <c r="AH1073" s="3" t="str">
        <f t="shared" si="139"/>
        <v/>
      </c>
    </row>
    <row r="1074" spans="1:34" x14ac:dyDescent="0.25">
      <c r="A1074" s="13" t="str">
        <f>+Afrapportering!A1055</f>
        <v/>
      </c>
      <c r="B1074" s="13" t="str">
        <f>+Afrapportering!B1055</f>
        <v/>
      </c>
      <c r="C1074" s="13" t="str">
        <f>+Afrapportering!C1055</f>
        <v/>
      </c>
      <c r="D1074" s="13" t="str">
        <f>+Afrapportering!D1055</f>
        <v/>
      </c>
      <c r="E1074" s="14" t="str">
        <f>+Afrapportering!E1055</f>
        <v/>
      </c>
      <c r="F1074" s="139" t="str">
        <f>IF(Afrapportering!F1055 = "", "",Afrapportering!F1055)</f>
        <v/>
      </c>
      <c r="G1074" s="14" t="str">
        <f>+Afrapportering!G1055</f>
        <v/>
      </c>
      <c r="H1074" s="139" t="str">
        <f>IF(Afrapportering!H1055 = "","",Afrapportering!H1055)</f>
        <v/>
      </c>
      <c r="I1074" s="140" t="str">
        <f>+Afrapportering!I1055</f>
        <v/>
      </c>
      <c r="J1074" s="13" t="str">
        <f>+Afrapportering!J1055</f>
        <v/>
      </c>
      <c r="K1074" s="32" t="str">
        <f t="shared" si="132"/>
        <v/>
      </c>
      <c r="L1074" s="31" t="str">
        <f>IF(Ansøgning!J1060="","",Ansøgning!J1060)</f>
        <v/>
      </c>
      <c r="M1074" s="134" t="str">
        <f>IF(Afrapportering!M1055="","",Afrapportering!M1055)</f>
        <v/>
      </c>
      <c r="N1074" s="31" t="str">
        <f>IF(Ansøgning!K1060="","",Ansøgning!K1060)</f>
        <v/>
      </c>
      <c r="O1074" s="134">
        <f>IF(Afrapportering!O1055="",,Afrapportering!O1055)</f>
        <v>0</v>
      </c>
      <c r="P1074" s="15" t="str">
        <f>IF(Ansøgning!L1060="","",Ansøgning!L1060)</f>
        <v/>
      </c>
      <c r="Q1074" s="15" t="str">
        <f t="shared" si="133"/>
        <v/>
      </c>
      <c r="R1074" s="15"/>
      <c r="S1074" s="15" t="str">
        <f>IF(Afrapportering!S1055="","",Afrapportering!S1055)</f>
        <v/>
      </c>
      <c r="T1074" s="31" t="str">
        <f t="shared" si="134"/>
        <v/>
      </c>
      <c r="U1074" s="30" t="str">
        <f>IF(Afrapportering!U1055="","",Afrapportering!U1055)</f>
        <v/>
      </c>
      <c r="V1074" s="52" t="str">
        <f>IF(Afrapportering!V1055="","",Afrapportering!V1055)</f>
        <v/>
      </c>
      <c r="W1074" s="30" t="str">
        <f>IF(Afrapportering!W1055="","",Afrapportering!W1055)</f>
        <v/>
      </c>
      <c r="X1074" s="52" t="str">
        <f>IF(Afrapportering!X1055="","",Afrapportering!X1055)</f>
        <v/>
      </c>
      <c r="Y1074" s="30" t="str">
        <f>IF(Afrapportering!Y1055="","",Afrapportering!Y1055)</f>
        <v/>
      </c>
      <c r="Z1074" s="52" t="str">
        <f>IFERROR(MAX(IF(OR(V1074="",X1074=""),"",IF(AND(AND(MONTH(F1074)&gt;=7,MONTH(F1074)&lt;8),AND(MONTH(H1074)&gt;=7,MONTH(H1074)&lt;8)),(NETWORKDAYS(F1074,H1074,Lister!$D$7:$D$13)-V1074)*T1074/NETWORKDAYS(Lister!$D$19,Lister!$E$19,Lister!$D$7:$D$13),IF(AND(AND(MONTH(F1074)&gt;=7,MONTH(F1074)&lt;8),MONTH(H1074)&gt;7),(NETWORKDAYS(F1074,Lister!$E$19,Lister!$D$7:$D$13)-V1074)*T1074/NETWORKDAYS(Lister!$D$19,Lister!$E$19,Lister!$D$7:$D$13),IF(MONTH(F1074)&gt;7,0)))),0),"")</f>
        <v/>
      </c>
      <c r="AA1074" s="30" t="str">
        <f>IF(Afrapportering!AA1055="","",Afrapportering!AA1055)</f>
        <v/>
      </c>
      <c r="AB1074" s="52" t="str">
        <f>IFERROR(MAX(IF(OR(V1074="",X1074=""),"",IF(AND(AND(MONTH(F1074)&gt;=8,MONTH(F1074)&lt;9),AND(MONTH(H1074)&gt;=8,MONTH(H1074)&lt;9)),(NETWORKDAYS(F1074,H1074,Lister!$D$7:$D$13)-X1074)*T1074/NETWORKDAYS(Lister!$D$20,Lister!$E$20,Lister!$D$7:$D$13),IF(AND(MONTH(F1074)=7,MONTH(H1074)=8),(NETWORKDAYS(Lister!$D$20,H1074,Lister!$D$7:$D$13)-X1074)*T1074/NETWORKDAYS(Lister!$D$20,Lister!$E$20,Lister!$D$7:$D$13),IF(AND(MONTH(F1074)=7,MONTH(H1074)=7),0)))),0),"")</f>
        <v/>
      </c>
      <c r="AC1074" s="30" t="str">
        <f>IF(Afrapportering!AC1055="","",Afrapportering!AC1055)</f>
        <v/>
      </c>
      <c r="AD1074" s="52" t="str">
        <f t="shared" si="135"/>
        <v/>
      </c>
      <c r="AE1074" s="52" t="str">
        <f t="shared" si="136"/>
        <v/>
      </c>
      <c r="AF1074" s="30" t="str">
        <f t="shared" si="137"/>
        <v/>
      </c>
      <c r="AG1074" s="30" t="str">
        <f t="shared" si="138"/>
        <v/>
      </c>
      <c r="AH1074" s="3" t="str">
        <f t="shared" si="139"/>
        <v/>
      </c>
    </row>
    <row r="1075" spans="1:34" x14ac:dyDescent="0.25">
      <c r="A1075" s="13" t="str">
        <f>+Afrapportering!A1056</f>
        <v/>
      </c>
      <c r="B1075" s="13" t="str">
        <f>+Afrapportering!B1056</f>
        <v/>
      </c>
      <c r="C1075" s="13" t="str">
        <f>+Afrapportering!C1056</f>
        <v/>
      </c>
      <c r="D1075" s="13" t="str">
        <f>+Afrapportering!D1056</f>
        <v/>
      </c>
      <c r="E1075" s="14" t="str">
        <f>+Afrapportering!E1056</f>
        <v/>
      </c>
      <c r="F1075" s="139" t="str">
        <f>IF(Afrapportering!F1056 = "", "",Afrapportering!F1056)</f>
        <v/>
      </c>
      <c r="G1075" s="14" t="str">
        <f>+Afrapportering!G1056</f>
        <v/>
      </c>
      <c r="H1075" s="139" t="str">
        <f>IF(Afrapportering!H1056 = "","",Afrapportering!H1056)</f>
        <v/>
      </c>
      <c r="I1075" s="140" t="str">
        <f>+Afrapportering!I1056</f>
        <v/>
      </c>
      <c r="J1075" s="13" t="str">
        <f>+Afrapportering!J1056</f>
        <v/>
      </c>
      <c r="K1075" s="32" t="str">
        <f t="shared" si="132"/>
        <v/>
      </c>
      <c r="L1075" s="31" t="str">
        <f>IF(Ansøgning!J1061="","",Ansøgning!J1061)</f>
        <v/>
      </c>
      <c r="M1075" s="134" t="str">
        <f>IF(Afrapportering!M1056="","",Afrapportering!M1056)</f>
        <v/>
      </c>
      <c r="N1075" s="31" t="str">
        <f>IF(Ansøgning!K1061="","",Ansøgning!K1061)</f>
        <v/>
      </c>
      <c r="O1075" s="134">
        <f>IF(Afrapportering!O1056="",,Afrapportering!O1056)</f>
        <v>0</v>
      </c>
      <c r="P1075" s="15" t="str">
        <f>IF(Ansøgning!L1061="","",Ansøgning!L1061)</f>
        <v/>
      </c>
      <c r="Q1075" s="15" t="str">
        <f t="shared" si="133"/>
        <v/>
      </c>
      <c r="R1075" s="15"/>
      <c r="S1075" s="15" t="str">
        <f>IF(Afrapportering!S1056="","",Afrapportering!S1056)</f>
        <v/>
      </c>
      <c r="T1075" s="31" t="str">
        <f t="shared" si="134"/>
        <v/>
      </c>
      <c r="U1075" s="30" t="str">
        <f>IF(Afrapportering!U1056="","",Afrapportering!U1056)</f>
        <v/>
      </c>
      <c r="V1075" s="52" t="str">
        <f>IF(Afrapportering!V1056="","",Afrapportering!V1056)</f>
        <v/>
      </c>
      <c r="W1075" s="30" t="str">
        <f>IF(Afrapportering!W1056="","",Afrapportering!W1056)</f>
        <v/>
      </c>
      <c r="X1075" s="52" t="str">
        <f>IF(Afrapportering!X1056="","",Afrapportering!X1056)</f>
        <v/>
      </c>
      <c r="Y1075" s="30" t="str">
        <f>IF(Afrapportering!Y1056="","",Afrapportering!Y1056)</f>
        <v/>
      </c>
      <c r="Z1075" s="52" t="str">
        <f>IFERROR(MAX(IF(OR(V1075="",X1075=""),"",IF(AND(AND(MONTH(F1075)&gt;=7,MONTH(F1075)&lt;8),AND(MONTH(H1075)&gt;=7,MONTH(H1075)&lt;8)),(NETWORKDAYS(F1075,H1075,Lister!$D$7:$D$13)-V1075)*T1075/NETWORKDAYS(Lister!$D$19,Lister!$E$19,Lister!$D$7:$D$13),IF(AND(AND(MONTH(F1075)&gt;=7,MONTH(F1075)&lt;8),MONTH(H1075)&gt;7),(NETWORKDAYS(F1075,Lister!$E$19,Lister!$D$7:$D$13)-V1075)*T1075/NETWORKDAYS(Lister!$D$19,Lister!$E$19,Lister!$D$7:$D$13),IF(MONTH(F1075)&gt;7,0)))),0),"")</f>
        <v/>
      </c>
      <c r="AA1075" s="30" t="str">
        <f>IF(Afrapportering!AA1056="","",Afrapportering!AA1056)</f>
        <v/>
      </c>
      <c r="AB1075" s="52" t="str">
        <f>IFERROR(MAX(IF(OR(V1075="",X1075=""),"",IF(AND(AND(MONTH(F1075)&gt;=8,MONTH(F1075)&lt;9),AND(MONTH(H1075)&gt;=8,MONTH(H1075)&lt;9)),(NETWORKDAYS(F1075,H1075,Lister!$D$7:$D$13)-X1075)*T1075/NETWORKDAYS(Lister!$D$20,Lister!$E$20,Lister!$D$7:$D$13),IF(AND(MONTH(F1075)=7,MONTH(H1075)=8),(NETWORKDAYS(Lister!$D$20,H1075,Lister!$D$7:$D$13)-X1075)*T1075/NETWORKDAYS(Lister!$D$20,Lister!$E$20,Lister!$D$7:$D$13),IF(AND(MONTH(F1075)=7,MONTH(H1075)=7),0)))),0),"")</f>
        <v/>
      </c>
      <c r="AC1075" s="30" t="str">
        <f>IF(Afrapportering!AC1056="","",Afrapportering!AC1056)</f>
        <v/>
      </c>
      <c r="AD1075" s="52" t="str">
        <f t="shared" si="135"/>
        <v/>
      </c>
      <c r="AE1075" s="52" t="str">
        <f t="shared" si="136"/>
        <v/>
      </c>
      <c r="AF1075" s="30" t="str">
        <f t="shared" si="137"/>
        <v/>
      </c>
      <c r="AG1075" s="30" t="str">
        <f t="shared" si="138"/>
        <v/>
      </c>
      <c r="AH1075" s="3" t="str">
        <f t="shared" si="139"/>
        <v/>
      </c>
    </row>
    <row r="1076" spans="1:34" x14ac:dyDescent="0.25">
      <c r="A1076" s="13" t="str">
        <f>+Afrapportering!A1057</f>
        <v/>
      </c>
      <c r="B1076" s="13" t="str">
        <f>+Afrapportering!B1057</f>
        <v/>
      </c>
      <c r="C1076" s="13" t="str">
        <f>+Afrapportering!C1057</f>
        <v/>
      </c>
      <c r="D1076" s="13" t="str">
        <f>+Afrapportering!D1057</f>
        <v/>
      </c>
      <c r="E1076" s="14" t="str">
        <f>+Afrapportering!E1057</f>
        <v/>
      </c>
      <c r="F1076" s="139" t="str">
        <f>IF(Afrapportering!F1057 = "", "",Afrapportering!F1057)</f>
        <v/>
      </c>
      <c r="G1076" s="14" t="str">
        <f>+Afrapportering!G1057</f>
        <v/>
      </c>
      <c r="H1076" s="139" t="str">
        <f>IF(Afrapportering!H1057 = "","",Afrapportering!H1057)</f>
        <v/>
      </c>
      <c r="I1076" s="140" t="str">
        <f>+Afrapportering!I1057</f>
        <v/>
      </c>
      <c r="J1076" s="13" t="str">
        <f>+Afrapportering!J1057</f>
        <v/>
      </c>
      <c r="K1076" s="32" t="str">
        <f t="shared" si="132"/>
        <v/>
      </c>
      <c r="L1076" s="31" t="str">
        <f>IF(Ansøgning!J1062="","",Ansøgning!J1062)</f>
        <v/>
      </c>
      <c r="M1076" s="134" t="str">
        <f>IF(Afrapportering!M1057="","",Afrapportering!M1057)</f>
        <v/>
      </c>
      <c r="N1076" s="31" t="str">
        <f>IF(Ansøgning!K1062="","",Ansøgning!K1062)</f>
        <v/>
      </c>
      <c r="O1076" s="134">
        <f>IF(Afrapportering!O1057="",,Afrapportering!O1057)</f>
        <v>0</v>
      </c>
      <c r="P1076" s="15" t="str">
        <f>IF(Ansøgning!L1062="","",Ansøgning!L1062)</f>
        <v/>
      </c>
      <c r="Q1076" s="15" t="str">
        <f t="shared" si="133"/>
        <v/>
      </c>
      <c r="R1076" s="15"/>
      <c r="S1076" s="15" t="str">
        <f>IF(Afrapportering!S1057="","",Afrapportering!S1057)</f>
        <v/>
      </c>
      <c r="T1076" s="31" t="str">
        <f t="shared" si="134"/>
        <v/>
      </c>
      <c r="U1076" s="30" t="str">
        <f>IF(Afrapportering!U1057="","",Afrapportering!U1057)</f>
        <v/>
      </c>
      <c r="V1076" s="52" t="str">
        <f>IF(Afrapportering!V1057="","",Afrapportering!V1057)</f>
        <v/>
      </c>
      <c r="W1076" s="30" t="str">
        <f>IF(Afrapportering!W1057="","",Afrapportering!W1057)</f>
        <v/>
      </c>
      <c r="X1076" s="52" t="str">
        <f>IF(Afrapportering!X1057="","",Afrapportering!X1057)</f>
        <v/>
      </c>
      <c r="Y1076" s="30" t="str">
        <f>IF(Afrapportering!Y1057="","",Afrapportering!Y1057)</f>
        <v/>
      </c>
      <c r="Z1076" s="52" t="str">
        <f>IFERROR(MAX(IF(OR(V1076="",X1076=""),"",IF(AND(AND(MONTH(F1076)&gt;=7,MONTH(F1076)&lt;8),AND(MONTH(H1076)&gt;=7,MONTH(H1076)&lt;8)),(NETWORKDAYS(F1076,H1076,Lister!$D$7:$D$13)-V1076)*T1076/NETWORKDAYS(Lister!$D$19,Lister!$E$19,Lister!$D$7:$D$13),IF(AND(AND(MONTH(F1076)&gt;=7,MONTH(F1076)&lt;8),MONTH(H1076)&gt;7),(NETWORKDAYS(F1076,Lister!$E$19,Lister!$D$7:$D$13)-V1076)*T1076/NETWORKDAYS(Lister!$D$19,Lister!$E$19,Lister!$D$7:$D$13),IF(MONTH(F1076)&gt;7,0)))),0),"")</f>
        <v/>
      </c>
      <c r="AA1076" s="30" t="str">
        <f>IF(Afrapportering!AA1057="","",Afrapportering!AA1057)</f>
        <v/>
      </c>
      <c r="AB1076" s="52" t="str">
        <f>IFERROR(MAX(IF(OR(V1076="",X1076=""),"",IF(AND(AND(MONTH(F1076)&gt;=8,MONTH(F1076)&lt;9),AND(MONTH(H1076)&gt;=8,MONTH(H1076)&lt;9)),(NETWORKDAYS(F1076,H1076,Lister!$D$7:$D$13)-X1076)*T1076/NETWORKDAYS(Lister!$D$20,Lister!$E$20,Lister!$D$7:$D$13),IF(AND(MONTH(F1076)=7,MONTH(H1076)=8),(NETWORKDAYS(Lister!$D$20,H1076,Lister!$D$7:$D$13)-X1076)*T1076/NETWORKDAYS(Lister!$D$20,Lister!$E$20,Lister!$D$7:$D$13),IF(AND(MONTH(F1076)=7,MONTH(H1076)=7),0)))),0),"")</f>
        <v/>
      </c>
      <c r="AC1076" s="30" t="str">
        <f>IF(Afrapportering!AC1057="","",Afrapportering!AC1057)</f>
        <v/>
      </c>
      <c r="AD1076" s="52" t="str">
        <f t="shared" si="135"/>
        <v/>
      </c>
      <c r="AE1076" s="52" t="str">
        <f t="shared" si="136"/>
        <v/>
      </c>
      <c r="AF1076" s="30" t="str">
        <f t="shared" si="137"/>
        <v/>
      </c>
      <c r="AG1076" s="30" t="str">
        <f t="shared" si="138"/>
        <v/>
      </c>
      <c r="AH1076" s="3" t="str">
        <f t="shared" si="139"/>
        <v/>
      </c>
    </row>
    <row r="1077" spans="1:34" x14ac:dyDescent="0.25">
      <c r="A1077" s="13" t="str">
        <f>+Afrapportering!A1058</f>
        <v/>
      </c>
      <c r="B1077" s="13" t="str">
        <f>+Afrapportering!B1058</f>
        <v/>
      </c>
      <c r="C1077" s="13" t="str">
        <f>+Afrapportering!C1058</f>
        <v/>
      </c>
      <c r="D1077" s="13" t="str">
        <f>+Afrapportering!D1058</f>
        <v/>
      </c>
      <c r="E1077" s="14" t="str">
        <f>+Afrapportering!E1058</f>
        <v/>
      </c>
      <c r="F1077" s="139" t="str">
        <f>IF(Afrapportering!F1058 = "", "",Afrapportering!F1058)</f>
        <v/>
      </c>
      <c r="G1077" s="14" t="str">
        <f>+Afrapportering!G1058</f>
        <v/>
      </c>
      <c r="H1077" s="139" t="str">
        <f>IF(Afrapportering!H1058 = "","",Afrapportering!H1058)</f>
        <v/>
      </c>
      <c r="I1077" s="140" t="str">
        <f>+Afrapportering!I1058</f>
        <v/>
      </c>
      <c r="J1077" s="13" t="str">
        <f>+Afrapportering!J1058</f>
        <v/>
      </c>
      <c r="K1077" s="32" t="str">
        <f t="shared" si="132"/>
        <v/>
      </c>
      <c r="L1077" s="31" t="str">
        <f>IF(Ansøgning!J1063="","",Ansøgning!J1063)</f>
        <v/>
      </c>
      <c r="M1077" s="134" t="str">
        <f>IF(Afrapportering!M1058="","",Afrapportering!M1058)</f>
        <v/>
      </c>
      <c r="N1077" s="31" t="str">
        <f>IF(Ansøgning!K1063="","",Ansøgning!K1063)</f>
        <v/>
      </c>
      <c r="O1077" s="134">
        <f>IF(Afrapportering!O1058="",,Afrapportering!O1058)</f>
        <v>0</v>
      </c>
      <c r="P1077" s="15" t="str">
        <f>IF(Ansøgning!L1063="","",Ansøgning!L1063)</f>
        <v/>
      </c>
      <c r="Q1077" s="15" t="str">
        <f t="shared" si="133"/>
        <v/>
      </c>
      <c r="R1077" s="15"/>
      <c r="S1077" s="15" t="str">
        <f>IF(Afrapportering!S1058="","",Afrapportering!S1058)</f>
        <v/>
      </c>
      <c r="T1077" s="31" t="str">
        <f t="shared" si="134"/>
        <v/>
      </c>
      <c r="U1077" s="30" t="str">
        <f>IF(Afrapportering!U1058="","",Afrapportering!U1058)</f>
        <v/>
      </c>
      <c r="V1077" s="52" t="str">
        <f>IF(Afrapportering!V1058="","",Afrapportering!V1058)</f>
        <v/>
      </c>
      <c r="W1077" s="30" t="str">
        <f>IF(Afrapportering!W1058="","",Afrapportering!W1058)</f>
        <v/>
      </c>
      <c r="X1077" s="52" t="str">
        <f>IF(Afrapportering!X1058="","",Afrapportering!X1058)</f>
        <v/>
      </c>
      <c r="Y1077" s="30" t="str">
        <f>IF(Afrapportering!Y1058="","",Afrapportering!Y1058)</f>
        <v/>
      </c>
      <c r="Z1077" s="52" t="str">
        <f>IFERROR(MAX(IF(OR(V1077="",X1077=""),"",IF(AND(AND(MONTH(F1077)&gt;=7,MONTH(F1077)&lt;8),AND(MONTH(H1077)&gt;=7,MONTH(H1077)&lt;8)),(NETWORKDAYS(F1077,H1077,Lister!$D$7:$D$13)-V1077)*T1077/NETWORKDAYS(Lister!$D$19,Lister!$E$19,Lister!$D$7:$D$13),IF(AND(AND(MONTH(F1077)&gt;=7,MONTH(F1077)&lt;8),MONTH(H1077)&gt;7),(NETWORKDAYS(F1077,Lister!$E$19,Lister!$D$7:$D$13)-V1077)*T1077/NETWORKDAYS(Lister!$D$19,Lister!$E$19,Lister!$D$7:$D$13),IF(MONTH(F1077)&gt;7,0)))),0),"")</f>
        <v/>
      </c>
      <c r="AA1077" s="30" t="str">
        <f>IF(Afrapportering!AA1058="","",Afrapportering!AA1058)</f>
        <v/>
      </c>
      <c r="AB1077" s="52" t="str">
        <f>IFERROR(MAX(IF(OR(V1077="",X1077=""),"",IF(AND(AND(MONTH(F1077)&gt;=8,MONTH(F1077)&lt;9),AND(MONTH(H1077)&gt;=8,MONTH(H1077)&lt;9)),(NETWORKDAYS(F1077,H1077,Lister!$D$7:$D$13)-X1077)*T1077/NETWORKDAYS(Lister!$D$20,Lister!$E$20,Lister!$D$7:$D$13),IF(AND(MONTH(F1077)=7,MONTH(H1077)=8),(NETWORKDAYS(Lister!$D$20,H1077,Lister!$D$7:$D$13)-X1077)*T1077/NETWORKDAYS(Lister!$D$20,Lister!$E$20,Lister!$D$7:$D$13),IF(AND(MONTH(F1077)=7,MONTH(H1077)=7),0)))),0),"")</f>
        <v/>
      </c>
      <c r="AC1077" s="30" t="str">
        <f>IF(Afrapportering!AC1058="","",Afrapportering!AC1058)</f>
        <v/>
      </c>
      <c r="AD1077" s="52" t="str">
        <f t="shared" si="135"/>
        <v/>
      </c>
      <c r="AE1077" s="52" t="str">
        <f t="shared" si="136"/>
        <v/>
      </c>
      <c r="AF1077" s="30" t="str">
        <f t="shared" si="137"/>
        <v/>
      </c>
      <c r="AG1077" s="30" t="str">
        <f t="shared" si="138"/>
        <v/>
      </c>
      <c r="AH1077" s="3" t="str">
        <f t="shared" si="139"/>
        <v/>
      </c>
    </row>
    <row r="1078" spans="1:34" x14ac:dyDescent="0.25">
      <c r="A1078" s="13" t="str">
        <f>+Afrapportering!A1059</f>
        <v/>
      </c>
      <c r="B1078" s="13" t="str">
        <f>+Afrapportering!B1059</f>
        <v/>
      </c>
      <c r="C1078" s="13" t="str">
        <f>+Afrapportering!C1059</f>
        <v/>
      </c>
      <c r="D1078" s="13" t="str">
        <f>+Afrapportering!D1059</f>
        <v/>
      </c>
      <c r="E1078" s="14" t="str">
        <f>+Afrapportering!E1059</f>
        <v/>
      </c>
      <c r="F1078" s="139" t="str">
        <f>IF(Afrapportering!F1059 = "", "",Afrapportering!F1059)</f>
        <v/>
      </c>
      <c r="G1078" s="14" t="str">
        <f>+Afrapportering!G1059</f>
        <v/>
      </c>
      <c r="H1078" s="139" t="str">
        <f>IF(Afrapportering!H1059 = "","",Afrapportering!H1059)</f>
        <v/>
      </c>
      <c r="I1078" s="140" t="str">
        <f>+Afrapportering!I1059</f>
        <v/>
      </c>
      <c r="J1078" s="13" t="str">
        <f>+Afrapportering!J1059</f>
        <v/>
      </c>
      <c r="K1078" s="32" t="str">
        <f t="shared" si="132"/>
        <v/>
      </c>
      <c r="L1078" s="31" t="str">
        <f>IF(Ansøgning!J1064="","",Ansøgning!J1064)</f>
        <v/>
      </c>
      <c r="M1078" s="134" t="str">
        <f>IF(Afrapportering!M1059="","",Afrapportering!M1059)</f>
        <v/>
      </c>
      <c r="N1078" s="31" t="str">
        <f>IF(Ansøgning!K1064="","",Ansøgning!K1064)</f>
        <v/>
      </c>
      <c r="O1078" s="134">
        <f>IF(Afrapportering!O1059="",,Afrapportering!O1059)</f>
        <v>0</v>
      </c>
      <c r="P1078" s="15" t="str">
        <f>IF(Ansøgning!L1064="","",Ansøgning!L1064)</f>
        <v/>
      </c>
      <c r="Q1078" s="15" t="str">
        <f t="shared" si="133"/>
        <v/>
      </c>
      <c r="R1078" s="15"/>
      <c r="S1078" s="15" t="str">
        <f>IF(Afrapportering!S1059="","",Afrapportering!S1059)</f>
        <v/>
      </c>
      <c r="T1078" s="31" t="str">
        <f t="shared" si="134"/>
        <v/>
      </c>
      <c r="U1078" s="30" t="str">
        <f>IF(Afrapportering!U1059="","",Afrapportering!U1059)</f>
        <v/>
      </c>
      <c r="V1078" s="52" t="str">
        <f>IF(Afrapportering!V1059="","",Afrapportering!V1059)</f>
        <v/>
      </c>
      <c r="W1078" s="30" t="str">
        <f>IF(Afrapportering!W1059="","",Afrapportering!W1059)</f>
        <v/>
      </c>
      <c r="X1078" s="52" t="str">
        <f>IF(Afrapportering!X1059="","",Afrapportering!X1059)</f>
        <v/>
      </c>
      <c r="Y1078" s="30" t="str">
        <f>IF(Afrapportering!Y1059="","",Afrapportering!Y1059)</f>
        <v/>
      </c>
      <c r="Z1078" s="52" t="str">
        <f>IFERROR(MAX(IF(OR(V1078="",X1078=""),"",IF(AND(AND(MONTH(F1078)&gt;=7,MONTH(F1078)&lt;8),AND(MONTH(H1078)&gt;=7,MONTH(H1078)&lt;8)),(NETWORKDAYS(F1078,H1078,Lister!$D$7:$D$13)-V1078)*T1078/NETWORKDAYS(Lister!$D$19,Lister!$E$19,Lister!$D$7:$D$13),IF(AND(AND(MONTH(F1078)&gt;=7,MONTH(F1078)&lt;8),MONTH(H1078)&gt;7),(NETWORKDAYS(F1078,Lister!$E$19,Lister!$D$7:$D$13)-V1078)*T1078/NETWORKDAYS(Lister!$D$19,Lister!$E$19,Lister!$D$7:$D$13),IF(MONTH(F1078)&gt;7,0)))),0),"")</f>
        <v/>
      </c>
      <c r="AA1078" s="30" t="str">
        <f>IF(Afrapportering!AA1059="","",Afrapportering!AA1059)</f>
        <v/>
      </c>
      <c r="AB1078" s="52" t="str">
        <f>IFERROR(MAX(IF(OR(V1078="",X1078=""),"",IF(AND(AND(MONTH(F1078)&gt;=8,MONTH(F1078)&lt;9),AND(MONTH(H1078)&gt;=8,MONTH(H1078)&lt;9)),(NETWORKDAYS(F1078,H1078,Lister!$D$7:$D$13)-X1078)*T1078/NETWORKDAYS(Lister!$D$20,Lister!$E$20,Lister!$D$7:$D$13),IF(AND(MONTH(F1078)=7,MONTH(H1078)=8),(NETWORKDAYS(Lister!$D$20,H1078,Lister!$D$7:$D$13)-X1078)*T1078/NETWORKDAYS(Lister!$D$20,Lister!$E$20,Lister!$D$7:$D$13),IF(AND(MONTH(F1078)=7,MONTH(H1078)=7),0)))),0),"")</f>
        <v/>
      </c>
      <c r="AC1078" s="30" t="str">
        <f>IF(Afrapportering!AC1059="","",Afrapportering!AC1059)</f>
        <v/>
      </c>
      <c r="AD1078" s="52" t="str">
        <f t="shared" si="135"/>
        <v/>
      </c>
      <c r="AE1078" s="52" t="str">
        <f t="shared" si="136"/>
        <v/>
      </c>
      <c r="AF1078" s="30" t="str">
        <f t="shared" si="137"/>
        <v/>
      </c>
      <c r="AG1078" s="30" t="str">
        <f t="shared" si="138"/>
        <v/>
      </c>
      <c r="AH1078" s="3" t="str">
        <f t="shared" si="139"/>
        <v/>
      </c>
    </row>
    <row r="1079" spans="1:34" x14ac:dyDescent="0.25">
      <c r="A1079" s="13" t="str">
        <f>+Afrapportering!A1060</f>
        <v/>
      </c>
      <c r="B1079" s="13" t="str">
        <f>+Afrapportering!B1060</f>
        <v/>
      </c>
      <c r="C1079" s="13" t="str">
        <f>+Afrapportering!C1060</f>
        <v/>
      </c>
      <c r="D1079" s="13" t="str">
        <f>+Afrapportering!D1060</f>
        <v/>
      </c>
      <c r="E1079" s="14" t="str">
        <f>+Afrapportering!E1060</f>
        <v/>
      </c>
      <c r="F1079" s="139" t="str">
        <f>IF(Afrapportering!F1060 = "", "",Afrapportering!F1060)</f>
        <v/>
      </c>
      <c r="G1079" s="14" t="str">
        <f>+Afrapportering!G1060</f>
        <v/>
      </c>
      <c r="H1079" s="139" t="str">
        <f>IF(Afrapportering!H1060 = "","",Afrapportering!H1060)</f>
        <v/>
      </c>
      <c r="I1079" s="140" t="str">
        <f>+Afrapportering!I1060</f>
        <v/>
      </c>
      <c r="J1079" s="13" t="str">
        <f>+Afrapportering!J1060</f>
        <v/>
      </c>
      <c r="K1079" s="32" t="str">
        <f t="shared" si="132"/>
        <v/>
      </c>
      <c r="L1079" s="31" t="str">
        <f>IF(Ansøgning!J1065="","",Ansøgning!J1065)</f>
        <v/>
      </c>
      <c r="M1079" s="134" t="str">
        <f>IF(Afrapportering!M1060="","",Afrapportering!M1060)</f>
        <v/>
      </c>
      <c r="N1079" s="31" t="str">
        <f>IF(Ansøgning!K1065="","",Ansøgning!K1065)</f>
        <v/>
      </c>
      <c r="O1079" s="134">
        <f>IF(Afrapportering!O1060="",,Afrapportering!O1060)</f>
        <v>0</v>
      </c>
      <c r="P1079" s="15" t="str">
        <f>IF(Ansøgning!L1065="","",Ansøgning!L1065)</f>
        <v/>
      </c>
      <c r="Q1079" s="15" t="str">
        <f t="shared" si="133"/>
        <v/>
      </c>
      <c r="R1079" s="15"/>
      <c r="S1079" s="15" t="str">
        <f>IF(Afrapportering!S1060="","",Afrapportering!S1060)</f>
        <v/>
      </c>
      <c r="T1079" s="31" t="str">
        <f t="shared" si="134"/>
        <v/>
      </c>
      <c r="U1079" s="30" t="str">
        <f>IF(Afrapportering!U1060="","",Afrapportering!U1060)</f>
        <v/>
      </c>
      <c r="V1079" s="52" t="str">
        <f>IF(Afrapportering!V1060="","",Afrapportering!V1060)</f>
        <v/>
      </c>
      <c r="W1079" s="30" t="str">
        <f>IF(Afrapportering!W1060="","",Afrapportering!W1060)</f>
        <v/>
      </c>
      <c r="X1079" s="52" t="str">
        <f>IF(Afrapportering!X1060="","",Afrapportering!X1060)</f>
        <v/>
      </c>
      <c r="Y1079" s="30" t="str">
        <f>IF(Afrapportering!Y1060="","",Afrapportering!Y1060)</f>
        <v/>
      </c>
      <c r="Z1079" s="52" t="str">
        <f>IFERROR(MAX(IF(OR(V1079="",X1079=""),"",IF(AND(AND(MONTH(F1079)&gt;=7,MONTH(F1079)&lt;8),AND(MONTH(H1079)&gt;=7,MONTH(H1079)&lt;8)),(NETWORKDAYS(F1079,H1079,Lister!$D$7:$D$13)-V1079)*T1079/NETWORKDAYS(Lister!$D$19,Lister!$E$19,Lister!$D$7:$D$13),IF(AND(AND(MONTH(F1079)&gt;=7,MONTH(F1079)&lt;8),MONTH(H1079)&gt;7),(NETWORKDAYS(F1079,Lister!$E$19,Lister!$D$7:$D$13)-V1079)*T1079/NETWORKDAYS(Lister!$D$19,Lister!$E$19,Lister!$D$7:$D$13),IF(MONTH(F1079)&gt;7,0)))),0),"")</f>
        <v/>
      </c>
      <c r="AA1079" s="30" t="str">
        <f>IF(Afrapportering!AA1060="","",Afrapportering!AA1060)</f>
        <v/>
      </c>
      <c r="AB1079" s="52" t="str">
        <f>IFERROR(MAX(IF(OR(V1079="",X1079=""),"",IF(AND(AND(MONTH(F1079)&gt;=8,MONTH(F1079)&lt;9),AND(MONTH(H1079)&gt;=8,MONTH(H1079)&lt;9)),(NETWORKDAYS(F1079,H1079,Lister!$D$7:$D$13)-X1079)*T1079/NETWORKDAYS(Lister!$D$20,Lister!$E$20,Lister!$D$7:$D$13),IF(AND(MONTH(F1079)=7,MONTH(H1079)=8),(NETWORKDAYS(Lister!$D$20,H1079,Lister!$D$7:$D$13)-X1079)*T1079/NETWORKDAYS(Lister!$D$20,Lister!$E$20,Lister!$D$7:$D$13),IF(AND(MONTH(F1079)=7,MONTH(H1079)=7),0)))),0),"")</f>
        <v/>
      </c>
      <c r="AC1079" s="30" t="str">
        <f>IF(Afrapportering!AC1060="","",Afrapportering!AC1060)</f>
        <v/>
      </c>
      <c r="AD1079" s="52" t="str">
        <f t="shared" si="135"/>
        <v/>
      </c>
      <c r="AE1079" s="52" t="str">
        <f t="shared" si="136"/>
        <v/>
      </c>
      <c r="AF1079" s="30" t="str">
        <f t="shared" si="137"/>
        <v/>
      </c>
      <c r="AG1079" s="30" t="str">
        <f t="shared" si="138"/>
        <v/>
      </c>
      <c r="AH1079" s="3" t="str">
        <f t="shared" si="139"/>
        <v/>
      </c>
    </row>
    <row r="1080" spans="1:34" x14ac:dyDescent="0.25">
      <c r="A1080" s="13" t="str">
        <f>+Afrapportering!A1061</f>
        <v/>
      </c>
      <c r="B1080" s="13" t="str">
        <f>+Afrapportering!B1061</f>
        <v/>
      </c>
      <c r="C1080" s="13" t="str">
        <f>+Afrapportering!C1061</f>
        <v/>
      </c>
      <c r="D1080" s="13" t="str">
        <f>+Afrapportering!D1061</f>
        <v/>
      </c>
      <c r="E1080" s="14" t="str">
        <f>+Afrapportering!E1061</f>
        <v/>
      </c>
      <c r="F1080" s="139" t="str">
        <f>IF(Afrapportering!F1061 = "", "",Afrapportering!F1061)</f>
        <v/>
      </c>
      <c r="G1080" s="14" t="str">
        <f>+Afrapportering!G1061</f>
        <v/>
      </c>
      <c r="H1080" s="139" t="str">
        <f>IF(Afrapportering!H1061 = "","",Afrapportering!H1061)</f>
        <v/>
      </c>
      <c r="I1080" s="140" t="str">
        <f>+Afrapportering!I1061</f>
        <v/>
      </c>
      <c r="J1080" s="13" t="str">
        <f>+Afrapportering!J1061</f>
        <v/>
      </c>
      <c r="K1080" s="32" t="str">
        <f t="shared" si="132"/>
        <v/>
      </c>
      <c r="L1080" s="31" t="str">
        <f>IF(Ansøgning!J1066="","",Ansøgning!J1066)</f>
        <v/>
      </c>
      <c r="M1080" s="134" t="str">
        <f>IF(Afrapportering!M1061="","",Afrapportering!M1061)</f>
        <v/>
      </c>
      <c r="N1080" s="31" t="str">
        <f>IF(Ansøgning!K1066="","",Ansøgning!K1066)</f>
        <v/>
      </c>
      <c r="O1080" s="134">
        <f>IF(Afrapportering!O1061="",,Afrapportering!O1061)</f>
        <v>0</v>
      </c>
      <c r="P1080" s="15" t="str">
        <f>IF(Ansøgning!L1066="","",Ansøgning!L1066)</f>
        <v/>
      </c>
      <c r="Q1080" s="15" t="str">
        <f t="shared" si="133"/>
        <v/>
      </c>
      <c r="R1080" s="15"/>
      <c r="S1080" s="15" t="str">
        <f>IF(Afrapportering!S1061="","",Afrapportering!S1061)</f>
        <v/>
      </c>
      <c r="T1080" s="31" t="str">
        <f t="shared" si="134"/>
        <v/>
      </c>
      <c r="U1080" s="30" t="str">
        <f>IF(Afrapportering!U1061="","",Afrapportering!U1061)</f>
        <v/>
      </c>
      <c r="V1080" s="52" t="str">
        <f>IF(Afrapportering!V1061="","",Afrapportering!V1061)</f>
        <v/>
      </c>
      <c r="W1080" s="30" t="str">
        <f>IF(Afrapportering!W1061="","",Afrapportering!W1061)</f>
        <v/>
      </c>
      <c r="X1080" s="52" t="str">
        <f>IF(Afrapportering!X1061="","",Afrapportering!X1061)</f>
        <v/>
      </c>
      <c r="Y1080" s="30" t="str">
        <f>IF(Afrapportering!Y1061="","",Afrapportering!Y1061)</f>
        <v/>
      </c>
      <c r="Z1080" s="52" t="str">
        <f>IFERROR(MAX(IF(OR(V1080="",X1080=""),"",IF(AND(AND(MONTH(F1080)&gt;=7,MONTH(F1080)&lt;8),AND(MONTH(H1080)&gt;=7,MONTH(H1080)&lt;8)),(NETWORKDAYS(F1080,H1080,Lister!$D$7:$D$13)-V1080)*T1080/NETWORKDAYS(Lister!$D$19,Lister!$E$19,Lister!$D$7:$D$13),IF(AND(AND(MONTH(F1080)&gt;=7,MONTH(F1080)&lt;8),MONTH(H1080)&gt;7),(NETWORKDAYS(F1080,Lister!$E$19,Lister!$D$7:$D$13)-V1080)*T1080/NETWORKDAYS(Lister!$D$19,Lister!$E$19,Lister!$D$7:$D$13),IF(MONTH(F1080)&gt;7,0)))),0),"")</f>
        <v/>
      </c>
      <c r="AA1080" s="30" t="str">
        <f>IF(Afrapportering!AA1061="","",Afrapportering!AA1061)</f>
        <v/>
      </c>
      <c r="AB1080" s="52" t="str">
        <f>IFERROR(MAX(IF(OR(V1080="",X1080=""),"",IF(AND(AND(MONTH(F1080)&gt;=8,MONTH(F1080)&lt;9),AND(MONTH(H1080)&gt;=8,MONTH(H1080)&lt;9)),(NETWORKDAYS(F1080,H1080,Lister!$D$7:$D$13)-X1080)*T1080/NETWORKDAYS(Lister!$D$20,Lister!$E$20,Lister!$D$7:$D$13),IF(AND(MONTH(F1080)=7,MONTH(H1080)=8),(NETWORKDAYS(Lister!$D$20,H1080,Lister!$D$7:$D$13)-X1080)*T1080/NETWORKDAYS(Lister!$D$20,Lister!$E$20,Lister!$D$7:$D$13),IF(AND(MONTH(F1080)=7,MONTH(H1080)=7),0)))),0),"")</f>
        <v/>
      </c>
      <c r="AC1080" s="30" t="str">
        <f>IF(Afrapportering!AC1061="","",Afrapportering!AC1061)</f>
        <v/>
      </c>
      <c r="AD1080" s="52" t="str">
        <f t="shared" si="135"/>
        <v/>
      </c>
      <c r="AE1080" s="52" t="str">
        <f t="shared" si="136"/>
        <v/>
      </c>
      <c r="AF1080" s="30" t="str">
        <f t="shared" si="137"/>
        <v/>
      </c>
      <c r="AG1080" s="30" t="str">
        <f t="shared" si="138"/>
        <v/>
      </c>
      <c r="AH1080" s="3" t="str">
        <f t="shared" si="139"/>
        <v/>
      </c>
    </row>
    <row r="1081" spans="1:34" x14ac:dyDescent="0.25">
      <c r="A1081" s="13" t="str">
        <f>+Afrapportering!A1062</f>
        <v/>
      </c>
      <c r="B1081" s="13" t="str">
        <f>+Afrapportering!B1062</f>
        <v/>
      </c>
      <c r="C1081" s="13" t="str">
        <f>+Afrapportering!C1062</f>
        <v/>
      </c>
      <c r="D1081" s="13" t="str">
        <f>+Afrapportering!D1062</f>
        <v/>
      </c>
      <c r="E1081" s="14" t="str">
        <f>+Afrapportering!E1062</f>
        <v/>
      </c>
      <c r="F1081" s="139" t="str">
        <f>IF(Afrapportering!F1062 = "", "",Afrapportering!F1062)</f>
        <v/>
      </c>
      <c r="G1081" s="14" t="str">
        <f>+Afrapportering!G1062</f>
        <v/>
      </c>
      <c r="H1081" s="139" t="str">
        <f>IF(Afrapportering!H1062 = "","",Afrapportering!H1062)</f>
        <v/>
      </c>
      <c r="I1081" s="140" t="str">
        <f>+Afrapportering!I1062</f>
        <v/>
      </c>
      <c r="J1081" s="13" t="str">
        <f>+Afrapportering!J1062</f>
        <v/>
      </c>
      <c r="K1081" s="32" t="str">
        <f t="shared" si="132"/>
        <v/>
      </c>
      <c r="L1081" s="31" t="str">
        <f>IF(Ansøgning!J1067="","",Ansøgning!J1067)</f>
        <v/>
      </c>
      <c r="M1081" s="134" t="str">
        <f>IF(Afrapportering!M1062="","",Afrapportering!M1062)</f>
        <v/>
      </c>
      <c r="N1081" s="31" t="str">
        <f>IF(Ansøgning!K1067="","",Ansøgning!K1067)</f>
        <v/>
      </c>
      <c r="O1081" s="134">
        <f>IF(Afrapportering!O1062="",,Afrapportering!O1062)</f>
        <v>0</v>
      </c>
      <c r="P1081" s="15" t="str">
        <f>IF(Ansøgning!L1067="","",Ansøgning!L1067)</f>
        <v/>
      </c>
      <c r="Q1081" s="15" t="str">
        <f t="shared" si="133"/>
        <v/>
      </c>
      <c r="R1081" s="15"/>
      <c r="S1081" s="15" t="str">
        <f>IF(Afrapportering!S1062="","",Afrapportering!S1062)</f>
        <v/>
      </c>
      <c r="T1081" s="31" t="str">
        <f t="shared" si="134"/>
        <v/>
      </c>
      <c r="U1081" s="30" t="str">
        <f>IF(Afrapportering!U1062="","",Afrapportering!U1062)</f>
        <v/>
      </c>
      <c r="V1081" s="52" t="str">
        <f>IF(Afrapportering!V1062="","",Afrapportering!V1062)</f>
        <v/>
      </c>
      <c r="W1081" s="30" t="str">
        <f>IF(Afrapportering!W1062="","",Afrapportering!W1062)</f>
        <v/>
      </c>
      <c r="X1081" s="52" t="str">
        <f>IF(Afrapportering!X1062="","",Afrapportering!X1062)</f>
        <v/>
      </c>
      <c r="Y1081" s="30" t="str">
        <f>IF(Afrapportering!Y1062="","",Afrapportering!Y1062)</f>
        <v/>
      </c>
      <c r="Z1081" s="52" t="str">
        <f>IFERROR(MAX(IF(OR(V1081="",X1081=""),"",IF(AND(AND(MONTH(F1081)&gt;=7,MONTH(F1081)&lt;8),AND(MONTH(H1081)&gt;=7,MONTH(H1081)&lt;8)),(NETWORKDAYS(F1081,H1081,Lister!$D$7:$D$13)-V1081)*T1081/NETWORKDAYS(Lister!$D$19,Lister!$E$19,Lister!$D$7:$D$13),IF(AND(AND(MONTH(F1081)&gt;=7,MONTH(F1081)&lt;8),MONTH(H1081)&gt;7),(NETWORKDAYS(F1081,Lister!$E$19,Lister!$D$7:$D$13)-V1081)*T1081/NETWORKDAYS(Lister!$D$19,Lister!$E$19,Lister!$D$7:$D$13),IF(MONTH(F1081)&gt;7,0)))),0),"")</f>
        <v/>
      </c>
      <c r="AA1081" s="30" t="str">
        <f>IF(Afrapportering!AA1062="","",Afrapportering!AA1062)</f>
        <v/>
      </c>
      <c r="AB1081" s="52" t="str">
        <f>IFERROR(MAX(IF(OR(V1081="",X1081=""),"",IF(AND(AND(MONTH(F1081)&gt;=8,MONTH(F1081)&lt;9),AND(MONTH(H1081)&gt;=8,MONTH(H1081)&lt;9)),(NETWORKDAYS(F1081,H1081,Lister!$D$7:$D$13)-X1081)*T1081/NETWORKDAYS(Lister!$D$20,Lister!$E$20,Lister!$D$7:$D$13),IF(AND(MONTH(F1081)=7,MONTH(H1081)=8),(NETWORKDAYS(Lister!$D$20,H1081,Lister!$D$7:$D$13)-X1081)*T1081/NETWORKDAYS(Lister!$D$20,Lister!$E$20,Lister!$D$7:$D$13),IF(AND(MONTH(F1081)=7,MONTH(H1081)=7),0)))),0),"")</f>
        <v/>
      </c>
      <c r="AC1081" s="30" t="str">
        <f>IF(Afrapportering!AC1062="","",Afrapportering!AC1062)</f>
        <v/>
      </c>
      <c r="AD1081" s="52" t="str">
        <f t="shared" si="135"/>
        <v/>
      </c>
      <c r="AE1081" s="52" t="str">
        <f t="shared" si="136"/>
        <v/>
      </c>
      <c r="AF1081" s="30" t="str">
        <f t="shared" si="137"/>
        <v/>
      </c>
      <c r="AG1081" s="30" t="str">
        <f t="shared" si="138"/>
        <v/>
      </c>
      <c r="AH1081" s="3" t="str">
        <f t="shared" si="139"/>
        <v/>
      </c>
    </row>
    <row r="1082" spans="1:34" x14ac:dyDescent="0.25">
      <c r="A1082" s="13" t="str">
        <f>+Afrapportering!A1063</f>
        <v/>
      </c>
      <c r="B1082" s="13" t="str">
        <f>+Afrapportering!B1063</f>
        <v/>
      </c>
      <c r="C1082" s="13" t="str">
        <f>+Afrapportering!C1063</f>
        <v/>
      </c>
      <c r="D1082" s="13" t="str">
        <f>+Afrapportering!D1063</f>
        <v/>
      </c>
      <c r="E1082" s="14" t="str">
        <f>+Afrapportering!E1063</f>
        <v/>
      </c>
      <c r="F1082" s="139" t="str">
        <f>IF(Afrapportering!F1063 = "", "",Afrapportering!F1063)</f>
        <v/>
      </c>
      <c r="G1082" s="14" t="str">
        <f>+Afrapportering!G1063</f>
        <v/>
      </c>
      <c r="H1082" s="139" t="str">
        <f>IF(Afrapportering!H1063 = "","",Afrapportering!H1063)</f>
        <v/>
      </c>
      <c r="I1082" s="140" t="str">
        <f>+Afrapportering!I1063</f>
        <v/>
      </c>
      <c r="J1082" s="13" t="str">
        <f>+Afrapportering!J1063</f>
        <v/>
      </c>
      <c r="K1082" s="32" t="str">
        <f t="shared" si="132"/>
        <v/>
      </c>
      <c r="L1082" s="31" t="str">
        <f>IF(Ansøgning!J1068="","",Ansøgning!J1068)</f>
        <v/>
      </c>
      <c r="M1082" s="134" t="str">
        <f>IF(Afrapportering!M1063="","",Afrapportering!M1063)</f>
        <v/>
      </c>
      <c r="N1082" s="31" t="str">
        <f>IF(Ansøgning!K1068="","",Ansøgning!K1068)</f>
        <v/>
      </c>
      <c r="O1082" s="134">
        <f>IF(Afrapportering!O1063="",,Afrapportering!O1063)</f>
        <v>0</v>
      </c>
      <c r="P1082" s="15" t="str">
        <f>IF(Ansøgning!L1068="","",Ansøgning!L1068)</f>
        <v/>
      </c>
      <c r="Q1082" s="15" t="str">
        <f t="shared" si="133"/>
        <v/>
      </c>
      <c r="R1082" s="15"/>
      <c r="S1082" s="15" t="str">
        <f>IF(Afrapportering!S1063="","",Afrapportering!S1063)</f>
        <v/>
      </c>
      <c r="T1082" s="31" t="str">
        <f t="shared" si="134"/>
        <v/>
      </c>
      <c r="U1082" s="30" t="str">
        <f>IF(Afrapportering!U1063="","",Afrapportering!U1063)</f>
        <v/>
      </c>
      <c r="V1082" s="52" t="str">
        <f>IF(Afrapportering!V1063="","",Afrapportering!V1063)</f>
        <v/>
      </c>
      <c r="W1082" s="30" t="str">
        <f>IF(Afrapportering!W1063="","",Afrapportering!W1063)</f>
        <v/>
      </c>
      <c r="X1082" s="52" t="str">
        <f>IF(Afrapportering!X1063="","",Afrapportering!X1063)</f>
        <v/>
      </c>
      <c r="Y1082" s="30" t="str">
        <f>IF(Afrapportering!Y1063="","",Afrapportering!Y1063)</f>
        <v/>
      </c>
      <c r="Z1082" s="52" t="str">
        <f>IFERROR(MAX(IF(OR(V1082="",X1082=""),"",IF(AND(AND(MONTH(F1082)&gt;=7,MONTH(F1082)&lt;8),AND(MONTH(H1082)&gt;=7,MONTH(H1082)&lt;8)),(NETWORKDAYS(F1082,H1082,Lister!$D$7:$D$13)-V1082)*T1082/NETWORKDAYS(Lister!$D$19,Lister!$E$19,Lister!$D$7:$D$13),IF(AND(AND(MONTH(F1082)&gt;=7,MONTH(F1082)&lt;8),MONTH(H1082)&gt;7),(NETWORKDAYS(F1082,Lister!$E$19,Lister!$D$7:$D$13)-V1082)*T1082/NETWORKDAYS(Lister!$D$19,Lister!$E$19,Lister!$D$7:$D$13),IF(MONTH(F1082)&gt;7,0)))),0),"")</f>
        <v/>
      </c>
      <c r="AA1082" s="30" t="str">
        <f>IF(Afrapportering!AA1063="","",Afrapportering!AA1063)</f>
        <v/>
      </c>
      <c r="AB1082" s="52" t="str">
        <f>IFERROR(MAX(IF(OR(V1082="",X1082=""),"",IF(AND(AND(MONTH(F1082)&gt;=8,MONTH(F1082)&lt;9),AND(MONTH(H1082)&gt;=8,MONTH(H1082)&lt;9)),(NETWORKDAYS(F1082,H1082,Lister!$D$7:$D$13)-X1082)*T1082/NETWORKDAYS(Lister!$D$20,Lister!$E$20,Lister!$D$7:$D$13),IF(AND(MONTH(F1082)=7,MONTH(H1082)=8),(NETWORKDAYS(Lister!$D$20,H1082,Lister!$D$7:$D$13)-X1082)*T1082/NETWORKDAYS(Lister!$D$20,Lister!$E$20,Lister!$D$7:$D$13),IF(AND(MONTH(F1082)=7,MONTH(H1082)=7),0)))),0),"")</f>
        <v/>
      </c>
      <c r="AC1082" s="30" t="str">
        <f>IF(Afrapportering!AC1063="","",Afrapportering!AC1063)</f>
        <v/>
      </c>
      <c r="AD1082" s="52" t="str">
        <f t="shared" si="135"/>
        <v/>
      </c>
      <c r="AE1082" s="52" t="str">
        <f t="shared" si="136"/>
        <v/>
      </c>
      <c r="AF1082" s="30" t="str">
        <f t="shared" si="137"/>
        <v/>
      </c>
      <c r="AG1082" s="30" t="str">
        <f t="shared" si="138"/>
        <v/>
      </c>
      <c r="AH1082" s="3" t="str">
        <f t="shared" si="139"/>
        <v/>
      </c>
    </row>
    <row r="1083" spans="1:34" x14ac:dyDescent="0.25">
      <c r="A1083" s="13" t="str">
        <f>+Afrapportering!A1064</f>
        <v/>
      </c>
      <c r="B1083" s="13" t="str">
        <f>+Afrapportering!B1064</f>
        <v/>
      </c>
      <c r="C1083" s="13" t="str">
        <f>+Afrapportering!C1064</f>
        <v/>
      </c>
      <c r="D1083" s="13" t="str">
        <f>+Afrapportering!D1064</f>
        <v/>
      </c>
      <c r="E1083" s="14" t="str">
        <f>+Afrapportering!E1064</f>
        <v/>
      </c>
      <c r="F1083" s="139" t="str">
        <f>IF(Afrapportering!F1064 = "", "",Afrapportering!F1064)</f>
        <v/>
      </c>
      <c r="G1083" s="14" t="str">
        <f>+Afrapportering!G1064</f>
        <v/>
      </c>
      <c r="H1083" s="139" t="str">
        <f>IF(Afrapportering!H1064 = "","",Afrapportering!H1064)</f>
        <v/>
      </c>
      <c r="I1083" s="140" t="str">
        <f>+Afrapportering!I1064</f>
        <v/>
      </c>
      <c r="J1083" s="13" t="str">
        <f>+Afrapportering!J1064</f>
        <v/>
      </c>
      <c r="K1083" s="32" t="str">
        <f t="shared" si="132"/>
        <v/>
      </c>
      <c r="L1083" s="31" t="str">
        <f>IF(Ansøgning!J1069="","",Ansøgning!J1069)</f>
        <v/>
      </c>
      <c r="M1083" s="134" t="str">
        <f>IF(Afrapportering!M1064="","",Afrapportering!M1064)</f>
        <v/>
      </c>
      <c r="N1083" s="31" t="str">
        <f>IF(Ansøgning!K1069="","",Ansøgning!K1069)</f>
        <v/>
      </c>
      <c r="O1083" s="134">
        <f>IF(Afrapportering!O1064="",,Afrapportering!O1064)</f>
        <v>0</v>
      </c>
      <c r="P1083" s="15" t="str">
        <f>IF(Ansøgning!L1069="","",Ansøgning!L1069)</f>
        <v/>
      </c>
      <c r="Q1083" s="15" t="str">
        <f t="shared" si="133"/>
        <v/>
      </c>
      <c r="R1083" s="15"/>
      <c r="S1083" s="15" t="str">
        <f>IF(Afrapportering!S1064="","",Afrapportering!S1064)</f>
        <v/>
      </c>
      <c r="T1083" s="31" t="str">
        <f t="shared" si="134"/>
        <v/>
      </c>
      <c r="U1083" s="30" t="str">
        <f>IF(Afrapportering!U1064="","",Afrapportering!U1064)</f>
        <v/>
      </c>
      <c r="V1083" s="52" t="str">
        <f>IF(Afrapportering!V1064="","",Afrapportering!V1064)</f>
        <v/>
      </c>
      <c r="W1083" s="30" t="str">
        <f>IF(Afrapportering!W1064="","",Afrapportering!W1064)</f>
        <v/>
      </c>
      <c r="X1083" s="52" t="str">
        <f>IF(Afrapportering!X1064="","",Afrapportering!X1064)</f>
        <v/>
      </c>
      <c r="Y1083" s="30" t="str">
        <f>IF(Afrapportering!Y1064="","",Afrapportering!Y1064)</f>
        <v/>
      </c>
      <c r="Z1083" s="52" t="str">
        <f>IFERROR(MAX(IF(OR(V1083="",X1083=""),"",IF(AND(AND(MONTH(F1083)&gt;=7,MONTH(F1083)&lt;8),AND(MONTH(H1083)&gt;=7,MONTH(H1083)&lt;8)),(NETWORKDAYS(F1083,H1083,Lister!$D$7:$D$13)-V1083)*T1083/NETWORKDAYS(Lister!$D$19,Lister!$E$19,Lister!$D$7:$D$13),IF(AND(AND(MONTH(F1083)&gt;=7,MONTH(F1083)&lt;8),MONTH(H1083)&gt;7),(NETWORKDAYS(F1083,Lister!$E$19,Lister!$D$7:$D$13)-V1083)*T1083/NETWORKDAYS(Lister!$D$19,Lister!$E$19,Lister!$D$7:$D$13),IF(MONTH(F1083)&gt;7,0)))),0),"")</f>
        <v/>
      </c>
      <c r="AA1083" s="30" t="str">
        <f>IF(Afrapportering!AA1064="","",Afrapportering!AA1064)</f>
        <v/>
      </c>
      <c r="AB1083" s="52" t="str">
        <f>IFERROR(MAX(IF(OR(V1083="",X1083=""),"",IF(AND(AND(MONTH(F1083)&gt;=8,MONTH(F1083)&lt;9),AND(MONTH(H1083)&gt;=8,MONTH(H1083)&lt;9)),(NETWORKDAYS(F1083,H1083,Lister!$D$7:$D$13)-X1083)*T1083/NETWORKDAYS(Lister!$D$20,Lister!$E$20,Lister!$D$7:$D$13),IF(AND(MONTH(F1083)=7,MONTH(H1083)=8),(NETWORKDAYS(Lister!$D$20,H1083,Lister!$D$7:$D$13)-X1083)*T1083/NETWORKDAYS(Lister!$D$20,Lister!$E$20,Lister!$D$7:$D$13),IF(AND(MONTH(F1083)=7,MONTH(H1083)=7),0)))),0),"")</f>
        <v/>
      </c>
      <c r="AC1083" s="30" t="str">
        <f>IF(Afrapportering!AC1064="","",Afrapportering!AC1064)</f>
        <v/>
      </c>
      <c r="AD1083" s="52" t="str">
        <f t="shared" si="135"/>
        <v/>
      </c>
      <c r="AE1083" s="52" t="str">
        <f t="shared" si="136"/>
        <v/>
      </c>
      <c r="AF1083" s="30" t="str">
        <f t="shared" si="137"/>
        <v/>
      </c>
      <c r="AG1083" s="30" t="str">
        <f t="shared" si="138"/>
        <v/>
      </c>
      <c r="AH1083" s="3" t="str">
        <f t="shared" si="139"/>
        <v/>
      </c>
    </row>
    <row r="1084" spans="1:34" x14ac:dyDescent="0.25">
      <c r="A1084" s="13" t="str">
        <f>+Afrapportering!A1065</f>
        <v/>
      </c>
      <c r="B1084" s="13" t="str">
        <f>+Afrapportering!B1065</f>
        <v/>
      </c>
      <c r="C1084" s="13" t="str">
        <f>+Afrapportering!C1065</f>
        <v/>
      </c>
      <c r="D1084" s="13" t="str">
        <f>+Afrapportering!D1065</f>
        <v/>
      </c>
      <c r="E1084" s="14" t="str">
        <f>+Afrapportering!E1065</f>
        <v/>
      </c>
      <c r="F1084" s="139" t="str">
        <f>IF(Afrapportering!F1065 = "", "",Afrapportering!F1065)</f>
        <v/>
      </c>
      <c r="G1084" s="14" t="str">
        <f>+Afrapportering!G1065</f>
        <v/>
      </c>
      <c r="H1084" s="139" t="str">
        <f>IF(Afrapportering!H1065 = "","",Afrapportering!H1065)</f>
        <v/>
      </c>
      <c r="I1084" s="140" t="str">
        <f>+Afrapportering!I1065</f>
        <v/>
      </c>
      <c r="J1084" s="13" t="str">
        <f>+Afrapportering!J1065</f>
        <v/>
      </c>
      <c r="K1084" s="32" t="str">
        <f t="shared" si="132"/>
        <v/>
      </c>
      <c r="L1084" s="31" t="str">
        <f>IF(Ansøgning!J1070="","",Ansøgning!J1070)</f>
        <v/>
      </c>
      <c r="M1084" s="134" t="str">
        <f>IF(Afrapportering!M1065="","",Afrapportering!M1065)</f>
        <v/>
      </c>
      <c r="N1084" s="31" t="str">
        <f>IF(Ansøgning!K1070="","",Ansøgning!K1070)</f>
        <v/>
      </c>
      <c r="O1084" s="134">
        <f>IF(Afrapportering!O1065="",,Afrapportering!O1065)</f>
        <v>0</v>
      </c>
      <c r="P1084" s="15" t="str">
        <f>IF(Ansøgning!L1070="","",Ansøgning!L1070)</f>
        <v/>
      </c>
      <c r="Q1084" s="15" t="str">
        <f t="shared" si="133"/>
        <v/>
      </c>
      <c r="R1084" s="15"/>
      <c r="S1084" s="15" t="str">
        <f>IF(Afrapportering!S1065="","",Afrapportering!S1065)</f>
        <v/>
      </c>
      <c r="T1084" s="31" t="str">
        <f t="shared" si="134"/>
        <v/>
      </c>
      <c r="U1084" s="30" t="str">
        <f>IF(Afrapportering!U1065="","",Afrapportering!U1065)</f>
        <v/>
      </c>
      <c r="V1084" s="52" t="str">
        <f>IF(Afrapportering!V1065="","",Afrapportering!V1065)</f>
        <v/>
      </c>
      <c r="W1084" s="30" t="str">
        <f>IF(Afrapportering!W1065="","",Afrapportering!W1065)</f>
        <v/>
      </c>
      <c r="X1084" s="52" t="str">
        <f>IF(Afrapportering!X1065="","",Afrapportering!X1065)</f>
        <v/>
      </c>
      <c r="Y1084" s="30" t="str">
        <f>IF(Afrapportering!Y1065="","",Afrapportering!Y1065)</f>
        <v/>
      </c>
      <c r="Z1084" s="52" t="str">
        <f>IFERROR(MAX(IF(OR(V1084="",X1084=""),"",IF(AND(AND(MONTH(F1084)&gt;=7,MONTH(F1084)&lt;8),AND(MONTH(H1084)&gt;=7,MONTH(H1084)&lt;8)),(NETWORKDAYS(F1084,H1084,Lister!$D$7:$D$13)-V1084)*T1084/NETWORKDAYS(Lister!$D$19,Lister!$E$19,Lister!$D$7:$D$13),IF(AND(AND(MONTH(F1084)&gt;=7,MONTH(F1084)&lt;8),MONTH(H1084)&gt;7),(NETWORKDAYS(F1084,Lister!$E$19,Lister!$D$7:$D$13)-V1084)*T1084/NETWORKDAYS(Lister!$D$19,Lister!$E$19,Lister!$D$7:$D$13),IF(MONTH(F1084)&gt;7,0)))),0),"")</f>
        <v/>
      </c>
      <c r="AA1084" s="30" t="str">
        <f>IF(Afrapportering!AA1065="","",Afrapportering!AA1065)</f>
        <v/>
      </c>
      <c r="AB1084" s="52" t="str">
        <f>IFERROR(MAX(IF(OR(V1084="",X1084=""),"",IF(AND(AND(MONTH(F1084)&gt;=8,MONTH(F1084)&lt;9),AND(MONTH(H1084)&gt;=8,MONTH(H1084)&lt;9)),(NETWORKDAYS(F1084,H1084,Lister!$D$7:$D$13)-X1084)*T1084/NETWORKDAYS(Lister!$D$20,Lister!$E$20,Lister!$D$7:$D$13),IF(AND(MONTH(F1084)=7,MONTH(H1084)=8),(NETWORKDAYS(Lister!$D$20,H1084,Lister!$D$7:$D$13)-X1084)*T1084/NETWORKDAYS(Lister!$D$20,Lister!$E$20,Lister!$D$7:$D$13),IF(AND(MONTH(F1084)=7,MONTH(H1084)=7),0)))),0),"")</f>
        <v/>
      </c>
      <c r="AC1084" s="30" t="str">
        <f>IF(Afrapportering!AC1065="","",Afrapportering!AC1065)</f>
        <v/>
      </c>
      <c r="AD1084" s="52" t="str">
        <f t="shared" si="135"/>
        <v/>
      </c>
      <c r="AE1084" s="52" t="str">
        <f t="shared" si="136"/>
        <v/>
      </c>
      <c r="AF1084" s="30" t="str">
        <f t="shared" si="137"/>
        <v/>
      </c>
      <c r="AG1084" s="30" t="str">
        <f t="shared" si="138"/>
        <v/>
      </c>
      <c r="AH1084" s="3" t="str">
        <f t="shared" si="139"/>
        <v/>
      </c>
    </row>
    <row r="1085" spans="1:34" x14ac:dyDescent="0.25">
      <c r="A1085" s="13" t="str">
        <f>+Afrapportering!A1066</f>
        <v/>
      </c>
      <c r="B1085" s="13" t="str">
        <f>+Afrapportering!B1066</f>
        <v/>
      </c>
      <c r="C1085" s="13" t="str">
        <f>+Afrapportering!C1066</f>
        <v/>
      </c>
      <c r="D1085" s="13" t="str">
        <f>+Afrapportering!D1066</f>
        <v/>
      </c>
      <c r="E1085" s="14" t="str">
        <f>+Afrapportering!E1066</f>
        <v/>
      </c>
      <c r="F1085" s="139" t="str">
        <f>IF(Afrapportering!F1066 = "", "",Afrapportering!F1066)</f>
        <v/>
      </c>
      <c r="G1085" s="14" t="str">
        <f>+Afrapportering!G1066</f>
        <v/>
      </c>
      <c r="H1085" s="139" t="str">
        <f>IF(Afrapportering!H1066 = "","",Afrapportering!H1066)</f>
        <v/>
      </c>
      <c r="I1085" s="140" t="str">
        <f>+Afrapportering!I1066</f>
        <v/>
      </c>
      <c r="J1085" s="13" t="str">
        <f>+Afrapportering!J1066</f>
        <v/>
      </c>
      <c r="K1085" s="32" t="str">
        <f t="shared" si="132"/>
        <v/>
      </c>
      <c r="L1085" s="31" t="str">
        <f>IF(Ansøgning!J1071="","",Ansøgning!J1071)</f>
        <v/>
      </c>
      <c r="M1085" s="134" t="str">
        <f>IF(Afrapportering!M1066="","",Afrapportering!M1066)</f>
        <v/>
      </c>
      <c r="N1085" s="31" t="str">
        <f>IF(Ansøgning!K1071="","",Ansøgning!K1071)</f>
        <v/>
      </c>
      <c r="O1085" s="134">
        <f>IF(Afrapportering!O1066="",,Afrapportering!O1066)</f>
        <v>0</v>
      </c>
      <c r="P1085" s="15" t="str">
        <f>IF(Ansøgning!L1071="","",Ansøgning!L1071)</f>
        <v/>
      </c>
      <c r="Q1085" s="15" t="str">
        <f t="shared" si="133"/>
        <v/>
      </c>
      <c r="R1085" s="15"/>
      <c r="S1085" s="15" t="str">
        <f>IF(Afrapportering!S1066="","",Afrapportering!S1066)</f>
        <v/>
      </c>
      <c r="T1085" s="31" t="str">
        <f t="shared" si="134"/>
        <v/>
      </c>
      <c r="U1085" s="30" t="str">
        <f>IF(Afrapportering!U1066="","",Afrapportering!U1066)</f>
        <v/>
      </c>
      <c r="V1085" s="52" t="str">
        <f>IF(Afrapportering!V1066="","",Afrapportering!V1066)</f>
        <v/>
      </c>
      <c r="W1085" s="30" t="str">
        <f>IF(Afrapportering!W1066="","",Afrapportering!W1066)</f>
        <v/>
      </c>
      <c r="X1085" s="52" t="str">
        <f>IF(Afrapportering!X1066="","",Afrapportering!X1066)</f>
        <v/>
      </c>
      <c r="Y1085" s="30" t="str">
        <f>IF(Afrapportering!Y1066="","",Afrapportering!Y1066)</f>
        <v/>
      </c>
      <c r="Z1085" s="52" t="str">
        <f>IFERROR(MAX(IF(OR(V1085="",X1085=""),"",IF(AND(AND(MONTH(F1085)&gt;=7,MONTH(F1085)&lt;8),AND(MONTH(H1085)&gt;=7,MONTH(H1085)&lt;8)),(NETWORKDAYS(F1085,H1085,Lister!$D$7:$D$13)-V1085)*T1085/NETWORKDAYS(Lister!$D$19,Lister!$E$19,Lister!$D$7:$D$13),IF(AND(AND(MONTH(F1085)&gt;=7,MONTH(F1085)&lt;8),MONTH(H1085)&gt;7),(NETWORKDAYS(F1085,Lister!$E$19,Lister!$D$7:$D$13)-V1085)*T1085/NETWORKDAYS(Lister!$D$19,Lister!$E$19,Lister!$D$7:$D$13),IF(MONTH(F1085)&gt;7,0)))),0),"")</f>
        <v/>
      </c>
      <c r="AA1085" s="30" t="str">
        <f>IF(Afrapportering!AA1066="","",Afrapportering!AA1066)</f>
        <v/>
      </c>
      <c r="AB1085" s="52" t="str">
        <f>IFERROR(MAX(IF(OR(V1085="",X1085=""),"",IF(AND(AND(MONTH(F1085)&gt;=8,MONTH(F1085)&lt;9),AND(MONTH(H1085)&gt;=8,MONTH(H1085)&lt;9)),(NETWORKDAYS(F1085,H1085,Lister!$D$7:$D$13)-X1085)*T1085/NETWORKDAYS(Lister!$D$20,Lister!$E$20,Lister!$D$7:$D$13),IF(AND(MONTH(F1085)=7,MONTH(H1085)=8),(NETWORKDAYS(Lister!$D$20,H1085,Lister!$D$7:$D$13)-X1085)*T1085/NETWORKDAYS(Lister!$D$20,Lister!$E$20,Lister!$D$7:$D$13),IF(AND(MONTH(F1085)=7,MONTH(H1085)=7),0)))),0),"")</f>
        <v/>
      </c>
      <c r="AC1085" s="30" t="str">
        <f>IF(Afrapportering!AC1066="","",Afrapportering!AC1066)</f>
        <v/>
      </c>
      <c r="AD1085" s="52" t="str">
        <f t="shared" si="135"/>
        <v/>
      </c>
      <c r="AE1085" s="52" t="str">
        <f t="shared" si="136"/>
        <v/>
      </c>
      <c r="AF1085" s="30" t="str">
        <f t="shared" si="137"/>
        <v/>
      </c>
      <c r="AG1085" s="30" t="str">
        <f t="shared" si="138"/>
        <v/>
      </c>
      <c r="AH1085" s="3" t="str">
        <f t="shared" si="139"/>
        <v/>
      </c>
    </row>
    <row r="1086" spans="1:34" x14ac:dyDescent="0.25">
      <c r="A1086" s="13" t="str">
        <f>+Afrapportering!A1067</f>
        <v/>
      </c>
      <c r="B1086" s="13" t="str">
        <f>+Afrapportering!B1067</f>
        <v/>
      </c>
      <c r="C1086" s="13" t="str">
        <f>+Afrapportering!C1067</f>
        <v/>
      </c>
      <c r="D1086" s="13" t="str">
        <f>+Afrapportering!D1067</f>
        <v/>
      </c>
      <c r="E1086" s="14" t="str">
        <f>+Afrapportering!E1067</f>
        <v/>
      </c>
      <c r="F1086" s="139" t="str">
        <f>IF(Afrapportering!F1067 = "", "",Afrapportering!F1067)</f>
        <v/>
      </c>
      <c r="G1086" s="14" t="str">
        <f>+Afrapportering!G1067</f>
        <v/>
      </c>
      <c r="H1086" s="139" t="str">
        <f>IF(Afrapportering!H1067 = "","",Afrapportering!H1067)</f>
        <v/>
      </c>
      <c r="I1086" s="140" t="str">
        <f>+Afrapportering!I1067</f>
        <v/>
      </c>
      <c r="J1086" s="13" t="str">
        <f>+Afrapportering!J1067</f>
        <v/>
      </c>
      <c r="K1086" s="32" t="str">
        <f t="shared" si="132"/>
        <v/>
      </c>
      <c r="L1086" s="31" t="str">
        <f>IF(Ansøgning!J1072="","",Ansøgning!J1072)</f>
        <v/>
      </c>
      <c r="M1086" s="134" t="str">
        <f>IF(Afrapportering!M1067="","",Afrapportering!M1067)</f>
        <v/>
      </c>
      <c r="N1086" s="31" t="str">
        <f>IF(Ansøgning!K1072="","",Ansøgning!K1072)</f>
        <v/>
      </c>
      <c r="O1086" s="134">
        <f>IF(Afrapportering!O1067="",,Afrapportering!O1067)</f>
        <v>0</v>
      </c>
      <c r="P1086" s="15" t="str">
        <f>IF(Ansøgning!L1072="","",Ansøgning!L1072)</f>
        <v/>
      </c>
      <c r="Q1086" s="15" t="str">
        <f t="shared" si="133"/>
        <v/>
      </c>
      <c r="R1086" s="15"/>
      <c r="S1086" s="15" t="str">
        <f>IF(Afrapportering!S1067="","",Afrapportering!S1067)</f>
        <v/>
      </c>
      <c r="T1086" s="31" t="str">
        <f t="shared" si="134"/>
        <v/>
      </c>
      <c r="U1086" s="30" t="str">
        <f>IF(Afrapportering!U1067="","",Afrapportering!U1067)</f>
        <v/>
      </c>
      <c r="V1086" s="52" t="str">
        <f>IF(Afrapportering!V1067="","",Afrapportering!V1067)</f>
        <v/>
      </c>
      <c r="W1086" s="30" t="str">
        <f>IF(Afrapportering!W1067="","",Afrapportering!W1067)</f>
        <v/>
      </c>
      <c r="X1086" s="52" t="str">
        <f>IF(Afrapportering!X1067="","",Afrapportering!X1067)</f>
        <v/>
      </c>
      <c r="Y1086" s="30" t="str">
        <f>IF(Afrapportering!Y1067="","",Afrapportering!Y1067)</f>
        <v/>
      </c>
      <c r="Z1086" s="52" t="str">
        <f>IFERROR(MAX(IF(OR(V1086="",X1086=""),"",IF(AND(AND(MONTH(F1086)&gt;=7,MONTH(F1086)&lt;8),AND(MONTH(H1086)&gt;=7,MONTH(H1086)&lt;8)),(NETWORKDAYS(F1086,H1086,Lister!$D$7:$D$13)-V1086)*T1086/NETWORKDAYS(Lister!$D$19,Lister!$E$19,Lister!$D$7:$D$13),IF(AND(AND(MONTH(F1086)&gt;=7,MONTH(F1086)&lt;8),MONTH(H1086)&gt;7),(NETWORKDAYS(F1086,Lister!$E$19,Lister!$D$7:$D$13)-V1086)*T1086/NETWORKDAYS(Lister!$D$19,Lister!$E$19,Lister!$D$7:$D$13),IF(MONTH(F1086)&gt;7,0)))),0),"")</f>
        <v/>
      </c>
      <c r="AA1086" s="30" t="str">
        <f>IF(Afrapportering!AA1067="","",Afrapportering!AA1067)</f>
        <v/>
      </c>
      <c r="AB1086" s="52" t="str">
        <f>IFERROR(MAX(IF(OR(V1086="",X1086=""),"",IF(AND(AND(MONTH(F1086)&gt;=8,MONTH(F1086)&lt;9),AND(MONTH(H1086)&gt;=8,MONTH(H1086)&lt;9)),(NETWORKDAYS(F1086,H1086,Lister!$D$7:$D$13)-X1086)*T1086/NETWORKDAYS(Lister!$D$20,Lister!$E$20,Lister!$D$7:$D$13),IF(AND(MONTH(F1086)=7,MONTH(H1086)=8),(NETWORKDAYS(Lister!$D$20,H1086,Lister!$D$7:$D$13)-X1086)*T1086/NETWORKDAYS(Lister!$D$20,Lister!$E$20,Lister!$D$7:$D$13),IF(AND(MONTH(F1086)=7,MONTH(H1086)=7),0)))),0),"")</f>
        <v/>
      </c>
      <c r="AC1086" s="30" t="str">
        <f>IF(Afrapportering!AC1067="","",Afrapportering!AC1067)</f>
        <v/>
      </c>
      <c r="AD1086" s="52" t="str">
        <f t="shared" si="135"/>
        <v/>
      </c>
      <c r="AE1086" s="52" t="str">
        <f t="shared" si="136"/>
        <v/>
      </c>
      <c r="AF1086" s="30" t="str">
        <f t="shared" si="137"/>
        <v/>
      </c>
      <c r="AG1086" s="30" t="str">
        <f t="shared" si="138"/>
        <v/>
      </c>
      <c r="AH1086" s="3" t="str">
        <f t="shared" si="139"/>
        <v/>
      </c>
    </row>
    <row r="1087" spans="1:34" x14ac:dyDescent="0.25">
      <c r="A1087" s="13" t="str">
        <f>+Afrapportering!A1068</f>
        <v/>
      </c>
      <c r="B1087" s="13" t="str">
        <f>+Afrapportering!B1068</f>
        <v/>
      </c>
      <c r="C1087" s="13" t="str">
        <f>+Afrapportering!C1068</f>
        <v/>
      </c>
      <c r="D1087" s="13" t="str">
        <f>+Afrapportering!D1068</f>
        <v/>
      </c>
      <c r="E1087" s="14" t="str">
        <f>+Afrapportering!E1068</f>
        <v/>
      </c>
      <c r="F1087" s="139" t="str">
        <f>IF(Afrapportering!F1068 = "", "",Afrapportering!F1068)</f>
        <v/>
      </c>
      <c r="G1087" s="14" t="str">
        <f>+Afrapportering!G1068</f>
        <v/>
      </c>
      <c r="H1087" s="139" t="str">
        <f>IF(Afrapportering!H1068 = "","",Afrapportering!H1068)</f>
        <v/>
      </c>
      <c r="I1087" s="140" t="str">
        <f>+Afrapportering!I1068</f>
        <v/>
      </c>
      <c r="J1087" s="13" t="str">
        <f>+Afrapportering!J1068</f>
        <v/>
      </c>
      <c r="K1087" s="32" t="str">
        <f t="shared" si="132"/>
        <v/>
      </c>
      <c r="L1087" s="31" t="str">
        <f>IF(Ansøgning!J1073="","",Ansøgning!J1073)</f>
        <v/>
      </c>
      <c r="M1087" s="134" t="str">
        <f>IF(Afrapportering!M1068="","",Afrapportering!M1068)</f>
        <v/>
      </c>
      <c r="N1087" s="31" t="str">
        <f>IF(Ansøgning!K1073="","",Ansøgning!K1073)</f>
        <v/>
      </c>
      <c r="O1087" s="134">
        <f>IF(Afrapportering!O1068="",,Afrapportering!O1068)</f>
        <v>0</v>
      </c>
      <c r="P1087" s="15" t="str">
        <f>IF(Ansøgning!L1073="","",Ansøgning!L1073)</f>
        <v/>
      </c>
      <c r="Q1087" s="15" t="str">
        <f t="shared" si="133"/>
        <v/>
      </c>
      <c r="R1087" s="15"/>
      <c r="S1087" s="15" t="str">
        <f>IF(Afrapportering!S1068="","",Afrapportering!S1068)</f>
        <v/>
      </c>
      <c r="T1087" s="31" t="str">
        <f t="shared" si="134"/>
        <v/>
      </c>
      <c r="U1087" s="30" t="str">
        <f>IF(Afrapportering!U1068="","",Afrapportering!U1068)</f>
        <v/>
      </c>
      <c r="V1087" s="52" t="str">
        <f>IF(Afrapportering!V1068="","",Afrapportering!V1068)</f>
        <v/>
      </c>
      <c r="W1087" s="30" t="str">
        <f>IF(Afrapportering!W1068="","",Afrapportering!W1068)</f>
        <v/>
      </c>
      <c r="X1087" s="52" t="str">
        <f>IF(Afrapportering!X1068="","",Afrapportering!X1068)</f>
        <v/>
      </c>
      <c r="Y1087" s="30" t="str">
        <f>IF(Afrapportering!Y1068="","",Afrapportering!Y1068)</f>
        <v/>
      </c>
      <c r="Z1087" s="52" t="str">
        <f>IFERROR(MAX(IF(OR(V1087="",X1087=""),"",IF(AND(AND(MONTH(F1087)&gt;=7,MONTH(F1087)&lt;8),AND(MONTH(H1087)&gt;=7,MONTH(H1087)&lt;8)),(NETWORKDAYS(F1087,H1087,Lister!$D$7:$D$13)-V1087)*T1087/NETWORKDAYS(Lister!$D$19,Lister!$E$19,Lister!$D$7:$D$13),IF(AND(AND(MONTH(F1087)&gt;=7,MONTH(F1087)&lt;8),MONTH(H1087)&gt;7),(NETWORKDAYS(F1087,Lister!$E$19,Lister!$D$7:$D$13)-V1087)*T1087/NETWORKDAYS(Lister!$D$19,Lister!$E$19,Lister!$D$7:$D$13),IF(MONTH(F1087)&gt;7,0)))),0),"")</f>
        <v/>
      </c>
      <c r="AA1087" s="30" t="str">
        <f>IF(Afrapportering!AA1068="","",Afrapportering!AA1068)</f>
        <v/>
      </c>
      <c r="AB1087" s="52" t="str">
        <f>IFERROR(MAX(IF(OR(V1087="",X1087=""),"",IF(AND(AND(MONTH(F1087)&gt;=8,MONTH(F1087)&lt;9),AND(MONTH(H1087)&gt;=8,MONTH(H1087)&lt;9)),(NETWORKDAYS(F1087,H1087,Lister!$D$7:$D$13)-X1087)*T1087/NETWORKDAYS(Lister!$D$20,Lister!$E$20,Lister!$D$7:$D$13),IF(AND(MONTH(F1087)=7,MONTH(H1087)=8),(NETWORKDAYS(Lister!$D$20,H1087,Lister!$D$7:$D$13)-X1087)*T1087/NETWORKDAYS(Lister!$D$20,Lister!$E$20,Lister!$D$7:$D$13),IF(AND(MONTH(F1087)=7,MONTH(H1087)=7),0)))),0),"")</f>
        <v/>
      </c>
      <c r="AC1087" s="30" t="str">
        <f>IF(Afrapportering!AC1068="","",Afrapportering!AC1068)</f>
        <v/>
      </c>
      <c r="AD1087" s="52" t="str">
        <f t="shared" si="135"/>
        <v/>
      </c>
      <c r="AE1087" s="52" t="str">
        <f t="shared" si="136"/>
        <v/>
      </c>
      <c r="AF1087" s="30" t="str">
        <f t="shared" si="137"/>
        <v/>
      </c>
      <c r="AG1087" s="30" t="str">
        <f t="shared" si="138"/>
        <v/>
      </c>
      <c r="AH1087" s="3" t="str">
        <f t="shared" si="139"/>
        <v/>
      </c>
    </row>
    <row r="1088" spans="1:34" x14ac:dyDescent="0.25">
      <c r="A1088" s="13" t="str">
        <f>+Afrapportering!A1069</f>
        <v/>
      </c>
      <c r="B1088" s="13" t="str">
        <f>+Afrapportering!B1069</f>
        <v/>
      </c>
      <c r="C1088" s="13" t="str">
        <f>+Afrapportering!C1069</f>
        <v/>
      </c>
      <c r="D1088" s="13" t="str">
        <f>+Afrapportering!D1069</f>
        <v/>
      </c>
      <c r="E1088" s="14" t="str">
        <f>+Afrapportering!E1069</f>
        <v/>
      </c>
      <c r="F1088" s="139" t="str">
        <f>IF(Afrapportering!F1069 = "", "",Afrapportering!F1069)</f>
        <v/>
      </c>
      <c r="G1088" s="14" t="str">
        <f>+Afrapportering!G1069</f>
        <v/>
      </c>
      <c r="H1088" s="139" t="str">
        <f>IF(Afrapportering!H1069 = "","",Afrapportering!H1069)</f>
        <v/>
      </c>
      <c r="I1088" s="140" t="str">
        <f>+Afrapportering!I1069</f>
        <v/>
      </c>
      <c r="J1088" s="13" t="str">
        <f>+Afrapportering!J1069</f>
        <v/>
      </c>
      <c r="K1088" s="32" t="str">
        <f t="shared" si="132"/>
        <v/>
      </c>
      <c r="L1088" s="31" t="str">
        <f>IF(Ansøgning!J1074="","",Ansøgning!J1074)</f>
        <v/>
      </c>
      <c r="M1088" s="134" t="str">
        <f>IF(Afrapportering!M1069="","",Afrapportering!M1069)</f>
        <v/>
      </c>
      <c r="N1088" s="31" t="str">
        <f>IF(Ansøgning!K1074="","",Ansøgning!K1074)</f>
        <v/>
      </c>
      <c r="O1088" s="134">
        <f>IF(Afrapportering!O1069="",,Afrapportering!O1069)</f>
        <v>0</v>
      </c>
      <c r="P1088" s="15" t="str">
        <f>IF(Ansøgning!L1074="","",Ansøgning!L1074)</f>
        <v/>
      </c>
      <c r="Q1088" s="15" t="str">
        <f t="shared" si="133"/>
        <v/>
      </c>
      <c r="R1088" s="15"/>
      <c r="S1088" s="15" t="str">
        <f>IF(Afrapportering!S1069="","",Afrapportering!S1069)</f>
        <v/>
      </c>
      <c r="T1088" s="31" t="str">
        <f t="shared" si="134"/>
        <v/>
      </c>
      <c r="U1088" s="30" t="str">
        <f>IF(Afrapportering!U1069="","",Afrapportering!U1069)</f>
        <v/>
      </c>
      <c r="V1088" s="52" t="str">
        <f>IF(Afrapportering!V1069="","",Afrapportering!V1069)</f>
        <v/>
      </c>
      <c r="W1088" s="30" t="str">
        <f>IF(Afrapportering!W1069="","",Afrapportering!W1069)</f>
        <v/>
      </c>
      <c r="X1088" s="52" t="str">
        <f>IF(Afrapportering!X1069="","",Afrapportering!X1069)</f>
        <v/>
      </c>
      <c r="Y1088" s="30" t="str">
        <f>IF(Afrapportering!Y1069="","",Afrapportering!Y1069)</f>
        <v/>
      </c>
      <c r="Z1088" s="52" t="str">
        <f>IFERROR(MAX(IF(OR(V1088="",X1088=""),"",IF(AND(AND(MONTH(F1088)&gt;=7,MONTH(F1088)&lt;8),AND(MONTH(H1088)&gt;=7,MONTH(H1088)&lt;8)),(NETWORKDAYS(F1088,H1088,Lister!$D$7:$D$13)-V1088)*T1088/NETWORKDAYS(Lister!$D$19,Lister!$E$19,Lister!$D$7:$D$13),IF(AND(AND(MONTH(F1088)&gt;=7,MONTH(F1088)&lt;8),MONTH(H1088)&gt;7),(NETWORKDAYS(F1088,Lister!$E$19,Lister!$D$7:$D$13)-V1088)*T1088/NETWORKDAYS(Lister!$D$19,Lister!$E$19,Lister!$D$7:$D$13),IF(MONTH(F1088)&gt;7,0)))),0),"")</f>
        <v/>
      </c>
      <c r="AA1088" s="30" t="str">
        <f>IF(Afrapportering!AA1069="","",Afrapportering!AA1069)</f>
        <v/>
      </c>
      <c r="AB1088" s="52" t="str">
        <f>IFERROR(MAX(IF(OR(V1088="",X1088=""),"",IF(AND(AND(MONTH(F1088)&gt;=8,MONTH(F1088)&lt;9),AND(MONTH(H1088)&gt;=8,MONTH(H1088)&lt;9)),(NETWORKDAYS(F1088,H1088,Lister!$D$7:$D$13)-X1088)*T1088/NETWORKDAYS(Lister!$D$20,Lister!$E$20,Lister!$D$7:$D$13),IF(AND(MONTH(F1088)=7,MONTH(H1088)=8),(NETWORKDAYS(Lister!$D$20,H1088,Lister!$D$7:$D$13)-X1088)*T1088/NETWORKDAYS(Lister!$D$20,Lister!$E$20,Lister!$D$7:$D$13),IF(AND(MONTH(F1088)=7,MONTH(H1088)=7),0)))),0),"")</f>
        <v/>
      </c>
      <c r="AC1088" s="30" t="str">
        <f>IF(Afrapportering!AC1069="","",Afrapportering!AC1069)</f>
        <v/>
      </c>
      <c r="AD1088" s="52" t="str">
        <f t="shared" si="135"/>
        <v/>
      </c>
      <c r="AE1088" s="52" t="str">
        <f t="shared" si="136"/>
        <v/>
      </c>
      <c r="AF1088" s="30" t="str">
        <f t="shared" si="137"/>
        <v/>
      </c>
      <c r="AG1088" s="30" t="str">
        <f t="shared" si="138"/>
        <v/>
      </c>
      <c r="AH1088" s="3" t="str">
        <f t="shared" si="139"/>
        <v/>
      </c>
    </row>
    <row r="1089" spans="1:34" x14ac:dyDescent="0.25">
      <c r="A1089" s="13" t="str">
        <f>+Afrapportering!A1070</f>
        <v/>
      </c>
      <c r="B1089" s="13" t="str">
        <f>+Afrapportering!B1070</f>
        <v/>
      </c>
      <c r="C1089" s="13" t="str">
        <f>+Afrapportering!C1070</f>
        <v/>
      </c>
      <c r="D1089" s="13" t="str">
        <f>+Afrapportering!D1070</f>
        <v/>
      </c>
      <c r="E1089" s="14" t="str">
        <f>+Afrapportering!E1070</f>
        <v/>
      </c>
      <c r="F1089" s="139" t="str">
        <f>IF(Afrapportering!F1070 = "", "",Afrapportering!F1070)</f>
        <v/>
      </c>
      <c r="G1089" s="14" t="str">
        <f>+Afrapportering!G1070</f>
        <v/>
      </c>
      <c r="H1089" s="139" t="str">
        <f>IF(Afrapportering!H1070 = "","",Afrapportering!H1070)</f>
        <v/>
      </c>
      <c r="I1089" s="140" t="str">
        <f>+Afrapportering!I1070</f>
        <v/>
      </c>
      <c r="J1089" s="13" t="str">
        <f>+Afrapportering!J1070</f>
        <v/>
      </c>
      <c r="K1089" s="32" t="str">
        <f t="shared" si="132"/>
        <v/>
      </c>
      <c r="L1089" s="31" t="str">
        <f>IF(Ansøgning!J1075="","",Ansøgning!J1075)</f>
        <v/>
      </c>
      <c r="M1089" s="134" t="str">
        <f>IF(Afrapportering!M1070="","",Afrapportering!M1070)</f>
        <v/>
      </c>
      <c r="N1089" s="31" t="str">
        <f>IF(Ansøgning!K1075="","",Ansøgning!K1075)</f>
        <v/>
      </c>
      <c r="O1089" s="134">
        <f>IF(Afrapportering!O1070="",,Afrapportering!O1070)</f>
        <v>0</v>
      </c>
      <c r="P1089" s="15" t="str">
        <f>IF(Ansøgning!L1075="","",Ansøgning!L1075)</f>
        <v/>
      </c>
      <c r="Q1089" s="15" t="str">
        <f t="shared" si="133"/>
        <v/>
      </c>
      <c r="R1089" s="15"/>
      <c r="S1089" s="15" t="str">
        <f>IF(Afrapportering!S1070="","",Afrapportering!S1070)</f>
        <v/>
      </c>
      <c r="T1089" s="31" t="str">
        <f t="shared" si="134"/>
        <v/>
      </c>
      <c r="U1089" s="30" t="str">
        <f>IF(Afrapportering!U1070="","",Afrapportering!U1070)</f>
        <v/>
      </c>
      <c r="V1089" s="52" t="str">
        <f>IF(Afrapportering!V1070="","",Afrapportering!V1070)</f>
        <v/>
      </c>
      <c r="W1089" s="30" t="str">
        <f>IF(Afrapportering!W1070="","",Afrapportering!W1070)</f>
        <v/>
      </c>
      <c r="X1089" s="52" t="str">
        <f>IF(Afrapportering!X1070="","",Afrapportering!X1070)</f>
        <v/>
      </c>
      <c r="Y1089" s="30" t="str">
        <f>IF(Afrapportering!Y1070="","",Afrapportering!Y1070)</f>
        <v/>
      </c>
      <c r="Z1089" s="52" t="str">
        <f>IFERROR(MAX(IF(OR(V1089="",X1089=""),"",IF(AND(AND(MONTH(F1089)&gt;=7,MONTH(F1089)&lt;8),AND(MONTH(H1089)&gt;=7,MONTH(H1089)&lt;8)),(NETWORKDAYS(F1089,H1089,Lister!$D$7:$D$13)-V1089)*T1089/NETWORKDAYS(Lister!$D$19,Lister!$E$19,Lister!$D$7:$D$13),IF(AND(AND(MONTH(F1089)&gt;=7,MONTH(F1089)&lt;8),MONTH(H1089)&gt;7),(NETWORKDAYS(F1089,Lister!$E$19,Lister!$D$7:$D$13)-V1089)*T1089/NETWORKDAYS(Lister!$D$19,Lister!$E$19,Lister!$D$7:$D$13),IF(MONTH(F1089)&gt;7,0)))),0),"")</f>
        <v/>
      </c>
      <c r="AA1089" s="30" t="str">
        <f>IF(Afrapportering!AA1070="","",Afrapportering!AA1070)</f>
        <v/>
      </c>
      <c r="AB1089" s="52" t="str">
        <f>IFERROR(MAX(IF(OR(V1089="",X1089=""),"",IF(AND(AND(MONTH(F1089)&gt;=8,MONTH(F1089)&lt;9),AND(MONTH(H1089)&gt;=8,MONTH(H1089)&lt;9)),(NETWORKDAYS(F1089,H1089,Lister!$D$7:$D$13)-X1089)*T1089/NETWORKDAYS(Lister!$D$20,Lister!$E$20,Lister!$D$7:$D$13),IF(AND(MONTH(F1089)=7,MONTH(H1089)=8),(NETWORKDAYS(Lister!$D$20,H1089,Lister!$D$7:$D$13)-X1089)*T1089/NETWORKDAYS(Lister!$D$20,Lister!$E$20,Lister!$D$7:$D$13),IF(AND(MONTH(F1089)=7,MONTH(H1089)=7),0)))),0),"")</f>
        <v/>
      </c>
      <c r="AC1089" s="30" t="str">
        <f>IF(Afrapportering!AC1070="","",Afrapportering!AC1070)</f>
        <v/>
      </c>
      <c r="AD1089" s="52" t="str">
        <f t="shared" si="135"/>
        <v/>
      </c>
      <c r="AE1089" s="52" t="str">
        <f t="shared" si="136"/>
        <v/>
      </c>
      <c r="AF1089" s="30" t="str">
        <f t="shared" si="137"/>
        <v/>
      </c>
      <c r="AG1089" s="30" t="str">
        <f t="shared" si="138"/>
        <v/>
      </c>
      <c r="AH1089" s="3" t="str">
        <f t="shared" si="139"/>
        <v/>
      </c>
    </row>
    <row r="1090" spans="1:34" x14ac:dyDescent="0.25">
      <c r="A1090" s="13" t="str">
        <f>+Afrapportering!A1071</f>
        <v/>
      </c>
      <c r="B1090" s="13" t="str">
        <f>+Afrapportering!B1071</f>
        <v/>
      </c>
      <c r="C1090" s="13" t="str">
        <f>+Afrapportering!C1071</f>
        <v/>
      </c>
      <c r="D1090" s="13" t="str">
        <f>+Afrapportering!D1071</f>
        <v/>
      </c>
      <c r="E1090" s="14" t="str">
        <f>+Afrapportering!E1071</f>
        <v/>
      </c>
      <c r="F1090" s="139" t="str">
        <f>IF(Afrapportering!F1071 = "", "",Afrapportering!F1071)</f>
        <v/>
      </c>
      <c r="G1090" s="14" t="str">
        <f>+Afrapportering!G1071</f>
        <v/>
      </c>
      <c r="H1090" s="139" t="str">
        <f>IF(Afrapportering!H1071 = "","",Afrapportering!H1071)</f>
        <v/>
      </c>
      <c r="I1090" s="140" t="str">
        <f>+Afrapportering!I1071</f>
        <v/>
      </c>
      <c r="J1090" s="13" t="str">
        <f>+Afrapportering!J1071</f>
        <v/>
      </c>
      <c r="K1090" s="32" t="str">
        <f t="shared" si="132"/>
        <v/>
      </c>
      <c r="L1090" s="31" t="str">
        <f>IF(Ansøgning!J1076="","",Ansøgning!J1076)</f>
        <v/>
      </c>
      <c r="M1090" s="134" t="str">
        <f>IF(Afrapportering!M1071="","",Afrapportering!M1071)</f>
        <v/>
      </c>
      <c r="N1090" s="31" t="str">
        <f>IF(Ansøgning!K1076="","",Ansøgning!K1076)</f>
        <v/>
      </c>
      <c r="O1090" s="134">
        <f>IF(Afrapportering!O1071="",,Afrapportering!O1071)</f>
        <v>0</v>
      </c>
      <c r="P1090" s="15" t="str">
        <f>IF(Ansøgning!L1076="","",Ansøgning!L1076)</f>
        <v/>
      </c>
      <c r="Q1090" s="15" t="str">
        <f t="shared" si="133"/>
        <v/>
      </c>
      <c r="R1090" s="15"/>
      <c r="S1090" s="15" t="str">
        <f>IF(Afrapportering!S1071="","",Afrapportering!S1071)</f>
        <v/>
      </c>
      <c r="T1090" s="31" t="str">
        <f t="shared" si="134"/>
        <v/>
      </c>
      <c r="U1090" s="30" t="str">
        <f>IF(Afrapportering!U1071="","",Afrapportering!U1071)</f>
        <v/>
      </c>
      <c r="V1090" s="52" t="str">
        <f>IF(Afrapportering!V1071="","",Afrapportering!V1071)</f>
        <v/>
      </c>
      <c r="W1090" s="30" t="str">
        <f>IF(Afrapportering!W1071="","",Afrapportering!W1071)</f>
        <v/>
      </c>
      <c r="X1090" s="52" t="str">
        <f>IF(Afrapportering!X1071="","",Afrapportering!X1071)</f>
        <v/>
      </c>
      <c r="Y1090" s="30" t="str">
        <f>IF(Afrapportering!Y1071="","",Afrapportering!Y1071)</f>
        <v/>
      </c>
      <c r="Z1090" s="52" t="str">
        <f>IFERROR(MAX(IF(OR(V1090="",X1090=""),"",IF(AND(AND(MONTH(F1090)&gt;=7,MONTH(F1090)&lt;8),AND(MONTH(H1090)&gt;=7,MONTH(H1090)&lt;8)),(NETWORKDAYS(F1090,H1090,Lister!$D$7:$D$13)-V1090)*T1090/NETWORKDAYS(Lister!$D$19,Lister!$E$19,Lister!$D$7:$D$13),IF(AND(AND(MONTH(F1090)&gt;=7,MONTH(F1090)&lt;8),MONTH(H1090)&gt;7),(NETWORKDAYS(F1090,Lister!$E$19,Lister!$D$7:$D$13)-V1090)*T1090/NETWORKDAYS(Lister!$D$19,Lister!$E$19,Lister!$D$7:$D$13),IF(MONTH(F1090)&gt;7,0)))),0),"")</f>
        <v/>
      </c>
      <c r="AA1090" s="30" t="str">
        <f>IF(Afrapportering!AA1071="","",Afrapportering!AA1071)</f>
        <v/>
      </c>
      <c r="AB1090" s="52" t="str">
        <f>IFERROR(MAX(IF(OR(V1090="",X1090=""),"",IF(AND(AND(MONTH(F1090)&gt;=8,MONTH(F1090)&lt;9),AND(MONTH(H1090)&gt;=8,MONTH(H1090)&lt;9)),(NETWORKDAYS(F1090,H1090,Lister!$D$7:$D$13)-X1090)*T1090/NETWORKDAYS(Lister!$D$20,Lister!$E$20,Lister!$D$7:$D$13),IF(AND(MONTH(F1090)=7,MONTH(H1090)=8),(NETWORKDAYS(Lister!$D$20,H1090,Lister!$D$7:$D$13)-X1090)*T1090/NETWORKDAYS(Lister!$D$20,Lister!$E$20,Lister!$D$7:$D$13),IF(AND(MONTH(F1090)=7,MONTH(H1090)=7),0)))),0),"")</f>
        <v/>
      </c>
      <c r="AC1090" s="30" t="str">
        <f>IF(Afrapportering!AC1071="","",Afrapportering!AC1071)</f>
        <v/>
      </c>
      <c r="AD1090" s="52" t="str">
        <f t="shared" si="135"/>
        <v/>
      </c>
      <c r="AE1090" s="52" t="str">
        <f t="shared" si="136"/>
        <v/>
      </c>
      <c r="AF1090" s="30" t="str">
        <f t="shared" si="137"/>
        <v/>
      </c>
      <c r="AG1090" s="30" t="str">
        <f t="shared" si="138"/>
        <v/>
      </c>
      <c r="AH1090" s="3" t="str">
        <f t="shared" si="139"/>
        <v/>
      </c>
    </row>
    <row r="1091" spans="1:34" x14ac:dyDescent="0.25">
      <c r="A1091" s="13" t="str">
        <f>+Afrapportering!A1072</f>
        <v/>
      </c>
      <c r="B1091" s="13" t="str">
        <f>+Afrapportering!B1072</f>
        <v/>
      </c>
      <c r="C1091" s="13" t="str">
        <f>+Afrapportering!C1072</f>
        <v/>
      </c>
      <c r="D1091" s="13" t="str">
        <f>+Afrapportering!D1072</f>
        <v/>
      </c>
      <c r="E1091" s="14" t="str">
        <f>+Afrapportering!E1072</f>
        <v/>
      </c>
      <c r="F1091" s="139" t="str">
        <f>IF(Afrapportering!F1072 = "", "",Afrapportering!F1072)</f>
        <v/>
      </c>
      <c r="G1091" s="14" t="str">
        <f>+Afrapportering!G1072</f>
        <v/>
      </c>
      <c r="H1091" s="139" t="str">
        <f>IF(Afrapportering!H1072 = "","",Afrapportering!H1072)</f>
        <v/>
      </c>
      <c r="I1091" s="140" t="str">
        <f>+Afrapportering!I1072</f>
        <v/>
      </c>
      <c r="J1091" s="13" t="str">
        <f>+Afrapportering!J1072</f>
        <v/>
      </c>
      <c r="K1091" s="32" t="str">
        <f t="shared" si="132"/>
        <v/>
      </c>
      <c r="L1091" s="31" t="str">
        <f>IF(Ansøgning!J1077="","",Ansøgning!J1077)</f>
        <v/>
      </c>
      <c r="M1091" s="134" t="str">
        <f>IF(Afrapportering!M1072="","",Afrapportering!M1072)</f>
        <v/>
      </c>
      <c r="N1091" s="31" t="str">
        <f>IF(Ansøgning!K1077="","",Ansøgning!K1077)</f>
        <v/>
      </c>
      <c r="O1091" s="134">
        <f>IF(Afrapportering!O1072="",,Afrapportering!O1072)</f>
        <v>0</v>
      </c>
      <c r="P1091" s="15" t="str">
        <f>IF(Ansøgning!L1077="","",Ansøgning!L1077)</f>
        <v/>
      </c>
      <c r="Q1091" s="15" t="str">
        <f t="shared" si="133"/>
        <v/>
      </c>
      <c r="R1091" s="15"/>
      <c r="S1091" s="15" t="str">
        <f>IF(Afrapportering!S1072="","",Afrapportering!S1072)</f>
        <v/>
      </c>
      <c r="T1091" s="31" t="str">
        <f t="shared" si="134"/>
        <v/>
      </c>
      <c r="U1091" s="30" t="str">
        <f>IF(Afrapportering!U1072="","",Afrapportering!U1072)</f>
        <v/>
      </c>
      <c r="V1091" s="52" t="str">
        <f>IF(Afrapportering!V1072="","",Afrapportering!V1072)</f>
        <v/>
      </c>
      <c r="W1091" s="30" t="str">
        <f>IF(Afrapportering!W1072="","",Afrapportering!W1072)</f>
        <v/>
      </c>
      <c r="X1091" s="52" t="str">
        <f>IF(Afrapportering!X1072="","",Afrapportering!X1072)</f>
        <v/>
      </c>
      <c r="Y1091" s="30" t="str">
        <f>IF(Afrapportering!Y1072="","",Afrapportering!Y1072)</f>
        <v/>
      </c>
      <c r="Z1091" s="52" t="str">
        <f>IFERROR(MAX(IF(OR(V1091="",X1091=""),"",IF(AND(AND(MONTH(F1091)&gt;=7,MONTH(F1091)&lt;8),AND(MONTH(H1091)&gt;=7,MONTH(H1091)&lt;8)),(NETWORKDAYS(F1091,H1091,Lister!$D$7:$D$13)-V1091)*T1091/NETWORKDAYS(Lister!$D$19,Lister!$E$19,Lister!$D$7:$D$13),IF(AND(AND(MONTH(F1091)&gt;=7,MONTH(F1091)&lt;8),MONTH(H1091)&gt;7),(NETWORKDAYS(F1091,Lister!$E$19,Lister!$D$7:$D$13)-V1091)*T1091/NETWORKDAYS(Lister!$D$19,Lister!$E$19,Lister!$D$7:$D$13),IF(MONTH(F1091)&gt;7,0)))),0),"")</f>
        <v/>
      </c>
      <c r="AA1091" s="30" t="str">
        <f>IF(Afrapportering!AA1072="","",Afrapportering!AA1072)</f>
        <v/>
      </c>
      <c r="AB1091" s="52" t="str">
        <f>IFERROR(MAX(IF(OR(V1091="",X1091=""),"",IF(AND(AND(MONTH(F1091)&gt;=8,MONTH(F1091)&lt;9),AND(MONTH(H1091)&gt;=8,MONTH(H1091)&lt;9)),(NETWORKDAYS(F1091,H1091,Lister!$D$7:$D$13)-X1091)*T1091/NETWORKDAYS(Lister!$D$20,Lister!$E$20,Lister!$D$7:$D$13),IF(AND(MONTH(F1091)=7,MONTH(H1091)=8),(NETWORKDAYS(Lister!$D$20,H1091,Lister!$D$7:$D$13)-X1091)*T1091/NETWORKDAYS(Lister!$D$20,Lister!$E$20,Lister!$D$7:$D$13),IF(AND(MONTH(F1091)=7,MONTH(H1091)=7),0)))),0),"")</f>
        <v/>
      </c>
      <c r="AC1091" s="30" t="str">
        <f>IF(Afrapportering!AC1072="","",Afrapportering!AC1072)</f>
        <v/>
      </c>
      <c r="AD1091" s="52" t="str">
        <f t="shared" si="135"/>
        <v/>
      </c>
      <c r="AE1091" s="52" t="str">
        <f t="shared" si="136"/>
        <v/>
      </c>
      <c r="AF1091" s="30" t="str">
        <f t="shared" si="137"/>
        <v/>
      </c>
      <c r="AG1091" s="30" t="str">
        <f t="shared" si="138"/>
        <v/>
      </c>
      <c r="AH1091" s="3" t="str">
        <f t="shared" si="139"/>
        <v/>
      </c>
    </row>
    <row r="1092" spans="1:34" x14ac:dyDescent="0.25">
      <c r="A1092" s="13" t="str">
        <f>+Afrapportering!A1073</f>
        <v/>
      </c>
      <c r="B1092" s="13" t="str">
        <f>+Afrapportering!B1073</f>
        <v/>
      </c>
      <c r="C1092" s="13" t="str">
        <f>+Afrapportering!C1073</f>
        <v/>
      </c>
      <c r="D1092" s="13" t="str">
        <f>+Afrapportering!D1073</f>
        <v/>
      </c>
      <c r="E1092" s="14" t="str">
        <f>+Afrapportering!E1073</f>
        <v/>
      </c>
      <c r="F1092" s="139" t="str">
        <f>IF(Afrapportering!F1073 = "", "",Afrapportering!F1073)</f>
        <v/>
      </c>
      <c r="G1092" s="14" t="str">
        <f>+Afrapportering!G1073</f>
        <v/>
      </c>
      <c r="H1092" s="139" t="str">
        <f>IF(Afrapportering!H1073 = "","",Afrapportering!H1073)</f>
        <v/>
      </c>
      <c r="I1092" s="140" t="str">
        <f>+Afrapportering!I1073</f>
        <v/>
      </c>
      <c r="J1092" s="13" t="str">
        <f>+Afrapportering!J1073</f>
        <v/>
      </c>
      <c r="K1092" s="32" t="str">
        <f t="shared" si="132"/>
        <v/>
      </c>
      <c r="L1092" s="31" t="str">
        <f>IF(Ansøgning!J1078="","",Ansøgning!J1078)</f>
        <v/>
      </c>
      <c r="M1092" s="134" t="str">
        <f>IF(Afrapportering!M1073="","",Afrapportering!M1073)</f>
        <v/>
      </c>
      <c r="N1092" s="31" t="str">
        <f>IF(Ansøgning!K1078="","",Ansøgning!K1078)</f>
        <v/>
      </c>
      <c r="O1092" s="134">
        <f>IF(Afrapportering!O1073="",,Afrapportering!O1073)</f>
        <v>0</v>
      </c>
      <c r="P1092" s="15" t="str">
        <f>IF(Ansøgning!L1078="","",Ansøgning!L1078)</f>
        <v/>
      </c>
      <c r="Q1092" s="15" t="str">
        <f t="shared" si="133"/>
        <v/>
      </c>
      <c r="R1092" s="15"/>
      <c r="S1092" s="15" t="str">
        <f>IF(Afrapportering!S1073="","",Afrapportering!S1073)</f>
        <v/>
      </c>
      <c r="T1092" s="31" t="str">
        <f t="shared" si="134"/>
        <v/>
      </c>
      <c r="U1092" s="30" t="str">
        <f>IF(Afrapportering!U1073="","",Afrapportering!U1073)</f>
        <v/>
      </c>
      <c r="V1092" s="52" t="str">
        <f>IF(Afrapportering!V1073="","",Afrapportering!V1073)</f>
        <v/>
      </c>
      <c r="W1092" s="30" t="str">
        <f>IF(Afrapportering!W1073="","",Afrapportering!W1073)</f>
        <v/>
      </c>
      <c r="X1092" s="52" t="str">
        <f>IF(Afrapportering!X1073="","",Afrapportering!X1073)</f>
        <v/>
      </c>
      <c r="Y1092" s="30" t="str">
        <f>IF(Afrapportering!Y1073="","",Afrapportering!Y1073)</f>
        <v/>
      </c>
      <c r="Z1092" s="52" t="str">
        <f>IFERROR(MAX(IF(OR(V1092="",X1092=""),"",IF(AND(AND(MONTH(F1092)&gt;=7,MONTH(F1092)&lt;8),AND(MONTH(H1092)&gt;=7,MONTH(H1092)&lt;8)),(NETWORKDAYS(F1092,H1092,Lister!$D$7:$D$13)-V1092)*T1092/NETWORKDAYS(Lister!$D$19,Lister!$E$19,Lister!$D$7:$D$13),IF(AND(AND(MONTH(F1092)&gt;=7,MONTH(F1092)&lt;8),MONTH(H1092)&gt;7),(NETWORKDAYS(F1092,Lister!$E$19,Lister!$D$7:$D$13)-V1092)*T1092/NETWORKDAYS(Lister!$D$19,Lister!$E$19,Lister!$D$7:$D$13),IF(MONTH(F1092)&gt;7,0)))),0),"")</f>
        <v/>
      </c>
      <c r="AA1092" s="30" t="str">
        <f>IF(Afrapportering!AA1073="","",Afrapportering!AA1073)</f>
        <v/>
      </c>
      <c r="AB1092" s="52" t="str">
        <f>IFERROR(MAX(IF(OR(V1092="",X1092=""),"",IF(AND(AND(MONTH(F1092)&gt;=8,MONTH(F1092)&lt;9),AND(MONTH(H1092)&gt;=8,MONTH(H1092)&lt;9)),(NETWORKDAYS(F1092,H1092,Lister!$D$7:$D$13)-X1092)*T1092/NETWORKDAYS(Lister!$D$20,Lister!$E$20,Lister!$D$7:$D$13),IF(AND(MONTH(F1092)=7,MONTH(H1092)=8),(NETWORKDAYS(Lister!$D$20,H1092,Lister!$D$7:$D$13)-X1092)*T1092/NETWORKDAYS(Lister!$D$20,Lister!$E$20,Lister!$D$7:$D$13),IF(AND(MONTH(F1092)=7,MONTH(H1092)=7),0)))),0),"")</f>
        <v/>
      </c>
      <c r="AC1092" s="30" t="str">
        <f>IF(Afrapportering!AC1073="","",Afrapportering!AC1073)</f>
        <v/>
      </c>
      <c r="AD1092" s="52" t="str">
        <f t="shared" si="135"/>
        <v/>
      </c>
      <c r="AE1092" s="52" t="str">
        <f t="shared" si="136"/>
        <v/>
      </c>
      <c r="AF1092" s="30" t="str">
        <f t="shared" si="137"/>
        <v/>
      </c>
      <c r="AG1092" s="30" t="str">
        <f t="shared" si="138"/>
        <v/>
      </c>
      <c r="AH1092" s="3" t="str">
        <f t="shared" si="139"/>
        <v/>
      </c>
    </row>
    <row r="1093" spans="1:34" x14ac:dyDescent="0.25">
      <c r="A1093" s="13" t="str">
        <f>+Afrapportering!A1074</f>
        <v/>
      </c>
      <c r="B1093" s="13" t="str">
        <f>+Afrapportering!B1074</f>
        <v/>
      </c>
      <c r="C1093" s="13" t="str">
        <f>+Afrapportering!C1074</f>
        <v/>
      </c>
      <c r="D1093" s="13" t="str">
        <f>+Afrapportering!D1074</f>
        <v/>
      </c>
      <c r="E1093" s="14" t="str">
        <f>+Afrapportering!E1074</f>
        <v/>
      </c>
      <c r="F1093" s="139" t="str">
        <f>IF(Afrapportering!F1074 = "", "",Afrapportering!F1074)</f>
        <v/>
      </c>
      <c r="G1093" s="14" t="str">
        <f>+Afrapportering!G1074</f>
        <v/>
      </c>
      <c r="H1093" s="139" t="str">
        <f>IF(Afrapportering!H1074 = "","",Afrapportering!H1074)</f>
        <v/>
      </c>
      <c r="I1093" s="140" t="str">
        <f>+Afrapportering!I1074</f>
        <v/>
      </c>
      <c r="J1093" s="13" t="str">
        <f>+Afrapportering!J1074</f>
        <v/>
      </c>
      <c r="K1093" s="32" t="str">
        <f t="shared" si="132"/>
        <v/>
      </c>
      <c r="L1093" s="31" t="str">
        <f>IF(Ansøgning!J1079="","",Ansøgning!J1079)</f>
        <v/>
      </c>
      <c r="M1093" s="134" t="str">
        <f>IF(Afrapportering!M1074="","",Afrapportering!M1074)</f>
        <v/>
      </c>
      <c r="N1093" s="31" t="str">
        <f>IF(Ansøgning!K1079="","",Ansøgning!K1079)</f>
        <v/>
      </c>
      <c r="O1093" s="134">
        <f>IF(Afrapportering!O1074="",,Afrapportering!O1074)</f>
        <v>0</v>
      </c>
      <c r="P1093" s="15" t="str">
        <f>IF(Ansøgning!L1079="","",Ansøgning!L1079)</f>
        <v/>
      </c>
      <c r="Q1093" s="15" t="str">
        <f t="shared" si="133"/>
        <v/>
      </c>
      <c r="R1093" s="15"/>
      <c r="S1093" s="15" t="str">
        <f>IF(Afrapportering!S1074="","",Afrapportering!S1074)</f>
        <v/>
      </c>
      <c r="T1093" s="31" t="str">
        <f t="shared" si="134"/>
        <v/>
      </c>
      <c r="U1093" s="30" t="str">
        <f>IF(Afrapportering!U1074="","",Afrapportering!U1074)</f>
        <v/>
      </c>
      <c r="V1093" s="52" t="str">
        <f>IF(Afrapportering!V1074="","",Afrapportering!V1074)</f>
        <v/>
      </c>
      <c r="W1093" s="30" t="str">
        <f>IF(Afrapportering!W1074="","",Afrapportering!W1074)</f>
        <v/>
      </c>
      <c r="X1093" s="52" t="str">
        <f>IF(Afrapportering!X1074="","",Afrapportering!X1074)</f>
        <v/>
      </c>
      <c r="Y1093" s="30" t="str">
        <f>IF(Afrapportering!Y1074="","",Afrapportering!Y1074)</f>
        <v/>
      </c>
      <c r="Z1093" s="52" t="str">
        <f>IFERROR(MAX(IF(OR(V1093="",X1093=""),"",IF(AND(AND(MONTH(F1093)&gt;=7,MONTH(F1093)&lt;8),AND(MONTH(H1093)&gt;=7,MONTH(H1093)&lt;8)),(NETWORKDAYS(F1093,H1093,Lister!$D$7:$D$13)-V1093)*T1093/NETWORKDAYS(Lister!$D$19,Lister!$E$19,Lister!$D$7:$D$13),IF(AND(AND(MONTH(F1093)&gt;=7,MONTH(F1093)&lt;8),MONTH(H1093)&gt;7),(NETWORKDAYS(F1093,Lister!$E$19,Lister!$D$7:$D$13)-V1093)*T1093/NETWORKDAYS(Lister!$D$19,Lister!$E$19,Lister!$D$7:$D$13),IF(MONTH(F1093)&gt;7,0)))),0),"")</f>
        <v/>
      </c>
      <c r="AA1093" s="30" t="str">
        <f>IF(Afrapportering!AA1074="","",Afrapportering!AA1074)</f>
        <v/>
      </c>
      <c r="AB1093" s="52" t="str">
        <f>IFERROR(MAX(IF(OR(V1093="",X1093=""),"",IF(AND(AND(MONTH(F1093)&gt;=8,MONTH(F1093)&lt;9),AND(MONTH(H1093)&gt;=8,MONTH(H1093)&lt;9)),(NETWORKDAYS(F1093,H1093,Lister!$D$7:$D$13)-X1093)*T1093/NETWORKDAYS(Lister!$D$20,Lister!$E$20,Lister!$D$7:$D$13),IF(AND(MONTH(F1093)=7,MONTH(H1093)=8),(NETWORKDAYS(Lister!$D$20,H1093,Lister!$D$7:$D$13)-X1093)*T1093/NETWORKDAYS(Lister!$D$20,Lister!$E$20,Lister!$D$7:$D$13),IF(AND(MONTH(F1093)=7,MONTH(H1093)=7),0)))),0),"")</f>
        <v/>
      </c>
      <c r="AC1093" s="30" t="str">
        <f>IF(Afrapportering!AC1074="","",Afrapportering!AC1074)</f>
        <v/>
      </c>
      <c r="AD1093" s="52" t="str">
        <f t="shared" si="135"/>
        <v/>
      </c>
      <c r="AE1093" s="52" t="str">
        <f t="shared" si="136"/>
        <v/>
      </c>
      <c r="AF1093" s="30" t="str">
        <f t="shared" si="137"/>
        <v/>
      </c>
      <c r="AG1093" s="30" t="str">
        <f t="shared" si="138"/>
        <v/>
      </c>
      <c r="AH1093" s="3" t="str">
        <f t="shared" si="139"/>
        <v/>
      </c>
    </row>
    <row r="1094" spans="1:34" x14ac:dyDescent="0.25">
      <c r="A1094" s="13" t="str">
        <f>+Afrapportering!A1075</f>
        <v/>
      </c>
      <c r="B1094" s="13" t="str">
        <f>+Afrapportering!B1075</f>
        <v/>
      </c>
      <c r="C1094" s="13" t="str">
        <f>+Afrapportering!C1075</f>
        <v/>
      </c>
      <c r="D1094" s="13" t="str">
        <f>+Afrapportering!D1075</f>
        <v/>
      </c>
      <c r="E1094" s="14" t="str">
        <f>+Afrapportering!E1075</f>
        <v/>
      </c>
      <c r="F1094" s="139" t="str">
        <f>IF(Afrapportering!F1075 = "", "",Afrapportering!F1075)</f>
        <v/>
      </c>
      <c r="G1094" s="14" t="str">
        <f>+Afrapportering!G1075</f>
        <v/>
      </c>
      <c r="H1094" s="139" t="str">
        <f>IF(Afrapportering!H1075 = "","",Afrapportering!H1075)</f>
        <v/>
      </c>
      <c r="I1094" s="140" t="str">
        <f>+Afrapportering!I1075</f>
        <v/>
      </c>
      <c r="J1094" s="13" t="str">
        <f>+Afrapportering!J1075</f>
        <v/>
      </c>
      <c r="K1094" s="32" t="str">
        <f t="shared" si="132"/>
        <v/>
      </c>
      <c r="L1094" s="31" t="str">
        <f>IF(Ansøgning!J1080="","",Ansøgning!J1080)</f>
        <v/>
      </c>
      <c r="M1094" s="134" t="str">
        <f>IF(Afrapportering!M1075="","",Afrapportering!M1075)</f>
        <v/>
      </c>
      <c r="N1094" s="31" t="str">
        <f>IF(Ansøgning!K1080="","",Ansøgning!K1080)</f>
        <v/>
      </c>
      <c r="O1094" s="134">
        <f>IF(Afrapportering!O1075="",,Afrapportering!O1075)</f>
        <v>0</v>
      </c>
      <c r="P1094" s="15" t="str">
        <f>IF(Ansøgning!L1080="","",Ansøgning!L1080)</f>
        <v/>
      </c>
      <c r="Q1094" s="15" t="str">
        <f t="shared" si="133"/>
        <v/>
      </c>
      <c r="R1094" s="15"/>
      <c r="S1094" s="15" t="str">
        <f>IF(Afrapportering!S1075="","",Afrapportering!S1075)</f>
        <v/>
      </c>
      <c r="T1094" s="31" t="str">
        <f t="shared" si="134"/>
        <v/>
      </c>
      <c r="U1094" s="30" t="str">
        <f>IF(Afrapportering!U1075="","",Afrapportering!U1075)</f>
        <v/>
      </c>
      <c r="V1094" s="52" t="str">
        <f>IF(Afrapportering!V1075="","",Afrapportering!V1075)</f>
        <v/>
      </c>
      <c r="W1094" s="30" t="str">
        <f>IF(Afrapportering!W1075="","",Afrapportering!W1075)</f>
        <v/>
      </c>
      <c r="X1094" s="52" t="str">
        <f>IF(Afrapportering!X1075="","",Afrapportering!X1075)</f>
        <v/>
      </c>
      <c r="Y1094" s="30" t="str">
        <f>IF(Afrapportering!Y1075="","",Afrapportering!Y1075)</f>
        <v/>
      </c>
      <c r="Z1094" s="52" t="str">
        <f>IFERROR(MAX(IF(OR(V1094="",X1094=""),"",IF(AND(AND(MONTH(F1094)&gt;=7,MONTH(F1094)&lt;8),AND(MONTH(H1094)&gt;=7,MONTH(H1094)&lt;8)),(NETWORKDAYS(F1094,H1094,Lister!$D$7:$D$13)-V1094)*T1094/NETWORKDAYS(Lister!$D$19,Lister!$E$19,Lister!$D$7:$D$13),IF(AND(AND(MONTH(F1094)&gt;=7,MONTH(F1094)&lt;8),MONTH(H1094)&gt;7),(NETWORKDAYS(F1094,Lister!$E$19,Lister!$D$7:$D$13)-V1094)*T1094/NETWORKDAYS(Lister!$D$19,Lister!$E$19,Lister!$D$7:$D$13),IF(MONTH(F1094)&gt;7,0)))),0),"")</f>
        <v/>
      </c>
      <c r="AA1094" s="30" t="str">
        <f>IF(Afrapportering!AA1075="","",Afrapportering!AA1075)</f>
        <v/>
      </c>
      <c r="AB1094" s="52" t="str">
        <f>IFERROR(MAX(IF(OR(V1094="",X1094=""),"",IF(AND(AND(MONTH(F1094)&gt;=8,MONTH(F1094)&lt;9),AND(MONTH(H1094)&gt;=8,MONTH(H1094)&lt;9)),(NETWORKDAYS(F1094,H1094,Lister!$D$7:$D$13)-X1094)*T1094/NETWORKDAYS(Lister!$D$20,Lister!$E$20,Lister!$D$7:$D$13),IF(AND(MONTH(F1094)=7,MONTH(H1094)=8),(NETWORKDAYS(Lister!$D$20,H1094,Lister!$D$7:$D$13)-X1094)*T1094/NETWORKDAYS(Lister!$D$20,Lister!$E$20,Lister!$D$7:$D$13),IF(AND(MONTH(F1094)=7,MONTH(H1094)=7),0)))),0),"")</f>
        <v/>
      </c>
      <c r="AC1094" s="30" t="str">
        <f>IF(Afrapportering!AC1075="","",Afrapportering!AC1075)</f>
        <v/>
      </c>
      <c r="AD1094" s="52" t="str">
        <f t="shared" si="135"/>
        <v/>
      </c>
      <c r="AE1094" s="52" t="str">
        <f t="shared" si="136"/>
        <v/>
      </c>
      <c r="AF1094" s="30" t="str">
        <f t="shared" si="137"/>
        <v/>
      </c>
      <c r="AG1094" s="30" t="str">
        <f t="shared" si="138"/>
        <v/>
      </c>
      <c r="AH1094" s="3" t="str">
        <f t="shared" si="139"/>
        <v/>
      </c>
    </row>
    <row r="1095" spans="1:34" x14ac:dyDescent="0.25">
      <c r="A1095" s="13" t="str">
        <f>+Afrapportering!A1076</f>
        <v/>
      </c>
      <c r="B1095" s="13" t="str">
        <f>+Afrapportering!B1076</f>
        <v/>
      </c>
      <c r="C1095" s="13" t="str">
        <f>+Afrapportering!C1076</f>
        <v/>
      </c>
      <c r="D1095" s="13" t="str">
        <f>+Afrapportering!D1076</f>
        <v/>
      </c>
      <c r="E1095" s="14" t="str">
        <f>+Afrapportering!E1076</f>
        <v/>
      </c>
      <c r="F1095" s="139" t="str">
        <f>IF(Afrapportering!F1076 = "", "",Afrapportering!F1076)</f>
        <v/>
      </c>
      <c r="G1095" s="14" t="str">
        <f>+Afrapportering!G1076</f>
        <v/>
      </c>
      <c r="H1095" s="139" t="str">
        <f>IF(Afrapportering!H1076 = "","",Afrapportering!H1076)</f>
        <v/>
      </c>
      <c r="I1095" s="140" t="str">
        <f>+Afrapportering!I1076</f>
        <v/>
      </c>
      <c r="J1095" s="13" t="str">
        <f>+Afrapportering!J1076</f>
        <v/>
      </c>
      <c r="K1095" s="32" t="str">
        <f t="shared" si="132"/>
        <v/>
      </c>
      <c r="L1095" s="31" t="str">
        <f>IF(Ansøgning!J1081="","",Ansøgning!J1081)</f>
        <v/>
      </c>
      <c r="M1095" s="134" t="str">
        <f>IF(Afrapportering!M1076="","",Afrapportering!M1076)</f>
        <v/>
      </c>
      <c r="N1095" s="31" t="str">
        <f>IF(Ansøgning!K1081="","",Ansøgning!K1081)</f>
        <v/>
      </c>
      <c r="O1095" s="134">
        <f>IF(Afrapportering!O1076="",,Afrapportering!O1076)</f>
        <v>0</v>
      </c>
      <c r="P1095" s="15" t="str">
        <f>IF(Ansøgning!L1081="","",Ansøgning!L1081)</f>
        <v/>
      </c>
      <c r="Q1095" s="15" t="str">
        <f t="shared" si="133"/>
        <v/>
      </c>
      <c r="R1095" s="15"/>
      <c r="S1095" s="15" t="str">
        <f>IF(Afrapportering!S1076="","",Afrapportering!S1076)</f>
        <v/>
      </c>
      <c r="T1095" s="31" t="str">
        <f t="shared" si="134"/>
        <v/>
      </c>
      <c r="U1095" s="30" t="str">
        <f>IF(Afrapportering!U1076="","",Afrapportering!U1076)</f>
        <v/>
      </c>
      <c r="V1095" s="52" t="str">
        <f>IF(Afrapportering!V1076="","",Afrapportering!V1076)</f>
        <v/>
      </c>
      <c r="W1095" s="30" t="str">
        <f>IF(Afrapportering!W1076="","",Afrapportering!W1076)</f>
        <v/>
      </c>
      <c r="X1095" s="52" t="str">
        <f>IF(Afrapportering!X1076="","",Afrapportering!X1076)</f>
        <v/>
      </c>
      <c r="Y1095" s="30" t="str">
        <f>IF(Afrapportering!Y1076="","",Afrapportering!Y1076)</f>
        <v/>
      </c>
      <c r="Z1095" s="52" t="str">
        <f>IFERROR(MAX(IF(OR(V1095="",X1095=""),"",IF(AND(AND(MONTH(F1095)&gt;=7,MONTH(F1095)&lt;8),AND(MONTH(H1095)&gt;=7,MONTH(H1095)&lt;8)),(NETWORKDAYS(F1095,H1095,Lister!$D$7:$D$13)-V1095)*T1095/NETWORKDAYS(Lister!$D$19,Lister!$E$19,Lister!$D$7:$D$13),IF(AND(AND(MONTH(F1095)&gt;=7,MONTH(F1095)&lt;8),MONTH(H1095)&gt;7),(NETWORKDAYS(F1095,Lister!$E$19,Lister!$D$7:$D$13)-V1095)*T1095/NETWORKDAYS(Lister!$D$19,Lister!$E$19,Lister!$D$7:$D$13),IF(MONTH(F1095)&gt;7,0)))),0),"")</f>
        <v/>
      </c>
      <c r="AA1095" s="30" t="str">
        <f>IF(Afrapportering!AA1076="","",Afrapportering!AA1076)</f>
        <v/>
      </c>
      <c r="AB1095" s="52" t="str">
        <f>IFERROR(MAX(IF(OR(V1095="",X1095=""),"",IF(AND(AND(MONTH(F1095)&gt;=8,MONTH(F1095)&lt;9),AND(MONTH(H1095)&gt;=8,MONTH(H1095)&lt;9)),(NETWORKDAYS(F1095,H1095,Lister!$D$7:$D$13)-X1095)*T1095/NETWORKDAYS(Lister!$D$20,Lister!$E$20,Lister!$D$7:$D$13),IF(AND(MONTH(F1095)=7,MONTH(H1095)=8),(NETWORKDAYS(Lister!$D$20,H1095,Lister!$D$7:$D$13)-X1095)*T1095/NETWORKDAYS(Lister!$D$20,Lister!$E$20,Lister!$D$7:$D$13),IF(AND(MONTH(F1095)=7,MONTH(H1095)=7),0)))),0),"")</f>
        <v/>
      </c>
      <c r="AC1095" s="30" t="str">
        <f>IF(Afrapportering!AC1076="","",Afrapportering!AC1076)</f>
        <v/>
      </c>
      <c r="AD1095" s="52" t="str">
        <f t="shared" si="135"/>
        <v/>
      </c>
      <c r="AE1095" s="52" t="str">
        <f t="shared" si="136"/>
        <v/>
      </c>
      <c r="AF1095" s="30" t="str">
        <f t="shared" si="137"/>
        <v/>
      </c>
      <c r="AG1095" s="30" t="str">
        <f t="shared" si="138"/>
        <v/>
      </c>
      <c r="AH1095" s="3" t="str">
        <f t="shared" si="139"/>
        <v/>
      </c>
    </row>
    <row r="1096" spans="1:34" x14ac:dyDescent="0.25">
      <c r="A1096" s="13" t="str">
        <f>+Afrapportering!A1077</f>
        <v/>
      </c>
      <c r="B1096" s="13" t="str">
        <f>+Afrapportering!B1077</f>
        <v/>
      </c>
      <c r="C1096" s="13" t="str">
        <f>+Afrapportering!C1077</f>
        <v/>
      </c>
      <c r="D1096" s="13" t="str">
        <f>+Afrapportering!D1077</f>
        <v/>
      </c>
      <c r="E1096" s="14" t="str">
        <f>+Afrapportering!E1077</f>
        <v/>
      </c>
      <c r="F1096" s="139" t="str">
        <f>IF(Afrapportering!F1077 = "", "",Afrapportering!F1077)</f>
        <v/>
      </c>
      <c r="G1096" s="14" t="str">
        <f>+Afrapportering!G1077</f>
        <v/>
      </c>
      <c r="H1096" s="139" t="str">
        <f>IF(Afrapportering!H1077 = "","",Afrapportering!H1077)</f>
        <v/>
      </c>
      <c r="I1096" s="140" t="str">
        <f>+Afrapportering!I1077</f>
        <v/>
      </c>
      <c r="J1096" s="13" t="str">
        <f>+Afrapportering!J1077</f>
        <v/>
      </c>
      <c r="K1096" s="32" t="str">
        <f t="shared" si="132"/>
        <v/>
      </c>
      <c r="L1096" s="31" t="str">
        <f>IF(Ansøgning!J1082="","",Ansøgning!J1082)</f>
        <v/>
      </c>
      <c r="M1096" s="134" t="str">
        <f>IF(Afrapportering!M1077="","",Afrapportering!M1077)</f>
        <v/>
      </c>
      <c r="N1096" s="31" t="str">
        <f>IF(Ansøgning!K1082="","",Ansøgning!K1082)</f>
        <v/>
      </c>
      <c r="O1096" s="134">
        <f>IF(Afrapportering!O1077="",,Afrapportering!O1077)</f>
        <v>0</v>
      </c>
      <c r="P1096" s="15" t="str">
        <f>IF(Ansøgning!L1082="","",Ansøgning!L1082)</f>
        <v/>
      </c>
      <c r="Q1096" s="15" t="str">
        <f t="shared" si="133"/>
        <v/>
      </c>
      <c r="R1096" s="15"/>
      <c r="S1096" s="15" t="str">
        <f>IF(Afrapportering!S1077="","",Afrapportering!S1077)</f>
        <v/>
      </c>
      <c r="T1096" s="31" t="str">
        <f t="shared" si="134"/>
        <v/>
      </c>
      <c r="U1096" s="30" t="str">
        <f>IF(Afrapportering!U1077="","",Afrapportering!U1077)</f>
        <v/>
      </c>
      <c r="V1096" s="52" t="str">
        <f>IF(Afrapportering!V1077="","",Afrapportering!V1077)</f>
        <v/>
      </c>
      <c r="W1096" s="30" t="str">
        <f>IF(Afrapportering!W1077="","",Afrapportering!W1077)</f>
        <v/>
      </c>
      <c r="X1096" s="52" t="str">
        <f>IF(Afrapportering!X1077="","",Afrapportering!X1077)</f>
        <v/>
      </c>
      <c r="Y1096" s="30" t="str">
        <f>IF(Afrapportering!Y1077="","",Afrapportering!Y1077)</f>
        <v/>
      </c>
      <c r="Z1096" s="52" t="str">
        <f>IFERROR(MAX(IF(OR(V1096="",X1096=""),"",IF(AND(AND(MONTH(F1096)&gt;=7,MONTH(F1096)&lt;8),AND(MONTH(H1096)&gt;=7,MONTH(H1096)&lt;8)),(NETWORKDAYS(F1096,H1096,Lister!$D$7:$D$13)-V1096)*T1096/NETWORKDAYS(Lister!$D$19,Lister!$E$19,Lister!$D$7:$D$13),IF(AND(AND(MONTH(F1096)&gt;=7,MONTH(F1096)&lt;8),MONTH(H1096)&gt;7),(NETWORKDAYS(F1096,Lister!$E$19,Lister!$D$7:$D$13)-V1096)*T1096/NETWORKDAYS(Lister!$D$19,Lister!$E$19,Lister!$D$7:$D$13),IF(MONTH(F1096)&gt;7,0)))),0),"")</f>
        <v/>
      </c>
      <c r="AA1096" s="30" t="str">
        <f>IF(Afrapportering!AA1077="","",Afrapportering!AA1077)</f>
        <v/>
      </c>
      <c r="AB1096" s="52" t="str">
        <f>IFERROR(MAX(IF(OR(V1096="",X1096=""),"",IF(AND(AND(MONTH(F1096)&gt;=8,MONTH(F1096)&lt;9),AND(MONTH(H1096)&gt;=8,MONTH(H1096)&lt;9)),(NETWORKDAYS(F1096,H1096,Lister!$D$7:$D$13)-X1096)*T1096/NETWORKDAYS(Lister!$D$20,Lister!$E$20,Lister!$D$7:$D$13),IF(AND(MONTH(F1096)=7,MONTH(H1096)=8),(NETWORKDAYS(Lister!$D$20,H1096,Lister!$D$7:$D$13)-X1096)*T1096/NETWORKDAYS(Lister!$D$20,Lister!$E$20,Lister!$D$7:$D$13),IF(AND(MONTH(F1096)=7,MONTH(H1096)=7),0)))),0),"")</f>
        <v/>
      </c>
      <c r="AC1096" s="30" t="str">
        <f>IF(Afrapportering!AC1077="","",Afrapportering!AC1077)</f>
        <v/>
      </c>
      <c r="AD1096" s="52" t="str">
        <f t="shared" si="135"/>
        <v/>
      </c>
      <c r="AE1096" s="52" t="str">
        <f t="shared" si="136"/>
        <v/>
      </c>
      <c r="AF1096" s="30" t="str">
        <f t="shared" si="137"/>
        <v/>
      </c>
      <c r="AG1096" s="30" t="str">
        <f t="shared" si="138"/>
        <v/>
      </c>
      <c r="AH1096" s="3" t="str">
        <f t="shared" si="139"/>
        <v/>
      </c>
    </row>
    <row r="1097" spans="1:34" x14ac:dyDescent="0.25">
      <c r="A1097" s="13" t="str">
        <f>+Afrapportering!A1078</f>
        <v/>
      </c>
      <c r="B1097" s="13" t="str">
        <f>+Afrapportering!B1078</f>
        <v/>
      </c>
      <c r="C1097" s="13" t="str">
        <f>+Afrapportering!C1078</f>
        <v/>
      </c>
      <c r="D1097" s="13" t="str">
        <f>+Afrapportering!D1078</f>
        <v/>
      </c>
      <c r="E1097" s="14" t="str">
        <f>+Afrapportering!E1078</f>
        <v/>
      </c>
      <c r="F1097" s="139" t="str">
        <f>IF(Afrapportering!F1078 = "", "",Afrapportering!F1078)</f>
        <v/>
      </c>
      <c r="G1097" s="14" t="str">
        <f>+Afrapportering!G1078</f>
        <v/>
      </c>
      <c r="H1097" s="139" t="str">
        <f>IF(Afrapportering!H1078 = "","",Afrapportering!H1078)</f>
        <v/>
      </c>
      <c r="I1097" s="140" t="str">
        <f>+Afrapportering!I1078</f>
        <v/>
      </c>
      <c r="J1097" s="13" t="str">
        <f>+Afrapportering!J1078</f>
        <v/>
      </c>
      <c r="K1097" s="32" t="str">
        <f t="shared" si="132"/>
        <v/>
      </c>
      <c r="L1097" s="31" t="str">
        <f>IF(Ansøgning!J1083="","",Ansøgning!J1083)</f>
        <v/>
      </c>
      <c r="M1097" s="134" t="str">
        <f>IF(Afrapportering!M1078="","",Afrapportering!M1078)</f>
        <v/>
      </c>
      <c r="N1097" s="31" t="str">
        <f>IF(Ansøgning!K1083="","",Ansøgning!K1083)</f>
        <v/>
      </c>
      <c r="O1097" s="134">
        <f>IF(Afrapportering!O1078="",,Afrapportering!O1078)</f>
        <v>0</v>
      </c>
      <c r="P1097" s="15" t="str">
        <f>IF(Ansøgning!L1083="","",Ansøgning!L1083)</f>
        <v/>
      </c>
      <c r="Q1097" s="15" t="str">
        <f t="shared" si="133"/>
        <v/>
      </c>
      <c r="R1097" s="15"/>
      <c r="S1097" s="15" t="str">
        <f>IF(Afrapportering!S1078="","",Afrapportering!S1078)</f>
        <v/>
      </c>
      <c r="T1097" s="31" t="str">
        <f t="shared" si="134"/>
        <v/>
      </c>
      <c r="U1097" s="30" t="str">
        <f>IF(Afrapportering!U1078="","",Afrapportering!U1078)</f>
        <v/>
      </c>
      <c r="V1097" s="52" t="str">
        <f>IF(Afrapportering!V1078="","",Afrapportering!V1078)</f>
        <v/>
      </c>
      <c r="W1097" s="30" t="str">
        <f>IF(Afrapportering!W1078="","",Afrapportering!W1078)</f>
        <v/>
      </c>
      <c r="X1097" s="52" t="str">
        <f>IF(Afrapportering!X1078="","",Afrapportering!X1078)</f>
        <v/>
      </c>
      <c r="Y1097" s="30" t="str">
        <f>IF(Afrapportering!Y1078="","",Afrapportering!Y1078)</f>
        <v/>
      </c>
      <c r="Z1097" s="52" t="str">
        <f>IFERROR(MAX(IF(OR(V1097="",X1097=""),"",IF(AND(AND(MONTH(F1097)&gt;=7,MONTH(F1097)&lt;8),AND(MONTH(H1097)&gt;=7,MONTH(H1097)&lt;8)),(NETWORKDAYS(F1097,H1097,Lister!$D$7:$D$13)-V1097)*T1097/NETWORKDAYS(Lister!$D$19,Lister!$E$19,Lister!$D$7:$D$13),IF(AND(AND(MONTH(F1097)&gt;=7,MONTH(F1097)&lt;8),MONTH(H1097)&gt;7),(NETWORKDAYS(F1097,Lister!$E$19,Lister!$D$7:$D$13)-V1097)*T1097/NETWORKDAYS(Lister!$D$19,Lister!$E$19,Lister!$D$7:$D$13),IF(MONTH(F1097)&gt;7,0)))),0),"")</f>
        <v/>
      </c>
      <c r="AA1097" s="30" t="str">
        <f>IF(Afrapportering!AA1078="","",Afrapportering!AA1078)</f>
        <v/>
      </c>
      <c r="AB1097" s="52" t="str">
        <f>IFERROR(MAX(IF(OR(V1097="",X1097=""),"",IF(AND(AND(MONTH(F1097)&gt;=8,MONTH(F1097)&lt;9),AND(MONTH(H1097)&gt;=8,MONTH(H1097)&lt;9)),(NETWORKDAYS(F1097,H1097,Lister!$D$7:$D$13)-X1097)*T1097/NETWORKDAYS(Lister!$D$20,Lister!$E$20,Lister!$D$7:$D$13),IF(AND(MONTH(F1097)=7,MONTH(H1097)=8),(NETWORKDAYS(Lister!$D$20,H1097,Lister!$D$7:$D$13)-X1097)*T1097/NETWORKDAYS(Lister!$D$20,Lister!$E$20,Lister!$D$7:$D$13),IF(AND(MONTH(F1097)=7,MONTH(H1097)=7),0)))),0),"")</f>
        <v/>
      </c>
      <c r="AC1097" s="30" t="str">
        <f>IF(Afrapportering!AC1078="","",Afrapportering!AC1078)</f>
        <v/>
      </c>
      <c r="AD1097" s="52" t="str">
        <f t="shared" si="135"/>
        <v/>
      </c>
      <c r="AE1097" s="52" t="str">
        <f t="shared" si="136"/>
        <v/>
      </c>
      <c r="AF1097" s="30" t="str">
        <f t="shared" si="137"/>
        <v/>
      </c>
      <c r="AG1097" s="30" t="str">
        <f t="shared" si="138"/>
        <v/>
      </c>
      <c r="AH1097" s="3" t="str">
        <f t="shared" si="139"/>
        <v/>
      </c>
    </row>
    <row r="1098" spans="1:34" x14ac:dyDescent="0.25">
      <c r="A1098" s="13" t="str">
        <f>+Afrapportering!A1079</f>
        <v/>
      </c>
      <c r="B1098" s="13" t="str">
        <f>+Afrapportering!B1079</f>
        <v/>
      </c>
      <c r="C1098" s="13" t="str">
        <f>+Afrapportering!C1079</f>
        <v/>
      </c>
      <c r="D1098" s="13" t="str">
        <f>+Afrapportering!D1079</f>
        <v/>
      </c>
      <c r="E1098" s="14" t="str">
        <f>+Afrapportering!E1079</f>
        <v/>
      </c>
      <c r="F1098" s="139" t="str">
        <f>IF(Afrapportering!F1079 = "", "",Afrapportering!F1079)</f>
        <v/>
      </c>
      <c r="G1098" s="14" t="str">
        <f>+Afrapportering!G1079</f>
        <v/>
      </c>
      <c r="H1098" s="139" t="str">
        <f>IF(Afrapportering!H1079 = "","",Afrapportering!H1079)</f>
        <v/>
      </c>
      <c r="I1098" s="140" t="str">
        <f>+Afrapportering!I1079</f>
        <v/>
      </c>
      <c r="J1098" s="13" t="str">
        <f>+Afrapportering!J1079</f>
        <v/>
      </c>
      <c r="K1098" s="32" t="str">
        <f t="shared" si="132"/>
        <v/>
      </c>
      <c r="L1098" s="31" t="str">
        <f>IF(Ansøgning!J1084="","",Ansøgning!J1084)</f>
        <v/>
      </c>
      <c r="M1098" s="134" t="str">
        <f>IF(Afrapportering!M1079="","",Afrapportering!M1079)</f>
        <v/>
      </c>
      <c r="N1098" s="31" t="str">
        <f>IF(Ansøgning!K1084="","",Ansøgning!K1084)</f>
        <v/>
      </c>
      <c r="O1098" s="134">
        <f>IF(Afrapportering!O1079="",,Afrapportering!O1079)</f>
        <v>0</v>
      </c>
      <c r="P1098" s="15" t="str">
        <f>IF(Ansøgning!L1084="","",Ansøgning!L1084)</f>
        <v/>
      </c>
      <c r="Q1098" s="15" t="str">
        <f t="shared" si="133"/>
        <v/>
      </c>
      <c r="R1098" s="15"/>
      <c r="S1098" s="15" t="str">
        <f>IF(Afrapportering!S1079="","",Afrapportering!S1079)</f>
        <v/>
      </c>
      <c r="T1098" s="31" t="str">
        <f t="shared" si="134"/>
        <v/>
      </c>
      <c r="U1098" s="30" t="str">
        <f>IF(Afrapportering!U1079="","",Afrapportering!U1079)</f>
        <v/>
      </c>
      <c r="V1098" s="52" t="str">
        <f>IF(Afrapportering!V1079="","",Afrapportering!V1079)</f>
        <v/>
      </c>
      <c r="W1098" s="30" t="str">
        <f>IF(Afrapportering!W1079="","",Afrapportering!W1079)</f>
        <v/>
      </c>
      <c r="X1098" s="52" t="str">
        <f>IF(Afrapportering!X1079="","",Afrapportering!X1079)</f>
        <v/>
      </c>
      <c r="Y1098" s="30" t="str">
        <f>IF(Afrapportering!Y1079="","",Afrapportering!Y1079)</f>
        <v/>
      </c>
      <c r="Z1098" s="52" t="str">
        <f>IFERROR(MAX(IF(OR(V1098="",X1098=""),"",IF(AND(AND(MONTH(F1098)&gt;=7,MONTH(F1098)&lt;8),AND(MONTH(H1098)&gt;=7,MONTH(H1098)&lt;8)),(NETWORKDAYS(F1098,H1098,Lister!$D$7:$D$13)-V1098)*T1098/NETWORKDAYS(Lister!$D$19,Lister!$E$19,Lister!$D$7:$D$13),IF(AND(AND(MONTH(F1098)&gt;=7,MONTH(F1098)&lt;8),MONTH(H1098)&gt;7),(NETWORKDAYS(F1098,Lister!$E$19,Lister!$D$7:$D$13)-V1098)*T1098/NETWORKDAYS(Lister!$D$19,Lister!$E$19,Lister!$D$7:$D$13),IF(MONTH(F1098)&gt;7,0)))),0),"")</f>
        <v/>
      </c>
      <c r="AA1098" s="30" t="str">
        <f>IF(Afrapportering!AA1079="","",Afrapportering!AA1079)</f>
        <v/>
      </c>
      <c r="AB1098" s="52" t="str">
        <f>IFERROR(MAX(IF(OR(V1098="",X1098=""),"",IF(AND(AND(MONTH(F1098)&gt;=8,MONTH(F1098)&lt;9),AND(MONTH(H1098)&gt;=8,MONTH(H1098)&lt;9)),(NETWORKDAYS(F1098,H1098,Lister!$D$7:$D$13)-X1098)*T1098/NETWORKDAYS(Lister!$D$20,Lister!$E$20,Lister!$D$7:$D$13),IF(AND(MONTH(F1098)=7,MONTH(H1098)=8),(NETWORKDAYS(Lister!$D$20,H1098,Lister!$D$7:$D$13)-X1098)*T1098/NETWORKDAYS(Lister!$D$20,Lister!$E$20,Lister!$D$7:$D$13),IF(AND(MONTH(F1098)=7,MONTH(H1098)=7),0)))),0),"")</f>
        <v/>
      </c>
      <c r="AC1098" s="30" t="str">
        <f>IF(Afrapportering!AC1079="","",Afrapportering!AC1079)</f>
        <v/>
      </c>
      <c r="AD1098" s="52" t="str">
        <f t="shared" si="135"/>
        <v/>
      </c>
      <c r="AE1098" s="52" t="str">
        <f t="shared" si="136"/>
        <v/>
      </c>
      <c r="AF1098" s="30" t="str">
        <f t="shared" si="137"/>
        <v/>
      </c>
      <c r="AG1098" s="30" t="str">
        <f t="shared" si="138"/>
        <v/>
      </c>
      <c r="AH1098" s="3" t="str">
        <f t="shared" si="139"/>
        <v/>
      </c>
    </row>
    <row r="1099" spans="1:34" x14ac:dyDescent="0.25">
      <c r="A1099" s="13" t="str">
        <f>+Afrapportering!A1080</f>
        <v/>
      </c>
      <c r="B1099" s="13" t="str">
        <f>+Afrapportering!B1080</f>
        <v/>
      </c>
      <c r="C1099" s="13" t="str">
        <f>+Afrapportering!C1080</f>
        <v/>
      </c>
      <c r="D1099" s="13" t="str">
        <f>+Afrapportering!D1080</f>
        <v/>
      </c>
      <c r="E1099" s="14" t="str">
        <f>+Afrapportering!E1080</f>
        <v/>
      </c>
      <c r="F1099" s="139" t="str">
        <f>IF(Afrapportering!F1080 = "", "",Afrapportering!F1080)</f>
        <v/>
      </c>
      <c r="G1099" s="14" t="str">
        <f>+Afrapportering!G1080</f>
        <v/>
      </c>
      <c r="H1099" s="139" t="str">
        <f>IF(Afrapportering!H1080 = "","",Afrapportering!H1080)</f>
        <v/>
      </c>
      <c r="I1099" s="140" t="str">
        <f>+Afrapportering!I1080</f>
        <v/>
      </c>
      <c r="J1099" s="13" t="str">
        <f>+Afrapportering!J1080</f>
        <v/>
      </c>
      <c r="K1099" s="32" t="str">
        <f t="shared" si="132"/>
        <v/>
      </c>
      <c r="L1099" s="31" t="str">
        <f>IF(Ansøgning!J1085="","",Ansøgning!J1085)</f>
        <v/>
      </c>
      <c r="M1099" s="134" t="str">
        <f>IF(Afrapportering!M1080="","",Afrapportering!M1080)</f>
        <v/>
      </c>
      <c r="N1099" s="31" t="str">
        <f>IF(Ansøgning!K1085="","",Ansøgning!K1085)</f>
        <v/>
      </c>
      <c r="O1099" s="134">
        <f>IF(Afrapportering!O1080="",,Afrapportering!O1080)</f>
        <v>0</v>
      </c>
      <c r="P1099" s="15" t="str">
        <f>IF(Ansøgning!L1085="","",Ansøgning!L1085)</f>
        <v/>
      </c>
      <c r="Q1099" s="15" t="str">
        <f t="shared" si="133"/>
        <v/>
      </c>
      <c r="R1099" s="15"/>
      <c r="S1099" s="15" t="str">
        <f>IF(Afrapportering!S1080="","",Afrapportering!S1080)</f>
        <v/>
      </c>
      <c r="T1099" s="31" t="str">
        <f t="shared" si="134"/>
        <v/>
      </c>
      <c r="U1099" s="30" t="str">
        <f>IF(Afrapportering!U1080="","",Afrapportering!U1080)</f>
        <v/>
      </c>
      <c r="V1099" s="52" t="str">
        <f>IF(Afrapportering!V1080="","",Afrapportering!V1080)</f>
        <v/>
      </c>
      <c r="W1099" s="30" t="str">
        <f>IF(Afrapportering!W1080="","",Afrapportering!W1080)</f>
        <v/>
      </c>
      <c r="X1099" s="52" t="str">
        <f>IF(Afrapportering!X1080="","",Afrapportering!X1080)</f>
        <v/>
      </c>
      <c r="Y1099" s="30" t="str">
        <f>IF(Afrapportering!Y1080="","",Afrapportering!Y1080)</f>
        <v/>
      </c>
      <c r="Z1099" s="52" t="str">
        <f>IFERROR(MAX(IF(OR(V1099="",X1099=""),"",IF(AND(AND(MONTH(F1099)&gt;=7,MONTH(F1099)&lt;8),AND(MONTH(H1099)&gt;=7,MONTH(H1099)&lt;8)),(NETWORKDAYS(F1099,H1099,Lister!$D$7:$D$13)-V1099)*T1099/NETWORKDAYS(Lister!$D$19,Lister!$E$19,Lister!$D$7:$D$13),IF(AND(AND(MONTH(F1099)&gt;=7,MONTH(F1099)&lt;8),MONTH(H1099)&gt;7),(NETWORKDAYS(F1099,Lister!$E$19,Lister!$D$7:$D$13)-V1099)*T1099/NETWORKDAYS(Lister!$D$19,Lister!$E$19,Lister!$D$7:$D$13),IF(MONTH(F1099)&gt;7,0)))),0),"")</f>
        <v/>
      </c>
      <c r="AA1099" s="30" t="str">
        <f>IF(Afrapportering!AA1080="","",Afrapportering!AA1080)</f>
        <v/>
      </c>
      <c r="AB1099" s="52" t="str">
        <f>IFERROR(MAX(IF(OR(V1099="",X1099=""),"",IF(AND(AND(MONTH(F1099)&gt;=8,MONTH(F1099)&lt;9),AND(MONTH(H1099)&gt;=8,MONTH(H1099)&lt;9)),(NETWORKDAYS(F1099,H1099,Lister!$D$7:$D$13)-X1099)*T1099/NETWORKDAYS(Lister!$D$20,Lister!$E$20,Lister!$D$7:$D$13),IF(AND(MONTH(F1099)=7,MONTH(H1099)=8),(NETWORKDAYS(Lister!$D$20,H1099,Lister!$D$7:$D$13)-X1099)*T1099/NETWORKDAYS(Lister!$D$20,Lister!$E$20,Lister!$D$7:$D$13),IF(AND(MONTH(F1099)=7,MONTH(H1099)=7),0)))),0),"")</f>
        <v/>
      </c>
      <c r="AC1099" s="30" t="str">
        <f>IF(Afrapportering!AC1080="","",Afrapportering!AC1080)</f>
        <v/>
      </c>
      <c r="AD1099" s="52" t="str">
        <f t="shared" si="135"/>
        <v/>
      </c>
      <c r="AE1099" s="52" t="str">
        <f t="shared" si="136"/>
        <v/>
      </c>
      <c r="AF1099" s="30" t="str">
        <f t="shared" si="137"/>
        <v/>
      </c>
      <c r="AG1099" s="30" t="str">
        <f t="shared" si="138"/>
        <v/>
      </c>
      <c r="AH1099" s="3" t="str">
        <f t="shared" si="139"/>
        <v/>
      </c>
    </row>
    <row r="1100" spans="1:34" x14ac:dyDescent="0.25">
      <c r="A1100" s="13" t="str">
        <f>+Afrapportering!A1081</f>
        <v/>
      </c>
      <c r="B1100" s="13" t="str">
        <f>+Afrapportering!B1081</f>
        <v/>
      </c>
      <c r="C1100" s="13" t="str">
        <f>+Afrapportering!C1081</f>
        <v/>
      </c>
      <c r="D1100" s="13" t="str">
        <f>+Afrapportering!D1081</f>
        <v/>
      </c>
      <c r="E1100" s="14" t="str">
        <f>+Afrapportering!E1081</f>
        <v/>
      </c>
      <c r="F1100" s="139" t="str">
        <f>IF(Afrapportering!F1081 = "", "",Afrapportering!F1081)</f>
        <v/>
      </c>
      <c r="G1100" s="14" t="str">
        <f>+Afrapportering!G1081</f>
        <v/>
      </c>
      <c r="H1100" s="139" t="str">
        <f>IF(Afrapportering!H1081 = "","",Afrapportering!H1081)</f>
        <v/>
      </c>
      <c r="I1100" s="140" t="str">
        <f>+Afrapportering!I1081</f>
        <v/>
      </c>
      <c r="J1100" s="13" t="str">
        <f>+Afrapportering!J1081</f>
        <v/>
      </c>
      <c r="K1100" s="32" t="str">
        <f t="shared" si="132"/>
        <v/>
      </c>
      <c r="L1100" s="31" t="str">
        <f>IF(Ansøgning!J1086="","",Ansøgning!J1086)</f>
        <v/>
      </c>
      <c r="M1100" s="134" t="str">
        <f>IF(Afrapportering!M1081="","",Afrapportering!M1081)</f>
        <v/>
      </c>
      <c r="N1100" s="31" t="str">
        <f>IF(Ansøgning!K1086="","",Ansøgning!K1086)</f>
        <v/>
      </c>
      <c r="O1100" s="134">
        <f>IF(Afrapportering!O1081="",,Afrapportering!O1081)</f>
        <v>0</v>
      </c>
      <c r="P1100" s="15" t="str">
        <f>IF(Ansøgning!L1086="","",Ansøgning!L1086)</f>
        <v/>
      </c>
      <c r="Q1100" s="15" t="str">
        <f t="shared" si="133"/>
        <v/>
      </c>
      <c r="R1100" s="15"/>
      <c r="S1100" s="15" t="str">
        <f>IF(Afrapportering!S1081="","",Afrapportering!S1081)</f>
        <v/>
      </c>
      <c r="T1100" s="31" t="str">
        <f t="shared" si="134"/>
        <v/>
      </c>
      <c r="U1100" s="30" t="str">
        <f>IF(Afrapportering!U1081="","",Afrapportering!U1081)</f>
        <v/>
      </c>
      <c r="V1100" s="52" t="str">
        <f>IF(Afrapportering!V1081="","",Afrapportering!V1081)</f>
        <v/>
      </c>
      <c r="W1100" s="30" t="str">
        <f>IF(Afrapportering!W1081="","",Afrapportering!W1081)</f>
        <v/>
      </c>
      <c r="X1100" s="52" t="str">
        <f>IF(Afrapportering!X1081="","",Afrapportering!X1081)</f>
        <v/>
      </c>
      <c r="Y1100" s="30" t="str">
        <f>IF(Afrapportering!Y1081="","",Afrapportering!Y1081)</f>
        <v/>
      </c>
      <c r="Z1100" s="52" t="str">
        <f>IFERROR(MAX(IF(OR(V1100="",X1100=""),"",IF(AND(AND(MONTH(F1100)&gt;=7,MONTH(F1100)&lt;8),AND(MONTH(H1100)&gt;=7,MONTH(H1100)&lt;8)),(NETWORKDAYS(F1100,H1100,Lister!$D$7:$D$13)-V1100)*T1100/NETWORKDAYS(Lister!$D$19,Lister!$E$19,Lister!$D$7:$D$13),IF(AND(AND(MONTH(F1100)&gt;=7,MONTH(F1100)&lt;8),MONTH(H1100)&gt;7),(NETWORKDAYS(F1100,Lister!$E$19,Lister!$D$7:$D$13)-V1100)*T1100/NETWORKDAYS(Lister!$D$19,Lister!$E$19,Lister!$D$7:$D$13),IF(MONTH(F1100)&gt;7,0)))),0),"")</f>
        <v/>
      </c>
      <c r="AA1100" s="30" t="str">
        <f>IF(Afrapportering!AA1081="","",Afrapportering!AA1081)</f>
        <v/>
      </c>
      <c r="AB1100" s="52" t="str">
        <f>IFERROR(MAX(IF(OR(V1100="",X1100=""),"",IF(AND(AND(MONTH(F1100)&gt;=8,MONTH(F1100)&lt;9),AND(MONTH(H1100)&gt;=8,MONTH(H1100)&lt;9)),(NETWORKDAYS(F1100,H1100,Lister!$D$7:$D$13)-X1100)*T1100/NETWORKDAYS(Lister!$D$20,Lister!$E$20,Lister!$D$7:$D$13),IF(AND(MONTH(F1100)=7,MONTH(H1100)=8),(NETWORKDAYS(Lister!$D$20,H1100,Lister!$D$7:$D$13)-X1100)*T1100/NETWORKDAYS(Lister!$D$20,Lister!$E$20,Lister!$D$7:$D$13),IF(AND(MONTH(F1100)=7,MONTH(H1100)=7),0)))),0),"")</f>
        <v/>
      </c>
      <c r="AC1100" s="30" t="str">
        <f>IF(Afrapportering!AC1081="","",Afrapportering!AC1081)</f>
        <v/>
      </c>
      <c r="AD1100" s="52" t="str">
        <f t="shared" si="135"/>
        <v/>
      </c>
      <c r="AE1100" s="52" t="str">
        <f t="shared" si="136"/>
        <v/>
      </c>
      <c r="AF1100" s="30" t="str">
        <f t="shared" si="137"/>
        <v/>
      </c>
      <c r="AG1100" s="30" t="str">
        <f t="shared" si="138"/>
        <v/>
      </c>
      <c r="AH1100" s="3" t="str">
        <f t="shared" si="139"/>
        <v/>
      </c>
    </row>
    <row r="1101" spans="1:34" x14ac:dyDescent="0.25">
      <c r="A1101" s="13" t="str">
        <f>+Afrapportering!A1082</f>
        <v/>
      </c>
      <c r="B1101" s="13" t="str">
        <f>+Afrapportering!B1082</f>
        <v/>
      </c>
      <c r="C1101" s="13" t="str">
        <f>+Afrapportering!C1082</f>
        <v/>
      </c>
      <c r="D1101" s="13" t="str">
        <f>+Afrapportering!D1082</f>
        <v/>
      </c>
      <c r="E1101" s="14" t="str">
        <f>+Afrapportering!E1082</f>
        <v/>
      </c>
      <c r="F1101" s="139" t="str">
        <f>IF(Afrapportering!F1082 = "", "",Afrapportering!F1082)</f>
        <v/>
      </c>
      <c r="G1101" s="14" t="str">
        <f>+Afrapportering!G1082</f>
        <v/>
      </c>
      <c r="H1101" s="139" t="str">
        <f>IF(Afrapportering!H1082 = "","",Afrapportering!H1082)</f>
        <v/>
      </c>
      <c r="I1101" s="140" t="str">
        <f>+Afrapportering!I1082</f>
        <v/>
      </c>
      <c r="J1101" s="13" t="str">
        <f>+Afrapportering!J1082</f>
        <v/>
      </c>
      <c r="K1101" s="32" t="str">
        <f t="shared" si="132"/>
        <v/>
      </c>
      <c r="L1101" s="31" t="str">
        <f>IF(Ansøgning!J1087="","",Ansøgning!J1087)</f>
        <v/>
      </c>
      <c r="M1101" s="134" t="str">
        <f>IF(Afrapportering!M1082="","",Afrapportering!M1082)</f>
        <v/>
      </c>
      <c r="N1101" s="31" t="str">
        <f>IF(Ansøgning!K1087="","",Ansøgning!K1087)</f>
        <v/>
      </c>
      <c r="O1101" s="134">
        <f>IF(Afrapportering!O1082="",,Afrapportering!O1082)</f>
        <v>0</v>
      </c>
      <c r="P1101" s="15" t="str">
        <f>IF(Ansøgning!L1087="","",Ansøgning!L1087)</f>
        <v/>
      </c>
      <c r="Q1101" s="15" t="str">
        <f t="shared" si="133"/>
        <v/>
      </c>
      <c r="R1101" s="15"/>
      <c r="S1101" s="15" t="str">
        <f>IF(Afrapportering!S1082="","",Afrapportering!S1082)</f>
        <v/>
      </c>
      <c r="T1101" s="31" t="str">
        <f t="shared" si="134"/>
        <v/>
      </c>
      <c r="U1101" s="30" t="str">
        <f>IF(Afrapportering!U1082="","",Afrapportering!U1082)</f>
        <v/>
      </c>
      <c r="V1101" s="52" t="str">
        <f>IF(Afrapportering!V1082="","",Afrapportering!V1082)</f>
        <v/>
      </c>
      <c r="W1101" s="30" t="str">
        <f>IF(Afrapportering!W1082="","",Afrapportering!W1082)</f>
        <v/>
      </c>
      <c r="X1101" s="52" t="str">
        <f>IF(Afrapportering!X1082="","",Afrapportering!X1082)</f>
        <v/>
      </c>
      <c r="Y1101" s="30" t="str">
        <f>IF(Afrapportering!Y1082="","",Afrapportering!Y1082)</f>
        <v/>
      </c>
      <c r="Z1101" s="52" t="str">
        <f>IFERROR(MAX(IF(OR(V1101="",X1101=""),"",IF(AND(AND(MONTH(F1101)&gt;=7,MONTH(F1101)&lt;8),AND(MONTH(H1101)&gt;=7,MONTH(H1101)&lt;8)),(NETWORKDAYS(F1101,H1101,Lister!$D$7:$D$13)-V1101)*T1101/NETWORKDAYS(Lister!$D$19,Lister!$E$19,Lister!$D$7:$D$13),IF(AND(AND(MONTH(F1101)&gt;=7,MONTH(F1101)&lt;8),MONTH(H1101)&gt;7),(NETWORKDAYS(F1101,Lister!$E$19,Lister!$D$7:$D$13)-V1101)*T1101/NETWORKDAYS(Lister!$D$19,Lister!$E$19,Lister!$D$7:$D$13),IF(MONTH(F1101)&gt;7,0)))),0),"")</f>
        <v/>
      </c>
      <c r="AA1101" s="30" t="str">
        <f>IF(Afrapportering!AA1082="","",Afrapportering!AA1082)</f>
        <v/>
      </c>
      <c r="AB1101" s="52" t="str">
        <f>IFERROR(MAX(IF(OR(V1101="",X1101=""),"",IF(AND(AND(MONTH(F1101)&gt;=8,MONTH(F1101)&lt;9),AND(MONTH(H1101)&gt;=8,MONTH(H1101)&lt;9)),(NETWORKDAYS(F1101,H1101,Lister!$D$7:$D$13)-X1101)*T1101/NETWORKDAYS(Lister!$D$20,Lister!$E$20,Lister!$D$7:$D$13),IF(AND(MONTH(F1101)=7,MONTH(H1101)=8),(NETWORKDAYS(Lister!$D$20,H1101,Lister!$D$7:$D$13)-X1101)*T1101/NETWORKDAYS(Lister!$D$20,Lister!$E$20,Lister!$D$7:$D$13),IF(AND(MONTH(F1101)=7,MONTH(H1101)=7),0)))),0),"")</f>
        <v/>
      </c>
      <c r="AC1101" s="30" t="str">
        <f>IF(Afrapportering!AC1082="","",Afrapportering!AC1082)</f>
        <v/>
      </c>
      <c r="AD1101" s="52" t="str">
        <f t="shared" si="135"/>
        <v/>
      </c>
      <c r="AE1101" s="52" t="str">
        <f t="shared" si="136"/>
        <v/>
      </c>
      <c r="AF1101" s="30" t="str">
        <f t="shared" si="137"/>
        <v/>
      </c>
      <c r="AG1101" s="30" t="str">
        <f t="shared" si="138"/>
        <v/>
      </c>
      <c r="AH1101" s="3" t="str">
        <f t="shared" si="139"/>
        <v/>
      </c>
    </row>
    <row r="1102" spans="1:34" x14ac:dyDescent="0.25">
      <c r="A1102" s="13" t="str">
        <f>+Afrapportering!A1083</f>
        <v/>
      </c>
      <c r="B1102" s="13" t="str">
        <f>+Afrapportering!B1083</f>
        <v/>
      </c>
      <c r="C1102" s="13" t="str">
        <f>+Afrapportering!C1083</f>
        <v/>
      </c>
      <c r="D1102" s="13" t="str">
        <f>+Afrapportering!D1083</f>
        <v/>
      </c>
      <c r="E1102" s="14" t="str">
        <f>+Afrapportering!E1083</f>
        <v/>
      </c>
      <c r="F1102" s="139" t="str">
        <f>IF(Afrapportering!F1083 = "", "",Afrapportering!F1083)</f>
        <v/>
      </c>
      <c r="G1102" s="14" t="str">
        <f>+Afrapportering!G1083</f>
        <v/>
      </c>
      <c r="H1102" s="139" t="str">
        <f>IF(Afrapportering!H1083 = "","",Afrapportering!H1083)</f>
        <v/>
      </c>
      <c r="I1102" s="140" t="str">
        <f>+Afrapportering!I1083</f>
        <v/>
      </c>
      <c r="J1102" s="13" t="str">
        <f>+Afrapportering!J1083</f>
        <v/>
      </c>
      <c r="K1102" s="32" t="str">
        <f t="shared" si="132"/>
        <v/>
      </c>
      <c r="L1102" s="31" t="str">
        <f>IF(Ansøgning!J1088="","",Ansøgning!J1088)</f>
        <v/>
      </c>
      <c r="M1102" s="134" t="str">
        <f>IF(Afrapportering!M1083="","",Afrapportering!M1083)</f>
        <v/>
      </c>
      <c r="N1102" s="31" t="str">
        <f>IF(Ansøgning!K1088="","",Ansøgning!K1088)</f>
        <v/>
      </c>
      <c r="O1102" s="134">
        <f>IF(Afrapportering!O1083="",,Afrapportering!O1083)</f>
        <v>0</v>
      </c>
      <c r="P1102" s="15" t="str">
        <f>IF(Ansøgning!L1088="","",Ansøgning!L1088)</f>
        <v/>
      </c>
      <c r="Q1102" s="15" t="str">
        <f t="shared" si="133"/>
        <v/>
      </c>
      <c r="R1102" s="15"/>
      <c r="S1102" s="15" t="str">
        <f>IF(Afrapportering!S1083="","",Afrapportering!S1083)</f>
        <v/>
      </c>
      <c r="T1102" s="31" t="str">
        <f t="shared" si="134"/>
        <v/>
      </c>
      <c r="U1102" s="30" t="str">
        <f>IF(Afrapportering!U1083="","",Afrapportering!U1083)</f>
        <v/>
      </c>
      <c r="V1102" s="52" t="str">
        <f>IF(Afrapportering!V1083="","",Afrapportering!V1083)</f>
        <v/>
      </c>
      <c r="W1102" s="30" t="str">
        <f>IF(Afrapportering!W1083="","",Afrapportering!W1083)</f>
        <v/>
      </c>
      <c r="X1102" s="52" t="str">
        <f>IF(Afrapportering!X1083="","",Afrapportering!X1083)</f>
        <v/>
      </c>
      <c r="Y1102" s="30" t="str">
        <f>IF(Afrapportering!Y1083="","",Afrapportering!Y1083)</f>
        <v/>
      </c>
      <c r="Z1102" s="52" t="str">
        <f>IFERROR(MAX(IF(OR(V1102="",X1102=""),"",IF(AND(AND(MONTH(F1102)&gt;=7,MONTH(F1102)&lt;8),AND(MONTH(H1102)&gt;=7,MONTH(H1102)&lt;8)),(NETWORKDAYS(F1102,H1102,Lister!$D$7:$D$13)-V1102)*T1102/NETWORKDAYS(Lister!$D$19,Lister!$E$19,Lister!$D$7:$D$13),IF(AND(AND(MONTH(F1102)&gt;=7,MONTH(F1102)&lt;8),MONTH(H1102)&gt;7),(NETWORKDAYS(F1102,Lister!$E$19,Lister!$D$7:$D$13)-V1102)*T1102/NETWORKDAYS(Lister!$D$19,Lister!$E$19,Lister!$D$7:$D$13),IF(MONTH(F1102)&gt;7,0)))),0),"")</f>
        <v/>
      </c>
      <c r="AA1102" s="30" t="str">
        <f>IF(Afrapportering!AA1083="","",Afrapportering!AA1083)</f>
        <v/>
      </c>
      <c r="AB1102" s="52" t="str">
        <f>IFERROR(MAX(IF(OR(V1102="",X1102=""),"",IF(AND(AND(MONTH(F1102)&gt;=8,MONTH(F1102)&lt;9),AND(MONTH(H1102)&gt;=8,MONTH(H1102)&lt;9)),(NETWORKDAYS(F1102,H1102,Lister!$D$7:$D$13)-X1102)*T1102/NETWORKDAYS(Lister!$D$20,Lister!$E$20,Lister!$D$7:$D$13),IF(AND(MONTH(F1102)=7,MONTH(H1102)=8),(NETWORKDAYS(Lister!$D$20,H1102,Lister!$D$7:$D$13)-X1102)*T1102/NETWORKDAYS(Lister!$D$20,Lister!$E$20,Lister!$D$7:$D$13),IF(AND(MONTH(F1102)=7,MONTH(H1102)=7),0)))),0),"")</f>
        <v/>
      </c>
      <c r="AC1102" s="30" t="str">
        <f>IF(Afrapportering!AC1083="","",Afrapportering!AC1083)</f>
        <v/>
      </c>
      <c r="AD1102" s="52" t="str">
        <f t="shared" si="135"/>
        <v/>
      </c>
      <c r="AE1102" s="52" t="str">
        <f t="shared" si="136"/>
        <v/>
      </c>
      <c r="AF1102" s="30" t="str">
        <f t="shared" si="137"/>
        <v/>
      </c>
      <c r="AG1102" s="30" t="str">
        <f t="shared" si="138"/>
        <v/>
      </c>
      <c r="AH1102" s="3" t="str">
        <f t="shared" si="139"/>
        <v/>
      </c>
    </row>
    <row r="1103" spans="1:34" x14ac:dyDescent="0.25">
      <c r="A1103" s="13" t="str">
        <f>+Afrapportering!A1084</f>
        <v/>
      </c>
      <c r="B1103" s="13" t="str">
        <f>+Afrapportering!B1084</f>
        <v/>
      </c>
      <c r="C1103" s="13" t="str">
        <f>+Afrapportering!C1084</f>
        <v/>
      </c>
      <c r="D1103" s="13" t="str">
        <f>+Afrapportering!D1084</f>
        <v/>
      </c>
      <c r="E1103" s="14" t="str">
        <f>+Afrapportering!E1084</f>
        <v/>
      </c>
      <c r="F1103" s="139" t="str">
        <f>IF(Afrapportering!F1084 = "", "",Afrapportering!F1084)</f>
        <v/>
      </c>
      <c r="G1103" s="14" t="str">
        <f>+Afrapportering!G1084</f>
        <v/>
      </c>
      <c r="H1103" s="139" t="str">
        <f>IF(Afrapportering!H1084 = "","",Afrapportering!H1084)</f>
        <v/>
      </c>
      <c r="I1103" s="140" t="str">
        <f>+Afrapportering!I1084</f>
        <v/>
      </c>
      <c r="J1103" s="13" t="str">
        <f>+Afrapportering!J1084</f>
        <v/>
      </c>
      <c r="K1103" s="32" t="str">
        <f t="shared" si="132"/>
        <v/>
      </c>
      <c r="L1103" s="31" t="str">
        <f>IF(Ansøgning!J1089="","",Ansøgning!J1089)</f>
        <v/>
      </c>
      <c r="M1103" s="134" t="str">
        <f>IF(Afrapportering!M1084="","",Afrapportering!M1084)</f>
        <v/>
      </c>
      <c r="N1103" s="31" t="str">
        <f>IF(Ansøgning!K1089="","",Ansøgning!K1089)</f>
        <v/>
      </c>
      <c r="O1103" s="134">
        <f>IF(Afrapportering!O1084="",,Afrapportering!O1084)</f>
        <v>0</v>
      </c>
      <c r="P1103" s="15" t="str">
        <f>IF(Ansøgning!L1089="","",Ansøgning!L1089)</f>
        <v/>
      </c>
      <c r="Q1103" s="15" t="str">
        <f t="shared" si="133"/>
        <v/>
      </c>
      <c r="R1103" s="15"/>
      <c r="S1103" s="15" t="str">
        <f>IF(Afrapportering!S1084="","",Afrapportering!S1084)</f>
        <v/>
      </c>
      <c r="T1103" s="31" t="str">
        <f t="shared" si="134"/>
        <v/>
      </c>
      <c r="U1103" s="30" t="str">
        <f>IF(Afrapportering!U1084="","",Afrapportering!U1084)</f>
        <v/>
      </c>
      <c r="V1103" s="52" t="str">
        <f>IF(Afrapportering!V1084="","",Afrapportering!V1084)</f>
        <v/>
      </c>
      <c r="W1103" s="30" t="str">
        <f>IF(Afrapportering!W1084="","",Afrapportering!W1084)</f>
        <v/>
      </c>
      <c r="X1103" s="52" t="str">
        <f>IF(Afrapportering!X1084="","",Afrapportering!X1084)</f>
        <v/>
      </c>
      <c r="Y1103" s="30" t="str">
        <f>IF(Afrapportering!Y1084="","",Afrapportering!Y1084)</f>
        <v/>
      </c>
      <c r="Z1103" s="52" t="str">
        <f>IFERROR(MAX(IF(OR(V1103="",X1103=""),"",IF(AND(AND(MONTH(F1103)&gt;=7,MONTH(F1103)&lt;8),AND(MONTH(H1103)&gt;=7,MONTH(H1103)&lt;8)),(NETWORKDAYS(F1103,H1103,Lister!$D$7:$D$13)-V1103)*T1103/NETWORKDAYS(Lister!$D$19,Lister!$E$19,Lister!$D$7:$D$13),IF(AND(AND(MONTH(F1103)&gt;=7,MONTH(F1103)&lt;8),MONTH(H1103)&gt;7),(NETWORKDAYS(F1103,Lister!$E$19,Lister!$D$7:$D$13)-V1103)*T1103/NETWORKDAYS(Lister!$D$19,Lister!$E$19,Lister!$D$7:$D$13),IF(MONTH(F1103)&gt;7,0)))),0),"")</f>
        <v/>
      </c>
      <c r="AA1103" s="30" t="str">
        <f>IF(Afrapportering!AA1084="","",Afrapportering!AA1084)</f>
        <v/>
      </c>
      <c r="AB1103" s="52" t="str">
        <f>IFERROR(MAX(IF(OR(V1103="",X1103=""),"",IF(AND(AND(MONTH(F1103)&gt;=8,MONTH(F1103)&lt;9),AND(MONTH(H1103)&gt;=8,MONTH(H1103)&lt;9)),(NETWORKDAYS(F1103,H1103,Lister!$D$7:$D$13)-X1103)*T1103/NETWORKDAYS(Lister!$D$20,Lister!$E$20,Lister!$D$7:$D$13),IF(AND(MONTH(F1103)=7,MONTH(H1103)=8),(NETWORKDAYS(Lister!$D$20,H1103,Lister!$D$7:$D$13)-X1103)*T1103/NETWORKDAYS(Lister!$D$20,Lister!$E$20,Lister!$D$7:$D$13),IF(AND(MONTH(F1103)=7,MONTH(H1103)=7),0)))),0),"")</f>
        <v/>
      </c>
      <c r="AC1103" s="30" t="str">
        <f>IF(Afrapportering!AC1084="","",Afrapportering!AC1084)</f>
        <v/>
      </c>
      <c r="AD1103" s="52" t="str">
        <f t="shared" si="135"/>
        <v/>
      </c>
      <c r="AE1103" s="52" t="str">
        <f t="shared" si="136"/>
        <v/>
      </c>
      <c r="AF1103" s="30" t="str">
        <f t="shared" si="137"/>
        <v/>
      </c>
      <c r="AG1103" s="30" t="str">
        <f t="shared" si="138"/>
        <v/>
      </c>
      <c r="AH1103" s="3" t="str">
        <f t="shared" si="139"/>
        <v/>
      </c>
    </row>
    <row r="1104" spans="1:34" x14ac:dyDescent="0.25">
      <c r="A1104" s="13" t="str">
        <f>+Afrapportering!A1085</f>
        <v/>
      </c>
      <c r="B1104" s="13" t="str">
        <f>+Afrapportering!B1085</f>
        <v/>
      </c>
      <c r="C1104" s="13" t="str">
        <f>+Afrapportering!C1085</f>
        <v/>
      </c>
      <c r="D1104" s="13" t="str">
        <f>+Afrapportering!D1085</f>
        <v/>
      </c>
      <c r="E1104" s="14" t="str">
        <f>+Afrapportering!E1085</f>
        <v/>
      </c>
      <c r="F1104" s="139" t="str">
        <f>IF(Afrapportering!F1085 = "", "",Afrapportering!F1085)</f>
        <v/>
      </c>
      <c r="G1104" s="14" t="str">
        <f>+Afrapportering!G1085</f>
        <v/>
      </c>
      <c r="H1104" s="139" t="str">
        <f>IF(Afrapportering!H1085 = "","",Afrapportering!H1085)</f>
        <v/>
      </c>
      <c r="I1104" s="140" t="str">
        <f>+Afrapportering!I1085</f>
        <v/>
      </c>
      <c r="J1104" s="13" t="str">
        <f>+Afrapportering!J1085</f>
        <v/>
      </c>
      <c r="K1104" s="32" t="str">
        <f t="shared" si="132"/>
        <v/>
      </c>
      <c r="L1104" s="31" t="str">
        <f>IF(Ansøgning!J1090="","",Ansøgning!J1090)</f>
        <v/>
      </c>
      <c r="M1104" s="134" t="str">
        <f>IF(Afrapportering!M1085="","",Afrapportering!M1085)</f>
        <v/>
      </c>
      <c r="N1104" s="31" t="str">
        <f>IF(Ansøgning!K1090="","",Ansøgning!K1090)</f>
        <v/>
      </c>
      <c r="O1104" s="134">
        <f>IF(Afrapportering!O1085="",,Afrapportering!O1085)</f>
        <v>0</v>
      </c>
      <c r="P1104" s="15" t="str">
        <f>IF(Ansøgning!L1090="","",Ansøgning!L1090)</f>
        <v/>
      </c>
      <c r="Q1104" s="15" t="str">
        <f t="shared" si="133"/>
        <v/>
      </c>
      <c r="R1104" s="15"/>
      <c r="S1104" s="15" t="str">
        <f>IF(Afrapportering!S1085="","",Afrapportering!S1085)</f>
        <v/>
      </c>
      <c r="T1104" s="31" t="str">
        <f t="shared" si="134"/>
        <v/>
      </c>
      <c r="U1104" s="30" t="str">
        <f>IF(Afrapportering!U1085="","",Afrapportering!U1085)</f>
        <v/>
      </c>
      <c r="V1104" s="52" t="str">
        <f>IF(Afrapportering!V1085="","",Afrapportering!V1085)</f>
        <v/>
      </c>
      <c r="W1104" s="30" t="str">
        <f>IF(Afrapportering!W1085="","",Afrapportering!W1085)</f>
        <v/>
      </c>
      <c r="X1104" s="52" t="str">
        <f>IF(Afrapportering!X1085="","",Afrapportering!X1085)</f>
        <v/>
      </c>
      <c r="Y1104" s="30" t="str">
        <f>IF(Afrapportering!Y1085="","",Afrapportering!Y1085)</f>
        <v/>
      </c>
      <c r="Z1104" s="52" t="str">
        <f>IFERROR(MAX(IF(OR(V1104="",X1104=""),"",IF(AND(AND(MONTH(F1104)&gt;=7,MONTH(F1104)&lt;8),AND(MONTH(H1104)&gt;=7,MONTH(H1104)&lt;8)),(NETWORKDAYS(F1104,H1104,Lister!$D$7:$D$13)-V1104)*T1104/NETWORKDAYS(Lister!$D$19,Lister!$E$19,Lister!$D$7:$D$13),IF(AND(AND(MONTH(F1104)&gt;=7,MONTH(F1104)&lt;8),MONTH(H1104)&gt;7),(NETWORKDAYS(F1104,Lister!$E$19,Lister!$D$7:$D$13)-V1104)*T1104/NETWORKDAYS(Lister!$D$19,Lister!$E$19,Lister!$D$7:$D$13),IF(MONTH(F1104)&gt;7,0)))),0),"")</f>
        <v/>
      </c>
      <c r="AA1104" s="30" t="str">
        <f>IF(Afrapportering!AA1085="","",Afrapportering!AA1085)</f>
        <v/>
      </c>
      <c r="AB1104" s="52" t="str">
        <f>IFERROR(MAX(IF(OR(V1104="",X1104=""),"",IF(AND(AND(MONTH(F1104)&gt;=8,MONTH(F1104)&lt;9),AND(MONTH(H1104)&gt;=8,MONTH(H1104)&lt;9)),(NETWORKDAYS(F1104,H1104,Lister!$D$7:$D$13)-X1104)*T1104/NETWORKDAYS(Lister!$D$20,Lister!$E$20,Lister!$D$7:$D$13),IF(AND(MONTH(F1104)=7,MONTH(H1104)=8),(NETWORKDAYS(Lister!$D$20,H1104,Lister!$D$7:$D$13)-X1104)*T1104/NETWORKDAYS(Lister!$D$20,Lister!$E$20,Lister!$D$7:$D$13),IF(AND(MONTH(F1104)=7,MONTH(H1104)=7),0)))),0),"")</f>
        <v/>
      </c>
      <c r="AC1104" s="30" t="str">
        <f>IF(Afrapportering!AC1085="","",Afrapportering!AC1085)</f>
        <v/>
      </c>
      <c r="AD1104" s="52" t="str">
        <f t="shared" si="135"/>
        <v/>
      </c>
      <c r="AE1104" s="52" t="str">
        <f t="shared" si="136"/>
        <v/>
      </c>
      <c r="AF1104" s="30" t="str">
        <f t="shared" si="137"/>
        <v/>
      </c>
      <c r="AG1104" s="30" t="str">
        <f t="shared" si="138"/>
        <v/>
      </c>
      <c r="AH1104" s="3" t="str">
        <f t="shared" si="139"/>
        <v/>
      </c>
    </row>
    <row r="1105" spans="1:34" x14ac:dyDescent="0.25">
      <c r="A1105" s="13" t="str">
        <f>+Afrapportering!A1086</f>
        <v/>
      </c>
      <c r="B1105" s="13" t="str">
        <f>+Afrapportering!B1086</f>
        <v/>
      </c>
      <c r="C1105" s="13" t="str">
        <f>+Afrapportering!C1086</f>
        <v/>
      </c>
      <c r="D1105" s="13" t="str">
        <f>+Afrapportering!D1086</f>
        <v/>
      </c>
      <c r="E1105" s="14" t="str">
        <f>+Afrapportering!E1086</f>
        <v/>
      </c>
      <c r="F1105" s="139" t="str">
        <f>IF(Afrapportering!F1086 = "", "",Afrapportering!F1086)</f>
        <v/>
      </c>
      <c r="G1105" s="14" t="str">
        <f>+Afrapportering!G1086</f>
        <v/>
      </c>
      <c r="H1105" s="139" t="str">
        <f>IF(Afrapportering!H1086 = "","",Afrapportering!H1086)</f>
        <v/>
      </c>
      <c r="I1105" s="140" t="str">
        <f>+Afrapportering!I1086</f>
        <v/>
      </c>
      <c r="J1105" s="13" t="str">
        <f>+Afrapportering!J1086</f>
        <v/>
      </c>
      <c r="K1105" s="32" t="str">
        <f t="shared" si="132"/>
        <v/>
      </c>
      <c r="L1105" s="31" t="str">
        <f>IF(Ansøgning!J1091="","",Ansøgning!J1091)</f>
        <v/>
      </c>
      <c r="M1105" s="134" t="str">
        <f>IF(Afrapportering!M1086="","",Afrapportering!M1086)</f>
        <v/>
      </c>
      <c r="N1105" s="31" t="str">
        <f>IF(Ansøgning!K1091="","",Ansøgning!K1091)</f>
        <v/>
      </c>
      <c r="O1105" s="134">
        <f>IF(Afrapportering!O1086="",,Afrapportering!O1086)</f>
        <v>0</v>
      </c>
      <c r="P1105" s="15" t="str">
        <f>IF(Ansøgning!L1091="","",Ansøgning!L1091)</f>
        <v/>
      </c>
      <c r="Q1105" s="15" t="str">
        <f t="shared" si="133"/>
        <v/>
      </c>
      <c r="R1105" s="15"/>
      <c r="S1105" s="15" t="str">
        <f>IF(Afrapportering!S1086="","",Afrapportering!S1086)</f>
        <v/>
      </c>
      <c r="T1105" s="31" t="str">
        <f t="shared" si="134"/>
        <v/>
      </c>
      <c r="U1105" s="30" t="str">
        <f>IF(Afrapportering!U1086="","",Afrapportering!U1086)</f>
        <v/>
      </c>
      <c r="V1105" s="52" t="str">
        <f>IF(Afrapportering!V1086="","",Afrapportering!V1086)</f>
        <v/>
      </c>
      <c r="W1105" s="30" t="str">
        <f>IF(Afrapportering!W1086="","",Afrapportering!W1086)</f>
        <v/>
      </c>
      <c r="X1105" s="52" t="str">
        <f>IF(Afrapportering!X1086="","",Afrapportering!X1086)</f>
        <v/>
      </c>
      <c r="Y1105" s="30" t="str">
        <f>IF(Afrapportering!Y1086="","",Afrapportering!Y1086)</f>
        <v/>
      </c>
      <c r="Z1105" s="52" t="str">
        <f>IFERROR(MAX(IF(OR(V1105="",X1105=""),"",IF(AND(AND(MONTH(F1105)&gt;=7,MONTH(F1105)&lt;8),AND(MONTH(H1105)&gt;=7,MONTH(H1105)&lt;8)),(NETWORKDAYS(F1105,H1105,Lister!$D$7:$D$13)-V1105)*T1105/NETWORKDAYS(Lister!$D$19,Lister!$E$19,Lister!$D$7:$D$13),IF(AND(AND(MONTH(F1105)&gt;=7,MONTH(F1105)&lt;8),MONTH(H1105)&gt;7),(NETWORKDAYS(F1105,Lister!$E$19,Lister!$D$7:$D$13)-V1105)*T1105/NETWORKDAYS(Lister!$D$19,Lister!$E$19,Lister!$D$7:$D$13),IF(MONTH(F1105)&gt;7,0)))),0),"")</f>
        <v/>
      </c>
      <c r="AA1105" s="30" t="str">
        <f>IF(Afrapportering!AA1086="","",Afrapportering!AA1086)</f>
        <v/>
      </c>
      <c r="AB1105" s="52" t="str">
        <f>IFERROR(MAX(IF(OR(V1105="",X1105=""),"",IF(AND(AND(MONTH(F1105)&gt;=8,MONTH(F1105)&lt;9),AND(MONTH(H1105)&gt;=8,MONTH(H1105)&lt;9)),(NETWORKDAYS(F1105,H1105,Lister!$D$7:$D$13)-X1105)*T1105/NETWORKDAYS(Lister!$D$20,Lister!$E$20,Lister!$D$7:$D$13),IF(AND(MONTH(F1105)=7,MONTH(H1105)=8),(NETWORKDAYS(Lister!$D$20,H1105,Lister!$D$7:$D$13)-X1105)*T1105/NETWORKDAYS(Lister!$D$20,Lister!$E$20,Lister!$D$7:$D$13),IF(AND(MONTH(F1105)=7,MONTH(H1105)=7),0)))),0),"")</f>
        <v/>
      </c>
      <c r="AC1105" s="30" t="str">
        <f>IF(Afrapportering!AC1086="","",Afrapportering!AC1086)</f>
        <v/>
      </c>
      <c r="AD1105" s="52" t="str">
        <f t="shared" si="135"/>
        <v/>
      </c>
      <c r="AE1105" s="52" t="str">
        <f t="shared" si="136"/>
        <v/>
      </c>
      <c r="AF1105" s="30" t="str">
        <f t="shared" si="137"/>
        <v/>
      </c>
      <c r="AG1105" s="30" t="str">
        <f t="shared" si="138"/>
        <v/>
      </c>
      <c r="AH1105" s="3" t="str">
        <f t="shared" si="139"/>
        <v/>
      </c>
    </row>
    <row r="1106" spans="1:34" x14ac:dyDescent="0.25">
      <c r="A1106" s="13" t="str">
        <f>+Afrapportering!A1087</f>
        <v/>
      </c>
      <c r="B1106" s="13" t="str">
        <f>+Afrapportering!B1087</f>
        <v/>
      </c>
      <c r="C1106" s="13" t="str">
        <f>+Afrapportering!C1087</f>
        <v/>
      </c>
      <c r="D1106" s="13" t="str">
        <f>+Afrapportering!D1087</f>
        <v/>
      </c>
      <c r="E1106" s="14" t="str">
        <f>+Afrapportering!E1087</f>
        <v/>
      </c>
      <c r="F1106" s="139" t="str">
        <f>IF(Afrapportering!F1087 = "", "",Afrapportering!F1087)</f>
        <v/>
      </c>
      <c r="G1106" s="14" t="str">
        <f>+Afrapportering!G1087</f>
        <v/>
      </c>
      <c r="H1106" s="139" t="str">
        <f>IF(Afrapportering!H1087 = "","",Afrapportering!H1087)</f>
        <v/>
      </c>
      <c r="I1106" s="140" t="str">
        <f>+Afrapportering!I1087</f>
        <v/>
      </c>
      <c r="J1106" s="13" t="str">
        <f>+Afrapportering!J1087</f>
        <v/>
      </c>
      <c r="K1106" s="32" t="str">
        <f t="shared" si="132"/>
        <v/>
      </c>
      <c r="L1106" s="31" t="str">
        <f>IF(Ansøgning!J1092="","",Ansøgning!J1092)</f>
        <v/>
      </c>
      <c r="M1106" s="134" t="str">
        <f>IF(Afrapportering!M1087="","",Afrapportering!M1087)</f>
        <v/>
      </c>
      <c r="N1106" s="31" t="str">
        <f>IF(Ansøgning!K1092="","",Ansøgning!K1092)</f>
        <v/>
      </c>
      <c r="O1106" s="134">
        <f>IF(Afrapportering!O1087="",,Afrapportering!O1087)</f>
        <v>0</v>
      </c>
      <c r="P1106" s="15" t="str">
        <f>IF(Ansøgning!L1092="","",Ansøgning!L1092)</f>
        <v/>
      </c>
      <c r="Q1106" s="15" t="str">
        <f t="shared" si="133"/>
        <v/>
      </c>
      <c r="R1106" s="15"/>
      <c r="S1106" s="15" t="str">
        <f>IF(Afrapportering!S1087="","",Afrapportering!S1087)</f>
        <v/>
      </c>
      <c r="T1106" s="31" t="str">
        <f t="shared" si="134"/>
        <v/>
      </c>
      <c r="U1106" s="30" t="str">
        <f>IF(Afrapportering!U1087="","",Afrapportering!U1087)</f>
        <v/>
      </c>
      <c r="V1106" s="52" t="str">
        <f>IF(Afrapportering!V1087="","",Afrapportering!V1087)</f>
        <v/>
      </c>
      <c r="W1106" s="30" t="str">
        <f>IF(Afrapportering!W1087="","",Afrapportering!W1087)</f>
        <v/>
      </c>
      <c r="X1106" s="52" t="str">
        <f>IF(Afrapportering!X1087="","",Afrapportering!X1087)</f>
        <v/>
      </c>
      <c r="Y1106" s="30" t="str">
        <f>IF(Afrapportering!Y1087="","",Afrapportering!Y1087)</f>
        <v/>
      </c>
      <c r="Z1106" s="52" t="str">
        <f>IFERROR(MAX(IF(OR(V1106="",X1106=""),"",IF(AND(AND(MONTH(F1106)&gt;=7,MONTH(F1106)&lt;8),AND(MONTH(H1106)&gt;=7,MONTH(H1106)&lt;8)),(NETWORKDAYS(F1106,H1106,Lister!$D$7:$D$13)-V1106)*T1106/NETWORKDAYS(Lister!$D$19,Lister!$E$19,Lister!$D$7:$D$13),IF(AND(AND(MONTH(F1106)&gt;=7,MONTH(F1106)&lt;8),MONTH(H1106)&gt;7),(NETWORKDAYS(F1106,Lister!$E$19,Lister!$D$7:$D$13)-V1106)*T1106/NETWORKDAYS(Lister!$D$19,Lister!$E$19,Lister!$D$7:$D$13),IF(MONTH(F1106)&gt;7,0)))),0),"")</f>
        <v/>
      </c>
      <c r="AA1106" s="30" t="str">
        <f>IF(Afrapportering!AA1087="","",Afrapportering!AA1087)</f>
        <v/>
      </c>
      <c r="AB1106" s="52" t="str">
        <f>IFERROR(MAX(IF(OR(V1106="",X1106=""),"",IF(AND(AND(MONTH(F1106)&gt;=8,MONTH(F1106)&lt;9),AND(MONTH(H1106)&gt;=8,MONTH(H1106)&lt;9)),(NETWORKDAYS(F1106,H1106,Lister!$D$7:$D$13)-X1106)*T1106/NETWORKDAYS(Lister!$D$20,Lister!$E$20,Lister!$D$7:$D$13),IF(AND(MONTH(F1106)=7,MONTH(H1106)=8),(NETWORKDAYS(Lister!$D$20,H1106,Lister!$D$7:$D$13)-X1106)*T1106/NETWORKDAYS(Lister!$D$20,Lister!$E$20,Lister!$D$7:$D$13),IF(AND(MONTH(F1106)=7,MONTH(H1106)=7),0)))),0),"")</f>
        <v/>
      </c>
      <c r="AC1106" s="30" t="str">
        <f>IF(Afrapportering!AC1087="","",Afrapportering!AC1087)</f>
        <v/>
      </c>
      <c r="AD1106" s="52" t="str">
        <f t="shared" si="135"/>
        <v/>
      </c>
      <c r="AE1106" s="52" t="str">
        <f t="shared" si="136"/>
        <v/>
      </c>
      <c r="AF1106" s="30" t="str">
        <f t="shared" si="137"/>
        <v/>
      </c>
      <c r="AG1106" s="30" t="str">
        <f t="shared" si="138"/>
        <v/>
      </c>
      <c r="AH1106" s="3" t="str">
        <f t="shared" si="139"/>
        <v/>
      </c>
    </row>
    <row r="1107" spans="1:34" x14ac:dyDescent="0.25">
      <c r="A1107" s="13" t="str">
        <f>+Afrapportering!A1088</f>
        <v/>
      </c>
      <c r="B1107" s="13" t="str">
        <f>+Afrapportering!B1088</f>
        <v/>
      </c>
      <c r="C1107" s="13" t="str">
        <f>+Afrapportering!C1088</f>
        <v/>
      </c>
      <c r="D1107" s="13" t="str">
        <f>+Afrapportering!D1088</f>
        <v/>
      </c>
      <c r="E1107" s="14" t="str">
        <f>+Afrapportering!E1088</f>
        <v/>
      </c>
      <c r="F1107" s="139" t="str">
        <f>IF(Afrapportering!F1088 = "", "",Afrapportering!F1088)</f>
        <v/>
      </c>
      <c r="G1107" s="14" t="str">
        <f>+Afrapportering!G1088</f>
        <v/>
      </c>
      <c r="H1107" s="139" t="str">
        <f>IF(Afrapportering!H1088 = "","",Afrapportering!H1088)</f>
        <v/>
      </c>
      <c r="I1107" s="140" t="str">
        <f>+Afrapportering!I1088</f>
        <v/>
      </c>
      <c r="J1107" s="13" t="str">
        <f>+Afrapportering!J1088</f>
        <v/>
      </c>
      <c r="K1107" s="32" t="str">
        <f t="shared" si="132"/>
        <v/>
      </c>
      <c r="L1107" s="31" t="str">
        <f>IF(Ansøgning!J1093="","",Ansøgning!J1093)</f>
        <v/>
      </c>
      <c r="M1107" s="134" t="str">
        <f>IF(Afrapportering!M1088="","",Afrapportering!M1088)</f>
        <v/>
      </c>
      <c r="N1107" s="31" t="str">
        <f>IF(Ansøgning!K1093="","",Ansøgning!K1093)</f>
        <v/>
      </c>
      <c r="O1107" s="134">
        <f>IF(Afrapportering!O1088="",,Afrapportering!O1088)</f>
        <v>0</v>
      </c>
      <c r="P1107" s="15" t="str">
        <f>IF(Ansøgning!L1093="","",Ansøgning!L1093)</f>
        <v/>
      </c>
      <c r="Q1107" s="15" t="str">
        <f t="shared" si="133"/>
        <v/>
      </c>
      <c r="R1107" s="15"/>
      <c r="S1107" s="15" t="str">
        <f>IF(Afrapportering!S1088="","",Afrapportering!S1088)</f>
        <v/>
      </c>
      <c r="T1107" s="31" t="str">
        <f t="shared" si="134"/>
        <v/>
      </c>
      <c r="U1107" s="30" t="str">
        <f>IF(Afrapportering!U1088="","",Afrapportering!U1088)</f>
        <v/>
      </c>
      <c r="V1107" s="52" t="str">
        <f>IF(Afrapportering!V1088="","",Afrapportering!V1088)</f>
        <v/>
      </c>
      <c r="W1107" s="30" t="str">
        <f>IF(Afrapportering!W1088="","",Afrapportering!W1088)</f>
        <v/>
      </c>
      <c r="X1107" s="52" t="str">
        <f>IF(Afrapportering!X1088="","",Afrapportering!X1088)</f>
        <v/>
      </c>
      <c r="Y1107" s="30" t="str">
        <f>IF(Afrapportering!Y1088="","",Afrapportering!Y1088)</f>
        <v/>
      </c>
      <c r="Z1107" s="52" t="str">
        <f>IFERROR(MAX(IF(OR(V1107="",X1107=""),"",IF(AND(AND(MONTH(F1107)&gt;=7,MONTH(F1107)&lt;8),AND(MONTH(H1107)&gt;=7,MONTH(H1107)&lt;8)),(NETWORKDAYS(F1107,H1107,Lister!$D$7:$D$13)-V1107)*T1107/NETWORKDAYS(Lister!$D$19,Lister!$E$19,Lister!$D$7:$D$13),IF(AND(AND(MONTH(F1107)&gt;=7,MONTH(F1107)&lt;8),MONTH(H1107)&gt;7),(NETWORKDAYS(F1107,Lister!$E$19,Lister!$D$7:$D$13)-V1107)*T1107/NETWORKDAYS(Lister!$D$19,Lister!$E$19,Lister!$D$7:$D$13),IF(MONTH(F1107)&gt;7,0)))),0),"")</f>
        <v/>
      </c>
      <c r="AA1107" s="30" t="str">
        <f>IF(Afrapportering!AA1088="","",Afrapportering!AA1088)</f>
        <v/>
      </c>
      <c r="AB1107" s="52" t="str">
        <f>IFERROR(MAX(IF(OR(V1107="",X1107=""),"",IF(AND(AND(MONTH(F1107)&gt;=8,MONTH(F1107)&lt;9),AND(MONTH(H1107)&gt;=8,MONTH(H1107)&lt;9)),(NETWORKDAYS(F1107,H1107,Lister!$D$7:$D$13)-X1107)*T1107/NETWORKDAYS(Lister!$D$20,Lister!$E$20,Lister!$D$7:$D$13),IF(AND(MONTH(F1107)=7,MONTH(H1107)=8),(NETWORKDAYS(Lister!$D$20,H1107,Lister!$D$7:$D$13)-X1107)*T1107/NETWORKDAYS(Lister!$D$20,Lister!$E$20,Lister!$D$7:$D$13),IF(AND(MONTH(F1107)=7,MONTH(H1107)=7),0)))),0),"")</f>
        <v/>
      </c>
      <c r="AC1107" s="30" t="str">
        <f>IF(Afrapportering!AC1088="","",Afrapportering!AC1088)</f>
        <v/>
      </c>
      <c r="AD1107" s="52" t="str">
        <f t="shared" si="135"/>
        <v/>
      </c>
      <c r="AE1107" s="52" t="str">
        <f t="shared" si="136"/>
        <v/>
      </c>
      <c r="AF1107" s="30" t="str">
        <f t="shared" si="137"/>
        <v/>
      </c>
      <c r="AG1107" s="30" t="str">
        <f t="shared" si="138"/>
        <v/>
      </c>
      <c r="AH1107" s="3" t="str">
        <f t="shared" si="139"/>
        <v/>
      </c>
    </row>
    <row r="1108" spans="1:34" x14ac:dyDescent="0.25">
      <c r="A1108" s="13" t="str">
        <f>+Afrapportering!A1089</f>
        <v/>
      </c>
      <c r="B1108" s="13" t="str">
        <f>+Afrapportering!B1089</f>
        <v/>
      </c>
      <c r="C1108" s="13" t="str">
        <f>+Afrapportering!C1089</f>
        <v/>
      </c>
      <c r="D1108" s="13" t="str">
        <f>+Afrapportering!D1089</f>
        <v/>
      </c>
      <c r="E1108" s="14" t="str">
        <f>+Afrapportering!E1089</f>
        <v/>
      </c>
      <c r="F1108" s="139" t="str">
        <f>IF(Afrapportering!F1089 = "", "",Afrapportering!F1089)</f>
        <v/>
      </c>
      <c r="G1108" s="14" t="str">
        <f>+Afrapportering!G1089</f>
        <v/>
      </c>
      <c r="H1108" s="139" t="str">
        <f>IF(Afrapportering!H1089 = "","",Afrapportering!H1089)</f>
        <v/>
      </c>
      <c r="I1108" s="140" t="str">
        <f>+Afrapportering!I1089</f>
        <v/>
      </c>
      <c r="J1108" s="13" t="str">
        <f>+Afrapportering!J1089</f>
        <v/>
      </c>
      <c r="K1108" s="32" t="str">
        <f t="shared" si="132"/>
        <v/>
      </c>
      <c r="L1108" s="31" t="str">
        <f>IF(Ansøgning!J1094="","",Ansøgning!J1094)</f>
        <v/>
      </c>
      <c r="M1108" s="134" t="str">
        <f>IF(Afrapportering!M1089="","",Afrapportering!M1089)</f>
        <v/>
      </c>
      <c r="N1108" s="31" t="str">
        <f>IF(Ansøgning!K1094="","",Ansøgning!K1094)</f>
        <v/>
      </c>
      <c r="O1108" s="134">
        <f>IF(Afrapportering!O1089="",,Afrapportering!O1089)</f>
        <v>0</v>
      </c>
      <c r="P1108" s="15" t="str">
        <f>IF(Ansøgning!L1094="","",Ansøgning!L1094)</f>
        <v/>
      </c>
      <c r="Q1108" s="15" t="str">
        <f t="shared" si="133"/>
        <v/>
      </c>
      <c r="R1108" s="15"/>
      <c r="S1108" s="15" t="str">
        <f>IF(Afrapportering!S1089="","",Afrapportering!S1089)</f>
        <v/>
      </c>
      <c r="T1108" s="31" t="str">
        <f t="shared" si="134"/>
        <v/>
      </c>
      <c r="U1108" s="30" t="str">
        <f>IF(Afrapportering!U1089="","",Afrapportering!U1089)</f>
        <v/>
      </c>
      <c r="V1108" s="52" t="str">
        <f>IF(Afrapportering!V1089="","",Afrapportering!V1089)</f>
        <v/>
      </c>
      <c r="W1108" s="30" t="str">
        <f>IF(Afrapportering!W1089="","",Afrapportering!W1089)</f>
        <v/>
      </c>
      <c r="X1108" s="52" t="str">
        <f>IF(Afrapportering!X1089="","",Afrapportering!X1089)</f>
        <v/>
      </c>
      <c r="Y1108" s="30" t="str">
        <f>IF(Afrapportering!Y1089="","",Afrapportering!Y1089)</f>
        <v/>
      </c>
      <c r="Z1108" s="52" t="str">
        <f>IFERROR(MAX(IF(OR(V1108="",X1108=""),"",IF(AND(AND(MONTH(F1108)&gt;=7,MONTH(F1108)&lt;8),AND(MONTH(H1108)&gt;=7,MONTH(H1108)&lt;8)),(NETWORKDAYS(F1108,H1108,Lister!$D$7:$D$13)-V1108)*T1108/NETWORKDAYS(Lister!$D$19,Lister!$E$19,Lister!$D$7:$D$13),IF(AND(AND(MONTH(F1108)&gt;=7,MONTH(F1108)&lt;8),MONTH(H1108)&gt;7),(NETWORKDAYS(F1108,Lister!$E$19,Lister!$D$7:$D$13)-V1108)*T1108/NETWORKDAYS(Lister!$D$19,Lister!$E$19,Lister!$D$7:$D$13),IF(MONTH(F1108)&gt;7,0)))),0),"")</f>
        <v/>
      </c>
      <c r="AA1108" s="30" t="str">
        <f>IF(Afrapportering!AA1089="","",Afrapportering!AA1089)</f>
        <v/>
      </c>
      <c r="AB1108" s="52" t="str">
        <f>IFERROR(MAX(IF(OR(V1108="",X1108=""),"",IF(AND(AND(MONTH(F1108)&gt;=8,MONTH(F1108)&lt;9),AND(MONTH(H1108)&gt;=8,MONTH(H1108)&lt;9)),(NETWORKDAYS(F1108,H1108,Lister!$D$7:$D$13)-X1108)*T1108/NETWORKDAYS(Lister!$D$20,Lister!$E$20,Lister!$D$7:$D$13),IF(AND(MONTH(F1108)=7,MONTH(H1108)=8),(NETWORKDAYS(Lister!$D$20,H1108,Lister!$D$7:$D$13)-X1108)*T1108/NETWORKDAYS(Lister!$D$20,Lister!$E$20,Lister!$D$7:$D$13),IF(AND(MONTH(F1108)=7,MONTH(H1108)=7),0)))),0),"")</f>
        <v/>
      </c>
      <c r="AC1108" s="30" t="str">
        <f>IF(Afrapportering!AC1089="","",Afrapportering!AC1089)</f>
        <v/>
      </c>
      <c r="AD1108" s="52" t="str">
        <f t="shared" si="135"/>
        <v/>
      </c>
      <c r="AE1108" s="52" t="str">
        <f t="shared" si="136"/>
        <v/>
      </c>
      <c r="AF1108" s="30" t="str">
        <f t="shared" si="137"/>
        <v/>
      </c>
      <c r="AG1108" s="30" t="str">
        <f t="shared" si="138"/>
        <v/>
      </c>
      <c r="AH1108" s="3" t="str">
        <f t="shared" si="139"/>
        <v/>
      </c>
    </row>
    <row r="1109" spans="1:34" x14ac:dyDescent="0.25">
      <c r="A1109" s="13" t="str">
        <f>+Afrapportering!A1090</f>
        <v/>
      </c>
      <c r="B1109" s="13" t="str">
        <f>+Afrapportering!B1090</f>
        <v/>
      </c>
      <c r="C1109" s="13" t="str">
        <f>+Afrapportering!C1090</f>
        <v/>
      </c>
      <c r="D1109" s="13" t="str">
        <f>+Afrapportering!D1090</f>
        <v/>
      </c>
      <c r="E1109" s="14" t="str">
        <f>+Afrapportering!E1090</f>
        <v/>
      </c>
      <c r="F1109" s="139" t="str">
        <f>IF(Afrapportering!F1090 = "", "",Afrapportering!F1090)</f>
        <v/>
      </c>
      <c r="G1109" s="14" t="str">
        <f>+Afrapportering!G1090</f>
        <v/>
      </c>
      <c r="H1109" s="139" t="str">
        <f>IF(Afrapportering!H1090 = "","",Afrapportering!H1090)</f>
        <v/>
      </c>
      <c r="I1109" s="140" t="str">
        <f>+Afrapportering!I1090</f>
        <v/>
      </c>
      <c r="J1109" s="13" t="str">
        <f>+Afrapportering!J1090</f>
        <v/>
      </c>
      <c r="K1109" s="32" t="str">
        <f t="shared" si="132"/>
        <v/>
      </c>
      <c r="L1109" s="31" t="str">
        <f>IF(Ansøgning!J1095="","",Ansøgning!J1095)</f>
        <v/>
      </c>
      <c r="M1109" s="134" t="str">
        <f>IF(Afrapportering!M1090="","",Afrapportering!M1090)</f>
        <v/>
      </c>
      <c r="N1109" s="31" t="str">
        <f>IF(Ansøgning!K1095="","",Ansøgning!K1095)</f>
        <v/>
      </c>
      <c r="O1109" s="134">
        <f>IF(Afrapportering!O1090="",,Afrapportering!O1090)</f>
        <v>0</v>
      </c>
      <c r="P1109" s="15" t="str">
        <f>IF(Ansøgning!L1095="","",Ansøgning!L1095)</f>
        <v/>
      </c>
      <c r="Q1109" s="15" t="str">
        <f t="shared" si="133"/>
        <v/>
      </c>
      <c r="R1109" s="15"/>
      <c r="S1109" s="15" t="str">
        <f>IF(Afrapportering!S1090="","",Afrapportering!S1090)</f>
        <v/>
      </c>
      <c r="T1109" s="31" t="str">
        <f t="shared" si="134"/>
        <v/>
      </c>
      <c r="U1109" s="30" t="str">
        <f>IF(Afrapportering!U1090="","",Afrapportering!U1090)</f>
        <v/>
      </c>
      <c r="V1109" s="52" t="str">
        <f>IF(Afrapportering!V1090="","",Afrapportering!V1090)</f>
        <v/>
      </c>
      <c r="W1109" s="30" t="str">
        <f>IF(Afrapportering!W1090="","",Afrapportering!W1090)</f>
        <v/>
      </c>
      <c r="X1109" s="52" t="str">
        <f>IF(Afrapportering!X1090="","",Afrapportering!X1090)</f>
        <v/>
      </c>
      <c r="Y1109" s="30" t="str">
        <f>IF(Afrapportering!Y1090="","",Afrapportering!Y1090)</f>
        <v/>
      </c>
      <c r="Z1109" s="52" t="str">
        <f>IFERROR(MAX(IF(OR(V1109="",X1109=""),"",IF(AND(AND(MONTH(F1109)&gt;=7,MONTH(F1109)&lt;8),AND(MONTH(H1109)&gt;=7,MONTH(H1109)&lt;8)),(NETWORKDAYS(F1109,H1109,Lister!$D$7:$D$13)-V1109)*T1109/NETWORKDAYS(Lister!$D$19,Lister!$E$19,Lister!$D$7:$D$13),IF(AND(AND(MONTH(F1109)&gt;=7,MONTH(F1109)&lt;8),MONTH(H1109)&gt;7),(NETWORKDAYS(F1109,Lister!$E$19,Lister!$D$7:$D$13)-V1109)*T1109/NETWORKDAYS(Lister!$D$19,Lister!$E$19,Lister!$D$7:$D$13),IF(MONTH(F1109)&gt;7,0)))),0),"")</f>
        <v/>
      </c>
      <c r="AA1109" s="30" t="str">
        <f>IF(Afrapportering!AA1090="","",Afrapportering!AA1090)</f>
        <v/>
      </c>
      <c r="AB1109" s="52" t="str">
        <f>IFERROR(MAX(IF(OR(V1109="",X1109=""),"",IF(AND(AND(MONTH(F1109)&gt;=8,MONTH(F1109)&lt;9),AND(MONTH(H1109)&gt;=8,MONTH(H1109)&lt;9)),(NETWORKDAYS(F1109,H1109,Lister!$D$7:$D$13)-X1109)*T1109/NETWORKDAYS(Lister!$D$20,Lister!$E$20,Lister!$D$7:$D$13),IF(AND(MONTH(F1109)=7,MONTH(H1109)=8),(NETWORKDAYS(Lister!$D$20,H1109,Lister!$D$7:$D$13)-X1109)*T1109/NETWORKDAYS(Lister!$D$20,Lister!$E$20,Lister!$D$7:$D$13),IF(AND(MONTH(F1109)=7,MONTH(H1109)=7),0)))),0),"")</f>
        <v/>
      </c>
      <c r="AC1109" s="30" t="str">
        <f>IF(Afrapportering!AC1090="","",Afrapportering!AC1090)</f>
        <v/>
      </c>
      <c r="AD1109" s="52" t="str">
        <f t="shared" si="135"/>
        <v/>
      </c>
      <c r="AE1109" s="52" t="str">
        <f t="shared" si="136"/>
        <v/>
      </c>
      <c r="AF1109" s="30" t="str">
        <f t="shared" si="137"/>
        <v/>
      </c>
      <c r="AG1109" s="30" t="str">
        <f t="shared" si="138"/>
        <v/>
      </c>
      <c r="AH1109" s="3" t="str">
        <f t="shared" si="139"/>
        <v/>
      </c>
    </row>
    <row r="1110" spans="1:34" x14ac:dyDescent="0.25">
      <c r="A1110" s="13" t="str">
        <f>+Afrapportering!A1091</f>
        <v/>
      </c>
      <c r="B1110" s="13" t="str">
        <f>+Afrapportering!B1091</f>
        <v/>
      </c>
      <c r="C1110" s="13" t="str">
        <f>+Afrapportering!C1091</f>
        <v/>
      </c>
      <c r="D1110" s="13" t="str">
        <f>+Afrapportering!D1091</f>
        <v/>
      </c>
      <c r="E1110" s="14" t="str">
        <f>+Afrapportering!E1091</f>
        <v/>
      </c>
      <c r="F1110" s="139" t="str">
        <f>IF(Afrapportering!F1091 = "", "",Afrapportering!F1091)</f>
        <v/>
      </c>
      <c r="G1110" s="14" t="str">
        <f>+Afrapportering!G1091</f>
        <v/>
      </c>
      <c r="H1110" s="139" t="str">
        <f>IF(Afrapportering!H1091 = "","",Afrapportering!H1091)</f>
        <v/>
      </c>
      <c r="I1110" s="140" t="str">
        <f>+Afrapportering!I1091</f>
        <v/>
      </c>
      <c r="J1110" s="13" t="str">
        <f>+Afrapportering!J1091</f>
        <v/>
      </c>
      <c r="K1110" s="32" t="str">
        <f t="shared" si="132"/>
        <v/>
      </c>
      <c r="L1110" s="31" t="str">
        <f>IF(Ansøgning!J1096="","",Ansøgning!J1096)</f>
        <v/>
      </c>
      <c r="M1110" s="134" t="str">
        <f>IF(Afrapportering!M1091="","",Afrapportering!M1091)</f>
        <v/>
      </c>
      <c r="N1110" s="31" t="str">
        <f>IF(Ansøgning!K1096="","",Ansøgning!K1096)</f>
        <v/>
      </c>
      <c r="O1110" s="134">
        <f>IF(Afrapportering!O1091="",,Afrapportering!O1091)</f>
        <v>0</v>
      </c>
      <c r="P1110" s="15" t="str">
        <f>IF(Ansøgning!L1096="","",Ansøgning!L1096)</f>
        <v/>
      </c>
      <c r="Q1110" s="15" t="str">
        <f t="shared" si="133"/>
        <v/>
      </c>
      <c r="R1110" s="15"/>
      <c r="S1110" s="15" t="str">
        <f>IF(Afrapportering!S1091="","",Afrapportering!S1091)</f>
        <v/>
      </c>
      <c r="T1110" s="31" t="str">
        <f t="shared" si="134"/>
        <v/>
      </c>
      <c r="U1110" s="30" t="str">
        <f>IF(Afrapportering!U1091="","",Afrapportering!U1091)</f>
        <v/>
      </c>
      <c r="V1110" s="52" t="str">
        <f>IF(Afrapportering!V1091="","",Afrapportering!V1091)</f>
        <v/>
      </c>
      <c r="W1110" s="30" t="str">
        <f>IF(Afrapportering!W1091="","",Afrapportering!W1091)</f>
        <v/>
      </c>
      <c r="X1110" s="52" t="str">
        <f>IF(Afrapportering!X1091="","",Afrapportering!X1091)</f>
        <v/>
      </c>
      <c r="Y1110" s="30" t="str">
        <f>IF(Afrapportering!Y1091="","",Afrapportering!Y1091)</f>
        <v/>
      </c>
      <c r="Z1110" s="52" t="str">
        <f>IFERROR(MAX(IF(OR(V1110="",X1110=""),"",IF(AND(AND(MONTH(F1110)&gt;=7,MONTH(F1110)&lt;8),AND(MONTH(H1110)&gt;=7,MONTH(H1110)&lt;8)),(NETWORKDAYS(F1110,H1110,Lister!$D$7:$D$13)-V1110)*T1110/NETWORKDAYS(Lister!$D$19,Lister!$E$19,Lister!$D$7:$D$13),IF(AND(AND(MONTH(F1110)&gt;=7,MONTH(F1110)&lt;8),MONTH(H1110)&gt;7),(NETWORKDAYS(F1110,Lister!$E$19,Lister!$D$7:$D$13)-V1110)*T1110/NETWORKDAYS(Lister!$D$19,Lister!$E$19,Lister!$D$7:$D$13),IF(MONTH(F1110)&gt;7,0)))),0),"")</f>
        <v/>
      </c>
      <c r="AA1110" s="30" t="str">
        <f>IF(Afrapportering!AA1091="","",Afrapportering!AA1091)</f>
        <v/>
      </c>
      <c r="AB1110" s="52" t="str">
        <f>IFERROR(MAX(IF(OR(V1110="",X1110=""),"",IF(AND(AND(MONTH(F1110)&gt;=8,MONTH(F1110)&lt;9),AND(MONTH(H1110)&gt;=8,MONTH(H1110)&lt;9)),(NETWORKDAYS(F1110,H1110,Lister!$D$7:$D$13)-X1110)*T1110/NETWORKDAYS(Lister!$D$20,Lister!$E$20,Lister!$D$7:$D$13),IF(AND(MONTH(F1110)=7,MONTH(H1110)=8),(NETWORKDAYS(Lister!$D$20,H1110,Lister!$D$7:$D$13)-X1110)*T1110/NETWORKDAYS(Lister!$D$20,Lister!$E$20,Lister!$D$7:$D$13),IF(AND(MONTH(F1110)=7,MONTH(H1110)=7),0)))),0),"")</f>
        <v/>
      </c>
      <c r="AC1110" s="30" t="str">
        <f>IF(Afrapportering!AC1091="","",Afrapportering!AC1091)</f>
        <v/>
      </c>
      <c r="AD1110" s="52" t="str">
        <f t="shared" si="135"/>
        <v/>
      </c>
      <c r="AE1110" s="52" t="str">
        <f t="shared" si="136"/>
        <v/>
      </c>
      <c r="AF1110" s="30" t="str">
        <f t="shared" si="137"/>
        <v/>
      </c>
      <c r="AG1110" s="30" t="str">
        <f t="shared" si="138"/>
        <v/>
      </c>
      <c r="AH1110" s="3" t="str">
        <f t="shared" si="139"/>
        <v/>
      </c>
    </row>
    <row r="1111" spans="1:34" x14ac:dyDescent="0.25">
      <c r="A1111" s="13" t="str">
        <f>+Afrapportering!A1092</f>
        <v/>
      </c>
      <c r="B1111" s="13" t="str">
        <f>+Afrapportering!B1092</f>
        <v/>
      </c>
      <c r="C1111" s="13" t="str">
        <f>+Afrapportering!C1092</f>
        <v/>
      </c>
      <c r="D1111" s="13" t="str">
        <f>+Afrapportering!D1092</f>
        <v/>
      </c>
      <c r="E1111" s="14" t="str">
        <f>+Afrapportering!E1092</f>
        <v/>
      </c>
      <c r="F1111" s="139" t="str">
        <f>IF(Afrapportering!F1092 = "", "",Afrapportering!F1092)</f>
        <v/>
      </c>
      <c r="G1111" s="14" t="str">
        <f>+Afrapportering!G1092</f>
        <v/>
      </c>
      <c r="H1111" s="139" t="str">
        <f>IF(Afrapportering!H1092 = "","",Afrapportering!H1092)</f>
        <v/>
      </c>
      <c r="I1111" s="140" t="str">
        <f>+Afrapportering!I1092</f>
        <v/>
      </c>
      <c r="J1111" s="13" t="str">
        <f>+Afrapportering!J1092</f>
        <v/>
      </c>
      <c r="K1111" s="32" t="str">
        <f t="shared" si="132"/>
        <v/>
      </c>
      <c r="L1111" s="31" t="str">
        <f>IF(Ansøgning!J1097="","",Ansøgning!J1097)</f>
        <v/>
      </c>
      <c r="M1111" s="134" t="str">
        <f>IF(Afrapportering!M1092="","",Afrapportering!M1092)</f>
        <v/>
      </c>
      <c r="N1111" s="31" t="str">
        <f>IF(Ansøgning!K1097="","",Ansøgning!K1097)</f>
        <v/>
      </c>
      <c r="O1111" s="134">
        <f>IF(Afrapportering!O1092="",,Afrapportering!O1092)</f>
        <v>0</v>
      </c>
      <c r="P1111" s="15" t="str">
        <f>IF(Ansøgning!L1097="","",Ansøgning!L1097)</f>
        <v/>
      </c>
      <c r="Q1111" s="15" t="str">
        <f t="shared" si="133"/>
        <v/>
      </c>
      <c r="R1111" s="15"/>
      <c r="S1111" s="15" t="str">
        <f>IF(Afrapportering!S1092="","",Afrapportering!S1092)</f>
        <v/>
      </c>
      <c r="T1111" s="31" t="str">
        <f t="shared" si="134"/>
        <v/>
      </c>
      <c r="U1111" s="30" t="str">
        <f>IF(Afrapportering!U1092="","",Afrapportering!U1092)</f>
        <v/>
      </c>
      <c r="V1111" s="52" t="str">
        <f>IF(Afrapportering!V1092="","",Afrapportering!V1092)</f>
        <v/>
      </c>
      <c r="W1111" s="30" t="str">
        <f>IF(Afrapportering!W1092="","",Afrapportering!W1092)</f>
        <v/>
      </c>
      <c r="X1111" s="52" t="str">
        <f>IF(Afrapportering!X1092="","",Afrapportering!X1092)</f>
        <v/>
      </c>
      <c r="Y1111" s="30" t="str">
        <f>IF(Afrapportering!Y1092="","",Afrapportering!Y1092)</f>
        <v/>
      </c>
      <c r="Z1111" s="52" t="str">
        <f>IFERROR(MAX(IF(OR(V1111="",X1111=""),"",IF(AND(AND(MONTH(F1111)&gt;=7,MONTH(F1111)&lt;8),AND(MONTH(H1111)&gt;=7,MONTH(H1111)&lt;8)),(NETWORKDAYS(F1111,H1111,Lister!$D$7:$D$13)-V1111)*T1111/NETWORKDAYS(Lister!$D$19,Lister!$E$19,Lister!$D$7:$D$13),IF(AND(AND(MONTH(F1111)&gt;=7,MONTH(F1111)&lt;8),MONTH(H1111)&gt;7),(NETWORKDAYS(F1111,Lister!$E$19,Lister!$D$7:$D$13)-V1111)*T1111/NETWORKDAYS(Lister!$D$19,Lister!$E$19,Lister!$D$7:$D$13),IF(MONTH(F1111)&gt;7,0)))),0),"")</f>
        <v/>
      </c>
      <c r="AA1111" s="30" t="str">
        <f>IF(Afrapportering!AA1092="","",Afrapportering!AA1092)</f>
        <v/>
      </c>
      <c r="AB1111" s="52" t="str">
        <f>IFERROR(MAX(IF(OR(V1111="",X1111=""),"",IF(AND(AND(MONTH(F1111)&gt;=8,MONTH(F1111)&lt;9),AND(MONTH(H1111)&gt;=8,MONTH(H1111)&lt;9)),(NETWORKDAYS(F1111,H1111,Lister!$D$7:$D$13)-X1111)*T1111/NETWORKDAYS(Lister!$D$20,Lister!$E$20,Lister!$D$7:$D$13),IF(AND(MONTH(F1111)=7,MONTH(H1111)=8),(NETWORKDAYS(Lister!$D$20,H1111,Lister!$D$7:$D$13)-X1111)*T1111/NETWORKDAYS(Lister!$D$20,Lister!$E$20,Lister!$D$7:$D$13),IF(AND(MONTH(F1111)=7,MONTH(H1111)=7),0)))),0),"")</f>
        <v/>
      </c>
      <c r="AC1111" s="30" t="str">
        <f>IF(Afrapportering!AC1092="","",Afrapportering!AC1092)</f>
        <v/>
      </c>
      <c r="AD1111" s="52" t="str">
        <f t="shared" si="135"/>
        <v/>
      </c>
      <c r="AE1111" s="52" t="str">
        <f t="shared" si="136"/>
        <v/>
      </c>
      <c r="AF1111" s="30" t="str">
        <f t="shared" si="137"/>
        <v/>
      </c>
      <c r="AG1111" s="30" t="str">
        <f t="shared" si="138"/>
        <v/>
      </c>
      <c r="AH1111" s="3" t="str">
        <f t="shared" si="139"/>
        <v/>
      </c>
    </row>
    <row r="1112" spans="1:34" x14ac:dyDescent="0.25">
      <c r="A1112" s="13" t="str">
        <f>+Afrapportering!A1093</f>
        <v/>
      </c>
      <c r="B1112" s="13" t="str">
        <f>+Afrapportering!B1093</f>
        <v/>
      </c>
      <c r="C1112" s="13" t="str">
        <f>+Afrapportering!C1093</f>
        <v/>
      </c>
      <c r="D1112" s="13" t="str">
        <f>+Afrapportering!D1093</f>
        <v/>
      </c>
      <c r="E1112" s="14" t="str">
        <f>+Afrapportering!E1093</f>
        <v/>
      </c>
      <c r="F1112" s="139" t="str">
        <f>IF(Afrapportering!F1093 = "", "",Afrapportering!F1093)</f>
        <v/>
      </c>
      <c r="G1112" s="14" t="str">
        <f>+Afrapportering!G1093</f>
        <v/>
      </c>
      <c r="H1112" s="139" t="str">
        <f>IF(Afrapportering!H1093 = "","",Afrapportering!H1093)</f>
        <v/>
      </c>
      <c r="I1112" s="140" t="str">
        <f>+Afrapportering!I1093</f>
        <v/>
      </c>
      <c r="J1112" s="13" t="str">
        <f>+Afrapportering!J1093</f>
        <v/>
      </c>
      <c r="K1112" s="32" t="str">
        <f t="shared" si="132"/>
        <v/>
      </c>
      <c r="L1112" s="31" t="str">
        <f>IF(Ansøgning!J1098="","",Ansøgning!J1098)</f>
        <v/>
      </c>
      <c r="M1112" s="134" t="str">
        <f>IF(Afrapportering!M1093="","",Afrapportering!M1093)</f>
        <v/>
      </c>
      <c r="N1112" s="31" t="str">
        <f>IF(Ansøgning!K1098="","",Ansøgning!K1098)</f>
        <v/>
      </c>
      <c r="O1112" s="134">
        <f>IF(Afrapportering!O1093="",,Afrapportering!O1093)</f>
        <v>0</v>
      </c>
      <c r="P1112" s="15" t="str">
        <f>IF(Ansøgning!L1098="","",Ansøgning!L1098)</f>
        <v/>
      </c>
      <c r="Q1112" s="15" t="str">
        <f t="shared" si="133"/>
        <v/>
      </c>
      <c r="R1112" s="15"/>
      <c r="S1112" s="15" t="str">
        <f>IF(Afrapportering!S1093="","",Afrapportering!S1093)</f>
        <v/>
      </c>
      <c r="T1112" s="31" t="str">
        <f t="shared" si="134"/>
        <v/>
      </c>
      <c r="U1112" s="30" t="str">
        <f>IF(Afrapportering!U1093="","",Afrapportering!U1093)</f>
        <v/>
      </c>
      <c r="V1112" s="52" t="str">
        <f>IF(Afrapportering!V1093="","",Afrapportering!V1093)</f>
        <v/>
      </c>
      <c r="W1112" s="30" t="str">
        <f>IF(Afrapportering!W1093="","",Afrapportering!W1093)</f>
        <v/>
      </c>
      <c r="X1112" s="52" t="str">
        <f>IF(Afrapportering!X1093="","",Afrapportering!X1093)</f>
        <v/>
      </c>
      <c r="Y1112" s="30" t="str">
        <f>IF(Afrapportering!Y1093="","",Afrapportering!Y1093)</f>
        <v/>
      </c>
      <c r="Z1112" s="52" t="str">
        <f>IFERROR(MAX(IF(OR(V1112="",X1112=""),"",IF(AND(AND(MONTH(F1112)&gt;=7,MONTH(F1112)&lt;8),AND(MONTH(H1112)&gt;=7,MONTH(H1112)&lt;8)),(NETWORKDAYS(F1112,H1112,Lister!$D$7:$D$13)-V1112)*T1112/NETWORKDAYS(Lister!$D$19,Lister!$E$19,Lister!$D$7:$D$13),IF(AND(AND(MONTH(F1112)&gt;=7,MONTH(F1112)&lt;8),MONTH(H1112)&gt;7),(NETWORKDAYS(F1112,Lister!$E$19,Lister!$D$7:$D$13)-V1112)*T1112/NETWORKDAYS(Lister!$D$19,Lister!$E$19,Lister!$D$7:$D$13),IF(MONTH(F1112)&gt;7,0)))),0),"")</f>
        <v/>
      </c>
      <c r="AA1112" s="30" t="str">
        <f>IF(Afrapportering!AA1093="","",Afrapportering!AA1093)</f>
        <v/>
      </c>
      <c r="AB1112" s="52" t="str">
        <f>IFERROR(MAX(IF(OR(V1112="",X1112=""),"",IF(AND(AND(MONTH(F1112)&gt;=8,MONTH(F1112)&lt;9),AND(MONTH(H1112)&gt;=8,MONTH(H1112)&lt;9)),(NETWORKDAYS(F1112,H1112,Lister!$D$7:$D$13)-X1112)*T1112/NETWORKDAYS(Lister!$D$20,Lister!$E$20,Lister!$D$7:$D$13),IF(AND(MONTH(F1112)=7,MONTH(H1112)=8),(NETWORKDAYS(Lister!$D$20,H1112,Lister!$D$7:$D$13)-X1112)*T1112/NETWORKDAYS(Lister!$D$20,Lister!$E$20,Lister!$D$7:$D$13),IF(AND(MONTH(F1112)=7,MONTH(H1112)=7),0)))),0),"")</f>
        <v/>
      </c>
      <c r="AC1112" s="30" t="str">
        <f>IF(Afrapportering!AC1093="","",Afrapportering!AC1093)</f>
        <v/>
      </c>
      <c r="AD1112" s="52" t="str">
        <f t="shared" si="135"/>
        <v/>
      </c>
      <c r="AE1112" s="52" t="str">
        <f t="shared" si="136"/>
        <v/>
      </c>
      <c r="AF1112" s="30" t="str">
        <f t="shared" si="137"/>
        <v/>
      </c>
      <c r="AG1112" s="30" t="str">
        <f t="shared" si="138"/>
        <v/>
      </c>
      <c r="AH1112" s="3" t="str">
        <f t="shared" si="139"/>
        <v/>
      </c>
    </row>
    <row r="1113" spans="1:34" x14ac:dyDescent="0.25">
      <c r="A1113" s="13" t="str">
        <f>+Afrapportering!A1094</f>
        <v/>
      </c>
      <c r="B1113" s="13" t="str">
        <f>+Afrapportering!B1094</f>
        <v/>
      </c>
      <c r="C1113" s="13" t="str">
        <f>+Afrapportering!C1094</f>
        <v/>
      </c>
      <c r="D1113" s="13" t="str">
        <f>+Afrapportering!D1094</f>
        <v/>
      </c>
      <c r="E1113" s="14" t="str">
        <f>+Afrapportering!E1094</f>
        <v/>
      </c>
      <c r="F1113" s="139" t="str">
        <f>IF(Afrapportering!F1094 = "", "",Afrapportering!F1094)</f>
        <v/>
      </c>
      <c r="G1113" s="14" t="str">
        <f>+Afrapportering!G1094</f>
        <v/>
      </c>
      <c r="H1113" s="139" t="str">
        <f>IF(Afrapportering!H1094 = "","",Afrapportering!H1094)</f>
        <v/>
      </c>
      <c r="I1113" s="140" t="str">
        <f>+Afrapportering!I1094</f>
        <v/>
      </c>
      <c r="J1113" s="13" t="str">
        <f>+Afrapportering!J1094</f>
        <v/>
      </c>
      <c r="K1113" s="32" t="str">
        <f t="shared" si="132"/>
        <v/>
      </c>
      <c r="L1113" s="31" t="str">
        <f>IF(Ansøgning!J1099="","",Ansøgning!J1099)</f>
        <v/>
      </c>
      <c r="M1113" s="134" t="str">
        <f>IF(Afrapportering!M1094="","",Afrapportering!M1094)</f>
        <v/>
      </c>
      <c r="N1113" s="31" t="str">
        <f>IF(Ansøgning!K1099="","",Ansøgning!K1099)</f>
        <v/>
      </c>
      <c r="O1113" s="134">
        <f>IF(Afrapportering!O1094="",,Afrapportering!O1094)</f>
        <v>0</v>
      </c>
      <c r="P1113" s="15" t="str">
        <f>IF(Ansøgning!L1099="","",Ansøgning!L1099)</f>
        <v/>
      </c>
      <c r="Q1113" s="15" t="str">
        <f t="shared" si="133"/>
        <v/>
      </c>
      <c r="R1113" s="15"/>
      <c r="S1113" s="15" t="str">
        <f>IF(Afrapportering!S1094="","",Afrapportering!S1094)</f>
        <v/>
      </c>
      <c r="T1113" s="31" t="str">
        <f t="shared" si="134"/>
        <v/>
      </c>
      <c r="U1113" s="30" t="str">
        <f>IF(Afrapportering!U1094="","",Afrapportering!U1094)</f>
        <v/>
      </c>
      <c r="V1113" s="52" t="str">
        <f>IF(Afrapportering!V1094="","",Afrapportering!V1094)</f>
        <v/>
      </c>
      <c r="W1113" s="30" t="str">
        <f>IF(Afrapportering!W1094="","",Afrapportering!W1094)</f>
        <v/>
      </c>
      <c r="X1113" s="52" t="str">
        <f>IF(Afrapportering!X1094="","",Afrapportering!X1094)</f>
        <v/>
      </c>
      <c r="Y1113" s="30" t="str">
        <f>IF(Afrapportering!Y1094="","",Afrapportering!Y1094)</f>
        <v/>
      </c>
      <c r="Z1113" s="52" t="str">
        <f>IFERROR(MAX(IF(OR(V1113="",X1113=""),"",IF(AND(AND(MONTH(F1113)&gt;=7,MONTH(F1113)&lt;8),AND(MONTH(H1113)&gt;=7,MONTH(H1113)&lt;8)),(NETWORKDAYS(F1113,H1113,Lister!$D$7:$D$13)-V1113)*T1113/NETWORKDAYS(Lister!$D$19,Lister!$E$19,Lister!$D$7:$D$13),IF(AND(AND(MONTH(F1113)&gt;=7,MONTH(F1113)&lt;8),MONTH(H1113)&gt;7),(NETWORKDAYS(F1113,Lister!$E$19,Lister!$D$7:$D$13)-V1113)*T1113/NETWORKDAYS(Lister!$D$19,Lister!$E$19,Lister!$D$7:$D$13),IF(MONTH(F1113)&gt;7,0)))),0),"")</f>
        <v/>
      </c>
      <c r="AA1113" s="30" t="str">
        <f>IF(Afrapportering!AA1094="","",Afrapportering!AA1094)</f>
        <v/>
      </c>
      <c r="AB1113" s="52" t="str">
        <f>IFERROR(MAX(IF(OR(V1113="",X1113=""),"",IF(AND(AND(MONTH(F1113)&gt;=8,MONTH(F1113)&lt;9),AND(MONTH(H1113)&gt;=8,MONTH(H1113)&lt;9)),(NETWORKDAYS(F1113,H1113,Lister!$D$7:$D$13)-X1113)*T1113/NETWORKDAYS(Lister!$D$20,Lister!$E$20,Lister!$D$7:$D$13),IF(AND(MONTH(F1113)=7,MONTH(H1113)=8),(NETWORKDAYS(Lister!$D$20,H1113,Lister!$D$7:$D$13)-X1113)*T1113/NETWORKDAYS(Lister!$D$20,Lister!$E$20,Lister!$D$7:$D$13),IF(AND(MONTH(F1113)=7,MONTH(H1113)=7),0)))),0),"")</f>
        <v/>
      </c>
      <c r="AC1113" s="30" t="str">
        <f>IF(Afrapportering!AC1094="","",Afrapportering!AC1094)</f>
        <v/>
      </c>
      <c r="AD1113" s="52" t="str">
        <f t="shared" si="135"/>
        <v/>
      </c>
      <c r="AE1113" s="52" t="str">
        <f t="shared" si="136"/>
        <v/>
      </c>
      <c r="AF1113" s="30" t="str">
        <f t="shared" si="137"/>
        <v/>
      </c>
      <c r="AG1113" s="30" t="str">
        <f t="shared" si="138"/>
        <v/>
      </c>
      <c r="AH1113" s="3" t="str">
        <f t="shared" si="139"/>
        <v/>
      </c>
    </row>
    <row r="1114" spans="1:34" x14ac:dyDescent="0.25">
      <c r="A1114" s="13" t="str">
        <f>+Afrapportering!A1095</f>
        <v/>
      </c>
      <c r="B1114" s="13" t="str">
        <f>+Afrapportering!B1095</f>
        <v/>
      </c>
      <c r="C1114" s="13" t="str">
        <f>+Afrapportering!C1095</f>
        <v/>
      </c>
      <c r="D1114" s="13" t="str">
        <f>+Afrapportering!D1095</f>
        <v/>
      </c>
      <c r="E1114" s="14" t="str">
        <f>+Afrapportering!E1095</f>
        <v/>
      </c>
      <c r="F1114" s="139" t="str">
        <f>IF(Afrapportering!F1095 = "", "",Afrapportering!F1095)</f>
        <v/>
      </c>
      <c r="G1114" s="14" t="str">
        <f>+Afrapportering!G1095</f>
        <v/>
      </c>
      <c r="H1114" s="139" t="str">
        <f>IF(Afrapportering!H1095 = "","",Afrapportering!H1095)</f>
        <v/>
      </c>
      <c r="I1114" s="140" t="str">
        <f>+Afrapportering!I1095</f>
        <v/>
      </c>
      <c r="J1114" s="13" t="str">
        <f>+Afrapportering!J1095</f>
        <v/>
      </c>
      <c r="K1114" s="32" t="str">
        <f t="shared" si="132"/>
        <v/>
      </c>
      <c r="L1114" s="31" t="str">
        <f>IF(Ansøgning!J1100="","",Ansøgning!J1100)</f>
        <v/>
      </c>
      <c r="M1114" s="134" t="str">
        <f>IF(Afrapportering!M1095="","",Afrapportering!M1095)</f>
        <v/>
      </c>
      <c r="N1114" s="31" t="str">
        <f>IF(Ansøgning!K1100="","",Ansøgning!K1100)</f>
        <v/>
      </c>
      <c r="O1114" s="134">
        <f>IF(Afrapportering!O1095="",,Afrapportering!O1095)</f>
        <v>0</v>
      </c>
      <c r="P1114" s="15" t="str">
        <f>IF(Ansøgning!L1100="","",Ansøgning!L1100)</f>
        <v/>
      </c>
      <c r="Q1114" s="15" t="str">
        <f t="shared" si="133"/>
        <v/>
      </c>
      <c r="R1114" s="15"/>
      <c r="S1114" s="15" t="str">
        <f>IF(Afrapportering!S1095="","",Afrapportering!S1095)</f>
        <v/>
      </c>
      <c r="T1114" s="31" t="str">
        <f t="shared" si="134"/>
        <v/>
      </c>
      <c r="U1114" s="30" t="str">
        <f>IF(Afrapportering!U1095="","",Afrapportering!U1095)</f>
        <v/>
      </c>
      <c r="V1114" s="52" t="str">
        <f>IF(Afrapportering!V1095="","",Afrapportering!V1095)</f>
        <v/>
      </c>
      <c r="W1114" s="30" t="str">
        <f>IF(Afrapportering!W1095="","",Afrapportering!W1095)</f>
        <v/>
      </c>
      <c r="X1114" s="52" t="str">
        <f>IF(Afrapportering!X1095="","",Afrapportering!X1095)</f>
        <v/>
      </c>
      <c r="Y1114" s="30" t="str">
        <f>IF(Afrapportering!Y1095="","",Afrapportering!Y1095)</f>
        <v/>
      </c>
      <c r="Z1114" s="52" t="str">
        <f>IFERROR(MAX(IF(OR(V1114="",X1114=""),"",IF(AND(AND(MONTH(F1114)&gt;=7,MONTH(F1114)&lt;8),AND(MONTH(H1114)&gt;=7,MONTH(H1114)&lt;8)),(NETWORKDAYS(F1114,H1114,Lister!$D$7:$D$13)-V1114)*T1114/NETWORKDAYS(Lister!$D$19,Lister!$E$19,Lister!$D$7:$D$13),IF(AND(AND(MONTH(F1114)&gt;=7,MONTH(F1114)&lt;8),MONTH(H1114)&gt;7),(NETWORKDAYS(F1114,Lister!$E$19,Lister!$D$7:$D$13)-V1114)*T1114/NETWORKDAYS(Lister!$D$19,Lister!$E$19,Lister!$D$7:$D$13),IF(MONTH(F1114)&gt;7,0)))),0),"")</f>
        <v/>
      </c>
      <c r="AA1114" s="30" t="str">
        <f>IF(Afrapportering!AA1095="","",Afrapportering!AA1095)</f>
        <v/>
      </c>
      <c r="AB1114" s="52" t="str">
        <f>IFERROR(MAX(IF(OR(V1114="",X1114=""),"",IF(AND(AND(MONTH(F1114)&gt;=8,MONTH(F1114)&lt;9),AND(MONTH(H1114)&gt;=8,MONTH(H1114)&lt;9)),(NETWORKDAYS(F1114,H1114,Lister!$D$7:$D$13)-X1114)*T1114/NETWORKDAYS(Lister!$D$20,Lister!$E$20,Lister!$D$7:$D$13),IF(AND(MONTH(F1114)=7,MONTH(H1114)=8),(NETWORKDAYS(Lister!$D$20,H1114,Lister!$D$7:$D$13)-X1114)*T1114/NETWORKDAYS(Lister!$D$20,Lister!$E$20,Lister!$D$7:$D$13),IF(AND(MONTH(F1114)=7,MONTH(H1114)=7),0)))),0),"")</f>
        <v/>
      </c>
      <c r="AC1114" s="30" t="str">
        <f>IF(Afrapportering!AC1095="","",Afrapportering!AC1095)</f>
        <v/>
      </c>
      <c r="AD1114" s="52" t="str">
        <f t="shared" si="135"/>
        <v/>
      </c>
      <c r="AE1114" s="52" t="str">
        <f t="shared" si="136"/>
        <v/>
      </c>
      <c r="AF1114" s="30" t="str">
        <f t="shared" si="137"/>
        <v/>
      </c>
      <c r="AG1114" s="30" t="str">
        <f t="shared" si="138"/>
        <v/>
      </c>
      <c r="AH1114" s="3" t="str">
        <f t="shared" si="139"/>
        <v/>
      </c>
    </row>
    <row r="1115" spans="1:34" x14ac:dyDescent="0.25">
      <c r="A1115" s="13" t="str">
        <f>+Afrapportering!A1096</f>
        <v/>
      </c>
      <c r="B1115" s="13" t="str">
        <f>+Afrapportering!B1096</f>
        <v/>
      </c>
      <c r="C1115" s="13" t="str">
        <f>+Afrapportering!C1096</f>
        <v/>
      </c>
      <c r="D1115" s="13" t="str">
        <f>+Afrapportering!D1096</f>
        <v/>
      </c>
      <c r="E1115" s="14" t="str">
        <f>+Afrapportering!E1096</f>
        <v/>
      </c>
      <c r="F1115" s="139" t="str">
        <f>IF(Afrapportering!F1096 = "", "",Afrapportering!F1096)</f>
        <v/>
      </c>
      <c r="G1115" s="14" t="str">
        <f>+Afrapportering!G1096</f>
        <v/>
      </c>
      <c r="H1115" s="139" t="str">
        <f>IF(Afrapportering!H1096 = "","",Afrapportering!H1096)</f>
        <v/>
      </c>
      <c r="I1115" s="140" t="str">
        <f>+Afrapportering!I1096</f>
        <v/>
      </c>
      <c r="J1115" s="13" t="str">
        <f>+Afrapportering!J1096</f>
        <v/>
      </c>
      <c r="K1115" s="32" t="str">
        <f t="shared" si="132"/>
        <v/>
      </c>
      <c r="L1115" s="31" t="str">
        <f>IF(Ansøgning!J1101="","",Ansøgning!J1101)</f>
        <v/>
      </c>
      <c r="M1115" s="134" t="str">
        <f>IF(Afrapportering!M1096="","",Afrapportering!M1096)</f>
        <v/>
      </c>
      <c r="N1115" s="31" t="str">
        <f>IF(Ansøgning!K1101="","",Ansøgning!K1101)</f>
        <v/>
      </c>
      <c r="O1115" s="134">
        <f>IF(Afrapportering!O1096="",,Afrapportering!O1096)</f>
        <v>0</v>
      </c>
      <c r="P1115" s="15" t="str">
        <f>IF(Ansøgning!L1101="","",Ansøgning!L1101)</f>
        <v/>
      </c>
      <c r="Q1115" s="15" t="str">
        <f t="shared" si="133"/>
        <v/>
      </c>
      <c r="R1115" s="15"/>
      <c r="S1115" s="15" t="str">
        <f>IF(Afrapportering!S1096="","",Afrapportering!S1096)</f>
        <v/>
      </c>
      <c r="T1115" s="31" t="str">
        <f t="shared" si="134"/>
        <v/>
      </c>
      <c r="U1115" s="30" t="str">
        <f>IF(Afrapportering!U1096="","",Afrapportering!U1096)</f>
        <v/>
      </c>
      <c r="V1115" s="52" t="str">
        <f>IF(Afrapportering!V1096="","",Afrapportering!V1096)</f>
        <v/>
      </c>
      <c r="W1115" s="30" t="str">
        <f>IF(Afrapportering!W1096="","",Afrapportering!W1096)</f>
        <v/>
      </c>
      <c r="X1115" s="52" t="str">
        <f>IF(Afrapportering!X1096="","",Afrapportering!X1096)</f>
        <v/>
      </c>
      <c r="Y1115" s="30" t="str">
        <f>IF(Afrapportering!Y1096="","",Afrapportering!Y1096)</f>
        <v/>
      </c>
      <c r="Z1115" s="52" t="str">
        <f>IFERROR(MAX(IF(OR(V1115="",X1115=""),"",IF(AND(AND(MONTH(F1115)&gt;=7,MONTH(F1115)&lt;8),AND(MONTH(H1115)&gt;=7,MONTH(H1115)&lt;8)),(NETWORKDAYS(F1115,H1115,Lister!$D$7:$D$13)-V1115)*T1115/NETWORKDAYS(Lister!$D$19,Lister!$E$19,Lister!$D$7:$D$13),IF(AND(AND(MONTH(F1115)&gt;=7,MONTH(F1115)&lt;8),MONTH(H1115)&gt;7),(NETWORKDAYS(F1115,Lister!$E$19,Lister!$D$7:$D$13)-V1115)*T1115/NETWORKDAYS(Lister!$D$19,Lister!$E$19,Lister!$D$7:$D$13),IF(MONTH(F1115)&gt;7,0)))),0),"")</f>
        <v/>
      </c>
      <c r="AA1115" s="30" t="str">
        <f>IF(Afrapportering!AA1096="","",Afrapportering!AA1096)</f>
        <v/>
      </c>
      <c r="AB1115" s="52" t="str">
        <f>IFERROR(MAX(IF(OR(V1115="",X1115=""),"",IF(AND(AND(MONTH(F1115)&gt;=8,MONTH(F1115)&lt;9),AND(MONTH(H1115)&gt;=8,MONTH(H1115)&lt;9)),(NETWORKDAYS(F1115,H1115,Lister!$D$7:$D$13)-X1115)*T1115/NETWORKDAYS(Lister!$D$20,Lister!$E$20,Lister!$D$7:$D$13),IF(AND(MONTH(F1115)=7,MONTH(H1115)=8),(NETWORKDAYS(Lister!$D$20,H1115,Lister!$D$7:$D$13)-X1115)*T1115/NETWORKDAYS(Lister!$D$20,Lister!$E$20,Lister!$D$7:$D$13),IF(AND(MONTH(F1115)=7,MONTH(H1115)=7),0)))),0),"")</f>
        <v/>
      </c>
      <c r="AC1115" s="30" t="str">
        <f>IF(Afrapportering!AC1096="","",Afrapportering!AC1096)</f>
        <v/>
      </c>
      <c r="AD1115" s="52" t="str">
        <f t="shared" si="135"/>
        <v/>
      </c>
      <c r="AE1115" s="52" t="str">
        <f t="shared" si="136"/>
        <v/>
      </c>
      <c r="AF1115" s="30" t="str">
        <f t="shared" si="137"/>
        <v/>
      </c>
      <c r="AG1115" s="30" t="str">
        <f t="shared" si="138"/>
        <v/>
      </c>
      <c r="AH1115" s="3" t="str">
        <f t="shared" si="139"/>
        <v/>
      </c>
    </row>
    <row r="1116" spans="1:34" x14ac:dyDescent="0.25">
      <c r="A1116" s="13" t="str">
        <f>+Afrapportering!A1097</f>
        <v/>
      </c>
      <c r="B1116" s="13" t="str">
        <f>+Afrapportering!B1097</f>
        <v/>
      </c>
      <c r="C1116" s="13" t="str">
        <f>+Afrapportering!C1097</f>
        <v/>
      </c>
      <c r="D1116" s="13" t="str">
        <f>+Afrapportering!D1097</f>
        <v/>
      </c>
      <c r="E1116" s="14" t="str">
        <f>+Afrapportering!E1097</f>
        <v/>
      </c>
      <c r="F1116" s="139" t="str">
        <f>IF(Afrapportering!F1097 = "", "",Afrapportering!F1097)</f>
        <v/>
      </c>
      <c r="G1116" s="14" t="str">
        <f>+Afrapportering!G1097</f>
        <v/>
      </c>
      <c r="H1116" s="139" t="str">
        <f>IF(Afrapportering!H1097 = "","",Afrapportering!H1097)</f>
        <v/>
      </c>
      <c r="I1116" s="140" t="str">
        <f>+Afrapportering!I1097</f>
        <v/>
      </c>
      <c r="J1116" s="13" t="str">
        <f>+Afrapportering!J1097</f>
        <v/>
      </c>
      <c r="K1116" s="32" t="str">
        <f t="shared" si="132"/>
        <v/>
      </c>
      <c r="L1116" s="31" t="str">
        <f>IF(Ansøgning!J1102="","",Ansøgning!J1102)</f>
        <v/>
      </c>
      <c r="M1116" s="134" t="str">
        <f>IF(Afrapportering!M1097="","",Afrapportering!M1097)</f>
        <v/>
      </c>
      <c r="N1116" s="31" t="str">
        <f>IF(Ansøgning!K1102="","",Ansøgning!K1102)</f>
        <v/>
      </c>
      <c r="O1116" s="134">
        <f>IF(Afrapportering!O1097="",,Afrapportering!O1097)</f>
        <v>0</v>
      </c>
      <c r="P1116" s="15" t="str">
        <f>IF(Ansøgning!L1102="","",Ansøgning!L1102)</f>
        <v/>
      </c>
      <c r="Q1116" s="15" t="str">
        <f t="shared" si="133"/>
        <v/>
      </c>
      <c r="R1116" s="15"/>
      <c r="S1116" s="15" t="str">
        <f>IF(Afrapportering!S1097="","",Afrapportering!S1097)</f>
        <v/>
      </c>
      <c r="T1116" s="31" t="str">
        <f t="shared" si="134"/>
        <v/>
      </c>
      <c r="U1116" s="30" t="str">
        <f>IF(Afrapportering!U1097="","",Afrapportering!U1097)</f>
        <v/>
      </c>
      <c r="V1116" s="52" t="str">
        <f>IF(Afrapportering!V1097="","",Afrapportering!V1097)</f>
        <v/>
      </c>
      <c r="W1116" s="30" t="str">
        <f>IF(Afrapportering!W1097="","",Afrapportering!W1097)</f>
        <v/>
      </c>
      <c r="X1116" s="52" t="str">
        <f>IF(Afrapportering!X1097="","",Afrapportering!X1097)</f>
        <v/>
      </c>
      <c r="Y1116" s="30" t="str">
        <f>IF(Afrapportering!Y1097="","",Afrapportering!Y1097)</f>
        <v/>
      </c>
      <c r="Z1116" s="52" t="str">
        <f>IFERROR(MAX(IF(OR(V1116="",X1116=""),"",IF(AND(AND(MONTH(F1116)&gt;=7,MONTH(F1116)&lt;8),AND(MONTH(H1116)&gt;=7,MONTH(H1116)&lt;8)),(NETWORKDAYS(F1116,H1116,Lister!$D$7:$D$13)-V1116)*T1116/NETWORKDAYS(Lister!$D$19,Lister!$E$19,Lister!$D$7:$D$13),IF(AND(AND(MONTH(F1116)&gt;=7,MONTH(F1116)&lt;8),MONTH(H1116)&gt;7),(NETWORKDAYS(F1116,Lister!$E$19,Lister!$D$7:$D$13)-V1116)*T1116/NETWORKDAYS(Lister!$D$19,Lister!$E$19,Lister!$D$7:$D$13),IF(MONTH(F1116)&gt;7,0)))),0),"")</f>
        <v/>
      </c>
      <c r="AA1116" s="30" t="str">
        <f>IF(Afrapportering!AA1097="","",Afrapportering!AA1097)</f>
        <v/>
      </c>
      <c r="AB1116" s="52" t="str">
        <f>IFERROR(MAX(IF(OR(V1116="",X1116=""),"",IF(AND(AND(MONTH(F1116)&gt;=8,MONTH(F1116)&lt;9),AND(MONTH(H1116)&gt;=8,MONTH(H1116)&lt;9)),(NETWORKDAYS(F1116,H1116,Lister!$D$7:$D$13)-X1116)*T1116/NETWORKDAYS(Lister!$D$20,Lister!$E$20,Lister!$D$7:$D$13),IF(AND(MONTH(F1116)=7,MONTH(H1116)=8),(NETWORKDAYS(Lister!$D$20,H1116,Lister!$D$7:$D$13)-X1116)*T1116/NETWORKDAYS(Lister!$D$20,Lister!$E$20,Lister!$D$7:$D$13),IF(AND(MONTH(F1116)=7,MONTH(H1116)=7),0)))),0),"")</f>
        <v/>
      </c>
      <c r="AC1116" s="30" t="str">
        <f>IF(Afrapportering!AC1097="","",Afrapportering!AC1097)</f>
        <v/>
      </c>
      <c r="AD1116" s="52" t="str">
        <f t="shared" si="135"/>
        <v/>
      </c>
      <c r="AE1116" s="52" t="str">
        <f t="shared" si="136"/>
        <v/>
      </c>
      <c r="AF1116" s="30" t="str">
        <f t="shared" si="137"/>
        <v/>
      </c>
      <c r="AG1116" s="30" t="str">
        <f t="shared" si="138"/>
        <v/>
      </c>
      <c r="AH1116" s="3" t="str">
        <f t="shared" si="139"/>
        <v/>
      </c>
    </row>
    <row r="1117" spans="1:34" x14ac:dyDescent="0.25">
      <c r="A1117" s="13" t="str">
        <f>+Afrapportering!A1098</f>
        <v/>
      </c>
      <c r="B1117" s="13" t="str">
        <f>+Afrapportering!B1098</f>
        <v/>
      </c>
      <c r="C1117" s="13" t="str">
        <f>+Afrapportering!C1098</f>
        <v/>
      </c>
      <c r="D1117" s="13" t="str">
        <f>+Afrapportering!D1098</f>
        <v/>
      </c>
      <c r="E1117" s="14" t="str">
        <f>+Afrapportering!E1098</f>
        <v/>
      </c>
      <c r="F1117" s="139" t="str">
        <f>IF(Afrapportering!F1098 = "", "",Afrapportering!F1098)</f>
        <v/>
      </c>
      <c r="G1117" s="14" t="str">
        <f>+Afrapportering!G1098</f>
        <v/>
      </c>
      <c r="H1117" s="139" t="str">
        <f>IF(Afrapportering!H1098 = "","",Afrapportering!H1098)</f>
        <v/>
      </c>
      <c r="I1117" s="140" t="str">
        <f>+Afrapportering!I1098</f>
        <v/>
      </c>
      <c r="J1117" s="13" t="str">
        <f>+Afrapportering!J1098</f>
        <v/>
      </c>
      <c r="K1117" s="32" t="str">
        <f t="shared" si="132"/>
        <v/>
      </c>
      <c r="L1117" s="31" t="str">
        <f>IF(Ansøgning!J1103="","",Ansøgning!J1103)</f>
        <v/>
      </c>
      <c r="M1117" s="134" t="str">
        <f>IF(Afrapportering!M1098="","",Afrapportering!M1098)</f>
        <v/>
      </c>
      <c r="N1117" s="31" t="str">
        <f>IF(Ansøgning!K1103="","",Ansøgning!K1103)</f>
        <v/>
      </c>
      <c r="O1117" s="134">
        <f>IF(Afrapportering!O1098="",,Afrapportering!O1098)</f>
        <v>0</v>
      </c>
      <c r="P1117" s="15" t="str">
        <f>IF(Ansøgning!L1103="","",Ansøgning!L1103)</f>
        <v/>
      </c>
      <c r="Q1117" s="15" t="str">
        <f t="shared" si="133"/>
        <v/>
      </c>
      <c r="R1117" s="15"/>
      <c r="S1117" s="15" t="str">
        <f>IF(Afrapportering!S1098="","",Afrapportering!S1098)</f>
        <v/>
      </c>
      <c r="T1117" s="31" t="str">
        <f t="shared" si="134"/>
        <v/>
      </c>
      <c r="U1117" s="30" t="str">
        <f>IF(Afrapportering!U1098="","",Afrapportering!U1098)</f>
        <v/>
      </c>
      <c r="V1117" s="52" t="str">
        <f>IF(Afrapportering!V1098="","",Afrapportering!V1098)</f>
        <v/>
      </c>
      <c r="W1117" s="30" t="str">
        <f>IF(Afrapportering!W1098="","",Afrapportering!W1098)</f>
        <v/>
      </c>
      <c r="X1117" s="52" t="str">
        <f>IF(Afrapportering!X1098="","",Afrapportering!X1098)</f>
        <v/>
      </c>
      <c r="Y1117" s="30" t="str">
        <f>IF(Afrapportering!Y1098="","",Afrapportering!Y1098)</f>
        <v/>
      </c>
      <c r="Z1117" s="52" t="str">
        <f>IFERROR(MAX(IF(OR(V1117="",X1117=""),"",IF(AND(AND(MONTH(F1117)&gt;=7,MONTH(F1117)&lt;8),AND(MONTH(H1117)&gt;=7,MONTH(H1117)&lt;8)),(NETWORKDAYS(F1117,H1117,Lister!$D$7:$D$13)-V1117)*T1117/NETWORKDAYS(Lister!$D$19,Lister!$E$19,Lister!$D$7:$D$13),IF(AND(AND(MONTH(F1117)&gt;=7,MONTH(F1117)&lt;8),MONTH(H1117)&gt;7),(NETWORKDAYS(F1117,Lister!$E$19,Lister!$D$7:$D$13)-V1117)*T1117/NETWORKDAYS(Lister!$D$19,Lister!$E$19,Lister!$D$7:$D$13),IF(MONTH(F1117)&gt;7,0)))),0),"")</f>
        <v/>
      </c>
      <c r="AA1117" s="30" t="str">
        <f>IF(Afrapportering!AA1098="","",Afrapportering!AA1098)</f>
        <v/>
      </c>
      <c r="AB1117" s="52" t="str">
        <f>IFERROR(MAX(IF(OR(V1117="",X1117=""),"",IF(AND(AND(MONTH(F1117)&gt;=8,MONTH(F1117)&lt;9),AND(MONTH(H1117)&gt;=8,MONTH(H1117)&lt;9)),(NETWORKDAYS(F1117,H1117,Lister!$D$7:$D$13)-X1117)*T1117/NETWORKDAYS(Lister!$D$20,Lister!$E$20,Lister!$D$7:$D$13),IF(AND(MONTH(F1117)=7,MONTH(H1117)=8),(NETWORKDAYS(Lister!$D$20,H1117,Lister!$D$7:$D$13)-X1117)*T1117/NETWORKDAYS(Lister!$D$20,Lister!$E$20,Lister!$D$7:$D$13),IF(AND(MONTH(F1117)=7,MONTH(H1117)=7),0)))),0),"")</f>
        <v/>
      </c>
      <c r="AC1117" s="30" t="str">
        <f>IF(Afrapportering!AC1098="","",Afrapportering!AC1098)</f>
        <v/>
      </c>
      <c r="AD1117" s="52" t="str">
        <f t="shared" si="135"/>
        <v/>
      </c>
      <c r="AE1117" s="52" t="str">
        <f t="shared" si="136"/>
        <v/>
      </c>
      <c r="AF1117" s="30" t="str">
        <f t="shared" si="137"/>
        <v/>
      </c>
      <c r="AG1117" s="30" t="str">
        <f t="shared" si="138"/>
        <v/>
      </c>
      <c r="AH1117" s="3" t="str">
        <f t="shared" si="139"/>
        <v/>
      </c>
    </row>
    <row r="1118" spans="1:34" x14ac:dyDescent="0.25">
      <c r="A1118" s="13" t="str">
        <f>+Afrapportering!A1099</f>
        <v/>
      </c>
      <c r="B1118" s="13" t="str">
        <f>+Afrapportering!B1099</f>
        <v/>
      </c>
      <c r="C1118" s="13" t="str">
        <f>+Afrapportering!C1099</f>
        <v/>
      </c>
      <c r="D1118" s="13" t="str">
        <f>+Afrapportering!D1099</f>
        <v/>
      </c>
      <c r="E1118" s="14" t="str">
        <f>+Afrapportering!E1099</f>
        <v/>
      </c>
      <c r="F1118" s="139" t="str">
        <f>IF(Afrapportering!F1099 = "", "",Afrapportering!F1099)</f>
        <v/>
      </c>
      <c r="G1118" s="14" t="str">
        <f>+Afrapportering!G1099</f>
        <v/>
      </c>
      <c r="H1118" s="139" t="str">
        <f>IF(Afrapportering!H1099 = "","",Afrapportering!H1099)</f>
        <v/>
      </c>
      <c r="I1118" s="140" t="str">
        <f>+Afrapportering!I1099</f>
        <v/>
      </c>
      <c r="J1118" s="13" t="str">
        <f>+Afrapportering!J1099</f>
        <v/>
      </c>
      <c r="K1118" s="32" t="str">
        <f t="shared" si="132"/>
        <v/>
      </c>
      <c r="L1118" s="31" t="str">
        <f>IF(Ansøgning!J1104="","",Ansøgning!J1104)</f>
        <v/>
      </c>
      <c r="M1118" s="134" t="str">
        <f>IF(Afrapportering!M1099="","",Afrapportering!M1099)</f>
        <v/>
      </c>
      <c r="N1118" s="31" t="str">
        <f>IF(Ansøgning!K1104="","",Ansøgning!K1104)</f>
        <v/>
      </c>
      <c r="O1118" s="134">
        <f>IF(Afrapportering!O1099="",,Afrapportering!O1099)</f>
        <v>0</v>
      </c>
      <c r="P1118" s="15" t="str">
        <f>IF(Ansøgning!L1104="","",Ansøgning!L1104)</f>
        <v/>
      </c>
      <c r="Q1118" s="15" t="str">
        <f t="shared" si="133"/>
        <v/>
      </c>
      <c r="R1118" s="15"/>
      <c r="S1118" s="15" t="str">
        <f>IF(Afrapportering!S1099="","",Afrapportering!S1099)</f>
        <v/>
      </c>
      <c r="T1118" s="31" t="str">
        <f t="shared" si="134"/>
        <v/>
      </c>
      <c r="U1118" s="30" t="str">
        <f>IF(Afrapportering!U1099="","",Afrapportering!U1099)</f>
        <v/>
      </c>
      <c r="V1118" s="52" t="str">
        <f>IF(Afrapportering!V1099="","",Afrapportering!V1099)</f>
        <v/>
      </c>
      <c r="W1118" s="30" t="str">
        <f>IF(Afrapportering!W1099="","",Afrapportering!W1099)</f>
        <v/>
      </c>
      <c r="X1118" s="52" t="str">
        <f>IF(Afrapportering!X1099="","",Afrapportering!X1099)</f>
        <v/>
      </c>
      <c r="Y1118" s="30" t="str">
        <f>IF(Afrapportering!Y1099="","",Afrapportering!Y1099)</f>
        <v/>
      </c>
      <c r="Z1118" s="52" t="str">
        <f>IFERROR(MAX(IF(OR(V1118="",X1118=""),"",IF(AND(AND(MONTH(F1118)&gt;=7,MONTH(F1118)&lt;8),AND(MONTH(H1118)&gt;=7,MONTH(H1118)&lt;8)),(NETWORKDAYS(F1118,H1118,Lister!$D$7:$D$13)-V1118)*T1118/NETWORKDAYS(Lister!$D$19,Lister!$E$19,Lister!$D$7:$D$13),IF(AND(AND(MONTH(F1118)&gt;=7,MONTH(F1118)&lt;8),MONTH(H1118)&gt;7),(NETWORKDAYS(F1118,Lister!$E$19,Lister!$D$7:$D$13)-V1118)*T1118/NETWORKDAYS(Lister!$D$19,Lister!$E$19,Lister!$D$7:$D$13),IF(MONTH(F1118)&gt;7,0)))),0),"")</f>
        <v/>
      </c>
      <c r="AA1118" s="30" t="str">
        <f>IF(Afrapportering!AA1099="","",Afrapportering!AA1099)</f>
        <v/>
      </c>
      <c r="AB1118" s="52" t="str">
        <f>IFERROR(MAX(IF(OR(V1118="",X1118=""),"",IF(AND(AND(MONTH(F1118)&gt;=8,MONTH(F1118)&lt;9),AND(MONTH(H1118)&gt;=8,MONTH(H1118)&lt;9)),(NETWORKDAYS(F1118,H1118,Lister!$D$7:$D$13)-X1118)*T1118/NETWORKDAYS(Lister!$D$20,Lister!$E$20,Lister!$D$7:$D$13),IF(AND(MONTH(F1118)=7,MONTH(H1118)=8),(NETWORKDAYS(Lister!$D$20,H1118,Lister!$D$7:$D$13)-X1118)*T1118/NETWORKDAYS(Lister!$D$20,Lister!$E$20,Lister!$D$7:$D$13),IF(AND(MONTH(F1118)=7,MONTH(H1118)=7),0)))),0),"")</f>
        <v/>
      </c>
      <c r="AC1118" s="30" t="str">
        <f>IF(Afrapportering!AC1099="","",Afrapportering!AC1099)</f>
        <v/>
      </c>
      <c r="AD1118" s="52" t="str">
        <f t="shared" si="135"/>
        <v/>
      </c>
      <c r="AE1118" s="52" t="str">
        <f t="shared" si="136"/>
        <v/>
      </c>
      <c r="AF1118" s="30" t="str">
        <f t="shared" si="137"/>
        <v/>
      </c>
      <c r="AG1118" s="30" t="str">
        <f t="shared" si="138"/>
        <v/>
      </c>
      <c r="AH1118" s="3" t="str">
        <f t="shared" si="139"/>
        <v/>
      </c>
    </row>
    <row r="1119" spans="1:34" x14ac:dyDescent="0.25">
      <c r="A1119" s="13" t="str">
        <f>+Afrapportering!A1100</f>
        <v/>
      </c>
      <c r="B1119" s="13" t="str">
        <f>+Afrapportering!B1100</f>
        <v/>
      </c>
      <c r="C1119" s="13" t="str">
        <f>+Afrapportering!C1100</f>
        <v/>
      </c>
      <c r="D1119" s="13" t="str">
        <f>+Afrapportering!D1100</f>
        <v/>
      </c>
      <c r="E1119" s="14" t="str">
        <f>+Afrapportering!E1100</f>
        <v/>
      </c>
      <c r="F1119" s="139" t="str">
        <f>IF(Afrapportering!F1100 = "", "",Afrapportering!F1100)</f>
        <v/>
      </c>
      <c r="G1119" s="14" t="str">
        <f>+Afrapportering!G1100</f>
        <v/>
      </c>
      <c r="H1119" s="139" t="str">
        <f>IF(Afrapportering!H1100 = "","",Afrapportering!H1100)</f>
        <v/>
      </c>
      <c r="I1119" s="140" t="str">
        <f>+Afrapportering!I1100</f>
        <v/>
      </c>
      <c r="J1119" s="13" t="str">
        <f>+Afrapportering!J1100</f>
        <v/>
      </c>
      <c r="K1119" s="32" t="str">
        <f t="shared" si="132"/>
        <v/>
      </c>
      <c r="L1119" s="31" t="str">
        <f>IF(Ansøgning!J1105="","",Ansøgning!J1105)</f>
        <v/>
      </c>
      <c r="M1119" s="134" t="str">
        <f>IF(Afrapportering!M1100="","",Afrapportering!M1100)</f>
        <v/>
      </c>
      <c r="N1119" s="31" t="str">
        <f>IF(Ansøgning!K1105="","",Ansøgning!K1105)</f>
        <v/>
      </c>
      <c r="O1119" s="134">
        <f>IF(Afrapportering!O1100="",,Afrapportering!O1100)</f>
        <v>0</v>
      </c>
      <c r="P1119" s="15" t="str">
        <f>IF(Ansøgning!L1105="","",Ansøgning!L1105)</f>
        <v/>
      </c>
      <c r="Q1119" s="15" t="str">
        <f t="shared" si="133"/>
        <v/>
      </c>
      <c r="R1119" s="15"/>
      <c r="S1119" s="15" t="str">
        <f>IF(Afrapportering!S1100="","",Afrapportering!S1100)</f>
        <v/>
      </c>
      <c r="T1119" s="31" t="str">
        <f t="shared" si="134"/>
        <v/>
      </c>
      <c r="U1119" s="30" t="str">
        <f>IF(Afrapportering!U1100="","",Afrapportering!U1100)</f>
        <v/>
      </c>
      <c r="V1119" s="52" t="str">
        <f>IF(Afrapportering!V1100="","",Afrapportering!V1100)</f>
        <v/>
      </c>
      <c r="W1119" s="30" t="str">
        <f>IF(Afrapportering!W1100="","",Afrapportering!W1100)</f>
        <v/>
      </c>
      <c r="X1119" s="52" t="str">
        <f>IF(Afrapportering!X1100="","",Afrapportering!X1100)</f>
        <v/>
      </c>
      <c r="Y1119" s="30" t="str">
        <f>IF(Afrapportering!Y1100="","",Afrapportering!Y1100)</f>
        <v/>
      </c>
      <c r="Z1119" s="52" t="str">
        <f>IFERROR(MAX(IF(OR(V1119="",X1119=""),"",IF(AND(AND(MONTH(F1119)&gt;=7,MONTH(F1119)&lt;8),AND(MONTH(H1119)&gt;=7,MONTH(H1119)&lt;8)),(NETWORKDAYS(F1119,H1119,Lister!$D$7:$D$13)-V1119)*T1119/NETWORKDAYS(Lister!$D$19,Lister!$E$19,Lister!$D$7:$D$13),IF(AND(AND(MONTH(F1119)&gt;=7,MONTH(F1119)&lt;8),MONTH(H1119)&gt;7),(NETWORKDAYS(F1119,Lister!$E$19,Lister!$D$7:$D$13)-V1119)*T1119/NETWORKDAYS(Lister!$D$19,Lister!$E$19,Lister!$D$7:$D$13),IF(MONTH(F1119)&gt;7,0)))),0),"")</f>
        <v/>
      </c>
      <c r="AA1119" s="30" t="str">
        <f>IF(Afrapportering!AA1100="","",Afrapportering!AA1100)</f>
        <v/>
      </c>
      <c r="AB1119" s="52" t="str">
        <f>IFERROR(MAX(IF(OR(V1119="",X1119=""),"",IF(AND(AND(MONTH(F1119)&gt;=8,MONTH(F1119)&lt;9),AND(MONTH(H1119)&gt;=8,MONTH(H1119)&lt;9)),(NETWORKDAYS(F1119,H1119,Lister!$D$7:$D$13)-X1119)*T1119/NETWORKDAYS(Lister!$D$20,Lister!$E$20,Lister!$D$7:$D$13),IF(AND(MONTH(F1119)=7,MONTH(H1119)=8),(NETWORKDAYS(Lister!$D$20,H1119,Lister!$D$7:$D$13)-X1119)*T1119/NETWORKDAYS(Lister!$D$20,Lister!$E$20,Lister!$D$7:$D$13),IF(AND(MONTH(F1119)=7,MONTH(H1119)=7),0)))),0),"")</f>
        <v/>
      </c>
      <c r="AC1119" s="30" t="str">
        <f>IF(Afrapportering!AC1100="","",Afrapportering!AC1100)</f>
        <v/>
      </c>
      <c r="AD1119" s="52" t="str">
        <f t="shared" si="135"/>
        <v/>
      </c>
      <c r="AE1119" s="52" t="str">
        <f t="shared" si="136"/>
        <v/>
      </c>
      <c r="AF1119" s="30" t="str">
        <f t="shared" si="137"/>
        <v/>
      </c>
      <c r="AG1119" s="30" t="str">
        <f t="shared" si="138"/>
        <v/>
      </c>
      <c r="AH1119" s="3" t="str">
        <f t="shared" si="139"/>
        <v/>
      </c>
    </row>
    <row r="1120" spans="1:34" x14ac:dyDescent="0.25">
      <c r="A1120" s="13" t="str">
        <f>+Afrapportering!A1101</f>
        <v/>
      </c>
      <c r="B1120" s="13" t="str">
        <f>+Afrapportering!B1101</f>
        <v/>
      </c>
      <c r="C1120" s="13" t="str">
        <f>+Afrapportering!C1101</f>
        <v/>
      </c>
      <c r="D1120" s="13" t="str">
        <f>+Afrapportering!D1101</f>
        <v/>
      </c>
      <c r="E1120" s="14" t="str">
        <f>+Afrapportering!E1101</f>
        <v/>
      </c>
      <c r="F1120" s="139" t="str">
        <f>IF(Afrapportering!F1101 = "", "",Afrapportering!F1101)</f>
        <v/>
      </c>
      <c r="G1120" s="14" t="str">
        <f>+Afrapportering!G1101</f>
        <v/>
      </c>
      <c r="H1120" s="139" t="str">
        <f>IF(Afrapportering!H1101 = "","",Afrapportering!H1101)</f>
        <v/>
      </c>
      <c r="I1120" s="140" t="str">
        <f>+Afrapportering!I1101</f>
        <v/>
      </c>
      <c r="J1120" s="13" t="str">
        <f>+Afrapportering!J1101</f>
        <v/>
      </c>
      <c r="K1120" s="32" t="str">
        <f t="shared" si="132"/>
        <v/>
      </c>
      <c r="L1120" s="31" t="str">
        <f>IF(Ansøgning!J1106="","",Ansøgning!J1106)</f>
        <v/>
      </c>
      <c r="M1120" s="134" t="str">
        <f>IF(Afrapportering!M1101="","",Afrapportering!M1101)</f>
        <v/>
      </c>
      <c r="N1120" s="31" t="str">
        <f>IF(Ansøgning!K1106="","",Ansøgning!K1106)</f>
        <v/>
      </c>
      <c r="O1120" s="134">
        <f>IF(Afrapportering!O1101="",,Afrapportering!O1101)</f>
        <v>0</v>
      </c>
      <c r="P1120" s="15" t="str">
        <f>IF(Ansøgning!L1106="","",Ansøgning!L1106)</f>
        <v/>
      </c>
      <c r="Q1120" s="15" t="str">
        <f t="shared" si="133"/>
        <v/>
      </c>
      <c r="R1120" s="15"/>
      <c r="S1120" s="15" t="str">
        <f>IF(Afrapportering!S1101="","",Afrapportering!S1101)</f>
        <v/>
      </c>
      <c r="T1120" s="31" t="str">
        <f t="shared" si="134"/>
        <v/>
      </c>
      <c r="U1120" s="30" t="str">
        <f>IF(Afrapportering!U1101="","",Afrapportering!U1101)</f>
        <v/>
      </c>
      <c r="V1120" s="52" t="str">
        <f>IF(Afrapportering!V1101="","",Afrapportering!V1101)</f>
        <v/>
      </c>
      <c r="W1120" s="30" t="str">
        <f>IF(Afrapportering!W1101="","",Afrapportering!W1101)</f>
        <v/>
      </c>
      <c r="X1120" s="52" t="str">
        <f>IF(Afrapportering!X1101="","",Afrapportering!X1101)</f>
        <v/>
      </c>
      <c r="Y1120" s="30" t="str">
        <f>IF(Afrapportering!Y1101="","",Afrapportering!Y1101)</f>
        <v/>
      </c>
      <c r="Z1120" s="52" t="str">
        <f>IFERROR(MAX(IF(OR(V1120="",X1120=""),"",IF(AND(AND(MONTH(F1120)&gt;=7,MONTH(F1120)&lt;8),AND(MONTH(H1120)&gt;=7,MONTH(H1120)&lt;8)),(NETWORKDAYS(F1120,H1120,Lister!$D$7:$D$13)-V1120)*T1120/NETWORKDAYS(Lister!$D$19,Lister!$E$19,Lister!$D$7:$D$13),IF(AND(AND(MONTH(F1120)&gt;=7,MONTH(F1120)&lt;8),MONTH(H1120)&gt;7),(NETWORKDAYS(F1120,Lister!$E$19,Lister!$D$7:$D$13)-V1120)*T1120/NETWORKDAYS(Lister!$D$19,Lister!$E$19,Lister!$D$7:$D$13),IF(MONTH(F1120)&gt;7,0)))),0),"")</f>
        <v/>
      </c>
      <c r="AA1120" s="30" t="str">
        <f>IF(Afrapportering!AA1101="","",Afrapportering!AA1101)</f>
        <v/>
      </c>
      <c r="AB1120" s="52" t="str">
        <f>IFERROR(MAX(IF(OR(V1120="",X1120=""),"",IF(AND(AND(MONTH(F1120)&gt;=8,MONTH(F1120)&lt;9),AND(MONTH(H1120)&gt;=8,MONTH(H1120)&lt;9)),(NETWORKDAYS(F1120,H1120,Lister!$D$7:$D$13)-X1120)*T1120/NETWORKDAYS(Lister!$D$20,Lister!$E$20,Lister!$D$7:$D$13),IF(AND(MONTH(F1120)=7,MONTH(H1120)=8),(NETWORKDAYS(Lister!$D$20,H1120,Lister!$D$7:$D$13)-X1120)*T1120/NETWORKDAYS(Lister!$D$20,Lister!$E$20,Lister!$D$7:$D$13),IF(AND(MONTH(F1120)=7,MONTH(H1120)=7),0)))),0),"")</f>
        <v/>
      </c>
      <c r="AC1120" s="30" t="str">
        <f>IF(Afrapportering!AC1101="","",Afrapportering!AC1101)</f>
        <v/>
      </c>
      <c r="AD1120" s="52" t="str">
        <f t="shared" si="135"/>
        <v/>
      </c>
      <c r="AE1120" s="52" t="str">
        <f t="shared" si="136"/>
        <v/>
      </c>
      <c r="AF1120" s="30" t="str">
        <f t="shared" si="137"/>
        <v/>
      </c>
      <c r="AG1120" s="30" t="str">
        <f t="shared" si="138"/>
        <v/>
      </c>
      <c r="AH1120" s="3" t="str">
        <f t="shared" si="139"/>
        <v/>
      </c>
    </row>
    <row r="1121" spans="1:34" x14ac:dyDescent="0.25">
      <c r="A1121" s="13" t="str">
        <f>+Afrapportering!A1102</f>
        <v/>
      </c>
      <c r="B1121" s="13" t="str">
        <f>+Afrapportering!B1102</f>
        <v/>
      </c>
      <c r="C1121" s="13" t="str">
        <f>+Afrapportering!C1102</f>
        <v/>
      </c>
      <c r="D1121" s="13" t="str">
        <f>+Afrapportering!D1102</f>
        <v/>
      </c>
      <c r="E1121" s="14" t="str">
        <f>+Afrapportering!E1102</f>
        <v/>
      </c>
      <c r="F1121" s="139" t="str">
        <f>IF(Afrapportering!F1102 = "", "",Afrapportering!F1102)</f>
        <v/>
      </c>
      <c r="G1121" s="14" t="str">
        <f>+Afrapportering!G1102</f>
        <v/>
      </c>
      <c r="H1121" s="139" t="str">
        <f>IF(Afrapportering!H1102 = "","",Afrapportering!H1102)</f>
        <v/>
      </c>
      <c r="I1121" s="140" t="str">
        <f>+Afrapportering!I1102</f>
        <v/>
      </c>
      <c r="J1121" s="13" t="str">
        <f>+Afrapportering!J1102</f>
        <v/>
      </c>
      <c r="K1121" s="32" t="str">
        <f t="shared" si="132"/>
        <v/>
      </c>
      <c r="L1121" s="31" t="str">
        <f>IF(Ansøgning!J1107="","",Ansøgning!J1107)</f>
        <v/>
      </c>
      <c r="M1121" s="134" t="str">
        <f>IF(Afrapportering!M1102="","",Afrapportering!M1102)</f>
        <v/>
      </c>
      <c r="N1121" s="31" t="str">
        <f>IF(Ansøgning!K1107="","",Ansøgning!K1107)</f>
        <v/>
      </c>
      <c r="O1121" s="134">
        <f>IF(Afrapportering!O1102="",,Afrapportering!O1102)</f>
        <v>0</v>
      </c>
      <c r="P1121" s="15" t="str">
        <f>IF(Ansøgning!L1107="","",Ansøgning!L1107)</f>
        <v/>
      </c>
      <c r="Q1121" s="15" t="str">
        <f t="shared" si="133"/>
        <v/>
      </c>
      <c r="R1121" s="15"/>
      <c r="S1121" s="15" t="str">
        <f>IF(Afrapportering!S1102="","",Afrapportering!S1102)</f>
        <v/>
      </c>
      <c r="T1121" s="31" t="str">
        <f t="shared" si="134"/>
        <v/>
      </c>
      <c r="U1121" s="30" t="str">
        <f>IF(Afrapportering!U1102="","",Afrapportering!U1102)</f>
        <v/>
      </c>
      <c r="V1121" s="52" t="str">
        <f>IF(Afrapportering!V1102="","",Afrapportering!V1102)</f>
        <v/>
      </c>
      <c r="W1121" s="30" t="str">
        <f>IF(Afrapportering!W1102="","",Afrapportering!W1102)</f>
        <v/>
      </c>
      <c r="X1121" s="52" t="str">
        <f>IF(Afrapportering!X1102="","",Afrapportering!X1102)</f>
        <v/>
      </c>
      <c r="Y1121" s="30" t="str">
        <f>IF(Afrapportering!Y1102="","",Afrapportering!Y1102)</f>
        <v/>
      </c>
      <c r="Z1121" s="52" t="str">
        <f>IFERROR(MAX(IF(OR(V1121="",X1121=""),"",IF(AND(AND(MONTH(F1121)&gt;=7,MONTH(F1121)&lt;8),AND(MONTH(H1121)&gt;=7,MONTH(H1121)&lt;8)),(NETWORKDAYS(F1121,H1121,Lister!$D$7:$D$13)-V1121)*T1121/NETWORKDAYS(Lister!$D$19,Lister!$E$19,Lister!$D$7:$D$13),IF(AND(AND(MONTH(F1121)&gt;=7,MONTH(F1121)&lt;8),MONTH(H1121)&gt;7),(NETWORKDAYS(F1121,Lister!$E$19,Lister!$D$7:$D$13)-V1121)*T1121/NETWORKDAYS(Lister!$D$19,Lister!$E$19,Lister!$D$7:$D$13),IF(MONTH(F1121)&gt;7,0)))),0),"")</f>
        <v/>
      </c>
      <c r="AA1121" s="30" t="str">
        <f>IF(Afrapportering!AA1102="","",Afrapportering!AA1102)</f>
        <v/>
      </c>
      <c r="AB1121" s="52" t="str">
        <f>IFERROR(MAX(IF(OR(V1121="",X1121=""),"",IF(AND(AND(MONTH(F1121)&gt;=8,MONTH(F1121)&lt;9),AND(MONTH(H1121)&gt;=8,MONTH(H1121)&lt;9)),(NETWORKDAYS(F1121,H1121,Lister!$D$7:$D$13)-X1121)*T1121/NETWORKDAYS(Lister!$D$20,Lister!$E$20,Lister!$D$7:$D$13),IF(AND(MONTH(F1121)=7,MONTH(H1121)=8),(NETWORKDAYS(Lister!$D$20,H1121,Lister!$D$7:$D$13)-X1121)*T1121/NETWORKDAYS(Lister!$D$20,Lister!$E$20,Lister!$D$7:$D$13),IF(AND(MONTH(F1121)=7,MONTH(H1121)=7),0)))),0),"")</f>
        <v/>
      </c>
      <c r="AC1121" s="30" t="str">
        <f>IF(Afrapportering!AC1102="","",Afrapportering!AC1102)</f>
        <v/>
      </c>
      <c r="AD1121" s="52" t="str">
        <f t="shared" si="135"/>
        <v/>
      </c>
      <c r="AE1121" s="52" t="str">
        <f t="shared" si="136"/>
        <v/>
      </c>
      <c r="AF1121" s="30" t="str">
        <f t="shared" si="137"/>
        <v/>
      </c>
      <c r="AG1121" s="30" t="str">
        <f t="shared" si="138"/>
        <v/>
      </c>
      <c r="AH1121" s="3" t="str">
        <f t="shared" si="139"/>
        <v/>
      </c>
    </row>
    <row r="1122" spans="1:34" x14ac:dyDescent="0.25">
      <c r="A1122" s="13" t="str">
        <f>+Afrapportering!A1103</f>
        <v/>
      </c>
      <c r="B1122" s="13" t="str">
        <f>+Afrapportering!B1103</f>
        <v/>
      </c>
      <c r="C1122" s="13" t="str">
        <f>+Afrapportering!C1103</f>
        <v/>
      </c>
      <c r="D1122" s="13" t="str">
        <f>+Afrapportering!D1103</f>
        <v/>
      </c>
      <c r="E1122" s="14" t="str">
        <f>+Afrapportering!E1103</f>
        <v/>
      </c>
      <c r="F1122" s="139" t="str">
        <f>IF(Afrapportering!F1103 = "", "",Afrapportering!F1103)</f>
        <v/>
      </c>
      <c r="G1122" s="14" t="str">
        <f>+Afrapportering!G1103</f>
        <v/>
      </c>
      <c r="H1122" s="139" t="str">
        <f>IF(Afrapportering!H1103 = "","",Afrapportering!H1103)</f>
        <v/>
      </c>
      <c r="I1122" s="140" t="str">
        <f>+Afrapportering!I1103</f>
        <v/>
      </c>
      <c r="J1122" s="13" t="str">
        <f>+Afrapportering!J1103</f>
        <v/>
      </c>
      <c r="K1122" s="32" t="str">
        <f t="shared" si="132"/>
        <v/>
      </c>
      <c r="L1122" s="31" t="str">
        <f>IF(Ansøgning!J1108="","",Ansøgning!J1108)</f>
        <v/>
      </c>
      <c r="M1122" s="134" t="str">
        <f>IF(Afrapportering!M1103="","",Afrapportering!M1103)</f>
        <v/>
      </c>
      <c r="N1122" s="31" t="str">
        <f>IF(Ansøgning!K1108="","",Ansøgning!K1108)</f>
        <v/>
      </c>
      <c r="O1122" s="134">
        <f>IF(Afrapportering!O1103="",,Afrapportering!O1103)</f>
        <v>0</v>
      </c>
      <c r="P1122" s="15" t="str">
        <f>IF(Ansøgning!L1108="","",Ansøgning!L1108)</f>
        <v/>
      </c>
      <c r="Q1122" s="15" t="str">
        <f t="shared" si="133"/>
        <v/>
      </c>
      <c r="R1122" s="15"/>
      <c r="S1122" s="15" t="str">
        <f>IF(Afrapportering!S1103="","",Afrapportering!S1103)</f>
        <v/>
      </c>
      <c r="T1122" s="31" t="str">
        <f t="shared" si="134"/>
        <v/>
      </c>
      <c r="U1122" s="30" t="str">
        <f>IF(Afrapportering!U1103="","",Afrapportering!U1103)</f>
        <v/>
      </c>
      <c r="V1122" s="52" t="str">
        <f>IF(Afrapportering!V1103="","",Afrapportering!V1103)</f>
        <v/>
      </c>
      <c r="W1122" s="30" t="str">
        <f>IF(Afrapportering!W1103="","",Afrapportering!W1103)</f>
        <v/>
      </c>
      <c r="X1122" s="52" t="str">
        <f>IF(Afrapportering!X1103="","",Afrapportering!X1103)</f>
        <v/>
      </c>
      <c r="Y1122" s="30" t="str">
        <f>IF(Afrapportering!Y1103="","",Afrapportering!Y1103)</f>
        <v/>
      </c>
      <c r="Z1122" s="52" t="str">
        <f>IFERROR(MAX(IF(OR(V1122="",X1122=""),"",IF(AND(AND(MONTH(F1122)&gt;=7,MONTH(F1122)&lt;8),AND(MONTH(H1122)&gt;=7,MONTH(H1122)&lt;8)),(NETWORKDAYS(F1122,H1122,Lister!$D$7:$D$13)-V1122)*T1122/NETWORKDAYS(Lister!$D$19,Lister!$E$19,Lister!$D$7:$D$13),IF(AND(AND(MONTH(F1122)&gt;=7,MONTH(F1122)&lt;8),MONTH(H1122)&gt;7),(NETWORKDAYS(F1122,Lister!$E$19,Lister!$D$7:$D$13)-V1122)*T1122/NETWORKDAYS(Lister!$D$19,Lister!$E$19,Lister!$D$7:$D$13),IF(MONTH(F1122)&gt;7,0)))),0),"")</f>
        <v/>
      </c>
      <c r="AA1122" s="30" t="str">
        <f>IF(Afrapportering!AA1103="","",Afrapportering!AA1103)</f>
        <v/>
      </c>
      <c r="AB1122" s="52" t="str">
        <f>IFERROR(MAX(IF(OR(V1122="",X1122=""),"",IF(AND(AND(MONTH(F1122)&gt;=8,MONTH(F1122)&lt;9),AND(MONTH(H1122)&gt;=8,MONTH(H1122)&lt;9)),(NETWORKDAYS(F1122,H1122,Lister!$D$7:$D$13)-X1122)*T1122/NETWORKDAYS(Lister!$D$20,Lister!$E$20,Lister!$D$7:$D$13),IF(AND(MONTH(F1122)=7,MONTH(H1122)=8),(NETWORKDAYS(Lister!$D$20,H1122,Lister!$D$7:$D$13)-X1122)*T1122/NETWORKDAYS(Lister!$D$20,Lister!$E$20,Lister!$D$7:$D$13),IF(AND(MONTH(F1122)=7,MONTH(H1122)=7),0)))),0),"")</f>
        <v/>
      </c>
      <c r="AC1122" s="30" t="str">
        <f>IF(Afrapportering!AC1103="","",Afrapportering!AC1103)</f>
        <v/>
      </c>
      <c r="AD1122" s="52" t="str">
        <f t="shared" si="135"/>
        <v/>
      </c>
      <c r="AE1122" s="52" t="str">
        <f t="shared" si="136"/>
        <v/>
      </c>
      <c r="AF1122" s="30" t="str">
        <f t="shared" si="137"/>
        <v/>
      </c>
      <c r="AG1122" s="30" t="str">
        <f t="shared" si="138"/>
        <v/>
      </c>
      <c r="AH1122" s="3" t="str">
        <f t="shared" si="139"/>
        <v/>
      </c>
    </row>
    <row r="1123" spans="1:34" x14ac:dyDescent="0.25">
      <c r="A1123" s="13" t="str">
        <f>+Afrapportering!A1104</f>
        <v/>
      </c>
      <c r="B1123" s="13" t="str">
        <f>+Afrapportering!B1104</f>
        <v/>
      </c>
      <c r="C1123" s="13" t="str">
        <f>+Afrapportering!C1104</f>
        <v/>
      </c>
      <c r="D1123" s="13" t="str">
        <f>+Afrapportering!D1104</f>
        <v/>
      </c>
      <c r="E1123" s="14" t="str">
        <f>+Afrapportering!E1104</f>
        <v/>
      </c>
      <c r="F1123" s="139" t="str">
        <f>IF(Afrapportering!F1104 = "", "",Afrapportering!F1104)</f>
        <v/>
      </c>
      <c r="G1123" s="14" t="str">
        <f>+Afrapportering!G1104</f>
        <v/>
      </c>
      <c r="H1123" s="139" t="str">
        <f>IF(Afrapportering!H1104 = "","",Afrapportering!H1104)</f>
        <v/>
      </c>
      <c r="I1123" s="140" t="str">
        <f>+Afrapportering!I1104</f>
        <v/>
      </c>
      <c r="J1123" s="13" t="str">
        <f>+Afrapportering!J1104</f>
        <v/>
      </c>
      <c r="K1123" s="32" t="str">
        <f t="shared" ref="K1123:K1186" si="140">IF(J1123="","",IF(J1123="Funktionær",0.75,IF(J1123="Ikke-funktionær",0.9,IF(J1123="Elev/lærling",0.9))))</f>
        <v/>
      </c>
      <c r="L1123" s="31" t="str">
        <f>IF(Ansøgning!J1109="","",Ansøgning!J1109)</f>
        <v/>
      </c>
      <c r="M1123" s="134" t="str">
        <f>IF(Afrapportering!M1104="","",Afrapportering!M1104)</f>
        <v/>
      </c>
      <c r="N1123" s="31" t="str">
        <f>IF(Ansøgning!K1109="","",Ansøgning!K1109)</f>
        <v/>
      </c>
      <c r="O1123" s="134">
        <f>IF(Afrapportering!O1104="",,Afrapportering!O1104)</f>
        <v>0</v>
      </c>
      <c r="P1123" s="15" t="str">
        <f>IF(Ansøgning!L1109="","",Ansøgning!L1109)</f>
        <v/>
      </c>
      <c r="Q1123" s="15" t="str">
        <f t="shared" ref="Q1123:Q1186" si="141">IFERROR(MAX(IF(M1123="","",IF(ISNUMBER(R1123),IF(OR(R1123&gt;M1123*1.1,R1123&lt;M1123*0.9),R1123,M1123),M1123)-O1123),0),"")</f>
        <v/>
      </c>
      <c r="R1123" s="15"/>
      <c r="S1123" s="15" t="str">
        <f>IF(Afrapportering!S1104="","",Afrapportering!S1104)</f>
        <v/>
      </c>
      <c r="T1123" s="31" t="str">
        <f t="shared" ref="T1123:T1186" si="142">IF(B1123="","",IF(Q1123*K1123&gt;30000*IF(S1123&gt;37,37,S1123)/37,30000*IF(S1123&gt;37,37,S1123)/37,Q1123*K1123))</f>
        <v/>
      </c>
      <c r="U1123" s="30" t="str">
        <f>IF(Afrapportering!U1104="","",Afrapportering!U1104)</f>
        <v/>
      </c>
      <c r="V1123" s="52" t="str">
        <f>IF(Afrapportering!V1104="","",Afrapportering!V1104)</f>
        <v/>
      </c>
      <c r="W1123" s="30" t="str">
        <f>IF(Afrapportering!W1104="","",Afrapportering!W1104)</f>
        <v/>
      </c>
      <c r="X1123" s="52" t="str">
        <f>IF(Afrapportering!X1104="","",Afrapportering!X1104)</f>
        <v/>
      </c>
      <c r="Y1123" s="30" t="str">
        <f>IF(Afrapportering!Y1104="","",Afrapportering!Y1104)</f>
        <v/>
      </c>
      <c r="Z1123" s="52" t="str">
        <f>IFERROR(MAX(IF(OR(V1123="",X1123=""),"",IF(AND(AND(MONTH(F1123)&gt;=7,MONTH(F1123)&lt;8),AND(MONTH(H1123)&gt;=7,MONTH(H1123)&lt;8)),(NETWORKDAYS(F1123,H1123,Lister!$D$7:$D$13)-V1123)*T1123/NETWORKDAYS(Lister!$D$19,Lister!$E$19,Lister!$D$7:$D$13),IF(AND(AND(MONTH(F1123)&gt;=7,MONTH(F1123)&lt;8),MONTH(H1123)&gt;7),(NETWORKDAYS(F1123,Lister!$E$19,Lister!$D$7:$D$13)-V1123)*T1123/NETWORKDAYS(Lister!$D$19,Lister!$E$19,Lister!$D$7:$D$13),IF(MONTH(F1123)&gt;7,0)))),0),"")</f>
        <v/>
      </c>
      <c r="AA1123" s="30" t="str">
        <f>IF(Afrapportering!AA1104="","",Afrapportering!AA1104)</f>
        <v/>
      </c>
      <c r="AB1123" s="52" t="str">
        <f>IFERROR(MAX(IF(OR(V1123="",X1123=""),"",IF(AND(AND(MONTH(F1123)&gt;=8,MONTH(F1123)&lt;9),AND(MONTH(H1123)&gt;=8,MONTH(H1123)&lt;9)),(NETWORKDAYS(F1123,H1123,Lister!$D$7:$D$13)-X1123)*T1123/NETWORKDAYS(Lister!$D$20,Lister!$E$20,Lister!$D$7:$D$13),IF(AND(MONTH(F1123)=7,MONTH(H1123)=8),(NETWORKDAYS(Lister!$D$20,H1123,Lister!$D$7:$D$13)-X1123)*T1123/NETWORKDAYS(Lister!$D$20,Lister!$E$20,Lister!$D$7:$D$13),IF(AND(MONTH(F1123)=7,MONTH(H1123)=7),0)))),0),"")</f>
        <v/>
      </c>
      <c r="AC1123" s="30" t="str">
        <f>IF(Afrapportering!AC1104="","",Afrapportering!AC1104)</f>
        <v/>
      </c>
      <c r="AD1123" s="52" t="str">
        <f t="shared" ref="AD1123:AD1186" si="143">IFERROR(Z1123+AB1123,"")</f>
        <v/>
      </c>
      <c r="AE1123" s="52" t="str">
        <f t="shared" ref="AE1123:AE1186" si="144">IFERROR(21/31*T1123,"")</f>
        <v/>
      </c>
      <c r="AF1123" s="30" t="str">
        <f t="shared" ref="AF1123:AF1186" si="145">IFERROR(MAX(IF(AND(ISNUMBER(Z1123),ISNUMBER(AB1123)),IF(AD1123-AE1123&gt;T1123,T1123,AD1123-AE1123),""),0),"")</f>
        <v/>
      </c>
      <c r="AG1123" s="30" t="str">
        <f t="shared" ref="AG1123:AG1186" si="146">IF(AF1123="","",AF1123-AC1123)</f>
        <v/>
      </c>
      <c r="AH1123" s="3" t="str">
        <f t="shared" ref="AH1123:AH1186" si="147">IF(AF1123="","",AF1123-AC1123)</f>
        <v/>
      </c>
    </row>
    <row r="1124" spans="1:34" x14ac:dyDescent="0.25">
      <c r="A1124" s="13" t="str">
        <f>+Afrapportering!A1105</f>
        <v/>
      </c>
      <c r="B1124" s="13" t="str">
        <f>+Afrapportering!B1105</f>
        <v/>
      </c>
      <c r="C1124" s="13" t="str">
        <f>+Afrapportering!C1105</f>
        <v/>
      </c>
      <c r="D1124" s="13" t="str">
        <f>+Afrapportering!D1105</f>
        <v/>
      </c>
      <c r="E1124" s="14" t="str">
        <f>+Afrapportering!E1105</f>
        <v/>
      </c>
      <c r="F1124" s="139" t="str">
        <f>IF(Afrapportering!F1105 = "", "",Afrapportering!F1105)</f>
        <v/>
      </c>
      <c r="G1124" s="14" t="str">
        <f>+Afrapportering!G1105</f>
        <v/>
      </c>
      <c r="H1124" s="139" t="str">
        <f>IF(Afrapportering!H1105 = "","",Afrapportering!H1105)</f>
        <v/>
      </c>
      <c r="I1124" s="140" t="str">
        <f>+Afrapportering!I1105</f>
        <v/>
      </c>
      <c r="J1124" s="13" t="str">
        <f>+Afrapportering!J1105</f>
        <v/>
      </c>
      <c r="K1124" s="32" t="str">
        <f t="shared" si="140"/>
        <v/>
      </c>
      <c r="L1124" s="31" t="str">
        <f>IF(Ansøgning!J1110="","",Ansøgning!J1110)</f>
        <v/>
      </c>
      <c r="M1124" s="134" t="str">
        <f>IF(Afrapportering!M1105="","",Afrapportering!M1105)</f>
        <v/>
      </c>
      <c r="N1124" s="31" t="str">
        <f>IF(Ansøgning!K1110="","",Ansøgning!K1110)</f>
        <v/>
      </c>
      <c r="O1124" s="134">
        <f>IF(Afrapportering!O1105="",,Afrapportering!O1105)</f>
        <v>0</v>
      </c>
      <c r="P1124" s="15" t="str">
        <f>IF(Ansøgning!L1110="","",Ansøgning!L1110)</f>
        <v/>
      </c>
      <c r="Q1124" s="15" t="str">
        <f t="shared" si="141"/>
        <v/>
      </c>
      <c r="R1124" s="15"/>
      <c r="S1124" s="15" t="str">
        <f>IF(Afrapportering!S1105="","",Afrapportering!S1105)</f>
        <v/>
      </c>
      <c r="T1124" s="31" t="str">
        <f t="shared" si="142"/>
        <v/>
      </c>
      <c r="U1124" s="30" t="str">
        <f>IF(Afrapportering!U1105="","",Afrapportering!U1105)</f>
        <v/>
      </c>
      <c r="V1124" s="52" t="str">
        <f>IF(Afrapportering!V1105="","",Afrapportering!V1105)</f>
        <v/>
      </c>
      <c r="W1124" s="30" t="str">
        <f>IF(Afrapportering!W1105="","",Afrapportering!W1105)</f>
        <v/>
      </c>
      <c r="X1124" s="52" t="str">
        <f>IF(Afrapportering!X1105="","",Afrapportering!X1105)</f>
        <v/>
      </c>
      <c r="Y1124" s="30" t="str">
        <f>IF(Afrapportering!Y1105="","",Afrapportering!Y1105)</f>
        <v/>
      </c>
      <c r="Z1124" s="52" t="str">
        <f>IFERROR(MAX(IF(OR(V1124="",X1124=""),"",IF(AND(AND(MONTH(F1124)&gt;=7,MONTH(F1124)&lt;8),AND(MONTH(H1124)&gt;=7,MONTH(H1124)&lt;8)),(NETWORKDAYS(F1124,H1124,Lister!$D$7:$D$13)-V1124)*T1124/NETWORKDAYS(Lister!$D$19,Lister!$E$19,Lister!$D$7:$D$13),IF(AND(AND(MONTH(F1124)&gt;=7,MONTH(F1124)&lt;8),MONTH(H1124)&gt;7),(NETWORKDAYS(F1124,Lister!$E$19,Lister!$D$7:$D$13)-V1124)*T1124/NETWORKDAYS(Lister!$D$19,Lister!$E$19,Lister!$D$7:$D$13),IF(MONTH(F1124)&gt;7,0)))),0),"")</f>
        <v/>
      </c>
      <c r="AA1124" s="30" t="str">
        <f>IF(Afrapportering!AA1105="","",Afrapportering!AA1105)</f>
        <v/>
      </c>
      <c r="AB1124" s="52" t="str">
        <f>IFERROR(MAX(IF(OR(V1124="",X1124=""),"",IF(AND(AND(MONTH(F1124)&gt;=8,MONTH(F1124)&lt;9),AND(MONTH(H1124)&gt;=8,MONTH(H1124)&lt;9)),(NETWORKDAYS(F1124,H1124,Lister!$D$7:$D$13)-X1124)*T1124/NETWORKDAYS(Lister!$D$20,Lister!$E$20,Lister!$D$7:$D$13),IF(AND(MONTH(F1124)=7,MONTH(H1124)=8),(NETWORKDAYS(Lister!$D$20,H1124,Lister!$D$7:$D$13)-X1124)*T1124/NETWORKDAYS(Lister!$D$20,Lister!$E$20,Lister!$D$7:$D$13),IF(AND(MONTH(F1124)=7,MONTH(H1124)=7),0)))),0),"")</f>
        <v/>
      </c>
      <c r="AC1124" s="30" t="str">
        <f>IF(Afrapportering!AC1105="","",Afrapportering!AC1105)</f>
        <v/>
      </c>
      <c r="AD1124" s="52" t="str">
        <f t="shared" si="143"/>
        <v/>
      </c>
      <c r="AE1124" s="52" t="str">
        <f t="shared" si="144"/>
        <v/>
      </c>
      <c r="AF1124" s="30" t="str">
        <f t="shared" si="145"/>
        <v/>
      </c>
      <c r="AG1124" s="30" t="str">
        <f t="shared" si="146"/>
        <v/>
      </c>
      <c r="AH1124" s="3" t="str">
        <f t="shared" si="147"/>
        <v/>
      </c>
    </row>
    <row r="1125" spans="1:34" x14ac:dyDescent="0.25">
      <c r="A1125" s="13" t="str">
        <f>+Afrapportering!A1106</f>
        <v/>
      </c>
      <c r="B1125" s="13" t="str">
        <f>+Afrapportering!B1106</f>
        <v/>
      </c>
      <c r="C1125" s="13" t="str">
        <f>+Afrapportering!C1106</f>
        <v/>
      </c>
      <c r="D1125" s="13" t="str">
        <f>+Afrapportering!D1106</f>
        <v/>
      </c>
      <c r="E1125" s="14" t="str">
        <f>+Afrapportering!E1106</f>
        <v/>
      </c>
      <c r="F1125" s="139" t="str">
        <f>IF(Afrapportering!F1106 = "", "",Afrapportering!F1106)</f>
        <v/>
      </c>
      <c r="G1125" s="14" t="str">
        <f>+Afrapportering!G1106</f>
        <v/>
      </c>
      <c r="H1125" s="139" t="str">
        <f>IF(Afrapportering!H1106 = "","",Afrapportering!H1106)</f>
        <v/>
      </c>
      <c r="I1125" s="140" t="str">
        <f>+Afrapportering!I1106</f>
        <v/>
      </c>
      <c r="J1125" s="13" t="str">
        <f>+Afrapportering!J1106</f>
        <v/>
      </c>
      <c r="K1125" s="32" t="str">
        <f t="shared" si="140"/>
        <v/>
      </c>
      <c r="L1125" s="31" t="str">
        <f>IF(Ansøgning!J1111="","",Ansøgning!J1111)</f>
        <v/>
      </c>
      <c r="M1125" s="134" t="str">
        <f>IF(Afrapportering!M1106="","",Afrapportering!M1106)</f>
        <v/>
      </c>
      <c r="N1125" s="31" t="str">
        <f>IF(Ansøgning!K1111="","",Ansøgning!K1111)</f>
        <v/>
      </c>
      <c r="O1125" s="134">
        <f>IF(Afrapportering!O1106="",,Afrapportering!O1106)</f>
        <v>0</v>
      </c>
      <c r="P1125" s="15" t="str">
        <f>IF(Ansøgning!L1111="","",Ansøgning!L1111)</f>
        <v/>
      </c>
      <c r="Q1125" s="15" t="str">
        <f t="shared" si="141"/>
        <v/>
      </c>
      <c r="R1125" s="15"/>
      <c r="S1125" s="15" t="str">
        <f>IF(Afrapportering!S1106="","",Afrapportering!S1106)</f>
        <v/>
      </c>
      <c r="T1125" s="31" t="str">
        <f t="shared" si="142"/>
        <v/>
      </c>
      <c r="U1125" s="30" t="str">
        <f>IF(Afrapportering!U1106="","",Afrapportering!U1106)</f>
        <v/>
      </c>
      <c r="V1125" s="52" t="str">
        <f>IF(Afrapportering!V1106="","",Afrapportering!V1106)</f>
        <v/>
      </c>
      <c r="W1125" s="30" t="str">
        <f>IF(Afrapportering!W1106="","",Afrapportering!W1106)</f>
        <v/>
      </c>
      <c r="X1125" s="52" t="str">
        <f>IF(Afrapportering!X1106="","",Afrapportering!X1106)</f>
        <v/>
      </c>
      <c r="Y1125" s="30" t="str">
        <f>IF(Afrapportering!Y1106="","",Afrapportering!Y1106)</f>
        <v/>
      </c>
      <c r="Z1125" s="52" t="str">
        <f>IFERROR(MAX(IF(OR(V1125="",X1125=""),"",IF(AND(AND(MONTH(F1125)&gt;=7,MONTH(F1125)&lt;8),AND(MONTH(H1125)&gt;=7,MONTH(H1125)&lt;8)),(NETWORKDAYS(F1125,H1125,Lister!$D$7:$D$13)-V1125)*T1125/NETWORKDAYS(Lister!$D$19,Lister!$E$19,Lister!$D$7:$D$13),IF(AND(AND(MONTH(F1125)&gt;=7,MONTH(F1125)&lt;8),MONTH(H1125)&gt;7),(NETWORKDAYS(F1125,Lister!$E$19,Lister!$D$7:$D$13)-V1125)*T1125/NETWORKDAYS(Lister!$D$19,Lister!$E$19,Lister!$D$7:$D$13),IF(MONTH(F1125)&gt;7,0)))),0),"")</f>
        <v/>
      </c>
      <c r="AA1125" s="30" t="str">
        <f>IF(Afrapportering!AA1106="","",Afrapportering!AA1106)</f>
        <v/>
      </c>
      <c r="AB1125" s="52" t="str">
        <f>IFERROR(MAX(IF(OR(V1125="",X1125=""),"",IF(AND(AND(MONTH(F1125)&gt;=8,MONTH(F1125)&lt;9),AND(MONTH(H1125)&gt;=8,MONTH(H1125)&lt;9)),(NETWORKDAYS(F1125,H1125,Lister!$D$7:$D$13)-X1125)*T1125/NETWORKDAYS(Lister!$D$20,Lister!$E$20,Lister!$D$7:$D$13),IF(AND(MONTH(F1125)=7,MONTH(H1125)=8),(NETWORKDAYS(Lister!$D$20,H1125,Lister!$D$7:$D$13)-X1125)*T1125/NETWORKDAYS(Lister!$D$20,Lister!$E$20,Lister!$D$7:$D$13),IF(AND(MONTH(F1125)=7,MONTH(H1125)=7),0)))),0),"")</f>
        <v/>
      </c>
      <c r="AC1125" s="30" t="str">
        <f>IF(Afrapportering!AC1106="","",Afrapportering!AC1106)</f>
        <v/>
      </c>
      <c r="AD1125" s="52" t="str">
        <f t="shared" si="143"/>
        <v/>
      </c>
      <c r="AE1125" s="52" t="str">
        <f t="shared" si="144"/>
        <v/>
      </c>
      <c r="AF1125" s="30" t="str">
        <f t="shared" si="145"/>
        <v/>
      </c>
      <c r="AG1125" s="30" t="str">
        <f t="shared" si="146"/>
        <v/>
      </c>
      <c r="AH1125" s="3" t="str">
        <f t="shared" si="147"/>
        <v/>
      </c>
    </row>
    <row r="1126" spans="1:34" x14ac:dyDescent="0.25">
      <c r="A1126" s="13" t="str">
        <f>+Afrapportering!A1107</f>
        <v/>
      </c>
      <c r="B1126" s="13" t="str">
        <f>+Afrapportering!B1107</f>
        <v/>
      </c>
      <c r="C1126" s="13" t="str">
        <f>+Afrapportering!C1107</f>
        <v/>
      </c>
      <c r="D1126" s="13" t="str">
        <f>+Afrapportering!D1107</f>
        <v/>
      </c>
      <c r="E1126" s="14" t="str">
        <f>+Afrapportering!E1107</f>
        <v/>
      </c>
      <c r="F1126" s="139" t="str">
        <f>IF(Afrapportering!F1107 = "", "",Afrapportering!F1107)</f>
        <v/>
      </c>
      <c r="G1126" s="14" t="str">
        <f>+Afrapportering!G1107</f>
        <v/>
      </c>
      <c r="H1126" s="139" t="str">
        <f>IF(Afrapportering!H1107 = "","",Afrapportering!H1107)</f>
        <v/>
      </c>
      <c r="I1126" s="140" t="str">
        <f>+Afrapportering!I1107</f>
        <v/>
      </c>
      <c r="J1126" s="13" t="str">
        <f>+Afrapportering!J1107</f>
        <v/>
      </c>
      <c r="K1126" s="32" t="str">
        <f t="shared" si="140"/>
        <v/>
      </c>
      <c r="L1126" s="31" t="str">
        <f>IF(Ansøgning!J1112="","",Ansøgning!J1112)</f>
        <v/>
      </c>
      <c r="M1126" s="134" t="str">
        <f>IF(Afrapportering!M1107="","",Afrapportering!M1107)</f>
        <v/>
      </c>
      <c r="N1126" s="31" t="str">
        <f>IF(Ansøgning!K1112="","",Ansøgning!K1112)</f>
        <v/>
      </c>
      <c r="O1126" s="134">
        <f>IF(Afrapportering!O1107="",,Afrapportering!O1107)</f>
        <v>0</v>
      </c>
      <c r="P1126" s="15" t="str">
        <f>IF(Ansøgning!L1112="","",Ansøgning!L1112)</f>
        <v/>
      </c>
      <c r="Q1126" s="15" t="str">
        <f t="shared" si="141"/>
        <v/>
      </c>
      <c r="R1126" s="15"/>
      <c r="S1126" s="15" t="str">
        <f>IF(Afrapportering!S1107="","",Afrapportering!S1107)</f>
        <v/>
      </c>
      <c r="T1126" s="31" t="str">
        <f t="shared" si="142"/>
        <v/>
      </c>
      <c r="U1126" s="30" t="str">
        <f>IF(Afrapportering!U1107="","",Afrapportering!U1107)</f>
        <v/>
      </c>
      <c r="V1126" s="52" t="str">
        <f>IF(Afrapportering!V1107="","",Afrapportering!V1107)</f>
        <v/>
      </c>
      <c r="W1126" s="30" t="str">
        <f>IF(Afrapportering!W1107="","",Afrapportering!W1107)</f>
        <v/>
      </c>
      <c r="X1126" s="52" t="str">
        <f>IF(Afrapportering!X1107="","",Afrapportering!X1107)</f>
        <v/>
      </c>
      <c r="Y1126" s="30" t="str">
        <f>IF(Afrapportering!Y1107="","",Afrapportering!Y1107)</f>
        <v/>
      </c>
      <c r="Z1126" s="52" t="str">
        <f>IFERROR(MAX(IF(OR(V1126="",X1126=""),"",IF(AND(AND(MONTH(F1126)&gt;=7,MONTH(F1126)&lt;8),AND(MONTH(H1126)&gt;=7,MONTH(H1126)&lt;8)),(NETWORKDAYS(F1126,H1126,Lister!$D$7:$D$13)-V1126)*T1126/NETWORKDAYS(Lister!$D$19,Lister!$E$19,Lister!$D$7:$D$13),IF(AND(AND(MONTH(F1126)&gt;=7,MONTH(F1126)&lt;8),MONTH(H1126)&gt;7),(NETWORKDAYS(F1126,Lister!$E$19,Lister!$D$7:$D$13)-V1126)*T1126/NETWORKDAYS(Lister!$D$19,Lister!$E$19,Lister!$D$7:$D$13),IF(MONTH(F1126)&gt;7,0)))),0),"")</f>
        <v/>
      </c>
      <c r="AA1126" s="30" t="str">
        <f>IF(Afrapportering!AA1107="","",Afrapportering!AA1107)</f>
        <v/>
      </c>
      <c r="AB1126" s="52" t="str">
        <f>IFERROR(MAX(IF(OR(V1126="",X1126=""),"",IF(AND(AND(MONTH(F1126)&gt;=8,MONTH(F1126)&lt;9),AND(MONTH(H1126)&gt;=8,MONTH(H1126)&lt;9)),(NETWORKDAYS(F1126,H1126,Lister!$D$7:$D$13)-X1126)*T1126/NETWORKDAYS(Lister!$D$20,Lister!$E$20,Lister!$D$7:$D$13),IF(AND(MONTH(F1126)=7,MONTH(H1126)=8),(NETWORKDAYS(Lister!$D$20,H1126,Lister!$D$7:$D$13)-X1126)*T1126/NETWORKDAYS(Lister!$D$20,Lister!$E$20,Lister!$D$7:$D$13),IF(AND(MONTH(F1126)=7,MONTH(H1126)=7),0)))),0),"")</f>
        <v/>
      </c>
      <c r="AC1126" s="30" t="str">
        <f>IF(Afrapportering!AC1107="","",Afrapportering!AC1107)</f>
        <v/>
      </c>
      <c r="AD1126" s="52" t="str">
        <f t="shared" si="143"/>
        <v/>
      </c>
      <c r="AE1126" s="52" t="str">
        <f t="shared" si="144"/>
        <v/>
      </c>
      <c r="AF1126" s="30" t="str">
        <f t="shared" si="145"/>
        <v/>
      </c>
      <c r="AG1126" s="30" t="str">
        <f t="shared" si="146"/>
        <v/>
      </c>
      <c r="AH1126" s="3" t="str">
        <f t="shared" si="147"/>
        <v/>
      </c>
    </row>
    <row r="1127" spans="1:34" x14ac:dyDescent="0.25">
      <c r="A1127" s="13" t="str">
        <f>+Afrapportering!A1108</f>
        <v/>
      </c>
      <c r="B1127" s="13" t="str">
        <f>+Afrapportering!B1108</f>
        <v/>
      </c>
      <c r="C1127" s="13" t="str">
        <f>+Afrapportering!C1108</f>
        <v/>
      </c>
      <c r="D1127" s="13" t="str">
        <f>+Afrapportering!D1108</f>
        <v/>
      </c>
      <c r="E1127" s="14" t="str">
        <f>+Afrapportering!E1108</f>
        <v/>
      </c>
      <c r="F1127" s="139" t="str">
        <f>IF(Afrapportering!F1108 = "", "",Afrapportering!F1108)</f>
        <v/>
      </c>
      <c r="G1127" s="14" t="str">
        <f>+Afrapportering!G1108</f>
        <v/>
      </c>
      <c r="H1127" s="139" t="str">
        <f>IF(Afrapportering!H1108 = "","",Afrapportering!H1108)</f>
        <v/>
      </c>
      <c r="I1127" s="140" t="str">
        <f>+Afrapportering!I1108</f>
        <v/>
      </c>
      <c r="J1127" s="13" t="str">
        <f>+Afrapportering!J1108</f>
        <v/>
      </c>
      <c r="K1127" s="32" t="str">
        <f t="shared" si="140"/>
        <v/>
      </c>
      <c r="L1127" s="31" t="str">
        <f>IF(Ansøgning!J1113="","",Ansøgning!J1113)</f>
        <v/>
      </c>
      <c r="M1127" s="134" t="str">
        <f>IF(Afrapportering!M1108="","",Afrapportering!M1108)</f>
        <v/>
      </c>
      <c r="N1127" s="31" t="str">
        <f>IF(Ansøgning!K1113="","",Ansøgning!K1113)</f>
        <v/>
      </c>
      <c r="O1127" s="134">
        <f>IF(Afrapportering!O1108="",,Afrapportering!O1108)</f>
        <v>0</v>
      </c>
      <c r="P1127" s="15" t="str">
        <f>IF(Ansøgning!L1113="","",Ansøgning!L1113)</f>
        <v/>
      </c>
      <c r="Q1127" s="15" t="str">
        <f t="shared" si="141"/>
        <v/>
      </c>
      <c r="R1127" s="15"/>
      <c r="S1127" s="15" t="str">
        <f>IF(Afrapportering!S1108="","",Afrapportering!S1108)</f>
        <v/>
      </c>
      <c r="T1127" s="31" t="str">
        <f t="shared" si="142"/>
        <v/>
      </c>
      <c r="U1127" s="30" t="str">
        <f>IF(Afrapportering!U1108="","",Afrapportering!U1108)</f>
        <v/>
      </c>
      <c r="V1127" s="52" t="str">
        <f>IF(Afrapportering!V1108="","",Afrapportering!V1108)</f>
        <v/>
      </c>
      <c r="W1127" s="30" t="str">
        <f>IF(Afrapportering!W1108="","",Afrapportering!W1108)</f>
        <v/>
      </c>
      <c r="X1127" s="52" t="str">
        <f>IF(Afrapportering!X1108="","",Afrapportering!X1108)</f>
        <v/>
      </c>
      <c r="Y1127" s="30" t="str">
        <f>IF(Afrapportering!Y1108="","",Afrapportering!Y1108)</f>
        <v/>
      </c>
      <c r="Z1127" s="52" t="str">
        <f>IFERROR(MAX(IF(OR(V1127="",X1127=""),"",IF(AND(AND(MONTH(F1127)&gt;=7,MONTH(F1127)&lt;8),AND(MONTH(H1127)&gt;=7,MONTH(H1127)&lt;8)),(NETWORKDAYS(F1127,H1127,Lister!$D$7:$D$13)-V1127)*T1127/NETWORKDAYS(Lister!$D$19,Lister!$E$19,Lister!$D$7:$D$13),IF(AND(AND(MONTH(F1127)&gt;=7,MONTH(F1127)&lt;8),MONTH(H1127)&gt;7),(NETWORKDAYS(F1127,Lister!$E$19,Lister!$D$7:$D$13)-V1127)*T1127/NETWORKDAYS(Lister!$D$19,Lister!$E$19,Lister!$D$7:$D$13),IF(MONTH(F1127)&gt;7,0)))),0),"")</f>
        <v/>
      </c>
      <c r="AA1127" s="30" t="str">
        <f>IF(Afrapportering!AA1108="","",Afrapportering!AA1108)</f>
        <v/>
      </c>
      <c r="AB1127" s="52" t="str">
        <f>IFERROR(MAX(IF(OR(V1127="",X1127=""),"",IF(AND(AND(MONTH(F1127)&gt;=8,MONTH(F1127)&lt;9),AND(MONTH(H1127)&gt;=8,MONTH(H1127)&lt;9)),(NETWORKDAYS(F1127,H1127,Lister!$D$7:$D$13)-X1127)*T1127/NETWORKDAYS(Lister!$D$20,Lister!$E$20,Lister!$D$7:$D$13),IF(AND(MONTH(F1127)=7,MONTH(H1127)=8),(NETWORKDAYS(Lister!$D$20,H1127,Lister!$D$7:$D$13)-X1127)*T1127/NETWORKDAYS(Lister!$D$20,Lister!$E$20,Lister!$D$7:$D$13),IF(AND(MONTH(F1127)=7,MONTH(H1127)=7),0)))),0),"")</f>
        <v/>
      </c>
      <c r="AC1127" s="30" t="str">
        <f>IF(Afrapportering!AC1108="","",Afrapportering!AC1108)</f>
        <v/>
      </c>
      <c r="AD1127" s="52" t="str">
        <f t="shared" si="143"/>
        <v/>
      </c>
      <c r="AE1127" s="52" t="str">
        <f t="shared" si="144"/>
        <v/>
      </c>
      <c r="AF1127" s="30" t="str">
        <f t="shared" si="145"/>
        <v/>
      </c>
      <c r="AG1127" s="30" t="str">
        <f t="shared" si="146"/>
        <v/>
      </c>
      <c r="AH1127" s="3" t="str">
        <f t="shared" si="147"/>
        <v/>
      </c>
    </row>
    <row r="1128" spans="1:34" x14ac:dyDescent="0.25">
      <c r="A1128" s="13" t="str">
        <f>+Afrapportering!A1109</f>
        <v/>
      </c>
      <c r="B1128" s="13" t="str">
        <f>+Afrapportering!B1109</f>
        <v/>
      </c>
      <c r="C1128" s="13" t="str">
        <f>+Afrapportering!C1109</f>
        <v/>
      </c>
      <c r="D1128" s="13" t="str">
        <f>+Afrapportering!D1109</f>
        <v/>
      </c>
      <c r="E1128" s="14" t="str">
        <f>+Afrapportering!E1109</f>
        <v/>
      </c>
      <c r="F1128" s="139" t="str">
        <f>IF(Afrapportering!F1109 = "", "",Afrapportering!F1109)</f>
        <v/>
      </c>
      <c r="G1128" s="14" t="str">
        <f>+Afrapportering!G1109</f>
        <v/>
      </c>
      <c r="H1128" s="139" t="str">
        <f>IF(Afrapportering!H1109 = "","",Afrapportering!H1109)</f>
        <v/>
      </c>
      <c r="I1128" s="140" t="str">
        <f>+Afrapportering!I1109</f>
        <v/>
      </c>
      <c r="J1128" s="13" t="str">
        <f>+Afrapportering!J1109</f>
        <v/>
      </c>
      <c r="K1128" s="32" t="str">
        <f t="shared" si="140"/>
        <v/>
      </c>
      <c r="L1128" s="31" t="str">
        <f>IF(Ansøgning!J1114="","",Ansøgning!J1114)</f>
        <v/>
      </c>
      <c r="M1128" s="134" t="str">
        <f>IF(Afrapportering!M1109="","",Afrapportering!M1109)</f>
        <v/>
      </c>
      <c r="N1128" s="31" t="str">
        <f>IF(Ansøgning!K1114="","",Ansøgning!K1114)</f>
        <v/>
      </c>
      <c r="O1128" s="134">
        <f>IF(Afrapportering!O1109="",,Afrapportering!O1109)</f>
        <v>0</v>
      </c>
      <c r="P1128" s="15" t="str">
        <f>IF(Ansøgning!L1114="","",Ansøgning!L1114)</f>
        <v/>
      </c>
      <c r="Q1128" s="15" t="str">
        <f t="shared" si="141"/>
        <v/>
      </c>
      <c r="R1128" s="15"/>
      <c r="S1128" s="15" t="str">
        <f>IF(Afrapportering!S1109="","",Afrapportering!S1109)</f>
        <v/>
      </c>
      <c r="T1128" s="31" t="str">
        <f t="shared" si="142"/>
        <v/>
      </c>
      <c r="U1128" s="30" t="str">
        <f>IF(Afrapportering!U1109="","",Afrapportering!U1109)</f>
        <v/>
      </c>
      <c r="V1128" s="52" t="str">
        <f>IF(Afrapportering!V1109="","",Afrapportering!V1109)</f>
        <v/>
      </c>
      <c r="W1128" s="30" t="str">
        <f>IF(Afrapportering!W1109="","",Afrapportering!W1109)</f>
        <v/>
      </c>
      <c r="X1128" s="52" t="str">
        <f>IF(Afrapportering!X1109="","",Afrapportering!X1109)</f>
        <v/>
      </c>
      <c r="Y1128" s="30" t="str">
        <f>IF(Afrapportering!Y1109="","",Afrapportering!Y1109)</f>
        <v/>
      </c>
      <c r="Z1128" s="52" t="str">
        <f>IFERROR(MAX(IF(OR(V1128="",X1128=""),"",IF(AND(AND(MONTH(F1128)&gt;=7,MONTH(F1128)&lt;8),AND(MONTH(H1128)&gt;=7,MONTH(H1128)&lt;8)),(NETWORKDAYS(F1128,H1128,Lister!$D$7:$D$13)-V1128)*T1128/NETWORKDAYS(Lister!$D$19,Lister!$E$19,Lister!$D$7:$D$13),IF(AND(AND(MONTH(F1128)&gt;=7,MONTH(F1128)&lt;8),MONTH(H1128)&gt;7),(NETWORKDAYS(F1128,Lister!$E$19,Lister!$D$7:$D$13)-V1128)*T1128/NETWORKDAYS(Lister!$D$19,Lister!$E$19,Lister!$D$7:$D$13),IF(MONTH(F1128)&gt;7,0)))),0),"")</f>
        <v/>
      </c>
      <c r="AA1128" s="30" t="str">
        <f>IF(Afrapportering!AA1109="","",Afrapportering!AA1109)</f>
        <v/>
      </c>
      <c r="AB1128" s="52" t="str">
        <f>IFERROR(MAX(IF(OR(V1128="",X1128=""),"",IF(AND(AND(MONTH(F1128)&gt;=8,MONTH(F1128)&lt;9),AND(MONTH(H1128)&gt;=8,MONTH(H1128)&lt;9)),(NETWORKDAYS(F1128,H1128,Lister!$D$7:$D$13)-X1128)*T1128/NETWORKDAYS(Lister!$D$20,Lister!$E$20,Lister!$D$7:$D$13),IF(AND(MONTH(F1128)=7,MONTH(H1128)=8),(NETWORKDAYS(Lister!$D$20,H1128,Lister!$D$7:$D$13)-X1128)*T1128/NETWORKDAYS(Lister!$D$20,Lister!$E$20,Lister!$D$7:$D$13),IF(AND(MONTH(F1128)=7,MONTH(H1128)=7),0)))),0),"")</f>
        <v/>
      </c>
      <c r="AC1128" s="30" t="str">
        <f>IF(Afrapportering!AC1109="","",Afrapportering!AC1109)</f>
        <v/>
      </c>
      <c r="AD1128" s="52" t="str">
        <f t="shared" si="143"/>
        <v/>
      </c>
      <c r="AE1128" s="52" t="str">
        <f t="shared" si="144"/>
        <v/>
      </c>
      <c r="AF1128" s="30" t="str">
        <f t="shared" si="145"/>
        <v/>
      </c>
      <c r="AG1128" s="30" t="str">
        <f t="shared" si="146"/>
        <v/>
      </c>
      <c r="AH1128" s="3" t="str">
        <f t="shared" si="147"/>
        <v/>
      </c>
    </row>
    <row r="1129" spans="1:34" x14ac:dyDescent="0.25">
      <c r="A1129" s="13" t="str">
        <f>+Afrapportering!A1110</f>
        <v/>
      </c>
      <c r="B1129" s="13" t="str">
        <f>+Afrapportering!B1110</f>
        <v/>
      </c>
      <c r="C1129" s="13" t="str">
        <f>+Afrapportering!C1110</f>
        <v/>
      </c>
      <c r="D1129" s="13" t="str">
        <f>+Afrapportering!D1110</f>
        <v/>
      </c>
      <c r="E1129" s="14" t="str">
        <f>+Afrapportering!E1110</f>
        <v/>
      </c>
      <c r="F1129" s="139" t="str">
        <f>IF(Afrapportering!F1110 = "", "",Afrapportering!F1110)</f>
        <v/>
      </c>
      <c r="G1129" s="14" t="str">
        <f>+Afrapportering!G1110</f>
        <v/>
      </c>
      <c r="H1129" s="139" t="str">
        <f>IF(Afrapportering!H1110 = "","",Afrapportering!H1110)</f>
        <v/>
      </c>
      <c r="I1129" s="140" t="str">
        <f>+Afrapportering!I1110</f>
        <v/>
      </c>
      <c r="J1129" s="13" t="str">
        <f>+Afrapportering!J1110</f>
        <v/>
      </c>
      <c r="K1129" s="32" t="str">
        <f t="shared" si="140"/>
        <v/>
      </c>
      <c r="L1129" s="31" t="str">
        <f>IF(Ansøgning!J1115="","",Ansøgning!J1115)</f>
        <v/>
      </c>
      <c r="M1129" s="134" t="str">
        <f>IF(Afrapportering!M1110="","",Afrapportering!M1110)</f>
        <v/>
      </c>
      <c r="N1129" s="31" t="str">
        <f>IF(Ansøgning!K1115="","",Ansøgning!K1115)</f>
        <v/>
      </c>
      <c r="O1129" s="134">
        <f>IF(Afrapportering!O1110="",,Afrapportering!O1110)</f>
        <v>0</v>
      </c>
      <c r="P1129" s="15" t="str">
        <f>IF(Ansøgning!L1115="","",Ansøgning!L1115)</f>
        <v/>
      </c>
      <c r="Q1129" s="15" t="str">
        <f t="shared" si="141"/>
        <v/>
      </c>
      <c r="R1129" s="15"/>
      <c r="S1129" s="15" t="str">
        <f>IF(Afrapportering!S1110="","",Afrapportering!S1110)</f>
        <v/>
      </c>
      <c r="T1129" s="31" t="str">
        <f t="shared" si="142"/>
        <v/>
      </c>
      <c r="U1129" s="30" t="str">
        <f>IF(Afrapportering!U1110="","",Afrapportering!U1110)</f>
        <v/>
      </c>
      <c r="V1129" s="52" t="str">
        <f>IF(Afrapportering!V1110="","",Afrapportering!V1110)</f>
        <v/>
      </c>
      <c r="W1129" s="30" t="str">
        <f>IF(Afrapportering!W1110="","",Afrapportering!W1110)</f>
        <v/>
      </c>
      <c r="X1129" s="52" t="str">
        <f>IF(Afrapportering!X1110="","",Afrapportering!X1110)</f>
        <v/>
      </c>
      <c r="Y1129" s="30" t="str">
        <f>IF(Afrapportering!Y1110="","",Afrapportering!Y1110)</f>
        <v/>
      </c>
      <c r="Z1129" s="52" t="str">
        <f>IFERROR(MAX(IF(OR(V1129="",X1129=""),"",IF(AND(AND(MONTH(F1129)&gt;=7,MONTH(F1129)&lt;8),AND(MONTH(H1129)&gt;=7,MONTH(H1129)&lt;8)),(NETWORKDAYS(F1129,H1129,Lister!$D$7:$D$13)-V1129)*T1129/NETWORKDAYS(Lister!$D$19,Lister!$E$19,Lister!$D$7:$D$13),IF(AND(AND(MONTH(F1129)&gt;=7,MONTH(F1129)&lt;8),MONTH(H1129)&gt;7),(NETWORKDAYS(F1129,Lister!$E$19,Lister!$D$7:$D$13)-V1129)*T1129/NETWORKDAYS(Lister!$D$19,Lister!$E$19,Lister!$D$7:$D$13),IF(MONTH(F1129)&gt;7,0)))),0),"")</f>
        <v/>
      </c>
      <c r="AA1129" s="30" t="str">
        <f>IF(Afrapportering!AA1110="","",Afrapportering!AA1110)</f>
        <v/>
      </c>
      <c r="AB1129" s="52" t="str">
        <f>IFERROR(MAX(IF(OR(V1129="",X1129=""),"",IF(AND(AND(MONTH(F1129)&gt;=8,MONTH(F1129)&lt;9),AND(MONTH(H1129)&gt;=8,MONTH(H1129)&lt;9)),(NETWORKDAYS(F1129,H1129,Lister!$D$7:$D$13)-X1129)*T1129/NETWORKDAYS(Lister!$D$20,Lister!$E$20,Lister!$D$7:$D$13),IF(AND(MONTH(F1129)=7,MONTH(H1129)=8),(NETWORKDAYS(Lister!$D$20,H1129,Lister!$D$7:$D$13)-X1129)*T1129/NETWORKDAYS(Lister!$D$20,Lister!$E$20,Lister!$D$7:$D$13),IF(AND(MONTH(F1129)=7,MONTH(H1129)=7),0)))),0),"")</f>
        <v/>
      </c>
      <c r="AC1129" s="30" t="str">
        <f>IF(Afrapportering!AC1110="","",Afrapportering!AC1110)</f>
        <v/>
      </c>
      <c r="AD1129" s="52" t="str">
        <f t="shared" si="143"/>
        <v/>
      </c>
      <c r="AE1129" s="52" t="str">
        <f t="shared" si="144"/>
        <v/>
      </c>
      <c r="AF1129" s="30" t="str">
        <f t="shared" si="145"/>
        <v/>
      </c>
      <c r="AG1129" s="30" t="str">
        <f t="shared" si="146"/>
        <v/>
      </c>
      <c r="AH1129" s="3" t="str">
        <f t="shared" si="147"/>
        <v/>
      </c>
    </row>
    <row r="1130" spans="1:34" x14ac:dyDescent="0.25">
      <c r="A1130" s="13" t="str">
        <f>+Afrapportering!A1111</f>
        <v/>
      </c>
      <c r="B1130" s="13" t="str">
        <f>+Afrapportering!B1111</f>
        <v/>
      </c>
      <c r="C1130" s="13" t="str">
        <f>+Afrapportering!C1111</f>
        <v/>
      </c>
      <c r="D1130" s="13" t="str">
        <f>+Afrapportering!D1111</f>
        <v/>
      </c>
      <c r="E1130" s="14" t="str">
        <f>+Afrapportering!E1111</f>
        <v/>
      </c>
      <c r="F1130" s="139" t="str">
        <f>IF(Afrapportering!F1111 = "", "",Afrapportering!F1111)</f>
        <v/>
      </c>
      <c r="G1130" s="14" t="str">
        <f>+Afrapportering!G1111</f>
        <v/>
      </c>
      <c r="H1130" s="139" t="str">
        <f>IF(Afrapportering!H1111 = "","",Afrapportering!H1111)</f>
        <v/>
      </c>
      <c r="I1130" s="140" t="str">
        <f>+Afrapportering!I1111</f>
        <v/>
      </c>
      <c r="J1130" s="13" t="str">
        <f>+Afrapportering!J1111</f>
        <v/>
      </c>
      <c r="K1130" s="32" t="str">
        <f t="shared" si="140"/>
        <v/>
      </c>
      <c r="L1130" s="31" t="str">
        <f>IF(Ansøgning!J1116="","",Ansøgning!J1116)</f>
        <v/>
      </c>
      <c r="M1130" s="134" t="str">
        <f>IF(Afrapportering!M1111="","",Afrapportering!M1111)</f>
        <v/>
      </c>
      <c r="N1130" s="31" t="str">
        <f>IF(Ansøgning!K1116="","",Ansøgning!K1116)</f>
        <v/>
      </c>
      <c r="O1130" s="134">
        <f>IF(Afrapportering!O1111="",,Afrapportering!O1111)</f>
        <v>0</v>
      </c>
      <c r="P1130" s="15" t="str">
        <f>IF(Ansøgning!L1116="","",Ansøgning!L1116)</f>
        <v/>
      </c>
      <c r="Q1130" s="15" t="str">
        <f t="shared" si="141"/>
        <v/>
      </c>
      <c r="R1130" s="15"/>
      <c r="S1130" s="15" t="str">
        <f>IF(Afrapportering!S1111="","",Afrapportering!S1111)</f>
        <v/>
      </c>
      <c r="T1130" s="31" t="str">
        <f t="shared" si="142"/>
        <v/>
      </c>
      <c r="U1130" s="30" t="str">
        <f>IF(Afrapportering!U1111="","",Afrapportering!U1111)</f>
        <v/>
      </c>
      <c r="V1130" s="52" t="str">
        <f>IF(Afrapportering!V1111="","",Afrapportering!V1111)</f>
        <v/>
      </c>
      <c r="W1130" s="30" t="str">
        <f>IF(Afrapportering!W1111="","",Afrapportering!W1111)</f>
        <v/>
      </c>
      <c r="X1130" s="52" t="str">
        <f>IF(Afrapportering!X1111="","",Afrapportering!X1111)</f>
        <v/>
      </c>
      <c r="Y1130" s="30" t="str">
        <f>IF(Afrapportering!Y1111="","",Afrapportering!Y1111)</f>
        <v/>
      </c>
      <c r="Z1130" s="52" t="str">
        <f>IFERROR(MAX(IF(OR(V1130="",X1130=""),"",IF(AND(AND(MONTH(F1130)&gt;=7,MONTH(F1130)&lt;8),AND(MONTH(H1130)&gt;=7,MONTH(H1130)&lt;8)),(NETWORKDAYS(F1130,H1130,Lister!$D$7:$D$13)-V1130)*T1130/NETWORKDAYS(Lister!$D$19,Lister!$E$19,Lister!$D$7:$D$13),IF(AND(AND(MONTH(F1130)&gt;=7,MONTH(F1130)&lt;8),MONTH(H1130)&gt;7),(NETWORKDAYS(F1130,Lister!$E$19,Lister!$D$7:$D$13)-V1130)*T1130/NETWORKDAYS(Lister!$D$19,Lister!$E$19,Lister!$D$7:$D$13),IF(MONTH(F1130)&gt;7,0)))),0),"")</f>
        <v/>
      </c>
      <c r="AA1130" s="30" t="str">
        <f>IF(Afrapportering!AA1111="","",Afrapportering!AA1111)</f>
        <v/>
      </c>
      <c r="AB1130" s="52" t="str">
        <f>IFERROR(MAX(IF(OR(V1130="",X1130=""),"",IF(AND(AND(MONTH(F1130)&gt;=8,MONTH(F1130)&lt;9),AND(MONTH(H1130)&gt;=8,MONTH(H1130)&lt;9)),(NETWORKDAYS(F1130,H1130,Lister!$D$7:$D$13)-X1130)*T1130/NETWORKDAYS(Lister!$D$20,Lister!$E$20,Lister!$D$7:$D$13),IF(AND(MONTH(F1130)=7,MONTH(H1130)=8),(NETWORKDAYS(Lister!$D$20,H1130,Lister!$D$7:$D$13)-X1130)*T1130/NETWORKDAYS(Lister!$D$20,Lister!$E$20,Lister!$D$7:$D$13),IF(AND(MONTH(F1130)=7,MONTH(H1130)=7),0)))),0),"")</f>
        <v/>
      </c>
      <c r="AC1130" s="30" t="str">
        <f>IF(Afrapportering!AC1111="","",Afrapportering!AC1111)</f>
        <v/>
      </c>
      <c r="AD1130" s="52" t="str">
        <f t="shared" si="143"/>
        <v/>
      </c>
      <c r="AE1130" s="52" t="str">
        <f t="shared" si="144"/>
        <v/>
      </c>
      <c r="AF1130" s="30" t="str">
        <f t="shared" si="145"/>
        <v/>
      </c>
      <c r="AG1130" s="30" t="str">
        <f t="shared" si="146"/>
        <v/>
      </c>
      <c r="AH1130" s="3" t="str">
        <f t="shared" si="147"/>
        <v/>
      </c>
    </row>
    <row r="1131" spans="1:34" x14ac:dyDescent="0.25">
      <c r="A1131" s="13" t="str">
        <f>+Afrapportering!A1112</f>
        <v/>
      </c>
      <c r="B1131" s="13" t="str">
        <f>+Afrapportering!B1112</f>
        <v/>
      </c>
      <c r="C1131" s="13" t="str">
        <f>+Afrapportering!C1112</f>
        <v/>
      </c>
      <c r="D1131" s="13" t="str">
        <f>+Afrapportering!D1112</f>
        <v/>
      </c>
      <c r="E1131" s="14" t="str">
        <f>+Afrapportering!E1112</f>
        <v/>
      </c>
      <c r="F1131" s="139" t="str">
        <f>IF(Afrapportering!F1112 = "", "",Afrapportering!F1112)</f>
        <v/>
      </c>
      <c r="G1131" s="14" t="str">
        <f>+Afrapportering!G1112</f>
        <v/>
      </c>
      <c r="H1131" s="139" t="str">
        <f>IF(Afrapportering!H1112 = "","",Afrapportering!H1112)</f>
        <v/>
      </c>
      <c r="I1131" s="140" t="str">
        <f>+Afrapportering!I1112</f>
        <v/>
      </c>
      <c r="J1131" s="13" t="str">
        <f>+Afrapportering!J1112</f>
        <v/>
      </c>
      <c r="K1131" s="32" t="str">
        <f t="shared" si="140"/>
        <v/>
      </c>
      <c r="L1131" s="31" t="str">
        <f>IF(Ansøgning!J1117="","",Ansøgning!J1117)</f>
        <v/>
      </c>
      <c r="M1131" s="134" t="str">
        <f>IF(Afrapportering!M1112="","",Afrapportering!M1112)</f>
        <v/>
      </c>
      <c r="N1131" s="31" t="str">
        <f>IF(Ansøgning!K1117="","",Ansøgning!K1117)</f>
        <v/>
      </c>
      <c r="O1131" s="134">
        <f>IF(Afrapportering!O1112="",,Afrapportering!O1112)</f>
        <v>0</v>
      </c>
      <c r="P1131" s="15" t="str">
        <f>IF(Ansøgning!L1117="","",Ansøgning!L1117)</f>
        <v/>
      </c>
      <c r="Q1131" s="15" t="str">
        <f t="shared" si="141"/>
        <v/>
      </c>
      <c r="R1131" s="15"/>
      <c r="S1131" s="15" t="str">
        <f>IF(Afrapportering!S1112="","",Afrapportering!S1112)</f>
        <v/>
      </c>
      <c r="T1131" s="31" t="str">
        <f t="shared" si="142"/>
        <v/>
      </c>
      <c r="U1131" s="30" t="str">
        <f>IF(Afrapportering!U1112="","",Afrapportering!U1112)</f>
        <v/>
      </c>
      <c r="V1131" s="52" t="str">
        <f>IF(Afrapportering!V1112="","",Afrapportering!V1112)</f>
        <v/>
      </c>
      <c r="W1131" s="30" t="str">
        <f>IF(Afrapportering!W1112="","",Afrapportering!W1112)</f>
        <v/>
      </c>
      <c r="X1131" s="52" t="str">
        <f>IF(Afrapportering!X1112="","",Afrapportering!X1112)</f>
        <v/>
      </c>
      <c r="Y1131" s="30" t="str">
        <f>IF(Afrapportering!Y1112="","",Afrapportering!Y1112)</f>
        <v/>
      </c>
      <c r="Z1131" s="52" t="str">
        <f>IFERROR(MAX(IF(OR(V1131="",X1131=""),"",IF(AND(AND(MONTH(F1131)&gt;=7,MONTH(F1131)&lt;8),AND(MONTH(H1131)&gt;=7,MONTH(H1131)&lt;8)),(NETWORKDAYS(F1131,H1131,Lister!$D$7:$D$13)-V1131)*T1131/NETWORKDAYS(Lister!$D$19,Lister!$E$19,Lister!$D$7:$D$13),IF(AND(AND(MONTH(F1131)&gt;=7,MONTH(F1131)&lt;8),MONTH(H1131)&gt;7),(NETWORKDAYS(F1131,Lister!$E$19,Lister!$D$7:$D$13)-V1131)*T1131/NETWORKDAYS(Lister!$D$19,Lister!$E$19,Lister!$D$7:$D$13),IF(MONTH(F1131)&gt;7,0)))),0),"")</f>
        <v/>
      </c>
      <c r="AA1131" s="30" t="str">
        <f>IF(Afrapportering!AA1112="","",Afrapportering!AA1112)</f>
        <v/>
      </c>
      <c r="AB1131" s="52" t="str">
        <f>IFERROR(MAX(IF(OR(V1131="",X1131=""),"",IF(AND(AND(MONTH(F1131)&gt;=8,MONTH(F1131)&lt;9),AND(MONTH(H1131)&gt;=8,MONTH(H1131)&lt;9)),(NETWORKDAYS(F1131,H1131,Lister!$D$7:$D$13)-X1131)*T1131/NETWORKDAYS(Lister!$D$20,Lister!$E$20,Lister!$D$7:$D$13),IF(AND(MONTH(F1131)=7,MONTH(H1131)=8),(NETWORKDAYS(Lister!$D$20,H1131,Lister!$D$7:$D$13)-X1131)*T1131/NETWORKDAYS(Lister!$D$20,Lister!$E$20,Lister!$D$7:$D$13),IF(AND(MONTH(F1131)=7,MONTH(H1131)=7),0)))),0),"")</f>
        <v/>
      </c>
      <c r="AC1131" s="30" t="str">
        <f>IF(Afrapportering!AC1112="","",Afrapportering!AC1112)</f>
        <v/>
      </c>
      <c r="AD1131" s="52" t="str">
        <f t="shared" si="143"/>
        <v/>
      </c>
      <c r="AE1131" s="52" t="str">
        <f t="shared" si="144"/>
        <v/>
      </c>
      <c r="AF1131" s="30" t="str">
        <f t="shared" si="145"/>
        <v/>
      </c>
      <c r="AG1131" s="30" t="str">
        <f t="shared" si="146"/>
        <v/>
      </c>
      <c r="AH1131" s="3" t="str">
        <f t="shared" si="147"/>
        <v/>
      </c>
    </row>
    <row r="1132" spans="1:34" x14ac:dyDescent="0.25">
      <c r="A1132" s="13" t="str">
        <f>+Afrapportering!A1113</f>
        <v/>
      </c>
      <c r="B1132" s="13" t="str">
        <f>+Afrapportering!B1113</f>
        <v/>
      </c>
      <c r="C1132" s="13" t="str">
        <f>+Afrapportering!C1113</f>
        <v/>
      </c>
      <c r="D1132" s="13" t="str">
        <f>+Afrapportering!D1113</f>
        <v/>
      </c>
      <c r="E1132" s="14" t="str">
        <f>+Afrapportering!E1113</f>
        <v/>
      </c>
      <c r="F1132" s="139" t="str">
        <f>IF(Afrapportering!F1113 = "", "",Afrapportering!F1113)</f>
        <v/>
      </c>
      <c r="G1132" s="14" t="str">
        <f>+Afrapportering!G1113</f>
        <v/>
      </c>
      <c r="H1132" s="139" t="str">
        <f>IF(Afrapportering!H1113 = "","",Afrapportering!H1113)</f>
        <v/>
      </c>
      <c r="I1132" s="140" t="str">
        <f>+Afrapportering!I1113</f>
        <v/>
      </c>
      <c r="J1132" s="13" t="str">
        <f>+Afrapportering!J1113</f>
        <v/>
      </c>
      <c r="K1132" s="32" t="str">
        <f t="shared" si="140"/>
        <v/>
      </c>
      <c r="L1132" s="31" t="str">
        <f>IF(Ansøgning!J1118="","",Ansøgning!J1118)</f>
        <v/>
      </c>
      <c r="M1132" s="134" t="str">
        <f>IF(Afrapportering!M1113="","",Afrapportering!M1113)</f>
        <v/>
      </c>
      <c r="N1132" s="31" t="str">
        <f>IF(Ansøgning!K1118="","",Ansøgning!K1118)</f>
        <v/>
      </c>
      <c r="O1132" s="134">
        <f>IF(Afrapportering!O1113="",,Afrapportering!O1113)</f>
        <v>0</v>
      </c>
      <c r="P1132" s="15" t="str">
        <f>IF(Ansøgning!L1118="","",Ansøgning!L1118)</f>
        <v/>
      </c>
      <c r="Q1132" s="15" t="str">
        <f t="shared" si="141"/>
        <v/>
      </c>
      <c r="R1132" s="15"/>
      <c r="S1132" s="15" t="str">
        <f>IF(Afrapportering!S1113="","",Afrapportering!S1113)</f>
        <v/>
      </c>
      <c r="T1132" s="31" t="str">
        <f t="shared" si="142"/>
        <v/>
      </c>
      <c r="U1132" s="30" t="str">
        <f>IF(Afrapportering!U1113="","",Afrapportering!U1113)</f>
        <v/>
      </c>
      <c r="V1132" s="52" t="str">
        <f>IF(Afrapportering!V1113="","",Afrapportering!V1113)</f>
        <v/>
      </c>
      <c r="W1132" s="30" t="str">
        <f>IF(Afrapportering!W1113="","",Afrapportering!W1113)</f>
        <v/>
      </c>
      <c r="X1132" s="52" t="str">
        <f>IF(Afrapportering!X1113="","",Afrapportering!X1113)</f>
        <v/>
      </c>
      <c r="Y1132" s="30" t="str">
        <f>IF(Afrapportering!Y1113="","",Afrapportering!Y1113)</f>
        <v/>
      </c>
      <c r="Z1132" s="52" t="str">
        <f>IFERROR(MAX(IF(OR(V1132="",X1132=""),"",IF(AND(AND(MONTH(F1132)&gt;=7,MONTH(F1132)&lt;8),AND(MONTH(H1132)&gt;=7,MONTH(H1132)&lt;8)),(NETWORKDAYS(F1132,H1132,Lister!$D$7:$D$13)-V1132)*T1132/NETWORKDAYS(Lister!$D$19,Lister!$E$19,Lister!$D$7:$D$13),IF(AND(AND(MONTH(F1132)&gt;=7,MONTH(F1132)&lt;8),MONTH(H1132)&gt;7),(NETWORKDAYS(F1132,Lister!$E$19,Lister!$D$7:$D$13)-V1132)*T1132/NETWORKDAYS(Lister!$D$19,Lister!$E$19,Lister!$D$7:$D$13),IF(MONTH(F1132)&gt;7,0)))),0),"")</f>
        <v/>
      </c>
      <c r="AA1132" s="30" t="str">
        <f>IF(Afrapportering!AA1113="","",Afrapportering!AA1113)</f>
        <v/>
      </c>
      <c r="AB1132" s="52" t="str">
        <f>IFERROR(MAX(IF(OR(V1132="",X1132=""),"",IF(AND(AND(MONTH(F1132)&gt;=8,MONTH(F1132)&lt;9),AND(MONTH(H1132)&gt;=8,MONTH(H1132)&lt;9)),(NETWORKDAYS(F1132,H1132,Lister!$D$7:$D$13)-X1132)*T1132/NETWORKDAYS(Lister!$D$20,Lister!$E$20,Lister!$D$7:$D$13),IF(AND(MONTH(F1132)=7,MONTH(H1132)=8),(NETWORKDAYS(Lister!$D$20,H1132,Lister!$D$7:$D$13)-X1132)*T1132/NETWORKDAYS(Lister!$D$20,Lister!$E$20,Lister!$D$7:$D$13),IF(AND(MONTH(F1132)=7,MONTH(H1132)=7),0)))),0),"")</f>
        <v/>
      </c>
      <c r="AC1132" s="30" t="str">
        <f>IF(Afrapportering!AC1113="","",Afrapportering!AC1113)</f>
        <v/>
      </c>
      <c r="AD1132" s="52" t="str">
        <f t="shared" si="143"/>
        <v/>
      </c>
      <c r="AE1132" s="52" t="str">
        <f t="shared" si="144"/>
        <v/>
      </c>
      <c r="AF1132" s="30" t="str">
        <f t="shared" si="145"/>
        <v/>
      </c>
      <c r="AG1132" s="30" t="str">
        <f t="shared" si="146"/>
        <v/>
      </c>
      <c r="AH1132" s="3" t="str">
        <f t="shared" si="147"/>
        <v/>
      </c>
    </row>
    <row r="1133" spans="1:34" x14ac:dyDescent="0.25">
      <c r="A1133" s="13" t="str">
        <f>+Afrapportering!A1114</f>
        <v/>
      </c>
      <c r="B1133" s="13" t="str">
        <f>+Afrapportering!B1114</f>
        <v/>
      </c>
      <c r="C1133" s="13" t="str">
        <f>+Afrapportering!C1114</f>
        <v/>
      </c>
      <c r="D1133" s="13" t="str">
        <f>+Afrapportering!D1114</f>
        <v/>
      </c>
      <c r="E1133" s="14" t="str">
        <f>+Afrapportering!E1114</f>
        <v/>
      </c>
      <c r="F1133" s="139" t="str">
        <f>IF(Afrapportering!F1114 = "", "",Afrapportering!F1114)</f>
        <v/>
      </c>
      <c r="G1133" s="14" t="str">
        <f>+Afrapportering!G1114</f>
        <v/>
      </c>
      <c r="H1133" s="139" t="str">
        <f>IF(Afrapportering!H1114 = "","",Afrapportering!H1114)</f>
        <v/>
      </c>
      <c r="I1133" s="140" t="str">
        <f>+Afrapportering!I1114</f>
        <v/>
      </c>
      <c r="J1133" s="13" t="str">
        <f>+Afrapportering!J1114</f>
        <v/>
      </c>
      <c r="K1133" s="32" t="str">
        <f t="shared" si="140"/>
        <v/>
      </c>
      <c r="L1133" s="31" t="str">
        <f>IF(Ansøgning!J1119="","",Ansøgning!J1119)</f>
        <v/>
      </c>
      <c r="M1133" s="134" t="str">
        <f>IF(Afrapportering!M1114="","",Afrapportering!M1114)</f>
        <v/>
      </c>
      <c r="N1133" s="31" t="str">
        <f>IF(Ansøgning!K1119="","",Ansøgning!K1119)</f>
        <v/>
      </c>
      <c r="O1133" s="134">
        <f>IF(Afrapportering!O1114="",,Afrapportering!O1114)</f>
        <v>0</v>
      </c>
      <c r="P1133" s="15" t="str">
        <f>IF(Ansøgning!L1119="","",Ansøgning!L1119)</f>
        <v/>
      </c>
      <c r="Q1133" s="15" t="str">
        <f t="shared" si="141"/>
        <v/>
      </c>
      <c r="R1133" s="15"/>
      <c r="S1133" s="15" t="str">
        <f>IF(Afrapportering!S1114="","",Afrapportering!S1114)</f>
        <v/>
      </c>
      <c r="T1133" s="31" t="str">
        <f t="shared" si="142"/>
        <v/>
      </c>
      <c r="U1133" s="30" t="str">
        <f>IF(Afrapportering!U1114="","",Afrapportering!U1114)</f>
        <v/>
      </c>
      <c r="V1133" s="52" t="str">
        <f>IF(Afrapportering!V1114="","",Afrapportering!V1114)</f>
        <v/>
      </c>
      <c r="W1133" s="30" t="str">
        <f>IF(Afrapportering!W1114="","",Afrapportering!W1114)</f>
        <v/>
      </c>
      <c r="X1133" s="52" t="str">
        <f>IF(Afrapportering!X1114="","",Afrapportering!X1114)</f>
        <v/>
      </c>
      <c r="Y1133" s="30" t="str">
        <f>IF(Afrapportering!Y1114="","",Afrapportering!Y1114)</f>
        <v/>
      </c>
      <c r="Z1133" s="52" t="str">
        <f>IFERROR(MAX(IF(OR(V1133="",X1133=""),"",IF(AND(AND(MONTH(F1133)&gt;=7,MONTH(F1133)&lt;8),AND(MONTH(H1133)&gt;=7,MONTH(H1133)&lt;8)),(NETWORKDAYS(F1133,H1133,Lister!$D$7:$D$13)-V1133)*T1133/NETWORKDAYS(Lister!$D$19,Lister!$E$19,Lister!$D$7:$D$13),IF(AND(AND(MONTH(F1133)&gt;=7,MONTH(F1133)&lt;8),MONTH(H1133)&gt;7),(NETWORKDAYS(F1133,Lister!$E$19,Lister!$D$7:$D$13)-V1133)*T1133/NETWORKDAYS(Lister!$D$19,Lister!$E$19,Lister!$D$7:$D$13),IF(MONTH(F1133)&gt;7,0)))),0),"")</f>
        <v/>
      </c>
      <c r="AA1133" s="30" t="str">
        <f>IF(Afrapportering!AA1114="","",Afrapportering!AA1114)</f>
        <v/>
      </c>
      <c r="AB1133" s="52" t="str">
        <f>IFERROR(MAX(IF(OR(V1133="",X1133=""),"",IF(AND(AND(MONTH(F1133)&gt;=8,MONTH(F1133)&lt;9),AND(MONTH(H1133)&gt;=8,MONTH(H1133)&lt;9)),(NETWORKDAYS(F1133,H1133,Lister!$D$7:$D$13)-X1133)*T1133/NETWORKDAYS(Lister!$D$20,Lister!$E$20,Lister!$D$7:$D$13),IF(AND(MONTH(F1133)=7,MONTH(H1133)=8),(NETWORKDAYS(Lister!$D$20,H1133,Lister!$D$7:$D$13)-X1133)*T1133/NETWORKDAYS(Lister!$D$20,Lister!$E$20,Lister!$D$7:$D$13),IF(AND(MONTH(F1133)=7,MONTH(H1133)=7),0)))),0),"")</f>
        <v/>
      </c>
      <c r="AC1133" s="30" t="str">
        <f>IF(Afrapportering!AC1114="","",Afrapportering!AC1114)</f>
        <v/>
      </c>
      <c r="AD1133" s="52" t="str">
        <f t="shared" si="143"/>
        <v/>
      </c>
      <c r="AE1133" s="52" t="str">
        <f t="shared" si="144"/>
        <v/>
      </c>
      <c r="AF1133" s="30" t="str">
        <f t="shared" si="145"/>
        <v/>
      </c>
      <c r="AG1133" s="30" t="str">
        <f t="shared" si="146"/>
        <v/>
      </c>
      <c r="AH1133" s="3" t="str">
        <f t="shared" si="147"/>
        <v/>
      </c>
    </row>
    <row r="1134" spans="1:34" x14ac:dyDescent="0.25">
      <c r="A1134" s="13" t="str">
        <f>+Afrapportering!A1115</f>
        <v/>
      </c>
      <c r="B1134" s="13" t="str">
        <f>+Afrapportering!B1115</f>
        <v/>
      </c>
      <c r="C1134" s="13" t="str">
        <f>+Afrapportering!C1115</f>
        <v/>
      </c>
      <c r="D1134" s="13" t="str">
        <f>+Afrapportering!D1115</f>
        <v/>
      </c>
      <c r="E1134" s="14" t="str">
        <f>+Afrapportering!E1115</f>
        <v/>
      </c>
      <c r="F1134" s="139" t="str">
        <f>IF(Afrapportering!F1115 = "", "",Afrapportering!F1115)</f>
        <v/>
      </c>
      <c r="G1134" s="14" t="str">
        <f>+Afrapportering!G1115</f>
        <v/>
      </c>
      <c r="H1134" s="139" t="str">
        <f>IF(Afrapportering!H1115 = "","",Afrapportering!H1115)</f>
        <v/>
      </c>
      <c r="I1134" s="140" t="str">
        <f>+Afrapportering!I1115</f>
        <v/>
      </c>
      <c r="J1134" s="13" t="str">
        <f>+Afrapportering!J1115</f>
        <v/>
      </c>
      <c r="K1134" s="32" t="str">
        <f t="shared" si="140"/>
        <v/>
      </c>
      <c r="L1134" s="31" t="str">
        <f>IF(Ansøgning!J1120="","",Ansøgning!J1120)</f>
        <v/>
      </c>
      <c r="M1134" s="134" t="str">
        <f>IF(Afrapportering!M1115="","",Afrapportering!M1115)</f>
        <v/>
      </c>
      <c r="N1134" s="31" t="str">
        <f>IF(Ansøgning!K1120="","",Ansøgning!K1120)</f>
        <v/>
      </c>
      <c r="O1134" s="134">
        <f>IF(Afrapportering!O1115="",,Afrapportering!O1115)</f>
        <v>0</v>
      </c>
      <c r="P1134" s="15" t="str">
        <f>IF(Ansøgning!L1120="","",Ansøgning!L1120)</f>
        <v/>
      </c>
      <c r="Q1134" s="15" t="str">
        <f t="shared" si="141"/>
        <v/>
      </c>
      <c r="R1134" s="15"/>
      <c r="S1134" s="15" t="str">
        <f>IF(Afrapportering!S1115="","",Afrapportering!S1115)</f>
        <v/>
      </c>
      <c r="T1134" s="31" t="str">
        <f t="shared" si="142"/>
        <v/>
      </c>
      <c r="U1134" s="30" t="str">
        <f>IF(Afrapportering!U1115="","",Afrapportering!U1115)</f>
        <v/>
      </c>
      <c r="V1134" s="52" t="str">
        <f>IF(Afrapportering!V1115="","",Afrapportering!V1115)</f>
        <v/>
      </c>
      <c r="W1134" s="30" t="str">
        <f>IF(Afrapportering!W1115="","",Afrapportering!W1115)</f>
        <v/>
      </c>
      <c r="X1134" s="52" t="str">
        <f>IF(Afrapportering!X1115="","",Afrapportering!X1115)</f>
        <v/>
      </c>
      <c r="Y1134" s="30" t="str">
        <f>IF(Afrapportering!Y1115="","",Afrapportering!Y1115)</f>
        <v/>
      </c>
      <c r="Z1134" s="52" t="str">
        <f>IFERROR(MAX(IF(OR(V1134="",X1134=""),"",IF(AND(AND(MONTH(F1134)&gt;=7,MONTH(F1134)&lt;8),AND(MONTH(H1134)&gt;=7,MONTH(H1134)&lt;8)),(NETWORKDAYS(F1134,H1134,Lister!$D$7:$D$13)-V1134)*T1134/NETWORKDAYS(Lister!$D$19,Lister!$E$19,Lister!$D$7:$D$13),IF(AND(AND(MONTH(F1134)&gt;=7,MONTH(F1134)&lt;8),MONTH(H1134)&gt;7),(NETWORKDAYS(F1134,Lister!$E$19,Lister!$D$7:$D$13)-V1134)*T1134/NETWORKDAYS(Lister!$D$19,Lister!$E$19,Lister!$D$7:$D$13),IF(MONTH(F1134)&gt;7,0)))),0),"")</f>
        <v/>
      </c>
      <c r="AA1134" s="30" t="str">
        <f>IF(Afrapportering!AA1115="","",Afrapportering!AA1115)</f>
        <v/>
      </c>
      <c r="AB1134" s="52" t="str">
        <f>IFERROR(MAX(IF(OR(V1134="",X1134=""),"",IF(AND(AND(MONTH(F1134)&gt;=8,MONTH(F1134)&lt;9),AND(MONTH(H1134)&gt;=8,MONTH(H1134)&lt;9)),(NETWORKDAYS(F1134,H1134,Lister!$D$7:$D$13)-X1134)*T1134/NETWORKDAYS(Lister!$D$20,Lister!$E$20,Lister!$D$7:$D$13),IF(AND(MONTH(F1134)=7,MONTH(H1134)=8),(NETWORKDAYS(Lister!$D$20,H1134,Lister!$D$7:$D$13)-X1134)*T1134/NETWORKDAYS(Lister!$D$20,Lister!$E$20,Lister!$D$7:$D$13),IF(AND(MONTH(F1134)=7,MONTH(H1134)=7),0)))),0),"")</f>
        <v/>
      </c>
      <c r="AC1134" s="30" t="str">
        <f>IF(Afrapportering!AC1115="","",Afrapportering!AC1115)</f>
        <v/>
      </c>
      <c r="AD1134" s="52" t="str">
        <f t="shared" si="143"/>
        <v/>
      </c>
      <c r="AE1134" s="52" t="str">
        <f t="shared" si="144"/>
        <v/>
      </c>
      <c r="AF1134" s="30" t="str">
        <f t="shared" si="145"/>
        <v/>
      </c>
      <c r="AG1134" s="30" t="str">
        <f t="shared" si="146"/>
        <v/>
      </c>
      <c r="AH1134" s="3" t="str">
        <f t="shared" si="147"/>
        <v/>
      </c>
    </row>
    <row r="1135" spans="1:34" x14ac:dyDescent="0.25">
      <c r="A1135" s="13" t="str">
        <f>+Afrapportering!A1116</f>
        <v/>
      </c>
      <c r="B1135" s="13" t="str">
        <f>+Afrapportering!B1116</f>
        <v/>
      </c>
      <c r="C1135" s="13" t="str">
        <f>+Afrapportering!C1116</f>
        <v/>
      </c>
      <c r="D1135" s="13" t="str">
        <f>+Afrapportering!D1116</f>
        <v/>
      </c>
      <c r="E1135" s="14" t="str">
        <f>+Afrapportering!E1116</f>
        <v/>
      </c>
      <c r="F1135" s="139" t="str">
        <f>IF(Afrapportering!F1116 = "", "",Afrapportering!F1116)</f>
        <v/>
      </c>
      <c r="G1135" s="14" t="str">
        <f>+Afrapportering!G1116</f>
        <v/>
      </c>
      <c r="H1135" s="139" t="str">
        <f>IF(Afrapportering!H1116 = "","",Afrapportering!H1116)</f>
        <v/>
      </c>
      <c r="I1135" s="140" t="str">
        <f>+Afrapportering!I1116</f>
        <v/>
      </c>
      <c r="J1135" s="13" t="str">
        <f>+Afrapportering!J1116</f>
        <v/>
      </c>
      <c r="K1135" s="32" t="str">
        <f t="shared" si="140"/>
        <v/>
      </c>
      <c r="L1135" s="31" t="str">
        <f>IF(Ansøgning!J1121="","",Ansøgning!J1121)</f>
        <v/>
      </c>
      <c r="M1135" s="134" t="str">
        <f>IF(Afrapportering!M1116="","",Afrapportering!M1116)</f>
        <v/>
      </c>
      <c r="N1135" s="31" t="str">
        <f>IF(Ansøgning!K1121="","",Ansøgning!K1121)</f>
        <v/>
      </c>
      <c r="O1135" s="134">
        <f>IF(Afrapportering!O1116="",,Afrapportering!O1116)</f>
        <v>0</v>
      </c>
      <c r="P1135" s="15" t="str">
        <f>IF(Ansøgning!L1121="","",Ansøgning!L1121)</f>
        <v/>
      </c>
      <c r="Q1135" s="15" t="str">
        <f t="shared" si="141"/>
        <v/>
      </c>
      <c r="R1135" s="15"/>
      <c r="S1135" s="15" t="str">
        <f>IF(Afrapportering!S1116="","",Afrapportering!S1116)</f>
        <v/>
      </c>
      <c r="T1135" s="31" t="str">
        <f t="shared" si="142"/>
        <v/>
      </c>
      <c r="U1135" s="30" t="str">
        <f>IF(Afrapportering!U1116="","",Afrapportering!U1116)</f>
        <v/>
      </c>
      <c r="V1135" s="52" t="str">
        <f>IF(Afrapportering!V1116="","",Afrapportering!V1116)</f>
        <v/>
      </c>
      <c r="W1135" s="30" t="str">
        <f>IF(Afrapportering!W1116="","",Afrapportering!W1116)</f>
        <v/>
      </c>
      <c r="X1135" s="52" t="str">
        <f>IF(Afrapportering!X1116="","",Afrapportering!X1116)</f>
        <v/>
      </c>
      <c r="Y1135" s="30" t="str">
        <f>IF(Afrapportering!Y1116="","",Afrapportering!Y1116)</f>
        <v/>
      </c>
      <c r="Z1135" s="52" t="str">
        <f>IFERROR(MAX(IF(OR(V1135="",X1135=""),"",IF(AND(AND(MONTH(F1135)&gt;=7,MONTH(F1135)&lt;8),AND(MONTH(H1135)&gt;=7,MONTH(H1135)&lt;8)),(NETWORKDAYS(F1135,H1135,Lister!$D$7:$D$13)-V1135)*T1135/NETWORKDAYS(Lister!$D$19,Lister!$E$19,Lister!$D$7:$D$13),IF(AND(AND(MONTH(F1135)&gt;=7,MONTH(F1135)&lt;8),MONTH(H1135)&gt;7),(NETWORKDAYS(F1135,Lister!$E$19,Lister!$D$7:$D$13)-V1135)*T1135/NETWORKDAYS(Lister!$D$19,Lister!$E$19,Lister!$D$7:$D$13),IF(MONTH(F1135)&gt;7,0)))),0),"")</f>
        <v/>
      </c>
      <c r="AA1135" s="30" t="str">
        <f>IF(Afrapportering!AA1116="","",Afrapportering!AA1116)</f>
        <v/>
      </c>
      <c r="AB1135" s="52" t="str">
        <f>IFERROR(MAX(IF(OR(V1135="",X1135=""),"",IF(AND(AND(MONTH(F1135)&gt;=8,MONTH(F1135)&lt;9),AND(MONTH(H1135)&gt;=8,MONTH(H1135)&lt;9)),(NETWORKDAYS(F1135,H1135,Lister!$D$7:$D$13)-X1135)*T1135/NETWORKDAYS(Lister!$D$20,Lister!$E$20,Lister!$D$7:$D$13),IF(AND(MONTH(F1135)=7,MONTH(H1135)=8),(NETWORKDAYS(Lister!$D$20,H1135,Lister!$D$7:$D$13)-X1135)*T1135/NETWORKDAYS(Lister!$D$20,Lister!$E$20,Lister!$D$7:$D$13),IF(AND(MONTH(F1135)=7,MONTH(H1135)=7),0)))),0),"")</f>
        <v/>
      </c>
      <c r="AC1135" s="30" t="str">
        <f>IF(Afrapportering!AC1116="","",Afrapportering!AC1116)</f>
        <v/>
      </c>
      <c r="AD1135" s="52" t="str">
        <f t="shared" si="143"/>
        <v/>
      </c>
      <c r="AE1135" s="52" t="str">
        <f t="shared" si="144"/>
        <v/>
      </c>
      <c r="AF1135" s="30" t="str">
        <f t="shared" si="145"/>
        <v/>
      </c>
      <c r="AG1135" s="30" t="str">
        <f t="shared" si="146"/>
        <v/>
      </c>
      <c r="AH1135" s="3" t="str">
        <f t="shared" si="147"/>
        <v/>
      </c>
    </row>
    <row r="1136" spans="1:34" x14ac:dyDescent="0.25">
      <c r="A1136" s="13" t="str">
        <f>+Afrapportering!A1117</f>
        <v/>
      </c>
      <c r="B1136" s="13" t="str">
        <f>+Afrapportering!B1117</f>
        <v/>
      </c>
      <c r="C1136" s="13" t="str">
        <f>+Afrapportering!C1117</f>
        <v/>
      </c>
      <c r="D1136" s="13" t="str">
        <f>+Afrapportering!D1117</f>
        <v/>
      </c>
      <c r="E1136" s="14" t="str">
        <f>+Afrapportering!E1117</f>
        <v/>
      </c>
      <c r="F1136" s="139" t="str">
        <f>IF(Afrapportering!F1117 = "", "",Afrapportering!F1117)</f>
        <v/>
      </c>
      <c r="G1136" s="14" t="str">
        <f>+Afrapportering!G1117</f>
        <v/>
      </c>
      <c r="H1136" s="139" t="str">
        <f>IF(Afrapportering!H1117 = "","",Afrapportering!H1117)</f>
        <v/>
      </c>
      <c r="I1136" s="140" t="str">
        <f>+Afrapportering!I1117</f>
        <v/>
      </c>
      <c r="J1136" s="13" t="str">
        <f>+Afrapportering!J1117</f>
        <v/>
      </c>
      <c r="K1136" s="32" t="str">
        <f t="shared" si="140"/>
        <v/>
      </c>
      <c r="L1136" s="31" t="str">
        <f>IF(Ansøgning!J1122="","",Ansøgning!J1122)</f>
        <v/>
      </c>
      <c r="M1136" s="134" t="str">
        <f>IF(Afrapportering!M1117="","",Afrapportering!M1117)</f>
        <v/>
      </c>
      <c r="N1136" s="31" t="str">
        <f>IF(Ansøgning!K1122="","",Ansøgning!K1122)</f>
        <v/>
      </c>
      <c r="O1136" s="134">
        <f>IF(Afrapportering!O1117="",,Afrapportering!O1117)</f>
        <v>0</v>
      </c>
      <c r="P1136" s="15" t="str">
        <f>IF(Ansøgning!L1122="","",Ansøgning!L1122)</f>
        <v/>
      </c>
      <c r="Q1136" s="15" t="str">
        <f t="shared" si="141"/>
        <v/>
      </c>
      <c r="R1136" s="15"/>
      <c r="S1136" s="15" t="str">
        <f>IF(Afrapportering!S1117="","",Afrapportering!S1117)</f>
        <v/>
      </c>
      <c r="T1136" s="31" t="str">
        <f t="shared" si="142"/>
        <v/>
      </c>
      <c r="U1136" s="30" t="str">
        <f>IF(Afrapportering!U1117="","",Afrapportering!U1117)</f>
        <v/>
      </c>
      <c r="V1136" s="52" t="str">
        <f>IF(Afrapportering!V1117="","",Afrapportering!V1117)</f>
        <v/>
      </c>
      <c r="W1136" s="30" t="str">
        <f>IF(Afrapportering!W1117="","",Afrapportering!W1117)</f>
        <v/>
      </c>
      <c r="X1136" s="52" t="str">
        <f>IF(Afrapportering!X1117="","",Afrapportering!X1117)</f>
        <v/>
      </c>
      <c r="Y1136" s="30" t="str">
        <f>IF(Afrapportering!Y1117="","",Afrapportering!Y1117)</f>
        <v/>
      </c>
      <c r="Z1136" s="52" t="str">
        <f>IFERROR(MAX(IF(OR(V1136="",X1136=""),"",IF(AND(AND(MONTH(F1136)&gt;=7,MONTH(F1136)&lt;8),AND(MONTH(H1136)&gt;=7,MONTH(H1136)&lt;8)),(NETWORKDAYS(F1136,H1136,Lister!$D$7:$D$13)-V1136)*T1136/NETWORKDAYS(Lister!$D$19,Lister!$E$19,Lister!$D$7:$D$13),IF(AND(AND(MONTH(F1136)&gt;=7,MONTH(F1136)&lt;8),MONTH(H1136)&gt;7),(NETWORKDAYS(F1136,Lister!$E$19,Lister!$D$7:$D$13)-V1136)*T1136/NETWORKDAYS(Lister!$D$19,Lister!$E$19,Lister!$D$7:$D$13),IF(MONTH(F1136)&gt;7,0)))),0),"")</f>
        <v/>
      </c>
      <c r="AA1136" s="30" t="str">
        <f>IF(Afrapportering!AA1117="","",Afrapportering!AA1117)</f>
        <v/>
      </c>
      <c r="AB1136" s="52" t="str">
        <f>IFERROR(MAX(IF(OR(V1136="",X1136=""),"",IF(AND(AND(MONTH(F1136)&gt;=8,MONTH(F1136)&lt;9),AND(MONTH(H1136)&gt;=8,MONTH(H1136)&lt;9)),(NETWORKDAYS(F1136,H1136,Lister!$D$7:$D$13)-X1136)*T1136/NETWORKDAYS(Lister!$D$20,Lister!$E$20,Lister!$D$7:$D$13),IF(AND(MONTH(F1136)=7,MONTH(H1136)=8),(NETWORKDAYS(Lister!$D$20,H1136,Lister!$D$7:$D$13)-X1136)*T1136/NETWORKDAYS(Lister!$D$20,Lister!$E$20,Lister!$D$7:$D$13),IF(AND(MONTH(F1136)=7,MONTH(H1136)=7),0)))),0),"")</f>
        <v/>
      </c>
      <c r="AC1136" s="30" t="str">
        <f>IF(Afrapportering!AC1117="","",Afrapportering!AC1117)</f>
        <v/>
      </c>
      <c r="AD1136" s="52" t="str">
        <f t="shared" si="143"/>
        <v/>
      </c>
      <c r="AE1136" s="52" t="str">
        <f t="shared" si="144"/>
        <v/>
      </c>
      <c r="AF1136" s="30" t="str">
        <f t="shared" si="145"/>
        <v/>
      </c>
      <c r="AG1136" s="30" t="str">
        <f t="shared" si="146"/>
        <v/>
      </c>
      <c r="AH1136" s="3" t="str">
        <f t="shared" si="147"/>
        <v/>
      </c>
    </row>
    <row r="1137" spans="1:34" x14ac:dyDescent="0.25">
      <c r="A1137" s="13" t="str">
        <f>+Afrapportering!A1118</f>
        <v/>
      </c>
      <c r="B1137" s="13" t="str">
        <f>+Afrapportering!B1118</f>
        <v/>
      </c>
      <c r="C1137" s="13" t="str">
        <f>+Afrapportering!C1118</f>
        <v/>
      </c>
      <c r="D1137" s="13" t="str">
        <f>+Afrapportering!D1118</f>
        <v/>
      </c>
      <c r="E1137" s="14" t="str">
        <f>+Afrapportering!E1118</f>
        <v/>
      </c>
      <c r="F1137" s="139" t="str">
        <f>IF(Afrapportering!F1118 = "", "",Afrapportering!F1118)</f>
        <v/>
      </c>
      <c r="G1137" s="14" t="str">
        <f>+Afrapportering!G1118</f>
        <v/>
      </c>
      <c r="H1137" s="139" t="str">
        <f>IF(Afrapportering!H1118 = "","",Afrapportering!H1118)</f>
        <v/>
      </c>
      <c r="I1137" s="140" t="str">
        <f>+Afrapportering!I1118</f>
        <v/>
      </c>
      <c r="J1137" s="13" t="str">
        <f>+Afrapportering!J1118</f>
        <v/>
      </c>
      <c r="K1137" s="32" t="str">
        <f t="shared" si="140"/>
        <v/>
      </c>
      <c r="L1137" s="31" t="str">
        <f>IF(Ansøgning!J1123="","",Ansøgning!J1123)</f>
        <v/>
      </c>
      <c r="M1137" s="134" t="str">
        <f>IF(Afrapportering!M1118="","",Afrapportering!M1118)</f>
        <v/>
      </c>
      <c r="N1137" s="31" t="str">
        <f>IF(Ansøgning!K1123="","",Ansøgning!K1123)</f>
        <v/>
      </c>
      <c r="O1137" s="134">
        <f>IF(Afrapportering!O1118="",,Afrapportering!O1118)</f>
        <v>0</v>
      </c>
      <c r="P1137" s="15" t="str">
        <f>IF(Ansøgning!L1123="","",Ansøgning!L1123)</f>
        <v/>
      </c>
      <c r="Q1137" s="15" t="str">
        <f t="shared" si="141"/>
        <v/>
      </c>
      <c r="R1137" s="15"/>
      <c r="S1137" s="15" t="str">
        <f>IF(Afrapportering!S1118="","",Afrapportering!S1118)</f>
        <v/>
      </c>
      <c r="T1137" s="31" t="str">
        <f t="shared" si="142"/>
        <v/>
      </c>
      <c r="U1137" s="30" t="str">
        <f>IF(Afrapportering!U1118="","",Afrapportering!U1118)</f>
        <v/>
      </c>
      <c r="V1137" s="52" t="str">
        <f>IF(Afrapportering!V1118="","",Afrapportering!V1118)</f>
        <v/>
      </c>
      <c r="W1137" s="30" t="str">
        <f>IF(Afrapportering!W1118="","",Afrapportering!W1118)</f>
        <v/>
      </c>
      <c r="X1137" s="52" t="str">
        <f>IF(Afrapportering!X1118="","",Afrapportering!X1118)</f>
        <v/>
      </c>
      <c r="Y1137" s="30" t="str">
        <f>IF(Afrapportering!Y1118="","",Afrapportering!Y1118)</f>
        <v/>
      </c>
      <c r="Z1137" s="52" t="str">
        <f>IFERROR(MAX(IF(OR(V1137="",X1137=""),"",IF(AND(AND(MONTH(F1137)&gt;=7,MONTH(F1137)&lt;8),AND(MONTH(H1137)&gt;=7,MONTH(H1137)&lt;8)),(NETWORKDAYS(F1137,H1137,Lister!$D$7:$D$13)-V1137)*T1137/NETWORKDAYS(Lister!$D$19,Lister!$E$19,Lister!$D$7:$D$13),IF(AND(AND(MONTH(F1137)&gt;=7,MONTH(F1137)&lt;8),MONTH(H1137)&gt;7),(NETWORKDAYS(F1137,Lister!$E$19,Lister!$D$7:$D$13)-V1137)*T1137/NETWORKDAYS(Lister!$D$19,Lister!$E$19,Lister!$D$7:$D$13),IF(MONTH(F1137)&gt;7,0)))),0),"")</f>
        <v/>
      </c>
      <c r="AA1137" s="30" t="str">
        <f>IF(Afrapportering!AA1118="","",Afrapportering!AA1118)</f>
        <v/>
      </c>
      <c r="AB1137" s="52" t="str">
        <f>IFERROR(MAX(IF(OR(V1137="",X1137=""),"",IF(AND(AND(MONTH(F1137)&gt;=8,MONTH(F1137)&lt;9),AND(MONTH(H1137)&gt;=8,MONTH(H1137)&lt;9)),(NETWORKDAYS(F1137,H1137,Lister!$D$7:$D$13)-X1137)*T1137/NETWORKDAYS(Lister!$D$20,Lister!$E$20,Lister!$D$7:$D$13),IF(AND(MONTH(F1137)=7,MONTH(H1137)=8),(NETWORKDAYS(Lister!$D$20,H1137,Lister!$D$7:$D$13)-X1137)*T1137/NETWORKDAYS(Lister!$D$20,Lister!$E$20,Lister!$D$7:$D$13),IF(AND(MONTH(F1137)=7,MONTH(H1137)=7),0)))),0),"")</f>
        <v/>
      </c>
      <c r="AC1137" s="30" t="str">
        <f>IF(Afrapportering!AC1118="","",Afrapportering!AC1118)</f>
        <v/>
      </c>
      <c r="AD1137" s="52" t="str">
        <f t="shared" si="143"/>
        <v/>
      </c>
      <c r="AE1137" s="52" t="str">
        <f t="shared" si="144"/>
        <v/>
      </c>
      <c r="AF1137" s="30" t="str">
        <f t="shared" si="145"/>
        <v/>
      </c>
      <c r="AG1137" s="30" t="str">
        <f t="shared" si="146"/>
        <v/>
      </c>
      <c r="AH1137" s="3" t="str">
        <f t="shared" si="147"/>
        <v/>
      </c>
    </row>
    <row r="1138" spans="1:34" x14ac:dyDescent="0.25">
      <c r="A1138" s="13" t="str">
        <f>+Afrapportering!A1119</f>
        <v/>
      </c>
      <c r="B1138" s="13" t="str">
        <f>+Afrapportering!B1119</f>
        <v/>
      </c>
      <c r="C1138" s="13" t="str">
        <f>+Afrapportering!C1119</f>
        <v/>
      </c>
      <c r="D1138" s="13" t="str">
        <f>+Afrapportering!D1119</f>
        <v/>
      </c>
      <c r="E1138" s="14" t="str">
        <f>+Afrapportering!E1119</f>
        <v/>
      </c>
      <c r="F1138" s="139" t="str">
        <f>IF(Afrapportering!F1119 = "", "",Afrapportering!F1119)</f>
        <v/>
      </c>
      <c r="G1138" s="14" t="str">
        <f>+Afrapportering!G1119</f>
        <v/>
      </c>
      <c r="H1138" s="139" t="str">
        <f>IF(Afrapportering!H1119 = "","",Afrapportering!H1119)</f>
        <v/>
      </c>
      <c r="I1138" s="140" t="str">
        <f>+Afrapportering!I1119</f>
        <v/>
      </c>
      <c r="J1138" s="13" t="str">
        <f>+Afrapportering!J1119</f>
        <v/>
      </c>
      <c r="K1138" s="32" t="str">
        <f t="shared" si="140"/>
        <v/>
      </c>
      <c r="L1138" s="31" t="str">
        <f>IF(Ansøgning!J1124="","",Ansøgning!J1124)</f>
        <v/>
      </c>
      <c r="M1138" s="134" t="str">
        <f>IF(Afrapportering!M1119="","",Afrapportering!M1119)</f>
        <v/>
      </c>
      <c r="N1138" s="31" t="str">
        <f>IF(Ansøgning!K1124="","",Ansøgning!K1124)</f>
        <v/>
      </c>
      <c r="O1138" s="134">
        <f>IF(Afrapportering!O1119="",,Afrapportering!O1119)</f>
        <v>0</v>
      </c>
      <c r="P1138" s="15" t="str">
        <f>IF(Ansøgning!L1124="","",Ansøgning!L1124)</f>
        <v/>
      </c>
      <c r="Q1138" s="15" t="str">
        <f t="shared" si="141"/>
        <v/>
      </c>
      <c r="R1138" s="15"/>
      <c r="S1138" s="15" t="str">
        <f>IF(Afrapportering!S1119="","",Afrapportering!S1119)</f>
        <v/>
      </c>
      <c r="T1138" s="31" t="str">
        <f t="shared" si="142"/>
        <v/>
      </c>
      <c r="U1138" s="30" t="str">
        <f>IF(Afrapportering!U1119="","",Afrapportering!U1119)</f>
        <v/>
      </c>
      <c r="V1138" s="52" t="str">
        <f>IF(Afrapportering!V1119="","",Afrapportering!V1119)</f>
        <v/>
      </c>
      <c r="W1138" s="30" t="str">
        <f>IF(Afrapportering!W1119="","",Afrapportering!W1119)</f>
        <v/>
      </c>
      <c r="X1138" s="52" t="str">
        <f>IF(Afrapportering!X1119="","",Afrapportering!X1119)</f>
        <v/>
      </c>
      <c r="Y1138" s="30" t="str">
        <f>IF(Afrapportering!Y1119="","",Afrapportering!Y1119)</f>
        <v/>
      </c>
      <c r="Z1138" s="52" t="str">
        <f>IFERROR(MAX(IF(OR(V1138="",X1138=""),"",IF(AND(AND(MONTH(F1138)&gt;=7,MONTH(F1138)&lt;8),AND(MONTH(H1138)&gt;=7,MONTH(H1138)&lt;8)),(NETWORKDAYS(F1138,H1138,Lister!$D$7:$D$13)-V1138)*T1138/NETWORKDAYS(Lister!$D$19,Lister!$E$19,Lister!$D$7:$D$13),IF(AND(AND(MONTH(F1138)&gt;=7,MONTH(F1138)&lt;8),MONTH(H1138)&gt;7),(NETWORKDAYS(F1138,Lister!$E$19,Lister!$D$7:$D$13)-V1138)*T1138/NETWORKDAYS(Lister!$D$19,Lister!$E$19,Lister!$D$7:$D$13),IF(MONTH(F1138)&gt;7,0)))),0),"")</f>
        <v/>
      </c>
      <c r="AA1138" s="30" t="str">
        <f>IF(Afrapportering!AA1119="","",Afrapportering!AA1119)</f>
        <v/>
      </c>
      <c r="AB1138" s="52" t="str">
        <f>IFERROR(MAX(IF(OR(V1138="",X1138=""),"",IF(AND(AND(MONTH(F1138)&gt;=8,MONTH(F1138)&lt;9),AND(MONTH(H1138)&gt;=8,MONTH(H1138)&lt;9)),(NETWORKDAYS(F1138,H1138,Lister!$D$7:$D$13)-X1138)*T1138/NETWORKDAYS(Lister!$D$20,Lister!$E$20,Lister!$D$7:$D$13),IF(AND(MONTH(F1138)=7,MONTH(H1138)=8),(NETWORKDAYS(Lister!$D$20,H1138,Lister!$D$7:$D$13)-X1138)*T1138/NETWORKDAYS(Lister!$D$20,Lister!$E$20,Lister!$D$7:$D$13),IF(AND(MONTH(F1138)=7,MONTH(H1138)=7),0)))),0),"")</f>
        <v/>
      </c>
      <c r="AC1138" s="30" t="str">
        <f>IF(Afrapportering!AC1119="","",Afrapportering!AC1119)</f>
        <v/>
      </c>
      <c r="AD1138" s="52" t="str">
        <f t="shared" si="143"/>
        <v/>
      </c>
      <c r="AE1138" s="52" t="str">
        <f t="shared" si="144"/>
        <v/>
      </c>
      <c r="AF1138" s="30" t="str">
        <f t="shared" si="145"/>
        <v/>
      </c>
      <c r="AG1138" s="30" t="str">
        <f t="shared" si="146"/>
        <v/>
      </c>
      <c r="AH1138" s="3" t="str">
        <f t="shared" si="147"/>
        <v/>
      </c>
    </row>
    <row r="1139" spans="1:34" x14ac:dyDescent="0.25">
      <c r="A1139" s="13" t="str">
        <f>+Afrapportering!A1120</f>
        <v/>
      </c>
      <c r="B1139" s="13" t="str">
        <f>+Afrapportering!B1120</f>
        <v/>
      </c>
      <c r="C1139" s="13" t="str">
        <f>+Afrapportering!C1120</f>
        <v/>
      </c>
      <c r="D1139" s="13" t="str">
        <f>+Afrapportering!D1120</f>
        <v/>
      </c>
      <c r="E1139" s="14" t="str">
        <f>+Afrapportering!E1120</f>
        <v/>
      </c>
      <c r="F1139" s="139" t="str">
        <f>IF(Afrapportering!F1120 = "", "",Afrapportering!F1120)</f>
        <v/>
      </c>
      <c r="G1139" s="14" t="str">
        <f>+Afrapportering!G1120</f>
        <v/>
      </c>
      <c r="H1139" s="139" t="str">
        <f>IF(Afrapportering!H1120 = "","",Afrapportering!H1120)</f>
        <v/>
      </c>
      <c r="I1139" s="140" t="str">
        <f>+Afrapportering!I1120</f>
        <v/>
      </c>
      <c r="J1139" s="13" t="str">
        <f>+Afrapportering!J1120</f>
        <v/>
      </c>
      <c r="K1139" s="32" t="str">
        <f t="shared" si="140"/>
        <v/>
      </c>
      <c r="L1139" s="31" t="str">
        <f>IF(Ansøgning!J1125="","",Ansøgning!J1125)</f>
        <v/>
      </c>
      <c r="M1139" s="134" t="str">
        <f>IF(Afrapportering!M1120="","",Afrapportering!M1120)</f>
        <v/>
      </c>
      <c r="N1139" s="31" t="str">
        <f>IF(Ansøgning!K1125="","",Ansøgning!K1125)</f>
        <v/>
      </c>
      <c r="O1139" s="134">
        <f>IF(Afrapportering!O1120="",,Afrapportering!O1120)</f>
        <v>0</v>
      </c>
      <c r="P1139" s="15" t="str">
        <f>IF(Ansøgning!L1125="","",Ansøgning!L1125)</f>
        <v/>
      </c>
      <c r="Q1139" s="15" t="str">
        <f t="shared" si="141"/>
        <v/>
      </c>
      <c r="R1139" s="15"/>
      <c r="S1139" s="15" t="str">
        <f>IF(Afrapportering!S1120="","",Afrapportering!S1120)</f>
        <v/>
      </c>
      <c r="T1139" s="31" t="str">
        <f t="shared" si="142"/>
        <v/>
      </c>
      <c r="U1139" s="30" t="str">
        <f>IF(Afrapportering!U1120="","",Afrapportering!U1120)</f>
        <v/>
      </c>
      <c r="V1139" s="52" t="str">
        <f>IF(Afrapportering!V1120="","",Afrapportering!V1120)</f>
        <v/>
      </c>
      <c r="W1139" s="30" t="str">
        <f>IF(Afrapportering!W1120="","",Afrapportering!W1120)</f>
        <v/>
      </c>
      <c r="X1139" s="52" t="str">
        <f>IF(Afrapportering!X1120="","",Afrapportering!X1120)</f>
        <v/>
      </c>
      <c r="Y1139" s="30" t="str">
        <f>IF(Afrapportering!Y1120="","",Afrapportering!Y1120)</f>
        <v/>
      </c>
      <c r="Z1139" s="52" t="str">
        <f>IFERROR(MAX(IF(OR(V1139="",X1139=""),"",IF(AND(AND(MONTH(F1139)&gt;=7,MONTH(F1139)&lt;8),AND(MONTH(H1139)&gt;=7,MONTH(H1139)&lt;8)),(NETWORKDAYS(F1139,H1139,Lister!$D$7:$D$13)-V1139)*T1139/NETWORKDAYS(Lister!$D$19,Lister!$E$19,Lister!$D$7:$D$13),IF(AND(AND(MONTH(F1139)&gt;=7,MONTH(F1139)&lt;8),MONTH(H1139)&gt;7),(NETWORKDAYS(F1139,Lister!$E$19,Lister!$D$7:$D$13)-V1139)*T1139/NETWORKDAYS(Lister!$D$19,Lister!$E$19,Lister!$D$7:$D$13),IF(MONTH(F1139)&gt;7,0)))),0),"")</f>
        <v/>
      </c>
      <c r="AA1139" s="30" t="str">
        <f>IF(Afrapportering!AA1120="","",Afrapportering!AA1120)</f>
        <v/>
      </c>
      <c r="AB1139" s="52" t="str">
        <f>IFERROR(MAX(IF(OR(V1139="",X1139=""),"",IF(AND(AND(MONTH(F1139)&gt;=8,MONTH(F1139)&lt;9),AND(MONTH(H1139)&gt;=8,MONTH(H1139)&lt;9)),(NETWORKDAYS(F1139,H1139,Lister!$D$7:$D$13)-X1139)*T1139/NETWORKDAYS(Lister!$D$20,Lister!$E$20,Lister!$D$7:$D$13),IF(AND(MONTH(F1139)=7,MONTH(H1139)=8),(NETWORKDAYS(Lister!$D$20,H1139,Lister!$D$7:$D$13)-X1139)*T1139/NETWORKDAYS(Lister!$D$20,Lister!$E$20,Lister!$D$7:$D$13),IF(AND(MONTH(F1139)=7,MONTH(H1139)=7),0)))),0),"")</f>
        <v/>
      </c>
      <c r="AC1139" s="30" t="str">
        <f>IF(Afrapportering!AC1120="","",Afrapportering!AC1120)</f>
        <v/>
      </c>
      <c r="AD1139" s="52" t="str">
        <f t="shared" si="143"/>
        <v/>
      </c>
      <c r="AE1139" s="52" t="str">
        <f t="shared" si="144"/>
        <v/>
      </c>
      <c r="AF1139" s="30" t="str">
        <f t="shared" si="145"/>
        <v/>
      </c>
      <c r="AG1139" s="30" t="str">
        <f t="shared" si="146"/>
        <v/>
      </c>
      <c r="AH1139" s="3" t="str">
        <f t="shared" si="147"/>
        <v/>
      </c>
    </row>
    <row r="1140" spans="1:34" x14ac:dyDescent="0.25">
      <c r="A1140" s="13" t="str">
        <f>+Afrapportering!A1121</f>
        <v/>
      </c>
      <c r="B1140" s="13" t="str">
        <f>+Afrapportering!B1121</f>
        <v/>
      </c>
      <c r="C1140" s="13" t="str">
        <f>+Afrapportering!C1121</f>
        <v/>
      </c>
      <c r="D1140" s="13" t="str">
        <f>+Afrapportering!D1121</f>
        <v/>
      </c>
      <c r="E1140" s="14" t="str">
        <f>+Afrapportering!E1121</f>
        <v/>
      </c>
      <c r="F1140" s="139" t="str">
        <f>IF(Afrapportering!F1121 = "", "",Afrapportering!F1121)</f>
        <v/>
      </c>
      <c r="G1140" s="14" t="str">
        <f>+Afrapportering!G1121</f>
        <v/>
      </c>
      <c r="H1140" s="139" t="str">
        <f>IF(Afrapportering!H1121 = "","",Afrapportering!H1121)</f>
        <v/>
      </c>
      <c r="I1140" s="140" t="str">
        <f>+Afrapportering!I1121</f>
        <v/>
      </c>
      <c r="J1140" s="13" t="str">
        <f>+Afrapportering!J1121</f>
        <v/>
      </c>
      <c r="K1140" s="32" t="str">
        <f t="shared" si="140"/>
        <v/>
      </c>
      <c r="L1140" s="31" t="str">
        <f>IF(Ansøgning!J1126="","",Ansøgning!J1126)</f>
        <v/>
      </c>
      <c r="M1140" s="134" t="str">
        <f>IF(Afrapportering!M1121="","",Afrapportering!M1121)</f>
        <v/>
      </c>
      <c r="N1140" s="31" t="str">
        <f>IF(Ansøgning!K1126="","",Ansøgning!K1126)</f>
        <v/>
      </c>
      <c r="O1140" s="134">
        <f>IF(Afrapportering!O1121="",,Afrapportering!O1121)</f>
        <v>0</v>
      </c>
      <c r="P1140" s="15" t="str">
        <f>IF(Ansøgning!L1126="","",Ansøgning!L1126)</f>
        <v/>
      </c>
      <c r="Q1140" s="15" t="str">
        <f t="shared" si="141"/>
        <v/>
      </c>
      <c r="R1140" s="15"/>
      <c r="S1140" s="15" t="str">
        <f>IF(Afrapportering!S1121="","",Afrapportering!S1121)</f>
        <v/>
      </c>
      <c r="T1140" s="31" t="str">
        <f t="shared" si="142"/>
        <v/>
      </c>
      <c r="U1140" s="30" t="str">
        <f>IF(Afrapportering!U1121="","",Afrapportering!U1121)</f>
        <v/>
      </c>
      <c r="V1140" s="52" t="str">
        <f>IF(Afrapportering!V1121="","",Afrapportering!V1121)</f>
        <v/>
      </c>
      <c r="W1140" s="30" t="str">
        <f>IF(Afrapportering!W1121="","",Afrapportering!W1121)</f>
        <v/>
      </c>
      <c r="X1140" s="52" t="str">
        <f>IF(Afrapportering!X1121="","",Afrapportering!X1121)</f>
        <v/>
      </c>
      <c r="Y1140" s="30" t="str">
        <f>IF(Afrapportering!Y1121="","",Afrapportering!Y1121)</f>
        <v/>
      </c>
      <c r="Z1140" s="52" t="str">
        <f>IFERROR(MAX(IF(OR(V1140="",X1140=""),"",IF(AND(AND(MONTH(F1140)&gt;=7,MONTH(F1140)&lt;8),AND(MONTH(H1140)&gt;=7,MONTH(H1140)&lt;8)),(NETWORKDAYS(F1140,H1140,Lister!$D$7:$D$13)-V1140)*T1140/NETWORKDAYS(Lister!$D$19,Lister!$E$19,Lister!$D$7:$D$13),IF(AND(AND(MONTH(F1140)&gt;=7,MONTH(F1140)&lt;8),MONTH(H1140)&gt;7),(NETWORKDAYS(F1140,Lister!$E$19,Lister!$D$7:$D$13)-V1140)*T1140/NETWORKDAYS(Lister!$D$19,Lister!$E$19,Lister!$D$7:$D$13),IF(MONTH(F1140)&gt;7,0)))),0),"")</f>
        <v/>
      </c>
      <c r="AA1140" s="30" t="str">
        <f>IF(Afrapportering!AA1121="","",Afrapportering!AA1121)</f>
        <v/>
      </c>
      <c r="AB1140" s="52" t="str">
        <f>IFERROR(MAX(IF(OR(V1140="",X1140=""),"",IF(AND(AND(MONTH(F1140)&gt;=8,MONTH(F1140)&lt;9),AND(MONTH(H1140)&gt;=8,MONTH(H1140)&lt;9)),(NETWORKDAYS(F1140,H1140,Lister!$D$7:$D$13)-X1140)*T1140/NETWORKDAYS(Lister!$D$20,Lister!$E$20,Lister!$D$7:$D$13),IF(AND(MONTH(F1140)=7,MONTH(H1140)=8),(NETWORKDAYS(Lister!$D$20,H1140,Lister!$D$7:$D$13)-X1140)*T1140/NETWORKDAYS(Lister!$D$20,Lister!$E$20,Lister!$D$7:$D$13),IF(AND(MONTH(F1140)=7,MONTH(H1140)=7),0)))),0),"")</f>
        <v/>
      </c>
      <c r="AC1140" s="30" t="str">
        <f>IF(Afrapportering!AC1121="","",Afrapportering!AC1121)</f>
        <v/>
      </c>
      <c r="AD1140" s="52" t="str">
        <f t="shared" si="143"/>
        <v/>
      </c>
      <c r="AE1140" s="52" t="str">
        <f t="shared" si="144"/>
        <v/>
      </c>
      <c r="AF1140" s="30" t="str">
        <f t="shared" si="145"/>
        <v/>
      </c>
      <c r="AG1140" s="30" t="str">
        <f t="shared" si="146"/>
        <v/>
      </c>
      <c r="AH1140" s="3" t="str">
        <f t="shared" si="147"/>
        <v/>
      </c>
    </row>
    <row r="1141" spans="1:34" x14ac:dyDescent="0.25">
      <c r="A1141" s="13" t="str">
        <f>+Afrapportering!A1122</f>
        <v/>
      </c>
      <c r="B1141" s="13" t="str">
        <f>+Afrapportering!B1122</f>
        <v/>
      </c>
      <c r="C1141" s="13" t="str">
        <f>+Afrapportering!C1122</f>
        <v/>
      </c>
      <c r="D1141" s="13" t="str">
        <f>+Afrapportering!D1122</f>
        <v/>
      </c>
      <c r="E1141" s="14" t="str">
        <f>+Afrapportering!E1122</f>
        <v/>
      </c>
      <c r="F1141" s="139" t="str">
        <f>IF(Afrapportering!F1122 = "", "",Afrapportering!F1122)</f>
        <v/>
      </c>
      <c r="G1141" s="14" t="str">
        <f>+Afrapportering!G1122</f>
        <v/>
      </c>
      <c r="H1141" s="139" t="str">
        <f>IF(Afrapportering!H1122 = "","",Afrapportering!H1122)</f>
        <v/>
      </c>
      <c r="I1141" s="140" t="str">
        <f>+Afrapportering!I1122</f>
        <v/>
      </c>
      <c r="J1141" s="13" t="str">
        <f>+Afrapportering!J1122</f>
        <v/>
      </c>
      <c r="K1141" s="32" t="str">
        <f t="shared" si="140"/>
        <v/>
      </c>
      <c r="L1141" s="31" t="str">
        <f>IF(Ansøgning!J1127="","",Ansøgning!J1127)</f>
        <v/>
      </c>
      <c r="M1141" s="134" t="str">
        <f>IF(Afrapportering!M1122="","",Afrapportering!M1122)</f>
        <v/>
      </c>
      <c r="N1141" s="31" t="str">
        <f>IF(Ansøgning!K1127="","",Ansøgning!K1127)</f>
        <v/>
      </c>
      <c r="O1141" s="134">
        <f>IF(Afrapportering!O1122="",,Afrapportering!O1122)</f>
        <v>0</v>
      </c>
      <c r="P1141" s="15" t="str">
        <f>IF(Ansøgning!L1127="","",Ansøgning!L1127)</f>
        <v/>
      </c>
      <c r="Q1141" s="15" t="str">
        <f t="shared" si="141"/>
        <v/>
      </c>
      <c r="R1141" s="15"/>
      <c r="S1141" s="15" t="str">
        <f>IF(Afrapportering!S1122="","",Afrapportering!S1122)</f>
        <v/>
      </c>
      <c r="T1141" s="31" t="str">
        <f t="shared" si="142"/>
        <v/>
      </c>
      <c r="U1141" s="30" t="str">
        <f>IF(Afrapportering!U1122="","",Afrapportering!U1122)</f>
        <v/>
      </c>
      <c r="V1141" s="52" t="str">
        <f>IF(Afrapportering!V1122="","",Afrapportering!V1122)</f>
        <v/>
      </c>
      <c r="W1141" s="30" t="str">
        <f>IF(Afrapportering!W1122="","",Afrapportering!W1122)</f>
        <v/>
      </c>
      <c r="X1141" s="52" t="str">
        <f>IF(Afrapportering!X1122="","",Afrapportering!X1122)</f>
        <v/>
      </c>
      <c r="Y1141" s="30" t="str">
        <f>IF(Afrapportering!Y1122="","",Afrapportering!Y1122)</f>
        <v/>
      </c>
      <c r="Z1141" s="52" t="str">
        <f>IFERROR(MAX(IF(OR(V1141="",X1141=""),"",IF(AND(AND(MONTH(F1141)&gt;=7,MONTH(F1141)&lt;8),AND(MONTH(H1141)&gt;=7,MONTH(H1141)&lt;8)),(NETWORKDAYS(F1141,H1141,Lister!$D$7:$D$13)-V1141)*T1141/NETWORKDAYS(Lister!$D$19,Lister!$E$19,Lister!$D$7:$D$13),IF(AND(AND(MONTH(F1141)&gt;=7,MONTH(F1141)&lt;8),MONTH(H1141)&gt;7),(NETWORKDAYS(F1141,Lister!$E$19,Lister!$D$7:$D$13)-V1141)*T1141/NETWORKDAYS(Lister!$D$19,Lister!$E$19,Lister!$D$7:$D$13),IF(MONTH(F1141)&gt;7,0)))),0),"")</f>
        <v/>
      </c>
      <c r="AA1141" s="30" t="str">
        <f>IF(Afrapportering!AA1122="","",Afrapportering!AA1122)</f>
        <v/>
      </c>
      <c r="AB1141" s="52" t="str">
        <f>IFERROR(MAX(IF(OR(V1141="",X1141=""),"",IF(AND(AND(MONTH(F1141)&gt;=8,MONTH(F1141)&lt;9),AND(MONTH(H1141)&gt;=8,MONTH(H1141)&lt;9)),(NETWORKDAYS(F1141,H1141,Lister!$D$7:$D$13)-X1141)*T1141/NETWORKDAYS(Lister!$D$20,Lister!$E$20,Lister!$D$7:$D$13),IF(AND(MONTH(F1141)=7,MONTH(H1141)=8),(NETWORKDAYS(Lister!$D$20,H1141,Lister!$D$7:$D$13)-X1141)*T1141/NETWORKDAYS(Lister!$D$20,Lister!$E$20,Lister!$D$7:$D$13),IF(AND(MONTH(F1141)=7,MONTH(H1141)=7),0)))),0),"")</f>
        <v/>
      </c>
      <c r="AC1141" s="30" t="str">
        <f>IF(Afrapportering!AC1122="","",Afrapportering!AC1122)</f>
        <v/>
      </c>
      <c r="AD1141" s="52" t="str">
        <f t="shared" si="143"/>
        <v/>
      </c>
      <c r="AE1141" s="52" t="str">
        <f t="shared" si="144"/>
        <v/>
      </c>
      <c r="AF1141" s="30" t="str">
        <f t="shared" si="145"/>
        <v/>
      </c>
      <c r="AG1141" s="30" t="str">
        <f t="shared" si="146"/>
        <v/>
      </c>
      <c r="AH1141" s="3" t="str">
        <f t="shared" si="147"/>
        <v/>
      </c>
    </row>
    <row r="1142" spans="1:34" x14ac:dyDescent="0.25">
      <c r="A1142" s="13" t="str">
        <f>+Afrapportering!A1123</f>
        <v/>
      </c>
      <c r="B1142" s="13" t="str">
        <f>+Afrapportering!B1123</f>
        <v/>
      </c>
      <c r="C1142" s="13" t="str">
        <f>+Afrapportering!C1123</f>
        <v/>
      </c>
      <c r="D1142" s="13" t="str">
        <f>+Afrapportering!D1123</f>
        <v/>
      </c>
      <c r="E1142" s="14" t="str">
        <f>+Afrapportering!E1123</f>
        <v/>
      </c>
      <c r="F1142" s="139" t="str">
        <f>IF(Afrapportering!F1123 = "", "",Afrapportering!F1123)</f>
        <v/>
      </c>
      <c r="G1142" s="14" t="str">
        <f>+Afrapportering!G1123</f>
        <v/>
      </c>
      <c r="H1142" s="139" t="str">
        <f>IF(Afrapportering!H1123 = "","",Afrapportering!H1123)</f>
        <v/>
      </c>
      <c r="I1142" s="140" t="str">
        <f>+Afrapportering!I1123</f>
        <v/>
      </c>
      <c r="J1142" s="13" t="str">
        <f>+Afrapportering!J1123</f>
        <v/>
      </c>
      <c r="K1142" s="32" t="str">
        <f t="shared" si="140"/>
        <v/>
      </c>
      <c r="L1142" s="31" t="str">
        <f>IF(Ansøgning!J1128="","",Ansøgning!J1128)</f>
        <v/>
      </c>
      <c r="M1142" s="134" t="str">
        <f>IF(Afrapportering!M1123="","",Afrapportering!M1123)</f>
        <v/>
      </c>
      <c r="N1142" s="31" t="str">
        <f>IF(Ansøgning!K1128="","",Ansøgning!K1128)</f>
        <v/>
      </c>
      <c r="O1142" s="134">
        <f>IF(Afrapportering!O1123="",,Afrapportering!O1123)</f>
        <v>0</v>
      </c>
      <c r="P1142" s="15" t="str">
        <f>IF(Ansøgning!L1128="","",Ansøgning!L1128)</f>
        <v/>
      </c>
      <c r="Q1142" s="15" t="str">
        <f t="shared" si="141"/>
        <v/>
      </c>
      <c r="R1142" s="15"/>
      <c r="S1142" s="15" t="str">
        <f>IF(Afrapportering!S1123="","",Afrapportering!S1123)</f>
        <v/>
      </c>
      <c r="T1142" s="31" t="str">
        <f t="shared" si="142"/>
        <v/>
      </c>
      <c r="U1142" s="30" t="str">
        <f>IF(Afrapportering!U1123="","",Afrapportering!U1123)</f>
        <v/>
      </c>
      <c r="V1142" s="52" t="str">
        <f>IF(Afrapportering!V1123="","",Afrapportering!V1123)</f>
        <v/>
      </c>
      <c r="W1142" s="30" t="str">
        <f>IF(Afrapportering!W1123="","",Afrapportering!W1123)</f>
        <v/>
      </c>
      <c r="X1142" s="52" t="str">
        <f>IF(Afrapportering!X1123="","",Afrapportering!X1123)</f>
        <v/>
      </c>
      <c r="Y1142" s="30" t="str">
        <f>IF(Afrapportering!Y1123="","",Afrapportering!Y1123)</f>
        <v/>
      </c>
      <c r="Z1142" s="52" t="str">
        <f>IFERROR(MAX(IF(OR(V1142="",X1142=""),"",IF(AND(AND(MONTH(F1142)&gt;=7,MONTH(F1142)&lt;8),AND(MONTH(H1142)&gt;=7,MONTH(H1142)&lt;8)),(NETWORKDAYS(F1142,H1142,Lister!$D$7:$D$13)-V1142)*T1142/NETWORKDAYS(Lister!$D$19,Lister!$E$19,Lister!$D$7:$D$13),IF(AND(AND(MONTH(F1142)&gt;=7,MONTH(F1142)&lt;8),MONTH(H1142)&gt;7),(NETWORKDAYS(F1142,Lister!$E$19,Lister!$D$7:$D$13)-V1142)*T1142/NETWORKDAYS(Lister!$D$19,Lister!$E$19,Lister!$D$7:$D$13),IF(MONTH(F1142)&gt;7,0)))),0),"")</f>
        <v/>
      </c>
      <c r="AA1142" s="30" t="str">
        <f>IF(Afrapportering!AA1123="","",Afrapportering!AA1123)</f>
        <v/>
      </c>
      <c r="AB1142" s="52" t="str">
        <f>IFERROR(MAX(IF(OR(V1142="",X1142=""),"",IF(AND(AND(MONTH(F1142)&gt;=8,MONTH(F1142)&lt;9),AND(MONTH(H1142)&gt;=8,MONTH(H1142)&lt;9)),(NETWORKDAYS(F1142,H1142,Lister!$D$7:$D$13)-X1142)*T1142/NETWORKDAYS(Lister!$D$20,Lister!$E$20,Lister!$D$7:$D$13),IF(AND(MONTH(F1142)=7,MONTH(H1142)=8),(NETWORKDAYS(Lister!$D$20,H1142,Lister!$D$7:$D$13)-X1142)*T1142/NETWORKDAYS(Lister!$D$20,Lister!$E$20,Lister!$D$7:$D$13),IF(AND(MONTH(F1142)=7,MONTH(H1142)=7),0)))),0),"")</f>
        <v/>
      </c>
      <c r="AC1142" s="30" t="str">
        <f>IF(Afrapportering!AC1123="","",Afrapportering!AC1123)</f>
        <v/>
      </c>
      <c r="AD1142" s="52" t="str">
        <f t="shared" si="143"/>
        <v/>
      </c>
      <c r="AE1142" s="52" t="str">
        <f t="shared" si="144"/>
        <v/>
      </c>
      <c r="AF1142" s="30" t="str">
        <f t="shared" si="145"/>
        <v/>
      </c>
      <c r="AG1142" s="30" t="str">
        <f t="shared" si="146"/>
        <v/>
      </c>
      <c r="AH1142" s="3" t="str">
        <f t="shared" si="147"/>
        <v/>
      </c>
    </row>
    <row r="1143" spans="1:34" x14ac:dyDescent="0.25">
      <c r="A1143" s="13" t="str">
        <f>+Afrapportering!A1124</f>
        <v/>
      </c>
      <c r="B1143" s="13" t="str">
        <f>+Afrapportering!B1124</f>
        <v/>
      </c>
      <c r="C1143" s="13" t="str">
        <f>+Afrapportering!C1124</f>
        <v/>
      </c>
      <c r="D1143" s="13" t="str">
        <f>+Afrapportering!D1124</f>
        <v/>
      </c>
      <c r="E1143" s="14" t="str">
        <f>+Afrapportering!E1124</f>
        <v/>
      </c>
      <c r="F1143" s="139" t="str">
        <f>IF(Afrapportering!F1124 = "", "",Afrapportering!F1124)</f>
        <v/>
      </c>
      <c r="G1143" s="14" t="str">
        <f>+Afrapportering!G1124</f>
        <v/>
      </c>
      <c r="H1143" s="139" t="str">
        <f>IF(Afrapportering!H1124 = "","",Afrapportering!H1124)</f>
        <v/>
      </c>
      <c r="I1143" s="140" t="str">
        <f>+Afrapportering!I1124</f>
        <v/>
      </c>
      <c r="J1143" s="13" t="str">
        <f>+Afrapportering!J1124</f>
        <v/>
      </c>
      <c r="K1143" s="32" t="str">
        <f t="shared" si="140"/>
        <v/>
      </c>
      <c r="L1143" s="31" t="str">
        <f>IF(Ansøgning!J1129="","",Ansøgning!J1129)</f>
        <v/>
      </c>
      <c r="M1143" s="134" t="str">
        <f>IF(Afrapportering!M1124="","",Afrapportering!M1124)</f>
        <v/>
      </c>
      <c r="N1143" s="31" t="str">
        <f>IF(Ansøgning!K1129="","",Ansøgning!K1129)</f>
        <v/>
      </c>
      <c r="O1143" s="134">
        <f>IF(Afrapportering!O1124="",,Afrapportering!O1124)</f>
        <v>0</v>
      </c>
      <c r="P1143" s="15" t="str">
        <f>IF(Ansøgning!L1129="","",Ansøgning!L1129)</f>
        <v/>
      </c>
      <c r="Q1143" s="15" t="str">
        <f t="shared" si="141"/>
        <v/>
      </c>
      <c r="R1143" s="15"/>
      <c r="S1143" s="15" t="str">
        <f>IF(Afrapportering!S1124="","",Afrapportering!S1124)</f>
        <v/>
      </c>
      <c r="T1143" s="31" t="str">
        <f t="shared" si="142"/>
        <v/>
      </c>
      <c r="U1143" s="30" t="str">
        <f>IF(Afrapportering!U1124="","",Afrapportering!U1124)</f>
        <v/>
      </c>
      <c r="V1143" s="52" t="str">
        <f>IF(Afrapportering!V1124="","",Afrapportering!V1124)</f>
        <v/>
      </c>
      <c r="W1143" s="30" t="str">
        <f>IF(Afrapportering!W1124="","",Afrapportering!W1124)</f>
        <v/>
      </c>
      <c r="X1143" s="52" t="str">
        <f>IF(Afrapportering!X1124="","",Afrapportering!X1124)</f>
        <v/>
      </c>
      <c r="Y1143" s="30" t="str">
        <f>IF(Afrapportering!Y1124="","",Afrapportering!Y1124)</f>
        <v/>
      </c>
      <c r="Z1143" s="52" t="str">
        <f>IFERROR(MAX(IF(OR(V1143="",X1143=""),"",IF(AND(AND(MONTH(F1143)&gt;=7,MONTH(F1143)&lt;8),AND(MONTH(H1143)&gt;=7,MONTH(H1143)&lt;8)),(NETWORKDAYS(F1143,H1143,Lister!$D$7:$D$13)-V1143)*T1143/NETWORKDAYS(Lister!$D$19,Lister!$E$19,Lister!$D$7:$D$13),IF(AND(AND(MONTH(F1143)&gt;=7,MONTH(F1143)&lt;8),MONTH(H1143)&gt;7),(NETWORKDAYS(F1143,Lister!$E$19,Lister!$D$7:$D$13)-V1143)*T1143/NETWORKDAYS(Lister!$D$19,Lister!$E$19,Lister!$D$7:$D$13),IF(MONTH(F1143)&gt;7,0)))),0),"")</f>
        <v/>
      </c>
      <c r="AA1143" s="30" t="str">
        <f>IF(Afrapportering!AA1124="","",Afrapportering!AA1124)</f>
        <v/>
      </c>
      <c r="AB1143" s="52" t="str">
        <f>IFERROR(MAX(IF(OR(V1143="",X1143=""),"",IF(AND(AND(MONTH(F1143)&gt;=8,MONTH(F1143)&lt;9),AND(MONTH(H1143)&gt;=8,MONTH(H1143)&lt;9)),(NETWORKDAYS(F1143,H1143,Lister!$D$7:$D$13)-X1143)*T1143/NETWORKDAYS(Lister!$D$20,Lister!$E$20,Lister!$D$7:$D$13),IF(AND(MONTH(F1143)=7,MONTH(H1143)=8),(NETWORKDAYS(Lister!$D$20,H1143,Lister!$D$7:$D$13)-X1143)*T1143/NETWORKDAYS(Lister!$D$20,Lister!$E$20,Lister!$D$7:$D$13),IF(AND(MONTH(F1143)=7,MONTH(H1143)=7),0)))),0),"")</f>
        <v/>
      </c>
      <c r="AC1143" s="30" t="str">
        <f>IF(Afrapportering!AC1124="","",Afrapportering!AC1124)</f>
        <v/>
      </c>
      <c r="AD1143" s="52" t="str">
        <f t="shared" si="143"/>
        <v/>
      </c>
      <c r="AE1143" s="52" t="str">
        <f t="shared" si="144"/>
        <v/>
      </c>
      <c r="AF1143" s="30" t="str">
        <f t="shared" si="145"/>
        <v/>
      </c>
      <c r="AG1143" s="30" t="str">
        <f t="shared" si="146"/>
        <v/>
      </c>
      <c r="AH1143" s="3" t="str">
        <f t="shared" si="147"/>
        <v/>
      </c>
    </row>
    <row r="1144" spans="1:34" x14ac:dyDescent="0.25">
      <c r="A1144" s="13" t="str">
        <f>+Afrapportering!A1125</f>
        <v/>
      </c>
      <c r="B1144" s="13" t="str">
        <f>+Afrapportering!B1125</f>
        <v/>
      </c>
      <c r="C1144" s="13" t="str">
        <f>+Afrapportering!C1125</f>
        <v/>
      </c>
      <c r="D1144" s="13" t="str">
        <f>+Afrapportering!D1125</f>
        <v/>
      </c>
      <c r="E1144" s="14" t="str">
        <f>+Afrapportering!E1125</f>
        <v/>
      </c>
      <c r="F1144" s="139" t="str">
        <f>IF(Afrapportering!F1125 = "", "",Afrapportering!F1125)</f>
        <v/>
      </c>
      <c r="G1144" s="14" t="str">
        <f>+Afrapportering!G1125</f>
        <v/>
      </c>
      <c r="H1144" s="139" t="str">
        <f>IF(Afrapportering!H1125 = "","",Afrapportering!H1125)</f>
        <v/>
      </c>
      <c r="I1144" s="140" t="str">
        <f>+Afrapportering!I1125</f>
        <v/>
      </c>
      <c r="J1144" s="13" t="str">
        <f>+Afrapportering!J1125</f>
        <v/>
      </c>
      <c r="K1144" s="32" t="str">
        <f t="shared" si="140"/>
        <v/>
      </c>
      <c r="L1144" s="31" t="str">
        <f>IF(Ansøgning!J1130="","",Ansøgning!J1130)</f>
        <v/>
      </c>
      <c r="M1144" s="134" t="str">
        <f>IF(Afrapportering!M1125="","",Afrapportering!M1125)</f>
        <v/>
      </c>
      <c r="N1144" s="31" t="str">
        <f>IF(Ansøgning!K1130="","",Ansøgning!K1130)</f>
        <v/>
      </c>
      <c r="O1144" s="134">
        <f>IF(Afrapportering!O1125="",,Afrapportering!O1125)</f>
        <v>0</v>
      </c>
      <c r="P1144" s="15" t="str">
        <f>IF(Ansøgning!L1130="","",Ansøgning!L1130)</f>
        <v/>
      </c>
      <c r="Q1144" s="15" t="str">
        <f t="shared" si="141"/>
        <v/>
      </c>
      <c r="R1144" s="15"/>
      <c r="S1144" s="15" t="str">
        <f>IF(Afrapportering!S1125="","",Afrapportering!S1125)</f>
        <v/>
      </c>
      <c r="T1144" s="31" t="str">
        <f t="shared" si="142"/>
        <v/>
      </c>
      <c r="U1144" s="30" t="str">
        <f>IF(Afrapportering!U1125="","",Afrapportering!U1125)</f>
        <v/>
      </c>
      <c r="V1144" s="52" t="str">
        <f>IF(Afrapportering!V1125="","",Afrapportering!V1125)</f>
        <v/>
      </c>
      <c r="W1144" s="30" t="str">
        <f>IF(Afrapportering!W1125="","",Afrapportering!W1125)</f>
        <v/>
      </c>
      <c r="X1144" s="52" t="str">
        <f>IF(Afrapportering!X1125="","",Afrapportering!X1125)</f>
        <v/>
      </c>
      <c r="Y1144" s="30" t="str">
        <f>IF(Afrapportering!Y1125="","",Afrapportering!Y1125)</f>
        <v/>
      </c>
      <c r="Z1144" s="52" t="str">
        <f>IFERROR(MAX(IF(OR(V1144="",X1144=""),"",IF(AND(AND(MONTH(F1144)&gt;=7,MONTH(F1144)&lt;8),AND(MONTH(H1144)&gt;=7,MONTH(H1144)&lt;8)),(NETWORKDAYS(F1144,H1144,Lister!$D$7:$D$13)-V1144)*T1144/NETWORKDAYS(Lister!$D$19,Lister!$E$19,Lister!$D$7:$D$13),IF(AND(AND(MONTH(F1144)&gt;=7,MONTH(F1144)&lt;8),MONTH(H1144)&gt;7),(NETWORKDAYS(F1144,Lister!$E$19,Lister!$D$7:$D$13)-V1144)*T1144/NETWORKDAYS(Lister!$D$19,Lister!$E$19,Lister!$D$7:$D$13),IF(MONTH(F1144)&gt;7,0)))),0),"")</f>
        <v/>
      </c>
      <c r="AA1144" s="30" t="str">
        <f>IF(Afrapportering!AA1125="","",Afrapportering!AA1125)</f>
        <v/>
      </c>
      <c r="AB1144" s="52" t="str">
        <f>IFERROR(MAX(IF(OR(V1144="",X1144=""),"",IF(AND(AND(MONTH(F1144)&gt;=8,MONTH(F1144)&lt;9),AND(MONTH(H1144)&gt;=8,MONTH(H1144)&lt;9)),(NETWORKDAYS(F1144,H1144,Lister!$D$7:$D$13)-X1144)*T1144/NETWORKDAYS(Lister!$D$20,Lister!$E$20,Lister!$D$7:$D$13),IF(AND(MONTH(F1144)=7,MONTH(H1144)=8),(NETWORKDAYS(Lister!$D$20,H1144,Lister!$D$7:$D$13)-X1144)*T1144/NETWORKDAYS(Lister!$D$20,Lister!$E$20,Lister!$D$7:$D$13),IF(AND(MONTH(F1144)=7,MONTH(H1144)=7),0)))),0),"")</f>
        <v/>
      </c>
      <c r="AC1144" s="30" t="str">
        <f>IF(Afrapportering!AC1125="","",Afrapportering!AC1125)</f>
        <v/>
      </c>
      <c r="AD1144" s="52" t="str">
        <f t="shared" si="143"/>
        <v/>
      </c>
      <c r="AE1144" s="52" t="str">
        <f t="shared" si="144"/>
        <v/>
      </c>
      <c r="AF1144" s="30" t="str">
        <f t="shared" si="145"/>
        <v/>
      </c>
      <c r="AG1144" s="30" t="str">
        <f t="shared" si="146"/>
        <v/>
      </c>
      <c r="AH1144" s="3" t="str">
        <f t="shared" si="147"/>
        <v/>
      </c>
    </row>
    <row r="1145" spans="1:34" x14ac:dyDescent="0.25">
      <c r="A1145" s="13" t="str">
        <f>+Afrapportering!A1126</f>
        <v/>
      </c>
      <c r="B1145" s="13" t="str">
        <f>+Afrapportering!B1126</f>
        <v/>
      </c>
      <c r="C1145" s="13" t="str">
        <f>+Afrapportering!C1126</f>
        <v/>
      </c>
      <c r="D1145" s="13" t="str">
        <f>+Afrapportering!D1126</f>
        <v/>
      </c>
      <c r="E1145" s="14" t="str">
        <f>+Afrapportering!E1126</f>
        <v/>
      </c>
      <c r="F1145" s="139" t="str">
        <f>IF(Afrapportering!F1126 = "", "",Afrapportering!F1126)</f>
        <v/>
      </c>
      <c r="G1145" s="14" t="str">
        <f>+Afrapportering!G1126</f>
        <v/>
      </c>
      <c r="H1145" s="139" t="str">
        <f>IF(Afrapportering!H1126 = "","",Afrapportering!H1126)</f>
        <v/>
      </c>
      <c r="I1145" s="140" t="str">
        <f>+Afrapportering!I1126</f>
        <v/>
      </c>
      <c r="J1145" s="13" t="str">
        <f>+Afrapportering!J1126</f>
        <v/>
      </c>
      <c r="K1145" s="32" t="str">
        <f t="shared" si="140"/>
        <v/>
      </c>
      <c r="L1145" s="31" t="str">
        <f>IF(Ansøgning!J1131="","",Ansøgning!J1131)</f>
        <v/>
      </c>
      <c r="M1145" s="134" t="str">
        <f>IF(Afrapportering!M1126="","",Afrapportering!M1126)</f>
        <v/>
      </c>
      <c r="N1145" s="31" t="str">
        <f>IF(Ansøgning!K1131="","",Ansøgning!K1131)</f>
        <v/>
      </c>
      <c r="O1145" s="134">
        <f>IF(Afrapportering!O1126="",,Afrapportering!O1126)</f>
        <v>0</v>
      </c>
      <c r="P1145" s="15" t="str">
        <f>IF(Ansøgning!L1131="","",Ansøgning!L1131)</f>
        <v/>
      </c>
      <c r="Q1145" s="15" t="str">
        <f t="shared" si="141"/>
        <v/>
      </c>
      <c r="R1145" s="15"/>
      <c r="S1145" s="15" t="str">
        <f>IF(Afrapportering!S1126="","",Afrapportering!S1126)</f>
        <v/>
      </c>
      <c r="T1145" s="31" t="str">
        <f t="shared" si="142"/>
        <v/>
      </c>
      <c r="U1145" s="30" t="str">
        <f>IF(Afrapportering!U1126="","",Afrapportering!U1126)</f>
        <v/>
      </c>
      <c r="V1145" s="52" t="str">
        <f>IF(Afrapportering!V1126="","",Afrapportering!V1126)</f>
        <v/>
      </c>
      <c r="W1145" s="30" t="str">
        <f>IF(Afrapportering!W1126="","",Afrapportering!W1126)</f>
        <v/>
      </c>
      <c r="X1145" s="52" t="str">
        <f>IF(Afrapportering!X1126="","",Afrapportering!X1126)</f>
        <v/>
      </c>
      <c r="Y1145" s="30" t="str">
        <f>IF(Afrapportering!Y1126="","",Afrapportering!Y1126)</f>
        <v/>
      </c>
      <c r="Z1145" s="52" t="str">
        <f>IFERROR(MAX(IF(OR(V1145="",X1145=""),"",IF(AND(AND(MONTH(F1145)&gt;=7,MONTH(F1145)&lt;8),AND(MONTH(H1145)&gt;=7,MONTH(H1145)&lt;8)),(NETWORKDAYS(F1145,H1145,Lister!$D$7:$D$13)-V1145)*T1145/NETWORKDAYS(Lister!$D$19,Lister!$E$19,Lister!$D$7:$D$13),IF(AND(AND(MONTH(F1145)&gt;=7,MONTH(F1145)&lt;8),MONTH(H1145)&gt;7),(NETWORKDAYS(F1145,Lister!$E$19,Lister!$D$7:$D$13)-V1145)*T1145/NETWORKDAYS(Lister!$D$19,Lister!$E$19,Lister!$D$7:$D$13),IF(MONTH(F1145)&gt;7,0)))),0),"")</f>
        <v/>
      </c>
      <c r="AA1145" s="30" t="str">
        <f>IF(Afrapportering!AA1126="","",Afrapportering!AA1126)</f>
        <v/>
      </c>
      <c r="AB1145" s="52" t="str">
        <f>IFERROR(MAX(IF(OR(V1145="",X1145=""),"",IF(AND(AND(MONTH(F1145)&gt;=8,MONTH(F1145)&lt;9),AND(MONTH(H1145)&gt;=8,MONTH(H1145)&lt;9)),(NETWORKDAYS(F1145,H1145,Lister!$D$7:$D$13)-X1145)*T1145/NETWORKDAYS(Lister!$D$20,Lister!$E$20,Lister!$D$7:$D$13),IF(AND(MONTH(F1145)=7,MONTH(H1145)=8),(NETWORKDAYS(Lister!$D$20,H1145,Lister!$D$7:$D$13)-X1145)*T1145/NETWORKDAYS(Lister!$D$20,Lister!$E$20,Lister!$D$7:$D$13),IF(AND(MONTH(F1145)=7,MONTH(H1145)=7),0)))),0),"")</f>
        <v/>
      </c>
      <c r="AC1145" s="30" t="str">
        <f>IF(Afrapportering!AC1126="","",Afrapportering!AC1126)</f>
        <v/>
      </c>
      <c r="AD1145" s="52" t="str">
        <f t="shared" si="143"/>
        <v/>
      </c>
      <c r="AE1145" s="52" t="str">
        <f t="shared" si="144"/>
        <v/>
      </c>
      <c r="AF1145" s="30" t="str">
        <f t="shared" si="145"/>
        <v/>
      </c>
      <c r="AG1145" s="30" t="str">
        <f t="shared" si="146"/>
        <v/>
      </c>
      <c r="AH1145" s="3" t="str">
        <f t="shared" si="147"/>
        <v/>
      </c>
    </row>
    <row r="1146" spans="1:34" x14ac:dyDescent="0.25">
      <c r="A1146" s="13" t="str">
        <f>+Afrapportering!A1127</f>
        <v/>
      </c>
      <c r="B1146" s="13" t="str">
        <f>+Afrapportering!B1127</f>
        <v/>
      </c>
      <c r="C1146" s="13" t="str">
        <f>+Afrapportering!C1127</f>
        <v/>
      </c>
      <c r="D1146" s="13" t="str">
        <f>+Afrapportering!D1127</f>
        <v/>
      </c>
      <c r="E1146" s="14" t="str">
        <f>+Afrapportering!E1127</f>
        <v/>
      </c>
      <c r="F1146" s="139" t="str">
        <f>IF(Afrapportering!F1127 = "", "",Afrapportering!F1127)</f>
        <v/>
      </c>
      <c r="G1146" s="14" t="str">
        <f>+Afrapportering!G1127</f>
        <v/>
      </c>
      <c r="H1146" s="139" t="str">
        <f>IF(Afrapportering!H1127 = "","",Afrapportering!H1127)</f>
        <v/>
      </c>
      <c r="I1146" s="140" t="str">
        <f>+Afrapportering!I1127</f>
        <v/>
      </c>
      <c r="J1146" s="13" t="str">
        <f>+Afrapportering!J1127</f>
        <v/>
      </c>
      <c r="K1146" s="32" t="str">
        <f t="shared" si="140"/>
        <v/>
      </c>
      <c r="L1146" s="31" t="str">
        <f>IF(Ansøgning!J1132="","",Ansøgning!J1132)</f>
        <v/>
      </c>
      <c r="M1146" s="134" t="str">
        <f>IF(Afrapportering!M1127="","",Afrapportering!M1127)</f>
        <v/>
      </c>
      <c r="N1146" s="31" t="str">
        <f>IF(Ansøgning!K1132="","",Ansøgning!K1132)</f>
        <v/>
      </c>
      <c r="O1146" s="134">
        <f>IF(Afrapportering!O1127="",,Afrapportering!O1127)</f>
        <v>0</v>
      </c>
      <c r="P1146" s="15" t="str">
        <f>IF(Ansøgning!L1132="","",Ansøgning!L1132)</f>
        <v/>
      </c>
      <c r="Q1146" s="15" t="str">
        <f t="shared" si="141"/>
        <v/>
      </c>
      <c r="R1146" s="15"/>
      <c r="S1146" s="15" t="str">
        <f>IF(Afrapportering!S1127="","",Afrapportering!S1127)</f>
        <v/>
      </c>
      <c r="T1146" s="31" t="str">
        <f t="shared" si="142"/>
        <v/>
      </c>
      <c r="U1146" s="30" t="str">
        <f>IF(Afrapportering!U1127="","",Afrapportering!U1127)</f>
        <v/>
      </c>
      <c r="V1146" s="52" t="str">
        <f>IF(Afrapportering!V1127="","",Afrapportering!V1127)</f>
        <v/>
      </c>
      <c r="W1146" s="30" t="str">
        <f>IF(Afrapportering!W1127="","",Afrapportering!W1127)</f>
        <v/>
      </c>
      <c r="X1146" s="52" t="str">
        <f>IF(Afrapportering!X1127="","",Afrapportering!X1127)</f>
        <v/>
      </c>
      <c r="Y1146" s="30" t="str">
        <f>IF(Afrapportering!Y1127="","",Afrapportering!Y1127)</f>
        <v/>
      </c>
      <c r="Z1146" s="52" t="str">
        <f>IFERROR(MAX(IF(OR(V1146="",X1146=""),"",IF(AND(AND(MONTH(F1146)&gt;=7,MONTH(F1146)&lt;8),AND(MONTH(H1146)&gt;=7,MONTH(H1146)&lt;8)),(NETWORKDAYS(F1146,H1146,Lister!$D$7:$D$13)-V1146)*T1146/NETWORKDAYS(Lister!$D$19,Lister!$E$19,Lister!$D$7:$D$13),IF(AND(AND(MONTH(F1146)&gt;=7,MONTH(F1146)&lt;8),MONTH(H1146)&gt;7),(NETWORKDAYS(F1146,Lister!$E$19,Lister!$D$7:$D$13)-V1146)*T1146/NETWORKDAYS(Lister!$D$19,Lister!$E$19,Lister!$D$7:$D$13),IF(MONTH(F1146)&gt;7,0)))),0),"")</f>
        <v/>
      </c>
      <c r="AA1146" s="30" t="str">
        <f>IF(Afrapportering!AA1127="","",Afrapportering!AA1127)</f>
        <v/>
      </c>
      <c r="AB1146" s="52" t="str">
        <f>IFERROR(MAX(IF(OR(V1146="",X1146=""),"",IF(AND(AND(MONTH(F1146)&gt;=8,MONTH(F1146)&lt;9),AND(MONTH(H1146)&gt;=8,MONTH(H1146)&lt;9)),(NETWORKDAYS(F1146,H1146,Lister!$D$7:$D$13)-X1146)*T1146/NETWORKDAYS(Lister!$D$20,Lister!$E$20,Lister!$D$7:$D$13),IF(AND(MONTH(F1146)=7,MONTH(H1146)=8),(NETWORKDAYS(Lister!$D$20,H1146,Lister!$D$7:$D$13)-X1146)*T1146/NETWORKDAYS(Lister!$D$20,Lister!$E$20,Lister!$D$7:$D$13),IF(AND(MONTH(F1146)=7,MONTH(H1146)=7),0)))),0),"")</f>
        <v/>
      </c>
      <c r="AC1146" s="30" t="str">
        <f>IF(Afrapportering!AC1127="","",Afrapportering!AC1127)</f>
        <v/>
      </c>
      <c r="AD1146" s="52" t="str">
        <f t="shared" si="143"/>
        <v/>
      </c>
      <c r="AE1146" s="52" t="str">
        <f t="shared" si="144"/>
        <v/>
      </c>
      <c r="AF1146" s="30" t="str">
        <f t="shared" si="145"/>
        <v/>
      </c>
      <c r="AG1146" s="30" t="str">
        <f t="shared" si="146"/>
        <v/>
      </c>
      <c r="AH1146" s="3" t="str">
        <f t="shared" si="147"/>
        <v/>
      </c>
    </row>
    <row r="1147" spans="1:34" x14ac:dyDescent="0.25">
      <c r="A1147" s="13" t="str">
        <f>+Afrapportering!A1128</f>
        <v/>
      </c>
      <c r="B1147" s="13" t="str">
        <f>+Afrapportering!B1128</f>
        <v/>
      </c>
      <c r="C1147" s="13" t="str">
        <f>+Afrapportering!C1128</f>
        <v/>
      </c>
      <c r="D1147" s="13" t="str">
        <f>+Afrapportering!D1128</f>
        <v/>
      </c>
      <c r="E1147" s="14" t="str">
        <f>+Afrapportering!E1128</f>
        <v/>
      </c>
      <c r="F1147" s="139" t="str">
        <f>IF(Afrapportering!F1128 = "", "",Afrapportering!F1128)</f>
        <v/>
      </c>
      <c r="G1147" s="14" t="str">
        <f>+Afrapportering!G1128</f>
        <v/>
      </c>
      <c r="H1147" s="139" t="str">
        <f>IF(Afrapportering!H1128 = "","",Afrapportering!H1128)</f>
        <v/>
      </c>
      <c r="I1147" s="140" t="str">
        <f>+Afrapportering!I1128</f>
        <v/>
      </c>
      <c r="J1147" s="13" t="str">
        <f>+Afrapportering!J1128</f>
        <v/>
      </c>
      <c r="K1147" s="32" t="str">
        <f t="shared" si="140"/>
        <v/>
      </c>
      <c r="L1147" s="31" t="str">
        <f>IF(Ansøgning!J1133="","",Ansøgning!J1133)</f>
        <v/>
      </c>
      <c r="M1147" s="134" t="str">
        <f>IF(Afrapportering!M1128="","",Afrapportering!M1128)</f>
        <v/>
      </c>
      <c r="N1147" s="31" t="str">
        <f>IF(Ansøgning!K1133="","",Ansøgning!K1133)</f>
        <v/>
      </c>
      <c r="O1147" s="134">
        <f>IF(Afrapportering!O1128="",,Afrapportering!O1128)</f>
        <v>0</v>
      </c>
      <c r="P1147" s="15" t="str">
        <f>IF(Ansøgning!L1133="","",Ansøgning!L1133)</f>
        <v/>
      </c>
      <c r="Q1147" s="15" t="str">
        <f t="shared" si="141"/>
        <v/>
      </c>
      <c r="R1147" s="15"/>
      <c r="S1147" s="15" t="str">
        <f>IF(Afrapportering!S1128="","",Afrapportering!S1128)</f>
        <v/>
      </c>
      <c r="T1147" s="31" t="str">
        <f t="shared" si="142"/>
        <v/>
      </c>
      <c r="U1147" s="30" t="str">
        <f>IF(Afrapportering!U1128="","",Afrapportering!U1128)</f>
        <v/>
      </c>
      <c r="V1147" s="52" t="str">
        <f>IF(Afrapportering!V1128="","",Afrapportering!V1128)</f>
        <v/>
      </c>
      <c r="W1147" s="30" t="str">
        <f>IF(Afrapportering!W1128="","",Afrapportering!W1128)</f>
        <v/>
      </c>
      <c r="X1147" s="52" t="str">
        <f>IF(Afrapportering!X1128="","",Afrapportering!X1128)</f>
        <v/>
      </c>
      <c r="Y1147" s="30" t="str">
        <f>IF(Afrapportering!Y1128="","",Afrapportering!Y1128)</f>
        <v/>
      </c>
      <c r="Z1147" s="52" t="str">
        <f>IFERROR(MAX(IF(OR(V1147="",X1147=""),"",IF(AND(AND(MONTH(F1147)&gt;=7,MONTH(F1147)&lt;8),AND(MONTH(H1147)&gt;=7,MONTH(H1147)&lt;8)),(NETWORKDAYS(F1147,H1147,Lister!$D$7:$D$13)-V1147)*T1147/NETWORKDAYS(Lister!$D$19,Lister!$E$19,Lister!$D$7:$D$13),IF(AND(AND(MONTH(F1147)&gt;=7,MONTH(F1147)&lt;8),MONTH(H1147)&gt;7),(NETWORKDAYS(F1147,Lister!$E$19,Lister!$D$7:$D$13)-V1147)*T1147/NETWORKDAYS(Lister!$D$19,Lister!$E$19,Lister!$D$7:$D$13),IF(MONTH(F1147)&gt;7,0)))),0),"")</f>
        <v/>
      </c>
      <c r="AA1147" s="30" t="str">
        <f>IF(Afrapportering!AA1128="","",Afrapportering!AA1128)</f>
        <v/>
      </c>
      <c r="AB1147" s="52" t="str">
        <f>IFERROR(MAX(IF(OR(V1147="",X1147=""),"",IF(AND(AND(MONTH(F1147)&gt;=8,MONTH(F1147)&lt;9),AND(MONTH(H1147)&gt;=8,MONTH(H1147)&lt;9)),(NETWORKDAYS(F1147,H1147,Lister!$D$7:$D$13)-X1147)*T1147/NETWORKDAYS(Lister!$D$20,Lister!$E$20,Lister!$D$7:$D$13),IF(AND(MONTH(F1147)=7,MONTH(H1147)=8),(NETWORKDAYS(Lister!$D$20,H1147,Lister!$D$7:$D$13)-X1147)*T1147/NETWORKDAYS(Lister!$D$20,Lister!$E$20,Lister!$D$7:$D$13),IF(AND(MONTH(F1147)=7,MONTH(H1147)=7),0)))),0),"")</f>
        <v/>
      </c>
      <c r="AC1147" s="30" t="str">
        <f>IF(Afrapportering!AC1128="","",Afrapportering!AC1128)</f>
        <v/>
      </c>
      <c r="AD1147" s="52" t="str">
        <f t="shared" si="143"/>
        <v/>
      </c>
      <c r="AE1147" s="52" t="str">
        <f t="shared" si="144"/>
        <v/>
      </c>
      <c r="AF1147" s="30" t="str">
        <f t="shared" si="145"/>
        <v/>
      </c>
      <c r="AG1147" s="30" t="str">
        <f t="shared" si="146"/>
        <v/>
      </c>
      <c r="AH1147" s="3" t="str">
        <f t="shared" si="147"/>
        <v/>
      </c>
    </row>
    <row r="1148" spans="1:34" x14ac:dyDescent="0.25">
      <c r="A1148" s="13" t="str">
        <f>+Afrapportering!A1129</f>
        <v/>
      </c>
      <c r="B1148" s="13" t="str">
        <f>+Afrapportering!B1129</f>
        <v/>
      </c>
      <c r="C1148" s="13" t="str">
        <f>+Afrapportering!C1129</f>
        <v/>
      </c>
      <c r="D1148" s="13" t="str">
        <f>+Afrapportering!D1129</f>
        <v/>
      </c>
      <c r="E1148" s="14" t="str">
        <f>+Afrapportering!E1129</f>
        <v/>
      </c>
      <c r="F1148" s="139" t="str">
        <f>IF(Afrapportering!F1129 = "", "",Afrapportering!F1129)</f>
        <v/>
      </c>
      <c r="G1148" s="14" t="str">
        <f>+Afrapportering!G1129</f>
        <v/>
      </c>
      <c r="H1148" s="139" t="str">
        <f>IF(Afrapportering!H1129 = "","",Afrapportering!H1129)</f>
        <v/>
      </c>
      <c r="I1148" s="140" t="str">
        <f>+Afrapportering!I1129</f>
        <v/>
      </c>
      <c r="J1148" s="13" t="str">
        <f>+Afrapportering!J1129</f>
        <v/>
      </c>
      <c r="K1148" s="32" t="str">
        <f t="shared" si="140"/>
        <v/>
      </c>
      <c r="L1148" s="31" t="str">
        <f>IF(Ansøgning!J1134="","",Ansøgning!J1134)</f>
        <v/>
      </c>
      <c r="M1148" s="134" t="str">
        <f>IF(Afrapportering!M1129="","",Afrapportering!M1129)</f>
        <v/>
      </c>
      <c r="N1148" s="31" t="str">
        <f>IF(Ansøgning!K1134="","",Ansøgning!K1134)</f>
        <v/>
      </c>
      <c r="O1148" s="134">
        <f>IF(Afrapportering!O1129="",,Afrapportering!O1129)</f>
        <v>0</v>
      </c>
      <c r="P1148" s="15" t="str">
        <f>IF(Ansøgning!L1134="","",Ansøgning!L1134)</f>
        <v/>
      </c>
      <c r="Q1148" s="15" t="str">
        <f t="shared" si="141"/>
        <v/>
      </c>
      <c r="R1148" s="15"/>
      <c r="S1148" s="15" t="str">
        <f>IF(Afrapportering!S1129="","",Afrapportering!S1129)</f>
        <v/>
      </c>
      <c r="T1148" s="31" t="str">
        <f t="shared" si="142"/>
        <v/>
      </c>
      <c r="U1148" s="30" t="str">
        <f>IF(Afrapportering!U1129="","",Afrapportering!U1129)</f>
        <v/>
      </c>
      <c r="V1148" s="52" t="str">
        <f>IF(Afrapportering!V1129="","",Afrapportering!V1129)</f>
        <v/>
      </c>
      <c r="W1148" s="30" t="str">
        <f>IF(Afrapportering!W1129="","",Afrapportering!W1129)</f>
        <v/>
      </c>
      <c r="X1148" s="52" t="str">
        <f>IF(Afrapportering!X1129="","",Afrapportering!X1129)</f>
        <v/>
      </c>
      <c r="Y1148" s="30" t="str">
        <f>IF(Afrapportering!Y1129="","",Afrapportering!Y1129)</f>
        <v/>
      </c>
      <c r="Z1148" s="52" t="str">
        <f>IFERROR(MAX(IF(OR(V1148="",X1148=""),"",IF(AND(AND(MONTH(F1148)&gt;=7,MONTH(F1148)&lt;8),AND(MONTH(H1148)&gt;=7,MONTH(H1148)&lt;8)),(NETWORKDAYS(F1148,H1148,Lister!$D$7:$D$13)-V1148)*T1148/NETWORKDAYS(Lister!$D$19,Lister!$E$19,Lister!$D$7:$D$13),IF(AND(AND(MONTH(F1148)&gt;=7,MONTH(F1148)&lt;8),MONTH(H1148)&gt;7),(NETWORKDAYS(F1148,Lister!$E$19,Lister!$D$7:$D$13)-V1148)*T1148/NETWORKDAYS(Lister!$D$19,Lister!$E$19,Lister!$D$7:$D$13),IF(MONTH(F1148)&gt;7,0)))),0),"")</f>
        <v/>
      </c>
      <c r="AA1148" s="30" t="str">
        <f>IF(Afrapportering!AA1129="","",Afrapportering!AA1129)</f>
        <v/>
      </c>
      <c r="AB1148" s="52" t="str">
        <f>IFERROR(MAX(IF(OR(V1148="",X1148=""),"",IF(AND(AND(MONTH(F1148)&gt;=8,MONTH(F1148)&lt;9),AND(MONTH(H1148)&gt;=8,MONTH(H1148)&lt;9)),(NETWORKDAYS(F1148,H1148,Lister!$D$7:$D$13)-X1148)*T1148/NETWORKDAYS(Lister!$D$20,Lister!$E$20,Lister!$D$7:$D$13),IF(AND(MONTH(F1148)=7,MONTH(H1148)=8),(NETWORKDAYS(Lister!$D$20,H1148,Lister!$D$7:$D$13)-X1148)*T1148/NETWORKDAYS(Lister!$D$20,Lister!$E$20,Lister!$D$7:$D$13),IF(AND(MONTH(F1148)=7,MONTH(H1148)=7),0)))),0),"")</f>
        <v/>
      </c>
      <c r="AC1148" s="30" t="str">
        <f>IF(Afrapportering!AC1129="","",Afrapportering!AC1129)</f>
        <v/>
      </c>
      <c r="AD1148" s="52" t="str">
        <f t="shared" si="143"/>
        <v/>
      </c>
      <c r="AE1148" s="52" t="str">
        <f t="shared" si="144"/>
        <v/>
      </c>
      <c r="AF1148" s="30" t="str">
        <f t="shared" si="145"/>
        <v/>
      </c>
      <c r="AG1148" s="30" t="str">
        <f t="shared" si="146"/>
        <v/>
      </c>
      <c r="AH1148" s="3" t="str">
        <f t="shared" si="147"/>
        <v/>
      </c>
    </row>
    <row r="1149" spans="1:34" x14ac:dyDescent="0.25">
      <c r="A1149" s="13" t="str">
        <f>+Afrapportering!A1130</f>
        <v/>
      </c>
      <c r="B1149" s="13" t="str">
        <f>+Afrapportering!B1130</f>
        <v/>
      </c>
      <c r="C1149" s="13" t="str">
        <f>+Afrapportering!C1130</f>
        <v/>
      </c>
      <c r="D1149" s="13" t="str">
        <f>+Afrapportering!D1130</f>
        <v/>
      </c>
      <c r="E1149" s="14" t="str">
        <f>+Afrapportering!E1130</f>
        <v/>
      </c>
      <c r="F1149" s="139" t="str">
        <f>IF(Afrapportering!F1130 = "", "",Afrapportering!F1130)</f>
        <v/>
      </c>
      <c r="G1149" s="14" t="str">
        <f>+Afrapportering!G1130</f>
        <v/>
      </c>
      <c r="H1149" s="139" t="str">
        <f>IF(Afrapportering!H1130 = "","",Afrapportering!H1130)</f>
        <v/>
      </c>
      <c r="I1149" s="140" t="str">
        <f>+Afrapportering!I1130</f>
        <v/>
      </c>
      <c r="J1149" s="13" t="str">
        <f>+Afrapportering!J1130</f>
        <v/>
      </c>
      <c r="K1149" s="32" t="str">
        <f t="shared" si="140"/>
        <v/>
      </c>
      <c r="L1149" s="31" t="str">
        <f>IF(Ansøgning!J1135="","",Ansøgning!J1135)</f>
        <v/>
      </c>
      <c r="M1149" s="134" t="str">
        <f>IF(Afrapportering!M1130="","",Afrapportering!M1130)</f>
        <v/>
      </c>
      <c r="N1149" s="31" t="str">
        <f>IF(Ansøgning!K1135="","",Ansøgning!K1135)</f>
        <v/>
      </c>
      <c r="O1149" s="134">
        <f>IF(Afrapportering!O1130="",,Afrapportering!O1130)</f>
        <v>0</v>
      </c>
      <c r="P1149" s="15" t="str">
        <f>IF(Ansøgning!L1135="","",Ansøgning!L1135)</f>
        <v/>
      </c>
      <c r="Q1149" s="15" t="str">
        <f t="shared" si="141"/>
        <v/>
      </c>
      <c r="R1149" s="15"/>
      <c r="S1149" s="15" t="str">
        <f>IF(Afrapportering!S1130="","",Afrapportering!S1130)</f>
        <v/>
      </c>
      <c r="T1149" s="31" t="str">
        <f t="shared" si="142"/>
        <v/>
      </c>
      <c r="U1149" s="30" t="str">
        <f>IF(Afrapportering!U1130="","",Afrapportering!U1130)</f>
        <v/>
      </c>
      <c r="V1149" s="52" t="str">
        <f>IF(Afrapportering!V1130="","",Afrapportering!V1130)</f>
        <v/>
      </c>
      <c r="W1149" s="30" t="str">
        <f>IF(Afrapportering!W1130="","",Afrapportering!W1130)</f>
        <v/>
      </c>
      <c r="X1149" s="52" t="str">
        <f>IF(Afrapportering!X1130="","",Afrapportering!X1130)</f>
        <v/>
      </c>
      <c r="Y1149" s="30" t="str">
        <f>IF(Afrapportering!Y1130="","",Afrapportering!Y1130)</f>
        <v/>
      </c>
      <c r="Z1149" s="52" t="str">
        <f>IFERROR(MAX(IF(OR(V1149="",X1149=""),"",IF(AND(AND(MONTH(F1149)&gt;=7,MONTH(F1149)&lt;8),AND(MONTH(H1149)&gt;=7,MONTH(H1149)&lt;8)),(NETWORKDAYS(F1149,H1149,Lister!$D$7:$D$13)-V1149)*T1149/NETWORKDAYS(Lister!$D$19,Lister!$E$19,Lister!$D$7:$D$13),IF(AND(AND(MONTH(F1149)&gt;=7,MONTH(F1149)&lt;8),MONTH(H1149)&gt;7),(NETWORKDAYS(F1149,Lister!$E$19,Lister!$D$7:$D$13)-V1149)*T1149/NETWORKDAYS(Lister!$D$19,Lister!$E$19,Lister!$D$7:$D$13),IF(MONTH(F1149)&gt;7,0)))),0),"")</f>
        <v/>
      </c>
      <c r="AA1149" s="30" t="str">
        <f>IF(Afrapportering!AA1130="","",Afrapportering!AA1130)</f>
        <v/>
      </c>
      <c r="AB1149" s="52" t="str">
        <f>IFERROR(MAX(IF(OR(V1149="",X1149=""),"",IF(AND(AND(MONTH(F1149)&gt;=8,MONTH(F1149)&lt;9),AND(MONTH(H1149)&gt;=8,MONTH(H1149)&lt;9)),(NETWORKDAYS(F1149,H1149,Lister!$D$7:$D$13)-X1149)*T1149/NETWORKDAYS(Lister!$D$20,Lister!$E$20,Lister!$D$7:$D$13),IF(AND(MONTH(F1149)=7,MONTH(H1149)=8),(NETWORKDAYS(Lister!$D$20,H1149,Lister!$D$7:$D$13)-X1149)*T1149/NETWORKDAYS(Lister!$D$20,Lister!$E$20,Lister!$D$7:$D$13),IF(AND(MONTH(F1149)=7,MONTH(H1149)=7),0)))),0),"")</f>
        <v/>
      </c>
      <c r="AC1149" s="30" t="str">
        <f>IF(Afrapportering!AC1130="","",Afrapportering!AC1130)</f>
        <v/>
      </c>
      <c r="AD1149" s="52" t="str">
        <f t="shared" si="143"/>
        <v/>
      </c>
      <c r="AE1149" s="52" t="str">
        <f t="shared" si="144"/>
        <v/>
      </c>
      <c r="AF1149" s="30" t="str">
        <f t="shared" si="145"/>
        <v/>
      </c>
      <c r="AG1149" s="30" t="str">
        <f t="shared" si="146"/>
        <v/>
      </c>
      <c r="AH1149" s="3" t="str">
        <f t="shared" si="147"/>
        <v/>
      </c>
    </row>
    <row r="1150" spans="1:34" x14ac:dyDescent="0.25">
      <c r="A1150" s="13" t="str">
        <f>+Afrapportering!A1131</f>
        <v/>
      </c>
      <c r="B1150" s="13" t="str">
        <f>+Afrapportering!B1131</f>
        <v/>
      </c>
      <c r="C1150" s="13" t="str">
        <f>+Afrapportering!C1131</f>
        <v/>
      </c>
      <c r="D1150" s="13" t="str">
        <f>+Afrapportering!D1131</f>
        <v/>
      </c>
      <c r="E1150" s="14" t="str">
        <f>+Afrapportering!E1131</f>
        <v/>
      </c>
      <c r="F1150" s="139" t="str">
        <f>IF(Afrapportering!F1131 = "", "",Afrapportering!F1131)</f>
        <v/>
      </c>
      <c r="G1150" s="14" t="str">
        <f>+Afrapportering!G1131</f>
        <v/>
      </c>
      <c r="H1150" s="139" t="str">
        <f>IF(Afrapportering!H1131 = "","",Afrapportering!H1131)</f>
        <v/>
      </c>
      <c r="I1150" s="140" t="str">
        <f>+Afrapportering!I1131</f>
        <v/>
      </c>
      <c r="J1150" s="13" t="str">
        <f>+Afrapportering!J1131</f>
        <v/>
      </c>
      <c r="K1150" s="32" t="str">
        <f t="shared" si="140"/>
        <v/>
      </c>
      <c r="L1150" s="31" t="str">
        <f>IF(Ansøgning!J1136="","",Ansøgning!J1136)</f>
        <v/>
      </c>
      <c r="M1150" s="134" t="str">
        <f>IF(Afrapportering!M1131="","",Afrapportering!M1131)</f>
        <v/>
      </c>
      <c r="N1150" s="31" t="str">
        <f>IF(Ansøgning!K1136="","",Ansøgning!K1136)</f>
        <v/>
      </c>
      <c r="O1150" s="134">
        <f>IF(Afrapportering!O1131="",,Afrapportering!O1131)</f>
        <v>0</v>
      </c>
      <c r="P1150" s="15" t="str">
        <f>IF(Ansøgning!L1136="","",Ansøgning!L1136)</f>
        <v/>
      </c>
      <c r="Q1150" s="15" t="str">
        <f t="shared" si="141"/>
        <v/>
      </c>
      <c r="R1150" s="15"/>
      <c r="S1150" s="15" t="str">
        <f>IF(Afrapportering!S1131="","",Afrapportering!S1131)</f>
        <v/>
      </c>
      <c r="T1150" s="31" t="str">
        <f t="shared" si="142"/>
        <v/>
      </c>
      <c r="U1150" s="30" t="str">
        <f>IF(Afrapportering!U1131="","",Afrapportering!U1131)</f>
        <v/>
      </c>
      <c r="V1150" s="52" t="str">
        <f>IF(Afrapportering!V1131="","",Afrapportering!V1131)</f>
        <v/>
      </c>
      <c r="W1150" s="30" t="str">
        <f>IF(Afrapportering!W1131="","",Afrapportering!W1131)</f>
        <v/>
      </c>
      <c r="X1150" s="52" t="str">
        <f>IF(Afrapportering!X1131="","",Afrapportering!X1131)</f>
        <v/>
      </c>
      <c r="Y1150" s="30" t="str">
        <f>IF(Afrapportering!Y1131="","",Afrapportering!Y1131)</f>
        <v/>
      </c>
      <c r="Z1150" s="52" t="str">
        <f>IFERROR(MAX(IF(OR(V1150="",X1150=""),"",IF(AND(AND(MONTH(F1150)&gt;=7,MONTH(F1150)&lt;8),AND(MONTH(H1150)&gt;=7,MONTH(H1150)&lt;8)),(NETWORKDAYS(F1150,H1150,Lister!$D$7:$D$13)-V1150)*T1150/NETWORKDAYS(Lister!$D$19,Lister!$E$19,Lister!$D$7:$D$13),IF(AND(AND(MONTH(F1150)&gt;=7,MONTH(F1150)&lt;8),MONTH(H1150)&gt;7),(NETWORKDAYS(F1150,Lister!$E$19,Lister!$D$7:$D$13)-V1150)*T1150/NETWORKDAYS(Lister!$D$19,Lister!$E$19,Lister!$D$7:$D$13),IF(MONTH(F1150)&gt;7,0)))),0),"")</f>
        <v/>
      </c>
      <c r="AA1150" s="30" t="str">
        <f>IF(Afrapportering!AA1131="","",Afrapportering!AA1131)</f>
        <v/>
      </c>
      <c r="AB1150" s="52" t="str">
        <f>IFERROR(MAX(IF(OR(V1150="",X1150=""),"",IF(AND(AND(MONTH(F1150)&gt;=8,MONTH(F1150)&lt;9),AND(MONTH(H1150)&gt;=8,MONTH(H1150)&lt;9)),(NETWORKDAYS(F1150,H1150,Lister!$D$7:$D$13)-X1150)*T1150/NETWORKDAYS(Lister!$D$20,Lister!$E$20,Lister!$D$7:$D$13),IF(AND(MONTH(F1150)=7,MONTH(H1150)=8),(NETWORKDAYS(Lister!$D$20,H1150,Lister!$D$7:$D$13)-X1150)*T1150/NETWORKDAYS(Lister!$D$20,Lister!$E$20,Lister!$D$7:$D$13),IF(AND(MONTH(F1150)=7,MONTH(H1150)=7),0)))),0),"")</f>
        <v/>
      </c>
      <c r="AC1150" s="30" t="str">
        <f>IF(Afrapportering!AC1131="","",Afrapportering!AC1131)</f>
        <v/>
      </c>
      <c r="AD1150" s="52" t="str">
        <f t="shared" si="143"/>
        <v/>
      </c>
      <c r="AE1150" s="52" t="str">
        <f t="shared" si="144"/>
        <v/>
      </c>
      <c r="AF1150" s="30" t="str">
        <f t="shared" si="145"/>
        <v/>
      </c>
      <c r="AG1150" s="30" t="str">
        <f t="shared" si="146"/>
        <v/>
      </c>
      <c r="AH1150" s="3" t="str">
        <f t="shared" si="147"/>
        <v/>
      </c>
    </row>
    <row r="1151" spans="1:34" x14ac:dyDescent="0.25">
      <c r="A1151" s="13" t="str">
        <f>+Afrapportering!A1132</f>
        <v/>
      </c>
      <c r="B1151" s="13" t="str">
        <f>+Afrapportering!B1132</f>
        <v/>
      </c>
      <c r="C1151" s="13" t="str">
        <f>+Afrapportering!C1132</f>
        <v/>
      </c>
      <c r="D1151" s="13" t="str">
        <f>+Afrapportering!D1132</f>
        <v/>
      </c>
      <c r="E1151" s="14" t="str">
        <f>+Afrapportering!E1132</f>
        <v/>
      </c>
      <c r="F1151" s="139" t="str">
        <f>IF(Afrapportering!F1132 = "", "",Afrapportering!F1132)</f>
        <v/>
      </c>
      <c r="G1151" s="14" t="str">
        <f>+Afrapportering!G1132</f>
        <v/>
      </c>
      <c r="H1151" s="139" t="str">
        <f>IF(Afrapportering!H1132 = "","",Afrapportering!H1132)</f>
        <v/>
      </c>
      <c r="I1151" s="140" t="str">
        <f>+Afrapportering!I1132</f>
        <v/>
      </c>
      <c r="J1151" s="13" t="str">
        <f>+Afrapportering!J1132</f>
        <v/>
      </c>
      <c r="K1151" s="32" t="str">
        <f t="shared" si="140"/>
        <v/>
      </c>
      <c r="L1151" s="31" t="str">
        <f>IF(Ansøgning!J1137="","",Ansøgning!J1137)</f>
        <v/>
      </c>
      <c r="M1151" s="134" t="str">
        <f>IF(Afrapportering!M1132="","",Afrapportering!M1132)</f>
        <v/>
      </c>
      <c r="N1151" s="31" t="str">
        <f>IF(Ansøgning!K1137="","",Ansøgning!K1137)</f>
        <v/>
      </c>
      <c r="O1151" s="134">
        <f>IF(Afrapportering!O1132="",,Afrapportering!O1132)</f>
        <v>0</v>
      </c>
      <c r="P1151" s="15" t="str">
        <f>IF(Ansøgning!L1137="","",Ansøgning!L1137)</f>
        <v/>
      </c>
      <c r="Q1151" s="15" t="str">
        <f t="shared" si="141"/>
        <v/>
      </c>
      <c r="R1151" s="15"/>
      <c r="S1151" s="15" t="str">
        <f>IF(Afrapportering!S1132="","",Afrapportering!S1132)</f>
        <v/>
      </c>
      <c r="T1151" s="31" t="str">
        <f t="shared" si="142"/>
        <v/>
      </c>
      <c r="U1151" s="30" t="str">
        <f>IF(Afrapportering!U1132="","",Afrapportering!U1132)</f>
        <v/>
      </c>
      <c r="V1151" s="52" t="str">
        <f>IF(Afrapportering!V1132="","",Afrapportering!V1132)</f>
        <v/>
      </c>
      <c r="W1151" s="30" t="str">
        <f>IF(Afrapportering!W1132="","",Afrapportering!W1132)</f>
        <v/>
      </c>
      <c r="X1151" s="52" t="str">
        <f>IF(Afrapportering!X1132="","",Afrapportering!X1132)</f>
        <v/>
      </c>
      <c r="Y1151" s="30" t="str">
        <f>IF(Afrapportering!Y1132="","",Afrapportering!Y1132)</f>
        <v/>
      </c>
      <c r="Z1151" s="52" t="str">
        <f>IFERROR(MAX(IF(OR(V1151="",X1151=""),"",IF(AND(AND(MONTH(F1151)&gt;=7,MONTH(F1151)&lt;8),AND(MONTH(H1151)&gt;=7,MONTH(H1151)&lt;8)),(NETWORKDAYS(F1151,H1151,Lister!$D$7:$D$13)-V1151)*T1151/NETWORKDAYS(Lister!$D$19,Lister!$E$19,Lister!$D$7:$D$13),IF(AND(AND(MONTH(F1151)&gt;=7,MONTH(F1151)&lt;8),MONTH(H1151)&gt;7),(NETWORKDAYS(F1151,Lister!$E$19,Lister!$D$7:$D$13)-V1151)*T1151/NETWORKDAYS(Lister!$D$19,Lister!$E$19,Lister!$D$7:$D$13),IF(MONTH(F1151)&gt;7,0)))),0),"")</f>
        <v/>
      </c>
      <c r="AA1151" s="30" t="str">
        <f>IF(Afrapportering!AA1132="","",Afrapportering!AA1132)</f>
        <v/>
      </c>
      <c r="AB1151" s="52" t="str">
        <f>IFERROR(MAX(IF(OR(V1151="",X1151=""),"",IF(AND(AND(MONTH(F1151)&gt;=8,MONTH(F1151)&lt;9),AND(MONTH(H1151)&gt;=8,MONTH(H1151)&lt;9)),(NETWORKDAYS(F1151,H1151,Lister!$D$7:$D$13)-X1151)*T1151/NETWORKDAYS(Lister!$D$20,Lister!$E$20,Lister!$D$7:$D$13),IF(AND(MONTH(F1151)=7,MONTH(H1151)=8),(NETWORKDAYS(Lister!$D$20,H1151,Lister!$D$7:$D$13)-X1151)*T1151/NETWORKDAYS(Lister!$D$20,Lister!$E$20,Lister!$D$7:$D$13),IF(AND(MONTH(F1151)=7,MONTH(H1151)=7),0)))),0),"")</f>
        <v/>
      </c>
      <c r="AC1151" s="30" t="str">
        <f>IF(Afrapportering!AC1132="","",Afrapportering!AC1132)</f>
        <v/>
      </c>
      <c r="AD1151" s="52" t="str">
        <f t="shared" si="143"/>
        <v/>
      </c>
      <c r="AE1151" s="52" t="str">
        <f t="shared" si="144"/>
        <v/>
      </c>
      <c r="AF1151" s="30" t="str">
        <f t="shared" si="145"/>
        <v/>
      </c>
      <c r="AG1151" s="30" t="str">
        <f t="shared" si="146"/>
        <v/>
      </c>
      <c r="AH1151" s="3" t="str">
        <f t="shared" si="147"/>
        <v/>
      </c>
    </row>
    <row r="1152" spans="1:34" x14ac:dyDescent="0.25">
      <c r="A1152" s="13" t="str">
        <f>+Afrapportering!A1133</f>
        <v/>
      </c>
      <c r="B1152" s="13" t="str">
        <f>+Afrapportering!B1133</f>
        <v/>
      </c>
      <c r="C1152" s="13" t="str">
        <f>+Afrapportering!C1133</f>
        <v/>
      </c>
      <c r="D1152" s="13" t="str">
        <f>+Afrapportering!D1133</f>
        <v/>
      </c>
      <c r="E1152" s="14" t="str">
        <f>+Afrapportering!E1133</f>
        <v/>
      </c>
      <c r="F1152" s="139" t="str">
        <f>IF(Afrapportering!F1133 = "", "",Afrapportering!F1133)</f>
        <v/>
      </c>
      <c r="G1152" s="14" t="str">
        <f>+Afrapportering!G1133</f>
        <v/>
      </c>
      <c r="H1152" s="139" t="str">
        <f>IF(Afrapportering!H1133 = "","",Afrapportering!H1133)</f>
        <v/>
      </c>
      <c r="I1152" s="140" t="str">
        <f>+Afrapportering!I1133</f>
        <v/>
      </c>
      <c r="J1152" s="13" t="str">
        <f>+Afrapportering!J1133</f>
        <v/>
      </c>
      <c r="K1152" s="32" t="str">
        <f t="shared" si="140"/>
        <v/>
      </c>
      <c r="L1152" s="31" t="str">
        <f>IF(Ansøgning!J1138="","",Ansøgning!J1138)</f>
        <v/>
      </c>
      <c r="M1152" s="134" t="str">
        <f>IF(Afrapportering!M1133="","",Afrapportering!M1133)</f>
        <v/>
      </c>
      <c r="N1152" s="31" t="str">
        <f>IF(Ansøgning!K1138="","",Ansøgning!K1138)</f>
        <v/>
      </c>
      <c r="O1152" s="134">
        <f>IF(Afrapportering!O1133="",,Afrapportering!O1133)</f>
        <v>0</v>
      </c>
      <c r="P1152" s="15" t="str">
        <f>IF(Ansøgning!L1138="","",Ansøgning!L1138)</f>
        <v/>
      </c>
      <c r="Q1152" s="15" t="str">
        <f t="shared" si="141"/>
        <v/>
      </c>
      <c r="R1152" s="15"/>
      <c r="S1152" s="15" t="str">
        <f>IF(Afrapportering!S1133="","",Afrapportering!S1133)</f>
        <v/>
      </c>
      <c r="T1152" s="31" t="str">
        <f t="shared" si="142"/>
        <v/>
      </c>
      <c r="U1152" s="30" t="str">
        <f>IF(Afrapportering!U1133="","",Afrapportering!U1133)</f>
        <v/>
      </c>
      <c r="V1152" s="52" t="str">
        <f>IF(Afrapportering!V1133="","",Afrapportering!V1133)</f>
        <v/>
      </c>
      <c r="W1152" s="30" t="str">
        <f>IF(Afrapportering!W1133="","",Afrapportering!W1133)</f>
        <v/>
      </c>
      <c r="X1152" s="52" t="str">
        <f>IF(Afrapportering!X1133="","",Afrapportering!X1133)</f>
        <v/>
      </c>
      <c r="Y1152" s="30" t="str">
        <f>IF(Afrapportering!Y1133="","",Afrapportering!Y1133)</f>
        <v/>
      </c>
      <c r="Z1152" s="52" t="str">
        <f>IFERROR(MAX(IF(OR(V1152="",X1152=""),"",IF(AND(AND(MONTH(F1152)&gt;=7,MONTH(F1152)&lt;8),AND(MONTH(H1152)&gt;=7,MONTH(H1152)&lt;8)),(NETWORKDAYS(F1152,H1152,Lister!$D$7:$D$13)-V1152)*T1152/NETWORKDAYS(Lister!$D$19,Lister!$E$19,Lister!$D$7:$D$13),IF(AND(AND(MONTH(F1152)&gt;=7,MONTH(F1152)&lt;8),MONTH(H1152)&gt;7),(NETWORKDAYS(F1152,Lister!$E$19,Lister!$D$7:$D$13)-V1152)*T1152/NETWORKDAYS(Lister!$D$19,Lister!$E$19,Lister!$D$7:$D$13),IF(MONTH(F1152)&gt;7,0)))),0),"")</f>
        <v/>
      </c>
      <c r="AA1152" s="30" t="str">
        <f>IF(Afrapportering!AA1133="","",Afrapportering!AA1133)</f>
        <v/>
      </c>
      <c r="AB1152" s="52" t="str">
        <f>IFERROR(MAX(IF(OR(V1152="",X1152=""),"",IF(AND(AND(MONTH(F1152)&gt;=8,MONTH(F1152)&lt;9),AND(MONTH(H1152)&gt;=8,MONTH(H1152)&lt;9)),(NETWORKDAYS(F1152,H1152,Lister!$D$7:$D$13)-X1152)*T1152/NETWORKDAYS(Lister!$D$20,Lister!$E$20,Lister!$D$7:$D$13),IF(AND(MONTH(F1152)=7,MONTH(H1152)=8),(NETWORKDAYS(Lister!$D$20,H1152,Lister!$D$7:$D$13)-X1152)*T1152/NETWORKDAYS(Lister!$D$20,Lister!$E$20,Lister!$D$7:$D$13),IF(AND(MONTH(F1152)=7,MONTH(H1152)=7),0)))),0),"")</f>
        <v/>
      </c>
      <c r="AC1152" s="30" t="str">
        <f>IF(Afrapportering!AC1133="","",Afrapportering!AC1133)</f>
        <v/>
      </c>
      <c r="AD1152" s="52" t="str">
        <f t="shared" si="143"/>
        <v/>
      </c>
      <c r="AE1152" s="52" t="str">
        <f t="shared" si="144"/>
        <v/>
      </c>
      <c r="AF1152" s="30" t="str">
        <f t="shared" si="145"/>
        <v/>
      </c>
      <c r="AG1152" s="30" t="str">
        <f t="shared" si="146"/>
        <v/>
      </c>
      <c r="AH1152" s="3" t="str">
        <f t="shared" si="147"/>
        <v/>
      </c>
    </row>
    <row r="1153" spans="1:34" x14ac:dyDescent="0.25">
      <c r="A1153" s="13" t="str">
        <f>+Afrapportering!A1134</f>
        <v/>
      </c>
      <c r="B1153" s="13" t="str">
        <f>+Afrapportering!B1134</f>
        <v/>
      </c>
      <c r="C1153" s="13" t="str">
        <f>+Afrapportering!C1134</f>
        <v/>
      </c>
      <c r="D1153" s="13" t="str">
        <f>+Afrapportering!D1134</f>
        <v/>
      </c>
      <c r="E1153" s="14" t="str">
        <f>+Afrapportering!E1134</f>
        <v/>
      </c>
      <c r="F1153" s="139" t="str">
        <f>IF(Afrapportering!F1134 = "", "",Afrapportering!F1134)</f>
        <v/>
      </c>
      <c r="G1153" s="14" t="str">
        <f>+Afrapportering!G1134</f>
        <v/>
      </c>
      <c r="H1153" s="139" t="str">
        <f>IF(Afrapportering!H1134 = "","",Afrapportering!H1134)</f>
        <v/>
      </c>
      <c r="I1153" s="140" t="str">
        <f>+Afrapportering!I1134</f>
        <v/>
      </c>
      <c r="J1153" s="13" t="str">
        <f>+Afrapportering!J1134</f>
        <v/>
      </c>
      <c r="K1153" s="32" t="str">
        <f t="shared" si="140"/>
        <v/>
      </c>
      <c r="L1153" s="31" t="str">
        <f>IF(Ansøgning!J1139="","",Ansøgning!J1139)</f>
        <v/>
      </c>
      <c r="M1153" s="134" t="str">
        <f>IF(Afrapportering!M1134="","",Afrapportering!M1134)</f>
        <v/>
      </c>
      <c r="N1153" s="31" t="str">
        <f>IF(Ansøgning!K1139="","",Ansøgning!K1139)</f>
        <v/>
      </c>
      <c r="O1153" s="134">
        <f>IF(Afrapportering!O1134="",,Afrapportering!O1134)</f>
        <v>0</v>
      </c>
      <c r="P1153" s="15" t="str">
        <f>IF(Ansøgning!L1139="","",Ansøgning!L1139)</f>
        <v/>
      </c>
      <c r="Q1153" s="15" t="str">
        <f t="shared" si="141"/>
        <v/>
      </c>
      <c r="R1153" s="15"/>
      <c r="S1153" s="15" t="str">
        <f>IF(Afrapportering!S1134="","",Afrapportering!S1134)</f>
        <v/>
      </c>
      <c r="T1153" s="31" t="str">
        <f t="shared" si="142"/>
        <v/>
      </c>
      <c r="U1153" s="30" t="str">
        <f>IF(Afrapportering!U1134="","",Afrapportering!U1134)</f>
        <v/>
      </c>
      <c r="V1153" s="52" t="str">
        <f>IF(Afrapportering!V1134="","",Afrapportering!V1134)</f>
        <v/>
      </c>
      <c r="W1153" s="30" t="str">
        <f>IF(Afrapportering!W1134="","",Afrapportering!W1134)</f>
        <v/>
      </c>
      <c r="X1153" s="52" t="str">
        <f>IF(Afrapportering!X1134="","",Afrapportering!X1134)</f>
        <v/>
      </c>
      <c r="Y1153" s="30" t="str">
        <f>IF(Afrapportering!Y1134="","",Afrapportering!Y1134)</f>
        <v/>
      </c>
      <c r="Z1153" s="52" t="str">
        <f>IFERROR(MAX(IF(OR(V1153="",X1153=""),"",IF(AND(AND(MONTH(F1153)&gt;=7,MONTH(F1153)&lt;8),AND(MONTH(H1153)&gt;=7,MONTH(H1153)&lt;8)),(NETWORKDAYS(F1153,H1153,Lister!$D$7:$D$13)-V1153)*T1153/NETWORKDAYS(Lister!$D$19,Lister!$E$19,Lister!$D$7:$D$13),IF(AND(AND(MONTH(F1153)&gt;=7,MONTH(F1153)&lt;8),MONTH(H1153)&gt;7),(NETWORKDAYS(F1153,Lister!$E$19,Lister!$D$7:$D$13)-V1153)*T1153/NETWORKDAYS(Lister!$D$19,Lister!$E$19,Lister!$D$7:$D$13),IF(MONTH(F1153)&gt;7,0)))),0),"")</f>
        <v/>
      </c>
      <c r="AA1153" s="30" t="str">
        <f>IF(Afrapportering!AA1134="","",Afrapportering!AA1134)</f>
        <v/>
      </c>
      <c r="AB1153" s="52" t="str">
        <f>IFERROR(MAX(IF(OR(V1153="",X1153=""),"",IF(AND(AND(MONTH(F1153)&gt;=8,MONTH(F1153)&lt;9),AND(MONTH(H1153)&gt;=8,MONTH(H1153)&lt;9)),(NETWORKDAYS(F1153,H1153,Lister!$D$7:$D$13)-X1153)*T1153/NETWORKDAYS(Lister!$D$20,Lister!$E$20,Lister!$D$7:$D$13),IF(AND(MONTH(F1153)=7,MONTH(H1153)=8),(NETWORKDAYS(Lister!$D$20,H1153,Lister!$D$7:$D$13)-X1153)*T1153/NETWORKDAYS(Lister!$D$20,Lister!$E$20,Lister!$D$7:$D$13),IF(AND(MONTH(F1153)=7,MONTH(H1153)=7),0)))),0),"")</f>
        <v/>
      </c>
      <c r="AC1153" s="30" t="str">
        <f>IF(Afrapportering!AC1134="","",Afrapportering!AC1134)</f>
        <v/>
      </c>
      <c r="AD1153" s="52" t="str">
        <f t="shared" si="143"/>
        <v/>
      </c>
      <c r="AE1153" s="52" t="str">
        <f t="shared" si="144"/>
        <v/>
      </c>
      <c r="AF1153" s="30" t="str">
        <f t="shared" si="145"/>
        <v/>
      </c>
      <c r="AG1153" s="30" t="str">
        <f t="shared" si="146"/>
        <v/>
      </c>
      <c r="AH1153" s="3" t="str">
        <f t="shared" si="147"/>
        <v/>
      </c>
    </row>
    <row r="1154" spans="1:34" x14ac:dyDescent="0.25">
      <c r="A1154" s="13" t="str">
        <f>+Afrapportering!A1135</f>
        <v/>
      </c>
      <c r="B1154" s="13" t="str">
        <f>+Afrapportering!B1135</f>
        <v/>
      </c>
      <c r="C1154" s="13" t="str">
        <f>+Afrapportering!C1135</f>
        <v/>
      </c>
      <c r="D1154" s="13" t="str">
        <f>+Afrapportering!D1135</f>
        <v/>
      </c>
      <c r="E1154" s="14" t="str">
        <f>+Afrapportering!E1135</f>
        <v/>
      </c>
      <c r="F1154" s="139" t="str">
        <f>IF(Afrapportering!F1135 = "", "",Afrapportering!F1135)</f>
        <v/>
      </c>
      <c r="G1154" s="14" t="str">
        <f>+Afrapportering!G1135</f>
        <v/>
      </c>
      <c r="H1154" s="139" t="str">
        <f>IF(Afrapportering!H1135 = "","",Afrapportering!H1135)</f>
        <v/>
      </c>
      <c r="I1154" s="140" t="str">
        <f>+Afrapportering!I1135</f>
        <v/>
      </c>
      <c r="J1154" s="13" t="str">
        <f>+Afrapportering!J1135</f>
        <v/>
      </c>
      <c r="K1154" s="32" t="str">
        <f t="shared" si="140"/>
        <v/>
      </c>
      <c r="L1154" s="31" t="str">
        <f>IF(Ansøgning!J1140="","",Ansøgning!J1140)</f>
        <v/>
      </c>
      <c r="M1154" s="134" t="str">
        <f>IF(Afrapportering!M1135="","",Afrapportering!M1135)</f>
        <v/>
      </c>
      <c r="N1154" s="31" t="str">
        <f>IF(Ansøgning!K1140="","",Ansøgning!K1140)</f>
        <v/>
      </c>
      <c r="O1154" s="134">
        <f>IF(Afrapportering!O1135="",,Afrapportering!O1135)</f>
        <v>0</v>
      </c>
      <c r="P1154" s="15" t="str">
        <f>IF(Ansøgning!L1140="","",Ansøgning!L1140)</f>
        <v/>
      </c>
      <c r="Q1154" s="15" t="str">
        <f t="shared" si="141"/>
        <v/>
      </c>
      <c r="R1154" s="15"/>
      <c r="S1154" s="15" t="str">
        <f>IF(Afrapportering!S1135="","",Afrapportering!S1135)</f>
        <v/>
      </c>
      <c r="T1154" s="31" t="str">
        <f t="shared" si="142"/>
        <v/>
      </c>
      <c r="U1154" s="30" t="str">
        <f>IF(Afrapportering!U1135="","",Afrapportering!U1135)</f>
        <v/>
      </c>
      <c r="V1154" s="52" t="str">
        <f>IF(Afrapportering!V1135="","",Afrapportering!V1135)</f>
        <v/>
      </c>
      <c r="W1154" s="30" t="str">
        <f>IF(Afrapportering!W1135="","",Afrapportering!W1135)</f>
        <v/>
      </c>
      <c r="X1154" s="52" t="str">
        <f>IF(Afrapportering!X1135="","",Afrapportering!X1135)</f>
        <v/>
      </c>
      <c r="Y1154" s="30" t="str">
        <f>IF(Afrapportering!Y1135="","",Afrapportering!Y1135)</f>
        <v/>
      </c>
      <c r="Z1154" s="52" t="str">
        <f>IFERROR(MAX(IF(OR(V1154="",X1154=""),"",IF(AND(AND(MONTH(F1154)&gt;=7,MONTH(F1154)&lt;8),AND(MONTH(H1154)&gt;=7,MONTH(H1154)&lt;8)),(NETWORKDAYS(F1154,H1154,Lister!$D$7:$D$13)-V1154)*T1154/NETWORKDAYS(Lister!$D$19,Lister!$E$19,Lister!$D$7:$D$13),IF(AND(AND(MONTH(F1154)&gt;=7,MONTH(F1154)&lt;8),MONTH(H1154)&gt;7),(NETWORKDAYS(F1154,Lister!$E$19,Lister!$D$7:$D$13)-V1154)*T1154/NETWORKDAYS(Lister!$D$19,Lister!$E$19,Lister!$D$7:$D$13),IF(MONTH(F1154)&gt;7,0)))),0),"")</f>
        <v/>
      </c>
      <c r="AA1154" s="30" t="str">
        <f>IF(Afrapportering!AA1135="","",Afrapportering!AA1135)</f>
        <v/>
      </c>
      <c r="AB1154" s="52" t="str">
        <f>IFERROR(MAX(IF(OR(V1154="",X1154=""),"",IF(AND(AND(MONTH(F1154)&gt;=8,MONTH(F1154)&lt;9),AND(MONTH(H1154)&gt;=8,MONTH(H1154)&lt;9)),(NETWORKDAYS(F1154,H1154,Lister!$D$7:$D$13)-X1154)*T1154/NETWORKDAYS(Lister!$D$20,Lister!$E$20,Lister!$D$7:$D$13),IF(AND(MONTH(F1154)=7,MONTH(H1154)=8),(NETWORKDAYS(Lister!$D$20,H1154,Lister!$D$7:$D$13)-X1154)*T1154/NETWORKDAYS(Lister!$D$20,Lister!$E$20,Lister!$D$7:$D$13),IF(AND(MONTH(F1154)=7,MONTH(H1154)=7),0)))),0),"")</f>
        <v/>
      </c>
      <c r="AC1154" s="30" t="str">
        <f>IF(Afrapportering!AC1135="","",Afrapportering!AC1135)</f>
        <v/>
      </c>
      <c r="AD1154" s="52" t="str">
        <f t="shared" si="143"/>
        <v/>
      </c>
      <c r="AE1154" s="52" t="str">
        <f t="shared" si="144"/>
        <v/>
      </c>
      <c r="AF1154" s="30" t="str">
        <f t="shared" si="145"/>
        <v/>
      </c>
      <c r="AG1154" s="30" t="str">
        <f t="shared" si="146"/>
        <v/>
      </c>
      <c r="AH1154" s="3" t="str">
        <f t="shared" si="147"/>
        <v/>
      </c>
    </row>
    <row r="1155" spans="1:34" x14ac:dyDescent="0.25">
      <c r="A1155" s="13" t="str">
        <f>+Afrapportering!A1136</f>
        <v/>
      </c>
      <c r="B1155" s="13" t="str">
        <f>+Afrapportering!B1136</f>
        <v/>
      </c>
      <c r="C1155" s="13" t="str">
        <f>+Afrapportering!C1136</f>
        <v/>
      </c>
      <c r="D1155" s="13" t="str">
        <f>+Afrapportering!D1136</f>
        <v/>
      </c>
      <c r="E1155" s="14" t="str">
        <f>+Afrapportering!E1136</f>
        <v/>
      </c>
      <c r="F1155" s="139" t="str">
        <f>IF(Afrapportering!F1136 = "", "",Afrapportering!F1136)</f>
        <v/>
      </c>
      <c r="G1155" s="14" t="str">
        <f>+Afrapportering!G1136</f>
        <v/>
      </c>
      <c r="H1155" s="139" t="str">
        <f>IF(Afrapportering!H1136 = "","",Afrapportering!H1136)</f>
        <v/>
      </c>
      <c r="I1155" s="140" t="str">
        <f>+Afrapportering!I1136</f>
        <v/>
      </c>
      <c r="J1155" s="13" t="str">
        <f>+Afrapportering!J1136</f>
        <v/>
      </c>
      <c r="K1155" s="32" t="str">
        <f t="shared" si="140"/>
        <v/>
      </c>
      <c r="L1155" s="31" t="str">
        <f>IF(Ansøgning!J1141="","",Ansøgning!J1141)</f>
        <v/>
      </c>
      <c r="M1155" s="134" t="str">
        <f>IF(Afrapportering!M1136="","",Afrapportering!M1136)</f>
        <v/>
      </c>
      <c r="N1155" s="31" t="str">
        <f>IF(Ansøgning!K1141="","",Ansøgning!K1141)</f>
        <v/>
      </c>
      <c r="O1155" s="134">
        <f>IF(Afrapportering!O1136="",,Afrapportering!O1136)</f>
        <v>0</v>
      </c>
      <c r="P1155" s="15" t="str">
        <f>IF(Ansøgning!L1141="","",Ansøgning!L1141)</f>
        <v/>
      </c>
      <c r="Q1155" s="15" t="str">
        <f t="shared" si="141"/>
        <v/>
      </c>
      <c r="R1155" s="15"/>
      <c r="S1155" s="15" t="str">
        <f>IF(Afrapportering!S1136="","",Afrapportering!S1136)</f>
        <v/>
      </c>
      <c r="T1155" s="31" t="str">
        <f t="shared" si="142"/>
        <v/>
      </c>
      <c r="U1155" s="30" t="str">
        <f>IF(Afrapportering!U1136="","",Afrapportering!U1136)</f>
        <v/>
      </c>
      <c r="V1155" s="52" t="str">
        <f>IF(Afrapportering!V1136="","",Afrapportering!V1136)</f>
        <v/>
      </c>
      <c r="W1155" s="30" t="str">
        <f>IF(Afrapportering!W1136="","",Afrapportering!W1136)</f>
        <v/>
      </c>
      <c r="X1155" s="52" t="str">
        <f>IF(Afrapportering!X1136="","",Afrapportering!X1136)</f>
        <v/>
      </c>
      <c r="Y1155" s="30" t="str">
        <f>IF(Afrapportering!Y1136="","",Afrapportering!Y1136)</f>
        <v/>
      </c>
      <c r="Z1155" s="52" t="str">
        <f>IFERROR(MAX(IF(OR(V1155="",X1155=""),"",IF(AND(AND(MONTH(F1155)&gt;=7,MONTH(F1155)&lt;8),AND(MONTH(H1155)&gt;=7,MONTH(H1155)&lt;8)),(NETWORKDAYS(F1155,H1155,Lister!$D$7:$D$13)-V1155)*T1155/NETWORKDAYS(Lister!$D$19,Lister!$E$19,Lister!$D$7:$D$13),IF(AND(AND(MONTH(F1155)&gt;=7,MONTH(F1155)&lt;8),MONTH(H1155)&gt;7),(NETWORKDAYS(F1155,Lister!$E$19,Lister!$D$7:$D$13)-V1155)*T1155/NETWORKDAYS(Lister!$D$19,Lister!$E$19,Lister!$D$7:$D$13),IF(MONTH(F1155)&gt;7,0)))),0),"")</f>
        <v/>
      </c>
      <c r="AA1155" s="30" t="str">
        <f>IF(Afrapportering!AA1136="","",Afrapportering!AA1136)</f>
        <v/>
      </c>
      <c r="AB1155" s="52" t="str">
        <f>IFERROR(MAX(IF(OR(V1155="",X1155=""),"",IF(AND(AND(MONTH(F1155)&gt;=8,MONTH(F1155)&lt;9),AND(MONTH(H1155)&gt;=8,MONTH(H1155)&lt;9)),(NETWORKDAYS(F1155,H1155,Lister!$D$7:$D$13)-X1155)*T1155/NETWORKDAYS(Lister!$D$20,Lister!$E$20,Lister!$D$7:$D$13),IF(AND(MONTH(F1155)=7,MONTH(H1155)=8),(NETWORKDAYS(Lister!$D$20,H1155,Lister!$D$7:$D$13)-X1155)*T1155/NETWORKDAYS(Lister!$D$20,Lister!$E$20,Lister!$D$7:$D$13),IF(AND(MONTH(F1155)=7,MONTH(H1155)=7),0)))),0),"")</f>
        <v/>
      </c>
      <c r="AC1155" s="30" t="str">
        <f>IF(Afrapportering!AC1136="","",Afrapportering!AC1136)</f>
        <v/>
      </c>
      <c r="AD1155" s="52" t="str">
        <f t="shared" si="143"/>
        <v/>
      </c>
      <c r="AE1155" s="52" t="str">
        <f t="shared" si="144"/>
        <v/>
      </c>
      <c r="AF1155" s="30" t="str">
        <f t="shared" si="145"/>
        <v/>
      </c>
      <c r="AG1155" s="30" t="str">
        <f t="shared" si="146"/>
        <v/>
      </c>
      <c r="AH1155" s="3" t="str">
        <f t="shared" si="147"/>
        <v/>
      </c>
    </row>
    <row r="1156" spans="1:34" x14ac:dyDescent="0.25">
      <c r="A1156" s="13" t="str">
        <f>+Afrapportering!A1137</f>
        <v/>
      </c>
      <c r="B1156" s="13" t="str">
        <f>+Afrapportering!B1137</f>
        <v/>
      </c>
      <c r="C1156" s="13" t="str">
        <f>+Afrapportering!C1137</f>
        <v/>
      </c>
      <c r="D1156" s="13" t="str">
        <f>+Afrapportering!D1137</f>
        <v/>
      </c>
      <c r="E1156" s="14" t="str">
        <f>+Afrapportering!E1137</f>
        <v/>
      </c>
      <c r="F1156" s="139" t="str">
        <f>IF(Afrapportering!F1137 = "", "",Afrapportering!F1137)</f>
        <v/>
      </c>
      <c r="G1156" s="14" t="str">
        <f>+Afrapportering!G1137</f>
        <v/>
      </c>
      <c r="H1156" s="139" t="str">
        <f>IF(Afrapportering!H1137 = "","",Afrapportering!H1137)</f>
        <v/>
      </c>
      <c r="I1156" s="140" t="str">
        <f>+Afrapportering!I1137</f>
        <v/>
      </c>
      <c r="J1156" s="13" t="str">
        <f>+Afrapportering!J1137</f>
        <v/>
      </c>
      <c r="K1156" s="32" t="str">
        <f t="shared" si="140"/>
        <v/>
      </c>
      <c r="L1156" s="31" t="str">
        <f>IF(Ansøgning!J1142="","",Ansøgning!J1142)</f>
        <v/>
      </c>
      <c r="M1156" s="134" t="str">
        <f>IF(Afrapportering!M1137="","",Afrapportering!M1137)</f>
        <v/>
      </c>
      <c r="N1156" s="31" t="str">
        <f>IF(Ansøgning!K1142="","",Ansøgning!K1142)</f>
        <v/>
      </c>
      <c r="O1156" s="134">
        <f>IF(Afrapportering!O1137="",,Afrapportering!O1137)</f>
        <v>0</v>
      </c>
      <c r="P1156" s="15" t="str">
        <f>IF(Ansøgning!L1142="","",Ansøgning!L1142)</f>
        <v/>
      </c>
      <c r="Q1156" s="15" t="str">
        <f t="shared" si="141"/>
        <v/>
      </c>
      <c r="R1156" s="15"/>
      <c r="S1156" s="15" t="str">
        <f>IF(Afrapportering!S1137="","",Afrapportering!S1137)</f>
        <v/>
      </c>
      <c r="T1156" s="31" t="str">
        <f t="shared" si="142"/>
        <v/>
      </c>
      <c r="U1156" s="30" t="str">
        <f>IF(Afrapportering!U1137="","",Afrapportering!U1137)</f>
        <v/>
      </c>
      <c r="V1156" s="52" t="str">
        <f>IF(Afrapportering!V1137="","",Afrapportering!V1137)</f>
        <v/>
      </c>
      <c r="W1156" s="30" t="str">
        <f>IF(Afrapportering!W1137="","",Afrapportering!W1137)</f>
        <v/>
      </c>
      <c r="X1156" s="52" t="str">
        <f>IF(Afrapportering!X1137="","",Afrapportering!X1137)</f>
        <v/>
      </c>
      <c r="Y1156" s="30" t="str">
        <f>IF(Afrapportering!Y1137="","",Afrapportering!Y1137)</f>
        <v/>
      </c>
      <c r="Z1156" s="52" t="str">
        <f>IFERROR(MAX(IF(OR(V1156="",X1156=""),"",IF(AND(AND(MONTH(F1156)&gt;=7,MONTH(F1156)&lt;8),AND(MONTH(H1156)&gt;=7,MONTH(H1156)&lt;8)),(NETWORKDAYS(F1156,H1156,Lister!$D$7:$D$13)-V1156)*T1156/NETWORKDAYS(Lister!$D$19,Lister!$E$19,Lister!$D$7:$D$13),IF(AND(AND(MONTH(F1156)&gt;=7,MONTH(F1156)&lt;8),MONTH(H1156)&gt;7),(NETWORKDAYS(F1156,Lister!$E$19,Lister!$D$7:$D$13)-V1156)*T1156/NETWORKDAYS(Lister!$D$19,Lister!$E$19,Lister!$D$7:$D$13),IF(MONTH(F1156)&gt;7,0)))),0),"")</f>
        <v/>
      </c>
      <c r="AA1156" s="30" t="str">
        <f>IF(Afrapportering!AA1137="","",Afrapportering!AA1137)</f>
        <v/>
      </c>
      <c r="AB1156" s="52" t="str">
        <f>IFERROR(MAX(IF(OR(V1156="",X1156=""),"",IF(AND(AND(MONTH(F1156)&gt;=8,MONTH(F1156)&lt;9),AND(MONTH(H1156)&gt;=8,MONTH(H1156)&lt;9)),(NETWORKDAYS(F1156,H1156,Lister!$D$7:$D$13)-X1156)*T1156/NETWORKDAYS(Lister!$D$20,Lister!$E$20,Lister!$D$7:$D$13),IF(AND(MONTH(F1156)=7,MONTH(H1156)=8),(NETWORKDAYS(Lister!$D$20,H1156,Lister!$D$7:$D$13)-X1156)*T1156/NETWORKDAYS(Lister!$D$20,Lister!$E$20,Lister!$D$7:$D$13),IF(AND(MONTH(F1156)=7,MONTH(H1156)=7),0)))),0),"")</f>
        <v/>
      </c>
      <c r="AC1156" s="30" t="str">
        <f>IF(Afrapportering!AC1137="","",Afrapportering!AC1137)</f>
        <v/>
      </c>
      <c r="AD1156" s="52" t="str">
        <f t="shared" si="143"/>
        <v/>
      </c>
      <c r="AE1156" s="52" t="str">
        <f t="shared" si="144"/>
        <v/>
      </c>
      <c r="AF1156" s="30" t="str">
        <f t="shared" si="145"/>
        <v/>
      </c>
      <c r="AG1156" s="30" t="str">
        <f t="shared" si="146"/>
        <v/>
      </c>
      <c r="AH1156" s="3" t="str">
        <f t="shared" si="147"/>
        <v/>
      </c>
    </row>
    <row r="1157" spans="1:34" x14ac:dyDescent="0.25">
      <c r="A1157" s="13" t="str">
        <f>+Afrapportering!A1138</f>
        <v/>
      </c>
      <c r="B1157" s="13" t="str">
        <f>+Afrapportering!B1138</f>
        <v/>
      </c>
      <c r="C1157" s="13" t="str">
        <f>+Afrapportering!C1138</f>
        <v/>
      </c>
      <c r="D1157" s="13" t="str">
        <f>+Afrapportering!D1138</f>
        <v/>
      </c>
      <c r="E1157" s="14" t="str">
        <f>+Afrapportering!E1138</f>
        <v/>
      </c>
      <c r="F1157" s="139" t="str">
        <f>IF(Afrapportering!F1138 = "", "",Afrapportering!F1138)</f>
        <v/>
      </c>
      <c r="G1157" s="14" t="str">
        <f>+Afrapportering!G1138</f>
        <v/>
      </c>
      <c r="H1157" s="139" t="str">
        <f>IF(Afrapportering!H1138 = "","",Afrapportering!H1138)</f>
        <v/>
      </c>
      <c r="I1157" s="140" t="str">
        <f>+Afrapportering!I1138</f>
        <v/>
      </c>
      <c r="J1157" s="13" t="str">
        <f>+Afrapportering!J1138</f>
        <v/>
      </c>
      <c r="K1157" s="32" t="str">
        <f t="shared" si="140"/>
        <v/>
      </c>
      <c r="L1157" s="31" t="str">
        <f>IF(Ansøgning!J1143="","",Ansøgning!J1143)</f>
        <v/>
      </c>
      <c r="M1157" s="134" t="str">
        <f>IF(Afrapportering!M1138="","",Afrapportering!M1138)</f>
        <v/>
      </c>
      <c r="N1157" s="31" t="str">
        <f>IF(Ansøgning!K1143="","",Ansøgning!K1143)</f>
        <v/>
      </c>
      <c r="O1157" s="134">
        <f>IF(Afrapportering!O1138="",,Afrapportering!O1138)</f>
        <v>0</v>
      </c>
      <c r="P1157" s="15" t="str">
        <f>IF(Ansøgning!L1143="","",Ansøgning!L1143)</f>
        <v/>
      </c>
      <c r="Q1157" s="15" t="str">
        <f t="shared" si="141"/>
        <v/>
      </c>
      <c r="R1157" s="15"/>
      <c r="S1157" s="15" t="str">
        <f>IF(Afrapportering!S1138="","",Afrapportering!S1138)</f>
        <v/>
      </c>
      <c r="T1157" s="31" t="str">
        <f t="shared" si="142"/>
        <v/>
      </c>
      <c r="U1157" s="30" t="str">
        <f>IF(Afrapportering!U1138="","",Afrapportering!U1138)</f>
        <v/>
      </c>
      <c r="V1157" s="52" t="str">
        <f>IF(Afrapportering!V1138="","",Afrapportering!V1138)</f>
        <v/>
      </c>
      <c r="W1157" s="30" t="str">
        <f>IF(Afrapportering!W1138="","",Afrapportering!W1138)</f>
        <v/>
      </c>
      <c r="X1157" s="52" t="str">
        <f>IF(Afrapportering!X1138="","",Afrapportering!X1138)</f>
        <v/>
      </c>
      <c r="Y1157" s="30" t="str">
        <f>IF(Afrapportering!Y1138="","",Afrapportering!Y1138)</f>
        <v/>
      </c>
      <c r="Z1157" s="52" t="str">
        <f>IFERROR(MAX(IF(OR(V1157="",X1157=""),"",IF(AND(AND(MONTH(F1157)&gt;=7,MONTH(F1157)&lt;8),AND(MONTH(H1157)&gt;=7,MONTH(H1157)&lt;8)),(NETWORKDAYS(F1157,H1157,Lister!$D$7:$D$13)-V1157)*T1157/NETWORKDAYS(Lister!$D$19,Lister!$E$19,Lister!$D$7:$D$13),IF(AND(AND(MONTH(F1157)&gt;=7,MONTH(F1157)&lt;8),MONTH(H1157)&gt;7),(NETWORKDAYS(F1157,Lister!$E$19,Lister!$D$7:$D$13)-V1157)*T1157/NETWORKDAYS(Lister!$D$19,Lister!$E$19,Lister!$D$7:$D$13),IF(MONTH(F1157)&gt;7,0)))),0),"")</f>
        <v/>
      </c>
      <c r="AA1157" s="30" t="str">
        <f>IF(Afrapportering!AA1138="","",Afrapportering!AA1138)</f>
        <v/>
      </c>
      <c r="AB1157" s="52" t="str">
        <f>IFERROR(MAX(IF(OR(V1157="",X1157=""),"",IF(AND(AND(MONTH(F1157)&gt;=8,MONTH(F1157)&lt;9),AND(MONTH(H1157)&gt;=8,MONTH(H1157)&lt;9)),(NETWORKDAYS(F1157,H1157,Lister!$D$7:$D$13)-X1157)*T1157/NETWORKDAYS(Lister!$D$20,Lister!$E$20,Lister!$D$7:$D$13),IF(AND(MONTH(F1157)=7,MONTH(H1157)=8),(NETWORKDAYS(Lister!$D$20,H1157,Lister!$D$7:$D$13)-X1157)*T1157/NETWORKDAYS(Lister!$D$20,Lister!$E$20,Lister!$D$7:$D$13),IF(AND(MONTH(F1157)=7,MONTH(H1157)=7),0)))),0),"")</f>
        <v/>
      </c>
      <c r="AC1157" s="30" t="str">
        <f>IF(Afrapportering!AC1138="","",Afrapportering!AC1138)</f>
        <v/>
      </c>
      <c r="AD1157" s="52" t="str">
        <f t="shared" si="143"/>
        <v/>
      </c>
      <c r="AE1157" s="52" t="str">
        <f t="shared" si="144"/>
        <v/>
      </c>
      <c r="AF1157" s="30" t="str">
        <f t="shared" si="145"/>
        <v/>
      </c>
      <c r="AG1157" s="30" t="str">
        <f t="shared" si="146"/>
        <v/>
      </c>
      <c r="AH1157" s="3" t="str">
        <f t="shared" si="147"/>
        <v/>
      </c>
    </row>
    <row r="1158" spans="1:34" x14ac:dyDescent="0.25">
      <c r="A1158" s="13" t="str">
        <f>+Afrapportering!A1139</f>
        <v/>
      </c>
      <c r="B1158" s="13" t="str">
        <f>+Afrapportering!B1139</f>
        <v/>
      </c>
      <c r="C1158" s="13" t="str">
        <f>+Afrapportering!C1139</f>
        <v/>
      </c>
      <c r="D1158" s="13" t="str">
        <f>+Afrapportering!D1139</f>
        <v/>
      </c>
      <c r="E1158" s="14" t="str">
        <f>+Afrapportering!E1139</f>
        <v/>
      </c>
      <c r="F1158" s="139" t="str">
        <f>IF(Afrapportering!F1139 = "", "",Afrapportering!F1139)</f>
        <v/>
      </c>
      <c r="G1158" s="14" t="str">
        <f>+Afrapportering!G1139</f>
        <v/>
      </c>
      <c r="H1158" s="139" t="str">
        <f>IF(Afrapportering!H1139 = "","",Afrapportering!H1139)</f>
        <v/>
      </c>
      <c r="I1158" s="140" t="str">
        <f>+Afrapportering!I1139</f>
        <v/>
      </c>
      <c r="J1158" s="13" t="str">
        <f>+Afrapportering!J1139</f>
        <v/>
      </c>
      <c r="K1158" s="32" t="str">
        <f t="shared" si="140"/>
        <v/>
      </c>
      <c r="L1158" s="31" t="str">
        <f>IF(Ansøgning!J1144="","",Ansøgning!J1144)</f>
        <v/>
      </c>
      <c r="M1158" s="134" t="str">
        <f>IF(Afrapportering!M1139="","",Afrapportering!M1139)</f>
        <v/>
      </c>
      <c r="N1158" s="31" t="str">
        <f>IF(Ansøgning!K1144="","",Ansøgning!K1144)</f>
        <v/>
      </c>
      <c r="O1158" s="134">
        <f>IF(Afrapportering!O1139="",,Afrapportering!O1139)</f>
        <v>0</v>
      </c>
      <c r="P1158" s="15" t="str">
        <f>IF(Ansøgning!L1144="","",Ansøgning!L1144)</f>
        <v/>
      </c>
      <c r="Q1158" s="15" t="str">
        <f t="shared" si="141"/>
        <v/>
      </c>
      <c r="R1158" s="15"/>
      <c r="S1158" s="15" t="str">
        <f>IF(Afrapportering!S1139="","",Afrapportering!S1139)</f>
        <v/>
      </c>
      <c r="T1158" s="31" t="str">
        <f t="shared" si="142"/>
        <v/>
      </c>
      <c r="U1158" s="30" t="str">
        <f>IF(Afrapportering!U1139="","",Afrapportering!U1139)</f>
        <v/>
      </c>
      <c r="V1158" s="52" t="str">
        <f>IF(Afrapportering!V1139="","",Afrapportering!V1139)</f>
        <v/>
      </c>
      <c r="W1158" s="30" t="str">
        <f>IF(Afrapportering!W1139="","",Afrapportering!W1139)</f>
        <v/>
      </c>
      <c r="X1158" s="52" t="str">
        <f>IF(Afrapportering!X1139="","",Afrapportering!X1139)</f>
        <v/>
      </c>
      <c r="Y1158" s="30" t="str">
        <f>IF(Afrapportering!Y1139="","",Afrapportering!Y1139)</f>
        <v/>
      </c>
      <c r="Z1158" s="52" t="str">
        <f>IFERROR(MAX(IF(OR(V1158="",X1158=""),"",IF(AND(AND(MONTH(F1158)&gt;=7,MONTH(F1158)&lt;8),AND(MONTH(H1158)&gt;=7,MONTH(H1158)&lt;8)),(NETWORKDAYS(F1158,H1158,Lister!$D$7:$D$13)-V1158)*T1158/NETWORKDAYS(Lister!$D$19,Lister!$E$19,Lister!$D$7:$D$13),IF(AND(AND(MONTH(F1158)&gt;=7,MONTH(F1158)&lt;8),MONTH(H1158)&gt;7),(NETWORKDAYS(F1158,Lister!$E$19,Lister!$D$7:$D$13)-V1158)*T1158/NETWORKDAYS(Lister!$D$19,Lister!$E$19,Lister!$D$7:$D$13),IF(MONTH(F1158)&gt;7,0)))),0),"")</f>
        <v/>
      </c>
      <c r="AA1158" s="30" t="str">
        <f>IF(Afrapportering!AA1139="","",Afrapportering!AA1139)</f>
        <v/>
      </c>
      <c r="AB1158" s="52" t="str">
        <f>IFERROR(MAX(IF(OR(V1158="",X1158=""),"",IF(AND(AND(MONTH(F1158)&gt;=8,MONTH(F1158)&lt;9),AND(MONTH(H1158)&gt;=8,MONTH(H1158)&lt;9)),(NETWORKDAYS(F1158,H1158,Lister!$D$7:$D$13)-X1158)*T1158/NETWORKDAYS(Lister!$D$20,Lister!$E$20,Lister!$D$7:$D$13),IF(AND(MONTH(F1158)=7,MONTH(H1158)=8),(NETWORKDAYS(Lister!$D$20,H1158,Lister!$D$7:$D$13)-X1158)*T1158/NETWORKDAYS(Lister!$D$20,Lister!$E$20,Lister!$D$7:$D$13),IF(AND(MONTH(F1158)=7,MONTH(H1158)=7),0)))),0),"")</f>
        <v/>
      </c>
      <c r="AC1158" s="30" t="str">
        <f>IF(Afrapportering!AC1139="","",Afrapportering!AC1139)</f>
        <v/>
      </c>
      <c r="AD1158" s="52" t="str">
        <f t="shared" si="143"/>
        <v/>
      </c>
      <c r="AE1158" s="52" t="str">
        <f t="shared" si="144"/>
        <v/>
      </c>
      <c r="AF1158" s="30" t="str">
        <f t="shared" si="145"/>
        <v/>
      </c>
      <c r="AG1158" s="30" t="str">
        <f t="shared" si="146"/>
        <v/>
      </c>
      <c r="AH1158" s="3" t="str">
        <f t="shared" si="147"/>
        <v/>
      </c>
    </row>
    <row r="1159" spans="1:34" x14ac:dyDescent="0.25">
      <c r="A1159" s="13" t="str">
        <f>+Afrapportering!A1140</f>
        <v/>
      </c>
      <c r="B1159" s="13" t="str">
        <f>+Afrapportering!B1140</f>
        <v/>
      </c>
      <c r="C1159" s="13" t="str">
        <f>+Afrapportering!C1140</f>
        <v/>
      </c>
      <c r="D1159" s="13" t="str">
        <f>+Afrapportering!D1140</f>
        <v/>
      </c>
      <c r="E1159" s="14" t="str">
        <f>+Afrapportering!E1140</f>
        <v/>
      </c>
      <c r="F1159" s="139" t="str">
        <f>IF(Afrapportering!F1140 = "", "",Afrapportering!F1140)</f>
        <v/>
      </c>
      <c r="G1159" s="14" t="str">
        <f>+Afrapportering!G1140</f>
        <v/>
      </c>
      <c r="H1159" s="139" t="str">
        <f>IF(Afrapportering!H1140 = "","",Afrapportering!H1140)</f>
        <v/>
      </c>
      <c r="I1159" s="140" t="str">
        <f>+Afrapportering!I1140</f>
        <v/>
      </c>
      <c r="J1159" s="13" t="str">
        <f>+Afrapportering!J1140</f>
        <v/>
      </c>
      <c r="K1159" s="32" t="str">
        <f t="shared" si="140"/>
        <v/>
      </c>
      <c r="L1159" s="31" t="str">
        <f>IF(Ansøgning!J1145="","",Ansøgning!J1145)</f>
        <v/>
      </c>
      <c r="M1159" s="134" t="str">
        <f>IF(Afrapportering!M1140="","",Afrapportering!M1140)</f>
        <v/>
      </c>
      <c r="N1159" s="31" t="str">
        <f>IF(Ansøgning!K1145="","",Ansøgning!K1145)</f>
        <v/>
      </c>
      <c r="O1159" s="134">
        <f>IF(Afrapportering!O1140="",,Afrapportering!O1140)</f>
        <v>0</v>
      </c>
      <c r="P1159" s="15" t="str">
        <f>IF(Ansøgning!L1145="","",Ansøgning!L1145)</f>
        <v/>
      </c>
      <c r="Q1159" s="15" t="str">
        <f t="shared" si="141"/>
        <v/>
      </c>
      <c r="R1159" s="15"/>
      <c r="S1159" s="15" t="str">
        <f>IF(Afrapportering!S1140="","",Afrapportering!S1140)</f>
        <v/>
      </c>
      <c r="T1159" s="31" t="str">
        <f t="shared" si="142"/>
        <v/>
      </c>
      <c r="U1159" s="30" t="str">
        <f>IF(Afrapportering!U1140="","",Afrapportering!U1140)</f>
        <v/>
      </c>
      <c r="V1159" s="52" t="str">
        <f>IF(Afrapportering!V1140="","",Afrapportering!V1140)</f>
        <v/>
      </c>
      <c r="W1159" s="30" t="str">
        <f>IF(Afrapportering!W1140="","",Afrapportering!W1140)</f>
        <v/>
      </c>
      <c r="X1159" s="52" t="str">
        <f>IF(Afrapportering!X1140="","",Afrapportering!X1140)</f>
        <v/>
      </c>
      <c r="Y1159" s="30" t="str">
        <f>IF(Afrapportering!Y1140="","",Afrapportering!Y1140)</f>
        <v/>
      </c>
      <c r="Z1159" s="52" t="str">
        <f>IFERROR(MAX(IF(OR(V1159="",X1159=""),"",IF(AND(AND(MONTH(F1159)&gt;=7,MONTH(F1159)&lt;8),AND(MONTH(H1159)&gt;=7,MONTH(H1159)&lt;8)),(NETWORKDAYS(F1159,H1159,Lister!$D$7:$D$13)-V1159)*T1159/NETWORKDAYS(Lister!$D$19,Lister!$E$19,Lister!$D$7:$D$13),IF(AND(AND(MONTH(F1159)&gt;=7,MONTH(F1159)&lt;8),MONTH(H1159)&gt;7),(NETWORKDAYS(F1159,Lister!$E$19,Lister!$D$7:$D$13)-V1159)*T1159/NETWORKDAYS(Lister!$D$19,Lister!$E$19,Lister!$D$7:$D$13),IF(MONTH(F1159)&gt;7,0)))),0),"")</f>
        <v/>
      </c>
      <c r="AA1159" s="30" t="str">
        <f>IF(Afrapportering!AA1140="","",Afrapportering!AA1140)</f>
        <v/>
      </c>
      <c r="AB1159" s="52" t="str">
        <f>IFERROR(MAX(IF(OR(V1159="",X1159=""),"",IF(AND(AND(MONTH(F1159)&gt;=8,MONTH(F1159)&lt;9),AND(MONTH(H1159)&gt;=8,MONTH(H1159)&lt;9)),(NETWORKDAYS(F1159,H1159,Lister!$D$7:$D$13)-X1159)*T1159/NETWORKDAYS(Lister!$D$20,Lister!$E$20,Lister!$D$7:$D$13),IF(AND(MONTH(F1159)=7,MONTH(H1159)=8),(NETWORKDAYS(Lister!$D$20,H1159,Lister!$D$7:$D$13)-X1159)*T1159/NETWORKDAYS(Lister!$D$20,Lister!$E$20,Lister!$D$7:$D$13),IF(AND(MONTH(F1159)=7,MONTH(H1159)=7),0)))),0),"")</f>
        <v/>
      </c>
      <c r="AC1159" s="30" t="str">
        <f>IF(Afrapportering!AC1140="","",Afrapportering!AC1140)</f>
        <v/>
      </c>
      <c r="AD1159" s="52" t="str">
        <f t="shared" si="143"/>
        <v/>
      </c>
      <c r="AE1159" s="52" t="str">
        <f t="shared" si="144"/>
        <v/>
      </c>
      <c r="AF1159" s="30" t="str">
        <f t="shared" si="145"/>
        <v/>
      </c>
      <c r="AG1159" s="30" t="str">
        <f t="shared" si="146"/>
        <v/>
      </c>
      <c r="AH1159" s="3" t="str">
        <f t="shared" si="147"/>
        <v/>
      </c>
    </row>
    <row r="1160" spans="1:34" x14ac:dyDescent="0.25">
      <c r="A1160" s="13" t="str">
        <f>+Afrapportering!A1141</f>
        <v/>
      </c>
      <c r="B1160" s="13" t="str">
        <f>+Afrapportering!B1141</f>
        <v/>
      </c>
      <c r="C1160" s="13" t="str">
        <f>+Afrapportering!C1141</f>
        <v/>
      </c>
      <c r="D1160" s="13" t="str">
        <f>+Afrapportering!D1141</f>
        <v/>
      </c>
      <c r="E1160" s="14" t="str">
        <f>+Afrapportering!E1141</f>
        <v/>
      </c>
      <c r="F1160" s="139" t="str">
        <f>IF(Afrapportering!F1141 = "", "",Afrapportering!F1141)</f>
        <v/>
      </c>
      <c r="G1160" s="14" t="str">
        <f>+Afrapportering!G1141</f>
        <v/>
      </c>
      <c r="H1160" s="139" t="str">
        <f>IF(Afrapportering!H1141 = "","",Afrapportering!H1141)</f>
        <v/>
      </c>
      <c r="I1160" s="140" t="str">
        <f>+Afrapportering!I1141</f>
        <v/>
      </c>
      <c r="J1160" s="13" t="str">
        <f>+Afrapportering!J1141</f>
        <v/>
      </c>
      <c r="K1160" s="32" t="str">
        <f t="shared" si="140"/>
        <v/>
      </c>
      <c r="L1160" s="31" t="str">
        <f>IF(Ansøgning!J1146="","",Ansøgning!J1146)</f>
        <v/>
      </c>
      <c r="M1160" s="134" t="str">
        <f>IF(Afrapportering!M1141="","",Afrapportering!M1141)</f>
        <v/>
      </c>
      <c r="N1160" s="31" t="str">
        <f>IF(Ansøgning!K1146="","",Ansøgning!K1146)</f>
        <v/>
      </c>
      <c r="O1160" s="134">
        <f>IF(Afrapportering!O1141="",,Afrapportering!O1141)</f>
        <v>0</v>
      </c>
      <c r="P1160" s="15" t="str">
        <f>IF(Ansøgning!L1146="","",Ansøgning!L1146)</f>
        <v/>
      </c>
      <c r="Q1160" s="15" t="str">
        <f t="shared" si="141"/>
        <v/>
      </c>
      <c r="R1160" s="15"/>
      <c r="S1160" s="15" t="str">
        <f>IF(Afrapportering!S1141="","",Afrapportering!S1141)</f>
        <v/>
      </c>
      <c r="T1160" s="31" t="str">
        <f t="shared" si="142"/>
        <v/>
      </c>
      <c r="U1160" s="30" t="str">
        <f>IF(Afrapportering!U1141="","",Afrapportering!U1141)</f>
        <v/>
      </c>
      <c r="V1160" s="52" t="str">
        <f>IF(Afrapportering!V1141="","",Afrapportering!V1141)</f>
        <v/>
      </c>
      <c r="W1160" s="30" t="str">
        <f>IF(Afrapportering!W1141="","",Afrapportering!W1141)</f>
        <v/>
      </c>
      <c r="X1160" s="52" t="str">
        <f>IF(Afrapportering!X1141="","",Afrapportering!X1141)</f>
        <v/>
      </c>
      <c r="Y1160" s="30" t="str">
        <f>IF(Afrapportering!Y1141="","",Afrapportering!Y1141)</f>
        <v/>
      </c>
      <c r="Z1160" s="52" t="str">
        <f>IFERROR(MAX(IF(OR(V1160="",X1160=""),"",IF(AND(AND(MONTH(F1160)&gt;=7,MONTH(F1160)&lt;8),AND(MONTH(H1160)&gt;=7,MONTH(H1160)&lt;8)),(NETWORKDAYS(F1160,H1160,Lister!$D$7:$D$13)-V1160)*T1160/NETWORKDAYS(Lister!$D$19,Lister!$E$19,Lister!$D$7:$D$13),IF(AND(AND(MONTH(F1160)&gt;=7,MONTH(F1160)&lt;8),MONTH(H1160)&gt;7),(NETWORKDAYS(F1160,Lister!$E$19,Lister!$D$7:$D$13)-V1160)*T1160/NETWORKDAYS(Lister!$D$19,Lister!$E$19,Lister!$D$7:$D$13),IF(MONTH(F1160)&gt;7,0)))),0),"")</f>
        <v/>
      </c>
      <c r="AA1160" s="30" t="str">
        <f>IF(Afrapportering!AA1141="","",Afrapportering!AA1141)</f>
        <v/>
      </c>
      <c r="AB1160" s="52" t="str">
        <f>IFERROR(MAX(IF(OR(V1160="",X1160=""),"",IF(AND(AND(MONTH(F1160)&gt;=8,MONTH(F1160)&lt;9),AND(MONTH(H1160)&gt;=8,MONTH(H1160)&lt;9)),(NETWORKDAYS(F1160,H1160,Lister!$D$7:$D$13)-X1160)*T1160/NETWORKDAYS(Lister!$D$20,Lister!$E$20,Lister!$D$7:$D$13),IF(AND(MONTH(F1160)=7,MONTH(H1160)=8),(NETWORKDAYS(Lister!$D$20,H1160,Lister!$D$7:$D$13)-X1160)*T1160/NETWORKDAYS(Lister!$D$20,Lister!$E$20,Lister!$D$7:$D$13),IF(AND(MONTH(F1160)=7,MONTH(H1160)=7),0)))),0),"")</f>
        <v/>
      </c>
      <c r="AC1160" s="30" t="str">
        <f>IF(Afrapportering!AC1141="","",Afrapportering!AC1141)</f>
        <v/>
      </c>
      <c r="AD1160" s="52" t="str">
        <f t="shared" si="143"/>
        <v/>
      </c>
      <c r="AE1160" s="52" t="str">
        <f t="shared" si="144"/>
        <v/>
      </c>
      <c r="AF1160" s="30" t="str">
        <f t="shared" si="145"/>
        <v/>
      </c>
      <c r="AG1160" s="30" t="str">
        <f t="shared" si="146"/>
        <v/>
      </c>
      <c r="AH1160" s="3" t="str">
        <f t="shared" si="147"/>
        <v/>
      </c>
    </row>
    <row r="1161" spans="1:34" x14ac:dyDescent="0.25">
      <c r="A1161" s="13" t="str">
        <f>+Afrapportering!A1142</f>
        <v/>
      </c>
      <c r="B1161" s="13" t="str">
        <f>+Afrapportering!B1142</f>
        <v/>
      </c>
      <c r="C1161" s="13" t="str">
        <f>+Afrapportering!C1142</f>
        <v/>
      </c>
      <c r="D1161" s="13" t="str">
        <f>+Afrapportering!D1142</f>
        <v/>
      </c>
      <c r="E1161" s="14" t="str">
        <f>+Afrapportering!E1142</f>
        <v/>
      </c>
      <c r="F1161" s="139" t="str">
        <f>IF(Afrapportering!F1142 = "", "",Afrapportering!F1142)</f>
        <v/>
      </c>
      <c r="G1161" s="14" t="str">
        <f>+Afrapportering!G1142</f>
        <v/>
      </c>
      <c r="H1161" s="139" t="str">
        <f>IF(Afrapportering!H1142 = "","",Afrapportering!H1142)</f>
        <v/>
      </c>
      <c r="I1161" s="140" t="str">
        <f>+Afrapportering!I1142</f>
        <v/>
      </c>
      <c r="J1161" s="13" t="str">
        <f>+Afrapportering!J1142</f>
        <v/>
      </c>
      <c r="K1161" s="32" t="str">
        <f t="shared" si="140"/>
        <v/>
      </c>
      <c r="L1161" s="31" t="str">
        <f>IF(Ansøgning!J1147="","",Ansøgning!J1147)</f>
        <v/>
      </c>
      <c r="M1161" s="134" t="str">
        <f>IF(Afrapportering!M1142="","",Afrapportering!M1142)</f>
        <v/>
      </c>
      <c r="N1161" s="31" t="str">
        <f>IF(Ansøgning!K1147="","",Ansøgning!K1147)</f>
        <v/>
      </c>
      <c r="O1161" s="134">
        <f>IF(Afrapportering!O1142="",,Afrapportering!O1142)</f>
        <v>0</v>
      </c>
      <c r="P1161" s="15" t="str">
        <f>IF(Ansøgning!L1147="","",Ansøgning!L1147)</f>
        <v/>
      </c>
      <c r="Q1161" s="15" t="str">
        <f t="shared" si="141"/>
        <v/>
      </c>
      <c r="R1161" s="15"/>
      <c r="S1161" s="15" t="str">
        <f>IF(Afrapportering!S1142="","",Afrapportering!S1142)</f>
        <v/>
      </c>
      <c r="T1161" s="31" t="str">
        <f t="shared" si="142"/>
        <v/>
      </c>
      <c r="U1161" s="30" t="str">
        <f>IF(Afrapportering!U1142="","",Afrapportering!U1142)</f>
        <v/>
      </c>
      <c r="V1161" s="52" t="str">
        <f>IF(Afrapportering!V1142="","",Afrapportering!V1142)</f>
        <v/>
      </c>
      <c r="W1161" s="30" t="str">
        <f>IF(Afrapportering!W1142="","",Afrapportering!W1142)</f>
        <v/>
      </c>
      <c r="X1161" s="52" t="str">
        <f>IF(Afrapportering!X1142="","",Afrapportering!X1142)</f>
        <v/>
      </c>
      <c r="Y1161" s="30" t="str">
        <f>IF(Afrapportering!Y1142="","",Afrapportering!Y1142)</f>
        <v/>
      </c>
      <c r="Z1161" s="52" t="str">
        <f>IFERROR(MAX(IF(OR(V1161="",X1161=""),"",IF(AND(AND(MONTH(F1161)&gt;=7,MONTH(F1161)&lt;8),AND(MONTH(H1161)&gt;=7,MONTH(H1161)&lt;8)),(NETWORKDAYS(F1161,H1161,Lister!$D$7:$D$13)-V1161)*T1161/NETWORKDAYS(Lister!$D$19,Lister!$E$19,Lister!$D$7:$D$13),IF(AND(AND(MONTH(F1161)&gt;=7,MONTH(F1161)&lt;8),MONTH(H1161)&gt;7),(NETWORKDAYS(F1161,Lister!$E$19,Lister!$D$7:$D$13)-V1161)*T1161/NETWORKDAYS(Lister!$D$19,Lister!$E$19,Lister!$D$7:$D$13),IF(MONTH(F1161)&gt;7,0)))),0),"")</f>
        <v/>
      </c>
      <c r="AA1161" s="30" t="str">
        <f>IF(Afrapportering!AA1142="","",Afrapportering!AA1142)</f>
        <v/>
      </c>
      <c r="AB1161" s="52" t="str">
        <f>IFERROR(MAX(IF(OR(V1161="",X1161=""),"",IF(AND(AND(MONTH(F1161)&gt;=8,MONTH(F1161)&lt;9),AND(MONTH(H1161)&gt;=8,MONTH(H1161)&lt;9)),(NETWORKDAYS(F1161,H1161,Lister!$D$7:$D$13)-X1161)*T1161/NETWORKDAYS(Lister!$D$20,Lister!$E$20,Lister!$D$7:$D$13),IF(AND(MONTH(F1161)=7,MONTH(H1161)=8),(NETWORKDAYS(Lister!$D$20,H1161,Lister!$D$7:$D$13)-X1161)*T1161/NETWORKDAYS(Lister!$D$20,Lister!$E$20,Lister!$D$7:$D$13),IF(AND(MONTH(F1161)=7,MONTH(H1161)=7),0)))),0),"")</f>
        <v/>
      </c>
      <c r="AC1161" s="30" t="str">
        <f>IF(Afrapportering!AC1142="","",Afrapportering!AC1142)</f>
        <v/>
      </c>
      <c r="AD1161" s="52" t="str">
        <f t="shared" si="143"/>
        <v/>
      </c>
      <c r="AE1161" s="52" t="str">
        <f t="shared" si="144"/>
        <v/>
      </c>
      <c r="AF1161" s="30" t="str">
        <f t="shared" si="145"/>
        <v/>
      </c>
      <c r="AG1161" s="30" t="str">
        <f t="shared" si="146"/>
        <v/>
      </c>
      <c r="AH1161" s="3" t="str">
        <f t="shared" si="147"/>
        <v/>
      </c>
    </row>
    <row r="1162" spans="1:34" x14ac:dyDescent="0.25">
      <c r="A1162" s="13" t="str">
        <f>+Afrapportering!A1143</f>
        <v/>
      </c>
      <c r="B1162" s="13" t="str">
        <f>+Afrapportering!B1143</f>
        <v/>
      </c>
      <c r="C1162" s="13" t="str">
        <f>+Afrapportering!C1143</f>
        <v/>
      </c>
      <c r="D1162" s="13" t="str">
        <f>+Afrapportering!D1143</f>
        <v/>
      </c>
      <c r="E1162" s="14" t="str">
        <f>+Afrapportering!E1143</f>
        <v/>
      </c>
      <c r="F1162" s="139" t="str">
        <f>IF(Afrapportering!F1143 = "", "",Afrapportering!F1143)</f>
        <v/>
      </c>
      <c r="G1162" s="14" t="str">
        <f>+Afrapportering!G1143</f>
        <v/>
      </c>
      <c r="H1162" s="139" t="str">
        <f>IF(Afrapportering!H1143 = "","",Afrapportering!H1143)</f>
        <v/>
      </c>
      <c r="I1162" s="140" t="str">
        <f>+Afrapportering!I1143</f>
        <v/>
      </c>
      <c r="J1162" s="13" t="str">
        <f>+Afrapportering!J1143</f>
        <v/>
      </c>
      <c r="K1162" s="32" t="str">
        <f t="shared" si="140"/>
        <v/>
      </c>
      <c r="L1162" s="31" t="str">
        <f>IF(Ansøgning!J1148="","",Ansøgning!J1148)</f>
        <v/>
      </c>
      <c r="M1162" s="134" t="str">
        <f>IF(Afrapportering!M1143="","",Afrapportering!M1143)</f>
        <v/>
      </c>
      <c r="N1162" s="31" t="str">
        <f>IF(Ansøgning!K1148="","",Ansøgning!K1148)</f>
        <v/>
      </c>
      <c r="O1162" s="134">
        <f>IF(Afrapportering!O1143="",,Afrapportering!O1143)</f>
        <v>0</v>
      </c>
      <c r="P1162" s="15" t="str">
        <f>IF(Ansøgning!L1148="","",Ansøgning!L1148)</f>
        <v/>
      </c>
      <c r="Q1162" s="15" t="str">
        <f t="shared" si="141"/>
        <v/>
      </c>
      <c r="R1162" s="15"/>
      <c r="S1162" s="15" t="str">
        <f>IF(Afrapportering!S1143="","",Afrapportering!S1143)</f>
        <v/>
      </c>
      <c r="T1162" s="31" t="str">
        <f t="shared" si="142"/>
        <v/>
      </c>
      <c r="U1162" s="30" t="str">
        <f>IF(Afrapportering!U1143="","",Afrapportering!U1143)</f>
        <v/>
      </c>
      <c r="V1162" s="52" t="str">
        <f>IF(Afrapportering!V1143="","",Afrapportering!V1143)</f>
        <v/>
      </c>
      <c r="W1162" s="30" t="str">
        <f>IF(Afrapportering!W1143="","",Afrapportering!W1143)</f>
        <v/>
      </c>
      <c r="X1162" s="52" t="str">
        <f>IF(Afrapportering!X1143="","",Afrapportering!X1143)</f>
        <v/>
      </c>
      <c r="Y1162" s="30" t="str">
        <f>IF(Afrapportering!Y1143="","",Afrapportering!Y1143)</f>
        <v/>
      </c>
      <c r="Z1162" s="52" t="str">
        <f>IFERROR(MAX(IF(OR(V1162="",X1162=""),"",IF(AND(AND(MONTH(F1162)&gt;=7,MONTH(F1162)&lt;8),AND(MONTH(H1162)&gt;=7,MONTH(H1162)&lt;8)),(NETWORKDAYS(F1162,H1162,Lister!$D$7:$D$13)-V1162)*T1162/NETWORKDAYS(Lister!$D$19,Lister!$E$19,Lister!$D$7:$D$13),IF(AND(AND(MONTH(F1162)&gt;=7,MONTH(F1162)&lt;8),MONTH(H1162)&gt;7),(NETWORKDAYS(F1162,Lister!$E$19,Lister!$D$7:$D$13)-V1162)*T1162/NETWORKDAYS(Lister!$D$19,Lister!$E$19,Lister!$D$7:$D$13),IF(MONTH(F1162)&gt;7,0)))),0),"")</f>
        <v/>
      </c>
      <c r="AA1162" s="30" t="str">
        <f>IF(Afrapportering!AA1143="","",Afrapportering!AA1143)</f>
        <v/>
      </c>
      <c r="AB1162" s="52" t="str">
        <f>IFERROR(MAX(IF(OR(V1162="",X1162=""),"",IF(AND(AND(MONTH(F1162)&gt;=8,MONTH(F1162)&lt;9),AND(MONTH(H1162)&gt;=8,MONTH(H1162)&lt;9)),(NETWORKDAYS(F1162,H1162,Lister!$D$7:$D$13)-X1162)*T1162/NETWORKDAYS(Lister!$D$20,Lister!$E$20,Lister!$D$7:$D$13),IF(AND(MONTH(F1162)=7,MONTH(H1162)=8),(NETWORKDAYS(Lister!$D$20,H1162,Lister!$D$7:$D$13)-X1162)*T1162/NETWORKDAYS(Lister!$D$20,Lister!$E$20,Lister!$D$7:$D$13),IF(AND(MONTH(F1162)=7,MONTH(H1162)=7),0)))),0),"")</f>
        <v/>
      </c>
      <c r="AC1162" s="30" t="str">
        <f>IF(Afrapportering!AC1143="","",Afrapportering!AC1143)</f>
        <v/>
      </c>
      <c r="AD1162" s="52" t="str">
        <f t="shared" si="143"/>
        <v/>
      </c>
      <c r="AE1162" s="52" t="str">
        <f t="shared" si="144"/>
        <v/>
      </c>
      <c r="AF1162" s="30" t="str">
        <f t="shared" si="145"/>
        <v/>
      </c>
      <c r="AG1162" s="30" t="str">
        <f t="shared" si="146"/>
        <v/>
      </c>
      <c r="AH1162" s="3" t="str">
        <f t="shared" si="147"/>
        <v/>
      </c>
    </row>
    <row r="1163" spans="1:34" x14ac:dyDescent="0.25">
      <c r="A1163" s="13" t="str">
        <f>+Afrapportering!A1144</f>
        <v/>
      </c>
      <c r="B1163" s="13" t="str">
        <f>+Afrapportering!B1144</f>
        <v/>
      </c>
      <c r="C1163" s="13" t="str">
        <f>+Afrapportering!C1144</f>
        <v/>
      </c>
      <c r="D1163" s="13" t="str">
        <f>+Afrapportering!D1144</f>
        <v/>
      </c>
      <c r="E1163" s="14" t="str">
        <f>+Afrapportering!E1144</f>
        <v/>
      </c>
      <c r="F1163" s="139" t="str">
        <f>IF(Afrapportering!F1144 = "", "",Afrapportering!F1144)</f>
        <v/>
      </c>
      <c r="G1163" s="14" t="str">
        <f>+Afrapportering!G1144</f>
        <v/>
      </c>
      <c r="H1163" s="139" t="str">
        <f>IF(Afrapportering!H1144 = "","",Afrapportering!H1144)</f>
        <v/>
      </c>
      <c r="I1163" s="140" t="str">
        <f>+Afrapportering!I1144</f>
        <v/>
      </c>
      <c r="J1163" s="13" t="str">
        <f>+Afrapportering!J1144</f>
        <v/>
      </c>
      <c r="K1163" s="32" t="str">
        <f t="shared" si="140"/>
        <v/>
      </c>
      <c r="L1163" s="31" t="str">
        <f>IF(Ansøgning!J1149="","",Ansøgning!J1149)</f>
        <v/>
      </c>
      <c r="M1163" s="134" t="str">
        <f>IF(Afrapportering!M1144="","",Afrapportering!M1144)</f>
        <v/>
      </c>
      <c r="N1163" s="31" t="str">
        <f>IF(Ansøgning!K1149="","",Ansøgning!K1149)</f>
        <v/>
      </c>
      <c r="O1163" s="134">
        <f>IF(Afrapportering!O1144="",,Afrapportering!O1144)</f>
        <v>0</v>
      </c>
      <c r="P1163" s="15" t="str">
        <f>IF(Ansøgning!L1149="","",Ansøgning!L1149)</f>
        <v/>
      </c>
      <c r="Q1163" s="15" t="str">
        <f t="shared" si="141"/>
        <v/>
      </c>
      <c r="R1163" s="15"/>
      <c r="S1163" s="15" t="str">
        <f>IF(Afrapportering!S1144="","",Afrapportering!S1144)</f>
        <v/>
      </c>
      <c r="T1163" s="31" t="str">
        <f t="shared" si="142"/>
        <v/>
      </c>
      <c r="U1163" s="30" t="str">
        <f>IF(Afrapportering!U1144="","",Afrapportering!U1144)</f>
        <v/>
      </c>
      <c r="V1163" s="52" t="str">
        <f>IF(Afrapportering!V1144="","",Afrapportering!V1144)</f>
        <v/>
      </c>
      <c r="W1163" s="30" t="str">
        <f>IF(Afrapportering!W1144="","",Afrapportering!W1144)</f>
        <v/>
      </c>
      <c r="X1163" s="52" t="str">
        <f>IF(Afrapportering!X1144="","",Afrapportering!X1144)</f>
        <v/>
      </c>
      <c r="Y1163" s="30" t="str">
        <f>IF(Afrapportering!Y1144="","",Afrapportering!Y1144)</f>
        <v/>
      </c>
      <c r="Z1163" s="52" t="str">
        <f>IFERROR(MAX(IF(OR(V1163="",X1163=""),"",IF(AND(AND(MONTH(F1163)&gt;=7,MONTH(F1163)&lt;8),AND(MONTH(H1163)&gt;=7,MONTH(H1163)&lt;8)),(NETWORKDAYS(F1163,H1163,Lister!$D$7:$D$13)-V1163)*T1163/NETWORKDAYS(Lister!$D$19,Lister!$E$19,Lister!$D$7:$D$13),IF(AND(AND(MONTH(F1163)&gt;=7,MONTH(F1163)&lt;8),MONTH(H1163)&gt;7),(NETWORKDAYS(F1163,Lister!$E$19,Lister!$D$7:$D$13)-V1163)*T1163/NETWORKDAYS(Lister!$D$19,Lister!$E$19,Lister!$D$7:$D$13),IF(MONTH(F1163)&gt;7,0)))),0),"")</f>
        <v/>
      </c>
      <c r="AA1163" s="30" t="str">
        <f>IF(Afrapportering!AA1144="","",Afrapportering!AA1144)</f>
        <v/>
      </c>
      <c r="AB1163" s="52" t="str">
        <f>IFERROR(MAX(IF(OR(V1163="",X1163=""),"",IF(AND(AND(MONTH(F1163)&gt;=8,MONTH(F1163)&lt;9),AND(MONTH(H1163)&gt;=8,MONTH(H1163)&lt;9)),(NETWORKDAYS(F1163,H1163,Lister!$D$7:$D$13)-X1163)*T1163/NETWORKDAYS(Lister!$D$20,Lister!$E$20,Lister!$D$7:$D$13),IF(AND(MONTH(F1163)=7,MONTH(H1163)=8),(NETWORKDAYS(Lister!$D$20,H1163,Lister!$D$7:$D$13)-X1163)*T1163/NETWORKDAYS(Lister!$D$20,Lister!$E$20,Lister!$D$7:$D$13),IF(AND(MONTH(F1163)=7,MONTH(H1163)=7),0)))),0),"")</f>
        <v/>
      </c>
      <c r="AC1163" s="30" t="str">
        <f>IF(Afrapportering!AC1144="","",Afrapportering!AC1144)</f>
        <v/>
      </c>
      <c r="AD1163" s="52" t="str">
        <f t="shared" si="143"/>
        <v/>
      </c>
      <c r="AE1163" s="52" t="str">
        <f t="shared" si="144"/>
        <v/>
      </c>
      <c r="AF1163" s="30" t="str">
        <f t="shared" si="145"/>
        <v/>
      </c>
      <c r="AG1163" s="30" t="str">
        <f t="shared" si="146"/>
        <v/>
      </c>
      <c r="AH1163" s="3" t="str">
        <f t="shared" si="147"/>
        <v/>
      </c>
    </row>
    <row r="1164" spans="1:34" x14ac:dyDescent="0.25">
      <c r="A1164" s="13" t="str">
        <f>+Afrapportering!A1145</f>
        <v/>
      </c>
      <c r="B1164" s="13" t="str">
        <f>+Afrapportering!B1145</f>
        <v/>
      </c>
      <c r="C1164" s="13" t="str">
        <f>+Afrapportering!C1145</f>
        <v/>
      </c>
      <c r="D1164" s="13" t="str">
        <f>+Afrapportering!D1145</f>
        <v/>
      </c>
      <c r="E1164" s="14" t="str">
        <f>+Afrapportering!E1145</f>
        <v/>
      </c>
      <c r="F1164" s="139" t="str">
        <f>IF(Afrapportering!F1145 = "", "",Afrapportering!F1145)</f>
        <v/>
      </c>
      <c r="G1164" s="14" t="str">
        <f>+Afrapportering!G1145</f>
        <v/>
      </c>
      <c r="H1164" s="139" t="str">
        <f>IF(Afrapportering!H1145 = "","",Afrapportering!H1145)</f>
        <v/>
      </c>
      <c r="I1164" s="140" t="str">
        <f>+Afrapportering!I1145</f>
        <v/>
      </c>
      <c r="J1164" s="13" t="str">
        <f>+Afrapportering!J1145</f>
        <v/>
      </c>
      <c r="K1164" s="32" t="str">
        <f t="shared" si="140"/>
        <v/>
      </c>
      <c r="L1164" s="31" t="str">
        <f>IF(Ansøgning!J1150="","",Ansøgning!J1150)</f>
        <v/>
      </c>
      <c r="M1164" s="134" t="str">
        <f>IF(Afrapportering!M1145="","",Afrapportering!M1145)</f>
        <v/>
      </c>
      <c r="N1164" s="31" t="str">
        <f>IF(Ansøgning!K1150="","",Ansøgning!K1150)</f>
        <v/>
      </c>
      <c r="O1164" s="134">
        <f>IF(Afrapportering!O1145="",,Afrapportering!O1145)</f>
        <v>0</v>
      </c>
      <c r="P1164" s="15" t="str">
        <f>IF(Ansøgning!L1150="","",Ansøgning!L1150)</f>
        <v/>
      </c>
      <c r="Q1164" s="15" t="str">
        <f t="shared" si="141"/>
        <v/>
      </c>
      <c r="R1164" s="15"/>
      <c r="S1164" s="15" t="str">
        <f>IF(Afrapportering!S1145="","",Afrapportering!S1145)</f>
        <v/>
      </c>
      <c r="T1164" s="31" t="str">
        <f t="shared" si="142"/>
        <v/>
      </c>
      <c r="U1164" s="30" t="str">
        <f>IF(Afrapportering!U1145="","",Afrapportering!U1145)</f>
        <v/>
      </c>
      <c r="V1164" s="52" t="str">
        <f>IF(Afrapportering!V1145="","",Afrapportering!V1145)</f>
        <v/>
      </c>
      <c r="W1164" s="30" t="str">
        <f>IF(Afrapportering!W1145="","",Afrapportering!W1145)</f>
        <v/>
      </c>
      <c r="X1164" s="52" t="str">
        <f>IF(Afrapportering!X1145="","",Afrapportering!X1145)</f>
        <v/>
      </c>
      <c r="Y1164" s="30" t="str">
        <f>IF(Afrapportering!Y1145="","",Afrapportering!Y1145)</f>
        <v/>
      </c>
      <c r="Z1164" s="52" t="str">
        <f>IFERROR(MAX(IF(OR(V1164="",X1164=""),"",IF(AND(AND(MONTH(F1164)&gt;=7,MONTH(F1164)&lt;8),AND(MONTH(H1164)&gt;=7,MONTH(H1164)&lt;8)),(NETWORKDAYS(F1164,H1164,Lister!$D$7:$D$13)-V1164)*T1164/NETWORKDAYS(Lister!$D$19,Lister!$E$19,Lister!$D$7:$D$13),IF(AND(AND(MONTH(F1164)&gt;=7,MONTH(F1164)&lt;8),MONTH(H1164)&gt;7),(NETWORKDAYS(F1164,Lister!$E$19,Lister!$D$7:$D$13)-V1164)*T1164/NETWORKDAYS(Lister!$D$19,Lister!$E$19,Lister!$D$7:$D$13),IF(MONTH(F1164)&gt;7,0)))),0),"")</f>
        <v/>
      </c>
      <c r="AA1164" s="30" t="str">
        <f>IF(Afrapportering!AA1145="","",Afrapportering!AA1145)</f>
        <v/>
      </c>
      <c r="AB1164" s="52" t="str">
        <f>IFERROR(MAX(IF(OR(V1164="",X1164=""),"",IF(AND(AND(MONTH(F1164)&gt;=8,MONTH(F1164)&lt;9),AND(MONTH(H1164)&gt;=8,MONTH(H1164)&lt;9)),(NETWORKDAYS(F1164,H1164,Lister!$D$7:$D$13)-X1164)*T1164/NETWORKDAYS(Lister!$D$20,Lister!$E$20,Lister!$D$7:$D$13),IF(AND(MONTH(F1164)=7,MONTH(H1164)=8),(NETWORKDAYS(Lister!$D$20,H1164,Lister!$D$7:$D$13)-X1164)*T1164/NETWORKDAYS(Lister!$D$20,Lister!$E$20,Lister!$D$7:$D$13),IF(AND(MONTH(F1164)=7,MONTH(H1164)=7),0)))),0),"")</f>
        <v/>
      </c>
      <c r="AC1164" s="30" t="str">
        <f>IF(Afrapportering!AC1145="","",Afrapportering!AC1145)</f>
        <v/>
      </c>
      <c r="AD1164" s="52" t="str">
        <f t="shared" si="143"/>
        <v/>
      </c>
      <c r="AE1164" s="52" t="str">
        <f t="shared" si="144"/>
        <v/>
      </c>
      <c r="AF1164" s="30" t="str">
        <f t="shared" si="145"/>
        <v/>
      </c>
      <c r="AG1164" s="30" t="str">
        <f t="shared" si="146"/>
        <v/>
      </c>
      <c r="AH1164" s="3" t="str">
        <f t="shared" si="147"/>
        <v/>
      </c>
    </row>
    <row r="1165" spans="1:34" x14ac:dyDescent="0.25">
      <c r="A1165" s="13" t="str">
        <f>+Afrapportering!A1146</f>
        <v/>
      </c>
      <c r="B1165" s="13" t="str">
        <f>+Afrapportering!B1146</f>
        <v/>
      </c>
      <c r="C1165" s="13" t="str">
        <f>+Afrapportering!C1146</f>
        <v/>
      </c>
      <c r="D1165" s="13" t="str">
        <f>+Afrapportering!D1146</f>
        <v/>
      </c>
      <c r="E1165" s="14" t="str">
        <f>+Afrapportering!E1146</f>
        <v/>
      </c>
      <c r="F1165" s="139" t="str">
        <f>IF(Afrapportering!F1146 = "", "",Afrapportering!F1146)</f>
        <v/>
      </c>
      <c r="G1165" s="14" t="str">
        <f>+Afrapportering!G1146</f>
        <v/>
      </c>
      <c r="H1165" s="139" t="str">
        <f>IF(Afrapportering!H1146 = "","",Afrapportering!H1146)</f>
        <v/>
      </c>
      <c r="I1165" s="140" t="str">
        <f>+Afrapportering!I1146</f>
        <v/>
      </c>
      <c r="J1165" s="13" t="str">
        <f>+Afrapportering!J1146</f>
        <v/>
      </c>
      <c r="K1165" s="32" t="str">
        <f t="shared" si="140"/>
        <v/>
      </c>
      <c r="L1165" s="31" t="str">
        <f>IF(Ansøgning!J1151="","",Ansøgning!J1151)</f>
        <v/>
      </c>
      <c r="M1165" s="134" t="str">
        <f>IF(Afrapportering!M1146="","",Afrapportering!M1146)</f>
        <v/>
      </c>
      <c r="N1165" s="31" t="str">
        <f>IF(Ansøgning!K1151="","",Ansøgning!K1151)</f>
        <v/>
      </c>
      <c r="O1165" s="134">
        <f>IF(Afrapportering!O1146="",,Afrapportering!O1146)</f>
        <v>0</v>
      </c>
      <c r="P1165" s="15" t="str">
        <f>IF(Ansøgning!L1151="","",Ansøgning!L1151)</f>
        <v/>
      </c>
      <c r="Q1165" s="15" t="str">
        <f t="shared" si="141"/>
        <v/>
      </c>
      <c r="R1165" s="15"/>
      <c r="S1165" s="15" t="str">
        <f>IF(Afrapportering!S1146="","",Afrapportering!S1146)</f>
        <v/>
      </c>
      <c r="T1165" s="31" t="str">
        <f t="shared" si="142"/>
        <v/>
      </c>
      <c r="U1165" s="30" t="str">
        <f>IF(Afrapportering!U1146="","",Afrapportering!U1146)</f>
        <v/>
      </c>
      <c r="V1165" s="52" t="str">
        <f>IF(Afrapportering!V1146="","",Afrapportering!V1146)</f>
        <v/>
      </c>
      <c r="W1165" s="30" t="str">
        <f>IF(Afrapportering!W1146="","",Afrapportering!W1146)</f>
        <v/>
      </c>
      <c r="X1165" s="52" t="str">
        <f>IF(Afrapportering!X1146="","",Afrapportering!X1146)</f>
        <v/>
      </c>
      <c r="Y1165" s="30" t="str">
        <f>IF(Afrapportering!Y1146="","",Afrapportering!Y1146)</f>
        <v/>
      </c>
      <c r="Z1165" s="52" t="str">
        <f>IFERROR(MAX(IF(OR(V1165="",X1165=""),"",IF(AND(AND(MONTH(F1165)&gt;=7,MONTH(F1165)&lt;8),AND(MONTH(H1165)&gt;=7,MONTH(H1165)&lt;8)),(NETWORKDAYS(F1165,H1165,Lister!$D$7:$D$13)-V1165)*T1165/NETWORKDAYS(Lister!$D$19,Lister!$E$19,Lister!$D$7:$D$13),IF(AND(AND(MONTH(F1165)&gt;=7,MONTH(F1165)&lt;8),MONTH(H1165)&gt;7),(NETWORKDAYS(F1165,Lister!$E$19,Lister!$D$7:$D$13)-V1165)*T1165/NETWORKDAYS(Lister!$D$19,Lister!$E$19,Lister!$D$7:$D$13),IF(MONTH(F1165)&gt;7,0)))),0),"")</f>
        <v/>
      </c>
      <c r="AA1165" s="30" t="str">
        <f>IF(Afrapportering!AA1146="","",Afrapportering!AA1146)</f>
        <v/>
      </c>
      <c r="AB1165" s="52" t="str">
        <f>IFERROR(MAX(IF(OR(V1165="",X1165=""),"",IF(AND(AND(MONTH(F1165)&gt;=8,MONTH(F1165)&lt;9),AND(MONTH(H1165)&gt;=8,MONTH(H1165)&lt;9)),(NETWORKDAYS(F1165,H1165,Lister!$D$7:$D$13)-X1165)*T1165/NETWORKDAYS(Lister!$D$20,Lister!$E$20,Lister!$D$7:$D$13),IF(AND(MONTH(F1165)=7,MONTH(H1165)=8),(NETWORKDAYS(Lister!$D$20,H1165,Lister!$D$7:$D$13)-X1165)*T1165/NETWORKDAYS(Lister!$D$20,Lister!$E$20,Lister!$D$7:$D$13),IF(AND(MONTH(F1165)=7,MONTH(H1165)=7),0)))),0),"")</f>
        <v/>
      </c>
      <c r="AC1165" s="30" t="str">
        <f>IF(Afrapportering!AC1146="","",Afrapportering!AC1146)</f>
        <v/>
      </c>
      <c r="AD1165" s="52" t="str">
        <f t="shared" si="143"/>
        <v/>
      </c>
      <c r="AE1165" s="52" t="str">
        <f t="shared" si="144"/>
        <v/>
      </c>
      <c r="AF1165" s="30" t="str">
        <f t="shared" si="145"/>
        <v/>
      </c>
      <c r="AG1165" s="30" t="str">
        <f t="shared" si="146"/>
        <v/>
      </c>
      <c r="AH1165" s="3" t="str">
        <f t="shared" si="147"/>
        <v/>
      </c>
    </row>
    <row r="1166" spans="1:34" x14ac:dyDescent="0.25">
      <c r="A1166" s="13" t="str">
        <f>+Afrapportering!A1147</f>
        <v/>
      </c>
      <c r="B1166" s="13" t="str">
        <f>+Afrapportering!B1147</f>
        <v/>
      </c>
      <c r="C1166" s="13" t="str">
        <f>+Afrapportering!C1147</f>
        <v/>
      </c>
      <c r="D1166" s="13" t="str">
        <f>+Afrapportering!D1147</f>
        <v/>
      </c>
      <c r="E1166" s="14" t="str">
        <f>+Afrapportering!E1147</f>
        <v/>
      </c>
      <c r="F1166" s="139" t="str">
        <f>IF(Afrapportering!F1147 = "", "",Afrapportering!F1147)</f>
        <v/>
      </c>
      <c r="G1166" s="14" t="str">
        <f>+Afrapportering!G1147</f>
        <v/>
      </c>
      <c r="H1166" s="139" t="str">
        <f>IF(Afrapportering!H1147 = "","",Afrapportering!H1147)</f>
        <v/>
      </c>
      <c r="I1166" s="140" t="str">
        <f>+Afrapportering!I1147</f>
        <v/>
      </c>
      <c r="J1166" s="13" t="str">
        <f>+Afrapportering!J1147</f>
        <v/>
      </c>
      <c r="K1166" s="32" t="str">
        <f t="shared" si="140"/>
        <v/>
      </c>
      <c r="L1166" s="31" t="str">
        <f>IF(Ansøgning!J1152="","",Ansøgning!J1152)</f>
        <v/>
      </c>
      <c r="M1166" s="134" t="str">
        <f>IF(Afrapportering!M1147="","",Afrapportering!M1147)</f>
        <v/>
      </c>
      <c r="N1166" s="31" t="str">
        <f>IF(Ansøgning!K1152="","",Ansøgning!K1152)</f>
        <v/>
      </c>
      <c r="O1166" s="134">
        <f>IF(Afrapportering!O1147="",,Afrapportering!O1147)</f>
        <v>0</v>
      </c>
      <c r="P1166" s="15" t="str">
        <f>IF(Ansøgning!L1152="","",Ansøgning!L1152)</f>
        <v/>
      </c>
      <c r="Q1166" s="15" t="str">
        <f t="shared" si="141"/>
        <v/>
      </c>
      <c r="R1166" s="15"/>
      <c r="S1166" s="15" t="str">
        <f>IF(Afrapportering!S1147="","",Afrapportering!S1147)</f>
        <v/>
      </c>
      <c r="T1166" s="31" t="str">
        <f t="shared" si="142"/>
        <v/>
      </c>
      <c r="U1166" s="30" t="str">
        <f>IF(Afrapportering!U1147="","",Afrapportering!U1147)</f>
        <v/>
      </c>
      <c r="V1166" s="52" t="str">
        <f>IF(Afrapportering!V1147="","",Afrapportering!V1147)</f>
        <v/>
      </c>
      <c r="W1166" s="30" t="str">
        <f>IF(Afrapportering!W1147="","",Afrapportering!W1147)</f>
        <v/>
      </c>
      <c r="X1166" s="52" t="str">
        <f>IF(Afrapportering!X1147="","",Afrapportering!X1147)</f>
        <v/>
      </c>
      <c r="Y1166" s="30" t="str">
        <f>IF(Afrapportering!Y1147="","",Afrapportering!Y1147)</f>
        <v/>
      </c>
      <c r="Z1166" s="52" t="str">
        <f>IFERROR(MAX(IF(OR(V1166="",X1166=""),"",IF(AND(AND(MONTH(F1166)&gt;=7,MONTH(F1166)&lt;8),AND(MONTH(H1166)&gt;=7,MONTH(H1166)&lt;8)),(NETWORKDAYS(F1166,H1166,Lister!$D$7:$D$13)-V1166)*T1166/NETWORKDAYS(Lister!$D$19,Lister!$E$19,Lister!$D$7:$D$13),IF(AND(AND(MONTH(F1166)&gt;=7,MONTH(F1166)&lt;8),MONTH(H1166)&gt;7),(NETWORKDAYS(F1166,Lister!$E$19,Lister!$D$7:$D$13)-V1166)*T1166/NETWORKDAYS(Lister!$D$19,Lister!$E$19,Lister!$D$7:$D$13),IF(MONTH(F1166)&gt;7,0)))),0),"")</f>
        <v/>
      </c>
      <c r="AA1166" s="30" t="str">
        <f>IF(Afrapportering!AA1147="","",Afrapportering!AA1147)</f>
        <v/>
      </c>
      <c r="AB1166" s="52" t="str">
        <f>IFERROR(MAX(IF(OR(V1166="",X1166=""),"",IF(AND(AND(MONTH(F1166)&gt;=8,MONTH(F1166)&lt;9),AND(MONTH(H1166)&gt;=8,MONTH(H1166)&lt;9)),(NETWORKDAYS(F1166,H1166,Lister!$D$7:$D$13)-X1166)*T1166/NETWORKDAYS(Lister!$D$20,Lister!$E$20,Lister!$D$7:$D$13),IF(AND(MONTH(F1166)=7,MONTH(H1166)=8),(NETWORKDAYS(Lister!$D$20,H1166,Lister!$D$7:$D$13)-X1166)*T1166/NETWORKDAYS(Lister!$D$20,Lister!$E$20,Lister!$D$7:$D$13),IF(AND(MONTH(F1166)=7,MONTH(H1166)=7),0)))),0),"")</f>
        <v/>
      </c>
      <c r="AC1166" s="30" t="str">
        <f>IF(Afrapportering!AC1147="","",Afrapportering!AC1147)</f>
        <v/>
      </c>
      <c r="AD1166" s="52" t="str">
        <f t="shared" si="143"/>
        <v/>
      </c>
      <c r="AE1166" s="52" t="str">
        <f t="shared" si="144"/>
        <v/>
      </c>
      <c r="AF1166" s="30" t="str">
        <f t="shared" si="145"/>
        <v/>
      </c>
      <c r="AG1166" s="30" t="str">
        <f t="shared" si="146"/>
        <v/>
      </c>
      <c r="AH1166" s="3" t="str">
        <f t="shared" si="147"/>
        <v/>
      </c>
    </row>
    <row r="1167" spans="1:34" x14ac:dyDescent="0.25">
      <c r="A1167" s="13" t="str">
        <f>+Afrapportering!A1148</f>
        <v/>
      </c>
      <c r="B1167" s="13" t="str">
        <f>+Afrapportering!B1148</f>
        <v/>
      </c>
      <c r="C1167" s="13" t="str">
        <f>+Afrapportering!C1148</f>
        <v/>
      </c>
      <c r="D1167" s="13" t="str">
        <f>+Afrapportering!D1148</f>
        <v/>
      </c>
      <c r="E1167" s="14" t="str">
        <f>+Afrapportering!E1148</f>
        <v/>
      </c>
      <c r="F1167" s="139" t="str">
        <f>IF(Afrapportering!F1148 = "", "",Afrapportering!F1148)</f>
        <v/>
      </c>
      <c r="G1167" s="14" t="str">
        <f>+Afrapportering!G1148</f>
        <v/>
      </c>
      <c r="H1167" s="139" t="str">
        <f>IF(Afrapportering!H1148 = "","",Afrapportering!H1148)</f>
        <v/>
      </c>
      <c r="I1167" s="140" t="str">
        <f>+Afrapportering!I1148</f>
        <v/>
      </c>
      <c r="J1167" s="13" t="str">
        <f>+Afrapportering!J1148</f>
        <v/>
      </c>
      <c r="K1167" s="32" t="str">
        <f t="shared" si="140"/>
        <v/>
      </c>
      <c r="L1167" s="31" t="str">
        <f>IF(Ansøgning!J1153="","",Ansøgning!J1153)</f>
        <v/>
      </c>
      <c r="M1167" s="134" t="str">
        <f>IF(Afrapportering!M1148="","",Afrapportering!M1148)</f>
        <v/>
      </c>
      <c r="N1167" s="31" t="str">
        <f>IF(Ansøgning!K1153="","",Ansøgning!K1153)</f>
        <v/>
      </c>
      <c r="O1167" s="134">
        <f>IF(Afrapportering!O1148="",,Afrapportering!O1148)</f>
        <v>0</v>
      </c>
      <c r="P1167" s="15" t="str">
        <f>IF(Ansøgning!L1153="","",Ansøgning!L1153)</f>
        <v/>
      </c>
      <c r="Q1167" s="15" t="str">
        <f t="shared" si="141"/>
        <v/>
      </c>
      <c r="R1167" s="15"/>
      <c r="S1167" s="15" t="str">
        <f>IF(Afrapportering!S1148="","",Afrapportering!S1148)</f>
        <v/>
      </c>
      <c r="T1167" s="31" t="str">
        <f t="shared" si="142"/>
        <v/>
      </c>
      <c r="U1167" s="30" t="str">
        <f>IF(Afrapportering!U1148="","",Afrapportering!U1148)</f>
        <v/>
      </c>
      <c r="V1167" s="52" t="str">
        <f>IF(Afrapportering!V1148="","",Afrapportering!V1148)</f>
        <v/>
      </c>
      <c r="W1167" s="30" t="str">
        <f>IF(Afrapportering!W1148="","",Afrapportering!W1148)</f>
        <v/>
      </c>
      <c r="X1167" s="52" t="str">
        <f>IF(Afrapportering!X1148="","",Afrapportering!X1148)</f>
        <v/>
      </c>
      <c r="Y1167" s="30" t="str">
        <f>IF(Afrapportering!Y1148="","",Afrapportering!Y1148)</f>
        <v/>
      </c>
      <c r="Z1167" s="52" t="str">
        <f>IFERROR(MAX(IF(OR(V1167="",X1167=""),"",IF(AND(AND(MONTH(F1167)&gt;=7,MONTH(F1167)&lt;8),AND(MONTH(H1167)&gt;=7,MONTH(H1167)&lt;8)),(NETWORKDAYS(F1167,H1167,Lister!$D$7:$D$13)-V1167)*T1167/NETWORKDAYS(Lister!$D$19,Lister!$E$19,Lister!$D$7:$D$13),IF(AND(AND(MONTH(F1167)&gt;=7,MONTH(F1167)&lt;8),MONTH(H1167)&gt;7),(NETWORKDAYS(F1167,Lister!$E$19,Lister!$D$7:$D$13)-V1167)*T1167/NETWORKDAYS(Lister!$D$19,Lister!$E$19,Lister!$D$7:$D$13),IF(MONTH(F1167)&gt;7,0)))),0),"")</f>
        <v/>
      </c>
      <c r="AA1167" s="30" t="str">
        <f>IF(Afrapportering!AA1148="","",Afrapportering!AA1148)</f>
        <v/>
      </c>
      <c r="AB1167" s="52" t="str">
        <f>IFERROR(MAX(IF(OR(V1167="",X1167=""),"",IF(AND(AND(MONTH(F1167)&gt;=8,MONTH(F1167)&lt;9),AND(MONTH(H1167)&gt;=8,MONTH(H1167)&lt;9)),(NETWORKDAYS(F1167,H1167,Lister!$D$7:$D$13)-X1167)*T1167/NETWORKDAYS(Lister!$D$20,Lister!$E$20,Lister!$D$7:$D$13),IF(AND(MONTH(F1167)=7,MONTH(H1167)=8),(NETWORKDAYS(Lister!$D$20,H1167,Lister!$D$7:$D$13)-X1167)*T1167/NETWORKDAYS(Lister!$D$20,Lister!$E$20,Lister!$D$7:$D$13),IF(AND(MONTH(F1167)=7,MONTH(H1167)=7),0)))),0),"")</f>
        <v/>
      </c>
      <c r="AC1167" s="30" t="str">
        <f>IF(Afrapportering!AC1148="","",Afrapportering!AC1148)</f>
        <v/>
      </c>
      <c r="AD1167" s="52" t="str">
        <f t="shared" si="143"/>
        <v/>
      </c>
      <c r="AE1167" s="52" t="str">
        <f t="shared" si="144"/>
        <v/>
      </c>
      <c r="AF1167" s="30" t="str">
        <f t="shared" si="145"/>
        <v/>
      </c>
      <c r="AG1167" s="30" t="str">
        <f t="shared" si="146"/>
        <v/>
      </c>
      <c r="AH1167" s="3" t="str">
        <f t="shared" si="147"/>
        <v/>
      </c>
    </row>
    <row r="1168" spans="1:34" x14ac:dyDescent="0.25">
      <c r="A1168" s="13" t="str">
        <f>+Afrapportering!A1149</f>
        <v/>
      </c>
      <c r="B1168" s="13" t="str">
        <f>+Afrapportering!B1149</f>
        <v/>
      </c>
      <c r="C1168" s="13" t="str">
        <f>+Afrapportering!C1149</f>
        <v/>
      </c>
      <c r="D1168" s="13" t="str">
        <f>+Afrapportering!D1149</f>
        <v/>
      </c>
      <c r="E1168" s="14" t="str">
        <f>+Afrapportering!E1149</f>
        <v/>
      </c>
      <c r="F1168" s="139" t="str">
        <f>IF(Afrapportering!F1149 = "", "",Afrapportering!F1149)</f>
        <v/>
      </c>
      <c r="G1168" s="14" t="str">
        <f>+Afrapportering!G1149</f>
        <v/>
      </c>
      <c r="H1168" s="139" t="str">
        <f>IF(Afrapportering!H1149 = "","",Afrapportering!H1149)</f>
        <v/>
      </c>
      <c r="I1168" s="140" t="str">
        <f>+Afrapportering!I1149</f>
        <v/>
      </c>
      <c r="J1168" s="13" t="str">
        <f>+Afrapportering!J1149</f>
        <v/>
      </c>
      <c r="K1168" s="32" t="str">
        <f t="shared" si="140"/>
        <v/>
      </c>
      <c r="L1168" s="31" t="str">
        <f>IF(Ansøgning!J1154="","",Ansøgning!J1154)</f>
        <v/>
      </c>
      <c r="M1168" s="134" t="str">
        <f>IF(Afrapportering!M1149="","",Afrapportering!M1149)</f>
        <v/>
      </c>
      <c r="N1168" s="31" t="str">
        <f>IF(Ansøgning!K1154="","",Ansøgning!K1154)</f>
        <v/>
      </c>
      <c r="O1168" s="134">
        <f>IF(Afrapportering!O1149="",,Afrapportering!O1149)</f>
        <v>0</v>
      </c>
      <c r="P1168" s="15" t="str">
        <f>IF(Ansøgning!L1154="","",Ansøgning!L1154)</f>
        <v/>
      </c>
      <c r="Q1168" s="15" t="str">
        <f t="shared" si="141"/>
        <v/>
      </c>
      <c r="R1168" s="15"/>
      <c r="S1168" s="15" t="str">
        <f>IF(Afrapportering!S1149="","",Afrapportering!S1149)</f>
        <v/>
      </c>
      <c r="T1168" s="31" t="str">
        <f t="shared" si="142"/>
        <v/>
      </c>
      <c r="U1168" s="30" t="str">
        <f>IF(Afrapportering!U1149="","",Afrapportering!U1149)</f>
        <v/>
      </c>
      <c r="V1168" s="52" t="str">
        <f>IF(Afrapportering!V1149="","",Afrapportering!V1149)</f>
        <v/>
      </c>
      <c r="W1168" s="30" t="str">
        <f>IF(Afrapportering!W1149="","",Afrapportering!W1149)</f>
        <v/>
      </c>
      <c r="X1168" s="52" t="str">
        <f>IF(Afrapportering!X1149="","",Afrapportering!X1149)</f>
        <v/>
      </c>
      <c r="Y1168" s="30" t="str">
        <f>IF(Afrapportering!Y1149="","",Afrapportering!Y1149)</f>
        <v/>
      </c>
      <c r="Z1168" s="52" t="str">
        <f>IFERROR(MAX(IF(OR(V1168="",X1168=""),"",IF(AND(AND(MONTH(F1168)&gt;=7,MONTH(F1168)&lt;8),AND(MONTH(H1168)&gt;=7,MONTH(H1168)&lt;8)),(NETWORKDAYS(F1168,H1168,Lister!$D$7:$D$13)-V1168)*T1168/NETWORKDAYS(Lister!$D$19,Lister!$E$19,Lister!$D$7:$D$13),IF(AND(AND(MONTH(F1168)&gt;=7,MONTH(F1168)&lt;8),MONTH(H1168)&gt;7),(NETWORKDAYS(F1168,Lister!$E$19,Lister!$D$7:$D$13)-V1168)*T1168/NETWORKDAYS(Lister!$D$19,Lister!$E$19,Lister!$D$7:$D$13),IF(MONTH(F1168)&gt;7,0)))),0),"")</f>
        <v/>
      </c>
      <c r="AA1168" s="30" t="str">
        <f>IF(Afrapportering!AA1149="","",Afrapportering!AA1149)</f>
        <v/>
      </c>
      <c r="AB1168" s="52" t="str">
        <f>IFERROR(MAX(IF(OR(V1168="",X1168=""),"",IF(AND(AND(MONTH(F1168)&gt;=8,MONTH(F1168)&lt;9),AND(MONTH(H1168)&gt;=8,MONTH(H1168)&lt;9)),(NETWORKDAYS(F1168,H1168,Lister!$D$7:$D$13)-X1168)*T1168/NETWORKDAYS(Lister!$D$20,Lister!$E$20,Lister!$D$7:$D$13),IF(AND(MONTH(F1168)=7,MONTH(H1168)=8),(NETWORKDAYS(Lister!$D$20,H1168,Lister!$D$7:$D$13)-X1168)*T1168/NETWORKDAYS(Lister!$D$20,Lister!$E$20,Lister!$D$7:$D$13),IF(AND(MONTH(F1168)=7,MONTH(H1168)=7),0)))),0),"")</f>
        <v/>
      </c>
      <c r="AC1168" s="30" t="str">
        <f>IF(Afrapportering!AC1149="","",Afrapportering!AC1149)</f>
        <v/>
      </c>
      <c r="AD1168" s="52" t="str">
        <f t="shared" si="143"/>
        <v/>
      </c>
      <c r="AE1168" s="52" t="str">
        <f t="shared" si="144"/>
        <v/>
      </c>
      <c r="AF1168" s="30" t="str">
        <f t="shared" si="145"/>
        <v/>
      </c>
      <c r="AG1168" s="30" t="str">
        <f t="shared" si="146"/>
        <v/>
      </c>
      <c r="AH1168" s="3" t="str">
        <f t="shared" si="147"/>
        <v/>
      </c>
    </row>
    <row r="1169" spans="1:34" x14ac:dyDescent="0.25">
      <c r="A1169" s="13" t="str">
        <f>+Afrapportering!A1150</f>
        <v/>
      </c>
      <c r="B1169" s="13" t="str">
        <f>+Afrapportering!B1150</f>
        <v/>
      </c>
      <c r="C1169" s="13" t="str">
        <f>+Afrapportering!C1150</f>
        <v/>
      </c>
      <c r="D1169" s="13" t="str">
        <f>+Afrapportering!D1150</f>
        <v/>
      </c>
      <c r="E1169" s="14" t="str">
        <f>+Afrapportering!E1150</f>
        <v/>
      </c>
      <c r="F1169" s="139" t="str">
        <f>IF(Afrapportering!F1150 = "", "",Afrapportering!F1150)</f>
        <v/>
      </c>
      <c r="G1169" s="14" t="str">
        <f>+Afrapportering!G1150</f>
        <v/>
      </c>
      <c r="H1169" s="139" t="str">
        <f>IF(Afrapportering!H1150 = "","",Afrapportering!H1150)</f>
        <v/>
      </c>
      <c r="I1169" s="140" t="str">
        <f>+Afrapportering!I1150</f>
        <v/>
      </c>
      <c r="J1169" s="13" t="str">
        <f>+Afrapportering!J1150</f>
        <v/>
      </c>
      <c r="K1169" s="32" t="str">
        <f t="shared" si="140"/>
        <v/>
      </c>
      <c r="L1169" s="31" t="str">
        <f>IF(Ansøgning!J1155="","",Ansøgning!J1155)</f>
        <v/>
      </c>
      <c r="M1169" s="134" t="str">
        <f>IF(Afrapportering!M1150="","",Afrapportering!M1150)</f>
        <v/>
      </c>
      <c r="N1169" s="31" t="str">
        <f>IF(Ansøgning!K1155="","",Ansøgning!K1155)</f>
        <v/>
      </c>
      <c r="O1169" s="134">
        <f>IF(Afrapportering!O1150="",,Afrapportering!O1150)</f>
        <v>0</v>
      </c>
      <c r="P1169" s="15" t="str">
        <f>IF(Ansøgning!L1155="","",Ansøgning!L1155)</f>
        <v/>
      </c>
      <c r="Q1169" s="15" t="str">
        <f t="shared" si="141"/>
        <v/>
      </c>
      <c r="R1169" s="15"/>
      <c r="S1169" s="15" t="str">
        <f>IF(Afrapportering!S1150="","",Afrapportering!S1150)</f>
        <v/>
      </c>
      <c r="T1169" s="31" t="str">
        <f t="shared" si="142"/>
        <v/>
      </c>
      <c r="U1169" s="30" t="str">
        <f>IF(Afrapportering!U1150="","",Afrapportering!U1150)</f>
        <v/>
      </c>
      <c r="V1169" s="52" t="str">
        <f>IF(Afrapportering!V1150="","",Afrapportering!V1150)</f>
        <v/>
      </c>
      <c r="W1169" s="30" t="str">
        <f>IF(Afrapportering!W1150="","",Afrapportering!W1150)</f>
        <v/>
      </c>
      <c r="X1169" s="52" t="str">
        <f>IF(Afrapportering!X1150="","",Afrapportering!X1150)</f>
        <v/>
      </c>
      <c r="Y1169" s="30" t="str">
        <f>IF(Afrapportering!Y1150="","",Afrapportering!Y1150)</f>
        <v/>
      </c>
      <c r="Z1169" s="52" t="str">
        <f>IFERROR(MAX(IF(OR(V1169="",X1169=""),"",IF(AND(AND(MONTH(F1169)&gt;=7,MONTH(F1169)&lt;8),AND(MONTH(H1169)&gt;=7,MONTH(H1169)&lt;8)),(NETWORKDAYS(F1169,H1169,Lister!$D$7:$D$13)-V1169)*T1169/NETWORKDAYS(Lister!$D$19,Lister!$E$19,Lister!$D$7:$D$13),IF(AND(AND(MONTH(F1169)&gt;=7,MONTH(F1169)&lt;8),MONTH(H1169)&gt;7),(NETWORKDAYS(F1169,Lister!$E$19,Lister!$D$7:$D$13)-V1169)*T1169/NETWORKDAYS(Lister!$D$19,Lister!$E$19,Lister!$D$7:$D$13),IF(MONTH(F1169)&gt;7,0)))),0),"")</f>
        <v/>
      </c>
      <c r="AA1169" s="30" t="str">
        <f>IF(Afrapportering!AA1150="","",Afrapportering!AA1150)</f>
        <v/>
      </c>
      <c r="AB1169" s="52" t="str">
        <f>IFERROR(MAX(IF(OR(V1169="",X1169=""),"",IF(AND(AND(MONTH(F1169)&gt;=8,MONTH(F1169)&lt;9),AND(MONTH(H1169)&gt;=8,MONTH(H1169)&lt;9)),(NETWORKDAYS(F1169,H1169,Lister!$D$7:$D$13)-X1169)*T1169/NETWORKDAYS(Lister!$D$20,Lister!$E$20,Lister!$D$7:$D$13),IF(AND(MONTH(F1169)=7,MONTH(H1169)=8),(NETWORKDAYS(Lister!$D$20,H1169,Lister!$D$7:$D$13)-X1169)*T1169/NETWORKDAYS(Lister!$D$20,Lister!$E$20,Lister!$D$7:$D$13),IF(AND(MONTH(F1169)=7,MONTH(H1169)=7),0)))),0),"")</f>
        <v/>
      </c>
      <c r="AC1169" s="30" t="str">
        <f>IF(Afrapportering!AC1150="","",Afrapportering!AC1150)</f>
        <v/>
      </c>
      <c r="AD1169" s="52" t="str">
        <f t="shared" si="143"/>
        <v/>
      </c>
      <c r="AE1169" s="52" t="str">
        <f t="shared" si="144"/>
        <v/>
      </c>
      <c r="AF1169" s="30" t="str">
        <f t="shared" si="145"/>
        <v/>
      </c>
      <c r="AG1169" s="30" t="str">
        <f t="shared" si="146"/>
        <v/>
      </c>
      <c r="AH1169" s="3" t="str">
        <f t="shared" si="147"/>
        <v/>
      </c>
    </row>
    <row r="1170" spans="1:34" x14ac:dyDescent="0.25">
      <c r="A1170" s="13" t="str">
        <f>+Afrapportering!A1151</f>
        <v/>
      </c>
      <c r="B1170" s="13" t="str">
        <f>+Afrapportering!B1151</f>
        <v/>
      </c>
      <c r="C1170" s="13" t="str">
        <f>+Afrapportering!C1151</f>
        <v/>
      </c>
      <c r="D1170" s="13" t="str">
        <f>+Afrapportering!D1151</f>
        <v/>
      </c>
      <c r="E1170" s="14" t="str">
        <f>+Afrapportering!E1151</f>
        <v/>
      </c>
      <c r="F1170" s="139" t="str">
        <f>IF(Afrapportering!F1151 = "", "",Afrapportering!F1151)</f>
        <v/>
      </c>
      <c r="G1170" s="14" t="str">
        <f>+Afrapportering!G1151</f>
        <v/>
      </c>
      <c r="H1170" s="139" t="str">
        <f>IF(Afrapportering!H1151 = "","",Afrapportering!H1151)</f>
        <v/>
      </c>
      <c r="I1170" s="140" t="str">
        <f>+Afrapportering!I1151</f>
        <v/>
      </c>
      <c r="J1170" s="13" t="str">
        <f>+Afrapportering!J1151</f>
        <v/>
      </c>
      <c r="K1170" s="32" t="str">
        <f t="shared" si="140"/>
        <v/>
      </c>
      <c r="L1170" s="31" t="str">
        <f>IF(Ansøgning!J1156="","",Ansøgning!J1156)</f>
        <v/>
      </c>
      <c r="M1170" s="134" t="str">
        <f>IF(Afrapportering!M1151="","",Afrapportering!M1151)</f>
        <v/>
      </c>
      <c r="N1170" s="31" t="str">
        <f>IF(Ansøgning!K1156="","",Ansøgning!K1156)</f>
        <v/>
      </c>
      <c r="O1170" s="134">
        <f>IF(Afrapportering!O1151="",,Afrapportering!O1151)</f>
        <v>0</v>
      </c>
      <c r="P1170" s="15" t="str">
        <f>IF(Ansøgning!L1156="","",Ansøgning!L1156)</f>
        <v/>
      </c>
      <c r="Q1170" s="15" t="str">
        <f t="shared" si="141"/>
        <v/>
      </c>
      <c r="R1170" s="15"/>
      <c r="S1170" s="15" t="str">
        <f>IF(Afrapportering!S1151="","",Afrapportering!S1151)</f>
        <v/>
      </c>
      <c r="T1170" s="31" t="str">
        <f t="shared" si="142"/>
        <v/>
      </c>
      <c r="U1170" s="30" t="str">
        <f>IF(Afrapportering!U1151="","",Afrapportering!U1151)</f>
        <v/>
      </c>
      <c r="V1170" s="52" t="str">
        <f>IF(Afrapportering!V1151="","",Afrapportering!V1151)</f>
        <v/>
      </c>
      <c r="W1170" s="30" t="str">
        <f>IF(Afrapportering!W1151="","",Afrapportering!W1151)</f>
        <v/>
      </c>
      <c r="X1170" s="52" t="str">
        <f>IF(Afrapportering!X1151="","",Afrapportering!X1151)</f>
        <v/>
      </c>
      <c r="Y1170" s="30" t="str">
        <f>IF(Afrapportering!Y1151="","",Afrapportering!Y1151)</f>
        <v/>
      </c>
      <c r="Z1170" s="52" t="str">
        <f>IFERROR(MAX(IF(OR(V1170="",X1170=""),"",IF(AND(AND(MONTH(F1170)&gt;=7,MONTH(F1170)&lt;8),AND(MONTH(H1170)&gt;=7,MONTH(H1170)&lt;8)),(NETWORKDAYS(F1170,H1170,Lister!$D$7:$D$13)-V1170)*T1170/NETWORKDAYS(Lister!$D$19,Lister!$E$19,Lister!$D$7:$D$13),IF(AND(AND(MONTH(F1170)&gt;=7,MONTH(F1170)&lt;8),MONTH(H1170)&gt;7),(NETWORKDAYS(F1170,Lister!$E$19,Lister!$D$7:$D$13)-V1170)*T1170/NETWORKDAYS(Lister!$D$19,Lister!$E$19,Lister!$D$7:$D$13),IF(MONTH(F1170)&gt;7,0)))),0),"")</f>
        <v/>
      </c>
      <c r="AA1170" s="30" t="str">
        <f>IF(Afrapportering!AA1151="","",Afrapportering!AA1151)</f>
        <v/>
      </c>
      <c r="AB1170" s="52" t="str">
        <f>IFERROR(MAX(IF(OR(V1170="",X1170=""),"",IF(AND(AND(MONTH(F1170)&gt;=8,MONTH(F1170)&lt;9),AND(MONTH(H1170)&gt;=8,MONTH(H1170)&lt;9)),(NETWORKDAYS(F1170,H1170,Lister!$D$7:$D$13)-X1170)*T1170/NETWORKDAYS(Lister!$D$20,Lister!$E$20,Lister!$D$7:$D$13),IF(AND(MONTH(F1170)=7,MONTH(H1170)=8),(NETWORKDAYS(Lister!$D$20,H1170,Lister!$D$7:$D$13)-X1170)*T1170/NETWORKDAYS(Lister!$D$20,Lister!$E$20,Lister!$D$7:$D$13),IF(AND(MONTH(F1170)=7,MONTH(H1170)=7),0)))),0),"")</f>
        <v/>
      </c>
      <c r="AC1170" s="30" t="str">
        <f>IF(Afrapportering!AC1151="","",Afrapportering!AC1151)</f>
        <v/>
      </c>
      <c r="AD1170" s="52" t="str">
        <f t="shared" si="143"/>
        <v/>
      </c>
      <c r="AE1170" s="52" t="str">
        <f t="shared" si="144"/>
        <v/>
      </c>
      <c r="AF1170" s="30" t="str">
        <f t="shared" si="145"/>
        <v/>
      </c>
      <c r="AG1170" s="30" t="str">
        <f t="shared" si="146"/>
        <v/>
      </c>
      <c r="AH1170" s="3" t="str">
        <f t="shared" si="147"/>
        <v/>
      </c>
    </row>
    <row r="1171" spans="1:34" x14ac:dyDescent="0.25">
      <c r="A1171" s="13" t="str">
        <f>+Afrapportering!A1152</f>
        <v/>
      </c>
      <c r="B1171" s="13" t="str">
        <f>+Afrapportering!B1152</f>
        <v/>
      </c>
      <c r="C1171" s="13" t="str">
        <f>+Afrapportering!C1152</f>
        <v/>
      </c>
      <c r="D1171" s="13" t="str">
        <f>+Afrapportering!D1152</f>
        <v/>
      </c>
      <c r="E1171" s="14" t="str">
        <f>+Afrapportering!E1152</f>
        <v/>
      </c>
      <c r="F1171" s="139" t="str">
        <f>IF(Afrapportering!F1152 = "", "",Afrapportering!F1152)</f>
        <v/>
      </c>
      <c r="G1171" s="14" t="str">
        <f>+Afrapportering!G1152</f>
        <v/>
      </c>
      <c r="H1171" s="139" t="str">
        <f>IF(Afrapportering!H1152 = "","",Afrapportering!H1152)</f>
        <v/>
      </c>
      <c r="I1171" s="140" t="str">
        <f>+Afrapportering!I1152</f>
        <v/>
      </c>
      <c r="J1171" s="13" t="str">
        <f>+Afrapportering!J1152</f>
        <v/>
      </c>
      <c r="K1171" s="32" t="str">
        <f t="shared" si="140"/>
        <v/>
      </c>
      <c r="L1171" s="31" t="str">
        <f>IF(Ansøgning!J1157="","",Ansøgning!J1157)</f>
        <v/>
      </c>
      <c r="M1171" s="134" t="str">
        <f>IF(Afrapportering!M1152="","",Afrapportering!M1152)</f>
        <v/>
      </c>
      <c r="N1171" s="31" t="str">
        <f>IF(Ansøgning!K1157="","",Ansøgning!K1157)</f>
        <v/>
      </c>
      <c r="O1171" s="134">
        <f>IF(Afrapportering!O1152="",,Afrapportering!O1152)</f>
        <v>0</v>
      </c>
      <c r="P1171" s="15" t="str">
        <f>IF(Ansøgning!L1157="","",Ansøgning!L1157)</f>
        <v/>
      </c>
      <c r="Q1171" s="15" t="str">
        <f t="shared" si="141"/>
        <v/>
      </c>
      <c r="R1171" s="15"/>
      <c r="S1171" s="15" t="str">
        <f>IF(Afrapportering!S1152="","",Afrapportering!S1152)</f>
        <v/>
      </c>
      <c r="T1171" s="31" t="str">
        <f t="shared" si="142"/>
        <v/>
      </c>
      <c r="U1171" s="30" t="str">
        <f>IF(Afrapportering!U1152="","",Afrapportering!U1152)</f>
        <v/>
      </c>
      <c r="V1171" s="52" t="str">
        <f>IF(Afrapportering!V1152="","",Afrapportering!V1152)</f>
        <v/>
      </c>
      <c r="W1171" s="30" t="str">
        <f>IF(Afrapportering!W1152="","",Afrapportering!W1152)</f>
        <v/>
      </c>
      <c r="X1171" s="52" t="str">
        <f>IF(Afrapportering!X1152="","",Afrapportering!X1152)</f>
        <v/>
      </c>
      <c r="Y1171" s="30" t="str">
        <f>IF(Afrapportering!Y1152="","",Afrapportering!Y1152)</f>
        <v/>
      </c>
      <c r="Z1171" s="52" t="str">
        <f>IFERROR(MAX(IF(OR(V1171="",X1171=""),"",IF(AND(AND(MONTH(F1171)&gt;=7,MONTH(F1171)&lt;8),AND(MONTH(H1171)&gt;=7,MONTH(H1171)&lt;8)),(NETWORKDAYS(F1171,H1171,Lister!$D$7:$D$13)-V1171)*T1171/NETWORKDAYS(Lister!$D$19,Lister!$E$19,Lister!$D$7:$D$13),IF(AND(AND(MONTH(F1171)&gt;=7,MONTH(F1171)&lt;8),MONTH(H1171)&gt;7),(NETWORKDAYS(F1171,Lister!$E$19,Lister!$D$7:$D$13)-V1171)*T1171/NETWORKDAYS(Lister!$D$19,Lister!$E$19,Lister!$D$7:$D$13),IF(MONTH(F1171)&gt;7,0)))),0),"")</f>
        <v/>
      </c>
      <c r="AA1171" s="30" t="str">
        <f>IF(Afrapportering!AA1152="","",Afrapportering!AA1152)</f>
        <v/>
      </c>
      <c r="AB1171" s="52" t="str">
        <f>IFERROR(MAX(IF(OR(V1171="",X1171=""),"",IF(AND(AND(MONTH(F1171)&gt;=8,MONTH(F1171)&lt;9),AND(MONTH(H1171)&gt;=8,MONTH(H1171)&lt;9)),(NETWORKDAYS(F1171,H1171,Lister!$D$7:$D$13)-X1171)*T1171/NETWORKDAYS(Lister!$D$20,Lister!$E$20,Lister!$D$7:$D$13),IF(AND(MONTH(F1171)=7,MONTH(H1171)=8),(NETWORKDAYS(Lister!$D$20,H1171,Lister!$D$7:$D$13)-X1171)*T1171/NETWORKDAYS(Lister!$D$20,Lister!$E$20,Lister!$D$7:$D$13),IF(AND(MONTH(F1171)=7,MONTH(H1171)=7),0)))),0),"")</f>
        <v/>
      </c>
      <c r="AC1171" s="30" t="str">
        <f>IF(Afrapportering!AC1152="","",Afrapportering!AC1152)</f>
        <v/>
      </c>
      <c r="AD1171" s="52" t="str">
        <f t="shared" si="143"/>
        <v/>
      </c>
      <c r="AE1171" s="52" t="str">
        <f t="shared" si="144"/>
        <v/>
      </c>
      <c r="AF1171" s="30" t="str">
        <f t="shared" si="145"/>
        <v/>
      </c>
      <c r="AG1171" s="30" t="str">
        <f t="shared" si="146"/>
        <v/>
      </c>
      <c r="AH1171" s="3" t="str">
        <f t="shared" si="147"/>
        <v/>
      </c>
    </row>
    <row r="1172" spans="1:34" x14ac:dyDescent="0.25">
      <c r="A1172" s="13" t="str">
        <f>+Afrapportering!A1153</f>
        <v/>
      </c>
      <c r="B1172" s="13" t="str">
        <f>+Afrapportering!B1153</f>
        <v/>
      </c>
      <c r="C1172" s="13" t="str">
        <f>+Afrapportering!C1153</f>
        <v/>
      </c>
      <c r="D1172" s="13" t="str">
        <f>+Afrapportering!D1153</f>
        <v/>
      </c>
      <c r="E1172" s="14" t="str">
        <f>+Afrapportering!E1153</f>
        <v/>
      </c>
      <c r="F1172" s="139" t="str">
        <f>IF(Afrapportering!F1153 = "", "",Afrapportering!F1153)</f>
        <v/>
      </c>
      <c r="G1172" s="14" t="str">
        <f>+Afrapportering!G1153</f>
        <v/>
      </c>
      <c r="H1172" s="139" t="str">
        <f>IF(Afrapportering!H1153 = "","",Afrapportering!H1153)</f>
        <v/>
      </c>
      <c r="I1172" s="140" t="str">
        <f>+Afrapportering!I1153</f>
        <v/>
      </c>
      <c r="J1172" s="13" t="str">
        <f>+Afrapportering!J1153</f>
        <v/>
      </c>
      <c r="K1172" s="32" t="str">
        <f t="shared" si="140"/>
        <v/>
      </c>
      <c r="L1172" s="31" t="str">
        <f>IF(Ansøgning!J1158="","",Ansøgning!J1158)</f>
        <v/>
      </c>
      <c r="M1172" s="134" t="str">
        <f>IF(Afrapportering!M1153="","",Afrapportering!M1153)</f>
        <v/>
      </c>
      <c r="N1172" s="31" t="str">
        <f>IF(Ansøgning!K1158="","",Ansøgning!K1158)</f>
        <v/>
      </c>
      <c r="O1172" s="134">
        <f>IF(Afrapportering!O1153="",,Afrapportering!O1153)</f>
        <v>0</v>
      </c>
      <c r="P1172" s="15" t="str">
        <f>IF(Ansøgning!L1158="","",Ansøgning!L1158)</f>
        <v/>
      </c>
      <c r="Q1172" s="15" t="str">
        <f t="shared" si="141"/>
        <v/>
      </c>
      <c r="R1172" s="15"/>
      <c r="S1172" s="15" t="str">
        <f>IF(Afrapportering!S1153="","",Afrapportering!S1153)</f>
        <v/>
      </c>
      <c r="T1172" s="31" t="str">
        <f t="shared" si="142"/>
        <v/>
      </c>
      <c r="U1172" s="30" t="str">
        <f>IF(Afrapportering!U1153="","",Afrapportering!U1153)</f>
        <v/>
      </c>
      <c r="V1172" s="52" t="str">
        <f>IF(Afrapportering!V1153="","",Afrapportering!V1153)</f>
        <v/>
      </c>
      <c r="W1172" s="30" t="str">
        <f>IF(Afrapportering!W1153="","",Afrapportering!W1153)</f>
        <v/>
      </c>
      <c r="X1172" s="52" t="str">
        <f>IF(Afrapportering!X1153="","",Afrapportering!X1153)</f>
        <v/>
      </c>
      <c r="Y1172" s="30" t="str">
        <f>IF(Afrapportering!Y1153="","",Afrapportering!Y1153)</f>
        <v/>
      </c>
      <c r="Z1172" s="52" t="str">
        <f>IFERROR(MAX(IF(OR(V1172="",X1172=""),"",IF(AND(AND(MONTH(F1172)&gt;=7,MONTH(F1172)&lt;8),AND(MONTH(H1172)&gt;=7,MONTH(H1172)&lt;8)),(NETWORKDAYS(F1172,H1172,Lister!$D$7:$D$13)-V1172)*T1172/NETWORKDAYS(Lister!$D$19,Lister!$E$19,Lister!$D$7:$D$13),IF(AND(AND(MONTH(F1172)&gt;=7,MONTH(F1172)&lt;8),MONTH(H1172)&gt;7),(NETWORKDAYS(F1172,Lister!$E$19,Lister!$D$7:$D$13)-V1172)*T1172/NETWORKDAYS(Lister!$D$19,Lister!$E$19,Lister!$D$7:$D$13),IF(MONTH(F1172)&gt;7,0)))),0),"")</f>
        <v/>
      </c>
      <c r="AA1172" s="30" t="str">
        <f>IF(Afrapportering!AA1153="","",Afrapportering!AA1153)</f>
        <v/>
      </c>
      <c r="AB1172" s="52" t="str">
        <f>IFERROR(MAX(IF(OR(V1172="",X1172=""),"",IF(AND(AND(MONTH(F1172)&gt;=8,MONTH(F1172)&lt;9),AND(MONTH(H1172)&gt;=8,MONTH(H1172)&lt;9)),(NETWORKDAYS(F1172,H1172,Lister!$D$7:$D$13)-X1172)*T1172/NETWORKDAYS(Lister!$D$20,Lister!$E$20,Lister!$D$7:$D$13),IF(AND(MONTH(F1172)=7,MONTH(H1172)=8),(NETWORKDAYS(Lister!$D$20,H1172,Lister!$D$7:$D$13)-X1172)*T1172/NETWORKDAYS(Lister!$D$20,Lister!$E$20,Lister!$D$7:$D$13),IF(AND(MONTH(F1172)=7,MONTH(H1172)=7),0)))),0),"")</f>
        <v/>
      </c>
      <c r="AC1172" s="30" t="str">
        <f>IF(Afrapportering!AC1153="","",Afrapportering!AC1153)</f>
        <v/>
      </c>
      <c r="AD1172" s="52" t="str">
        <f t="shared" si="143"/>
        <v/>
      </c>
      <c r="AE1172" s="52" t="str">
        <f t="shared" si="144"/>
        <v/>
      </c>
      <c r="AF1172" s="30" t="str">
        <f t="shared" si="145"/>
        <v/>
      </c>
      <c r="AG1172" s="30" t="str">
        <f t="shared" si="146"/>
        <v/>
      </c>
      <c r="AH1172" s="3" t="str">
        <f t="shared" si="147"/>
        <v/>
      </c>
    </row>
    <row r="1173" spans="1:34" x14ac:dyDescent="0.25">
      <c r="A1173" s="13" t="str">
        <f>+Afrapportering!A1154</f>
        <v/>
      </c>
      <c r="B1173" s="13" t="str">
        <f>+Afrapportering!B1154</f>
        <v/>
      </c>
      <c r="C1173" s="13" t="str">
        <f>+Afrapportering!C1154</f>
        <v/>
      </c>
      <c r="D1173" s="13" t="str">
        <f>+Afrapportering!D1154</f>
        <v/>
      </c>
      <c r="E1173" s="14" t="str">
        <f>+Afrapportering!E1154</f>
        <v/>
      </c>
      <c r="F1173" s="139" t="str">
        <f>IF(Afrapportering!F1154 = "", "",Afrapportering!F1154)</f>
        <v/>
      </c>
      <c r="G1173" s="14" t="str">
        <f>+Afrapportering!G1154</f>
        <v/>
      </c>
      <c r="H1173" s="139" t="str">
        <f>IF(Afrapportering!H1154 = "","",Afrapportering!H1154)</f>
        <v/>
      </c>
      <c r="I1173" s="140" t="str">
        <f>+Afrapportering!I1154</f>
        <v/>
      </c>
      <c r="J1173" s="13" t="str">
        <f>+Afrapportering!J1154</f>
        <v/>
      </c>
      <c r="K1173" s="32" t="str">
        <f t="shared" si="140"/>
        <v/>
      </c>
      <c r="L1173" s="31" t="str">
        <f>IF(Ansøgning!J1159="","",Ansøgning!J1159)</f>
        <v/>
      </c>
      <c r="M1173" s="134" t="str">
        <f>IF(Afrapportering!M1154="","",Afrapportering!M1154)</f>
        <v/>
      </c>
      <c r="N1173" s="31" t="str">
        <f>IF(Ansøgning!K1159="","",Ansøgning!K1159)</f>
        <v/>
      </c>
      <c r="O1173" s="134">
        <f>IF(Afrapportering!O1154="",,Afrapportering!O1154)</f>
        <v>0</v>
      </c>
      <c r="P1173" s="15" t="str">
        <f>IF(Ansøgning!L1159="","",Ansøgning!L1159)</f>
        <v/>
      </c>
      <c r="Q1173" s="15" t="str">
        <f t="shared" si="141"/>
        <v/>
      </c>
      <c r="R1173" s="15"/>
      <c r="S1173" s="15" t="str">
        <f>IF(Afrapportering!S1154="","",Afrapportering!S1154)</f>
        <v/>
      </c>
      <c r="T1173" s="31" t="str">
        <f t="shared" si="142"/>
        <v/>
      </c>
      <c r="U1173" s="30" t="str">
        <f>IF(Afrapportering!U1154="","",Afrapportering!U1154)</f>
        <v/>
      </c>
      <c r="V1173" s="52" t="str">
        <f>IF(Afrapportering!V1154="","",Afrapportering!V1154)</f>
        <v/>
      </c>
      <c r="W1173" s="30" t="str">
        <f>IF(Afrapportering!W1154="","",Afrapportering!W1154)</f>
        <v/>
      </c>
      <c r="X1173" s="52" t="str">
        <f>IF(Afrapportering!X1154="","",Afrapportering!X1154)</f>
        <v/>
      </c>
      <c r="Y1173" s="30" t="str">
        <f>IF(Afrapportering!Y1154="","",Afrapportering!Y1154)</f>
        <v/>
      </c>
      <c r="Z1173" s="52" t="str">
        <f>IFERROR(MAX(IF(OR(V1173="",X1173=""),"",IF(AND(AND(MONTH(F1173)&gt;=7,MONTH(F1173)&lt;8),AND(MONTH(H1173)&gt;=7,MONTH(H1173)&lt;8)),(NETWORKDAYS(F1173,H1173,Lister!$D$7:$D$13)-V1173)*T1173/NETWORKDAYS(Lister!$D$19,Lister!$E$19,Lister!$D$7:$D$13),IF(AND(AND(MONTH(F1173)&gt;=7,MONTH(F1173)&lt;8),MONTH(H1173)&gt;7),(NETWORKDAYS(F1173,Lister!$E$19,Lister!$D$7:$D$13)-V1173)*T1173/NETWORKDAYS(Lister!$D$19,Lister!$E$19,Lister!$D$7:$D$13),IF(MONTH(F1173)&gt;7,0)))),0),"")</f>
        <v/>
      </c>
      <c r="AA1173" s="30" t="str">
        <f>IF(Afrapportering!AA1154="","",Afrapportering!AA1154)</f>
        <v/>
      </c>
      <c r="AB1173" s="52" t="str">
        <f>IFERROR(MAX(IF(OR(V1173="",X1173=""),"",IF(AND(AND(MONTH(F1173)&gt;=8,MONTH(F1173)&lt;9),AND(MONTH(H1173)&gt;=8,MONTH(H1173)&lt;9)),(NETWORKDAYS(F1173,H1173,Lister!$D$7:$D$13)-X1173)*T1173/NETWORKDAYS(Lister!$D$20,Lister!$E$20,Lister!$D$7:$D$13),IF(AND(MONTH(F1173)=7,MONTH(H1173)=8),(NETWORKDAYS(Lister!$D$20,H1173,Lister!$D$7:$D$13)-X1173)*T1173/NETWORKDAYS(Lister!$D$20,Lister!$E$20,Lister!$D$7:$D$13),IF(AND(MONTH(F1173)=7,MONTH(H1173)=7),0)))),0),"")</f>
        <v/>
      </c>
      <c r="AC1173" s="30" t="str">
        <f>IF(Afrapportering!AC1154="","",Afrapportering!AC1154)</f>
        <v/>
      </c>
      <c r="AD1173" s="52" t="str">
        <f t="shared" si="143"/>
        <v/>
      </c>
      <c r="AE1173" s="52" t="str">
        <f t="shared" si="144"/>
        <v/>
      </c>
      <c r="AF1173" s="30" t="str">
        <f t="shared" si="145"/>
        <v/>
      </c>
      <c r="AG1173" s="30" t="str">
        <f t="shared" si="146"/>
        <v/>
      </c>
      <c r="AH1173" s="3" t="str">
        <f t="shared" si="147"/>
        <v/>
      </c>
    </row>
    <row r="1174" spans="1:34" x14ac:dyDescent="0.25">
      <c r="A1174" s="13" t="str">
        <f>+Afrapportering!A1155</f>
        <v/>
      </c>
      <c r="B1174" s="13" t="str">
        <f>+Afrapportering!B1155</f>
        <v/>
      </c>
      <c r="C1174" s="13" t="str">
        <f>+Afrapportering!C1155</f>
        <v/>
      </c>
      <c r="D1174" s="13" t="str">
        <f>+Afrapportering!D1155</f>
        <v/>
      </c>
      <c r="E1174" s="14" t="str">
        <f>+Afrapportering!E1155</f>
        <v/>
      </c>
      <c r="F1174" s="139" t="str">
        <f>IF(Afrapportering!F1155 = "", "",Afrapportering!F1155)</f>
        <v/>
      </c>
      <c r="G1174" s="14" t="str">
        <f>+Afrapportering!G1155</f>
        <v/>
      </c>
      <c r="H1174" s="139" t="str">
        <f>IF(Afrapportering!H1155 = "","",Afrapportering!H1155)</f>
        <v/>
      </c>
      <c r="I1174" s="140" t="str">
        <f>+Afrapportering!I1155</f>
        <v/>
      </c>
      <c r="J1174" s="13" t="str">
        <f>+Afrapportering!J1155</f>
        <v/>
      </c>
      <c r="K1174" s="32" t="str">
        <f t="shared" si="140"/>
        <v/>
      </c>
      <c r="L1174" s="31" t="str">
        <f>IF(Ansøgning!J1160="","",Ansøgning!J1160)</f>
        <v/>
      </c>
      <c r="M1174" s="134" t="str">
        <f>IF(Afrapportering!M1155="","",Afrapportering!M1155)</f>
        <v/>
      </c>
      <c r="N1174" s="31" t="str">
        <f>IF(Ansøgning!K1160="","",Ansøgning!K1160)</f>
        <v/>
      </c>
      <c r="O1174" s="134">
        <f>IF(Afrapportering!O1155="",,Afrapportering!O1155)</f>
        <v>0</v>
      </c>
      <c r="P1174" s="15" t="str">
        <f>IF(Ansøgning!L1160="","",Ansøgning!L1160)</f>
        <v/>
      </c>
      <c r="Q1174" s="15" t="str">
        <f t="shared" si="141"/>
        <v/>
      </c>
      <c r="R1174" s="15"/>
      <c r="S1174" s="15" t="str">
        <f>IF(Afrapportering!S1155="","",Afrapportering!S1155)</f>
        <v/>
      </c>
      <c r="T1174" s="31" t="str">
        <f t="shared" si="142"/>
        <v/>
      </c>
      <c r="U1174" s="30" t="str">
        <f>IF(Afrapportering!U1155="","",Afrapportering!U1155)</f>
        <v/>
      </c>
      <c r="V1174" s="52" t="str">
        <f>IF(Afrapportering!V1155="","",Afrapportering!V1155)</f>
        <v/>
      </c>
      <c r="W1174" s="30" t="str">
        <f>IF(Afrapportering!W1155="","",Afrapportering!W1155)</f>
        <v/>
      </c>
      <c r="X1174" s="52" t="str">
        <f>IF(Afrapportering!X1155="","",Afrapportering!X1155)</f>
        <v/>
      </c>
      <c r="Y1174" s="30" t="str">
        <f>IF(Afrapportering!Y1155="","",Afrapportering!Y1155)</f>
        <v/>
      </c>
      <c r="Z1174" s="52" t="str">
        <f>IFERROR(MAX(IF(OR(V1174="",X1174=""),"",IF(AND(AND(MONTH(F1174)&gt;=7,MONTH(F1174)&lt;8),AND(MONTH(H1174)&gt;=7,MONTH(H1174)&lt;8)),(NETWORKDAYS(F1174,H1174,Lister!$D$7:$D$13)-V1174)*T1174/NETWORKDAYS(Lister!$D$19,Lister!$E$19,Lister!$D$7:$D$13),IF(AND(AND(MONTH(F1174)&gt;=7,MONTH(F1174)&lt;8),MONTH(H1174)&gt;7),(NETWORKDAYS(F1174,Lister!$E$19,Lister!$D$7:$D$13)-V1174)*T1174/NETWORKDAYS(Lister!$D$19,Lister!$E$19,Lister!$D$7:$D$13),IF(MONTH(F1174)&gt;7,0)))),0),"")</f>
        <v/>
      </c>
      <c r="AA1174" s="30" t="str">
        <f>IF(Afrapportering!AA1155="","",Afrapportering!AA1155)</f>
        <v/>
      </c>
      <c r="AB1174" s="52" t="str">
        <f>IFERROR(MAX(IF(OR(V1174="",X1174=""),"",IF(AND(AND(MONTH(F1174)&gt;=8,MONTH(F1174)&lt;9),AND(MONTH(H1174)&gt;=8,MONTH(H1174)&lt;9)),(NETWORKDAYS(F1174,H1174,Lister!$D$7:$D$13)-X1174)*T1174/NETWORKDAYS(Lister!$D$20,Lister!$E$20,Lister!$D$7:$D$13),IF(AND(MONTH(F1174)=7,MONTH(H1174)=8),(NETWORKDAYS(Lister!$D$20,H1174,Lister!$D$7:$D$13)-X1174)*T1174/NETWORKDAYS(Lister!$D$20,Lister!$E$20,Lister!$D$7:$D$13),IF(AND(MONTH(F1174)=7,MONTH(H1174)=7),0)))),0),"")</f>
        <v/>
      </c>
      <c r="AC1174" s="30" t="str">
        <f>IF(Afrapportering!AC1155="","",Afrapportering!AC1155)</f>
        <v/>
      </c>
      <c r="AD1174" s="52" t="str">
        <f t="shared" si="143"/>
        <v/>
      </c>
      <c r="AE1174" s="52" t="str">
        <f t="shared" si="144"/>
        <v/>
      </c>
      <c r="AF1174" s="30" t="str">
        <f t="shared" si="145"/>
        <v/>
      </c>
      <c r="AG1174" s="30" t="str">
        <f t="shared" si="146"/>
        <v/>
      </c>
      <c r="AH1174" s="3" t="str">
        <f t="shared" si="147"/>
        <v/>
      </c>
    </row>
    <row r="1175" spans="1:34" x14ac:dyDescent="0.25">
      <c r="A1175" s="13" t="str">
        <f>+Afrapportering!A1156</f>
        <v/>
      </c>
      <c r="B1175" s="13" t="str">
        <f>+Afrapportering!B1156</f>
        <v/>
      </c>
      <c r="C1175" s="13" t="str">
        <f>+Afrapportering!C1156</f>
        <v/>
      </c>
      <c r="D1175" s="13" t="str">
        <f>+Afrapportering!D1156</f>
        <v/>
      </c>
      <c r="E1175" s="14" t="str">
        <f>+Afrapportering!E1156</f>
        <v/>
      </c>
      <c r="F1175" s="139" t="str">
        <f>IF(Afrapportering!F1156 = "", "",Afrapportering!F1156)</f>
        <v/>
      </c>
      <c r="G1175" s="14" t="str">
        <f>+Afrapportering!G1156</f>
        <v/>
      </c>
      <c r="H1175" s="139" t="str">
        <f>IF(Afrapportering!H1156 = "","",Afrapportering!H1156)</f>
        <v/>
      </c>
      <c r="I1175" s="140" t="str">
        <f>+Afrapportering!I1156</f>
        <v/>
      </c>
      <c r="J1175" s="13" t="str">
        <f>+Afrapportering!J1156</f>
        <v/>
      </c>
      <c r="K1175" s="32" t="str">
        <f t="shared" si="140"/>
        <v/>
      </c>
      <c r="L1175" s="31" t="str">
        <f>IF(Ansøgning!J1161="","",Ansøgning!J1161)</f>
        <v/>
      </c>
      <c r="M1175" s="134" t="str">
        <f>IF(Afrapportering!M1156="","",Afrapportering!M1156)</f>
        <v/>
      </c>
      <c r="N1175" s="31" t="str">
        <f>IF(Ansøgning!K1161="","",Ansøgning!K1161)</f>
        <v/>
      </c>
      <c r="O1175" s="134">
        <f>IF(Afrapportering!O1156="",,Afrapportering!O1156)</f>
        <v>0</v>
      </c>
      <c r="P1175" s="15" t="str">
        <f>IF(Ansøgning!L1161="","",Ansøgning!L1161)</f>
        <v/>
      </c>
      <c r="Q1175" s="15" t="str">
        <f t="shared" si="141"/>
        <v/>
      </c>
      <c r="R1175" s="15"/>
      <c r="S1175" s="15" t="str">
        <f>IF(Afrapportering!S1156="","",Afrapportering!S1156)</f>
        <v/>
      </c>
      <c r="T1175" s="31" t="str">
        <f t="shared" si="142"/>
        <v/>
      </c>
      <c r="U1175" s="30" t="str">
        <f>IF(Afrapportering!U1156="","",Afrapportering!U1156)</f>
        <v/>
      </c>
      <c r="V1175" s="52" t="str">
        <f>IF(Afrapportering!V1156="","",Afrapportering!V1156)</f>
        <v/>
      </c>
      <c r="W1175" s="30" t="str">
        <f>IF(Afrapportering!W1156="","",Afrapportering!W1156)</f>
        <v/>
      </c>
      <c r="X1175" s="52" t="str">
        <f>IF(Afrapportering!X1156="","",Afrapportering!X1156)</f>
        <v/>
      </c>
      <c r="Y1175" s="30" t="str">
        <f>IF(Afrapportering!Y1156="","",Afrapportering!Y1156)</f>
        <v/>
      </c>
      <c r="Z1175" s="52" t="str">
        <f>IFERROR(MAX(IF(OR(V1175="",X1175=""),"",IF(AND(AND(MONTH(F1175)&gt;=7,MONTH(F1175)&lt;8),AND(MONTH(H1175)&gt;=7,MONTH(H1175)&lt;8)),(NETWORKDAYS(F1175,H1175,Lister!$D$7:$D$13)-V1175)*T1175/NETWORKDAYS(Lister!$D$19,Lister!$E$19,Lister!$D$7:$D$13),IF(AND(AND(MONTH(F1175)&gt;=7,MONTH(F1175)&lt;8),MONTH(H1175)&gt;7),(NETWORKDAYS(F1175,Lister!$E$19,Lister!$D$7:$D$13)-V1175)*T1175/NETWORKDAYS(Lister!$D$19,Lister!$E$19,Lister!$D$7:$D$13),IF(MONTH(F1175)&gt;7,0)))),0),"")</f>
        <v/>
      </c>
      <c r="AA1175" s="30" t="str">
        <f>IF(Afrapportering!AA1156="","",Afrapportering!AA1156)</f>
        <v/>
      </c>
      <c r="AB1175" s="52" t="str">
        <f>IFERROR(MAX(IF(OR(V1175="",X1175=""),"",IF(AND(AND(MONTH(F1175)&gt;=8,MONTH(F1175)&lt;9),AND(MONTH(H1175)&gt;=8,MONTH(H1175)&lt;9)),(NETWORKDAYS(F1175,H1175,Lister!$D$7:$D$13)-X1175)*T1175/NETWORKDAYS(Lister!$D$20,Lister!$E$20,Lister!$D$7:$D$13),IF(AND(MONTH(F1175)=7,MONTH(H1175)=8),(NETWORKDAYS(Lister!$D$20,H1175,Lister!$D$7:$D$13)-X1175)*T1175/NETWORKDAYS(Lister!$D$20,Lister!$E$20,Lister!$D$7:$D$13),IF(AND(MONTH(F1175)=7,MONTH(H1175)=7),0)))),0),"")</f>
        <v/>
      </c>
      <c r="AC1175" s="30" t="str">
        <f>IF(Afrapportering!AC1156="","",Afrapportering!AC1156)</f>
        <v/>
      </c>
      <c r="AD1175" s="52" t="str">
        <f t="shared" si="143"/>
        <v/>
      </c>
      <c r="AE1175" s="52" t="str">
        <f t="shared" si="144"/>
        <v/>
      </c>
      <c r="AF1175" s="30" t="str">
        <f t="shared" si="145"/>
        <v/>
      </c>
      <c r="AG1175" s="30" t="str">
        <f t="shared" si="146"/>
        <v/>
      </c>
      <c r="AH1175" s="3" t="str">
        <f t="shared" si="147"/>
        <v/>
      </c>
    </row>
    <row r="1176" spans="1:34" x14ac:dyDescent="0.25">
      <c r="A1176" s="13" t="str">
        <f>+Afrapportering!A1157</f>
        <v/>
      </c>
      <c r="B1176" s="13" t="str">
        <f>+Afrapportering!B1157</f>
        <v/>
      </c>
      <c r="C1176" s="13" t="str">
        <f>+Afrapportering!C1157</f>
        <v/>
      </c>
      <c r="D1176" s="13" t="str">
        <f>+Afrapportering!D1157</f>
        <v/>
      </c>
      <c r="E1176" s="14" t="str">
        <f>+Afrapportering!E1157</f>
        <v/>
      </c>
      <c r="F1176" s="139" t="str">
        <f>IF(Afrapportering!F1157 = "", "",Afrapportering!F1157)</f>
        <v/>
      </c>
      <c r="G1176" s="14" t="str">
        <f>+Afrapportering!G1157</f>
        <v/>
      </c>
      <c r="H1176" s="139" t="str">
        <f>IF(Afrapportering!H1157 = "","",Afrapportering!H1157)</f>
        <v/>
      </c>
      <c r="I1176" s="140" t="str">
        <f>+Afrapportering!I1157</f>
        <v/>
      </c>
      <c r="J1176" s="13" t="str">
        <f>+Afrapportering!J1157</f>
        <v/>
      </c>
      <c r="K1176" s="32" t="str">
        <f t="shared" si="140"/>
        <v/>
      </c>
      <c r="L1176" s="31" t="str">
        <f>IF(Ansøgning!J1162="","",Ansøgning!J1162)</f>
        <v/>
      </c>
      <c r="M1176" s="134" t="str">
        <f>IF(Afrapportering!M1157="","",Afrapportering!M1157)</f>
        <v/>
      </c>
      <c r="N1176" s="31" t="str">
        <f>IF(Ansøgning!K1162="","",Ansøgning!K1162)</f>
        <v/>
      </c>
      <c r="O1176" s="134">
        <f>IF(Afrapportering!O1157="",,Afrapportering!O1157)</f>
        <v>0</v>
      </c>
      <c r="P1176" s="15" t="str">
        <f>IF(Ansøgning!L1162="","",Ansøgning!L1162)</f>
        <v/>
      </c>
      <c r="Q1176" s="15" t="str">
        <f t="shared" si="141"/>
        <v/>
      </c>
      <c r="R1176" s="15"/>
      <c r="S1176" s="15" t="str">
        <f>IF(Afrapportering!S1157="","",Afrapportering!S1157)</f>
        <v/>
      </c>
      <c r="T1176" s="31" t="str">
        <f t="shared" si="142"/>
        <v/>
      </c>
      <c r="U1176" s="30" t="str">
        <f>IF(Afrapportering!U1157="","",Afrapportering!U1157)</f>
        <v/>
      </c>
      <c r="V1176" s="52" t="str">
        <f>IF(Afrapportering!V1157="","",Afrapportering!V1157)</f>
        <v/>
      </c>
      <c r="W1176" s="30" t="str">
        <f>IF(Afrapportering!W1157="","",Afrapportering!W1157)</f>
        <v/>
      </c>
      <c r="X1176" s="52" t="str">
        <f>IF(Afrapportering!X1157="","",Afrapportering!X1157)</f>
        <v/>
      </c>
      <c r="Y1176" s="30" t="str">
        <f>IF(Afrapportering!Y1157="","",Afrapportering!Y1157)</f>
        <v/>
      </c>
      <c r="Z1176" s="52" t="str">
        <f>IFERROR(MAX(IF(OR(V1176="",X1176=""),"",IF(AND(AND(MONTH(F1176)&gt;=7,MONTH(F1176)&lt;8),AND(MONTH(H1176)&gt;=7,MONTH(H1176)&lt;8)),(NETWORKDAYS(F1176,H1176,Lister!$D$7:$D$13)-V1176)*T1176/NETWORKDAYS(Lister!$D$19,Lister!$E$19,Lister!$D$7:$D$13),IF(AND(AND(MONTH(F1176)&gt;=7,MONTH(F1176)&lt;8),MONTH(H1176)&gt;7),(NETWORKDAYS(F1176,Lister!$E$19,Lister!$D$7:$D$13)-V1176)*T1176/NETWORKDAYS(Lister!$D$19,Lister!$E$19,Lister!$D$7:$D$13),IF(MONTH(F1176)&gt;7,0)))),0),"")</f>
        <v/>
      </c>
      <c r="AA1176" s="30" t="str">
        <f>IF(Afrapportering!AA1157="","",Afrapportering!AA1157)</f>
        <v/>
      </c>
      <c r="AB1176" s="52" t="str">
        <f>IFERROR(MAX(IF(OR(V1176="",X1176=""),"",IF(AND(AND(MONTH(F1176)&gt;=8,MONTH(F1176)&lt;9),AND(MONTH(H1176)&gt;=8,MONTH(H1176)&lt;9)),(NETWORKDAYS(F1176,H1176,Lister!$D$7:$D$13)-X1176)*T1176/NETWORKDAYS(Lister!$D$20,Lister!$E$20,Lister!$D$7:$D$13),IF(AND(MONTH(F1176)=7,MONTH(H1176)=8),(NETWORKDAYS(Lister!$D$20,H1176,Lister!$D$7:$D$13)-X1176)*T1176/NETWORKDAYS(Lister!$D$20,Lister!$E$20,Lister!$D$7:$D$13),IF(AND(MONTH(F1176)=7,MONTH(H1176)=7),0)))),0),"")</f>
        <v/>
      </c>
      <c r="AC1176" s="30" t="str">
        <f>IF(Afrapportering!AC1157="","",Afrapportering!AC1157)</f>
        <v/>
      </c>
      <c r="AD1176" s="52" t="str">
        <f t="shared" si="143"/>
        <v/>
      </c>
      <c r="AE1176" s="52" t="str">
        <f t="shared" si="144"/>
        <v/>
      </c>
      <c r="AF1176" s="30" t="str">
        <f t="shared" si="145"/>
        <v/>
      </c>
      <c r="AG1176" s="30" t="str">
        <f t="shared" si="146"/>
        <v/>
      </c>
      <c r="AH1176" s="3" t="str">
        <f t="shared" si="147"/>
        <v/>
      </c>
    </row>
    <row r="1177" spans="1:34" x14ac:dyDescent="0.25">
      <c r="A1177" s="13" t="str">
        <f>+Afrapportering!A1158</f>
        <v/>
      </c>
      <c r="B1177" s="13" t="str">
        <f>+Afrapportering!B1158</f>
        <v/>
      </c>
      <c r="C1177" s="13" t="str">
        <f>+Afrapportering!C1158</f>
        <v/>
      </c>
      <c r="D1177" s="13" t="str">
        <f>+Afrapportering!D1158</f>
        <v/>
      </c>
      <c r="E1177" s="14" t="str">
        <f>+Afrapportering!E1158</f>
        <v/>
      </c>
      <c r="F1177" s="139" t="str">
        <f>IF(Afrapportering!F1158 = "", "",Afrapportering!F1158)</f>
        <v/>
      </c>
      <c r="G1177" s="14" t="str">
        <f>+Afrapportering!G1158</f>
        <v/>
      </c>
      <c r="H1177" s="139" t="str">
        <f>IF(Afrapportering!H1158 = "","",Afrapportering!H1158)</f>
        <v/>
      </c>
      <c r="I1177" s="140" t="str">
        <f>+Afrapportering!I1158</f>
        <v/>
      </c>
      <c r="J1177" s="13" t="str">
        <f>+Afrapportering!J1158</f>
        <v/>
      </c>
      <c r="K1177" s="32" t="str">
        <f t="shared" si="140"/>
        <v/>
      </c>
      <c r="L1177" s="31" t="str">
        <f>IF(Ansøgning!J1163="","",Ansøgning!J1163)</f>
        <v/>
      </c>
      <c r="M1177" s="134" t="str">
        <f>IF(Afrapportering!M1158="","",Afrapportering!M1158)</f>
        <v/>
      </c>
      <c r="N1177" s="31" t="str">
        <f>IF(Ansøgning!K1163="","",Ansøgning!K1163)</f>
        <v/>
      </c>
      <c r="O1177" s="134">
        <f>IF(Afrapportering!O1158="",,Afrapportering!O1158)</f>
        <v>0</v>
      </c>
      <c r="P1177" s="15" t="str">
        <f>IF(Ansøgning!L1163="","",Ansøgning!L1163)</f>
        <v/>
      </c>
      <c r="Q1177" s="15" t="str">
        <f t="shared" si="141"/>
        <v/>
      </c>
      <c r="R1177" s="15"/>
      <c r="S1177" s="15" t="str">
        <f>IF(Afrapportering!S1158="","",Afrapportering!S1158)</f>
        <v/>
      </c>
      <c r="T1177" s="31" t="str">
        <f t="shared" si="142"/>
        <v/>
      </c>
      <c r="U1177" s="30" t="str">
        <f>IF(Afrapportering!U1158="","",Afrapportering!U1158)</f>
        <v/>
      </c>
      <c r="V1177" s="52" t="str">
        <f>IF(Afrapportering!V1158="","",Afrapportering!V1158)</f>
        <v/>
      </c>
      <c r="W1177" s="30" t="str">
        <f>IF(Afrapportering!W1158="","",Afrapportering!W1158)</f>
        <v/>
      </c>
      <c r="X1177" s="52" t="str">
        <f>IF(Afrapportering!X1158="","",Afrapportering!X1158)</f>
        <v/>
      </c>
      <c r="Y1177" s="30" t="str">
        <f>IF(Afrapportering!Y1158="","",Afrapportering!Y1158)</f>
        <v/>
      </c>
      <c r="Z1177" s="52" t="str">
        <f>IFERROR(MAX(IF(OR(V1177="",X1177=""),"",IF(AND(AND(MONTH(F1177)&gt;=7,MONTH(F1177)&lt;8),AND(MONTH(H1177)&gt;=7,MONTH(H1177)&lt;8)),(NETWORKDAYS(F1177,H1177,Lister!$D$7:$D$13)-V1177)*T1177/NETWORKDAYS(Lister!$D$19,Lister!$E$19,Lister!$D$7:$D$13),IF(AND(AND(MONTH(F1177)&gt;=7,MONTH(F1177)&lt;8),MONTH(H1177)&gt;7),(NETWORKDAYS(F1177,Lister!$E$19,Lister!$D$7:$D$13)-V1177)*T1177/NETWORKDAYS(Lister!$D$19,Lister!$E$19,Lister!$D$7:$D$13),IF(MONTH(F1177)&gt;7,0)))),0),"")</f>
        <v/>
      </c>
      <c r="AA1177" s="30" t="str">
        <f>IF(Afrapportering!AA1158="","",Afrapportering!AA1158)</f>
        <v/>
      </c>
      <c r="AB1177" s="52" t="str">
        <f>IFERROR(MAX(IF(OR(V1177="",X1177=""),"",IF(AND(AND(MONTH(F1177)&gt;=8,MONTH(F1177)&lt;9),AND(MONTH(H1177)&gt;=8,MONTH(H1177)&lt;9)),(NETWORKDAYS(F1177,H1177,Lister!$D$7:$D$13)-X1177)*T1177/NETWORKDAYS(Lister!$D$20,Lister!$E$20,Lister!$D$7:$D$13),IF(AND(MONTH(F1177)=7,MONTH(H1177)=8),(NETWORKDAYS(Lister!$D$20,H1177,Lister!$D$7:$D$13)-X1177)*T1177/NETWORKDAYS(Lister!$D$20,Lister!$E$20,Lister!$D$7:$D$13),IF(AND(MONTH(F1177)=7,MONTH(H1177)=7),0)))),0),"")</f>
        <v/>
      </c>
      <c r="AC1177" s="30" t="str">
        <f>IF(Afrapportering!AC1158="","",Afrapportering!AC1158)</f>
        <v/>
      </c>
      <c r="AD1177" s="52" t="str">
        <f t="shared" si="143"/>
        <v/>
      </c>
      <c r="AE1177" s="52" t="str">
        <f t="shared" si="144"/>
        <v/>
      </c>
      <c r="AF1177" s="30" t="str">
        <f t="shared" si="145"/>
        <v/>
      </c>
      <c r="AG1177" s="30" t="str">
        <f t="shared" si="146"/>
        <v/>
      </c>
      <c r="AH1177" s="3" t="str">
        <f t="shared" si="147"/>
        <v/>
      </c>
    </row>
    <row r="1178" spans="1:34" x14ac:dyDescent="0.25">
      <c r="A1178" s="13" t="str">
        <f>+Afrapportering!A1159</f>
        <v/>
      </c>
      <c r="B1178" s="13" t="str">
        <f>+Afrapportering!B1159</f>
        <v/>
      </c>
      <c r="C1178" s="13" t="str">
        <f>+Afrapportering!C1159</f>
        <v/>
      </c>
      <c r="D1178" s="13" t="str">
        <f>+Afrapportering!D1159</f>
        <v/>
      </c>
      <c r="E1178" s="14" t="str">
        <f>+Afrapportering!E1159</f>
        <v/>
      </c>
      <c r="F1178" s="139" t="str">
        <f>IF(Afrapportering!F1159 = "", "",Afrapportering!F1159)</f>
        <v/>
      </c>
      <c r="G1178" s="14" t="str">
        <f>+Afrapportering!G1159</f>
        <v/>
      </c>
      <c r="H1178" s="139" t="str">
        <f>IF(Afrapportering!H1159 = "","",Afrapportering!H1159)</f>
        <v/>
      </c>
      <c r="I1178" s="140" t="str">
        <f>+Afrapportering!I1159</f>
        <v/>
      </c>
      <c r="J1178" s="13" t="str">
        <f>+Afrapportering!J1159</f>
        <v/>
      </c>
      <c r="K1178" s="32" t="str">
        <f t="shared" si="140"/>
        <v/>
      </c>
      <c r="L1178" s="31" t="str">
        <f>IF(Ansøgning!J1164="","",Ansøgning!J1164)</f>
        <v/>
      </c>
      <c r="M1178" s="134" t="str">
        <f>IF(Afrapportering!M1159="","",Afrapportering!M1159)</f>
        <v/>
      </c>
      <c r="N1178" s="31" t="str">
        <f>IF(Ansøgning!K1164="","",Ansøgning!K1164)</f>
        <v/>
      </c>
      <c r="O1178" s="134">
        <f>IF(Afrapportering!O1159="",,Afrapportering!O1159)</f>
        <v>0</v>
      </c>
      <c r="P1178" s="15" t="str">
        <f>IF(Ansøgning!L1164="","",Ansøgning!L1164)</f>
        <v/>
      </c>
      <c r="Q1178" s="15" t="str">
        <f t="shared" si="141"/>
        <v/>
      </c>
      <c r="R1178" s="15"/>
      <c r="S1178" s="15" t="str">
        <f>IF(Afrapportering!S1159="","",Afrapportering!S1159)</f>
        <v/>
      </c>
      <c r="T1178" s="31" t="str">
        <f t="shared" si="142"/>
        <v/>
      </c>
      <c r="U1178" s="30" t="str">
        <f>IF(Afrapportering!U1159="","",Afrapportering!U1159)</f>
        <v/>
      </c>
      <c r="V1178" s="52" t="str">
        <f>IF(Afrapportering!V1159="","",Afrapportering!V1159)</f>
        <v/>
      </c>
      <c r="W1178" s="30" t="str">
        <f>IF(Afrapportering!W1159="","",Afrapportering!W1159)</f>
        <v/>
      </c>
      <c r="X1178" s="52" t="str">
        <f>IF(Afrapportering!X1159="","",Afrapportering!X1159)</f>
        <v/>
      </c>
      <c r="Y1178" s="30" t="str">
        <f>IF(Afrapportering!Y1159="","",Afrapportering!Y1159)</f>
        <v/>
      </c>
      <c r="Z1178" s="52" t="str">
        <f>IFERROR(MAX(IF(OR(V1178="",X1178=""),"",IF(AND(AND(MONTH(F1178)&gt;=7,MONTH(F1178)&lt;8),AND(MONTH(H1178)&gt;=7,MONTH(H1178)&lt;8)),(NETWORKDAYS(F1178,H1178,Lister!$D$7:$D$13)-V1178)*T1178/NETWORKDAYS(Lister!$D$19,Lister!$E$19,Lister!$D$7:$D$13),IF(AND(AND(MONTH(F1178)&gt;=7,MONTH(F1178)&lt;8),MONTH(H1178)&gt;7),(NETWORKDAYS(F1178,Lister!$E$19,Lister!$D$7:$D$13)-V1178)*T1178/NETWORKDAYS(Lister!$D$19,Lister!$E$19,Lister!$D$7:$D$13),IF(MONTH(F1178)&gt;7,0)))),0),"")</f>
        <v/>
      </c>
      <c r="AA1178" s="30" t="str">
        <f>IF(Afrapportering!AA1159="","",Afrapportering!AA1159)</f>
        <v/>
      </c>
      <c r="AB1178" s="52" t="str">
        <f>IFERROR(MAX(IF(OR(V1178="",X1178=""),"",IF(AND(AND(MONTH(F1178)&gt;=8,MONTH(F1178)&lt;9),AND(MONTH(H1178)&gt;=8,MONTH(H1178)&lt;9)),(NETWORKDAYS(F1178,H1178,Lister!$D$7:$D$13)-X1178)*T1178/NETWORKDAYS(Lister!$D$20,Lister!$E$20,Lister!$D$7:$D$13),IF(AND(MONTH(F1178)=7,MONTH(H1178)=8),(NETWORKDAYS(Lister!$D$20,H1178,Lister!$D$7:$D$13)-X1178)*T1178/NETWORKDAYS(Lister!$D$20,Lister!$E$20,Lister!$D$7:$D$13),IF(AND(MONTH(F1178)=7,MONTH(H1178)=7),0)))),0),"")</f>
        <v/>
      </c>
      <c r="AC1178" s="30" t="str">
        <f>IF(Afrapportering!AC1159="","",Afrapportering!AC1159)</f>
        <v/>
      </c>
      <c r="AD1178" s="52" t="str">
        <f t="shared" si="143"/>
        <v/>
      </c>
      <c r="AE1178" s="52" t="str">
        <f t="shared" si="144"/>
        <v/>
      </c>
      <c r="AF1178" s="30" t="str">
        <f t="shared" si="145"/>
        <v/>
      </c>
      <c r="AG1178" s="30" t="str">
        <f t="shared" si="146"/>
        <v/>
      </c>
      <c r="AH1178" s="3" t="str">
        <f t="shared" si="147"/>
        <v/>
      </c>
    </row>
    <row r="1179" spans="1:34" x14ac:dyDescent="0.25">
      <c r="A1179" s="13" t="str">
        <f>+Afrapportering!A1160</f>
        <v/>
      </c>
      <c r="B1179" s="13" t="str">
        <f>+Afrapportering!B1160</f>
        <v/>
      </c>
      <c r="C1179" s="13" t="str">
        <f>+Afrapportering!C1160</f>
        <v/>
      </c>
      <c r="D1179" s="13" t="str">
        <f>+Afrapportering!D1160</f>
        <v/>
      </c>
      <c r="E1179" s="14" t="str">
        <f>+Afrapportering!E1160</f>
        <v/>
      </c>
      <c r="F1179" s="139" t="str">
        <f>IF(Afrapportering!F1160 = "", "",Afrapportering!F1160)</f>
        <v/>
      </c>
      <c r="G1179" s="14" t="str">
        <f>+Afrapportering!G1160</f>
        <v/>
      </c>
      <c r="H1179" s="139" t="str">
        <f>IF(Afrapportering!H1160 = "","",Afrapportering!H1160)</f>
        <v/>
      </c>
      <c r="I1179" s="140" t="str">
        <f>+Afrapportering!I1160</f>
        <v/>
      </c>
      <c r="J1179" s="13" t="str">
        <f>+Afrapportering!J1160</f>
        <v/>
      </c>
      <c r="K1179" s="32" t="str">
        <f t="shared" si="140"/>
        <v/>
      </c>
      <c r="L1179" s="31" t="str">
        <f>IF(Ansøgning!J1165="","",Ansøgning!J1165)</f>
        <v/>
      </c>
      <c r="M1179" s="134" t="str">
        <f>IF(Afrapportering!M1160="","",Afrapportering!M1160)</f>
        <v/>
      </c>
      <c r="N1179" s="31" t="str">
        <f>IF(Ansøgning!K1165="","",Ansøgning!K1165)</f>
        <v/>
      </c>
      <c r="O1179" s="134">
        <f>IF(Afrapportering!O1160="",,Afrapportering!O1160)</f>
        <v>0</v>
      </c>
      <c r="P1179" s="15" t="str">
        <f>IF(Ansøgning!L1165="","",Ansøgning!L1165)</f>
        <v/>
      </c>
      <c r="Q1179" s="15" t="str">
        <f t="shared" si="141"/>
        <v/>
      </c>
      <c r="R1179" s="15"/>
      <c r="S1179" s="15" t="str">
        <f>IF(Afrapportering!S1160="","",Afrapportering!S1160)</f>
        <v/>
      </c>
      <c r="T1179" s="31" t="str">
        <f t="shared" si="142"/>
        <v/>
      </c>
      <c r="U1179" s="30" t="str">
        <f>IF(Afrapportering!U1160="","",Afrapportering!U1160)</f>
        <v/>
      </c>
      <c r="V1179" s="52" t="str">
        <f>IF(Afrapportering!V1160="","",Afrapportering!V1160)</f>
        <v/>
      </c>
      <c r="W1179" s="30" t="str">
        <f>IF(Afrapportering!W1160="","",Afrapportering!W1160)</f>
        <v/>
      </c>
      <c r="X1179" s="52" t="str">
        <f>IF(Afrapportering!X1160="","",Afrapportering!X1160)</f>
        <v/>
      </c>
      <c r="Y1179" s="30" t="str">
        <f>IF(Afrapportering!Y1160="","",Afrapportering!Y1160)</f>
        <v/>
      </c>
      <c r="Z1179" s="52" t="str">
        <f>IFERROR(MAX(IF(OR(V1179="",X1179=""),"",IF(AND(AND(MONTH(F1179)&gt;=7,MONTH(F1179)&lt;8),AND(MONTH(H1179)&gt;=7,MONTH(H1179)&lt;8)),(NETWORKDAYS(F1179,H1179,Lister!$D$7:$D$13)-V1179)*T1179/NETWORKDAYS(Lister!$D$19,Lister!$E$19,Lister!$D$7:$D$13),IF(AND(AND(MONTH(F1179)&gt;=7,MONTH(F1179)&lt;8),MONTH(H1179)&gt;7),(NETWORKDAYS(F1179,Lister!$E$19,Lister!$D$7:$D$13)-V1179)*T1179/NETWORKDAYS(Lister!$D$19,Lister!$E$19,Lister!$D$7:$D$13),IF(MONTH(F1179)&gt;7,0)))),0),"")</f>
        <v/>
      </c>
      <c r="AA1179" s="30" t="str">
        <f>IF(Afrapportering!AA1160="","",Afrapportering!AA1160)</f>
        <v/>
      </c>
      <c r="AB1179" s="52" t="str">
        <f>IFERROR(MAX(IF(OR(V1179="",X1179=""),"",IF(AND(AND(MONTH(F1179)&gt;=8,MONTH(F1179)&lt;9),AND(MONTH(H1179)&gt;=8,MONTH(H1179)&lt;9)),(NETWORKDAYS(F1179,H1179,Lister!$D$7:$D$13)-X1179)*T1179/NETWORKDAYS(Lister!$D$20,Lister!$E$20,Lister!$D$7:$D$13),IF(AND(MONTH(F1179)=7,MONTH(H1179)=8),(NETWORKDAYS(Lister!$D$20,H1179,Lister!$D$7:$D$13)-X1179)*T1179/NETWORKDAYS(Lister!$D$20,Lister!$E$20,Lister!$D$7:$D$13),IF(AND(MONTH(F1179)=7,MONTH(H1179)=7),0)))),0),"")</f>
        <v/>
      </c>
      <c r="AC1179" s="30" t="str">
        <f>IF(Afrapportering!AC1160="","",Afrapportering!AC1160)</f>
        <v/>
      </c>
      <c r="AD1179" s="52" t="str">
        <f t="shared" si="143"/>
        <v/>
      </c>
      <c r="AE1179" s="52" t="str">
        <f t="shared" si="144"/>
        <v/>
      </c>
      <c r="AF1179" s="30" t="str">
        <f t="shared" si="145"/>
        <v/>
      </c>
      <c r="AG1179" s="30" t="str">
        <f t="shared" si="146"/>
        <v/>
      </c>
      <c r="AH1179" s="3" t="str">
        <f t="shared" si="147"/>
        <v/>
      </c>
    </row>
    <row r="1180" spans="1:34" x14ac:dyDescent="0.25">
      <c r="A1180" s="13" t="str">
        <f>+Afrapportering!A1161</f>
        <v/>
      </c>
      <c r="B1180" s="13" t="str">
        <f>+Afrapportering!B1161</f>
        <v/>
      </c>
      <c r="C1180" s="13" t="str">
        <f>+Afrapportering!C1161</f>
        <v/>
      </c>
      <c r="D1180" s="13" t="str">
        <f>+Afrapportering!D1161</f>
        <v/>
      </c>
      <c r="E1180" s="14" t="str">
        <f>+Afrapportering!E1161</f>
        <v/>
      </c>
      <c r="F1180" s="139" t="str">
        <f>IF(Afrapportering!F1161 = "", "",Afrapportering!F1161)</f>
        <v/>
      </c>
      <c r="G1180" s="14" t="str">
        <f>+Afrapportering!G1161</f>
        <v/>
      </c>
      <c r="H1180" s="139" t="str">
        <f>IF(Afrapportering!H1161 = "","",Afrapportering!H1161)</f>
        <v/>
      </c>
      <c r="I1180" s="140" t="str">
        <f>+Afrapportering!I1161</f>
        <v/>
      </c>
      <c r="J1180" s="13" t="str">
        <f>+Afrapportering!J1161</f>
        <v/>
      </c>
      <c r="K1180" s="32" t="str">
        <f t="shared" si="140"/>
        <v/>
      </c>
      <c r="L1180" s="31" t="str">
        <f>IF(Ansøgning!J1166="","",Ansøgning!J1166)</f>
        <v/>
      </c>
      <c r="M1180" s="134" t="str">
        <f>IF(Afrapportering!M1161="","",Afrapportering!M1161)</f>
        <v/>
      </c>
      <c r="N1180" s="31" t="str">
        <f>IF(Ansøgning!K1166="","",Ansøgning!K1166)</f>
        <v/>
      </c>
      <c r="O1180" s="134">
        <f>IF(Afrapportering!O1161="",,Afrapportering!O1161)</f>
        <v>0</v>
      </c>
      <c r="P1180" s="15" t="str">
        <f>IF(Ansøgning!L1166="","",Ansøgning!L1166)</f>
        <v/>
      </c>
      <c r="Q1180" s="15" t="str">
        <f t="shared" si="141"/>
        <v/>
      </c>
      <c r="R1180" s="15"/>
      <c r="S1180" s="15" t="str">
        <f>IF(Afrapportering!S1161="","",Afrapportering!S1161)</f>
        <v/>
      </c>
      <c r="T1180" s="31" t="str">
        <f t="shared" si="142"/>
        <v/>
      </c>
      <c r="U1180" s="30" t="str">
        <f>IF(Afrapportering!U1161="","",Afrapportering!U1161)</f>
        <v/>
      </c>
      <c r="V1180" s="52" t="str">
        <f>IF(Afrapportering!V1161="","",Afrapportering!V1161)</f>
        <v/>
      </c>
      <c r="W1180" s="30" t="str">
        <f>IF(Afrapportering!W1161="","",Afrapportering!W1161)</f>
        <v/>
      </c>
      <c r="X1180" s="52" t="str">
        <f>IF(Afrapportering!X1161="","",Afrapportering!X1161)</f>
        <v/>
      </c>
      <c r="Y1180" s="30" t="str">
        <f>IF(Afrapportering!Y1161="","",Afrapportering!Y1161)</f>
        <v/>
      </c>
      <c r="Z1180" s="52" t="str">
        <f>IFERROR(MAX(IF(OR(V1180="",X1180=""),"",IF(AND(AND(MONTH(F1180)&gt;=7,MONTH(F1180)&lt;8),AND(MONTH(H1180)&gt;=7,MONTH(H1180)&lt;8)),(NETWORKDAYS(F1180,H1180,Lister!$D$7:$D$13)-V1180)*T1180/NETWORKDAYS(Lister!$D$19,Lister!$E$19,Lister!$D$7:$D$13),IF(AND(AND(MONTH(F1180)&gt;=7,MONTH(F1180)&lt;8),MONTH(H1180)&gt;7),(NETWORKDAYS(F1180,Lister!$E$19,Lister!$D$7:$D$13)-V1180)*T1180/NETWORKDAYS(Lister!$D$19,Lister!$E$19,Lister!$D$7:$D$13),IF(MONTH(F1180)&gt;7,0)))),0),"")</f>
        <v/>
      </c>
      <c r="AA1180" s="30" t="str">
        <f>IF(Afrapportering!AA1161="","",Afrapportering!AA1161)</f>
        <v/>
      </c>
      <c r="AB1180" s="52" t="str">
        <f>IFERROR(MAX(IF(OR(V1180="",X1180=""),"",IF(AND(AND(MONTH(F1180)&gt;=8,MONTH(F1180)&lt;9),AND(MONTH(H1180)&gt;=8,MONTH(H1180)&lt;9)),(NETWORKDAYS(F1180,H1180,Lister!$D$7:$D$13)-X1180)*T1180/NETWORKDAYS(Lister!$D$20,Lister!$E$20,Lister!$D$7:$D$13),IF(AND(MONTH(F1180)=7,MONTH(H1180)=8),(NETWORKDAYS(Lister!$D$20,H1180,Lister!$D$7:$D$13)-X1180)*T1180/NETWORKDAYS(Lister!$D$20,Lister!$E$20,Lister!$D$7:$D$13),IF(AND(MONTH(F1180)=7,MONTH(H1180)=7),0)))),0),"")</f>
        <v/>
      </c>
      <c r="AC1180" s="30" t="str">
        <f>IF(Afrapportering!AC1161="","",Afrapportering!AC1161)</f>
        <v/>
      </c>
      <c r="AD1180" s="52" t="str">
        <f t="shared" si="143"/>
        <v/>
      </c>
      <c r="AE1180" s="52" t="str">
        <f t="shared" si="144"/>
        <v/>
      </c>
      <c r="AF1180" s="30" t="str">
        <f t="shared" si="145"/>
        <v/>
      </c>
      <c r="AG1180" s="30" t="str">
        <f t="shared" si="146"/>
        <v/>
      </c>
      <c r="AH1180" s="3" t="str">
        <f t="shared" si="147"/>
        <v/>
      </c>
    </row>
    <row r="1181" spans="1:34" x14ac:dyDescent="0.25">
      <c r="A1181" s="13" t="str">
        <f>+Afrapportering!A1162</f>
        <v/>
      </c>
      <c r="B1181" s="13" t="str">
        <f>+Afrapportering!B1162</f>
        <v/>
      </c>
      <c r="C1181" s="13" t="str">
        <f>+Afrapportering!C1162</f>
        <v/>
      </c>
      <c r="D1181" s="13" t="str">
        <f>+Afrapportering!D1162</f>
        <v/>
      </c>
      <c r="E1181" s="14" t="str">
        <f>+Afrapportering!E1162</f>
        <v/>
      </c>
      <c r="F1181" s="139" t="str">
        <f>IF(Afrapportering!F1162 = "", "",Afrapportering!F1162)</f>
        <v/>
      </c>
      <c r="G1181" s="14" t="str">
        <f>+Afrapportering!G1162</f>
        <v/>
      </c>
      <c r="H1181" s="139" t="str">
        <f>IF(Afrapportering!H1162 = "","",Afrapportering!H1162)</f>
        <v/>
      </c>
      <c r="I1181" s="140" t="str">
        <f>+Afrapportering!I1162</f>
        <v/>
      </c>
      <c r="J1181" s="13" t="str">
        <f>+Afrapportering!J1162</f>
        <v/>
      </c>
      <c r="K1181" s="32" t="str">
        <f t="shared" si="140"/>
        <v/>
      </c>
      <c r="L1181" s="31" t="str">
        <f>IF(Ansøgning!J1167="","",Ansøgning!J1167)</f>
        <v/>
      </c>
      <c r="M1181" s="134" t="str">
        <f>IF(Afrapportering!M1162="","",Afrapportering!M1162)</f>
        <v/>
      </c>
      <c r="N1181" s="31" t="str">
        <f>IF(Ansøgning!K1167="","",Ansøgning!K1167)</f>
        <v/>
      </c>
      <c r="O1181" s="134">
        <f>IF(Afrapportering!O1162="",,Afrapportering!O1162)</f>
        <v>0</v>
      </c>
      <c r="P1181" s="15" t="str">
        <f>IF(Ansøgning!L1167="","",Ansøgning!L1167)</f>
        <v/>
      </c>
      <c r="Q1181" s="15" t="str">
        <f t="shared" si="141"/>
        <v/>
      </c>
      <c r="R1181" s="15"/>
      <c r="S1181" s="15" t="str">
        <f>IF(Afrapportering!S1162="","",Afrapportering!S1162)</f>
        <v/>
      </c>
      <c r="T1181" s="31" t="str">
        <f t="shared" si="142"/>
        <v/>
      </c>
      <c r="U1181" s="30" t="str">
        <f>IF(Afrapportering!U1162="","",Afrapportering!U1162)</f>
        <v/>
      </c>
      <c r="V1181" s="52" t="str">
        <f>IF(Afrapportering!V1162="","",Afrapportering!V1162)</f>
        <v/>
      </c>
      <c r="W1181" s="30" t="str">
        <f>IF(Afrapportering!W1162="","",Afrapportering!W1162)</f>
        <v/>
      </c>
      <c r="X1181" s="52" t="str">
        <f>IF(Afrapportering!X1162="","",Afrapportering!X1162)</f>
        <v/>
      </c>
      <c r="Y1181" s="30" t="str">
        <f>IF(Afrapportering!Y1162="","",Afrapportering!Y1162)</f>
        <v/>
      </c>
      <c r="Z1181" s="52" t="str">
        <f>IFERROR(MAX(IF(OR(V1181="",X1181=""),"",IF(AND(AND(MONTH(F1181)&gt;=7,MONTH(F1181)&lt;8),AND(MONTH(H1181)&gt;=7,MONTH(H1181)&lt;8)),(NETWORKDAYS(F1181,H1181,Lister!$D$7:$D$13)-V1181)*T1181/NETWORKDAYS(Lister!$D$19,Lister!$E$19,Lister!$D$7:$D$13),IF(AND(AND(MONTH(F1181)&gt;=7,MONTH(F1181)&lt;8),MONTH(H1181)&gt;7),(NETWORKDAYS(F1181,Lister!$E$19,Lister!$D$7:$D$13)-V1181)*T1181/NETWORKDAYS(Lister!$D$19,Lister!$E$19,Lister!$D$7:$D$13),IF(MONTH(F1181)&gt;7,0)))),0),"")</f>
        <v/>
      </c>
      <c r="AA1181" s="30" t="str">
        <f>IF(Afrapportering!AA1162="","",Afrapportering!AA1162)</f>
        <v/>
      </c>
      <c r="AB1181" s="52" t="str">
        <f>IFERROR(MAX(IF(OR(V1181="",X1181=""),"",IF(AND(AND(MONTH(F1181)&gt;=8,MONTH(F1181)&lt;9),AND(MONTH(H1181)&gt;=8,MONTH(H1181)&lt;9)),(NETWORKDAYS(F1181,H1181,Lister!$D$7:$D$13)-X1181)*T1181/NETWORKDAYS(Lister!$D$20,Lister!$E$20,Lister!$D$7:$D$13),IF(AND(MONTH(F1181)=7,MONTH(H1181)=8),(NETWORKDAYS(Lister!$D$20,H1181,Lister!$D$7:$D$13)-X1181)*T1181/NETWORKDAYS(Lister!$D$20,Lister!$E$20,Lister!$D$7:$D$13),IF(AND(MONTH(F1181)=7,MONTH(H1181)=7),0)))),0),"")</f>
        <v/>
      </c>
      <c r="AC1181" s="30" t="str">
        <f>IF(Afrapportering!AC1162="","",Afrapportering!AC1162)</f>
        <v/>
      </c>
      <c r="AD1181" s="52" t="str">
        <f t="shared" si="143"/>
        <v/>
      </c>
      <c r="AE1181" s="52" t="str">
        <f t="shared" si="144"/>
        <v/>
      </c>
      <c r="AF1181" s="30" t="str">
        <f t="shared" si="145"/>
        <v/>
      </c>
      <c r="AG1181" s="30" t="str">
        <f t="shared" si="146"/>
        <v/>
      </c>
      <c r="AH1181" s="3" t="str">
        <f t="shared" si="147"/>
        <v/>
      </c>
    </row>
    <row r="1182" spans="1:34" x14ac:dyDescent="0.25">
      <c r="A1182" s="13" t="str">
        <f>+Afrapportering!A1163</f>
        <v/>
      </c>
      <c r="B1182" s="13" t="str">
        <f>+Afrapportering!B1163</f>
        <v/>
      </c>
      <c r="C1182" s="13" t="str">
        <f>+Afrapportering!C1163</f>
        <v/>
      </c>
      <c r="D1182" s="13" t="str">
        <f>+Afrapportering!D1163</f>
        <v/>
      </c>
      <c r="E1182" s="14" t="str">
        <f>+Afrapportering!E1163</f>
        <v/>
      </c>
      <c r="F1182" s="139" t="str">
        <f>IF(Afrapportering!F1163 = "", "",Afrapportering!F1163)</f>
        <v/>
      </c>
      <c r="G1182" s="14" t="str">
        <f>+Afrapportering!G1163</f>
        <v/>
      </c>
      <c r="H1182" s="139" t="str">
        <f>IF(Afrapportering!H1163 = "","",Afrapportering!H1163)</f>
        <v/>
      </c>
      <c r="I1182" s="140" t="str">
        <f>+Afrapportering!I1163</f>
        <v/>
      </c>
      <c r="J1182" s="13" t="str">
        <f>+Afrapportering!J1163</f>
        <v/>
      </c>
      <c r="K1182" s="32" t="str">
        <f t="shared" si="140"/>
        <v/>
      </c>
      <c r="L1182" s="31" t="str">
        <f>IF(Ansøgning!J1168="","",Ansøgning!J1168)</f>
        <v/>
      </c>
      <c r="M1182" s="134" t="str">
        <f>IF(Afrapportering!M1163="","",Afrapportering!M1163)</f>
        <v/>
      </c>
      <c r="N1182" s="31" t="str">
        <f>IF(Ansøgning!K1168="","",Ansøgning!K1168)</f>
        <v/>
      </c>
      <c r="O1182" s="134">
        <f>IF(Afrapportering!O1163="",,Afrapportering!O1163)</f>
        <v>0</v>
      </c>
      <c r="P1182" s="15" t="str">
        <f>IF(Ansøgning!L1168="","",Ansøgning!L1168)</f>
        <v/>
      </c>
      <c r="Q1182" s="15" t="str">
        <f t="shared" si="141"/>
        <v/>
      </c>
      <c r="R1182" s="15"/>
      <c r="S1182" s="15" t="str">
        <f>IF(Afrapportering!S1163="","",Afrapportering!S1163)</f>
        <v/>
      </c>
      <c r="T1182" s="31" t="str">
        <f t="shared" si="142"/>
        <v/>
      </c>
      <c r="U1182" s="30" t="str">
        <f>IF(Afrapportering!U1163="","",Afrapportering!U1163)</f>
        <v/>
      </c>
      <c r="V1182" s="52" t="str">
        <f>IF(Afrapportering!V1163="","",Afrapportering!V1163)</f>
        <v/>
      </c>
      <c r="W1182" s="30" t="str">
        <f>IF(Afrapportering!W1163="","",Afrapportering!W1163)</f>
        <v/>
      </c>
      <c r="X1182" s="52" t="str">
        <f>IF(Afrapportering!X1163="","",Afrapportering!X1163)</f>
        <v/>
      </c>
      <c r="Y1182" s="30" t="str">
        <f>IF(Afrapportering!Y1163="","",Afrapportering!Y1163)</f>
        <v/>
      </c>
      <c r="Z1182" s="52" t="str">
        <f>IFERROR(MAX(IF(OR(V1182="",X1182=""),"",IF(AND(AND(MONTH(F1182)&gt;=7,MONTH(F1182)&lt;8),AND(MONTH(H1182)&gt;=7,MONTH(H1182)&lt;8)),(NETWORKDAYS(F1182,H1182,Lister!$D$7:$D$13)-V1182)*T1182/NETWORKDAYS(Lister!$D$19,Lister!$E$19,Lister!$D$7:$D$13),IF(AND(AND(MONTH(F1182)&gt;=7,MONTH(F1182)&lt;8),MONTH(H1182)&gt;7),(NETWORKDAYS(F1182,Lister!$E$19,Lister!$D$7:$D$13)-V1182)*T1182/NETWORKDAYS(Lister!$D$19,Lister!$E$19,Lister!$D$7:$D$13),IF(MONTH(F1182)&gt;7,0)))),0),"")</f>
        <v/>
      </c>
      <c r="AA1182" s="30" t="str">
        <f>IF(Afrapportering!AA1163="","",Afrapportering!AA1163)</f>
        <v/>
      </c>
      <c r="AB1182" s="52" t="str">
        <f>IFERROR(MAX(IF(OR(V1182="",X1182=""),"",IF(AND(AND(MONTH(F1182)&gt;=8,MONTH(F1182)&lt;9),AND(MONTH(H1182)&gt;=8,MONTH(H1182)&lt;9)),(NETWORKDAYS(F1182,H1182,Lister!$D$7:$D$13)-X1182)*T1182/NETWORKDAYS(Lister!$D$20,Lister!$E$20,Lister!$D$7:$D$13),IF(AND(MONTH(F1182)=7,MONTH(H1182)=8),(NETWORKDAYS(Lister!$D$20,H1182,Lister!$D$7:$D$13)-X1182)*T1182/NETWORKDAYS(Lister!$D$20,Lister!$E$20,Lister!$D$7:$D$13),IF(AND(MONTH(F1182)=7,MONTH(H1182)=7),0)))),0),"")</f>
        <v/>
      </c>
      <c r="AC1182" s="30" t="str">
        <f>IF(Afrapportering!AC1163="","",Afrapportering!AC1163)</f>
        <v/>
      </c>
      <c r="AD1182" s="52" t="str">
        <f t="shared" si="143"/>
        <v/>
      </c>
      <c r="AE1182" s="52" t="str">
        <f t="shared" si="144"/>
        <v/>
      </c>
      <c r="AF1182" s="30" t="str">
        <f t="shared" si="145"/>
        <v/>
      </c>
      <c r="AG1182" s="30" t="str">
        <f t="shared" si="146"/>
        <v/>
      </c>
      <c r="AH1182" s="3" t="str">
        <f t="shared" si="147"/>
        <v/>
      </c>
    </row>
    <row r="1183" spans="1:34" x14ac:dyDescent="0.25">
      <c r="A1183" s="13" t="str">
        <f>+Afrapportering!A1164</f>
        <v/>
      </c>
      <c r="B1183" s="13" t="str">
        <f>+Afrapportering!B1164</f>
        <v/>
      </c>
      <c r="C1183" s="13" t="str">
        <f>+Afrapportering!C1164</f>
        <v/>
      </c>
      <c r="D1183" s="13" t="str">
        <f>+Afrapportering!D1164</f>
        <v/>
      </c>
      <c r="E1183" s="14" t="str">
        <f>+Afrapportering!E1164</f>
        <v/>
      </c>
      <c r="F1183" s="139" t="str">
        <f>IF(Afrapportering!F1164 = "", "",Afrapportering!F1164)</f>
        <v/>
      </c>
      <c r="G1183" s="14" t="str">
        <f>+Afrapportering!G1164</f>
        <v/>
      </c>
      <c r="H1183" s="139" t="str">
        <f>IF(Afrapportering!H1164 = "","",Afrapportering!H1164)</f>
        <v/>
      </c>
      <c r="I1183" s="140" t="str">
        <f>+Afrapportering!I1164</f>
        <v/>
      </c>
      <c r="J1183" s="13" t="str">
        <f>+Afrapportering!J1164</f>
        <v/>
      </c>
      <c r="K1183" s="32" t="str">
        <f t="shared" si="140"/>
        <v/>
      </c>
      <c r="L1183" s="31" t="str">
        <f>IF(Ansøgning!J1169="","",Ansøgning!J1169)</f>
        <v/>
      </c>
      <c r="M1183" s="134" t="str">
        <f>IF(Afrapportering!M1164="","",Afrapportering!M1164)</f>
        <v/>
      </c>
      <c r="N1183" s="31" t="str">
        <f>IF(Ansøgning!K1169="","",Ansøgning!K1169)</f>
        <v/>
      </c>
      <c r="O1183" s="134">
        <f>IF(Afrapportering!O1164="",,Afrapportering!O1164)</f>
        <v>0</v>
      </c>
      <c r="P1183" s="15" t="str">
        <f>IF(Ansøgning!L1169="","",Ansøgning!L1169)</f>
        <v/>
      </c>
      <c r="Q1183" s="15" t="str">
        <f t="shared" si="141"/>
        <v/>
      </c>
      <c r="R1183" s="15"/>
      <c r="S1183" s="15" t="str">
        <f>IF(Afrapportering!S1164="","",Afrapportering!S1164)</f>
        <v/>
      </c>
      <c r="T1183" s="31" t="str">
        <f t="shared" si="142"/>
        <v/>
      </c>
      <c r="U1183" s="30" t="str">
        <f>IF(Afrapportering!U1164="","",Afrapportering!U1164)</f>
        <v/>
      </c>
      <c r="V1183" s="52" t="str">
        <f>IF(Afrapportering!V1164="","",Afrapportering!V1164)</f>
        <v/>
      </c>
      <c r="W1183" s="30" t="str">
        <f>IF(Afrapportering!W1164="","",Afrapportering!W1164)</f>
        <v/>
      </c>
      <c r="X1183" s="52" t="str">
        <f>IF(Afrapportering!X1164="","",Afrapportering!X1164)</f>
        <v/>
      </c>
      <c r="Y1183" s="30" t="str">
        <f>IF(Afrapportering!Y1164="","",Afrapportering!Y1164)</f>
        <v/>
      </c>
      <c r="Z1183" s="52" t="str">
        <f>IFERROR(MAX(IF(OR(V1183="",X1183=""),"",IF(AND(AND(MONTH(F1183)&gt;=7,MONTH(F1183)&lt;8),AND(MONTH(H1183)&gt;=7,MONTH(H1183)&lt;8)),(NETWORKDAYS(F1183,H1183,Lister!$D$7:$D$13)-V1183)*T1183/NETWORKDAYS(Lister!$D$19,Lister!$E$19,Lister!$D$7:$D$13),IF(AND(AND(MONTH(F1183)&gt;=7,MONTH(F1183)&lt;8),MONTH(H1183)&gt;7),(NETWORKDAYS(F1183,Lister!$E$19,Lister!$D$7:$D$13)-V1183)*T1183/NETWORKDAYS(Lister!$D$19,Lister!$E$19,Lister!$D$7:$D$13),IF(MONTH(F1183)&gt;7,0)))),0),"")</f>
        <v/>
      </c>
      <c r="AA1183" s="30" t="str">
        <f>IF(Afrapportering!AA1164="","",Afrapportering!AA1164)</f>
        <v/>
      </c>
      <c r="AB1183" s="52" t="str">
        <f>IFERROR(MAX(IF(OR(V1183="",X1183=""),"",IF(AND(AND(MONTH(F1183)&gt;=8,MONTH(F1183)&lt;9),AND(MONTH(H1183)&gt;=8,MONTH(H1183)&lt;9)),(NETWORKDAYS(F1183,H1183,Lister!$D$7:$D$13)-X1183)*T1183/NETWORKDAYS(Lister!$D$20,Lister!$E$20,Lister!$D$7:$D$13),IF(AND(MONTH(F1183)=7,MONTH(H1183)=8),(NETWORKDAYS(Lister!$D$20,H1183,Lister!$D$7:$D$13)-X1183)*T1183/NETWORKDAYS(Lister!$D$20,Lister!$E$20,Lister!$D$7:$D$13),IF(AND(MONTH(F1183)=7,MONTH(H1183)=7),0)))),0),"")</f>
        <v/>
      </c>
      <c r="AC1183" s="30" t="str">
        <f>IF(Afrapportering!AC1164="","",Afrapportering!AC1164)</f>
        <v/>
      </c>
      <c r="AD1183" s="52" t="str">
        <f t="shared" si="143"/>
        <v/>
      </c>
      <c r="AE1183" s="52" t="str">
        <f t="shared" si="144"/>
        <v/>
      </c>
      <c r="AF1183" s="30" t="str">
        <f t="shared" si="145"/>
        <v/>
      </c>
      <c r="AG1183" s="30" t="str">
        <f t="shared" si="146"/>
        <v/>
      </c>
      <c r="AH1183" s="3" t="str">
        <f t="shared" si="147"/>
        <v/>
      </c>
    </row>
    <row r="1184" spans="1:34" x14ac:dyDescent="0.25">
      <c r="A1184" s="13" t="str">
        <f>+Afrapportering!A1165</f>
        <v/>
      </c>
      <c r="B1184" s="13" t="str">
        <f>+Afrapportering!B1165</f>
        <v/>
      </c>
      <c r="C1184" s="13" t="str">
        <f>+Afrapportering!C1165</f>
        <v/>
      </c>
      <c r="D1184" s="13" t="str">
        <f>+Afrapportering!D1165</f>
        <v/>
      </c>
      <c r="E1184" s="14" t="str">
        <f>+Afrapportering!E1165</f>
        <v/>
      </c>
      <c r="F1184" s="139" t="str">
        <f>IF(Afrapportering!F1165 = "", "",Afrapportering!F1165)</f>
        <v/>
      </c>
      <c r="G1184" s="14" t="str">
        <f>+Afrapportering!G1165</f>
        <v/>
      </c>
      <c r="H1184" s="139" t="str">
        <f>IF(Afrapportering!H1165 = "","",Afrapportering!H1165)</f>
        <v/>
      </c>
      <c r="I1184" s="140" t="str">
        <f>+Afrapportering!I1165</f>
        <v/>
      </c>
      <c r="J1184" s="13" t="str">
        <f>+Afrapportering!J1165</f>
        <v/>
      </c>
      <c r="K1184" s="32" t="str">
        <f t="shared" si="140"/>
        <v/>
      </c>
      <c r="L1184" s="31" t="str">
        <f>IF(Ansøgning!J1170="","",Ansøgning!J1170)</f>
        <v/>
      </c>
      <c r="M1184" s="134" t="str">
        <f>IF(Afrapportering!M1165="","",Afrapportering!M1165)</f>
        <v/>
      </c>
      <c r="N1184" s="31" t="str">
        <f>IF(Ansøgning!K1170="","",Ansøgning!K1170)</f>
        <v/>
      </c>
      <c r="O1184" s="134">
        <f>IF(Afrapportering!O1165="",,Afrapportering!O1165)</f>
        <v>0</v>
      </c>
      <c r="P1184" s="15" t="str">
        <f>IF(Ansøgning!L1170="","",Ansøgning!L1170)</f>
        <v/>
      </c>
      <c r="Q1184" s="15" t="str">
        <f t="shared" si="141"/>
        <v/>
      </c>
      <c r="R1184" s="15"/>
      <c r="S1184" s="15" t="str">
        <f>IF(Afrapportering!S1165="","",Afrapportering!S1165)</f>
        <v/>
      </c>
      <c r="T1184" s="31" t="str">
        <f t="shared" si="142"/>
        <v/>
      </c>
      <c r="U1184" s="30" t="str">
        <f>IF(Afrapportering!U1165="","",Afrapportering!U1165)</f>
        <v/>
      </c>
      <c r="V1184" s="52" t="str">
        <f>IF(Afrapportering!V1165="","",Afrapportering!V1165)</f>
        <v/>
      </c>
      <c r="W1184" s="30" t="str">
        <f>IF(Afrapportering!W1165="","",Afrapportering!W1165)</f>
        <v/>
      </c>
      <c r="X1184" s="52" t="str">
        <f>IF(Afrapportering!X1165="","",Afrapportering!X1165)</f>
        <v/>
      </c>
      <c r="Y1184" s="30" t="str">
        <f>IF(Afrapportering!Y1165="","",Afrapportering!Y1165)</f>
        <v/>
      </c>
      <c r="Z1184" s="52" t="str">
        <f>IFERROR(MAX(IF(OR(V1184="",X1184=""),"",IF(AND(AND(MONTH(F1184)&gt;=7,MONTH(F1184)&lt;8),AND(MONTH(H1184)&gt;=7,MONTH(H1184)&lt;8)),(NETWORKDAYS(F1184,H1184,Lister!$D$7:$D$13)-V1184)*T1184/NETWORKDAYS(Lister!$D$19,Lister!$E$19,Lister!$D$7:$D$13),IF(AND(AND(MONTH(F1184)&gt;=7,MONTH(F1184)&lt;8),MONTH(H1184)&gt;7),(NETWORKDAYS(F1184,Lister!$E$19,Lister!$D$7:$D$13)-V1184)*T1184/NETWORKDAYS(Lister!$D$19,Lister!$E$19,Lister!$D$7:$D$13),IF(MONTH(F1184)&gt;7,0)))),0),"")</f>
        <v/>
      </c>
      <c r="AA1184" s="30" t="str">
        <f>IF(Afrapportering!AA1165="","",Afrapportering!AA1165)</f>
        <v/>
      </c>
      <c r="AB1184" s="52" t="str">
        <f>IFERROR(MAX(IF(OR(V1184="",X1184=""),"",IF(AND(AND(MONTH(F1184)&gt;=8,MONTH(F1184)&lt;9),AND(MONTH(H1184)&gt;=8,MONTH(H1184)&lt;9)),(NETWORKDAYS(F1184,H1184,Lister!$D$7:$D$13)-X1184)*T1184/NETWORKDAYS(Lister!$D$20,Lister!$E$20,Lister!$D$7:$D$13),IF(AND(MONTH(F1184)=7,MONTH(H1184)=8),(NETWORKDAYS(Lister!$D$20,H1184,Lister!$D$7:$D$13)-X1184)*T1184/NETWORKDAYS(Lister!$D$20,Lister!$E$20,Lister!$D$7:$D$13),IF(AND(MONTH(F1184)=7,MONTH(H1184)=7),0)))),0),"")</f>
        <v/>
      </c>
      <c r="AC1184" s="30" t="str">
        <f>IF(Afrapportering!AC1165="","",Afrapportering!AC1165)</f>
        <v/>
      </c>
      <c r="AD1184" s="52" t="str">
        <f t="shared" si="143"/>
        <v/>
      </c>
      <c r="AE1184" s="52" t="str">
        <f t="shared" si="144"/>
        <v/>
      </c>
      <c r="AF1184" s="30" t="str">
        <f t="shared" si="145"/>
        <v/>
      </c>
      <c r="AG1184" s="30" t="str">
        <f t="shared" si="146"/>
        <v/>
      </c>
      <c r="AH1184" s="3" t="str">
        <f t="shared" si="147"/>
        <v/>
      </c>
    </row>
    <row r="1185" spans="1:34" x14ac:dyDescent="0.25">
      <c r="A1185" s="13" t="str">
        <f>+Afrapportering!A1166</f>
        <v/>
      </c>
      <c r="B1185" s="13" t="str">
        <f>+Afrapportering!B1166</f>
        <v/>
      </c>
      <c r="C1185" s="13" t="str">
        <f>+Afrapportering!C1166</f>
        <v/>
      </c>
      <c r="D1185" s="13" t="str">
        <f>+Afrapportering!D1166</f>
        <v/>
      </c>
      <c r="E1185" s="14" t="str">
        <f>+Afrapportering!E1166</f>
        <v/>
      </c>
      <c r="F1185" s="139" t="str">
        <f>IF(Afrapportering!F1166 = "", "",Afrapportering!F1166)</f>
        <v/>
      </c>
      <c r="G1185" s="14" t="str">
        <f>+Afrapportering!G1166</f>
        <v/>
      </c>
      <c r="H1185" s="139" t="str">
        <f>IF(Afrapportering!H1166 = "","",Afrapportering!H1166)</f>
        <v/>
      </c>
      <c r="I1185" s="140" t="str">
        <f>+Afrapportering!I1166</f>
        <v/>
      </c>
      <c r="J1185" s="13" t="str">
        <f>+Afrapportering!J1166</f>
        <v/>
      </c>
      <c r="K1185" s="32" t="str">
        <f t="shared" si="140"/>
        <v/>
      </c>
      <c r="L1185" s="31" t="str">
        <f>IF(Ansøgning!J1171="","",Ansøgning!J1171)</f>
        <v/>
      </c>
      <c r="M1185" s="134" t="str">
        <f>IF(Afrapportering!M1166="","",Afrapportering!M1166)</f>
        <v/>
      </c>
      <c r="N1185" s="31" t="str">
        <f>IF(Ansøgning!K1171="","",Ansøgning!K1171)</f>
        <v/>
      </c>
      <c r="O1185" s="134">
        <f>IF(Afrapportering!O1166="",,Afrapportering!O1166)</f>
        <v>0</v>
      </c>
      <c r="P1185" s="15" t="str">
        <f>IF(Ansøgning!L1171="","",Ansøgning!L1171)</f>
        <v/>
      </c>
      <c r="Q1185" s="15" t="str">
        <f t="shared" si="141"/>
        <v/>
      </c>
      <c r="R1185" s="15"/>
      <c r="S1185" s="15" t="str">
        <f>IF(Afrapportering!S1166="","",Afrapportering!S1166)</f>
        <v/>
      </c>
      <c r="T1185" s="31" t="str">
        <f t="shared" si="142"/>
        <v/>
      </c>
      <c r="U1185" s="30" t="str">
        <f>IF(Afrapportering!U1166="","",Afrapportering!U1166)</f>
        <v/>
      </c>
      <c r="V1185" s="52" t="str">
        <f>IF(Afrapportering!V1166="","",Afrapportering!V1166)</f>
        <v/>
      </c>
      <c r="W1185" s="30" t="str">
        <f>IF(Afrapportering!W1166="","",Afrapportering!W1166)</f>
        <v/>
      </c>
      <c r="X1185" s="52" t="str">
        <f>IF(Afrapportering!X1166="","",Afrapportering!X1166)</f>
        <v/>
      </c>
      <c r="Y1185" s="30" t="str">
        <f>IF(Afrapportering!Y1166="","",Afrapportering!Y1166)</f>
        <v/>
      </c>
      <c r="Z1185" s="52" t="str">
        <f>IFERROR(MAX(IF(OR(V1185="",X1185=""),"",IF(AND(AND(MONTH(F1185)&gt;=7,MONTH(F1185)&lt;8),AND(MONTH(H1185)&gt;=7,MONTH(H1185)&lt;8)),(NETWORKDAYS(F1185,H1185,Lister!$D$7:$D$13)-V1185)*T1185/NETWORKDAYS(Lister!$D$19,Lister!$E$19,Lister!$D$7:$D$13),IF(AND(AND(MONTH(F1185)&gt;=7,MONTH(F1185)&lt;8),MONTH(H1185)&gt;7),(NETWORKDAYS(F1185,Lister!$E$19,Lister!$D$7:$D$13)-V1185)*T1185/NETWORKDAYS(Lister!$D$19,Lister!$E$19,Lister!$D$7:$D$13),IF(MONTH(F1185)&gt;7,0)))),0),"")</f>
        <v/>
      </c>
      <c r="AA1185" s="30" t="str">
        <f>IF(Afrapportering!AA1166="","",Afrapportering!AA1166)</f>
        <v/>
      </c>
      <c r="AB1185" s="52" t="str">
        <f>IFERROR(MAX(IF(OR(V1185="",X1185=""),"",IF(AND(AND(MONTH(F1185)&gt;=8,MONTH(F1185)&lt;9),AND(MONTH(H1185)&gt;=8,MONTH(H1185)&lt;9)),(NETWORKDAYS(F1185,H1185,Lister!$D$7:$D$13)-X1185)*T1185/NETWORKDAYS(Lister!$D$20,Lister!$E$20,Lister!$D$7:$D$13),IF(AND(MONTH(F1185)=7,MONTH(H1185)=8),(NETWORKDAYS(Lister!$D$20,H1185,Lister!$D$7:$D$13)-X1185)*T1185/NETWORKDAYS(Lister!$D$20,Lister!$E$20,Lister!$D$7:$D$13),IF(AND(MONTH(F1185)=7,MONTH(H1185)=7),0)))),0),"")</f>
        <v/>
      </c>
      <c r="AC1185" s="30" t="str">
        <f>IF(Afrapportering!AC1166="","",Afrapportering!AC1166)</f>
        <v/>
      </c>
      <c r="AD1185" s="52" t="str">
        <f t="shared" si="143"/>
        <v/>
      </c>
      <c r="AE1185" s="52" t="str">
        <f t="shared" si="144"/>
        <v/>
      </c>
      <c r="AF1185" s="30" t="str">
        <f t="shared" si="145"/>
        <v/>
      </c>
      <c r="AG1185" s="30" t="str">
        <f t="shared" si="146"/>
        <v/>
      </c>
      <c r="AH1185" s="3" t="str">
        <f t="shared" si="147"/>
        <v/>
      </c>
    </row>
    <row r="1186" spans="1:34" x14ac:dyDescent="0.25">
      <c r="A1186" s="13" t="str">
        <f>+Afrapportering!A1167</f>
        <v/>
      </c>
      <c r="B1186" s="13" t="str">
        <f>+Afrapportering!B1167</f>
        <v/>
      </c>
      <c r="C1186" s="13" t="str">
        <f>+Afrapportering!C1167</f>
        <v/>
      </c>
      <c r="D1186" s="13" t="str">
        <f>+Afrapportering!D1167</f>
        <v/>
      </c>
      <c r="E1186" s="14" t="str">
        <f>+Afrapportering!E1167</f>
        <v/>
      </c>
      <c r="F1186" s="139" t="str">
        <f>IF(Afrapportering!F1167 = "", "",Afrapportering!F1167)</f>
        <v/>
      </c>
      <c r="G1186" s="14" t="str">
        <f>+Afrapportering!G1167</f>
        <v/>
      </c>
      <c r="H1186" s="139" t="str">
        <f>IF(Afrapportering!H1167 = "","",Afrapportering!H1167)</f>
        <v/>
      </c>
      <c r="I1186" s="140" t="str">
        <f>+Afrapportering!I1167</f>
        <v/>
      </c>
      <c r="J1186" s="13" t="str">
        <f>+Afrapportering!J1167</f>
        <v/>
      </c>
      <c r="K1186" s="32" t="str">
        <f t="shared" si="140"/>
        <v/>
      </c>
      <c r="L1186" s="31" t="str">
        <f>IF(Ansøgning!J1172="","",Ansøgning!J1172)</f>
        <v/>
      </c>
      <c r="M1186" s="134" t="str">
        <f>IF(Afrapportering!M1167="","",Afrapportering!M1167)</f>
        <v/>
      </c>
      <c r="N1186" s="31" t="str">
        <f>IF(Ansøgning!K1172="","",Ansøgning!K1172)</f>
        <v/>
      </c>
      <c r="O1186" s="134">
        <f>IF(Afrapportering!O1167="",,Afrapportering!O1167)</f>
        <v>0</v>
      </c>
      <c r="P1186" s="15" t="str">
        <f>IF(Ansøgning!L1172="","",Ansøgning!L1172)</f>
        <v/>
      </c>
      <c r="Q1186" s="15" t="str">
        <f t="shared" si="141"/>
        <v/>
      </c>
      <c r="R1186" s="15"/>
      <c r="S1186" s="15" t="str">
        <f>IF(Afrapportering!S1167="","",Afrapportering!S1167)</f>
        <v/>
      </c>
      <c r="T1186" s="31" t="str">
        <f t="shared" si="142"/>
        <v/>
      </c>
      <c r="U1186" s="30" t="str">
        <f>IF(Afrapportering!U1167="","",Afrapportering!U1167)</f>
        <v/>
      </c>
      <c r="V1186" s="52" t="str">
        <f>IF(Afrapportering!V1167="","",Afrapportering!V1167)</f>
        <v/>
      </c>
      <c r="W1186" s="30" t="str">
        <f>IF(Afrapportering!W1167="","",Afrapportering!W1167)</f>
        <v/>
      </c>
      <c r="X1186" s="52" t="str">
        <f>IF(Afrapportering!X1167="","",Afrapportering!X1167)</f>
        <v/>
      </c>
      <c r="Y1186" s="30" t="str">
        <f>IF(Afrapportering!Y1167="","",Afrapportering!Y1167)</f>
        <v/>
      </c>
      <c r="Z1186" s="52" t="str">
        <f>IFERROR(MAX(IF(OR(V1186="",X1186=""),"",IF(AND(AND(MONTH(F1186)&gt;=7,MONTH(F1186)&lt;8),AND(MONTH(H1186)&gt;=7,MONTH(H1186)&lt;8)),(NETWORKDAYS(F1186,H1186,Lister!$D$7:$D$13)-V1186)*T1186/NETWORKDAYS(Lister!$D$19,Lister!$E$19,Lister!$D$7:$D$13),IF(AND(AND(MONTH(F1186)&gt;=7,MONTH(F1186)&lt;8),MONTH(H1186)&gt;7),(NETWORKDAYS(F1186,Lister!$E$19,Lister!$D$7:$D$13)-V1186)*T1186/NETWORKDAYS(Lister!$D$19,Lister!$E$19,Lister!$D$7:$D$13),IF(MONTH(F1186)&gt;7,0)))),0),"")</f>
        <v/>
      </c>
      <c r="AA1186" s="30" t="str">
        <f>IF(Afrapportering!AA1167="","",Afrapportering!AA1167)</f>
        <v/>
      </c>
      <c r="AB1186" s="52" t="str">
        <f>IFERROR(MAX(IF(OR(V1186="",X1186=""),"",IF(AND(AND(MONTH(F1186)&gt;=8,MONTH(F1186)&lt;9),AND(MONTH(H1186)&gt;=8,MONTH(H1186)&lt;9)),(NETWORKDAYS(F1186,H1186,Lister!$D$7:$D$13)-X1186)*T1186/NETWORKDAYS(Lister!$D$20,Lister!$E$20,Lister!$D$7:$D$13),IF(AND(MONTH(F1186)=7,MONTH(H1186)=8),(NETWORKDAYS(Lister!$D$20,H1186,Lister!$D$7:$D$13)-X1186)*T1186/NETWORKDAYS(Lister!$D$20,Lister!$E$20,Lister!$D$7:$D$13),IF(AND(MONTH(F1186)=7,MONTH(H1186)=7),0)))),0),"")</f>
        <v/>
      </c>
      <c r="AC1186" s="30" t="str">
        <f>IF(Afrapportering!AC1167="","",Afrapportering!AC1167)</f>
        <v/>
      </c>
      <c r="AD1186" s="52" t="str">
        <f t="shared" si="143"/>
        <v/>
      </c>
      <c r="AE1186" s="52" t="str">
        <f t="shared" si="144"/>
        <v/>
      </c>
      <c r="AF1186" s="30" t="str">
        <f t="shared" si="145"/>
        <v/>
      </c>
      <c r="AG1186" s="30" t="str">
        <f t="shared" si="146"/>
        <v/>
      </c>
      <c r="AH1186" s="3" t="str">
        <f t="shared" si="147"/>
        <v/>
      </c>
    </row>
    <row r="1187" spans="1:34" x14ac:dyDescent="0.25">
      <c r="A1187" s="13" t="str">
        <f>+Afrapportering!A1168</f>
        <v/>
      </c>
      <c r="B1187" s="13" t="str">
        <f>+Afrapportering!B1168</f>
        <v/>
      </c>
      <c r="C1187" s="13" t="str">
        <f>+Afrapportering!C1168</f>
        <v/>
      </c>
      <c r="D1187" s="13" t="str">
        <f>+Afrapportering!D1168</f>
        <v/>
      </c>
      <c r="E1187" s="14" t="str">
        <f>+Afrapportering!E1168</f>
        <v/>
      </c>
      <c r="F1187" s="139" t="str">
        <f>IF(Afrapportering!F1168 = "", "",Afrapportering!F1168)</f>
        <v/>
      </c>
      <c r="G1187" s="14" t="str">
        <f>+Afrapportering!G1168</f>
        <v/>
      </c>
      <c r="H1187" s="139" t="str">
        <f>IF(Afrapportering!H1168 = "","",Afrapportering!H1168)</f>
        <v/>
      </c>
      <c r="I1187" s="140" t="str">
        <f>+Afrapportering!I1168</f>
        <v/>
      </c>
      <c r="J1187" s="13" t="str">
        <f>+Afrapportering!J1168</f>
        <v/>
      </c>
      <c r="K1187" s="32" t="str">
        <f t="shared" ref="K1187:K1250" si="148">IF(J1187="","",IF(J1187="Funktionær",0.75,IF(J1187="Ikke-funktionær",0.9,IF(J1187="Elev/lærling",0.9))))</f>
        <v/>
      </c>
      <c r="L1187" s="31" t="str">
        <f>IF(Ansøgning!J1173="","",Ansøgning!J1173)</f>
        <v/>
      </c>
      <c r="M1187" s="134" t="str">
        <f>IF(Afrapportering!M1168="","",Afrapportering!M1168)</f>
        <v/>
      </c>
      <c r="N1187" s="31" t="str">
        <f>IF(Ansøgning!K1173="","",Ansøgning!K1173)</f>
        <v/>
      </c>
      <c r="O1187" s="134">
        <f>IF(Afrapportering!O1168="",,Afrapportering!O1168)</f>
        <v>0</v>
      </c>
      <c r="P1187" s="15" t="str">
        <f>IF(Ansøgning!L1173="","",Ansøgning!L1173)</f>
        <v/>
      </c>
      <c r="Q1187" s="15" t="str">
        <f t="shared" ref="Q1187:Q1250" si="149">IFERROR(MAX(IF(M1187="","",IF(ISNUMBER(R1187),IF(OR(R1187&gt;M1187*1.1,R1187&lt;M1187*0.9),R1187,M1187),M1187)-O1187),0),"")</f>
        <v/>
      </c>
      <c r="R1187" s="15"/>
      <c r="S1187" s="15" t="str">
        <f>IF(Afrapportering!S1168="","",Afrapportering!S1168)</f>
        <v/>
      </c>
      <c r="T1187" s="31" t="str">
        <f t="shared" ref="T1187:T1250" si="150">IF(B1187="","",IF(Q1187*K1187&gt;30000*IF(S1187&gt;37,37,S1187)/37,30000*IF(S1187&gt;37,37,S1187)/37,Q1187*K1187))</f>
        <v/>
      </c>
      <c r="U1187" s="30" t="str">
        <f>IF(Afrapportering!U1168="","",Afrapportering!U1168)</f>
        <v/>
      </c>
      <c r="V1187" s="52" t="str">
        <f>IF(Afrapportering!V1168="","",Afrapportering!V1168)</f>
        <v/>
      </c>
      <c r="W1187" s="30" t="str">
        <f>IF(Afrapportering!W1168="","",Afrapportering!W1168)</f>
        <v/>
      </c>
      <c r="X1187" s="52" t="str">
        <f>IF(Afrapportering!X1168="","",Afrapportering!X1168)</f>
        <v/>
      </c>
      <c r="Y1187" s="30" t="str">
        <f>IF(Afrapportering!Y1168="","",Afrapportering!Y1168)</f>
        <v/>
      </c>
      <c r="Z1187" s="52" t="str">
        <f>IFERROR(MAX(IF(OR(V1187="",X1187=""),"",IF(AND(AND(MONTH(F1187)&gt;=7,MONTH(F1187)&lt;8),AND(MONTH(H1187)&gt;=7,MONTH(H1187)&lt;8)),(NETWORKDAYS(F1187,H1187,Lister!$D$7:$D$13)-V1187)*T1187/NETWORKDAYS(Lister!$D$19,Lister!$E$19,Lister!$D$7:$D$13),IF(AND(AND(MONTH(F1187)&gt;=7,MONTH(F1187)&lt;8),MONTH(H1187)&gt;7),(NETWORKDAYS(F1187,Lister!$E$19,Lister!$D$7:$D$13)-V1187)*T1187/NETWORKDAYS(Lister!$D$19,Lister!$E$19,Lister!$D$7:$D$13),IF(MONTH(F1187)&gt;7,0)))),0),"")</f>
        <v/>
      </c>
      <c r="AA1187" s="30" t="str">
        <f>IF(Afrapportering!AA1168="","",Afrapportering!AA1168)</f>
        <v/>
      </c>
      <c r="AB1187" s="52" t="str">
        <f>IFERROR(MAX(IF(OR(V1187="",X1187=""),"",IF(AND(AND(MONTH(F1187)&gt;=8,MONTH(F1187)&lt;9),AND(MONTH(H1187)&gt;=8,MONTH(H1187)&lt;9)),(NETWORKDAYS(F1187,H1187,Lister!$D$7:$D$13)-X1187)*T1187/NETWORKDAYS(Lister!$D$20,Lister!$E$20,Lister!$D$7:$D$13),IF(AND(MONTH(F1187)=7,MONTH(H1187)=8),(NETWORKDAYS(Lister!$D$20,H1187,Lister!$D$7:$D$13)-X1187)*T1187/NETWORKDAYS(Lister!$D$20,Lister!$E$20,Lister!$D$7:$D$13),IF(AND(MONTH(F1187)=7,MONTH(H1187)=7),0)))),0),"")</f>
        <v/>
      </c>
      <c r="AC1187" s="30" t="str">
        <f>IF(Afrapportering!AC1168="","",Afrapportering!AC1168)</f>
        <v/>
      </c>
      <c r="AD1187" s="52" t="str">
        <f t="shared" ref="AD1187:AD1250" si="151">IFERROR(Z1187+AB1187,"")</f>
        <v/>
      </c>
      <c r="AE1187" s="52" t="str">
        <f t="shared" ref="AE1187:AE1250" si="152">IFERROR(21/31*T1187,"")</f>
        <v/>
      </c>
      <c r="AF1187" s="30" t="str">
        <f t="shared" ref="AF1187:AF1250" si="153">IFERROR(MAX(IF(AND(ISNUMBER(Z1187),ISNUMBER(AB1187)),IF(AD1187-AE1187&gt;T1187,T1187,AD1187-AE1187),""),0),"")</f>
        <v/>
      </c>
      <c r="AG1187" s="30" t="str">
        <f t="shared" ref="AG1187:AG1250" si="154">IF(AF1187="","",AF1187-AC1187)</f>
        <v/>
      </c>
      <c r="AH1187" s="3" t="str">
        <f t="shared" ref="AH1187:AH1250" si="155">IF(AF1187="","",AF1187-AC1187)</f>
        <v/>
      </c>
    </row>
    <row r="1188" spans="1:34" x14ac:dyDescent="0.25">
      <c r="A1188" s="13" t="str">
        <f>+Afrapportering!A1169</f>
        <v/>
      </c>
      <c r="B1188" s="13" t="str">
        <f>+Afrapportering!B1169</f>
        <v/>
      </c>
      <c r="C1188" s="13" t="str">
        <f>+Afrapportering!C1169</f>
        <v/>
      </c>
      <c r="D1188" s="13" t="str">
        <f>+Afrapportering!D1169</f>
        <v/>
      </c>
      <c r="E1188" s="14" t="str">
        <f>+Afrapportering!E1169</f>
        <v/>
      </c>
      <c r="F1188" s="139" t="str">
        <f>IF(Afrapportering!F1169 = "", "",Afrapportering!F1169)</f>
        <v/>
      </c>
      <c r="G1188" s="14" t="str">
        <f>+Afrapportering!G1169</f>
        <v/>
      </c>
      <c r="H1188" s="139" t="str">
        <f>IF(Afrapportering!H1169 = "","",Afrapportering!H1169)</f>
        <v/>
      </c>
      <c r="I1188" s="140" t="str">
        <f>+Afrapportering!I1169</f>
        <v/>
      </c>
      <c r="J1188" s="13" t="str">
        <f>+Afrapportering!J1169</f>
        <v/>
      </c>
      <c r="K1188" s="32" t="str">
        <f t="shared" si="148"/>
        <v/>
      </c>
      <c r="L1188" s="31" t="str">
        <f>IF(Ansøgning!J1174="","",Ansøgning!J1174)</f>
        <v/>
      </c>
      <c r="M1188" s="134" t="str">
        <f>IF(Afrapportering!M1169="","",Afrapportering!M1169)</f>
        <v/>
      </c>
      <c r="N1188" s="31" t="str">
        <f>IF(Ansøgning!K1174="","",Ansøgning!K1174)</f>
        <v/>
      </c>
      <c r="O1188" s="134">
        <f>IF(Afrapportering!O1169="",,Afrapportering!O1169)</f>
        <v>0</v>
      </c>
      <c r="P1188" s="15" t="str">
        <f>IF(Ansøgning!L1174="","",Ansøgning!L1174)</f>
        <v/>
      </c>
      <c r="Q1188" s="15" t="str">
        <f t="shared" si="149"/>
        <v/>
      </c>
      <c r="R1188" s="15"/>
      <c r="S1188" s="15" t="str">
        <f>IF(Afrapportering!S1169="","",Afrapportering!S1169)</f>
        <v/>
      </c>
      <c r="T1188" s="31" t="str">
        <f t="shared" si="150"/>
        <v/>
      </c>
      <c r="U1188" s="30" t="str">
        <f>IF(Afrapportering!U1169="","",Afrapportering!U1169)</f>
        <v/>
      </c>
      <c r="V1188" s="52" t="str">
        <f>IF(Afrapportering!V1169="","",Afrapportering!V1169)</f>
        <v/>
      </c>
      <c r="W1188" s="30" t="str">
        <f>IF(Afrapportering!W1169="","",Afrapportering!W1169)</f>
        <v/>
      </c>
      <c r="X1188" s="52" t="str">
        <f>IF(Afrapportering!X1169="","",Afrapportering!X1169)</f>
        <v/>
      </c>
      <c r="Y1188" s="30" t="str">
        <f>IF(Afrapportering!Y1169="","",Afrapportering!Y1169)</f>
        <v/>
      </c>
      <c r="Z1188" s="52" t="str">
        <f>IFERROR(MAX(IF(OR(V1188="",X1188=""),"",IF(AND(AND(MONTH(F1188)&gt;=7,MONTH(F1188)&lt;8),AND(MONTH(H1188)&gt;=7,MONTH(H1188)&lt;8)),(NETWORKDAYS(F1188,H1188,Lister!$D$7:$D$13)-V1188)*T1188/NETWORKDAYS(Lister!$D$19,Lister!$E$19,Lister!$D$7:$D$13),IF(AND(AND(MONTH(F1188)&gt;=7,MONTH(F1188)&lt;8),MONTH(H1188)&gt;7),(NETWORKDAYS(F1188,Lister!$E$19,Lister!$D$7:$D$13)-V1188)*T1188/NETWORKDAYS(Lister!$D$19,Lister!$E$19,Lister!$D$7:$D$13),IF(MONTH(F1188)&gt;7,0)))),0),"")</f>
        <v/>
      </c>
      <c r="AA1188" s="30" t="str">
        <f>IF(Afrapportering!AA1169="","",Afrapportering!AA1169)</f>
        <v/>
      </c>
      <c r="AB1188" s="52" t="str">
        <f>IFERROR(MAX(IF(OR(V1188="",X1188=""),"",IF(AND(AND(MONTH(F1188)&gt;=8,MONTH(F1188)&lt;9),AND(MONTH(H1188)&gt;=8,MONTH(H1188)&lt;9)),(NETWORKDAYS(F1188,H1188,Lister!$D$7:$D$13)-X1188)*T1188/NETWORKDAYS(Lister!$D$20,Lister!$E$20,Lister!$D$7:$D$13),IF(AND(MONTH(F1188)=7,MONTH(H1188)=8),(NETWORKDAYS(Lister!$D$20,H1188,Lister!$D$7:$D$13)-X1188)*T1188/NETWORKDAYS(Lister!$D$20,Lister!$E$20,Lister!$D$7:$D$13),IF(AND(MONTH(F1188)=7,MONTH(H1188)=7),0)))),0),"")</f>
        <v/>
      </c>
      <c r="AC1188" s="30" t="str">
        <f>IF(Afrapportering!AC1169="","",Afrapportering!AC1169)</f>
        <v/>
      </c>
      <c r="AD1188" s="52" t="str">
        <f t="shared" si="151"/>
        <v/>
      </c>
      <c r="AE1188" s="52" t="str">
        <f t="shared" si="152"/>
        <v/>
      </c>
      <c r="AF1188" s="30" t="str">
        <f t="shared" si="153"/>
        <v/>
      </c>
      <c r="AG1188" s="30" t="str">
        <f t="shared" si="154"/>
        <v/>
      </c>
      <c r="AH1188" s="3" t="str">
        <f t="shared" si="155"/>
        <v/>
      </c>
    </row>
    <row r="1189" spans="1:34" x14ac:dyDescent="0.25">
      <c r="A1189" s="13" t="str">
        <f>+Afrapportering!A1170</f>
        <v/>
      </c>
      <c r="B1189" s="13" t="str">
        <f>+Afrapportering!B1170</f>
        <v/>
      </c>
      <c r="C1189" s="13" t="str">
        <f>+Afrapportering!C1170</f>
        <v/>
      </c>
      <c r="D1189" s="13" t="str">
        <f>+Afrapportering!D1170</f>
        <v/>
      </c>
      <c r="E1189" s="14" t="str">
        <f>+Afrapportering!E1170</f>
        <v/>
      </c>
      <c r="F1189" s="139" t="str">
        <f>IF(Afrapportering!F1170 = "", "",Afrapportering!F1170)</f>
        <v/>
      </c>
      <c r="G1189" s="14" t="str">
        <f>+Afrapportering!G1170</f>
        <v/>
      </c>
      <c r="H1189" s="139" t="str">
        <f>IF(Afrapportering!H1170 = "","",Afrapportering!H1170)</f>
        <v/>
      </c>
      <c r="I1189" s="140" t="str">
        <f>+Afrapportering!I1170</f>
        <v/>
      </c>
      <c r="J1189" s="13" t="str">
        <f>+Afrapportering!J1170</f>
        <v/>
      </c>
      <c r="K1189" s="32" t="str">
        <f t="shared" si="148"/>
        <v/>
      </c>
      <c r="L1189" s="31" t="str">
        <f>IF(Ansøgning!J1175="","",Ansøgning!J1175)</f>
        <v/>
      </c>
      <c r="M1189" s="134" t="str">
        <f>IF(Afrapportering!M1170="","",Afrapportering!M1170)</f>
        <v/>
      </c>
      <c r="N1189" s="31" t="str">
        <f>IF(Ansøgning!K1175="","",Ansøgning!K1175)</f>
        <v/>
      </c>
      <c r="O1189" s="134">
        <f>IF(Afrapportering!O1170="",,Afrapportering!O1170)</f>
        <v>0</v>
      </c>
      <c r="P1189" s="15" t="str">
        <f>IF(Ansøgning!L1175="","",Ansøgning!L1175)</f>
        <v/>
      </c>
      <c r="Q1189" s="15" t="str">
        <f t="shared" si="149"/>
        <v/>
      </c>
      <c r="R1189" s="15"/>
      <c r="S1189" s="15" t="str">
        <f>IF(Afrapportering!S1170="","",Afrapportering!S1170)</f>
        <v/>
      </c>
      <c r="T1189" s="31" t="str">
        <f t="shared" si="150"/>
        <v/>
      </c>
      <c r="U1189" s="30" t="str">
        <f>IF(Afrapportering!U1170="","",Afrapportering!U1170)</f>
        <v/>
      </c>
      <c r="V1189" s="52" t="str">
        <f>IF(Afrapportering!V1170="","",Afrapportering!V1170)</f>
        <v/>
      </c>
      <c r="W1189" s="30" t="str">
        <f>IF(Afrapportering!W1170="","",Afrapportering!W1170)</f>
        <v/>
      </c>
      <c r="X1189" s="52" t="str">
        <f>IF(Afrapportering!X1170="","",Afrapportering!X1170)</f>
        <v/>
      </c>
      <c r="Y1189" s="30" t="str">
        <f>IF(Afrapportering!Y1170="","",Afrapportering!Y1170)</f>
        <v/>
      </c>
      <c r="Z1189" s="52" t="str">
        <f>IFERROR(MAX(IF(OR(V1189="",X1189=""),"",IF(AND(AND(MONTH(F1189)&gt;=7,MONTH(F1189)&lt;8),AND(MONTH(H1189)&gt;=7,MONTH(H1189)&lt;8)),(NETWORKDAYS(F1189,H1189,Lister!$D$7:$D$13)-V1189)*T1189/NETWORKDAYS(Lister!$D$19,Lister!$E$19,Lister!$D$7:$D$13),IF(AND(AND(MONTH(F1189)&gt;=7,MONTH(F1189)&lt;8),MONTH(H1189)&gt;7),(NETWORKDAYS(F1189,Lister!$E$19,Lister!$D$7:$D$13)-V1189)*T1189/NETWORKDAYS(Lister!$D$19,Lister!$E$19,Lister!$D$7:$D$13),IF(MONTH(F1189)&gt;7,0)))),0),"")</f>
        <v/>
      </c>
      <c r="AA1189" s="30" t="str">
        <f>IF(Afrapportering!AA1170="","",Afrapportering!AA1170)</f>
        <v/>
      </c>
      <c r="AB1189" s="52" t="str">
        <f>IFERROR(MAX(IF(OR(V1189="",X1189=""),"",IF(AND(AND(MONTH(F1189)&gt;=8,MONTH(F1189)&lt;9),AND(MONTH(H1189)&gt;=8,MONTH(H1189)&lt;9)),(NETWORKDAYS(F1189,H1189,Lister!$D$7:$D$13)-X1189)*T1189/NETWORKDAYS(Lister!$D$20,Lister!$E$20,Lister!$D$7:$D$13),IF(AND(MONTH(F1189)=7,MONTH(H1189)=8),(NETWORKDAYS(Lister!$D$20,H1189,Lister!$D$7:$D$13)-X1189)*T1189/NETWORKDAYS(Lister!$D$20,Lister!$E$20,Lister!$D$7:$D$13),IF(AND(MONTH(F1189)=7,MONTH(H1189)=7),0)))),0),"")</f>
        <v/>
      </c>
      <c r="AC1189" s="30" t="str">
        <f>IF(Afrapportering!AC1170="","",Afrapportering!AC1170)</f>
        <v/>
      </c>
      <c r="AD1189" s="52" t="str">
        <f t="shared" si="151"/>
        <v/>
      </c>
      <c r="AE1189" s="52" t="str">
        <f t="shared" si="152"/>
        <v/>
      </c>
      <c r="AF1189" s="30" t="str">
        <f t="shared" si="153"/>
        <v/>
      </c>
      <c r="AG1189" s="30" t="str">
        <f t="shared" si="154"/>
        <v/>
      </c>
      <c r="AH1189" s="3" t="str">
        <f t="shared" si="155"/>
        <v/>
      </c>
    </row>
    <row r="1190" spans="1:34" x14ac:dyDescent="0.25">
      <c r="A1190" s="13" t="str">
        <f>+Afrapportering!A1171</f>
        <v/>
      </c>
      <c r="B1190" s="13" t="str">
        <f>+Afrapportering!B1171</f>
        <v/>
      </c>
      <c r="C1190" s="13" t="str">
        <f>+Afrapportering!C1171</f>
        <v/>
      </c>
      <c r="D1190" s="13" t="str">
        <f>+Afrapportering!D1171</f>
        <v/>
      </c>
      <c r="E1190" s="14" t="str">
        <f>+Afrapportering!E1171</f>
        <v/>
      </c>
      <c r="F1190" s="139" t="str">
        <f>IF(Afrapportering!F1171 = "", "",Afrapportering!F1171)</f>
        <v/>
      </c>
      <c r="G1190" s="14" t="str">
        <f>+Afrapportering!G1171</f>
        <v/>
      </c>
      <c r="H1190" s="139" t="str">
        <f>IF(Afrapportering!H1171 = "","",Afrapportering!H1171)</f>
        <v/>
      </c>
      <c r="I1190" s="140" t="str">
        <f>+Afrapportering!I1171</f>
        <v/>
      </c>
      <c r="J1190" s="13" t="str">
        <f>+Afrapportering!J1171</f>
        <v/>
      </c>
      <c r="K1190" s="32" t="str">
        <f t="shared" si="148"/>
        <v/>
      </c>
      <c r="L1190" s="31" t="str">
        <f>IF(Ansøgning!J1176="","",Ansøgning!J1176)</f>
        <v/>
      </c>
      <c r="M1190" s="134" t="str">
        <f>IF(Afrapportering!M1171="","",Afrapportering!M1171)</f>
        <v/>
      </c>
      <c r="N1190" s="31" t="str">
        <f>IF(Ansøgning!K1176="","",Ansøgning!K1176)</f>
        <v/>
      </c>
      <c r="O1190" s="134">
        <f>IF(Afrapportering!O1171="",,Afrapportering!O1171)</f>
        <v>0</v>
      </c>
      <c r="P1190" s="15" t="str">
        <f>IF(Ansøgning!L1176="","",Ansøgning!L1176)</f>
        <v/>
      </c>
      <c r="Q1190" s="15" t="str">
        <f t="shared" si="149"/>
        <v/>
      </c>
      <c r="R1190" s="15"/>
      <c r="S1190" s="15" t="str">
        <f>IF(Afrapportering!S1171="","",Afrapportering!S1171)</f>
        <v/>
      </c>
      <c r="T1190" s="31" t="str">
        <f t="shared" si="150"/>
        <v/>
      </c>
      <c r="U1190" s="30" t="str">
        <f>IF(Afrapportering!U1171="","",Afrapportering!U1171)</f>
        <v/>
      </c>
      <c r="V1190" s="52" t="str">
        <f>IF(Afrapportering!V1171="","",Afrapportering!V1171)</f>
        <v/>
      </c>
      <c r="W1190" s="30" t="str">
        <f>IF(Afrapportering!W1171="","",Afrapportering!W1171)</f>
        <v/>
      </c>
      <c r="X1190" s="52" t="str">
        <f>IF(Afrapportering!X1171="","",Afrapportering!X1171)</f>
        <v/>
      </c>
      <c r="Y1190" s="30" t="str">
        <f>IF(Afrapportering!Y1171="","",Afrapportering!Y1171)</f>
        <v/>
      </c>
      <c r="Z1190" s="52" t="str">
        <f>IFERROR(MAX(IF(OR(V1190="",X1190=""),"",IF(AND(AND(MONTH(F1190)&gt;=7,MONTH(F1190)&lt;8),AND(MONTH(H1190)&gt;=7,MONTH(H1190)&lt;8)),(NETWORKDAYS(F1190,H1190,Lister!$D$7:$D$13)-V1190)*T1190/NETWORKDAYS(Lister!$D$19,Lister!$E$19,Lister!$D$7:$D$13),IF(AND(AND(MONTH(F1190)&gt;=7,MONTH(F1190)&lt;8),MONTH(H1190)&gt;7),(NETWORKDAYS(F1190,Lister!$E$19,Lister!$D$7:$D$13)-V1190)*T1190/NETWORKDAYS(Lister!$D$19,Lister!$E$19,Lister!$D$7:$D$13),IF(MONTH(F1190)&gt;7,0)))),0),"")</f>
        <v/>
      </c>
      <c r="AA1190" s="30" t="str">
        <f>IF(Afrapportering!AA1171="","",Afrapportering!AA1171)</f>
        <v/>
      </c>
      <c r="AB1190" s="52" t="str">
        <f>IFERROR(MAX(IF(OR(V1190="",X1190=""),"",IF(AND(AND(MONTH(F1190)&gt;=8,MONTH(F1190)&lt;9),AND(MONTH(H1190)&gt;=8,MONTH(H1190)&lt;9)),(NETWORKDAYS(F1190,H1190,Lister!$D$7:$D$13)-X1190)*T1190/NETWORKDAYS(Lister!$D$20,Lister!$E$20,Lister!$D$7:$D$13),IF(AND(MONTH(F1190)=7,MONTH(H1190)=8),(NETWORKDAYS(Lister!$D$20,H1190,Lister!$D$7:$D$13)-X1190)*T1190/NETWORKDAYS(Lister!$D$20,Lister!$E$20,Lister!$D$7:$D$13),IF(AND(MONTH(F1190)=7,MONTH(H1190)=7),0)))),0),"")</f>
        <v/>
      </c>
      <c r="AC1190" s="30" t="str">
        <f>IF(Afrapportering!AC1171="","",Afrapportering!AC1171)</f>
        <v/>
      </c>
      <c r="AD1190" s="52" t="str">
        <f t="shared" si="151"/>
        <v/>
      </c>
      <c r="AE1190" s="52" t="str">
        <f t="shared" si="152"/>
        <v/>
      </c>
      <c r="AF1190" s="30" t="str">
        <f t="shared" si="153"/>
        <v/>
      </c>
      <c r="AG1190" s="30" t="str">
        <f t="shared" si="154"/>
        <v/>
      </c>
      <c r="AH1190" s="3" t="str">
        <f t="shared" si="155"/>
        <v/>
      </c>
    </row>
    <row r="1191" spans="1:34" x14ac:dyDescent="0.25">
      <c r="A1191" s="13" t="str">
        <f>+Afrapportering!A1172</f>
        <v/>
      </c>
      <c r="B1191" s="13" t="str">
        <f>+Afrapportering!B1172</f>
        <v/>
      </c>
      <c r="C1191" s="13" t="str">
        <f>+Afrapportering!C1172</f>
        <v/>
      </c>
      <c r="D1191" s="13" t="str">
        <f>+Afrapportering!D1172</f>
        <v/>
      </c>
      <c r="E1191" s="14" t="str">
        <f>+Afrapportering!E1172</f>
        <v/>
      </c>
      <c r="F1191" s="139" t="str">
        <f>IF(Afrapportering!F1172 = "", "",Afrapportering!F1172)</f>
        <v/>
      </c>
      <c r="G1191" s="14" t="str">
        <f>+Afrapportering!G1172</f>
        <v/>
      </c>
      <c r="H1191" s="139" t="str">
        <f>IF(Afrapportering!H1172 = "","",Afrapportering!H1172)</f>
        <v/>
      </c>
      <c r="I1191" s="140" t="str">
        <f>+Afrapportering!I1172</f>
        <v/>
      </c>
      <c r="J1191" s="13" t="str">
        <f>+Afrapportering!J1172</f>
        <v/>
      </c>
      <c r="K1191" s="32" t="str">
        <f t="shared" si="148"/>
        <v/>
      </c>
      <c r="L1191" s="31" t="str">
        <f>IF(Ansøgning!J1177="","",Ansøgning!J1177)</f>
        <v/>
      </c>
      <c r="M1191" s="134" t="str">
        <f>IF(Afrapportering!M1172="","",Afrapportering!M1172)</f>
        <v/>
      </c>
      <c r="N1191" s="31" t="str">
        <f>IF(Ansøgning!K1177="","",Ansøgning!K1177)</f>
        <v/>
      </c>
      <c r="O1191" s="134">
        <f>IF(Afrapportering!O1172="",,Afrapportering!O1172)</f>
        <v>0</v>
      </c>
      <c r="P1191" s="15" t="str">
        <f>IF(Ansøgning!L1177="","",Ansøgning!L1177)</f>
        <v/>
      </c>
      <c r="Q1191" s="15" t="str">
        <f t="shared" si="149"/>
        <v/>
      </c>
      <c r="R1191" s="15"/>
      <c r="S1191" s="15" t="str">
        <f>IF(Afrapportering!S1172="","",Afrapportering!S1172)</f>
        <v/>
      </c>
      <c r="T1191" s="31" t="str">
        <f t="shared" si="150"/>
        <v/>
      </c>
      <c r="U1191" s="30" t="str">
        <f>IF(Afrapportering!U1172="","",Afrapportering!U1172)</f>
        <v/>
      </c>
      <c r="V1191" s="52" t="str">
        <f>IF(Afrapportering!V1172="","",Afrapportering!V1172)</f>
        <v/>
      </c>
      <c r="W1191" s="30" t="str">
        <f>IF(Afrapportering!W1172="","",Afrapportering!W1172)</f>
        <v/>
      </c>
      <c r="X1191" s="52" t="str">
        <f>IF(Afrapportering!X1172="","",Afrapportering!X1172)</f>
        <v/>
      </c>
      <c r="Y1191" s="30" t="str">
        <f>IF(Afrapportering!Y1172="","",Afrapportering!Y1172)</f>
        <v/>
      </c>
      <c r="Z1191" s="52" t="str">
        <f>IFERROR(MAX(IF(OR(V1191="",X1191=""),"",IF(AND(AND(MONTH(F1191)&gt;=7,MONTH(F1191)&lt;8),AND(MONTH(H1191)&gt;=7,MONTH(H1191)&lt;8)),(NETWORKDAYS(F1191,H1191,Lister!$D$7:$D$13)-V1191)*T1191/NETWORKDAYS(Lister!$D$19,Lister!$E$19,Lister!$D$7:$D$13),IF(AND(AND(MONTH(F1191)&gt;=7,MONTH(F1191)&lt;8),MONTH(H1191)&gt;7),(NETWORKDAYS(F1191,Lister!$E$19,Lister!$D$7:$D$13)-V1191)*T1191/NETWORKDAYS(Lister!$D$19,Lister!$E$19,Lister!$D$7:$D$13),IF(MONTH(F1191)&gt;7,0)))),0),"")</f>
        <v/>
      </c>
      <c r="AA1191" s="30" t="str">
        <f>IF(Afrapportering!AA1172="","",Afrapportering!AA1172)</f>
        <v/>
      </c>
      <c r="AB1191" s="52" t="str">
        <f>IFERROR(MAX(IF(OR(V1191="",X1191=""),"",IF(AND(AND(MONTH(F1191)&gt;=8,MONTH(F1191)&lt;9),AND(MONTH(H1191)&gt;=8,MONTH(H1191)&lt;9)),(NETWORKDAYS(F1191,H1191,Lister!$D$7:$D$13)-X1191)*T1191/NETWORKDAYS(Lister!$D$20,Lister!$E$20,Lister!$D$7:$D$13),IF(AND(MONTH(F1191)=7,MONTH(H1191)=8),(NETWORKDAYS(Lister!$D$20,H1191,Lister!$D$7:$D$13)-X1191)*T1191/NETWORKDAYS(Lister!$D$20,Lister!$E$20,Lister!$D$7:$D$13),IF(AND(MONTH(F1191)=7,MONTH(H1191)=7),0)))),0),"")</f>
        <v/>
      </c>
      <c r="AC1191" s="30" t="str">
        <f>IF(Afrapportering!AC1172="","",Afrapportering!AC1172)</f>
        <v/>
      </c>
      <c r="AD1191" s="52" t="str">
        <f t="shared" si="151"/>
        <v/>
      </c>
      <c r="AE1191" s="52" t="str">
        <f t="shared" si="152"/>
        <v/>
      </c>
      <c r="AF1191" s="30" t="str">
        <f t="shared" si="153"/>
        <v/>
      </c>
      <c r="AG1191" s="30" t="str">
        <f t="shared" si="154"/>
        <v/>
      </c>
      <c r="AH1191" s="3" t="str">
        <f t="shared" si="155"/>
        <v/>
      </c>
    </row>
    <row r="1192" spans="1:34" x14ac:dyDescent="0.25">
      <c r="A1192" s="13" t="str">
        <f>+Afrapportering!A1173</f>
        <v/>
      </c>
      <c r="B1192" s="13" t="str">
        <f>+Afrapportering!B1173</f>
        <v/>
      </c>
      <c r="C1192" s="13" t="str">
        <f>+Afrapportering!C1173</f>
        <v/>
      </c>
      <c r="D1192" s="13" t="str">
        <f>+Afrapportering!D1173</f>
        <v/>
      </c>
      <c r="E1192" s="14" t="str">
        <f>+Afrapportering!E1173</f>
        <v/>
      </c>
      <c r="F1192" s="139" t="str">
        <f>IF(Afrapportering!F1173 = "", "",Afrapportering!F1173)</f>
        <v/>
      </c>
      <c r="G1192" s="14" t="str">
        <f>+Afrapportering!G1173</f>
        <v/>
      </c>
      <c r="H1192" s="139" t="str">
        <f>IF(Afrapportering!H1173 = "","",Afrapportering!H1173)</f>
        <v/>
      </c>
      <c r="I1192" s="140" t="str">
        <f>+Afrapportering!I1173</f>
        <v/>
      </c>
      <c r="J1192" s="13" t="str">
        <f>+Afrapportering!J1173</f>
        <v/>
      </c>
      <c r="K1192" s="32" t="str">
        <f t="shared" si="148"/>
        <v/>
      </c>
      <c r="L1192" s="31" t="str">
        <f>IF(Ansøgning!J1178="","",Ansøgning!J1178)</f>
        <v/>
      </c>
      <c r="M1192" s="134" t="str">
        <f>IF(Afrapportering!M1173="","",Afrapportering!M1173)</f>
        <v/>
      </c>
      <c r="N1192" s="31" t="str">
        <f>IF(Ansøgning!K1178="","",Ansøgning!K1178)</f>
        <v/>
      </c>
      <c r="O1192" s="134">
        <f>IF(Afrapportering!O1173="",,Afrapportering!O1173)</f>
        <v>0</v>
      </c>
      <c r="P1192" s="15" t="str">
        <f>IF(Ansøgning!L1178="","",Ansøgning!L1178)</f>
        <v/>
      </c>
      <c r="Q1192" s="15" t="str">
        <f t="shared" si="149"/>
        <v/>
      </c>
      <c r="R1192" s="15"/>
      <c r="S1192" s="15" t="str">
        <f>IF(Afrapportering!S1173="","",Afrapportering!S1173)</f>
        <v/>
      </c>
      <c r="T1192" s="31" t="str">
        <f t="shared" si="150"/>
        <v/>
      </c>
      <c r="U1192" s="30" t="str">
        <f>IF(Afrapportering!U1173="","",Afrapportering!U1173)</f>
        <v/>
      </c>
      <c r="V1192" s="52" t="str">
        <f>IF(Afrapportering!V1173="","",Afrapportering!V1173)</f>
        <v/>
      </c>
      <c r="W1192" s="30" t="str">
        <f>IF(Afrapportering!W1173="","",Afrapportering!W1173)</f>
        <v/>
      </c>
      <c r="X1192" s="52" t="str">
        <f>IF(Afrapportering!X1173="","",Afrapportering!X1173)</f>
        <v/>
      </c>
      <c r="Y1192" s="30" t="str">
        <f>IF(Afrapportering!Y1173="","",Afrapportering!Y1173)</f>
        <v/>
      </c>
      <c r="Z1192" s="52" t="str">
        <f>IFERROR(MAX(IF(OR(V1192="",X1192=""),"",IF(AND(AND(MONTH(F1192)&gt;=7,MONTH(F1192)&lt;8),AND(MONTH(H1192)&gt;=7,MONTH(H1192)&lt;8)),(NETWORKDAYS(F1192,H1192,Lister!$D$7:$D$13)-V1192)*T1192/NETWORKDAYS(Lister!$D$19,Lister!$E$19,Lister!$D$7:$D$13),IF(AND(AND(MONTH(F1192)&gt;=7,MONTH(F1192)&lt;8),MONTH(H1192)&gt;7),(NETWORKDAYS(F1192,Lister!$E$19,Lister!$D$7:$D$13)-V1192)*T1192/NETWORKDAYS(Lister!$D$19,Lister!$E$19,Lister!$D$7:$D$13),IF(MONTH(F1192)&gt;7,0)))),0),"")</f>
        <v/>
      </c>
      <c r="AA1192" s="30" t="str">
        <f>IF(Afrapportering!AA1173="","",Afrapportering!AA1173)</f>
        <v/>
      </c>
      <c r="AB1192" s="52" t="str">
        <f>IFERROR(MAX(IF(OR(V1192="",X1192=""),"",IF(AND(AND(MONTH(F1192)&gt;=8,MONTH(F1192)&lt;9),AND(MONTH(H1192)&gt;=8,MONTH(H1192)&lt;9)),(NETWORKDAYS(F1192,H1192,Lister!$D$7:$D$13)-X1192)*T1192/NETWORKDAYS(Lister!$D$20,Lister!$E$20,Lister!$D$7:$D$13),IF(AND(MONTH(F1192)=7,MONTH(H1192)=8),(NETWORKDAYS(Lister!$D$20,H1192,Lister!$D$7:$D$13)-X1192)*T1192/NETWORKDAYS(Lister!$D$20,Lister!$E$20,Lister!$D$7:$D$13),IF(AND(MONTH(F1192)=7,MONTH(H1192)=7),0)))),0),"")</f>
        <v/>
      </c>
      <c r="AC1192" s="30" t="str">
        <f>IF(Afrapportering!AC1173="","",Afrapportering!AC1173)</f>
        <v/>
      </c>
      <c r="AD1192" s="52" t="str">
        <f t="shared" si="151"/>
        <v/>
      </c>
      <c r="AE1192" s="52" t="str">
        <f t="shared" si="152"/>
        <v/>
      </c>
      <c r="AF1192" s="30" t="str">
        <f t="shared" si="153"/>
        <v/>
      </c>
      <c r="AG1192" s="30" t="str">
        <f t="shared" si="154"/>
        <v/>
      </c>
      <c r="AH1192" s="3" t="str">
        <f t="shared" si="155"/>
        <v/>
      </c>
    </row>
    <row r="1193" spans="1:34" x14ac:dyDescent="0.25">
      <c r="A1193" s="13" t="str">
        <f>+Afrapportering!A1174</f>
        <v/>
      </c>
      <c r="B1193" s="13" t="str">
        <f>+Afrapportering!B1174</f>
        <v/>
      </c>
      <c r="C1193" s="13" t="str">
        <f>+Afrapportering!C1174</f>
        <v/>
      </c>
      <c r="D1193" s="13" t="str">
        <f>+Afrapportering!D1174</f>
        <v/>
      </c>
      <c r="E1193" s="14" t="str">
        <f>+Afrapportering!E1174</f>
        <v/>
      </c>
      <c r="F1193" s="139" t="str">
        <f>IF(Afrapportering!F1174 = "", "",Afrapportering!F1174)</f>
        <v/>
      </c>
      <c r="G1193" s="14" t="str">
        <f>+Afrapportering!G1174</f>
        <v/>
      </c>
      <c r="H1193" s="139" t="str">
        <f>IF(Afrapportering!H1174 = "","",Afrapportering!H1174)</f>
        <v/>
      </c>
      <c r="I1193" s="140" t="str">
        <f>+Afrapportering!I1174</f>
        <v/>
      </c>
      <c r="J1193" s="13" t="str">
        <f>+Afrapportering!J1174</f>
        <v/>
      </c>
      <c r="K1193" s="32" t="str">
        <f t="shared" si="148"/>
        <v/>
      </c>
      <c r="L1193" s="31" t="str">
        <f>IF(Ansøgning!J1179="","",Ansøgning!J1179)</f>
        <v/>
      </c>
      <c r="M1193" s="134" t="str">
        <f>IF(Afrapportering!M1174="","",Afrapportering!M1174)</f>
        <v/>
      </c>
      <c r="N1193" s="31" t="str">
        <f>IF(Ansøgning!K1179="","",Ansøgning!K1179)</f>
        <v/>
      </c>
      <c r="O1193" s="134">
        <f>IF(Afrapportering!O1174="",,Afrapportering!O1174)</f>
        <v>0</v>
      </c>
      <c r="P1193" s="15" t="str">
        <f>IF(Ansøgning!L1179="","",Ansøgning!L1179)</f>
        <v/>
      </c>
      <c r="Q1193" s="15" t="str">
        <f t="shared" si="149"/>
        <v/>
      </c>
      <c r="R1193" s="15"/>
      <c r="S1193" s="15" t="str">
        <f>IF(Afrapportering!S1174="","",Afrapportering!S1174)</f>
        <v/>
      </c>
      <c r="T1193" s="31" t="str">
        <f t="shared" si="150"/>
        <v/>
      </c>
      <c r="U1193" s="30" t="str">
        <f>IF(Afrapportering!U1174="","",Afrapportering!U1174)</f>
        <v/>
      </c>
      <c r="V1193" s="52" t="str">
        <f>IF(Afrapportering!V1174="","",Afrapportering!V1174)</f>
        <v/>
      </c>
      <c r="W1193" s="30" t="str">
        <f>IF(Afrapportering!W1174="","",Afrapportering!W1174)</f>
        <v/>
      </c>
      <c r="X1193" s="52" t="str">
        <f>IF(Afrapportering!X1174="","",Afrapportering!X1174)</f>
        <v/>
      </c>
      <c r="Y1193" s="30" t="str">
        <f>IF(Afrapportering!Y1174="","",Afrapportering!Y1174)</f>
        <v/>
      </c>
      <c r="Z1193" s="52" t="str">
        <f>IFERROR(MAX(IF(OR(V1193="",X1193=""),"",IF(AND(AND(MONTH(F1193)&gt;=7,MONTH(F1193)&lt;8),AND(MONTH(H1193)&gt;=7,MONTH(H1193)&lt;8)),(NETWORKDAYS(F1193,H1193,Lister!$D$7:$D$13)-V1193)*T1193/NETWORKDAYS(Lister!$D$19,Lister!$E$19,Lister!$D$7:$D$13),IF(AND(AND(MONTH(F1193)&gt;=7,MONTH(F1193)&lt;8),MONTH(H1193)&gt;7),(NETWORKDAYS(F1193,Lister!$E$19,Lister!$D$7:$D$13)-V1193)*T1193/NETWORKDAYS(Lister!$D$19,Lister!$E$19,Lister!$D$7:$D$13),IF(MONTH(F1193)&gt;7,0)))),0),"")</f>
        <v/>
      </c>
      <c r="AA1193" s="30" t="str">
        <f>IF(Afrapportering!AA1174="","",Afrapportering!AA1174)</f>
        <v/>
      </c>
      <c r="AB1193" s="52" t="str">
        <f>IFERROR(MAX(IF(OR(V1193="",X1193=""),"",IF(AND(AND(MONTH(F1193)&gt;=8,MONTH(F1193)&lt;9),AND(MONTH(H1193)&gt;=8,MONTH(H1193)&lt;9)),(NETWORKDAYS(F1193,H1193,Lister!$D$7:$D$13)-X1193)*T1193/NETWORKDAYS(Lister!$D$20,Lister!$E$20,Lister!$D$7:$D$13),IF(AND(MONTH(F1193)=7,MONTH(H1193)=8),(NETWORKDAYS(Lister!$D$20,H1193,Lister!$D$7:$D$13)-X1193)*T1193/NETWORKDAYS(Lister!$D$20,Lister!$E$20,Lister!$D$7:$D$13),IF(AND(MONTH(F1193)=7,MONTH(H1193)=7),0)))),0),"")</f>
        <v/>
      </c>
      <c r="AC1193" s="30" t="str">
        <f>IF(Afrapportering!AC1174="","",Afrapportering!AC1174)</f>
        <v/>
      </c>
      <c r="AD1193" s="52" t="str">
        <f t="shared" si="151"/>
        <v/>
      </c>
      <c r="AE1193" s="52" t="str">
        <f t="shared" si="152"/>
        <v/>
      </c>
      <c r="AF1193" s="30" t="str">
        <f t="shared" si="153"/>
        <v/>
      </c>
      <c r="AG1193" s="30" t="str">
        <f t="shared" si="154"/>
        <v/>
      </c>
      <c r="AH1193" s="3" t="str">
        <f t="shared" si="155"/>
        <v/>
      </c>
    </row>
    <row r="1194" spans="1:34" x14ac:dyDescent="0.25">
      <c r="A1194" s="13" t="str">
        <f>+Afrapportering!A1175</f>
        <v/>
      </c>
      <c r="B1194" s="13" t="str">
        <f>+Afrapportering!B1175</f>
        <v/>
      </c>
      <c r="C1194" s="13" t="str">
        <f>+Afrapportering!C1175</f>
        <v/>
      </c>
      <c r="D1194" s="13" t="str">
        <f>+Afrapportering!D1175</f>
        <v/>
      </c>
      <c r="E1194" s="14" t="str">
        <f>+Afrapportering!E1175</f>
        <v/>
      </c>
      <c r="F1194" s="139" t="str">
        <f>IF(Afrapportering!F1175 = "", "",Afrapportering!F1175)</f>
        <v/>
      </c>
      <c r="G1194" s="14" t="str">
        <f>+Afrapportering!G1175</f>
        <v/>
      </c>
      <c r="H1194" s="139" t="str">
        <f>IF(Afrapportering!H1175 = "","",Afrapportering!H1175)</f>
        <v/>
      </c>
      <c r="I1194" s="140" t="str">
        <f>+Afrapportering!I1175</f>
        <v/>
      </c>
      <c r="J1194" s="13" t="str">
        <f>+Afrapportering!J1175</f>
        <v/>
      </c>
      <c r="K1194" s="32" t="str">
        <f t="shared" si="148"/>
        <v/>
      </c>
      <c r="L1194" s="31" t="str">
        <f>IF(Ansøgning!J1180="","",Ansøgning!J1180)</f>
        <v/>
      </c>
      <c r="M1194" s="134" t="str">
        <f>IF(Afrapportering!M1175="","",Afrapportering!M1175)</f>
        <v/>
      </c>
      <c r="N1194" s="31" t="str">
        <f>IF(Ansøgning!K1180="","",Ansøgning!K1180)</f>
        <v/>
      </c>
      <c r="O1194" s="134">
        <f>IF(Afrapportering!O1175="",,Afrapportering!O1175)</f>
        <v>0</v>
      </c>
      <c r="P1194" s="15" t="str">
        <f>IF(Ansøgning!L1180="","",Ansøgning!L1180)</f>
        <v/>
      </c>
      <c r="Q1194" s="15" t="str">
        <f t="shared" si="149"/>
        <v/>
      </c>
      <c r="R1194" s="15"/>
      <c r="S1194" s="15" t="str">
        <f>IF(Afrapportering!S1175="","",Afrapportering!S1175)</f>
        <v/>
      </c>
      <c r="T1194" s="31" t="str">
        <f t="shared" si="150"/>
        <v/>
      </c>
      <c r="U1194" s="30" t="str">
        <f>IF(Afrapportering!U1175="","",Afrapportering!U1175)</f>
        <v/>
      </c>
      <c r="V1194" s="52" t="str">
        <f>IF(Afrapportering!V1175="","",Afrapportering!V1175)</f>
        <v/>
      </c>
      <c r="W1194" s="30" t="str">
        <f>IF(Afrapportering!W1175="","",Afrapportering!W1175)</f>
        <v/>
      </c>
      <c r="X1194" s="52" t="str">
        <f>IF(Afrapportering!X1175="","",Afrapportering!X1175)</f>
        <v/>
      </c>
      <c r="Y1194" s="30" t="str">
        <f>IF(Afrapportering!Y1175="","",Afrapportering!Y1175)</f>
        <v/>
      </c>
      <c r="Z1194" s="52" t="str">
        <f>IFERROR(MAX(IF(OR(V1194="",X1194=""),"",IF(AND(AND(MONTH(F1194)&gt;=7,MONTH(F1194)&lt;8),AND(MONTH(H1194)&gt;=7,MONTH(H1194)&lt;8)),(NETWORKDAYS(F1194,H1194,Lister!$D$7:$D$13)-V1194)*T1194/NETWORKDAYS(Lister!$D$19,Lister!$E$19,Lister!$D$7:$D$13),IF(AND(AND(MONTH(F1194)&gt;=7,MONTH(F1194)&lt;8),MONTH(H1194)&gt;7),(NETWORKDAYS(F1194,Lister!$E$19,Lister!$D$7:$D$13)-V1194)*T1194/NETWORKDAYS(Lister!$D$19,Lister!$E$19,Lister!$D$7:$D$13),IF(MONTH(F1194)&gt;7,0)))),0),"")</f>
        <v/>
      </c>
      <c r="AA1194" s="30" t="str">
        <f>IF(Afrapportering!AA1175="","",Afrapportering!AA1175)</f>
        <v/>
      </c>
      <c r="AB1194" s="52" t="str">
        <f>IFERROR(MAX(IF(OR(V1194="",X1194=""),"",IF(AND(AND(MONTH(F1194)&gt;=8,MONTH(F1194)&lt;9),AND(MONTH(H1194)&gt;=8,MONTH(H1194)&lt;9)),(NETWORKDAYS(F1194,H1194,Lister!$D$7:$D$13)-X1194)*T1194/NETWORKDAYS(Lister!$D$20,Lister!$E$20,Lister!$D$7:$D$13),IF(AND(MONTH(F1194)=7,MONTH(H1194)=8),(NETWORKDAYS(Lister!$D$20,H1194,Lister!$D$7:$D$13)-X1194)*T1194/NETWORKDAYS(Lister!$D$20,Lister!$E$20,Lister!$D$7:$D$13),IF(AND(MONTH(F1194)=7,MONTH(H1194)=7),0)))),0),"")</f>
        <v/>
      </c>
      <c r="AC1194" s="30" t="str">
        <f>IF(Afrapportering!AC1175="","",Afrapportering!AC1175)</f>
        <v/>
      </c>
      <c r="AD1194" s="52" t="str">
        <f t="shared" si="151"/>
        <v/>
      </c>
      <c r="AE1194" s="52" t="str">
        <f t="shared" si="152"/>
        <v/>
      </c>
      <c r="AF1194" s="30" t="str">
        <f t="shared" si="153"/>
        <v/>
      </c>
      <c r="AG1194" s="30" t="str">
        <f t="shared" si="154"/>
        <v/>
      </c>
      <c r="AH1194" s="3" t="str">
        <f t="shared" si="155"/>
        <v/>
      </c>
    </row>
    <row r="1195" spans="1:34" x14ac:dyDescent="0.25">
      <c r="A1195" s="13" t="str">
        <f>+Afrapportering!A1176</f>
        <v/>
      </c>
      <c r="B1195" s="13" t="str">
        <f>+Afrapportering!B1176</f>
        <v/>
      </c>
      <c r="C1195" s="13" t="str">
        <f>+Afrapportering!C1176</f>
        <v/>
      </c>
      <c r="D1195" s="13" t="str">
        <f>+Afrapportering!D1176</f>
        <v/>
      </c>
      <c r="E1195" s="14" t="str">
        <f>+Afrapportering!E1176</f>
        <v/>
      </c>
      <c r="F1195" s="139" t="str">
        <f>IF(Afrapportering!F1176 = "", "",Afrapportering!F1176)</f>
        <v/>
      </c>
      <c r="G1195" s="14" t="str">
        <f>+Afrapportering!G1176</f>
        <v/>
      </c>
      <c r="H1195" s="139" t="str">
        <f>IF(Afrapportering!H1176 = "","",Afrapportering!H1176)</f>
        <v/>
      </c>
      <c r="I1195" s="140" t="str">
        <f>+Afrapportering!I1176</f>
        <v/>
      </c>
      <c r="J1195" s="13" t="str">
        <f>+Afrapportering!J1176</f>
        <v/>
      </c>
      <c r="K1195" s="32" t="str">
        <f t="shared" si="148"/>
        <v/>
      </c>
      <c r="L1195" s="31" t="str">
        <f>IF(Ansøgning!J1181="","",Ansøgning!J1181)</f>
        <v/>
      </c>
      <c r="M1195" s="134" t="str">
        <f>IF(Afrapportering!M1176="","",Afrapportering!M1176)</f>
        <v/>
      </c>
      <c r="N1195" s="31" t="str">
        <f>IF(Ansøgning!K1181="","",Ansøgning!K1181)</f>
        <v/>
      </c>
      <c r="O1195" s="134">
        <f>IF(Afrapportering!O1176="",,Afrapportering!O1176)</f>
        <v>0</v>
      </c>
      <c r="P1195" s="15" t="str">
        <f>IF(Ansøgning!L1181="","",Ansøgning!L1181)</f>
        <v/>
      </c>
      <c r="Q1195" s="15" t="str">
        <f t="shared" si="149"/>
        <v/>
      </c>
      <c r="R1195" s="15"/>
      <c r="S1195" s="15" t="str">
        <f>IF(Afrapportering!S1176="","",Afrapportering!S1176)</f>
        <v/>
      </c>
      <c r="T1195" s="31" t="str">
        <f t="shared" si="150"/>
        <v/>
      </c>
      <c r="U1195" s="30" t="str">
        <f>IF(Afrapportering!U1176="","",Afrapportering!U1176)</f>
        <v/>
      </c>
      <c r="V1195" s="52" t="str">
        <f>IF(Afrapportering!V1176="","",Afrapportering!V1176)</f>
        <v/>
      </c>
      <c r="W1195" s="30" t="str">
        <f>IF(Afrapportering!W1176="","",Afrapportering!W1176)</f>
        <v/>
      </c>
      <c r="X1195" s="52" t="str">
        <f>IF(Afrapportering!X1176="","",Afrapportering!X1176)</f>
        <v/>
      </c>
      <c r="Y1195" s="30" t="str">
        <f>IF(Afrapportering!Y1176="","",Afrapportering!Y1176)</f>
        <v/>
      </c>
      <c r="Z1195" s="52" t="str">
        <f>IFERROR(MAX(IF(OR(V1195="",X1195=""),"",IF(AND(AND(MONTH(F1195)&gt;=7,MONTH(F1195)&lt;8),AND(MONTH(H1195)&gt;=7,MONTH(H1195)&lt;8)),(NETWORKDAYS(F1195,H1195,Lister!$D$7:$D$13)-V1195)*T1195/NETWORKDAYS(Lister!$D$19,Lister!$E$19,Lister!$D$7:$D$13),IF(AND(AND(MONTH(F1195)&gt;=7,MONTH(F1195)&lt;8),MONTH(H1195)&gt;7),(NETWORKDAYS(F1195,Lister!$E$19,Lister!$D$7:$D$13)-V1195)*T1195/NETWORKDAYS(Lister!$D$19,Lister!$E$19,Lister!$D$7:$D$13),IF(MONTH(F1195)&gt;7,0)))),0),"")</f>
        <v/>
      </c>
      <c r="AA1195" s="30" t="str">
        <f>IF(Afrapportering!AA1176="","",Afrapportering!AA1176)</f>
        <v/>
      </c>
      <c r="AB1195" s="52" t="str">
        <f>IFERROR(MAX(IF(OR(V1195="",X1195=""),"",IF(AND(AND(MONTH(F1195)&gt;=8,MONTH(F1195)&lt;9),AND(MONTH(H1195)&gt;=8,MONTH(H1195)&lt;9)),(NETWORKDAYS(F1195,H1195,Lister!$D$7:$D$13)-X1195)*T1195/NETWORKDAYS(Lister!$D$20,Lister!$E$20,Lister!$D$7:$D$13),IF(AND(MONTH(F1195)=7,MONTH(H1195)=8),(NETWORKDAYS(Lister!$D$20,H1195,Lister!$D$7:$D$13)-X1195)*T1195/NETWORKDAYS(Lister!$D$20,Lister!$E$20,Lister!$D$7:$D$13),IF(AND(MONTH(F1195)=7,MONTH(H1195)=7),0)))),0),"")</f>
        <v/>
      </c>
      <c r="AC1195" s="30" t="str">
        <f>IF(Afrapportering!AC1176="","",Afrapportering!AC1176)</f>
        <v/>
      </c>
      <c r="AD1195" s="52" t="str">
        <f t="shared" si="151"/>
        <v/>
      </c>
      <c r="AE1195" s="52" t="str">
        <f t="shared" si="152"/>
        <v/>
      </c>
      <c r="AF1195" s="30" t="str">
        <f t="shared" si="153"/>
        <v/>
      </c>
      <c r="AG1195" s="30" t="str">
        <f t="shared" si="154"/>
        <v/>
      </c>
      <c r="AH1195" s="3" t="str">
        <f t="shared" si="155"/>
        <v/>
      </c>
    </row>
    <row r="1196" spans="1:34" x14ac:dyDescent="0.25">
      <c r="A1196" s="13" t="str">
        <f>+Afrapportering!A1177</f>
        <v/>
      </c>
      <c r="B1196" s="13" t="str">
        <f>+Afrapportering!B1177</f>
        <v/>
      </c>
      <c r="C1196" s="13" t="str">
        <f>+Afrapportering!C1177</f>
        <v/>
      </c>
      <c r="D1196" s="13" t="str">
        <f>+Afrapportering!D1177</f>
        <v/>
      </c>
      <c r="E1196" s="14" t="str">
        <f>+Afrapportering!E1177</f>
        <v/>
      </c>
      <c r="F1196" s="139" t="str">
        <f>IF(Afrapportering!F1177 = "", "",Afrapportering!F1177)</f>
        <v/>
      </c>
      <c r="G1196" s="14" t="str">
        <f>+Afrapportering!G1177</f>
        <v/>
      </c>
      <c r="H1196" s="139" t="str">
        <f>IF(Afrapportering!H1177 = "","",Afrapportering!H1177)</f>
        <v/>
      </c>
      <c r="I1196" s="140" t="str">
        <f>+Afrapportering!I1177</f>
        <v/>
      </c>
      <c r="J1196" s="13" t="str">
        <f>+Afrapportering!J1177</f>
        <v/>
      </c>
      <c r="K1196" s="32" t="str">
        <f t="shared" si="148"/>
        <v/>
      </c>
      <c r="L1196" s="31" t="str">
        <f>IF(Ansøgning!J1182="","",Ansøgning!J1182)</f>
        <v/>
      </c>
      <c r="M1196" s="134" t="str">
        <f>IF(Afrapportering!M1177="","",Afrapportering!M1177)</f>
        <v/>
      </c>
      <c r="N1196" s="31" t="str">
        <f>IF(Ansøgning!K1182="","",Ansøgning!K1182)</f>
        <v/>
      </c>
      <c r="O1196" s="134">
        <f>IF(Afrapportering!O1177="",,Afrapportering!O1177)</f>
        <v>0</v>
      </c>
      <c r="P1196" s="15" t="str">
        <f>IF(Ansøgning!L1182="","",Ansøgning!L1182)</f>
        <v/>
      </c>
      <c r="Q1196" s="15" t="str">
        <f t="shared" si="149"/>
        <v/>
      </c>
      <c r="R1196" s="15"/>
      <c r="S1196" s="15" t="str">
        <f>IF(Afrapportering!S1177="","",Afrapportering!S1177)</f>
        <v/>
      </c>
      <c r="T1196" s="31" t="str">
        <f t="shared" si="150"/>
        <v/>
      </c>
      <c r="U1196" s="30" t="str">
        <f>IF(Afrapportering!U1177="","",Afrapportering!U1177)</f>
        <v/>
      </c>
      <c r="V1196" s="52" t="str">
        <f>IF(Afrapportering!V1177="","",Afrapportering!V1177)</f>
        <v/>
      </c>
      <c r="W1196" s="30" t="str">
        <f>IF(Afrapportering!W1177="","",Afrapportering!W1177)</f>
        <v/>
      </c>
      <c r="X1196" s="52" t="str">
        <f>IF(Afrapportering!X1177="","",Afrapportering!X1177)</f>
        <v/>
      </c>
      <c r="Y1196" s="30" t="str">
        <f>IF(Afrapportering!Y1177="","",Afrapportering!Y1177)</f>
        <v/>
      </c>
      <c r="Z1196" s="52" t="str">
        <f>IFERROR(MAX(IF(OR(V1196="",X1196=""),"",IF(AND(AND(MONTH(F1196)&gt;=7,MONTH(F1196)&lt;8),AND(MONTH(H1196)&gt;=7,MONTH(H1196)&lt;8)),(NETWORKDAYS(F1196,H1196,Lister!$D$7:$D$13)-V1196)*T1196/NETWORKDAYS(Lister!$D$19,Lister!$E$19,Lister!$D$7:$D$13),IF(AND(AND(MONTH(F1196)&gt;=7,MONTH(F1196)&lt;8),MONTH(H1196)&gt;7),(NETWORKDAYS(F1196,Lister!$E$19,Lister!$D$7:$D$13)-V1196)*T1196/NETWORKDAYS(Lister!$D$19,Lister!$E$19,Lister!$D$7:$D$13),IF(MONTH(F1196)&gt;7,0)))),0),"")</f>
        <v/>
      </c>
      <c r="AA1196" s="30" t="str">
        <f>IF(Afrapportering!AA1177="","",Afrapportering!AA1177)</f>
        <v/>
      </c>
      <c r="AB1196" s="52" t="str">
        <f>IFERROR(MAX(IF(OR(V1196="",X1196=""),"",IF(AND(AND(MONTH(F1196)&gt;=8,MONTH(F1196)&lt;9),AND(MONTH(H1196)&gt;=8,MONTH(H1196)&lt;9)),(NETWORKDAYS(F1196,H1196,Lister!$D$7:$D$13)-X1196)*T1196/NETWORKDAYS(Lister!$D$20,Lister!$E$20,Lister!$D$7:$D$13),IF(AND(MONTH(F1196)=7,MONTH(H1196)=8),(NETWORKDAYS(Lister!$D$20,H1196,Lister!$D$7:$D$13)-X1196)*T1196/NETWORKDAYS(Lister!$D$20,Lister!$E$20,Lister!$D$7:$D$13),IF(AND(MONTH(F1196)=7,MONTH(H1196)=7),0)))),0),"")</f>
        <v/>
      </c>
      <c r="AC1196" s="30" t="str">
        <f>IF(Afrapportering!AC1177="","",Afrapportering!AC1177)</f>
        <v/>
      </c>
      <c r="AD1196" s="52" t="str">
        <f t="shared" si="151"/>
        <v/>
      </c>
      <c r="AE1196" s="52" t="str">
        <f t="shared" si="152"/>
        <v/>
      </c>
      <c r="AF1196" s="30" t="str">
        <f t="shared" si="153"/>
        <v/>
      </c>
      <c r="AG1196" s="30" t="str">
        <f t="shared" si="154"/>
        <v/>
      </c>
      <c r="AH1196" s="3" t="str">
        <f t="shared" si="155"/>
        <v/>
      </c>
    </row>
    <row r="1197" spans="1:34" x14ac:dyDescent="0.25">
      <c r="A1197" s="13" t="str">
        <f>+Afrapportering!A1178</f>
        <v/>
      </c>
      <c r="B1197" s="13" t="str">
        <f>+Afrapportering!B1178</f>
        <v/>
      </c>
      <c r="C1197" s="13" t="str">
        <f>+Afrapportering!C1178</f>
        <v/>
      </c>
      <c r="D1197" s="13" t="str">
        <f>+Afrapportering!D1178</f>
        <v/>
      </c>
      <c r="E1197" s="14" t="str">
        <f>+Afrapportering!E1178</f>
        <v/>
      </c>
      <c r="F1197" s="139" t="str">
        <f>IF(Afrapportering!F1178 = "", "",Afrapportering!F1178)</f>
        <v/>
      </c>
      <c r="G1197" s="14" t="str">
        <f>+Afrapportering!G1178</f>
        <v/>
      </c>
      <c r="H1197" s="139" t="str">
        <f>IF(Afrapportering!H1178 = "","",Afrapportering!H1178)</f>
        <v/>
      </c>
      <c r="I1197" s="140" t="str">
        <f>+Afrapportering!I1178</f>
        <v/>
      </c>
      <c r="J1197" s="13" t="str">
        <f>+Afrapportering!J1178</f>
        <v/>
      </c>
      <c r="K1197" s="32" t="str">
        <f t="shared" si="148"/>
        <v/>
      </c>
      <c r="L1197" s="31" t="str">
        <f>IF(Ansøgning!J1183="","",Ansøgning!J1183)</f>
        <v/>
      </c>
      <c r="M1197" s="134" t="str">
        <f>IF(Afrapportering!M1178="","",Afrapportering!M1178)</f>
        <v/>
      </c>
      <c r="N1197" s="31" t="str">
        <f>IF(Ansøgning!K1183="","",Ansøgning!K1183)</f>
        <v/>
      </c>
      <c r="O1197" s="134">
        <f>IF(Afrapportering!O1178="",,Afrapportering!O1178)</f>
        <v>0</v>
      </c>
      <c r="P1197" s="15" t="str">
        <f>IF(Ansøgning!L1183="","",Ansøgning!L1183)</f>
        <v/>
      </c>
      <c r="Q1197" s="15" t="str">
        <f t="shared" si="149"/>
        <v/>
      </c>
      <c r="R1197" s="15"/>
      <c r="S1197" s="15" t="str">
        <f>IF(Afrapportering!S1178="","",Afrapportering!S1178)</f>
        <v/>
      </c>
      <c r="T1197" s="31" t="str">
        <f t="shared" si="150"/>
        <v/>
      </c>
      <c r="U1197" s="30" t="str">
        <f>IF(Afrapportering!U1178="","",Afrapportering!U1178)</f>
        <v/>
      </c>
      <c r="V1197" s="52" t="str">
        <f>IF(Afrapportering!V1178="","",Afrapportering!V1178)</f>
        <v/>
      </c>
      <c r="W1197" s="30" t="str">
        <f>IF(Afrapportering!W1178="","",Afrapportering!W1178)</f>
        <v/>
      </c>
      <c r="X1197" s="52" t="str">
        <f>IF(Afrapportering!X1178="","",Afrapportering!X1178)</f>
        <v/>
      </c>
      <c r="Y1197" s="30" t="str">
        <f>IF(Afrapportering!Y1178="","",Afrapportering!Y1178)</f>
        <v/>
      </c>
      <c r="Z1197" s="52" t="str">
        <f>IFERROR(MAX(IF(OR(V1197="",X1197=""),"",IF(AND(AND(MONTH(F1197)&gt;=7,MONTH(F1197)&lt;8),AND(MONTH(H1197)&gt;=7,MONTH(H1197)&lt;8)),(NETWORKDAYS(F1197,H1197,Lister!$D$7:$D$13)-V1197)*T1197/NETWORKDAYS(Lister!$D$19,Lister!$E$19,Lister!$D$7:$D$13),IF(AND(AND(MONTH(F1197)&gt;=7,MONTH(F1197)&lt;8),MONTH(H1197)&gt;7),(NETWORKDAYS(F1197,Lister!$E$19,Lister!$D$7:$D$13)-V1197)*T1197/NETWORKDAYS(Lister!$D$19,Lister!$E$19,Lister!$D$7:$D$13),IF(MONTH(F1197)&gt;7,0)))),0),"")</f>
        <v/>
      </c>
      <c r="AA1197" s="30" t="str">
        <f>IF(Afrapportering!AA1178="","",Afrapportering!AA1178)</f>
        <v/>
      </c>
      <c r="AB1197" s="52" t="str">
        <f>IFERROR(MAX(IF(OR(V1197="",X1197=""),"",IF(AND(AND(MONTH(F1197)&gt;=8,MONTH(F1197)&lt;9),AND(MONTH(H1197)&gt;=8,MONTH(H1197)&lt;9)),(NETWORKDAYS(F1197,H1197,Lister!$D$7:$D$13)-X1197)*T1197/NETWORKDAYS(Lister!$D$20,Lister!$E$20,Lister!$D$7:$D$13),IF(AND(MONTH(F1197)=7,MONTH(H1197)=8),(NETWORKDAYS(Lister!$D$20,H1197,Lister!$D$7:$D$13)-X1197)*T1197/NETWORKDAYS(Lister!$D$20,Lister!$E$20,Lister!$D$7:$D$13),IF(AND(MONTH(F1197)=7,MONTH(H1197)=7),0)))),0),"")</f>
        <v/>
      </c>
      <c r="AC1197" s="30" t="str">
        <f>IF(Afrapportering!AC1178="","",Afrapportering!AC1178)</f>
        <v/>
      </c>
      <c r="AD1197" s="52" t="str">
        <f t="shared" si="151"/>
        <v/>
      </c>
      <c r="AE1197" s="52" t="str">
        <f t="shared" si="152"/>
        <v/>
      </c>
      <c r="AF1197" s="30" t="str">
        <f t="shared" si="153"/>
        <v/>
      </c>
      <c r="AG1197" s="30" t="str">
        <f t="shared" si="154"/>
        <v/>
      </c>
      <c r="AH1197" s="3" t="str">
        <f t="shared" si="155"/>
        <v/>
      </c>
    </row>
    <row r="1198" spans="1:34" x14ac:dyDescent="0.25">
      <c r="A1198" s="13" t="str">
        <f>+Afrapportering!A1179</f>
        <v/>
      </c>
      <c r="B1198" s="13" t="str">
        <f>+Afrapportering!B1179</f>
        <v/>
      </c>
      <c r="C1198" s="13" t="str">
        <f>+Afrapportering!C1179</f>
        <v/>
      </c>
      <c r="D1198" s="13" t="str">
        <f>+Afrapportering!D1179</f>
        <v/>
      </c>
      <c r="E1198" s="14" t="str">
        <f>+Afrapportering!E1179</f>
        <v/>
      </c>
      <c r="F1198" s="139" t="str">
        <f>IF(Afrapportering!F1179 = "", "",Afrapportering!F1179)</f>
        <v/>
      </c>
      <c r="G1198" s="14" t="str">
        <f>+Afrapportering!G1179</f>
        <v/>
      </c>
      <c r="H1198" s="139" t="str">
        <f>IF(Afrapportering!H1179 = "","",Afrapportering!H1179)</f>
        <v/>
      </c>
      <c r="I1198" s="140" t="str">
        <f>+Afrapportering!I1179</f>
        <v/>
      </c>
      <c r="J1198" s="13" t="str">
        <f>+Afrapportering!J1179</f>
        <v/>
      </c>
      <c r="K1198" s="32" t="str">
        <f t="shared" si="148"/>
        <v/>
      </c>
      <c r="L1198" s="31" t="str">
        <f>IF(Ansøgning!J1184="","",Ansøgning!J1184)</f>
        <v/>
      </c>
      <c r="M1198" s="134" t="str">
        <f>IF(Afrapportering!M1179="","",Afrapportering!M1179)</f>
        <v/>
      </c>
      <c r="N1198" s="31" t="str">
        <f>IF(Ansøgning!K1184="","",Ansøgning!K1184)</f>
        <v/>
      </c>
      <c r="O1198" s="134">
        <f>IF(Afrapportering!O1179="",,Afrapportering!O1179)</f>
        <v>0</v>
      </c>
      <c r="P1198" s="15" t="str">
        <f>IF(Ansøgning!L1184="","",Ansøgning!L1184)</f>
        <v/>
      </c>
      <c r="Q1198" s="15" t="str">
        <f t="shared" si="149"/>
        <v/>
      </c>
      <c r="R1198" s="15"/>
      <c r="S1198" s="15" t="str">
        <f>IF(Afrapportering!S1179="","",Afrapportering!S1179)</f>
        <v/>
      </c>
      <c r="T1198" s="31" t="str">
        <f t="shared" si="150"/>
        <v/>
      </c>
      <c r="U1198" s="30" t="str">
        <f>IF(Afrapportering!U1179="","",Afrapportering!U1179)</f>
        <v/>
      </c>
      <c r="V1198" s="52" t="str">
        <f>IF(Afrapportering!V1179="","",Afrapportering!V1179)</f>
        <v/>
      </c>
      <c r="W1198" s="30" t="str">
        <f>IF(Afrapportering!W1179="","",Afrapportering!W1179)</f>
        <v/>
      </c>
      <c r="X1198" s="52" t="str">
        <f>IF(Afrapportering!X1179="","",Afrapportering!X1179)</f>
        <v/>
      </c>
      <c r="Y1198" s="30" t="str">
        <f>IF(Afrapportering!Y1179="","",Afrapportering!Y1179)</f>
        <v/>
      </c>
      <c r="Z1198" s="52" t="str">
        <f>IFERROR(MAX(IF(OR(V1198="",X1198=""),"",IF(AND(AND(MONTH(F1198)&gt;=7,MONTH(F1198)&lt;8),AND(MONTH(H1198)&gt;=7,MONTH(H1198)&lt;8)),(NETWORKDAYS(F1198,H1198,Lister!$D$7:$D$13)-V1198)*T1198/NETWORKDAYS(Lister!$D$19,Lister!$E$19,Lister!$D$7:$D$13),IF(AND(AND(MONTH(F1198)&gt;=7,MONTH(F1198)&lt;8),MONTH(H1198)&gt;7),(NETWORKDAYS(F1198,Lister!$E$19,Lister!$D$7:$D$13)-V1198)*T1198/NETWORKDAYS(Lister!$D$19,Lister!$E$19,Lister!$D$7:$D$13),IF(MONTH(F1198)&gt;7,0)))),0),"")</f>
        <v/>
      </c>
      <c r="AA1198" s="30" t="str">
        <f>IF(Afrapportering!AA1179="","",Afrapportering!AA1179)</f>
        <v/>
      </c>
      <c r="AB1198" s="52" t="str">
        <f>IFERROR(MAX(IF(OR(V1198="",X1198=""),"",IF(AND(AND(MONTH(F1198)&gt;=8,MONTH(F1198)&lt;9),AND(MONTH(H1198)&gt;=8,MONTH(H1198)&lt;9)),(NETWORKDAYS(F1198,H1198,Lister!$D$7:$D$13)-X1198)*T1198/NETWORKDAYS(Lister!$D$20,Lister!$E$20,Lister!$D$7:$D$13),IF(AND(MONTH(F1198)=7,MONTH(H1198)=8),(NETWORKDAYS(Lister!$D$20,H1198,Lister!$D$7:$D$13)-X1198)*T1198/NETWORKDAYS(Lister!$D$20,Lister!$E$20,Lister!$D$7:$D$13),IF(AND(MONTH(F1198)=7,MONTH(H1198)=7),0)))),0),"")</f>
        <v/>
      </c>
      <c r="AC1198" s="30" t="str">
        <f>IF(Afrapportering!AC1179="","",Afrapportering!AC1179)</f>
        <v/>
      </c>
      <c r="AD1198" s="52" t="str">
        <f t="shared" si="151"/>
        <v/>
      </c>
      <c r="AE1198" s="52" t="str">
        <f t="shared" si="152"/>
        <v/>
      </c>
      <c r="AF1198" s="30" t="str">
        <f t="shared" si="153"/>
        <v/>
      </c>
      <c r="AG1198" s="30" t="str">
        <f t="shared" si="154"/>
        <v/>
      </c>
      <c r="AH1198" s="3" t="str">
        <f t="shared" si="155"/>
        <v/>
      </c>
    </row>
    <row r="1199" spans="1:34" x14ac:dyDescent="0.25">
      <c r="A1199" s="13" t="str">
        <f>+Afrapportering!A1180</f>
        <v/>
      </c>
      <c r="B1199" s="13" t="str">
        <f>+Afrapportering!B1180</f>
        <v/>
      </c>
      <c r="C1199" s="13" t="str">
        <f>+Afrapportering!C1180</f>
        <v/>
      </c>
      <c r="D1199" s="13" t="str">
        <f>+Afrapportering!D1180</f>
        <v/>
      </c>
      <c r="E1199" s="14" t="str">
        <f>+Afrapportering!E1180</f>
        <v/>
      </c>
      <c r="F1199" s="139" t="str">
        <f>IF(Afrapportering!F1180 = "", "",Afrapportering!F1180)</f>
        <v/>
      </c>
      <c r="G1199" s="14" t="str">
        <f>+Afrapportering!G1180</f>
        <v/>
      </c>
      <c r="H1199" s="139" t="str">
        <f>IF(Afrapportering!H1180 = "","",Afrapportering!H1180)</f>
        <v/>
      </c>
      <c r="I1199" s="140" t="str">
        <f>+Afrapportering!I1180</f>
        <v/>
      </c>
      <c r="J1199" s="13" t="str">
        <f>+Afrapportering!J1180</f>
        <v/>
      </c>
      <c r="K1199" s="32" t="str">
        <f t="shared" si="148"/>
        <v/>
      </c>
      <c r="L1199" s="31" t="str">
        <f>IF(Ansøgning!J1185="","",Ansøgning!J1185)</f>
        <v/>
      </c>
      <c r="M1199" s="134" t="str">
        <f>IF(Afrapportering!M1180="","",Afrapportering!M1180)</f>
        <v/>
      </c>
      <c r="N1199" s="31" t="str">
        <f>IF(Ansøgning!K1185="","",Ansøgning!K1185)</f>
        <v/>
      </c>
      <c r="O1199" s="134">
        <f>IF(Afrapportering!O1180="",,Afrapportering!O1180)</f>
        <v>0</v>
      </c>
      <c r="P1199" s="15" t="str">
        <f>IF(Ansøgning!L1185="","",Ansøgning!L1185)</f>
        <v/>
      </c>
      <c r="Q1199" s="15" t="str">
        <f t="shared" si="149"/>
        <v/>
      </c>
      <c r="R1199" s="15"/>
      <c r="S1199" s="15" t="str">
        <f>IF(Afrapportering!S1180="","",Afrapportering!S1180)</f>
        <v/>
      </c>
      <c r="T1199" s="31" t="str">
        <f t="shared" si="150"/>
        <v/>
      </c>
      <c r="U1199" s="30" t="str">
        <f>IF(Afrapportering!U1180="","",Afrapportering!U1180)</f>
        <v/>
      </c>
      <c r="V1199" s="52" t="str">
        <f>IF(Afrapportering!V1180="","",Afrapportering!V1180)</f>
        <v/>
      </c>
      <c r="W1199" s="30" t="str">
        <f>IF(Afrapportering!W1180="","",Afrapportering!W1180)</f>
        <v/>
      </c>
      <c r="X1199" s="52" t="str">
        <f>IF(Afrapportering!X1180="","",Afrapportering!X1180)</f>
        <v/>
      </c>
      <c r="Y1199" s="30" t="str">
        <f>IF(Afrapportering!Y1180="","",Afrapportering!Y1180)</f>
        <v/>
      </c>
      <c r="Z1199" s="52" t="str">
        <f>IFERROR(MAX(IF(OR(V1199="",X1199=""),"",IF(AND(AND(MONTH(F1199)&gt;=7,MONTH(F1199)&lt;8),AND(MONTH(H1199)&gt;=7,MONTH(H1199)&lt;8)),(NETWORKDAYS(F1199,H1199,Lister!$D$7:$D$13)-V1199)*T1199/NETWORKDAYS(Lister!$D$19,Lister!$E$19,Lister!$D$7:$D$13),IF(AND(AND(MONTH(F1199)&gt;=7,MONTH(F1199)&lt;8),MONTH(H1199)&gt;7),(NETWORKDAYS(F1199,Lister!$E$19,Lister!$D$7:$D$13)-V1199)*T1199/NETWORKDAYS(Lister!$D$19,Lister!$E$19,Lister!$D$7:$D$13),IF(MONTH(F1199)&gt;7,0)))),0),"")</f>
        <v/>
      </c>
      <c r="AA1199" s="30" t="str">
        <f>IF(Afrapportering!AA1180="","",Afrapportering!AA1180)</f>
        <v/>
      </c>
      <c r="AB1199" s="52" t="str">
        <f>IFERROR(MAX(IF(OR(V1199="",X1199=""),"",IF(AND(AND(MONTH(F1199)&gt;=8,MONTH(F1199)&lt;9),AND(MONTH(H1199)&gt;=8,MONTH(H1199)&lt;9)),(NETWORKDAYS(F1199,H1199,Lister!$D$7:$D$13)-X1199)*T1199/NETWORKDAYS(Lister!$D$20,Lister!$E$20,Lister!$D$7:$D$13),IF(AND(MONTH(F1199)=7,MONTH(H1199)=8),(NETWORKDAYS(Lister!$D$20,H1199,Lister!$D$7:$D$13)-X1199)*T1199/NETWORKDAYS(Lister!$D$20,Lister!$E$20,Lister!$D$7:$D$13),IF(AND(MONTH(F1199)=7,MONTH(H1199)=7),0)))),0),"")</f>
        <v/>
      </c>
      <c r="AC1199" s="30" t="str">
        <f>IF(Afrapportering!AC1180="","",Afrapportering!AC1180)</f>
        <v/>
      </c>
      <c r="AD1199" s="52" t="str">
        <f t="shared" si="151"/>
        <v/>
      </c>
      <c r="AE1199" s="52" t="str">
        <f t="shared" si="152"/>
        <v/>
      </c>
      <c r="AF1199" s="30" t="str">
        <f t="shared" si="153"/>
        <v/>
      </c>
      <c r="AG1199" s="30" t="str">
        <f t="shared" si="154"/>
        <v/>
      </c>
      <c r="AH1199" s="3" t="str">
        <f t="shared" si="155"/>
        <v/>
      </c>
    </row>
    <row r="1200" spans="1:34" x14ac:dyDescent="0.25">
      <c r="A1200" s="13" t="str">
        <f>+Afrapportering!A1181</f>
        <v/>
      </c>
      <c r="B1200" s="13" t="str">
        <f>+Afrapportering!B1181</f>
        <v/>
      </c>
      <c r="C1200" s="13" t="str">
        <f>+Afrapportering!C1181</f>
        <v/>
      </c>
      <c r="D1200" s="13" t="str">
        <f>+Afrapportering!D1181</f>
        <v/>
      </c>
      <c r="E1200" s="14" t="str">
        <f>+Afrapportering!E1181</f>
        <v/>
      </c>
      <c r="F1200" s="139" t="str">
        <f>IF(Afrapportering!F1181 = "", "",Afrapportering!F1181)</f>
        <v/>
      </c>
      <c r="G1200" s="14" t="str">
        <f>+Afrapportering!G1181</f>
        <v/>
      </c>
      <c r="H1200" s="139" t="str">
        <f>IF(Afrapportering!H1181 = "","",Afrapportering!H1181)</f>
        <v/>
      </c>
      <c r="I1200" s="140" t="str">
        <f>+Afrapportering!I1181</f>
        <v/>
      </c>
      <c r="J1200" s="13" t="str">
        <f>+Afrapportering!J1181</f>
        <v/>
      </c>
      <c r="K1200" s="32" t="str">
        <f t="shared" si="148"/>
        <v/>
      </c>
      <c r="L1200" s="31" t="str">
        <f>IF(Ansøgning!J1186="","",Ansøgning!J1186)</f>
        <v/>
      </c>
      <c r="M1200" s="134" t="str">
        <f>IF(Afrapportering!M1181="","",Afrapportering!M1181)</f>
        <v/>
      </c>
      <c r="N1200" s="31" t="str">
        <f>IF(Ansøgning!K1186="","",Ansøgning!K1186)</f>
        <v/>
      </c>
      <c r="O1200" s="134">
        <f>IF(Afrapportering!O1181="",,Afrapportering!O1181)</f>
        <v>0</v>
      </c>
      <c r="P1200" s="15" t="str">
        <f>IF(Ansøgning!L1186="","",Ansøgning!L1186)</f>
        <v/>
      </c>
      <c r="Q1200" s="15" t="str">
        <f t="shared" si="149"/>
        <v/>
      </c>
      <c r="R1200" s="15"/>
      <c r="S1200" s="15" t="str">
        <f>IF(Afrapportering!S1181="","",Afrapportering!S1181)</f>
        <v/>
      </c>
      <c r="T1200" s="31" t="str">
        <f t="shared" si="150"/>
        <v/>
      </c>
      <c r="U1200" s="30" t="str">
        <f>IF(Afrapportering!U1181="","",Afrapportering!U1181)</f>
        <v/>
      </c>
      <c r="V1200" s="52" t="str">
        <f>IF(Afrapportering!V1181="","",Afrapportering!V1181)</f>
        <v/>
      </c>
      <c r="W1200" s="30" t="str">
        <f>IF(Afrapportering!W1181="","",Afrapportering!W1181)</f>
        <v/>
      </c>
      <c r="X1200" s="52" t="str">
        <f>IF(Afrapportering!X1181="","",Afrapportering!X1181)</f>
        <v/>
      </c>
      <c r="Y1200" s="30" t="str">
        <f>IF(Afrapportering!Y1181="","",Afrapportering!Y1181)</f>
        <v/>
      </c>
      <c r="Z1200" s="52" t="str">
        <f>IFERROR(MAX(IF(OR(V1200="",X1200=""),"",IF(AND(AND(MONTH(F1200)&gt;=7,MONTH(F1200)&lt;8),AND(MONTH(H1200)&gt;=7,MONTH(H1200)&lt;8)),(NETWORKDAYS(F1200,H1200,Lister!$D$7:$D$13)-V1200)*T1200/NETWORKDAYS(Lister!$D$19,Lister!$E$19,Lister!$D$7:$D$13),IF(AND(AND(MONTH(F1200)&gt;=7,MONTH(F1200)&lt;8),MONTH(H1200)&gt;7),(NETWORKDAYS(F1200,Lister!$E$19,Lister!$D$7:$D$13)-V1200)*T1200/NETWORKDAYS(Lister!$D$19,Lister!$E$19,Lister!$D$7:$D$13),IF(MONTH(F1200)&gt;7,0)))),0),"")</f>
        <v/>
      </c>
      <c r="AA1200" s="30" t="str">
        <f>IF(Afrapportering!AA1181="","",Afrapportering!AA1181)</f>
        <v/>
      </c>
      <c r="AB1200" s="52" t="str">
        <f>IFERROR(MAX(IF(OR(V1200="",X1200=""),"",IF(AND(AND(MONTH(F1200)&gt;=8,MONTH(F1200)&lt;9),AND(MONTH(H1200)&gt;=8,MONTH(H1200)&lt;9)),(NETWORKDAYS(F1200,H1200,Lister!$D$7:$D$13)-X1200)*T1200/NETWORKDAYS(Lister!$D$20,Lister!$E$20,Lister!$D$7:$D$13),IF(AND(MONTH(F1200)=7,MONTH(H1200)=8),(NETWORKDAYS(Lister!$D$20,H1200,Lister!$D$7:$D$13)-X1200)*T1200/NETWORKDAYS(Lister!$D$20,Lister!$E$20,Lister!$D$7:$D$13),IF(AND(MONTH(F1200)=7,MONTH(H1200)=7),0)))),0),"")</f>
        <v/>
      </c>
      <c r="AC1200" s="30" t="str">
        <f>IF(Afrapportering!AC1181="","",Afrapportering!AC1181)</f>
        <v/>
      </c>
      <c r="AD1200" s="52" t="str">
        <f t="shared" si="151"/>
        <v/>
      </c>
      <c r="AE1200" s="52" t="str">
        <f t="shared" si="152"/>
        <v/>
      </c>
      <c r="AF1200" s="30" t="str">
        <f t="shared" si="153"/>
        <v/>
      </c>
      <c r="AG1200" s="30" t="str">
        <f t="shared" si="154"/>
        <v/>
      </c>
      <c r="AH1200" s="3" t="str">
        <f t="shared" si="155"/>
        <v/>
      </c>
    </row>
    <row r="1201" spans="1:34" x14ac:dyDescent="0.25">
      <c r="A1201" s="13" t="str">
        <f>+Afrapportering!A1182</f>
        <v/>
      </c>
      <c r="B1201" s="13" t="str">
        <f>+Afrapportering!B1182</f>
        <v/>
      </c>
      <c r="C1201" s="13" t="str">
        <f>+Afrapportering!C1182</f>
        <v/>
      </c>
      <c r="D1201" s="13" t="str">
        <f>+Afrapportering!D1182</f>
        <v/>
      </c>
      <c r="E1201" s="14" t="str">
        <f>+Afrapportering!E1182</f>
        <v/>
      </c>
      <c r="F1201" s="139" t="str">
        <f>IF(Afrapportering!F1182 = "", "",Afrapportering!F1182)</f>
        <v/>
      </c>
      <c r="G1201" s="14" t="str">
        <f>+Afrapportering!G1182</f>
        <v/>
      </c>
      <c r="H1201" s="139" t="str">
        <f>IF(Afrapportering!H1182 = "","",Afrapportering!H1182)</f>
        <v/>
      </c>
      <c r="I1201" s="140" t="str">
        <f>+Afrapportering!I1182</f>
        <v/>
      </c>
      <c r="J1201" s="13" t="str">
        <f>+Afrapportering!J1182</f>
        <v/>
      </c>
      <c r="K1201" s="32" t="str">
        <f t="shared" si="148"/>
        <v/>
      </c>
      <c r="L1201" s="31" t="str">
        <f>IF(Ansøgning!J1187="","",Ansøgning!J1187)</f>
        <v/>
      </c>
      <c r="M1201" s="134" t="str">
        <f>IF(Afrapportering!M1182="","",Afrapportering!M1182)</f>
        <v/>
      </c>
      <c r="N1201" s="31" t="str">
        <f>IF(Ansøgning!K1187="","",Ansøgning!K1187)</f>
        <v/>
      </c>
      <c r="O1201" s="134">
        <f>IF(Afrapportering!O1182="",,Afrapportering!O1182)</f>
        <v>0</v>
      </c>
      <c r="P1201" s="15" t="str">
        <f>IF(Ansøgning!L1187="","",Ansøgning!L1187)</f>
        <v/>
      </c>
      <c r="Q1201" s="15" t="str">
        <f t="shared" si="149"/>
        <v/>
      </c>
      <c r="R1201" s="15"/>
      <c r="S1201" s="15" t="str">
        <f>IF(Afrapportering!S1182="","",Afrapportering!S1182)</f>
        <v/>
      </c>
      <c r="T1201" s="31" t="str">
        <f t="shared" si="150"/>
        <v/>
      </c>
      <c r="U1201" s="30" t="str">
        <f>IF(Afrapportering!U1182="","",Afrapportering!U1182)</f>
        <v/>
      </c>
      <c r="V1201" s="52" t="str">
        <f>IF(Afrapportering!V1182="","",Afrapportering!V1182)</f>
        <v/>
      </c>
      <c r="W1201" s="30" t="str">
        <f>IF(Afrapportering!W1182="","",Afrapportering!W1182)</f>
        <v/>
      </c>
      <c r="X1201" s="52" t="str">
        <f>IF(Afrapportering!X1182="","",Afrapportering!X1182)</f>
        <v/>
      </c>
      <c r="Y1201" s="30" t="str">
        <f>IF(Afrapportering!Y1182="","",Afrapportering!Y1182)</f>
        <v/>
      </c>
      <c r="Z1201" s="52" t="str">
        <f>IFERROR(MAX(IF(OR(V1201="",X1201=""),"",IF(AND(AND(MONTH(F1201)&gt;=7,MONTH(F1201)&lt;8),AND(MONTH(H1201)&gt;=7,MONTH(H1201)&lt;8)),(NETWORKDAYS(F1201,H1201,Lister!$D$7:$D$13)-V1201)*T1201/NETWORKDAYS(Lister!$D$19,Lister!$E$19,Lister!$D$7:$D$13),IF(AND(AND(MONTH(F1201)&gt;=7,MONTH(F1201)&lt;8),MONTH(H1201)&gt;7),(NETWORKDAYS(F1201,Lister!$E$19,Lister!$D$7:$D$13)-V1201)*T1201/NETWORKDAYS(Lister!$D$19,Lister!$E$19,Lister!$D$7:$D$13),IF(MONTH(F1201)&gt;7,0)))),0),"")</f>
        <v/>
      </c>
      <c r="AA1201" s="30" t="str">
        <f>IF(Afrapportering!AA1182="","",Afrapportering!AA1182)</f>
        <v/>
      </c>
      <c r="AB1201" s="52" t="str">
        <f>IFERROR(MAX(IF(OR(V1201="",X1201=""),"",IF(AND(AND(MONTH(F1201)&gt;=8,MONTH(F1201)&lt;9),AND(MONTH(H1201)&gt;=8,MONTH(H1201)&lt;9)),(NETWORKDAYS(F1201,H1201,Lister!$D$7:$D$13)-X1201)*T1201/NETWORKDAYS(Lister!$D$20,Lister!$E$20,Lister!$D$7:$D$13),IF(AND(MONTH(F1201)=7,MONTH(H1201)=8),(NETWORKDAYS(Lister!$D$20,H1201,Lister!$D$7:$D$13)-X1201)*T1201/NETWORKDAYS(Lister!$D$20,Lister!$E$20,Lister!$D$7:$D$13),IF(AND(MONTH(F1201)=7,MONTH(H1201)=7),0)))),0),"")</f>
        <v/>
      </c>
      <c r="AC1201" s="30" t="str">
        <f>IF(Afrapportering!AC1182="","",Afrapportering!AC1182)</f>
        <v/>
      </c>
      <c r="AD1201" s="52" t="str">
        <f t="shared" si="151"/>
        <v/>
      </c>
      <c r="AE1201" s="52" t="str">
        <f t="shared" si="152"/>
        <v/>
      </c>
      <c r="AF1201" s="30" t="str">
        <f t="shared" si="153"/>
        <v/>
      </c>
      <c r="AG1201" s="30" t="str">
        <f t="shared" si="154"/>
        <v/>
      </c>
      <c r="AH1201" s="3" t="str">
        <f t="shared" si="155"/>
        <v/>
      </c>
    </row>
    <row r="1202" spans="1:34" x14ac:dyDescent="0.25">
      <c r="A1202" s="13" t="str">
        <f>+Afrapportering!A1183</f>
        <v/>
      </c>
      <c r="B1202" s="13" t="str">
        <f>+Afrapportering!B1183</f>
        <v/>
      </c>
      <c r="C1202" s="13" t="str">
        <f>+Afrapportering!C1183</f>
        <v/>
      </c>
      <c r="D1202" s="13" t="str">
        <f>+Afrapportering!D1183</f>
        <v/>
      </c>
      <c r="E1202" s="14" t="str">
        <f>+Afrapportering!E1183</f>
        <v/>
      </c>
      <c r="F1202" s="139" t="str">
        <f>IF(Afrapportering!F1183 = "", "",Afrapportering!F1183)</f>
        <v/>
      </c>
      <c r="G1202" s="14" t="str">
        <f>+Afrapportering!G1183</f>
        <v/>
      </c>
      <c r="H1202" s="139" t="str">
        <f>IF(Afrapportering!H1183 = "","",Afrapportering!H1183)</f>
        <v/>
      </c>
      <c r="I1202" s="140" t="str">
        <f>+Afrapportering!I1183</f>
        <v/>
      </c>
      <c r="J1202" s="13" t="str">
        <f>+Afrapportering!J1183</f>
        <v/>
      </c>
      <c r="K1202" s="32" t="str">
        <f t="shared" si="148"/>
        <v/>
      </c>
      <c r="L1202" s="31" t="str">
        <f>IF(Ansøgning!J1188="","",Ansøgning!J1188)</f>
        <v/>
      </c>
      <c r="M1202" s="134" t="str">
        <f>IF(Afrapportering!M1183="","",Afrapportering!M1183)</f>
        <v/>
      </c>
      <c r="N1202" s="31" t="str">
        <f>IF(Ansøgning!K1188="","",Ansøgning!K1188)</f>
        <v/>
      </c>
      <c r="O1202" s="134">
        <f>IF(Afrapportering!O1183="",,Afrapportering!O1183)</f>
        <v>0</v>
      </c>
      <c r="P1202" s="15" t="str">
        <f>IF(Ansøgning!L1188="","",Ansøgning!L1188)</f>
        <v/>
      </c>
      <c r="Q1202" s="15" t="str">
        <f t="shared" si="149"/>
        <v/>
      </c>
      <c r="R1202" s="15"/>
      <c r="S1202" s="15" t="str">
        <f>IF(Afrapportering!S1183="","",Afrapportering!S1183)</f>
        <v/>
      </c>
      <c r="T1202" s="31" t="str">
        <f t="shared" si="150"/>
        <v/>
      </c>
      <c r="U1202" s="30" t="str">
        <f>IF(Afrapportering!U1183="","",Afrapportering!U1183)</f>
        <v/>
      </c>
      <c r="V1202" s="52" t="str">
        <f>IF(Afrapportering!V1183="","",Afrapportering!V1183)</f>
        <v/>
      </c>
      <c r="W1202" s="30" t="str">
        <f>IF(Afrapportering!W1183="","",Afrapportering!W1183)</f>
        <v/>
      </c>
      <c r="X1202" s="52" t="str">
        <f>IF(Afrapportering!X1183="","",Afrapportering!X1183)</f>
        <v/>
      </c>
      <c r="Y1202" s="30" t="str">
        <f>IF(Afrapportering!Y1183="","",Afrapportering!Y1183)</f>
        <v/>
      </c>
      <c r="Z1202" s="52" t="str">
        <f>IFERROR(MAX(IF(OR(V1202="",X1202=""),"",IF(AND(AND(MONTH(F1202)&gt;=7,MONTH(F1202)&lt;8),AND(MONTH(H1202)&gt;=7,MONTH(H1202)&lt;8)),(NETWORKDAYS(F1202,H1202,Lister!$D$7:$D$13)-V1202)*T1202/NETWORKDAYS(Lister!$D$19,Lister!$E$19,Lister!$D$7:$D$13),IF(AND(AND(MONTH(F1202)&gt;=7,MONTH(F1202)&lt;8),MONTH(H1202)&gt;7),(NETWORKDAYS(F1202,Lister!$E$19,Lister!$D$7:$D$13)-V1202)*T1202/NETWORKDAYS(Lister!$D$19,Lister!$E$19,Lister!$D$7:$D$13),IF(MONTH(F1202)&gt;7,0)))),0),"")</f>
        <v/>
      </c>
      <c r="AA1202" s="30" t="str">
        <f>IF(Afrapportering!AA1183="","",Afrapportering!AA1183)</f>
        <v/>
      </c>
      <c r="AB1202" s="52" t="str">
        <f>IFERROR(MAX(IF(OR(V1202="",X1202=""),"",IF(AND(AND(MONTH(F1202)&gt;=8,MONTH(F1202)&lt;9),AND(MONTH(H1202)&gt;=8,MONTH(H1202)&lt;9)),(NETWORKDAYS(F1202,H1202,Lister!$D$7:$D$13)-X1202)*T1202/NETWORKDAYS(Lister!$D$20,Lister!$E$20,Lister!$D$7:$D$13),IF(AND(MONTH(F1202)=7,MONTH(H1202)=8),(NETWORKDAYS(Lister!$D$20,H1202,Lister!$D$7:$D$13)-X1202)*T1202/NETWORKDAYS(Lister!$D$20,Lister!$E$20,Lister!$D$7:$D$13),IF(AND(MONTH(F1202)=7,MONTH(H1202)=7),0)))),0),"")</f>
        <v/>
      </c>
      <c r="AC1202" s="30" t="str">
        <f>IF(Afrapportering!AC1183="","",Afrapportering!AC1183)</f>
        <v/>
      </c>
      <c r="AD1202" s="52" t="str">
        <f t="shared" si="151"/>
        <v/>
      </c>
      <c r="AE1202" s="52" t="str">
        <f t="shared" si="152"/>
        <v/>
      </c>
      <c r="AF1202" s="30" t="str">
        <f t="shared" si="153"/>
        <v/>
      </c>
      <c r="AG1202" s="30" t="str">
        <f t="shared" si="154"/>
        <v/>
      </c>
      <c r="AH1202" s="3" t="str">
        <f t="shared" si="155"/>
        <v/>
      </c>
    </row>
    <row r="1203" spans="1:34" x14ac:dyDescent="0.25">
      <c r="A1203" s="13" t="str">
        <f>+Afrapportering!A1184</f>
        <v/>
      </c>
      <c r="B1203" s="13" t="str">
        <f>+Afrapportering!B1184</f>
        <v/>
      </c>
      <c r="C1203" s="13" t="str">
        <f>+Afrapportering!C1184</f>
        <v/>
      </c>
      <c r="D1203" s="13" t="str">
        <f>+Afrapportering!D1184</f>
        <v/>
      </c>
      <c r="E1203" s="14" t="str">
        <f>+Afrapportering!E1184</f>
        <v/>
      </c>
      <c r="F1203" s="139" t="str">
        <f>IF(Afrapportering!F1184 = "", "",Afrapportering!F1184)</f>
        <v/>
      </c>
      <c r="G1203" s="14" t="str">
        <f>+Afrapportering!G1184</f>
        <v/>
      </c>
      <c r="H1203" s="139" t="str">
        <f>IF(Afrapportering!H1184 = "","",Afrapportering!H1184)</f>
        <v/>
      </c>
      <c r="I1203" s="140" t="str">
        <f>+Afrapportering!I1184</f>
        <v/>
      </c>
      <c r="J1203" s="13" t="str">
        <f>+Afrapportering!J1184</f>
        <v/>
      </c>
      <c r="K1203" s="32" t="str">
        <f t="shared" si="148"/>
        <v/>
      </c>
      <c r="L1203" s="31" t="str">
        <f>IF(Ansøgning!J1189="","",Ansøgning!J1189)</f>
        <v/>
      </c>
      <c r="M1203" s="134" t="str">
        <f>IF(Afrapportering!M1184="","",Afrapportering!M1184)</f>
        <v/>
      </c>
      <c r="N1203" s="31" t="str">
        <f>IF(Ansøgning!K1189="","",Ansøgning!K1189)</f>
        <v/>
      </c>
      <c r="O1203" s="134">
        <f>IF(Afrapportering!O1184="",,Afrapportering!O1184)</f>
        <v>0</v>
      </c>
      <c r="P1203" s="15" t="str">
        <f>IF(Ansøgning!L1189="","",Ansøgning!L1189)</f>
        <v/>
      </c>
      <c r="Q1203" s="15" t="str">
        <f t="shared" si="149"/>
        <v/>
      </c>
      <c r="R1203" s="15"/>
      <c r="S1203" s="15" t="str">
        <f>IF(Afrapportering!S1184="","",Afrapportering!S1184)</f>
        <v/>
      </c>
      <c r="T1203" s="31" t="str">
        <f t="shared" si="150"/>
        <v/>
      </c>
      <c r="U1203" s="30" t="str">
        <f>IF(Afrapportering!U1184="","",Afrapportering!U1184)</f>
        <v/>
      </c>
      <c r="V1203" s="52" t="str">
        <f>IF(Afrapportering!V1184="","",Afrapportering!V1184)</f>
        <v/>
      </c>
      <c r="W1203" s="30" t="str">
        <f>IF(Afrapportering!W1184="","",Afrapportering!W1184)</f>
        <v/>
      </c>
      <c r="X1203" s="52" t="str">
        <f>IF(Afrapportering!X1184="","",Afrapportering!X1184)</f>
        <v/>
      </c>
      <c r="Y1203" s="30" t="str">
        <f>IF(Afrapportering!Y1184="","",Afrapportering!Y1184)</f>
        <v/>
      </c>
      <c r="Z1203" s="52" t="str">
        <f>IFERROR(MAX(IF(OR(V1203="",X1203=""),"",IF(AND(AND(MONTH(F1203)&gt;=7,MONTH(F1203)&lt;8),AND(MONTH(H1203)&gt;=7,MONTH(H1203)&lt;8)),(NETWORKDAYS(F1203,H1203,Lister!$D$7:$D$13)-V1203)*T1203/NETWORKDAYS(Lister!$D$19,Lister!$E$19,Lister!$D$7:$D$13),IF(AND(AND(MONTH(F1203)&gt;=7,MONTH(F1203)&lt;8),MONTH(H1203)&gt;7),(NETWORKDAYS(F1203,Lister!$E$19,Lister!$D$7:$D$13)-V1203)*T1203/NETWORKDAYS(Lister!$D$19,Lister!$E$19,Lister!$D$7:$D$13),IF(MONTH(F1203)&gt;7,0)))),0),"")</f>
        <v/>
      </c>
      <c r="AA1203" s="30" t="str">
        <f>IF(Afrapportering!AA1184="","",Afrapportering!AA1184)</f>
        <v/>
      </c>
      <c r="AB1203" s="52" t="str">
        <f>IFERROR(MAX(IF(OR(V1203="",X1203=""),"",IF(AND(AND(MONTH(F1203)&gt;=8,MONTH(F1203)&lt;9),AND(MONTH(H1203)&gt;=8,MONTH(H1203)&lt;9)),(NETWORKDAYS(F1203,H1203,Lister!$D$7:$D$13)-X1203)*T1203/NETWORKDAYS(Lister!$D$20,Lister!$E$20,Lister!$D$7:$D$13),IF(AND(MONTH(F1203)=7,MONTH(H1203)=8),(NETWORKDAYS(Lister!$D$20,H1203,Lister!$D$7:$D$13)-X1203)*T1203/NETWORKDAYS(Lister!$D$20,Lister!$E$20,Lister!$D$7:$D$13),IF(AND(MONTH(F1203)=7,MONTH(H1203)=7),0)))),0),"")</f>
        <v/>
      </c>
      <c r="AC1203" s="30" t="str">
        <f>IF(Afrapportering!AC1184="","",Afrapportering!AC1184)</f>
        <v/>
      </c>
      <c r="AD1203" s="52" t="str">
        <f t="shared" si="151"/>
        <v/>
      </c>
      <c r="AE1203" s="52" t="str">
        <f t="shared" si="152"/>
        <v/>
      </c>
      <c r="AF1203" s="30" t="str">
        <f t="shared" si="153"/>
        <v/>
      </c>
      <c r="AG1203" s="30" t="str">
        <f t="shared" si="154"/>
        <v/>
      </c>
      <c r="AH1203" s="3" t="str">
        <f t="shared" si="155"/>
        <v/>
      </c>
    </row>
    <row r="1204" spans="1:34" x14ac:dyDescent="0.25">
      <c r="A1204" s="13" t="str">
        <f>+Afrapportering!A1185</f>
        <v/>
      </c>
      <c r="B1204" s="13" t="str">
        <f>+Afrapportering!B1185</f>
        <v/>
      </c>
      <c r="C1204" s="13" t="str">
        <f>+Afrapportering!C1185</f>
        <v/>
      </c>
      <c r="D1204" s="13" t="str">
        <f>+Afrapportering!D1185</f>
        <v/>
      </c>
      <c r="E1204" s="14" t="str">
        <f>+Afrapportering!E1185</f>
        <v/>
      </c>
      <c r="F1204" s="139" t="str">
        <f>IF(Afrapportering!F1185 = "", "",Afrapportering!F1185)</f>
        <v/>
      </c>
      <c r="G1204" s="14" t="str">
        <f>+Afrapportering!G1185</f>
        <v/>
      </c>
      <c r="H1204" s="139" t="str">
        <f>IF(Afrapportering!H1185 = "","",Afrapportering!H1185)</f>
        <v/>
      </c>
      <c r="I1204" s="140" t="str">
        <f>+Afrapportering!I1185</f>
        <v/>
      </c>
      <c r="J1204" s="13" t="str">
        <f>+Afrapportering!J1185</f>
        <v/>
      </c>
      <c r="K1204" s="32" t="str">
        <f t="shared" si="148"/>
        <v/>
      </c>
      <c r="L1204" s="31" t="str">
        <f>IF(Ansøgning!J1190="","",Ansøgning!J1190)</f>
        <v/>
      </c>
      <c r="M1204" s="134" t="str">
        <f>IF(Afrapportering!M1185="","",Afrapportering!M1185)</f>
        <v/>
      </c>
      <c r="N1204" s="31" t="str">
        <f>IF(Ansøgning!K1190="","",Ansøgning!K1190)</f>
        <v/>
      </c>
      <c r="O1204" s="134">
        <f>IF(Afrapportering!O1185="",,Afrapportering!O1185)</f>
        <v>0</v>
      </c>
      <c r="P1204" s="15" t="str">
        <f>IF(Ansøgning!L1190="","",Ansøgning!L1190)</f>
        <v/>
      </c>
      <c r="Q1204" s="15" t="str">
        <f t="shared" si="149"/>
        <v/>
      </c>
      <c r="R1204" s="15"/>
      <c r="S1204" s="15" t="str">
        <f>IF(Afrapportering!S1185="","",Afrapportering!S1185)</f>
        <v/>
      </c>
      <c r="T1204" s="31" t="str">
        <f t="shared" si="150"/>
        <v/>
      </c>
      <c r="U1204" s="30" t="str">
        <f>IF(Afrapportering!U1185="","",Afrapportering!U1185)</f>
        <v/>
      </c>
      <c r="V1204" s="52" t="str">
        <f>IF(Afrapportering!V1185="","",Afrapportering!V1185)</f>
        <v/>
      </c>
      <c r="W1204" s="30" t="str">
        <f>IF(Afrapportering!W1185="","",Afrapportering!W1185)</f>
        <v/>
      </c>
      <c r="X1204" s="52" t="str">
        <f>IF(Afrapportering!X1185="","",Afrapportering!X1185)</f>
        <v/>
      </c>
      <c r="Y1204" s="30" t="str">
        <f>IF(Afrapportering!Y1185="","",Afrapportering!Y1185)</f>
        <v/>
      </c>
      <c r="Z1204" s="52" t="str">
        <f>IFERROR(MAX(IF(OR(V1204="",X1204=""),"",IF(AND(AND(MONTH(F1204)&gt;=7,MONTH(F1204)&lt;8),AND(MONTH(H1204)&gt;=7,MONTH(H1204)&lt;8)),(NETWORKDAYS(F1204,H1204,Lister!$D$7:$D$13)-V1204)*T1204/NETWORKDAYS(Lister!$D$19,Lister!$E$19,Lister!$D$7:$D$13),IF(AND(AND(MONTH(F1204)&gt;=7,MONTH(F1204)&lt;8),MONTH(H1204)&gt;7),(NETWORKDAYS(F1204,Lister!$E$19,Lister!$D$7:$D$13)-V1204)*T1204/NETWORKDAYS(Lister!$D$19,Lister!$E$19,Lister!$D$7:$D$13),IF(MONTH(F1204)&gt;7,0)))),0),"")</f>
        <v/>
      </c>
      <c r="AA1204" s="30" t="str">
        <f>IF(Afrapportering!AA1185="","",Afrapportering!AA1185)</f>
        <v/>
      </c>
      <c r="AB1204" s="52" t="str">
        <f>IFERROR(MAX(IF(OR(V1204="",X1204=""),"",IF(AND(AND(MONTH(F1204)&gt;=8,MONTH(F1204)&lt;9),AND(MONTH(H1204)&gt;=8,MONTH(H1204)&lt;9)),(NETWORKDAYS(F1204,H1204,Lister!$D$7:$D$13)-X1204)*T1204/NETWORKDAYS(Lister!$D$20,Lister!$E$20,Lister!$D$7:$D$13),IF(AND(MONTH(F1204)=7,MONTH(H1204)=8),(NETWORKDAYS(Lister!$D$20,H1204,Lister!$D$7:$D$13)-X1204)*T1204/NETWORKDAYS(Lister!$D$20,Lister!$E$20,Lister!$D$7:$D$13),IF(AND(MONTH(F1204)=7,MONTH(H1204)=7),0)))),0),"")</f>
        <v/>
      </c>
      <c r="AC1204" s="30" t="str">
        <f>IF(Afrapportering!AC1185="","",Afrapportering!AC1185)</f>
        <v/>
      </c>
      <c r="AD1204" s="52" t="str">
        <f t="shared" si="151"/>
        <v/>
      </c>
      <c r="AE1204" s="52" t="str">
        <f t="shared" si="152"/>
        <v/>
      </c>
      <c r="AF1204" s="30" t="str">
        <f t="shared" si="153"/>
        <v/>
      </c>
      <c r="AG1204" s="30" t="str">
        <f t="shared" si="154"/>
        <v/>
      </c>
      <c r="AH1204" s="3" t="str">
        <f t="shared" si="155"/>
        <v/>
      </c>
    </row>
    <row r="1205" spans="1:34" x14ac:dyDescent="0.25">
      <c r="A1205" s="13" t="str">
        <f>+Afrapportering!A1186</f>
        <v/>
      </c>
      <c r="B1205" s="13" t="str">
        <f>+Afrapportering!B1186</f>
        <v/>
      </c>
      <c r="C1205" s="13" t="str">
        <f>+Afrapportering!C1186</f>
        <v/>
      </c>
      <c r="D1205" s="13" t="str">
        <f>+Afrapportering!D1186</f>
        <v/>
      </c>
      <c r="E1205" s="14" t="str">
        <f>+Afrapportering!E1186</f>
        <v/>
      </c>
      <c r="F1205" s="139" t="str">
        <f>IF(Afrapportering!F1186 = "", "",Afrapportering!F1186)</f>
        <v/>
      </c>
      <c r="G1205" s="14" t="str">
        <f>+Afrapportering!G1186</f>
        <v/>
      </c>
      <c r="H1205" s="139" t="str">
        <f>IF(Afrapportering!H1186 = "","",Afrapportering!H1186)</f>
        <v/>
      </c>
      <c r="I1205" s="140" t="str">
        <f>+Afrapportering!I1186</f>
        <v/>
      </c>
      <c r="J1205" s="13" t="str">
        <f>+Afrapportering!J1186</f>
        <v/>
      </c>
      <c r="K1205" s="32" t="str">
        <f t="shared" si="148"/>
        <v/>
      </c>
      <c r="L1205" s="31" t="str">
        <f>IF(Ansøgning!J1191="","",Ansøgning!J1191)</f>
        <v/>
      </c>
      <c r="M1205" s="134" t="str">
        <f>IF(Afrapportering!M1186="","",Afrapportering!M1186)</f>
        <v/>
      </c>
      <c r="N1205" s="31" t="str">
        <f>IF(Ansøgning!K1191="","",Ansøgning!K1191)</f>
        <v/>
      </c>
      <c r="O1205" s="134">
        <f>IF(Afrapportering!O1186="",,Afrapportering!O1186)</f>
        <v>0</v>
      </c>
      <c r="P1205" s="15" t="str">
        <f>IF(Ansøgning!L1191="","",Ansøgning!L1191)</f>
        <v/>
      </c>
      <c r="Q1205" s="15" t="str">
        <f t="shared" si="149"/>
        <v/>
      </c>
      <c r="R1205" s="15"/>
      <c r="S1205" s="15" t="str">
        <f>IF(Afrapportering!S1186="","",Afrapportering!S1186)</f>
        <v/>
      </c>
      <c r="T1205" s="31" t="str">
        <f t="shared" si="150"/>
        <v/>
      </c>
      <c r="U1205" s="30" t="str">
        <f>IF(Afrapportering!U1186="","",Afrapportering!U1186)</f>
        <v/>
      </c>
      <c r="V1205" s="52" t="str">
        <f>IF(Afrapportering!V1186="","",Afrapportering!V1186)</f>
        <v/>
      </c>
      <c r="W1205" s="30" t="str">
        <f>IF(Afrapportering!W1186="","",Afrapportering!W1186)</f>
        <v/>
      </c>
      <c r="X1205" s="52" t="str">
        <f>IF(Afrapportering!X1186="","",Afrapportering!X1186)</f>
        <v/>
      </c>
      <c r="Y1205" s="30" t="str">
        <f>IF(Afrapportering!Y1186="","",Afrapportering!Y1186)</f>
        <v/>
      </c>
      <c r="Z1205" s="52" t="str">
        <f>IFERROR(MAX(IF(OR(V1205="",X1205=""),"",IF(AND(AND(MONTH(F1205)&gt;=7,MONTH(F1205)&lt;8),AND(MONTH(H1205)&gt;=7,MONTH(H1205)&lt;8)),(NETWORKDAYS(F1205,H1205,Lister!$D$7:$D$13)-V1205)*T1205/NETWORKDAYS(Lister!$D$19,Lister!$E$19,Lister!$D$7:$D$13),IF(AND(AND(MONTH(F1205)&gt;=7,MONTH(F1205)&lt;8),MONTH(H1205)&gt;7),(NETWORKDAYS(F1205,Lister!$E$19,Lister!$D$7:$D$13)-V1205)*T1205/NETWORKDAYS(Lister!$D$19,Lister!$E$19,Lister!$D$7:$D$13),IF(MONTH(F1205)&gt;7,0)))),0),"")</f>
        <v/>
      </c>
      <c r="AA1205" s="30" t="str">
        <f>IF(Afrapportering!AA1186="","",Afrapportering!AA1186)</f>
        <v/>
      </c>
      <c r="AB1205" s="52" t="str">
        <f>IFERROR(MAX(IF(OR(V1205="",X1205=""),"",IF(AND(AND(MONTH(F1205)&gt;=8,MONTH(F1205)&lt;9),AND(MONTH(H1205)&gt;=8,MONTH(H1205)&lt;9)),(NETWORKDAYS(F1205,H1205,Lister!$D$7:$D$13)-X1205)*T1205/NETWORKDAYS(Lister!$D$20,Lister!$E$20,Lister!$D$7:$D$13),IF(AND(MONTH(F1205)=7,MONTH(H1205)=8),(NETWORKDAYS(Lister!$D$20,H1205,Lister!$D$7:$D$13)-X1205)*T1205/NETWORKDAYS(Lister!$D$20,Lister!$E$20,Lister!$D$7:$D$13),IF(AND(MONTH(F1205)=7,MONTH(H1205)=7),0)))),0),"")</f>
        <v/>
      </c>
      <c r="AC1205" s="30" t="str">
        <f>IF(Afrapportering!AC1186="","",Afrapportering!AC1186)</f>
        <v/>
      </c>
      <c r="AD1205" s="52" t="str">
        <f t="shared" si="151"/>
        <v/>
      </c>
      <c r="AE1205" s="52" t="str">
        <f t="shared" si="152"/>
        <v/>
      </c>
      <c r="AF1205" s="30" t="str">
        <f t="shared" si="153"/>
        <v/>
      </c>
      <c r="AG1205" s="30" t="str">
        <f t="shared" si="154"/>
        <v/>
      </c>
      <c r="AH1205" s="3" t="str">
        <f t="shared" si="155"/>
        <v/>
      </c>
    </row>
    <row r="1206" spans="1:34" x14ac:dyDescent="0.25">
      <c r="A1206" s="13" t="str">
        <f>+Afrapportering!A1187</f>
        <v/>
      </c>
      <c r="B1206" s="13" t="str">
        <f>+Afrapportering!B1187</f>
        <v/>
      </c>
      <c r="C1206" s="13" t="str">
        <f>+Afrapportering!C1187</f>
        <v/>
      </c>
      <c r="D1206" s="13" t="str">
        <f>+Afrapportering!D1187</f>
        <v/>
      </c>
      <c r="E1206" s="14" t="str">
        <f>+Afrapportering!E1187</f>
        <v/>
      </c>
      <c r="F1206" s="139" t="str">
        <f>IF(Afrapportering!F1187 = "", "",Afrapportering!F1187)</f>
        <v/>
      </c>
      <c r="G1206" s="14" t="str">
        <f>+Afrapportering!G1187</f>
        <v/>
      </c>
      <c r="H1206" s="139" t="str">
        <f>IF(Afrapportering!H1187 = "","",Afrapportering!H1187)</f>
        <v/>
      </c>
      <c r="I1206" s="140" t="str">
        <f>+Afrapportering!I1187</f>
        <v/>
      </c>
      <c r="J1206" s="13" t="str">
        <f>+Afrapportering!J1187</f>
        <v/>
      </c>
      <c r="K1206" s="32" t="str">
        <f t="shared" si="148"/>
        <v/>
      </c>
      <c r="L1206" s="31" t="str">
        <f>IF(Ansøgning!J1192="","",Ansøgning!J1192)</f>
        <v/>
      </c>
      <c r="M1206" s="134" t="str">
        <f>IF(Afrapportering!M1187="","",Afrapportering!M1187)</f>
        <v/>
      </c>
      <c r="N1206" s="31" t="str">
        <f>IF(Ansøgning!K1192="","",Ansøgning!K1192)</f>
        <v/>
      </c>
      <c r="O1206" s="134">
        <f>IF(Afrapportering!O1187="",,Afrapportering!O1187)</f>
        <v>0</v>
      </c>
      <c r="P1206" s="15" t="str">
        <f>IF(Ansøgning!L1192="","",Ansøgning!L1192)</f>
        <v/>
      </c>
      <c r="Q1206" s="15" t="str">
        <f t="shared" si="149"/>
        <v/>
      </c>
      <c r="R1206" s="15"/>
      <c r="S1206" s="15" t="str">
        <f>IF(Afrapportering!S1187="","",Afrapportering!S1187)</f>
        <v/>
      </c>
      <c r="T1206" s="31" t="str">
        <f t="shared" si="150"/>
        <v/>
      </c>
      <c r="U1206" s="30" t="str">
        <f>IF(Afrapportering!U1187="","",Afrapportering!U1187)</f>
        <v/>
      </c>
      <c r="V1206" s="52" t="str">
        <f>IF(Afrapportering!V1187="","",Afrapportering!V1187)</f>
        <v/>
      </c>
      <c r="W1206" s="30" t="str">
        <f>IF(Afrapportering!W1187="","",Afrapportering!W1187)</f>
        <v/>
      </c>
      <c r="X1206" s="52" t="str">
        <f>IF(Afrapportering!X1187="","",Afrapportering!X1187)</f>
        <v/>
      </c>
      <c r="Y1206" s="30" t="str">
        <f>IF(Afrapportering!Y1187="","",Afrapportering!Y1187)</f>
        <v/>
      </c>
      <c r="Z1206" s="52" t="str">
        <f>IFERROR(MAX(IF(OR(V1206="",X1206=""),"",IF(AND(AND(MONTH(F1206)&gt;=7,MONTH(F1206)&lt;8),AND(MONTH(H1206)&gt;=7,MONTH(H1206)&lt;8)),(NETWORKDAYS(F1206,H1206,Lister!$D$7:$D$13)-V1206)*T1206/NETWORKDAYS(Lister!$D$19,Lister!$E$19,Lister!$D$7:$D$13),IF(AND(AND(MONTH(F1206)&gt;=7,MONTH(F1206)&lt;8),MONTH(H1206)&gt;7),(NETWORKDAYS(F1206,Lister!$E$19,Lister!$D$7:$D$13)-V1206)*T1206/NETWORKDAYS(Lister!$D$19,Lister!$E$19,Lister!$D$7:$D$13),IF(MONTH(F1206)&gt;7,0)))),0),"")</f>
        <v/>
      </c>
      <c r="AA1206" s="30" t="str">
        <f>IF(Afrapportering!AA1187="","",Afrapportering!AA1187)</f>
        <v/>
      </c>
      <c r="AB1206" s="52" t="str">
        <f>IFERROR(MAX(IF(OR(V1206="",X1206=""),"",IF(AND(AND(MONTH(F1206)&gt;=8,MONTH(F1206)&lt;9),AND(MONTH(H1206)&gt;=8,MONTH(H1206)&lt;9)),(NETWORKDAYS(F1206,H1206,Lister!$D$7:$D$13)-X1206)*T1206/NETWORKDAYS(Lister!$D$20,Lister!$E$20,Lister!$D$7:$D$13),IF(AND(MONTH(F1206)=7,MONTH(H1206)=8),(NETWORKDAYS(Lister!$D$20,H1206,Lister!$D$7:$D$13)-X1206)*T1206/NETWORKDAYS(Lister!$D$20,Lister!$E$20,Lister!$D$7:$D$13),IF(AND(MONTH(F1206)=7,MONTH(H1206)=7),0)))),0),"")</f>
        <v/>
      </c>
      <c r="AC1206" s="30" t="str">
        <f>IF(Afrapportering!AC1187="","",Afrapportering!AC1187)</f>
        <v/>
      </c>
      <c r="AD1206" s="52" t="str">
        <f t="shared" si="151"/>
        <v/>
      </c>
      <c r="AE1206" s="52" t="str">
        <f t="shared" si="152"/>
        <v/>
      </c>
      <c r="AF1206" s="30" t="str">
        <f t="shared" si="153"/>
        <v/>
      </c>
      <c r="AG1206" s="30" t="str">
        <f t="shared" si="154"/>
        <v/>
      </c>
      <c r="AH1206" s="3" t="str">
        <f t="shared" si="155"/>
        <v/>
      </c>
    </row>
    <row r="1207" spans="1:34" x14ac:dyDescent="0.25">
      <c r="A1207" s="13" t="str">
        <f>+Afrapportering!A1188</f>
        <v/>
      </c>
      <c r="B1207" s="13" t="str">
        <f>+Afrapportering!B1188</f>
        <v/>
      </c>
      <c r="C1207" s="13" t="str">
        <f>+Afrapportering!C1188</f>
        <v/>
      </c>
      <c r="D1207" s="13" t="str">
        <f>+Afrapportering!D1188</f>
        <v/>
      </c>
      <c r="E1207" s="14" t="str">
        <f>+Afrapportering!E1188</f>
        <v/>
      </c>
      <c r="F1207" s="139" t="str">
        <f>IF(Afrapportering!F1188 = "", "",Afrapportering!F1188)</f>
        <v/>
      </c>
      <c r="G1207" s="14" t="str">
        <f>+Afrapportering!G1188</f>
        <v/>
      </c>
      <c r="H1207" s="139" t="str">
        <f>IF(Afrapportering!H1188 = "","",Afrapportering!H1188)</f>
        <v/>
      </c>
      <c r="I1207" s="140" t="str">
        <f>+Afrapportering!I1188</f>
        <v/>
      </c>
      <c r="J1207" s="13" t="str">
        <f>+Afrapportering!J1188</f>
        <v/>
      </c>
      <c r="K1207" s="32" t="str">
        <f t="shared" si="148"/>
        <v/>
      </c>
      <c r="L1207" s="31" t="str">
        <f>IF(Ansøgning!J1193="","",Ansøgning!J1193)</f>
        <v/>
      </c>
      <c r="M1207" s="134" t="str">
        <f>IF(Afrapportering!M1188="","",Afrapportering!M1188)</f>
        <v/>
      </c>
      <c r="N1207" s="31" t="str">
        <f>IF(Ansøgning!K1193="","",Ansøgning!K1193)</f>
        <v/>
      </c>
      <c r="O1207" s="134">
        <f>IF(Afrapportering!O1188="",,Afrapportering!O1188)</f>
        <v>0</v>
      </c>
      <c r="P1207" s="15" t="str">
        <f>IF(Ansøgning!L1193="","",Ansøgning!L1193)</f>
        <v/>
      </c>
      <c r="Q1207" s="15" t="str">
        <f t="shared" si="149"/>
        <v/>
      </c>
      <c r="R1207" s="15"/>
      <c r="S1207" s="15" t="str">
        <f>IF(Afrapportering!S1188="","",Afrapportering!S1188)</f>
        <v/>
      </c>
      <c r="T1207" s="31" t="str">
        <f t="shared" si="150"/>
        <v/>
      </c>
      <c r="U1207" s="30" t="str">
        <f>IF(Afrapportering!U1188="","",Afrapportering!U1188)</f>
        <v/>
      </c>
      <c r="V1207" s="52" t="str">
        <f>IF(Afrapportering!V1188="","",Afrapportering!V1188)</f>
        <v/>
      </c>
      <c r="W1207" s="30" t="str">
        <f>IF(Afrapportering!W1188="","",Afrapportering!W1188)</f>
        <v/>
      </c>
      <c r="X1207" s="52" t="str">
        <f>IF(Afrapportering!X1188="","",Afrapportering!X1188)</f>
        <v/>
      </c>
      <c r="Y1207" s="30" t="str">
        <f>IF(Afrapportering!Y1188="","",Afrapportering!Y1188)</f>
        <v/>
      </c>
      <c r="Z1207" s="52" t="str">
        <f>IFERROR(MAX(IF(OR(V1207="",X1207=""),"",IF(AND(AND(MONTH(F1207)&gt;=7,MONTH(F1207)&lt;8),AND(MONTH(H1207)&gt;=7,MONTH(H1207)&lt;8)),(NETWORKDAYS(F1207,H1207,Lister!$D$7:$D$13)-V1207)*T1207/NETWORKDAYS(Lister!$D$19,Lister!$E$19,Lister!$D$7:$D$13),IF(AND(AND(MONTH(F1207)&gt;=7,MONTH(F1207)&lt;8),MONTH(H1207)&gt;7),(NETWORKDAYS(F1207,Lister!$E$19,Lister!$D$7:$D$13)-V1207)*T1207/NETWORKDAYS(Lister!$D$19,Lister!$E$19,Lister!$D$7:$D$13),IF(MONTH(F1207)&gt;7,0)))),0),"")</f>
        <v/>
      </c>
      <c r="AA1207" s="30" t="str">
        <f>IF(Afrapportering!AA1188="","",Afrapportering!AA1188)</f>
        <v/>
      </c>
      <c r="AB1207" s="52" t="str">
        <f>IFERROR(MAX(IF(OR(V1207="",X1207=""),"",IF(AND(AND(MONTH(F1207)&gt;=8,MONTH(F1207)&lt;9),AND(MONTH(H1207)&gt;=8,MONTH(H1207)&lt;9)),(NETWORKDAYS(F1207,H1207,Lister!$D$7:$D$13)-X1207)*T1207/NETWORKDAYS(Lister!$D$20,Lister!$E$20,Lister!$D$7:$D$13),IF(AND(MONTH(F1207)=7,MONTH(H1207)=8),(NETWORKDAYS(Lister!$D$20,H1207,Lister!$D$7:$D$13)-X1207)*T1207/NETWORKDAYS(Lister!$D$20,Lister!$E$20,Lister!$D$7:$D$13),IF(AND(MONTH(F1207)=7,MONTH(H1207)=7),0)))),0),"")</f>
        <v/>
      </c>
      <c r="AC1207" s="30" t="str">
        <f>IF(Afrapportering!AC1188="","",Afrapportering!AC1188)</f>
        <v/>
      </c>
      <c r="AD1207" s="52" t="str">
        <f t="shared" si="151"/>
        <v/>
      </c>
      <c r="AE1207" s="52" t="str">
        <f t="shared" si="152"/>
        <v/>
      </c>
      <c r="AF1207" s="30" t="str">
        <f t="shared" si="153"/>
        <v/>
      </c>
      <c r="AG1207" s="30" t="str">
        <f t="shared" si="154"/>
        <v/>
      </c>
      <c r="AH1207" s="3" t="str">
        <f t="shared" si="155"/>
        <v/>
      </c>
    </row>
    <row r="1208" spans="1:34" x14ac:dyDescent="0.25">
      <c r="A1208" s="13" t="str">
        <f>+Afrapportering!A1189</f>
        <v/>
      </c>
      <c r="B1208" s="13" t="str">
        <f>+Afrapportering!B1189</f>
        <v/>
      </c>
      <c r="C1208" s="13" t="str">
        <f>+Afrapportering!C1189</f>
        <v/>
      </c>
      <c r="D1208" s="13" t="str">
        <f>+Afrapportering!D1189</f>
        <v/>
      </c>
      <c r="E1208" s="14" t="str">
        <f>+Afrapportering!E1189</f>
        <v/>
      </c>
      <c r="F1208" s="139" t="str">
        <f>IF(Afrapportering!F1189 = "", "",Afrapportering!F1189)</f>
        <v/>
      </c>
      <c r="G1208" s="14" t="str">
        <f>+Afrapportering!G1189</f>
        <v/>
      </c>
      <c r="H1208" s="139" t="str">
        <f>IF(Afrapportering!H1189 = "","",Afrapportering!H1189)</f>
        <v/>
      </c>
      <c r="I1208" s="140" t="str">
        <f>+Afrapportering!I1189</f>
        <v/>
      </c>
      <c r="J1208" s="13" t="str">
        <f>+Afrapportering!J1189</f>
        <v/>
      </c>
      <c r="K1208" s="32" t="str">
        <f t="shared" si="148"/>
        <v/>
      </c>
      <c r="L1208" s="31" t="str">
        <f>IF(Ansøgning!J1194="","",Ansøgning!J1194)</f>
        <v/>
      </c>
      <c r="M1208" s="134" t="str">
        <f>IF(Afrapportering!M1189="","",Afrapportering!M1189)</f>
        <v/>
      </c>
      <c r="N1208" s="31" t="str">
        <f>IF(Ansøgning!K1194="","",Ansøgning!K1194)</f>
        <v/>
      </c>
      <c r="O1208" s="134">
        <f>IF(Afrapportering!O1189="",,Afrapportering!O1189)</f>
        <v>0</v>
      </c>
      <c r="P1208" s="15" t="str">
        <f>IF(Ansøgning!L1194="","",Ansøgning!L1194)</f>
        <v/>
      </c>
      <c r="Q1208" s="15" t="str">
        <f t="shared" si="149"/>
        <v/>
      </c>
      <c r="R1208" s="15"/>
      <c r="S1208" s="15" t="str">
        <f>IF(Afrapportering!S1189="","",Afrapportering!S1189)</f>
        <v/>
      </c>
      <c r="T1208" s="31" t="str">
        <f t="shared" si="150"/>
        <v/>
      </c>
      <c r="U1208" s="30" t="str">
        <f>IF(Afrapportering!U1189="","",Afrapportering!U1189)</f>
        <v/>
      </c>
      <c r="V1208" s="52" t="str">
        <f>IF(Afrapportering!V1189="","",Afrapportering!V1189)</f>
        <v/>
      </c>
      <c r="W1208" s="30" t="str">
        <f>IF(Afrapportering!W1189="","",Afrapportering!W1189)</f>
        <v/>
      </c>
      <c r="X1208" s="52" t="str">
        <f>IF(Afrapportering!X1189="","",Afrapportering!X1189)</f>
        <v/>
      </c>
      <c r="Y1208" s="30" t="str">
        <f>IF(Afrapportering!Y1189="","",Afrapportering!Y1189)</f>
        <v/>
      </c>
      <c r="Z1208" s="52" t="str">
        <f>IFERROR(MAX(IF(OR(V1208="",X1208=""),"",IF(AND(AND(MONTH(F1208)&gt;=7,MONTH(F1208)&lt;8),AND(MONTH(H1208)&gt;=7,MONTH(H1208)&lt;8)),(NETWORKDAYS(F1208,H1208,Lister!$D$7:$D$13)-V1208)*T1208/NETWORKDAYS(Lister!$D$19,Lister!$E$19,Lister!$D$7:$D$13),IF(AND(AND(MONTH(F1208)&gt;=7,MONTH(F1208)&lt;8),MONTH(H1208)&gt;7),(NETWORKDAYS(F1208,Lister!$E$19,Lister!$D$7:$D$13)-V1208)*T1208/NETWORKDAYS(Lister!$D$19,Lister!$E$19,Lister!$D$7:$D$13),IF(MONTH(F1208)&gt;7,0)))),0),"")</f>
        <v/>
      </c>
      <c r="AA1208" s="30" t="str">
        <f>IF(Afrapportering!AA1189="","",Afrapportering!AA1189)</f>
        <v/>
      </c>
      <c r="AB1208" s="52" t="str">
        <f>IFERROR(MAX(IF(OR(V1208="",X1208=""),"",IF(AND(AND(MONTH(F1208)&gt;=8,MONTH(F1208)&lt;9),AND(MONTH(H1208)&gt;=8,MONTH(H1208)&lt;9)),(NETWORKDAYS(F1208,H1208,Lister!$D$7:$D$13)-X1208)*T1208/NETWORKDAYS(Lister!$D$20,Lister!$E$20,Lister!$D$7:$D$13),IF(AND(MONTH(F1208)=7,MONTH(H1208)=8),(NETWORKDAYS(Lister!$D$20,H1208,Lister!$D$7:$D$13)-X1208)*T1208/NETWORKDAYS(Lister!$D$20,Lister!$E$20,Lister!$D$7:$D$13),IF(AND(MONTH(F1208)=7,MONTH(H1208)=7),0)))),0),"")</f>
        <v/>
      </c>
      <c r="AC1208" s="30" t="str">
        <f>IF(Afrapportering!AC1189="","",Afrapportering!AC1189)</f>
        <v/>
      </c>
      <c r="AD1208" s="52" t="str">
        <f t="shared" si="151"/>
        <v/>
      </c>
      <c r="AE1208" s="52" t="str">
        <f t="shared" si="152"/>
        <v/>
      </c>
      <c r="AF1208" s="30" t="str">
        <f t="shared" si="153"/>
        <v/>
      </c>
      <c r="AG1208" s="30" t="str">
        <f t="shared" si="154"/>
        <v/>
      </c>
      <c r="AH1208" s="3" t="str">
        <f t="shared" si="155"/>
        <v/>
      </c>
    </row>
    <row r="1209" spans="1:34" x14ac:dyDescent="0.25">
      <c r="A1209" s="13" t="str">
        <f>+Afrapportering!A1190</f>
        <v/>
      </c>
      <c r="B1209" s="13" t="str">
        <f>+Afrapportering!B1190</f>
        <v/>
      </c>
      <c r="C1209" s="13" t="str">
        <f>+Afrapportering!C1190</f>
        <v/>
      </c>
      <c r="D1209" s="13" t="str">
        <f>+Afrapportering!D1190</f>
        <v/>
      </c>
      <c r="E1209" s="14" t="str">
        <f>+Afrapportering!E1190</f>
        <v/>
      </c>
      <c r="F1209" s="139" t="str">
        <f>IF(Afrapportering!F1190 = "", "",Afrapportering!F1190)</f>
        <v/>
      </c>
      <c r="G1209" s="14" t="str">
        <f>+Afrapportering!G1190</f>
        <v/>
      </c>
      <c r="H1209" s="139" t="str">
        <f>IF(Afrapportering!H1190 = "","",Afrapportering!H1190)</f>
        <v/>
      </c>
      <c r="I1209" s="140" t="str">
        <f>+Afrapportering!I1190</f>
        <v/>
      </c>
      <c r="J1209" s="13" t="str">
        <f>+Afrapportering!J1190</f>
        <v/>
      </c>
      <c r="K1209" s="32" t="str">
        <f t="shared" si="148"/>
        <v/>
      </c>
      <c r="L1209" s="31" t="str">
        <f>IF(Ansøgning!J1195="","",Ansøgning!J1195)</f>
        <v/>
      </c>
      <c r="M1209" s="134" t="str">
        <f>IF(Afrapportering!M1190="","",Afrapportering!M1190)</f>
        <v/>
      </c>
      <c r="N1209" s="31" t="str">
        <f>IF(Ansøgning!K1195="","",Ansøgning!K1195)</f>
        <v/>
      </c>
      <c r="O1209" s="134">
        <f>IF(Afrapportering!O1190="",,Afrapportering!O1190)</f>
        <v>0</v>
      </c>
      <c r="P1209" s="15" t="str">
        <f>IF(Ansøgning!L1195="","",Ansøgning!L1195)</f>
        <v/>
      </c>
      <c r="Q1209" s="15" t="str">
        <f t="shared" si="149"/>
        <v/>
      </c>
      <c r="R1209" s="15"/>
      <c r="S1209" s="15" t="str">
        <f>IF(Afrapportering!S1190="","",Afrapportering!S1190)</f>
        <v/>
      </c>
      <c r="T1209" s="31" t="str">
        <f t="shared" si="150"/>
        <v/>
      </c>
      <c r="U1209" s="30" t="str">
        <f>IF(Afrapportering!U1190="","",Afrapportering!U1190)</f>
        <v/>
      </c>
      <c r="V1209" s="52" t="str">
        <f>IF(Afrapportering!V1190="","",Afrapportering!V1190)</f>
        <v/>
      </c>
      <c r="W1209" s="30" t="str">
        <f>IF(Afrapportering!W1190="","",Afrapportering!W1190)</f>
        <v/>
      </c>
      <c r="X1209" s="52" t="str">
        <f>IF(Afrapportering!X1190="","",Afrapportering!X1190)</f>
        <v/>
      </c>
      <c r="Y1209" s="30" t="str">
        <f>IF(Afrapportering!Y1190="","",Afrapportering!Y1190)</f>
        <v/>
      </c>
      <c r="Z1209" s="52" t="str">
        <f>IFERROR(MAX(IF(OR(V1209="",X1209=""),"",IF(AND(AND(MONTH(F1209)&gt;=7,MONTH(F1209)&lt;8),AND(MONTH(H1209)&gt;=7,MONTH(H1209)&lt;8)),(NETWORKDAYS(F1209,H1209,Lister!$D$7:$D$13)-V1209)*T1209/NETWORKDAYS(Lister!$D$19,Lister!$E$19,Lister!$D$7:$D$13),IF(AND(AND(MONTH(F1209)&gt;=7,MONTH(F1209)&lt;8),MONTH(H1209)&gt;7),(NETWORKDAYS(F1209,Lister!$E$19,Lister!$D$7:$D$13)-V1209)*T1209/NETWORKDAYS(Lister!$D$19,Lister!$E$19,Lister!$D$7:$D$13),IF(MONTH(F1209)&gt;7,0)))),0),"")</f>
        <v/>
      </c>
      <c r="AA1209" s="30" t="str">
        <f>IF(Afrapportering!AA1190="","",Afrapportering!AA1190)</f>
        <v/>
      </c>
      <c r="AB1209" s="52" t="str">
        <f>IFERROR(MAX(IF(OR(V1209="",X1209=""),"",IF(AND(AND(MONTH(F1209)&gt;=8,MONTH(F1209)&lt;9),AND(MONTH(H1209)&gt;=8,MONTH(H1209)&lt;9)),(NETWORKDAYS(F1209,H1209,Lister!$D$7:$D$13)-X1209)*T1209/NETWORKDAYS(Lister!$D$20,Lister!$E$20,Lister!$D$7:$D$13),IF(AND(MONTH(F1209)=7,MONTH(H1209)=8),(NETWORKDAYS(Lister!$D$20,H1209,Lister!$D$7:$D$13)-X1209)*T1209/NETWORKDAYS(Lister!$D$20,Lister!$E$20,Lister!$D$7:$D$13),IF(AND(MONTH(F1209)=7,MONTH(H1209)=7),0)))),0),"")</f>
        <v/>
      </c>
      <c r="AC1209" s="30" t="str">
        <f>IF(Afrapportering!AC1190="","",Afrapportering!AC1190)</f>
        <v/>
      </c>
      <c r="AD1209" s="52" t="str">
        <f t="shared" si="151"/>
        <v/>
      </c>
      <c r="AE1209" s="52" t="str">
        <f t="shared" si="152"/>
        <v/>
      </c>
      <c r="AF1209" s="30" t="str">
        <f t="shared" si="153"/>
        <v/>
      </c>
      <c r="AG1209" s="30" t="str">
        <f t="shared" si="154"/>
        <v/>
      </c>
      <c r="AH1209" s="3" t="str">
        <f t="shared" si="155"/>
        <v/>
      </c>
    </row>
    <row r="1210" spans="1:34" x14ac:dyDescent="0.25">
      <c r="A1210" s="13" t="str">
        <f>+Afrapportering!A1191</f>
        <v/>
      </c>
      <c r="B1210" s="13" t="str">
        <f>+Afrapportering!B1191</f>
        <v/>
      </c>
      <c r="C1210" s="13" t="str">
        <f>+Afrapportering!C1191</f>
        <v/>
      </c>
      <c r="D1210" s="13" t="str">
        <f>+Afrapportering!D1191</f>
        <v/>
      </c>
      <c r="E1210" s="14" t="str">
        <f>+Afrapportering!E1191</f>
        <v/>
      </c>
      <c r="F1210" s="139" t="str">
        <f>IF(Afrapportering!F1191 = "", "",Afrapportering!F1191)</f>
        <v/>
      </c>
      <c r="G1210" s="14" t="str">
        <f>+Afrapportering!G1191</f>
        <v/>
      </c>
      <c r="H1210" s="139" t="str">
        <f>IF(Afrapportering!H1191 = "","",Afrapportering!H1191)</f>
        <v/>
      </c>
      <c r="I1210" s="140" t="str">
        <f>+Afrapportering!I1191</f>
        <v/>
      </c>
      <c r="J1210" s="13" t="str">
        <f>+Afrapportering!J1191</f>
        <v/>
      </c>
      <c r="K1210" s="32" t="str">
        <f t="shared" si="148"/>
        <v/>
      </c>
      <c r="L1210" s="31" t="str">
        <f>IF(Ansøgning!J1196="","",Ansøgning!J1196)</f>
        <v/>
      </c>
      <c r="M1210" s="134" t="str">
        <f>IF(Afrapportering!M1191="","",Afrapportering!M1191)</f>
        <v/>
      </c>
      <c r="N1210" s="31" t="str">
        <f>IF(Ansøgning!K1196="","",Ansøgning!K1196)</f>
        <v/>
      </c>
      <c r="O1210" s="134">
        <f>IF(Afrapportering!O1191="",,Afrapportering!O1191)</f>
        <v>0</v>
      </c>
      <c r="P1210" s="15" t="str">
        <f>IF(Ansøgning!L1196="","",Ansøgning!L1196)</f>
        <v/>
      </c>
      <c r="Q1210" s="15" t="str">
        <f t="shared" si="149"/>
        <v/>
      </c>
      <c r="R1210" s="15"/>
      <c r="S1210" s="15" t="str">
        <f>IF(Afrapportering!S1191="","",Afrapportering!S1191)</f>
        <v/>
      </c>
      <c r="T1210" s="31" t="str">
        <f t="shared" si="150"/>
        <v/>
      </c>
      <c r="U1210" s="30" t="str">
        <f>IF(Afrapportering!U1191="","",Afrapportering!U1191)</f>
        <v/>
      </c>
      <c r="V1210" s="52" t="str">
        <f>IF(Afrapportering!V1191="","",Afrapportering!V1191)</f>
        <v/>
      </c>
      <c r="W1210" s="30" t="str">
        <f>IF(Afrapportering!W1191="","",Afrapportering!W1191)</f>
        <v/>
      </c>
      <c r="X1210" s="52" t="str">
        <f>IF(Afrapportering!X1191="","",Afrapportering!X1191)</f>
        <v/>
      </c>
      <c r="Y1210" s="30" t="str">
        <f>IF(Afrapportering!Y1191="","",Afrapportering!Y1191)</f>
        <v/>
      </c>
      <c r="Z1210" s="52" t="str">
        <f>IFERROR(MAX(IF(OR(V1210="",X1210=""),"",IF(AND(AND(MONTH(F1210)&gt;=7,MONTH(F1210)&lt;8),AND(MONTH(H1210)&gt;=7,MONTH(H1210)&lt;8)),(NETWORKDAYS(F1210,H1210,Lister!$D$7:$D$13)-V1210)*T1210/NETWORKDAYS(Lister!$D$19,Lister!$E$19,Lister!$D$7:$D$13),IF(AND(AND(MONTH(F1210)&gt;=7,MONTH(F1210)&lt;8),MONTH(H1210)&gt;7),(NETWORKDAYS(F1210,Lister!$E$19,Lister!$D$7:$D$13)-V1210)*T1210/NETWORKDAYS(Lister!$D$19,Lister!$E$19,Lister!$D$7:$D$13),IF(MONTH(F1210)&gt;7,0)))),0),"")</f>
        <v/>
      </c>
      <c r="AA1210" s="30" t="str">
        <f>IF(Afrapportering!AA1191="","",Afrapportering!AA1191)</f>
        <v/>
      </c>
      <c r="AB1210" s="52" t="str">
        <f>IFERROR(MAX(IF(OR(V1210="",X1210=""),"",IF(AND(AND(MONTH(F1210)&gt;=8,MONTH(F1210)&lt;9),AND(MONTH(H1210)&gt;=8,MONTH(H1210)&lt;9)),(NETWORKDAYS(F1210,H1210,Lister!$D$7:$D$13)-X1210)*T1210/NETWORKDAYS(Lister!$D$20,Lister!$E$20,Lister!$D$7:$D$13),IF(AND(MONTH(F1210)=7,MONTH(H1210)=8),(NETWORKDAYS(Lister!$D$20,H1210,Lister!$D$7:$D$13)-X1210)*T1210/NETWORKDAYS(Lister!$D$20,Lister!$E$20,Lister!$D$7:$D$13),IF(AND(MONTH(F1210)=7,MONTH(H1210)=7),0)))),0),"")</f>
        <v/>
      </c>
      <c r="AC1210" s="30" t="str">
        <f>IF(Afrapportering!AC1191="","",Afrapportering!AC1191)</f>
        <v/>
      </c>
      <c r="AD1210" s="52" t="str">
        <f t="shared" si="151"/>
        <v/>
      </c>
      <c r="AE1210" s="52" t="str">
        <f t="shared" si="152"/>
        <v/>
      </c>
      <c r="AF1210" s="30" t="str">
        <f t="shared" si="153"/>
        <v/>
      </c>
      <c r="AG1210" s="30" t="str">
        <f t="shared" si="154"/>
        <v/>
      </c>
      <c r="AH1210" s="3" t="str">
        <f t="shared" si="155"/>
        <v/>
      </c>
    </row>
    <row r="1211" spans="1:34" x14ac:dyDescent="0.25">
      <c r="A1211" s="13" t="str">
        <f>+Afrapportering!A1192</f>
        <v/>
      </c>
      <c r="B1211" s="13" t="str">
        <f>+Afrapportering!B1192</f>
        <v/>
      </c>
      <c r="C1211" s="13" t="str">
        <f>+Afrapportering!C1192</f>
        <v/>
      </c>
      <c r="D1211" s="13" t="str">
        <f>+Afrapportering!D1192</f>
        <v/>
      </c>
      <c r="E1211" s="14" t="str">
        <f>+Afrapportering!E1192</f>
        <v/>
      </c>
      <c r="F1211" s="139" t="str">
        <f>IF(Afrapportering!F1192 = "", "",Afrapportering!F1192)</f>
        <v/>
      </c>
      <c r="G1211" s="14" t="str">
        <f>+Afrapportering!G1192</f>
        <v/>
      </c>
      <c r="H1211" s="139" t="str">
        <f>IF(Afrapportering!H1192 = "","",Afrapportering!H1192)</f>
        <v/>
      </c>
      <c r="I1211" s="140" t="str">
        <f>+Afrapportering!I1192</f>
        <v/>
      </c>
      <c r="J1211" s="13" t="str">
        <f>+Afrapportering!J1192</f>
        <v/>
      </c>
      <c r="K1211" s="32" t="str">
        <f t="shared" si="148"/>
        <v/>
      </c>
      <c r="L1211" s="31" t="str">
        <f>IF(Ansøgning!J1197="","",Ansøgning!J1197)</f>
        <v/>
      </c>
      <c r="M1211" s="134" t="str">
        <f>IF(Afrapportering!M1192="","",Afrapportering!M1192)</f>
        <v/>
      </c>
      <c r="N1211" s="31" t="str">
        <f>IF(Ansøgning!K1197="","",Ansøgning!K1197)</f>
        <v/>
      </c>
      <c r="O1211" s="134">
        <f>IF(Afrapportering!O1192="",,Afrapportering!O1192)</f>
        <v>0</v>
      </c>
      <c r="P1211" s="15" t="str">
        <f>IF(Ansøgning!L1197="","",Ansøgning!L1197)</f>
        <v/>
      </c>
      <c r="Q1211" s="15" t="str">
        <f t="shared" si="149"/>
        <v/>
      </c>
      <c r="R1211" s="15"/>
      <c r="S1211" s="15" t="str">
        <f>IF(Afrapportering!S1192="","",Afrapportering!S1192)</f>
        <v/>
      </c>
      <c r="T1211" s="31" t="str">
        <f t="shared" si="150"/>
        <v/>
      </c>
      <c r="U1211" s="30" t="str">
        <f>IF(Afrapportering!U1192="","",Afrapportering!U1192)</f>
        <v/>
      </c>
      <c r="V1211" s="52" t="str">
        <f>IF(Afrapportering!V1192="","",Afrapportering!V1192)</f>
        <v/>
      </c>
      <c r="W1211" s="30" t="str">
        <f>IF(Afrapportering!W1192="","",Afrapportering!W1192)</f>
        <v/>
      </c>
      <c r="X1211" s="52" t="str">
        <f>IF(Afrapportering!X1192="","",Afrapportering!X1192)</f>
        <v/>
      </c>
      <c r="Y1211" s="30" t="str">
        <f>IF(Afrapportering!Y1192="","",Afrapportering!Y1192)</f>
        <v/>
      </c>
      <c r="Z1211" s="52" t="str">
        <f>IFERROR(MAX(IF(OR(V1211="",X1211=""),"",IF(AND(AND(MONTH(F1211)&gt;=7,MONTH(F1211)&lt;8),AND(MONTH(H1211)&gt;=7,MONTH(H1211)&lt;8)),(NETWORKDAYS(F1211,H1211,Lister!$D$7:$D$13)-V1211)*T1211/NETWORKDAYS(Lister!$D$19,Lister!$E$19,Lister!$D$7:$D$13),IF(AND(AND(MONTH(F1211)&gt;=7,MONTH(F1211)&lt;8),MONTH(H1211)&gt;7),(NETWORKDAYS(F1211,Lister!$E$19,Lister!$D$7:$D$13)-V1211)*T1211/NETWORKDAYS(Lister!$D$19,Lister!$E$19,Lister!$D$7:$D$13),IF(MONTH(F1211)&gt;7,0)))),0),"")</f>
        <v/>
      </c>
      <c r="AA1211" s="30" t="str">
        <f>IF(Afrapportering!AA1192="","",Afrapportering!AA1192)</f>
        <v/>
      </c>
      <c r="AB1211" s="52" t="str">
        <f>IFERROR(MAX(IF(OR(V1211="",X1211=""),"",IF(AND(AND(MONTH(F1211)&gt;=8,MONTH(F1211)&lt;9),AND(MONTH(H1211)&gt;=8,MONTH(H1211)&lt;9)),(NETWORKDAYS(F1211,H1211,Lister!$D$7:$D$13)-X1211)*T1211/NETWORKDAYS(Lister!$D$20,Lister!$E$20,Lister!$D$7:$D$13),IF(AND(MONTH(F1211)=7,MONTH(H1211)=8),(NETWORKDAYS(Lister!$D$20,H1211,Lister!$D$7:$D$13)-X1211)*T1211/NETWORKDAYS(Lister!$D$20,Lister!$E$20,Lister!$D$7:$D$13),IF(AND(MONTH(F1211)=7,MONTH(H1211)=7),0)))),0),"")</f>
        <v/>
      </c>
      <c r="AC1211" s="30" t="str">
        <f>IF(Afrapportering!AC1192="","",Afrapportering!AC1192)</f>
        <v/>
      </c>
      <c r="AD1211" s="52" t="str">
        <f t="shared" si="151"/>
        <v/>
      </c>
      <c r="AE1211" s="52" t="str">
        <f t="shared" si="152"/>
        <v/>
      </c>
      <c r="AF1211" s="30" t="str">
        <f t="shared" si="153"/>
        <v/>
      </c>
      <c r="AG1211" s="30" t="str">
        <f t="shared" si="154"/>
        <v/>
      </c>
      <c r="AH1211" s="3" t="str">
        <f t="shared" si="155"/>
        <v/>
      </c>
    </row>
    <row r="1212" spans="1:34" x14ac:dyDescent="0.25">
      <c r="A1212" s="13" t="str">
        <f>+Afrapportering!A1193</f>
        <v/>
      </c>
      <c r="B1212" s="13" t="str">
        <f>+Afrapportering!B1193</f>
        <v/>
      </c>
      <c r="C1212" s="13" t="str">
        <f>+Afrapportering!C1193</f>
        <v/>
      </c>
      <c r="D1212" s="13" t="str">
        <f>+Afrapportering!D1193</f>
        <v/>
      </c>
      <c r="E1212" s="14" t="str">
        <f>+Afrapportering!E1193</f>
        <v/>
      </c>
      <c r="F1212" s="139" t="str">
        <f>IF(Afrapportering!F1193 = "", "",Afrapportering!F1193)</f>
        <v/>
      </c>
      <c r="G1212" s="14" t="str">
        <f>+Afrapportering!G1193</f>
        <v/>
      </c>
      <c r="H1212" s="139" t="str">
        <f>IF(Afrapportering!H1193 = "","",Afrapportering!H1193)</f>
        <v/>
      </c>
      <c r="I1212" s="140" t="str">
        <f>+Afrapportering!I1193</f>
        <v/>
      </c>
      <c r="J1212" s="13" t="str">
        <f>+Afrapportering!J1193</f>
        <v/>
      </c>
      <c r="K1212" s="32" t="str">
        <f t="shared" si="148"/>
        <v/>
      </c>
      <c r="L1212" s="31" t="str">
        <f>IF(Ansøgning!J1198="","",Ansøgning!J1198)</f>
        <v/>
      </c>
      <c r="M1212" s="134" t="str">
        <f>IF(Afrapportering!M1193="","",Afrapportering!M1193)</f>
        <v/>
      </c>
      <c r="N1212" s="31" t="str">
        <f>IF(Ansøgning!K1198="","",Ansøgning!K1198)</f>
        <v/>
      </c>
      <c r="O1212" s="134">
        <f>IF(Afrapportering!O1193="",,Afrapportering!O1193)</f>
        <v>0</v>
      </c>
      <c r="P1212" s="15" t="str">
        <f>IF(Ansøgning!L1198="","",Ansøgning!L1198)</f>
        <v/>
      </c>
      <c r="Q1212" s="15" t="str">
        <f t="shared" si="149"/>
        <v/>
      </c>
      <c r="R1212" s="15"/>
      <c r="S1212" s="15" t="str">
        <f>IF(Afrapportering!S1193="","",Afrapportering!S1193)</f>
        <v/>
      </c>
      <c r="T1212" s="31" t="str">
        <f t="shared" si="150"/>
        <v/>
      </c>
      <c r="U1212" s="30" t="str">
        <f>IF(Afrapportering!U1193="","",Afrapportering!U1193)</f>
        <v/>
      </c>
      <c r="V1212" s="52" t="str">
        <f>IF(Afrapportering!V1193="","",Afrapportering!V1193)</f>
        <v/>
      </c>
      <c r="W1212" s="30" t="str">
        <f>IF(Afrapportering!W1193="","",Afrapportering!W1193)</f>
        <v/>
      </c>
      <c r="X1212" s="52" t="str">
        <f>IF(Afrapportering!X1193="","",Afrapportering!X1193)</f>
        <v/>
      </c>
      <c r="Y1212" s="30" t="str">
        <f>IF(Afrapportering!Y1193="","",Afrapportering!Y1193)</f>
        <v/>
      </c>
      <c r="Z1212" s="52" t="str">
        <f>IFERROR(MAX(IF(OR(V1212="",X1212=""),"",IF(AND(AND(MONTH(F1212)&gt;=7,MONTH(F1212)&lt;8),AND(MONTH(H1212)&gt;=7,MONTH(H1212)&lt;8)),(NETWORKDAYS(F1212,H1212,Lister!$D$7:$D$13)-V1212)*T1212/NETWORKDAYS(Lister!$D$19,Lister!$E$19,Lister!$D$7:$D$13),IF(AND(AND(MONTH(F1212)&gt;=7,MONTH(F1212)&lt;8),MONTH(H1212)&gt;7),(NETWORKDAYS(F1212,Lister!$E$19,Lister!$D$7:$D$13)-V1212)*T1212/NETWORKDAYS(Lister!$D$19,Lister!$E$19,Lister!$D$7:$D$13),IF(MONTH(F1212)&gt;7,0)))),0),"")</f>
        <v/>
      </c>
      <c r="AA1212" s="30" t="str">
        <f>IF(Afrapportering!AA1193="","",Afrapportering!AA1193)</f>
        <v/>
      </c>
      <c r="AB1212" s="52" t="str">
        <f>IFERROR(MAX(IF(OR(V1212="",X1212=""),"",IF(AND(AND(MONTH(F1212)&gt;=8,MONTH(F1212)&lt;9),AND(MONTH(H1212)&gt;=8,MONTH(H1212)&lt;9)),(NETWORKDAYS(F1212,H1212,Lister!$D$7:$D$13)-X1212)*T1212/NETWORKDAYS(Lister!$D$20,Lister!$E$20,Lister!$D$7:$D$13),IF(AND(MONTH(F1212)=7,MONTH(H1212)=8),(NETWORKDAYS(Lister!$D$20,H1212,Lister!$D$7:$D$13)-X1212)*T1212/NETWORKDAYS(Lister!$D$20,Lister!$E$20,Lister!$D$7:$D$13),IF(AND(MONTH(F1212)=7,MONTH(H1212)=7),0)))),0),"")</f>
        <v/>
      </c>
      <c r="AC1212" s="30" t="str">
        <f>IF(Afrapportering!AC1193="","",Afrapportering!AC1193)</f>
        <v/>
      </c>
      <c r="AD1212" s="52" t="str">
        <f t="shared" si="151"/>
        <v/>
      </c>
      <c r="AE1212" s="52" t="str">
        <f t="shared" si="152"/>
        <v/>
      </c>
      <c r="AF1212" s="30" t="str">
        <f t="shared" si="153"/>
        <v/>
      </c>
      <c r="AG1212" s="30" t="str">
        <f t="shared" si="154"/>
        <v/>
      </c>
      <c r="AH1212" s="3" t="str">
        <f t="shared" si="155"/>
        <v/>
      </c>
    </row>
    <row r="1213" spans="1:34" x14ac:dyDescent="0.25">
      <c r="A1213" s="13" t="str">
        <f>+Afrapportering!A1194</f>
        <v/>
      </c>
      <c r="B1213" s="13" t="str">
        <f>+Afrapportering!B1194</f>
        <v/>
      </c>
      <c r="C1213" s="13" t="str">
        <f>+Afrapportering!C1194</f>
        <v/>
      </c>
      <c r="D1213" s="13" t="str">
        <f>+Afrapportering!D1194</f>
        <v/>
      </c>
      <c r="E1213" s="14" t="str">
        <f>+Afrapportering!E1194</f>
        <v/>
      </c>
      <c r="F1213" s="139" t="str">
        <f>IF(Afrapportering!F1194 = "", "",Afrapportering!F1194)</f>
        <v/>
      </c>
      <c r="G1213" s="14" t="str">
        <f>+Afrapportering!G1194</f>
        <v/>
      </c>
      <c r="H1213" s="139" t="str">
        <f>IF(Afrapportering!H1194 = "","",Afrapportering!H1194)</f>
        <v/>
      </c>
      <c r="I1213" s="140" t="str">
        <f>+Afrapportering!I1194</f>
        <v/>
      </c>
      <c r="J1213" s="13" t="str">
        <f>+Afrapportering!J1194</f>
        <v/>
      </c>
      <c r="K1213" s="32" t="str">
        <f t="shared" si="148"/>
        <v/>
      </c>
      <c r="L1213" s="31" t="str">
        <f>IF(Ansøgning!J1199="","",Ansøgning!J1199)</f>
        <v/>
      </c>
      <c r="M1213" s="134" t="str">
        <f>IF(Afrapportering!M1194="","",Afrapportering!M1194)</f>
        <v/>
      </c>
      <c r="N1213" s="31" t="str">
        <f>IF(Ansøgning!K1199="","",Ansøgning!K1199)</f>
        <v/>
      </c>
      <c r="O1213" s="134">
        <f>IF(Afrapportering!O1194="",,Afrapportering!O1194)</f>
        <v>0</v>
      </c>
      <c r="P1213" s="15" t="str">
        <f>IF(Ansøgning!L1199="","",Ansøgning!L1199)</f>
        <v/>
      </c>
      <c r="Q1213" s="15" t="str">
        <f t="shared" si="149"/>
        <v/>
      </c>
      <c r="R1213" s="15"/>
      <c r="S1213" s="15" t="str">
        <f>IF(Afrapportering!S1194="","",Afrapportering!S1194)</f>
        <v/>
      </c>
      <c r="T1213" s="31" t="str">
        <f t="shared" si="150"/>
        <v/>
      </c>
      <c r="U1213" s="30" t="str">
        <f>IF(Afrapportering!U1194="","",Afrapportering!U1194)</f>
        <v/>
      </c>
      <c r="V1213" s="52" t="str">
        <f>IF(Afrapportering!V1194="","",Afrapportering!V1194)</f>
        <v/>
      </c>
      <c r="W1213" s="30" t="str">
        <f>IF(Afrapportering!W1194="","",Afrapportering!W1194)</f>
        <v/>
      </c>
      <c r="X1213" s="52" t="str">
        <f>IF(Afrapportering!X1194="","",Afrapportering!X1194)</f>
        <v/>
      </c>
      <c r="Y1213" s="30" t="str">
        <f>IF(Afrapportering!Y1194="","",Afrapportering!Y1194)</f>
        <v/>
      </c>
      <c r="Z1213" s="52" t="str">
        <f>IFERROR(MAX(IF(OR(V1213="",X1213=""),"",IF(AND(AND(MONTH(F1213)&gt;=7,MONTH(F1213)&lt;8),AND(MONTH(H1213)&gt;=7,MONTH(H1213)&lt;8)),(NETWORKDAYS(F1213,H1213,Lister!$D$7:$D$13)-V1213)*T1213/NETWORKDAYS(Lister!$D$19,Lister!$E$19,Lister!$D$7:$D$13),IF(AND(AND(MONTH(F1213)&gt;=7,MONTH(F1213)&lt;8),MONTH(H1213)&gt;7),(NETWORKDAYS(F1213,Lister!$E$19,Lister!$D$7:$D$13)-V1213)*T1213/NETWORKDAYS(Lister!$D$19,Lister!$E$19,Lister!$D$7:$D$13),IF(MONTH(F1213)&gt;7,0)))),0),"")</f>
        <v/>
      </c>
      <c r="AA1213" s="30" t="str">
        <f>IF(Afrapportering!AA1194="","",Afrapportering!AA1194)</f>
        <v/>
      </c>
      <c r="AB1213" s="52" t="str">
        <f>IFERROR(MAX(IF(OR(V1213="",X1213=""),"",IF(AND(AND(MONTH(F1213)&gt;=8,MONTH(F1213)&lt;9),AND(MONTH(H1213)&gt;=8,MONTH(H1213)&lt;9)),(NETWORKDAYS(F1213,H1213,Lister!$D$7:$D$13)-X1213)*T1213/NETWORKDAYS(Lister!$D$20,Lister!$E$20,Lister!$D$7:$D$13),IF(AND(MONTH(F1213)=7,MONTH(H1213)=8),(NETWORKDAYS(Lister!$D$20,H1213,Lister!$D$7:$D$13)-X1213)*T1213/NETWORKDAYS(Lister!$D$20,Lister!$E$20,Lister!$D$7:$D$13),IF(AND(MONTH(F1213)=7,MONTH(H1213)=7),0)))),0),"")</f>
        <v/>
      </c>
      <c r="AC1213" s="30" t="str">
        <f>IF(Afrapportering!AC1194="","",Afrapportering!AC1194)</f>
        <v/>
      </c>
      <c r="AD1213" s="52" t="str">
        <f t="shared" si="151"/>
        <v/>
      </c>
      <c r="AE1213" s="52" t="str">
        <f t="shared" si="152"/>
        <v/>
      </c>
      <c r="AF1213" s="30" t="str">
        <f t="shared" si="153"/>
        <v/>
      </c>
      <c r="AG1213" s="30" t="str">
        <f t="shared" si="154"/>
        <v/>
      </c>
      <c r="AH1213" s="3" t="str">
        <f t="shared" si="155"/>
        <v/>
      </c>
    </row>
    <row r="1214" spans="1:34" x14ac:dyDescent="0.25">
      <c r="A1214" s="13" t="str">
        <f>+Afrapportering!A1195</f>
        <v/>
      </c>
      <c r="B1214" s="13" t="str">
        <f>+Afrapportering!B1195</f>
        <v/>
      </c>
      <c r="C1214" s="13" t="str">
        <f>+Afrapportering!C1195</f>
        <v/>
      </c>
      <c r="D1214" s="13" t="str">
        <f>+Afrapportering!D1195</f>
        <v/>
      </c>
      <c r="E1214" s="14" t="str">
        <f>+Afrapportering!E1195</f>
        <v/>
      </c>
      <c r="F1214" s="139" t="str">
        <f>IF(Afrapportering!F1195 = "", "",Afrapportering!F1195)</f>
        <v/>
      </c>
      <c r="G1214" s="14" t="str">
        <f>+Afrapportering!G1195</f>
        <v/>
      </c>
      <c r="H1214" s="139" t="str">
        <f>IF(Afrapportering!H1195 = "","",Afrapportering!H1195)</f>
        <v/>
      </c>
      <c r="I1214" s="140" t="str">
        <f>+Afrapportering!I1195</f>
        <v/>
      </c>
      <c r="J1214" s="13" t="str">
        <f>+Afrapportering!J1195</f>
        <v/>
      </c>
      <c r="K1214" s="32" t="str">
        <f t="shared" si="148"/>
        <v/>
      </c>
      <c r="L1214" s="31" t="str">
        <f>IF(Ansøgning!J1200="","",Ansøgning!J1200)</f>
        <v/>
      </c>
      <c r="M1214" s="134" t="str">
        <f>IF(Afrapportering!M1195="","",Afrapportering!M1195)</f>
        <v/>
      </c>
      <c r="N1214" s="31" t="str">
        <f>IF(Ansøgning!K1200="","",Ansøgning!K1200)</f>
        <v/>
      </c>
      <c r="O1214" s="134">
        <f>IF(Afrapportering!O1195="",,Afrapportering!O1195)</f>
        <v>0</v>
      </c>
      <c r="P1214" s="15" t="str">
        <f>IF(Ansøgning!L1200="","",Ansøgning!L1200)</f>
        <v/>
      </c>
      <c r="Q1214" s="15" t="str">
        <f t="shared" si="149"/>
        <v/>
      </c>
      <c r="R1214" s="15"/>
      <c r="S1214" s="15" t="str">
        <f>IF(Afrapportering!S1195="","",Afrapportering!S1195)</f>
        <v/>
      </c>
      <c r="T1214" s="31" t="str">
        <f t="shared" si="150"/>
        <v/>
      </c>
      <c r="U1214" s="30" t="str">
        <f>IF(Afrapportering!U1195="","",Afrapportering!U1195)</f>
        <v/>
      </c>
      <c r="V1214" s="52" t="str">
        <f>IF(Afrapportering!V1195="","",Afrapportering!V1195)</f>
        <v/>
      </c>
      <c r="W1214" s="30" t="str">
        <f>IF(Afrapportering!W1195="","",Afrapportering!W1195)</f>
        <v/>
      </c>
      <c r="X1214" s="52" t="str">
        <f>IF(Afrapportering!X1195="","",Afrapportering!X1195)</f>
        <v/>
      </c>
      <c r="Y1214" s="30" t="str">
        <f>IF(Afrapportering!Y1195="","",Afrapportering!Y1195)</f>
        <v/>
      </c>
      <c r="Z1214" s="52" t="str">
        <f>IFERROR(MAX(IF(OR(V1214="",X1214=""),"",IF(AND(AND(MONTH(F1214)&gt;=7,MONTH(F1214)&lt;8),AND(MONTH(H1214)&gt;=7,MONTH(H1214)&lt;8)),(NETWORKDAYS(F1214,H1214,Lister!$D$7:$D$13)-V1214)*T1214/NETWORKDAYS(Lister!$D$19,Lister!$E$19,Lister!$D$7:$D$13),IF(AND(AND(MONTH(F1214)&gt;=7,MONTH(F1214)&lt;8),MONTH(H1214)&gt;7),(NETWORKDAYS(F1214,Lister!$E$19,Lister!$D$7:$D$13)-V1214)*T1214/NETWORKDAYS(Lister!$D$19,Lister!$E$19,Lister!$D$7:$D$13),IF(MONTH(F1214)&gt;7,0)))),0),"")</f>
        <v/>
      </c>
      <c r="AA1214" s="30" t="str">
        <f>IF(Afrapportering!AA1195="","",Afrapportering!AA1195)</f>
        <v/>
      </c>
      <c r="AB1214" s="52" t="str">
        <f>IFERROR(MAX(IF(OR(V1214="",X1214=""),"",IF(AND(AND(MONTH(F1214)&gt;=8,MONTH(F1214)&lt;9),AND(MONTH(H1214)&gt;=8,MONTH(H1214)&lt;9)),(NETWORKDAYS(F1214,H1214,Lister!$D$7:$D$13)-X1214)*T1214/NETWORKDAYS(Lister!$D$20,Lister!$E$20,Lister!$D$7:$D$13),IF(AND(MONTH(F1214)=7,MONTH(H1214)=8),(NETWORKDAYS(Lister!$D$20,H1214,Lister!$D$7:$D$13)-X1214)*T1214/NETWORKDAYS(Lister!$D$20,Lister!$E$20,Lister!$D$7:$D$13),IF(AND(MONTH(F1214)=7,MONTH(H1214)=7),0)))),0),"")</f>
        <v/>
      </c>
      <c r="AC1214" s="30" t="str">
        <f>IF(Afrapportering!AC1195="","",Afrapportering!AC1195)</f>
        <v/>
      </c>
      <c r="AD1214" s="52" t="str">
        <f t="shared" si="151"/>
        <v/>
      </c>
      <c r="AE1214" s="52" t="str">
        <f t="shared" si="152"/>
        <v/>
      </c>
      <c r="AF1214" s="30" t="str">
        <f t="shared" si="153"/>
        <v/>
      </c>
      <c r="AG1214" s="30" t="str">
        <f t="shared" si="154"/>
        <v/>
      </c>
      <c r="AH1214" s="3" t="str">
        <f t="shared" si="155"/>
        <v/>
      </c>
    </row>
    <row r="1215" spans="1:34" x14ac:dyDescent="0.25">
      <c r="A1215" s="13" t="str">
        <f>+Afrapportering!A1196</f>
        <v/>
      </c>
      <c r="B1215" s="13" t="str">
        <f>+Afrapportering!B1196</f>
        <v/>
      </c>
      <c r="C1215" s="13" t="str">
        <f>+Afrapportering!C1196</f>
        <v/>
      </c>
      <c r="D1215" s="13" t="str">
        <f>+Afrapportering!D1196</f>
        <v/>
      </c>
      <c r="E1215" s="14" t="str">
        <f>+Afrapportering!E1196</f>
        <v/>
      </c>
      <c r="F1215" s="139" t="str">
        <f>IF(Afrapportering!F1196 = "", "",Afrapportering!F1196)</f>
        <v/>
      </c>
      <c r="G1215" s="14" t="str">
        <f>+Afrapportering!G1196</f>
        <v/>
      </c>
      <c r="H1215" s="139" t="str">
        <f>IF(Afrapportering!H1196 = "","",Afrapportering!H1196)</f>
        <v/>
      </c>
      <c r="I1215" s="140" t="str">
        <f>+Afrapportering!I1196</f>
        <v/>
      </c>
      <c r="J1215" s="13" t="str">
        <f>+Afrapportering!J1196</f>
        <v/>
      </c>
      <c r="K1215" s="32" t="str">
        <f t="shared" si="148"/>
        <v/>
      </c>
      <c r="L1215" s="31" t="str">
        <f>IF(Ansøgning!J1201="","",Ansøgning!J1201)</f>
        <v/>
      </c>
      <c r="M1215" s="134" t="str">
        <f>IF(Afrapportering!M1196="","",Afrapportering!M1196)</f>
        <v/>
      </c>
      <c r="N1215" s="31" t="str">
        <f>IF(Ansøgning!K1201="","",Ansøgning!K1201)</f>
        <v/>
      </c>
      <c r="O1215" s="134">
        <f>IF(Afrapportering!O1196="",,Afrapportering!O1196)</f>
        <v>0</v>
      </c>
      <c r="P1215" s="15" t="str">
        <f>IF(Ansøgning!L1201="","",Ansøgning!L1201)</f>
        <v/>
      </c>
      <c r="Q1215" s="15" t="str">
        <f t="shared" si="149"/>
        <v/>
      </c>
      <c r="R1215" s="15"/>
      <c r="S1215" s="15" t="str">
        <f>IF(Afrapportering!S1196="","",Afrapportering!S1196)</f>
        <v/>
      </c>
      <c r="T1215" s="31" t="str">
        <f t="shared" si="150"/>
        <v/>
      </c>
      <c r="U1215" s="30" t="str">
        <f>IF(Afrapportering!U1196="","",Afrapportering!U1196)</f>
        <v/>
      </c>
      <c r="V1215" s="52" t="str">
        <f>IF(Afrapportering!V1196="","",Afrapportering!V1196)</f>
        <v/>
      </c>
      <c r="W1215" s="30" t="str">
        <f>IF(Afrapportering!W1196="","",Afrapportering!W1196)</f>
        <v/>
      </c>
      <c r="X1215" s="52" t="str">
        <f>IF(Afrapportering!X1196="","",Afrapportering!X1196)</f>
        <v/>
      </c>
      <c r="Y1215" s="30" t="str">
        <f>IF(Afrapportering!Y1196="","",Afrapportering!Y1196)</f>
        <v/>
      </c>
      <c r="Z1215" s="52" t="str">
        <f>IFERROR(MAX(IF(OR(V1215="",X1215=""),"",IF(AND(AND(MONTH(F1215)&gt;=7,MONTH(F1215)&lt;8),AND(MONTH(H1215)&gt;=7,MONTH(H1215)&lt;8)),(NETWORKDAYS(F1215,H1215,Lister!$D$7:$D$13)-V1215)*T1215/NETWORKDAYS(Lister!$D$19,Lister!$E$19,Lister!$D$7:$D$13),IF(AND(AND(MONTH(F1215)&gt;=7,MONTH(F1215)&lt;8),MONTH(H1215)&gt;7),(NETWORKDAYS(F1215,Lister!$E$19,Lister!$D$7:$D$13)-V1215)*T1215/NETWORKDAYS(Lister!$D$19,Lister!$E$19,Lister!$D$7:$D$13),IF(MONTH(F1215)&gt;7,0)))),0),"")</f>
        <v/>
      </c>
      <c r="AA1215" s="30" t="str">
        <f>IF(Afrapportering!AA1196="","",Afrapportering!AA1196)</f>
        <v/>
      </c>
      <c r="AB1215" s="52" t="str">
        <f>IFERROR(MAX(IF(OR(V1215="",X1215=""),"",IF(AND(AND(MONTH(F1215)&gt;=8,MONTH(F1215)&lt;9),AND(MONTH(H1215)&gt;=8,MONTH(H1215)&lt;9)),(NETWORKDAYS(F1215,H1215,Lister!$D$7:$D$13)-X1215)*T1215/NETWORKDAYS(Lister!$D$20,Lister!$E$20,Lister!$D$7:$D$13),IF(AND(MONTH(F1215)=7,MONTH(H1215)=8),(NETWORKDAYS(Lister!$D$20,H1215,Lister!$D$7:$D$13)-X1215)*T1215/NETWORKDAYS(Lister!$D$20,Lister!$E$20,Lister!$D$7:$D$13),IF(AND(MONTH(F1215)=7,MONTH(H1215)=7),0)))),0),"")</f>
        <v/>
      </c>
      <c r="AC1215" s="30" t="str">
        <f>IF(Afrapportering!AC1196="","",Afrapportering!AC1196)</f>
        <v/>
      </c>
      <c r="AD1215" s="52" t="str">
        <f t="shared" si="151"/>
        <v/>
      </c>
      <c r="AE1215" s="52" t="str">
        <f t="shared" si="152"/>
        <v/>
      </c>
      <c r="AF1215" s="30" t="str">
        <f t="shared" si="153"/>
        <v/>
      </c>
      <c r="AG1215" s="30" t="str">
        <f t="shared" si="154"/>
        <v/>
      </c>
      <c r="AH1215" s="3" t="str">
        <f t="shared" si="155"/>
        <v/>
      </c>
    </row>
    <row r="1216" spans="1:34" x14ac:dyDescent="0.25">
      <c r="A1216" s="13" t="str">
        <f>+Afrapportering!A1197</f>
        <v/>
      </c>
      <c r="B1216" s="13" t="str">
        <f>+Afrapportering!B1197</f>
        <v/>
      </c>
      <c r="C1216" s="13" t="str">
        <f>+Afrapportering!C1197</f>
        <v/>
      </c>
      <c r="D1216" s="13" t="str">
        <f>+Afrapportering!D1197</f>
        <v/>
      </c>
      <c r="E1216" s="14" t="str">
        <f>+Afrapportering!E1197</f>
        <v/>
      </c>
      <c r="F1216" s="139" t="str">
        <f>IF(Afrapportering!F1197 = "", "",Afrapportering!F1197)</f>
        <v/>
      </c>
      <c r="G1216" s="14" t="str">
        <f>+Afrapportering!G1197</f>
        <v/>
      </c>
      <c r="H1216" s="139" t="str">
        <f>IF(Afrapportering!H1197 = "","",Afrapportering!H1197)</f>
        <v/>
      </c>
      <c r="I1216" s="140" t="str">
        <f>+Afrapportering!I1197</f>
        <v/>
      </c>
      <c r="J1216" s="13" t="str">
        <f>+Afrapportering!J1197</f>
        <v/>
      </c>
      <c r="K1216" s="32" t="str">
        <f t="shared" si="148"/>
        <v/>
      </c>
      <c r="L1216" s="31" t="str">
        <f>IF(Ansøgning!J1202="","",Ansøgning!J1202)</f>
        <v/>
      </c>
      <c r="M1216" s="134" t="str">
        <f>IF(Afrapportering!M1197="","",Afrapportering!M1197)</f>
        <v/>
      </c>
      <c r="N1216" s="31" t="str">
        <f>IF(Ansøgning!K1202="","",Ansøgning!K1202)</f>
        <v/>
      </c>
      <c r="O1216" s="134">
        <f>IF(Afrapportering!O1197="",,Afrapportering!O1197)</f>
        <v>0</v>
      </c>
      <c r="P1216" s="15" t="str">
        <f>IF(Ansøgning!L1202="","",Ansøgning!L1202)</f>
        <v/>
      </c>
      <c r="Q1216" s="15" t="str">
        <f t="shared" si="149"/>
        <v/>
      </c>
      <c r="R1216" s="15"/>
      <c r="S1216" s="15" t="str">
        <f>IF(Afrapportering!S1197="","",Afrapportering!S1197)</f>
        <v/>
      </c>
      <c r="T1216" s="31" t="str">
        <f t="shared" si="150"/>
        <v/>
      </c>
      <c r="U1216" s="30" t="str">
        <f>IF(Afrapportering!U1197="","",Afrapportering!U1197)</f>
        <v/>
      </c>
      <c r="V1216" s="52" t="str">
        <f>IF(Afrapportering!V1197="","",Afrapportering!V1197)</f>
        <v/>
      </c>
      <c r="W1216" s="30" t="str">
        <f>IF(Afrapportering!W1197="","",Afrapportering!W1197)</f>
        <v/>
      </c>
      <c r="X1216" s="52" t="str">
        <f>IF(Afrapportering!X1197="","",Afrapportering!X1197)</f>
        <v/>
      </c>
      <c r="Y1216" s="30" t="str">
        <f>IF(Afrapportering!Y1197="","",Afrapportering!Y1197)</f>
        <v/>
      </c>
      <c r="Z1216" s="52" t="str">
        <f>IFERROR(MAX(IF(OR(V1216="",X1216=""),"",IF(AND(AND(MONTH(F1216)&gt;=7,MONTH(F1216)&lt;8),AND(MONTH(H1216)&gt;=7,MONTH(H1216)&lt;8)),(NETWORKDAYS(F1216,H1216,Lister!$D$7:$D$13)-V1216)*T1216/NETWORKDAYS(Lister!$D$19,Lister!$E$19,Lister!$D$7:$D$13),IF(AND(AND(MONTH(F1216)&gt;=7,MONTH(F1216)&lt;8),MONTH(H1216)&gt;7),(NETWORKDAYS(F1216,Lister!$E$19,Lister!$D$7:$D$13)-V1216)*T1216/NETWORKDAYS(Lister!$D$19,Lister!$E$19,Lister!$D$7:$D$13),IF(MONTH(F1216)&gt;7,0)))),0),"")</f>
        <v/>
      </c>
      <c r="AA1216" s="30" t="str">
        <f>IF(Afrapportering!AA1197="","",Afrapportering!AA1197)</f>
        <v/>
      </c>
      <c r="AB1216" s="52" t="str">
        <f>IFERROR(MAX(IF(OR(V1216="",X1216=""),"",IF(AND(AND(MONTH(F1216)&gt;=8,MONTH(F1216)&lt;9),AND(MONTH(H1216)&gt;=8,MONTH(H1216)&lt;9)),(NETWORKDAYS(F1216,H1216,Lister!$D$7:$D$13)-X1216)*T1216/NETWORKDAYS(Lister!$D$20,Lister!$E$20,Lister!$D$7:$D$13),IF(AND(MONTH(F1216)=7,MONTH(H1216)=8),(NETWORKDAYS(Lister!$D$20,H1216,Lister!$D$7:$D$13)-X1216)*T1216/NETWORKDAYS(Lister!$D$20,Lister!$E$20,Lister!$D$7:$D$13),IF(AND(MONTH(F1216)=7,MONTH(H1216)=7),0)))),0),"")</f>
        <v/>
      </c>
      <c r="AC1216" s="30" t="str">
        <f>IF(Afrapportering!AC1197="","",Afrapportering!AC1197)</f>
        <v/>
      </c>
      <c r="AD1216" s="52" t="str">
        <f t="shared" si="151"/>
        <v/>
      </c>
      <c r="AE1216" s="52" t="str">
        <f t="shared" si="152"/>
        <v/>
      </c>
      <c r="AF1216" s="30" t="str">
        <f t="shared" si="153"/>
        <v/>
      </c>
      <c r="AG1216" s="30" t="str">
        <f t="shared" si="154"/>
        <v/>
      </c>
      <c r="AH1216" s="3" t="str">
        <f t="shared" si="155"/>
        <v/>
      </c>
    </row>
    <row r="1217" spans="1:34" x14ac:dyDescent="0.25">
      <c r="A1217" s="13" t="str">
        <f>+Afrapportering!A1198</f>
        <v/>
      </c>
      <c r="B1217" s="13" t="str">
        <f>+Afrapportering!B1198</f>
        <v/>
      </c>
      <c r="C1217" s="13" t="str">
        <f>+Afrapportering!C1198</f>
        <v/>
      </c>
      <c r="D1217" s="13" t="str">
        <f>+Afrapportering!D1198</f>
        <v/>
      </c>
      <c r="E1217" s="14" t="str">
        <f>+Afrapportering!E1198</f>
        <v/>
      </c>
      <c r="F1217" s="139" t="str">
        <f>IF(Afrapportering!F1198 = "", "",Afrapportering!F1198)</f>
        <v/>
      </c>
      <c r="G1217" s="14" t="str">
        <f>+Afrapportering!G1198</f>
        <v/>
      </c>
      <c r="H1217" s="139" t="str">
        <f>IF(Afrapportering!H1198 = "","",Afrapportering!H1198)</f>
        <v/>
      </c>
      <c r="I1217" s="140" t="str">
        <f>+Afrapportering!I1198</f>
        <v/>
      </c>
      <c r="J1217" s="13" t="str">
        <f>+Afrapportering!J1198</f>
        <v/>
      </c>
      <c r="K1217" s="32" t="str">
        <f t="shared" si="148"/>
        <v/>
      </c>
      <c r="L1217" s="31" t="str">
        <f>IF(Ansøgning!J1203="","",Ansøgning!J1203)</f>
        <v/>
      </c>
      <c r="M1217" s="134" t="str">
        <f>IF(Afrapportering!M1198="","",Afrapportering!M1198)</f>
        <v/>
      </c>
      <c r="N1217" s="31" t="str">
        <f>IF(Ansøgning!K1203="","",Ansøgning!K1203)</f>
        <v/>
      </c>
      <c r="O1217" s="134">
        <f>IF(Afrapportering!O1198="",,Afrapportering!O1198)</f>
        <v>0</v>
      </c>
      <c r="P1217" s="15" t="str">
        <f>IF(Ansøgning!L1203="","",Ansøgning!L1203)</f>
        <v/>
      </c>
      <c r="Q1217" s="15" t="str">
        <f t="shared" si="149"/>
        <v/>
      </c>
      <c r="R1217" s="15"/>
      <c r="S1217" s="15" t="str">
        <f>IF(Afrapportering!S1198="","",Afrapportering!S1198)</f>
        <v/>
      </c>
      <c r="T1217" s="31" t="str">
        <f t="shared" si="150"/>
        <v/>
      </c>
      <c r="U1217" s="30" t="str">
        <f>IF(Afrapportering!U1198="","",Afrapportering!U1198)</f>
        <v/>
      </c>
      <c r="V1217" s="52" t="str">
        <f>IF(Afrapportering!V1198="","",Afrapportering!V1198)</f>
        <v/>
      </c>
      <c r="W1217" s="30" t="str">
        <f>IF(Afrapportering!W1198="","",Afrapportering!W1198)</f>
        <v/>
      </c>
      <c r="X1217" s="52" t="str">
        <f>IF(Afrapportering!X1198="","",Afrapportering!X1198)</f>
        <v/>
      </c>
      <c r="Y1217" s="30" t="str">
        <f>IF(Afrapportering!Y1198="","",Afrapportering!Y1198)</f>
        <v/>
      </c>
      <c r="Z1217" s="52" t="str">
        <f>IFERROR(MAX(IF(OR(V1217="",X1217=""),"",IF(AND(AND(MONTH(F1217)&gt;=7,MONTH(F1217)&lt;8),AND(MONTH(H1217)&gt;=7,MONTH(H1217)&lt;8)),(NETWORKDAYS(F1217,H1217,Lister!$D$7:$D$13)-V1217)*T1217/NETWORKDAYS(Lister!$D$19,Lister!$E$19,Lister!$D$7:$D$13),IF(AND(AND(MONTH(F1217)&gt;=7,MONTH(F1217)&lt;8),MONTH(H1217)&gt;7),(NETWORKDAYS(F1217,Lister!$E$19,Lister!$D$7:$D$13)-V1217)*T1217/NETWORKDAYS(Lister!$D$19,Lister!$E$19,Lister!$D$7:$D$13),IF(MONTH(F1217)&gt;7,0)))),0),"")</f>
        <v/>
      </c>
      <c r="AA1217" s="30" t="str">
        <f>IF(Afrapportering!AA1198="","",Afrapportering!AA1198)</f>
        <v/>
      </c>
      <c r="AB1217" s="52" t="str">
        <f>IFERROR(MAX(IF(OR(V1217="",X1217=""),"",IF(AND(AND(MONTH(F1217)&gt;=8,MONTH(F1217)&lt;9),AND(MONTH(H1217)&gt;=8,MONTH(H1217)&lt;9)),(NETWORKDAYS(F1217,H1217,Lister!$D$7:$D$13)-X1217)*T1217/NETWORKDAYS(Lister!$D$20,Lister!$E$20,Lister!$D$7:$D$13),IF(AND(MONTH(F1217)=7,MONTH(H1217)=8),(NETWORKDAYS(Lister!$D$20,H1217,Lister!$D$7:$D$13)-X1217)*T1217/NETWORKDAYS(Lister!$D$20,Lister!$E$20,Lister!$D$7:$D$13),IF(AND(MONTH(F1217)=7,MONTH(H1217)=7),0)))),0),"")</f>
        <v/>
      </c>
      <c r="AC1217" s="30" t="str">
        <f>IF(Afrapportering!AC1198="","",Afrapportering!AC1198)</f>
        <v/>
      </c>
      <c r="AD1217" s="52" t="str">
        <f t="shared" si="151"/>
        <v/>
      </c>
      <c r="AE1217" s="52" t="str">
        <f t="shared" si="152"/>
        <v/>
      </c>
      <c r="AF1217" s="30" t="str">
        <f t="shared" si="153"/>
        <v/>
      </c>
      <c r="AG1217" s="30" t="str">
        <f t="shared" si="154"/>
        <v/>
      </c>
      <c r="AH1217" s="3" t="str">
        <f t="shared" si="155"/>
        <v/>
      </c>
    </row>
    <row r="1218" spans="1:34" x14ac:dyDescent="0.25">
      <c r="A1218" s="13" t="str">
        <f>+Afrapportering!A1199</f>
        <v/>
      </c>
      <c r="B1218" s="13" t="str">
        <f>+Afrapportering!B1199</f>
        <v/>
      </c>
      <c r="C1218" s="13" t="str">
        <f>+Afrapportering!C1199</f>
        <v/>
      </c>
      <c r="D1218" s="13" t="str">
        <f>+Afrapportering!D1199</f>
        <v/>
      </c>
      <c r="E1218" s="14" t="str">
        <f>+Afrapportering!E1199</f>
        <v/>
      </c>
      <c r="F1218" s="139" t="str">
        <f>IF(Afrapportering!F1199 = "", "",Afrapportering!F1199)</f>
        <v/>
      </c>
      <c r="G1218" s="14" t="str">
        <f>+Afrapportering!G1199</f>
        <v/>
      </c>
      <c r="H1218" s="139" t="str">
        <f>IF(Afrapportering!H1199 = "","",Afrapportering!H1199)</f>
        <v/>
      </c>
      <c r="I1218" s="140" t="str">
        <f>+Afrapportering!I1199</f>
        <v/>
      </c>
      <c r="J1218" s="13" t="str">
        <f>+Afrapportering!J1199</f>
        <v/>
      </c>
      <c r="K1218" s="32" t="str">
        <f t="shared" si="148"/>
        <v/>
      </c>
      <c r="L1218" s="31" t="str">
        <f>IF(Ansøgning!J1204="","",Ansøgning!J1204)</f>
        <v/>
      </c>
      <c r="M1218" s="134" t="str">
        <f>IF(Afrapportering!M1199="","",Afrapportering!M1199)</f>
        <v/>
      </c>
      <c r="N1218" s="31" t="str">
        <f>IF(Ansøgning!K1204="","",Ansøgning!K1204)</f>
        <v/>
      </c>
      <c r="O1218" s="134">
        <f>IF(Afrapportering!O1199="",,Afrapportering!O1199)</f>
        <v>0</v>
      </c>
      <c r="P1218" s="15" t="str">
        <f>IF(Ansøgning!L1204="","",Ansøgning!L1204)</f>
        <v/>
      </c>
      <c r="Q1218" s="15" t="str">
        <f t="shared" si="149"/>
        <v/>
      </c>
      <c r="R1218" s="15"/>
      <c r="S1218" s="15" t="str">
        <f>IF(Afrapportering!S1199="","",Afrapportering!S1199)</f>
        <v/>
      </c>
      <c r="T1218" s="31" t="str">
        <f t="shared" si="150"/>
        <v/>
      </c>
      <c r="U1218" s="30" t="str">
        <f>IF(Afrapportering!U1199="","",Afrapportering!U1199)</f>
        <v/>
      </c>
      <c r="V1218" s="52" t="str">
        <f>IF(Afrapportering!V1199="","",Afrapportering!V1199)</f>
        <v/>
      </c>
      <c r="W1218" s="30" t="str">
        <f>IF(Afrapportering!W1199="","",Afrapportering!W1199)</f>
        <v/>
      </c>
      <c r="X1218" s="52" t="str">
        <f>IF(Afrapportering!X1199="","",Afrapportering!X1199)</f>
        <v/>
      </c>
      <c r="Y1218" s="30" t="str">
        <f>IF(Afrapportering!Y1199="","",Afrapportering!Y1199)</f>
        <v/>
      </c>
      <c r="Z1218" s="52" t="str">
        <f>IFERROR(MAX(IF(OR(V1218="",X1218=""),"",IF(AND(AND(MONTH(F1218)&gt;=7,MONTH(F1218)&lt;8),AND(MONTH(H1218)&gt;=7,MONTH(H1218)&lt;8)),(NETWORKDAYS(F1218,H1218,Lister!$D$7:$D$13)-V1218)*T1218/NETWORKDAYS(Lister!$D$19,Lister!$E$19,Lister!$D$7:$D$13),IF(AND(AND(MONTH(F1218)&gt;=7,MONTH(F1218)&lt;8),MONTH(H1218)&gt;7),(NETWORKDAYS(F1218,Lister!$E$19,Lister!$D$7:$D$13)-V1218)*T1218/NETWORKDAYS(Lister!$D$19,Lister!$E$19,Lister!$D$7:$D$13),IF(MONTH(F1218)&gt;7,0)))),0),"")</f>
        <v/>
      </c>
      <c r="AA1218" s="30" t="str">
        <f>IF(Afrapportering!AA1199="","",Afrapportering!AA1199)</f>
        <v/>
      </c>
      <c r="AB1218" s="52" t="str">
        <f>IFERROR(MAX(IF(OR(V1218="",X1218=""),"",IF(AND(AND(MONTH(F1218)&gt;=8,MONTH(F1218)&lt;9),AND(MONTH(H1218)&gt;=8,MONTH(H1218)&lt;9)),(NETWORKDAYS(F1218,H1218,Lister!$D$7:$D$13)-X1218)*T1218/NETWORKDAYS(Lister!$D$20,Lister!$E$20,Lister!$D$7:$D$13),IF(AND(MONTH(F1218)=7,MONTH(H1218)=8),(NETWORKDAYS(Lister!$D$20,H1218,Lister!$D$7:$D$13)-X1218)*T1218/NETWORKDAYS(Lister!$D$20,Lister!$E$20,Lister!$D$7:$D$13),IF(AND(MONTH(F1218)=7,MONTH(H1218)=7),0)))),0),"")</f>
        <v/>
      </c>
      <c r="AC1218" s="30" t="str">
        <f>IF(Afrapportering!AC1199="","",Afrapportering!AC1199)</f>
        <v/>
      </c>
      <c r="AD1218" s="52" t="str">
        <f t="shared" si="151"/>
        <v/>
      </c>
      <c r="AE1218" s="52" t="str">
        <f t="shared" si="152"/>
        <v/>
      </c>
      <c r="AF1218" s="30" t="str">
        <f t="shared" si="153"/>
        <v/>
      </c>
      <c r="AG1218" s="30" t="str">
        <f t="shared" si="154"/>
        <v/>
      </c>
      <c r="AH1218" s="3" t="str">
        <f t="shared" si="155"/>
        <v/>
      </c>
    </row>
    <row r="1219" spans="1:34" x14ac:dyDescent="0.25">
      <c r="A1219" s="13" t="str">
        <f>+Afrapportering!A1200</f>
        <v/>
      </c>
      <c r="B1219" s="13" t="str">
        <f>+Afrapportering!B1200</f>
        <v/>
      </c>
      <c r="C1219" s="13" t="str">
        <f>+Afrapportering!C1200</f>
        <v/>
      </c>
      <c r="D1219" s="13" t="str">
        <f>+Afrapportering!D1200</f>
        <v/>
      </c>
      <c r="E1219" s="14" t="str">
        <f>+Afrapportering!E1200</f>
        <v/>
      </c>
      <c r="F1219" s="139" t="str">
        <f>IF(Afrapportering!F1200 = "", "",Afrapportering!F1200)</f>
        <v/>
      </c>
      <c r="G1219" s="14" t="str">
        <f>+Afrapportering!G1200</f>
        <v/>
      </c>
      <c r="H1219" s="139" t="str">
        <f>IF(Afrapportering!H1200 = "","",Afrapportering!H1200)</f>
        <v/>
      </c>
      <c r="I1219" s="140" t="str">
        <f>+Afrapportering!I1200</f>
        <v/>
      </c>
      <c r="J1219" s="13" t="str">
        <f>+Afrapportering!J1200</f>
        <v/>
      </c>
      <c r="K1219" s="32" t="str">
        <f t="shared" si="148"/>
        <v/>
      </c>
      <c r="L1219" s="31" t="str">
        <f>IF(Ansøgning!J1205="","",Ansøgning!J1205)</f>
        <v/>
      </c>
      <c r="M1219" s="134" t="str">
        <f>IF(Afrapportering!M1200="","",Afrapportering!M1200)</f>
        <v/>
      </c>
      <c r="N1219" s="31" t="str">
        <f>IF(Ansøgning!K1205="","",Ansøgning!K1205)</f>
        <v/>
      </c>
      <c r="O1219" s="134">
        <f>IF(Afrapportering!O1200="",,Afrapportering!O1200)</f>
        <v>0</v>
      </c>
      <c r="P1219" s="15" t="str">
        <f>IF(Ansøgning!L1205="","",Ansøgning!L1205)</f>
        <v/>
      </c>
      <c r="Q1219" s="15" t="str">
        <f t="shared" si="149"/>
        <v/>
      </c>
      <c r="R1219" s="15"/>
      <c r="S1219" s="15" t="str">
        <f>IF(Afrapportering!S1200="","",Afrapportering!S1200)</f>
        <v/>
      </c>
      <c r="T1219" s="31" t="str">
        <f t="shared" si="150"/>
        <v/>
      </c>
      <c r="U1219" s="30" t="str">
        <f>IF(Afrapportering!U1200="","",Afrapportering!U1200)</f>
        <v/>
      </c>
      <c r="V1219" s="52" t="str">
        <f>IF(Afrapportering!V1200="","",Afrapportering!V1200)</f>
        <v/>
      </c>
      <c r="W1219" s="30" t="str">
        <f>IF(Afrapportering!W1200="","",Afrapportering!W1200)</f>
        <v/>
      </c>
      <c r="X1219" s="52" t="str">
        <f>IF(Afrapportering!X1200="","",Afrapportering!X1200)</f>
        <v/>
      </c>
      <c r="Y1219" s="30" t="str">
        <f>IF(Afrapportering!Y1200="","",Afrapportering!Y1200)</f>
        <v/>
      </c>
      <c r="Z1219" s="52" t="str">
        <f>IFERROR(MAX(IF(OR(V1219="",X1219=""),"",IF(AND(AND(MONTH(F1219)&gt;=7,MONTH(F1219)&lt;8),AND(MONTH(H1219)&gt;=7,MONTH(H1219)&lt;8)),(NETWORKDAYS(F1219,H1219,Lister!$D$7:$D$13)-V1219)*T1219/NETWORKDAYS(Lister!$D$19,Lister!$E$19,Lister!$D$7:$D$13),IF(AND(AND(MONTH(F1219)&gt;=7,MONTH(F1219)&lt;8),MONTH(H1219)&gt;7),(NETWORKDAYS(F1219,Lister!$E$19,Lister!$D$7:$D$13)-V1219)*T1219/NETWORKDAYS(Lister!$D$19,Lister!$E$19,Lister!$D$7:$D$13),IF(MONTH(F1219)&gt;7,0)))),0),"")</f>
        <v/>
      </c>
      <c r="AA1219" s="30" t="str">
        <f>IF(Afrapportering!AA1200="","",Afrapportering!AA1200)</f>
        <v/>
      </c>
      <c r="AB1219" s="52" t="str">
        <f>IFERROR(MAX(IF(OR(V1219="",X1219=""),"",IF(AND(AND(MONTH(F1219)&gt;=8,MONTH(F1219)&lt;9),AND(MONTH(H1219)&gt;=8,MONTH(H1219)&lt;9)),(NETWORKDAYS(F1219,H1219,Lister!$D$7:$D$13)-X1219)*T1219/NETWORKDAYS(Lister!$D$20,Lister!$E$20,Lister!$D$7:$D$13),IF(AND(MONTH(F1219)=7,MONTH(H1219)=8),(NETWORKDAYS(Lister!$D$20,H1219,Lister!$D$7:$D$13)-X1219)*T1219/NETWORKDAYS(Lister!$D$20,Lister!$E$20,Lister!$D$7:$D$13),IF(AND(MONTH(F1219)=7,MONTH(H1219)=7),0)))),0),"")</f>
        <v/>
      </c>
      <c r="AC1219" s="30" t="str">
        <f>IF(Afrapportering!AC1200="","",Afrapportering!AC1200)</f>
        <v/>
      </c>
      <c r="AD1219" s="52" t="str">
        <f t="shared" si="151"/>
        <v/>
      </c>
      <c r="AE1219" s="52" t="str">
        <f t="shared" si="152"/>
        <v/>
      </c>
      <c r="AF1219" s="30" t="str">
        <f t="shared" si="153"/>
        <v/>
      </c>
      <c r="AG1219" s="30" t="str">
        <f t="shared" si="154"/>
        <v/>
      </c>
      <c r="AH1219" s="3" t="str">
        <f t="shared" si="155"/>
        <v/>
      </c>
    </row>
    <row r="1220" spans="1:34" x14ac:dyDescent="0.25">
      <c r="A1220" s="13" t="str">
        <f>+Afrapportering!A1201</f>
        <v/>
      </c>
      <c r="B1220" s="13" t="str">
        <f>+Afrapportering!B1201</f>
        <v/>
      </c>
      <c r="C1220" s="13" t="str">
        <f>+Afrapportering!C1201</f>
        <v/>
      </c>
      <c r="D1220" s="13" t="str">
        <f>+Afrapportering!D1201</f>
        <v/>
      </c>
      <c r="E1220" s="14" t="str">
        <f>+Afrapportering!E1201</f>
        <v/>
      </c>
      <c r="F1220" s="139" t="str">
        <f>IF(Afrapportering!F1201 = "", "",Afrapportering!F1201)</f>
        <v/>
      </c>
      <c r="G1220" s="14" t="str">
        <f>+Afrapportering!G1201</f>
        <v/>
      </c>
      <c r="H1220" s="139" t="str">
        <f>IF(Afrapportering!H1201 = "","",Afrapportering!H1201)</f>
        <v/>
      </c>
      <c r="I1220" s="140" t="str">
        <f>+Afrapportering!I1201</f>
        <v/>
      </c>
      <c r="J1220" s="13" t="str">
        <f>+Afrapportering!J1201</f>
        <v/>
      </c>
      <c r="K1220" s="32" t="str">
        <f t="shared" si="148"/>
        <v/>
      </c>
      <c r="L1220" s="31" t="str">
        <f>IF(Ansøgning!J1206="","",Ansøgning!J1206)</f>
        <v/>
      </c>
      <c r="M1220" s="134" t="str">
        <f>IF(Afrapportering!M1201="","",Afrapportering!M1201)</f>
        <v/>
      </c>
      <c r="N1220" s="31" t="str">
        <f>IF(Ansøgning!K1206="","",Ansøgning!K1206)</f>
        <v/>
      </c>
      <c r="O1220" s="134">
        <f>IF(Afrapportering!O1201="",,Afrapportering!O1201)</f>
        <v>0</v>
      </c>
      <c r="P1220" s="15" t="str">
        <f>IF(Ansøgning!L1206="","",Ansøgning!L1206)</f>
        <v/>
      </c>
      <c r="Q1220" s="15" t="str">
        <f t="shared" si="149"/>
        <v/>
      </c>
      <c r="R1220" s="15"/>
      <c r="S1220" s="15" t="str">
        <f>IF(Afrapportering!S1201="","",Afrapportering!S1201)</f>
        <v/>
      </c>
      <c r="T1220" s="31" t="str">
        <f t="shared" si="150"/>
        <v/>
      </c>
      <c r="U1220" s="30" t="str">
        <f>IF(Afrapportering!U1201="","",Afrapportering!U1201)</f>
        <v/>
      </c>
      <c r="V1220" s="52" t="str">
        <f>IF(Afrapportering!V1201="","",Afrapportering!V1201)</f>
        <v/>
      </c>
      <c r="W1220" s="30" t="str">
        <f>IF(Afrapportering!W1201="","",Afrapportering!W1201)</f>
        <v/>
      </c>
      <c r="X1220" s="52" t="str">
        <f>IF(Afrapportering!X1201="","",Afrapportering!X1201)</f>
        <v/>
      </c>
      <c r="Y1220" s="30" t="str">
        <f>IF(Afrapportering!Y1201="","",Afrapportering!Y1201)</f>
        <v/>
      </c>
      <c r="Z1220" s="52" t="str">
        <f>IFERROR(MAX(IF(OR(V1220="",X1220=""),"",IF(AND(AND(MONTH(F1220)&gt;=7,MONTH(F1220)&lt;8),AND(MONTH(H1220)&gt;=7,MONTH(H1220)&lt;8)),(NETWORKDAYS(F1220,H1220,Lister!$D$7:$D$13)-V1220)*T1220/NETWORKDAYS(Lister!$D$19,Lister!$E$19,Lister!$D$7:$D$13),IF(AND(AND(MONTH(F1220)&gt;=7,MONTH(F1220)&lt;8),MONTH(H1220)&gt;7),(NETWORKDAYS(F1220,Lister!$E$19,Lister!$D$7:$D$13)-V1220)*T1220/NETWORKDAYS(Lister!$D$19,Lister!$E$19,Lister!$D$7:$D$13),IF(MONTH(F1220)&gt;7,0)))),0),"")</f>
        <v/>
      </c>
      <c r="AA1220" s="30" t="str">
        <f>IF(Afrapportering!AA1201="","",Afrapportering!AA1201)</f>
        <v/>
      </c>
      <c r="AB1220" s="52" t="str">
        <f>IFERROR(MAX(IF(OR(V1220="",X1220=""),"",IF(AND(AND(MONTH(F1220)&gt;=8,MONTH(F1220)&lt;9),AND(MONTH(H1220)&gt;=8,MONTH(H1220)&lt;9)),(NETWORKDAYS(F1220,H1220,Lister!$D$7:$D$13)-X1220)*T1220/NETWORKDAYS(Lister!$D$20,Lister!$E$20,Lister!$D$7:$D$13),IF(AND(MONTH(F1220)=7,MONTH(H1220)=8),(NETWORKDAYS(Lister!$D$20,H1220,Lister!$D$7:$D$13)-X1220)*T1220/NETWORKDAYS(Lister!$D$20,Lister!$E$20,Lister!$D$7:$D$13),IF(AND(MONTH(F1220)=7,MONTH(H1220)=7),0)))),0),"")</f>
        <v/>
      </c>
      <c r="AC1220" s="30" t="str">
        <f>IF(Afrapportering!AC1201="","",Afrapportering!AC1201)</f>
        <v/>
      </c>
      <c r="AD1220" s="52" t="str">
        <f t="shared" si="151"/>
        <v/>
      </c>
      <c r="AE1220" s="52" t="str">
        <f t="shared" si="152"/>
        <v/>
      </c>
      <c r="AF1220" s="30" t="str">
        <f t="shared" si="153"/>
        <v/>
      </c>
      <c r="AG1220" s="30" t="str">
        <f t="shared" si="154"/>
        <v/>
      </c>
      <c r="AH1220" s="3" t="str">
        <f t="shared" si="155"/>
        <v/>
      </c>
    </row>
    <row r="1221" spans="1:34" x14ac:dyDescent="0.25">
      <c r="A1221" s="13" t="str">
        <f>+Afrapportering!A1202</f>
        <v/>
      </c>
      <c r="B1221" s="13" t="str">
        <f>+Afrapportering!B1202</f>
        <v/>
      </c>
      <c r="C1221" s="13" t="str">
        <f>+Afrapportering!C1202</f>
        <v/>
      </c>
      <c r="D1221" s="13" t="str">
        <f>+Afrapportering!D1202</f>
        <v/>
      </c>
      <c r="E1221" s="14" t="str">
        <f>+Afrapportering!E1202</f>
        <v/>
      </c>
      <c r="F1221" s="139" t="str">
        <f>IF(Afrapportering!F1202 = "", "",Afrapportering!F1202)</f>
        <v/>
      </c>
      <c r="G1221" s="14" t="str">
        <f>+Afrapportering!G1202</f>
        <v/>
      </c>
      <c r="H1221" s="139" t="str">
        <f>IF(Afrapportering!H1202 = "","",Afrapportering!H1202)</f>
        <v/>
      </c>
      <c r="I1221" s="140" t="str">
        <f>+Afrapportering!I1202</f>
        <v/>
      </c>
      <c r="J1221" s="13" t="str">
        <f>+Afrapportering!J1202</f>
        <v/>
      </c>
      <c r="K1221" s="32" t="str">
        <f t="shared" si="148"/>
        <v/>
      </c>
      <c r="L1221" s="31" t="str">
        <f>IF(Ansøgning!J1207="","",Ansøgning!J1207)</f>
        <v/>
      </c>
      <c r="M1221" s="134" t="str">
        <f>IF(Afrapportering!M1202="","",Afrapportering!M1202)</f>
        <v/>
      </c>
      <c r="N1221" s="31" t="str">
        <f>IF(Ansøgning!K1207="","",Ansøgning!K1207)</f>
        <v/>
      </c>
      <c r="O1221" s="134">
        <f>IF(Afrapportering!O1202="",,Afrapportering!O1202)</f>
        <v>0</v>
      </c>
      <c r="P1221" s="15" t="str">
        <f>IF(Ansøgning!L1207="","",Ansøgning!L1207)</f>
        <v/>
      </c>
      <c r="Q1221" s="15" t="str">
        <f t="shared" si="149"/>
        <v/>
      </c>
      <c r="R1221" s="15"/>
      <c r="S1221" s="15" t="str">
        <f>IF(Afrapportering!S1202="","",Afrapportering!S1202)</f>
        <v/>
      </c>
      <c r="T1221" s="31" t="str">
        <f t="shared" si="150"/>
        <v/>
      </c>
      <c r="U1221" s="30" t="str">
        <f>IF(Afrapportering!U1202="","",Afrapportering!U1202)</f>
        <v/>
      </c>
      <c r="V1221" s="52" t="str">
        <f>IF(Afrapportering!V1202="","",Afrapportering!V1202)</f>
        <v/>
      </c>
      <c r="W1221" s="30" t="str">
        <f>IF(Afrapportering!W1202="","",Afrapportering!W1202)</f>
        <v/>
      </c>
      <c r="X1221" s="52" t="str">
        <f>IF(Afrapportering!X1202="","",Afrapportering!X1202)</f>
        <v/>
      </c>
      <c r="Y1221" s="30" t="str">
        <f>IF(Afrapportering!Y1202="","",Afrapportering!Y1202)</f>
        <v/>
      </c>
      <c r="Z1221" s="52" t="str">
        <f>IFERROR(MAX(IF(OR(V1221="",X1221=""),"",IF(AND(AND(MONTH(F1221)&gt;=7,MONTH(F1221)&lt;8),AND(MONTH(H1221)&gt;=7,MONTH(H1221)&lt;8)),(NETWORKDAYS(F1221,H1221,Lister!$D$7:$D$13)-V1221)*T1221/NETWORKDAYS(Lister!$D$19,Lister!$E$19,Lister!$D$7:$D$13),IF(AND(AND(MONTH(F1221)&gt;=7,MONTH(F1221)&lt;8),MONTH(H1221)&gt;7),(NETWORKDAYS(F1221,Lister!$E$19,Lister!$D$7:$D$13)-V1221)*T1221/NETWORKDAYS(Lister!$D$19,Lister!$E$19,Lister!$D$7:$D$13),IF(MONTH(F1221)&gt;7,0)))),0),"")</f>
        <v/>
      </c>
      <c r="AA1221" s="30" t="str">
        <f>IF(Afrapportering!AA1202="","",Afrapportering!AA1202)</f>
        <v/>
      </c>
      <c r="AB1221" s="52" t="str">
        <f>IFERROR(MAX(IF(OR(V1221="",X1221=""),"",IF(AND(AND(MONTH(F1221)&gt;=8,MONTH(F1221)&lt;9),AND(MONTH(H1221)&gt;=8,MONTH(H1221)&lt;9)),(NETWORKDAYS(F1221,H1221,Lister!$D$7:$D$13)-X1221)*T1221/NETWORKDAYS(Lister!$D$20,Lister!$E$20,Lister!$D$7:$D$13),IF(AND(MONTH(F1221)=7,MONTH(H1221)=8),(NETWORKDAYS(Lister!$D$20,H1221,Lister!$D$7:$D$13)-X1221)*T1221/NETWORKDAYS(Lister!$D$20,Lister!$E$20,Lister!$D$7:$D$13),IF(AND(MONTH(F1221)=7,MONTH(H1221)=7),0)))),0),"")</f>
        <v/>
      </c>
      <c r="AC1221" s="30" t="str">
        <f>IF(Afrapportering!AC1202="","",Afrapportering!AC1202)</f>
        <v/>
      </c>
      <c r="AD1221" s="52" t="str">
        <f t="shared" si="151"/>
        <v/>
      </c>
      <c r="AE1221" s="52" t="str">
        <f t="shared" si="152"/>
        <v/>
      </c>
      <c r="AF1221" s="30" t="str">
        <f t="shared" si="153"/>
        <v/>
      </c>
      <c r="AG1221" s="30" t="str">
        <f t="shared" si="154"/>
        <v/>
      </c>
      <c r="AH1221" s="3" t="str">
        <f t="shared" si="155"/>
        <v/>
      </c>
    </row>
    <row r="1222" spans="1:34" x14ac:dyDescent="0.25">
      <c r="A1222" s="13" t="str">
        <f>+Afrapportering!A1203</f>
        <v/>
      </c>
      <c r="B1222" s="13" t="str">
        <f>+Afrapportering!B1203</f>
        <v/>
      </c>
      <c r="C1222" s="13" t="str">
        <f>+Afrapportering!C1203</f>
        <v/>
      </c>
      <c r="D1222" s="13" t="str">
        <f>+Afrapportering!D1203</f>
        <v/>
      </c>
      <c r="E1222" s="14" t="str">
        <f>+Afrapportering!E1203</f>
        <v/>
      </c>
      <c r="F1222" s="139" t="str">
        <f>IF(Afrapportering!F1203 = "", "",Afrapportering!F1203)</f>
        <v/>
      </c>
      <c r="G1222" s="14" t="str">
        <f>+Afrapportering!G1203</f>
        <v/>
      </c>
      <c r="H1222" s="139" t="str">
        <f>IF(Afrapportering!H1203 = "","",Afrapportering!H1203)</f>
        <v/>
      </c>
      <c r="I1222" s="140" t="str">
        <f>+Afrapportering!I1203</f>
        <v/>
      </c>
      <c r="J1222" s="13" t="str">
        <f>+Afrapportering!J1203</f>
        <v/>
      </c>
      <c r="K1222" s="32" t="str">
        <f t="shared" si="148"/>
        <v/>
      </c>
      <c r="L1222" s="31" t="str">
        <f>IF(Ansøgning!J1208="","",Ansøgning!J1208)</f>
        <v/>
      </c>
      <c r="M1222" s="134" t="str">
        <f>IF(Afrapportering!M1203="","",Afrapportering!M1203)</f>
        <v/>
      </c>
      <c r="N1222" s="31" t="str">
        <f>IF(Ansøgning!K1208="","",Ansøgning!K1208)</f>
        <v/>
      </c>
      <c r="O1222" s="134">
        <f>IF(Afrapportering!O1203="",,Afrapportering!O1203)</f>
        <v>0</v>
      </c>
      <c r="P1222" s="15" t="str">
        <f>IF(Ansøgning!L1208="","",Ansøgning!L1208)</f>
        <v/>
      </c>
      <c r="Q1222" s="15" t="str">
        <f t="shared" si="149"/>
        <v/>
      </c>
      <c r="R1222" s="15"/>
      <c r="S1222" s="15" t="str">
        <f>IF(Afrapportering!S1203="","",Afrapportering!S1203)</f>
        <v/>
      </c>
      <c r="T1222" s="31" t="str">
        <f t="shared" si="150"/>
        <v/>
      </c>
      <c r="U1222" s="30" t="str">
        <f>IF(Afrapportering!U1203="","",Afrapportering!U1203)</f>
        <v/>
      </c>
      <c r="V1222" s="52" t="str">
        <f>IF(Afrapportering!V1203="","",Afrapportering!V1203)</f>
        <v/>
      </c>
      <c r="W1222" s="30" t="str">
        <f>IF(Afrapportering!W1203="","",Afrapportering!W1203)</f>
        <v/>
      </c>
      <c r="X1222" s="52" t="str">
        <f>IF(Afrapportering!X1203="","",Afrapportering!X1203)</f>
        <v/>
      </c>
      <c r="Y1222" s="30" t="str">
        <f>IF(Afrapportering!Y1203="","",Afrapportering!Y1203)</f>
        <v/>
      </c>
      <c r="Z1222" s="52" t="str">
        <f>IFERROR(MAX(IF(OR(V1222="",X1222=""),"",IF(AND(AND(MONTH(F1222)&gt;=7,MONTH(F1222)&lt;8),AND(MONTH(H1222)&gt;=7,MONTH(H1222)&lt;8)),(NETWORKDAYS(F1222,H1222,Lister!$D$7:$D$13)-V1222)*T1222/NETWORKDAYS(Lister!$D$19,Lister!$E$19,Lister!$D$7:$D$13),IF(AND(AND(MONTH(F1222)&gt;=7,MONTH(F1222)&lt;8),MONTH(H1222)&gt;7),(NETWORKDAYS(F1222,Lister!$E$19,Lister!$D$7:$D$13)-V1222)*T1222/NETWORKDAYS(Lister!$D$19,Lister!$E$19,Lister!$D$7:$D$13),IF(MONTH(F1222)&gt;7,0)))),0),"")</f>
        <v/>
      </c>
      <c r="AA1222" s="30" t="str">
        <f>IF(Afrapportering!AA1203="","",Afrapportering!AA1203)</f>
        <v/>
      </c>
      <c r="AB1222" s="52" t="str">
        <f>IFERROR(MAX(IF(OR(V1222="",X1222=""),"",IF(AND(AND(MONTH(F1222)&gt;=8,MONTH(F1222)&lt;9),AND(MONTH(H1222)&gt;=8,MONTH(H1222)&lt;9)),(NETWORKDAYS(F1222,H1222,Lister!$D$7:$D$13)-X1222)*T1222/NETWORKDAYS(Lister!$D$20,Lister!$E$20,Lister!$D$7:$D$13),IF(AND(MONTH(F1222)=7,MONTH(H1222)=8),(NETWORKDAYS(Lister!$D$20,H1222,Lister!$D$7:$D$13)-X1222)*T1222/NETWORKDAYS(Lister!$D$20,Lister!$E$20,Lister!$D$7:$D$13),IF(AND(MONTH(F1222)=7,MONTH(H1222)=7),0)))),0),"")</f>
        <v/>
      </c>
      <c r="AC1222" s="30" t="str">
        <f>IF(Afrapportering!AC1203="","",Afrapportering!AC1203)</f>
        <v/>
      </c>
      <c r="AD1222" s="52" t="str">
        <f t="shared" si="151"/>
        <v/>
      </c>
      <c r="AE1222" s="52" t="str">
        <f t="shared" si="152"/>
        <v/>
      </c>
      <c r="AF1222" s="30" t="str">
        <f t="shared" si="153"/>
        <v/>
      </c>
      <c r="AG1222" s="30" t="str">
        <f t="shared" si="154"/>
        <v/>
      </c>
      <c r="AH1222" s="3" t="str">
        <f t="shared" si="155"/>
        <v/>
      </c>
    </row>
    <row r="1223" spans="1:34" x14ac:dyDescent="0.25">
      <c r="A1223" s="13" t="str">
        <f>+Afrapportering!A1204</f>
        <v/>
      </c>
      <c r="B1223" s="13" t="str">
        <f>+Afrapportering!B1204</f>
        <v/>
      </c>
      <c r="C1223" s="13" t="str">
        <f>+Afrapportering!C1204</f>
        <v/>
      </c>
      <c r="D1223" s="13" t="str">
        <f>+Afrapportering!D1204</f>
        <v/>
      </c>
      <c r="E1223" s="14" t="str">
        <f>+Afrapportering!E1204</f>
        <v/>
      </c>
      <c r="F1223" s="139" t="str">
        <f>IF(Afrapportering!F1204 = "", "",Afrapportering!F1204)</f>
        <v/>
      </c>
      <c r="G1223" s="14" t="str">
        <f>+Afrapportering!G1204</f>
        <v/>
      </c>
      <c r="H1223" s="139" t="str">
        <f>IF(Afrapportering!H1204 = "","",Afrapportering!H1204)</f>
        <v/>
      </c>
      <c r="I1223" s="140" t="str">
        <f>+Afrapportering!I1204</f>
        <v/>
      </c>
      <c r="J1223" s="13" t="str">
        <f>+Afrapportering!J1204</f>
        <v/>
      </c>
      <c r="K1223" s="32" t="str">
        <f t="shared" si="148"/>
        <v/>
      </c>
      <c r="L1223" s="31" t="str">
        <f>IF(Ansøgning!J1209="","",Ansøgning!J1209)</f>
        <v/>
      </c>
      <c r="M1223" s="134" t="str">
        <f>IF(Afrapportering!M1204="","",Afrapportering!M1204)</f>
        <v/>
      </c>
      <c r="N1223" s="31" t="str">
        <f>IF(Ansøgning!K1209="","",Ansøgning!K1209)</f>
        <v/>
      </c>
      <c r="O1223" s="134">
        <f>IF(Afrapportering!O1204="",,Afrapportering!O1204)</f>
        <v>0</v>
      </c>
      <c r="P1223" s="15" t="str">
        <f>IF(Ansøgning!L1209="","",Ansøgning!L1209)</f>
        <v/>
      </c>
      <c r="Q1223" s="15" t="str">
        <f t="shared" si="149"/>
        <v/>
      </c>
      <c r="R1223" s="15"/>
      <c r="S1223" s="15" t="str">
        <f>IF(Afrapportering!S1204="","",Afrapportering!S1204)</f>
        <v/>
      </c>
      <c r="T1223" s="31" t="str">
        <f t="shared" si="150"/>
        <v/>
      </c>
      <c r="U1223" s="30" t="str">
        <f>IF(Afrapportering!U1204="","",Afrapportering!U1204)</f>
        <v/>
      </c>
      <c r="V1223" s="52" t="str">
        <f>IF(Afrapportering!V1204="","",Afrapportering!V1204)</f>
        <v/>
      </c>
      <c r="W1223" s="30" t="str">
        <f>IF(Afrapportering!W1204="","",Afrapportering!W1204)</f>
        <v/>
      </c>
      <c r="X1223" s="52" t="str">
        <f>IF(Afrapportering!X1204="","",Afrapportering!X1204)</f>
        <v/>
      </c>
      <c r="Y1223" s="30" t="str">
        <f>IF(Afrapportering!Y1204="","",Afrapportering!Y1204)</f>
        <v/>
      </c>
      <c r="Z1223" s="52" t="str">
        <f>IFERROR(MAX(IF(OR(V1223="",X1223=""),"",IF(AND(AND(MONTH(F1223)&gt;=7,MONTH(F1223)&lt;8),AND(MONTH(H1223)&gt;=7,MONTH(H1223)&lt;8)),(NETWORKDAYS(F1223,H1223,Lister!$D$7:$D$13)-V1223)*T1223/NETWORKDAYS(Lister!$D$19,Lister!$E$19,Lister!$D$7:$D$13),IF(AND(AND(MONTH(F1223)&gt;=7,MONTH(F1223)&lt;8),MONTH(H1223)&gt;7),(NETWORKDAYS(F1223,Lister!$E$19,Lister!$D$7:$D$13)-V1223)*T1223/NETWORKDAYS(Lister!$D$19,Lister!$E$19,Lister!$D$7:$D$13),IF(MONTH(F1223)&gt;7,0)))),0),"")</f>
        <v/>
      </c>
      <c r="AA1223" s="30" t="str">
        <f>IF(Afrapportering!AA1204="","",Afrapportering!AA1204)</f>
        <v/>
      </c>
      <c r="AB1223" s="52" t="str">
        <f>IFERROR(MAX(IF(OR(V1223="",X1223=""),"",IF(AND(AND(MONTH(F1223)&gt;=8,MONTH(F1223)&lt;9),AND(MONTH(H1223)&gt;=8,MONTH(H1223)&lt;9)),(NETWORKDAYS(F1223,H1223,Lister!$D$7:$D$13)-X1223)*T1223/NETWORKDAYS(Lister!$D$20,Lister!$E$20,Lister!$D$7:$D$13),IF(AND(MONTH(F1223)=7,MONTH(H1223)=8),(NETWORKDAYS(Lister!$D$20,H1223,Lister!$D$7:$D$13)-X1223)*T1223/NETWORKDAYS(Lister!$D$20,Lister!$E$20,Lister!$D$7:$D$13),IF(AND(MONTH(F1223)=7,MONTH(H1223)=7),0)))),0),"")</f>
        <v/>
      </c>
      <c r="AC1223" s="30" t="str">
        <f>IF(Afrapportering!AC1204="","",Afrapportering!AC1204)</f>
        <v/>
      </c>
      <c r="AD1223" s="52" t="str">
        <f t="shared" si="151"/>
        <v/>
      </c>
      <c r="AE1223" s="52" t="str">
        <f t="shared" si="152"/>
        <v/>
      </c>
      <c r="AF1223" s="30" t="str">
        <f t="shared" si="153"/>
        <v/>
      </c>
      <c r="AG1223" s="30" t="str">
        <f t="shared" si="154"/>
        <v/>
      </c>
      <c r="AH1223" s="3" t="str">
        <f t="shared" si="155"/>
        <v/>
      </c>
    </row>
    <row r="1224" spans="1:34" x14ac:dyDescent="0.25">
      <c r="A1224" s="13" t="str">
        <f>+Afrapportering!A1205</f>
        <v/>
      </c>
      <c r="B1224" s="13" t="str">
        <f>+Afrapportering!B1205</f>
        <v/>
      </c>
      <c r="C1224" s="13" t="str">
        <f>+Afrapportering!C1205</f>
        <v/>
      </c>
      <c r="D1224" s="13" t="str">
        <f>+Afrapportering!D1205</f>
        <v/>
      </c>
      <c r="E1224" s="14" t="str">
        <f>+Afrapportering!E1205</f>
        <v/>
      </c>
      <c r="F1224" s="139" t="str">
        <f>IF(Afrapportering!F1205 = "", "",Afrapportering!F1205)</f>
        <v/>
      </c>
      <c r="G1224" s="14" t="str">
        <f>+Afrapportering!G1205</f>
        <v/>
      </c>
      <c r="H1224" s="139" t="str">
        <f>IF(Afrapportering!H1205 = "","",Afrapportering!H1205)</f>
        <v/>
      </c>
      <c r="I1224" s="140" t="str">
        <f>+Afrapportering!I1205</f>
        <v/>
      </c>
      <c r="J1224" s="13" t="str">
        <f>+Afrapportering!J1205</f>
        <v/>
      </c>
      <c r="K1224" s="32" t="str">
        <f t="shared" si="148"/>
        <v/>
      </c>
      <c r="L1224" s="31" t="str">
        <f>IF(Ansøgning!J1210="","",Ansøgning!J1210)</f>
        <v/>
      </c>
      <c r="M1224" s="134" t="str">
        <f>IF(Afrapportering!M1205="","",Afrapportering!M1205)</f>
        <v/>
      </c>
      <c r="N1224" s="31" t="str">
        <f>IF(Ansøgning!K1210="","",Ansøgning!K1210)</f>
        <v/>
      </c>
      <c r="O1224" s="134">
        <f>IF(Afrapportering!O1205="",,Afrapportering!O1205)</f>
        <v>0</v>
      </c>
      <c r="P1224" s="15" t="str">
        <f>IF(Ansøgning!L1210="","",Ansøgning!L1210)</f>
        <v/>
      </c>
      <c r="Q1224" s="15" t="str">
        <f t="shared" si="149"/>
        <v/>
      </c>
      <c r="R1224" s="15"/>
      <c r="S1224" s="15" t="str">
        <f>IF(Afrapportering!S1205="","",Afrapportering!S1205)</f>
        <v/>
      </c>
      <c r="T1224" s="31" t="str">
        <f t="shared" si="150"/>
        <v/>
      </c>
      <c r="U1224" s="30" t="str">
        <f>IF(Afrapportering!U1205="","",Afrapportering!U1205)</f>
        <v/>
      </c>
      <c r="V1224" s="52" t="str">
        <f>IF(Afrapportering!V1205="","",Afrapportering!V1205)</f>
        <v/>
      </c>
      <c r="W1224" s="30" t="str">
        <f>IF(Afrapportering!W1205="","",Afrapportering!W1205)</f>
        <v/>
      </c>
      <c r="X1224" s="52" t="str">
        <f>IF(Afrapportering!X1205="","",Afrapportering!X1205)</f>
        <v/>
      </c>
      <c r="Y1224" s="30" t="str">
        <f>IF(Afrapportering!Y1205="","",Afrapportering!Y1205)</f>
        <v/>
      </c>
      <c r="Z1224" s="52" t="str">
        <f>IFERROR(MAX(IF(OR(V1224="",X1224=""),"",IF(AND(AND(MONTH(F1224)&gt;=7,MONTH(F1224)&lt;8),AND(MONTH(H1224)&gt;=7,MONTH(H1224)&lt;8)),(NETWORKDAYS(F1224,H1224,Lister!$D$7:$D$13)-V1224)*T1224/NETWORKDAYS(Lister!$D$19,Lister!$E$19,Lister!$D$7:$D$13),IF(AND(AND(MONTH(F1224)&gt;=7,MONTH(F1224)&lt;8),MONTH(H1224)&gt;7),(NETWORKDAYS(F1224,Lister!$E$19,Lister!$D$7:$D$13)-V1224)*T1224/NETWORKDAYS(Lister!$D$19,Lister!$E$19,Lister!$D$7:$D$13),IF(MONTH(F1224)&gt;7,0)))),0),"")</f>
        <v/>
      </c>
      <c r="AA1224" s="30" t="str">
        <f>IF(Afrapportering!AA1205="","",Afrapportering!AA1205)</f>
        <v/>
      </c>
      <c r="AB1224" s="52" t="str">
        <f>IFERROR(MAX(IF(OR(V1224="",X1224=""),"",IF(AND(AND(MONTH(F1224)&gt;=8,MONTH(F1224)&lt;9),AND(MONTH(H1224)&gt;=8,MONTH(H1224)&lt;9)),(NETWORKDAYS(F1224,H1224,Lister!$D$7:$D$13)-X1224)*T1224/NETWORKDAYS(Lister!$D$20,Lister!$E$20,Lister!$D$7:$D$13),IF(AND(MONTH(F1224)=7,MONTH(H1224)=8),(NETWORKDAYS(Lister!$D$20,H1224,Lister!$D$7:$D$13)-X1224)*T1224/NETWORKDAYS(Lister!$D$20,Lister!$E$20,Lister!$D$7:$D$13),IF(AND(MONTH(F1224)=7,MONTH(H1224)=7),0)))),0),"")</f>
        <v/>
      </c>
      <c r="AC1224" s="30" t="str">
        <f>IF(Afrapportering!AC1205="","",Afrapportering!AC1205)</f>
        <v/>
      </c>
      <c r="AD1224" s="52" t="str">
        <f t="shared" si="151"/>
        <v/>
      </c>
      <c r="AE1224" s="52" t="str">
        <f t="shared" si="152"/>
        <v/>
      </c>
      <c r="AF1224" s="30" t="str">
        <f t="shared" si="153"/>
        <v/>
      </c>
      <c r="AG1224" s="30" t="str">
        <f t="shared" si="154"/>
        <v/>
      </c>
      <c r="AH1224" s="3" t="str">
        <f t="shared" si="155"/>
        <v/>
      </c>
    </row>
    <row r="1225" spans="1:34" x14ac:dyDescent="0.25">
      <c r="A1225" s="13" t="str">
        <f>+Afrapportering!A1206</f>
        <v/>
      </c>
      <c r="B1225" s="13" t="str">
        <f>+Afrapportering!B1206</f>
        <v/>
      </c>
      <c r="C1225" s="13" t="str">
        <f>+Afrapportering!C1206</f>
        <v/>
      </c>
      <c r="D1225" s="13" t="str">
        <f>+Afrapportering!D1206</f>
        <v/>
      </c>
      <c r="E1225" s="14" t="str">
        <f>+Afrapportering!E1206</f>
        <v/>
      </c>
      <c r="F1225" s="139" t="str">
        <f>IF(Afrapportering!F1206 = "", "",Afrapportering!F1206)</f>
        <v/>
      </c>
      <c r="G1225" s="14" t="str">
        <f>+Afrapportering!G1206</f>
        <v/>
      </c>
      <c r="H1225" s="139" t="str">
        <f>IF(Afrapportering!H1206 = "","",Afrapportering!H1206)</f>
        <v/>
      </c>
      <c r="I1225" s="140" t="str">
        <f>+Afrapportering!I1206</f>
        <v/>
      </c>
      <c r="J1225" s="13" t="str">
        <f>+Afrapportering!J1206</f>
        <v/>
      </c>
      <c r="K1225" s="32" t="str">
        <f t="shared" si="148"/>
        <v/>
      </c>
      <c r="L1225" s="31" t="str">
        <f>IF(Ansøgning!J1211="","",Ansøgning!J1211)</f>
        <v/>
      </c>
      <c r="M1225" s="134" t="str">
        <f>IF(Afrapportering!M1206="","",Afrapportering!M1206)</f>
        <v/>
      </c>
      <c r="N1225" s="31" t="str">
        <f>IF(Ansøgning!K1211="","",Ansøgning!K1211)</f>
        <v/>
      </c>
      <c r="O1225" s="134">
        <f>IF(Afrapportering!O1206="",,Afrapportering!O1206)</f>
        <v>0</v>
      </c>
      <c r="P1225" s="15" t="str">
        <f>IF(Ansøgning!L1211="","",Ansøgning!L1211)</f>
        <v/>
      </c>
      <c r="Q1225" s="15" t="str">
        <f t="shared" si="149"/>
        <v/>
      </c>
      <c r="R1225" s="15"/>
      <c r="S1225" s="15" t="str">
        <f>IF(Afrapportering!S1206="","",Afrapportering!S1206)</f>
        <v/>
      </c>
      <c r="T1225" s="31" t="str">
        <f t="shared" si="150"/>
        <v/>
      </c>
      <c r="U1225" s="30" t="str">
        <f>IF(Afrapportering!U1206="","",Afrapportering!U1206)</f>
        <v/>
      </c>
      <c r="V1225" s="52" t="str">
        <f>IF(Afrapportering!V1206="","",Afrapportering!V1206)</f>
        <v/>
      </c>
      <c r="W1225" s="30" t="str">
        <f>IF(Afrapportering!W1206="","",Afrapportering!W1206)</f>
        <v/>
      </c>
      <c r="X1225" s="52" t="str">
        <f>IF(Afrapportering!X1206="","",Afrapportering!X1206)</f>
        <v/>
      </c>
      <c r="Y1225" s="30" t="str">
        <f>IF(Afrapportering!Y1206="","",Afrapportering!Y1206)</f>
        <v/>
      </c>
      <c r="Z1225" s="52" t="str">
        <f>IFERROR(MAX(IF(OR(V1225="",X1225=""),"",IF(AND(AND(MONTH(F1225)&gt;=7,MONTH(F1225)&lt;8),AND(MONTH(H1225)&gt;=7,MONTH(H1225)&lt;8)),(NETWORKDAYS(F1225,H1225,Lister!$D$7:$D$13)-V1225)*T1225/NETWORKDAYS(Lister!$D$19,Lister!$E$19,Lister!$D$7:$D$13),IF(AND(AND(MONTH(F1225)&gt;=7,MONTH(F1225)&lt;8),MONTH(H1225)&gt;7),(NETWORKDAYS(F1225,Lister!$E$19,Lister!$D$7:$D$13)-V1225)*T1225/NETWORKDAYS(Lister!$D$19,Lister!$E$19,Lister!$D$7:$D$13),IF(MONTH(F1225)&gt;7,0)))),0),"")</f>
        <v/>
      </c>
      <c r="AA1225" s="30" t="str">
        <f>IF(Afrapportering!AA1206="","",Afrapportering!AA1206)</f>
        <v/>
      </c>
      <c r="AB1225" s="52" t="str">
        <f>IFERROR(MAX(IF(OR(V1225="",X1225=""),"",IF(AND(AND(MONTH(F1225)&gt;=8,MONTH(F1225)&lt;9),AND(MONTH(H1225)&gt;=8,MONTH(H1225)&lt;9)),(NETWORKDAYS(F1225,H1225,Lister!$D$7:$D$13)-X1225)*T1225/NETWORKDAYS(Lister!$D$20,Lister!$E$20,Lister!$D$7:$D$13),IF(AND(MONTH(F1225)=7,MONTH(H1225)=8),(NETWORKDAYS(Lister!$D$20,H1225,Lister!$D$7:$D$13)-X1225)*T1225/NETWORKDAYS(Lister!$D$20,Lister!$E$20,Lister!$D$7:$D$13),IF(AND(MONTH(F1225)=7,MONTH(H1225)=7),0)))),0),"")</f>
        <v/>
      </c>
      <c r="AC1225" s="30" t="str">
        <f>IF(Afrapportering!AC1206="","",Afrapportering!AC1206)</f>
        <v/>
      </c>
      <c r="AD1225" s="52" t="str">
        <f t="shared" si="151"/>
        <v/>
      </c>
      <c r="AE1225" s="52" t="str">
        <f t="shared" si="152"/>
        <v/>
      </c>
      <c r="AF1225" s="30" t="str">
        <f t="shared" si="153"/>
        <v/>
      </c>
      <c r="AG1225" s="30" t="str">
        <f t="shared" si="154"/>
        <v/>
      </c>
      <c r="AH1225" s="3" t="str">
        <f t="shared" si="155"/>
        <v/>
      </c>
    </row>
    <row r="1226" spans="1:34" x14ac:dyDescent="0.25">
      <c r="A1226" s="13" t="str">
        <f>+Afrapportering!A1207</f>
        <v/>
      </c>
      <c r="B1226" s="13" t="str">
        <f>+Afrapportering!B1207</f>
        <v/>
      </c>
      <c r="C1226" s="13" t="str">
        <f>+Afrapportering!C1207</f>
        <v/>
      </c>
      <c r="D1226" s="13" t="str">
        <f>+Afrapportering!D1207</f>
        <v/>
      </c>
      <c r="E1226" s="14" t="str">
        <f>+Afrapportering!E1207</f>
        <v/>
      </c>
      <c r="F1226" s="139" t="str">
        <f>IF(Afrapportering!F1207 = "", "",Afrapportering!F1207)</f>
        <v/>
      </c>
      <c r="G1226" s="14" t="str">
        <f>+Afrapportering!G1207</f>
        <v/>
      </c>
      <c r="H1226" s="139" t="str">
        <f>IF(Afrapportering!H1207 = "","",Afrapportering!H1207)</f>
        <v/>
      </c>
      <c r="I1226" s="140" t="str">
        <f>+Afrapportering!I1207</f>
        <v/>
      </c>
      <c r="J1226" s="13" t="str">
        <f>+Afrapportering!J1207</f>
        <v/>
      </c>
      <c r="K1226" s="32" t="str">
        <f t="shared" si="148"/>
        <v/>
      </c>
      <c r="L1226" s="31" t="str">
        <f>IF(Ansøgning!J1212="","",Ansøgning!J1212)</f>
        <v/>
      </c>
      <c r="M1226" s="134" t="str">
        <f>IF(Afrapportering!M1207="","",Afrapportering!M1207)</f>
        <v/>
      </c>
      <c r="N1226" s="31" t="str">
        <f>IF(Ansøgning!K1212="","",Ansøgning!K1212)</f>
        <v/>
      </c>
      <c r="O1226" s="134">
        <f>IF(Afrapportering!O1207="",,Afrapportering!O1207)</f>
        <v>0</v>
      </c>
      <c r="P1226" s="15" t="str">
        <f>IF(Ansøgning!L1212="","",Ansøgning!L1212)</f>
        <v/>
      </c>
      <c r="Q1226" s="15" t="str">
        <f t="shared" si="149"/>
        <v/>
      </c>
      <c r="R1226" s="15"/>
      <c r="S1226" s="15" t="str">
        <f>IF(Afrapportering!S1207="","",Afrapportering!S1207)</f>
        <v/>
      </c>
      <c r="T1226" s="31" t="str">
        <f t="shared" si="150"/>
        <v/>
      </c>
      <c r="U1226" s="30" t="str">
        <f>IF(Afrapportering!U1207="","",Afrapportering!U1207)</f>
        <v/>
      </c>
      <c r="V1226" s="52" t="str">
        <f>IF(Afrapportering!V1207="","",Afrapportering!V1207)</f>
        <v/>
      </c>
      <c r="W1226" s="30" t="str">
        <f>IF(Afrapportering!W1207="","",Afrapportering!W1207)</f>
        <v/>
      </c>
      <c r="X1226" s="52" t="str">
        <f>IF(Afrapportering!X1207="","",Afrapportering!X1207)</f>
        <v/>
      </c>
      <c r="Y1226" s="30" t="str">
        <f>IF(Afrapportering!Y1207="","",Afrapportering!Y1207)</f>
        <v/>
      </c>
      <c r="Z1226" s="52" t="str">
        <f>IFERROR(MAX(IF(OR(V1226="",X1226=""),"",IF(AND(AND(MONTH(F1226)&gt;=7,MONTH(F1226)&lt;8),AND(MONTH(H1226)&gt;=7,MONTH(H1226)&lt;8)),(NETWORKDAYS(F1226,H1226,Lister!$D$7:$D$13)-V1226)*T1226/NETWORKDAYS(Lister!$D$19,Lister!$E$19,Lister!$D$7:$D$13),IF(AND(AND(MONTH(F1226)&gt;=7,MONTH(F1226)&lt;8),MONTH(H1226)&gt;7),(NETWORKDAYS(F1226,Lister!$E$19,Lister!$D$7:$D$13)-V1226)*T1226/NETWORKDAYS(Lister!$D$19,Lister!$E$19,Lister!$D$7:$D$13),IF(MONTH(F1226)&gt;7,0)))),0),"")</f>
        <v/>
      </c>
      <c r="AA1226" s="30" t="str">
        <f>IF(Afrapportering!AA1207="","",Afrapportering!AA1207)</f>
        <v/>
      </c>
      <c r="AB1226" s="52" t="str">
        <f>IFERROR(MAX(IF(OR(V1226="",X1226=""),"",IF(AND(AND(MONTH(F1226)&gt;=8,MONTH(F1226)&lt;9),AND(MONTH(H1226)&gt;=8,MONTH(H1226)&lt;9)),(NETWORKDAYS(F1226,H1226,Lister!$D$7:$D$13)-X1226)*T1226/NETWORKDAYS(Lister!$D$20,Lister!$E$20,Lister!$D$7:$D$13),IF(AND(MONTH(F1226)=7,MONTH(H1226)=8),(NETWORKDAYS(Lister!$D$20,H1226,Lister!$D$7:$D$13)-X1226)*T1226/NETWORKDAYS(Lister!$D$20,Lister!$E$20,Lister!$D$7:$D$13),IF(AND(MONTH(F1226)=7,MONTH(H1226)=7),0)))),0),"")</f>
        <v/>
      </c>
      <c r="AC1226" s="30" t="str">
        <f>IF(Afrapportering!AC1207="","",Afrapportering!AC1207)</f>
        <v/>
      </c>
      <c r="AD1226" s="52" t="str">
        <f t="shared" si="151"/>
        <v/>
      </c>
      <c r="AE1226" s="52" t="str">
        <f t="shared" si="152"/>
        <v/>
      </c>
      <c r="AF1226" s="30" t="str">
        <f t="shared" si="153"/>
        <v/>
      </c>
      <c r="AG1226" s="30" t="str">
        <f t="shared" si="154"/>
        <v/>
      </c>
      <c r="AH1226" s="3" t="str">
        <f t="shared" si="155"/>
        <v/>
      </c>
    </row>
    <row r="1227" spans="1:34" x14ac:dyDescent="0.25">
      <c r="A1227" s="13" t="str">
        <f>+Afrapportering!A1208</f>
        <v/>
      </c>
      <c r="B1227" s="13" t="str">
        <f>+Afrapportering!B1208</f>
        <v/>
      </c>
      <c r="C1227" s="13" t="str">
        <f>+Afrapportering!C1208</f>
        <v/>
      </c>
      <c r="D1227" s="13" t="str">
        <f>+Afrapportering!D1208</f>
        <v/>
      </c>
      <c r="E1227" s="14" t="str">
        <f>+Afrapportering!E1208</f>
        <v/>
      </c>
      <c r="F1227" s="139" t="str">
        <f>IF(Afrapportering!F1208 = "", "",Afrapportering!F1208)</f>
        <v/>
      </c>
      <c r="G1227" s="14" t="str">
        <f>+Afrapportering!G1208</f>
        <v/>
      </c>
      <c r="H1227" s="139" t="str">
        <f>IF(Afrapportering!H1208 = "","",Afrapportering!H1208)</f>
        <v/>
      </c>
      <c r="I1227" s="140" t="str">
        <f>+Afrapportering!I1208</f>
        <v/>
      </c>
      <c r="J1227" s="13" t="str">
        <f>+Afrapportering!J1208</f>
        <v/>
      </c>
      <c r="K1227" s="32" t="str">
        <f t="shared" si="148"/>
        <v/>
      </c>
      <c r="L1227" s="31" t="str">
        <f>IF(Ansøgning!J1213="","",Ansøgning!J1213)</f>
        <v/>
      </c>
      <c r="M1227" s="134" t="str">
        <f>IF(Afrapportering!M1208="","",Afrapportering!M1208)</f>
        <v/>
      </c>
      <c r="N1227" s="31" t="str">
        <f>IF(Ansøgning!K1213="","",Ansøgning!K1213)</f>
        <v/>
      </c>
      <c r="O1227" s="134">
        <f>IF(Afrapportering!O1208="",,Afrapportering!O1208)</f>
        <v>0</v>
      </c>
      <c r="P1227" s="15" t="str">
        <f>IF(Ansøgning!L1213="","",Ansøgning!L1213)</f>
        <v/>
      </c>
      <c r="Q1227" s="15" t="str">
        <f t="shared" si="149"/>
        <v/>
      </c>
      <c r="R1227" s="15"/>
      <c r="S1227" s="15" t="str">
        <f>IF(Afrapportering!S1208="","",Afrapportering!S1208)</f>
        <v/>
      </c>
      <c r="T1227" s="31" t="str">
        <f t="shared" si="150"/>
        <v/>
      </c>
      <c r="U1227" s="30" t="str">
        <f>IF(Afrapportering!U1208="","",Afrapportering!U1208)</f>
        <v/>
      </c>
      <c r="V1227" s="52" t="str">
        <f>IF(Afrapportering!V1208="","",Afrapportering!V1208)</f>
        <v/>
      </c>
      <c r="W1227" s="30" t="str">
        <f>IF(Afrapportering!W1208="","",Afrapportering!W1208)</f>
        <v/>
      </c>
      <c r="X1227" s="52" t="str">
        <f>IF(Afrapportering!X1208="","",Afrapportering!X1208)</f>
        <v/>
      </c>
      <c r="Y1227" s="30" t="str">
        <f>IF(Afrapportering!Y1208="","",Afrapportering!Y1208)</f>
        <v/>
      </c>
      <c r="Z1227" s="52" t="str">
        <f>IFERROR(MAX(IF(OR(V1227="",X1227=""),"",IF(AND(AND(MONTH(F1227)&gt;=7,MONTH(F1227)&lt;8),AND(MONTH(H1227)&gt;=7,MONTH(H1227)&lt;8)),(NETWORKDAYS(F1227,H1227,Lister!$D$7:$D$13)-V1227)*T1227/NETWORKDAYS(Lister!$D$19,Lister!$E$19,Lister!$D$7:$D$13),IF(AND(AND(MONTH(F1227)&gt;=7,MONTH(F1227)&lt;8),MONTH(H1227)&gt;7),(NETWORKDAYS(F1227,Lister!$E$19,Lister!$D$7:$D$13)-V1227)*T1227/NETWORKDAYS(Lister!$D$19,Lister!$E$19,Lister!$D$7:$D$13),IF(MONTH(F1227)&gt;7,0)))),0),"")</f>
        <v/>
      </c>
      <c r="AA1227" s="30" t="str">
        <f>IF(Afrapportering!AA1208="","",Afrapportering!AA1208)</f>
        <v/>
      </c>
      <c r="AB1227" s="52" t="str">
        <f>IFERROR(MAX(IF(OR(V1227="",X1227=""),"",IF(AND(AND(MONTH(F1227)&gt;=8,MONTH(F1227)&lt;9),AND(MONTH(H1227)&gt;=8,MONTH(H1227)&lt;9)),(NETWORKDAYS(F1227,H1227,Lister!$D$7:$D$13)-X1227)*T1227/NETWORKDAYS(Lister!$D$20,Lister!$E$20,Lister!$D$7:$D$13),IF(AND(MONTH(F1227)=7,MONTH(H1227)=8),(NETWORKDAYS(Lister!$D$20,H1227,Lister!$D$7:$D$13)-X1227)*T1227/NETWORKDAYS(Lister!$D$20,Lister!$E$20,Lister!$D$7:$D$13),IF(AND(MONTH(F1227)=7,MONTH(H1227)=7),0)))),0),"")</f>
        <v/>
      </c>
      <c r="AC1227" s="30" t="str">
        <f>IF(Afrapportering!AC1208="","",Afrapportering!AC1208)</f>
        <v/>
      </c>
      <c r="AD1227" s="52" t="str">
        <f t="shared" si="151"/>
        <v/>
      </c>
      <c r="AE1227" s="52" t="str">
        <f t="shared" si="152"/>
        <v/>
      </c>
      <c r="AF1227" s="30" t="str">
        <f t="shared" si="153"/>
        <v/>
      </c>
      <c r="AG1227" s="30" t="str">
        <f t="shared" si="154"/>
        <v/>
      </c>
      <c r="AH1227" s="3" t="str">
        <f t="shared" si="155"/>
        <v/>
      </c>
    </row>
    <row r="1228" spans="1:34" x14ac:dyDescent="0.25">
      <c r="A1228" s="13" t="str">
        <f>+Afrapportering!A1209</f>
        <v/>
      </c>
      <c r="B1228" s="13" t="str">
        <f>+Afrapportering!B1209</f>
        <v/>
      </c>
      <c r="C1228" s="13" t="str">
        <f>+Afrapportering!C1209</f>
        <v/>
      </c>
      <c r="D1228" s="13" t="str">
        <f>+Afrapportering!D1209</f>
        <v/>
      </c>
      <c r="E1228" s="14" t="str">
        <f>+Afrapportering!E1209</f>
        <v/>
      </c>
      <c r="F1228" s="139" t="str">
        <f>IF(Afrapportering!F1209 = "", "",Afrapportering!F1209)</f>
        <v/>
      </c>
      <c r="G1228" s="14" t="str">
        <f>+Afrapportering!G1209</f>
        <v/>
      </c>
      <c r="H1228" s="139" t="str">
        <f>IF(Afrapportering!H1209 = "","",Afrapportering!H1209)</f>
        <v/>
      </c>
      <c r="I1228" s="140" t="str">
        <f>+Afrapportering!I1209</f>
        <v/>
      </c>
      <c r="J1228" s="13" t="str">
        <f>+Afrapportering!J1209</f>
        <v/>
      </c>
      <c r="K1228" s="32" t="str">
        <f t="shared" si="148"/>
        <v/>
      </c>
      <c r="L1228" s="31" t="str">
        <f>IF(Ansøgning!J1214="","",Ansøgning!J1214)</f>
        <v/>
      </c>
      <c r="M1228" s="134" t="str">
        <f>IF(Afrapportering!M1209="","",Afrapportering!M1209)</f>
        <v/>
      </c>
      <c r="N1228" s="31" t="str">
        <f>IF(Ansøgning!K1214="","",Ansøgning!K1214)</f>
        <v/>
      </c>
      <c r="O1228" s="134">
        <f>IF(Afrapportering!O1209="",,Afrapportering!O1209)</f>
        <v>0</v>
      </c>
      <c r="P1228" s="15" t="str">
        <f>IF(Ansøgning!L1214="","",Ansøgning!L1214)</f>
        <v/>
      </c>
      <c r="Q1228" s="15" t="str">
        <f t="shared" si="149"/>
        <v/>
      </c>
      <c r="R1228" s="15"/>
      <c r="S1228" s="15" t="str">
        <f>IF(Afrapportering!S1209="","",Afrapportering!S1209)</f>
        <v/>
      </c>
      <c r="T1228" s="31" t="str">
        <f t="shared" si="150"/>
        <v/>
      </c>
      <c r="U1228" s="30" t="str">
        <f>IF(Afrapportering!U1209="","",Afrapportering!U1209)</f>
        <v/>
      </c>
      <c r="V1228" s="52" t="str">
        <f>IF(Afrapportering!V1209="","",Afrapportering!V1209)</f>
        <v/>
      </c>
      <c r="W1228" s="30" t="str">
        <f>IF(Afrapportering!W1209="","",Afrapportering!W1209)</f>
        <v/>
      </c>
      <c r="X1228" s="52" t="str">
        <f>IF(Afrapportering!X1209="","",Afrapportering!X1209)</f>
        <v/>
      </c>
      <c r="Y1228" s="30" t="str">
        <f>IF(Afrapportering!Y1209="","",Afrapportering!Y1209)</f>
        <v/>
      </c>
      <c r="Z1228" s="52" t="str">
        <f>IFERROR(MAX(IF(OR(V1228="",X1228=""),"",IF(AND(AND(MONTH(F1228)&gt;=7,MONTH(F1228)&lt;8),AND(MONTH(H1228)&gt;=7,MONTH(H1228)&lt;8)),(NETWORKDAYS(F1228,H1228,Lister!$D$7:$D$13)-V1228)*T1228/NETWORKDAYS(Lister!$D$19,Lister!$E$19,Lister!$D$7:$D$13),IF(AND(AND(MONTH(F1228)&gt;=7,MONTH(F1228)&lt;8),MONTH(H1228)&gt;7),(NETWORKDAYS(F1228,Lister!$E$19,Lister!$D$7:$D$13)-V1228)*T1228/NETWORKDAYS(Lister!$D$19,Lister!$E$19,Lister!$D$7:$D$13),IF(MONTH(F1228)&gt;7,0)))),0),"")</f>
        <v/>
      </c>
      <c r="AA1228" s="30" t="str">
        <f>IF(Afrapportering!AA1209="","",Afrapportering!AA1209)</f>
        <v/>
      </c>
      <c r="AB1228" s="52" t="str">
        <f>IFERROR(MAX(IF(OR(V1228="",X1228=""),"",IF(AND(AND(MONTH(F1228)&gt;=8,MONTH(F1228)&lt;9),AND(MONTH(H1228)&gt;=8,MONTH(H1228)&lt;9)),(NETWORKDAYS(F1228,H1228,Lister!$D$7:$D$13)-X1228)*T1228/NETWORKDAYS(Lister!$D$20,Lister!$E$20,Lister!$D$7:$D$13),IF(AND(MONTH(F1228)=7,MONTH(H1228)=8),(NETWORKDAYS(Lister!$D$20,H1228,Lister!$D$7:$D$13)-X1228)*T1228/NETWORKDAYS(Lister!$D$20,Lister!$E$20,Lister!$D$7:$D$13),IF(AND(MONTH(F1228)=7,MONTH(H1228)=7),0)))),0),"")</f>
        <v/>
      </c>
      <c r="AC1228" s="30" t="str">
        <f>IF(Afrapportering!AC1209="","",Afrapportering!AC1209)</f>
        <v/>
      </c>
      <c r="AD1228" s="52" t="str">
        <f t="shared" si="151"/>
        <v/>
      </c>
      <c r="AE1228" s="52" t="str">
        <f t="shared" si="152"/>
        <v/>
      </c>
      <c r="AF1228" s="30" t="str">
        <f t="shared" si="153"/>
        <v/>
      </c>
      <c r="AG1228" s="30" t="str">
        <f t="shared" si="154"/>
        <v/>
      </c>
      <c r="AH1228" s="3" t="str">
        <f t="shared" si="155"/>
        <v/>
      </c>
    </row>
    <row r="1229" spans="1:34" x14ac:dyDescent="0.25">
      <c r="A1229" s="13" t="str">
        <f>+Afrapportering!A1210</f>
        <v/>
      </c>
      <c r="B1229" s="13" t="str">
        <f>+Afrapportering!B1210</f>
        <v/>
      </c>
      <c r="C1229" s="13" t="str">
        <f>+Afrapportering!C1210</f>
        <v/>
      </c>
      <c r="D1229" s="13" t="str">
        <f>+Afrapportering!D1210</f>
        <v/>
      </c>
      <c r="E1229" s="14" t="str">
        <f>+Afrapportering!E1210</f>
        <v/>
      </c>
      <c r="F1229" s="139" t="str">
        <f>IF(Afrapportering!F1210 = "", "",Afrapportering!F1210)</f>
        <v/>
      </c>
      <c r="G1229" s="14" t="str">
        <f>+Afrapportering!G1210</f>
        <v/>
      </c>
      <c r="H1229" s="139" t="str">
        <f>IF(Afrapportering!H1210 = "","",Afrapportering!H1210)</f>
        <v/>
      </c>
      <c r="I1229" s="140" t="str">
        <f>+Afrapportering!I1210</f>
        <v/>
      </c>
      <c r="J1229" s="13" t="str">
        <f>+Afrapportering!J1210</f>
        <v/>
      </c>
      <c r="K1229" s="32" t="str">
        <f t="shared" si="148"/>
        <v/>
      </c>
      <c r="L1229" s="31" t="str">
        <f>IF(Ansøgning!J1215="","",Ansøgning!J1215)</f>
        <v/>
      </c>
      <c r="M1229" s="134" t="str">
        <f>IF(Afrapportering!M1210="","",Afrapportering!M1210)</f>
        <v/>
      </c>
      <c r="N1229" s="31" t="str">
        <f>IF(Ansøgning!K1215="","",Ansøgning!K1215)</f>
        <v/>
      </c>
      <c r="O1229" s="134">
        <f>IF(Afrapportering!O1210="",,Afrapportering!O1210)</f>
        <v>0</v>
      </c>
      <c r="P1229" s="15" t="str">
        <f>IF(Ansøgning!L1215="","",Ansøgning!L1215)</f>
        <v/>
      </c>
      <c r="Q1229" s="15" t="str">
        <f t="shared" si="149"/>
        <v/>
      </c>
      <c r="R1229" s="15"/>
      <c r="S1229" s="15" t="str">
        <f>IF(Afrapportering!S1210="","",Afrapportering!S1210)</f>
        <v/>
      </c>
      <c r="T1229" s="31" t="str">
        <f t="shared" si="150"/>
        <v/>
      </c>
      <c r="U1229" s="30" t="str">
        <f>IF(Afrapportering!U1210="","",Afrapportering!U1210)</f>
        <v/>
      </c>
      <c r="V1229" s="52" t="str">
        <f>IF(Afrapportering!V1210="","",Afrapportering!V1210)</f>
        <v/>
      </c>
      <c r="W1229" s="30" t="str">
        <f>IF(Afrapportering!W1210="","",Afrapportering!W1210)</f>
        <v/>
      </c>
      <c r="X1229" s="52" t="str">
        <f>IF(Afrapportering!X1210="","",Afrapportering!X1210)</f>
        <v/>
      </c>
      <c r="Y1229" s="30" t="str">
        <f>IF(Afrapportering!Y1210="","",Afrapportering!Y1210)</f>
        <v/>
      </c>
      <c r="Z1229" s="52" t="str">
        <f>IFERROR(MAX(IF(OR(V1229="",X1229=""),"",IF(AND(AND(MONTH(F1229)&gt;=7,MONTH(F1229)&lt;8),AND(MONTH(H1229)&gt;=7,MONTH(H1229)&lt;8)),(NETWORKDAYS(F1229,H1229,Lister!$D$7:$D$13)-V1229)*T1229/NETWORKDAYS(Lister!$D$19,Lister!$E$19,Lister!$D$7:$D$13),IF(AND(AND(MONTH(F1229)&gt;=7,MONTH(F1229)&lt;8),MONTH(H1229)&gt;7),(NETWORKDAYS(F1229,Lister!$E$19,Lister!$D$7:$D$13)-V1229)*T1229/NETWORKDAYS(Lister!$D$19,Lister!$E$19,Lister!$D$7:$D$13),IF(MONTH(F1229)&gt;7,0)))),0),"")</f>
        <v/>
      </c>
      <c r="AA1229" s="30" t="str">
        <f>IF(Afrapportering!AA1210="","",Afrapportering!AA1210)</f>
        <v/>
      </c>
      <c r="AB1229" s="52" t="str">
        <f>IFERROR(MAX(IF(OR(V1229="",X1229=""),"",IF(AND(AND(MONTH(F1229)&gt;=8,MONTH(F1229)&lt;9),AND(MONTH(H1229)&gt;=8,MONTH(H1229)&lt;9)),(NETWORKDAYS(F1229,H1229,Lister!$D$7:$D$13)-X1229)*T1229/NETWORKDAYS(Lister!$D$20,Lister!$E$20,Lister!$D$7:$D$13),IF(AND(MONTH(F1229)=7,MONTH(H1229)=8),(NETWORKDAYS(Lister!$D$20,H1229,Lister!$D$7:$D$13)-X1229)*T1229/NETWORKDAYS(Lister!$D$20,Lister!$E$20,Lister!$D$7:$D$13),IF(AND(MONTH(F1229)=7,MONTH(H1229)=7),0)))),0),"")</f>
        <v/>
      </c>
      <c r="AC1229" s="30" t="str">
        <f>IF(Afrapportering!AC1210="","",Afrapportering!AC1210)</f>
        <v/>
      </c>
      <c r="AD1229" s="52" t="str">
        <f t="shared" si="151"/>
        <v/>
      </c>
      <c r="AE1229" s="52" t="str">
        <f t="shared" si="152"/>
        <v/>
      </c>
      <c r="AF1229" s="30" t="str">
        <f t="shared" si="153"/>
        <v/>
      </c>
      <c r="AG1229" s="30" t="str">
        <f t="shared" si="154"/>
        <v/>
      </c>
      <c r="AH1229" s="3" t="str">
        <f t="shared" si="155"/>
        <v/>
      </c>
    </row>
    <row r="1230" spans="1:34" x14ac:dyDescent="0.25">
      <c r="A1230" s="13" t="str">
        <f>+Afrapportering!A1211</f>
        <v/>
      </c>
      <c r="B1230" s="13" t="str">
        <f>+Afrapportering!B1211</f>
        <v/>
      </c>
      <c r="C1230" s="13" t="str">
        <f>+Afrapportering!C1211</f>
        <v/>
      </c>
      <c r="D1230" s="13" t="str">
        <f>+Afrapportering!D1211</f>
        <v/>
      </c>
      <c r="E1230" s="14" t="str">
        <f>+Afrapportering!E1211</f>
        <v/>
      </c>
      <c r="F1230" s="139" t="str">
        <f>IF(Afrapportering!F1211 = "", "",Afrapportering!F1211)</f>
        <v/>
      </c>
      <c r="G1230" s="14" t="str">
        <f>+Afrapportering!G1211</f>
        <v/>
      </c>
      <c r="H1230" s="139" t="str">
        <f>IF(Afrapportering!H1211 = "","",Afrapportering!H1211)</f>
        <v/>
      </c>
      <c r="I1230" s="140" t="str">
        <f>+Afrapportering!I1211</f>
        <v/>
      </c>
      <c r="J1230" s="13" t="str">
        <f>+Afrapportering!J1211</f>
        <v/>
      </c>
      <c r="K1230" s="32" t="str">
        <f t="shared" si="148"/>
        <v/>
      </c>
      <c r="L1230" s="31" t="str">
        <f>IF(Ansøgning!J1216="","",Ansøgning!J1216)</f>
        <v/>
      </c>
      <c r="M1230" s="134" t="str">
        <f>IF(Afrapportering!M1211="","",Afrapportering!M1211)</f>
        <v/>
      </c>
      <c r="N1230" s="31" t="str">
        <f>IF(Ansøgning!K1216="","",Ansøgning!K1216)</f>
        <v/>
      </c>
      <c r="O1230" s="134">
        <f>IF(Afrapportering!O1211="",,Afrapportering!O1211)</f>
        <v>0</v>
      </c>
      <c r="P1230" s="15" t="str">
        <f>IF(Ansøgning!L1216="","",Ansøgning!L1216)</f>
        <v/>
      </c>
      <c r="Q1230" s="15" t="str">
        <f t="shared" si="149"/>
        <v/>
      </c>
      <c r="R1230" s="15"/>
      <c r="S1230" s="15" t="str">
        <f>IF(Afrapportering!S1211="","",Afrapportering!S1211)</f>
        <v/>
      </c>
      <c r="T1230" s="31" t="str">
        <f t="shared" si="150"/>
        <v/>
      </c>
      <c r="U1230" s="30" t="str">
        <f>IF(Afrapportering!U1211="","",Afrapportering!U1211)</f>
        <v/>
      </c>
      <c r="V1230" s="52" t="str">
        <f>IF(Afrapportering!V1211="","",Afrapportering!V1211)</f>
        <v/>
      </c>
      <c r="W1230" s="30" t="str">
        <f>IF(Afrapportering!W1211="","",Afrapportering!W1211)</f>
        <v/>
      </c>
      <c r="X1230" s="52" t="str">
        <f>IF(Afrapportering!X1211="","",Afrapportering!X1211)</f>
        <v/>
      </c>
      <c r="Y1230" s="30" t="str">
        <f>IF(Afrapportering!Y1211="","",Afrapportering!Y1211)</f>
        <v/>
      </c>
      <c r="Z1230" s="52" t="str">
        <f>IFERROR(MAX(IF(OR(V1230="",X1230=""),"",IF(AND(AND(MONTH(F1230)&gt;=7,MONTH(F1230)&lt;8),AND(MONTH(H1230)&gt;=7,MONTH(H1230)&lt;8)),(NETWORKDAYS(F1230,H1230,Lister!$D$7:$D$13)-V1230)*T1230/NETWORKDAYS(Lister!$D$19,Lister!$E$19,Lister!$D$7:$D$13),IF(AND(AND(MONTH(F1230)&gt;=7,MONTH(F1230)&lt;8),MONTH(H1230)&gt;7),(NETWORKDAYS(F1230,Lister!$E$19,Lister!$D$7:$D$13)-V1230)*T1230/NETWORKDAYS(Lister!$D$19,Lister!$E$19,Lister!$D$7:$D$13),IF(MONTH(F1230)&gt;7,0)))),0),"")</f>
        <v/>
      </c>
      <c r="AA1230" s="30" t="str">
        <f>IF(Afrapportering!AA1211="","",Afrapportering!AA1211)</f>
        <v/>
      </c>
      <c r="AB1230" s="52" t="str">
        <f>IFERROR(MAX(IF(OR(V1230="",X1230=""),"",IF(AND(AND(MONTH(F1230)&gt;=8,MONTH(F1230)&lt;9),AND(MONTH(H1230)&gt;=8,MONTH(H1230)&lt;9)),(NETWORKDAYS(F1230,H1230,Lister!$D$7:$D$13)-X1230)*T1230/NETWORKDAYS(Lister!$D$20,Lister!$E$20,Lister!$D$7:$D$13),IF(AND(MONTH(F1230)=7,MONTH(H1230)=8),(NETWORKDAYS(Lister!$D$20,H1230,Lister!$D$7:$D$13)-X1230)*T1230/NETWORKDAYS(Lister!$D$20,Lister!$E$20,Lister!$D$7:$D$13),IF(AND(MONTH(F1230)=7,MONTH(H1230)=7),0)))),0),"")</f>
        <v/>
      </c>
      <c r="AC1230" s="30" t="str">
        <f>IF(Afrapportering!AC1211="","",Afrapportering!AC1211)</f>
        <v/>
      </c>
      <c r="AD1230" s="52" t="str">
        <f t="shared" si="151"/>
        <v/>
      </c>
      <c r="AE1230" s="52" t="str">
        <f t="shared" si="152"/>
        <v/>
      </c>
      <c r="AF1230" s="30" t="str">
        <f t="shared" si="153"/>
        <v/>
      </c>
      <c r="AG1230" s="30" t="str">
        <f t="shared" si="154"/>
        <v/>
      </c>
      <c r="AH1230" s="3" t="str">
        <f t="shared" si="155"/>
        <v/>
      </c>
    </row>
    <row r="1231" spans="1:34" x14ac:dyDescent="0.25">
      <c r="A1231" s="13" t="str">
        <f>+Afrapportering!A1212</f>
        <v/>
      </c>
      <c r="B1231" s="13" t="str">
        <f>+Afrapportering!B1212</f>
        <v/>
      </c>
      <c r="C1231" s="13" t="str">
        <f>+Afrapportering!C1212</f>
        <v/>
      </c>
      <c r="D1231" s="13" t="str">
        <f>+Afrapportering!D1212</f>
        <v/>
      </c>
      <c r="E1231" s="14" t="str">
        <f>+Afrapportering!E1212</f>
        <v/>
      </c>
      <c r="F1231" s="139" t="str">
        <f>IF(Afrapportering!F1212 = "", "",Afrapportering!F1212)</f>
        <v/>
      </c>
      <c r="G1231" s="14" t="str">
        <f>+Afrapportering!G1212</f>
        <v/>
      </c>
      <c r="H1231" s="139" t="str">
        <f>IF(Afrapportering!H1212 = "","",Afrapportering!H1212)</f>
        <v/>
      </c>
      <c r="I1231" s="140" t="str">
        <f>+Afrapportering!I1212</f>
        <v/>
      </c>
      <c r="J1231" s="13" t="str">
        <f>+Afrapportering!J1212</f>
        <v/>
      </c>
      <c r="K1231" s="32" t="str">
        <f t="shared" si="148"/>
        <v/>
      </c>
      <c r="L1231" s="31" t="str">
        <f>IF(Ansøgning!J1217="","",Ansøgning!J1217)</f>
        <v/>
      </c>
      <c r="M1231" s="134" t="str">
        <f>IF(Afrapportering!M1212="","",Afrapportering!M1212)</f>
        <v/>
      </c>
      <c r="N1231" s="31" t="str">
        <f>IF(Ansøgning!K1217="","",Ansøgning!K1217)</f>
        <v/>
      </c>
      <c r="O1231" s="134">
        <f>IF(Afrapportering!O1212="",,Afrapportering!O1212)</f>
        <v>0</v>
      </c>
      <c r="P1231" s="15" t="str">
        <f>IF(Ansøgning!L1217="","",Ansøgning!L1217)</f>
        <v/>
      </c>
      <c r="Q1231" s="15" t="str">
        <f t="shared" si="149"/>
        <v/>
      </c>
      <c r="R1231" s="15"/>
      <c r="S1231" s="15" t="str">
        <f>IF(Afrapportering!S1212="","",Afrapportering!S1212)</f>
        <v/>
      </c>
      <c r="T1231" s="31" t="str">
        <f t="shared" si="150"/>
        <v/>
      </c>
      <c r="U1231" s="30" t="str">
        <f>IF(Afrapportering!U1212="","",Afrapportering!U1212)</f>
        <v/>
      </c>
      <c r="V1231" s="52" t="str">
        <f>IF(Afrapportering!V1212="","",Afrapportering!V1212)</f>
        <v/>
      </c>
      <c r="W1231" s="30" t="str">
        <f>IF(Afrapportering!W1212="","",Afrapportering!W1212)</f>
        <v/>
      </c>
      <c r="X1231" s="52" t="str">
        <f>IF(Afrapportering!X1212="","",Afrapportering!X1212)</f>
        <v/>
      </c>
      <c r="Y1231" s="30" t="str">
        <f>IF(Afrapportering!Y1212="","",Afrapportering!Y1212)</f>
        <v/>
      </c>
      <c r="Z1231" s="52" t="str">
        <f>IFERROR(MAX(IF(OR(V1231="",X1231=""),"",IF(AND(AND(MONTH(F1231)&gt;=7,MONTH(F1231)&lt;8),AND(MONTH(H1231)&gt;=7,MONTH(H1231)&lt;8)),(NETWORKDAYS(F1231,H1231,Lister!$D$7:$D$13)-V1231)*T1231/NETWORKDAYS(Lister!$D$19,Lister!$E$19,Lister!$D$7:$D$13),IF(AND(AND(MONTH(F1231)&gt;=7,MONTH(F1231)&lt;8),MONTH(H1231)&gt;7),(NETWORKDAYS(F1231,Lister!$E$19,Lister!$D$7:$D$13)-V1231)*T1231/NETWORKDAYS(Lister!$D$19,Lister!$E$19,Lister!$D$7:$D$13),IF(MONTH(F1231)&gt;7,0)))),0),"")</f>
        <v/>
      </c>
      <c r="AA1231" s="30" t="str">
        <f>IF(Afrapportering!AA1212="","",Afrapportering!AA1212)</f>
        <v/>
      </c>
      <c r="AB1231" s="52" t="str">
        <f>IFERROR(MAX(IF(OR(V1231="",X1231=""),"",IF(AND(AND(MONTH(F1231)&gt;=8,MONTH(F1231)&lt;9),AND(MONTH(H1231)&gt;=8,MONTH(H1231)&lt;9)),(NETWORKDAYS(F1231,H1231,Lister!$D$7:$D$13)-X1231)*T1231/NETWORKDAYS(Lister!$D$20,Lister!$E$20,Lister!$D$7:$D$13),IF(AND(MONTH(F1231)=7,MONTH(H1231)=8),(NETWORKDAYS(Lister!$D$20,H1231,Lister!$D$7:$D$13)-X1231)*T1231/NETWORKDAYS(Lister!$D$20,Lister!$E$20,Lister!$D$7:$D$13),IF(AND(MONTH(F1231)=7,MONTH(H1231)=7),0)))),0),"")</f>
        <v/>
      </c>
      <c r="AC1231" s="30" t="str">
        <f>IF(Afrapportering!AC1212="","",Afrapportering!AC1212)</f>
        <v/>
      </c>
      <c r="AD1231" s="52" t="str">
        <f t="shared" si="151"/>
        <v/>
      </c>
      <c r="AE1231" s="52" t="str">
        <f t="shared" si="152"/>
        <v/>
      </c>
      <c r="AF1231" s="30" t="str">
        <f t="shared" si="153"/>
        <v/>
      </c>
      <c r="AG1231" s="30" t="str">
        <f t="shared" si="154"/>
        <v/>
      </c>
      <c r="AH1231" s="3" t="str">
        <f t="shared" si="155"/>
        <v/>
      </c>
    </row>
    <row r="1232" spans="1:34" x14ac:dyDescent="0.25">
      <c r="A1232" s="13" t="str">
        <f>+Afrapportering!A1213</f>
        <v/>
      </c>
      <c r="B1232" s="13" t="str">
        <f>+Afrapportering!B1213</f>
        <v/>
      </c>
      <c r="C1232" s="13" t="str">
        <f>+Afrapportering!C1213</f>
        <v/>
      </c>
      <c r="D1232" s="13" t="str">
        <f>+Afrapportering!D1213</f>
        <v/>
      </c>
      <c r="E1232" s="14" t="str">
        <f>+Afrapportering!E1213</f>
        <v/>
      </c>
      <c r="F1232" s="139" t="str">
        <f>IF(Afrapportering!F1213 = "", "",Afrapportering!F1213)</f>
        <v/>
      </c>
      <c r="G1232" s="14" t="str">
        <f>+Afrapportering!G1213</f>
        <v/>
      </c>
      <c r="H1232" s="139" t="str">
        <f>IF(Afrapportering!H1213 = "","",Afrapportering!H1213)</f>
        <v/>
      </c>
      <c r="I1232" s="140" t="str">
        <f>+Afrapportering!I1213</f>
        <v/>
      </c>
      <c r="J1232" s="13" t="str">
        <f>+Afrapportering!J1213</f>
        <v/>
      </c>
      <c r="K1232" s="32" t="str">
        <f t="shared" si="148"/>
        <v/>
      </c>
      <c r="L1232" s="31" t="str">
        <f>IF(Ansøgning!J1218="","",Ansøgning!J1218)</f>
        <v/>
      </c>
      <c r="M1232" s="134" t="str">
        <f>IF(Afrapportering!M1213="","",Afrapportering!M1213)</f>
        <v/>
      </c>
      <c r="N1232" s="31" t="str">
        <f>IF(Ansøgning!K1218="","",Ansøgning!K1218)</f>
        <v/>
      </c>
      <c r="O1232" s="134">
        <f>IF(Afrapportering!O1213="",,Afrapportering!O1213)</f>
        <v>0</v>
      </c>
      <c r="P1232" s="15" t="str">
        <f>IF(Ansøgning!L1218="","",Ansøgning!L1218)</f>
        <v/>
      </c>
      <c r="Q1232" s="15" t="str">
        <f t="shared" si="149"/>
        <v/>
      </c>
      <c r="R1232" s="15"/>
      <c r="S1232" s="15" t="str">
        <f>IF(Afrapportering!S1213="","",Afrapportering!S1213)</f>
        <v/>
      </c>
      <c r="T1232" s="31" t="str">
        <f t="shared" si="150"/>
        <v/>
      </c>
      <c r="U1232" s="30" t="str">
        <f>IF(Afrapportering!U1213="","",Afrapportering!U1213)</f>
        <v/>
      </c>
      <c r="V1232" s="52" t="str">
        <f>IF(Afrapportering!V1213="","",Afrapportering!V1213)</f>
        <v/>
      </c>
      <c r="W1232" s="30" t="str">
        <f>IF(Afrapportering!W1213="","",Afrapportering!W1213)</f>
        <v/>
      </c>
      <c r="X1232" s="52" t="str">
        <f>IF(Afrapportering!X1213="","",Afrapportering!X1213)</f>
        <v/>
      </c>
      <c r="Y1232" s="30" t="str">
        <f>IF(Afrapportering!Y1213="","",Afrapportering!Y1213)</f>
        <v/>
      </c>
      <c r="Z1232" s="52" t="str">
        <f>IFERROR(MAX(IF(OR(V1232="",X1232=""),"",IF(AND(AND(MONTH(F1232)&gt;=7,MONTH(F1232)&lt;8),AND(MONTH(H1232)&gt;=7,MONTH(H1232)&lt;8)),(NETWORKDAYS(F1232,H1232,Lister!$D$7:$D$13)-V1232)*T1232/NETWORKDAYS(Lister!$D$19,Lister!$E$19,Lister!$D$7:$D$13),IF(AND(AND(MONTH(F1232)&gt;=7,MONTH(F1232)&lt;8),MONTH(H1232)&gt;7),(NETWORKDAYS(F1232,Lister!$E$19,Lister!$D$7:$D$13)-V1232)*T1232/NETWORKDAYS(Lister!$D$19,Lister!$E$19,Lister!$D$7:$D$13),IF(MONTH(F1232)&gt;7,0)))),0),"")</f>
        <v/>
      </c>
      <c r="AA1232" s="30" t="str">
        <f>IF(Afrapportering!AA1213="","",Afrapportering!AA1213)</f>
        <v/>
      </c>
      <c r="AB1232" s="52" t="str">
        <f>IFERROR(MAX(IF(OR(V1232="",X1232=""),"",IF(AND(AND(MONTH(F1232)&gt;=8,MONTH(F1232)&lt;9),AND(MONTH(H1232)&gt;=8,MONTH(H1232)&lt;9)),(NETWORKDAYS(F1232,H1232,Lister!$D$7:$D$13)-X1232)*T1232/NETWORKDAYS(Lister!$D$20,Lister!$E$20,Lister!$D$7:$D$13),IF(AND(MONTH(F1232)=7,MONTH(H1232)=8),(NETWORKDAYS(Lister!$D$20,H1232,Lister!$D$7:$D$13)-X1232)*T1232/NETWORKDAYS(Lister!$D$20,Lister!$E$20,Lister!$D$7:$D$13),IF(AND(MONTH(F1232)=7,MONTH(H1232)=7),0)))),0),"")</f>
        <v/>
      </c>
      <c r="AC1232" s="30" t="str">
        <f>IF(Afrapportering!AC1213="","",Afrapportering!AC1213)</f>
        <v/>
      </c>
      <c r="AD1232" s="52" t="str">
        <f t="shared" si="151"/>
        <v/>
      </c>
      <c r="AE1232" s="52" t="str">
        <f t="shared" si="152"/>
        <v/>
      </c>
      <c r="AF1232" s="30" t="str">
        <f t="shared" si="153"/>
        <v/>
      </c>
      <c r="AG1232" s="30" t="str">
        <f t="shared" si="154"/>
        <v/>
      </c>
      <c r="AH1232" s="3" t="str">
        <f t="shared" si="155"/>
        <v/>
      </c>
    </row>
    <row r="1233" spans="1:34" x14ac:dyDescent="0.25">
      <c r="A1233" s="13" t="str">
        <f>+Afrapportering!A1214</f>
        <v/>
      </c>
      <c r="B1233" s="13" t="str">
        <f>+Afrapportering!B1214</f>
        <v/>
      </c>
      <c r="C1233" s="13" t="str">
        <f>+Afrapportering!C1214</f>
        <v/>
      </c>
      <c r="D1233" s="13" t="str">
        <f>+Afrapportering!D1214</f>
        <v/>
      </c>
      <c r="E1233" s="14" t="str">
        <f>+Afrapportering!E1214</f>
        <v/>
      </c>
      <c r="F1233" s="139" t="str">
        <f>IF(Afrapportering!F1214 = "", "",Afrapportering!F1214)</f>
        <v/>
      </c>
      <c r="G1233" s="14" t="str">
        <f>+Afrapportering!G1214</f>
        <v/>
      </c>
      <c r="H1233" s="139" t="str">
        <f>IF(Afrapportering!H1214 = "","",Afrapportering!H1214)</f>
        <v/>
      </c>
      <c r="I1233" s="140" t="str">
        <f>+Afrapportering!I1214</f>
        <v/>
      </c>
      <c r="J1233" s="13" t="str">
        <f>+Afrapportering!J1214</f>
        <v/>
      </c>
      <c r="K1233" s="32" t="str">
        <f t="shared" si="148"/>
        <v/>
      </c>
      <c r="L1233" s="31" t="str">
        <f>IF(Ansøgning!J1219="","",Ansøgning!J1219)</f>
        <v/>
      </c>
      <c r="M1233" s="134" t="str">
        <f>IF(Afrapportering!M1214="","",Afrapportering!M1214)</f>
        <v/>
      </c>
      <c r="N1233" s="31" t="str">
        <f>IF(Ansøgning!K1219="","",Ansøgning!K1219)</f>
        <v/>
      </c>
      <c r="O1233" s="134">
        <f>IF(Afrapportering!O1214="",,Afrapportering!O1214)</f>
        <v>0</v>
      </c>
      <c r="P1233" s="15" t="str">
        <f>IF(Ansøgning!L1219="","",Ansøgning!L1219)</f>
        <v/>
      </c>
      <c r="Q1233" s="15" t="str">
        <f t="shared" si="149"/>
        <v/>
      </c>
      <c r="R1233" s="15"/>
      <c r="S1233" s="15" t="str">
        <f>IF(Afrapportering!S1214="","",Afrapportering!S1214)</f>
        <v/>
      </c>
      <c r="T1233" s="31" t="str">
        <f t="shared" si="150"/>
        <v/>
      </c>
      <c r="U1233" s="30" t="str">
        <f>IF(Afrapportering!U1214="","",Afrapportering!U1214)</f>
        <v/>
      </c>
      <c r="V1233" s="52" t="str">
        <f>IF(Afrapportering!V1214="","",Afrapportering!V1214)</f>
        <v/>
      </c>
      <c r="W1233" s="30" t="str">
        <f>IF(Afrapportering!W1214="","",Afrapportering!W1214)</f>
        <v/>
      </c>
      <c r="X1233" s="52" t="str">
        <f>IF(Afrapportering!X1214="","",Afrapportering!X1214)</f>
        <v/>
      </c>
      <c r="Y1233" s="30" t="str">
        <f>IF(Afrapportering!Y1214="","",Afrapportering!Y1214)</f>
        <v/>
      </c>
      <c r="Z1233" s="52" t="str">
        <f>IFERROR(MAX(IF(OR(V1233="",X1233=""),"",IF(AND(AND(MONTH(F1233)&gt;=7,MONTH(F1233)&lt;8),AND(MONTH(H1233)&gt;=7,MONTH(H1233)&lt;8)),(NETWORKDAYS(F1233,H1233,Lister!$D$7:$D$13)-V1233)*T1233/NETWORKDAYS(Lister!$D$19,Lister!$E$19,Lister!$D$7:$D$13),IF(AND(AND(MONTH(F1233)&gt;=7,MONTH(F1233)&lt;8),MONTH(H1233)&gt;7),(NETWORKDAYS(F1233,Lister!$E$19,Lister!$D$7:$D$13)-V1233)*T1233/NETWORKDAYS(Lister!$D$19,Lister!$E$19,Lister!$D$7:$D$13),IF(MONTH(F1233)&gt;7,0)))),0),"")</f>
        <v/>
      </c>
      <c r="AA1233" s="30" t="str">
        <f>IF(Afrapportering!AA1214="","",Afrapportering!AA1214)</f>
        <v/>
      </c>
      <c r="AB1233" s="52" t="str">
        <f>IFERROR(MAX(IF(OR(V1233="",X1233=""),"",IF(AND(AND(MONTH(F1233)&gt;=8,MONTH(F1233)&lt;9),AND(MONTH(H1233)&gt;=8,MONTH(H1233)&lt;9)),(NETWORKDAYS(F1233,H1233,Lister!$D$7:$D$13)-X1233)*T1233/NETWORKDAYS(Lister!$D$20,Lister!$E$20,Lister!$D$7:$D$13),IF(AND(MONTH(F1233)=7,MONTH(H1233)=8),(NETWORKDAYS(Lister!$D$20,H1233,Lister!$D$7:$D$13)-X1233)*T1233/NETWORKDAYS(Lister!$D$20,Lister!$E$20,Lister!$D$7:$D$13),IF(AND(MONTH(F1233)=7,MONTH(H1233)=7),0)))),0),"")</f>
        <v/>
      </c>
      <c r="AC1233" s="30" t="str">
        <f>IF(Afrapportering!AC1214="","",Afrapportering!AC1214)</f>
        <v/>
      </c>
      <c r="AD1233" s="52" t="str">
        <f t="shared" si="151"/>
        <v/>
      </c>
      <c r="AE1233" s="52" t="str">
        <f t="shared" si="152"/>
        <v/>
      </c>
      <c r="AF1233" s="30" t="str">
        <f t="shared" si="153"/>
        <v/>
      </c>
      <c r="AG1233" s="30" t="str">
        <f t="shared" si="154"/>
        <v/>
      </c>
      <c r="AH1233" s="3" t="str">
        <f t="shared" si="155"/>
        <v/>
      </c>
    </row>
    <row r="1234" spans="1:34" x14ac:dyDescent="0.25">
      <c r="A1234" s="13" t="str">
        <f>+Afrapportering!A1215</f>
        <v/>
      </c>
      <c r="B1234" s="13" t="str">
        <f>+Afrapportering!B1215</f>
        <v/>
      </c>
      <c r="C1234" s="13" t="str">
        <f>+Afrapportering!C1215</f>
        <v/>
      </c>
      <c r="D1234" s="13" t="str">
        <f>+Afrapportering!D1215</f>
        <v/>
      </c>
      <c r="E1234" s="14" t="str">
        <f>+Afrapportering!E1215</f>
        <v/>
      </c>
      <c r="F1234" s="139" t="str">
        <f>IF(Afrapportering!F1215 = "", "",Afrapportering!F1215)</f>
        <v/>
      </c>
      <c r="G1234" s="14" t="str">
        <f>+Afrapportering!G1215</f>
        <v/>
      </c>
      <c r="H1234" s="139" t="str">
        <f>IF(Afrapportering!H1215 = "","",Afrapportering!H1215)</f>
        <v/>
      </c>
      <c r="I1234" s="140" t="str">
        <f>+Afrapportering!I1215</f>
        <v/>
      </c>
      <c r="J1234" s="13" t="str">
        <f>+Afrapportering!J1215</f>
        <v/>
      </c>
      <c r="K1234" s="32" t="str">
        <f t="shared" si="148"/>
        <v/>
      </c>
      <c r="L1234" s="31" t="str">
        <f>IF(Ansøgning!J1220="","",Ansøgning!J1220)</f>
        <v/>
      </c>
      <c r="M1234" s="134" t="str">
        <f>IF(Afrapportering!M1215="","",Afrapportering!M1215)</f>
        <v/>
      </c>
      <c r="N1234" s="31" t="str">
        <f>IF(Ansøgning!K1220="","",Ansøgning!K1220)</f>
        <v/>
      </c>
      <c r="O1234" s="134">
        <f>IF(Afrapportering!O1215="",,Afrapportering!O1215)</f>
        <v>0</v>
      </c>
      <c r="P1234" s="15" t="str">
        <f>IF(Ansøgning!L1220="","",Ansøgning!L1220)</f>
        <v/>
      </c>
      <c r="Q1234" s="15" t="str">
        <f t="shared" si="149"/>
        <v/>
      </c>
      <c r="R1234" s="15"/>
      <c r="S1234" s="15" t="str">
        <f>IF(Afrapportering!S1215="","",Afrapportering!S1215)</f>
        <v/>
      </c>
      <c r="T1234" s="31" t="str">
        <f t="shared" si="150"/>
        <v/>
      </c>
      <c r="U1234" s="30" t="str">
        <f>IF(Afrapportering!U1215="","",Afrapportering!U1215)</f>
        <v/>
      </c>
      <c r="V1234" s="52" t="str">
        <f>IF(Afrapportering!V1215="","",Afrapportering!V1215)</f>
        <v/>
      </c>
      <c r="W1234" s="30" t="str">
        <f>IF(Afrapportering!W1215="","",Afrapportering!W1215)</f>
        <v/>
      </c>
      <c r="X1234" s="52" t="str">
        <f>IF(Afrapportering!X1215="","",Afrapportering!X1215)</f>
        <v/>
      </c>
      <c r="Y1234" s="30" t="str">
        <f>IF(Afrapportering!Y1215="","",Afrapportering!Y1215)</f>
        <v/>
      </c>
      <c r="Z1234" s="52" t="str">
        <f>IFERROR(MAX(IF(OR(V1234="",X1234=""),"",IF(AND(AND(MONTH(F1234)&gt;=7,MONTH(F1234)&lt;8),AND(MONTH(H1234)&gt;=7,MONTH(H1234)&lt;8)),(NETWORKDAYS(F1234,H1234,Lister!$D$7:$D$13)-V1234)*T1234/NETWORKDAYS(Lister!$D$19,Lister!$E$19,Lister!$D$7:$D$13),IF(AND(AND(MONTH(F1234)&gt;=7,MONTH(F1234)&lt;8),MONTH(H1234)&gt;7),(NETWORKDAYS(F1234,Lister!$E$19,Lister!$D$7:$D$13)-V1234)*T1234/NETWORKDAYS(Lister!$D$19,Lister!$E$19,Lister!$D$7:$D$13),IF(MONTH(F1234)&gt;7,0)))),0),"")</f>
        <v/>
      </c>
      <c r="AA1234" s="30" t="str">
        <f>IF(Afrapportering!AA1215="","",Afrapportering!AA1215)</f>
        <v/>
      </c>
      <c r="AB1234" s="52" t="str">
        <f>IFERROR(MAX(IF(OR(V1234="",X1234=""),"",IF(AND(AND(MONTH(F1234)&gt;=8,MONTH(F1234)&lt;9),AND(MONTH(H1234)&gt;=8,MONTH(H1234)&lt;9)),(NETWORKDAYS(F1234,H1234,Lister!$D$7:$D$13)-X1234)*T1234/NETWORKDAYS(Lister!$D$20,Lister!$E$20,Lister!$D$7:$D$13),IF(AND(MONTH(F1234)=7,MONTH(H1234)=8),(NETWORKDAYS(Lister!$D$20,H1234,Lister!$D$7:$D$13)-X1234)*T1234/NETWORKDAYS(Lister!$D$20,Lister!$E$20,Lister!$D$7:$D$13),IF(AND(MONTH(F1234)=7,MONTH(H1234)=7),0)))),0),"")</f>
        <v/>
      </c>
      <c r="AC1234" s="30" t="str">
        <f>IF(Afrapportering!AC1215="","",Afrapportering!AC1215)</f>
        <v/>
      </c>
      <c r="AD1234" s="52" t="str">
        <f t="shared" si="151"/>
        <v/>
      </c>
      <c r="AE1234" s="52" t="str">
        <f t="shared" si="152"/>
        <v/>
      </c>
      <c r="AF1234" s="30" t="str">
        <f t="shared" si="153"/>
        <v/>
      </c>
      <c r="AG1234" s="30" t="str">
        <f t="shared" si="154"/>
        <v/>
      </c>
      <c r="AH1234" s="3" t="str">
        <f t="shared" si="155"/>
        <v/>
      </c>
    </row>
    <row r="1235" spans="1:34" x14ac:dyDescent="0.25">
      <c r="A1235" s="13" t="str">
        <f>+Afrapportering!A1216</f>
        <v/>
      </c>
      <c r="B1235" s="13" t="str">
        <f>+Afrapportering!B1216</f>
        <v/>
      </c>
      <c r="C1235" s="13" t="str">
        <f>+Afrapportering!C1216</f>
        <v/>
      </c>
      <c r="D1235" s="13" t="str">
        <f>+Afrapportering!D1216</f>
        <v/>
      </c>
      <c r="E1235" s="14" t="str">
        <f>+Afrapportering!E1216</f>
        <v/>
      </c>
      <c r="F1235" s="139" t="str">
        <f>IF(Afrapportering!F1216 = "", "",Afrapportering!F1216)</f>
        <v/>
      </c>
      <c r="G1235" s="14" t="str">
        <f>+Afrapportering!G1216</f>
        <v/>
      </c>
      <c r="H1235" s="139" t="str">
        <f>IF(Afrapportering!H1216 = "","",Afrapportering!H1216)</f>
        <v/>
      </c>
      <c r="I1235" s="140" t="str">
        <f>+Afrapportering!I1216</f>
        <v/>
      </c>
      <c r="J1235" s="13" t="str">
        <f>+Afrapportering!J1216</f>
        <v/>
      </c>
      <c r="K1235" s="32" t="str">
        <f t="shared" si="148"/>
        <v/>
      </c>
      <c r="L1235" s="31" t="str">
        <f>IF(Ansøgning!J1221="","",Ansøgning!J1221)</f>
        <v/>
      </c>
      <c r="M1235" s="134" t="str">
        <f>IF(Afrapportering!M1216="","",Afrapportering!M1216)</f>
        <v/>
      </c>
      <c r="N1235" s="31" t="str">
        <f>IF(Ansøgning!K1221="","",Ansøgning!K1221)</f>
        <v/>
      </c>
      <c r="O1235" s="134">
        <f>IF(Afrapportering!O1216="",,Afrapportering!O1216)</f>
        <v>0</v>
      </c>
      <c r="P1235" s="15" t="str">
        <f>IF(Ansøgning!L1221="","",Ansøgning!L1221)</f>
        <v/>
      </c>
      <c r="Q1235" s="15" t="str">
        <f t="shared" si="149"/>
        <v/>
      </c>
      <c r="R1235" s="15"/>
      <c r="S1235" s="15" t="str">
        <f>IF(Afrapportering!S1216="","",Afrapportering!S1216)</f>
        <v/>
      </c>
      <c r="T1235" s="31" t="str">
        <f t="shared" si="150"/>
        <v/>
      </c>
      <c r="U1235" s="30" t="str">
        <f>IF(Afrapportering!U1216="","",Afrapportering!U1216)</f>
        <v/>
      </c>
      <c r="V1235" s="52" t="str">
        <f>IF(Afrapportering!V1216="","",Afrapportering!V1216)</f>
        <v/>
      </c>
      <c r="W1235" s="30" t="str">
        <f>IF(Afrapportering!W1216="","",Afrapportering!W1216)</f>
        <v/>
      </c>
      <c r="X1235" s="52" t="str">
        <f>IF(Afrapportering!X1216="","",Afrapportering!X1216)</f>
        <v/>
      </c>
      <c r="Y1235" s="30" t="str">
        <f>IF(Afrapportering!Y1216="","",Afrapportering!Y1216)</f>
        <v/>
      </c>
      <c r="Z1235" s="52" t="str">
        <f>IFERROR(MAX(IF(OR(V1235="",X1235=""),"",IF(AND(AND(MONTH(F1235)&gt;=7,MONTH(F1235)&lt;8),AND(MONTH(H1235)&gt;=7,MONTH(H1235)&lt;8)),(NETWORKDAYS(F1235,H1235,Lister!$D$7:$D$13)-V1235)*T1235/NETWORKDAYS(Lister!$D$19,Lister!$E$19,Lister!$D$7:$D$13),IF(AND(AND(MONTH(F1235)&gt;=7,MONTH(F1235)&lt;8),MONTH(H1235)&gt;7),(NETWORKDAYS(F1235,Lister!$E$19,Lister!$D$7:$D$13)-V1235)*T1235/NETWORKDAYS(Lister!$D$19,Lister!$E$19,Lister!$D$7:$D$13),IF(MONTH(F1235)&gt;7,0)))),0),"")</f>
        <v/>
      </c>
      <c r="AA1235" s="30" t="str">
        <f>IF(Afrapportering!AA1216="","",Afrapportering!AA1216)</f>
        <v/>
      </c>
      <c r="AB1235" s="52" t="str">
        <f>IFERROR(MAX(IF(OR(V1235="",X1235=""),"",IF(AND(AND(MONTH(F1235)&gt;=8,MONTH(F1235)&lt;9),AND(MONTH(H1235)&gt;=8,MONTH(H1235)&lt;9)),(NETWORKDAYS(F1235,H1235,Lister!$D$7:$D$13)-X1235)*T1235/NETWORKDAYS(Lister!$D$20,Lister!$E$20,Lister!$D$7:$D$13),IF(AND(MONTH(F1235)=7,MONTH(H1235)=8),(NETWORKDAYS(Lister!$D$20,H1235,Lister!$D$7:$D$13)-X1235)*T1235/NETWORKDAYS(Lister!$D$20,Lister!$E$20,Lister!$D$7:$D$13),IF(AND(MONTH(F1235)=7,MONTH(H1235)=7),0)))),0),"")</f>
        <v/>
      </c>
      <c r="AC1235" s="30" t="str">
        <f>IF(Afrapportering!AC1216="","",Afrapportering!AC1216)</f>
        <v/>
      </c>
      <c r="AD1235" s="52" t="str">
        <f t="shared" si="151"/>
        <v/>
      </c>
      <c r="AE1235" s="52" t="str">
        <f t="shared" si="152"/>
        <v/>
      </c>
      <c r="AF1235" s="30" t="str">
        <f t="shared" si="153"/>
        <v/>
      </c>
      <c r="AG1235" s="30" t="str">
        <f t="shared" si="154"/>
        <v/>
      </c>
      <c r="AH1235" s="3" t="str">
        <f t="shared" si="155"/>
        <v/>
      </c>
    </row>
    <row r="1236" spans="1:34" x14ac:dyDescent="0.25">
      <c r="A1236" s="13" t="str">
        <f>+Afrapportering!A1217</f>
        <v/>
      </c>
      <c r="B1236" s="13" t="str">
        <f>+Afrapportering!B1217</f>
        <v/>
      </c>
      <c r="C1236" s="13" t="str">
        <f>+Afrapportering!C1217</f>
        <v/>
      </c>
      <c r="D1236" s="13" t="str">
        <f>+Afrapportering!D1217</f>
        <v/>
      </c>
      <c r="E1236" s="14" t="str">
        <f>+Afrapportering!E1217</f>
        <v/>
      </c>
      <c r="F1236" s="139" t="str">
        <f>IF(Afrapportering!F1217 = "", "",Afrapportering!F1217)</f>
        <v/>
      </c>
      <c r="G1236" s="14" t="str">
        <f>+Afrapportering!G1217</f>
        <v/>
      </c>
      <c r="H1236" s="139" t="str">
        <f>IF(Afrapportering!H1217 = "","",Afrapportering!H1217)</f>
        <v/>
      </c>
      <c r="I1236" s="140" t="str">
        <f>+Afrapportering!I1217</f>
        <v/>
      </c>
      <c r="J1236" s="13" t="str">
        <f>+Afrapportering!J1217</f>
        <v/>
      </c>
      <c r="K1236" s="32" t="str">
        <f t="shared" si="148"/>
        <v/>
      </c>
      <c r="L1236" s="31" t="str">
        <f>IF(Ansøgning!J1222="","",Ansøgning!J1222)</f>
        <v/>
      </c>
      <c r="M1236" s="134" t="str">
        <f>IF(Afrapportering!M1217="","",Afrapportering!M1217)</f>
        <v/>
      </c>
      <c r="N1236" s="31" t="str">
        <f>IF(Ansøgning!K1222="","",Ansøgning!K1222)</f>
        <v/>
      </c>
      <c r="O1236" s="134">
        <f>IF(Afrapportering!O1217="",,Afrapportering!O1217)</f>
        <v>0</v>
      </c>
      <c r="P1236" s="15" t="str">
        <f>IF(Ansøgning!L1222="","",Ansøgning!L1222)</f>
        <v/>
      </c>
      <c r="Q1236" s="15" t="str">
        <f t="shared" si="149"/>
        <v/>
      </c>
      <c r="R1236" s="15"/>
      <c r="S1236" s="15" t="str">
        <f>IF(Afrapportering!S1217="","",Afrapportering!S1217)</f>
        <v/>
      </c>
      <c r="T1236" s="31" t="str">
        <f t="shared" si="150"/>
        <v/>
      </c>
      <c r="U1236" s="30" t="str">
        <f>IF(Afrapportering!U1217="","",Afrapportering!U1217)</f>
        <v/>
      </c>
      <c r="V1236" s="52" t="str">
        <f>IF(Afrapportering!V1217="","",Afrapportering!V1217)</f>
        <v/>
      </c>
      <c r="W1236" s="30" t="str">
        <f>IF(Afrapportering!W1217="","",Afrapportering!W1217)</f>
        <v/>
      </c>
      <c r="X1236" s="52" t="str">
        <f>IF(Afrapportering!X1217="","",Afrapportering!X1217)</f>
        <v/>
      </c>
      <c r="Y1236" s="30" t="str">
        <f>IF(Afrapportering!Y1217="","",Afrapportering!Y1217)</f>
        <v/>
      </c>
      <c r="Z1236" s="52" t="str">
        <f>IFERROR(MAX(IF(OR(V1236="",X1236=""),"",IF(AND(AND(MONTH(F1236)&gt;=7,MONTH(F1236)&lt;8),AND(MONTH(H1236)&gt;=7,MONTH(H1236)&lt;8)),(NETWORKDAYS(F1236,H1236,Lister!$D$7:$D$13)-V1236)*T1236/NETWORKDAYS(Lister!$D$19,Lister!$E$19,Lister!$D$7:$D$13),IF(AND(AND(MONTH(F1236)&gt;=7,MONTH(F1236)&lt;8),MONTH(H1236)&gt;7),(NETWORKDAYS(F1236,Lister!$E$19,Lister!$D$7:$D$13)-V1236)*T1236/NETWORKDAYS(Lister!$D$19,Lister!$E$19,Lister!$D$7:$D$13),IF(MONTH(F1236)&gt;7,0)))),0),"")</f>
        <v/>
      </c>
      <c r="AA1236" s="30" t="str">
        <f>IF(Afrapportering!AA1217="","",Afrapportering!AA1217)</f>
        <v/>
      </c>
      <c r="AB1236" s="52" t="str">
        <f>IFERROR(MAX(IF(OR(V1236="",X1236=""),"",IF(AND(AND(MONTH(F1236)&gt;=8,MONTH(F1236)&lt;9),AND(MONTH(H1236)&gt;=8,MONTH(H1236)&lt;9)),(NETWORKDAYS(F1236,H1236,Lister!$D$7:$D$13)-X1236)*T1236/NETWORKDAYS(Lister!$D$20,Lister!$E$20,Lister!$D$7:$D$13),IF(AND(MONTH(F1236)=7,MONTH(H1236)=8),(NETWORKDAYS(Lister!$D$20,H1236,Lister!$D$7:$D$13)-X1236)*T1236/NETWORKDAYS(Lister!$D$20,Lister!$E$20,Lister!$D$7:$D$13),IF(AND(MONTH(F1236)=7,MONTH(H1236)=7),0)))),0),"")</f>
        <v/>
      </c>
      <c r="AC1236" s="30" t="str">
        <f>IF(Afrapportering!AC1217="","",Afrapportering!AC1217)</f>
        <v/>
      </c>
      <c r="AD1236" s="52" t="str">
        <f t="shared" si="151"/>
        <v/>
      </c>
      <c r="AE1236" s="52" t="str">
        <f t="shared" si="152"/>
        <v/>
      </c>
      <c r="AF1236" s="30" t="str">
        <f t="shared" si="153"/>
        <v/>
      </c>
      <c r="AG1236" s="30" t="str">
        <f t="shared" si="154"/>
        <v/>
      </c>
      <c r="AH1236" s="3" t="str">
        <f t="shared" si="155"/>
        <v/>
      </c>
    </row>
    <row r="1237" spans="1:34" x14ac:dyDescent="0.25">
      <c r="A1237" s="13" t="str">
        <f>+Afrapportering!A1218</f>
        <v/>
      </c>
      <c r="B1237" s="13" t="str">
        <f>+Afrapportering!B1218</f>
        <v/>
      </c>
      <c r="C1237" s="13" t="str">
        <f>+Afrapportering!C1218</f>
        <v/>
      </c>
      <c r="D1237" s="13" t="str">
        <f>+Afrapportering!D1218</f>
        <v/>
      </c>
      <c r="E1237" s="14" t="str">
        <f>+Afrapportering!E1218</f>
        <v/>
      </c>
      <c r="F1237" s="139" t="str">
        <f>IF(Afrapportering!F1218 = "", "",Afrapportering!F1218)</f>
        <v/>
      </c>
      <c r="G1237" s="14" t="str">
        <f>+Afrapportering!G1218</f>
        <v/>
      </c>
      <c r="H1237" s="139" t="str">
        <f>IF(Afrapportering!H1218 = "","",Afrapportering!H1218)</f>
        <v/>
      </c>
      <c r="I1237" s="140" t="str">
        <f>+Afrapportering!I1218</f>
        <v/>
      </c>
      <c r="J1237" s="13" t="str">
        <f>+Afrapportering!J1218</f>
        <v/>
      </c>
      <c r="K1237" s="32" t="str">
        <f t="shared" si="148"/>
        <v/>
      </c>
      <c r="L1237" s="31" t="str">
        <f>IF(Ansøgning!J1223="","",Ansøgning!J1223)</f>
        <v/>
      </c>
      <c r="M1237" s="134" t="str">
        <f>IF(Afrapportering!M1218="","",Afrapportering!M1218)</f>
        <v/>
      </c>
      <c r="N1237" s="31" t="str">
        <f>IF(Ansøgning!K1223="","",Ansøgning!K1223)</f>
        <v/>
      </c>
      <c r="O1237" s="134">
        <f>IF(Afrapportering!O1218="",,Afrapportering!O1218)</f>
        <v>0</v>
      </c>
      <c r="P1237" s="15" t="str">
        <f>IF(Ansøgning!L1223="","",Ansøgning!L1223)</f>
        <v/>
      </c>
      <c r="Q1237" s="15" t="str">
        <f t="shared" si="149"/>
        <v/>
      </c>
      <c r="R1237" s="15"/>
      <c r="S1237" s="15" t="str">
        <f>IF(Afrapportering!S1218="","",Afrapportering!S1218)</f>
        <v/>
      </c>
      <c r="T1237" s="31" t="str">
        <f t="shared" si="150"/>
        <v/>
      </c>
      <c r="U1237" s="30" t="str">
        <f>IF(Afrapportering!U1218="","",Afrapportering!U1218)</f>
        <v/>
      </c>
      <c r="V1237" s="52" t="str">
        <f>IF(Afrapportering!V1218="","",Afrapportering!V1218)</f>
        <v/>
      </c>
      <c r="W1237" s="30" t="str">
        <f>IF(Afrapportering!W1218="","",Afrapportering!W1218)</f>
        <v/>
      </c>
      <c r="X1237" s="52" t="str">
        <f>IF(Afrapportering!X1218="","",Afrapportering!X1218)</f>
        <v/>
      </c>
      <c r="Y1237" s="30" t="str">
        <f>IF(Afrapportering!Y1218="","",Afrapportering!Y1218)</f>
        <v/>
      </c>
      <c r="Z1237" s="52" t="str">
        <f>IFERROR(MAX(IF(OR(V1237="",X1237=""),"",IF(AND(AND(MONTH(F1237)&gt;=7,MONTH(F1237)&lt;8),AND(MONTH(H1237)&gt;=7,MONTH(H1237)&lt;8)),(NETWORKDAYS(F1237,H1237,Lister!$D$7:$D$13)-V1237)*T1237/NETWORKDAYS(Lister!$D$19,Lister!$E$19,Lister!$D$7:$D$13),IF(AND(AND(MONTH(F1237)&gt;=7,MONTH(F1237)&lt;8),MONTH(H1237)&gt;7),(NETWORKDAYS(F1237,Lister!$E$19,Lister!$D$7:$D$13)-V1237)*T1237/NETWORKDAYS(Lister!$D$19,Lister!$E$19,Lister!$D$7:$D$13),IF(MONTH(F1237)&gt;7,0)))),0),"")</f>
        <v/>
      </c>
      <c r="AA1237" s="30" t="str">
        <f>IF(Afrapportering!AA1218="","",Afrapportering!AA1218)</f>
        <v/>
      </c>
      <c r="AB1237" s="52" t="str">
        <f>IFERROR(MAX(IF(OR(V1237="",X1237=""),"",IF(AND(AND(MONTH(F1237)&gt;=8,MONTH(F1237)&lt;9),AND(MONTH(H1237)&gt;=8,MONTH(H1237)&lt;9)),(NETWORKDAYS(F1237,H1237,Lister!$D$7:$D$13)-X1237)*T1237/NETWORKDAYS(Lister!$D$20,Lister!$E$20,Lister!$D$7:$D$13),IF(AND(MONTH(F1237)=7,MONTH(H1237)=8),(NETWORKDAYS(Lister!$D$20,H1237,Lister!$D$7:$D$13)-X1237)*T1237/NETWORKDAYS(Lister!$D$20,Lister!$E$20,Lister!$D$7:$D$13),IF(AND(MONTH(F1237)=7,MONTH(H1237)=7),0)))),0),"")</f>
        <v/>
      </c>
      <c r="AC1237" s="30" t="str">
        <f>IF(Afrapportering!AC1218="","",Afrapportering!AC1218)</f>
        <v/>
      </c>
      <c r="AD1237" s="52" t="str">
        <f t="shared" si="151"/>
        <v/>
      </c>
      <c r="AE1237" s="52" t="str">
        <f t="shared" si="152"/>
        <v/>
      </c>
      <c r="AF1237" s="30" t="str">
        <f t="shared" si="153"/>
        <v/>
      </c>
      <c r="AG1237" s="30" t="str">
        <f t="shared" si="154"/>
        <v/>
      </c>
      <c r="AH1237" s="3" t="str">
        <f t="shared" si="155"/>
        <v/>
      </c>
    </row>
    <row r="1238" spans="1:34" x14ac:dyDescent="0.25">
      <c r="A1238" s="13" t="str">
        <f>+Afrapportering!A1219</f>
        <v/>
      </c>
      <c r="B1238" s="13" t="str">
        <f>+Afrapportering!B1219</f>
        <v/>
      </c>
      <c r="C1238" s="13" t="str">
        <f>+Afrapportering!C1219</f>
        <v/>
      </c>
      <c r="D1238" s="13" t="str">
        <f>+Afrapportering!D1219</f>
        <v/>
      </c>
      <c r="E1238" s="14" t="str">
        <f>+Afrapportering!E1219</f>
        <v/>
      </c>
      <c r="F1238" s="139" t="str">
        <f>IF(Afrapportering!F1219 = "", "",Afrapportering!F1219)</f>
        <v/>
      </c>
      <c r="G1238" s="14" t="str">
        <f>+Afrapportering!G1219</f>
        <v/>
      </c>
      <c r="H1238" s="139" t="str">
        <f>IF(Afrapportering!H1219 = "","",Afrapportering!H1219)</f>
        <v/>
      </c>
      <c r="I1238" s="140" t="str">
        <f>+Afrapportering!I1219</f>
        <v/>
      </c>
      <c r="J1238" s="13" t="str">
        <f>+Afrapportering!J1219</f>
        <v/>
      </c>
      <c r="K1238" s="32" t="str">
        <f t="shared" si="148"/>
        <v/>
      </c>
      <c r="L1238" s="31" t="str">
        <f>IF(Ansøgning!J1224="","",Ansøgning!J1224)</f>
        <v/>
      </c>
      <c r="M1238" s="134" t="str">
        <f>IF(Afrapportering!M1219="","",Afrapportering!M1219)</f>
        <v/>
      </c>
      <c r="N1238" s="31" t="str">
        <f>IF(Ansøgning!K1224="","",Ansøgning!K1224)</f>
        <v/>
      </c>
      <c r="O1238" s="134">
        <f>IF(Afrapportering!O1219="",,Afrapportering!O1219)</f>
        <v>0</v>
      </c>
      <c r="P1238" s="15" t="str">
        <f>IF(Ansøgning!L1224="","",Ansøgning!L1224)</f>
        <v/>
      </c>
      <c r="Q1238" s="15" t="str">
        <f t="shared" si="149"/>
        <v/>
      </c>
      <c r="R1238" s="15"/>
      <c r="S1238" s="15" t="str">
        <f>IF(Afrapportering!S1219="","",Afrapportering!S1219)</f>
        <v/>
      </c>
      <c r="T1238" s="31" t="str">
        <f t="shared" si="150"/>
        <v/>
      </c>
      <c r="U1238" s="30" t="str">
        <f>IF(Afrapportering!U1219="","",Afrapportering!U1219)</f>
        <v/>
      </c>
      <c r="V1238" s="52" t="str">
        <f>IF(Afrapportering!V1219="","",Afrapportering!V1219)</f>
        <v/>
      </c>
      <c r="W1238" s="30" t="str">
        <f>IF(Afrapportering!W1219="","",Afrapportering!W1219)</f>
        <v/>
      </c>
      <c r="X1238" s="52" t="str">
        <f>IF(Afrapportering!X1219="","",Afrapportering!X1219)</f>
        <v/>
      </c>
      <c r="Y1238" s="30" t="str">
        <f>IF(Afrapportering!Y1219="","",Afrapportering!Y1219)</f>
        <v/>
      </c>
      <c r="Z1238" s="52" t="str">
        <f>IFERROR(MAX(IF(OR(V1238="",X1238=""),"",IF(AND(AND(MONTH(F1238)&gt;=7,MONTH(F1238)&lt;8),AND(MONTH(H1238)&gt;=7,MONTH(H1238)&lt;8)),(NETWORKDAYS(F1238,H1238,Lister!$D$7:$D$13)-V1238)*T1238/NETWORKDAYS(Lister!$D$19,Lister!$E$19,Lister!$D$7:$D$13),IF(AND(AND(MONTH(F1238)&gt;=7,MONTH(F1238)&lt;8),MONTH(H1238)&gt;7),(NETWORKDAYS(F1238,Lister!$E$19,Lister!$D$7:$D$13)-V1238)*T1238/NETWORKDAYS(Lister!$D$19,Lister!$E$19,Lister!$D$7:$D$13),IF(MONTH(F1238)&gt;7,0)))),0),"")</f>
        <v/>
      </c>
      <c r="AA1238" s="30" t="str">
        <f>IF(Afrapportering!AA1219="","",Afrapportering!AA1219)</f>
        <v/>
      </c>
      <c r="AB1238" s="52" t="str">
        <f>IFERROR(MAX(IF(OR(V1238="",X1238=""),"",IF(AND(AND(MONTH(F1238)&gt;=8,MONTH(F1238)&lt;9),AND(MONTH(H1238)&gt;=8,MONTH(H1238)&lt;9)),(NETWORKDAYS(F1238,H1238,Lister!$D$7:$D$13)-X1238)*T1238/NETWORKDAYS(Lister!$D$20,Lister!$E$20,Lister!$D$7:$D$13),IF(AND(MONTH(F1238)=7,MONTH(H1238)=8),(NETWORKDAYS(Lister!$D$20,H1238,Lister!$D$7:$D$13)-X1238)*T1238/NETWORKDAYS(Lister!$D$20,Lister!$E$20,Lister!$D$7:$D$13),IF(AND(MONTH(F1238)=7,MONTH(H1238)=7),0)))),0),"")</f>
        <v/>
      </c>
      <c r="AC1238" s="30" t="str">
        <f>IF(Afrapportering!AC1219="","",Afrapportering!AC1219)</f>
        <v/>
      </c>
      <c r="AD1238" s="52" t="str">
        <f t="shared" si="151"/>
        <v/>
      </c>
      <c r="AE1238" s="52" t="str">
        <f t="shared" si="152"/>
        <v/>
      </c>
      <c r="AF1238" s="30" t="str">
        <f t="shared" si="153"/>
        <v/>
      </c>
      <c r="AG1238" s="30" t="str">
        <f t="shared" si="154"/>
        <v/>
      </c>
      <c r="AH1238" s="3" t="str">
        <f t="shared" si="155"/>
        <v/>
      </c>
    </row>
    <row r="1239" spans="1:34" x14ac:dyDescent="0.25">
      <c r="A1239" s="13" t="str">
        <f>+Afrapportering!A1220</f>
        <v/>
      </c>
      <c r="B1239" s="13" t="str">
        <f>+Afrapportering!B1220</f>
        <v/>
      </c>
      <c r="C1239" s="13" t="str">
        <f>+Afrapportering!C1220</f>
        <v/>
      </c>
      <c r="D1239" s="13" t="str">
        <f>+Afrapportering!D1220</f>
        <v/>
      </c>
      <c r="E1239" s="14" t="str">
        <f>+Afrapportering!E1220</f>
        <v/>
      </c>
      <c r="F1239" s="139" t="str">
        <f>IF(Afrapportering!F1220 = "", "",Afrapportering!F1220)</f>
        <v/>
      </c>
      <c r="G1239" s="14" t="str">
        <f>+Afrapportering!G1220</f>
        <v/>
      </c>
      <c r="H1239" s="139" t="str">
        <f>IF(Afrapportering!H1220 = "","",Afrapportering!H1220)</f>
        <v/>
      </c>
      <c r="I1239" s="140" t="str">
        <f>+Afrapportering!I1220</f>
        <v/>
      </c>
      <c r="J1239" s="13" t="str">
        <f>+Afrapportering!J1220</f>
        <v/>
      </c>
      <c r="K1239" s="32" t="str">
        <f t="shared" si="148"/>
        <v/>
      </c>
      <c r="L1239" s="31" t="str">
        <f>IF(Ansøgning!J1225="","",Ansøgning!J1225)</f>
        <v/>
      </c>
      <c r="M1239" s="134" t="str">
        <f>IF(Afrapportering!M1220="","",Afrapportering!M1220)</f>
        <v/>
      </c>
      <c r="N1239" s="31" t="str">
        <f>IF(Ansøgning!K1225="","",Ansøgning!K1225)</f>
        <v/>
      </c>
      <c r="O1239" s="134">
        <f>IF(Afrapportering!O1220="",,Afrapportering!O1220)</f>
        <v>0</v>
      </c>
      <c r="P1239" s="15" t="str">
        <f>IF(Ansøgning!L1225="","",Ansøgning!L1225)</f>
        <v/>
      </c>
      <c r="Q1239" s="15" t="str">
        <f t="shared" si="149"/>
        <v/>
      </c>
      <c r="R1239" s="15"/>
      <c r="S1239" s="15" t="str">
        <f>IF(Afrapportering!S1220="","",Afrapportering!S1220)</f>
        <v/>
      </c>
      <c r="T1239" s="31" t="str">
        <f t="shared" si="150"/>
        <v/>
      </c>
      <c r="U1239" s="30" t="str">
        <f>IF(Afrapportering!U1220="","",Afrapportering!U1220)</f>
        <v/>
      </c>
      <c r="V1239" s="52" t="str">
        <f>IF(Afrapportering!V1220="","",Afrapportering!V1220)</f>
        <v/>
      </c>
      <c r="W1239" s="30" t="str">
        <f>IF(Afrapportering!W1220="","",Afrapportering!W1220)</f>
        <v/>
      </c>
      <c r="X1239" s="52" t="str">
        <f>IF(Afrapportering!X1220="","",Afrapportering!X1220)</f>
        <v/>
      </c>
      <c r="Y1239" s="30" t="str">
        <f>IF(Afrapportering!Y1220="","",Afrapportering!Y1220)</f>
        <v/>
      </c>
      <c r="Z1239" s="52" t="str">
        <f>IFERROR(MAX(IF(OR(V1239="",X1239=""),"",IF(AND(AND(MONTH(F1239)&gt;=7,MONTH(F1239)&lt;8),AND(MONTH(H1239)&gt;=7,MONTH(H1239)&lt;8)),(NETWORKDAYS(F1239,H1239,Lister!$D$7:$D$13)-V1239)*T1239/NETWORKDAYS(Lister!$D$19,Lister!$E$19,Lister!$D$7:$D$13),IF(AND(AND(MONTH(F1239)&gt;=7,MONTH(F1239)&lt;8),MONTH(H1239)&gt;7),(NETWORKDAYS(F1239,Lister!$E$19,Lister!$D$7:$D$13)-V1239)*T1239/NETWORKDAYS(Lister!$D$19,Lister!$E$19,Lister!$D$7:$D$13),IF(MONTH(F1239)&gt;7,0)))),0),"")</f>
        <v/>
      </c>
      <c r="AA1239" s="30" t="str">
        <f>IF(Afrapportering!AA1220="","",Afrapportering!AA1220)</f>
        <v/>
      </c>
      <c r="AB1239" s="52" t="str">
        <f>IFERROR(MAX(IF(OR(V1239="",X1239=""),"",IF(AND(AND(MONTH(F1239)&gt;=8,MONTH(F1239)&lt;9),AND(MONTH(H1239)&gt;=8,MONTH(H1239)&lt;9)),(NETWORKDAYS(F1239,H1239,Lister!$D$7:$D$13)-X1239)*T1239/NETWORKDAYS(Lister!$D$20,Lister!$E$20,Lister!$D$7:$D$13),IF(AND(MONTH(F1239)=7,MONTH(H1239)=8),(NETWORKDAYS(Lister!$D$20,H1239,Lister!$D$7:$D$13)-X1239)*T1239/NETWORKDAYS(Lister!$D$20,Lister!$E$20,Lister!$D$7:$D$13),IF(AND(MONTH(F1239)=7,MONTH(H1239)=7),0)))),0),"")</f>
        <v/>
      </c>
      <c r="AC1239" s="30" t="str">
        <f>IF(Afrapportering!AC1220="","",Afrapportering!AC1220)</f>
        <v/>
      </c>
      <c r="AD1239" s="52" t="str">
        <f t="shared" si="151"/>
        <v/>
      </c>
      <c r="AE1239" s="52" t="str">
        <f t="shared" si="152"/>
        <v/>
      </c>
      <c r="AF1239" s="30" t="str">
        <f t="shared" si="153"/>
        <v/>
      </c>
      <c r="AG1239" s="30" t="str">
        <f t="shared" si="154"/>
        <v/>
      </c>
      <c r="AH1239" s="3" t="str">
        <f t="shared" si="155"/>
        <v/>
      </c>
    </row>
    <row r="1240" spans="1:34" x14ac:dyDescent="0.25">
      <c r="A1240" s="13" t="str">
        <f>+Afrapportering!A1221</f>
        <v/>
      </c>
      <c r="B1240" s="13" t="str">
        <f>+Afrapportering!B1221</f>
        <v/>
      </c>
      <c r="C1240" s="13" t="str">
        <f>+Afrapportering!C1221</f>
        <v/>
      </c>
      <c r="D1240" s="13" t="str">
        <f>+Afrapportering!D1221</f>
        <v/>
      </c>
      <c r="E1240" s="14" t="str">
        <f>+Afrapportering!E1221</f>
        <v/>
      </c>
      <c r="F1240" s="139" t="str">
        <f>IF(Afrapportering!F1221 = "", "",Afrapportering!F1221)</f>
        <v/>
      </c>
      <c r="G1240" s="14" t="str">
        <f>+Afrapportering!G1221</f>
        <v/>
      </c>
      <c r="H1240" s="139" t="str">
        <f>IF(Afrapportering!H1221 = "","",Afrapportering!H1221)</f>
        <v/>
      </c>
      <c r="I1240" s="140" t="str">
        <f>+Afrapportering!I1221</f>
        <v/>
      </c>
      <c r="J1240" s="13" t="str">
        <f>+Afrapportering!J1221</f>
        <v/>
      </c>
      <c r="K1240" s="32" t="str">
        <f t="shared" si="148"/>
        <v/>
      </c>
      <c r="L1240" s="31" t="str">
        <f>IF(Ansøgning!J1226="","",Ansøgning!J1226)</f>
        <v/>
      </c>
      <c r="M1240" s="134" t="str">
        <f>IF(Afrapportering!M1221="","",Afrapportering!M1221)</f>
        <v/>
      </c>
      <c r="N1240" s="31" t="str">
        <f>IF(Ansøgning!K1226="","",Ansøgning!K1226)</f>
        <v/>
      </c>
      <c r="O1240" s="134">
        <f>IF(Afrapportering!O1221="",,Afrapportering!O1221)</f>
        <v>0</v>
      </c>
      <c r="P1240" s="15" t="str">
        <f>IF(Ansøgning!L1226="","",Ansøgning!L1226)</f>
        <v/>
      </c>
      <c r="Q1240" s="15" t="str">
        <f t="shared" si="149"/>
        <v/>
      </c>
      <c r="R1240" s="15"/>
      <c r="S1240" s="15" t="str">
        <f>IF(Afrapportering!S1221="","",Afrapportering!S1221)</f>
        <v/>
      </c>
      <c r="T1240" s="31" t="str">
        <f t="shared" si="150"/>
        <v/>
      </c>
      <c r="U1240" s="30" t="str">
        <f>IF(Afrapportering!U1221="","",Afrapportering!U1221)</f>
        <v/>
      </c>
      <c r="V1240" s="52" t="str">
        <f>IF(Afrapportering!V1221="","",Afrapportering!V1221)</f>
        <v/>
      </c>
      <c r="W1240" s="30" t="str">
        <f>IF(Afrapportering!W1221="","",Afrapportering!W1221)</f>
        <v/>
      </c>
      <c r="X1240" s="52" t="str">
        <f>IF(Afrapportering!X1221="","",Afrapportering!X1221)</f>
        <v/>
      </c>
      <c r="Y1240" s="30" t="str">
        <f>IF(Afrapportering!Y1221="","",Afrapportering!Y1221)</f>
        <v/>
      </c>
      <c r="Z1240" s="52" t="str">
        <f>IFERROR(MAX(IF(OR(V1240="",X1240=""),"",IF(AND(AND(MONTH(F1240)&gt;=7,MONTH(F1240)&lt;8),AND(MONTH(H1240)&gt;=7,MONTH(H1240)&lt;8)),(NETWORKDAYS(F1240,H1240,Lister!$D$7:$D$13)-V1240)*T1240/NETWORKDAYS(Lister!$D$19,Lister!$E$19,Lister!$D$7:$D$13),IF(AND(AND(MONTH(F1240)&gt;=7,MONTH(F1240)&lt;8),MONTH(H1240)&gt;7),(NETWORKDAYS(F1240,Lister!$E$19,Lister!$D$7:$D$13)-V1240)*T1240/NETWORKDAYS(Lister!$D$19,Lister!$E$19,Lister!$D$7:$D$13),IF(MONTH(F1240)&gt;7,0)))),0),"")</f>
        <v/>
      </c>
      <c r="AA1240" s="30" t="str">
        <f>IF(Afrapportering!AA1221="","",Afrapportering!AA1221)</f>
        <v/>
      </c>
      <c r="AB1240" s="52" t="str">
        <f>IFERROR(MAX(IF(OR(V1240="",X1240=""),"",IF(AND(AND(MONTH(F1240)&gt;=8,MONTH(F1240)&lt;9),AND(MONTH(H1240)&gt;=8,MONTH(H1240)&lt;9)),(NETWORKDAYS(F1240,H1240,Lister!$D$7:$D$13)-X1240)*T1240/NETWORKDAYS(Lister!$D$20,Lister!$E$20,Lister!$D$7:$D$13),IF(AND(MONTH(F1240)=7,MONTH(H1240)=8),(NETWORKDAYS(Lister!$D$20,H1240,Lister!$D$7:$D$13)-X1240)*T1240/NETWORKDAYS(Lister!$D$20,Lister!$E$20,Lister!$D$7:$D$13),IF(AND(MONTH(F1240)=7,MONTH(H1240)=7),0)))),0),"")</f>
        <v/>
      </c>
      <c r="AC1240" s="30" t="str">
        <f>IF(Afrapportering!AC1221="","",Afrapportering!AC1221)</f>
        <v/>
      </c>
      <c r="AD1240" s="52" t="str">
        <f t="shared" si="151"/>
        <v/>
      </c>
      <c r="AE1240" s="52" t="str">
        <f t="shared" si="152"/>
        <v/>
      </c>
      <c r="AF1240" s="30" t="str">
        <f t="shared" si="153"/>
        <v/>
      </c>
      <c r="AG1240" s="30" t="str">
        <f t="shared" si="154"/>
        <v/>
      </c>
      <c r="AH1240" s="3" t="str">
        <f t="shared" si="155"/>
        <v/>
      </c>
    </row>
    <row r="1241" spans="1:34" x14ac:dyDescent="0.25">
      <c r="A1241" s="13" t="str">
        <f>+Afrapportering!A1222</f>
        <v/>
      </c>
      <c r="B1241" s="13" t="str">
        <f>+Afrapportering!B1222</f>
        <v/>
      </c>
      <c r="C1241" s="13" t="str">
        <f>+Afrapportering!C1222</f>
        <v/>
      </c>
      <c r="D1241" s="13" t="str">
        <f>+Afrapportering!D1222</f>
        <v/>
      </c>
      <c r="E1241" s="14" t="str">
        <f>+Afrapportering!E1222</f>
        <v/>
      </c>
      <c r="F1241" s="139" t="str">
        <f>IF(Afrapportering!F1222 = "", "",Afrapportering!F1222)</f>
        <v/>
      </c>
      <c r="G1241" s="14" t="str">
        <f>+Afrapportering!G1222</f>
        <v/>
      </c>
      <c r="H1241" s="139" t="str">
        <f>IF(Afrapportering!H1222 = "","",Afrapportering!H1222)</f>
        <v/>
      </c>
      <c r="I1241" s="140" t="str">
        <f>+Afrapportering!I1222</f>
        <v/>
      </c>
      <c r="J1241" s="13" t="str">
        <f>+Afrapportering!J1222</f>
        <v/>
      </c>
      <c r="K1241" s="32" t="str">
        <f t="shared" si="148"/>
        <v/>
      </c>
      <c r="L1241" s="31" t="str">
        <f>IF(Ansøgning!J1227="","",Ansøgning!J1227)</f>
        <v/>
      </c>
      <c r="M1241" s="134" t="str">
        <f>IF(Afrapportering!M1222="","",Afrapportering!M1222)</f>
        <v/>
      </c>
      <c r="N1241" s="31" t="str">
        <f>IF(Ansøgning!K1227="","",Ansøgning!K1227)</f>
        <v/>
      </c>
      <c r="O1241" s="134">
        <f>IF(Afrapportering!O1222="",,Afrapportering!O1222)</f>
        <v>0</v>
      </c>
      <c r="P1241" s="15" t="str">
        <f>IF(Ansøgning!L1227="","",Ansøgning!L1227)</f>
        <v/>
      </c>
      <c r="Q1241" s="15" t="str">
        <f t="shared" si="149"/>
        <v/>
      </c>
      <c r="R1241" s="15"/>
      <c r="S1241" s="15" t="str">
        <f>IF(Afrapportering!S1222="","",Afrapportering!S1222)</f>
        <v/>
      </c>
      <c r="T1241" s="31" t="str">
        <f t="shared" si="150"/>
        <v/>
      </c>
      <c r="U1241" s="30" t="str">
        <f>IF(Afrapportering!U1222="","",Afrapportering!U1222)</f>
        <v/>
      </c>
      <c r="V1241" s="52" t="str">
        <f>IF(Afrapportering!V1222="","",Afrapportering!V1222)</f>
        <v/>
      </c>
      <c r="W1241" s="30" t="str">
        <f>IF(Afrapportering!W1222="","",Afrapportering!W1222)</f>
        <v/>
      </c>
      <c r="X1241" s="52" t="str">
        <f>IF(Afrapportering!X1222="","",Afrapportering!X1222)</f>
        <v/>
      </c>
      <c r="Y1241" s="30" t="str">
        <f>IF(Afrapportering!Y1222="","",Afrapportering!Y1222)</f>
        <v/>
      </c>
      <c r="Z1241" s="52" t="str">
        <f>IFERROR(MAX(IF(OR(V1241="",X1241=""),"",IF(AND(AND(MONTH(F1241)&gt;=7,MONTH(F1241)&lt;8),AND(MONTH(H1241)&gt;=7,MONTH(H1241)&lt;8)),(NETWORKDAYS(F1241,H1241,Lister!$D$7:$D$13)-V1241)*T1241/NETWORKDAYS(Lister!$D$19,Lister!$E$19,Lister!$D$7:$D$13),IF(AND(AND(MONTH(F1241)&gt;=7,MONTH(F1241)&lt;8),MONTH(H1241)&gt;7),(NETWORKDAYS(F1241,Lister!$E$19,Lister!$D$7:$D$13)-V1241)*T1241/NETWORKDAYS(Lister!$D$19,Lister!$E$19,Lister!$D$7:$D$13),IF(MONTH(F1241)&gt;7,0)))),0),"")</f>
        <v/>
      </c>
      <c r="AA1241" s="30" t="str">
        <f>IF(Afrapportering!AA1222="","",Afrapportering!AA1222)</f>
        <v/>
      </c>
      <c r="AB1241" s="52" t="str">
        <f>IFERROR(MAX(IF(OR(V1241="",X1241=""),"",IF(AND(AND(MONTH(F1241)&gt;=8,MONTH(F1241)&lt;9),AND(MONTH(H1241)&gt;=8,MONTH(H1241)&lt;9)),(NETWORKDAYS(F1241,H1241,Lister!$D$7:$D$13)-X1241)*T1241/NETWORKDAYS(Lister!$D$20,Lister!$E$20,Lister!$D$7:$D$13),IF(AND(MONTH(F1241)=7,MONTH(H1241)=8),(NETWORKDAYS(Lister!$D$20,H1241,Lister!$D$7:$D$13)-X1241)*T1241/NETWORKDAYS(Lister!$D$20,Lister!$E$20,Lister!$D$7:$D$13),IF(AND(MONTH(F1241)=7,MONTH(H1241)=7),0)))),0),"")</f>
        <v/>
      </c>
      <c r="AC1241" s="30" t="str">
        <f>IF(Afrapportering!AC1222="","",Afrapportering!AC1222)</f>
        <v/>
      </c>
      <c r="AD1241" s="52" t="str">
        <f t="shared" si="151"/>
        <v/>
      </c>
      <c r="AE1241" s="52" t="str">
        <f t="shared" si="152"/>
        <v/>
      </c>
      <c r="AF1241" s="30" t="str">
        <f t="shared" si="153"/>
        <v/>
      </c>
      <c r="AG1241" s="30" t="str">
        <f t="shared" si="154"/>
        <v/>
      </c>
      <c r="AH1241" s="3" t="str">
        <f t="shared" si="155"/>
        <v/>
      </c>
    </row>
    <row r="1242" spans="1:34" x14ac:dyDescent="0.25">
      <c r="A1242" s="13" t="str">
        <f>+Afrapportering!A1223</f>
        <v/>
      </c>
      <c r="B1242" s="13" t="str">
        <f>+Afrapportering!B1223</f>
        <v/>
      </c>
      <c r="C1242" s="13" t="str">
        <f>+Afrapportering!C1223</f>
        <v/>
      </c>
      <c r="D1242" s="13" t="str">
        <f>+Afrapportering!D1223</f>
        <v/>
      </c>
      <c r="E1242" s="14" t="str">
        <f>+Afrapportering!E1223</f>
        <v/>
      </c>
      <c r="F1242" s="139" t="str">
        <f>IF(Afrapportering!F1223 = "", "",Afrapportering!F1223)</f>
        <v/>
      </c>
      <c r="G1242" s="14" t="str">
        <f>+Afrapportering!G1223</f>
        <v/>
      </c>
      <c r="H1242" s="139" t="str">
        <f>IF(Afrapportering!H1223 = "","",Afrapportering!H1223)</f>
        <v/>
      </c>
      <c r="I1242" s="140" t="str">
        <f>+Afrapportering!I1223</f>
        <v/>
      </c>
      <c r="J1242" s="13" t="str">
        <f>+Afrapportering!J1223</f>
        <v/>
      </c>
      <c r="K1242" s="32" t="str">
        <f t="shared" si="148"/>
        <v/>
      </c>
      <c r="L1242" s="31" t="str">
        <f>IF(Ansøgning!J1228="","",Ansøgning!J1228)</f>
        <v/>
      </c>
      <c r="M1242" s="134" t="str">
        <f>IF(Afrapportering!M1223="","",Afrapportering!M1223)</f>
        <v/>
      </c>
      <c r="N1242" s="31" t="str">
        <f>IF(Ansøgning!K1228="","",Ansøgning!K1228)</f>
        <v/>
      </c>
      <c r="O1242" s="134">
        <f>IF(Afrapportering!O1223="",,Afrapportering!O1223)</f>
        <v>0</v>
      </c>
      <c r="P1242" s="15" t="str">
        <f>IF(Ansøgning!L1228="","",Ansøgning!L1228)</f>
        <v/>
      </c>
      <c r="Q1242" s="15" t="str">
        <f t="shared" si="149"/>
        <v/>
      </c>
      <c r="R1242" s="15"/>
      <c r="S1242" s="15" t="str">
        <f>IF(Afrapportering!S1223="","",Afrapportering!S1223)</f>
        <v/>
      </c>
      <c r="T1242" s="31" t="str">
        <f t="shared" si="150"/>
        <v/>
      </c>
      <c r="U1242" s="30" t="str">
        <f>IF(Afrapportering!U1223="","",Afrapportering!U1223)</f>
        <v/>
      </c>
      <c r="V1242" s="52" t="str">
        <f>IF(Afrapportering!V1223="","",Afrapportering!V1223)</f>
        <v/>
      </c>
      <c r="W1242" s="30" t="str">
        <f>IF(Afrapportering!W1223="","",Afrapportering!W1223)</f>
        <v/>
      </c>
      <c r="X1242" s="52" t="str">
        <f>IF(Afrapportering!X1223="","",Afrapportering!X1223)</f>
        <v/>
      </c>
      <c r="Y1242" s="30" t="str">
        <f>IF(Afrapportering!Y1223="","",Afrapportering!Y1223)</f>
        <v/>
      </c>
      <c r="Z1242" s="52" t="str">
        <f>IFERROR(MAX(IF(OR(V1242="",X1242=""),"",IF(AND(AND(MONTH(F1242)&gt;=7,MONTH(F1242)&lt;8),AND(MONTH(H1242)&gt;=7,MONTH(H1242)&lt;8)),(NETWORKDAYS(F1242,H1242,Lister!$D$7:$D$13)-V1242)*T1242/NETWORKDAYS(Lister!$D$19,Lister!$E$19,Lister!$D$7:$D$13),IF(AND(AND(MONTH(F1242)&gt;=7,MONTH(F1242)&lt;8),MONTH(H1242)&gt;7),(NETWORKDAYS(F1242,Lister!$E$19,Lister!$D$7:$D$13)-V1242)*T1242/NETWORKDAYS(Lister!$D$19,Lister!$E$19,Lister!$D$7:$D$13),IF(MONTH(F1242)&gt;7,0)))),0),"")</f>
        <v/>
      </c>
      <c r="AA1242" s="30" t="str">
        <f>IF(Afrapportering!AA1223="","",Afrapportering!AA1223)</f>
        <v/>
      </c>
      <c r="AB1242" s="52" t="str">
        <f>IFERROR(MAX(IF(OR(V1242="",X1242=""),"",IF(AND(AND(MONTH(F1242)&gt;=8,MONTH(F1242)&lt;9),AND(MONTH(H1242)&gt;=8,MONTH(H1242)&lt;9)),(NETWORKDAYS(F1242,H1242,Lister!$D$7:$D$13)-X1242)*T1242/NETWORKDAYS(Lister!$D$20,Lister!$E$20,Lister!$D$7:$D$13),IF(AND(MONTH(F1242)=7,MONTH(H1242)=8),(NETWORKDAYS(Lister!$D$20,H1242,Lister!$D$7:$D$13)-X1242)*T1242/NETWORKDAYS(Lister!$D$20,Lister!$E$20,Lister!$D$7:$D$13),IF(AND(MONTH(F1242)=7,MONTH(H1242)=7),0)))),0),"")</f>
        <v/>
      </c>
      <c r="AC1242" s="30" t="str">
        <f>IF(Afrapportering!AC1223="","",Afrapportering!AC1223)</f>
        <v/>
      </c>
      <c r="AD1242" s="52" t="str">
        <f t="shared" si="151"/>
        <v/>
      </c>
      <c r="AE1242" s="52" t="str">
        <f t="shared" si="152"/>
        <v/>
      </c>
      <c r="AF1242" s="30" t="str">
        <f t="shared" si="153"/>
        <v/>
      </c>
      <c r="AG1242" s="30" t="str">
        <f t="shared" si="154"/>
        <v/>
      </c>
      <c r="AH1242" s="3" t="str">
        <f t="shared" si="155"/>
        <v/>
      </c>
    </row>
    <row r="1243" spans="1:34" x14ac:dyDescent="0.25">
      <c r="A1243" s="13" t="str">
        <f>+Afrapportering!A1224</f>
        <v/>
      </c>
      <c r="B1243" s="13" t="str">
        <f>+Afrapportering!B1224</f>
        <v/>
      </c>
      <c r="C1243" s="13" t="str">
        <f>+Afrapportering!C1224</f>
        <v/>
      </c>
      <c r="D1243" s="13" t="str">
        <f>+Afrapportering!D1224</f>
        <v/>
      </c>
      <c r="E1243" s="14" t="str">
        <f>+Afrapportering!E1224</f>
        <v/>
      </c>
      <c r="F1243" s="139" t="str">
        <f>IF(Afrapportering!F1224 = "", "",Afrapportering!F1224)</f>
        <v/>
      </c>
      <c r="G1243" s="14" t="str">
        <f>+Afrapportering!G1224</f>
        <v/>
      </c>
      <c r="H1243" s="139" t="str">
        <f>IF(Afrapportering!H1224 = "","",Afrapportering!H1224)</f>
        <v/>
      </c>
      <c r="I1243" s="140" t="str">
        <f>+Afrapportering!I1224</f>
        <v/>
      </c>
      <c r="J1243" s="13" t="str">
        <f>+Afrapportering!J1224</f>
        <v/>
      </c>
      <c r="K1243" s="32" t="str">
        <f t="shared" si="148"/>
        <v/>
      </c>
      <c r="L1243" s="31" t="str">
        <f>IF(Ansøgning!J1229="","",Ansøgning!J1229)</f>
        <v/>
      </c>
      <c r="M1243" s="134" t="str">
        <f>IF(Afrapportering!M1224="","",Afrapportering!M1224)</f>
        <v/>
      </c>
      <c r="N1243" s="31" t="str">
        <f>IF(Ansøgning!K1229="","",Ansøgning!K1229)</f>
        <v/>
      </c>
      <c r="O1243" s="134">
        <f>IF(Afrapportering!O1224="",,Afrapportering!O1224)</f>
        <v>0</v>
      </c>
      <c r="P1243" s="15" t="str">
        <f>IF(Ansøgning!L1229="","",Ansøgning!L1229)</f>
        <v/>
      </c>
      <c r="Q1243" s="15" t="str">
        <f t="shared" si="149"/>
        <v/>
      </c>
      <c r="R1243" s="15"/>
      <c r="S1243" s="15" t="str">
        <f>IF(Afrapportering!S1224="","",Afrapportering!S1224)</f>
        <v/>
      </c>
      <c r="T1243" s="31" t="str">
        <f t="shared" si="150"/>
        <v/>
      </c>
      <c r="U1243" s="30" t="str">
        <f>IF(Afrapportering!U1224="","",Afrapportering!U1224)</f>
        <v/>
      </c>
      <c r="V1243" s="52" t="str">
        <f>IF(Afrapportering!V1224="","",Afrapportering!V1224)</f>
        <v/>
      </c>
      <c r="W1243" s="30" t="str">
        <f>IF(Afrapportering!W1224="","",Afrapportering!W1224)</f>
        <v/>
      </c>
      <c r="X1243" s="52" t="str">
        <f>IF(Afrapportering!X1224="","",Afrapportering!X1224)</f>
        <v/>
      </c>
      <c r="Y1243" s="30" t="str">
        <f>IF(Afrapportering!Y1224="","",Afrapportering!Y1224)</f>
        <v/>
      </c>
      <c r="Z1243" s="52" t="str">
        <f>IFERROR(MAX(IF(OR(V1243="",X1243=""),"",IF(AND(AND(MONTH(F1243)&gt;=7,MONTH(F1243)&lt;8),AND(MONTH(H1243)&gt;=7,MONTH(H1243)&lt;8)),(NETWORKDAYS(F1243,H1243,Lister!$D$7:$D$13)-V1243)*T1243/NETWORKDAYS(Lister!$D$19,Lister!$E$19,Lister!$D$7:$D$13),IF(AND(AND(MONTH(F1243)&gt;=7,MONTH(F1243)&lt;8),MONTH(H1243)&gt;7),(NETWORKDAYS(F1243,Lister!$E$19,Lister!$D$7:$D$13)-V1243)*T1243/NETWORKDAYS(Lister!$D$19,Lister!$E$19,Lister!$D$7:$D$13),IF(MONTH(F1243)&gt;7,0)))),0),"")</f>
        <v/>
      </c>
      <c r="AA1243" s="30" t="str">
        <f>IF(Afrapportering!AA1224="","",Afrapportering!AA1224)</f>
        <v/>
      </c>
      <c r="AB1243" s="52" t="str">
        <f>IFERROR(MAX(IF(OR(V1243="",X1243=""),"",IF(AND(AND(MONTH(F1243)&gt;=8,MONTH(F1243)&lt;9),AND(MONTH(H1243)&gt;=8,MONTH(H1243)&lt;9)),(NETWORKDAYS(F1243,H1243,Lister!$D$7:$D$13)-X1243)*T1243/NETWORKDAYS(Lister!$D$20,Lister!$E$20,Lister!$D$7:$D$13),IF(AND(MONTH(F1243)=7,MONTH(H1243)=8),(NETWORKDAYS(Lister!$D$20,H1243,Lister!$D$7:$D$13)-X1243)*T1243/NETWORKDAYS(Lister!$D$20,Lister!$E$20,Lister!$D$7:$D$13),IF(AND(MONTH(F1243)=7,MONTH(H1243)=7),0)))),0),"")</f>
        <v/>
      </c>
      <c r="AC1243" s="30" t="str">
        <f>IF(Afrapportering!AC1224="","",Afrapportering!AC1224)</f>
        <v/>
      </c>
      <c r="AD1243" s="52" t="str">
        <f t="shared" si="151"/>
        <v/>
      </c>
      <c r="AE1243" s="52" t="str">
        <f t="shared" si="152"/>
        <v/>
      </c>
      <c r="AF1243" s="30" t="str">
        <f t="shared" si="153"/>
        <v/>
      </c>
      <c r="AG1243" s="30" t="str">
        <f t="shared" si="154"/>
        <v/>
      </c>
      <c r="AH1243" s="3" t="str">
        <f t="shared" si="155"/>
        <v/>
      </c>
    </row>
    <row r="1244" spans="1:34" x14ac:dyDescent="0.25">
      <c r="A1244" s="13" t="str">
        <f>+Afrapportering!A1225</f>
        <v/>
      </c>
      <c r="B1244" s="13" t="str">
        <f>+Afrapportering!B1225</f>
        <v/>
      </c>
      <c r="C1244" s="13" t="str">
        <f>+Afrapportering!C1225</f>
        <v/>
      </c>
      <c r="D1244" s="13" t="str">
        <f>+Afrapportering!D1225</f>
        <v/>
      </c>
      <c r="E1244" s="14" t="str">
        <f>+Afrapportering!E1225</f>
        <v/>
      </c>
      <c r="F1244" s="139" t="str">
        <f>IF(Afrapportering!F1225 = "", "",Afrapportering!F1225)</f>
        <v/>
      </c>
      <c r="G1244" s="14" t="str">
        <f>+Afrapportering!G1225</f>
        <v/>
      </c>
      <c r="H1244" s="139" t="str">
        <f>IF(Afrapportering!H1225 = "","",Afrapportering!H1225)</f>
        <v/>
      </c>
      <c r="I1244" s="140" t="str">
        <f>+Afrapportering!I1225</f>
        <v/>
      </c>
      <c r="J1244" s="13" t="str">
        <f>+Afrapportering!J1225</f>
        <v/>
      </c>
      <c r="K1244" s="32" t="str">
        <f t="shared" si="148"/>
        <v/>
      </c>
      <c r="L1244" s="31" t="str">
        <f>IF(Ansøgning!J1230="","",Ansøgning!J1230)</f>
        <v/>
      </c>
      <c r="M1244" s="134" t="str">
        <f>IF(Afrapportering!M1225="","",Afrapportering!M1225)</f>
        <v/>
      </c>
      <c r="N1244" s="31" t="str">
        <f>IF(Ansøgning!K1230="","",Ansøgning!K1230)</f>
        <v/>
      </c>
      <c r="O1244" s="134">
        <f>IF(Afrapportering!O1225="",,Afrapportering!O1225)</f>
        <v>0</v>
      </c>
      <c r="P1244" s="15" t="str">
        <f>IF(Ansøgning!L1230="","",Ansøgning!L1230)</f>
        <v/>
      </c>
      <c r="Q1244" s="15" t="str">
        <f t="shared" si="149"/>
        <v/>
      </c>
      <c r="R1244" s="15"/>
      <c r="S1244" s="15" t="str">
        <f>IF(Afrapportering!S1225="","",Afrapportering!S1225)</f>
        <v/>
      </c>
      <c r="T1244" s="31" t="str">
        <f t="shared" si="150"/>
        <v/>
      </c>
      <c r="U1244" s="30" t="str">
        <f>IF(Afrapportering!U1225="","",Afrapportering!U1225)</f>
        <v/>
      </c>
      <c r="V1244" s="52" t="str">
        <f>IF(Afrapportering!V1225="","",Afrapportering!V1225)</f>
        <v/>
      </c>
      <c r="W1244" s="30" t="str">
        <f>IF(Afrapportering!W1225="","",Afrapportering!W1225)</f>
        <v/>
      </c>
      <c r="X1244" s="52" t="str">
        <f>IF(Afrapportering!X1225="","",Afrapportering!X1225)</f>
        <v/>
      </c>
      <c r="Y1244" s="30" t="str">
        <f>IF(Afrapportering!Y1225="","",Afrapportering!Y1225)</f>
        <v/>
      </c>
      <c r="Z1244" s="52" t="str">
        <f>IFERROR(MAX(IF(OR(V1244="",X1244=""),"",IF(AND(AND(MONTH(F1244)&gt;=7,MONTH(F1244)&lt;8),AND(MONTH(H1244)&gt;=7,MONTH(H1244)&lt;8)),(NETWORKDAYS(F1244,H1244,Lister!$D$7:$D$13)-V1244)*T1244/NETWORKDAYS(Lister!$D$19,Lister!$E$19,Lister!$D$7:$D$13),IF(AND(AND(MONTH(F1244)&gt;=7,MONTH(F1244)&lt;8),MONTH(H1244)&gt;7),(NETWORKDAYS(F1244,Lister!$E$19,Lister!$D$7:$D$13)-V1244)*T1244/NETWORKDAYS(Lister!$D$19,Lister!$E$19,Lister!$D$7:$D$13),IF(MONTH(F1244)&gt;7,0)))),0),"")</f>
        <v/>
      </c>
      <c r="AA1244" s="30" t="str">
        <f>IF(Afrapportering!AA1225="","",Afrapportering!AA1225)</f>
        <v/>
      </c>
      <c r="AB1244" s="52" t="str">
        <f>IFERROR(MAX(IF(OR(V1244="",X1244=""),"",IF(AND(AND(MONTH(F1244)&gt;=8,MONTH(F1244)&lt;9),AND(MONTH(H1244)&gt;=8,MONTH(H1244)&lt;9)),(NETWORKDAYS(F1244,H1244,Lister!$D$7:$D$13)-X1244)*T1244/NETWORKDAYS(Lister!$D$20,Lister!$E$20,Lister!$D$7:$D$13),IF(AND(MONTH(F1244)=7,MONTH(H1244)=8),(NETWORKDAYS(Lister!$D$20,H1244,Lister!$D$7:$D$13)-X1244)*T1244/NETWORKDAYS(Lister!$D$20,Lister!$E$20,Lister!$D$7:$D$13),IF(AND(MONTH(F1244)=7,MONTH(H1244)=7),0)))),0),"")</f>
        <v/>
      </c>
      <c r="AC1244" s="30" t="str">
        <f>IF(Afrapportering!AC1225="","",Afrapportering!AC1225)</f>
        <v/>
      </c>
      <c r="AD1244" s="52" t="str">
        <f t="shared" si="151"/>
        <v/>
      </c>
      <c r="AE1244" s="52" t="str">
        <f t="shared" si="152"/>
        <v/>
      </c>
      <c r="AF1244" s="30" t="str">
        <f t="shared" si="153"/>
        <v/>
      </c>
      <c r="AG1244" s="30" t="str">
        <f t="shared" si="154"/>
        <v/>
      </c>
      <c r="AH1244" s="3" t="str">
        <f t="shared" si="155"/>
        <v/>
      </c>
    </row>
    <row r="1245" spans="1:34" x14ac:dyDescent="0.25">
      <c r="A1245" s="13" t="str">
        <f>+Afrapportering!A1226</f>
        <v/>
      </c>
      <c r="B1245" s="13" t="str">
        <f>+Afrapportering!B1226</f>
        <v/>
      </c>
      <c r="C1245" s="13" t="str">
        <f>+Afrapportering!C1226</f>
        <v/>
      </c>
      <c r="D1245" s="13" t="str">
        <f>+Afrapportering!D1226</f>
        <v/>
      </c>
      <c r="E1245" s="14" t="str">
        <f>+Afrapportering!E1226</f>
        <v/>
      </c>
      <c r="F1245" s="139" t="str">
        <f>IF(Afrapportering!F1226 = "", "",Afrapportering!F1226)</f>
        <v/>
      </c>
      <c r="G1245" s="14" t="str">
        <f>+Afrapportering!G1226</f>
        <v/>
      </c>
      <c r="H1245" s="139" t="str">
        <f>IF(Afrapportering!H1226 = "","",Afrapportering!H1226)</f>
        <v/>
      </c>
      <c r="I1245" s="140" t="str">
        <f>+Afrapportering!I1226</f>
        <v/>
      </c>
      <c r="J1245" s="13" t="str">
        <f>+Afrapportering!J1226</f>
        <v/>
      </c>
      <c r="K1245" s="32" t="str">
        <f t="shared" si="148"/>
        <v/>
      </c>
      <c r="L1245" s="31" t="str">
        <f>IF(Ansøgning!J1231="","",Ansøgning!J1231)</f>
        <v/>
      </c>
      <c r="M1245" s="134" t="str">
        <f>IF(Afrapportering!M1226="","",Afrapportering!M1226)</f>
        <v/>
      </c>
      <c r="N1245" s="31" t="str">
        <f>IF(Ansøgning!K1231="","",Ansøgning!K1231)</f>
        <v/>
      </c>
      <c r="O1245" s="134">
        <f>IF(Afrapportering!O1226="",,Afrapportering!O1226)</f>
        <v>0</v>
      </c>
      <c r="P1245" s="15" t="str">
        <f>IF(Ansøgning!L1231="","",Ansøgning!L1231)</f>
        <v/>
      </c>
      <c r="Q1245" s="15" t="str">
        <f t="shared" si="149"/>
        <v/>
      </c>
      <c r="R1245" s="15"/>
      <c r="S1245" s="15" t="str">
        <f>IF(Afrapportering!S1226="","",Afrapportering!S1226)</f>
        <v/>
      </c>
      <c r="T1245" s="31" t="str">
        <f t="shared" si="150"/>
        <v/>
      </c>
      <c r="U1245" s="30" t="str">
        <f>IF(Afrapportering!U1226="","",Afrapportering!U1226)</f>
        <v/>
      </c>
      <c r="V1245" s="52" t="str">
        <f>IF(Afrapportering!V1226="","",Afrapportering!V1226)</f>
        <v/>
      </c>
      <c r="W1245" s="30" t="str">
        <f>IF(Afrapportering!W1226="","",Afrapportering!W1226)</f>
        <v/>
      </c>
      <c r="X1245" s="52" t="str">
        <f>IF(Afrapportering!X1226="","",Afrapportering!X1226)</f>
        <v/>
      </c>
      <c r="Y1245" s="30" t="str">
        <f>IF(Afrapportering!Y1226="","",Afrapportering!Y1226)</f>
        <v/>
      </c>
      <c r="Z1245" s="52" t="str">
        <f>IFERROR(MAX(IF(OR(V1245="",X1245=""),"",IF(AND(AND(MONTH(F1245)&gt;=7,MONTH(F1245)&lt;8),AND(MONTH(H1245)&gt;=7,MONTH(H1245)&lt;8)),(NETWORKDAYS(F1245,H1245,Lister!$D$7:$D$13)-V1245)*T1245/NETWORKDAYS(Lister!$D$19,Lister!$E$19,Lister!$D$7:$D$13),IF(AND(AND(MONTH(F1245)&gt;=7,MONTH(F1245)&lt;8),MONTH(H1245)&gt;7),(NETWORKDAYS(F1245,Lister!$E$19,Lister!$D$7:$D$13)-V1245)*T1245/NETWORKDAYS(Lister!$D$19,Lister!$E$19,Lister!$D$7:$D$13),IF(MONTH(F1245)&gt;7,0)))),0),"")</f>
        <v/>
      </c>
      <c r="AA1245" s="30" t="str">
        <f>IF(Afrapportering!AA1226="","",Afrapportering!AA1226)</f>
        <v/>
      </c>
      <c r="AB1245" s="52" t="str">
        <f>IFERROR(MAX(IF(OR(V1245="",X1245=""),"",IF(AND(AND(MONTH(F1245)&gt;=8,MONTH(F1245)&lt;9),AND(MONTH(H1245)&gt;=8,MONTH(H1245)&lt;9)),(NETWORKDAYS(F1245,H1245,Lister!$D$7:$D$13)-X1245)*T1245/NETWORKDAYS(Lister!$D$20,Lister!$E$20,Lister!$D$7:$D$13),IF(AND(MONTH(F1245)=7,MONTH(H1245)=8),(NETWORKDAYS(Lister!$D$20,H1245,Lister!$D$7:$D$13)-X1245)*T1245/NETWORKDAYS(Lister!$D$20,Lister!$E$20,Lister!$D$7:$D$13),IF(AND(MONTH(F1245)=7,MONTH(H1245)=7),0)))),0),"")</f>
        <v/>
      </c>
      <c r="AC1245" s="30" t="str">
        <f>IF(Afrapportering!AC1226="","",Afrapportering!AC1226)</f>
        <v/>
      </c>
      <c r="AD1245" s="52" t="str">
        <f t="shared" si="151"/>
        <v/>
      </c>
      <c r="AE1245" s="52" t="str">
        <f t="shared" si="152"/>
        <v/>
      </c>
      <c r="AF1245" s="30" t="str">
        <f t="shared" si="153"/>
        <v/>
      </c>
      <c r="AG1245" s="30" t="str">
        <f t="shared" si="154"/>
        <v/>
      </c>
      <c r="AH1245" s="3" t="str">
        <f t="shared" si="155"/>
        <v/>
      </c>
    </row>
    <row r="1246" spans="1:34" x14ac:dyDescent="0.25">
      <c r="A1246" s="13" t="str">
        <f>+Afrapportering!A1227</f>
        <v/>
      </c>
      <c r="B1246" s="13" t="str">
        <f>+Afrapportering!B1227</f>
        <v/>
      </c>
      <c r="C1246" s="13" t="str">
        <f>+Afrapportering!C1227</f>
        <v/>
      </c>
      <c r="D1246" s="13" t="str">
        <f>+Afrapportering!D1227</f>
        <v/>
      </c>
      <c r="E1246" s="14" t="str">
        <f>+Afrapportering!E1227</f>
        <v/>
      </c>
      <c r="F1246" s="139" t="str">
        <f>IF(Afrapportering!F1227 = "", "",Afrapportering!F1227)</f>
        <v/>
      </c>
      <c r="G1246" s="14" t="str">
        <f>+Afrapportering!G1227</f>
        <v/>
      </c>
      <c r="H1246" s="139" t="str">
        <f>IF(Afrapportering!H1227 = "","",Afrapportering!H1227)</f>
        <v/>
      </c>
      <c r="I1246" s="140" t="str">
        <f>+Afrapportering!I1227</f>
        <v/>
      </c>
      <c r="J1246" s="13" t="str">
        <f>+Afrapportering!J1227</f>
        <v/>
      </c>
      <c r="K1246" s="32" t="str">
        <f t="shared" si="148"/>
        <v/>
      </c>
      <c r="L1246" s="31" t="str">
        <f>IF(Ansøgning!J1232="","",Ansøgning!J1232)</f>
        <v/>
      </c>
      <c r="M1246" s="134" t="str">
        <f>IF(Afrapportering!M1227="","",Afrapportering!M1227)</f>
        <v/>
      </c>
      <c r="N1246" s="31" t="str">
        <f>IF(Ansøgning!K1232="","",Ansøgning!K1232)</f>
        <v/>
      </c>
      <c r="O1246" s="134">
        <f>IF(Afrapportering!O1227="",,Afrapportering!O1227)</f>
        <v>0</v>
      </c>
      <c r="P1246" s="15" t="str">
        <f>IF(Ansøgning!L1232="","",Ansøgning!L1232)</f>
        <v/>
      </c>
      <c r="Q1246" s="15" t="str">
        <f t="shared" si="149"/>
        <v/>
      </c>
      <c r="R1246" s="15"/>
      <c r="S1246" s="15" t="str">
        <f>IF(Afrapportering!S1227="","",Afrapportering!S1227)</f>
        <v/>
      </c>
      <c r="T1246" s="31" t="str">
        <f t="shared" si="150"/>
        <v/>
      </c>
      <c r="U1246" s="30" t="str">
        <f>IF(Afrapportering!U1227="","",Afrapportering!U1227)</f>
        <v/>
      </c>
      <c r="V1246" s="52" t="str">
        <f>IF(Afrapportering!V1227="","",Afrapportering!V1227)</f>
        <v/>
      </c>
      <c r="W1246" s="30" t="str">
        <f>IF(Afrapportering!W1227="","",Afrapportering!W1227)</f>
        <v/>
      </c>
      <c r="X1246" s="52" t="str">
        <f>IF(Afrapportering!X1227="","",Afrapportering!X1227)</f>
        <v/>
      </c>
      <c r="Y1246" s="30" t="str">
        <f>IF(Afrapportering!Y1227="","",Afrapportering!Y1227)</f>
        <v/>
      </c>
      <c r="Z1246" s="52" t="str">
        <f>IFERROR(MAX(IF(OR(V1246="",X1246=""),"",IF(AND(AND(MONTH(F1246)&gt;=7,MONTH(F1246)&lt;8),AND(MONTH(H1246)&gt;=7,MONTH(H1246)&lt;8)),(NETWORKDAYS(F1246,H1246,Lister!$D$7:$D$13)-V1246)*T1246/NETWORKDAYS(Lister!$D$19,Lister!$E$19,Lister!$D$7:$D$13),IF(AND(AND(MONTH(F1246)&gt;=7,MONTH(F1246)&lt;8),MONTH(H1246)&gt;7),(NETWORKDAYS(F1246,Lister!$E$19,Lister!$D$7:$D$13)-V1246)*T1246/NETWORKDAYS(Lister!$D$19,Lister!$E$19,Lister!$D$7:$D$13),IF(MONTH(F1246)&gt;7,0)))),0),"")</f>
        <v/>
      </c>
      <c r="AA1246" s="30" t="str">
        <f>IF(Afrapportering!AA1227="","",Afrapportering!AA1227)</f>
        <v/>
      </c>
      <c r="AB1246" s="52" t="str">
        <f>IFERROR(MAX(IF(OR(V1246="",X1246=""),"",IF(AND(AND(MONTH(F1246)&gt;=8,MONTH(F1246)&lt;9),AND(MONTH(H1246)&gt;=8,MONTH(H1246)&lt;9)),(NETWORKDAYS(F1246,H1246,Lister!$D$7:$D$13)-X1246)*T1246/NETWORKDAYS(Lister!$D$20,Lister!$E$20,Lister!$D$7:$D$13),IF(AND(MONTH(F1246)=7,MONTH(H1246)=8),(NETWORKDAYS(Lister!$D$20,H1246,Lister!$D$7:$D$13)-X1246)*T1246/NETWORKDAYS(Lister!$D$20,Lister!$E$20,Lister!$D$7:$D$13),IF(AND(MONTH(F1246)=7,MONTH(H1246)=7),0)))),0),"")</f>
        <v/>
      </c>
      <c r="AC1246" s="30" t="str">
        <f>IF(Afrapportering!AC1227="","",Afrapportering!AC1227)</f>
        <v/>
      </c>
      <c r="AD1246" s="52" t="str">
        <f t="shared" si="151"/>
        <v/>
      </c>
      <c r="AE1246" s="52" t="str">
        <f t="shared" si="152"/>
        <v/>
      </c>
      <c r="AF1246" s="30" t="str">
        <f t="shared" si="153"/>
        <v/>
      </c>
      <c r="AG1246" s="30" t="str">
        <f t="shared" si="154"/>
        <v/>
      </c>
      <c r="AH1246" s="3" t="str">
        <f t="shared" si="155"/>
        <v/>
      </c>
    </row>
    <row r="1247" spans="1:34" x14ac:dyDescent="0.25">
      <c r="A1247" s="13" t="str">
        <f>+Afrapportering!A1228</f>
        <v/>
      </c>
      <c r="B1247" s="13" t="str">
        <f>+Afrapportering!B1228</f>
        <v/>
      </c>
      <c r="C1247" s="13" t="str">
        <f>+Afrapportering!C1228</f>
        <v/>
      </c>
      <c r="D1247" s="13" t="str">
        <f>+Afrapportering!D1228</f>
        <v/>
      </c>
      <c r="E1247" s="14" t="str">
        <f>+Afrapportering!E1228</f>
        <v/>
      </c>
      <c r="F1247" s="139" t="str">
        <f>IF(Afrapportering!F1228 = "", "",Afrapportering!F1228)</f>
        <v/>
      </c>
      <c r="G1247" s="14" t="str">
        <f>+Afrapportering!G1228</f>
        <v/>
      </c>
      <c r="H1247" s="139" t="str">
        <f>IF(Afrapportering!H1228 = "","",Afrapportering!H1228)</f>
        <v/>
      </c>
      <c r="I1247" s="140" t="str">
        <f>+Afrapportering!I1228</f>
        <v/>
      </c>
      <c r="J1247" s="13" t="str">
        <f>+Afrapportering!J1228</f>
        <v/>
      </c>
      <c r="K1247" s="32" t="str">
        <f t="shared" si="148"/>
        <v/>
      </c>
      <c r="L1247" s="31" t="str">
        <f>IF(Ansøgning!J1233="","",Ansøgning!J1233)</f>
        <v/>
      </c>
      <c r="M1247" s="134" t="str">
        <f>IF(Afrapportering!M1228="","",Afrapportering!M1228)</f>
        <v/>
      </c>
      <c r="N1247" s="31" t="str">
        <f>IF(Ansøgning!K1233="","",Ansøgning!K1233)</f>
        <v/>
      </c>
      <c r="O1247" s="134">
        <f>IF(Afrapportering!O1228="",,Afrapportering!O1228)</f>
        <v>0</v>
      </c>
      <c r="P1247" s="15" t="str">
        <f>IF(Ansøgning!L1233="","",Ansøgning!L1233)</f>
        <v/>
      </c>
      <c r="Q1247" s="15" t="str">
        <f t="shared" si="149"/>
        <v/>
      </c>
      <c r="R1247" s="15"/>
      <c r="S1247" s="15" t="str">
        <f>IF(Afrapportering!S1228="","",Afrapportering!S1228)</f>
        <v/>
      </c>
      <c r="T1247" s="31" t="str">
        <f t="shared" si="150"/>
        <v/>
      </c>
      <c r="U1247" s="30" t="str">
        <f>IF(Afrapportering!U1228="","",Afrapportering!U1228)</f>
        <v/>
      </c>
      <c r="V1247" s="52" t="str">
        <f>IF(Afrapportering!V1228="","",Afrapportering!V1228)</f>
        <v/>
      </c>
      <c r="W1247" s="30" t="str">
        <f>IF(Afrapportering!W1228="","",Afrapportering!W1228)</f>
        <v/>
      </c>
      <c r="X1247" s="52" t="str">
        <f>IF(Afrapportering!X1228="","",Afrapportering!X1228)</f>
        <v/>
      </c>
      <c r="Y1247" s="30" t="str">
        <f>IF(Afrapportering!Y1228="","",Afrapportering!Y1228)</f>
        <v/>
      </c>
      <c r="Z1247" s="52" t="str">
        <f>IFERROR(MAX(IF(OR(V1247="",X1247=""),"",IF(AND(AND(MONTH(F1247)&gt;=7,MONTH(F1247)&lt;8),AND(MONTH(H1247)&gt;=7,MONTH(H1247)&lt;8)),(NETWORKDAYS(F1247,H1247,Lister!$D$7:$D$13)-V1247)*T1247/NETWORKDAYS(Lister!$D$19,Lister!$E$19,Lister!$D$7:$D$13),IF(AND(AND(MONTH(F1247)&gt;=7,MONTH(F1247)&lt;8),MONTH(H1247)&gt;7),(NETWORKDAYS(F1247,Lister!$E$19,Lister!$D$7:$D$13)-V1247)*T1247/NETWORKDAYS(Lister!$D$19,Lister!$E$19,Lister!$D$7:$D$13),IF(MONTH(F1247)&gt;7,0)))),0),"")</f>
        <v/>
      </c>
      <c r="AA1247" s="30" t="str">
        <f>IF(Afrapportering!AA1228="","",Afrapportering!AA1228)</f>
        <v/>
      </c>
      <c r="AB1247" s="52" t="str">
        <f>IFERROR(MAX(IF(OR(V1247="",X1247=""),"",IF(AND(AND(MONTH(F1247)&gt;=8,MONTH(F1247)&lt;9),AND(MONTH(H1247)&gt;=8,MONTH(H1247)&lt;9)),(NETWORKDAYS(F1247,H1247,Lister!$D$7:$D$13)-X1247)*T1247/NETWORKDAYS(Lister!$D$20,Lister!$E$20,Lister!$D$7:$D$13),IF(AND(MONTH(F1247)=7,MONTH(H1247)=8),(NETWORKDAYS(Lister!$D$20,H1247,Lister!$D$7:$D$13)-X1247)*T1247/NETWORKDAYS(Lister!$D$20,Lister!$E$20,Lister!$D$7:$D$13),IF(AND(MONTH(F1247)=7,MONTH(H1247)=7),0)))),0),"")</f>
        <v/>
      </c>
      <c r="AC1247" s="30" t="str">
        <f>IF(Afrapportering!AC1228="","",Afrapportering!AC1228)</f>
        <v/>
      </c>
      <c r="AD1247" s="52" t="str">
        <f t="shared" si="151"/>
        <v/>
      </c>
      <c r="AE1247" s="52" t="str">
        <f t="shared" si="152"/>
        <v/>
      </c>
      <c r="AF1247" s="30" t="str">
        <f t="shared" si="153"/>
        <v/>
      </c>
      <c r="AG1247" s="30" t="str">
        <f t="shared" si="154"/>
        <v/>
      </c>
      <c r="AH1247" s="3" t="str">
        <f t="shared" si="155"/>
        <v/>
      </c>
    </row>
    <row r="1248" spans="1:34" x14ac:dyDescent="0.25">
      <c r="A1248" s="13" t="str">
        <f>+Afrapportering!A1229</f>
        <v/>
      </c>
      <c r="B1248" s="13" t="str">
        <f>+Afrapportering!B1229</f>
        <v/>
      </c>
      <c r="C1248" s="13" t="str">
        <f>+Afrapportering!C1229</f>
        <v/>
      </c>
      <c r="D1248" s="13" t="str">
        <f>+Afrapportering!D1229</f>
        <v/>
      </c>
      <c r="E1248" s="14" t="str">
        <f>+Afrapportering!E1229</f>
        <v/>
      </c>
      <c r="F1248" s="139" t="str">
        <f>IF(Afrapportering!F1229 = "", "",Afrapportering!F1229)</f>
        <v/>
      </c>
      <c r="G1248" s="14" t="str">
        <f>+Afrapportering!G1229</f>
        <v/>
      </c>
      <c r="H1248" s="139" t="str">
        <f>IF(Afrapportering!H1229 = "","",Afrapportering!H1229)</f>
        <v/>
      </c>
      <c r="I1248" s="140" t="str">
        <f>+Afrapportering!I1229</f>
        <v/>
      </c>
      <c r="J1248" s="13" t="str">
        <f>+Afrapportering!J1229</f>
        <v/>
      </c>
      <c r="K1248" s="32" t="str">
        <f t="shared" si="148"/>
        <v/>
      </c>
      <c r="L1248" s="31" t="str">
        <f>IF(Ansøgning!J1234="","",Ansøgning!J1234)</f>
        <v/>
      </c>
      <c r="M1248" s="134" t="str">
        <f>IF(Afrapportering!M1229="","",Afrapportering!M1229)</f>
        <v/>
      </c>
      <c r="N1248" s="31" t="str">
        <f>IF(Ansøgning!K1234="","",Ansøgning!K1234)</f>
        <v/>
      </c>
      <c r="O1248" s="134">
        <f>IF(Afrapportering!O1229="",,Afrapportering!O1229)</f>
        <v>0</v>
      </c>
      <c r="P1248" s="15" t="str">
        <f>IF(Ansøgning!L1234="","",Ansøgning!L1234)</f>
        <v/>
      </c>
      <c r="Q1248" s="15" t="str">
        <f t="shared" si="149"/>
        <v/>
      </c>
      <c r="R1248" s="15"/>
      <c r="S1248" s="15" t="str">
        <f>IF(Afrapportering!S1229="","",Afrapportering!S1229)</f>
        <v/>
      </c>
      <c r="T1248" s="31" t="str">
        <f t="shared" si="150"/>
        <v/>
      </c>
      <c r="U1248" s="30" t="str">
        <f>IF(Afrapportering!U1229="","",Afrapportering!U1229)</f>
        <v/>
      </c>
      <c r="V1248" s="52" t="str">
        <f>IF(Afrapportering!V1229="","",Afrapportering!V1229)</f>
        <v/>
      </c>
      <c r="W1248" s="30" t="str">
        <f>IF(Afrapportering!W1229="","",Afrapportering!W1229)</f>
        <v/>
      </c>
      <c r="X1248" s="52" t="str">
        <f>IF(Afrapportering!X1229="","",Afrapportering!X1229)</f>
        <v/>
      </c>
      <c r="Y1248" s="30" t="str">
        <f>IF(Afrapportering!Y1229="","",Afrapportering!Y1229)</f>
        <v/>
      </c>
      <c r="Z1248" s="52" t="str">
        <f>IFERROR(MAX(IF(OR(V1248="",X1248=""),"",IF(AND(AND(MONTH(F1248)&gt;=7,MONTH(F1248)&lt;8),AND(MONTH(H1248)&gt;=7,MONTH(H1248)&lt;8)),(NETWORKDAYS(F1248,H1248,Lister!$D$7:$D$13)-V1248)*T1248/NETWORKDAYS(Lister!$D$19,Lister!$E$19,Lister!$D$7:$D$13),IF(AND(AND(MONTH(F1248)&gt;=7,MONTH(F1248)&lt;8),MONTH(H1248)&gt;7),(NETWORKDAYS(F1248,Lister!$E$19,Lister!$D$7:$D$13)-V1248)*T1248/NETWORKDAYS(Lister!$D$19,Lister!$E$19,Lister!$D$7:$D$13),IF(MONTH(F1248)&gt;7,0)))),0),"")</f>
        <v/>
      </c>
      <c r="AA1248" s="30" t="str">
        <f>IF(Afrapportering!AA1229="","",Afrapportering!AA1229)</f>
        <v/>
      </c>
      <c r="AB1248" s="52" t="str">
        <f>IFERROR(MAX(IF(OR(V1248="",X1248=""),"",IF(AND(AND(MONTH(F1248)&gt;=8,MONTH(F1248)&lt;9),AND(MONTH(H1248)&gt;=8,MONTH(H1248)&lt;9)),(NETWORKDAYS(F1248,H1248,Lister!$D$7:$D$13)-X1248)*T1248/NETWORKDAYS(Lister!$D$20,Lister!$E$20,Lister!$D$7:$D$13),IF(AND(MONTH(F1248)=7,MONTH(H1248)=8),(NETWORKDAYS(Lister!$D$20,H1248,Lister!$D$7:$D$13)-X1248)*T1248/NETWORKDAYS(Lister!$D$20,Lister!$E$20,Lister!$D$7:$D$13),IF(AND(MONTH(F1248)=7,MONTH(H1248)=7),0)))),0),"")</f>
        <v/>
      </c>
      <c r="AC1248" s="30" t="str">
        <f>IF(Afrapportering!AC1229="","",Afrapportering!AC1229)</f>
        <v/>
      </c>
      <c r="AD1248" s="52" t="str">
        <f t="shared" si="151"/>
        <v/>
      </c>
      <c r="AE1248" s="52" t="str">
        <f t="shared" si="152"/>
        <v/>
      </c>
      <c r="AF1248" s="30" t="str">
        <f t="shared" si="153"/>
        <v/>
      </c>
      <c r="AG1248" s="30" t="str">
        <f t="shared" si="154"/>
        <v/>
      </c>
      <c r="AH1248" s="3" t="str">
        <f t="shared" si="155"/>
        <v/>
      </c>
    </row>
    <row r="1249" spans="1:34" x14ac:dyDescent="0.25">
      <c r="A1249" s="13" t="str">
        <f>+Afrapportering!A1230</f>
        <v/>
      </c>
      <c r="B1249" s="13" t="str">
        <f>+Afrapportering!B1230</f>
        <v/>
      </c>
      <c r="C1249" s="13" t="str">
        <f>+Afrapportering!C1230</f>
        <v/>
      </c>
      <c r="D1249" s="13" t="str">
        <f>+Afrapportering!D1230</f>
        <v/>
      </c>
      <c r="E1249" s="14" t="str">
        <f>+Afrapportering!E1230</f>
        <v/>
      </c>
      <c r="F1249" s="139" t="str">
        <f>IF(Afrapportering!F1230 = "", "",Afrapportering!F1230)</f>
        <v/>
      </c>
      <c r="G1249" s="14" t="str">
        <f>+Afrapportering!G1230</f>
        <v/>
      </c>
      <c r="H1249" s="139" t="str">
        <f>IF(Afrapportering!H1230 = "","",Afrapportering!H1230)</f>
        <v/>
      </c>
      <c r="I1249" s="140" t="str">
        <f>+Afrapportering!I1230</f>
        <v/>
      </c>
      <c r="J1249" s="13" t="str">
        <f>+Afrapportering!J1230</f>
        <v/>
      </c>
      <c r="K1249" s="32" t="str">
        <f t="shared" si="148"/>
        <v/>
      </c>
      <c r="L1249" s="31" t="str">
        <f>IF(Ansøgning!J1235="","",Ansøgning!J1235)</f>
        <v/>
      </c>
      <c r="M1249" s="134" t="str">
        <f>IF(Afrapportering!M1230="","",Afrapportering!M1230)</f>
        <v/>
      </c>
      <c r="N1249" s="31" t="str">
        <f>IF(Ansøgning!K1235="","",Ansøgning!K1235)</f>
        <v/>
      </c>
      <c r="O1249" s="134">
        <f>IF(Afrapportering!O1230="",,Afrapportering!O1230)</f>
        <v>0</v>
      </c>
      <c r="P1249" s="15" t="str">
        <f>IF(Ansøgning!L1235="","",Ansøgning!L1235)</f>
        <v/>
      </c>
      <c r="Q1249" s="15" t="str">
        <f t="shared" si="149"/>
        <v/>
      </c>
      <c r="R1249" s="15"/>
      <c r="S1249" s="15" t="str">
        <f>IF(Afrapportering!S1230="","",Afrapportering!S1230)</f>
        <v/>
      </c>
      <c r="T1249" s="31" t="str">
        <f t="shared" si="150"/>
        <v/>
      </c>
      <c r="U1249" s="30" t="str">
        <f>IF(Afrapportering!U1230="","",Afrapportering!U1230)</f>
        <v/>
      </c>
      <c r="V1249" s="52" t="str">
        <f>IF(Afrapportering!V1230="","",Afrapportering!V1230)</f>
        <v/>
      </c>
      <c r="W1249" s="30" t="str">
        <f>IF(Afrapportering!W1230="","",Afrapportering!W1230)</f>
        <v/>
      </c>
      <c r="X1249" s="52" t="str">
        <f>IF(Afrapportering!X1230="","",Afrapportering!X1230)</f>
        <v/>
      </c>
      <c r="Y1249" s="30" t="str">
        <f>IF(Afrapportering!Y1230="","",Afrapportering!Y1230)</f>
        <v/>
      </c>
      <c r="Z1249" s="52" t="str">
        <f>IFERROR(MAX(IF(OR(V1249="",X1249=""),"",IF(AND(AND(MONTH(F1249)&gt;=7,MONTH(F1249)&lt;8),AND(MONTH(H1249)&gt;=7,MONTH(H1249)&lt;8)),(NETWORKDAYS(F1249,H1249,Lister!$D$7:$D$13)-V1249)*T1249/NETWORKDAYS(Lister!$D$19,Lister!$E$19,Lister!$D$7:$D$13),IF(AND(AND(MONTH(F1249)&gt;=7,MONTH(F1249)&lt;8),MONTH(H1249)&gt;7),(NETWORKDAYS(F1249,Lister!$E$19,Lister!$D$7:$D$13)-V1249)*T1249/NETWORKDAYS(Lister!$D$19,Lister!$E$19,Lister!$D$7:$D$13),IF(MONTH(F1249)&gt;7,0)))),0),"")</f>
        <v/>
      </c>
      <c r="AA1249" s="30" t="str">
        <f>IF(Afrapportering!AA1230="","",Afrapportering!AA1230)</f>
        <v/>
      </c>
      <c r="AB1249" s="52" t="str">
        <f>IFERROR(MAX(IF(OR(V1249="",X1249=""),"",IF(AND(AND(MONTH(F1249)&gt;=8,MONTH(F1249)&lt;9),AND(MONTH(H1249)&gt;=8,MONTH(H1249)&lt;9)),(NETWORKDAYS(F1249,H1249,Lister!$D$7:$D$13)-X1249)*T1249/NETWORKDAYS(Lister!$D$20,Lister!$E$20,Lister!$D$7:$D$13),IF(AND(MONTH(F1249)=7,MONTH(H1249)=8),(NETWORKDAYS(Lister!$D$20,H1249,Lister!$D$7:$D$13)-X1249)*T1249/NETWORKDAYS(Lister!$D$20,Lister!$E$20,Lister!$D$7:$D$13),IF(AND(MONTH(F1249)=7,MONTH(H1249)=7),0)))),0),"")</f>
        <v/>
      </c>
      <c r="AC1249" s="30" t="str">
        <f>IF(Afrapportering!AC1230="","",Afrapportering!AC1230)</f>
        <v/>
      </c>
      <c r="AD1249" s="52" t="str">
        <f t="shared" si="151"/>
        <v/>
      </c>
      <c r="AE1249" s="52" t="str">
        <f t="shared" si="152"/>
        <v/>
      </c>
      <c r="AF1249" s="30" t="str">
        <f t="shared" si="153"/>
        <v/>
      </c>
      <c r="AG1249" s="30" t="str">
        <f t="shared" si="154"/>
        <v/>
      </c>
      <c r="AH1249" s="3" t="str">
        <f t="shared" si="155"/>
        <v/>
      </c>
    </row>
    <row r="1250" spans="1:34" x14ac:dyDescent="0.25">
      <c r="A1250" s="13" t="str">
        <f>+Afrapportering!A1231</f>
        <v/>
      </c>
      <c r="B1250" s="13" t="str">
        <f>+Afrapportering!B1231</f>
        <v/>
      </c>
      <c r="C1250" s="13" t="str">
        <f>+Afrapportering!C1231</f>
        <v/>
      </c>
      <c r="D1250" s="13" t="str">
        <f>+Afrapportering!D1231</f>
        <v/>
      </c>
      <c r="E1250" s="14" t="str">
        <f>+Afrapportering!E1231</f>
        <v/>
      </c>
      <c r="F1250" s="139" t="str">
        <f>IF(Afrapportering!F1231 = "", "",Afrapportering!F1231)</f>
        <v/>
      </c>
      <c r="G1250" s="14" t="str">
        <f>+Afrapportering!G1231</f>
        <v/>
      </c>
      <c r="H1250" s="139" t="str">
        <f>IF(Afrapportering!H1231 = "","",Afrapportering!H1231)</f>
        <v/>
      </c>
      <c r="I1250" s="140" t="str">
        <f>+Afrapportering!I1231</f>
        <v/>
      </c>
      <c r="J1250" s="13" t="str">
        <f>+Afrapportering!J1231</f>
        <v/>
      </c>
      <c r="K1250" s="32" t="str">
        <f t="shared" si="148"/>
        <v/>
      </c>
      <c r="L1250" s="31" t="str">
        <f>IF(Ansøgning!J1236="","",Ansøgning!J1236)</f>
        <v/>
      </c>
      <c r="M1250" s="134" t="str">
        <f>IF(Afrapportering!M1231="","",Afrapportering!M1231)</f>
        <v/>
      </c>
      <c r="N1250" s="31" t="str">
        <f>IF(Ansøgning!K1236="","",Ansøgning!K1236)</f>
        <v/>
      </c>
      <c r="O1250" s="134">
        <f>IF(Afrapportering!O1231="",,Afrapportering!O1231)</f>
        <v>0</v>
      </c>
      <c r="P1250" s="15" t="str">
        <f>IF(Ansøgning!L1236="","",Ansøgning!L1236)</f>
        <v/>
      </c>
      <c r="Q1250" s="15" t="str">
        <f t="shared" si="149"/>
        <v/>
      </c>
      <c r="R1250" s="15"/>
      <c r="S1250" s="15" t="str">
        <f>IF(Afrapportering!S1231="","",Afrapportering!S1231)</f>
        <v/>
      </c>
      <c r="T1250" s="31" t="str">
        <f t="shared" si="150"/>
        <v/>
      </c>
      <c r="U1250" s="30" t="str">
        <f>IF(Afrapportering!U1231="","",Afrapportering!U1231)</f>
        <v/>
      </c>
      <c r="V1250" s="52" t="str">
        <f>IF(Afrapportering!V1231="","",Afrapportering!V1231)</f>
        <v/>
      </c>
      <c r="W1250" s="30" t="str">
        <f>IF(Afrapportering!W1231="","",Afrapportering!W1231)</f>
        <v/>
      </c>
      <c r="X1250" s="52" t="str">
        <f>IF(Afrapportering!X1231="","",Afrapportering!X1231)</f>
        <v/>
      </c>
      <c r="Y1250" s="30" t="str">
        <f>IF(Afrapportering!Y1231="","",Afrapportering!Y1231)</f>
        <v/>
      </c>
      <c r="Z1250" s="52" t="str">
        <f>IFERROR(MAX(IF(OR(V1250="",X1250=""),"",IF(AND(AND(MONTH(F1250)&gt;=7,MONTH(F1250)&lt;8),AND(MONTH(H1250)&gt;=7,MONTH(H1250)&lt;8)),(NETWORKDAYS(F1250,H1250,Lister!$D$7:$D$13)-V1250)*T1250/NETWORKDAYS(Lister!$D$19,Lister!$E$19,Lister!$D$7:$D$13),IF(AND(AND(MONTH(F1250)&gt;=7,MONTH(F1250)&lt;8),MONTH(H1250)&gt;7),(NETWORKDAYS(F1250,Lister!$E$19,Lister!$D$7:$D$13)-V1250)*T1250/NETWORKDAYS(Lister!$D$19,Lister!$E$19,Lister!$D$7:$D$13),IF(MONTH(F1250)&gt;7,0)))),0),"")</f>
        <v/>
      </c>
      <c r="AA1250" s="30" t="str">
        <f>IF(Afrapportering!AA1231="","",Afrapportering!AA1231)</f>
        <v/>
      </c>
      <c r="AB1250" s="52" t="str">
        <f>IFERROR(MAX(IF(OR(V1250="",X1250=""),"",IF(AND(AND(MONTH(F1250)&gt;=8,MONTH(F1250)&lt;9),AND(MONTH(H1250)&gt;=8,MONTH(H1250)&lt;9)),(NETWORKDAYS(F1250,H1250,Lister!$D$7:$D$13)-X1250)*T1250/NETWORKDAYS(Lister!$D$20,Lister!$E$20,Lister!$D$7:$D$13),IF(AND(MONTH(F1250)=7,MONTH(H1250)=8),(NETWORKDAYS(Lister!$D$20,H1250,Lister!$D$7:$D$13)-X1250)*T1250/NETWORKDAYS(Lister!$D$20,Lister!$E$20,Lister!$D$7:$D$13),IF(AND(MONTH(F1250)=7,MONTH(H1250)=7),0)))),0),"")</f>
        <v/>
      </c>
      <c r="AC1250" s="30" t="str">
        <f>IF(Afrapportering!AC1231="","",Afrapportering!AC1231)</f>
        <v/>
      </c>
      <c r="AD1250" s="52" t="str">
        <f t="shared" si="151"/>
        <v/>
      </c>
      <c r="AE1250" s="52" t="str">
        <f t="shared" si="152"/>
        <v/>
      </c>
      <c r="AF1250" s="30" t="str">
        <f t="shared" si="153"/>
        <v/>
      </c>
      <c r="AG1250" s="30" t="str">
        <f t="shared" si="154"/>
        <v/>
      </c>
      <c r="AH1250" s="3" t="str">
        <f t="shared" si="155"/>
        <v/>
      </c>
    </row>
    <row r="1251" spans="1:34" x14ac:dyDescent="0.25">
      <c r="A1251" s="13" t="str">
        <f>+Afrapportering!A1232</f>
        <v/>
      </c>
      <c r="B1251" s="13" t="str">
        <f>+Afrapportering!B1232</f>
        <v/>
      </c>
      <c r="C1251" s="13" t="str">
        <f>+Afrapportering!C1232</f>
        <v/>
      </c>
      <c r="D1251" s="13" t="str">
        <f>+Afrapportering!D1232</f>
        <v/>
      </c>
      <c r="E1251" s="14" t="str">
        <f>+Afrapportering!E1232</f>
        <v/>
      </c>
      <c r="F1251" s="139" t="str">
        <f>IF(Afrapportering!F1232 = "", "",Afrapportering!F1232)</f>
        <v/>
      </c>
      <c r="G1251" s="14" t="str">
        <f>+Afrapportering!G1232</f>
        <v/>
      </c>
      <c r="H1251" s="139" t="str">
        <f>IF(Afrapportering!H1232 = "","",Afrapportering!H1232)</f>
        <v/>
      </c>
      <c r="I1251" s="140" t="str">
        <f>+Afrapportering!I1232</f>
        <v/>
      </c>
      <c r="J1251" s="13" t="str">
        <f>+Afrapportering!J1232</f>
        <v/>
      </c>
      <c r="K1251" s="32" t="str">
        <f t="shared" ref="K1251:K1314" si="156">IF(J1251="","",IF(J1251="Funktionær",0.75,IF(J1251="Ikke-funktionær",0.9,IF(J1251="Elev/lærling",0.9))))</f>
        <v/>
      </c>
      <c r="L1251" s="31" t="str">
        <f>IF(Ansøgning!J1237="","",Ansøgning!J1237)</f>
        <v/>
      </c>
      <c r="M1251" s="134" t="str">
        <f>IF(Afrapportering!M1232="","",Afrapportering!M1232)</f>
        <v/>
      </c>
      <c r="N1251" s="31" t="str">
        <f>IF(Ansøgning!K1237="","",Ansøgning!K1237)</f>
        <v/>
      </c>
      <c r="O1251" s="134">
        <f>IF(Afrapportering!O1232="",,Afrapportering!O1232)</f>
        <v>0</v>
      </c>
      <c r="P1251" s="15" t="str">
        <f>IF(Ansøgning!L1237="","",Ansøgning!L1237)</f>
        <v/>
      </c>
      <c r="Q1251" s="15" t="str">
        <f t="shared" ref="Q1251:Q1314" si="157">IFERROR(MAX(IF(M1251="","",IF(ISNUMBER(R1251),IF(OR(R1251&gt;M1251*1.1,R1251&lt;M1251*0.9),R1251,M1251),M1251)-O1251),0),"")</f>
        <v/>
      </c>
      <c r="R1251" s="15"/>
      <c r="S1251" s="15" t="str">
        <f>IF(Afrapportering!S1232="","",Afrapportering!S1232)</f>
        <v/>
      </c>
      <c r="T1251" s="31" t="str">
        <f t="shared" ref="T1251:T1314" si="158">IF(B1251="","",IF(Q1251*K1251&gt;30000*IF(S1251&gt;37,37,S1251)/37,30000*IF(S1251&gt;37,37,S1251)/37,Q1251*K1251))</f>
        <v/>
      </c>
      <c r="U1251" s="30" t="str">
        <f>IF(Afrapportering!U1232="","",Afrapportering!U1232)</f>
        <v/>
      </c>
      <c r="V1251" s="52" t="str">
        <f>IF(Afrapportering!V1232="","",Afrapportering!V1232)</f>
        <v/>
      </c>
      <c r="W1251" s="30" t="str">
        <f>IF(Afrapportering!W1232="","",Afrapportering!W1232)</f>
        <v/>
      </c>
      <c r="X1251" s="52" t="str">
        <f>IF(Afrapportering!X1232="","",Afrapportering!X1232)</f>
        <v/>
      </c>
      <c r="Y1251" s="30" t="str">
        <f>IF(Afrapportering!Y1232="","",Afrapportering!Y1232)</f>
        <v/>
      </c>
      <c r="Z1251" s="52" t="str">
        <f>IFERROR(MAX(IF(OR(V1251="",X1251=""),"",IF(AND(AND(MONTH(F1251)&gt;=7,MONTH(F1251)&lt;8),AND(MONTH(H1251)&gt;=7,MONTH(H1251)&lt;8)),(NETWORKDAYS(F1251,H1251,Lister!$D$7:$D$13)-V1251)*T1251/NETWORKDAYS(Lister!$D$19,Lister!$E$19,Lister!$D$7:$D$13),IF(AND(AND(MONTH(F1251)&gt;=7,MONTH(F1251)&lt;8),MONTH(H1251)&gt;7),(NETWORKDAYS(F1251,Lister!$E$19,Lister!$D$7:$D$13)-V1251)*T1251/NETWORKDAYS(Lister!$D$19,Lister!$E$19,Lister!$D$7:$D$13),IF(MONTH(F1251)&gt;7,0)))),0),"")</f>
        <v/>
      </c>
      <c r="AA1251" s="30" t="str">
        <f>IF(Afrapportering!AA1232="","",Afrapportering!AA1232)</f>
        <v/>
      </c>
      <c r="AB1251" s="52" t="str">
        <f>IFERROR(MAX(IF(OR(V1251="",X1251=""),"",IF(AND(AND(MONTH(F1251)&gt;=8,MONTH(F1251)&lt;9),AND(MONTH(H1251)&gt;=8,MONTH(H1251)&lt;9)),(NETWORKDAYS(F1251,H1251,Lister!$D$7:$D$13)-X1251)*T1251/NETWORKDAYS(Lister!$D$20,Lister!$E$20,Lister!$D$7:$D$13),IF(AND(MONTH(F1251)=7,MONTH(H1251)=8),(NETWORKDAYS(Lister!$D$20,H1251,Lister!$D$7:$D$13)-X1251)*T1251/NETWORKDAYS(Lister!$D$20,Lister!$E$20,Lister!$D$7:$D$13),IF(AND(MONTH(F1251)=7,MONTH(H1251)=7),0)))),0),"")</f>
        <v/>
      </c>
      <c r="AC1251" s="30" t="str">
        <f>IF(Afrapportering!AC1232="","",Afrapportering!AC1232)</f>
        <v/>
      </c>
      <c r="AD1251" s="52" t="str">
        <f t="shared" ref="AD1251:AD1314" si="159">IFERROR(Z1251+AB1251,"")</f>
        <v/>
      </c>
      <c r="AE1251" s="52" t="str">
        <f t="shared" ref="AE1251:AE1314" si="160">IFERROR(21/31*T1251,"")</f>
        <v/>
      </c>
      <c r="AF1251" s="30" t="str">
        <f t="shared" ref="AF1251:AF1314" si="161">IFERROR(MAX(IF(AND(ISNUMBER(Z1251),ISNUMBER(AB1251)),IF(AD1251-AE1251&gt;T1251,T1251,AD1251-AE1251),""),0),"")</f>
        <v/>
      </c>
      <c r="AG1251" s="30" t="str">
        <f t="shared" ref="AG1251:AG1314" si="162">IF(AF1251="","",AF1251-AC1251)</f>
        <v/>
      </c>
      <c r="AH1251" s="3" t="str">
        <f t="shared" ref="AH1251:AH1314" si="163">IF(AF1251="","",AF1251-AC1251)</f>
        <v/>
      </c>
    </row>
    <row r="1252" spans="1:34" x14ac:dyDescent="0.25">
      <c r="A1252" s="13" t="str">
        <f>+Afrapportering!A1233</f>
        <v/>
      </c>
      <c r="B1252" s="13" t="str">
        <f>+Afrapportering!B1233</f>
        <v/>
      </c>
      <c r="C1252" s="13" t="str">
        <f>+Afrapportering!C1233</f>
        <v/>
      </c>
      <c r="D1252" s="13" t="str">
        <f>+Afrapportering!D1233</f>
        <v/>
      </c>
      <c r="E1252" s="14" t="str">
        <f>+Afrapportering!E1233</f>
        <v/>
      </c>
      <c r="F1252" s="139" t="str">
        <f>IF(Afrapportering!F1233 = "", "",Afrapportering!F1233)</f>
        <v/>
      </c>
      <c r="G1252" s="14" t="str">
        <f>+Afrapportering!G1233</f>
        <v/>
      </c>
      <c r="H1252" s="139" t="str">
        <f>IF(Afrapportering!H1233 = "","",Afrapportering!H1233)</f>
        <v/>
      </c>
      <c r="I1252" s="140" t="str">
        <f>+Afrapportering!I1233</f>
        <v/>
      </c>
      <c r="J1252" s="13" t="str">
        <f>+Afrapportering!J1233</f>
        <v/>
      </c>
      <c r="K1252" s="32" t="str">
        <f t="shared" si="156"/>
        <v/>
      </c>
      <c r="L1252" s="31" t="str">
        <f>IF(Ansøgning!J1238="","",Ansøgning!J1238)</f>
        <v/>
      </c>
      <c r="M1252" s="134" t="str">
        <f>IF(Afrapportering!M1233="","",Afrapportering!M1233)</f>
        <v/>
      </c>
      <c r="N1252" s="31" t="str">
        <f>IF(Ansøgning!K1238="","",Ansøgning!K1238)</f>
        <v/>
      </c>
      <c r="O1252" s="134">
        <f>IF(Afrapportering!O1233="",,Afrapportering!O1233)</f>
        <v>0</v>
      </c>
      <c r="P1252" s="15" t="str">
        <f>IF(Ansøgning!L1238="","",Ansøgning!L1238)</f>
        <v/>
      </c>
      <c r="Q1252" s="15" t="str">
        <f t="shared" si="157"/>
        <v/>
      </c>
      <c r="R1252" s="15"/>
      <c r="S1252" s="15" t="str">
        <f>IF(Afrapportering!S1233="","",Afrapportering!S1233)</f>
        <v/>
      </c>
      <c r="T1252" s="31" t="str">
        <f t="shared" si="158"/>
        <v/>
      </c>
      <c r="U1252" s="30" t="str">
        <f>IF(Afrapportering!U1233="","",Afrapportering!U1233)</f>
        <v/>
      </c>
      <c r="V1252" s="52" t="str">
        <f>IF(Afrapportering!V1233="","",Afrapportering!V1233)</f>
        <v/>
      </c>
      <c r="W1252" s="30" t="str">
        <f>IF(Afrapportering!W1233="","",Afrapportering!W1233)</f>
        <v/>
      </c>
      <c r="X1252" s="52" t="str">
        <f>IF(Afrapportering!X1233="","",Afrapportering!X1233)</f>
        <v/>
      </c>
      <c r="Y1252" s="30" t="str">
        <f>IF(Afrapportering!Y1233="","",Afrapportering!Y1233)</f>
        <v/>
      </c>
      <c r="Z1252" s="52" t="str">
        <f>IFERROR(MAX(IF(OR(V1252="",X1252=""),"",IF(AND(AND(MONTH(F1252)&gt;=7,MONTH(F1252)&lt;8),AND(MONTH(H1252)&gt;=7,MONTH(H1252)&lt;8)),(NETWORKDAYS(F1252,H1252,Lister!$D$7:$D$13)-V1252)*T1252/NETWORKDAYS(Lister!$D$19,Lister!$E$19,Lister!$D$7:$D$13),IF(AND(AND(MONTH(F1252)&gt;=7,MONTH(F1252)&lt;8),MONTH(H1252)&gt;7),(NETWORKDAYS(F1252,Lister!$E$19,Lister!$D$7:$D$13)-V1252)*T1252/NETWORKDAYS(Lister!$D$19,Lister!$E$19,Lister!$D$7:$D$13),IF(MONTH(F1252)&gt;7,0)))),0),"")</f>
        <v/>
      </c>
      <c r="AA1252" s="30" t="str">
        <f>IF(Afrapportering!AA1233="","",Afrapportering!AA1233)</f>
        <v/>
      </c>
      <c r="AB1252" s="52" t="str">
        <f>IFERROR(MAX(IF(OR(V1252="",X1252=""),"",IF(AND(AND(MONTH(F1252)&gt;=8,MONTH(F1252)&lt;9),AND(MONTH(H1252)&gt;=8,MONTH(H1252)&lt;9)),(NETWORKDAYS(F1252,H1252,Lister!$D$7:$D$13)-X1252)*T1252/NETWORKDAYS(Lister!$D$20,Lister!$E$20,Lister!$D$7:$D$13),IF(AND(MONTH(F1252)=7,MONTH(H1252)=8),(NETWORKDAYS(Lister!$D$20,H1252,Lister!$D$7:$D$13)-X1252)*T1252/NETWORKDAYS(Lister!$D$20,Lister!$E$20,Lister!$D$7:$D$13),IF(AND(MONTH(F1252)=7,MONTH(H1252)=7),0)))),0),"")</f>
        <v/>
      </c>
      <c r="AC1252" s="30" t="str">
        <f>IF(Afrapportering!AC1233="","",Afrapportering!AC1233)</f>
        <v/>
      </c>
      <c r="AD1252" s="52" t="str">
        <f t="shared" si="159"/>
        <v/>
      </c>
      <c r="AE1252" s="52" t="str">
        <f t="shared" si="160"/>
        <v/>
      </c>
      <c r="AF1252" s="30" t="str">
        <f t="shared" si="161"/>
        <v/>
      </c>
      <c r="AG1252" s="30" t="str">
        <f t="shared" si="162"/>
        <v/>
      </c>
      <c r="AH1252" s="3" t="str">
        <f t="shared" si="163"/>
        <v/>
      </c>
    </row>
    <row r="1253" spans="1:34" x14ac:dyDescent="0.25">
      <c r="A1253" s="13" t="str">
        <f>+Afrapportering!A1234</f>
        <v/>
      </c>
      <c r="B1253" s="13" t="str">
        <f>+Afrapportering!B1234</f>
        <v/>
      </c>
      <c r="C1253" s="13" t="str">
        <f>+Afrapportering!C1234</f>
        <v/>
      </c>
      <c r="D1253" s="13" t="str">
        <f>+Afrapportering!D1234</f>
        <v/>
      </c>
      <c r="E1253" s="14" t="str">
        <f>+Afrapportering!E1234</f>
        <v/>
      </c>
      <c r="F1253" s="139" t="str">
        <f>IF(Afrapportering!F1234 = "", "",Afrapportering!F1234)</f>
        <v/>
      </c>
      <c r="G1253" s="14" t="str">
        <f>+Afrapportering!G1234</f>
        <v/>
      </c>
      <c r="H1253" s="139" t="str">
        <f>IF(Afrapportering!H1234 = "","",Afrapportering!H1234)</f>
        <v/>
      </c>
      <c r="I1253" s="140" t="str">
        <f>+Afrapportering!I1234</f>
        <v/>
      </c>
      <c r="J1253" s="13" t="str">
        <f>+Afrapportering!J1234</f>
        <v/>
      </c>
      <c r="K1253" s="32" t="str">
        <f t="shared" si="156"/>
        <v/>
      </c>
      <c r="L1253" s="31" t="str">
        <f>IF(Ansøgning!J1239="","",Ansøgning!J1239)</f>
        <v/>
      </c>
      <c r="M1253" s="134" t="str">
        <f>IF(Afrapportering!M1234="","",Afrapportering!M1234)</f>
        <v/>
      </c>
      <c r="N1253" s="31" t="str">
        <f>IF(Ansøgning!K1239="","",Ansøgning!K1239)</f>
        <v/>
      </c>
      <c r="O1253" s="134">
        <f>IF(Afrapportering!O1234="",,Afrapportering!O1234)</f>
        <v>0</v>
      </c>
      <c r="P1253" s="15" t="str">
        <f>IF(Ansøgning!L1239="","",Ansøgning!L1239)</f>
        <v/>
      </c>
      <c r="Q1253" s="15" t="str">
        <f t="shared" si="157"/>
        <v/>
      </c>
      <c r="R1253" s="15"/>
      <c r="S1253" s="15" t="str">
        <f>IF(Afrapportering!S1234="","",Afrapportering!S1234)</f>
        <v/>
      </c>
      <c r="T1253" s="31" t="str">
        <f t="shared" si="158"/>
        <v/>
      </c>
      <c r="U1253" s="30" t="str">
        <f>IF(Afrapportering!U1234="","",Afrapportering!U1234)</f>
        <v/>
      </c>
      <c r="V1253" s="52" t="str">
        <f>IF(Afrapportering!V1234="","",Afrapportering!V1234)</f>
        <v/>
      </c>
      <c r="W1253" s="30" t="str">
        <f>IF(Afrapportering!W1234="","",Afrapportering!W1234)</f>
        <v/>
      </c>
      <c r="X1253" s="52" t="str">
        <f>IF(Afrapportering!X1234="","",Afrapportering!X1234)</f>
        <v/>
      </c>
      <c r="Y1253" s="30" t="str">
        <f>IF(Afrapportering!Y1234="","",Afrapportering!Y1234)</f>
        <v/>
      </c>
      <c r="Z1253" s="52" t="str">
        <f>IFERROR(MAX(IF(OR(V1253="",X1253=""),"",IF(AND(AND(MONTH(F1253)&gt;=7,MONTH(F1253)&lt;8),AND(MONTH(H1253)&gt;=7,MONTH(H1253)&lt;8)),(NETWORKDAYS(F1253,H1253,Lister!$D$7:$D$13)-V1253)*T1253/NETWORKDAYS(Lister!$D$19,Lister!$E$19,Lister!$D$7:$D$13),IF(AND(AND(MONTH(F1253)&gt;=7,MONTH(F1253)&lt;8),MONTH(H1253)&gt;7),(NETWORKDAYS(F1253,Lister!$E$19,Lister!$D$7:$D$13)-V1253)*T1253/NETWORKDAYS(Lister!$D$19,Lister!$E$19,Lister!$D$7:$D$13),IF(MONTH(F1253)&gt;7,0)))),0),"")</f>
        <v/>
      </c>
      <c r="AA1253" s="30" t="str">
        <f>IF(Afrapportering!AA1234="","",Afrapportering!AA1234)</f>
        <v/>
      </c>
      <c r="AB1253" s="52" t="str">
        <f>IFERROR(MAX(IF(OR(V1253="",X1253=""),"",IF(AND(AND(MONTH(F1253)&gt;=8,MONTH(F1253)&lt;9),AND(MONTH(H1253)&gt;=8,MONTH(H1253)&lt;9)),(NETWORKDAYS(F1253,H1253,Lister!$D$7:$D$13)-X1253)*T1253/NETWORKDAYS(Lister!$D$20,Lister!$E$20,Lister!$D$7:$D$13),IF(AND(MONTH(F1253)=7,MONTH(H1253)=8),(NETWORKDAYS(Lister!$D$20,H1253,Lister!$D$7:$D$13)-X1253)*T1253/NETWORKDAYS(Lister!$D$20,Lister!$E$20,Lister!$D$7:$D$13),IF(AND(MONTH(F1253)=7,MONTH(H1253)=7),0)))),0),"")</f>
        <v/>
      </c>
      <c r="AC1253" s="30" t="str">
        <f>IF(Afrapportering!AC1234="","",Afrapportering!AC1234)</f>
        <v/>
      </c>
      <c r="AD1253" s="52" t="str">
        <f t="shared" si="159"/>
        <v/>
      </c>
      <c r="AE1253" s="52" t="str">
        <f t="shared" si="160"/>
        <v/>
      </c>
      <c r="AF1253" s="30" t="str">
        <f t="shared" si="161"/>
        <v/>
      </c>
      <c r="AG1253" s="30" t="str">
        <f t="shared" si="162"/>
        <v/>
      </c>
      <c r="AH1253" s="3" t="str">
        <f t="shared" si="163"/>
        <v/>
      </c>
    </row>
    <row r="1254" spans="1:34" x14ac:dyDescent="0.25">
      <c r="A1254" s="13" t="str">
        <f>+Afrapportering!A1235</f>
        <v/>
      </c>
      <c r="B1254" s="13" t="str">
        <f>+Afrapportering!B1235</f>
        <v/>
      </c>
      <c r="C1254" s="13" t="str">
        <f>+Afrapportering!C1235</f>
        <v/>
      </c>
      <c r="D1254" s="13" t="str">
        <f>+Afrapportering!D1235</f>
        <v/>
      </c>
      <c r="E1254" s="14" t="str">
        <f>+Afrapportering!E1235</f>
        <v/>
      </c>
      <c r="F1254" s="139" t="str">
        <f>IF(Afrapportering!F1235 = "", "",Afrapportering!F1235)</f>
        <v/>
      </c>
      <c r="G1254" s="14" t="str">
        <f>+Afrapportering!G1235</f>
        <v/>
      </c>
      <c r="H1254" s="139" t="str">
        <f>IF(Afrapportering!H1235 = "","",Afrapportering!H1235)</f>
        <v/>
      </c>
      <c r="I1254" s="140" t="str">
        <f>+Afrapportering!I1235</f>
        <v/>
      </c>
      <c r="J1254" s="13" t="str">
        <f>+Afrapportering!J1235</f>
        <v/>
      </c>
      <c r="K1254" s="32" t="str">
        <f t="shared" si="156"/>
        <v/>
      </c>
      <c r="L1254" s="31" t="str">
        <f>IF(Ansøgning!J1240="","",Ansøgning!J1240)</f>
        <v/>
      </c>
      <c r="M1254" s="134" t="str">
        <f>IF(Afrapportering!M1235="","",Afrapportering!M1235)</f>
        <v/>
      </c>
      <c r="N1254" s="31" t="str">
        <f>IF(Ansøgning!K1240="","",Ansøgning!K1240)</f>
        <v/>
      </c>
      <c r="O1254" s="134">
        <f>IF(Afrapportering!O1235="",,Afrapportering!O1235)</f>
        <v>0</v>
      </c>
      <c r="P1254" s="15" t="str">
        <f>IF(Ansøgning!L1240="","",Ansøgning!L1240)</f>
        <v/>
      </c>
      <c r="Q1254" s="15" t="str">
        <f t="shared" si="157"/>
        <v/>
      </c>
      <c r="R1254" s="15"/>
      <c r="S1254" s="15" t="str">
        <f>IF(Afrapportering!S1235="","",Afrapportering!S1235)</f>
        <v/>
      </c>
      <c r="T1254" s="31" t="str">
        <f t="shared" si="158"/>
        <v/>
      </c>
      <c r="U1254" s="30" t="str">
        <f>IF(Afrapportering!U1235="","",Afrapportering!U1235)</f>
        <v/>
      </c>
      <c r="V1254" s="52" t="str">
        <f>IF(Afrapportering!V1235="","",Afrapportering!V1235)</f>
        <v/>
      </c>
      <c r="W1254" s="30" t="str">
        <f>IF(Afrapportering!W1235="","",Afrapportering!W1235)</f>
        <v/>
      </c>
      <c r="X1254" s="52" t="str">
        <f>IF(Afrapportering!X1235="","",Afrapportering!X1235)</f>
        <v/>
      </c>
      <c r="Y1254" s="30" t="str">
        <f>IF(Afrapportering!Y1235="","",Afrapportering!Y1235)</f>
        <v/>
      </c>
      <c r="Z1254" s="52" t="str">
        <f>IFERROR(MAX(IF(OR(V1254="",X1254=""),"",IF(AND(AND(MONTH(F1254)&gt;=7,MONTH(F1254)&lt;8),AND(MONTH(H1254)&gt;=7,MONTH(H1254)&lt;8)),(NETWORKDAYS(F1254,H1254,Lister!$D$7:$D$13)-V1254)*T1254/NETWORKDAYS(Lister!$D$19,Lister!$E$19,Lister!$D$7:$D$13),IF(AND(AND(MONTH(F1254)&gt;=7,MONTH(F1254)&lt;8),MONTH(H1254)&gt;7),(NETWORKDAYS(F1254,Lister!$E$19,Lister!$D$7:$D$13)-V1254)*T1254/NETWORKDAYS(Lister!$D$19,Lister!$E$19,Lister!$D$7:$D$13),IF(MONTH(F1254)&gt;7,0)))),0),"")</f>
        <v/>
      </c>
      <c r="AA1254" s="30" t="str">
        <f>IF(Afrapportering!AA1235="","",Afrapportering!AA1235)</f>
        <v/>
      </c>
      <c r="AB1254" s="52" t="str">
        <f>IFERROR(MAX(IF(OR(V1254="",X1254=""),"",IF(AND(AND(MONTH(F1254)&gt;=8,MONTH(F1254)&lt;9),AND(MONTH(H1254)&gt;=8,MONTH(H1254)&lt;9)),(NETWORKDAYS(F1254,H1254,Lister!$D$7:$D$13)-X1254)*T1254/NETWORKDAYS(Lister!$D$20,Lister!$E$20,Lister!$D$7:$D$13),IF(AND(MONTH(F1254)=7,MONTH(H1254)=8),(NETWORKDAYS(Lister!$D$20,H1254,Lister!$D$7:$D$13)-X1254)*T1254/NETWORKDAYS(Lister!$D$20,Lister!$E$20,Lister!$D$7:$D$13),IF(AND(MONTH(F1254)=7,MONTH(H1254)=7),0)))),0),"")</f>
        <v/>
      </c>
      <c r="AC1254" s="30" t="str">
        <f>IF(Afrapportering!AC1235="","",Afrapportering!AC1235)</f>
        <v/>
      </c>
      <c r="AD1254" s="52" t="str">
        <f t="shared" si="159"/>
        <v/>
      </c>
      <c r="AE1254" s="52" t="str">
        <f t="shared" si="160"/>
        <v/>
      </c>
      <c r="AF1254" s="30" t="str">
        <f t="shared" si="161"/>
        <v/>
      </c>
      <c r="AG1254" s="30" t="str">
        <f t="shared" si="162"/>
        <v/>
      </c>
      <c r="AH1254" s="3" t="str">
        <f t="shared" si="163"/>
        <v/>
      </c>
    </row>
    <row r="1255" spans="1:34" x14ac:dyDescent="0.25">
      <c r="A1255" s="13" t="str">
        <f>+Afrapportering!A1236</f>
        <v/>
      </c>
      <c r="B1255" s="13" t="str">
        <f>+Afrapportering!B1236</f>
        <v/>
      </c>
      <c r="C1255" s="13" t="str">
        <f>+Afrapportering!C1236</f>
        <v/>
      </c>
      <c r="D1255" s="13" t="str">
        <f>+Afrapportering!D1236</f>
        <v/>
      </c>
      <c r="E1255" s="14" t="str">
        <f>+Afrapportering!E1236</f>
        <v/>
      </c>
      <c r="F1255" s="139" t="str">
        <f>IF(Afrapportering!F1236 = "", "",Afrapportering!F1236)</f>
        <v/>
      </c>
      <c r="G1255" s="14" t="str">
        <f>+Afrapportering!G1236</f>
        <v/>
      </c>
      <c r="H1255" s="139" t="str">
        <f>IF(Afrapportering!H1236 = "","",Afrapportering!H1236)</f>
        <v/>
      </c>
      <c r="I1255" s="140" t="str">
        <f>+Afrapportering!I1236</f>
        <v/>
      </c>
      <c r="J1255" s="13" t="str">
        <f>+Afrapportering!J1236</f>
        <v/>
      </c>
      <c r="K1255" s="32" t="str">
        <f t="shared" si="156"/>
        <v/>
      </c>
      <c r="L1255" s="31" t="str">
        <f>IF(Ansøgning!J1241="","",Ansøgning!J1241)</f>
        <v/>
      </c>
      <c r="M1255" s="134" t="str">
        <f>IF(Afrapportering!M1236="","",Afrapportering!M1236)</f>
        <v/>
      </c>
      <c r="N1255" s="31" t="str">
        <f>IF(Ansøgning!K1241="","",Ansøgning!K1241)</f>
        <v/>
      </c>
      <c r="O1255" s="134">
        <f>IF(Afrapportering!O1236="",,Afrapportering!O1236)</f>
        <v>0</v>
      </c>
      <c r="P1255" s="15" t="str">
        <f>IF(Ansøgning!L1241="","",Ansøgning!L1241)</f>
        <v/>
      </c>
      <c r="Q1255" s="15" t="str">
        <f t="shared" si="157"/>
        <v/>
      </c>
      <c r="R1255" s="15"/>
      <c r="S1255" s="15" t="str">
        <f>IF(Afrapportering!S1236="","",Afrapportering!S1236)</f>
        <v/>
      </c>
      <c r="T1255" s="31" t="str">
        <f t="shared" si="158"/>
        <v/>
      </c>
      <c r="U1255" s="30" t="str">
        <f>IF(Afrapportering!U1236="","",Afrapportering!U1236)</f>
        <v/>
      </c>
      <c r="V1255" s="52" t="str">
        <f>IF(Afrapportering!V1236="","",Afrapportering!V1236)</f>
        <v/>
      </c>
      <c r="W1255" s="30" t="str">
        <f>IF(Afrapportering!W1236="","",Afrapportering!W1236)</f>
        <v/>
      </c>
      <c r="X1255" s="52" t="str">
        <f>IF(Afrapportering!X1236="","",Afrapportering!X1236)</f>
        <v/>
      </c>
      <c r="Y1255" s="30" t="str">
        <f>IF(Afrapportering!Y1236="","",Afrapportering!Y1236)</f>
        <v/>
      </c>
      <c r="Z1255" s="52" t="str">
        <f>IFERROR(MAX(IF(OR(V1255="",X1255=""),"",IF(AND(AND(MONTH(F1255)&gt;=7,MONTH(F1255)&lt;8),AND(MONTH(H1255)&gt;=7,MONTH(H1255)&lt;8)),(NETWORKDAYS(F1255,H1255,Lister!$D$7:$D$13)-V1255)*T1255/NETWORKDAYS(Lister!$D$19,Lister!$E$19,Lister!$D$7:$D$13),IF(AND(AND(MONTH(F1255)&gt;=7,MONTH(F1255)&lt;8),MONTH(H1255)&gt;7),(NETWORKDAYS(F1255,Lister!$E$19,Lister!$D$7:$D$13)-V1255)*T1255/NETWORKDAYS(Lister!$D$19,Lister!$E$19,Lister!$D$7:$D$13),IF(MONTH(F1255)&gt;7,0)))),0),"")</f>
        <v/>
      </c>
      <c r="AA1255" s="30" t="str">
        <f>IF(Afrapportering!AA1236="","",Afrapportering!AA1236)</f>
        <v/>
      </c>
      <c r="AB1255" s="52" t="str">
        <f>IFERROR(MAX(IF(OR(V1255="",X1255=""),"",IF(AND(AND(MONTH(F1255)&gt;=8,MONTH(F1255)&lt;9),AND(MONTH(H1255)&gt;=8,MONTH(H1255)&lt;9)),(NETWORKDAYS(F1255,H1255,Lister!$D$7:$D$13)-X1255)*T1255/NETWORKDAYS(Lister!$D$20,Lister!$E$20,Lister!$D$7:$D$13),IF(AND(MONTH(F1255)=7,MONTH(H1255)=8),(NETWORKDAYS(Lister!$D$20,H1255,Lister!$D$7:$D$13)-X1255)*T1255/NETWORKDAYS(Lister!$D$20,Lister!$E$20,Lister!$D$7:$D$13),IF(AND(MONTH(F1255)=7,MONTH(H1255)=7),0)))),0),"")</f>
        <v/>
      </c>
      <c r="AC1255" s="30" t="str">
        <f>IF(Afrapportering!AC1236="","",Afrapportering!AC1236)</f>
        <v/>
      </c>
      <c r="AD1255" s="52" t="str">
        <f t="shared" si="159"/>
        <v/>
      </c>
      <c r="AE1255" s="52" t="str">
        <f t="shared" si="160"/>
        <v/>
      </c>
      <c r="AF1255" s="30" t="str">
        <f t="shared" si="161"/>
        <v/>
      </c>
      <c r="AG1255" s="30" t="str">
        <f t="shared" si="162"/>
        <v/>
      </c>
      <c r="AH1255" s="3" t="str">
        <f t="shared" si="163"/>
        <v/>
      </c>
    </row>
    <row r="1256" spans="1:34" x14ac:dyDescent="0.25">
      <c r="A1256" s="13" t="str">
        <f>+Afrapportering!A1237</f>
        <v/>
      </c>
      <c r="B1256" s="13" t="str">
        <f>+Afrapportering!B1237</f>
        <v/>
      </c>
      <c r="C1256" s="13" t="str">
        <f>+Afrapportering!C1237</f>
        <v/>
      </c>
      <c r="D1256" s="13" t="str">
        <f>+Afrapportering!D1237</f>
        <v/>
      </c>
      <c r="E1256" s="14" t="str">
        <f>+Afrapportering!E1237</f>
        <v/>
      </c>
      <c r="F1256" s="139" t="str">
        <f>IF(Afrapportering!F1237 = "", "",Afrapportering!F1237)</f>
        <v/>
      </c>
      <c r="G1256" s="14" t="str">
        <f>+Afrapportering!G1237</f>
        <v/>
      </c>
      <c r="H1256" s="139" t="str">
        <f>IF(Afrapportering!H1237 = "","",Afrapportering!H1237)</f>
        <v/>
      </c>
      <c r="I1256" s="140" t="str">
        <f>+Afrapportering!I1237</f>
        <v/>
      </c>
      <c r="J1256" s="13" t="str">
        <f>+Afrapportering!J1237</f>
        <v/>
      </c>
      <c r="K1256" s="32" t="str">
        <f t="shared" si="156"/>
        <v/>
      </c>
      <c r="L1256" s="31" t="str">
        <f>IF(Ansøgning!J1242="","",Ansøgning!J1242)</f>
        <v/>
      </c>
      <c r="M1256" s="134" t="str">
        <f>IF(Afrapportering!M1237="","",Afrapportering!M1237)</f>
        <v/>
      </c>
      <c r="N1256" s="31" t="str">
        <f>IF(Ansøgning!K1242="","",Ansøgning!K1242)</f>
        <v/>
      </c>
      <c r="O1256" s="134">
        <f>IF(Afrapportering!O1237="",,Afrapportering!O1237)</f>
        <v>0</v>
      </c>
      <c r="P1256" s="15" t="str">
        <f>IF(Ansøgning!L1242="","",Ansøgning!L1242)</f>
        <v/>
      </c>
      <c r="Q1256" s="15" t="str">
        <f t="shared" si="157"/>
        <v/>
      </c>
      <c r="R1256" s="15"/>
      <c r="S1256" s="15" t="str">
        <f>IF(Afrapportering!S1237="","",Afrapportering!S1237)</f>
        <v/>
      </c>
      <c r="T1256" s="31" t="str">
        <f t="shared" si="158"/>
        <v/>
      </c>
      <c r="U1256" s="30" t="str">
        <f>IF(Afrapportering!U1237="","",Afrapportering!U1237)</f>
        <v/>
      </c>
      <c r="V1256" s="52" t="str">
        <f>IF(Afrapportering!V1237="","",Afrapportering!V1237)</f>
        <v/>
      </c>
      <c r="W1256" s="30" t="str">
        <f>IF(Afrapportering!W1237="","",Afrapportering!W1237)</f>
        <v/>
      </c>
      <c r="X1256" s="52" t="str">
        <f>IF(Afrapportering!X1237="","",Afrapportering!X1237)</f>
        <v/>
      </c>
      <c r="Y1256" s="30" t="str">
        <f>IF(Afrapportering!Y1237="","",Afrapportering!Y1237)</f>
        <v/>
      </c>
      <c r="Z1256" s="52" t="str">
        <f>IFERROR(MAX(IF(OR(V1256="",X1256=""),"",IF(AND(AND(MONTH(F1256)&gt;=7,MONTH(F1256)&lt;8),AND(MONTH(H1256)&gt;=7,MONTH(H1256)&lt;8)),(NETWORKDAYS(F1256,H1256,Lister!$D$7:$D$13)-V1256)*T1256/NETWORKDAYS(Lister!$D$19,Lister!$E$19,Lister!$D$7:$D$13),IF(AND(AND(MONTH(F1256)&gt;=7,MONTH(F1256)&lt;8),MONTH(H1256)&gt;7),(NETWORKDAYS(F1256,Lister!$E$19,Lister!$D$7:$D$13)-V1256)*T1256/NETWORKDAYS(Lister!$D$19,Lister!$E$19,Lister!$D$7:$D$13),IF(MONTH(F1256)&gt;7,0)))),0),"")</f>
        <v/>
      </c>
      <c r="AA1256" s="30" t="str">
        <f>IF(Afrapportering!AA1237="","",Afrapportering!AA1237)</f>
        <v/>
      </c>
      <c r="AB1256" s="52" t="str">
        <f>IFERROR(MAX(IF(OR(V1256="",X1256=""),"",IF(AND(AND(MONTH(F1256)&gt;=8,MONTH(F1256)&lt;9),AND(MONTH(H1256)&gt;=8,MONTH(H1256)&lt;9)),(NETWORKDAYS(F1256,H1256,Lister!$D$7:$D$13)-X1256)*T1256/NETWORKDAYS(Lister!$D$20,Lister!$E$20,Lister!$D$7:$D$13),IF(AND(MONTH(F1256)=7,MONTH(H1256)=8),(NETWORKDAYS(Lister!$D$20,H1256,Lister!$D$7:$D$13)-X1256)*T1256/NETWORKDAYS(Lister!$D$20,Lister!$E$20,Lister!$D$7:$D$13),IF(AND(MONTH(F1256)=7,MONTH(H1256)=7),0)))),0),"")</f>
        <v/>
      </c>
      <c r="AC1256" s="30" t="str">
        <f>IF(Afrapportering!AC1237="","",Afrapportering!AC1237)</f>
        <v/>
      </c>
      <c r="AD1256" s="52" t="str">
        <f t="shared" si="159"/>
        <v/>
      </c>
      <c r="AE1256" s="52" t="str">
        <f t="shared" si="160"/>
        <v/>
      </c>
      <c r="AF1256" s="30" t="str">
        <f t="shared" si="161"/>
        <v/>
      </c>
      <c r="AG1256" s="30" t="str">
        <f t="shared" si="162"/>
        <v/>
      </c>
      <c r="AH1256" s="3" t="str">
        <f t="shared" si="163"/>
        <v/>
      </c>
    </row>
    <row r="1257" spans="1:34" x14ac:dyDescent="0.25">
      <c r="A1257" s="13" t="str">
        <f>+Afrapportering!A1238</f>
        <v/>
      </c>
      <c r="B1257" s="13" t="str">
        <f>+Afrapportering!B1238</f>
        <v/>
      </c>
      <c r="C1257" s="13" t="str">
        <f>+Afrapportering!C1238</f>
        <v/>
      </c>
      <c r="D1257" s="13" t="str">
        <f>+Afrapportering!D1238</f>
        <v/>
      </c>
      <c r="E1257" s="14" t="str">
        <f>+Afrapportering!E1238</f>
        <v/>
      </c>
      <c r="F1257" s="139" t="str">
        <f>IF(Afrapportering!F1238 = "", "",Afrapportering!F1238)</f>
        <v/>
      </c>
      <c r="G1257" s="14" t="str">
        <f>+Afrapportering!G1238</f>
        <v/>
      </c>
      <c r="H1257" s="139" t="str">
        <f>IF(Afrapportering!H1238 = "","",Afrapportering!H1238)</f>
        <v/>
      </c>
      <c r="I1257" s="140" t="str">
        <f>+Afrapportering!I1238</f>
        <v/>
      </c>
      <c r="J1257" s="13" t="str">
        <f>+Afrapportering!J1238</f>
        <v/>
      </c>
      <c r="K1257" s="32" t="str">
        <f t="shared" si="156"/>
        <v/>
      </c>
      <c r="L1257" s="31" t="str">
        <f>IF(Ansøgning!J1243="","",Ansøgning!J1243)</f>
        <v/>
      </c>
      <c r="M1257" s="134" t="str">
        <f>IF(Afrapportering!M1238="","",Afrapportering!M1238)</f>
        <v/>
      </c>
      <c r="N1257" s="31" t="str">
        <f>IF(Ansøgning!K1243="","",Ansøgning!K1243)</f>
        <v/>
      </c>
      <c r="O1257" s="134">
        <f>IF(Afrapportering!O1238="",,Afrapportering!O1238)</f>
        <v>0</v>
      </c>
      <c r="P1257" s="15" t="str">
        <f>IF(Ansøgning!L1243="","",Ansøgning!L1243)</f>
        <v/>
      </c>
      <c r="Q1257" s="15" t="str">
        <f t="shared" si="157"/>
        <v/>
      </c>
      <c r="R1257" s="15"/>
      <c r="S1257" s="15" t="str">
        <f>IF(Afrapportering!S1238="","",Afrapportering!S1238)</f>
        <v/>
      </c>
      <c r="T1257" s="31" t="str">
        <f t="shared" si="158"/>
        <v/>
      </c>
      <c r="U1257" s="30" t="str">
        <f>IF(Afrapportering!U1238="","",Afrapportering!U1238)</f>
        <v/>
      </c>
      <c r="V1257" s="52" t="str">
        <f>IF(Afrapportering!V1238="","",Afrapportering!V1238)</f>
        <v/>
      </c>
      <c r="W1257" s="30" t="str">
        <f>IF(Afrapportering!W1238="","",Afrapportering!W1238)</f>
        <v/>
      </c>
      <c r="X1257" s="52" t="str">
        <f>IF(Afrapportering!X1238="","",Afrapportering!X1238)</f>
        <v/>
      </c>
      <c r="Y1257" s="30" t="str">
        <f>IF(Afrapportering!Y1238="","",Afrapportering!Y1238)</f>
        <v/>
      </c>
      <c r="Z1257" s="52" t="str">
        <f>IFERROR(MAX(IF(OR(V1257="",X1257=""),"",IF(AND(AND(MONTH(F1257)&gt;=7,MONTH(F1257)&lt;8),AND(MONTH(H1257)&gt;=7,MONTH(H1257)&lt;8)),(NETWORKDAYS(F1257,H1257,Lister!$D$7:$D$13)-V1257)*T1257/NETWORKDAYS(Lister!$D$19,Lister!$E$19,Lister!$D$7:$D$13),IF(AND(AND(MONTH(F1257)&gt;=7,MONTH(F1257)&lt;8),MONTH(H1257)&gt;7),(NETWORKDAYS(F1257,Lister!$E$19,Lister!$D$7:$D$13)-V1257)*T1257/NETWORKDAYS(Lister!$D$19,Lister!$E$19,Lister!$D$7:$D$13),IF(MONTH(F1257)&gt;7,0)))),0),"")</f>
        <v/>
      </c>
      <c r="AA1257" s="30" t="str">
        <f>IF(Afrapportering!AA1238="","",Afrapportering!AA1238)</f>
        <v/>
      </c>
      <c r="AB1257" s="52" t="str">
        <f>IFERROR(MAX(IF(OR(V1257="",X1257=""),"",IF(AND(AND(MONTH(F1257)&gt;=8,MONTH(F1257)&lt;9),AND(MONTH(H1257)&gt;=8,MONTH(H1257)&lt;9)),(NETWORKDAYS(F1257,H1257,Lister!$D$7:$D$13)-X1257)*T1257/NETWORKDAYS(Lister!$D$20,Lister!$E$20,Lister!$D$7:$D$13),IF(AND(MONTH(F1257)=7,MONTH(H1257)=8),(NETWORKDAYS(Lister!$D$20,H1257,Lister!$D$7:$D$13)-X1257)*T1257/NETWORKDAYS(Lister!$D$20,Lister!$E$20,Lister!$D$7:$D$13),IF(AND(MONTH(F1257)=7,MONTH(H1257)=7),0)))),0),"")</f>
        <v/>
      </c>
      <c r="AC1257" s="30" t="str">
        <f>IF(Afrapportering!AC1238="","",Afrapportering!AC1238)</f>
        <v/>
      </c>
      <c r="AD1257" s="52" t="str">
        <f t="shared" si="159"/>
        <v/>
      </c>
      <c r="AE1257" s="52" t="str">
        <f t="shared" si="160"/>
        <v/>
      </c>
      <c r="AF1257" s="30" t="str">
        <f t="shared" si="161"/>
        <v/>
      </c>
      <c r="AG1257" s="30" t="str">
        <f t="shared" si="162"/>
        <v/>
      </c>
      <c r="AH1257" s="3" t="str">
        <f t="shared" si="163"/>
        <v/>
      </c>
    </row>
    <row r="1258" spans="1:34" x14ac:dyDescent="0.25">
      <c r="A1258" s="13" t="str">
        <f>+Afrapportering!A1239</f>
        <v/>
      </c>
      <c r="B1258" s="13" t="str">
        <f>+Afrapportering!B1239</f>
        <v/>
      </c>
      <c r="C1258" s="13" t="str">
        <f>+Afrapportering!C1239</f>
        <v/>
      </c>
      <c r="D1258" s="13" t="str">
        <f>+Afrapportering!D1239</f>
        <v/>
      </c>
      <c r="E1258" s="14" t="str">
        <f>+Afrapportering!E1239</f>
        <v/>
      </c>
      <c r="F1258" s="139" t="str">
        <f>IF(Afrapportering!F1239 = "", "",Afrapportering!F1239)</f>
        <v/>
      </c>
      <c r="G1258" s="14" t="str">
        <f>+Afrapportering!G1239</f>
        <v/>
      </c>
      <c r="H1258" s="139" t="str">
        <f>IF(Afrapportering!H1239 = "","",Afrapportering!H1239)</f>
        <v/>
      </c>
      <c r="I1258" s="140" t="str">
        <f>+Afrapportering!I1239</f>
        <v/>
      </c>
      <c r="J1258" s="13" t="str">
        <f>+Afrapportering!J1239</f>
        <v/>
      </c>
      <c r="K1258" s="32" t="str">
        <f t="shared" si="156"/>
        <v/>
      </c>
      <c r="L1258" s="31" t="str">
        <f>IF(Ansøgning!J1244="","",Ansøgning!J1244)</f>
        <v/>
      </c>
      <c r="M1258" s="134" t="str">
        <f>IF(Afrapportering!M1239="","",Afrapportering!M1239)</f>
        <v/>
      </c>
      <c r="N1258" s="31" t="str">
        <f>IF(Ansøgning!K1244="","",Ansøgning!K1244)</f>
        <v/>
      </c>
      <c r="O1258" s="134">
        <f>IF(Afrapportering!O1239="",,Afrapportering!O1239)</f>
        <v>0</v>
      </c>
      <c r="P1258" s="15" t="str">
        <f>IF(Ansøgning!L1244="","",Ansøgning!L1244)</f>
        <v/>
      </c>
      <c r="Q1258" s="15" t="str">
        <f t="shared" si="157"/>
        <v/>
      </c>
      <c r="R1258" s="15"/>
      <c r="S1258" s="15" t="str">
        <f>IF(Afrapportering!S1239="","",Afrapportering!S1239)</f>
        <v/>
      </c>
      <c r="T1258" s="31" t="str">
        <f t="shared" si="158"/>
        <v/>
      </c>
      <c r="U1258" s="30" t="str">
        <f>IF(Afrapportering!U1239="","",Afrapportering!U1239)</f>
        <v/>
      </c>
      <c r="V1258" s="52" t="str">
        <f>IF(Afrapportering!V1239="","",Afrapportering!V1239)</f>
        <v/>
      </c>
      <c r="W1258" s="30" t="str">
        <f>IF(Afrapportering!W1239="","",Afrapportering!W1239)</f>
        <v/>
      </c>
      <c r="X1258" s="52" t="str">
        <f>IF(Afrapportering!X1239="","",Afrapportering!X1239)</f>
        <v/>
      </c>
      <c r="Y1258" s="30" t="str">
        <f>IF(Afrapportering!Y1239="","",Afrapportering!Y1239)</f>
        <v/>
      </c>
      <c r="Z1258" s="52" t="str">
        <f>IFERROR(MAX(IF(OR(V1258="",X1258=""),"",IF(AND(AND(MONTH(F1258)&gt;=7,MONTH(F1258)&lt;8),AND(MONTH(H1258)&gt;=7,MONTH(H1258)&lt;8)),(NETWORKDAYS(F1258,H1258,Lister!$D$7:$D$13)-V1258)*T1258/NETWORKDAYS(Lister!$D$19,Lister!$E$19,Lister!$D$7:$D$13),IF(AND(AND(MONTH(F1258)&gt;=7,MONTH(F1258)&lt;8),MONTH(H1258)&gt;7),(NETWORKDAYS(F1258,Lister!$E$19,Lister!$D$7:$D$13)-V1258)*T1258/NETWORKDAYS(Lister!$D$19,Lister!$E$19,Lister!$D$7:$D$13),IF(MONTH(F1258)&gt;7,0)))),0),"")</f>
        <v/>
      </c>
      <c r="AA1258" s="30" t="str">
        <f>IF(Afrapportering!AA1239="","",Afrapportering!AA1239)</f>
        <v/>
      </c>
      <c r="AB1258" s="52" t="str">
        <f>IFERROR(MAX(IF(OR(V1258="",X1258=""),"",IF(AND(AND(MONTH(F1258)&gt;=8,MONTH(F1258)&lt;9),AND(MONTH(H1258)&gt;=8,MONTH(H1258)&lt;9)),(NETWORKDAYS(F1258,H1258,Lister!$D$7:$D$13)-X1258)*T1258/NETWORKDAYS(Lister!$D$20,Lister!$E$20,Lister!$D$7:$D$13),IF(AND(MONTH(F1258)=7,MONTH(H1258)=8),(NETWORKDAYS(Lister!$D$20,H1258,Lister!$D$7:$D$13)-X1258)*T1258/NETWORKDAYS(Lister!$D$20,Lister!$E$20,Lister!$D$7:$D$13),IF(AND(MONTH(F1258)=7,MONTH(H1258)=7),0)))),0),"")</f>
        <v/>
      </c>
      <c r="AC1258" s="30" t="str">
        <f>IF(Afrapportering!AC1239="","",Afrapportering!AC1239)</f>
        <v/>
      </c>
      <c r="AD1258" s="52" t="str">
        <f t="shared" si="159"/>
        <v/>
      </c>
      <c r="AE1258" s="52" t="str">
        <f t="shared" si="160"/>
        <v/>
      </c>
      <c r="AF1258" s="30" t="str">
        <f t="shared" si="161"/>
        <v/>
      </c>
      <c r="AG1258" s="30" t="str">
        <f t="shared" si="162"/>
        <v/>
      </c>
      <c r="AH1258" s="3" t="str">
        <f t="shared" si="163"/>
        <v/>
      </c>
    </row>
    <row r="1259" spans="1:34" x14ac:dyDescent="0.25">
      <c r="A1259" s="13" t="str">
        <f>+Afrapportering!A1240</f>
        <v/>
      </c>
      <c r="B1259" s="13" t="str">
        <f>+Afrapportering!B1240</f>
        <v/>
      </c>
      <c r="C1259" s="13" t="str">
        <f>+Afrapportering!C1240</f>
        <v/>
      </c>
      <c r="D1259" s="13" t="str">
        <f>+Afrapportering!D1240</f>
        <v/>
      </c>
      <c r="E1259" s="14" t="str">
        <f>+Afrapportering!E1240</f>
        <v/>
      </c>
      <c r="F1259" s="139" t="str">
        <f>IF(Afrapportering!F1240 = "", "",Afrapportering!F1240)</f>
        <v/>
      </c>
      <c r="G1259" s="14" t="str">
        <f>+Afrapportering!G1240</f>
        <v/>
      </c>
      <c r="H1259" s="139" t="str">
        <f>IF(Afrapportering!H1240 = "","",Afrapportering!H1240)</f>
        <v/>
      </c>
      <c r="I1259" s="140" t="str">
        <f>+Afrapportering!I1240</f>
        <v/>
      </c>
      <c r="J1259" s="13" t="str">
        <f>+Afrapportering!J1240</f>
        <v/>
      </c>
      <c r="K1259" s="32" t="str">
        <f t="shared" si="156"/>
        <v/>
      </c>
      <c r="L1259" s="31" t="str">
        <f>IF(Ansøgning!J1245="","",Ansøgning!J1245)</f>
        <v/>
      </c>
      <c r="M1259" s="134" t="str">
        <f>IF(Afrapportering!M1240="","",Afrapportering!M1240)</f>
        <v/>
      </c>
      <c r="N1259" s="31" t="str">
        <f>IF(Ansøgning!K1245="","",Ansøgning!K1245)</f>
        <v/>
      </c>
      <c r="O1259" s="134">
        <f>IF(Afrapportering!O1240="",,Afrapportering!O1240)</f>
        <v>0</v>
      </c>
      <c r="P1259" s="15" t="str">
        <f>IF(Ansøgning!L1245="","",Ansøgning!L1245)</f>
        <v/>
      </c>
      <c r="Q1259" s="15" t="str">
        <f t="shared" si="157"/>
        <v/>
      </c>
      <c r="R1259" s="15"/>
      <c r="S1259" s="15" t="str">
        <f>IF(Afrapportering!S1240="","",Afrapportering!S1240)</f>
        <v/>
      </c>
      <c r="T1259" s="31" t="str">
        <f t="shared" si="158"/>
        <v/>
      </c>
      <c r="U1259" s="30" t="str">
        <f>IF(Afrapportering!U1240="","",Afrapportering!U1240)</f>
        <v/>
      </c>
      <c r="V1259" s="52" t="str">
        <f>IF(Afrapportering!V1240="","",Afrapportering!V1240)</f>
        <v/>
      </c>
      <c r="W1259" s="30" t="str">
        <f>IF(Afrapportering!W1240="","",Afrapportering!W1240)</f>
        <v/>
      </c>
      <c r="X1259" s="52" t="str">
        <f>IF(Afrapportering!X1240="","",Afrapportering!X1240)</f>
        <v/>
      </c>
      <c r="Y1259" s="30" t="str">
        <f>IF(Afrapportering!Y1240="","",Afrapportering!Y1240)</f>
        <v/>
      </c>
      <c r="Z1259" s="52" t="str">
        <f>IFERROR(MAX(IF(OR(V1259="",X1259=""),"",IF(AND(AND(MONTH(F1259)&gt;=7,MONTH(F1259)&lt;8),AND(MONTH(H1259)&gt;=7,MONTH(H1259)&lt;8)),(NETWORKDAYS(F1259,H1259,Lister!$D$7:$D$13)-V1259)*T1259/NETWORKDAYS(Lister!$D$19,Lister!$E$19,Lister!$D$7:$D$13),IF(AND(AND(MONTH(F1259)&gt;=7,MONTH(F1259)&lt;8),MONTH(H1259)&gt;7),(NETWORKDAYS(F1259,Lister!$E$19,Lister!$D$7:$D$13)-V1259)*T1259/NETWORKDAYS(Lister!$D$19,Lister!$E$19,Lister!$D$7:$D$13),IF(MONTH(F1259)&gt;7,0)))),0),"")</f>
        <v/>
      </c>
      <c r="AA1259" s="30" t="str">
        <f>IF(Afrapportering!AA1240="","",Afrapportering!AA1240)</f>
        <v/>
      </c>
      <c r="AB1259" s="52" t="str">
        <f>IFERROR(MAX(IF(OR(V1259="",X1259=""),"",IF(AND(AND(MONTH(F1259)&gt;=8,MONTH(F1259)&lt;9),AND(MONTH(H1259)&gt;=8,MONTH(H1259)&lt;9)),(NETWORKDAYS(F1259,H1259,Lister!$D$7:$D$13)-X1259)*T1259/NETWORKDAYS(Lister!$D$20,Lister!$E$20,Lister!$D$7:$D$13),IF(AND(MONTH(F1259)=7,MONTH(H1259)=8),(NETWORKDAYS(Lister!$D$20,H1259,Lister!$D$7:$D$13)-X1259)*T1259/NETWORKDAYS(Lister!$D$20,Lister!$E$20,Lister!$D$7:$D$13),IF(AND(MONTH(F1259)=7,MONTH(H1259)=7),0)))),0),"")</f>
        <v/>
      </c>
      <c r="AC1259" s="30" t="str">
        <f>IF(Afrapportering!AC1240="","",Afrapportering!AC1240)</f>
        <v/>
      </c>
      <c r="AD1259" s="52" t="str">
        <f t="shared" si="159"/>
        <v/>
      </c>
      <c r="AE1259" s="52" t="str">
        <f t="shared" si="160"/>
        <v/>
      </c>
      <c r="AF1259" s="30" t="str">
        <f t="shared" si="161"/>
        <v/>
      </c>
      <c r="AG1259" s="30" t="str">
        <f t="shared" si="162"/>
        <v/>
      </c>
      <c r="AH1259" s="3" t="str">
        <f t="shared" si="163"/>
        <v/>
      </c>
    </row>
    <row r="1260" spans="1:34" x14ac:dyDescent="0.25">
      <c r="A1260" s="13" t="str">
        <f>+Afrapportering!A1241</f>
        <v/>
      </c>
      <c r="B1260" s="13" t="str">
        <f>+Afrapportering!B1241</f>
        <v/>
      </c>
      <c r="C1260" s="13" t="str">
        <f>+Afrapportering!C1241</f>
        <v/>
      </c>
      <c r="D1260" s="13" t="str">
        <f>+Afrapportering!D1241</f>
        <v/>
      </c>
      <c r="E1260" s="14" t="str">
        <f>+Afrapportering!E1241</f>
        <v/>
      </c>
      <c r="F1260" s="139" t="str">
        <f>IF(Afrapportering!F1241 = "", "",Afrapportering!F1241)</f>
        <v/>
      </c>
      <c r="G1260" s="14" t="str">
        <f>+Afrapportering!G1241</f>
        <v/>
      </c>
      <c r="H1260" s="139" t="str">
        <f>IF(Afrapportering!H1241 = "","",Afrapportering!H1241)</f>
        <v/>
      </c>
      <c r="I1260" s="140" t="str">
        <f>+Afrapportering!I1241</f>
        <v/>
      </c>
      <c r="J1260" s="13" t="str">
        <f>+Afrapportering!J1241</f>
        <v/>
      </c>
      <c r="K1260" s="32" t="str">
        <f t="shared" si="156"/>
        <v/>
      </c>
      <c r="L1260" s="31" t="str">
        <f>IF(Ansøgning!J1246="","",Ansøgning!J1246)</f>
        <v/>
      </c>
      <c r="M1260" s="134" t="str">
        <f>IF(Afrapportering!M1241="","",Afrapportering!M1241)</f>
        <v/>
      </c>
      <c r="N1260" s="31" t="str">
        <f>IF(Ansøgning!K1246="","",Ansøgning!K1246)</f>
        <v/>
      </c>
      <c r="O1260" s="134">
        <f>IF(Afrapportering!O1241="",,Afrapportering!O1241)</f>
        <v>0</v>
      </c>
      <c r="P1260" s="15" t="str">
        <f>IF(Ansøgning!L1246="","",Ansøgning!L1246)</f>
        <v/>
      </c>
      <c r="Q1260" s="15" t="str">
        <f t="shared" si="157"/>
        <v/>
      </c>
      <c r="R1260" s="15"/>
      <c r="S1260" s="15" t="str">
        <f>IF(Afrapportering!S1241="","",Afrapportering!S1241)</f>
        <v/>
      </c>
      <c r="T1260" s="31" t="str">
        <f t="shared" si="158"/>
        <v/>
      </c>
      <c r="U1260" s="30" t="str">
        <f>IF(Afrapportering!U1241="","",Afrapportering!U1241)</f>
        <v/>
      </c>
      <c r="V1260" s="52" t="str">
        <f>IF(Afrapportering!V1241="","",Afrapportering!V1241)</f>
        <v/>
      </c>
      <c r="W1260" s="30" t="str">
        <f>IF(Afrapportering!W1241="","",Afrapportering!W1241)</f>
        <v/>
      </c>
      <c r="X1260" s="52" t="str">
        <f>IF(Afrapportering!X1241="","",Afrapportering!X1241)</f>
        <v/>
      </c>
      <c r="Y1260" s="30" t="str">
        <f>IF(Afrapportering!Y1241="","",Afrapportering!Y1241)</f>
        <v/>
      </c>
      <c r="Z1260" s="52" t="str">
        <f>IFERROR(MAX(IF(OR(V1260="",X1260=""),"",IF(AND(AND(MONTH(F1260)&gt;=7,MONTH(F1260)&lt;8),AND(MONTH(H1260)&gt;=7,MONTH(H1260)&lt;8)),(NETWORKDAYS(F1260,H1260,Lister!$D$7:$D$13)-V1260)*T1260/NETWORKDAYS(Lister!$D$19,Lister!$E$19,Lister!$D$7:$D$13),IF(AND(AND(MONTH(F1260)&gt;=7,MONTH(F1260)&lt;8),MONTH(H1260)&gt;7),(NETWORKDAYS(F1260,Lister!$E$19,Lister!$D$7:$D$13)-V1260)*T1260/NETWORKDAYS(Lister!$D$19,Lister!$E$19,Lister!$D$7:$D$13),IF(MONTH(F1260)&gt;7,0)))),0),"")</f>
        <v/>
      </c>
      <c r="AA1260" s="30" t="str">
        <f>IF(Afrapportering!AA1241="","",Afrapportering!AA1241)</f>
        <v/>
      </c>
      <c r="AB1260" s="52" t="str">
        <f>IFERROR(MAX(IF(OR(V1260="",X1260=""),"",IF(AND(AND(MONTH(F1260)&gt;=8,MONTH(F1260)&lt;9),AND(MONTH(H1260)&gt;=8,MONTH(H1260)&lt;9)),(NETWORKDAYS(F1260,H1260,Lister!$D$7:$D$13)-X1260)*T1260/NETWORKDAYS(Lister!$D$20,Lister!$E$20,Lister!$D$7:$D$13),IF(AND(MONTH(F1260)=7,MONTH(H1260)=8),(NETWORKDAYS(Lister!$D$20,H1260,Lister!$D$7:$D$13)-X1260)*T1260/NETWORKDAYS(Lister!$D$20,Lister!$E$20,Lister!$D$7:$D$13),IF(AND(MONTH(F1260)=7,MONTH(H1260)=7),0)))),0),"")</f>
        <v/>
      </c>
      <c r="AC1260" s="30" t="str">
        <f>IF(Afrapportering!AC1241="","",Afrapportering!AC1241)</f>
        <v/>
      </c>
      <c r="AD1260" s="52" t="str">
        <f t="shared" si="159"/>
        <v/>
      </c>
      <c r="AE1260" s="52" t="str">
        <f t="shared" si="160"/>
        <v/>
      </c>
      <c r="AF1260" s="30" t="str">
        <f t="shared" si="161"/>
        <v/>
      </c>
      <c r="AG1260" s="30" t="str">
        <f t="shared" si="162"/>
        <v/>
      </c>
      <c r="AH1260" s="3" t="str">
        <f t="shared" si="163"/>
        <v/>
      </c>
    </row>
    <row r="1261" spans="1:34" x14ac:dyDescent="0.25">
      <c r="A1261" s="13" t="str">
        <f>+Afrapportering!A1242</f>
        <v/>
      </c>
      <c r="B1261" s="13" t="str">
        <f>+Afrapportering!B1242</f>
        <v/>
      </c>
      <c r="C1261" s="13" t="str">
        <f>+Afrapportering!C1242</f>
        <v/>
      </c>
      <c r="D1261" s="13" t="str">
        <f>+Afrapportering!D1242</f>
        <v/>
      </c>
      <c r="E1261" s="14" t="str">
        <f>+Afrapportering!E1242</f>
        <v/>
      </c>
      <c r="F1261" s="139" t="str">
        <f>IF(Afrapportering!F1242 = "", "",Afrapportering!F1242)</f>
        <v/>
      </c>
      <c r="G1261" s="14" t="str">
        <f>+Afrapportering!G1242</f>
        <v/>
      </c>
      <c r="H1261" s="139" t="str">
        <f>IF(Afrapportering!H1242 = "","",Afrapportering!H1242)</f>
        <v/>
      </c>
      <c r="I1261" s="140" t="str">
        <f>+Afrapportering!I1242</f>
        <v/>
      </c>
      <c r="J1261" s="13" t="str">
        <f>+Afrapportering!J1242</f>
        <v/>
      </c>
      <c r="K1261" s="32" t="str">
        <f t="shared" si="156"/>
        <v/>
      </c>
      <c r="L1261" s="31" t="str">
        <f>IF(Ansøgning!J1247="","",Ansøgning!J1247)</f>
        <v/>
      </c>
      <c r="M1261" s="134" t="str">
        <f>IF(Afrapportering!M1242="","",Afrapportering!M1242)</f>
        <v/>
      </c>
      <c r="N1261" s="31" t="str">
        <f>IF(Ansøgning!K1247="","",Ansøgning!K1247)</f>
        <v/>
      </c>
      <c r="O1261" s="134">
        <f>IF(Afrapportering!O1242="",,Afrapportering!O1242)</f>
        <v>0</v>
      </c>
      <c r="P1261" s="15" t="str">
        <f>IF(Ansøgning!L1247="","",Ansøgning!L1247)</f>
        <v/>
      </c>
      <c r="Q1261" s="15" t="str">
        <f t="shared" si="157"/>
        <v/>
      </c>
      <c r="R1261" s="15"/>
      <c r="S1261" s="15" t="str">
        <f>IF(Afrapportering!S1242="","",Afrapportering!S1242)</f>
        <v/>
      </c>
      <c r="T1261" s="31" t="str">
        <f t="shared" si="158"/>
        <v/>
      </c>
      <c r="U1261" s="30" t="str">
        <f>IF(Afrapportering!U1242="","",Afrapportering!U1242)</f>
        <v/>
      </c>
      <c r="V1261" s="52" t="str">
        <f>IF(Afrapportering!V1242="","",Afrapportering!V1242)</f>
        <v/>
      </c>
      <c r="W1261" s="30" t="str">
        <f>IF(Afrapportering!W1242="","",Afrapportering!W1242)</f>
        <v/>
      </c>
      <c r="X1261" s="52" t="str">
        <f>IF(Afrapportering!X1242="","",Afrapportering!X1242)</f>
        <v/>
      </c>
      <c r="Y1261" s="30" t="str">
        <f>IF(Afrapportering!Y1242="","",Afrapportering!Y1242)</f>
        <v/>
      </c>
      <c r="Z1261" s="52" t="str">
        <f>IFERROR(MAX(IF(OR(V1261="",X1261=""),"",IF(AND(AND(MONTH(F1261)&gt;=7,MONTH(F1261)&lt;8),AND(MONTH(H1261)&gt;=7,MONTH(H1261)&lt;8)),(NETWORKDAYS(F1261,H1261,Lister!$D$7:$D$13)-V1261)*T1261/NETWORKDAYS(Lister!$D$19,Lister!$E$19,Lister!$D$7:$D$13),IF(AND(AND(MONTH(F1261)&gt;=7,MONTH(F1261)&lt;8),MONTH(H1261)&gt;7),(NETWORKDAYS(F1261,Lister!$E$19,Lister!$D$7:$D$13)-V1261)*T1261/NETWORKDAYS(Lister!$D$19,Lister!$E$19,Lister!$D$7:$D$13),IF(MONTH(F1261)&gt;7,0)))),0),"")</f>
        <v/>
      </c>
      <c r="AA1261" s="30" t="str">
        <f>IF(Afrapportering!AA1242="","",Afrapportering!AA1242)</f>
        <v/>
      </c>
      <c r="AB1261" s="52" t="str">
        <f>IFERROR(MAX(IF(OR(V1261="",X1261=""),"",IF(AND(AND(MONTH(F1261)&gt;=8,MONTH(F1261)&lt;9),AND(MONTH(H1261)&gt;=8,MONTH(H1261)&lt;9)),(NETWORKDAYS(F1261,H1261,Lister!$D$7:$D$13)-X1261)*T1261/NETWORKDAYS(Lister!$D$20,Lister!$E$20,Lister!$D$7:$D$13),IF(AND(MONTH(F1261)=7,MONTH(H1261)=8),(NETWORKDAYS(Lister!$D$20,H1261,Lister!$D$7:$D$13)-X1261)*T1261/NETWORKDAYS(Lister!$D$20,Lister!$E$20,Lister!$D$7:$D$13),IF(AND(MONTH(F1261)=7,MONTH(H1261)=7),0)))),0),"")</f>
        <v/>
      </c>
      <c r="AC1261" s="30" t="str">
        <f>IF(Afrapportering!AC1242="","",Afrapportering!AC1242)</f>
        <v/>
      </c>
      <c r="AD1261" s="52" t="str">
        <f t="shared" si="159"/>
        <v/>
      </c>
      <c r="AE1261" s="52" t="str">
        <f t="shared" si="160"/>
        <v/>
      </c>
      <c r="AF1261" s="30" t="str">
        <f t="shared" si="161"/>
        <v/>
      </c>
      <c r="AG1261" s="30" t="str">
        <f t="shared" si="162"/>
        <v/>
      </c>
      <c r="AH1261" s="3" t="str">
        <f t="shared" si="163"/>
        <v/>
      </c>
    </row>
    <row r="1262" spans="1:34" x14ac:dyDescent="0.25">
      <c r="A1262" s="13" t="str">
        <f>+Afrapportering!A1243</f>
        <v/>
      </c>
      <c r="B1262" s="13" t="str">
        <f>+Afrapportering!B1243</f>
        <v/>
      </c>
      <c r="C1262" s="13" t="str">
        <f>+Afrapportering!C1243</f>
        <v/>
      </c>
      <c r="D1262" s="13" t="str">
        <f>+Afrapportering!D1243</f>
        <v/>
      </c>
      <c r="E1262" s="14" t="str">
        <f>+Afrapportering!E1243</f>
        <v/>
      </c>
      <c r="F1262" s="139" t="str">
        <f>IF(Afrapportering!F1243 = "", "",Afrapportering!F1243)</f>
        <v/>
      </c>
      <c r="G1262" s="14" t="str">
        <f>+Afrapportering!G1243</f>
        <v/>
      </c>
      <c r="H1262" s="139" t="str">
        <f>IF(Afrapportering!H1243 = "","",Afrapportering!H1243)</f>
        <v/>
      </c>
      <c r="I1262" s="140" t="str">
        <f>+Afrapportering!I1243</f>
        <v/>
      </c>
      <c r="J1262" s="13" t="str">
        <f>+Afrapportering!J1243</f>
        <v/>
      </c>
      <c r="K1262" s="32" t="str">
        <f t="shared" si="156"/>
        <v/>
      </c>
      <c r="L1262" s="31" t="str">
        <f>IF(Ansøgning!J1248="","",Ansøgning!J1248)</f>
        <v/>
      </c>
      <c r="M1262" s="134" t="str">
        <f>IF(Afrapportering!M1243="","",Afrapportering!M1243)</f>
        <v/>
      </c>
      <c r="N1262" s="31" t="str">
        <f>IF(Ansøgning!K1248="","",Ansøgning!K1248)</f>
        <v/>
      </c>
      <c r="O1262" s="134">
        <f>IF(Afrapportering!O1243="",,Afrapportering!O1243)</f>
        <v>0</v>
      </c>
      <c r="P1262" s="15" t="str">
        <f>IF(Ansøgning!L1248="","",Ansøgning!L1248)</f>
        <v/>
      </c>
      <c r="Q1262" s="15" t="str">
        <f t="shared" si="157"/>
        <v/>
      </c>
      <c r="R1262" s="15"/>
      <c r="S1262" s="15" t="str">
        <f>IF(Afrapportering!S1243="","",Afrapportering!S1243)</f>
        <v/>
      </c>
      <c r="T1262" s="31" t="str">
        <f t="shared" si="158"/>
        <v/>
      </c>
      <c r="U1262" s="30" t="str">
        <f>IF(Afrapportering!U1243="","",Afrapportering!U1243)</f>
        <v/>
      </c>
      <c r="V1262" s="52" t="str">
        <f>IF(Afrapportering!V1243="","",Afrapportering!V1243)</f>
        <v/>
      </c>
      <c r="W1262" s="30" t="str">
        <f>IF(Afrapportering!W1243="","",Afrapportering!W1243)</f>
        <v/>
      </c>
      <c r="X1262" s="52" t="str">
        <f>IF(Afrapportering!X1243="","",Afrapportering!X1243)</f>
        <v/>
      </c>
      <c r="Y1262" s="30" t="str">
        <f>IF(Afrapportering!Y1243="","",Afrapportering!Y1243)</f>
        <v/>
      </c>
      <c r="Z1262" s="52" t="str">
        <f>IFERROR(MAX(IF(OR(V1262="",X1262=""),"",IF(AND(AND(MONTH(F1262)&gt;=7,MONTH(F1262)&lt;8),AND(MONTH(H1262)&gt;=7,MONTH(H1262)&lt;8)),(NETWORKDAYS(F1262,H1262,Lister!$D$7:$D$13)-V1262)*T1262/NETWORKDAYS(Lister!$D$19,Lister!$E$19,Lister!$D$7:$D$13),IF(AND(AND(MONTH(F1262)&gt;=7,MONTH(F1262)&lt;8),MONTH(H1262)&gt;7),(NETWORKDAYS(F1262,Lister!$E$19,Lister!$D$7:$D$13)-V1262)*T1262/NETWORKDAYS(Lister!$D$19,Lister!$E$19,Lister!$D$7:$D$13),IF(MONTH(F1262)&gt;7,0)))),0),"")</f>
        <v/>
      </c>
      <c r="AA1262" s="30" t="str">
        <f>IF(Afrapportering!AA1243="","",Afrapportering!AA1243)</f>
        <v/>
      </c>
      <c r="AB1262" s="52" t="str">
        <f>IFERROR(MAX(IF(OR(V1262="",X1262=""),"",IF(AND(AND(MONTH(F1262)&gt;=8,MONTH(F1262)&lt;9),AND(MONTH(H1262)&gt;=8,MONTH(H1262)&lt;9)),(NETWORKDAYS(F1262,H1262,Lister!$D$7:$D$13)-X1262)*T1262/NETWORKDAYS(Lister!$D$20,Lister!$E$20,Lister!$D$7:$D$13),IF(AND(MONTH(F1262)=7,MONTH(H1262)=8),(NETWORKDAYS(Lister!$D$20,H1262,Lister!$D$7:$D$13)-X1262)*T1262/NETWORKDAYS(Lister!$D$20,Lister!$E$20,Lister!$D$7:$D$13),IF(AND(MONTH(F1262)=7,MONTH(H1262)=7),0)))),0),"")</f>
        <v/>
      </c>
      <c r="AC1262" s="30" t="str">
        <f>IF(Afrapportering!AC1243="","",Afrapportering!AC1243)</f>
        <v/>
      </c>
      <c r="AD1262" s="52" t="str">
        <f t="shared" si="159"/>
        <v/>
      </c>
      <c r="AE1262" s="52" t="str">
        <f t="shared" si="160"/>
        <v/>
      </c>
      <c r="AF1262" s="30" t="str">
        <f t="shared" si="161"/>
        <v/>
      </c>
      <c r="AG1262" s="30" t="str">
        <f t="shared" si="162"/>
        <v/>
      </c>
      <c r="AH1262" s="3" t="str">
        <f t="shared" si="163"/>
        <v/>
      </c>
    </row>
    <row r="1263" spans="1:34" x14ac:dyDescent="0.25">
      <c r="A1263" s="13" t="str">
        <f>+Afrapportering!A1244</f>
        <v/>
      </c>
      <c r="B1263" s="13" t="str">
        <f>+Afrapportering!B1244</f>
        <v/>
      </c>
      <c r="C1263" s="13" t="str">
        <f>+Afrapportering!C1244</f>
        <v/>
      </c>
      <c r="D1263" s="13" t="str">
        <f>+Afrapportering!D1244</f>
        <v/>
      </c>
      <c r="E1263" s="14" t="str">
        <f>+Afrapportering!E1244</f>
        <v/>
      </c>
      <c r="F1263" s="139" t="str">
        <f>IF(Afrapportering!F1244 = "", "",Afrapportering!F1244)</f>
        <v/>
      </c>
      <c r="G1263" s="14" t="str">
        <f>+Afrapportering!G1244</f>
        <v/>
      </c>
      <c r="H1263" s="139" t="str">
        <f>IF(Afrapportering!H1244 = "","",Afrapportering!H1244)</f>
        <v/>
      </c>
      <c r="I1263" s="140" t="str">
        <f>+Afrapportering!I1244</f>
        <v/>
      </c>
      <c r="J1263" s="13" t="str">
        <f>+Afrapportering!J1244</f>
        <v/>
      </c>
      <c r="K1263" s="32" t="str">
        <f t="shared" si="156"/>
        <v/>
      </c>
      <c r="L1263" s="31" t="str">
        <f>IF(Ansøgning!J1249="","",Ansøgning!J1249)</f>
        <v/>
      </c>
      <c r="M1263" s="134" t="str">
        <f>IF(Afrapportering!M1244="","",Afrapportering!M1244)</f>
        <v/>
      </c>
      <c r="N1263" s="31" t="str">
        <f>IF(Ansøgning!K1249="","",Ansøgning!K1249)</f>
        <v/>
      </c>
      <c r="O1263" s="134">
        <f>IF(Afrapportering!O1244="",,Afrapportering!O1244)</f>
        <v>0</v>
      </c>
      <c r="P1263" s="15" t="str">
        <f>IF(Ansøgning!L1249="","",Ansøgning!L1249)</f>
        <v/>
      </c>
      <c r="Q1263" s="15" t="str">
        <f t="shared" si="157"/>
        <v/>
      </c>
      <c r="R1263" s="15"/>
      <c r="S1263" s="15" t="str">
        <f>IF(Afrapportering!S1244="","",Afrapportering!S1244)</f>
        <v/>
      </c>
      <c r="T1263" s="31" t="str">
        <f t="shared" si="158"/>
        <v/>
      </c>
      <c r="U1263" s="30" t="str">
        <f>IF(Afrapportering!U1244="","",Afrapportering!U1244)</f>
        <v/>
      </c>
      <c r="V1263" s="52" t="str">
        <f>IF(Afrapportering!V1244="","",Afrapportering!V1244)</f>
        <v/>
      </c>
      <c r="W1263" s="30" t="str">
        <f>IF(Afrapportering!W1244="","",Afrapportering!W1244)</f>
        <v/>
      </c>
      <c r="X1263" s="52" t="str">
        <f>IF(Afrapportering!X1244="","",Afrapportering!X1244)</f>
        <v/>
      </c>
      <c r="Y1263" s="30" t="str">
        <f>IF(Afrapportering!Y1244="","",Afrapportering!Y1244)</f>
        <v/>
      </c>
      <c r="Z1263" s="52" t="str">
        <f>IFERROR(MAX(IF(OR(V1263="",X1263=""),"",IF(AND(AND(MONTH(F1263)&gt;=7,MONTH(F1263)&lt;8),AND(MONTH(H1263)&gt;=7,MONTH(H1263)&lt;8)),(NETWORKDAYS(F1263,H1263,Lister!$D$7:$D$13)-V1263)*T1263/NETWORKDAYS(Lister!$D$19,Lister!$E$19,Lister!$D$7:$D$13),IF(AND(AND(MONTH(F1263)&gt;=7,MONTH(F1263)&lt;8),MONTH(H1263)&gt;7),(NETWORKDAYS(F1263,Lister!$E$19,Lister!$D$7:$D$13)-V1263)*T1263/NETWORKDAYS(Lister!$D$19,Lister!$E$19,Lister!$D$7:$D$13),IF(MONTH(F1263)&gt;7,0)))),0),"")</f>
        <v/>
      </c>
      <c r="AA1263" s="30" t="str">
        <f>IF(Afrapportering!AA1244="","",Afrapportering!AA1244)</f>
        <v/>
      </c>
      <c r="AB1263" s="52" t="str">
        <f>IFERROR(MAX(IF(OR(V1263="",X1263=""),"",IF(AND(AND(MONTH(F1263)&gt;=8,MONTH(F1263)&lt;9),AND(MONTH(H1263)&gt;=8,MONTH(H1263)&lt;9)),(NETWORKDAYS(F1263,H1263,Lister!$D$7:$D$13)-X1263)*T1263/NETWORKDAYS(Lister!$D$20,Lister!$E$20,Lister!$D$7:$D$13),IF(AND(MONTH(F1263)=7,MONTH(H1263)=8),(NETWORKDAYS(Lister!$D$20,H1263,Lister!$D$7:$D$13)-X1263)*T1263/NETWORKDAYS(Lister!$D$20,Lister!$E$20,Lister!$D$7:$D$13),IF(AND(MONTH(F1263)=7,MONTH(H1263)=7),0)))),0),"")</f>
        <v/>
      </c>
      <c r="AC1263" s="30" t="str">
        <f>IF(Afrapportering!AC1244="","",Afrapportering!AC1244)</f>
        <v/>
      </c>
      <c r="AD1263" s="52" t="str">
        <f t="shared" si="159"/>
        <v/>
      </c>
      <c r="AE1263" s="52" t="str">
        <f t="shared" si="160"/>
        <v/>
      </c>
      <c r="AF1263" s="30" t="str">
        <f t="shared" si="161"/>
        <v/>
      </c>
      <c r="AG1263" s="30" t="str">
        <f t="shared" si="162"/>
        <v/>
      </c>
      <c r="AH1263" s="3" t="str">
        <f t="shared" si="163"/>
        <v/>
      </c>
    </row>
    <row r="1264" spans="1:34" x14ac:dyDescent="0.25">
      <c r="A1264" s="13" t="str">
        <f>+Afrapportering!A1245</f>
        <v/>
      </c>
      <c r="B1264" s="13" t="str">
        <f>+Afrapportering!B1245</f>
        <v/>
      </c>
      <c r="C1264" s="13" t="str">
        <f>+Afrapportering!C1245</f>
        <v/>
      </c>
      <c r="D1264" s="13" t="str">
        <f>+Afrapportering!D1245</f>
        <v/>
      </c>
      <c r="E1264" s="14" t="str">
        <f>+Afrapportering!E1245</f>
        <v/>
      </c>
      <c r="F1264" s="139" t="str">
        <f>IF(Afrapportering!F1245 = "", "",Afrapportering!F1245)</f>
        <v/>
      </c>
      <c r="G1264" s="14" t="str">
        <f>+Afrapportering!G1245</f>
        <v/>
      </c>
      <c r="H1264" s="139" t="str">
        <f>IF(Afrapportering!H1245 = "","",Afrapportering!H1245)</f>
        <v/>
      </c>
      <c r="I1264" s="140" t="str">
        <f>+Afrapportering!I1245</f>
        <v/>
      </c>
      <c r="J1264" s="13" t="str">
        <f>+Afrapportering!J1245</f>
        <v/>
      </c>
      <c r="K1264" s="32" t="str">
        <f t="shared" si="156"/>
        <v/>
      </c>
      <c r="L1264" s="31" t="str">
        <f>IF(Ansøgning!J1250="","",Ansøgning!J1250)</f>
        <v/>
      </c>
      <c r="M1264" s="134" t="str">
        <f>IF(Afrapportering!M1245="","",Afrapportering!M1245)</f>
        <v/>
      </c>
      <c r="N1264" s="31" t="str">
        <f>IF(Ansøgning!K1250="","",Ansøgning!K1250)</f>
        <v/>
      </c>
      <c r="O1264" s="134">
        <f>IF(Afrapportering!O1245="",,Afrapportering!O1245)</f>
        <v>0</v>
      </c>
      <c r="P1264" s="15" t="str">
        <f>IF(Ansøgning!L1250="","",Ansøgning!L1250)</f>
        <v/>
      </c>
      <c r="Q1264" s="15" t="str">
        <f t="shared" si="157"/>
        <v/>
      </c>
      <c r="R1264" s="15"/>
      <c r="S1264" s="15" t="str">
        <f>IF(Afrapportering!S1245="","",Afrapportering!S1245)</f>
        <v/>
      </c>
      <c r="T1264" s="31" t="str">
        <f t="shared" si="158"/>
        <v/>
      </c>
      <c r="U1264" s="30" t="str">
        <f>IF(Afrapportering!U1245="","",Afrapportering!U1245)</f>
        <v/>
      </c>
      <c r="V1264" s="52" t="str">
        <f>IF(Afrapportering!V1245="","",Afrapportering!V1245)</f>
        <v/>
      </c>
      <c r="W1264" s="30" t="str">
        <f>IF(Afrapportering!W1245="","",Afrapportering!W1245)</f>
        <v/>
      </c>
      <c r="X1264" s="52" t="str">
        <f>IF(Afrapportering!X1245="","",Afrapportering!X1245)</f>
        <v/>
      </c>
      <c r="Y1264" s="30" t="str">
        <f>IF(Afrapportering!Y1245="","",Afrapportering!Y1245)</f>
        <v/>
      </c>
      <c r="Z1264" s="52" t="str">
        <f>IFERROR(MAX(IF(OR(V1264="",X1264=""),"",IF(AND(AND(MONTH(F1264)&gt;=7,MONTH(F1264)&lt;8),AND(MONTH(H1264)&gt;=7,MONTH(H1264)&lt;8)),(NETWORKDAYS(F1264,H1264,Lister!$D$7:$D$13)-V1264)*T1264/NETWORKDAYS(Lister!$D$19,Lister!$E$19,Lister!$D$7:$D$13),IF(AND(AND(MONTH(F1264)&gt;=7,MONTH(F1264)&lt;8),MONTH(H1264)&gt;7),(NETWORKDAYS(F1264,Lister!$E$19,Lister!$D$7:$D$13)-V1264)*T1264/NETWORKDAYS(Lister!$D$19,Lister!$E$19,Lister!$D$7:$D$13),IF(MONTH(F1264)&gt;7,0)))),0),"")</f>
        <v/>
      </c>
      <c r="AA1264" s="30" t="str">
        <f>IF(Afrapportering!AA1245="","",Afrapportering!AA1245)</f>
        <v/>
      </c>
      <c r="AB1264" s="52" t="str">
        <f>IFERROR(MAX(IF(OR(V1264="",X1264=""),"",IF(AND(AND(MONTH(F1264)&gt;=8,MONTH(F1264)&lt;9),AND(MONTH(H1264)&gt;=8,MONTH(H1264)&lt;9)),(NETWORKDAYS(F1264,H1264,Lister!$D$7:$D$13)-X1264)*T1264/NETWORKDAYS(Lister!$D$20,Lister!$E$20,Lister!$D$7:$D$13),IF(AND(MONTH(F1264)=7,MONTH(H1264)=8),(NETWORKDAYS(Lister!$D$20,H1264,Lister!$D$7:$D$13)-X1264)*T1264/NETWORKDAYS(Lister!$D$20,Lister!$E$20,Lister!$D$7:$D$13),IF(AND(MONTH(F1264)=7,MONTH(H1264)=7),0)))),0),"")</f>
        <v/>
      </c>
      <c r="AC1264" s="30" t="str">
        <f>IF(Afrapportering!AC1245="","",Afrapportering!AC1245)</f>
        <v/>
      </c>
      <c r="AD1264" s="52" t="str">
        <f t="shared" si="159"/>
        <v/>
      </c>
      <c r="AE1264" s="52" t="str">
        <f t="shared" si="160"/>
        <v/>
      </c>
      <c r="AF1264" s="30" t="str">
        <f t="shared" si="161"/>
        <v/>
      </c>
      <c r="AG1264" s="30" t="str">
        <f t="shared" si="162"/>
        <v/>
      </c>
      <c r="AH1264" s="3" t="str">
        <f t="shared" si="163"/>
        <v/>
      </c>
    </row>
    <row r="1265" spans="1:34" x14ac:dyDescent="0.25">
      <c r="A1265" s="13" t="str">
        <f>+Afrapportering!A1246</f>
        <v/>
      </c>
      <c r="B1265" s="13" t="str">
        <f>+Afrapportering!B1246</f>
        <v/>
      </c>
      <c r="C1265" s="13" t="str">
        <f>+Afrapportering!C1246</f>
        <v/>
      </c>
      <c r="D1265" s="13" t="str">
        <f>+Afrapportering!D1246</f>
        <v/>
      </c>
      <c r="E1265" s="14" t="str">
        <f>+Afrapportering!E1246</f>
        <v/>
      </c>
      <c r="F1265" s="139" t="str">
        <f>IF(Afrapportering!F1246 = "", "",Afrapportering!F1246)</f>
        <v/>
      </c>
      <c r="G1265" s="14" t="str">
        <f>+Afrapportering!G1246</f>
        <v/>
      </c>
      <c r="H1265" s="139" t="str">
        <f>IF(Afrapportering!H1246 = "","",Afrapportering!H1246)</f>
        <v/>
      </c>
      <c r="I1265" s="140" t="str">
        <f>+Afrapportering!I1246</f>
        <v/>
      </c>
      <c r="J1265" s="13" t="str">
        <f>+Afrapportering!J1246</f>
        <v/>
      </c>
      <c r="K1265" s="32" t="str">
        <f t="shared" si="156"/>
        <v/>
      </c>
      <c r="L1265" s="31" t="str">
        <f>IF(Ansøgning!J1251="","",Ansøgning!J1251)</f>
        <v/>
      </c>
      <c r="M1265" s="134" t="str">
        <f>IF(Afrapportering!M1246="","",Afrapportering!M1246)</f>
        <v/>
      </c>
      <c r="N1265" s="31" t="str">
        <f>IF(Ansøgning!K1251="","",Ansøgning!K1251)</f>
        <v/>
      </c>
      <c r="O1265" s="134">
        <f>IF(Afrapportering!O1246="",,Afrapportering!O1246)</f>
        <v>0</v>
      </c>
      <c r="P1265" s="15" t="str">
        <f>IF(Ansøgning!L1251="","",Ansøgning!L1251)</f>
        <v/>
      </c>
      <c r="Q1265" s="15" t="str">
        <f t="shared" si="157"/>
        <v/>
      </c>
      <c r="R1265" s="15"/>
      <c r="S1265" s="15" t="str">
        <f>IF(Afrapportering!S1246="","",Afrapportering!S1246)</f>
        <v/>
      </c>
      <c r="T1265" s="31" t="str">
        <f t="shared" si="158"/>
        <v/>
      </c>
      <c r="U1265" s="30" t="str">
        <f>IF(Afrapportering!U1246="","",Afrapportering!U1246)</f>
        <v/>
      </c>
      <c r="V1265" s="52" t="str">
        <f>IF(Afrapportering!V1246="","",Afrapportering!V1246)</f>
        <v/>
      </c>
      <c r="W1265" s="30" t="str">
        <f>IF(Afrapportering!W1246="","",Afrapportering!W1246)</f>
        <v/>
      </c>
      <c r="X1265" s="52" t="str">
        <f>IF(Afrapportering!X1246="","",Afrapportering!X1246)</f>
        <v/>
      </c>
      <c r="Y1265" s="30" t="str">
        <f>IF(Afrapportering!Y1246="","",Afrapportering!Y1246)</f>
        <v/>
      </c>
      <c r="Z1265" s="52" t="str">
        <f>IFERROR(MAX(IF(OR(V1265="",X1265=""),"",IF(AND(AND(MONTH(F1265)&gt;=7,MONTH(F1265)&lt;8),AND(MONTH(H1265)&gt;=7,MONTH(H1265)&lt;8)),(NETWORKDAYS(F1265,H1265,Lister!$D$7:$D$13)-V1265)*T1265/NETWORKDAYS(Lister!$D$19,Lister!$E$19,Lister!$D$7:$D$13),IF(AND(AND(MONTH(F1265)&gt;=7,MONTH(F1265)&lt;8),MONTH(H1265)&gt;7),(NETWORKDAYS(F1265,Lister!$E$19,Lister!$D$7:$D$13)-V1265)*T1265/NETWORKDAYS(Lister!$D$19,Lister!$E$19,Lister!$D$7:$D$13),IF(MONTH(F1265)&gt;7,0)))),0),"")</f>
        <v/>
      </c>
      <c r="AA1265" s="30" t="str">
        <f>IF(Afrapportering!AA1246="","",Afrapportering!AA1246)</f>
        <v/>
      </c>
      <c r="AB1265" s="52" t="str">
        <f>IFERROR(MAX(IF(OR(V1265="",X1265=""),"",IF(AND(AND(MONTH(F1265)&gt;=8,MONTH(F1265)&lt;9),AND(MONTH(H1265)&gt;=8,MONTH(H1265)&lt;9)),(NETWORKDAYS(F1265,H1265,Lister!$D$7:$D$13)-X1265)*T1265/NETWORKDAYS(Lister!$D$20,Lister!$E$20,Lister!$D$7:$D$13),IF(AND(MONTH(F1265)=7,MONTH(H1265)=8),(NETWORKDAYS(Lister!$D$20,H1265,Lister!$D$7:$D$13)-X1265)*T1265/NETWORKDAYS(Lister!$D$20,Lister!$E$20,Lister!$D$7:$D$13),IF(AND(MONTH(F1265)=7,MONTH(H1265)=7),0)))),0),"")</f>
        <v/>
      </c>
      <c r="AC1265" s="30" t="str">
        <f>IF(Afrapportering!AC1246="","",Afrapportering!AC1246)</f>
        <v/>
      </c>
      <c r="AD1265" s="52" t="str">
        <f t="shared" si="159"/>
        <v/>
      </c>
      <c r="AE1265" s="52" t="str">
        <f t="shared" si="160"/>
        <v/>
      </c>
      <c r="AF1265" s="30" t="str">
        <f t="shared" si="161"/>
        <v/>
      </c>
      <c r="AG1265" s="30" t="str">
        <f t="shared" si="162"/>
        <v/>
      </c>
      <c r="AH1265" s="3" t="str">
        <f t="shared" si="163"/>
        <v/>
      </c>
    </row>
    <row r="1266" spans="1:34" x14ac:dyDescent="0.25">
      <c r="A1266" s="13" t="str">
        <f>+Afrapportering!A1247</f>
        <v/>
      </c>
      <c r="B1266" s="13" t="str">
        <f>+Afrapportering!B1247</f>
        <v/>
      </c>
      <c r="C1266" s="13" t="str">
        <f>+Afrapportering!C1247</f>
        <v/>
      </c>
      <c r="D1266" s="13" t="str">
        <f>+Afrapportering!D1247</f>
        <v/>
      </c>
      <c r="E1266" s="14" t="str">
        <f>+Afrapportering!E1247</f>
        <v/>
      </c>
      <c r="F1266" s="139" t="str">
        <f>IF(Afrapportering!F1247 = "", "",Afrapportering!F1247)</f>
        <v/>
      </c>
      <c r="G1266" s="14" t="str">
        <f>+Afrapportering!G1247</f>
        <v/>
      </c>
      <c r="H1266" s="139" t="str">
        <f>IF(Afrapportering!H1247 = "","",Afrapportering!H1247)</f>
        <v/>
      </c>
      <c r="I1266" s="140" t="str">
        <f>+Afrapportering!I1247</f>
        <v/>
      </c>
      <c r="J1266" s="13" t="str">
        <f>+Afrapportering!J1247</f>
        <v/>
      </c>
      <c r="K1266" s="32" t="str">
        <f t="shared" si="156"/>
        <v/>
      </c>
      <c r="L1266" s="31" t="str">
        <f>IF(Ansøgning!J1252="","",Ansøgning!J1252)</f>
        <v/>
      </c>
      <c r="M1266" s="134" t="str">
        <f>IF(Afrapportering!M1247="","",Afrapportering!M1247)</f>
        <v/>
      </c>
      <c r="N1266" s="31" t="str">
        <f>IF(Ansøgning!K1252="","",Ansøgning!K1252)</f>
        <v/>
      </c>
      <c r="O1266" s="134">
        <f>IF(Afrapportering!O1247="",,Afrapportering!O1247)</f>
        <v>0</v>
      </c>
      <c r="P1266" s="15" t="str">
        <f>IF(Ansøgning!L1252="","",Ansøgning!L1252)</f>
        <v/>
      </c>
      <c r="Q1266" s="15" t="str">
        <f t="shared" si="157"/>
        <v/>
      </c>
      <c r="R1266" s="15"/>
      <c r="S1266" s="15" t="str">
        <f>IF(Afrapportering!S1247="","",Afrapportering!S1247)</f>
        <v/>
      </c>
      <c r="T1266" s="31" t="str">
        <f t="shared" si="158"/>
        <v/>
      </c>
      <c r="U1266" s="30" t="str">
        <f>IF(Afrapportering!U1247="","",Afrapportering!U1247)</f>
        <v/>
      </c>
      <c r="V1266" s="52" t="str">
        <f>IF(Afrapportering!V1247="","",Afrapportering!V1247)</f>
        <v/>
      </c>
      <c r="W1266" s="30" t="str">
        <f>IF(Afrapportering!W1247="","",Afrapportering!W1247)</f>
        <v/>
      </c>
      <c r="X1266" s="52" t="str">
        <f>IF(Afrapportering!X1247="","",Afrapportering!X1247)</f>
        <v/>
      </c>
      <c r="Y1266" s="30" t="str">
        <f>IF(Afrapportering!Y1247="","",Afrapportering!Y1247)</f>
        <v/>
      </c>
      <c r="Z1266" s="52" t="str">
        <f>IFERROR(MAX(IF(OR(V1266="",X1266=""),"",IF(AND(AND(MONTH(F1266)&gt;=7,MONTH(F1266)&lt;8),AND(MONTH(H1266)&gt;=7,MONTH(H1266)&lt;8)),(NETWORKDAYS(F1266,H1266,Lister!$D$7:$D$13)-V1266)*T1266/NETWORKDAYS(Lister!$D$19,Lister!$E$19,Lister!$D$7:$D$13),IF(AND(AND(MONTH(F1266)&gt;=7,MONTH(F1266)&lt;8),MONTH(H1266)&gt;7),(NETWORKDAYS(F1266,Lister!$E$19,Lister!$D$7:$D$13)-V1266)*T1266/NETWORKDAYS(Lister!$D$19,Lister!$E$19,Lister!$D$7:$D$13),IF(MONTH(F1266)&gt;7,0)))),0),"")</f>
        <v/>
      </c>
      <c r="AA1266" s="30" t="str">
        <f>IF(Afrapportering!AA1247="","",Afrapportering!AA1247)</f>
        <v/>
      </c>
      <c r="AB1266" s="52" t="str">
        <f>IFERROR(MAX(IF(OR(V1266="",X1266=""),"",IF(AND(AND(MONTH(F1266)&gt;=8,MONTH(F1266)&lt;9),AND(MONTH(H1266)&gt;=8,MONTH(H1266)&lt;9)),(NETWORKDAYS(F1266,H1266,Lister!$D$7:$D$13)-X1266)*T1266/NETWORKDAYS(Lister!$D$20,Lister!$E$20,Lister!$D$7:$D$13),IF(AND(MONTH(F1266)=7,MONTH(H1266)=8),(NETWORKDAYS(Lister!$D$20,H1266,Lister!$D$7:$D$13)-X1266)*T1266/NETWORKDAYS(Lister!$D$20,Lister!$E$20,Lister!$D$7:$D$13),IF(AND(MONTH(F1266)=7,MONTH(H1266)=7),0)))),0),"")</f>
        <v/>
      </c>
      <c r="AC1266" s="30" t="str">
        <f>IF(Afrapportering!AC1247="","",Afrapportering!AC1247)</f>
        <v/>
      </c>
      <c r="AD1266" s="52" t="str">
        <f t="shared" si="159"/>
        <v/>
      </c>
      <c r="AE1266" s="52" t="str">
        <f t="shared" si="160"/>
        <v/>
      </c>
      <c r="AF1266" s="30" t="str">
        <f t="shared" si="161"/>
        <v/>
      </c>
      <c r="AG1266" s="30" t="str">
        <f t="shared" si="162"/>
        <v/>
      </c>
      <c r="AH1266" s="3" t="str">
        <f t="shared" si="163"/>
        <v/>
      </c>
    </row>
    <row r="1267" spans="1:34" x14ac:dyDescent="0.25">
      <c r="A1267" s="13" t="str">
        <f>+Afrapportering!A1248</f>
        <v/>
      </c>
      <c r="B1267" s="13" t="str">
        <f>+Afrapportering!B1248</f>
        <v/>
      </c>
      <c r="C1267" s="13" t="str">
        <f>+Afrapportering!C1248</f>
        <v/>
      </c>
      <c r="D1267" s="13" t="str">
        <f>+Afrapportering!D1248</f>
        <v/>
      </c>
      <c r="E1267" s="14" t="str">
        <f>+Afrapportering!E1248</f>
        <v/>
      </c>
      <c r="F1267" s="139" t="str">
        <f>IF(Afrapportering!F1248 = "", "",Afrapportering!F1248)</f>
        <v/>
      </c>
      <c r="G1267" s="14" t="str">
        <f>+Afrapportering!G1248</f>
        <v/>
      </c>
      <c r="H1267" s="139" t="str">
        <f>IF(Afrapportering!H1248 = "","",Afrapportering!H1248)</f>
        <v/>
      </c>
      <c r="I1267" s="140" t="str">
        <f>+Afrapportering!I1248</f>
        <v/>
      </c>
      <c r="J1267" s="13" t="str">
        <f>+Afrapportering!J1248</f>
        <v/>
      </c>
      <c r="K1267" s="32" t="str">
        <f t="shared" si="156"/>
        <v/>
      </c>
      <c r="L1267" s="31" t="str">
        <f>IF(Ansøgning!J1253="","",Ansøgning!J1253)</f>
        <v/>
      </c>
      <c r="M1267" s="134" t="str">
        <f>IF(Afrapportering!M1248="","",Afrapportering!M1248)</f>
        <v/>
      </c>
      <c r="N1267" s="31" t="str">
        <f>IF(Ansøgning!K1253="","",Ansøgning!K1253)</f>
        <v/>
      </c>
      <c r="O1267" s="134">
        <f>IF(Afrapportering!O1248="",,Afrapportering!O1248)</f>
        <v>0</v>
      </c>
      <c r="P1267" s="15" t="str">
        <f>IF(Ansøgning!L1253="","",Ansøgning!L1253)</f>
        <v/>
      </c>
      <c r="Q1267" s="15" t="str">
        <f t="shared" si="157"/>
        <v/>
      </c>
      <c r="R1267" s="15"/>
      <c r="S1267" s="15" t="str">
        <f>IF(Afrapportering!S1248="","",Afrapportering!S1248)</f>
        <v/>
      </c>
      <c r="T1267" s="31" t="str">
        <f t="shared" si="158"/>
        <v/>
      </c>
      <c r="U1267" s="30" t="str">
        <f>IF(Afrapportering!U1248="","",Afrapportering!U1248)</f>
        <v/>
      </c>
      <c r="V1267" s="52" t="str">
        <f>IF(Afrapportering!V1248="","",Afrapportering!V1248)</f>
        <v/>
      </c>
      <c r="W1267" s="30" t="str">
        <f>IF(Afrapportering!W1248="","",Afrapportering!W1248)</f>
        <v/>
      </c>
      <c r="X1267" s="52" t="str">
        <f>IF(Afrapportering!X1248="","",Afrapportering!X1248)</f>
        <v/>
      </c>
      <c r="Y1267" s="30" t="str">
        <f>IF(Afrapportering!Y1248="","",Afrapportering!Y1248)</f>
        <v/>
      </c>
      <c r="Z1267" s="52" t="str">
        <f>IFERROR(MAX(IF(OR(V1267="",X1267=""),"",IF(AND(AND(MONTH(F1267)&gt;=7,MONTH(F1267)&lt;8),AND(MONTH(H1267)&gt;=7,MONTH(H1267)&lt;8)),(NETWORKDAYS(F1267,H1267,Lister!$D$7:$D$13)-V1267)*T1267/NETWORKDAYS(Lister!$D$19,Lister!$E$19,Lister!$D$7:$D$13),IF(AND(AND(MONTH(F1267)&gt;=7,MONTH(F1267)&lt;8),MONTH(H1267)&gt;7),(NETWORKDAYS(F1267,Lister!$E$19,Lister!$D$7:$D$13)-V1267)*T1267/NETWORKDAYS(Lister!$D$19,Lister!$E$19,Lister!$D$7:$D$13),IF(MONTH(F1267)&gt;7,0)))),0),"")</f>
        <v/>
      </c>
      <c r="AA1267" s="30" t="str">
        <f>IF(Afrapportering!AA1248="","",Afrapportering!AA1248)</f>
        <v/>
      </c>
      <c r="AB1267" s="52" t="str">
        <f>IFERROR(MAX(IF(OR(V1267="",X1267=""),"",IF(AND(AND(MONTH(F1267)&gt;=8,MONTH(F1267)&lt;9),AND(MONTH(H1267)&gt;=8,MONTH(H1267)&lt;9)),(NETWORKDAYS(F1267,H1267,Lister!$D$7:$D$13)-X1267)*T1267/NETWORKDAYS(Lister!$D$20,Lister!$E$20,Lister!$D$7:$D$13),IF(AND(MONTH(F1267)=7,MONTH(H1267)=8),(NETWORKDAYS(Lister!$D$20,H1267,Lister!$D$7:$D$13)-X1267)*T1267/NETWORKDAYS(Lister!$D$20,Lister!$E$20,Lister!$D$7:$D$13),IF(AND(MONTH(F1267)=7,MONTH(H1267)=7),0)))),0),"")</f>
        <v/>
      </c>
      <c r="AC1267" s="30" t="str">
        <f>IF(Afrapportering!AC1248="","",Afrapportering!AC1248)</f>
        <v/>
      </c>
      <c r="AD1267" s="52" t="str">
        <f t="shared" si="159"/>
        <v/>
      </c>
      <c r="AE1267" s="52" t="str">
        <f t="shared" si="160"/>
        <v/>
      </c>
      <c r="AF1267" s="30" t="str">
        <f t="shared" si="161"/>
        <v/>
      </c>
      <c r="AG1267" s="30" t="str">
        <f t="shared" si="162"/>
        <v/>
      </c>
      <c r="AH1267" s="3" t="str">
        <f t="shared" si="163"/>
        <v/>
      </c>
    </row>
    <row r="1268" spans="1:34" x14ac:dyDescent="0.25">
      <c r="A1268" s="13" t="str">
        <f>+Afrapportering!A1249</f>
        <v/>
      </c>
      <c r="B1268" s="13" t="str">
        <f>+Afrapportering!B1249</f>
        <v/>
      </c>
      <c r="C1268" s="13" t="str">
        <f>+Afrapportering!C1249</f>
        <v/>
      </c>
      <c r="D1268" s="13" t="str">
        <f>+Afrapportering!D1249</f>
        <v/>
      </c>
      <c r="E1268" s="14" t="str">
        <f>+Afrapportering!E1249</f>
        <v/>
      </c>
      <c r="F1268" s="139" t="str">
        <f>IF(Afrapportering!F1249 = "", "",Afrapportering!F1249)</f>
        <v/>
      </c>
      <c r="G1268" s="14" t="str">
        <f>+Afrapportering!G1249</f>
        <v/>
      </c>
      <c r="H1268" s="139" t="str">
        <f>IF(Afrapportering!H1249 = "","",Afrapportering!H1249)</f>
        <v/>
      </c>
      <c r="I1268" s="140" t="str">
        <f>+Afrapportering!I1249</f>
        <v/>
      </c>
      <c r="J1268" s="13" t="str">
        <f>+Afrapportering!J1249</f>
        <v/>
      </c>
      <c r="K1268" s="32" t="str">
        <f t="shared" si="156"/>
        <v/>
      </c>
      <c r="L1268" s="31" t="str">
        <f>IF(Ansøgning!J1254="","",Ansøgning!J1254)</f>
        <v/>
      </c>
      <c r="M1268" s="134" t="str">
        <f>IF(Afrapportering!M1249="","",Afrapportering!M1249)</f>
        <v/>
      </c>
      <c r="N1268" s="31" t="str">
        <f>IF(Ansøgning!K1254="","",Ansøgning!K1254)</f>
        <v/>
      </c>
      <c r="O1268" s="134">
        <f>IF(Afrapportering!O1249="",,Afrapportering!O1249)</f>
        <v>0</v>
      </c>
      <c r="P1268" s="15" t="str">
        <f>IF(Ansøgning!L1254="","",Ansøgning!L1254)</f>
        <v/>
      </c>
      <c r="Q1268" s="15" t="str">
        <f t="shared" si="157"/>
        <v/>
      </c>
      <c r="R1268" s="15"/>
      <c r="S1268" s="15" t="str">
        <f>IF(Afrapportering!S1249="","",Afrapportering!S1249)</f>
        <v/>
      </c>
      <c r="T1268" s="31" t="str">
        <f t="shared" si="158"/>
        <v/>
      </c>
      <c r="U1268" s="30" t="str">
        <f>IF(Afrapportering!U1249="","",Afrapportering!U1249)</f>
        <v/>
      </c>
      <c r="V1268" s="52" t="str">
        <f>IF(Afrapportering!V1249="","",Afrapportering!V1249)</f>
        <v/>
      </c>
      <c r="W1268" s="30" t="str">
        <f>IF(Afrapportering!W1249="","",Afrapportering!W1249)</f>
        <v/>
      </c>
      <c r="X1268" s="52" t="str">
        <f>IF(Afrapportering!X1249="","",Afrapportering!X1249)</f>
        <v/>
      </c>
      <c r="Y1268" s="30" t="str">
        <f>IF(Afrapportering!Y1249="","",Afrapportering!Y1249)</f>
        <v/>
      </c>
      <c r="Z1268" s="52" t="str">
        <f>IFERROR(MAX(IF(OR(V1268="",X1268=""),"",IF(AND(AND(MONTH(F1268)&gt;=7,MONTH(F1268)&lt;8),AND(MONTH(H1268)&gt;=7,MONTH(H1268)&lt;8)),(NETWORKDAYS(F1268,H1268,Lister!$D$7:$D$13)-V1268)*T1268/NETWORKDAYS(Lister!$D$19,Lister!$E$19,Lister!$D$7:$D$13),IF(AND(AND(MONTH(F1268)&gt;=7,MONTH(F1268)&lt;8),MONTH(H1268)&gt;7),(NETWORKDAYS(F1268,Lister!$E$19,Lister!$D$7:$D$13)-V1268)*T1268/NETWORKDAYS(Lister!$D$19,Lister!$E$19,Lister!$D$7:$D$13),IF(MONTH(F1268)&gt;7,0)))),0),"")</f>
        <v/>
      </c>
      <c r="AA1268" s="30" t="str">
        <f>IF(Afrapportering!AA1249="","",Afrapportering!AA1249)</f>
        <v/>
      </c>
      <c r="AB1268" s="52" t="str">
        <f>IFERROR(MAX(IF(OR(V1268="",X1268=""),"",IF(AND(AND(MONTH(F1268)&gt;=8,MONTH(F1268)&lt;9),AND(MONTH(H1268)&gt;=8,MONTH(H1268)&lt;9)),(NETWORKDAYS(F1268,H1268,Lister!$D$7:$D$13)-X1268)*T1268/NETWORKDAYS(Lister!$D$20,Lister!$E$20,Lister!$D$7:$D$13),IF(AND(MONTH(F1268)=7,MONTH(H1268)=8),(NETWORKDAYS(Lister!$D$20,H1268,Lister!$D$7:$D$13)-X1268)*T1268/NETWORKDAYS(Lister!$D$20,Lister!$E$20,Lister!$D$7:$D$13),IF(AND(MONTH(F1268)=7,MONTH(H1268)=7),0)))),0),"")</f>
        <v/>
      </c>
      <c r="AC1268" s="30" t="str">
        <f>IF(Afrapportering!AC1249="","",Afrapportering!AC1249)</f>
        <v/>
      </c>
      <c r="AD1268" s="52" t="str">
        <f t="shared" si="159"/>
        <v/>
      </c>
      <c r="AE1268" s="52" t="str">
        <f t="shared" si="160"/>
        <v/>
      </c>
      <c r="AF1268" s="30" t="str">
        <f t="shared" si="161"/>
        <v/>
      </c>
      <c r="AG1268" s="30" t="str">
        <f t="shared" si="162"/>
        <v/>
      </c>
      <c r="AH1268" s="3" t="str">
        <f t="shared" si="163"/>
        <v/>
      </c>
    </row>
    <row r="1269" spans="1:34" x14ac:dyDescent="0.25">
      <c r="A1269" s="13" t="str">
        <f>+Afrapportering!A1250</f>
        <v/>
      </c>
      <c r="B1269" s="13" t="str">
        <f>+Afrapportering!B1250</f>
        <v/>
      </c>
      <c r="C1269" s="13" t="str">
        <f>+Afrapportering!C1250</f>
        <v/>
      </c>
      <c r="D1269" s="13" t="str">
        <f>+Afrapportering!D1250</f>
        <v/>
      </c>
      <c r="E1269" s="14" t="str">
        <f>+Afrapportering!E1250</f>
        <v/>
      </c>
      <c r="F1269" s="139" t="str">
        <f>IF(Afrapportering!F1250 = "", "",Afrapportering!F1250)</f>
        <v/>
      </c>
      <c r="G1269" s="14" t="str">
        <f>+Afrapportering!G1250</f>
        <v/>
      </c>
      <c r="H1269" s="139" t="str">
        <f>IF(Afrapportering!H1250 = "","",Afrapportering!H1250)</f>
        <v/>
      </c>
      <c r="I1269" s="140" t="str">
        <f>+Afrapportering!I1250</f>
        <v/>
      </c>
      <c r="J1269" s="13" t="str">
        <f>+Afrapportering!J1250</f>
        <v/>
      </c>
      <c r="K1269" s="32" t="str">
        <f t="shared" si="156"/>
        <v/>
      </c>
      <c r="L1269" s="31" t="str">
        <f>IF(Ansøgning!J1255="","",Ansøgning!J1255)</f>
        <v/>
      </c>
      <c r="M1269" s="134" t="str">
        <f>IF(Afrapportering!M1250="","",Afrapportering!M1250)</f>
        <v/>
      </c>
      <c r="N1269" s="31" t="str">
        <f>IF(Ansøgning!K1255="","",Ansøgning!K1255)</f>
        <v/>
      </c>
      <c r="O1269" s="134">
        <f>IF(Afrapportering!O1250="",,Afrapportering!O1250)</f>
        <v>0</v>
      </c>
      <c r="P1269" s="15" t="str">
        <f>IF(Ansøgning!L1255="","",Ansøgning!L1255)</f>
        <v/>
      </c>
      <c r="Q1269" s="15" t="str">
        <f t="shared" si="157"/>
        <v/>
      </c>
      <c r="R1269" s="15"/>
      <c r="S1269" s="15" t="str">
        <f>IF(Afrapportering!S1250="","",Afrapportering!S1250)</f>
        <v/>
      </c>
      <c r="T1269" s="31" t="str">
        <f t="shared" si="158"/>
        <v/>
      </c>
      <c r="U1269" s="30" t="str">
        <f>IF(Afrapportering!U1250="","",Afrapportering!U1250)</f>
        <v/>
      </c>
      <c r="V1269" s="52" t="str">
        <f>IF(Afrapportering!V1250="","",Afrapportering!V1250)</f>
        <v/>
      </c>
      <c r="W1269" s="30" t="str">
        <f>IF(Afrapportering!W1250="","",Afrapportering!W1250)</f>
        <v/>
      </c>
      <c r="X1269" s="52" t="str">
        <f>IF(Afrapportering!X1250="","",Afrapportering!X1250)</f>
        <v/>
      </c>
      <c r="Y1269" s="30" t="str">
        <f>IF(Afrapportering!Y1250="","",Afrapportering!Y1250)</f>
        <v/>
      </c>
      <c r="Z1269" s="52" t="str">
        <f>IFERROR(MAX(IF(OR(V1269="",X1269=""),"",IF(AND(AND(MONTH(F1269)&gt;=7,MONTH(F1269)&lt;8),AND(MONTH(H1269)&gt;=7,MONTH(H1269)&lt;8)),(NETWORKDAYS(F1269,H1269,Lister!$D$7:$D$13)-V1269)*T1269/NETWORKDAYS(Lister!$D$19,Lister!$E$19,Lister!$D$7:$D$13),IF(AND(AND(MONTH(F1269)&gt;=7,MONTH(F1269)&lt;8),MONTH(H1269)&gt;7),(NETWORKDAYS(F1269,Lister!$E$19,Lister!$D$7:$D$13)-V1269)*T1269/NETWORKDAYS(Lister!$D$19,Lister!$E$19,Lister!$D$7:$D$13),IF(MONTH(F1269)&gt;7,0)))),0),"")</f>
        <v/>
      </c>
      <c r="AA1269" s="30" t="str">
        <f>IF(Afrapportering!AA1250="","",Afrapportering!AA1250)</f>
        <v/>
      </c>
      <c r="AB1269" s="52" t="str">
        <f>IFERROR(MAX(IF(OR(V1269="",X1269=""),"",IF(AND(AND(MONTH(F1269)&gt;=8,MONTH(F1269)&lt;9),AND(MONTH(H1269)&gt;=8,MONTH(H1269)&lt;9)),(NETWORKDAYS(F1269,H1269,Lister!$D$7:$D$13)-X1269)*T1269/NETWORKDAYS(Lister!$D$20,Lister!$E$20,Lister!$D$7:$D$13),IF(AND(MONTH(F1269)=7,MONTH(H1269)=8),(NETWORKDAYS(Lister!$D$20,H1269,Lister!$D$7:$D$13)-X1269)*T1269/NETWORKDAYS(Lister!$D$20,Lister!$E$20,Lister!$D$7:$D$13),IF(AND(MONTH(F1269)=7,MONTH(H1269)=7),0)))),0),"")</f>
        <v/>
      </c>
      <c r="AC1269" s="30" t="str">
        <f>IF(Afrapportering!AC1250="","",Afrapportering!AC1250)</f>
        <v/>
      </c>
      <c r="AD1269" s="52" t="str">
        <f t="shared" si="159"/>
        <v/>
      </c>
      <c r="AE1269" s="52" t="str">
        <f t="shared" si="160"/>
        <v/>
      </c>
      <c r="AF1269" s="30" t="str">
        <f t="shared" si="161"/>
        <v/>
      </c>
      <c r="AG1269" s="30" t="str">
        <f t="shared" si="162"/>
        <v/>
      </c>
      <c r="AH1269" s="3" t="str">
        <f t="shared" si="163"/>
        <v/>
      </c>
    </row>
    <row r="1270" spans="1:34" x14ac:dyDescent="0.25">
      <c r="A1270" s="13" t="str">
        <f>+Afrapportering!A1251</f>
        <v/>
      </c>
      <c r="B1270" s="13" t="str">
        <f>+Afrapportering!B1251</f>
        <v/>
      </c>
      <c r="C1270" s="13" t="str">
        <f>+Afrapportering!C1251</f>
        <v/>
      </c>
      <c r="D1270" s="13" t="str">
        <f>+Afrapportering!D1251</f>
        <v/>
      </c>
      <c r="E1270" s="14" t="str">
        <f>+Afrapportering!E1251</f>
        <v/>
      </c>
      <c r="F1270" s="139" t="str">
        <f>IF(Afrapportering!F1251 = "", "",Afrapportering!F1251)</f>
        <v/>
      </c>
      <c r="G1270" s="14" t="str">
        <f>+Afrapportering!G1251</f>
        <v/>
      </c>
      <c r="H1270" s="139" t="str">
        <f>IF(Afrapportering!H1251 = "","",Afrapportering!H1251)</f>
        <v/>
      </c>
      <c r="I1270" s="140" t="str">
        <f>+Afrapportering!I1251</f>
        <v/>
      </c>
      <c r="J1270" s="13" t="str">
        <f>+Afrapportering!J1251</f>
        <v/>
      </c>
      <c r="K1270" s="32" t="str">
        <f t="shared" si="156"/>
        <v/>
      </c>
      <c r="L1270" s="31" t="str">
        <f>IF(Ansøgning!J1256="","",Ansøgning!J1256)</f>
        <v/>
      </c>
      <c r="M1270" s="134" t="str">
        <f>IF(Afrapportering!M1251="","",Afrapportering!M1251)</f>
        <v/>
      </c>
      <c r="N1270" s="31" t="str">
        <f>IF(Ansøgning!K1256="","",Ansøgning!K1256)</f>
        <v/>
      </c>
      <c r="O1270" s="134">
        <f>IF(Afrapportering!O1251="",,Afrapportering!O1251)</f>
        <v>0</v>
      </c>
      <c r="P1270" s="15" t="str">
        <f>IF(Ansøgning!L1256="","",Ansøgning!L1256)</f>
        <v/>
      </c>
      <c r="Q1270" s="15" t="str">
        <f t="shared" si="157"/>
        <v/>
      </c>
      <c r="R1270" s="15"/>
      <c r="S1270" s="15" t="str">
        <f>IF(Afrapportering!S1251="","",Afrapportering!S1251)</f>
        <v/>
      </c>
      <c r="T1270" s="31" t="str">
        <f t="shared" si="158"/>
        <v/>
      </c>
      <c r="U1270" s="30" t="str">
        <f>IF(Afrapportering!U1251="","",Afrapportering!U1251)</f>
        <v/>
      </c>
      <c r="V1270" s="52" t="str">
        <f>IF(Afrapportering!V1251="","",Afrapportering!V1251)</f>
        <v/>
      </c>
      <c r="W1270" s="30" t="str">
        <f>IF(Afrapportering!W1251="","",Afrapportering!W1251)</f>
        <v/>
      </c>
      <c r="X1270" s="52" t="str">
        <f>IF(Afrapportering!X1251="","",Afrapportering!X1251)</f>
        <v/>
      </c>
      <c r="Y1270" s="30" t="str">
        <f>IF(Afrapportering!Y1251="","",Afrapportering!Y1251)</f>
        <v/>
      </c>
      <c r="Z1270" s="52" t="str">
        <f>IFERROR(MAX(IF(OR(V1270="",X1270=""),"",IF(AND(AND(MONTH(F1270)&gt;=7,MONTH(F1270)&lt;8),AND(MONTH(H1270)&gt;=7,MONTH(H1270)&lt;8)),(NETWORKDAYS(F1270,H1270,Lister!$D$7:$D$13)-V1270)*T1270/NETWORKDAYS(Lister!$D$19,Lister!$E$19,Lister!$D$7:$D$13),IF(AND(AND(MONTH(F1270)&gt;=7,MONTH(F1270)&lt;8),MONTH(H1270)&gt;7),(NETWORKDAYS(F1270,Lister!$E$19,Lister!$D$7:$D$13)-V1270)*T1270/NETWORKDAYS(Lister!$D$19,Lister!$E$19,Lister!$D$7:$D$13),IF(MONTH(F1270)&gt;7,0)))),0),"")</f>
        <v/>
      </c>
      <c r="AA1270" s="30" t="str">
        <f>IF(Afrapportering!AA1251="","",Afrapportering!AA1251)</f>
        <v/>
      </c>
      <c r="AB1270" s="52" t="str">
        <f>IFERROR(MAX(IF(OR(V1270="",X1270=""),"",IF(AND(AND(MONTH(F1270)&gt;=8,MONTH(F1270)&lt;9),AND(MONTH(H1270)&gt;=8,MONTH(H1270)&lt;9)),(NETWORKDAYS(F1270,H1270,Lister!$D$7:$D$13)-X1270)*T1270/NETWORKDAYS(Lister!$D$20,Lister!$E$20,Lister!$D$7:$D$13),IF(AND(MONTH(F1270)=7,MONTH(H1270)=8),(NETWORKDAYS(Lister!$D$20,H1270,Lister!$D$7:$D$13)-X1270)*T1270/NETWORKDAYS(Lister!$D$20,Lister!$E$20,Lister!$D$7:$D$13),IF(AND(MONTH(F1270)=7,MONTH(H1270)=7),0)))),0),"")</f>
        <v/>
      </c>
      <c r="AC1270" s="30" t="str">
        <f>IF(Afrapportering!AC1251="","",Afrapportering!AC1251)</f>
        <v/>
      </c>
      <c r="AD1270" s="52" t="str">
        <f t="shared" si="159"/>
        <v/>
      </c>
      <c r="AE1270" s="52" t="str">
        <f t="shared" si="160"/>
        <v/>
      </c>
      <c r="AF1270" s="30" t="str">
        <f t="shared" si="161"/>
        <v/>
      </c>
      <c r="AG1270" s="30" t="str">
        <f t="shared" si="162"/>
        <v/>
      </c>
      <c r="AH1270" s="3" t="str">
        <f t="shared" si="163"/>
        <v/>
      </c>
    </row>
    <row r="1271" spans="1:34" x14ac:dyDescent="0.25">
      <c r="A1271" s="13" t="str">
        <f>+Afrapportering!A1252</f>
        <v/>
      </c>
      <c r="B1271" s="13" t="str">
        <f>+Afrapportering!B1252</f>
        <v/>
      </c>
      <c r="C1271" s="13" t="str">
        <f>+Afrapportering!C1252</f>
        <v/>
      </c>
      <c r="D1271" s="13" t="str">
        <f>+Afrapportering!D1252</f>
        <v/>
      </c>
      <c r="E1271" s="14" t="str">
        <f>+Afrapportering!E1252</f>
        <v/>
      </c>
      <c r="F1271" s="139" t="str">
        <f>IF(Afrapportering!F1252 = "", "",Afrapportering!F1252)</f>
        <v/>
      </c>
      <c r="G1271" s="14" t="str">
        <f>+Afrapportering!G1252</f>
        <v/>
      </c>
      <c r="H1271" s="139" t="str">
        <f>IF(Afrapportering!H1252 = "","",Afrapportering!H1252)</f>
        <v/>
      </c>
      <c r="I1271" s="140" t="str">
        <f>+Afrapportering!I1252</f>
        <v/>
      </c>
      <c r="J1271" s="13" t="str">
        <f>+Afrapportering!J1252</f>
        <v/>
      </c>
      <c r="K1271" s="32" t="str">
        <f t="shared" si="156"/>
        <v/>
      </c>
      <c r="L1271" s="31" t="str">
        <f>IF(Ansøgning!J1257="","",Ansøgning!J1257)</f>
        <v/>
      </c>
      <c r="M1271" s="134" t="str">
        <f>IF(Afrapportering!M1252="","",Afrapportering!M1252)</f>
        <v/>
      </c>
      <c r="N1271" s="31" t="str">
        <f>IF(Ansøgning!K1257="","",Ansøgning!K1257)</f>
        <v/>
      </c>
      <c r="O1271" s="134">
        <f>IF(Afrapportering!O1252="",,Afrapportering!O1252)</f>
        <v>0</v>
      </c>
      <c r="P1271" s="15" t="str">
        <f>IF(Ansøgning!L1257="","",Ansøgning!L1257)</f>
        <v/>
      </c>
      <c r="Q1271" s="15" t="str">
        <f t="shared" si="157"/>
        <v/>
      </c>
      <c r="R1271" s="15"/>
      <c r="S1271" s="15" t="str">
        <f>IF(Afrapportering!S1252="","",Afrapportering!S1252)</f>
        <v/>
      </c>
      <c r="T1271" s="31" t="str">
        <f t="shared" si="158"/>
        <v/>
      </c>
      <c r="U1271" s="30" t="str">
        <f>IF(Afrapportering!U1252="","",Afrapportering!U1252)</f>
        <v/>
      </c>
      <c r="V1271" s="52" t="str">
        <f>IF(Afrapportering!V1252="","",Afrapportering!V1252)</f>
        <v/>
      </c>
      <c r="W1271" s="30" t="str">
        <f>IF(Afrapportering!W1252="","",Afrapportering!W1252)</f>
        <v/>
      </c>
      <c r="X1271" s="52" t="str">
        <f>IF(Afrapportering!X1252="","",Afrapportering!X1252)</f>
        <v/>
      </c>
      <c r="Y1271" s="30" t="str">
        <f>IF(Afrapportering!Y1252="","",Afrapportering!Y1252)</f>
        <v/>
      </c>
      <c r="Z1271" s="52" t="str">
        <f>IFERROR(MAX(IF(OR(V1271="",X1271=""),"",IF(AND(AND(MONTH(F1271)&gt;=7,MONTH(F1271)&lt;8),AND(MONTH(H1271)&gt;=7,MONTH(H1271)&lt;8)),(NETWORKDAYS(F1271,H1271,Lister!$D$7:$D$13)-V1271)*T1271/NETWORKDAYS(Lister!$D$19,Lister!$E$19,Lister!$D$7:$D$13),IF(AND(AND(MONTH(F1271)&gt;=7,MONTH(F1271)&lt;8),MONTH(H1271)&gt;7),(NETWORKDAYS(F1271,Lister!$E$19,Lister!$D$7:$D$13)-V1271)*T1271/NETWORKDAYS(Lister!$D$19,Lister!$E$19,Lister!$D$7:$D$13),IF(MONTH(F1271)&gt;7,0)))),0),"")</f>
        <v/>
      </c>
      <c r="AA1271" s="30" t="str">
        <f>IF(Afrapportering!AA1252="","",Afrapportering!AA1252)</f>
        <v/>
      </c>
      <c r="AB1271" s="52" t="str">
        <f>IFERROR(MAX(IF(OR(V1271="",X1271=""),"",IF(AND(AND(MONTH(F1271)&gt;=8,MONTH(F1271)&lt;9),AND(MONTH(H1271)&gt;=8,MONTH(H1271)&lt;9)),(NETWORKDAYS(F1271,H1271,Lister!$D$7:$D$13)-X1271)*T1271/NETWORKDAYS(Lister!$D$20,Lister!$E$20,Lister!$D$7:$D$13),IF(AND(MONTH(F1271)=7,MONTH(H1271)=8),(NETWORKDAYS(Lister!$D$20,H1271,Lister!$D$7:$D$13)-X1271)*T1271/NETWORKDAYS(Lister!$D$20,Lister!$E$20,Lister!$D$7:$D$13),IF(AND(MONTH(F1271)=7,MONTH(H1271)=7),0)))),0),"")</f>
        <v/>
      </c>
      <c r="AC1271" s="30" t="str">
        <f>IF(Afrapportering!AC1252="","",Afrapportering!AC1252)</f>
        <v/>
      </c>
      <c r="AD1271" s="52" t="str">
        <f t="shared" si="159"/>
        <v/>
      </c>
      <c r="AE1271" s="52" t="str">
        <f t="shared" si="160"/>
        <v/>
      </c>
      <c r="AF1271" s="30" t="str">
        <f t="shared" si="161"/>
        <v/>
      </c>
      <c r="AG1271" s="30" t="str">
        <f t="shared" si="162"/>
        <v/>
      </c>
      <c r="AH1271" s="3" t="str">
        <f t="shared" si="163"/>
        <v/>
      </c>
    </row>
    <row r="1272" spans="1:34" x14ac:dyDescent="0.25">
      <c r="A1272" s="13" t="str">
        <f>+Afrapportering!A1253</f>
        <v/>
      </c>
      <c r="B1272" s="13" t="str">
        <f>+Afrapportering!B1253</f>
        <v/>
      </c>
      <c r="C1272" s="13" t="str">
        <f>+Afrapportering!C1253</f>
        <v/>
      </c>
      <c r="D1272" s="13" t="str">
        <f>+Afrapportering!D1253</f>
        <v/>
      </c>
      <c r="E1272" s="14" t="str">
        <f>+Afrapportering!E1253</f>
        <v/>
      </c>
      <c r="F1272" s="139" t="str">
        <f>IF(Afrapportering!F1253 = "", "",Afrapportering!F1253)</f>
        <v/>
      </c>
      <c r="G1272" s="14" t="str">
        <f>+Afrapportering!G1253</f>
        <v/>
      </c>
      <c r="H1272" s="139" t="str">
        <f>IF(Afrapportering!H1253 = "","",Afrapportering!H1253)</f>
        <v/>
      </c>
      <c r="I1272" s="140" t="str">
        <f>+Afrapportering!I1253</f>
        <v/>
      </c>
      <c r="J1272" s="13" t="str">
        <f>+Afrapportering!J1253</f>
        <v/>
      </c>
      <c r="K1272" s="32" t="str">
        <f t="shared" si="156"/>
        <v/>
      </c>
      <c r="L1272" s="31" t="str">
        <f>IF(Ansøgning!J1258="","",Ansøgning!J1258)</f>
        <v/>
      </c>
      <c r="M1272" s="134" t="str">
        <f>IF(Afrapportering!M1253="","",Afrapportering!M1253)</f>
        <v/>
      </c>
      <c r="N1272" s="31" t="str">
        <f>IF(Ansøgning!K1258="","",Ansøgning!K1258)</f>
        <v/>
      </c>
      <c r="O1272" s="134">
        <f>IF(Afrapportering!O1253="",,Afrapportering!O1253)</f>
        <v>0</v>
      </c>
      <c r="P1272" s="15" t="str">
        <f>IF(Ansøgning!L1258="","",Ansøgning!L1258)</f>
        <v/>
      </c>
      <c r="Q1272" s="15" t="str">
        <f t="shared" si="157"/>
        <v/>
      </c>
      <c r="R1272" s="15"/>
      <c r="S1272" s="15" t="str">
        <f>IF(Afrapportering!S1253="","",Afrapportering!S1253)</f>
        <v/>
      </c>
      <c r="T1272" s="31" t="str">
        <f t="shared" si="158"/>
        <v/>
      </c>
      <c r="U1272" s="30" t="str">
        <f>IF(Afrapportering!U1253="","",Afrapportering!U1253)</f>
        <v/>
      </c>
      <c r="V1272" s="52" t="str">
        <f>IF(Afrapportering!V1253="","",Afrapportering!V1253)</f>
        <v/>
      </c>
      <c r="W1272" s="30" t="str">
        <f>IF(Afrapportering!W1253="","",Afrapportering!W1253)</f>
        <v/>
      </c>
      <c r="X1272" s="52" t="str">
        <f>IF(Afrapportering!X1253="","",Afrapportering!X1253)</f>
        <v/>
      </c>
      <c r="Y1272" s="30" t="str">
        <f>IF(Afrapportering!Y1253="","",Afrapportering!Y1253)</f>
        <v/>
      </c>
      <c r="Z1272" s="52" t="str">
        <f>IFERROR(MAX(IF(OR(V1272="",X1272=""),"",IF(AND(AND(MONTH(F1272)&gt;=7,MONTH(F1272)&lt;8),AND(MONTH(H1272)&gt;=7,MONTH(H1272)&lt;8)),(NETWORKDAYS(F1272,H1272,Lister!$D$7:$D$13)-V1272)*T1272/NETWORKDAYS(Lister!$D$19,Lister!$E$19,Lister!$D$7:$D$13),IF(AND(AND(MONTH(F1272)&gt;=7,MONTH(F1272)&lt;8),MONTH(H1272)&gt;7),(NETWORKDAYS(F1272,Lister!$E$19,Lister!$D$7:$D$13)-V1272)*T1272/NETWORKDAYS(Lister!$D$19,Lister!$E$19,Lister!$D$7:$D$13),IF(MONTH(F1272)&gt;7,0)))),0),"")</f>
        <v/>
      </c>
      <c r="AA1272" s="30" t="str">
        <f>IF(Afrapportering!AA1253="","",Afrapportering!AA1253)</f>
        <v/>
      </c>
      <c r="AB1272" s="52" t="str">
        <f>IFERROR(MAX(IF(OR(V1272="",X1272=""),"",IF(AND(AND(MONTH(F1272)&gt;=8,MONTH(F1272)&lt;9),AND(MONTH(H1272)&gt;=8,MONTH(H1272)&lt;9)),(NETWORKDAYS(F1272,H1272,Lister!$D$7:$D$13)-X1272)*T1272/NETWORKDAYS(Lister!$D$20,Lister!$E$20,Lister!$D$7:$D$13),IF(AND(MONTH(F1272)=7,MONTH(H1272)=8),(NETWORKDAYS(Lister!$D$20,H1272,Lister!$D$7:$D$13)-X1272)*T1272/NETWORKDAYS(Lister!$D$20,Lister!$E$20,Lister!$D$7:$D$13),IF(AND(MONTH(F1272)=7,MONTH(H1272)=7),0)))),0),"")</f>
        <v/>
      </c>
      <c r="AC1272" s="30" t="str">
        <f>IF(Afrapportering!AC1253="","",Afrapportering!AC1253)</f>
        <v/>
      </c>
      <c r="AD1272" s="52" t="str">
        <f t="shared" si="159"/>
        <v/>
      </c>
      <c r="AE1272" s="52" t="str">
        <f t="shared" si="160"/>
        <v/>
      </c>
      <c r="AF1272" s="30" t="str">
        <f t="shared" si="161"/>
        <v/>
      </c>
      <c r="AG1272" s="30" t="str">
        <f t="shared" si="162"/>
        <v/>
      </c>
      <c r="AH1272" s="3" t="str">
        <f t="shared" si="163"/>
        <v/>
      </c>
    </row>
    <row r="1273" spans="1:34" x14ac:dyDescent="0.25">
      <c r="A1273" s="13" t="str">
        <f>+Afrapportering!A1254</f>
        <v/>
      </c>
      <c r="B1273" s="13" t="str">
        <f>+Afrapportering!B1254</f>
        <v/>
      </c>
      <c r="C1273" s="13" t="str">
        <f>+Afrapportering!C1254</f>
        <v/>
      </c>
      <c r="D1273" s="13" t="str">
        <f>+Afrapportering!D1254</f>
        <v/>
      </c>
      <c r="E1273" s="14" t="str">
        <f>+Afrapportering!E1254</f>
        <v/>
      </c>
      <c r="F1273" s="139" t="str">
        <f>IF(Afrapportering!F1254 = "", "",Afrapportering!F1254)</f>
        <v/>
      </c>
      <c r="G1273" s="14" t="str">
        <f>+Afrapportering!G1254</f>
        <v/>
      </c>
      <c r="H1273" s="139" t="str">
        <f>IF(Afrapportering!H1254 = "","",Afrapportering!H1254)</f>
        <v/>
      </c>
      <c r="I1273" s="140" t="str">
        <f>+Afrapportering!I1254</f>
        <v/>
      </c>
      <c r="J1273" s="13" t="str">
        <f>+Afrapportering!J1254</f>
        <v/>
      </c>
      <c r="K1273" s="32" t="str">
        <f t="shared" si="156"/>
        <v/>
      </c>
      <c r="L1273" s="31" t="str">
        <f>IF(Ansøgning!J1259="","",Ansøgning!J1259)</f>
        <v/>
      </c>
      <c r="M1273" s="134" t="str">
        <f>IF(Afrapportering!M1254="","",Afrapportering!M1254)</f>
        <v/>
      </c>
      <c r="N1273" s="31" t="str">
        <f>IF(Ansøgning!K1259="","",Ansøgning!K1259)</f>
        <v/>
      </c>
      <c r="O1273" s="134">
        <f>IF(Afrapportering!O1254="",,Afrapportering!O1254)</f>
        <v>0</v>
      </c>
      <c r="P1273" s="15" t="str">
        <f>IF(Ansøgning!L1259="","",Ansøgning!L1259)</f>
        <v/>
      </c>
      <c r="Q1273" s="15" t="str">
        <f t="shared" si="157"/>
        <v/>
      </c>
      <c r="R1273" s="15"/>
      <c r="S1273" s="15" t="str">
        <f>IF(Afrapportering!S1254="","",Afrapportering!S1254)</f>
        <v/>
      </c>
      <c r="T1273" s="31" t="str">
        <f t="shared" si="158"/>
        <v/>
      </c>
      <c r="U1273" s="30" t="str">
        <f>IF(Afrapportering!U1254="","",Afrapportering!U1254)</f>
        <v/>
      </c>
      <c r="V1273" s="52" t="str">
        <f>IF(Afrapportering!V1254="","",Afrapportering!V1254)</f>
        <v/>
      </c>
      <c r="W1273" s="30" t="str">
        <f>IF(Afrapportering!W1254="","",Afrapportering!W1254)</f>
        <v/>
      </c>
      <c r="X1273" s="52" t="str">
        <f>IF(Afrapportering!X1254="","",Afrapportering!X1254)</f>
        <v/>
      </c>
      <c r="Y1273" s="30" t="str">
        <f>IF(Afrapportering!Y1254="","",Afrapportering!Y1254)</f>
        <v/>
      </c>
      <c r="Z1273" s="52" t="str">
        <f>IFERROR(MAX(IF(OR(V1273="",X1273=""),"",IF(AND(AND(MONTH(F1273)&gt;=7,MONTH(F1273)&lt;8),AND(MONTH(H1273)&gt;=7,MONTH(H1273)&lt;8)),(NETWORKDAYS(F1273,H1273,Lister!$D$7:$D$13)-V1273)*T1273/NETWORKDAYS(Lister!$D$19,Lister!$E$19,Lister!$D$7:$D$13),IF(AND(AND(MONTH(F1273)&gt;=7,MONTH(F1273)&lt;8),MONTH(H1273)&gt;7),(NETWORKDAYS(F1273,Lister!$E$19,Lister!$D$7:$D$13)-V1273)*T1273/NETWORKDAYS(Lister!$D$19,Lister!$E$19,Lister!$D$7:$D$13),IF(MONTH(F1273)&gt;7,0)))),0),"")</f>
        <v/>
      </c>
      <c r="AA1273" s="30" t="str">
        <f>IF(Afrapportering!AA1254="","",Afrapportering!AA1254)</f>
        <v/>
      </c>
      <c r="AB1273" s="52" t="str">
        <f>IFERROR(MAX(IF(OR(V1273="",X1273=""),"",IF(AND(AND(MONTH(F1273)&gt;=8,MONTH(F1273)&lt;9),AND(MONTH(H1273)&gt;=8,MONTH(H1273)&lt;9)),(NETWORKDAYS(F1273,H1273,Lister!$D$7:$D$13)-X1273)*T1273/NETWORKDAYS(Lister!$D$20,Lister!$E$20,Lister!$D$7:$D$13),IF(AND(MONTH(F1273)=7,MONTH(H1273)=8),(NETWORKDAYS(Lister!$D$20,H1273,Lister!$D$7:$D$13)-X1273)*T1273/NETWORKDAYS(Lister!$D$20,Lister!$E$20,Lister!$D$7:$D$13),IF(AND(MONTH(F1273)=7,MONTH(H1273)=7),0)))),0),"")</f>
        <v/>
      </c>
      <c r="AC1273" s="30" t="str">
        <f>IF(Afrapportering!AC1254="","",Afrapportering!AC1254)</f>
        <v/>
      </c>
      <c r="AD1273" s="52" t="str">
        <f t="shared" si="159"/>
        <v/>
      </c>
      <c r="AE1273" s="52" t="str">
        <f t="shared" si="160"/>
        <v/>
      </c>
      <c r="AF1273" s="30" t="str">
        <f t="shared" si="161"/>
        <v/>
      </c>
      <c r="AG1273" s="30" t="str">
        <f t="shared" si="162"/>
        <v/>
      </c>
      <c r="AH1273" s="3" t="str">
        <f t="shared" si="163"/>
        <v/>
      </c>
    </row>
    <row r="1274" spans="1:34" x14ac:dyDescent="0.25">
      <c r="A1274" s="13" t="str">
        <f>+Afrapportering!A1255</f>
        <v/>
      </c>
      <c r="B1274" s="13" t="str">
        <f>+Afrapportering!B1255</f>
        <v/>
      </c>
      <c r="C1274" s="13" t="str">
        <f>+Afrapportering!C1255</f>
        <v/>
      </c>
      <c r="D1274" s="13" t="str">
        <f>+Afrapportering!D1255</f>
        <v/>
      </c>
      <c r="E1274" s="14" t="str">
        <f>+Afrapportering!E1255</f>
        <v/>
      </c>
      <c r="F1274" s="139" t="str">
        <f>IF(Afrapportering!F1255 = "", "",Afrapportering!F1255)</f>
        <v/>
      </c>
      <c r="G1274" s="14" t="str">
        <f>+Afrapportering!G1255</f>
        <v/>
      </c>
      <c r="H1274" s="139" t="str">
        <f>IF(Afrapportering!H1255 = "","",Afrapportering!H1255)</f>
        <v/>
      </c>
      <c r="I1274" s="140" t="str">
        <f>+Afrapportering!I1255</f>
        <v/>
      </c>
      <c r="J1274" s="13" t="str">
        <f>+Afrapportering!J1255</f>
        <v/>
      </c>
      <c r="K1274" s="32" t="str">
        <f t="shared" si="156"/>
        <v/>
      </c>
      <c r="L1274" s="31" t="str">
        <f>IF(Ansøgning!J1260="","",Ansøgning!J1260)</f>
        <v/>
      </c>
      <c r="M1274" s="134" t="str">
        <f>IF(Afrapportering!M1255="","",Afrapportering!M1255)</f>
        <v/>
      </c>
      <c r="N1274" s="31" t="str">
        <f>IF(Ansøgning!K1260="","",Ansøgning!K1260)</f>
        <v/>
      </c>
      <c r="O1274" s="134">
        <f>IF(Afrapportering!O1255="",,Afrapportering!O1255)</f>
        <v>0</v>
      </c>
      <c r="P1274" s="15" t="str">
        <f>IF(Ansøgning!L1260="","",Ansøgning!L1260)</f>
        <v/>
      </c>
      <c r="Q1274" s="15" t="str">
        <f t="shared" si="157"/>
        <v/>
      </c>
      <c r="R1274" s="15"/>
      <c r="S1274" s="15" t="str">
        <f>IF(Afrapportering!S1255="","",Afrapportering!S1255)</f>
        <v/>
      </c>
      <c r="T1274" s="31" t="str">
        <f t="shared" si="158"/>
        <v/>
      </c>
      <c r="U1274" s="30" t="str">
        <f>IF(Afrapportering!U1255="","",Afrapportering!U1255)</f>
        <v/>
      </c>
      <c r="V1274" s="52" t="str">
        <f>IF(Afrapportering!V1255="","",Afrapportering!V1255)</f>
        <v/>
      </c>
      <c r="W1274" s="30" t="str">
        <f>IF(Afrapportering!W1255="","",Afrapportering!W1255)</f>
        <v/>
      </c>
      <c r="X1274" s="52" t="str">
        <f>IF(Afrapportering!X1255="","",Afrapportering!X1255)</f>
        <v/>
      </c>
      <c r="Y1274" s="30" t="str">
        <f>IF(Afrapportering!Y1255="","",Afrapportering!Y1255)</f>
        <v/>
      </c>
      <c r="Z1274" s="52" t="str">
        <f>IFERROR(MAX(IF(OR(V1274="",X1274=""),"",IF(AND(AND(MONTH(F1274)&gt;=7,MONTH(F1274)&lt;8),AND(MONTH(H1274)&gt;=7,MONTH(H1274)&lt;8)),(NETWORKDAYS(F1274,H1274,Lister!$D$7:$D$13)-V1274)*T1274/NETWORKDAYS(Lister!$D$19,Lister!$E$19,Lister!$D$7:$D$13),IF(AND(AND(MONTH(F1274)&gt;=7,MONTH(F1274)&lt;8),MONTH(H1274)&gt;7),(NETWORKDAYS(F1274,Lister!$E$19,Lister!$D$7:$D$13)-V1274)*T1274/NETWORKDAYS(Lister!$D$19,Lister!$E$19,Lister!$D$7:$D$13),IF(MONTH(F1274)&gt;7,0)))),0),"")</f>
        <v/>
      </c>
      <c r="AA1274" s="30" t="str">
        <f>IF(Afrapportering!AA1255="","",Afrapportering!AA1255)</f>
        <v/>
      </c>
      <c r="AB1274" s="52" t="str">
        <f>IFERROR(MAX(IF(OR(V1274="",X1274=""),"",IF(AND(AND(MONTH(F1274)&gt;=8,MONTH(F1274)&lt;9),AND(MONTH(H1274)&gt;=8,MONTH(H1274)&lt;9)),(NETWORKDAYS(F1274,H1274,Lister!$D$7:$D$13)-X1274)*T1274/NETWORKDAYS(Lister!$D$20,Lister!$E$20,Lister!$D$7:$D$13),IF(AND(MONTH(F1274)=7,MONTH(H1274)=8),(NETWORKDAYS(Lister!$D$20,H1274,Lister!$D$7:$D$13)-X1274)*T1274/NETWORKDAYS(Lister!$D$20,Lister!$E$20,Lister!$D$7:$D$13),IF(AND(MONTH(F1274)=7,MONTH(H1274)=7),0)))),0),"")</f>
        <v/>
      </c>
      <c r="AC1274" s="30" t="str">
        <f>IF(Afrapportering!AC1255="","",Afrapportering!AC1255)</f>
        <v/>
      </c>
      <c r="AD1274" s="52" t="str">
        <f t="shared" si="159"/>
        <v/>
      </c>
      <c r="AE1274" s="52" t="str">
        <f t="shared" si="160"/>
        <v/>
      </c>
      <c r="AF1274" s="30" t="str">
        <f t="shared" si="161"/>
        <v/>
      </c>
      <c r="AG1274" s="30" t="str">
        <f t="shared" si="162"/>
        <v/>
      </c>
      <c r="AH1274" s="3" t="str">
        <f t="shared" si="163"/>
        <v/>
      </c>
    </row>
    <row r="1275" spans="1:34" x14ac:dyDescent="0.25">
      <c r="A1275" s="13" t="str">
        <f>+Afrapportering!A1256</f>
        <v/>
      </c>
      <c r="B1275" s="13" t="str">
        <f>+Afrapportering!B1256</f>
        <v/>
      </c>
      <c r="C1275" s="13" t="str">
        <f>+Afrapportering!C1256</f>
        <v/>
      </c>
      <c r="D1275" s="13" t="str">
        <f>+Afrapportering!D1256</f>
        <v/>
      </c>
      <c r="E1275" s="14" t="str">
        <f>+Afrapportering!E1256</f>
        <v/>
      </c>
      <c r="F1275" s="139" t="str">
        <f>IF(Afrapportering!F1256 = "", "",Afrapportering!F1256)</f>
        <v/>
      </c>
      <c r="G1275" s="14" t="str">
        <f>+Afrapportering!G1256</f>
        <v/>
      </c>
      <c r="H1275" s="139" t="str">
        <f>IF(Afrapportering!H1256 = "","",Afrapportering!H1256)</f>
        <v/>
      </c>
      <c r="I1275" s="140" t="str">
        <f>+Afrapportering!I1256</f>
        <v/>
      </c>
      <c r="J1275" s="13" t="str">
        <f>+Afrapportering!J1256</f>
        <v/>
      </c>
      <c r="K1275" s="32" t="str">
        <f t="shared" si="156"/>
        <v/>
      </c>
      <c r="L1275" s="31" t="str">
        <f>IF(Ansøgning!J1261="","",Ansøgning!J1261)</f>
        <v/>
      </c>
      <c r="M1275" s="134" t="str">
        <f>IF(Afrapportering!M1256="","",Afrapportering!M1256)</f>
        <v/>
      </c>
      <c r="N1275" s="31" t="str">
        <f>IF(Ansøgning!K1261="","",Ansøgning!K1261)</f>
        <v/>
      </c>
      <c r="O1275" s="134">
        <f>IF(Afrapportering!O1256="",,Afrapportering!O1256)</f>
        <v>0</v>
      </c>
      <c r="P1275" s="15" t="str">
        <f>IF(Ansøgning!L1261="","",Ansøgning!L1261)</f>
        <v/>
      </c>
      <c r="Q1275" s="15" t="str">
        <f t="shared" si="157"/>
        <v/>
      </c>
      <c r="R1275" s="15"/>
      <c r="S1275" s="15" t="str">
        <f>IF(Afrapportering!S1256="","",Afrapportering!S1256)</f>
        <v/>
      </c>
      <c r="T1275" s="31" t="str">
        <f t="shared" si="158"/>
        <v/>
      </c>
      <c r="U1275" s="30" t="str">
        <f>IF(Afrapportering!U1256="","",Afrapportering!U1256)</f>
        <v/>
      </c>
      <c r="V1275" s="52" t="str">
        <f>IF(Afrapportering!V1256="","",Afrapportering!V1256)</f>
        <v/>
      </c>
      <c r="W1275" s="30" t="str">
        <f>IF(Afrapportering!W1256="","",Afrapportering!W1256)</f>
        <v/>
      </c>
      <c r="X1275" s="52" t="str">
        <f>IF(Afrapportering!X1256="","",Afrapportering!X1256)</f>
        <v/>
      </c>
      <c r="Y1275" s="30" t="str">
        <f>IF(Afrapportering!Y1256="","",Afrapportering!Y1256)</f>
        <v/>
      </c>
      <c r="Z1275" s="52" t="str">
        <f>IFERROR(MAX(IF(OR(V1275="",X1275=""),"",IF(AND(AND(MONTH(F1275)&gt;=7,MONTH(F1275)&lt;8),AND(MONTH(H1275)&gt;=7,MONTH(H1275)&lt;8)),(NETWORKDAYS(F1275,H1275,Lister!$D$7:$D$13)-V1275)*T1275/NETWORKDAYS(Lister!$D$19,Lister!$E$19,Lister!$D$7:$D$13),IF(AND(AND(MONTH(F1275)&gt;=7,MONTH(F1275)&lt;8),MONTH(H1275)&gt;7),(NETWORKDAYS(F1275,Lister!$E$19,Lister!$D$7:$D$13)-V1275)*T1275/NETWORKDAYS(Lister!$D$19,Lister!$E$19,Lister!$D$7:$D$13),IF(MONTH(F1275)&gt;7,0)))),0),"")</f>
        <v/>
      </c>
      <c r="AA1275" s="30" t="str">
        <f>IF(Afrapportering!AA1256="","",Afrapportering!AA1256)</f>
        <v/>
      </c>
      <c r="AB1275" s="52" t="str">
        <f>IFERROR(MAX(IF(OR(V1275="",X1275=""),"",IF(AND(AND(MONTH(F1275)&gt;=8,MONTH(F1275)&lt;9),AND(MONTH(H1275)&gt;=8,MONTH(H1275)&lt;9)),(NETWORKDAYS(F1275,H1275,Lister!$D$7:$D$13)-X1275)*T1275/NETWORKDAYS(Lister!$D$20,Lister!$E$20,Lister!$D$7:$D$13),IF(AND(MONTH(F1275)=7,MONTH(H1275)=8),(NETWORKDAYS(Lister!$D$20,H1275,Lister!$D$7:$D$13)-X1275)*T1275/NETWORKDAYS(Lister!$D$20,Lister!$E$20,Lister!$D$7:$D$13),IF(AND(MONTH(F1275)=7,MONTH(H1275)=7),0)))),0),"")</f>
        <v/>
      </c>
      <c r="AC1275" s="30" t="str">
        <f>IF(Afrapportering!AC1256="","",Afrapportering!AC1256)</f>
        <v/>
      </c>
      <c r="AD1275" s="52" t="str">
        <f t="shared" si="159"/>
        <v/>
      </c>
      <c r="AE1275" s="52" t="str">
        <f t="shared" si="160"/>
        <v/>
      </c>
      <c r="AF1275" s="30" t="str">
        <f t="shared" si="161"/>
        <v/>
      </c>
      <c r="AG1275" s="30" t="str">
        <f t="shared" si="162"/>
        <v/>
      </c>
      <c r="AH1275" s="3" t="str">
        <f t="shared" si="163"/>
        <v/>
      </c>
    </row>
    <row r="1276" spans="1:34" x14ac:dyDescent="0.25">
      <c r="A1276" s="13" t="str">
        <f>+Afrapportering!A1257</f>
        <v/>
      </c>
      <c r="B1276" s="13" t="str">
        <f>+Afrapportering!B1257</f>
        <v/>
      </c>
      <c r="C1276" s="13" t="str">
        <f>+Afrapportering!C1257</f>
        <v/>
      </c>
      <c r="D1276" s="13" t="str">
        <f>+Afrapportering!D1257</f>
        <v/>
      </c>
      <c r="E1276" s="14" t="str">
        <f>+Afrapportering!E1257</f>
        <v/>
      </c>
      <c r="F1276" s="139" t="str">
        <f>IF(Afrapportering!F1257 = "", "",Afrapportering!F1257)</f>
        <v/>
      </c>
      <c r="G1276" s="14" t="str">
        <f>+Afrapportering!G1257</f>
        <v/>
      </c>
      <c r="H1276" s="139" t="str">
        <f>IF(Afrapportering!H1257 = "","",Afrapportering!H1257)</f>
        <v/>
      </c>
      <c r="I1276" s="140" t="str">
        <f>+Afrapportering!I1257</f>
        <v/>
      </c>
      <c r="J1276" s="13" t="str">
        <f>+Afrapportering!J1257</f>
        <v/>
      </c>
      <c r="K1276" s="32" t="str">
        <f t="shared" si="156"/>
        <v/>
      </c>
      <c r="L1276" s="31" t="str">
        <f>IF(Ansøgning!J1262="","",Ansøgning!J1262)</f>
        <v/>
      </c>
      <c r="M1276" s="134" t="str">
        <f>IF(Afrapportering!M1257="","",Afrapportering!M1257)</f>
        <v/>
      </c>
      <c r="N1276" s="31" t="str">
        <f>IF(Ansøgning!K1262="","",Ansøgning!K1262)</f>
        <v/>
      </c>
      <c r="O1276" s="134">
        <f>IF(Afrapportering!O1257="",,Afrapportering!O1257)</f>
        <v>0</v>
      </c>
      <c r="P1276" s="15" t="str">
        <f>IF(Ansøgning!L1262="","",Ansøgning!L1262)</f>
        <v/>
      </c>
      <c r="Q1276" s="15" t="str">
        <f t="shared" si="157"/>
        <v/>
      </c>
      <c r="R1276" s="15"/>
      <c r="S1276" s="15" t="str">
        <f>IF(Afrapportering!S1257="","",Afrapportering!S1257)</f>
        <v/>
      </c>
      <c r="T1276" s="31" t="str">
        <f t="shared" si="158"/>
        <v/>
      </c>
      <c r="U1276" s="30" t="str">
        <f>IF(Afrapportering!U1257="","",Afrapportering!U1257)</f>
        <v/>
      </c>
      <c r="V1276" s="52" t="str">
        <f>IF(Afrapportering!V1257="","",Afrapportering!V1257)</f>
        <v/>
      </c>
      <c r="W1276" s="30" t="str">
        <f>IF(Afrapportering!W1257="","",Afrapportering!W1257)</f>
        <v/>
      </c>
      <c r="X1276" s="52" t="str">
        <f>IF(Afrapportering!X1257="","",Afrapportering!X1257)</f>
        <v/>
      </c>
      <c r="Y1276" s="30" t="str">
        <f>IF(Afrapportering!Y1257="","",Afrapportering!Y1257)</f>
        <v/>
      </c>
      <c r="Z1276" s="52" t="str">
        <f>IFERROR(MAX(IF(OR(V1276="",X1276=""),"",IF(AND(AND(MONTH(F1276)&gt;=7,MONTH(F1276)&lt;8),AND(MONTH(H1276)&gt;=7,MONTH(H1276)&lt;8)),(NETWORKDAYS(F1276,H1276,Lister!$D$7:$D$13)-V1276)*T1276/NETWORKDAYS(Lister!$D$19,Lister!$E$19,Lister!$D$7:$D$13),IF(AND(AND(MONTH(F1276)&gt;=7,MONTH(F1276)&lt;8),MONTH(H1276)&gt;7),(NETWORKDAYS(F1276,Lister!$E$19,Lister!$D$7:$D$13)-V1276)*T1276/NETWORKDAYS(Lister!$D$19,Lister!$E$19,Lister!$D$7:$D$13),IF(MONTH(F1276)&gt;7,0)))),0),"")</f>
        <v/>
      </c>
      <c r="AA1276" s="30" t="str">
        <f>IF(Afrapportering!AA1257="","",Afrapportering!AA1257)</f>
        <v/>
      </c>
      <c r="AB1276" s="52" t="str">
        <f>IFERROR(MAX(IF(OR(V1276="",X1276=""),"",IF(AND(AND(MONTH(F1276)&gt;=8,MONTH(F1276)&lt;9),AND(MONTH(H1276)&gt;=8,MONTH(H1276)&lt;9)),(NETWORKDAYS(F1276,H1276,Lister!$D$7:$D$13)-X1276)*T1276/NETWORKDAYS(Lister!$D$20,Lister!$E$20,Lister!$D$7:$D$13),IF(AND(MONTH(F1276)=7,MONTH(H1276)=8),(NETWORKDAYS(Lister!$D$20,H1276,Lister!$D$7:$D$13)-X1276)*T1276/NETWORKDAYS(Lister!$D$20,Lister!$E$20,Lister!$D$7:$D$13),IF(AND(MONTH(F1276)=7,MONTH(H1276)=7),0)))),0),"")</f>
        <v/>
      </c>
      <c r="AC1276" s="30" t="str">
        <f>IF(Afrapportering!AC1257="","",Afrapportering!AC1257)</f>
        <v/>
      </c>
      <c r="AD1276" s="52" t="str">
        <f t="shared" si="159"/>
        <v/>
      </c>
      <c r="AE1276" s="52" t="str">
        <f t="shared" si="160"/>
        <v/>
      </c>
      <c r="AF1276" s="30" t="str">
        <f t="shared" si="161"/>
        <v/>
      </c>
      <c r="AG1276" s="30" t="str">
        <f t="shared" si="162"/>
        <v/>
      </c>
      <c r="AH1276" s="3" t="str">
        <f t="shared" si="163"/>
        <v/>
      </c>
    </row>
    <row r="1277" spans="1:34" x14ac:dyDescent="0.25">
      <c r="A1277" s="13" t="str">
        <f>+Afrapportering!A1258</f>
        <v/>
      </c>
      <c r="B1277" s="13" t="str">
        <f>+Afrapportering!B1258</f>
        <v/>
      </c>
      <c r="C1277" s="13" t="str">
        <f>+Afrapportering!C1258</f>
        <v/>
      </c>
      <c r="D1277" s="13" t="str">
        <f>+Afrapportering!D1258</f>
        <v/>
      </c>
      <c r="E1277" s="14" t="str">
        <f>+Afrapportering!E1258</f>
        <v/>
      </c>
      <c r="F1277" s="139" t="str">
        <f>IF(Afrapportering!F1258 = "", "",Afrapportering!F1258)</f>
        <v/>
      </c>
      <c r="G1277" s="14" t="str">
        <f>+Afrapportering!G1258</f>
        <v/>
      </c>
      <c r="H1277" s="139" t="str">
        <f>IF(Afrapportering!H1258 = "","",Afrapportering!H1258)</f>
        <v/>
      </c>
      <c r="I1277" s="140" t="str">
        <f>+Afrapportering!I1258</f>
        <v/>
      </c>
      <c r="J1277" s="13" t="str">
        <f>+Afrapportering!J1258</f>
        <v/>
      </c>
      <c r="K1277" s="32" t="str">
        <f t="shared" si="156"/>
        <v/>
      </c>
      <c r="L1277" s="31" t="str">
        <f>IF(Ansøgning!J1263="","",Ansøgning!J1263)</f>
        <v/>
      </c>
      <c r="M1277" s="134" t="str">
        <f>IF(Afrapportering!M1258="","",Afrapportering!M1258)</f>
        <v/>
      </c>
      <c r="N1277" s="31" t="str">
        <f>IF(Ansøgning!K1263="","",Ansøgning!K1263)</f>
        <v/>
      </c>
      <c r="O1277" s="134">
        <f>IF(Afrapportering!O1258="",,Afrapportering!O1258)</f>
        <v>0</v>
      </c>
      <c r="P1277" s="15" t="str">
        <f>IF(Ansøgning!L1263="","",Ansøgning!L1263)</f>
        <v/>
      </c>
      <c r="Q1277" s="15" t="str">
        <f t="shared" si="157"/>
        <v/>
      </c>
      <c r="R1277" s="15"/>
      <c r="S1277" s="15" t="str">
        <f>IF(Afrapportering!S1258="","",Afrapportering!S1258)</f>
        <v/>
      </c>
      <c r="T1277" s="31" t="str">
        <f t="shared" si="158"/>
        <v/>
      </c>
      <c r="U1277" s="30" t="str">
        <f>IF(Afrapportering!U1258="","",Afrapportering!U1258)</f>
        <v/>
      </c>
      <c r="V1277" s="52" t="str">
        <f>IF(Afrapportering!V1258="","",Afrapportering!V1258)</f>
        <v/>
      </c>
      <c r="W1277" s="30" t="str">
        <f>IF(Afrapportering!W1258="","",Afrapportering!W1258)</f>
        <v/>
      </c>
      <c r="X1277" s="52" t="str">
        <f>IF(Afrapportering!X1258="","",Afrapportering!X1258)</f>
        <v/>
      </c>
      <c r="Y1277" s="30" t="str">
        <f>IF(Afrapportering!Y1258="","",Afrapportering!Y1258)</f>
        <v/>
      </c>
      <c r="Z1277" s="52" t="str">
        <f>IFERROR(MAX(IF(OR(V1277="",X1277=""),"",IF(AND(AND(MONTH(F1277)&gt;=7,MONTH(F1277)&lt;8),AND(MONTH(H1277)&gt;=7,MONTH(H1277)&lt;8)),(NETWORKDAYS(F1277,H1277,Lister!$D$7:$D$13)-V1277)*T1277/NETWORKDAYS(Lister!$D$19,Lister!$E$19,Lister!$D$7:$D$13),IF(AND(AND(MONTH(F1277)&gt;=7,MONTH(F1277)&lt;8),MONTH(H1277)&gt;7),(NETWORKDAYS(F1277,Lister!$E$19,Lister!$D$7:$D$13)-V1277)*T1277/NETWORKDAYS(Lister!$D$19,Lister!$E$19,Lister!$D$7:$D$13),IF(MONTH(F1277)&gt;7,0)))),0),"")</f>
        <v/>
      </c>
      <c r="AA1277" s="30" t="str">
        <f>IF(Afrapportering!AA1258="","",Afrapportering!AA1258)</f>
        <v/>
      </c>
      <c r="AB1277" s="52" t="str">
        <f>IFERROR(MAX(IF(OR(V1277="",X1277=""),"",IF(AND(AND(MONTH(F1277)&gt;=8,MONTH(F1277)&lt;9),AND(MONTH(H1277)&gt;=8,MONTH(H1277)&lt;9)),(NETWORKDAYS(F1277,H1277,Lister!$D$7:$D$13)-X1277)*T1277/NETWORKDAYS(Lister!$D$20,Lister!$E$20,Lister!$D$7:$D$13),IF(AND(MONTH(F1277)=7,MONTH(H1277)=8),(NETWORKDAYS(Lister!$D$20,H1277,Lister!$D$7:$D$13)-X1277)*T1277/NETWORKDAYS(Lister!$D$20,Lister!$E$20,Lister!$D$7:$D$13),IF(AND(MONTH(F1277)=7,MONTH(H1277)=7),0)))),0),"")</f>
        <v/>
      </c>
      <c r="AC1277" s="30" t="str">
        <f>IF(Afrapportering!AC1258="","",Afrapportering!AC1258)</f>
        <v/>
      </c>
      <c r="AD1277" s="52" t="str">
        <f t="shared" si="159"/>
        <v/>
      </c>
      <c r="AE1277" s="52" t="str">
        <f t="shared" si="160"/>
        <v/>
      </c>
      <c r="AF1277" s="30" t="str">
        <f t="shared" si="161"/>
        <v/>
      </c>
      <c r="AG1277" s="30" t="str">
        <f t="shared" si="162"/>
        <v/>
      </c>
      <c r="AH1277" s="3" t="str">
        <f t="shared" si="163"/>
        <v/>
      </c>
    </row>
    <row r="1278" spans="1:34" x14ac:dyDescent="0.25">
      <c r="A1278" s="13" t="str">
        <f>+Afrapportering!A1259</f>
        <v/>
      </c>
      <c r="B1278" s="13" t="str">
        <f>+Afrapportering!B1259</f>
        <v/>
      </c>
      <c r="C1278" s="13" t="str">
        <f>+Afrapportering!C1259</f>
        <v/>
      </c>
      <c r="D1278" s="13" t="str">
        <f>+Afrapportering!D1259</f>
        <v/>
      </c>
      <c r="E1278" s="14" t="str">
        <f>+Afrapportering!E1259</f>
        <v/>
      </c>
      <c r="F1278" s="139" t="str">
        <f>IF(Afrapportering!F1259 = "", "",Afrapportering!F1259)</f>
        <v/>
      </c>
      <c r="G1278" s="14" t="str">
        <f>+Afrapportering!G1259</f>
        <v/>
      </c>
      <c r="H1278" s="139" t="str">
        <f>IF(Afrapportering!H1259 = "","",Afrapportering!H1259)</f>
        <v/>
      </c>
      <c r="I1278" s="140" t="str">
        <f>+Afrapportering!I1259</f>
        <v/>
      </c>
      <c r="J1278" s="13" t="str">
        <f>+Afrapportering!J1259</f>
        <v/>
      </c>
      <c r="K1278" s="32" t="str">
        <f t="shared" si="156"/>
        <v/>
      </c>
      <c r="L1278" s="31" t="str">
        <f>IF(Ansøgning!J1264="","",Ansøgning!J1264)</f>
        <v/>
      </c>
      <c r="M1278" s="134" t="str">
        <f>IF(Afrapportering!M1259="","",Afrapportering!M1259)</f>
        <v/>
      </c>
      <c r="N1278" s="31" t="str">
        <f>IF(Ansøgning!K1264="","",Ansøgning!K1264)</f>
        <v/>
      </c>
      <c r="O1278" s="134">
        <f>IF(Afrapportering!O1259="",,Afrapportering!O1259)</f>
        <v>0</v>
      </c>
      <c r="P1278" s="15" t="str">
        <f>IF(Ansøgning!L1264="","",Ansøgning!L1264)</f>
        <v/>
      </c>
      <c r="Q1278" s="15" t="str">
        <f t="shared" si="157"/>
        <v/>
      </c>
      <c r="R1278" s="15"/>
      <c r="S1278" s="15" t="str">
        <f>IF(Afrapportering!S1259="","",Afrapportering!S1259)</f>
        <v/>
      </c>
      <c r="T1278" s="31" t="str">
        <f t="shared" si="158"/>
        <v/>
      </c>
      <c r="U1278" s="30" t="str">
        <f>IF(Afrapportering!U1259="","",Afrapportering!U1259)</f>
        <v/>
      </c>
      <c r="V1278" s="52" t="str">
        <f>IF(Afrapportering!V1259="","",Afrapportering!V1259)</f>
        <v/>
      </c>
      <c r="W1278" s="30" t="str">
        <f>IF(Afrapportering!W1259="","",Afrapportering!W1259)</f>
        <v/>
      </c>
      <c r="X1278" s="52" t="str">
        <f>IF(Afrapportering!X1259="","",Afrapportering!X1259)</f>
        <v/>
      </c>
      <c r="Y1278" s="30" t="str">
        <f>IF(Afrapportering!Y1259="","",Afrapportering!Y1259)</f>
        <v/>
      </c>
      <c r="Z1278" s="52" t="str">
        <f>IFERROR(MAX(IF(OR(V1278="",X1278=""),"",IF(AND(AND(MONTH(F1278)&gt;=7,MONTH(F1278)&lt;8),AND(MONTH(H1278)&gt;=7,MONTH(H1278)&lt;8)),(NETWORKDAYS(F1278,H1278,Lister!$D$7:$D$13)-V1278)*T1278/NETWORKDAYS(Lister!$D$19,Lister!$E$19,Lister!$D$7:$D$13),IF(AND(AND(MONTH(F1278)&gt;=7,MONTH(F1278)&lt;8),MONTH(H1278)&gt;7),(NETWORKDAYS(F1278,Lister!$E$19,Lister!$D$7:$D$13)-V1278)*T1278/NETWORKDAYS(Lister!$D$19,Lister!$E$19,Lister!$D$7:$D$13),IF(MONTH(F1278)&gt;7,0)))),0),"")</f>
        <v/>
      </c>
      <c r="AA1278" s="30" t="str">
        <f>IF(Afrapportering!AA1259="","",Afrapportering!AA1259)</f>
        <v/>
      </c>
      <c r="AB1278" s="52" t="str">
        <f>IFERROR(MAX(IF(OR(V1278="",X1278=""),"",IF(AND(AND(MONTH(F1278)&gt;=8,MONTH(F1278)&lt;9),AND(MONTH(H1278)&gt;=8,MONTH(H1278)&lt;9)),(NETWORKDAYS(F1278,H1278,Lister!$D$7:$D$13)-X1278)*T1278/NETWORKDAYS(Lister!$D$20,Lister!$E$20,Lister!$D$7:$D$13),IF(AND(MONTH(F1278)=7,MONTH(H1278)=8),(NETWORKDAYS(Lister!$D$20,H1278,Lister!$D$7:$D$13)-X1278)*T1278/NETWORKDAYS(Lister!$D$20,Lister!$E$20,Lister!$D$7:$D$13),IF(AND(MONTH(F1278)=7,MONTH(H1278)=7),0)))),0),"")</f>
        <v/>
      </c>
      <c r="AC1278" s="30" t="str">
        <f>IF(Afrapportering!AC1259="","",Afrapportering!AC1259)</f>
        <v/>
      </c>
      <c r="AD1278" s="52" t="str">
        <f t="shared" si="159"/>
        <v/>
      </c>
      <c r="AE1278" s="52" t="str">
        <f t="shared" si="160"/>
        <v/>
      </c>
      <c r="AF1278" s="30" t="str">
        <f t="shared" si="161"/>
        <v/>
      </c>
      <c r="AG1278" s="30" t="str">
        <f t="shared" si="162"/>
        <v/>
      </c>
      <c r="AH1278" s="3" t="str">
        <f t="shared" si="163"/>
        <v/>
      </c>
    </row>
    <row r="1279" spans="1:34" x14ac:dyDescent="0.25">
      <c r="A1279" s="13" t="str">
        <f>+Afrapportering!A1260</f>
        <v/>
      </c>
      <c r="B1279" s="13" t="str">
        <f>+Afrapportering!B1260</f>
        <v/>
      </c>
      <c r="C1279" s="13" t="str">
        <f>+Afrapportering!C1260</f>
        <v/>
      </c>
      <c r="D1279" s="13" t="str">
        <f>+Afrapportering!D1260</f>
        <v/>
      </c>
      <c r="E1279" s="14" t="str">
        <f>+Afrapportering!E1260</f>
        <v/>
      </c>
      <c r="F1279" s="139" t="str">
        <f>IF(Afrapportering!F1260 = "", "",Afrapportering!F1260)</f>
        <v/>
      </c>
      <c r="G1279" s="14" t="str">
        <f>+Afrapportering!G1260</f>
        <v/>
      </c>
      <c r="H1279" s="139" t="str">
        <f>IF(Afrapportering!H1260 = "","",Afrapportering!H1260)</f>
        <v/>
      </c>
      <c r="I1279" s="140" t="str">
        <f>+Afrapportering!I1260</f>
        <v/>
      </c>
      <c r="J1279" s="13" t="str">
        <f>+Afrapportering!J1260</f>
        <v/>
      </c>
      <c r="K1279" s="32" t="str">
        <f t="shared" si="156"/>
        <v/>
      </c>
      <c r="L1279" s="31" t="str">
        <f>IF(Ansøgning!J1265="","",Ansøgning!J1265)</f>
        <v/>
      </c>
      <c r="M1279" s="134" t="str">
        <f>IF(Afrapportering!M1260="","",Afrapportering!M1260)</f>
        <v/>
      </c>
      <c r="N1279" s="31" t="str">
        <f>IF(Ansøgning!K1265="","",Ansøgning!K1265)</f>
        <v/>
      </c>
      <c r="O1279" s="134">
        <f>IF(Afrapportering!O1260="",,Afrapportering!O1260)</f>
        <v>0</v>
      </c>
      <c r="P1279" s="15" t="str">
        <f>IF(Ansøgning!L1265="","",Ansøgning!L1265)</f>
        <v/>
      </c>
      <c r="Q1279" s="15" t="str">
        <f t="shared" si="157"/>
        <v/>
      </c>
      <c r="R1279" s="15"/>
      <c r="S1279" s="15" t="str">
        <f>IF(Afrapportering!S1260="","",Afrapportering!S1260)</f>
        <v/>
      </c>
      <c r="T1279" s="31" t="str">
        <f t="shared" si="158"/>
        <v/>
      </c>
      <c r="U1279" s="30" t="str">
        <f>IF(Afrapportering!U1260="","",Afrapportering!U1260)</f>
        <v/>
      </c>
      <c r="V1279" s="52" t="str">
        <f>IF(Afrapportering!V1260="","",Afrapportering!V1260)</f>
        <v/>
      </c>
      <c r="W1279" s="30" t="str">
        <f>IF(Afrapportering!W1260="","",Afrapportering!W1260)</f>
        <v/>
      </c>
      <c r="X1279" s="52" t="str">
        <f>IF(Afrapportering!X1260="","",Afrapportering!X1260)</f>
        <v/>
      </c>
      <c r="Y1279" s="30" t="str">
        <f>IF(Afrapportering!Y1260="","",Afrapportering!Y1260)</f>
        <v/>
      </c>
      <c r="Z1279" s="52" t="str">
        <f>IFERROR(MAX(IF(OR(V1279="",X1279=""),"",IF(AND(AND(MONTH(F1279)&gt;=7,MONTH(F1279)&lt;8),AND(MONTH(H1279)&gt;=7,MONTH(H1279)&lt;8)),(NETWORKDAYS(F1279,H1279,Lister!$D$7:$D$13)-V1279)*T1279/NETWORKDAYS(Lister!$D$19,Lister!$E$19,Lister!$D$7:$D$13),IF(AND(AND(MONTH(F1279)&gt;=7,MONTH(F1279)&lt;8),MONTH(H1279)&gt;7),(NETWORKDAYS(F1279,Lister!$E$19,Lister!$D$7:$D$13)-V1279)*T1279/NETWORKDAYS(Lister!$D$19,Lister!$E$19,Lister!$D$7:$D$13),IF(MONTH(F1279)&gt;7,0)))),0),"")</f>
        <v/>
      </c>
      <c r="AA1279" s="30" t="str">
        <f>IF(Afrapportering!AA1260="","",Afrapportering!AA1260)</f>
        <v/>
      </c>
      <c r="AB1279" s="52" t="str">
        <f>IFERROR(MAX(IF(OR(V1279="",X1279=""),"",IF(AND(AND(MONTH(F1279)&gt;=8,MONTH(F1279)&lt;9),AND(MONTH(H1279)&gt;=8,MONTH(H1279)&lt;9)),(NETWORKDAYS(F1279,H1279,Lister!$D$7:$D$13)-X1279)*T1279/NETWORKDAYS(Lister!$D$20,Lister!$E$20,Lister!$D$7:$D$13),IF(AND(MONTH(F1279)=7,MONTH(H1279)=8),(NETWORKDAYS(Lister!$D$20,H1279,Lister!$D$7:$D$13)-X1279)*T1279/NETWORKDAYS(Lister!$D$20,Lister!$E$20,Lister!$D$7:$D$13),IF(AND(MONTH(F1279)=7,MONTH(H1279)=7),0)))),0),"")</f>
        <v/>
      </c>
      <c r="AC1279" s="30" t="str">
        <f>IF(Afrapportering!AC1260="","",Afrapportering!AC1260)</f>
        <v/>
      </c>
      <c r="AD1279" s="52" t="str">
        <f t="shared" si="159"/>
        <v/>
      </c>
      <c r="AE1279" s="52" t="str">
        <f t="shared" si="160"/>
        <v/>
      </c>
      <c r="AF1279" s="30" t="str">
        <f t="shared" si="161"/>
        <v/>
      </c>
      <c r="AG1279" s="30" t="str">
        <f t="shared" si="162"/>
        <v/>
      </c>
      <c r="AH1279" s="3" t="str">
        <f t="shared" si="163"/>
        <v/>
      </c>
    </row>
    <row r="1280" spans="1:34" x14ac:dyDescent="0.25">
      <c r="A1280" s="13" t="str">
        <f>+Afrapportering!A1261</f>
        <v/>
      </c>
      <c r="B1280" s="13" t="str">
        <f>+Afrapportering!B1261</f>
        <v/>
      </c>
      <c r="C1280" s="13" t="str">
        <f>+Afrapportering!C1261</f>
        <v/>
      </c>
      <c r="D1280" s="13" t="str">
        <f>+Afrapportering!D1261</f>
        <v/>
      </c>
      <c r="E1280" s="14" t="str">
        <f>+Afrapportering!E1261</f>
        <v/>
      </c>
      <c r="F1280" s="139" t="str">
        <f>IF(Afrapportering!F1261 = "", "",Afrapportering!F1261)</f>
        <v/>
      </c>
      <c r="G1280" s="14" t="str">
        <f>+Afrapportering!G1261</f>
        <v/>
      </c>
      <c r="H1280" s="139" t="str">
        <f>IF(Afrapportering!H1261 = "","",Afrapportering!H1261)</f>
        <v/>
      </c>
      <c r="I1280" s="140" t="str">
        <f>+Afrapportering!I1261</f>
        <v/>
      </c>
      <c r="J1280" s="13" t="str">
        <f>+Afrapportering!J1261</f>
        <v/>
      </c>
      <c r="K1280" s="32" t="str">
        <f t="shared" si="156"/>
        <v/>
      </c>
      <c r="L1280" s="31" t="str">
        <f>IF(Ansøgning!J1266="","",Ansøgning!J1266)</f>
        <v/>
      </c>
      <c r="M1280" s="134" t="str">
        <f>IF(Afrapportering!M1261="","",Afrapportering!M1261)</f>
        <v/>
      </c>
      <c r="N1280" s="31" t="str">
        <f>IF(Ansøgning!K1266="","",Ansøgning!K1266)</f>
        <v/>
      </c>
      <c r="O1280" s="134">
        <f>IF(Afrapportering!O1261="",,Afrapportering!O1261)</f>
        <v>0</v>
      </c>
      <c r="P1280" s="15" t="str">
        <f>IF(Ansøgning!L1266="","",Ansøgning!L1266)</f>
        <v/>
      </c>
      <c r="Q1280" s="15" t="str">
        <f t="shared" si="157"/>
        <v/>
      </c>
      <c r="R1280" s="15"/>
      <c r="S1280" s="15" t="str">
        <f>IF(Afrapportering!S1261="","",Afrapportering!S1261)</f>
        <v/>
      </c>
      <c r="T1280" s="31" t="str">
        <f t="shared" si="158"/>
        <v/>
      </c>
      <c r="U1280" s="30" t="str">
        <f>IF(Afrapportering!U1261="","",Afrapportering!U1261)</f>
        <v/>
      </c>
      <c r="V1280" s="52" t="str">
        <f>IF(Afrapportering!V1261="","",Afrapportering!V1261)</f>
        <v/>
      </c>
      <c r="W1280" s="30" t="str">
        <f>IF(Afrapportering!W1261="","",Afrapportering!W1261)</f>
        <v/>
      </c>
      <c r="X1280" s="52" t="str">
        <f>IF(Afrapportering!X1261="","",Afrapportering!X1261)</f>
        <v/>
      </c>
      <c r="Y1280" s="30" t="str">
        <f>IF(Afrapportering!Y1261="","",Afrapportering!Y1261)</f>
        <v/>
      </c>
      <c r="Z1280" s="52" t="str">
        <f>IFERROR(MAX(IF(OR(V1280="",X1280=""),"",IF(AND(AND(MONTH(F1280)&gt;=7,MONTH(F1280)&lt;8),AND(MONTH(H1280)&gt;=7,MONTH(H1280)&lt;8)),(NETWORKDAYS(F1280,H1280,Lister!$D$7:$D$13)-V1280)*T1280/NETWORKDAYS(Lister!$D$19,Lister!$E$19,Lister!$D$7:$D$13),IF(AND(AND(MONTH(F1280)&gt;=7,MONTH(F1280)&lt;8),MONTH(H1280)&gt;7),(NETWORKDAYS(F1280,Lister!$E$19,Lister!$D$7:$D$13)-V1280)*T1280/NETWORKDAYS(Lister!$D$19,Lister!$E$19,Lister!$D$7:$D$13),IF(MONTH(F1280)&gt;7,0)))),0),"")</f>
        <v/>
      </c>
      <c r="AA1280" s="30" t="str">
        <f>IF(Afrapportering!AA1261="","",Afrapportering!AA1261)</f>
        <v/>
      </c>
      <c r="AB1280" s="52" t="str">
        <f>IFERROR(MAX(IF(OR(V1280="",X1280=""),"",IF(AND(AND(MONTH(F1280)&gt;=8,MONTH(F1280)&lt;9),AND(MONTH(H1280)&gt;=8,MONTH(H1280)&lt;9)),(NETWORKDAYS(F1280,H1280,Lister!$D$7:$D$13)-X1280)*T1280/NETWORKDAYS(Lister!$D$20,Lister!$E$20,Lister!$D$7:$D$13),IF(AND(MONTH(F1280)=7,MONTH(H1280)=8),(NETWORKDAYS(Lister!$D$20,H1280,Lister!$D$7:$D$13)-X1280)*T1280/NETWORKDAYS(Lister!$D$20,Lister!$E$20,Lister!$D$7:$D$13),IF(AND(MONTH(F1280)=7,MONTH(H1280)=7),0)))),0),"")</f>
        <v/>
      </c>
      <c r="AC1280" s="30" t="str">
        <f>IF(Afrapportering!AC1261="","",Afrapportering!AC1261)</f>
        <v/>
      </c>
      <c r="AD1280" s="52" t="str">
        <f t="shared" si="159"/>
        <v/>
      </c>
      <c r="AE1280" s="52" t="str">
        <f t="shared" si="160"/>
        <v/>
      </c>
      <c r="AF1280" s="30" t="str">
        <f t="shared" si="161"/>
        <v/>
      </c>
      <c r="AG1280" s="30" t="str">
        <f t="shared" si="162"/>
        <v/>
      </c>
      <c r="AH1280" s="3" t="str">
        <f t="shared" si="163"/>
        <v/>
      </c>
    </row>
    <row r="1281" spans="1:34" x14ac:dyDescent="0.25">
      <c r="A1281" s="13" t="str">
        <f>+Afrapportering!A1262</f>
        <v/>
      </c>
      <c r="B1281" s="13" t="str">
        <f>+Afrapportering!B1262</f>
        <v/>
      </c>
      <c r="C1281" s="13" t="str">
        <f>+Afrapportering!C1262</f>
        <v/>
      </c>
      <c r="D1281" s="13" t="str">
        <f>+Afrapportering!D1262</f>
        <v/>
      </c>
      <c r="E1281" s="14" t="str">
        <f>+Afrapportering!E1262</f>
        <v/>
      </c>
      <c r="F1281" s="139" t="str">
        <f>IF(Afrapportering!F1262 = "", "",Afrapportering!F1262)</f>
        <v/>
      </c>
      <c r="G1281" s="14" t="str">
        <f>+Afrapportering!G1262</f>
        <v/>
      </c>
      <c r="H1281" s="139" t="str">
        <f>IF(Afrapportering!H1262 = "","",Afrapportering!H1262)</f>
        <v/>
      </c>
      <c r="I1281" s="140" t="str">
        <f>+Afrapportering!I1262</f>
        <v/>
      </c>
      <c r="J1281" s="13" t="str">
        <f>+Afrapportering!J1262</f>
        <v/>
      </c>
      <c r="K1281" s="32" t="str">
        <f t="shared" si="156"/>
        <v/>
      </c>
      <c r="L1281" s="31" t="str">
        <f>IF(Ansøgning!J1267="","",Ansøgning!J1267)</f>
        <v/>
      </c>
      <c r="M1281" s="134" t="str">
        <f>IF(Afrapportering!M1262="","",Afrapportering!M1262)</f>
        <v/>
      </c>
      <c r="N1281" s="31" t="str">
        <f>IF(Ansøgning!K1267="","",Ansøgning!K1267)</f>
        <v/>
      </c>
      <c r="O1281" s="134">
        <f>IF(Afrapportering!O1262="",,Afrapportering!O1262)</f>
        <v>0</v>
      </c>
      <c r="P1281" s="15" t="str">
        <f>IF(Ansøgning!L1267="","",Ansøgning!L1267)</f>
        <v/>
      </c>
      <c r="Q1281" s="15" t="str">
        <f t="shared" si="157"/>
        <v/>
      </c>
      <c r="R1281" s="15"/>
      <c r="S1281" s="15" t="str">
        <f>IF(Afrapportering!S1262="","",Afrapportering!S1262)</f>
        <v/>
      </c>
      <c r="T1281" s="31" t="str">
        <f t="shared" si="158"/>
        <v/>
      </c>
      <c r="U1281" s="30" t="str">
        <f>IF(Afrapportering!U1262="","",Afrapportering!U1262)</f>
        <v/>
      </c>
      <c r="V1281" s="52" t="str">
        <f>IF(Afrapportering!V1262="","",Afrapportering!V1262)</f>
        <v/>
      </c>
      <c r="W1281" s="30" t="str">
        <f>IF(Afrapportering!W1262="","",Afrapportering!W1262)</f>
        <v/>
      </c>
      <c r="X1281" s="52" t="str">
        <f>IF(Afrapportering!X1262="","",Afrapportering!X1262)</f>
        <v/>
      </c>
      <c r="Y1281" s="30" t="str">
        <f>IF(Afrapportering!Y1262="","",Afrapportering!Y1262)</f>
        <v/>
      </c>
      <c r="Z1281" s="52" t="str">
        <f>IFERROR(MAX(IF(OR(V1281="",X1281=""),"",IF(AND(AND(MONTH(F1281)&gt;=7,MONTH(F1281)&lt;8),AND(MONTH(H1281)&gt;=7,MONTH(H1281)&lt;8)),(NETWORKDAYS(F1281,H1281,Lister!$D$7:$D$13)-V1281)*T1281/NETWORKDAYS(Lister!$D$19,Lister!$E$19,Lister!$D$7:$D$13),IF(AND(AND(MONTH(F1281)&gt;=7,MONTH(F1281)&lt;8),MONTH(H1281)&gt;7),(NETWORKDAYS(F1281,Lister!$E$19,Lister!$D$7:$D$13)-V1281)*T1281/NETWORKDAYS(Lister!$D$19,Lister!$E$19,Lister!$D$7:$D$13),IF(MONTH(F1281)&gt;7,0)))),0),"")</f>
        <v/>
      </c>
      <c r="AA1281" s="30" t="str">
        <f>IF(Afrapportering!AA1262="","",Afrapportering!AA1262)</f>
        <v/>
      </c>
      <c r="AB1281" s="52" t="str">
        <f>IFERROR(MAX(IF(OR(V1281="",X1281=""),"",IF(AND(AND(MONTH(F1281)&gt;=8,MONTH(F1281)&lt;9),AND(MONTH(H1281)&gt;=8,MONTH(H1281)&lt;9)),(NETWORKDAYS(F1281,H1281,Lister!$D$7:$D$13)-X1281)*T1281/NETWORKDAYS(Lister!$D$20,Lister!$E$20,Lister!$D$7:$D$13),IF(AND(MONTH(F1281)=7,MONTH(H1281)=8),(NETWORKDAYS(Lister!$D$20,H1281,Lister!$D$7:$D$13)-X1281)*T1281/NETWORKDAYS(Lister!$D$20,Lister!$E$20,Lister!$D$7:$D$13),IF(AND(MONTH(F1281)=7,MONTH(H1281)=7),0)))),0),"")</f>
        <v/>
      </c>
      <c r="AC1281" s="30" t="str">
        <f>IF(Afrapportering!AC1262="","",Afrapportering!AC1262)</f>
        <v/>
      </c>
      <c r="AD1281" s="52" t="str">
        <f t="shared" si="159"/>
        <v/>
      </c>
      <c r="AE1281" s="52" t="str">
        <f t="shared" si="160"/>
        <v/>
      </c>
      <c r="AF1281" s="30" t="str">
        <f t="shared" si="161"/>
        <v/>
      </c>
      <c r="AG1281" s="30" t="str">
        <f t="shared" si="162"/>
        <v/>
      </c>
      <c r="AH1281" s="3" t="str">
        <f t="shared" si="163"/>
        <v/>
      </c>
    </row>
    <row r="1282" spans="1:34" x14ac:dyDescent="0.25">
      <c r="A1282" s="13" t="str">
        <f>+Afrapportering!A1263</f>
        <v/>
      </c>
      <c r="B1282" s="13" t="str">
        <f>+Afrapportering!B1263</f>
        <v/>
      </c>
      <c r="C1282" s="13" t="str">
        <f>+Afrapportering!C1263</f>
        <v/>
      </c>
      <c r="D1282" s="13" t="str">
        <f>+Afrapportering!D1263</f>
        <v/>
      </c>
      <c r="E1282" s="14" t="str">
        <f>+Afrapportering!E1263</f>
        <v/>
      </c>
      <c r="F1282" s="139" t="str">
        <f>IF(Afrapportering!F1263 = "", "",Afrapportering!F1263)</f>
        <v/>
      </c>
      <c r="G1282" s="14" t="str">
        <f>+Afrapportering!G1263</f>
        <v/>
      </c>
      <c r="H1282" s="139" t="str">
        <f>IF(Afrapportering!H1263 = "","",Afrapportering!H1263)</f>
        <v/>
      </c>
      <c r="I1282" s="140" t="str">
        <f>+Afrapportering!I1263</f>
        <v/>
      </c>
      <c r="J1282" s="13" t="str">
        <f>+Afrapportering!J1263</f>
        <v/>
      </c>
      <c r="K1282" s="32" t="str">
        <f t="shared" si="156"/>
        <v/>
      </c>
      <c r="L1282" s="31" t="str">
        <f>IF(Ansøgning!J1268="","",Ansøgning!J1268)</f>
        <v/>
      </c>
      <c r="M1282" s="134" t="str">
        <f>IF(Afrapportering!M1263="","",Afrapportering!M1263)</f>
        <v/>
      </c>
      <c r="N1282" s="31" t="str">
        <f>IF(Ansøgning!K1268="","",Ansøgning!K1268)</f>
        <v/>
      </c>
      <c r="O1282" s="134">
        <f>IF(Afrapportering!O1263="",,Afrapportering!O1263)</f>
        <v>0</v>
      </c>
      <c r="P1282" s="15" t="str">
        <f>IF(Ansøgning!L1268="","",Ansøgning!L1268)</f>
        <v/>
      </c>
      <c r="Q1282" s="15" t="str">
        <f t="shared" si="157"/>
        <v/>
      </c>
      <c r="R1282" s="15"/>
      <c r="S1282" s="15" t="str">
        <f>IF(Afrapportering!S1263="","",Afrapportering!S1263)</f>
        <v/>
      </c>
      <c r="T1282" s="31" t="str">
        <f t="shared" si="158"/>
        <v/>
      </c>
      <c r="U1282" s="30" t="str">
        <f>IF(Afrapportering!U1263="","",Afrapportering!U1263)</f>
        <v/>
      </c>
      <c r="V1282" s="52" t="str">
        <f>IF(Afrapportering!V1263="","",Afrapportering!V1263)</f>
        <v/>
      </c>
      <c r="W1282" s="30" t="str">
        <f>IF(Afrapportering!W1263="","",Afrapportering!W1263)</f>
        <v/>
      </c>
      <c r="X1282" s="52" t="str">
        <f>IF(Afrapportering!X1263="","",Afrapportering!X1263)</f>
        <v/>
      </c>
      <c r="Y1282" s="30" t="str">
        <f>IF(Afrapportering!Y1263="","",Afrapportering!Y1263)</f>
        <v/>
      </c>
      <c r="Z1282" s="52" t="str">
        <f>IFERROR(MAX(IF(OR(V1282="",X1282=""),"",IF(AND(AND(MONTH(F1282)&gt;=7,MONTH(F1282)&lt;8),AND(MONTH(H1282)&gt;=7,MONTH(H1282)&lt;8)),(NETWORKDAYS(F1282,H1282,Lister!$D$7:$D$13)-V1282)*T1282/NETWORKDAYS(Lister!$D$19,Lister!$E$19,Lister!$D$7:$D$13),IF(AND(AND(MONTH(F1282)&gt;=7,MONTH(F1282)&lt;8),MONTH(H1282)&gt;7),(NETWORKDAYS(F1282,Lister!$E$19,Lister!$D$7:$D$13)-V1282)*T1282/NETWORKDAYS(Lister!$D$19,Lister!$E$19,Lister!$D$7:$D$13),IF(MONTH(F1282)&gt;7,0)))),0),"")</f>
        <v/>
      </c>
      <c r="AA1282" s="30" t="str">
        <f>IF(Afrapportering!AA1263="","",Afrapportering!AA1263)</f>
        <v/>
      </c>
      <c r="AB1282" s="52" t="str">
        <f>IFERROR(MAX(IF(OR(V1282="",X1282=""),"",IF(AND(AND(MONTH(F1282)&gt;=8,MONTH(F1282)&lt;9),AND(MONTH(H1282)&gt;=8,MONTH(H1282)&lt;9)),(NETWORKDAYS(F1282,H1282,Lister!$D$7:$D$13)-X1282)*T1282/NETWORKDAYS(Lister!$D$20,Lister!$E$20,Lister!$D$7:$D$13),IF(AND(MONTH(F1282)=7,MONTH(H1282)=8),(NETWORKDAYS(Lister!$D$20,H1282,Lister!$D$7:$D$13)-X1282)*T1282/NETWORKDAYS(Lister!$D$20,Lister!$E$20,Lister!$D$7:$D$13),IF(AND(MONTH(F1282)=7,MONTH(H1282)=7),0)))),0),"")</f>
        <v/>
      </c>
      <c r="AC1282" s="30" t="str">
        <f>IF(Afrapportering!AC1263="","",Afrapportering!AC1263)</f>
        <v/>
      </c>
      <c r="AD1282" s="52" t="str">
        <f t="shared" si="159"/>
        <v/>
      </c>
      <c r="AE1282" s="52" t="str">
        <f t="shared" si="160"/>
        <v/>
      </c>
      <c r="AF1282" s="30" t="str">
        <f t="shared" si="161"/>
        <v/>
      </c>
      <c r="AG1282" s="30" t="str">
        <f t="shared" si="162"/>
        <v/>
      </c>
      <c r="AH1282" s="3" t="str">
        <f t="shared" si="163"/>
        <v/>
      </c>
    </row>
    <row r="1283" spans="1:34" x14ac:dyDescent="0.25">
      <c r="A1283" s="13" t="str">
        <f>+Afrapportering!A1264</f>
        <v/>
      </c>
      <c r="B1283" s="13" t="str">
        <f>+Afrapportering!B1264</f>
        <v/>
      </c>
      <c r="C1283" s="13" t="str">
        <f>+Afrapportering!C1264</f>
        <v/>
      </c>
      <c r="D1283" s="13" t="str">
        <f>+Afrapportering!D1264</f>
        <v/>
      </c>
      <c r="E1283" s="14" t="str">
        <f>+Afrapportering!E1264</f>
        <v/>
      </c>
      <c r="F1283" s="139" t="str">
        <f>IF(Afrapportering!F1264 = "", "",Afrapportering!F1264)</f>
        <v/>
      </c>
      <c r="G1283" s="14" t="str">
        <f>+Afrapportering!G1264</f>
        <v/>
      </c>
      <c r="H1283" s="139" t="str">
        <f>IF(Afrapportering!H1264 = "","",Afrapportering!H1264)</f>
        <v/>
      </c>
      <c r="I1283" s="140" t="str">
        <f>+Afrapportering!I1264</f>
        <v/>
      </c>
      <c r="J1283" s="13" t="str">
        <f>+Afrapportering!J1264</f>
        <v/>
      </c>
      <c r="K1283" s="32" t="str">
        <f t="shared" si="156"/>
        <v/>
      </c>
      <c r="L1283" s="31" t="str">
        <f>IF(Ansøgning!J1269="","",Ansøgning!J1269)</f>
        <v/>
      </c>
      <c r="M1283" s="134" t="str">
        <f>IF(Afrapportering!M1264="","",Afrapportering!M1264)</f>
        <v/>
      </c>
      <c r="N1283" s="31" t="str">
        <f>IF(Ansøgning!K1269="","",Ansøgning!K1269)</f>
        <v/>
      </c>
      <c r="O1283" s="134">
        <f>IF(Afrapportering!O1264="",,Afrapportering!O1264)</f>
        <v>0</v>
      </c>
      <c r="P1283" s="15" t="str">
        <f>IF(Ansøgning!L1269="","",Ansøgning!L1269)</f>
        <v/>
      </c>
      <c r="Q1283" s="15" t="str">
        <f t="shared" si="157"/>
        <v/>
      </c>
      <c r="R1283" s="15"/>
      <c r="S1283" s="15" t="str">
        <f>IF(Afrapportering!S1264="","",Afrapportering!S1264)</f>
        <v/>
      </c>
      <c r="T1283" s="31" t="str">
        <f t="shared" si="158"/>
        <v/>
      </c>
      <c r="U1283" s="30" t="str">
        <f>IF(Afrapportering!U1264="","",Afrapportering!U1264)</f>
        <v/>
      </c>
      <c r="V1283" s="52" t="str">
        <f>IF(Afrapportering!V1264="","",Afrapportering!V1264)</f>
        <v/>
      </c>
      <c r="W1283" s="30" t="str">
        <f>IF(Afrapportering!W1264="","",Afrapportering!W1264)</f>
        <v/>
      </c>
      <c r="X1283" s="52" t="str">
        <f>IF(Afrapportering!X1264="","",Afrapportering!X1264)</f>
        <v/>
      </c>
      <c r="Y1283" s="30" t="str">
        <f>IF(Afrapportering!Y1264="","",Afrapportering!Y1264)</f>
        <v/>
      </c>
      <c r="Z1283" s="52" t="str">
        <f>IFERROR(MAX(IF(OR(V1283="",X1283=""),"",IF(AND(AND(MONTH(F1283)&gt;=7,MONTH(F1283)&lt;8),AND(MONTH(H1283)&gt;=7,MONTH(H1283)&lt;8)),(NETWORKDAYS(F1283,H1283,Lister!$D$7:$D$13)-V1283)*T1283/NETWORKDAYS(Lister!$D$19,Lister!$E$19,Lister!$D$7:$D$13),IF(AND(AND(MONTH(F1283)&gt;=7,MONTH(F1283)&lt;8),MONTH(H1283)&gt;7),(NETWORKDAYS(F1283,Lister!$E$19,Lister!$D$7:$D$13)-V1283)*T1283/NETWORKDAYS(Lister!$D$19,Lister!$E$19,Lister!$D$7:$D$13),IF(MONTH(F1283)&gt;7,0)))),0),"")</f>
        <v/>
      </c>
      <c r="AA1283" s="30" t="str">
        <f>IF(Afrapportering!AA1264="","",Afrapportering!AA1264)</f>
        <v/>
      </c>
      <c r="AB1283" s="52" t="str">
        <f>IFERROR(MAX(IF(OR(V1283="",X1283=""),"",IF(AND(AND(MONTH(F1283)&gt;=8,MONTH(F1283)&lt;9),AND(MONTH(H1283)&gt;=8,MONTH(H1283)&lt;9)),(NETWORKDAYS(F1283,H1283,Lister!$D$7:$D$13)-X1283)*T1283/NETWORKDAYS(Lister!$D$20,Lister!$E$20,Lister!$D$7:$D$13),IF(AND(MONTH(F1283)=7,MONTH(H1283)=8),(NETWORKDAYS(Lister!$D$20,H1283,Lister!$D$7:$D$13)-X1283)*T1283/NETWORKDAYS(Lister!$D$20,Lister!$E$20,Lister!$D$7:$D$13),IF(AND(MONTH(F1283)=7,MONTH(H1283)=7),0)))),0),"")</f>
        <v/>
      </c>
      <c r="AC1283" s="30" t="str">
        <f>IF(Afrapportering!AC1264="","",Afrapportering!AC1264)</f>
        <v/>
      </c>
      <c r="AD1283" s="52" t="str">
        <f t="shared" si="159"/>
        <v/>
      </c>
      <c r="AE1283" s="52" t="str">
        <f t="shared" si="160"/>
        <v/>
      </c>
      <c r="AF1283" s="30" t="str">
        <f t="shared" si="161"/>
        <v/>
      </c>
      <c r="AG1283" s="30" t="str">
        <f t="shared" si="162"/>
        <v/>
      </c>
      <c r="AH1283" s="3" t="str">
        <f t="shared" si="163"/>
        <v/>
      </c>
    </row>
    <row r="1284" spans="1:34" x14ac:dyDescent="0.25">
      <c r="A1284" s="13" t="str">
        <f>+Afrapportering!A1265</f>
        <v/>
      </c>
      <c r="B1284" s="13" t="str">
        <f>+Afrapportering!B1265</f>
        <v/>
      </c>
      <c r="C1284" s="13" t="str">
        <f>+Afrapportering!C1265</f>
        <v/>
      </c>
      <c r="D1284" s="13" t="str">
        <f>+Afrapportering!D1265</f>
        <v/>
      </c>
      <c r="E1284" s="14" t="str">
        <f>+Afrapportering!E1265</f>
        <v/>
      </c>
      <c r="F1284" s="139" t="str">
        <f>IF(Afrapportering!F1265 = "", "",Afrapportering!F1265)</f>
        <v/>
      </c>
      <c r="G1284" s="14" t="str">
        <f>+Afrapportering!G1265</f>
        <v/>
      </c>
      <c r="H1284" s="139" t="str">
        <f>IF(Afrapportering!H1265 = "","",Afrapportering!H1265)</f>
        <v/>
      </c>
      <c r="I1284" s="140" t="str">
        <f>+Afrapportering!I1265</f>
        <v/>
      </c>
      <c r="J1284" s="13" t="str">
        <f>+Afrapportering!J1265</f>
        <v/>
      </c>
      <c r="K1284" s="32" t="str">
        <f t="shared" si="156"/>
        <v/>
      </c>
      <c r="L1284" s="31" t="str">
        <f>IF(Ansøgning!J1270="","",Ansøgning!J1270)</f>
        <v/>
      </c>
      <c r="M1284" s="134" t="str">
        <f>IF(Afrapportering!M1265="","",Afrapportering!M1265)</f>
        <v/>
      </c>
      <c r="N1284" s="31" t="str">
        <f>IF(Ansøgning!K1270="","",Ansøgning!K1270)</f>
        <v/>
      </c>
      <c r="O1284" s="134">
        <f>IF(Afrapportering!O1265="",,Afrapportering!O1265)</f>
        <v>0</v>
      </c>
      <c r="P1284" s="15" t="str">
        <f>IF(Ansøgning!L1270="","",Ansøgning!L1270)</f>
        <v/>
      </c>
      <c r="Q1284" s="15" t="str">
        <f t="shared" si="157"/>
        <v/>
      </c>
      <c r="R1284" s="15"/>
      <c r="S1284" s="15" t="str">
        <f>IF(Afrapportering!S1265="","",Afrapportering!S1265)</f>
        <v/>
      </c>
      <c r="T1284" s="31" t="str">
        <f t="shared" si="158"/>
        <v/>
      </c>
      <c r="U1284" s="30" t="str">
        <f>IF(Afrapportering!U1265="","",Afrapportering!U1265)</f>
        <v/>
      </c>
      <c r="V1284" s="52" t="str">
        <f>IF(Afrapportering!V1265="","",Afrapportering!V1265)</f>
        <v/>
      </c>
      <c r="W1284" s="30" t="str">
        <f>IF(Afrapportering!W1265="","",Afrapportering!W1265)</f>
        <v/>
      </c>
      <c r="X1284" s="52" t="str">
        <f>IF(Afrapportering!X1265="","",Afrapportering!X1265)</f>
        <v/>
      </c>
      <c r="Y1284" s="30" t="str">
        <f>IF(Afrapportering!Y1265="","",Afrapportering!Y1265)</f>
        <v/>
      </c>
      <c r="Z1284" s="52" t="str">
        <f>IFERROR(MAX(IF(OR(V1284="",X1284=""),"",IF(AND(AND(MONTH(F1284)&gt;=7,MONTH(F1284)&lt;8),AND(MONTH(H1284)&gt;=7,MONTH(H1284)&lt;8)),(NETWORKDAYS(F1284,H1284,Lister!$D$7:$D$13)-V1284)*T1284/NETWORKDAYS(Lister!$D$19,Lister!$E$19,Lister!$D$7:$D$13),IF(AND(AND(MONTH(F1284)&gt;=7,MONTH(F1284)&lt;8),MONTH(H1284)&gt;7),(NETWORKDAYS(F1284,Lister!$E$19,Lister!$D$7:$D$13)-V1284)*T1284/NETWORKDAYS(Lister!$D$19,Lister!$E$19,Lister!$D$7:$D$13),IF(MONTH(F1284)&gt;7,0)))),0),"")</f>
        <v/>
      </c>
      <c r="AA1284" s="30" t="str">
        <f>IF(Afrapportering!AA1265="","",Afrapportering!AA1265)</f>
        <v/>
      </c>
      <c r="AB1284" s="52" t="str">
        <f>IFERROR(MAX(IF(OR(V1284="",X1284=""),"",IF(AND(AND(MONTH(F1284)&gt;=8,MONTH(F1284)&lt;9),AND(MONTH(H1284)&gt;=8,MONTH(H1284)&lt;9)),(NETWORKDAYS(F1284,H1284,Lister!$D$7:$D$13)-X1284)*T1284/NETWORKDAYS(Lister!$D$20,Lister!$E$20,Lister!$D$7:$D$13),IF(AND(MONTH(F1284)=7,MONTH(H1284)=8),(NETWORKDAYS(Lister!$D$20,H1284,Lister!$D$7:$D$13)-X1284)*T1284/NETWORKDAYS(Lister!$D$20,Lister!$E$20,Lister!$D$7:$D$13),IF(AND(MONTH(F1284)=7,MONTH(H1284)=7),0)))),0),"")</f>
        <v/>
      </c>
      <c r="AC1284" s="30" t="str">
        <f>IF(Afrapportering!AC1265="","",Afrapportering!AC1265)</f>
        <v/>
      </c>
      <c r="AD1284" s="52" t="str">
        <f t="shared" si="159"/>
        <v/>
      </c>
      <c r="AE1284" s="52" t="str">
        <f t="shared" si="160"/>
        <v/>
      </c>
      <c r="AF1284" s="30" t="str">
        <f t="shared" si="161"/>
        <v/>
      </c>
      <c r="AG1284" s="30" t="str">
        <f t="shared" si="162"/>
        <v/>
      </c>
      <c r="AH1284" s="3" t="str">
        <f t="shared" si="163"/>
        <v/>
      </c>
    </row>
    <row r="1285" spans="1:34" x14ac:dyDescent="0.25">
      <c r="A1285" s="13" t="str">
        <f>+Afrapportering!A1266</f>
        <v/>
      </c>
      <c r="B1285" s="13" t="str">
        <f>+Afrapportering!B1266</f>
        <v/>
      </c>
      <c r="C1285" s="13" t="str">
        <f>+Afrapportering!C1266</f>
        <v/>
      </c>
      <c r="D1285" s="13" t="str">
        <f>+Afrapportering!D1266</f>
        <v/>
      </c>
      <c r="E1285" s="14" t="str">
        <f>+Afrapportering!E1266</f>
        <v/>
      </c>
      <c r="F1285" s="139" t="str">
        <f>IF(Afrapportering!F1266 = "", "",Afrapportering!F1266)</f>
        <v/>
      </c>
      <c r="G1285" s="14" t="str">
        <f>+Afrapportering!G1266</f>
        <v/>
      </c>
      <c r="H1285" s="139" t="str">
        <f>IF(Afrapportering!H1266 = "","",Afrapportering!H1266)</f>
        <v/>
      </c>
      <c r="I1285" s="140" t="str">
        <f>+Afrapportering!I1266</f>
        <v/>
      </c>
      <c r="J1285" s="13" t="str">
        <f>+Afrapportering!J1266</f>
        <v/>
      </c>
      <c r="K1285" s="32" t="str">
        <f t="shared" si="156"/>
        <v/>
      </c>
      <c r="L1285" s="31" t="str">
        <f>IF(Ansøgning!J1271="","",Ansøgning!J1271)</f>
        <v/>
      </c>
      <c r="M1285" s="134" t="str">
        <f>IF(Afrapportering!M1266="","",Afrapportering!M1266)</f>
        <v/>
      </c>
      <c r="N1285" s="31" t="str">
        <f>IF(Ansøgning!K1271="","",Ansøgning!K1271)</f>
        <v/>
      </c>
      <c r="O1285" s="134">
        <f>IF(Afrapportering!O1266="",,Afrapportering!O1266)</f>
        <v>0</v>
      </c>
      <c r="P1285" s="15" t="str">
        <f>IF(Ansøgning!L1271="","",Ansøgning!L1271)</f>
        <v/>
      </c>
      <c r="Q1285" s="15" t="str">
        <f t="shared" si="157"/>
        <v/>
      </c>
      <c r="R1285" s="15"/>
      <c r="S1285" s="15" t="str">
        <f>IF(Afrapportering!S1266="","",Afrapportering!S1266)</f>
        <v/>
      </c>
      <c r="T1285" s="31" t="str">
        <f t="shared" si="158"/>
        <v/>
      </c>
      <c r="U1285" s="30" t="str">
        <f>IF(Afrapportering!U1266="","",Afrapportering!U1266)</f>
        <v/>
      </c>
      <c r="V1285" s="52" t="str">
        <f>IF(Afrapportering!V1266="","",Afrapportering!V1266)</f>
        <v/>
      </c>
      <c r="W1285" s="30" t="str">
        <f>IF(Afrapportering!W1266="","",Afrapportering!W1266)</f>
        <v/>
      </c>
      <c r="X1285" s="52" t="str">
        <f>IF(Afrapportering!X1266="","",Afrapportering!X1266)</f>
        <v/>
      </c>
      <c r="Y1285" s="30" t="str">
        <f>IF(Afrapportering!Y1266="","",Afrapportering!Y1266)</f>
        <v/>
      </c>
      <c r="Z1285" s="52" t="str">
        <f>IFERROR(MAX(IF(OR(V1285="",X1285=""),"",IF(AND(AND(MONTH(F1285)&gt;=7,MONTH(F1285)&lt;8),AND(MONTH(H1285)&gt;=7,MONTH(H1285)&lt;8)),(NETWORKDAYS(F1285,H1285,Lister!$D$7:$D$13)-V1285)*T1285/NETWORKDAYS(Lister!$D$19,Lister!$E$19,Lister!$D$7:$D$13),IF(AND(AND(MONTH(F1285)&gt;=7,MONTH(F1285)&lt;8),MONTH(H1285)&gt;7),(NETWORKDAYS(F1285,Lister!$E$19,Lister!$D$7:$D$13)-V1285)*T1285/NETWORKDAYS(Lister!$D$19,Lister!$E$19,Lister!$D$7:$D$13),IF(MONTH(F1285)&gt;7,0)))),0),"")</f>
        <v/>
      </c>
      <c r="AA1285" s="30" t="str">
        <f>IF(Afrapportering!AA1266="","",Afrapportering!AA1266)</f>
        <v/>
      </c>
      <c r="AB1285" s="52" t="str">
        <f>IFERROR(MAX(IF(OR(V1285="",X1285=""),"",IF(AND(AND(MONTH(F1285)&gt;=8,MONTH(F1285)&lt;9),AND(MONTH(H1285)&gt;=8,MONTH(H1285)&lt;9)),(NETWORKDAYS(F1285,H1285,Lister!$D$7:$D$13)-X1285)*T1285/NETWORKDAYS(Lister!$D$20,Lister!$E$20,Lister!$D$7:$D$13),IF(AND(MONTH(F1285)=7,MONTH(H1285)=8),(NETWORKDAYS(Lister!$D$20,H1285,Lister!$D$7:$D$13)-X1285)*T1285/NETWORKDAYS(Lister!$D$20,Lister!$E$20,Lister!$D$7:$D$13),IF(AND(MONTH(F1285)=7,MONTH(H1285)=7),0)))),0),"")</f>
        <v/>
      </c>
      <c r="AC1285" s="30" t="str">
        <f>IF(Afrapportering!AC1266="","",Afrapportering!AC1266)</f>
        <v/>
      </c>
      <c r="AD1285" s="52" t="str">
        <f t="shared" si="159"/>
        <v/>
      </c>
      <c r="AE1285" s="52" t="str">
        <f t="shared" si="160"/>
        <v/>
      </c>
      <c r="AF1285" s="30" t="str">
        <f t="shared" si="161"/>
        <v/>
      </c>
      <c r="AG1285" s="30" t="str">
        <f t="shared" si="162"/>
        <v/>
      </c>
      <c r="AH1285" s="3" t="str">
        <f t="shared" si="163"/>
        <v/>
      </c>
    </row>
    <row r="1286" spans="1:34" x14ac:dyDescent="0.25">
      <c r="A1286" s="13" t="str">
        <f>+Afrapportering!A1267</f>
        <v/>
      </c>
      <c r="B1286" s="13" t="str">
        <f>+Afrapportering!B1267</f>
        <v/>
      </c>
      <c r="C1286" s="13" t="str">
        <f>+Afrapportering!C1267</f>
        <v/>
      </c>
      <c r="D1286" s="13" t="str">
        <f>+Afrapportering!D1267</f>
        <v/>
      </c>
      <c r="E1286" s="14" t="str">
        <f>+Afrapportering!E1267</f>
        <v/>
      </c>
      <c r="F1286" s="139" t="str">
        <f>IF(Afrapportering!F1267 = "", "",Afrapportering!F1267)</f>
        <v/>
      </c>
      <c r="G1286" s="14" t="str">
        <f>+Afrapportering!G1267</f>
        <v/>
      </c>
      <c r="H1286" s="139" t="str">
        <f>IF(Afrapportering!H1267 = "","",Afrapportering!H1267)</f>
        <v/>
      </c>
      <c r="I1286" s="140" t="str">
        <f>+Afrapportering!I1267</f>
        <v/>
      </c>
      <c r="J1286" s="13" t="str">
        <f>+Afrapportering!J1267</f>
        <v/>
      </c>
      <c r="K1286" s="32" t="str">
        <f t="shared" si="156"/>
        <v/>
      </c>
      <c r="L1286" s="31" t="str">
        <f>IF(Ansøgning!J1272="","",Ansøgning!J1272)</f>
        <v/>
      </c>
      <c r="M1286" s="134" t="str">
        <f>IF(Afrapportering!M1267="","",Afrapportering!M1267)</f>
        <v/>
      </c>
      <c r="N1286" s="31" t="str">
        <f>IF(Ansøgning!K1272="","",Ansøgning!K1272)</f>
        <v/>
      </c>
      <c r="O1286" s="134">
        <f>IF(Afrapportering!O1267="",,Afrapportering!O1267)</f>
        <v>0</v>
      </c>
      <c r="P1286" s="15" t="str">
        <f>IF(Ansøgning!L1272="","",Ansøgning!L1272)</f>
        <v/>
      </c>
      <c r="Q1286" s="15" t="str">
        <f t="shared" si="157"/>
        <v/>
      </c>
      <c r="R1286" s="15"/>
      <c r="S1286" s="15" t="str">
        <f>IF(Afrapportering!S1267="","",Afrapportering!S1267)</f>
        <v/>
      </c>
      <c r="T1286" s="31" t="str">
        <f t="shared" si="158"/>
        <v/>
      </c>
      <c r="U1286" s="30" t="str">
        <f>IF(Afrapportering!U1267="","",Afrapportering!U1267)</f>
        <v/>
      </c>
      <c r="V1286" s="52" t="str">
        <f>IF(Afrapportering!V1267="","",Afrapportering!V1267)</f>
        <v/>
      </c>
      <c r="W1286" s="30" t="str">
        <f>IF(Afrapportering!W1267="","",Afrapportering!W1267)</f>
        <v/>
      </c>
      <c r="X1286" s="52" t="str">
        <f>IF(Afrapportering!X1267="","",Afrapportering!X1267)</f>
        <v/>
      </c>
      <c r="Y1286" s="30" t="str">
        <f>IF(Afrapportering!Y1267="","",Afrapportering!Y1267)</f>
        <v/>
      </c>
      <c r="Z1286" s="52" t="str">
        <f>IFERROR(MAX(IF(OR(V1286="",X1286=""),"",IF(AND(AND(MONTH(F1286)&gt;=7,MONTH(F1286)&lt;8),AND(MONTH(H1286)&gt;=7,MONTH(H1286)&lt;8)),(NETWORKDAYS(F1286,H1286,Lister!$D$7:$D$13)-V1286)*T1286/NETWORKDAYS(Lister!$D$19,Lister!$E$19,Lister!$D$7:$D$13),IF(AND(AND(MONTH(F1286)&gt;=7,MONTH(F1286)&lt;8),MONTH(H1286)&gt;7),(NETWORKDAYS(F1286,Lister!$E$19,Lister!$D$7:$D$13)-V1286)*T1286/NETWORKDAYS(Lister!$D$19,Lister!$E$19,Lister!$D$7:$D$13),IF(MONTH(F1286)&gt;7,0)))),0),"")</f>
        <v/>
      </c>
      <c r="AA1286" s="30" t="str">
        <f>IF(Afrapportering!AA1267="","",Afrapportering!AA1267)</f>
        <v/>
      </c>
      <c r="AB1286" s="52" t="str">
        <f>IFERROR(MAX(IF(OR(V1286="",X1286=""),"",IF(AND(AND(MONTH(F1286)&gt;=8,MONTH(F1286)&lt;9),AND(MONTH(H1286)&gt;=8,MONTH(H1286)&lt;9)),(NETWORKDAYS(F1286,H1286,Lister!$D$7:$D$13)-X1286)*T1286/NETWORKDAYS(Lister!$D$20,Lister!$E$20,Lister!$D$7:$D$13),IF(AND(MONTH(F1286)=7,MONTH(H1286)=8),(NETWORKDAYS(Lister!$D$20,H1286,Lister!$D$7:$D$13)-X1286)*T1286/NETWORKDAYS(Lister!$D$20,Lister!$E$20,Lister!$D$7:$D$13),IF(AND(MONTH(F1286)=7,MONTH(H1286)=7),0)))),0),"")</f>
        <v/>
      </c>
      <c r="AC1286" s="30" t="str">
        <f>IF(Afrapportering!AC1267="","",Afrapportering!AC1267)</f>
        <v/>
      </c>
      <c r="AD1286" s="52" t="str">
        <f t="shared" si="159"/>
        <v/>
      </c>
      <c r="AE1286" s="52" t="str">
        <f t="shared" si="160"/>
        <v/>
      </c>
      <c r="AF1286" s="30" t="str">
        <f t="shared" si="161"/>
        <v/>
      </c>
      <c r="AG1286" s="30" t="str">
        <f t="shared" si="162"/>
        <v/>
      </c>
      <c r="AH1286" s="3" t="str">
        <f t="shared" si="163"/>
        <v/>
      </c>
    </row>
    <row r="1287" spans="1:34" x14ac:dyDescent="0.25">
      <c r="A1287" s="13" t="str">
        <f>+Afrapportering!A1268</f>
        <v/>
      </c>
      <c r="B1287" s="13" t="str">
        <f>+Afrapportering!B1268</f>
        <v/>
      </c>
      <c r="C1287" s="13" t="str">
        <f>+Afrapportering!C1268</f>
        <v/>
      </c>
      <c r="D1287" s="13" t="str">
        <f>+Afrapportering!D1268</f>
        <v/>
      </c>
      <c r="E1287" s="14" t="str">
        <f>+Afrapportering!E1268</f>
        <v/>
      </c>
      <c r="F1287" s="139" t="str">
        <f>IF(Afrapportering!F1268 = "", "",Afrapportering!F1268)</f>
        <v/>
      </c>
      <c r="G1287" s="14" t="str">
        <f>+Afrapportering!G1268</f>
        <v/>
      </c>
      <c r="H1287" s="139" t="str">
        <f>IF(Afrapportering!H1268 = "","",Afrapportering!H1268)</f>
        <v/>
      </c>
      <c r="I1287" s="140" t="str">
        <f>+Afrapportering!I1268</f>
        <v/>
      </c>
      <c r="J1287" s="13" t="str">
        <f>+Afrapportering!J1268</f>
        <v/>
      </c>
      <c r="K1287" s="32" t="str">
        <f t="shared" si="156"/>
        <v/>
      </c>
      <c r="L1287" s="31" t="str">
        <f>IF(Ansøgning!J1273="","",Ansøgning!J1273)</f>
        <v/>
      </c>
      <c r="M1287" s="134" t="str">
        <f>IF(Afrapportering!M1268="","",Afrapportering!M1268)</f>
        <v/>
      </c>
      <c r="N1287" s="31" t="str">
        <f>IF(Ansøgning!K1273="","",Ansøgning!K1273)</f>
        <v/>
      </c>
      <c r="O1287" s="134">
        <f>IF(Afrapportering!O1268="",,Afrapportering!O1268)</f>
        <v>0</v>
      </c>
      <c r="P1287" s="15" t="str">
        <f>IF(Ansøgning!L1273="","",Ansøgning!L1273)</f>
        <v/>
      </c>
      <c r="Q1287" s="15" t="str">
        <f t="shared" si="157"/>
        <v/>
      </c>
      <c r="R1287" s="15"/>
      <c r="S1287" s="15" t="str">
        <f>IF(Afrapportering!S1268="","",Afrapportering!S1268)</f>
        <v/>
      </c>
      <c r="T1287" s="31" t="str">
        <f t="shared" si="158"/>
        <v/>
      </c>
      <c r="U1287" s="30" t="str">
        <f>IF(Afrapportering!U1268="","",Afrapportering!U1268)</f>
        <v/>
      </c>
      <c r="V1287" s="52" t="str">
        <f>IF(Afrapportering!V1268="","",Afrapportering!V1268)</f>
        <v/>
      </c>
      <c r="W1287" s="30" t="str">
        <f>IF(Afrapportering!W1268="","",Afrapportering!W1268)</f>
        <v/>
      </c>
      <c r="X1287" s="52" t="str">
        <f>IF(Afrapportering!X1268="","",Afrapportering!X1268)</f>
        <v/>
      </c>
      <c r="Y1287" s="30" t="str">
        <f>IF(Afrapportering!Y1268="","",Afrapportering!Y1268)</f>
        <v/>
      </c>
      <c r="Z1287" s="52" t="str">
        <f>IFERROR(MAX(IF(OR(V1287="",X1287=""),"",IF(AND(AND(MONTH(F1287)&gt;=7,MONTH(F1287)&lt;8),AND(MONTH(H1287)&gt;=7,MONTH(H1287)&lt;8)),(NETWORKDAYS(F1287,H1287,Lister!$D$7:$D$13)-V1287)*T1287/NETWORKDAYS(Lister!$D$19,Lister!$E$19,Lister!$D$7:$D$13),IF(AND(AND(MONTH(F1287)&gt;=7,MONTH(F1287)&lt;8),MONTH(H1287)&gt;7),(NETWORKDAYS(F1287,Lister!$E$19,Lister!$D$7:$D$13)-V1287)*T1287/NETWORKDAYS(Lister!$D$19,Lister!$E$19,Lister!$D$7:$D$13),IF(MONTH(F1287)&gt;7,0)))),0),"")</f>
        <v/>
      </c>
      <c r="AA1287" s="30" t="str">
        <f>IF(Afrapportering!AA1268="","",Afrapportering!AA1268)</f>
        <v/>
      </c>
      <c r="AB1287" s="52" t="str">
        <f>IFERROR(MAX(IF(OR(V1287="",X1287=""),"",IF(AND(AND(MONTH(F1287)&gt;=8,MONTH(F1287)&lt;9),AND(MONTH(H1287)&gt;=8,MONTH(H1287)&lt;9)),(NETWORKDAYS(F1287,H1287,Lister!$D$7:$D$13)-X1287)*T1287/NETWORKDAYS(Lister!$D$20,Lister!$E$20,Lister!$D$7:$D$13),IF(AND(MONTH(F1287)=7,MONTH(H1287)=8),(NETWORKDAYS(Lister!$D$20,H1287,Lister!$D$7:$D$13)-X1287)*T1287/NETWORKDAYS(Lister!$D$20,Lister!$E$20,Lister!$D$7:$D$13),IF(AND(MONTH(F1287)=7,MONTH(H1287)=7),0)))),0),"")</f>
        <v/>
      </c>
      <c r="AC1287" s="30" t="str">
        <f>IF(Afrapportering!AC1268="","",Afrapportering!AC1268)</f>
        <v/>
      </c>
      <c r="AD1287" s="52" t="str">
        <f t="shared" si="159"/>
        <v/>
      </c>
      <c r="AE1287" s="52" t="str">
        <f t="shared" si="160"/>
        <v/>
      </c>
      <c r="AF1287" s="30" t="str">
        <f t="shared" si="161"/>
        <v/>
      </c>
      <c r="AG1287" s="30" t="str">
        <f t="shared" si="162"/>
        <v/>
      </c>
      <c r="AH1287" s="3" t="str">
        <f t="shared" si="163"/>
        <v/>
      </c>
    </row>
    <row r="1288" spans="1:34" x14ac:dyDescent="0.25">
      <c r="A1288" s="13" t="str">
        <f>+Afrapportering!A1269</f>
        <v/>
      </c>
      <c r="B1288" s="13" t="str">
        <f>+Afrapportering!B1269</f>
        <v/>
      </c>
      <c r="C1288" s="13" t="str">
        <f>+Afrapportering!C1269</f>
        <v/>
      </c>
      <c r="D1288" s="13" t="str">
        <f>+Afrapportering!D1269</f>
        <v/>
      </c>
      <c r="E1288" s="14" t="str">
        <f>+Afrapportering!E1269</f>
        <v/>
      </c>
      <c r="F1288" s="139" t="str">
        <f>IF(Afrapportering!F1269 = "", "",Afrapportering!F1269)</f>
        <v/>
      </c>
      <c r="G1288" s="14" t="str">
        <f>+Afrapportering!G1269</f>
        <v/>
      </c>
      <c r="H1288" s="139" t="str">
        <f>IF(Afrapportering!H1269 = "","",Afrapportering!H1269)</f>
        <v/>
      </c>
      <c r="I1288" s="140" t="str">
        <f>+Afrapportering!I1269</f>
        <v/>
      </c>
      <c r="J1288" s="13" t="str">
        <f>+Afrapportering!J1269</f>
        <v/>
      </c>
      <c r="K1288" s="32" t="str">
        <f t="shared" si="156"/>
        <v/>
      </c>
      <c r="L1288" s="31" t="str">
        <f>IF(Ansøgning!J1274="","",Ansøgning!J1274)</f>
        <v/>
      </c>
      <c r="M1288" s="134" t="str">
        <f>IF(Afrapportering!M1269="","",Afrapportering!M1269)</f>
        <v/>
      </c>
      <c r="N1288" s="31" t="str">
        <f>IF(Ansøgning!K1274="","",Ansøgning!K1274)</f>
        <v/>
      </c>
      <c r="O1288" s="134">
        <f>IF(Afrapportering!O1269="",,Afrapportering!O1269)</f>
        <v>0</v>
      </c>
      <c r="P1288" s="15" t="str">
        <f>IF(Ansøgning!L1274="","",Ansøgning!L1274)</f>
        <v/>
      </c>
      <c r="Q1288" s="15" t="str">
        <f t="shared" si="157"/>
        <v/>
      </c>
      <c r="R1288" s="15"/>
      <c r="S1288" s="15" t="str">
        <f>IF(Afrapportering!S1269="","",Afrapportering!S1269)</f>
        <v/>
      </c>
      <c r="T1288" s="31" t="str">
        <f t="shared" si="158"/>
        <v/>
      </c>
      <c r="U1288" s="30" t="str">
        <f>IF(Afrapportering!U1269="","",Afrapportering!U1269)</f>
        <v/>
      </c>
      <c r="V1288" s="52" t="str">
        <f>IF(Afrapportering!V1269="","",Afrapportering!V1269)</f>
        <v/>
      </c>
      <c r="W1288" s="30" t="str">
        <f>IF(Afrapportering!W1269="","",Afrapportering!W1269)</f>
        <v/>
      </c>
      <c r="X1288" s="52" t="str">
        <f>IF(Afrapportering!X1269="","",Afrapportering!X1269)</f>
        <v/>
      </c>
      <c r="Y1288" s="30" t="str">
        <f>IF(Afrapportering!Y1269="","",Afrapportering!Y1269)</f>
        <v/>
      </c>
      <c r="Z1288" s="52" t="str">
        <f>IFERROR(MAX(IF(OR(V1288="",X1288=""),"",IF(AND(AND(MONTH(F1288)&gt;=7,MONTH(F1288)&lt;8),AND(MONTH(H1288)&gt;=7,MONTH(H1288)&lt;8)),(NETWORKDAYS(F1288,H1288,Lister!$D$7:$D$13)-V1288)*T1288/NETWORKDAYS(Lister!$D$19,Lister!$E$19,Lister!$D$7:$D$13),IF(AND(AND(MONTH(F1288)&gt;=7,MONTH(F1288)&lt;8),MONTH(H1288)&gt;7),(NETWORKDAYS(F1288,Lister!$E$19,Lister!$D$7:$D$13)-V1288)*T1288/NETWORKDAYS(Lister!$D$19,Lister!$E$19,Lister!$D$7:$D$13),IF(MONTH(F1288)&gt;7,0)))),0),"")</f>
        <v/>
      </c>
      <c r="AA1288" s="30" t="str">
        <f>IF(Afrapportering!AA1269="","",Afrapportering!AA1269)</f>
        <v/>
      </c>
      <c r="AB1288" s="52" t="str">
        <f>IFERROR(MAX(IF(OR(V1288="",X1288=""),"",IF(AND(AND(MONTH(F1288)&gt;=8,MONTH(F1288)&lt;9),AND(MONTH(H1288)&gt;=8,MONTH(H1288)&lt;9)),(NETWORKDAYS(F1288,H1288,Lister!$D$7:$D$13)-X1288)*T1288/NETWORKDAYS(Lister!$D$20,Lister!$E$20,Lister!$D$7:$D$13),IF(AND(MONTH(F1288)=7,MONTH(H1288)=8),(NETWORKDAYS(Lister!$D$20,H1288,Lister!$D$7:$D$13)-X1288)*T1288/NETWORKDAYS(Lister!$D$20,Lister!$E$20,Lister!$D$7:$D$13),IF(AND(MONTH(F1288)=7,MONTH(H1288)=7),0)))),0),"")</f>
        <v/>
      </c>
      <c r="AC1288" s="30" t="str">
        <f>IF(Afrapportering!AC1269="","",Afrapportering!AC1269)</f>
        <v/>
      </c>
      <c r="AD1288" s="52" t="str">
        <f t="shared" si="159"/>
        <v/>
      </c>
      <c r="AE1288" s="52" t="str">
        <f t="shared" si="160"/>
        <v/>
      </c>
      <c r="AF1288" s="30" t="str">
        <f t="shared" si="161"/>
        <v/>
      </c>
      <c r="AG1288" s="30" t="str">
        <f t="shared" si="162"/>
        <v/>
      </c>
      <c r="AH1288" s="3" t="str">
        <f t="shared" si="163"/>
        <v/>
      </c>
    </row>
    <row r="1289" spans="1:34" x14ac:dyDescent="0.25">
      <c r="A1289" s="13" t="str">
        <f>+Afrapportering!A1270</f>
        <v/>
      </c>
      <c r="B1289" s="13" t="str">
        <f>+Afrapportering!B1270</f>
        <v/>
      </c>
      <c r="C1289" s="13" t="str">
        <f>+Afrapportering!C1270</f>
        <v/>
      </c>
      <c r="D1289" s="13" t="str">
        <f>+Afrapportering!D1270</f>
        <v/>
      </c>
      <c r="E1289" s="14" t="str">
        <f>+Afrapportering!E1270</f>
        <v/>
      </c>
      <c r="F1289" s="139" t="str">
        <f>IF(Afrapportering!F1270 = "", "",Afrapportering!F1270)</f>
        <v/>
      </c>
      <c r="G1289" s="14" t="str">
        <f>+Afrapportering!G1270</f>
        <v/>
      </c>
      <c r="H1289" s="139" t="str">
        <f>IF(Afrapportering!H1270 = "","",Afrapportering!H1270)</f>
        <v/>
      </c>
      <c r="I1289" s="140" t="str">
        <f>+Afrapportering!I1270</f>
        <v/>
      </c>
      <c r="J1289" s="13" t="str">
        <f>+Afrapportering!J1270</f>
        <v/>
      </c>
      <c r="K1289" s="32" t="str">
        <f t="shared" si="156"/>
        <v/>
      </c>
      <c r="L1289" s="31" t="str">
        <f>IF(Ansøgning!J1275="","",Ansøgning!J1275)</f>
        <v/>
      </c>
      <c r="M1289" s="134" t="str">
        <f>IF(Afrapportering!M1270="","",Afrapportering!M1270)</f>
        <v/>
      </c>
      <c r="N1289" s="31" t="str">
        <f>IF(Ansøgning!K1275="","",Ansøgning!K1275)</f>
        <v/>
      </c>
      <c r="O1289" s="134">
        <f>IF(Afrapportering!O1270="",,Afrapportering!O1270)</f>
        <v>0</v>
      </c>
      <c r="P1289" s="15" t="str">
        <f>IF(Ansøgning!L1275="","",Ansøgning!L1275)</f>
        <v/>
      </c>
      <c r="Q1289" s="15" t="str">
        <f t="shared" si="157"/>
        <v/>
      </c>
      <c r="R1289" s="15"/>
      <c r="S1289" s="15" t="str">
        <f>IF(Afrapportering!S1270="","",Afrapportering!S1270)</f>
        <v/>
      </c>
      <c r="T1289" s="31" t="str">
        <f t="shared" si="158"/>
        <v/>
      </c>
      <c r="U1289" s="30" t="str">
        <f>IF(Afrapportering!U1270="","",Afrapportering!U1270)</f>
        <v/>
      </c>
      <c r="V1289" s="52" t="str">
        <f>IF(Afrapportering!V1270="","",Afrapportering!V1270)</f>
        <v/>
      </c>
      <c r="W1289" s="30" t="str">
        <f>IF(Afrapportering!W1270="","",Afrapportering!W1270)</f>
        <v/>
      </c>
      <c r="X1289" s="52" t="str">
        <f>IF(Afrapportering!X1270="","",Afrapportering!X1270)</f>
        <v/>
      </c>
      <c r="Y1289" s="30" t="str">
        <f>IF(Afrapportering!Y1270="","",Afrapportering!Y1270)</f>
        <v/>
      </c>
      <c r="Z1289" s="52" t="str">
        <f>IFERROR(MAX(IF(OR(V1289="",X1289=""),"",IF(AND(AND(MONTH(F1289)&gt;=7,MONTH(F1289)&lt;8),AND(MONTH(H1289)&gt;=7,MONTH(H1289)&lt;8)),(NETWORKDAYS(F1289,H1289,Lister!$D$7:$D$13)-V1289)*T1289/NETWORKDAYS(Lister!$D$19,Lister!$E$19,Lister!$D$7:$D$13),IF(AND(AND(MONTH(F1289)&gt;=7,MONTH(F1289)&lt;8),MONTH(H1289)&gt;7),(NETWORKDAYS(F1289,Lister!$E$19,Lister!$D$7:$D$13)-V1289)*T1289/NETWORKDAYS(Lister!$D$19,Lister!$E$19,Lister!$D$7:$D$13),IF(MONTH(F1289)&gt;7,0)))),0),"")</f>
        <v/>
      </c>
      <c r="AA1289" s="30" t="str">
        <f>IF(Afrapportering!AA1270="","",Afrapportering!AA1270)</f>
        <v/>
      </c>
      <c r="AB1289" s="52" t="str">
        <f>IFERROR(MAX(IF(OR(V1289="",X1289=""),"",IF(AND(AND(MONTH(F1289)&gt;=8,MONTH(F1289)&lt;9),AND(MONTH(H1289)&gt;=8,MONTH(H1289)&lt;9)),(NETWORKDAYS(F1289,H1289,Lister!$D$7:$D$13)-X1289)*T1289/NETWORKDAYS(Lister!$D$20,Lister!$E$20,Lister!$D$7:$D$13),IF(AND(MONTH(F1289)=7,MONTH(H1289)=8),(NETWORKDAYS(Lister!$D$20,H1289,Lister!$D$7:$D$13)-X1289)*T1289/NETWORKDAYS(Lister!$D$20,Lister!$E$20,Lister!$D$7:$D$13),IF(AND(MONTH(F1289)=7,MONTH(H1289)=7),0)))),0),"")</f>
        <v/>
      </c>
      <c r="AC1289" s="30" t="str">
        <f>IF(Afrapportering!AC1270="","",Afrapportering!AC1270)</f>
        <v/>
      </c>
      <c r="AD1289" s="52" t="str">
        <f t="shared" si="159"/>
        <v/>
      </c>
      <c r="AE1289" s="52" t="str">
        <f t="shared" si="160"/>
        <v/>
      </c>
      <c r="AF1289" s="30" t="str">
        <f t="shared" si="161"/>
        <v/>
      </c>
      <c r="AG1289" s="30" t="str">
        <f t="shared" si="162"/>
        <v/>
      </c>
      <c r="AH1289" s="3" t="str">
        <f t="shared" si="163"/>
        <v/>
      </c>
    </row>
    <row r="1290" spans="1:34" x14ac:dyDescent="0.25">
      <c r="A1290" s="13" t="str">
        <f>+Afrapportering!A1271</f>
        <v/>
      </c>
      <c r="B1290" s="13" t="str">
        <f>+Afrapportering!B1271</f>
        <v/>
      </c>
      <c r="C1290" s="13" t="str">
        <f>+Afrapportering!C1271</f>
        <v/>
      </c>
      <c r="D1290" s="13" t="str">
        <f>+Afrapportering!D1271</f>
        <v/>
      </c>
      <c r="E1290" s="14" t="str">
        <f>+Afrapportering!E1271</f>
        <v/>
      </c>
      <c r="F1290" s="139" t="str">
        <f>IF(Afrapportering!F1271 = "", "",Afrapportering!F1271)</f>
        <v/>
      </c>
      <c r="G1290" s="14" t="str">
        <f>+Afrapportering!G1271</f>
        <v/>
      </c>
      <c r="H1290" s="139" t="str">
        <f>IF(Afrapportering!H1271 = "","",Afrapportering!H1271)</f>
        <v/>
      </c>
      <c r="I1290" s="140" t="str">
        <f>+Afrapportering!I1271</f>
        <v/>
      </c>
      <c r="J1290" s="13" t="str">
        <f>+Afrapportering!J1271</f>
        <v/>
      </c>
      <c r="K1290" s="32" t="str">
        <f t="shared" si="156"/>
        <v/>
      </c>
      <c r="L1290" s="31" t="str">
        <f>IF(Ansøgning!J1276="","",Ansøgning!J1276)</f>
        <v/>
      </c>
      <c r="M1290" s="134" t="str">
        <f>IF(Afrapportering!M1271="","",Afrapportering!M1271)</f>
        <v/>
      </c>
      <c r="N1290" s="31" t="str">
        <f>IF(Ansøgning!K1276="","",Ansøgning!K1276)</f>
        <v/>
      </c>
      <c r="O1290" s="134">
        <f>IF(Afrapportering!O1271="",,Afrapportering!O1271)</f>
        <v>0</v>
      </c>
      <c r="P1290" s="15" t="str">
        <f>IF(Ansøgning!L1276="","",Ansøgning!L1276)</f>
        <v/>
      </c>
      <c r="Q1290" s="15" t="str">
        <f t="shared" si="157"/>
        <v/>
      </c>
      <c r="R1290" s="15"/>
      <c r="S1290" s="15" t="str">
        <f>IF(Afrapportering!S1271="","",Afrapportering!S1271)</f>
        <v/>
      </c>
      <c r="T1290" s="31" t="str">
        <f t="shared" si="158"/>
        <v/>
      </c>
      <c r="U1290" s="30" t="str">
        <f>IF(Afrapportering!U1271="","",Afrapportering!U1271)</f>
        <v/>
      </c>
      <c r="V1290" s="52" t="str">
        <f>IF(Afrapportering!V1271="","",Afrapportering!V1271)</f>
        <v/>
      </c>
      <c r="W1290" s="30" t="str">
        <f>IF(Afrapportering!W1271="","",Afrapportering!W1271)</f>
        <v/>
      </c>
      <c r="X1290" s="52" t="str">
        <f>IF(Afrapportering!X1271="","",Afrapportering!X1271)</f>
        <v/>
      </c>
      <c r="Y1290" s="30" t="str">
        <f>IF(Afrapportering!Y1271="","",Afrapportering!Y1271)</f>
        <v/>
      </c>
      <c r="Z1290" s="52" t="str">
        <f>IFERROR(MAX(IF(OR(V1290="",X1290=""),"",IF(AND(AND(MONTH(F1290)&gt;=7,MONTH(F1290)&lt;8),AND(MONTH(H1290)&gt;=7,MONTH(H1290)&lt;8)),(NETWORKDAYS(F1290,H1290,Lister!$D$7:$D$13)-V1290)*T1290/NETWORKDAYS(Lister!$D$19,Lister!$E$19,Lister!$D$7:$D$13),IF(AND(AND(MONTH(F1290)&gt;=7,MONTH(F1290)&lt;8),MONTH(H1290)&gt;7),(NETWORKDAYS(F1290,Lister!$E$19,Lister!$D$7:$D$13)-V1290)*T1290/NETWORKDAYS(Lister!$D$19,Lister!$E$19,Lister!$D$7:$D$13),IF(MONTH(F1290)&gt;7,0)))),0),"")</f>
        <v/>
      </c>
      <c r="AA1290" s="30" t="str">
        <f>IF(Afrapportering!AA1271="","",Afrapportering!AA1271)</f>
        <v/>
      </c>
      <c r="AB1290" s="52" t="str">
        <f>IFERROR(MAX(IF(OR(V1290="",X1290=""),"",IF(AND(AND(MONTH(F1290)&gt;=8,MONTH(F1290)&lt;9),AND(MONTH(H1290)&gt;=8,MONTH(H1290)&lt;9)),(NETWORKDAYS(F1290,H1290,Lister!$D$7:$D$13)-X1290)*T1290/NETWORKDAYS(Lister!$D$20,Lister!$E$20,Lister!$D$7:$D$13),IF(AND(MONTH(F1290)=7,MONTH(H1290)=8),(NETWORKDAYS(Lister!$D$20,H1290,Lister!$D$7:$D$13)-X1290)*T1290/NETWORKDAYS(Lister!$D$20,Lister!$E$20,Lister!$D$7:$D$13),IF(AND(MONTH(F1290)=7,MONTH(H1290)=7),0)))),0),"")</f>
        <v/>
      </c>
      <c r="AC1290" s="30" t="str">
        <f>IF(Afrapportering!AC1271="","",Afrapportering!AC1271)</f>
        <v/>
      </c>
      <c r="AD1290" s="52" t="str">
        <f t="shared" si="159"/>
        <v/>
      </c>
      <c r="AE1290" s="52" t="str">
        <f t="shared" si="160"/>
        <v/>
      </c>
      <c r="AF1290" s="30" t="str">
        <f t="shared" si="161"/>
        <v/>
      </c>
      <c r="AG1290" s="30" t="str">
        <f t="shared" si="162"/>
        <v/>
      </c>
      <c r="AH1290" s="3" t="str">
        <f t="shared" si="163"/>
        <v/>
      </c>
    </row>
    <row r="1291" spans="1:34" x14ac:dyDescent="0.25">
      <c r="A1291" s="13" t="str">
        <f>+Afrapportering!A1272</f>
        <v/>
      </c>
      <c r="B1291" s="13" t="str">
        <f>+Afrapportering!B1272</f>
        <v/>
      </c>
      <c r="C1291" s="13" t="str">
        <f>+Afrapportering!C1272</f>
        <v/>
      </c>
      <c r="D1291" s="13" t="str">
        <f>+Afrapportering!D1272</f>
        <v/>
      </c>
      <c r="E1291" s="14" t="str">
        <f>+Afrapportering!E1272</f>
        <v/>
      </c>
      <c r="F1291" s="139" t="str">
        <f>IF(Afrapportering!F1272 = "", "",Afrapportering!F1272)</f>
        <v/>
      </c>
      <c r="G1291" s="14" t="str">
        <f>+Afrapportering!G1272</f>
        <v/>
      </c>
      <c r="H1291" s="139" t="str">
        <f>IF(Afrapportering!H1272 = "","",Afrapportering!H1272)</f>
        <v/>
      </c>
      <c r="I1291" s="140" t="str">
        <f>+Afrapportering!I1272</f>
        <v/>
      </c>
      <c r="J1291" s="13" t="str">
        <f>+Afrapportering!J1272</f>
        <v/>
      </c>
      <c r="K1291" s="32" t="str">
        <f t="shared" si="156"/>
        <v/>
      </c>
      <c r="L1291" s="31" t="str">
        <f>IF(Ansøgning!J1277="","",Ansøgning!J1277)</f>
        <v/>
      </c>
      <c r="M1291" s="134" t="str">
        <f>IF(Afrapportering!M1272="","",Afrapportering!M1272)</f>
        <v/>
      </c>
      <c r="N1291" s="31" t="str">
        <f>IF(Ansøgning!K1277="","",Ansøgning!K1277)</f>
        <v/>
      </c>
      <c r="O1291" s="134">
        <f>IF(Afrapportering!O1272="",,Afrapportering!O1272)</f>
        <v>0</v>
      </c>
      <c r="P1291" s="15" t="str">
        <f>IF(Ansøgning!L1277="","",Ansøgning!L1277)</f>
        <v/>
      </c>
      <c r="Q1291" s="15" t="str">
        <f t="shared" si="157"/>
        <v/>
      </c>
      <c r="R1291" s="15"/>
      <c r="S1291" s="15" t="str">
        <f>IF(Afrapportering!S1272="","",Afrapportering!S1272)</f>
        <v/>
      </c>
      <c r="T1291" s="31" t="str">
        <f t="shared" si="158"/>
        <v/>
      </c>
      <c r="U1291" s="30" t="str">
        <f>IF(Afrapportering!U1272="","",Afrapportering!U1272)</f>
        <v/>
      </c>
      <c r="V1291" s="52" t="str">
        <f>IF(Afrapportering!V1272="","",Afrapportering!V1272)</f>
        <v/>
      </c>
      <c r="W1291" s="30" t="str">
        <f>IF(Afrapportering!W1272="","",Afrapportering!W1272)</f>
        <v/>
      </c>
      <c r="X1291" s="52" t="str">
        <f>IF(Afrapportering!X1272="","",Afrapportering!X1272)</f>
        <v/>
      </c>
      <c r="Y1291" s="30" t="str">
        <f>IF(Afrapportering!Y1272="","",Afrapportering!Y1272)</f>
        <v/>
      </c>
      <c r="Z1291" s="52" t="str">
        <f>IFERROR(MAX(IF(OR(V1291="",X1291=""),"",IF(AND(AND(MONTH(F1291)&gt;=7,MONTH(F1291)&lt;8),AND(MONTH(H1291)&gt;=7,MONTH(H1291)&lt;8)),(NETWORKDAYS(F1291,H1291,Lister!$D$7:$D$13)-V1291)*T1291/NETWORKDAYS(Lister!$D$19,Lister!$E$19,Lister!$D$7:$D$13),IF(AND(AND(MONTH(F1291)&gt;=7,MONTH(F1291)&lt;8),MONTH(H1291)&gt;7),(NETWORKDAYS(F1291,Lister!$E$19,Lister!$D$7:$D$13)-V1291)*T1291/NETWORKDAYS(Lister!$D$19,Lister!$E$19,Lister!$D$7:$D$13),IF(MONTH(F1291)&gt;7,0)))),0),"")</f>
        <v/>
      </c>
      <c r="AA1291" s="30" t="str">
        <f>IF(Afrapportering!AA1272="","",Afrapportering!AA1272)</f>
        <v/>
      </c>
      <c r="AB1291" s="52" t="str">
        <f>IFERROR(MAX(IF(OR(V1291="",X1291=""),"",IF(AND(AND(MONTH(F1291)&gt;=8,MONTH(F1291)&lt;9),AND(MONTH(H1291)&gt;=8,MONTH(H1291)&lt;9)),(NETWORKDAYS(F1291,H1291,Lister!$D$7:$D$13)-X1291)*T1291/NETWORKDAYS(Lister!$D$20,Lister!$E$20,Lister!$D$7:$D$13),IF(AND(MONTH(F1291)=7,MONTH(H1291)=8),(NETWORKDAYS(Lister!$D$20,H1291,Lister!$D$7:$D$13)-X1291)*T1291/NETWORKDAYS(Lister!$D$20,Lister!$E$20,Lister!$D$7:$D$13),IF(AND(MONTH(F1291)=7,MONTH(H1291)=7),0)))),0),"")</f>
        <v/>
      </c>
      <c r="AC1291" s="30" t="str">
        <f>IF(Afrapportering!AC1272="","",Afrapportering!AC1272)</f>
        <v/>
      </c>
      <c r="AD1291" s="52" t="str">
        <f t="shared" si="159"/>
        <v/>
      </c>
      <c r="AE1291" s="52" t="str">
        <f t="shared" si="160"/>
        <v/>
      </c>
      <c r="AF1291" s="30" t="str">
        <f t="shared" si="161"/>
        <v/>
      </c>
      <c r="AG1291" s="30" t="str">
        <f t="shared" si="162"/>
        <v/>
      </c>
      <c r="AH1291" s="3" t="str">
        <f t="shared" si="163"/>
        <v/>
      </c>
    </row>
    <row r="1292" spans="1:34" x14ac:dyDescent="0.25">
      <c r="A1292" s="13" t="str">
        <f>+Afrapportering!A1273</f>
        <v/>
      </c>
      <c r="B1292" s="13" t="str">
        <f>+Afrapportering!B1273</f>
        <v/>
      </c>
      <c r="C1292" s="13" t="str">
        <f>+Afrapportering!C1273</f>
        <v/>
      </c>
      <c r="D1292" s="13" t="str">
        <f>+Afrapportering!D1273</f>
        <v/>
      </c>
      <c r="E1292" s="14" t="str">
        <f>+Afrapportering!E1273</f>
        <v/>
      </c>
      <c r="F1292" s="139" t="str">
        <f>IF(Afrapportering!F1273 = "", "",Afrapportering!F1273)</f>
        <v/>
      </c>
      <c r="G1292" s="14" t="str">
        <f>+Afrapportering!G1273</f>
        <v/>
      </c>
      <c r="H1292" s="139" t="str">
        <f>IF(Afrapportering!H1273 = "","",Afrapportering!H1273)</f>
        <v/>
      </c>
      <c r="I1292" s="140" t="str">
        <f>+Afrapportering!I1273</f>
        <v/>
      </c>
      <c r="J1292" s="13" t="str">
        <f>+Afrapportering!J1273</f>
        <v/>
      </c>
      <c r="K1292" s="32" t="str">
        <f t="shared" si="156"/>
        <v/>
      </c>
      <c r="L1292" s="31" t="str">
        <f>IF(Ansøgning!J1278="","",Ansøgning!J1278)</f>
        <v/>
      </c>
      <c r="M1292" s="134" t="str">
        <f>IF(Afrapportering!M1273="","",Afrapportering!M1273)</f>
        <v/>
      </c>
      <c r="N1292" s="31" t="str">
        <f>IF(Ansøgning!K1278="","",Ansøgning!K1278)</f>
        <v/>
      </c>
      <c r="O1292" s="134">
        <f>IF(Afrapportering!O1273="",,Afrapportering!O1273)</f>
        <v>0</v>
      </c>
      <c r="P1292" s="15" t="str">
        <f>IF(Ansøgning!L1278="","",Ansøgning!L1278)</f>
        <v/>
      </c>
      <c r="Q1292" s="15" t="str">
        <f t="shared" si="157"/>
        <v/>
      </c>
      <c r="R1292" s="15"/>
      <c r="S1292" s="15" t="str">
        <f>IF(Afrapportering!S1273="","",Afrapportering!S1273)</f>
        <v/>
      </c>
      <c r="T1292" s="31" t="str">
        <f t="shared" si="158"/>
        <v/>
      </c>
      <c r="U1292" s="30" t="str">
        <f>IF(Afrapportering!U1273="","",Afrapportering!U1273)</f>
        <v/>
      </c>
      <c r="V1292" s="52" t="str">
        <f>IF(Afrapportering!V1273="","",Afrapportering!V1273)</f>
        <v/>
      </c>
      <c r="W1292" s="30" t="str">
        <f>IF(Afrapportering!W1273="","",Afrapportering!W1273)</f>
        <v/>
      </c>
      <c r="X1292" s="52" t="str">
        <f>IF(Afrapportering!X1273="","",Afrapportering!X1273)</f>
        <v/>
      </c>
      <c r="Y1292" s="30" t="str">
        <f>IF(Afrapportering!Y1273="","",Afrapportering!Y1273)</f>
        <v/>
      </c>
      <c r="Z1292" s="52" t="str">
        <f>IFERROR(MAX(IF(OR(V1292="",X1292=""),"",IF(AND(AND(MONTH(F1292)&gt;=7,MONTH(F1292)&lt;8),AND(MONTH(H1292)&gt;=7,MONTH(H1292)&lt;8)),(NETWORKDAYS(F1292,H1292,Lister!$D$7:$D$13)-V1292)*T1292/NETWORKDAYS(Lister!$D$19,Lister!$E$19,Lister!$D$7:$D$13),IF(AND(AND(MONTH(F1292)&gt;=7,MONTH(F1292)&lt;8),MONTH(H1292)&gt;7),(NETWORKDAYS(F1292,Lister!$E$19,Lister!$D$7:$D$13)-V1292)*T1292/NETWORKDAYS(Lister!$D$19,Lister!$E$19,Lister!$D$7:$D$13),IF(MONTH(F1292)&gt;7,0)))),0),"")</f>
        <v/>
      </c>
      <c r="AA1292" s="30" t="str">
        <f>IF(Afrapportering!AA1273="","",Afrapportering!AA1273)</f>
        <v/>
      </c>
      <c r="AB1292" s="52" t="str">
        <f>IFERROR(MAX(IF(OR(V1292="",X1292=""),"",IF(AND(AND(MONTH(F1292)&gt;=8,MONTH(F1292)&lt;9),AND(MONTH(H1292)&gt;=8,MONTH(H1292)&lt;9)),(NETWORKDAYS(F1292,H1292,Lister!$D$7:$D$13)-X1292)*T1292/NETWORKDAYS(Lister!$D$20,Lister!$E$20,Lister!$D$7:$D$13),IF(AND(MONTH(F1292)=7,MONTH(H1292)=8),(NETWORKDAYS(Lister!$D$20,H1292,Lister!$D$7:$D$13)-X1292)*T1292/NETWORKDAYS(Lister!$D$20,Lister!$E$20,Lister!$D$7:$D$13),IF(AND(MONTH(F1292)=7,MONTH(H1292)=7),0)))),0),"")</f>
        <v/>
      </c>
      <c r="AC1292" s="30" t="str">
        <f>IF(Afrapportering!AC1273="","",Afrapportering!AC1273)</f>
        <v/>
      </c>
      <c r="AD1292" s="52" t="str">
        <f t="shared" si="159"/>
        <v/>
      </c>
      <c r="AE1292" s="52" t="str">
        <f t="shared" si="160"/>
        <v/>
      </c>
      <c r="AF1292" s="30" t="str">
        <f t="shared" si="161"/>
        <v/>
      </c>
      <c r="AG1292" s="30" t="str">
        <f t="shared" si="162"/>
        <v/>
      </c>
      <c r="AH1292" s="3" t="str">
        <f t="shared" si="163"/>
        <v/>
      </c>
    </row>
    <row r="1293" spans="1:34" x14ac:dyDescent="0.25">
      <c r="A1293" s="13" t="str">
        <f>+Afrapportering!A1274</f>
        <v/>
      </c>
      <c r="B1293" s="13" t="str">
        <f>+Afrapportering!B1274</f>
        <v/>
      </c>
      <c r="C1293" s="13" t="str">
        <f>+Afrapportering!C1274</f>
        <v/>
      </c>
      <c r="D1293" s="13" t="str">
        <f>+Afrapportering!D1274</f>
        <v/>
      </c>
      <c r="E1293" s="14" t="str">
        <f>+Afrapportering!E1274</f>
        <v/>
      </c>
      <c r="F1293" s="139" t="str">
        <f>IF(Afrapportering!F1274 = "", "",Afrapportering!F1274)</f>
        <v/>
      </c>
      <c r="G1293" s="14" t="str">
        <f>+Afrapportering!G1274</f>
        <v/>
      </c>
      <c r="H1293" s="139" t="str">
        <f>IF(Afrapportering!H1274 = "","",Afrapportering!H1274)</f>
        <v/>
      </c>
      <c r="I1293" s="140" t="str">
        <f>+Afrapportering!I1274</f>
        <v/>
      </c>
      <c r="J1293" s="13" t="str">
        <f>+Afrapportering!J1274</f>
        <v/>
      </c>
      <c r="K1293" s="32" t="str">
        <f t="shared" si="156"/>
        <v/>
      </c>
      <c r="L1293" s="31" t="str">
        <f>IF(Ansøgning!J1279="","",Ansøgning!J1279)</f>
        <v/>
      </c>
      <c r="M1293" s="134" t="str">
        <f>IF(Afrapportering!M1274="","",Afrapportering!M1274)</f>
        <v/>
      </c>
      <c r="N1293" s="31" t="str">
        <f>IF(Ansøgning!K1279="","",Ansøgning!K1279)</f>
        <v/>
      </c>
      <c r="O1293" s="134">
        <f>IF(Afrapportering!O1274="",,Afrapportering!O1274)</f>
        <v>0</v>
      </c>
      <c r="P1293" s="15" t="str">
        <f>IF(Ansøgning!L1279="","",Ansøgning!L1279)</f>
        <v/>
      </c>
      <c r="Q1293" s="15" t="str">
        <f t="shared" si="157"/>
        <v/>
      </c>
      <c r="R1293" s="15"/>
      <c r="S1293" s="15" t="str">
        <f>IF(Afrapportering!S1274="","",Afrapportering!S1274)</f>
        <v/>
      </c>
      <c r="T1293" s="31" t="str">
        <f t="shared" si="158"/>
        <v/>
      </c>
      <c r="U1293" s="30" t="str">
        <f>IF(Afrapportering!U1274="","",Afrapportering!U1274)</f>
        <v/>
      </c>
      <c r="V1293" s="52" t="str">
        <f>IF(Afrapportering!V1274="","",Afrapportering!V1274)</f>
        <v/>
      </c>
      <c r="W1293" s="30" t="str">
        <f>IF(Afrapportering!W1274="","",Afrapportering!W1274)</f>
        <v/>
      </c>
      <c r="X1293" s="52" t="str">
        <f>IF(Afrapportering!X1274="","",Afrapportering!X1274)</f>
        <v/>
      </c>
      <c r="Y1293" s="30" t="str">
        <f>IF(Afrapportering!Y1274="","",Afrapportering!Y1274)</f>
        <v/>
      </c>
      <c r="Z1293" s="52" t="str">
        <f>IFERROR(MAX(IF(OR(V1293="",X1293=""),"",IF(AND(AND(MONTH(F1293)&gt;=7,MONTH(F1293)&lt;8),AND(MONTH(H1293)&gt;=7,MONTH(H1293)&lt;8)),(NETWORKDAYS(F1293,H1293,Lister!$D$7:$D$13)-V1293)*T1293/NETWORKDAYS(Lister!$D$19,Lister!$E$19,Lister!$D$7:$D$13),IF(AND(AND(MONTH(F1293)&gt;=7,MONTH(F1293)&lt;8),MONTH(H1293)&gt;7),(NETWORKDAYS(F1293,Lister!$E$19,Lister!$D$7:$D$13)-V1293)*T1293/NETWORKDAYS(Lister!$D$19,Lister!$E$19,Lister!$D$7:$D$13),IF(MONTH(F1293)&gt;7,0)))),0),"")</f>
        <v/>
      </c>
      <c r="AA1293" s="30" t="str">
        <f>IF(Afrapportering!AA1274="","",Afrapportering!AA1274)</f>
        <v/>
      </c>
      <c r="AB1293" s="52" t="str">
        <f>IFERROR(MAX(IF(OR(V1293="",X1293=""),"",IF(AND(AND(MONTH(F1293)&gt;=8,MONTH(F1293)&lt;9),AND(MONTH(H1293)&gt;=8,MONTH(H1293)&lt;9)),(NETWORKDAYS(F1293,H1293,Lister!$D$7:$D$13)-X1293)*T1293/NETWORKDAYS(Lister!$D$20,Lister!$E$20,Lister!$D$7:$D$13),IF(AND(MONTH(F1293)=7,MONTH(H1293)=8),(NETWORKDAYS(Lister!$D$20,H1293,Lister!$D$7:$D$13)-X1293)*T1293/NETWORKDAYS(Lister!$D$20,Lister!$E$20,Lister!$D$7:$D$13),IF(AND(MONTH(F1293)=7,MONTH(H1293)=7),0)))),0),"")</f>
        <v/>
      </c>
      <c r="AC1293" s="30" t="str">
        <f>IF(Afrapportering!AC1274="","",Afrapportering!AC1274)</f>
        <v/>
      </c>
      <c r="AD1293" s="52" t="str">
        <f t="shared" si="159"/>
        <v/>
      </c>
      <c r="AE1293" s="52" t="str">
        <f t="shared" si="160"/>
        <v/>
      </c>
      <c r="AF1293" s="30" t="str">
        <f t="shared" si="161"/>
        <v/>
      </c>
      <c r="AG1293" s="30" t="str">
        <f t="shared" si="162"/>
        <v/>
      </c>
      <c r="AH1293" s="3" t="str">
        <f t="shared" si="163"/>
        <v/>
      </c>
    </row>
    <row r="1294" spans="1:34" x14ac:dyDescent="0.25">
      <c r="A1294" s="13" t="str">
        <f>+Afrapportering!A1275</f>
        <v/>
      </c>
      <c r="B1294" s="13" t="str">
        <f>+Afrapportering!B1275</f>
        <v/>
      </c>
      <c r="C1294" s="13" t="str">
        <f>+Afrapportering!C1275</f>
        <v/>
      </c>
      <c r="D1294" s="13" t="str">
        <f>+Afrapportering!D1275</f>
        <v/>
      </c>
      <c r="E1294" s="14" t="str">
        <f>+Afrapportering!E1275</f>
        <v/>
      </c>
      <c r="F1294" s="139" t="str">
        <f>IF(Afrapportering!F1275 = "", "",Afrapportering!F1275)</f>
        <v/>
      </c>
      <c r="G1294" s="14" t="str">
        <f>+Afrapportering!G1275</f>
        <v/>
      </c>
      <c r="H1294" s="139" t="str">
        <f>IF(Afrapportering!H1275 = "","",Afrapportering!H1275)</f>
        <v/>
      </c>
      <c r="I1294" s="140" t="str">
        <f>+Afrapportering!I1275</f>
        <v/>
      </c>
      <c r="J1294" s="13" t="str">
        <f>+Afrapportering!J1275</f>
        <v/>
      </c>
      <c r="K1294" s="32" t="str">
        <f t="shared" si="156"/>
        <v/>
      </c>
      <c r="L1294" s="31" t="str">
        <f>IF(Ansøgning!J1280="","",Ansøgning!J1280)</f>
        <v/>
      </c>
      <c r="M1294" s="134" t="str">
        <f>IF(Afrapportering!M1275="","",Afrapportering!M1275)</f>
        <v/>
      </c>
      <c r="N1294" s="31" t="str">
        <f>IF(Ansøgning!K1280="","",Ansøgning!K1280)</f>
        <v/>
      </c>
      <c r="O1294" s="134">
        <f>IF(Afrapportering!O1275="",,Afrapportering!O1275)</f>
        <v>0</v>
      </c>
      <c r="P1294" s="15" t="str">
        <f>IF(Ansøgning!L1280="","",Ansøgning!L1280)</f>
        <v/>
      </c>
      <c r="Q1294" s="15" t="str">
        <f t="shared" si="157"/>
        <v/>
      </c>
      <c r="R1294" s="15"/>
      <c r="S1294" s="15" t="str">
        <f>IF(Afrapportering!S1275="","",Afrapportering!S1275)</f>
        <v/>
      </c>
      <c r="T1294" s="31" t="str">
        <f t="shared" si="158"/>
        <v/>
      </c>
      <c r="U1294" s="30" t="str">
        <f>IF(Afrapportering!U1275="","",Afrapportering!U1275)</f>
        <v/>
      </c>
      <c r="V1294" s="52" t="str">
        <f>IF(Afrapportering!V1275="","",Afrapportering!V1275)</f>
        <v/>
      </c>
      <c r="W1294" s="30" t="str">
        <f>IF(Afrapportering!W1275="","",Afrapportering!W1275)</f>
        <v/>
      </c>
      <c r="X1294" s="52" t="str">
        <f>IF(Afrapportering!X1275="","",Afrapportering!X1275)</f>
        <v/>
      </c>
      <c r="Y1294" s="30" t="str">
        <f>IF(Afrapportering!Y1275="","",Afrapportering!Y1275)</f>
        <v/>
      </c>
      <c r="Z1294" s="52" t="str">
        <f>IFERROR(MAX(IF(OR(V1294="",X1294=""),"",IF(AND(AND(MONTH(F1294)&gt;=7,MONTH(F1294)&lt;8),AND(MONTH(H1294)&gt;=7,MONTH(H1294)&lt;8)),(NETWORKDAYS(F1294,H1294,Lister!$D$7:$D$13)-V1294)*T1294/NETWORKDAYS(Lister!$D$19,Lister!$E$19,Lister!$D$7:$D$13),IF(AND(AND(MONTH(F1294)&gt;=7,MONTH(F1294)&lt;8),MONTH(H1294)&gt;7),(NETWORKDAYS(F1294,Lister!$E$19,Lister!$D$7:$D$13)-V1294)*T1294/NETWORKDAYS(Lister!$D$19,Lister!$E$19,Lister!$D$7:$D$13),IF(MONTH(F1294)&gt;7,0)))),0),"")</f>
        <v/>
      </c>
      <c r="AA1294" s="30" t="str">
        <f>IF(Afrapportering!AA1275="","",Afrapportering!AA1275)</f>
        <v/>
      </c>
      <c r="AB1294" s="52" t="str">
        <f>IFERROR(MAX(IF(OR(V1294="",X1294=""),"",IF(AND(AND(MONTH(F1294)&gt;=8,MONTH(F1294)&lt;9),AND(MONTH(H1294)&gt;=8,MONTH(H1294)&lt;9)),(NETWORKDAYS(F1294,H1294,Lister!$D$7:$D$13)-X1294)*T1294/NETWORKDAYS(Lister!$D$20,Lister!$E$20,Lister!$D$7:$D$13),IF(AND(MONTH(F1294)=7,MONTH(H1294)=8),(NETWORKDAYS(Lister!$D$20,H1294,Lister!$D$7:$D$13)-X1294)*T1294/NETWORKDAYS(Lister!$D$20,Lister!$E$20,Lister!$D$7:$D$13),IF(AND(MONTH(F1294)=7,MONTH(H1294)=7),0)))),0),"")</f>
        <v/>
      </c>
      <c r="AC1294" s="30" t="str">
        <f>IF(Afrapportering!AC1275="","",Afrapportering!AC1275)</f>
        <v/>
      </c>
      <c r="AD1294" s="52" t="str">
        <f t="shared" si="159"/>
        <v/>
      </c>
      <c r="AE1294" s="52" t="str">
        <f t="shared" si="160"/>
        <v/>
      </c>
      <c r="AF1294" s="30" t="str">
        <f t="shared" si="161"/>
        <v/>
      </c>
      <c r="AG1294" s="30" t="str">
        <f t="shared" si="162"/>
        <v/>
      </c>
      <c r="AH1294" s="3" t="str">
        <f t="shared" si="163"/>
        <v/>
      </c>
    </row>
    <row r="1295" spans="1:34" x14ac:dyDescent="0.25">
      <c r="A1295" s="13" t="str">
        <f>+Afrapportering!A1276</f>
        <v/>
      </c>
      <c r="B1295" s="13" t="str">
        <f>+Afrapportering!B1276</f>
        <v/>
      </c>
      <c r="C1295" s="13" t="str">
        <f>+Afrapportering!C1276</f>
        <v/>
      </c>
      <c r="D1295" s="13" t="str">
        <f>+Afrapportering!D1276</f>
        <v/>
      </c>
      <c r="E1295" s="14" t="str">
        <f>+Afrapportering!E1276</f>
        <v/>
      </c>
      <c r="F1295" s="139" t="str">
        <f>IF(Afrapportering!F1276 = "", "",Afrapportering!F1276)</f>
        <v/>
      </c>
      <c r="G1295" s="14" t="str">
        <f>+Afrapportering!G1276</f>
        <v/>
      </c>
      <c r="H1295" s="139" t="str">
        <f>IF(Afrapportering!H1276 = "","",Afrapportering!H1276)</f>
        <v/>
      </c>
      <c r="I1295" s="140" t="str">
        <f>+Afrapportering!I1276</f>
        <v/>
      </c>
      <c r="J1295" s="13" t="str">
        <f>+Afrapportering!J1276</f>
        <v/>
      </c>
      <c r="K1295" s="32" t="str">
        <f t="shared" si="156"/>
        <v/>
      </c>
      <c r="L1295" s="31" t="str">
        <f>IF(Ansøgning!J1281="","",Ansøgning!J1281)</f>
        <v/>
      </c>
      <c r="M1295" s="134" t="str">
        <f>IF(Afrapportering!M1276="","",Afrapportering!M1276)</f>
        <v/>
      </c>
      <c r="N1295" s="31" t="str">
        <f>IF(Ansøgning!K1281="","",Ansøgning!K1281)</f>
        <v/>
      </c>
      <c r="O1295" s="134">
        <f>IF(Afrapportering!O1276="",,Afrapportering!O1276)</f>
        <v>0</v>
      </c>
      <c r="P1295" s="15" t="str">
        <f>IF(Ansøgning!L1281="","",Ansøgning!L1281)</f>
        <v/>
      </c>
      <c r="Q1295" s="15" t="str">
        <f t="shared" si="157"/>
        <v/>
      </c>
      <c r="R1295" s="15"/>
      <c r="S1295" s="15" t="str">
        <f>IF(Afrapportering!S1276="","",Afrapportering!S1276)</f>
        <v/>
      </c>
      <c r="T1295" s="31" t="str">
        <f t="shared" si="158"/>
        <v/>
      </c>
      <c r="U1295" s="30" t="str">
        <f>IF(Afrapportering!U1276="","",Afrapportering!U1276)</f>
        <v/>
      </c>
      <c r="V1295" s="52" t="str">
        <f>IF(Afrapportering!V1276="","",Afrapportering!V1276)</f>
        <v/>
      </c>
      <c r="W1295" s="30" t="str">
        <f>IF(Afrapportering!W1276="","",Afrapportering!W1276)</f>
        <v/>
      </c>
      <c r="X1295" s="52" t="str">
        <f>IF(Afrapportering!X1276="","",Afrapportering!X1276)</f>
        <v/>
      </c>
      <c r="Y1295" s="30" t="str">
        <f>IF(Afrapportering!Y1276="","",Afrapportering!Y1276)</f>
        <v/>
      </c>
      <c r="Z1295" s="52" t="str">
        <f>IFERROR(MAX(IF(OR(V1295="",X1295=""),"",IF(AND(AND(MONTH(F1295)&gt;=7,MONTH(F1295)&lt;8),AND(MONTH(H1295)&gt;=7,MONTH(H1295)&lt;8)),(NETWORKDAYS(F1295,H1295,Lister!$D$7:$D$13)-V1295)*T1295/NETWORKDAYS(Lister!$D$19,Lister!$E$19,Lister!$D$7:$D$13),IF(AND(AND(MONTH(F1295)&gt;=7,MONTH(F1295)&lt;8),MONTH(H1295)&gt;7),(NETWORKDAYS(F1295,Lister!$E$19,Lister!$D$7:$D$13)-V1295)*T1295/NETWORKDAYS(Lister!$D$19,Lister!$E$19,Lister!$D$7:$D$13),IF(MONTH(F1295)&gt;7,0)))),0),"")</f>
        <v/>
      </c>
      <c r="AA1295" s="30" t="str">
        <f>IF(Afrapportering!AA1276="","",Afrapportering!AA1276)</f>
        <v/>
      </c>
      <c r="AB1295" s="52" t="str">
        <f>IFERROR(MAX(IF(OR(V1295="",X1295=""),"",IF(AND(AND(MONTH(F1295)&gt;=8,MONTH(F1295)&lt;9),AND(MONTH(H1295)&gt;=8,MONTH(H1295)&lt;9)),(NETWORKDAYS(F1295,H1295,Lister!$D$7:$D$13)-X1295)*T1295/NETWORKDAYS(Lister!$D$20,Lister!$E$20,Lister!$D$7:$D$13),IF(AND(MONTH(F1295)=7,MONTH(H1295)=8),(NETWORKDAYS(Lister!$D$20,H1295,Lister!$D$7:$D$13)-X1295)*T1295/NETWORKDAYS(Lister!$D$20,Lister!$E$20,Lister!$D$7:$D$13),IF(AND(MONTH(F1295)=7,MONTH(H1295)=7),0)))),0),"")</f>
        <v/>
      </c>
      <c r="AC1295" s="30" t="str">
        <f>IF(Afrapportering!AC1276="","",Afrapportering!AC1276)</f>
        <v/>
      </c>
      <c r="AD1295" s="52" t="str">
        <f t="shared" si="159"/>
        <v/>
      </c>
      <c r="AE1295" s="52" t="str">
        <f t="shared" si="160"/>
        <v/>
      </c>
      <c r="AF1295" s="30" t="str">
        <f t="shared" si="161"/>
        <v/>
      </c>
      <c r="AG1295" s="30" t="str">
        <f t="shared" si="162"/>
        <v/>
      </c>
      <c r="AH1295" s="3" t="str">
        <f t="shared" si="163"/>
        <v/>
      </c>
    </row>
    <row r="1296" spans="1:34" x14ac:dyDescent="0.25">
      <c r="A1296" s="13" t="str">
        <f>+Afrapportering!A1277</f>
        <v/>
      </c>
      <c r="B1296" s="13" t="str">
        <f>+Afrapportering!B1277</f>
        <v/>
      </c>
      <c r="C1296" s="13" t="str">
        <f>+Afrapportering!C1277</f>
        <v/>
      </c>
      <c r="D1296" s="13" t="str">
        <f>+Afrapportering!D1277</f>
        <v/>
      </c>
      <c r="E1296" s="14" t="str">
        <f>+Afrapportering!E1277</f>
        <v/>
      </c>
      <c r="F1296" s="139" t="str">
        <f>IF(Afrapportering!F1277 = "", "",Afrapportering!F1277)</f>
        <v/>
      </c>
      <c r="G1296" s="14" t="str">
        <f>+Afrapportering!G1277</f>
        <v/>
      </c>
      <c r="H1296" s="139" t="str">
        <f>IF(Afrapportering!H1277 = "","",Afrapportering!H1277)</f>
        <v/>
      </c>
      <c r="I1296" s="140" t="str">
        <f>+Afrapportering!I1277</f>
        <v/>
      </c>
      <c r="J1296" s="13" t="str">
        <f>+Afrapportering!J1277</f>
        <v/>
      </c>
      <c r="K1296" s="32" t="str">
        <f t="shared" si="156"/>
        <v/>
      </c>
      <c r="L1296" s="31" t="str">
        <f>IF(Ansøgning!J1282="","",Ansøgning!J1282)</f>
        <v/>
      </c>
      <c r="M1296" s="134" t="str">
        <f>IF(Afrapportering!M1277="","",Afrapportering!M1277)</f>
        <v/>
      </c>
      <c r="N1296" s="31" t="str">
        <f>IF(Ansøgning!K1282="","",Ansøgning!K1282)</f>
        <v/>
      </c>
      <c r="O1296" s="134">
        <f>IF(Afrapportering!O1277="",,Afrapportering!O1277)</f>
        <v>0</v>
      </c>
      <c r="P1296" s="15" t="str">
        <f>IF(Ansøgning!L1282="","",Ansøgning!L1282)</f>
        <v/>
      </c>
      <c r="Q1296" s="15" t="str">
        <f t="shared" si="157"/>
        <v/>
      </c>
      <c r="R1296" s="15"/>
      <c r="S1296" s="15" t="str">
        <f>IF(Afrapportering!S1277="","",Afrapportering!S1277)</f>
        <v/>
      </c>
      <c r="T1296" s="31" t="str">
        <f t="shared" si="158"/>
        <v/>
      </c>
      <c r="U1296" s="30" t="str">
        <f>IF(Afrapportering!U1277="","",Afrapportering!U1277)</f>
        <v/>
      </c>
      <c r="V1296" s="52" t="str">
        <f>IF(Afrapportering!V1277="","",Afrapportering!V1277)</f>
        <v/>
      </c>
      <c r="W1296" s="30" t="str">
        <f>IF(Afrapportering!W1277="","",Afrapportering!W1277)</f>
        <v/>
      </c>
      <c r="X1296" s="52" t="str">
        <f>IF(Afrapportering!X1277="","",Afrapportering!X1277)</f>
        <v/>
      </c>
      <c r="Y1296" s="30" t="str">
        <f>IF(Afrapportering!Y1277="","",Afrapportering!Y1277)</f>
        <v/>
      </c>
      <c r="Z1296" s="52" t="str">
        <f>IFERROR(MAX(IF(OR(V1296="",X1296=""),"",IF(AND(AND(MONTH(F1296)&gt;=7,MONTH(F1296)&lt;8),AND(MONTH(H1296)&gt;=7,MONTH(H1296)&lt;8)),(NETWORKDAYS(F1296,H1296,Lister!$D$7:$D$13)-V1296)*T1296/NETWORKDAYS(Lister!$D$19,Lister!$E$19,Lister!$D$7:$D$13),IF(AND(AND(MONTH(F1296)&gt;=7,MONTH(F1296)&lt;8),MONTH(H1296)&gt;7),(NETWORKDAYS(F1296,Lister!$E$19,Lister!$D$7:$D$13)-V1296)*T1296/NETWORKDAYS(Lister!$D$19,Lister!$E$19,Lister!$D$7:$D$13),IF(MONTH(F1296)&gt;7,0)))),0),"")</f>
        <v/>
      </c>
      <c r="AA1296" s="30" t="str">
        <f>IF(Afrapportering!AA1277="","",Afrapportering!AA1277)</f>
        <v/>
      </c>
      <c r="AB1296" s="52" t="str">
        <f>IFERROR(MAX(IF(OR(V1296="",X1296=""),"",IF(AND(AND(MONTH(F1296)&gt;=8,MONTH(F1296)&lt;9),AND(MONTH(H1296)&gt;=8,MONTH(H1296)&lt;9)),(NETWORKDAYS(F1296,H1296,Lister!$D$7:$D$13)-X1296)*T1296/NETWORKDAYS(Lister!$D$20,Lister!$E$20,Lister!$D$7:$D$13),IF(AND(MONTH(F1296)=7,MONTH(H1296)=8),(NETWORKDAYS(Lister!$D$20,H1296,Lister!$D$7:$D$13)-X1296)*T1296/NETWORKDAYS(Lister!$D$20,Lister!$E$20,Lister!$D$7:$D$13),IF(AND(MONTH(F1296)=7,MONTH(H1296)=7),0)))),0),"")</f>
        <v/>
      </c>
      <c r="AC1296" s="30" t="str">
        <f>IF(Afrapportering!AC1277="","",Afrapportering!AC1277)</f>
        <v/>
      </c>
      <c r="AD1296" s="52" t="str">
        <f t="shared" si="159"/>
        <v/>
      </c>
      <c r="AE1296" s="52" t="str">
        <f t="shared" si="160"/>
        <v/>
      </c>
      <c r="AF1296" s="30" t="str">
        <f t="shared" si="161"/>
        <v/>
      </c>
      <c r="AG1296" s="30" t="str">
        <f t="shared" si="162"/>
        <v/>
      </c>
      <c r="AH1296" s="3" t="str">
        <f t="shared" si="163"/>
        <v/>
      </c>
    </row>
    <row r="1297" spans="1:34" x14ac:dyDescent="0.25">
      <c r="A1297" s="13" t="str">
        <f>+Afrapportering!A1278</f>
        <v/>
      </c>
      <c r="B1297" s="13" t="str">
        <f>+Afrapportering!B1278</f>
        <v/>
      </c>
      <c r="C1297" s="13" t="str">
        <f>+Afrapportering!C1278</f>
        <v/>
      </c>
      <c r="D1297" s="13" t="str">
        <f>+Afrapportering!D1278</f>
        <v/>
      </c>
      <c r="E1297" s="14" t="str">
        <f>+Afrapportering!E1278</f>
        <v/>
      </c>
      <c r="F1297" s="139" t="str">
        <f>IF(Afrapportering!F1278 = "", "",Afrapportering!F1278)</f>
        <v/>
      </c>
      <c r="G1297" s="14" t="str">
        <f>+Afrapportering!G1278</f>
        <v/>
      </c>
      <c r="H1297" s="139" t="str">
        <f>IF(Afrapportering!H1278 = "","",Afrapportering!H1278)</f>
        <v/>
      </c>
      <c r="I1297" s="140" t="str">
        <f>+Afrapportering!I1278</f>
        <v/>
      </c>
      <c r="J1297" s="13" t="str">
        <f>+Afrapportering!J1278</f>
        <v/>
      </c>
      <c r="K1297" s="32" t="str">
        <f t="shared" si="156"/>
        <v/>
      </c>
      <c r="L1297" s="31" t="str">
        <f>IF(Ansøgning!J1283="","",Ansøgning!J1283)</f>
        <v/>
      </c>
      <c r="M1297" s="134" t="str">
        <f>IF(Afrapportering!M1278="","",Afrapportering!M1278)</f>
        <v/>
      </c>
      <c r="N1297" s="31" t="str">
        <f>IF(Ansøgning!K1283="","",Ansøgning!K1283)</f>
        <v/>
      </c>
      <c r="O1297" s="134">
        <f>IF(Afrapportering!O1278="",,Afrapportering!O1278)</f>
        <v>0</v>
      </c>
      <c r="P1297" s="15" t="str">
        <f>IF(Ansøgning!L1283="","",Ansøgning!L1283)</f>
        <v/>
      </c>
      <c r="Q1297" s="15" t="str">
        <f t="shared" si="157"/>
        <v/>
      </c>
      <c r="R1297" s="15"/>
      <c r="S1297" s="15" t="str">
        <f>IF(Afrapportering!S1278="","",Afrapportering!S1278)</f>
        <v/>
      </c>
      <c r="T1297" s="31" t="str">
        <f t="shared" si="158"/>
        <v/>
      </c>
      <c r="U1297" s="30" t="str">
        <f>IF(Afrapportering!U1278="","",Afrapportering!U1278)</f>
        <v/>
      </c>
      <c r="V1297" s="52" t="str">
        <f>IF(Afrapportering!V1278="","",Afrapportering!V1278)</f>
        <v/>
      </c>
      <c r="W1297" s="30" t="str">
        <f>IF(Afrapportering!W1278="","",Afrapportering!W1278)</f>
        <v/>
      </c>
      <c r="X1297" s="52" t="str">
        <f>IF(Afrapportering!X1278="","",Afrapportering!X1278)</f>
        <v/>
      </c>
      <c r="Y1297" s="30" t="str">
        <f>IF(Afrapportering!Y1278="","",Afrapportering!Y1278)</f>
        <v/>
      </c>
      <c r="Z1297" s="52" t="str">
        <f>IFERROR(MAX(IF(OR(V1297="",X1297=""),"",IF(AND(AND(MONTH(F1297)&gt;=7,MONTH(F1297)&lt;8),AND(MONTH(H1297)&gt;=7,MONTH(H1297)&lt;8)),(NETWORKDAYS(F1297,H1297,Lister!$D$7:$D$13)-V1297)*T1297/NETWORKDAYS(Lister!$D$19,Lister!$E$19,Lister!$D$7:$D$13),IF(AND(AND(MONTH(F1297)&gt;=7,MONTH(F1297)&lt;8),MONTH(H1297)&gt;7),(NETWORKDAYS(F1297,Lister!$E$19,Lister!$D$7:$D$13)-V1297)*T1297/NETWORKDAYS(Lister!$D$19,Lister!$E$19,Lister!$D$7:$D$13),IF(MONTH(F1297)&gt;7,0)))),0),"")</f>
        <v/>
      </c>
      <c r="AA1297" s="30" t="str">
        <f>IF(Afrapportering!AA1278="","",Afrapportering!AA1278)</f>
        <v/>
      </c>
      <c r="AB1297" s="52" t="str">
        <f>IFERROR(MAX(IF(OR(V1297="",X1297=""),"",IF(AND(AND(MONTH(F1297)&gt;=8,MONTH(F1297)&lt;9),AND(MONTH(H1297)&gt;=8,MONTH(H1297)&lt;9)),(NETWORKDAYS(F1297,H1297,Lister!$D$7:$D$13)-X1297)*T1297/NETWORKDAYS(Lister!$D$20,Lister!$E$20,Lister!$D$7:$D$13),IF(AND(MONTH(F1297)=7,MONTH(H1297)=8),(NETWORKDAYS(Lister!$D$20,H1297,Lister!$D$7:$D$13)-X1297)*T1297/NETWORKDAYS(Lister!$D$20,Lister!$E$20,Lister!$D$7:$D$13),IF(AND(MONTH(F1297)=7,MONTH(H1297)=7),0)))),0),"")</f>
        <v/>
      </c>
      <c r="AC1297" s="30" t="str">
        <f>IF(Afrapportering!AC1278="","",Afrapportering!AC1278)</f>
        <v/>
      </c>
      <c r="AD1297" s="52" t="str">
        <f t="shared" si="159"/>
        <v/>
      </c>
      <c r="AE1297" s="52" t="str">
        <f t="shared" si="160"/>
        <v/>
      </c>
      <c r="AF1297" s="30" t="str">
        <f t="shared" si="161"/>
        <v/>
      </c>
      <c r="AG1297" s="30" t="str">
        <f t="shared" si="162"/>
        <v/>
      </c>
      <c r="AH1297" s="3" t="str">
        <f t="shared" si="163"/>
        <v/>
      </c>
    </row>
    <row r="1298" spans="1:34" x14ac:dyDescent="0.25">
      <c r="A1298" s="13" t="str">
        <f>+Afrapportering!A1279</f>
        <v/>
      </c>
      <c r="B1298" s="13" t="str">
        <f>+Afrapportering!B1279</f>
        <v/>
      </c>
      <c r="C1298" s="13" t="str">
        <f>+Afrapportering!C1279</f>
        <v/>
      </c>
      <c r="D1298" s="13" t="str">
        <f>+Afrapportering!D1279</f>
        <v/>
      </c>
      <c r="E1298" s="14" t="str">
        <f>+Afrapportering!E1279</f>
        <v/>
      </c>
      <c r="F1298" s="139" t="str">
        <f>IF(Afrapportering!F1279 = "", "",Afrapportering!F1279)</f>
        <v/>
      </c>
      <c r="G1298" s="14" t="str">
        <f>+Afrapportering!G1279</f>
        <v/>
      </c>
      <c r="H1298" s="139" t="str">
        <f>IF(Afrapportering!H1279 = "","",Afrapportering!H1279)</f>
        <v/>
      </c>
      <c r="I1298" s="140" t="str">
        <f>+Afrapportering!I1279</f>
        <v/>
      </c>
      <c r="J1298" s="13" t="str">
        <f>+Afrapportering!J1279</f>
        <v/>
      </c>
      <c r="K1298" s="32" t="str">
        <f t="shared" si="156"/>
        <v/>
      </c>
      <c r="L1298" s="31" t="str">
        <f>IF(Ansøgning!J1284="","",Ansøgning!J1284)</f>
        <v/>
      </c>
      <c r="M1298" s="134" t="str">
        <f>IF(Afrapportering!M1279="","",Afrapportering!M1279)</f>
        <v/>
      </c>
      <c r="N1298" s="31" t="str">
        <f>IF(Ansøgning!K1284="","",Ansøgning!K1284)</f>
        <v/>
      </c>
      <c r="O1298" s="134">
        <f>IF(Afrapportering!O1279="",,Afrapportering!O1279)</f>
        <v>0</v>
      </c>
      <c r="P1298" s="15" t="str">
        <f>IF(Ansøgning!L1284="","",Ansøgning!L1284)</f>
        <v/>
      </c>
      <c r="Q1298" s="15" t="str">
        <f t="shared" si="157"/>
        <v/>
      </c>
      <c r="R1298" s="15"/>
      <c r="S1298" s="15" t="str">
        <f>IF(Afrapportering!S1279="","",Afrapportering!S1279)</f>
        <v/>
      </c>
      <c r="T1298" s="31" t="str">
        <f t="shared" si="158"/>
        <v/>
      </c>
      <c r="U1298" s="30" t="str">
        <f>IF(Afrapportering!U1279="","",Afrapportering!U1279)</f>
        <v/>
      </c>
      <c r="V1298" s="52" t="str">
        <f>IF(Afrapportering!V1279="","",Afrapportering!V1279)</f>
        <v/>
      </c>
      <c r="W1298" s="30" t="str">
        <f>IF(Afrapportering!W1279="","",Afrapportering!W1279)</f>
        <v/>
      </c>
      <c r="X1298" s="52" t="str">
        <f>IF(Afrapportering!X1279="","",Afrapportering!X1279)</f>
        <v/>
      </c>
      <c r="Y1298" s="30" t="str">
        <f>IF(Afrapportering!Y1279="","",Afrapportering!Y1279)</f>
        <v/>
      </c>
      <c r="Z1298" s="52" t="str">
        <f>IFERROR(MAX(IF(OR(V1298="",X1298=""),"",IF(AND(AND(MONTH(F1298)&gt;=7,MONTH(F1298)&lt;8),AND(MONTH(H1298)&gt;=7,MONTH(H1298)&lt;8)),(NETWORKDAYS(F1298,H1298,Lister!$D$7:$D$13)-V1298)*T1298/NETWORKDAYS(Lister!$D$19,Lister!$E$19,Lister!$D$7:$D$13),IF(AND(AND(MONTH(F1298)&gt;=7,MONTH(F1298)&lt;8),MONTH(H1298)&gt;7),(NETWORKDAYS(F1298,Lister!$E$19,Lister!$D$7:$D$13)-V1298)*T1298/NETWORKDAYS(Lister!$D$19,Lister!$E$19,Lister!$D$7:$D$13),IF(MONTH(F1298)&gt;7,0)))),0),"")</f>
        <v/>
      </c>
      <c r="AA1298" s="30" t="str">
        <f>IF(Afrapportering!AA1279="","",Afrapportering!AA1279)</f>
        <v/>
      </c>
      <c r="AB1298" s="52" t="str">
        <f>IFERROR(MAX(IF(OR(V1298="",X1298=""),"",IF(AND(AND(MONTH(F1298)&gt;=8,MONTH(F1298)&lt;9),AND(MONTH(H1298)&gt;=8,MONTH(H1298)&lt;9)),(NETWORKDAYS(F1298,H1298,Lister!$D$7:$D$13)-X1298)*T1298/NETWORKDAYS(Lister!$D$20,Lister!$E$20,Lister!$D$7:$D$13),IF(AND(MONTH(F1298)=7,MONTH(H1298)=8),(NETWORKDAYS(Lister!$D$20,H1298,Lister!$D$7:$D$13)-X1298)*T1298/NETWORKDAYS(Lister!$D$20,Lister!$E$20,Lister!$D$7:$D$13),IF(AND(MONTH(F1298)=7,MONTH(H1298)=7),0)))),0),"")</f>
        <v/>
      </c>
      <c r="AC1298" s="30" t="str">
        <f>IF(Afrapportering!AC1279="","",Afrapportering!AC1279)</f>
        <v/>
      </c>
      <c r="AD1298" s="52" t="str">
        <f t="shared" si="159"/>
        <v/>
      </c>
      <c r="AE1298" s="52" t="str">
        <f t="shared" si="160"/>
        <v/>
      </c>
      <c r="AF1298" s="30" t="str">
        <f t="shared" si="161"/>
        <v/>
      </c>
      <c r="AG1298" s="30" t="str">
        <f t="shared" si="162"/>
        <v/>
      </c>
      <c r="AH1298" s="3" t="str">
        <f t="shared" si="163"/>
        <v/>
      </c>
    </row>
    <row r="1299" spans="1:34" x14ac:dyDescent="0.25">
      <c r="A1299" s="13" t="str">
        <f>+Afrapportering!A1280</f>
        <v/>
      </c>
      <c r="B1299" s="13" t="str">
        <f>+Afrapportering!B1280</f>
        <v/>
      </c>
      <c r="C1299" s="13" t="str">
        <f>+Afrapportering!C1280</f>
        <v/>
      </c>
      <c r="D1299" s="13" t="str">
        <f>+Afrapportering!D1280</f>
        <v/>
      </c>
      <c r="E1299" s="14" t="str">
        <f>+Afrapportering!E1280</f>
        <v/>
      </c>
      <c r="F1299" s="139" t="str">
        <f>IF(Afrapportering!F1280 = "", "",Afrapportering!F1280)</f>
        <v/>
      </c>
      <c r="G1299" s="14" t="str">
        <f>+Afrapportering!G1280</f>
        <v/>
      </c>
      <c r="H1299" s="139" t="str">
        <f>IF(Afrapportering!H1280 = "","",Afrapportering!H1280)</f>
        <v/>
      </c>
      <c r="I1299" s="140" t="str">
        <f>+Afrapportering!I1280</f>
        <v/>
      </c>
      <c r="J1299" s="13" t="str">
        <f>+Afrapportering!J1280</f>
        <v/>
      </c>
      <c r="K1299" s="32" t="str">
        <f t="shared" si="156"/>
        <v/>
      </c>
      <c r="L1299" s="31" t="str">
        <f>IF(Ansøgning!J1285="","",Ansøgning!J1285)</f>
        <v/>
      </c>
      <c r="M1299" s="134" t="str">
        <f>IF(Afrapportering!M1280="","",Afrapportering!M1280)</f>
        <v/>
      </c>
      <c r="N1299" s="31" t="str">
        <f>IF(Ansøgning!K1285="","",Ansøgning!K1285)</f>
        <v/>
      </c>
      <c r="O1299" s="134">
        <f>IF(Afrapportering!O1280="",,Afrapportering!O1280)</f>
        <v>0</v>
      </c>
      <c r="P1299" s="15" t="str">
        <f>IF(Ansøgning!L1285="","",Ansøgning!L1285)</f>
        <v/>
      </c>
      <c r="Q1299" s="15" t="str">
        <f t="shared" si="157"/>
        <v/>
      </c>
      <c r="R1299" s="15"/>
      <c r="S1299" s="15" t="str">
        <f>IF(Afrapportering!S1280="","",Afrapportering!S1280)</f>
        <v/>
      </c>
      <c r="T1299" s="31" t="str">
        <f t="shared" si="158"/>
        <v/>
      </c>
      <c r="U1299" s="30" t="str">
        <f>IF(Afrapportering!U1280="","",Afrapportering!U1280)</f>
        <v/>
      </c>
      <c r="V1299" s="52" t="str">
        <f>IF(Afrapportering!V1280="","",Afrapportering!V1280)</f>
        <v/>
      </c>
      <c r="W1299" s="30" t="str">
        <f>IF(Afrapportering!W1280="","",Afrapportering!W1280)</f>
        <v/>
      </c>
      <c r="X1299" s="52" t="str">
        <f>IF(Afrapportering!X1280="","",Afrapportering!X1280)</f>
        <v/>
      </c>
      <c r="Y1299" s="30" t="str">
        <f>IF(Afrapportering!Y1280="","",Afrapportering!Y1280)</f>
        <v/>
      </c>
      <c r="Z1299" s="52" t="str">
        <f>IFERROR(MAX(IF(OR(V1299="",X1299=""),"",IF(AND(AND(MONTH(F1299)&gt;=7,MONTH(F1299)&lt;8),AND(MONTH(H1299)&gt;=7,MONTH(H1299)&lt;8)),(NETWORKDAYS(F1299,H1299,Lister!$D$7:$D$13)-V1299)*T1299/NETWORKDAYS(Lister!$D$19,Lister!$E$19,Lister!$D$7:$D$13),IF(AND(AND(MONTH(F1299)&gt;=7,MONTH(F1299)&lt;8),MONTH(H1299)&gt;7),(NETWORKDAYS(F1299,Lister!$E$19,Lister!$D$7:$D$13)-V1299)*T1299/NETWORKDAYS(Lister!$D$19,Lister!$E$19,Lister!$D$7:$D$13),IF(MONTH(F1299)&gt;7,0)))),0),"")</f>
        <v/>
      </c>
      <c r="AA1299" s="30" t="str">
        <f>IF(Afrapportering!AA1280="","",Afrapportering!AA1280)</f>
        <v/>
      </c>
      <c r="AB1299" s="52" t="str">
        <f>IFERROR(MAX(IF(OR(V1299="",X1299=""),"",IF(AND(AND(MONTH(F1299)&gt;=8,MONTH(F1299)&lt;9),AND(MONTH(H1299)&gt;=8,MONTH(H1299)&lt;9)),(NETWORKDAYS(F1299,H1299,Lister!$D$7:$D$13)-X1299)*T1299/NETWORKDAYS(Lister!$D$20,Lister!$E$20,Lister!$D$7:$D$13),IF(AND(MONTH(F1299)=7,MONTH(H1299)=8),(NETWORKDAYS(Lister!$D$20,H1299,Lister!$D$7:$D$13)-X1299)*T1299/NETWORKDAYS(Lister!$D$20,Lister!$E$20,Lister!$D$7:$D$13),IF(AND(MONTH(F1299)=7,MONTH(H1299)=7),0)))),0),"")</f>
        <v/>
      </c>
      <c r="AC1299" s="30" t="str">
        <f>IF(Afrapportering!AC1280="","",Afrapportering!AC1280)</f>
        <v/>
      </c>
      <c r="AD1299" s="52" t="str">
        <f t="shared" si="159"/>
        <v/>
      </c>
      <c r="AE1299" s="52" t="str">
        <f t="shared" si="160"/>
        <v/>
      </c>
      <c r="AF1299" s="30" t="str">
        <f t="shared" si="161"/>
        <v/>
      </c>
      <c r="AG1299" s="30" t="str">
        <f t="shared" si="162"/>
        <v/>
      </c>
      <c r="AH1299" s="3" t="str">
        <f t="shared" si="163"/>
        <v/>
      </c>
    </row>
    <row r="1300" spans="1:34" x14ac:dyDescent="0.25">
      <c r="A1300" s="13" t="str">
        <f>+Afrapportering!A1281</f>
        <v/>
      </c>
      <c r="B1300" s="13" t="str">
        <f>+Afrapportering!B1281</f>
        <v/>
      </c>
      <c r="C1300" s="13" t="str">
        <f>+Afrapportering!C1281</f>
        <v/>
      </c>
      <c r="D1300" s="13" t="str">
        <f>+Afrapportering!D1281</f>
        <v/>
      </c>
      <c r="E1300" s="14" t="str">
        <f>+Afrapportering!E1281</f>
        <v/>
      </c>
      <c r="F1300" s="139" t="str">
        <f>IF(Afrapportering!F1281 = "", "",Afrapportering!F1281)</f>
        <v/>
      </c>
      <c r="G1300" s="14" t="str">
        <f>+Afrapportering!G1281</f>
        <v/>
      </c>
      <c r="H1300" s="139" t="str">
        <f>IF(Afrapportering!H1281 = "","",Afrapportering!H1281)</f>
        <v/>
      </c>
      <c r="I1300" s="140" t="str">
        <f>+Afrapportering!I1281</f>
        <v/>
      </c>
      <c r="J1300" s="13" t="str">
        <f>+Afrapportering!J1281</f>
        <v/>
      </c>
      <c r="K1300" s="32" t="str">
        <f t="shared" si="156"/>
        <v/>
      </c>
      <c r="L1300" s="31" t="str">
        <f>IF(Ansøgning!J1286="","",Ansøgning!J1286)</f>
        <v/>
      </c>
      <c r="M1300" s="134" t="str">
        <f>IF(Afrapportering!M1281="","",Afrapportering!M1281)</f>
        <v/>
      </c>
      <c r="N1300" s="31" t="str">
        <f>IF(Ansøgning!K1286="","",Ansøgning!K1286)</f>
        <v/>
      </c>
      <c r="O1300" s="134">
        <f>IF(Afrapportering!O1281="",,Afrapportering!O1281)</f>
        <v>0</v>
      </c>
      <c r="P1300" s="15" t="str">
        <f>IF(Ansøgning!L1286="","",Ansøgning!L1286)</f>
        <v/>
      </c>
      <c r="Q1300" s="15" t="str">
        <f t="shared" si="157"/>
        <v/>
      </c>
      <c r="R1300" s="15"/>
      <c r="S1300" s="15" t="str">
        <f>IF(Afrapportering!S1281="","",Afrapportering!S1281)</f>
        <v/>
      </c>
      <c r="T1300" s="31" t="str">
        <f t="shared" si="158"/>
        <v/>
      </c>
      <c r="U1300" s="30" t="str">
        <f>IF(Afrapportering!U1281="","",Afrapportering!U1281)</f>
        <v/>
      </c>
      <c r="V1300" s="52" t="str">
        <f>IF(Afrapportering!V1281="","",Afrapportering!V1281)</f>
        <v/>
      </c>
      <c r="W1300" s="30" t="str">
        <f>IF(Afrapportering!W1281="","",Afrapportering!W1281)</f>
        <v/>
      </c>
      <c r="X1300" s="52" t="str">
        <f>IF(Afrapportering!X1281="","",Afrapportering!X1281)</f>
        <v/>
      </c>
      <c r="Y1300" s="30" t="str">
        <f>IF(Afrapportering!Y1281="","",Afrapportering!Y1281)</f>
        <v/>
      </c>
      <c r="Z1300" s="52" t="str">
        <f>IFERROR(MAX(IF(OR(V1300="",X1300=""),"",IF(AND(AND(MONTH(F1300)&gt;=7,MONTH(F1300)&lt;8),AND(MONTH(H1300)&gt;=7,MONTH(H1300)&lt;8)),(NETWORKDAYS(F1300,H1300,Lister!$D$7:$D$13)-V1300)*T1300/NETWORKDAYS(Lister!$D$19,Lister!$E$19,Lister!$D$7:$D$13),IF(AND(AND(MONTH(F1300)&gt;=7,MONTH(F1300)&lt;8),MONTH(H1300)&gt;7),(NETWORKDAYS(F1300,Lister!$E$19,Lister!$D$7:$D$13)-V1300)*T1300/NETWORKDAYS(Lister!$D$19,Lister!$E$19,Lister!$D$7:$D$13),IF(MONTH(F1300)&gt;7,0)))),0),"")</f>
        <v/>
      </c>
      <c r="AA1300" s="30" t="str">
        <f>IF(Afrapportering!AA1281="","",Afrapportering!AA1281)</f>
        <v/>
      </c>
      <c r="AB1300" s="52" t="str">
        <f>IFERROR(MAX(IF(OR(V1300="",X1300=""),"",IF(AND(AND(MONTH(F1300)&gt;=8,MONTH(F1300)&lt;9),AND(MONTH(H1300)&gt;=8,MONTH(H1300)&lt;9)),(NETWORKDAYS(F1300,H1300,Lister!$D$7:$D$13)-X1300)*T1300/NETWORKDAYS(Lister!$D$20,Lister!$E$20,Lister!$D$7:$D$13),IF(AND(MONTH(F1300)=7,MONTH(H1300)=8),(NETWORKDAYS(Lister!$D$20,H1300,Lister!$D$7:$D$13)-X1300)*T1300/NETWORKDAYS(Lister!$D$20,Lister!$E$20,Lister!$D$7:$D$13),IF(AND(MONTH(F1300)=7,MONTH(H1300)=7),0)))),0),"")</f>
        <v/>
      </c>
      <c r="AC1300" s="30" t="str">
        <f>IF(Afrapportering!AC1281="","",Afrapportering!AC1281)</f>
        <v/>
      </c>
      <c r="AD1300" s="52" t="str">
        <f t="shared" si="159"/>
        <v/>
      </c>
      <c r="AE1300" s="52" t="str">
        <f t="shared" si="160"/>
        <v/>
      </c>
      <c r="AF1300" s="30" t="str">
        <f t="shared" si="161"/>
        <v/>
      </c>
      <c r="AG1300" s="30" t="str">
        <f t="shared" si="162"/>
        <v/>
      </c>
      <c r="AH1300" s="3" t="str">
        <f t="shared" si="163"/>
        <v/>
      </c>
    </row>
    <row r="1301" spans="1:34" x14ac:dyDescent="0.25">
      <c r="A1301" s="13" t="str">
        <f>+Afrapportering!A1282</f>
        <v/>
      </c>
      <c r="B1301" s="13" t="str">
        <f>+Afrapportering!B1282</f>
        <v/>
      </c>
      <c r="C1301" s="13" t="str">
        <f>+Afrapportering!C1282</f>
        <v/>
      </c>
      <c r="D1301" s="13" t="str">
        <f>+Afrapportering!D1282</f>
        <v/>
      </c>
      <c r="E1301" s="14" t="str">
        <f>+Afrapportering!E1282</f>
        <v/>
      </c>
      <c r="F1301" s="139" t="str">
        <f>IF(Afrapportering!F1282 = "", "",Afrapportering!F1282)</f>
        <v/>
      </c>
      <c r="G1301" s="14" t="str">
        <f>+Afrapportering!G1282</f>
        <v/>
      </c>
      <c r="H1301" s="139" t="str">
        <f>IF(Afrapportering!H1282 = "","",Afrapportering!H1282)</f>
        <v/>
      </c>
      <c r="I1301" s="140" t="str">
        <f>+Afrapportering!I1282</f>
        <v/>
      </c>
      <c r="J1301" s="13" t="str">
        <f>+Afrapportering!J1282</f>
        <v/>
      </c>
      <c r="K1301" s="32" t="str">
        <f t="shared" si="156"/>
        <v/>
      </c>
      <c r="L1301" s="31" t="str">
        <f>IF(Ansøgning!J1287="","",Ansøgning!J1287)</f>
        <v/>
      </c>
      <c r="M1301" s="134" t="str">
        <f>IF(Afrapportering!M1282="","",Afrapportering!M1282)</f>
        <v/>
      </c>
      <c r="N1301" s="31" t="str">
        <f>IF(Ansøgning!K1287="","",Ansøgning!K1287)</f>
        <v/>
      </c>
      <c r="O1301" s="134">
        <f>IF(Afrapportering!O1282="",,Afrapportering!O1282)</f>
        <v>0</v>
      </c>
      <c r="P1301" s="15" t="str">
        <f>IF(Ansøgning!L1287="","",Ansøgning!L1287)</f>
        <v/>
      </c>
      <c r="Q1301" s="15" t="str">
        <f t="shared" si="157"/>
        <v/>
      </c>
      <c r="R1301" s="15"/>
      <c r="S1301" s="15" t="str">
        <f>IF(Afrapportering!S1282="","",Afrapportering!S1282)</f>
        <v/>
      </c>
      <c r="T1301" s="31" t="str">
        <f t="shared" si="158"/>
        <v/>
      </c>
      <c r="U1301" s="30" t="str">
        <f>IF(Afrapportering!U1282="","",Afrapportering!U1282)</f>
        <v/>
      </c>
      <c r="V1301" s="52" t="str">
        <f>IF(Afrapportering!V1282="","",Afrapportering!V1282)</f>
        <v/>
      </c>
      <c r="W1301" s="30" t="str">
        <f>IF(Afrapportering!W1282="","",Afrapportering!W1282)</f>
        <v/>
      </c>
      <c r="X1301" s="52" t="str">
        <f>IF(Afrapportering!X1282="","",Afrapportering!X1282)</f>
        <v/>
      </c>
      <c r="Y1301" s="30" t="str">
        <f>IF(Afrapportering!Y1282="","",Afrapportering!Y1282)</f>
        <v/>
      </c>
      <c r="Z1301" s="52" t="str">
        <f>IFERROR(MAX(IF(OR(V1301="",X1301=""),"",IF(AND(AND(MONTH(F1301)&gt;=7,MONTH(F1301)&lt;8),AND(MONTH(H1301)&gt;=7,MONTH(H1301)&lt;8)),(NETWORKDAYS(F1301,H1301,Lister!$D$7:$D$13)-V1301)*T1301/NETWORKDAYS(Lister!$D$19,Lister!$E$19,Lister!$D$7:$D$13),IF(AND(AND(MONTH(F1301)&gt;=7,MONTH(F1301)&lt;8),MONTH(H1301)&gt;7),(NETWORKDAYS(F1301,Lister!$E$19,Lister!$D$7:$D$13)-V1301)*T1301/NETWORKDAYS(Lister!$D$19,Lister!$E$19,Lister!$D$7:$D$13),IF(MONTH(F1301)&gt;7,0)))),0),"")</f>
        <v/>
      </c>
      <c r="AA1301" s="30" t="str">
        <f>IF(Afrapportering!AA1282="","",Afrapportering!AA1282)</f>
        <v/>
      </c>
      <c r="AB1301" s="52" t="str">
        <f>IFERROR(MAX(IF(OR(V1301="",X1301=""),"",IF(AND(AND(MONTH(F1301)&gt;=8,MONTH(F1301)&lt;9),AND(MONTH(H1301)&gt;=8,MONTH(H1301)&lt;9)),(NETWORKDAYS(F1301,H1301,Lister!$D$7:$D$13)-X1301)*T1301/NETWORKDAYS(Lister!$D$20,Lister!$E$20,Lister!$D$7:$D$13),IF(AND(MONTH(F1301)=7,MONTH(H1301)=8),(NETWORKDAYS(Lister!$D$20,H1301,Lister!$D$7:$D$13)-X1301)*T1301/NETWORKDAYS(Lister!$D$20,Lister!$E$20,Lister!$D$7:$D$13),IF(AND(MONTH(F1301)=7,MONTH(H1301)=7),0)))),0),"")</f>
        <v/>
      </c>
      <c r="AC1301" s="30" t="str">
        <f>IF(Afrapportering!AC1282="","",Afrapportering!AC1282)</f>
        <v/>
      </c>
      <c r="AD1301" s="52" t="str">
        <f t="shared" si="159"/>
        <v/>
      </c>
      <c r="AE1301" s="52" t="str">
        <f t="shared" si="160"/>
        <v/>
      </c>
      <c r="AF1301" s="30" t="str">
        <f t="shared" si="161"/>
        <v/>
      </c>
      <c r="AG1301" s="30" t="str">
        <f t="shared" si="162"/>
        <v/>
      </c>
      <c r="AH1301" s="3" t="str">
        <f t="shared" si="163"/>
        <v/>
      </c>
    </row>
    <row r="1302" spans="1:34" x14ac:dyDescent="0.25">
      <c r="A1302" s="13" t="str">
        <f>+Afrapportering!A1283</f>
        <v/>
      </c>
      <c r="B1302" s="13" t="str">
        <f>+Afrapportering!B1283</f>
        <v/>
      </c>
      <c r="C1302" s="13" t="str">
        <f>+Afrapportering!C1283</f>
        <v/>
      </c>
      <c r="D1302" s="13" t="str">
        <f>+Afrapportering!D1283</f>
        <v/>
      </c>
      <c r="E1302" s="14" t="str">
        <f>+Afrapportering!E1283</f>
        <v/>
      </c>
      <c r="F1302" s="139" t="str">
        <f>IF(Afrapportering!F1283 = "", "",Afrapportering!F1283)</f>
        <v/>
      </c>
      <c r="G1302" s="14" t="str">
        <f>+Afrapportering!G1283</f>
        <v/>
      </c>
      <c r="H1302" s="139" t="str">
        <f>IF(Afrapportering!H1283 = "","",Afrapportering!H1283)</f>
        <v/>
      </c>
      <c r="I1302" s="140" t="str">
        <f>+Afrapportering!I1283</f>
        <v/>
      </c>
      <c r="J1302" s="13" t="str">
        <f>+Afrapportering!J1283</f>
        <v/>
      </c>
      <c r="K1302" s="32" t="str">
        <f t="shared" si="156"/>
        <v/>
      </c>
      <c r="L1302" s="31" t="str">
        <f>IF(Ansøgning!J1288="","",Ansøgning!J1288)</f>
        <v/>
      </c>
      <c r="M1302" s="134" t="str">
        <f>IF(Afrapportering!M1283="","",Afrapportering!M1283)</f>
        <v/>
      </c>
      <c r="N1302" s="31" t="str">
        <f>IF(Ansøgning!K1288="","",Ansøgning!K1288)</f>
        <v/>
      </c>
      <c r="O1302" s="134">
        <f>IF(Afrapportering!O1283="",,Afrapportering!O1283)</f>
        <v>0</v>
      </c>
      <c r="P1302" s="15" t="str">
        <f>IF(Ansøgning!L1288="","",Ansøgning!L1288)</f>
        <v/>
      </c>
      <c r="Q1302" s="15" t="str">
        <f t="shared" si="157"/>
        <v/>
      </c>
      <c r="R1302" s="15"/>
      <c r="S1302" s="15" t="str">
        <f>IF(Afrapportering!S1283="","",Afrapportering!S1283)</f>
        <v/>
      </c>
      <c r="T1302" s="31" t="str">
        <f t="shared" si="158"/>
        <v/>
      </c>
      <c r="U1302" s="30" t="str">
        <f>IF(Afrapportering!U1283="","",Afrapportering!U1283)</f>
        <v/>
      </c>
      <c r="V1302" s="52" t="str">
        <f>IF(Afrapportering!V1283="","",Afrapportering!V1283)</f>
        <v/>
      </c>
      <c r="W1302" s="30" t="str">
        <f>IF(Afrapportering!W1283="","",Afrapportering!W1283)</f>
        <v/>
      </c>
      <c r="X1302" s="52" t="str">
        <f>IF(Afrapportering!X1283="","",Afrapportering!X1283)</f>
        <v/>
      </c>
      <c r="Y1302" s="30" t="str">
        <f>IF(Afrapportering!Y1283="","",Afrapportering!Y1283)</f>
        <v/>
      </c>
      <c r="Z1302" s="52" t="str">
        <f>IFERROR(MAX(IF(OR(V1302="",X1302=""),"",IF(AND(AND(MONTH(F1302)&gt;=7,MONTH(F1302)&lt;8),AND(MONTH(H1302)&gt;=7,MONTH(H1302)&lt;8)),(NETWORKDAYS(F1302,H1302,Lister!$D$7:$D$13)-V1302)*T1302/NETWORKDAYS(Lister!$D$19,Lister!$E$19,Lister!$D$7:$D$13),IF(AND(AND(MONTH(F1302)&gt;=7,MONTH(F1302)&lt;8),MONTH(H1302)&gt;7),(NETWORKDAYS(F1302,Lister!$E$19,Lister!$D$7:$D$13)-V1302)*T1302/NETWORKDAYS(Lister!$D$19,Lister!$E$19,Lister!$D$7:$D$13),IF(MONTH(F1302)&gt;7,0)))),0),"")</f>
        <v/>
      </c>
      <c r="AA1302" s="30" t="str">
        <f>IF(Afrapportering!AA1283="","",Afrapportering!AA1283)</f>
        <v/>
      </c>
      <c r="AB1302" s="52" t="str">
        <f>IFERROR(MAX(IF(OR(V1302="",X1302=""),"",IF(AND(AND(MONTH(F1302)&gt;=8,MONTH(F1302)&lt;9),AND(MONTH(H1302)&gt;=8,MONTH(H1302)&lt;9)),(NETWORKDAYS(F1302,H1302,Lister!$D$7:$D$13)-X1302)*T1302/NETWORKDAYS(Lister!$D$20,Lister!$E$20,Lister!$D$7:$D$13),IF(AND(MONTH(F1302)=7,MONTH(H1302)=8),(NETWORKDAYS(Lister!$D$20,H1302,Lister!$D$7:$D$13)-X1302)*T1302/NETWORKDAYS(Lister!$D$20,Lister!$E$20,Lister!$D$7:$D$13),IF(AND(MONTH(F1302)=7,MONTH(H1302)=7),0)))),0),"")</f>
        <v/>
      </c>
      <c r="AC1302" s="30" t="str">
        <f>IF(Afrapportering!AC1283="","",Afrapportering!AC1283)</f>
        <v/>
      </c>
      <c r="AD1302" s="52" t="str">
        <f t="shared" si="159"/>
        <v/>
      </c>
      <c r="AE1302" s="52" t="str">
        <f t="shared" si="160"/>
        <v/>
      </c>
      <c r="AF1302" s="30" t="str">
        <f t="shared" si="161"/>
        <v/>
      </c>
      <c r="AG1302" s="30" t="str">
        <f t="shared" si="162"/>
        <v/>
      </c>
      <c r="AH1302" s="3" t="str">
        <f t="shared" si="163"/>
        <v/>
      </c>
    </row>
    <row r="1303" spans="1:34" x14ac:dyDescent="0.25">
      <c r="A1303" s="13" t="str">
        <f>+Afrapportering!A1284</f>
        <v/>
      </c>
      <c r="B1303" s="13" t="str">
        <f>+Afrapportering!B1284</f>
        <v/>
      </c>
      <c r="C1303" s="13" t="str">
        <f>+Afrapportering!C1284</f>
        <v/>
      </c>
      <c r="D1303" s="13" t="str">
        <f>+Afrapportering!D1284</f>
        <v/>
      </c>
      <c r="E1303" s="14" t="str">
        <f>+Afrapportering!E1284</f>
        <v/>
      </c>
      <c r="F1303" s="139" t="str">
        <f>IF(Afrapportering!F1284 = "", "",Afrapportering!F1284)</f>
        <v/>
      </c>
      <c r="G1303" s="14" t="str">
        <f>+Afrapportering!G1284</f>
        <v/>
      </c>
      <c r="H1303" s="139" t="str">
        <f>IF(Afrapportering!H1284 = "","",Afrapportering!H1284)</f>
        <v/>
      </c>
      <c r="I1303" s="140" t="str">
        <f>+Afrapportering!I1284</f>
        <v/>
      </c>
      <c r="J1303" s="13" t="str">
        <f>+Afrapportering!J1284</f>
        <v/>
      </c>
      <c r="K1303" s="32" t="str">
        <f t="shared" si="156"/>
        <v/>
      </c>
      <c r="L1303" s="31" t="str">
        <f>IF(Ansøgning!J1289="","",Ansøgning!J1289)</f>
        <v/>
      </c>
      <c r="M1303" s="134" t="str">
        <f>IF(Afrapportering!M1284="","",Afrapportering!M1284)</f>
        <v/>
      </c>
      <c r="N1303" s="31" t="str">
        <f>IF(Ansøgning!K1289="","",Ansøgning!K1289)</f>
        <v/>
      </c>
      <c r="O1303" s="134">
        <f>IF(Afrapportering!O1284="",,Afrapportering!O1284)</f>
        <v>0</v>
      </c>
      <c r="P1303" s="15" t="str">
        <f>IF(Ansøgning!L1289="","",Ansøgning!L1289)</f>
        <v/>
      </c>
      <c r="Q1303" s="15" t="str">
        <f t="shared" si="157"/>
        <v/>
      </c>
      <c r="R1303" s="15"/>
      <c r="S1303" s="15" t="str">
        <f>IF(Afrapportering!S1284="","",Afrapportering!S1284)</f>
        <v/>
      </c>
      <c r="T1303" s="31" t="str">
        <f t="shared" si="158"/>
        <v/>
      </c>
      <c r="U1303" s="30" t="str">
        <f>IF(Afrapportering!U1284="","",Afrapportering!U1284)</f>
        <v/>
      </c>
      <c r="V1303" s="52" t="str">
        <f>IF(Afrapportering!V1284="","",Afrapportering!V1284)</f>
        <v/>
      </c>
      <c r="W1303" s="30" t="str">
        <f>IF(Afrapportering!W1284="","",Afrapportering!W1284)</f>
        <v/>
      </c>
      <c r="X1303" s="52" t="str">
        <f>IF(Afrapportering!X1284="","",Afrapportering!X1284)</f>
        <v/>
      </c>
      <c r="Y1303" s="30" t="str">
        <f>IF(Afrapportering!Y1284="","",Afrapportering!Y1284)</f>
        <v/>
      </c>
      <c r="Z1303" s="52" t="str">
        <f>IFERROR(MAX(IF(OR(V1303="",X1303=""),"",IF(AND(AND(MONTH(F1303)&gt;=7,MONTH(F1303)&lt;8),AND(MONTH(H1303)&gt;=7,MONTH(H1303)&lt;8)),(NETWORKDAYS(F1303,H1303,Lister!$D$7:$D$13)-V1303)*T1303/NETWORKDAYS(Lister!$D$19,Lister!$E$19,Lister!$D$7:$D$13),IF(AND(AND(MONTH(F1303)&gt;=7,MONTH(F1303)&lt;8),MONTH(H1303)&gt;7),(NETWORKDAYS(F1303,Lister!$E$19,Lister!$D$7:$D$13)-V1303)*T1303/NETWORKDAYS(Lister!$D$19,Lister!$E$19,Lister!$D$7:$D$13),IF(MONTH(F1303)&gt;7,0)))),0),"")</f>
        <v/>
      </c>
      <c r="AA1303" s="30" t="str">
        <f>IF(Afrapportering!AA1284="","",Afrapportering!AA1284)</f>
        <v/>
      </c>
      <c r="AB1303" s="52" t="str">
        <f>IFERROR(MAX(IF(OR(V1303="",X1303=""),"",IF(AND(AND(MONTH(F1303)&gt;=8,MONTH(F1303)&lt;9),AND(MONTH(H1303)&gt;=8,MONTH(H1303)&lt;9)),(NETWORKDAYS(F1303,H1303,Lister!$D$7:$D$13)-X1303)*T1303/NETWORKDAYS(Lister!$D$20,Lister!$E$20,Lister!$D$7:$D$13),IF(AND(MONTH(F1303)=7,MONTH(H1303)=8),(NETWORKDAYS(Lister!$D$20,H1303,Lister!$D$7:$D$13)-X1303)*T1303/NETWORKDAYS(Lister!$D$20,Lister!$E$20,Lister!$D$7:$D$13),IF(AND(MONTH(F1303)=7,MONTH(H1303)=7),0)))),0),"")</f>
        <v/>
      </c>
      <c r="AC1303" s="30" t="str">
        <f>IF(Afrapportering!AC1284="","",Afrapportering!AC1284)</f>
        <v/>
      </c>
      <c r="AD1303" s="52" t="str">
        <f t="shared" si="159"/>
        <v/>
      </c>
      <c r="AE1303" s="52" t="str">
        <f t="shared" si="160"/>
        <v/>
      </c>
      <c r="AF1303" s="30" t="str">
        <f t="shared" si="161"/>
        <v/>
      </c>
      <c r="AG1303" s="30" t="str">
        <f t="shared" si="162"/>
        <v/>
      </c>
      <c r="AH1303" s="3" t="str">
        <f t="shared" si="163"/>
        <v/>
      </c>
    </row>
    <row r="1304" spans="1:34" x14ac:dyDescent="0.25">
      <c r="A1304" s="13" t="str">
        <f>+Afrapportering!A1285</f>
        <v/>
      </c>
      <c r="B1304" s="13" t="str">
        <f>+Afrapportering!B1285</f>
        <v/>
      </c>
      <c r="C1304" s="13" t="str">
        <f>+Afrapportering!C1285</f>
        <v/>
      </c>
      <c r="D1304" s="13" t="str">
        <f>+Afrapportering!D1285</f>
        <v/>
      </c>
      <c r="E1304" s="14" t="str">
        <f>+Afrapportering!E1285</f>
        <v/>
      </c>
      <c r="F1304" s="139" t="str">
        <f>IF(Afrapportering!F1285 = "", "",Afrapportering!F1285)</f>
        <v/>
      </c>
      <c r="G1304" s="14" t="str">
        <f>+Afrapportering!G1285</f>
        <v/>
      </c>
      <c r="H1304" s="139" t="str">
        <f>IF(Afrapportering!H1285 = "","",Afrapportering!H1285)</f>
        <v/>
      </c>
      <c r="I1304" s="140" t="str">
        <f>+Afrapportering!I1285</f>
        <v/>
      </c>
      <c r="J1304" s="13" t="str">
        <f>+Afrapportering!J1285</f>
        <v/>
      </c>
      <c r="K1304" s="32" t="str">
        <f t="shared" si="156"/>
        <v/>
      </c>
      <c r="L1304" s="31" t="str">
        <f>IF(Ansøgning!J1290="","",Ansøgning!J1290)</f>
        <v/>
      </c>
      <c r="M1304" s="134" t="str">
        <f>IF(Afrapportering!M1285="","",Afrapportering!M1285)</f>
        <v/>
      </c>
      <c r="N1304" s="31" t="str">
        <f>IF(Ansøgning!K1290="","",Ansøgning!K1290)</f>
        <v/>
      </c>
      <c r="O1304" s="134">
        <f>IF(Afrapportering!O1285="",,Afrapportering!O1285)</f>
        <v>0</v>
      </c>
      <c r="P1304" s="15" t="str">
        <f>IF(Ansøgning!L1290="","",Ansøgning!L1290)</f>
        <v/>
      </c>
      <c r="Q1304" s="15" t="str">
        <f t="shared" si="157"/>
        <v/>
      </c>
      <c r="R1304" s="15"/>
      <c r="S1304" s="15" t="str">
        <f>IF(Afrapportering!S1285="","",Afrapportering!S1285)</f>
        <v/>
      </c>
      <c r="T1304" s="31" t="str">
        <f t="shared" si="158"/>
        <v/>
      </c>
      <c r="U1304" s="30" t="str">
        <f>IF(Afrapportering!U1285="","",Afrapportering!U1285)</f>
        <v/>
      </c>
      <c r="V1304" s="52" t="str">
        <f>IF(Afrapportering!V1285="","",Afrapportering!V1285)</f>
        <v/>
      </c>
      <c r="W1304" s="30" t="str">
        <f>IF(Afrapportering!W1285="","",Afrapportering!W1285)</f>
        <v/>
      </c>
      <c r="X1304" s="52" t="str">
        <f>IF(Afrapportering!X1285="","",Afrapportering!X1285)</f>
        <v/>
      </c>
      <c r="Y1304" s="30" t="str">
        <f>IF(Afrapportering!Y1285="","",Afrapportering!Y1285)</f>
        <v/>
      </c>
      <c r="Z1304" s="52" t="str">
        <f>IFERROR(MAX(IF(OR(V1304="",X1304=""),"",IF(AND(AND(MONTH(F1304)&gt;=7,MONTH(F1304)&lt;8),AND(MONTH(H1304)&gt;=7,MONTH(H1304)&lt;8)),(NETWORKDAYS(F1304,H1304,Lister!$D$7:$D$13)-V1304)*T1304/NETWORKDAYS(Lister!$D$19,Lister!$E$19,Lister!$D$7:$D$13),IF(AND(AND(MONTH(F1304)&gt;=7,MONTH(F1304)&lt;8),MONTH(H1304)&gt;7),(NETWORKDAYS(F1304,Lister!$E$19,Lister!$D$7:$D$13)-V1304)*T1304/NETWORKDAYS(Lister!$D$19,Lister!$E$19,Lister!$D$7:$D$13),IF(MONTH(F1304)&gt;7,0)))),0),"")</f>
        <v/>
      </c>
      <c r="AA1304" s="30" t="str">
        <f>IF(Afrapportering!AA1285="","",Afrapportering!AA1285)</f>
        <v/>
      </c>
      <c r="AB1304" s="52" t="str">
        <f>IFERROR(MAX(IF(OR(V1304="",X1304=""),"",IF(AND(AND(MONTH(F1304)&gt;=8,MONTH(F1304)&lt;9),AND(MONTH(H1304)&gt;=8,MONTH(H1304)&lt;9)),(NETWORKDAYS(F1304,H1304,Lister!$D$7:$D$13)-X1304)*T1304/NETWORKDAYS(Lister!$D$20,Lister!$E$20,Lister!$D$7:$D$13),IF(AND(MONTH(F1304)=7,MONTH(H1304)=8),(NETWORKDAYS(Lister!$D$20,H1304,Lister!$D$7:$D$13)-X1304)*T1304/NETWORKDAYS(Lister!$D$20,Lister!$E$20,Lister!$D$7:$D$13),IF(AND(MONTH(F1304)=7,MONTH(H1304)=7),0)))),0),"")</f>
        <v/>
      </c>
      <c r="AC1304" s="30" t="str">
        <f>IF(Afrapportering!AC1285="","",Afrapportering!AC1285)</f>
        <v/>
      </c>
      <c r="AD1304" s="52" t="str">
        <f t="shared" si="159"/>
        <v/>
      </c>
      <c r="AE1304" s="52" t="str">
        <f t="shared" si="160"/>
        <v/>
      </c>
      <c r="AF1304" s="30" t="str">
        <f t="shared" si="161"/>
        <v/>
      </c>
      <c r="AG1304" s="30" t="str">
        <f t="shared" si="162"/>
        <v/>
      </c>
      <c r="AH1304" s="3" t="str">
        <f t="shared" si="163"/>
        <v/>
      </c>
    </row>
    <row r="1305" spans="1:34" x14ac:dyDescent="0.25">
      <c r="A1305" s="13" t="str">
        <f>+Afrapportering!A1286</f>
        <v/>
      </c>
      <c r="B1305" s="13" t="str">
        <f>+Afrapportering!B1286</f>
        <v/>
      </c>
      <c r="C1305" s="13" t="str">
        <f>+Afrapportering!C1286</f>
        <v/>
      </c>
      <c r="D1305" s="13" t="str">
        <f>+Afrapportering!D1286</f>
        <v/>
      </c>
      <c r="E1305" s="14" t="str">
        <f>+Afrapportering!E1286</f>
        <v/>
      </c>
      <c r="F1305" s="139" t="str">
        <f>IF(Afrapportering!F1286 = "", "",Afrapportering!F1286)</f>
        <v/>
      </c>
      <c r="G1305" s="14" t="str">
        <f>+Afrapportering!G1286</f>
        <v/>
      </c>
      <c r="H1305" s="139" t="str">
        <f>IF(Afrapportering!H1286 = "","",Afrapportering!H1286)</f>
        <v/>
      </c>
      <c r="I1305" s="140" t="str">
        <f>+Afrapportering!I1286</f>
        <v/>
      </c>
      <c r="J1305" s="13" t="str">
        <f>+Afrapportering!J1286</f>
        <v/>
      </c>
      <c r="K1305" s="32" t="str">
        <f t="shared" si="156"/>
        <v/>
      </c>
      <c r="L1305" s="31" t="str">
        <f>IF(Ansøgning!J1291="","",Ansøgning!J1291)</f>
        <v/>
      </c>
      <c r="M1305" s="134" t="str">
        <f>IF(Afrapportering!M1286="","",Afrapportering!M1286)</f>
        <v/>
      </c>
      <c r="N1305" s="31" t="str">
        <f>IF(Ansøgning!K1291="","",Ansøgning!K1291)</f>
        <v/>
      </c>
      <c r="O1305" s="134">
        <f>IF(Afrapportering!O1286="",,Afrapportering!O1286)</f>
        <v>0</v>
      </c>
      <c r="P1305" s="15" t="str">
        <f>IF(Ansøgning!L1291="","",Ansøgning!L1291)</f>
        <v/>
      </c>
      <c r="Q1305" s="15" t="str">
        <f t="shared" si="157"/>
        <v/>
      </c>
      <c r="R1305" s="15"/>
      <c r="S1305" s="15" t="str">
        <f>IF(Afrapportering!S1286="","",Afrapportering!S1286)</f>
        <v/>
      </c>
      <c r="T1305" s="31" t="str">
        <f t="shared" si="158"/>
        <v/>
      </c>
      <c r="U1305" s="30" t="str">
        <f>IF(Afrapportering!U1286="","",Afrapportering!U1286)</f>
        <v/>
      </c>
      <c r="V1305" s="52" t="str">
        <f>IF(Afrapportering!V1286="","",Afrapportering!V1286)</f>
        <v/>
      </c>
      <c r="W1305" s="30" t="str">
        <f>IF(Afrapportering!W1286="","",Afrapportering!W1286)</f>
        <v/>
      </c>
      <c r="X1305" s="52" t="str">
        <f>IF(Afrapportering!X1286="","",Afrapportering!X1286)</f>
        <v/>
      </c>
      <c r="Y1305" s="30" t="str">
        <f>IF(Afrapportering!Y1286="","",Afrapportering!Y1286)</f>
        <v/>
      </c>
      <c r="Z1305" s="52" t="str">
        <f>IFERROR(MAX(IF(OR(V1305="",X1305=""),"",IF(AND(AND(MONTH(F1305)&gt;=7,MONTH(F1305)&lt;8),AND(MONTH(H1305)&gt;=7,MONTH(H1305)&lt;8)),(NETWORKDAYS(F1305,H1305,Lister!$D$7:$D$13)-V1305)*T1305/NETWORKDAYS(Lister!$D$19,Lister!$E$19,Lister!$D$7:$D$13),IF(AND(AND(MONTH(F1305)&gt;=7,MONTH(F1305)&lt;8),MONTH(H1305)&gt;7),(NETWORKDAYS(F1305,Lister!$E$19,Lister!$D$7:$D$13)-V1305)*T1305/NETWORKDAYS(Lister!$D$19,Lister!$E$19,Lister!$D$7:$D$13),IF(MONTH(F1305)&gt;7,0)))),0),"")</f>
        <v/>
      </c>
      <c r="AA1305" s="30" t="str">
        <f>IF(Afrapportering!AA1286="","",Afrapportering!AA1286)</f>
        <v/>
      </c>
      <c r="AB1305" s="52" t="str">
        <f>IFERROR(MAX(IF(OR(V1305="",X1305=""),"",IF(AND(AND(MONTH(F1305)&gt;=8,MONTH(F1305)&lt;9),AND(MONTH(H1305)&gt;=8,MONTH(H1305)&lt;9)),(NETWORKDAYS(F1305,H1305,Lister!$D$7:$D$13)-X1305)*T1305/NETWORKDAYS(Lister!$D$20,Lister!$E$20,Lister!$D$7:$D$13),IF(AND(MONTH(F1305)=7,MONTH(H1305)=8),(NETWORKDAYS(Lister!$D$20,H1305,Lister!$D$7:$D$13)-X1305)*T1305/NETWORKDAYS(Lister!$D$20,Lister!$E$20,Lister!$D$7:$D$13),IF(AND(MONTH(F1305)=7,MONTH(H1305)=7),0)))),0),"")</f>
        <v/>
      </c>
      <c r="AC1305" s="30" t="str">
        <f>IF(Afrapportering!AC1286="","",Afrapportering!AC1286)</f>
        <v/>
      </c>
      <c r="AD1305" s="52" t="str">
        <f t="shared" si="159"/>
        <v/>
      </c>
      <c r="AE1305" s="52" t="str">
        <f t="shared" si="160"/>
        <v/>
      </c>
      <c r="AF1305" s="30" t="str">
        <f t="shared" si="161"/>
        <v/>
      </c>
      <c r="AG1305" s="30" t="str">
        <f t="shared" si="162"/>
        <v/>
      </c>
      <c r="AH1305" s="3" t="str">
        <f t="shared" si="163"/>
        <v/>
      </c>
    </row>
    <row r="1306" spans="1:34" x14ac:dyDescent="0.25">
      <c r="A1306" s="13" t="str">
        <f>+Afrapportering!A1287</f>
        <v/>
      </c>
      <c r="B1306" s="13" t="str">
        <f>+Afrapportering!B1287</f>
        <v/>
      </c>
      <c r="C1306" s="13" t="str">
        <f>+Afrapportering!C1287</f>
        <v/>
      </c>
      <c r="D1306" s="13" t="str">
        <f>+Afrapportering!D1287</f>
        <v/>
      </c>
      <c r="E1306" s="14" t="str">
        <f>+Afrapportering!E1287</f>
        <v/>
      </c>
      <c r="F1306" s="139" t="str">
        <f>IF(Afrapportering!F1287 = "", "",Afrapportering!F1287)</f>
        <v/>
      </c>
      <c r="G1306" s="14" t="str">
        <f>+Afrapportering!G1287</f>
        <v/>
      </c>
      <c r="H1306" s="139" t="str">
        <f>IF(Afrapportering!H1287 = "","",Afrapportering!H1287)</f>
        <v/>
      </c>
      <c r="I1306" s="140" t="str">
        <f>+Afrapportering!I1287</f>
        <v/>
      </c>
      <c r="J1306" s="13" t="str">
        <f>+Afrapportering!J1287</f>
        <v/>
      </c>
      <c r="K1306" s="32" t="str">
        <f t="shared" si="156"/>
        <v/>
      </c>
      <c r="L1306" s="31" t="str">
        <f>IF(Ansøgning!J1292="","",Ansøgning!J1292)</f>
        <v/>
      </c>
      <c r="M1306" s="134" t="str">
        <f>IF(Afrapportering!M1287="","",Afrapportering!M1287)</f>
        <v/>
      </c>
      <c r="N1306" s="31" t="str">
        <f>IF(Ansøgning!K1292="","",Ansøgning!K1292)</f>
        <v/>
      </c>
      <c r="O1306" s="134">
        <f>IF(Afrapportering!O1287="",,Afrapportering!O1287)</f>
        <v>0</v>
      </c>
      <c r="P1306" s="15" t="str">
        <f>IF(Ansøgning!L1292="","",Ansøgning!L1292)</f>
        <v/>
      </c>
      <c r="Q1306" s="15" t="str">
        <f t="shared" si="157"/>
        <v/>
      </c>
      <c r="R1306" s="15"/>
      <c r="S1306" s="15" t="str">
        <f>IF(Afrapportering!S1287="","",Afrapportering!S1287)</f>
        <v/>
      </c>
      <c r="T1306" s="31" t="str">
        <f t="shared" si="158"/>
        <v/>
      </c>
      <c r="U1306" s="30" t="str">
        <f>IF(Afrapportering!U1287="","",Afrapportering!U1287)</f>
        <v/>
      </c>
      <c r="V1306" s="52" t="str">
        <f>IF(Afrapportering!V1287="","",Afrapportering!V1287)</f>
        <v/>
      </c>
      <c r="W1306" s="30" t="str">
        <f>IF(Afrapportering!W1287="","",Afrapportering!W1287)</f>
        <v/>
      </c>
      <c r="X1306" s="52" t="str">
        <f>IF(Afrapportering!X1287="","",Afrapportering!X1287)</f>
        <v/>
      </c>
      <c r="Y1306" s="30" t="str">
        <f>IF(Afrapportering!Y1287="","",Afrapportering!Y1287)</f>
        <v/>
      </c>
      <c r="Z1306" s="52" t="str">
        <f>IFERROR(MAX(IF(OR(V1306="",X1306=""),"",IF(AND(AND(MONTH(F1306)&gt;=7,MONTH(F1306)&lt;8),AND(MONTH(H1306)&gt;=7,MONTH(H1306)&lt;8)),(NETWORKDAYS(F1306,H1306,Lister!$D$7:$D$13)-V1306)*T1306/NETWORKDAYS(Lister!$D$19,Lister!$E$19,Lister!$D$7:$D$13),IF(AND(AND(MONTH(F1306)&gt;=7,MONTH(F1306)&lt;8),MONTH(H1306)&gt;7),(NETWORKDAYS(F1306,Lister!$E$19,Lister!$D$7:$D$13)-V1306)*T1306/NETWORKDAYS(Lister!$D$19,Lister!$E$19,Lister!$D$7:$D$13),IF(MONTH(F1306)&gt;7,0)))),0),"")</f>
        <v/>
      </c>
      <c r="AA1306" s="30" t="str">
        <f>IF(Afrapportering!AA1287="","",Afrapportering!AA1287)</f>
        <v/>
      </c>
      <c r="AB1306" s="52" t="str">
        <f>IFERROR(MAX(IF(OR(V1306="",X1306=""),"",IF(AND(AND(MONTH(F1306)&gt;=8,MONTH(F1306)&lt;9),AND(MONTH(H1306)&gt;=8,MONTH(H1306)&lt;9)),(NETWORKDAYS(F1306,H1306,Lister!$D$7:$D$13)-X1306)*T1306/NETWORKDAYS(Lister!$D$20,Lister!$E$20,Lister!$D$7:$D$13),IF(AND(MONTH(F1306)=7,MONTH(H1306)=8),(NETWORKDAYS(Lister!$D$20,H1306,Lister!$D$7:$D$13)-X1306)*T1306/NETWORKDAYS(Lister!$D$20,Lister!$E$20,Lister!$D$7:$D$13),IF(AND(MONTH(F1306)=7,MONTH(H1306)=7),0)))),0),"")</f>
        <v/>
      </c>
      <c r="AC1306" s="30" t="str">
        <f>IF(Afrapportering!AC1287="","",Afrapportering!AC1287)</f>
        <v/>
      </c>
      <c r="AD1306" s="52" t="str">
        <f t="shared" si="159"/>
        <v/>
      </c>
      <c r="AE1306" s="52" t="str">
        <f t="shared" si="160"/>
        <v/>
      </c>
      <c r="AF1306" s="30" t="str">
        <f t="shared" si="161"/>
        <v/>
      </c>
      <c r="AG1306" s="30" t="str">
        <f t="shared" si="162"/>
        <v/>
      </c>
      <c r="AH1306" s="3" t="str">
        <f t="shared" si="163"/>
        <v/>
      </c>
    </row>
    <row r="1307" spans="1:34" x14ac:dyDescent="0.25">
      <c r="A1307" s="13" t="str">
        <f>+Afrapportering!A1288</f>
        <v/>
      </c>
      <c r="B1307" s="13" t="str">
        <f>+Afrapportering!B1288</f>
        <v/>
      </c>
      <c r="C1307" s="13" t="str">
        <f>+Afrapportering!C1288</f>
        <v/>
      </c>
      <c r="D1307" s="13" t="str">
        <f>+Afrapportering!D1288</f>
        <v/>
      </c>
      <c r="E1307" s="14" t="str">
        <f>+Afrapportering!E1288</f>
        <v/>
      </c>
      <c r="F1307" s="139" t="str">
        <f>IF(Afrapportering!F1288 = "", "",Afrapportering!F1288)</f>
        <v/>
      </c>
      <c r="G1307" s="14" t="str">
        <f>+Afrapportering!G1288</f>
        <v/>
      </c>
      <c r="H1307" s="139" t="str">
        <f>IF(Afrapportering!H1288 = "","",Afrapportering!H1288)</f>
        <v/>
      </c>
      <c r="I1307" s="140" t="str">
        <f>+Afrapportering!I1288</f>
        <v/>
      </c>
      <c r="J1307" s="13" t="str">
        <f>+Afrapportering!J1288</f>
        <v/>
      </c>
      <c r="K1307" s="32" t="str">
        <f t="shared" si="156"/>
        <v/>
      </c>
      <c r="L1307" s="31" t="str">
        <f>IF(Ansøgning!J1293="","",Ansøgning!J1293)</f>
        <v/>
      </c>
      <c r="M1307" s="134" t="str">
        <f>IF(Afrapportering!M1288="","",Afrapportering!M1288)</f>
        <v/>
      </c>
      <c r="N1307" s="31" t="str">
        <f>IF(Ansøgning!K1293="","",Ansøgning!K1293)</f>
        <v/>
      </c>
      <c r="O1307" s="134">
        <f>IF(Afrapportering!O1288="",,Afrapportering!O1288)</f>
        <v>0</v>
      </c>
      <c r="P1307" s="15" t="str">
        <f>IF(Ansøgning!L1293="","",Ansøgning!L1293)</f>
        <v/>
      </c>
      <c r="Q1307" s="15" t="str">
        <f t="shared" si="157"/>
        <v/>
      </c>
      <c r="R1307" s="15"/>
      <c r="S1307" s="15" t="str">
        <f>IF(Afrapportering!S1288="","",Afrapportering!S1288)</f>
        <v/>
      </c>
      <c r="T1307" s="31" t="str">
        <f t="shared" si="158"/>
        <v/>
      </c>
      <c r="U1307" s="30" t="str">
        <f>IF(Afrapportering!U1288="","",Afrapportering!U1288)</f>
        <v/>
      </c>
      <c r="V1307" s="52" t="str">
        <f>IF(Afrapportering!V1288="","",Afrapportering!V1288)</f>
        <v/>
      </c>
      <c r="W1307" s="30" t="str">
        <f>IF(Afrapportering!W1288="","",Afrapportering!W1288)</f>
        <v/>
      </c>
      <c r="X1307" s="52" t="str">
        <f>IF(Afrapportering!X1288="","",Afrapportering!X1288)</f>
        <v/>
      </c>
      <c r="Y1307" s="30" t="str">
        <f>IF(Afrapportering!Y1288="","",Afrapportering!Y1288)</f>
        <v/>
      </c>
      <c r="Z1307" s="52" t="str">
        <f>IFERROR(MAX(IF(OR(V1307="",X1307=""),"",IF(AND(AND(MONTH(F1307)&gt;=7,MONTH(F1307)&lt;8),AND(MONTH(H1307)&gt;=7,MONTH(H1307)&lt;8)),(NETWORKDAYS(F1307,H1307,Lister!$D$7:$D$13)-V1307)*T1307/NETWORKDAYS(Lister!$D$19,Lister!$E$19,Lister!$D$7:$D$13),IF(AND(AND(MONTH(F1307)&gt;=7,MONTH(F1307)&lt;8),MONTH(H1307)&gt;7),(NETWORKDAYS(F1307,Lister!$E$19,Lister!$D$7:$D$13)-V1307)*T1307/NETWORKDAYS(Lister!$D$19,Lister!$E$19,Lister!$D$7:$D$13),IF(MONTH(F1307)&gt;7,0)))),0),"")</f>
        <v/>
      </c>
      <c r="AA1307" s="30" t="str">
        <f>IF(Afrapportering!AA1288="","",Afrapportering!AA1288)</f>
        <v/>
      </c>
      <c r="AB1307" s="52" t="str">
        <f>IFERROR(MAX(IF(OR(V1307="",X1307=""),"",IF(AND(AND(MONTH(F1307)&gt;=8,MONTH(F1307)&lt;9),AND(MONTH(H1307)&gt;=8,MONTH(H1307)&lt;9)),(NETWORKDAYS(F1307,H1307,Lister!$D$7:$D$13)-X1307)*T1307/NETWORKDAYS(Lister!$D$20,Lister!$E$20,Lister!$D$7:$D$13),IF(AND(MONTH(F1307)=7,MONTH(H1307)=8),(NETWORKDAYS(Lister!$D$20,H1307,Lister!$D$7:$D$13)-X1307)*T1307/NETWORKDAYS(Lister!$D$20,Lister!$E$20,Lister!$D$7:$D$13),IF(AND(MONTH(F1307)=7,MONTH(H1307)=7),0)))),0),"")</f>
        <v/>
      </c>
      <c r="AC1307" s="30" t="str">
        <f>IF(Afrapportering!AC1288="","",Afrapportering!AC1288)</f>
        <v/>
      </c>
      <c r="AD1307" s="52" t="str">
        <f t="shared" si="159"/>
        <v/>
      </c>
      <c r="AE1307" s="52" t="str">
        <f t="shared" si="160"/>
        <v/>
      </c>
      <c r="AF1307" s="30" t="str">
        <f t="shared" si="161"/>
        <v/>
      </c>
      <c r="AG1307" s="30" t="str">
        <f t="shared" si="162"/>
        <v/>
      </c>
      <c r="AH1307" s="3" t="str">
        <f t="shared" si="163"/>
        <v/>
      </c>
    </row>
    <row r="1308" spans="1:34" x14ac:dyDescent="0.25">
      <c r="A1308" s="13" t="str">
        <f>+Afrapportering!A1289</f>
        <v/>
      </c>
      <c r="B1308" s="13" t="str">
        <f>+Afrapportering!B1289</f>
        <v/>
      </c>
      <c r="C1308" s="13" t="str">
        <f>+Afrapportering!C1289</f>
        <v/>
      </c>
      <c r="D1308" s="13" t="str">
        <f>+Afrapportering!D1289</f>
        <v/>
      </c>
      <c r="E1308" s="14" t="str">
        <f>+Afrapportering!E1289</f>
        <v/>
      </c>
      <c r="F1308" s="139" t="str">
        <f>IF(Afrapportering!F1289 = "", "",Afrapportering!F1289)</f>
        <v/>
      </c>
      <c r="G1308" s="14" t="str">
        <f>+Afrapportering!G1289</f>
        <v/>
      </c>
      <c r="H1308" s="139" t="str">
        <f>IF(Afrapportering!H1289 = "","",Afrapportering!H1289)</f>
        <v/>
      </c>
      <c r="I1308" s="140" t="str">
        <f>+Afrapportering!I1289</f>
        <v/>
      </c>
      <c r="J1308" s="13" t="str">
        <f>+Afrapportering!J1289</f>
        <v/>
      </c>
      <c r="K1308" s="32" t="str">
        <f t="shared" si="156"/>
        <v/>
      </c>
      <c r="L1308" s="31" t="str">
        <f>IF(Ansøgning!J1294="","",Ansøgning!J1294)</f>
        <v/>
      </c>
      <c r="M1308" s="134" t="str">
        <f>IF(Afrapportering!M1289="","",Afrapportering!M1289)</f>
        <v/>
      </c>
      <c r="N1308" s="31" t="str">
        <f>IF(Ansøgning!K1294="","",Ansøgning!K1294)</f>
        <v/>
      </c>
      <c r="O1308" s="134">
        <f>IF(Afrapportering!O1289="",,Afrapportering!O1289)</f>
        <v>0</v>
      </c>
      <c r="P1308" s="15" t="str">
        <f>IF(Ansøgning!L1294="","",Ansøgning!L1294)</f>
        <v/>
      </c>
      <c r="Q1308" s="15" t="str">
        <f t="shared" si="157"/>
        <v/>
      </c>
      <c r="R1308" s="15"/>
      <c r="S1308" s="15" t="str">
        <f>IF(Afrapportering!S1289="","",Afrapportering!S1289)</f>
        <v/>
      </c>
      <c r="T1308" s="31" t="str">
        <f t="shared" si="158"/>
        <v/>
      </c>
      <c r="U1308" s="30" t="str">
        <f>IF(Afrapportering!U1289="","",Afrapportering!U1289)</f>
        <v/>
      </c>
      <c r="V1308" s="52" t="str">
        <f>IF(Afrapportering!V1289="","",Afrapportering!V1289)</f>
        <v/>
      </c>
      <c r="W1308" s="30" t="str">
        <f>IF(Afrapportering!W1289="","",Afrapportering!W1289)</f>
        <v/>
      </c>
      <c r="X1308" s="52" t="str">
        <f>IF(Afrapportering!X1289="","",Afrapportering!X1289)</f>
        <v/>
      </c>
      <c r="Y1308" s="30" t="str">
        <f>IF(Afrapportering!Y1289="","",Afrapportering!Y1289)</f>
        <v/>
      </c>
      <c r="Z1308" s="52" t="str">
        <f>IFERROR(MAX(IF(OR(V1308="",X1308=""),"",IF(AND(AND(MONTH(F1308)&gt;=7,MONTH(F1308)&lt;8),AND(MONTH(H1308)&gt;=7,MONTH(H1308)&lt;8)),(NETWORKDAYS(F1308,H1308,Lister!$D$7:$D$13)-V1308)*T1308/NETWORKDAYS(Lister!$D$19,Lister!$E$19,Lister!$D$7:$D$13),IF(AND(AND(MONTH(F1308)&gt;=7,MONTH(F1308)&lt;8),MONTH(H1308)&gt;7),(NETWORKDAYS(F1308,Lister!$E$19,Lister!$D$7:$D$13)-V1308)*T1308/NETWORKDAYS(Lister!$D$19,Lister!$E$19,Lister!$D$7:$D$13),IF(MONTH(F1308)&gt;7,0)))),0),"")</f>
        <v/>
      </c>
      <c r="AA1308" s="30" t="str">
        <f>IF(Afrapportering!AA1289="","",Afrapportering!AA1289)</f>
        <v/>
      </c>
      <c r="AB1308" s="52" t="str">
        <f>IFERROR(MAX(IF(OR(V1308="",X1308=""),"",IF(AND(AND(MONTH(F1308)&gt;=8,MONTH(F1308)&lt;9),AND(MONTH(H1308)&gt;=8,MONTH(H1308)&lt;9)),(NETWORKDAYS(F1308,H1308,Lister!$D$7:$D$13)-X1308)*T1308/NETWORKDAYS(Lister!$D$20,Lister!$E$20,Lister!$D$7:$D$13),IF(AND(MONTH(F1308)=7,MONTH(H1308)=8),(NETWORKDAYS(Lister!$D$20,H1308,Lister!$D$7:$D$13)-X1308)*T1308/NETWORKDAYS(Lister!$D$20,Lister!$E$20,Lister!$D$7:$D$13),IF(AND(MONTH(F1308)=7,MONTH(H1308)=7),0)))),0),"")</f>
        <v/>
      </c>
      <c r="AC1308" s="30" t="str">
        <f>IF(Afrapportering!AC1289="","",Afrapportering!AC1289)</f>
        <v/>
      </c>
      <c r="AD1308" s="52" t="str">
        <f t="shared" si="159"/>
        <v/>
      </c>
      <c r="AE1308" s="52" t="str">
        <f t="shared" si="160"/>
        <v/>
      </c>
      <c r="AF1308" s="30" t="str">
        <f t="shared" si="161"/>
        <v/>
      </c>
      <c r="AG1308" s="30" t="str">
        <f t="shared" si="162"/>
        <v/>
      </c>
      <c r="AH1308" s="3" t="str">
        <f t="shared" si="163"/>
        <v/>
      </c>
    </row>
    <row r="1309" spans="1:34" x14ac:dyDescent="0.25">
      <c r="A1309" s="13" t="str">
        <f>+Afrapportering!A1290</f>
        <v/>
      </c>
      <c r="B1309" s="13" t="str">
        <f>+Afrapportering!B1290</f>
        <v/>
      </c>
      <c r="C1309" s="13" t="str">
        <f>+Afrapportering!C1290</f>
        <v/>
      </c>
      <c r="D1309" s="13" t="str">
        <f>+Afrapportering!D1290</f>
        <v/>
      </c>
      <c r="E1309" s="14" t="str">
        <f>+Afrapportering!E1290</f>
        <v/>
      </c>
      <c r="F1309" s="139" t="str">
        <f>IF(Afrapportering!F1290 = "", "",Afrapportering!F1290)</f>
        <v/>
      </c>
      <c r="G1309" s="14" t="str">
        <f>+Afrapportering!G1290</f>
        <v/>
      </c>
      <c r="H1309" s="139" t="str">
        <f>IF(Afrapportering!H1290 = "","",Afrapportering!H1290)</f>
        <v/>
      </c>
      <c r="I1309" s="140" t="str">
        <f>+Afrapportering!I1290</f>
        <v/>
      </c>
      <c r="J1309" s="13" t="str">
        <f>+Afrapportering!J1290</f>
        <v/>
      </c>
      <c r="K1309" s="32" t="str">
        <f t="shared" si="156"/>
        <v/>
      </c>
      <c r="L1309" s="31" t="str">
        <f>IF(Ansøgning!J1295="","",Ansøgning!J1295)</f>
        <v/>
      </c>
      <c r="M1309" s="134" t="str">
        <f>IF(Afrapportering!M1290="","",Afrapportering!M1290)</f>
        <v/>
      </c>
      <c r="N1309" s="31" t="str">
        <f>IF(Ansøgning!K1295="","",Ansøgning!K1295)</f>
        <v/>
      </c>
      <c r="O1309" s="134">
        <f>IF(Afrapportering!O1290="",,Afrapportering!O1290)</f>
        <v>0</v>
      </c>
      <c r="P1309" s="15" t="str">
        <f>IF(Ansøgning!L1295="","",Ansøgning!L1295)</f>
        <v/>
      </c>
      <c r="Q1309" s="15" t="str">
        <f t="shared" si="157"/>
        <v/>
      </c>
      <c r="R1309" s="15"/>
      <c r="S1309" s="15" t="str">
        <f>IF(Afrapportering!S1290="","",Afrapportering!S1290)</f>
        <v/>
      </c>
      <c r="T1309" s="31" t="str">
        <f t="shared" si="158"/>
        <v/>
      </c>
      <c r="U1309" s="30" t="str">
        <f>IF(Afrapportering!U1290="","",Afrapportering!U1290)</f>
        <v/>
      </c>
      <c r="V1309" s="52" t="str">
        <f>IF(Afrapportering!V1290="","",Afrapportering!V1290)</f>
        <v/>
      </c>
      <c r="W1309" s="30" t="str">
        <f>IF(Afrapportering!W1290="","",Afrapportering!W1290)</f>
        <v/>
      </c>
      <c r="X1309" s="52" t="str">
        <f>IF(Afrapportering!X1290="","",Afrapportering!X1290)</f>
        <v/>
      </c>
      <c r="Y1309" s="30" t="str">
        <f>IF(Afrapportering!Y1290="","",Afrapportering!Y1290)</f>
        <v/>
      </c>
      <c r="Z1309" s="52" t="str">
        <f>IFERROR(MAX(IF(OR(V1309="",X1309=""),"",IF(AND(AND(MONTH(F1309)&gt;=7,MONTH(F1309)&lt;8),AND(MONTH(H1309)&gt;=7,MONTH(H1309)&lt;8)),(NETWORKDAYS(F1309,H1309,Lister!$D$7:$D$13)-V1309)*T1309/NETWORKDAYS(Lister!$D$19,Lister!$E$19,Lister!$D$7:$D$13),IF(AND(AND(MONTH(F1309)&gt;=7,MONTH(F1309)&lt;8),MONTH(H1309)&gt;7),(NETWORKDAYS(F1309,Lister!$E$19,Lister!$D$7:$D$13)-V1309)*T1309/NETWORKDAYS(Lister!$D$19,Lister!$E$19,Lister!$D$7:$D$13),IF(MONTH(F1309)&gt;7,0)))),0),"")</f>
        <v/>
      </c>
      <c r="AA1309" s="30" t="str">
        <f>IF(Afrapportering!AA1290="","",Afrapportering!AA1290)</f>
        <v/>
      </c>
      <c r="AB1309" s="52" t="str">
        <f>IFERROR(MAX(IF(OR(V1309="",X1309=""),"",IF(AND(AND(MONTH(F1309)&gt;=8,MONTH(F1309)&lt;9),AND(MONTH(H1309)&gt;=8,MONTH(H1309)&lt;9)),(NETWORKDAYS(F1309,H1309,Lister!$D$7:$D$13)-X1309)*T1309/NETWORKDAYS(Lister!$D$20,Lister!$E$20,Lister!$D$7:$D$13),IF(AND(MONTH(F1309)=7,MONTH(H1309)=8),(NETWORKDAYS(Lister!$D$20,H1309,Lister!$D$7:$D$13)-X1309)*T1309/NETWORKDAYS(Lister!$D$20,Lister!$E$20,Lister!$D$7:$D$13),IF(AND(MONTH(F1309)=7,MONTH(H1309)=7),0)))),0),"")</f>
        <v/>
      </c>
      <c r="AC1309" s="30" t="str">
        <f>IF(Afrapportering!AC1290="","",Afrapportering!AC1290)</f>
        <v/>
      </c>
      <c r="AD1309" s="52" t="str">
        <f t="shared" si="159"/>
        <v/>
      </c>
      <c r="AE1309" s="52" t="str">
        <f t="shared" si="160"/>
        <v/>
      </c>
      <c r="AF1309" s="30" t="str">
        <f t="shared" si="161"/>
        <v/>
      </c>
      <c r="AG1309" s="30" t="str">
        <f t="shared" si="162"/>
        <v/>
      </c>
      <c r="AH1309" s="3" t="str">
        <f t="shared" si="163"/>
        <v/>
      </c>
    </row>
    <row r="1310" spans="1:34" x14ac:dyDescent="0.25">
      <c r="A1310" s="13" t="str">
        <f>+Afrapportering!A1291</f>
        <v/>
      </c>
      <c r="B1310" s="13" t="str">
        <f>+Afrapportering!B1291</f>
        <v/>
      </c>
      <c r="C1310" s="13" t="str">
        <f>+Afrapportering!C1291</f>
        <v/>
      </c>
      <c r="D1310" s="13" t="str">
        <f>+Afrapportering!D1291</f>
        <v/>
      </c>
      <c r="E1310" s="14" t="str">
        <f>+Afrapportering!E1291</f>
        <v/>
      </c>
      <c r="F1310" s="139" t="str">
        <f>IF(Afrapportering!F1291 = "", "",Afrapportering!F1291)</f>
        <v/>
      </c>
      <c r="G1310" s="14" t="str">
        <f>+Afrapportering!G1291</f>
        <v/>
      </c>
      <c r="H1310" s="139" t="str">
        <f>IF(Afrapportering!H1291 = "","",Afrapportering!H1291)</f>
        <v/>
      </c>
      <c r="I1310" s="140" t="str">
        <f>+Afrapportering!I1291</f>
        <v/>
      </c>
      <c r="J1310" s="13" t="str">
        <f>+Afrapportering!J1291</f>
        <v/>
      </c>
      <c r="K1310" s="32" t="str">
        <f t="shared" si="156"/>
        <v/>
      </c>
      <c r="L1310" s="31" t="str">
        <f>IF(Ansøgning!J1296="","",Ansøgning!J1296)</f>
        <v/>
      </c>
      <c r="M1310" s="134" t="str">
        <f>IF(Afrapportering!M1291="","",Afrapportering!M1291)</f>
        <v/>
      </c>
      <c r="N1310" s="31" t="str">
        <f>IF(Ansøgning!K1296="","",Ansøgning!K1296)</f>
        <v/>
      </c>
      <c r="O1310" s="134">
        <f>IF(Afrapportering!O1291="",,Afrapportering!O1291)</f>
        <v>0</v>
      </c>
      <c r="P1310" s="15" t="str">
        <f>IF(Ansøgning!L1296="","",Ansøgning!L1296)</f>
        <v/>
      </c>
      <c r="Q1310" s="15" t="str">
        <f t="shared" si="157"/>
        <v/>
      </c>
      <c r="R1310" s="15"/>
      <c r="S1310" s="15" t="str">
        <f>IF(Afrapportering!S1291="","",Afrapportering!S1291)</f>
        <v/>
      </c>
      <c r="T1310" s="31" t="str">
        <f t="shared" si="158"/>
        <v/>
      </c>
      <c r="U1310" s="30" t="str">
        <f>IF(Afrapportering!U1291="","",Afrapportering!U1291)</f>
        <v/>
      </c>
      <c r="V1310" s="52" t="str">
        <f>IF(Afrapportering!V1291="","",Afrapportering!V1291)</f>
        <v/>
      </c>
      <c r="W1310" s="30" t="str">
        <f>IF(Afrapportering!W1291="","",Afrapportering!W1291)</f>
        <v/>
      </c>
      <c r="X1310" s="52" t="str">
        <f>IF(Afrapportering!X1291="","",Afrapportering!X1291)</f>
        <v/>
      </c>
      <c r="Y1310" s="30" t="str">
        <f>IF(Afrapportering!Y1291="","",Afrapportering!Y1291)</f>
        <v/>
      </c>
      <c r="Z1310" s="52" t="str">
        <f>IFERROR(MAX(IF(OR(V1310="",X1310=""),"",IF(AND(AND(MONTH(F1310)&gt;=7,MONTH(F1310)&lt;8),AND(MONTH(H1310)&gt;=7,MONTH(H1310)&lt;8)),(NETWORKDAYS(F1310,H1310,Lister!$D$7:$D$13)-V1310)*T1310/NETWORKDAYS(Lister!$D$19,Lister!$E$19,Lister!$D$7:$D$13),IF(AND(AND(MONTH(F1310)&gt;=7,MONTH(F1310)&lt;8),MONTH(H1310)&gt;7),(NETWORKDAYS(F1310,Lister!$E$19,Lister!$D$7:$D$13)-V1310)*T1310/NETWORKDAYS(Lister!$D$19,Lister!$E$19,Lister!$D$7:$D$13),IF(MONTH(F1310)&gt;7,0)))),0),"")</f>
        <v/>
      </c>
      <c r="AA1310" s="30" t="str">
        <f>IF(Afrapportering!AA1291="","",Afrapportering!AA1291)</f>
        <v/>
      </c>
      <c r="AB1310" s="52" t="str">
        <f>IFERROR(MAX(IF(OR(V1310="",X1310=""),"",IF(AND(AND(MONTH(F1310)&gt;=8,MONTH(F1310)&lt;9),AND(MONTH(H1310)&gt;=8,MONTH(H1310)&lt;9)),(NETWORKDAYS(F1310,H1310,Lister!$D$7:$D$13)-X1310)*T1310/NETWORKDAYS(Lister!$D$20,Lister!$E$20,Lister!$D$7:$D$13),IF(AND(MONTH(F1310)=7,MONTH(H1310)=8),(NETWORKDAYS(Lister!$D$20,H1310,Lister!$D$7:$D$13)-X1310)*T1310/NETWORKDAYS(Lister!$D$20,Lister!$E$20,Lister!$D$7:$D$13),IF(AND(MONTH(F1310)=7,MONTH(H1310)=7),0)))),0),"")</f>
        <v/>
      </c>
      <c r="AC1310" s="30" t="str">
        <f>IF(Afrapportering!AC1291="","",Afrapportering!AC1291)</f>
        <v/>
      </c>
      <c r="AD1310" s="52" t="str">
        <f t="shared" si="159"/>
        <v/>
      </c>
      <c r="AE1310" s="52" t="str">
        <f t="shared" si="160"/>
        <v/>
      </c>
      <c r="AF1310" s="30" t="str">
        <f t="shared" si="161"/>
        <v/>
      </c>
      <c r="AG1310" s="30" t="str">
        <f t="shared" si="162"/>
        <v/>
      </c>
      <c r="AH1310" s="3" t="str">
        <f t="shared" si="163"/>
        <v/>
      </c>
    </row>
    <row r="1311" spans="1:34" x14ac:dyDescent="0.25">
      <c r="A1311" s="13" t="str">
        <f>+Afrapportering!A1292</f>
        <v/>
      </c>
      <c r="B1311" s="13" t="str">
        <f>+Afrapportering!B1292</f>
        <v/>
      </c>
      <c r="C1311" s="13" t="str">
        <f>+Afrapportering!C1292</f>
        <v/>
      </c>
      <c r="D1311" s="13" t="str">
        <f>+Afrapportering!D1292</f>
        <v/>
      </c>
      <c r="E1311" s="14" t="str">
        <f>+Afrapportering!E1292</f>
        <v/>
      </c>
      <c r="F1311" s="139" t="str">
        <f>IF(Afrapportering!F1292 = "", "",Afrapportering!F1292)</f>
        <v/>
      </c>
      <c r="G1311" s="14" t="str">
        <f>+Afrapportering!G1292</f>
        <v/>
      </c>
      <c r="H1311" s="139" t="str">
        <f>IF(Afrapportering!H1292 = "","",Afrapportering!H1292)</f>
        <v/>
      </c>
      <c r="I1311" s="140" t="str">
        <f>+Afrapportering!I1292</f>
        <v/>
      </c>
      <c r="J1311" s="13" t="str">
        <f>+Afrapportering!J1292</f>
        <v/>
      </c>
      <c r="K1311" s="32" t="str">
        <f t="shared" si="156"/>
        <v/>
      </c>
      <c r="L1311" s="31" t="str">
        <f>IF(Ansøgning!J1297="","",Ansøgning!J1297)</f>
        <v/>
      </c>
      <c r="M1311" s="134" t="str">
        <f>IF(Afrapportering!M1292="","",Afrapportering!M1292)</f>
        <v/>
      </c>
      <c r="N1311" s="31" t="str">
        <f>IF(Ansøgning!K1297="","",Ansøgning!K1297)</f>
        <v/>
      </c>
      <c r="O1311" s="134">
        <f>IF(Afrapportering!O1292="",,Afrapportering!O1292)</f>
        <v>0</v>
      </c>
      <c r="P1311" s="15" t="str">
        <f>IF(Ansøgning!L1297="","",Ansøgning!L1297)</f>
        <v/>
      </c>
      <c r="Q1311" s="15" t="str">
        <f t="shared" si="157"/>
        <v/>
      </c>
      <c r="R1311" s="15"/>
      <c r="S1311" s="15" t="str">
        <f>IF(Afrapportering!S1292="","",Afrapportering!S1292)</f>
        <v/>
      </c>
      <c r="T1311" s="31" t="str">
        <f t="shared" si="158"/>
        <v/>
      </c>
      <c r="U1311" s="30" t="str">
        <f>IF(Afrapportering!U1292="","",Afrapportering!U1292)</f>
        <v/>
      </c>
      <c r="V1311" s="52" t="str">
        <f>IF(Afrapportering!V1292="","",Afrapportering!V1292)</f>
        <v/>
      </c>
      <c r="W1311" s="30" t="str">
        <f>IF(Afrapportering!W1292="","",Afrapportering!W1292)</f>
        <v/>
      </c>
      <c r="X1311" s="52" t="str">
        <f>IF(Afrapportering!X1292="","",Afrapportering!X1292)</f>
        <v/>
      </c>
      <c r="Y1311" s="30" t="str">
        <f>IF(Afrapportering!Y1292="","",Afrapportering!Y1292)</f>
        <v/>
      </c>
      <c r="Z1311" s="52" t="str">
        <f>IFERROR(MAX(IF(OR(V1311="",X1311=""),"",IF(AND(AND(MONTH(F1311)&gt;=7,MONTH(F1311)&lt;8),AND(MONTH(H1311)&gt;=7,MONTH(H1311)&lt;8)),(NETWORKDAYS(F1311,H1311,Lister!$D$7:$D$13)-V1311)*T1311/NETWORKDAYS(Lister!$D$19,Lister!$E$19,Lister!$D$7:$D$13),IF(AND(AND(MONTH(F1311)&gt;=7,MONTH(F1311)&lt;8),MONTH(H1311)&gt;7),(NETWORKDAYS(F1311,Lister!$E$19,Lister!$D$7:$D$13)-V1311)*T1311/NETWORKDAYS(Lister!$D$19,Lister!$E$19,Lister!$D$7:$D$13),IF(MONTH(F1311)&gt;7,0)))),0),"")</f>
        <v/>
      </c>
      <c r="AA1311" s="30" t="str">
        <f>IF(Afrapportering!AA1292="","",Afrapportering!AA1292)</f>
        <v/>
      </c>
      <c r="AB1311" s="52" t="str">
        <f>IFERROR(MAX(IF(OR(V1311="",X1311=""),"",IF(AND(AND(MONTH(F1311)&gt;=8,MONTH(F1311)&lt;9),AND(MONTH(H1311)&gt;=8,MONTH(H1311)&lt;9)),(NETWORKDAYS(F1311,H1311,Lister!$D$7:$D$13)-X1311)*T1311/NETWORKDAYS(Lister!$D$20,Lister!$E$20,Lister!$D$7:$D$13),IF(AND(MONTH(F1311)=7,MONTH(H1311)=8),(NETWORKDAYS(Lister!$D$20,H1311,Lister!$D$7:$D$13)-X1311)*T1311/NETWORKDAYS(Lister!$D$20,Lister!$E$20,Lister!$D$7:$D$13),IF(AND(MONTH(F1311)=7,MONTH(H1311)=7),0)))),0),"")</f>
        <v/>
      </c>
      <c r="AC1311" s="30" t="str">
        <f>IF(Afrapportering!AC1292="","",Afrapportering!AC1292)</f>
        <v/>
      </c>
      <c r="AD1311" s="52" t="str">
        <f t="shared" si="159"/>
        <v/>
      </c>
      <c r="AE1311" s="52" t="str">
        <f t="shared" si="160"/>
        <v/>
      </c>
      <c r="AF1311" s="30" t="str">
        <f t="shared" si="161"/>
        <v/>
      </c>
      <c r="AG1311" s="30" t="str">
        <f t="shared" si="162"/>
        <v/>
      </c>
      <c r="AH1311" s="3" t="str">
        <f t="shared" si="163"/>
        <v/>
      </c>
    </row>
    <row r="1312" spans="1:34" x14ac:dyDescent="0.25">
      <c r="A1312" s="13" t="str">
        <f>+Afrapportering!A1293</f>
        <v/>
      </c>
      <c r="B1312" s="13" t="str">
        <f>+Afrapportering!B1293</f>
        <v/>
      </c>
      <c r="C1312" s="13" t="str">
        <f>+Afrapportering!C1293</f>
        <v/>
      </c>
      <c r="D1312" s="13" t="str">
        <f>+Afrapportering!D1293</f>
        <v/>
      </c>
      <c r="E1312" s="14" t="str">
        <f>+Afrapportering!E1293</f>
        <v/>
      </c>
      <c r="F1312" s="139" t="str">
        <f>IF(Afrapportering!F1293 = "", "",Afrapportering!F1293)</f>
        <v/>
      </c>
      <c r="G1312" s="14" t="str">
        <f>+Afrapportering!G1293</f>
        <v/>
      </c>
      <c r="H1312" s="139" t="str">
        <f>IF(Afrapportering!H1293 = "","",Afrapportering!H1293)</f>
        <v/>
      </c>
      <c r="I1312" s="140" t="str">
        <f>+Afrapportering!I1293</f>
        <v/>
      </c>
      <c r="J1312" s="13" t="str">
        <f>+Afrapportering!J1293</f>
        <v/>
      </c>
      <c r="K1312" s="32" t="str">
        <f t="shared" si="156"/>
        <v/>
      </c>
      <c r="L1312" s="31" t="str">
        <f>IF(Ansøgning!J1298="","",Ansøgning!J1298)</f>
        <v/>
      </c>
      <c r="M1312" s="134" t="str">
        <f>IF(Afrapportering!M1293="","",Afrapportering!M1293)</f>
        <v/>
      </c>
      <c r="N1312" s="31" t="str">
        <f>IF(Ansøgning!K1298="","",Ansøgning!K1298)</f>
        <v/>
      </c>
      <c r="O1312" s="134">
        <f>IF(Afrapportering!O1293="",,Afrapportering!O1293)</f>
        <v>0</v>
      </c>
      <c r="P1312" s="15" t="str">
        <f>IF(Ansøgning!L1298="","",Ansøgning!L1298)</f>
        <v/>
      </c>
      <c r="Q1312" s="15" t="str">
        <f t="shared" si="157"/>
        <v/>
      </c>
      <c r="R1312" s="15"/>
      <c r="S1312" s="15" t="str">
        <f>IF(Afrapportering!S1293="","",Afrapportering!S1293)</f>
        <v/>
      </c>
      <c r="T1312" s="31" t="str">
        <f t="shared" si="158"/>
        <v/>
      </c>
      <c r="U1312" s="30" t="str">
        <f>IF(Afrapportering!U1293="","",Afrapportering!U1293)</f>
        <v/>
      </c>
      <c r="V1312" s="52" t="str">
        <f>IF(Afrapportering!V1293="","",Afrapportering!V1293)</f>
        <v/>
      </c>
      <c r="W1312" s="30" t="str">
        <f>IF(Afrapportering!W1293="","",Afrapportering!W1293)</f>
        <v/>
      </c>
      <c r="X1312" s="52" t="str">
        <f>IF(Afrapportering!X1293="","",Afrapportering!X1293)</f>
        <v/>
      </c>
      <c r="Y1312" s="30" t="str">
        <f>IF(Afrapportering!Y1293="","",Afrapportering!Y1293)</f>
        <v/>
      </c>
      <c r="Z1312" s="52" t="str">
        <f>IFERROR(MAX(IF(OR(V1312="",X1312=""),"",IF(AND(AND(MONTH(F1312)&gt;=7,MONTH(F1312)&lt;8),AND(MONTH(H1312)&gt;=7,MONTH(H1312)&lt;8)),(NETWORKDAYS(F1312,H1312,Lister!$D$7:$D$13)-V1312)*T1312/NETWORKDAYS(Lister!$D$19,Lister!$E$19,Lister!$D$7:$D$13),IF(AND(AND(MONTH(F1312)&gt;=7,MONTH(F1312)&lt;8),MONTH(H1312)&gt;7),(NETWORKDAYS(F1312,Lister!$E$19,Lister!$D$7:$D$13)-V1312)*T1312/NETWORKDAYS(Lister!$D$19,Lister!$E$19,Lister!$D$7:$D$13),IF(MONTH(F1312)&gt;7,0)))),0),"")</f>
        <v/>
      </c>
      <c r="AA1312" s="30" t="str">
        <f>IF(Afrapportering!AA1293="","",Afrapportering!AA1293)</f>
        <v/>
      </c>
      <c r="AB1312" s="52" t="str">
        <f>IFERROR(MAX(IF(OR(V1312="",X1312=""),"",IF(AND(AND(MONTH(F1312)&gt;=8,MONTH(F1312)&lt;9),AND(MONTH(H1312)&gt;=8,MONTH(H1312)&lt;9)),(NETWORKDAYS(F1312,H1312,Lister!$D$7:$D$13)-X1312)*T1312/NETWORKDAYS(Lister!$D$20,Lister!$E$20,Lister!$D$7:$D$13),IF(AND(MONTH(F1312)=7,MONTH(H1312)=8),(NETWORKDAYS(Lister!$D$20,H1312,Lister!$D$7:$D$13)-X1312)*T1312/NETWORKDAYS(Lister!$D$20,Lister!$E$20,Lister!$D$7:$D$13),IF(AND(MONTH(F1312)=7,MONTH(H1312)=7),0)))),0),"")</f>
        <v/>
      </c>
      <c r="AC1312" s="30" t="str">
        <f>IF(Afrapportering!AC1293="","",Afrapportering!AC1293)</f>
        <v/>
      </c>
      <c r="AD1312" s="52" t="str">
        <f t="shared" si="159"/>
        <v/>
      </c>
      <c r="AE1312" s="52" t="str">
        <f t="shared" si="160"/>
        <v/>
      </c>
      <c r="AF1312" s="30" t="str">
        <f t="shared" si="161"/>
        <v/>
      </c>
      <c r="AG1312" s="30" t="str">
        <f t="shared" si="162"/>
        <v/>
      </c>
      <c r="AH1312" s="3" t="str">
        <f t="shared" si="163"/>
        <v/>
      </c>
    </row>
    <row r="1313" spans="1:34" x14ac:dyDescent="0.25">
      <c r="A1313" s="13" t="str">
        <f>+Afrapportering!A1294</f>
        <v/>
      </c>
      <c r="B1313" s="13" t="str">
        <f>+Afrapportering!B1294</f>
        <v/>
      </c>
      <c r="C1313" s="13" t="str">
        <f>+Afrapportering!C1294</f>
        <v/>
      </c>
      <c r="D1313" s="13" t="str">
        <f>+Afrapportering!D1294</f>
        <v/>
      </c>
      <c r="E1313" s="14" t="str">
        <f>+Afrapportering!E1294</f>
        <v/>
      </c>
      <c r="F1313" s="139" t="str">
        <f>IF(Afrapportering!F1294 = "", "",Afrapportering!F1294)</f>
        <v/>
      </c>
      <c r="G1313" s="14" t="str">
        <f>+Afrapportering!G1294</f>
        <v/>
      </c>
      <c r="H1313" s="139" t="str">
        <f>IF(Afrapportering!H1294 = "","",Afrapportering!H1294)</f>
        <v/>
      </c>
      <c r="I1313" s="140" t="str">
        <f>+Afrapportering!I1294</f>
        <v/>
      </c>
      <c r="J1313" s="13" t="str">
        <f>+Afrapportering!J1294</f>
        <v/>
      </c>
      <c r="K1313" s="32" t="str">
        <f t="shared" si="156"/>
        <v/>
      </c>
      <c r="L1313" s="31" t="str">
        <f>IF(Ansøgning!J1299="","",Ansøgning!J1299)</f>
        <v/>
      </c>
      <c r="M1313" s="134" t="str">
        <f>IF(Afrapportering!M1294="","",Afrapportering!M1294)</f>
        <v/>
      </c>
      <c r="N1313" s="31" t="str">
        <f>IF(Ansøgning!K1299="","",Ansøgning!K1299)</f>
        <v/>
      </c>
      <c r="O1313" s="134">
        <f>IF(Afrapportering!O1294="",,Afrapportering!O1294)</f>
        <v>0</v>
      </c>
      <c r="P1313" s="15" t="str">
        <f>IF(Ansøgning!L1299="","",Ansøgning!L1299)</f>
        <v/>
      </c>
      <c r="Q1313" s="15" t="str">
        <f t="shared" si="157"/>
        <v/>
      </c>
      <c r="R1313" s="15"/>
      <c r="S1313" s="15" t="str">
        <f>IF(Afrapportering!S1294="","",Afrapportering!S1294)</f>
        <v/>
      </c>
      <c r="T1313" s="31" t="str">
        <f t="shared" si="158"/>
        <v/>
      </c>
      <c r="U1313" s="30" t="str">
        <f>IF(Afrapportering!U1294="","",Afrapportering!U1294)</f>
        <v/>
      </c>
      <c r="V1313" s="52" t="str">
        <f>IF(Afrapportering!V1294="","",Afrapportering!V1294)</f>
        <v/>
      </c>
      <c r="W1313" s="30" t="str">
        <f>IF(Afrapportering!W1294="","",Afrapportering!W1294)</f>
        <v/>
      </c>
      <c r="X1313" s="52" t="str">
        <f>IF(Afrapportering!X1294="","",Afrapportering!X1294)</f>
        <v/>
      </c>
      <c r="Y1313" s="30" t="str">
        <f>IF(Afrapportering!Y1294="","",Afrapportering!Y1294)</f>
        <v/>
      </c>
      <c r="Z1313" s="52" t="str">
        <f>IFERROR(MAX(IF(OR(V1313="",X1313=""),"",IF(AND(AND(MONTH(F1313)&gt;=7,MONTH(F1313)&lt;8),AND(MONTH(H1313)&gt;=7,MONTH(H1313)&lt;8)),(NETWORKDAYS(F1313,H1313,Lister!$D$7:$D$13)-V1313)*T1313/NETWORKDAYS(Lister!$D$19,Lister!$E$19,Lister!$D$7:$D$13),IF(AND(AND(MONTH(F1313)&gt;=7,MONTH(F1313)&lt;8),MONTH(H1313)&gt;7),(NETWORKDAYS(F1313,Lister!$E$19,Lister!$D$7:$D$13)-V1313)*T1313/NETWORKDAYS(Lister!$D$19,Lister!$E$19,Lister!$D$7:$D$13),IF(MONTH(F1313)&gt;7,0)))),0),"")</f>
        <v/>
      </c>
      <c r="AA1313" s="30" t="str">
        <f>IF(Afrapportering!AA1294="","",Afrapportering!AA1294)</f>
        <v/>
      </c>
      <c r="AB1313" s="52" t="str">
        <f>IFERROR(MAX(IF(OR(V1313="",X1313=""),"",IF(AND(AND(MONTH(F1313)&gt;=8,MONTH(F1313)&lt;9),AND(MONTH(H1313)&gt;=8,MONTH(H1313)&lt;9)),(NETWORKDAYS(F1313,H1313,Lister!$D$7:$D$13)-X1313)*T1313/NETWORKDAYS(Lister!$D$20,Lister!$E$20,Lister!$D$7:$D$13),IF(AND(MONTH(F1313)=7,MONTH(H1313)=8),(NETWORKDAYS(Lister!$D$20,H1313,Lister!$D$7:$D$13)-X1313)*T1313/NETWORKDAYS(Lister!$D$20,Lister!$E$20,Lister!$D$7:$D$13),IF(AND(MONTH(F1313)=7,MONTH(H1313)=7),0)))),0),"")</f>
        <v/>
      </c>
      <c r="AC1313" s="30" t="str">
        <f>IF(Afrapportering!AC1294="","",Afrapportering!AC1294)</f>
        <v/>
      </c>
      <c r="AD1313" s="52" t="str">
        <f t="shared" si="159"/>
        <v/>
      </c>
      <c r="AE1313" s="52" t="str">
        <f t="shared" si="160"/>
        <v/>
      </c>
      <c r="AF1313" s="30" t="str">
        <f t="shared" si="161"/>
        <v/>
      </c>
      <c r="AG1313" s="30" t="str">
        <f t="shared" si="162"/>
        <v/>
      </c>
      <c r="AH1313" s="3" t="str">
        <f t="shared" si="163"/>
        <v/>
      </c>
    </row>
    <row r="1314" spans="1:34" x14ac:dyDescent="0.25">
      <c r="A1314" s="13" t="str">
        <f>+Afrapportering!A1295</f>
        <v/>
      </c>
      <c r="B1314" s="13" t="str">
        <f>+Afrapportering!B1295</f>
        <v/>
      </c>
      <c r="C1314" s="13" t="str">
        <f>+Afrapportering!C1295</f>
        <v/>
      </c>
      <c r="D1314" s="13" t="str">
        <f>+Afrapportering!D1295</f>
        <v/>
      </c>
      <c r="E1314" s="14" t="str">
        <f>+Afrapportering!E1295</f>
        <v/>
      </c>
      <c r="F1314" s="139" t="str">
        <f>IF(Afrapportering!F1295 = "", "",Afrapportering!F1295)</f>
        <v/>
      </c>
      <c r="G1314" s="14" t="str">
        <f>+Afrapportering!G1295</f>
        <v/>
      </c>
      <c r="H1314" s="139" t="str">
        <f>IF(Afrapportering!H1295 = "","",Afrapportering!H1295)</f>
        <v/>
      </c>
      <c r="I1314" s="140" t="str">
        <f>+Afrapportering!I1295</f>
        <v/>
      </c>
      <c r="J1314" s="13" t="str">
        <f>+Afrapportering!J1295</f>
        <v/>
      </c>
      <c r="K1314" s="32" t="str">
        <f t="shared" si="156"/>
        <v/>
      </c>
      <c r="L1314" s="31" t="str">
        <f>IF(Ansøgning!J1300="","",Ansøgning!J1300)</f>
        <v/>
      </c>
      <c r="M1314" s="134" t="str">
        <f>IF(Afrapportering!M1295="","",Afrapportering!M1295)</f>
        <v/>
      </c>
      <c r="N1314" s="31" t="str">
        <f>IF(Ansøgning!K1300="","",Ansøgning!K1300)</f>
        <v/>
      </c>
      <c r="O1314" s="134">
        <f>IF(Afrapportering!O1295="",,Afrapportering!O1295)</f>
        <v>0</v>
      </c>
      <c r="P1314" s="15" t="str">
        <f>IF(Ansøgning!L1300="","",Ansøgning!L1300)</f>
        <v/>
      </c>
      <c r="Q1314" s="15" t="str">
        <f t="shared" si="157"/>
        <v/>
      </c>
      <c r="R1314" s="15"/>
      <c r="S1314" s="15" t="str">
        <f>IF(Afrapportering!S1295="","",Afrapportering!S1295)</f>
        <v/>
      </c>
      <c r="T1314" s="31" t="str">
        <f t="shared" si="158"/>
        <v/>
      </c>
      <c r="U1314" s="30" t="str">
        <f>IF(Afrapportering!U1295="","",Afrapportering!U1295)</f>
        <v/>
      </c>
      <c r="V1314" s="52" t="str">
        <f>IF(Afrapportering!V1295="","",Afrapportering!V1295)</f>
        <v/>
      </c>
      <c r="W1314" s="30" t="str">
        <f>IF(Afrapportering!W1295="","",Afrapportering!W1295)</f>
        <v/>
      </c>
      <c r="X1314" s="52" t="str">
        <f>IF(Afrapportering!X1295="","",Afrapportering!X1295)</f>
        <v/>
      </c>
      <c r="Y1314" s="30" t="str">
        <f>IF(Afrapportering!Y1295="","",Afrapportering!Y1295)</f>
        <v/>
      </c>
      <c r="Z1314" s="52" t="str">
        <f>IFERROR(MAX(IF(OR(V1314="",X1314=""),"",IF(AND(AND(MONTH(F1314)&gt;=7,MONTH(F1314)&lt;8),AND(MONTH(H1314)&gt;=7,MONTH(H1314)&lt;8)),(NETWORKDAYS(F1314,H1314,Lister!$D$7:$D$13)-V1314)*T1314/NETWORKDAYS(Lister!$D$19,Lister!$E$19,Lister!$D$7:$D$13),IF(AND(AND(MONTH(F1314)&gt;=7,MONTH(F1314)&lt;8),MONTH(H1314)&gt;7),(NETWORKDAYS(F1314,Lister!$E$19,Lister!$D$7:$D$13)-V1314)*T1314/NETWORKDAYS(Lister!$D$19,Lister!$E$19,Lister!$D$7:$D$13),IF(MONTH(F1314)&gt;7,0)))),0),"")</f>
        <v/>
      </c>
      <c r="AA1314" s="30" t="str">
        <f>IF(Afrapportering!AA1295="","",Afrapportering!AA1295)</f>
        <v/>
      </c>
      <c r="AB1314" s="52" t="str">
        <f>IFERROR(MAX(IF(OR(V1314="",X1314=""),"",IF(AND(AND(MONTH(F1314)&gt;=8,MONTH(F1314)&lt;9),AND(MONTH(H1314)&gt;=8,MONTH(H1314)&lt;9)),(NETWORKDAYS(F1314,H1314,Lister!$D$7:$D$13)-X1314)*T1314/NETWORKDAYS(Lister!$D$20,Lister!$E$20,Lister!$D$7:$D$13),IF(AND(MONTH(F1314)=7,MONTH(H1314)=8),(NETWORKDAYS(Lister!$D$20,H1314,Lister!$D$7:$D$13)-X1314)*T1314/NETWORKDAYS(Lister!$D$20,Lister!$E$20,Lister!$D$7:$D$13),IF(AND(MONTH(F1314)=7,MONTH(H1314)=7),0)))),0),"")</f>
        <v/>
      </c>
      <c r="AC1314" s="30" t="str">
        <f>IF(Afrapportering!AC1295="","",Afrapportering!AC1295)</f>
        <v/>
      </c>
      <c r="AD1314" s="52" t="str">
        <f t="shared" si="159"/>
        <v/>
      </c>
      <c r="AE1314" s="52" t="str">
        <f t="shared" si="160"/>
        <v/>
      </c>
      <c r="AF1314" s="30" t="str">
        <f t="shared" si="161"/>
        <v/>
      </c>
      <c r="AG1314" s="30" t="str">
        <f t="shared" si="162"/>
        <v/>
      </c>
      <c r="AH1314" s="3" t="str">
        <f t="shared" si="163"/>
        <v/>
      </c>
    </row>
    <row r="1315" spans="1:34" x14ac:dyDescent="0.25">
      <c r="A1315" s="13" t="str">
        <f>+Afrapportering!A1296</f>
        <v/>
      </c>
      <c r="B1315" s="13" t="str">
        <f>+Afrapportering!B1296</f>
        <v/>
      </c>
      <c r="C1315" s="13" t="str">
        <f>+Afrapportering!C1296</f>
        <v/>
      </c>
      <c r="D1315" s="13" t="str">
        <f>+Afrapportering!D1296</f>
        <v/>
      </c>
      <c r="E1315" s="14" t="str">
        <f>+Afrapportering!E1296</f>
        <v/>
      </c>
      <c r="F1315" s="139" t="str">
        <f>IF(Afrapportering!F1296 = "", "",Afrapportering!F1296)</f>
        <v/>
      </c>
      <c r="G1315" s="14" t="str">
        <f>+Afrapportering!G1296</f>
        <v/>
      </c>
      <c r="H1315" s="139" t="str">
        <f>IF(Afrapportering!H1296 = "","",Afrapportering!H1296)</f>
        <v/>
      </c>
      <c r="I1315" s="140" t="str">
        <f>+Afrapportering!I1296</f>
        <v/>
      </c>
      <c r="J1315" s="13" t="str">
        <f>+Afrapportering!J1296</f>
        <v/>
      </c>
      <c r="K1315" s="32" t="str">
        <f t="shared" ref="K1315:K1378" si="164">IF(J1315="","",IF(J1315="Funktionær",0.75,IF(J1315="Ikke-funktionær",0.9,IF(J1315="Elev/lærling",0.9))))</f>
        <v/>
      </c>
      <c r="L1315" s="31" t="str">
        <f>IF(Ansøgning!J1301="","",Ansøgning!J1301)</f>
        <v/>
      </c>
      <c r="M1315" s="134" t="str">
        <f>IF(Afrapportering!M1296="","",Afrapportering!M1296)</f>
        <v/>
      </c>
      <c r="N1315" s="31" t="str">
        <f>IF(Ansøgning!K1301="","",Ansøgning!K1301)</f>
        <v/>
      </c>
      <c r="O1315" s="134">
        <f>IF(Afrapportering!O1296="",,Afrapportering!O1296)</f>
        <v>0</v>
      </c>
      <c r="P1315" s="15" t="str">
        <f>IF(Ansøgning!L1301="","",Ansøgning!L1301)</f>
        <v/>
      </c>
      <c r="Q1315" s="15" t="str">
        <f t="shared" ref="Q1315:Q1378" si="165">IFERROR(MAX(IF(M1315="","",IF(ISNUMBER(R1315),IF(OR(R1315&gt;M1315*1.1,R1315&lt;M1315*0.9),R1315,M1315),M1315)-O1315),0),"")</f>
        <v/>
      </c>
      <c r="R1315" s="15"/>
      <c r="S1315" s="15" t="str">
        <f>IF(Afrapportering!S1296="","",Afrapportering!S1296)</f>
        <v/>
      </c>
      <c r="T1315" s="31" t="str">
        <f t="shared" ref="T1315:T1378" si="166">IF(B1315="","",IF(Q1315*K1315&gt;30000*IF(S1315&gt;37,37,S1315)/37,30000*IF(S1315&gt;37,37,S1315)/37,Q1315*K1315))</f>
        <v/>
      </c>
      <c r="U1315" s="30" t="str">
        <f>IF(Afrapportering!U1296="","",Afrapportering!U1296)</f>
        <v/>
      </c>
      <c r="V1315" s="52" t="str">
        <f>IF(Afrapportering!V1296="","",Afrapportering!V1296)</f>
        <v/>
      </c>
      <c r="W1315" s="30" t="str">
        <f>IF(Afrapportering!W1296="","",Afrapportering!W1296)</f>
        <v/>
      </c>
      <c r="X1315" s="52" t="str">
        <f>IF(Afrapportering!X1296="","",Afrapportering!X1296)</f>
        <v/>
      </c>
      <c r="Y1315" s="30" t="str">
        <f>IF(Afrapportering!Y1296="","",Afrapportering!Y1296)</f>
        <v/>
      </c>
      <c r="Z1315" s="52" t="str">
        <f>IFERROR(MAX(IF(OR(V1315="",X1315=""),"",IF(AND(AND(MONTH(F1315)&gt;=7,MONTH(F1315)&lt;8),AND(MONTH(H1315)&gt;=7,MONTH(H1315)&lt;8)),(NETWORKDAYS(F1315,H1315,Lister!$D$7:$D$13)-V1315)*T1315/NETWORKDAYS(Lister!$D$19,Lister!$E$19,Lister!$D$7:$D$13),IF(AND(AND(MONTH(F1315)&gt;=7,MONTH(F1315)&lt;8),MONTH(H1315)&gt;7),(NETWORKDAYS(F1315,Lister!$E$19,Lister!$D$7:$D$13)-V1315)*T1315/NETWORKDAYS(Lister!$D$19,Lister!$E$19,Lister!$D$7:$D$13),IF(MONTH(F1315)&gt;7,0)))),0),"")</f>
        <v/>
      </c>
      <c r="AA1315" s="30" t="str">
        <f>IF(Afrapportering!AA1296="","",Afrapportering!AA1296)</f>
        <v/>
      </c>
      <c r="AB1315" s="52" t="str">
        <f>IFERROR(MAX(IF(OR(V1315="",X1315=""),"",IF(AND(AND(MONTH(F1315)&gt;=8,MONTH(F1315)&lt;9),AND(MONTH(H1315)&gt;=8,MONTH(H1315)&lt;9)),(NETWORKDAYS(F1315,H1315,Lister!$D$7:$D$13)-X1315)*T1315/NETWORKDAYS(Lister!$D$20,Lister!$E$20,Lister!$D$7:$D$13),IF(AND(MONTH(F1315)=7,MONTH(H1315)=8),(NETWORKDAYS(Lister!$D$20,H1315,Lister!$D$7:$D$13)-X1315)*T1315/NETWORKDAYS(Lister!$D$20,Lister!$E$20,Lister!$D$7:$D$13),IF(AND(MONTH(F1315)=7,MONTH(H1315)=7),0)))),0),"")</f>
        <v/>
      </c>
      <c r="AC1315" s="30" t="str">
        <f>IF(Afrapportering!AC1296="","",Afrapportering!AC1296)</f>
        <v/>
      </c>
      <c r="AD1315" s="52" t="str">
        <f t="shared" ref="AD1315:AD1378" si="167">IFERROR(Z1315+AB1315,"")</f>
        <v/>
      </c>
      <c r="AE1315" s="52" t="str">
        <f t="shared" ref="AE1315:AE1378" si="168">IFERROR(21/31*T1315,"")</f>
        <v/>
      </c>
      <c r="AF1315" s="30" t="str">
        <f t="shared" ref="AF1315:AF1378" si="169">IFERROR(MAX(IF(AND(ISNUMBER(Z1315),ISNUMBER(AB1315)),IF(AD1315-AE1315&gt;T1315,T1315,AD1315-AE1315),""),0),"")</f>
        <v/>
      </c>
      <c r="AG1315" s="30" t="str">
        <f t="shared" ref="AG1315:AG1378" si="170">IF(AF1315="","",AF1315-AC1315)</f>
        <v/>
      </c>
      <c r="AH1315" s="3" t="str">
        <f t="shared" ref="AH1315:AH1378" si="171">IF(AF1315="","",AF1315-AC1315)</f>
        <v/>
      </c>
    </row>
    <row r="1316" spans="1:34" x14ac:dyDescent="0.25">
      <c r="A1316" s="13" t="str">
        <f>+Afrapportering!A1297</f>
        <v/>
      </c>
      <c r="B1316" s="13" t="str">
        <f>+Afrapportering!B1297</f>
        <v/>
      </c>
      <c r="C1316" s="13" t="str">
        <f>+Afrapportering!C1297</f>
        <v/>
      </c>
      <c r="D1316" s="13" t="str">
        <f>+Afrapportering!D1297</f>
        <v/>
      </c>
      <c r="E1316" s="14" t="str">
        <f>+Afrapportering!E1297</f>
        <v/>
      </c>
      <c r="F1316" s="139" t="str">
        <f>IF(Afrapportering!F1297 = "", "",Afrapportering!F1297)</f>
        <v/>
      </c>
      <c r="G1316" s="14" t="str">
        <f>+Afrapportering!G1297</f>
        <v/>
      </c>
      <c r="H1316" s="139" t="str">
        <f>IF(Afrapportering!H1297 = "","",Afrapportering!H1297)</f>
        <v/>
      </c>
      <c r="I1316" s="140" t="str">
        <f>+Afrapportering!I1297</f>
        <v/>
      </c>
      <c r="J1316" s="13" t="str">
        <f>+Afrapportering!J1297</f>
        <v/>
      </c>
      <c r="K1316" s="32" t="str">
        <f t="shared" si="164"/>
        <v/>
      </c>
      <c r="L1316" s="31" t="str">
        <f>IF(Ansøgning!J1302="","",Ansøgning!J1302)</f>
        <v/>
      </c>
      <c r="M1316" s="134" t="str">
        <f>IF(Afrapportering!M1297="","",Afrapportering!M1297)</f>
        <v/>
      </c>
      <c r="N1316" s="31" t="str">
        <f>IF(Ansøgning!K1302="","",Ansøgning!K1302)</f>
        <v/>
      </c>
      <c r="O1316" s="134">
        <f>IF(Afrapportering!O1297="",,Afrapportering!O1297)</f>
        <v>0</v>
      </c>
      <c r="P1316" s="15" t="str">
        <f>IF(Ansøgning!L1302="","",Ansøgning!L1302)</f>
        <v/>
      </c>
      <c r="Q1316" s="15" t="str">
        <f t="shared" si="165"/>
        <v/>
      </c>
      <c r="R1316" s="15"/>
      <c r="S1316" s="15" t="str">
        <f>IF(Afrapportering!S1297="","",Afrapportering!S1297)</f>
        <v/>
      </c>
      <c r="T1316" s="31" t="str">
        <f t="shared" si="166"/>
        <v/>
      </c>
      <c r="U1316" s="30" t="str">
        <f>IF(Afrapportering!U1297="","",Afrapportering!U1297)</f>
        <v/>
      </c>
      <c r="V1316" s="52" t="str">
        <f>IF(Afrapportering!V1297="","",Afrapportering!V1297)</f>
        <v/>
      </c>
      <c r="W1316" s="30" t="str">
        <f>IF(Afrapportering!W1297="","",Afrapportering!W1297)</f>
        <v/>
      </c>
      <c r="X1316" s="52" t="str">
        <f>IF(Afrapportering!X1297="","",Afrapportering!X1297)</f>
        <v/>
      </c>
      <c r="Y1316" s="30" t="str">
        <f>IF(Afrapportering!Y1297="","",Afrapportering!Y1297)</f>
        <v/>
      </c>
      <c r="Z1316" s="52" t="str">
        <f>IFERROR(MAX(IF(OR(V1316="",X1316=""),"",IF(AND(AND(MONTH(F1316)&gt;=7,MONTH(F1316)&lt;8),AND(MONTH(H1316)&gt;=7,MONTH(H1316)&lt;8)),(NETWORKDAYS(F1316,H1316,Lister!$D$7:$D$13)-V1316)*T1316/NETWORKDAYS(Lister!$D$19,Lister!$E$19,Lister!$D$7:$D$13),IF(AND(AND(MONTH(F1316)&gt;=7,MONTH(F1316)&lt;8),MONTH(H1316)&gt;7),(NETWORKDAYS(F1316,Lister!$E$19,Lister!$D$7:$D$13)-V1316)*T1316/NETWORKDAYS(Lister!$D$19,Lister!$E$19,Lister!$D$7:$D$13),IF(MONTH(F1316)&gt;7,0)))),0),"")</f>
        <v/>
      </c>
      <c r="AA1316" s="30" t="str">
        <f>IF(Afrapportering!AA1297="","",Afrapportering!AA1297)</f>
        <v/>
      </c>
      <c r="AB1316" s="52" t="str">
        <f>IFERROR(MAX(IF(OR(V1316="",X1316=""),"",IF(AND(AND(MONTH(F1316)&gt;=8,MONTH(F1316)&lt;9),AND(MONTH(H1316)&gt;=8,MONTH(H1316)&lt;9)),(NETWORKDAYS(F1316,H1316,Lister!$D$7:$D$13)-X1316)*T1316/NETWORKDAYS(Lister!$D$20,Lister!$E$20,Lister!$D$7:$D$13),IF(AND(MONTH(F1316)=7,MONTH(H1316)=8),(NETWORKDAYS(Lister!$D$20,H1316,Lister!$D$7:$D$13)-X1316)*T1316/NETWORKDAYS(Lister!$D$20,Lister!$E$20,Lister!$D$7:$D$13),IF(AND(MONTH(F1316)=7,MONTH(H1316)=7),0)))),0),"")</f>
        <v/>
      </c>
      <c r="AC1316" s="30" t="str">
        <f>IF(Afrapportering!AC1297="","",Afrapportering!AC1297)</f>
        <v/>
      </c>
      <c r="AD1316" s="52" t="str">
        <f t="shared" si="167"/>
        <v/>
      </c>
      <c r="AE1316" s="52" t="str">
        <f t="shared" si="168"/>
        <v/>
      </c>
      <c r="AF1316" s="30" t="str">
        <f t="shared" si="169"/>
        <v/>
      </c>
      <c r="AG1316" s="30" t="str">
        <f t="shared" si="170"/>
        <v/>
      </c>
      <c r="AH1316" s="3" t="str">
        <f t="shared" si="171"/>
        <v/>
      </c>
    </row>
    <row r="1317" spans="1:34" x14ac:dyDescent="0.25">
      <c r="A1317" s="13" t="str">
        <f>+Afrapportering!A1298</f>
        <v/>
      </c>
      <c r="B1317" s="13" t="str">
        <f>+Afrapportering!B1298</f>
        <v/>
      </c>
      <c r="C1317" s="13" t="str">
        <f>+Afrapportering!C1298</f>
        <v/>
      </c>
      <c r="D1317" s="13" t="str">
        <f>+Afrapportering!D1298</f>
        <v/>
      </c>
      <c r="E1317" s="14" t="str">
        <f>+Afrapportering!E1298</f>
        <v/>
      </c>
      <c r="F1317" s="139" t="str">
        <f>IF(Afrapportering!F1298 = "", "",Afrapportering!F1298)</f>
        <v/>
      </c>
      <c r="G1317" s="14" t="str">
        <f>+Afrapportering!G1298</f>
        <v/>
      </c>
      <c r="H1317" s="139" t="str">
        <f>IF(Afrapportering!H1298 = "","",Afrapportering!H1298)</f>
        <v/>
      </c>
      <c r="I1317" s="140" t="str">
        <f>+Afrapportering!I1298</f>
        <v/>
      </c>
      <c r="J1317" s="13" t="str">
        <f>+Afrapportering!J1298</f>
        <v/>
      </c>
      <c r="K1317" s="32" t="str">
        <f t="shared" si="164"/>
        <v/>
      </c>
      <c r="L1317" s="31" t="str">
        <f>IF(Ansøgning!J1303="","",Ansøgning!J1303)</f>
        <v/>
      </c>
      <c r="M1317" s="134" t="str">
        <f>IF(Afrapportering!M1298="","",Afrapportering!M1298)</f>
        <v/>
      </c>
      <c r="N1317" s="31" t="str">
        <f>IF(Ansøgning!K1303="","",Ansøgning!K1303)</f>
        <v/>
      </c>
      <c r="O1317" s="134">
        <f>IF(Afrapportering!O1298="",,Afrapportering!O1298)</f>
        <v>0</v>
      </c>
      <c r="P1317" s="15" t="str">
        <f>IF(Ansøgning!L1303="","",Ansøgning!L1303)</f>
        <v/>
      </c>
      <c r="Q1317" s="15" t="str">
        <f t="shared" si="165"/>
        <v/>
      </c>
      <c r="R1317" s="15"/>
      <c r="S1317" s="15" t="str">
        <f>IF(Afrapportering!S1298="","",Afrapportering!S1298)</f>
        <v/>
      </c>
      <c r="T1317" s="31" t="str">
        <f t="shared" si="166"/>
        <v/>
      </c>
      <c r="U1317" s="30" t="str">
        <f>IF(Afrapportering!U1298="","",Afrapportering!U1298)</f>
        <v/>
      </c>
      <c r="V1317" s="52" t="str">
        <f>IF(Afrapportering!V1298="","",Afrapportering!V1298)</f>
        <v/>
      </c>
      <c r="W1317" s="30" t="str">
        <f>IF(Afrapportering!W1298="","",Afrapportering!W1298)</f>
        <v/>
      </c>
      <c r="X1317" s="52" t="str">
        <f>IF(Afrapportering!X1298="","",Afrapportering!X1298)</f>
        <v/>
      </c>
      <c r="Y1317" s="30" t="str">
        <f>IF(Afrapportering!Y1298="","",Afrapportering!Y1298)</f>
        <v/>
      </c>
      <c r="Z1317" s="52" t="str">
        <f>IFERROR(MAX(IF(OR(V1317="",X1317=""),"",IF(AND(AND(MONTH(F1317)&gt;=7,MONTH(F1317)&lt;8),AND(MONTH(H1317)&gt;=7,MONTH(H1317)&lt;8)),(NETWORKDAYS(F1317,H1317,Lister!$D$7:$D$13)-V1317)*T1317/NETWORKDAYS(Lister!$D$19,Lister!$E$19,Lister!$D$7:$D$13),IF(AND(AND(MONTH(F1317)&gt;=7,MONTH(F1317)&lt;8),MONTH(H1317)&gt;7),(NETWORKDAYS(F1317,Lister!$E$19,Lister!$D$7:$D$13)-V1317)*T1317/NETWORKDAYS(Lister!$D$19,Lister!$E$19,Lister!$D$7:$D$13),IF(MONTH(F1317)&gt;7,0)))),0),"")</f>
        <v/>
      </c>
      <c r="AA1317" s="30" t="str">
        <f>IF(Afrapportering!AA1298="","",Afrapportering!AA1298)</f>
        <v/>
      </c>
      <c r="AB1317" s="52" t="str">
        <f>IFERROR(MAX(IF(OR(V1317="",X1317=""),"",IF(AND(AND(MONTH(F1317)&gt;=8,MONTH(F1317)&lt;9),AND(MONTH(H1317)&gt;=8,MONTH(H1317)&lt;9)),(NETWORKDAYS(F1317,H1317,Lister!$D$7:$D$13)-X1317)*T1317/NETWORKDAYS(Lister!$D$20,Lister!$E$20,Lister!$D$7:$D$13),IF(AND(MONTH(F1317)=7,MONTH(H1317)=8),(NETWORKDAYS(Lister!$D$20,H1317,Lister!$D$7:$D$13)-X1317)*T1317/NETWORKDAYS(Lister!$D$20,Lister!$E$20,Lister!$D$7:$D$13),IF(AND(MONTH(F1317)=7,MONTH(H1317)=7),0)))),0),"")</f>
        <v/>
      </c>
      <c r="AC1317" s="30" t="str">
        <f>IF(Afrapportering!AC1298="","",Afrapportering!AC1298)</f>
        <v/>
      </c>
      <c r="AD1317" s="52" t="str">
        <f t="shared" si="167"/>
        <v/>
      </c>
      <c r="AE1317" s="52" t="str">
        <f t="shared" si="168"/>
        <v/>
      </c>
      <c r="AF1317" s="30" t="str">
        <f t="shared" si="169"/>
        <v/>
      </c>
      <c r="AG1317" s="30" t="str">
        <f t="shared" si="170"/>
        <v/>
      </c>
      <c r="AH1317" s="3" t="str">
        <f t="shared" si="171"/>
        <v/>
      </c>
    </row>
    <row r="1318" spans="1:34" x14ac:dyDescent="0.25">
      <c r="A1318" s="13" t="str">
        <f>+Afrapportering!A1299</f>
        <v/>
      </c>
      <c r="B1318" s="13" t="str">
        <f>+Afrapportering!B1299</f>
        <v/>
      </c>
      <c r="C1318" s="13" t="str">
        <f>+Afrapportering!C1299</f>
        <v/>
      </c>
      <c r="D1318" s="13" t="str">
        <f>+Afrapportering!D1299</f>
        <v/>
      </c>
      <c r="E1318" s="14" t="str">
        <f>+Afrapportering!E1299</f>
        <v/>
      </c>
      <c r="F1318" s="139" t="str">
        <f>IF(Afrapportering!F1299 = "", "",Afrapportering!F1299)</f>
        <v/>
      </c>
      <c r="G1318" s="14" t="str">
        <f>+Afrapportering!G1299</f>
        <v/>
      </c>
      <c r="H1318" s="139" t="str">
        <f>IF(Afrapportering!H1299 = "","",Afrapportering!H1299)</f>
        <v/>
      </c>
      <c r="I1318" s="140" t="str">
        <f>+Afrapportering!I1299</f>
        <v/>
      </c>
      <c r="J1318" s="13" t="str">
        <f>+Afrapportering!J1299</f>
        <v/>
      </c>
      <c r="K1318" s="32" t="str">
        <f t="shared" si="164"/>
        <v/>
      </c>
      <c r="L1318" s="31" t="str">
        <f>IF(Ansøgning!J1304="","",Ansøgning!J1304)</f>
        <v/>
      </c>
      <c r="M1318" s="134" t="str">
        <f>IF(Afrapportering!M1299="","",Afrapportering!M1299)</f>
        <v/>
      </c>
      <c r="N1318" s="31" t="str">
        <f>IF(Ansøgning!K1304="","",Ansøgning!K1304)</f>
        <v/>
      </c>
      <c r="O1318" s="134">
        <f>IF(Afrapportering!O1299="",,Afrapportering!O1299)</f>
        <v>0</v>
      </c>
      <c r="P1318" s="15" t="str">
        <f>IF(Ansøgning!L1304="","",Ansøgning!L1304)</f>
        <v/>
      </c>
      <c r="Q1318" s="15" t="str">
        <f t="shared" si="165"/>
        <v/>
      </c>
      <c r="R1318" s="15"/>
      <c r="S1318" s="15" t="str">
        <f>IF(Afrapportering!S1299="","",Afrapportering!S1299)</f>
        <v/>
      </c>
      <c r="T1318" s="31" t="str">
        <f t="shared" si="166"/>
        <v/>
      </c>
      <c r="U1318" s="30" t="str">
        <f>IF(Afrapportering!U1299="","",Afrapportering!U1299)</f>
        <v/>
      </c>
      <c r="V1318" s="52" t="str">
        <f>IF(Afrapportering!V1299="","",Afrapportering!V1299)</f>
        <v/>
      </c>
      <c r="W1318" s="30" t="str">
        <f>IF(Afrapportering!W1299="","",Afrapportering!W1299)</f>
        <v/>
      </c>
      <c r="X1318" s="52" t="str">
        <f>IF(Afrapportering!X1299="","",Afrapportering!X1299)</f>
        <v/>
      </c>
      <c r="Y1318" s="30" t="str">
        <f>IF(Afrapportering!Y1299="","",Afrapportering!Y1299)</f>
        <v/>
      </c>
      <c r="Z1318" s="52" t="str">
        <f>IFERROR(MAX(IF(OR(V1318="",X1318=""),"",IF(AND(AND(MONTH(F1318)&gt;=7,MONTH(F1318)&lt;8),AND(MONTH(H1318)&gt;=7,MONTH(H1318)&lt;8)),(NETWORKDAYS(F1318,H1318,Lister!$D$7:$D$13)-V1318)*T1318/NETWORKDAYS(Lister!$D$19,Lister!$E$19,Lister!$D$7:$D$13),IF(AND(AND(MONTH(F1318)&gt;=7,MONTH(F1318)&lt;8),MONTH(H1318)&gt;7),(NETWORKDAYS(F1318,Lister!$E$19,Lister!$D$7:$D$13)-V1318)*T1318/NETWORKDAYS(Lister!$D$19,Lister!$E$19,Lister!$D$7:$D$13),IF(MONTH(F1318)&gt;7,0)))),0),"")</f>
        <v/>
      </c>
      <c r="AA1318" s="30" t="str">
        <f>IF(Afrapportering!AA1299="","",Afrapportering!AA1299)</f>
        <v/>
      </c>
      <c r="AB1318" s="52" t="str">
        <f>IFERROR(MAX(IF(OR(V1318="",X1318=""),"",IF(AND(AND(MONTH(F1318)&gt;=8,MONTH(F1318)&lt;9),AND(MONTH(H1318)&gt;=8,MONTH(H1318)&lt;9)),(NETWORKDAYS(F1318,H1318,Lister!$D$7:$D$13)-X1318)*T1318/NETWORKDAYS(Lister!$D$20,Lister!$E$20,Lister!$D$7:$D$13),IF(AND(MONTH(F1318)=7,MONTH(H1318)=8),(NETWORKDAYS(Lister!$D$20,H1318,Lister!$D$7:$D$13)-X1318)*T1318/NETWORKDAYS(Lister!$D$20,Lister!$E$20,Lister!$D$7:$D$13),IF(AND(MONTH(F1318)=7,MONTH(H1318)=7),0)))),0),"")</f>
        <v/>
      </c>
      <c r="AC1318" s="30" t="str">
        <f>IF(Afrapportering!AC1299="","",Afrapportering!AC1299)</f>
        <v/>
      </c>
      <c r="AD1318" s="52" t="str">
        <f t="shared" si="167"/>
        <v/>
      </c>
      <c r="AE1318" s="52" t="str">
        <f t="shared" si="168"/>
        <v/>
      </c>
      <c r="AF1318" s="30" t="str">
        <f t="shared" si="169"/>
        <v/>
      </c>
      <c r="AG1318" s="30" t="str">
        <f t="shared" si="170"/>
        <v/>
      </c>
      <c r="AH1318" s="3" t="str">
        <f t="shared" si="171"/>
        <v/>
      </c>
    </row>
    <row r="1319" spans="1:34" x14ac:dyDescent="0.25">
      <c r="A1319" s="13" t="str">
        <f>+Afrapportering!A1300</f>
        <v/>
      </c>
      <c r="B1319" s="13" t="str">
        <f>+Afrapportering!B1300</f>
        <v/>
      </c>
      <c r="C1319" s="13" t="str">
        <f>+Afrapportering!C1300</f>
        <v/>
      </c>
      <c r="D1319" s="13" t="str">
        <f>+Afrapportering!D1300</f>
        <v/>
      </c>
      <c r="E1319" s="14" t="str">
        <f>+Afrapportering!E1300</f>
        <v/>
      </c>
      <c r="F1319" s="139" t="str">
        <f>IF(Afrapportering!F1300 = "", "",Afrapportering!F1300)</f>
        <v/>
      </c>
      <c r="G1319" s="14" t="str">
        <f>+Afrapportering!G1300</f>
        <v/>
      </c>
      <c r="H1319" s="139" t="str">
        <f>IF(Afrapportering!H1300 = "","",Afrapportering!H1300)</f>
        <v/>
      </c>
      <c r="I1319" s="140" t="str">
        <f>+Afrapportering!I1300</f>
        <v/>
      </c>
      <c r="J1319" s="13" t="str">
        <f>+Afrapportering!J1300</f>
        <v/>
      </c>
      <c r="K1319" s="32" t="str">
        <f t="shared" si="164"/>
        <v/>
      </c>
      <c r="L1319" s="31" t="str">
        <f>IF(Ansøgning!J1305="","",Ansøgning!J1305)</f>
        <v/>
      </c>
      <c r="M1319" s="134" t="str">
        <f>IF(Afrapportering!M1300="","",Afrapportering!M1300)</f>
        <v/>
      </c>
      <c r="N1319" s="31" t="str">
        <f>IF(Ansøgning!K1305="","",Ansøgning!K1305)</f>
        <v/>
      </c>
      <c r="O1319" s="134">
        <f>IF(Afrapportering!O1300="",,Afrapportering!O1300)</f>
        <v>0</v>
      </c>
      <c r="P1319" s="15" t="str">
        <f>IF(Ansøgning!L1305="","",Ansøgning!L1305)</f>
        <v/>
      </c>
      <c r="Q1319" s="15" t="str">
        <f t="shared" si="165"/>
        <v/>
      </c>
      <c r="R1319" s="15"/>
      <c r="S1319" s="15" t="str">
        <f>IF(Afrapportering!S1300="","",Afrapportering!S1300)</f>
        <v/>
      </c>
      <c r="T1319" s="31" t="str">
        <f t="shared" si="166"/>
        <v/>
      </c>
      <c r="U1319" s="30" t="str">
        <f>IF(Afrapportering!U1300="","",Afrapportering!U1300)</f>
        <v/>
      </c>
      <c r="V1319" s="52" t="str">
        <f>IF(Afrapportering!V1300="","",Afrapportering!V1300)</f>
        <v/>
      </c>
      <c r="W1319" s="30" t="str">
        <f>IF(Afrapportering!W1300="","",Afrapportering!W1300)</f>
        <v/>
      </c>
      <c r="X1319" s="52" t="str">
        <f>IF(Afrapportering!X1300="","",Afrapportering!X1300)</f>
        <v/>
      </c>
      <c r="Y1319" s="30" t="str">
        <f>IF(Afrapportering!Y1300="","",Afrapportering!Y1300)</f>
        <v/>
      </c>
      <c r="Z1319" s="52" t="str">
        <f>IFERROR(MAX(IF(OR(V1319="",X1319=""),"",IF(AND(AND(MONTH(F1319)&gt;=7,MONTH(F1319)&lt;8),AND(MONTH(H1319)&gt;=7,MONTH(H1319)&lt;8)),(NETWORKDAYS(F1319,H1319,Lister!$D$7:$D$13)-V1319)*T1319/NETWORKDAYS(Lister!$D$19,Lister!$E$19,Lister!$D$7:$D$13),IF(AND(AND(MONTH(F1319)&gt;=7,MONTH(F1319)&lt;8),MONTH(H1319)&gt;7),(NETWORKDAYS(F1319,Lister!$E$19,Lister!$D$7:$D$13)-V1319)*T1319/NETWORKDAYS(Lister!$D$19,Lister!$E$19,Lister!$D$7:$D$13),IF(MONTH(F1319)&gt;7,0)))),0),"")</f>
        <v/>
      </c>
      <c r="AA1319" s="30" t="str">
        <f>IF(Afrapportering!AA1300="","",Afrapportering!AA1300)</f>
        <v/>
      </c>
      <c r="AB1319" s="52" t="str">
        <f>IFERROR(MAX(IF(OR(V1319="",X1319=""),"",IF(AND(AND(MONTH(F1319)&gt;=8,MONTH(F1319)&lt;9),AND(MONTH(H1319)&gt;=8,MONTH(H1319)&lt;9)),(NETWORKDAYS(F1319,H1319,Lister!$D$7:$D$13)-X1319)*T1319/NETWORKDAYS(Lister!$D$20,Lister!$E$20,Lister!$D$7:$D$13),IF(AND(MONTH(F1319)=7,MONTH(H1319)=8),(NETWORKDAYS(Lister!$D$20,H1319,Lister!$D$7:$D$13)-X1319)*T1319/NETWORKDAYS(Lister!$D$20,Lister!$E$20,Lister!$D$7:$D$13),IF(AND(MONTH(F1319)=7,MONTH(H1319)=7),0)))),0),"")</f>
        <v/>
      </c>
      <c r="AC1319" s="30" t="str">
        <f>IF(Afrapportering!AC1300="","",Afrapportering!AC1300)</f>
        <v/>
      </c>
      <c r="AD1319" s="52" t="str">
        <f t="shared" si="167"/>
        <v/>
      </c>
      <c r="AE1319" s="52" t="str">
        <f t="shared" si="168"/>
        <v/>
      </c>
      <c r="AF1319" s="30" t="str">
        <f t="shared" si="169"/>
        <v/>
      </c>
      <c r="AG1319" s="30" t="str">
        <f t="shared" si="170"/>
        <v/>
      </c>
      <c r="AH1319" s="3" t="str">
        <f t="shared" si="171"/>
        <v/>
      </c>
    </row>
    <row r="1320" spans="1:34" x14ac:dyDescent="0.25">
      <c r="A1320" s="13" t="str">
        <f>+Afrapportering!A1301</f>
        <v/>
      </c>
      <c r="B1320" s="13" t="str">
        <f>+Afrapportering!B1301</f>
        <v/>
      </c>
      <c r="C1320" s="13" t="str">
        <f>+Afrapportering!C1301</f>
        <v/>
      </c>
      <c r="D1320" s="13" t="str">
        <f>+Afrapportering!D1301</f>
        <v/>
      </c>
      <c r="E1320" s="14" t="str">
        <f>+Afrapportering!E1301</f>
        <v/>
      </c>
      <c r="F1320" s="139" t="str">
        <f>IF(Afrapportering!F1301 = "", "",Afrapportering!F1301)</f>
        <v/>
      </c>
      <c r="G1320" s="14" t="str">
        <f>+Afrapportering!G1301</f>
        <v/>
      </c>
      <c r="H1320" s="139" t="str">
        <f>IF(Afrapportering!H1301 = "","",Afrapportering!H1301)</f>
        <v/>
      </c>
      <c r="I1320" s="140" t="str">
        <f>+Afrapportering!I1301</f>
        <v/>
      </c>
      <c r="J1320" s="13" t="str">
        <f>+Afrapportering!J1301</f>
        <v/>
      </c>
      <c r="K1320" s="32" t="str">
        <f t="shared" si="164"/>
        <v/>
      </c>
      <c r="L1320" s="31" t="str">
        <f>IF(Ansøgning!J1306="","",Ansøgning!J1306)</f>
        <v/>
      </c>
      <c r="M1320" s="134" t="str">
        <f>IF(Afrapportering!M1301="","",Afrapportering!M1301)</f>
        <v/>
      </c>
      <c r="N1320" s="31" t="str">
        <f>IF(Ansøgning!K1306="","",Ansøgning!K1306)</f>
        <v/>
      </c>
      <c r="O1320" s="134">
        <f>IF(Afrapportering!O1301="",,Afrapportering!O1301)</f>
        <v>0</v>
      </c>
      <c r="P1320" s="15" t="str">
        <f>IF(Ansøgning!L1306="","",Ansøgning!L1306)</f>
        <v/>
      </c>
      <c r="Q1320" s="15" t="str">
        <f t="shared" si="165"/>
        <v/>
      </c>
      <c r="R1320" s="15"/>
      <c r="S1320" s="15" t="str">
        <f>IF(Afrapportering!S1301="","",Afrapportering!S1301)</f>
        <v/>
      </c>
      <c r="T1320" s="31" t="str">
        <f t="shared" si="166"/>
        <v/>
      </c>
      <c r="U1320" s="30" t="str">
        <f>IF(Afrapportering!U1301="","",Afrapportering!U1301)</f>
        <v/>
      </c>
      <c r="V1320" s="52" t="str">
        <f>IF(Afrapportering!V1301="","",Afrapportering!V1301)</f>
        <v/>
      </c>
      <c r="W1320" s="30" t="str">
        <f>IF(Afrapportering!W1301="","",Afrapportering!W1301)</f>
        <v/>
      </c>
      <c r="X1320" s="52" t="str">
        <f>IF(Afrapportering!X1301="","",Afrapportering!X1301)</f>
        <v/>
      </c>
      <c r="Y1320" s="30" t="str">
        <f>IF(Afrapportering!Y1301="","",Afrapportering!Y1301)</f>
        <v/>
      </c>
      <c r="Z1320" s="52" t="str">
        <f>IFERROR(MAX(IF(OR(V1320="",X1320=""),"",IF(AND(AND(MONTH(F1320)&gt;=7,MONTH(F1320)&lt;8),AND(MONTH(H1320)&gt;=7,MONTH(H1320)&lt;8)),(NETWORKDAYS(F1320,H1320,Lister!$D$7:$D$13)-V1320)*T1320/NETWORKDAYS(Lister!$D$19,Lister!$E$19,Lister!$D$7:$D$13),IF(AND(AND(MONTH(F1320)&gt;=7,MONTH(F1320)&lt;8),MONTH(H1320)&gt;7),(NETWORKDAYS(F1320,Lister!$E$19,Lister!$D$7:$D$13)-V1320)*T1320/NETWORKDAYS(Lister!$D$19,Lister!$E$19,Lister!$D$7:$D$13),IF(MONTH(F1320)&gt;7,0)))),0),"")</f>
        <v/>
      </c>
      <c r="AA1320" s="30" t="str">
        <f>IF(Afrapportering!AA1301="","",Afrapportering!AA1301)</f>
        <v/>
      </c>
      <c r="AB1320" s="52" t="str">
        <f>IFERROR(MAX(IF(OR(V1320="",X1320=""),"",IF(AND(AND(MONTH(F1320)&gt;=8,MONTH(F1320)&lt;9),AND(MONTH(H1320)&gt;=8,MONTH(H1320)&lt;9)),(NETWORKDAYS(F1320,H1320,Lister!$D$7:$D$13)-X1320)*T1320/NETWORKDAYS(Lister!$D$20,Lister!$E$20,Lister!$D$7:$D$13),IF(AND(MONTH(F1320)=7,MONTH(H1320)=8),(NETWORKDAYS(Lister!$D$20,H1320,Lister!$D$7:$D$13)-X1320)*T1320/NETWORKDAYS(Lister!$D$20,Lister!$E$20,Lister!$D$7:$D$13),IF(AND(MONTH(F1320)=7,MONTH(H1320)=7),0)))),0),"")</f>
        <v/>
      </c>
      <c r="AC1320" s="30" t="str">
        <f>IF(Afrapportering!AC1301="","",Afrapportering!AC1301)</f>
        <v/>
      </c>
      <c r="AD1320" s="52" t="str">
        <f t="shared" si="167"/>
        <v/>
      </c>
      <c r="AE1320" s="52" t="str">
        <f t="shared" si="168"/>
        <v/>
      </c>
      <c r="AF1320" s="30" t="str">
        <f t="shared" si="169"/>
        <v/>
      </c>
      <c r="AG1320" s="30" t="str">
        <f t="shared" si="170"/>
        <v/>
      </c>
      <c r="AH1320" s="3" t="str">
        <f t="shared" si="171"/>
        <v/>
      </c>
    </row>
    <row r="1321" spans="1:34" x14ac:dyDescent="0.25">
      <c r="A1321" s="13" t="str">
        <f>+Afrapportering!A1302</f>
        <v/>
      </c>
      <c r="B1321" s="13" t="str">
        <f>+Afrapportering!B1302</f>
        <v/>
      </c>
      <c r="C1321" s="13" t="str">
        <f>+Afrapportering!C1302</f>
        <v/>
      </c>
      <c r="D1321" s="13" t="str">
        <f>+Afrapportering!D1302</f>
        <v/>
      </c>
      <c r="E1321" s="14" t="str">
        <f>+Afrapportering!E1302</f>
        <v/>
      </c>
      <c r="F1321" s="139" t="str">
        <f>IF(Afrapportering!F1302 = "", "",Afrapportering!F1302)</f>
        <v/>
      </c>
      <c r="G1321" s="14" t="str">
        <f>+Afrapportering!G1302</f>
        <v/>
      </c>
      <c r="H1321" s="139" t="str">
        <f>IF(Afrapportering!H1302 = "","",Afrapportering!H1302)</f>
        <v/>
      </c>
      <c r="I1321" s="140" t="str">
        <f>+Afrapportering!I1302</f>
        <v/>
      </c>
      <c r="J1321" s="13" t="str">
        <f>+Afrapportering!J1302</f>
        <v/>
      </c>
      <c r="K1321" s="32" t="str">
        <f t="shared" si="164"/>
        <v/>
      </c>
      <c r="L1321" s="31" t="str">
        <f>IF(Ansøgning!J1307="","",Ansøgning!J1307)</f>
        <v/>
      </c>
      <c r="M1321" s="134" t="str">
        <f>IF(Afrapportering!M1302="","",Afrapportering!M1302)</f>
        <v/>
      </c>
      <c r="N1321" s="31" t="str">
        <f>IF(Ansøgning!K1307="","",Ansøgning!K1307)</f>
        <v/>
      </c>
      <c r="O1321" s="134">
        <f>IF(Afrapportering!O1302="",,Afrapportering!O1302)</f>
        <v>0</v>
      </c>
      <c r="P1321" s="15" t="str">
        <f>IF(Ansøgning!L1307="","",Ansøgning!L1307)</f>
        <v/>
      </c>
      <c r="Q1321" s="15" t="str">
        <f t="shared" si="165"/>
        <v/>
      </c>
      <c r="R1321" s="15"/>
      <c r="S1321" s="15" t="str">
        <f>IF(Afrapportering!S1302="","",Afrapportering!S1302)</f>
        <v/>
      </c>
      <c r="T1321" s="31" t="str">
        <f t="shared" si="166"/>
        <v/>
      </c>
      <c r="U1321" s="30" t="str">
        <f>IF(Afrapportering!U1302="","",Afrapportering!U1302)</f>
        <v/>
      </c>
      <c r="V1321" s="52" t="str">
        <f>IF(Afrapportering!V1302="","",Afrapportering!V1302)</f>
        <v/>
      </c>
      <c r="W1321" s="30" t="str">
        <f>IF(Afrapportering!W1302="","",Afrapportering!W1302)</f>
        <v/>
      </c>
      <c r="X1321" s="52" t="str">
        <f>IF(Afrapportering!X1302="","",Afrapportering!X1302)</f>
        <v/>
      </c>
      <c r="Y1321" s="30" t="str">
        <f>IF(Afrapportering!Y1302="","",Afrapportering!Y1302)</f>
        <v/>
      </c>
      <c r="Z1321" s="52" t="str">
        <f>IFERROR(MAX(IF(OR(V1321="",X1321=""),"",IF(AND(AND(MONTH(F1321)&gt;=7,MONTH(F1321)&lt;8),AND(MONTH(H1321)&gt;=7,MONTH(H1321)&lt;8)),(NETWORKDAYS(F1321,H1321,Lister!$D$7:$D$13)-V1321)*T1321/NETWORKDAYS(Lister!$D$19,Lister!$E$19,Lister!$D$7:$D$13),IF(AND(AND(MONTH(F1321)&gt;=7,MONTH(F1321)&lt;8),MONTH(H1321)&gt;7),(NETWORKDAYS(F1321,Lister!$E$19,Lister!$D$7:$D$13)-V1321)*T1321/NETWORKDAYS(Lister!$D$19,Lister!$E$19,Lister!$D$7:$D$13),IF(MONTH(F1321)&gt;7,0)))),0),"")</f>
        <v/>
      </c>
      <c r="AA1321" s="30" t="str">
        <f>IF(Afrapportering!AA1302="","",Afrapportering!AA1302)</f>
        <v/>
      </c>
      <c r="AB1321" s="52" t="str">
        <f>IFERROR(MAX(IF(OR(V1321="",X1321=""),"",IF(AND(AND(MONTH(F1321)&gt;=8,MONTH(F1321)&lt;9),AND(MONTH(H1321)&gt;=8,MONTH(H1321)&lt;9)),(NETWORKDAYS(F1321,H1321,Lister!$D$7:$D$13)-X1321)*T1321/NETWORKDAYS(Lister!$D$20,Lister!$E$20,Lister!$D$7:$D$13),IF(AND(MONTH(F1321)=7,MONTH(H1321)=8),(NETWORKDAYS(Lister!$D$20,H1321,Lister!$D$7:$D$13)-X1321)*T1321/NETWORKDAYS(Lister!$D$20,Lister!$E$20,Lister!$D$7:$D$13),IF(AND(MONTH(F1321)=7,MONTH(H1321)=7),0)))),0),"")</f>
        <v/>
      </c>
      <c r="AC1321" s="30" t="str">
        <f>IF(Afrapportering!AC1302="","",Afrapportering!AC1302)</f>
        <v/>
      </c>
      <c r="AD1321" s="52" t="str">
        <f t="shared" si="167"/>
        <v/>
      </c>
      <c r="AE1321" s="52" t="str">
        <f t="shared" si="168"/>
        <v/>
      </c>
      <c r="AF1321" s="30" t="str">
        <f t="shared" si="169"/>
        <v/>
      </c>
      <c r="AG1321" s="30" t="str">
        <f t="shared" si="170"/>
        <v/>
      </c>
      <c r="AH1321" s="3" t="str">
        <f t="shared" si="171"/>
        <v/>
      </c>
    </row>
    <row r="1322" spans="1:34" x14ac:dyDescent="0.25">
      <c r="A1322" s="13" t="str">
        <f>+Afrapportering!A1303</f>
        <v/>
      </c>
      <c r="B1322" s="13" t="str">
        <f>+Afrapportering!B1303</f>
        <v/>
      </c>
      <c r="C1322" s="13" t="str">
        <f>+Afrapportering!C1303</f>
        <v/>
      </c>
      <c r="D1322" s="13" t="str">
        <f>+Afrapportering!D1303</f>
        <v/>
      </c>
      <c r="E1322" s="14" t="str">
        <f>+Afrapportering!E1303</f>
        <v/>
      </c>
      <c r="F1322" s="139" t="str">
        <f>IF(Afrapportering!F1303 = "", "",Afrapportering!F1303)</f>
        <v/>
      </c>
      <c r="G1322" s="14" t="str">
        <f>+Afrapportering!G1303</f>
        <v/>
      </c>
      <c r="H1322" s="139" t="str">
        <f>IF(Afrapportering!H1303 = "","",Afrapportering!H1303)</f>
        <v/>
      </c>
      <c r="I1322" s="140" t="str">
        <f>+Afrapportering!I1303</f>
        <v/>
      </c>
      <c r="J1322" s="13" t="str">
        <f>+Afrapportering!J1303</f>
        <v/>
      </c>
      <c r="K1322" s="32" t="str">
        <f t="shared" si="164"/>
        <v/>
      </c>
      <c r="L1322" s="31" t="str">
        <f>IF(Ansøgning!J1308="","",Ansøgning!J1308)</f>
        <v/>
      </c>
      <c r="M1322" s="134" t="str">
        <f>IF(Afrapportering!M1303="","",Afrapportering!M1303)</f>
        <v/>
      </c>
      <c r="N1322" s="31" t="str">
        <f>IF(Ansøgning!K1308="","",Ansøgning!K1308)</f>
        <v/>
      </c>
      <c r="O1322" s="134">
        <f>IF(Afrapportering!O1303="",,Afrapportering!O1303)</f>
        <v>0</v>
      </c>
      <c r="P1322" s="15" t="str">
        <f>IF(Ansøgning!L1308="","",Ansøgning!L1308)</f>
        <v/>
      </c>
      <c r="Q1322" s="15" t="str">
        <f t="shared" si="165"/>
        <v/>
      </c>
      <c r="R1322" s="15"/>
      <c r="S1322" s="15" t="str">
        <f>IF(Afrapportering!S1303="","",Afrapportering!S1303)</f>
        <v/>
      </c>
      <c r="T1322" s="31" t="str">
        <f t="shared" si="166"/>
        <v/>
      </c>
      <c r="U1322" s="30" t="str">
        <f>IF(Afrapportering!U1303="","",Afrapportering!U1303)</f>
        <v/>
      </c>
      <c r="V1322" s="52" t="str">
        <f>IF(Afrapportering!V1303="","",Afrapportering!V1303)</f>
        <v/>
      </c>
      <c r="W1322" s="30" t="str">
        <f>IF(Afrapportering!W1303="","",Afrapportering!W1303)</f>
        <v/>
      </c>
      <c r="X1322" s="52" t="str">
        <f>IF(Afrapportering!X1303="","",Afrapportering!X1303)</f>
        <v/>
      </c>
      <c r="Y1322" s="30" t="str">
        <f>IF(Afrapportering!Y1303="","",Afrapportering!Y1303)</f>
        <v/>
      </c>
      <c r="Z1322" s="52" t="str">
        <f>IFERROR(MAX(IF(OR(V1322="",X1322=""),"",IF(AND(AND(MONTH(F1322)&gt;=7,MONTH(F1322)&lt;8),AND(MONTH(H1322)&gt;=7,MONTH(H1322)&lt;8)),(NETWORKDAYS(F1322,H1322,Lister!$D$7:$D$13)-V1322)*T1322/NETWORKDAYS(Lister!$D$19,Lister!$E$19,Lister!$D$7:$D$13),IF(AND(AND(MONTH(F1322)&gt;=7,MONTH(F1322)&lt;8),MONTH(H1322)&gt;7),(NETWORKDAYS(F1322,Lister!$E$19,Lister!$D$7:$D$13)-V1322)*T1322/NETWORKDAYS(Lister!$D$19,Lister!$E$19,Lister!$D$7:$D$13),IF(MONTH(F1322)&gt;7,0)))),0),"")</f>
        <v/>
      </c>
      <c r="AA1322" s="30" t="str">
        <f>IF(Afrapportering!AA1303="","",Afrapportering!AA1303)</f>
        <v/>
      </c>
      <c r="AB1322" s="52" t="str">
        <f>IFERROR(MAX(IF(OR(V1322="",X1322=""),"",IF(AND(AND(MONTH(F1322)&gt;=8,MONTH(F1322)&lt;9),AND(MONTH(H1322)&gt;=8,MONTH(H1322)&lt;9)),(NETWORKDAYS(F1322,H1322,Lister!$D$7:$D$13)-X1322)*T1322/NETWORKDAYS(Lister!$D$20,Lister!$E$20,Lister!$D$7:$D$13),IF(AND(MONTH(F1322)=7,MONTH(H1322)=8),(NETWORKDAYS(Lister!$D$20,H1322,Lister!$D$7:$D$13)-X1322)*T1322/NETWORKDAYS(Lister!$D$20,Lister!$E$20,Lister!$D$7:$D$13),IF(AND(MONTH(F1322)=7,MONTH(H1322)=7),0)))),0),"")</f>
        <v/>
      </c>
      <c r="AC1322" s="30" t="str">
        <f>IF(Afrapportering!AC1303="","",Afrapportering!AC1303)</f>
        <v/>
      </c>
      <c r="AD1322" s="52" t="str">
        <f t="shared" si="167"/>
        <v/>
      </c>
      <c r="AE1322" s="52" t="str">
        <f t="shared" si="168"/>
        <v/>
      </c>
      <c r="AF1322" s="30" t="str">
        <f t="shared" si="169"/>
        <v/>
      </c>
      <c r="AG1322" s="30" t="str">
        <f t="shared" si="170"/>
        <v/>
      </c>
      <c r="AH1322" s="3" t="str">
        <f t="shared" si="171"/>
        <v/>
      </c>
    </row>
    <row r="1323" spans="1:34" x14ac:dyDescent="0.25">
      <c r="A1323" s="13" t="str">
        <f>+Afrapportering!A1304</f>
        <v/>
      </c>
      <c r="B1323" s="13" t="str">
        <f>+Afrapportering!B1304</f>
        <v/>
      </c>
      <c r="C1323" s="13" t="str">
        <f>+Afrapportering!C1304</f>
        <v/>
      </c>
      <c r="D1323" s="13" t="str">
        <f>+Afrapportering!D1304</f>
        <v/>
      </c>
      <c r="E1323" s="14" t="str">
        <f>+Afrapportering!E1304</f>
        <v/>
      </c>
      <c r="F1323" s="139" t="str">
        <f>IF(Afrapportering!F1304 = "", "",Afrapportering!F1304)</f>
        <v/>
      </c>
      <c r="G1323" s="14" t="str">
        <f>+Afrapportering!G1304</f>
        <v/>
      </c>
      <c r="H1323" s="139" t="str">
        <f>IF(Afrapportering!H1304 = "","",Afrapportering!H1304)</f>
        <v/>
      </c>
      <c r="I1323" s="140" t="str">
        <f>+Afrapportering!I1304</f>
        <v/>
      </c>
      <c r="J1323" s="13" t="str">
        <f>+Afrapportering!J1304</f>
        <v/>
      </c>
      <c r="K1323" s="32" t="str">
        <f t="shared" si="164"/>
        <v/>
      </c>
      <c r="L1323" s="31" t="str">
        <f>IF(Ansøgning!J1309="","",Ansøgning!J1309)</f>
        <v/>
      </c>
      <c r="M1323" s="134" t="str">
        <f>IF(Afrapportering!M1304="","",Afrapportering!M1304)</f>
        <v/>
      </c>
      <c r="N1323" s="31" t="str">
        <f>IF(Ansøgning!K1309="","",Ansøgning!K1309)</f>
        <v/>
      </c>
      <c r="O1323" s="134">
        <f>IF(Afrapportering!O1304="",,Afrapportering!O1304)</f>
        <v>0</v>
      </c>
      <c r="P1323" s="15" t="str">
        <f>IF(Ansøgning!L1309="","",Ansøgning!L1309)</f>
        <v/>
      </c>
      <c r="Q1323" s="15" t="str">
        <f t="shared" si="165"/>
        <v/>
      </c>
      <c r="R1323" s="15"/>
      <c r="S1323" s="15" t="str">
        <f>IF(Afrapportering!S1304="","",Afrapportering!S1304)</f>
        <v/>
      </c>
      <c r="T1323" s="31" t="str">
        <f t="shared" si="166"/>
        <v/>
      </c>
      <c r="U1323" s="30" t="str">
        <f>IF(Afrapportering!U1304="","",Afrapportering!U1304)</f>
        <v/>
      </c>
      <c r="V1323" s="52" t="str">
        <f>IF(Afrapportering!V1304="","",Afrapportering!V1304)</f>
        <v/>
      </c>
      <c r="W1323" s="30" t="str">
        <f>IF(Afrapportering!W1304="","",Afrapportering!W1304)</f>
        <v/>
      </c>
      <c r="X1323" s="52" t="str">
        <f>IF(Afrapportering!X1304="","",Afrapportering!X1304)</f>
        <v/>
      </c>
      <c r="Y1323" s="30" t="str">
        <f>IF(Afrapportering!Y1304="","",Afrapportering!Y1304)</f>
        <v/>
      </c>
      <c r="Z1323" s="52" t="str">
        <f>IFERROR(MAX(IF(OR(V1323="",X1323=""),"",IF(AND(AND(MONTH(F1323)&gt;=7,MONTH(F1323)&lt;8),AND(MONTH(H1323)&gt;=7,MONTH(H1323)&lt;8)),(NETWORKDAYS(F1323,H1323,Lister!$D$7:$D$13)-V1323)*T1323/NETWORKDAYS(Lister!$D$19,Lister!$E$19,Lister!$D$7:$D$13),IF(AND(AND(MONTH(F1323)&gt;=7,MONTH(F1323)&lt;8),MONTH(H1323)&gt;7),(NETWORKDAYS(F1323,Lister!$E$19,Lister!$D$7:$D$13)-V1323)*T1323/NETWORKDAYS(Lister!$D$19,Lister!$E$19,Lister!$D$7:$D$13),IF(MONTH(F1323)&gt;7,0)))),0),"")</f>
        <v/>
      </c>
      <c r="AA1323" s="30" t="str">
        <f>IF(Afrapportering!AA1304="","",Afrapportering!AA1304)</f>
        <v/>
      </c>
      <c r="AB1323" s="52" t="str">
        <f>IFERROR(MAX(IF(OR(V1323="",X1323=""),"",IF(AND(AND(MONTH(F1323)&gt;=8,MONTH(F1323)&lt;9),AND(MONTH(H1323)&gt;=8,MONTH(H1323)&lt;9)),(NETWORKDAYS(F1323,H1323,Lister!$D$7:$D$13)-X1323)*T1323/NETWORKDAYS(Lister!$D$20,Lister!$E$20,Lister!$D$7:$D$13),IF(AND(MONTH(F1323)=7,MONTH(H1323)=8),(NETWORKDAYS(Lister!$D$20,H1323,Lister!$D$7:$D$13)-X1323)*T1323/NETWORKDAYS(Lister!$D$20,Lister!$E$20,Lister!$D$7:$D$13),IF(AND(MONTH(F1323)=7,MONTH(H1323)=7),0)))),0),"")</f>
        <v/>
      </c>
      <c r="AC1323" s="30" t="str">
        <f>IF(Afrapportering!AC1304="","",Afrapportering!AC1304)</f>
        <v/>
      </c>
      <c r="AD1323" s="52" t="str">
        <f t="shared" si="167"/>
        <v/>
      </c>
      <c r="AE1323" s="52" t="str">
        <f t="shared" si="168"/>
        <v/>
      </c>
      <c r="AF1323" s="30" t="str">
        <f t="shared" si="169"/>
        <v/>
      </c>
      <c r="AG1323" s="30" t="str">
        <f t="shared" si="170"/>
        <v/>
      </c>
      <c r="AH1323" s="3" t="str">
        <f t="shared" si="171"/>
        <v/>
      </c>
    </row>
    <row r="1324" spans="1:34" x14ac:dyDescent="0.25">
      <c r="A1324" s="13" t="str">
        <f>+Afrapportering!A1305</f>
        <v/>
      </c>
      <c r="B1324" s="13" t="str">
        <f>+Afrapportering!B1305</f>
        <v/>
      </c>
      <c r="C1324" s="13" t="str">
        <f>+Afrapportering!C1305</f>
        <v/>
      </c>
      <c r="D1324" s="13" t="str">
        <f>+Afrapportering!D1305</f>
        <v/>
      </c>
      <c r="E1324" s="14" t="str">
        <f>+Afrapportering!E1305</f>
        <v/>
      </c>
      <c r="F1324" s="139" t="str">
        <f>IF(Afrapportering!F1305 = "", "",Afrapportering!F1305)</f>
        <v/>
      </c>
      <c r="G1324" s="14" t="str">
        <f>+Afrapportering!G1305</f>
        <v/>
      </c>
      <c r="H1324" s="139" t="str">
        <f>IF(Afrapportering!H1305 = "","",Afrapportering!H1305)</f>
        <v/>
      </c>
      <c r="I1324" s="140" t="str">
        <f>+Afrapportering!I1305</f>
        <v/>
      </c>
      <c r="J1324" s="13" t="str">
        <f>+Afrapportering!J1305</f>
        <v/>
      </c>
      <c r="K1324" s="32" t="str">
        <f t="shared" si="164"/>
        <v/>
      </c>
      <c r="L1324" s="31" t="str">
        <f>IF(Ansøgning!J1310="","",Ansøgning!J1310)</f>
        <v/>
      </c>
      <c r="M1324" s="134" t="str">
        <f>IF(Afrapportering!M1305="","",Afrapportering!M1305)</f>
        <v/>
      </c>
      <c r="N1324" s="31" t="str">
        <f>IF(Ansøgning!K1310="","",Ansøgning!K1310)</f>
        <v/>
      </c>
      <c r="O1324" s="134">
        <f>IF(Afrapportering!O1305="",,Afrapportering!O1305)</f>
        <v>0</v>
      </c>
      <c r="P1324" s="15" t="str">
        <f>IF(Ansøgning!L1310="","",Ansøgning!L1310)</f>
        <v/>
      </c>
      <c r="Q1324" s="15" t="str">
        <f t="shared" si="165"/>
        <v/>
      </c>
      <c r="R1324" s="15"/>
      <c r="S1324" s="15" t="str">
        <f>IF(Afrapportering!S1305="","",Afrapportering!S1305)</f>
        <v/>
      </c>
      <c r="T1324" s="31" t="str">
        <f t="shared" si="166"/>
        <v/>
      </c>
      <c r="U1324" s="30" t="str">
        <f>IF(Afrapportering!U1305="","",Afrapportering!U1305)</f>
        <v/>
      </c>
      <c r="V1324" s="52" t="str">
        <f>IF(Afrapportering!V1305="","",Afrapportering!V1305)</f>
        <v/>
      </c>
      <c r="W1324" s="30" t="str">
        <f>IF(Afrapportering!W1305="","",Afrapportering!W1305)</f>
        <v/>
      </c>
      <c r="X1324" s="52" t="str">
        <f>IF(Afrapportering!X1305="","",Afrapportering!X1305)</f>
        <v/>
      </c>
      <c r="Y1324" s="30" t="str">
        <f>IF(Afrapportering!Y1305="","",Afrapportering!Y1305)</f>
        <v/>
      </c>
      <c r="Z1324" s="52" t="str">
        <f>IFERROR(MAX(IF(OR(V1324="",X1324=""),"",IF(AND(AND(MONTH(F1324)&gt;=7,MONTH(F1324)&lt;8),AND(MONTH(H1324)&gt;=7,MONTH(H1324)&lt;8)),(NETWORKDAYS(F1324,H1324,Lister!$D$7:$D$13)-V1324)*T1324/NETWORKDAYS(Lister!$D$19,Lister!$E$19,Lister!$D$7:$D$13),IF(AND(AND(MONTH(F1324)&gt;=7,MONTH(F1324)&lt;8),MONTH(H1324)&gt;7),(NETWORKDAYS(F1324,Lister!$E$19,Lister!$D$7:$D$13)-V1324)*T1324/NETWORKDAYS(Lister!$D$19,Lister!$E$19,Lister!$D$7:$D$13),IF(MONTH(F1324)&gt;7,0)))),0),"")</f>
        <v/>
      </c>
      <c r="AA1324" s="30" t="str">
        <f>IF(Afrapportering!AA1305="","",Afrapportering!AA1305)</f>
        <v/>
      </c>
      <c r="AB1324" s="52" t="str">
        <f>IFERROR(MAX(IF(OR(V1324="",X1324=""),"",IF(AND(AND(MONTH(F1324)&gt;=8,MONTH(F1324)&lt;9),AND(MONTH(H1324)&gt;=8,MONTH(H1324)&lt;9)),(NETWORKDAYS(F1324,H1324,Lister!$D$7:$D$13)-X1324)*T1324/NETWORKDAYS(Lister!$D$20,Lister!$E$20,Lister!$D$7:$D$13),IF(AND(MONTH(F1324)=7,MONTH(H1324)=8),(NETWORKDAYS(Lister!$D$20,H1324,Lister!$D$7:$D$13)-X1324)*T1324/NETWORKDAYS(Lister!$D$20,Lister!$E$20,Lister!$D$7:$D$13),IF(AND(MONTH(F1324)=7,MONTH(H1324)=7),0)))),0),"")</f>
        <v/>
      </c>
      <c r="AC1324" s="30" t="str">
        <f>IF(Afrapportering!AC1305="","",Afrapportering!AC1305)</f>
        <v/>
      </c>
      <c r="AD1324" s="52" t="str">
        <f t="shared" si="167"/>
        <v/>
      </c>
      <c r="AE1324" s="52" t="str">
        <f t="shared" si="168"/>
        <v/>
      </c>
      <c r="AF1324" s="30" t="str">
        <f t="shared" si="169"/>
        <v/>
      </c>
      <c r="AG1324" s="30" t="str">
        <f t="shared" si="170"/>
        <v/>
      </c>
      <c r="AH1324" s="3" t="str">
        <f t="shared" si="171"/>
        <v/>
      </c>
    </row>
    <row r="1325" spans="1:34" x14ac:dyDescent="0.25">
      <c r="A1325" s="13" t="str">
        <f>+Afrapportering!A1306</f>
        <v/>
      </c>
      <c r="B1325" s="13" t="str">
        <f>+Afrapportering!B1306</f>
        <v/>
      </c>
      <c r="C1325" s="13" t="str">
        <f>+Afrapportering!C1306</f>
        <v/>
      </c>
      <c r="D1325" s="13" t="str">
        <f>+Afrapportering!D1306</f>
        <v/>
      </c>
      <c r="E1325" s="14" t="str">
        <f>+Afrapportering!E1306</f>
        <v/>
      </c>
      <c r="F1325" s="139" t="str">
        <f>IF(Afrapportering!F1306 = "", "",Afrapportering!F1306)</f>
        <v/>
      </c>
      <c r="G1325" s="14" t="str">
        <f>+Afrapportering!G1306</f>
        <v/>
      </c>
      <c r="H1325" s="139" t="str">
        <f>IF(Afrapportering!H1306 = "","",Afrapportering!H1306)</f>
        <v/>
      </c>
      <c r="I1325" s="140" t="str">
        <f>+Afrapportering!I1306</f>
        <v/>
      </c>
      <c r="J1325" s="13" t="str">
        <f>+Afrapportering!J1306</f>
        <v/>
      </c>
      <c r="K1325" s="32" t="str">
        <f t="shared" si="164"/>
        <v/>
      </c>
      <c r="L1325" s="31" t="str">
        <f>IF(Ansøgning!J1311="","",Ansøgning!J1311)</f>
        <v/>
      </c>
      <c r="M1325" s="134" t="str">
        <f>IF(Afrapportering!M1306="","",Afrapportering!M1306)</f>
        <v/>
      </c>
      <c r="N1325" s="31" t="str">
        <f>IF(Ansøgning!K1311="","",Ansøgning!K1311)</f>
        <v/>
      </c>
      <c r="O1325" s="134">
        <f>IF(Afrapportering!O1306="",,Afrapportering!O1306)</f>
        <v>0</v>
      </c>
      <c r="P1325" s="15" t="str">
        <f>IF(Ansøgning!L1311="","",Ansøgning!L1311)</f>
        <v/>
      </c>
      <c r="Q1325" s="15" t="str">
        <f t="shared" si="165"/>
        <v/>
      </c>
      <c r="R1325" s="15"/>
      <c r="S1325" s="15" t="str">
        <f>IF(Afrapportering!S1306="","",Afrapportering!S1306)</f>
        <v/>
      </c>
      <c r="T1325" s="31" t="str">
        <f t="shared" si="166"/>
        <v/>
      </c>
      <c r="U1325" s="30" t="str">
        <f>IF(Afrapportering!U1306="","",Afrapportering!U1306)</f>
        <v/>
      </c>
      <c r="V1325" s="52" t="str">
        <f>IF(Afrapportering!V1306="","",Afrapportering!V1306)</f>
        <v/>
      </c>
      <c r="W1325" s="30" t="str">
        <f>IF(Afrapportering!W1306="","",Afrapportering!W1306)</f>
        <v/>
      </c>
      <c r="X1325" s="52" t="str">
        <f>IF(Afrapportering!X1306="","",Afrapportering!X1306)</f>
        <v/>
      </c>
      <c r="Y1325" s="30" t="str">
        <f>IF(Afrapportering!Y1306="","",Afrapportering!Y1306)</f>
        <v/>
      </c>
      <c r="Z1325" s="52" t="str">
        <f>IFERROR(MAX(IF(OR(V1325="",X1325=""),"",IF(AND(AND(MONTH(F1325)&gt;=7,MONTH(F1325)&lt;8),AND(MONTH(H1325)&gt;=7,MONTH(H1325)&lt;8)),(NETWORKDAYS(F1325,H1325,Lister!$D$7:$D$13)-V1325)*T1325/NETWORKDAYS(Lister!$D$19,Lister!$E$19,Lister!$D$7:$D$13),IF(AND(AND(MONTH(F1325)&gt;=7,MONTH(F1325)&lt;8),MONTH(H1325)&gt;7),(NETWORKDAYS(F1325,Lister!$E$19,Lister!$D$7:$D$13)-V1325)*T1325/NETWORKDAYS(Lister!$D$19,Lister!$E$19,Lister!$D$7:$D$13),IF(MONTH(F1325)&gt;7,0)))),0),"")</f>
        <v/>
      </c>
      <c r="AA1325" s="30" t="str">
        <f>IF(Afrapportering!AA1306="","",Afrapportering!AA1306)</f>
        <v/>
      </c>
      <c r="AB1325" s="52" t="str">
        <f>IFERROR(MAX(IF(OR(V1325="",X1325=""),"",IF(AND(AND(MONTH(F1325)&gt;=8,MONTH(F1325)&lt;9),AND(MONTH(H1325)&gt;=8,MONTH(H1325)&lt;9)),(NETWORKDAYS(F1325,H1325,Lister!$D$7:$D$13)-X1325)*T1325/NETWORKDAYS(Lister!$D$20,Lister!$E$20,Lister!$D$7:$D$13),IF(AND(MONTH(F1325)=7,MONTH(H1325)=8),(NETWORKDAYS(Lister!$D$20,H1325,Lister!$D$7:$D$13)-X1325)*T1325/NETWORKDAYS(Lister!$D$20,Lister!$E$20,Lister!$D$7:$D$13),IF(AND(MONTH(F1325)=7,MONTH(H1325)=7),0)))),0),"")</f>
        <v/>
      </c>
      <c r="AC1325" s="30" t="str">
        <f>IF(Afrapportering!AC1306="","",Afrapportering!AC1306)</f>
        <v/>
      </c>
      <c r="AD1325" s="52" t="str">
        <f t="shared" si="167"/>
        <v/>
      </c>
      <c r="AE1325" s="52" t="str">
        <f t="shared" si="168"/>
        <v/>
      </c>
      <c r="AF1325" s="30" t="str">
        <f t="shared" si="169"/>
        <v/>
      </c>
      <c r="AG1325" s="30" t="str">
        <f t="shared" si="170"/>
        <v/>
      </c>
      <c r="AH1325" s="3" t="str">
        <f t="shared" si="171"/>
        <v/>
      </c>
    </row>
    <row r="1326" spans="1:34" x14ac:dyDescent="0.25">
      <c r="A1326" s="13" t="str">
        <f>+Afrapportering!A1307</f>
        <v/>
      </c>
      <c r="B1326" s="13" t="str">
        <f>+Afrapportering!B1307</f>
        <v/>
      </c>
      <c r="C1326" s="13" t="str">
        <f>+Afrapportering!C1307</f>
        <v/>
      </c>
      <c r="D1326" s="13" t="str">
        <f>+Afrapportering!D1307</f>
        <v/>
      </c>
      <c r="E1326" s="14" t="str">
        <f>+Afrapportering!E1307</f>
        <v/>
      </c>
      <c r="F1326" s="139" t="str">
        <f>IF(Afrapportering!F1307 = "", "",Afrapportering!F1307)</f>
        <v/>
      </c>
      <c r="G1326" s="14" t="str">
        <f>+Afrapportering!G1307</f>
        <v/>
      </c>
      <c r="H1326" s="139" t="str">
        <f>IF(Afrapportering!H1307 = "","",Afrapportering!H1307)</f>
        <v/>
      </c>
      <c r="I1326" s="140" t="str">
        <f>+Afrapportering!I1307</f>
        <v/>
      </c>
      <c r="J1326" s="13" t="str">
        <f>+Afrapportering!J1307</f>
        <v/>
      </c>
      <c r="K1326" s="32" t="str">
        <f t="shared" si="164"/>
        <v/>
      </c>
      <c r="L1326" s="31" t="str">
        <f>IF(Ansøgning!J1312="","",Ansøgning!J1312)</f>
        <v/>
      </c>
      <c r="M1326" s="134" t="str">
        <f>IF(Afrapportering!M1307="","",Afrapportering!M1307)</f>
        <v/>
      </c>
      <c r="N1326" s="31" t="str">
        <f>IF(Ansøgning!K1312="","",Ansøgning!K1312)</f>
        <v/>
      </c>
      <c r="O1326" s="134">
        <f>IF(Afrapportering!O1307="",,Afrapportering!O1307)</f>
        <v>0</v>
      </c>
      <c r="P1326" s="15" t="str">
        <f>IF(Ansøgning!L1312="","",Ansøgning!L1312)</f>
        <v/>
      </c>
      <c r="Q1326" s="15" t="str">
        <f t="shared" si="165"/>
        <v/>
      </c>
      <c r="R1326" s="15"/>
      <c r="S1326" s="15" t="str">
        <f>IF(Afrapportering!S1307="","",Afrapportering!S1307)</f>
        <v/>
      </c>
      <c r="T1326" s="31" t="str">
        <f t="shared" si="166"/>
        <v/>
      </c>
      <c r="U1326" s="30" t="str">
        <f>IF(Afrapportering!U1307="","",Afrapportering!U1307)</f>
        <v/>
      </c>
      <c r="V1326" s="52" t="str">
        <f>IF(Afrapportering!V1307="","",Afrapportering!V1307)</f>
        <v/>
      </c>
      <c r="W1326" s="30" t="str">
        <f>IF(Afrapportering!W1307="","",Afrapportering!W1307)</f>
        <v/>
      </c>
      <c r="X1326" s="52" t="str">
        <f>IF(Afrapportering!X1307="","",Afrapportering!X1307)</f>
        <v/>
      </c>
      <c r="Y1326" s="30" t="str">
        <f>IF(Afrapportering!Y1307="","",Afrapportering!Y1307)</f>
        <v/>
      </c>
      <c r="Z1326" s="52" t="str">
        <f>IFERROR(MAX(IF(OR(V1326="",X1326=""),"",IF(AND(AND(MONTH(F1326)&gt;=7,MONTH(F1326)&lt;8),AND(MONTH(H1326)&gt;=7,MONTH(H1326)&lt;8)),(NETWORKDAYS(F1326,H1326,Lister!$D$7:$D$13)-V1326)*T1326/NETWORKDAYS(Lister!$D$19,Lister!$E$19,Lister!$D$7:$D$13),IF(AND(AND(MONTH(F1326)&gt;=7,MONTH(F1326)&lt;8),MONTH(H1326)&gt;7),(NETWORKDAYS(F1326,Lister!$E$19,Lister!$D$7:$D$13)-V1326)*T1326/NETWORKDAYS(Lister!$D$19,Lister!$E$19,Lister!$D$7:$D$13),IF(MONTH(F1326)&gt;7,0)))),0),"")</f>
        <v/>
      </c>
      <c r="AA1326" s="30" t="str">
        <f>IF(Afrapportering!AA1307="","",Afrapportering!AA1307)</f>
        <v/>
      </c>
      <c r="AB1326" s="52" t="str">
        <f>IFERROR(MAX(IF(OR(V1326="",X1326=""),"",IF(AND(AND(MONTH(F1326)&gt;=8,MONTH(F1326)&lt;9),AND(MONTH(H1326)&gt;=8,MONTH(H1326)&lt;9)),(NETWORKDAYS(F1326,H1326,Lister!$D$7:$D$13)-X1326)*T1326/NETWORKDAYS(Lister!$D$20,Lister!$E$20,Lister!$D$7:$D$13),IF(AND(MONTH(F1326)=7,MONTH(H1326)=8),(NETWORKDAYS(Lister!$D$20,H1326,Lister!$D$7:$D$13)-X1326)*T1326/NETWORKDAYS(Lister!$D$20,Lister!$E$20,Lister!$D$7:$D$13),IF(AND(MONTH(F1326)=7,MONTH(H1326)=7),0)))),0),"")</f>
        <v/>
      </c>
      <c r="AC1326" s="30" t="str">
        <f>IF(Afrapportering!AC1307="","",Afrapportering!AC1307)</f>
        <v/>
      </c>
      <c r="AD1326" s="52" t="str">
        <f t="shared" si="167"/>
        <v/>
      </c>
      <c r="AE1326" s="52" t="str">
        <f t="shared" si="168"/>
        <v/>
      </c>
      <c r="AF1326" s="30" t="str">
        <f t="shared" si="169"/>
        <v/>
      </c>
      <c r="AG1326" s="30" t="str">
        <f t="shared" si="170"/>
        <v/>
      </c>
      <c r="AH1326" s="3" t="str">
        <f t="shared" si="171"/>
        <v/>
      </c>
    </row>
    <row r="1327" spans="1:34" x14ac:dyDescent="0.25">
      <c r="A1327" s="13" t="str">
        <f>+Afrapportering!A1308</f>
        <v/>
      </c>
      <c r="B1327" s="13" t="str">
        <f>+Afrapportering!B1308</f>
        <v/>
      </c>
      <c r="C1327" s="13" t="str">
        <f>+Afrapportering!C1308</f>
        <v/>
      </c>
      <c r="D1327" s="13" t="str">
        <f>+Afrapportering!D1308</f>
        <v/>
      </c>
      <c r="E1327" s="14" t="str">
        <f>+Afrapportering!E1308</f>
        <v/>
      </c>
      <c r="F1327" s="139" t="str">
        <f>IF(Afrapportering!F1308 = "", "",Afrapportering!F1308)</f>
        <v/>
      </c>
      <c r="G1327" s="14" t="str">
        <f>+Afrapportering!G1308</f>
        <v/>
      </c>
      <c r="H1327" s="139" t="str">
        <f>IF(Afrapportering!H1308 = "","",Afrapportering!H1308)</f>
        <v/>
      </c>
      <c r="I1327" s="140" t="str">
        <f>+Afrapportering!I1308</f>
        <v/>
      </c>
      <c r="J1327" s="13" t="str">
        <f>+Afrapportering!J1308</f>
        <v/>
      </c>
      <c r="K1327" s="32" t="str">
        <f t="shared" si="164"/>
        <v/>
      </c>
      <c r="L1327" s="31" t="str">
        <f>IF(Ansøgning!J1313="","",Ansøgning!J1313)</f>
        <v/>
      </c>
      <c r="M1327" s="134" t="str">
        <f>IF(Afrapportering!M1308="","",Afrapportering!M1308)</f>
        <v/>
      </c>
      <c r="N1327" s="31" t="str">
        <f>IF(Ansøgning!K1313="","",Ansøgning!K1313)</f>
        <v/>
      </c>
      <c r="O1327" s="134">
        <f>IF(Afrapportering!O1308="",,Afrapportering!O1308)</f>
        <v>0</v>
      </c>
      <c r="P1327" s="15" t="str">
        <f>IF(Ansøgning!L1313="","",Ansøgning!L1313)</f>
        <v/>
      </c>
      <c r="Q1327" s="15" t="str">
        <f t="shared" si="165"/>
        <v/>
      </c>
      <c r="R1327" s="15"/>
      <c r="S1327" s="15" t="str">
        <f>IF(Afrapportering!S1308="","",Afrapportering!S1308)</f>
        <v/>
      </c>
      <c r="T1327" s="31" t="str">
        <f t="shared" si="166"/>
        <v/>
      </c>
      <c r="U1327" s="30" t="str">
        <f>IF(Afrapportering!U1308="","",Afrapportering!U1308)</f>
        <v/>
      </c>
      <c r="V1327" s="52" t="str">
        <f>IF(Afrapportering!V1308="","",Afrapportering!V1308)</f>
        <v/>
      </c>
      <c r="W1327" s="30" t="str">
        <f>IF(Afrapportering!W1308="","",Afrapportering!W1308)</f>
        <v/>
      </c>
      <c r="X1327" s="52" t="str">
        <f>IF(Afrapportering!X1308="","",Afrapportering!X1308)</f>
        <v/>
      </c>
      <c r="Y1327" s="30" t="str">
        <f>IF(Afrapportering!Y1308="","",Afrapportering!Y1308)</f>
        <v/>
      </c>
      <c r="Z1327" s="52" t="str">
        <f>IFERROR(MAX(IF(OR(V1327="",X1327=""),"",IF(AND(AND(MONTH(F1327)&gt;=7,MONTH(F1327)&lt;8),AND(MONTH(H1327)&gt;=7,MONTH(H1327)&lt;8)),(NETWORKDAYS(F1327,H1327,Lister!$D$7:$D$13)-V1327)*T1327/NETWORKDAYS(Lister!$D$19,Lister!$E$19,Lister!$D$7:$D$13),IF(AND(AND(MONTH(F1327)&gt;=7,MONTH(F1327)&lt;8),MONTH(H1327)&gt;7),(NETWORKDAYS(F1327,Lister!$E$19,Lister!$D$7:$D$13)-V1327)*T1327/NETWORKDAYS(Lister!$D$19,Lister!$E$19,Lister!$D$7:$D$13),IF(MONTH(F1327)&gt;7,0)))),0),"")</f>
        <v/>
      </c>
      <c r="AA1327" s="30" t="str">
        <f>IF(Afrapportering!AA1308="","",Afrapportering!AA1308)</f>
        <v/>
      </c>
      <c r="AB1327" s="52" t="str">
        <f>IFERROR(MAX(IF(OR(V1327="",X1327=""),"",IF(AND(AND(MONTH(F1327)&gt;=8,MONTH(F1327)&lt;9),AND(MONTH(H1327)&gt;=8,MONTH(H1327)&lt;9)),(NETWORKDAYS(F1327,H1327,Lister!$D$7:$D$13)-X1327)*T1327/NETWORKDAYS(Lister!$D$20,Lister!$E$20,Lister!$D$7:$D$13),IF(AND(MONTH(F1327)=7,MONTH(H1327)=8),(NETWORKDAYS(Lister!$D$20,H1327,Lister!$D$7:$D$13)-X1327)*T1327/NETWORKDAYS(Lister!$D$20,Lister!$E$20,Lister!$D$7:$D$13),IF(AND(MONTH(F1327)=7,MONTH(H1327)=7),0)))),0),"")</f>
        <v/>
      </c>
      <c r="AC1327" s="30" t="str">
        <f>IF(Afrapportering!AC1308="","",Afrapportering!AC1308)</f>
        <v/>
      </c>
      <c r="AD1327" s="52" t="str">
        <f t="shared" si="167"/>
        <v/>
      </c>
      <c r="AE1327" s="52" t="str">
        <f t="shared" si="168"/>
        <v/>
      </c>
      <c r="AF1327" s="30" t="str">
        <f t="shared" si="169"/>
        <v/>
      </c>
      <c r="AG1327" s="30" t="str">
        <f t="shared" si="170"/>
        <v/>
      </c>
      <c r="AH1327" s="3" t="str">
        <f t="shared" si="171"/>
        <v/>
      </c>
    </row>
    <row r="1328" spans="1:34" x14ac:dyDescent="0.25">
      <c r="A1328" s="13" t="str">
        <f>+Afrapportering!A1309</f>
        <v/>
      </c>
      <c r="B1328" s="13" t="str">
        <f>+Afrapportering!B1309</f>
        <v/>
      </c>
      <c r="C1328" s="13" t="str">
        <f>+Afrapportering!C1309</f>
        <v/>
      </c>
      <c r="D1328" s="13" t="str">
        <f>+Afrapportering!D1309</f>
        <v/>
      </c>
      <c r="E1328" s="14" t="str">
        <f>+Afrapportering!E1309</f>
        <v/>
      </c>
      <c r="F1328" s="139" t="str">
        <f>IF(Afrapportering!F1309 = "", "",Afrapportering!F1309)</f>
        <v/>
      </c>
      <c r="G1328" s="14" t="str">
        <f>+Afrapportering!G1309</f>
        <v/>
      </c>
      <c r="H1328" s="139" t="str">
        <f>IF(Afrapportering!H1309 = "","",Afrapportering!H1309)</f>
        <v/>
      </c>
      <c r="I1328" s="140" t="str">
        <f>+Afrapportering!I1309</f>
        <v/>
      </c>
      <c r="J1328" s="13" t="str">
        <f>+Afrapportering!J1309</f>
        <v/>
      </c>
      <c r="K1328" s="32" t="str">
        <f t="shared" si="164"/>
        <v/>
      </c>
      <c r="L1328" s="31" t="str">
        <f>IF(Ansøgning!J1314="","",Ansøgning!J1314)</f>
        <v/>
      </c>
      <c r="M1328" s="134" t="str">
        <f>IF(Afrapportering!M1309="","",Afrapportering!M1309)</f>
        <v/>
      </c>
      <c r="N1328" s="31" t="str">
        <f>IF(Ansøgning!K1314="","",Ansøgning!K1314)</f>
        <v/>
      </c>
      <c r="O1328" s="134">
        <f>IF(Afrapportering!O1309="",,Afrapportering!O1309)</f>
        <v>0</v>
      </c>
      <c r="P1328" s="15" t="str">
        <f>IF(Ansøgning!L1314="","",Ansøgning!L1314)</f>
        <v/>
      </c>
      <c r="Q1328" s="15" t="str">
        <f t="shared" si="165"/>
        <v/>
      </c>
      <c r="R1328" s="15"/>
      <c r="S1328" s="15" t="str">
        <f>IF(Afrapportering!S1309="","",Afrapportering!S1309)</f>
        <v/>
      </c>
      <c r="T1328" s="31" t="str">
        <f t="shared" si="166"/>
        <v/>
      </c>
      <c r="U1328" s="30" t="str">
        <f>IF(Afrapportering!U1309="","",Afrapportering!U1309)</f>
        <v/>
      </c>
      <c r="V1328" s="52" t="str">
        <f>IF(Afrapportering!V1309="","",Afrapportering!V1309)</f>
        <v/>
      </c>
      <c r="W1328" s="30" t="str">
        <f>IF(Afrapportering!W1309="","",Afrapportering!W1309)</f>
        <v/>
      </c>
      <c r="X1328" s="52" t="str">
        <f>IF(Afrapportering!X1309="","",Afrapportering!X1309)</f>
        <v/>
      </c>
      <c r="Y1328" s="30" t="str">
        <f>IF(Afrapportering!Y1309="","",Afrapportering!Y1309)</f>
        <v/>
      </c>
      <c r="Z1328" s="52" t="str">
        <f>IFERROR(MAX(IF(OR(V1328="",X1328=""),"",IF(AND(AND(MONTH(F1328)&gt;=7,MONTH(F1328)&lt;8),AND(MONTH(H1328)&gt;=7,MONTH(H1328)&lt;8)),(NETWORKDAYS(F1328,H1328,Lister!$D$7:$D$13)-V1328)*T1328/NETWORKDAYS(Lister!$D$19,Lister!$E$19,Lister!$D$7:$D$13),IF(AND(AND(MONTH(F1328)&gt;=7,MONTH(F1328)&lt;8),MONTH(H1328)&gt;7),(NETWORKDAYS(F1328,Lister!$E$19,Lister!$D$7:$D$13)-V1328)*T1328/NETWORKDAYS(Lister!$D$19,Lister!$E$19,Lister!$D$7:$D$13),IF(MONTH(F1328)&gt;7,0)))),0),"")</f>
        <v/>
      </c>
      <c r="AA1328" s="30" t="str">
        <f>IF(Afrapportering!AA1309="","",Afrapportering!AA1309)</f>
        <v/>
      </c>
      <c r="AB1328" s="52" t="str">
        <f>IFERROR(MAX(IF(OR(V1328="",X1328=""),"",IF(AND(AND(MONTH(F1328)&gt;=8,MONTH(F1328)&lt;9),AND(MONTH(H1328)&gt;=8,MONTH(H1328)&lt;9)),(NETWORKDAYS(F1328,H1328,Lister!$D$7:$D$13)-X1328)*T1328/NETWORKDAYS(Lister!$D$20,Lister!$E$20,Lister!$D$7:$D$13),IF(AND(MONTH(F1328)=7,MONTH(H1328)=8),(NETWORKDAYS(Lister!$D$20,H1328,Lister!$D$7:$D$13)-X1328)*T1328/NETWORKDAYS(Lister!$D$20,Lister!$E$20,Lister!$D$7:$D$13),IF(AND(MONTH(F1328)=7,MONTH(H1328)=7),0)))),0),"")</f>
        <v/>
      </c>
      <c r="AC1328" s="30" t="str">
        <f>IF(Afrapportering!AC1309="","",Afrapportering!AC1309)</f>
        <v/>
      </c>
      <c r="AD1328" s="52" t="str">
        <f t="shared" si="167"/>
        <v/>
      </c>
      <c r="AE1328" s="52" t="str">
        <f t="shared" si="168"/>
        <v/>
      </c>
      <c r="AF1328" s="30" t="str">
        <f t="shared" si="169"/>
        <v/>
      </c>
      <c r="AG1328" s="30" t="str">
        <f t="shared" si="170"/>
        <v/>
      </c>
      <c r="AH1328" s="3" t="str">
        <f t="shared" si="171"/>
        <v/>
      </c>
    </row>
    <row r="1329" spans="1:34" x14ac:dyDescent="0.25">
      <c r="A1329" s="13" t="str">
        <f>+Afrapportering!A1310</f>
        <v/>
      </c>
      <c r="B1329" s="13" t="str">
        <f>+Afrapportering!B1310</f>
        <v/>
      </c>
      <c r="C1329" s="13" t="str">
        <f>+Afrapportering!C1310</f>
        <v/>
      </c>
      <c r="D1329" s="13" t="str">
        <f>+Afrapportering!D1310</f>
        <v/>
      </c>
      <c r="E1329" s="14" t="str">
        <f>+Afrapportering!E1310</f>
        <v/>
      </c>
      <c r="F1329" s="139" t="str">
        <f>IF(Afrapportering!F1310 = "", "",Afrapportering!F1310)</f>
        <v/>
      </c>
      <c r="G1329" s="14" t="str">
        <f>+Afrapportering!G1310</f>
        <v/>
      </c>
      <c r="H1329" s="139" t="str">
        <f>IF(Afrapportering!H1310 = "","",Afrapportering!H1310)</f>
        <v/>
      </c>
      <c r="I1329" s="140" t="str">
        <f>+Afrapportering!I1310</f>
        <v/>
      </c>
      <c r="J1329" s="13" t="str">
        <f>+Afrapportering!J1310</f>
        <v/>
      </c>
      <c r="K1329" s="32" t="str">
        <f t="shared" si="164"/>
        <v/>
      </c>
      <c r="L1329" s="31" t="str">
        <f>IF(Ansøgning!J1315="","",Ansøgning!J1315)</f>
        <v/>
      </c>
      <c r="M1329" s="134" t="str">
        <f>IF(Afrapportering!M1310="","",Afrapportering!M1310)</f>
        <v/>
      </c>
      <c r="N1329" s="31" t="str">
        <f>IF(Ansøgning!K1315="","",Ansøgning!K1315)</f>
        <v/>
      </c>
      <c r="O1329" s="134">
        <f>IF(Afrapportering!O1310="",,Afrapportering!O1310)</f>
        <v>0</v>
      </c>
      <c r="P1329" s="15" t="str">
        <f>IF(Ansøgning!L1315="","",Ansøgning!L1315)</f>
        <v/>
      </c>
      <c r="Q1329" s="15" t="str">
        <f t="shared" si="165"/>
        <v/>
      </c>
      <c r="R1329" s="15"/>
      <c r="S1329" s="15" t="str">
        <f>IF(Afrapportering!S1310="","",Afrapportering!S1310)</f>
        <v/>
      </c>
      <c r="T1329" s="31" t="str">
        <f t="shared" si="166"/>
        <v/>
      </c>
      <c r="U1329" s="30" t="str">
        <f>IF(Afrapportering!U1310="","",Afrapportering!U1310)</f>
        <v/>
      </c>
      <c r="V1329" s="52" t="str">
        <f>IF(Afrapportering!V1310="","",Afrapportering!V1310)</f>
        <v/>
      </c>
      <c r="W1329" s="30" t="str">
        <f>IF(Afrapportering!W1310="","",Afrapportering!W1310)</f>
        <v/>
      </c>
      <c r="X1329" s="52" t="str">
        <f>IF(Afrapportering!X1310="","",Afrapportering!X1310)</f>
        <v/>
      </c>
      <c r="Y1329" s="30" t="str">
        <f>IF(Afrapportering!Y1310="","",Afrapportering!Y1310)</f>
        <v/>
      </c>
      <c r="Z1329" s="52" t="str">
        <f>IFERROR(MAX(IF(OR(V1329="",X1329=""),"",IF(AND(AND(MONTH(F1329)&gt;=7,MONTH(F1329)&lt;8),AND(MONTH(H1329)&gt;=7,MONTH(H1329)&lt;8)),(NETWORKDAYS(F1329,H1329,Lister!$D$7:$D$13)-V1329)*T1329/NETWORKDAYS(Lister!$D$19,Lister!$E$19,Lister!$D$7:$D$13),IF(AND(AND(MONTH(F1329)&gt;=7,MONTH(F1329)&lt;8),MONTH(H1329)&gt;7),(NETWORKDAYS(F1329,Lister!$E$19,Lister!$D$7:$D$13)-V1329)*T1329/NETWORKDAYS(Lister!$D$19,Lister!$E$19,Lister!$D$7:$D$13),IF(MONTH(F1329)&gt;7,0)))),0),"")</f>
        <v/>
      </c>
      <c r="AA1329" s="30" t="str">
        <f>IF(Afrapportering!AA1310="","",Afrapportering!AA1310)</f>
        <v/>
      </c>
      <c r="AB1329" s="52" t="str">
        <f>IFERROR(MAX(IF(OR(V1329="",X1329=""),"",IF(AND(AND(MONTH(F1329)&gt;=8,MONTH(F1329)&lt;9),AND(MONTH(H1329)&gt;=8,MONTH(H1329)&lt;9)),(NETWORKDAYS(F1329,H1329,Lister!$D$7:$D$13)-X1329)*T1329/NETWORKDAYS(Lister!$D$20,Lister!$E$20,Lister!$D$7:$D$13),IF(AND(MONTH(F1329)=7,MONTH(H1329)=8),(NETWORKDAYS(Lister!$D$20,H1329,Lister!$D$7:$D$13)-X1329)*T1329/NETWORKDAYS(Lister!$D$20,Lister!$E$20,Lister!$D$7:$D$13),IF(AND(MONTH(F1329)=7,MONTH(H1329)=7),0)))),0),"")</f>
        <v/>
      </c>
      <c r="AC1329" s="30" t="str">
        <f>IF(Afrapportering!AC1310="","",Afrapportering!AC1310)</f>
        <v/>
      </c>
      <c r="AD1329" s="52" t="str">
        <f t="shared" si="167"/>
        <v/>
      </c>
      <c r="AE1329" s="52" t="str">
        <f t="shared" si="168"/>
        <v/>
      </c>
      <c r="AF1329" s="30" t="str">
        <f t="shared" si="169"/>
        <v/>
      </c>
      <c r="AG1329" s="30" t="str">
        <f t="shared" si="170"/>
        <v/>
      </c>
      <c r="AH1329" s="3" t="str">
        <f t="shared" si="171"/>
        <v/>
      </c>
    </row>
    <row r="1330" spans="1:34" x14ac:dyDescent="0.25">
      <c r="A1330" s="13" t="str">
        <f>+Afrapportering!A1311</f>
        <v/>
      </c>
      <c r="B1330" s="13" t="str">
        <f>+Afrapportering!B1311</f>
        <v/>
      </c>
      <c r="C1330" s="13" t="str">
        <f>+Afrapportering!C1311</f>
        <v/>
      </c>
      <c r="D1330" s="13" t="str">
        <f>+Afrapportering!D1311</f>
        <v/>
      </c>
      <c r="E1330" s="14" t="str">
        <f>+Afrapportering!E1311</f>
        <v/>
      </c>
      <c r="F1330" s="139" t="str">
        <f>IF(Afrapportering!F1311 = "", "",Afrapportering!F1311)</f>
        <v/>
      </c>
      <c r="G1330" s="14" t="str">
        <f>+Afrapportering!G1311</f>
        <v/>
      </c>
      <c r="H1330" s="139" t="str">
        <f>IF(Afrapportering!H1311 = "","",Afrapportering!H1311)</f>
        <v/>
      </c>
      <c r="I1330" s="140" t="str">
        <f>+Afrapportering!I1311</f>
        <v/>
      </c>
      <c r="J1330" s="13" t="str">
        <f>+Afrapportering!J1311</f>
        <v/>
      </c>
      <c r="K1330" s="32" t="str">
        <f t="shared" si="164"/>
        <v/>
      </c>
      <c r="L1330" s="31" t="str">
        <f>IF(Ansøgning!J1316="","",Ansøgning!J1316)</f>
        <v/>
      </c>
      <c r="M1330" s="134" t="str">
        <f>IF(Afrapportering!M1311="","",Afrapportering!M1311)</f>
        <v/>
      </c>
      <c r="N1330" s="31" t="str">
        <f>IF(Ansøgning!K1316="","",Ansøgning!K1316)</f>
        <v/>
      </c>
      <c r="O1330" s="134">
        <f>IF(Afrapportering!O1311="",,Afrapportering!O1311)</f>
        <v>0</v>
      </c>
      <c r="P1330" s="15" t="str">
        <f>IF(Ansøgning!L1316="","",Ansøgning!L1316)</f>
        <v/>
      </c>
      <c r="Q1330" s="15" t="str">
        <f t="shared" si="165"/>
        <v/>
      </c>
      <c r="R1330" s="15"/>
      <c r="S1330" s="15" t="str">
        <f>IF(Afrapportering!S1311="","",Afrapportering!S1311)</f>
        <v/>
      </c>
      <c r="T1330" s="31" t="str">
        <f t="shared" si="166"/>
        <v/>
      </c>
      <c r="U1330" s="30" t="str">
        <f>IF(Afrapportering!U1311="","",Afrapportering!U1311)</f>
        <v/>
      </c>
      <c r="V1330" s="52" t="str">
        <f>IF(Afrapportering!V1311="","",Afrapportering!V1311)</f>
        <v/>
      </c>
      <c r="W1330" s="30" t="str">
        <f>IF(Afrapportering!W1311="","",Afrapportering!W1311)</f>
        <v/>
      </c>
      <c r="X1330" s="52" t="str">
        <f>IF(Afrapportering!X1311="","",Afrapportering!X1311)</f>
        <v/>
      </c>
      <c r="Y1330" s="30" t="str">
        <f>IF(Afrapportering!Y1311="","",Afrapportering!Y1311)</f>
        <v/>
      </c>
      <c r="Z1330" s="52" t="str">
        <f>IFERROR(MAX(IF(OR(V1330="",X1330=""),"",IF(AND(AND(MONTH(F1330)&gt;=7,MONTH(F1330)&lt;8),AND(MONTH(H1330)&gt;=7,MONTH(H1330)&lt;8)),(NETWORKDAYS(F1330,H1330,Lister!$D$7:$D$13)-V1330)*T1330/NETWORKDAYS(Lister!$D$19,Lister!$E$19,Lister!$D$7:$D$13),IF(AND(AND(MONTH(F1330)&gt;=7,MONTH(F1330)&lt;8),MONTH(H1330)&gt;7),(NETWORKDAYS(F1330,Lister!$E$19,Lister!$D$7:$D$13)-V1330)*T1330/NETWORKDAYS(Lister!$D$19,Lister!$E$19,Lister!$D$7:$D$13),IF(MONTH(F1330)&gt;7,0)))),0),"")</f>
        <v/>
      </c>
      <c r="AA1330" s="30" t="str">
        <f>IF(Afrapportering!AA1311="","",Afrapportering!AA1311)</f>
        <v/>
      </c>
      <c r="AB1330" s="52" t="str">
        <f>IFERROR(MAX(IF(OR(V1330="",X1330=""),"",IF(AND(AND(MONTH(F1330)&gt;=8,MONTH(F1330)&lt;9),AND(MONTH(H1330)&gt;=8,MONTH(H1330)&lt;9)),(NETWORKDAYS(F1330,H1330,Lister!$D$7:$D$13)-X1330)*T1330/NETWORKDAYS(Lister!$D$20,Lister!$E$20,Lister!$D$7:$D$13),IF(AND(MONTH(F1330)=7,MONTH(H1330)=8),(NETWORKDAYS(Lister!$D$20,H1330,Lister!$D$7:$D$13)-X1330)*T1330/NETWORKDAYS(Lister!$D$20,Lister!$E$20,Lister!$D$7:$D$13),IF(AND(MONTH(F1330)=7,MONTH(H1330)=7),0)))),0),"")</f>
        <v/>
      </c>
      <c r="AC1330" s="30" t="str">
        <f>IF(Afrapportering!AC1311="","",Afrapportering!AC1311)</f>
        <v/>
      </c>
      <c r="AD1330" s="52" t="str">
        <f t="shared" si="167"/>
        <v/>
      </c>
      <c r="AE1330" s="52" t="str">
        <f t="shared" si="168"/>
        <v/>
      </c>
      <c r="AF1330" s="30" t="str">
        <f t="shared" si="169"/>
        <v/>
      </c>
      <c r="AG1330" s="30" t="str">
        <f t="shared" si="170"/>
        <v/>
      </c>
      <c r="AH1330" s="3" t="str">
        <f t="shared" si="171"/>
        <v/>
      </c>
    </row>
    <row r="1331" spans="1:34" x14ac:dyDescent="0.25">
      <c r="A1331" s="13" t="str">
        <f>+Afrapportering!A1312</f>
        <v/>
      </c>
      <c r="B1331" s="13" t="str">
        <f>+Afrapportering!B1312</f>
        <v/>
      </c>
      <c r="C1331" s="13" t="str">
        <f>+Afrapportering!C1312</f>
        <v/>
      </c>
      <c r="D1331" s="13" t="str">
        <f>+Afrapportering!D1312</f>
        <v/>
      </c>
      <c r="E1331" s="14" t="str">
        <f>+Afrapportering!E1312</f>
        <v/>
      </c>
      <c r="F1331" s="139" t="str">
        <f>IF(Afrapportering!F1312 = "", "",Afrapportering!F1312)</f>
        <v/>
      </c>
      <c r="G1331" s="14" t="str">
        <f>+Afrapportering!G1312</f>
        <v/>
      </c>
      <c r="H1331" s="139" t="str">
        <f>IF(Afrapportering!H1312 = "","",Afrapportering!H1312)</f>
        <v/>
      </c>
      <c r="I1331" s="140" t="str">
        <f>+Afrapportering!I1312</f>
        <v/>
      </c>
      <c r="J1331" s="13" t="str">
        <f>+Afrapportering!J1312</f>
        <v/>
      </c>
      <c r="K1331" s="32" t="str">
        <f t="shared" si="164"/>
        <v/>
      </c>
      <c r="L1331" s="31" t="str">
        <f>IF(Ansøgning!J1317="","",Ansøgning!J1317)</f>
        <v/>
      </c>
      <c r="M1331" s="134" t="str">
        <f>IF(Afrapportering!M1312="","",Afrapportering!M1312)</f>
        <v/>
      </c>
      <c r="N1331" s="31" t="str">
        <f>IF(Ansøgning!K1317="","",Ansøgning!K1317)</f>
        <v/>
      </c>
      <c r="O1331" s="134">
        <f>IF(Afrapportering!O1312="",,Afrapportering!O1312)</f>
        <v>0</v>
      </c>
      <c r="P1331" s="15" t="str">
        <f>IF(Ansøgning!L1317="","",Ansøgning!L1317)</f>
        <v/>
      </c>
      <c r="Q1331" s="15" t="str">
        <f t="shared" si="165"/>
        <v/>
      </c>
      <c r="R1331" s="15"/>
      <c r="S1331" s="15" t="str">
        <f>IF(Afrapportering!S1312="","",Afrapportering!S1312)</f>
        <v/>
      </c>
      <c r="T1331" s="31" t="str">
        <f t="shared" si="166"/>
        <v/>
      </c>
      <c r="U1331" s="30" t="str">
        <f>IF(Afrapportering!U1312="","",Afrapportering!U1312)</f>
        <v/>
      </c>
      <c r="V1331" s="52" t="str">
        <f>IF(Afrapportering!V1312="","",Afrapportering!V1312)</f>
        <v/>
      </c>
      <c r="W1331" s="30" t="str">
        <f>IF(Afrapportering!W1312="","",Afrapportering!W1312)</f>
        <v/>
      </c>
      <c r="X1331" s="52" t="str">
        <f>IF(Afrapportering!X1312="","",Afrapportering!X1312)</f>
        <v/>
      </c>
      <c r="Y1331" s="30" t="str">
        <f>IF(Afrapportering!Y1312="","",Afrapportering!Y1312)</f>
        <v/>
      </c>
      <c r="Z1331" s="52" t="str">
        <f>IFERROR(MAX(IF(OR(V1331="",X1331=""),"",IF(AND(AND(MONTH(F1331)&gt;=7,MONTH(F1331)&lt;8),AND(MONTH(H1331)&gt;=7,MONTH(H1331)&lt;8)),(NETWORKDAYS(F1331,H1331,Lister!$D$7:$D$13)-V1331)*T1331/NETWORKDAYS(Lister!$D$19,Lister!$E$19,Lister!$D$7:$D$13),IF(AND(AND(MONTH(F1331)&gt;=7,MONTH(F1331)&lt;8),MONTH(H1331)&gt;7),(NETWORKDAYS(F1331,Lister!$E$19,Lister!$D$7:$D$13)-V1331)*T1331/NETWORKDAYS(Lister!$D$19,Lister!$E$19,Lister!$D$7:$D$13),IF(MONTH(F1331)&gt;7,0)))),0),"")</f>
        <v/>
      </c>
      <c r="AA1331" s="30" t="str">
        <f>IF(Afrapportering!AA1312="","",Afrapportering!AA1312)</f>
        <v/>
      </c>
      <c r="AB1331" s="52" t="str">
        <f>IFERROR(MAX(IF(OR(V1331="",X1331=""),"",IF(AND(AND(MONTH(F1331)&gt;=8,MONTH(F1331)&lt;9),AND(MONTH(H1331)&gt;=8,MONTH(H1331)&lt;9)),(NETWORKDAYS(F1331,H1331,Lister!$D$7:$D$13)-X1331)*T1331/NETWORKDAYS(Lister!$D$20,Lister!$E$20,Lister!$D$7:$D$13),IF(AND(MONTH(F1331)=7,MONTH(H1331)=8),(NETWORKDAYS(Lister!$D$20,H1331,Lister!$D$7:$D$13)-X1331)*T1331/NETWORKDAYS(Lister!$D$20,Lister!$E$20,Lister!$D$7:$D$13),IF(AND(MONTH(F1331)=7,MONTH(H1331)=7),0)))),0),"")</f>
        <v/>
      </c>
      <c r="AC1331" s="30" t="str">
        <f>IF(Afrapportering!AC1312="","",Afrapportering!AC1312)</f>
        <v/>
      </c>
      <c r="AD1331" s="52" t="str">
        <f t="shared" si="167"/>
        <v/>
      </c>
      <c r="AE1331" s="52" t="str">
        <f t="shared" si="168"/>
        <v/>
      </c>
      <c r="AF1331" s="30" t="str">
        <f t="shared" si="169"/>
        <v/>
      </c>
      <c r="AG1331" s="30" t="str">
        <f t="shared" si="170"/>
        <v/>
      </c>
      <c r="AH1331" s="3" t="str">
        <f t="shared" si="171"/>
        <v/>
      </c>
    </row>
    <row r="1332" spans="1:34" x14ac:dyDescent="0.25">
      <c r="A1332" s="13" t="str">
        <f>+Afrapportering!A1313</f>
        <v/>
      </c>
      <c r="B1332" s="13" t="str">
        <f>+Afrapportering!B1313</f>
        <v/>
      </c>
      <c r="C1332" s="13" t="str">
        <f>+Afrapportering!C1313</f>
        <v/>
      </c>
      <c r="D1332" s="13" t="str">
        <f>+Afrapportering!D1313</f>
        <v/>
      </c>
      <c r="E1332" s="14" t="str">
        <f>+Afrapportering!E1313</f>
        <v/>
      </c>
      <c r="F1332" s="139" t="str">
        <f>IF(Afrapportering!F1313 = "", "",Afrapportering!F1313)</f>
        <v/>
      </c>
      <c r="G1332" s="14" t="str">
        <f>+Afrapportering!G1313</f>
        <v/>
      </c>
      <c r="H1332" s="139" t="str">
        <f>IF(Afrapportering!H1313 = "","",Afrapportering!H1313)</f>
        <v/>
      </c>
      <c r="I1332" s="140" t="str">
        <f>+Afrapportering!I1313</f>
        <v/>
      </c>
      <c r="J1332" s="13" t="str">
        <f>+Afrapportering!J1313</f>
        <v/>
      </c>
      <c r="K1332" s="32" t="str">
        <f t="shared" si="164"/>
        <v/>
      </c>
      <c r="L1332" s="31" t="str">
        <f>IF(Ansøgning!J1318="","",Ansøgning!J1318)</f>
        <v/>
      </c>
      <c r="M1332" s="134" t="str">
        <f>IF(Afrapportering!M1313="","",Afrapportering!M1313)</f>
        <v/>
      </c>
      <c r="N1332" s="31" t="str">
        <f>IF(Ansøgning!K1318="","",Ansøgning!K1318)</f>
        <v/>
      </c>
      <c r="O1332" s="134">
        <f>IF(Afrapportering!O1313="",,Afrapportering!O1313)</f>
        <v>0</v>
      </c>
      <c r="P1332" s="15" t="str">
        <f>IF(Ansøgning!L1318="","",Ansøgning!L1318)</f>
        <v/>
      </c>
      <c r="Q1332" s="15" t="str">
        <f t="shared" si="165"/>
        <v/>
      </c>
      <c r="R1332" s="15"/>
      <c r="S1332" s="15" t="str">
        <f>IF(Afrapportering!S1313="","",Afrapportering!S1313)</f>
        <v/>
      </c>
      <c r="T1332" s="31" t="str">
        <f t="shared" si="166"/>
        <v/>
      </c>
      <c r="U1332" s="30" t="str">
        <f>IF(Afrapportering!U1313="","",Afrapportering!U1313)</f>
        <v/>
      </c>
      <c r="V1332" s="52" t="str">
        <f>IF(Afrapportering!V1313="","",Afrapportering!V1313)</f>
        <v/>
      </c>
      <c r="W1332" s="30" t="str">
        <f>IF(Afrapportering!W1313="","",Afrapportering!W1313)</f>
        <v/>
      </c>
      <c r="X1332" s="52" t="str">
        <f>IF(Afrapportering!X1313="","",Afrapportering!X1313)</f>
        <v/>
      </c>
      <c r="Y1332" s="30" t="str">
        <f>IF(Afrapportering!Y1313="","",Afrapportering!Y1313)</f>
        <v/>
      </c>
      <c r="Z1332" s="52" t="str">
        <f>IFERROR(MAX(IF(OR(V1332="",X1332=""),"",IF(AND(AND(MONTH(F1332)&gt;=7,MONTH(F1332)&lt;8),AND(MONTH(H1332)&gt;=7,MONTH(H1332)&lt;8)),(NETWORKDAYS(F1332,H1332,Lister!$D$7:$D$13)-V1332)*T1332/NETWORKDAYS(Lister!$D$19,Lister!$E$19,Lister!$D$7:$D$13),IF(AND(AND(MONTH(F1332)&gt;=7,MONTH(F1332)&lt;8),MONTH(H1332)&gt;7),(NETWORKDAYS(F1332,Lister!$E$19,Lister!$D$7:$D$13)-V1332)*T1332/NETWORKDAYS(Lister!$D$19,Lister!$E$19,Lister!$D$7:$D$13),IF(MONTH(F1332)&gt;7,0)))),0),"")</f>
        <v/>
      </c>
      <c r="AA1332" s="30" t="str">
        <f>IF(Afrapportering!AA1313="","",Afrapportering!AA1313)</f>
        <v/>
      </c>
      <c r="AB1332" s="52" t="str">
        <f>IFERROR(MAX(IF(OR(V1332="",X1332=""),"",IF(AND(AND(MONTH(F1332)&gt;=8,MONTH(F1332)&lt;9),AND(MONTH(H1332)&gt;=8,MONTH(H1332)&lt;9)),(NETWORKDAYS(F1332,H1332,Lister!$D$7:$D$13)-X1332)*T1332/NETWORKDAYS(Lister!$D$20,Lister!$E$20,Lister!$D$7:$D$13),IF(AND(MONTH(F1332)=7,MONTH(H1332)=8),(NETWORKDAYS(Lister!$D$20,H1332,Lister!$D$7:$D$13)-X1332)*T1332/NETWORKDAYS(Lister!$D$20,Lister!$E$20,Lister!$D$7:$D$13),IF(AND(MONTH(F1332)=7,MONTH(H1332)=7),0)))),0),"")</f>
        <v/>
      </c>
      <c r="AC1332" s="30" t="str">
        <f>IF(Afrapportering!AC1313="","",Afrapportering!AC1313)</f>
        <v/>
      </c>
      <c r="AD1332" s="52" t="str">
        <f t="shared" si="167"/>
        <v/>
      </c>
      <c r="AE1332" s="52" t="str">
        <f t="shared" si="168"/>
        <v/>
      </c>
      <c r="AF1332" s="30" t="str">
        <f t="shared" si="169"/>
        <v/>
      </c>
      <c r="AG1332" s="30" t="str">
        <f t="shared" si="170"/>
        <v/>
      </c>
      <c r="AH1332" s="3" t="str">
        <f t="shared" si="171"/>
        <v/>
      </c>
    </row>
    <row r="1333" spans="1:34" x14ac:dyDescent="0.25">
      <c r="A1333" s="13" t="str">
        <f>+Afrapportering!A1314</f>
        <v/>
      </c>
      <c r="B1333" s="13" t="str">
        <f>+Afrapportering!B1314</f>
        <v/>
      </c>
      <c r="C1333" s="13" t="str">
        <f>+Afrapportering!C1314</f>
        <v/>
      </c>
      <c r="D1333" s="13" t="str">
        <f>+Afrapportering!D1314</f>
        <v/>
      </c>
      <c r="E1333" s="14" t="str">
        <f>+Afrapportering!E1314</f>
        <v/>
      </c>
      <c r="F1333" s="139" t="str">
        <f>IF(Afrapportering!F1314 = "", "",Afrapportering!F1314)</f>
        <v/>
      </c>
      <c r="G1333" s="14" t="str">
        <f>+Afrapportering!G1314</f>
        <v/>
      </c>
      <c r="H1333" s="139" t="str">
        <f>IF(Afrapportering!H1314 = "","",Afrapportering!H1314)</f>
        <v/>
      </c>
      <c r="I1333" s="140" t="str">
        <f>+Afrapportering!I1314</f>
        <v/>
      </c>
      <c r="J1333" s="13" t="str">
        <f>+Afrapportering!J1314</f>
        <v/>
      </c>
      <c r="K1333" s="32" t="str">
        <f t="shared" si="164"/>
        <v/>
      </c>
      <c r="L1333" s="31" t="str">
        <f>IF(Ansøgning!J1319="","",Ansøgning!J1319)</f>
        <v/>
      </c>
      <c r="M1333" s="134" t="str">
        <f>IF(Afrapportering!M1314="","",Afrapportering!M1314)</f>
        <v/>
      </c>
      <c r="N1333" s="31" t="str">
        <f>IF(Ansøgning!K1319="","",Ansøgning!K1319)</f>
        <v/>
      </c>
      <c r="O1333" s="134">
        <f>IF(Afrapportering!O1314="",,Afrapportering!O1314)</f>
        <v>0</v>
      </c>
      <c r="P1333" s="15" t="str">
        <f>IF(Ansøgning!L1319="","",Ansøgning!L1319)</f>
        <v/>
      </c>
      <c r="Q1333" s="15" t="str">
        <f t="shared" si="165"/>
        <v/>
      </c>
      <c r="R1333" s="15"/>
      <c r="S1333" s="15" t="str">
        <f>IF(Afrapportering!S1314="","",Afrapportering!S1314)</f>
        <v/>
      </c>
      <c r="T1333" s="31" t="str">
        <f t="shared" si="166"/>
        <v/>
      </c>
      <c r="U1333" s="30" t="str">
        <f>IF(Afrapportering!U1314="","",Afrapportering!U1314)</f>
        <v/>
      </c>
      <c r="V1333" s="52" t="str">
        <f>IF(Afrapportering!V1314="","",Afrapportering!V1314)</f>
        <v/>
      </c>
      <c r="W1333" s="30" t="str">
        <f>IF(Afrapportering!W1314="","",Afrapportering!W1314)</f>
        <v/>
      </c>
      <c r="X1333" s="52" t="str">
        <f>IF(Afrapportering!X1314="","",Afrapportering!X1314)</f>
        <v/>
      </c>
      <c r="Y1333" s="30" t="str">
        <f>IF(Afrapportering!Y1314="","",Afrapportering!Y1314)</f>
        <v/>
      </c>
      <c r="Z1333" s="52" t="str">
        <f>IFERROR(MAX(IF(OR(V1333="",X1333=""),"",IF(AND(AND(MONTH(F1333)&gt;=7,MONTH(F1333)&lt;8),AND(MONTH(H1333)&gt;=7,MONTH(H1333)&lt;8)),(NETWORKDAYS(F1333,H1333,Lister!$D$7:$D$13)-V1333)*T1333/NETWORKDAYS(Lister!$D$19,Lister!$E$19,Lister!$D$7:$D$13),IF(AND(AND(MONTH(F1333)&gt;=7,MONTH(F1333)&lt;8),MONTH(H1333)&gt;7),(NETWORKDAYS(F1333,Lister!$E$19,Lister!$D$7:$D$13)-V1333)*T1333/NETWORKDAYS(Lister!$D$19,Lister!$E$19,Lister!$D$7:$D$13),IF(MONTH(F1333)&gt;7,0)))),0),"")</f>
        <v/>
      </c>
      <c r="AA1333" s="30" t="str">
        <f>IF(Afrapportering!AA1314="","",Afrapportering!AA1314)</f>
        <v/>
      </c>
      <c r="AB1333" s="52" t="str">
        <f>IFERROR(MAX(IF(OR(V1333="",X1333=""),"",IF(AND(AND(MONTH(F1333)&gt;=8,MONTH(F1333)&lt;9),AND(MONTH(H1333)&gt;=8,MONTH(H1333)&lt;9)),(NETWORKDAYS(F1333,H1333,Lister!$D$7:$D$13)-X1333)*T1333/NETWORKDAYS(Lister!$D$20,Lister!$E$20,Lister!$D$7:$D$13),IF(AND(MONTH(F1333)=7,MONTH(H1333)=8),(NETWORKDAYS(Lister!$D$20,H1333,Lister!$D$7:$D$13)-X1333)*T1333/NETWORKDAYS(Lister!$D$20,Lister!$E$20,Lister!$D$7:$D$13),IF(AND(MONTH(F1333)=7,MONTH(H1333)=7),0)))),0),"")</f>
        <v/>
      </c>
      <c r="AC1333" s="30" t="str">
        <f>IF(Afrapportering!AC1314="","",Afrapportering!AC1314)</f>
        <v/>
      </c>
      <c r="AD1333" s="52" t="str">
        <f t="shared" si="167"/>
        <v/>
      </c>
      <c r="AE1333" s="52" t="str">
        <f t="shared" si="168"/>
        <v/>
      </c>
      <c r="AF1333" s="30" t="str">
        <f t="shared" si="169"/>
        <v/>
      </c>
      <c r="AG1333" s="30" t="str">
        <f t="shared" si="170"/>
        <v/>
      </c>
      <c r="AH1333" s="3" t="str">
        <f t="shared" si="171"/>
        <v/>
      </c>
    </row>
    <row r="1334" spans="1:34" x14ac:dyDescent="0.25">
      <c r="A1334" s="13" t="str">
        <f>+Afrapportering!A1315</f>
        <v/>
      </c>
      <c r="B1334" s="13" t="str">
        <f>+Afrapportering!B1315</f>
        <v/>
      </c>
      <c r="C1334" s="13" t="str">
        <f>+Afrapportering!C1315</f>
        <v/>
      </c>
      <c r="D1334" s="13" t="str">
        <f>+Afrapportering!D1315</f>
        <v/>
      </c>
      <c r="E1334" s="14" t="str">
        <f>+Afrapportering!E1315</f>
        <v/>
      </c>
      <c r="F1334" s="139" t="str">
        <f>IF(Afrapportering!F1315 = "", "",Afrapportering!F1315)</f>
        <v/>
      </c>
      <c r="G1334" s="14" t="str">
        <f>+Afrapportering!G1315</f>
        <v/>
      </c>
      <c r="H1334" s="139" t="str">
        <f>IF(Afrapportering!H1315 = "","",Afrapportering!H1315)</f>
        <v/>
      </c>
      <c r="I1334" s="140" t="str">
        <f>+Afrapportering!I1315</f>
        <v/>
      </c>
      <c r="J1334" s="13" t="str">
        <f>+Afrapportering!J1315</f>
        <v/>
      </c>
      <c r="K1334" s="32" t="str">
        <f t="shared" si="164"/>
        <v/>
      </c>
      <c r="L1334" s="31" t="str">
        <f>IF(Ansøgning!J1320="","",Ansøgning!J1320)</f>
        <v/>
      </c>
      <c r="M1334" s="134" t="str">
        <f>IF(Afrapportering!M1315="","",Afrapportering!M1315)</f>
        <v/>
      </c>
      <c r="N1334" s="31" t="str">
        <f>IF(Ansøgning!K1320="","",Ansøgning!K1320)</f>
        <v/>
      </c>
      <c r="O1334" s="134">
        <f>IF(Afrapportering!O1315="",,Afrapportering!O1315)</f>
        <v>0</v>
      </c>
      <c r="P1334" s="15" t="str">
        <f>IF(Ansøgning!L1320="","",Ansøgning!L1320)</f>
        <v/>
      </c>
      <c r="Q1334" s="15" t="str">
        <f t="shared" si="165"/>
        <v/>
      </c>
      <c r="R1334" s="15"/>
      <c r="S1334" s="15" t="str">
        <f>IF(Afrapportering!S1315="","",Afrapportering!S1315)</f>
        <v/>
      </c>
      <c r="T1334" s="31" t="str">
        <f t="shared" si="166"/>
        <v/>
      </c>
      <c r="U1334" s="30" t="str">
        <f>IF(Afrapportering!U1315="","",Afrapportering!U1315)</f>
        <v/>
      </c>
      <c r="V1334" s="52" t="str">
        <f>IF(Afrapportering!V1315="","",Afrapportering!V1315)</f>
        <v/>
      </c>
      <c r="W1334" s="30" t="str">
        <f>IF(Afrapportering!W1315="","",Afrapportering!W1315)</f>
        <v/>
      </c>
      <c r="X1334" s="52" t="str">
        <f>IF(Afrapportering!X1315="","",Afrapportering!X1315)</f>
        <v/>
      </c>
      <c r="Y1334" s="30" t="str">
        <f>IF(Afrapportering!Y1315="","",Afrapportering!Y1315)</f>
        <v/>
      </c>
      <c r="Z1334" s="52" t="str">
        <f>IFERROR(MAX(IF(OR(V1334="",X1334=""),"",IF(AND(AND(MONTH(F1334)&gt;=7,MONTH(F1334)&lt;8),AND(MONTH(H1334)&gt;=7,MONTH(H1334)&lt;8)),(NETWORKDAYS(F1334,H1334,Lister!$D$7:$D$13)-V1334)*T1334/NETWORKDAYS(Lister!$D$19,Lister!$E$19,Lister!$D$7:$D$13),IF(AND(AND(MONTH(F1334)&gt;=7,MONTH(F1334)&lt;8),MONTH(H1334)&gt;7),(NETWORKDAYS(F1334,Lister!$E$19,Lister!$D$7:$D$13)-V1334)*T1334/NETWORKDAYS(Lister!$D$19,Lister!$E$19,Lister!$D$7:$D$13),IF(MONTH(F1334)&gt;7,0)))),0),"")</f>
        <v/>
      </c>
      <c r="AA1334" s="30" t="str">
        <f>IF(Afrapportering!AA1315="","",Afrapportering!AA1315)</f>
        <v/>
      </c>
      <c r="AB1334" s="52" t="str">
        <f>IFERROR(MAX(IF(OR(V1334="",X1334=""),"",IF(AND(AND(MONTH(F1334)&gt;=8,MONTH(F1334)&lt;9),AND(MONTH(H1334)&gt;=8,MONTH(H1334)&lt;9)),(NETWORKDAYS(F1334,H1334,Lister!$D$7:$D$13)-X1334)*T1334/NETWORKDAYS(Lister!$D$20,Lister!$E$20,Lister!$D$7:$D$13),IF(AND(MONTH(F1334)=7,MONTH(H1334)=8),(NETWORKDAYS(Lister!$D$20,H1334,Lister!$D$7:$D$13)-X1334)*T1334/NETWORKDAYS(Lister!$D$20,Lister!$E$20,Lister!$D$7:$D$13),IF(AND(MONTH(F1334)=7,MONTH(H1334)=7),0)))),0),"")</f>
        <v/>
      </c>
      <c r="AC1334" s="30" t="str">
        <f>IF(Afrapportering!AC1315="","",Afrapportering!AC1315)</f>
        <v/>
      </c>
      <c r="AD1334" s="52" t="str">
        <f t="shared" si="167"/>
        <v/>
      </c>
      <c r="AE1334" s="52" t="str">
        <f t="shared" si="168"/>
        <v/>
      </c>
      <c r="AF1334" s="30" t="str">
        <f t="shared" si="169"/>
        <v/>
      </c>
      <c r="AG1334" s="30" t="str">
        <f t="shared" si="170"/>
        <v/>
      </c>
      <c r="AH1334" s="3" t="str">
        <f t="shared" si="171"/>
        <v/>
      </c>
    </row>
    <row r="1335" spans="1:34" x14ac:dyDescent="0.25">
      <c r="A1335" s="13" t="str">
        <f>+Afrapportering!A1316</f>
        <v/>
      </c>
      <c r="B1335" s="13" t="str">
        <f>+Afrapportering!B1316</f>
        <v/>
      </c>
      <c r="C1335" s="13" t="str">
        <f>+Afrapportering!C1316</f>
        <v/>
      </c>
      <c r="D1335" s="13" t="str">
        <f>+Afrapportering!D1316</f>
        <v/>
      </c>
      <c r="E1335" s="14" t="str">
        <f>+Afrapportering!E1316</f>
        <v/>
      </c>
      <c r="F1335" s="139" t="str">
        <f>IF(Afrapportering!F1316 = "", "",Afrapportering!F1316)</f>
        <v/>
      </c>
      <c r="G1335" s="14" t="str">
        <f>+Afrapportering!G1316</f>
        <v/>
      </c>
      <c r="H1335" s="139" t="str">
        <f>IF(Afrapportering!H1316 = "","",Afrapportering!H1316)</f>
        <v/>
      </c>
      <c r="I1335" s="140" t="str">
        <f>+Afrapportering!I1316</f>
        <v/>
      </c>
      <c r="J1335" s="13" t="str">
        <f>+Afrapportering!J1316</f>
        <v/>
      </c>
      <c r="K1335" s="32" t="str">
        <f t="shared" si="164"/>
        <v/>
      </c>
      <c r="L1335" s="31" t="str">
        <f>IF(Ansøgning!J1321="","",Ansøgning!J1321)</f>
        <v/>
      </c>
      <c r="M1335" s="134" t="str">
        <f>IF(Afrapportering!M1316="","",Afrapportering!M1316)</f>
        <v/>
      </c>
      <c r="N1335" s="31" t="str">
        <f>IF(Ansøgning!K1321="","",Ansøgning!K1321)</f>
        <v/>
      </c>
      <c r="O1335" s="134">
        <f>IF(Afrapportering!O1316="",,Afrapportering!O1316)</f>
        <v>0</v>
      </c>
      <c r="P1335" s="15" t="str">
        <f>IF(Ansøgning!L1321="","",Ansøgning!L1321)</f>
        <v/>
      </c>
      <c r="Q1335" s="15" t="str">
        <f t="shared" si="165"/>
        <v/>
      </c>
      <c r="R1335" s="15"/>
      <c r="S1335" s="15" t="str">
        <f>IF(Afrapportering!S1316="","",Afrapportering!S1316)</f>
        <v/>
      </c>
      <c r="T1335" s="31" t="str">
        <f t="shared" si="166"/>
        <v/>
      </c>
      <c r="U1335" s="30" t="str">
        <f>IF(Afrapportering!U1316="","",Afrapportering!U1316)</f>
        <v/>
      </c>
      <c r="V1335" s="52" t="str">
        <f>IF(Afrapportering!V1316="","",Afrapportering!V1316)</f>
        <v/>
      </c>
      <c r="W1335" s="30" t="str">
        <f>IF(Afrapportering!W1316="","",Afrapportering!W1316)</f>
        <v/>
      </c>
      <c r="X1335" s="52" t="str">
        <f>IF(Afrapportering!X1316="","",Afrapportering!X1316)</f>
        <v/>
      </c>
      <c r="Y1335" s="30" t="str">
        <f>IF(Afrapportering!Y1316="","",Afrapportering!Y1316)</f>
        <v/>
      </c>
      <c r="Z1335" s="52" t="str">
        <f>IFERROR(MAX(IF(OR(V1335="",X1335=""),"",IF(AND(AND(MONTH(F1335)&gt;=7,MONTH(F1335)&lt;8),AND(MONTH(H1335)&gt;=7,MONTH(H1335)&lt;8)),(NETWORKDAYS(F1335,H1335,Lister!$D$7:$D$13)-V1335)*T1335/NETWORKDAYS(Lister!$D$19,Lister!$E$19,Lister!$D$7:$D$13),IF(AND(AND(MONTH(F1335)&gt;=7,MONTH(F1335)&lt;8),MONTH(H1335)&gt;7),(NETWORKDAYS(F1335,Lister!$E$19,Lister!$D$7:$D$13)-V1335)*T1335/NETWORKDAYS(Lister!$D$19,Lister!$E$19,Lister!$D$7:$D$13),IF(MONTH(F1335)&gt;7,0)))),0),"")</f>
        <v/>
      </c>
      <c r="AA1335" s="30" t="str">
        <f>IF(Afrapportering!AA1316="","",Afrapportering!AA1316)</f>
        <v/>
      </c>
      <c r="AB1335" s="52" t="str">
        <f>IFERROR(MAX(IF(OR(V1335="",X1335=""),"",IF(AND(AND(MONTH(F1335)&gt;=8,MONTH(F1335)&lt;9),AND(MONTH(H1335)&gt;=8,MONTH(H1335)&lt;9)),(NETWORKDAYS(F1335,H1335,Lister!$D$7:$D$13)-X1335)*T1335/NETWORKDAYS(Lister!$D$20,Lister!$E$20,Lister!$D$7:$D$13),IF(AND(MONTH(F1335)=7,MONTH(H1335)=8),(NETWORKDAYS(Lister!$D$20,H1335,Lister!$D$7:$D$13)-X1335)*T1335/NETWORKDAYS(Lister!$D$20,Lister!$E$20,Lister!$D$7:$D$13),IF(AND(MONTH(F1335)=7,MONTH(H1335)=7),0)))),0),"")</f>
        <v/>
      </c>
      <c r="AC1335" s="30" t="str">
        <f>IF(Afrapportering!AC1316="","",Afrapportering!AC1316)</f>
        <v/>
      </c>
      <c r="AD1335" s="52" t="str">
        <f t="shared" si="167"/>
        <v/>
      </c>
      <c r="AE1335" s="52" t="str">
        <f t="shared" si="168"/>
        <v/>
      </c>
      <c r="AF1335" s="30" t="str">
        <f t="shared" si="169"/>
        <v/>
      </c>
      <c r="AG1335" s="30" t="str">
        <f t="shared" si="170"/>
        <v/>
      </c>
      <c r="AH1335" s="3" t="str">
        <f t="shared" si="171"/>
        <v/>
      </c>
    </row>
    <row r="1336" spans="1:34" x14ac:dyDescent="0.25">
      <c r="A1336" s="13" t="str">
        <f>+Afrapportering!A1317</f>
        <v/>
      </c>
      <c r="B1336" s="13" t="str">
        <f>+Afrapportering!B1317</f>
        <v/>
      </c>
      <c r="C1336" s="13" t="str">
        <f>+Afrapportering!C1317</f>
        <v/>
      </c>
      <c r="D1336" s="13" t="str">
        <f>+Afrapportering!D1317</f>
        <v/>
      </c>
      <c r="E1336" s="14" t="str">
        <f>+Afrapportering!E1317</f>
        <v/>
      </c>
      <c r="F1336" s="139" t="str">
        <f>IF(Afrapportering!F1317 = "", "",Afrapportering!F1317)</f>
        <v/>
      </c>
      <c r="G1336" s="14" t="str">
        <f>+Afrapportering!G1317</f>
        <v/>
      </c>
      <c r="H1336" s="139" t="str">
        <f>IF(Afrapportering!H1317 = "","",Afrapportering!H1317)</f>
        <v/>
      </c>
      <c r="I1336" s="140" t="str">
        <f>+Afrapportering!I1317</f>
        <v/>
      </c>
      <c r="J1336" s="13" t="str">
        <f>+Afrapportering!J1317</f>
        <v/>
      </c>
      <c r="K1336" s="32" t="str">
        <f t="shared" si="164"/>
        <v/>
      </c>
      <c r="L1336" s="31" t="str">
        <f>IF(Ansøgning!J1322="","",Ansøgning!J1322)</f>
        <v/>
      </c>
      <c r="M1336" s="134" t="str">
        <f>IF(Afrapportering!M1317="","",Afrapportering!M1317)</f>
        <v/>
      </c>
      <c r="N1336" s="31" t="str">
        <f>IF(Ansøgning!K1322="","",Ansøgning!K1322)</f>
        <v/>
      </c>
      <c r="O1336" s="134">
        <f>IF(Afrapportering!O1317="",,Afrapportering!O1317)</f>
        <v>0</v>
      </c>
      <c r="P1336" s="15" t="str">
        <f>IF(Ansøgning!L1322="","",Ansøgning!L1322)</f>
        <v/>
      </c>
      <c r="Q1336" s="15" t="str">
        <f t="shared" si="165"/>
        <v/>
      </c>
      <c r="R1336" s="15"/>
      <c r="S1336" s="15" t="str">
        <f>IF(Afrapportering!S1317="","",Afrapportering!S1317)</f>
        <v/>
      </c>
      <c r="T1336" s="31" t="str">
        <f t="shared" si="166"/>
        <v/>
      </c>
      <c r="U1336" s="30" t="str">
        <f>IF(Afrapportering!U1317="","",Afrapportering!U1317)</f>
        <v/>
      </c>
      <c r="V1336" s="52" t="str">
        <f>IF(Afrapportering!V1317="","",Afrapportering!V1317)</f>
        <v/>
      </c>
      <c r="W1336" s="30" t="str">
        <f>IF(Afrapportering!W1317="","",Afrapportering!W1317)</f>
        <v/>
      </c>
      <c r="X1336" s="52" t="str">
        <f>IF(Afrapportering!X1317="","",Afrapportering!X1317)</f>
        <v/>
      </c>
      <c r="Y1336" s="30" t="str">
        <f>IF(Afrapportering!Y1317="","",Afrapportering!Y1317)</f>
        <v/>
      </c>
      <c r="Z1336" s="52" t="str">
        <f>IFERROR(MAX(IF(OR(V1336="",X1336=""),"",IF(AND(AND(MONTH(F1336)&gt;=7,MONTH(F1336)&lt;8),AND(MONTH(H1336)&gt;=7,MONTH(H1336)&lt;8)),(NETWORKDAYS(F1336,H1336,Lister!$D$7:$D$13)-V1336)*T1336/NETWORKDAYS(Lister!$D$19,Lister!$E$19,Lister!$D$7:$D$13),IF(AND(AND(MONTH(F1336)&gt;=7,MONTH(F1336)&lt;8),MONTH(H1336)&gt;7),(NETWORKDAYS(F1336,Lister!$E$19,Lister!$D$7:$D$13)-V1336)*T1336/NETWORKDAYS(Lister!$D$19,Lister!$E$19,Lister!$D$7:$D$13),IF(MONTH(F1336)&gt;7,0)))),0),"")</f>
        <v/>
      </c>
      <c r="AA1336" s="30" t="str">
        <f>IF(Afrapportering!AA1317="","",Afrapportering!AA1317)</f>
        <v/>
      </c>
      <c r="AB1336" s="52" t="str">
        <f>IFERROR(MAX(IF(OR(V1336="",X1336=""),"",IF(AND(AND(MONTH(F1336)&gt;=8,MONTH(F1336)&lt;9),AND(MONTH(H1336)&gt;=8,MONTH(H1336)&lt;9)),(NETWORKDAYS(F1336,H1336,Lister!$D$7:$D$13)-X1336)*T1336/NETWORKDAYS(Lister!$D$20,Lister!$E$20,Lister!$D$7:$D$13),IF(AND(MONTH(F1336)=7,MONTH(H1336)=8),(NETWORKDAYS(Lister!$D$20,H1336,Lister!$D$7:$D$13)-X1336)*T1336/NETWORKDAYS(Lister!$D$20,Lister!$E$20,Lister!$D$7:$D$13),IF(AND(MONTH(F1336)=7,MONTH(H1336)=7),0)))),0),"")</f>
        <v/>
      </c>
      <c r="AC1336" s="30" t="str">
        <f>IF(Afrapportering!AC1317="","",Afrapportering!AC1317)</f>
        <v/>
      </c>
      <c r="AD1336" s="52" t="str">
        <f t="shared" si="167"/>
        <v/>
      </c>
      <c r="AE1336" s="52" t="str">
        <f t="shared" si="168"/>
        <v/>
      </c>
      <c r="AF1336" s="30" t="str">
        <f t="shared" si="169"/>
        <v/>
      </c>
      <c r="AG1336" s="30" t="str">
        <f t="shared" si="170"/>
        <v/>
      </c>
      <c r="AH1336" s="3" t="str">
        <f t="shared" si="171"/>
        <v/>
      </c>
    </row>
    <row r="1337" spans="1:34" x14ac:dyDescent="0.25">
      <c r="A1337" s="13" t="str">
        <f>+Afrapportering!A1318</f>
        <v/>
      </c>
      <c r="B1337" s="13" t="str">
        <f>+Afrapportering!B1318</f>
        <v/>
      </c>
      <c r="C1337" s="13" t="str">
        <f>+Afrapportering!C1318</f>
        <v/>
      </c>
      <c r="D1337" s="13" t="str">
        <f>+Afrapportering!D1318</f>
        <v/>
      </c>
      <c r="E1337" s="14" t="str">
        <f>+Afrapportering!E1318</f>
        <v/>
      </c>
      <c r="F1337" s="139" t="str">
        <f>IF(Afrapportering!F1318 = "", "",Afrapportering!F1318)</f>
        <v/>
      </c>
      <c r="G1337" s="14" t="str">
        <f>+Afrapportering!G1318</f>
        <v/>
      </c>
      <c r="H1337" s="139" t="str">
        <f>IF(Afrapportering!H1318 = "","",Afrapportering!H1318)</f>
        <v/>
      </c>
      <c r="I1337" s="140" t="str">
        <f>+Afrapportering!I1318</f>
        <v/>
      </c>
      <c r="J1337" s="13" t="str">
        <f>+Afrapportering!J1318</f>
        <v/>
      </c>
      <c r="K1337" s="32" t="str">
        <f t="shared" si="164"/>
        <v/>
      </c>
      <c r="L1337" s="31" t="str">
        <f>IF(Ansøgning!J1323="","",Ansøgning!J1323)</f>
        <v/>
      </c>
      <c r="M1337" s="134" t="str">
        <f>IF(Afrapportering!M1318="","",Afrapportering!M1318)</f>
        <v/>
      </c>
      <c r="N1337" s="31" t="str">
        <f>IF(Ansøgning!K1323="","",Ansøgning!K1323)</f>
        <v/>
      </c>
      <c r="O1337" s="134">
        <f>IF(Afrapportering!O1318="",,Afrapportering!O1318)</f>
        <v>0</v>
      </c>
      <c r="P1337" s="15" t="str">
        <f>IF(Ansøgning!L1323="","",Ansøgning!L1323)</f>
        <v/>
      </c>
      <c r="Q1337" s="15" t="str">
        <f t="shared" si="165"/>
        <v/>
      </c>
      <c r="R1337" s="15"/>
      <c r="S1337" s="15" t="str">
        <f>IF(Afrapportering!S1318="","",Afrapportering!S1318)</f>
        <v/>
      </c>
      <c r="T1337" s="31" t="str">
        <f t="shared" si="166"/>
        <v/>
      </c>
      <c r="U1337" s="30" t="str">
        <f>IF(Afrapportering!U1318="","",Afrapportering!U1318)</f>
        <v/>
      </c>
      <c r="V1337" s="52" t="str">
        <f>IF(Afrapportering!V1318="","",Afrapportering!V1318)</f>
        <v/>
      </c>
      <c r="W1337" s="30" t="str">
        <f>IF(Afrapportering!W1318="","",Afrapportering!W1318)</f>
        <v/>
      </c>
      <c r="X1337" s="52" t="str">
        <f>IF(Afrapportering!X1318="","",Afrapportering!X1318)</f>
        <v/>
      </c>
      <c r="Y1337" s="30" t="str">
        <f>IF(Afrapportering!Y1318="","",Afrapportering!Y1318)</f>
        <v/>
      </c>
      <c r="Z1337" s="52" t="str">
        <f>IFERROR(MAX(IF(OR(V1337="",X1337=""),"",IF(AND(AND(MONTH(F1337)&gt;=7,MONTH(F1337)&lt;8),AND(MONTH(H1337)&gt;=7,MONTH(H1337)&lt;8)),(NETWORKDAYS(F1337,H1337,Lister!$D$7:$D$13)-V1337)*T1337/NETWORKDAYS(Lister!$D$19,Lister!$E$19,Lister!$D$7:$D$13),IF(AND(AND(MONTH(F1337)&gt;=7,MONTH(F1337)&lt;8),MONTH(H1337)&gt;7),(NETWORKDAYS(F1337,Lister!$E$19,Lister!$D$7:$D$13)-V1337)*T1337/NETWORKDAYS(Lister!$D$19,Lister!$E$19,Lister!$D$7:$D$13),IF(MONTH(F1337)&gt;7,0)))),0),"")</f>
        <v/>
      </c>
      <c r="AA1337" s="30" t="str">
        <f>IF(Afrapportering!AA1318="","",Afrapportering!AA1318)</f>
        <v/>
      </c>
      <c r="AB1337" s="52" t="str">
        <f>IFERROR(MAX(IF(OR(V1337="",X1337=""),"",IF(AND(AND(MONTH(F1337)&gt;=8,MONTH(F1337)&lt;9),AND(MONTH(H1337)&gt;=8,MONTH(H1337)&lt;9)),(NETWORKDAYS(F1337,H1337,Lister!$D$7:$D$13)-X1337)*T1337/NETWORKDAYS(Lister!$D$20,Lister!$E$20,Lister!$D$7:$D$13),IF(AND(MONTH(F1337)=7,MONTH(H1337)=8),(NETWORKDAYS(Lister!$D$20,H1337,Lister!$D$7:$D$13)-X1337)*T1337/NETWORKDAYS(Lister!$D$20,Lister!$E$20,Lister!$D$7:$D$13),IF(AND(MONTH(F1337)=7,MONTH(H1337)=7),0)))),0),"")</f>
        <v/>
      </c>
      <c r="AC1337" s="30" t="str">
        <f>IF(Afrapportering!AC1318="","",Afrapportering!AC1318)</f>
        <v/>
      </c>
      <c r="AD1337" s="52" t="str">
        <f t="shared" si="167"/>
        <v/>
      </c>
      <c r="AE1337" s="52" t="str">
        <f t="shared" si="168"/>
        <v/>
      </c>
      <c r="AF1337" s="30" t="str">
        <f t="shared" si="169"/>
        <v/>
      </c>
      <c r="AG1337" s="30" t="str">
        <f t="shared" si="170"/>
        <v/>
      </c>
      <c r="AH1337" s="3" t="str">
        <f t="shared" si="171"/>
        <v/>
      </c>
    </row>
    <row r="1338" spans="1:34" x14ac:dyDescent="0.25">
      <c r="A1338" s="13" t="str">
        <f>+Afrapportering!A1319</f>
        <v/>
      </c>
      <c r="B1338" s="13" t="str">
        <f>+Afrapportering!B1319</f>
        <v/>
      </c>
      <c r="C1338" s="13" t="str">
        <f>+Afrapportering!C1319</f>
        <v/>
      </c>
      <c r="D1338" s="13" t="str">
        <f>+Afrapportering!D1319</f>
        <v/>
      </c>
      <c r="E1338" s="14" t="str">
        <f>+Afrapportering!E1319</f>
        <v/>
      </c>
      <c r="F1338" s="139" t="str">
        <f>IF(Afrapportering!F1319 = "", "",Afrapportering!F1319)</f>
        <v/>
      </c>
      <c r="G1338" s="14" t="str">
        <f>+Afrapportering!G1319</f>
        <v/>
      </c>
      <c r="H1338" s="139" t="str">
        <f>IF(Afrapportering!H1319 = "","",Afrapportering!H1319)</f>
        <v/>
      </c>
      <c r="I1338" s="140" t="str">
        <f>+Afrapportering!I1319</f>
        <v/>
      </c>
      <c r="J1338" s="13" t="str">
        <f>+Afrapportering!J1319</f>
        <v/>
      </c>
      <c r="K1338" s="32" t="str">
        <f t="shared" si="164"/>
        <v/>
      </c>
      <c r="L1338" s="31" t="str">
        <f>IF(Ansøgning!J1324="","",Ansøgning!J1324)</f>
        <v/>
      </c>
      <c r="M1338" s="134" t="str">
        <f>IF(Afrapportering!M1319="","",Afrapportering!M1319)</f>
        <v/>
      </c>
      <c r="N1338" s="31" t="str">
        <f>IF(Ansøgning!K1324="","",Ansøgning!K1324)</f>
        <v/>
      </c>
      <c r="O1338" s="134">
        <f>IF(Afrapportering!O1319="",,Afrapportering!O1319)</f>
        <v>0</v>
      </c>
      <c r="P1338" s="15" t="str">
        <f>IF(Ansøgning!L1324="","",Ansøgning!L1324)</f>
        <v/>
      </c>
      <c r="Q1338" s="15" t="str">
        <f t="shared" si="165"/>
        <v/>
      </c>
      <c r="R1338" s="15"/>
      <c r="S1338" s="15" t="str">
        <f>IF(Afrapportering!S1319="","",Afrapportering!S1319)</f>
        <v/>
      </c>
      <c r="T1338" s="31" t="str">
        <f t="shared" si="166"/>
        <v/>
      </c>
      <c r="U1338" s="30" t="str">
        <f>IF(Afrapportering!U1319="","",Afrapportering!U1319)</f>
        <v/>
      </c>
      <c r="V1338" s="52" t="str">
        <f>IF(Afrapportering!V1319="","",Afrapportering!V1319)</f>
        <v/>
      </c>
      <c r="W1338" s="30" t="str">
        <f>IF(Afrapportering!W1319="","",Afrapportering!W1319)</f>
        <v/>
      </c>
      <c r="X1338" s="52" t="str">
        <f>IF(Afrapportering!X1319="","",Afrapportering!X1319)</f>
        <v/>
      </c>
      <c r="Y1338" s="30" t="str">
        <f>IF(Afrapportering!Y1319="","",Afrapportering!Y1319)</f>
        <v/>
      </c>
      <c r="Z1338" s="52" t="str">
        <f>IFERROR(MAX(IF(OR(V1338="",X1338=""),"",IF(AND(AND(MONTH(F1338)&gt;=7,MONTH(F1338)&lt;8),AND(MONTH(H1338)&gt;=7,MONTH(H1338)&lt;8)),(NETWORKDAYS(F1338,H1338,Lister!$D$7:$D$13)-V1338)*T1338/NETWORKDAYS(Lister!$D$19,Lister!$E$19,Lister!$D$7:$D$13),IF(AND(AND(MONTH(F1338)&gt;=7,MONTH(F1338)&lt;8),MONTH(H1338)&gt;7),(NETWORKDAYS(F1338,Lister!$E$19,Lister!$D$7:$D$13)-V1338)*T1338/NETWORKDAYS(Lister!$D$19,Lister!$E$19,Lister!$D$7:$D$13),IF(MONTH(F1338)&gt;7,0)))),0),"")</f>
        <v/>
      </c>
      <c r="AA1338" s="30" t="str">
        <f>IF(Afrapportering!AA1319="","",Afrapportering!AA1319)</f>
        <v/>
      </c>
      <c r="AB1338" s="52" t="str">
        <f>IFERROR(MAX(IF(OR(V1338="",X1338=""),"",IF(AND(AND(MONTH(F1338)&gt;=8,MONTH(F1338)&lt;9),AND(MONTH(H1338)&gt;=8,MONTH(H1338)&lt;9)),(NETWORKDAYS(F1338,H1338,Lister!$D$7:$D$13)-X1338)*T1338/NETWORKDAYS(Lister!$D$20,Lister!$E$20,Lister!$D$7:$D$13),IF(AND(MONTH(F1338)=7,MONTH(H1338)=8),(NETWORKDAYS(Lister!$D$20,H1338,Lister!$D$7:$D$13)-X1338)*T1338/NETWORKDAYS(Lister!$D$20,Lister!$E$20,Lister!$D$7:$D$13),IF(AND(MONTH(F1338)=7,MONTH(H1338)=7),0)))),0),"")</f>
        <v/>
      </c>
      <c r="AC1338" s="30" t="str">
        <f>IF(Afrapportering!AC1319="","",Afrapportering!AC1319)</f>
        <v/>
      </c>
      <c r="AD1338" s="52" t="str">
        <f t="shared" si="167"/>
        <v/>
      </c>
      <c r="AE1338" s="52" t="str">
        <f t="shared" si="168"/>
        <v/>
      </c>
      <c r="AF1338" s="30" t="str">
        <f t="shared" si="169"/>
        <v/>
      </c>
      <c r="AG1338" s="30" t="str">
        <f t="shared" si="170"/>
        <v/>
      </c>
      <c r="AH1338" s="3" t="str">
        <f t="shared" si="171"/>
        <v/>
      </c>
    </row>
    <row r="1339" spans="1:34" x14ac:dyDescent="0.25">
      <c r="A1339" s="13" t="str">
        <f>+Afrapportering!A1320</f>
        <v/>
      </c>
      <c r="B1339" s="13" t="str">
        <f>+Afrapportering!B1320</f>
        <v/>
      </c>
      <c r="C1339" s="13" t="str">
        <f>+Afrapportering!C1320</f>
        <v/>
      </c>
      <c r="D1339" s="13" t="str">
        <f>+Afrapportering!D1320</f>
        <v/>
      </c>
      <c r="E1339" s="14" t="str">
        <f>+Afrapportering!E1320</f>
        <v/>
      </c>
      <c r="F1339" s="139" t="str">
        <f>IF(Afrapportering!F1320 = "", "",Afrapportering!F1320)</f>
        <v/>
      </c>
      <c r="G1339" s="14" t="str">
        <f>+Afrapportering!G1320</f>
        <v/>
      </c>
      <c r="H1339" s="139" t="str">
        <f>IF(Afrapportering!H1320 = "","",Afrapportering!H1320)</f>
        <v/>
      </c>
      <c r="I1339" s="140" t="str">
        <f>+Afrapportering!I1320</f>
        <v/>
      </c>
      <c r="J1339" s="13" t="str">
        <f>+Afrapportering!J1320</f>
        <v/>
      </c>
      <c r="K1339" s="32" t="str">
        <f t="shared" si="164"/>
        <v/>
      </c>
      <c r="L1339" s="31" t="str">
        <f>IF(Ansøgning!J1325="","",Ansøgning!J1325)</f>
        <v/>
      </c>
      <c r="M1339" s="134" t="str">
        <f>IF(Afrapportering!M1320="","",Afrapportering!M1320)</f>
        <v/>
      </c>
      <c r="N1339" s="31" t="str">
        <f>IF(Ansøgning!K1325="","",Ansøgning!K1325)</f>
        <v/>
      </c>
      <c r="O1339" s="134">
        <f>IF(Afrapportering!O1320="",,Afrapportering!O1320)</f>
        <v>0</v>
      </c>
      <c r="P1339" s="15" t="str">
        <f>IF(Ansøgning!L1325="","",Ansøgning!L1325)</f>
        <v/>
      </c>
      <c r="Q1339" s="15" t="str">
        <f t="shared" si="165"/>
        <v/>
      </c>
      <c r="R1339" s="15"/>
      <c r="S1339" s="15" t="str">
        <f>IF(Afrapportering!S1320="","",Afrapportering!S1320)</f>
        <v/>
      </c>
      <c r="T1339" s="31" t="str">
        <f t="shared" si="166"/>
        <v/>
      </c>
      <c r="U1339" s="30" t="str">
        <f>IF(Afrapportering!U1320="","",Afrapportering!U1320)</f>
        <v/>
      </c>
      <c r="V1339" s="52" t="str">
        <f>IF(Afrapportering!V1320="","",Afrapportering!V1320)</f>
        <v/>
      </c>
      <c r="W1339" s="30" t="str">
        <f>IF(Afrapportering!W1320="","",Afrapportering!W1320)</f>
        <v/>
      </c>
      <c r="X1339" s="52" t="str">
        <f>IF(Afrapportering!X1320="","",Afrapportering!X1320)</f>
        <v/>
      </c>
      <c r="Y1339" s="30" t="str">
        <f>IF(Afrapportering!Y1320="","",Afrapportering!Y1320)</f>
        <v/>
      </c>
      <c r="Z1339" s="52" t="str">
        <f>IFERROR(MAX(IF(OR(V1339="",X1339=""),"",IF(AND(AND(MONTH(F1339)&gt;=7,MONTH(F1339)&lt;8),AND(MONTH(H1339)&gt;=7,MONTH(H1339)&lt;8)),(NETWORKDAYS(F1339,H1339,Lister!$D$7:$D$13)-V1339)*T1339/NETWORKDAYS(Lister!$D$19,Lister!$E$19,Lister!$D$7:$D$13),IF(AND(AND(MONTH(F1339)&gt;=7,MONTH(F1339)&lt;8),MONTH(H1339)&gt;7),(NETWORKDAYS(F1339,Lister!$E$19,Lister!$D$7:$D$13)-V1339)*T1339/NETWORKDAYS(Lister!$D$19,Lister!$E$19,Lister!$D$7:$D$13),IF(MONTH(F1339)&gt;7,0)))),0),"")</f>
        <v/>
      </c>
      <c r="AA1339" s="30" t="str">
        <f>IF(Afrapportering!AA1320="","",Afrapportering!AA1320)</f>
        <v/>
      </c>
      <c r="AB1339" s="52" t="str">
        <f>IFERROR(MAX(IF(OR(V1339="",X1339=""),"",IF(AND(AND(MONTH(F1339)&gt;=8,MONTH(F1339)&lt;9),AND(MONTH(H1339)&gt;=8,MONTH(H1339)&lt;9)),(NETWORKDAYS(F1339,H1339,Lister!$D$7:$D$13)-X1339)*T1339/NETWORKDAYS(Lister!$D$20,Lister!$E$20,Lister!$D$7:$D$13),IF(AND(MONTH(F1339)=7,MONTH(H1339)=8),(NETWORKDAYS(Lister!$D$20,H1339,Lister!$D$7:$D$13)-X1339)*T1339/NETWORKDAYS(Lister!$D$20,Lister!$E$20,Lister!$D$7:$D$13),IF(AND(MONTH(F1339)=7,MONTH(H1339)=7),0)))),0),"")</f>
        <v/>
      </c>
      <c r="AC1339" s="30" t="str">
        <f>IF(Afrapportering!AC1320="","",Afrapportering!AC1320)</f>
        <v/>
      </c>
      <c r="AD1339" s="52" t="str">
        <f t="shared" si="167"/>
        <v/>
      </c>
      <c r="AE1339" s="52" t="str">
        <f t="shared" si="168"/>
        <v/>
      </c>
      <c r="AF1339" s="30" t="str">
        <f t="shared" si="169"/>
        <v/>
      </c>
      <c r="AG1339" s="30" t="str">
        <f t="shared" si="170"/>
        <v/>
      </c>
      <c r="AH1339" s="3" t="str">
        <f t="shared" si="171"/>
        <v/>
      </c>
    </row>
    <row r="1340" spans="1:34" x14ac:dyDescent="0.25">
      <c r="A1340" s="13" t="str">
        <f>+Afrapportering!A1321</f>
        <v/>
      </c>
      <c r="B1340" s="13" t="str">
        <f>+Afrapportering!B1321</f>
        <v/>
      </c>
      <c r="C1340" s="13" t="str">
        <f>+Afrapportering!C1321</f>
        <v/>
      </c>
      <c r="D1340" s="13" t="str">
        <f>+Afrapportering!D1321</f>
        <v/>
      </c>
      <c r="E1340" s="14" t="str">
        <f>+Afrapportering!E1321</f>
        <v/>
      </c>
      <c r="F1340" s="139" t="str">
        <f>IF(Afrapportering!F1321 = "", "",Afrapportering!F1321)</f>
        <v/>
      </c>
      <c r="G1340" s="14" t="str">
        <f>+Afrapportering!G1321</f>
        <v/>
      </c>
      <c r="H1340" s="139" t="str">
        <f>IF(Afrapportering!H1321 = "","",Afrapportering!H1321)</f>
        <v/>
      </c>
      <c r="I1340" s="140" t="str">
        <f>+Afrapportering!I1321</f>
        <v/>
      </c>
      <c r="J1340" s="13" t="str">
        <f>+Afrapportering!J1321</f>
        <v/>
      </c>
      <c r="K1340" s="32" t="str">
        <f t="shared" si="164"/>
        <v/>
      </c>
      <c r="L1340" s="31" t="str">
        <f>IF(Ansøgning!J1326="","",Ansøgning!J1326)</f>
        <v/>
      </c>
      <c r="M1340" s="134" t="str">
        <f>IF(Afrapportering!M1321="","",Afrapportering!M1321)</f>
        <v/>
      </c>
      <c r="N1340" s="31" t="str">
        <f>IF(Ansøgning!K1326="","",Ansøgning!K1326)</f>
        <v/>
      </c>
      <c r="O1340" s="134">
        <f>IF(Afrapportering!O1321="",,Afrapportering!O1321)</f>
        <v>0</v>
      </c>
      <c r="P1340" s="15" t="str">
        <f>IF(Ansøgning!L1326="","",Ansøgning!L1326)</f>
        <v/>
      </c>
      <c r="Q1340" s="15" t="str">
        <f t="shared" si="165"/>
        <v/>
      </c>
      <c r="R1340" s="15"/>
      <c r="S1340" s="15" t="str">
        <f>IF(Afrapportering!S1321="","",Afrapportering!S1321)</f>
        <v/>
      </c>
      <c r="T1340" s="31" t="str">
        <f t="shared" si="166"/>
        <v/>
      </c>
      <c r="U1340" s="30" t="str">
        <f>IF(Afrapportering!U1321="","",Afrapportering!U1321)</f>
        <v/>
      </c>
      <c r="V1340" s="52" t="str">
        <f>IF(Afrapportering!V1321="","",Afrapportering!V1321)</f>
        <v/>
      </c>
      <c r="W1340" s="30" t="str">
        <f>IF(Afrapportering!W1321="","",Afrapportering!W1321)</f>
        <v/>
      </c>
      <c r="X1340" s="52" t="str">
        <f>IF(Afrapportering!X1321="","",Afrapportering!X1321)</f>
        <v/>
      </c>
      <c r="Y1340" s="30" t="str">
        <f>IF(Afrapportering!Y1321="","",Afrapportering!Y1321)</f>
        <v/>
      </c>
      <c r="Z1340" s="52" t="str">
        <f>IFERROR(MAX(IF(OR(V1340="",X1340=""),"",IF(AND(AND(MONTH(F1340)&gt;=7,MONTH(F1340)&lt;8),AND(MONTH(H1340)&gt;=7,MONTH(H1340)&lt;8)),(NETWORKDAYS(F1340,H1340,Lister!$D$7:$D$13)-V1340)*T1340/NETWORKDAYS(Lister!$D$19,Lister!$E$19,Lister!$D$7:$D$13),IF(AND(AND(MONTH(F1340)&gt;=7,MONTH(F1340)&lt;8),MONTH(H1340)&gt;7),(NETWORKDAYS(F1340,Lister!$E$19,Lister!$D$7:$D$13)-V1340)*T1340/NETWORKDAYS(Lister!$D$19,Lister!$E$19,Lister!$D$7:$D$13),IF(MONTH(F1340)&gt;7,0)))),0),"")</f>
        <v/>
      </c>
      <c r="AA1340" s="30" t="str">
        <f>IF(Afrapportering!AA1321="","",Afrapportering!AA1321)</f>
        <v/>
      </c>
      <c r="AB1340" s="52" t="str">
        <f>IFERROR(MAX(IF(OR(V1340="",X1340=""),"",IF(AND(AND(MONTH(F1340)&gt;=8,MONTH(F1340)&lt;9),AND(MONTH(H1340)&gt;=8,MONTH(H1340)&lt;9)),(NETWORKDAYS(F1340,H1340,Lister!$D$7:$D$13)-X1340)*T1340/NETWORKDAYS(Lister!$D$20,Lister!$E$20,Lister!$D$7:$D$13),IF(AND(MONTH(F1340)=7,MONTH(H1340)=8),(NETWORKDAYS(Lister!$D$20,H1340,Lister!$D$7:$D$13)-X1340)*T1340/NETWORKDAYS(Lister!$D$20,Lister!$E$20,Lister!$D$7:$D$13),IF(AND(MONTH(F1340)=7,MONTH(H1340)=7),0)))),0),"")</f>
        <v/>
      </c>
      <c r="AC1340" s="30" t="str">
        <f>IF(Afrapportering!AC1321="","",Afrapportering!AC1321)</f>
        <v/>
      </c>
      <c r="AD1340" s="52" t="str">
        <f t="shared" si="167"/>
        <v/>
      </c>
      <c r="AE1340" s="52" t="str">
        <f t="shared" si="168"/>
        <v/>
      </c>
      <c r="AF1340" s="30" t="str">
        <f t="shared" si="169"/>
        <v/>
      </c>
      <c r="AG1340" s="30" t="str">
        <f t="shared" si="170"/>
        <v/>
      </c>
      <c r="AH1340" s="3" t="str">
        <f t="shared" si="171"/>
        <v/>
      </c>
    </row>
    <row r="1341" spans="1:34" x14ac:dyDescent="0.25">
      <c r="A1341" s="13" t="str">
        <f>+Afrapportering!A1322</f>
        <v/>
      </c>
      <c r="B1341" s="13" t="str">
        <f>+Afrapportering!B1322</f>
        <v/>
      </c>
      <c r="C1341" s="13" t="str">
        <f>+Afrapportering!C1322</f>
        <v/>
      </c>
      <c r="D1341" s="13" t="str">
        <f>+Afrapportering!D1322</f>
        <v/>
      </c>
      <c r="E1341" s="14" t="str">
        <f>+Afrapportering!E1322</f>
        <v/>
      </c>
      <c r="F1341" s="139" t="str">
        <f>IF(Afrapportering!F1322 = "", "",Afrapportering!F1322)</f>
        <v/>
      </c>
      <c r="G1341" s="14" t="str">
        <f>+Afrapportering!G1322</f>
        <v/>
      </c>
      <c r="H1341" s="139" t="str">
        <f>IF(Afrapportering!H1322 = "","",Afrapportering!H1322)</f>
        <v/>
      </c>
      <c r="I1341" s="140" t="str">
        <f>+Afrapportering!I1322</f>
        <v/>
      </c>
      <c r="J1341" s="13" t="str">
        <f>+Afrapportering!J1322</f>
        <v/>
      </c>
      <c r="K1341" s="32" t="str">
        <f t="shared" si="164"/>
        <v/>
      </c>
      <c r="L1341" s="31" t="str">
        <f>IF(Ansøgning!J1327="","",Ansøgning!J1327)</f>
        <v/>
      </c>
      <c r="M1341" s="134" t="str">
        <f>IF(Afrapportering!M1322="","",Afrapportering!M1322)</f>
        <v/>
      </c>
      <c r="N1341" s="31" t="str">
        <f>IF(Ansøgning!K1327="","",Ansøgning!K1327)</f>
        <v/>
      </c>
      <c r="O1341" s="134">
        <f>IF(Afrapportering!O1322="",,Afrapportering!O1322)</f>
        <v>0</v>
      </c>
      <c r="P1341" s="15" t="str">
        <f>IF(Ansøgning!L1327="","",Ansøgning!L1327)</f>
        <v/>
      </c>
      <c r="Q1341" s="15" t="str">
        <f t="shared" si="165"/>
        <v/>
      </c>
      <c r="R1341" s="15"/>
      <c r="S1341" s="15" t="str">
        <f>IF(Afrapportering!S1322="","",Afrapportering!S1322)</f>
        <v/>
      </c>
      <c r="T1341" s="31" t="str">
        <f t="shared" si="166"/>
        <v/>
      </c>
      <c r="U1341" s="30" t="str">
        <f>IF(Afrapportering!U1322="","",Afrapportering!U1322)</f>
        <v/>
      </c>
      <c r="V1341" s="52" t="str">
        <f>IF(Afrapportering!V1322="","",Afrapportering!V1322)</f>
        <v/>
      </c>
      <c r="W1341" s="30" t="str">
        <f>IF(Afrapportering!W1322="","",Afrapportering!W1322)</f>
        <v/>
      </c>
      <c r="X1341" s="52" t="str">
        <f>IF(Afrapportering!X1322="","",Afrapportering!X1322)</f>
        <v/>
      </c>
      <c r="Y1341" s="30" t="str">
        <f>IF(Afrapportering!Y1322="","",Afrapportering!Y1322)</f>
        <v/>
      </c>
      <c r="Z1341" s="52" t="str">
        <f>IFERROR(MAX(IF(OR(V1341="",X1341=""),"",IF(AND(AND(MONTH(F1341)&gt;=7,MONTH(F1341)&lt;8),AND(MONTH(H1341)&gt;=7,MONTH(H1341)&lt;8)),(NETWORKDAYS(F1341,H1341,Lister!$D$7:$D$13)-V1341)*T1341/NETWORKDAYS(Lister!$D$19,Lister!$E$19,Lister!$D$7:$D$13),IF(AND(AND(MONTH(F1341)&gt;=7,MONTH(F1341)&lt;8),MONTH(H1341)&gt;7),(NETWORKDAYS(F1341,Lister!$E$19,Lister!$D$7:$D$13)-V1341)*T1341/NETWORKDAYS(Lister!$D$19,Lister!$E$19,Lister!$D$7:$D$13),IF(MONTH(F1341)&gt;7,0)))),0),"")</f>
        <v/>
      </c>
      <c r="AA1341" s="30" t="str">
        <f>IF(Afrapportering!AA1322="","",Afrapportering!AA1322)</f>
        <v/>
      </c>
      <c r="AB1341" s="52" t="str">
        <f>IFERROR(MAX(IF(OR(V1341="",X1341=""),"",IF(AND(AND(MONTH(F1341)&gt;=8,MONTH(F1341)&lt;9),AND(MONTH(H1341)&gt;=8,MONTH(H1341)&lt;9)),(NETWORKDAYS(F1341,H1341,Lister!$D$7:$D$13)-X1341)*T1341/NETWORKDAYS(Lister!$D$20,Lister!$E$20,Lister!$D$7:$D$13),IF(AND(MONTH(F1341)=7,MONTH(H1341)=8),(NETWORKDAYS(Lister!$D$20,H1341,Lister!$D$7:$D$13)-X1341)*T1341/NETWORKDAYS(Lister!$D$20,Lister!$E$20,Lister!$D$7:$D$13),IF(AND(MONTH(F1341)=7,MONTH(H1341)=7),0)))),0),"")</f>
        <v/>
      </c>
      <c r="AC1341" s="30" t="str">
        <f>IF(Afrapportering!AC1322="","",Afrapportering!AC1322)</f>
        <v/>
      </c>
      <c r="AD1341" s="52" t="str">
        <f t="shared" si="167"/>
        <v/>
      </c>
      <c r="AE1341" s="52" t="str">
        <f t="shared" si="168"/>
        <v/>
      </c>
      <c r="AF1341" s="30" t="str">
        <f t="shared" si="169"/>
        <v/>
      </c>
      <c r="AG1341" s="30" t="str">
        <f t="shared" si="170"/>
        <v/>
      </c>
      <c r="AH1341" s="3" t="str">
        <f t="shared" si="171"/>
        <v/>
      </c>
    </row>
    <row r="1342" spans="1:34" x14ac:dyDescent="0.25">
      <c r="A1342" s="13" t="str">
        <f>+Afrapportering!A1323</f>
        <v/>
      </c>
      <c r="B1342" s="13" t="str">
        <f>+Afrapportering!B1323</f>
        <v/>
      </c>
      <c r="C1342" s="13" t="str">
        <f>+Afrapportering!C1323</f>
        <v/>
      </c>
      <c r="D1342" s="13" t="str">
        <f>+Afrapportering!D1323</f>
        <v/>
      </c>
      <c r="E1342" s="14" t="str">
        <f>+Afrapportering!E1323</f>
        <v/>
      </c>
      <c r="F1342" s="139" t="str">
        <f>IF(Afrapportering!F1323 = "", "",Afrapportering!F1323)</f>
        <v/>
      </c>
      <c r="G1342" s="14" t="str">
        <f>+Afrapportering!G1323</f>
        <v/>
      </c>
      <c r="H1342" s="139" t="str">
        <f>IF(Afrapportering!H1323 = "","",Afrapportering!H1323)</f>
        <v/>
      </c>
      <c r="I1342" s="140" t="str">
        <f>+Afrapportering!I1323</f>
        <v/>
      </c>
      <c r="J1342" s="13" t="str">
        <f>+Afrapportering!J1323</f>
        <v/>
      </c>
      <c r="K1342" s="32" t="str">
        <f t="shared" si="164"/>
        <v/>
      </c>
      <c r="L1342" s="31" t="str">
        <f>IF(Ansøgning!J1328="","",Ansøgning!J1328)</f>
        <v/>
      </c>
      <c r="M1342" s="134" t="str">
        <f>IF(Afrapportering!M1323="","",Afrapportering!M1323)</f>
        <v/>
      </c>
      <c r="N1342" s="31" t="str">
        <f>IF(Ansøgning!K1328="","",Ansøgning!K1328)</f>
        <v/>
      </c>
      <c r="O1342" s="134">
        <f>IF(Afrapportering!O1323="",,Afrapportering!O1323)</f>
        <v>0</v>
      </c>
      <c r="P1342" s="15" t="str">
        <f>IF(Ansøgning!L1328="","",Ansøgning!L1328)</f>
        <v/>
      </c>
      <c r="Q1342" s="15" t="str">
        <f t="shared" si="165"/>
        <v/>
      </c>
      <c r="R1342" s="15"/>
      <c r="S1342" s="15" t="str">
        <f>IF(Afrapportering!S1323="","",Afrapportering!S1323)</f>
        <v/>
      </c>
      <c r="T1342" s="31" t="str">
        <f t="shared" si="166"/>
        <v/>
      </c>
      <c r="U1342" s="30" t="str">
        <f>IF(Afrapportering!U1323="","",Afrapportering!U1323)</f>
        <v/>
      </c>
      <c r="V1342" s="52" t="str">
        <f>IF(Afrapportering!V1323="","",Afrapportering!V1323)</f>
        <v/>
      </c>
      <c r="W1342" s="30" t="str">
        <f>IF(Afrapportering!W1323="","",Afrapportering!W1323)</f>
        <v/>
      </c>
      <c r="X1342" s="52" t="str">
        <f>IF(Afrapportering!X1323="","",Afrapportering!X1323)</f>
        <v/>
      </c>
      <c r="Y1342" s="30" t="str">
        <f>IF(Afrapportering!Y1323="","",Afrapportering!Y1323)</f>
        <v/>
      </c>
      <c r="Z1342" s="52" t="str">
        <f>IFERROR(MAX(IF(OR(V1342="",X1342=""),"",IF(AND(AND(MONTH(F1342)&gt;=7,MONTH(F1342)&lt;8),AND(MONTH(H1342)&gt;=7,MONTH(H1342)&lt;8)),(NETWORKDAYS(F1342,H1342,Lister!$D$7:$D$13)-V1342)*T1342/NETWORKDAYS(Lister!$D$19,Lister!$E$19,Lister!$D$7:$D$13),IF(AND(AND(MONTH(F1342)&gt;=7,MONTH(F1342)&lt;8),MONTH(H1342)&gt;7),(NETWORKDAYS(F1342,Lister!$E$19,Lister!$D$7:$D$13)-V1342)*T1342/NETWORKDAYS(Lister!$D$19,Lister!$E$19,Lister!$D$7:$D$13),IF(MONTH(F1342)&gt;7,0)))),0),"")</f>
        <v/>
      </c>
      <c r="AA1342" s="30" t="str">
        <f>IF(Afrapportering!AA1323="","",Afrapportering!AA1323)</f>
        <v/>
      </c>
      <c r="AB1342" s="52" t="str">
        <f>IFERROR(MAX(IF(OR(V1342="",X1342=""),"",IF(AND(AND(MONTH(F1342)&gt;=8,MONTH(F1342)&lt;9),AND(MONTH(H1342)&gt;=8,MONTH(H1342)&lt;9)),(NETWORKDAYS(F1342,H1342,Lister!$D$7:$D$13)-X1342)*T1342/NETWORKDAYS(Lister!$D$20,Lister!$E$20,Lister!$D$7:$D$13),IF(AND(MONTH(F1342)=7,MONTH(H1342)=8),(NETWORKDAYS(Lister!$D$20,H1342,Lister!$D$7:$D$13)-X1342)*T1342/NETWORKDAYS(Lister!$D$20,Lister!$E$20,Lister!$D$7:$D$13),IF(AND(MONTH(F1342)=7,MONTH(H1342)=7),0)))),0),"")</f>
        <v/>
      </c>
      <c r="AC1342" s="30" t="str">
        <f>IF(Afrapportering!AC1323="","",Afrapportering!AC1323)</f>
        <v/>
      </c>
      <c r="AD1342" s="52" t="str">
        <f t="shared" si="167"/>
        <v/>
      </c>
      <c r="AE1342" s="52" t="str">
        <f t="shared" si="168"/>
        <v/>
      </c>
      <c r="AF1342" s="30" t="str">
        <f t="shared" si="169"/>
        <v/>
      </c>
      <c r="AG1342" s="30" t="str">
        <f t="shared" si="170"/>
        <v/>
      </c>
      <c r="AH1342" s="3" t="str">
        <f t="shared" si="171"/>
        <v/>
      </c>
    </row>
    <row r="1343" spans="1:34" x14ac:dyDescent="0.25">
      <c r="A1343" s="13" t="str">
        <f>+Afrapportering!A1324</f>
        <v/>
      </c>
      <c r="B1343" s="13" t="str">
        <f>+Afrapportering!B1324</f>
        <v/>
      </c>
      <c r="C1343" s="13" t="str">
        <f>+Afrapportering!C1324</f>
        <v/>
      </c>
      <c r="D1343" s="13" t="str">
        <f>+Afrapportering!D1324</f>
        <v/>
      </c>
      <c r="E1343" s="14" t="str">
        <f>+Afrapportering!E1324</f>
        <v/>
      </c>
      <c r="F1343" s="139" t="str">
        <f>IF(Afrapportering!F1324 = "", "",Afrapportering!F1324)</f>
        <v/>
      </c>
      <c r="G1343" s="14" t="str">
        <f>+Afrapportering!G1324</f>
        <v/>
      </c>
      <c r="H1343" s="139" t="str">
        <f>IF(Afrapportering!H1324 = "","",Afrapportering!H1324)</f>
        <v/>
      </c>
      <c r="I1343" s="140" t="str">
        <f>+Afrapportering!I1324</f>
        <v/>
      </c>
      <c r="J1343" s="13" t="str">
        <f>+Afrapportering!J1324</f>
        <v/>
      </c>
      <c r="K1343" s="32" t="str">
        <f t="shared" si="164"/>
        <v/>
      </c>
      <c r="L1343" s="31" t="str">
        <f>IF(Ansøgning!J1329="","",Ansøgning!J1329)</f>
        <v/>
      </c>
      <c r="M1343" s="134" t="str">
        <f>IF(Afrapportering!M1324="","",Afrapportering!M1324)</f>
        <v/>
      </c>
      <c r="N1343" s="31" t="str">
        <f>IF(Ansøgning!K1329="","",Ansøgning!K1329)</f>
        <v/>
      </c>
      <c r="O1343" s="134">
        <f>IF(Afrapportering!O1324="",,Afrapportering!O1324)</f>
        <v>0</v>
      </c>
      <c r="P1343" s="15" t="str">
        <f>IF(Ansøgning!L1329="","",Ansøgning!L1329)</f>
        <v/>
      </c>
      <c r="Q1343" s="15" t="str">
        <f t="shared" si="165"/>
        <v/>
      </c>
      <c r="R1343" s="15"/>
      <c r="S1343" s="15" t="str">
        <f>IF(Afrapportering!S1324="","",Afrapportering!S1324)</f>
        <v/>
      </c>
      <c r="T1343" s="31" t="str">
        <f t="shared" si="166"/>
        <v/>
      </c>
      <c r="U1343" s="30" t="str">
        <f>IF(Afrapportering!U1324="","",Afrapportering!U1324)</f>
        <v/>
      </c>
      <c r="V1343" s="52" t="str">
        <f>IF(Afrapportering!V1324="","",Afrapportering!V1324)</f>
        <v/>
      </c>
      <c r="W1343" s="30" t="str">
        <f>IF(Afrapportering!W1324="","",Afrapportering!W1324)</f>
        <v/>
      </c>
      <c r="X1343" s="52" t="str">
        <f>IF(Afrapportering!X1324="","",Afrapportering!X1324)</f>
        <v/>
      </c>
      <c r="Y1343" s="30" t="str">
        <f>IF(Afrapportering!Y1324="","",Afrapportering!Y1324)</f>
        <v/>
      </c>
      <c r="Z1343" s="52" t="str">
        <f>IFERROR(MAX(IF(OR(V1343="",X1343=""),"",IF(AND(AND(MONTH(F1343)&gt;=7,MONTH(F1343)&lt;8),AND(MONTH(H1343)&gt;=7,MONTH(H1343)&lt;8)),(NETWORKDAYS(F1343,H1343,Lister!$D$7:$D$13)-V1343)*T1343/NETWORKDAYS(Lister!$D$19,Lister!$E$19,Lister!$D$7:$D$13),IF(AND(AND(MONTH(F1343)&gt;=7,MONTH(F1343)&lt;8),MONTH(H1343)&gt;7),(NETWORKDAYS(F1343,Lister!$E$19,Lister!$D$7:$D$13)-V1343)*T1343/NETWORKDAYS(Lister!$D$19,Lister!$E$19,Lister!$D$7:$D$13),IF(MONTH(F1343)&gt;7,0)))),0),"")</f>
        <v/>
      </c>
      <c r="AA1343" s="30" t="str">
        <f>IF(Afrapportering!AA1324="","",Afrapportering!AA1324)</f>
        <v/>
      </c>
      <c r="AB1343" s="52" t="str">
        <f>IFERROR(MAX(IF(OR(V1343="",X1343=""),"",IF(AND(AND(MONTH(F1343)&gt;=8,MONTH(F1343)&lt;9),AND(MONTH(H1343)&gt;=8,MONTH(H1343)&lt;9)),(NETWORKDAYS(F1343,H1343,Lister!$D$7:$D$13)-X1343)*T1343/NETWORKDAYS(Lister!$D$20,Lister!$E$20,Lister!$D$7:$D$13),IF(AND(MONTH(F1343)=7,MONTH(H1343)=8),(NETWORKDAYS(Lister!$D$20,H1343,Lister!$D$7:$D$13)-X1343)*T1343/NETWORKDAYS(Lister!$D$20,Lister!$E$20,Lister!$D$7:$D$13),IF(AND(MONTH(F1343)=7,MONTH(H1343)=7),0)))),0),"")</f>
        <v/>
      </c>
      <c r="AC1343" s="30" t="str">
        <f>IF(Afrapportering!AC1324="","",Afrapportering!AC1324)</f>
        <v/>
      </c>
      <c r="AD1343" s="52" t="str">
        <f t="shared" si="167"/>
        <v/>
      </c>
      <c r="AE1343" s="52" t="str">
        <f t="shared" si="168"/>
        <v/>
      </c>
      <c r="AF1343" s="30" t="str">
        <f t="shared" si="169"/>
        <v/>
      </c>
      <c r="AG1343" s="30" t="str">
        <f t="shared" si="170"/>
        <v/>
      </c>
      <c r="AH1343" s="3" t="str">
        <f t="shared" si="171"/>
        <v/>
      </c>
    </row>
    <row r="1344" spans="1:34" x14ac:dyDescent="0.25">
      <c r="A1344" s="13" t="str">
        <f>+Afrapportering!A1325</f>
        <v/>
      </c>
      <c r="B1344" s="13" t="str">
        <f>+Afrapportering!B1325</f>
        <v/>
      </c>
      <c r="C1344" s="13" t="str">
        <f>+Afrapportering!C1325</f>
        <v/>
      </c>
      <c r="D1344" s="13" t="str">
        <f>+Afrapportering!D1325</f>
        <v/>
      </c>
      <c r="E1344" s="14" t="str">
        <f>+Afrapportering!E1325</f>
        <v/>
      </c>
      <c r="F1344" s="139" t="str">
        <f>IF(Afrapportering!F1325 = "", "",Afrapportering!F1325)</f>
        <v/>
      </c>
      <c r="G1344" s="14" t="str">
        <f>+Afrapportering!G1325</f>
        <v/>
      </c>
      <c r="H1344" s="139" t="str">
        <f>IF(Afrapportering!H1325 = "","",Afrapportering!H1325)</f>
        <v/>
      </c>
      <c r="I1344" s="140" t="str">
        <f>+Afrapportering!I1325</f>
        <v/>
      </c>
      <c r="J1344" s="13" t="str">
        <f>+Afrapportering!J1325</f>
        <v/>
      </c>
      <c r="K1344" s="32" t="str">
        <f t="shared" si="164"/>
        <v/>
      </c>
      <c r="L1344" s="31" t="str">
        <f>IF(Ansøgning!J1330="","",Ansøgning!J1330)</f>
        <v/>
      </c>
      <c r="M1344" s="134" t="str">
        <f>IF(Afrapportering!M1325="","",Afrapportering!M1325)</f>
        <v/>
      </c>
      <c r="N1344" s="31" t="str">
        <f>IF(Ansøgning!K1330="","",Ansøgning!K1330)</f>
        <v/>
      </c>
      <c r="O1344" s="134">
        <f>IF(Afrapportering!O1325="",,Afrapportering!O1325)</f>
        <v>0</v>
      </c>
      <c r="P1344" s="15" t="str">
        <f>IF(Ansøgning!L1330="","",Ansøgning!L1330)</f>
        <v/>
      </c>
      <c r="Q1344" s="15" t="str">
        <f t="shared" si="165"/>
        <v/>
      </c>
      <c r="R1344" s="15"/>
      <c r="S1344" s="15" t="str">
        <f>IF(Afrapportering!S1325="","",Afrapportering!S1325)</f>
        <v/>
      </c>
      <c r="T1344" s="31" t="str">
        <f t="shared" si="166"/>
        <v/>
      </c>
      <c r="U1344" s="30" t="str">
        <f>IF(Afrapportering!U1325="","",Afrapportering!U1325)</f>
        <v/>
      </c>
      <c r="V1344" s="52" t="str">
        <f>IF(Afrapportering!V1325="","",Afrapportering!V1325)</f>
        <v/>
      </c>
      <c r="W1344" s="30" t="str">
        <f>IF(Afrapportering!W1325="","",Afrapportering!W1325)</f>
        <v/>
      </c>
      <c r="X1344" s="52" t="str">
        <f>IF(Afrapportering!X1325="","",Afrapportering!X1325)</f>
        <v/>
      </c>
      <c r="Y1344" s="30" t="str">
        <f>IF(Afrapportering!Y1325="","",Afrapportering!Y1325)</f>
        <v/>
      </c>
      <c r="Z1344" s="52" t="str">
        <f>IFERROR(MAX(IF(OR(V1344="",X1344=""),"",IF(AND(AND(MONTH(F1344)&gt;=7,MONTH(F1344)&lt;8),AND(MONTH(H1344)&gt;=7,MONTH(H1344)&lt;8)),(NETWORKDAYS(F1344,H1344,Lister!$D$7:$D$13)-V1344)*T1344/NETWORKDAYS(Lister!$D$19,Lister!$E$19,Lister!$D$7:$D$13),IF(AND(AND(MONTH(F1344)&gt;=7,MONTH(F1344)&lt;8),MONTH(H1344)&gt;7),(NETWORKDAYS(F1344,Lister!$E$19,Lister!$D$7:$D$13)-V1344)*T1344/NETWORKDAYS(Lister!$D$19,Lister!$E$19,Lister!$D$7:$D$13),IF(MONTH(F1344)&gt;7,0)))),0),"")</f>
        <v/>
      </c>
      <c r="AA1344" s="30" t="str">
        <f>IF(Afrapportering!AA1325="","",Afrapportering!AA1325)</f>
        <v/>
      </c>
      <c r="AB1344" s="52" t="str">
        <f>IFERROR(MAX(IF(OR(V1344="",X1344=""),"",IF(AND(AND(MONTH(F1344)&gt;=8,MONTH(F1344)&lt;9),AND(MONTH(H1344)&gt;=8,MONTH(H1344)&lt;9)),(NETWORKDAYS(F1344,H1344,Lister!$D$7:$D$13)-X1344)*T1344/NETWORKDAYS(Lister!$D$20,Lister!$E$20,Lister!$D$7:$D$13),IF(AND(MONTH(F1344)=7,MONTH(H1344)=8),(NETWORKDAYS(Lister!$D$20,H1344,Lister!$D$7:$D$13)-X1344)*T1344/NETWORKDAYS(Lister!$D$20,Lister!$E$20,Lister!$D$7:$D$13),IF(AND(MONTH(F1344)=7,MONTH(H1344)=7),0)))),0),"")</f>
        <v/>
      </c>
      <c r="AC1344" s="30" t="str">
        <f>IF(Afrapportering!AC1325="","",Afrapportering!AC1325)</f>
        <v/>
      </c>
      <c r="AD1344" s="52" t="str">
        <f t="shared" si="167"/>
        <v/>
      </c>
      <c r="AE1344" s="52" t="str">
        <f t="shared" si="168"/>
        <v/>
      </c>
      <c r="AF1344" s="30" t="str">
        <f t="shared" si="169"/>
        <v/>
      </c>
      <c r="AG1344" s="30" t="str">
        <f t="shared" si="170"/>
        <v/>
      </c>
      <c r="AH1344" s="3" t="str">
        <f t="shared" si="171"/>
        <v/>
      </c>
    </row>
    <row r="1345" spans="1:34" x14ac:dyDescent="0.25">
      <c r="A1345" s="13" t="str">
        <f>+Afrapportering!A1326</f>
        <v/>
      </c>
      <c r="B1345" s="13" t="str">
        <f>+Afrapportering!B1326</f>
        <v/>
      </c>
      <c r="C1345" s="13" t="str">
        <f>+Afrapportering!C1326</f>
        <v/>
      </c>
      <c r="D1345" s="13" t="str">
        <f>+Afrapportering!D1326</f>
        <v/>
      </c>
      <c r="E1345" s="14" t="str">
        <f>+Afrapportering!E1326</f>
        <v/>
      </c>
      <c r="F1345" s="139" t="str">
        <f>IF(Afrapportering!F1326 = "", "",Afrapportering!F1326)</f>
        <v/>
      </c>
      <c r="G1345" s="14" t="str">
        <f>+Afrapportering!G1326</f>
        <v/>
      </c>
      <c r="H1345" s="139" t="str">
        <f>IF(Afrapportering!H1326 = "","",Afrapportering!H1326)</f>
        <v/>
      </c>
      <c r="I1345" s="140" t="str">
        <f>+Afrapportering!I1326</f>
        <v/>
      </c>
      <c r="J1345" s="13" t="str">
        <f>+Afrapportering!J1326</f>
        <v/>
      </c>
      <c r="K1345" s="32" t="str">
        <f t="shared" si="164"/>
        <v/>
      </c>
      <c r="L1345" s="31" t="str">
        <f>IF(Ansøgning!J1331="","",Ansøgning!J1331)</f>
        <v/>
      </c>
      <c r="M1345" s="134" t="str">
        <f>IF(Afrapportering!M1326="","",Afrapportering!M1326)</f>
        <v/>
      </c>
      <c r="N1345" s="31" t="str">
        <f>IF(Ansøgning!K1331="","",Ansøgning!K1331)</f>
        <v/>
      </c>
      <c r="O1345" s="134">
        <f>IF(Afrapportering!O1326="",,Afrapportering!O1326)</f>
        <v>0</v>
      </c>
      <c r="P1345" s="15" t="str">
        <f>IF(Ansøgning!L1331="","",Ansøgning!L1331)</f>
        <v/>
      </c>
      <c r="Q1345" s="15" t="str">
        <f t="shared" si="165"/>
        <v/>
      </c>
      <c r="R1345" s="15"/>
      <c r="S1345" s="15" t="str">
        <f>IF(Afrapportering!S1326="","",Afrapportering!S1326)</f>
        <v/>
      </c>
      <c r="T1345" s="31" t="str">
        <f t="shared" si="166"/>
        <v/>
      </c>
      <c r="U1345" s="30" t="str">
        <f>IF(Afrapportering!U1326="","",Afrapportering!U1326)</f>
        <v/>
      </c>
      <c r="V1345" s="52" t="str">
        <f>IF(Afrapportering!V1326="","",Afrapportering!V1326)</f>
        <v/>
      </c>
      <c r="W1345" s="30" t="str">
        <f>IF(Afrapportering!W1326="","",Afrapportering!W1326)</f>
        <v/>
      </c>
      <c r="X1345" s="52" t="str">
        <f>IF(Afrapportering!X1326="","",Afrapportering!X1326)</f>
        <v/>
      </c>
      <c r="Y1345" s="30" t="str">
        <f>IF(Afrapportering!Y1326="","",Afrapportering!Y1326)</f>
        <v/>
      </c>
      <c r="Z1345" s="52" t="str">
        <f>IFERROR(MAX(IF(OR(V1345="",X1345=""),"",IF(AND(AND(MONTH(F1345)&gt;=7,MONTH(F1345)&lt;8),AND(MONTH(H1345)&gt;=7,MONTH(H1345)&lt;8)),(NETWORKDAYS(F1345,H1345,Lister!$D$7:$D$13)-V1345)*T1345/NETWORKDAYS(Lister!$D$19,Lister!$E$19,Lister!$D$7:$D$13),IF(AND(AND(MONTH(F1345)&gt;=7,MONTH(F1345)&lt;8),MONTH(H1345)&gt;7),(NETWORKDAYS(F1345,Lister!$E$19,Lister!$D$7:$D$13)-V1345)*T1345/NETWORKDAYS(Lister!$D$19,Lister!$E$19,Lister!$D$7:$D$13),IF(MONTH(F1345)&gt;7,0)))),0),"")</f>
        <v/>
      </c>
      <c r="AA1345" s="30" t="str">
        <f>IF(Afrapportering!AA1326="","",Afrapportering!AA1326)</f>
        <v/>
      </c>
      <c r="AB1345" s="52" t="str">
        <f>IFERROR(MAX(IF(OR(V1345="",X1345=""),"",IF(AND(AND(MONTH(F1345)&gt;=8,MONTH(F1345)&lt;9),AND(MONTH(H1345)&gt;=8,MONTH(H1345)&lt;9)),(NETWORKDAYS(F1345,H1345,Lister!$D$7:$D$13)-X1345)*T1345/NETWORKDAYS(Lister!$D$20,Lister!$E$20,Lister!$D$7:$D$13),IF(AND(MONTH(F1345)=7,MONTH(H1345)=8),(NETWORKDAYS(Lister!$D$20,H1345,Lister!$D$7:$D$13)-X1345)*T1345/NETWORKDAYS(Lister!$D$20,Lister!$E$20,Lister!$D$7:$D$13),IF(AND(MONTH(F1345)=7,MONTH(H1345)=7),0)))),0),"")</f>
        <v/>
      </c>
      <c r="AC1345" s="30" t="str">
        <f>IF(Afrapportering!AC1326="","",Afrapportering!AC1326)</f>
        <v/>
      </c>
      <c r="AD1345" s="52" t="str">
        <f t="shared" si="167"/>
        <v/>
      </c>
      <c r="AE1345" s="52" t="str">
        <f t="shared" si="168"/>
        <v/>
      </c>
      <c r="AF1345" s="30" t="str">
        <f t="shared" si="169"/>
        <v/>
      </c>
      <c r="AG1345" s="30" t="str">
        <f t="shared" si="170"/>
        <v/>
      </c>
      <c r="AH1345" s="3" t="str">
        <f t="shared" si="171"/>
        <v/>
      </c>
    </row>
    <row r="1346" spans="1:34" x14ac:dyDescent="0.25">
      <c r="A1346" s="13" t="str">
        <f>+Afrapportering!A1327</f>
        <v/>
      </c>
      <c r="B1346" s="13" t="str">
        <f>+Afrapportering!B1327</f>
        <v/>
      </c>
      <c r="C1346" s="13" t="str">
        <f>+Afrapportering!C1327</f>
        <v/>
      </c>
      <c r="D1346" s="13" t="str">
        <f>+Afrapportering!D1327</f>
        <v/>
      </c>
      <c r="E1346" s="14" t="str">
        <f>+Afrapportering!E1327</f>
        <v/>
      </c>
      <c r="F1346" s="139" t="str">
        <f>IF(Afrapportering!F1327 = "", "",Afrapportering!F1327)</f>
        <v/>
      </c>
      <c r="G1346" s="14" t="str">
        <f>+Afrapportering!G1327</f>
        <v/>
      </c>
      <c r="H1346" s="139" t="str">
        <f>IF(Afrapportering!H1327 = "","",Afrapportering!H1327)</f>
        <v/>
      </c>
      <c r="I1346" s="140" t="str">
        <f>+Afrapportering!I1327</f>
        <v/>
      </c>
      <c r="J1346" s="13" t="str">
        <f>+Afrapportering!J1327</f>
        <v/>
      </c>
      <c r="K1346" s="32" t="str">
        <f t="shared" si="164"/>
        <v/>
      </c>
      <c r="L1346" s="31" t="str">
        <f>IF(Ansøgning!J1332="","",Ansøgning!J1332)</f>
        <v/>
      </c>
      <c r="M1346" s="134" t="str">
        <f>IF(Afrapportering!M1327="","",Afrapportering!M1327)</f>
        <v/>
      </c>
      <c r="N1346" s="31" t="str">
        <f>IF(Ansøgning!K1332="","",Ansøgning!K1332)</f>
        <v/>
      </c>
      <c r="O1346" s="134">
        <f>IF(Afrapportering!O1327="",,Afrapportering!O1327)</f>
        <v>0</v>
      </c>
      <c r="P1346" s="15" t="str">
        <f>IF(Ansøgning!L1332="","",Ansøgning!L1332)</f>
        <v/>
      </c>
      <c r="Q1346" s="15" t="str">
        <f t="shared" si="165"/>
        <v/>
      </c>
      <c r="R1346" s="15"/>
      <c r="S1346" s="15" t="str">
        <f>IF(Afrapportering!S1327="","",Afrapportering!S1327)</f>
        <v/>
      </c>
      <c r="T1346" s="31" t="str">
        <f t="shared" si="166"/>
        <v/>
      </c>
      <c r="U1346" s="30" t="str">
        <f>IF(Afrapportering!U1327="","",Afrapportering!U1327)</f>
        <v/>
      </c>
      <c r="V1346" s="52" t="str">
        <f>IF(Afrapportering!V1327="","",Afrapportering!V1327)</f>
        <v/>
      </c>
      <c r="W1346" s="30" t="str">
        <f>IF(Afrapportering!W1327="","",Afrapportering!W1327)</f>
        <v/>
      </c>
      <c r="X1346" s="52" t="str">
        <f>IF(Afrapportering!X1327="","",Afrapportering!X1327)</f>
        <v/>
      </c>
      <c r="Y1346" s="30" t="str">
        <f>IF(Afrapportering!Y1327="","",Afrapportering!Y1327)</f>
        <v/>
      </c>
      <c r="Z1346" s="52" t="str">
        <f>IFERROR(MAX(IF(OR(V1346="",X1346=""),"",IF(AND(AND(MONTH(F1346)&gt;=7,MONTH(F1346)&lt;8),AND(MONTH(H1346)&gt;=7,MONTH(H1346)&lt;8)),(NETWORKDAYS(F1346,H1346,Lister!$D$7:$D$13)-V1346)*T1346/NETWORKDAYS(Lister!$D$19,Lister!$E$19,Lister!$D$7:$D$13),IF(AND(AND(MONTH(F1346)&gt;=7,MONTH(F1346)&lt;8),MONTH(H1346)&gt;7),(NETWORKDAYS(F1346,Lister!$E$19,Lister!$D$7:$D$13)-V1346)*T1346/NETWORKDAYS(Lister!$D$19,Lister!$E$19,Lister!$D$7:$D$13),IF(MONTH(F1346)&gt;7,0)))),0),"")</f>
        <v/>
      </c>
      <c r="AA1346" s="30" t="str">
        <f>IF(Afrapportering!AA1327="","",Afrapportering!AA1327)</f>
        <v/>
      </c>
      <c r="AB1346" s="52" t="str">
        <f>IFERROR(MAX(IF(OR(V1346="",X1346=""),"",IF(AND(AND(MONTH(F1346)&gt;=8,MONTH(F1346)&lt;9),AND(MONTH(H1346)&gt;=8,MONTH(H1346)&lt;9)),(NETWORKDAYS(F1346,H1346,Lister!$D$7:$D$13)-X1346)*T1346/NETWORKDAYS(Lister!$D$20,Lister!$E$20,Lister!$D$7:$D$13),IF(AND(MONTH(F1346)=7,MONTH(H1346)=8),(NETWORKDAYS(Lister!$D$20,H1346,Lister!$D$7:$D$13)-X1346)*T1346/NETWORKDAYS(Lister!$D$20,Lister!$E$20,Lister!$D$7:$D$13),IF(AND(MONTH(F1346)=7,MONTH(H1346)=7),0)))),0),"")</f>
        <v/>
      </c>
      <c r="AC1346" s="30" t="str">
        <f>IF(Afrapportering!AC1327="","",Afrapportering!AC1327)</f>
        <v/>
      </c>
      <c r="AD1346" s="52" t="str">
        <f t="shared" si="167"/>
        <v/>
      </c>
      <c r="AE1346" s="52" t="str">
        <f t="shared" si="168"/>
        <v/>
      </c>
      <c r="AF1346" s="30" t="str">
        <f t="shared" si="169"/>
        <v/>
      </c>
      <c r="AG1346" s="30" t="str">
        <f t="shared" si="170"/>
        <v/>
      </c>
      <c r="AH1346" s="3" t="str">
        <f t="shared" si="171"/>
        <v/>
      </c>
    </row>
    <row r="1347" spans="1:34" x14ac:dyDescent="0.25">
      <c r="A1347" s="13" t="str">
        <f>+Afrapportering!A1328</f>
        <v/>
      </c>
      <c r="B1347" s="13" t="str">
        <f>+Afrapportering!B1328</f>
        <v/>
      </c>
      <c r="C1347" s="13" t="str">
        <f>+Afrapportering!C1328</f>
        <v/>
      </c>
      <c r="D1347" s="13" t="str">
        <f>+Afrapportering!D1328</f>
        <v/>
      </c>
      <c r="E1347" s="14" t="str">
        <f>+Afrapportering!E1328</f>
        <v/>
      </c>
      <c r="F1347" s="139" t="str">
        <f>IF(Afrapportering!F1328 = "", "",Afrapportering!F1328)</f>
        <v/>
      </c>
      <c r="G1347" s="14" t="str">
        <f>+Afrapportering!G1328</f>
        <v/>
      </c>
      <c r="H1347" s="139" t="str">
        <f>IF(Afrapportering!H1328 = "","",Afrapportering!H1328)</f>
        <v/>
      </c>
      <c r="I1347" s="140" t="str">
        <f>+Afrapportering!I1328</f>
        <v/>
      </c>
      <c r="J1347" s="13" t="str">
        <f>+Afrapportering!J1328</f>
        <v/>
      </c>
      <c r="K1347" s="32" t="str">
        <f t="shared" si="164"/>
        <v/>
      </c>
      <c r="L1347" s="31" t="str">
        <f>IF(Ansøgning!J1333="","",Ansøgning!J1333)</f>
        <v/>
      </c>
      <c r="M1347" s="134" t="str">
        <f>IF(Afrapportering!M1328="","",Afrapportering!M1328)</f>
        <v/>
      </c>
      <c r="N1347" s="31" t="str">
        <f>IF(Ansøgning!K1333="","",Ansøgning!K1333)</f>
        <v/>
      </c>
      <c r="O1347" s="134">
        <f>IF(Afrapportering!O1328="",,Afrapportering!O1328)</f>
        <v>0</v>
      </c>
      <c r="P1347" s="15" t="str">
        <f>IF(Ansøgning!L1333="","",Ansøgning!L1333)</f>
        <v/>
      </c>
      <c r="Q1347" s="15" t="str">
        <f t="shared" si="165"/>
        <v/>
      </c>
      <c r="R1347" s="15"/>
      <c r="S1347" s="15" t="str">
        <f>IF(Afrapportering!S1328="","",Afrapportering!S1328)</f>
        <v/>
      </c>
      <c r="T1347" s="31" t="str">
        <f t="shared" si="166"/>
        <v/>
      </c>
      <c r="U1347" s="30" t="str">
        <f>IF(Afrapportering!U1328="","",Afrapportering!U1328)</f>
        <v/>
      </c>
      <c r="V1347" s="52" t="str">
        <f>IF(Afrapportering!V1328="","",Afrapportering!V1328)</f>
        <v/>
      </c>
      <c r="W1347" s="30" t="str">
        <f>IF(Afrapportering!W1328="","",Afrapportering!W1328)</f>
        <v/>
      </c>
      <c r="X1347" s="52" t="str">
        <f>IF(Afrapportering!X1328="","",Afrapportering!X1328)</f>
        <v/>
      </c>
      <c r="Y1347" s="30" t="str">
        <f>IF(Afrapportering!Y1328="","",Afrapportering!Y1328)</f>
        <v/>
      </c>
      <c r="Z1347" s="52" t="str">
        <f>IFERROR(MAX(IF(OR(V1347="",X1347=""),"",IF(AND(AND(MONTH(F1347)&gt;=7,MONTH(F1347)&lt;8),AND(MONTH(H1347)&gt;=7,MONTH(H1347)&lt;8)),(NETWORKDAYS(F1347,H1347,Lister!$D$7:$D$13)-V1347)*T1347/NETWORKDAYS(Lister!$D$19,Lister!$E$19,Lister!$D$7:$D$13),IF(AND(AND(MONTH(F1347)&gt;=7,MONTH(F1347)&lt;8),MONTH(H1347)&gt;7),(NETWORKDAYS(F1347,Lister!$E$19,Lister!$D$7:$D$13)-V1347)*T1347/NETWORKDAYS(Lister!$D$19,Lister!$E$19,Lister!$D$7:$D$13),IF(MONTH(F1347)&gt;7,0)))),0),"")</f>
        <v/>
      </c>
      <c r="AA1347" s="30" t="str">
        <f>IF(Afrapportering!AA1328="","",Afrapportering!AA1328)</f>
        <v/>
      </c>
      <c r="AB1347" s="52" t="str">
        <f>IFERROR(MAX(IF(OR(V1347="",X1347=""),"",IF(AND(AND(MONTH(F1347)&gt;=8,MONTH(F1347)&lt;9),AND(MONTH(H1347)&gt;=8,MONTH(H1347)&lt;9)),(NETWORKDAYS(F1347,H1347,Lister!$D$7:$D$13)-X1347)*T1347/NETWORKDAYS(Lister!$D$20,Lister!$E$20,Lister!$D$7:$D$13),IF(AND(MONTH(F1347)=7,MONTH(H1347)=8),(NETWORKDAYS(Lister!$D$20,H1347,Lister!$D$7:$D$13)-X1347)*T1347/NETWORKDAYS(Lister!$D$20,Lister!$E$20,Lister!$D$7:$D$13),IF(AND(MONTH(F1347)=7,MONTH(H1347)=7),0)))),0),"")</f>
        <v/>
      </c>
      <c r="AC1347" s="30" t="str">
        <f>IF(Afrapportering!AC1328="","",Afrapportering!AC1328)</f>
        <v/>
      </c>
      <c r="AD1347" s="52" t="str">
        <f t="shared" si="167"/>
        <v/>
      </c>
      <c r="AE1347" s="52" t="str">
        <f t="shared" si="168"/>
        <v/>
      </c>
      <c r="AF1347" s="30" t="str">
        <f t="shared" si="169"/>
        <v/>
      </c>
      <c r="AG1347" s="30" t="str">
        <f t="shared" si="170"/>
        <v/>
      </c>
      <c r="AH1347" s="3" t="str">
        <f t="shared" si="171"/>
        <v/>
      </c>
    </row>
    <row r="1348" spans="1:34" x14ac:dyDescent="0.25">
      <c r="A1348" s="13" t="str">
        <f>+Afrapportering!A1329</f>
        <v/>
      </c>
      <c r="B1348" s="13" t="str">
        <f>+Afrapportering!B1329</f>
        <v/>
      </c>
      <c r="C1348" s="13" t="str">
        <f>+Afrapportering!C1329</f>
        <v/>
      </c>
      <c r="D1348" s="13" t="str">
        <f>+Afrapportering!D1329</f>
        <v/>
      </c>
      <c r="E1348" s="14" t="str">
        <f>+Afrapportering!E1329</f>
        <v/>
      </c>
      <c r="F1348" s="139" t="str">
        <f>IF(Afrapportering!F1329 = "", "",Afrapportering!F1329)</f>
        <v/>
      </c>
      <c r="G1348" s="14" t="str">
        <f>+Afrapportering!G1329</f>
        <v/>
      </c>
      <c r="H1348" s="139" t="str">
        <f>IF(Afrapportering!H1329 = "","",Afrapportering!H1329)</f>
        <v/>
      </c>
      <c r="I1348" s="140" t="str">
        <f>+Afrapportering!I1329</f>
        <v/>
      </c>
      <c r="J1348" s="13" t="str">
        <f>+Afrapportering!J1329</f>
        <v/>
      </c>
      <c r="K1348" s="32" t="str">
        <f t="shared" si="164"/>
        <v/>
      </c>
      <c r="L1348" s="31" t="str">
        <f>IF(Ansøgning!J1334="","",Ansøgning!J1334)</f>
        <v/>
      </c>
      <c r="M1348" s="134" t="str">
        <f>IF(Afrapportering!M1329="","",Afrapportering!M1329)</f>
        <v/>
      </c>
      <c r="N1348" s="31" t="str">
        <f>IF(Ansøgning!K1334="","",Ansøgning!K1334)</f>
        <v/>
      </c>
      <c r="O1348" s="134">
        <f>IF(Afrapportering!O1329="",,Afrapportering!O1329)</f>
        <v>0</v>
      </c>
      <c r="P1348" s="15" t="str">
        <f>IF(Ansøgning!L1334="","",Ansøgning!L1334)</f>
        <v/>
      </c>
      <c r="Q1348" s="15" t="str">
        <f t="shared" si="165"/>
        <v/>
      </c>
      <c r="R1348" s="15"/>
      <c r="S1348" s="15" t="str">
        <f>IF(Afrapportering!S1329="","",Afrapportering!S1329)</f>
        <v/>
      </c>
      <c r="T1348" s="31" t="str">
        <f t="shared" si="166"/>
        <v/>
      </c>
      <c r="U1348" s="30" t="str">
        <f>IF(Afrapportering!U1329="","",Afrapportering!U1329)</f>
        <v/>
      </c>
      <c r="V1348" s="52" t="str">
        <f>IF(Afrapportering!V1329="","",Afrapportering!V1329)</f>
        <v/>
      </c>
      <c r="W1348" s="30" t="str">
        <f>IF(Afrapportering!W1329="","",Afrapportering!W1329)</f>
        <v/>
      </c>
      <c r="X1348" s="52" t="str">
        <f>IF(Afrapportering!X1329="","",Afrapportering!X1329)</f>
        <v/>
      </c>
      <c r="Y1348" s="30" t="str">
        <f>IF(Afrapportering!Y1329="","",Afrapportering!Y1329)</f>
        <v/>
      </c>
      <c r="Z1348" s="52" t="str">
        <f>IFERROR(MAX(IF(OR(V1348="",X1348=""),"",IF(AND(AND(MONTH(F1348)&gt;=7,MONTH(F1348)&lt;8),AND(MONTH(H1348)&gt;=7,MONTH(H1348)&lt;8)),(NETWORKDAYS(F1348,H1348,Lister!$D$7:$D$13)-V1348)*T1348/NETWORKDAYS(Lister!$D$19,Lister!$E$19,Lister!$D$7:$D$13),IF(AND(AND(MONTH(F1348)&gt;=7,MONTH(F1348)&lt;8),MONTH(H1348)&gt;7),(NETWORKDAYS(F1348,Lister!$E$19,Lister!$D$7:$D$13)-V1348)*T1348/NETWORKDAYS(Lister!$D$19,Lister!$E$19,Lister!$D$7:$D$13),IF(MONTH(F1348)&gt;7,0)))),0),"")</f>
        <v/>
      </c>
      <c r="AA1348" s="30" t="str">
        <f>IF(Afrapportering!AA1329="","",Afrapportering!AA1329)</f>
        <v/>
      </c>
      <c r="AB1348" s="52" t="str">
        <f>IFERROR(MAX(IF(OR(V1348="",X1348=""),"",IF(AND(AND(MONTH(F1348)&gt;=8,MONTH(F1348)&lt;9),AND(MONTH(H1348)&gt;=8,MONTH(H1348)&lt;9)),(NETWORKDAYS(F1348,H1348,Lister!$D$7:$D$13)-X1348)*T1348/NETWORKDAYS(Lister!$D$20,Lister!$E$20,Lister!$D$7:$D$13),IF(AND(MONTH(F1348)=7,MONTH(H1348)=8),(NETWORKDAYS(Lister!$D$20,H1348,Lister!$D$7:$D$13)-X1348)*T1348/NETWORKDAYS(Lister!$D$20,Lister!$E$20,Lister!$D$7:$D$13),IF(AND(MONTH(F1348)=7,MONTH(H1348)=7),0)))),0),"")</f>
        <v/>
      </c>
      <c r="AC1348" s="30" t="str">
        <f>IF(Afrapportering!AC1329="","",Afrapportering!AC1329)</f>
        <v/>
      </c>
      <c r="AD1348" s="52" t="str">
        <f t="shared" si="167"/>
        <v/>
      </c>
      <c r="AE1348" s="52" t="str">
        <f t="shared" si="168"/>
        <v/>
      </c>
      <c r="AF1348" s="30" t="str">
        <f t="shared" si="169"/>
        <v/>
      </c>
      <c r="AG1348" s="30" t="str">
        <f t="shared" si="170"/>
        <v/>
      </c>
      <c r="AH1348" s="3" t="str">
        <f t="shared" si="171"/>
        <v/>
      </c>
    </row>
    <row r="1349" spans="1:34" x14ac:dyDescent="0.25">
      <c r="A1349" s="13" t="str">
        <f>+Afrapportering!A1330</f>
        <v/>
      </c>
      <c r="B1349" s="13" t="str">
        <f>+Afrapportering!B1330</f>
        <v/>
      </c>
      <c r="C1349" s="13" t="str">
        <f>+Afrapportering!C1330</f>
        <v/>
      </c>
      <c r="D1349" s="13" t="str">
        <f>+Afrapportering!D1330</f>
        <v/>
      </c>
      <c r="E1349" s="14" t="str">
        <f>+Afrapportering!E1330</f>
        <v/>
      </c>
      <c r="F1349" s="139" t="str">
        <f>IF(Afrapportering!F1330 = "", "",Afrapportering!F1330)</f>
        <v/>
      </c>
      <c r="G1349" s="14" t="str">
        <f>+Afrapportering!G1330</f>
        <v/>
      </c>
      <c r="H1349" s="139" t="str">
        <f>IF(Afrapportering!H1330 = "","",Afrapportering!H1330)</f>
        <v/>
      </c>
      <c r="I1349" s="140" t="str">
        <f>+Afrapportering!I1330</f>
        <v/>
      </c>
      <c r="J1349" s="13" t="str">
        <f>+Afrapportering!J1330</f>
        <v/>
      </c>
      <c r="K1349" s="32" t="str">
        <f t="shared" si="164"/>
        <v/>
      </c>
      <c r="L1349" s="31" t="str">
        <f>IF(Ansøgning!J1335="","",Ansøgning!J1335)</f>
        <v/>
      </c>
      <c r="M1349" s="134" t="str">
        <f>IF(Afrapportering!M1330="","",Afrapportering!M1330)</f>
        <v/>
      </c>
      <c r="N1349" s="31" t="str">
        <f>IF(Ansøgning!K1335="","",Ansøgning!K1335)</f>
        <v/>
      </c>
      <c r="O1349" s="134">
        <f>IF(Afrapportering!O1330="",,Afrapportering!O1330)</f>
        <v>0</v>
      </c>
      <c r="P1349" s="15" t="str">
        <f>IF(Ansøgning!L1335="","",Ansøgning!L1335)</f>
        <v/>
      </c>
      <c r="Q1349" s="15" t="str">
        <f t="shared" si="165"/>
        <v/>
      </c>
      <c r="R1349" s="15"/>
      <c r="S1349" s="15" t="str">
        <f>IF(Afrapportering!S1330="","",Afrapportering!S1330)</f>
        <v/>
      </c>
      <c r="T1349" s="31" t="str">
        <f t="shared" si="166"/>
        <v/>
      </c>
      <c r="U1349" s="30" t="str">
        <f>IF(Afrapportering!U1330="","",Afrapportering!U1330)</f>
        <v/>
      </c>
      <c r="V1349" s="52" t="str">
        <f>IF(Afrapportering!V1330="","",Afrapportering!V1330)</f>
        <v/>
      </c>
      <c r="W1349" s="30" t="str">
        <f>IF(Afrapportering!W1330="","",Afrapportering!W1330)</f>
        <v/>
      </c>
      <c r="X1349" s="52" t="str">
        <f>IF(Afrapportering!X1330="","",Afrapportering!X1330)</f>
        <v/>
      </c>
      <c r="Y1349" s="30" t="str">
        <f>IF(Afrapportering!Y1330="","",Afrapportering!Y1330)</f>
        <v/>
      </c>
      <c r="Z1349" s="52" t="str">
        <f>IFERROR(MAX(IF(OR(V1349="",X1349=""),"",IF(AND(AND(MONTH(F1349)&gt;=7,MONTH(F1349)&lt;8),AND(MONTH(H1349)&gt;=7,MONTH(H1349)&lt;8)),(NETWORKDAYS(F1349,H1349,Lister!$D$7:$D$13)-V1349)*T1349/NETWORKDAYS(Lister!$D$19,Lister!$E$19,Lister!$D$7:$D$13),IF(AND(AND(MONTH(F1349)&gt;=7,MONTH(F1349)&lt;8),MONTH(H1349)&gt;7),(NETWORKDAYS(F1349,Lister!$E$19,Lister!$D$7:$D$13)-V1349)*T1349/NETWORKDAYS(Lister!$D$19,Lister!$E$19,Lister!$D$7:$D$13),IF(MONTH(F1349)&gt;7,0)))),0),"")</f>
        <v/>
      </c>
      <c r="AA1349" s="30" t="str">
        <f>IF(Afrapportering!AA1330="","",Afrapportering!AA1330)</f>
        <v/>
      </c>
      <c r="AB1349" s="52" t="str">
        <f>IFERROR(MAX(IF(OR(V1349="",X1349=""),"",IF(AND(AND(MONTH(F1349)&gt;=8,MONTH(F1349)&lt;9),AND(MONTH(H1349)&gt;=8,MONTH(H1349)&lt;9)),(NETWORKDAYS(F1349,H1349,Lister!$D$7:$D$13)-X1349)*T1349/NETWORKDAYS(Lister!$D$20,Lister!$E$20,Lister!$D$7:$D$13),IF(AND(MONTH(F1349)=7,MONTH(H1349)=8),(NETWORKDAYS(Lister!$D$20,H1349,Lister!$D$7:$D$13)-X1349)*T1349/NETWORKDAYS(Lister!$D$20,Lister!$E$20,Lister!$D$7:$D$13),IF(AND(MONTH(F1349)=7,MONTH(H1349)=7),0)))),0),"")</f>
        <v/>
      </c>
      <c r="AC1349" s="30" t="str">
        <f>IF(Afrapportering!AC1330="","",Afrapportering!AC1330)</f>
        <v/>
      </c>
      <c r="AD1349" s="52" t="str">
        <f t="shared" si="167"/>
        <v/>
      </c>
      <c r="AE1349" s="52" t="str">
        <f t="shared" si="168"/>
        <v/>
      </c>
      <c r="AF1349" s="30" t="str">
        <f t="shared" si="169"/>
        <v/>
      </c>
      <c r="AG1349" s="30" t="str">
        <f t="shared" si="170"/>
        <v/>
      </c>
      <c r="AH1349" s="3" t="str">
        <f t="shared" si="171"/>
        <v/>
      </c>
    </row>
    <row r="1350" spans="1:34" x14ac:dyDescent="0.25">
      <c r="A1350" s="13" t="str">
        <f>+Afrapportering!A1331</f>
        <v/>
      </c>
      <c r="B1350" s="13" t="str">
        <f>+Afrapportering!B1331</f>
        <v/>
      </c>
      <c r="C1350" s="13" t="str">
        <f>+Afrapportering!C1331</f>
        <v/>
      </c>
      <c r="D1350" s="13" t="str">
        <f>+Afrapportering!D1331</f>
        <v/>
      </c>
      <c r="E1350" s="14" t="str">
        <f>+Afrapportering!E1331</f>
        <v/>
      </c>
      <c r="F1350" s="139" t="str">
        <f>IF(Afrapportering!F1331 = "", "",Afrapportering!F1331)</f>
        <v/>
      </c>
      <c r="G1350" s="14" t="str">
        <f>+Afrapportering!G1331</f>
        <v/>
      </c>
      <c r="H1350" s="139" t="str">
        <f>IF(Afrapportering!H1331 = "","",Afrapportering!H1331)</f>
        <v/>
      </c>
      <c r="I1350" s="140" t="str">
        <f>+Afrapportering!I1331</f>
        <v/>
      </c>
      <c r="J1350" s="13" t="str">
        <f>+Afrapportering!J1331</f>
        <v/>
      </c>
      <c r="K1350" s="32" t="str">
        <f t="shared" si="164"/>
        <v/>
      </c>
      <c r="L1350" s="31" t="str">
        <f>IF(Ansøgning!J1336="","",Ansøgning!J1336)</f>
        <v/>
      </c>
      <c r="M1350" s="134" t="str">
        <f>IF(Afrapportering!M1331="","",Afrapportering!M1331)</f>
        <v/>
      </c>
      <c r="N1350" s="31" t="str">
        <f>IF(Ansøgning!K1336="","",Ansøgning!K1336)</f>
        <v/>
      </c>
      <c r="O1350" s="134">
        <f>IF(Afrapportering!O1331="",,Afrapportering!O1331)</f>
        <v>0</v>
      </c>
      <c r="P1350" s="15" t="str">
        <f>IF(Ansøgning!L1336="","",Ansøgning!L1336)</f>
        <v/>
      </c>
      <c r="Q1350" s="15" t="str">
        <f t="shared" si="165"/>
        <v/>
      </c>
      <c r="R1350" s="15"/>
      <c r="S1350" s="15" t="str">
        <f>IF(Afrapportering!S1331="","",Afrapportering!S1331)</f>
        <v/>
      </c>
      <c r="T1350" s="31" t="str">
        <f t="shared" si="166"/>
        <v/>
      </c>
      <c r="U1350" s="30" t="str">
        <f>IF(Afrapportering!U1331="","",Afrapportering!U1331)</f>
        <v/>
      </c>
      <c r="V1350" s="52" t="str">
        <f>IF(Afrapportering!V1331="","",Afrapportering!V1331)</f>
        <v/>
      </c>
      <c r="W1350" s="30" t="str">
        <f>IF(Afrapportering!W1331="","",Afrapportering!W1331)</f>
        <v/>
      </c>
      <c r="X1350" s="52" t="str">
        <f>IF(Afrapportering!X1331="","",Afrapportering!X1331)</f>
        <v/>
      </c>
      <c r="Y1350" s="30" t="str">
        <f>IF(Afrapportering!Y1331="","",Afrapportering!Y1331)</f>
        <v/>
      </c>
      <c r="Z1350" s="52" t="str">
        <f>IFERROR(MAX(IF(OR(V1350="",X1350=""),"",IF(AND(AND(MONTH(F1350)&gt;=7,MONTH(F1350)&lt;8),AND(MONTH(H1350)&gt;=7,MONTH(H1350)&lt;8)),(NETWORKDAYS(F1350,H1350,Lister!$D$7:$D$13)-V1350)*T1350/NETWORKDAYS(Lister!$D$19,Lister!$E$19,Lister!$D$7:$D$13),IF(AND(AND(MONTH(F1350)&gt;=7,MONTH(F1350)&lt;8),MONTH(H1350)&gt;7),(NETWORKDAYS(F1350,Lister!$E$19,Lister!$D$7:$D$13)-V1350)*T1350/NETWORKDAYS(Lister!$D$19,Lister!$E$19,Lister!$D$7:$D$13),IF(MONTH(F1350)&gt;7,0)))),0),"")</f>
        <v/>
      </c>
      <c r="AA1350" s="30" t="str">
        <f>IF(Afrapportering!AA1331="","",Afrapportering!AA1331)</f>
        <v/>
      </c>
      <c r="AB1350" s="52" t="str">
        <f>IFERROR(MAX(IF(OR(V1350="",X1350=""),"",IF(AND(AND(MONTH(F1350)&gt;=8,MONTH(F1350)&lt;9),AND(MONTH(H1350)&gt;=8,MONTH(H1350)&lt;9)),(NETWORKDAYS(F1350,H1350,Lister!$D$7:$D$13)-X1350)*T1350/NETWORKDAYS(Lister!$D$20,Lister!$E$20,Lister!$D$7:$D$13),IF(AND(MONTH(F1350)=7,MONTH(H1350)=8),(NETWORKDAYS(Lister!$D$20,H1350,Lister!$D$7:$D$13)-X1350)*T1350/NETWORKDAYS(Lister!$D$20,Lister!$E$20,Lister!$D$7:$D$13),IF(AND(MONTH(F1350)=7,MONTH(H1350)=7),0)))),0),"")</f>
        <v/>
      </c>
      <c r="AC1350" s="30" t="str">
        <f>IF(Afrapportering!AC1331="","",Afrapportering!AC1331)</f>
        <v/>
      </c>
      <c r="AD1350" s="52" t="str">
        <f t="shared" si="167"/>
        <v/>
      </c>
      <c r="AE1350" s="52" t="str">
        <f t="shared" si="168"/>
        <v/>
      </c>
      <c r="AF1350" s="30" t="str">
        <f t="shared" si="169"/>
        <v/>
      </c>
      <c r="AG1350" s="30" t="str">
        <f t="shared" si="170"/>
        <v/>
      </c>
      <c r="AH1350" s="3" t="str">
        <f t="shared" si="171"/>
        <v/>
      </c>
    </row>
    <row r="1351" spans="1:34" x14ac:dyDescent="0.25">
      <c r="A1351" s="13" t="str">
        <f>+Afrapportering!A1332</f>
        <v/>
      </c>
      <c r="B1351" s="13" t="str">
        <f>+Afrapportering!B1332</f>
        <v/>
      </c>
      <c r="C1351" s="13" t="str">
        <f>+Afrapportering!C1332</f>
        <v/>
      </c>
      <c r="D1351" s="13" t="str">
        <f>+Afrapportering!D1332</f>
        <v/>
      </c>
      <c r="E1351" s="14" t="str">
        <f>+Afrapportering!E1332</f>
        <v/>
      </c>
      <c r="F1351" s="139" t="str">
        <f>IF(Afrapportering!F1332 = "", "",Afrapportering!F1332)</f>
        <v/>
      </c>
      <c r="G1351" s="14" t="str">
        <f>+Afrapportering!G1332</f>
        <v/>
      </c>
      <c r="H1351" s="139" t="str">
        <f>IF(Afrapportering!H1332 = "","",Afrapportering!H1332)</f>
        <v/>
      </c>
      <c r="I1351" s="140" t="str">
        <f>+Afrapportering!I1332</f>
        <v/>
      </c>
      <c r="J1351" s="13" t="str">
        <f>+Afrapportering!J1332</f>
        <v/>
      </c>
      <c r="K1351" s="32" t="str">
        <f t="shared" si="164"/>
        <v/>
      </c>
      <c r="L1351" s="31" t="str">
        <f>IF(Ansøgning!J1337="","",Ansøgning!J1337)</f>
        <v/>
      </c>
      <c r="M1351" s="134" t="str">
        <f>IF(Afrapportering!M1332="","",Afrapportering!M1332)</f>
        <v/>
      </c>
      <c r="N1351" s="31" t="str">
        <f>IF(Ansøgning!K1337="","",Ansøgning!K1337)</f>
        <v/>
      </c>
      <c r="O1351" s="134">
        <f>IF(Afrapportering!O1332="",,Afrapportering!O1332)</f>
        <v>0</v>
      </c>
      <c r="P1351" s="15" t="str">
        <f>IF(Ansøgning!L1337="","",Ansøgning!L1337)</f>
        <v/>
      </c>
      <c r="Q1351" s="15" t="str">
        <f t="shared" si="165"/>
        <v/>
      </c>
      <c r="R1351" s="15"/>
      <c r="S1351" s="15" t="str">
        <f>IF(Afrapportering!S1332="","",Afrapportering!S1332)</f>
        <v/>
      </c>
      <c r="T1351" s="31" t="str">
        <f t="shared" si="166"/>
        <v/>
      </c>
      <c r="U1351" s="30" t="str">
        <f>IF(Afrapportering!U1332="","",Afrapportering!U1332)</f>
        <v/>
      </c>
      <c r="V1351" s="52" t="str">
        <f>IF(Afrapportering!V1332="","",Afrapportering!V1332)</f>
        <v/>
      </c>
      <c r="W1351" s="30" t="str">
        <f>IF(Afrapportering!W1332="","",Afrapportering!W1332)</f>
        <v/>
      </c>
      <c r="X1351" s="52" t="str">
        <f>IF(Afrapportering!X1332="","",Afrapportering!X1332)</f>
        <v/>
      </c>
      <c r="Y1351" s="30" t="str">
        <f>IF(Afrapportering!Y1332="","",Afrapportering!Y1332)</f>
        <v/>
      </c>
      <c r="Z1351" s="52" t="str">
        <f>IFERROR(MAX(IF(OR(V1351="",X1351=""),"",IF(AND(AND(MONTH(F1351)&gt;=7,MONTH(F1351)&lt;8),AND(MONTH(H1351)&gt;=7,MONTH(H1351)&lt;8)),(NETWORKDAYS(F1351,H1351,Lister!$D$7:$D$13)-V1351)*T1351/NETWORKDAYS(Lister!$D$19,Lister!$E$19,Lister!$D$7:$D$13),IF(AND(AND(MONTH(F1351)&gt;=7,MONTH(F1351)&lt;8),MONTH(H1351)&gt;7),(NETWORKDAYS(F1351,Lister!$E$19,Lister!$D$7:$D$13)-V1351)*T1351/NETWORKDAYS(Lister!$D$19,Lister!$E$19,Lister!$D$7:$D$13),IF(MONTH(F1351)&gt;7,0)))),0),"")</f>
        <v/>
      </c>
      <c r="AA1351" s="30" t="str">
        <f>IF(Afrapportering!AA1332="","",Afrapportering!AA1332)</f>
        <v/>
      </c>
      <c r="AB1351" s="52" t="str">
        <f>IFERROR(MAX(IF(OR(V1351="",X1351=""),"",IF(AND(AND(MONTH(F1351)&gt;=8,MONTH(F1351)&lt;9),AND(MONTH(H1351)&gt;=8,MONTH(H1351)&lt;9)),(NETWORKDAYS(F1351,H1351,Lister!$D$7:$D$13)-X1351)*T1351/NETWORKDAYS(Lister!$D$20,Lister!$E$20,Lister!$D$7:$D$13),IF(AND(MONTH(F1351)=7,MONTH(H1351)=8),(NETWORKDAYS(Lister!$D$20,H1351,Lister!$D$7:$D$13)-X1351)*T1351/NETWORKDAYS(Lister!$D$20,Lister!$E$20,Lister!$D$7:$D$13),IF(AND(MONTH(F1351)=7,MONTH(H1351)=7),0)))),0),"")</f>
        <v/>
      </c>
      <c r="AC1351" s="30" t="str">
        <f>IF(Afrapportering!AC1332="","",Afrapportering!AC1332)</f>
        <v/>
      </c>
      <c r="AD1351" s="52" t="str">
        <f t="shared" si="167"/>
        <v/>
      </c>
      <c r="AE1351" s="52" t="str">
        <f t="shared" si="168"/>
        <v/>
      </c>
      <c r="AF1351" s="30" t="str">
        <f t="shared" si="169"/>
        <v/>
      </c>
      <c r="AG1351" s="30" t="str">
        <f t="shared" si="170"/>
        <v/>
      </c>
      <c r="AH1351" s="3" t="str">
        <f t="shared" si="171"/>
        <v/>
      </c>
    </row>
    <row r="1352" spans="1:34" x14ac:dyDescent="0.25">
      <c r="A1352" s="13" t="str">
        <f>+Afrapportering!A1333</f>
        <v/>
      </c>
      <c r="B1352" s="13" t="str">
        <f>+Afrapportering!B1333</f>
        <v/>
      </c>
      <c r="C1352" s="13" t="str">
        <f>+Afrapportering!C1333</f>
        <v/>
      </c>
      <c r="D1352" s="13" t="str">
        <f>+Afrapportering!D1333</f>
        <v/>
      </c>
      <c r="E1352" s="14" t="str">
        <f>+Afrapportering!E1333</f>
        <v/>
      </c>
      <c r="F1352" s="139" t="str">
        <f>IF(Afrapportering!F1333 = "", "",Afrapportering!F1333)</f>
        <v/>
      </c>
      <c r="G1352" s="14" t="str">
        <f>+Afrapportering!G1333</f>
        <v/>
      </c>
      <c r="H1352" s="139" t="str">
        <f>IF(Afrapportering!H1333 = "","",Afrapportering!H1333)</f>
        <v/>
      </c>
      <c r="I1352" s="140" t="str">
        <f>+Afrapportering!I1333</f>
        <v/>
      </c>
      <c r="J1352" s="13" t="str">
        <f>+Afrapportering!J1333</f>
        <v/>
      </c>
      <c r="K1352" s="32" t="str">
        <f t="shared" si="164"/>
        <v/>
      </c>
      <c r="L1352" s="31" t="str">
        <f>IF(Ansøgning!J1338="","",Ansøgning!J1338)</f>
        <v/>
      </c>
      <c r="M1352" s="134" t="str">
        <f>IF(Afrapportering!M1333="","",Afrapportering!M1333)</f>
        <v/>
      </c>
      <c r="N1352" s="31" t="str">
        <f>IF(Ansøgning!K1338="","",Ansøgning!K1338)</f>
        <v/>
      </c>
      <c r="O1352" s="134">
        <f>IF(Afrapportering!O1333="",,Afrapportering!O1333)</f>
        <v>0</v>
      </c>
      <c r="P1352" s="15" t="str">
        <f>IF(Ansøgning!L1338="","",Ansøgning!L1338)</f>
        <v/>
      </c>
      <c r="Q1352" s="15" t="str">
        <f t="shared" si="165"/>
        <v/>
      </c>
      <c r="R1352" s="15"/>
      <c r="S1352" s="15" t="str">
        <f>IF(Afrapportering!S1333="","",Afrapportering!S1333)</f>
        <v/>
      </c>
      <c r="T1352" s="31" t="str">
        <f t="shared" si="166"/>
        <v/>
      </c>
      <c r="U1352" s="30" t="str">
        <f>IF(Afrapportering!U1333="","",Afrapportering!U1333)</f>
        <v/>
      </c>
      <c r="V1352" s="52" t="str">
        <f>IF(Afrapportering!V1333="","",Afrapportering!V1333)</f>
        <v/>
      </c>
      <c r="W1352" s="30" t="str">
        <f>IF(Afrapportering!W1333="","",Afrapportering!W1333)</f>
        <v/>
      </c>
      <c r="X1352" s="52" t="str">
        <f>IF(Afrapportering!X1333="","",Afrapportering!X1333)</f>
        <v/>
      </c>
      <c r="Y1352" s="30" t="str">
        <f>IF(Afrapportering!Y1333="","",Afrapportering!Y1333)</f>
        <v/>
      </c>
      <c r="Z1352" s="52" t="str">
        <f>IFERROR(MAX(IF(OR(V1352="",X1352=""),"",IF(AND(AND(MONTH(F1352)&gt;=7,MONTH(F1352)&lt;8),AND(MONTH(H1352)&gt;=7,MONTH(H1352)&lt;8)),(NETWORKDAYS(F1352,H1352,Lister!$D$7:$D$13)-V1352)*T1352/NETWORKDAYS(Lister!$D$19,Lister!$E$19,Lister!$D$7:$D$13),IF(AND(AND(MONTH(F1352)&gt;=7,MONTH(F1352)&lt;8),MONTH(H1352)&gt;7),(NETWORKDAYS(F1352,Lister!$E$19,Lister!$D$7:$D$13)-V1352)*T1352/NETWORKDAYS(Lister!$D$19,Lister!$E$19,Lister!$D$7:$D$13),IF(MONTH(F1352)&gt;7,0)))),0),"")</f>
        <v/>
      </c>
      <c r="AA1352" s="30" t="str">
        <f>IF(Afrapportering!AA1333="","",Afrapportering!AA1333)</f>
        <v/>
      </c>
      <c r="AB1352" s="52" t="str">
        <f>IFERROR(MAX(IF(OR(V1352="",X1352=""),"",IF(AND(AND(MONTH(F1352)&gt;=8,MONTH(F1352)&lt;9),AND(MONTH(H1352)&gt;=8,MONTH(H1352)&lt;9)),(NETWORKDAYS(F1352,H1352,Lister!$D$7:$D$13)-X1352)*T1352/NETWORKDAYS(Lister!$D$20,Lister!$E$20,Lister!$D$7:$D$13),IF(AND(MONTH(F1352)=7,MONTH(H1352)=8),(NETWORKDAYS(Lister!$D$20,H1352,Lister!$D$7:$D$13)-X1352)*T1352/NETWORKDAYS(Lister!$D$20,Lister!$E$20,Lister!$D$7:$D$13),IF(AND(MONTH(F1352)=7,MONTH(H1352)=7),0)))),0),"")</f>
        <v/>
      </c>
      <c r="AC1352" s="30" t="str">
        <f>IF(Afrapportering!AC1333="","",Afrapportering!AC1333)</f>
        <v/>
      </c>
      <c r="AD1352" s="52" t="str">
        <f t="shared" si="167"/>
        <v/>
      </c>
      <c r="AE1352" s="52" t="str">
        <f t="shared" si="168"/>
        <v/>
      </c>
      <c r="AF1352" s="30" t="str">
        <f t="shared" si="169"/>
        <v/>
      </c>
      <c r="AG1352" s="30" t="str">
        <f t="shared" si="170"/>
        <v/>
      </c>
      <c r="AH1352" s="3" t="str">
        <f t="shared" si="171"/>
        <v/>
      </c>
    </row>
    <row r="1353" spans="1:34" x14ac:dyDescent="0.25">
      <c r="A1353" s="13" t="str">
        <f>+Afrapportering!A1334</f>
        <v/>
      </c>
      <c r="B1353" s="13" t="str">
        <f>+Afrapportering!B1334</f>
        <v/>
      </c>
      <c r="C1353" s="13" t="str">
        <f>+Afrapportering!C1334</f>
        <v/>
      </c>
      <c r="D1353" s="13" t="str">
        <f>+Afrapportering!D1334</f>
        <v/>
      </c>
      <c r="E1353" s="14" t="str">
        <f>+Afrapportering!E1334</f>
        <v/>
      </c>
      <c r="F1353" s="139" t="str">
        <f>IF(Afrapportering!F1334 = "", "",Afrapportering!F1334)</f>
        <v/>
      </c>
      <c r="G1353" s="14" t="str">
        <f>+Afrapportering!G1334</f>
        <v/>
      </c>
      <c r="H1353" s="139" t="str">
        <f>IF(Afrapportering!H1334 = "","",Afrapportering!H1334)</f>
        <v/>
      </c>
      <c r="I1353" s="140" t="str">
        <f>+Afrapportering!I1334</f>
        <v/>
      </c>
      <c r="J1353" s="13" t="str">
        <f>+Afrapportering!J1334</f>
        <v/>
      </c>
      <c r="K1353" s="32" t="str">
        <f t="shared" si="164"/>
        <v/>
      </c>
      <c r="L1353" s="31" t="str">
        <f>IF(Ansøgning!J1339="","",Ansøgning!J1339)</f>
        <v/>
      </c>
      <c r="M1353" s="134" t="str">
        <f>IF(Afrapportering!M1334="","",Afrapportering!M1334)</f>
        <v/>
      </c>
      <c r="N1353" s="31" t="str">
        <f>IF(Ansøgning!K1339="","",Ansøgning!K1339)</f>
        <v/>
      </c>
      <c r="O1353" s="134">
        <f>IF(Afrapportering!O1334="",,Afrapportering!O1334)</f>
        <v>0</v>
      </c>
      <c r="P1353" s="15" t="str">
        <f>IF(Ansøgning!L1339="","",Ansøgning!L1339)</f>
        <v/>
      </c>
      <c r="Q1353" s="15" t="str">
        <f t="shared" si="165"/>
        <v/>
      </c>
      <c r="R1353" s="15"/>
      <c r="S1353" s="15" t="str">
        <f>IF(Afrapportering!S1334="","",Afrapportering!S1334)</f>
        <v/>
      </c>
      <c r="T1353" s="31" t="str">
        <f t="shared" si="166"/>
        <v/>
      </c>
      <c r="U1353" s="30" t="str">
        <f>IF(Afrapportering!U1334="","",Afrapportering!U1334)</f>
        <v/>
      </c>
      <c r="V1353" s="52" t="str">
        <f>IF(Afrapportering!V1334="","",Afrapportering!V1334)</f>
        <v/>
      </c>
      <c r="W1353" s="30" t="str">
        <f>IF(Afrapportering!W1334="","",Afrapportering!W1334)</f>
        <v/>
      </c>
      <c r="X1353" s="52" t="str">
        <f>IF(Afrapportering!X1334="","",Afrapportering!X1334)</f>
        <v/>
      </c>
      <c r="Y1353" s="30" t="str">
        <f>IF(Afrapportering!Y1334="","",Afrapportering!Y1334)</f>
        <v/>
      </c>
      <c r="Z1353" s="52" t="str">
        <f>IFERROR(MAX(IF(OR(V1353="",X1353=""),"",IF(AND(AND(MONTH(F1353)&gt;=7,MONTH(F1353)&lt;8),AND(MONTH(H1353)&gt;=7,MONTH(H1353)&lt;8)),(NETWORKDAYS(F1353,H1353,Lister!$D$7:$D$13)-V1353)*T1353/NETWORKDAYS(Lister!$D$19,Lister!$E$19,Lister!$D$7:$D$13),IF(AND(AND(MONTH(F1353)&gt;=7,MONTH(F1353)&lt;8),MONTH(H1353)&gt;7),(NETWORKDAYS(F1353,Lister!$E$19,Lister!$D$7:$D$13)-V1353)*T1353/NETWORKDAYS(Lister!$D$19,Lister!$E$19,Lister!$D$7:$D$13),IF(MONTH(F1353)&gt;7,0)))),0),"")</f>
        <v/>
      </c>
      <c r="AA1353" s="30" t="str">
        <f>IF(Afrapportering!AA1334="","",Afrapportering!AA1334)</f>
        <v/>
      </c>
      <c r="AB1353" s="52" t="str">
        <f>IFERROR(MAX(IF(OR(V1353="",X1353=""),"",IF(AND(AND(MONTH(F1353)&gt;=8,MONTH(F1353)&lt;9),AND(MONTH(H1353)&gt;=8,MONTH(H1353)&lt;9)),(NETWORKDAYS(F1353,H1353,Lister!$D$7:$D$13)-X1353)*T1353/NETWORKDAYS(Lister!$D$20,Lister!$E$20,Lister!$D$7:$D$13),IF(AND(MONTH(F1353)=7,MONTH(H1353)=8),(NETWORKDAYS(Lister!$D$20,H1353,Lister!$D$7:$D$13)-X1353)*T1353/NETWORKDAYS(Lister!$D$20,Lister!$E$20,Lister!$D$7:$D$13),IF(AND(MONTH(F1353)=7,MONTH(H1353)=7),0)))),0),"")</f>
        <v/>
      </c>
      <c r="AC1353" s="30" t="str">
        <f>IF(Afrapportering!AC1334="","",Afrapportering!AC1334)</f>
        <v/>
      </c>
      <c r="AD1353" s="52" t="str">
        <f t="shared" si="167"/>
        <v/>
      </c>
      <c r="AE1353" s="52" t="str">
        <f t="shared" si="168"/>
        <v/>
      </c>
      <c r="AF1353" s="30" t="str">
        <f t="shared" si="169"/>
        <v/>
      </c>
      <c r="AG1353" s="30" t="str">
        <f t="shared" si="170"/>
        <v/>
      </c>
      <c r="AH1353" s="3" t="str">
        <f t="shared" si="171"/>
        <v/>
      </c>
    </row>
    <row r="1354" spans="1:34" x14ac:dyDescent="0.25">
      <c r="A1354" s="13" t="str">
        <f>+Afrapportering!A1335</f>
        <v/>
      </c>
      <c r="B1354" s="13" t="str">
        <f>+Afrapportering!B1335</f>
        <v/>
      </c>
      <c r="C1354" s="13" t="str">
        <f>+Afrapportering!C1335</f>
        <v/>
      </c>
      <c r="D1354" s="13" t="str">
        <f>+Afrapportering!D1335</f>
        <v/>
      </c>
      <c r="E1354" s="14" t="str">
        <f>+Afrapportering!E1335</f>
        <v/>
      </c>
      <c r="F1354" s="139" t="str">
        <f>IF(Afrapportering!F1335 = "", "",Afrapportering!F1335)</f>
        <v/>
      </c>
      <c r="G1354" s="14" t="str">
        <f>+Afrapportering!G1335</f>
        <v/>
      </c>
      <c r="H1354" s="139" t="str">
        <f>IF(Afrapportering!H1335 = "","",Afrapportering!H1335)</f>
        <v/>
      </c>
      <c r="I1354" s="140" t="str">
        <f>+Afrapportering!I1335</f>
        <v/>
      </c>
      <c r="J1354" s="13" t="str">
        <f>+Afrapportering!J1335</f>
        <v/>
      </c>
      <c r="K1354" s="32" t="str">
        <f t="shared" si="164"/>
        <v/>
      </c>
      <c r="L1354" s="31" t="str">
        <f>IF(Ansøgning!J1340="","",Ansøgning!J1340)</f>
        <v/>
      </c>
      <c r="M1354" s="134" t="str">
        <f>IF(Afrapportering!M1335="","",Afrapportering!M1335)</f>
        <v/>
      </c>
      <c r="N1354" s="31" t="str">
        <f>IF(Ansøgning!K1340="","",Ansøgning!K1340)</f>
        <v/>
      </c>
      <c r="O1354" s="134">
        <f>IF(Afrapportering!O1335="",,Afrapportering!O1335)</f>
        <v>0</v>
      </c>
      <c r="P1354" s="15" t="str">
        <f>IF(Ansøgning!L1340="","",Ansøgning!L1340)</f>
        <v/>
      </c>
      <c r="Q1354" s="15" t="str">
        <f t="shared" si="165"/>
        <v/>
      </c>
      <c r="R1354" s="15"/>
      <c r="S1354" s="15" t="str">
        <f>IF(Afrapportering!S1335="","",Afrapportering!S1335)</f>
        <v/>
      </c>
      <c r="T1354" s="31" t="str">
        <f t="shared" si="166"/>
        <v/>
      </c>
      <c r="U1354" s="30" t="str">
        <f>IF(Afrapportering!U1335="","",Afrapportering!U1335)</f>
        <v/>
      </c>
      <c r="V1354" s="52" t="str">
        <f>IF(Afrapportering!V1335="","",Afrapportering!V1335)</f>
        <v/>
      </c>
      <c r="W1354" s="30" t="str">
        <f>IF(Afrapportering!W1335="","",Afrapportering!W1335)</f>
        <v/>
      </c>
      <c r="X1354" s="52" t="str">
        <f>IF(Afrapportering!X1335="","",Afrapportering!X1335)</f>
        <v/>
      </c>
      <c r="Y1354" s="30" t="str">
        <f>IF(Afrapportering!Y1335="","",Afrapportering!Y1335)</f>
        <v/>
      </c>
      <c r="Z1354" s="52" t="str">
        <f>IFERROR(MAX(IF(OR(V1354="",X1354=""),"",IF(AND(AND(MONTH(F1354)&gt;=7,MONTH(F1354)&lt;8),AND(MONTH(H1354)&gt;=7,MONTH(H1354)&lt;8)),(NETWORKDAYS(F1354,H1354,Lister!$D$7:$D$13)-V1354)*T1354/NETWORKDAYS(Lister!$D$19,Lister!$E$19,Lister!$D$7:$D$13),IF(AND(AND(MONTH(F1354)&gt;=7,MONTH(F1354)&lt;8),MONTH(H1354)&gt;7),(NETWORKDAYS(F1354,Lister!$E$19,Lister!$D$7:$D$13)-V1354)*T1354/NETWORKDAYS(Lister!$D$19,Lister!$E$19,Lister!$D$7:$D$13),IF(MONTH(F1354)&gt;7,0)))),0),"")</f>
        <v/>
      </c>
      <c r="AA1354" s="30" t="str">
        <f>IF(Afrapportering!AA1335="","",Afrapportering!AA1335)</f>
        <v/>
      </c>
      <c r="AB1354" s="52" t="str">
        <f>IFERROR(MAX(IF(OR(V1354="",X1354=""),"",IF(AND(AND(MONTH(F1354)&gt;=8,MONTH(F1354)&lt;9),AND(MONTH(H1354)&gt;=8,MONTH(H1354)&lt;9)),(NETWORKDAYS(F1354,H1354,Lister!$D$7:$D$13)-X1354)*T1354/NETWORKDAYS(Lister!$D$20,Lister!$E$20,Lister!$D$7:$D$13),IF(AND(MONTH(F1354)=7,MONTH(H1354)=8),(NETWORKDAYS(Lister!$D$20,H1354,Lister!$D$7:$D$13)-X1354)*T1354/NETWORKDAYS(Lister!$D$20,Lister!$E$20,Lister!$D$7:$D$13),IF(AND(MONTH(F1354)=7,MONTH(H1354)=7),0)))),0),"")</f>
        <v/>
      </c>
      <c r="AC1354" s="30" t="str">
        <f>IF(Afrapportering!AC1335="","",Afrapportering!AC1335)</f>
        <v/>
      </c>
      <c r="AD1354" s="52" t="str">
        <f t="shared" si="167"/>
        <v/>
      </c>
      <c r="AE1354" s="52" t="str">
        <f t="shared" si="168"/>
        <v/>
      </c>
      <c r="AF1354" s="30" t="str">
        <f t="shared" si="169"/>
        <v/>
      </c>
      <c r="AG1354" s="30" t="str">
        <f t="shared" si="170"/>
        <v/>
      </c>
      <c r="AH1354" s="3" t="str">
        <f t="shared" si="171"/>
        <v/>
      </c>
    </row>
    <row r="1355" spans="1:34" x14ac:dyDescent="0.25">
      <c r="A1355" s="13" t="str">
        <f>+Afrapportering!A1336</f>
        <v/>
      </c>
      <c r="B1355" s="13" t="str">
        <f>+Afrapportering!B1336</f>
        <v/>
      </c>
      <c r="C1355" s="13" t="str">
        <f>+Afrapportering!C1336</f>
        <v/>
      </c>
      <c r="D1355" s="13" t="str">
        <f>+Afrapportering!D1336</f>
        <v/>
      </c>
      <c r="E1355" s="14" t="str">
        <f>+Afrapportering!E1336</f>
        <v/>
      </c>
      <c r="F1355" s="139" t="str">
        <f>IF(Afrapportering!F1336 = "", "",Afrapportering!F1336)</f>
        <v/>
      </c>
      <c r="G1355" s="14" t="str">
        <f>+Afrapportering!G1336</f>
        <v/>
      </c>
      <c r="H1355" s="139" t="str">
        <f>IF(Afrapportering!H1336 = "","",Afrapportering!H1336)</f>
        <v/>
      </c>
      <c r="I1355" s="140" t="str">
        <f>+Afrapportering!I1336</f>
        <v/>
      </c>
      <c r="J1355" s="13" t="str">
        <f>+Afrapportering!J1336</f>
        <v/>
      </c>
      <c r="K1355" s="32" t="str">
        <f t="shared" si="164"/>
        <v/>
      </c>
      <c r="L1355" s="31" t="str">
        <f>IF(Ansøgning!J1341="","",Ansøgning!J1341)</f>
        <v/>
      </c>
      <c r="M1355" s="134" t="str">
        <f>IF(Afrapportering!M1336="","",Afrapportering!M1336)</f>
        <v/>
      </c>
      <c r="N1355" s="31" t="str">
        <f>IF(Ansøgning!K1341="","",Ansøgning!K1341)</f>
        <v/>
      </c>
      <c r="O1355" s="134">
        <f>IF(Afrapportering!O1336="",,Afrapportering!O1336)</f>
        <v>0</v>
      </c>
      <c r="P1355" s="15" t="str">
        <f>IF(Ansøgning!L1341="","",Ansøgning!L1341)</f>
        <v/>
      </c>
      <c r="Q1355" s="15" t="str">
        <f t="shared" si="165"/>
        <v/>
      </c>
      <c r="R1355" s="15"/>
      <c r="S1355" s="15" t="str">
        <f>IF(Afrapportering!S1336="","",Afrapportering!S1336)</f>
        <v/>
      </c>
      <c r="T1355" s="31" t="str">
        <f t="shared" si="166"/>
        <v/>
      </c>
      <c r="U1355" s="30" t="str">
        <f>IF(Afrapportering!U1336="","",Afrapportering!U1336)</f>
        <v/>
      </c>
      <c r="V1355" s="52" t="str">
        <f>IF(Afrapportering!V1336="","",Afrapportering!V1336)</f>
        <v/>
      </c>
      <c r="W1355" s="30" t="str">
        <f>IF(Afrapportering!W1336="","",Afrapportering!W1336)</f>
        <v/>
      </c>
      <c r="X1355" s="52" t="str">
        <f>IF(Afrapportering!X1336="","",Afrapportering!X1336)</f>
        <v/>
      </c>
      <c r="Y1355" s="30" t="str">
        <f>IF(Afrapportering!Y1336="","",Afrapportering!Y1336)</f>
        <v/>
      </c>
      <c r="Z1355" s="52" t="str">
        <f>IFERROR(MAX(IF(OR(V1355="",X1355=""),"",IF(AND(AND(MONTH(F1355)&gt;=7,MONTH(F1355)&lt;8),AND(MONTH(H1355)&gt;=7,MONTH(H1355)&lt;8)),(NETWORKDAYS(F1355,H1355,Lister!$D$7:$D$13)-V1355)*T1355/NETWORKDAYS(Lister!$D$19,Lister!$E$19,Lister!$D$7:$D$13),IF(AND(AND(MONTH(F1355)&gt;=7,MONTH(F1355)&lt;8),MONTH(H1355)&gt;7),(NETWORKDAYS(F1355,Lister!$E$19,Lister!$D$7:$D$13)-V1355)*T1355/NETWORKDAYS(Lister!$D$19,Lister!$E$19,Lister!$D$7:$D$13),IF(MONTH(F1355)&gt;7,0)))),0),"")</f>
        <v/>
      </c>
      <c r="AA1355" s="30" t="str">
        <f>IF(Afrapportering!AA1336="","",Afrapportering!AA1336)</f>
        <v/>
      </c>
      <c r="AB1355" s="52" t="str">
        <f>IFERROR(MAX(IF(OR(V1355="",X1355=""),"",IF(AND(AND(MONTH(F1355)&gt;=8,MONTH(F1355)&lt;9),AND(MONTH(H1355)&gt;=8,MONTH(H1355)&lt;9)),(NETWORKDAYS(F1355,H1355,Lister!$D$7:$D$13)-X1355)*T1355/NETWORKDAYS(Lister!$D$20,Lister!$E$20,Lister!$D$7:$D$13),IF(AND(MONTH(F1355)=7,MONTH(H1355)=8),(NETWORKDAYS(Lister!$D$20,H1355,Lister!$D$7:$D$13)-X1355)*T1355/NETWORKDAYS(Lister!$D$20,Lister!$E$20,Lister!$D$7:$D$13),IF(AND(MONTH(F1355)=7,MONTH(H1355)=7),0)))),0),"")</f>
        <v/>
      </c>
      <c r="AC1355" s="30" t="str">
        <f>IF(Afrapportering!AC1336="","",Afrapportering!AC1336)</f>
        <v/>
      </c>
      <c r="AD1355" s="52" t="str">
        <f t="shared" si="167"/>
        <v/>
      </c>
      <c r="AE1355" s="52" t="str">
        <f t="shared" si="168"/>
        <v/>
      </c>
      <c r="AF1355" s="30" t="str">
        <f t="shared" si="169"/>
        <v/>
      </c>
      <c r="AG1355" s="30" t="str">
        <f t="shared" si="170"/>
        <v/>
      </c>
      <c r="AH1355" s="3" t="str">
        <f t="shared" si="171"/>
        <v/>
      </c>
    </row>
    <row r="1356" spans="1:34" x14ac:dyDescent="0.25">
      <c r="A1356" s="13" t="str">
        <f>+Afrapportering!A1337</f>
        <v/>
      </c>
      <c r="B1356" s="13" t="str">
        <f>+Afrapportering!B1337</f>
        <v/>
      </c>
      <c r="C1356" s="13" t="str">
        <f>+Afrapportering!C1337</f>
        <v/>
      </c>
      <c r="D1356" s="13" t="str">
        <f>+Afrapportering!D1337</f>
        <v/>
      </c>
      <c r="E1356" s="14" t="str">
        <f>+Afrapportering!E1337</f>
        <v/>
      </c>
      <c r="F1356" s="139" t="str">
        <f>IF(Afrapportering!F1337 = "", "",Afrapportering!F1337)</f>
        <v/>
      </c>
      <c r="G1356" s="14" t="str">
        <f>+Afrapportering!G1337</f>
        <v/>
      </c>
      <c r="H1356" s="139" t="str">
        <f>IF(Afrapportering!H1337 = "","",Afrapportering!H1337)</f>
        <v/>
      </c>
      <c r="I1356" s="140" t="str">
        <f>+Afrapportering!I1337</f>
        <v/>
      </c>
      <c r="J1356" s="13" t="str">
        <f>+Afrapportering!J1337</f>
        <v/>
      </c>
      <c r="K1356" s="32" t="str">
        <f t="shared" si="164"/>
        <v/>
      </c>
      <c r="L1356" s="31" t="str">
        <f>IF(Ansøgning!J1342="","",Ansøgning!J1342)</f>
        <v/>
      </c>
      <c r="M1356" s="134" t="str">
        <f>IF(Afrapportering!M1337="","",Afrapportering!M1337)</f>
        <v/>
      </c>
      <c r="N1356" s="31" t="str">
        <f>IF(Ansøgning!K1342="","",Ansøgning!K1342)</f>
        <v/>
      </c>
      <c r="O1356" s="134">
        <f>IF(Afrapportering!O1337="",,Afrapportering!O1337)</f>
        <v>0</v>
      </c>
      <c r="P1356" s="15" t="str">
        <f>IF(Ansøgning!L1342="","",Ansøgning!L1342)</f>
        <v/>
      </c>
      <c r="Q1356" s="15" t="str">
        <f t="shared" si="165"/>
        <v/>
      </c>
      <c r="R1356" s="15"/>
      <c r="S1356" s="15" t="str">
        <f>IF(Afrapportering!S1337="","",Afrapportering!S1337)</f>
        <v/>
      </c>
      <c r="T1356" s="31" t="str">
        <f t="shared" si="166"/>
        <v/>
      </c>
      <c r="U1356" s="30" t="str">
        <f>IF(Afrapportering!U1337="","",Afrapportering!U1337)</f>
        <v/>
      </c>
      <c r="V1356" s="52" t="str">
        <f>IF(Afrapportering!V1337="","",Afrapportering!V1337)</f>
        <v/>
      </c>
      <c r="W1356" s="30" t="str">
        <f>IF(Afrapportering!W1337="","",Afrapportering!W1337)</f>
        <v/>
      </c>
      <c r="X1356" s="52" t="str">
        <f>IF(Afrapportering!X1337="","",Afrapportering!X1337)</f>
        <v/>
      </c>
      <c r="Y1356" s="30" t="str">
        <f>IF(Afrapportering!Y1337="","",Afrapportering!Y1337)</f>
        <v/>
      </c>
      <c r="Z1356" s="52" t="str">
        <f>IFERROR(MAX(IF(OR(V1356="",X1356=""),"",IF(AND(AND(MONTH(F1356)&gt;=7,MONTH(F1356)&lt;8),AND(MONTH(H1356)&gt;=7,MONTH(H1356)&lt;8)),(NETWORKDAYS(F1356,H1356,Lister!$D$7:$D$13)-V1356)*T1356/NETWORKDAYS(Lister!$D$19,Lister!$E$19,Lister!$D$7:$D$13),IF(AND(AND(MONTH(F1356)&gt;=7,MONTH(F1356)&lt;8),MONTH(H1356)&gt;7),(NETWORKDAYS(F1356,Lister!$E$19,Lister!$D$7:$D$13)-V1356)*T1356/NETWORKDAYS(Lister!$D$19,Lister!$E$19,Lister!$D$7:$D$13),IF(MONTH(F1356)&gt;7,0)))),0),"")</f>
        <v/>
      </c>
      <c r="AA1356" s="30" t="str">
        <f>IF(Afrapportering!AA1337="","",Afrapportering!AA1337)</f>
        <v/>
      </c>
      <c r="AB1356" s="52" t="str">
        <f>IFERROR(MAX(IF(OR(V1356="",X1356=""),"",IF(AND(AND(MONTH(F1356)&gt;=8,MONTH(F1356)&lt;9),AND(MONTH(H1356)&gt;=8,MONTH(H1356)&lt;9)),(NETWORKDAYS(F1356,H1356,Lister!$D$7:$D$13)-X1356)*T1356/NETWORKDAYS(Lister!$D$20,Lister!$E$20,Lister!$D$7:$D$13),IF(AND(MONTH(F1356)=7,MONTH(H1356)=8),(NETWORKDAYS(Lister!$D$20,H1356,Lister!$D$7:$D$13)-X1356)*T1356/NETWORKDAYS(Lister!$D$20,Lister!$E$20,Lister!$D$7:$D$13),IF(AND(MONTH(F1356)=7,MONTH(H1356)=7),0)))),0),"")</f>
        <v/>
      </c>
      <c r="AC1356" s="30" t="str">
        <f>IF(Afrapportering!AC1337="","",Afrapportering!AC1337)</f>
        <v/>
      </c>
      <c r="AD1356" s="52" t="str">
        <f t="shared" si="167"/>
        <v/>
      </c>
      <c r="AE1356" s="52" t="str">
        <f t="shared" si="168"/>
        <v/>
      </c>
      <c r="AF1356" s="30" t="str">
        <f t="shared" si="169"/>
        <v/>
      </c>
      <c r="AG1356" s="30" t="str">
        <f t="shared" si="170"/>
        <v/>
      </c>
      <c r="AH1356" s="3" t="str">
        <f t="shared" si="171"/>
        <v/>
      </c>
    </row>
    <row r="1357" spans="1:34" x14ac:dyDescent="0.25">
      <c r="A1357" s="13" t="str">
        <f>+Afrapportering!A1338</f>
        <v/>
      </c>
      <c r="B1357" s="13" t="str">
        <f>+Afrapportering!B1338</f>
        <v/>
      </c>
      <c r="C1357" s="13" t="str">
        <f>+Afrapportering!C1338</f>
        <v/>
      </c>
      <c r="D1357" s="13" t="str">
        <f>+Afrapportering!D1338</f>
        <v/>
      </c>
      <c r="E1357" s="14" t="str">
        <f>+Afrapportering!E1338</f>
        <v/>
      </c>
      <c r="F1357" s="139" t="str">
        <f>IF(Afrapportering!F1338 = "", "",Afrapportering!F1338)</f>
        <v/>
      </c>
      <c r="G1357" s="14" t="str">
        <f>+Afrapportering!G1338</f>
        <v/>
      </c>
      <c r="H1357" s="139" t="str">
        <f>IF(Afrapportering!H1338 = "","",Afrapportering!H1338)</f>
        <v/>
      </c>
      <c r="I1357" s="140" t="str">
        <f>+Afrapportering!I1338</f>
        <v/>
      </c>
      <c r="J1357" s="13" t="str">
        <f>+Afrapportering!J1338</f>
        <v/>
      </c>
      <c r="K1357" s="32" t="str">
        <f t="shared" si="164"/>
        <v/>
      </c>
      <c r="L1357" s="31" t="str">
        <f>IF(Ansøgning!J1343="","",Ansøgning!J1343)</f>
        <v/>
      </c>
      <c r="M1357" s="134" t="str">
        <f>IF(Afrapportering!M1338="","",Afrapportering!M1338)</f>
        <v/>
      </c>
      <c r="N1357" s="31" t="str">
        <f>IF(Ansøgning!K1343="","",Ansøgning!K1343)</f>
        <v/>
      </c>
      <c r="O1357" s="134">
        <f>IF(Afrapportering!O1338="",,Afrapportering!O1338)</f>
        <v>0</v>
      </c>
      <c r="P1357" s="15" t="str">
        <f>IF(Ansøgning!L1343="","",Ansøgning!L1343)</f>
        <v/>
      </c>
      <c r="Q1357" s="15" t="str">
        <f t="shared" si="165"/>
        <v/>
      </c>
      <c r="R1357" s="15"/>
      <c r="S1357" s="15" t="str">
        <f>IF(Afrapportering!S1338="","",Afrapportering!S1338)</f>
        <v/>
      </c>
      <c r="T1357" s="31" t="str">
        <f t="shared" si="166"/>
        <v/>
      </c>
      <c r="U1357" s="30" t="str">
        <f>IF(Afrapportering!U1338="","",Afrapportering!U1338)</f>
        <v/>
      </c>
      <c r="V1357" s="52" t="str">
        <f>IF(Afrapportering!V1338="","",Afrapportering!V1338)</f>
        <v/>
      </c>
      <c r="W1357" s="30" t="str">
        <f>IF(Afrapportering!W1338="","",Afrapportering!W1338)</f>
        <v/>
      </c>
      <c r="X1357" s="52" t="str">
        <f>IF(Afrapportering!X1338="","",Afrapportering!X1338)</f>
        <v/>
      </c>
      <c r="Y1357" s="30" t="str">
        <f>IF(Afrapportering!Y1338="","",Afrapportering!Y1338)</f>
        <v/>
      </c>
      <c r="Z1357" s="52" t="str">
        <f>IFERROR(MAX(IF(OR(V1357="",X1357=""),"",IF(AND(AND(MONTH(F1357)&gt;=7,MONTH(F1357)&lt;8),AND(MONTH(H1357)&gt;=7,MONTH(H1357)&lt;8)),(NETWORKDAYS(F1357,H1357,Lister!$D$7:$D$13)-V1357)*T1357/NETWORKDAYS(Lister!$D$19,Lister!$E$19,Lister!$D$7:$D$13),IF(AND(AND(MONTH(F1357)&gt;=7,MONTH(F1357)&lt;8),MONTH(H1357)&gt;7),(NETWORKDAYS(F1357,Lister!$E$19,Lister!$D$7:$D$13)-V1357)*T1357/NETWORKDAYS(Lister!$D$19,Lister!$E$19,Lister!$D$7:$D$13),IF(MONTH(F1357)&gt;7,0)))),0),"")</f>
        <v/>
      </c>
      <c r="AA1357" s="30" t="str">
        <f>IF(Afrapportering!AA1338="","",Afrapportering!AA1338)</f>
        <v/>
      </c>
      <c r="AB1357" s="52" t="str">
        <f>IFERROR(MAX(IF(OR(V1357="",X1357=""),"",IF(AND(AND(MONTH(F1357)&gt;=8,MONTH(F1357)&lt;9),AND(MONTH(H1357)&gt;=8,MONTH(H1357)&lt;9)),(NETWORKDAYS(F1357,H1357,Lister!$D$7:$D$13)-X1357)*T1357/NETWORKDAYS(Lister!$D$20,Lister!$E$20,Lister!$D$7:$D$13),IF(AND(MONTH(F1357)=7,MONTH(H1357)=8),(NETWORKDAYS(Lister!$D$20,H1357,Lister!$D$7:$D$13)-X1357)*T1357/NETWORKDAYS(Lister!$D$20,Lister!$E$20,Lister!$D$7:$D$13),IF(AND(MONTH(F1357)=7,MONTH(H1357)=7),0)))),0),"")</f>
        <v/>
      </c>
      <c r="AC1357" s="30" t="str">
        <f>IF(Afrapportering!AC1338="","",Afrapportering!AC1338)</f>
        <v/>
      </c>
      <c r="AD1357" s="52" t="str">
        <f t="shared" si="167"/>
        <v/>
      </c>
      <c r="AE1357" s="52" t="str">
        <f t="shared" si="168"/>
        <v/>
      </c>
      <c r="AF1357" s="30" t="str">
        <f t="shared" si="169"/>
        <v/>
      </c>
      <c r="AG1357" s="30" t="str">
        <f t="shared" si="170"/>
        <v/>
      </c>
      <c r="AH1357" s="3" t="str">
        <f t="shared" si="171"/>
        <v/>
      </c>
    </row>
    <row r="1358" spans="1:34" x14ac:dyDescent="0.25">
      <c r="A1358" s="13" t="str">
        <f>+Afrapportering!A1339</f>
        <v/>
      </c>
      <c r="B1358" s="13" t="str">
        <f>+Afrapportering!B1339</f>
        <v/>
      </c>
      <c r="C1358" s="13" t="str">
        <f>+Afrapportering!C1339</f>
        <v/>
      </c>
      <c r="D1358" s="13" t="str">
        <f>+Afrapportering!D1339</f>
        <v/>
      </c>
      <c r="E1358" s="14" t="str">
        <f>+Afrapportering!E1339</f>
        <v/>
      </c>
      <c r="F1358" s="139" t="str">
        <f>IF(Afrapportering!F1339 = "", "",Afrapportering!F1339)</f>
        <v/>
      </c>
      <c r="G1358" s="14" t="str">
        <f>+Afrapportering!G1339</f>
        <v/>
      </c>
      <c r="H1358" s="139" t="str">
        <f>IF(Afrapportering!H1339 = "","",Afrapportering!H1339)</f>
        <v/>
      </c>
      <c r="I1358" s="140" t="str">
        <f>+Afrapportering!I1339</f>
        <v/>
      </c>
      <c r="J1358" s="13" t="str">
        <f>+Afrapportering!J1339</f>
        <v/>
      </c>
      <c r="K1358" s="32" t="str">
        <f t="shared" si="164"/>
        <v/>
      </c>
      <c r="L1358" s="31" t="str">
        <f>IF(Ansøgning!J1344="","",Ansøgning!J1344)</f>
        <v/>
      </c>
      <c r="M1358" s="134" t="str">
        <f>IF(Afrapportering!M1339="","",Afrapportering!M1339)</f>
        <v/>
      </c>
      <c r="N1358" s="31" t="str">
        <f>IF(Ansøgning!K1344="","",Ansøgning!K1344)</f>
        <v/>
      </c>
      <c r="O1358" s="134">
        <f>IF(Afrapportering!O1339="",,Afrapportering!O1339)</f>
        <v>0</v>
      </c>
      <c r="P1358" s="15" t="str">
        <f>IF(Ansøgning!L1344="","",Ansøgning!L1344)</f>
        <v/>
      </c>
      <c r="Q1358" s="15" t="str">
        <f t="shared" si="165"/>
        <v/>
      </c>
      <c r="R1358" s="15"/>
      <c r="S1358" s="15" t="str">
        <f>IF(Afrapportering!S1339="","",Afrapportering!S1339)</f>
        <v/>
      </c>
      <c r="T1358" s="31" t="str">
        <f t="shared" si="166"/>
        <v/>
      </c>
      <c r="U1358" s="30" t="str">
        <f>IF(Afrapportering!U1339="","",Afrapportering!U1339)</f>
        <v/>
      </c>
      <c r="V1358" s="52" t="str">
        <f>IF(Afrapportering!V1339="","",Afrapportering!V1339)</f>
        <v/>
      </c>
      <c r="W1358" s="30" t="str">
        <f>IF(Afrapportering!W1339="","",Afrapportering!W1339)</f>
        <v/>
      </c>
      <c r="X1358" s="52" t="str">
        <f>IF(Afrapportering!X1339="","",Afrapportering!X1339)</f>
        <v/>
      </c>
      <c r="Y1358" s="30" t="str">
        <f>IF(Afrapportering!Y1339="","",Afrapportering!Y1339)</f>
        <v/>
      </c>
      <c r="Z1358" s="52" t="str">
        <f>IFERROR(MAX(IF(OR(V1358="",X1358=""),"",IF(AND(AND(MONTH(F1358)&gt;=7,MONTH(F1358)&lt;8),AND(MONTH(H1358)&gt;=7,MONTH(H1358)&lt;8)),(NETWORKDAYS(F1358,H1358,Lister!$D$7:$D$13)-V1358)*T1358/NETWORKDAYS(Lister!$D$19,Lister!$E$19,Lister!$D$7:$D$13),IF(AND(AND(MONTH(F1358)&gt;=7,MONTH(F1358)&lt;8),MONTH(H1358)&gt;7),(NETWORKDAYS(F1358,Lister!$E$19,Lister!$D$7:$D$13)-V1358)*T1358/NETWORKDAYS(Lister!$D$19,Lister!$E$19,Lister!$D$7:$D$13),IF(MONTH(F1358)&gt;7,0)))),0),"")</f>
        <v/>
      </c>
      <c r="AA1358" s="30" t="str">
        <f>IF(Afrapportering!AA1339="","",Afrapportering!AA1339)</f>
        <v/>
      </c>
      <c r="AB1358" s="52" t="str">
        <f>IFERROR(MAX(IF(OR(V1358="",X1358=""),"",IF(AND(AND(MONTH(F1358)&gt;=8,MONTH(F1358)&lt;9),AND(MONTH(H1358)&gt;=8,MONTH(H1358)&lt;9)),(NETWORKDAYS(F1358,H1358,Lister!$D$7:$D$13)-X1358)*T1358/NETWORKDAYS(Lister!$D$20,Lister!$E$20,Lister!$D$7:$D$13),IF(AND(MONTH(F1358)=7,MONTH(H1358)=8),(NETWORKDAYS(Lister!$D$20,H1358,Lister!$D$7:$D$13)-X1358)*T1358/NETWORKDAYS(Lister!$D$20,Lister!$E$20,Lister!$D$7:$D$13),IF(AND(MONTH(F1358)=7,MONTH(H1358)=7),0)))),0),"")</f>
        <v/>
      </c>
      <c r="AC1358" s="30" t="str">
        <f>IF(Afrapportering!AC1339="","",Afrapportering!AC1339)</f>
        <v/>
      </c>
      <c r="AD1358" s="52" t="str">
        <f t="shared" si="167"/>
        <v/>
      </c>
      <c r="AE1358" s="52" t="str">
        <f t="shared" si="168"/>
        <v/>
      </c>
      <c r="AF1358" s="30" t="str">
        <f t="shared" si="169"/>
        <v/>
      </c>
      <c r="AG1358" s="30" t="str">
        <f t="shared" si="170"/>
        <v/>
      </c>
      <c r="AH1358" s="3" t="str">
        <f t="shared" si="171"/>
        <v/>
      </c>
    </row>
    <row r="1359" spans="1:34" x14ac:dyDescent="0.25">
      <c r="A1359" s="13" t="str">
        <f>+Afrapportering!A1340</f>
        <v/>
      </c>
      <c r="B1359" s="13" t="str">
        <f>+Afrapportering!B1340</f>
        <v/>
      </c>
      <c r="C1359" s="13" t="str">
        <f>+Afrapportering!C1340</f>
        <v/>
      </c>
      <c r="D1359" s="13" t="str">
        <f>+Afrapportering!D1340</f>
        <v/>
      </c>
      <c r="E1359" s="14" t="str">
        <f>+Afrapportering!E1340</f>
        <v/>
      </c>
      <c r="F1359" s="139" t="str">
        <f>IF(Afrapportering!F1340 = "", "",Afrapportering!F1340)</f>
        <v/>
      </c>
      <c r="G1359" s="14" t="str">
        <f>+Afrapportering!G1340</f>
        <v/>
      </c>
      <c r="H1359" s="139" t="str">
        <f>IF(Afrapportering!H1340 = "","",Afrapportering!H1340)</f>
        <v/>
      </c>
      <c r="I1359" s="140" t="str">
        <f>+Afrapportering!I1340</f>
        <v/>
      </c>
      <c r="J1359" s="13" t="str">
        <f>+Afrapportering!J1340</f>
        <v/>
      </c>
      <c r="K1359" s="32" t="str">
        <f t="shared" si="164"/>
        <v/>
      </c>
      <c r="L1359" s="31" t="str">
        <f>IF(Ansøgning!J1345="","",Ansøgning!J1345)</f>
        <v/>
      </c>
      <c r="M1359" s="134" t="str">
        <f>IF(Afrapportering!M1340="","",Afrapportering!M1340)</f>
        <v/>
      </c>
      <c r="N1359" s="31" t="str">
        <f>IF(Ansøgning!K1345="","",Ansøgning!K1345)</f>
        <v/>
      </c>
      <c r="O1359" s="134">
        <f>IF(Afrapportering!O1340="",,Afrapportering!O1340)</f>
        <v>0</v>
      </c>
      <c r="P1359" s="15" t="str">
        <f>IF(Ansøgning!L1345="","",Ansøgning!L1345)</f>
        <v/>
      </c>
      <c r="Q1359" s="15" t="str">
        <f t="shared" si="165"/>
        <v/>
      </c>
      <c r="R1359" s="15"/>
      <c r="S1359" s="15" t="str">
        <f>IF(Afrapportering!S1340="","",Afrapportering!S1340)</f>
        <v/>
      </c>
      <c r="T1359" s="31" t="str">
        <f t="shared" si="166"/>
        <v/>
      </c>
      <c r="U1359" s="30" t="str">
        <f>IF(Afrapportering!U1340="","",Afrapportering!U1340)</f>
        <v/>
      </c>
      <c r="V1359" s="52" t="str">
        <f>IF(Afrapportering!V1340="","",Afrapportering!V1340)</f>
        <v/>
      </c>
      <c r="W1359" s="30" t="str">
        <f>IF(Afrapportering!W1340="","",Afrapportering!W1340)</f>
        <v/>
      </c>
      <c r="X1359" s="52" t="str">
        <f>IF(Afrapportering!X1340="","",Afrapportering!X1340)</f>
        <v/>
      </c>
      <c r="Y1359" s="30" t="str">
        <f>IF(Afrapportering!Y1340="","",Afrapportering!Y1340)</f>
        <v/>
      </c>
      <c r="Z1359" s="52" t="str">
        <f>IFERROR(MAX(IF(OR(V1359="",X1359=""),"",IF(AND(AND(MONTH(F1359)&gt;=7,MONTH(F1359)&lt;8),AND(MONTH(H1359)&gt;=7,MONTH(H1359)&lt;8)),(NETWORKDAYS(F1359,H1359,Lister!$D$7:$D$13)-V1359)*T1359/NETWORKDAYS(Lister!$D$19,Lister!$E$19,Lister!$D$7:$D$13),IF(AND(AND(MONTH(F1359)&gt;=7,MONTH(F1359)&lt;8),MONTH(H1359)&gt;7),(NETWORKDAYS(F1359,Lister!$E$19,Lister!$D$7:$D$13)-V1359)*T1359/NETWORKDAYS(Lister!$D$19,Lister!$E$19,Lister!$D$7:$D$13),IF(MONTH(F1359)&gt;7,0)))),0),"")</f>
        <v/>
      </c>
      <c r="AA1359" s="30" t="str">
        <f>IF(Afrapportering!AA1340="","",Afrapportering!AA1340)</f>
        <v/>
      </c>
      <c r="AB1359" s="52" t="str">
        <f>IFERROR(MAX(IF(OR(V1359="",X1359=""),"",IF(AND(AND(MONTH(F1359)&gt;=8,MONTH(F1359)&lt;9),AND(MONTH(H1359)&gt;=8,MONTH(H1359)&lt;9)),(NETWORKDAYS(F1359,H1359,Lister!$D$7:$D$13)-X1359)*T1359/NETWORKDAYS(Lister!$D$20,Lister!$E$20,Lister!$D$7:$D$13),IF(AND(MONTH(F1359)=7,MONTH(H1359)=8),(NETWORKDAYS(Lister!$D$20,H1359,Lister!$D$7:$D$13)-X1359)*T1359/NETWORKDAYS(Lister!$D$20,Lister!$E$20,Lister!$D$7:$D$13),IF(AND(MONTH(F1359)=7,MONTH(H1359)=7),0)))),0),"")</f>
        <v/>
      </c>
      <c r="AC1359" s="30" t="str">
        <f>IF(Afrapportering!AC1340="","",Afrapportering!AC1340)</f>
        <v/>
      </c>
      <c r="AD1359" s="52" t="str">
        <f t="shared" si="167"/>
        <v/>
      </c>
      <c r="AE1359" s="52" t="str">
        <f t="shared" si="168"/>
        <v/>
      </c>
      <c r="AF1359" s="30" t="str">
        <f t="shared" si="169"/>
        <v/>
      </c>
      <c r="AG1359" s="30" t="str">
        <f t="shared" si="170"/>
        <v/>
      </c>
      <c r="AH1359" s="3" t="str">
        <f t="shared" si="171"/>
        <v/>
      </c>
    </row>
    <row r="1360" spans="1:34" x14ac:dyDescent="0.25">
      <c r="A1360" s="13" t="str">
        <f>+Afrapportering!A1341</f>
        <v/>
      </c>
      <c r="B1360" s="13" t="str">
        <f>+Afrapportering!B1341</f>
        <v/>
      </c>
      <c r="C1360" s="13" t="str">
        <f>+Afrapportering!C1341</f>
        <v/>
      </c>
      <c r="D1360" s="13" t="str">
        <f>+Afrapportering!D1341</f>
        <v/>
      </c>
      <c r="E1360" s="14" t="str">
        <f>+Afrapportering!E1341</f>
        <v/>
      </c>
      <c r="F1360" s="139" t="str">
        <f>IF(Afrapportering!F1341 = "", "",Afrapportering!F1341)</f>
        <v/>
      </c>
      <c r="G1360" s="14" t="str">
        <f>+Afrapportering!G1341</f>
        <v/>
      </c>
      <c r="H1360" s="139" t="str">
        <f>IF(Afrapportering!H1341 = "","",Afrapportering!H1341)</f>
        <v/>
      </c>
      <c r="I1360" s="140" t="str">
        <f>+Afrapportering!I1341</f>
        <v/>
      </c>
      <c r="J1360" s="13" t="str">
        <f>+Afrapportering!J1341</f>
        <v/>
      </c>
      <c r="K1360" s="32" t="str">
        <f t="shared" si="164"/>
        <v/>
      </c>
      <c r="L1360" s="31" t="str">
        <f>IF(Ansøgning!J1346="","",Ansøgning!J1346)</f>
        <v/>
      </c>
      <c r="M1360" s="134" t="str">
        <f>IF(Afrapportering!M1341="","",Afrapportering!M1341)</f>
        <v/>
      </c>
      <c r="N1360" s="31" t="str">
        <f>IF(Ansøgning!K1346="","",Ansøgning!K1346)</f>
        <v/>
      </c>
      <c r="O1360" s="134">
        <f>IF(Afrapportering!O1341="",,Afrapportering!O1341)</f>
        <v>0</v>
      </c>
      <c r="P1360" s="15" t="str">
        <f>IF(Ansøgning!L1346="","",Ansøgning!L1346)</f>
        <v/>
      </c>
      <c r="Q1360" s="15" t="str">
        <f t="shared" si="165"/>
        <v/>
      </c>
      <c r="R1360" s="15"/>
      <c r="S1360" s="15" t="str">
        <f>IF(Afrapportering!S1341="","",Afrapportering!S1341)</f>
        <v/>
      </c>
      <c r="T1360" s="31" t="str">
        <f t="shared" si="166"/>
        <v/>
      </c>
      <c r="U1360" s="30" t="str">
        <f>IF(Afrapportering!U1341="","",Afrapportering!U1341)</f>
        <v/>
      </c>
      <c r="V1360" s="52" t="str">
        <f>IF(Afrapportering!V1341="","",Afrapportering!V1341)</f>
        <v/>
      </c>
      <c r="W1360" s="30" t="str">
        <f>IF(Afrapportering!W1341="","",Afrapportering!W1341)</f>
        <v/>
      </c>
      <c r="X1360" s="52" t="str">
        <f>IF(Afrapportering!X1341="","",Afrapportering!X1341)</f>
        <v/>
      </c>
      <c r="Y1360" s="30" t="str">
        <f>IF(Afrapportering!Y1341="","",Afrapportering!Y1341)</f>
        <v/>
      </c>
      <c r="Z1360" s="52" t="str">
        <f>IFERROR(MAX(IF(OR(V1360="",X1360=""),"",IF(AND(AND(MONTH(F1360)&gt;=7,MONTH(F1360)&lt;8),AND(MONTH(H1360)&gt;=7,MONTH(H1360)&lt;8)),(NETWORKDAYS(F1360,H1360,Lister!$D$7:$D$13)-V1360)*T1360/NETWORKDAYS(Lister!$D$19,Lister!$E$19,Lister!$D$7:$D$13),IF(AND(AND(MONTH(F1360)&gt;=7,MONTH(F1360)&lt;8),MONTH(H1360)&gt;7),(NETWORKDAYS(F1360,Lister!$E$19,Lister!$D$7:$D$13)-V1360)*T1360/NETWORKDAYS(Lister!$D$19,Lister!$E$19,Lister!$D$7:$D$13),IF(MONTH(F1360)&gt;7,0)))),0),"")</f>
        <v/>
      </c>
      <c r="AA1360" s="30" t="str">
        <f>IF(Afrapportering!AA1341="","",Afrapportering!AA1341)</f>
        <v/>
      </c>
      <c r="AB1360" s="52" t="str">
        <f>IFERROR(MAX(IF(OR(V1360="",X1360=""),"",IF(AND(AND(MONTH(F1360)&gt;=8,MONTH(F1360)&lt;9),AND(MONTH(H1360)&gt;=8,MONTH(H1360)&lt;9)),(NETWORKDAYS(F1360,H1360,Lister!$D$7:$D$13)-X1360)*T1360/NETWORKDAYS(Lister!$D$20,Lister!$E$20,Lister!$D$7:$D$13),IF(AND(MONTH(F1360)=7,MONTH(H1360)=8),(NETWORKDAYS(Lister!$D$20,H1360,Lister!$D$7:$D$13)-X1360)*T1360/NETWORKDAYS(Lister!$D$20,Lister!$E$20,Lister!$D$7:$D$13),IF(AND(MONTH(F1360)=7,MONTH(H1360)=7),0)))),0),"")</f>
        <v/>
      </c>
      <c r="AC1360" s="30" t="str">
        <f>IF(Afrapportering!AC1341="","",Afrapportering!AC1341)</f>
        <v/>
      </c>
      <c r="AD1360" s="52" t="str">
        <f t="shared" si="167"/>
        <v/>
      </c>
      <c r="AE1360" s="52" t="str">
        <f t="shared" si="168"/>
        <v/>
      </c>
      <c r="AF1360" s="30" t="str">
        <f t="shared" si="169"/>
        <v/>
      </c>
      <c r="AG1360" s="30" t="str">
        <f t="shared" si="170"/>
        <v/>
      </c>
      <c r="AH1360" s="3" t="str">
        <f t="shared" si="171"/>
        <v/>
      </c>
    </row>
    <row r="1361" spans="1:34" x14ac:dyDescent="0.25">
      <c r="A1361" s="13" t="str">
        <f>+Afrapportering!A1342</f>
        <v/>
      </c>
      <c r="B1361" s="13" t="str">
        <f>+Afrapportering!B1342</f>
        <v/>
      </c>
      <c r="C1361" s="13" t="str">
        <f>+Afrapportering!C1342</f>
        <v/>
      </c>
      <c r="D1361" s="13" t="str">
        <f>+Afrapportering!D1342</f>
        <v/>
      </c>
      <c r="E1361" s="14" t="str">
        <f>+Afrapportering!E1342</f>
        <v/>
      </c>
      <c r="F1361" s="139" t="str">
        <f>IF(Afrapportering!F1342 = "", "",Afrapportering!F1342)</f>
        <v/>
      </c>
      <c r="G1361" s="14" t="str">
        <f>+Afrapportering!G1342</f>
        <v/>
      </c>
      <c r="H1361" s="139" t="str">
        <f>IF(Afrapportering!H1342 = "","",Afrapportering!H1342)</f>
        <v/>
      </c>
      <c r="I1361" s="140" t="str">
        <f>+Afrapportering!I1342</f>
        <v/>
      </c>
      <c r="J1361" s="13" t="str">
        <f>+Afrapportering!J1342</f>
        <v/>
      </c>
      <c r="K1361" s="32" t="str">
        <f t="shared" si="164"/>
        <v/>
      </c>
      <c r="L1361" s="31" t="str">
        <f>IF(Ansøgning!J1347="","",Ansøgning!J1347)</f>
        <v/>
      </c>
      <c r="M1361" s="134" t="str">
        <f>IF(Afrapportering!M1342="","",Afrapportering!M1342)</f>
        <v/>
      </c>
      <c r="N1361" s="31" t="str">
        <f>IF(Ansøgning!K1347="","",Ansøgning!K1347)</f>
        <v/>
      </c>
      <c r="O1361" s="134">
        <f>IF(Afrapportering!O1342="",,Afrapportering!O1342)</f>
        <v>0</v>
      </c>
      <c r="P1361" s="15" t="str">
        <f>IF(Ansøgning!L1347="","",Ansøgning!L1347)</f>
        <v/>
      </c>
      <c r="Q1361" s="15" t="str">
        <f t="shared" si="165"/>
        <v/>
      </c>
      <c r="R1361" s="15"/>
      <c r="S1361" s="15" t="str">
        <f>IF(Afrapportering!S1342="","",Afrapportering!S1342)</f>
        <v/>
      </c>
      <c r="T1361" s="31" t="str">
        <f t="shared" si="166"/>
        <v/>
      </c>
      <c r="U1361" s="30" t="str">
        <f>IF(Afrapportering!U1342="","",Afrapportering!U1342)</f>
        <v/>
      </c>
      <c r="V1361" s="52" t="str">
        <f>IF(Afrapportering!V1342="","",Afrapportering!V1342)</f>
        <v/>
      </c>
      <c r="W1361" s="30" t="str">
        <f>IF(Afrapportering!W1342="","",Afrapportering!W1342)</f>
        <v/>
      </c>
      <c r="X1361" s="52" t="str">
        <f>IF(Afrapportering!X1342="","",Afrapportering!X1342)</f>
        <v/>
      </c>
      <c r="Y1361" s="30" t="str">
        <f>IF(Afrapportering!Y1342="","",Afrapportering!Y1342)</f>
        <v/>
      </c>
      <c r="Z1361" s="52" t="str">
        <f>IFERROR(MAX(IF(OR(V1361="",X1361=""),"",IF(AND(AND(MONTH(F1361)&gt;=7,MONTH(F1361)&lt;8),AND(MONTH(H1361)&gt;=7,MONTH(H1361)&lt;8)),(NETWORKDAYS(F1361,H1361,Lister!$D$7:$D$13)-V1361)*T1361/NETWORKDAYS(Lister!$D$19,Lister!$E$19,Lister!$D$7:$D$13),IF(AND(AND(MONTH(F1361)&gt;=7,MONTH(F1361)&lt;8),MONTH(H1361)&gt;7),(NETWORKDAYS(F1361,Lister!$E$19,Lister!$D$7:$D$13)-V1361)*T1361/NETWORKDAYS(Lister!$D$19,Lister!$E$19,Lister!$D$7:$D$13),IF(MONTH(F1361)&gt;7,0)))),0),"")</f>
        <v/>
      </c>
      <c r="AA1361" s="30" t="str">
        <f>IF(Afrapportering!AA1342="","",Afrapportering!AA1342)</f>
        <v/>
      </c>
      <c r="AB1361" s="52" t="str">
        <f>IFERROR(MAX(IF(OR(V1361="",X1361=""),"",IF(AND(AND(MONTH(F1361)&gt;=8,MONTH(F1361)&lt;9),AND(MONTH(H1361)&gt;=8,MONTH(H1361)&lt;9)),(NETWORKDAYS(F1361,H1361,Lister!$D$7:$D$13)-X1361)*T1361/NETWORKDAYS(Lister!$D$20,Lister!$E$20,Lister!$D$7:$D$13),IF(AND(MONTH(F1361)=7,MONTH(H1361)=8),(NETWORKDAYS(Lister!$D$20,H1361,Lister!$D$7:$D$13)-X1361)*T1361/NETWORKDAYS(Lister!$D$20,Lister!$E$20,Lister!$D$7:$D$13),IF(AND(MONTH(F1361)=7,MONTH(H1361)=7),0)))),0),"")</f>
        <v/>
      </c>
      <c r="AC1361" s="30" t="str">
        <f>IF(Afrapportering!AC1342="","",Afrapportering!AC1342)</f>
        <v/>
      </c>
      <c r="AD1361" s="52" t="str">
        <f t="shared" si="167"/>
        <v/>
      </c>
      <c r="AE1361" s="52" t="str">
        <f t="shared" si="168"/>
        <v/>
      </c>
      <c r="AF1361" s="30" t="str">
        <f t="shared" si="169"/>
        <v/>
      </c>
      <c r="AG1361" s="30" t="str">
        <f t="shared" si="170"/>
        <v/>
      </c>
      <c r="AH1361" s="3" t="str">
        <f t="shared" si="171"/>
        <v/>
      </c>
    </row>
    <row r="1362" spans="1:34" x14ac:dyDescent="0.25">
      <c r="A1362" s="13" t="str">
        <f>+Afrapportering!A1343</f>
        <v/>
      </c>
      <c r="B1362" s="13" t="str">
        <f>+Afrapportering!B1343</f>
        <v/>
      </c>
      <c r="C1362" s="13" t="str">
        <f>+Afrapportering!C1343</f>
        <v/>
      </c>
      <c r="D1362" s="13" t="str">
        <f>+Afrapportering!D1343</f>
        <v/>
      </c>
      <c r="E1362" s="14" t="str">
        <f>+Afrapportering!E1343</f>
        <v/>
      </c>
      <c r="F1362" s="139" t="str">
        <f>IF(Afrapportering!F1343 = "", "",Afrapportering!F1343)</f>
        <v/>
      </c>
      <c r="G1362" s="14" t="str">
        <f>+Afrapportering!G1343</f>
        <v/>
      </c>
      <c r="H1362" s="139" t="str">
        <f>IF(Afrapportering!H1343 = "","",Afrapportering!H1343)</f>
        <v/>
      </c>
      <c r="I1362" s="140" t="str">
        <f>+Afrapportering!I1343</f>
        <v/>
      </c>
      <c r="J1362" s="13" t="str">
        <f>+Afrapportering!J1343</f>
        <v/>
      </c>
      <c r="K1362" s="32" t="str">
        <f t="shared" si="164"/>
        <v/>
      </c>
      <c r="L1362" s="31" t="str">
        <f>IF(Ansøgning!J1348="","",Ansøgning!J1348)</f>
        <v/>
      </c>
      <c r="M1362" s="134" t="str">
        <f>IF(Afrapportering!M1343="","",Afrapportering!M1343)</f>
        <v/>
      </c>
      <c r="N1362" s="31" t="str">
        <f>IF(Ansøgning!K1348="","",Ansøgning!K1348)</f>
        <v/>
      </c>
      <c r="O1362" s="134">
        <f>IF(Afrapportering!O1343="",,Afrapportering!O1343)</f>
        <v>0</v>
      </c>
      <c r="P1362" s="15" t="str">
        <f>IF(Ansøgning!L1348="","",Ansøgning!L1348)</f>
        <v/>
      </c>
      <c r="Q1362" s="15" t="str">
        <f t="shared" si="165"/>
        <v/>
      </c>
      <c r="R1362" s="15"/>
      <c r="S1362" s="15" t="str">
        <f>IF(Afrapportering!S1343="","",Afrapportering!S1343)</f>
        <v/>
      </c>
      <c r="T1362" s="31" t="str">
        <f t="shared" si="166"/>
        <v/>
      </c>
      <c r="U1362" s="30" t="str">
        <f>IF(Afrapportering!U1343="","",Afrapportering!U1343)</f>
        <v/>
      </c>
      <c r="V1362" s="52" t="str">
        <f>IF(Afrapportering!V1343="","",Afrapportering!V1343)</f>
        <v/>
      </c>
      <c r="W1362" s="30" t="str">
        <f>IF(Afrapportering!W1343="","",Afrapportering!W1343)</f>
        <v/>
      </c>
      <c r="X1362" s="52" t="str">
        <f>IF(Afrapportering!X1343="","",Afrapportering!X1343)</f>
        <v/>
      </c>
      <c r="Y1362" s="30" t="str">
        <f>IF(Afrapportering!Y1343="","",Afrapportering!Y1343)</f>
        <v/>
      </c>
      <c r="Z1362" s="52" t="str">
        <f>IFERROR(MAX(IF(OR(V1362="",X1362=""),"",IF(AND(AND(MONTH(F1362)&gt;=7,MONTH(F1362)&lt;8),AND(MONTH(H1362)&gt;=7,MONTH(H1362)&lt;8)),(NETWORKDAYS(F1362,H1362,Lister!$D$7:$D$13)-V1362)*T1362/NETWORKDAYS(Lister!$D$19,Lister!$E$19,Lister!$D$7:$D$13),IF(AND(AND(MONTH(F1362)&gt;=7,MONTH(F1362)&lt;8),MONTH(H1362)&gt;7),(NETWORKDAYS(F1362,Lister!$E$19,Lister!$D$7:$D$13)-V1362)*T1362/NETWORKDAYS(Lister!$D$19,Lister!$E$19,Lister!$D$7:$D$13),IF(MONTH(F1362)&gt;7,0)))),0),"")</f>
        <v/>
      </c>
      <c r="AA1362" s="30" t="str">
        <f>IF(Afrapportering!AA1343="","",Afrapportering!AA1343)</f>
        <v/>
      </c>
      <c r="AB1362" s="52" t="str">
        <f>IFERROR(MAX(IF(OR(V1362="",X1362=""),"",IF(AND(AND(MONTH(F1362)&gt;=8,MONTH(F1362)&lt;9),AND(MONTH(H1362)&gt;=8,MONTH(H1362)&lt;9)),(NETWORKDAYS(F1362,H1362,Lister!$D$7:$D$13)-X1362)*T1362/NETWORKDAYS(Lister!$D$20,Lister!$E$20,Lister!$D$7:$D$13),IF(AND(MONTH(F1362)=7,MONTH(H1362)=8),(NETWORKDAYS(Lister!$D$20,H1362,Lister!$D$7:$D$13)-X1362)*T1362/NETWORKDAYS(Lister!$D$20,Lister!$E$20,Lister!$D$7:$D$13),IF(AND(MONTH(F1362)=7,MONTH(H1362)=7),0)))),0),"")</f>
        <v/>
      </c>
      <c r="AC1362" s="30" t="str">
        <f>IF(Afrapportering!AC1343="","",Afrapportering!AC1343)</f>
        <v/>
      </c>
      <c r="AD1362" s="52" t="str">
        <f t="shared" si="167"/>
        <v/>
      </c>
      <c r="AE1362" s="52" t="str">
        <f t="shared" si="168"/>
        <v/>
      </c>
      <c r="AF1362" s="30" t="str">
        <f t="shared" si="169"/>
        <v/>
      </c>
      <c r="AG1362" s="30" t="str">
        <f t="shared" si="170"/>
        <v/>
      </c>
      <c r="AH1362" s="3" t="str">
        <f t="shared" si="171"/>
        <v/>
      </c>
    </row>
    <row r="1363" spans="1:34" x14ac:dyDescent="0.25">
      <c r="A1363" s="13" t="str">
        <f>+Afrapportering!A1344</f>
        <v/>
      </c>
      <c r="B1363" s="13" t="str">
        <f>+Afrapportering!B1344</f>
        <v/>
      </c>
      <c r="C1363" s="13" t="str">
        <f>+Afrapportering!C1344</f>
        <v/>
      </c>
      <c r="D1363" s="13" t="str">
        <f>+Afrapportering!D1344</f>
        <v/>
      </c>
      <c r="E1363" s="14" t="str">
        <f>+Afrapportering!E1344</f>
        <v/>
      </c>
      <c r="F1363" s="139" t="str">
        <f>IF(Afrapportering!F1344 = "", "",Afrapportering!F1344)</f>
        <v/>
      </c>
      <c r="G1363" s="14" t="str">
        <f>+Afrapportering!G1344</f>
        <v/>
      </c>
      <c r="H1363" s="139" t="str">
        <f>IF(Afrapportering!H1344 = "","",Afrapportering!H1344)</f>
        <v/>
      </c>
      <c r="I1363" s="140" t="str">
        <f>+Afrapportering!I1344</f>
        <v/>
      </c>
      <c r="J1363" s="13" t="str">
        <f>+Afrapportering!J1344</f>
        <v/>
      </c>
      <c r="K1363" s="32" t="str">
        <f t="shared" si="164"/>
        <v/>
      </c>
      <c r="L1363" s="31" t="str">
        <f>IF(Ansøgning!J1349="","",Ansøgning!J1349)</f>
        <v/>
      </c>
      <c r="M1363" s="134" t="str">
        <f>IF(Afrapportering!M1344="","",Afrapportering!M1344)</f>
        <v/>
      </c>
      <c r="N1363" s="31" t="str">
        <f>IF(Ansøgning!K1349="","",Ansøgning!K1349)</f>
        <v/>
      </c>
      <c r="O1363" s="134">
        <f>IF(Afrapportering!O1344="",,Afrapportering!O1344)</f>
        <v>0</v>
      </c>
      <c r="P1363" s="15" t="str">
        <f>IF(Ansøgning!L1349="","",Ansøgning!L1349)</f>
        <v/>
      </c>
      <c r="Q1363" s="15" t="str">
        <f t="shared" si="165"/>
        <v/>
      </c>
      <c r="R1363" s="15"/>
      <c r="S1363" s="15" t="str">
        <f>IF(Afrapportering!S1344="","",Afrapportering!S1344)</f>
        <v/>
      </c>
      <c r="T1363" s="31" t="str">
        <f t="shared" si="166"/>
        <v/>
      </c>
      <c r="U1363" s="30" t="str">
        <f>IF(Afrapportering!U1344="","",Afrapportering!U1344)</f>
        <v/>
      </c>
      <c r="V1363" s="52" t="str">
        <f>IF(Afrapportering!V1344="","",Afrapportering!V1344)</f>
        <v/>
      </c>
      <c r="W1363" s="30" t="str">
        <f>IF(Afrapportering!W1344="","",Afrapportering!W1344)</f>
        <v/>
      </c>
      <c r="X1363" s="52" t="str">
        <f>IF(Afrapportering!X1344="","",Afrapportering!X1344)</f>
        <v/>
      </c>
      <c r="Y1363" s="30" t="str">
        <f>IF(Afrapportering!Y1344="","",Afrapportering!Y1344)</f>
        <v/>
      </c>
      <c r="Z1363" s="52" t="str">
        <f>IFERROR(MAX(IF(OR(V1363="",X1363=""),"",IF(AND(AND(MONTH(F1363)&gt;=7,MONTH(F1363)&lt;8),AND(MONTH(H1363)&gt;=7,MONTH(H1363)&lt;8)),(NETWORKDAYS(F1363,H1363,Lister!$D$7:$D$13)-V1363)*T1363/NETWORKDAYS(Lister!$D$19,Lister!$E$19,Lister!$D$7:$D$13),IF(AND(AND(MONTH(F1363)&gt;=7,MONTH(F1363)&lt;8),MONTH(H1363)&gt;7),(NETWORKDAYS(F1363,Lister!$E$19,Lister!$D$7:$D$13)-V1363)*T1363/NETWORKDAYS(Lister!$D$19,Lister!$E$19,Lister!$D$7:$D$13),IF(MONTH(F1363)&gt;7,0)))),0),"")</f>
        <v/>
      </c>
      <c r="AA1363" s="30" t="str">
        <f>IF(Afrapportering!AA1344="","",Afrapportering!AA1344)</f>
        <v/>
      </c>
      <c r="AB1363" s="52" t="str">
        <f>IFERROR(MAX(IF(OR(V1363="",X1363=""),"",IF(AND(AND(MONTH(F1363)&gt;=8,MONTH(F1363)&lt;9),AND(MONTH(H1363)&gt;=8,MONTH(H1363)&lt;9)),(NETWORKDAYS(F1363,H1363,Lister!$D$7:$D$13)-X1363)*T1363/NETWORKDAYS(Lister!$D$20,Lister!$E$20,Lister!$D$7:$D$13),IF(AND(MONTH(F1363)=7,MONTH(H1363)=8),(NETWORKDAYS(Lister!$D$20,H1363,Lister!$D$7:$D$13)-X1363)*T1363/NETWORKDAYS(Lister!$D$20,Lister!$E$20,Lister!$D$7:$D$13),IF(AND(MONTH(F1363)=7,MONTH(H1363)=7),0)))),0),"")</f>
        <v/>
      </c>
      <c r="AC1363" s="30" t="str">
        <f>IF(Afrapportering!AC1344="","",Afrapportering!AC1344)</f>
        <v/>
      </c>
      <c r="AD1363" s="52" t="str">
        <f t="shared" si="167"/>
        <v/>
      </c>
      <c r="AE1363" s="52" t="str">
        <f t="shared" si="168"/>
        <v/>
      </c>
      <c r="AF1363" s="30" t="str">
        <f t="shared" si="169"/>
        <v/>
      </c>
      <c r="AG1363" s="30" t="str">
        <f t="shared" si="170"/>
        <v/>
      </c>
      <c r="AH1363" s="3" t="str">
        <f t="shared" si="171"/>
        <v/>
      </c>
    </row>
    <row r="1364" spans="1:34" x14ac:dyDescent="0.25">
      <c r="A1364" s="13" t="str">
        <f>+Afrapportering!A1345</f>
        <v/>
      </c>
      <c r="B1364" s="13" t="str">
        <f>+Afrapportering!B1345</f>
        <v/>
      </c>
      <c r="C1364" s="13" t="str">
        <f>+Afrapportering!C1345</f>
        <v/>
      </c>
      <c r="D1364" s="13" t="str">
        <f>+Afrapportering!D1345</f>
        <v/>
      </c>
      <c r="E1364" s="14" t="str">
        <f>+Afrapportering!E1345</f>
        <v/>
      </c>
      <c r="F1364" s="139" t="str">
        <f>IF(Afrapportering!F1345 = "", "",Afrapportering!F1345)</f>
        <v/>
      </c>
      <c r="G1364" s="14" t="str">
        <f>+Afrapportering!G1345</f>
        <v/>
      </c>
      <c r="H1364" s="139" t="str">
        <f>IF(Afrapportering!H1345 = "","",Afrapportering!H1345)</f>
        <v/>
      </c>
      <c r="I1364" s="140" t="str">
        <f>+Afrapportering!I1345</f>
        <v/>
      </c>
      <c r="J1364" s="13" t="str">
        <f>+Afrapportering!J1345</f>
        <v/>
      </c>
      <c r="K1364" s="32" t="str">
        <f t="shared" si="164"/>
        <v/>
      </c>
      <c r="L1364" s="31" t="str">
        <f>IF(Ansøgning!J1350="","",Ansøgning!J1350)</f>
        <v/>
      </c>
      <c r="M1364" s="134" t="str">
        <f>IF(Afrapportering!M1345="","",Afrapportering!M1345)</f>
        <v/>
      </c>
      <c r="N1364" s="31" t="str">
        <f>IF(Ansøgning!K1350="","",Ansøgning!K1350)</f>
        <v/>
      </c>
      <c r="O1364" s="134">
        <f>IF(Afrapportering!O1345="",,Afrapportering!O1345)</f>
        <v>0</v>
      </c>
      <c r="P1364" s="15" t="str">
        <f>IF(Ansøgning!L1350="","",Ansøgning!L1350)</f>
        <v/>
      </c>
      <c r="Q1364" s="15" t="str">
        <f t="shared" si="165"/>
        <v/>
      </c>
      <c r="R1364" s="15"/>
      <c r="S1364" s="15" t="str">
        <f>IF(Afrapportering!S1345="","",Afrapportering!S1345)</f>
        <v/>
      </c>
      <c r="T1364" s="31" t="str">
        <f t="shared" si="166"/>
        <v/>
      </c>
      <c r="U1364" s="30" t="str">
        <f>IF(Afrapportering!U1345="","",Afrapportering!U1345)</f>
        <v/>
      </c>
      <c r="V1364" s="52" t="str">
        <f>IF(Afrapportering!V1345="","",Afrapportering!V1345)</f>
        <v/>
      </c>
      <c r="W1364" s="30" t="str">
        <f>IF(Afrapportering!W1345="","",Afrapportering!W1345)</f>
        <v/>
      </c>
      <c r="X1364" s="52" t="str">
        <f>IF(Afrapportering!X1345="","",Afrapportering!X1345)</f>
        <v/>
      </c>
      <c r="Y1364" s="30" t="str">
        <f>IF(Afrapportering!Y1345="","",Afrapportering!Y1345)</f>
        <v/>
      </c>
      <c r="Z1364" s="52" t="str">
        <f>IFERROR(MAX(IF(OR(V1364="",X1364=""),"",IF(AND(AND(MONTH(F1364)&gt;=7,MONTH(F1364)&lt;8),AND(MONTH(H1364)&gt;=7,MONTH(H1364)&lt;8)),(NETWORKDAYS(F1364,H1364,Lister!$D$7:$D$13)-V1364)*T1364/NETWORKDAYS(Lister!$D$19,Lister!$E$19,Lister!$D$7:$D$13),IF(AND(AND(MONTH(F1364)&gt;=7,MONTH(F1364)&lt;8),MONTH(H1364)&gt;7),(NETWORKDAYS(F1364,Lister!$E$19,Lister!$D$7:$D$13)-V1364)*T1364/NETWORKDAYS(Lister!$D$19,Lister!$E$19,Lister!$D$7:$D$13),IF(MONTH(F1364)&gt;7,0)))),0),"")</f>
        <v/>
      </c>
      <c r="AA1364" s="30" t="str">
        <f>IF(Afrapportering!AA1345="","",Afrapportering!AA1345)</f>
        <v/>
      </c>
      <c r="AB1364" s="52" t="str">
        <f>IFERROR(MAX(IF(OR(V1364="",X1364=""),"",IF(AND(AND(MONTH(F1364)&gt;=8,MONTH(F1364)&lt;9),AND(MONTH(H1364)&gt;=8,MONTH(H1364)&lt;9)),(NETWORKDAYS(F1364,H1364,Lister!$D$7:$D$13)-X1364)*T1364/NETWORKDAYS(Lister!$D$20,Lister!$E$20,Lister!$D$7:$D$13),IF(AND(MONTH(F1364)=7,MONTH(H1364)=8),(NETWORKDAYS(Lister!$D$20,H1364,Lister!$D$7:$D$13)-X1364)*T1364/NETWORKDAYS(Lister!$D$20,Lister!$E$20,Lister!$D$7:$D$13),IF(AND(MONTH(F1364)=7,MONTH(H1364)=7),0)))),0),"")</f>
        <v/>
      </c>
      <c r="AC1364" s="30" t="str">
        <f>IF(Afrapportering!AC1345="","",Afrapportering!AC1345)</f>
        <v/>
      </c>
      <c r="AD1364" s="52" t="str">
        <f t="shared" si="167"/>
        <v/>
      </c>
      <c r="AE1364" s="52" t="str">
        <f t="shared" si="168"/>
        <v/>
      </c>
      <c r="AF1364" s="30" t="str">
        <f t="shared" si="169"/>
        <v/>
      </c>
      <c r="AG1364" s="30" t="str">
        <f t="shared" si="170"/>
        <v/>
      </c>
      <c r="AH1364" s="3" t="str">
        <f t="shared" si="171"/>
        <v/>
      </c>
    </row>
    <row r="1365" spans="1:34" x14ac:dyDescent="0.25">
      <c r="A1365" s="13" t="str">
        <f>+Afrapportering!A1346</f>
        <v/>
      </c>
      <c r="B1365" s="13" t="str">
        <f>+Afrapportering!B1346</f>
        <v/>
      </c>
      <c r="C1365" s="13" t="str">
        <f>+Afrapportering!C1346</f>
        <v/>
      </c>
      <c r="D1365" s="13" t="str">
        <f>+Afrapportering!D1346</f>
        <v/>
      </c>
      <c r="E1365" s="14" t="str">
        <f>+Afrapportering!E1346</f>
        <v/>
      </c>
      <c r="F1365" s="139" t="str">
        <f>IF(Afrapportering!F1346 = "", "",Afrapportering!F1346)</f>
        <v/>
      </c>
      <c r="G1365" s="14" t="str">
        <f>+Afrapportering!G1346</f>
        <v/>
      </c>
      <c r="H1365" s="139" t="str">
        <f>IF(Afrapportering!H1346 = "","",Afrapportering!H1346)</f>
        <v/>
      </c>
      <c r="I1365" s="140" t="str">
        <f>+Afrapportering!I1346</f>
        <v/>
      </c>
      <c r="J1365" s="13" t="str">
        <f>+Afrapportering!J1346</f>
        <v/>
      </c>
      <c r="K1365" s="32" t="str">
        <f t="shared" si="164"/>
        <v/>
      </c>
      <c r="L1365" s="31" t="str">
        <f>IF(Ansøgning!J1351="","",Ansøgning!J1351)</f>
        <v/>
      </c>
      <c r="M1365" s="134" t="str">
        <f>IF(Afrapportering!M1346="","",Afrapportering!M1346)</f>
        <v/>
      </c>
      <c r="N1365" s="31" t="str">
        <f>IF(Ansøgning!K1351="","",Ansøgning!K1351)</f>
        <v/>
      </c>
      <c r="O1365" s="134">
        <f>IF(Afrapportering!O1346="",,Afrapportering!O1346)</f>
        <v>0</v>
      </c>
      <c r="P1365" s="15" t="str">
        <f>IF(Ansøgning!L1351="","",Ansøgning!L1351)</f>
        <v/>
      </c>
      <c r="Q1365" s="15" t="str">
        <f t="shared" si="165"/>
        <v/>
      </c>
      <c r="R1365" s="15"/>
      <c r="S1365" s="15" t="str">
        <f>IF(Afrapportering!S1346="","",Afrapportering!S1346)</f>
        <v/>
      </c>
      <c r="T1365" s="31" t="str">
        <f t="shared" si="166"/>
        <v/>
      </c>
      <c r="U1365" s="30" t="str">
        <f>IF(Afrapportering!U1346="","",Afrapportering!U1346)</f>
        <v/>
      </c>
      <c r="V1365" s="52" t="str">
        <f>IF(Afrapportering!V1346="","",Afrapportering!V1346)</f>
        <v/>
      </c>
      <c r="W1365" s="30" t="str">
        <f>IF(Afrapportering!W1346="","",Afrapportering!W1346)</f>
        <v/>
      </c>
      <c r="X1365" s="52" t="str">
        <f>IF(Afrapportering!X1346="","",Afrapportering!X1346)</f>
        <v/>
      </c>
      <c r="Y1365" s="30" t="str">
        <f>IF(Afrapportering!Y1346="","",Afrapportering!Y1346)</f>
        <v/>
      </c>
      <c r="Z1365" s="52" t="str">
        <f>IFERROR(MAX(IF(OR(V1365="",X1365=""),"",IF(AND(AND(MONTH(F1365)&gt;=7,MONTH(F1365)&lt;8),AND(MONTH(H1365)&gt;=7,MONTH(H1365)&lt;8)),(NETWORKDAYS(F1365,H1365,Lister!$D$7:$D$13)-V1365)*T1365/NETWORKDAYS(Lister!$D$19,Lister!$E$19,Lister!$D$7:$D$13),IF(AND(AND(MONTH(F1365)&gt;=7,MONTH(F1365)&lt;8),MONTH(H1365)&gt;7),(NETWORKDAYS(F1365,Lister!$E$19,Lister!$D$7:$D$13)-V1365)*T1365/NETWORKDAYS(Lister!$D$19,Lister!$E$19,Lister!$D$7:$D$13),IF(MONTH(F1365)&gt;7,0)))),0),"")</f>
        <v/>
      </c>
      <c r="AA1365" s="30" t="str">
        <f>IF(Afrapportering!AA1346="","",Afrapportering!AA1346)</f>
        <v/>
      </c>
      <c r="AB1365" s="52" t="str">
        <f>IFERROR(MAX(IF(OR(V1365="",X1365=""),"",IF(AND(AND(MONTH(F1365)&gt;=8,MONTH(F1365)&lt;9),AND(MONTH(H1365)&gt;=8,MONTH(H1365)&lt;9)),(NETWORKDAYS(F1365,H1365,Lister!$D$7:$D$13)-X1365)*T1365/NETWORKDAYS(Lister!$D$20,Lister!$E$20,Lister!$D$7:$D$13),IF(AND(MONTH(F1365)=7,MONTH(H1365)=8),(NETWORKDAYS(Lister!$D$20,H1365,Lister!$D$7:$D$13)-X1365)*T1365/NETWORKDAYS(Lister!$D$20,Lister!$E$20,Lister!$D$7:$D$13),IF(AND(MONTH(F1365)=7,MONTH(H1365)=7),0)))),0),"")</f>
        <v/>
      </c>
      <c r="AC1365" s="30" t="str">
        <f>IF(Afrapportering!AC1346="","",Afrapportering!AC1346)</f>
        <v/>
      </c>
      <c r="AD1365" s="52" t="str">
        <f t="shared" si="167"/>
        <v/>
      </c>
      <c r="AE1365" s="52" t="str">
        <f t="shared" si="168"/>
        <v/>
      </c>
      <c r="AF1365" s="30" t="str">
        <f t="shared" si="169"/>
        <v/>
      </c>
      <c r="AG1365" s="30" t="str">
        <f t="shared" si="170"/>
        <v/>
      </c>
      <c r="AH1365" s="3" t="str">
        <f t="shared" si="171"/>
        <v/>
      </c>
    </row>
    <row r="1366" spans="1:34" x14ac:dyDescent="0.25">
      <c r="A1366" s="13" t="str">
        <f>+Afrapportering!A1347</f>
        <v/>
      </c>
      <c r="B1366" s="13" t="str">
        <f>+Afrapportering!B1347</f>
        <v/>
      </c>
      <c r="C1366" s="13" t="str">
        <f>+Afrapportering!C1347</f>
        <v/>
      </c>
      <c r="D1366" s="13" t="str">
        <f>+Afrapportering!D1347</f>
        <v/>
      </c>
      <c r="E1366" s="14" t="str">
        <f>+Afrapportering!E1347</f>
        <v/>
      </c>
      <c r="F1366" s="139" t="str">
        <f>IF(Afrapportering!F1347 = "", "",Afrapportering!F1347)</f>
        <v/>
      </c>
      <c r="G1366" s="14" t="str">
        <f>+Afrapportering!G1347</f>
        <v/>
      </c>
      <c r="H1366" s="139" t="str">
        <f>IF(Afrapportering!H1347 = "","",Afrapportering!H1347)</f>
        <v/>
      </c>
      <c r="I1366" s="140" t="str">
        <f>+Afrapportering!I1347</f>
        <v/>
      </c>
      <c r="J1366" s="13" t="str">
        <f>+Afrapportering!J1347</f>
        <v/>
      </c>
      <c r="K1366" s="32" t="str">
        <f t="shared" si="164"/>
        <v/>
      </c>
      <c r="L1366" s="31" t="str">
        <f>IF(Ansøgning!J1352="","",Ansøgning!J1352)</f>
        <v/>
      </c>
      <c r="M1366" s="134" t="str">
        <f>IF(Afrapportering!M1347="","",Afrapportering!M1347)</f>
        <v/>
      </c>
      <c r="N1366" s="31" t="str">
        <f>IF(Ansøgning!K1352="","",Ansøgning!K1352)</f>
        <v/>
      </c>
      <c r="O1366" s="134">
        <f>IF(Afrapportering!O1347="",,Afrapportering!O1347)</f>
        <v>0</v>
      </c>
      <c r="P1366" s="15" t="str">
        <f>IF(Ansøgning!L1352="","",Ansøgning!L1352)</f>
        <v/>
      </c>
      <c r="Q1366" s="15" t="str">
        <f t="shared" si="165"/>
        <v/>
      </c>
      <c r="R1366" s="15"/>
      <c r="S1366" s="15" t="str">
        <f>IF(Afrapportering!S1347="","",Afrapportering!S1347)</f>
        <v/>
      </c>
      <c r="T1366" s="31" t="str">
        <f t="shared" si="166"/>
        <v/>
      </c>
      <c r="U1366" s="30" t="str">
        <f>IF(Afrapportering!U1347="","",Afrapportering!U1347)</f>
        <v/>
      </c>
      <c r="V1366" s="52" t="str">
        <f>IF(Afrapportering!V1347="","",Afrapportering!V1347)</f>
        <v/>
      </c>
      <c r="W1366" s="30" t="str">
        <f>IF(Afrapportering!W1347="","",Afrapportering!W1347)</f>
        <v/>
      </c>
      <c r="X1366" s="52" t="str">
        <f>IF(Afrapportering!X1347="","",Afrapportering!X1347)</f>
        <v/>
      </c>
      <c r="Y1366" s="30" t="str">
        <f>IF(Afrapportering!Y1347="","",Afrapportering!Y1347)</f>
        <v/>
      </c>
      <c r="Z1366" s="52" t="str">
        <f>IFERROR(MAX(IF(OR(V1366="",X1366=""),"",IF(AND(AND(MONTH(F1366)&gt;=7,MONTH(F1366)&lt;8),AND(MONTH(H1366)&gt;=7,MONTH(H1366)&lt;8)),(NETWORKDAYS(F1366,H1366,Lister!$D$7:$D$13)-V1366)*T1366/NETWORKDAYS(Lister!$D$19,Lister!$E$19,Lister!$D$7:$D$13),IF(AND(AND(MONTH(F1366)&gt;=7,MONTH(F1366)&lt;8),MONTH(H1366)&gt;7),(NETWORKDAYS(F1366,Lister!$E$19,Lister!$D$7:$D$13)-V1366)*T1366/NETWORKDAYS(Lister!$D$19,Lister!$E$19,Lister!$D$7:$D$13),IF(MONTH(F1366)&gt;7,0)))),0),"")</f>
        <v/>
      </c>
      <c r="AA1366" s="30" t="str">
        <f>IF(Afrapportering!AA1347="","",Afrapportering!AA1347)</f>
        <v/>
      </c>
      <c r="AB1366" s="52" t="str">
        <f>IFERROR(MAX(IF(OR(V1366="",X1366=""),"",IF(AND(AND(MONTH(F1366)&gt;=8,MONTH(F1366)&lt;9),AND(MONTH(H1366)&gt;=8,MONTH(H1366)&lt;9)),(NETWORKDAYS(F1366,H1366,Lister!$D$7:$D$13)-X1366)*T1366/NETWORKDAYS(Lister!$D$20,Lister!$E$20,Lister!$D$7:$D$13),IF(AND(MONTH(F1366)=7,MONTH(H1366)=8),(NETWORKDAYS(Lister!$D$20,H1366,Lister!$D$7:$D$13)-X1366)*T1366/NETWORKDAYS(Lister!$D$20,Lister!$E$20,Lister!$D$7:$D$13),IF(AND(MONTH(F1366)=7,MONTH(H1366)=7),0)))),0),"")</f>
        <v/>
      </c>
      <c r="AC1366" s="30" t="str">
        <f>IF(Afrapportering!AC1347="","",Afrapportering!AC1347)</f>
        <v/>
      </c>
      <c r="AD1366" s="52" t="str">
        <f t="shared" si="167"/>
        <v/>
      </c>
      <c r="AE1366" s="52" t="str">
        <f t="shared" si="168"/>
        <v/>
      </c>
      <c r="AF1366" s="30" t="str">
        <f t="shared" si="169"/>
        <v/>
      </c>
      <c r="AG1366" s="30" t="str">
        <f t="shared" si="170"/>
        <v/>
      </c>
      <c r="AH1366" s="3" t="str">
        <f t="shared" si="171"/>
        <v/>
      </c>
    </row>
    <row r="1367" spans="1:34" x14ac:dyDescent="0.25">
      <c r="A1367" s="13" t="str">
        <f>+Afrapportering!A1348</f>
        <v/>
      </c>
      <c r="B1367" s="13" t="str">
        <f>+Afrapportering!B1348</f>
        <v/>
      </c>
      <c r="C1367" s="13" t="str">
        <f>+Afrapportering!C1348</f>
        <v/>
      </c>
      <c r="D1367" s="13" t="str">
        <f>+Afrapportering!D1348</f>
        <v/>
      </c>
      <c r="E1367" s="14" t="str">
        <f>+Afrapportering!E1348</f>
        <v/>
      </c>
      <c r="F1367" s="139" t="str">
        <f>IF(Afrapportering!F1348 = "", "",Afrapportering!F1348)</f>
        <v/>
      </c>
      <c r="G1367" s="14" t="str">
        <f>+Afrapportering!G1348</f>
        <v/>
      </c>
      <c r="H1367" s="139" t="str">
        <f>IF(Afrapportering!H1348 = "","",Afrapportering!H1348)</f>
        <v/>
      </c>
      <c r="I1367" s="140" t="str">
        <f>+Afrapportering!I1348</f>
        <v/>
      </c>
      <c r="J1367" s="13" t="str">
        <f>+Afrapportering!J1348</f>
        <v/>
      </c>
      <c r="K1367" s="32" t="str">
        <f t="shared" si="164"/>
        <v/>
      </c>
      <c r="L1367" s="31" t="str">
        <f>IF(Ansøgning!J1353="","",Ansøgning!J1353)</f>
        <v/>
      </c>
      <c r="M1367" s="134" t="str">
        <f>IF(Afrapportering!M1348="","",Afrapportering!M1348)</f>
        <v/>
      </c>
      <c r="N1367" s="31" t="str">
        <f>IF(Ansøgning!K1353="","",Ansøgning!K1353)</f>
        <v/>
      </c>
      <c r="O1367" s="134">
        <f>IF(Afrapportering!O1348="",,Afrapportering!O1348)</f>
        <v>0</v>
      </c>
      <c r="P1367" s="15" t="str">
        <f>IF(Ansøgning!L1353="","",Ansøgning!L1353)</f>
        <v/>
      </c>
      <c r="Q1367" s="15" t="str">
        <f t="shared" si="165"/>
        <v/>
      </c>
      <c r="R1367" s="15"/>
      <c r="S1367" s="15" t="str">
        <f>IF(Afrapportering!S1348="","",Afrapportering!S1348)</f>
        <v/>
      </c>
      <c r="T1367" s="31" t="str">
        <f t="shared" si="166"/>
        <v/>
      </c>
      <c r="U1367" s="30" t="str">
        <f>IF(Afrapportering!U1348="","",Afrapportering!U1348)</f>
        <v/>
      </c>
      <c r="V1367" s="52" t="str">
        <f>IF(Afrapportering!V1348="","",Afrapportering!V1348)</f>
        <v/>
      </c>
      <c r="W1367" s="30" t="str">
        <f>IF(Afrapportering!W1348="","",Afrapportering!W1348)</f>
        <v/>
      </c>
      <c r="X1367" s="52" t="str">
        <f>IF(Afrapportering!X1348="","",Afrapportering!X1348)</f>
        <v/>
      </c>
      <c r="Y1367" s="30" t="str">
        <f>IF(Afrapportering!Y1348="","",Afrapportering!Y1348)</f>
        <v/>
      </c>
      <c r="Z1367" s="52" t="str">
        <f>IFERROR(MAX(IF(OR(V1367="",X1367=""),"",IF(AND(AND(MONTH(F1367)&gt;=7,MONTH(F1367)&lt;8),AND(MONTH(H1367)&gt;=7,MONTH(H1367)&lt;8)),(NETWORKDAYS(F1367,H1367,Lister!$D$7:$D$13)-V1367)*T1367/NETWORKDAYS(Lister!$D$19,Lister!$E$19,Lister!$D$7:$D$13),IF(AND(AND(MONTH(F1367)&gt;=7,MONTH(F1367)&lt;8),MONTH(H1367)&gt;7),(NETWORKDAYS(F1367,Lister!$E$19,Lister!$D$7:$D$13)-V1367)*T1367/NETWORKDAYS(Lister!$D$19,Lister!$E$19,Lister!$D$7:$D$13),IF(MONTH(F1367)&gt;7,0)))),0),"")</f>
        <v/>
      </c>
      <c r="AA1367" s="30" t="str">
        <f>IF(Afrapportering!AA1348="","",Afrapportering!AA1348)</f>
        <v/>
      </c>
      <c r="AB1367" s="52" t="str">
        <f>IFERROR(MAX(IF(OR(V1367="",X1367=""),"",IF(AND(AND(MONTH(F1367)&gt;=8,MONTH(F1367)&lt;9),AND(MONTH(H1367)&gt;=8,MONTH(H1367)&lt;9)),(NETWORKDAYS(F1367,H1367,Lister!$D$7:$D$13)-X1367)*T1367/NETWORKDAYS(Lister!$D$20,Lister!$E$20,Lister!$D$7:$D$13),IF(AND(MONTH(F1367)=7,MONTH(H1367)=8),(NETWORKDAYS(Lister!$D$20,H1367,Lister!$D$7:$D$13)-X1367)*T1367/NETWORKDAYS(Lister!$D$20,Lister!$E$20,Lister!$D$7:$D$13),IF(AND(MONTH(F1367)=7,MONTH(H1367)=7),0)))),0),"")</f>
        <v/>
      </c>
      <c r="AC1367" s="30" t="str">
        <f>IF(Afrapportering!AC1348="","",Afrapportering!AC1348)</f>
        <v/>
      </c>
      <c r="AD1367" s="52" t="str">
        <f t="shared" si="167"/>
        <v/>
      </c>
      <c r="AE1367" s="52" t="str">
        <f t="shared" si="168"/>
        <v/>
      </c>
      <c r="AF1367" s="30" t="str">
        <f t="shared" si="169"/>
        <v/>
      </c>
      <c r="AG1367" s="30" t="str">
        <f t="shared" si="170"/>
        <v/>
      </c>
      <c r="AH1367" s="3" t="str">
        <f t="shared" si="171"/>
        <v/>
      </c>
    </row>
    <row r="1368" spans="1:34" x14ac:dyDescent="0.25">
      <c r="A1368" s="13" t="str">
        <f>+Afrapportering!A1349</f>
        <v/>
      </c>
      <c r="B1368" s="13" t="str">
        <f>+Afrapportering!B1349</f>
        <v/>
      </c>
      <c r="C1368" s="13" t="str">
        <f>+Afrapportering!C1349</f>
        <v/>
      </c>
      <c r="D1368" s="13" t="str">
        <f>+Afrapportering!D1349</f>
        <v/>
      </c>
      <c r="E1368" s="14" t="str">
        <f>+Afrapportering!E1349</f>
        <v/>
      </c>
      <c r="F1368" s="139" t="str">
        <f>IF(Afrapportering!F1349 = "", "",Afrapportering!F1349)</f>
        <v/>
      </c>
      <c r="G1368" s="14" t="str">
        <f>+Afrapportering!G1349</f>
        <v/>
      </c>
      <c r="H1368" s="139" t="str">
        <f>IF(Afrapportering!H1349 = "","",Afrapportering!H1349)</f>
        <v/>
      </c>
      <c r="I1368" s="140" t="str">
        <f>+Afrapportering!I1349</f>
        <v/>
      </c>
      <c r="J1368" s="13" t="str">
        <f>+Afrapportering!J1349</f>
        <v/>
      </c>
      <c r="K1368" s="32" t="str">
        <f t="shared" si="164"/>
        <v/>
      </c>
      <c r="L1368" s="31" t="str">
        <f>IF(Ansøgning!J1354="","",Ansøgning!J1354)</f>
        <v/>
      </c>
      <c r="M1368" s="134" t="str">
        <f>IF(Afrapportering!M1349="","",Afrapportering!M1349)</f>
        <v/>
      </c>
      <c r="N1368" s="31" t="str">
        <f>IF(Ansøgning!K1354="","",Ansøgning!K1354)</f>
        <v/>
      </c>
      <c r="O1368" s="134">
        <f>IF(Afrapportering!O1349="",,Afrapportering!O1349)</f>
        <v>0</v>
      </c>
      <c r="P1368" s="15" t="str">
        <f>IF(Ansøgning!L1354="","",Ansøgning!L1354)</f>
        <v/>
      </c>
      <c r="Q1368" s="15" t="str">
        <f t="shared" si="165"/>
        <v/>
      </c>
      <c r="R1368" s="15"/>
      <c r="S1368" s="15" t="str">
        <f>IF(Afrapportering!S1349="","",Afrapportering!S1349)</f>
        <v/>
      </c>
      <c r="T1368" s="31" t="str">
        <f t="shared" si="166"/>
        <v/>
      </c>
      <c r="U1368" s="30" t="str">
        <f>IF(Afrapportering!U1349="","",Afrapportering!U1349)</f>
        <v/>
      </c>
      <c r="V1368" s="52" t="str">
        <f>IF(Afrapportering!V1349="","",Afrapportering!V1349)</f>
        <v/>
      </c>
      <c r="W1368" s="30" t="str">
        <f>IF(Afrapportering!W1349="","",Afrapportering!W1349)</f>
        <v/>
      </c>
      <c r="X1368" s="52" t="str">
        <f>IF(Afrapportering!X1349="","",Afrapportering!X1349)</f>
        <v/>
      </c>
      <c r="Y1368" s="30" t="str">
        <f>IF(Afrapportering!Y1349="","",Afrapportering!Y1349)</f>
        <v/>
      </c>
      <c r="Z1368" s="52" t="str">
        <f>IFERROR(MAX(IF(OR(V1368="",X1368=""),"",IF(AND(AND(MONTH(F1368)&gt;=7,MONTH(F1368)&lt;8),AND(MONTH(H1368)&gt;=7,MONTH(H1368)&lt;8)),(NETWORKDAYS(F1368,H1368,Lister!$D$7:$D$13)-V1368)*T1368/NETWORKDAYS(Lister!$D$19,Lister!$E$19,Lister!$D$7:$D$13),IF(AND(AND(MONTH(F1368)&gt;=7,MONTH(F1368)&lt;8),MONTH(H1368)&gt;7),(NETWORKDAYS(F1368,Lister!$E$19,Lister!$D$7:$D$13)-V1368)*T1368/NETWORKDAYS(Lister!$D$19,Lister!$E$19,Lister!$D$7:$D$13),IF(MONTH(F1368)&gt;7,0)))),0),"")</f>
        <v/>
      </c>
      <c r="AA1368" s="30" t="str">
        <f>IF(Afrapportering!AA1349="","",Afrapportering!AA1349)</f>
        <v/>
      </c>
      <c r="AB1368" s="52" t="str">
        <f>IFERROR(MAX(IF(OR(V1368="",X1368=""),"",IF(AND(AND(MONTH(F1368)&gt;=8,MONTH(F1368)&lt;9),AND(MONTH(H1368)&gt;=8,MONTH(H1368)&lt;9)),(NETWORKDAYS(F1368,H1368,Lister!$D$7:$D$13)-X1368)*T1368/NETWORKDAYS(Lister!$D$20,Lister!$E$20,Lister!$D$7:$D$13),IF(AND(MONTH(F1368)=7,MONTH(H1368)=8),(NETWORKDAYS(Lister!$D$20,H1368,Lister!$D$7:$D$13)-X1368)*T1368/NETWORKDAYS(Lister!$D$20,Lister!$E$20,Lister!$D$7:$D$13),IF(AND(MONTH(F1368)=7,MONTH(H1368)=7),0)))),0),"")</f>
        <v/>
      </c>
      <c r="AC1368" s="30" t="str">
        <f>IF(Afrapportering!AC1349="","",Afrapportering!AC1349)</f>
        <v/>
      </c>
      <c r="AD1368" s="52" t="str">
        <f t="shared" si="167"/>
        <v/>
      </c>
      <c r="AE1368" s="52" t="str">
        <f t="shared" si="168"/>
        <v/>
      </c>
      <c r="AF1368" s="30" t="str">
        <f t="shared" si="169"/>
        <v/>
      </c>
      <c r="AG1368" s="30" t="str">
        <f t="shared" si="170"/>
        <v/>
      </c>
      <c r="AH1368" s="3" t="str">
        <f t="shared" si="171"/>
        <v/>
      </c>
    </row>
    <row r="1369" spans="1:34" x14ac:dyDescent="0.25">
      <c r="A1369" s="13" t="str">
        <f>+Afrapportering!A1350</f>
        <v/>
      </c>
      <c r="B1369" s="13" t="str">
        <f>+Afrapportering!B1350</f>
        <v/>
      </c>
      <c r="C1369" s="13" t="str">
        <f>+Afrapportering!C1350</f>
        <v/>
      </c>
      <c r="D1369" s="13" t="str">
        <f>+Afrapportering!D1350</f>
        <v/>
      </c>
      <c r="E1369" s="14" t="str">
        <f>+Afrapportering!E1350</f>
        <v/>
      </c>
      <c r="F1369" s="139" t="str">
        <f>IF(Afrapportering!F1350 = "", "",Afrapportering!F1350)</f>
        <v/>
      </c>
      <c r="G1369" s="14" t="str">
        <f>+Afrapportering!G1350</f>
        <v/>
      </c>
      <c r="H1369" s="139" t="str">
        <f>IF(Afrapportering!H1350 = "","",Afrapportering!H1350)</f>
        <v/>
      </c>
      <c r="I1369" s="140" t="str">
        <f>+Afrapportering!I1350</f>
        <v/>
      </c>
      <c r="J1369" s="13" t="str">
        <f>+Afrapportering!J1350</f>
        <v/>
      </c>
      <c r="K1369" s="32" t="str">
        <f t="shared" si="164"/>
        <v/>
      </c>
      <c r="L1369" s="31" t="str">
        <f>IF(Ansøgning!J1355="","",Ansøgning!J1355)</f>
        <v/>
      </c>
      <c r="M1369" s="134" t="str">
        <f>IF(Afrapportering!M1350="","",Afrapportering!M1350)</f>
        <v/>
      </c>
      <c r="N1369" s="31" t="str">
        <f>IF(Ansøgning!K1355="","",Ansøgning!K1355)</f>
        <v/>
      </c>
      <c r="O1369" s="134">
        <f>IF(Afrapportering!O1350="",,Afrapportering!O1350)</f>
        <v>0</v>
      </c>
      <c r="P1369" s="15" t="str">
        <f>IF(Ansøgning!L1355="","",Ansøgning!L1355)</f>
        <v/>
      </c>
      <c r="Q1369" s="15" t="str">
        <f t="shared" si="165"/>
        <v/>
      </c>
      <c r="R1369" s="15"/>
      <c r="S1369" s="15" t="str">
        <f>IF(Afrapportering!S1350="","",Afrapportering!S1350)</f>
        <v/>
      </c>
      <c r="T1369" s="31" t="str">
        <f t="shared" si="166"/>
        <v/>
      </c>
      <c r="U1369" s="30" t="str">
        <f>IF(Afrapportering!U1350="","",Afrapportering!U1350)</f>
        <v/>
      </c>
      <c r="V1369" s="52" t="str">
        <f>IF(Afrapportering!V1350="","",Afrapportering!V1350)</f>
        <v/>
      </c>
      <c r="W1369" s="30" t="str">
        <f>IF(Afrapportering!W1350="","",Afrapportering!W1350)</f>
        <v/>
      </c>
      <c r="X1369" s="52" t="str">
        <f>IF(Afrapportering!X1350="","",Afrapportering!X1350)</f>
        <v/>
      </c>
      <c r="Y1369" s="30" t="str">
        <f>IF(Afrapportering!Y1350="","",Afrapportering!Y1350)</f>
        <v/>
      </c>
      <c r="Z1369" s="52" t="str">
        <f>IFERROR(MAX(IF(OR(V1369="",X1369=""),"",IF(AND(AND(MONTH(F1369)&gt;=7,MONTH(F1369)&lt;8),AND(MONTH(H1369)&gt;=7,MONTH(H1369)&lt;8)),(NETWORKDAYS(F1369,H1369,Lister!$D$7:$D$13)-V1369)*T1369/NETWORKDAYS(Lister!$D$19,Lister!$E$19,Lister!$D$7:$D$13),IF(AND(AND(MONTH(F1369)&gt;=7,MONTH(F1369)&lt;8),MONTH(H1369)&gt;7),(NETWORKDAYS(F1369,Lister!$E$19,Lister!$D$7:$D$13)-V1369)*T1369/NETWORKDAYS(Lister!$D$19,Lister!$E$19,Lister!$D$7:$D$13),IF(MONTH(F1369)&gt;7,0)))),0),"")</f>
        <v/>
      </c>
      <c r="AA1369" s="30" t="str">
        <f>IF(Afrapportering!AA1350="","",Afrapportering!AA1350)</f>
        <v/>
      </c>
      <c r="AB1369" s="52" t="str">
        <f>IFERROR(MAX(IF(OR(V1369="",X1369=""),"",IF(AND(AND(MONTH(F1369)&gt;=8,MONTH(F1369)&lt;9),AND(MONTH(H1369)&gt;=8,MONTH(H1369)&lt;9)),(NETWORKDAYS(F1369,H1369,Lister!$D$7:$D$13)-X1369)*T1369/NETWORKDAYS(Lister!$D$20,Lister!$E$20,Lister!$D$7:$D$13),IF(AND(MONTH(F1369)=7,MONTH(H1369)=8),(NETWORKDAYS(Lister!$D$20,H1369,Lister!$D$7:$D$13)-X1369)*T1369/NETWORKDAYS(Lister!$D$20,Lister!$E$20,Lister!$D$7:$D$13),IF(AND(MONTH(F1369)=7,MONTH(H1369)=7),0)))),0),"")</f>
        <v/>
      </c>
      <c r="AC1369" s="30" t="str">
        <f>IF(Afrapportering!AC1350="","",Afrapportering!AC1350)</f>
        <v/>
      </c>
      <c r="AD1369" s="52" t="str">
        <f t="shared" si="167"/>
        <v/>
      </c>
      <c r="AE1369" s="52" t="str">
        <f t="shared" si="168"/>
        <v/>
      </c>
      <c r="AF1369" s="30" t="str">
        <f t="shared" si="169"/>
        <v/>
      </c>
      <c r="AG1369" s="30" t="str">
        <f t="shared" si="170"/>
        <v/>
      </c>
      <c r="AH1369" s="3" t="str">
        <f t="shared" si="171"/>
        <v/>
      </c>
    </row>
    <row r="1370" spans="1:34" x14ac:dyDescent="0.25">
      <c r="A1370" s="13" t="str">
        <f>+Afrapportering!A1351</f>
        <v/>
      </c>
      <c r="B1370" s="13" t="str">
        <f>+Afrapportering!B1351</f>
        <v/>
      </c>
      <c r="C1370" s="13" t="str">
        <f>+Afrapportering!C1351</f>
        <v/>
      </c>
      <c r="D1370" s="13" t="str">
        <f>+Afrapportering!D1351</f>
        <v/>
      </c>
      <c r="E1370" s="14" t="str">
        <f>+Afrapportering!E1351</f>
        <v/>
      </c>
      <c r="F1370" s="139" t="str">
        <f>IF(Afrapportering!F1351 = "", "",Afrapportering!F1351)</f>
        <v/>
      </c>
      <c r="G1370" s="14" t="str">
        <f>+Afrapportering!G1351</f>
        <v/>
      </c>
      <c r="H1370" s="139" t="str">
        <f>IF(Afrapportering!H1351 = "","",Afrapportering!H1351)</f>
        <v/>
      </c>
      <c r="I1370" s="140" t="str">
        <f>+Afrapportering!I1351</f>
        <v/>
      </c>
      <c r="J1370" s="13" t="str">
        <f>+Afrapportering!J1351</f>
        <v/>
      </c>
      <c r="K1370" s="32" t="str">
        <f t="shared" si="164"/>
        <v/>
      </c>
      <c r="L1370" s="31" t="str">
        <f>IF(Ansøgning!J1356="","",Ansøgning!J1356)</f>
        <v/>
      </c>
      <c r="M1370" s="134" t="str">
        <f>IF(Afrapportering!M1351="","",Afrapportering!M1351)</f>
        <v/>
      </c>
      <c r="N1370" s="31" t="str">
        <f>IF(Ansøgning!K1356="","",Ansøgning!K1356)</f>
        <v/>
      </c>
      <c r="O1370" s="134">
        <f>IF(Afrapportering!O1351="",,Afrapportering!O1351)</f>
        <v>0</v>
      </c>
      <c r="P1370" s="15" t="str">
        <f>IF(Ansøgning!L1356="","",Ansøgning!L1356)</f>
        <v/>
      </c>
      <c r="Q1370" s="15" t="str">
        <f t="shared" si="165"/>
        <v/>
      </c>
      <c r="R1370" s="15"/>
      <c r="S1370" s="15" t="str">
        <f>IF(Afrapportering!S1351="","",Afrapportering!S1351)</f>
        <v/>
      </c>
      <c r="T1370" s="31" t="str">
        <f t="shared" si="166"/>
        <v/>
      </c>
      <c r="U1370" s="30" t="str">
        <f>IF(Afrapportering!U1351="","",Afrapportering!U1351)</f>
        <v/>
      </c>
      <c r="V1370" s="52" t="str">
        <f>IF(Afrapportering!V1351="","",Afrapportering!V1351)</f>
        <v/>
      </c>
      <c r="W1370" s="30" t="str">
        <f>IF(Afrapportering!W1351="","",Afrapportering!W1351)</f>
        <v/>
      </c>
      <c r="X1370" s="52" t="str">
        <f>IF(Afrapportering!X1351="","",Afrapportering!X1351)</f>
        <v/>
      </c>
      <c r="Y1370" s="30" t="str">
        <f>IF(Afrapportering!Y1351="","",Afrapportering!Y1351)</f>
        <v/>
      </c>
      <c r="Z1370" s="52" t="str">
        <f>IFERROR(MAX(IF(OR(V1370="",X1370=""),"",IF(AND(AND(MONTH(F1370)&gt;=7,MONTH(F1370)&lt;8),AND(MONTH(H1370)&gt;=7,MONTH(H1370)&lt;8)),(NETWORKDAYS(F1370,H1370,Lister!$D$7:$D$13)-V1370)*T1370/NETWORKDAYS(Lister!$D$19,Lister!$E$19,Lister!$D$7:$D$13),IF(AND(AND(MONTH(F1370)&gt;=7,MONTH(F1370)&lt;8),MONTH(H1370)&gt;7),(NETWORKDAYS(F1370,Lister!$E$19,Lister!$D$7:$D$13)-V1370)*T1370/NETWORKDAYS(Lister!$D$19,Lister!$E$19,Lister!$D$7:$D$13),IF(MONTH(F1370)&gt;7,0)))),0),"")</f>
        <v/>
      </c>
      <c r="AA1370" s="30" t="str">
        <f>IF(Afrapportering!AA1351="","",Afrapportering!AA1351)</f>
        <v/>
      </c>
      <c r="AB1370" s="52" t="str">
        <f>IFERROR(MAX(IF(OR(V1370="",X1370=""),"",IF(AND(AND(MONTH(F1370)&gt;=8,MONTH(F1370)&lt;9),AND(MONTH(H1370)&gt;=8,MONTH(H1370)&lt;9)),(NETWORKDAYS(F1370,H1370,Lister!$D$7:$D$13)-X1370)*T1370/NETWORKDAYS(Lister!$D$20,Lister!$E$20,Lister!$D$7:$D$13),IF(AND(MONTH(F1370)=7,MONTH(H1370)=8),(NETWORKDAYS(Lister!$D$20,H1370,Lister!$D$7:$D$13)-X1370)*T1370/NETWORKDAYS(Lister!$D$20,Lister!$E$20,Lister!$D$7:$D$13),IF(AND(MONTH(F1370)=7,MONTH(H1370)=7),0)))),0),"")</f>
        <v/>
      </c>
      <c r="AC1370" s="30" t="str">
        <f>IF(Afrapportering!AC1351="","",Afrapportering!AC1351)</f>
        <v/>
      </c>
      <c r="AD1370" s="52" t="str">
        <f t="shared" si="167"/>
        <v/>
      </c>
      <c r="AE1370" s="52" t="str">
        <f t="shared" si="168"/>
        <v/>
      </c>
      <c r="AF1370" s="30" t="str">
        <f t="shared" si="169"/>
        <v/>
      </c>
      <c r="AG1370" s="30" t="str">
        <f t="shared" si="170"/>
        <v/>
      </c>
      <c r="AH1370" s="3" t="str">
        <f t="shared" si="171"/>
        <v/>
      </c>
    </row>
    <row r="1371" spans="1:34" x14ac:dyDescent="0.25">
      <c r="A1371" s="13" t="str">
        <f>+Afrapportering!A1352</f>
        <v/>
      </c>
      <c r="B1371" s="13" t="str">
        <f>+Afrapportering!B1352</f>
        <v/>
      </c>
      <c r="C1371" s="13" t="str">
        <f>+Afrapportering!C1352</f>
        <v/>
      </c>
      <c r="D1371" s="13" t="str">
        <f>+Afrapportering!D1352</f>
        <v/>
      </c>
      <c r="E1371" s="14" t="str">
        <f>+Afrapportering!E1352</f>
        <v/>
      </c>
      <c r="F1371" s="139" t="str">
        <f>IF(Afrapportering!F1352 = "", "",Afrapportering!F1352)</f>
        <v/>
      </c>
      <c r="G1371" s="14" t="str">
        <f>+Afrapportering!G1352</f>
        <v/>
      </c>
      <c r="H1371" s="139" t="str">
        <f>IF(Afrapportering!H1352 = "","",Afrapportering!H1352)</f>
        <v/>
      </c>
      <c r="I1371" s="140" t="str">
        <f>+Afrapportering!I1352</f>
        <v/>
      </c>
      <c r="J1371" s="13" t="str">
        <f>+Afrapportering!J1352</f>
        <v/>
      </c>
      <c r="K1371" s="32" t="str">
        <f t="shared" si="164"/>
        <v/>
      </c>
      <c r="L1371" s="31" t="str">
        <f>IF(Ansøgning!J1357="","",Ansøgning!J1357)</f>
        <v/>
      </c>
      <c r="M1371" s="134" t="str">
        <f>IF(Afrapportering!M1352="","",Afrapportering!M1352)</f>
        <v/>
      </c>
      <c r="N1371" s="31" t="str">
        <f>IF(Ansøgning!K1357="","",Ansøgning!K1357)</f>
        <v/>
      </c>
      <c r="O1371" s="134">
        <f>IF(Afrapportering!O1352="",,Afrapportering!O1352)</f>
        <v>0</v>
      </c>
      <c r="P1371" s="15" t="str">
        <f>IF(Ansøgning!L1357="","",Ansøgning!L1357)</f>
        <v/>
      </c>
      <c r="Q1371" s="15" t="str">
        <f t="shared" si="165"/>
        <v/>
      </c>
      <c r="R1371" s="15"/>
      <c r="S1371" s="15" t="str">
        <f>IF(Afrapportering!S1352="","",Afrapportering!S1352)</f>
        <v/>
      </c>
      <c r="T1371" s="31" t="str">
        <f t="shared" si="166"/>
        <v/>
      </c>
      <c r="U1371" s="30" t="str">
        <f>IF(Afrapportering!U1352="","",Afrapportering!U1352)</f>
        <v/>
      </c>
      <c r="V1371" s="52" t="str">
        <f>IF(Afrapportering!V1352="","",Afrapportering!V1352)</f>
        <v/>
      </c>
      <c r="W1371" s="30" t="str">
        <f>IF(Afrapportering!W1352="","",Afrapportering!W1352)</f>
        <v/>
      </c>
      <c r="X1371" s="52" t="str">
        <f>IF(Afrapportering!X1352="","",Afrapportering!X1352)</f>
        <v/>
      </c>
      <c r="Y1371" s="30" t="str">
        <f>IF(Afrapportering!Y1352="","",Afrapportering!Y1352)</f>
        <v/>
      </c>
      <c r="Z1371" s="52" t="str">
        <f>IFERROR(MAX(IF(OR(V1371="",X1371=""),"",IF(AND(AND(MONTH(F1371)&gt;=7,MONTH(F1371)&lt;8),AND(MONTH(H1371)&gt;=7,MONTH(H1371)&lt;8)),(NETWORKDAYS(F1371,H1371,Lister!$D$7:$D$13)-V1371)*T1371/NETWORKDAYS(Lister!$D$19,Lister!$E$19,Lister!$D$7:$D$13),IF(AND(AND(MONTH(F1371)&gt;=7,MONTH(F1371)&lt;8),MONTH(H1371)&gt;7),(NETWORKDAYS(F1371,Lister!$E$19,Lister!$D$7:$D$13)-V1371)*T1371/NETWORKDAYS(Lister!$D$19,Lister!$E$19,Lister!$D$7:$D$13),IF(MONTH(F1371)&gt;7,0)))),0),"")</f>
        <v/>
      </c>
      <c r="AA1371" s="30" t="str">
        <f>IF(Afrapportering!AA1352="","",Afrapportering!AA1352)</f>
        <v/>
      </c>
      <c r="AB1371" s="52" t="str">
        <f>IFERROR(MAX(IF(OR(V1371="",X1371=""),"",IF(AND(AND(MONTH(F1371)&gt;=8,MONTH(F1371)&lt;9),AND(MONTH(H1371)&gt;=8,MONTH(H1371)&lt;9)),(NETWORKDAYS(F1371,H1371,Lister!$D$7:$D$13)-X1371)*T1371/NETWORKDAYS(Lister!$D$20,Lister!$E$20,Lister!$D$7:$D$13),IF(AND(MONTH(F1371)=7,MONTH(H1371)=8),(NETWORKDAYS(Lister!$D$20,H1371,Lister!$D$7:$D$13)-X1371)*T1371/NETWORKDAYS(Lister!$D$20,Lister!$E$20,Lister!$D$7:$D$13),IF(AND(MONTH(F1371)=7,MONTH(H1371)=7),0)))),0),"")</f>
        <v/>
      </c>
      <c r="AC1371" s="30" t="str">
        <f>IF(Afrapportering!AC1352="","",Afrapportering!AC1352)</f>
        <v/>
      </c>
      <c r="AD1371" s="52" t="str">
        <f t="shared" si="167"/>
        <v/>
      </c>
      <c r="AE1371" s="52" t="str">
        <f t="shared" si="168"/>
        <v/>
      </c>
      <c r="AF1371" s="30" t="str">
        <f t="shared" si="169"/>
        <v/>
      </c>
      <c r="AG1371" s="30" t="str">
        <f t="shared" si="170"/>
        <v/>
      </c>
      <c r="AH1371" s="3" t="str">
        <f t="shared" si="171"/>
        <v/>
      </c>
    </row>
    <row r="1372" spans="1:34" x14ac:dyDescent="0.25">
      <c r="A1372" s="13" t="str">
        <f>+Afrapportering!A1353</f>
        <v/>
      </c>
      <c r="B1372" s="13" t="str">
        <f>+Afrapportering!B1353</f>
        <v/>
      </c>
      <c r="C1372" s="13" t="str">
        <f>+Afrapportering!C1353</f>
        <v/>
      </c>
      <c r="D1372" s="13" t="str">
        <f>+Afrapportering!D1353</f>
        <v/>
      </c>
      <c r="E1372" s="14" t="str">
        <f>+Afrapportering!E1353</f>
        <v/>
      </c>
      <c r="F1372" s="139" t="str">
        <f>IF(Afrapportering!F1353 = "", "",Afrapportering!F1353)</f>
        <v/>
      </c>
      <c r="G1372" s="14" t="str">
        <f>+Afrapportering!G1353</f>
        <v/>
      </c>
      <c r="H1372" s="139" t="str">
        <f>IF(Afrapportering!H1353 = "","",Afrapportering!H1353)</f>
        <v/>
      </c>
      <c r="I1372" s="140" t="str">
        <f>+Afrapportering!I1353</f>
        <v/>
      </c>
      <c r="J1372" s="13" t="str">
        <f>+Afrapportering!J1353</f>
        <v/>
      </c>
      <c r="K1372" s="32" t="str">
        <f t="shared" si="164"/>
        <v/>
      </c>
      <c r="L1372" s="31" t="str">
        <f>IF(Ansøgning!J1358="","",Ansøgning!J1358)</f>
        <v/>
      </c>
      <c r="M1372" s="134" t="str">
        <f>IF(Afrapportering!M1353="","",Afrapportering!M1353)</f>
        <v/>
      </c>
      <c r="N1372" s="31" t="str">
        <f>IF(Ansøgning!K1358="","",Ansøgning!K1358)</f>
        <v/>
      </c>
      <c r="O1372" s="134">
        <f>IF(Afrapportering!O1353="",,Afrapportering!O1353)</f>
        <v>0</v>
      </c>
      <c r="P1372" s="15" t="str">
        <f>IF(Ansøgning!L1358="","",Ansøgning!L1358)</f>
        <v/>
      </c>
      <c r="Q1372" s="15" t="str">
        <f t="shared" si="165"/>
        <v/>
      </c>
      <c r="R1372" s="15"/>
      <c r="S1372" s="15" t="str">
        <f>IF(Afrapportering!S1353="","",Afrapportering!S1353)</f>
        <v/>
      </c>
      <c r="T1372" s="31" t="str">
        <f t="shared" si="166"/>
        <v/>
      </c>
      <c r="U1372" s="30" t="str">
        <f>IF(Afrapportering!U1353="","",Afrapportering!U1353)</f>
        <v/>
      </c>
      <c r="V1372" s="52" t="str">
        <f>IF(Afrapportering!V1353="","",Afrapportering!V1353)</f>
        <v/>
      </c>
      <c r="W1372" s="30" t="str">
        <f>IF(Afrapportering!W1353="","",Afrapportering!W1353)</f>
        <v/>
      </c>
      <c r="X1372" s="52" t="str">
        <f>IF(Afrapportering!X1353="","",Afrapportering!X1353)</f>
        <v/>
      </c>
      <c r="Y1372" s="30" t="str">
        <f>IF(Afrapportering!Y1353="","",Afrapportering!Y1353)</f>
        <v/>
      </c>
      <c r="Z1372" s="52" t="str">
        <f>IFERROR(MAX(IF(OR(V1372="",X1372=""),"",IF(AND(AND(MONTH(F1372)&gt;=7,MONTH(F1372)&lt;8),AND(MONTH(H1372)&gt;=7,MONTH(H1372)&lt;8)),(NETWORKDAYS(F1372,H1372,Lister!$D$7:$D$13)-V1372)*T1372/NETWORKDAYS(Lister!$D$19,Lister!$E$19,Lister!$D$7:$D$13),IF(AND(AND(MONTH(F1372)&gt;=7,MONTH(F1372)&lt;8),MONTH(H1372)&gt;7),(NETWORKDAYS(F1372,Lister!$E$19,Lister!$D$7:$D$13)-V1372)*T1372/NETWORKDAYS(Lister!$D$19,Lister!$E$19,Lister!$D$7:$D$13),IF(MONTH(F1372)&gt;7,0)))),0),"")</f>
        <v/>
      </c>
      <c r="AA1372" s="30" t="str">
        <f>IF(Afrapportering!AA1353="","",Afrapportering!AA1353)</f>
        <v/>
      </c>
      <c r="AB1372" s="52" t="str">
        <f>IFERROR(MAX(IF(OR(V1372="",X1372=""),"",IF(AND(AND(MONTH(F1372)&gt;=8,MONTH(F1372)&lt;9),AND(MONTH(H1372)&gt;=8,MONTH(H1372)&lt;9)),(NETWORKDAYS(F1372,H1372,Lister!$D$7:$D$13)-X1372)*T1372/NETWORKDAYS(Lister!$D$20,Lister!$E$20,Lister!$D$7:$D$13),IF(AND(MONTH(F1372)=7,MONTH(H1372)=8),(NETWORKDAYS(Lister!$D$20,H1372,Lister!$D$7:$D$13)-X1372)*T1372/NETWORKDAYS(Lister!$D$20,Lister!$E$20,Lister!$D$7:$D$13),IF(AND(MONTH(F1372)=7,MONTH(H1372)=7),0)))),0),"")</f>
        <v/>
      </c>
      <c r="AC1372" s="30" t="str">
        <f>IF(Afrapportering!AC1353="","",Afrapportering!AC1353)</f>
        <v/>
      </c>
      <c r="AD1372" s="52" t="str">
        <f t="shared" si="167"/>
        <v/>
      </c>
      <c r="AE1372" s="52" t="str">
        <f t="shared" si="168"/>
        <v/>
      </c>
      <c r="AF1372" s="30" t="str">
        <f t="shared" si="169"/>
        <v/>
      </c>
      <c r="AG1372" s="30" t="str">
        <f t="shared" si="170"/>
        <v/>
      </c>
      <c r="AH1372" s="3" t="str">
        <f t="shared" si="171"/>
        <v/>
      </c>
    </row>
    <row r="1373" spans="1:34" x14ac:dyDescent="0.25">
      <c r="A1373" s="13" t="str">
        <f>+Afrapportering!A1354</f>
        <v/>
      </c>
      <c r="B1373" s="13" t="str">
        <f>+Afrapportering!B1354</f>
        <v/>
      </c>
      <c r="C1373" s="13" t="str">
        <f>+Afrapportering!C1354</f>
        <v/>
      </c>
      <c r="D1373" s="13" t="str">
        <f>+Afrapportering!D1354</f>
        <v/>
      </c>
      <c r="E1373" s="14" t="str">
        <f>+Afrapportering!E1354</f>
        <v/>
      </c>
      <c r="F1373" s="139" t="str">
        <f>IF(Afrapportering!F1354 = "", "",Afrapportering!F1354)</f>
        <v/>
      </c>
      <c r="G1373" s="14" t="str">
        <f>+Afrapportering!G1354</f>
        <v/>
      </c>
      <c r="H1373" s="139" t="str">
        <f>IF(Afrapportering!H1354 = "","",Afrapportering!H1354)</f>
        <v/>
      </c>
      <c r="I1373" s="140" t="str">
        <f>+Afrapportering!I1354</f>
        <v/>
      </c>
      <c r="J1373" s="13" t="str">
        <f>+Afrapportering!J1354</f>
        <v/>
      </c>
      <c r="K1373" s="32" t="str">
        <f t="shared" si="164"/>
        <v/>
      </c>
      <c r="L1373" s="31" t="str">
        <f>IF(Ansøgning!J1359="","",Ansøgning!J1359)</f>
        <v/>
      </c>
      <c r="M1373" s="134" t="str">
        <f>IF(Afrapportering!M1354="","",Afrapportering!M1354)</f>
        <v/>
      </c>
      <c r="N1373" s="31" t="str">
        <f>IF(Ansøgning!K1359="","",Ansøgning!K1359)</f>
        <v/>
      </c>
      <c r="O1373" s="134">
        <f>IF(Afrapportering!O1354="",,Afrapportering!O1354)</f>
        <v>0</v>
      </c>
      <c r="P1373" s="15" t="str">
        <f>IF(Ansøgning!L1359="","",Ansøgning!L1359)</f>
        <v/>
      </c>
      <c r="Q1373" s="15" t="str">
        <f t="shared" si="165"/>
        <v/>
      </c>
      <c r="R1373" s="15"/>
      <c r="S1373" s="15" t="str">
        <f>IF(Afrapportering!S1354="","",Afrapportering!S1354)</f>
        <v/>
      </c>
      <c r="T1373" s="31" t="str">
        <f t="shared" si="166"/>
        <v/>
      </c>
      <c r="U1373" s="30" t="str">
        <f>IF(Afrapportering!U1354="","",Afrapportering!U1354)</f>
        <v/>
      </c>
      <c r="V1373" s="52" t="str">
        <f>IF(Afrapportering!V1354="","",Afrapportering!V1354)</f>
        <v/>
      </c>
      <c r="W1373" s="30" t="str">
        <f>IF(Afrapportering!W1354="","",Afrapportering!W1354)</f>
        <v/>
      </c>
      <c r="X1373" s="52" t="str">
        <f>IF(Afrapportering!X1354="","",Afrapportering!X1354)</f>
        <v/>
      </c>
      <c r="Y1373" s="30" t="str">
        <f>IF(Afrapportering!Y1354="","",Afrapportering!Y1354)</f>
        <v/>
      </c>
      <c r="Z1373" s="52" t="str">
        <f>IFERROR(MAX(IF(OR(V1373="",X1373=""),"",IF(AND(AND(MONTH(F1373)&gt;=7,MONTH(F1373)&lt;8),AND(MONTH(H1373)&gt;=7,MONTH(H1373)&lt;8)),(NETWORKDAYS(F1373,H1373,Lister!$D$7:$D$13)-V1373)*T1373/NETWORKDAYS(Lister!$D$19,Lister!$E$19,Lister!$D$7:$D$13),IF(AND(AND(MONTH(F1373)&gt;=7,MONTH(F1373)&lt;8),MONTH(H1373)&gt;7),(NETWORKDAYS(F1373,Lister!$E$19,Lister!$D$7:$D$13)-V1373)*T1373/NETWORKDAYS(Lister!$D$19,Lister!$E$19,Lister!$D$7:$D$13),IF(MONTH(F1373)&gt;7,0)))),0),"")</f>
        <v/>
      </c>
      <c r="AA1373" s="30" t="str">
        <f>IF(Afrapportering!AA1354="","",Afrapportering!AA1354)</f>
        <v/>
      </c>
      <c r="AB1373" s="52" t="str">
        <f>IFERROR(MAX(IF(OR(V1373="",X1373=""),"",IF(AND(AND(MONTH(F1373)&gt;=8,MONTH(F1373)&lt;9),AND(MONTH(H1373)&gt;=8,MONTH(H1373)&lt;9)),(NETWORKDAYS(F1373,H1373,Lister!$D$7:$D$13)-X1373)*T1373/NETWORKDAYS(Lister!$D$20,Lister!$E$20,Lister!$D$7:$D$13),IF(AND(MONTH(F1373)=7,MONTH(H1373)=8),(NETWORKDAYS(Lister!$D$20,H1373,Lister!$D$7:$D$13)-X1373)*T1373/NETWORKDAYS(Lister!$D$20,Lister!$E$20,Lister!$D$7:$D$13),IF(AND(MONTH(F1373)=7,MONTH(H1373)=7),0)))),0),"")</f>
        <v/>
      </c>
      <c r="AC1373" s="30" t="str">
        <f>IF(Afrapportering!AC1354="","",Afrapportering!AC1354)</f>
        <v/>
      </c>
      <c r="AD1373" s="52" t="str">
        <f t="shared" si="167"/>
        <v/>
      </c>
      <c r="AE1373" s="52" t="str">
        <f t="shared" si="168"/>
        <v/>
      </c>
      <c r="AF1373" s="30" t="str">
        <f t="shared" si="169"/>
        <v/>
      </c>
      <c r="AG1373" s="30" t="str">
        <f t="shared" si="170"/>
        <v/>
      </c>
      <c r="AH1373" s="3" t="str">
        <f t="shared" si="171"/>
        <v/>
      </c>
    </row>
    <row r="1374" spans="1:34" x14ac:dyDescent="0.25">
      <c r="A1374" s="13" t="str">
        <f>+Afrapportering!A1355</f>
        <v/>
      </c>
      <c r="B1374" s="13" t="str">
        <f>+Afrapportering!B1355</f>
        <v/>
      </c>
      <c r="C1374" s="13" t="str">
        <f>+Afrapportering!C1355</f>
        <v/>
      </c>
      <c r="D1374" s="13" t="str">
        <f>+Afrapportering!D1355</f>
        <v/>
      </c>
      <c r="E1374" s="14" t="str">
        <f>+Afrapportering!E1355</f>
        <v/>
      </c>
      <c r="F1374" s="139" t="str">
        <f>IF(Afrapportering!F1355 = "", "",Afrapportering!F1355)</f>
        <v/>
      </c>
      <c r="G1374" s="14" t="str">
        <f>+Afrapportering!G1355</f>
        <v/>
      </c>
      <c r="H1374" s="139" t="str">
        <f>IF(Afrapportering!H1355 = "","",Afrapportering!H1355)</f>
        <v/>
      </c>
      <c r="I1374" s="140" t="str">
        <f>+Afrapportering!I1355</f>
        <v/>
      </c>
      <c r="J1374" s="13" t="str">
        <f>+Afrapportering!J1355</f>
        <v/>
      </c>
      <c r="K1374" s="32" t="str">
        <f t="shared" si="164"/>
        <v/>
      </c>
      <c r="L1374" s="31" t="str">
        <f>IF(Ansøgning!J1360="","",Ansøgning!J1360)</f>
        <v/>
      </c>
      <c r="M1374" s="134" t="str">
        <f>IF(Afrapportering!M1355="","",Afrapportering!M1355)</f>
        <v/>
      </c>
      <c r="N1374" s="31" t="str">
        <f>IF(Ansøgning!K1360="","",Ansøgning!K1360)</f>
        <v/>
      </c>
      <c r="O1374" s="134">
        <f>IF(Afrapportering!O1355="",,Afrapportering!O1355)</f>
        <v>0</v>
      </c>
      <c r="P1374" s="15" t="str">
        <f>IF(Ansøgning!L1360="","",Ansøgning!L1360)</f>
        <v/>
      </c>
      <c r="Q1374" s="15" t="str">
        <f t="shared" si="165"/>
        <v/>
      </c>
      <c r="R1374" s="15"/>
      <c r="S1374" s="15" t="str">
        <f>IF(Afrapportering!S1355="","",Afrapportering!S1355)</f>
        <v/>
      </c>
      <c r="T1374" s="31" t="str">
        <f t="shared" si="166"/>
        <v/>
      </c>
      <c r="U1374" s="30" t="str">
        <f>IF(Afrapportering!U1355="","",Afrapportering!U1355)</f>
        <v/>
      </c>
      <c r="V1374" s="52" t="str">
        <f>IF(Afrapportering!V1355="","",Afrapportering!V1355)</f>
        <v/>
      </c>
      <c r="W1374" s="30" t="str">
        <f>IF(Afrapportering!W1355="","",Afrapportering!W1355)</f>
        <v/>
      </c>
      <c r="X1374" s="52" t="str">
        <f>IF(Afrapportering!X1355="","",Afrapportering!X1355)</f>
        <v/>
      </c>
      <c r="Y1374" s="30" t="str">
        <f>IF(Afrapportering!Y1355="","",Afrapportering!Y1355)</f>
        <v/>
      </c>
      <c r="Z1374" s="52" t="str">
        <f>IFERROR(MAX(IF(OR(V1374="",X1374=""),"",IF(AND(AND(MONTH(F1374)&gt;=7,MONTH(F1374)&lt;8),AND(MONTH(H1374)&gt;=7,MONTH(H1374)&lt;8)),(NETWORKDAYS(F1374,H1374,Lister!$D$7:$D$13)-V1374)*T1374/NETWORKDAYS(Lister!$D$19,Lister!$E$19,Lister!$D$7:$D$13),IF(AND(AND(MONTH(F1374)&gt;=7,MONTH(F1374)&lt;8),MONTH(H1374)&gt;7),(NETWORKDAYS(F1374,Lister!$E$19,Lister!$D$7:$D$13)-V1374)*T1374/NETWORKDAYS(Lister!$D$19,Lister!$E$19,Lister!$D$7:$D$13),IF(MONTH(F1374)&gt;7,0)))),0),"")</f>
        <v/>
      </c>
      <c r="AA1374" s="30" t="str">
        <f>IF(Afrapportering!AA1355="","",Afrapportering!AA1355)</f>
        <v/>
      </c>
      <c r="AB1374" s="52" t="str">
        <f>IFERROR(MAX(IF(OR(V1374="",X1374=""),"",IF(AND(AND(MONTH(F1374)&gt;=8,MONTH(F1374)&lt;9),AND(MONTH(H1374)&gt;=8,MONTH(H1374)&lt;9)),(NETWORKDAYS(F1374,H1374,Lister!$D$7:$D$13)-X1374)*T1374/NETWORKDAYS(Lister!$D$20,Lister!$E$20,Lister!$D$7:$D$13),IF(AND(MONTH(F1374)=7,MONTH(H1374)=8),(NETWORKDAYS(Lister!$D$20,H1374,Lister!$D$7:$D$13)-X1374)*T1374/NETWORKDAYS(Lister!$D$20,Lister!$E$20,Lister!$D$7:$D$13),IF(AND(MONTH(F1374)=7,MONTH(H1374)=7),0)))),0),"")</f>
        <v/>
      </c>
      <c r="AC1374" s="30" t="str">
        <f>IF(Afrapportering!AC1355="","",Afrapportering!AC1355)</f>
        <v/>
      </c>
      <c r="AD1374" s="52" t="str">
        <f t="shared" si="167"/>
        <v/>
      </c>
      <c r="AE1374" s="52" t="str">
        <f t="shared" si="168"/>
        <v/>
      </c>
      <c r="AF1374" s="30" t="str">
        <f t="shared" si="169"/>
        <v/>
      </c>
      <c r="AG1374" s="30" t="str">
        <f t="shared" si="170"/>
        <v/>
      </c>
      <c r="AH1374" s="3" t="str">
        <f t="shared" si="171"/>
        <v/>
      </c>
    </row>
    <row r="1375" spans="1:34" x14ac:dyDescent="0.25">
      <c r="A1375" s="13" t="str">
        <f>+Afrapportering!A1356</f>
        <v/>
      </c>
      <c r="B1375" s="13" t="str">
        <f>+Afrapportering!B1356</f>
        <v/>
      </c>
      <c r="C1375" s="13" t="str">
        <f>+Afrapportering!C1356</f>
        <v/>
      </c>
      <c r="D1375" s="13" t="str">
        <f>+Afrapportering!D1356</f>
        <v/>
      </c>
      <c r="E1375" s="14" t="str">
        <f>+Afrapportering!E1356</f>
        <v/>
      </c>
      <c r="F1375" s="139" t="str">
        <f>IF(Afrapportering!F1356 = "", "",Afrapportering!F1356)</f>
        <v/>
      </c>
      <c r="G1375" s="14" t="str">
        <f>+Afrapportering!G1356</f>
        <v/>
      </c>
      <c r="H1375" s="139" t="str">
        <f>IF(Afrapportering!H1356 = "","",Afrapportering!H1356)</f>
        <v/>
      </c>
      <c r="I1375" s="140" t="str">
        <f>+Afrapportering!I1356</f>
        <v/>
      </c>
      <c r="J1375" s="13" t="str">
        <f>+Afrapportering!J1356</f>
        <v/>
      </c>
      <c r="K1375" s="32" t="str">
        <f t="shared" si="164"/>
        <v/>
      </c>
      <c r="L1375" s="31" t="str">
        <f>IF(Ansøgning!J1361="","",Ansøgning!J1361)</f>
        <v/>
      </c>
      <c r="M1375" s="134" t="str">
        <f>IF(Afrapportering!M1356="","",Afrapportering!M1356)</f>
        <v/>
      </c>
      <c r="N1375" s="31" t="str">
        <f>IF(Ansøgning!K1361="","",Ansøgning!K1361)</f>
        <v/>
      </c>
      <c r="O1375" s="134">
        <f>IF(Afrapportering!O1356="",,Afrapportering!O1356)</f>
        <v>0</v>
      </c>
      <c r="P1375" s="15" t="str">
        <f>IF(Ansøgning!L1361="","",Ansøgning!L1361)</f>
        <v/>
      </c>
      <c r="Q1375" s="15" t="str">
        <f t="shared" si="165"/>
        <v/>
      </c>
      <c r="R1375" s="15"/>
      <c r="S1375" s="15" t="str">
        <f>IF(Afrapportering!S1356="","",Afrapportering!S1356)</f>
        <v/>
      </c>
      <c r="T1375" s="31" t="str">
        <f t="shared" si="166"/>
        <v/>
      </c>
      <c r="U1375" s="30" t="str">
        <f>IF(Afrapportering!U1356="","",Afrapportering!U1356)</f>
        <v/>
      </c>
      <c r="V1375" s="52" t="str">
        <f>IF(Afrapportering!V1356="","",Afrapportering!V1356)</f>
        <v/>
      </c>
      <c r="W1375" s="30" t="str">
        <f>IF(Afrapportering!W1356="","",Afrapportering!W1356)</f>
        <v/>
      </c>
      <c r="X1375" s="52" t="str">
        <f>IF(Afrapportering!X1356="","",Afrapportering!X1356)</f>
        <v/>
      </c>
      <c r="Y1375" s="30" t="str">
        <f>IF(Afrapportering!Y1356="","",Afrapportering!Y1356)</f>
        <v/>
      </c>
      <c r="Z1375" s="52" t="str">
        <f>IFERROR(MAX(IF(OR(V1375="",X1375=""),"",IF(AND(AND(MONTH(F1375)&gt;=7,MONTH(F1375)&lt;8),AND(MONTH(H1375)&gt;=7,MONTH(H1375)&lt;8)),(NETWORKDAYS(F1375,H1375,Lister!$D$7:$D$13)-V1375)*T1375/NETWORKDAYS(Lister!$D$19,Lister!$E$19,Lister!$D$7:$D$13),IF(AND(AND(MONTH(F1375)&gt;=7,MONTH(F1375)&lt;8),MONTH(H1375)&gt;7),(NETWORKDAYS(F1375,Lister!$E$19,Lister!$D$7:$D$13)-V1375)*T1375/NETWORKDAYS(Lister!$D$19,Lister!$E$19,Lister!$D$7:$D$13),IF(MONTH(F1375)&gt;7,0)))),0),"")</f>
        <v/>
      </c>
      <c r="AA1375" s="30" t="str">
        <f>IF(Afrapportering!AA1356="","",Afrapportering!AA1356)</f>
        <v/>
      </c>
      <c r="AB1375" s="52" t="str">
        <f>IFERROR(MAX(IF(OR(V1375="",X1375=""),"",IF(AND(AND(MONTH(F1375)&gt;=8,MONTH(F1375)&lt;9),AND(MONTH(H1375)&gt;=8,MONTH(H1375)&lt;9)),(NETWORKDAYS(F1375,H1375,Lister!$D$7:$D$13)-X1375)*T1375/NETWORKDAYS(Lister!$D$20,Lister!$E$20,Lister!$D$7:$D$13),IF(AND(MONTH(F1375)=7,MONTH(H1375)=8),(NETWORKDAYS(Lister!$D$20,H1375,Lister!$D$7:$D$13)-X1375)*T1375/NETWORKDAYS(Lister!$D$20,Lister!$E$20,Lister!$D$7:$D$13),IF(AND(MONTH(F1375)=7,MONTH(H1375)=7),0)))),0),"")</f>
        <v/>
      </c>
      <c r="AC1375" s="30" t="str">
        <f>IF(Afrapportering!AC1356="","",Afrapportering!AC1356)</f>
        <v/>
      </c>
      <c r="AD1375" s="52" t="str">
        <f t="shared" si="167"/>
        <v/>
      </c>
      <c r="AE1375" s="52" t="str">
        <f t="shared" si="168"/>
        <v/>
      </c>
      <c r="AF1375" s="30" t="str">
        <f t="shared" si="169"/>
        <v/>
      </c>
      <c r="AG1375" s="30" t="str">
        <f t="shared" si="170"/>
        <v/>
      </c>
      <c r="AH1375" s="3" t="str">
        <f t="shared" si="171"/>
        <v/>
      </c>
    </row>
    <row r="1376" spans="1:34" x14ac:dyDescent="0.25">
      <c r="A1376" s="13" t="str">
        <f>+Afrapportering!A1357</f>
        <v/>
      </c>
      <c r="B1376" s="13" t="str">
        <f>+Afrapportering!B1357</f>
        <v/>
      </c>
      <c r="C1376" s="13" t="str">
        <f>+Afrapportering!C1357</f>
        <v/>
      </c>
      <c r="D1376" s="13" t="str">
        <f>+Afrapportering!D1357</f>
        <v/>
      </c>
      <c r="E1376" s="14" t="str">
        <f>+Afrapportering!E1357</f>
        <v/>
      </c>
      <c r="F1376" s="139" t="str">
        <f>IF(Afrapportering!F1357 = "", "",Afrapportering!F1357)</f>
        <v/>
      </c>
      <c r="G1376" s="14" t="str">
        <f>+Afrapportering!G1357</f>
        <v/>
      </c>
      <c r="H1376" s="139" t="str">
        <f>IF(Afrapportering!H1357 = "","",Afrapportering!H1357)</f>
        <v/>
      </c>
      <c r="I1376" s="140" t="str">
        <f>+Afrapportering!I1357</f>
        <v/>
      </c>
      <c r="J1376" s="13" t="str">
        <f>+Afrapportering!J1357</f>
        <v/>
      </c>
      <c r="K1376" s="32" t="str">
        <f t="shared" si="164"/>
        <v/>
      </c>
      <c r="L1376" s="31" t="str">
        <f>IF(Ansøgning!J1362="","",Ansøgning!J1362)</f>
        <v/>
      </c>
      <c r="M1376" s="134" t="str">
        <f>IF(Afrapportering!M1357="","",Afrapportering!M1357)</f>
        <v/>
      </c>
      <c r="N1376" s="31" t="str">
        <f>IF(Ansøgning!K1362="","",Ansøgning!K1362)</f>
        <v/>
      </c>
      <c r="O1376" s="134">
        <f>IF(Afrapportering!O1357="",,Afrapportering!O1357)</f>
        <v>0</v>
      </c>
      <c r="P1376" s="15" t="str">
        <f>IF(Ansøgning!L1362="","",Ansøgning!L1362)</f>
        <v/>
      </c>
      <c r="Q1376" s="15" t="str">
        <f t="shared" si="165"/>
        <v/>
      </c>
      <c r="R1376" s="15"/>
      <c r="S1376" s="15" t="str">
        <f>IF(Afrapportering!S1357="","",Afrapportering!S1357)</f>
        <v/>
      </c>
      <c r="T1376" s="31" t="str">
        <f t="shared" si="166"/>
        <v/>
      </c>
      <c r="U1376" s="30" t="str">
        <f>IF(Afrapportering!U1357="","",Afrapportering!U1357)</f>
        <v/>
      </c>
      <c r="V1376" s="52" t="str">
        <f>IF(Afrapportering!V1357="","",Afrapportering!V1357)</f>
        <v/>
      </c>
      <c r="W1376" s="30" t="str">
        <f>IF(Afrapportering!W1357="","",Afrapportering!W1357)</f>
        <v/>
      </c>
      <c r="X1376" s="52" t="str">
        <f>IF(Afrapportering!X1357="","",Afrapportering!X1357)</f>
        <v/>
      </c>
      <c r="Y1376" s="30" t="str">
        <f>IF(Afrapportering!Y1357="","",Afrapportering!Y1357)</f>
        <v/>
      </c>
      <c r="Z1376" s="52" t="str">
        <f>IFERROR(MAX(IF(OR(V1376="",X1376=""),"",IF(AND(AND(MONTH(F1376)&gt;=7,MONTH(F1376)&lt;8),AND(MONTH(H1376)&gt;=7,MONTH(H1376)&lt;8)),(NETWORKDAYS(F1376,H1376,Lister!$D$7:$D$13)-V1376)*T1376/NETWORKDAYS(Lister!$D$19,Lister!$E$19,Lister!$D$7:$D$13),IF(AND(AND(MONTH(F1376)&gt;=7,MONTH(F1376)&lt;8),MONTH(H1376)&gt;7),(NETWORKDAYS(F1376,Lister!$E$19,Lister!$D$7:$D$13)-V1376)*T1376/NETWORKDAYS(Lister!$D$19,Lister!$E$19,Lister!$D$7:$D$13),IF(MONTH(F1376)&gt;7,0)))),0),"")</f>
        <v/>
      </c>
      <c r="AA1376" s="30" t="str">
        <f>IF(Afrapportering!AA1357="","",Afrapportering!AA1357)</f>
        <v/>
      </c>
      <c r="AB1376" s="52" t="str">
        <f>IFERROR(MAX(IF(OR(V1376="",X1376=""),"",IF(AND(AND(MONTH(F1376)&gt;=8,MONTH(F1376)&lt;9),AND(MONTH(H1376)&gt;=8,MONTH(H1376)&lt;9)),(NETWORKDAYS(F1376,H1376,Lister!$D$7:$D$13)-X1376)*T1376/NETWORKDAYS(Lister!$D$20,Lister!$E$20,Lister!$D$7:$D$13),IF(AND(MONTH(F1376)=7,MONTH(H1376)=8),(NETWORKDAYS(Lister!$D$20,H1376,Lister!$D$7:$D$13)-X1376)*T1376/NETWORKDAYS(Lister!$D$20,Lister!$E$20,Lister!$D$7:$D$13),IF(AND(MONTH(F1376)=7,MONTH(H1376)=7),0)))),0),"")</f>
        <v/>
      </c>
      <c r="AC1376" s="30" t="str">
        <f>IF(Afrapportering!AC1357="","",Afrapportering!AC1357)</f>
        <v/>
      </c>
      <c r="AD1376" s="52" t="str">
        <f t="shared" si="167"/>
        <v/>
      </c>
      <c r="AE1376" s="52" t="str">
        <f t="shared" si="168"/>
        <v/>
      </c>
      <c r="AF1376" s="30" t="str">
        <f t="shared" si="169"/>
        <v/>
      </c>
      <c r="AG1376" s="30" t="str">
        <f t="shared" si="170"/>
        <v/>
      </c>
      <c r="AH1376" s="3" t="str">
        <f t="shared" si="171"/>
        <v/>
      </c>
    </row>
    <row r="1377" spans="1:34" x14ac:dyDescent="0.25">
      <c r="A1377" s="13" t="str">
        <f>+Afrapportering!A1358</f>
        <v/>
      </c>
      <c r="B1377" s="13" t="str">
        <f>+Afrapportering!B1358</f>
        <v/>
      </c>
      <c r="C1377" s="13" t="str">
        <f>+Afrapportering!C1358</f>
        <v/>
      </c>
      <c r="D1377" s="13" t="str">
        <f>+Afrapportering!D1358</f>
        <v/>
      </c>
      <c r="E1377" s="14" t="str">
        <f>+Afrapportering!E1358</f>
        <v/>
      </c>
      <c r="F1377" s="139" t="str">
        <f>IF(Afrapportering!F1358 = "", "",Afrapportering!F1358)</f>
        <v/>
      </c>
      <c r="G1377" s="14" t="str">
        <f>+Afrapportering!G1358</f>
        <v/>
      </c>
      <c r="H1377" s="139" t="str">
        <f>IF(Afrapportering!H1358 = "","",Afrapportering!H1358)</f>
        <v/>
      </c>
      <c r="I1377" s="140" t="str">
        <f>+Afrapportering!I1358</f>
        <v/>
      </c>
      <c r="J1377" s="13" t="str">
        <f>+Afrapportering!J1358</f>
        <v/>
      </c>
      <c r="K1377" s="32" t="str">
        <f t="shared" si="164"/>
        <v/>
      </c>
      <c r="L1377" s="31" t="str">
        <f>IF(Ansøgning!J1363="","",Ansøgning!J1363)</f>
        <v/>
      </c>
      <c r="M1377" s="134" t="str">
        <f>IF(Afrapportering!M1358="","",Afrapportering!M1358)</f>
        <v/>
      </c>
      <c r="N1377" s="31" t="str">
        <f>IF(Ansøgning!K1363="","",Ansøgning!K1363)</f>
        <v/>
      </c>
      <c r="O1377" s="134">
        <f>IF(Afrapportering!O1358="",,Afrapportering!O1358)</f>
        <v>0</v>
      </c>
      <c r="P1377" s="15" t="str">
        <f>IF(Ansøgning!L1363="","",Ansøgning!L1363)</f>
        <v/>
      </c>
      <c r="Q1377" s="15" t="str">
        <f t="shared" si="165"/>
        <v/>
      </c>
      <c r="R1377" s="15"/>
      <c r="S1377" s="15" t="str">
        <f>IF(Afrapportering!S1358="","",Afrapportering!S1358)</f>
        <v/>
      </c>
      <c r="T1377" s="31" t="str">
        <f t="shared" si="166"/>
        <v/>
      </c>
      <c r="U1377" s="30" t="str">
        <f>IF(Afrapportering!U1358="","",Afrapportering!U1358)</f>
        <v/>
      </c>
      <c r="V1377" s="52" t="str">
        <f>IF(Afrapportering!V1358="","",Afrapportering!V1358)</f>
        <v/>
      </c>
      <c r="W1377" s="30" t="str">
        <f>IF(Afrapportering!W1358="","",Afrapportering!W1358)</f>
        <v/>
      </c>
      <c r="X1377" s="52" t="str">
        <f>IF(Afrapportering!X1358="","",Afrapportering!X1358)</f>
        <v/>
      </c>
      <c r="Y1377" s="30" t="str">
        <f>IF(Afrapportering!Y1358="","",Afrapportering!Y1358)</f>
        <v/>
      </c>
      <c r="Z1377" s="52" t="str">
        <f>IFERROR(MAX(IF(OR(V1377="",X1377=""),"",IF(AND(AND(MONTH(F1377)&gt;=7,MONTH(F1377)&lt;8),AND(MONTH(H1377)&gt;=7,MONTH(H1377)&lt;8)),(NETWORKDAYS(F1377,H1377,Lister!$D$7:$D$13)-V1377)*T1377/NETWORKDAYS(Lister!$D$19,Lister!$E$19,Lister!$D$7:$D$13),IF(AND(AND(MONTH(F1377)&gt;=7,MONTH(F1377)&lt;8),MONTH(H1377)&gt;7),(NETWORKDAYS(F1377,Lister!$E$19,Lister!$D$7:$D$13)-V1377)*T1377/NETWORKDAYS(Lister!$D$19,Lister!$E$19,Lister!$D$7:$D$13),IF(MONTH(F1377)&gt;7,0)))),0),"")</f>
        <v/>
      </c>
      <c r="AA1377" s="30" t="str">
        <f>IF(Afrapportering!AA1358="","",Afrapportering!AA1358)</f>
        <v/>
      </c>
      <c r="AB1377" s="52" t="str">
        <f>IFERROR(MAX(IF(OR(V1377="",X1377=""),"",IF(AND(AND(MONTH(F1377)&gt;=8,MONTH(F1377)&lt;9),AND(MONTH(H1377)&gt;=8,MONTH(H1377)&lt;9)),(NETWORKDAYS(F1377,H1377,Lister!$D$7:$D$13)-X1377)*T1377/NETWORKDAYS(Lister!$D$20,Lister!$E$20,Lister!$D$7:$D$13),IF(AND(MONTH(F1377)=7,MONTH(H1377)=8),(NETWORKDAYS(Lister!$D$20,H1377,Lister!$D$7:$D$13)-X1377)*T1377/NETWORKDAYS(Lister!$D$20,Lister!$E$20,Lister!$D$7:$D$13),IF(AND(MONTH(F1377)=7,MONTH(H1377)=7),0)))),0),"")</f>
        <v/>
      </c>
      <c r="AC1377" s="30" t="str">
        <f>IF(Afrapportering!AC1358="","",Afrapportering!AC1358)</f>
        <v/>
      </c>
      <c r="AD1377" s="52" t="str">
        <f t="shared" si="167"/>
        <v/>
      </c>
      <c r="AE1377" s="52" t="str">
        <f t="shared" si="168"/>
        <v/>
      </c>
      <c r="AF1377" s="30" t="str">
        <f t="shared" si="169"/>
        <v/>
      </c>
      <c r="AG1377" s="30" t="str">
        <f t="shared" si="170"/>
        <v/>
      </c>
      <c r="AH1377" s="3" t="str">
        <f t="shared" si="171"/>
        <v/>
      </c>
    </row>
    <row r="1378" spans="1:34" x14ac:dyDescent="0.25">
      <c r="A1378" s="13" t="str">
        <f>+Afrapportering!A1359</f>
        <v/>
      </c>
      <c r="B1378" s="13" t="str">
        <f>+Afrapportering!B1359</f>
        <v/>
      </c>
      <c r="C1378" s="13" t="str">
        <f>+Afrapportering!C1359</f>
        <v/>
      </c>
      <c r="D1378" s="13" t="str">
        <f>+Afrapportering!D1359</f>
        <v/>
      </c>
      <c r="E1378" s="14" t="str">
        <f>+Afrapportering!E1359</f>
        <v/>
      </c>
      <c r="F1378" s="139" t="str">
        <f>IF(Afrapportering!F1359 = "", "",Afrapportering!F1359)</f>
        <v/>
      </c>
      <c r="G1378" s="14" t="str">
        <f>+Afrapportering!G1359</f>
        <v/>
      </c>
      <c r="H1378" s="139" t="str">
        <f>IF(Afrapportering!H1359 = "","",Afrapportering!H1359)</f>
        <v/>
      </c>
      <c r="I1378" s="140" t="str">
        <f>+Afrapportering!I1359</f>
        <v/>
      </c>
      <c r="J1378" s="13" t="str">
        <f>+Afrapportering!J1359</f>
        <v/>
      </c>
      <c r="K1378" s="32" t="str">
        <f t="shared" si="164"/>
        <v/>
      </c>
      <c r="L1378" s="31" t="str">
        <f>IF(Ansøgning!J1364="","",Ansøgning!J1364)</f>
        <v/>
      </c>
      <c r="M1378" s="134" t="str">
        <f>IF(Afrapportering!M1359="","",Afrapportering!M1359)</f>
        <v/>
      </c>
      <c r="N1378" s="31" t="str">
        <f>IF(Ansøgning!K1364="","",Ansøgning!K1364)</f>
        <v/>
      </c>
      <c r="O1378" s="134">
        <f>IF(Afrapportering!O1359="",,Afrapportering!O1359)</f>
        <v>0</v>
      </c>
      <c r="P1378" s="15" t="str">
        <f>IF(Ansøgning!L1364="","",Ansøgning!L1364)</f>
        <v/>
      </c>
      <c r="Q1378" s="15" t="str">
        <f t="shared" si="165"/>
        <v/>
      </c>
      <c r="R1378" s="15"/>
      <c r="S1378" s="15" t="str">
        <f>IF(Afrapportering!S1359="","",Afrapportering!S1359)</f>
        <v/>
      </c>
      <c r="T1378" s="31" t="str">
        <f t="shared" si="166"/>
        <v/>
      </c>
      <c r="U1378" s="30" t="str">
        <f>IF(Afrapportering!U1359="","",Afrapportering!U1359)</f>
        <v/>
      </c>
      <c r="V1378" s="52" t="str">
        <f>IF(Afrapportering!V1359="","",Afrapportering!V1359)</f>
        <v/>
      </c>
      <c r="W1378" s="30" t="str">
        <f>IF(Afrapportering!W1359="","",Afrapportering!W1359)</f>
        <v/>
      </c>
      <c r="X1378" s="52" t="str">
        <f>IF(Afrapportering!X1359="","",Afrapportering!X1359)</f>
        <v/>
      </c>
      <c r="Y1378" s="30" t="str">
        <f>IF(Afrapportering!Y1359="","",Afrapportering!Y1359)</f>
        <v/>
      </c>
      <c r="Z1378" s="52" t="str">
        <f>IFERROR(MAX(IF(OR(V1378="",X1378=""),"",IF(AND(AND(MONTH(F1378)&gt;=7,MONTH(F1378)&lt;8),AND(MONTH(H1378)&gt;=7,MONTH(H1378)&lt;8)),(NETWORKDAYS(F1378,H1378,Lister!$D$7:$D$13)-V1378)*T1378/NETWORKDAYS(Lister!$D$19,Lister!$E$19,Lister!$D$7:$D$13),IF(AND(AND(MONTH(F1378)&gt;=7,MONTH(F1378)&lt;8),MONTH(H1378)&gt;7),(NETWORKDAYS(F1378,Lister!$E$19,Lister!$D$7:$D$13)-V1378)*T1378/NETWORKDAYS(Lister!$D$19,Lister!$E$19,Lister!$D$7:$D$13),IF(MONTH(F1378)&gt;7,0)))),0),"")</f>
        <v/>
      </c>
      <c r="AA1378" s="30" t="str">
        <f>IF(Afrapportering!AA1359="","",Afrapportering!AA1359)</f>
        <v/>
      </c>
      <c r="AB1378" s="52" t="str">
        <f>IFERROR(MAX(IF(OR(V1378="",X1378=""),"",IF(AND(AND(MONTH(F1378)&gt;=8,MONTH(F1378)&lt;9),AND(MONTH(H1378)&gt;=8,MONTH(H1378)&lt;9)),(NETWORKDAYS(F1378,H1378,Lister!$D$7:$D$13)-X1378)*T1378/NETWORKDAYS(Lister!$D$20,Lister!$E$20,Lister!$D$7:$D$13),IF(AND(MONTH(F1378)=7,MONTH(H1378)=8),(NETWORKDAYS(Lister!$D$20,H1378,Lister!$D$7:$D$13)-X1378)*T1378/NETWORKDAYS(Lister!$D$20,Lister!$E$20,Lister!$D$7:$D$13),IF(AND(MONTH(F1378)=7,MONTH(H1378)=7),0)))),0),"")</f>
        <v/>
      </c>
      <c r="AC1378" s="30" t="str">
        <f>IF(Afrapportering!AC1359="","",Afrapportering!AC1359)</f>
        <v/>
      </c>
      <c r="AD1378" s="52" t="str">
        <f t="shared" si="167"/>
        <v/>
      </c>
      <c r="AE1378" s="52" t="str">
        <f t="shared" si="168"/>
        <v/>
      </c>
      <c r="AF1378" s="30" t="str">
        <f t="shared" si="169"/>
        <v/>
      </c>
      <c r="AG1378" s="30" t="str">
        <f t="shared" si="170"/>
        <v/>
      </c>
      <c r="AH1378" s="3" t="str">
        <f t="shared" si="171"/>
        <v/>
      </c>
    </row>
    <row r="1379" spans="1:34" x14ac:dyDescent="0.25">
      <c r="A1379" s="13" t="str">
        <f>+Afrapportering!A1360</f>
        <v/>
      </c>
      <c r="B1379" s="13" t="str">
        <f>+Afrapportering!B1360</f>
        <v/>
      </c>
      <c r="C1379" s="13" t="str">
        <f>+Afrapportering!C1360</f>
        <v/>
      </c>
      <c r="D1379" s="13" t="str">
        <f>+Afrapportering!D1360</f>
        <v/>
      </c>
      <c r="E1379" s="14" t="str">
        <f>+Afrapportering!E1360</f>
        <v/>
      </c>
      <c r="F1379" s="139" t="str">
        <f>IF(Afrapportering!F1360 = "", "",Afrapportering!F1360)</f>
        <v/>
      </c>
      <c r="G1379" s="14" t="str">
        <f>+Afrapportering!G1360</f>
        <v/>
      </c>
      <c r="H1379" s="139" t="str">
        <f>IF(Afrapportering!H1360 = "","",Afrapportering!H1360)</f>
        <v/>
      </c>
      <c r="I1379" s="140" t="str">
        <f>+Afrapportering!I1360</f>
        <v/>
      </c>
      <c r="J1379" s="13" t="str">
        <f>+Afrapportering!J1360</f>
        <v/>
      </c>
      <c r="K1379" s="32" t="str">
        <f t="shared" ref="K1379:K1442" si="172">IF(J1379="","",IF(J1379="Funktionær",0.75,IF(J1379="Ikke-funktionær",0.9,IF(J1379="Elev/lærling",0.9))))</f>
        <v/>
      </c>
      <c r="L1379" s="31" t="str">
        <f>IF(Ansøgning!J1365="","",Ansøgning!J1365)</f>
        <v/>
      </c>
      <c r="M1379" s="134" t="str">
        <f>IF(Afrapportering!M1360="","",Afrapportering!M1360)</f>
        <v/>
      </c>
      <c r="N1379" s="31" t="str">
        <f>IF(Ansøgning!K1365="","",Ansøgning!K1365)</f>
        <v/>
      </c>
      <c r="O1379" s="134">
        <f>IF(Afrapportering!O1360="",,Afrapportering!O1360)</f>
        <v>0</v>
      </c>
      <c r="P1379" s="15" t="str">
        <f>IF(Ansøgning!L1365="","",Ansøgning!L1365)</f>
        <v/>
      </c>
      <c r="Q1379" s="15" t="str">
        <f t="shared" ref="Q1379:Q1442" si="173">IFERROR(MAX(IF(M1379="","",IF(ISNUMBER(R1379),IF(OR(R1379&gt;M1379*1.1,R1379&lt;M1379*0.9),R1379,M1379),M1379)-O1379),0),"")</f>
        <v/>
      </c>
      <c r="R1379" s="15"/>
      <c r="S1379" s="15" t="str">
        <f>IF(Afrapportering!S1360="","",Afrapportering!S1360)</f>
        <v/>
      </c>
      <c r="T1379" s="31" t="str">
        <f t="shared" ref="T1379:T1442" si="174">IF(B1379="","",IF(Q1379*K1379&gt;30000*IF(S1379&gt;37,37,S1379)/37,30000*IF(S1379&gt;37,37,S1379)/37,Q1379*K1379))</f>
        <v/>
      </c>
      <c r="U1379" s="30" t="str">
        <f>IF(Afrapportering!U1360="","",Afrapportering!U1360)</f>
        <v/>
      </c>
      <c r="V1379" s="52" t="str">
        <f>IF(Afrapportering!V1360="","",Afrapportering!V1360)</f>
        <v/>
      </c>
      <c r="W1379" s="30" t="str">
        <f>IF(Afrapportering!W1360="","",Afrapportering!W1360)</f>
        <v/>
      </c>
      <c r="X1379" s="52" t="str">
        <f>IF(Afrapportering!X1360="","",Afrapportering!X1360)</f>
        <v/>
      </c>
      <c r="Y1379" s="30" t="str">
        <f>IF(Afrapportering!Y1360="","",Afrapportering!Y1360)</f>
        <v/>
      </c>
      <c r="Z1379" s="52" t="str">
        <f>IFERROR(MAX(IF(OR(V1379="",X1379=""),"",IF(AND(AND(MONTH(F1379)&gt;=7,MONTH(F1379)&lt;8),AND(MONTH(H1379)&gt;=7,MONTH(H1379)&lt;8)),(NETWORKDAYS(F1379,H1379,Lister!$D$7:$D$13)-V1379)*T1379/NETWORKDAYS(Lister!$D$19,Lister!$E$19,Lister!$D$7:$D$13),IF(AND(AND(MONTH(F1379)&gt;=7,MONTH(F1379)&lt;8),MONTH(H1379)&gt;7),(NETWORKDAYS(F1379,Lister!$E$19,Lister!$D$7:$D$13)-V1379)*T1379/NETWORKDAYS(Lister!$D$19,Lister!$E$19,Lister!$D$7:$D$13),IF(MONTH(F1379)&gt;7,0)))),0),"")</f>
        <v/>
      </c>
      <c r="AA1379" s="30" t="str">
        <f>IF(Afrapportering!AA1360="","",Afrapportering!AA1360)</f>
        <v/>
      </c>
      <c r="AB1379" s="52" t="str">
        <f>IFERROR(MAX(IF(OR(V1379="",X1379=""),"",IF(AND(AND(MONTH(F1379)&gt;=8,MONTH(F1379)&lt;9),AND(MONTH(H1379)&gt;=8,MONTH(H1379)&lt;9)),(NETWORKDAYS(F1379,H1379,Lister!$D$7:$D$13)-X1379)*T1379/NETWORKDAYS(Lister!$D$20,Lister!$E$20,Lister!$D$7:$D$13),IF(AND(MONTH(F1379)=7,MONTH(H1379)=8),(NETWORKDAYS(Lister!$D$20,H1379,Lister!$D$7:$D$13)-X1379)*T1379/NETWORKDAYS(Lister!$D$20,Lister!$E$20,Lister!$D$7:$D$13),IF(AND(MONTH(F1379)=7,MONTH(H1379)=7),0)))),0),"")</f>
        <v/>
      </c>
      <c r="AC1379" s="30" t="str">
        <f>IF(Afrapportering!AC1360="","",Afrapportering!AC1360)</f>
        <v/>
      </c>
      <c r="AD1379" s="52" t="str">
        <f t="shared" ref="AD1379:AD1442" si="175">IFERROR(Z1379+AB1379,"")</f>
        <v/>
      </c>
      <c r="AE1379" s="52" t="str">
        <f t="shared" ref="AE1379:AE1442" si="176">IFERROR(21/31*T1379,"")</f>
        <v/>
      </c>
      <c r="AF1379" s="30" t="str">
        <f t="shared" ref="AF1379:AF1442" si="177">IFERROR(MAX(IF(AND(ISNUMBER(Z1379),ISNUMBER(AB1379)),IF(AD1379-AE1379&gt;T1379,T1379,AD1379-AE1379),""),0),"")</f>
        <v/>
      </c>
      <c r="AG1379" s="30" t="str">
        <f t="shared" ref="AG1379:AG1442" si="178">IF(AF1379="","",AF1379-AC1379)</f>
        <v/>
      </c>
      <c r="AH1379" s="3" t="str">
        <f t="shared" ref="AH1379:AH1442" si="179">IF(AF1379="","",AF1379-AC1379)</f>
        <v/>
      </c>
    </row>
    <row r="1380" spans="1:34" x14ac:dyDescent="0.25">
      <c r="A1380" s="13" t="str">
        <f>+Afrapportering!A1361</f>
        <v/>
      </c>
      <c r="B1380" s="13" t="str">
        <f>+Afrapportering!B1361</f>
        <v/>
      </c>
      <c r="C1380" s="13" t="str">
        <f>+Afrapportering!C1361</f>
        <v/>
      </c>
      <c r="D1380" s="13" t="str">
        <f>+Afrapportering!D1361</f>
        <v/>
      </c>
      <c r="E1380" s="14" t="str">
        <f>+Afrapportering!E1361</f>
        <v/>
      </c>
      <c r="F1380" s="139" t="str">
        <f>IF(Afrapportering!F1361 = "", "",Afrapportering!F1361)</f>
        <v/>
      </c>
      <c r="G1380" s="14" t="str">
        <f>+Afrapportering!G1361</f>
        <v/>
      </c>
      <c r="H1380" s="139" t="str">
        <f>IF(Afrapportering!H1361 = "","",Afrapportering!H1361)</f>
        <v/>
      </c>
      <c r="I1380" s="140" t="str">
        <f>+Afrapportering!I1361</f>
        <v/>
      </c>
      <c r="J1380" s="13" t="str">
        <f>+Afrapportering!J1361</f>
        <v/>
      </c>
      <c r="K1380" s="32" t="str">
        <f t="shared" si="172"/>
        <v/>
      </c>
      <c r="L1380" s="31" t="str">
        <f>IF(Ansøgning!J1366="","",Ansøgning!J1366)</f>
        <v/>
      </c>
      <c r="M1380" s="134" t="str">
        <f>IF(Afrapportering!M1361="","",Afrapportering!M1361)</f>
        <v/>
      </c>
      <c r="N1380" s="31" t="str">
        <f>IF(Ansøgning!K1366="","",Ansøgning!K1366)</f>
        <v/>
      </c>
      <c r="O1380" s="134">
        <f>IF(Afrapportering!O1361="",,Afrapportering!O1361)</f>
        <v>0</v>
      </c>
      <c r="P1380" s="15" t="str">
        <f>IF(Ansøgning!L1366="","",Ansøgning!L1366)</f>
        <v/>
      </c>
      <c r="Q1380" s="15" t="str">
        <f t="shared" si="173"/>
        <v/>
      </c>
      <c r="R1380" s="15"/>
      <c r="S1380" s="15" t="str">
        <f>IF(Afrapportering!S1361="","",Afrapportering!S1361)</f>
        <v/>
      </c>
      <c r="T1380" s="31" t="str">
        <f t="shared" si="174"/>
        <v/>
      </c>
      <c r="U1380" s="30" t="str">
        <f>IF(Afrapportering!U1361="","",Afrapportering!U1361)</f>
        <v/>
      </c>
      <c r="V1380" s="52" t="str">
        <f>IF(Afrapportering!V1361="","",Afrapportering!V1361)</f>
        <v/>
      </c>
      <c r="W1380" s="30" t="str">
        <f>IF(Afrapportering!W1361="","",Afrapportering!W1361)</f>
        <v/>
      </c>
      <c r="X1380" s="52" t="str">
        <f>IF(Afrapportering!X1361="","",Afrapportering!X1361)</f>
        <v/>
      </c>
      <c r="Y1380" s="30" t="str">
        <f>IF(Afrapportering!Y1361="","",Afrapportering!Y1361)</f>
        <v/>
      </c>
      <c r="Z1380" s="52" t="str">
        <f>IFERROR(MAX(IF(OR(V1380="",X1380=""),"",IF(AND(AND(MONTH(F1380)&gt;=7,MONTH(F1380)&lt;8),AND(MONTH(H1380)&gt;=7,MONTH(H1380)&lt;8)),(NETWORKDAYS(F1380,H1380,Lister!$D$7:$D$13)-V1380)*T1380/NETWORKDAYS(Lister!$D$19,Lister!$E$19,Lister!$D$7:$D$13),IF(AND(AND(MONTH(F1380)&gt;=7,MONTH(F1380)&lt;8),MONTH(H1380)&gt;7),(NETWORKDAYS(F1380,Lister!$E$19,Lister!$D$7:$D$13)-V1380)*T1380/NETWORKDAYS(Lister!$D$19,Lister!$E$19,Lister!$D$7:$D$13),IF(MONTH(F1380)&gt;7,0)))),0),"")</f>
        <v/>
      </c>
      <c r="AA1380" s="30" t="str">
        <f>IF(Afrapportering!AA1361="","",Afrapportering!AA1361)</f>
        <v/>
      </c>
      <c r="AB1380" s="52" t="str">
        <f>IFERROR(MAX(IF(OR(V1380="",X1380=""),"",IF(AND(AND(MONTH(F1380)&gt;=8,MONTH(F1380)&lt;9),AND(MONTH(H1380)&gt;=8,MONTH(H1380)&lt;9)),(NETWORKDAYS(F1380,H1380,Lister!$D$7:$D$13)-X1380)*T1380/NETWORKDAYS(Lister!$D$20,Lister!$E$20,Lister!$D$7:$D$13),IF(AND(MONTH(F1380)=7,MONTH(H1380)=8),(NETWORKDAYS(Lister!$D$20,H1380,Lister!$D$7:$D$13)-X1380)*T1380/NETWORKDAYS(Lister!$D$20,Lister!$E$20,Lister!$D$7:$D$13),IF(AND(MONTH(F1380)=7,MONTH(H1380)=7),0)))),0),"")</f>
        <v/>
      </c>
      <c r="AC1380" s="30" t="str">
        <f>IF(Afrapportering!AC1361="","",Afrapportering!AC1361)</f>
        <v/>
      </c>
      <c r="AD1380" s="52" t="str">
        <f t="shared" si="175"/>
        <v/>
      </c>
      <c r="AE1380" s="52" t="str">
        <f t="shared" si="176"/>
        <v/>
      </c>
      <c r="AF1380" s="30" t="str">
        <f t="shared" si="177"/>
        <v/>
      </c>
      <c r="AG1380" s="30" t="str">
        <f t="shared" si="178"/>
        <v/>
      </c>
      <c r="AH1380" s="3" t="str">
        <f t="shared" si="179"/>
        <v/>
      </c>
    </row>
    <row r="1381" spans="1:34" x14ac:dyDescent="0.25">
      <c r="A1381" s="13" t="str">
        <f>+Afrapportering!A1362</f>
        <v/>
      </c>
      <c r="B1381" s="13" t="str">
        <f>+Afrapportering!B1362</f>
        <v/>
      </c>
      <c r="C1381" s="13" t="str">
        <f>+Afrapportering!C1362</f>
        <v/>
      </c>
      <c r="D1381" s="13" t="str">
        <f>+Afrapportering!D1362</f>
        <v/>
      </c>
      <c r="E1381" s="14" t="str">
        <f>+Afrapportering!E1362</f>
        <v/>
      </c>
      <c r="F1381" s="139" t="str">
        <f>IF(Afrapportering!F1362 = "", "",Afrapportering!F1362)</f>
        <v/>
      </c>
      <c r="G1381" s="14" t="str">
        <f>+Afrapportering!G1362</f>
        <v/>
      </c>
      <c r="H1381" s="139" t="str">
        <f>IF(Afrapportering!H1362 = "","",Afrapportering!H1362)</f>
        <v/>
      </c>
      <c r="I1381" s="140" t="str">
        <f>+Afrapportering!I1362</f>
        <v/>
      </c>
      <c r="J1381" s="13" t="str">
        <f>+Afrapportering!J1362</f>
        <v/>
      </c>
      <c r="K1381" s="32" t="str">
        <f t="shared" si="172"/>
        <v/>
      </c>
      <c r="L1381" s="31" t="str">
        <f>IF(Ansøgning!J1367="","",Ansøgning!J1367)</f>
        <v/>
      </c>
      <c r="M1381" s="134" t="str">
        <f>IF(Afrapportering!M1362="","",Afrapportering!M1362)</f>
        <v/>
      </c>
      <c r="N1381" s="31" t="str">
        <f>IF(Ansøgning!K1367="","",Ansøgning!K1367)</f>
        <v/>
      </c>
      <c r="O1381" s="134">
        <f>IF(Afrapportering!O1362="",,Afrapportering!O1362)</f>
        <v>0</v>
      </c>
      <c r="P1381" s="15" t="str">
        <f>IF(Ansøgning!L1367="","",Ansøgning!L1367)</f>
        <v/>
      </c>
      <c r="Q1381" s="15" t="str">
        <f t="shared" si="173"/>
        <v/>
      </c>
      <c r="R1381" s="15"/>
      <c r="S1381" s="15" t="str">
        <f>IF(Afrapportering!S1362="","",Afrapportering!S1362)</f>
        <v/>
      </c>
      <c r="T1381" s="31" t="str">
        <f t="shared" si="174"/>
        <v/>
      </c>
      <c r="U1381" s="30" t="str">
        <f>IF(Afrapportering!U1362="","",Afrapportering!U1362)</f>
        <v/>
      </c>
      <c r="V1381" s="52" t="str">
        <f>IF(Afrapportering!V1362="","",Afrapportering!V1362)</f>
        <v/>
      </c>
      <c r="W1381" s="30" t="str">
        <f>IF(Afrapportering!W1362="","",Afrapportering!W1362)</f>
        <v/>
      </c>
      <c r="X1381" s="52" t="str">
        <f>IF(Afrapportering!X1362="","",Afrapportering!X1362)</f>
        <v/>
      </c>
      <c r="Y1381" s="30" t="str">
        <f>IF(Afrapportering!Y1362="","",Afrapportering!Y1362)</f>
        <v/>
      </c>
      <c r="Z1381" s="52" t="str">
        <f>IFERROR(MAX(IF(OR(V1381="",X1381=""),"",IF(AND(AND(MONTH(F1381)&gt;=7,MONTH(F1381)&lt;8),AND(MONTH(H1381)&gt;=7,MONTH(H1381)&lt;8)),(NETWORKDAYS(F1381,H1381,Lister!$D$7:$D$13)-V1381)*T1381/NETWORKDAYS(Lister!$D$19,Lister!$E$19,Lister!$D$7:$D$13),IF(AND(AND(MONTH(F1381)&gt;=7,MONTH(F1381)&lt;8),MONTH(H1381)&gt;7),(NETWORKDAYS(F1381,Lister!$E$19,Lister!$D$7:$D$13)-V1381)*T1381/NETWORKDAYS(Lister!$D$19,Lister!$E$19,Lister!$D$7:$D$13),IF(MONTH(F1381)&gt;7,0)))),0),"")</f>
        <v/>
      </c>
      <c r="AA1381" s="30" t="str">
        <f>IF(Afrapportering!AA1362="","",Afrapportering!AA1362)</f>
        <v/>
      </c>
      <c r="AB1381" s="52" t="str">
        <f>IFERROR(MAX(IF(OR(V1381="",X1381=""),"",IF(AND(AND(MONTH(F1381)&gt;=8,MONTH(F1381)&lt;9),AND(MONTH(H1381)&gt;=8,MONTH(H1381)&lt;9)),(NETWORKDAYS(F1381,H1381,Lister!$D$7:$D$13)-X1381)*T1381/NETWORKDAYS(Lister!$D$20,Lister!$E$20,Lister!$D$7:$D$13),IF(AND(MONTH(F1381)=7,MONTH(H1381)=8),(NETWORKDAYS(Lister!$D$20,H1381,Lister!$D$7:$D$13)-X1381)*T1381/NETWORKDAYS(Lister!$D$20,Lister!$E$20,Lister!$D$7:$D$13),IF(AND(MONTH(F1381)=7,MONTH(H1381)=7),0)))),0),"")</f>
        <v/>
      </c>
      <c r="AC1381" s="30" t="str">
        <f>IF(Afrapportering!AC1362="","",Afrapportering!AC1362)</f>
        <v/>
      </c>
      <c r="AD1381" s="52" t="str">
        <f t="shared" si="175"/>
        <v/>
      </c>
      <c r="AE1381" s="52" t="str">
        <f t="shared" si="176"/>
        <v/>
      </c>
      <c r="AF1381" s="30" t="str">
        <f t="shared" si="177"/>
        <v/>
      </c>
      <c r="AG1381" s="30" t="str">
        <f t="shared" si="178"/>
        <v/>
      </c>
      <c r="AH1381" s="3" t="str">
        <f t="shared" si="179"/>
        <v/>
      </c>
    </row>
    <row r="1382" spans="1:34" x14ac:dyDescent="0.25">
      <c r="A1382" s="13" t="str">
        <f>+Afrapportering!A1363</f>
        <v/>
      </c>
      <c r="B1382" s="13" t="str">
        <f>+Afrapportering!B1363</f>
        <v/>
      </c>
      <c r="C1382" s="13" t="str">
        <f>+Afrapportering!C1363</f>
        <v/>
      </c>
      <c r="D1382" s="13" t="str">
        <f>+Afrapportering!D1363</f>
        <v/>
      </c>
      <c r="E1382" s="14" t="str">
        <f>+Afrapportering!E1363</f>
        <v/>
      </c>
      <c r="F1382" s="139" t="str">
        <f>IF(Afrapportering!F1363 = "", "",Afrapportering!F1363)</f>
        <v/>
      </c>
      <c r="G1382" s="14" t="str">
        <f>+Afrapportering!G1363</f>
        <v/>
      </c>
      <c r="H1382" s="139" t="str">
        <f>IF(Afrapportering!H1363 = "","",Afrapportering!H1363)</f>
        <v/>
      </c>
      <c r="I1382" s="140" t="str">
        <f>+Afrapportering!I1363</f>
        <v/>
      </c>
      <c r="J1382" s="13" t="str">
        <f>+Afrapportering!J1363</f>
        <v/>
      </c>
      <c r="K1382" s="32" t="str">
        <f t="shared" si="172"/>
        <v/>
      </c>
      <c r="L1382" s="31" t="str">
        <f>IF(Ansøgning!J1368="","",Ansøgning!J1368)</f>
        <v/>
      </c>
      <c r="M1382" s="134" t="str">
        <f>IF(Afrapportering!M1363="","",Afrapportering!M1363)</f>
        <v/>
      </c>
      <c r="N1382" s="31" t="str">
        <f>IF(Ansøgning!K1368="","",Ansøgning!K1368)</f>
        <v/>
      </c>
      <c r="O1382" s="134">
        <f>IF(Afrapportering!O1363="",,Afrapportering!O1363)</f>
        <v>0</v>
      </c>
      <c r="P1382" s="15" t="str">
        <f>IF(Ansøgning!L1368="","",Ansøgning!L1368)</f>
        <v/>
      </c>
      <c r="Q1382" s="15" t="str">
        <f t="shared" si="173"/>
        <v/>
      </c>
      <c r="R1382" s="15"/>
      <c r="S1382" s="15" t="str">
        <f>IF(Afrapportering!S1363="","",Afrapportering!S1363)</f>
        <v/>
      </c>
      <c r="T1382" s="31" t="str">
        <f t="shared" si="174"/>
        <v/>
      </c>
      <c r="U1382" s="30" t="str">
        <f>IF(Afrapportering!U1363="","",Afrapportering!U1363)</f>
        <v/>
      </c>
      <c r="V1382" s="52" t="str">
        <f>IF(Afrapportering!V1363="","",Afrapportering!V1363)</f>
        <v/>
      </c>
      <c r="W1382" s="30" t="str">
        <f>IF(Afrapportering!W1363="","",Afrapportering!W1363)</f>
        <v/>
      </c>
      <c r="X1382" s="52" t="str">
        <f>IF(Afrapportering!X1363="","",Afrapportering!X1363)</f>
        <v/>
      </c>
      <c r="Y1382" s="30" t="str">
        <f>IF(Afrapportering!Y1363="","",Afrapportering!Y1363)</f>
        <v/>
      </c>
      <c r="Z1382" s="52" t="str">
        <f>IFERROR(MAX(IF(OR(V1382="",X1382=""),"",IF(AND(AND(MONTH(F1382)&gt;=7,MONTH(F1382)&lt;8),AND(MONTH(H1382)&gt;=7,MONTH(H1382)&lt;8)),(NETWORKDAYS(F1382,H1382,Lister!$D$7:$D$13)-V1382)*T1382/NETWORKDAYS(Lister!$D$19,Lister!$E$19,Lister!$D$7:$D$13),IF(AND(AND(MONTH(F1382)&gt;=7,MONTH(F1382)&lt;8),MONTH(H1382)&gt;7),(NETWORKDAYS(F1382,Lister!$E$19,Lister!$D$7:$D$13)-V1382)*T1382/NETWORKDAYS(Lister!$D$19,Lister!$E$19,Lister!$D$7:$D$13),IF(MONTH(F1382)&gt;7,0)))),0),"")</f>
        <v/>
      </c>
      <c r="AA1382" s="30" t="str">
        <f>IF(Afrapportering!AA1363="","",Afrapportering!AA1363)</f>
        <v/>
      </c>
      <c r="AB1382" s="52" t="str">
        <f>IFERROR(MAX(IF(OR(V1382="",X1382=""),"",IF(AND(AND(MONTH(F1382)&gt;=8,MONTH(F1382)&lt;9),AND(MONTH(H1382)&gt;=8,MONTH(H1382)&lt;9)),(NETWORKDAYS(F1382,H1382,Lister!$D$7:$D$13)-X1382)*T1382/NETWORKDAYS(Lister!$D$20,Lister!$E$20,Lister!$D$7:$D$13),IF(AND(MONTH(F1382)=7,MONTH(H1382)=8),(NETWORKDAYS(Lister!$D$20,H1382,Lister!$D$7:$D$13)-X1382)*T1382/NETWORKDAYS(Lister!$D$20,Lister!$E$20,Lister!$D$7:$D$13),IF(AND(MONTH(F1382)=7,MONTH(H1382)=7),0)))),0),"")</f>
        <v/>
      </c>
      <c r="AC1382" s="30" t="str">
        <f>IF(Afrapportering!AC1363="","",Afrapportering!AC1363)</f>
        <v/>
      </c>
      <c r="AD1382" s="52" t="str">
        <f t="shared" si="175"/>
        <v/>
      </c>
      <c r="AE1382" s="52" t="str">
        <f t="shared" si="176"/>
        <v/>
      </c>
      <c r="AF1382" s="30" t="str">
        <f t="shared" si="177"/>
        <v/>
      </c>
      <c r="AG1382" s="30" t="str">
        <f t="shared" si="178"/>
        <v/>
      </c>
      <c r="AH1382" s="3" t="str">
        <f t="shared" si="179"/>
        <v/>
      </c>
    </row>
    <row r="1383" spans="1:34" x14ac:dyDescent="0.25">
      <c r="A1383" s="13" t="str">
        <f>+Afrapportering!A1364</f>
        <v/>
      </c>
      <c r="B1383" s="13" t="str">
        <f>+Afrapportering!B1364</f>
        <v/>
      </c>
      <c r="C1383" s="13" t="str">
        <f>+Afrapportering!C1364</f>
        <v/>
      </c>
      <c r="D1383" s="13" t="str">
        <f>+Afrapportering!D1364</f>
        <v/>
      </c>
      <c r="E1383" s="14" t="str">
        <f>+Afrapportering!E1364</f>
        <v/>
      </c>
      <c r="F1383" s="139" t="str">
        <f>IF(Afrapportering!F1364 = "", "",Afrapportering!F1364)</f>
        <v/>
      </c>
      <c r="G1383" s="14" t="str">
        <f>+Afrapportering!G1364</f>
        <v/>
      </c>
      <c r="H1383" s="139" t="str">
        <f>IF(Afrapportering!H1364 = "","",Afrapportering!H1364)</f>
        <v/>
      </c>
      <c r="I1383" s="140" t="str">
        <f>+Afrapportering!I1364</f>
        <v/>
      </c>
      <c r="J1383" s="13" t="str">
        <f>+Afrapportering!J1364</f>
        <v/>
      </c>
      <c r="K1383" s="32" t="str">
        <f t="shared" si="172"/>
        <v/>
      </c>
      <c r="L1383" s="31" t="str">
        <f>IF(Ansøgning!J1369="","",Ansøgning!J1369)</f>
        <v/>
      </c>
      <c r="M1383" s="134" t="str">
        <f>IF(Afrapportering!M1364="","",Afrapportering!M1364)</f>
        <v/>
      </c>
      <c r="N1383" s="31" t="str">
        <f>IF(Ansøgning!K1369="","",Ansøgning!K1369)</f>
        <v/>
      </c>
      <c r="O1383" s="134">
        <f>IF(Afrapportering!O1364="",,Afrapportering!O1364)</f>
        <v>0</v>
      </c>
      <c r="P1383" s="15" t="str">
        <f>IF(Ansøgning!L1369="","",Ansøgning!L1369)</f>
        <v/>
      </c>
      <c r="Q1383" s="15" t="str">
        <f t="shared" si="173"/>
        <v/>
      </c>
      <c r="R1383" s="15"/>
      <c r="S1383" s="15" t="str">
        <f>IF(Afrapportering!S1364="","",Afrapportering!S1364)</f>
        <v/>
      </c>
      <c r="T1383" s="31" t="str">
        <f t="shared" si="174"/>
        <v/>
      </c>
      <c r="U1383" s="30" t="str">
        <f>IF(Afrapportering!U1364="","",Afrapportering!U1364)</f>
        <v/>
      </c>
      <c r="V1383" s="52" t="str">
        <f>IF(Afrapportering!V1364="","",Afrapportering!V1364)</f>
        <v/>
      </c>
      <c r="W1383" s="30" t="str">
        <f>IF(Afrapportering!W1364="","",Afrapportering!W1364)</f>
        <v/>
      </c>
      <c r="X1383" s="52" t="str">
        <f>IF(Afrapportering!X1364="","",Afrapportering!X1364)</f>
        <v/>
      </c>
      <c r="Y1383" s="30" t="str">
        <f>IF(Afrapportering!Y1364="","",Afrapportering!Y1364)</f>
        <v/>
      </c>
      <c r="Z1383" s="52" t="str">
        <f>IFERROR(MAX(IF(OR(V1383="",X1383=""),"",IF(AND(AND(MONTH(F1383)&gt;=7,MONTH(F1383)&lt;8),AND(MONTH(H1383)&gt;=7,MONTH(H1383)&lt;8)),(NETWORKDAYS(F1383,H1383,Lister!$D$7:$D$13)-V1383)*T1383/NETWORKDAYS(Lister!$D$19,Lister!$E$19,Lister!$D$7:$D$13),IF(AND(AND(MONTH(F1383)&gt;=7,MONTH(F1383)&lt;8),MONTH(H1383)&gt;7),(NETWORKDAYS(F1383,Lister!$E$19,Lister!$D$7:$D$13)-V1383)*T1383/NETWORKDAYS(Lister!$D$19,Lister!$E$19,Lister!$D$7:$D$13),IF(MONTH(F1383)&gt;7,0)))),0),"")</f>
        <v/>
      </c>
      <c r="AA1383" s="30" t="str">
        <f>IF(Afrapportering!AA1364="","",Afrapportering!AA1364)</f>
        <v/>
      </c>
      <c r="AB1383" s="52" t="str">
        <f>IFERROR(MAX(IF(OR(V1383="",X1383=""),"",IF(AND(AND(MONTH(F1383)&gt;=8,MONTH(F1383)&lt;9),AND(MONTH(H1383)&gt;=8,MONTH(H1383)&lt;9)),(NETWORKDAYS(F1383,H1383,Lister!$D$7:$D$13)-X1383)*T1383/NETWORKDAYS(Lister!$D$20,Lister!$E$20,Lister!$D$7:$D$13),IF(AND(MONTH(F1383)=7,MONTH(H1383)=8),(NETWORKDAYS(Lister!$D$20,H1383,Lister!$D$7:$D$13)-X1383)*T1383/NETWORKDAYS(Lister!$D$20,Lister!$E$20,Lister!$D$7:$D$13),IF(AND(MONTH(F1383)=7,MONTH(H1383)=7),0)))),0),"")</f>
        <v/>
      </c>
      <c r="AC1383" s="30" t="str">
        <f>IF(Afrapportering!AC1364="","",Afrapportering!AC1364)</f>
        <v/>
      </c>
      <c r="AD1383" s="52" t="str">
        <f t="shared" si="175"/>
        <v/>
      </c>
      <c r="AE1383" s="52" t="str">
        <f t="shared" si="176"/>
        <v/>
      </c>
      <c r="AF1383" s="30" t="str">
        <f t="shared" si="177"/>
        <v/>
      </c>
      <c r="AG1383" s="30" t="str">
        <f t="shared" si="178"/>
        <v/>
      </c>
      <c r="AH1383" s="3" t="str">
        <f t="shared" si="179"/>
        <v/>
      </c>
    </row>
    <row r="1384" spans="1:34" x14ac:dyDescent="0.25">
      <c r="A1384" s="13" t="str">
        <f>+Afrapportering!A1365</f>
        <v/>
      </c>
      <c r="B1384" s="13" t="str">
        <f>+Afrapportering!B1365</f>
        <v/>
      </c>
      <c r="C1384" s="13" t="str">
        <f>+Afrapportering!C1365</f>
        <v/>
      </c>
      <c r="D1384" s="13" t="str">
        <f>+Afrapportering!D1365</f>
        <v/>
      </c>
      <c r="E1384" s="14" t="str">
        <f>+Afrapportering!E1365</f>
        <v/>
      </c>
      <c r="F1384" s="139" t="str">
        <f>IF(Afrapportering!F1365 = "", "",Afrapportering!F1365)</f>
        <v/>
      </c>
      <c r="G1384" s="14" t="str">
        <f>+Afrapportering!G1365</f>
        <v/>
      </c>
      <c r="H1384" s="139" t="str">
        <f>IF(Afrapportering!H1365 = "","",Afrapportering!H1365)</f>
        <v/>
      </c>
      <c r="I1384" s="140" t="str">
        <f>+Afrapportering!I1365</f>
        <v/>
      </c>
      <c r="J1384" s="13" t="str">
        <f>+Afrapportering!J1365</f>
        <v/>
      </c>
      <c r="K1384" s="32" t="str">
        <f t="shared" si="172"/>
        <v/>
      </c>
      <c r="L1384" s="31" t="str">
        <f>IF(Ansøgning!J1370="","",Ansøgning!J1370)</f>
        <v/>
      </c>
      <c r="M1384" s="134" t="str">
        <f>IF(Afrapportering!M1365="","",Afrapportering!M1365)</f>
        <v/>
      </c>
      <c r="N1384" s="31" t="str">
        <f>IF(Ansøgning!K1370="","",Ansøgning!K1370)</f>
        <v/>
      </c>
      <c r="O1384" s="134">
        <f>IF(Afrapportering!O1365="",,Afrapportering!O1365)</f>
        <v>0</v>
      </c>
      <c r="P1384" s="15" t="str">
        <f>IF(Ansøgning!L1370="","",Ansøgning!L1370)</f>
        <v/>
      </c>
      <c r="Q1384" s="15" t="str">
        <f t="shared" si="173"/>
        <v/>
      </c>
      <c r="R1384" s="15"/>
      <c r="S1384" s="15" t="str">
        <f>IF(Afrapportering!S1365="","",Afrapportering!S1365)</f>
        <v/>
      </c>
      <c r="T1384" s="31" t="str">
        <f t="shared" si="174"/>
        <v/>
      </c>
      <c r="U1384" s="30" t="str">
        <f>IF(Afrapportering!U1365="","",Afrapportering!U1365)</f>
        <v/>
      </c>
      <c r="V1384" s="52" t="str">
        <f>IF(Afrapportering!V1365="","",Afrapportering!V1365)</f>
        <v/>
      </c>
      <c r="W1384" s="30" t="str">
        <f>IF(Afrapportering!W1365="","",Afrapportering!W1365)</f>
        <v/>
      </c>
      <c r="X1384" s="52" t="str">
        <f>IF(Afrapportering!X1365="","",Afrapportering!X1365)</f>
        <v/>
      </c>
      <c r="Y1384" s="30" t="str">
        <f>IF(Afrapportering!Y1365="","",Afrapportering!Y1365)</f>
        <v/>
      </c>
      <c r="Z1384" s="52" t="str">
        <f>IFERROR(MAX(IF(OR(V1384="",X1384=""),"",IF(AND(AND(MONTH(F1384)&gt;=7,MONTH(F1384)&lt;8),AND(MONTH(H1384)&gt;=7,MONTH(H1384)&lt;8)),(NETWORKDAYS(F1384,H1384,Lister!$D$7:$D$13)-V1384)*T1384/NETWORKDAYS(Lister!$D$19,Lister!$E$19,Lister!$D$7:$D$13),IF(AND(AND(MONTH(F1384)&gt;=7,MONTH(F1384)&lt;8),MONTH(H1384)&gt;7),(NETWORKDAYS(F1384,Lister!$E$19,Lister!$D$7:$D$13)-V1384)*T1384/NETWORKDAYS(Lister!$D$19,Lister!$E$19,Lister!$D$7:$D$13),IF(MONTH(F1384)&gt;7,0)))),0),"")</f>
        <v/>
      </c>
      <c r="AA1384" s="30" t="str">
        <f>IF(Afrapportering!AA1365="","",Afrapportering!AA1365)</f>
        <v/>
      </c>
      <c r="AB1384" s="52" t="str">
        <f>IFERROR(MAX(IF(OR(V1384="",X1384=""),"",IF(AND(AND(MONTH(F1384)&gt;=8,MONTH(F1384)&lt;9),AND(MONTH(H1384)&gt;=8,MONTH(H1384)&lt;9)),(NETWORKDAYS(F1384,H1384,Lister!$D$7:$D$13)-X1384)*T1384/NETWORKDAYS(Lister!$D$20,Lister!$E$20,Lister!$D$7:$D$13),IF(AND(MONTH(F1384)=7,MONTH(H1384)=8),(NETWORKDAYS(Lister!$D$20,H1384,Lister!$D$7:$D$13)-X1384)*T1384/NETWORKDAYS(Lister!$D$20,Lister!$E$20,Lister!$D$7:$D$13),IF(AND(MONTH(F1384)=7,MONTH(H1384)=7),0)))),0),"")</f>
        <v/>
      </c>
      <c r="AC1384" s="30" t="str">
        <f>IF(Afrapportering!AC1365="","",Afrapportering!AC1365)</f>
        <v/>
      </c>
      <c r="AD1384" s="52" t="str">
        <f t="shared" si="175"/>
        <v/>
      </c>
      <c r="AE1384" s="52" t="str">
        <f t="shared" si="176"/>
        <v/>
      </c>
      <c r="AF1384" s="30" t="str">
        <f t="shared" si="177"/>
        <v/>
      </c>
      <c r="AG1384" s="30" t="str">
        <f t="shared" si="178"/>
        <v/>
      </c>
      <c r="AH1384" s="3" t="str">
        <f t="shared" si="179"/>
        <v/>
      </c>
    </row>
    <row r="1385" spans="1:34" x14ac:dyDescent="0.25">
      <c r="A1385" s="13" t="str">
        <f>+Afrapportering!A1366</f>
        <v/>
      </c>
      <c r="B1385" s="13" t="str">
        <f>+Afrapportering!B1366</f>
        <v/>
      </c>
      <c r="C1385" s="13" t="str">
        <f>+Afrapportering!C1366</f>
        <v/>
      </c>
      <c r="D1385" s="13" t="str">
        <f>+Afrapportering!D1366</f>
        <v/>
      </c>
      <c r="E1385" s="14" t="str">
        <f>+Afrapportering!E1366</f>
        <v/>
      </c>
      <c r="F1385" s="139" t="str">
        <f>IF(Afrapportering!F1366 = "", "",Afrapportering!F1366)</f>
        <v/>
      </c>
      <c r="G1385" s="14" t="str">
        <f>+Afrapportering!G1366</f>
        <v/>
      </c>
      <c r="H1385" s="139" t="str">
        <f>IF(Afrapportering!H1366 = "","",Afrapportering!H1366)</f>
        <v/>
      </c>
      <c r="I1385" s="140" t="str">
        <f>+Afrapportering!I1366</f>
        <v/>
      </c>
      <c r="J1385" s="13" t="str">
        <f>+Afrapportering!J1366</f>
        <v/>
      </c>
      <c r="K1385" s="32" t="str">
        <f t="shared" si="172"/>
        <v/>
      </c>
      <c r="L1385" s="31" t="str">
        <f>IF(Ansøgning!J1371="","",Ansøgning!J1371)</f>
        <v/>
      </c>
      <c r="M1385" s="134" t="str">
        <f>IF(Afrapportering!M1366="","",Afrapportering!M1366)</f>
        <v/>
      </c>
      <c r="N1385" s="31" t="str">
        <f>IF(Ansøgning!K1371="","",Ansøgning!K1371)</f>
        <v/>
      </c>
      <c r="O1385" s="134">
        <f>IF(Afrapportering!O1366="",,Afrapportering!O1366)</f>
        <v>0</v>
      </c>
      <c r="P1385" s="15" t="str">
        <f>IF(Ansøgning!L1371="","",Ansøgning!L1371)</f>
        <v/>
      </c>
      <c r="Q1385" s="15" t="str">
        <f t="shared" si="173"/>
        <v/>
      </c>
      <c r="R1385" s="15"/>
      <c r="S1385" s="15" t="str">
        <f>IF(Afrapportering!S1366="","",Afrapportering!S1366)</f>
        <v/>
      </c>
      <c r="T1385" s="31" t="str">
        <f t="shared" si="174"/>
        <v/>
      </c>
      <c r="U1385" s="30" t="str">
        <f>IF(Afrapportering!U1366="","",Afrapportering!U1366)</f>
        <v/>
      </c>
      <c r="V1385" s="52" t="str">
        <f>IF(Afrapportering!V1366="","",Afrapportering!V1366)</f>
        <v/>
      </c>
      <c r="W1385" s="30" t="str">
        <f>IF(Afrapportering!W1366="","",Afrapportering!W1366)</f>
        <v/>
      </c>
      <c r="X1385" s="52" t="str">
        <f>IF(Afrapportering!X1366="","",Afrapportering!X1366)</f>
        <v/>
      </c>
      <c r="Y1385" s="30" t="str">
        <f>IF(Afrapportering!Y1366="","",Afrapportering!Y1366)</f>
        <v/>
      </c>
      <c r="Z1385" s="52" t="str">
        <f>IFERROR(MAX(IF(OR(V1385="",X1385=""),"",IF(AND(AND(MONTH(F1385)&gt;=7,MONTH(F1385)&lt;8),AND(MONTH(H1385)&gt;=7,MONTH(H1385)&lt;8)),(NETWORKDAYS(F1385,H1385,Lister!$D$7:$D$13)-V1385)*T1385/NETWORKDAYS(Lister!$D$19,Lister!$E$19,Lister!$D$7:$D$13),IF(AND(AND(MONTH(F1385)&gt;=7,MONTH(F1385)&lt;8),MONTH(H1385)&gt;7),(NETWORKDAYS(F1385,Lister!$E$19,Lister!$D$7:$D$13)-V1385)*T1385/NETWORKDAYS(Lister!$D$19,Lister!$E$19,Lister!$D$7:$D$13),IF(MONTH(F1385)&gt;7,0)))),0),"")</f>
        <v/>
      </c>
      <c r="AA1385" s="30" t="str">
        <f>IF(Afrapportering!AA1366="","",Afrapportering!AA1366)</f>
        <v/>
      </c>
      <c r="AB1385" s="52" t="str">
        <f>IFERROR(MAX(IF(OR(V1385="",X1385=""),"",IF(AND(AND(MONTH(F1385)&gt;=8,MONTH(F1385)&lt;9),AND(MONTH(H1385)&gt;=8,MONTH(H1385)&lt;9)),(NETWORKDAYS(F1385,H1385,Lister!$D$7:$D$13)-X1385)*T1385/NETWORKDAYS(Lister!$D$20,Lister!$E$20,Lister!$D$7:$D$13),IF(AND(MONTH(F1385)=7,MONTH(H1385)=8),(NETWORKDAYS(Lister!$D$20,H1385,Lister!$D$7:$D$13)-X1385)*T1385/NETWORKDAYS(Lister!$D$20,Lister!$E$20,Lister!$D$7:$D$13),IF(AND(MONTH(F1385)=7,MONTH(H1385)=7),0)))),0),"")</f>
        <v/>
      </c>
      <c r="AC1385" s="30" t="str">
        <f>IF(Afrapportering!AC1366="","",Afrapportering!AC1366)</f>
        <v/>
      </c>
      <c r="AD1385" s="52" t="str">
        <f t="shared" si="175"/>
        <v/>
      </c>
      <c r="AE1385" s="52" t="str">
        <f t="shared" si="176"/>
        <v/>
      </c>
      <c r="AF1385" s="30" t="str">
        <f t="shared" si="177"/>
        <v/>
      </c>
      <c r="AG1385" s="30" t="str">
        <f t="shared" si="178"/>
        <v/>
      </c>
      <c r="AH1385" s="3" t="str">
        <f t="shared" si="179"/>
        <v/>
      </c>
    </row>
    <row r="1386" spans="1:34" x14ac:dyDescent="0.25">
      <c r="A1386" s="13" t="str">
        <f>+Afrapportering!A1367</f>
        <v/>
      </c>
      <c r="B1386" s="13" t="str">
        <f>+Afrapportering!B1367</f>
        <v/>
      </c>
      <c r="C1386" s="13" t="str">
        <f>+Afrapportering!C1367</f>
        <v/>
      </c>
      <c r="D1386" s="13" t="str">
        <f>+Afrapportering!D1367</f>
        <v/>
      </c>
      <c r="E1386" s="14" t="str">
        <f>+Afrapportering!E1367</f>
        <v/>
      </c>
      <c r="F1386" s="139" t="str">
        <f>IF(Afrapportering!F1367 = "", "",Afrapportering!F1367)</f>
        <v/>
      </c>
      <c r="G1386" s="14" t="str">
        <f>+Afrapportering!G1367</f>
        <v/>
      </c>
      <c r="H1386" s="139" t="str">
        <f>IF(Afrapportering!H1367 = "","",Afrapportering!H1367)</f>
        <v/>
      </c>
      <c r="I1386" s="140" t="str">
        <f>+Afrapportering!I1367</f>
        <v/>
      </c>
      <c r="J1386" s="13" t="str">
        <f>+Afrapportering!J1367</f>
        <v/>
      </c>
      <c r="K1386" s="32" t="str">
        <f t="shared" si="172"/>
        <v/>
      </c>
      <c r="L1386" s="31" t="str">
        <f>IF(Ansøgning!J1372="","",Ansøgning!J1372)</f>
        <v/>
      </c>
      <c r="M1386" s="134" t="str">
        <f>IF(Afrapportering!M1367="","",Afrapportering!M1367)</f>
        <v/>
      </c>
      <c r="N1386" s="31" t="str">
        <f>IF(Ansøgning!K1372="","",Ansøgning!K1372)</f>
        <v/>
      </c>
      <c r="O1386" s="134">
        <f>IF(Afrapportering!O1367="",,Afrapportering!O1367)</f>
        <v>0</v>
      </c>
      <c r="P1386" s="15" t="str">
        <f>IF(Ansøgning!L1372="","",Ansøgning!L1372)</f>
        <v/>
      </c>
      <c r="Q1386" s="15" t="str">
        <f t="shared" si="173"/>
        <v/>
      </c>
      <c r="R1386" s="15"/>
      <c r="S1386" s="15" t="str">
        <f>IF(Afrapportering!S1367="","",Afrapportering!S1367)</f>
        <v/>
      </c>
      <c r="T1386" s="31" t="str">
        <f t="shared" si="174"/>
        <v/>
      </c>
      <c r="U1386" s="30" t="str">
        <f>IF(Afrapportering!U1367="","",Afrapportering!U1367)</f>
        <v/>
      </c>
      <c r="V1386" s="52" t="str">
        <f>IF(Afrapportering!V1367="","",Afrapportering!V1367)</f>
        <v/>
      </c>
      <c r="W1386" s="30" t="str">
        <f>IF(Afrapportering!W1367="","",Afrapportering!W1367)</f>
        <v/>
      </c>
      <c r="X1386" s="52" t="str">
        <f>IF(Afrapportering!X1367="","",Afrapportering!X1367)</f>
        <v/>
      </c>
      <c r="Y1386" s="30" t="str">
        <f>IF(Afrapportering!Y1367="","",Afrapportering!Y1367)</f>
        <v/>
      </c>
      <c r="Z1386" s="52" t="str">
        <f>IFERROR(MAX(IF(OR(V1386="",X1386=""),"",IF(AND(AND(MONTH(F1386)&gt;=7,MONTH(F1386)&lt;8),AND(MONTH(H1386)&gt;=7,MONTH(H1386)&lt;8)),(NETWORKDAYS(F1386,H1386,Lister!$D$7:$D$13)-V1386)*T1386/NETWORKDAYS(Lister!$D$19,Lister!$E$19,Lister!$D$7:$D$13),IF(AND(AND(MONTH(F1386)&gt;=7,MONTH(F1386)&lt;8),MONTH(H1386)&gt;7),(NETWORKDAYS(F1386,Lister!$E$19,Lister!$D$7:$D$13)-V1386)*T1386/NETWORKDAYS(Lister!$D$19,Lister!$E$19,Lister!$D$7:$D$13),IF(MONTH(F1386)&gt;7,0)))),0),"")</f>
        <v/>
      </c>
      <c r="AA1386" s="30" t="str">
        <f>IF(Afrapportering!AA1367="","",Afrapportering!AA1367)</f>
        <v/>
      </c>
      <c r="AB1386" s="52" t="str">
        <f>IFERROR(MAX(IF(OR(V1386="",X1386=""),"",IF(AND(AND(MONTH(F1386)&gt;=8,MONTH(F1386)&lt;9),AND(MONTH(H1386)&gt;=8,MONTH(H1386)&lt;9)),(NETWORKDAYS(F1386,H1386,Lister!$D$7:$D$13)-X1386)*T1386/NETWORKDAYS(Lister!$D$20,Lister!$E$20,Lister!$D$7:$D$13),IF(AND(MONTH(F1386)=7,MONTH(H1386)=8),(NETWORKDAYS(Lister!$D$20,H1386,Lister!$D$7:$D$13)-X1386)*T1386/NETWORKDAYS(Lister!$D$20,Lister!$E$20,Lister!$D$7:$D$13),IF(AND(MONTH(F1386)=7,MONTH(H1386)=7),0)))),0),"")</f>
        <v/>
      </c>
      <c r="AC1386" s="30" t="str">
        <f>IF(Afrapportering!AC1367="","",Afrapportering!AC1367)</f>
        <v/>
      </c>
      <c r="AD1386" s="52" t="str">
        <f t="shared" si="175"/>
        <v/>
      </c>
      <c r="AE1386" s="52" t="str">
        <f t="shared" si="176"/>
        <v/>
      </c>
      <c r="AF1386" s="30" t="str">
        <f t="shared" si="177"/>
        <v/>
      </c>
      <c r="AG1386" s="30" t="str">
        <f t="shared" si="178"/>
        <v/>
      </c>
      <c r="AH1386" s="3" t="str">
        <f t="shared" si="179"/>
        <v/>
      </c>
    </row>
    <row r="1387" spans="1:34" x14ac:dyDescent="0.25">
      <c r="A1387" s="13" t="str">
        <f>+Afrapportering!A1368</f>
        <v/>
      </c>
      <c r="B1387" s="13" t="str">
        <f>+Afrapportering!B1368</f>
        <v/>
      </c>
      <c r="C1387" s="13" t="str">
        <f>+Afrapportering!C1368</f>
        <v/>
      </c>
      <c r="D1387" s="13" t="str">
        <f>+Afrapportering!D1368</f>
        <v/>
      </c>
      <c r="E1387" s="14" t="str">
        <f>+Afrapportering!E1368</f>
        <v/>
      </c>
      <c r="F1387" s="139" t="str">
        <f>IF(Afrapportering!F1368 = "", "",Afrapportering!F1368)</f>
        <v/>
      </c>
      <c r="G1387" s="14" t="str">
        <f>+Afrapportering!G1368</f>
        <v/>
      </c>
      <c r="H1387" s="139" t="str">
        <f>IF(Afrapportering!H1368 = "","",Afrapportering!H1368)</f>
        <v/>
      </c>
      <c r="I1387" s="140" t="str">
        <f>+Afrapportering!I1368</f>
        <v/>
      </c>
      <c r="J1387" s="13" t="str">
        <f>+Afrapportering!J1368</f>
        <v/>
      </c>
      <c r="K1387" s="32" t="str">
        <f t="shared" si="172"/>
        <v/>
      </c>
      <c r="L1387" s="31" t="str">
        <f>IF(Ansøgning!J1373="","",Ansøgning!J1373)</f>
        <v/>
      </c>
      <c r="M1387" s="134" t="str">
        <f>IF(Afrapportering!M1368="","",Afrapportering!M1368)</f>
        <v/>
      </c>
      <c r="N1387" s="31" t="str">
        <f>IF(Ansøgning!K1373="","",Ansøgning!K1373)</f>
        <v/>
      </c>
      <c r="O1387" s="134">
        <f>IF(Afrapportering!O1368="",,Afrapportering!O1368)</f>
        <v>0</v>
      </c>
      <c r="P1387" s="15" t="str">
        <f>IF(Ansøgning!L1373="","",Ansøgning!L1373)</f>
        <v/>
      </c>
      <c r="Q1387" s="15" t="str">
        <f t="shared" si="173"/>
        <v/>
      </c>
      <c r="R1387" s="15"/>
      <c r="S1387" s="15" t="str">
        <f>IF(Afrapportering!S1368="","",Afrapportering!S1368)</f>
        <v/>
      </c>
      <c r="T1387" s="31" t="str">
        <f t="shared" si="174"/>
        <v/>
      </c>
      <c r="U1387" s="30" t="str">
        <f>IF(Afrapportering!U1368="","",Afrapportering!U1368)</f>
        <v/>
      </c>
      <c r="V1387" s="52" t="str">
        <f>IF(Afrapportering!V1368="","",Afrapportering!V1368)</f>
        <v/>
      </c>
      <c r="W1387" s="30" t="str">
        <f>IF(Afrapportering!W1368="","",Afrapportering!W1368)</f>
        <v/>
      </c>
      <c r="X1387" s="52" t="str">
        <f>IF(Afrapportering!X1368="","",Afrapportering!X1368)</f>
        <v/>
      </c>
      <c r="Y1387" s="30" t="str">
        <f>IF(Afrapportering!Y1368="","",Afrapportering!Y1368)</f>
        <v/>
      </c>
      <c r="Z1387" s="52" t="str">
        <f>IFERROR(MAX(IF(OR(V1387="",X1387=""),"",IF(AND(AND(MONTH(F1387)&gt;=7,MONTH(F1387)&lt;8),AND(MONTH(H1387)&gt;=7,MONTH(H1387)&lt;8)),(NETWORKDAYS(F1387,H1387,Lister!$D$7:$D$13)-V1387)*T1387/NETWORKDAYS(Lister!$D$19,Lister!$E$19,Lister!$D$7:$D$13),IF(AND(AND(MONTH(F1387)&gt;=7,MONTH(F1387)&lt;8),MONTH(H1387)&gt;7),(NETWORKDAYS(F1387,Lister!$E$19,Lister!$D$7:$D$13)-V1387)*T1387/NETWORKDAYS(Lister!$D$19,Lister!$E$19,Lister!$D$7:$D$13),IF(MONTH(F1387)&gt;7,0)))),0),"")</f>
        <v/>
      </c>
      <c r="AA1387" s="30" t="str">
        <f>IF(Afrapportering!AA1368="","",Afrapportering!AA1368)</f>
        <v/>
      </c>
      <c r="AB1387" s="52" t="str">
        <f>IFERROR(MAX(IF(OR(V1387="",X1387=""),"",IF(AND(AND(MONTH(F1387)&gt;=8,MONTH(F1387)&lt;9),AND(MONTH(H1387)&gt;=8,MONTH(H1387)&lt;9)),(NETWORKDAYS(F1387,H1387,Lister!$D$7:$D$13)-X1387)*T1387/NETWORKDAYS(Lister!$D$20,Lister!$E$20,Lister!$D$7:$D$13),IF(AND(MONTH(F1387)=7,MONTH(H1387)=8),(NETWORKDAYS(Lister!$D$20,H1387,Lister!$D$7:$D$13)-X1387)*T1387/NETWORKDAYS(Lister!$D$20,Lister!$E$20,Lister!$D$7:$D$13),IF(AND(MONTH(F1387)=7,MONTH(H1387)=7),0)))),0),"")</f>
        <v/>
      </c>
      <c r="AC1387" s="30" t="str">
        <f>IF(Afrapportering!AC1368="","",Afrapportering!AC1368)</f>
        <v/>
      </c>
      <c r="AD1387" s="52" t="str">
        <f t="shared" si="175"/>
        <v/>
      </c>
      <c r="AE1387" s="52" t="str">
        <f t="shared" si="176"/>
        <v/>
      </c>
      <c r="AF1387" s="30" t="str">
        <f t="shared" si="177"/>
        <v/>
      </c>
      <c r="AG1387" s="30" t="str">
        <f t="shared" si="178"/>
        <v/>
      </c>
      <c r="AH1387" s="3" t="str">
        <f t="shared" si="179"/>
        <v/>
      </c>
    </row>
    <row r="1388" spans="1:34" x14ac:dyDescent="0.25">
      <c r="A1388" s="13" t="str">
        <f>+Afrapportering!A1369</f>
        <v/>
      </c>
      <c r="B1388" s="13" t="str">
        <f>+Afrapportering!B1369</f>
        <v/>
      </c>
      <c r="C1388" s="13" t="str">
        <f>+Afrapportering!C1369</f>
        <v/>
      </c>
      <c r="D1388" s="13" t="str">
        <f>+Afrapportering!D1369</f>
        <v/>
      </c>
      <c r="E1388" s="14" t="str">
        <f>+Afrapportering!E1369</f>
        <v/>
      </c>
      <c r="F1388" s="139" t="str">
        <f>IF(Afrapportering!F1369 = "", "",Afrapportering!F1369)</f>
        <v/>
      </c>
      <c r="G1388" s="14" t="str">
        <f>+Afrapportering!G1369</f>
        <v/>
      </c>
      <c r="H1388" s="139" t="str">
        <f>IF(Afrapportering!H1369 = "","",Afrapportering!H1369)</f>
        <v/>
      </c>
      <c r="I1388" s="140" t="str">
        <f>+Afrapportering!I1369</f>
        <v/>
      </c>
      <c r="J1388" s="13" t="str">
        <f>+Afrapportering!J1369</f>
        <v/>
      </c>
      <c r="K1388" s="32" t="str">
        <f t="shared" si="172"/>
        <v/>
      </c>
      <c r="L1388" s="31" t="str">
        <f>IF(Ansøgning!J1374="","",Ansøgning!J1374)</f>
        <v/>
      </c>
      <c r="M1388" s="134" t="str">
        <f>IF(Afrapportering!M1369="","",Afrapportering!M1369)</f>
        <v/>
      </c>
      <c r="N1388" s="31" t="str">
        <f>IF(Ansøgning!K1374="","",Ansøgning!K1374)</f>
        <v/>
      </c>
      <c r="O1388" s="134">
        <f>IF(Afrapportering!O1369="",,Afrapportering!O1369)</f>
        <v>0</v>
      </c>
      <c r="P1388" s="15" t="str">
        <f>IF(Ansøgning!L1374="","",Ansøgning!L1374)</f>
        <v/>
      </c>
      <c r="Q1388" s="15" t="str">
        <f t="shared" si="173"/>
        <v/>
      </c>
      <c r="R1388" s="15"/>
      <c r="S1388" s="15" t="str">
        <f>IF(Afrapportering!S1369="","",Afrapportering!S1369)</f>
        <v/>
      </c>
      <c r="T1388" s="31" t="str">
        <f t="shared" si="174"/>
        <v/>
      </c>
      <c r="U1388" s="30" t="str">
        <f>IF(Afrapportering!U1369="","",Afrapportering!U1369)</f>
        <v/>
      </c>
      <c r="V1388" s="52" t="str">
        <f>IF(Afrapportering!V1369="","",Afrapportering!V1369)</f>
        <v/>
      </c>
      <c r="W1388" s="30" t="str">
        <f>IF(Afrapportering!W1369="","",Afrapportering!W1369)</f>
        <v/>
      </c>
      <c r="X1388" s="52" t="str">
        <f>IF(Afrapportering!X1369="","",Afrapportering!X1369)</f>
        <v/>
      </c>
      <c r="Y1388" s="30" t="str">
        <f>IF(Afrapportering!Y1369="","",Afrapportering!Y1369)</f>
        <v/>
      </c>
      <c r="Z1388" s="52" t="str">
        <f>IFERROR(MAX(IF(OR(V1388="",X1388=""),"",IF(AND(AND(MONTH(F1388)&gt;=7,MONTH(F1388)&lt;8),AND(MONTH(H1388)&gt;=7,MONTH(H1388)&lt;8)),(NETWORKDAYS(F1388,H1388,Lister!$D$7:$D$13)-V1388)*T1388/NETWORKDAYS(Lister!$D$19,Lister!$E$19,Lister!$D$7:$D$13),IF(AND(AND(MONTH(F1388)&gt;=7,MONTH(F1388)&lt;8),MONTH(H1388)&gt;7),(NETWORKDAYS(F1388,Lister!$E$19,Lister!$D$7:$D$13)-V1388)*T1388/NETWORKDAYS(Lister!$D$19,Lister!$E$19,Lister!$D$7:$D$13),IF(MONTH(F1388)&gt;7,0)))),0),"")</f>
        <v/>
      </c>
      <c r="AA1388" s="30" t="str">
        <f>IF(Afrapportering!AA1369="","",Afrapportering!AA1369)</f>
        <v/>
      </c>
      <c r="AB1388" s="52" t="str">
        <f>IFERROR(MAX(IF(OR(V1388="",X1388=""),"",IF(AND(AND(MONTH(F1388)&gt;=8,MONTH(F1388)&lt;9),AND(MONTH(H1388)&gt;=8,MONTH(H1388)&lt;9)),(NETWORKDAYS(F1388,H1388,Lister!$D$7:$D$13)-X1388)*T1388/NETWORKDAYS(Lister!$D$20,Lister!$E$20,Lister!$D$7:$D$13),IF(AND(MONTH(F1388)=7,MONTH(H1388)=8),(NETWORKDAYS(Lister!$D$20,H1388,Lister!$D$7:$D$13)-X1388)*T1388/NETWORKDAYS(Lister!$D$20,Lister!$E$20,Lister!$D$7:$D$13),IF(AND(MONTH(F1388)=7,MONTH(H1388)=7),0)))),0),"")</f>
        <v/>
      </c>
      <c r="AC1388" s="30" t="str">
        <f>IF(Afrapportering!AC1369="","",Afrapportering!AC1369)</f>
        <v/>
      </c>
      <c r="AD1388" s="52" t="str">
        <f t="shared" si="175"/>
        <v/>
      </c>
      <c r="AE1388" s="52" t="str">
        <f t="shared" si="176"/>
        <v/>
      </c>
      <c r="AF1388" s="30" t="str">
        <f t="shared" si="177"/>
        <v/>
      </c>
      <c r="AG1388" s="30" t="str">
        <f t="shared" si="178"/>
        <v/>
      </c>
      <c r="AH1388" s="3" t="str">
        <f t="shared" si="179"/>
        <v/>
      </c>
    </row>
    <row r="1389" spans="1:34" x14ac:dyDescent="0.25">
      <c r="A1389" s="13" t="str">
        <f>+Afrapportering!A1370</f>
        <v/>
      </c>
      <c r="B1389" s="13" t="str">
        <f>+Afrapportering!B1370</f>
        <v/>
      </c>
      <c r="C1389" s="13" t="str">
        <f>+Afrapportering!C1370</f>
        <v/>
      </c>
      <c r="D1389" s="13" t="str">
        <f>+Afrapportering!D1370</f>
        <v/>
      </c>
      <c r="E1389" s="14" t="str">
        <f>+Afrapportering!E1370</f>
        <v/>
      </c>
      <c r="F1389" s="139" t="str">
        <f>IF(Afrapportering!F1370 = "", "",Afrapportering!F1370)</f>
        <v/>
      </c>
      <c r="G1389" s="14" t="str">
        <f>+Afrapportering!G1370</f>
        <v/>
      </c>
      <c r="H1389" s="139" t="str">
        <f>IF(Afrapportering!H1370 = "","",Afrapportering!H1370)</f>
        <v/>
      </c>
      <c r="I1389" s="140" t="str">
        <f>+Afrapportering!I1370</f>
        <v/>
      </c>
      <c r="J1389" s="13" t="str">
        <f>+Afrapportering!J1370</f>
        <v/>
      </c>
      <c r="K1389" s="32" t="str">
        <f t="shared" si="172"/>
        <v/>
      </c>
      <c r="L1389" s="31" t="str">
        <f>IF(Ansøgning!J1375="","",Ansøgning!J1375)</f>
        <v/>
      </c>
      <c r="M1389" s="134" t="str">
        <f>IF(Afrapportering!M1370="","",Afrapportering!M1370)</f>
        <v/>
      </c>
      <c r="N1389" s="31" t="str">
        <f>IF(Ansøgning!K1375="","",Ansøgning!K1375)</f>
        <v/>
      </c>
      <c r="O1389" s="134">
        <f>IF(Afrapportering!O1370="",,Afrapportering!O1370)</f>
        <v>0</v>
      </c>
      <c r="P1389" s="15" t="str">
        <f>IF(Ansøgning!L1375="","",Ansøgning!L1375)</f>
        <v/>
      </c>
      <c r="Q1389" s="15" t="str">
        <f t="shared" si="173"/>
        <v/>
      </c>
      <c r="R1389" s="15"/>
      <c r="S1389" s="15" t="str">
        <f>IF(Afrapportering!S1370="","",Afrapportering!S1370)</f>
        <v/>
      </c>
      <c r="T1389" s="31" t="str">
        <f t="shared" si="174"/>
        <v/>
      </c>
      <c r="U1389" s="30" t="str">
        <f>IF(Afrapportering!U1370="","",Afrapportering!U1370)</f>
        <v/>
      </c>
      <c r="V1389" s="52" t="str">
        <f>IF(Afrapportering!V1370="","",Afrapportering!V1370)</f>
        <v/>
      </c>
      <c r="W1389" s="30" t="str">
        <f>IF(Afrapportering!W1370="","",Afrapportering!W1370)</f>
        <v/>
      </c>
      <c r="X1389" s="52" t="str">
        <f>IF(Afrapportering!X1370="","",Afrapportering!X1370)</f>
        <v/>
      </c>
      <c r="Y1389" s="30" t="str">
        <f>IF(Afrapportering!Y1370="","",Afrapportering!Y1370)</f>
        <v/>
      </c>
      <c r="Z1389" s="52" t="str">
        <f>IFERROR(MAX(IF(OR(V1389="",X1389=""),"",IF(AND(AND(MONTH(F1389)&gt;=7,MONTH(F1389)&lt;8),AND(MONTH(H1389)&gt;=7,MONTH(H1389)&lt;8)),(NETWORKDAYS(F1389,H1389,Lister!$D$7:$D$13)-V1389)*T1389/NETWORKDAYS(Lister!$D$19,Lister!$E$19,Lister!$D$7:$D$13),IF(AND(AND(MONTH(F1389)&gt;=7,MONTH(F1389)&lt;8),MONTH(H1389)&gt;7),(NETWORKDAYS(F1389,Lister!$E$19,Lister!$D$7:$D$13)-V1389)*T1389/NETWORKDAYS(Lister!$D$19,Lister!$E$19,Lister!$D$7:$D$13),IF(MONTH(F1389)&gt;7,0)))),0),"")</f>
        <v/>
      </c>
      <c r="AA1389" s="30" t="str">
        <f>IF(Afrapportering!AA1370="","",Afrapportering!AA1370)</f>
        <v/>
      </c>
      <c r="AB1389" s="52" t="str">
        <f>IFERROR(MAX(IF(OR(V1389="",X1389=""),"",IF(AND(AND(MONTH(F1389)&gt;=8,MONTH(F1389)&lt;9),AND(MONTH(H1389)&gt;=8,MONTH(H1389)&lt;9)),(NETWORKDAYS(F1389,H1389,Lister!$D$7:$D$13)-X1389)*T1389/NETWORKDAYS(Lister!$D$20,Lister!$E$20,Lister!$D$7:$D$13),IF(AND(MONTH(F1389)=7,MONTH(H1389)=8),(NETWORKDAYS(Lister!$D$20,H1389,Lister!$D$7:$D$13)-X1389)*T1389/NETWORKDAYS(Lister!$D$20,Lister!$E$20,Lister!$D$7:$D$13),IF(AND(MONTH(F1389)=7,MONTH(H1389)=7),0)))),0),"")</f>
        <v/>
      </c>
      <c r="AC1389" s="30" t="str">
        <f>IF(Afrapportering!AC1370="","",Afrapportering!AC1370)</f>
        <v/>
      </c>
      <c r="AD1389" s="52" t="str">
        <f t="shared" si="175"/>
        <v/>
      </c>
      <c r="AE1389" s="52" t="str">
        <f t="shared" si="176"/>
        <v/>
      </c>
      <c r="AF1389" s="30" t="str">
        <f t="shared" si="177"/>
        <v/>
      </c>
      <c r="AG1389" s="30" t="str">
        <f t="shared" si="178"/>
        <v/>
      </c>
      <c r="AH1389" s="3" t="str">
        <f t="shared" si="179"/>
        <v/>
      </c>
    </row>
    <row r="1390" spans="1:34" x14ac:dyDescent="0.25">
      <c r="A1390" s="13" t="str">
        <f>+Afrapportering!A1371</f>
        <v/>
      </c>
      <c r="B1390" s="13" t="str">
        <f>+Afrapportering!B1371</f>
        <v/>
      </c>
      <c r="C1390" s="13" t="str">
        <f>+Afrapportering!C1371</f>
        <v/>
      </c>
      <c r="D1390" s="13" t="str">
        <f>+Afrapportering!D1371</f>
        <v/>
      </c>
      <c r="E1390" s="14" t="str">
        <f>+Afrapportering!E1371</f>
        <v/>
      </c>
      <c r="F1390" s="139" t="str">
        <f>IF(Afrapportering!F1371 = "", "",Afrapportering!F1371)</f>
        <v/>
      </c>
      <c r="G1390" s="14" t="str">
        <f>+Afrapportering!G1371</f>
        <v/>
      </c>
      <c r="H1390" s="139" t="str">
        <f>IF(Afrapportering!H1371 = "","",Afrapportering!H1371)</f>
        <v/>
      </c>
      <c r="I1390" s="140" t="str">
        <f>+Afrapportering!I1371</f>
        <v/>
      </c>
      <c r="J1390" s="13" t="str">
        <f>+Afrapportering!J1371</f>
        <v/>
      </c>
      <c r="K1390" s="32" t="str">
        <f t="shared" si="172"/>
        <v/>
      </c>
      <c r="L1390" s="31" t="str">
        <f>IF(Ansøgning!J1376="","",Ansøgning!J1376)</f>
        <v/>
      </c>
      <c r="M1390" s="134" t="str">
        <f>IF(Afrapportering!M1371="","",Afrapportering!M1371)</f>
        <v/>
      </c>
      <c r="N1390" s="31" t="str">
        <f>IF(Ansøgning!K1376="","",Ansøgning!K1376)</f>
        <v/>
      </c>
      <c r="O1390" s="134">
        <f>IF(Afrapportering!O1371="",,Afrapportering!O1371)</f>
        <v>0</v>
      </c>
      <c r="P1390" s="15" t="str">
        <f>IF(Ansøgning!L1376="","",Ansøgning!L1376)</f>
        <v/>
      </c>
      <c r="Q1390" s="15" t="str">
        <f t="shared" si="173"/>
        <v/>
      </c>
      <c r="R1390" s="15"/>
      <c r="S1390" s="15" t="str">
        <f>IF(Afrapportering!S1371="","",Afrapportering!S1371)</f>
        <v/>
      </c>
      <c r="T1390" s="31" t="str">
        <f t="shared" si="174"/>
        <v/>
      </c>
      <c r="U1390" s="30" t="str">
        <f>IF(Afrapportering!U1371="","",Afrapportering!U1371)</f>
        <v/>
      </c>
      <c r="V1390" s="52" t="str">
        <f>IF(Afrapportering!V1371="","",Afrapportering!V1371)</f>
        <v/>
      </c>
      <c r="W1390" s="30" t="str">
        <f>IF(Afrapportering!W1371="","",Afrapportering!W1371)</f>
        <v/>
      </c>
      <c r="X1390" s="52" t="str">
        <f>IF(Afrapportering!X1371="","",Afrapportering!X1371)</f>
        <v/>
      </c>
      <c r="Y1390" s="30" t="str">
        <f>IF(Afrapportering!Y1371="","",Afrapportering!Y1371)</f>
        <v/>
      </c>
      <c r="Z1390" s="52" t="str">
        <f>IFERROR(MAX(IF(OR(V1390="",X1390=""),"",IF(AND(AND(MONTH(F1390)&gt;=7,MONTH(F1390)&lt;8),AND(MONTH(H1390)&gt;=7,MONTH(H1390)&lt;8)),(NETWORKDAYS(F1390,H1390,Lister!$D$7:$D$13)-V1390)*T1390/NETWORKDAYS(Lister!$D$19,Lister!$E$19,Lister!$D$7:$D$13),IF(AND(AND(MONTH(F1390)&gt;=7,MONTH(F1390)&lt;8),MONTH(H1390)&gt;7),(NETWORKDAYS(F1390,Lister!$E$19,Lister!$D$7:$D$13)-V1390)*T1390/NETWORKDAYS(Lister!$D$19,Lister!$E$19,Lister!$D$7:$D$13),IF(MONTH(F1390)&gt;7,0)))),0),"")</f>
        <v/>
      </c>
      <c r="AA1390" s="30" t="str">
        <f>IF(Afrapportering!AA1371="","",Afrapportering!AA1371)</f>
        <v/>
      </c>
      <c r="AB1390" s="52" t="str">
        <f>IFERROR(MAX(IF(OR(V1390="",X1390=""),"",IF(AND(AND(MONTH(F1390)&gt;=8,MONTH(F1390)&lt;9),AND(MONTH(H1390)&gt;=8,MONTH(H1390)&lt;9)),(NETWORKDAYS(F1390,H1390,Lister!$D$7:$D$13)-X1390)*T1390/NETWORKDAYS(Lister!$D$20,Lister!$E$20,Lister!$D$7:$D$13),IF(AND(MONTH(F1390)=7,MONTH(H1390)=8),(NETWORKDAYS(Lister!$D$20,H1390,Lister!$D$7:$D$13)-X1390)*T1390/NETWORKDAYS(Lister!$D$20,Lister!$E$20,Lister!$D$7:$D$13),IF(AND(MONTH(F1390)=7,MONTH(H1390)=7),0)))),0),"")</f>
        <v/>
      </c>
      <c r="AC1390" s="30" t="str">
        <f>IF(Afrapportering!AC1371="","",Afrapportering!AC1371)</f>
        <v/>
      </c>
      <c r="AD1390" s="52" t="str">
        <f t="shared" si="175"/>
        <v/>
      </c>
      <c r="AE1390" s="52" t="str">
        <f t="shared" si="176"/>
        <v/>
      </c>
      <c r="AF1390" s="30" t="str">
        <f t="shared" si="177"/>
        <v/>
      </c>
      <c r="AG1390" s="30" t="str">
        <f t="shared" si="178"/>
        <v/>
      </c>
      <c r="AH1390" s="3" t="str">
        <f t="shared" si="179"/>
        <v/>
      </c>
    </row>
    <row r="1391" spans="1:34" x14ac:dyDescent="0.25">
      <c r="A1391" s="13" t="str">
        <f>+Afrapportering!A1372</f>
        <v/>
      </c>
      <c r="B1391" s="13" t="str">
        <f>+Afrapportering!B1372</f>
        <v/>
      </c>
      <c r="C1391" s="13" t="str">
        <f>+Afrapportering!C1372</f>
        <v/>
      </c>
      <c r="D1391" s="13" t="str">
        <f>+Afrapportering!D1372</f>
        <v/>
      </c>
      <c r="E1391" s="14" t="str">
        <f>+Afrapportering!E1372</f>
        <v/>
      </c>
      <c r="F1391" s="139" t="str">
        <f>IF(Afrapportering!F1372 = "", "",Afrapportering!F1372)</f>
        <v/>
      </c>
      <c r="G1391" s="14" t="str">
        <f>+Afrapportering!G1372</f>
        <v/>
      </c>
      <c r="H1391" s="139" t="str">
        <f>IF(Afrapportering!H1372 = "","",Afrapportering!H1372)</f>
        <v/>
      </c>
      <c r="I1391" s="140" t="str">
        <f>+Afrapportering!I1372</f>
        <v/>
      </c>
      <c r="J1391" s="13" t="str">
        <f>+Afrapportering!J1372</f>
        <v/>
      </c>
      <c r="K1391" s="32" t="str">
        <f t="shared" si="172"/>
        <v/>
      </c>
      <c r="L1391" s="31" t="str">
        <f>IF(Ansøgning!J1377="","",Ansøgning!J1377)</f>
        <v/>
      </c>
      <c r="M1391" s="134" t="str">
        <f>IF(Afrapportering!M1372="","",Afrapportering!M1372)</f>
        <v/>
      </c>
      <c r="N1391" s="31" t="str">
        <f>IF(Ansøgning!K1377="","",Ansøgning!K1377)</f>
        <v/>
      </c>
      <c r="O1391" s="134">
        <f>IF(Afrapportering!O1372="",,Afrapportering!O1372)</f>
        <v>0</v>
      </c>
      <c r="P1391" s="15" t="str">
        <f>IF(Ansøgning!L1377="","",Ansøgning!L1377)</f>
        <v/>
      </c>
      <c r="Q1391" s="15" t="str">
        <f t="shared" si="173"/>
        <v/>
      </c>
      <c r="R1391" s="15"/>
      <c r="S1391" s="15" t="str">
        <f>IF(Afrapportering!S1372="","",Afrapportering!S1372)</f>
        <v/>
      </c>
      <c r="T1391" s="31" t="str">
        <f t="shared" si="174"/>
        <v/>
      </c>
      <c r="U1391" s="30" t="str">
        <f>IF(Afrapportering!U1372="","",Afrapportering!U1372)</f>
        <v/>
      </c>
      <c r="V1391" s="52" t="str">
        <f>IF(Afrapportering!V1372="","",Afrapportering!V1372)</f>
        <v/>
      </c>
      <c r="W1391" s="30" t="str">
        <f>IF(Afrapportering!W1372="","",Afrapportering!W1372)</f>
        <v/>
      </c>
      <c r="X1391" s="52" t="str">
        <f>IF(Afrapportering!X1372="","",Afrapportering!X1372)</f>
        <v/>
      </c>
      <c r="Y1391" s="30" t="str">
        <f>IF(Afrapportering!Y1372="","",Afrapportering!Y1372)</f>
        <v/>
      </c>
      <c r="Z1391" s="52" t="str">
        <f>IFERROR(MAX(IF(OR(V1391="",X1391=""),"",IF(AND(AND(MONTH(F1391)&gt;=7,MONTH(F1391)&lt;8),AND(MONTH(H1391)&gt;=7,MONTH(H1391)&lt;8)),(NETWORKDAYS(F1391,H1391,Lister!$D$7:$D$13)-V1391)*T1391/NETWORKDAYS(Lister!$D$19,Lister!$E$19,Lister!$D$7:$D$13),IF(AND(AND(MONTH(F1391)&gt;=7,MONTH(F1391)&lt;8),MONTH(H1391)&gt;7),(NETWORKDAYS(F1391,Lister!$E$19,Lister!$D$7:$D$13)-V1391)*T1391/NETWORKDAYS(Lister!$D$19,Lister!$E$19,Lister!$D$7:$D$13),IF(MONTH(F1391)&gt;7,0)))),0),"")</f>
        <v/>
      </c>
      <c r="AA1391" s="30" t="str">
        <f>IF(Afrapportering!AA1372="","",Afrapportering!AA1372)</f>
        <v/>
      </c>
      <c r="AB1391" s="52" t="str">
        <f>IFERROR(MAX(IF(OR(V1391="",X1391=""),"",IF(AND(AND(MONTH(F1391)&gt;=8,MONTH(F1391)&lt;9),AND(MONTH(H1391)&gt;=8,MONTH(H1391)&lt;9)),(NETWORKDAYS(F1391,H1391,Lister!$D$7:$D$13)-X1391)*T1391/NETWORKDAYS(Lister!$D$20,Lister!$E$20,Lister!$D$7:$D$13),IF(AND(MONTH(F1391)=7,MONTH(H1391)=8),(NETWORKDAYS(Lister!$D$20,H1391,Lister!$D$7:$D$13)-X1391)*T1391/NETWORKDAYS(Lister!$D$20,Lister!$E$20,Lister!$D$7:$D$13),IF(AND(MONTH(F1391)=7,MONTH(H1391)=7),0)))),0),"")</f>
        <v/>
      </c>
      <c r="AC1391" s="30" t="str">
        <f>IF(Afrapportering!AC1372="","",Afrapportering!AC1372)</f>
        <v/>
      </c>
      <c r="AD1391" s="52" t="str">
        <f t="shared" si="175"/>
        <v/>
      </c>
      <c r="AE1391" s="52" t="str">
        <f t="shared" si="176"/>
        <v/>
      </c>
      <c r="AF1391" s="30" t="str">
        <f t="shared" si="177"/>
        <v/>
      </c>
      <c r="AG1391" s="30" t="str">
        <f t="shared" si="178"/>
        <v/>
      </c>
      <c r="AH1391" s="3" t="str">
        <f t="shared" si="179"/>
        <v/>
      </c>
    </row>
    <row r="1392" spans="1:34" x14ac:dyDescent="0.25">
      <c r="A1392" s="13" t="str">
        <f>+Afrapportering!A1373</f>
        <v/>
      </c>
      <c r="B1392" s="13" t="str">
        <f>+Afrapportering!B1373</f>
        <v/>
      </c>
      <c r="C1392" s="13" t="str">
        <f>+Afrapportering!C1373</f>
        <v/>
      </c>
      <c r="D1392" s="13" t="str">
        <f>+Afrapportering!D1373</f>
        <v/>
      </c>
      <c r="E1392" s="14" t="str">
        <f>+Afrapportering!E1373</f>
        <v/>
      </c>
      <c r="F1392" s="139" t="str">
        <f>IF(Afrapportering!F1373 = "", "",Afrapportering!F1373)</f>
        <v/>
      </c>
      <c r="G1392" s="14" t="str">
        <f>+Afrapportering!G1373</f>
        <v/>
      </c>
      <c r="H1392" s="139" t="str">
        <f>IF(Afrapportering!H1373 = "","",Afrapportering!H1373)</f>
        <v/>
      </c>
      <c r="I1392" s="140" t="str">
        <f>+Afrapportering!I1373</f>
        <v/>
      </c>
      <c r="J1392" s="13" t="str">
        <f>+Afrapportering!J1373</f>
        <v/>
      </c>
      <c r="K1392" s="32" t="str">
        <f t="shared" si="172"/>
        <v/>
      </c>
      <c r="L1392" s="31" t="str">
        <f>IF(Ansøgning!J1378="","",Ansøgning!J1378)</f>
        <v/>
      </c>
      <c r="M1392" s="134" t="str">
        <f>IF(Afrapportering!M1373="","",Afrapportering!M1373)</f>
        <v/>
      </c>
      <c r="N1392" s="31" t="str">
        <f>IF(Ansøgning!K1378="","",Ansøgning!K1378)</f>
        <v/>
      </c>
      <c r="O1392" s="134">
        <f>IF(Afrapportering!O1373="",,Afrapportering!O1373)</f>
        <v>0</v>
      </c>
      <c r="P1392" s="15" t="str">
        <f>IF(Ansøgning!L1378="","",Ansøgning!L1378)</f>
        <v/>
      </c>
      <c r="Q1392" s="15" t="str">
        <f t="shared" si="173"/>
        <v/>
      </c>
      <c r="R1392" s="15"/>
      <c r="S1392" s="15" t="str">
        <f>IF(Afrapportering!S1373="","",Afrapportering!S1373)</f>
        <v/>
      </c>
      <c r="T1392" s="31" t="str">
        <f t="shared" si="174"/>
        <v/>
      </c>
      <c r="U1392" s="30" t="str">
        <f>IF(Afrapportering!U1373="","",Afrapportering!U1373)</f>
        <v/>
      </c>
      <c r="V1392" s="52" t="str">
        <f>IF(Afrapportering!V1373="","",Afrapportering!V1373)</f>
        <v/>
      </c>
      <c r="W1392" s="30" t="str">
        <f>IF(Afrapportering!W1373="","",Afrapportering!W1373)</f>
        <v/>
      </c>
      <c r="X1392" s="52" t="str">
        <f>IF(Afrapportering!X1373="","",Afrapportering!X1373)</f>
        <v/>
      </c>
      <c r="Y1392" s="30" t="str">
        <f>IF(Afrapportering!Y1373="","",Afrapportering!Y1373)</f>
        <v/>
      </c>
      <c r="Z1392" s="52" t="str">
        <f>IFERROR(MAX(IF(OR(V1392="",X1392=""),"",IF(AND(AND(MONTH(F1392)&gt;=7,MONTH(F1392)&lt;8),AND(MONTH(H1392)&gt;=7,MONTH(H1392)&lt;8)),(NETWORKDAYS(F1392,H1392,Lister!$D$7:$D$13)-V1392)*T1392/NETWORKDAYS(Lister!$D$19,Lister!$E$19,Lister!$D$7:$D$13),IF(AND(AND(MONTH(F1392)&gt;=7,MONTH(F1392)&lt;8),MONTH(H1392)&gt;7),(NETWORKDAYS(F1392,Lister!$E$19,Lister!$D$7:$D$13)-V1392)*T1392/NETWORKDAYS(Lister!$D$19,Lister!$E$19,Lister!$D$7:$D$13),IF(MONTH(F1392)&gt;7,0)))),0),"")</f>
        <v/>
      </c>
      <c r="AA1392" s="30" t="str">
        <f>IF(Afrapportering!AA1373="","",Afrapportering!AA1373)</f>
        <v/>
      </c>
      <c r="AB1392" s="52" t="str">
        <f>IFERROR(MAX(IF(OR(V1392="",X1392=""),"",IF(AND(AND(MONTH(F1392)&gt;=8,MONTH(F1392)&lt;9),AND(MONTH(H1392)&gt;=8,MONTH(H1392)&lt;9)),(NETWORKDAYS(F1392,H1392,Lister!$D$7:$D$13)-X1392)*T1392/NETWORKDAYS(Lister!$D$20,Lister!$E$20,Lister!$D$7:$D$13),IF(AND(MONTH(F1392)=7,MONTH(H1392)=8),(NETWORKDAYS(Lister!$D$20,H1392,Lister!$D$7:$D$13)-X1392)*T1392/NETWORKDAYS(Lister!$D$20,Lister!$E$20,Lister!$D$7:$D$13),IF(AND(MONTH(F1392)=7,MONTH(H1392)=7),0)))),0),"")</f>
        <v/>
      </c>
      <c r="AC1392" s="30" t="str">
        <f>IF(Afrapportering!AC1373="","",Afrapportering!AC1373)</f>
        <v/>
      </c>
      <c r="AD1392" s="52" t="str">
        <f t="shared" si="175"/>
        <v/>
      </c>
      <c r="AE1392" s="52" t="str">
        <f t="shared" si="176"/>
        <v/>
      </c>
      <c r="AF1392" s="30" t="str">
        <f t="shared" si="177"/>
        <v/>
      </c>
      <c r="AG1392" s="30" t="str">
        <f t="shared" si="178"/>
        <v/>
      </c>
      <c r="AH1392" s="3" t="str">
        <f t="shared" si="179"/>
        <v/>
      </c>
    </row>
    <row r="1393" spans="1:34" x14ac:dyDescent="0.25">
      <c r="A1393" s="13" t="str">
        <f>+Afrapportering!A1374</f>
        <v/>
      </c>
      <c r="B1393" s="13" t="str">
        <f>+Afrapportering!B1374</f>
        <v/>
      </c>
      <c r="C1393" s="13" t="str">
        <f>+Afrapportering!C1374</f>
        <v/>
      </c>
      <c r="D1393" s="13" t="str">
        <f>+Afrapportering!D1374</f>
        <v/>
      </c>
      <c r="E1393" s="14" t="str">
        <f>+Afrapportering!E1374</f>
        <v/>
      </c>
      <c r="F1393" s="139" t="str">
        <f>IF(Afrapportering!F1374 = "", "",Afrapportering!F1374)</f>
        <v/>
      </c>
      <c r="G1393" s="14" t="str">
        <f>+Afrapportering!G1374</f>
        <v/>
      </c>
      <c r="H1393" s="139" t="str">
        <f>IF(Afrapportering!H1374 = "","",Afrapportering!H1374)</f>
        <v/>
      </c>
      <c r="I1393" s="140" t="str">
        <f>+Afrapportering!I1374</f>
        <v/>
      </c>
      <c r="J1393" s="13" t="str">
        <f>+Afrapportering!J1374</f>
        <v/>
      </c>
      <c r="K1393" s="32" t="str">
        <f t="shared" si="172"/>
        <v/>
      </c>
      <c r="L1393" s="31" t="str">
        <f>IF(Ansøgning!J1379="","",Ansøgning!J1379)</f>
        <v/>
      </c>
      <c r="M1393" s="134" t="str">
        <f>IF(Afrapportering!M1374="","",Afrapportering!M1374)</f>
        <v/>
      </c>
      <c r="N1393" s="31" t="str">
        <f>IF(Ansøgning!K1379="","",Ansøgning!K1379)</f>
        <v/>
      </c>
      <c r="O1393" s="134">
        <f>IF(Afrapportering!O1374="",,Afrapportering!O1374)</f>
        <v>0</v>
      </c>
      <c r="P1393" s="15" t="str">
        <f>IF(Ansøgning!L1379="","",Ansøgning!L1379)</f>
        <v/>
      </c>
      <c r="Q1393" s="15" t="str">
        <f t="shared" si="173"/>
        <v/>
      </c>
      <c r="R1393" s="15"/>
      <c r="S1393" s="15" t="str">
        <f>IF(Afrapportering!S1374="","",Afrapportering!S1374)</f>
        <v/>
      </c>
      <c r="T1393" s="31" t="str">
        <f t="shared" si="174"/>
        <v/>
      </c>
      <c r="U1393" s="30" t="str">
        <f>IF(Afrapportering!U1374="","",Afrapportering!U1374)</f>
        <v/>
      </c>
      <c r="V1393" s="52" t="str">
        <f>IF(Afrapportering!V1374="","",Afrapportering!V1374)</f>
        <v/>
      </c>
      <c r="W1393" s="30" t="str">
        <f>IF(Afrapportering!W1374="","",Afrapportering!W1374)</f>
        <v/>
      </c>
      <c r="X1393" s="52" t="str">
        <f>IF(Afrapportering!X1374="","",Afrapportering!X1374)</f>
        <v/>
      </c>
      <c r="Y1393" s="30" t="str">
        <f>IF(Afrapportering!Y1374="","",Afrapportering!Y1374)</f>
        <v/>
      </c>
      <c r="Z1393" s="52" t="str">
        <f>IFERROR(MAX(IF(OR(V1393="",X1393=""),"",IF(AND(AND(MONTH(F1393)&gt;=7,MONTH(F1393)&lt;8),AND(MONTH(H1393)&gt;=7,MONTH(H1393)&lt;8)),(NETWORKDAYS(F1393,H1393,Lister!$D$7:$D$13)-V1393)*T1393/NETWORKDAYS(Lister!$D$19,Lister!$E$19,Lister!$D$7:$D$13),IF(AND(AND(MONTH(F1393)&gt;=7,MONTH(F1393)&lt;8),MONTH(H1393)&gt;7),(NETWORKDAYS(F1393,Lister!$E$19,Lister!$D$7:$D$13)-V1393)*T1393/NETWORKDAYS(Lister!$D$19,Lister!$E$19,Lister!$D$7:$D$13),IF(MONTH(F1393)&gt;7,0)))),0),"")</f>
        <v/>
      </c>
      <c r="AA1393" s="30" t="str">
        <f>IF(Afrapportering!AA1374="","",Afrapportering!AA1374)</f>
        <v/>
      </c>
      <c r="AB1393" s="52" t="str">
        <f>IFERROR(MAX(IF(OR(V1393="",X1393=""),"",IF(AND(AND(MONTH(F1393)&gt;=8,MONTH(F1393)&lt;9),AND(MONTH(H1393)&gt;=8,MONTH(H1393)&lt;9)),(NETWORKDAYS(F1393,H1393,Lister!$D$7:$D$13)-X1393)*T1393/NETWORKDAYS(Lister!$D$20,Lister!$E$20,Lister!$D$7:$D$13),IF(AND(MONTH(F1393)=7,MONTH(H1393)=8),(NETWORKDAYS(Lister!$D$20,H1393,Lister!$D$7:$D$13)-X1393)*T1393/NETWORKDAYS(Lister!$D$20,Lister!$E$20,Lister!$D$7:$D$13),IF(AND(MONTH(F1393)=7,MONTH(H1393)=7),0)))),0),"")</f>
        <v/>
      </c>
      <c r="AC1393" s="30" t="str">
        <f>IF(Afrapportering!AC1374="","",Afrapportering!AC1374)</f>
        <v/>
      </c>
      <c r="AD1393" s="52" t="str">
        <f t="shared" si="175"/>
        <v/>
      </c>
      <c r="AE1393" s="52" t="str">
        <f t="shared" si="176"/>
        <v/>
      </c>
      <c r="AF1393" s="30" t="str">
        <f t="shared" si="177"/>
        <v/>
      </c>
      <c r="AG1393" s="30" t="str">
        <f t="shared" si="178"/>
        <v/>
      </c>
      <c r="AH1393" s="3" t="str">
        <f t="shared" si="179"/>
        <v/>
      </c>
    </row>
    <row r="1394" spans="1:34" x14ac:dyDescent="0.25">
      <c r="A1394" s="13" t="str">
        <f>+Afrapportering!A1375</f>
        <v/>
      </c>
      <c r="B1394" s="13" t="str">
        <f>+Afrapportering!B1375</f>
        <v/>
      </c>
      <c r="C1394" s="13" t="str">
        <f>+Afrapportering!C1375</f>
        <v/>
      </c>
      <c r="D1394" s="13" t="str">
        <f>+Afrapportering!D1375</f>
        <v/>
      </c>
      <c r="E1394" s="14" t="str">
        <f>+Afrapportering!E1375</f>
        <v/>
      </c>
      <c r="F1394" s="139" t="str">
        <f>IF(Afrapportering!F1375 = "", "",Afrapportering!F1375)</f>
        <v/>
      </c>
      <c r="G1394" s="14" t="str">
        <f>+Afrapportering!G1375</f>
        <v/>
      </c>
      <c r="H1394" s="139" t="str">
        <f>IF(Afrapportering!H1375 = "","",Afrapportering!H1375)</f>
        <v/>
      </c>
      <c r="I1394" s="140" t="str">
        <f>+Afrapportering!I1375</f>
        <v/>
      </c>
      <c r="J1394" s="13" t="str">
        <f>+Afrapportering!J1375</f>
        <v/>
      </c>
      <c r="K1394" s="32" t="str">
        <f t="shared" si="172"/>
        <v/>
      </c>
      <c r="L1394" s="31" t="str">
        <f>IF(Ansøgning!J1380="","",Ansøgning!J1380)</f>
        <v/>
      </c>
      <c r="M1394" s="134" t="str">
        <f>IF(Afrapportering!M1375="","",Afrapportering!M1375)</f>
        <v/>
      </c>
      <c r="N1394" s="31" t="str">
        <f>IF(Ansøgning!K1380="","",Ansøgning!K1380)</f>
        <v/>
      </c>
      <c r="O1394" s="134">
        <f>IF(Afrapportering!O1375="",,Afrapportering!O1375)</f>
        <v>0</v>
      </c>
      <c r="P1394" s="15" t="str">
        <f>IF(Ansøgning!L1380="","",Ansøgning!L1380)</f>
        <v/>
      </c>
      <c r="Q1394" s="15" t="str">
        <f t="shared" si="173"/>
        <v/>
      </c>
      <c r="R1394" s="15"/>
      <c r="S1394" s="15" t="str">
        <f>IF(Afrapportering!S1375="","",Afrapportering!S1375)</f>
        <v/>
      </c>
      <c r="T1394" s="31" t="str">
        <f t="shared" si="174"/>
        <v/>
      </c>
      <c r="U1394" s="30" t="str">
        <f>IF(Afrapportering!U1375="","",Afrapportering!U1375)</f>
        <v/>
      </c>
      <c r="V1394" s="52" t="str">
        <f>IF(Afrapportering!V1375="","",Afrapportering!V1375)</f>
        <v/>
      </c>
      <c r="W1394" s="30" t="str">
        <f>IF(Afrapportering!W1375="","",Afrapportering!W1375)</f>
        <v/>
      </c>
      <c r="X1394" s="52" t="str">
        <f>IF(Afrapportering!X1375="","",Afrapportering!X1375)</f>
        <v/>
      </c>
      <c r="Y1394" s="30" t="str">
        <f>IF(Afrapportering!Y1375="","",Afrapportering!Y1375)</f>
        <v/>
      </c>
      <c r="Z1394" s="52" t="str">
        <f>IFERROR(MAX(IF(OR(V1394="",X1394=""),"",IF(AND(AND(MONTH(F1394)&gt;=7,MONTH(F1394)&lt;8),AND(MONTH(H1394)&gt;=7,MONTH(H1394)&lt;8)),(NETWORKDAYS(F1394,H1394,Lister!$D$7:$D$13)-V1394)*T1394/NETWORKDAYS(Lister!$D$19,Lister!$E$19,Lister!$D$7:$D$13),IF(AND(AND(MONTH(F1394)&gt;=7,MONTH(F1394)&lt;8),MONTH(H1394)&gt;7),(NETWORKDAYS(F1394,Lister!$E$19,Lister!$D$7:$D$13)-V1394)*T1394/NETWORKDAYS(Lister!$D$19,Lister!$E$19,Lister!$D$7:$D$13),IF(MONTH(F1394)&gt;7,0)))),0),"")</f>
        <v/>
      </c>
      <c r="AA1394" s="30" t="str">
        <f>IF(Afrapportering!AA1375="","",Afrapportering!AA1375)</f>
        <v/>
      </c>
      <c r="AB1394" s="52" t="str">
        <f>IFERROR(MAX(IF(OR(V1394="",X1394=""),"",IF(AND(AND(MONTH(F1394)&gt;=8,MONTH(F1394)&lt;9),AND(MONTH(H1394)&gt;=8,MONTH(H1394)&lt;9)),(NETWORKDAYS(F1394,H1394,Lister!$D$7:$D$13)-X1394)*T1394/NETWORKDAYS(Lister!$D$20,Lister!$E$20,Lister!$D$7:$D$13),IF(AND(MONTH(F1394)=7,MONTH(H1394)=8),(NETWORKDAYS(Lister!$D$20,H1394,Lister!$D$7:$D$13)-X1394)*T1394/NETWORKDAYS(Lister!$D$20,Lister!$E$20,Lister!$D$7:$D$13),IF(AND(MONTH(F1394)=7,MONTH(H1394)=7),0)))),0),"")</f>
        <v/>
      </c>
      <c r="AC1394" s="30" t="str">
        <f>IF(Afrapportering!AC1375="","",Afrapportering!AC1375)</f>
        <v/>
      </c>
      <c r="AD1394" s="52" t="str">
        <f t="shared" si="175"/>
        <v/>
      </c>
      <c r="AE1394" s="52" t="str">
        <f t="shared" si="176"/>
        <v/>
      </c>
      <c r="AF1394" s="30" t="str">
        <f t="shared" si="177"/>
        <v/>
      </c>
      <c r="AG1394" s="30" t="str">
        <f t="shared" si="178"/>
        <v/>
      </c>
      <c r="AH1394" s="3" t="str">
        <f t="shared" si="179"/>
        <v/>
      </c>
    </row>
    <row r="1395" spans="1:34" x14ac:dyDescent="0.25">
      <c r="A1395" s="13" t="str">
        <f>+Afrapportering!A1376</f>
        <v/>
      </c>
      <c r="B1395" s="13" t="str">
        <f>+Afrapportering!B1376</f>
        <v/>
      </c>
      <c r="C1395" s="13" t="str">
        <f>+Afrapportering!C1376</f>
        <v/>
      </c>
      <c r="D1395" s="13" t="str">
        <f>+Afrapportering!D1376</f>
        <v/>
      </c>
      <c r="E1395" s="14" t="str">
        <f>+Afrapportering!E1376</f>
        <v/>
      </c>
      <c r="F1395" s="139" t="str">
        <f>IF(Afrapportering!F1376 = "", "",Afrapportering!F1376)</f>
        <v/>
      </c>
      <c r="G1395" s="14" t="str">
        <f>+Afrapportering!G1376</f>
        <v/>
      </c>
      <c r="H1395" s="139" t="str">
        <f>IF(Afrapportering!H1376 = "","",Afrapportering!H1376)</f>
        <v/>
      </c>
      <c r="I1395" s="140" t="str">
        <f>+Afrapportering!I1376</f>
        <v/>
      </c>
      <c r="J1395" s="13" t="str">
        <f>+Afrapportering!J1376</f>
        <v/>
      </c>
      <c r="K1395" s="32" t="str">
        <f t="shared" si="172"/>
        <v/>
      </c>
      <c r="L1395" s="31" t="str">
        <f>IF(Ansøgning!J1381="","",Ansøgning!J1381)</f>
        <v/>
      </c>
      <c r="M1395" s="134" t="str">
        <f>IF(Afrapportering!M1376="","",Afrapportering!M1376)</f>
        <v/>
      </c>
      <c r="N1395" s="31" t="str">
        <f>IF(Ansøgning!K1381="","",Ansøgning!K1381)</f>
        <v/>
      </c>
      <c r="O1395" s="134">
        <f>IF(Afrapportering!O1376="",,Afrapportering!O1376)</f>
        <v>0</v>
      </c>
      <c r="P1395" s="15" t="str">
        <f>IF(Ansøgning!L1381="","",Ansøgning!L1381)</f>
        <v/>
      </c>
      <c r="Q1395" s="15" t="str">
        <f t="shared" si="173"/>
        <v/>
      </c>
      <c r="R1395" s="15"/>
      <c r="S1395" s="15" t="str">
        <f>IF(Afrapportering!S1376="","",Afrapportering!S1376)</f>
        <v/>
      </c>
      <c r="T1395" s="31" t="str">
        <f t="shared" si="174"/>
        <v/>
      </c>
      <c r="U1395" s="30" t="str">
        <f>IF(Afrapportering!U1376="","",Afrapportering!U1376)</f>
        <v/>
      </c>
      <c r="V1395" s="52" t="str">
        <f>IF(Afrapportering!V1376="","",Afrapportering!V1376)</f>
        <v/>
      </c>
      <c r="W1395" s="30" t="str">
        <f>IF(Afrapportering!W1376="","",Afrapportering!W1376)</f>
        <v/>
      </c>
      <c r="X1395" s="52" t="str">
        <f>IF(Afrapportering!X1376="","",Afrapportering!X1376)</f>
        <v/>
      </c>
      <c r="Y1395" s="30" t="str">
        <f>IF(Afrapportering!Y1376="","",Afrapportering!Y1376)</f>
        <v/>
      </c>
      <c r="Z1395" s="52" t="str">
        <f>IFERROR(MAX(IF(OR(V1395="",X1395=""),"",IF(AND(AND(MONTH(F1395)&gt;=7,MONTH(F1395)&lt;8),AND(MONTH(H1395)&gt;=7,MONTH(H1395)&lt;8)),(NETWORKDAYS(F1395,H1395,Lister!$D$7:$D$13)-V1395)*T1395/NETWORKDAYS(Lister!$D$19,Lister!$E$19,Lister!$D$7:$D$13),IF(AND(AND(MONTH(F1395)&gt;=7,MONTH(F1395)&lt;8),MONTH(H1395)&gt;7),(NETWORKDAYS(F1395,Lister!$E$19,Lister!$D$7:$D$13)-V1395)*T1395/NETWORKDAYS(Lister!$D$19,Lister!$E$19,Lister!$D$7:$D$13),IF(MONTH(F1395)&gt;7,0)))),0),"")</f>
        <v/>
      </c>
      <c r="AA1395" s="30" t="str">
        <f>IF(Afrapportering!AA1376="","",Afrapportering!AA1376)</f>
        <v/>
      </c>
      <c r="AB1395" s="52" t="str">
        <f>IFERROR(MAX(IF(OR(V1395="",X1395=""),"",IF(AND(AND(MONTH(F1395)&gt;=8,MONTH(F1395)&lt;9),AND(MONTH(H1395)&gt;=8,MONTH(H1395)&lt;9)),(NETWORKDAYS(F1395,H1395,Lister!$D$7:$D$13)-X1395)*T1395/NETWORKDAYS(Lister!$D$20,Lister!$E$20,Lister!$D$7:$D$13),IF(AND(MONTH(F1395)=7,MONTH(H1395)=8),(NETWORKDAYS(Lister!$D$20,H1395,Lister!$D$7:$D$13)-X1395)*T1395/NETWORKDAYS(Lister!$D$20,Lister!$E$20,Lister!$D$7:$D$13),IF(AND(MONTH(F1395)=7,MONTH(H1395)=7),0)))),0),"")</f>
        <v/>
      </c>
      <c r="AC1395" s="30" t="str">
        <f>IF(Afrapportering!AC1376="","",Afrapportering!AC1376)</f>
        <v/>
      </c>
      <c r="AD1395" s="52" t="str">
        <f t="shared" si="175"/>
        <v/>
      </c>
      <c r="AE1395" s="52" t="str">
        <f t="shared" si="176"/>
        <v/>
      </c>
      <c r="AF1395" s="30" t="str">
        <f t="shared" si="177"/>
        <v/>
      </c>
      <c r="AG1395" s="30" t="str">
        <f t="shared" si="178"/>
        <v/>
      </c>
      <c r="AH1395" s="3" t="str">
        <f t="shared" si="179"/>
        <v/>
      </c>
    </row>
    <row r="1396" spans="1:34" x14ac:dyDescent="0.25">
      <c r="A1396" s="13" t="str">
        <f>+Afrapportering!A1377</f>
        <v/>
      </c>
      <c r="B1396" s="13" t="str">
        <f>+Afrapportering!B1377</f>
        <v/>
      </c>
      <c r="C1396" s="13" t="str">
        <f>+Afrapportering!C1377</f>
        <v/>
      </c>
      <c r="D1396" s="13" t="str">
        <f>+Afrapportering!D1377</f>
        <v/>
      </c>
      <c r="E1396" s="14" t="str">
        <f>+Afrapportering!E1377</f>
        <v/>
      </c>
      <c r="F1396" s="139" t="str">
        <f>IF(Afrapportering!F1377 = "", "",Afrapportering!F1377)</f>
        <v/>
      </c>
      <c r="G1396" s="14" t="str">
        <f>+Afrapportering!G1377</f>
        <v/>
      </c>
      <c r="H1396" s="139" t="str">
        <f>IF(Afrapportering!H1377 = "","",Afrapportering!H1377)</f>
        <v/>
      </c>
      <c r="I1396" s="140" t="str">
        <f>+Afrapportering!I1377</f>
        <v/>
      </c>
      <c r="J1396" s="13" t="str">
        <f>+Afrapportering!J1377</f>
        <v/>
      </c>
      <c r="K1396" s="32" t="str">
        <f t="shared" si="172"/>
        <v/>
      </c>
      <c r="L1396" s="31" t="str">
        <f>IF(Ansøgning!J1382="","",Ansøgning!J1382)</f>
        <v/>
      </c>
      <c r="M1396" s="134" t="str">
        <f>IF(Afrapportering!M1377="","",Afrapportering!M1377)</f>
        <v/>
      </c>
      <c r="N1396" s="31" t="str">
        <f>IF(Ansøgning!K1382="","",Ansøgning!K1382)</f>
        <v/>
      </c>
      <c r="O1396" s="134">
        <f>IF(Afrapportering!O1377="",,Afrapportering!O1377)</f>
        <v>0</v>
      </c>
      <c r="P1396" s="15" t="str">
        <f>IF(Ansøgning!L1382="","",Ansøgning!L1382)</f>
        <v/>
      </c>
      <c r="Q1396" s="15" t="str">
        <f t="shared" si="173"/>
        <v/>
      </c>
      <c r="R1396" s="15"/>
      <c r="S1396" s="15" t="str">
        <f>IF(Afrapportering!S1377="","",Afrapportering!S1377)</f>
        <v/>
      </c>
      <c r="T1396" s="31" t="str">
        <f t="shared" si="174"/>
        <v/>
      </c>
      <c r="U1396" s="30" t="str">
        <f>IF(Afrapportering!U1377="","",Afrapportering!U1377)</f>
        <v/>
      </c>
      <c r="V1396" s="52" t="str">
        <f>IF(Afrapportering!V1377="","",Afrapportering!V1377)</f>
        <v/>
      </c>
      <c r="W1396" s="30" t="str">
        <f>IF(Afrapportering!W1377="","",Afrapportering!W1377)</f>
        <v/>
      </c>
      <c r="X1396" s="52" t="str">
        <f>IF(Afrapportering!X1377="","",Afrapportering!X1377)</f>
        <v/>
      </c>
      <c r="Y1396" s="30" t="str">
        <f>IF(Afrapportering!Y1377="","",Afrapportering!Y1377)</f>
        <v/>
      </c>
      <c r="Z1396" s="52" t="str">
        <f>IFERROR(MAX(IF(OR(V1396="",X1396=""),"",IF(AND(AND(MONTH(F1396)&gt;=7,MONTH(F1396)&lt;8),AND(MONTH(H1396)&gt;=7,MONTH(H1396)&lt;8)),(NETWORKDAYS(F1396,H1396,Lister!$D$7:$D$13)-V1396)*T1396/NETWORKDAYS(Lister!$D$19,Lister!$E$19,Lister!$D$7:$D$13),IF(AND(AND(MONTH(F1396)&gt;=7,MONTH(F1396)&lt;8),MONTH(H1396)&gt;7),(NETWORKDAYS(F1396,Lister!$E$19,Lister!$D$7:$D$13)-V1396)*T1396/NETWORKDAYS(Lister!$D$19,Lister!$E$19,Lister!$D$7:$D$13),IF(MONTH(F1396)&gt;7,0)))),0),"")</f>
        <v/>
      </c>
      <c r="AA1396" s="30" t="str">
        <f>IF(Afrapportering!AA1377="","",Afrapportering!AA1377)</f>
        <v/>
      </c>
      <c r="AB1396" s="52" t="str">
        <f>IFERROR(MAX(IF(OR(V1396="",X1396=""),"",IF(AND(AND(MONTH(F1396)&gt;=8,MONTH(F1396)&lt;9),AND(MONTH(H1396)&gt;=8,MONTH(H1396)&lt;9)),(NETWORKDAYS(F1396,H1396,Lister!$D$7:$D$13)-X1396)*T1396/NETWORKDAYS(Lister!$D$20,Lister!$E$20,Lister!$D$7:$D$13),IF(AND(MONTH(F1396)=7,MONTH(H1396)=8),(NETWORKDAYS(Lister!$D$20,H1396,Lister!$D$7:$D$13)-X1396)*T1396/NETWORKDAYS(Lister!$D$20,Lister!$E$20,Lister!$D$7:$D$13),IF(AND(MONTH(F1396)=7,MONTH(H1396)=7),0)))),0),"")</f>
        <v/>
      </c>
      <c r="AC1396" s="30" t="str">
        <f>IF(Afrapportering!AC1377="","",Afrapportering!AC1377)</f>
        <v/>
      </c>
      <c r="AD1396" s="52" t="str">
        <f t="shared" si="175"/>
        <v/>
      </c>
      <c r="AE1396" s="52" t="str">
        <f t="shared" si="176"/>
        <v/>
      </c>
      <c r="AF1396" s="30" t="str">
        <f t="shared" si="177"/>
        <v/>
      </c>
      <c r="AG1396" s="30" t="str">
        <f t="shared" si="178"/>
        <v/>
      </c>
      <c r="AH1396" s="3" t="str">
        <f t="shared" si="179"/>
        <v/>
      </c>
    </row>
    <row r="1397" spans="1:34" x14ac:dyDescent="0.25">
      <c r="A1397" s="13" t="str">
        <f>+Afrapportering!A1378</f>
        <v/>
      </c>
      <c r="B1397" s="13" t="str">
        <f>+Afrapportering!B1378</f>
        <v/>
      </c>
      <c r="C1397" s="13" t="str">
        <f>+Afrapportering!C1378</f>
        <v/>
      </c>
      <c r="D1397" s="13" t="str">
        <f>+Afrapportering!D1378</f>
        <v/>
      </c>
      <c r="E1397" s="14" t="str">
        <f>+Afrapportering!E1378</f>
        <v/>
      </c>
      <c r="F1397" s="139" t="str">
        <f>IF(Afrapportering!F1378 = "", "",Afrapportering!F1378)</f>
        <v/>
      </c>
      <c r="G1397" s="14" t="str">
        <f>+Afrapportering!G1378</f>
        <v/>
      </c>
      <c r="H1397" s="139" t="str">
        <f>IF(Afrapportering!H1378 = "","",Afrapportering!H1378)</f>
        <v/>
      </c>
      <c r="I1397" s="140" t="str">
        <f>+Afrapportering!I1378</f>
        <v/>
      </c>
      <c r="J1397" s="13" t="str">
        <f>+Afrapportering!J1378</f>
        <v/>
      </c>
      <c r="K1397" s="32" t="str">
        <f t="shared" si="172"/>
        <v/>
      </c>
      <c r="L1397" s="31" t="str">
        <f>IF(Ansøgning!J1383="","",Ansøgning!J1383)</f>
        <v/>
      </c>
      <c r="M1397" s="134" t="str">
        <f>IF(Afrapportering!M1378="","",Afrapportering!M1378)</f>
        <v/>
      </c>
      <c r="N1397" s="31" t="str">
        <f>IF(Ansøgning!K1383="","",Ansøgning!K1383)</f>
        <v/>
      </c>
      <c r="O1397" s="134">
        <f>IF(Afrapportering!O1378="",,Afrapportering!O1378)</f>
        <v>0</v>
      </c>
      <c r="P1397" s="15" t="str">
        <f>IF(Ansøgning!L1383="","",Ansøgning!L1383)</f>
        <v/>
      </c>
      <c r="Q1397" s="15" t="str">
        <f t="shared" si="173"/>
        <v/>
      </c>
      <c r="R1397" s="15"/>
      <c r="S1397" s="15" t="str">
        <f>IF(Afrapportering!S1378="","",Afrapportering!S1378)</f>
        <v/>
      </c>
      <c r="T1397" s="31" t="str">
        <f t="shared" si="174"/>
        <v/>
      </c>
      <c r="U1397" s="30" t="str">
        <f>IF(Afrapportering!U1378="","",Afrapportering!U1378)</f>
        <v/>
      </c>
      <c r="V1397" s="52" t="str">
        <f>IF(Afrapportering!V1378="","",Afrapportering!V1378)</f>
        <v/>
      </c>
      <c r="W1397" s="30" t="str">
        <f>IF(Afrapportering!W1378="","",Afrapportering!W1378)</f>
        <v/>
      </c>
      <c r="X1397" s="52" t="str">
        <f>IF(Afrapportering!X1378="","",Afrapportering!X1378)</f>
        <v/>
      </c>
      <c r="Y1397" s="30" t="str">
        <f>IF(Afrapportering!Y1378="","",Afrapportering!Y1378)</f>
        <v/>
      </c>
      <c r="Z1397" s="52" t="str">
        <f>IFERROR(MAX(IF(OR(V1397="",X1397=""),"",IF(AND(AND(MONTH(F1397)&gt;=7,MONTH(F1397)&lt;8),AND(MONTH(H1397)&gt;=7,MONTH(H1397)&lt;8)),(NETWORKDAYS(F1397,H1397,Lister!$D$7:$D$13)-V1397)*T1397/NETWORKDAYS(Lister!$D$19,Lister!$E$19,Lister!$D$7:$D$13),IF(AND(AND(MONTH(F1397)&gt;=7,MONTH(F1397)&lt;8),MONTH(H1397)&gt;7),(NETWORKDAYS(F1397,Lister!$E$19,Lister!$D$7:$D$13)-V1397)*T1397/NETWORKDAYS(Lister!$D$19,Lister!$E$19,Lister!$D$7:$D$13),IF(MONTH(F1397)&gt;7,0)))),0),"")</f>
        <v/>
      </c>
      <c r="AA1397" s="30" t="str">
        <f>IF(Afrapportering!AA1378="","",Afrapportering!AA1378)</f>
        <v/>
      </c>
      <c r="AB1397" s="52" t="str">
        <f>IFERROR(MAX(IF(OR(V1397="",X1397=""),"",IF(AND(AND(MONTH(F1397)&gt;=8,MONTH(F1397)&lt;9),AND(MONTH(H1397)&gt;=8,MONTH(H1397)&lt;9)),(NETWORKDAYS(F1397,H1397,Lister!$D$7:$D$13)-X1397)*T1397/NETWORKDAYS(Lister!$D$20,Lister!$E$20,Lister!$D$7:$D$13),IF(AND(MONTH(F1397)=7,MONTH(H1397)=8),(NETWORKDAYS(Lister!$D$20,H1397,Lister!$D$7:$D$13)-X1397)*T1397/NETWORKDAYS(Lister!$D$20,Lister!$E$20,Lister!$D$7:$D$13),IF(AND(MONTH(F1397)=7,MONTH(H1397)=7),0)))),0),"")</f>
        <v/>
      </c>
      <c r="AC1397" s="30" t="str">
        <f>IF(Afrapportering!AC1378="","",Afrapportering!AC1378)</f>
        <v/>
      </c>
      <c r="AD1397" s="52" t="str">
        <f t="shared" si="175"/>
        <v/>
      </c>
      <c r="AE1397" s="52" t="str">
        <f t="shared" si="176"/>
        <v/>
      </c>
      <c r="AF1397" s="30" t="str">
        <f t="shared" si="177"/>
        <v/>
      </c>
      <c r="AG1397" s="30" t="str">
        <f t="shared" si="178"/>
        <v/>
      </c>
      <c r="AH1397" s="3" t="str">
        <f t="shared" si="179"/>
        <v/>
      </c>
    </row>
    <row r="1398" spans="1:34" x14ac:dyDescent="0.25">
      <c r="A1398" s="13" t="str">
        <f>+Afrapportering!A1379</f>
        <v/>
      </c>
      <c r="B1398" s="13" t="str">
        <f>+Afrapportering!B1379</f>
        <v/>
      </c>
      <c r="C1398" s="13" t="str">
        <f>+Afrapportering!C1379</f>
        <v/>
      </c>
      <c r="D1398" s="13" t="str">
        <f>+Afrapportering!D1379</f>
        <v/>
      </c>
      <c r="E1398" s="14" t="str">
        <f>+Afrapportering!E1379</f>
        <v/>
      </c>
      <c r="F1398" s="139" t="str">
        <f>IF(Afrapportering!F1379 = "", "",Afrapportering!F1379)</f>
        <v/>
      </c>
      <c r="G1398" s="14" t="str">
        <f>+Afrapportering!G1379</f>
        <v/>
      </c>
      <c r="H1398" s="139" t="str">
        <f>IF(Afrapportering!H1379 = "","",Afrapportering!H1379)</f>
        <v/>
      </c>
      <c r="I1398" s="140" t="str">
        <f>+Afrapportering!I1379</f>
        <v/>
      </c>
      <c r="J1398" s="13" t="str">
        <f>+Afrapportering!J1379</f>
        <v/>
      </c>
      <c r="K1398" s="32" t="str">
        <f t="shared" si="172"/>
        <v/>
      </c>
      <c r="L1398" s="31" t="str">
        <f>IF(Ansøgning!J1384="","",Ansøgning!J1384)</f>
        <v/>
      </c>
      <c r="M1398" s="134" t="str">
        <f>IF(Afrapportering!M1379="","",Afrapportering!M1379)</f>
        <v/>
      </c>
      <c r="N1398" s="31" t="str">
        <f>IF(Ansøgning!K1384="","",Ansøgning!K1384)</f>
        <v/>
      </c>
      <c r="O1398" s="134">
        <f>IF(Afrapportering!O1379="",,Afrapportering!O1379)</f>
        <v>0</v>
      </c>
      <c r="P1398" s="15" t="str">
        <f>IF(Ansøgning!L1384="","",Ansøgning!L1384)</f>
        <v/>
      </c>
      <c r="Q1398" s="15" t="str">
        <f t="shared" si="173"/>
        <v/>
      </c>
      <c r="R1398" s="15"/>
      <c r="S1398" s="15" t="str">
        <f>IF(Afrapportering!S1379="","",Afrapportering!S1379)</f>
        <v/>
      </c>
      <c r="T1398" s="31" t="str">
        <f t="shared" si="174"/>
        <v/>
      </c>
      <c r="U1398" s="30" t="str">
        <f>IF(Afrapportering!U1379="","",Afrapportering!U1379)</f>
        <v/>
      </c>
      <c r="V1398" s="52" t="str">
        <f>IF(Afrapportering!V1379="","",Afrapportering!V1379)</f>
        <v/>
      </c>
      <c r="W1398" s="30" t="str">
        <f>IF(Afrapportering!W1379="","",Afrapportering!W1379)</f>
        <v/>
      </c>
      <c r="X1398" s="52" t="str">
        <f>IF(Afrapportering!X1379="","",Afrapportering!X1379)</f>
        <v/>
      </c>
      <c r="Y1398" s="30" t="str">
        <f>IF(Afrapportering!Y1379="","",Afrapportering!Y1379)</f>
        <v/>
      </c>
      <c r="Z1398" s="52" t="str">
        <f>IFERROR(MAX(IF(OR(V1398="",X1398=""),"",IF(AND(AND(MONTH(F1398)&gt;=7,MONTH(F1398)&lt;8),AND(MONTH(H1398)&gt;=7,MONTH(H1398)&lt;8)),(NETWORKDAYS(F1398,H1398,Lister!$D$7:$D$13)-V1398)*T1398/NETWORKDAYS(Lister!$D$19,Lister!$E$19,Lister!$D$7:$D$13),IF(AND(AND(MONTH(F1398)&gt;=7,MONTH(F1398)&lt;8),MONTH(H1398)&gt;7),(NETWORKDAYS(F1398,Lister!$E$19,Lister!$D$7:$D$13)-V1398)*T1398/NETWORKDAYS(Lister!$D$19,Lister!$E$19,Lister!$D$7:$D$13),IF(MONTH(F1398)&gt;7,0)))),0),"")</f>
        <v/>
      </c>
      <c r="AA1398" s="30" t="str">
        <f>IF(Afrapportering!AA1379="","",Afrapportering!AA1379)</f>
        <v/>
      </c>
      <c r="AB1398" s="52" t="str">
        <f>IFERROR(MAX(IF(OR(V1398="",X1398=""),"",IF(AND(AND(MONTH(F1398)&gt;=8,MONTH(F1398)&lt;9),AND(MONTH(H1398)&gt;=8,MONTH(H1398)&lt;9)),(NETWORKDAYS(F1398,H1398,Lister!$D$7:$D$13)-X1398)*T1398/NETWORKDAYS(Lister!$D$20,Lister!$E$20,Lister!$D$7:$D$13),IF(AND(MONTH(F1398)=7,MONTH(H1398)=8),(NETWORKDAYS(Lister!$D$20,H1398,Lister!$D$7:$D$13)-X1398)*T1398/NETWORKDAYS(Lister!$D$20,Lister!$E$20,Lister!$D$7:$D$13),IF(AND(MONTH(F1398)=7,MONTH(H1398)=7),0)))),0),"")</f>
        <v/>
      </c>
      <c r="AC1398" s="30" t="str">
        <f>IF(Afrapportering!AC1379="","",Afrapportering!AC1379)</f>
        <v/>
      </c>
      <c r="AD1398" s="52" t="str">
        <f t="shared" si="175"/>
        <v/>
      </c>
      <c r="AE1398" s="52" t="str">
        <f t="shared" si="176"/>
        <v/>
      </c>
      <c r="AF1398" s="30" t="str">
        <f t="shared" si="177"/>
        <v/>
      </c>
      <c r="AG1398" s="30" t="str">
        <f t="shared" si="178"/>
        <v/>
      </c>
      <c r="AH1398" s="3" t="str">
        <f t="shared" si="179"/>
        <v/>
      </c>
    </row>
    <row r="1399" spans="1:34" x14ac:dyDescent="0.25">
      <c r="A1399" s="13" t="str">
        <f>+Afrapportering!A1380</f>
        <v/>
      </c>
      <c r="B1399" s="13" t="str">
        <f>+Afrapportering!B1380</f>
        <v/>
      </c>
      <c r="C1399" s="13" t="str">
        <f>+Afrapportering!C1380</f>
        <v/>
      </c>
      <c r="D1399" s="13" t="str">
        <f>+Afrapportering!D1380</f>
        <v/>
      </c>
      <c r="E1399" s="14" t="str">
        <f>+Afrapportering!E1380</f>
        <v/>
      </c>
      <c r="F1399" s="139" t="str">
        <f>IF(Afrapportering!F1380 = "", "",Afrapportering!F1380)</f>
        <v/>
      </c>
      <c r="G1399" s="14" t="str">
        <f>+Afrapportering!G1380</f>
        <v/>
      </c>
      <c r="H1399" s="139" t="str">
        <f>IF(Afrapportering!H1380 = "","",Afrapportering!H1380)</f>
        <v/>
      </c>
      <c r="I1399" s="140" t="str">
        <f>+Afrapportering!I1380</f>
        <v/>
      </c>
      <c r="J1399" s="13" t="str">
        <f>+Afrapportering!J1380</f>
        <v/>
      </c>
      <c r="K1399" s="32" t="str">
        <f t="shared" si="172"/>
        <v/>
      </c>
      <c r="L1399" s="31" t="str">
        <f>IF(Ansøgning!J1385="","",Ansøgning!J1385)</f>
        <v/>
      </c>
      <c r="M1399" s="134" t="str">
        <f>IF(Afrapportering!M1380="","",Afrapportering!M1380)</f>
        <v/>
      </c>
      <c r="N1399" s="31" t="str">
        <f>IF(Ansøgning!K1385="","",Ansøgning!K1385)</f>
        <v/>
      </c>
      <c r="O1399" s="134">
        <f>IF(Afrapportering!O1380="",,Afrapportering!O1380)</f>
        <v>0</v>
      </c>
      <c r="P1399" s="15" t="str">
        <f>IF(Ansøgning!L1385="","",Ansøgning!L1385)</f>
        <v/>
      </c>
      <c r="Q1399" s="15" t="str">
        <f t="shared" si="173"/>
        <v/>
      </c>
      <c r="R1399" s="15"/>
      <c r="S1399" s="15" t="str">
        <f>IF(Afrapportering!S1380="","",Afrapportering!S1380)</f>
        <v/>
      </c>
      <c r="T1399" s="31" t="str">
        <f t="shared" si="174"/>
        <v/>
      </c>
      <c r="U1399" s="30" t="str">
        <f>IF(Afrapportering!U1380="","",Afrapportering!U1380)</f>
        <v/>
      </c>
      <c r="V1399" s="52" t="str">
        <f>IF(Afrapportering!V1380="","",Afrapportering!V1380)</f>
        <v/>
      </c>
      <c r="W1399" s="30" t="str">
        <f>IF(Afrapportering!W1380="","",Afrapportering!W1380)</f>
        <v/>
      </c>
      <c r="X1399" s="52" t="str">
        <f>IF(Afrapportering!X1380="","",Afrapportering!X1380)</f>
        <v/>
      </c>
      <c r="Y1399" s="30" t="str">
        <f>IF(Afrapportering!Y1380="","",Afrapportering!Y1380)</f>
        <v/>
      </c>
      <c r="Z1399" s="52" t="str">
        <f>IFERROR(MAX(IF(OR(V1399="",X1399=""),"",IF(AND(AND(MONTH(F1399)&gt;=7,MONTH(F1399)&lt;8),AND(MONTH(H1399)&gt;=7,MONTH(H1399)&lt;8)),(NETWORKDAYS(F1399,H1399,Lister!$D$7:$D$13)-V1399)*T1399/NETWORKDAYS(Lister!$D$19,Lister!$E$19,Lister!$D$7:$D$13),IF(AND(AND(MONTH(F1399)&gt;=7,MONTH(F1399)&lt;8),MONTH(H1399)&gt;7),(NETWORKDAYS(F1399,Lister!$E$19,Lister!$D$7:$D$13)-V1399)*T1399/NETWORKDAYS(Lister!$D$19,Lister!$E$19,Lister!$D$7:$D$13),IF(MONTH(F1399)&gt;7,0)))),0),"")</f>
        <v/>
      </c>
      <c r="AA1399" s="30" t="str">
        <f>IF(Afrapportering!AA1380="","",Afrapportering!AA1380)</f>
        <v/>
      </c>
      <c r="AB1399" s="52" t="str">
        <f>IFERROR(MAX(IF(OR(V1399="",X1399=""),"",IF(AND(AND(MONTH(F1399)&gt;=8,MONTH(F1399)&lt;9),AND(MONTH(H1399)&gt;=8,MONTH(H1399)&lt;9)),(NETWORKDAYS(F1399,H1399,Lister!$D$7:$D$13)-X1399)*T1399/NETWORKDAYS(Lister!$D$20,Lister!$E$20,Lister!$D$7:$D$13),IF(AND(MONTH(F1399)=7,MONTH(H1399)=8),(NETWORKDAYS(Lister!$D$20,H1399,Lister!$D$7:$D$13)-X1399)*T1399/NETWORKDAYS(Lister!$D$20,Lister!$E$20,Lister!$D$7:$D$13),IF(AND(MONTH(F1399)=7,MONTH(H1399)=7),0)))),0),"")</f>
        <v/>
      </c>
      <c r="AC1399" s="30" t="str">
        <f>IF(Afrapportering!AC1380="","",Afrapportering!AC1380)</f>
        <v/>
      </c>
      <c r="AD1399" s="52" t="str">
        <f t="shared" si="175"/>
        <v/>
      </c>
      <c r="AE1399" s="52" t="str">
        <f t="shared" si="176"/>
        <v/>
      </c>
      <c r="AF1399" s="30" t="str">
        <f t="shared" si="177"/>
        <v/>
      </c>
      <c r="AG1399" s="30" t="str">
        <f t="shared" si="178"/>
        <v/>
      </c>
      <c r="AH1399" s="3" t="str">
        <f t="shared" si="179"/>
        <v/>
      </c>
    </row>
    <row r="1400" spans="1:34" x14ac:dyDescent="0.25">
      <c r="A1400" s="13" t="str">
        <f>+Afrapportering!A1381</f>
        <v/>
      </c>
      <c r="B1400" s="13" t="str">
        <f>+Afrapportering!B1381</f>
        <v/>
      </c>
      <c r="C1400" s="13" t="str">
        <f>+Afrapportering!C1381</f>
        <v/>
      </c>
      <c r="D1400" s="13" t="str">
        <f>+Afrapportering!D1381</f>
        <v/>
      </c>
      <c r="E1400" s="14" t="str">
        <f>+Afrapportering!E1381</f>
        <v/>
      </c>
      <c r="F1400" s="139" t="str">
        <f>IF(Afrapportering!F1381 = "", "",Afrapportering!F1381)</f>
        <v/>
      </c>
      <c r="G1400" s="14" t="str">
        <f>+Afrapportering!G1381</f>
        <v/>
      </c>
      <c r="H1400" s="139" t="str">
        <f>IF(Afrapportering!H1381 = "","",Afrapportering!H1381)</f>
        <v/>
      </c>
      <c r="I1400" s="140" t="str">
        <f>+Afrapportering!I1381</f>
        <v/>
      </c>
      <c r="J1400" s="13" t="str">
        <f>+Afrapportering!J1381</f>
        <v/>
      </c>
      <c r="K1400" s="32" t="str">
        <f t="shared" si="172"/>
        <v/>
      </c>
      <c r="L1400" s="31" t="str">
        <f>IF(Ansøgning!J1386="","",Ansøgning!J1386)</f>
        <v/>
      </c>
      <c r="M1400" s="134" t="str">
        <f>IF(Afrapportering!M1381="","",Afrapportering!M1381)</f>
        <v/>
      </c>
      <c r="N1400" s="31" t="str">
        <f>IF(Ansøgning!K1386="","",Ansøgning!K1386)</f>
        <v/>
      </c>
      <c r="O1400" s="134">
        <f>IF(Afrapportering!O1381="",,Afrapportering!O1381)</f>
        <v>0</v>
      </c>
      <c r="P1400" s="15" t="str">
        <f>IF(Ansøgning!L1386="","",Ansøgning!L1386)</f>
        <v/>
      </c>
      <c r="Q1400" s="15" t="str">
        <f t="shared" si="173"/>
        <v/>
      </c>
      <c r="R1400" s="15"/>
      <c r="S1400" s="15" t="str">
        <f>IF(Afrapportering!S1381="","",Afrapportering!S1381)</f>
        <v/>
      </c>
      <c r="T1400" s="31" t="str">
        <f t="shared" si="174"/>
        <v/>
      </c>
      <c r="U1400" s="30" t="str">
        <f>IF(Afrapportering!U1381="","",Afrapportering!U1381)</f>
        <v/>
      </c>
      <c r="V1400" s="52" t="str">
        <f>IF(Afrapportering!V1381="","",Afrapportering!V1381)</f>
        <v/>
      </c>
      <c r="W1400" s="30" t="str">
        <f>IF(Afrapportering!W1381="","",Afrapportering!W1381)</f>
        <v/>
      </c>
      <c r="X1400" s="52" t="str">
        <f>IF(Afrapportering!X1381="","",Afrapportering!X1381)</f>
        <v/>
      </c>
      <c r="Y1400" s="30" t="str">
        <f>IF(Afrapportering!Y1381="","",Afrapportering!Y1381)</f>
        <v/>
      </c>
      <c r="Z1400" s="52" t="str">
        <f>IFERROR(MAX(IF(OR(V1400="",X1400=""),"",IF(AND(AND(MONTH(F1400)&gt;=7,MONTH(F1400)&lt;8),AND(MONTH(H1400)&gt;=7,MONTH(H1400)&lt;8)),(NETWORKDAYS(F1400,H1400,Lister!$D$7:$D$13)-V1400)*T1400/NETWORKDAYS(Lister!$D$19,Lister!$E$19,Lister!$D$7:$D$13),IF(AND(AND(MONTH(F1400)&gt;=7,MONTH(F1400)&lt;8),MONTH(H1400)&gt;7),(NETWORKDAYS(F1400,Lister!$E$19,Lister!$D$7:$D$13)-V1400)*T1400/NETWORKDAYS(Lister!$D$19,Lister!$E$19,Lister!$D$7:$D$13),IF(MONTH(F1400)&gt;7,0)))),0),"")</f>
        <v/>
      </c>
      <c r="AA1400" s="30" t="str">
        <f>IF(Afrapportering!AA1381="","",Afrapportering!AA1381)</f>
        <v/>
      </c>
      <c r="AB1400" s="52" t="str">
        <f>IFERROR(MAX(IF(OR(V1400="",X1400=""),"",IF(AND(AND(MONTH(F1400)&gt;=8,MONTH(F1400)&lt;9),AND(MONTH(H1400)&gt;=8,MONTH(H1400)&lt;9)),(NETWORKDAYS(F1400,H1400,Lister!$D$7:$D$13)-X1400)*T1400/NETWORKDAYS(Lister!$D$20,Lister!$E$20,Lister!$D$7:$D$13),IF(AND(MONTH(F1400)=7,MONTH(H1400)=8),(NETWORKDAYS(Lister!$D$20,H1400,Lister!$D$7:$D$13)-X1400)*T1400/NETWORKDAYS(Lister!$D$20,Lister!$E$20,Lister!$D$7:$D$13),IF(AND(MONTH(F1400)=7,MONTH(H1400)=7),0)))),0),"")</f>
        <v/>
      </c>
      <c r="AC1400" s="30" t="str">
        <f>IF(Afrapportering!AC1381="","",Afrapportering!AC1381)</f>
        <v/>
      </c>
      <c r="AD1400" s="52" t="str">
        <f t="shared" si="175"/>
        <v/>
      </c>
      <c r="AE1400" s="52" t="str">
        <f t="shared" si="176"/>
        <v/>
      </c>
      <c r="AF1400" s="30" t="str">
        <f t="shared" si="177"/>
        <v/>
      </c>
      <c r="AG1400" s="30" t="str">
        <f t="shared" si="178"/>
        <v/>
      </c>
      <c r="AH1400" s="3" t="str">
        <f t="shared" si="179"/>
        <v/>
      </c>
    </row>
    <row r="1401" spans="1:34" x14ac:dyDescent="0.25">
      <c r="A1401" s="13" t="str">
        <f>+Afrapportering!A1382</f>
        <v/>
      </c>
      <c r="B1401" s="13" t="str">
        <f>+Afrapportering!B1382</f>
        <v/>
      </c>
      <c r="C1401" s="13" t="str">
        <f>+Afrapportering!C1382</f>
        <v/>
      </c>
      <c r="D1401" s="13" t="str">
        <f>+Afrapportering!D1382</f>
        <v/>
      </c>
      <c r="E1401" s="14" t="str">
        <f>+Afrapportering!E1382</f>
        <v/>
      </c>
      <c r="F1401" s="139" t="str">
        <f>IF(Afrapportering!F1382 = "", "",Afrapportering!F1382)</f>
        <v/>
      </c>
      <c r="G1401" s="14" t="str">
        <f>+Afrapportering!G1382</f>
        <v/>
      </c>
      <c r="H1401" s="139" t="str">
        <f>IF(Afrapportering!H1382 = "","",Afrapportering!H1382)</f>
        <v/>
      </c>
      <c r="I1401" s="140" t="str">
        <f>+Afrapportering!I1382</f>
        <v/>
      </c>
      <c r="J1401" s="13" t="str">
        <f>+Afrapportering!J1382</f>
        <v/>
      </c>
      <c r="K1401" s="32" t="str">
        <f t="shared" si="172"/>
        <v/>
      </c>
      <c r="L1401" s="31" t="str">
        <f>IF(Ansøgning!J1387="","",Ansøgning!J1387)</f>
        <v/>
      </c>
      <c r="M1401" s="134" t="str">
        <f>IF(Afrapportering!M1382="","",Afrapportering!M1382)</f>
        <v/>
      </c>
      <c r="N1401" s="31" t="str">
        <f>IF(Ansøgning!K1387="","",Ansøgning!K1387)</f>
        <v/>
      </c>
      <c r="O1401" s="134">
        <f>IF(Afrapportering!O1382="",,Afrapportering!O1382)</f>
        <v>0</v>
      </c>
      <c r="P1401" s="15" t="str">
        <f>IF(Ansøgning!L1387="","",Ansøgning!L1387)</f>
        <v/>
      </c>
      <c r="Q1401" s="15" t="str">
        <f t="shared" si="173"/>
        <v/>
      </c>
      <c r="R1401" s="15"/>
      <c r="S1401" s="15" t="str">
        <f>IF(Afrapportering!S1382="","",Afrapportering!S1382)</f>
        <v/>
      </c>
      <c r="T1401" s="31" t="str">
        <f t="shared" si="174"/>
        <v/>
      </c>
      <c r="U1401" s="30" t="str">
        <f>IF(Afrapportering!U1382="","",Afrapportering!U1382)</f>
        <v/>
      </c>
      <c r="V1401" s="52" t="str">
        <f>IF(Afrapportering!V1382="","",Afrapportering!V1382)</f>
        <v/>
      </c>
      <c r="W1401" s="30" t="str">
        <f>IF(Afrapportering!W1382="","",Afrapportering!W1382)</f>
        <v/>
      </c>
      <c r="X1401" s="52" t="str">
        <f>IF(Afrapportering!X1382="","",Afrapportering!X1382)</f>
        <v/>
      </c>
      <c r="Y1401" s="30" t="str">
        <f>IF(Afrapportering!Y1382="","",Afrapportering!Y1382)</f>
        <v/>
      </c>
      <c r="Z1401" s="52" t="str">
        <f>IFERROR(MAX(IF(OR(V1401="",X1401=""),"",IF(AND(AND(MONTH(F1401)&gt;=7,MONTH(F1401)&lt;8),AND(MONTH(H1401)&gt;=7,MONTH(H1401)&lt;8)),(NETWORKDAYS(F1401,H1401,Lister!$D$7:$D$13)-V1401)*T1401/NETWORKDAYS(Lister!$D$19,Lister!$E$19,Lister!$D$7:$D$13),IF(AND(AND(MONTH(F1401)&gt;=7,MONTH(F1401)&lt;8),MONTH(H1401)&gt;7),(NETWORKDAYS(F1401,Lister!$E$19,Lister!$D$7:$D$13)-V1401)*T1401/NETWORKDAYS(Lister!$D$19,Lister!$E$19,Lister!$D$7:$D$13),IF(MONTH(F1401)&gt;7,0)))),0),"")</f>
        <v/>
      </c>
      <c r="AA1401" s="30" t="str">
        <f>IF(Afrapportering!AA1382="","",Afrapportering!AA1382)</f>
        <v/>
      </c>
      <c r="AB1401" s="52" t="str">
        <f>IFERROR(MAX(IF(OR(V1401="",X1401=""),"",IF(AND(AND(MONTH(F1401)&gt;=8,MONTH(F1401)&lt;9),AND(MONTH(H1401)&gt;=8,MONTH(H1401)&lt;9)),(NETWORKDAYS(F1401,H1401,Lister!$D$7:$D$13)-X1401)*T1401/NETWORKDAYS(Lister!$D$20,Lister!$E$20,Lister!$D$7:$D$13),IF(AND(MONTH(F1401)=7,MONTH(H1401)=8),(NETWORKDAYS(Lister!$D$20,H1401,Lister!$D$7:$D$13)-X1401)*T1401/NETWORKDAYS(Lister!$D$20,Lister!$E$20,Lister!$D$7:$D$13),IF(AND(MONTH(F1401)=7,MONTH(H1401)=7),0)))),0),"")</f>
        <v/>
      </c>
      <c r="AC1401" s="30" t="str">
        <f>IF(Afrapportering!AC1382="","",Afrapportering!AC1382)</f>
        <v/>
      </c>
      <c r="AD1401" s="52" t="str">
        <f t="shared" si="175"/>
        <v/>
      </c>
      <c r="AE1401" s="52" t="str">
        <f t="shared" si="176"/>
        <v/>
      </c>
      <c r="AF1401" s="30" t="str">
        <f t="shared" si="177"/>
        <v/>
      </c>
      <c r="AG1401" s="30" t="str">
        <f t="shared" si="178"/>
        <v/>
      </c>
      <c r="AH1401" s="3" t="str">
        <f t="shared" si="179"/>
        <v/>
      </c>
    </row>
    <row r="1402" spans="1:34" x14ac:dyDescent="0.25">
      <c r="A1402" s="13" t="str">
        <f>+Afrapportering!A1383</f>
        <v/>
      </c>
      <c r="B1402" s="13" t="str">
        <f>+Afrapportering!B1383</f>
        <v/>
      </c>
      <c r="C1402" s="13" t="str">
        <f>+Afrapportering!C1383</f>
        <v/>
      </c>
      <c r="D1402" s="13" t="str">
        <f>+Afrapportering!D1383</f>
        <v/>
      </c>
      <c r="E1402" s="14" t="str">
        <f>+Afrapportering!E1383</f>
        <v/>
      </c>
      <c r="F1402" s="139" t="str">
        <f>IF(Afrapportering!F1383 = "", "",Afrapportering!F1383)</f>
        <v/>
      </c>
      <c r="G1402" s="14" t="str">
        <f>+Afrapportering!G1383</f>
        <v/>
      </c>
      <c r="H1402" s="139" t="str">
        <f>IF(Afrapportering!H1383 = "","",Afrapportering!H1383)</f>
        <v/>
      </c>
      <c r="I1402" s="140" t="str">
        <f>+Afrapportering!I1383</f>
        <v/>
      </c>
      <c r="J1402" s="13" t="str">
        <f>+Afrapportering!J1383</f>
        <v/>
      </c>
      <c r="K1402" s="32" t="str">
        <f t="shared" si="172"/>
        <v/>
      </c>
      <c r="L1402" s="31" t="str">
        <f>IF(Ansøgning!J1388="","",Ansøgning!J1388)</f>
        <v/>
      </c>
      <c r="M1402" s="134" t="str">
        <f>IF(Afrapportering!M1383="","",Afrapportering!M1383)</f>
        <v/>
      </c>
      <c r="N1402" s="31" t="str">
        <f>IF(Ansøgning!K1388="","",Ansøgning!K1388)</f>
        <v/>
      </c>
      <c r="O1402" s="134">
        <f>IF(Afrapportering!O1383="",,Afrapportering!O1383)</f>
        <v>0</v>
      </c>
      <c r="P1402" s="15" t="str">
        <f>IF(Ansøgning!L1388="","",Ansøgning!L1388)</f>
        <v/>
      </c>
      <c r="Q1402" s="15" t="str">
        <f t="shared" si="173"/>
        <v/>
      </c>
      <c r="R1402" s="15"/>
      <c r="S1402" s="15" t="str">
        <f>IF(Afrapportering!S1383="","",Afrapportering!S1383)</f>
        <v/>
      </c>
      <c r="T1402" s="31" t="str">
        <f t="shared" si="174"/>
        <v/>
      </c>
      <c r="U1402" s="30" t="str">
        <f>IF(Afrapportering!U1383="","",Afrapportering!U1383)</f>
        <v/>
      </c>
      <c r="V1402" s="52" t="str">
        <f>IF(Afrapportering!V1383="","",Afrapportering!V1383)</f>
        <v/>
      </c>
      <c r="W1402" s="30" t="str">
        <f>IF(Afrapportering!W1383="","",Afrapportering!W1383)</f>
        <v/>
      </c>
      <c r="X1402" s="52" t="str">
        <f>IF(Afrapportering!X1383="","",Afrapportering!X1383)</f>
        <v/>
      </c>
      <c r="Y1402" s="30" t="str">
        <f>IF(Afrapportering!Y1383="","",Afrapportering!Y1383)</f>
        <v/>
      </c>
      <c r="Z1402" s="52" t="str">
        <f>IFERROR(MAX(IF(OR(V1402="",X1402=""),"",IF(AND(AND(MONTH(F1402)&gt;=7,MONTH(F1402)&lt;8),AND(MONTH(H1402)&gt;=7,MONTH(H1402)&lt;8)),(NETWORKDAYS(F1402,H1402,Lister!$D$7:$D$13)-V1402)*T1402/NETWORKDAYS(Lister!$D$19,Lister!$E$19,Lister!$D$7:$D$13),IF(AND(AND(MONTH(F1402)&gt;=7,MONTH(F1402)&lt;8),MONTH(H1402)&gt;7),(NETWORKDAYS(F1402,Lister!$E$19,Lister!$D$7:$D$13)-V1402)*T1402/NETWORKDAYS(Lister!$D$19,Lister!$E$19,Lister!$D$7:$D$13),IF(MONTH(F1402)&gt;7,0)))),0),"")</f>
        <v/>
      </c>
      <c r="AA1402" s="30" t="str">
        <f>IF(Afrapportering!AA1383="","",Afrapportering!AA1383)</f>
        <v/>
      </c>
      <c r="AB1402" s="52" t="str">
        <f>IFERROR(MAX(IF(OR(V1402="",X1402=""),"",IF(AND(AND(MONTH(F1402)&gt;=8,MONTH(F1402)&lt;9),AND(MONTH(H1402)&gt;=8,MONTH(H1402)&lt;9)),(NETWORKDAYS(F1402,H1402,Lister!$D$7:$D$13)-X1402)*T1402/NETWORKDAYS(Lister!$D$20,Lister!$E$20,Lister!$D$7:$D$13),IF(AND(MONTH(F1402)=7,MONTH(H1402)=8),(NETWORKDAYS(Lister!$D$20,H1402,Lister!$D$7:$D$13)-X1402)*T1402/NETWORKDAYS(Lister!$D$20,Lister!$E$20,Lister!$D$7:$D$13),IF(AND(MONTH(F1402)=7,MONTH(H1402)=7),0)))),0),"")</f>
        <v/>
      </c>
      <c r="AC1402" s="30" t="str">
        <f>IF(Afrapportering!AC1383="","",Afrapportering!AC1383)</f>
        <v/>
      </c>
      <c r="AD1402" s="52" t="str">
        <f t="shared" si="175"/>
        <v/>
      </c>
      <c r="AE1402" s="52" t="str">
        <f t="shared" si="176"/>
        <v/>
      </c>
      <c r="AF1402" s="30" t="str">
        <f t="shared" si="177"/>
        <v/>
      </c>
      <c r="AG1402" s="30" t="str">
        <f t="shared" si="178"/>
        <v/>
      </c>
      <c r="AH1402" s="3" t="str">
        <f t="shared" si="179"/>
        <v/>
      </c>
    </row>
    <row r="1403" spans="1:34" x14ac:dyDescent="0.25">
      <c r="A1403" s="13" t="str">
        <f>+Afrapportering!A1384</f>
        <v/>
      </c>
      <c r="B1403" s="13" t="str">
        <f>+Afrapportering!B1384</f>
        <v/>
      </c>
      <c r="C1403" s="13" t="str">
        <f>+Afrapportering!C1384</f>
        <v/>
      </c>
      <c r="D1403" s="13" t="str">
        <f>+Afrapportering!D1384</f>
        <v/>
      </c>
      <c r="E1403" s="14" t="str">
        <f>+Afrapportering!E1384</f>
        <v/>
      </c>
      <c r="F1403" s="139" t="str">
        <f>IF(Afrapportering!F1384 = "", "",Afrapportering!F1384)</f>
        <v/>
      </c>
      <c r="G1403" s="14" t="str">
        <f>+Afrapportering!G1384</f>
        <v/>
      </c>
      <c r="H1403" s="139" t="str">
        <f>IF(Afrapportering!H1384 = "","",Afrapportering!H1384)</f>
        <v/>
      </c>
      <c r="I1403" s="140" t="str">
        <f>+Afrapportering!I1384</f>
        <v/>
      </c>
      <c r="J1403" s="13" t="str">
        <f>+Afrapportering!J1384</f>
        <v/>
      </c>
      <c r="K1403" s="32" t="str">
        <f t="shared" si="172"/>
        <v/>
      </c>
      <c r="L1403" s="31" t="str">
        <f>IF(Ansøgning!J1389="","",Ansøgning!J1389)</f>
        <v/>
      </c>
      <c r="M1403" s="134" t="str">
        <f>IF(Afrapportering!M1384="","",Afrapportering!M1384)</f>
        <v/>
      </c>
      <c r="N1403" s="31" t="str">
        <f>IF(Ansøgning!K1389="","",Ansøgning!K1389)</f>
        <v/>
      </c>
      <c r="O1403" s="134">
        <f>IF(Afrapportering!O1384="",,Afrapportering!O1384)</f>
        <v>0</v>
      </c>
      <c r="P1403" s="15" t="str">
        <f>IF(Ansøgning!L1389="","",Ansøgning!L1389)</f>
        <v/>
      </c>
      <c r="Q1403" s="15" t="str">
        <f t="shared" si="173"/>
        <v/>
      </c>
      <c r="R1403" s="15"/>
      <c r="S1403" s="15" t="str">
        <f>IF(Afrapportering!S1384="","",Afrapportering!S1384)</f>
        <v/>
      </c>
      <c r="T1403" s="31" t="str">
        <f t="shared" si="174"/>
        <v/>
      </c>
      <c r="U1403" s="30" t="str">
        <f>IF(Afrapportering!U1384="","",Afrapportering!U1384)</f>
        <v/>
      </c>
      <c r="V1403" s="52" t="str">
        <f>IF(Afrapportering!V1384="","",Afrapportering!V1384)</f>
        <v/>
      </c>
      <c r="W1403" s="30" t="str">
        <f>IF(Afrapportering!W1384="","",Afrapportering!W1384)</f>
        <v/>
      </c>
      <c r="X1403" s="52" t="str">
        <f>IF(Afrapportering!X1384="","",Afrapportering!X1384)</f>
        <v/>
      </c>
      <c r="Y1403" s="30" t="str">
        <f>IF(Afrapportering!Y1384="","",Afrapportering!Y1384)</f>
        <v/>
      </c>
      <c r="Z1403" s="52" t="str">
        <f>IFERROR(MAX(IF(OR(V1403="",X1403=""),"",IF(AND(AND(MONTH(F1403)&gt;=7,MONTH(F1403)&lt;8),AND(MONTH(H1403)&gt;=7,MONTH(H1403)&lt;8)),(NETWORKDAYS(F1403,H1403,Lister!$D$7:$D$13)-V1403)*T1403/NETWORKDAYS(Lister!$D$19,Lister!$E$19,Lister!$D$7:$D$13),IF(AND(AND(MONTH(F1403)&gt;=7,MONTH(F1403)&lt;8),MONTH(H1403)&gt;7),(NETWORKDAYS(F1403,Lister!$E$19,Lister!$D$7:$D$13)-V1403)*T1403/NETWORKDAYS(Lister!$D$19,Lister!$E$19,Lister!$D$7:$D$13),IF(MONTH(F1403)&gt;7,0)))),0),"")</f>
        <v/>
      </c>
      <c r="AA1403" s="30" t="str">
        <f>IF(Afrapportering!AA1384="","",Afrapportering!AA1384)</f>
        <v/>
      </c>
      <c r="AB1403" s="52" t="str">
        <f>IFERROR(MAX(IF(OR(V1403="",X1403=""),"",IF(AND(AND(MONTH(F1403)&gt;=8,MONTH(F1403)&lt;9),AND(MONTH(H1403)&gt;=8,MONTH(H1403)&lt;9)),(NETWORKDAYS(F1403,H1403,Lister!$D$7:$D$13)-X1403)*T1403/NETWORKDAYS(Lister!$D$20,Lister!$E$20,Lister!$D$7:$D$13),IF(AND(MONTH(F1403)=7,MONTH(H1403)=8),(NETWORKDAYS(Lister!$D$20,H1403,Lister!$D$7:$D$13)-X1403)*T1403/NETWORKDAYS(Lister!$D$20,Lister!$E$20,Lister!$D$7:$D$13),IF(AND(MONTH(F1403)=7,MONTH(H1403)=7),0)))),0),"")</f>
        <v/>
      </c>
      <c r="AC1403" s="30" t="str">
        <f>IF(Afrapportering!AC1384="","",Afrapportering!AC1384)</f>
        <v/>
      </c>
      <c r="AD1403" s="52" t="str">
        <f t="shared" si="175"/>
        <v/>
      </c>
      <c r="AE1403" s="52" t="str">
        <f t="shared" si="176"/>
        <v/>
      </c>
      <c r="AF1403" s="30" t="str">
        <f t="shared" si="177"/>
        <v/>
      </c>
      <c r="AG1403" s="30" t="str">
        <f t="shared" si="178"/>
        <v/>
      </c>
      <c r="AH1403" s="3" t="str">
        <f t="shared" si="179"/>
        <v/>
      </c>
    </row>
    <row r="1404" spans="1:34" x14ac:dyDescent="0.25">
      <c r="A1404" s="13" t="str">
        <f>+Afrapportering!A1385</f>
        <v/>
      </c>
      <c r="B1404" s="13" t="str">
        <f>+Afrapportering!B1385</f>
        <v/>
      </c>
      <c r="C1404" s="13" t="str">
        <f>+Afrapportering!C1385</f>
        <v/>
      </c>
      <c r="D1404" s="13" t="str">
        <f>+Afrapportering!D1385</f>
        <v/>
      </c>
      <c r="E1404" s="14" t="str">
        <f>+Afrapportering!E1385</f>
        <v/>
      </c>
      <c r="F1404" s="139" t="str">
        <f>IF(Afrapportering!F1385 = "", "",Afrapportering!F1385)</f>
        <v/>
      </c>
      <c r="G1404" s="14" t="str">
        <f>+Afrapportering!G1385</f>
        <v/>
      </c>
      <c r="H1404" s="139" t="str">
        <f>IF(Afrapportering!H1385 = "","",Afrapportering!H1385)</f>
        <v/>
      </c>
      <c r="I1404" s="140" t="str">
        <f>+Afrapportering!I1385</f>
        <v/>
      </c>
      <c r="J1404" s="13" t="str">
        <f>+Afrapportering!J1385</f>
        <v/>
      </c>
      <c r="K1404" s="32" t="str">
        <f t="shared" si="172"/>
        <v/>
      </c>
      <c r="L1404" s="31" t="str">
        <f>IF(Ansøgning!J1390="","",Ansøgning!J1390)</f>
        <v/>
      </c>
      <c r="M1404" s="134" t="str">
        <f>IF(Afrapportering!M1385="","",Afrapportering!M1385)</f>
        <v/>
      </c>
      <c r="N1404" s="31" t="str">
        <f>IF(Ansøgning!K1390="","",Ansøgning!K1390)</f>
        <v/>
      </c>
      <c r="O1404" s="134">
        <f>IF(Afrapportering!O1385="",,Afrapportering!O1385)</f>
        <v>0</v>
      </c>
      <c r="P1404" s="15" t="str">
        <f>IF(Ansøgning!L1390="","",Ansøgning!L1390)</f>
        <v/>
      </c>
      <c r="Q1404" s="15" t="str">
        <f t="shared" si="173"/>
        <v/>
      </c>
      <c r="R1404" s="15"/>
      <c r="S1404" s="15" t="str">
        <f>IF(Afrapportering!S1385="","",Afrapportering!S1385)</f>
        <v/>
      </c>
      <c r="T1404" s="31" t="str">
        <f t="shared" si="174"/>
        <v/>
      </c>
      <c r="U1404" s="30" t="str">
        <f>IF(Afrapportering!U1385="","",Afrapportering!U1385)</f>
        <v/>
      </c>
      <c r="V1404" s="52" t="str">
        <f>IF(Afrapportering!V1385="","",Afrapportering!V1385)</f>
        <v/>
      </c>
      <c r="W1404" s="30" t="str">
        <f>IF(Afrapportering!W1385="","",Afrapportering!W1385)</f>
        <v/>
      </c>
      <c r="X1404" s="52" t="str">
        <f>IF(Afrapportering!X1385="","",Afrapportering!X1385)</f>
        <v/>
      </c>
      <c r="Y1404" s="30" t="str">
        <f>IF(Afrapportering!Y1385="","",Afrapportering!Y1385)</f>
        <v/>
      </c>
      <c r="Z1404" s="52" t="str">
        <f>IFERROR(MAX(IF(OR(V1404="",X1404=""),"",IF(AND(AND(MONTH(F1404)&gt;=7,MONTH(F1404)&lt;8),AND(MONTH(H1404)&gt;=7,MONTH(H1404)&lt;8)),(NETWORKDAYS(F1404,H1404,Lister!$D$7:$D$13)-V1404)*T1404/NETWORKDAYS(Lister!$D$19,Lister!$E$19,Lister!$D$7:$D$13),IF(AND(AND(MONTH(F1404)&gt;=7,MONTH(F1404)&lt;8),MONTH(H1404)&gt;7),(NETWORKDAYS(F1404,Lister!$E$19,Lister!$D$7:$D$13)-V1404)*T1404/NETWORKDAYS(Lister!$D$19,Lister!$E$19,Lister!$D$7:$D$13),IF(MONTH(F1404)&gt;7,0)))),0),"")</f>
        <v/>
      </c>
      <c r="AA1404" s="30" t="str">
        <f>IF(Afrapportering!AA1385="","",Afrapportering!AA1385)</f>
        <v/>
      </c>
      <c r="AB1404" s="52" t="str">
        <f>IFERROR(MAX(IF(OR(V1404="",X1404=""),"",IF(AND(AND(MONTH(F1404)&gt;=8,MONTH(F1404)&lt;9),AND(MONTH(H1404)&gt;=8,MONTH(H1404)&lt;9)),(NETWORKDAYS(F1404,H1404,Lister!$D$7:$D$13)-X1404)*T1404/NETWORKDAYS(Lister!$D$20,Lister!$E$20,Lister!$D$7:$D$13),IF(AND(MONTH(F1404)=7,MONTH(H1404)=8),(NETWORKDAYS(Lister!$D$20,H1404,Lister!$D$7:$D$13)-X1404)*T1404/NETWORKDAYS(Lister!$D$20,Lister!$E$20,Lister!$D$7:$D$13),IF(AND(MONTH(F1404)=7,MONTH(H1404)=7),0)))),0),"")</f>
        <v/>
      </c>
      <c r="AC1404" s="30" t="str">
        <f>IF(Afrapportering!AC1385="","",Afrapportering!AC1385)</f>
        <v/>
      </c>
      <c r="AD1404" s="52" t="str">
        <f t="shared" si="175"/>
        <v/>
      </c>
      <c r="AE1404" s="52" t="str">
        <f t="shared" si="176"/>
        <v/>
      </c>
      <c r="AF1404" s="30" t="str">
        <f t="shared" si="177"/>
        <v/>
      </c>
      <c r="AG1404" s="30" t="str">
        <f t="shared" si="178"/>
        <v/>
      </c>
      <c r="AH1404" s="3" t="str">
        <f t="shared" si="179"/>
        <v/>
      </c>
    </row>
    <row r="1405" spans="1:34" x14ac:dyDescent="0.25">
      <c r="A1405" s="13" t="str">
        <f>+Afrapportering!A1386</f>
        <v/>
      </c>
      <c r="B1405" s="13" t="str">
        <f>+Afrapportering!B1386</f>
        <v/>
      </c>
      <c r="C1405" s="13" t="str">
        <f>+Afrapportering!C1386</f>
        <v/>
      </c>
      <c r="D1405" s="13" t="str">
        <f>+Afrapportering!D1386</f>
        <v/>
      </c>
      <c r="E1405" s="14" t="str">
        <f>+Afrapportering!E1386</f>
        <v/>
      </c>
      <c r="F1405" s="139" t="str">
        <f>IF(Afrapportering!F1386 = "", "",Afrapportering!F1386)</f>
        <v/>
      </c>
      <c r="G1405" s="14" t="str">
        <f>+Afrapportering!G1386</f>
        <v/>
      </c>
      <c r="H1405" s="139" t="str">
        <f>IF(Afrapportering!H1386 = "","",Afrapportering!H1386)</f>
        <v/>
      </c>
      <c r="I1405" s="140" t="str">
        <f>+Afrapportering!I1386</f>
        <v/>
      </c>
      <c r="J1405" s="13" t="str">
        <f>+Afrapportering!J1386</f>
        <v/>
      </c>
      <c r="K1405" s="32" t="str">
        <f t="shared" si="172"/>
        <v/>
      </c>
      <c r="L1405" s="31" t="str">
        <f>IF(Ansøgning!J1391="","",Ansøgning!J1391)</f>
        <v/>
      </c>
      <c r="M1405" s="134" t="str">
        <f>IF(Afrapportering!M1386="","",Afrapportering!M1386)</f>
        <v/>
      </c>
      <c r="N1405" s="31" t="str">
        <f>IF(Ansøgning!K1391="","",Ansøgning!K1391)</f>
        <v/>
      </c>
      <c r="O1405" s="134">
        <f>IF(Afrapportering!O1386="",,Afrapportering!O1386)</f>
        <v>0</v>
      </c>
      <c r="P1405" s="15" t="str">
        <f>IF(Ansøgning!L1391="","",Ansøgning!L1391)</f>
        <v/>
      </c>
      <c r="Q1405" s="15" t="str">
        <f t="shared" si="173"/>
        <v/>
      </c>
      <c r="R1405" s="15"/>
      <c r="S1405" s="15" t="str">
        <f>IF(Afrapportering!S1386="","",Afrapportering!S1386)</f>
        <v/>
      </c>
      <c r="T1405" s="31" t="str">
        <f t="shared" si="174"/>
        <v/>
      </c>
      <c r="U1405" s="30" t="str">
        <f>IF(Afrapportering!U1386="","",Afrapportering!U1386)</f>
        <v/>
      </c>
      <c r="V1405" s="52" t="str">
        <f>IF(Afrapportering!V1386="","",Afrapportering!V1386)</f>
        <v/>
      </c>
      <c r="W1405" s="30" t="str">
        <f>IF(Afrapportering!W1386="","",Afrapportering!W1386)</f>
        <v/>
      </c>
      <c r="X1405" s="52" t="str">
        <f>IF(Afrapportering!X1386="","",Afrapportering!X1386)</f>
        <v/>
      </c>
      <c r="Y1405" s="30" t="str">
        <f>IF(Afrapportering!Y1386="","",Afrapportering!Y1386)</f>
        <v/>
      </c>
      <c r="Z1405" s="52" t="str">
        <f>IFERROR(MAX(IF(OR(V1405="",X1405=""),"",IF(AND(AND(MONTH(F1405)&gt;=7,MONTH(F1405)&lt;8),AND(MONTH(H1405)&gt;=7,MONTH(H1405)&lt;8)),(NETWORKDAYS(F1405,H1405,Lister!$D$7:$D$13)-V1405)*T1405/NETWORKDAYS(Lister!$D$19,Lister!$E$19,Lister!$D$7:$D$13),IF(AND(AND(MONTH(F1405)&gt;=7,MONTH(F1405)&lt;8),MONTH(H1405)&gt;7),(NETWORKDAYS(F1405,Lister!$E$19,Lister!$D$7:$D$13)-V1405)*T1405/NETWORKDAYS(Lister!$D$19,Lister!$E$19,Lister!$D$7:$D$13),IF(MONTH(F1405)&gt;7,0)))),0),"")</f>
        <v/>
      </c>
      <c r="AA1405" s="30" t="str">
        <f>IF(Afrapportering!AA1386="","",Afrapportering!AA1386)</f>
        <v/>
      </c>
      <c r="AB1405" s="52" t="str">
        <f>IFERROR(MAX(IF(OR(V1405="",X1405=""),"",IF(AND(AND(MONTH(F1405)&gt;=8,MONTH(F1405)&lt;9),AND(MONTH(H1405)&gt;=8,MONTH(H1405)&lt;9)),(NETWORKDAYS(F1405,H1405,Lister!$D$7:$D$13)-X1405)*T1405/NETWORKDAYS(Lister!$D$20,Lister!$E$20,Lister!$D$7:$D$13),IF(AND(MONTH(F1405)=7,MONTH(H1405)=8),(NETWORKDAYS(Lister!$D$20,H1405,Lister!$D$7:$D$13)-X1405)*T1405/NETWORKDAYS(Lister!$D$20,Lister!$E$20,Lister!$D$7:$D$13),IF(AND(MONTH(F1405)=7,MONTH(H1405)=7),0)))),0),"")</f>
        <v/>
      </c>
      <c r="AC1405" s="30" t="str">
        <f>IF(Afrapportering!AC1386="","",Afrapportering!AC1386)</f>
        <v/>
      </c>
      <c r="AD1405" s="52" t="str">
        <f t="shared" si="175"/>
        <v/>
      </c>
      <c r="AE1405" s="52" t="str">
        <f t="shared" si="176"/>
        <v/>
      </c>
      <c r="AF1405" s="30" t="str">
        <f t="shared" si="177"/>
        <v/>
      </c>
      <c r="AG1405" s="30" t="str">
        <f t="shared" si="178"/>
        <v/>
      </c>
      <c r="AH1405" s="3" t="str">
        <f t="shared" si="179"/>
        <v/>
      </c>
    </row>
    <row r="1406" spans="1:34" x14ac:dyDescent="0.25">
      <c r="A1406" s="13" t="str">
        <f>+Afrapportering!A1387</f>
        <v/>
      </c>
      <c r="B1406" s="13" t="str">
        <f>+Afrapportering!B1387</f>
        <v/>
      </c>
      <c r="C1406" s="13" t="str">
        <f>+Afrapportering!C1387</f>
        <v/>
      </c>
      <c r="D1406" s="13" t="str">
        <f>+Afrapportering!D1387</f>
        <v/>
      </c>
      <c r="E1406" s="14" t="str">
        <f>+Afrapportering!E1387</f>
        <v/>
      </c>
      <c r="F1406" s="139" t="str">
        <f>IF(Afrapportering!F1387 = "", "",Afrapportering!F1387)</f>
        <v/>
      </c>
      <c r="G1406" s="14" t="str">
        <f>+Afrapportering!G1387</f>
        <v/>
      </c>
      <c r="H1406" s="139" t="str">
        <f>IF(Afrapportering!H1387 = "","",Afrapportering!H1387)</f>
        <v/>
      </c>
      <c r="I1406" s="140" t="str">
        <f>+Afrapportering!I1387</f>
        <v/>
      </c>
      <c r="J1406" s="13" t="str">
        <f>+Afrapportering!J1387</f>
        <v/>
      </c>
      <c r="K1406" s="32" t="str">
        <f t="shared" si="172"/>
        <v/>
      </c>
      <c r="L1406" s="31" t="str">
        <f>IF(Ansøgning!J1392="","",Ansøgning!J1392)</f>
        <v/>
      </c>
      <c r="M1406" s="134" t="str">
        <f>IF(Afrapportering!M1387="","",Afrapportering!M1387)</f>
        <v/>
      </c>
      <c r="N1406" s="31" t="str">
        <f>IF(Ansøgning!K1392="","",Ansøgning!K1392)</f>
        <v/>
      </c>
      <c r="O1406" s="134">
        <f>IF(Afrapportering!O1387="",,Afrapportering!O1387)</f>
        <v>0</v>
      </c>
      <c r="P1406" s="15" t="str">
        <f>IF(Ansøgning!L1392="","",Ansøgning!L1392)</f>
        <v/>
      </c>
      <c r="Q1406" s="15" t="str">
        <f t="shared" si="173"/>
        <v/>
      </c>
      <c r="R1406" s="15"/>
      <c r="S1406" s="15" t="str">
        <f>IF(Afrapportering!S1387="","",Afrapportering!S1387)</f>
        <v/>
      </c>
      <c r="T1406" s="31" t="str">
        <f t="shared" si="174"/>
        <v/>
      </c>
      <c r="U1406" s="30" t="str">
        <f>IF(Afrapportering!U1387="","",Afrapportering!U1387)</f>
        <v/>
      </c>
      <c r="V1406" s="52" t="str">
        <f>IF(Afrapportering!V1387="","",Afrapportering!V1387)</f>
        <v/>
      </c>
      <c r="W1406" s="30" t="str">
        <f>IF(Afrapportering!W1387="","",Afrapportering!W1387)</f>
        <v/>
      </c>
      <c r="X1406" s="52" t="str">
        <f>IF(Afrapportering!X1387="","",Afrapportering!X1387)</f>
        <v/>
      </c>
      <c r="Y1406" s="30" t="str">
        <f>IF(Afrapportering!Y1387="","",Afrapportering!Y1387)</f>
        <v/>
      </c>
      <c r="Z1406" s="52" t="str">
        <f>IFERROR(MAX(IF(OR(V1406="",X1406=""),"",IF(AND(AND(MONTH(F1406)&gt;=7,MONTH(F1406)&lt;8),AND(MONTH(H1406)&gt;=7,MONTH(H1406)&lt;8)),(NETWORKDAYS(F1406,H1406,Lister!$D$7:$D$13)-V1406)*T1406/NETWORKDAYS(Lister!$D$19,Lister!$E$19,Lister!$D$7:$D$13),IF(AND(AND(MONTH(F1406)&gt;=7,MONTH(F1406)&lt;8),MONTH(H1406)&gt;7),(NETWORKDAYS(F1406,Lister!$E$19,Lister!$D$7:$D$13)-V1406)*T1406/NETWORKDAYS(Lister!$D$19,Lister!$E$19,Lister!$D$7:$D$13),IF(MONTH(F1406)&gt;7,0)))),0),"")</f>
        <v/>
      </c>
      <c r="AA1406" s="30" t="str">
        <f>IF(Afrapportering!AA1387="","",Afrapportering!AA1387)</f>
        <v/>
      </c>
      <c r="AB1406" s="52" t="str">
        <f>IFERROR(MAX(IF(OR(V1406="",X1406=""),"",IF(AND(AND(MONTH(F1406)&gt;=8,MONTH(F1406)&lt;9),AND(MONTH(H1406)&gt;=8,MONTH(H1406)&lt;9)),(NETWORKDAYS(F1406,H1406,Lister!$D$7:$D$13)-X1406)*T1406/NETWORKDAYS(Lister!$D$20,Lister!$E$20,Lister!$D$7:$D$13),IF(AND(MONTH(F1406)=7,MONTH(H1406)=8),(NETWORKDAYS(Lister!$D$20,H1406,Lister!$D$7:$D$13)-X1406)*T1406/NETWORKDAYS(Lister!$D$20,Lister!$E$20,Lister!$D$7:$D$13),IF(AND(MONTH(F1406)=7,MONTH(H1406)=7),0)))),0),"")</f>
        <v/>
      </c>
      <c r="AC1406" s="30" t="str">
        <f>IF(Afrapportering!AC1387="","",Afrapportering!AC1387)</f>
        <v/>
      </c>
      <c r="AD1406" s="52" t="str">
        <f t="shared" si="175"/>
        <v/>
      </c>
      <c r="AE1406" s="52" t="str">
        <f t="shared" si="176"/>
        <v/>
      </c>
      <c r="AF1406" s="30" t="str">
        <f t="shared" si="177"/>
        <v/>
      </c>
      <c r="AG1406" s="30" t="str">
        <f t="shared" si="178"/>
        <v/>
      </c>
      <c r="AH1406" s="3" t="str">
        <f t="shared" si="179"/>
        <v/>
      </c>
    </row>
    <row r="1407" spans="1:34" x14ac:dyDescent="0.25">
      <c r="A1407" s="13" t="str">
        <f>+Afrapportering!A1388</f>
        <v/>
      </c>
      <c r="B1407" s="13" t="str">
        <f>+Afrapportering!B1388</f>
        <v/>
      </c>
      <c r="C1407" s="13" t="str">
        <f>+Afrapportering!C1388</f>
        <v/>
      </c>
      <c r="D1407" s="13" t="str">
        <f>+Afrapportering!D1388</f>
        <v/>
      </c>
      <c r="E1407" s="14" t="str">
        <f>+Afrapportering!E1388</f>
        <v/>
      </c>
      <c r="F1407" s="139" t="str">
        <f>IF(Afrapportering!F1388 = "", "",Afrapportering!F1388)</f>
        <v/>
      </c>
      <c r="G1407" s="14" t="str">
        <f>+Afrapportering!G1388</f>
        <v/>
      </c>
      <c r="H1407" s="139" t="str">
        <f>IF(Afrapportering!H1388 = "","",Afrapportering!H1388)</f>
        <v/>
      </c>
      <c r="I1407" s="140" t="str">
        <f>+Afrapportering!I1388</f>
        <v/>
      </c>
      <c r="J1407" s="13" t="str">
        <f>+Afrapportering!J1388</f>
        <v/>
      </c>
      <c r="K1407" s="32" t="str">
        <f t="shared" si="172"/>
        <v/>
      </c>
      <c r="L1407" s="31" t="str">
        <f>IF(Ansøgning!J1393="","",Ansøgning!J1393)</f>
        <v/>
      </c>
      <c r="M1407" s="134" t="str">
        <f>IF(Afrapportering!M1388="","",Afrapportering!M1388)</f>
        <v/>
      </c>
      <c r="N1407" s="31" t="str">
        <f>IF(Ansøgning!K1393="","",Ansøgning!K1393)</f>
        <v/>
      </c>
      <c r="O1407" s="134">
        <f>IF(Afrapportering!O1388="",,Afrapportering!O1388)</f>
        <v>0</v>
      </c>
      <c r="P1407" s="15" t="str">
        <f>IF(Ansøgning!L1393="","",Ansøgning!L1393)</f>
        <v/>
      </c>
      <c r="Q1407" s="15" t="str">
        <f t="shared" si="173"/>
        <v/>
      </c>
      <c r="R1407" s="15"/>
      <c r="S1407" s="15" t="str">
        <f>IF(Afrapportering!S1388="","",Afrapportering!S1388)</f>
        <v/>
      </c>
      <c r="T1407" s="31" t="str">
        <f t="shared" si="174"/>
        <v/>
      </c>
      <c r="U1407" s="30" t="str">
        <f>IF(Afrapportering!U1388="","",Afrapportering!U1388)</f>
        <v/>
      </c>
      <c r="V1407" s="52" t="str">
        <f>IF(Afrapportering!V1388="","",Afrapportering!V1388)</f>
        <v/>
      </c>
      <c r="W1407" s="30" t="str">
        <f>IF(Afrapportering!W1388="","",Afrapportering!W1388)</f>
        <v/>
      </c>
      <c r="X1407" s="52" t="str">
        <f>IF(Afrapportering!X1388="","",Afrapportering!X1388)</f>
        <v/>
      </c>
      <c r="Y1407" s="30" t="str">
        <f>IF(Afrapportering!Y1388="","",Afrapportering!Y1388)</f>
        <v/>
      </c>
      <c r="Z1407" s="52" t="str">
        <f>IFERROR(MAX(IF(OR(V1407="",X1407=""),"",IF(AND(AND(MONTH(F1407)&gt;=7,MONTH(F1407)&lt;8),AND(MONTH(H1407)&gt;=7,MONTH(H1407)&lt;8)),(NETWORKDAYS(F1407,H1407,Lister!$D$7:$D$13)-V1407)*T1407/NETWORKDAYS(Lister!$D$19,Lister!$E$19,Lister!$D$7:$D$13),IF(AND(AND(MONTH(F1407)&gt;=7,MONTH(F1407)&lt;8),MONTH(H1407)&gt;7),(NETWORKDAYS(F1407,Lister!$E$19,Lister!$D$7:$D$13)-V1407)*T1407/NETWORKDAYS(Lister!$D$19,Lister!$E$19,Lister!$D$7:$D$13),IF(MONTH(F1407)&gt;7,0)))),0),"")</f>
        <v/>
      </c>
      <c r="AA1407" s="30" t="str">
        <f>IF(Afrapportering!AA1388="","",Afrapportering!AA1388)</f>
        <v/>
      </c>
      <c r="AB1407" s="52" t="str">
        <f>IFERROR(MAX(IF(OR(V1407="",X1407=""),"",IF(AND(AND(MONTH(F1407)&gt;=8,MONTH(F1407)&lt;9),AND(MONTH(H1407)&gt;=8,MONTH(H1407)&lt;9)),(NETWORKDAYS(F1407,H1407,Lister!$D$7:$D$13)-X1407)*T1407/NETWORKDAYS(Lister!$D$20,Lister!$E$20,Lister!$D$7:$D$13),IF(AND(MONTH(F1407)=7,MONTH(H1407)=8),(NETWORKDAYS(Lister!$D$20,H1407,Lister!$D$7:$D$13)-X1407)*T1407/NETWORKDAYS(Lister!$D$20,Lister!$E$20,Lister!$D$7:$D$13),IF(AND(MONTH(F1407)=7,MONTH(H1407)=7),0)))),0),"")</f>
        <v/>
      </c>
      <c r="AC1407" s="30" t="str">
        <f>IF(Afrapportering!AC1388="","",Afrapportering!AC1388)</f>
        <v/>
      </c>
      <c r="AD1407" s="52" t="str">
        <f t="shared" si="175"/>
        <v/>
      </c>
      <c r="AE1407" s="52" t="str">
        <f t="shared" si="176"/>
        <v/>
      </c>
      <c r="AF1407" s="30" t="str">
        <f t="shared" si="177"/>
        <v/>
      </c>
      <c r="AG1407" s="30" t="str">
        <f t="shared" si="178"/>
        <v/>
      </c>
      <c r="AH1407" s="3" t="str">
        <f t="shared" si="179"/>
        <v/>
      </c>
    </row>
    <row r="1408" spans="1:34" x14ac:dyDescent="0.25">
      <c r="A1408" s="13" t="str">
        <f>+Afrapportering!A1389</f>
        <v/>
      </c>
      <c r="B1408" s="13" t="str">
        <f>+Afrapportering!B1389</f>
        <v/>
      </c>
      <c r="C1408" s="13" t="str">
        <f>+Afrapportering!C1389</f>
        <v/>
      </c>
      <c r="D1408" s="13" t="str">
        <f>+Afrapportering!D1389</f>
        <v/>
      </c>
      <c r="E1408" s="14" t="str">
        <f>+Afrapportering!E1389</f>
        <v/>
      </c>
      <c r="F1408" s="139" t="str">
        <f>IF(Afrapportering!F1389 = "", "",Afrapportering!F1389)</f>
        <v/>
      </c>
      <c r="G1408" s="14" t="str">
        <f>+Afrapportering!G1389</f>
        <v/>
      </c>
      <c r="H1408" s="139" t="str">
        <f>IF(Afrapportering!H1389 = "","",Afrapportering!H1389)</f>
        <v/>
      </c>
      <c r="I1408" s="140" t="str">
        <f>+Afrapportering!I1389</f>
        <v/>
      </c>
      <c r="J1408" s="13" t="str">
        <f>+Afrapportering!J1389</f>
        <v/>
      </c>
      <c r="K1408" s="32" t="str">
        <f t="shared" si="172"/>
        <v/>
      </c>
      <c r="L1408" s="31" t="str">
        <f>IF(Ansøgning!J1394="","",Ansøgning!J1394)</f>
        <v/>
      </c>
      <c r="M1408" s="134" t="str">
        <f>IF(Afrapportering!M1389="","",Afrapportering!M1389)</f>
        <v/>
      </c>
      <c r="N1408" s="31" t="str">
        <f>IF(Ansøgning!K1394="","",Ansøgning!K1394)</f>
        <v/>
      </c>
      <c r="O1408" s="134">
        <f>IF(Afrapportering!O1389="",,Afrapportering!O1389)</f>
        <v>0</v>
      </c>
      <c r="P1408" s="15" t="str">
        <f>IF(Ansøgning!L1394="","",Ansøgning!L1394)</f>
        <v/>
      </c>
      <c r="Q1408" s="15" t="str">
        <f t="shared" si="173"/>
        <v/>
      </c>
      <c r="R1408" s="15"/>
      <c r="S1408" s="15" t="str">
        <f>IF(Afrapportering!S1389="","",Afrapportering!S1389)</f>
        <v/>
      </c>
      <c r="T1408" s="31" t="str">
        <f t="shared" si="174"/>
        <v/>
      </c>
      <c r="U1408" s="30" t="str">
        <f>IF(Afrapportering!U1389="","",Afrapportering!U1389)</f>
        <v/>
      </c>
      <c r="V1408" s="52" t="str">
        <f>IF(Afrapportering!V1389="","",Afrapportering!V1389)</f>
        <v/>
      </c>
      <c r="W1408" s="30" t="str">
        <f>IF(Afrapportering!W1389="","",Afrapportering!W1389)</f>
        <v/>
      </c>
      <c r="X1408" s="52" t="str">
        <f>IF(Afrapportering!X1389="","",Afrapportering!X1389)</f>
        <v/>
      </c>
      <c r="Y1408" s="30" t="str">
        <f>IF(Afrapportering!Y1389="","",Afrapportering!Y1389)</f>
        <v/>
      </c>
      <c r="Z1408" s="52" t="str">
        <f>IFERROR(MAX(IF(OR(V1408="",X1408=""),"",IF(AND(AND(MONTH(F1408)&gt;=7,MONTH(F1408)&lt;8),AND(MONTH(H1408)&gt;=7,MONTH(H1408)&lt;8)),(NETWORKDAYS(F1408,H1408,Lister!$D$7:$D$13)-V1408)*T1408/NETWORKDAYS(Lister!$D$19,Lister!$E$19,Lister!$D$7:$D$13),IF(AND(AND(MONTH(F1408)&gt;=7,MONTH(F1408)&lt;8),MONTH(H1408)&gt;7),(NETWORKDAYS(F1408,Lister!$E$19,Lister!$D$7:$D$13)-V1408)*T1408/NETWORKDAYS(Lister!$D$19,Lister!$E$19,Lister!$D$7:$D$13),IF(MONTH(F1408)&gt;7,0)))),0),"")</f>
        <v/>
      </c>
      <c r="AA1408" s="30" t="str">
        <f>IF(Afrapportering!AA1389="","",Afrapportering!AA1389)</f>
        <v/>
      </c>
      <c r="AB1408" s="52" t="str">
        <f>IFERROR(MAX(IF(OR(V1408="",X1408=""),"",IF(AND(AND(MONTH(F1408)&gt;=8,MONTH(F1408)&lt;9),AND(MONTH(H1408)&gt;=8,MONTH(H1408)&lt;9)),(NETWORKDAYS(F1408,H1408,Lister!$D$7:$D$13)-X1408)*T1408/NETWORKDAYS(Lister!$D$20,Lister!$E$20,Lister!$D$7:$D$13),IF(AND(MONTH(F1408)=7,MONTH(H1408)=8),(NETWORKDAYS(Lister!$D$20,H1408,Lister!$D$7:$D$13)-X1408)*T1408/NETWORKDAYS(Lister!$D$20,Lister!$E$20,Lister!$D$7:$D$13),IF(AND(MONTH(F1408)=7,MONTH(H1408)=7),0)))),0),"")</f>
        <v/>
      </c>
      <c r="AC1408" s="30" t="str">
        <f>IF(Afrapportering!AC1389="","",Afrapportering!AC1389)</f>
        <v/>
      </c>
      <c r="AD1408" s="52" t="str">
        <f t="shared" si="175"/>
        <v/>
      </c>
      <c r="AE1408" s="52" t="str">
        <f t="shared" si="176"/>
        <v/>
      </c>
      <c r="AF1408" s="30" t="str">
        <f t="shared" si="177"/>
        <v/>
      </c>
      <c r="AG1408" s="30" t="str">
        <f t="shared" si="178"/>
        <v/>
      </c>
      <c r="AH1408" s="3" t="str">
        <f t="shared" si="179"/>
        <v/>
      </c>
    </row>
    <row r="1409" spans="1:34" x14ac:dyDescent="0.25">
      <c r="A1409" s="13" t="str">
        <f>+Afrapportering!A1390</f>
        <v/>
      </c>
      <c r="B1409" s="13" t="str">
        <f>+Afrapportering!B1390</f>
        <v/>
      </c>
      <c r="C1409" s="13" t="str">
        <f>+Afrapportering!C1390</f>
        <v/>
      </c>
      <c r="D1409" s="13" t="str">
        <f>+Afrapportering!D1390</f>
        <v/>
      </c>
      <c r="E1409" s="14" t="str">
        <f>+Afrapportering!E1390</f>
        <v/>
      </c>
      <c r="F1409" s="139" t="str">
        <f>IF(Afrapportering!F1390 = "", "",Afrapportering!F1390)</f>
        <v/>
      </c>
      <c r="G1409" s="14" t="str">
        <f>+Afrapportering!G1390</f>
        <v/>
      </c>
      <c r="H1409" s="139" t="str">
        <f>IF(Afrapportering!H1390 = "","",Afrapportering!H1390)</f>
        <v/>
      </c>
      <c r="I1409" s="140" t="str">
        <f>+Afrapportering!I1390</f>
        <v/>
      </c>
      <c r="J1409" s="13" t="str">
        <f>+Afrapportering!J1390</f>
        <v/>
      </c>
      <c r="K1409" s="32" t="str">
        <f t="shared" si="172"/>
        <v/>
      </c>
      <c r="L1409" s="31" t="str">
        <f>IF(Ansøgning!J1395="","",Ansøgning!J1395)</f>
        <v/>
      </c>
      <c r="M1409" s="134" t="str">
        <f>IF(Afrapportering!M1390="","",Afrapportering!M1390)</f>
        <v/>
      </c>
      <c r="N1409" s="31" t="str">
        <f>IF(Ansøgning!K1395="","",Ansøgning!K1395)</f>
        <v/>
      </c>
      <c r="O1409" s="134">
        <f>IF(Afrapportering!O1390="",,Afrapportering!O1390)</f>
        <v>0</v>
      </c>
      <c r="P1409" s="15" t="str">
        <f>IF(Ansøgning!L1395="","",Ansøgning!L1395)</f>
        <v/>
      </c>
      <c r="Q1409" s="15" t="str">
        <f t="shared" si="173"/>
        <v/>
      </c>
      <c r="R1409" s="15"/>
      <c r="S1409" s="15" t="str">
        <f>IF(Afrapportering!S1390="","",Afrapportering!S1390)</f>
        <v/>
      </c>
      <c r="T1409" s="31" t="str">
        <f t="shared" si="174"/>
        <v/>
      </c>
      <c r="U1409" s="30" t="str">
        <f>IF(Afrapportering!U1390="","",Afrapportering!U1390)</f>
        <v/>
      </c>
      <c r="V1409" s="52" t="str">
        <f>IF(Afrapportering!V1390="","",Afrapportering!V1390)</f>
        <v/>
      </c>
      <c r="W1409" s="30" t="str">
        <f>IF(Afrapportering!W1390="","",Afrapportering!W1390)</f>
        <v/>
      </c>
      <c r="X1409" s="52" t="str">
        <f>IF(Afrapportering!X1390="","",Afrapportering!X1390)</f>
        <v/>
      </c>
      <c r="Y1409" s="30" t="str">
        <f>IF(Afrapportering!Y1390="","",Afrapportering!Y1390)</f>
        <v/>
      </c>
      <c r="Z1409" s="52" t="str">
        <f>IFERROR(MAX(IF(OR(V1409="",X1409=""),"",IF(AND(AND(MONTH(F1409)&gt;=7,MONTH(F1409)&lt;8),AND(MONTH(H1409)&gt;=7,MONTH(H1409)&lt;8)),(NETWORKDAYS(F1409,H1409,Lister!$D$7:$D$13)-V1409)*T1409/NETWORKDAYS(Lister!$D$19,Lister!$E$19,Lister!$D$7:$D$13),IF(AND(AND(MONTH(F1409)&gt;=7,MONTH(F1409)&lt;8),MONTH(H1409)&gt;7),(NETWORKDAYS(F1409,Lister!$E$19,Lister!$D$7:$D$13)-V1409)*T1409/NETWORKDAYS(Lister!$D$19,Lister!$E$19,Lister!$D$7:$D$13),IF(MONTH(F1409)&gt;7,0)))),0),"")</f>
        <v/>
      </c>
      <c r="AA1409" s="30" t="str">
        <f>IF(Afrapportering!AA1390="","",Afrapportering!AA1390)</f>
        <v/>
      </c>
      <c r="AB1409" s="52" t="str">
        <f>IFERROR(MAX(IF(OR(V1409="",X1409=""),"",IF(AND(AND(MONTH(F1409)&gt;=8,MONTH(F1409)&lt;9),AND(MONTH(H1409)&gt;=8,MONTH(H1409)&lt;9)),(NETWORKDAYS(F1409,H1409,Lister!$D$7:$D$13)-X1409)*T1409/NETWORKDAYS(Lister!$D$20,Lister!$E$20,Lister!$D$7:$D$13),IF(AND(MONTH(F1409)=7,MONTH(H1409)=8),(NETWORKDAYS(Lister!$D$20,H1409,Lister!$D$7:$D$13)-X1409)*T1409/NETWORKDAYS(Lister!$D$20,Lister!$E$20,Lister!$D$7:$D$13),IF(AND(MONTH(F1409)=7,MONTH(H1409)=7),0)))),0),"")</f>
        <v/>
      </c>
      <c r="AC1409" s="30" t="str">
        <f>IF(Afrapportering!AC1390="","",Afrapportering!AC1390)</f>
        <v/>
      </c>
      <c r="AD1409" s="52" t="str">
        <f t="shared" si="175"/>
        <v/>
      </c>
      <c r="AE1409" s="52" t="str">
        <f t="shared" si="176"/>
        <v/>
      </c>
      <c r="AF1409" s="30" t="str">
        <f t="shared" si="177"/>
        <v/>
      </c>
      <c r="AG1409" s="30" t="str">
        <f t="shared" si="178"/>
        <v/>
      </c>
      <c r="AH1409" s="3" t="str">
        <f t="shared" si="179"/>
        <v/>
      </c>
    </row>
    <row r="1410" spans="1:34" x14ac:dyDescent="0.25">
      <c r="A1410" s="13" t="str">
        <f>+Afrapportering!A1391</f>
        <v/>
      </c>
      <c r="B1410" s="13" t="str">
        <f>+Afrapportering!B1391</f>
        <v/>
      </c>
      <c r="C1410" s="13" t="str">
        <f>+Afrapportering!C1391</f>
        <v/>
      </c>
      <c r="D1410" s="13" t="str">
        <f>+Afrapportering!D1391</f>
        <v/>
      </c>
      <c r="E1410" s="14" t="str">
        <f>+Afrapportering!E1391</f>
        <v/>
      </c>
      <c r="F1410" s="139" t="str">
        <f>IF(Afrapportering!F1391 = "", "",Afrapportering!F1391)</f>
        <v/>
      </c>
      <c r="G1410" s="14" t="str">
        <f>+Afrapportering!G1391</f>
        <v/>
      </c>
      <c r="H1410" s="139" t="str">
        <f>IF(Afrapportering!H1391 = "","",Afrapportering!H1391)</f>
        <v/>
      </c>
      <c r="I1410" s="140" t="str">
        <f>+Afrapportering!I1391</f>
        <v/>
      </c>
      <c r="J1410" s="13" t="str">
        <f>+Afrapportering!J1391</f>
        <v/>
      </c>
      <c r="K1410" s="32" t="str">
        <f t="shared" si="172"/>
        <v/>
      </c>
      <c r="L1410" s="31" t="str">
        <f>IF(Ansøgning!J1396="","",Ansøgning!J1396)</f>
        <v/>
      </c>
      <c r="M1410" s="134" t="str">
        <f>IF(Afrapportering!M1391="","",Afrapportering!M1391)</f>
        <v/>
      </c>
      <c r="N1410" s="31" t="str">
        <f>IF(Ansøgning!K1396="","",Ansøgning!K1396)</f>
        <v/>
      </c>
      <c r="O1410" s="134">
        <f>IF(Afrapportering!O1391="",,Afrapportering!O1391)</f>
        <v>0</v>
      </c>
      <c r="P1410" s="15" t="str">
        <f>IF(Ansøgning!L1396="","",Ansøgning!L1396)</f>
        <v/>
      </c>
      <c r="Q1410" s="15" t="str">
        <f t="shared" si="173"/>
        <v/>
      </c>
      <c r="R1410" s="15"/>
      <c r="S1410" s="15" t="str">
        <f>IF(Afrapportering!S1391="","",Afrapportering!S1391)</f>
        <v/>
      </c>
      <c r="T1410" s="31" t="str">
        <f t="shared" si="174"/>
        <v/>
      </c>
      <c r="U1410" s="30" t="str">
        <f>IF(Afrapportering!U1391="","",Afrapportering!U1391)</f>
        <v/>
      </c>
      <c r="V1410" s="52" t="str">
        <f>IF(Afrapportering!V1391="","",Afrapportering!V1391)</f>
        <v/>
      </c>
      <c r="W1410" s="30" t="str">
        <f>IF(Afrapportering!W1391="","",Afrapportering!W1391)</f>
        <v/>
      </c>
      <c r="X1410" s="52" t="str">
        <f>IF(Afrapportering!X1391="","",Afrapportering!X1391)</f>
        <v/>
      </c>
      <c r="Y1410" s="30" t="str">
        <f>IF(Afrapportering!Y1391="","",Afrapportering!Y1391)</f>
        <v/>
      </c>
      <c r="Z1410" s="52" t="str">
        <f>IFERROR(MAX(IF(OR(V1410="",X1410=""),"",IF(AND(AND(MONTH(F1410)&gt;=7,MONTH(F1410)&lt;8),AND(MONTH(H1410)&gt;=7,MONTH(H1410)&lt;8)),(NETWORKDAYS(F1410,H1410,Lister!$D$7:$D$13)-V1410)*T1410/NETWORKDAYS(Lister!$D$19,Lister!$E$19,Lister!$D$7:$D$13),IF(AND(AND(MONTH(F1410)&gt;=7,MONTH(F1410)&lt;8),MONTH(H1410)&gt;7),(NETWORKDAYS(F1410,Lister!$E$19,Lister!$D$7:$D$13)-V1410)*T1410/NETWORKDAYS(Lister!$D$19,Lister!$E$19,Lister!$D$7:$D$13),IF(MONTH(F1410)&gt;7,0)))),0),"")</f>
        <v/>
      </c>
      <c r="AA1410" s="30" t="str">
        <f>IF(Afrapportering!AA1391="","",Afrapportering!AA1391)</f>
        <v/>
      </c>
      <c r="AB1410" s="52" t="str">
        <f>IFERROR(MAX(IF(OR(V1410="",X1410=""),"",IF(AND(AND(MONTH(F1410)&gt;=8,MONTH(F1410)&lt;9),AND(MONTH(H1410)&gt;=8,MONTH(H1410)&lt;9)),(NETWORKDAYS(F1410,H1410,Lister!$D$7:$D$13)-X1410)*T1410/NETWORKDAYS(Lister!$D$20,Lister!$E$20,Lister!$D$7:$D$13),IF(AND(MONTH(F1410)=7,MONTH(H1410)=8),(NETWORKDAYS(Lister!$D$20,H1410,Lister!$D$7:$D$13)-X1410)*T1410/NETWORKDAYS(Lister!$D$20,Lister!$E$20,Lister!$D$7:$D$13),IF(AND(MONTH(F1410)=7,MONTH(H1410)=7),0)))),0),"")</f>
        <v/>
      </c>
      <c r="AC1410" s="30" t="str">
        <f>IF(Afrapportering!AC1391="","",Afrapportering!AC1391)</f>
        <v/>
      </c>
      <c r="AD1410" s="52" t="str">
        <f t="shared" si="175"/>
        <v/>
      </c>
      <c r="AE1410" s="52" t="str">
        <f t="shared" si="176"/>
        <v/>
      </c>
      <c r="AF1410" s="30" t="str">
        <f t="shared" si="177"/>
        <v/>
      </c>
      <c r="AG1410" s="30" t="str">
        <f t="shared" si="178"/>
        <v/>
      </c>
      <c r="AH1410" s="3" t="str">
        <f t="shared" si="179"/>
        <v/>
      </c>
    </row>
    <row r="1411" spans="1:34" x14ac:dyDescent="0.25">
      <c r="A1411" s="13" t="str">
        <f>+Afrapportering!A1392</f>
        <v/>
      </c>
      <c r="B1411" s="13" t="str">
        <f>+Afrapportering!B1392</f>
        <v/>
      </c>
      <c r="C1411" s="13" t="str">
        <f>+Afrapportering!C1392</f>
        <v/>
      </c>
      <c r="D1411" s="13" t="str">
        <f>+Afrapportering!D1392</f>
        <v/>
      </c>
      <c r="E1411" s="14" t="str">
        <f>+Afrapportering!E1392</f>
        <v/>
      </c>
      <c r="F1411" s="139" t="str">
        <f>IF(Afrapportering!F1392 = "", "",Afrapportering!F1392)</f>
        <v/>
      </c>
      <c r="G1411" s="14" t="str">
        <f>+Afrapportering!G1392</f>
        <v/>
      </c>
      <c r="H1411" s="139" t="str">
        <f>IF(Afrapportering!H1392 = "","",Afrapportering!H1392)</f>
        <v/>
      </c>
      <c r="I1411" s="140" t="str">
        <f>+Afrapportering!I1392</f>
        <v/>
      </c>
      <c r="J1411" s="13" t="str">
        <f>+Afrapportering!J1392</f>
        <v/>
      </c>
      <c r="K1411" s="32" t="str">
        <f t="shared" si="172"/>
        <v/>
      </c>
      <c r="L1411" s="31" t="str">
        <f>IF(Ansøgning!J1397="","",Ansøgning!J1397)</f>
        <v/>
      </c>
      <c r="M1411" s="134" t="str">
        <f>IF(Afrapportering!M1392="","",Afrapportering!M1392)</f>
        <v/>
      </c>
      <c r="N1411" s="31" t="str">
        <f>IF(Ansøgning!K1397="","",Ansøgning!K1397)</f>
        <v/>
      </c>
      <c r="O1411" s="134">
        <f>IF(Afrapportering!O1392="",,Afrapportering!O1392)</f>
        <v>0</v>
      </c>
      <c r="P1411" s="15" t="str">
        <f>IF(Ansøgning!L1397="","",Ansøgning!L1397)</f>
        <v/>
      </c>
      <c r="Q1411" s="15" t="str">
        <f t="shared" si="173"/>
        <v/>
      </c>
      <c r="R1411" s="15"/>
      <c r="S1411" s="15" t="str">
        <f>IF(Afrapportering!S1392="","",Afrapportering!S1392)</f>
        <v/>
      </c>
      <c r="T1411" s="31" t="str">
        <f t="shared" si="174"/>
        <v/>
      </c>
      <c r="U1411" s="30" t="str">
        <f>IF(Afrapportering!U1392="","",Afrapportering!U1392)</f>
        <v/>
      </c>
      <c r="V1411" s="52" t="str">
        <f>IF(Afrapportering!V1392="","",Afrapportering!V1392)</f>
        <v/>
      </c>
      <c r="W1411" s="30" t="str">
        <f>IF(Afrapportering!W1392="","",Afrapportering!W1392)</f>
        <v/>
      </c>
      <c r="X1411" s="52" t="str">
        <f>IF(Afrapportering!X1392="","",Afrapportering!X1392)</f>
        <v/>
      </c>
      <c r="Y1411" s="30" t="str">
        <f>IF(Afrapportering!Y1392="","",Afrapportering!Y1392)</f>
        <v/>
      </c>
      <c r="Z1411" s="52" t="str">
        <f>IFERROR(MAX(IF(OR(V1411="",X1411=""),"",IF(AND(AND(MONTH(F1411)&gt;=7,MONTH(F1411)&lt;8),AND(MONTH(H1411)&gt;=7,MONTH(H1411)&lt;8)),(NETWORKDAYS(F1411,H1411,Lister!$D$7:$D$13)-V1411)*T1411/NETWORKDAYS(Lister!$D$19,Lister!$E$19,Lister!$D$7:$D$13),IF(AND(AND(MONTH(F1411)&gt;=7,MONTH(F1411)&lt;8),MONTH(H1411)&gt;7),(NETWORKDAYS(F1411,Lister!$E$19,Lister!$D$7:$D$13)-V1411)*T1411/NETWORKDAYS(Lister!$D$19,Lister!$E$19,Lister!$D$7:$D$13),IF(MONTH(F1411)&gt;7,0)))),0),"")</f>
        <v/>
      </c>
      <c r="AA1411" s="30" t="str">
        <f>IF(Afrapportering!AA1392="","",Afrapportering!AA1392)</f>
        <v/>
      </c>
      <c r="AB1411" s="52" t="str">
        <f>IFERROR(MAX(IF(OR(V1411="",X1411=""),"",IF(AND(AND(MONTH(F1411)&gt;=8,MONTH(F1411)&lt;9),AND(MONTH(H1411)&gt;=8,MONTH(H1411)&lt;9)),(NETWORKDAYS(F1411,H1411,Lister!$D$7:$D$13)-X1411)*T1411/NETWORKDAYS(Lister!$D$20,Lister!$E$20,Lister!$D$7:$D$13),IF(AND(MONTH(F1411)=7,MONTH(H1411)=8),(NETWORKDAYS(Lister!$D$20,H1411,Lister!$D$7:$D$13)-X1411)*T1411/NETWORKDAYS(Lister!$D$20,Lister!$E$20,Lister!$D$7:$D$13),IF(AND(MONTH(F1411)=7,MONTH(H1411)=7),0)))),0),"")</f>
        <v/>
      </c>
      <c r="AC1411" s="30" t="str">
        <f>IF(Afrapportering!AC1392="","",Afrapportering!AC1392)</f>
        <v/>
      </c>
      <c r="AD1411" s="52" t="str">
        <f t="shared" si="175"/>
        <v/>
      </c>
      <c r="AE1411" s="52" t="str">
        <f t="shared" si="176"/>
        <v/>
      </c>
      <c r="AF1411" s="30" t="str">
        <f t="shared" si="177"/>
        <v/>
      </c>
      <c r="AG1411" s="30" t="str">
        <f t="shared" si="178"/>
        <v/>
      </c>
      <c r="AH1411" s="3" t="str">
        <f t="shared" si="179"/>
        <v/>
      </c>
    </row>
    <row r="1412" spans="1:34" x14ac:dyDescent="0.25">
      <c r="A1412" s="13" t="str">
        <f>+Afrapportering!A1393</f>
        <v/>
      </c>
      <c r="B1412" s="13" t="str">
        <f>+Afrapportering!B1393</f>
        <v/>
      </c>
      <c r="C1412" s="13" t="str">
        <f>+Afrapportering!C1393</f>
        <v/>
      </c>
      <c r="D1412" s="13" t="str">
        <f>+Afrapportering!D1393</f>
        <v/>
      </c>
      <c r="E1412" s="14" t="str">
        <f>+Afrapportering!E1393</f>
        <v/>
      </c>
      <c r="F1412" s="139" t="str">
        <f>IF(Afrapportering!F1393 = "", "",Afrapportering!F1393)</f>
        <v/>
      </c>
      <c r="G1412" s="14" t="str">
        <f>+Afrapportering!G1393</f>
        <v/>
      </c>
      <c r="H1412" s="139" t="str">
        <f>IF(Afrapportering!H1393 = "","",Afrapportering!H1393)</f>
        <v/>
      </c>
      <c r="I1412" s="140" t="str">
        <f>+Afrapportering!I1393</f>
        <v/>
      </c>
      <c r="J1412" s="13" t="str">
        <f>+Afrapportering!J1393</f>
        <v/>
      </c>
      <c r="K1412" s="32" t="str">
        <f t="shared" si="172"/>
        <v/>
      </c>
      <c r="L1412" s="31" t="str">
        <f>IF(Ansøgning!J1398="","",Ansøgning!J1398)</f>
        <v/>
      </c>
      <c r="M1412" s="134" t="str">
        <f>IF(Afrapportering!M1393="","",Afrapportering!M1393)</f>
        <v/>
      </c>
      <c r="N1412" s="31" t="str">
        <f>IF(Ansøgning!K1398="","",Ansøgning!K1398)</f>
        <v/>
      </c>
      <c r="O1412" s="134">
        <f>IF(Afrapportering!O1393="",,Afrapportering!O1393)</f>
        <v>0</v>
      </c>
      <c r="P1412" s="15" t="str">
        <f>IF(Ansøgning!L1398="","",Ansøgning!L1398)</f>
        <v/>
      </c>
      <c r="Q1412" s="15" t="str">
        <f t="shared" si="173"/>
        <v/>
      </c>
      <c r="R1412" s="15"/>
      <c r="S1412" s="15" t="str">
        <f>IF(Afrapportering!S1393="","",Afrapportering!S1393)</f>
        <v/>
      </c>
      <c r="T1412" s="31" t="str">
        <f t="shared" si="174"/>
        <v/>
      </c>
      <c r="U1412" s="30" t="str">
        <f>IF(Afrapportering!U1393="","",Afrapportering!U1393)</f>
        <v/>
      </c>
      <c r="V1412" s="52" t="str">
        <f>IF(Afrapportering!V1393="","",Afrapportering!V1393)</f>
        <v/>
      </c>
      <c r="W1412" s="30" t="str">
        <f>IF(Afrapportering!W1393="","",Afrapportering!W1393)</f>
        <v/>
      </c>
      <c r="X1412" s="52" t="str">
        <f>IF(Afrapportering!X1393="","",Afrapportering!X1393)</f>
        <v/>
      </c>
      <c r="Y1412" s="30" t="str">
        <f>IF(Afrapportering!Y1393="","",Afrapportering!Y1393)</f>
        <v/>
      </c>
      <c r="Z1412" s="52" t="str">
        <f>IFERROR(MAX(IF(OR(V1412="",X1412=""),"",IF(AND(AND(MONTH(F1412)&gt;=7,MONTH(F1412)&lt;8),AND(MONTH(H1412)&gt;=7,MONTH(H1412)&lt;8)),(NETWORKDAYS(F1412,H1412,Lister!$D$7:$D$13)-V1412)*T1412/NETWORKDAYS(Lister!$D$19,Lister!$E$19,Lister!$D$7:$D$13),IF(AND(AND(MONTH(F1412)&gt;=7,MONTH(F1412)&lt;8),MONTH(H1412)&gt;7),(NETWORKDAYS(F1412,Lister!$E$19,Lister!$D$7:$D$13)-V1412)*T1412/NETWORKDAYS(Lister!$D$19,Lister!$E$19,Lister!$D$7:$D$13),IF(MONTH(F1412)&gt;7,0)))),0),"")</f>
        <v/>
      </c>
      <c r="AA1412" s="30" t="str">
        <f>IF(Afrapportering!AA1393="","",Afrapportering!AA1393)</f>
        <v/>
      </c>
      <c r="AB1412" s="52" t="str">
        <f>IFERROR(MAX(IF(OR(V1412="",X1412=""),"",IF(AND(AND(MONTH(F1412)&gt;=8,MONTH(F1412)&lt;9),AND(MONTH(H1412)&gt;=8,MONTH(H1412)&lt;9)),(NETWORKDAYS(F1412,H1412,Lister!$D$7:$D$13)-X1412)*T1412/NETWORKDAYS(Lister!$D$20,Lister!$E$20,Lister!$D$7:$D$13),IF(AND(MONTH(F1412)=7,MONTH(H1412)=8),(NETWORKDAYS(Lister!$D$20,H1412,Lister!$D$7:$D$13)-X1412)*T1412/NETWORKDAYS(Lister!$D$20,Lister!$E$20,Lister!$D$7:$D$13),IF(AND(MONTH(F1412)=7,MONTH(H1412)=7),0)))),0),"")</f>
        <v/>
      </c>
      <c r="AC1412" s="30" t="str">
        <f>IF(Afrapportering!AC1393="","",Afrapportering!AC1393)</f>
        <v/>
      </c>
      <c r="AD1412" s="52" t="str">
        <f t="shared" si="175"/>
        <v/>
      </c>
      <c r="AE1412" s="52" t="str">
        <f t="shared" si="176"/>
        <v/>
      </c>
      <c r="AF1412" s="30" t="str">
        <f t="shared" si="177"/>
        <v/>
      </c>
      <c r="AG1412" s="30" t="str">
        <f t="shared" si="178"/>
        <v/>
      </c>
      <c r="AH1412" s="3" t="str">
        <f t="shared" si="179"/>
        <v/>
      </c>
    </row>
    <row r="1413" spans="1:34" x14ac:dyDescent="0.25">
      <c r="A1413" s="13" t="str">
        <f>+Afrapportering!A1394</f>
        <v/>
      </c>
      <c r="B1413" s="13" t="str">
        <f>+Afrapportering!B1394</f>
        <v/>
      </c>
      <c r="C1413" s="13" t="str">
        <f>+Afrapportering!C1394</f>
        <v/>
      </c>
      <c r="D1413" s="13" t="str">
        <f>+Afrapportering!D1394</f>
        <v/>
      </c>
      <c r="E1413" s="14" t="str">
        <f>+Afrapportering!E1394</f>
        <v/>
      </c>
      <c r="F1413" s="139" t="str">
        <f>IF(Afrapportering!F1394 = "", "",Afrapportering!F1394)</f>
        <v/>
      </c>
      <c r="G1413" s="14" t="str">
        <f>+Afrapportering!G1394</f>
        <v/>
      </c>
      <c r="H1413" s="139" t="str">
        <f>IF(Afrapportering!H1394 = "","",Afrapportering!H1394)</f>
        <v/>
      </c>
      <c r="I1413" s="140" t="str">
        <f>+Afrapportering!I1394</f>
        <v/>
      </c>
      <c r="J1413" s="13" t="str">
        <f>+Afrapportering!J1394</f>
        <v/>
      </c>
      <c r="K1413" s="32" t="str">
        <f t="shared" si="172"/>
        <v/>
      </c>
      <c r="L1413" s="31" t="str">
        <f>IF(Ansøgning!J1399="","",Ansøgning!J1399)</f>
        <v/>
      </c>
      <c r="M1413" s="134" t="str">
        <f>IF(Afrapportering!M1394="","",Afrapportering!M1394)</f>
        <v/>
      </c>
      <c r="N1413" s="31" t="str">
        <f>IF(Ansøgning!K1399="","",Ansøgning!K1399)</f>
        <v/>
      </c>
      <c r="O1413" s="134">
        <f>IF(Afrapportering!O1394="",,Afrapportering!O1394)</f>
        <v>0</v>
      </c>
      <c r="P1413" s="15" t="str">
        <f>IF(Ansøgning!L1399="","",Ansøgning!L1399)</f>
        <v/>
      </c>
      <c r="Q1413" s="15" t="str">
        <f t="shared" si="173"/>
        <v/>
      </c>
      <c r="R1413" s="15"/>
      <c r="S1413" s="15" t="str">
        <f>IF(Afrapportering!S1394="","",Afrapportering!S1394)</f>
        <v/>
      </c>
      <c r="T1413" s="31" t="str">
        <f t="shared" si="174"/>
        <v/>
      </c>
      <c r="U1413" s="30" t="str">
        <f>IF(Afrapportering!U1394="","",Afrapportering!U1394)</f>
        <v/>
      </c>
      <c r="V1413" s="52" t="str">
        <f>IF(Afrapportering!V1394="","",Afrapportering!V1394)</f>
        <v/>
      </c>
      <c r="W1413" s="30" t="str">
        <f>IF(Afrapportering!W1394="","",Afrapportering!W1394)</f>
        <v/>
      </c>
      <c r="X1413" s="52" t="str">
        <f>IF(Afrapportering!X1394="","",Afrapportering!X1394)</f>
        <v/>
      </c>
      <c r="Y1413" s="30" t="str">
        <f>IF(Afrapportering!Y1394="","",Afrapportering!Y1394)</f>
        <v/>
      </c>
      <c r="Z1413" s="52" t="str">
        <f>IFERROR(MAX(IF(OR(V1413="",X1413=""),"",IF(AND(AND(MONTH(F1413)&gt;=7,MONTH(F1413)&lt;8),AND(MONTH(H1413)&gt;=7,MONTH(H1413)&lt;8)),(NETWORKDAYS(F1413,H1413,Lister!$D$7:$D$13)-V1413)*T1413/NETWORKDAYS(Lister!$D$19,Lister!$E$19,Lister!$D$7:$D$13),IF(AND(AND(MONTH(F1413)&gt;=7,MONTH(F1413)&lt;8),MONTH(H1413)&gt;7),(NETWORKDAYS(F1413,Lister!$E$19,Lister!$D$7:$D$13)-V1413)*T1413/NETWORKDAYS(Lister!$D$19,Lister!$E$19,Lister!$D$7:$D$13),IF(MONTH(F1413)&gt;7,0)))),0),"")</f>
        <v/>
      </c>
      <c r="AA1413" s="30" t="str">
        <f>IF(Afrapportering!AA1394="","",Afrapportering!AA1394)</f>
        <v/>
      </c>
      <c r="AB1413" s="52" t="str">
        <f>IFERROR(MAX(IF(OR(V1413="",X1413=""),"",IF(AND(AND(MONTH(F1413)&gt;=8,MONTH(F1413)&lt;9),AND(MONTH(H1413)&gt;=8,MONTH(H1413)&lt;9)),(NETWORKDAYS(F1413,H1413,Lister!$D$7:$D$13)-X1413)*T1413/NETWORKDAYS(Lister!$D$20,Lister!$E$20,Lister!$D$7:$D$13),IF(AND(MONTH(F1413)=7,MONTH(H1413)=8),(NETWORKDAYS(Lister!$D$20,H1413,Lister!$D$7:$D$13)-X1413)*T1413/NETWORKDAYS(Lister!$D$20,Lister!$E$20,Lister!$D$7:$D$13),IF(AND(MONTH(F1413)=7,MONTH(H1413)=7),0)))),0),"")</f>
        <v/>
      </c>
      <c r="AC1413" s="30" t="str">
        <f>IF(Afrapportering!AC1394="","",Afrapportering!AC1394)</f>
        <v/>
      </c>
      <c r="AD1413" s="52" t="str">
        <f t="shared" si="175"/>
        <v/>
      </c>
      <c r="AE1413" s="52" t="str">
        <f t="shared" si="176"/>
        <v/>
      </c>
      <c r="AF1413" s="30" t="str">
        <f t="shared" si="177"/>
        <v/>
      </c>
      <c r="AG1413" s="30" t="str">
        <f t="shared" si="178"/>
        <v/>
      </c>
      <c r="AH1413" s="3" t="str">
        <f t="shared" si="179"/>
        <v/>
      </c>
    </row>
    <row r="1414" spans="1:34" x14ac:dyDescent="0.25">
      <c r="A1414" s="13" t="str">
        <f>+Afrapportering!A1395</f>
        <v/>
      </c>
      <c r="B1414" s="13" t="str">
        <f>+Afrapportering!B1395</f>
        <v/>
      </c>
      <c r="C1414" s="13" t="str">
        <f>+Afrapportering!C1395</f>
        <v/>
      </c>
      <c r="D1414" s="13" t="str">
        <f>+Afrapportering!D1395</f>
        <v/>
      </c>
      <c r="E1414" s="14" t="str">
        <f>+Afrapportering!E1395</f>
        <v/>
      </c>
      <c r="F1414" s="139" t="str">
        <f>IF(Afrapportering!F1395 = "", "",Afrapportering!F1395)</f>
        <v/>
      </c>
      <c r="G1414" s="14" t="str">
        <f>+Afrapportering!G1395</f>
        <v/>
      </c>
      <c r="H1414" s="139" t="str">
        <f>IF(Afrapportering!H1395 = "","",Afrapportering!H1395)</f>
        <v/>
      </c>
      <c r="I1414" s="140" t="str">
        <f>+Afrapportering!I1395</f>
        <v/>
      </c>
      <c r="J1414" s="13" t="str">
        <f>+Afrapportering!J1395</f>
        <v/>
      </c>
      <c r="K1414" s="32" t="str">
        <f t="shared" si="172"/>
        <v/>
      </c>
      <c r="L1414" s="31" t="str">
        <f>IF(Ansøgning!J1400="","",Ansøgning!J1400)</f>
        <v/>
      </c>
      <c r="M1414" s="134" t="str">
        <f>IF(Afrapportering!M1395="","",Afrapportering!M1395)</f>
        <v/>
      </c>
      <c r="N1414" s="31" t="str">
        <f>IF(Ansøgning!K1400="","",Ansøgning!K1400)</f>
        <v/>
      </c>
      <c r="O1414" s="134">
        <f>IF(Afrapportering!O1395="",,Afrapportering!O1395)</f>
        <v>0</v>
      </c>
      <c r="P1414" s="15" t="str">
        <f>IF(Ansøgning!L1400="","",Ansøgning!L1400)</f>
        <v/>
      </c>
      <c r="Q1414" s="15" t="str">
        <f t="shared" si="173"/>
        <v/>
      </c>
      <c r="R1414" s="15"/>
      <c r="S1414" s="15" t="str">
        <f>IF(Afrapportering!S1395="","",Afrapportering!S1395)</f>
        <v/>
      </c>
      <c r="T1414" s="31" t="str">
        <f t="shared" si="174"/>
        <v/>
      </c>
      <c r="U1414" s="30" t="str">
        <f>IF(Afrapportering!U1395="","",Afrapportering!U1395)</f>
        <v/>
      </c>
      <c r="V1414" s="52" t="str">
        <f>IF(Afrapportering!V1395="","",Afrapportering!V1395)</f>
        <v/>
      </c>
      <c r="W1414" s="30" t="str">
        <f>IF(Afrapportering!W1395="","",Afrapportering!W1395)</f>
        <v/>
      </c>
      <c r="X1414" s="52" t="str">
        <f>IF(Afrapportering!X1395="","",Afrapportering!X1395)</f>
        <v/>
      </c>
      <c r="Y1414" s="30" t="str">
        <f>IF(Afrapportering!Y1395="","",Afrapportering!Y1395)</f>
        <v/>
      </c>
      <c r="Z1414" s="52" t="str">
        <f>IFERROR(MAX(IF(OR(V1414="",X1414=""),"",IF(AND(AND(MONTH(F1414)&gt;=7,MONTH(F1414)&lt;8),AND(MONTH(H1414)&gt;=7,MONTH(H1414)&lt;8)),(NETWORKDAYS(F1414,H1414,Lister!$D$7:$D$13)-V1414)*T1414/NETWORKDAYS(Lister!$D$19,Lister!$E$19,Lister!$D$7:$D$13),IF(AND(AND(MONTH(F1414)&gt;=7,MONTH(F1414)&lt;8),MONTH(H1414)&gt;7),(NETWORKDAYS(F1414,Lister!$E$19,Lister!$D$7:$D$13)-V1414)*T1414/NETWORKDAYS(Lister!$D$19,Lister!$E$19,Lister!$D$7:$D$13),IF(MONTH(F1414)&gt;7,0)))),0),"")</f>
        <v/>
      </c>
      <c r="AA1414" s="30" t="str">
        <f>IF(Afrapportering!AA1395="","",Afrapportering!AA1395)</f>
        <v/>
      </c>
      <c r="AB1414" s="52" t="str">
        <f>IFERROR(MAX(IF(OR(V1414="",X1414=""),"",IF(AND(AND(MONTH(F1414)&gt;=8,MONTH(F1414)&lt;9),AND(MONTH(H1414)&gt;=8,MONTH(H1414)&lt;9)),(NETWORKDAYS(F1414,H1414,Lister!$D$7:$D$13)-X1414)*T1414/NETWORKDAYS(Lister!$D$20,Lister!$E$20,Lister!$D$7:$D$13),IF(AND(MONTH(F1414)=7,MONTH(H1414)=8),(NETWORKDAYS(Lister!$D$20,H1414,Lister!$D$7:$D$13)-X1414)*T1414/NETWORKDAYS(Lister!$D$20,Lister!$E$20,Lister!$D$7:$D$13),IF(AND(MONTH(F1414)=7,MONTH(H1414)=7),0)))),0),"")</f>
        <v/>
      </c>
      <c r="AC1414" s="30" t="str">
        <f>IF(Afrapportering!AC1395="","",Afrapportering!AC1395)</f>
        <v/>
      </c>
      <c r="AD1414" s="52" t="str">
        <f t="shared" si="175"/>
        <v/>
      </c>
      <c r="AE1414" s="52" t="str">
        <f t="shared" si="176"/>
        <v/>
      </c>
      <c r="AF1414" s="30" t="str">
        <f t="shared" si="177"/>
        <v/>
      </c>
      <c r="AG1414" s="30" t="str">
        <f t="shared" si="178"/>
        <v/>
      </c>
      <c r="AH1414" s="3" t="str">
        <f t="shared" si="179"/>
        <v/>
      </c>
    </row>
    <row r="1415" spans="1:34" x14ac:dyDescent="0.25">
      <c r="A1415" s="13" t="str">
        <f>+Afrapportering!A1396</f>
        <v/>
      </c>
      <c r="B1415" s="13" t="str">
        <f>+Afrapportering!B1396</f>
        <v/>
      </c>
      <c r="C1415" s="13" t="str">
        <f>+Afrapportering!C1396</f>
        <v/>
      </c>
      <c r="D1415" s="13" t="str">
        <f>+Afrapportering!D1396</f>
        <v/>
      </c>
      <c r="E1415" s="14" t="str">
        <f>+Afrapportering!E1396</f>
        <v/>
      </c>
      <c r="F1415" s="139" t="str">
        <f>IF(Afrapportering!F1396 = "", "",Afrapportering!F1396)</f>
        <v/>
      </c>
      <c r="G1415" s="14" t="str">
        <f>+Afrapportering!G1396</f>
        <v/>
      </c>
      <c r="H1415" s="139" t="str">
        <f>IF(Afrapportering!H1396 = "","",Afrapportering!H1396)</f>
        <v/>
      </c>
      <c r="I1415" s="140" t="str">
        <f>+Afrapportering!I1396</f>
        <v/>
      </c>
      <c r="J1415" s="13" t="str">
        <f>+Afrapportering!J1396</f>
        <v/>
      </c>
      <c r="K1415" s="32" t="str">
        <f t="shared" si="172"/>
        <v/>
      </c>
      <c r="L1415" s="31" t="str">
        <f>IF(Ansøgning!J1401="","",Ansøgning!J1401)</f>
        <v/>
      </c>
      <c r="M1415" s="134" t="str">
        <f>IF(Afrapportering!M1396="","",Afrapportering!M1396)</f>
        <v/>
      </c>
      <c r="N1415" s="31" t="str">
        <f>IF(Ansøgning!K1401="","",Ansøgning!K1401)</f>
        <v/>
      </c>
      <c r="O1415" s="134">
        <f>IF(Afrapportering!O1396="",,Afrapportering!O1396)</f>
        <v>0</v>
      </c>
      <c r="P1415" s="15" t="str">
        <f>IF(Ansøgning!L1401="","",Ansøgning!L1401)</f>
        <v/>
      </c>
      <c r="Q1415" s="15" t="str">
        <f t="shared" si="173"/>
        <v/>
      </c>
      <c r="R1415" s="15"/>
      <c r="S1415" s="15" t="str">
        <f>IF(Afrapportering!S1396="","",Afrapportering!S1396)</f>
        <v/>
      </c>
      <c r="T1415" s="31" t="str">
        <f t="shared" si="174"/>
        <v/>
      </c>
      <c r="U1415" s="30" t="str">
        <f>IF(Afrapportering!U1396="","",Afrapportering!U1396)</f>
        <v/>
      </c>
      <c r="V1415" s="52" t="str">
        <f>IF(Afrapportering!V1396="","",Afrapportering!V1396)</f>
        <v/>
      </c>
      <c r="W1415" s="30" t="str">
        <f>IF(Afrapportering!W1396="","",Afrapportering!W1396)</f>
        <v/>
      </c>
      <c r="X1415" s="52" t="str">
        <f>IF(Afrapportering!X1396="","",Afrapportering!X1396)</f>
        <v/>
      </c>
      <c r="Y1415" s="30" t="str">
        <f>IF(Afrapportering!Y1396="","",Afrapportering!Y1396)</f>
        <v/>
      </c>
      <c r="Z1415" s="52" t="str">
        <f>IFERROR(MAX(IF(OR(V1415="",X1415=""),"",IF(AND(AND(MONTH(F1415)&gt;=7,MONTH(F1415)&lt;8),AND(MONTH(H1415)&gt;=7,MONTH(H1415)&lt;8)),(NETWORKDAYS(F1415,H1415,Lister!$D$7:$D$13)-V1415)*T1415/NETWORKDAYS(Lister!$D$19,Lister!$E$19,Lister!$D$7:$D$13),IF(AND(AND(MONTH(F1415)&gt;=7,MONTH(F1415)&lt;8),MONTH(H1415)&gt;7),(NETWORKDAYS(F1415,Lister!$E$19,Lister!$D$7:$D$13)-V1415)*T1415/NETWORKDAYS(Lister!$D$19,Lister!$E$19,Lister!$D$7:$D$13),IF(MONTH(F1415)&gt;7,0)))),0),"")</f>
        <v/>
      </c>
      <c r="AA1415" s="30" t="str">
        <f>IF(Afrapportering!AA1396="","",Afrapportering!AA1396)</f>
        <v/>
      </c>
      <c r="AB1415" s="52" t="str">
        <f>IFERROR(MAX(IF(OR(V1415="",X1415=""),"",IF(AND(AND(MONTH(F1415)&gt;=8,MONTH(F1415)&lt;9),AND(MONTH(H1415)&gt;=8,MONTH(H1415)&lt;9)),(NETWORKDAYS(F1415,H1415,Lister!$D$7:$D$13)-X1415)*T1415/NETWORKDAYS(Lister!$D$20,Lister!$E$20,Lister!$D$7:$D$13),IF(AND(MONTH(F1415)=7,MONTH(H1415)=8),(NETWORKDAYS(Lister!$D$20,H1415,Lister!$D$7:$D$13)-X1415)*T1415/NETWORKDAYS(Lister!$D$20,Lister!$E$20,Lister!$D$7:$D$13),IF(AND(MONTH(F1415)=7,MONTH(H1415)=7),0)))),0),"")</f>
        <v/>
      </c>
      <c r="AC1415" s="30" t="str">
        <f>IF(Afrapportering!AC1396="","",Afrapportering!AC1396)</f>
        <v/>
      </c>
      <c r="AD1415" s="52" t="str">
        <f t="shared" si="175"/>
        <v/>
      </c>
      <c r="AE1415" s="52" t="str">
        <f t="shared" si="176"/>
        <v/>
      </c>
      <c r="AF1415" s="30" t="str">
        <f t="shared" si="177"/>
        <v/>
      </c>
      <c r="AG1415" s="30" t="str">
        <f t="shared" si="178"/>
        <v/>
      </c>
      <c r="AH1415" s="3" t="str">
        <f t="shared" si="179"/>
        <v/>
      </c>
    </row>
    <row r="1416" spans="1:34" x14ac:dyDescent="0.25">
      <c r="A1416" s="13" t="str">
        <f>+Afrapportering!A1397</f>
        <v/>
      </c>
      <c r="B1416" s="13" t="str">
        <f>+Afrapportering!B1397</f>
        <v/>
      </c>
      <c r="C1416" s="13" t="str">
        <f>+Afrapportering!C1397</f>
        <v/>
      </c>
      <c r="D1416" s="13" t="str">
        <f>+Afrapportering!D1397</f>
        <v/>
      </c>
      <c r="E1416" s="14" t="str">
        <f>+Afrapportering!E1397</f>
        <v/>
      </c>
      <c r="F1416" s="139" t="str">
        <f>IF(Afrapportering!F1397 = "", "",Afrapportering!F1397)</f>
        <v/>
      </c>
      <c r="G1416" s="14" t="str">
        <f>+Afrapportering!G1397</f>
        <v/>
      </c>
      <c r="H1416" s="139" t="str">
        <f>IF(Afrapportering!H1397 = "","",Afrapportering!H1397)</f>
        <v/>
      </c>
      <c r="I1416" s="140" t="str">
        <f>+Afrapportering!I1397</f>
        <v/>
      </c>
      <c r="J1416" s="13" t="str">
        <f>+Afrapportering!J1397</f>
        <v/>
      </c>
      <c r="K1416" s="32" t="str">
        <f t="shared" si="172"/>
        <v/>
      </c>
      <c r="L1416" s="31" t="str">
        <f>IF(Ansøgning!J1402="","",Ansøgning!J1402)</f>
        <v/>
      </c>
      <c r="M1416" s="134" t="str">
        <f>IF(Afrapportering!M1397="","",Afrapportering!M1397)</f>
        <v/>
      </c>
      <c r="N1416" s="31" t="str">
        <f>IF(Ansøgning!K1402="","",Ansøgning!K1402)</f>
        <v/>
      </c>
      <c r="O1416" s="134">
        <f>IF(Afrapportering!O1397="",,Afrapportering!O1397)</f>
        <v>0</v>
      </c>
      <c r="P1416" s="15" t="str">
        <f>IF(Ansøgning!L1402="","",Ansøgning!L1402)</f>
        <v/>
      </c>
      <c r="Q1416" s="15" t="str">
        <f t="shared" si="173"/>
        <v/>
      </c>
      <c r="R1416" s="15"/>
      <c r="S1416" s="15" t="str">
        <f>IF(Afrapportering!S1397="","",Afrapportering!S1397)</f>
        <v/>
      </c>
      <c r="T1416" s="31" t="str">
        <f t="shared" si="174"/>
        <v/>
      </c>
      <c r="U1416" s="30" t="str">
        <f>IF(Afrapportering!U1397="","",Afrapportering!U1397)</f>
        <v/>
      </c>
      <c r="V1416" s="52" t="str">
        <f>IF(Afrapportering!V1397="","",Afrapportering!V1397)</f>
        <v/>
      </c>
      <c r="W1416" s="30" t="str">
        <f>IF(Afrapportering!W1397="","",Afrapportering!W1397)</f>
        <v/>
      </c>
      <c r="X1416" s="52" t="str">
        <f>IF(Afrapportering!X1397="","",Afrapportering!X1397)</f>
        <v/>
      </c>
      <c r="Y1416" s="30" t="str">
        <f>IF(Afrapportering!Y1397="","",Afrapportering!Y1397)</f>
        <v/>
      </c>
      <c r="Z1416" s="52" t="str">
        <f>IFERROR(MAX(IF(OR(V1416="",X1416=""),"",IF(AND(AND(MONTH(F1416)&gt;=7,MONTH(F1416)&lt;8),AND(MONTH(H1416)&gt;=7,MONTH(H1416)&lt;8)),(NETWORKDAYS(F1416,H1416,Lister!$D$7:$D$13)-V1416)*T1416/NETWORKDAYS(Lister!$D$19,Lister!$E$19,Lister!$D$7:$D$13),IF(AND(AND(MONTH(F1416)&gt;=7,MONTH(F1416)&lt;8),MONTH(H1416)&gt;7),(NETWORKDAYS(F1416,Lister!$E$19,Lister!$D$7:$D$13)-V1416)*T1416/NETWORKDAYS(Lister!$D$19,Lister!$E$19,Lister!$D$7:$D$13),IF(MONTH(F1416)&gt;7,0)))),0),"")</f>
        <v/>
      </c>
      <c r="AA1416" s="30" t="str">
        <f>IF(Afrapportering!AA1397="","",Afrapportering!AA1397)</f>
        <v/>
      </c>
      <c r="AB1416" s="52" t="str">
        <f>IFERROR(MAX(IF(OR(V1416="",X1416=""),"",IF(AND(AND(MONTH(F1416)&gt;=8,MONTH(F1416)&lt;9),AND(MONTH(H1416)&gt;=8,MONTH(H1416)&lt;9)),(NETWORKDAYS(F1416,H1416,Lister!$D$7:$D$13)-X1416)*T1416/NETWORKDAYS(Lister!$D$20,Lister!$E$20,Lister!$D$7:$D$13),IF(AND(MONTH(F1416)=7,MONTH(H1416)=8),(NETWORKDAYS(Lister!$D$20,H1416,Lister!$D$7:$D$13)-X1416)*T1416/NETWORKDAYS(Lister!$D$20,Lister!$E$20,Lister!$D$7:$D$13),IF(AND(MONTH(F1416)=7,MONTH(H1416)=7),0)))),0),"")</f>
        <v/>
      </c>
      <c r="AC1416" s="30" t="str">
        <f>IF(Afrapportering!AC1397="","",Afrapportering!AC1397)</f>
        <v/>
      </c>
      <c r="AD1416" s="52" t="str">
        <f t="shared" si="175"/>
        <v/>
      </c>
      <c r="AE1416" s="52" t="str">
        <f t="shared" si="176"/>
        <v/>
      </c>
      <c r="AF1416" s="30" t="str">
        <f t="shared" si="177"/>
        <v/>
      </c>
      <c r="AG1416" s="30" t="str">
        <f t="shared" si="178"/>
        <v/>
      </c>
      <c r="AH1416" s="3" t="str">
        <f t="shared" si="179"/>
        <v/>
      </c>
    </row>
    <row r="1417" spans="1:34" x14ac:dyDescent="0.25">
      <c r="A1417" s="13" t="str">
        <f>+Afrapportering!A1398</f>
        <v/>
      </c>
      <c r="B1417" s="13" t="str">
        <f>+Afrapportering!B1398</f>
        <v/>
      </c>
      <c r="C1417" s="13" t="str">
        <f>+Afrapportering!C1398</f>
        <v/>
      </c>
      <c r="D1417" s="13" t="str">
        <f>+Afrapportering!D1398</f>
        <v/>
      </c>
      <c r="E1417" s="14" t="str">
        <f>+Afrapportering!E1398</f>
        <v/>
      </c>
      <c r="F1417" s="139" t="str">
        <f>IF(Afrapportering!F1398 = "", "",Afrapportering!F1398)</f>
        <v/>
      </c>
      <c r="G1417" s="14" t="str">
        <f>+Afrapportering!G1398</f>
        <v/>
      </c>
      <c r="H1417" s="139" t="str">
        <f>IF(Afrapportering!H1398 = "","",Afrapportering!H1398)</f>
        <v/>
      </c>
      <c r="I1417" s="140" t="str">
        <f>+Afrapportering!I1398</f>
        <v/>
      </c>
      <c r="J1417" s="13" t="str">
        <f>+Afrapportering!J1398</f>
        <v/>
      </c>
      <c r="K1417" s="32" t="str">
        <f t="shared" si="172"/>
        <v/>
      </c>
      <c r="L1417" s="31" t="str">
        <f>IF(Ansøgning!J1403="","",Ansøgning!J1403)</f>
        <v/>
      </c>
      <c r="M1417" s="134" t="str">
        <f>IF(Afrapportering!M1398="","",Afrapportering!M1398)</f>
        <v/>
      </c>
      <c r="N1417" s="31" t="str">
        <f>IF(Ansøgning!K1403="","",Ansøgning!K1403)</f>
        <v/>
      </c>
      <c r="O1417" s="134">
        <f>IF(Afrapportering!O1398="",,Afrapportering!O1398)</f>
        <v>0</v>
      </c>
      <c r="P1417" s="15" t="str">
        <f>IF(Ansøgning!L1403="","",Ansøgning!L1403)</f>
        <v/>
      </c>
      <c r="Q1417" s="15" t="str">
        <f t="shared" si="173"/>
        <v/>
      </c>
      <c r="R1417" s="15"/>
      <c r="S1417" s="15" t="str">
        <f>IF(Afrapportering!S1398="","",Afrapportering!S1398)</f>
        <v/>
      </c>
      <c r="T1417" s="31" t="str">
        <f t="shared" si="174"/>
        <v/>
      </c>
      <c r="U1417" s="30" t="str">
        <f>IF(Afrapportering!U1398="","",Afrapportering!U1398)</f>
        <v/>
      </c>
      <c r="V1417" s="52" t="str">
        <f>IF(Afrapportering!V1398="","",Afrapportering!V1398)</f>
        <v/>
      </c>
      <c r="W1417" s="30" t="str">
        <f>IF(Afrapportering!W1398="","",Afrapportering!W1398)</f>
        <v/>
      </c>
      <c r="X1417" s="52" t="str">
        <f>IF(Afrapportering!X1398="","",Afrapportering!X1398)</f>
        <v/>
      </c>
      <c r="Y1417" s="30" t="str">
        <f>IF(Afrapportering!Y1398="","",Afrapportering!Y1398)</f>
        <v/>
      </c>
      <c r="Z1417" s="52" t="str">
        <f>IFERROR(MAX(IF(OR(V1417="",X1417=""),"",IF(AND(AND(MONTH(F1417)&gt;=7,MONTH(F1417)&lt;8),AND(MONTH(H1417)&gt;=7,MONTH(H1417)&lt;8)),(NETWORKDAYS(F1417,H1417,Lister!$D$7:$D$13)-V1417)*T1417/NETWORKDAYS(Lister!$D$19,Lister!$E$19,Lister!$D$7:$D$13),IF(AND(AND(MONTH(F1417)&gt;=7,MONTH(F1417)&lt;8),MONTH(H1417)&gt;7),(NETWORKDAYS(F1417,Lister!$E$19,Lister!$D$7:$D$13)-V1417)*T1417/NETWORKDAYS(Lister!$D$19,Lister!$E$19,Lister!$D$7:$D$13),IF(MONTH(F1417)&gt;7,0)))),0),"")</f>
        <v/>
      </c>
      <c r="AA1417" s="30" t="str">
        <f>IF(Afrapportering!AA1398="","",Afrapportering!AA1398)</f>
        <v/>
      </c>
      <c r="AB1417" s="52" t="str">
        <f>IFERROR(MAX(IF(OR(V1417="",X1417=""),"",IF(AND(AND(MONTH(F1417)&gt;=8,MONTH(F1417)&lt;9),AND(MONTH(H1417)&gt;=8,MONTH(H1417)&lt;9)),(NETWORKDAYS(F1417,H1417,Lister!$D$7:$D$13)-X1417)*T1417/NETWORKDAYS(Lister!$D$20,Lister!$E$20,Lister!$D$7:$D$13),IF(AND(MONTH(F1417)=7,MONTH(H1417)=8),(NETWORKDAYS(Lister!$D$20,H1417,Lister!$D$7:$D$13)-X1417)*T1417/NETWORKDAYS(Lister!$D$20,Lister!$E$20,Lister!$D$7:$D$13),IF(AND(MONTH(F1417)=7,MONTH(H1417)=7),0)))),0),"")</f>
        <v/>
      </c>
      <c r="AC1417" s="30" t="str">
        <f>IF(Afrapportering!AC1398="","",Afrapportering!AC1398)</f>
        <v/>
      </c>
      <c r="AD1417" s="52" t="str">
        <f t="shared" si="175"/>
        <v/>
      </c>
      <c r="AE1417" s="52" t="str">
        <f t="shared" si="176"/>
        <v/>
      </c>
      <c r="AF1417" s="30" t="str">
        <f t="shared" si="177"/>
        <v/>
      </c>
      <c r="AG1417" s="30" t="str">
        <f t="shared" si="178"/>
        <v/>
      </c>
      <c r="AH1417" s="3" t="str">
        <f t="shared" si="179"/>
        <v/>
      </c>
    </row>
    <row r="1418" spans="1:34" x14ac:dyDescent="0.25">
      <c r="A1418" s="13" t="str">
        <f>+Afrapportering!A1399</f>
        <v/>
      </c>
      <c r="B1418" s="13" t="str">
        <f>+Afrapportering!B1399</f>
        <v/>
      </c>
      <c r="C1418" s="13" t="str">
        <f>+Afrapportering!C1399</f>
        <v/>
      </c>
      <c r="D1418" s="13" t="str">
        <f>+Afrapportering!D1399</f>
        <v/>
      </c>
      <c r="E1418" s="14" t="str">
        <f>+Afrapportering!E1399</f>
        <v/>
      </c>
      <c r="F1418" s="139" t="str">
        <f>IF(Afrapportering!F1399 = "", "",Afrapportering!F1399)</f>
        <v/>
      </c>
      <c r="G1418" s="14" t="str">
        <f>+Afrapportering!G1399</f>
        <v/>
      </c>
      <c r="H1418" s="139" t="str">
        <f>IF(Afrapportering!H1399 = "","",Afrapportering!H1399)</f>
        <v/>
      </c>
      <c r="I1418" s="140" t="str">
        <f>+Afrapportering!I1399</f>
        <v/>
      </c>
      <c r="J1418" s="13" t="str">
        <f>+Afrapportering!J1399</f>
        <v/>
      </c>
      <c r="K1418" s="32" t="str">
        <f t="shared" si="172"/>
        <v/>
      </c>
      <c r="L1418" s="31" t="str">
        <f>IF(Ansøgning!J1404="","",Ansøgning!J1404)</f>
        <v/>
      </c>
      <c r="M1418" s="134" t="str">
        <f>IF(Afrapportering!M1399="","",Afrapportering!M1399)</f>
        <v/>
      </c>
      <c r="N1418" s="31" t="str">
        <f>IF(Ansøgning!K1404="","",Ansøgning!K1404)</f>
        <v/>
      </c>
      <c r="O1418" s="134">
        <f>IF(Afrapportering!O1399="",,Afrapportering!O1399)</f>
        <v>0</v>
      </c>
      <c r="P1418" s="15" t="str">
        <f>IF(Ansøgning!L1404="","",Ansøgning!L1404)</f>
        <v/>
      </c>
      <c r="Q1418" s="15" t="str">
        <f t="shared" si="173"/>
        <v/>
      </c>
      <c r="R1418" s="15"/>
      <c r="S1418" s="15" t="str">
        <f>IF(Afrapportering!S1399="","",Afrapportering!S1399)</f>
        <v/>
      </c>
      <c r="T1418" s="31" t="str">
        <f t="shared" si="174"/>
        <v/>
      </c>
      <c r="U1418" s="30" t="str">
        <f>IF(Afrapportering!U1399="","",Afrapportering!U1399)</f>
        <v/>
      </c>
      <c r="V1418" s="52" t="str">
        <f>IF(Afrapportering!V1399="","",Afrapportering!V1399)</f>
        <v/>
      </c>
      <c r="W1418" s="30" t="str">
        <f>IF(Afrapportering!W1399="","",Afrapportering!W1399)</f>
        <v/>
      </c>
      <c r="X1418" s="52" t="str">
        <f>IF(Afrapportering!X1399="","",Afrapportering!X1399)</f>
        <v/>
      </c>
      <c r="Y1418" s="30" t="str">
        <f>IF(Afrapportering!Y1399="","",Afrapportering!Y1399)</f>
        <v/>
      </c>
      <c r="Z1418" s="52" t="str">
        <f>IFERROR(MAX(IF(OR(V1418="",X1418=""),"",IF(AND(AND(MONTH(F1418)&gt;=7,MONTH(F1418)&lt;8),AND(MONTH(H1418)&gt;=7,MONTH(H1418)&lt;8)),(NETWORKDAYS(F1418,H1418,Lister!$D$7:$D$13)-V1418)*T1418/NETWORKDAYS(Lister!$D$19,Lister!$E$19,Lister!$D$7:$D$13),IF(AND(AND(MONTH(F1418)&gt;=7,MONTH(F1418)&lt;8),MONTH(H1418)&gt;7),(NETWORKDAYS(F1418,Lister!$E$19,Lister!$D$7:$D$13)-V1418)*T1418/NETWORKDAYS(Lister!$D$19,Lister!$E$19,Lister!$D$7:$D$13),IF(MONTH(F1418)&gt;7,0)))),0),"")</f>
        <v/>
      </c>
      <c r="AA1418" s="30" t="str">
        <f>IF(Afrapportering!AA1399="","",Afrapportering!AA1399)</f>
        <v/>
      </c>
      <c r="AB1418" s="52" t="str">
        <f>IFERROR(MAX(IF(OR(V1418="",X1418=""),"",IF(AND(AND(MONTH(F1418)&gt;=8,MONTH(F1418)&lt;9),AND(MONTH(H1418)&gt;=8,MONTH(H1418)&lt;9)),(NETWORKDAYS(F1418,H1418,Lister!$D$7:$D$13)-X1418)*T1418/NETWORKDAYS(Lister!$D$20,Lister!$E$20,Lister!$D$7:$D$13),IF(AND(MONTH(F1418)=7,MONTH(H1418)=8),(NETWORKDAYS(Lister!$D$20,H1418,Lister!$D$7:$D$13)-X1418)*T1418/NETWORKDAYS(Lister!$D$20,Lister!$E$20,Lister!$D$7:$D$13),IF(AND(MONTH(F1418)=7,MONTH(H1418)=7),0)))),0),"")</f>
        <v/>
      </c>
      <c r="AC1418" s="30" t="str">
        <f>IF(Afrapportering!AC1399="","",Afrapportering!AC1399)</f>
        <v/>
      </c>
      <c r="AD1418" s="52" t="str">
        <f t="shared" si="175"/>
        <v/>
      </c>
      <c r="AE1418" s="52" t="str">
        <f t="shared" si="176"/>
        <v/>
      </c>
      <c r="AF1418" s="30" t="str">
        <f t="shared" si="177"/>
        <v/>
      </c>
      <c r="AG1418" s="30" t="str">
        <f t="shared" si="178"/>
        <v/>
      </c>
      <c r="AH1418" s="3" t="str">
        <f t="shared" si="179"/>
        <v/>
      </c>
    </row>
    <row r="1419" spans="1:34" x14ac:dyDescent="0.25">
      <c r="A1419" s="13" t="str">
        <f>+Afrapportering!A1400</f>
        <v/>
      </c>
      <c r="B1419" s="13" t="str">
        <f>+Afrapportering!B1400</f>
        <v/>
      </c>
      <c r="C1419" s="13" t="str">
        <f>+Afrapportering!C1400</f>
        <v/>
      </c>
      <c r="D1419" s="13" t="str">
        <f>+Afrapportering!D1400</f>
        <v/>
      </c>
      <c r="E1419" s="14" t="str">
        <f>+Afrapportering!E1400</f>
        <v/>
      </c>
      <c r="F1419" s="139" t="str">
        <f>IF(Afrapportering!F1400 = "", "",Afrapportering!F1400)</f>
        <v/>
      </c>
      <c r="G1419" s="14" t="str">
        <f>+Afrapportering!G1400</f>
        <v/>
      </c>
      <c r="H1419" s="139" t="str">
        <f>IF(Afrapportering!H1400 = "","",Afrapportering!H1400)</f>
        <v/>
      </c>
      <c r="I1419" s="140" t="str">
        <f>+Afrapportering!I1400</f>
        <v/>
      </c>
      <c r="J1419" s="13" t="str">
        <f>+Afrapportering!J1400</f>
        <v/>
      </c>
      <c r="K1419" s="32" t="str">
        <f t="shared" si="172"/>
        <v/>
      </c>
      <c r="L1419" s="31" t="str">
        <f>IF(Ansøgning!J1405="","",Ansøgning!J1405)</f>
        <v/>
      </c>
      <c r="M1419" s="134" t="str">
        <f>IF(Afrapportering!M1400="","",Afrapportering!M1400)</f>
        <v/>
      </c>
      <c r="N1419" s="31" t="str">
        <f>IF(Ansøgning!K1405="","",Ansøgning!K1405)</f>
        <v/>
      </c>
      <c r="O1419" s="134">
        <f>IF(Afrapportering!O1400="",,Afrapportering!O1400)</f>
        <v>0</v>
      </c>
      <c r="P1419" s="15" t="str">
        <f>IF(Ansøgning!L1405="","",Ansøgning!L1405)</f>
        <v/>
      </c>
      <c r="Q1419" s="15" t="str">
        <f t="shared" si="173"/>
        <v/>
      </c>
      <c r="R1419" s="15"/>
      <c r="S1419" s="15" t="str">
        <f>IF(Afrapportering!S1400="","",Afrapportering!S1400)</f>
        <v/>
      </c>
      <c r="T1419" s="31" t="str">
        <f t="shared" si="174"/>
        <v/>
      </c>
      <c r="U1419" s="30" t="str">
        <f>IF(Afrapportering!U1400="","",Afrapportering!U1400)</f>
        <v/>
      </c>
      <c r="V1419" s="52" t="str">
        <f>IF(Afrapportering!V1400="","",Afrapportering!V1400)</f>
        <v/>
      </c>
      <c r="W1419" s="30" t="str">
        <f>IF(Afrapportering!W1400="","",Afrapportering!W1400)</f>
        <v/>
      </c>
      <c r="X1419" s="52" t="str">
        <f>IF(Afrapportering!X1400="","",Afrapportering!X1400)</f>
        <v/>
      </c>
      <c r="Y1419" s="30" t="str">
        <f>IF(Afrapportering!Y1400="","",Afrapportering!Y1400)</f>
        <v/>
      </c>
      <c r="Z1419" s="52" t="str">
        <f>IFERROR(MAX(IF(OR(V1419="",X1419=""),"",IF(AND(AND(MONTH(F1419)&gt;=7,MONTH(F1419)&lt;8),AND(MONTH(H1419)&gt;=7,MONTH(H1419)&lt;8)),(NETWORKDAYS(F1419,H1419,Lister!$D$7:$D$13)-V1419)*T1419/NETWORKDAYS(Lister!$D$19,Lister!$E$19,Lister!$D$7:$D$13),IF(AND(AND(MONTH(F1419)&gt;=7,MONTH(F1419)&lt;8),MONTH(H1419)&gt;7),(NETWORKDAYS(F1419,Lister!$E$19,Lister!$D$7:$D$13)-V1419)*T1419/NETWORKDAYS(Lister!$D$19,Lister!$E$19,Lister!$D$7:$D$13),IF(MONTH(F1419)&gt;7,0)))),0),"")</f>
        <v/>
      </c>
      <c r="AA1419" s="30" t="str">
        <f>IF(Afrapportering!AA1400="","",Afrapportering!AA1400)</f>
        <v/>
      </c>
      <c r="AB1419" s="52" t="str">
        <f>IFERROR(MAX(IF(OR(V1419="",X1419=""),"",IF(AND(AND(MONTH(F1419)&gt;=8,MONTH(F1419)&lt;9),AND(MONTH(H1419)&gt;=8,MONTH(H1419)&lt;9)),(NETWORKDAYS(F1419,H1419,Lister!$D$7:$D$13)-X1419)*T1419/NETWORKDAYS(Lister!$D$20,Lister!$E$20,Lister!$D$7:$D$13),IF(AND(MONTH(F1419)=7,MONTH(H1419)=8),(NETWORKDAYS(Lister!$D$20,H1419,Lister!$D$7:$D$13)-X1419)*T1419/NETWORKDAYS(Lister!$D$20,Lister!$E$20,Lister!$D$7:$D$13),IF(AND(MONTH(F1419)=7,MONTH(H1419)=7),0)))),0),"")</f>
        <v/>
      </c>
      <c r="AC1419" s="30" t="str">
        <f>IF(Afrapportering!AC1400="","",Afrapportering!AC1400)</f>
        <v/>
      </c>
      <c r="AD1419" s="52" t="str">
        <f t="shared" si="175"/>
        <v/>
      </c>
      <c r="AE1419" s="52" t="str">
        <f t="shared" si="176"/>
        <v/>
      </c>
      <c r="AF1419" s="30" t="str">
        <f t="shared" si="177"/>
        <v/>
      </c>
      <c r="AG1419" s="30" t="str">
        <f t="shared" si="178"/>
        <v/>
      </c>
      <c r="AH1419" s="3" t="str">
        <f t="shared" si="179"/>
        <v/>
      </c>
    </row>
    <row r="1420" spans="1:34" x14ac:dyDescent="0.25">
      <c r="A1420" s="13" t="str">
        <f>+Afrapportering!A1401</f>
        <v/>
      </c>
      <c r="B1420" s="13" t="str">
        <f>+Afrapportering!B1401</f>
        <v/>
      </c>
      <c r="C1420" s="13" t="str">
        <f>+Afrapportering!C1401</f>
        <v/>
      </c>
      <c r="D1420" s="13" t="str">
        <f>+Afrapportering!D1401</f>
        <v/>
      </c>
      <c r="E1420" s="14" t="str">
        <f>+Afrapportering!E1401</f>
        <v/>
      </c>
      <c r="F1420" s="139" t="str">
        <f>IF(Afrapportering!F1401 = "", "",Afrapportering!F1401)</f>
        <v/>
      </c>
      <c r="G1420" s="14" t="str">
        <f>+Afrapportering!G1401</f>
        <v/>
      </c>
      <c r="H1420" s="139" t="str">
        <f>IF(Afrapportering!H1401 = "","",Afrapportering!H1401)</f>
        <v/>
      </c>
      <c r="I1420" s="140" t="str">
        <f>+Afrapportering!I1401</f>
        <v/>
      </c>
      <c r="J1420" s="13" t="str">
        <f>+Afrapportering!J1401</f>
        <v/>
      </c>
      <c r="K1420" s="32" t="str">
        <f t="shared" si="172"/>
        <v/>
      </c>
      <c r="L1420" s="31" t="str">
        <f>IF(Ansøgning!J1406="","",Ansøgning!J1406)</f>
        <v/>
      </c>
      <c r="M1420" s="134" t="str">
        <f>IF(Afrapportering!M1401="","",Afrapportering!M1401)</f>
        <v/>
      </c>
      <c r="N1420" s="31" t="str">
        <f>IF(Ansøgning!K1406="","",Ansøgning!K1406)</f>
        <v/>
      </c>
      <c r="O1420" s="134">
        <f>IF(Afrapportering!O1401="",,Afrapportering!O1401)</f>
        <v>0</v>
      </c>
      <c r="P1420" s="15" t="str">
        <f>IF(Ansøgning!L1406="","",Ansøgning!L1406)</f>
        <v/>
      </c>
      <c r="Q1420" s="15" t="str">
        <f t="shared" si="173"/>
        <v/>
      </c>
      <c r="R1420" s="15"/>
      <c r="S1420" s="15" t="str">
        <f>IF(Afrapportering!S1401="","",Afrapportering!S1401)</f>
        <v/>
      </c>
      <c r="T1420" s="31" t="str">
        <f t="shared" si="174"/>
        <v/>
      </c>
      <c r="U1420" s="30" t="str">
        <f>IF(Afrapportering!U1401="","",Afrapportering!U1401)</f>
        <v/>
      </c>
      <c r="V1420" s="52" t="str">
        <f>IF(Afrapportering!V1401="","",Afrapportering!V1401)</f>
        <v/>
      </c>
      <c r="W1420" s="30" t="str">
        <f>IF(Afrapportering!W1401="","",Afrapportering!W1401)</f>
        <v/>
      </c>
      <c r="X1420" s="52" t="str">
        <f>IF(Afrapportering!X1401="","",Afrapportering!X1401)</f>
        <v/>
      </c>
      <c r="Y1420" s="30" t="str">
        <f>IF(Afrapportering!Y1401="","",Afrapportering!Y1401)</f>
        <v/>
      </c>
      <c r="Z1420" s="52" t="str">
        <f>IFERROR(MAX(IF(OR(V1420="",X1420=""),"",IF(AND(AND(MONTH(F1420)&gt;=7,MONTH(F1420)&lt;8),AND(MONTH(H1420)&gt;=7,MONTH(H1420)&lt;8)),(NETWORKDAYS(F1420,H1420,Lister!$D$7:$D$13)-V1420)*T1420/NETWORKDAYS(Lister!$D$19,Lister!$E$19,Lister!$D$7:$D$13),IF(AND(AND(MONTH(F1420)&gt;=7,MONTH(F1420)&lt;8),MONTH(H1420)&gt;7),(NETWORKDAYS(F1420,Lister!$E$19,Lister!$D$7:$D$13)-V1420)*T1420/NETWORKDAYS(Lister!$D$19,Lister!$E$19,Lister!$D$7:$D$13),IF(MONTH(F1420)&gt;7,0)))),0),"")</f>
        <v/>
      </c>
      <c r="AA1420" s="30" t="str">
        <f>IF(Afrapportering!AA1401="","",Afrapportering!AA1401)</f>
        <v/>
      </c>
      <c r="AB1420" s="52" t="str">
        <f>IFERROR(MAX(IF(OR(V1420="",X1420=""),"",IF(AND(AND(MONTH(F1420)&gt;=8,MONTH(F1420)&lt;9),AND(MONTH(H1420)&gt;=8,MONTH(H1420)&lt;9)),(NETWORKDAYS(F1420,H1420,Lister!$D$7:$D$13)-X1420)*T1420/NETWORKDAYS(Lister!$D$20,Lister!$E$20,Lister!$D$7:$D$13),IF(AND(MONTH(F1420)=7,MONTH(H1420)=8),(NETWORKDAYS(Lister!$D$20,H1420,Lister!$D$7:$D$13)-X1420)*T1420/NETWORKDAYS(Lister!$D$20,Lister!$E$20,Lister!$D$7:$D$13),IF(AND(MONTH(F1420)=7,MONTH(H1420)=7),0)))),0),"")</f>
        <v/>
      </c>
      <c r="AC1420" s="30" t="str">
        <f>IF(Afrapportering!AC1401="","",Afrapportering!AC1401)</f>
        <v/>
      </c>
      <c r="AD1420" s="52" t="str">
        <f t="shared" si="175"/>
        <v/>
      </c>
      <c r="AE1420" s="52" t="str">
        <f t="shared" si="176"/>
        <v/>
      </c>
      <c r="AF1420" s="30" t="str">
        <f t="shared" si="177"/>
        <v/>
      </c>
      <c r="AG1420" s="30" t="str">
        <f t="shared" si="178"/>
        <v/>
      </c>
      <c r="AH1420" s="3" t="str">
        <f t="shared" si="179"/>
        <v/>
      </c>
    </row>
    <row r="1421" spans="1:34" x14ac:dyDescent="0.25">
      <c r="A1421" s="13" t="str">
        <f>+Afrapportering!A1402</f>
        <v/>
      </c>
      <c r="B1421" s="13" t="str">
        <f>+Afrapportering!B1402</f>
        <v/>
      </c>
      <c r="C1421" s="13" t="str">
        <f>+Afrapportering!C1402</f>
        <v/>
      </c>
      <c r="D1421" s="13" t="str">
        <f>+Afrapportering!D1402</f>
        <v/>
      </c>
      <c r="E1421" s="14" t="str">
        <f>+Afrapportering!E1402</f>
        <v/>
      </c>
      <c r="F1421" s="139" t="str">
        <f>IF(Afrapportering!F1402 = "", "",Afrapportering!F1402)</f>
        <v/>
      </c>
      <c r="G1421" s="14" t="str">
        <f>+Afrapportering!G1402</f>
        <v/>
      </c>
      <c r="H1421" s="139" t="str">
        <f>IF(Afrapportering!H1402 = "","",Afrapportering!H1402)</f>
        <v/>
      </c>
      <c r="I1421" s="140" t="str">
        <f>+Afrapportering!I1402</f>
        <v/>
      </c>
      <c r="J1421" s="13" t="str">
        <f>+Afrapportering!J1402</f>
        <v/>
      </c>
      <c r="K1421" s="32" t="str">
        <f t="shared" si="172"/>
        <v/>
      </c>
      <c r="L1421" s="31" t="str">
        <f>IF(Ansøgning!J1407="","",Ansøgning!J1407)</f>
        <v/>
      </c>
      <c r="M1421" s="134" t="str">
        <f>IF(Afrapportering!M1402="","",Afrapportering!M1402)</f>
        <v/>
      </c>
      <c r="N1421" s="31" t="str">
        <f>IF(Ansøgning!K1407="","",Ansøgning!K1407)</f>
        <v/>
      </c>
      <c r="O1421" s="134">
        <f>IF(Afrapportering!O1402="",,Afrapportering!O1402)</f>
        <v>0</v>
      </c>
      <c r="P1421" s="15" t="str">
        <f>IF(Ansøgning!L1407="","",Ansøgning!L1407)</f>
        <v/>
      </c>
      <c r="Q1421" s="15" t="str">
        <f t="shared" si="173"/>
        <v/>
      </c>
      <c r="R1421" s="15"/>
      <c r="S1421" s="15" t="str">
        <f>IF(Afrapportering!S1402="","",Afrapportering!S1402)</f>
        <v/>
      </c>
      <c r="T1421" s="31" t="str">
        <f t="shared" si="174"/>
        <v/>
      </c>
      <c r="U1421" s="30" t="str">
        <f>IF(Afrapportering!U1402="","",Afrapportering!U1402)</f>
        <v/>
      </c>
      <c r="V1421" s="52" t="str">
        <f>IF(Afrapportering!V1402="","",Afrapportering!V1402)</f>
        <v/>
      </c>
      <c r="W1421" s="30" t="str">
        <f>IF(Afrapportering!W1402="","",Afrapportering!W1402)</f>
        <v/>
      </c>
      <c r="X1421" s="52" t="str">
        <f>IF(Afrapportering!X1402="","",Afrapportering!X1402)</f>
        <v/>
      </c>
      <c r="Y1421" s="30" t="str">
        <f>IF(Afrapportering!Y1402="","",Afrapportering!Y1402)</f>
        <v/>
      </c>
      <c r="Z1421" s="52" t="str">
        <f>IFERROR(MAX(IF(OR(V1421="",X1421=""),"",IF(AND(AND(MONTH(F1421)&gt;=7,MONTH(F1421)&lt;8),AND(MONTH(H1421)&gt;=7,MONTH(H1421)&lt;8)),(NETWORKDAYS(F1421,H1421,Lister!$D$7:$D$13)-V1421)*T1421/NETWORKDAYS(Lister!$D$19,Lister!$E$19,Lister!$D$7:$D$13),IF(AND(AND(MONTH(F1421)&gt;=7,MONTH(F1421)&lt;8),MONTH(H1421)&gt;7),(NETWORKDAYS(F1421,Lister!$E$19,Lister!$D$7:$D$13)-V1421)*T1421/NETWORKDAYS(Lister!$D$19,Lister!$E$19,Lister!$D$7:$D$13),IF(MONTH(F1421)&gt;7,0)))),0),"")</f>
        <v/>
      </c>
      <c r="AA1421" s="30" t="str">
        <f>IF(Afrapportering!AA1402="","",Afrapportering!AA1402)</f>
        <v/>
      </c>
      <c r="AB1421" s="52" t="str">
        <f>IFERROR(MAX(IF(OR(V1421="",X1421=""),"",IF(AND(AND(MONTH(F1421)&gt;=8,MONTH(F1421)&lt;9),AND(MONTH(H1421)&gt;=8,MONTH(H1421)&lt;9)),(NETWORKDAYS(F1421,H1421,Lister!$D$7:$D$13)-X1421)*T1421/NETWORKDAYS(Lister!$D$20,Lister!$E$20,Lister!$D$7:$D$13),IF(AND(MONTH(F1421)=7,MONTH(H1421)=8),(NETWORKDAYS(Lister!$D$20,H1421,Lister!$D$7:$D$13)-X1421)*T1421/NETWORKDAYS(Lister!$D$20,Lister!$E$20,Lister!$D$7:$D$13),IF(AND(MONTH(F1421)=7,MONTH(H1421)=7),0)))),0),"")</f>
        <v/>
      </c>
      <c r="AC1421" s="30" t="str">
        <f>IF(Afrapportering!AC1402="","",Afrapportering!AC1402)</f>
        <v/>
      </c>
      <c r="AD1421" s="52" t="str">
        <f t="shared" si="175"/>
        <v/>
      </c>
      <c r="AE1421" s="52" t="str">
        <f t="shared" si="176"/>
        <v/>
      </c>
      <c r="AF1421" s="30" t="str">
        <f t="shared" si="177"/>
        <v/>
      </c>
      <c r="AG1421" s="30" t="str">
        <f t="shared" si="178"/>
        <v/>
      </c>
      <c r="AH1421" s="3" t="str">
        <f t="shared" si="179"/>
        <v/>
      </c>
    </row>
    <row r="1422" spans="1:34" x14ac:dyDescent="0.25">
      <c r="A1422" s="13" t="str">
        <f>+Afrapportering!A1403</f>
        <v/>
      </c>
      <c r="B1422" s="13" t="str">
        <f>+Afrapportering!B1403</f>
        <v/>
      </c>
      <c r="C1422" s="13" t="str">
        <f>+Afrapportering!C1403</f>
        <v/>
      </c>
      <c r="D1422" s="13" t="str">
        <f>+Afrapportering!D1403</f>
        <v/>
      </c>
      <c r="E1422" s="14" t="str">
        <f>+Afrapportering!E1403</f>
        <v/>
      </c>
      <c r="F1422" s="139" t="str">
        <f>IF(Afrapportering!F1403 = "", "",Afrapportering!F1403)</f>
        <v/>
      </c>
      <c r="G1422" s="14" t="str">
        <f>+Afrapportering!G1403</f>
        <v/>
      </c>
      <c r="H1422" s="139" t="str">
        <f>IF(Afrapportering!H1403 = "","",Afrapportering!H1403)</f>
        <v/>
      </c>
      <c r="I1422" s="140" t="str">
        <f>+Afrapportering!I1403</f>
        <v/>
      </c>
      <c r="J1422" s="13" t="str">
        <f>+Afrapportering!J1403</f>
        <v/>
      </c>
      <c r="K1422" s="32" t="str">
        <f t="shared" si="172"/>
        <v/>
      </c>
      <c r="L1422" s="31" t="str">
        <f>IF(Ansøgning!J1408="","",Ansøgning!J1408)</f>
        <v/>
      </c>
      <c r="M1422" s="134" t="str">
        <f>IF(Afrapportering!M1403="","",Afrapportering!M1403)</f>
        <v/>
      </c>
      <c r="N1422" s="31" t="str">
        <f>IF(Ansøgning!K1408="","",Ansøgning!K1408)</f>
        <v/>
      </c>
      <c r="O1422" s="134">
        <f>IF(Afrapportering!O1403="",,Afrapportering!O1403)</f>
        <v>0</v>
      </c>
      <c r="P1422" s="15" t="str">
        <f>IF(Ansøgning!L1408="","",Ansøgning!L1408)</f>
        <v/>
      </c>
      <c r="Q1422" s="15" t="str">
        <f t="shared" si="173"/>
        <v/>
      </c>
      <c r="R1422" s="15"/>
      <c r="S1422" s="15" t="str">
        <f>IF(Afrapportering!S1403="","",Afrapportering!S1403)</f>
        <v/>
      </c>
      <c r="T1422" s="31" t="str">
        <f t="shared" si="174"/>
        <v/>
      </c>
      <c r="U1422" s="30" t="str">
        <f>IF(Afrapportering!U1403="","",Afrapportering!U1403)</f>
        <v/>
      </c>
      <c r="V1422" s="52" t="str">
        <f>IF(Afrapportering!V1403="","",Afrapportering!V1403)</f>
        <v/>
      </c>
      <c r="W1422" s="30" t="str">
        <f>IF(Afrapportering!W1403="","",Afrapportering!W1403)</f>
        <v/>
      </c>
      <c r="X1422" s="52" t="str">
        <f>IF(Afrapportering!X1403="","",Afrapportering!X1403)</f>
        <v/>
      </c>
      <c r="Y1422" s="30" t="str">
        <f>IF(Afrapportering!Y1403="","",Afrapportering!Y1403)</f>
        <v/>
      </c>
      <c r="Z1422" s="52" t="str">
        <f>IFERROR(MAX(IF(OR(V1422="",X1422=""),"",IF(AND(AND(MONTH(F1422)&gt;=7,MONTH(F1422)&lt;8),AND(MONTH(H1422)&gt;=7,MONTH(H1422)&lt;8)),(NETWORKDAYS(F1422,H1422,Lister!$D$7:$D$13)-V1422)*T1422/NETWORKDAYS(Lister!$D$19,Lister!$E$19,Lister!$D$7:$D$13),IF(AND(AND(MONTH(F1422)&gt;=7,MONTH(F1422)&lt;8),MONTH(H1422)&gt;7),(NETWORKDAYS(F1422,Lister!$E$19,Lister!$D$7:$D$13)-V1422)*T1422/NETWORKDAYS(Lister!$D$19,Lister!$E$19,Lister!$D$7:$D$13),IF(MONTH(F1422)&gt;7,0)))),0),"")</f>
        <v/>
      </c>
      <c r="AA1422" s="30" t="str">
        <f>IF(Afrapportering!AA1403="","",Afrapportering!AA1403)</f>
        <v/>
      </c>
      <c r="AB1422" s="52" t="str">
        <f>IFERROR(MAX(IF(OR(V1422="",X1422=""),"",IF(AND(AND(MONTH(F1422)&gt;=8,MONTH(F1422)&lt;9),AND(MONTH(H1422)&gt;=8,MONTH(H1422)&lt;9)),(NETWORKDAYS(F1422,H1422,Lister!$D$7:$D$13)-X1422)*T1422/NETWORKDAYS(Lister!$D$20,Lister!$E$20,Lister!$D$7:$D$13),IF(AND(MONTH(F1422)=7,MONTH(H1422)=8),(NETWORKDAYS(Lister!$D$20,H1422,Lister!$D$7:$D$13)-X1422)*T1422/NETWORKDAYS(Lister!$D$20,Lister!$E$20,Lister!$D$7:$D$13),IF(AND(MONTH(F1422)=7,MONTH(H1422)=7),0)))),0),"")</f>
        <v/>
      </c>
      <c r="AC1422" s="30" t="str">
        <f>IF(Afrapportering!AC1403="","",Afrapportering!AC1403)</f>
        <v/>
      </c>
      <c r="AD1422" s="52" t="str">
        <f t="shared" si="175"/>
        <v/>
      </c>
      <c r="AE1422" s="52" t="str">
        <f t="shared" si="176"/>
        <v/>
      </c>
      <c r="AF1422" s="30" t="str">
        <f t="shared" si="177"/>
        <v/>
      </c>
      <c r="AG1422" s="30" t="str">
        <f t="shared" si="178"/>
        <v/>
      </c>
      <c r="AH1422" s="3" t="str">
        <f t="shared" si="179"/>
        <v/>
      </c>
    </row>
    <row r="1423" spans="1:34" x14ac:dyDescent="0.25">
      <c r="A1423" s="13" t="str">
        <f>+Afrapportering!A1404</f>
        <v/>
      </c>
      <c r="B1423" s="13" t="str">
        <f>+Afrapportering!B1404</f>
        <v/>
      </c>
      <c r="C1423" s="13" t="str">
        <f>+Afrapportering!C1404</f>
        <v/>
      </c>
      <c r="D1423" s="13" t="str">
        <f>+Afrapportering!D1404</f>
        <v/>
      </c>
      <c r="E1423" s="14" t="str">
        <f>+Afrapportering!E1404</f>
        <v/>
      </c>
      <c r="F1423" s="139" t="str">
        <f>IF(Afrapportering!F1404 = "", "",Afrapportering!F1404)</f>
        <v/>
      </c>
      <c r="G1423" s="14" t="str">
        <f>+Afrapportering!G1404</f>
        <v/>
      </c>
      <c r="H1423" s="139" t="str">
        <f>IF(Afrapportering!H1404 = "","",Afrapportering!H1404)</f>
        <v/>
      </c>
      <c r="I1423" s="140" t="str">
        <f>+Afrapportering!I1404</f>
        <v/>
      </c>
      <c r="J1423" s="13" t="str">
        <f>+Afrapportering!J1404</f>
        <v/>
      </c>
      <c r="K1423" s="32" t="str">
        <f t="shared" si="172"/>
        <v/>
      </c>
      <c r="L1423" s="31" t="str">
        <f>IF(Ansøgning!J1409="","",Ansøgning!J1409)</f>
        <v/>
      </c>
      <c r="M1423" s="134" t="str">
        <f>IF(Afrapportering!M1404="","",Afrapportering!M1404)</f>
        <v/>
      </c>
      <c r="N1423" s="31" t="str">
        <f>IF(Ansøgning!K1409="","",Ansøgning!K1409)</f>
        <v/>
      </c>
      <c r="O1423" s="134">
        <f>IF(Afrapportering!O1404="",,Afrapportering!O1404)</f>
        <v>0</v>
      </c>
      <c r="P1423" s="15" t="str">
        <f>IF(Ansøgning!L1409="","",Ansøgning!L1409)</f>
        <v/>
      </c>
      <c r="Q1423" s="15" t="str">
        <f t="shared" si="173"/>
        <v/>
      </c>
      <c r="R1423" s="15"/>
      <c r="S1423" s="15" t="str">
        <f>IF(Afrapportering!S1404="","",Afrapportering!S1404)</f>
        <v/>
      </c>
      <c r="T1423" s="31" t="str">
        <f t="shared" si="174"/>
        <v/>
      </c>
      <c r="U1423" s="30" t="str">
        <f>IF(Afrapportering!U1404="","",Afrapportering!U1404)</f>
        <v/>
      </c>
      <c r="V1423" s="52" t="str">
        <f>IF(Afrapportering!V1404="","",Afrapportering!V1404)</f>
        <v/>
      </c>
      <c r="W1423" s="30" t="str">
        <f>IF(Afrapportering!W1404="","",Afrapportering!W1404)</f>
        <v/>
      </c>
      <c r="X1423" s="52" t="str">
        <f>IF(Afrapportering!X1404="","",Afrapportering!X1404)</f>
        <v/>
      </c>
      <c r="Y1423" s="30" t="str">
        <f>IF(Afrapportering!Y1404="","",Afrapportering!Y1404)</f>
        <v/>
      </c>
      <c r="Z1423" s="52" t="str">
        <f>IFERROR(MAX(IF(OR(V1423="",X1423=""),"",IF(AND(AND(MONTH(F1423)&gt;=7,MONTH(F1423)&lt;8),AND(MONTH(H1423)&gt;=7,MONTH(H1423)&lt;8)),(NETWORKDAYS(F1423,H1423,Lister!$D$7:$D$13)-V1423)*T1423/NETWORKDAYS(Lister!$D$19,Lister!$E$19,Lister!$D$7:$D$13),IF(AND(AND(MONTH(F1423)&gt;=7,MONTH(F1423)&lt;8),MONTH(H1423)&gt;7),(NETWORKDAYS(F1423,Lister!$E$19,Lister!$D$7:$D$13)-V1423)*T1423/NETWORKDAYS(Lister!$D$19,Lister!$E$19,Lister!$D$7:$D$13),IF(MONTH(F1423)&gt;7,0)))),0),"")</f>
        <v/>
      </c>
      <c r="AA1423" s="30" t="str">
        <f>IF(Afrapportering!AA1404="","",Afrapportering!AA1404)</f>
        <v/>
      </c>
      <c r="AB1423" s="52" t="str">
        <f>IFERROR(MAX(IF(OR(V1423="",X1423=""),"",IF(AND(AND(MONTH(F1423)&gt;=8,MONTH(F1423)&lt;9),AND(MONTH(H1423)&gt;=8,MONTH(H1423)&lt;9)),(NETWORKDAYS(F1423,H1423,Lister!$D$7:$D$13)-X1423)*T1423/NETWORKDAYS(Lister!$D$20,Lister!$E$20,Lister!$D$7:$D$13),IF(AND(MONTH(F1423)=7,MONTH(H1423)=8),(NETWORKDAYS(Lister!$D$20,H1423,Lister!$D$7:$D$13)-X1423)*T1423/NETWORKDAYS(Lister!$D$20,Lister!$E$20,Lister!$D$7:$D$13),IF(AND(MONTH(F1423)=7,MONTH(H1423)=7),0)))),0),"")</f>
        <v/>
      </c>
      <c r="AC1423" s="30" t="str">
        <f>IF(Afrapportering!AC1404="","",Afrapportering!AC1404)</f>
        <v/>
      </c>
      <c r="AD1423" s="52" t="str">
        <f t="shared" si="175"/>
        <v/>
      </c>
      <c r="AE1423" s="52" t="str">
        <f t="shared" si="176"/>
        <v/>
      </c>
      <c r="AF1423" s="30" t="str">
        <f t="shared" si="177"/>
        <v/>
      </c>
      <c r="AG1423" s="30" t="str">
        <f t="shared" si="178"/>
        <v/>
      </c>
      <c r="AH1423" s="3" t="str">
        <f t="shared" si="179"/>
        <v/>
      </c>
    </row>
    <row r="1424" spans="1:34" x14ac:dyDescent="0.25">
      <c r="A1424" s="13" t="str">
        <f>+Afrapportering!A1405</f>
        <v/>
      </c>
      <c r="B1424" s="13" t="str">
        <f>+Afrapportering!B1405</f>
        <v/>
      </c>
      <c r="C1424" s="13" t="str">
        <f>+Afrapportering!C1405</f>
        <v/>
      </c>
      <c r="D1424" s="13" t="str">
        <f>+Afrapportering!D1405</f>
        <v/>
      </c>
      <c r="E1424" s="14" t="str">
        <f>+Afrapportering!E1405</f>
        <v/>
      </c>
      <c r="F1424" s="139" t="str">
        <f>IF(Afrapportering!F1405 = "", "",Afrapportering!F1405)</f>
        <v/>
      </c>
      <c r="G1424" s="14" t="str">
        <f>+Afrapportering!G1405</f>
        <v/>
      </c>
      <c r="H1424" s="139" t="str">
        <f>IF(Afrapportering!H1405 = "","",Afrapportering!H1405)</f>
        <v/>
      </c>
      <c r="I1424" s="140" t="str">
        <f>+Afrapportering!I1405</f>
        <v/>
      </c>
      <c r="J1424" s="13" t="str">
        <f>+Afrapportering!J1405</f>
        <v/>
      </c>
      <c r="K1424" s="32" t="str">
        <f t="shared" si="172"/>
        <v/>
      </c>
      <c r="L1424" s="31" t="str">
        <f>IF(Ansøgning!J1410="","",Ansøgning!J1410)</f>
        <v/>
      </c>
      <c r="M1424" s="134" t="str">
        <f>IF(Afrapportering!M1405="","",Afrapportering!M1405)</f>
        <v/>
      </c>
      <c r="N1424" s="31" t="str">
        <f>IF(Ansøgning!K1410="","",Ansøgning!K1410)</f>
        <v/>
      </c>
      <c r="O1424" s="134">
        <f>IF(Afrapportering!O1405="",,Afrapportering!O1405)</f>
        <v>0</v>
      </c>
      <c r="P1424" s="15" t="str">
        <f>IF(Ansøgning!L1410="","",Ansøgning!L1410)</f>
        <v/>
      </c>
      <c r="Q1424" s="15" t="str">
        <f t="shared" si="173"/>
        <v/>
      </c>
      <c r="R1424" s="15"/>
      <c r="S1424" s="15" t="str">
        <f>IF(Afrapportering!S1405="","",Afrapportering!S1405)</f>
        <v/>
      </c>
      <c r="T1424" s="31" t="str">
        <f t="shared" si="174"/>
        <v/>
      </c>
      <c r="U1424" s="30" t="str">
        <f>IF(Afrapportering!U1405="","",Afrapportering!U1405)</f>
        <v/>
      </c>
      <c r="V1424" s="52" t="str">
        <f>IF(Afrapportering!V1405="","",Afrapportering!V1405)</f>
        <v/>
      </c>
      <c r="W1424" s="30" t="str">
        <f>IF(Afrapportering!W1405="","",Afrapportering!W1405)</f>
        <v/>
      </c>
      <c r="X1424" s="52" t="str">
        <f>IF(Afrapportering!X1405="","",Afrapportering!X1405)</f>
        <v/>
      </c>
      <c r="Y1424" s="30" t="str">
        <f>IF(Afrapportering!Y1405="","",Afrapportering!Y1405)</f>
        <v/>
      </c>
      <c r="Z1424" s="52" t="str">
        <f>IFERROR(MAX(IF(OR(V1424="",X1424=""),"",IF(AND(AND(MONTH(F1424)&gt;=7,MONTH(F1424)&lt;8),AND(MONTH(H1424)&gt;=7,MONTH(H1424)&lt;8)),(NETWORKDAYS(F1424,H1424,Lister!$D$7:$D$13)-V1424)*T1424/NETWORKDAYS(Lister!$D$19,Lister!$E$19,Lister!$D$7:$D$13),IF(AND(AND(MONTH(F1424)&gt;=7,MONTH(F1424)&lt;8),MONTH(H1424)&gt;7),(NETWORKDAYS(F1424,Lister!$E$19,Lister!$D$7:$D$13)-V1424)*T1424/NETWORKDAYS(Lister!$D$19,Lister!$E$19,Lister!$D$7:$D$13),IF(MONTH(F1424)&gt;7,0)))),0),"")</f>
        <v/>
      </c>
      <c r="AA1424" s="30" t="str">
        <f>IF(Afrapportering!AA1405="","",Afrapportering!AA1405)</f>
        <v/>
      </c>
      <c r="AB1424" s="52" t="str">
        <f>IFERROR(MAX(IF(OR(V1424="",X1424=""),"",IF(AND(AND(MONTH(F1424)&gt;=8,MONTH(F1424)&lt;9),AND(MONTH(H1424)&gt;=8,MONTH(H1424)&lt;9)),(NETWORKDAYS(F1424,H1424,Lister!$D$7:$D$13)-X1424)*T1424/NETWORKDAYS(Lister!$D$20,Lister!$E$20,Lister!$D$7:$D$13),IF(AND(MONTH(F1424)=7,MONTH(H1424)=8),(NETWORKDAYS(Lister!$D$20,H1424,Lister!$D$7:$D$13)-X1424)*T1424/NETWORKDAYS(Lister!$D$20,Lister!$E$20,Lister!$D$7:$D$13),IF(AND(MONTH(F1424)=7,MONTH(H1424)=7),0)))),0),"")</f>
        <v/>
      </c>
      <c r="AC1424" s="30" t="str">
        <f>IF(Afrapportering!AC1405="","",Afrapportering!AC1405)</f>
        <v/>
      </c>
      <c r="AD1424" s="52" t="str">
        <f t="shared" si="175"/>
        <v/>
      </c>
      <c r="AE1424" s="52" t="str">
        <f t="shared" si="176"/>
        <v/>
      </c>
      <c r="AF1424" s="30" t="str">
        <f t="shared" si="177"/>
        <v/>
      </c>
      <c r="AG1424" s="30" t="str">
        <f t="shared" si="178"/>
        <v/>
      </c>
      <c r="AH1424" s="3" t="str">
        <f t="shared" si="179"/>
        <v/>
      </c>
    </row>
    <row r="1425" spans="1:34" x14ac:dyDescent="0.25">
      <c r="A1425" s="13" t="str">
        <f>+Afrapportering!A1406</f>
        <v/>
      </c>
      <c r="B1425" s="13" t="str">
        <f>+Afrapportering!B1406</f>
        <v/>
      </c>
      <c r="C1425" s="13" t="str">
        <f>+Afrapportering!C1406</f>
        <v/>
      </c>
      <c r="D1425" s="13" t="str">
        <f>+Afrapportering!D1406</f>
        <v/>
      </c>
      <c r="E1425" s="14" t="str">
        <f>+Afrapportering!E1406</f>
        <v/>
      </c>
      <c r="F1425" s="139" t="str">
        <f>IF(Afrapportering!F1406 = "", "",Afrapportering!F1406)</f>
        <v/>
      </c>
      <c r="G1425" s="14" t="str">
        <f>+Afrapportering!G1406</f>
        <v/>
      </c>
      <c r="H1425" s="139" t="str">
        <f>IF(Afrapportering!H1406 = "","",Afrapportering!H1406)</f>
        <v/>
      </c>
      <c r="I1425" s="140" t="str">
        <f>+Afrapportering!I1406</f>
        <v/>
      </c>
      <c r="J1425" s="13" t="str">
        <f>+Afrapportering!J1406</f>
        <v/>
      </c>
      <c r="K1425" s="32" t="str">
        <f t="shared" si="172"/>
        <v/>
      </c>
      <c r="L1425" s="31" t="str">
        <f>IF(Ansøgning!J1411="","",Ansøgning!J1411)</f>
        <v/>
      </c>
      <c r="M1425" s="134" t="str">
        <f>IF(Afrapportering!M1406="","",Afrapportering!M1406)</f>
        <v/>
      </c>
      <c r="N1425" s="31" t="str">
        <f>IF(Ansøgning!K1411="","",Ansøgning!K1411)</f>
        <v/>
      </c>
      <c r="O1425" s="134">
        <f>IF(Afrapportering!O1406="",,Afrapportering!O1406)</f>
        <v>0</v>
      </c>
      <c r="P1425" s="15" t="str">
        <f>IF(Ansøgning!L1411="","",Ansøgning!L1411)</f>
        <v/>
      </c>
      <c r="Q1425" s="15" t="str">
        <f t="shared" si="173"/>
        <v/>
      </c>
      <c r="R1425" s="15"/>
      <c r="S1425" s="15" t="str">
        <f>IF(Afrapportering!S1406="","",Afrapportering!S1406)</f>
        <v/>
      </c>
      <c r="T1425" s="31" t="str">
        <f t="shared" si="174"/>
        <v/>
      </c>
      <c r="U1425" s="30" t="str">
        <f>IF(Afrapportering!U1406="","",Afrapportering!U1406)</f>
        <v/>
      </c>
      <c r="V1425" s="52" t="str">
        <f>IF(Afrapportering!V1406="","",Afrapportering!V1406)</f>
        <v/>
      </c>
      <c r="W1425" s="30" t="str">
        <f>IF(Afrapportering!W1406="","",Afrapportering!W1406)</f>
        <v/>
      </c>
      <c r="X1425" s="52" t="str">
        <f>IF(Afrapportering!X1406="","",Afrapportering!X1406)</f>
        <v/>
      </c>
      <c r="Y1425" s="30" t="str">
        <f>IF(Afrapportering!Y1406="","",Afrapportering!Y1406)</f>
        <v/>
      </c>
      <c r="Z1425" s="52" t="str">
        <f>IFERROR(MAX(IF(OR(V1425="",X1425=""),"",IF(AND(AND(MONTH(F1425)&gt;=7,MONTH(F1425)&lt;8),AND(MONTH(H1425)&gt;=7,MONTH(H1425)&lt;8)),(NETWORKDAYS(F1425,H1425,Lister!$D$7:$D$13)-V1425)*T1425/NETWORKDAYS(Lister!$D$19,Lister!$E$19,Lister!$D$7:$D$13),IF(AND(AND(MONTH(F1425)&gt;=7,MONTH(F1425)&lt;8),MONTH(H1425)&gt;7),(NETWORKDAYS(F1425,Lister!$E$19,Lister!$D$7:$D$13)-V1425)*T1425/NETWORKDAYS(Lister!$D$19,Lister!$E$19,Lister!$D$7:$D$13),IF(MONTH(F1425)&gt;7,0)))),0),"")</f>
        <v/>
      </c>
      <c r="AA1425" s="30" t="str">
        <f>IF(Afrapportering!AA1406="","",Afrapportering!AA1406)</f>
        <v/>
      </c>
      <c r="AB1425" s="52" t="str">
        <f>IFERROR(MAX(IF(OR(V1425="",X1425=""),"",IF(AND(AND(MONTH(F1425)&gt;=8,MONTH(F1425)&lt;9),AND(MONTH(H1425)&gt;=8,MONTH(H1425)&lt;9)),(NETWORKDAYS(F1425,H1425,Lister!$D$7:$D$13)-X1425)*T1425/NETWORKDAYS(Lister!$D$20,Lister!$E$20,Lister!$D$7:$D$13),IF(AND(MONTH(F1425)=7,MONTH(H1425)=8),(NETWORKDAYS(Lister!$D$20,H1425,Lister!$D$7:$D$13)-X1425)*T1425/NETWORKDAYS(Lister!$D$20,Lister!$E$20,Lister!$D$7:$D$13),IF(AND(MONTH(F1425)=7,MONTH(H1425)=7),0)))),0),"")</f>
        <v/>
      </c>
      <c r="AC1425" s="30" t="str">
        <f>IF(Afrapportering!AC1406="","",Afrapportering!AC1406)</f>
        <v/>
      </c>
      <c r="AD1425" s="52" t="str">
        <f t="shared" si="175"/>
        <v/>
      </c>
      <c r="AE1425" s="52" t="str">
        <f t="shared" si="176"/>
        <v/>
      </c>
      <c r="AF1425" s="30" t="str">
        <f t="shared" si="177"/>
        <v/>
      </c>
      <c r="AG1425" s="30" t="str">
        <f t="shared" si="178"/>
        <v/>
      </c>
      <c r="AH1425" s="3" t="str">
        <f t="shared" si="179"/>
        <v/>
      </c>
    </row>
    <row r="1426" spans="1:34" x14ac:dyDescent="0.25">
      <c r="A1426" s="13" t="str">
        <f>+Afrapportering!A1407</f>
        <v/>
      </c>
      <c r="B1426" s="13" t="str">
        <f>+Afrapportering!B1407</f>
        <v/>
      </c>
      <c r="C1426" s="13" t="str">
        <f>+Afrapportering!C1407</f>
        <v/>
      </c>
      <c r="D1426" s="13" t="str">
        <f>+Afrapportering!D1407</f>
        <v/>
      </c>
      <c r="E1426" s="14" t="str">
        <f>+Afrapportering!E1407</f>
        <v/>
      </c>
      <c r="F1426" s="139" t="str">
        <f>IF(Afrapportering!F1407 = "", "",Afrapportering!F1407)</f>
        <v/>
      </c>
      <c r="G1426" s="14" t="str">
        <f>+Afrapportering!G1407</f>
        <v/>
      </c>
      <c r="H1426" s="139" t="str">
        <f>IF(Afrapportering!H1407 = "","",Afrapportering!H1407)</f>
        <v/>
      </c>
      <c r="I1426" s="140" t="str">
        <f>+Afrapportering!I1407</f>
        <v/>
      </c>
      <c r="J1426" s="13" t="str">
        <f>+Afrapportering!J1407</f>
        <v/>
      </c>
      <c r="K1426" s="32" t="str">
        <f t="shared" si="172"/>
        <v/>
      </c>
      <c r="L1426" s="31" t="str">
        <f>IF(Ansøgning!J1412="","",Ansøgning!J1412)</f>
        <v/>
      </c>
      <c r="M1426" s="134" t="str">
        <f>IF(Afrapportering!M1407="","",Afrapportering!M1407)</f>
        <v/>
      </c>
      <c r="N1426" s="31" t="str">
        <f>IF(Ansøgning!K1412="","",Ansøgning!K1412)</f>
        <v/>
      </c>
      <c r="O1426" s="134">
        <f>IF(Afrapportering!O1407="",,Afrapportering!O1407)</f>
        <v>0</v>
      </c>
      <c r="P1426" s="15" t="str">
        <f>IF(Ansøgning!L1412="","",Ansøgning!L1412)</f>
        <v/>
      </c>
      <c r="Q1426" s="15" t="str">
        <f t="shared" si="173"/>
        <v/>
      </c>
      <c r="R1426" s="15"/>
      <c r="S1426" s="15" t="str">
        <f>IF(Afrapportering!S1407="","",Afrapportering!S1407)</f>
        <v/>
      </c>
      <c r="T1426" s="31" t="str">
        <f t="shared" si="174"/>
        <v/>
      </c>
      <c r="U1426" s="30" t="str">
        <f>IF(Afrapportering!U1407="","",Afrapportering!U1407)</f>
        <v/>
      </c>
      <c r="V1426" s="52" t="str">
        <f>IF(Afrapportering!V1407="","",Afrapportering!V1407)</f>
        <v/>
      </c>
      <c r="W1426" s="30" t="str">
        <f>IF(Afrapportering!W1407="","",Afrapportering!W1407)</f>
        <v/>
      </c>
      <c r="X1426" s="52" t="str">
        <f>IF(Afrapportering!X1407="","",Afrapportering!X1407)</f>
        <v/>
      </c>
      <c r="Y1426" s="30" t="str">
        <f>IF(Afrapportering!Y1407="","",Afrapportering!Y1407)</f>
        <v/>
      </c>
      <c r="Z1426" s="52" t="str">
        <f>IFERROR(MAX(IF(OR(V1426="",X1426=""),"",IF(AND(AND(MONTH(F1426)&gt;=7,MONTH(F1426)&lt;8),AND(MONTH(H1426)&gt;=7,MONTH(H1426)&lt;8)),(NETWORKDAYS(F1426,H1426,Lister!$D$7:$D$13)-V1426)*T1426/NETWORKDAYS(Lister!$D$19,Lister!$E$19,Lister!$D$7:$D$13),IF(AND(AND(MONTH(F1426)&gt;=7,MONTH(F1426)&lt;8),MONTH(H1426)&gt;7),(NETWORKDAYS(F1426,Lister!$E$19,Lister!$D$7:$D$13)-V1426)*T1426/NETWORKDAYS(Lister!$D$19,Lister!$E$19,Lister!$D$7:$D$13),IF(MONTH(F1426)&gt;7,0)))),0),"")</f>
        <v/>
      </c>
      <c r="AA1426" s="30" t="str">
        <f>IF(Afrapportering!AA1407="","",Afrapportering!AA1407)</f>
        <v/>
      </c>
      <c r="AB1426" s="52" t="str">
        <f>IFERROR(MAX(IF(OR(V1426="",X1426=""),"",IF(AND(AND(MONTH(F1426)&gt;=8,MONTH(F1426)&lt;9),AND(MONTH(H1426)&gt;=8,MONTH(H1426)&lt;9)),(NETWORKDAYS(F1426,H1426,Lister!$D$7:$D$13)-X1426)*T1426/NETWORKDAYS(Lister!$D$20,Lister!$E$20,Lister!$D$7:$D$13),IF(AND(MONTH(F1426)=7,MONTH(H1426)=8),(NETWORKDAYS(Lister!$D$20,H1426,Lister!$D$7:$D$13)-X1426)*T1426/NETWORKDAYS(Lister!$D$20,Lister!$E$20,Lister!$D$7:$D$13),IF(AND(MONTH(F1426)=7,MONTH(H1426)=7),0)))),0),"")</f>
        <v/>
      </c>
      <c r="AC1426" s="30" t="str">
        <f>IF(Afrapportering!AC1407="","",Afrapportering!AC1407)</f>
        <v/>
      </c>
      <c r="AD1426" s="52" t="str">
        <f t="shared" si="175"/>
        <v/>
      </c>
      <c r="AE1426" s="52" t="str">
        <f t="shared" si="176"/>
        <v/>
      </c>
      <c r="AF1426" s="30" t="str">
        <f t="shared" si="177"/>
        <v/>
      </c>
      <c r="AG1426" s="30" t="str">
        <f t="shared" si="178"/>
        <v/>
      </c>
      <c r="AH1426" s="3" t="str">
        <f t="shared" si="179"/>
        <v/>
      </c>
    </row>
    <row r="1427" spans="1:34" x14ac:dyDescent="0.25">
      <c r="A1427" s="13" t="str">
        <f>+Afrapportering!A1408</f>
        <v/>
      </c>
      <c r="B1427" s="13" t="str">
        <f>+Afrapportering!B1408</f>
        <v/>
      </c>
      <c r="C1427" s="13" t="str">
        <f>+Afrapportering!C1408</f>
        <v/>
      </c>
      <c r="D1427" s="13" t="str">
        <f>+Afrapportering!D1408</f>
        <v/>
      </c>
      <c r="E1427" s="14" t="str">
        <f>+Afrapportering!E1408</f>
        <v/>
      </c>
      <c r="F1427" s="139" t="str">
        <f>IF(Afrapportering!F1408 = "", "",Afrapportering!F1408)</f>
        <v/>
      </c>
      <c r="G1427" s="14" t="str">
        <f>+Afrapportering!G1408</f>
        <v/>
      </c>
      <c r="H1427" s="139" t="str">
        <f>IF(Afrapportering!H1408 = "","",Afrapportering!H1408)</f>
        <v/>
      </c>
      <c r="I1427" s="140" t="str">
        <f>+Afrapportering!I1408</f>
        <v/>
      </c>
      <c r="J1427" s="13" t="str">
        <f>+Afrapportering!J1408</f>
        <v/>
      </c>
      <c r="K1427" s="32" t="str">
        <f t="shared" si="172"/>
        <v/>
      </c>
      <c r="L1427" s="31" t="str">
        <f>IF(Ansøgning!J1413="","",Ansøgning!J1413)</f>
        <v/>
      </c>
      <c r="M1427" s="134" t="str">
        <f>IF(Afrapportering!M1408="","",Afrapportering!M1408)</f>
        <v/>
      </c>
      <c r="N1427" s="31" t="str">
        <f>IF(Ansøgning!K1413="","",Ansøgning!K1413)</f>
        <v/>
      </c>
      <c r="O1427" s="134">
        <f>IF(Afrapportering!O1408="",,Afrapportering!O1408)</f>
        <v>0</v>
      </c>
      <c r="P1427" s="15" t="str">
        <f>IF(Ansøgning!L1413="","",Ansøgning!L1413)</f>
        <v/>
      </c>
      <c r="Q1427" s="15" t="str">
        <f t="shared" si="173"/>
        <v/>
      </c>
      <c r="R1427" s="15"/>
      <c r="S1427" s="15" t="str">
        <f>IF(Afrapportering!S1408="","",Afrapportering!S1408)</f>
        <v/>
      </c>
      <c r="T1427" s="31" t="str">
        <f t="shared" si="174"/>
        <v/>
      </c>
      <c r="U1427" s="30" t="str">
        <f>IF(Afrapportering!U1408="","",Afrapportering!U1408)</f>
        <v/>
      </c>
      <c r="V1427" s="52" t="str">
        <f>IF(Afrapportering!V1408="","",Afrapportering!V1408)</f>
        <v/>
      </c>
      <c r="W1427" s="30" t="str">
        <f>IF(Afrapportering!W1408="","",Afrapportering!W1408)</f>
        <v/>
      </c>
      <c r="X1427" s="52" t="str">
        <f>IF(Afrapportering!X1408="","",Afrapportering!X1408)</f>
        <v/>
      </c>
      <c r="Y1427" s="30" t="str">
        <f>IF(Afrapportering!Y1408="","",Afrapportering!Y1408)</f>
        <v/>
      </c>
      <c r="Z1427" s="52" t="str">
        <f>IFERROR(MAX(IF(OR(V1427="",X1427=""),"",IF(AND(AND(MONTH(F1427)&gt;=7,MONTH(F1427)&lt;8),AND(MONTH(H1427)&gt;=7,MONTH(H1427)&lt;8)),(NETWORKDAYS(F1427,H1427,Lister!$D$7:$D$13)-V1427)*T1427/NETWORKDAYS(Lister!$D$19,Lister!$E$19,Lister!$D$7:$D$13),IF(AND(AND(MONTH(F1427)&gt;=7,MONTH(F1427)&lt;8),MONTH(H1427)&gt;7),(NETWORKDAYS(F1427,Lister!$E$19,Lister!$D$7:$D$13)-V1427)*T1427/NETWORKDAYS(Lister!$D$19,Lister!$E$19,Lister!$D$7:$D$13),IF(MONTH(F1427)&gt;7,0)))),0),"")</f>
        <v/>
      </c>
      <c r="AA1427" s="30" t="str">
        <f>IF(Afrapportering!AA1408="","",Afrapportering!AA1408)</f>
        <v/>
      </c>
      <c r="AB1427" s="52" t="str">
        <f>IFERROR(MAX(IF(OR(V1427="",X1427=""),"",IF(AND(AND(MONTH(F1427)&gt;=8,MONTH(F1427)&lt;9),AND(MONTH(H1427)&gt;=8,MONTH(H1427)&lt;9)),(NETWORKDAYS(F1427,H1427,Lister!$D$7:$D$13)-X1427)*T1427/NETWORKDAYS(Lister!$D$20,Lister!$E$20,Lister!$D$7:$D$13),IF(AND(MONTH(F1427)=7,MONTH(H1427)=8),(NETWORKDAYS(Lister!$D$20,H1427,Lister!$D$7:$D$13)-X1427)*T1427/NETWORKDAYS(Lister!$D$20,Lister!$E$20,Lister!$D$7:$D$13),IF(AND(MONTH(F1427)=7,MONTH(H1427)=7),0)))),0),"")</f>
        <v/>
      </c>
      <c r="AC1427" s="30" t="str">
        <f>IF(Afrapportering!AC1408="","",Afrapportering!AC1408)</f>
        <v/>
      </c>
      <c r="AD1427" s="52" t="str">
        <f t="shared" si="175"/>
        <v/>
      </c>
      <c r="AE1427" s="52" t="str">
        <f t="shared" si="176"/>
        <v/>
      </c>
      <c r="AF1427" s="30" t="str">
        <f t="shared" si="177"/>
        <v/>
      </c>
      <c r="AG1427" s="30" t="str">
        <f t="shared" si="178"/>
        <v/>
      </c>
      <c r="AH1427" s="3" t="str">
        <f t="shared" si="179"/>
        <v/>
      </c>
    </row>
    <row r="1428" spans="1:34" x14ac:dyDescent="0.25">
      <c r="A1428" s="13" t="str">
        <f>+Afrapportering!A1409</f>
        <v/>
      </c>
      <c r="B1428" s="13" t="str">
        <f>+Afrapportering!B1409</f>
        <v/>
      </c>
      <c r="C1428" s="13" t="str">
        <f>+Afrapportering!C1409</f>
        <v/>
      </c>
      <c r="D1428" s="13" t="str">
        <f>+Afrapportering!D1409</f>
        <v/>
      </c>
      <c r="E1428" s="14" t="str">
        <f>+Afrapportering!E1409</f>
        <v/>
      </c>
      <c r="F1428" s="139" t="str">
        <f>IF(Afrapportering!F1409 = "", "",Afrapportering!F1409)</f>
        <v/>
      </c>
      <c r="G1428" s="14" t="str">
        <f>+Afrapportering!G1409</f>
        <v/>
      </c>
      <c r="H1428" s="139" t="str">
        <f>IF(Afrapportering!H1409 = "","",Afrapportering!H1409)</f>
        <v/>
      </c>
      <c r="I1428" s="140" t="str">
        <f>+Afrapportering!I1409</f>
        <v/>
      </c>
      <c r="J1428" s="13" t="str">
        <f>+Afrapportering!J1409</f>
        <v/>
      </c>
      <c r="K1428" s="32" t="str">
        <f t="shared" si="172"/>
        <v/>
      </c>
      <c r="L1428" s="31" t="str">
        <f>IF(Ansøgning!J1414="","",Ansøgning!J1414)</f>
        <v/>
      </c>
      <c r="M1428" s="134" t="str">
        <f>IF(Afrapportering!M1409="","",Afrapportering!M1409)</f>
        <v/>
      </c>
      <c r="N1428" s="31" t="str">
        <f>IF(Ansøgning!K1414="","",Ansøgning!K1414)</f>
        <v/>
      </c>
      <c r="O1428" s="134">
        <f>IF(Afrapportering!O1409="",,Afrapportering!O1409)</f>
        <v>0</v>
      </c>
      <c r="P1428" s="15" t="str">
        <f>IF(Ansøgning!L1414="","",Ansøgning!L1414)</f>
        <v/>
      </c>
      <c r="Q1428" s="15" t="str">
        <f t="shared" si="173"/>
        <v/>
      </c>
      <c r="R1428" s="15"/>
      <c r="S1428" s="15" t="str">
        <f>IF(Afrapportering!S1409="","",Afrapportering!S1409)</f>
        <v/>
      </c>
      <c r="T1428" s="31" t="str">
        <f t="shared" si="174"/>
        <v/>
      </c>
      <c r="U1428" s="30" t="str">
        <f>IF(Afrapportering!U1409="","",Afrapportering!U1409)</f>
        <v/>
      </c>
      <c r="V1428" s="52" t="str">
        <f>IF(Afrapportering!V1409="","",Afrapportering!V1409)</f>
        <v/>
      </c>
      <c r="W1428" s="30" t="str">
        <f>IF(Afrapportering!W1409="","",Afrapportering!W1409)</f>
        <v/>
      </c>
      <c r="X1428" s="52" t="str">
        <f>IF(Afrapportering!X1409="","",Afrapportering!X1409)</f>
        <v/>
      </c>
      <c r="Y1428" s="30" t="str">
        <f>IF(Afrapportering!Y1409="","",Afrapportering!Y1409)</f>
        <v/>
      </c>
      <c r="Z1428" s="52" t="str">
        <f>IFERROR(MAX(IF(OR(V1428="",X1428=""),"",IF(AND(AND(MONTH(F1428)&gt;=7,MONTH(F1428)&lt;8),AND(MONTH(H1428)&gt;=7,MONTH(H1428)&lt;8)),(NETWORKDAYS(F1428,H1428,Lister!$D$7:$D$13)-V1428)*T1428/NETWORKDAYS(Lister!$D$19,Lister!$E$19,Lister!$D$7:$D$13),IF(AND(AND(MONTH(F1428)&gt;=7,MONTH(F1428)&lt;8),MONTH(H1428)&gt;7),(NETWORKDAYS(F1428,Lister!$E$19,Lister!$D$7:$D$13)-V1428)*T1428/NETWORKDAYS(Lister!$D$19,Lister!$E$19,Lister!$D$7:$D$13),IF(MONTH(F1428)&gt;7,0)))),0),"")</f>
        <v/>
      </c>
      <c r="AA1428" s="30" t="str">
        <f>IF(Afrapportering!AA1409="","",Afrapportering!AA1409)</f>
        <v/>
      </c>
      <c r="AB1428" s="52" t="str">
        <f>IFERROR(MAX(IF(OR(V1428="",X1428=""),"",IF(AND(AND(MONTH(F1428)&gt;=8,MONTH(F1428)&lt;9),AND(MONTH(H1428)&gt;=8,MONTH(H1428)&lt;9)),(NETWORKDAYS(F1428,H1428,Lister!$D$7:$D$13)-X1428)*T1428/NETWORKDAYS(Lister!$D$20,Lister!$E$20,Lister!$D$7:$D$13),IF(AND(MONTH(F1428)=7,MONTH(H1428)=8),(NETWORKDAYS(Lister!$D$20,H1428,Lister!$D$7:$D$13)-X1428)*T1428/NETWORKDAYS(Lister!$D$20,Lister!$E$20,Lister!$D$7:$D$13),IF(AND(MONTH(F1428)=7,MONTH(H1428)=7),0)))),0),"")</f>
        <v/>
      </c>
      <c r="AC1428" s="30" t="str">
        <f>IF(Afrapportering!AC1409="","",Afrapportering!AC1409)</f>
        <v/>
      </c>
      <c r="AD1428" s="52" t="str">
        <f t="shared" si="175"/>
        <v/>
      </c>
      <c r="AE1428" s="52" t="str">
        <f t="shared" si="176"/>
        <v/>
      </c>
      <c r="AF1428" s="30" t="str">
        <f t="shared" si="177"/>
        <v/>
      </c>
      <c r="AG1428" s="30" t="str">
        <f t="shared" si="178"/>
        <v/>
      </c>
      <c r="AH1428" s="3" t="str">
        <f t="shared" si="179"/>
        <v/>
      </c>
    </row>
    <row r="1429" spans="1:34" x14ac:dyDescent="0.25">
      <c r="A1429" s="13" t="str">
        <f>+Afrapportering!A1410</f>
        <v/>
      </c>
      <c r="B1429" s="13" t="str">
        <f>+Afrapportering!B1410</f>
        <v/>
      </c>
      <c r="C1429" s="13" t="str">
        <f>+Afrapportering!C1410</f>
        <v/>
      </c>
      <c r="D1429" s="13" t="str">
        <f>+Afrapportering!D1410</f>
        <v/>
      </c>
      <c r="E1429" s="14" t="str">
        <f>+Afrapportering!E1410</f>
        <v/>
      </c>
      <c r="F1429" s="139" t="str">
        <f>IF(Afrapportering!F1410 = "", "",Afrapportering!F1410)</f>
        <v/>
      </c>
      <c r="G1429" s="14" t="str">
        <f>+Afrapportering!G1410</f>
        <v/>
      </c>
      <c r="H1429" s="139" t="str">
        <f>IF(Afrapportering!H1410 = "","",Afrapportering!H1410)</f>
        <v/>
      </c>
      <c r="I1429" s="140" t="str">
        <f>+Afrapportering!I1410</f>
        <v/>
      </c>
      <c r="J1429" s="13" t="str">
        <f>+Afrapportering!J1410</f>
        <v/>
      </c>
      <c r="K1429" s="32" t="str">
        <f t="shared" si="172"/>
        <v/>
      </c>
      <c r="L1429" s="31" t="str">
        <f>IF(Ansøgning!J1415="","",Ansøgning!J1415)</f>
        <v/>
      </c>
      <c r="M1429" s="134" t="str">
        <f>IF(Afrapportering!M1410="","",Afrapportering!M1410)</f>
        <v/>
      </c>
      <c r="N1429" s="31" t="str">
        <f>IF(Ansøgning!K1415="","",Ansøgning!K1415)</f>
        <v/>
      </c>
      <c r="O1429" s="134">
        <f>IF(Afrapportering!O1410="",,Afrapportering!O1410)</f>
        <v>0</v>
      </c>
      <c r="P1429" s="15" t="str">
        <f>IF(Ansøgning!L1415="","",Ansøgning!L1415)</f>
        <v/>
      </c>
      <c r="Q1429" s="15" t="str">
        <f t="shared" si="173"/>
        <v/>
      </c>
      <c r="R1429" s="15"/>
      <c r="S1429" s="15" t="str">
        <f>IF(Afrapportering!S1410="","",Afrapportering!S1410)</f>
        <v/>
      </c>
      <c r="T1429" s="31" t="str">
        <f t="shared" si="174"/>
        <v/>
      </c>
      <c r="U1429" s="30" t="str">
        <f>IF(Afrapportering!U1410="","",Afrapportering!U1410)</f>
        <v/>
      </c>
      <c r="V1429" s="52" t="str">
        <f>IF(Afrapportering!V1410="","",Afrapportering!V1410)</f>
        <v/>
      </c>
      <c r="W1429" s="30" t="str">
        <f>IF(Afrapportering!W1410="","",Afrapportering!W1410)</f>
        <v/>
      </c>
      <c r="X1429" s="52" t="str">
        <f>IF(Afrapportering!X1410="","",Afrapportering!X1410)</f>
        <v/>
      </c>
      <c r="Y1429" s="30" t="str">
        <f>IF(Afrapportering!Y1410="","",Afrapportering!Y1410)</f>
        <v/>
      </c>
      <c r="Z1429" s="52" t="str">
        <f>IFERROR(MAX(IF(OR(V1429="",X1429=""),"",IF(AND(AND(MONTH(F1429)&gt;=7,MONTH(F1429)&lt;8),AND(MONTH(H1429)&gt;=7,MONTH(H1429)&lt;8)),(NETWORKDAYS(F1429,H1429,Lister!$D$7:$D$13)-V1429)*T1429/NETWORKDAYS(Lister!$D$19,Lister!$E$19,Lister!$D$7:$D$13),IF(AND(AND(MONTH(F1429)&gt;=7,MONTH(F1429)&lt;8),MONTH(H1429)&gt;7),(NETWORKDAYS(F1429,Lister!$E$19,Lister!$D$7:$D$13)-V1429)*T1429/NETWORKDAYS(Lister!$D$19,Lister!$E$19,Lister!$D$7:$D$13),IF(MONTH(F1429)&gt;7,0)))),0),"")</f>
        <v/>
      </c>
      <c r="AA1429" s="30" t="str">
        <f>IF(Afrapportering!AA1410="","",Afrapportering!AA1410)</f>
        <v/>
      </c>
      <c r="AB1429" s="52" t="str">
        <f>IFERROR(MAX(IF(OR(V1429="",X1429=""),"",IF(AND(AND(MONTH(F1429)&gt;=8,MONTH(F1429)&lt;9),AND(MONTH(H1429)&gt;=8,MONTH(H1429)&lt;9)),(NETWORKDAYS(F1429,H1429,Lister!$D$7:$D$13)-X1429)*T1429/NETWORKDAYS(Lister!$D$20,Lister!$E$20,Lister!$D$7:$D$13),IF(AND(MONTH(F1429)=7,MONTH(H1429)=8),(NETWORKDAYS(Lister!$D$20,H1429,Lister!$D$7:$D$13)-X1429)*T1429/NETWORKDAYS(Lister!$D$20,Lister!$E$20,Lister!$D$7:$D$13),IF(AND(MONTH(F1429)=7,MONTH(H1429)=7),0)))),0),"")</f>
        <v/>
      </c>
      <c r="AC1429" s="30" t="str">
        <f>IF(Afrapportering!AC1410="","",Afrapportering!AC1410)</f>
        <v/>
      </c>
      <c r="AD1429" s="52" t="str">
        <f t="shared" si="175"/>
        <v/>
      </c>
      <c r="AE1429" s="52" t="str">
        <f t="shared" si="176"/>
        <v/>
      </c>
      <c r="AF1429" s="30" t="str">
        <f t="shared" si="177"/>
        <v/>
      </c>
      <c r="AG1429" s="30" t="str">
        <f t="shared" si="178"/>
        <v/>
      </c>
      <c r="AH1429" s="3" t="str">
        <f t="shared" si="179"/>
        <v/>
      </c>
    </row>
    <row r="1430" spans="1:34" x14ac:dyDescent="0.25">
      <c r="A1430" s="13" t="str">
        <f>+Afrapportering!A1411</f>
        <v/>
      </c>
      <c r="B1430" s="13" t="str">
        <f>+Afrapportering!B1411</f>
        <v/>
      </c>
      <c r="C1430" s="13" t="str">
        <f>+Afrapportering!C1411</f>
        <v/>
      </c>
      <c r="D1430" s="13" t="str">
        <f>+Afrapportering!D1411</f>
        <v/>
      </c>
      <c r="E1430" s="14" t="str">
        <f>+Afrapportering!E1411</f>
        <v/>
      </c>
      <c r="F1430" s="139" t="str">
        <f>IF(Afrapportering!F1411 = "", "",Afrapportering!F1411)</f>
        <v/>
      </c>
      <c r="G1430" s="14" t="str">
        <f>+Afrapportering!G1411</f>
        <v/>
      </c>
      <c r="H1430" s="139" t="str">
        <f>IF(Afrapportering!H1411 = "","",Afrapportering!H1411)</f>
        <v/>
      </c>
      <c r="I1430" s="140" t="str">
        <f>+Afrapportering!I1411</f>
        <v/>
      </c>
      <c r="J1430" s="13" t="str">
        <f>+Afrapportering!J1411</f>
        <v/>
      </c>
      <c r="K1430" s="32" t="str">
        <f t="shared" si="172"/>
        <v/>
      </c>
      <c r="L1430" s="31" t="str">
        <f>IF(Ansøgning!J1416="","",Ansøgning!J1416)</f>
        <v/>
      </c>
      <c r="M1430" s="134" t="str">
        <f>IF(Afrapportering!M1411="","",Afrapportering!M1411)</f>
        <v/>
      </c>
      <c r="N1430" s="31" t="str">
        <f>IF(Ansøgning!K1416="","",Ansøgning!K1416)</f>
        <v/>
      </c>
      <c r="O1430" s="134">
        <f>IF(Afrapportering!O1411="",,Afrapportering!O1411)</f>
        <v>0</v>
      </c>
      <c r="P1430" s="15" t="str">
        <f>IF(Ansøgning!L1416="","",Ansøgning!L1416)</f>
        <v/>
      </c>
      <c r="Q1430" s="15" t="str">
        <f t="shared" si="173"/>
        <v/>
      </c>
      <c r="R1430" s="15"/>
      <c r="S1430" s="15" t="str">
        <f>IF(Afrapportering!S1411="","",Afrapportering!S1411)</f>
        <v/>
      </c>
      <c r="T1430" s="31" t="str">
        <f t="shared" si="174"/>
        <v/>
      </c>
      <c r="U1430" s="30" t="str">
        <f>IF(Afrapportering!U1411="","",Afrapportering!U1411)</f>
        <v/>
      </c>
      <c r="V1430" s="52" t="str">
        <f>IF(Afrapportering!V1411="","",Afrapportering!V1411)</f>
        <v/>
      </c>
      <c r="W1430" s="30" t="str">
        <f>IF(Afrapportering!W1411="","",Afrapportering!W1411)</f>
        <v/>
      </c>
      <c r="X1430" s="52" t="str">
        <f>IF(Afrapportering!X1411="","",Afrapportering!X1411)</f>
        <v/>
      </c>
      <c r="Y1430" s="30" t="str">
        <f>IF(Afrapportering!Y1411="","",Afrapportering!Y1411)</f>
        <v/>
      </c>
      <c r="Z1430" s="52" t="str">
        <f>IFERROR(MAX(IF(OR(V1430="",X1430=""),"",IF(AND(AND(MONTH(F1430)&gt;=7,MONTH(F1430)&lt;8),AND(MONTH(H1430)&gt;=7,MONTH(H1430)&lt;8)),(NETWORKDAYS(F1430,H1430,Lister!$D$7:$D$13)-V1430)*T1430/NETWORKDAYS(Lister!$D$19,Lister!$E$19,Lister!$D$7:$D$13),IF(AND(AND(MONTH(F1430)&gt;=7,MONTH(F1430)&lt;8),MONTH(H1430)&gt;7),(NETWORKDAYS(F1430,Lister!$E$19,Lister!$D$7:$D$13)-V1430)*T1430/NETWORKDAYS(Lister!$D$19,Lister!$E$19,Lister!$D$7:$D$13),IF(MONTH(F1430)&gt;7,0)))),0),"")</f>
        <v/>
      </c>
      <c r="AA1430" s="30" t="str">
        <f>IF(Afrapportering!AA1411="","",Afrapportering!AA1411)</f>
        <v/>
      </c>
      <c r="AB1430" s="52" t="str">
        <f>IFERROR(MAX(IF(OR(V1430="",X1430=""),"",IF(AND(AND(MONTH(F1430)&gt;=8,MONTH(F1430)&lt;9),AND(MONTH(H1430)&gt;=8,MONTH(H1430)&lt;9)),(NETWORKDAYS(F1430,H1430,Lister!$D$7:$D$13)-X1430)*T1430/NETWORKDAYS(Lister!$D$20,Lister!$E$20,Lister!$D$7:$D$13),IF(AND(MONTH(F1430)=7,MONTH(H1430)=8),(NETWORKDAYS(Lister!$D$20,H1430,Lister!$D$7:$D$13)-X1430)*T1430/NETWORKDAYS(Lister!$D$20,Lister!$E$20,Lister!$D$7:$D$13),IF(AND(MONTH(F1430)=7,MONTH(H1430)=7),0)))),0),"")</f>
        <v/>
      </c>
      <c r="AC1430" s="30" t="str">
        <f>IF(Afrapportering!AC1411="","",Afrapportering!AC1411)</f>
        <v/>
      </c>
      <c r="AD1430" s="52" t="str">
        <f t="shared" si="175"/>
        <v/>
      </c>
      <c r="AE1430" s="52" t="str">
        <f t="shared" si="176"/>
        <v/>
      </c>
      <c r="AF1430" s="30" t="str">
        <f t="shared" si="177"/>
        <v/>
      </c>
      <c r="AG1430" s="30" t="str">
        <f t="shared" si="178"/>
        <v/>
      </c>
      <c r="AH1430" s="3" t="str">
        <f t="shared" si="179"/>
        <v/>
      </c>
    </row>
    <row r="1431" spans="1:34" x14ac:dyDescent="0.25">
      <c r="A1431" s="13" t="str">
        <f>+Afrapportering!A1412</f>
        <v/>
      </c>
      <c r="B1431" s="13" t="str">
        <f>+Afrapportering!B1412</f>
        <v/>
      </c>
      <c r="C1431" s="13" t="str">
        <f>+Afrapportering!C1412</f>
        <v/>
      </c>
      <c r="D1431" s="13" t="str">
        <f>+Afrapportering!D1412</f>
        <v/>
      </c>
      <c r="E1431" s="14" t="str">
        <f>+Afrapportering!E1412</f>
        <v/>
      </c>
      <c r="F1431" s="139" t="str">
        <f>IF(Afrapportering!F1412 = "", "",Afrapportering!F1412)</f>
        <v/>
      </c>
      <c r="G1431" s="14" t="str">
        <f>+Afrapportering!G1412</f>
        <v/>
      </c>
      <c r="H1431" s="139" t="str">
        <f>IF(Afrapportering!H1412 = "","",Afrapportering!H1412)</f>
        <v/>
      </c>
      <c r="I1431" s="140" t="str">
        <f>+Afrapportering!I1412</f>
        <v/>
      </c>
      <c r="J1431" s="13" t="str">
        <f>+Afrapportering!J1412</f>
        <v/>
      </c>
      <c r="K1431" s="32" t="str">
        <f t="shared" si="172"/>
        <v/>
      </c>
      <c r="L1431" s="31" t="str">
        <f>IF(Ansøgning!J1417="","",Ansøgning!J1417)</f>
        <v/>
      </c>
      <c r="M1431" s="134" t="str">
        <f>IF(Afrapportering!M1412="","",Afrapportering!M1412)</f>
        <v/>
      </c>
      <c r="N1431" s="31" t="str">
        <f>IF(Ansøgning!K1417="","",Ansøgning!K1417)</f>
        <v/>
      </c>
      <c r="O1431" s="134">
        <f>IF(Afrapportering!O1412="",,Afrapportering!O1412)</f>
        <v>0</v>
      </c>
      <c r="P1431" s="15" t="str">
        <f>IF(Ansøgning!L1417="","",Ansøgning!L1417)</f>
        <v/>
      </c>
      <c r="Q1431" s="15" t="str">
        <f t="shared" si="173"/>
        <v/>
      </c>
      <c r="R1431" s="15"/>
      <c r="S1431" s="15" t="str">
        <f>IF(Afrapportering!S1412="","",Afrapportering!S1412)</f>
        <v/>
      </c>
      <c r="T1431" s="31" t="str">
        <f t="shared" si="174"/>
        <v/>
      </c>
      <c r="U1431" s="30" t="str">
        <f>IF(Afrapportering!U1412="","",Afrapportering!U1412)</f>
        <v/>
      </c>
      <c r="V1431" s="52" t="str">
        <f>IF(Afrapportering!V1412="","",Afrapportering!V1412)</f>
        <v/>
      </c>
      <c r="W1431" s="30" t="str">
        <f>IF(Afrapportering!W1412="","",Afrapportering!W1412)</f>
        <v/>
      </c>
      <c r="X1431" s="52" t="str">
        <f>IF(Afrapportering!X1412="","",Afrapportering!X1412)</f>
        <v/>
      </c>
      <c r="Y1431" s="30" t="str">
        <f>IF(Afrapportering!Y1412="","",Afrapportering!Y1412)</f>
        <v/>
      </c>
      <c r="Z1431" s="52" t="str">
        <f>IFERROR(MAX(IF(OR(V1431="",X1431=""),"",IF(AND(AND(MONTH(F1431)&gt;=7,MONTH(F1431)&lt;8),AND(MONTH(H1431)&gt;=7,MONTH(H1431)&lt;8)),(NETWORKDAYS(F1431,H1431,Lister!$D$7:$D$13)-V1431)*T1431/NETWORKDAYS(Lister!$D$19,Lister!$E$19,Lister!$D$7:$D$13),IF(AND(AND(MONTH(F1431)&gt;=7,MONTH(F1431)&lt;8),MONTH(H1431)&gt;7),(NETWORKDAYS(F1431,Lister!$E$19,Lister!$D$7:$D$13)-V1431)*T1431/NETWORKDAYS(Lister!$D$19,Lister!$E$19,Lister!$D$7:$D$13),IF(MONTH(F1431)&gt;7,0)))),0),"")</f>
        <v/>
      </c>
      <c r="AA1431" s="30" t="str">
        <f>IF(Afrapportering!AA1412="","",Afrapportering!AA1412)</f>
        <v/>
      </c>
      <c r="AB1431" s="52" t="str">
        <f>IFERROR(MAX(IF(OR(V1431="",X1431=""),"",IF(AND(AND(MONTH(F1431)&gt;=8,MONTH(F1431)&lt;9),AND(MONTH(H1431)&gt;=8,MONTH(H1431)&lt;9)),(NETWORKDAYS(F1431,H1431,Lister!$D$7:$D$13)-X1431)*T1431/NETWORKDAYS(Lister!$D$20,Lister!$E$20,Lister!$D$7:$D$13),IF(AND(MONTH(F1431)=7,MONTH(H1431)=8),(NETWORKDAYS(Lister!$D$20,H1431,Lister!$D$7:$D$13)-X1431)*T1431/NETWORKDAYS(Lister!$D$20,Lister!$E$20,Lister!$D$7:$D$13),IF(AND(MONTH(F1431)=7,MONTH(H1431)=7),0)))),0),"")</f>
        <v/>
      </c>
      <c r="AC1431" s="30" t="str">
        <f>IF(Afrapportering!AC1412="","",Afrapportering!AC1412)</f>
        <v/>
      </c>
      <c r="AD1431" s="52" t="str">
        <f t="shared" si="175"/>
        <v/>
      </c>
      <c r="AE1431" s="52" t="str">
        <f t="shared" si="176"/>
        <v/>
      </c>
      <c r="AF1431" s="30" t="str">
        <f t="shared" si="177"/>
        <v/>
      </c>
      <c r="AG1431" s="30" t="str">
        <f t="shared" si="178"/>
        <v/>
      </c>
      <c r="AH1431" s="3" t="str">
        <f t="shared" si="179"/>
        <v/>
      </c>
    </row>
    <row r="1432" spans="1:34" x14ac:dyDescent="0.25">
      <c r="A1432" s="13" t="str">
        <f>+Afrapportering!A1413</f>
        <v/>
      </c>
      <c r="B1432" s="13" t="str">
        <f>+Afrapportering!B1413</f>
        <v/>
      </c>
      <c r="C1432" s="13" t="str">
        <f>+Afrapportering!C1413</f>
        <v/>
      </c>
      <c r="D1432" s="13" t="str">
        <f>+Afrapportering!D1413</f>
        <v/>
      </c>
      <c r="E1432" s="14" t="str">
        <f>+Afrapportering!E1413</f>
        <v/>
      </c>
      <c r="F1432" s="139" t="str">
        <f>IF(Afrapportering!F1413 = "", "",Afrapportering!F1413)</f>
        <v/>
      </c>
      <c r="G1432" s="14" t="str">
        <f>+Afrapportering!G1413</f>
        <v/>
      </c>
      <c r="H1432" s="139" t="str">
        <f>IF(Afrapportering!H1413 = "","",Afrapportering!H1413)</f>
        <v/>
      </c>
      <c r="I1432" s="140" t="str">
        <f>+Afrapportering!I1413</f>
        <v/>
      </c>
      <c r="J1432" s="13" t="str">
        <f>+Afrapportering!J1413</f>
        <v/>
      </c>
      <c r="K1432" s="32" t="str">
        <f t="shared" si="172"/>
        <v/>
      </c>
      <c r="L1432" s="31" t="str">
        <f>IF(Ansøgning!J1418="","",Ansøgning!J1418)</f>
        <v/>
      </c>
      <c r="M1432" s="134" t="str">
        <f>IF(Afrapportering!M1413="","",Afrapportering!M1413)</f>
        <v/>
      </c>
      <c r="N1432" s="31" t="str">
        <f>IF(Ansøgning!K1418="","",Ansøgning!K1418)</f>
        <v/>
      </c>
      <c r="O1432" s="134">
        <f>IF(Afrapportering!O1413="",,Afrapportering!O1413)</f>
        <v>0</v>
      </c>
      <c r="P1432" s="15" t="str">
        <f>IF(Ansøgning!L1418="","",Ansøgning!L1418)</f>
        <v/>
      </c>
      <c r="Q1432" s="15" t="str">
        <f t="shared" si="173"/>
        <v/>
      </c>
      <c r="R1432" s="15"/>
      <c r="S1432" s="15" t="str">
        <f>IF(Afrapportering!S1413="","",Afrapportering!S1413)</f>
        <v/>
      </c>
      <c r="T1432" s="31" t="str">
        <f t="shared" si="174"/>
        <v/>
      </c>
      <c r="U1432" s="30" t="str">
        <f>IF(Afrapportering!U1413="","",Afrapportering!U1413)</f>
        <v/>
      </c>
      <c r="V1432" s="52" t="str">
        <f>IF(Afrapportering!V1413="","",Afrapportering!V1413)</f>
        <v/>
      </c>
      <c r="W1432" s="30" t="str">
        <f>IF(Afrapportering!W1413="","",Afrapportering!W1413)</f>
        <v/>
      </c>
      <c r="X1432" s="52" t="str">
        <f>IF(Afrapportering!X1413="","",Afrapportering!X1413)</f>
        <v/>
      </c>
      <c r="Y1432" s="30" t="str">
        <f>IF(Afrapportering!Y1413="","",Afrapportering!Y1413)</f>
        <v/>
      </c>
      <c r="Z1432" s="52" t="str">
        <f>IFERROR(MAX(IF(OR(V1432="",X1432=""),"",IF(AND(AND(MONTH(F1432)&gt;=7,MONTH(F1432)&lt;8),AND(MONTH(H1432)&gt;=7,MONTH(H1432)&lt;8)),(NETWORKDAYS(F1432,H1432,Lister!$D$7:$D$13)-V1432)*T1432/NETWORKDAYS(Lister!$D$19,Lister!$E$19,Lister!$D$7:$D$13),IF(AND(AND(MONTH(F1432)&gt;=7,MONTH(F1432)&lt;8),MONTH(H1432)&gt;7),(NETWORKDAYS(F1432,Lister!$E$19,Lister!$D$7:$D$13)-V1432)*T1432/NETWORKDAYS(Lister!$D$19,Lister!$E$19,Lister!$D$7:$D$13),IF(MONTH(F1432)&gt;7,0)))),0),"")</f>
        <v/>
      </c>
      <c r="AA1432" s="30" t="str">
        <f>IF(Afrapportering!AA1413="","",Afrapportering!AA1413)</f>
        <v/>
      </c>
      <c r="AB1432" s="52" t="str">
        <f>IFERROR(MAX(IF(OR(V1432="",X1432=""),"",IF(AND(AND(MONTH(F1432)&gt;=8,MONTH(F1432)&lt;9),AND(MONTH(H1432)&gt;=8,MONTH(H1432)&lt;9)),(NETWORKDAYS(F1432,H1432,Lister!$D$7:$D$13)-X1432)*T1432/NETWORKDAYS(Lister!$D$20,Lister!$E$20,Lister!$D$7:$D$13),IF(AND(MONTH(F1432)=7,MONTH(H1432)=8),(NETWORKDAYS(Lister!$D$20,H1432,Lister!$D$7:$D$13)-X1432)*T1432/NETWORKDAYS(Lister!$D$20,Lister!$E$20,Lister!$D$7:$D$13),IF(AND(MONTH(F1432)=7,MONTH(H1432)=7),0)))),0),"")</f>
        <v/>
      </c>
      <c r="AC1432" s="30" t="str">
        <f>IF(Afrapportering!AC1413="","",Afrapportering!AC1413)</f>
        <v/>
      </c>
      <c r="AD1432" s="52" t="str">
        <f t="shared" si="175"/>
        <v/>
      </c>
      <c r="AE1432" s="52" t="str">
        <f t="shared" si="176"/>
        <v/>
      </c>
      <c r="AF1432" s="30" t="str">
        <f t="shared" si="177"/>
        <v/>
      </c>
      <c r="AG1432" s="30" t="str">
        <f t="shared" si="178"/>
        <v/>
      </c>
      <c r="AH1432" s="3" t="str">
        <f t="shared" si="179"/>
        <v/>
      </c>
    </row>
    <row r="1433" spans="1:34" x14ac:dyDescent="0.25">
      <c r="A1433" s="13" t="str">
        <f>+Afrapportering!A1414</f>
        <v/>
      </c>
      <c r="B1433" s="13" t="str">
        <f>+Afrapportering!B1414</f>
        <v/>
      </c>
      <c r="C1433" s="13" t="str">
        <f>+Afrapportering!C1414</f>
        <v/>
      </c>
      <c r="D1433" s="13" t="str">
        <f>+Afrapportering!D1414</f>
        <v/>
      </c>
      <c r="E1433" s="14" t="str">
        <f>+Afrapportering!E1414</f>
        <v/>
      </c>
      <c r="F1433" s="139" t="str">
        <f>IF(Afrapportering!F1414 = "", "",Afrapportering!F1414)</f>
        <v/>
      </c>
      <c r="G1433" s="14" t="str">
        <f>+Afrapportering!G1414</f>
        <v/>
      </c>
      <c r="H1433" s="139" t="str">
        <f>IF(Afrapportering!H1414 = "","",Afrapportering!H1414)</f>
        <v/>
      </c>
      <c r="I1433" s="140" t="str">
        <f>+Afrapportering!I1414</f>
        <v/>
      </c>
      <c r="J1433" s="13" t="str">
        <f>+Afrapportering!J1414</f>
        <v/>
      </c>
      <c r="K1433" s="32" t="str">
        <f t="shared" si="172"/>
        <v/>
      </c>
      <c r="L1433" s="31" t="str">
        <f>IF(Ansøgning!J1419="","",Ansøgning!J1419)</f>
        <v/>
      </c>
      <c r="M1433" s="134" t="str">
        <f>IF(Afrapportering!M1414="","",Afrapportering!M1414)</f>
        <v/>
      </c>
      <c r="N1433" s="31" t="str">
        <f>IF(Ansøgning!K1419="","",Ansøgning!K1419)</f>
        <v/>
      </c>
      <c r="O1433" s="134">
        <f>IF(Afrapportering!O1414="",,Afrapportering!O1414)</f>
        <v>0</v>
      </c>
      <c r="P1433" s="15" t="str">
        <f>IF(Ansøgning!L1419="","",Ansøgning!L1419)</f>
        <v/>
      </c>
      <c r="Q1433" s="15" t="str">
        <f t="shared" si="173"/>
        <v/>
      </c>
      <c r="R1433" s="15"/>
      <c r="S1433" s="15" t="str">
        <f>IF(Afrapportering!S1414="","",Afrapportering!S1414)</f>
        <v/>
      </c>
      <c r="T1433" s="31" t="str">
        <f t="shared" si="174"/>
        <v/>
      </c>
      <c r="U1433" s="30" t="str">
        <f>IF(Afrapportering!U1414="","",Afrapportering!U1414)</f>
        <v/>
      </c>
      <c r="V1433" s="52" t="str">
        <f>IF(Afrapportering!V1414="","",Afrapportering!V1414)</f>
        <v/>
      </c>
      <c r="W1433" s="30" t="str">
        <f>IF(Afrapportering!W1414="","",Afrapportering!W1414)</f>
        <v/>
      </c>
      <c r="X1433" s="52" t="str">
        <f>IF(Afrapportering!X1414="","",Afrapportering!X1414)</f>
        <v/>
      </c>
      <c r="Y1433" s="30" t="str">
        <f>IF(Afrapportering!Y1414="","",Afrapportering!Y1414)</f>
        <v/>
      </c>
      <c r="Z1433" s="52" t="str">
        <f>IFERROR(MAX(IF(OR(V1433="",X1433=""),"",IF(AND(AND(MONTH(F1433)&gt;=7,MONTH(F1433)&lt;8),AND(MONTH(H1433)&gt;=7,MONTH(H1433)&lt;8)),(NETWORKDAYS(F1433,H1433,Lister!$D$7:$D$13)-V1433)*T1433/NETWORKDAYS(Lister!$D$19,Lister!$E$19,Lister!$D$7:$D$13),IF(AND(AND(MONTH(F1433)&gt;=7,MONTH(F1433)&lt;8),MONTH(H1433)&gt;7),(NETWORKDAYS(F1433,Lister!$E$19,Lister!$D$7:$D$13)-V1433)*T1433/NETWORKDAYS(Lister!$D$19,Lister!$E$19,Lister!$D$7:$D$13),IF(MONTH(F1433)&gt;7,0)))),0),"")</f>
        <v/>
      </c>
      <c r="AA1433" s="30" t="str">
        <f>IF(Afrapportering!AA1414="","",Afrapportering!AA1414)</f>
        <v/>
      </c>
      <c r="AB1433" s="52" t="str">
        <f>IFERROR(MAX(IF(OR(V1433="",X1433=""),"",IF(AND(AND(MONTH(F1433)&gt;=8,MONTH(F1433)&lt;9),AND(MONTH(H1433)&gt;=8,MONTH(H1433)&lt;9)),(NETWORKDAYS(F1433,H1433,Lister!$D$7:$D$13)-X1433)*T1433/NETWORKDAYS(Lister!$D$20,Lister!$E$20,Lister!$D$7:$D$13),IF(AND(MONTH(F1433)=7,MONTH(H1433)=8),(NETWORKDAYS(Lister!$D$20,H1433,Lister!$D$7:$D$13)-X1433)*T1433/NETWORKDAYS(Lister!$D$20,Lister!$E$20,Lister!$D$7:$D$13),IF(AND(MONTH(F1433)=7,MONTH(H1433)=7),0)))),0),"")</f>
        <v/>
      </c>
      <c r="AC1433" s="30" t="str">
        <f>IF(Afrapportering!AC1414="","",Afrapportering!AC1414)</f>
        <v/>
      </c>
      <c r="AD1433" s="52" t="str">
        <f t="shared" si="175"/>
        <v/>
      </c>
      <c r="AE1433" s="52" t="str">
        <f t="shared" si="176"/>
        <v/>
      </c>
      <c r="AF1433" s="30" t="str">
        <f t="shared" si="177"/>
        <v/>
      </c>
      <c r="AG1433" s="30" t="str">
        <f t="shared" si="178"/>
        <v/>
      </c>
      <c r="AH1433" s="3" t="str">
        <f t="shared" si="179"/>
        <v/>
      </c>
    </row>
    <row r="1434" spans="1:34" x14ac:dyDescent="0.25">
      <c r="A1434" s="13" t="str">
        <f>+Afrapportering!A1415</f>
        <v/>
      </c>
      <c r="B1434" s="13" t="str">
        <f>+Afrapportering!B1415</f>
        <v/>
      </c>
      <c r="C1434" s="13" t="str">
        <f>+Afrapportering!C1415</f>
        <v/>
      </c>
      <c r="D1434" s="13" t="str">
        <f>+Afrapportering!D1415</f>
        <v/>
      </c>
      <c r="E1434" s="14" t="str">
        <f>+Afrapportering!E1415</f>
        <v/>
      </c>
      <c r="F1434" s="139" t="str">
        <f>IF(Afrapportering!F1415 = "", "",Afrapportering!F1415)</f>
        <v/>
      </c>
      <c r="G1434" s="14" t="str">
        <f>+Afrapportering!G1415</f>
        <v/>
      </c>
      <c r="H1434" s="139" t="str">
        <f>IF(Afrapportering!H1415 = "","",Afrapportering!H1415)</f>
        <v/>
      </c>
      <c r="I1434" s="140" t="str">
        <f>+Afrapportering!I1415</f>
        <v/>
      </c>
      <c r="J1434" s="13" t="str">
        <f>+Afrapportering!J1415</f>
        <v/>
      </c>
      <c r="K1434" s="32" t="str">
        <f t="shared" si="172"/>
        <v/>
      </c>
      <c r="L1434" s="31" t="str">
        <f>IF(Ansøgning!J1420="","",Ansøgning!J1420)</f>
        <v/>
      </c>
      <c r="M1434" s="134" t="str">
        <f>IF(Afrapportering!M1415="","",Afrapportering!M1415)</f>
        <v/>
      </c>
      <c r="N1434" s="31" t="str">
        <f>IF(Ansøgning!K1420="","",Ansøgning!K1420)</f>
        <v/>
      </c>
      <c r="O1434" s="134">
        <f>IF(Afrapportering!O1415="",,Afrapportering!O1415)</f>
        <v>0</v>
      </c>
      <c r="P1434" s="15" t="str">
        <f>IF(Ansøgning!L1420="","",Ansøgning!L1420)</f>
        <v/>
      </c>
      <c r="Q1434" s="15" t="str">
        <f t="shared" si="173"/>
        <v/>
      </c>
      <c r="R1434" s="15"/>
      <c r="S1434" s="15" t="str">
        <f>IF(Afrapportering!S1415="","",Afrapportering!S1415)</f>
        <v/>
      </c>
      <c r="T1434" s="31" t="str">
        <f t="shared" si="174"/>
        <v/>
      </c>
      <c r="U1434" s="30" t="str">
        <f>IF(Afrapportering!U1415="","",Afrapportering!U1415)</f>
        <v/>
      </c>
      <c r="V1434" s="52" t="str">
        <f>IF(Afrapportering!V1415="","",Afrapportering!V1415)</f>
        <v/>
      </c>
      <c r="W1434" s="30" t="str">
        <f>IF(Afrapportering!W1415="","",Afrapportering!W1415)</f>
        <v/>
      </c>
      <c r="X1434" s="52" t="str">
        <f>IF(Afrapportering!X1415="","",Afrapportering!X1415)</f>
        <v/>
      </c>
      <c r="Y1434" s="30" t="str">
        <f>IF(Afrapportering!Y1415="","",Afrapportering!Y1415)</f>
        <v/>
      </c>
      <c r="Z1434" s="52" t="str">
        <f>IFERROR(MAX(IF(OR(V1434="",X1434=""),"",IF(AND(AND(MONTH(F1434)&gt;=7,MONTH(F1434)&lt;8),AND(MONTH(H1434)&gt;=7,MONTH(H1434)&lt;8)),(NETWORKDAYS(F1434,H1434,Lister!$D$7:$D$13)-V1434)*T1434/NETWORKDAYS(Lister!$D$19,Lister!$E$19,Lister!$D$7:$D$13),IF(AND(AND(MONTH(F1434)&gt;=7,MONTH(F1434)&lt;8),MONTH(H1434)&gt;7),(NETWORKDAYS(F1434,Lister!$E$19,Lister!$D$7:$D$13)-V1434)*T1434/NETWORKDAYS(Lister!$D$19,Lister!$E$19,Lister!$D$7:$D$13),IF(MONTH(F1434)&gt;7,0)))),0),"")</f>
        <v/>
      </c>
      <c r="AA1434" s="30" t="str">
        <f>IF(Afrapportering!AA1415="","",Afrapportering!AA1415)</f>
        <v/>
      </c>
      <c r="AB1434" s="52" t="str">
        <f>IFERROR(MAX(IF(OR(V1434="",X1434=""),"",IF(AND(AND(MONTH(F1434)&gt;=8,MONTH(F1434)&lt;9),AND(MONTH(H1434)&gt;=8,MONTH(H1434)&lt;9)),(NETWORKDAYS(F1434,H1434,Lister!$D$7:$D$13)-X1434)*T1434/NETWORKDAYS(Lister!$D$20,Lister!$E$20,Lister!$D$7:$D$13),IF(AND(MONTH(F1434)=7,MONTH(H1434)=8),(NETWORKDAYS(Lister!$D$20,H1434,Lister!$D$7:$D$13)-X1434)*T1434/NETWORKDAYS(Lister!$D$20,Lister!$E$20,Lister!$D$7:$D$13),IF(AND(MONTH(F1434)=7,MONTH(H1434)=7),0)))),0),"")</f>
        <v/>
      </c>
      <c r="AC1434" s="30" t="str">
        <f>IF(Afrapportering!AC1415="","",Afrapportering!AC1415)</f>
        <v/>
      </c>
      <c r="AD1434" s="52" t="str">
        <f t="shared" si="175"/>
        <v/>
      </c>
      <c r="AE1434" s="52" t="str">
        <f t="shared" si="176"/>
        <v/>
      </c>
      <c r="AF1434" s="30" t="str">
        <f t="shared" si="177"/>
        <v/>
      </c>
      <c r="AG1434" s="30" t="str">
        <f t="shared" si="178"/>
        <v/>
      </c>
      <c r="AH1434" s="3" t="str">
        <f t="shared" si="179"/>
        <v/>
      </c>
    </row>
    <row r="1435" spans="1:34" x14ac:dyDescent="0.25">
      <c r="A1435" s="13" t="str">
        <f>+Afrapportering!A1416</f>
        <v/>
      </c>
      <c r="B1435" s="13" t="str">
        <f>+Afrapportering!B1416</f>
        <v/>
      </c>
      <c r="C1435" s="13" t="str">
        <f>+Afrapportering!C1416</f>
        <v/>
      </c>
      <c r="D1435" s="13" t="str">
        <f>+Afrapportering!D1416</f>
        <v/>
      </c>
      <c r="E1435" s="14" t="str">
        <f>+Afrapportering!E1416</f>
        <v/>
      </c>
      <c r="F1435" s="139" t="str">
        <f>IF(Afrapportering!F1416 = "", "",Afrapportering!F1416)</f>
        <v/>
      </c>
      <c r="G1435" s="14" t="str">
        <f>+Afrapportering!G1416</f>
        <v/>
      </c>
      <c r="H1435" s="139" t="str">
        <f>IF(Afrapportering!H1416 = "","",Afrapportering!H1416)</f>
        <v/>
      </c>
      <c r="I1435" s="140" t="str">
        <f>+Afrapportering!I1416</f>
        <v/>
      </c>
      <c r="J1435" s="13" t="str">
        <f>+Afrapportering!J1416</f>
        <v/>
      </c>
      <c r="K1435" s="32" t="str">
        <f t="shared" si="172"/>
        <v/>
      </c>
      <c r="L1435" s="31" t="str">
        <f>IF(Ansøgning!J1421="","",Ansøgning!J1421)</f>
        <v/>
      </c>
      <c r="M1435" s="134" t="str">
        <f>IF(Afrapportering!M1416="","",Afrapportering!M1416)</f>
        <v/>
      </c>
      <c r="N1435" s="31" t="str">
        <f>IF(Ansøgning!K1421="","",Ansøgning!K1421)</f>
        <v/>
      </c>
      <c r="O1435" s="134">
        <f>IF(Afrapportering!O1416="",,Afrapportering!O1416)</f>
        <v>0</v>
      </c>
      <c r="P1435" s="15" t="str">
        <f>IF(Ansøgning!L1421="","",Ansøgning!L1421)</f>
        <v/>
      </c>
      <c r="Q1435" s="15" t="str">
        <f t="shared" si="173"/>
        <v/>
      </c>
      <c r="R1435" s="15"/>
      <c r="S1435" s="15" t="str">
        <f>IF(Afrapportering!S1416="","",Afrapportering!S1416)</f>
        <v/>
      </c>
      <c r="T1435" s="31" t="str">
        <f t="shared" si="174"/>
        <v/>
      </c>
      <c r="U1435" s="30" t="str">
        <f>IF(Afrapportering!U1416="","",Afrapportering!U1416)</f>
        <v/>
      </c>
      <c r="V1435" s="52" t="str">
        <f>IF(Afrapportering!V1416="","",Afrapportering!V1416)</f>
        <v/>
      </c>
      <c r="W1435" s="30" t="str">
        <f>IF(Afrapportering!W1416="","",Afrapportering!W1416)</f>
        <v/>
      </c>
      <c r="X1435" s="52" t="str">
        <f>IF(Afrapportering!X1416="","",Afrapportering!X1416)</f>
        <v/>
      </c>
      <c r="Y1435" s="30" t="str">
        <f>IF(Afrapportering!Y1416="","",Afrapportering!Y1416)</f>
        <v/>
      </c>
      <c r="Z1435" s="52" t="str">
        <f>IFERROR(MAX(IF(OR(V1435="",X1435=""),"",IF(AND(AND(MONTH(F1435)&gt;=7,MONTH(F1435)&lt;8),AND(MONTH(H1435)&gt;=7,MONTH(H1435)&lt;8)),(NETWORKDAYS(F1435,H1435,Lister!$D$7:$D$13)-V1435)*T1435/NETWORKDAYS(Lister!$D$19,Lister!$E$19,Lister!$D$7:$D$13),IF(AND(AND(MONTH(F1435)&gt;=7,MONTH(F1435)&lt;8),MONTH(H1435)&gt;7),(NETWORKDAYS(F1435,Lister!$E$19,Lister!$D$7:$D$13)-V1435)*T1435/NETWORKDAYS(Lister!$D$19,Lister!$E$19,Lister!$D$7:$D$13),IF(MONTH(F1435)&gt;7,0)))),0),"")</f>
        <v/>
      </c>
      <c r="AA1435" s="30" t="str">
        <f>IF(Afrapportering!AA1416="","",Afrapportering!AA1416)</f>
        <v/>
      </c>
      <c r="AB1435" s="52" t="str">
        <f>IFERROR(MAX(IF(OR(V1435="",X1435=""),"",IF(AND(AND(MONTH(F1435)&gt;=8,MONTH(F1435)&lt;9),AND(MONTH(H1435)&gt;=8,MONTH(H1435)&lt;9)),(NETWORKDAYS(F1435,H1435,Lister!$D$7:$D$13)-X1435)*T1435/NETWORKDAYS(Lister!$D$20,Lister!$E$20,Lister!$D$7:$D$13),IF(AND(MONTH(F1435)=7,MONTH(H1435)=8),(NETWORKDAYS(Lister!$D$20,H1435,Lister!$D$7:$D$13)-X1435)*T1435/NETWORKDAYS(Lister!$D$20,Lister!$E$20,Lister!$D$7:$D$13),IF(AND(MONTH(F1435)=7,MONTH(H1435)=7),0)))),0),"")</f>
        <v/>
      </c>
      <c r="AC1435" s="30" t="str">
        <f>IF(Afrapportering!AC1416="","",Afrapportering!AC1416)</f>
        <v/>
      </c>
      <c r="AD1435" s="52" t="str">
        <f t="shared" si="175"/>
        <v/>
      </c>
      <c r="AE1435" s="52" t="str">
        <f t="shared" si="176"/>
        <v/>
      </c>
      <c r="AF1435" s="30" t="str">
        <f t="shared" si="177"/>
        <v/>
      </c>
      <c r="AG1435" s="30" t="str">
        <f t="shared" si="178"/>
        <v/>
      </c>
      <c r="AH1435" s="3" t="str">
        <f t="shared" si="179"/>
        <v/>
      </c>
    </row>
    <row r="1436" spans="1:34" x14ac:dyDescent="0.25">
      <c r="A1436" s="13" t="str">
        <f>+Afrapportering!A1417</f>
        <v/>
      </c>
      <c r="B1436" s="13" t="str">
        <f>+Afrapportering!B1417</f>
        <v/>
      </c>
      <c r="C1436" s="13" t="str">
        <f>+Afrapportering!C1417</f>
        <v/>
      </c>
      <c r="D1436" s="13" t="str">
        <f>+Afrapportering!D1417</f>
        <v/>
      </c>
      <c r="E1436" s="14" t="str">
        <f>+Afrapportering!E1417</f>
        <v/>
      </c>
      <c r="F1436" s="139" t="str">
        <f>IF(Afrapportering!F1417 = "", "",Afrapportering!F1417)</f>
        <v/>
      </c>
      <c r="G1436" s="14" t="str">
        <f>+Afrapportering!G1417</f>
        <v/>
      </c>
      <c r="H1436" s="139" t="str">
        <f>IF(Afrapportering!H1417 = "","",Afrapportering!H1417)</f>
        <v/>
      </c>
      <c r="I1436" s="140" t="str">
        <f>+Afrapportering!I1417</f>
        <v/>
      </c>
      <c r="J1436" s="13" t="str">
        <f>+Afrapportering!J1417</f>
        <v/>
      </c>
      <c r="K1436" s="32" t="str">
        <f t="shared" si="172"/>
        <v/>
      </c>
      <c r="L1436" s="31" t="str">
        <f>IF(Ansøgning!J1422="","",Ansøgning!J1422)</f>
        <v/>
      </c>
      <c r="M1436" s="134" t="str">
        <f>IF(Afrapportering!M1417="","",Afrapportering!M1417)</f>
        <v/>
      </c>
      <c r="N1436" s="31" t="str">
        <f>IF(Ansøgning!K1422="","",Ansøgning!K1422)</f>
        <v/>
      </c>
      <c r="O1436" s="134">
        <f>IF(Afrapportering!O1417="",,Afrapportering!O1417)</f>
        <v>0</v>
      </c>
      <c r="P1436" s="15" t="str">
        <f>IF(Ansøgning!L1422="","",Ansøgning!L1422)</f>
        <v/>
      </c>
      <c r="Q1436" s="15" t="str">
        <f t="shared" si="173"/>
        <v/>
      </c>
      <c r="R1436" s="15"/>
      <c r="S1436" s="15" t="str">
        <f>IF(Afrapportering!S1417="","",Afrapportering!S1417)</f>
        <v/>
      </c>
      <c r="T1436" s="31" t="str">
        <f t="shared" si="174"/>
        <v/>
      </c>
      <c r="U1436" s="30" t="str">
        <f>IF(Afrapportering!U1417="","",Afrapportering!U1417)</f>
        <v/>
      </c>
      <c r="V1436" s="52" t="str">
        <f>IF(Afrapportering!V1417="","",Afrapportering!V1417)</f>
        <v/>
      </c>
      <c r="W1436" s="30" t="str">
        <f>IF(Afrapportering!W1417="","",Afrapportering!W1417)</f>
        <v/>
      </c>
      <c r="X1436" s="52" t="str">
        <f>IF(Afrapportering!X1417="","",Afrapportering!X1417)</f>
        <v/>
      </c>
      <c r="Y1436" s="30" t="str">
        <f>IF(Afrapportering!Y1417="","",Afrapportering!Y1417)</f>
        <v/>
      </c>
      <c r="Z1436" s="52" t="str">
        <f>IFERROR(MAX(IF(OR(V1436="",X1436=""),"",IF(AND(AND(MONTH(F1436)&gt;=7,MONTH(F1436)&lt;8),AND(MONTH(H1436)&gt;=7,MONTH(H1436)&lt;8)),(NETWORKDAYS(F1436,H1436,Lister!$D$7:$D$13)-V1436)*T1436/NETWORKDAYS(Lister!$D$19,Lister!$E$19,Lister!$D$7:$D$13),IF(AND(AND(MONTH(F1436)&gt;=7,MONTH(F1436)&lt;8),MONTH(H1436)&gt;7),(NETWORKDAYS(F1436,Lister!$E$19,Lister!$D$7:$D$13)-V1436)*T1436/NETWORKDAYS(Lister!$D$19,Lister!$E$19,Lister!$D$7:$D$13),IF(MONTH(F1436)&gt;7,0)))),0),"")</f>
        <v/>
      </c>
      <c r="AA1436" s="30" t="str">
        <f>IF(Afrapportering!AA1417="","",Afrapportering!AA1417)</f>
        <v/>
      </c>
      <c r="AB1436" s="52" t="str">
        <f>IFERROR(MAX(IF(OR(V1436="",X1436=""),"",IF(AND(AND(MONTH(F1436)&gt;=8,MONTH(F1436)&lt;9),AND(MONTH(H1436)&gt;=8,MONTH(H1436)&lt;9)),(NETWORKDAYS(F1436,H1436,Lister!$D$7:$D$13)-X1436)*T1436/NETWORKDAYS(Lister!$D$20,Lister!$E$20,Lister!$D$7:$D$13),IF(AND(MONTH(F1436)=7,MONTH(H1436)=8),(NETWORKDAYS(Lister!$D$20,H1436,Lister!$D$7:$D$13)-X1436)*T1436/NETWORKDAYS(Lister!$D$20,Lister!$E$20,Lister!$D$7:$D$13),IF(AND(MONTH(F1436)=7,MONTH(H1436)=7),0)))),0),"")</f>
        <v/>
      </c>
      <c r="AC1436" s="30" t="str">
        <f>IF(Afrapportering!AC1417="","",Afrapportering!AC1417)</f>
        <v/>
      </c>
      <c r="AD1436" s="52" t="str">
        <f t="shared" si="175"/>
        <v/>
      </c>
      <c r="AE1436" s="52" t="str">
        <f t="shared" si="176"/>
        <v/>
      </c>
      <c r="AF1436" s="30" t="str">
        <f t="shared" si="177"/>
        <v/>
      </c>
      <c r="AG1436" s="30" t="str">
        <f t="shared" si="178"/>
        <v/>
      </c>
      <c r="AH1436" s="3" t="str">
        <f t="shared" si="179"/>
        <v/>
      </c>
    </row>
    <row r="1437" spans="1:34" x14ac:dyDescent="0.25">
      <c r="A1437" s="13" t="str">
        <f>+Afrapportering!A1418</f>
        <v/>
      </c>
      <c r="B1437" s="13" t="str">
        <f>+Afrapportering!B1418</f>
        <v/>
      </c>
      <c r="C1437" s="13" t="str">
        <f>+Afrapportering!C1418</f>
        <v/>
      </c>
      <c r="D1437" s="13" t="str">
        <f>+Afrapportering!D1418</f>
        <v/>
      </c>
      <c r="E1437" s="14" t="str">
        <f>+Afrapportering!E1418</f>
        <v/>
      </c>
      <c r="F1437" s="139" t="str">
        <f>IF(Afrapportering!F1418 = "", "",Afrapportering!F1418)</f>
        <v/>
      </c>
      <c r="G1437" s="14" t="str">
        <f>+Afrapportering!G1418</f>
        <v/>
      </c>
      <c r="H1437" s="139" t="str">
        <f>IF(Afrapportering!H1418 = "","",Afrapportering!H1418)</f>
        <v/>
      </c>
      <c r="I1437" s="140" t="str">
        <f>+Afrapportering!I1418</f>
        <v/>
      </c>
      <c r="J1437" s="13" t="str">
        <f>+Afrapportering!J1418</f>
        <v/>
      </c>
      <c r="K1437" s="32" t="str">
        <f t="shared" si="172"/>
        <v/>
      </c>
      <c r="L1437" s="31" t="str">
        <f>IF(Ansøgning!J1423="","",Ansøgning!J1423)</f>
        <v/>
      </c>
      <c r="M1437" s="134" t="str">
        <f>IF(Afrapportering!M1418="","",Afrapportering!M1418)</f>
        <v/>
      </c>
      <c r="N1437" s="31" t="str">
        <f>IF(Ansøgning!K1423="","",Ansøgning!K1423)</f>
        <v/>
      </c>
      <c r="O1437" s="134">
        <f>IF(Afrapportering!O1418="",,Afrapportering!O1418)</f>
        <v>0</v>
      </c>
      <c r="P1437" s="15" t="str">
        <f>IF(Ansøgning!L1423="","",Ansøgning!L1423)</f>
        <v/>
      </c>
      <c r="Q1437" s="15" t="str">
        <f t="shared" si="173"/>
        <v/>
      </c>
      <c r="R1437" s="15"/>
      <c r="S1437" s="15" t="str">
        <f>IF(Afrapportering!S1418="","",Afrapportering!S1418)</f>
        <v/>
      </c>
      <c r="T1437" s="31" t="str">
        <f t="shared" si="174"/>
        <v/>
      </c>
      <c r="U1437" s="30" t="str">
        <f>IF(Afrapportering!U1418="","",Afrapportering!U1418)</f>
        <v/>
      </c>
      <c r="V1437" s="52" t="str">
        <f>IF(Afrapportering!V1418="","",Afrapportering!V1418)</f>
        <v/>
      </c>
      <c r="W1437" s="30" t="str">
        <f>IF(Afrapportering!W1418="","",Afrapportering!W1418)</f>
        <v/>
      </c>
      <c r="X1437" s="52" t="str">
        <f>IF(Afrapportering!X1418="","",Afrapportering!X1418)</f>
        <v/>
      </c>
      <c r="Y1437" s="30" t="str">
        <f>IF(Afrapportering!Y1418="","",Afrapportering!Y1418)</f>
        <v/>
      </c>
      <c r="Z1437" s="52" t="str">
        <f>IFERROR(MAX(IF(OR(V1437="",X1437=""),"",IF(AND(AND(MONTH(F1437)&gt;=7,MONTH(F1437)&lt;8),AND(MONTH(H1437)&gt;=7,MONTH(H1437)&lt;8)),(NETWORKDAYS(F1437,H1437,Lister!$D$7:$D$13)-V1437)*T1437/NETWORKDAYS(Lister!$D$19,Lister!$E$19,Lister!$D$7:$D$13),IF(AND(AND(MONTH(F1437)&gt;=7,MONTH(F1437)&lt;8),MONTH(H1437)&gt;7),(NETWORKDAYS(F1437,Lister!$E$19,Lister!$D$7:$D$13)-V1437)*T1437/NETWORKDAYS(Lister!$D$19,Lister!$E$19,Lister!$D$7:$D$13),IF(MONTH(F1437)&gt;7,0)))),0),"")</f>
        <v/>
      </c>
      <c r="AA1437" s="30" t="str">
        <f>IF(Afrapportering!AA1418="","",Afrapportering!AA1418)</f>
        <v/>
      </c>
      <c r="AB1437" s="52" t="str">
        <f>IFERROR(MAX(IF(OR(V1437="",X1437=""),"",IF(AND(AND(MONTH(F1437)&gt;=8,MONTH(F1437)&lt;9),AND(MONTH(H1437)&gt;=8,MONTH(H1437)&lt;9)),(NETWORKDAYS(F1437,H1437,Lister!$D$7:$D$13)-X1437)*T1437/NETWORKDAYS(Lister!$D$20,Lister!$E$20,Lister!$D$7:$D$13),IF(AND(MONTH(F1437)=7,MONTH(H1437)=8),(NETWORKDAYS(Lister!$D$20,H1437,Lister!$D$7:$D$13)-X1437)*T1437/NETWORKDAYS(Lister!$D$20,Lister!$E$20,Lister!$D$7:$D$13),IF(AND(MONTH(F1437)=7,MONTH(H1437)=7),0)))),0),"")</f>
        <v/>
      </c>
      <c r="AC1437" s="30" t="str">
        <f>IF(Afrapportering!AC1418="","",Afrapportering!AC1418)</f>
        <v/>
      </c>
      <c r="AD1437" s="52" t="str">
        <f t="shared" si="175"/>
        <v/>
      </c>
      <c r="AE1437" s="52" t="str">
        <f t="shared" si="176"/>
        <v/>
      </c>
      <c r="AF1437" s="30" t="str">
        <f t="shared" si="177"/>
        <v/>
      </c>
      <c r="AG1437" s="30" t="str">
        <f t="shared" si="178"/>
        <v/>
      </c>
      <c r="AH1437" s="3" t="str">
        <f t="shared" si="179"/>
        <v/>
      </c>
    </row>
    <row r="1438" spans="1:34" x14ac:dyDescent="0.25">
      <c r="A1438" s="13" t="str">
        <f>+Afrapportering!A1419</f>
        <v/>
      </c>
      <c r="B1438" s="13" t="str">
        <f>+Afrapportering!B1419</f>
        <v/>
      </c>
      <c r="C1438" s="13" t="str">
        <f>+Afrapportering!C1419</f>
        <v/>
      </c>
      <c r="D1438" s="13" t="str">
        <f>+Afrapportering!D1419</f>
        <v/>
      </c>
      <c r="E1438" s="14" t="str">
        <f>+Afrapportering!E1419</f>
        <v/>
      </c>
      <c r="F1438" s="139" t="str">
        <f>IF(Afrapportering!F1419 = "", "",Afrapportering!F1419)</f>
        <v/>
      </c>
      <c r="G1438" s="14" t="str">
        <f>+Afrapportering!G1419</f>
        <v/>
      </c>
      <c r="H1438" s="139" t="str">
        <f>IF(Afrapportering!H1419 = "","",Afrapportering!H1419)</f>
        <v/>
      </c>
      <c r="I1438" s="140" t="str">
        <f>+Afrapportering!I1419</f>
        <v/>
      </c>
      <c r="J1438" s="13" t="str">
        <f>+Afrapportering!J1419</f>
        <v/>
      </c>
      <c r="K1438" s="32" t="str">
        <f t="shared" si="172"/>
        <v/>
      </c>
      <c r="L1438" s="31" t="str">
        <f>IF(Ansøgning!J1424="","",Ansøgning!J1424)</f>
        <v/>
      </c>
      <c r="M1438" s="134" t="str">
        <f>IF(Afrapportering!M1419="","",Afrapportering!M1419)</f>
        <v/>
      </c>
      <c r="N1438" s="31" t="str">
        <f>IF(Ansøgning!K1424="","",Ansøgning!K1424)</f>
        <v/>
      </c>
      <c r="O1438" s="134">
        <f>IF(Afrapportering!O1419="",,Afrapportering!O1419)</f>
        <v>0</v>
      </c>
      <c r="P1438" s="15" t="str">
        <f>IF(Ansøgning!L1424="","",Ansøgning!L1424)</f>
        <v/>
      </c>
      <c r="Q1438" s="15" t="str">
        <f t="shared" si="173"/>
        <v/>
      </c>
      <c r="R1438" s="15"/>
      <c r="S1438" s="15" t="str">
        <f>IF(Afrapportering!S1419="","",Afrapportering!S1419)</f>
        <v/>
      </c>
      <c r="T1438" s="31" t="str">
        <f t="shared" si="174"/>
        <v/>
      </c>
      <c r="U1438" s="30" t="str">
        <f>IF(Afrapportering!U1419="","",Afrapportering!U1419)</f>
        <v/>
      </c>
      <c r="V1438" s="52" t="str">
        <f>IF(Afrapportering!V1419="","",Afrapportering!V1419)</f>
        <v/>
      </c>
      <c r="W1438" s="30" t="str">
        <f>IF(Afrapportering!W1419="","",Afrapportering!W1419)</f>
        <v/>
      </c>
      <c r="X1438" s="52" t="str">
        <f>IF(Afrapportering!X1419="","",Afrapportering!X1419)</f>
        <v/>
      </c>
      <c r="Y1438" s="30" t="str">
        <f>IF(Afrapportering!Y1419="","",Afrapportering!Y1419)</f>
        <v/>
      </c>
      <c r="Z1438" s="52" t="str">
        <f>IFERROR(MAX(IF(OR(V1438="",X1438=""),"",IF(AND(AND(MONTH(F1438)&gt;=7,MONTH(F1438)&lt;8),AND(MONTH(H1438)&gt;=7,MONTH(H1438)&lt;8)),(NETWORKDAYS(F1438,H1438,Lister!$D$7:$D$13)-V1438)*T1438/NETWORKDAYS(Lister!$D$19,Lister!$E$19,Lister!$D$7:$D$13),IF(AND(AND(MONTH(F1438)&gt;=7,MONTH(F1438)&lt;8),MONTH(H1438)&gt;7),(NETWORKDAYS(F1438,Lister!$E$19,Lister!$D$7:$D$13)-V1438)*T1438/NETWORKDAYS(Lister!$D$19,Lister!$E$19,Lister!$D$7:$D$13),IF(MONTH(F1438)&gt;7,0)))),0),"")</f>
        <v/>
      </c>
      <c r="AA1438" s="30" t="str">
        <f>IF(Afrapportering!AA1419="","",Afrapportering!AA1419)</f>
        <v/>
      </c>
      <c r="AB1438" s="52" t="str">
        <f>IFERROR(MAX(IF(OR(V1438="",X1438=""),"",IF(AND(AND(MONTH(F1438)&gt;=8,MONTH(F1438)&lt;9),AND(MONTH(H1438)&gt;=8,MONTH(H1438)&lt;9)),(NETWORKDAYS(F1438,H1438,Lister!$D$7:$D$13)-X1438)*T1438/NETWORKDAYS(Lister!$D$20,Lister!$E$20,Lister!$D$7:$D$13),IF(AND(MONTH(F1438)=7,MONTH(H1438)=8),(NETWORKDAYS(Lister!$D$20,H1438,Lister!$D$7:$D$13)-X1438)*T1438/NETWORKDAYS(Lister!$D$20,Lister!$E$20,Lister!$D$7:$D$13),IF(AND(MONTH(F1438)=7,MONTH(H1438)=7),0)))),0),"")</f>
        <v/>
      </c>
      <c r="AC1438" s="30" t="str">
        <f>IF(Afrapportering!AC1419="","",Afrapportering!AC1419)</f>
        <v/>
      </c>
      <c r="AD1438" s="52" t="str">
        <f t="shared" si="175"/>
        <v/>
      </c>
      <c r="AE1438" s="52" t="str">
        <f t="shared" si="176"/>
        <v/>
      </c>
      <c r="AF1438" s="30" t="str">
        <f t="shared" si="177"/>
        <v/>
      </c>
      <c r="AG1438" s="30" t="str">
        <f t="shared" si="178"/>
        <v/>
      </c>
      <c r="AH1438" s="3" t="str">
        <f t="shared" si="179"/>
        <v/>
      </c>
    </row>
    <row r="1439" spans="1:34" x14ac:dyDescent="0.25">
      <c r="A1439" s="13" t="str">
        <f>+Afrapportering!A1420</f>
        <v/>
      </c>
      <c r="B1439" s="13" t="str">
        <f>+Afrapportering!B1420</f>
        <v/>
      </c>
      <c r="C1439" s="13" t="str">
        <f>+Afrapportering!C1420</f>
        <v/>
      </c>
      <c r="D1439" s="13" t="str">
        <f>+Afrapportering!D1420</f>
        <v/>
      </c>
      <c r="E1439" s="14" t="str">
        <f>+Afrapportering!E1420</f>
        <v/>
      </c>
      <c r="F1439" s="139" t="str">
        <f>IF(Afrapportering!F1420 = "", "",Afrapportering!F1420)</f>
        <v/>
      </c>
      <c r="G1439" s="14" t="str">
        <f>+Afrapportering!G1420</f>
        <v/>
      </c>
      <c r="H1439" s="139" t="str">
        <f>IF(Afrapportering!H1420 = "","",Afrapportering!H1420)</f>
        <v/>
      </c>
      <c r="I1439" s="140" t="str">
        <f>+Afrapportering!I1420</f>
        <v/>
      </c>
      <c r="J1439" s="13" t="str">
        <f>+Afrapportering!J1420</f>
        <v/>
      </c>
      <c r="K1439" s="32" t="str">
        <f t="shared" si="172"/>
        <v/>
      </c>
      <c r="L1439" s="31" t="str">
        <f>IF(Ansøgning!J1425="","",Ansøgning!J1425)</f>
        <v/>
      </c>
      <c r="M1439" s="134" t="str">
        <f>IF(Afrapportering!M1420="","",Afrapportering!M1420)</f>
        <v/>
      </c>
      <c r="N1439" s="31" t="str">
        <f>IF(Ansøgning!K1425="","",Ansøgning!K1425)</f>
        <v/>
      </c>
      <c r="O1439" s="134">
        <f>IF(Afrapportering!O1420="",,Afrapportering!O1420)</f>
        <v>0</v>
      </c>
      <c r="P1439" s="15" t="str">
        <f>IF(Ansøgning!L1425="","",Ansøgning!L1425)</f>
        <v/>
      </c>
      <c r="Q1439" s="15" t="str">
        <f t="shared" si="173"/>
        <v/>
      </c>
      <c r="R1439" s="15"/>
      <c r="S1439" s="15" t="str">
        <f>IF(Afrapportering!S1420="","",Afrapportering!S1420)</f>
        <v/>
      </c>
      <c r="T1439" s="31" t="str">
        <f t="shared" si="174"/>
        <v/>
      </c>
      <c r="U1439" s="30" t="str">
        <f>IF(Afrapportering!U1420="","",Afrapportering!U1420)</f>
        <v/>
      </c>
      <c r="V1439" s="52" t="str">
        <f>IF(Afrapportering!V1420="","",Afrapportering!V1420)</f>
        <v/>
      </c>
      <c r="W1439" s="30" t="str">
        <f>IF(Afrapportering!W1420="","",Afrapportering!W1420)</f>
        <v/>
      </c>
      <c r="X1439" s="52" t="str">
        <f>IF(Afrapportering!X1420="","",Afrapportering!X1420)</f>
        <v/>
      </c>
      <c r="Y1439" s="30" t="str">
        <f>IF(Afrapportering!Y1420="","",Afrapportering!Y1420)</f>
        <v/>
      </c>
      <c r="Z1439" s="52" t="str">
        <f>IFERROR(MAX(IF(OR(V1439="",X1439=""),"",IF(AND(AND(MONTH(F1439)&gt;=7,MONTH(F1439)&lt;8),AND(MONTH(H1439)&gt;=7,MONTH(H1439)&lt;8)),(NETWORKDAYS(F1439,H1439,Lister!$D$7:$D$13)-V1439)*T1439/NETWORKDAYS(Lister!$D$19,Lister!$E$19,Lister!$D$7:$D$13),IF(AND(AND(MONTH(F1439)&gt;=7,MONTH(F1439)&lt;8),MONTH(H1439)&gt;7),(NETWORKDAYS(F1439,Lister!$E$19,Lister!$D$7:$D$13)-V1439)*T1439/NETWORKDAYS(Lister!$D$19,Lister!$E$19,Lister!$D$7:$D$13),IF(MONTH(F1439)&gt;7,0)))),0),"")</f>
        <v/>
      </c>
      <c r="AA1439" s="30" t="str">
        <f>IF(Afrapportering!AA1420="","",Afrapportering!AA1420)</f>
        <v/>
      </c>
      <c r="AB1439" s="52" t="str">
        <f>IFERROR(MAX(IF(OR(V1439="",X1439=""),"",IF(AND(AND(MONTH(F1439)&gt;=8,MONTH(F1439)&lt;9),AND(MONTH(H1439)&gt;=8,MONTH(H1439)&lt;9)),(NETWORKDAYS(F1439,H1439,Lister!$D$7:$D$13)-X1439)*T1439/NETWORKDAYS(Lister!$D$20,Lister!$E$20,Lister!$D$7:$D$13),IF(AND(MONTH(F1439)=7,MONTH(H1439)=8),(NETWORKDAYS(Lister!$D$20,H1439,Lister!$D$7:$D$13)-X1439)*T1439/NETWORKDAYS(Lister!$D$20,Lister!$E$20,Lister!$D$7:$D$13),IF(AND(MONTH(F1439)=7,MONTH(H1439)=7),0)))),0),"")</f>
        <v/>
      </c>
      <c r="AC1439" s="30" t="str">
        <f>IF(Afrapportering!AC1420="","",Afrapportering!AC1420)</f>
        <v/>
      </c>
      <c r="AD1439" s="52" t="str">
        <f t="shared" si="175"/>
        <v/>
      </c>
      <c r="AE1439" s="52" t="str">
        <f t="shared" si="176"/>
        <v/>
      </c>
      <c r="AF1439" s="30" t="str">
        <f t="shared" si="177"/>
        <v/>
      </c>
      <c r="AG1439" s="30" t="str">
        <f t="shared" si="178"/>
        <v/>
      </c>
      <c r="AH1439" s="3" t="str">
        <f t="shared" si="179"/>
        <v/>
      </c>
    </row>
    <row r="1440" spans="1:34" x14ac:dyDescent="0.25">
      <c r="A1440" s="13" t="str">
        <f>+Afrapportering!A1421</f>
        <v/>
      </c>
      <c r="B1440" s="13" t="str">
        <f>+Afrapportering!B1421</f>
        <v/>
      </c>
      <c r="C1440" s="13" t="str">
        <f>+Afrapportering!C1421</f>
        <v/>
      </c>
      <c r="D1440" s="13" t="str">
        <f>+Afrapportering!D1421</f>
        <v/>
      </c>
      <c r="E1440" s="14" t="str">
        <f>+Afrapportering!E1421</f>
        <v/>
      </c>
      <c r="F1440" s="139" t="str">
        <f>IF(Afrapportering!F1421 = "", "",Afrapportering!F1421)</f>
        <v/>
      </c>
      <c r="G1440" s="14" t="str">
        <f>+Afrapportering!G1421</f>
        <v/>
      </c>
      <c r="H1440" s="139" t="str">
        <f>IF(Afrapportering!H1421 = "","",Afrapportering!H1421)</f>
        <v/>
      </c>
      <c r="I1440" s="140" t="str">
        <f>+Afrapportering!I1421</f>
        <v/>
      </c>
      <c r="J1440" s="13" t="str">
        <f>+Afrapportering!J1421</f>
        <v/>
      </c>
      <c r="K1440" s="32" t="str">
        <f t="shared" si="172"/>
        <v/>
      </c>
      <c r="L1440" s="31" t="str">
        <f>IF(Ansøgning!J1426="","",Ansøgning!J1426)</f>
        <v/>
      </c>
      <c r="M1440" s="134" t="str">
        <f>IF(Afrapportering!M1421="","",Afrapportering!M1421)</f>
        <v/>
      </c>
      <c r="N1440" s="31" t="str">
        <f>IF(Ansøgning!K1426="","",Ansøgning!K1426)</f>
        <v/>
      </c>
      <c r="O1440" s="134">
        <f>IF(Afrapportering!O1421="",,Afrapportering!O1421)</f>
        <v>0</v>
      </c>
      <c r="P1440" s="15" t="str">
        <f>IF(Ansøgning!L1426="","",Ansøgning!L1426)</f>
        <v/>
      </c>
      <c r="Q1440" s="15" t="str">
        <f t="shared" si="173"/>
        <v/>
      </c>
      <c r="R1440" s="15"/>
      <c r="S1440" s="15" t="str">
        <f>IF(Afrapportering!S1421="","",Afrapportering!S1421)</f>
        <v/>
      </c>
      <c r="T1440" s="31" t="str">
        <f t="shared" si="174"/>
        <v/>
      </c>
      <c r="U1440" s="30" t="str">
        <f>IF(Afrapportering!U1421="","",Afrapportering!U1421)</f>
        <v/>
      </c>
      <c r="V1440" s="52" t="str">
        <f>IF(Afrapportering!V1421="","",Afrapportering!V1421)</f>
        <v/>
      </c>
      <c r="W1440" s="30" t="str">
        <f>IF(Afrapportering!W1421="","",Afrapportering!W1421)</f>
        <v/>
      </c>
      <c r="X1440" s="52" t="str">
        <f>IF(Afrapportering!X1421="","",Afrapportering!X1421)</f>
        <v/>
      </c>
      <c r="Y1440" s="30" t="str">
        <f>IF(Afrapportering!Y1421="","",Afrapportering!Y1421)</f>
        <v/>
      </c>
      <c r="Z1440" s="52" t="str">
        <f>IFERROR(MAX(IF(OR(V1440="",X1440=""),"",IF(AND(AND(MONTH(F1440)&gt;=7,MONTH(F1440)&lt;8),AND(MONTH(H1440)&gt;=7,MONTH(H1440)&lt;8)),(NETWORKDAYS(F1440,H1440,Lister!$D$7:$D$13)-V1440)*T1440/NETWORKDAYS(Lister!$D$19,Lister!$E$19,Lister!$D$7:$D$13),IF(AND(AND(MONTH(F1440)&gt;=7,MONTH(F1440)&lt;8),MONTH(H1440)&gt;7),(NETWORKDAYS(F1440,Lister!$E$19,Lister!$D$7:$D$13)-V1440)*T1440/NETWORKDAYS(Lister!$D$19,Lister!$E$19,Lister!$D$7:$D$13),IF(MONTH(F1440)&gt;7,0)))),0),"")</f>
        <v/>
      </c>
      <c r="AA1440" s="30" t="str">
        <f>IF(Afrapportering!AA1421="","",Afrapportering!AA1421)</f>
        <v/>
      </c>
      <c r="AB1440" s="52" t="str">
        <f>IFERROR(MAX(IF(OR(V1440="",X1440=""),"",IF(AND(AND(MONTH(F1440)&gt;=8,MONTH(F1440)&lt;9),AND(MONTH(H1440)&gt;=8,MONTH(H1440)&lt;9)),(NETWORKDAYS(F1440,H1440,Lister!$D$7:$D$13)-X1440)*T1440/NETWORKDAYS(Lister!$D$20,Lister!$E$20,Lister!$D$7:$D$13),IF(AND(MONTH(F1440)=7,MONTH(H1440)=8),(NETWORKDAYS(Lister!$D$20,H1440,Lister!$D$7:$D$13)-X1440)*T1440/NETWORKDAYS(Lister!$D$20,Lister!$E$20,Lister!$D$7:$D$13),IF(AND(MONTH(F1440)=7,MONTH(H1440)=7),0)))),0),"")</f>
        <v/>
      </c>
      <c r="AC1440" s="30" t="str">
        <f>IF(Afrapportering!AC1421="","",Afrapportering!AC1421)</f>
        <v/>
      </c>
      <c r="AD1440" s="52" t="str">
        <f t="shared" si="175"/>
        <v/>
      </c>
      <c r="AE1440" s="52" t="str">
        <f t="shared" si="176"/>
        <v/>
      </c>
      <c r="AF1440" s="30" t="str">
        <f t="shared" si="177"/>
        <v/>
      </c>
      <c r="AG1440" s="30" t="str">
        <f t="shared" si="178"/>
        <v/>
      </c>
      <c r="AH1440" s="3" t="str">
        <f t="shared" si="179"/>
        <v/>
      </c>
    </row>
    <row r="1441" spans="1:34" x14ac:dyDescent="0.25">
      <c r="A1441" s="13" t="str">
        <f>+Afrapportering!A1422</f>
        <v/>
      </c>
      <c r="B1441" s="13" t="str">
        <f>+Afrapportering!B1422</f>
        <v/>
      </c>
      <c r="C1441" s="13" t="str">
        <f>+Afrapportering!C1422</f>
        <v/>
      </c>
      <c r="D1441" s="13" t="str">
        <f>+Afrapportering!D1422</f>
        <v/>
      </c>
      <c r="E1441" s="14" t="str">
        <f>+Afrapportering!E1422</f>
        <v/>
      </c>
      <c r="F1441" s="139" t="str">
        <f>IF(Afrapportering!F1422 = "", "",Afrapportering!F1422)</f>
        <v/>
      </c>
      <c r="G1441" s="14" t="str">
        <f>+Afrapportering!G1422</f>
        <v/>
      </c>
      <c r="H1441" s="139" t="str">
        <f>IF(Afrapportering!H1422 = "","",Afrapportering!H1422)</f>
        <v/>
      </c>
      <c r="I1441" s="140" t="str">
        <f>+Afrapportering!I1422</f>
        <v/>
      </c>
      <c r="J1441" s="13" t="str">
        <f>+Afrapportering!J1422</f>
        <v/>
      </c>
      <c r="K1441" s="32" t="str">
        <f t="shared" si="172"/>
        <v/>
      </c>
      <c r="L1441" s="31" t="str">
        <f>IF(Ansøgning!J1427="","",Ansøgning!J1427)</f>
        <v/>
      </c>
      <c r="M1441" s="134" t="str">
        <f>IF(Afrapportering!M1422="","",Afrapportering!M1422)</f>
        <v/>
      </c>
      <c r="N1441" s="31" t="str">
        <f>IF(Ansøgning!K1427="","",Ansøgning!K1427)</f>
        <v/>
      </c>
      <c r="O1441" s="134">
        <f>IF(Afrapportering!O1422="",,Afrapportering!O1422)</f>
        <v>0</v>
      </c>
      <c r="P1441" s="15" t="str">
        <f>IF(Ansøgning!L1427="","",Ansøgning!L1427)</f>
        <v/>
      </c>
      <c r="Q1441" s="15" t="str">
        <f t="shared" si="173"/>
        <v/>
      </c>
      <c r="R1441" s="15"/>
      <c r="S1441" s="15" t="str">
        <f>IF(Afrapportering!S1422="","",Afrapportering!S1422)</f>
        <v/>
      </c>
      <c r="T1441" s="31" t="str">
        <f t="shared" si="174"/>
        <v/>
      </c>
      <c r="U1441" s="30" t="str">
        <f>IF(Afrapportering!U1422="","",Afrapportering!U1422)</f>
        <v/>
      </c>
      <c r="V1441" s="52" t="str">
        <f>IF(Afrapportering!V1422="","",Afrapportering!V1422)</f>
        <v/>
      </c>
      <c r="W1441" s="30" t="str">
        <f>IF(Afrapportering!W1422="","",Afrapportering!W1422)</f>
        <v/>
      </c>
      <c r="X1441" s="52" t="str">
        <f>IF(Afrapportering!X1422="","",Afrapportering!X1422)</f>
        <v/>
      </c>
      <c r="Y1441" s="30" t="str">
        <f>IF(Afrapportering!Y1422="","",Afrapportering!Y1422)</f>
        <v/>
      </c>
      <c r="Z1441" s="52" t="str">
        <f>IFERROR(MAX(IF(OR(V1441="",X1441=""),"",IF(AND(AND(MONTH(F1441)&gt;=7,MONTH(F1441)&lt;8),AND(MONTH(H1441)&gt;=7,MONTH(H1441)&lt;8)),(NETWORKDAYS(F1441,H1441,Lister!$D$7:$D$13)-V1441)*T1441/NETWORKDAYS(Lister!$D$19,Lister!$E$19,Lister!$D$7:$D$13),IF(AND(AND(MONTH(F1441)&gt;=7,MONTH(F1441)&lt;8),MONTH(H1441)&gt;7),(NETWORKDAYS(F1441,Lister!$E$19,Lister!$D$7:$D$13)-V1441)*T1441/NETWORKDAYS(Lister!$D$19,Lister!$E$19,Lister!$D$7:$D$13),IF(MONTH(F1441)&gt;7,0)))),0),"")</f>
        <v/>
      </c>
      <c r="AA1441" s="30" t="str">
        <f>IF(Afrapportering!AA1422="","",Afrapportering!AA1422)</f>
        <v/>
      </c>
      <c r="AB1441" s="52" t="str">
        <f>IFERROR(MAX(IF(OR(V1441="",X1441=""),"",IF(AND(AND(MONTH(F1441)&gt;=8,MONTH(F1441)&lt;9),AND(MONTH(H1441)&gt;=8,MONTH(H1441)&lt;9)),(NETWORKDAYS(F1441,H1441,Lister!$D$7:$D$13)-X1441)*T1441/NETWORKDAYS(Lister!$D$20,Lister!$E$20,Lister!$D$7:$D$13),IF(AND(MONTH(F1441)=7,MONTH(H1441)=8),(NETWORKDAYS(Lister!$D$20,H1441,Lister!$D$7:$D$13)-X1441)*T1441/NETWORKDAYS(Lister!$D$20,Lister!$E$20,Lister!$D$7:$D$13),IF(AND(MONTH(F1441)=7,MONTH(H1441)=7),0)))),0),"")</f>
        <v/>
      </c>
      <c r="AC1441" s="30" t="str">
        <f>IF(Afrapportering!AC1422="","",Afrapportering!AC1422)</f>
        <v/>
      </c>
      <c r="AD1441" s="52" t="str">
        <f t="shared" si="175"/>
        <v/>
      </c>
      <c r="AE1441" s="52" t="str">
        <f t="shared" si="176"/>
        <v/>
      </c>
      <c r="AF1441" s="30" t="str">
        <f t="shared" si="177"/>
        <v/>
      </c>
      <c r="AG1441" s="30" t="str">
        <f t="shared" si="178"/>
        <v/>
      </c>
      <c r="AH1441" s="3" t="str">
        <f t="shared" si="179"/>
        <v/>
      </c>
    </row>
    <row r="1442" spans="1:34" x14ac:dyDescent="0.25">
      <c r="A1442" s="13" t="str">
        <f>+Afrapportering!A1423</f>
        <v/>
      </c>
      <c r="B1442" s="13" t="str">
        <f>+Afrapportering!B1423</f>
        <v/>
      </c>
      <c r="C1442" s="13" t="str">
        <f>+Afrapportering!C1423</f>
        <v/>
      </c>
      <c r="D1442" s="13" t="str">
        <f>+Afrapportering!D1423</f>
        <v/>
      </c>
      <c r="E1442" s="14" t="str">
        <f>+Afrapportering!E1423</f>
        <v/>
      </c>
      <c r="F1442" s="139" t="str">
        <f>IF(Afrapportering!F1423 = "", "",Afrapportering!F1423)</f>
        <v/>
      </c>
      <c r="G1442" s="14" t="str">
        <f>+Afrapportering!G1423</f>
        <v/>
      </c>
      <c r="H1442" s="139" t="str">
        <f>IF(Afrapportering!H1423 = "","",Afrapportering!H1423)</f>
        <v/>
      </c>
      <c r="I1442" s="140" t="str">
        <f>+Afrapportering!I1423</f>
        <v/>
      </c>
      <c r="J1442" s="13" t="str">
        <f>+Afrapportering!J1423</f>
        <v/>
      </c>
      <c r="K1442" s="32" t="str">
        <f t="shared" si="172"/>
        <v/>
      </c>
      <c r="L1442" s="31" t="str">
        <f>IF(Ansøgning!J1428="","",Ansøgning!J1428)</f>
        <v/>
      </c>
      <c r="M1442" s="134" t="str">
        <f>IF(Afrapportering!M1423="","",Afrapportering!M1423)</f>
        <v/>
      </c>
      <c r="N1442" s="31" t="str">
        <f>IF(Ansøgning!K1428="","",Ansøgning!K1428)</f>
        <v/>
      </c>
      <c r="O1442" s="134">
        <f>IF(Afrapportering!O1423="",,Afrapportering!O1423)</f>
        <v>0</v>
      </c>
      <c r="P1442" s="15" t="str">
        <f>IF(Ansøgning!L1428="","",Ansøgning!L1428)</f>
        <v/>
      </c>
      <c r="Q1442" s="15" t="str">
        <f t="shared" si="173"/>
        <v/>
      </c>
      <c r="R1442" s="15"/>
      <c r="S1442" s="15" t="str">
        <f>IF(Afrapportering!S1423="","",Afrapportering!S1423)</f>
        <v/>
      </c>
      <c r="T1442" s="31" t="str">
        <f t="shared" si="174"/>
        <v/>
      </c>
      <c r="U1442" s="30" t="str">
        <f>IF(Afrapportering!U1423="","",Afrapportering!U1423)</f>
        <v/>
      </c>
      <c r="V1442" s="52" t="str">
        <f>IF(Afrapportering!V1423="","",Afrapportering!V1423)</f>
        <v/>
      </c>
      <c r="W1442" s="30" t="str">
        <f>IF(Afrapportering!W1423="","",Afrapportering!W1423)</f>
        <v/>
      </c>
      <c r="X1442" s="52" t="str">
        <f>IF(Afrapportering!X1423="","",Afrapportering!X1423)</f>
        <v/>
      </c>
      <c r="Y1442" s="30" t="str">
        <f>IF(Afrapportering!Y1423="","",Afrapportering!Y1423)</f>
        <v/>
      </c>
      <c r="Z1442" s="52" t="str">
        <f>IFERROR(MAX(IF(OR(V1442="",X1442=""),"",IF(AND(AND(MONTH(F1442)&gt;=7,MONTH(F1442)&lt;8),AND(MONTH(H1442)&gt;=7,MONTH(H1442)&lt;8)),(NETWORKDAYS(F1442,H1442,Lister!$D$7:$D$13)-V1442)*T1442/NETWORKDAYS(Lister!$D$19,Lister!$E$19,Lister!$D$7:$D$13),IF(AND(AND(MONTH(F1442)&gt;=7,MONTH(F1442)&lt;8),MONTH(H1442)&gt;7),(NETWORKDAYS(F1442,Lister!$E$19,Lister!$D$7:$D$13)-V1442)*T1442/NETWORKDAYS(Lister!$D$19,Lister!$E$19,Lister!$D$7:$D$13),IF(MONTH(F1442)&gt;7,0)))),0),"")</f>
        <v/>
      </c>
      <c r="AA1442" s="30" t="str">
        <f>IF(Afrapportering!AA1423="","",Afrapportering!AA1423)</f>
        <v/>
      </c>
      <c r="AB1442" s="52" t="str">
        <f>IFERROR(MAX(IF(OR(V1442="",X1442=""),"",IF(AND(AND(MONTH(F1442)&gt;=8,MONTH(F1442)&lt;9),AND(MONTH(H1442)&gt;=8,MONTH(H1442)&lt;9)),(NETWORKDAYS(F1442,H1442,Lister!$D$7:$D$13)-X1442)*T1442/NETWORKDAYS(Lister!$D$20,Lister!$E$20,Lister!$D$7:$D$13),IF(AND(MONTH(F1442)=7,MONTH(H1442)=8),(NETWORKDAYS(Lister!$D$20,H1442,Lister!$D$7:$D$13)-X1442)*T1442/NETWORKDAYS(Lister!$D$20,Lister!$E$20,Lister!$D$7:$D$13),IF(AND(MONTH(F1442)=7,MONTH(H1442)=7),0)))),0),"")</f>
        <v/>
      </c>
      <c r="AC1442" s="30" t="str">
        <f>IF(Afrapportering!AC1423="","",Afrapportering!AC1423)</f>
        <v/>
      </c>
      <c r="AD1442" s="52" t="str">
        <f t="shared" si="175"/>
        <v/>
      </c>
      <c r="AE1442" s="52" t="str">
        <f t="shared" si="176"/>
        <v/>
      </c>
      <c r="AF1442" s="30" t="str">
        <f t="shared" si="177"/>
        <v/>
      </c>
      <c r="AG1442" s="30" t="str">
        <f t="shared" si="178"/>
        <v/>
      </c>
      <c r="AH1442" s="3" t="str">
        <f t="shared" si="179"/>
        <v/>
      </c>
    </row>
    <row r="1443" spans="1:34" x14ac:dyDescent="0.25">
      <c r="A1443" s="13" t="str">
        <f>+Afrapportering!A1424</f>
        <v/>
      </c>
      <c r="B1443" s="13" t="str">
        <f>+Afrapportering!B1424</f>
        <v/>
      </c>
      <c r="C1443" s="13" t="str">
        <f>+Afrapportering!C1424</f>
        <v/>
      </c>
      <c r="D1443" s="13" t="str">
        <f>+Afrapportering!D1424</f>
        <v/>
      </c>
      <c r="E1443" s="14" t="str">
        <f>+Afrapportering!E1424</f>
        <v/>
      </c>
      <c r="F1443" s="139" t="str">
        <f>IF(Afrapportering!F1424 = "", "",Afrapportering!F1424)</f>
        <v/>
      </c>
      <c r="G1443" s="14" t="str">
        <f>+Afrapportering!G1424</f>
        <v/>
      </c>
      <c r="H1443" s="139" t="str">
        <f>IF(Afrapportering!H1424 = "","",Afrapportering!H1424)</f>
        <v/>
      </c>
      <c r="I1443" s="140" t="str">
        <f>+Afrapportering!I1424</f>
        <v/>
      </c>
      <c r="J1443" s="13" t="str">
        <f>+Afrapportering!J1424</f>
        <v/>
      </c>
      <c r="K1443" s="32" t="str">
        <f t="shared" ref="K1443:K1506" si="180">IF(J1443="","",IF(J1443="Funktionær",0.75,IF(J1443="Ikke-funktionær",0.9,IF(J1443="Elev/lærling",0.9))))</f>
        <v/>
      </c>
      <c r="L1443" s="31" t="str">
        <f>IF(Ansøgning!J1429="","",Ansøgning!J1429)</f>
        <v/>
      </c>
      <c r="M1443" s="134" t="str">
        <f>IF(Afrapportering!M1424="","",Afrapportering!M1424)</f>
        <v/>
      </c>
      <c r="N1443" s="31" t="str">
        <f>IF(Ansøgning!K1429="","",Ansøgning!K1429)</f>
        <v/>
      </c>
      <c r="O1443" s="134">
        <f>IF(Afrapportering!O1424="",,Afrapportering!O1424)</f>
        <v>0</v>
      </c>
      <c r="P1443" s="15" t="str">
        <f>IF(Ansøgning!L1429="","",Ansøgning!L1429)</f>
        <v/>
      </c>
      <c r="Q1443" s="15" t="str">
        <f t="shared" ref="Q1443:Q1506" si="181">IFERROR(MAX(IF(M1443="","",IF(ISNUMBER(R1443),IF(OR(R1443&gt;M1443*1.1,R1443&lt;M1443*0.9),R1443,M1443),M1443)-O1443),0),"")</f>
        <v/>
      </c>
      <c r="R1443" s="15"/>
      <c r="S1443" s="15" t="str">
        <f>IF(Afrapportering!S1424="","",Afrapportering!S1424)</f>
        <v/>
      </c>
      <c r="T1443" s="31" t="str">
        <f t="shared" ref="T1443:T1506" si="182">IF(B1443="","",IF(Q1443*K1443&gt;30000*IF(S1443&gt;37,37,S1443)/37,30000*IF(S1443&gt;37,37,S1443)/37,Q1443*K1443))</f>
        <v/>
      </c>
      <c r="U1443" s="30" t="str">
        <f>IF(Afrapportering!U1424="","",Afrapportering!U1424)</f>
        <v/>
      </c>
      <c r="V1443" s="52" t="str">
        <f>IF(Afrapportering!V1424="","",Afrapportering!V1424)</f>
        <v/>
      </c>
      <c r="W1443" s="30" t="str">
        <f>IF(Afrapportering!W1424="","",Afrapportering!W1424)</f>
        <v/>
      </c>
      <c r="X1443" s="52" t="str">
        <f>IF(Afrapportering!X1424="","",Afrapportering!X1424)</f>
        <v/>
      </c>
      <c r="Y1443" s="30" t="str">
        <f>IF(Afrapportering!Y1424="","",Afrapportering!Y1424)</f>
        <v/>
      </c>
      <c r="Z1443" s="52" t="str">
        <f>IFERROR(MAX(IF(OR(V1443="",X1443=""),"",IF(AND(AND(MONTH(F1443)&gt;=7,MONTH(F1443)&lt;8),AND(MONTH(H1443)&gt;=7,MONTH(H1443)&lt;8)),(NETWORKDAYS(F1443,H1443,Lister!$D$7:$D$13)-V1443)*T1443/NETWORKDAYS(Lister!$D$19,Lister!$E$19,Lister!$D$7:$D$13),IF(AND(AND(MONTH(F1443)&gt;=7,MONTH(F1443)&lt;8),MONTH(H1443)&gt;7),(NETWORKDAYS(F1443,Lister!$E$19,Lister!$D$7:$D$13)-V1443)*T1443/NETWORKDAYS(Lister!$D$19,Lister!$E$19,Lister!$D$7:$D$13),IF(MONTH(F1443)&gt;7,0)))),0),"")</f>
        <v/>
      </c>
      <c r="AA1443" s="30" t="str">
        <f>IF(Afrapportering!AA1424="","",Afrapportering!AA1424)</f>
        <v/>
      </c>
      <c r="AB1443" s="52" t="str">
        <f>IFERROR(MAX(IF(OR(V1443="",X1443=""),"",IF(AND(AND(MONTH(F1443)&gt;=8,MONTH(F1443)&lt;9),AND(MONTH(H1443)&gt;=8,MONTH(H1443)&lt;9)),(NETWORKDAYS(F1443,H1443,Lister!$D$7:$D$13)-X1443)*T1443/NETWORKDAYS(Lister!$D$20,Lister!$E$20,Lister!$D$7:$D$13),IF(AND(MONTH(F1443)=7,MONTH(H1443)=8),(NETWORKDAYS(Lister!$D$20,H1443,Lister!$D$7:$D$13)-X1443)*T1443/NETWORKDAYS(Lister!$D$20,Lister!$E$20,Lister!$D$7:$D$13),IF(AND(MONTH(F1443)=7,MONTH(H1443)=7),0)))),0),"")</f>
        <v/>
      </c>
      <c r="AC1443" s="30" t="str">
        <f>IF(Afrapportering!AC1424="","",Afrapportering!AC1424)</f>
        <v/>
      </c>
      <c r="AD1443" s="52" t="str">
        <f t="shared" ref="AD1443:AD1506" si="183">IFERROR(Z1443+AB1443,"")</f>
        <v/>
      </c>
      <c r="AE1443" s="52" t="str">
        <f t="shared" ref="AE1443:AE1506" si="184">IFERROR(21/31*T1443,"")</f>
        <v/>
      </c>
      <c r="AF1443" s="30" t="str">
        <f t="shared" ref="AF1443:AF1506" si="185">IFERROR(MAX(IF(AND(ISNUMBER(Z1443),ISNUMBER(AB1443)),IF(AD1443-AE1443&gt;T1443,T1443,AD1443-AE1443),""),0),"")</f>
        <v/>
      </c>
      <c r="AG1443" s="30" t="str">
        <f t="shared" ref="AG1443:AG1506" si="186">IF(AF1443="","",AF1443-AC1443)</f>
        <v/>
      </c>
      <c r="AH1443" s="3" t="str">
        <f t="shared" ref="AH1443:AH1506" si="187">IF(AF1443="","",AF1443-AC1443)</f>
        <v/>
      </c>
    </row>
    <row r="1444" spans="1:34" x14ac:dyDescent="0.25">
      <c r="A1444" s="13" t="str">
        <f>+Afrapportering!A1425</f>
        <v/>
      </c>
      <c r="B1444" s="13" t="str">
        <f>+Afrapportering!B1425</f>
        <v/>
      </c>
      <c r="C1444" s="13" t="str">
        <f>+Afrapportering!C1425</f>
        <v/>
      </c>
      <c r="D1444" s="13" t="str">
        <f>+Afrapportering!D1425</f>
        <v/>
      </c>
      <c r="E1444" s="14" t="str">
        <f>+Afrapportering!E1425</f>
        <v/>
      </c>
      <c r="F1444" s="139" t="str">
        <f>IF(Afrapportering!F1425 = "", "",Afrapportering!F1425)</f>
        <v/>
      </c>
      <c r="G1444" s="14" t="str">
        <f>+Afrapportering!G1425</f>
        <v/>
      </c>
      <c r="H1444" s="139" t="str">
        <f>IF(Afrapportering!H1425 = "","",Afrapportering!H1425)</f>
        <v/>
      </c>
      <c r="I1444" s="140" t="str">
        <f>+Afrapportering!I1425</f>
        <v/>
      </c>
      <c r="J1444" s="13" t="str">
        <f>+Afrapportering!J1425</f>
        <v/>
      </c>
      <c r="K1444" s="32" t="str">
        <f t="shared" si="180"/>
        <v/>
      </c>
      <c r="L1444" s="31" t="str">
        <f>IF(Ansøgning!J1430="","",Ansøgning!J1430)</f>
        <v/>
      </c>
      <c r="M1444" s="134" t="str">
        <f>IF(Afrapportering!M1425="","",Afrapportering!M1425)</f>
        <v/>
      </c>
      <c r="N1444" s="31" t="str">
        <f>IF(Ansøgning!K1430="","",Ansøgning!K1430)</f>
        <v/>
      </c>
      <c r="O1444" s="134">
        <f>IF(Afrapportering!O1425="",,Afrapportering!O1425)</f>
        <v>0</v>
      </c>
      <c r="P1444" s="15" t="str">
        <f>IF(Ansøgning!L1430="","",Ansøgning!L1430)</f>
        <v/>
      </c>
      <c r="Q1444" s="15" t="str">
        <f t="shared" si="181"/>
        <v/>
      </c>
      <c r="R1444" s="15"/>
      <c r="S1444" s="15" t="str">
        <f>IF(Afrapportering!S1425="","",Afrapportering!S1425)</f>
        <v/>
      </c>
      <c r="T1444" s="31" t="str">
        <f t="shared" si="182"/>
        <v/>
      </c>
      <c r="U1444" s="30" t="str">
        <f>IF(Afrapportering!U1425="","",Afrapportering!U1425)</f>
        <v/>
      </c>
      <c r="V1444" s="52" t="str">
        <f>IF(Afrapportering!V1425="","",Afrapportering!V1425)</f>
        <v/>
      </c>
      <c r="W1444" s="30" t="str">
        <f>IF(Afrapportering!W1425="","",Afrapportering!W1425)</f>
        <v/>
      </c>
      <c r="X1444" s="52" t="str">
        <f>IF(Afrapportering!X1425="","",Afrapportering!X1425)</f>
        <v/>
      </c>
      <c r="Y1444" s="30" t="str">
        <f>IF(Afrapportering!Y1425="","",Afrapportering!Y1425)</f>
        <v/>
      </c>
      <c r="Z1444" s="52" t="str">
        <f>IFERROR(MAX(IF(OR(V1444="",X1444=""),"",IF(AND(AND(MONTH(F1444)&gt;=7,MONTH(F1444)&lt;8),AND(MONTH(H1444)&gt;=7,MONTH(H1444)&lt;8)),(NETWORKDAYS(F1444,H1444,Lister!$D$7:$D$13)-V1444)*T1444/NETWORKDAYS(Lister!$D$19,Lister!$E$19,Lister!$D$7:$D$13),IF(AND(AND(MONTH(F1444)&gt;=7,MONTH(F1444)&lt;8),MONTH(H1444)&gt;7),(NETWORKDAYS(F1444,Lister!$E$19,Lister!$D$7:$D$13)-V1444)*T1444/NETWORKDAYS(Lister!$D$19,Lister!$E$19,Lister!$D$7:$D$13),IF(MONTH(F1444)&gt;7,0)))),0),"")</f>
        <v/>
      </c>
      <c r="AA1444" s="30" t="str">
        <f>IF(Afrapportering!AA1425="","",Afrapportering!AA1425)</f>
        <v/>
      </c>
      <c r="AB1444" s="52" t="str">
        <f>IFERROR(MAX(IF(OR(V1444="",X1444=""),"",IF(AND(AND(MONTH(F1444)&gt;=8,MONTH(F1444)&lt;9),AND(MONTH(H1444)&gt;=8,MONTH(H1444)&lt;9)),(NETWORKDAYS(F1444,H1444,Lister!$D$7:$D$13)-X1444)*T1444/NETWORKDAYS(Lister!$D$20,Lister!$E$20,Lister!$D$7:$D$13),IF(AND(MONTH(F1444)=7,MONTH(H1444)=8),(NETWORKDAYS(Lister!$D$20,H1444,Lister!$D$7:$D$13)-X1444)*T1444/NETWORKDAYS(Lister!$D$20,Lister!$E$20,Lister!$D$7:$D$13),IF(AND(MONTH(F1444)=7,MONTH(H1444)=7),0)))),0),"")</f>
        <v/>
      </c>
      <c r="AC1444" s="30" t="str">
        <f>IF(Afrapportering!AC1425="","",Afrapportering!AC1425)</f>
        <v/>
      </c>
      <c r="AD1444" s="52" t="str">
        <f t="shared" si="183"/>
        <v/>
      </c>
      <c r="AE1444" s="52" t="str">
        <f t="shared" si="184"/>
        <v/>
      </c>
      <c r="AF1444" s="30" t="str">
        <f t="shared" si="185"/>
        <v/>
      </c>
      <c r="AG1444" s="30" t="str">
        <f t="shared" si="186"/>
        <v/>
      </c>
      <c r="AH1444" s="3" t="str">
        <f t="shared" si="187"/>
        <v/>
      </c>
    </row>
    <row r="1445" spans="1:34" x14ac:dyDescent="0.25">
      <c r="A1445" s="13" t="str">
        <f>+Afrapportering!A1426</f>
        <v/>
      </c>
      <c r="B1445" s="13" t="str">
        <f>+Afrapportering!B1426</f>
        <v/>
      </c>
      <c r="C1445" s="13" t="str">
        <f>+Afrapportering!C1426</f>
        <v/>
      </c>
      <c r="D1445" s="13" t="str">
        <f>+Afrapportering!D1426</f>
        <v/>
      </c>
      <c r="E1445" s="14" t="str">
        <f>+Afrapportering!E1426</f>
        <v/>
      </c>
      <c r="F1445" s="139" t="str">
        <f>IF(Afrapportering!F1426 = "", "",Afrapportering!F1426)</f>
        <v/>
      </c>
      <c r="G1445" s="14" t="str">
        <f>+Afrapportering!G1426</f>
        <v/>
      </c>
      <c r="H1445" s="139" t="str">
        <f>IF(Afrapportering!H1426 = "","",Afrapportering!H1426)</f>
        <v/>
      </c>
      <c r="I1445" s="140" t="str">
        <f>+Afrapportering!I1426</f>
        <v/>
      </c>
      <c r="J1445" s="13" t="str">
        <f>+Afrapportering!J1426</f>
        <v/>
      </c>
      <c r="K1445" s="32" t="str">
        <f t="shared" si="180"/>
        <v/>
      </c>
      <c r="L1445" s="31" t="str">
        <f>IF(Ansøgning!J1431="","",Ansøgning!J1431)</f>
        <v/>
      </c>
      <c r="M1445" s="134" t="str">
        <f>IF(Afrapportering!M1426="","",Afrapportering!M1426)</f>
        <v/>
      </c>
      <c r="N1445" s="31" t="str">
        <f>IF(Ansøgning!K1431="","",Ansøgning!K1431)</f>
        <v/>
      </c>
      <c r="O1445" s="134">
        <f>IF(Afrapportering!O1426="",,Afrapportering!O1426)</f>
        <v>0</v>
      </c>
      <c r="P1445" s="15" t="str">
        <f>IF(Ansøgning!L1431="","",Ansøgning!L1431)</f>
        <v/>
      </c>
      <c r="Q1445" s="15" t="str">
        <f t="shared" si="181"/>
        <v/>
      </c>
      <c r="R1445" s="15"/>
      <c r="S1445" s="15" t="str">
        <f>IF(Afrapportering!S1426="","",Afrapportering!S1426)</f>
        <v/>
      </c>
      <c r="T1445" s="31" t="str">
        <f t="shared" si="182"/>
        <v/>
      </c>
      <c r="U1445" s="30" t="str">
        <f>IF(Afrapportering!U1426="","",Afrapportering!U1426)</f>
        <v/>
      </c>
      <c r="V1445" s="52" t="str">
        <f>IF(Afrapportering!V1426="","",Afrapportering!V1426)</f>
        <v/>
      </c>
      <c r="W1445" s="30" t="str">
        <f>IF(Afrapportering!W1426="","",Afrapportering!W1426)</f>
        <v/>
      </c>
      <c r="X1445" s="52" t="str">
        <f>IF(Afrapportering!X1426="","",Afrapportering!X1426)</f>
        <v/>
      </c>
      <c r="Y1445" s="30" t="str">
        <f>IF(Afrapportering!Y1426="","",Afrapportering!Y1426)</f>
        <v/>
      </c>
      <c r="Z1445" s="52" t="str">
        <f>IFERROR(MAX(IF(OR(V1445="",X1445=""),"",IF(AND(AND(MONTH(F1445)&gt;=7,MONTH(F1445)&lt;8),AND(MONTH(H1445)&gt;=7,MONTH(H1445)&lt;8)),(NETWORKDAYS(F1445,H1445,Lister!$D$7:$D$13)-V1445)*T1445/NETWORKDAYS(Lister!$D$19,Lister!$E$19,Lister!$D$7:$D$13),IF(AND(AND(MONTH(F1445)&gt;=7,MONTH(F1445)&lt;8),MONTH(H1445)&gt;7),(NETWORKDAYS(F1445,Lister!$E$19,Lister!$D$7:$D$13)-V1445)*T1445/NETWORKDAYS(Lister!$D$19,Lister!$E$19,Lister!$D$7:$D$13),IF(MONTH(F1445)&gt;7,0)))),0),"")</f>
        <v/>
      </c>
      <c r="AA1445" s="30" t="str">
        <f>IF(Afrapportering!AA1426="","",Afrapportering!AA1426)</f>
        <v/>
      </c>
      <c r="AB1445" s="52" t="str">
        <f>IFERROR(MAX(IF(OR(V1445="",X1445=""),"",IF(AND(AND(MONTH(F1445)&gt;=8,MONTH(F1445)&lt;9),AND(MONTH(H1445)&gt;=8,MONTH(H1445)&lt;9)),(NETWORKDAYS(F1445,H1445,Lister!$D$7:$D$13)-X1445)*T1445/NETWORKDAYS(Lister!$D$20,Lister!$E$20,Lister!$D$7:$D$13),IF(AND(MONTH(F1445)=7,MONTH(H1445)=8),(NETWORKDAYS(Lister!$D$20,H1445,Lister!$D$7:$D$13)-X1445)*T1445/NETWORKDAYS(Lister!$D$20,Lister!$E$20,Lister!$D$7:$D$13),IF(AND(MONTH(F1445)=7,MONTH(H1445)=7),0)))),0),"")</f>
        <v/>
      </c>
      <c r="AC1445" s="30" t="str">
        <f>IF(Afrapportering!AC1426="","",Afrapportering!AC1426)</f>
        <v/>
      </c>
      <c r="AD1445" s="52" t="str">
        <f t="shared" si="183"/>
        <v/>
      </c>
      <c r="AE1445" s="52" t="str">
        <f t="shared" si="184"/>
        <v/>
      </c>
      <c r="AF1445" s="30" t="str">
        <f t="shared" si="185"/>
        <v/>
      </c>
      <c r="AG1445" s="30" t="str">
        <f t="shared" si="186"/>
        <v/>
      </c>
      <c r="AH1445" s="3" t="str">
        <f t="shared" si="187"/>
        <v/>
      </c>
    </row>
    <row r="1446" spans="1:34" x14ac:dyDescent="0.25">
      <c r="A1446" s="13" t="str">
        <f>+Afrapportering!A1427</f>
        <v/>
      </c>
      <c r="B1446" s="13" t="str">
        <f>+Afrapportering!B1427</f>
        <v/>
      </c>
      <c r="C1446" s="13" t="str">
        <f>+Afrapportering!C1427</f>
        <v/>
      </c>
      <c r="D1446" s="13" t="str">
        <f>+Afrapportering!D1427</f>
        <v/>
      </c>
      <c r="E1446" s="14" t="str">
        <f>+Afrapportering!E1427</f>
        <v/>
      </c>
      <c r="F1446" s="139" t="str">
        <f>IF(Afrapportering!F1427 = "", "",Afrapportering!F1427)</f>
        <v/>
      </c>
      <c r="G1446" s="14" t="str">
        <f>+Afrapportering!G1427</f>
        <v/>
      </c>
      <c r="H1446" s="139" t="str">
        <f>IF(Afrapportering!H1427 = "","",Afrapportering!H1427)</f>
        <v/>
      </c>
      <c r="I1446" s="140" t="str">
        <f>+Afrapportering!I1427</f>
        <v/>
      </c>
      <c r="J1446" s="13" t="str">
        <f>+Afrapportering!J1427</f>
        <v/>
      </c>
      <c r="K1446" s="32" t="str">
        <f t="shared" si="180"/>
        <v/>
      </c>
      <c r="L1446" s="31" t="str">
        <f>IF(Ansøgning!J1432="","",Ansøgning!J1432)</f>
        <v/>
      </c>
      <c r="M1446" s="134" t="str">
        <f>IF(Afrapportering!M1427="","",Afrapportering!M1427)</f>
        <v/>
      </c>
      <c r="N1446" s="31" t="str">
        <f>IF(Ansøgning!K1432="","",Ansøgning!K1432)</f>
        <v/>
      </c>
      <c r="O1446" s="134">
        <f>IF(Afrapportering!O1427="",,Afrapportering!O1427)</f>
        <v>0</v>
      </c>
      <c r="P1446" s="15" t="str">
        <f>IF(Ansøgning!L1432="","",Ansøgning!L1432)</f>
        <v/>
      </c>
      <c r="Q1446" s="15" t="str">
        <f t="shared" si="181"/>
        <v/>
      </c>
      <c r="R1446" s="15"/>
      <c r="S1446" s="15" t="str">
        <f>IF(Afrapportering!S1427="","",Afrapportering!S1427)</f>
        <v/>
      </c>
      <c r="T1446" s="31" t="str">
        <f t="shared" si="182"/>
        <v/>
      </c>
      <c r="U1446" s="30" t="str">
        <f>IF(Afrapportering!U1427="","",Afrapportering!U1427)</f>
        <v/>
      </c>
      <c r="V1446" s="52" t="str">
        <f>IF(Afrapportering!V1427="","",Afrapportering!V1427)</f>
        <v/>
      </c>
      <c r="W1446" s="30" t="str">
        <f>IF(Afrapportering!W1427="","",Afrapportering!W1427)</f>
        <v/>
      </c>
      <c r="X1446" s="52" t="str">
        <f>IF(Afrapportering!X1427="","",Afrapportering!X1427)</f>
        <v/>
      </c>
      <c r="Y1446" s="30" t="str">
        <f>IF(Afrapportering!Y1427="","",Afrapportering!Y1427)</f>
        <v/>
      </c>
      <c r="Z1446" s="52" t="str">
        <f>IFERROR(MAX(IF(OR(V1446="",X1446=""),"",IF(AND(AND(MONTH(F1446)&gt;=7,MONTH(F1446)&lt;8),AND(MONTH(H1446)&gt;=7,MONTH(H1446)&lt;8)),(NETWORKDAYS(F1446,H1446,Lister!$D$7:$D$13)-V1446)*T1446/NETWORKDAYS(Lister!$D$19,Lister!$E$19,Lister!$D$7:$D$13),IF(AND(AND(MONTH(F1446)&gt;=7,MONTH(F1446)&lt;8),MONTH(H1446)&gt;7),(NETWORKDAYS(F1446,Lister!$E$19,Lister!$D$7:$D$13)-V1446)*T1446/NETWORKDAYS(Lister!$D$19,Lister!$E$19,Lister!$D$7:$D$13),IF(MONTH(F1446)&gt;7,0)))),0),"")</f>
        <v/>
      </c>
      <c r="AA1446" s="30" t="str">
        <f>IF(Afrapportering!AA1427="","",Afrapportering!AA1427)</f>
        <v/>
      </c>
      <c r="AB1446" s="52" t="str">
        <f>IFERROR(MAX(IF(OR(V1446="",X1446=""),"",IF(AND(AND(MONTH(F1446)&gt;=8,MONTH(F1446)&lt;9),AND(MONTH(H1446)&gt;=8,MONTH(H1446)&lt;9)),(NETWORKDAYS(F1446,H1446,Lister!$D$7:$D$13)-X1446)*T1446/NETWORKDAYS(Lister!$D$20,Lister!$E$20,Lister!$D$7:$D$13),IF(AND(MONTH(F1446)=7,MONTH(H1446)=8),(NETWORKDAYS(Lister!$D$20,H1446,Lister!$D$7:$D$13)-X1446)*T1446/NETWORKDAYS(Lister!$D$20,Lister!$E$20,Lister!$D$7:$D$13),IF(AND(MONTH(F1446)=7,MONTH(H1446)=7),0)))),0),"")</f>
        <v/>
      </c>
      <c r="AC1446" s="30" t="str">
        <f>IF(Afrapportering!AC1427="","",Afrapportering!AC1427)</f>
        <v/>
      </c>
      <c r="AD1446" s="52" t="str">
        <f t="shared" si="183"/>
        <v/>
      </c>
      <c r="AE1446" s="52" t="str">
        <f t="shared" si="184"/>
        <v/>
      </c>
      <c r="AF1446" s="30" t="str">
        <f t="shared" si="185"/>
        <v/>
      </c>
      <c r="AG1446" s="30" t="str">
        <f t="shared" si="186"/>
        <v/>
      </c>
      <c r="AH1446" s="3" t="str">
        <f t="shared" si="187"/>
        <v/>
      </c>
    </row>
    <row r="1447" spans="1:34" x14ac:dyDescent="0.25">
      <c r="A1447" s="13" t="str">
        <f>+Afrapportering!A1428</f>
        <v/>
      </c>
      <c r="B1447" s="13" t="str">
        <f>+Afrapportering!B1428</f>
        <v/>
      </c>
      <c r="C1447" s="13" t="str">
        <f>+Afrapportering!C1428</f>
        <v/>
      </c>
      <c r="D1447" s="13" t="str">
        <f>+Afrapportering!D1428</f>
        <v/>
      </c>
      <c r="E1447" s="14" t="str">
        <f>+Afrapportering!E1428</f>
        <v/>
      </c>
      <c r="F1447" s="139" t="str">
        <f>IF(Afrapportering!F1428 = "", "",Afrapportering!F1428)</f>
        <v/>
      </c>
      <c r="G1447" s="14" t="str">
        <f>+Afrapportering!G1428</f>
        <v/>
      </c>
      <c r="H1447" s="139" t="str">
        <f>IF(Afrapportering!H1428 = "","",Afrapportering!H1428)</f>
        <v/>
      </c>
      <c r="I1447" s="140" t="str">
        <f>+Afrapportering!I1428</f>
        <v/>
      </c>
      <c r="J1447" s="13" t="str">
        <f>+Afrapportering!J1428</f>
        <v/>
      </c>
      <c r="K1447" s="32" t="str">
        <f t="shared" si="180"/>
        <v/>
      </c>
      <c r="L1447" s="31" t="str">
        <f>IF(Ansøgning!J1433="","",Ansøgning!J1433)</f>
        <v/>
      </c>
      <c r="M1447" s="134" t="str">
        <f>IF(Afrapportering!M1428="","",Afrapportering!M1428)</f>
        <v/>
      </c>
      <c r="N1447" s="31" t="str">
        <f>IF(Ansøgning!K1433="","",Ansøgning!K1433)</f>
        <v/>
      </c>
      <c r="O1447" s="134">
        <f>IF(Afrapportering!O1428="",,Afrapportering!O1428)</f>
        <v>0</v>
      </c>
      <c r="P1447" s="15" t="str">
        <f>IF(Ansøgning!L1433="","",Ansøgning!L1433)</f>
        <v/>
      </c>
      <c r="Q1447" s="15" t="str">
        <f t="shared" si="181"/>
        <v/>
      </c>
      <c r="R1447" s="15"/>
      <c r="S1447" s="15" t="str">
        <f>IF(Afrapportering!S1428="","",Afrapportering!S1428)</f>
        <v/>
      </c>
      <c r="T1447" s="31" t="str">
        <f t="shared" si="182"/>
        <v/>
      </c>
      <c r="U1447" s="30" t="str">
        <f>IF(Afrapportering!U1428="","",Afrapportering!U1428)</f>
        <v/>
      </c>
      <c r="V1447" s="52" t="str">
        <f>IF(Afrapportering!V1428="","",Afrapportering!V1428)</f>
        <v/>
      </c>
      <c r="W1447" s="30" t="str">
        <f>IF(Afrapportering!W1428="","",Afrapportering!W1428)</f>
        <v/>
      </c>
      <c r="X1447" s="52" t="str">
        <f>IF(Afrapportering!X1428="","",Afrapportering!X1428)</f>
        <v/>
      </c>
      <c r="Y1447" s="30" t="str">
        <f>IF(Afrapportering!Y1428="","",Afrapportering!Y1428)</f>
        <v/>
      </c>
      <c r="Z1447" s="52" t="str">
        <f>IFERROR(MAX(IF(OR(V1447="",X1447=""),"",IF(AND(AND(MONTH(F1447)&gt;=7,MONTH(F1447)&lt;8),AND(MONTH(H1447)&gt;=7,MONTH(H1447)&lt;8)),(NETWORKDAYS(F1447,H1447,Lister!$D$7:$D$13)-V1447)*T1447/NETWORKDAYS(Lister!$D$19,Lister!$E$19,Lister!$D$7:$D$13),IF(AND(AND(MONTH(F1447)&gt;=7,MONTH(F1447)&lt;8),MONTH(H1447)&gt;7),(NETWORKDAYS(F1447,Lister!$E$19,Lister!$D$7:$D$13)-V1447)*T1447/NETWORKDAYS(Lister!$D$19,Lister!$E$19,Lister!$D$7:$D$13),IF(MONTH(F1447)&gt;7,0)))),0),"")</f>
        <v/>
      </c>
      <c r="AA1447" s="30" t="str">
        <f>IF(Afrapportering!AA1428="","",Afrapportering!AA1428)</f>
        <v/>
      </c>
      <c r="AB1447" s="52" t="str">
        <f>IFERROR(MAX(IF(OR(V1447="",X1447=""),"",IF(AND(AND(MONTH(F1447)&gt;=8,MONTH(F1447)&lt;9),AND(MONTH(H1447)&gt;=8,MONTH(H1447)&lt;9)),(NETWORKDAYS(F1447,H1447,Lister!$D$7:$D$13)-X1447)*T1447/NETWORKDAYS(Lister!$D$20,Lister!$E$20,Lister!$D$7:$D$13),IF(AND(MONTH(F1447)=7,MONTH(H1447)=8),(NETWORKDAYS(Lister!$D$20,H1447,Lister!$D$7:$D$13)-X1447)*T1447/NETWORKDAYS(Lister!$D$20,Lister!$E$20,Lister!$D$7:$D$13),IF(AND(MONTH(F1447)=7,MONTH(H1447)=7),0)))),0),"")</f>
        <v/>
      </c>
      <c r="AC1447" s="30" t="str">
        <f>IF(Afrapportering!AC1428="","",Afrapportering!AC1428)</f>
        <v/>
      </c>
      <c r="AD1447" s="52" t="str">
        <f t="shared" si="183"/>
        <v/>
      </c>
      <c r="AE1447" s="52" t="str">
        <f t="shared" si="184"/>
        <v/>
      </c>
      <c r="AF1447" s="30" t="str">
        <f t="shared" si="185"/>
        <v/>
      </c>
      <c r="AG1447" s="30" t="str">
        <f t="shared" si="186"/>
        <v/>
      </c>
      <c r="AH1447" s="3" t="str">
        <f t="shared" si="187"/>
        <v/>
      </c>
    </row>
    <row r="1448" spans="1:34" x14ac:dyDescent="0.25">
      <c r="A1448" s="13" t="str">
        <f>+Afrapportering!A1429</f>
        <v/>
      </c>
      <c r="B1448" s="13" t="str">
        <f>+Afrapportering!B1429</f>
        <v/>
      </c>
      <c r="C1448" s="13" t="str">
        <f>+Afrapportering!C1429</f>
        <v/>
      </c>
      <c r="D1448" s="13" t="str">
        <f>+Afrapportering!D1429</f>
        <v/>
      </c>
      <c r="E1448" s="14" t="str">
        <f>+Afrapportering!E1429</f>
        <v/>
      </c>
      <c r="F1448" s="139" t="str">
        <f>IF(Afrapportering!F1429 = "", "",Afrapportering!F1429)</f>
        <v/>
      </c>
      <c r="G1448" s="14" t="str">
        <f>+Afrapportering!G1429</f>
        <v/>
      </c>
      <c r="H1448" s="139" t="str">
        <f>IF(Afrapportering!H1429 = "","",Afrapportering!H1429)</f>
        <v/>
      </c>
      <c r="I1448" s="140" t="str">
        <f>+Afrapportering!I1429</f>
        <v/>
      </c>
      <c r="J1448" s="13" t="str">
        <f>+Afrapportering!J1429</f>
        <v/>
      </c>
      <c r="K1448" s="32" t="str">
        <f t="shared" si="180"/>
        <v/>
      </c>
      <c r="L1448" s="31" t="str">
        <f>IF(Ansøgning!J1434="","",Ansøgning!J1434)</f>
        <v/>
      </c>
      <c r="M1448" s="134" t="str">
        <f>IF(Afrapportering!M1429="","",Afrapportering!M1429)</f>
        <v/>
      </c>
      <c r="N1448" s="31" t="str">
        <f>IF(Ansøgning!K1434="","",Ansøgning!K1434)</f>
        <v/>
      </c>
      <c r="O1448" s="134">
        <f>IF(Afrapportering!O1429="",,Afrapportering!O1429)</f>
        <v>0</v>
      </c>
      <c r="P1448" s="15" t="str">
        <f>IF(Ansøgning!L1434="","",Ansøgning!L1434)</f>
        <v/>
      </c>
      <c r="Q1448" s="15" t="str">
        <f t="shared" si="181"/>
        <v/>
      </c>
      <c r="R1448" s="15"/>
      <c r="S1448" s="15" t="str">
        <f>IF(Afrapportering!S1429="","",Afrapportering!S1429)</f>
        <v/>
      </c>
      <c r="T1448" s="31" t="str">
        <f t="shared" si="182"/>
        <v/>
      </c>
      <c r="U1448" s="30" t="str">
        <f>IF(Afrapportering!U1429="","",Afrapportering!U1429)</f>
        <v/>
      </c>
      <c r="V1448" s="52" t="str">
        <f>IF(Afrapportering!V1429="","",Afrapportering!V1429)</f>
        <v/>
      </c>
      <c r="W1448" s="30" t="str">
        <f>IF(Afrapportering!W1429="","",Afrapportering!W1429)</f>
        <v/>
      </c>
      <c r="X1448" s="52" t="str">
        <f>IF(Afrapportering!X1429="","",Afrapportering!X1429)</f>
        <v/>
      </c>
      <c r="Y1448" s="30" t="str">
        <f>IF(Afrapportering!Y1429="","",Afrapportering!Y1429)</f>
        <v/>
      </c>
      <c r="Z1448" s="52" t="str">
        <f>IFERROR(MAX(IF(OR(V1448="",X1448=""),"",IF(AND(AND(MONTH(F1448)&gt;=7,MONTH(F1448)&lt;8),AND(MONTH(H1448)&gt;=7,MONTH(H1448)&lt;8)),(NETWORKDAYS(F1448,H1448,Lister!$D$7:$D$13)-V1448)*T1448/NETWORKDAYS(Lister!$D$19,Lister!$E$19,Lister!$D$7:$D$13),IF(AND(AND(MONTH(F1448)&gt;=7,MONTH(F1448)&lt;8),MONTH(H1448)&gt;7),(NETWORKDAYS(F1448,Lister!$E$19,Lister!$D$7:$D$13)-V1448)*T1448/NETWORKDAYS(Lister!$D$19,Lister!$E$19,Lister!$D$7:$D$13),IF(MONTH(F1448)&gt;7,0)))),0),"")</f>
        <v/>
      </c>
      <c r="AA1448" s="30" t="str">
        <f>IF(Afrapportering!AA1429="","",Afrapportering!AA1429)</f>
        <v/>
      </c>
      <c r="AB1448" s="52" t="str">
        <f>IFERROR(MAX(IF(OR(V1448="",X1448=""),"",IF(AND(AND(MONTH(F1448)&gt;=8,MONTH(F1448)&lt;9),AND(MONTH(H1448)&gt;=8,MONTH(H1448)&lt;9)),(NETWORKDAYS(F1448,H1448,Lister!$D$7:$D$13)-X1448)*T1448/NETWORKDAYS(Lister!$D$20,Lister!$E$20,Lister!$D$7:$D$13),IF(AND(MONTH(F1448)=7,MONTH(H1448)=8),(NETWORKDAYS(Lister!$D$20,H1448,Lister!$D$7:$D$13)-X1448)*T1448/NETWORKDAYS(Lister!$D$20,Lister!$E$20,Lister!$D$7:$D$13),IF(AND(MONTH(F1448)=7,MONTH(H1448)=7),0)))),0),"")</f>
        <v/>
      </c>
      <c r="AC1448" s="30" t="str">
        <f>IF(Afrapportering!AC1429="","",Afrapportering!AC1429)</f>
        <v/>
      </c>
      <c r="AD1448" s="52" t="str">
        <f t="shared" si="183"/>
        <v/>
      </c>
      <c r="AE1448" s="52" t="str">
        <f t="shared" si="184"/>
        <v/>
      </c>
      <c r="AF1448" s="30" t="str">
        <f t="shared" si="185"/>
        <v/>
      </c>
      <c r="AG1448" s="30" t="str">
        <f t="shared" si="186"/>
        <v/>
      </c>
      <c r="AH1448" s="3" t="str">
        <f t="shared" si="187"/>
        <v/>
      </c>
    </row>
    <row r="1449" spans="1:34" x14ac:dyDescent="0.25">
      <c r="A1449" s="13" t="str">
        <f>+Afrapportering!A1430</f>
        <v/>
      </c>
      <c r="B1449" s="13" t="str">
        <f>+Afrapportering!B1430</f>
        <v/>
      </c>
      <c r="C1449" s="13" t="str">
        <f>+Afrapportering!C1430</f>
        <v/>
      </c>
      <c r="D1449" s="13" t="str">
        <f>+Afrapportering!D1430</f>
        <v/>
      </c>
      <c r="E1449" s="14" t="str">
        <f>+Afrapportering!E1430</f>
        <v/>
      </c>
      <c r="F1449" s="139" t="str">
        <f>IF(Afrapportering!F1430 = "", "",Afrapportering!F1430)</f>
        <v/>
      </c>
      <c r="G1449" s="14" t="str">
        <f>+Afrapportering!G1430</f>
        <v/>
      </c>
      <c r="H1449" s="139" t="str">
        <f>IF(Afrapportering!H1430 = "","",Afrapportering!H1430)</f>
        <v/>
      </c>
      <c r="I1449" s="140" t="str">
        <f>+Afrapportering!I1430</f>
        <v/>
      </c>
      <c r="J1449" s="13" t="str">
        <f>+Afrapportering!J1430</f>
        <v/>
      </c>
      <c r="K1449" s="32" t="str">
        <f t="shared" si="180"/>
        <v/>
      </c>
      <c r="L1449" s="31" t="str">
        <f>IF(Ansøgning!J1435="","",Ansøgning!J1435)</f>
        <v/>
      </c>
      <c r="M1449" s="134" t="str">
        <f>IF(Afrapportering!M1430="","",Afrapportering!M1430)</f>
        <v/>
      </c>
      <c r="N1449" s="31" t="str">
        <f>IF(Ansøgning!K1435="","",Ansøgning!K1435)</f>
        <v/>
      </c>
      <c r="O1449" s="134">
        <f>IF(Afrapportering!O1430="",,Afrapportering!O1430)</f>
        <v>0</v>
      </c>
      <c r="P1449" s="15" t="str">
        <f>IF(Ansøgning!L1435="","",Ansøgning!L1435)</f>
        <v/>
      </c>
      <c r="Q1449" s="15" t="str">
        <f t="shared" si="181"/>
        <v/>
      </c>
      <c r="R1449" s="15"/>
      <c r="S1449" s="15" t="str">
        <f>IF(Afrapportering!S1430="","",Afrapportering!S1430)</f>
        <v/>
      </c>
      <c r="T1449" s="31" t="str">
        <f t="shared" si="182"/>
        <v/>
      </c>
      <c r="U1449" s="30" t="str">
        <f>IF(Afrapportering!U1430="","",Afrapportering!U1430)</f>
        <v/>
      </c>
      <c r="V1449" s="52" t="str">
        <f>IF(Afrapportering!V1430="","",Afrapportering!V1430)</f>
        <v/>
      </c>
      <c r="W1449" s="30" t="str">
        <f>IF(Afrapportering!W1430="","",Afrapportering!W1430)</f>
        <v/>
      </c>
      <c r="X1449" s="52" t="str">
        <f>IF(Afrapportering!X1430="","",Afrapportering!X1430)</f>
        <v/>
      </c>
      <c r="Y1449" s="30" t="str">
        <f>IF(Afrapportering!Y1430="","",Afrapportering!Y1430)</f>
        <v/>
      </c>
      <c r="Z1449" s="52" t="str">
        <f>IFERROR(MAX(IF(OR(V1449="",X1449=""),"",IF(AND(AND(MONTH(F1449)&gt;=7,MONTH(F1449)&lt;8),AND(MONTH(H1449)&gt;=7,MONTH(H1449)&lt;8)),(NETWORKDAYS(F1449,H1449,Lister!$D$7:$D$13)-V1449)*T1449/NETWORKDAYS(Lister!$D$19,Lister!$E$19,Lister!$D$7:$D$13),IF(AND(AND(MONTH(F1449)&gt;=7,MONTH(F1449)&lt;8),MONTH(H1449)&gt;7),(NETWORKDAYS(F1449,Lister!$E$19,Lister!$D$7:$D$13)-V1449)*T1449/NETWORKDAYS(Lister!$D$19,Lister!$E$19,Lister!$D$7:$D$13),IF(MONTH(F1449)&gt;7,0)))),0),"")</f>
        <v/>
      </c>
      <c r="AA1449" s="30" t="str">
        <f>IF(Afrapportering!AA1430="","",Afrapportering!AA1430)</f>
        <v/>
      </c>
      <c r="AB1449" s="52" t="str">
        <f>IFERROR(MAX(IF(OR(V1449="",X1449=""),"",IF(AND(AND(MONTH(F1449)&gt;=8,MONTH(F1449)&lt;9),AND(MONTH(H1449)&gt;=8,MONTH(H1449)&lt;9)),(NETWORKDAYS(F1449,H1449,Lister!$D$7:$D$13)-X1449)*T1449/NETWORKDAYS(Lister!$D$20,Lister!$E$20,Lister!$D$7:$D$13),IF(AND(MONTH(F1449)=7,MONTH(H1449)=8),(NETWORKDAYS(Lister!$D$20,H1449,Lister!$D$7:$D$13)-X1449)*T1449/NETWORKDAYS(Lister!$D$20,Lister!$E$20,Lister!$D$7:$D$13),IF(AND(MONTH(F1449)=7,MONTH(H1449)=7),0)))),0),"")</f>
        <v/>
      </c>
      <c r="AC1449" s="30" t="str">
        <f>IF(Afrapportering!AC1430="","",Afrapportering!AC1430)</f>
        <v/>
      </c>
      <c r="AD1449" s="52" t="str">
        <f t="shared" si="183"/>
        <v/>
      </c>
      <c r="AE1449" s="52" t="str">
        <f t="shared" si="184"/>
        <v/>
      </c>
      <c r="AF1449" s="30" t="str">
        <f t="shared" si="185"/>
        <v/>
      </c>
      <c r="AG1449" s="30" t="str">
        <f t="shared" si="186"/>
        <v/>
      </c>
      <c r="AH1449" s="3" t="str">
        <f t="shared" si="187"/>
        <v/>
      </c>
    </row>
    <row r="1450" spans="1:34" x14ac:dyDescent="0.25">
      <c r="A1450" s="13" t="str">
        <f>+Afrapportering!A1431</f>
        <v/>
      </c>
      <c r="B1450" s="13" t="str">
        <f>+Afrapportering!B1431</f>
        <v/>
      </c>
      <c r="C1450" s="13" t="str">
        <f>+Afrapportering!C1431</f>
        <v/>
      </c>
      <c r="D1450" s="13" t="str">
        <f>+Afrapportering!D1431</f>
        <v/>
      </c>
      <c r="E1450" s="14" t="str">
        <f>+Afrapportering!E1431</f>
        <v/>
      </c>
      <c r="F1450" s="139" t="str">
        <f>IF(Afrapportering!F1431 = "", "",Afrapportering!F1431)</f>
        <v/>
      </c>
      <c r="G1450" s="14" t="str">
        <f>+Afrapportering!G1431</f>
        <v/>
      </c>
      <c r="H1450" s="139" t="str">
        <f>IF(Afrapportering!H1431 = "","",Afrapportering!H1431)</f>
        <v/>
      </c>
      <c r="I1450" s="140" t="str">
        <f>+Afrapportering!I1431</f>
        <v/>
      </c>
      <c r="J1450" s="13" t="str">
        <f>+Afrapportering!J1431</f>
        <v/>
      </c>
      <c r="K1450" s="32" t="str">
        <f t="shared" si="180"/>
        <v/>
      </c>
      <c r="L1450" s="31" t="str">
        <f>IF(Ansøgning!J1436="","",Ansøgning!J1436)</f>
        <v/>
      </c>
      <c r="M1450" s="134" t="str">
        <f>IF(Afrapportering!M1431="","",Afrapportering!M1431)</f>
        <v/>
      </c>
      <c r="N1450" s="31" t="str">
        <f>IF(Ansøgning!K1436="","",Ansøgning!K1436)</f>
        <v/>
      </c>
      <c r="O1450" s="134">
        <f>IF(Afrapportering!O1431="",,Afrapportering!O1431)</f>
        <v>0</v>
      </c>
      <c r="P1450" s="15" t="str">
        <f>IF(Ansøgning!L1436="","",Ansøgning!L1436)</f>
        <v/>
      </c>
      <c r="Q1450" s="15" t="str">
        <f t="shared" si="181"/>
        <v/>
      </c>
      <c r="R1450" s="15"/>
      <c r="S1450" s="15" t="str">
        <f>IF(Afrapportering!S1431="","",Afrapportering!S1431)</f>
        <v/>
      </c>
      <c r="T1450" s="31" t="str">
        <f t="shared" si="182"/>
        <v/>
      </c>
      <c r="U1450" s="30" t="str">
        <f>IF(Afrapportering!U1431="","",Afrapportering!U1431)</f>
        <v/>
      </c>
      <c r="V1450" s="52" t="str">
        <f>IF(Afrapportering!V1431="","",Afrapportering!V1431)</f>
        <v/>
      </c>
      <c r="W1450" s="30" t="str">
        <f>IF(Afrapportering!W1431="","",Afrapportering!W1431)</f>
        <v/>
      </c>
      <c r="X1450" s="52" t="str">
        <f>IF(Afrapportering!X1431="","",Afrapportering!X1431)</f>
        <v/>
      </c>
      <c r="Y1450" s="30" t="str">
        <f>IF(Afrapportering!Y1431="","",Afrapportering!Y1431)</f>
        <v/>
      </c>
      <c r="Z1450" s="52" t="str">
        <f>IFERROR(MAX(IF(OR(V1450="",X1450=""),"",IF(AND(AND(MONTH(F1450)&gt;=7,MONTH(F1450)&lt;8),AND(MONTH(H1450)&gt;=7,MONTH(H1450)&lt;8)),(NETWORKDAYS(F1450,H1450,Lister!$D$7:$D$13)-V1450)*T1450/NETWORKDAYS(Lister!$D$19,Lister!$E$19,Lister!$D$7:$D$13),IF(AND(AND(MONTH(F1450)&gt;=7,MONTH(F1450)&lt;8),MONTH(H1450)&gt;7),(NETWORKDAYS(F1450,Lister!$E$19,Lister!$D$7:$D$13)-V1450)*T1450/NETWORKDAYS(Lister!$D$19,Lister!$E$19,Lister!$D$7:$D$13),IF(MONTH(F1450)&gt;7,0)))),0),"")</f>
        <v/>
      </c>
      <c r="AA1450" s="30" t="str">
        <f>IF(Afrapportering!AA1431="","",Afrapportering!AA1431)</f>
        <v/>
      </c>
      <c r="AB1450" s="52" t="str">
        <f>IFERROR(MAX(IF(OR(V1450="",X1450=""),"",IF(AND(AND(MONTH(F1450)&gt;=8,MONTH(F1450)&lt;9),AND(MONTH(H1450)&gt;=8,MONTH(H1450)&lt;9)),(NETWORKDAYS(F1450,H1450,Lister!$D$7:$D$13)-X1450)*T1450/NETWORKDAYS(Lister!$D$20,Lister!$E$20,Lister!$D$7:$D$13),IF(AND(MONTH(F1450)=7,MONTH(H1450)=8),(NETWORKDAYS(Lister!$D$20,H1450,Lister!$D$7:$D$13)-X1450)*T1450/NETWORKDAYS(Lister!$D$20,Lister!$E$20,Lister!$D$7:$D$13),IF(AND(MONTH(F1450)=7,MONTH(H1450)=7),0)))),0),"")</f>
        <v/>
      </c>
      <c r="AC1450" s="30" t="str">
        <f>IF(Afrapportering!AC1431="","",Afrapportering!AC1431)</f>
        <v/>
      </c>
      <c r="AD1450" s="52" t="str">
        <f t="shared" si="183"/>
        <v/>
      </c>
      <c r="AE1450" s="52" t="str">
        <f t="shared" si="184"/>
        <v/>
      </c>
      <c r="AF1450" s="30" t="str">
        <f t="shared" si="185"/>
        <v/>
      </c>
      <c r="AG1450" s="30" t="str">
        <f t="shared" si="186"/>
        <v/>
      </c>
      <c r="AH1450" s="3" t="str">
        <f t="shared" si="187"/>
        <v/>
      </c>
    </row>
    <row r="1451" spans="1:34" x14ac:dyDescent="0.25">
      <c r="A1451" s="13" t="str">
        <f>+Afrapportering!A1432</f>
        <v/>
      </c>
      <c r="B1451" s="13" t="str">
        <f>+Afrapportering!B1432</f>
        <v/>
      </c>
      <c r="C1451" s="13" t="str">
        <f>+Afrapportering!C1432</f>
        <v/>
      </c>
      <c r="D1451" s="13" t="str">
        <f>+Afrapportering!D1432</f>
        <v/>
      </c>
      <c r="E1451" s="14" t="str">
        <f>+Afrapportering!E1432</f>
        <v/>
      </c>
      <c r="F1451" s="139" t="str">
        <f>IF(Afrapportering!F1432 = "", "",Afrapportering!F1432)</f>
        <v/>
      </c>
      <c r="G1451" s="14" t="str">
        <f>+Afrapportering!G1432</f>
        <v/>
      </c>
      <c r="H1451" s="139" t="str">
        <f>IF(Afrapportering!H1432 = "","",Afrapportering!H1432)</f>
        <v/>
      </c>
      <c r="I1451" s="140" t="str">
        <f>+Afrapportering!I1432</f>
        <v/>
      </c>
      <c r="J1451" s="13" t="str">
        <f>+Afrapportering!J1432</f>
        <v/>
      </c>
      <c r="K1451" s="32" t="str">
        <f t="shared" si="180"/>
        <v/>
      </c>
      <c r="L1451" s="31" t="str">
        <f>IF(Ansøgning!J1437="","",Ansøgning!J1437)</f>
        <v/>
      </c>
      <c r="M1451" s="134" t="str">
        <f>IF(Afrapportering!M1432="","",Afrapportering!M1432)</f>
        <v/>
      </c>
      <c r="N1451" s="31" t="str">
        <f>IF(Ansøgning!K1437="","",Ansøgning!K1437)</f>
        <v/>
      </c>
      <c r="O1451" s="134">
        <f>IF(Afrapportering!O1432="",,Afrapportering!O1432)</f>
        <v>0</v>
      </c>
      <c r="P1451" s="15" t="str">
        <f>IF(Ansøgning!L1437="","",Ansøgning!L1437)</f>
        <v/>
      </c>
      <c r="Q1451" s="15" t="str">
        <f t="shared" si="181"/>
        <v/>
      </c>
      <c r="R1451" s="15"/>
      <c r="S1451" s="15" t="str">
        <f>IF(Afrapportering!S1432="","",Afrapportering!S1432)</f>
        <v/>
      </c>
      <c r="T1451" s="31" t="str">
        <f t="shared" si="182"/>
        <v/>
      </c>
      <c r="U1451" s="30" t="str">
        <f>IF(Afrapportering!U1432="","",Afrapportering!U1432)</f>
        <v/>
      </c>
      <c r="V1451" s="52" t="str">
        <f>IF(Afrapportering!V1432="","",Afrapportering!V1432)</f>
        <v/>
      </c>
      <c r="W1451" s="30" t="str">
        <f>IF(Afrapportering!W1432="","",Afrapportering!W1432)</f>
        <v/>
      </c>
      <c r="X1451" s="52" t="str">
        <f>IF(Afrapportering!X1432="","",Afrapportering!X1432)</f>
        <v/>
      </c>
      <c r="Y1451" s="30" t="str">
        <f>IF(Afrapportering!Y1432="","",Afrapportering!Y1432)</f>
        <v/>
      </c>
      <c r="Z1451" s="52" t="str">
        <f>IFERROR(MAX(IF(OR(V1451="",X1451=""),"",IF(AND(AND(MONTH(F1451)&gt;=7,MONTH(F1451)&lt;8),AND(MONTH(H1451)&gt;=7,MONTH(H1451)&lt;8)),(NETWORKDAYS(F1451,H1451,Lister!$D$7:$D$13)-V1451)*T1451/NETWORKDAYS(Lister!$D$19,Lister!$E$19,Lister!$D$7:$D$13),IF(AND(AND(MONTH(F1451)&gt;=7,MONTH(F1451)&lt;8),MONTH(H1451)&gt;7),(NETWORKDAYS(F1451,Lister!$E$19,Lister!$D$7:$D$13)-V1451)*T1451/NETWORKDAYS(Lister!$D$19,Lister!$E$19,Lister!$D$7:$D$13),IF(MONTH(F1451)&gt;7,0)))),0),"")</f>
        <v/>
      </c>
      <c r="AA1451" s="30" t="str">
        <f>IF(Afrapportering!AA1432="","",Afrapportering!AA1432)</f>
        <v/>
      </c>
      <c r="AB1451" s="52" t="str">
        <f>IFERROR(MAX(IF(OR(V1451="",X1451=""),"",IF(AND(AND(MONTH(F1451)&gt;=8,MONTH(F1451)&lt;9),AND(MONTH(H1451)&gt;=8,MONTH(H1451)&lt;9)),(NETWORKDAYS(F1451,H1451,Lister!$D$7:$D$13)-X1451)*T1451/NETWORKDAYS(Lister!$D$20,Lister!$E$20,Lister!$D$7:$D$13),IF(AND(MONTH(F1451)=7,MONTH(H1451)=8),(NETWORKDAYS(Lister!$D$20,H1451,Lister!$D$7:$D$13)-X1451)*T1451/NETWORKDAYS(Lister!$D$20,Lister!$E$20,Lister!$D$7:$D$13),IF(AND(MONTH(F1451)=7,MONTH(H1451)=7),0)))),0),"")</f>
        <v/>
      </c>
      <c r="AC1451" s="30" t="str">
        <f>IF(Afrapportering!AC1432="","",Afrapportering!AC1432)</f>
        <v/>
      </c>
      <c r="AD1451" s="52" t="str">
        <f t="shared" si="183"/>
        <v/>
      </c>
      <c r="AE1451" s="52" t="str">
        <f t="shared" si="184"/>
        <v/>
      </c>
      <c r="AF1451" s="30" t="str">
        <f t="shared" si="185"/>
        <v/>
      </c>
      <c r="AG1451" s="30" t="str">
        <f t="shared" si="186"/>
        <v/>
      </c>
      <c r="AH1451" s="3" t="str">
        <f t="shared" si="187"/>
        <v/>
      </c>
    </row>
    <row r="1452" spans="1:34" x14ac:dyDescent="0.25">
      <c r="A1452" s="13" t="str">
        <f>+Afrapportering!A1433</f>
        <v/>
      </c>
      <c r="B1452" s="13" t="str">
        <f>+Afrapportering!B1433</f>
        <v/>
      </c>
      <c r="C1452" s="13" t="str">
        <f>+Afrapportering!C1433</f>
        <v/>
      </c>
      <c r="D1452" s="13" t="str">
        <f>+Afrapportering!D1433</f>
        <v/>
      </c>
      <c r="E1452" s="14" t="str">
        <f>+Afrapportering!E1433</f>
        <v/>
      </c>
      <c r="F1452" s="139" t="str">
        <f>IF(Afrapportering!F1433 = "", "",Afrapportering!F1433)</f>
        <v/>
      </c>
      <c r="G1452" s="14" t="str">
        <f>+Afrapportering!G1433</f>
        <v/>
      </c>
      <c r="H1452" s="139" t="str">
        <f>IF(Afrapportering!H1433 = "","",Afrapportering!H1433)</f>
        <v/>
      </c>
      <c r="I1452" s="140" t="str">
        <f>+Afrapportering!I1433</f>
        <v/>
      </c>
      <c r="J1452" s="13" t="str">
        <f>+Afrapportering!J1433</f>
        <v/>
      </c>
      <c r="K1452" s="32" t="str">
        <f t="shared" si="180"/>
        <v/>
      </c>
      <c r="L1452" s="31" t="str">
        <f>IF(Ansøgning!J1438="","",Ansøgning!J1438)</f>
        <v/>
      </c>
      <c r="M1452" s="134" t="str">
        <f>IF(Afrapportering!M1433="","",Afrapportering!M1433)</f>
        <v/>
      </c>
      <c r="N1452" s="31" t="str">
        <f>IF(Ansøgning!K1438="","",Ansøgning!K1438)</f>
        <v/>
      </c>
      <c r="O1452" s="134">
        <f>IF(Afrapportering!O1433="",,Afrapportering!O1433)</f>
        <v>0</v>
      </c>
      <c r="P1452" s="15" t="str">
        <f>IF(Ansøgning!L1438="","",Ansøgning!L1438)</f>
        <v/>
      </c>
      <c r="Q1452" s="15" t="str">
        <f t="shared" si="181"/>
        <v/>
      </c>
      <c r="R1452" s="15"/>
      <c r="S1452" s="15" t="str">
        <f>IF(Afrapportering!S1433="","",Afrapportering!S1433)</f>
        <v/>
      </c>
      <c r="T1452" s="31" t="str">
        <f t="shared" si="182"/>
        <v/>
      </c>
      <c r="U1452" s="30" t="str">
        <f>IF(Afrapportering!U1433="","",Afrapportering!U1433)</f>
        <v/>
      </c>
      <c r="V1452" s="52" t="str">
        <f>IF(Afrapportering!V1433="","",Afrapportering!V1433)</f>
        <v/>
      </c>
      <c r="W1452" s="30" t="str">
        <f>IF(Afrapportering!W1433="","",Afrapportering!W1433)</f>
        <v/>
      </c>
      <c r="X1452" s="52" t="str">
        <f>IF(Afrapportering!X1433="","",Afrapportering!X1433)</f>
        <v/>
      </c>
      <c r="Y1452" s="30" t="str">
        <f>IF(Afrapportering!Y1433="","",Afrapportering!Y1433)</f>
        <v/>
      </c>
      <c r="Z1452" s="52" t="str">
        <f>IFERROR(MAX(IF(OR(V1452="",X1452=""),"",IF(AND(AND(MONTH(F1452)&gt;=7,MONTH(F1452)&lt;8),AND(MONTH(H1452)&gt;=7,MONTH(H1452)&lt;8)),(NETWORKDAYS(F1452,H1452,Lister!$D$7:$D$13)-V1452)*T1452/NETWORKDAYS(Lister!$D$19,Lister!$E$19,Lister!$D$7:$D$13),IF(AND(AND(MONTH(F1452)&gt;=7,MONTH(F1452)&lt;8),MONTH(H1452)&gt;7),(NETWORKDAYS(F1452,Lister!$E$19,Lister!$D$7:$D$13)-V1452)*T1452/NETWORKDAYS(Lister!$D$19,Lister!$E$19,Lister!$D$7:$D$13),IF(MONTH(F1452)&gt;7,0)))),0),"")</f>
        <v/>
      </c>
      <c r="AA1452" s="30" t="str">
        <f>IF(Afrapportering!AA1433="","",Afrapportering!AA1433)</f>
        <v/>
      </c>
      <c r="AB1452" s="52" t="str">
        <f>IFERROR(MAX(IF(OR(V1452="",X1452=""),"",IF(AND(AND(MONTH(F1452)&gt;=8,MONTH(F1452)&lt;9),AND(MONTH(H1452)&gt;=8,MONTH(H1452)&lt;9)),(NETWORKDAYS(F1452,H1452,Lister!$D$7:$D$13)-X1452)*T1452/NETWORKDAYS(Lister!$D$20,Lister!$E$20,Lister!$D$7:$D$13),IF(AND(MONTH(F1452)=7,MONTH(H1452)=8),(NETWORKDAYS(Lister!$D$20,H1452,Lister!$D$7:$D$13)-X1452)*T1452/NETWORKDAYS(Lister!$D$20,Lister!$E$20,Lister!$D$7:$D$13),IF(AND(MONTH(F1452)=7,MONTH(H1452)=7),0)))),0),"")</f>
        <v/>
      </c>
      <c r="AC1452" s="30" t="str">
        <f>IF(Afrapportering!AC1433="","",Afrapportering!AC1433)</f>
        <v/>
      </c>
      <c r="AD1452" s="52" t="str">
        <f t="shared" si="183"/>
        <v/>
      </c>
      <c r="AE1452" s="52" t="str">
        <f t="shared" si="184"/>
        <v/>
      </c>
      <c r="AF1452" s="30" t="str">
        <f t="shared" si="185"/>
        <v/>
      </c>
      <c r="AG1452" s="30" t="str">
        <f t="shared" si="186"/>
        <v/>
      </c>
      <c r="AH1452" s="3" t="str">
        <f t="shared" si="187"/>
        <v/>
      </c>
    </row>
    <row r="1453" spans="1:34" x14ac:dyDescent="0.25">
      <c r="A1453" s="13" t="str">
        <f>+Afrapportering!A1434</f>
        <v/>
      </c>
      <c r="B1453" s="13" t="str">
        <f>+Afrapportering!B1434</f>
        <v/>
      </c>
      <c r="C1453" s="13" t="str">
        <f>+Afrapportering!C1434</f>
        <v/>
      </c>
      <c r="D1453" s="13" t="str">
        <f>+Afrapportering!D1434</f>
        <v/>
      </c>
      <c r="E1453" s="14" t="str">
        <f>+Afrapportering!E1434</f>
        <v/>
      </c>
      <c r="F1453" s="139" t="str">
        <f>IF(Afrapportering!F1434 = "", "",Afrapportering!F1434)</f>
        <v/>
      </c>
      <c r="G1453" s="14" t="str">
        <f>+Afrapportering!G1434</f>
        <v/>
      </c>
      <c r="H1453" s="139" t="str">
        <f>IF(Afrapportering!H1434 = "","",Afrapportering!H1434)</f>
        <v/>
      </c>
      <c r="I1453" s="140" t="str">
        <f>+Afrapportering!I1434</f>
        <v/>
      </c>
      <c r="J1453" s="13" t="str">
        <f>+Afrapportering!J1434</f>
        <v/>
      </c>
      <c r="K1453" s="32" t="str">
        <f t="shared" si="180"/>
        <v/>
      </c>
      <c r="L1453" s="31" t="str">
        <f>IF(Ansøgning!J1439="","",Ansøgning!J1439)</f>
        <v/>
      </c>
      <c r="M1453" s="134" t="str">
        <f>IF(Afrapportering!M1434="","",Afrapportering!M1434)</f>
        <v/>
      </c>
      <c r="N1453" s="31" t="str">
        <f>IF(Ansøgning!K1439="","",Ansøgning!K1439)</f>
        <v/>
      </c>
      <c r="O1453" s="134">
        <f>IF(Afrapportering!O1434="",,Afrapportering!O1434)</f>
        <v>0</v>
      </c>
      <c r="P1453" s="15" t="str">
        <f>IF(Ansøgning!L1439="","",Ansøgning!L1439)</f>
        <v/>
      </c>
      <c r="Q1453" s="15" t="str">
        <f t="shared" si="181"/>
        <v/>
      </c>
      <c r="R1453" s="15"/>
      <c r="S1453" s="15" t="str">
        <f>IF(Afrapportering!S1434="","",Afrapportering!S1434)</f>
        <v/>
      </c>
      <c r="T1453" s="31" t="str">
        <f t="shared" si="182"/>
        <v/>
      </c>
      <c r="U1453" s="30" t="str">
        <f>IF(Afrapportering!U1434="","",Afrapportering!U1434)</f>
        <v/>
      </c>
      <c r="V1453" s="52" t="str">
        <f>IF(Afrapportering!V1434="","",Afrapportering!V1434)</f>
        <v/>
      </c>
      <c r="W1453" s="30" t="str">
        <f>IF(Afrapportering!W1434="","",Afrapportering!W1434)</f>
        <v/>
      </c>
      <c r="X1453" s="52" t="str">
        <f>IF(Afrapportering!X1434="","",Afrapportering!X1434)</f>
        <v/>
      </c>
      <c r="Y1453" s="30" t="str">
        <f>IF(Afrapportering!Y1434="","",Afrapportering!Y1434)</f>
        <v/>
      </c>
      <c r="Z1453" s="52" t="str">
        <f>IFERROR(MAX(IF(OR(V1453="",X1453=""),"",IF(AND(AND(MONTH(F1453)&gt;=7,MONTH(F1453)&lt;8),AND(MONTH(H1453)&gt;=7,MONTH(H1453)&lt;8)),(NETWORKDAYS(F1453,H1453,Lister!$D$7:$D$13)-V1453)*T1453/NETWORKDAYS(Lister!$D$19,Lister!$E$19,Lister!$D$7:$D$13),IF(AND(AND(MONTH(F1453)&gt;=7,MONTH(F1453)&lt;8),MONTH(H1453)&gt;7),(NETWORKDAYS(F1453,Lister!$E$19,Lister!$D$7:$D$13)-V1453)*T1453/NETWORKDAYS(Lister!$D$19,Lister!$E$19,Lister!$D$7:$D$13),IF(MONTH(F1453)&gt;7,0)))),0),"")</f>
        <v/>
      </c>
      <c r="AA1453" s="30" t="str">
        <f>IF(Afrapportering!AA1434="","",Afrapportering!AA1434)</f>
        <v/>
      </c>
      <c r="AB1453" s="52" t="str">
        <f>IFERROR(MAX(IF(OR(V1453="",X1453=""),"",IF(AND(AND(MONTH(F1453)&gt;=8,MONTH(F1453)&lt;9),AND(MONTH(H1453)&gt;=8,MONTH(H1453)&lt;9)),(NETWORKDAYS(F1453,H1453,Lister!$D$7:$D$13)-X1453)*T1453/NETWORKDAYS(Lister!$D$20,Lister!$E$20,Lister!$D$7:$D$13),IF(AND(MONTH(F1453)=7,MONTH(H1453)=8),(NETWORKDAYS(Lister!$D$20,H1453,Lister!$D$7:$D$13)-X1453)*T1453/NETWORKDAYS(Lister!$D$20,Lister!$E$20,Lister!$D$7:$D$13),IF(AND(MONTH(F1453)=7,MONTH(H1453)=7),0)))),0),"")</f>
        <v/>
      </c>
      <c r="AC1453" s="30" t="str">
        <f>IF(Afrapportering!AC1434="","",Afrapportering!AC1434)</f>
        <v/>
      </c>
      <c r="AD1453" s="52" t="str">
        <f t="shared" si="183"/>
        <v/>
      </c>
      <c r="AE1453" s="52" t="str">
        <f t="shared" si="184"/>
        <v/>
      </c>
      <c r="AF1453" s="30" t="str">
        <f t="shared" si="185"/>
        <v/>
      </c>
      <c r="AG1453" s="30" t="str">
        <f t="shared" si="186"/>
        <v/>
      </c>
      <c r="AH1453" s="3" t="str">
        <f t="shared" si="187"/>
        <v/>
      </c>
    </row>
    <row r="1454" spans="1:34" x14ac:dyDescent="0.25">
      <c r="A1454" s="13" t="str">
        <f>+Afrapportering!A1435</f>
        <v/>
      </c>
      <c r="B1454" s="13" t="str">
        <f>+Afrapportering!B1435</f>
        <v/>
      </c>
      <c r="C1454" s="13" t="str">
        <f>+Afrapportering!C1435</f>
        <v/>
      </c>
      <c r="D1454" s="13" t="str">
        <f>+Afrapportering!D1435</f>
        <v/>
      </c>
      <c r="E1454" s="14" t="str">
        <f>+Afrapportering!E1435</f>
        <v/>
      </c>
      <c r="F1454" s="139" t="str">
        <f>IF(Afrapportering!F1435 = "", "",Afrapportering!F1435)</f>
        <v/>
      </c>
      <c r="G1454" s="14" t="str">
        <f>+Afrapportering!G1435</f>
        <v/>
      </c>
      <c r="H1454" s="139" t="str">
        <f>IF(Afrapportering!H1435 = "","",Afrapportering!H1435)</f>
        <v/>
      </c>
      <c r="I1454" s="140" t="str">
        <f>+Afrapportering!I1435</f>
        <v/>
      </c>
      <c r="J1454" s="13" t="str">
        <f>+Afrapportering!J1435</f>
        <v/>
      </c>
      <c r="K1454" s="32" t="str">
        <f t="shared" si="180"/>
        <v/>
      </c>
      <c r="L1454" s="31" t="str">
        <f>IF(Ansøgning!J1440="","",Ansøgning!J1440)</f>
        <v/>
      </c>
      <c r="M1454" s="134" t="str">
        <f>IF(Afrapportering!M1435="","",Afrapportering!M1435)</f>
        <v/>
      </c>
      <c r="N1454" s="31" t="str">
        <f>IF(Ansøgning!K1440="","",Ansøgning!K1440)</f>
        <v/>
      </c>
      <c r="O1454" s="134">
        <f>IF(Afrapportering!O1435="",,Afrapportering!O1435)</f>
        <v>0</v>
      </c>
      <c r="P1454" s="15" t="str">
        <f>IF(Ansøgning!L1440="","",Ansøgning!L1440)</f>
        <v/>
      </c>
      <c r="Q1454" s="15" t="str">
        <f t="shared" si="181"/>
        <v/>
      </c>
      <c r="R1454" s="15"/>
      <c r="S1454" s="15" t="str">
        <f>IF(Afrapportering!S1435="","",Afrapportering!S1435)</f>
        <v/>
      </c>
      <c r="T1454" s="31" t="str">
        <f t="shared" si="182"/>
        <v/>
      </c>
      <c r="U1454" s="30" t="str">
        <f>IF(Afrapportering!U1435="","",Afrapportering!U1435)</f>
        <v/>
      </c>
      <c r="V1454" s="52" t="str">
        <f>IF(Afrapportering!V1435="","",Afrapportering!V1435)</f>
        <v/>
      </c>
      <c r="W1454" s="30" t="str">
        <f>IF(Afrapportering!W1435="","",Afrapportering!W1435)</f>
        <v/>
      </c>
      <c r="X1454" s="52" t="str">
        <f>IF(Afrapportering!X1435="","",Afrapportering!X1435)</f>
        <v/>
      </c>
      <c r="Y1454" s="30" t="str">
        <f>IF(Afrapportering!Y1435="","",Afrapportering!Y1435)</f>
        <v/>
      </c>
      <c r="Z1454" s="52" t="str">
        <f>IFERROR(MAX(IF(OR(V1454="",X1454=""),"",IF(AND(AND(MONTH(F1454)&gt;=7,MONTH(F1454)&lt;8),AND(MONTH(H1454)&gt;=7,MONTH(H1454)&lt;8)),(NETWORKDAYS(F1454,H1454,Lister!$D$7:$D$13)-V1454)*T1454/NETWORKDAYS(Lister!$D$19,Lister!$E$19,Lister!$D$7:$D$13),IF(AND(AND(MONTH(F1454)&gt;=7,MONTH(F1454)&lt;8),MONTH(H1454)&gt;7),(NETWORKDAYS(F1454,Lister!$E$19,Lister!$D$7:$D$13)-V1454)*T1454/NETWORKDAYS(Lister!$D$19,Lister!$E$19,Lister!$D$7:$D$13),IF(MONTH(F1454)&gt;7,0)))),0),"")</f>
        <v/>
      </c>
      <c r="AA1454" s="30" t="str">
        <f>IF(Afrapportering!AA1435="","",Afrapportering!AA1435)</f>
        <v/>
      </c>
      <c r="AB1454" s="52" t="str">
        <f>IFERROR(MAX(IF(OR(V1454="",X1454=""),"",IF(AND(AND(MONTH(F1454)&gt;=8,MONTH(F1454)&lt;9),AND(MONTH(H1454)&gt;=8,MONTH(H1454)&lt;9)),(NETWORKDAYS(F1454,H1454,Lister!$D$7:$D$13)-X1454)*T1454/NETWORKDAYS(Lister!$D$20,Lister!$E$20,Lister!$D$7:$D$13),IF(AND(MONTH(F1454)=7,MONTH(H1454)=8),(NETWORKDAYS(Lister!$D$20,H1454,Lister!$D$7:$D$13)-X1454)*T1454/NETWORKDAYS(Lister!$D$20,Lister!$E$20,Lister!$D$7:$D$13),IF(AND(MONTH(F1454)=7,MONTH(H1454)=7),0)))),0),"")</f>
        <v/>
      </c>
      <c r="AC1454" s="30" t="str">
        <f>IF(Afrapportering!AC1435="","",Afrapportering!AC1435)</f>
        <v/>
      </c>
      <c r="AD1454" s="52" t="str">
        <f t="shared" si="183"/>
        <v/>
      </c>
      <c r="AE1454" s="52" t="str">
        <f t="shared" si="184"/>
        <v/>
      </c>
      <c r="AF1454" s="30" t="str">
        <f t="shared" si="185"/>
        <v/>
      </c>
      <c r="AG1454" s="30" t="str">
        <f t="shared" si="186"/>
        <v/>
      </c>
      <c r="AH1454" s="3" t="str">
        <f t="shared" si="187"/>
        <v/>
      </c>
    </row>
    <row r="1455" spans="1:34" x14ac:dyDescent="0.25">
      <c r="A1455" s="13" t="str">
        <f>+Afrapportering!A1436</f>
        <v/>
      </c>
      <c r="B1455" s="13" t="str">
        <f>+Afrapportering!B1436</f>
        <v/>
      </c>
      <c r="C1455" s="13" t="str">
        <f>+Afrapportering!C1436</f>
        <v/>
      </c>
      <c r="D1455" s="13" t="str">
        <f>+Afrapportering!D1436</f>
        <v/>
      </c>
      <c r="E1455" s="14" t="str">
        <f>+Afrapportering!E1436</f>
        <v/>
      </c>
      <c r="F1455" s="139" t="str">
        <f>IF(Afrapportering!F1436 = "", "",Afrapportering!F1436)</f>
        <v/>
      </c>
      <c r="G1455" s="14" t="str">
        <f>+Afrapportering!G1436</f>
        <v/>
      </c>
      <c r="H1455" s="139" t="str">
        <f>IF(Afrapportering!H1436 = "","",Afrapportering!H1436)</f>
        <v/>
      </c>
      <c r="I1455" s="140" t="str">
        <f>+Afrapportering!I1436</f>
        <v/>
      </c>
      <c r="J1455" s="13" t="str">
        <f>+Afrapportering!J1436</f>
        <v/>
      </c>
      <c r="K1455" s="32" t="str">
        <f t="shared" si="180"/>
        <v/>
      </c>
      <c r="L1455" s="31" t="str">
        <f>IF(Ansøgning!J1441="","",Ansøgning!J1441)</f>
        <v/>
      </c>
      <c r="M1455" s="134" t="str">
        <f>IF(Afrapportering!M1436="","",Afrapportering!M1436)</f>
        <v/>
      </c>
      <c r="N1455" s="31" t="str">
        <f>IF(Ansøgning!K1441="","",Ansøgning!K1441)</f>
        <v/>
      </c>
      <c r="O1455" s="134">
        <f>IF(Afrapportering!O1436="",,Afrapportering!O1436)</f>
        <v>0</v>
      </c>
      <c r="P1455" s="15" t="str">
        <f>IF(Ansøgning!L1441="","",Ansøgning!L1441)</f>
        <v/>
      </c>
      <c r="Q1455" s="15" t="str">
        <f t="shared" si="181"/>
        <v/>
      </c>
      <c r="R1455" s="15"/>
      <c r="S1455" s="15" t="str">
        <f>IF(Afrapportering!S1436="","",Afrapportering!S1436)</f>
        <v/>
      </c>
      <c r="T1455" s="31" t="str">
        <f t="shared" si="182"/>
        <v/>
      </c>
      <c r="U1455" s="30" t="str">
        <f>IF(Afrapportering!U1436="","",Afrapportering!U1436)</f>
        <v/>
      </c>
      <c r="V1455" s="52" t="str">
        <f>IF(Afrapportering!V1436="","",Afrapportering!V1436)</f>
        <v/>
      </c>
      <c r="W1455" s="30" t="str">
        <f>IF(Afrapportering!W1436="","",Afrapportering!W1436)</f>
        <v/>
      </c>
      <c r="X1455" s="52" t="str">
        <f>IF(Afrapportering!X1436="","",Afrapportering!X1436)</f>
        <v/>
      </c>
      <c r="Y1455" s="30" t="str">
        <f>IF(Afrapportering!Y1436="","",Afrapportering!Y1436)</f>
        <v/>
      </c>
      <c r="Z1455" s="52" t="str">
        <f>IFERROR(MAX(IF(OR(V1455="",X1455=""),"",IF(AND(AND(MONTH(F1455)&gt;=7,MONTH(F1455)&lt;8),AND(MONTH(H1455)&gt;=7,MONTH(H1455)&lt;8)),(NETWORKDAYS(F1455,H1455,Lister!$D$7:$D$13)-V1455)*T1455/NETWORKDAYS(Lister!$D$19,Lister!$E$19,Lister!$D$7:$D$13),IF(AND(AND(MONTH(F1455)&gt;=7,MONTH(F1455)&lt;8),MONTH(H1455)&gt;7),(NETWORKDAYS(F1455,Lister!$E$19,Lister!$D$7:$D$13)-V1455)*T1455/NETWORKDAYS(Lister!$D$19,Lister!$E$19,Lister!$D$7:$D$13),IF(MONTH(F1455)&gt;7,0)))),0),"")</f>
        <v/>
      </c>
      <c r="AA1455" s="30" t="str">
        <f>IF(Afrapportering!AA1436="","",Afrapportering!AA1436)</f>
        <v/>
      </c>
      <c r="AB1455" s="52" t="str">
        <f>IFERROR(MAX(IF(OR(V1455="",X1455=""),"",IF(AND(AND(MONTH(F1455)&gt;=8,MONTH(F1455)&lt;9),AND(MONTH(H1455)&gt;=8,MONTH(H1455)&lt;9)),(NETWORKDAYS(F1455,H1455,Lister!$D$7:$D$13)-X1455)*T1455/NETWORKDAYS(Lister!$D$20,Lister!$E$20,Lister!$D$7:$D$13),IF(AND(MONTH(F1455)=7,MONTH(H1455)=8),(NETWORKDAYS(Lister!$D$20,H1455,Lister!$D$7:$D$13)-X1455)*T1455/NETWORKDAYS(Lister!$D$20,Lister!$E$20,Lister!$D$7:$D$13),IF(AND(MONTH(F1455)=7,MONTH(H1455)=7),0)))),0),"")</f>
        <v/>
      </c>
      <c r="AC1455" s="30" t="str">
        <f>IF(Afrapportering!AC1436="","",Afrapportering!AC1436)</f>
        <v/>
      </c>
      <c r="AD1455" s="52" t="str">
        <f t="shared" si="183"/>
        <v/>
      </c>
      <c r="AE1455" s="52" t="str">
        <f t="shared" si="184"/>
        <v/>
      </c>
      <c r="AF1455" s="30" t="str">
        <f t="shared" si="185"/>
        <v/>
      </c>
      <c r="AG1455" s="30" t="str">
        <f t="shared" si="186"/>
        <v/>
      </c>
      <c r="AH1455" s="3" t="str">
        <f t="shared" si="187"/>
        <v/>
      </c>
    </row>
    <row r="1456" spans="1:34" x14ac:dyDescent="0.25">
      <c r="A1456" s="13" t="str">
        <f>+Afrapportering!A1437</f>
        <v/>
      </c>
      <c r="B1456" s="13" t="str">
        <f>+Afrapportering!B1437</f>
        <v/>
      </c>
      <c r="C1456" s="13" t="str">
        <f>+Afrapportering!C1437</f>
        <v/>
      </c>
      <c r="D1456" s="13" t="str">
        <f>+Afrapportering!D1437</f>
        <v/>
      </c>
      <c r="E1456" s="14" t="str">
        <f>+Afrapportering!E1437</f>
        <v/>
      </c>
      <c r="F1456" s="139" t="str">
        <f>IF(Afrapportering!F1437 = "", "",Afrapportering!F1437)</f>
        <v/>
      </c>
      <c r="G1456" s="14" t="str">
        <f>+Afrapportering!G1437</f>
        <v/>
      </c>
      <c r="H1456" s="139" t="str">
        <f>IF(Afrapportering!H1437 = "","",Afrapportering!H1437)</f>
        <v/>
      </c>
      <c r="I1456" s="140" t="str">
        <f>+Afrapportering!I1437</f>
        <v/>
      </c>
      <c r="J1456" s="13" t="str">
        <f>+Afrapportering!J1437</f>
        <v/>
      </c>
      <c r="K1456" s="32" t="str">
        <f t="shared" si="180"/>
        <v/>
      </c>
      <c r="L1456" s="31" t="str">
        <f>IF(Ansøgning!J1442="","",Ansøgning!J1442)</f>
        <v/>
      </c>
      <c r="M1456" s="134" t="str">
        <f>IF(Afrapportering!M1437="","",Afrapportering!M1437)</f>
        <v/>
      </c>
      <c r="N1456" s="31" t="str">
        <f>IF(Ansøgning!K1442="","",Ansøgning!K1442)</f>
        <v/>
      </c>
      <c r="O1456" s="134">
        <f>IF(Afrapportering!O1437="",,Afrapportering!O1437)</f>
        <v>0</v>
      </c>
      <c r="P1456" s="15" t="str">
        <f>IF(Ansøgning!L1442="","",Ansøgning!L1442)</f>
        <v/>
      </c>
      <c r="Q1456" s="15" t="str">
        <f t="shared" si="181"/>
        <v/>
      </c>
      <c r="R1456" s="15"/>
      <c r="S1456" s="15" t="str">
        <f>IF(Afrapportering!S1437="","",Afrapportering!S1437)</f>
        <v/>
      </c>
      <c r="T1456" s="31" t="str">
        <f t="shared" si="182"/>
        <v/>
      </c>
      <c r="U1456" s="30" t="str">
        <f>IF(Afrapportering!U1437="","",Afrapportering!U1437)</f>
        <v/>
      </c>
      <c r="V1456" s="52" t="str">
        <f>IF(Afrapportering!V1437="","",Afrapportering!V1437)</f>
        <v/>
      </c>
      <c r="W1456" s="30" t="str">
        <f>IF(Afrapportering!W1437="","",Afrapportering!W1437)</f>
        <v/>
      </c>
      <c r="X1456" s="52" t="str">
        <f>IF(Afrapportering!X1437="","",Afrapportering!X1437)</f>
        <v/>
      </c>
      <c r="Y1456" s="30" t="str">
        <f>IF(Afrapportering!Y1437="","",Afrapportering!Y1437)</f>
        <v/>
      </c>
      <c r="Z1456" s="52" t="str">
        <f>IFERROR(MAX(IF(OR(V1456="",X1456=""),"",IF(AND(AND(MONTH(F1456)&gt;=7,MONTH(F1456)&lt;8),AND(MONTH(H1456)&gt;=7,MONTH(H1456)&lt;8)),(NETWORKDAYS(F1456,H1456,Lister!$D$7:$D$13)-V1456)*T1456/NETWORKDAYS(Lister!$D$19,Lister!$E$19,Lister!$D$7:$D$13),IF(AND(AND(MONTH(F1456)&gt;=7,MONTH(F1456)&lt;8),MONTH(H1456)&gt;7),(NETWORKDAYS(F1456,Lister!$E$19,Lister!$D$7:$D$13)-V1456)*T1456/NETWORKDAYS(Lister!$D$19,Lister!$E$19,Lister!$D$7:$D$13),IF(MONTH(F1456)&gt;7,0)))),0),"")</f>
        <v/>
      </c>
      <c r="AA1456" s="30" t="str">
        <f>IF(Afrapportering!AA1437="","",Afrapportering!AA1437)</f>
        <v/>
      </c>
      <c r="AB1456" s="52" t="str">
        <f>IFERROR(MAX(IF(OR(V1456="",X1456=""),"",IF(AND(AND(MONTH(F1456)&gt;=8,MONTH(F1456)&lt;9),AND(MONTH(H1456)&gt;=8,MONTH(H1456)&lt;9)),(NETWORKDAYS(F1456,H1456,Lister!$D$7:$D$13)-X1456)*T1456/NETWORKDAYS(Lister!$D$20,Lister!$E$20,Lister!$D$7:$D$13),IF(AND(MONTH(F1456)=7,MONTH(H1456)=8),(NETWORKDAYS(Lister!$D$20,H1456,Lister!$D$7:$D$13)-X1456)*T1456/NETWORKDAYS(Lister!$D$20,Lister!$E$20,Lister!$D$7:$D$13),IF(AND(MONTH(F1456)=7,MONTH(H1456)=7),0)))),0),"")</f>
        <v/>
      </c>
      <c r="AC1456" s="30" t="str">
        <f>IF(Afrapportering!AC1437="","",Afrapportering!AC1437)</f>
        <v/>
      </c>
      <c r="AD1456" s="52" t="str">
        <f t="shared" si="183"/>
        <v/>
      </c>
      <c r="AE1456" s="52" t="str">
        <f t="shared" si="184"/>
        <v/>
      </c>
      <c r="AF1456" s="30" t="str">
        <f t="shared" si="185"/>
        <v/>
      </c>
      <c r="AG1456" s="30" t="str">
        <f t="shared" si="186"/>
        <v/>
      </c>
      <c r="AH1456" s="3" t="str">
        <f t="shared" si="187"/>
        <v/>
      </c>
    </row>
    <row r="1457" spans="1:34" x14ac:dyDescent="0.25">
      <c r="A1457" s="13" t="str">
        <f>+Afrapportering!A1438</f>
        <v/>
      </c>
      <c r="B1457" s="13" t="str">
        <f>+Afrapportering!B1438</f>
        <v/>
      </c>
      <c r="C1457" s="13" t="str">
        <f>+Afrapportering!C1438</f>
        <v/>
      </c>
      <c r="D1457" s="13" t="str">
        <f>+Afrapportering!D1438</f>
        <v/>
      </c>
      <c r="E1457" s="14" t="str">
        <f>+Afrapportering!E1438</f>
        <v/>
      </c>
      <c r="F1457" s="139" t="str">
        <f>IF(Afrapportering!F1438 = "", "",Afrapportering!F1438)</f>
        <v/>
      </c>
      <c r="G1457" s="14" t="str">
        <f>+Afrapportering!G1438</f>
        <v/>
      </c>
      <c r="H1457" s="139" t="str">
        <f>IF(Afrapportering!H1438 = "","",Afrapportering!H1438)</f>
        <v/>
      </c>
      <c r="I1457" s="140" t="str">
        <f>+Afrapportering!I1438</f>
        <v/>
      </c>
      <c r="J1457" s="13" t="str">
        <f>+Afrapportering!J1438</f>
        <v/>
      </c>
      <c r="K1457" s="32" t="str">
        <f t="shared" si="180"/>
        <v/>
      </c>
      <c r="L1457" s="31" t="str">
        <f>IF(Ansøgning!J1443="","",Ansøgning!J1443)</f>
        <v/>
      </c>
      <c r="M1457" s="134" t="str">
        <f>IF(Afrapportering!M1438="","",Afrapportering!M1438)</f>
        <v/>
      </c>
      <c r="N1457" s="31" t="str">
        <f>IF(Ansøgning!K1443="","",Ansøgning!K1443)</f>
        <v/>
      </c>
      <c r="O1457" s="134">
        <f>IF(Afrapportering!O1438="",,Afrapportering!O1438)</f>
        <v>0</v>
      </c>
      <c r="P1457" s="15" t="str">
        <f>IF(Ansøgning!L1443="","",Ansøgning!L1443)</f>
        <v/>
      </c>
      <c r="Q1457" s="15" t="str">
        <f t="shared" si="181"/>
        <v/>
      </c>
      <c r="R1457" s="15"/>
      <c r="S1457" s="15" t="str">
        <f>IF(Afrapportering!S1438="","",Afrapportering!S1438)</f>
        <v/>
      </c>
      <c r="T1457" s="31" t="str">
        <f t="shared" si="182"/>
        <v/>
      </c>
      <c r="U1457" s="30" t="str">
        <f>IF(Afrapportering!U1438="","",Afrapportering!U1438)</f>
        <v/>
      </c>
      <c r="V1457" s="52" t="str">
        <f>IF(Afrapportering!V1438="","",Afrapportering!V1438)</f>
        <v/>
      </c>
      <c r="W1457" s="30" t="str">
        <f>IF(Afrapportering!W1438="","",Afrapportering!W1438)</f>
        <v/>
      </c>
      <c r="X1457" s="52" t="str">
        <f>IF(Afrapportering!X1438="","",Afrapportering!X1438)</f>
        <v/>
      </c>
      <c r="Y1457" s="30" t="str">
        <f>IF(Afrapportering!Y1438="","",Afrapportering!Y1438)</f>
        <v/>
      </c>
      <c r="Z1457" s="52" t="str">
        <f>IFERROR(MAX(IF(OR(V1457="",X1457=""),"",IF(AND(AND(MONTH(F1457)&gt;=7,MONTH(F1457)&lt;8),AND(MONTH(H1457)&gt;=7,MONTH(H1457)&lt;8)),(NETWORKDAYS(F1457,H1457,Lister!$D$7:$D$13)-V1457)*T1457/NETWORKDAYS(Lister!$D$19,Lister!$E$19,Lister!$D$7:$D$13),IF(AND(AND(MONTH(F1457)&gt;=7,MONTH(F1457)&lt;8),MONTH(H1457)&gt;7),(NETWORKDAYS(F1457,Lister!$E$19,Lister!$D$7:$D$13)-V1457)*T1457/NETWORKDAYS(Lister!$D$19,Lister!$E$19,Lister!$D$7:$D$13),IF(MONTH(F1457)&gt;7,0)))),0),"")</f>
        <v/>
      </c>
      <c r="AA1457" s="30" t="str">
        <f>IF(Afrapportering!AA1438="","",Afrapportering!AA1438)</f>
        <v/>
      </c>
      <c r="AB1457" s="52" t="str">
        <f>IFERROR(MAX(IF(OR(V1457="",X1457=""),"",IF(AND(AND(MONTH(F1457)&gt;=8,MONTH(F1457)&lt;9),AND(MONTH(H1457)&gt;=8,MONTH(H1457)&lt;9)),(NETWORKDAYS(F1457,H1457,Lister!$D$7:$D$13)-X1457)*T1457/NETWORKDAYS(Lister!$D$20,Lister!$E$20,Lister!$D$7:$D$13),IF(AND(MONTH(F1457)=7,MONTH(H1457)=8),(NETWORKDAYS(Lister!$D$20,H1457,Lister!$D$7:$D$13)-X1457)*T1457/NETWORKDAYS(Lister!$D$20,Lister!$E$20,Lister!$D$7:$D$13),IF(AND(MONTH(F1457)=7,MONTH(H1457)=7),0)))),0),"")</f>
        <v/>
      </c>
      <c r="AC1457" s="30" t="str">
        <f>IF(Afrapportering!AC1438="","",Afrapportering!AC1438)</f>
        <v/>
      </c>
      <c r="AD1457" s="52" t="str">
        <f t="shared" si="183"/>
        <v/>
      </c>
      <c r="AE1457" s="52" t="str">
        <f t="shared" si="184"/>
        <v/>
      </c>
      <c r="AF1457" s="30" t="str">
        <f t="shared" si="185"/>
        <v/>
      </c>
      <c r="AG1457" s="30" t="str">
        <f t="shared" si="186"/>
        <v/>
      </c>
      <c r="AH1457" s="3" t="str">
        <f t="shared" si="187"/>
        <v/>
      </c>
    </row>
    <row r="1458" spans="1:34" x14ac:dyDescent="0.25">
      <c r="A1458" s="13" t="str">
        <f>+Afrapportering!A1439</f>
        <v/>
      </c>
      <c r="B1458" s="13" t="str">
        <f>+Afrapportering!B1439</f>
        <v/>
      </c>
      <c r="C1458" s="13" t="str">
        <f>+Afrapportering!C1439</f>
        <v/>
      </c>
      <c r="D1458" s="13" t="str">
        <f>+Afrapportering!D1439</f>
        <v/>
      </c>
      <c r="E1458" s="14" t="str">
        <f>+Afrapportering!E1439</f>
        <v/>
      </c>
      <c r="F1458" s="139" t="str">
        <f>IF(Afrapportering!F1439 = "", "",Afrapportering!F1439)</f>
        <v/>
      </c>
      <c r="G1458" s="14" t="str">
        <f>+Afrapportering!G1439</f>
        <v/>
      </c>
      <c r="H1458" s="139" t="str">
        <f>IF(Afrapportering!H1439 = "","",Afrapportering!H1439)</f>
        <v/>
      </c>
      <c r="I1458" s="140" t="str">
        <f>+Afrapportering!I1439</f>
        <v/>
      </c>
      <c r="J1458" s="13" t="str">
        <f>+Afrapportering!J1439</f>
        <v/>
      </c>
      <c r="K1458" s="32" t="str">
        <f t="shared" si="180"/>
        <v/>
      </c>
      <c r="L1458" s="31" t="str">
        <f>IF(Ansøgning!J1444="","",Ansøgning!J1444)</f>
        <v/>
      </c>
      <c r="M1458" s="134" t="str">
        <f>IF(Afrapportering!M1439="","",Afrapportering!M1439)</f>
        <v/>
      </c>
      <c r="N1458" s="31" t="str">
        <f>IF(Ansøgning!K1444="","",Ansøgning!K1444)</f>
        <v/>
      </c>
      <c r="O1458" s="134">
        <f>IF(Afrapportering!O1439="",,Afrapportering!O1439)</f>
        <v>0</v>
      </c>
      <c r="P1458" s="15" t="str">
        <f>IF(Ansøgning!L1444="","",Ansøgning!L1444)</f>
        <v/>
      </c>
      <c r="Q1458" s="15" t="str">
        <f t="shared" si="181"/>
        <v/>
      </c>
      <c r="R1458" s="15"/>
      <c r="S1458" s="15" t="str">
        <f>IF(Afrapportering!S1439="","",Afrapportering!S1439)</f>
        <v/>
      </c>
      <c r="T1458" s="31" t="str">
        <f t="shared" si="182"/>
        <v/>
      </c>
      <c r="U1458" s="30" t="str">
        <f>IF(Afrapportering!U1439="","",Afrapportering!U1439)</f>
        <v/>
      </c>
      <c r="V1458" s="52" t="str">
        <f>IF(Afrapportering!V1439="","",Afrapportering!V1439)</f>
        <v/>
      </c>
      <c r="W1458" s="30" t="str">
        <f>IF(Afrapportering!W1439="","",Afrapportering!W1439)</f>
        <v/>
      </c>
      <c r="X1458" s="52" t="str">
        <f>IF(Afrapportering!X1439="","",Afrapportering!X1439)</f>
        <v/>
      </c>
      <c r="Y1458" s="30" t="str">
        <f>IF(Afrapportering!Y1439="","",Afrapportering!Y1439)</f>
        <v/>
      </c>
      <c r="Z1458" s="52" t="str">
        <f>IFERROR(MAX(IF(OR(V1458="",X1458=""),"",IF(AND(AND(MONTH(F1458)&gt;=7,MONTH(F1458)&lt;8),AND(MONTH(H1458)&gt;=7,MONTH(H1458)&lt;8)),(NETWORKDAYS(F1458,H1458,Lister!$D$7:$D$13)-V1458)*T1458/NETWORKDAYS(Lister!$D$19,Lister!$E$19,Lister!$D$7:$D$13),IF(AND(AND(MONTH(F1458)&gt;=7,MONTH(F1458)&lt;8),MONTH(H1458)&gt;7),(NETWORKDAYS(F1458,Lister!$E$19,Lister!$D$7:$D$13)-V1458)*T1458/NETWORKDAYS(Lister!$D$19,Lister!$E$19,Lister!$D$7:$D$13),IF(MONTH(F1458)&gt;7,0)))),0),"")</f>
        <v/>
      </c>
      <c r="AA1458" s="30" t="str">
        <f>IF(Afrapportering!AA1439="","",Afrapportering!AA1439)</f>
        <v/>
      </c>
      <c r="AB1458" s="52" t="str">
        <f>IFERROR(MAX(IF(OR(V1458="",X1458=""),"",IF(AND(AND(MONTH(F1458)&gt;=8,MONTH(F1458)&lt;9),AND(MONTH(H1458)&gt;=8,MONTH(H1458)&lt;9)),(NETWORKDAYS(F1458,H1458,Lister!$D$7:$D$13)-X1458)*T1458/NETWORKDAYS(Lister!$D$20,Lister!$E$20,Lister!$D$7:$D$13),IF(AND(MONTH(F1458)=7,MONTH(H1458)=8),(NETWORKDAYS(Lister!$D$20,H1458,Lister!$D$7:$D$13)-X1458)*T1458/NETWORKDAYS(Lister!$D$20,Lister!$E$20,Lister!$D$7:$D$13),IF(AND(MONTH(F1458)=7,MONTH(H1458)=7),0)))),0),"")</f>
        <v/>
      </c>
      <c r="AC1458" s="30" t="str">
        <f>IF(Afrapportering!AC1439="","",Afrapportering!AC1439)</f>
        <v/>
      </c>
      <c r="AD1458" s="52" t="str">
        <f t="shared" si="183"/>
        <v/>
      </c>
      <c r="AE1458" s="52" t="str">
        <f t="shared" si="184"/>
        <v/>
      </c>
      <c r="AF1458" s="30" t="str">
        <f t="shared" si="185"/>
        <v/>
      </c>
      <c r="AG1458" s="30" t="str">
        <f t="shared" si="186"/>
        <v/>
      </c>
      <c r="AH1458" s="3" t="str">
        <f t="shared" si="187"/>
        <v/>
      </c>
    </row>
    <row r="1459" spans="1:34" x14ac:dyDescent="0.25">
      <c r="A1459" s="13" t="str">
        <f>+Afrapportering!A1440</f>
        <v/>
      </c>
      <c r="B1459" s="13" t="str">
        <f>+Afrapportering!B1440</f>
        <v/>
      </c>
      <c r="C1459" s="13" t="str">
        <f>+Afrapportering!C1440</f>
        <v/>
      </c>
      <c r="D1459" s="13" t="str">
        <f>+Afrapportering!D1440</f>
        <v/>
      </c>
      <c r="E1459" s="14" t="str">
        <f>+Afrapportering!E1440</f>
        <v/>
      </c>
      <c r="F1459" s="139" t="str">
        <f>IF(Afrapportering!F1440 = "", "",Afrapportering!F1440)</f>
        <v/>
      </c>
      <c r="G1459" s="14" t="str">
        <f>+Afrapportering!G1440</f>
        <v/>
      </c>
      <c r="H1459" s="139" t="str">
        <f>IF(Afrapportering!H1440 = "","",Afrapportering!H1440)</f>
        <v/>
      </c>
      <c r="I1459" s="140" t="str">
        <f>+Afrapportering!I1440</f>
        <v/>
      </c>
      <c r="J1459" s="13" t="str">
        <f>+Afrapportering!J1440</f>
        <v/>
      </c>
      <c r="K1459" s="32" t="str">
        <f t="shared" si="180"/>
        <v/>
      </c>
      <c r="L1459" s="31" t="str">
        <f>IF(Ansøgning!J1445="","",Ansøgning!J1445)</f>
        <v/>
      </c>
      <c r="M1459" s="134" t="str">
        <f>IF(Afrapportering!M1440="","",Afrapportering!M1440)</f>
        <v/>
      </c>
      <c r="N1459" s="31" t="str">
        <f>IF(Ansøgning!K1445="","",Ansøgning!K1445)</f>
        <v/>
      </c>
      <c r="O1459" s="134">
        <f>IF(Afrapportering!O1440="",,Afrapportering!O1440)</f>
        <v>0</v>
      </c>
      <c r="P1459" s="15" t="str">
        <f>IF(Ansøgning!L1445="","",Ansøgning!L1445)</f>
        <v/>
      </c>
      <c r="Q1459" s="15" t="str">
        <f t="shared" si="181"/>
        <v/>
      </c>
      <c r="R1459" s="15"/>
      <c r="S1459" s="15" t="str">
        <f>IF(Afrapportering!S1440="","",Afrapportering!S1440)</f>
        <v/>
      </c>
      <c r="T1459" s="31" t="str">
        <f t="shared" si="182"/>
        <v/>
      </c>
      <c r="U1459" s="30" t="str">
        <f>IF(Afrapportering!U1440="","",Afrapportering!U1440)</f>
        <v/>
      </c>
      <c r="V1459" s="52" t="str">
        <f>IF(Afrapportering!V1440="","",Afrapportering!V1440)</f>
        <v/>
      </c>
      <c r="W1459" s="30" t="str">
        <f>IF(Afrapportering!W1440="","",Afrapportering!W1440)</f>
        <v/>
      </c>
      <c r="X1459" s="52" t="str">
        <f>IF(Afrapportering!X1440="","",Afrapportering!X1440)</f>
        <v/>
      </c>
      <c r="Y1459" s="30" t="str">
        <f>IF(Afrapportering!Y1440="","",Afrapportering!Y1440)</f>
        <v/>
      </c>
      <c r="Z1459" s="52" t="str">
        <f>IFERROR(MAX(IF(OR(V1459="",X1459=""),"",IF(AND(AND(MONTH(F1459)&gt;=7,MONTH(F1459)&lt;8),AND(MONTH(H1459)&gt;=7,MONTH(H1459)&lt;8)),(NETWORKDAYS(F1459,H1459,Lister!$D$7:$D$13)-V1459)*T1459/NETWORKDAYS(Lister!$D$19,Lister!$E$19,Lister!$D$7:$D$13),IF(AND(AND(MONTH(F1459)&gt;=7,MONTH(F1459)&lt;8),MONTH(H1459)&gt;7),(NETWORKDAYS(F1459,Lister!$E$19,Lister!$D$7:$D$13)-V1459)*T1459/NETWORKDAYS(Lister!$D$19,Lister!$E$19,Lister!$D$7:$D$13),IF(MONTH(F1459)&gt;7,0)))),0),"")</f>
        <v/>
      </c>
      <c r="AA1459" s="30" t="str">
        <f>IF(Afrapportering!AA1440="","",Afrapportering!AA1440)</f>
        <v/>
      </c>
      <c r="AB1459" s="52" t="str">
        <f>IFERROR(MAX(IF(OR(V1459="",X1459=""),"",IF(AND(AND(MONTH(F1459)&gt;=8,MONTH(F1459)&lt;9),AND(MONTH(H1459)&gt;=8,MONTH(H1459)&lt;9)),(NETWORKDAYS(F1459,H1459,Lister!$D$7:$D$13)-X1459)*T1459/NETWORKDAYS(Lister!$D$20,Lister!$E$20,Lister!$D$7:$D$13),IF(AND(MONTH(F1459)=7,MONTH(H1459)=8),(NETWORKDAYS(Lister!$D$20,H1459,Lister!$D$7:$D$13)-X1459)*T1459/NETWORKDAYS(Lister!$D$20,Lister!$E$20,Lister!$D$7:$D$13),IF(AND(MONTH(F1459)=7,MONTH(H1459)=7),0)))),0),"")</f>
        <v/>
      </c>
      <c r="AC1459" s="30" t="str">
        <f>IF(Afrapportering!AC1440="","",Afrapportering!AC1440)</f>
        <v/>
      </c>
      <c r="AD1459" s="52" t="str">
        <f t="shared" si="183"/>
        <v/>
      </c>
      <c r="AE1459" s="52" t="str">
        <f t="shared" si="184"/>
        <v/>
      </c>
      <c r="AF1459" s="30" t="str">
        <f t="shared" si="185"/>
        <v/>
      </c>
      <c r="AG1459" s="30" t="str">
        <f t="shared" si="186"/>
        <v/>
      </c>
      <c r="AH1459" s="3" t="str">
        <f t="shared" si="187"/>
        <v/>
      </c>
    </row>
    <row r="1460" spans="1:34" x14ac:dyDescent="0.25">
      <c r="A1460" s="13" t="str">
        <f>+Afrapportering!A1441</f>
        <v/>
      </c>
      <c r="B1460" s="13" t="str">
        <f>+Afrapportering!B1441</f>
        <v/>
      </c>
      <c r="C1460" s="13" t="str">
        <f>+Afrapportering!C1441</f>
        <v/>
      </c>
      <c r="D1460" s="13" t="str">
        <f>+Afrapportering!D1441</f>
        <v/>
      </c>
      <c r="E1460" s="14" t="str">
        <f>+Afrapportering!E1441</f>
        <v/>
      </c>
      <c r="F1460" s="139" t="str">
        <f>IF(Afrapportering!F1441 = "", "",Afrapportering!F1441)</f>
        <v/>
      </c>
      <c r="G1460" s="14" t="str">
        <f>+Afrapportering!G1441</f>
        <v/>
      </c>
      <c r="H1460" s="139" t="str">
        <f>IF(Afrapportering!H1441 = "","",Afrapportering!H1441)</f>
        <v/>
      </c>
      <c r="I1460" s="140" t="str">
        <f>+Afrapportering!I1441</f>
        <v/>
      </c>
      <c r="J1460" s="13" t="str">
        <f>+Afrapportering!J1441</f>
        <v/>
      </c>
      <c r="K1460" s="32" t="str">
        <f t="shared" si="180"/>
        <v/>
      </c>
      <c r="L1460" s="31" t="str">
        <f>IF(Ansøgning!J1446="","",Ansøgning!J1446)</f>
        <v/>
      </c>
      <c r="M1460" s="134" t="str">
        <f>IF(Afrapportering!M1441="","",Afrapportering!M1441)</f>
        <v/>
      </c>
      <c r="N1460" s="31" t="str">
        <f>IF(Ansøgning!K1446="","",Ansøgning!K1446)</f>
        <v/>
      </c>
      <c r="O1460" s="134">
        <f>IF(Afrapportering!O1441="",,Afrapportering!O1441)</f>
        <v>0</v>
      </c>
      <c r="P1460" s="15" t="str">
        <f>IF(Ansøgning!L1446="","",Ansøgning!L1446)</f>
        <v/>
      </c>
      <c r="Q1460" s="15" t="str">
        <f t="shared" si="181"/>
        <v/>
      </c>
      <c r="R1460" s="15"/>
      <c r="S1460" s="15" t="str">
        <f>IF(Afrapportering!S1441="","",Afrapportering!S1441)</f>
        <v/>
      </c>
      <c r="T1460" s="31" t="str">
        <f t="shared" si="182"/>
        <v/>
      </c>
      <c r="U1460" s="30" t="str">
        <f>IF(Afrapportering!U1441="","",Afrapportering!U1441)</f>
        <v/>
      </c>
      <c r="V1460" s="52" t="str">
        <f>IF(Afrapportering!V1441="","",Afrapportering!V1441)</f>
        <v/>
      </c>
      <c r="W1460" s="30" t="str">
        <f>IF(Afrapportering!W1441="","",Afrapportering!W1441)</f>
        <v/>
      </c>
      <c r="X1460" s="52" t="str">
        <f>IF(Afrapportering!X1441="","",Afrapportering!X1441)</f>
        <v/>
      </c>
      <c r="Y1460" s="30" t="str">
        <f>IF(Afrapportering!Y1441="","",Afrapportering!Y1441)</f>
        <v/>
      </c>
      <c r="Z1460" s="52" t="str">
        <f>IFERROR(MAX(IF(OR(V1460="",X1460=""),"",IF(AND(AND(MONTH(F1460)&gt;=7,MONTH(F1460)&lt;8),AND(MONTH(H1460)&gt;=7,MONTH(H1460)&lt;8)),(NETWORKDAYS(F1460,H1460,Lister!$D$7:$D$13)-V1460)*T1460/NETWORKDAYS(Lister!$D$19,Lister!$E$19,Lister!$D$7:$D$13),IF(AND(AND(MONTH(F1460)&gt;=7,MONTH(F1460)&lt;8),MONTH(H1460)&gt;7),(NETWORKDAYS(F1460,Lister!$E$19,Lister!$D$7:$D$13)-V1460)*T1460/NETWORKDAYS(Lister!$D$19,Lister!$E$19,Lister!$D$7:$D$13),IF(MONTH(F1460)&gt;7,0)))),0),"")</f>
        <v/>
      </c>
      <c r="AA1460" s="30" t="str">
        <f>IF(Afrapportering!AA1441="","",Afrapportering!AA1441)</f>
        <v/>
      </c>
      <c r="AB1460" s="52" t="str">
        <f>IFERROR(MAX(IF(OR(V1460="",X1460=""),"",IF(AND(AND(MONTH(F1460)&gt;=8,MONTH(F1460)&lt;9),AND(MONTH(H1460)&gt;=8,MONTH(H1460)&lt;9)),(NETWORKDAYS(F1460,H1460,Lister!$D$7:$D$13)-X1460)*T1460/NETWORKDAYS(Lister!$D$20,Lister!$E$20,Lister!$D$7:$D$13),IF(AND(MONTH(F1460)=7,MONTH(H1460)=8),(NETWORKDAYS(Lister!$D$20,H1460,Lister!$D$7:$D$13)-X1460)*T1460/NETWORKDAYS(Lister!$D$20,Lister!$E$20,Lister!$D$7:$D$13),IF(AND(MONTH(F1460)=7,MONTH(H1460)=7),0)))),0),"")</f>
        <v/>
      </c>
      <c r="AC1460" s="30" t="str">
        <f>IF(Afrapportering!AC1441="","",Afrapportering!AC1441)</f>
        <v/>
      </c>
      <c r="AD1460" s="52" t="str">
        <f t="shared" si="183"/>
        <v/>
      </c>
      <c r="AE1460" s="52" t="str">
        <f t="shared" si="184"/>
        <v/>
      </c>
      <c r="AF1460" s="30" t="str">
        <f t="shared" si="185"/>
        <v/>
      </c>
      <c r="AG1460" s="30" t="str">
        <f t="shared" si="186"/>
        <v/>
      </c>
      <c r="AH1460" s="3" t="str">
        <f t="shared" si="187"/>
        <v/>
      </c>
    </row>
    <row r="1461" spans="1:34" x14ac:dyDescent="0.25">
      <c r="A1461" s="13" t="str">
        <f>+Afrapportering!A1442</f>
        <v/>
      </c>
      <c r="B1461" s="13" t="str">
        <f>+Afrapportering!B1442</f>
        <v/>
      </c>
      <c r="C1461" s="13" t="str">
        <f>+Afrapportering!C1442</f>
        <v/>
      </c>
      <c r="D1461" s="13" t="str">
        <f>+Afrapportering!D1442</f>
        <v/>
      </c>
      <c r="E1461" s="14" t="str">
        <f>+Afrapportering!E1442</f>
        <v/>
      </c>
      <c r="F1461" s="139" t="str">
        <f>IF(Afrapportering!F1442 = "", "",Afrapportering!F1442)</f>
        <v/>
      </c>
      <c r="G1461" s="14" t="str">
        <f>+Afrapportering!G1442</f>
        <v/>
      </c>
      <c r="H1461" s="139" t="str">
        <f>IF(Afrapportering!H1442 = "","",Afrapportering!H1442)</f>
        <v/>
      </c>
      <c r="I1461" s="140" t="str">
        <f>+Afrapportering!I1442</f>
        <v/>
      </c>
      <c r="J1461" s="13" t="str">
        <f>+Afrapportering!J1442</f>
        <v/>
      </c>
      <c r="K1461" s="32" t="str">
        <f t="shared" si="180"/>
        <v/>
      </c>
      <c r="L1461" s="31" t="str">
        <f>IF(Ansøgning!J1447="","",Ansøgning!J1447)</f>
        <v/>
      </c>
      <c r="M1461" s="134" t="str">
        <f>IF(Afrapportering!M1442="","",Afrapportering!M1442)</f>
        <v/>
      </c>
      <c r="N1461" s="31" t="str">
        <f>IF(Ansøgning!K1447="","",Ansøgning!K1447)</f>
        <v/>
      </c>
      <c r="O1461" s="134">
        <f>IF(Afrapportering!O1442="",,Afrapportering!O1442)</f>
        <v>0</v>
      </c>
      <c r="P1461" s="15" t="str">
        <f>IF(Ansøgning!L1447="","",Ansøgning!L1447)</f>
        <v/>
      </c>
      <c r="Q1461" s="15" t="str">
        <f t="shared" si="181"/>
        <v/>
      </c>
      <c r="R1461" s="15"/>
      <c r="S1461" s="15" t="str">
        <f>IF(Afrapportering!S1442="","",Afrapportering!S1442)</f>
        <v/>
      </c>
      <c r="T1461" s="31" t="str">
        <f t="shared" si="182"/>
        <v/>
      </c>
      <c r="U1461" s="30" t="str">
        <f>IF(Afrapportering!U1442="","",Afrapportering!U1442)</f>
        <v/>
      </c>
      <c r="V1461" s="52" t="str">
        <f>IF(Afrapportering!V1442="","",Afrapportering!V1442)</f>
        <v/>
      </c>
      <c r="W1461" s="30" t="str">
        <f>IF(Afrapportering!W1442="","",Afrapportering!W1442)</f>
        <v/>
      </c>
      <c r="X1461" s="52" t="str">
        <f>IF(Afrapportering!X1442="","",Afrapportering!X1442)</f>
        <v/>
      </c>
      <c r="Y1461" s="30" t="str">
        <f>IF(Afrapportering!Y1442="","",Afrapportering!Y1442)</f>
        <v/>
      </c>
      <c r="Z1461" s="52" t="str">
        <f>IFERROR(MAX(IF(OR(V1461="",X1461=""),"",IF(AND(AND(MONTH(F1461)&gt;=7,MONTH(F1461)&lt;8),AND(MONTH(H1461)&gt;=7,MONTH(H1461)&lt;8)),(NETWORKDAYS(F1461,H1461,Lister!$D$7:$D$13)-V1461)*T1461/NETWORKDAYS(Lister!$D$19,Lister!$E$19,Lister!$D$7:$D$13),IF(AND(AND(MONTH(F1461)&gt;=7,MONTH(F1461)&lt;8),MONTH(H1461)&gt;7),(NETWORKDAYS(F1461,Lister!$E$19,Lister!$D$7:$D$13)-V1461)*T1461/NETWORKDAYS(Lister!$D$19,Lister!$E$19,Lister!$D$7:$D$13),IF(MONTH(F1461)&gt;7,0)))),0),"")</f>
        <v/>
      </c>
      <c r="AA1461" s="30" t="str">
        <f>IF(Afrapportering!AA1442="","",Afrapportering!AA1442)</f>
        <v/>
      </c>
      <c r="AB1461" s="52" t="str">
        <f>IFERROR(MAX(IF(OR(V1461="",X1461=""),"",IF(AND(AND(MONTH(F1461)&gt;=8,MONTH(F1461)&lt;9),AND(MONTH(H1461)&gt;=8,MONTH(H1461)&lt;9)),(NETWORKDAYS(F1461,H1461,Lister!$D$7:$D$13)-X1461)*T1461/NETWORKDAYS(Lister!$D$20,Lister!$E$20,Lister!$D$7:$D$13),IF(AND(MONTH(F1461)=7,MONTH(H1461)=8),(NETWORKDAYS(Lister!$D$20,H1461,Lister!$D$7:$D$13)-X1461)*T1461/NETWORKDAYS(Lister!$D$20,Lister!$E$20,Lister!$D$7:$D$13),IF(AND(MONTH(F1461)=7,MONTH(H1461)=7),0)))),0),"")</f>
        <v/>
      </c>
      <c r="AC1461" s="30" t="str">
        <f>IF(Afrapportering!AC1442="","",Afrapportering!AC1442)</f>
        <v/>
      </c>
      <c r="AD1461" s="52" t="str">
        <f t="shared" si="183"/>
        <v/>
      </c>
      <c r="AE1461" s="52" t="str">
        <f t="shared" si="184"/>
        <v/>
      </c>
      <c r="AF1461" s="30" t="str">
        <f t="shared" si="185"/>
        <v/>
      </c>
      <c r="AG1461" s="30" t="str">
        <f t="shared" si="186"/>
        <v/>
      </c>
      <c r="AH1461" s="3" t="str">
        <f t="shared" si="187"/>
        <v/>
      </c>
    </row>
    <row r="1462" spans="1:34" x14ac:dyDescent="0.25">
      <c r="A1462" s="13" t="str">
        <f>+Afrapportering!A1443</f>
        <v/>
      </c>
      <c r="B1462" s="13" t="str">
        <f>+Afrapportering!B1443</f>
        <v/>
      </c>
      <c r="C1462" s="13" t="str">
        <f>+Afrapportering!C1443</f>
        <v/>
      </c>
      <c r="D1462" s="13" t="str">
        <f>+Afrapportering!D1443</f>
        <v/>
      </c>
      <c r="E1462" s="14" t="str">
        <f>+Afrapportering!E1443</f>
        <v/>
      </c>
      <c r="F1462" s="139" t="str">
        <f>IF(Afrapportering!F1443 = "", "",Afrapportering!F1443)</f>
        <v/>
      </c>
      <c r="G1462" s="14" t="str">
        <f>+Afrapportering!G1443</f>
        <v/>
      </c>
      <c r="H1462" s="139" t="str">
        <f>IF(Afrapportering!H1443 = "","",Afrapportering!H1443)</f>
        <v/>
      </c>
      <c r="I1462" s="140" t="str">
        <f>+Afrapportering!I1443</f>
        <v/>
      </c>
      <c r="J1462" s="13" t="str">
        <f>+Afrapportering!J1443</f>
        <v/>
      </c>
      <c r="K1462" s="32" t="str">
        <f t="shared" si="180"/>
        <v/>
      </c>
      <c r="L1462" s="31" t="str">
        <f>IF(Ansøgning!J1448="","",Ansøgning!J1448)</f>
        <v/>
      </c>
      <c r="M1462" s="134" t="str">
        <f>IF(Afrapportering!M1443="","",Afrapportering!M1443)</f>
        <v/>
      </c>
      <c r="N1462" s="31" t="str">
        <f>IF(Ansøgning!K1448="","",Ansøgning!K1448)</f>
        <v/>
      </c>
      <c r="O1462" s="134">
        <f>IF(Afrapportering!O1443="",,Afrapportering!O1443)</f>
        <v>0</v>
      </c>
      <c r="P1462" s="15" t="str">
        <f>IF(Ansøgning!L1448="","",Ansøgning!L1448)</f>
        <v/>
      </c>
      <c r="Q1462" s="15" t="str">
        <f t="shared" si="181"/>
        <v/>
      </c>
      <c r="R1462" s="15"/>
      <c r="S1462" s="15" t="str">
        <f>IF(Afrapportering!S1443="","",Afrapportering!S1443)</f>
        <v/>
      </c>
      <c r="T1462" s="31" t="str">
        <f t="shared" si="182"/>
        <v/>
      </c>
      <c r="U1462" s="30" t="str">
        <f>IF(Afrapportering!U1443="","",Afrapportering!U1443)</f>
        <v/>
      </c>
      <c r="V1462" s="52" t="str">
        <f>IF(Afrapportering!V1443="","",Afrapportering!V1443)</f>
        <v/>
      </c>
      <c r="W1462" s="30" t="str">
        <f>IF(Afrapportering!W1443="","",Afrapportering!W1443)</f>
        <v/>
      </c>
      <c r="X1462" s="52" t="str">
        <f>IF(Afrapportering!X1443="","",Afrapportering!X1443)</f>
        <v/>
      </c>
      <c r="Y1462" s="30" t="str">
        <f>IF(Afrapportering!Y1443="","",Afrapportering!Y1443)</f>
        <v/>
      </c>
      <c r="Z1462" s="52" t="str">
        <f>IFERROR(MAX(IF(OR(V1462="",X1462=""),"",IF(AND(AND(MONTH(F1462)&gt;=7,MONTH(F1462)&lt;8),AND(MONTH(H1462)&gt;=7,MONTH(H1462)&lt;8)),(NETWORKDAYS(F1462,H1462,Lister!$D$7:$D$13)-V1462)*T1462/NETWORKDAYS(Lister!$D$19,Lister!$E$19,Lister!$D$7:$D$13),IF(AND(AND(MONTH(F1462)&gt;=7,MONTH(F1462)&lt;8),MONTH(H1462)&gt;7),(NETWORKDAYS(F1462,Lister!$E$19,Lister!$D$7:$D$13)-V1462)*T1462/NETWORKDAYS(Lister!$D$19,Lister!$E$19,Lister!$D$7:$D$13),IF(MONTH(F1462)&gt;7,0)))),0),"")</f>
        <v/>
      </c>
      <c r="AA1462" s="30" t="str">
        <f>IF(Afrapportering!AA1443="","",Afrapportering!AA1443)</f>
        <v/>
      </c>
      <c r="AB1462" s="52" t="str">
        <f>IFERROR(MAX(IF(OR(V1462="",X1462=""),"",IF(AND(AND(MONTH(F1462)&gt;=8,MONTH(F1462)&lt;9),AND(MONTH(H1462)&gt;=8,MONTH(H1462)&lt;9)),(NETWORKDAYS(F1462,H1462,Lister!$D$7:$D$13)-X1462)*T1462/NETWORKDAYS(Lister!$D$20,Lister!$E$20,Lister!$D$7:$D$13),IF(AND(MONTH(F1462)=7,MONTH(H1462)=8),(NETWORKDAYS(Lister!$D$20,H1462,Lister!$D$7:$D$13)-X1462)*T1462/NETWORKDAYS(Lister!$D$20,Lister!$E$20,Lister!$D$7:$D$13),IF(AND(MONTH(F1462)=7,MONTH(H1462)=7),0)))),0),"")</f>
        <v/>
      </c>
      <c r="AC1462" s="30" t="str">
        <f>IF(Afrapportering!AC1443="","",Afrapportering!AC1443)</f>
        <v/>
      </c>
      <c r="AD1462" s="52" t="str">
        <f t="shared" si="183"/>
        <v/>
      </c>
      <c r="AE1462" s="52" t="str">
        <f t="shared" si="184"/>
        <v/>
      </c>
      <c r="AF1462" s="30" t="str">
        <f t="shared" si="185"/>
        <v/>
      </c>
      <c r="AG1462" s="30" t="str">
        <f t="shared" si="186"/>
        <v/>
      </c>
      <c r="AH1462" s="3" t="str">
        <f t="shared" si="187"/>
        <v/>
      </c>
    </row>
    <row r="1463" spans="1:34" x14ac:dyDescent="0.25">
      <c r="A1463" s="13" t="str">
        <f>+Afrapportering!A1444</f>
        <v/>
      </c>
      <c r="B1463" s="13" t="str">
        <f>+Afrapportering!B1444</f>
        <v/>
      </c>
      <c r="C1463" s="13" t="str">
        <f>+Afrapportering!C1444</f>
        <v/>
      </c>
      <c r="D1463" s="13" t="str">
        <f>+Afrapportering!D1444</f>
        <v/>
      </c>
      <c r="E1463" s="14" t="str">
        <f>+Afrapportering!E1444</f>
        <v/>
      </c>
      <c r="F1463" s="139" t="str">
        <f>IF(Afrapportering!F1444 = "", "",Afrapportering!F1444)</f>
        <v/>
      </c>
      <c r="G1463" s="14" t="str">
        <f>+Afrapportering!G1444</f>
        <v/>
      </c>
      <c r="H1463" s="139" t="str">
        <f>IF(Afrapportering!H1444 = "","",Afrapportering!H1444)</f>
        <v/>
      </c>
      <c r="I1463" s="140" t="str">
        <f>+Afrapportering!I1444</f>
        <v/>
      </c>
      <c r="J1463" s="13" t="str">
        <f>+Afrapportering!J1444</f>
        <v/>
      </c>
      <c r="K1463" s="32" t="str">
        <f t="shared" si="180"/>
        <v/>
      </c>
      <c r="L1463" s="31" t="str">
        <f>IF(Ansøgning!J1449="","",Ansøgning!J1449)</f>
        <v/>
      </c>
      <c r="M1463" s="134" t="str">
        <f>IF(Afrapportering!M1444="","",Afrapportering!M1444)</f>
        <v/>
      </c>
      <c r="N1463" s="31" t="str">
        <f>IF(Ansøgning!K1449="","",Ansøgning!K1449)</f>
        <v/>
      </c>
      <c r="O1463" s="134">
        <f>IF(Afrapportering!O1444="",,Afrapportering!O1444)</f>
        <v>0</v>
      </c>
      <c r="P1463" s="15" t="str">
        <f>IF(Ansøgning!L1449="","",Ansøgning!L1449)</f>
        <v/>
      </c>
      <c r="Q1463" s="15" t="str">
        <f t="shared" si="181"/>
        <v/>
      </c>
      <c r="R1463" s="15"/>
      <c r="S1463" s="15" t="str">
        <f>IF(Afrapportering!S1444="","",Afrapportering!S1444)</f>
        <v/>
      </c>
      <c r="T1463" s="31" t="str">
        <f t="shared" si="182"/>
        <v/>
      </c>
      <c r="U1463" s="30" t="str">
        <f>IF(Afrapportering!U1444="","",Afrapportering!U1444)</f>
        <v/>
      </c>
      <c r="V1463" s="52" t="str">
        <f>IF(Afrapportering!V1444="","",Afrapportering!V1444)</f>
        <v/>
      </c>
      <c r="W1463" s="30" t="str">
        <f>IF(Afrapportering!W1444="","",Afrapportering!W1444)</f>
        <v/>
      </c>
      <c r="X1463" s="52" t="str">
        <f>IF(Afrapportering!X1444="","",Afrapportering!X1444)</f>
        <v/>
      </c>
      <c r="Y1463" s="30" t="str">
        <f>IF(Afrapportering!Y1444="","",Afrapportering!Y1444)</f>
        <v/>
      </c>
      <c r="Z1463" s="52" t="str">
        <f>IFERROR(MAX(IF(OR(V1463="",X1463=""),"",IF(AND(AND(MONTH(F1463)&gt;=7,MONTH(F1463)&lt;8),AND(MONTH(H1463)&gt;=7,MONTH(H1463)&lt;8)),(NETWORKDAYS(F1463,H1463,Lister!$D$7:$D$13)-V1463)*T1463/NETWORKDAYS(Lister!$D$19,Lister!$E$19,Lister!$D$7:$D$13),IF(AND(AND(MONTH(F1463)&gt;=7,MONTH(F1463)&lt;8),MONTH(H1463)&gt;7),(NETWORKDAYS(F1463,Lister!$E$19,Lister!$D$7:$D$13)-V1463)*T1463/NETWORKDAYS(Lister!$D$19,Lister!$E$19,Lister!$D$7:$D$13),IF(MONTH(F1463)&gt;7,0)))),0),"")</f>
        <v/>
      </c>
      <c r="AA1463" s="30" t="str">
        <f>IF(Afrapportering!AA1444="","",Afrapportering!AA1444)</f>
        <v/>
      </c>
      <c r="AB1463" s="52" t="str">
        <f>IFERROR(MAX(IF(OR(V1463="",X1463=""),"",IF(AND(AND(MONTH(F1463)&gt;=8,MONTH(F1463)&lt;9),AND(MONTH(H1463)&gt;=8,MONTH(H1463)&lt;9)),(NETWORKDAYS(F1463,H1463,Lister!$D$7:$D$13)-X1463)*T1463/NETWORKDAYS(Lister!$D$20,Lister!$E$20,Lister!$D$7:$D$13),IF(AND(MONTH(F1463)=7,MONTH(H1463)=8),(NETWORKDAYS(Lister!$D$20,H1463,Lister!$D$7:$D$13)-X1463)*T1463/NETWORKDAYS(Lister!$D$20,Lister!$E$20,Lister!$D$7:$D$13),IF(AND(MONTH(F1463)=7,MONTH(H1463)=7),0)))),0),"")</f>
        <v/>
      </c>
      <c r="AC1463" s="30" t="str">
        <f>IF(Afrapportering!AC1444="","",Afrapportering!AC1444)</f>
        <v/>
      </c>
      <c r="AD1463" s="52" t="str">
        <f t="shared" si="183"/>
        <v/>
      </c>
      <c r="AE1463" s="52" t="str">
        <f t="shared" si="184"/>
        <v/>
      </c>
      <c r="AF1463" s="30" t="str">
        <f t="shared" si="185"/>
        <v/>
      </c>
      <c r="AG1463" s="30" t="str">
        <f t="shared" si="186"/>
        <v/>
      </c>
      <c r="AH1463" s="3" t="str">
        <f t="shared" si="187"/>
        <v/>
      </c>
    </row>
    <row r="1464" spans="1:34" x14ac:dyDescent="0.25">
      <c r="A1464" s="13" t="str">
        <f>+Afrapportering!A1445</f>
        <v/>
      </c>
      <c r="B1464" s="13" t="str">
        <f>+Afrapportering!B1445</f>
        <v/>
      </c>
      <c r="C1464" s="13" t="str">
        <f>+Afrapportering!C1445</f>
        <v/>
      </c>
      <c r="D1464" s="13" t="str">
        <f>+Afrapportering!D1445</f>
        <v/>
      </c>
      <c r="E1464" s="14" t="str">
        <f>+Afrapportering!E1445</f>
        <v/>
      </c>
      <c r="F1464" s="139" t="str">
        <f>IF(Afrapportering!F1445 = "", "",Afrapportering!F1445)</f>
        <v/>
      </c>
      <c r="G1464" s="14" t="str">
        <f>+Afrapportering!G1445</f>
        <v/>
      </c>
      <c r="H1464" s="139" t="str">
        <f>IF(Afrapportering!H1445 = "","",Afrapportering!H1445)</f>
        <v/>
      </c>
      <c r="I1464" s="140" t="str">
        <f>+Afrapportering!I1445</f>
        <v/>
      </c>
      <c r="J1464" s="13" t="str">
        <f>+Afrapportering!J1445</f>
        <v/>
      </c>
      <c r="K1464" s="32" t="str">
        <f t="shared" si="180"/>
        <v/>
      </c>
      <c r="L1464" s="31" t="str">
        <f>IF(Ansøgning!J1450="","",Ansøgning!J1450)</f>
        <v/>
      </c>
      <c r="M1464" s="134" t="str">
        <f>IF(Afrapportering!M1445="","",Afrapportering!M1445)</f>
        <v/>
      </c>
      <c r="N1464" s="31" t="str">
        <f>IF(Ansøgning!K1450="","",Ansøgning!K1450)</f>
        <v/>
      </c>
      <c r="O1464" s="134">
        <f>IF(Afrapportering!O1445="",,Afrapportering!O1445)</f>
        <v>0</v>
      </c>
      <c r="P1464" s="15" t="str">
        <f>IF(Ansøgning!L1450="","",Ansøgning!L1450)</f>
        <v/>
      </c>
      <c r="Q1464" s="15" t="str">
        <f t="shared" si="181"/>
        <v/>
      </c>
      <c r="R1464" s="15"/>
      <c r="S1464" s="15" t="str">
        <f>IF(Afrapportering!S1445="","",Afrapportering!S1445)</f>
        <v/>
      </c>
      <c r="T1464" s="31" t="str">
        <f t="shared" si="182"/>
        <v/>
      </c>
      <c r="U1464" s="30" t="str">
        <f>IF(Afrapportering!U1445="","",Afrapportering!U1445)</f>
        <v/>
      </c>
      <c r="V1464" s="52" t="str">
        <f>IF(Afrapportering!V1445="","",Afrapportering!V1445)</f>
        <v/>
      </c>
      <c r="W1464" s="30" t="str">
        <f>IF(Afrapportering!W1445="","",Afrapportering!W1445)</f>
        <v/>
      </c>
      <c r="X1464" s="52" t="str">
        <f>IF(Afrapportering!X1445="","",Afrapportering!X1445)</f>
        <v/>
      </c>
      <c r="Y1464" s="30" t="str">
        <f>IF(Afrapportering!Y1445="","",Afrapportering!Y1445)</f>
        <v/>
      </c>
      <c r="Z1464" s="52" t="str">
        <f>IFERROR(MAX(IF(OR(V1464="",X1464=""),"",IF(AND(AND(MONTH(F1464)&gt;=7,MONTH(F1464)&lt;8),AND(MONTH(H1464)&gt;=7,MONTH(H1464)&lt;8)),(NETWORKDAYS(F1464,H1464,Lister!$D$7:$D$13)-V1464)*T1464/NETWORKDAYS(Lister!$D$19,Lister!$E$19,Lister!$D$7:$D$13),IF(AND(AND(MONTH(F1464)&gt;=7,MONTH(F1464)&lt;8),MONTH(H1464)&gt;7),(NETWORKDAYS(F1464,Lister!$E$19,Lister!$D$7:$D$13)-V1464)*T1464/NETWORKDAYS(Lister!$D$19,Lister!$E$19,Lister!$D$7:$D$13),IF(MONTH(F1464)&gt;7,0)))),0),"")</f>
        <v/>
      </c>
      <c r="AA1464" s="30" t="str">
        <f>IF(Afrapportering!AA1445="","",Afrapportering!AA1445)</f>
        <v/>
      </c>
      <c r="AB1464" s="52" t="str">
        <f>IFERROR(MAX(IF(OR(V1464="",X1464=""),"",IF(AND(AND(MONTH(F1464)&gt;=8,MONTH(F1464)&lt;9),AND(MONTH(H1464)&gt;=8,MONTH(H1464)&lt;9)),(NETWORKDAYS(F1464,H1464,Lister!$D$7:$D$13)-X1464)*T1464/NETWORKDAYS(Lister!$D$20,Lister!$E$20,Lister!$D$7:$D$13),IF(AND(MONTH(F1464)=7,MONTH(H1464)=8),(NETWORKDAYS(Lister!$D$20,H1464,Lister!$D$7:$D$13)-X1464)*T1464/NETWORKDAYS(Lister!$D$20,Lister!$E$20,Lister!$D$7:$D$13),IF(AND(MONTH(F1464)=7,MONTH(H1464)=7),0)))),0),"")</f>
        <v/>
      </c>
      <c r="AC1464" s="30" t="str">
        <f>IF(Afrapportering!AC1445="","",Afrapportering!AC1445)</f>
        <v/>
      </c>
      <c r="AD1464" s="52" t="str">
        <f t="shared" si="183"/>
        <v/>
      </c>
      <c r="AE1464" s="52" t="str">
        <f t="shared" si="184"/>
        <v/>
      </c>
      <c r="AF1464" s="30" t="str">
        <f t="shared" si="185"/>
        <v/>
      </c>
      <c r="AG1464" s="30" t="str">
        <f t="shared" si="186"/>
        <v/>
      </c>
      <c r="AH1464" s="3" t="str">
        <f t="shared" si="187"/>
        <v/>
      </c>
    </row>
    <row r="1465" spans="1:34" x14ac:dyDescent="0.25">
      <c r="A1465" s="13" t="str">
        <f>+Afrapportering!A1446</f>
        <v/>
      </c>
      <c r="B1465" s="13" t="str">
        <f>+Afrapportering!B1446</f>
        <v/>
      </c>
      <c r="C1465" s="13" t="str">
        <f>+Afrapportering!C1446</f>
        <v/>
      </c>
      <c r="D1465" s="13" t="str">
        <f>+Afrapportering!D1446</f>
        <v/>
      </c>
      <c r="E1465" s="14" t="str">
        <f>+Afrapportering!E1446</f>
        <v/>
      </c>
      <c r="F1465" s="139" t="str">
        <f>IF(Afrapportering!F1446 = "", "",Afrapportering!F1446)</f>
        <v/>
      </c>
      <c r="G1465" s="14" t="str">
        <f>+Afrapportering!G1446</f>
        <v/>
      </c>
      <c r="H1465" s="139" t="str">
        <f>IF(Afrapportering!H1446 = "","",Afrapportering!H1446)</f>
        <v/>
      </c>
      <c r="I1465" s="140" t="str">
        <f>+Afrapportering!I1446</f>
        <v/>
      </c>
      <c r="J1465" s="13" t="str">
        <f>+Afrapportering!J1446</f>
        <v/>
      </c>
      <c r="K1465" s="32" t="str">
        <f t="shared" si="180"/>
        <v/>
      </c>
      <c r="L1465" s="31" t="str">
        <f>IF(Ansøgning!J1451="","",Ansøgning!J1451)</f>
        <v/>
      </c>
      <c r="M1465" s="134" t="str">
        <f>IF(Afrapportering!M1446="","",Afrapportering!M1446)</f>
        <v/>
      </c>
      <c r="N1465" s="31" t="str">
        <f>IF(Ansøgning!K1451="","",Ansøgning!K1451)</f>
        <v/>
      </c>
      <c r="O1465" s="134">
        <f>IF(Afrapportering!O1446="",,Afrapportering!O1446)</f>
        <v>0</v>
      </c>
      <c r="P1465" s="15" t="str">
        <f>IF(Ansøgning!L1451="","",Ansøgning!L1451)</f>
        <v/>
      </c>
      <c r="Q1465" s="15" t="str">
        <f t="shared" si="181"/>
        <v/>
      </c>
      <c r="R1465" s="15"/>
      <c r="S1465" s="15" t="str">
        <f>IF(Afrapportering!S1446="","",Afrapportering!S1446)</f>
        <v/>
      </c>
      <c r="T1465" s="31" t="str">
        <f t="shared" si="182"/>
        <v/>
      </c>
      <c r="U1465" s="30" t="str">
        <f>IF(Afrapportering!U1446="","",Afrapportering!U1446)</f>
        <v/>
      </c>
      <c r="V1465" s="52" t="str">
        <f>IF(Afrapportering!V1446="","",Afrapportering!V1446)</f>
        <v/>
      </c>
      <c r="W1465" s="30" t="str">
        <f>IF(Afrapportering!W1446="","",Afrapportering!W1446)</f>
        <v/>
      </c>
      <c r="X1465" s="52" t="str">
        <f>IF(Afrapportering!X1446="","",Afrapportering!X1446)</f>
        <v/>
      </c>
      <c r="Y1465" s="30" t="str">
        <f>IF(Afrapportering!Y1446="","",Afrapportering!Y1446)</f>
        <v/>
      </c>
      <c r="Z1465" s="52" t="str">
        <f>IFERROR(MAX(IF(OR(V1465="",X1465=""),"",IF(AND(AND(MONTH(F1465)&gt;=7,MONTH(F1465)&lt;8),AND(MONTH(H1465)&gt;=7,MONTH(H1465)&lt;8)),(NETWORKDAYS(F1465,H1465,Lister!$D$7:$D$13)-V1465)*T1465/NETWORKDAYS(Lister!$D$19,Lister!$E$19,Lister!$D$7:$D$13),IF(AND(AND(MONTH(F1465)&gt;=7,MONTH(F1465)&lt;8),MONTH(H1465)&gt;7),(NETWORKDAYS(F1465,Lister!$E$19,Lister!$D$7:$D$13)-V1465)*T1465/NETWORKDAYS(Lister!$D$19,Lister!$E$19,Lister!$D$7:$D$13),IF(MONTH(F1465)&gt;7,0)))),0),"")</f>
        <v/>
      </c>
      <c r="AA1465" s="30" t="str">
        <f>IF(Afrapportering!AA1446="","",Afrapportering!AA1446)</f>
        <v/>
      </c>
      <c r="AB1465" s="52" t="str">
        <f>IFERROR(MAX(IF(OR(V1465="",X1465=""),"",IF(AND(AND(MONTH(F1465)&gt;=8,MONTH(F1465)&lt;9),AND(MONTH(H1465)&gt;=8,MONTH(H1465)&lt;9)),(NETWORKDAYS(F1465,H1465,Lister!$D$7:$D$13)-X1465)*T1465/NETWORKDAYS(Lister!$D$20,Lister!$E$20,Lister!$D$7:$D$13),IF(AND(MONTH(F1465)=7,MONTH(H1465)=8),(NETWORKDAYS(Lister!$D$20,H1465,Lister!$D$7:$D$13)-X1465)*T1465/NETWORKDAYS(Lister!$D$20,Lister!$E$20,Lister!$D$7:$D$13),IF(AND(MONTH(F1465)=7,MONTH(H1465)=7),0)))),0),"")</f>
        <v/>
      </c>
      <c r="AC1465" s="30" t="str">
        <f>IF(Afrapportering!AC1446="","",Afrapportering!AC1446)</f>
        <v/>
      </c>
      <c r="AD1465" s="52" t="str">
        <f t="shared" si="183"/>
        <v/>
      </c>
      <c r="AE1465" s="52" t="str">
        <f t="shared" si="184"/>
        <v/>
      </c>
      <c r="AF1465" s="30" t="str">
        <f t="shared" si="185"/>
        <v/>
      </c>
      <c r="AG1465" s="30" t="str">
        <f t="shared" si="186"/>
        <v/>
      </c>
      <c r="AH1465" s="3" t="str">
        <f t="shared" si="187"/>
        <v/>
      </c>
    </row>
    <row r="1466" spans="1:34" x14ac:dyDescent="0.25">
      <c r="A1466" s="13" t="str">
        <f>+Afrapportering!A1447</f>
        <v/>
      </c>
      <c r="B1466" s="13" t="str">
        <f>+Afrapportering!B1447</f>
        <v/>
      </c>
      <c r="C1466" s="13" t="str">
        <f>+Afrapportering!C1447</f>
        <v/>
      </c>
      <c r="D1466" s="13" t="str">
        <f>+Afrapportering!D1447</f>
        <v/>
      </c>
      <c r="E1466" s="14" t="str">
        <f>+Afrapportering!E1447</f>
        <v/>
      </c>
      <c r="F1466" s="139" t="str">
        <f>IF(Afrapportering!F1447 = "", "",Afrapportering!F1447)</f>
        <v/>
      </c>
      <c r="G1466" s="14" t="str">
        <f>+Afrapportering!G1447</f>
        <v/>
      </c>
      <c r="H1466" s="139" t="str">
        <f>IF(Afrapportering!H1447 = "","",Afrapportering!H1447)</f>
        <v/>
      </c>
      <c r="I1466" s="140" t="str">
        <f>+Afrapportering!I1447</f>
        <v/>
      </c>
      <c r="J1466" s="13" t="str">
        <f>+Afrapportering!J1447</f>
        <v/>
      </c>
      <c r="K1466" s="32" t="str">
        <f t="shared" si="180"/>
        <v/>
      </c>
      <c r="L1466" s="31" t="str">
        <f>IF(Ansøgning!J1452="","",Ansøgning!J1452)</f>
        <v/>
      </c>
      <c r="M1466" s="134" t="str">
        <f>IF(Afrapportering!M1447="","",Afrapportering!M1447)</f>
        <v/>
      </c>
      <c r="N1466" s="31" t="str">
        <f>IF(Ansøgning!K1452="","",Ansøgning!K1452)</f>
        <v/>
      </c>
      <c r="O1466" s="134">
        <f>IF(Afrapportering!O1447="",,Afrapportering!O1447)</f>
        <v>0</v>
      </c>
      <c r="P1466" s="15" t="str">
        <f>IF(Ansøgning!L1452="","",Ansøgning!L1452)</f>
        <v/>
      </c>
      <c r="Q1466" s="15" t="str">
        <f t="shared" si="181"/>
        <v/>
      </c>
      <c r="R1466" s="15"/>
      <c r="S1466" s="15" t="str">
        <f>IF(Afrapportering!S1447="","",Afrapportering!S1447)</f>
        <v/>
      </c>
      <c r="T1466" s="31" t="str">
        <f t="shared" si="182"/>
        <v/>
      </c>
      <c r="U1466" s="30" t="str">
        <f>IF(Afrapportering!U1447="","",Afrapportering!U1447)</f>
        <v/>
      </c>
      <c r="V1466" s="52" t="str">
        <f>IF(Afrapportering!V1447="","",Afrapportering!V1447)</f>
        <v/>
      </c>
      <c r="W1466" s="30" t="str">
        <f>IF(Afrapportering!W1447="","",Afrapportering!W1447)</f>
        <v/>
      </c>
      <c r="X1466" s="52" t="str">
        <f>IF(Afrapportering!X1447="","",Afrapportering!X1447)</f>
        <v/>
      </c>
      <c r="Y1466" s="30" t="str">
        <f>IF(Afrapportering!Y1447="","",Afrapportering!Y1447)</f>
        <v/>
      </c>
      <c r="Z1466" s="52" t="str">
        <f>IFERROR(MAX(IF(OR(V1466="",X1466=""),"",IF(AND(AND(MONTH(F1466)&gt;=7,MONTH(F1466)&lt;8),AND(MONTH(H1466)&gt;=7,MONTH(H1466)&lt;8)),(NETWORKDAYS(F1466,H1466,Lister!$D$7:$D$13)-V1466)*T1466/NETWORKDAYS(Lister!$D$19,Lister!$E$19,Lister!$D$7:$D$13),IF(AND(AND(MONTH(F1466)&gt;=7,MONTH(F1466)&lt;8),MONTH(H1466)&gt;7),(NETWORKDAYS(F1466,Lister!$E$19,Lister!$D$7:$D$13)-V1466)*T1466/NETWORKDAYS(Lister!$D$19,Lister!$E$19,Lister!$D$7:$D$13),IF(MONTH(F1466)&gt;7,0)))),0),"")</f>
        <v/>
      </c>
      <c r="AA1466" s="30" t="str">
        <f>IF(Afrapportering!AA1447="","",Afrapportering!AA1447)</f>
        <v/>
      </c>
      <c r="AB1466" s="52" t="str">
        <f>IFERROR(MAX(IF(OR(V1466="",X1466=""),"",IF(AND(AND(MONTH(F1466)&gt;=8,MONTH(F1466)&lt;9),AND(MONTH(H1466)&gt;=8,MONTH(H1466)&lt;9)),(NETWORKDAYS(F1466,H1466,Lister!$D$7:$D$13)-X1466)*T1466/NETWORKDAYS(Lister!$D$20,Lister!$E$20,Lister!$D$7:$D$13),IF(AND(MONTH(F1466)=7,MONTH(H1466)=8),(NETWORKDAYS(Lister!$D$20,H1466,Lister!$D$7:$D$13)-X1466)*T1466/NETWORKDAYS(Lister!$D$20,Lister!$E$20,Lister!$D$7:$D$13),IF(AND(MONTH(F1466)=7,MONTH(H1466)=7),0)))),0),"")</f>
        <v/>
      </c>
      <c r="AC1466" s="30" t="str">
        <f>IF(Afrapportering!AC1447="","",Afrapportering!AC1447)</f>
        <v/>
      </c>
      <c r="AD1466" s="52" t="str">
        <f t="shared" si="183"/>
        <v/>
      </c>
      <c r="AE1466" s="52" t="str">
        <f t="shared" si="184"/>
        <v/>
      </c>
      <c r="AF1466" s="30" t="str">
        <f t="shared" si="185"/>
        <v/>
      </c>
      <c r="AG1466" s="30" t="str">
        <f t="shared" si="186"/>
        <v/>
      </c>
      <c r="AH1466" s="3" t="str">
        <f t="shared" si="187"/>
        <v/>
      </c>
    </row>
    <row r="1467" spans="1:34" x14ac:dyDescent="0.25">
      <c r="A1467" s="13" t="str">
        <f>+Afrapportering!A1448</f>
        <v/>
      </c>
      <c r="B1467" s="13" t="str">
        <f>+Afrapportering!B1448</f>
        <v/>
      </c>
      <c r="C1467" s="13" t="str">
        <f>+Afrapportering!C1448</f>
        <v/>
      </c>
      <c r="D1467" s="13" t="str">
        <f>+Afrapportering!D1448</f>
        <v/>
      </c>
      <c r="E1467" s="14" t="str">
        <f>+Afrapportering!E1448</f>
        <v/>
      </c>
      <c r="F1467" s="139" t="str">
        <f>IF(Afrapportering!F1448 = "", "",Afrapportering!F1448)</f>
        <v/>
      </c>
      <c r="G1467" s="14" t="str">
        <f>+Afrapportering!G1448</f>
        <v/>
      </c>
      <c r="H1467" s="139" t="str">
        <f>IF(Afrapportering!H1448 = "","",Afrapportering!H1448)</f>
        <v/>
      </c>
      <c r="I1467" s="140" t="str">
        <f>+Afrapportering!I1448</f>
        <v/>
      </c>
      <c r="J1467" s="13" t="str">
        <f>+Afrapportering!J1448</f>
        <v/>
      </c>
      <c r="K1467" s="32" t="str">
        <f t="shared" si="180"/>
        <v/>
      </c>
      <c r="L1467" s="31" t="str">
        <f>IF(Ansøgning!J1453="","",Ansøgning!J1453)</f>
        <v/>
      </c>
      <c r="M1467" s="134" t="str">
        <f>IF(Afrapportering!M1448="","",Afrapportering!M1448)</f>
        <v/>
      </c>
      <c r="N1467" s="31" t="str">
        <f>IF(Ansøgning!K1453="","",Ansøgning!K1453)</f>
        <v/>
      </c>
      <c r="O1467" s="134">
        <f>IF(Afrapportering!O1448="",,Afrapportering!O1448)</f>
        <v>0</v>
      </c>
      <c r="P1467" s="15" t="str">
        <f>IF(Ansøgning!L1453="","",Ansøgning!L1453)</f>
        <v/>
      </c>
      <c r="Q1467" s="15" t="str">
        <f t="shared" si="181"/>
        <v/>
      </c>
      <c r="R1467" s="15"/>
      <c r="S1467" s="15" t="str">
        <f>IF(Afrapportering!S1448="","",Afrapportering!S1448)</f>
        <v/>
      </c>
      <c r="T1467" s="31" t="str">
        <f t="shared" si="182"/>
        <v/>
      </c>
      <c r="U1467" s="30" t="str">
        <f>IF(Afrapportering!U1448="","",Afrapportering!U1448)</f>
        <v/>
      </c>
      <c r="V1467" s="52" t="str">
        <f>IF(Afrapportering!V1448="","",Afrapportering!V1448)</f>
        <v/>
      </c>
      <c r="W1467" s="30" t="str">
        <f>IF(Afrapportering!W1448="","",Afrapportering!W1448)</f>
        <v/>
      </c>
      <c r="X1467" s="52" t="str">
        <f>IF(Afrapportering!X1448="","",Afrapportering!X1448)</f>
        <v/>
      </c>
      <c r="Y1467" s="30" t="str">
        <f>IF(Afrapportering!Y1448="","",Afrapportering!Y1448)</f>
        <v/>
      </c>
      <c r="Z1467" s="52" t="str">
        <f>IFERROR(MAX(IF(OR(V1467="",X1467=""),"",IF(AND(AND(MONTH(F1467)&gt;=7,MONTH(F1467)&lt;8),AND(MONTH(H1467)&gt;=7,MONTH(H1467)&lt;8)),(NETWORKDAYS(F1467,H1467,Lister!$D$7:$D$13)-V1467)*T1467/NETWORKDAYS(Lister!$D$19,Lister!$E$19,Lister!$D$7:$D$13),IF(AND(AND(MONTH(F1467)&gt;=7,MONTH(F1467)&lt;8),MONTH(H1467)&gt;7),(NETWORKDAYS(F1467,Lister!$E$19,Lister!$D$7:$D$13)-V1467)*T1467/NETWORKDAYS(Lister!$D$19,Lister!$E$19,Lister!$D$7:$D$13),IF(MONTH(F1467)&gt;7,0)))),0),"")</f>
        <v/>
      </c>
      <c r="AA1467" s="30" t="str">
        <f>IF(Afrapportering!AA1448="","",Afrapportering!AA1448)</f>
        <v/>
      </c>
      <c r="AB1467" s="52" t="str">
        <f>IFERROR(MAX(IF(OR(V1467="",X1467=""),"",IF(AND(AND(MONTH(F1467)&gt;=8,MONTH(F1467)&lt;9),AND(MONTH(H1467)&gt;=8,MONTH(H1467)&lt;9)),(NETWORKDAYS(F1467,H1467,Lister!$D$7:$D$13)-X1467)*T1467/NETWORKDAYS(Lister!$D$20,Lister!$E$20,Lister!$D$7:$D$13),IF(AND(MONTH(F1467)=7,MONTH(H1467)=8),(NETWORKDAYS(Lister!$D$20,H1467,Lister!$D$7:$D$13)-X1467)*T1467/NETWORKDAYS(Lister!$D$20,Lister!$E$20,Lister!$D$7:$D$13),IF(AND(MONTH(F1467)=7,MONTH(H1467)=7),0)))),0),"")</f>
        <v/>
      </c>
      <c r="AC1467" s="30" t="str">
        <f>IF(Afrapportering!AC1448="","",Afrapportering!AC1448)</f>
        <v/>
      </c>
      <c r="AD1467" s="52" t="str">
        <f t="shared" si="183"/>
        <v/>
      </c>
      <c r="AE1467" s="52" t="str">
        <f t="shared" si="184"/>
        <v/>
      </c>
      <c r="AF1467" s="30" t="str">
        <f t="shared" si="185"/>
        <v/>
      </c>
      <c r="AG1467" s="30" t="str">
        <f t="shared" si="186"/>
        <v/>
      </c>
      <c r="AH1467" s="3" t="str">
        <f t="shared" si="187"/>
        <v/>
      </c>
    </row>
    <row r="1468" spans="1:34" x14ac:dyDescent="0.25">
      <c r="A1468" s="13" t="str">
        <f>+Afrapportering!A1449</f>
        <v/>
      </c>
      <c r="B1468" s="13" t="str">
        <f>+Afrapportering!B1449</f>
        <v/>
      </c>
      <c r="C1468" s="13" t="str">
        <f>+Afrapportering!C1449</f>
        <v/>
      </c>
      <c r="D1468" s="13" t="str">
        <f>+Afrapportering!D1449</f>
        <v/>
      </c>
      <c r="E1468" s="14" t="str">
        <f>+Afrapportering!E1449</f>
        <v/>
      </c>
      <c r="F1468" s="139" t="str">
        <f>IF(Afrapportering!F1449 = "", "",Afrapportering!F1449)</f>
        <v/>
      </c>
      <c r="G1468" s="14" t="str">
        <f>+Afrapportering!G1449</f>
        <v/>
      </c>
      <c r="H1468" s="139" t="str">
        <f>IF(Afrapportering!H1449 = "","",Afrapportering!H1449)</f>
        <v/>
      </c>
      <c r="I1468" s="140" t="str">
        <f>+Afrapportering!I1449</f>
        <v/>
      </c>
      <c r="J1468" s="13" t="str">
        <f>+Afrapportering!J1449</f>
        <v/>
      </c>
      <c r="K1468" s="32" t="str">
        <f t="shared" si="180"/>
        <v/>
      </c>
      <c r="L1468" s="31" t="str">
        <f>IF(Ansøgning!J1454="","",Ansøgning!J1454)</f>
        <v/>
      </c>
      <c r="M1468" s="134" t="str">
        <f>IF(Afrapportering!M1449="","",Afrapportering!M1449)</f>
        <v/>
      </c>
      <c r="N1468" s="31" t="str">
        <f>IF(Ansøgning!K1454="","",Ansøgning!K1454)</f>
        <v/>
      </c>
      <c r="O1468" s="134">
        <f>IF(Afrapportering!O1449="",,Afrapportering!O1449)</f>
        <v>0</v>
      </c>
      <c r="P1468" s="15" t="str">
        <f>IF(Ansøgning!L1454="","",Ansøgning!L1454)</f>
        <v/>
      </c>
      <c r="Q1468" s="15" t="str">
        <f t="shared" si="181"/>
        <v/>
      </c>
      <c r="R1468" s="15"/>
      <c r="S1468" s="15" t="str">
        <f>IF(Afrapportering!S1449="","",Afrapportering!S1449)</f>
        <v/>
      </c>
      <c r="T1468" s="31" t="str">
        <f t="shared" si="182"/>
        <v/>
      </c>
      <c r="U1468" s="30" t="str">
        <f>IF(Afrapportering!U1449="","",Afrapportering!U1449)</f>
        <v/>
      </c>
      <c r="V1468" s="52" t="str">
        <f>IF(Afrapportering!V1449="","",Afrapportering!V1449)</f>
        <v/>
      </c>
      <c r="W1468" s="30" t="str">
        <f>IF(Afrapportering!W1449="","",Afrapportering!W1449)</f>
        <v/>
      </c>
      <c r="X1468" s="52" t="str">
        <f>IF(Afrapportering!X1449="","",Afrapportering!X1449)</f>
        <v/>
      </c>
      <c r="Y1468" s="30" t="str">
        <f>IF(Afrapportering!Y1449="","",Afrapportering!Y1449)</f>
        <v/>
      </c>
      <c r="Z1468" s="52" t="str">
        <f>IFERROR(MAX(IF(OR(V1468="",X1468=""),"",IF(AND(AND(MONTH(F1468)&gt;=7,MONTH(F1468)&lt;8),AND(MONTH(H1468)&gt;=7,MONTH(H1468)&lt;8)),(NETWORKDAYS(F1468,H1468,Lister!$D$7:$D$13)-V1468)*T1468/NETWORKDAYS(Lister!$D$19,Lister!$E$19,Lister!$D$7:$D$13),IF(AND(AND(MONTH(F1468)&gt;=7,MONTH(F1468)&lt;8),MONTH(H1468)&gt;7),(NETWORKDAYS(F1468,Lister!$E$19,Lister!$D$7:$D$13)-V1468)*T1468/NETWORKDAYS(Lister!$D$19,Lister!$E$19,Lister!$D$7:$D$13),IF(MONTH(F1468)&gt;7,0)))),0),"")</f>
        <v/>
      </c>
      <c r="AA1468" s="30" t="str">
        <f>IF(Afrapportering!AA1449="","",Afrapportering!AA1449)</f>
        <v/>
      </c>
      <c r="AB1468" s="52" t="str">
        <f>IFERROR(MAX(IF(OR(V1468="",X1468=""),"",IF(AND(AND(MONTH(F1468)&gt;=8,MONTH(F1468)&lt;9),AND(MONTH(H1468)&gt;=8,MONTH(H1468)&lt;9)),(NETWORKDAYS(F1468,H1468,Lister!$D$7:$D$13)-X1468)*T1468/NETWORKDAYS(Lister!$D$20,Lister!$E$20,Lister!$D$7:$D$13),IF(AND(MONTH(F1468)=7,MONTH(H1468)=8),(NETWORKDAYS(Lister!$D$20,H1468,Lister!$D$7:$D$13)-X1468)*T1468/NETWORKDAYS(Lister!$D$20,Lister!$E$20,Lister!$D$7:$D$13),IF(AND(MONTH(F1468)=7,MONTH(H1468)=7),0)))),0),"")</f>
        <v/>
      </c>
      <c r="AC1468" s="30" t="str">
        <f>IF(Afrapportering!AC1449="","",Afrapportering!AC1449)</f>
        <v/>
      </c>
      <c r="AD1468" s="52" t="str">
        <f t="shared" si="183"/>
        <v/>
      </c>
      <c r="AE1468" s="52" t="str">
        <f t="shared" si="184"/>
        <v/>
      </c>
      <c r="AF1468" s="30" t="str">
        <f t="shared" si="185"/>
        <v/>
      </c>
      <c r="AG1468" s="30" t="str">
        <f t="shared" si="186"/>
        <v/>
      </c>
      <c r="AH1468" s="3" t="str">
        <f t="shared" si="187"/>
        <v/>
      </c>
    </row>
    <row r="1469" spans="1:34" x14ac:dyDescent="0.25">
      <c r="A1469" s="13" t="str">
        <f>+Afrapportering!A1450</f>
        <v/>
      </c>
      <c r="B1469" s="13" t="str">
        <f>+Afrapportering!B1450</f>
        <v/>
      </c>
      <c r="C1469" s="13" t="str">
        <f>+Afrapportering!C1450</f>
        <v/>
      </c>
      <c r="D1469" s="13" t="str">
        <f>+Afrapportering!D1450</f>
        <v/>
      </c>
      <c r="E1469" s="14" t="str">
        <f>+Afrapportering!E1450</f>
        <v/>
      </c>
      <c r="F1469" s="139" t="str">
        <f>IF(Afrapportering!F1450 = "", "",Afrapportering!F1450)</f>
        <v/>
      </c>
      <c r="G1469" s="14" t="str">
        <f>+Afrapportering!G1450</f>
        <v/>
      </c>
      <c r="H1469" s="139" t="str">
        <f>IF(Afrapportering!H1450 = "","",Afrapportering!H1450)</f>
        <v/>
      </c>
      <c r="I1469" s="140" t="str">
        <f>+Afrapportering!I1450</f>
        <v/>
      </c>
      <c r="J1469" s="13" t="str">
        <f>+Afrapportering!J1450</f>
        <v/>
      </c>
      <c r="K1469" s="32" t="str">
        <f t="shared" si="180"/>
        <v/>
      </c>
      <c r="L1469" s="31" t="str">
        <f>IF(Ansøgning!J1455="","",Ansøgning!J1455)</f>
        <v/>
      </c>
      <c r="M1469" s="134" t="str">
        <f>IF(Afrapportering!M1450="","",Afrapportering!M1450)</f>
        <v/>
      </c>
      <c r="N1469" s="31" t="str">
        <f>IF(Ansøgning!K1455="","",Ansøgning!K1455)</f>
        <v/>
      </c>
      <c r="O1469" s="134">
        <f>IF(Afrapportering!O1450="",,Afrapportering!O1450)</f>
        <v>0</v>
      </c>
      <c r="P1469" s="15" t="str">
        <f>IF(Ansøgning!L1455="","",Ansøgning!L1455)</f>
        <v/>
      </c>
      <c r="Q1469" s="15" t="str">
        <f t="shared" si="181"/>
        <v/>
      </c>
      <c r="R1469" s="15"/>
      <c r="S1469" s="15" t="str">
        <f>IF(Afrapportering!S1450="","",Afrapportering!S1450)</f>
        <v/>
      </c>
      <c r="T1469" s="31" t="str">
        <f t="shared" si="182"/>
        <v/>
      </c>
      <c r="U1469" s="30" t="str">
        <f>IF(Afrapportering!U1450="","",Afrapportering!U1450)</f>
        <v/>
      </c>
      <c r="V1469" s="52" t="str">
        <f>IF(Afrapportering!V1450="","",Afrapportering!V1450)</f>
        <v/>
      </c>
      <c r="W1469" s="30" t="str">
        <f>IF(Afrapportering!W1450="","",Afrapportering!W1450)</f>
        <v/>
      </c>
      <c r="X1469" s="52" t="str">
        <f>IF(Afrapportering!X1450="","",Afrapportering!X1450)</f>
        <v/>
      </c>
      <c r="Y1469" s="30" t="str">
        <f>IF(Afrapportering!Y1450="","",Afrapportering!Y1450)</f>
        <v/>
      </c>
      <c r="Z1469" s="52" t="str">
        <f>IFERROR(MAX(IF(OR(V1469="",X1469=""),"",IF(AND(AND(MONTH(F1469)&gt;=7,MONTH(F1469)&lt;8),AND(MONTH(H1469)&gt;=7,MONTH(H1469)&lt;8)),(NETWORKDAYS(F1469,H1469,Lister!$D$7:$D$13)-V1469)*T1469/NETWORKDAYS(Lister!$D$19,Lister!$E$19,Lister!$D$7:$D$13),IF(AND(AND(MONTH(F1469)&gt;=7,MONTH(F1469)&lt;8),MONTH(H1469)&gt;7),(NETWORKDAYS(F1469,Lister!$E$19,Lister!$D$7:$D$13)-V1469)*T1469/NETWORKDAYS(Lister!$D$19,Lister!$E$19,Lister!$D$7:$D$13),IF(MONTH(F1469)&gt;7,0)))),0),"")</f>
        <v/>
      </c>
      <c r="AA1469" s="30" t="str">
        <f>IF(Afrapportering!AA1450="","",Afrapportering!AA1450)</f>
        <v/>
      </c>
      <c r="AB1469" s="52" t="str">
        <f>IFERROR(MAX(IF(OR(V1469="",X1469=""),"",IF(AND(AND(MONTH(F1469)&gt;=8,MONTH(F1469)&lt;9),AND(MONTH(H1469)&gt;=8,MONTH(H1469)&lt;9)),(NETWORKDAYS(F1469,H1469,Lister!$D$7:$D$13)-X1469)*T1469/NETWORKDAYS(Lister!$D$20,Lister!$E$20,Lister!$D$7:$D$13),IF(AND(MONTH(F1469)=7,MONTH(H1469)=8),(NETWORKDAYS(Lister!$D$20,H1469,Lister!$D$7:$D$13)-X1469)*T1469/NETWORKDAYS(Lister!$D$20,Lister!$E$20,Lister!$D$7:$D$13),IF(AND(MONTH(F1469)=7,MONTH(H1469)=7),0)))),0),"")</f>
        <v/>
      </c>
      <c r="AC1469" s="30" t="str">
        <f>IF(Afrapportering!AC1450="","",Afrapportering!AC1450)</f>
        <v/>
      </c>
      <c r="AD1469" s="52" t="str">
        <f t="shared" si="183"/>
        <v/>
      </c>
      <c r="AE1469" s="52" t="str">
        <f t="shared" si="184"/>
        <v/>
      </c>
      <c r="AF1469" s="30" t="str">
        <f t="shared" si="185"/>
        <v/>
      </c>
      <c r="AG1469" s="30" t="str">
        <f t="shared" si="186"/>
        <v/>
      </c>
      <c r="AH1469" s="3" t="str">
        <f t="shared" si="187"/>
        <v/>
      </c>
    </row>
    <row r="1470" spans="1:34" x14ac:dyDescent="0.25">
      <c r="A1470" s="13" t="str">
        <f>+Afrapportering!A1451</f>
        <v/>
      </c>
      <c r="B1470" s="13" t="str">
        <f>+Afrapportering!B1451</f>
        <v/>
      </c>
      <c r="C1470" s="13" t="str">
        <f>+Afrapportering!C1451</f>
        <v/>
      </c>
      <c r="D1470" s="13" t="str">
        <f>+Afrapportering!D1451</f>
        <v/>
      </c>
      <c r="E1470" s="14" t="str">
        <f>+Afrapportering!E1451</f>
        <v/>
      </c>
      <c r="F1470" s="139" t="str">
        <f>IF(Afrapportering!F1451 = "", "",Afrapportering!F1451)</f>
        <v/>
      </c>
      <c r="G1470" s="14" t="str">
        <f>+Afrapportering!G1451</f>
        <v/>
      </c>
      <c r="H1470" s="139" t="str">
        <f>IF(Afrapportering!H1451 = "","",Afrapportering!H1451)</f>
        <v/>
      </c>
      <c r="I1470" s="140" t="str">
        <f>+Afrapportering!I1451</f>
        <v/>
      </c>
      <c r="J1470" s="13" t="str">
        <f>+Afrapportering!J1451</f>
        <v/>
      </c>
      <c r="K1470" s="32" t="str">
        <f t="shared" si="180"/>
        <v/>
      </c>
      <c r="L1470" s="31" t="str">
        <f>IF(Ansøgning!J1456="","",Ansøgning!J1456)</f>
        <v/>
      </c>
      <c r="M1470" s="134" t="str">
        <f>IF(Afrapportering!M1451="","",Afrapportering!M1451)</f>
        <v/>
      </c>
      <c r="N1470" s="31" t="str">
        <f>IF(Ansøgning!K1456="","",Ansøgning!K1456)</f>
        <v/>
      </c>
      <c r="O1470" s="134">
        <f>IF(Afrapportering!O1451="",,Afrapportering!O1451)</f>
        <v>0</v>
      </c>
      <c r="P1470" s="15" t="str">
        <f>IF(Ansøgning!L1456="","",Ansøgning!L1456)</f>
        <v/>
      </c>
      <c r="Q1470" s="15" t="str">
        <f t="shared" si="181"/>
        <v/>
      </c>
      <c r="R1470" s="15"/>
      <c r="S1470" s="15" t="str">
        <f>IF(Afrapportering!S1451="","",Afrapportering!S1451)</f>
        <v/>
      </c>
      <c r="T1470" s="31" t="str">
        <f t="shared" si="182"/>
        <v/>
      </c>
      <c r="U1470" s="30" t="str">
        <f>IF(Afrapportering!U1451="","",Afrapportering!U1451)</f>
        <v/>
      </c>
      <c r="V1470" s="52" t="str">
        <f>IF(Afrapportering!V1451="","",Afrapportering!V1451)</f>
        <v/>
      </c>
      <c r="W1470" s="30" t="str">
        <f>IF(Afrapportering!W1451="","",Afrapportering!W1451)</f>
        <v/>
      </c>
      <c r="X1470" s="52" t="str">
        <f>IF(Afrapportering!X1451="","",Afrapportering!X1451)</f>
        <v/>
      </c>
      <c r="Y1470" s="30" t="str">
        <f>IF(Afrapportering!Y1451="","",Afrapportering!Y1451)</f>
        <v/>
      </c>
      <c r="Z1470" s="52" t="str">
        <f>IFERROR(MAX(IF(OR(V1470="",X1470=""),"",IF(AND(AND(MONTH(F1470)&gt;=7,MONTH(F1470)&lt;8),AND(MONTH(H1470)&gt;=7,MONTH(H1470)&lt;8)),(NETWORKDAYS(F1470,H1470,Lister!$D$7:$D$13)-V1470)*T1470/NETWORKDAYS(Lister!$D$19,Lister!$E$19,Lister!$D$7:$D$13),IF(AND(AND(MONTH(F1470)&gt;=7,MONTH(F1470)&lt;8),MONTH(H1470)&gt;7),(NETWORKDAYS(F1470,Lister!$E$19,Lister!$D$7:$D$13)-V1470)*T1470/NETWORKDAYS(Lister!$D$19,Lister!$E$19,Lister!$D$7:$D$13),IF(MONTH(F1470)&gt;7,0)))),0),"")</f>
        <v/>
      </c>
      <c r="AA1470" s="30" t="str">
        <f>IF(Afrapportering!AA1451="","",Afrapportering!AA1451)</f>
        <v/>
      </c>
      <c r="AB1470" s="52" t="str">
        <f>IFERROR(MAX(IF(OR(V1470="",X1470=""),"",IF(AND(AND(MONTH(F1470)&gt;=8,MONTH(F1470)&lt;9),AND(MONTH(H1470)&gt;=8,MONTH(H1470)&lt;9)),(NETWORKDAYS(F1470,H1470,Lister!$D$7:$D$13)-X1470)*T1470/NETWORKDAYS(Lister!$D$20,Lister!$E$20,Lister!$D$7:$D$13),IF(AND(MONTH(F1470)=7,MONTH(H1470)=8),(NETWORKDAYS(Lister!$D$20,H1470,Lister!$D$7:$D$13)-X1470)*T1470/NETWORKDAYS(Lister!$D$20,Lister!$E$20,Lister!$D$7:$D$13),IF(AND(MONTH(F1470)=7,MONTH(H1470)=7),0)))),0),"")</f>
        <v/>
      </c>
      <c r="AC1470" s="30" t="str">
        <f>IF(Afrapportering!AC1451="","",Afrapportering!AC1451)</f>
        <v/>
      </c>
      <c r="AD1470" s="52" t="str">
        <f t="shared" si="183"/>
        <v/>
      </c>
      <c r="AE1470" s="52" t="str">
        <f t="shared" si="184"/>
        <v/>
      </c>
      <c r="AF1470" s="30" t="str">
        <f t="shared" si="185"/>
        <v/>
      </c>
      <c r="AG1470" s="30" t="str">
        <f t="shared" si="186"/>
        <v/>
      </c>
      <c r="AH1470" s="3" t="str">
        <f t="shared" si="187"/>
        <v/>
      </c>
    </row>
    <row r="1471" spans="1:34" x14ac:dyDescent="0.25">
      <c r="A1471" s="13" t="str">
        <f>+Afrapportering!A1452</f>
        <v/>
      </c>
      <c r="B1471" s="13" t="str">
        <f>+Afrapportering!B1452</f>
        <v/>
      </c>
      <c r="C1471" s="13" t="str">
        <f>+Afrapportering!C1452</f>
        <v/>
      </c>
      <c r="D1471" s="13" t="str">
        <f>+Afrapportering!D1452</f>
        <v/>
      </c>
      <c r="E1471" s="14" t="str">
        <f>+Afrapportering!E1452</f>
        <v/>
      </c>
      <c r="F1471" s="139" t="str">
        <f>IF(Afrapportering!F1452 = "", "",Afrapportering!F1452)</f>
        <v/>
      </c>
      <c r="G1471" s="14" t="str">
        <f>+Afrapportering!G1452</f>
        <v/>
      </c>
      <c r="H1471" s="139" t="str">
        <f>IF(Afrapportering!H1452 = "","",Afrapportering!H1452)</f>
        <v/>
      </c>
      <c r="I1471" s="140" t="str">
        <f>+Afrapportering!I1452</f>
        <v/>
      </c>
      <c r="J1471" s="13" t="str">
        <f>+Afrapportering!J1452</f>
        <v/>
      </c>
      <c r="K1471" s="32" t="str">
        <f t="shared" si="180"/>
        <v/>
      </c>
      <c r="L1471" s="31" t="str">
        <f>IF(Ansøgning!J1457="","",Ansøgning!J1457)</f>
        <v/>
      </c>
      <c r="M1471" s="134" t="str">
        <f>IF(Afrapportering!M1452="","",Afrapportering!M1452)</f>
        <v/>
      </c>
      <c r="N1471" s="31" t="str">
        <f>IF(Ansøgning!K1457="","",Ansøgning!K1457)</f>
        <v/>
      </c>
      <c r="O1471" s="134">
        <f>IF(Afrapportering!O1452="",,Afrapportering!O1452)</f>
        <v>0</v>
      </c>
      <c r="P1471" s="15" t="str">
        <f>IF(Ansøgning!L1457="","",Ansøgning!L1457)</f>
        <v/>
      </c>
      <c r="Q1471" s="15" t="str">
        <f t="shared" si="181"/>
        <v/>
      </c>
      <c r="R1471" s="15"/>
      <c r="S1471" s="15" t="str">
        <f>IF(Afrapportering!S1452="","",Afrapportering!S1452)</f>
        <v/>
      </c>
      <c r="T1471" s="31" t="str">
        <f t="shared" si="182"/>
        <v/>
      </c>
      <c r="U1471" s="30" t="str">
        <f>IF(Afrapportering!U1452="","",Afrapportering!U1452)</f>
        <v/>
      </c>
      <c r="V1471" s="52" t="str">
        <f>IF(Afrapportering!V1452="","",Afrapportering!V1452)</f>
        <v/>
      </c>
      <c r="W1471" s="30" t="str">
        <f>IF(Afrapportering!W1452="","",Afrapportering!W1452)</f>
        <v/>
      </c>
      <c r="X1471" s="52" t="str">
        <f>IF(Afrapportering!X1452="","",Afrapportering!X1452)</f>
        <v/>
      </c>
      <c r="Y1471" s="30" t="str">
        <f>IF(Afrapportering!Y1452="","",Afrapportering!Y1452)</f>
        <v/>
      </c>
      <c r="Z1471" s="52" t="str">
        <f>IFERROR(MAX(IF(OR(V1471="",X1471=""),"",IF(AND(AND(MONTH(F1471)&gt;=7,MONTH(F1471)&lt;8),AND(MONTH(H1471)&gt;=7,MONTH(H1471)&lt;8)),(NETWORKDAYS(F1471,H1471,Lister!$D$7:$D$13)-V1471)*T1471/NETWORKDAYS(Lister!$D$19,Lister!$E$19,Lister!$D$7:$D$13),IF(AND(AND(MONTH(F1471)&gt;=7,MONTH(F1471)&lt;8),MONTH(H1471)&gt;7),(NETWORKDAYS(F1471,Lister!$E$19,Lister!$D$7:$D$13)-V1471)*T1471/NETWORKDAYS(Lister!$D$19,Lister!$E$19,Lister!$D$7:$D$13),IF(MONTH(F1471)&gt;7,0)))),0),"")</f>
        <v/>
      </c>
      <c r="AA1471" s="30" t="str">
        <f>IF(Afrapportering!AA1452="","",Afrapportering!AA1452)</f>
        <v/>
      </c>
      <c r="AB1471" s="52" t="str">
        <f>IFERROR(MAX(IF(OR(V1471="",X1471=""),"",IF(AND(AND(MONTH(F1471)&gt;=8,MONTH(F1471)&lt;9),AND(MONTH(H1471)&gt;=8,MONTH(H1471)&lt;9)),(NETWORKDAYS(F1471,H1471,Lister!$D$7:$D$13)-X1471)*T1471/NETWORKDAYS(Lister!$D$20,Lister!$E$20,Lister!$D$7:$D$13),IF(AND(MONTH(F1471)=7,MONTH(H1471)=8),(NETWORKDAYS(Lister!$D$20,H1471,Lister!$D$7:$D$13)-X1471)*T1471/NETWORKDAYS(Lister!$D$20,Lister!$E$20,Lister!$D$7:$D$13),IF(AND(MONTH(F1471)=7,MONTH(H1471)=7),0)))),0),"")</f>
        <v/>
      </c>
      <c r="AC1471" s="30" t="str">
        <f>IF(Afrapportering!AC1452="","",Afrapportering!AC1452)</f>
        <v/>
      </c>
      <c r="AD1471" s="52" t="str">
        <f t="shared" si="183"/>
        <v/>
      </c>
      <c r="AE1471" s="52" t="str">
        <f t="shared" si="184"/>
        <v/>
      </c>
      <c r="AF1471" s="30" t="str">
        <f t="shared" si="185"/>
        <v/>
      </c>
      <c r="AG1471" s="30" t="str">
        <f t="shared" si="186"/>
        <v/>
      </c>
      <c r="AH1471" s="3" t="str">
        <f t="shared" si="187"/>
        <v/>
      </c>
    </row>
    <row r="1472" spans="1:34" x14ac:dyDescent="0.25">
      <c r="A1472" s="13" t="str">
        <f>+Afrapportering!A1453</f>
        <v/>
      </c>
      <c r="B1472" s="13" t="str">
        <f>+Afrapportering!B1453</f>
        <v/>
      </c>
      <c r="C1472" s="13" t="str">
        <f>+Afrapportering!C1453</f>
        <v/>
      </c>
      <c r="D1472" s="13" t="str">
        <f>+Afrapportering!D1453</f>
        <v/>
      </c>
      <c r="E1472" s="14" t="str">
        <f>+Afrapportering!E1453</f>
        <v/>
      </c>
      <c r="F1472" s="139" t="str">
        <f>IF(Afrapportering!F1453 = "", "",Afrapportering!F1453)</f>
        <v/>
      </c>
      <c r="G1472" s="14" t="str">
        <f>+Afrapportering!G1453</f>
        <v/>
      </c>
      <c r="H1472" s="139" t="str">
        <f>IF(Afrapportering!H1453 = "","",Afrapportering!H1453)</f>
        <v/>
      </c>
      <c r="I1472" s="140" t="str">
        <f>+Afrapportering!I1453</f>
        <v/>
      </c>
      <c r="J1472" s="13" t="str">
        <f>+Afrapportering!J1453</f>
        <v/>
      </c>
      <c r="K1472" s="32" t="str">
        <f t="shared" si="180"/>
        <v/>
      </c>
      <c r="L1472" s="31" t="str">
        <f>IF(Ansøgning!J1458="","",Ansøgning!J1458)</f>
        <v/>
      </c>
      <c r="M1472" s="134" t="str">
        <f>IF(Afrapportering!M1453="","",Afrapportering!M1453)</f>
        <v/>
      </c>
      <c r="N1472" s="31" t="str">
        <f>IF(Ansøgning!K1458="","",Ansøgning!K1458)</f>
        <v/>
      </c>
      <c r="O1472" s="134">
        <f>IF(Afrapportering!O1453="",,Afrapportering!O1453)</f>
        <v>0</v>
      </c>
      <c r="P1472" s="15" t="str">
        <f>IF(Ansøgning!L1458="","",Ansøgning!L1458)</f>
        <v/>
      </c>
      <c r="Q1472" s="15" t="str">
        <f t="shared" si="181"/>
        <v/>
      </c>
      <c r="R1472" s="15"/>
      <c r="S1472" s="15" t="str">
        <f>IF(Afrapportering!S1453="","",Afrapportering!S1453)</f>
        <v/>
      </c>
      <c r="T1472" s="31" t="str">
        <f t="shared" si="182"/>
        <v/>
      </c>
      <c r="U1472" s="30" t="str">
        <f>IF(Afrapportering!U1453="","",Afrapportering!U1453)</f>
        <v/>
      </c>
      <c r="V1472" s="52" t="str">
        <f>IF(Afrapportering!V1453="","",Afrapportering!V1453)</f>
        <v/>
      </c>
      <c r="W1472" s="30" t="str">
        <f>IF(Afrapportering!W1453="","",Afrapportering!W1453)</f>
        <v/>
      </c>
      <c r="X1472" s="52" t="str">
        <f>IF(Afrapportering!X1453="","",Afrapportering!X1453)</f>
        <v/>
      </c>
      <c r="Y1472" s="30" t="str">
        <f>IF(Afrapportering!Y1453="","",Afrapportering!Y1453)</f>
        <v/>
      </c>
      <c r="Z1472" s="52" t="str">
        <f>IFERROR(MAX(IF(OR(V1472="",X1472=""),"",IF(AND(AND(MONTH(F1472)&gt;=7,MONTH(F1472)&lt;8),AND(MONTH(H1472)&gt;=7,MONTH(H1472)&lt;8)),(NETWORKDAYS(F1472,H1472,Lister!$D$7:$D$13)-V1472)*T1472/NETWORKDAYS(Lister!$D$19,Lister!$E$19,Lister!$D$7:$D$13),IF(AND(AND(MONTH(F1472)&gt;=7,MONTH(F1472)&lt;8),MONTH(H1472)&gt;7),(NETWORKDAYS(F1472,Lister!$E$19,Lister!$D$7:$D$13)-V1472)*T1472/NETWORKDAYS(Lister!$D$19,Lister!$E$19,Lister!$D$7:$D$13),IF(MONTH(F1472)&gt;7,0)))),0),"")</f>
        <v/>
      </c>
      <c r="AA1472" s="30" t="str">
        <f>IF(Afrapportering!AA1453="","",Afrapportering!AA1453)</f>
        <v/>
      </c>
      <c r="AB1472" s="52" t="str">
        <f>IFERROR(MAX(IF(OR(V1472="",X1472=""),"",IF(AND(AND(MONTH(F1472)&gt;=8,MONTH(F1472)&lt;9),AND(MONTH(H1472)&gt;=8,MONTH(H1472)&lt;9)),(NETWORKDAYS(F1472,H1472,Lister!$D$7:$D$13)-X1472)*T1472/NETWORKDAYS(Lister!$D$20,Lister!$E$20,Lister!$D$7:$D$13),IF(AND(MONTH(F1472)=7,MONTH(H1472)=8),(NETWORKDAYS(Lister!$D$20,H1472,Lister!$D$7:$D$13)-X1472)*T1472/NETWORKDAYS(Lister!$D$20,Lister!$E$20,Lister!$D$7:$D$13),IF(AND(MONTH(F1472)=7,MONTH(H1472)=7),0)))),0),"")</f>
        <v/>
      </c>
      <c r="AC1472" s="30" t="str">
        <f>IF(Afrapportering!AC1453="","",Afrapportering!AC1453)</f>
        <v/>
      </c>
      <c r="AD1472" s="52" t="str">
        <f t="shared" si="183"/>
        <v/>
      </c>
      <c r="AE1472" s="52" t="str">
        <f t="shared" si="184"/>
        <v/>
      </c>
      <c r="AF1472" s="30" t="str">
        <f t="shared" si="185"/>
        <v/>
      </c>
      <c r="AG1472" s="30" t="str">
        <f t="shared" si="186"/>
        <v/>
      </c>
      <c r="AH1472" s="3" t="str">
        <f t="shared" si="187"/>
        <v/>
      </c>
    </row>
    <row r="1473" spans="1:34" x14ac:dyDescent="0.25">
      <c r="A1473" s="13" t="str">
        <f>+Afrapportering!A1454</f>
        <v/>
      </c>
      <c r="B1473" s="13" t="str">
        <f>+Afrapportering!B1454</f>
        <v/>
      </c>
      <c r="C1473" s="13" t="str">
        <f>+Afrapportering!C1454</f>
        <v/>
      </c>
      <c r="D1473" s="13" t="str">
        <f>+Afrapportering!D1454</f>
        <v/>
      </c>
      <c r="E1473" s="14" t="str">
        <f>+Afrapportering!E1454</f>
        <v/>
      </c>
      <c r="F1473" s="139" t="str">
        <f>IF(Afrapportering!F1454 = "", "",Afrapportering!F1454)</f>
        <v/>
      </c>
      <c r="G1473" s="14" t="str">
        <f>+Afrapportering!G1454</f>
        <v/>
      </c>
      <c r="H1473" s="139" t="str">
        <f>IF(Afrapportering!H1454 = "","",Afrapportering!H1454)</f>
        <v/>
      </c>
      <c r="I1473" s="140" t="str">
        <f>+Afrapportering!I1454</f>
        <v/>
      </c>
      <c r="J1473" s="13" t="str">
        <f>+Afrapportering!J1454</f>
        <v/>
      </c>
      <c r="K1473" s="32" t="str">
        <f t="shared" si="180"/>
        <v/>
      </c>
      <c r="L1473" s="31" t="str">
        <f>IF(Ansøgning!J1459="","",Ansøgning!J1459)</f>
        <v/>
      </c>
      <c r="M1473" s="134" t="str">
        <f>IF(Afrapportering!M1454="","",Afrapportering!M1454)</f>
        <v/>
      </c>
      <c r="N1473" s="31" t="str">
        <f>IF(Ansøgning!K1459="","",Ansøgning!K1459)</f>
        <v/>
      </c>
      <c r="O1473" s="134">
        <f>IF(Afrapportering!O1454="",,Afrapportering!O1454)</f>
        <v>0</v>
      </c>
      <c r="P1473" s="15" t="str">
        <f>IF(Ansøgning!L1459="","",Ansøgning!L1459)</f>
        <v/>
      </c>
      <c r="Q1473" s="15" t="str">
        <f t="shared" si="181"/>
        <v/>
      </c>
      <c r="R1473" s="15"/>
      <c r="S1473" s="15" t="str">
        <f>IF(Afrapportering!S1454="","",Afrapportering!S1454)</f>
        <v/>
      </c>
      <c r="T1473" s="31" t="str">
        <f t="shared" si="182"/>
        <v/>
      </c>
      <c r="U1473" s="30" t="str">
        <f>IF(Afrapportering!U1454="","",Afrapportering!U1454)</f>
        <v/>
      </c>
      <c r="V1473" s="52" t="str">
        <f>IF(Afrapportering!V1454="","",Afrapportering!V1454)</f>
        <v/>
      </c>
      <c r="W1473" s="30" t="str">
        <f>IF(Afrapportering!W1454="","",Afrapportering!W1454)</f>
        <v/>
      </c>
      <c r="X1473" s="52" t="str">
        <f>IF(Afrapportering!X1454="","",Afrapportering!X1454)</f>
        <v/>
      </c>
      <c r="Y1473" s="30" t="str">
        <f>IF(Afrapportering!Y1454="","",Afrapportering!Y1454)</f>
        <v/>
      </c>
      <c r="Z1473" s="52" t="str">
        <f>IFERROR(MAX(IF(OR(V1473="",X1473=""),"",IF(AND(AND(MONTH(F1473)&gt;=7,MONTH(F1473)&lt;8),AND(MONTH(H1473)&gt;=7,MONTH(H1473)&lt;8)),(NETWORKDAYS(F1473,H1473,Lister!$D$7:$D$13)-V1473)*T1473/NETWORKDAYS(Lister!$D$19,Lister!$E$19,Lister!$D$7:$D$13),IF(AND(AND(MONTH(F1473)&gt;=7,MONTH(F1473)&lt;8),MONTH(H1473)&gt;7),(NETWORKDAYS(F1473,Lister!$E$19,Lister!$D$7:$D$13)-V1473)*T1473/NETWORKDAYS(Lister!$D$19,Lister!$E$19,Lister!$D$7:$D$13),IF(MONTH(F1473)&gt;7,0)))),0),"")</f>
        <v/>
      </c>
      <c r="AA1473" s="30" t="str">
        <f>IF(Afrapportering!AA1454="","",Afrapportering!AA1454)</f>
        <v/>
      </c>
      <c r="AB1473" s="52" t="str">
        <f>IFERROR(MAX(IF(OR(V1473="",X1473=""),"",IF(AND(AND(MONTH(F1473)&gt;=8,MONTH(F1473)&lt;9),AND(MONTH(H1473)&gt;=8,MONTH(H1473)&lt;9)),(NETWORKDAYS(F1473,H1473,Lister!$D$7:$D$13)-X1473)*T1473/NETWORKDAYS(Lister!$D$20,Lister!$E$20,Lister!$D$7:$D$13),IF(AND(MONTH(F1473)=7,MONTH(H1473)=8),(NETWORKDAYS(Lister!$D$20,H1473,Lister!$D$7:$D$13)-X1473)*T1473/NETWORKDAYS(Lister!$D$20,Lister!$E$20,Lister!$D$7:$D$13),IF(AND(MONTH(F1473)=7,MONTH(H1473)=7),0)))),0),"")</f>
        <v/>
      </c>
      <c r="AC1473" s="30" t="str">
        <f>IF(Afrapportering!AC1454="","",Afrapportering!AC1454)</f>
        <v/>
      </c>
      <c r="AD1473" s="52" t="str">
        <f t="shared" si="183"/>
        <v/>
      </c>
      <c r="AE1473" s="52" t="str">
        <f t="shared" si="184"/>
        <v/>
      </c>
      <c r="AF1473" s="30" t="str">
        <f t="shared" si="185"/>
        <v/>
      </c>
      <c r="AG1473" s="30" t="str">
        <f t="shared" si="186"/>
        <v/>
      </c>
      <c r="AH1473" s="3" t="str">
        <f t="shared" si="187"/>
        <v/>
      </c>
    </row>
    <row r="1474" spans="1:34" x14ac:dyDescent="0.25">
      <c r="A1474" s="13" t="str">
        <f>+Afrapportering!A1455</f>
        <v/>
      </c>
      <c r="B1474" s="13" t="str">
        <f>+Afrapportering!B1455</f>
        <v/>
      </c>
      <c r="C1474" s="13" t="str">
        <f>+Afrapportering!C1455</f>
        <v/>
      </c>
      <c r="D1474" s="13" t="str">
        <f>+Afrapportering!D1455</f>
        <v/>
      </c>
      <c r="E1474" s="14" t="str">
        <f>+Afrapportering!E1455</f>
        <v/>
      </c>
      <c r="F1474" s="139" t="str">
        <f>IF(Afrapportering!F1455 = "", "",Afrapportering!F1455)</f>
        <v/>
      </c>
      <c r="G1474" s="14" t="str">
        <f>+Afrapportering!G1455</f>
        <v/>
      </c>
      <c r="H1474" s="139" t="str">
        <f>IF(Afrapportering!H1455 = "","",Afrapportering!H1455)</f>
        <v/>
      </c>
      <c r="I1474" s="140" t="str">
        <f>+Afrapportering!I1455</f>
        <v/>
      </c>
      <c r="J1474" s="13" t="str">
        <f>+Afrapportering!J1455</f>
        <v/>
      </c>
      <c r="K1474" s="32" t="str">
        <f t="shared" si="180"/>
        <v/>
      </c>
      <c r="L1474" s="31" t="str">
        <f>IF(Ansøgning!J1460="","",Ansøgning!J1460)</f>
        <v/>
      </c>
      <c r="M1474" s="134" t="str">
        <f>IF(Afrapportering!M1455="","",Afrapportering!M1455)</f>
        <v/>
      </c>
      <c r="N1474" s="31" t="str">
        <f>IF(Ansøgning!K1460="","",Ansøgning!K1460)</f>
        <v/>
      </c>
      <c r="O1474" s="134">
        <f>IF(Afrapportering!O1455="",,Afrapportering!O1455)</f>
        <v>0</v>
      </c>
      <c r="P1474" s="15" t="str">
        <f>IF(Ansøgning!L1460="","",Ansøgning!L1460)</f>
        <v/>
      </c>
      <c r="Q1474" s="15" t="str">
        <f t="shared" si="181"/>
        <v/>
      </c>
      <c r="R1474" s="15"/>
      <c r="S1474" s="15" t="str">
        <f>IF(Afrapportering!S1455="","",Afrapportering!S1455)</f>
        <v/>
      </c>
      <c r="T1474" s="31" t="str">
        <f t="shared" si="182"/>
        <v/>
      </c>
      <c r="U1474" s="30" t="str">
        <f>IF(Afrapportering!U1455="","",Afrapportering!U1455)</f>
        <v/>
      </c>
      <c r="V1474" s="52" t="str">
        <f>IF(Afrapportering!V1455="","",Afrapportering!V1455)</f>
        <v/>
      </c>
      <c r="W1474" s="30" t="str">
        <f>IF(Afrapportering!W1455="","",Afrapportering!W1455)</f>
        <v/>
      </c>
      <c r="X1474" s="52" t="str">
        <f>IF(Afrapportering!X1455="","",Afrapportering!X1455)</f>
        <v/>
      </c>
      <c r="Y1474" s="30" t="str">
        <f>IF(Afrapportering!Y1455="","",Afrapportering!Y1455)</f>
        <v/>
      </c>
      <c r="Z1474" s="52" t="str">
        <f>IFERROR(MAX(IF(OR(V1474="",X1474=""),"",IF(AND(AND(MONTH(F1474)&gt;=7,MONTH(F1474)&lt;8),AND(MONTH(H1474)&gt;=7,MONTH(H1474)&lt;8)),(NETWORKDAYS(F1474,H1474,Lister!$D$7:$D$13)-V1474)*T1474/NETWORKDAYS(Lister!$D$19,Lister!$E$19,Lister!$D$7:$D$13),IF(AND(AND(MONTH(F1474)&gt;=7,MONTH(F1474)&lt;8),MONTH(H1474)&gt;7),(NETWORKDAYS(F1474,Lister!$E$19,Lister!$D$7:$D$13)-V1474)*T1474/NETWORKDAYS(Lister!$D$19,Lister!$E$19,Lister!$D$7:$D$13),IF(MONTH(F1474)&gt;7,0)))),0),"")</f>
        <v/>
      </c>
      <c r="AA1474" s="30" t="str">
        <f>IF(Afrapportering!AA1455="","",Afrapportering!AA1455)</f>
        <v/>
      </c>
      <c r="AB1474" s="52" t="str">
        <f>IFERROR(MAX(IF(OR(V1474="",X1474=""),"",IF(AND(AND(MONTH(F1474)&gt;=8,MONTH(F1474)&lt;9),AND(MONTH(H1474)&gt;=8,MONTH(H1474)&lt;9)),(NETWORKDAYS(F1474,H1474,Lister!$D$7:$D$13)-X1474)*T1474/NETWORKDAYS(Lister!$D$20,Lister!$E$20,Lister!$D$7:$D$13),IF(AND(MONTH(F1474)=7,MONTH(H1474)=8),(NETWORKDAYS(Lister!$D$20,H1474,Lister!$D$7:$D$13)-X1474)*T1474/NETWORKDAYS(Lister!$D$20,Lister!$E$20,Lister!$D$7:$D$13),IF(AND(MONTH(F1474)=7,MONTH(H1474)=7),0)))),0),"")</f>
        <v/>
      </c>
      <c r="AC1474" s="30" t="str">
        <f>IF(Afrapportering!AC1455="","",Afrapportering!AC1455)</f>
        <v/>
      </c>
      <c r="AD1474" s="52" t="str">
        <f t="shared" si="183"/>
        <v/>
      </c>
      <c r="AE1474" s="52" t="str">
        <f t="shared" si="184"/>
        <v/>
      </c>
      <c r="AF1474" s="30" t="str">
        <f t="shared" si="185"/>
        <v/>
      </c>
      <c r="AG1474" s="30" t="str">
        <f t="shared" si="186"/>
        <v/>
      </c>
      <c r="AH1474" s="3" t="str">
        <f t="shared" si="187"/>
        <v/>
      </c>
    </row>
    <row r="1475" spans="1:34" x14ac:dyDescent="0.25">
      <c r="A1475" s="13" t="str">
        <f>+Afrapportering!A1456</f>
        <v/>
      </c>
      <c r="B1475" s="13" t="str">
        <f>+Afrapportering!B1456</f>
        <v/>
      </c>
      <c r="C1475" s="13" t="str">
        <f>+Afrapportering!C1456</f>
        <v/>
      </c>
      <c r="D1475" s="13" t="str">
        <f>+Afrapportering!D1456</f>
        <v/>
      </c>
      <c r="E1475" s="14" t="str">
        <f>+Afrapportering!E1456</f>
        <v/>
      </c>
      <c r="F1475" s="139" t="str">
        <f>IF(Afrapportering!F1456 = "", "",Afrapportering!F1456)</f>
        <v/>
      </c>
      <c r="G1475" s="14" t="str">
        <f>+Afrapportering!G1456</f>
        <v/>
      </c>
      <c r="H1475" s="139" t="str">
        <f>IF(Afrapportering!H1456 = "","",Afrapportering!H1456)</f>
        <v/>
      </c>
      <c r="I1475" s="140" t="str">
        <f>+Afrapportering!I1456</f>
        <v/>
      </c>
      <c r="J1475" s="13" t="str">
        <f>+Afrapportering!J1456</f>
        <v/>
      </c>
      <c r="K1475" s="32" t="str">
        <f t="shared" si="180"/>
        <v/>
      </c>
      <c r="L1475" s="31" t="str">
        <f>IF(Ansøgning!J1461="","",Ansøgning!J1461)</f>
        <v/>
      </c>
      <c r="M1475" s="134" t="str">
        <f>IF(Afrapportering!M1456="","",Afrapportering!M1456)</f>
        <v/>
      </c>
      <c r="N1475" s="31" t="str">
        <f>IF(Ansøgning!K1461="","",Ansøgning!K1461)</f>
        <v/>
      </c>
      <c r="O1475" s="134">
        <f>IF(Afrapportering!O1456="",,Afrapportering!O1456)</f>
        <v>0</v>
      </c>
      <c r="P1475" s="15" t="str">
        <f>IF(Ansøgning!L1461="","",Ansøgning!L1461)</f>
        <v/>
      </c>
      <c r="Q1475" s="15" t="str">
        <f t="shared" si="181"/>
        <v/>
      </c>
      <c r="R1475" s="15"/>
      <c r="S1475" s="15" t="str">
        <f>IF(Afrapportering!S1456="","",Afrapportering!S1456)</f>
        <v/>
      </c>
      <c r="T1475" s="31" t="str">
        <f t="shared" si="182"/>
        <v/>
      </c>
      <c r="U1475" s="30" t="str">
        <f>IF(Afrapportering!U1456="","",Afrapportering!U1456)</f>
        <v/>
      </c>
      <c r="V1475" s="52" t="str">
        <f>IF(Afrapportering!V1456="","",Afrapportering!V1456)</f>
        <v/>
      </c>
      <c r="W1475" s="30" t="str">
        <f>IF(Afrapportering!W1456="","",Afrapportering!W1456)</f>
        <v/>
      </c>
      <c r="X1475" s="52" t="str">
        <f>IF(Afrapportering!X1456="","",Afrapportering!X1456)</f>
        <v/>
      </c>
      <c r="Y1475" s="30" t="str">
        <f>IF(Afrapportering!Y1456="","",Afrapportering!Y1456)</f>
        <v/>
      </c>
      <c r="Z1475" s="52" t="str">
        <f>IFERROR(MAX(IF(OR(V1475="",X1475=""),"",IF(AND(AND(MONTH(F1475)&gt;=7,MONTH(F1475)&lt;8),AND(MONTH(H1475)&gt;=7,MONTH(H1475)&lt;8)),(NETWORKDAYS(F1475,H1475,Lister!$D$7:$D$13)-V1475)*T1475/NETWORKDAYS(Lister!$D$19,Lister!$E$19,Lister!$D$7:$D$13),IF(AND(AND(MONTH(F1475)&gt;=7,MONTH(F1475)&lt;8),MONTH(H1475)&gt;7),(NETWORKDAYS(F1475,Lister!$E$19,Lister!$D$7:$D$13)-V1475)*T1475/NETWORKDAYS(Lister!$D$19,Lister!$E$19,Lister!$D$7:$D$13),IF(MONTH(F1475)&gt;7,0)))),0),"")</f>
        <v/>
      </c>
      <c r="AA1475" s="30" t="str">
        <f>IF(Afrapportering!AA1456="","",Afrapportering!AA1456)</f>
        <v/>
      </c>
      <c r="AB1475" s="52" t="str">
        <f>IFERROR(MAX(IF(OR(V1475="",X1475=""),"",IF(AND(AND(MONTH(F1475)&gt;=8,MONTH(F1475)&lt;9),AND(MONTH(H1475)&gt;=8,MONTH(H1475)&lt;9)),(NETWORKDAYS(F1475,H1475,Lister!$D$7:$D$13)-X1475)*T1475/NETWORKDAYS(Lister!$D$20,Lister!$E$20,Lister!$D$7:$D$13),IF(AND(MONTH(F1475)=7,MONTH(H1475)=8),(NETWORKDAYS(Lister!$D$20,H1475,Lister!$D$7:$D$13)-X1475)*T1475/NETWORKDAYS(Lister!$D$20,Lister!$E$20,Lister!$D$7:$D$13),IF(AND(MONTH(F1475)=7,MONTH(H1475)=7),0)))),0),"")</f>
        <v/>
      </c>
      <c r="AC1475" s="30" t="str">
        <f>IF(Afrapportering!AC1456="","",Afrapportering!AC1456)</f>
        <v/>
      </c>
      <c r="AD1475" s="52" t="str">
        <f t="shared" si="183"/>
        <v/>
      </c>
      <c r="AE1475" s="52" t="str">
        <f t="shared" si="184"/>
        <v/>
      </c>
      <c r="AF1475" s="30" t="str">
        <f t="shared" si="185"/>
        <v/>
      </c>
      <c r="AG1475" s="30" t="str">
        <f t="shared" si="186"/>
        <v/>
      </c>
      <c r="AH1475" s="3" t="str">
        <f t="shared" si="187"/>
        <v/>
      </c>
    </row>
    <row r="1476" spans="1:34" x14ac:dyDescent="0.25">
      <c r="A1476" s="13" t="str">
        <f>+Afrapportering!A1457</f>
        <v/>
      </c>
      <c r="B1476" s="13" t="str">
        <f>+Afrapportering!B1457</f>
        <v/>
      </c>
      <c r="C1476" s="13" t="str">
        <f>+Afrapportering!C1457</f>
        <v/>
      </c>
      <c r="D1476" s="13" t="str">
        <f>+Afrapportering!D1457</f>
        <v/>
      </c>
      <c r="E1476" s="14" t="str">
        <f>+Afrapportering!E1457</f>
        <v/>
      </c>
      <c r="F1476" s="139" t="str">
        <f>IF(Afrapportering!F1457 = "", "",Afrapportering!F1457)</f>
        <v/>
      </c>
      <c r="G1476" s="14" t="str">
        <f>+Afrapportering!G1457</f>
        <v/>
      </c>
      <c r="H1476" s="139" t="str">
        <f>IF(Afrapportering!H1457 = "","",Afrapportering!H1457)</f>
        <v/>
      </c>
      <c r="I1476" s="140" t="str">
        <f>+Afrapportering!I1457</f>
        <v/>
      </c>
      <c r="J1476" s="13" t="str">
        <f>+Afrapportering!J1457</f>
        <v/>
      </c>
      <c r="K1476" s="32" t="str">
        <f t="shared" si="180"/>
        <v/>
      </c>
      <c r="L1476" s="31" t="str">
        <f>IF(Ansøgning!J1462="","",Ansøgning!J1462)</f>
        <v/>
      </c>
      <c r="M1476" s="134" t="str">
        <f>IF(Afrapportering!M1457="","",Afrapportering!M1457)</f>
        <v/>
      </c>
      <c r="N1476" s="31" t="str">
        <f>IF(Ansøgning!K1462="","",Ansøgning!K1462)</f>
        <v/>
      </c>
      <c r="O1476" s="134">
        <f>IF(Afrapportering!O1457="",,Afrapportering!O1457)</f>
        <v>0</v>
      </c>
      <c r="P1476" s="15" t="str">
        <f>IF(Ansøgning!L1462="","",Ansøgning!L1462)</f>
        <v/>
      </c>
      <c r="Q1476" s="15" t="str">
        <f t="shared" si="181"/>
        <v/>
      </c>
      <c r="R1476" s="15"/>
      <c r="S1476" s="15" t="str">
        <f>IF(Afrapportering!S1457="","",Afrapportering!S1457)</f>
        <v/>
      </c>
      <c r="T1476" s="31" t="str">
        <f t="shared" si="182"/>
        <v/>
      </c>
      <c r="U1476" s="30" t="str">
        <f>IF(Afrapportering!U1457="","",Afrapportering!U1457)</f>
        <v/>
      </c>
      <c r="V1476" s="52" t="str">
        <f>IF(Afrapportering!V1457="","",Afrapportering!V1457)</f>
        <v/>
      </c>
      <c r="W1476" s="30" t="str">
        <f>IF(Afrapportering!W1457="","",Afrapportering!W1457)</f>
        <v/>
      </c>
      <c r="X1476" s="52" t="str">
        <f>IF(Afrapportering!X1457="","",Afrapportering!X1457)</f>
        <v/>
      </c>
      <c r="Y1476" s="30" t="str">
        <f>IF(Afrapportering!Y1457="","",Afrapportering!Y1457)</f>
        <v/>
      </c>
      <c r="Z1476" s="52" t="str">
        <f>IFERROR(MAX(IF(OR(V1476="",X1476=""),"",IF(AND(AND(MONTH(F1476)&gt;=7,MONTH(F1476)&lt;8),AND(MONTH(H1476)&gt;=7,MONTH(H1476)&lt;8)),(NETWORKDAYS(F1476,H1476,Lister!$D$7:$D$13)-V1476)*T1476/NETWORKDAYS(Lister!$D$19,Lister!$E$19,Lister!$D$7:$D$13),IF(AND(AND(MONTH(F1476)&gt;=7,MONTH(F1476)&lt;8),MONTH(H1476)&gt;7),(NETWORKDAYS(F1476,Lister!$E$19,Lister!$D$7:$D$13)-V1476)*T1476/NETWORKDAYS(Lister!$D$19,Lister!$E$19,Lister!$D$7:$D$13),IF(MONTH(F1476)&gt;7,0)))),0),"")</f>
        <v/>
      </c>
      <c r="AA1476" s="30" t="str">
        <f>IF(Afrapportering!AA1457="","",Afrapportering!AA1457)</f>
        <v/>
      </c>
      <c r="AB1476" s="52" t="str">
        <f>IFERROR(MAX(IF(OR(V1476="",X1476=""),"",IF(AND(AND(MONTH(F1476)&gt;=8,MONTH(F1476)&lt;9),AND(MONTH(H1476)&gt;=8,MONTH(H1476)&lt;9)),(NETWORKDAYS(F1476,H1476,Lister!$D$7:$D$13)-X1476)*T1476/NETWORKDAYS(Lister!$D$20,Lister!$E$20,Lister!$D$7:$D$13),IF(AND(MONTH(F1476)=7,MONTH(H1476)=8),(NETWORKDAYS(Lister!$D$20,H1476,Lister!$D$7:$D$13)-X1476)*T1476/NETWORKDAYS(Lister!$D$20,Lister!$E$20,Lister!$D$7:$D$13),IF(AND(MONTH(F1476)=7,MONTH(H1476)=7),0)))),0),"")</f>
        <v/>
      </c>
      <c r="AC1476" s="30" t="str">
        <f>IF(Afrapportering!AC1457="","",Afrapportering!AC1457)</f>
        <v/>
      </c>
      <c r="AD1476" s="52" t="str">
        <f t="shared" si="183"/>
        <v/>
      </c>
      <c r="AE1476" s="52" t="str">
        <f t="shared" si="184"/>
        <v/>
      </c>
      <c r="AF1476" s="30" t="str">
        <f t="shared" si="185"/>
        <v/>
      </c>
      <c r="AG1476" s="30" t="str">
        <f t="shared" si="186"/>
        <v/>
      </c>
      <c r="AH1476" s="3" t="str">
        <f t="shared" si="187"/>
        <v/>
      </c>
    </row>
    <row r="1477" spans="1:34" x14ac:dyDescent="0.25">
      <c r="A1477" s="13" t="str">
        <f>+Afrapportering!A1458</f>
        <v/>
      </c>
      <c r="B1477" s="13" t="str">
        <f>+Afrapportering!B1458</f>
        <v/>
      </c>
      <c r="C1477" s="13" t="str">
        <f>+Afrapportering!C1458</f>
        <v/>
      </c>
      <c r="D1477" s="13" t="str">
        <f>+Afrapportering!D1458</f>
        <v/>
      </c>
      <c r="E1477" s="14" t="str">
        <f>+Afrapportering!E1458</f>
        <v/>
      </c>
      <c r="F1477" s="139" t="str">
        <f>IF(Afrapportering!F1458 = "", "",Afrapportering!F1458)</f>
        <v/>
      </c>
      <c r="G1477" s="14" t="str">
        <f>+Afrapportering!G1458</f>
        <v/>
      </c>
      <c r="H1477" s="139" t="str">
        <f>IF(Afrapportering!H1458 = "","",Afrapportering!H1458)</f>
        <v/>
      </c>
      <c r="I1477" s="140" t="str">
        <f>+Afrapportering!I1458</f>
        <v/>
      </c>
      <c r="J1477" s="13" t="str">
        <f>+Afrapportering!J1458</f>
        <v/>
      </c>
      <c r="K1477" s="32" t="str">
        <f t="shared" si="180"/>
        <v/>
      </c>
      <c r="L1477" s="31" t="str">
        <f>IF(Ansøgning!J1463="","",Ansøgning!J1463)</f>
        <v/>
      </c>
      <c r="M1477" s="134" t="str">
        <f>IF(Afrapportering!M1458="","",Afrapportering!M1458)</f>
        <v/>
      </c>
      <c r="N1477" s="31" t="str">
        <f>IF(Ansøgning!K1463="","",Ansøgning!K1463)</f>
        <v/>
      </c>
      <c r="O1477" s="134">
        <f>IF(Afrapportering!O1458="",,Afrapportering!O1458)</f>
        <v>0</v>
      </c>
      <c r="P1477" s="15" t="str">
        <f>IF(Ansøgning!L1463="","",Ansøgning!L1463)</f>
        <v/>
      </c>
      <c r="Q1477" s="15" t="str">
        <f t="shared" si="181"/>
        <v/>
      </c>
      <c r="R1477" s="15"/>
      <c r="S1477" s="15" t="str">
        <f>IF(Afrapportering!S1458="","",Afrapportering!S1458)</f>
        <v/>
      </c>
      <c r="T1477" s="31" t="str">
        <f t="shared" si="182"/>
        <v/>
      </c>
      <c r="U1477" s="30" t="str">
        <f>IF(Afrapportering!U1458="","",Afrapportering!U1458)</f>
        <v/>
      </c>
      <c r="V1477" s="52" t="str">
        <f>IF(Afrapportering!V1458="","",Afrapportering!V1458)</f>
        <v/>
      </c>
      <c r="W1477" s="30" t="str">
        <f>IF(Afrapportering!W1458="","",Afrapportering!W1458)</f>
        <v/>
      </c>
      <c r="X1477" s="52" t="str">
        <f>IF(Afrapportering!X1458="","",Afrapportering!X1458)</f>
        <v/>
      </c>
      <c r="Y1477" s="30" t="str">
        <f>IF(Afrapportering!Y1458="","",Afrapportering!Y1458)</f>
        <v/>
      </c>
      <c r="Z1477" s="52" t="str">
        <f>IFERROR(MAX(IF(OR(V1477="",X1477=""),"",IF(AND(AND(MONTH(F1477)&gt;=7,MONTH(F1477)&lt;8),AND(MONTH(H1477)&gt;=7,MONTH(H1477)&lt;8)),(NETWORKDAYS(F1477,H1477,Lister!$D$7:$D$13)-V1477)*T1477/NETWORKDAYS(Lister!$D$19,Lister!$E$19,Lister!$D$7:$D$13),IF(AND(AND(MONTH(F1477)&gt;=7,MONTH(F1477)&lt;8),MONTH(H1477)&gt;7),(NETWORKDAYS(F1477,Lister!$E$19,Lister!$D$7:$D$13)-V1477)*T1477/NETWORKDAYS(Lister!$D$19,Lister!$E$19,Lister!$D$7:$D$13),IF(MONTH(F1477)&gt;7,0)))),0),"")</f>
        <v/>
      </c>
      <c r="AA1477" s="30" t="str">
        <f>IF(Afrapportering!AA1458="","",Afrapportering!AA1458)</f>
        <v/>
      </c>
      <c r="AB1477" s="52" t="str">
        <f>IFERROR(MAX(IF(OR(V1477="",X1477=""),"",IF(AND(AND(MONTH(F1477)&gt;=8,MONTH(F1477)&lt;9),AND(MONTH(H1477)&gt;=8,MONTH(H1477)&lt;9)),(NETWORKDAYS(F1477,H1477,Lister!$D$7:$D$13)-X1477)*T1477/NETWORKDAYS(Lister!$D$20,Lister!$E$20,Lister!$D$7:$D$13),IF(AND(MONTH(F1477)=7,MONTH(H1477)=8),(NETWORKDAYS(Lister!$D$20,H1477,Lister!$D$7:$D$13)-X1477)*T1477/NETWORKDAYS(Lister!$D$20,Lister!$E$20,Lister!$D$7:$D$13),IF(AND(MONTH(F1477)=7,MONTH(H1477)=7),0)))),0),"")</f>
        <v/>
      </c>
      <c r="AC1477" s="30" t="str">
        <f>IF(Afrapportering!AC1458="","",Afrapportering!AC1458)</f>
        <v/>
      </c>
      <c r="AD1477" s="52" t="str">
        <f t="shared" si="183"/>
        <v/>
      </c>
      <c r="AE1477" s="52" t="str">
        <f t="shared" si="184"/>
        <v/>
      </c>
      <c r="AF1477" s="30" t="str">
        <f t="shared" si="185"/>
        <v/>
      </c>
      <c r="AG1477" s="30" t="str">
        <f t="shared" si="186"/>
        <v/>
      </c>
      <c r="AH1477" s="3" t="str">
        <f t="shared" si="187"/>
        <v/>
      </c>
    </row>
    <row r="1478" spans="1:34" x14ac:dyDescent="0.25">
      <c r="A1478" s="13" t="str">
        <f>+Afrapportering!A1459</f>
        <v/>
      </c>
      <c r="B1478" s="13" t="str">
        <f>+Afrapportering!B1459</f>
        <v/>
      </c>
      <c r="C1478" s="13" t="str">
        <f>+Afrapportering!C1459</f>
        <v/>
      </c>
      <c r="D1478" s="13" t="str">
        <f>+Afrapportering!D1459</f>
        <v/>
      </c>
      <c r="E1478" s="14" t="str">
        <f>+Afrapportering!E1459</f>
        <v/>
      </c>
      <c r="F1478" s="139" t="str">
        <f>IF(Afrapportering!F1459 = "", "",Afrapportering!F1459)</f>
        <v/>
      </c>
      <c r="G1478" s="14" t="str">
        <f>+Afrapportering!G1459</f>
        <v/>
      </c>
      <c r="H1478" s="139" t="str">
        <f>IF(Afrapportering!H1459 = "","",Afrapportering!H1459)</f>
        <v/>
      </c>
      <c r="I1478" s="140" t="str">
        <f>+Afrapportering!I1459</f>
        <v/>
      </c>
      <c r="J1478" s="13" t="str">
        <f>+Afrapportering!J1459</f>
        <v/>
      </c>
      <c r="K1478" s="32" t="str">
        <f t="shared" si="180"/>
        <v/>
      </c>
      <c r="L1478" s="31" t="str">
        <f>IF(Ansøgning!J1464="","",Ansøgning!J1464)</f>
        <v/>
      </c>
      <c r="M1478" s="134" t="str">
        <f>IF(Afrapportering!M1459="","",Afrapportering!M1459)</f>
        <v/>
      </c>
      <c r="N1478" s="31" t="str">
        <f>IF(Ansøgning!K1464="","",Ansøgning!K1464)</f>
        <v/>
      </c>
      <c r="O1478" s="134">
        <f>IF(Afrapportering!O1459="",,Afrapportering!O1459)</f>
        <v>0</v>
      </c>
      <c r="P1478" s="15" t="str">
        <f>IF(Ansøgning!L1464="","",Ansøgning!L1464)</f>
        <v/>
      </c>
      <c r="Q1478" s="15" t="str">
        <f t="shared" si="181"/>
        <v/>
      </c>
      <c r="R1478" s="15"/>
      <c r="S1478" s="15" t="str">
        <f>IF(Afrapportering!S1459="","",Afrapportering!S1459)</f>
        <v/>
      </c>
      <c r="T1478" s="31" t="str">
        <f t="shared" si="182"/>
        <v/>
      </c>
      <c r="U1478" s="30" t="str">
        <f>IF(Afrapportering!U1459="","",Afrapportering!U1459)</f>
        <v/>
      </c>
      <c r="V1478" s="52" t="str">
        <f>IF(Afrapportering!V1459="","",Afrapportering!V1459)</f>
        <v/>
      </c>
      <c r="W1478" s="30" t="str">
        <f>IF(Afrapportering!W1459="","",Afrapportering!W1459)</f>
        <v/>
      </c>
      <c r="X1478" s="52" t="str">
        <f>IF(Afrapportering!X1459="","",Afrapportering!X1459)</f>
        <v/>
      </c>
      <c r="Y1478" s="30" t="str">
        <f>IF(Afrapportering!Y1459="","",Afrapportering!Y1459)</f>
        <v/>
      </c>
      <c r="Z1478" s="52" t="str">
        <f>IFERROR(MAX(IF(OR(V1478="",X1478=""),"",IF(AND(AND(MONTH(F1478)&gt;=7,MONTH(F1478)&lt;8),AND(MONTH(H1478)&gt;=7,MONTH(H1478)&lt;8)),(NETWORKDAYS(F1478,H1478,Lister!$D$7:$D$13)-V1478)*T1478/NETWORKDAYS(Lister!$D$19,Lister!$E$19,Lister!$D$7:$D$13),IF(AND(AND(MONTH(F1478)&gt;=7,MONTH(F1478)&lt;8),MONTH(H1478)&gt;7),(NETWORKDAYS(F1478,Lister!$E$19,Lister!$D$7:$D$13)-V1478)*T1478/NETWORKDAYS(Lister!$D$19,Lister!$E$19,Lister!$D$7:$D$13),IF(MONTH(F1478)&gt;7,0)))),0),"")</f>
        <v/>
      </c>
      <c r="AA1478" s="30" t="str">
        <f>IF(Afrapportering!AA1459="","",Afrapportering!AA1459)</f>
        <v/>
      </c>
      <c r="AB1478" s="52" t="str">
        <f>IFERROR(MAX(IF(OR(V1478="",X1478=""),"",IF(AND(AND(MONTH(F1478)&gt;=8,MONTH(F1478)&lt;9),AND(MONTH(H1478)&gt;=8,MONTH(H1478)&lt;9)),(NETWORKDAYS(F1478,H1478,Lister!$D$7:$D$13)-X1478)*T1478/NETWORKDAYS(Lister!$D$20,Lister!$E$20,Lister!$D$7:$D$13),IF(AND(MONTH(F1478)=7,MONTH(H1478)=8),(NETWORKDAYS(Lister!$D$20,H1478,Lister!$D$7:$D$13)-X1478)*T1478/NETWORKDAYS(Lister!$D$20,Lister!$E$20,Lister!$D$7:$D$13),IF(AND(MONTH(F1478)=7,MONTH(H1478)=7),0)))),0),"")</f>
        <v/>
      </c>
      <c r="AC1478" s="30" t="str">
        <f>IF(Afrapportering!AC1459="","",Afrapportering!AC1459)</f>
        <v/>
      </c>
      <c r="AD1478" s="52" t="str">
        <f t="shared" si="183"/>
        <v/>
      </c>
      <c r="AE1478" s="52" t="str">
        <f t="shared" si="184"/>
        <v/>
      </c>
      <c r="AF1478" s="30" t="str">
        <f t="shared" si="185"/>
        <v/>
      </c>
      <c r="AG1478" s="30" t="str">
        <f t="shared" si="186"/>
        <v/>
      </c>
      <c r="AH1478" s="3" t="str">
        <f t="shared" si="187"/>
        <v/>
      </c>
    </row>
    <row r="1479" spans="1:34" x14ac:dyDescent="0.25">
      <c r="A1479" s="13" t="str">
        <f>+Afrapportering!A1460</f>
        <v/>
      </c>
      <c r="B1479" s="13" t="str">
        <f>+Afrapportering!B1460</f>
        <v/>
      </c>
      <c r="C1479" s="13" t="str">
        <f>+Afrapportering!C1460</f>
        <v/>
      </c>
      <c r="D1479" s="13" t="str">
        <f>+Afrapportering!D1460</f>
        <v/>
      </c>
      <c r="E1479" s="14" t="str">
        <f>+Afrapportering!E1460</f>
        <v/>
      </c>
      <c r="F1479" s="139" t="str">
        <f>IF(Afrapportering!F1460 = "", "",Afrapportering!F1460)</f>
        <v/>
      </c>
      <c r="G1479" s="14" t="str">
        <f>+Afrapportering!G1460</f>
        <v/>
      </c>
      <c r="H1479" s="139" t="str">
        <f>IF(Afrapportering!H1460 = "","",Afrapportering!H1460)</f>
        <v/>
      </c>
      <c r="I1479" s="140" t="str">
        <f>+Afrapportering!I1460</f>
        <v/>
      </c>
      <c r="J1479" s="13" t="str">
        <f>+Afrapportering!J1460</f>
        <v/>
      </c>
      <c r="K1479" s="32" t="str">
        <f t="shared" si="180"/>
        <v/>
      </c>
      <c r="L1479" s="31" t="str">
        <f>IF(Ansøgning!J1465="","",Ansøgning!J1465)</f>
        <v/>
      </c>
      <c r="M1479" s="134" t="str">
        <f>IF(Afrapportering!M1460="","",Afrapportering!M1460)</f>
        <v/>
      </c>
      <c r="N1479" s="31" t="str">
        <f>IF(Ansøgning!K1465="","",Ansøgning!K1465)</f>
        <v/>
      </c>
      <c r="O1479" s="134">
        <f>IF(Afrapportering!O1460="",,Afrapportering!O1460)</f>
        <v>0</v>
      </c>
      <c r="P1479" s="15" t="str">
        <f>IF(Ansøgning!L1465="","",Ansøgning!L1465)</f>
        <v/>
      </c>
      <c r="Q1479" s="15" t="str">
        <f t="shared" si="181"/>
        <v/>
      </c>
      <c r="R1479" s="15"/>
      <c r="S1479" s="15" t="str">
        <f>IF(Afrapportering!S1460="","",Afrapportering!S1460)</f>
        <v/>
      </c>
      <c r="T1479" s="31" t="str">
        <f t="shared" si="182"/>
        <v/>
      </c>
      <c r="U1479" s="30" t="str">
        <f>IF(Afrapportering!U1460="","",Afrapportering!U1460)</f>
        <v/>
      </c>
      <c r="V1479" s="52" t="str">
        <f>IF(Afrapportering!V1460="","",Afrapportering!V1460)</f>
        <v/>
      </c>
      <c r="W1479" s="30" t="str">
        <f>IF(Afrapportering!W1460="","",Afrapportering!W1460)</f>
        <v/>
      </c>
      <c r="X1479" s="52" t="str">
        <f>IF(Afrapportering!X1460="","",Afrapportering!X1460)</f>
        <v/>
      </c>
      <c r="Y1479" s="30" t="str">
        <f>IF(Afrapportering!Y1460="","",Afrapportering!Y1460)</f>
        <v/>
      </c>
      <c r="Z1479" s="52" t="str">
        <f>IFERROR(MAX(IF(OR(V1479="",X1479=""),"",IF(AND(AND(MONTH(F1479)&gt;=7,MONTH(F1479)&lt;8),AND(MONTH(H1479)&gt;=7,MONTH(H1479)&lt;8)),(NETWORKDAYS(F1479,H1479,Lister!$D$7:$D$13)-V1479)*T1479/NETWORKDAYS(Lister!$D$19,Lister!$E$19,Lister!$D$7:$D$13),IF(AND(AND(MONTH(F1479)&gt;=7,MONTH(F1479)&lt;8),MONTH(H1479)&gt;7),(NETWORKDAYS(F1479,Lister!$E$19,Lister!$D$7:$D$13)-V1479)*T1479/NETWORKDAYS(Lister!$D$19,Lister!$E$19,Lister!$D$7:$D$13),IF(MONTH(F1479)&gt;7,0)))),0),"")</f>
        <v/>
      </c>
      <c r="AA1479" s="30" t="str">
        <f>IF(Afrapportering!AA1460="","",Afrapportering!AA1460)</f>
        <v/>
      </c>
      <c r="AB1479" s="52" t="str">
        <f>IFERROR(MAX(IF(OR(V1479="",X1479=""),"",IF(AND(AND(MONTH(F1479)&gt;=8,MONTH(F1479)&lt;9),AND(MONTH(H1479)&gt;=8,MONTH(H1479)&lt;9)),(NETWORKDAYS(F1479,H1479,Lister!$D$7:$D$13)-X1479)*T1479/NETWORKDAYS(Lister!$D$20,Lister!$E$20,Lister!$D$7:$D$13),IF(AND(MONTH(F1479)=7,MONTH(H1479)=8),(NETWORKDAYS(Lister!$D$20,H1479,Lister!$D$7:$D$13)-X1479)*T1479/NETWORKDAYS(Lister!$D$20,Lister!$E$20,Lister!$D$7:$D$13),IF(AND(MONTH(F1479)=7,MONTH(H1479)=7),0)))),0),"")</f>
        <v/>
      </c>
      <c r="AC1479" s="30" t="str">
        <f>IF(Afrapportering!AC1460="","",Afrapportering!AC1460)</f>
        <v/>
      </c>
      <c r="AD1479" s="52" t="str">
        <f t="shared" si="183"/>
        <v/>
      </c>
      <c r="AE1479" s="52" t="str">
        <f t="shared" si="184"/>
        <v/>
      </c>
      <c r="AF1479" s="30" t="str">
        <f t="shared" si="185"/>
        <v/>
      </c>
      <c r="AG1479" s="30" t="str">
        <f t="shared" si="186"/>
        <v/>
      </c>
      <c r="AH1479" s="3" t="str">
        <f t="shared" si="187"/>
        <v/>
      </c>
    </row>
    <row r="1480" spans="1:34" x14ac:dyDescent="0.25">
      <c r="A1480" s="13" t="str">
        <f>+Afrapportering!A1461</f>
        <v/>
      </c>
      <c r="B1480" s="13" t="str">
        <f>+Afrapportering!B1461</f>
        <v/>
      </c>
      <c r="C1480" s="13" t="str">
        <f>+Afrapportering!C1461</f>
        <v/>
      </c>
      <c r="D1480" s="13" t="str">
        <f>+Afrapportering!D1461</f>
        <v/>
      </c>
      <c r="E1480" s="14" t="str">
        <f>+Afrapportering!E1461</f>
        <v/>
      </c>
      <c r="F1480" s="139" t="str">
        <f>IF(Afrapportering!F1461 = "", "",Afrapportering!F1461)</f>
        <v/>
      </c>
      <c r="G1480" s="14" t="str">
        <f>+Afrapportering!G1461</f>
        <v/>
      </c>
      <c r="H1480" s="139" t="str">
        <f>IF(Afrapportering!H1461 = "","",Afrapportering!H1461)</f>
        <v/>
      </c>
      <c r="I1480" s="140" t="str">
        <f>+Afrapportering!I1461</f>
        <v/>
      </c>
      <c r="J1480" s="13" t="str">
        <f>+Afrapportering!J1461</f>
        <v/>
      </c>
      <c r="K1480" s="32" t="str">
        <f t="shared" si="180"/>
        <v/>
      </c>
      <c r="L1480" s="31" t="str">
        <f>IF(Ansøgning!J1466="","",Ansøgning!J1466)</f>
        <v/>
      </c>
      <c r="M1480" s="134" t="str">
        <f>IF(Afrapportering!M1461="","",Afrapportering!M1461)</f>
        <v/>
      </c>
      <c r="N1480" s="31" t="str">
        <f>IF(Ansøgning!K1466="","",Ansøgning!K1466)</f>
        <v/>
      </c>
      <c r="O1480" s="134">
        <f>IF(Afrapportering!O1461="",,Afrapportering!O1461)</f>
        <v>0</v>
      </c>
      <c r="P1480" s="15" t="str">
        <f>IF(Ansøgning!L1466="","",Ansøgning!L1466)</f>
        <v/>
      </c>
      <c r="Q1480" s="15" t="str">
        <f t="shared" si="181"/>
        <v/>
      </c>
      <c r="R1480" s="15"/>
      <c r="S1480" s="15" t="str">
        <f>IF(Afrapportering!S1461="","",Afrapportering!S1461)</f>
        <v/>
      </c>
      <c r="T1480" s="31" t="str">
        <f t="shared" si="182"/>
        <v/>
      </c>
      <c r="U1480" s="30" t="str">
        <f>IF(Afrapportering!U1461="","",Afrapportering!U1461)</f>
        <v/>
      </c>
      <c r="V1480" s="52" t="str">
        <f>IF(Afrapportering!V1461="","",Afrapportering!V1461)</f>
        <v/>
      </c>
      <c r="W1480" s="30" t="str">
        <f>IF(Afrapportering!W1461="","",Afrapportering!W1461)</f>
        <v/>
      </c>
      <c r="X1480" s="52" t="str">
        <f>IF(Afrapportering!X1461="","",Afrapportering!X1461)</f>
        <v/>
      </c>
      <c r="Y1480" s="30" t="str">
        <f>IF(Afrapportering!Y1461="","",Afrapportering!Y1461)</f>
        <v/>
      </c>
      <c r="Z1480" s="52" t="str">
        <f>IFERROR(MAX(IF(OR(V1480="",X1480=""),"",IF(AND(AND(MONTH(F1480)&gt;=7,MONTH(F1480)&lt;8),AND(MONTH(H1480)&gt;=7,MONTH(H1480)&lt;8)),(NETWORKDAYS(F1480,H1480,Lister!$D$7:$D$13)-V1480)*T1480/NETWORKDAYS(Lister!$D$19,Lister!$E$19,Lister!$D$7:$D$13),IF(AND(AND(MONTH(F1480)&gt;=7,MONTH(F1480)&lt;8),MONTH(H1480)&gt;7),(NETWORKDAYS(F1480,Lister!$E$19,Lister!$D$7:$D$13)-V1480)*T1480/NETWORKDAYS(Lister!$D$19,Lister!$E$19,Lister!$D$7:$D$13),IF(MONTH(F1480)&gt;7,0)))),0),"")</f>
        <v/>
      </c>
      <c r="AA1480" s="30" t="str">
        <f>IF(Afrapportering!AA1461="","",Afrapportering!AA1461)</f>
        <v/>
      </c>
      <c r="AB1480" s="52" t="str">
        <f>IFERROR(MAX(IF(OR(V1480="",X1480=""),"",IF(AND(AND(MONTH(F1480)&gt;=8,MONTH(F1480)&lt;9),AND(MONTH(H1480)&gt;=8,MONTH(H1480)&lt;9)),(NETWORKDAYS(F1480,H1480,Lister!$D$7:$D$13)-X1480)*T1480/NETWORKDAYS(Lister!$D$20,Lister!$E$20,Lister!$D$7:$D$13),IF(AND(MONTH(F1480)=7,MONTH(H1480)=8),(NETWORKDAYS(Lister!$D$20,H1480,Lister!$D$7:$D$13)-X1480)*T1480/NETWORKDAYS(Lister!$D$20,Lister!$E$20,Lister!$D$7:$D$13),IF(AND(MONTH(F1480)=7,MONTH(H1480)=7),0)))),0),"")</f>
        <v/>
      </c>
      <c r="AC1480" s="30" t="str">
        <f>IF(Afrapportering!AC1461="","",Afrapportering!AC1461)</f>
        <v/>
      </c>
      <c r="AD1480" s="52" t="str">
        <f t="shared" si="183"/>
        <v/>
      </c>
      <c r="AE1480" s="52" t="str">
        <f t="shared" si="184"/>
        <v/>
      </c>
      <c r="AF1480" s="30" t="str">
        <f t="shared" si="185"/>
        <v/>
      </c>
      <c r="AG1480" s="30" t="str">
        <f t="shared" si="186"/>
        <v/>
      </c>
      <c r="AH1480" s="3" t="str">
        <f t="shared" si="187"/>
        <v/>
      </c>
    </row>
    <row r="1481" spans="1:34" x14ac:dyDescent="0.25">
      <c r="A1481" s="13" t="str">
        <f>+Afrapportering!A1462</f>
        <v/>
      </c>
      <c r="B1481" s="13" t="str">
        <f>+Afrapportering!B1462</f>
        <v/>
      </c>
      <c r="C1481" s="13" t="str">
        <f>+Afrapportering!C1462</f>
        <v/>
      </c>
      <c r="D1481" s="13" t="str">
        <f>+Afrapportering!D1462</f>
        <v/>
      </c>
      <c r="E1481" s="14" t="str">
        <f>+Afrapportering!E1462</f>
        <v/>
      </c>
      <c r="F1481" s="139" t="str">
        <f>IF(Afrapportering!F1462 = "", "",Afrapportering!F1462)</f>
        <v/>
      </c>
      <c r="G1481" s="14" t="str">
        <f>+Afrapportering!G1462</f>
        <v/>
      </c>
      <c r="H1481" s="139" t="str">
        <f>IF(Afrapportering!H1462 = "","",Afrapportering!H1462)</f>
        <v/>
      </c>
      <c r="I1481" s="140" t="str">
        <f>+Afrapportering!I1462</f>
        <v/>
      </c>
      <c r="J1481" s="13" t="str">
        <f>+Afrapportering!J1462</f>
        <v/>
      </c>
      <c r="K1481" s="32" t="str">
        <f t="shared" si="180"/>
        <v/>
      </c>
      <c r="L1481" s="31" t="str">
        <f>IF(Ansøgning!J1467="","",Ansøgning!J1467)</f>
        <v/>
      </c>
      <c r="M1481" s="134" t="str">
        <f>IF(Afrapportering!M1462="","",Afrapportering!M1462)</f>
        <v/>
      </c>
      <c r="N1481" s="31" t="str">
        <f>IF(Ansøgning!K1467="","",Ansøgning!K1467)</f>
        <v/>
      </c>
      <c r="O1481" s="134">
        <f>IF(Afrapportering!O1462="",,Afrapportering!O1462)</f>
        <v>0</v>
      </c>
      <c r="P1481" s="15" t="str">
        <f>IF(Ansøgning!L1467="","",Ansøgning!L1467)</f>
        <v/>
      </c>
      <c r="Q1481" s="15" t="str">
        <f t="shared" si="181"/>
        <v/>
      </c>
      <c r="R1481" s="15"/>
      <c r="S1481" s="15" t="str">
        <f>IF(Afrapportering!S1462="","",Afrapportering!S1462)</f>
        <v/>
      </c>
      <c r="T1481" s="31" t="str">
        <f t="shared" si="182"/>
        <v/>
      </c>
      <c r="U1481" s="30" t="str">
        <f>IF(Afrapportering!U1462="","",Afrapportering!U1462)</f>
        <v/>
      </c>
      <c r="V1481" s="52" t="str">
        <f>IF(Afrapportering!V1462="","",Afrapportering!V1462)</f>
        <v/>
      </c>
      <c r="W1481" s="30" t="str">
        <f>IF(Afrapportering!W1462="","",Afrapportering!W1462)</f>
        <v/>
      </c>
      <c r="X1481" s="52" t="str">
        <f>IF(Afrapportering!X1462="","",Afrapportering!X1462)</f>
        <v/>
      </c>
      <c r="Y1481" s="30" t="str">
        <f>IF(Afrapportering!Y1462="","",Afrapportering!Y1462)</f>
        <v/>
      </c>
      <c r="Z1481" s="52" t="str">
        <f>IFERROR(MAX(IF(OR(V1481="",X1481=""),"",IF(AND(AND(MONTH(F1481)&gt;=7,MONTH(F1481)&lt;8),AND(MONTH(H1481)&gt;=7,MONTH(H1481)&lt;8)),(NETWORKDAYS(F1481,H1481,Lister!$D$7:$D$13)-V1481)*T1481/NETWORKDAYS(Lister!$D$19,Lister!$E$19,Lister!$D$7:$D$13),IF(AND(AND(MONTH(F1481)&gt;=7,MONTH(F1481)&lt;8),MONTH(H1481)&gt;7),(NETWORKDAYS(F1481,Lister!$E$19,Lister!$D$7:$D$13)-V1481)*T1481/NETWORKDAYS(Lister!$D$19,Lister!$E$19,Lister!$D$7:$D$13),IF(MONTH(F1481)&gt;7,0)))),0),"")</f>
        <v/>
      </c>
      <c r="AA1481" s="30" t="str">
        <f>IF(Afrapportering!AA1462="","",Afrapportering!AA1462)</f>
        <v/>
      </c>
      <c r="AB1481" s="52" t="str">
        <f>IFERROR(MAX(IF(OR(V1481="",X1481=""),"",IF(AND(AND(MONTH(F1481)&gt;=8,MONTH(F1481)&lt;9),AND(MONTH(H1481)&gt;=8,MONTH(H1481)&lt;9)),(NETWORKDAYS(F1481,H1481,Lister!$D$7:$D$13)-X1481)*T1481/NETWORKDAYS(Lister!$D$20,Lister!$E$20,Lister!$D$7:$D$13),IF(AND(MONTH(F1481)=7,MONTH(H1481)=8),(NETWORKDAYS(Lister!$D$20,H1481,Lister!$D$7:$D$13)-X1481)*T1481/NETWORKDAYS(Lister!$D$20,Lister!$E$20,Lister!$D$7:$D$13),IF(AND(MONTH(F1481)=7,MONTH(H1481)=7),0)))),0),"")</f>
        <v/>
      </c>
      <c r="AC1481" s="30" t="str">
        <f>IF(Afrapportering!AC1462="","",Afrapportering!AC1462)</f>
        <v/>
      </c>
      <c r="AD1481" s="52" t="str">
        <f t="shared" si="183"/>
        <v/>
      </c>
      <c r="AE1481" s="52" t="str">
        <f t="shared" si="184"/>
        <v/>
      </c>
      <c r="AF1481" s="30" t="str">
        <f t="shared" si="185"/>
        <v/>
      </c>
      <c r="AG1481" s="30" t="str">
        <f t="shared" si="186"/>
        <v/>
      </c>
      <c r="AH1481" s="3" t="str">
        <f t="shared" si="187"/>
        <v/>
      </c>
    </row>
    <row r="1482" spans="1:34" x14ac:dyDescent="0.25">
      <c r="A1482" s="13" t="str">
        <f>+Afrapportering!A1463</f>
        <v/>
      </c>
      <c r="B1482" s="13" t="str">
        <f>+Afrapportering!B1463</f>
        <v/>
      </c>
      <c r="C1482" s="13" t="str">
        <f>+Afrapportering!C1463</f>
        <v/>
      </c>
      <c r="D1482" s="13" t="str">
        <f>+Afrapportering!D1463</f>
        <v/>
      </c>
      <c r="E1482" s="14" t="str">
        <f>+Afrapportering!E1463</f>
        <v/>
      </c>
      <c r="F1482" s="139" t="str">
        <f>IF(Afrapportering!F1463 = "", "",Afrapportering!F1463)</f>
        <v/>
      </c>
      <c r="G1482" s="14" t="str">
        <f>+Afrapportering!G1463</f>
        <v/>
      </c>
      <c r="H1482" s="139" t="str">
        <f>IF(Afrapportering!H1463 = "","",Afrapportering!H1463)</f>
        <v/>
      </c>
      <c r="I1482" s="140" t="str">
        <f>+Afrapportering!I1463</f>
        <v/>
      </c>
      <c r="J1482" s="13" t="str">
        <f>+Afrapportering!J1463</f>
        <v/>
      </c>
      <c r="K1482" s="32" t="str">
        <f t="shared" si="180"/>
        <v/>
      </c>
      <c r="L1482" s="31" t="str">
        <f>IF(Ansøgning!J1468="","",Ansøgning!J1468)</f>
        <v/>
      </c>
      <c r="M1482" s="134" t="str">
        <f>IF(Afrapportering!M1463="","",Afrapportering!M1463)</f>
        <v/>
      </c>
      <c r="N1482" s="31" t="str">
        <f>IF(Ansøgning!K1468="","",Ansøgning!K1468)</f>
        <v/>
      </c>
      <c r="O1482" s="134">
        <f>IF(Afrapportering!O1463="",,Afrapportering!O1463)</f>
        <v>0</v>
      </c>
      <c r="P1482" s="15" t="str">
        <f>IF(Ansøgning!L1468="","",Ansøgning!L1468)</f>
        <v/>
      </c>
      <c r="Q1482" s="15" t="str">
        <f t="shared" si="181"/>
        <v/>
      </c>
      <c r="R1482" s="15"/>
      <c r="S1482" s="15" t="str">
        <f>IF(Afrapportering!S1463="","",Afrapportering!S1463)</f>
        <v/>
      </c>
      <c r="T1482" s="31" t="str">
        <f t="shared" si="182"/>
        <v/>
      </c>
      <c r="U1482" s="30" t="str">
        <f>IF(Afrapportering!U1463="","",Afrapportering!U1463)</f>
        <v/>
      </c>
      <c r="V1482" s="52" t="str">
        <f>IF(Afrapportering!V1463="","",Afrapportering!V1463)</f>
        <v/>
      </c>
      <c r="W1482" s="30" t="str">
        <f>IF(Afrapportering!W1463="","",Afrapportering!W1463)</f>
        <v/>
      </c>
      <c r="X1482" s="52" t="str">
        <f>IF(Afrapportering!X1463="","",Afrapportering!X1463)</f>
        <v/>
      </c>
      <c r="Y1482" s="30" t="str">
        <f>IF(Afrapportering!Y1463="","",Afrapportering!Y1463)</f>
        <v/>
      </c>
      <c r="Z1482" s="52" t="str">
        <f>IFERROR(MAX(IF(OR(V1482="",X1482=""),"",IF(AND(AND(MONTH(F1482)&gt;=7,MONTH(F1482)&lt;8),AND(MONTH(H1482)&gt;=7,MONTH(H1482)&lt;8)),(NETWORKDAYS(F1482,H1482,Lister!$D$7:$D$13)-V1482)*T1482/NETWORKDAYS(Lister!$D$19,Lister!$E$19,Lister!$D$7:$D$13),IF(AND(AND(MONTH(F1482)&gt;=7,MONTH(F1482)&lt;8),MONTH(H1482)&gt;7),(NETWORKDAYS(F1482,Lister!$E$19,Lister!$D$7:$D$13)-V1482)*T1482/NETWORKDAYS(Lister!$D$19,Lister!$E$19,Lister!$D$7:$D$13),IF(MONTH(F1482)&gt;7,0)))),0),"")</f>
        <v/>
      </c>
      <c r="AA1482" s="30" t="str">
        <f>IF(Afrapportering!AA1463="","",Afrapportering!AA1463)</f>
        <v/>
      </c>
      <c r="AB1482" s="52" t="str">
        <f>IFERROR(MAX(IF(OR(V1482="",X1482=""),"",IF(AND(AND(MONTH(F1482)&gt;=8,MONTH(F1482)&lt;9),AND(MONTH(H1482)&gt;=8,MONTH(H1482)&lt;9)),(NETWORKDAYS(F1482,H1482,Lister!$D$7:$D$13)-X1482)*T1482/NETWORKDAYS(Lister!$D$20,Lister!$E$20,Lister!$D$7:$D$13),IF(AND(MONTH(F1482)=7,MONTH(H1482)=8),(NETWORKDAYS(Lister!$D$20,H1482,Lister!$D$7:$D$13)-X1482)*T1482/NETWORKDAYS(Lister!$D$20,Lister!$E$20,Lister!$D$7:$D$13),IF(AND(MONTH(F1482)=7,MONTH(H1482)=7),0)))),0),"")</f>
        <v/>
      </c>
      <c r="AC1482" s="30" t="str">
        <f>IF(Afrapportering!AC1463="","",Afrapportering!AC1463)</f>
        <v/>
      </c>
      <c r="AD1482" s="52" t="str">
        <f t="shared" si="183"/>
        <v/>
      </c>
      <c r="AE1482" s="52" t="str">
        <f t="shared" si="184"/>
        <v/>
      </c>
      <c r="AF1482" s="30" t="str">
        <f t="shared" si="185"/>
        <v/>
      </c>
      <c r="AG1482" s="30" t="str">
        <f t="shared" si="186"/>
        <v/>
      </c>
      <c r="AH1482" s="3" t="str">
        <f t="shared" si="187"/>
        <v/>
      </c>
    </row>
    <row r="1483" spans="1:34" x14ac:dyDescent="0.25">
      <c r="A1483" s="13" t="str">
        <f>+Afrapportering!A1464</f>
        <v/>
      </c>
      <c r="B1483" s="13" t="str">
        <f>+Afrapportering!B1464</f>
        <v/>
      </c>
      <c r="C1483" s="13" t="str">
        <f>+Afrapportering!C1464</f>
        <v/>
      </c>
      <c r="D1483" s="13" t="str">
        <f>+Afrapportering!D1464</f>
        <v/>
      </c>
      <c r="E1483" s="14" t="str">
        <f>+Afrapportering!E1464</f>
        <v/>
      </c>
      <c r="F1483" s="139" t="str">
        <f>IF(Afrapportering!F1464 = "", "",Afrapportering!F1464)</f>
        <v/>
      </c>
      <c r="G1483" s="14" t="str">
        <f>+Afrapportering!G1464</f>
        <v/>
      </c>
      <c r="H1483" s="139" t="str">
        <f>IF(Afrapportering!H1464 = "","",Afrapportering!H1464)</f>
        <v/>
      </c>
      <c r="I1483" s="140" t="str">
        <f>+Afrapportering!I1464</f>
        <v/>
      </c>
      <c r="J1483" s="13" t="str">
        <f>+Afrapportering!J1464</f>
        <v/>
      </c>
      <c r="K1483" s="32" t="str">
        <f t="shared" si="180"/>
        <v/>
      </c>
      <c r="L1483" s="31" t="str">
        <f>IF(Ansøgning!J1469="","",Ansøgning!J1469)</f>
        <v/>
      </c>
      <c r="M1483" s="134" t="str">
        <f>IF(Afrapportering!M1464="","",Afrapportering!M1464)</f>
        <v/>
      </c>
      <c r="N1483" s="31" t="str">
        <f>IF(Ansøgning!K1469="","",Ansøgning!K1469)</f>
        <v/>
      </c>
      <c r="O1483" s="134">
        <f>IF(Afrapportering!O1464="",,Afrapportering!O1464)</f>
        <v>0</v>
      </c>
      <c r="P1483" s="15" t="str">
        <f>IF(Ansøgning!L1469="","",Ansøgning!L1469)</f>
        <v/>
      </c>
      <c r="Q1483" s="15" t="str">
        <f t="shared" si="181"/>
        <v/>
      </c>
      <c r="R1483" s="15"/>
      <c r="S1483" s="15" t="str">
        <f>IF(Afrapportering!S1464="","",Afrapportering!S1464)</f>
        <v/>
      </c>
      <c r="T1483" s="31" t="str">
        <f t="shared" si="182"/>
        <v/>
      </c>
      <c r="U1483" s="30" t="str">
        <f>IF(Afrapportering!U1464="","",Afrapportering!U1464)</f>
        <v/>
      </c>
      <c r="V1483" s="52" t="str">
        <f>IF(Afrapportering!V1464="","",Afrapportering!V1464)</f>
        <v/>
      </c>
      <c r="W1483" s="30" t="str">
        <f>IF(Afrapportering!W1464="","",Afrapportering!W1464)</f>
        <v/>
      </c>
      <c r="X1483" s="52" t="str">
        <f>IF(Afrapportering!X1464="","",Afrapportering!X1464)</f>
        <v/>
      </c>
      <c r="Y1483" s="30" t="str">
        <f>IF(Afrapportering!Y1464="","",Afrapportering!Y1464)</f>
        <v/>
      </c>
      <c r="Z1483" s="52" t="str">
        <f>IFERROR(MAX(IF(OR(V1483="",X1483=""),"",IF(AND(AND(MONTH(F1483)&gt;=7,MONTH(F1483)&lt;8),AND(MONTH(H1483)&gt;=7,MONTH(H1483)&lt;8)),(NETWORKDAYS(F1483,H1483,Lister!$D$7:$D$13)-V1483)*T1483/NETWORKDAYS(Lister!$D$19,Lister!$E$19,Lister!$D$7:$D$13),IF(AND(AND(MONTH(F1483)&gt;=7,MONTH(F1483)&lt;8),MONTH(H1483)&gt;7),(NETWORKDAYS(F1483,Lister!$E$19,Lister!$D$7:$D$13)-V1483)*T1483/NETWORKDAYS(Lister!$D$19,Lister!$E$19,Lister!$D$7:$D$13),IF(MONTH(F1483)&gt;7,0)))),0),"")</f>
        <v/>
      </c>
      <c r="AA1483" s="30" t="str">
        <f>IF(Afrapportering!AA1464="","",Afrapportering!AA1464)</f>
        <v/>
      </c>
      <c r="AB1483" s="52" t="str">
        <f>IFERROR(MAX(IF(OR(V1483="",X1483=""),"",IF(AND(AND(MONTH(F1483)&gt;=8,MONTH(F1483)&lt;9),AND(MONTH(H1483)&gt;=8,MONTH(H1483)&lt;9)),(NETWORKDAYS(F1483,H1483,Lister!$D$7:$D$13)-X1483)*T1483/NETWORKDAYS(Lister!$D$20,Lister!$E$20,Lister!$D$7:$D$13),IF(AND(MONTH(F1483)=7,MONTH(H1483)=8),(NETWORKDAYS(Lister!$D$20,H1483,Lister!$D$7:$D$13)-X1483)*T1483/NETWORKDAYS(Lister!$D$20,Lister!$E$20,Lister!$D$7:$D$13),IF(AND(MONTH(F1483)=7,MONTH(H1483)=7),0)))),0),"")</f>
        <v/>
      </c>
      <c r="AC1483" s="30" t="str">
        <f>IF(Afrapportering!AC1464="","",Afrapportering!AC1464)</f>
        <v/>
      </c>
      <c r="AD1483" s="52" t="str">
        <f t="shared" si="183"/>
        <v/>
      </c>
      <c r="AE1483" s="52" t="str">
        <f t="shared" si="184"/>
        <v/>
      </c>
      <c r="AF1483" s="30" t="str">
        <f t="shared" si="185"/>
        <v/>
      </c>
      <c r="AG1483" s="30" t="str">
        <f t="shared" si="186"/>
        <v/>
      </c>
      <c r="AH1483" s="3" t="str">
        <f t="shared" si="187"/>
        <v/>
      </c>
    </row>
    <row r="1484" spans="1:34" x14ac:dyDescent="0.25">
      <c r="A1484" s="13" t="str">
        <f>+Afrapportering!A1465</f>
        <v/>
      </c>
      <c r="B1484" s="13" t="str">
        <f>+Afrapportering!B1465</f>
        <v/>
      </c>
      <c r="C1484" s="13" t="str">
        <f>+Afrapportering!C1465</f>
        <v/>
      </c>
      <c r="D1484" s="13" t="str">
        <f>+Afrapportering!D1465</f>
        <v/>
      </c>
      <c r="E1484" s="14" t="str">
        <f>+Afrapportering!E1465</f>
        <v/>
      </c>
      <c r="F1484" s="139" t="str">
        <f>IF(Afrapportering!F1465 = "", "",Afrapportering!F1465)</f>
        <v/>
      </c>
      <c r="G1484" s="14" t="str">
        <f>+Afrapportering!G1465</f>
        <v/>
      </c>
      <c r="H1484" s="139" t="str">
        <f>IF(Afrapportering!H1465 = "","",Afrapportering!H1465)</f>
        <v/>
      </c>
      <c r="I1484" s="140" t="str">
        <f>+Afrapportering!I1465</f>
        <v/>
      </c>
      <c r="J1484" s="13" t="str">
        <f>+Afrapportering!J1465</f>
        <v/>
      </c>
      <c r="K1484" s="32" t="str">
        <f t="shared" si="180"/>
        <v/>
      </c>
      <c r="L1484" s="31" t="str">
        <f>IF(Ansøgning!J1470="","",Ansøgning!J1470)</f>
        <v/>
      </c>
      <c r="M1484" s="134" t="str">
        <f>IF(Afrapportering!M1465="","",Afrapportering!M1465)</f>
        <v/>
      </c>
      <c r="N1484" s="31" t="str">
        <f>IF(Ansøgning!K1470="","",Ansøgning!K1470)</f>
        <v/>
      </c>
      <c r="O1484" s="134">
        <f>IF(Afrapportering!O1465="",,Afrapportering!O1465)</f>
        <v>0</v>
      </c>
      <c r="P1484" s="15" t="str">
        <f>IF(Ansøgning!L1470="","",Ansøgning!L1470)</f>
        <v/>
      </c>
      <c r="Q1484" s="15" t="str">
        <f t="shared" si="181"/>
        <v/>
      </c>
      <c r="R1484" s="15"/>
      <c r="S1484" s="15" t="str">
        <f>IF(Afrapportering!S1465="","",Afrapportering!S1465)</f>
        <v/>
      </c>
      <c r="T1484" s="31" t="str">
        <f t="shared" si="182"/>
        <v/>
      </c>
      <c r="U1484" s="30" t="str">
        <f>IF(Afrapportering!U1465="","",Afrapportering!U1465)</f>
        <v/>
      </c>
      <c r="V1484" s="52" t="str">
        <f>IF(Afrapportering!V1465="","",Afrapportering!V1465)</f>
        <v/>
      </c>
      <c r="W1484" s="30" t="str">
        <f>IF(Afrapportering!W1465="","",Afrapportering!W1465)</f>
        <v/>
      </c>
      <c r="X1484" s="52" t="str">
        <f>IF(Afrapportering!X1465="","",Afrapportering!X1465)</f>
        <v/>
      </c>
      <c r="Y1484" s="30" t="str">
        <f>IF(Afrapportering!Y1465="","",Afrapportering!Y1465)</f>
        <v/>
      </c>
      <c r="Z1484" s="52" t="str">
        <f>IFERROR(MAX(IF(OR(V1484="",X1484=""),"",IF(AND(AND(MONTH(F1484)&gt;=7,MONTH(F1484)&lt;8),AND(MONTH(H1484)&gt;=7,MONTH(H1484)&lt;8)),(NETWORKDAYS(F1484,H1484,Lister!$D$7:$D$13)-V1484)*T1484/NETWORKDAYS(Lister!$D$19,Lister!$E$19,Lister!$D$7:$D$13),IF(AND(AND(MONTH(F1484)&gt;=7,MONTH(F1484)&lt;8),MONTH(H1484)&gt;7),(NETWORKDAYS(F1484,Lister!$E$19,Lister!$D$7:$D$13)-V1484)*T1484/NETWORKDAYS(Lister!$D$19,Lister!$E$19,Lister!$D$7:$D$13),IF(MONTH(F1484)&gt;7,0)))),0),"")</f>
        <v/>
      </c>
      <c r="AA1484" s="30" t="str">
        <f>IF(Afrapportering!AA1465="","",Afrapportering!AA1465)</f>
        <v/>
      </c>
      <c r="AB1484" s="52" t="str">
        <f>IFERROR(MAX(IF(OR(V1484="",X1484=""),"",IF(AND(AND(MONTH(F1484)&gt;=8,MONTH(F1484)&lt;9),AND(MONTH(H1484)&gt;=8,MONTH(H1484)&lt;9)),(NETWORKDAYS(F1484,H1484,Lister!$D$7:$D$13)-X1484)*T1484/NETWORKDAYS(Lister!$D$20,Lister!$E$20,Lister!$D$7:$D$13),IF(AND(MONTH(F1484)=7,MONTH(H1484)=8),(NETWORKDAYS(Lister!$D$20,H1484,Lister!$D$7:$D$13)-X1484)*T1484/NETWORKDAYS(Lister!$D$20,Lister!$E$20,Lister!$D$7:$D$13),IF(AND(MONTH(F1484)=7,MONTH(H1484)=7),0)))),0),"")</f>
        <v/>
      </c>
      <c r="AC1484" s="30" t="str">
        <f>IF(Afrapportering!AC1465="","",Afrapportering!AC1465)</f>
        <v/>
      </c>
      <c r="AD1484" s="52" t="str">
        <f t="shared" si="183"/>
        <v/>
      </c>
      <c r="AE1484" s="52" t="str">
        <f t="shared" si="184"/>
        <v/>
      </c>
      <c r="AF1484" s="30" t="str">
        <f t="shared" si="185"/>
        <v/>
      </c>
      <c r="AG1484" s="30" t="str">
        <f t="shared" si="186"/>
        <v/>
      </c>
      <c r="AH1484" s="3" t="str">
        <f t="shared" si="187"/>
        <v/>
      </c>
    </row>
    <row r="1485" spans="1:34" x14ac:dyDescent="0.25">
      <c r="A1485" s="13" t="str">
        <f>+Afrapportering!A1466</f>
        <v/>
      </c>
      <c r="B1485" s="13" t="str">
        <f>+Afrapportering!B1466</f>
        <v/>
      </c>
      <c r="C1485" s="13" t="str">
        <f>+Afrapportering!C1466</f>
        <v/>
      </c>
      <c r="D1485" s="13" t="str">
        <f>+Afrapportering!D1466</f>
        <v/>
      </c>
      <c r="E1485" s="14" t="str">
        <f>+Afrapportering!E1466</f>
        <v/>
      </c>
      <c r="F1485" s="139" t="str">
        <f>IF(Afrapportering!F1466 = "", "",Afrapportering!F1466)</f>
        <v/>
      </c>
      <c r="G1485" s="14" t="str">
        <f>+Afrapportering!G1466</f>
        <v/>
      </c>
      <c r="H1485" s="139" t="str">
        <f>IF(Afrapportering!H1466 = "","",Afrapportering!H1466)</f>
        <v/>
      </c>
      <c r="I1485" s="140" t="str">
        <f>+Afrapportering!I1466</f>
        <v/>
      </c>
      <c r="J1485" s="13" t="str">
        <f>+Afrapportering!J1466</f>
        <v/>
      </c>
      <c r="K1485" s="32" t="str">
        <f t="shared" si="180"/>
        <v/>
      </c>
      <c r="L1485" s="31" t="str">
        <f>IF(Ansøgning!J1471="","",Ansøgning!J1471)</f>
        <v/>
      </c>
      <c r="M1485" s="134" t="str">
        <f>IF(Afrapportering!M1466="","",Afrapportering!M1466)</f>
        <v/>
      </c>
      <c r="N1485" s="31" t="str">
        <f>IF(Ansøgning!K1471="","",Ansøgning!K1471)</f>
        <v/>
      </c>
      <c r="O1485" s="134">
        <f>IF(Afrapportering!O1466="",,Afrapportering!O1466)</f>
        <v>0</v>
      </c>
      <c r="P1485" s="15" t="str">
        <f>IF(Ansøgning!L1471="","",Ansøgning!L1471)</f>
        <v/>
      </c>
      <c r="Q1485" s="15" t="str">
        <f t="shared" si="181"/>
        <v/>
      </c>
      <c r="R1485" s="15"/>
      <c r="S1485" s="15" t="str">
        <f>IF(Afrapportering!S1466="","",Afrapportering!S1466)</f>
        <v/>
      </c>
      <c r="T1485" s="31" t="str">
        <f t="shared" si="182"/>
        <v/>
      </c>
      <c r="U1485" s="30" t="str">
        <f>IF(Afrapportering!U1466="","",Afrapportering!U1466)</f>
        <v/>
      </c>
      <c r="V1485" s="52" t="str">
        <f>IF(Afrapportering!V1466="","",Afrapportering!V1466)</f>
        <v/>
      </c>
      <c r="W1485" s="30" t="str">
        <f>IF(Afrapportering!W1466="","",Afrapportering!W1466)</f>
        <v/>
      </c>
      <c r="X1485" s="52" t="str">
        <f>IF(Afrapportering!X1466="","",Afrapportering!X1466)</f>
        <v/>
      </c>
      <c r="Y1485" s="30" t="str">
        <f>IF(Afrapportering!Y1466="","",Afrapportering!Y1466)</f>
        <v/>
      </c>
      <c r="Z1485" s="52" t="str">
        <f>IFERROR(MAX(IF(OR(V1485="",X1485=""),"",IF(AND(AND(MONTH(F1485)&gt;=7,MONTH(F1485)&lt;8),AND(MONTH(H1485)&gt;=7,MONTH(H1485)&lt;8)),(NETWORKDAYS(F1485,H1485,Lister!$D$7:$D$13)-V1485)*T1485/NETWORKDAYS(Lister!$D$19,Lister!$E$19,Lister!$D$7:$D$13),IF(AND(AND(MONTH(F1485)&gt;=7,MONTH(F1485)&lt;8),MONTH(H1485)&gt;7),(NETWORKDAYS(F1485,Lister!$E$19,Lister!$D$7:$D$13)-V1485)*T1485/NETWORKDAYS(Lister!$D$19,Lister!$E$19,Lister!$D$7:$D$13),IF(MONTH(F1485)&gt;7,0)))),0),"")</f>
        <v/>
      </c>
      <c r="AA1485" s="30" t="str">
        <f>IF(Afrapportering!AA1466="","",Afrapportering!AA1466)</f>
        <v/>
      </c>
      <c r="AB1485" s="52" t="str">
        <f>IFERROR(MAX(IF(OR(V1485="",X1485=""),"",IF(AND(AND(MONTH(F1485)&gt;=8,MONTH(F1485)&lt;9),AND(MONTH(H1485)&gt;=8,MONTH(H1485)&lt;9)),(NETWORKDAYS(F1485,H1485,Lister!$D$7:$D$13)-X1485)*T1485/NETWORKDAYS(Lister!$D$20,Lister!$E$20,Lister!$D$7:$D$13),IF(AND(MONTH(F1485)=7,MONTH(H1485)=8),(NETWORKDAYS(Lister!$D$20,H1485,Lister!$D$7:$D$13)-X1485)*T1485/NETWORKDAYS(Lister!$D$20,Lister!$E$20,Lister!$D$7:$D$13),IF(AND(MONTH(F1485)=7,MONTH(H1485)=7),0)))),0),"")</f>
        <v/>
      </c>
      <c r="AC1485" s="30" t="str">
        <f>IF(Afrapportering!AC1466="","",Afrapportering!AC1466)</f>
        <v/>
      </c>
      <c r="AD1485" s="52" t="str">
        <f t="shared" si="183"/>
        <v/>
      </c>
      <c r="AE1485" s="52" t="str">
        <f t="shared" si="184"/>
        <v/>
      </c>
      <c r="AF1485" s="30" t="str">
        <f t="shared" si="185"/>
        <v/>
      </c>
      <c r="AG1485" s="30" t="str">
        <f t="shared" si="186"/>
        <v/>
      </c>
      <c r="AH1485" s="3" t="str">
        <f t="shared" si="187"/>
        <v/>
      </c>
    </row>
    <row r="1486" spans="1:34" x14ac:dyDescent="0.25">
      <c r="A1486" s="13" t="str">
        <f>+Afrapportering!A1467</f>
        <v/>
      </c>
      <c r="B1486" s="13" t="str">
        <f>+Afrapportering!B1467</f>
        <v/>
      </c>
      <c r="C1486" s="13" t="str">
        <f>+Afrapportering!C1467</f>
        <v/>
      </c>
      <c r="D1486" s="13" t="str">
        <f>+Afrapportering!D1467</f>
        <v/>
      </c>
      <c r="E1486" s="14" t="str">
        <f>+Afrapportering!E1467</f>
        <v/>
      </c>
      <c r="F1486" s="139" t="str">
        <f>IF(Afrapportering!F1467 = "", "",Afrapportering!F1467)</f>
        <v/>
      </c>
      <c r="G1486" s="14" t="str">
        <f>+Afrapportering!G1467</f>
        <v/>
      </c>
      <c r="H1486" s="139" t="str">
        <f>IF(Afrapportering!H1467 = "","",Afrapportering!H1467)</f>
        <v/>
      </c>
      <c r="I1486" s="140" t="str">
        <f>+Afrapportering!I1467</f>
        <v/>
      </c>
      <c r="J1486" s="13" t="str">
        <f>+Afrapportering!J1467</f>
        <v/>
      </c>
      <c r="K1486" s="32" t="str">
        <f t="shared" si="180"/>
        <v/>
      </c>
      <c r="L1486" s="31" t="str">
        <f>IF(Ansøgning!J1472="","",Ansøgning!J1472)</f>
        <v/>
      </c>
      <c r="M1486" s="134" t="str">
        <f>IF(Afrapportering!M1467="","",Afrapportering!M1467)</f>
        <v/>
      </c>
      <c r="N1486" s="31" t="str">
        <f>IF(Ansøgning!K1472="","",Ansøgning!K1472)</f>
        <v/>
      </c>
      <c r="O1486" s="134">
        <f>IF(Afrapportering!O1467="",,Afrapportering!O1467)</f>
        <v>0</v>
      </c>
      <c r="P1486" s="15" t="str">
        <f>IF(Ansøgning!L1472="","",Ansøgning!L1472)</f>
        <v/>
      </c>
      <c r="Q1486" s="15" t="str">
        <f t="shared" si="181"/>
        <v/>
      </c>
      <c r="R1486" s="15"/>
      <c r="S1486" s="15" t="str">
        <f>IF(Afrapportering!S1467="","",Afrapportering!S1467)</f>
        <v/>
      </c>
      <c r="T1486" s="31" t="str">
        <f t="shared" si="182"/>
        <v/>
      </c>
      <c r="U1486" s="30" t="str">
        <f>IF(Afrapportering!U1467="","",Afrapportering!U1467)</f>
        <v/>
      </c>
      <c r="V1486" s="52" t="str">
        <f>IF(Afrapportering!V1467="","",Afrapportering!V1467)</f>
        <v/>
      </c>
      <c r="W1486" s="30" t="str">
        <f>IF(Afrapportering!W1467="","",Afrapportering!W1467)</f>
        <v/>
      </c>
      <c r="X1486" s="52" t="str">
        <f>IF(Afrapportering!X1467="","",Afrapportering!X1467)</f>
        <v/>
      </c>
      <c r="Y1486" s="30" t="str">
        <f>IF(Afrapportering!Y1467="","",Afrapportering!Y1467)</f>
        <v/>
      </c>
      <c r="Z1486" s="52" t="str">
        <f>IFERROR(MAX(IF(OR(V1486="",X1486=""),"",IF(AND(AND(MONTH(F1486)&gt;=7,MONTH(F1486)&lt;8),AND(MONTH(H1486)&gt;=7,MONTH(H1486)&lt;8)),(NETWORKDAYS(F1486,H1486,Lister!$D$7:$D$13)-V1486)*T1486/NETWORKDAYS(Lister!$D$19,Lister!$E$19,Lister!$D$7:$D$13),IF(AND(AND(MONTH(F1486)&gt;=7,MONTH(F1486)&lt;8),MONTH(H1486)&gt;7),(NETWORKDAYS(F1486,Lister!$E$19,Lister!$D$7:$D$13)-V1486)*T1486/NETWORKDAYS(Lister!$D$19,Lister!$E$19,Lister!$D$7:$D$13),IF(MONTH(F1486)&gt;7,0)))),0),"")</f>
        <v/>
      </c>
      <c r="AA1486" s="30" t="str">
        <f>IF(Afrapportering!AA1467="","",Afrapportering!AA1467)</f>
        <v/>
      </c>
      <c r="AB1486" s="52" t="str">
        <f>IFERROR(MAX(IF(OR(V1486="",X1486=""),"",IF(AND(AND(MONTH(F1486)&gt;=8,MONTH(F1486)&lt;9),AND(MONTH(H1486)&gt;=8,MONTH(H1486)&lt;9)),(NETWORKDAYS(F1486,H1486,Lister!$D$7:$D$13)-X1486)*T1486/NETWORKDAYS(Lister!$D$20,Lister!$E$20,Lister!$D$7:$D$13),IF(AND(MONTH(F1486)=7,MONTH(H1486)=8),(NETWORKDAYS(Lister!$D$20,H1486,Lister!$D$7:$D$13)-X1486)*T1486/NETWORKDAYS(Lister!$D$20,Lister!$E$20,Lister!$D$7:$D$13),IF(AND(MONTH(F1486)=7,MONTH(H1486)=7),0)))),0),"")</f>
        <v/>
      </c>
      <c r="AC1486" s="30" t="str">
        <f>IF(Afrapportering!AC1467="","",Afrapportering!AC1467)</f>
        <v/>
      </c>
      <c r="AD1486" s="52" t="str">
        <f t="shared" si="183"/>
        <v/>
      </c>
      <c r="AE1486" s="52" t="str">
        <f t="shared" si="184"/>
        <v/>
      </c>
      <c r="AF1486" s="30" t="str">
        <f t="shared" si="185"/>
        <v/>
      </c>
      <c r="AG1486" s="30" t="str">
        <f t="shared" si="186"/>
        <v/>
      </c>
      <c r="AH1486" s="3" t="str">
        <f t="shared" si="187"/>
        <v/>
      </c>
    </row>
    <row r="1487" spans="1:34" x14ac:dyDescent="0.25">
      <c r="A1487" s="13" t="str">
        <f>+Afrapportering!A1468</f>
        <v/>
      </c>
      <c r="B1487" s="13" t="str">
        <f>+Afrapportering!B1468</f>
        <v/>
      </c>
      <c r="C1487" s="13" t="str">
        <f>+Afrapportering!C1468</f>
        <v/>
      </c>
      <c r="D1487" s="13" t="str">
        <f>+Afrapportering!D1468</f>
        <v/>
      </c>
      <c r="E1487" s="14" t="str">
        <f>+Afrapportering!E1468</f>
        <v/>
      </c>
      <c r="F1487" s="139" t="str">
        <f>IF(Afrapportering!F1468 = "", "",Afrapportering!F1468)</f>
        <v/>
      </c>
      <c r="G1487" s="14" t="str">
        <f>+Afrapportering!G1468</f>
        <v/>
      </c>
      <c r="H1487" s="139" t="str">
        <f>IF(Afrapportering!H1468 = "","",Afrapportering!H1468)</f>
        <v/>
      </c>
      <c r="I1487" s="140" t="str">
        <f>+Afrapportering!I1468</f>
        <v/>
      </c>
      <c r="J1487" s="13" t="str">
        <f>+Afrapportering!J1468</f>
        <v/>
      </c>
      <c r="K1487" s="32" t="str">
        <f t="shared" si="180"/>
        <v/>
      </c>
      <c r="L1487" s="31" t="str">
        <f>IF(Ansøgning!J1473="","",Ansøgning!J1473)</f>
        <v/>
      </c>
      <c r="M1487" s="134" t="str">
        <f>IF(Afrapportering!M1468="","",Afrapportering!M1468)</f>
        <v/>
      </c>
      <c r="N1487" s="31" t="str">
        <f>IF(Ansøgning!K1473="","",Ansøgning!K1473)</f>
        <v/>
      </c>
      <c r="O1487" s="134">
        <f>IF(Afrapportering!O1468="",,Afrapportering!O1468)</f>
        <v>0</v>
      </c>
      <c r="P1487" s="15" t="str">
        <f>IF(Ansøgning!L1473="","",Ansøgning!L1473)</f>
        <v/>
      </c>
      <c r="Q1487" s="15" t="str">
        <f t="shared" si="181"/>
        <v/>
      </c>
      <c r="R1487" s="15"/>
      <c r="S1487" s="15" t="str">
        <f>IF(Afrapportering!S1468="","",Afrapportering!S1468)</f>
        <v/>
      </c>
      <c r="T1487" s="31" t="str">
        <f t="shared" si="182"/>
        <v/>
      </c>
      <c r="U1487" s="30" t="str">
        <f>IF(Afrapportering!U1468="","",Afrapportering!U1468)</f>
        <v/>
      </c>
      <c r="V1487" s="52" t="str">
        <f>IF(Afrapportering!V1468="","",Afrapportering!V1468)</f>
        <v/>
      </c>
      <c r="W1487" s="30" t="str">
        <f>IF(Afrapportering!W1468="","",Afrapportering!W1468)</f>
        <v/>
      </c>
      <c r="X1487" s="52" t="str">
        <f>IF(Afrapportering!X1468="","",Afrapportering!X1468)</f>
        <v/>
      </c>
      <c r="Y1487" s="30" t="str">
        <f>IF(Afrapportering!Y1468="","",Afrapportering!Y1468)</f>
        <v/>
      </c>
      <c r="Z1487" s="52" t="str">
        <f>IFERROR(MAX(IF(OR(V1487="",X1487=""),"",IF(AND(AND(MONTH(F1487)&gt;=7,MONTH(F1487)&lt;8),AND(MONTH(H1487)&gt;=7,MONTH(H1487)&lt;8)),(NETWORKDAYS(F1487,H1487,Lister!$D$7:$D$13)-V1487)*T1487/NETWORKDAYS(Lister!$D$19,Lister!$E$19,Lister!$D$7:$D$13),IF(AND(AND(MONTH(F1487)&gt;=7,MONTH(F1487)&lt;8),MONTH(H1487)&gt;7),(NETWORKDAYS(F1487,Lister!$E$19,Lister!$D$7:$D$13)-V1487)*T1487/NETWORKDAYS(Lister!$D$19,Lister!$E$19,Lister!$D$7:$D$13),IF(MONTH(F1487)&gt;7,0)))),0),"")</f>
        <v/>
      </c>
      <c r="AA1487" s="30" t="str">
        <f>IF(Afrapportering!AA1468="","",Afrapportering!AA1468)</f>
        <v/>
      </c>
      <c r="AB1487" s="52" t="str">
        <f>IFERROR(MAX(IF(OR(V1487="",X1487=""),"",IF(AND(AND(MONTH(F1487)&gt;=8,MONTH(F1487)&lt;9),AND(MONTH(H1487)&gt;=8,MONTH(H1487)&lt;9)),(NETWORKDAYS(F1487,H1487,Lister!$D$7:$D$13)-X1487)*T1487/NETWORKDAYS(Lister!$D$20,Lister!$E$20,Lister!$D$7:$D$13),IF(AND(MONTH(F1487)=7,MONTH(H1487)=8),(NETWORKDAYS(Lister!$D$20,H1487,Lister!$D$7:$D$13)-X1487)*T1487/NETWORKDAYS(Lister!$D$20,Lister!$E$20,Lister!$D$7:$D$13),IF(AND(MONTH(F1487)=7,MONTH(H1487)=7),0)))),0),"")</f>
        <v/>
      </c>
      <c r="AC1487" s="30" t="str">
        <f>IF(Afrapportering!AC1468="","",Afrapportering!AC1468)</f>
        <v/>
      </c>
      <c r="AD1487" s="52" t="str">
        <f t="shared" si="183"/>
        <v/>
      </c>
      <c r="AE1487" s="52" t="str">
        <f t="shared" si="184"/>
        <v/>
      </c>
      <c r="AF1487" s="30" t="str">
        <f t="shared" si="185"/>
        <v/>
      </c>
      <c r="AG1487" s="30" t="str">
        <f t="shared" si="186"/>
        <v/>
      </c>
      <c r="AH1487" s="3" t="str">
        <f t="shared" si="187"/>
        <v/>
      </c>
    </row>
    <row r="1488" spans="1:34" x14ac:dyDescent="0.25">
      <c r="A1488" s="13" t="str">
        <f>+Afrapportering!A1469</f>
        <v/>
      </c>
      <c r="B1488" s="13" t="str">
        <f>+Afrapportering!B1469</f>
        <v/>
      </c>
      <c r="C1488" s="13" t="str">
        <f>+Afrapportering!C1469</f>
        <v/>
      </c>
      <c r="D1488" s="13" t="str">
        <f>+Afrapportering!D1469</f>
        <v/>
      </c>
      <c r="E1488" s="14" t="str">
        <f>+Afrapportering!E1469</f>
        <v/>
      </c>
      <c r="F1488" s="139" t="str">
        <f>IF(Afrapportering!F1469 = "", "",Afrapportering!F1469)</f>
        <v/>
      </c>
      <c r="G1488" s="14" t="str">
        <f>+Afrapportering!G1469</f>
        <v/>
      </c>
      <c r="H1488" s="139" t="str">
        <f>IF(Afrapportering!H1469 = "","",Afrapportering!H1469)</f>
        <v/>
      </c>
      <c r="I1488" s="140" t="str">
        <f>+Afrapportering!I1469</f>
        <v/>
      </c>
      <c r="J1488" s="13" t="str">
        <f>+Afrapportering!J1469</f>
        <v/>
      </c>
      <c r="K1488" s="32" t="str">
        <f t="shared" si="180"/>
        <v/>
      </c>
      <c r="L1488" s="31" t="str">
        <f>IF(Ansøgning!J1474="","",Ansøgning!J1474)</f>
        <v/>
      </c>
      <c r="M1488" s="134" t="str">
        <f>IF(Afrapportering!M1469="","",Afrapportering!M1469)</f>
        <v/>
      </c>
      <c r="N1488" s="31" t="str">
        <f>IF(Ansøgning!K1474="","",Ansøgning!K1474)</f>
        <v/>
      </c>
      <c r="O1488" s="134">
        <f>IF(Afrapportering!O1469="",,Afrapportering!O1469)</f>
        <v>0</v>
      </c>
      <c r="P1488" s="15" t="str">
        <f>IF(Ansøgning!L1474="","",Ansøgning!L1474)</f>
        <v/>
      </c>
      <c r="Q1488" s="15" t="str">
        <f t="shared" si="181"/>
        <v/>
      </c>
      <c r="R1488" s="15"/>
      <c r="S1488" s="15" t="str">
        <f>IF(Afrapportering!S1469="","",Afrapportering!S1469)</f>
        <v/>
      </c>
      <c r="T1488" s="31" t="str">
        <f t="shared" si="182"/>
        <v/>
      </c>
      <c r="U1488" s="30" t="str">
        <f>IF(Afrapportering!U1469="","",Afrapportering!U1469)</f>
        <v/>
      </c>
      <c r="V1488" s="52" t="str">
        <f>IF(Afrapportering!V1469="","",Afrapportering!V1469)</f>
        <v/>
      </c>
      <c r="W1488" s="30" t="str">
        <f>IF(Afrapportering!W1469="","",Afrapportering!W1469)</f>
        <v/>
      </c>
      <c r="X1488" s="52" t="str">
        <f>IF(Afrapportering!X1469="","",Afrapportering!X1469)</f>
        <v/>
      </c>
      <c r="Y1488" s="30" t="str">
        <f>IF(Afrapportering!Y1469="","",Afrapportering!Y1469)</f>
        <v/>
      </c>
      <c r="Z1488" s="52" t="str">
        <f>IFERROR(MAX(IF(OR(V1488="",X1488=""),"",IF(AND(AND(MONTH(F1488)&gt;=7,MONTH(F1488)&lt;8),AND(MONTH(H1488)&gt;=7,MONTH(H1488)&lt;8)),(NETWORKDAYS(F1488,H1488,Lister!$D$7:$D$13)-V1488)*T1488/NETWORKDAYS(Lister!$D$19,Lister!$E$19,Lister!$D$7:$D$13),IF(AND(AND(MONTH(F1488)&gt;=7,MONTH(F1488)&lt;8),MONTH(H1488)&gt;7),(NETWORKDAYS(F1488,Lister!$E$19,Lister!$D$7:$D$13)-V1488)*T1488/NETWORKDAYS(Lister!$D$19,Lister!$E$19,Lister!$D$7:$D$13),IF(MONTH(F1488)&gt;7,0)))),0),"")</f>
        <v/>
      </c>
      <c r="AA1488" s="30" t="str">
        <f>IF(Afrapportering!AA1469="","",Afrapportering!AA1469)</f>
        <v/>
      </c>
      <c r="AB1488" s="52" t="str">
        <f>IFERROR(MAX(IF(OR(V1488="",X1488=""),"",IF(AND(AND(MONTH(F1488)&gt;=8,MONTH(F1488)&lt;9),AND(MONTH(H1488)&gt;=8,MONTH(H1488)&lt;9)),(NETWORKDAYS(F1488,H1488,Lister!$D$7:$D$13)-X1488)*T1488/NETWORKDAYS(Lister!$D$20,Lister!$E$20,Lister!$D$7:$D$13),IF(AND(MONTH(F1488)=7,MONTH(H1488)=8),(NETWORKDAYS(Lister!$D$20,H1488,Lister!$D$7:$D$13)-X1488)*T1488/NETWORKDAYS(Lister!$D$20,Lister!$E$20,Lister!$D$7:$D$13),IF(AND(MONTH(F1488)=7,MONTH(H1488)=7),0)))),0),"")</f>
        <v/>
      </c>
      <c r="AC1488" s="30" t="str">
        <f>IF(Afrapportering!AC1469="","",Afrapportering!AC1469)</f>
        <v/>
      </c>
      <c r="AD1488" s="52" t="str">
        <f t="shared" si="183"/>
        <v/>
      </c>
      <c r="AE1488" s="52" t="str">
        <f t="shared" si="184"/>
        <v/>
      </c>
      <c r="AF1488" s="30" t="str">
        <f t="shared" si="185"/>
        <v/>
      </c>
      <c r="AG1488" s="30" t="str">
        <f t="shared" si="186"/>
        <v/>
      </c>
      <c r="AH1488" s="3" t="str">
        <f t="shared" si="187"/>
        <v/>
      </c>
    </row>
    <row r="1489" spans="1:34" x14ac:dyDescent="0.25">
      <c r="A1489" s="13" t="str">
        <f>+Afrapportering!A1470</f>
        <v/>
      </c>
      <c r="B1489" s="13" t="str">
        <f>+Afrapportering!B1470</f>
        <v/>
      </c>
      <c r="C1489" s="13" t="str">
        <f>+Afrapportering!C1470</f>
        <v/>
      </c>
      <c r="D1489" s="13" t="str">
        <f>+Afrapportering!D1470</f>
        <v/>
      </c>
      <c r="E1489" s="14" t="str">
        <f>+Afrapportering!E1470</f>
        <v/>
      </c>
      <c r="F1489" s="139" t="str">
        <f>IF(Afrapportering!F1470 = "", "",Afrapportering!F1470)</f>
        <v/>
      </c>
      <c r="G1489" s="14" t="str">
        <f>+Afrapportering!G1470</f>
        <v/>
      </c>
      <c r="H1489" s="139" t="str">
        <f>IF(Afrapportering!H1470 = "","",Afrapportering!H1470)</f>
        <v/>
      </c>
      <c r="I1489" s="140" t="str">
        <f>+Afrapportering!I1470</f>
        <v/>
      </c>
      <c r="J1489" s="13" t="str">
        <f>+Afrapportering!J1470</f>
        <v/>
      </c>
      <c r="K1489" s="32" t="str">
        <f t="shared" si="180"/>
        <v/>
      </c>
      <c r="L1489" s="31" t="str">
        <f>IF(Ansøgning!J1475="","",Ansøgning!J1475)</f>
        <v/>
      </c>
      <c r="M1489" s="134" t="str">
        <f>IF(Afrapportering!M1470="","",Afrapportering!M1470)</f>
        <v/>
      </c>
      <c r="N1489" s="31" t="str">
        <f>IF(Ansøgning!K1475="","",Ansøgning!K1475)</f>
        <v/>
      </c>
      <c r="O1489" s="134">
        <f>IF(Afrapportering!O1470="",,Afrapportering!O1470)</f>
        <v>0</v>
      </c>
      <c r="P1489" s="15" t="str">
        <f>IF(Ansøgning!L1475="","",Ansøgning!L1475)</f>
        <v/>
      </c>
      <c r="Q1489" s="15" t="str">
        <f t="shared" si="181"/>
        <v/>
      </c>
      <c r="R1489" s="15"/>
      <c r="S1489" s="15" t="str">
        <f>IF(Afrapportering!S1470="","",Afrapportering!S1470)</f>
        <v/>
      </c>
      <c r="T1489" s="31" t="str">
        <f t="shared" si="182"/>
        <v/>
      </c>
      <c r="U1489" s="30" t="str">
        <f>IF(Afrapportering!U1470="","",Afrapportering!U1470)</f>
        <v/>
      </c>
      <c r="V1489" s="52" t="str">
        <f>IF(Afrapportering!V1470="","",Afrapportering!V1470)</f>
        <v/>
      </c>
      <c r="W1489" s="30" t="str">
        <f>IF(Afrapportering!W1470="","",Afrapportering!W1470)</f>
        <v/>
      </c>
      <c r="X1489" s="52" t="str">
        <f>IF(Afrapportering!X1470="","",Afrapportering!X1470)</f>
        <v/>
      </c>
      <c r="Y1489" s="30" t="str">
        <f>IF(Afrapportering!Y1470="","",Afrapportering!Y1470)</f>
        <v/>
      </c>
      <c r="Z1489" s="52" t="str">
        <f>IFERROR(MAX(IF(OR(V1489="",X1489=""),"",IF(AND(AND(MONTH(F1489)&gt;=7,MONTH(F1489)&lt;8),AND(MONTH(H1489)&gt;=7,MONTH(H1489)&lt;8)),(NETWORKDAYS(F1489,H1489,Lister!$D$7:$D$13)-V1489)*T1489/NETWORKDAYS(Lister!$D$19,Lister!$E$19,Lister!$D$7:$D$13),IF(AND(AND(MONTH(F1489)&gt;=7,MONTH(F1489)&lt;8),MONTH(H1489)&gt;7),(NETWORKDAYS(F1489,Lister!$E$19,Lister!$D$7:$D$13)-V1489)*T1489/NETWORKDAYS(Lister!$D$19,Lister!$E$19,Lister!$D$7:$D$13),IF(MONTH(F1489)&gt;7,0)))),0),"")</f>
        <v/>
      </c>
      <c r="AA1489" s="30" t="str">
        <f>IF(Afrapportering!AA1470="","",Afrapportering!AA1470)</f>
        <v/>
      </c>
      <c r="AB1489" s="52" t="str">
        <f>IFERROR(MAX(IF(OR(V1489="",X1489=""),"",IF(AND(AND(MONTH(F1489)&gt;=8,MONTH(F1489)&lt;9),AND(MONTH(H1489)&gt;=8,MONTH(H1489)&lt;9)),(NETWORKDAYS(F1489,H1489,Lister!$D$7:$D$13)-X1489)*T1489/NETWORKDAYS(Lister!$D$20,Lister!$E$20,Lister!$D$7:$D$13),IF(AND(MONTH(F1489)=7,MONTH(H1489)=8),(NETWORKDAYS(Lister!$D$20,H1489,Lister!$D$7:$D$13)-X1489)*T1489/NETWORKDAYS(Lister!$D$20,Lister!$E$20,Lister!$D$7:$D$13),IF(AND(MONTH(F1489)=7,MONTH(H1489)=7),0)))),0),"")</f>
        <v/>
      </c>
      <c r="AC1489" s="30" t="str">
        <f>IF(Afrapportering!AC1470="","",Afrapportering!AC1470)</f>
        <v/>
      </c>
      <c r="AD1489" s="52" t="str">
        <f t="shared" si="183"/>
        <v/>
      </c>
      <c r="AE1489" s="52" t="str">
        <f t="shared" si="184"/>
        <v/>
      </c>
      <c r="AF1489" s="30" t="str">
        <f t="shared" si="185"/>
        <v/>
      </c>
      <c r="AG1489" s="30" t="str">
        <f t="shared" si="186"/>
        <v/>
      </c>
      <c r="AH1489" s="3" t="str">
        <f t="shared" si="187"/>
        <v/>
      </c>
    </row>
    <row r="1490" spans="1:34" x14ac:dyDescent="0.25">
      <c r="A1490" s="13" t="str">
        <f>+Afrapportering!A1471</f>
        <v/>
      </c>
      <c r="B1490" s="13" t="str">
        <f>+Afrapportering!B1471</f>
        <v/>
      </c>
      <c r="C1490" s="13" t="str">
        <f>+Afrapportering!C1471</f>
        <v/>
      </c>
      <c r="D1490" s="13" t="str">
        <f>+Afrapportering!D1471</f>
        <v/>
      </c>
      <c r="E1490" s="14" t="str">
        <f>+Afrapportering!E1471</f>
        <v/>
      </c>
      <c r="F1490" s="139" t="str">
        <f>IF(Afrapportering!F1471 = "", "",Afrapportering!F1471)</f>
        <v/>
      </c>
      <c r="G1490" s="14" t="str">
        <f>+Afrapportering!G1471</f>
        <v/>
      </c>
      <c r="H1490" s="139" t="str">
        <f>IF(Afrapportering!H1471 = "","",Afrapportering!H1471)</f>
        <v/>
      </c>
      <c r="I1490" s="140" t="str">
        <f>+Afrapportering!I1471</f>
        <v/>
      </c>
      <c r="J1490" s="13" t="str">
        <f>+Afrapportering!J1471</f>
        <v/>
      </c>
      <c r="K1490" s="32" t="str">
        <f t="shared" si="180"/>
        <v/>
      </c>
      <c r="L1490" s="31" t="str">
        <f>IF(Ansøgning!J1476="","",Ansøgning!J1476)</f>
        <v/>
      </c>
      <c r="M1490" s="134" t="str">
        <f>IF(Afrapportering!M1471="","",Afrapportering!M1471)</f>
        <v/>
      </c>
      <c r="N1490" s="31" t="str">
        <f>IF(Ansøgning!K1476="","",Ansøgning!K1476)</f>
        <v/>
      </c>
      <c r="O1490" s="134">
        <f>IF(Afrapportering!O1471="",,Afrapportering!O1471)</f>
        <v>0</v>
      </c>
      <c r="P1490" s="15" t="str">
        <f>IF(Ansøgning!L1476="","",Ansøgning!L1476)</f>
        <v/>
      </c>
      <c r="Q1490" s="15" t="str">
        <f t="shared" si="181"/>
        <v/>
      </c>
      <c r="R1490" s="15"/>
      <c r="S1490" s="15" t="str">
        <f>IF(Afrapportering!S1471="","",Afrapportering!S1471)</f>
        <v/>
      </c>
      <c r="T1490" s="31" t="str">
        <f t="shared" si="182"/>
        <v/>
      </c>
      <c r="U1490" s="30" t="str">
        <f>IF(Afrapportering!U1471="","",Afrapportering!U1471)</f>
        <v/>
      </c>
      <c r="V1490" s="52" t="str">
        <f>IF(Afrapportering!V1471="","",Afrapportering!V1471)</f>
        <v/>
      </c>
      <c r="W1490" s="30" t="str">
        <f>IF(Afrapportering!W1471="","",Afrapportering!W1471)</f>
        <v/>
      </c>
      <c r="X1490" s="52" t="str">
        <f>IF(Afrapportering!X1471="","",Afrapportering!X1471)</f>
        <v/>
      </c>
      <c r="Y1490" s="30" t="str">
        <f>IF(Afrapportering!Y1471="","",Afrapportering!Y1471)</f>
        <v/>
      </c>
      <c r="Z1490" s="52" t="str">
        <f>IFERROR(MAX(IF(OR(V1490="",X1490=""),"",IF(AND(AND(MONTH(F1490)&gt;=7,MONTH(F1490)&lt;8),AND(MONTH(H1490)&gt;=7,MONTH(H1490)&lt;8)),(NETWORKDAYS(F1490,H1490,Lister!$D$7:$D$13)-V1490)*T1490/NETWORKDAYS(Lister!$D$19,Lister!$E$19,Lister!$D$7:$D$13),IF(AND(AND(MONTH(F1490)&gt;=7,MONTH(F1490)&lt;8),MONTH(H1490)&gt;7),(NETWORKDAYS(F1490,Lister!$E$19,Lister!$D$7:$D$13)-V1490)*T1490/NETWORKDAYS(Lister!$D$19,Lister!$E$19,Lister!$D$7:$D$13),IF(MONTH(F1490)&gt;7,0)))),0),"")</f>
        <v/>
      </c>
      <c r="AA1490" s="30" t="str">
        <f>IF(Afrapportering!AA1471="","",Afrapportering!AA1471)</f>
        <v/>
      </c>
      <c r="AB1490" s="52" t="str">
        <f>IFERROR(MAX(IF(OR(V1490="",X1490=""),"",IF(AND(AND(MONTH(F1490)&gt;=8,MONTH(F1490)&lt;9),AND(MONTH(H1490)&gt;=8,MONTH(H1490)&lt;9)),(NETWORKDAYS(F1490,H1490,Lister!$D$7:$D$13)-X1490)*T1490/NETWORKDAYS(Lister!$D$20,Lister!$E$20,Lister!$D$7:$D$13),IF(AND(MONTH(F1490)=7,MONTH(H1490)=8),(NETWORKDAYS(Lister!$D$20,H1490,Lister!$D$7:$D$13)-X1490)*T1490/NETWORKDAYS(Lister!$D$20,Lister!$E$20,Lister!$D$7:$D$13),IF(AND(MONTH(F1490)=7,MONTH(H1490)=7),0)))),0),"")</f>
        <v/>
      </c>
      <c r="AC1490" s="30" t="str">
        <f>IF(Afrapportering!AC1471="","",Afrapportering!AC1471)</f>
        <v/>
      </c>
      <c r="AD1490" s="52" t="str">
        <f t="shared" si="183"/>
        <v/>
      </c>
      <c r="AE1490" s="52" t="str">
        <f t="shared" si="184"/>
        <v/>
      </c>
      <c r="AF1490" s="30" t="str">
        <f t="shared" si="185"/>
        <v/>
      </c>
      <c r="AG1490" s="30" t="str">
        <f t="shared" si="186"/>
        <v/>
      </c>
      <c r="AH1490" s="3" t="str">
        <f t="shared" si="187"/>
        <v/>
      </c>
    </row>
    <row r="1491" spans="1:34" x14ac:dyDescent="0.25">
      <c r="A1491" s="13" t="str">
        <f>+Afrapportering!A1472</f>
        <v/>
      </c>
      <c r="B1491" s="13" t="str">
        <f>+Afrapportering!B1472</f>
        <v/>
      </c>
      <c r="C1491" s="13" t="str">
        <f>+Afrapportering!C1472</f>
        <v/>
      </c>
      <c r="D1491" s="13" t="str">
        <f>+Afrapportering!D1472</f>
        <v/>
      </c>
      <c r="E1491" s="14" t="str">
        <f>+Afrapportering!E1472</f>
        <v/>
      </c>
      <c r="F1491" s="139" t="str">
        <f>IF(Afrapportering!F1472 = "", "",Afrapportering!F1472)</f>
        <v/>
      </c>
      <c r="G1491" s="14" t="str">
        <f>+Afrapportering!G1472</f>
        <v/>
      </c>
      <c r="H1491" s="139" t="str">
        <f>IF(Afrapportering!H1472 = "","",Afrapportering!H1472)</f>
        <v/>
      </c>
      <c r="I1491" s="140" t="str">
        <f>+Afrapportering!I1472</f>
        <v/>
      </c>
      <c r="J1491" s="13" t="str">
        <f>+Afrapportering!J1472</f>
        <v/>
      </c>
      <c r="K1491" s="32" t="str">
        <f t="shared" si="180"/>
        <v/>
      </c>
      <c r="L1491" s="31" t="str">
        <f>IF(Ansøgning!J1477="","",Ansøgning!J1477)</f>
        <v/>
      </c>
      <c r="M1491" s="134" t="str">
        <f>IF(Afrapportering!M1472="","",Afrapportering!M1472)</f>
        <v/>
      </c>
      <c r="N1491" s="31" t="str">
        <f>IF(Ansøgning!K1477="","",Ansøgning!K1477)</f>
        <v/>
      </c>
      <c r="O1491" s="134">
        <f>IF(Afrapportering!O1472="",,Afrapportering!O1472)</f>
        <v>0</v>
      </c>
      <c r="P1491" s="15" t="str">
        <f>IF(Ansøgning!L1477="","",Ansøgning!L1477)</f>
        <v/>
      </c>
      <c r="Q1491" s="15" t="str">
        <f t="shared" si="181"/>
        <v/>
      </c>
      <c r="R1491" s="15"/>
      <c r="S1491" s="15" t="str">
        <f>IF(Afrapportering!S1472="","",Afrapportering!S1472)</f>
        <v/>
      </c>
      <c r="T1491" s="31" t="str">
        <f t="shared" si="182"/>
        <v/>
      </c>
      <c r="U1491" s="30" t="str">
        <f>IF(Afrapportering!U1472="","",Afrapportering!U1472)</f>
        <v/>
      </c>
      <c r="V1491" s="52" t="str">
        <f>IF(Afrapportering!V1472="","",Afrapportering!V1472)</f>
        <v/>
      </c>
      <c r="W1491" s="30" t="str">
        <f>IF(Afrapportering!W1472="","",Afrapportering!W1472)</f>
        <v/>
      </c>
      <c r="X1491" s="52" t="str">
        <f>IF(Afrapportering!X1472="","",Afrapportering!X1472)</f>
        <v/>
      </c>
      <c r="Y1491" s="30" t="str">
        <f>IF(Afrapportering!Y1472="","",Afrapportering!Y1472)</f>
        <v/>
      </c>
      <c r="Z1491" s="52" t="str">
        <f>IFERROR(MAX(IF(OR(V1491="",X1491=""),"",IF(AND(AND(MONTH(F1491)&gt;=7,MONTH(F1491)&lt;8),AND(MONTH(H1491)&gt;=7,MONTH(H1491)&lt;8)),(NETWORKDAYS(F1491,H1491,Lister!$D$7:$D$13)-V1491)*T1491/NETWORKDAYS(Lister!$D$19,Lister!$E$19,Lister!$D$7:$D$13),IF(AND(AND(MONTH(F1491)&gt;=7,MONTH(F1491)&lt;8),MONTH(H1491)&gt;7),(NETWORKDAYS(F1491,Lister!$E$19,Lister!$D$7:$D$13)-V1491)*T1491/NETWORKDAYS(Lister!$D$19,Lister!$E$19,Lister!$D$7:$D$13),IF(MONTH(F1491)&gt;7,0)))),0),"")</f>
        <v/>
      </c>
      <c r="AA1491" s="30" t="str">
        <f>IF(Afrapportering!AA1472="","",Afrapportering!AA1472)</f>
        <v/>
      </c>
      <c r="AB1491" s="52" t="str">
        <f>IFERROR(MAX(IF(OR(V1491="",X1491=""),"",IF(AND(AND(MONTH(F1491)&gt;=8,MONTH(F1491)&lt;9),AND(MONTH(H1491)&gt;=8,MONTH(H1491)&lt;9)),(NETWORKDAYS(F1491,H1491,Lister!$D$7:$D$13)-X1491)*T1491/NETWORKDAYS(Lister!$D$20,Lister!$E$20,Lister!$D$7:$D$13),IF(AND(MONTH(F1491)=7,MONTH(H1491)=8),(NETWORKDAYS(Lister!$D$20,H1491,Lister!$D$7:$D$13)-X1491)*T1491/NETWORKDAYS(Lister!$D$20,Lister!$E$20,Lister!$D$7:$D$13),IF(AND(MONTH(F1491)=7,MONTH(H1491)=7),0)))),0),"")</f>
        <v/>
      </c>
      <c r="AC1491" s="30" t="str">
        <f>IF(Afrapportering!AC1472="","",Afrapportering!AC1472)</f>
        <v/>
      </c>
      <c r="AD1491" s="52" t="str">
        <f t="shared" si="183"/>
        <v/>
      </c>
      <c r="AE1491" s="52" t="str">
        <f t="shared" si="184"/>
        <v/>
      </c>
      <c r="AF1491" s="30" t="str">
        <f t="shared" si="185"/>
        <v/>
      </c>
      <c r="AG1491" s="30" t="str">
        <f t="shared" si="186"/>
        <v/>
      </c>
      <c r="AH1491" s="3" t="str">
        <f t="shared" si="187"/>
        <v/>
      </c>
    </row>
    <row r="1492" spans="1:34" x14ac:dyDescent="0.25">
      <c r="A1492" s="13" t="str">
        <f>+Afrapportering!A1473</f>
        <v/>
      </c>
      <c r="B1492" s="13" t="str">
        <f>+Afrapportering!B1473</f>
        <v/>
      </c>
      <c r="C1492" s="13" t="str">
        <f>+Afrapportering!C1473</f>
        <v/>
      </c>
      <c r="D1492" s="13" t="str">
        <f>+Afrapportering!D1473</f>
        <v/>
      </c>
      <c r="E1492" s="14" t="str">
        <f>+Afrapportering!E1473</f>
        <v/>
      </c>
      <c r="F1492" s="139" t="str">
        <f>IF(Afrapportering!F1473 = "", "",Afrapportering!F1473)</f>
        <v/>
      </c>
      <c r="G1492" s="14" t="str">
        <f>+Afrapportering!G1473</f>
        <v/>
      </c>
      <c r="H1492" s="139" t="str">
        <f>IF(Afrapportering!H1473 = "","",Afrapportering!H1473)</f>
        <v/>
      </c>
      <c r="I1492" s="140" t="str">
        <f>+Afrapportering!I1473</f>
        <v/>
      </c>
      <c r="J1492" s="13" t="str">
        <f>+Afrapportering!J1473</f>
        <v/>
      </c>
      <c r="K1492" s="32" t="str">
        <f t="shared" si="180"/>
        <v/>
      </c>
      <c r="L1492" s="31" t="str">
        <f>IF(Ansøgning!J1478="","",Ansøgning!J1478)</f>
        <v/>
      </c>
      <c r="M1492" s="134" t="str">
        <f>IF(Afrapportering!M1473="","",Afrapportering!M1473)</f>
        <v/>
      </c>
      <c r="N1492" s="31" t="str">
        <f>IF(Ansøgning!K1478="","",Ansøgning!K1478)</f>
        <v/>
      </c>
      <c r="O1492" s="134">
        <f>IF(Afrapportering!O1473="",,Afrapportering!O1473)</f>
        <v>0</v>
      </c>
      <c r="P1492" s="15" t="str">
        <f>IF(Ansøgning!L1478="","",Ansøgning!L1478)</f>
        <v/>
      </c>
      <c r="Q1492" s="15" t="str">
        <f t="shared" si="181"/>
        <v/>
      </c>
      <c r="R1492" s="15"/>
      <c r="S1492" s="15" t="str">
        <f>IF(Afrapportering!S1473="","",Afrapportering!S1473)</f>
        <v/>
      </c>
      <c r="T1492" s="31" t="str">
        <f t="shared" si="182"/>
        <v/>
      </c>
      <c r="U1492" s="30" t="str">
        <f>IF(Afrapportering!U1473="","",Afrapportering!U1473)</f>
        <v/>
      </c>
      <c r="V1492" s="52" t="str">
        <f>IF(Afrapportering!V1473="","",Afrapportering!V1473)</f>
        <v/>
      </c>
      <c r="W1492" s="30" t="str">
        <f>IF(Afrapportering!W1473="","",Afrapportering!W1473)</f>
        <v/>
      </c>
      <c r="X1492" s="52" t="str">
        <f>IF(Afrapportering!X1473="","",Afrapportering!X1473)</f>
        <v/>
      </c>
      <c r="Y1492" s="30" t="str">
        <f>IF(Afrapportering!Y1473="","",Afrapportering!Y1473)</f>
        <v/>
      </c>
      <c r="Z1492" s="52" t="str">
        <f>IFERROR(MAX(IF(OR(V1492="",X1492=""),"",IF(AND(AND(MONTH(F1492)&gt;=7,MONTH(F1492)&lt;8),AND(MONTH(H1492)&gt;=7,MONTH(H1492)&lt;8)),(NETWORKDAYS(F1492,H1492,Lister!$D$7:$D$13)-V1492)*T1492/NETWORKDAYS(Lister!$D$19,Lister!$E$19,Lister!$D$7:$D$13),IF(AND(AND(MONTH(F1492)&gt;=7,MONTH(F1492)&lt;8),MONTH(H1492)&gt;7),(NETWORKDAYS(F1492,Lister!$E$19,Lister!$D$7:$D$13)-V1492)*T1492/NETWORKDAYS(Lister!$D$19,Lister!$E$19,Lister!$D$7:$D$13),IF(MONTH(F1492)&gt;7,0)))),0),"")</f>
        <v/>
      </c>
      <c r="AA1492" s="30" t="str">
        <f>IF(Afrapportering!AA1473="","",Afrapportering!AA1473)</f>
        <v/>
      </c>
      <c r="AB1492" s="52" t="str">
        <f>IFERROR(MAX(IF(OR(V1492="",X1492=""),"",IF(AND(AND(MONTH(F1492)&gt;=8,MONTH(F1492)&lt;9),AND(MONTH(H1492)&gt;=8,MONTH(H1492)&lt;9)),(NETWORKDAYS(F1492,H1492,Lister!$D$7:$D$13)-X1492)*T1492/NETWORKDAYS(Lister!$D$20,Lister!$E$20,Lister!$D$7:$D$13),IF(AND(MONTH(F1492)=7,MONTH(H1492)=8),(NETWORKDAYS(Lister!$D$20,H1492,Lister!$D$7:$D$13)-X1492)*T1492/NETWORKDAYS(Lister!$D$20,Lister!$E$20,Lister!$D$7:$D$13),IF(AND(MONTH(F1492)=7,MONTH(H1492)=7),0)))),0),"")</f>
        <v/>
      </c>
      <c r="AC1492" s="30" t="str">
        <f>IF(Afrapportering!AC1473="","",Afrapportering!AC1473)</f>
        <v/>
      </c>
      <c r="AD1492" s="52" t="str">
        <f t="shared" si="183"/>
        <v/>
      </c>
      <c r="AE1492" s="52" t="str">
        <f t="shared" si="184"/>
        <v/>
      </c>
      <c r="AF1492" s="30" t="str">
        <f t="shared" si="185"/>
        <v/>
      </c>
      <c r="AG1492" s="30" t="str">
        <f t="shared" si="186"/>
        <v/>
      </c>
      <c r="AH1492" s="3" t="str">
        <f t="shared" si="187"/>
        <v/>
      </c>
    </row>
    <row r="1493" spans="1:34" x14ac:dyDescent="0.25">
      <c r="A1493" s="13" t="str">
        <f>+Afrapportering!A1474</f>
        <v/>
      </c>
      <c r="B1493" s="13" t="str">
        <f>+Afrapportering!B1474</f>
        <v/>
      </c>
      <c r="C1493" s="13" t="str">
        <f>+Afrapportering!C1474</f>
        <v/>
      </c>
      <c r="D1493" s="13" t="str">
        <f>+Afrapportering!D1474</f>
        <v/>
      </c>
      <c r="E1493" s="14" t="str">
        <f>+Afrapportering!E1474</f>
        <v/>
      </c>
      <c r="F1493" s="139" t="str">
        <f>IF(Afrapportering!F1474 = "", "",Afrapportering!F1474)</f>
        <v/>
      </c>
      <c r="G1493" s="14" t="str">
        <f>+Afrapportering!G1474</f>
        <v/>
      </c>
      <c r="H1493" s="139" t="str">
        <f>IF(Afrapportering!H1474 = "","",Afrapportering!H1474)</f>
        <v/>
      </c>
      <c r="I1493" s="140" t="str">
        <f>+Afrapportering!I1474</f>
        <v/>
      </c>
      <c r="J1493" s="13" t="str">
        <f>+Afrapportering!J1474</f>
        <v/>
      </c>
      <c r="K1493" s="32" t="str">
        <f t="shared" si="180"/>
        <v/>
      </c>
      <c r="L1493" s="31" t="str">
        <f>IF(Ansøgning!J1479="","",Ansøgning!J1479)</f>
        <v/>
      </c>
      <c r="M1493" s="134" t="str">
        <f>IF(Afrapportering!M1474="","",Afrapportering!M1474)</f>
        <v/>
      </c>
      <c r="N1493" s="31" t="str">
        <f>IF(Ansøgning!K1479="","",Ansøgning!K1479)</f>
        <v/>
      </c>
      <c r="O1493" s="134">
        <f>IF(Afrapportering!O1474="",,Afrapportering!O1474)</f>
        <v>0</v>
      </c>
      <c r="P1493" s="15" t="str">
        <f>IF(Ansøgning!L1479="","",Ansøgning!L1479)</f>
        <v/>
      </c>
      <c r="Q1493" s="15" t="str">
        <f t="shared" si="181"/>
        <v/>
      </c>
      <c r="R1493" s="15"/>
      <c r="S1493" s="15" t="str">
        <f>IF(Afrapportering!S1474="","",Afrapportering!S1474)</f>
        <v/>
      </c>
      <c r="T1493" s="31" t="str">
        <f t="shared" si="182"/>
        <v/>
      </c>
      <c r="U1493" s="30" t="str">
        <f>IF(Afrapportering!U1474="","",Afrapportering!U1474)</f>
        <v/>
      </c>
      <c r="V1493" s="52" t="str">
        <f>IF(Afrapportering!V1474="","",Afrapportering!V1474)</f>
        <v/>
      </c>
      <c r="W1493" s="30" t="str">
        <f>IF(Afrapportering!W1474="","",Afrapportering!W1474)</f>
        <v/>
      </c>
      <c r="X1493" s="52" t="str">
        <f>IF(Afrapportering!X1474="","",Afrapportering!X1474)</f>
        <v/>
      </c>
      <c r="Y1493" s="30" t="str">
        <f>IF(Afrapportering!Y1474="","",Afrapportering!Y1474)</f>
        <v/>
      </c>
      <c r="Z1493" s="52" t="str">
        <f>IFERROR(MAX(IF(OR(V1493="",X1493=""),"",IF(AND(AND(MONTH(F1493)&gt;=7,MONTH(F1493)&lt;8),AND(MONTH(H1493)&gt;=7,MONTH(H1493)&lt;8)),(NETWORKDAYS(F1493,H1493,Lister!$D$7:$D$13)-V1493)*T1493/NETWORKDAYS(Lister!$D$19,Lister!$E$19,Lister!$D$7:$D$13),IF(AND(AND(MONTH(F1493)&gt;=7,MONTH(F1493)&lt;8),MONTH(H1493)&gt;7),(NETWORKDAYS(F1493,Lister!$E$19,Lister!$D$7:$D$13)-V1493)*T1493/NETWORKDAYS(Lister!$D$19,Lister!$E$19,Lister!$D$7:$D$13),IF(MONTH(F1493)&gt;7,0)))),0),"")</f>
        <v/>
      </c>
      <c r="AA1493" s="30" t="str">
        <f>IF(Afrapportering!AA1474="","",Afrapportering!AA1474)</f>
        <v/>
      </c>
      <c r="AB1493" s="52" t="str">
        <f>IFERROR(MAX(IF(OR(V1493="",X1493=""),"",IF(AND(AND(MONTH(F1493)&gt;=8,MONTH(F1493)&lt;9),AND(MONTH(H1493)&gt;=8,MONTH(H1493)&lt;9)),(NETWORKDAYS(F1493,H1493,Lister!$D$7:$D$13)-X1493)*T1493/NETWORKDAYS(Lister!$D$20,Lister!$E$20,Lister!$D$7:$D$13),IF(AND(MONTH(F1493)=7,MONTH(H1493)=8),(NETWORKDAYS(Lister!$D$20,H1493,Lister!$D$7:$D$13)-X1493)*T1493/NETWORKDAYS(Lister!$D$20,Lister!$E$20,Lister!$D$7:$D$13),IF(AND(MONTH(F1493)=7,MONTH(H1493)=7),0)))),0),"")</f>
        <v/>
      </c>
      <c r="AC1493" s="30" t="str">
        <f>IF(Afrapportering!AC1474="","",Afrapportering!AC1474)</f>
        <v/>
      </c>
      <c r="AD1493" s="52" t="str">
        <f t="shared" si="183"/>
        <v/>
      </c>
      <c r="AE1493" s="52" t="str">
        <f t="shared" si="184"/>
        <v/>
      </c>
      <c r="AF1493" s="30" t="str">
        <f t="shared" si="185"/>
        <v/>
      </c>
      <c r="AG1493" s="30" t="str">
        <f t="shared" si="186"/>
        <v/>
      </c>
      <c r="AH1493" s="3" t="str">
        <f t="shared" si="187"/>
        <v/>
      </c>
    </row>
    <row r="1494" spans="1:34" x14ac:dyDescent="0.25">
      <c r="A1494" s="13" t="str">
        <f>+Afrapportering!A1475</f>
        <v/>
      </c>
      <c r="B1494" s="13" t="str">
        <f>+Afrapportering!B1475</f>
        <v/>
      </c>
      <c r="C1494" s="13" t="str">
        <f>+Afrapportering!C1475</f>
        <v/>
      </c>
      <c r="D1494" s="13" t="str">
        <f>+Afrapportering!D1475</f>
        <v/>
      </c>
      <c r="E1494" s="14" t="str">
        <f>+Afrapportering!E1475</f>
        <v/>
      </c>
      <c r="F1494" s="139" t="str">
        <f>IF(Afrapportering!F1475 = "", "",Afrapportering!F1475)</f>
        <v/>
      </c>
      <c r="G1494" s="14" t="str">
        <f>+Afrapportering!G1475</f>
        <v/>
      </c>
      <c r="H1494" s="139" t="str">
        <f>IF(Afrapportering!H1475 = "","",Afrapportering!H1475)</f>
        <v/>
      </c>
      <c r="I1494" s="140" t="str">
        <f>+Afrapportering!I1475</f>
        <v/>
      </c>
      <c r="J1494" s="13" t="str">
        <f>+Afrapportering!J1475</f>
        <v/>
      </c>
      <c r="K1494" s="32" t="str">
        <f t="shared" si="180"/>
        <v/>
      </c>
      <c r="L1494" s="31" t="str">
        <f>IF(Ansøgning!J1480="","",Ansøgning!J1480)</f>
        <v/>
      </c>
      <c r="M1494" s="134" t="str">
        <f>IF(Afrapportering!M1475="","",Afrapportering!M1475)</f>
        <v/>
      </c>
      <c r="N1494" s="31" t="str">
        <f>IF(Ansøgning!K1480="","",Ansøgning!K1480)</f>
        <v/>
      </c>
      <c r="O1494" s="134">
        <f>IF(Afrapportering!O1475="",,Afrapportering!O1475)</f>
        <v>0</v>
      </c>
      <c r="P1494" s="15" t="str">
        <f>IF(Ansøgning!L1480="","",Ansøgning!L1480)</f>
        <v/>
      </c>
      <c r="Q1494" s="15" t="str">
        <f t="shared" si="181"/>
        <v/>
      </c>
      <c r="R1494" s="15"/>
      <c r="S1494" s="15" t="str">
        <f>IF(Afrapportering!S1475="","",Afrapportering!S1475)</f>
        <v/>
      </c>
      <c r="T1494" s="31" t="str">
        <f t="shared" si="182"/>
        <v/>
      </c>
      <c r="U1494" s="30" t="str">
        <f>IF(Afrapportering!U1475="","",Afrapportering!U1475)</f>
        <v/>
      </c>
      <c r="V1494" s="52" t="str">
        <f>IF(Afrapportering!V1475="","",Afrapportering!V1475)</f>
        <v/>
      </c>
      <c r="W1494" s="30" t="str">
        <f>IF(Afrapportering!W1475="","",Afrapportering!W1475)</f>
        <v/>
      </c>
      <c r="X1494" s="52" t="str">
        <f>IF(Afrapportering!X1475="","",Afrapportering!X1475)</f>
        <v/>
      </c>
      <c r="Y1494" s="30" t="str">
        <f>IF(Afrapportering!Y1475="","",Afrapportering!Y1475)</f>
        <v/>
      </c>
      <c r="Z1494" s="52" t="str">
        <f>IFERROR(MAX(IF(OR(V1494="",X1494=""),"",IF(AND(AND(MONTH(F1494)&gt;=7,MONTH(F1494)&lt;8),AND(MONTH(H1494)&gt;=7,MONTH(H1494)&lt;8)),(NETWORKDAYS(F1494,H1494,Lister!$D$7:$D$13)-V1494)*T1494/NETWORKDAYS(Lister!$D$19,Lister!$E$19,Lister!$D$7:$D$13),IF(AND(AND(MONTH(F1494)&gt;=7,MONTH(F1494)&lt;8),MONTH(H1494)&gt;7),(NETWORKDAYS(F1494,Lister!$E$19,Lister!$D$7:$D$13)-V1494)*T1494/NETWORKDAYS(Lister!$D$19,Lister!$E$19,Lister!$D$7:$D$13),IF(MONTH(F1494)&gt;7,0)))),0),"")</f>
        <v/>
      </c>
      <c r="AA1494" s="30" t="str">
        <f>IF(Afrapportering!AA1475="","",Afrapportering!AA1475)</f>
        <v/>
      </c>
      <c r="AB1494" s="52" t="str">
        <f>IFERROR(MAX(IF(OR(V1494="",X1494=""),"",IF(AND(AND(MONTH(F1494)&gt;=8,MONTH(F1494)&lt;9),AND(MONTH(H1494)&gt;=8,MONTH(H1494)&lt;9)),(NETWORKDAYS(F1494,H1494,Lister!$D$7:$D$13)-X1494)*T1494/NETWORKDAYS(Lister!$D$20,Lister!$E$20,Lister!$D$7:$D$13),IF(AND(MONTH(F1494)=7,MONTH(H1494)=8),(NETWORKDAYS(Lister!$D$20,H1494,Lister!$D$7:$D$13)-X1494)*T1494/NETWORKDAYS(Lister!$D$20,Lister!$E$20,Lister!$D$7:$D$13),IF(AND(MONTH(F1494)=7,MONTH(H1494)=7),0)))),0),"")</f>
        <v/>
      </c>
      <c r="AC1494" s="30" t="str">
        <f>IF(Afrapportering!AC1475="","",Afrapportering!AC1475)</f>
        <v/>
      </c>
      <c r="AD1494" s="52" t="str">
        <f t="shared" si="183"/>
        <v/>
      </c>
      <c r="AE1494" s="52" t="str">
        <f t="shared" si="184"/>
        <v/>
      </c>
      <c r="AF1494" s="30" t="str">
        <f t="shared" si="185"/>
        <v/>
      </c>
      <c r="AG1494" s="30" t="str">
        <f t="shared" si="186"/>
        <v/>
      </c>
      <c r="AH1494" s="3" t="str">
        <f t="shared" si="187"/>
        <v/>
      </c>
    </row>
    <row r="1495" spans="1:34" x14ac:dyDescent="0.25">
      <c r="A1495" s="13" t="str">
        <f>+Afrapportering!A1476</f>
        <v/>
      </c>
      <c r="B1495" s="13" t="str">
        <f>+Afrapportering!B1476</f>
        <v/>
      </c>
      <c r="C1495" s="13" t="str">
        <f>+Afrapportering!C1476</f>
        <v/>
      </c>
      <c r="D1495" s="13" t="str">
        <f>+Afrapportering!D1476</f>
        <v/>
      </c>
      <c r="E1495" s="14" t="str">
        <f>+Afrapportering!E1476</f>
        <v/>
      </c>
      <c r="F1495" s="139" t="str">
        <f>IF(Afrapportering!F1476 = "", "",Afrapportering!F1476)</f>
        <v/>
      </c>
      <c r="G1495" s="14" t="str">
        <f>+Afrapportering!G1476</f>
        <v/>
      </c>
      <c r="H1495" s="139" t="str">
        <f>IF(Afrapportering!H1476 = "","",Afrapportering!H1476)</f>
        <v/>
      </c>
      <c r="I1495" s="140" t="str">
        <f>+Afrapportering!I1476</f>
        <v/>
      </c>
      <c r="J1495" s="13" t="str">
        <f>+Afrapportering!J1476</f>
        <v/>
      </c>
      <c r="K1495" s="32" t="str">
        <f t="shared" si="180"/>
        <v/>
      </c>
      <c r="L1495" s="31" t="str">
        <f>IF(Ansøgning!J1481="","",Ansøgning!J1481)</f>
        <v/>
      </c>
      <c r="M1495" s="134" t="str">
        <f>IF(Afrapportering!M1476="","",Afrapportering!M1476)</f>
        <v/>
      </c>
      <c r="N1495" s="31" t="str">
        <f>IF(Ansøgning!K1481="","",Ansøgning!K1481)</f>
        <v/>
      </c>
      <c r="O1495" s="134">
        <f>IF(Afrapportering!O1476="",,Afrapportering!O1476)</f>
        <v>0</v>
      </c>
      <c r="P1495" s="15" t="str">
        <f>IF(Ansøgning!L1481="","",Ansøgning!L1481)</f>
        <v/>
      </c>
      <c r="Q1495" s="15" t="str">
        <f t="shared" si="181"/>
        <v/>
      </c>
      <c r="R1495" s="15"/>
      <c r="S1495" s="15" t="str">
        <f>IF(Afrapportering!S1476="","",Afrapportering!S1476)</f>
        <v/>
      </c>
      <c r="T1495" s="31" t="str">
        <f t="shared" si="182"/>
        <v/>
      </c>
      <c r="U1495" s="30" t="str">
        <f>IF(Afrapportering!U1476="","",Afrapportering!U1476)</f>
        <v/>
      </c>
      <c r="V1495" s="52" t="str">
        <f>IF(Afrapportering!V1476="","",Afrapportering!V1476)</f>
        <v/>
      </c>
      <c r="W1495" s="30" t="str">
        <f>IF(Afrapportering!W1476="","",Afrapportering!W1476)</f>
        <v/>
      </c>
      <c r="X1495" s="52" t="str">
        <f>IF(Afrapportering!X1476="","",Afrapportering!X1476)</f>
        <v/>
      </c>
      <c r="Y1495" s="30" t="str">
        <f>IF(Afrapportering!Y1476="","",Afrapportering!Y1476)</f>
        <v/>
      </c>
      <c r="Z1495" s="52" t="str">
        <f>IFERROR(MAX(IF(OR(V1495="",X1495=""),"",IF(AND(AND(MONTH(F1495)&gt;=7,MONTH(F1495)&lt;8),AND(MONTH(H1495)&gt;=7,MONTH(H1495)&lt;8)),(NETWORKDAYS(F1495,H1495,Lister!$D$7:$D$13)-V1495)*T1495/NETWORKDAYS(Lister!$D$19,Lister!$E$19,Lister!$D$7:$D$13),IF(AND(AND(MONTH(F1495)&gt;=7,MONTH(F1495)&lt;8),MONTH(H1495)&gt;7),(NETWORKDAYS(F1495,Lister!$E$19,Lister!$D$7:$D$13)-V1495)*T1495/NETWORKDAYS(Lister!$D$19,Lister!$E$19,Lister!$D$7:$D$13),IF(MONTH(F1495)&gt;7,0)))),0),"")</f>
        <v/>
      </c>
      <c r="AA1495" s="30" t="str">
        <f>IF(Afrapportering!AA1476="","",Afrapportering!AA1476)</f>
        <v/>
      </c>
      <c r="AB1495" s="52" t="str">
        <f>IFERROR(MAX(IF(OR(V1495="",X1495=""),"",IF(AND(AND(MONTH(F1495)&gt;=8,MONTH(F1495)&lt;9),AND(MONTH(H1495)&gt;=8,MONTH(H1495)&lt;9)),(NETWORKDAYS(F1495,H1495,Lister!$D$7:$D$13)-X1495)*T1495/NETWORKDAYS(Lister!$D$20,Lister!$E$20,Lister!$D$7:$D$13),IF(AND(MONTH(F1495)=7,MONTH(H1495)=8),(NETWORKDAYS(Lister!$D$20,H1495,Lister!$D$7:$D$13)-X1495)*T1495/NETWORKDAYS(Lister!$D$20,Lister!$E$20,Lister!$D$7:$D$13),IF(AND(MONTH(F1495)=7,MONTH(H1495)=7),0)))),0),"")</f>
        <v/>
      </c>
      <c r="AC1495" s="30" t="str">
        <f>IF(Afrapportering!AC1476="","",Afrapportering!AC1476)</f>
        <v/>
      </c>
      <c r="AD1495" s="52" t="str">
        <f t="shared" si="183"/>
        <v/>
      </c>
      <c r="AE1495" s="52" t="str">
        <f t="shared" si="184"/>
        <v/>
      </c>
      <c r="AF1495" s="30" t="str">
        <f t="shared" si="185"/>
        <v/>
      </c>
      <c r="AG1495" s="30" t="str">
        <f t="shared" si="186"/>
        <v/>
      </c>
      <c r="AH1495" s="3" t="str">
        <f t="shared" si="187"/>
        <v/>
      </c>
    </row>
    <row r="1496" spans="1:34" x14ac:dyDescent="0.25">
      <c r="A1496" s="13" t="str">
        <f>+Afrapportering!A1477</f>
        <v/>
      </c>
      <c r="B1496" s="13" t="str">
        <f>+Afrapportering!B1477</f>
        <v/>
      </c>
      <c r="C1496" s="13" t="str">
        <f>+Afrapportering!C1477</f>
        <v/>
      </c>
      <c r="D1496" s="13" t="str">
        <f>+Afrapportering!D1477</f>
        <v/>
      </c>
      <c r="E1496" s="14" t="str">
        <f>+Afrapportering!E1477</f>
        <v/>
      </c>
      <c r="F1496" s="139" t="str">
        <f>IF(Afrapportering!F1477 = "", "",Afrapportering!F1477)</f>
        <v/>
      </c>
      <c r="G1496" s="14" t="str">
        <f>+Afrapportering!G1477</f>
        <v/>
      </c>
      <c r="H1496" s="139" t="str">
        <f>IF(Afrapportering!H1477 = "","",Afrapportering!H1477)</f>
        <v/>
      </c>
      <c r="I1496" s="140" t="str">
        <f>+Afrapportering!I1477</f>
        <v/>
      </c>
      <c r="J1496" s="13" t="str">
        <f>+Afrapportering!J1477</f>
        <v/>
      </c>
      <c r="K1496" s="32" t="str">
        <f t="shared" si="180"/>
        <v/>
      </c>
      <c r="L1496" s="31" t="str">
        <f>IF(Ansøgning!J1482="","",Ansøgning!J1482)</f>
        <v/>
      </c>
      <c r="M1496" s="134" t="str">
        <f>IF(Afrapportering!M1477="","",Afrapportering!M1477)</f>
        <v/>
      </c>
      <c r="N1496" s="31" t="str">
        <f>IF(Ansøgning!K1482="","",Ansøgning!K1482)</f>
        <v/>
      </c>
      <c r="O1496" s="134">
        <f>IF(Afrapportering!O1477="",,Afrapportering!O1477)</f>
        <v>0</v>
      </c>
      <c r="P1496" s="15" t="str">
        <f>IF(Ansøgning!L1482="","",Ansøgning!L1482)</f>
        <v/>
      </c>
      <c r="Q1496" s="15" t="str">
        <f t="shared" si="181"/>
        <v/>
      </c>
      <c r="R1496" s="15"/>
      <c r="S1496" s="15" t="str">
        <f>IF(Afrapportering!S1477="","",Afrapportering!S1477)</f>
        <v/>
      </c>
      <c r="T1496" s="31" t="str">
        <f t="shared" si="182"/>
        <v/>
      </c>
      <c r="U1496" s="30" t="str">
        <f>IF(Afrapportering!U1477="","",Afrapportering!U1477)</f>
        <v/>
      </c>
      <c r="V1496" s="52" t="str">
        <f>IF(Afrapportering!V1477="","",Afrapportering!V1477)</f>
        <v/>
      </c>
      <c r="W1496" s="30" t="str">
        <f>IF(Afrapportering!W1477="","",Afrapportering!W1477)</f>
        <v/>
      </c>
      <c r="X1496" s="52" t="str">
        <f>IF(Afrapportering!X1477="","",Afrapportering!X1477)</f>
        <v/>
      </c>
      <c r="Y1496" s="30" t="str">
        <f>IF(Afrapportering!Y1477="","",Afrapportering!Y1477)</f>
        <v/>
      </c>
      <c r="Z1496" s="52" t="str">
        <f>IFERROR(MAX(IF(OR(V1496="",X1496=""),"",IF(AND(AND(MONTH(F1496)&gt;=7,MONTH(F1496)&lt;8),AND(MONTH(H1496)&gt;=7,MONTH(H1496)&lt;8)),(NETWORKDAYS(F1496,H1496,Lister!$D$7:$D$13)-V1496)*T1496/NETWORKDAYS(Lister!$D$19,Lister!$E$19,Lister!$D$7:$D$13),IF(AND(AND(MONTH(F1496)&gt;=7,MONTH(F1496)&lt;8),MONTH(H1496)&gt;7),(NETWORKDAYS(F1496,Lister!$E$19,Lister!$D$7:$D$13)-V1496)*T1496/NETWORKDAYS(Lister!$D$19,Lister!$E$19,Lister!$D$7:$D$13),IF(MONTH(F1496)&gt;7,0)))),0),"")</f>
        <v/>
      </c>
      <c r="AA1496" s="30" t="str">
        <f>IF(Afrapportering!AA1477="","",Afrapportering!AA1477)</f>
        <v/>
      </c>
      <c r="AB1496" s="52" t="str">
        <f>IFERROR(MAX(IF(OR(V1496="",X1496=""),"",IF(AND(AND(MONTH(F1496)&gt;=8,MONTH(F1496)&lt;9),AND(MONTH(H1496)&gt;=8,MONTH(H1496)&lt;9)),(NETWORKDAYS(F1496,H1496,Lister!$D$7:$D$13)-X1496)*T1496/NETWORKDAYS(Lister!$D$20,Lister!$E$20,Lister!$D$7:$D$13),IF(AND(MONTH(F1496)=7,MONTH(H1496)=8),(NETWORKDAYS(Lister!$D$20,H1496,Lister!$D$7:$D$13)-X1496)*T1496/NETWORKDAYS(Lister!$D$20,Lister!$E$20,Lister!$D$7:$D$13),IF(AND(MONTH(F1496)=7,MONTH(H1496)=7),0)))),0),"")</f>
        <v/>
      </c>
      <c r="AC1496" s="30" t="str">
        <f>IF(Afrapportering!AC1477="","",Afrapportering!AC1477)</f>
        <v/>
      </c>
      <c r="AD1496" s="52" t="str">
        <f t="shared" si="183"/>
        <v/>
      </c>
      <c r="AE1496" s="52" t="str">
        <f t="shared" si="184"/>
        <v/>
      </c>
      <c r="AF1496" s="30" t="str">
        <f t="shared" si="185"/>
        <v/>
      </c>
      <c r="AG1496" s="30" t="str">
        <f t="shared" si="186"/>
        <v/>
      </c>
      <c r="AH1496" s="3" t="str">
        <f t="shared" si="187"/>
        <v/>
      </c>
    </row>
    <row r="1497" spans="1:34" x14ac:dyDescent="0.25">
      <c r="A1497" s="13" t="str">
        <f>+Afrapportering!A1478</f>
        <v/>
      </c>
      <c r="B1497" s="13" t="str">
        <f>+Afrapportering!B1478</f>
        <v/>
      </c>
      <c r="C1497" s="13" t="str">
        <f>+Afrapportering!C1478</f>
        <v/>
      </c>
      <c r="D1497" s="13" t="str">
        <f>+Afrapportering!D1478</f>
        <v/>
      </c>
      <c r="E1497" s="14" t="str">
        <f>+Afrapportering!E1478</f>
        <v/>
      </c>
      <c r="F1497" s="139" t="str">
        <f>IF(Afrapportering!F1478 = "", "",Afrapportering!F1478)</f>
        <v/>
      </c>
      <c r="G1497" s="14" t="str">
        <f>+Afrapportering!G1478</f>
        <v/>
      </c>
      <c r="H1497" s="139" t="str">
        <f>IF(Afrapportering!H1478 = "","",Afrapportering!H1478)</f>
        <v/>
      </c>
      <c r="I1497" s="140" t="str">
        <f>+Afrapportering!I1478</f>
        <v/>
      </c>
      <c r="J1497" s="13" t="str">
        <f>+Afrapportering!J1478</f>
        <v/>
      </c>
      <c r="K1497" s="32" t="str">
        <f t="shared" si="180"/>
        <v/>
      </c>
      <c r="L1497" s="31" t="str">
        <f>IF(Ansøgning!J1483="","",Ansøgning!J1483)</f>
        <v/>
      </c>
      <c r="M1497" s="134" t="str">
        <f>IF(Afrapportering!M1478="","",Afrapportering!M1478)</f>
        <v/>
      </c>
      <c r="N1497" s="31" t="str">
        <f>IF(Ansøgning!K1483="","",Ansøgning!K1483)</f>
        <v/>
      </c>
      <c r="O1497" s="134">
        <f>IF(Afrapportering!O1478="",,Afrapportering!O1478)</f>
        <v>0</v>
      </c>
      <c r="P1497" s="15" t="str">
        <f>IF(Ansøgning!L1483="","",Ansøgning!L1483)</f>
        <v/>
      </c>
      <c r="Q1497" s="15" t="str">
        <f t="shared" si="181"/>
        <v/>
      </c>
      <c r="R1497" s="15"/>
      <c r="S1497" s="15" t="str">
        <f>IF(Afrapportering!S1478="","",Afrapportering!S1478)</f>
        <v/>
      </c>
      <c r="T1497" s="31" t="str">
        <f t="shared" si="182"/>
        <v/>
      </c>
      <c r="U1497" s="30" t="str">
        <f>IF(Afrapportering!U1478="","",Afrapportering!U1478)</f>
        <v/>
      </c>
      <c r="V1497" s="52" t="str">
        <f>IF(Afrapportering!V1478="","",Afrapportering!V1478)</f>
        <v/>
      </c>
      <c r="W1497" s="30" t="str">
        <f>IF(Afrapportering!W1478="","",Afrapportering!W1478)</f>
        <v/>
      </c>
      <c r="X1497" s="52" t="str">
        <f>IF(Afrapportering!X1478="","",Afrapportering!X1478)</f>
        <v/>
      </c>
      <c r="Y1497" s="30" t="str">
        <f>IF(Afrapportering!Y1478="","",Afrapportering!Y1478)</f>
        <v/>
      </c>
      <c r="Z1497" s="52" t="str">
        <f>IFERROR(MAX(IF(OR(V1497="",X1497=""),"",IF(AND(AND(MONTH(F1497)&gt;=7,MONTH(F1497)&lt;8),AND(MONTH(H1497)&gt;=7,MONTH(H1497)&lt;8)),(NETWORKDAYS(F1497,H1497,Lister!$D$7:$D$13)-V1497)*T1497/NETWORKDAYS(Lister!$D$19,Lister!$E$19,Lister!$D$7:$D$13),IF(AND(AND(MONTH(F1497)&gt;=7,MONTH(F1497)&lt;8),MONTH(H1497)&gt;7),(NETWORKDAYS(F1497,Lister!$E$19,Lister!$D$7:$D$13)-V1497)*T1497/NETWORKDAYS(Lister!$D$19,Lister!$E$19,Lister!$D$7:$D$13),IF(MONTH(F1497)&gt;7,0)))),0),"")</f>
        <v/>
      </c>
      <c r="AA1497" s="30" t="str">
        <f>IF(Afrapportering!AA1478="","",Afrapportering!AA1478)</f>
        <v/>
      </c>
      <c r="AB1497" s="52" t="str">
        <f>IFERROR(MAX(IF(OR(V1497="",X1497=""),"",IF(AND(AND(MONTH(F1497)&gt;=8,MONTH(F1497)&lt;9),AND(MONTH(H1497)&gt;=8,MONTH(H1497)&lt;9)),(NETWORKDAYS(F1497,H1497,Lister!$D$7:$D$13)-X1497)*T1497/NETWORKDAYS(Lister!$D$20,Lister!$E$20,Lister!$D$7:$D$13),IF(AND(MONTH(F1497)=7,MONTH(H1497)=8),(NETWORKDAYS(Lister!$D$20,H1497,Lister!$D$7:$D$13)-X1497)*T1497/NETWORKDAYS(Lister!$D$20,Lister!$E$20,Lister!$D$7:$D$13),IF(AND(MONTH(F1497)=7,MONTH(H1497)=7),0)))),0),"")</f>
        <v/>
      </c>
      <c r="AC1497" s="30" t="str">
        <f>IF(Afrapportering!AC1478="","",Afrapportering!AC1478)</f>
        <v/>
      </c>
      <c r="AD1497" s="52" t="str">
        <f t="shared" si="183"/>
        <v/>
      </c>
      <c r="AE1497" s="52" t="str">
        <f t="shared" si="184"/>
        <v/>
      </c>
      <c r="AF1497" s="30" t="str">
        <f t="shared" si="185"/>
        <v/>
      </c>
      <c r="AG1497" s="30" t="str">
        <f t="shared" si="186"/>
        <v/>
      </c>
      <c r="AH1497" s="3" t="str">
        <f t="shared" si="187"/>
        <v/>
      </c>
    </row>
    <row r="1498" spans="1:34" x14ac:dyDescent="0.25">
      <c r="A1498" s="13" t="str">
        <f>+Afrapportering!A1479</f>
        <v/>
      </c>
      <c r="B1498" s="13" t="str">
        <f>+Afrapportering!B1479</f>
        <v/>
      </c>
      <c r="C1498" s="13" t="str">
        <f>+Afrapportering!C1479</f>
        <v/>
      </c>
      <c r="D1498" s="13" t="str">
        <f>+Afrapportering!D1479</f>
        <v/>
      </c>
      <c r="E1498" s="14" t="str">
        <f>+Afrapportering!E1479</f>
        <v/>
      </c>
      <c r="F1498" s="139" t="str">
        <f>IF(Afrapportering!F1479 = "", "",Afrapportering!F1479)</f>
        <v/>
      </c>
      <c r="G1498" s="14" t="str">
        <f>+Afrapportering!G1479</f>
        <v/>
      </c>
      <c r="H1498" s="139" t="str">
        <f>IF(Afrapportering!H1479 = "","",Afrapportering!H1479)</f>
        <v/>
      </c>
      <c r="I1498" s="140" t="str">
        <f>+Afrapportering!I1479</f>
        <v/>
      </c>
      <c r="J1498" s="13" t="str">
        <f>+Afrapportering!J1479</f>
        <v/>
      </c>
      <c r="K1498" s="32" t="str">
        <f t="shared" si="180"/>
        <v/>
      </c>
      <c r="L1498" s="31" t="str">
        <f>IF(Ansøgning!J1484="","",Ansøgning!J1484)</f>
        <v/>
      </c>
      <c r="M1498" s="134" t="str">
        <f>IF(Afrapportering!M1479="","",Afrapportering!M1479)</f>
        <v/>
      </c>
      <c r="N1498" s="31" t="str">
        <f>IF(Ansøgning!K1484="","",Ansøgning!K1484)</f>
        <v/>
      </c>
      <c r="O1498" s="134">
        <f>IF(Afrapportering!O1479="",,Afrapportering!O1479)</f>
        <v>0</v>
      </c>
      <c r="P1498" s="15" t="str">
        <f>IF(Ansøgning!L1484="","",Ansøgning!L1484)</f>
        <v/>
      </c>
      <c r="Q1498" s="15" t="str">
        <f t="shared" si="181"/>
        <v/>
      </c>
      <c r="R1498" s="15"/>
      <c r="S1498" s="15" t="str">
        <f>IF(Afrapportering!S1479="","",Afrapportering!S1479)</f>
        <v/>
      </c>
      <c r="T1498" s="31" t="str">
        <f t="shared" si="182"/>
        <v/>
      </c>
      <c r="U1498" s="30" t="str">
        <f>IF(Afrapportering!U1479="","",Afrapportering!U1479)</f>
        <v/>
      </c>
      <c r="V1498" s="52" t="str">
        <f>IF(Afrapportering!V1479="","",Afrapportering!V1479)</f>
        <v/>
      </c>
      <c r="W1498" s="30" t="str">
        <f>IF(Afrapportering!W1479="","",Afrapportering!W1479)</f>
        <v/>
      </c>
      <c r="X1498" s="52" t="str">
        <f>IF(Afrapportering!X1479="","",Afrapportering!X1479)</f>
        <v/>
      </c>
      <c r="Y1498" s="30" t="str">
        <f>IF(Afrapportering!Y1479="","",Afrapportering!Y1479)</f>
        <v/>
      </c>
      <c r="Z1498" s="52" t="str">
        <f>IFERROR(MAX(IF(OR(V1498="",X1498=""),"",IF(AND(AND(MONTH(F1498)&gt;=7,MONTH(F1498)&lt;8),AND(MONTH(H1498)&gt;=7,MONTH(H1498)&lt;8)),(NETWORKDAYS(F1498,H1498,Lister!$D$7:$D$13)-V1498)*T1498/NETWORKDAYS(Lister!$D$19,Lister!$E$19,Lister!$D$7:$D$13),IF(AND(AND(MONTH(F1498)&gt;=7,MONTH(F1498)&lt;8),MONTH(H1498)&gt;7),(NETWORKDAYS(F1498,Lister!$E$19,Lister!$D$7:$D$13)-V1498)*T1498/NETWORKDAYS(Lister!$D$19,Lister!$E$19,Lister!$D$7:$D$13),IF(MONTH(F1498)&gt;7,0)))),0),"")</f>
        <v/>
      </c>
      <c r="AA1498" s="30" t="str">
        <f>IF(Afrapportering!AA1479="","",Afrapportering!AA1479)</f>
        <v/>
      </c>
      <c r="AB1498" s="52" t="str">
        <f>IFERROR(MAX(IF(OR(V1498="",X1498=""),"",IF(AND(AND(MONTH(F1498)&gt;=8,MONTH(F1498)&lt;9),AND(MONTH(H1498)&gt;=8,MONTH(H1498)&lt;9)),(NETWORKDAYS(F1498,H1498,Lister!$D$7:$D$13)-X1498)*T1498/NETWORKDAYS(Lister!$D$20,Lister!$E$20,Lister!$D$7:$D$13),IF(AND(MONTH(F1498)=7,MONTH(H1498)=8),(NETWORKDAYS(Lister!$D$20,H1498,Lister!$D$7:$D$13)-X1498)*T1498/NETWORKDAYS(Lister!$D$20,Lister!$E$20,Lister!$D$7:$D$13),IF(AND(MONTH(F1498)=7,MONTH(H1498)=7),0)))),0),"")</f>
        <v/>
      </c>
      <c r="AC1498" s="30" t="str">
        <f>IF(Afrapportering!AC1479="","",Afrapportering!AC1479)</f>
        <v/>
      </c>
      <c r="AD1498" s="52" t="str">
        <f t="shared" si="183"/>
        <v/>
      </c>
      <c r="AE1498" s="52" t="str">
        <f t="shared" si="184"/>
        <v/>
      </c>
      <c r="AF1498" s="30" t="str">
        <f t="shared" si="185"/>
        <v/>
      </c>
      <c r="AG1498" s="30" t="str">
        <f t="shared" si="186"/>
        <v/>
      </c>
      <c r="AH1498" s="3" t="str">
        <f t="shared" si="187"/>
        <v/>
      </c>
    </row>
    <row r="1499" spans="1:34" x14ac:dyDescent="0.25">
      <c r="A1499" s="13" t="str">
        <f>+Afrapportering!A1480</f>
        <v/>
      </c>
      <c r="B1499" s="13" t="str">
        <f>+Afrapportering!B1480</f>
        <v/>
      </c>
      <c r="C1499" s="13" t="str">
        <f>+Afrapportering!C1480</f>
        <v/>
      </c>
      <c r="D1499" s="13" t="str">
        <f>+Afrapportering!D1480</f>
        <v/>
      </c>
      <c r="E1499" s="14" t="str">
        <f>+Afrapportering!E1480</f>
        <v/>
      </c>
      <c r="F1499" s="139" t="str">
        <f>IF(Afrapportering!F1480 = "", "",Afrapportering!F1480)</f>
        <v/>
      </c>
      <c r="G1499" s="14" t="str">
        <f>+Afrapportering!G1480</f>
        <v/>
      </c>
      <c r="H1499" s="139" t="str">
        <f>IF(Afrapportering!H1480 = "","",Afrapportering!H1480)</f>
        <v/>
      </c>
      <c r="I1499" s="140" t="str">
        <f>+Afrapportering!I1480</f>
        <v/>
      </c>
      <c r="J1499" s="13" t="str">
        <f>+Afrapportering!J1480</f>
        <v/>
      </c>
      <c r="K1499" s="32" t="str">
        <f t="shared" si="180"/>
        <v/>
      </c>
      <c r="L1499" s="31" t="str">
        <f>IF(Ansøgning!J1485="","",Ansøgning!J1485)</f>
        <v/>
      </c>
      <c r="M1499" s="134" t="str">
        <f>IF(Afrapportering!M1480="","",Afrapportering!M1480)</f>
        <v/>
      </c>
      <c r="N1499" s="31" t="str">
        <f>IF(Ansøgning!K1485="","",Ansøgning!K1485)</f>
        <v/>
      </c>
      <c r="O1499" s="134">
        <f>IF(Afrapportering!O1480="",,Afrapportering!O1480)</f>
        <v>0</v>
      </c>
      <c r="P1499" s="15" t="str">
        <f>IF(Ansøgning!L1485="","",Ansøgning!L1485)</f>
        <v/>
      </c>
      <c r="Q1499" s="15" t="str">
        <f t="shared" si="181"/>
        <v/>
      </c>
      <c r="R1499" s="15"/>
      <c r="S1499" s="15" t="str">
        <f>IF(Afrapportering!S1480="","",Afrapportering!S1480)</f>
        <v/>
      </c>
      <c r="T1499" s="31" t="str">
        <f t="shared" si="182"/>
        <v/>
      </c>
      <c r="U1499" s="30" t="str">
        <f>IF(Afrapportering!U1480="","",Afrapportering!U1480)</f>
        <v/>
      </c>
      <c r="V1499" s="52" t="str">
        <f>IF(Afrapportering!V1480="","",Afrapportering!V1480)</f>
        <v/>
      </c>
      <c r="W1499" s="30" t="str">
        <f>IF(Afrapportering!W1480="","",Afrapportering!W1480)</f>
        <v/>
      </c>
      <c r="X1499" s="52" t="str">
        <f>IF(Afrapportering!X1480="","",Afrapportering!X1480)</f>
        <v/>
      </c>
      <c r="Y1499" s="30" t="str">
        <f>IF(Afrapportering!Y1480="","",Afrapportering!Y1480)</f>
        <v/>
      </c>
      <c r="Z1499" s="52" t="str">
        <f>IFERROR(MAX(IF(OR(V1499="",X1499=""),"",IF(AND(AND(MONTH(F1499)&gt;=7,MONTH(F1499)&lt;8),AND(MONTH(H1499)&gt;=7,MONTH(H1499)&lt;8)),(NETWORKDAYS(F1499,H1499,Lister!$D$7:$D$13)-V1499)*T1499/NETWORKDAYS(Lister!$D$19,Lister!$E$19,Lister!$D$7:$D$13),IF(AND(AND(MONTH(F1499)&gt;=7,MONTH(F1499)&lt;8),MONTH(H1499)&gt;7),(NETWORKDAYS(F1499,Lister!$E$19,Lister!$D$7:$D$13)-V1499)*T1499/NETWORKDAYS(Lister!$D$19,Lister!$E$19,Lister!$D$7:$D$13),IF(MONTH(F1499)&gt;7,0)))),0),"")</f>
        <v/>
      </c>
      <c r="AA1499" s="30" t="str">
        <f>IF(Afrapportering!AA1480="","",Afrapportering!AA1480)</f>
        <v/>
      </c>
      <c r="AB1499" s="52" t="str">
        <f>IFERROR(MAX(IF(OR(V1499="",X1499=""),"",IF(AND(AND(MONTH(F1499)&gt;=8,MONTH(F1499)&lt;9),AND(MONTH(H1499)&gt;=8,MONTH(H1499)&lt;9)),(NETWORKDAYS(F1499,H1499,Lister!$D$7:$D$13)-X1499)*T1499/NETWORKDAYS(Lister!$D$20,Lister!$E$20,Lister!$D$7:$D$13),IF(AND(MONTH(F1499)=7,MONTH(H1499)=8),(NETWORKDAYS(Lister!$D$20,H1499,Lister!$D$7:$D$13)-X1499)*T1499/NETWORKDAYS(Lister!$D$20,Lister!$E$20,Lister!$D$7:$D$13),IF(AND(MONTH(F1499)=7,MONTH(H1499)=7),0)))),0),"")</f>
        <v/>
      </c>
      <c r="AC1499" s="30" t="str">
        <f>IF(Afrapportering!AC1480="","",Afrapportering!AC1480)</f>
        <v/>
      </c>
      <c r="AD1499" s="52" t="str">
        <f t="shared" si="183"/>
        <v/>
      </c>
      <c r="AE1499" s="52" t="str">
        <f t="shared" si="184"/>
        <v/>
      </c>
      <c r="AF1499" s="30" t="str">
        <f t="shared" si="185"/>
        <v/>
      </c>
      <c r="AG1499" s="30" t="str">
        <f t="shared" si="186"/>
        <v/>
      </c>
      <c r="AH1499" s="3" t="str">
        <f t="shared" si="187"/>
        <v/>
      </c>
    </row>
    <row r="1500" spans="1:34" x14ac:dyDescent="0.25">
      <c r="A1500" s="13" t="str">
        <f>+Afrapportering!A1481</f>
        <v/>
      </c>
      <c r="B1500" s="13" t="str">
        <f>+Afrapportering!B1481</f>
        <v/>
      </c>
      <c r="C1500" s="13" t="str">
        <f>+Afrapportering!C1481</f>
        <v/>
      </c>
      <c r="D1500" s="13" t="str">
        <f>+Afrapportering!D1481</f>
        <v/>
      </c>
      <c r="E1500" s="14" t="str">
        <f>+Afrapportering!E1481</f>
        <v/>
      </c>
      <c r="F1500" s="139" t="str">
        <f>IF(Afrapportering!F1481 = "", "",Afrapportering!F1481)</f>
        <v/>
      </c>
      <c r="G1500" s="14" t="str">
        <f>+Afrapportering!G1481</f>
        <v/>
      </c>
      <c r="H1500" s="139" t="str">
        <f>IF(Afrapportering!H1481 = "","",Afrapportering!H1481)</f>
        <v/>
      </c>
      <c r="I1500" s="140" t="str">
        <f>+Afrapportering!I1481</f>
        <v/>
      </c>
      <c r="J1500" s="13" t="str">
        <f>+Afrapportering!J1481</f>
        <v/>
      </c>
      <c r="K1500" s="32" t="str">
        <f t="shared" si="180"/>
        <v/>
      </c>
      <c r="L1500" s="31" t="str">
        <f>IF(Ansøgning!J1486="","",Ansøgning!J1486)</f>
        <v/>
      </c>
      <c r="M1500" s="134" t="str">
        <f>IF(Afrapportering!M1481="","",Afrapportering!M1481)</f>
        <v/>
      </c>
      <c r="N1500" s="31" t="str">
        <f>IF(Ansøgning!K1486="","",Ansøgning!K1486)</f>
        <v/>
      </c>
      <c r="O1500" s="134">
        <f>IF(Afrapportering!O1481="",,Afrapportering!O1481)</f>
        <v>0</v>
      </c>
      <c r="P1500" s="15" t="str">
        <f>IF(Ansøgning!L1486="","",Ansøgning!L1486)</f>
        <v/>
      </c>
      <c r="Q1500" s="15" t="str">
        <f t="shared" si="181"/>
        <v/>
      </c>
      <c r="R1500" s="15"/>
      <c r="S1500" s="15" t="str">
        <f>IF(Afrapportering!S1481="","",Afrapportering!S1481)</f>
        <v/>
      </c>
      <c r="T1500" s="31" t="str">
        <f t="shared" si="182"/>
        <v/>
      </c>
      <c r="U1500" s="30" t="str">
        <f>IF(Afrapportering!U1481="","",Afrapportering!U1481)</f>
        <v/>
      </c>
      <c r="V1500" s="52" t="str">
        <f>IF(Afrapportering!V1481="","",Afrapportering!V1481)</f>
        <v/>
      </c>
      <c r="W1500" s="30" t="str">
        <f>IF(Afrapportering!W1481="","",Afrapportering!W1481)</f>
        <v/>
      </c>
      <c r="X1500" s="52" t="str">
        <f>IF(Afrapportering!X1481="","",Afrapportering!X1481)</f>
        <v/>
      </c>
      <c r="Y1500" s="30" t="str">
        <f>IF(Afrapportering!Y1481="","",Afrapportering!Y1481)</f>
        <v/>
      </c>
      <c r="Z1500" s="52" t="str">
        <f>IFERROR(MAX(IF(OR(V1500="",X1500=""),"",IF(AND(AND(MONTH(F1500)&gt;=7,MONTH(F1500)&lt;8),AND(MONTH(H1500)&gt;=7,MONTH(H1500)&lt;8)),(NETWORKDAYS(F1500,H1500,Lister!$D$7:$D$13)-V1500)*T1500/NETWORKDAYS(Lister!$D$19,Lister!$E$19,Lister!$D$7:$D$13),IF(AND(AND(MONTH(F1500)&gt;=7,MONTH(F1500)&lt;8),MONTH(H1500)&gt;7),(NETWORKDAYS(F1500,Lister!$E$19,Lister!$D$7:$D$13)-V1500)*T1500/NETWORKDAYS(Lister!$D$19,Lister!$E$19,Lister!$D$7:$D$13),IF(MONTH(F1500)&gt;7,0)))),0),"")</f>
        <v/>
      </c>
      <c r="AA1500" s="30" t="str">
        <f>IF(Afrapportering!AA1481="","",Afrapportering!AA1481)</f>
        <v/>
      </c>
      <c r="AB1500" s="52" t="str">
        <f>IFERROR(MAX(IF(OR(V1500="",X1500=""),"",IF(AND(AND(MONTH(F1500)&gt;=8,MONTH(F1500)&lt;9),AND(MONTH(H1500)&gt;=8,MONTH(H1500)&lt;9)),(NETWORKDAYS(F1500,H1500,Lister!$D$7:$D$13)-X1500)*T1500/NETWORKDAYS(Lister!$D$20,Lister!$E$20,Lister!$D$7:$D$13),IF(AND(MONTH(F1500)=7,MONTH(H1500)=8),(NETWORKDAYS(Lister!$D$20,H1500,Lister!$D$7:$D$13)-X1500)*T1500/NETWORKDAYS(Lister!$D$20,Lister!$E$20,Lister!$D$7:$D$13),IF(AND(MONTH(F1500)=7,MONTH(H1500)=7),0)))),0),"")</f>
        <v/>
      </c>
      <c r="AC1500" s="30" t="str">
        <f>IF(Afrapportering!AC1481="","",Afrapportering!AC1481)</f>
        <v/>
      </c>
      <c r="AD1500" s="52" t="str">
        <f t="shared" si="183"/>
        <v/>
      </c>
      <c r="AE1500" s="52" t="str">
        <f t="shared" si="184"/>
        <v/>
      </c>
      <c r="AF1500" s="30" t="str">
        <f t="shared" si="185"/>
        <v/>
      </c>
      <c r="AG1500" s="30" t="str">
        <f t="shared" si="186"/>
        <v/>
      </c>
      <c r="AH1500" s="3" t="str">
        <f t="shared" si="187"/>
        <v/>
      </c>
    </row>
    <row r="1501" spans="1:34" x14ac:dyDescent="0.25">
      <c r="A1501" s="13" t="str">
        <f>+Afrapportering!A1482</f>
        <v/>
      </c>
      <c r="B1501" s="13" t="str">
        <f>+Afrapportering!B1482</f>
        <v/>
      </c>
      <c r="C1501" s="13" t="str">
        <f>+Afrapportering!C1482</f>
        <v/>
      </c>
      <c r="D1501" s="13" t="str">
        <f>+Afrapportering!D1482</f>
        <v/>
      </c>
      <c r="E1501" s="14" t="str">
        <f>+Afrapportering!E1482</f>
        <v/>
      </c>
      <c r="F1501" s="139" t="str">
        <f>IF(Afrapportering!F1482 = "", "",Afrapportering!F1482)</f>
        <v/>
      </c>
      <c r="G1501" s="14" t="str">
        <f>+Afrapportering!G1482</f>
        <v/>
      </c>
      <c r="H1501" s="139" t="str">
        <f>IF(Afrapportering!H1482 = "","",Afrapportering!H1482)</f>
        <v/>
      </c>
      <c r="I1501" s="140" t="str">
        <f>+Afrapportering!I1482</f>
        <v/>
      </c>
      <c r="J1501" s="13" t="str">
        <f>+Afrapportering!J1482</f>
        <v/>
      </c>
      <c r="K1501" s="32" t="str">
        <f t="shared" si="180"/>
        <v/>
      </c>
      <c r="L1501" s="31" t="str">
        <f>IF(Ansøgning!J1487="","",Ansøgning!J1487)</f>
        <v/>
      </c>
      <c r="M1501" s="134" t="str">
        <f>IF(Afrapportering!M1482="","",Afrapportering!M1482)</f>
        <v/>
      </c>
      <c r="N1501" s="31" t="str">
        <f>IF(Ansøgning!K1487="","",Ansøgning!K1487)</f>
        <v/>
      </c>
      <c r="O1501" s="134">
        <f>IF(Afrapportering!O1482="",,Afrapportering!O1482)</f>
        <v>0</v>
      </c>
      <c r="P1501" s="15" t="str">
        <f>IF(Ansøgning!L1487="","",Ansøgning!L1487)</f>
        <v/>
      </c>
      <c r="Q1501" s="15" t="str">
        <f t="shared" si="181"/>
        <v/>
      </c>
      <c r="R1501" s="15"/>
      <c r="S1501" s="15" t="str">
        <f>IF(Afrapportering!S1482="","",Afrapportering!S1482)</f>
        <v/>
      </c>
      <c r="T1501" s="31" t="str">
        <f t="shared" si="182"/>
        <v/>
      </c>
      <c r="U1501" s="30" t="str">
        <f>IF(Afrapportering!U1482="","",Afrapportering!U1482)</f>
        <v/>
      </c>
      <c r="V1501" s="52" t="str">
        <f>IF(Afrapportering!V1482="","",Afrapportering!V1482)</f>
        <v/>
      </c>
      <c r="W1501" s="30" t="str">
        <f>IF(Afrapportering!W1482="","",Afrapportering!W1482)</f>
        <v/>
      </c>
      <c r="X1501" s="52" t="str">
        <f>IF(Afrapportering!X1482="","",Afrapportering!X1482)</f>
        <v/>
      </c>
      <c r="Y1501" s="30" t="str">
        <f>IF(Afrapportering!Y1482="","",Afrapportering!Y1482)</f>
        <v/>
      </c>
      <c r="Z1501" s="52" t="str">
        <f>IFERROR(MAX(IF(OR(V1501="",X1501=""),"",IF(AND(AND(MONTH(F1501)&gt;=7,MONTH(F1501)&lt;8),AND(MONTH(H1501)&gt;=7,MONTH(H1501)&lt;8)),(NETWORKDAYS(F1501,H1501,Lister!$D$7:$D$13)-V1501)*T1501/NETWORKDAYS(Lister!$D$19,Lister!$E$19,Lister!$D$7:$D$13),IF(AND(AND(MONTH(F1501)&gt;=7,MONTH(F1501)&lt;8),MONTH(H1501)&gt;7),(NETWORKDAYS(F1501,Lister!$E$19,Lister!$D$7:$D$13)-V1501)*T1501/NETWORKDAYS(Lister!$D$19,Lister!$E$19,Lister!$D$7:$D$13),IF(MONTH(F1501)&gt;7,0)))),0),"")</f>
        <v/>
      </c>
      <c r="AA1501" s="30" t="str">
        <f>IF(Afrapportering!AA1482="","",Afrapportering!AA1482)</f>
        <v/>
      </c>
      <c r="AB1501" s="52" t="str">
        <f>IFERROR(MAX(IF(OR(V1501="",X1501=""),"",IF(AND(AND(MONTH(F1501)&gt;=8,MONTH(F1501)&lt;9),AND(MONTH(H1501)&gt;=8,MONTH(H1501)&lt;9)),(NETWORKDAYS(F1501,H1501,Lister!$D$7:$D$13)-X1501)*T1501/NETWORKDAYS(Lister!$D$20,Lister!$E$20,Lister!$D$7:$D$13),IF(AND(MONTH(F1501)=7,MONTH(H1501)=8),(NETWORKDAYS(Lister!$D$20,H1501,Lister!$D$7:$D$13)-X1501)*T1501/NETWORKDAYS(Lister!$D$20,Lister!$E$20,Lister!$D$7:$D$13),IF(AND(MONTH(F1501)=7,MONTH(H1501)=7),0)))),0),"")</f>
        <v/>
      </c>
      <c r="AC1501" s="30" t="str">
        <f>IF(Afrapportering!AC1482="","",Afrapportering!AC1482)</f>
        <v/>
      </c>
      <c r="AD1501" s="52" t="str">
        <f t="shared" si="183"/>
        <v/>
      </c>
      <c r="AE1501" s="52" t="str">
        <f t="shared" si="184"/>
        <v/>
      </c>
      <c r="AF1501" s="30" t="str">
        <f t="shared" si="185"/>
        <v/>
      </c>
      <c r="AG1501" s="30" t="str">
        <f t="shared" si="186"/>
        <v/>
      </c>
      <c r="AH1501" s="3" t="str">
        <f t="shared" si="187"/>
        <v/>
      </c>
    </row>
    <row r="1502" spans="1:34" x14ac:dyDescent="0.25">
      <c r="A1502" s="13" t="str">
        <f>+Afrapportering!A1483</f>
        <v/>
      </c>
      <c r="B1502" s="13" t="str">
        <f>+Afrapportering!B1483</f>
        <v/>
      </c>
      <c r="C1502" s="13" t="str">
        <f>+Afrapportering!C1483</f>
        <v/>
      </c>
      <c r="D1502" s="13" t="str">
        <f>+Afrapportering!D1483</f>
        <v/>
      </c>
      <c r="E1502" s="14" t="str">
        <f>+Afrapportering!E1483</f>
        <v/>
      </c>
      <c r="F1502" s="139" t="str">
        <f>IF(Afrapportering!F1483 = "", "",Afrapportering!F1483)</f>
        <v/>
      </c>
      <c r="G1502" s="14" t="str">
        <f>+Afrapportering!G1483</f>
        <v/>
      </c>
      <c r="H1502" s="139" t="str">
        <f>IF(Afrapportering!H1483 = "","",Afrapportering!H1483)</f>
        <v/>
      </c>
      <c r="I1502" s="140" t="str">
        <f>+Afrapportering!I1483</f>
        <v/>
      </c>
      <c r="J1502" s="13" t="str">
        <f>+Afrapportering!J1483</f>
        <v/>
      </c>
      <c r="K1502" s="32" t="str">
        <f t="shared" si="180"/>
        <v/>
      </c>
      <c r="L1502" s="31" t="str">
        <f>IF(Ansøgning!J1488="","",Ansøgning!J1488)</f>
        <v/>
      </c>
      <c r="M1502" s="134" t="str">
        <f>IF(Afrapportering!M1483="","",Afrapportering!M1483)</f>
        <v/>
      </c>
      <c r="N1502" s="31" t="str">
        <f>IF(Ansøgning!K1488="","",Ansøgning!K1488)</f>
        <v/>
      </c>
      <c r="O1502" s="134">
        <f>IF(Afrapportering!O1483="",,Afrapportering!O1483)</f>
        <v>0</v>
      </c>
      <c r="P1502" s="15" t="str">
        <f>IF(Ansøgning!L1488="","",Ansøgning!L1488)</f>
        <v/>
      </c>
      <c r="Q1502" s="15" t="str">
        <f t="shared" si="181"/>
        <v/>
      </c>
      <c r="R1502" s="15"/>
      <c r="S1502" s="15" t="str">
        <f>IF(Afrapportering!S1483="","",Afrapportering!S1483)</f>
        <v/>
      </c>
      <c r="T1502" s="31" t="str">
        <f t="shared" si="182"/>
        <v/>
      </c>
      <c r="U1502" s="30" t="str">
        <f>IF(Afrapportering!U1483="","",Afrapportering!U1483)</f>
        <v/>
      </c>
      <c r="V1502" s="52" t="str">
        <f>IF(Afrapportering!V1483="","",Afrapportering!V1483)</f>
        <v/>
      </c>
      <c r="W1502" s="30" t="str">
        <f>IF(Afrapportering!W1483="","",Afrapportering!W1483)</f>
        <v/>
      </c>
      <c r="X1502" s="52" t="str">
        <f>IF(Afrapportering!X1483="","",Afrapportering!X1483)</f>
        <v/>
      </c>
      <c r="Y1502" s="30" t="str">
        <f>IF(Afrapportering!Y1483="","",Afrapportering!Y1483)</f>
        <v/>
      </c>
      <c r="Z1502" s="52" t="str">
        <f>IFERROR(MAX(IF(OR(V1502="",X1502=""),"",IF(AND(AND(MONTH(F1502)&gt;=7,MONTH(F1502)&lt;8),AND(MONTH(H1502)&gt;=7,MONTH(H1502)&lt;8)),(NETWORKDAYS(F1502,H1502,Lister!$D$7:$D$13)-V1502)*T1502/NETWORKDAYS(Lister!$D$19,Lister!$E$19,Lister!$D$7:$D$13),IF(AND(AND(MONTH(F1502)&gt;=7,MONTH(F1502)&lt;8),MONTH(H1502)&gt;7),(NETWORKDAYS(F1502,Lister!$E$19,Lister!$D$7:$D$13)-V1502)*T1502/NETWORKDAYS(Lister!$D$19,Lister!$E$19,Lister!$D$7:$D$13),IF(MONTH(F1502)&gt;7,0)))),0),"")</f>
        <v/>
      </c>
      <c r="AA1502" s="30" t="str">
        <f>IF(Afrapportering!AA1483="","",Afrapportering!AA1483)</f>
        <v/>
      </c>
      <c r="AB1502" s="52" t="str">
        <f>IFERROR(MAX(IF(OR(V1502="",X1502=""),"",IF(AND(AND(MONTH(F1502)&gt;=8,MONTH(F1502)&lt;9),AND(MONTH(H1502)&gt;=8,MONTH(H1502)&lt;9)),(NETWORKDAYS(F1502,H1502,Lister!$D$7:$D$13)-X1502)*T1502/NETWORKDAYS(Lister!$D$20,Lister!$E$20,Lister!$D$7:$D$13),IF(AND(MONTH(F1502)=7,MONTH(H1502)=8),(NETWORKDAYS(Lister!$D$20,H1502,Lister!$D$7:$D$13)-X1502)*T1502/NETWORKDAYS(Lister!$D$20,Lister!$E$20,Lister!$D$7:$D$13),IF(AND(MONTH(F1502)=7,MONTH(H1502)=7),0)))),0),"")</f>
        <v/>
      </c>
      <c r="AC1502" s="30" t="str">
        <f>IF(Afrapportering!AC1483="","",Afrapportering!AC1483)</f>
        <v/>
      </c>
      <c r="AD1502" s="52" t="str">
        <f t="shared" si="183"/>
        <v/>
      </c>
      <c r="AE1502" s="52" t="str">
        <f t="shared" si="184"/>
        <v/>
      </c>
      <c r="AF1502" s="30" t="str">
        <f t="shared" si="185"/>
        <v/>
      </c>
      <c r="AG1502" s="30" t="str">
        <f t="shared" si="186"/>
        <v/>
      </c>
      <c r="AH1502" s="3" t="str">
        <f t="shared" si="187"/>
        <v/>
      </c>
    </row>
    <row r="1503" spans="1:34" x14ac:dyDescent="0.25">
      <c r="A1503" s="13" t="str">
        <f>+Afrapportering!A1484</f>
        <v/>
      </c>
      <c r="B1503" s="13" t="str">
        <f>+Afrapportering!B1484</f>
        <v/>
      </c>
      <c r="C1503" s="13" t="str">
        <f>+Afrapportering!C1484</f>
        <v/>
      </c>
      <c r="D1503" s="13" t="str">
        <f>+Afrapportering!D1484</f>
        <v/>
      </c>
      <c r="E1503" s="14" t="str">
        <f>+Afrapportering!E1484</f>
        <v/>
      </c>
      <c r="F1503" s="139" t="str">
        <f>IF(Afrapportering!F1484 = "", "",Afrapportering!F1484)</f>
        <v/>
      </c>
      <c r="G1503" s="14" t="str">
        <f>+Afrapportering!G1484</f>
        <v/>
      </c>
      <c r="H1503" s="139" t="str">
        <f>IF(Afrapportering!H1484 = "","",Afrapportering!H1484)</f>
        <v/>
      </c>
      <c r="I1503" s="140" t="str">
        <f>+Afrapportering!I1484</f>
        <v/>
      </c>
      <c r="J1503" s="13" t="str">
        <f>+Afrapportering!J1484</f>
        <v/>
      </c>
      <c r="K1503" s="32" t="str">
        <f t="shared" si="180"/>
        <v/>
      </c>
      <c r="L1503" s="31" t="str">
        <f>IF(Ansøgning!J1489="","",Ansøgning!J1489)</f>
        <v/>
      </c>
      <c r="M1503" s="134" t="str">
        <f>IF(Afrapportering!M1484="","",Afrapportering!M1484)</f>
        <v/>
      </c>
      <c r="N1503" s="31" t="str">
        <f>IF(Ansøgning!K1489="","",Ansøgning!K1489)</f>
        <v/>
      </c>
      <c r="O1503" s="134">
        <f>IF(Afrapportering!O1484="",,Afrapportering!O1484)</f>
        <v>0</v>
      </c>
      <c r="P1503" s="15" t="str">
        <f>IF(Ansøgning!L1489="","",Ansøgning!L1489)</f>
        <v/>
      </c>
      <c r="Q1503" s="15" t="str">
        <f t="shared" si="181"/>
        <v/>
      </c>
      <c r="R1503" s="15"/>
      <c r="S1503" s="15" t="str">
        <f>IF(Afrapportering!S1484="","",Afrapportering!S1484)</f>
        <v/>
      </c>
      <c r="T1503" s="31" t="str">
        <f t="shared" si="182"/>
        <v/>
      </c>
      <c r="U1503" s="30" t="str">
        <f>IF(Afrapportering!U1484="","",Afrapportering!U1484)</f>
        <v/>
      </c>
      <c r="V1503" s="52" t="str">
        <f>IF(Afrapportering!V1484="","",Afrapportering!V1484)</f>
        <v/>
      </c>
      <c r="W1503" s="30" t="str">
        <f>IF(Afrapportering!W1484="","",Afrapportering!W1484)</f>
        <v/>
      </c>
      <c r="X1503" s="52" t="str">
        <f>IF(Afrapportering!X1484="","",Afrapportering!X1484)</f>
        <v/>
      </c>
      <c r="Y1503" s="30" t="str">
        <f>IF(Afrapportering!Y1484="","",Afrapportering!Y1484)</f>
        <v/>
      </c>
      <c r="Z1503" s="52" t="str">
        <f>IFERROR(MAX(IF(OR(V1503="",X1503=""),"",IF(AND(AND(MONTH(F1503)&gt;=7,MONTH(F1503)&lt;8),AND(MONTH(H1503)&gt;=7,MONTH(H1503)&lt;8)),(NETWORKDAYS(F1503,H1503,Lister!$D$7:$D$13)-V1503)*T1503/NETWORKDAYS(Lister!$D$19,Lister!$E$19,Lister!$D$7:$D$13),IF(AND(AND(MONTH(F1503)&gt;=7,MONTH(F1503)&lt;8),MONTH(H1503)&gt;7),(NETWORKDAYS(F1503,Lister!$E$19,Lister!$D$7:$D$13)-V1503)*T1503/NETWORKDAYS(Lister!$D$19,Lister!$E$19,Lister!$D$7:$D$13),IF(MONTH(F1503)&gt;7,0)))),0),"")</f>
        <v/>
      </c>
      <c r="AA1503" s="30" t="str">
        <f>IF(Afrapportering!AA1484="","",Afrapportering!AA1484)</f>
        <v/>
      </c>
      <c r="AB1503" s="52" t="str">
        <f>IFERROR(MAX(IF(OR(V1503="",X1503=""),"",IF(AND(AND(MONTH(F1503)&gt;=8,MONTH(F1503)&lt;9),AND(MONTH(H1503)&gt;=8,MONTH(H1503)&lt;9)),(NETWORKDAYS(F1503,H1503,Lister!$D$7:$D$13)-X1503)*T1503/NETWORKDAYS(Lister!$D$20,Lister!$E$20,Lister!$D$7:$D$13),IF(AND(MONTH(F1503)=7,MONTH(H1503)=8),(NETWORKDAYS(Lister!$D$20,H1503,Lister!$D$7:$D$13)-X1503)*T1503/NETWORKDAYS(Lister!$D$20,Lister!$E$20,Lister!$D$7:$D$13),IF(AND(MONTH(F1503)=7,MONTH(H1503)=7),0)))),0),"")</f>
        <v/>
      </c>
      <c r="AC1503" s="30" t="str">
        <f>IF(Afrapportering!AC1484="","",Afrapportering!AC1484)</f>
        <v/>
      </c>
      <c r="AD1503" s="52" t="str">
        <f t="shared" si="183"/>
        <v/>
      </c>
      <c r="AE1503" s="52" t="str">
        <f t="shared" si="184"/>
        <v/>
      </c>
      <c r="AF1503" s="30" t="str">
        <f t="shared" si="185"/>
        <v/>
      </c>
      <c r="AG1503" s="30" t="str">
        <f t="shared" si="186"/>
        <v/>
      </c>
      <c r="AH1503" s="3" t="str">
        <f t="shared" si="187"/>
        <v/>
      </c>
    </row>
    <row r="1504" spans="1:34" x14ac:dyDescent="0.25">
      <c r="A1504" s="13" t="str">
        <f>+Afrapportering!A1485</f>
        <v/>
      </c>
      <c r="B1504" s="13" t="str">
        <f>+Afrapportering!B1485</f>
        <v/>
      </c>
      <c r="C1504" s="13" t="str">
        <f>+Afrapportering!C1485</f>
        <v/>
      </c>
      <c r="D1504" s="13" t="str">
        <f>+Afrapportering!D1485</f>
        <v/>
      </c>
      <c r="E1504" s="14" t="str">
        <f>+Afrapportering!E1485</f>
        <v/>
      </c>
      <c r="F1504" s="139" t="str">
        <f>IF(Afrapportering!F1485 = "", "",Afrapportering!F1485)</f>
        <v/>
      </c>
      <c r="G1504" s="14" t="str">
        <f>+Afrapportering!G1485</f>
        <v/>
      </c>
      <c r="H1504" s="139" t="str">
        <f>IF(Afrapportering!H1485 = "","",Afrapportering!H1485)</f>
        <v/>
      </c>
      <c r="I1504" s="140" t="str">
        <f>+Afrapportering!I1485</f>
        <v/>
      </c>
      <c r="J1504" s="13" t="str">
        <f>+Afrapportering!J1485</f>
        <v/>
      </c>
      <c r="K1504" s="32" t="str">
        <f t="shared" si="180"/>
        <v/>
      </c>
      <c r="L1504" s="31" t="str">
        <f>IF(Ansøgning!J1490="","",Ansøgning!J1490)</f>
        <v/>
      </c>
      <c r="M1504" s="134" t="str">
        <f>IF(Afrapportering!M1485="","",Afrapportering!M1485)</f>
        <v/>
      </c>
      <c r="N1504" s="31" t="str">
        <f>IF(Ansøgning!K1490="","",Ansøgning!K1490)</f>
        <v/>
      </c>
      <c r="O1504" s="134">
        <f>IF(Afrapportering!O1485="",,Afrapportering!O1485)</f>
        <v>0</v>
      </c>
      <c r="P1504" s="15" t="str">
        <f>IF(Ansøgning!L1490="","",Ansøgning!L1490)</f>
        <v/>
      </c>
      <c r="Q1504" s="15" t="str">
        <f t="shared" si="181"/>
        <v/>
      </c>
      <c r="R1504" s="15"/>
      <c r="S1504" s="15" t="str">
        <f>IF(Afrapportering!S1485="","",Afrapportering!S1485)</f>
        <v/>
      </c>
      <c r="T1504" s="31" t="str">
        <f t="shared" si="182"/>
        <v/>
      </c>
      <c r="U1504" s="30" t="str">
        <f>IF(Afrapportering!U1485="","",Afrapportering!U1485)</f>
        <v/>
      </c>
      <c r="V1504" s="52" t="str">
        <f>IF(Afrapportering!V1485="","",Afrapportering!V1485)</f>
        <v/>
      </c>
      <c r="W1504" s="30" t="str">
        <f>IF(Afrapportering!W1485="","",Afrapportering!W1485)</f>
        <v/>
      </c>
      <c r="X1504" s="52" t="str">
        <f>IF(Afrapportering!X1485="","",Afrapportering!X1485)</f>
        <v/>
      </c>
      <c r="Y1504" s="30" t="str">
        <f>IF(Afrapportering!Y1485="","",Afrapportering!Y1485)</f>
        <v/>
      </c>
      <c r="Z1504" s="52" t="str">
        <f>IFERROR(MAX(IF(OR(V1504="",X1504=""),"",IF(AND(AND(MONTH(F1504)&gt;=7,MONTH(F1504)&lt;8),AND(MONTH(H1504)&gt;=7,MONTH(H1504)&lt;8)),(NETWORKDAYS(F1504,H1504,Lister!$D$7:$D$13)-V1504)*T1504/NETWORKDAYS(Lister!$D$19,Lister!$E$19,Lister!$D$7:$D$13),IF(AND(AND(MONTH(F1504)&gt;=7,MONTH(F1504)&lt;8),MONTH(H1504)&gt;7),(NETWORKDAYS(F1504,Lister!$E$19,Lister!$D$7:$D$13)-V1504)*T1504/NETWORKDAYS(Lister!$D$19,Lister!$E$19,Lister!$D$7:$D$13),IF(MONTH(F1504)&gt;7,0)))),0),"")</f>
        <v/>
      </c>
      <c r="AA1504" s="30" t="str">
        <f>IF(Afrapportering!AA1485="","",Afrapportering!AA1485)</f>
        <v/>
      </c>
      <c r="AB1504" s="52" t="str">
        <f>IFERROR(MAX(IF(OR(V1504="",X1504=""),"",IF(AND(AND(MONTH(F1504)&gt;=8,MONTH(F1504)&lt;9),AND(MONTH(H1504)&gt;=8,MONTH(H1504)&lt;9)),(NETWORKDAYS(F1504,H1504,Lister!$D$7:$D$13)-X1504)*T1504/NETWORKDAYS(Lister!$D$20,Lister!$E$20,Lister!$D$7:$D$13),IF(AND(MONTH(F1504)=7,MONTH(H1504)=8),(NETWORKDAYS(Lister!$D$20,H1504,Lister!$D$7:$D$13)-X1504)*T1504/NETWORKDAYS(Lister!$D$20,Lister!$E$20,Lister!$D$7:$D$13),IF(AND(MONTH(F1504)=7,MONTH(H1504)=7),0)))),0),"")</f>
        <v/>
      </c>
      <c r="AC1504" s="30" t="str">
        <f>IF(Afrapportering!AC1485="","",Afrapportering!AC1485)</f>
        <v/>
      </c>
      <c r="AD1504" s="52" t="str">
        <f t="shared" si="183"/>
        <v/>
      </c>
      <c r="AE1504" s="52" t="str">
        <f t="shared" si="184"/>
        <v/>
      </c>
      <c r="AF1504" s="30" t="str">
        <f t="shared" si="185"/>
        <v/>
      </c>
      <c r="AG1504" s="30" t="str">
        <f t="shared" si="186"/>
        <v/>
      </c>
      <c r="AH1504" s="3" t="str">
        <f t="shared" si="187"/>
        <v/>
      </c>
    </row>
    <row r="1505" spans="1:34" x14ac:dyDescent="0.25">
      <c r="A1505" s="13" t="str">
        <f>+Afrapportering!A1486</f>
        <v/>
      </c>
      <c r="B1505" s="13" t="str">
        <f>+Afrapportering!B1486</f>
        <v/>
      </c>
      <c r="C1505" s="13" t="str">
        <f>+Afrapportering!C1486</f>
        <v/>
      </c>
      <c r="D1505" s="13" t="str">
        <f>+Afrapportering!D1486</f>
        <v/>
      </c>
      <c r="E1505" s="14" t="str">
        <f>+Afrapportering!E1486</f>
        <v/>
      </c>
      <c r="F1505" s="139" t="str">
        <f>IF(Afrapportering!F1486 = "", "",Afrapportering!F1486)</f>
        <v/>
      </c>
      <c r="G1505" s="14" t="str">
        <f>+Afrapportering!G1486</f>
        <v/>
      </c>
      <c r="H1505" s="139" t="str">
        <f>IF(Afrapportering!H1486 = "","",Afrapportering!H1486)</f>
        <v/>
      </c>
      <c r="I1505" s="140" t="str">
        <f>+Afrapportering!I1486</f>
        <v/>
      </c>
      <c r="J1505" s="13" t="str">
        <f>+Afrapportering!J1486</f>
        <v/>
      </c>
      <c r="K1505" s="32" t="str">
        <f t="shared" si="180"/>
        <v/>
      </c>
      <c r="L1505" s="31" t="str">
        <f>IF(Ansøgning!J1491="","",Ansøgning!J1491)</f>
        <v/>
      </c>
      <c r="M1505" s="134" t="str">
        <f>IF(Afrapportering!M1486="","",Afrapportering!M1486)</f>
        <v/>
      </c>
      <c r="N1505" s="31" t="str">
        <f>IF(Ansøgning!K1491="","",Ansøgning!K1491)</f>
        <v/>
      </c>
      <c r="O1505" s="134">
        <f>IF(Afrapportering!O1486="",,Afrapportering!O1486)</f>
        <v>0</v>
      </c>
      <c r="P1505" s="15" t="str">
        <f>IF(Ansøgning!L1491="","",Ansøgning!L1491)</f>
        <v/>
      </c>
      <c r="Q1505" s="15" t="str">
        <f t="shared" si="181"/>
        <v/>
      </c>
      <c r="R1505" s="15"/>
      <c r="S1505" s="15" t="str">
        <f>IF(Afrapportering!S1486="","",Afrapportering!S1486)</f>
        <v/>
      </c>
      <c r="T1505" s="31" t="str">
        <f t="shared" si="182"/>
        <v/>
      </c>
      <c r="U1505" s="30" t="str">
        <f>IF(Afrapportering!U1486="","",Afrapportering!U1486)</f>
        <v/>
      </c>
      <c r="V1505" s="52" t="str">
        <f>IF(Afrapportering!V1486="","",Afrapportering!V1486)</f>
        <v/>
      </c>
      <c r="W1505" s="30" t="str">
        <f>IF(Afrapportering!W1486="","",Afrapportering!W1486)</f>
        <v/>
      </c>
      <c r="X1505" s="52" t="str">
        <f>IF(Afrapportering!X1486="","",Afrapportering!X1486)</f>
        <v/>
      </c>
      <c r="Y1505" s="30" t="str">
        <f>IF(Afrapportering!Y1486="","",Afrapportering!Y1486)</f>
        <v/>
      </c>
      <c r="Z1505" s="52" t="str">
        <f>IFERROR(MAX(IF(OR(V1505="",X1505=""),"",IF(AND(AND(MONTH(F1505)&gt;=7,MONTH(F1505)&lt;8),AND(MONTH(H1505)&gt;=7,MONTH(H1505)&lt;8)),(NETWORKDAYS(F1505,H1505,Lister!$D$7:$D$13)-V1505)*T1505/NETWORKDAYS(Lister!$D$19,Lister!$E$19,Lister!$D$7:$D$13),IF(AND(AND(MONTH(F1505)&gt;=7,MONTH(F1505)&lt;8),MONTH(H1505)&gt;7),(NETWORKDAYS(F1505,Lister!$E$19,Lister!$D$7:$D$13)-V1505)*T1505/NETWORKDAYS(Lister!$D$19,Lister!$E$19,Lister!$D$7:$D$13),IF(MONTH(F1505)&gt;7,0)))),0),"")</f>
        <v/>
      </c>
      <c r="AA1505" s="30" t="str">
        <f>IF(Afrapportering!AA1486="","",Afrapportering!AA1486)</f>
        <v/>
      </c>
      <c r="AB1505" s="52" t="str">
        <f>IFERROR(MAX(IF(OR(V1505="",X1505=""),"",IF(AND(AND(MONTH(F1505)&gt;=8,MONTH(F1505)&lt;9),AND(MONTH(H1505)&gt;=8,MONTH(H1505)&lt;9)),(NETWORKDAYS(F1505,H1505,Lister!$D$7:$D$13)-X1505)*T1505/NETWORKDAYS(Lister!$D$20,Lister!$E$20,Lister!$D$7:$D$13),IF(AND(MONTH(F1505)=7,MONTH(H1505)=8),(NETWORKDAYS(Lister!$D$20,H1505,Lister!$D$7:$D$13)-X1505)*T1505/NETWORKDAYS(Lister!$D$20,Lister!$E$20,Lister!$D$7:$D$13),IF(AND(MONTH(F1505)=7,MONTH(H1505)=7),0)))),0),"")</f>
        <v/>
      </c>
      <c r="AC1505" s="30" t="str">
        <f>IF(Afrapportering!AC1486="","",Afrapportering!AC1486)</f>
        <v/>
      </c>
      <c r="AD1505" s="52" t="str">
        <f t="shared" si="183"/>
        <v/>
      </c>
      <c r="AE1505" s="52" t="str">
        <f t="shared" si="184"/>
        <v/>
      </c>
      <c r="AF1505" s="30" t="str">
        <f t="shared" si="185"/>
        <v/>
      </c>
      <c r="AG1505" s="30" t="str">
        <f t="shared" si="186"/>
        <v/>
      </c>
      <c r="AH1505" s="3" t="str">
        <f t="shared" si="187"/>
        <v/>
      </c>
    </row>
    <row r="1506" spans="1:34" x14ac:dyDescent="0.25">
      <c r="A1506" s="13" t="str">
        <f>+Afrapportering!A1487</f>
        <v/>
      </c>
      <c r="B1506" s="13" t="str">
        <f>+Afrapportering!B1487</f>
        <v/>
      </c>
      <c r="C1506" s="13" t="str">
        <f>+Afrapportering!C1487</f>
        <v/>
      </c>
      <c r="D1506" s="13" t="str">
        <f>+Afrapportering!D1487</f>
        <v/>
      </c>
      <c r="E1506" s="14" t="str">
        <f>+Afrapportering!E1487</f>
        <v/>
      </c>
      <c r="F1506" s="139" t="str">
        <f>IF(Afrapportering!F1487 = "", "",Afrapportering!F1487)</f>
        <v/>
      </c>
      <c r="G1506" s="14" t="str">
        <f>+Afrapportering!G1487</f>
        <v/>
      </c>
      <c r="H1506" s="139" t="str">
        <f>IF(Afrapportering!H1487 = "","",Afrapportering!H1487)</f>
        <v/>
      </c>
      <c r="I1506" s="140" t="str">
        <f>+Afrapportering!I1487</f>
        <v/>
      </c>
      <c r="J1506" s="13" t="str">
        <f>+Afrapportering!J1487</f>
        <v/>
      </c>
      <c r="K1506" s="32" t="str">
        <f t="shared" si="180"/>
        <v/>
      </c>
      <c r="L1506" s="31" t="str">
        <f>IF(Ansøgning!J1492="","",Ansøgning!J1492)</f>
        <v/>
      </c>
      <c r="M1506" s="134" t="str">
        <f>IF(Afrapportering!M1487="","",Afrapportering!M1487)</f>
        <v/>
      </c>
      <c r="N1506" s="31" t="str">
        <f>IF(Ansøgning!K1492="","",Ansøgning!K1492)</f>
        <v/>
      </c>
      <c r="O1506" s="134">
        <f>IF(Afrapportering!O1487="",,Afrapportering!O1487)</f>
        <v>0</v>
      </c>
      <c r="P1506" s="15" t="str">
        <f>IF(Ansøgning!L1492="","",Ansøgning!L1492)</f>
        <v/>
      </c>
      <c r="Q1506" s="15" t="str">
        <f t="shared" si="181"/>
        <v/>
      </c>
      <c r="R1506" s="15"/>
      <c r="S1506" s="15" t="str">
        <f>IF(Afrapportering!S1487="","",Afrapportering!S1487)</f>
        <v/>
      </c>
      <c r="T1506" s="31" t="str">
        <f t="shared" si="182"/>
        <v/>
      </c>
      <c r="U1506" s="30" t="str">
        <f>IF(Afrapportering!U1487="","",Afrapportering!U1487)</f>
        <v/>
      </c>
      <c r="V1506" s="52" t="str">
        <f>IF(Afrapportering!V1487="","",Afrapportering!V1487)</f>
        <v/>
      </c>
      <c r="W1506" s="30" t="str">
        <f>IF(Afrapportering!W1487="","",Afrapportering!W1487)</f>
        <v/>
      </c>
      <c r="X1506" s="52" t="str">
        <f>IF(Afrapportering!X1487="","",Afrapportering!X1487)</f>
        <v/>
      </c>
      <c r="Y1506" s="30" t="str">
        <f>IF(Afrapportering!Y1487="","",Afrapportering!Y1487)</f>
        <v/>
      </c>
      <c r="Z1506" s="52" t="str">
        <f>IFERROR(MAX(IF(OR(V1506="",X1506=""),"",IF(AND(AND(MONTH(F1506)&gt;=7,MONTH(F1506)&lt;8),AND(MONTH(H1506)&gt;=7,MONTH(H1506)&lt;8)),(NETWORKDAYS(F1506,H1506,Lister!$D$7:$D$13)-V1506)*T1506/NETWORKDAYS(Lister!$D$19,Lister!$E$19,Lister!$D$7:$D$13),IF(AND(AND(MONTH(F1506)&gt;=7,MONTH(F1506)&lt;8),MONTH(H1506)&gt;7),(NETWORKDAYS(F1506,Lister!$E$19,Lister!$D$7:$D$13)-V1506)*T1506/NETWORKDAYS(Lister!$D$19,Lister!$E$19,Lister!$D$7:$D$13),IF(MONTH(F1506)&gt;7,0)))),0),"")</f>
        <v/>
      </c>
      <c r="AA1506" s="30" t="str">
        <f>IF(Afrapportering!AA1487="","",Afrapportering!AA1487)</f>
        <v/>
      </c>
      <c r="AB1506" s="52" t="str">
        <f>IFERROR(MAX(IF(OR(V1506="",X1506=""),"",IF(AND(AND(MONTH(F1506)&gt;=8,MONTH(F1506)&lt;9),AND(MONTH(H1506)&gt;=8,MONTH(H1506)&lt;9)),(NETWORKDAYS(F1506,H1506,Lister!$D$7:$D$13)-X1506)*T1506/NETWORKDAYS(Lister!$D$20,Lister!$E$20,Lister!$D$7:$D$13),IF(AND(MONTH(F1506)=7,MONTH(H1506)=8),(NETWORKDAYS(Lister!$D$20,H1506,Lister!$D$7:$D$13)-X1506)*T1506/NETWORKDAYS(Lister!$D$20,Lister!$E$20,Lister!$D$7:$D$13),IF(AND(MONTH(F1506)=7,MONTH(H1506)=7),0)))),0),"")</f>
        <v/>
      </c>
      <c r="AC1506" s="30" t="str">
        <f>IF(Afrapportering!AC1487="","",Afrapportering!AC1487)</f>
        <v/>
      </c>
      <c r="AD1506" s="52" t="str">
        <f t="shared" si="183"/>
        <v/>
      </c>
      <c r="AE1506" s="52" t="str">
        <f t="shared" si="184"/>
        <v/>
      </c>
      <c r="AF1506" s="30" t="str">
        <f t="shared" si="185"/>
        <v/>
      </c>
      <c r="AG1506" s="30" t="str">
        <f t="shared" si="186"/>
        <v/>
      </c>
      <c r="AH1506" s="3" t="str">
        <f t="shared" si="187"/>
        <v/>
      </c>
    </row>
    <row r="1507" spans="1:34" x14ac:dyDescent="0.25">
      <c r="A1507" s="13" t="str">
        <f>+Afrapportering!A1488</f>
        <v/>
      </c>
      <c r="B1507" s="13" t="str">
        <f>+Afrapportering!B1488</f>
        <v/>
      </c>
      <c r="C1507" s="13" t="str">
        <f>+Afrapportering!C1488</f>
        <v/>
      </c>
      <c r="D1507" s="13" t="str">
        <f>+Afrapportering!D1488</f>
        <v/>
      </c>
      <c r="E1507" s="14" t="str">
        <f>+Afrapportering!E1488</f>
        <v/>
      </c>
      <c r="F1507" s="139" t="str">
        <f>IF(Afrapportering!F1488 = "", "",Afrapportering!F1488)</f>
        <v/>
      </c>
      <c r="G1507" s="14" t="str">
        <f>+Afrapportering!G1488</f>
        <v/>
      </c>
      <c r="H1507" s="139" t="str">
        <f>IF(Afrapportering!H1488 = "","",Afrapportering!H1488)</f>
        <v/>
      </c>
      <c r="I1507" s="140" t="str">
        <f>+Afrapportering!I1488</f>
        <v/>
      </c>
      <c r="J1507" s="13" t="str">
        <f>+Afrapportering!J1488</f>
        <v/>
      </c>
      <c r="K1507" s="32" t="str">
        <f t="shared" ref="K1507:K1533" si="188">IF(J1507="","",IF(J1507="Funktionær",0.75,IF(J1507="Ikke-funktionær",0.9,IF(J1507="Elev/lærling",0.9))))</f>
        <v/>
      </c>
      <c r="L1507" s="31" t="str">
        <f>IF(Ansøgning!J1493="","",Ansøgning!J1493)</f>
        <v/>
      </c>
      <c r="M1507" s="134" t="str">
        <f>IF(Afrapportering!M1488="","",Afrapportering!M1488)</f>
        <v/>
      </c>
      <c r="N1507" s="31" t="str">
        <f>IF(Ansøgning!K1493="","",Ansøgning!K1493)</f>
        <v/>
      </c>
      <c r="O1507" s="134">
        <f>IF(Afrapportering!O1488="",,Afrapportering!O1488)</f>
        <v>0</v>
      </c>
      <c r="P1507" s="15" t="str">
        <f>IF(Ansøgning!L1493="","",Ansøgning!L1493)</f>
        <v/>
      </c>
      <c r="Q1507" s="15" t="str">
        <f t="shared" ref="Q1507:Q1533" si="189">IFERROR(MAX(IF(M1507="","",IF(ISNUMBER(R1507),IF(OR(R1507&gt;M1507*1.1,R1507&lt;M1507*0.9),R1507,M1507),M1507)-O1507),0),"")</f>
        <v/>
      </c>
      <c r="R1507" s="15"/>
      <c r="S1507" s="15" t="str">
        <f>IF(Afrapportering!S1488="","",Afrapportering!S1488)</f>
        <v/>
      </c>
      <c r="T1507" s="31" t="str">
        <f t="shared" ref="T1507:T1533" si="190">IF(B1507="","",IF(Q1507*K1507&gt;30000*IF(S1507&gt;37,37,S1507)/37,30000*IF(S1507&gt;37,37,S1507)/37,Q1507*K1507))</f>
        <v/>
      </c>
      <c r="U1507" s="30" t="str">
        <f>IF(Afrapportering!U1488="","",Afrapportering!U1488)</f>
        <v/>
      </c>
      <c r="V1507" s="52" t="str">
        <f>IF(Afrapportering!V1488="","",Afrapportering!V1488)</f>
        <v/>
      </c>
      <c r="W1507" s="30" t="str">
        <f>IF(Afrapportering!W1488="","",Afrapportering!W1488)</f>
        <v/>
      </c>
      <c r="X1507" s="52" t="str">
        <f>IF(Afrapportering!X1488="","",Afrapportering!X1488)</f>
        <v/>
      </c>
      <c r="Y1507" s="30" t="str">
        <f>IF(Afrapportering!Y1488="","",Afrapportering!Y1488)</f>
        <v/>
      </c>
      <c r="Z1507" s="52" t="str">
        <f>IFERROR(MAX(IF(OR(V1507="",X1507=""),"",IF(AND(AND(MONTH(F1507)&gt;=7,MONTH(F1507)&lt;8),AND(MONTH(H1507)&gt;=7,MONTH(H1507)&lt;8)),(NETWORKDAYS(F1507,H1507,Lister!$D$7:$D$13)-V1507)*T1507/NETWORKDAYS(Lister!$D$19,Lister!$E$19,Lister!$D$7:$D$13),IF(AND(AND(MONTH(F1507)&gt;=7,MONTH(F1507)&lt;8),MONTH(H1507)&gt;7),(NETWORKDAYS(F1507,Lister!$E$19,Lister!$D$7:$D$13)-V1507)*T1507/NETWORKDAYS(Lister!$D$19,Lister!$E$19,Lister!$D$7:$D$13),IF(MONTH(F1507)&gt;7,0)))),0),"")</f>
        <v/>
      </c>
      <c r="AA1507" s="30" t="str">
        <f>IF(Afrapportering!AA1488="","",Afrapportering!AA1488)</f>
        <v/>
      </c>
      <c r="AB1507" s="52" t="str">
        <f>IFERROR(MAX(IF(OR(V1507="",X1507=""),"",IF(AND(AND(MONTH(F1507)&gt;=8,MONTH(F1507)&lt;9),AND(MONTH(H1507)&gt;=8,MONTH(H1507)&lt;9)),(NETWORKDAYS(F1507,H1507,Lister!$D$7:$D$13)-X1507)*T1507/NETWORKDAYS(Lister!$D$20,Lister!$E$20,Lister!$D$7:$D$13),IF(AND(MONTH(F1507)=7,MONTH(H1507)=8),(NETWORKDAYS(Lister!$D$20,H1507,Lister!$D$7:$D$13)-X1507)*T1507/NETWORKDAYS(Lister!$D$20,Lister!$E$20,Lister!$D$7:$D$13),IF(AND(MONTH(F1507)=7,MONTH(H1507)=7),0)))),0),"")</f>
        <v/>
      </c>
      <c r="AC1507" s="30" t="str">
        <f>IF(Afrapportering!AC1488="","",Afrapportering!AC1488)</f>
        <v/>
      </c>
      <c r="AD1507" s="52" t="str">
        <f t="shared" ref="AD1507:AD1533" si="191">IFERROR(Z1507+AB1507,"")</f>
        <v/>
      </c>
      <c r="AE1507" s="52" t="str">
        <f t="shared" ref="AE1507:AE1533" si="192">IFERROR(21/31*T1507,"")</f>
        <v/>
      </c>
      <c r="AF1507" s="30" t="str">
        <f t="shared" ref="AF1507:AF1533" si="193">IFERROR(MAX(IF(AND(ISNUMBER(Z1507),ISNUMBER(AB1507)),IF(AD1507-AE1507&gt;T1507,T1507,AD1507-AE1507),""),0),"")</f>
        <v/>
      </c>
      <c r="AG1507" s="30" t="str">
        <f t="shared" ref="AG1507:AG1533" si="194">IF(AF1507="","",AF1507-AC1507)</f>
        <v/>
      </c>
      <c r="AH1507" s="3" t="str">
        <f t="shared" ref="AH1507:AH1533" si="195">IF(AF1507="","",AF1507-AC1507)</f>
        <v/>
      </c>
    </row>
    <row r="1508" spans="1:34" x14ac:dyDescent="0.25">
      <c r="A1508" s="13" t="str">
        <f>+Afrapportering!A1489</f>
        <v/>
      </c>
      <c r="B1508" s="13" t="str">
        <f>+Afrapportering!B1489</f>
        <v/>
      </c>
      <c r="C1508" s="13" t="str">
        <f>+Afrapportering!C1489</f>
        <v/>
      </c>
      <c r="D1508" s="13" t="str">
        <f>+Afrapportering!D1489</f>
        <v/>
      </c>
      <c r="E1508" s="14" t="str">
        <f>+Afrapportering!E1489</f>
        <v/>
      </c>
      <c r="F1508" s="139" t="str">
        <f>IF(Afrapportering!F1489 = "", "",Afrapportering!F1489)</f>
        <v/>
      </c>
      <c r="G1508" s="14" t="str">
        <f>+Afrapportering!G1489</f>
        <v/>
      </c>
      <c r="H1508" s="139" t="str">
        <f>IF(Afrapportering!H1489 = "","",Afrapportering!H1489)</f>
        <v/>
      </c>
      <c r="I1508" s="140" t="str">
        <f>+Afrapportering!I1489</f>
        <v/>
      </c>
      <c r="J1508" s="13" t="str">
        <f>+Afrapportering!J1489</f>
        <v/>
      </c>
      <c r="K1508" s="32" t="str">
        <f t="shared" si="188"/>
        <v/>
      </c>
      <c r="L1508" s="31" t="str">
        <f>IF(Ansøgning!J1494="","",Ansøgning!J1494)</f>
        <v/>
      </c>
      <c r="M1508" s="134" t="str">
        <f>IF(Afrapportering!M1489="","",Afrapportering!M1489)</f>
        <v/>
      </c>
      <c r="N1508" s="31" t="str">
        <f>IF(Ansøgning!K1494="","",Ansøgning!K1494)</f>
        <v/>
      </c>
      <c r="O1508" s="134">
        <f>IF(Afrapportering!O1489="",,Afrapportering!O1489)</f>
        <v>0</v>
      </c>
      <c r="P1508" s="15" t="str">
        <f>IF(Ansøgning!L1494="","",Ansøgning!L1494)</f>
        <v/>
      </c>
      <c r="Q1508" s="15" t="str">
        <f t="shared" si="189"/>
        <v/>
      </c>
      <c r="R1508" s="15"/>
      <c r="S1508" s="15" t="str">
        <f>IF(Afrapportering!S1489="","",Afrapportering!S1489)</f>
        <v/>
      </c>
      <c r="T1508" s="31" t="str">
        <f t="shared" si="190"/>
        <v/>
      </c>
      <c r="U1508" s="30" t="str">
        <f>IF(Afrapportering!U1489="","",Afrapportering!U1489)</f>
        <v/>
      </c>
      <c r="V1508" s="52" t="str">
        <f>IF(Afrapportering!V1489="","",Afrapportering!V1489)</f>
        <v/>
      </c>
      <c r="W1508" s="30" t="str">
        <f>IF(Afrapportering!W1489="","",Afrapportering!W1489)</f>
        <v/>
      </c>
      <c r="X1508" s="52" t="str">
        <f>IF(Afrapportering!X1489="","",Afrapportering!X1489)</f>
        <v/>
      </c>
      <c r="Y1508" s="30" t="str">
        <f>IF(Afrapportering!Y1489="","",Afrapportering!Y1489)</f>
        <v/>
      </c>
      <c r="Z1508" s="52" t="str">
        <f>IFERROR(MAX(IF(OR(V1508="",X1508=""),"",IF(AND(AND(MONTH(F1508)&gt;=7,MONTH(F1508)&lt;8),AND(MONTH(H1508)&gt;=7,MONTH(H1508)&lt;8)),(NETWORKDAYS(F1508,H1508,Lister!$D$7:$D$13)-V1508)*T1508/NETWORKDAYS(Lister!$D$19,Lister!$E$19,Lister!$D$7:$D$13),IF(AND(AND(MONTH(F1508)&gt;=7,MONTH(F1508)&lt;8),MONTH(H1508)&gt;7),(NETWORKDAYS(F1508,Lister!$E$19,Lister!$D$7:$D$13)-V1508)*T1508/NETWORKDAYS(Lister!$D$19,Lister!$E$19,Lister!$D$7:$D$13),IF(MONTH(F1508)&gt;7,0)))),0),"")</f>
        <v/>
      </c>
      <c r="AA1508" s="30" t="str">
        <f>IF(Afrapportering!AA1489="","",Afrapportering!AA1489)</f>
        <v/>
      </c>
      <c r="AB1508" s="52" t="str">
        <f>IFERROR(MAX(IF(OR(V1508="",X1508=""),"",IF(AND(AND(MONTH(F1508)&gt;=8,MONTH(F1508)&lt;9),AND(MONTH(H1508)&gt;=8,MONTH(H1508)&lt;9)),(NETWORKDAYS(F1508,H1508,Lister!$D$7:$D$13)-X1508)*T1508/NETWORKDAYS(Lister!$D$20,Lister!$E$20,Lister!$D$7:$D$13),IF(AND(MONTH(F1508)=7,MONTH(H1508)=8),(NETWORKDAYS(Lister!$D$20,H1508,Lister!$D$7:$D$13)-X1508)*T1508/NETWORKDAYS(Lister!$D$20,Lister!$E$20,Lister!$D$7:$D$13),IF(AND(MONTH(F1508)=7,MONTH(H1508)=7),0)))),0),"")</f>
        <v/>
      </c>
      <c r="AC1508" s="30" t="str">
        <f>IF(Afrapportering!AC1489="","",Afrapportering!AC1489)</f>
        <v/>
      </c>
      <c r="AD1508" s="52" t="str">
        <f t="shared" si="191"/>
        <v/>
      </c>
      <c r="AE1508" s="52" t="str">
        <f t="shared" si="192"/>
        <v/>
      </c>
      <c r="AF1508" s="30" t="str">
        <f t="shared" si="193"/>
        <v/>
      </c>
      <c r="AG1508" s="30" t="str">
        <f t="shared" si="194"/>
        <v/>
      </c>
      <c r="AH1508" s="3" t="str">
        <f t="shared" si="195"/>
        <v/>
      </c>
    </row>
    <row r="1509" spans="1:34" x14ac:dyDescent="0.25">
      <c r="A1509" s="13" t="str">
        <f>+Afrapportering!A1490</f>
        <v/>
      </c>
      <c r="B1509" s="13" t="str">
        <f>+Afrapportering!B1490</f>
        <v/>
      </c>
      <c r="C1509" s="13" t="str">
        <f>+Afrapportering!C1490</f>
        <v/>
      </c>
      <c r="D1509" s="13" t="str">
        <f>+Afrapportering!D1490</f>
        <v/>
      </c>
      <c r="E1509" s="14" t="str">
        <f>+Afrapportering!E1490</f>
        <v/>
      </c>
      <c r="F1509" s="139" t="str">
        <f>IF(Afrapportering!F1490 = "", "",Afrapportering!F1490)</f>
        <v/>
      </c>
      <c r="G1509" s="14" t="str">
        <f>+Afrapportering!G1490</f>
        <v/>
      </c>
      <c r="H1509" s="139" t="str">
        <f>IF(Afrapportering!H1490 = "","",Afrapportering!H1490)</f>
        <v/>
      </c>
      <c r="I1509" s="140" t="str">
        <f>+Afrapportering!I1490</f>
        <v/>
      </c>
      <c r="J1509" s="13" t="str">
        <f>+Afrapportering!J1490</f>
        <v/>
      </c>
      <c r="K1509" s="32" t="str">
        <f t="shared" si="188"/>
        <v/>
      </c>
      <c r="L1509" s="31" t="str">
        <f>IF(Ansøgning!J1495="","",Ansøgning!J1495)</f>
        <v/>
      </c>
      <c r="M1509" s="134" t="str">
        <f>IF(Afrapportering!M1490="","",Afrapportering!M1490)</f>
        <v/>
      </c>
      <c r="N1509" s="31" t="str">
        <f>IF(Ansøgning!K1495="","",Ansøgning!K1495)</f>
        <v/>
      </c>
      <c r="O1509" s="134">
        <f>IF(Afrapportering!O1490="",,Afrapportering!O1490)</f>
        <v>0</v>
      </c>
      <c r="P1509" s="15" t="str">
        <f>IF(Ansøgning!L1495="","",Ansøgning!L1495)</f>
        <v/>
      </c>
      <c r="Q1509" s="15" t="str">
        <f t="shared" si="189"/>
        <v/>
      </c>
      <c r="R1509" s="15"/>
      <c r="S1509" s="15" t="str">
        <f>IF(Afrapportering!S1490="","",Afrapportering!S1490)</f>
        <v/>
      </c>
      <c r="T1509" s="31" t="str">
        <f t="shared" si="190"/>
        <v/>
      </c>
      <c r="U1509" s="30" t="str">
        <f>IF(Afrapportering!U1490="","",Afrapportering!U1490)</f>
        <v/>
      </c>
      <c r="V1509" s="52" t="str">
        <f>IF(Afrapportering!V1490="","",Afrapportering!V1490)</f>
        <v/>
      </c>
      <c r="W1509" s="30" t="str">
        <f>IF(Afrapportering!W1490="","",Afrapportering!W1490)</f>
        <v/>
      </c>
      <c r="X1509" s="52" t="str">
        <f>IF(Afrapportering!X1490="","",Afrapportering!X1490)</f>
        <v/>
      </c>
      <c r="Y1509" s="30" t="str">
        <f>IF(Afrapportering!Y1490="","",Afrapportering!Y1490)</f>
        <v/>
      </c>
      <c r="Z1509" s="52" t="str">
        <f>IFERROR(MAX(IF(OR(V1509="",X1509=""),"",IF(AND(AND(MONTH(F1509)&gt;=7,MONTH(F1509)&lt;8),AND(MONTH(H1509)&gt;=7,MONTH(H1509)&lt;8)),(NETWORKDAYS(F1509,H1509,Lister!$D$7:$D$13)-V1509)*T1509/NETWORKDAYS(Lister!$D$19,Lister!$E$19,Lister!$D$7:$D$13),IF(AND(AND(MONTH(F1509)&gt;=7,MONTH(F1509)&lt;8),MONTH(H1509)&gt;7),(NETWORKDAYS(F1509,Lister!$E$19,Lister!$D$7:$D$13)-V1509)*T1509/NETWORKDAYS(Lister!$D$19,Lister!$E$19,Lister!$D$7:$D$13),IF(MONTH(F1509)&gt;7,0)))),0),"")</f>
        <v/>
      </c>
      <c r="AA1509" s="30" t="str">
        <f>IF(Afrapportering!AA1490="","",Afrapportering!AA1490)</f>
        <v/>
      </c>
      <c r="AB1509" s="52" t="str">
        <f>IFERROR(MAX(IF(OR(V1509="",X1509=""),"",IF(AND(AND(MONTH(F1509)&gt;=8,MONTH(F1509)&lt;9),AND(MONTH(H1509)&gt;=8,MONTH(H1509)&lt;9)),(NETWORKDAYS(F1509,H1509,Lister!$D$7:$D$13)-X1509)*T1509/NETWORKDAYS(Lister!$D$20,Lister!$E$20,Lister!$D$7:$D$13),IF(AND(MONTH(F1509)=7,MONTH(H1509)=8),(NETWORKDAYS(Lister!$D$20,H1509,Lister!$D$7:$D$13)-X1509)*T1509/NETWORKDAYS(Lister!$D$20,Lister!$E$20,Lister!$D$7:$D$13),IF(AND(MONTH(F1509)=7,MONTH(H1509)=7),0)))),0),"")</f>
        <v/>
      </c>
      <c r="AC1509" s="30" t="str">
        <f>IF(Afrapportering!AC1490="","",Afrapportering!AC1490)</f>
        <v/>
      </c>
      <c r="AD1509" s="52" t="str">
        <f t="shared" si="191"/>
        <v/>
      </c>
      <c r="AE1509" s="52" t="str">
        <f t="shared" si="192"/>
        <v/>
      </c>
      <c r="AF1509" s="30" t="str">
        <f t="shared" si="193"/>
        <v/>
      </c>
      <c r="AG1509" s="30" t="str">
        <f t="shared" si="194"/>
        <v/>
      </c>
      <c r="AH1509" s="3" t="str">
        <f t="shared" si="195"/>
        <v/>
      </c>
    </row>
    <row r="1510" spans="1:34" x14ac:dyDescent="0.25">
      <c r="A1510" s="13" t="str">
        <f>+Afrapportering!A1491</f>
        <v/>
      </c>
      <c r="B1510" s="13" t="str">
        <f>+Afrapportering!B1491</f>
        <v/>
      </c>
      <c r="C1510" s="13" t="str">
        <f>+Afrapportering!C1491</f>
        <v/>
      </c>
      <c r="D1510" s="13" t="str">
        <f>+Afrapportering!D1491</f>
        <v/>
      </c>
      <c r="E1510" s="14" t="str">
        <f>+Afrapportering!E1491</f>
        <v/>
      </c>
      <c r="F1510" s="139" t="str">
        <f>IF(Afrapportering!F1491 = "", "",Afrapportering!F1491)</f>
        <v/>
      </c>
      <c r="G1510" s="14" t="str">
        <f>+Afrapportering!G1491</f>
        <v/>
      </c>
      <c r="H1510" s="139" t="str">
        <f>IF(Afrapportering!H1491 = "","",Afrapportering!H1491)</f>
        <v/>
      </c>
      <c r="I1510" s="140" t="str">
        <f>+Afrapportering!I1491</f>
        <v/>
      </c>
      <c r="J1510" s="13" t="str">
        <f>+Afrapportering!J1491</f>
        <v/>
      </c>
      <c r="K1510" s="32" t="str">
        <f t="shared" si="188"/>
        <v/>
      </c>
      <c r="L1510" s="31" t="str">
        <f>IF(Ansøgning!J1496="","",Ansøgning!J1496)</f>
        <v/>
      </c>
      <c r="M1510" s="134" t="str">
        <f>IF(Afrapportering!M1491="","",Afrapportering!M1491)</f>
        <v/>
      </c>
      <c r="N1510" s="31" t="str">
        <f>IF(Ansøgning!K1496="","",Ansøgning!K1496)</f>
        <v/>
      </c>
      <c r="O1510" s="134">
        <f>IF(Afrapportering!O1491="",,Afrapportering!O1491)</f>
        <v>0</v>
      </c>
      <c r="P1510" s="15" t="str">
        <f>IF(Ansøgning!L1496="","",Ansøgning!L1496)</f>
        <v/>
      </c>
      <c r="Q1510" s="15" t="str">
        <f t="shared" si="189"/>
        <v/>
      </c>
      <c r="R1510" s="15"/>
      <c r="S1510" s="15" t="str">
        <f>IF(Afrapportering!S1491="","",Afrapportering!S1491)</f>
        <v/>
      </c>
      <c r="T1510" s="31" t="str">
        <f t="shared" si="190"/>
        <v/>
      </c>
      <c r="U1510" s="30" t="str">
        <f>IF(Afrapportering!U1491="","",Afrapportering!U1491)</f>
        <v/>
      </c>
      <c r="V1510" s="52" t="str">
        <f>IF(Afrapportering!V1491="","",Afrapportering!V1491)</f>
        <v/>
      </c>
      <c r="W1510" s="30" t="str">
        <f>IF(Afrapportering!W1491="","",Afrapportering!W1491)</f>
        <v/>
      </c>
      <c r="X1510" s="52" t="str">
        <f>IF(Afrapportering!X1491="","",Afrapportering!X1491)</f>
        <v/>
      </c>
      <c r="Y1510" s="30" t="str">
        <f>IF(Afrapportering!Y1491="","",Afrapportering!Y1491)</f>
        <v/>
      </c>
      <c r="Z1510" s="52" t="str">
        <f>IFERROR(MAX(IF(OR(V1510="",X1510=""),"",IF(AND(AND(MONTH(F1510)&gt;=7,MONTH(F1510)&lt;8),AND(MONTH(H1510)&gt;=7,MONTH(H1510)&lt;8)),(NETWORKDAYS(F1510,H1510,Lister!$D$7:$D$13)-V1510)*T1510/NETWORKDAYS(Lister!$D$19,Lister!$E$19,Lister!$D$7:$D$13),IF(AND(AND(MONTH(F1510)&gt;=7,MONTH(F1510)&lt;8),MONTH(H1510)&gt;7),(NETWORKDAYS(F1510,Lister!$E$19,Lister!$D$7:$D$13)-V1510)*T1510/NETWORKDAYS(Lister!$D$19,Lister!$E$19,Lister!$D$7:$D$13),IF(MONTH(F1510)&gt;7,0)))),0),"")</f>
        <v/>
      </c>
      <c r="AA1510" s="30" t="str">
        <f>IF(Afrapportering!AA1491="","",Afrapportering!AA1491)</f>
        <v/>
      </c>
      <c r="AB1510" s="52" t="str">
        <f>IFERROR(MAX(IF(OR(V1510="",X1510=""),"",IF(AND(AND(MONTH(F1510)&gt;=8,MONTH(F1510)&lt;9),AND(MONTH(H1510)&gt;=8,MONTH(H1510)&lt;9)),(NETWORKDAYS(F1510,H1510,Lister!$D$7:$D$13)-X1510)*T1510/NETWORKDAYS(Lister!$D$20,Lister!$E$20,Lister!$D$7:$D$13),IF(AND(MONTH(F1510)=7,MONTH(H1510)=8),(NETWORKDAYS(Lister!$D$20,H1510,Lister!$D$7:$D$13)-X1510)*T1510/NETWORKDAYS(Lister!$D$20,Lister!$E$20,Lister!$D$7:$D$13),IF(AND(MONTH(F1510)=7,MONTH(H1510)=7),0)))),0),"")</f>
        <v/>
      </c>
      <c r="AC1510" s="30" t="str">
        <f>IF(Afrapportering!AC1491="","",Afrapportering!AC1491)</f>
        <v/>
      </c>
      <c r="AD1510" s="52" t="str">
        <f t="shared" si="191"/>
        <v/>
      </c>
      <c r="AE1510" s="52" t="str">
        <f t="shared" si="192"/>
        <v/>
      </c>
      <c r="AF1510" s="30" t="str">
        <f t="shared" si="193"/>
        <v/>
      </c>
      <c r="AG1510" s="30" t="str">
        <f t="shared" si="194"/>
        <v/>
      </c>
      <c r="AH1510" s="3" t="str">
        <f t="shared" si="195"/>
        <v/>
      </c>
    </row>
    <row r="1511" spans="1:34" x14ac:dyDescent="0.25">
      <c r="A1511" s="13" t="str">
        <f>+Afrapportering!A1492</f>
        <v/>
      </c>
      <c r="B1511" s="13" t="str">
        <f>+Afrapportering!B1492</f>
        <v/>
      </c>
      <c r="C1511" s="13" t="str">
        <f>+Afrapportering!C1492</f>
        <v/>
      </c>
      <c r="D1511" s="13" t="str">
        <f>+Afrapportering!D1492</f>
        <v/>
      </c>
      <c r="E1511" s="14" t="str">
        <f>+Afrapportering!E1492</f>
        <v/>
      </c>
      <c r="F1511" s="139" t="str">
        <f>IF(Afrapportering!F1492 = "", "",Afrapportering!F1492)</f>
        <v/>
      </c>
      <c r="G1511" s="14" t="str">
        <f>+Afrapportering!G1492</f>
        <v/>
      </c>
      <c r="H1511" s="139" t="str">
        <f>IF(Afrapportering!H1492 = "","",Afrapportering!H1492)</f>
        <v/>
      </c>
      <c r="I1511" s="140" t="str">
        <f>+Afrapportering!I1492</f>
        <v/>
      </c>
      <c r="J1511" s="13" t="str">
        <f>+Afrapportering!J1492</f>
        <v/>
      </c>
      <c r="K1511" s="32" t="str">
        <f t="shared" si="188"/>
        <v/>
      </c>
      <c r="L1511" s="31" t="str">
        <f>IF(Ansøgning!J1497="","",Ansøgning!J1497)</f>
        <v/>
      </c>
      <c r="M1511" s="134" t="str">
        <f>IF(Afrapportering!M1492="","",Afrapportering!M1492)</f>
        <v/>
      </c>
      <c r="N1511" s="31" t="str">
        <f>IF(Ansøgning!K1497="","",Ansøgning!K1497)</f>
        <v/>
      </c>
      <c r="O1511" s="134">
        <f>IF(Afrapportering!O1492="",,Afrapportering!O1492)</f>
        <v>0</v>
      </c>
      <c r="P1511" s="15" t="str">
        <f>IF(Ansøgning!L1497="","",Ansøgning!L1497)</f>
        <v/>
      </c>
      <c r="Q1511" s="15" t="str">
        <f t="shared" si="189"/>
        <v/>
      </c>
      <c r="R1511" s="15"/>
      <c r="S1511" s="15" t="str">
        <f>IF(Afrapportering!S1492="","",Afrapportering!S1492)</f>
        <v/>
      </c>
      <c r="T1511" s="31" t="str">
        <f t="shared" si="190"/>
        <v/>
      </c>
      <c r="U1511" s="30" t="str">
        <f>IF(Afrapportering!U1492="","",Afrapportering!U1492)</f>
        <v/>
      </c>
      <c r="V1511" s="52" t="str">
        <f>IF(Afrapportering!V1492="","",Afrapportering!V1492)</f>
        <v/>
      </c>
      <c r="W1511" s="30" t="str">
        <f>IF(Afrapportering!W1492="","",Afrapportering!W1492)</f>
        <v/>
      </c>
      <c r="X1511" s="52" t="str">
        <f>IF(Afrapportering!X1492="","",Afrapportering!X1492)</f>
        <v/>
      </c>
      <c r="Y1511" s="30" t="str">
        <f>IF(Afrapportering!Y1492="","",Afrapportering!Y1492)</f>
        <v/>
      </c>
      <c r="Z1511" s="52" t="str">
        <f>IFERROR(MAX(IF(OR(V1511="",X1511=""),"",IF(AND(AND(MONTH(F1511)&gt;=7,MONTH(F1511)&lt;8),AND(MONTH(H1511)&gt;=7,MONTH(H1511)&lt;8)),(NETWORKDAYS(F1511,H1511,Lister!$D$7:$D$13)-V1511)*T1511/NETWORKDAYS(Lister!$D$19,Lister!$E$19,Lister!$D$7:$D$13),IF(AND(AND(MONTH(F1511)&gt;=7,MONTH(F1511)&lt;8),MONTH(H1511)&gt;7),(NETWORKDAYS(F1511,Lister!$E$19,Lister!$D$7:$D$13)-V1511)*T1511/NETWORKDAYS(Lister!$D$19,Lister!$E$19,Lister!$D$7:$D$13),IF(MONTH(F1511)&gt;7,0)))),0),"")</f>
        <v/>
      </c>
      <c r="AA1511" s="30" t="str">
        <f>IF(Afrapportering!AA1492="","",Afrapportering!AA1492)</f>
        <v/>
      </c>
      <c r="AB1511" s="52" t="str">
        <f>IFERROR(MAX(IF(OR(V1511="",X1511=""),"",IF(AND(AND(MONTH(F1511)&gt;=8,MONTH(F1511)&lt;9),AND(MONTH(H1511)&gt;=8,MONTH(H1511)&lt;9)),(NETWORKDAYS(F1511,H1511,Lister!$D$7:$D$13)-X1511)*T1511/NETWORKDAYS(Lister!$D$20,Lister!$E$20,Lister!$D$7:$D$13),IF(AND(MONTH(F1511)=7,MONTH(H1511)=8),(NETWORKDAYS(Lister!$D$20,H1511,Lister!$D$7:$D$13)-X1511)*T1511/NETWORKDAYS(Lister!$D$20,Lister!$E$20,Lister!$D$7:$D$13),IF(AND(MONTH(F1511)=7,MONTH(H1511)=7),0)))),0),"")</f>
        <v/>
      </c>
      <c r="AC1511" s="30" t="str">
        <f>IF(Afrapportering!AC1492="","",Afrapportering!AC1492)</f>
        <v/>
      </c>
      <c r="AD1511" s="52" t="str">
        <f t="shared" si="191"/>
        <v/>
      </c>
      <c r="AE1511" s="52" t="str">
        <f t="shared" si="192"/>
        <v/>
      </c>
      <c r="AF1511" s="30" t="str">
        <f t="shared" si="193"/>
        <v/>
      </c>
      <c r="AG1511" s="30" t="str">
        <f t="shared" si="194"/>
        <v/>
      </c>
      <c r="AH1511" s="3" t="str">
        <f t="shared" si="195"/>
        <v/>
      </c>
    </row>
    <row r="1512" spans="1:34" x14ac:dyDescent="0.25">
      <c r="A1512" s="13" t="str">
        <f>+Afrapportering!A1493</f>
        <v/>
      </c>
      <c r="B1512" s="13" t="str">
        <f>+Afrapportering!B1493</f>
        <v/>
      </c>
      <c r="C1512" s="13" t="str">
        <f>+Afrapportering!C1493</f>
        <v/>
      </c>
      <c r="D1512" s="13" t="str">
        <f>+Afrapportering!D1493</f>
        <v/>
      </c>
      <c r="E1512" s="14" t="str">
        <f>+Afrapportering!E1493</f>
        <v/>
      </c>
      <c r="F1512" s="139" t="str">
        <f>IF(Afrapportering!F1493 = "", "",Afrapportering!F1493)</f>
        <v/>
      </c>
      <c r="G1512" s="14" t="str">
        <f>+Afrapportering!G1493</f>
        <v/>
      </c>
      <c r="H1512" s="139" t="str">
        <f>IF(Afrapportering!H1493 = "","",Afrapportering!H1493)</f>
        <v/>
      </c>
      <c r="I1512" s="140" t="str">
        <f>+Afrapportering!I1493</f>
        <v/>
      </c>
      <c r="J1512" s="13" t="str">
        <f>+Afrapportering!J1493</f>
        <v/>
      </c>
      <c r="K1512" s="32" t="str">
        <f t="shared" si="188"/>
        <v/>
      </c>
      <c r="L1512" s="31" t="str">
        <f>IF(Ansøgning!J1498="","",Ansøgning!J1498)</f>
        <v/>
      </c>
      <c r="M1512" s="134" t="str">
        <f>IF(Afrapportering!M1493="","",Afrapportering!M1493)</f>
        <v/>
      </c>
      <c r="N1512" s="31" t="str">
        <f>IF(Ansøgning!K1498="","",Ansøgning!K1498)</f>
        <v/>
      </c>
      <c r="O1512" s="134">
        <f>IF(Afrapportering!O1493="",,Afrapportering!O1493)</f>
        <v>0</v>
      </c>
      <c r="P1512" s="15" t="str">
        <f>IF(Ansøgning!L1498="","",Ansøgning!L1498)</f>
        <v/>
      </c>
      <c r="Q1512" s="15" t="str">
        <f t="shared" si="189"/>
        <v/>
      </c>
      <c r="R1512" s="15"/>
      <c r="S1512" s="15" t="str">
        <f>IF(Afrapportering!S1493="","",Afrapportering!S1493)</f>
        <v/>
      </c>
      <c r="T1512" s="31" t="str">
        <f t="shared" si="190"/>
        <v/>
      </c>
      <c r="U1512" s="30" t="str">
        <f>IF(Afrapportering!U1493="","",Afrapportering!U1493)</f>
        <v/>
      </c>
      <c r="V1512" s="52" t="str">
        <f>IF(Afrapportering!V1493="","",Afrapportering!V1493)</f>
        <v/>
      </c>
      <c r="W1512" s="30" t="str">
        <f>IF(Afrapportering!W1493="","",Afrapportering!W1493)</f>
        <v/>
      </c>
      <c r="X1512" s="52" t="str">
        <f>IF(Afrapportering!X1493="","",Afrapportering!X1493)</f>
        <v/>
      </c>
      <c r="Y1512" s="30" t="str">
        <f>IF(Afrapportering!Y1493="","",Afrapportering!Y1493)</f>
        <v/>
      </c>
      <c r="Z1512" s="52" t="str">
        <f>IFERROR(MAX(IF(OR(V1512="",X1512=""),"",IF(AND(AND(MONTH(F1512)&gt;=7,MONTH(F1512)&lt;8),AND(MONTH(H1512)&gt;=7,MONTH(H1512)&lt;8)),(NETWORKDAYS(F1512,H1512,Lister!$D$7:$D$13)-V1512)*T1512/NETWORKDAYS(Lister!$D$19,Lister!$E$19,Lister!$D$7:$D$13),IF(AND(AND(MONTH(F1512)&gt;=7,MONTH(F1512)&lt;8),MONTH(H1512)&gt;7),(NETWORKDAYS(F1512,Lister!$E$19,Lister!$D$7:$D$13)-V1512)*T1512/NETWORKDAYS(Lister!$D$19,Lister!$E$19,Lister!$D$7:$D$13),IF(MONTH(F1512)&gt;7,0)))),0),"")</f>
        <v/>
      </c>
      <c r="AA1512" s="30" t="str">
        <f>IF(Afrapportering!AA1493="","",Afrapportering!AA1493)</f>
        <v/>
      </c>
      <c r="AB1512" s="52" t="str">
        <f>IFERROR(MAX(IF(OR(V1512="",X1512=""),"",IF(AND(AND(MONTH(F1512)&gt;=8,MONTH(F1512)&lt;9),AND(MONTH(H1512)&gt;=8,MONTH(H1512)&lt;9)),(NETWORKDAYS(F1512,H1512,Lister!$D$7:$D$13)-X1512)*T1512/NETWORKDAYS(Lister!$D$20,Lister!$E$20,Lister!$D$7:$D$13),IF(AND(MONTH(F1512)=7,MONTH(H1512)=8),(NETWORKDAYS(Lister!$D$20,H1512,Lister!$D$7:$D$13)-X1512)*T1512/NETWORKDAYS(Lister!$D$20,Lister!$E$20,Lister!$D$7:$D$13),IF(AND(MONTH(F1512)=7,MONTH(H1512)=7),0)))),0),"")</f>
        <v/>
      </c>
      <c r="AC1512" s="30" t="str">
        <f>IF(Afrapportering!AC1493="","",Afrapportering!AC1493)</f>
        <v/>
      </c>
      <c r="AD1512" s="52" t="str">
        <f t="shared" si="191"/>
        <v/>
      </c>
      <c r="AE1512" s="52" t="str">
        <f t="shared" si="192"/>
        <v/>
      </c>
      <c r="AF1512" s="30" t="str">
        <f t="shared" si="193"/>
        <v/>
      </c>
      <c r="AG1512" s="30" t="str">
        <f t="shared" si="194"/>
        <v/>
      </c>
      <c r="AH1512" s="3" t="str">
        <f t="shared" si="195"/>
        <v/>
      </c>
    </row>
    <row r="1513" spans="1:34" x14ac:dyDescent="0.25">
      <c r="A1513" s="13" t="str">
        <f>+Afrapportering!A1494</f>
        <v/>
      </c>
      <c r="B1513" s="13" t="str">
        <f>+Afrapportering!B1494</f>
        <v/>
      </c>
      <c r="C1513" s="13" t="str">
        <f>+Afrapportering!C1494</f>
        <v/>
      </c>
      <c r="D1513" s="13" t="str">
        <f>+Afrapportering!D1494</f>
        <v/>
      </c>
      <c r="E1513" s="14" t="str">
        <f>+Afrapportering!E1494</f>
        <v/>
      </c>
      <c r="F1513" s="139" t="str">
        <f>IF(Afrapportering!F1494 = "", "",Afrapportering!F1494)</f>
        <v/>
      </c>
      <c r="G1513" s="14" t="str">
        <f>+Afrapportering!G1494</f>
        <v/>
      </c>
      <c r="H1513" s="139" t="str">
        <f>IF(Afrapportering!H1494 = "","",Afrapportering!H1494)</f>
        <v/>
      </c>
      <c r="I1513" s="140" t="str">
        <f>+Afrapportering!I1494</f>
        <v/>
      </c>
      <c r="J1513" s="13" t="str">
        <f>+Afrapportering!J1494</f>
        <v/>
      </c>
      <c r="K1513" s="32" t="str">
        <f t="shared" si="188"/>
        <v/>
      </c>
      <c r="L1513" s="31" t="str">
        <f>IF(Ansøgning!J1499="","",Ansøgning!J1499)</f>
        <v/>
      </c>
      <c r="M1513" s="134" t="str">
        <f>IF(Afrapportering!M1494="","",Afrapportering!M1494)</f>
        <v/>
      </c>
      <c r="N1513" s="31" t="str">
        <f>IF(Ansøgning!K1499="","",Ansøgning!K1499)</f>
        <v/>
      </c>
      <c r="O1513" s="134">
        <f>IF(Afrapportering!O1494="",,Afrapportering!O1494)</f>
        <v>0</v>
      </c>
      <c r="P1513" s="15" t="str">
        <f>IF(Ansøgning!L1499="","",Ansøgning!L1499)</f>
        <v/>
      </c>
      <c r="Q1513" s="15" t="str">
        <f t="shared" si="189"/>
        <v/>
      </c>
      <c r="R1513" s="15"/>
      <c r="S1513" s="15" t="str">
        <f>IF(Afrapportering!S1494="","",Afrapportering!S1494)</f>
        <v/>
      </c>
      <c r="T1513" s="31" t="str">
        <f t="shared" si="190"/>
        <v/>
      </c>
      <c r="U1513" s="30" t="str">
        <f>IF(Afrapportering!U1494="","",Afrapportering!U1494)</f>
        <v/>
      </c>
      <c r="V1513" s="52" t="str">
        <f>IF(Afrapportering!V1494="","",Afrapportering!V1494)</f>
        <v/>
      </c>
      <c r="W1513" s="30" t="str">
        <f>IF(Afrapportering!W1494="","",Afrapportering!W1494)</f>
        <v/>
      </c>
      <c r="X1513" s="52" t="str">
        <f>IF(Afrapportering!X1494="","",Afrapportering!X1494)</f>
        <v/>
      </c>
      <c r="Y1513" s="30" t="str">
        <f>IF(Afrapportering!Y1494="","",Afrapportering!Y1494)</f>
        <v/>
      </c>
      <c r="Z1513" s="52" t="str">
        <f>IFERROR(MAX(IF(OR(V1513="",X1513=""),"",IF(AND(AND(MONTH(F1513)&gt;=7,MONTH(F1513)&lt;8),AND(MONTH(H1513)&gt;=7,MONTH(H1513)&lt;8)),(NETWORKDAYS(F1513,H1513,Lister!$D$7:$D$13)-V1513)*T1513/NETWORKDAYS(Lister!$D$19,Lister!$E$19,Lister!$D$7:$D$13),IF(AND(AND(MONTH(F1513)&gt;=7,MONTH(F1513)&lt;8),MONTH(H1513)&gt;7),(NETWORKDAYS(F1513,Lister!$E$19,Lister!$D$7:$D$13)-V1513)*T1513/NETWORKDAYS(Lister!$D$19,Lister!$E$19,Lister!$D$7:$D$13),IF(MONTH(F1513)&gt;7,0)))),0),"")</f>
        <v/>
      </c>
      <c r="AA1513" s="30" t="str">
        <f>IF(Afrapportering!AA1494="","",Afrapportering!AA1494)</f>
        <v/>
      </c>
      <c r="AB1513" s="52" t="str">
        <f>IFERROR(MAX(IF(OR(V1513="",X1513=""),"",IF(AND(AND(MONTH(F1513)&gt;=8,MONTH(F1513)&lt;9),AND(MONTH(H1513)&gt;=8,MONTH(H1513)&lt;9)),(NETWORKDAYS(F1513,H1513,Lister!$D$7:$D$13)-X1513)*T1513/NETWORKDAYS(Lister!$D$20,Lister!$E$20,Lister!$D$7:$D$13),IF(AND(MONTH(F1513)=7,MONTH(H1513)=8),(NETWORKDAYS(Lister!$D$20,H1513,Lister!$D$7:$D$13)-X1513)*T1513/NETWORKDAYS(Lister!$D$20,Lister!$E$20,Lister!$D$7:$D$13),IF(AND(MONTH(F1513)=7,MONTH(H1513)=7),0)))),0),"")</f>
        <v/>
      </c>
      <c r="AC1513" s="30" t="str">
        <f>IF(Afrapportering!AC1494="","",Afrapportering!AC1494)</f>
        <v/>
      </c>
      <c r="AD1513" s="52" t="str">
        <f t="shared" si="191"/>
        <v/>
      </c>
      <c r="AE1513" s="52" t="str">
        <f t="shared" si="192"/>
        <v/>
      </c>
      <c r="AF1513" s="30" t="str">
        <f t="shared" si="193"/>
        <v/>
      </c>
      <c r="AG1513" s="30" t="str">
        <f t="shared" si="194"/>
        <v/>
      </c>
      <c r="AH1513" s="3" t="str">
        <f t="shared" si="195"/>
        <v/>
      </c>
    </row>
    <row r="1514" spans="1:34" x14ac:dyDescent="0.25">
      <c r="A1514" s="13" t="str">
        <f>+Afrapportering!A1495</f>
        <v/>
      </c>
      <c r="B1514" s="13" t="str">
        <f>+Afrapportering!B1495</f>
        <v/>
      </c>
      <c r="C1514" s="13" t="str">
        <f>+Afrapportering!C1495</f>
        <v/>
      </c>
      <c r="D1514" s="13" t="str">
        <f>+Afrapportering!D1495</f>
        <v/>
      </c>
      <c r="E1514" s="14" t="str">
        <f>+Afrapportering!E1495</f>
        <v/>
      </c>
      <c r="F1514" s="139" t="str">
        <f>IF(Afrapportering!F1495 = "", "",Afrapportering!F1495)</f>
        <v/>
      </c>
      <c r="G1514" s="14" t="str">
        <f>+Afrapportering!G1495</f>
        <v/>
      </c>
      <c r="H1514" s="139" t="str">
        <f>IF(Afrapportering!H1495 = "","",Afrapportering!H1495)</f>
        <v/>
      </c>
      <c r="I1514" s="140" t="str">
        <f>+Afrapportering!I1495</f>
        <v/>
      </c>
      <c r="J1514" s="13" t="str">
        <f>+Afrapportering!J1495</f>
        <v/>
      </c>
      <c r="K1514" s="32" t="str">
        <f t="shared" si="188"/>
        <v/>
      </c>
      <c r="L1514" s="31" t="str">
        <f>IF(Ansøgning!J1500="","",Ansøgning!J1500)</f>
        <v/>
      </c>
      <c r="M1514" s="134" t="str">
        <f>IF(Afrapportering!M1495="","",Afrapportering!M1495)</f>
        <v/>
      </c>
      <c r="N1514" s="31" t="str">
        <f>IF(Ansøgning!K1500="","",Ansøgning!K1500)</f>
        <v/>
      </c>
      <c r="O1514" s="134">
        <f>IF(Afrapportering!O1495="",,Afrapportering!O1495)</f>
        <v>0</v>
      </c>
      <c r="P1514" s="15" t="str">
        <f>IF(Ansøgning!L1500="","",Ansøgning!L1500)</f>
        <v/>
      </c>
      <c r="Q1514" s="15" t="str">
        <f t="shared" si="189"/>
        <v/>
      </c>
      <c r="R1514" s="15"/>
      <c r="S1514" s="15" t="str">
        <f>IF(Afrapportering!S1495="","",Afrapportering!S1495)</f>
        <v/>
      </c>
      <c r="T1514" s="31" t="str">
        <f t="shared" si="190"/>
        <v/>
      </c>
      <c r="U1514" s="30" t="str">
        <f>IF(Afrapportering!U1495="","",Afrapportering!U1495)</f>
        <v/>
      </c>
      <c r="V1514" s="52" t="str">
        <f>IF(Afrapportering!V1495="","",Afrapportering!V1495)</f>
        <v/>
      </c>
      <c r="W1514" s="30" t="str">
        <f>IF(Afrapportering!W1495="","",Afrapportering!W1495)</f>
        <v/>
      </c>
      <c r="X1514" s="52" t="str">
        <f>IF(Afrapportering!X1495="","",Afrapportering!X1495)</f>
        <v/>
      </c>
      <c r="Y1514" s="30" t="str">
        <f>IF(Afrapportering!Y1495="","",Afrapportering!Y1495)</f>
        <v/>
      </c>
      <c r="Z1514" s="52" t="str">
        <f>IFERROR(MAX(IF(OR(V1514="",X1514=""),"",IF(AND(AND(MONTH(F1514)&gt;=7,MONTH(F1514)&lt;8),AND(MONTH(H1514)&gt;=7,MONTH(H1514)&lt;8)),(NETWORKDAYS(F1514,H1514,Lister!$D$7:$D$13)-V1514)*T1514/NETWORKDAYS(Lister!$D$19,Lister!$E$19,Lister!$D$7:$D$13),IF(AND(AND(MONTH(F1514)&gt;=7,MONTH(F1514)&lt;8),MONTH(H1514)&gt;7),(NETWORKDAYS(F1514,Lister!$E$19,Lister!$D$7:$D$13)-V1514)*T1514/NETWORKDAYS(Lister!$D$19,Lister!$E$19,Lister!$D$7:$D$13),IF(MONTH(F1514)&gt;7,0)))),0),"")</f>
        <v/>
      </c>
      <c r="AA1514" s="30" t="str">
        <f>IF(Afrapportering!AA1495="","",Afrapportering!AA1495)</f>
        <v/>
      </c>
      <c r="AB1514" s="52" t="str">
        <f>IFERROR(MAX(IF(OR(V1514="",X1514=""),"",IF(AND(AND(MONTH(F1514)&gt;=8,MONTH(F1514)&lt;9),AND(MONTH(H1514)&gt;=8,MONTH(H1514)&lt;9)),(NETWORKDAYS(F1514,H1514,Lister!$D$7:$D$13)-X1514)*T1514/NETWORKDAYS(Lister!$D$20,Lister!$E$20,Lister!$D$7:$D$13),IF(AND(MONTH(F1514)=7,MONTH(H1514)=8),(NETWORKDAYS(Lister!$D$20,H1514,Lister!$D$7:$D$13)-X1514)*T1514/NETWORKDAYS(Lister!$D$20,Lister!$E$20,Lister!$D$7:$D$13),IF(AND(MONTH(F1514)=7,MONTH(H1514)=7),0)))),0),"")</f>
        <v/>
      </c>
      <c r="AC1514" s="30" t="str">
        <f>IF(Afrapportering!AC1495="","",Afrapportering!AC1495)</f>
        <v/>
      </c>
      <c r="AD1514" s="52" t="str">
        <f t="shared" si="191"/>
        <v/>
      </c>
      <c r="AE1514" s="52" t="str">
        <f t="shared" si="192"/>
        <v/>
      </c>
      <c r="AF1514" s="30" t="str">
        <f t="shared" si="193"/>
        <v/>
      </c>
      <c r="AG1514" s="30" t="str">
        <f t="shared" si="194"/>
        <v/>
      </c>
      <c r="AH1514" s="3" t="str">
        <f t="shared" si="195"/>
        <v/>
      </c>
    </row>
    <row r="1515" spans="1:34" x14ac:dyDescent="0.25">
      <c r="A1515" s="13" t="str">
        <f>+Afrapportering!A1496</f>
        <v/>
      </c>
      <c r="B1515" s="13" t="str">
        <f>+Afrapportering!B1496</f>
        <v/>
      </c>
      <c r="C1515" s="13" t="str">
        <f>+Afrapportering!C1496</f>
        <v/>
      </c>
      <c r="D1515" s="13" t="str">
        <f>+Afrapportering!D1496</f>
        <v/>
      </c>
      <c r="E1515" s="14" t="str">
        <f>+Afrapportering!E1496</f>
        <v/>
      </c>
      <c r="F1515" s="139" t="str">
        <f>IF(Afrapportering!F1496 = "", "",Afrapportering!F1496)</f>
        <v/>
      </c>
      <c r="G1515" s="14" t="str">
        <f>+Afrapportering!G1496</f>
        <v/>
      </c>
      <c r="H1515" s="139" t="str">
        <f>IF(Afrapportering!H1496 = "","",Afrapportering!H1496)</f>
        <v/>
      </c>
      <c r="I1515" s="140" t="str">
        <f>+Afrapportering!I1496</f>
        <v/>
      </c>
      <c r="J1515" s="13" t="str">
        <f>+Afrapportering!J1496</f>
        <v/>
      </c>
      <c r="K1515" s="32" t="str">
        <f t="shared" si="188"/>
        <v/>
      </c>
      <c r="L1515" s="31" t="str">
        <f>IF(Ansøgning!J1501="","",Ansøgning!J1501)</f>
        <v/>
      </c>
      <c r="M1515" s="134" t="str">
        <f>IF(Afrapportering!M1496="","",Afrapportering!M1496)</f>
        <v/>
      </c>
      <c r="N1515" s="31" t="str">
        <f>IF(Ansøgning!K1501="","",Ansøgning!K1501)</f>
        <v/>
      </c>
      <c r="O1515" s="134">
        <f>IF(Afrapportering!O1496="",,Afrapportering!O1496)</f>
        <v>0</v>
      </c>
      <c r="P1515" s="15" t="str">
        <f>IF(Ansøgning!L1501="","",Ansøgning!L1501)</f>
        <v/>
      </c>
      <c r="Q1515" s="15" t="str">
        <f t="shared" si="189"/>
        <v/>
      </c>
      <c r="R1515" s="15"/>
      <c r="S1515" s="15" t="str">
        <f>IF(Afrapportering!S1496="","",Afrapportering!S1496)</f>
        <v/>
      </c>
      <c r="T1515" s="31" t="str">
        <f t="shared" si="190"/>
        <v/>
      </c>
      <c r="U1515" s="30" t="str">
        <f>IF(Afrapportering!U1496="","",Afrapportering!U1496)</f>
        <v/>
      </c>
      <c r="V1515" s="52" t="str">
        <f>IF(Afrapportering!V1496="","",Afrapportering!V1496)</f>
        <v/>
      </c>
      <c r="W1515" s="30" t="str">
        <f>IF(Afrapportering!W1496="","",Afrapportering!W1496)</f>
        <v/>
      </c>
      <c r="X1515" s="52" t="str">
        <f>IF(Afrapportering!X1496="","",Afrapportering!X1496)</f>
        <v/>
      </c>
      <c r="Y1515" s="30" t="str">
        <f>IF(Afrapportering!Y1496="","",Afrapportering!Y1496)</f>
        <v/>
      </c>
      <c r="Z1515" s="52" t="str">
        <f>IFERROR(MAX(IF(OR(V1515="",X1515=""),"",IF(AND(AND(MONTH(F1515)&gt;=7,MONTH(F1515)&lt;8),AND(MONTH(H1515)&gt;=7,MONTH(H1515)&lt;8)),(NETWORKDAYS(F1515,H1515,Lister!$D$7:$D$13)-V1515)*T1515/NETWORKDAYS(Lister!$D$19,Lister!$E$19,Lister!$D$7:$D$13),IF(AND(AND(MONTH(F1515)&gt;=7,MONTH(F1515)&lt;8),MONTH(H1515)&gt;7),(NETWORKDAYS(F1515,Lister!$E$19,Lister!$D$7:$D$13)-V1515)*T1515/NETWORKDAYS(Lister!$D$19,Lister!$E$19,Lister!$D$7:$D$13),IF(MONTH(F1515)&gt;7,0)))),0),"")</f>
        <v/>
      </c>
      <c r="AA1515" s="30" t="str">
        <f>IF(Afrapportering!AA1496="","",Afrapportering!AA1496)</f>
        <v/>
      </c>
      <c r="AB1515" s="52" t="str">
        <f>IFERROR(MAX(IF(OR(V1515="",X1515=""),"",IF(AND(AND(MONTH(F1515)&gt;=8,MONTH(F1515)&lt;9),AND(MONTH(H1515)&gt;=8,MONTH(H1515)&lt;9)),(NETWORKDAYS(F1515,H1515,Lister!$D$7:$D$13)-X1515)*T1515/NETWORKDAYS(Lister!$D$20,Lister!$E$20,Lister!$D$7:$D$13),IF(AND(MONTH(F1515)=7,MONTH(H1515)=8),(NETWORKDAYS(Lister!$D$20,H1515,Lister!$D$7:$D$13)-X1515)*T1515/NETWORKDAYS(Lister!$D$20,Lister!$E$20,Lister!$D$7:$D$13),IF(AND(MONTH(F1515)=7,MONTH(H1515)=7),0)))),0),"")</f>
        <v/>
      </c>
      <c r="AC1515" s="30" t="str">
        <f>IF(Afrapportering!AC1496="","",Afrapportering!AC1496)</f>
        <v/>
      </c>
      <c r="AD1515" s="52" t="str">
        <f t="shared" si="191"/>
        <v/>
      </c>
      <c r="AE1515" s="52" t="str">
        <f t="shared" si="192"/>
        <v/>
      </c>
      <c r="AF1515" s="30" t="str">
        <f t="shared" si="193"/>
        <v/>
      </c>
      <c r="AG1515" s="30" t="str">
        <f t="shared" si="194"/>
        <v/>
      </c>
      <c r="AH1515" s="3" t="str">
        <f t="shared" si="195"/>
        <v/>
      </c>
    </row>
    <row r="1516" spans="1:34" x14ac:dyDescent="0.25">
      <c r="A1516" s="13" t="str">
        <f>+Afrapportering!A1497</f>
        <v/>
      </c>
      <c r="B1516" s="13" t="str">
        <f>+Afrapportering!B1497</f>
        <v/>
      </c>
      <c r="C1516" s="13" t="str">
        <f>+Afrapportering!C1497</f>
        <v/>
      </c>
      <c r="D1516" s="13" t="str">
        <f>+Afrapportering!D1497</f>
        <v/>
      </c>
      <c r="E1516" s="14" t="str">
        <f>+Afrapportering!E1497</f>
        <v/>
      </c>
      <c r="F1516" s="139" t="str">
        <f>IF(Afrapportering!F1497 = "", "",Afrapportering!F1497)</f>
        <v/>
      </c>
      <c r="G1516" s="14" t="str">
        <f>+Afrapportering!G1497</f>
        <v/>
      </c>
      <c r="H1516" s="139" t="str">
        <f>IF(Afrapportering!H1497 = "","",Afrapportering!H1497)</f>
        <v/>
      </c>
      <c r="I1516" s="140" t="str">
        <f>+Afrapportering!I1497</f>
        <v/>
      </c>
      <c r="J1516" s="13" t="str">
        <f>+Afrapportering!J1497</f>
        <v/>
      </c>
      <c r="K1516" s="32" t="str">
        <f t="shared" si="188"/>
        <v/>
      </c>
      <c r="L1516" s="31" t="str">
        <f>IF(Ansøgning!J1502="","",Ansøgning!J1502)</f>
        <v/>
      </c>
      <c r="M1516" s="134" t="str">
        <f>IF(Afrapportering!M1497="","",Afrapportering!M1497)</f>
        <v/>
      </c>
      <c r="N1516" s="31" t="str">
        <f>IF(Ansøgning!K1502="","",Ansøgning!K1502)</f>
        <v/>
      </c>
      <c r="O1516" s="134">
        <f>IF(Afrapportering!O1497="",,Afrapportering!O1497)</f>
        <v>0</v>
      </c>
      <c r="P1516" s="15" t="str">
        <f>IF(Ansøgning!L1502="","",Ansøgning!L1502)</f>
        <v/>
      </c>
      <c r="Q1516" s="15" t="str">
        <f t="shared" si="189"/>
        <v/>
      </c>
      <c r="R1516" s="15"/>
      <c r="S1516" s="15" t="str">
        <f>IF(Afrapportering!S1497="","",Afrapportering!S1497)</f>
        <v/>
      </c>
      <c r="T1516" s="31" t="str">
        <f t="shared" si="190"/>
        <v/>
      </c>
      <c r="U1516" s="30" t="str">
        <f>IF(Afrapportering!U1497="","",Afrapportering!U1497)</f>
        <v/>
      </c>
      <c r="V1516" s="52" t="str">
        <f>IF(Afrapportering!V1497="","",Afrapportering!V1497)</f>
        <v/>
      </c>
      <c r="W1516" s="30" t="str">
        <f>IF(Afrapportering!W1497="","",Afrapportering!W1497)</f>
        <v/>
      </c>
      <c r="X1516" s="52" t="str">
        <f>IF(Afrapportering!X1497="","",Afrapportering!X1497)</f>
        <v/>
      </c>
      <c r="Y1516" s="30" t="str">
        <f>IF(Afrapportering!Y1497="","",Afrapportering!Y1497)</f>
        <v/>
      </c>
      <c r="Z1516" s="52" t="str">
        <f>IFERROR(MAX(IF(OR(V1516="",X1516=""),"",IF(AND(AND(MONTH(F1516)&gt;=7,MONTH(F1516)&lt;8),AND(MONTH(H1516)&gt;=7,MONTH(H1516)&lt;8)),(NETWORKDAYS(F1516,H1516,Lister!$D$7:$D$13)-V1516)*T1516/NETWORKDAYS(Lister!$D$19,Lister!$E$19,Lister!$D$7:$D$13),IF(AND(AND(MONTH(F1516)&gt;=7,MONTH(F1516)&lt;8),MONTH(H1516)&gt;7),(NETWORKDAYS(F1516,Lister!$E$19,Lister!$D$7:$D$13)-V1516)*T1516/NETWORKDAYS(Lister!$D$19,Lister!$E$19,Lister!$D$7:$D$13),IF(MONTH(F1516)&gt;7,0)))),0),"")</f>
        <v/>
      </c>
      <c r="AA1516" s="30" t="str">
        <f>IF(Afrapportering!AA1497="","",Afrapportering!AA1497)</f>
        <v/>
      </c>
      <c r="AB1516" s="52" t="str">
        <f>IFERROR(MAX(IF(OR(V1516="",X1516=""),"",IF(AND(AND(MONTH(F1516)&gt;=8,MONTH(F1516)&lt;9),AND(MONTH(H1516)&gt;=8,MONTH(H1516)&lt;9)),(NETWORKDAYS(F1516,H1516,Lister!$D$7:$D$13)-X1516)*T1516/NETWORKDAYS(Lister!$D$20,Lister!$E$20,Lister!$D$7:$D$13),IF(AND(MONTH(F1516)=7,MONTH(H1516)=8),(NETWORKDAYS(Lister!$D$20,H1516,Lister!$D$7:$D$13)-X1516)*T1516/NETWORKDAYS(Lister!$D$20,Lister!$E$20,Lister!$D$7:$D$13),IF(AND(MONTH(F1516)=7,MONTH(H1516)=7),0)))),0),"")</f>
        <v/>
      </c>
      <c r="AC1516" s="30" t="str">
        <f>IF(Afrapportering!AC1497="","",Afrapportering!AC1497)</f>
        <v/>
      </c>
      <c r="AD1516" s="52" t="str">
        <f t="shared" si="191"/>
        <v/>
      </c>
      <c r="AE1516" s="52" t="str">
        <f t="shared" si="192"/>
        <v/>
      </c>
      <c r="AF1516" s="30" t="str">
        <f t="shared" si="193"/>
        <v/>
      </c>
      <c r="AG1516" s="30" t="str">
        <f t="shared" si="194"/>
        <v/>
      </c>
      <c r="AH1516" s="3" t="str">
        <f t="shared" si="195"/>
        <v/>
      </c>
    </row>
    <row r="1517" spans="1:34" x14ac:dyDescent="0.25">
      <c r="A1517" s="13" t="str">
        <f>+Afrapportering!A1498</f>
        <v/>
      </c>
      <c r="B1517" s="13" t="str">
        <f>+Afrapportering!B1498</f>
        <v/>
      </c>
      <c r="C1517" s="13" t="str">
        <f>+Afrapportering!C1498</f>
        <v/>
      </c>
      <c r="D1517" s="13" t="str">
        <f>+Afrapportering!D1498</f>
        <v/>
      </c>
      <c r="E1517" s="14" t="str">
        <f>+Afrapportering!E1498</f>
        <v/>
      </c>
      <c r="F1517" s="139" t="str">
        <f>IF(Afrapportering!F1498 = "", "",Afrapportering!F1498)</f>
        <v/>
      </c>
      <c r="G1517" s="14" t="str">
        <f>+Afrapportering!G1498</f>
        <v/>
      </c>
      <c r="H1517" s="139" t="str">
        <f>IF(Afrapportering!H1498 = "","",Afrapportering!H1498)</f>
        <v/>
      </c>
      <c r="I1517" s="140" t="str">
        <f>+Afrapportering!I1498</f>
        <v/>
      </c>
      <c r="J1517" s="13" t="str">
        <f>+Afrapportering!J1498</f>
        <v/>
      </c>
      <c r="K1517" s="32" t="str">
        <f t="shared" si="188"/>
        <v/>
      </c>
      <c r="L1517" s="31" t="str">
        <f>IF(Ansøgning!J1503="","",Ansøgning!J1503)</f>
        <v/>
      </c>
      <c r="M1517" s="134" t="str">
        <f>IF(Afrapportering!M1498="","",Afrapportering!M1498)</f>
        <v/>
      </c>
      <c r="N1517" s="31" t="str">
        <f>IF(Ansøgning!K1503="","",Ansøgning!K1503)</f>
        <v/>
      </c>
      <c r="O1517" s="134">
        <f>IF(Afrapportering!O1498="",,Afrapportering!O1498)</f>
        <v>0</v>
      </c>
      <c r="P1517" s="15" t="str">
        <f>IF(Ansøgning!L1503="","",Ansøgning!L1503)</f>
        <v/>
      </c>
      <c r="Q1517" s="15" t="str">
        <f t="shared" si="189"/>
        <v/>
      </c>
      <c r="R1517" s="15"/>
      <c r="S1517" s="15" t="str">
        <f>IF(Afrapportering!S1498="","",Afrapportering!S1498)</f>
        <v/>
      </c>
      <c r="T1517" s="31" t="str">
        <f t="shared" si="190"/>
        <v/>
      </c>
      <c r="U1517" s="30" t="str">
        <f>IF(Afrapportering!U1498="","",Afrapportering!U1498)</f>
        <v/>
      </c>
      <c r="V1517" s="52" t="str">
        <f>IF(Afrapportering!V1498="","",Afrapportering!V1498)</f>
        <v/>
      </c>
      <c r="W1517" s="30" t="str">
        <f>IF(Afrapportering!W1498="","",Afrapportering!W1498)</f>
        <v/>
      </c>
      <c r="X1517" s="52" t="str">
        <f>IF(Afrapportering!X1498="","",Afrapportering!X1498)</f>
        <v/>
      </c>
      <c r="Y1517" s="30" t="str">
        <f>IF(Afrapportering!Y1498="","",Afrapportering!Y1498)</f>
        <v/>
      </c>
      <c r="Z1517" s="52" t="str">
        <f>IFERROR(MAX(IF(OR(V1517="",X1517=""),"",IF(AND(AND(MONTH(F1517)&gt;=7,MONTH(F1517)&lt;8),AND(MONTH(H1517)&gt;=7,MONTH(H1517)&lt;8)),(NETWORKDAYS(F1517,H1517,Lister!$D$7:$D$13)-V1517)*T1517/NETWORKDAYS(Lister!$D$19,Lister!$E$19,Lister!$D$7:$D$13),IF(AND(AND(MONTH(F1517)&gt;=7,MONTH(F1517)&lt;8),MONTH(H1517)&gt;7),(NETWORKDAYS(F1517,Lister!$E$19,Lister!$D$7:$D$13)-V1517)*T1517/NETWORKDAYS(Lister!$D$19,Lister!$E$19,Lister!$D$7:$D$13),IF(MONTH(F1517)&gt;7,0)))),0),"")</f>
        <v/>
      </c>
      <c r="AA1517" s="30" t="str">
        <f>IF(Afrapportering!AA1498="","",Afrapportering!AA1498)</f>
        <v/>
      </c>
      <c r="AB1517" s="52" t="str">
        <f>IFERROR(MAX(IF(OR(V1517="",X1517=""),"",IF(AND(AND(MONTH(F1517)&gt;=8,MONTH(F1517)&lt;9),AND(MONTH(H1517)&gt;=8,MONTH(H1517)&lt;9)),(NETWORKDAYS(F1517,H1517,Lister!$D$7:$D$13)-X1517)*T1517/NETWORKDAYS(Lister!$D$20,Lister!$E$20,Lister!$D$7:$D$13),IF(AND(MONTH(F1517)=7,MONTH(H1517)=8),(NETWORKDAYS(Lister!$D$20,H1517,Lister!$D$7:$D$13)-X1517)*T1517/NETWORKDAYS(Lister!$D$20,Lister!$E$20,Lister!$D$7:$D$13),IF(AND(MONTH(F1517)=7,MONTH(H1517)=7),0)))),0),"")</f>
        <v/>
      </c>
      <c r="AC1517" s="30" t="str">
        <f>IF(Afrapportering!AC1498="","",Afrapportering!AC1498)</f>
        <v/>
      </c>
      <c r="AD1517" s="52" t="str">
        <f t="shared" si="191"/>
        <v/>
      </c>
      <c r="AE1517" s="52" t="str">
        <f t="shared" si="192"/>
        <v/>
      </c>
      <c r="AF1517" s="30" t="str">
        <f t="shared" si="193"/>
        <v/>
      </c>
      <c r="AG1517" s="30" t="str">
        <f t="shared" si="194"/>
        <v/>
      </c>
      <c r="AH1517" s="3" t="str">
        <f t="shared" si="195"/>
        <v/>
      </c>
    </row>
    <row r="1518" spans="1:34" x14ac:dyDescent="0.25">
      <c r="A1518" s="13" t="str">
        <f>+Afrapportering!A1499</f>
        <v/>
      </c>
      <c r="B1518" s="13" t="str">
        <f>+Afrapportering!B1499</f>
        <v/>
      </c>
      <c r="C1518" s="13" t="str">
        <f>+Afrapportering!C1499</f>
        <v/>
      </c>
      <c r="D1518" s="13" t="str">
        <f>+Afrapportering!D1499</f>
        <v/>
      </c>
      <c r="E1518" s="14" t="str">
        <f>+Afrapportering!E1499</f>
        <v/>
      </c>
      <c r="F1518" s="139" t="str">
        <f>IF(Afrapportering!F1499 = "", "",Afrapportering!F1499)</f>
        <v/>
      </c>
      <c r="G1518" s="14" t="str">
        <f>+Afrapportering!G1499</f>
        <v/>
      </c>
      <c r="H1518" s="139" t="str">
        <f>IF(Afrapportering!H1499 = "","",Afrapportering!H1499)</f>
        <v/>
      </c>
      <c r="I1518" s="140" t="str">
        <f>+Afrapportering!I1499</f>
        <v/>
      </c>
      <c r="J1518" s="13" t="str">
        <f>+Afrapportering!J1499</f>
        <v/>
      </c>
      <c r="K1518" s="32" t="str">
        <f t="shared" si="188"/>
        <v/>
      </c>
      <c r="L1518" s="31" t="str">
        <f>IF(Ansøgning!J1504="","",Ansøgning!J1504)</f>
        <v/>
      </c>
      <c r="M1518" s="134" t="str">
        <f>IF(Afrapportering!M1499="","",Afrapportering!M1499)</f>
        <v/>
      </c>
      <c r="N1518" s="31" t="str">
        <f>IF(Ansøgning!K1504="","",Ansøgning!K1504)</f>
        <v/>
      </c>
      <c r="O1518" s="134">
        <f>IF(Afrapportering!O1499="",,Afrapportering!O1499)</f>
        <v>0</v>
      </c>
      <c r="P1518" s="15" t="str">
        <f>IF(Ansøgning!L1504="","",Ansøgning!L1504)</f>
        <v/>
      </c>
      <c r="Q1518" s="15" t="str">
        <f t="shared" si="189"/>
        <v/>
      </c>
      <c r="R1518" s="15"/>
      <c r="S1518" s="15" t="str">
        <f>IF(Afrapportering!S1499="","",Afrapportering!S1499)</f>
        <v/>
      </c>
      <c r="T1518" s="31" t="str">
        <f t="shared" si="190"/>
        <v/>
      </c>
      <c r="U1518" s="30" t="str">
        <f>IF(Afrapportering!U1499="","",Afrapportering!U1499)</f>
        <v/>
      </c>
      <c r="V1518" s="52" t="str">
        <f>IF(Afrapportering!V1499="","",Afrapportering!V1499)</f>
        <v/>
      </c>
      <c r="W1518" s="30" t="str">
        <f>IF(Afrapportering!W1499="","",Afrapportering!W1499)</f>
        <v/>
      </c>
      <c r="X1518" s="52" t="str">
        <f>IF(Afrapportering!X1499="","",Afrapportering!X1499)</f>
        <v/>
      </c>
      <c r="Y1518" s="30" t="str">
        <f>IF(Afrapportering!Y1499="","",Afrapportering!Y1499)</f>
        <v/>
      </c>
      <c r="Z1518" s="52" t="str">
        <f>IFERROR(MAX(IF(OR(V1518="",X1518=""),"",IF(AND(AND(MONTH(F1518)&gt;=7,MONTH(F1518)&lt;8),AND(MONTH(H1518)&gt;=7,MONTH(H1518)&lt;8)),(NETWORKDAYS(F1518,H1518,Lister!$D$7:$D$13)-V1518)*T1518/NETWORKDAYS(Lister!$D$19,Lister!$E$19,Lister!$D$7:$D$13),IF(AND(AND(MONTH(F1518)&gt;=7,MONTH(F1518)&lt;8),MONTH(H1518)&gt;7),(NETWORKDAYS(F1518,Lister!$E$19,Lister!$D$7:$D$13)-V1518)*T1518/NETWORKDAYS(Lister!$D$19,Lister!$E$19,Lister!$D$7:$D$13),IF(MONTH(F1518)&gt;7,0)))),0),"")</f>
        <v/>
      </c>
      <c r="AA1518" s="30" t="str">
        <f>IF(Afrapportering!AA1499="","",Afrapportering!AA1499)</f>
        <v/>
      </c>
      <c r="AB1518" s="52" t="str">
        <f>IFERROR(MAX(IF(OR(V1518="",X1518=""),"",IF(AND(AND(MONTH(F1518)&gt;=8,MONTH(F1518)&lt;9),AND(MONTH(H1518)&gt;=8,MONTH(H1518)&lt;9)),(NETWORKDAYS(F1518,H1518,Lister!$D$7:$D$13)-X1518)*T1518/NETWORKDAYS(Lister!$D$20,Lister!$E$20,Lister!$D$7:$D$13),IF(AND(MONTH(F1518)=7,MONTH(H1518)=8),(NETWORKDAYS(Lister!$D$20,H1518,Lister!$D$7:$D$13)-X1518)*T1518/NETWORKDAYS(Lister!$D$20,Lister!$E$20,Lister!$D$7:$D$13),IF(AND(MONTH(F1518)=7,MONTH(H1518)=7),0)))),0),"")</f>
        <v/>
      </c>
      <c r="AC1518" s="30" t="str">
        <f>IF(Afrapportering!AC1499="","",Afrapportering!AC1499)</f>
        <v/>
      </c>
      <c r="AD1518" s="52" t="str">
        <f t="shared" si="191"/>
        <v/>
      </c>
      <c r="AE1518" s="52" t="str">
        <f t="shared" si="192"/>
        <v/>
      </c>
      <c r="AF1518" s="30" t="str">
        <f t="shared" si="193"/>
        <v/>
      </c>
      <c r="AG1518" s="30" t="str">
        <f t="shared" si="194"/>
        <v/>
      </c>
      <c r="AH1518" s="3" t="str">
        <f t="shared" si="195"/>
        <v/>
      </c>
    </row>
    <row r="1519" spans="1:34" x14ac:dyDescent="0.25">
      <c r="A1519" s="13" t="str">
        <f>+Afrapportering!A1500</f>
        <v/>
      </c>
      <c r="B1519" s="13" t="str">
        <f>+Afrapportering!B1500</f>
        <v/>
      </c>
      <c r="C1519" s="13" t="str">
        <f>+Afrapportering!C1500</f>
        <v/>
      </c>
      <c r="D1519" s="13" t="str">
        <f>+Afrapportering!D1500</f>
        <v/>
      </c>
      <c r="E1519" s="14" t="str">
        <f>+Afrapportering!E1500</f>
        <v/>
      </c>
      <c r="F1519" s="139" t="str">
        <f>IF(Afrapportering!F1500 = "", "",Afrapportering!F1500)</f>
        <v/>
      </c>
      <c r="G1519" s="14" t="str">
        <f>+Afrapportering!G1500</f>
        <v/>
      </c>
      <c r="H1519" s="139" t="str">
        <f>IF(Afrapportering!H1500 = "","",Afrapportering!H1500)</f>
        <v/>
      </c>
      <c r="I1519" s="140" t="str">
        <f>+Afrapportering!I1500</f>
        <v/>
      </c>
      <c r="J1519" s="13" t="str">
        <f>+Afrapportering!J1500</f>
        <v/>
      </c>
      <c r="K1519" s="32" t="str">
        <f t="shared" si="188"/>
        <v/>
      </c>
      <c r="L1519" s="31" t="str">
        <f>IF(Ansøgning!J1505="","",Ansøgning!J1505)</f>
        <v/>
      </c>
      <c r="M1519" s="134" t="str">
        <f>IF(Afrapportering!M1500="","",Afrapportering!M1500)</f>
        <v/>
      </c>
      <c r="N1519" s="31" t="str">
        <f>IF(Ansøgning!K1505="","",Ansøgning!K1505)</f>
        <v/>
      </c>
      <c r="O1519" s="134">
        <f>IF(Afrapportering!O1500="",,Afrapportering!O1500)</f>
        <v>0</v>
      </c>
      <c r="P1519" s="15" t="str">
        <f>IF(Ansøgning!L1505="","",Ansøgning!L1505)</f>
        <v/>
      </c>
      <c r="Q1519" s="15" t="str">
        <f t="shared" si="189"/>
        <v/>
      </c>
      <c r="R1519" s="15"/>
      <c r="S1519" s="15" t="str">
        <f>IF(Afrapportering!S1500="","",Afrapportering!S1500)</f>
        <v/>
      </c>
      <c r="T1519" s="31" t="str">
        <f t="shared" si="190"/>
        <v/>
      </c>
      <c r="U1519" s="30" t="str">
        <f>IF(Afrapportering!U1500="","",Afrapportering!U1500)</f>
        <v/>
      </c>
      <c r="V1519" s="52" t="str">
        <f>IF(Afrapportering!V1500="","",Afrapportering!V1500)</f>
        <v/>
      </c>
      <c r="W1519" s="30" t="str">
        <f>IF(Afrapportering!W1500="","",Afrapportering!W1500)</f>
        <v/>
      </c>
      <c r="X1519" s="52" t="str">
        <f>IF(Afrapportering!X1500="","",Afrapportering!X1500)</f>
        <v/>
      </c>
      <c r="Y1519" s="30" t="str">
        <f>IF(Afrapportering!Y1500="","",Afrapportering!Y1500)</f>
        <v/>
      </c>
      <c r="Z1519" s="52" t="str">
        <f>IFERROR(MAX(IF(OR(V1519="",X1519=""),"",IF(AND(AND(MONTH(F1519)&gt;=7,MONTH(F1519)&lt;8),AND(MONTH(H1519)&gt;=7,MONTH(H1519)&lt;8)),(NETWORKDAYS(F1519,H1519,Lister!$D$7:$D$13)-V1519)*T1519/NETWORKDAYS(Lister!$D$19,Lister!$E$19,Lister!$D$7:$D$13),IF(AND(AND(MONTH(F1519)&gt;=7,MONTH(F1519)&lt;8),MONTH(H1519)&gt;7),(NETWORKDAYS(F1519,Lister!$E$19,Lister!$D$7:$D$13)-V1519)*T1519/NETWORKDAYS(Lister!$D$19,Lister!$E$19,Lister!$D$7:$D$13),IF(MONTH(F1519)&gt;7,0)))),0),"")</f>
        <v/>
      </c>
      <c r="AA1519" s="30" t="str">
        <f>IF(Afrapportering!AA1500="","",Afrapportering!AA1500)</f>
        <v/>
      </c>
      <c r="AB1519" s="52" t="str">
        <f>IFERROR(MAX(IF(OR(V1519="",X1519=""),"",IF(AND(AND(MONTH(F1519)&gt;=8,MONTH(F1519)&lt;9),AND(MONTH(H1519)&gt;=8,MONTH(H1519)&lt;9)),(NETWORKDAYS(F1519,H1519,Lister!$D$7:$D$13)-X1519)*T1519/NETWORKDAYS(Lister!$D$20,Lister!$E$20,Lister!$D$7:$D$13),IF(AND(MONTH(F1519)=7,MONTH(H1519)=8),(NETWORKDAYS(Lister!$D$20,H1519,Lister!$D$7:$D$13)-X1519)*T1519/NETWORKDAYS(Lister!$D$20,Lister!$E$20,Lister!$D$7:$D$13),IF(AND(MONTH(F1519)=7,MONTH(H1519)=7),0)))),0),"")</f>
        <v/>
      </c>
      <c r="AC1519" s="30" t="str">
        <f>IF(Afrapportering!AC1500="","",Afrapportering!AC1500)</f>
        <v/>
      </c>
      <c r="AD1519" s="52" t="str">
        <f t="shared" si="191"/>
        <v/>
      </c>
      <c r="AE1519" s="52" t="str">
        <f t="shared" si="192"/>
        <v/>
      </c>
      <c r="AF1519" s="30" t="str">
        <f t="shared" si="193"/>
        <v/>
      </c>
      <c r="AG1519" s="30" t="str">
        <f t="shared" si="194"/>
        <v/>
      </c>
      <c r="AH1519" s="3" t="str">
        <f t="shared" si="195"/>
        <v/>
      </c>
    </row>
    <row r="1520" spans="1:34" x14ac:dyDescent="0.25">
      <c r="A1520" s="13" t="str">
        <f>+Afrapportering!A1501</f>
        <v/>
      </c>
      <c r="B1520" s="13" t="str">
        <f>+Afrapportering!B1501</f>
        <v/>
      </c>
      <c r="C1520" s="13" t="str">
        <f>+Afrapportering!C1501</f>
        <v/>
      </c>
      <c r="D1520" s="13" t="str">
        <f>+Afrapportering!D1501</f>
        <v/>
      </c>
      <c r="E1520" s="14" t="str">
        <f>+Afrapportering!E1501</f>
        <v/>
      </c>
      <c r="F1520" s="139" t="str">
        <f>IF(Afrapportering!F1501 = "", "",Afrapportering!F1501)</f>
        <v/>
      </c>
      <c r="G1520" s="14" t="str">
        <f>+Afrapportering!G1501</f>
        <v/>
      </c>
      <c r="H1520" s="139" t="str">
        <f>IF(Afrapportering!H1501 = "","",Afrapportering!H1501)</f>
        <v/>
      </c>
      <c r="I1520" s="140" t="str">
        <f>+Afrapportering!I1501</f>
        <v/>
      </c>
      <c r="J1520" s="13" t="str">
        <f>+Afrapportering!J1501</f>
        <v/>
      </c>
      <c r="K1520" s="32" t="str">
        <f t="shared" si="188"/>
        <v/>
      </c>
      <c r="L1520" s="31" t="str">
        <f>IF(Ansøgning!J1506="","",Ansøgning!J1506)</f>
        <v/>
      </c>
      <c r="M1520" s="134" t="str">
        <f>IF(Afrapportering!M1501="","",Afrapportering!M1501)</f>
        <v/>
      </c>
      <c r="N1520" s="31" t="str">
        <f>IF(Ansøgning!K1506="","",Ansøgning!K1506)</f>
        <v/>
      </c>
      <c r="O1520" s="134">
        <f>IF(Afrapportering!O1501="",,Afrapportering!O1501)</f>
        <v>0</v>
      </c>
      <c r="P1520" s="15" t="str">
        <f>IF(Ansøgning!L1506="","",Ansøgning!L1506)</f>
        <v/>
      </c>
      <c r="Q1520" s="15" t="str">
        <f t="shared" si="189"/>
        <v/>
      </c>
      <c r="R1520" s="15"/>
      <c r="S1520" s="15" t="str">
        <f>IF(Afrapportering!S1501="","",Afrapportering!S1501)</f>
        <v/>
      </c>
      <c r="T1520" s="31" t="str">
        <f t="shared" si="190"/>
        <v/>
      </c>
      <c r="U1520" s="30" t="str">
        <f>IF(Afrapportering!U1501="","",Afrapportering!U1501)</f>
        <v/>
      </c>
      <c r="V1520" s="52" t="str">
        <f>IF(Afrapportering!V1501="","",Afrapportering!V1501)</f>
        <v/>
      </c>
      <c r="W1520" s="30" t="str">
        <f>IF(Afrapportering!W1501="","",Afrapportering!W1501)</f>
        <v/>
      </c>
      <c r="X1520" s="52" t="str">
        <f>IF(Afrapportering!X1501="","",Afrapportering!X1501)</f>
        <v/>
      </c>
      <c r="Y1520" s="30" t="str">
        <f>IF(Afrapportering!Y1501="","",Afrapportering!Y1501)</f>
        <v/>
      </c>
      <c r="Z1520" s="52" t="str">
        <f>IFERROR(MAX(IF(OR(V1520="",X1520=""),"",IF(AND(AND(MONTH(F1520)&gt;=7,MONTH(F1520)&lt;8),AND(MONTH(H1520)&gt;=7,MONTH(H1520)&lt;8)),(NETWORKDAYS(F1520,H1520,Lister!$D$7:$D$13)-V1520)*T1520/NETWORKDAYS(Lister!$D$19,Lister!$E$19,Lister!$D$7:$D$13),IF(AND(AND(MONTH(F1520)&gt;=7,MONTH(F1520)&lt;8),MONTH(H1520)&gt;7),(NETWORKDAYS(F1520,Lister!$E$19,Lister!$D$7:$D$13)-V1520)*T1520/NETWORKDAYS(Lister!$D$19,Lister!$E$19,Lister!$D$7:$D$13),IF(MONTH(F1520)&gt;7,0)))),0),"")</f>
        <v/>
      </c>
      <c r="AA1520" s="30" t="str">
        <f>IF(Afrapportering!AA1501="","",Afrapportering!AA1501)</f>
        <v/>
      </c>
      <c r="AB1520" s="52" t="str">
        <f>IFERROR(MAX(IF(OR(V1520="",X1520=""),"",IF(AND(AND(MONTH(F1520)&gt;=8,MONTH(F1520)&lt;9),AND(MONTH(H1520)&gt;=8,MONTH(H1520)&lt;9)),(NETWORKDAYS(F1520,H1520,Lister!$D$7:$D$13)-X1520)*T1520/NETWORKDAYS(Lister!$D$20,Lister!$E$20,Lister!$D$7:$D$13),IF(AND(MONTH(F1520)=7,MONTH(H1520)=8),(NETWORKDAYS(Lister!$D$20,H1520,Lister!$D$7:$D$13)-X1520)*T1520/NETWORKDAYS(Lister!$D$20,Lister!$E$20,Lister!$D$7:$D$13),IF(AND(MONTH(F1520)=7,MONTH(H1520)=7),0)))),0),"")</f>
        <v/>
      </c>
      <c r="AC1520" s="30" t="str">
        <f>IF(Afrapportering!AC1501="","",Afrapportering!AC1501)</f>
        <v/>
      </c>
      <c r="AD1520" s="52" t="str">
        <f t="shared" si="191"/>
        <v/>
      </c>
      <c r="AE1520" s="52" t="str">
        <f t="shared" si="192"/>
        <v/>
      </c>
      <c r="AF1520" s="30" t="str">
        <f t="shared" si="193"/>
        <v/>
      </c>
      <c r="AG1520" s="30" t="str">
        <f t="shared" si="194"/>
        <v/>
      </c>
      <c r="AH1520" s="3" t="str">
        <f t="shared" si="195"/>
        <v/>
      </c>
    </row>
    <row r="1521" spans="1:34" x14ac:dyDescent="0.25">
      <c r="A1521" s="13" t="str">
        <f>+Afrapportering!A1502</f>
        <v/>
      </c>
      <c r="B1521" s="13" t="str">
        <f>+Afrapportering!B1502</f>
        <v/>
      </c>
      <c r="C1521" s="13" t="str">
        <f>+Afrapportering!C1502</f>
        <v/>
      </c>
      <c r="D1521" s="13" t="str">
        <f>+Afrapportering!D1502</f>
        <v/>
      </c>
      <c r="E1521" s="14" t="str">
        <f>+Afrapportering!E1502</f>
        <v/>
      </c>
      <c r="F1521" s="139" t="str">
        <f>IF(Afrapportering!F1502 = "", "",Afrapportering!F1502)</f>
        <v/>
      </c>
      <c r="G1521" s="14" t="str">
        <f>+Afrapportering!G1502</f>
        <v/>
      </c>
      <c r="H1521" s="139" t="str">
        <f>IF(Afrapportering!H1502 = "","",Afrapportering!H1502)</f>
        <v/>
      </c>
      <c r="I1521" s="140" t="str">
        <f>+Afrapportering!I1502</f>
        <v/>
      </c>
      <c r="J1521" s="13" t="str">
        <f>+Afrapportering!J1502</f>
        <v/>
      </c>
      <c r="K1521" s="32" t="str">
        <f t="shared" si="188"/>
        <v/>
      </c>
      <c r="L1521" s="31" t="str">
        <f>IF(Ansøgning!J1507="","",Ansøgning!J1507)</f>
        <v/>
      </c>
      <c r="M1521" s="134" t="str">
        <f>IF(Afrapportering!M1502="","",Afrapportering!M1502)</f>
        <v/>
      </c>
      <c r="N1521" s="31" t="str">
        <f>IF(Ansøgning!K1507="","",Ansøgning!K1507)</f>
        <v/>
      </c>
      <c r="O1521" s="134">
        <f>IF(Afrapportering!O1502="",,Afrapportering!O1502)</f>
        <v>0</v>
      </c>
      <c r="P1521" s="15" t="str">
        <f>IF(Ansøgning!L1507="","",Ansøgning!L1507)</f>
        <v/>
      </c>
      <c r="Q1521" s="15" t="str">
        <f t="shared" si="189"/>
        <v/>
      </c>
      <c r="R1521" s="15"/>
      <c r="S1521" s="15" t="str">
        <f>IF(Afrapportering!S1502="","",Afrapportering!S1502)</f>
        <v/>
      </c>
      <c r="T1521" s="31" t="str">
        <f t="shared" si="190"/>
        <v/>
      </c>
      <c r="U1521" s="30" t="str">
        <f>IF(Afrapportering!U1502="","",Afrapportering!U1502)</f>
        <v/>
      </c>
      <c r="V1521" s="52" t="str">
        <f>IF(Afrapportering!V1502="","",Afrapportering!V1502)</f>
        <v/>
      </c>
      <c r="W1521" s="30" t="str">
        <f>IF(Afrapportering!W1502="","",Afrapportering!W1502)</f>
        <v/>
      </c>
      <c r="X1521" s="52" t="str">
        <f>IF(Afrapportering!X1502="","",Afrapportering!X1502)</f>
        <v/>
      </c>
      <c r="Y1521" s="30" t="str">
        <f>IF(Afrapportering!Y1502="","",Afrapportering!Y1502)</f>
        <v/>
      </c>
      <c r="Z1521" s="52" t="str">
        <f>IFERROR(MAX(IF(OR(V1521="",X1521=""),"",IF(AND(AND(MONTH(F1521)&gt;=7,MONTH(F1521)&lt;8),AND(MONTH(H1521)&gt;=7,MONTH(H1521)&lt;8)),(NETWORKDAYS(F1521,H1521,Lister!$D$7:$D$13)-V1521)*T1521/NETWORKDAYS(Lister!$D$19,Lister!$E$19,Lister!$D$7:$D$13),IF(AND(AND(MONTH(F1521)&gt;=7,MONTH(F1521)&lt;8),MONTH(H1521)&gt;7),(NETWORKDAYS(F1521,Lister!$E$19,Lister!$D$7:$D$13)-V1521)*T1521/NETWORKDAYS(Lister!$D$19,Lister!$E$19,Lister!$D$7:$D$13),IF(MONTH(F1521)&gt;7,0)))),0),"")</f>
        <v/>
      </c>
      <c r="AA1521" s="30" t="str">
        <f>IF(Afrapportering!AA1502="","",Afrapportering!AA1502)</f>
        <v/>
      </c>
      <c r="AB1521" s="52" t="str">
        <f>IFERROR(MAX(IF(OR(V1521="",X1521=""),"",IF(AND(AND(MONTH(F1521)&gt;=8,MONTH(F1521)&lt;9),AND(MONTH(H1521)&gt;=8,MONTH(H1521)&lt;9)),(NETWORKDAYS(F1521,H1521,Lister!$D$7:$D$13)-X1521)*T1521/NETWORKDAYS(Lister!$D$20,Lister!$E$20,Lister!$D$7:$D$13),IF(AND(MONTH(F1521)=7,MONTH(H1521)=8),(NETWORKDAYS(Lister!$D$20,H1521,Lister!$D$7:$D$13)-X1521)*T1521/NETWORKDAYS(Lister!$D$20,Lister!$E$20,Lister!$D$7:$D$13),IF(AND(MONTH(F1521)=7,MONTH(H1521)=7),0)))),0),"")</f>
        <v/>
      </c>
      <c r="AC1521" s="30" t="str">
        <f>IF(Afrapportering!AC1502="","",Afrapportering!AC1502)</f>
        <v/>
      </c>
      <c r="AD1521" s="52" t="str">
        <f t="shared" si="191"/>
        <v/>
      </c>
      <c r="AE1521" s="52" t="str">
        <f t="shared" si="192"/>
        <v/>
      </c>
      <c r="AF1521" s="30" t="str">
        <f t="shared" si="193"/>
        <v/>
      </c>
      <c r="AG1521" s="30" t="str">
        <f t="shared" si="194"/>
        <v/>
      </c>
      <c r="AH1521" s="3" t="str">
        <f t="shared" si="195"/>
        <v/>
      </c>
    </row>
    <row r="1522" spans="1:34" x14ac:dyDescent="0.25">
      <c r="A1522" s="13" t="str">
        <f>+Afrapportering!A1503</f>
        <v/>
      </c>
      <c r="B1522" s="13" t="str">
        <f>+Afrapportering!B1503</f>
        <v/>
      </c>
      <c r="C1522" s="13" t="str">
        <f>+Afrapportering!C1503</f>
        <v/>
      </c>
      <c r="D1522" s="13" t="str">
        <f>+Afrapportering!D1503</f>
        <v/>
      </c>
      <c r="E1522" s="14" t="str">
        <f>+Afrapportering!E1503</f>
        <v/>
      </c>
      <c r="F1522" s="139" t="str">
        <f>IF(Afrapportering!F1503 = "", "",Afrapportering!F1503)</f>
        <v/>
      </c>
      <c r="G1522" s="14" t="str">
        <f>+Afrapportering!G1503</f>
        <v/>
      </c>
      <c r="H1522" s="139" t="str">
        <f>IF(Afrapportering!H1503 = "","",Afrapportering!H1503)</f>
        <v/>
      </c>
      <c r="I1522" s="140" t="str">
        <f>+Afrapportering!I1503</f>
        <v/>
      </c>
      <c r="J1522" s="13" t="str">
        <f>+Afrapportering!J1503</f>
        <v/>
      </c>
      <c r="K1522" s="32" t="str">
        <f t="shared" si="188"/>
        <v/>
      </c>
      <c r="L1522" s="31" t="str">
        <f>IF(Ansøgning!J1508="","",Ansøgning!J1508)</f>
        <v/>
      </c>
      <c r="M1522" s="134" t="str">
        <f>IF(Afrapportering!M1503="","",Afrapportering!M1503)</f>
        <v/>
      </c>
      <c r="N1522" s="31" t="str">
        <f>IF(Ansøgning!K1508="","",Ansøgning!K1508)</f>
        <v/>
      </c>
      <c r="O1522" s="134">
        <f>IF(Afrapportering!O1503="",,Afrapportering!O1503)</f>
        <v>0</v>
      </c>
      <c r="P1522" s="15" t="str">
        <f>IF(Ansøgning!L1508="","",Ansøgning!L1508)</f>
        <v/>
      </c>
      <c r="Q1522" s="15" t="str">
        <f t="shared" si="189"/>
        <v/>
      </c>
      <c r="R1522" s="15"/>
      <c r="S1522" s="15" t="str">
        <f>IF(Afrapportering!S1503="","",Afrapportering!S1503)</f>
        <v/>
      </c>
      <c r="T1522" s="31" t="str">
        <f t="shared" si="190"/>
        <v/>
      </c>
      <c r="U1522" s="30" t="str">
        <f>IF(Afrapportering!U1503="","",Afrapportering!U1503)</f>
        <v/>
      </c>
      <c r="V1522" s="52" t="str">
        <f>IF(Afrapportering!V1503="","",Afrapportering!V1503)</f>
        <v/>
      </c>
      <c r="W1522" s="30" t="str">
        <f>IF(Afrapportering!W1503="","",Afrapportering!W1503)</f>
        <v/>
      </c>
      <c r="X1522" s="52" t="str">
        <f>IF(Afrapportering!X1503="","",Afrapportering!X1503)</f>
        <v/>
      </c>
      <c r="Y1522" s="30" t="str">
        <f>IF(Afrapportering!Y1503="","",Afrapportering!Y1503)</f>
        <v/>
      </c>
      <c r="Z1522" s="52" t="str">
        <f>IFERROR(MAX(IF(OR(V1522="",X1522=""),"",IF(AND(AND(MONTH(F1522)&gt;=7,MONTH(F1522)&lt;8),AND(MONTH(H1522)&gt;=7,MONTH(H1522)&lt;8)),(NETWORKDAYS(F1522,H1522,Lister!$D$7:$D$13)-V1522)*T1522/NETWORKDAYS(Lister!$D$19,Lister!$E$19,Lister!$D$7:$D$13),IF(AND(AND(MONTH(F1522)&gt;=7,MONTH(F1522)&lt;8),MONTH(H1522)&gt;7),(NETWORKDAYS(F1522,Lister!$E$19,Lister!$D$7:$D$13)-V1522)*T1522/NETWORKDAYS(Lister!$D$19,Lister!$E$19,Lister!$D$7:$D$13),IF(MONTH(F1522)&gt;7,0)))),0),"")</f>
        <v/>
      </c>
      <c r="AA1522" s="30" t="str">
        <f>IF(Afrapportering!AA1503="","",Afrapportering!AA1503)</f>
        <v/>
      </c>
      <c r="AB1522" s="52" t="str">
        <f>IFERROR(MAX(IF(OR(V1522="",X1522=""),"",IF(AND(AND(MONTH(F1522)&gt;=8,MONTH(F1522)&lt;9),AND(MONTH(H1522)&gt;=8,MONTH(H1522)&lt;9)),(NETWORKDAYS(F1522,H1522,Lister!$D$7:$D$13)-X1522)*T1522/NETWORKDAYS(Lister!$D$20,Lister!$E$20,Lister!$D$7:$D$13),IF(AND(MONTH(F1522)=7,MONTH(H1522)=8),(NETWORKDAYS(Lister!$D$20,H1522,Lister!$D$7:$D$13)-X1522)*T1522/NETWORKDAYS(Lister!$D$20,Lister!$E$20,Lister!$D$7:$D$13),IF(AND(MONTH(F1522)=7,MONTH(H1522)=7),0)))),0),"")</f>
        <v/>
      </c>
      <c r="AC1522" s="30" t="str">
        <f>IF(Afrapportering!AC1503="","",Afrapportering!AC1503)</f>
        <v/>
      </c>
      <c r="AD1522" s="52" t="str">
        <f t="shared" si="191"/>
        <v/>
      </c>
      <c r="AE1522" s="52" t="str">
        <f t="shared" si="192"/>
        <v/>
      </c>
      <c r="AF1522" s="30" t="str">
        <f t="shared" si="193"/>
        <v/>
      </c>
      <c r="AG1522" s="30" t="str">
        <f t="shared" si="194"/>
        <v/>
      </c>
      <c r="AH1522" s="3" t="str">
        <f t="shared" si="195"/>
        <v/>
      </c>
    </row>
    <row r="1523" spans="1:34" x14ac:dyDescent="0.25">
      <c r="A1523" s="13" t="str">
        <f>+Afrapportering!A1504</f>
        <v/>
      </c>
      <c r="B1523" s="13" t="str">
        <f>+Afrapportering!B1504</f>
        <v/>
      </c>
      <c r="C1523" s="13" t="str">
        <f>+Afrapportering!C1504</f>
        <v/>
      </c>
      <c r="D1523" s="13" t="str">
        <f>+Afrapportering!D1504</f>
        <v/>
      </c>
      <c r="E1523" s="14" t="str">
        <f>+Afrapportering!E1504</f>
        <v/>
      </c>
      <c r="F1523" s="139" t="str">
        <f>IF(Afrapportering!F1504 = "", "",Afrapportering!F1504)</f>
        <v/>
      </c>
      <c r="G1523" s="14" t="str">
        <f>+Afrapportering!G1504</f>
        <v/>
      </c>
      <c r="H1523" s="139" t="str">
        <f>IF(Afrapportering!H1504 = "","",Afrapportering!H1504)</f>
        <v/>
      </c>
      <c r="I1523" s="140" t="str">
        <f>+Afrapportering!I1504</f>
        <v/>
      </c>
      <c r="J1523" s="13" t="str">
        <f>+Afrapportering!J1504</f>
        <v/>
      </c>
      <c r="K1523" s="32" t="str">
        <f t="shared" si="188"/>
        <v/>
      </c>
      <c r="L1523" s="31" t="str">
        <f>IF(Ansøgning!J1509="","",Ansøgning!J1509)</f>
        <v/>
      </c>
      <c r="M1523" s="134" t="str">
        <f>IF(Afrapportering!M1504="","",Afrapportering!M1504)</f>
        <v/>
      </c>
      <c r="N1523" s="31" t="str">
        <f>IF(Ansøgning!K1509="","",Ansøgning!K1509)</f>
        <v/>
      </c>
      <c r="O1523" s="134">
        <f>IF(Afrapportering!O1504="",,Afrapportering!O1504)</f>
        <v>0</v>
      </c>
      <c r="P1523" s="15" t="str">
        <f>IF(Ansøgning!L1509="","",Ansøgning!L1509)</f>
        <v/>
      </c>
      <c r="Q1523" s="15" t="str">
        <f t="shared" si="189"/>
        <v/>
      </c>
      <c r="R1523" s="15"/>
      <c r="S1523" s="15" t="str">
        <f>IF(Afrapportering!S1504="","",Afrapportering!S1504)</f>
        <v/>
      </c>
      <c r="T1523" s="31" t="str">
        <f t="shared" si="190"/>
        <v/>
      </c>
      <c r="U1523" s="30" t="str">
        <f>IF(Afrapportering!U1504="","",Afrapportering!U1504)</f>
        <v/>
      </c>
      <c r="V1523" s="52" t="str">
        <f>IF(Afrapportering!V1504="","",Afrapportering!V1504)</f>
        <v/>
      </c>
      <c r="W1523" s="30" t="str">
        <f>IF(Afrapportering!W1504="","",Afrapportering!W1504)</f>
        <v/>
      </c>
      <c r="X1523" s="52" t="str">
        <f>IF(Afrapportering!X1504="","",Afrapportering!X1504)</f>
        <v/>
      </c>
      <c r="Y1523" s="30" t="str">
        <f>IF(Afrapportering!Y1504="","",Afrapportering!Y1504)</f>
        <v/>
      </c>
      <c r="Z1523" s="52" t="str">
        <f>IFERROR(MAX(IF(OR(V1523="",X1523=""),"",IF(AND(AND(MONTH(F1523)&gt;=7,MONTH(F1523)&lt;8),AND(MONTH(H1523)&gt;=7,MONTH(H1523)&lt;8)),(NETWORKDAYS(F1523,H1523,Lister!$D$7:$D$13)-V1523)*T1523/NETWORKDAYS(Lister!$D$19,Lister!$E$19,Lister!$D$7:$D$13),IF(AND(AND(MONTH(F1523)&gt;=7,MONTH(F1523)&lt;8),MONTH(H1523)&gt;7),(NETWORKDAYS(F1523,Lister!$E$19,Lister!$D$7:$D$13)-V1523)*T1523/NETWORKDAYS(Lister!$D$19,Lister!$E$19,Lister!$D$7:$D$13),IF(MONTH(F1523)&gt;7,0)))),0),"")</f>
        <v/>
      </c>
      <c r="AA1523" s="30" t="str">
        <f>IF(Afrapportering!AA1504="","",Afrapportering!AA1504)</f>
        <v/>
      </c>
      <c r="AB1523" s="52" t="str">
        <f>IFERROR(MAX(IF(OR(V1523="",X1523=""),"",IF(AND(AND(MONTH(F1523)&gt;=8,MONTH(F1523)&lt;9),AND(MONTH(H1523)&gt;=8,MONTH(H1523)&lt;9)),(NETWORKDAYS(F1523,H1523,Lister!$D$7:$D$13)-X1523)*T1523/NETWORKDAYS(Lister!$D$20,Lister!$E$20,Lister!$D$7:$D$13),IF(AND(MONTH(F1523)=7,MONTH(H1523)=8),(NETWORKDAYS(Lister!$D$20,H1523,Lister!$D$7:$D$13)-X1523)*T1523/NETWORKDAYS(Lister!$D$20,Lister!$E$20,Lister!$D$7:$D$13),IF(AND(MONTH(F1523)=7,MONTH(H1523)=7),0)))),0),"")</f>
        <v/>
      </c>
      <c r="AC1523" s="30" t="str">
        <f>IF(Afrapportering!AC1504="","",Afrapportering!AC1504)</f>
        <v/>
      </c>
      <c r="AD1523" s="52" t="str">
        <f t="shared" si="191"/>
        <v/>
      </c>
      <c r="AE1523" s="52" t="str">
        <f t="shared" si="192"/>
        <v/>
      </c>
      <c r="AF1523" s="30" t="str">
        <f t="shared" si="193"/>
        <v/>
      </c>
      <c r="AG1523" s="30" t="str">
        <f t="shared" si="194"/>
        <v/>
      </c>
      <c r="AH1523" s="3" t="str">
        <f t="shared" si="195"/>
        <v/>
      </c>
    </row>
    <row r="1524" spans="1:34" x14ac:dyDescent="0.25">
      <c r="A1524" s="13" t="str">
        <f>+Afrapportering!A1505</f>
        <v/>
      </c>
      <c r="B1524" s="13" t="str">
        <f>+Afrapportering!B1505</f>
        <v/>
      </c>
      <c r="C1524" s="13" t="str">
        <f>+Afrapportering!C1505</f>
        <v/>
      </c>
      <c r="D1524" s="13" t="str">
        <f>+Afrapportering!D1505</f>
        <v/>
      </c>
      <c r="E1524" s="14" t="str">
        <f>+Afrapportering!E1505</f>
        <v/>
      </c>
      <c r="F1524" s="139" t="str">
        <f>IF(Afrapportering!F1505 = "", "",Afrapportering!F1505)</f>
        <v/>
      </c>
      <c r="G1524" s="14" t="str">
        <f>+Afrapportering!G1505</f>
        <v/>
      </c>
      <c r="H1524" s="139" t="str">
        <f>IF(Afrapportering!H1505 = "","",Afrapportering!H1505)</f>
        <v/>
      </c>
      <c r="I1524" s="140" t="str">
        <f>+Afrapportering!I1505</f>
        <v/>
      </c>
      <c r="J1524" s="13" t="str">
        <f>+Afrapportering!J1505</f>
        <v/>
      </c>
      <c r="K1524" s="32" t="str">
        <f t="shared" si="188"/>
        <v/>
      </c>
      <c r="L1524" s="31" t="str">
        <f>IF(Ansøgning!J1510="","",Ansøgning!J1510)</f>
        <v/>
      </c>
      <c r="M1524" s="134" t="str">
        <f>IF(Afrapportering!M1505="","",Afrapportering!M1505)</f>
        <v/>
      </c>
      <c r="N1524" s="31" t="str">
        <f>IF(Ansøgning!K1510="","",Ansøgning!K1510)</f>
        <v/>
      </c>
      <c r="O1524" s="134">
        <f>IF(Afrapportering!O1505="",,Afrapportering!O1505)</f>
        <v>0</v>
      </c>
      <c r="P1524" s="15" t="str">
        <f>IF(Ansøgning!L1510="","",Ansøgning!L1510)</f>
        <v/>
      </c>
      <c r="Q1524" s="15" t="str">
        <f t="shared" si="189"/>
        <v/>
      </c>
      <c r="R1524" s="15"/>
      <c r="S1524" s="15" t="str">
        <f>IF(Afrapportering!S1505="","",Afrapportering!S1505)</f>
        <v/>
      </c>
      <c r="T1524" s="31" t="str">
        <f t="shared" si="190"/>
        <v/>
      </c>
      <c r="U1524" s="30" t="str">
        <f>IF(Afrapportering!U1505="","",Afrapportering!U1505)</f>
        <v/>
      </c>
      <c r="V1524" s="52" t="str">
        <f>IF(Afrapportering!V1505="","",Afrapportering!V1505)</f>
        <v/>
      </c>
      <c r="W1524" s="30" t="str">
        <f>IF(Afrapportering!W1505="","",Afrapportering!W1505)</f>
        <v/>
      </c>
      <c r="X1524" s="52" t="str">
        <f>IF(Afrapportering!X1505="","",Afrapportering!X1505)</f>
        <v/>
      </c>
      <c r="Y1524" s="30" t="str">
        <f>IF(Afrapportering!Y1505="","",Afrapportering!Y1505)</f>
        <v/>
      </c>
      <c r="Z1524" s="52" t="str">
        <f>IFERROR(MAX(IF(OR(V1524="",X1524=""),"",IF(AND(AND(MONTH(F1524)&gt;=7,MONTH(F1524)&lt;8),AND(MONTH(H1524)&gt;=7,MONTH(H1524)&lt;8)),(NETWORKDAYS(F1524,H1524,Lister!$D$7:$D$13)-V1524)*T1524/NETWORKDAYS(Lister!$D$19,Lister!$E$19,Lister!$D$7:$D$13),IF(AND(AND(MONTH(F1524)&gt;=7,MONTH(F1524)&lt;8),MONTH(H1524)&gt;7),(NETWORKDAYS(F1524,Lister!$E$19,Lister!$D$7:$D$13)-V1524)*T1524/NETWORKDAYS(Lister!$D$19,Lister!$E$19,Lister!$D$7:$D$13),IF(MONTH(F1524)&gt;7,0)))),0),"")</f>
        <v/>
      </c>
      <c r="AA1524" s="30" t="str">
        <f>IF(Afrapportering!AA1505="","",Afrapportering!AA1505)</f>
        <v/>
      </c>
      <c r="AB1524" s="52" t="str">
        <f>IFERROR(MAX(IF(OR(V1524="",X1524=""),"",IF(AND(AND(MONTH(F1524)&gt;=8,MONTH(F1524)&lt;9),AND(MONTH(H1524)&gt;=8,MONTH(H1524)&lt;9)),(NETWORKDAYS(F1524,H1524,Lister!$D$7:$D$13)-X1524)*T1524/NETWORKDAYS(Lister!$D$20,Lister!$E$20,Lister!$D$7:$D$13),IF(AND(MONTH(F1524)=7,MONTH(H1524)=8),(NETWORKDAYS(Lister!$D$20,H1524,Lister!$D$7:$D$13)-X1524)*T1524/NETWORKDAYS(Lister!$D$20,Lister!$E$20,Lister!$D$7:$D$13),IF(AND(MONTH(F1524)=7,MONTH(H1524)=7),0)))),0),"")</f>
        <v/>
      </c>
      <c r="AC1524" s="30" t="str">
        <f>IF(Afrapportering!AC1505="","",Afrapportering!AC1505)</f>
        <v/>
      </c>
      <c r="AD1524" s="52" t="str">
        <f t="shared" si="191"/>
        <v/>
      </c>
      <c r="AE1524" s="52" t="str">
        <f t="shared" si="192"/>
        <v/>
      </c>
      <c r="AF1524" s="30" t="str">
        <f t="shared" si="193"/>
        <v/>
      </c>
      <c r="AG1524" s="30" t="str">
        <f t="shared" si="194"/>
        <v/>
      </c>
      <c r="AH1524" s="3" t="str">
        <f t="shared" si="195"/>
        <v/>
      </c>
    </row>
    <row r="1525" spans="1:34" x14ac:dyDescent="0.25">
      <c r="A1525" s="13" t="str">
        <f>+Afrapportering!A1506</f>
        <v/>
      </c>
      <c r="B1525" s="13" t="str">
        <f>+Afrapportering!B1506</f>
        <v/>
      </c>
      <c r="C1525" s="13" t="str">
        <f>+Afrapportering!C1506</f>
        <v/>
      </c>
      <c r="D1525" s="13" t="str">
        <f>+Afrapportering!D1506</f>
        <v/>
      </c>
      <c r="E1525" s="14" t="str">
        <f>+Afrapportering!E1506</f>
        <v/>
      </c>
      <c r="F1525" s="139" t="str">
        <f>IF(Afrapportering!F1506 = "", "",Afrapportering!F1506)</f>
        <v/>
      </c>
      <c r="G1525" s="14" t="str">
        <f>+Afrapportering!G1506</f>
        <v/>
      </c>
      <c r="H1525" s="139" t="str">
        <f>IF(Afrapportering!H1506 = "","",Afrapportering!H1506)</f>
        <v/>
      </c>
      <c r="I1525" s="140" t="str">
        <f>+Afrapportering!I1506</f>
        <v/>
      </c>
      <c r="J1525" s="13" t="str">
        <f>+Afrapportering!J1506</f>
        <v/>
      </c>
      <c r="K1525" s="32" t="str">
        <f t="shared" si="188"/>
        <v/>
      </c>
      <c r="L1525" s="31" t="str">
        <f>IF(Ansøgning!J1511="","",Ansøgning!J1511)</f>
        <v/>
      </c>
      <c r="M1525" s="134" t="str">
        <f>IF(Afrapportering!M1506="","",Afrapportering!M1506)</f>
        <v/>
      </c>
      <c r="N1525" s="31" t="str">
        <f>IF(Ansøgning!K1511="","",Ansøgning!K1511)</f>
        <v/>
      </c>
      <c r="O1525" s="134">
        <f>IF(Afrapportering!O1506="",,Afrapportering!O1506)</f>
        <v>0</v>
      </c>
      <c r="P1525" s="15" t="str">
        <f>IF(Ansøgning!L1511="","",Ansøgning!L1511)</f>
        <v/>
      </c>
      <c r="Q1525" s="15" t="str">
        <f t="shared" si="189"/>
        <v/>
      </c>
      <c r="R1525" s="15"/>
      <c r="S1525" s="15" t="str">
        <f>IF(Afrapportering!S1506="","",Afrapportering!S1506)</f>
        <v/>
      </c>
      <c r="T1525" s="31" t="str">
        <f t="shared" si="190"/>
        <v/>
      </c>
      <c r="U1525" s="30" t="str">
        <f>IF(Afrapportering!U1506="","",Afrapportering!U1506)</f>
        <v/>
      </c>
      <c r="V1525" s="52" t="str">
        <f>IF(Afrapportering!V1506="","",Afrapportering!V1506)</f>
        <v/>
      </c>
      <c r="W1525" s="30" t="str">
        <f>IF(Afrapportering!W1506="","",Afrapportering!W1506)</f>
        <v/>
      </c>
      <c r="X1525" s="52" t="str">
        <f>IF(Afrapportering!X1506="","",Afrapportering!X1506)</f>
        <v/>
      </c>
      <c r="Y1525" s="30" t="str">
        <f>IF(Afrapportering!Y1506="","",Afrapportering!Y1506)</f>
        <v/>
      </c>
      <c r="Z1525" s="52" t="str">
        <f>IFERROR(MAX(IF(OR(V1525="",X1525=""),"",IF(AND(AND(MONTH(F1525)&gt;=7,MONTH(F1525)&lt;8),AND(MONTH(H1525)&gt;=7,MONTH(H1525)&lt;8)),(NETWORKDAYS(F1525,H1525,Lister!$D$7:$D$13)-V1525)*T1525/NETWORKDAYS(Lister!$D$19,Lister!$E$19,Lister!$D$7:$D$13),IF(AND(AND(MONTH(F1525)&gt;=7,MONTH(F1525)&lt;8),MONTH(H1525)&gt;7),(NETWORKDAYS(F1525,Lister!$E$19,Lister!$D$7:$D$13)-V1525)*T1525/NETWORKDAYS(Lister!$D$19,Lister!$E$19,Lister!$D$7:$D$13),IF(MONTH(F1525)&gt;7,0)))),0),"")</f>
        <v/>
      </c>
      <c r="AA1525" s="30" t="str">
        <f>IF(Afrapportering!AA1506="","",Afrapportering!AA1506)</f>
        <v/>
      </c>
      <c r="AB1525" s="52" t="str">
        <f>IFERROR(MAX(IF(OR(V1525="",X1525=""),"",IF(AND(AND(MONTH(F1525)&gt;=8,MONTH(F1525)&lt;9),AND(MONTH(H1525)&gt;=8,MONTH(H1525)&lt;9)),(NETWORKDAYS(F1525,H1525,Lister!$D$7:$D$13)-X1525)*T1525/NETWORKDAYS(Lister!$D$20,Lister!$E$20,Lister!$D$7:$D$13),IF(AND(MONTH(F1525)=7,MONTH(H1525)=8),(NETWORKDAYS(Lister!$D$20,H1525,Lister!$D$7:$D$13)-X1525)*T1525/NETWORKDAYS(Lister!$D$20,Lister!$E$20,Lister!$D$7:$D$13),IF(AND(MONTH(F1525)=7,MONTH(H1525)=7),0)))),0),"")</f>
        <v/>
      </c>
      <c r="AC1525" s="30" t="str">
        <f>IF(Afrapportering!AC1506="","",Afrapportering!AC1506)</f>
        <v/>
      </c>
      <c r="AD1525" s="52" t="str">
        <f t="shared" si="191"/>
        <v/>
      </c>
      <c r="AE1525" s="52" t="str">
        <f t="shared" si="192"/>
        <v/>
      </c>
      <c r="AF1525" s="30" t="str">
        <f t="shared" si="193"/>
        <v/>
      </c>
      <c r="AG1525" s="30" t="str">
        <f t="shared" si="194"/>
        <v/>
      </c>
      <c r="AH1525" s="3" t="str">
        <f t="shared" si="195"/>
        <v/>
      </c>
    </row>
    <row r="1526" spans="1:34" x14ac:dyDescent="0.25">
      <c r="A1526" s="13" t="str">
        <f>+Afrapportering!A1507</f>
        <v/>
      </c>
      <c r="B1526" s="13" t="str">
        <f>+Afrapportering!B1507</f>
        <v/>
      </c>
      <c r="C1526" s="13" t="str">
        <f>+Afrapportering!C1507</f>
        <v/>
      </c>
      <c r="D1526" s="13" t="str">
        <f>+Afrapportering!D1507</f>
        <v/>
      </c>
      <c r="E1526" s="14" t="str">
        <f>+Afrapportering!E1507</f>
        <v/>
      </c>
      <c r="F1526" s="139" t="str">
        <f>IF(Afrapportering!F1507 = "", "",Afrapportering!F1507)</f>
        <v/>
      </c>
      <c r="G1526" s="14" t="str">
        <f>+Afrapportering!G1507</f>
        <v/>
      </c>
      <c r="H1526" s="139" t="str">
        <f>IF(Afrapportering!H1507 = "","",Afrapportering!H1507)</f>
        <v/>
      </c>
      <c r="I1526" s="140" t="str">
        <f>+Afrapportering!I1507</f>
        <v/>
      </c>
      <c r="J1526" s="13" t="str">
        <f>+Afrapportering!J1507</f>
        <v/>
      </c>
      <c r="K1526" s="32" t="str">
        <f t="shared" si="188"/>
        <v/>
      </c>
      <c r="L1526" s="31" t="str">
        <f>IF(Ansøgning!J1512="","",Ansøgning!J1512)</f>
        <v/>
      </c>
      <c r="M1526" s="134" t="str">
        <f>IF(Afrapportering!M1507="","",Afrapportering!M1507)</f>
        <v/>
      </c>
      <c r="N1526" s="31" t="str">
        <f>IF(Ansøgning!K1512="","",Ansøgning!K1512)</f>
        <v/>
      </c>
      <c r="O1526" s="134">
        <f>IF(Afrapportering!O1507="",,Afrapportering!O1507)</f>
        <v>0</v>
      </c>
      <c r="P1526" s="15" t="str">
        <f>IF(Ansøgning!L1512="","",Ansøgning!L1512)</f>
        <v/>
      </c>
      <c r="Q1526" s="15" t="str">
        <f t="shared" si="189"/>
        <v/>
      </c>
      <c r="R1526" s="15"/>
      <c r="S1526" s="15" t="str">
        <f>IF(Afrapportering!S1507="","",Afrapportering!S1507)</f>
        <v/>
      </c>
      <c r="T1526" s="31" t="str">
        <f t="shared" si="190"/>
        <v/>
      </c>
      <c r="U1526" s="30" t="str">
        <f>IF(Afrapportering!U1507="","",Afrapportering!U1507)</f>
        <v/>
      </c>
      <c r="V1526" s="52" t="str">
        <f>IF(Afrapportering!V1507="","",Afrapportering!V1507)</f>
        <v/>
      </c>
      <c r="W1526" s="30" t="str">
        <f>IF(Afrapportering!W1507="","",Afrapportering!W1507)</f>
        <v/>
      </c>
      <c r="X1526" s="52" t="str">
        <f>IF(Afrapportering!X1507="","",Afrapportering!X1507)</f>
        <v/>
      </c>
      <c r="Y1526" s="30" t="str">
        <f>IF(Afrapportering!Y1507="","",Afrapportering!Y1507)</f>
        <v/>
      </c>
      <c r="Z1526" s="52" t="str">
        <f>IFERROR(MAX(IF(OR(V1526="",X1526=""),"",IF(AND(AND(MONTH(F1526)&gt;=7,MONTH(F1526)&lt;8),AND(MONTH(H1526)&gt;=7,MONTH(H1526)&lt;8)),(NETWORKDAYS(F1526,H1526,Lister!$D$7:$D$13)-V1526)*T1526/NETWORKDAYS(Lister!$D$19,Lister!$E$19,Lister!$D$7:$D$13),IF(AND(AND(MONTH(F1526)&gt;=7,MONTH(F1526)&lt;8),MONTH(H1526)&gt;7),(NETWORKDAYS(F1526,Lister!$E$19,Lister!$D$7:$D$13)-V1526)*T1526/NETWORKDAYS(Lister!$D$19,Lister!$E$19,Lister!$D$7:$D$13),IF(MONTH(F1526)&gt;7,0)))),0),"")</f>
        <v/>
      </c>
      <c r="AA1526" s="30" t="str">
        <f>IF(Afrapportering!AA1507="","",Afrapportering!AA1507)</f>
        <v/>
      </c>
      <c r="AB1526" s="52" t="str">
        <f>IFERROR(MAX(IF(OR(V1526="",X1526=""),"",IF(AND(AND(MONTH(F1526)&gt;=8,MONTH(F1526)&lt;9),AND(MONTH(H1526)&gt;=8,MONTH(H1526)&lt;9)),(NETWORKDAYS(F1526,H1526,Lister!$D$7:$D$13)-X1526)*T1526/NETWORKDAYS(Lister!$D$20,Lister!$E$20,Lister!$D$7:$D$13),IF(AND(MONTH(F1526)=7,MONTH(H1526)=8),(NETWORKDAYS(Lister!$D$20,H1526,Lister!$D$7:$D$13)-X1526)*T1526/NETWORKDAYS(Lister!$D$20,Lister!$E$20,Lister!$D$7:$D$13),IF(AND(MONTH(F1526)=7,MONTH(H1526)=7),0)))),0),"")</f>
        <v/>
      </c>
      <c r="AC1526" s="30" t="str">
        <f>IF(Afrapportering!AC1507="","",Afrapportering!AC1507)</f>
        <v/>
      </c>
      <c r="AD1526" s="52" t="str">
        <f t="shared" si="191"/>
        <v/>
      </c>
      <c r="AE1526" s="52" t="str">
        <f t="shared" si="192"/>
        <v/>
      </c>
      <c r="AF1526" s="30" t="str">
        <f t="shared" si="193"/>
        <v/>
      </c>
      <c r="AG1526" s="30" t="str">
        <f t="shared" si="194"/>
        <v/>
      </c>
      <c r="AH1526" s="3" t="str">
        <f t="shared" si="195"/>
        <v/>
      </c>
    </row>
    <row r="1527" spans="1:34" x14ac:dyDescent="0.25">
      <c r="A1527" s="13" t="str">
        <f>+Afrapportering!A1508</f>
        <v/>
      </c>
      <c r="B1527" s="13" t="str">
        <f>+Afrapportering!B1508</f>
        <v/>
      </c>
      <c r="C1527" s="13" t="str">
        <f>+Afrapportering!C1508</f>
        <v/>
      </c>
      <c r="D1527" s="13" t="str">
        <f>+Afrapportering!D1508</f>
        <v/>
      </c>
      <c r="E1527" s="14" t="str">
        <f>+Afrapportering!E1508</f>
        <v/>
      </c>
      <c r="F1527" s="139" t="str">
        <f>IF(Afrapportering!F1508 = "", "",Afrapportering!F1508)</f>
        <v/>
      </c>
      <c r="G1527" s="14" t="str">
        <f>+Afrapportering!G1508</f>
        <v/>
      </c>
      <c r="H1527" s="139" t="str">
        <f>IF(Afrapportering!H1508 = "","",Afrapportering!H1508)</f>
        <v/>
      </c>
      <c r="I1527" s="140" t="str">
        <f>+Afrapportering!I1508</f>
        <v/>
      </c>
      <c r="J1527" s="13" t="str">
        <f>+Afrapportering!J1508</f>
        <v/>
      </c>
      <c r="K1527" s="32" t="str">
        <f t="shared" si="188"/>
        <v/>
      </c>
      <c r="L1527" s="31" t="str">
        <f>IF(Ansøgning!J1513="","",Ansøgning!J1513)</f>
        <v/>
      </c>
      <c r="M1527" s="134" t="str">
        <f>IF(Afrapportering!M1508="","",Afrapportering!M1508)</f>
        <v/>
      </c>
      <c r="N1527" s="31" t="str">
        <f>IF(Ansøgning!K1513="","",Ansøgning!K1513)</f>
        <v/>
      </c>
      <c r="O1527" s="134">
        <f>IF(Afrapportering!O1508="",,Afrapportering!O1508)</f>
        <v>0</v>
      </c>
      <c r="P1527" s="15" t="str">
        <f>IF(Ansøgning!L1513="","",Ansøgning!L1513)</f>
        <v/>
      </c>
      <c r="Q1527" s="15" t="str">
        <f t="shared" si="189"/>
        <v/>
      </c>
      <c r="R1527" s="15"/>
      <c r="S1527" s="15" t="str">
        <f>IF(Afrapportering!S1508="","",Afrapportering!S1508)</f>
        <v/>
      </c>
      <c r="T1527" s="31" t="str">
        <f t="shared" si="190"/>
        <v/>
      </c>
      <c r="U1527" s="30" t="str">
        <f>IF(Afrapportering!U1508="","",Afrapportering!U1508)</f>
        <v/>
      </c>
      <c r="V1527" s="52" t="str">
        <f>IF(Afrapportering!V1508="","",Afrapportering!V1508)</f>
        <v/>
      </c>
      <c r="W1527" s="30" t="str">
        <f>IF(Afrapportering!W1508="","",Afrapportering!W1508)</f>
        <v/>
      </c>
      <c r="X1527" s="52" t="str">
        <f>IF(Afrapportering!X1508="","",Afrapportering!X1508)</f>
        <v/>
      </c>
      <c r="Y1527" s="30" t="str">
        <f>IF(Afrapportering!Y1508="","",Afrapportering!Y1508)</f>
        <v/>
      </c>
      <c r="Z1527" s="52" t="str">
        <f>IFERROR(MAX(IF(OR(V1527="",X1527=""),"",IF(AND(AND(MONTH(F1527)&gt;=7,MONTH(F1527)&lt;8),AND(MONTH(H1527)&gt;=7,MONTH(H1527)&lt;8)),(NETWORKDAYS(F1527,H1527,Lister!$D$7:$D$13)-V1527)*T1527/NETWORKDAYS(Lister!$D$19,Lister!$E$19,Lister!$D$7:$D$13),IF(AND(AND(MONTH(F1527)&gt;=7,MONTH(F1527)&lt;8),MONTH(H1527)&gt;7),(NETWORKDAYS(F1527,Lister!$E$19,Lister!$D$7:$D$13)-V1527)*T1527/NETWORKDAYS(Lister!$D$19,Lister!$E$19,Lister!$D$7:$D$13),IF(MONTH(F1527)&gt;7,0)))),0),"")</f>
        <v/>
      </c>
      <c r="AA1527" s="30" t="str">
        <f>IF(Afrapportering!AA1508="","",Afrapportering!AA1508)</f>
        <v/>
      </c>
      <c r="AB1527" s="52" t="str">
        <f>IFERROR(MAX(IF(OR(V1527="",X1527=""),"",IF(AND(AND(MONTH(F1527)&gt;=8,MONTH(F1527)&lt;9),AND(MONTH(H1527)&gt;=8,MONTH(H1527)&lt;9)),(NETWORKDAYS(F1527,H1527,Lister!$D$7:$D$13)-X1527)*T1527/NETWORKDAYS(Lister!$D$20,Lister!$E$20,Lister!$D$7:$D$13),IF(AND(MONTH(F1527)=7,MONTH(H1527)=8),(NETWORKDAYS(Lister!$D$20,H1527,Lister!$D$7:$D$13)-X1527)*T1527/NETWORKDAYS(Lister!$D$20,Lister!$E$20,Lister!$D$7:$D$13),IF(AND(MONTH(F1527)=7,MONTH(H1527)=7),0)))),0),"")</f>
        <v/>
      </c>
      <c r="AC1527" s="30" t="str">
        <f>IF(Afrapportering!AC1508="","",Afrapportering!AC1508)</f>
        <v/>
      </c>
      <c r="AD1527" s="52" t="str">
        <f t="shared" si="191"/>
        <v/>
      </c>
      <c r="AE1527" s="52" t="str">
        <f t="shared" si="192"/>
        <v/>
      </c>
      <c r="AF1527" s="30" t="str">
        <f t="shared" si="193"/>
        <v/>
      </c>
      <c r="AG1527" s="30" t="str">
        <f t="shared" si="194"/>
        <v/>
      </c>
      <c r="AH1527" s="3" t="str">
        <f t="shared" si="195"/>
        <v/>
      </c>
    </row>
    <row r="1528" spans="1:34" x14ac:dyDescent="0.25">
      <c r="A1528" s="13" t="str">
        <f>+Afrapportering!A1509</f>
        <v/>
      </c>
      <c r="B1528" s="13" t="str">
        <f>+Afrapportering!B1509</f>
        <v/>
      </c>
      <c r="C1528" s="13" t="str">
        <f>+Afrapportering!C1509</f>
        <v/>
      </c>
      <c r="D1528" s="13" t="str">
        <f>+Afrapportering!D1509</f>
        <v/>
      </c>
      <c r="E1528" s="14" t="str">
        <f>+Afrapportering!E1509</f>
        <v/>
      </c>
      <c r="F1528" s="139" t="str">
        <f>IF(Afrapportering!F1509 = "", "",Afrapportering!F1509)</f>
        <v/>
      </c>
      <c r="G1528" s="14" t="str">
        <f>+Afrapportering!G1509</f>
        <v/>
      </c>
      <c r="H1528" s="139" t="str">
        <f>IF(Afrapportering!H1509 = "","",Afrapportering!H1509)</f>
        <v/>
      </c>
      <c r="I1528" s="140" t="str">
        <f>+Afrapportering!I1509</f>
        <v/>
      </c>
      <c r="J1528" s="13" t="str">
        <f>+Afrapportering!J1509</f>
        <v/>
      </c>
      <c r="K1528" s="32" t="str">
        <f t="shared" si="188"/>
        <v/>
      </c>
      <c r="L1528" s="31" t="str">
        <f>IF(Ansøgning!J1514="","",Ansøgning!J1514)</f>
        <v/>
      </c>
      <c r="M1528" s="134" t="str">
        <f>IF(Afrapportering!M1509="","",Afrapportering!M1509)</f>
        <v/>
      </c>
      <c r="N1528" s="31" t="str">
        <f>IF(Ansøgning!K1514="","",Ansøgning!K1514)</f>
        <v/>
      </c>
      <c r="O1528" s="134">
        <f>IF(Afrapportering!O1509="",,Afrapportering!O1509)</f>
        <v>0</v>
      </c>
      <c r="P1528" s="15" t="str">
        <f>IF(Ansøgning!L1514="","",Ansøgning!L1514)</f>
        <v/>
      </c>
      <c r="Q1528" s="15" t="str">
        <f t="shared" si="189"/>
        <v/>
      </c>
      <c r="R1528" s="15"/>
      <c r="S1528" s="15" t="str">
        <f>IF(Afrapportering!S1509="","",Afrapportering!S1509)</f>
        <v/>
      </c>
      <c r="T1528" s="31" t="str">
        <f t="shared" si="190"/>
        <v/>
      </c>
      <c r="U1528" s="30" t="str">
        <f>IF(Afrapportering!U1509="","",Afrapportering!U1509)</f>
        <v/>
      </c>
      <c r="V1528" s="52" t="str">
        <f>IF(Afrapportering!V1509="","",Afrapportering!V1509)</f>
        <v/>
      </c>
      <c r="W1528" s="30" t="str">
        <f>IF(Afrapportering!W1509="","",Afrapportering!W1509)</f>
        <v/>
      </c>
      <c r="X1528" s="52" t="str">
        <f>IF(Afrapportering!X1509="","",Afrapportering!X1509)</f>
        <v/>
      </c>
      <c r="Y1528" s="30" t="str">
        <f>IF(Afrapportering!Y1509="","",Afrapportering!Y1509)</f>
        <v/>
      </c>
      <c r="Z1528" s="52" t="str">
        <f>IFERROR(MAX(IF(OR(V1528="",X1528=""),"",IF(AND(AND(MONTH(F1528)&gt;=7,MONTH(F1528)&lt;8),AND(MONTH(H1528)&gt;=7,MONTH(H1528)&lt;8)),(NETWORKDAYS(F1528,H1528,Lister!$D$7:$D$13)-V1528)*T1528/NETWORKDAYS(Lister!$D$19,Lister!$E$19,Lister!$D$7:$D$13),IF(AND(AND(MONTH(F1528)&gt;=7,MONTH(F1528)&lt;8),MONTH(H1528)&gt;7),(NETWORKDAYS(F1528,Lister!$E$19,Lister!$D$7:$D$13)-V1528)*T1528/NETWORKDAYS(Lister!$D$19,Lister!$E$19,Lister!$D$7:$D$13),IF(MONTH(F1528)&gt;7,0)))),0),"")</f>
        <v/>
      </c>
      <c r="AA1528" s="30" t="str">
        <f>IF(Afrapportering!AA1509="","",Afrapportering!AA1509)</f>
        <v/>
      </c>
      <c r="AB1528" s="52" t="str">
        <f>IFERROR(MAX(IF(OR(V1528="",X1528=""),"",IF(AND(AND(MONTH(F1528)&gt;=8,MONTH(F1528)&lt;9),AND(MONTH(H1528)&gt;=8,MONTH(H1528)&lt;9)),(NETWORKDAYS(F1528,H1528,Lister!$D$7:$D$13)-X1528)*T1528/NETWORKDAYS(Lister!$D$20,Lister!$E$20,Lister!$D$7:$D$13),IF(AND(MONTH(F1528)=7,MONTH(H1528)=8),(NETWORKDAYS(Lister!$D$20,H1528,Lister!$D$7:$D$13)-X1528)*T1528/NETWORKDAYS(Lister!$D$20,Lister!$E$20,Lister!$D$7:$D$13),IF(AND(MONTH(F1528)=7,MONTH(H1528)=7),0)))),0),"")</f>
        <v/>
      </c>
      <c r="AC1528" s="30" t="str">
        <f>IF(Afrapportering!AC1509="","",Afrapportering!AC1509)</f>
        <v/>
      </c>
      <c r="AD1528" s="52" t="str">
        <f t="shared" si="191"/>
        <v/>
      </c>
      <c r="AE1528" s="52" t="str">
        <f t="shared" si="192"/>
        <v/>
      </c>
      <c r="AF1528" s="30" t="str">
        <f t="shared" si="193"/>
        <v/>
      </c>
      <c r="AG1528" s="30" t="str">
        <f t="shared" si="194"/>
        <v/>
      </c>
      <c r="AH1528" s="3" t="str">
        <f t="shared" si="195"/>
        <v/>
      </c>
    </row>
    <row r="1529" spans="1:34" x14ac:dyDescent="0.25">
      <c r="A1529" s="13" t="str">
        <f>+Afrapportering!A1510</f>
        <v/>
      </c>
      <c r="B1529" s="13" t="str">
        <f>+Afrapportering!B1510</f>
        <v/>
      </c>
      <c r="C1529" s="13" t="str">
        <f>+Afrapportering!C1510</f>
        <v/>
      </c>
      <c r="D1529" s="13" t="str">
        <f>+Afrapportering!D1510</f>
        <v/>
      </c>
      <c r="E1529" s="14" t="str">
        <f>+Afrapportering!E1510</f>
        <v/>
      </c>
      <c r="F1529" s="139" t="str">
        <f>IF(Afrapportering!F1510 = "", "",Afrapportering!F1510)</f>
        <v/>
      </c>
      <c r="G1529" s="14" t="str">
        <f>+Afrapportering!G1510</f>
        <v/>
      </c>
      <c r="H1529" s="139" t="str">
        <f>IF(Afrapportering!H1510 = "","",Afrapportering!H1510)</f>
        <v/>
      </c>
      <c r="I1529" s="140" t="str">
        <f>+Afrapportering!I1510</f>
        <v/>
      </c>
      <c r="J1529" s="13" t="str">
        <f>+Afrapportering!J1510</f>
        <v/>
      </c>
      <c r="K1529" s="32" t="str">
        <f t="shared" si="188"/>
        <v/>
      </c>
      <c r="L1529" s="31" t="str">
        <f>IF(Ansøgning!J1515="","",Ansøgning!J1515)</f>
        <v/>
      </c>
      <c r="M1529" s="134" t="str">
        <f>IF(Afrapportering!M1510="","",Afrapportering!M1510)</f>
        <v/>
      </c>
      <c r="N1529" s="31" t="str">
        <f>IF(Ansøgning!K1515="","",Ansøgning!K1515)</f>
        <v/>
      </c>
      <c r="O1529" s="134">
        <f>IF(Afrapportering!O1510="",,Afrapportering!O1510)</f>
        <v>0</v>
      </c>
      <c r="P1529" s="15" t="str">
        <f>IF(Ansøgning!L1515="","",Ansøgning!L1515)</f>
        <v/>
      </c>
      <c r="Q1529" s="15" t="str">
        <f t="shared" si="189"/>
        <v/>
      </c>
      <c r="R1529" s="15"/>
      <c r="S1529" s="15" t="str">
        <f>IF(Afrapportering!S1510="","",Afrapportering!S1510)</f>
        <v/>
      </c>
      <c r="T1529" s="31" t="str">
        <f t="shared" si="190"/>
        <v/>
      </c>
      <c r="U1529" s="30" t="str">
        <f>IF(Afrapportering!U1510="","",Afrapportering!U1510)</f>
        <v/>
      </c>
      <c r="V1529" s="52" t="str">
        <f>IF(Afrapportering!V1510="","",Afrapportering!V1510)</f>
        <v/>
      </c>
      <c r="W1529" s="30" t="str">
        <f>IF(Afrapportering!W1510="","",Afrapportering!W1510)</f>
        <v/>
      </c>
      <c r="X1529" s="52" t="str">
        <f>IF(Afrapportering!X1510="","",Afrapportering!X1510)</f>
        <v/>
      </c>
      <c r="Y1529" s="30" t="str">
        <f>IF(Afrapportering!Y1510="","",Afrapportering!Y1510)</f>
        <v/>
      </c>
      <c r="Z1529" s="52" t="str">
        <f>IFERROR(MAX(IF(OR(V1529="",X1529=""),"",IF(AND(AND(MONTH(F1529)&gt;=7,MONTH(F1529)&lt;8),AND(MONTH(H1529)&gt;=7,MONTH(H1529)&lt;8)),(NETWORKDAYS(F1529,H1529,Lister!$D$7:$D$13)-V1529)*T1529/NETWORKDAYS(Lister!$D$19,Lister!$E$19,Lister!$D$7:$D$13),IF(AND(AND(MONTH(F1529)&gt;=7,MONTH(F1529)&lt;8),MONTH(H1529)&gt;7),(NETWORKDAYS(F1529,Lister!$E$19,Lister!$D$7:$D$13)-V1529)*T1529/NETWORKDAYS(Lister!$D$19,Lister!$E$19,Lister!$D$7:$D$13),IF(MONTH(F1529)&gt;7,0)))),0),"")</f>
        <v/>
      </c>
      <c r="AA1529" s="30" t="str">
        <f>IF(Afrapportering!AA1510="","",Afrapportering!AA1510)</f>
        <v/>
      </c>
      <c r="AB1529" s="52" t="str">
        <f>IFERROR(MAX(IF(OR(V1529="",X1529=""),"",IF(AND(AND(MONTH(F1529)&gt;=8,MONTH(F1529)&lt;9),AND(MONTH(H1529)&gt;=8,MONTH(H1529)&lt;9)),(NETWORKDAYS(F1529,H1529,Lister!$D$7:$D$13)-X1529)*T1529/NETWORKDAYS(Lister!$D$20,Lister!$E$20,Lister!$D$7:$D$13),IF(AND(MONTH(F1529)=7,MONTH(H1529)=8),(NETWORKDAYS(Lister!$D$20,H1529,Lister!$D$7:$D$13)-X1529)*T1529/NETWORKDAYS(Lister!$D$20,Lister!$E$20,Lister!$D$7:$D$13),IF(AND(MONTH(F1529)=7,MONTH(H1529)=7),0)))),0),"")</f>
        <v/>
      </c>
      <c r="AC1529" s="30" t="str">
        <f>IF(Afrapportering!AC1510="","",Afrapportering!AC1510)</f>
        <v/>
      </c>
      <c r="AD1529" s="52" t="str">
        <f t="shared" si="191"/>
        <v/>
      </c>
      <c r="AE1529" s="52" t="str">
        <f t="shared" si="192"/>
        <v/>
      </c>
      <c r="AF1529" s="30" t="str">
        <f t="shared" si="193"/>
        <v/>
      </c>
      <c r="AG1529" s="30" t="str">
        <f t="shared" si="194"/>
        <v/>
      </c>
      <c r="AH1529" s="3" t="str">
        <f t="shared" si="195"/>
        <v/>
      </c>
    </row>
    <row r="1530" spans="1:34" x14ac:dyDescent="0.25">
      <c r="A1530" s="13" t="str">
        <f>+Afrapportering!A1511</f>
        <v/>
      </c>
      <c r="B1530" s="13" t="str">
        <f>+Afrapportering!B1511</f>
        <v/>
      </c>
      <c r="C1530" s="13" t="str">
        <f>+Afrapportering!C1511</f>
        <v/>
      </c>
      <c r="D1530" s="13" t="str">
        <f>+Afrapportering!D1511</f>
        <v/>
      </c>
      <c r="E1530" s="14" t="str">
        <f>+Afrapportering!E1511</f>
        <v/>
      </c>
      <c r="F1530" s="139" t="str">
        <f>IF(Afrapportering!F1511 = "", "",Afrapportering!F1511)</f>
        <v/>
      </c>
      <c r="G1530" s="14" t="str">
        <f>+Afrapportering!G1511</f>
        <v/>
      </c>
      <c r="H1530" s="139" t="str">
        <f>IF(Afrapportering!H1511 = "","",Afrapportering!H1511)</f>
        <v/>
      </c>
      <c r="I1530" s="140" t="str">
        <f>+Afrapportering!I1511</f>
        <v/>
      </c>
      <c r="J1530" s="13" t="str">
        <f>+Afrapportering!J1511</f>
        <v/>
      </c>
      <c r="K1530" s="32" t="str">
        <f t="shared" si="188"/>
        <v/>
      </c>
      <c r="L1530" s="31" t="str">
        <f>IF(Ansøgning!J1516="","",Ansøgning!J1516)</f>
        <v/>
      </c>
      <c r="M1530" s="134" t="str">
        <f>IF(Afrapportering!M1511="","",Afrapportering!M1511)</f>
        <v/>
      </c>
      <c r="N1530" s="31" t="str">
        <f>IF(Ansøgning!K1516="","",Ansøgning!K1516)</f>
        <v/>
      </c>
      <c r="O1530" s="134">
        <f>IF(Afrapportering!O1511="",,Afrapportering!O1511)</f>
        <v>0</v>
      </c>
      <c r="P1530" s="15" t="str">
        <f>IF(Ansøgning!L1516="","",Ansøgning!L1516)</f>
        <v/>
      </c>
      <c r="Q1530" s="15" t="str">
        <f t="shared" si="189"/>
        <v/>
      </c>
      <c r="R1530" s="15"/>
      <c r="S1530" s="15" t="str">
        <f>IF(Afrapportering!S1511="","",Afrapportering!S1511)</f>
        <v/>
      </c>
      <c r="T1530" s="31" t="str">
        <f t="shared" si="190"/>
        <v/>
      </c>
      <c r="U1530" s="30" t="str">
        <f>IF(Afrapportering!U1511="","",Afrapportering!U1511)</f>
        <v/>
      </c>
      <c r="V1530" s="52" t="str">
        <f>IF(Afrapportering!V1511="","",Afrapportering!V1511)</f>
        <v/>
      </c>
      <c r="W1530" s="30" t="str">
        <f>IF(Afrapportering!W1511="","",Afrapportering!W1511)</f>
        <v/>
      </c>
      <c r="X1530" s="52" t="str">
        <f>IF(Afrapportering!X1511="","",Afrapportering!X1511)</f>
        <v/>
      </c>
      <c r="Y1530" s="30" t="str">
        <f>IF(Afrapportering!Y1511="","",Afrapportering!Y1511)</f>
        <v/>
      </c>
      <c r="Z1530" s="52" t="str">
        <f>IFERROR(MAX(IF(OR(V1530="",X1530=""),"",IF(AND(AND(MONTH(F1530)&gt;=7,MONTH(F1530)&lt;8),AND(MONTH(H1530)&gt;=7,MONTH(H1530)&lt;8)),(NETWORKDAYS(F1530,H1530,Lister!$D$7:$D$13)-V1530)*T1530/NETWORKDAYS(Lister!$D$19,Lister!$E$19,Lister!$D$7:$D$13),IF(AND(AND(MONTH(F1530)&gt;=7,MONTH(F1530)&lt;8),MONTH(H1530)&gt;7),(NETWORKDAYS(F1530,Lister!$E$19,Lister!$D$7:$D$13)-V1530)*T1530/NETWORKDAYS(Lister!$D$19,Lister!$E$19,Lister!$D$7:$D$13),IF(MONTH(F1530)&gt;7,0)))),0),"")</f>
        <v/>
      </c>
      <c r="AA1530" s="30" t="str">
        <f>IF(Afrapportering!AA1511="","",Afrapportering!AA1511)</f>
        <v/>
      </c>
      <c r="AB1530" s="52" t="str">
        <f>IFERROR(MAX(IF(OR(V1530="",X1530=""),"",IF(AND(AND(MONTH(F1530)&gt;=8,MONTH(F1530)&lt;9),AND(MONTH(H1530)&gt;=8,MONTH(H1530)&lt;9)),(NETWORKDAYS(F1530,H1530,Lister!$D$7:$D$13)-X1530)*T1530/NETWORKDAYS(Lister!$D$20,Lister!$E$20,Lister!$D$7:$D$13),IF(AND(MONTH(F1530)=7,MONTH(H1530)=8),(NETWORKDAYS(Lister!$D$20,H1530,Lister!$D$7:$D$13)-X1530)*T1530/NETWORKDAYS(Lister!$D$20,Lister!$E$20,Lister!$D$7:$D$13),IF(AND(MONTH(F1530)=7,MONTH(H1530)=7),0)))),0),"")</f>
        <v/>
      </c>
      <c r="AC1530" s="30" t="str">
        <f>IF(Afrapportering!AC1511="","",Afrapportering!AC1511)</f>
        <v/>
      </c>
      <c r="AD1530" s="52" t="str">
        <f t="shared" si="191"/>
        <v/>
      </c>
      <c r="AE1530" s="52" t="str">
        <f t="shared" si="192"/>
        <v/>
      </c>
      <c r="AF1530" s="30" t="str">
        <f t="shared" si="193"/>
        <v/>
      </c>
      <c r="AG1530" s="30" t="str">
        <f t="shared" si="194"/>
        <v/>
      </c>
      <c r="AH1530" s="3" t="str">
        <f t="shared" si="195"/>
        <v/>
      </c>
    </row>
    <row r="1531" spans="1:34" x14ac:dyDescent="0.25">
      <c r="A1531" s="13" t="str">
        <f>+Afrapportering!A1512</f>
        <v/>
      </c>
      <c r="B1531" s="13" t="str">
        <f>+Afrapportering!B1512</f>
        <v/>
      </c>
      <c r="C1531" s="13" t="str">
        <f>+Afrapportering!C1512</f>
        <v/>
      </c>
      <c r="D1531" s="13" t="str">
        <f>+Afrapportering!D1512</f>
        <v/>
      </c>
      <c r="E1531" s="14" t="str">
        <f>+Afrapportering!E1512</f>
        <v/>
      </c>
      <c r="F1531" s="139" t="str">
        <f>IF(Afrapportering!F1512 = "", "",Afrapportering!F1512)</f>
        <v/>
      </c>
      <c r="G1531" s="14" t="str">
        <f>+Afrapportering!G1512</f>
        <v/>
      </c>
      <c r="H1531" s="139" t="str">
        <f>IF(Afrapportering!H1512 = "","",Afrapportering!H1512)</f>
        <v/>
      </c>
      <c r="I1531" s="140" t="str">
        <f>+Afrapportering!I1512</f>
        <v/>
      </c>
      <c r="J1531" s="13" t="str">
        <f>+Afrapportering!J1512</f>
        <v/>
      </c>
      <c r="K1531" s="32" t="str">
        <f t="shared" si="188"/>
        <v/>
      </c>
      <c r="L1531" s="31" t="str">
        <f>IF(Ansøgning!J1517="","",Ansøgning!J1517)</f>
        <v/>
      </c>
      <c r="M1531" s="134" t="str">
        <f>IF(Afrapportering!M1512="","",Afrapportering!M1512)</f>
        <v/>
      </c>
      <c r="N1531" s="31" t="str">
        <f>IF(Ansøgning!K1517="","",Ansøgning!K1517)</f>
        <v/>
      </c>
      <c r="O1531" s="134">
        <f>IF(Afrapportering!O1512="",,Afrapportering!O1512)</f>
        <v>0</v>
      </c>
      <c r="P1531" s="15" t="str">
        <f>IF(Ansøgning!L1517="","",Ansøgning!L1517)</f>
        <v/>
      </c>
      <c r="Q1531" s="15" t="str">
        <f t="shared" si="189"/>
        <v/>
      </c>
      <c r="R1531" s="15"/>
      <c r="S1531" s="15" t="str">
        <f>IF(Afrapportering!S1512="","",Afrapportering!S1512)</f>
        <v/>
      </c>
      <c r="T1531" s="31" t="str">
        <f t="shared" si="190"/>
        <v/>
      </c>
      <c r="U1531" s="30" t="str">
        <f>IF(Afrapportering!U1512="","",Afrapportering!U1512)</f>
        <v/>
      </c>
      <c r="V1531" s="52" t="str">
        <f>IF(Afrapportering!V1512="","",Afrapportering!V1512)</f>
        <v/>
      </c>
      <c r="W1531" s="30" t="str">
        <f>IF(Afrapportering!W1512="","",Afrapportering!W1512)</f>
        <v/>
      </c>
      <c r="X1531" s="52" t="str">
        <f>IF(Afrapportering!X1512="","",Afrapportering!X1512)</f>
        <v/>
      </c>
      <c r="Y1531" s="30" t="str">
        <f>IF(Afrapportering!Y1512="","",Afrapportering!Y1512)</f>
        <v/>
      </c>
      <c r="Z1531" s="52" t="str">
        <f>IFERROR(MAX(IF(OR(V1531="",X1531=""),"",IF(AND(AND(MONTH(F1531)&gt;=7,MONTH(F1531)&lt;8),AND(MONTH(H1531)&gt;=7,MONTH(H1531)&lt;8)),(NETWORKDAYS(F1531,H1531,Lister!$D$7:$D$13)-V1531)*T1531/NETWORKDAYS(Lister!$D$19,Lister!$E$19,Lister!$D$7:$D$13),IF(AND(AND(MONTH(F1531)&gt;=7,MONTH(F1531)&lt;8),MONTH(H1531)&gt;7),(NETWORKDAYS(F1531,Lister!$E$19,Lister!$D$7:$D$13)-V1531)*T1531/NETWORKDAYS(Lister!$D$19,Lister!$E$19,Lister!$D$7:$D$13),IF(MONTH(F1531)&gt;7,0)))),0),"")</f>
        <v/>
      </c>
      <c r="AA1531" s="30" t="str">
        <f>IF(Afrapportering!AA1512="","",Afrapportering!AA1512)</f>
        <v/>
      </c>
      <c r="AB1531" s="52" t="str">
        <f>IFERROR(MAX(IF(OR(V1531="",X1531=""),"",IF(AND(AND(MONTH(F1531)&gt;=8,MONTH(F1531)&lt;9),AND(MONTH(H1531)&gt;=8,MONTH(H1531)&lt;9)),(NETWORKDAYS(F1531,H1531,Lister!$D$7:$D$13)-X1531)*T1531/NETWORKDAYS(Lister!$D$20,Lister!$E$20,Lister!$D$7:$D$13),IF(AND(MONTH(F1531)=7,MONTH(H1531)=8),(NETWORKDAYS(Lister!$D$20,H1531,Lister!$D$7:$D$13)-X1531)*T1531/NETWORKDAYS(Lister!$D$20,Lister!$E$20,Lister!$D$7:$D$13),IF(AND(MONTH(F1531)=7,MONTH(H1531)=7),0)))),0),"")</f>
        <v/>
      </c>
      <c r="AC1531" s="30" t="str">
        <f>IF(Afrapportering!AC1512="","",Afrapportering!AC1512)</f>
        <v/>
      </c>
      <c r="AD1531" s="52" t="str">
        <f t="shared" si="191"/>
        <v/>
      </c>
      <c r="AE1531" s="52" t="str">
        <f t="shared" si="192"/>
        <v/>
      </c>
      <c r="AF1531" s="30" t="str">
        <f t="shared" si="193"/>
        <v/>
      </c>
      <c r="AG1531" s="30" t="str">
        <f t="shared" si="194"/>
        <v/>
      </c>
      <c r="AH1531" s="3" t="str">
        <f t="shared" si="195"/>
        <v/>
      </c>
    </row>
    <row r="1532" spans="1:34" x14ac:dyDescent="0.25">
      <c r="A1532" s="13" t="str">
        <f>+Afrapportering!A1513</f>
        <v/>
      </c>
      <c r="B1532" s="13" t="str">
        <f>+Afrapportering!B1513</f>
        <v/>
      </c>
      <c r="C1532" s="13" t="str">
        <f>+Afrapportering!C1513</f>
        <v/>
      </c>
      <c r="D1532" s="13" t="str">
        <f>+Afrapportering!D1513</f>
        <v/>
      </c>
      <c r="E1532" s="14" t="str">
        <f>+Afrapportering!E1513</f>
        <v/>
      </c>
      <c r="F1532" s="139" t="str">
        <f>IF(Afrapportering!F1513 = "", "",Afrapportering!F1513)</f>
        <v/>
      </c>
      <c r="G1532" s="14" t="str">
        <f>+Afrapportering!G1513</f>
        <v/>
      </c>
      <c r="H1532" s="139" t="str">
        <f>IF(Afrapportering!H1513 = "","",Afrapportering!H1513)</f>
        <v/>
      </c>
      <c r="I1532" s="140" t="str">
        <f>+Afrapportering!I1513</f>
        <v/>
      </c>
      <c r="J1532" s="13" t="str">
        <f>+Afrapportering!J1513</f>
        <v/>
      </c>
      <c r="K1532" s="32" t="str">
        <f t="shared" si="188"/>
        <v/>
      </c>
      <c r="L1532" s="31" t="str">
        <f>IF(Ansøgning!J1518="","",Ansøgning!J1518)</f>
        <v/>
      </c>
      <c r="M1532" s="134" t="str">
        <f>IF(Afrapportering!M1513="","",Afrapportering!M1513)</f>
        <v/>
      </c>
      <c r="N1532" s="31" t="str">
        <f>IF(Ansøgning!K1518="","",Ansøgning!K1518)</f>
        <v/>
      </c>
      <c r="O1532" s="134">
        <f>IF(Afrapportering!O1513="",,Afrapportering!O1513)</f>
        <v>0</v>
      </c>
      <c r="P1532" s="15" t="str">
        <f>IF(Ansøgning!L1518="","",Ansøgning!L1518)</f>
        <v/>
      </c>
      <c r="Q1532" s="15" t="str">
        <f t="shared" si="189"/>
        <v/>
      </c>
      <c r="R1532" s="15"/>
      <c r="S1532" s="15" t="str">
        <f>IF(Afrapportering!S1513="","",Afrapportering!S1513)</f>
        <v/>
      </c>
      <c r="T1532" s="31" t="str">
        <f t="shared" si="190"/>
        <v/>
      </c>
      <c r="U1532" s="30" t="str">
        <f>IF(Afrapportering!U1513="","",Afrapportering!U1513)</f>
        <v/>
      </c>
      <c r="V1532" s="52" t="str">
        <f>IF(Afrapportering!V1513="","",Afrapportering!V1513)</f>
        <v/>
      </c>
      <c r="W1532" s="30" t="str">
        <f>IF(Afrapportering!W1513="","",Afrapportering!W1513)</f>
        <v/>
      </c>
      <c r="X1532" s="52" t="str">
        <f>IF(Afrapportering!X1513="","",Afrapportering!X1513)</f>
        <v/>
      </c>
      <c r="Y1532" s="30" t="str">
        <f>IF(Afrapportering!Y1513="","",Afrapportering!Y1513)</f>
        <v/>
      </c>
      <c r="Z1532" s="52" t="str">
        <f>IFERROR(MAX(IF(OR(V1532="",X1532=""),"",IF(AND(AND(MONTH(F1532)&gt;=7,MONTH(F1532)&lt;8),AND(MONTH(H1532)&gt;=7,MONTH(H1532)&lt;8)),(NETWORKDAYS(F1532,H1532,Lister!$D$7:$D$13)-V1532)*T1532/NETWORKDAYS(Lister!$D$19,Lister!$E$19,Lister!$D$7:$D$13),IF(AND(AND(MONTH(F1532)&gt;=7,MONTH(F1532)&lt;8),MONTH(H1532)&gt;7),(NETWORKDAYS(F1532,Lister!$E$19,Lister!$D$7:$D$13)-V1532)*T1532/NETWORKDAYS(Lister!$D$19,Lister!$E$19,Lister!$D$7:$D$13),IF(MONTH(F1532)&gt;7,0)))),0),"")</f>
        <v/>
      </c>
      <c r="AA1532" s="30" t="str">
        <f>IF(Afrapportering!AA1513="","",Afrapportering!AA1513)</f>
        <v/>
      </c>
      <c r="AB1532" s="52" t="str">
        <f>IFERROR(MAX(IF(OR(V1532="",X1532=""),"",IF(AND(AND(MONTH(F1532)&gt;=8,MONTH(F1532)&lt;9),AND(MONTH(H1532)&gt;=8,MONTH(H1532)&lt;9)),(NETWORKDAYS(F1532,H1532,Lister!$D$7:$D$13)-X1532)*T1532/NETWORKDAYS(Lister!$D$20,Lister!$E$20,Lister!$D$7:$D$13),IF(AND(MONTH(F1532)=7,MONTH(H1532)=8),(NETWORKDAYS(Lister!$D$20,H1532,Lister!$D$7:$D$13)-X1532)*T1532/NETWORKDAYS(Lister!$D$20,Lister!$E$20,Lister!$D$7:$D$13),IF(AND(MONTH(F1532)=7,MONTH(H1532)=7),0)))),0),"")</f>
        <v/>
      </c>
      <c r="AC1532" s="30" t="str">
        <f>IF(Afrapportering!AC1513="","",Afrapportering!AC1513)</f>
        <v/>
      </c>
      <c r="AD1532" s="52" t="str">
        <f t="shared" si="191"/>
        <v/>
      </c>
      <c r="AE1532" s="52" t="str">
        <f t="shared" si="192"/>
        <v/>
      </c>
      <c r="AF1532" s="30" t="str">
        <f t="shared" si="193"/>
        <v/>
      </c>
      <c r="AG1532" s="30" t="str">
        <f t="shared" si="194"/>
        <v/>
      </c>
      <c r="AH1532" s="3" t="str">
        <f t="shared" si="195"/>
        <v/>
      </c>
    </row>
    <row r="1533" spans="1:34" x14ac:dyDescent="0.25">
      <c r="A1533" s="13" t="str">
        <f>+Afrapportering!A1514</f>
        <v/>
      </c>
      <c r="B1533" s="13" t="str">
        <f>+Afrapportering!B1514</f>
        <v/>
      </c>
      <c r="C1533" s="13" t="str">
        <f>+Afrapportering!C1514</f>
        <v/>
      </c>
      <c r="D1533" s="13" t="str">
        <f>+Afrapportering!D1514</f>
        <v/>
      </c>
      <c r="E1533" s="14" t="str">
        <f>+Afrapportering!E1514</f>
        <v/>
      </c>
      <c r="F1533" s="139" t="str">
        <f>IF(Afrapportering!F1514 = "", "",Afrapportering!F1514)</f>
        <v/>
      </c>
      <c r="G1533" s="14" t="str">
        <f>+Afrapportering!G1514</f>
        <v/>
      </c>
      <c r="H1533" s="139" t="str">
        <f>IF(Afrapportering!H1514 = "","",Afrapportering!H1514)</f>
        <v/>
      </c>
      <c r="I1533" s="140" t="str">
        <f>+Afrapportering!I1514</f>
        <v/>
      </c>
      <c r="J1533" s="13" t="str">
        <f>+Afrapportering!J1514</f>
        <v/>
      </c>
      <c r="K1533" s="32" t="str">
        <f t="shared" si="188"/>
        <v/>
      </c>
      <c r="L1533" s="31" t="str">
        <f>IF(Ansøgning!J1519="","",Ansøgning!J1519)</f>
        <v/>
      </c>
      <c r="M1533" s="134" t="str">
        <f>IF(Afrapportering!M1514="","",Afrapportering!M1514)</f>
        <v/>
      </c>
      <c r="N1533" s="31" t="str">
        <f>IF(Ansøgning!K1519="","",Ansøgning!K1519)</f>
        <v/>
      </c>
      <c r="O1533" s="134">
        <f>IF(Afrapportering!O1514="",,Afrapportering!O1514)</f>
        <v>0</v>
      </c>
      <c r="P1533" s="15" t="str">
        <f>IF(Ansøgning!L1519="","",Ansøgning!L1519)</f>
        <v/>
      </c>
      <c r="Q1533" s="15" t="str">
        <f t="shared" si="189"/>
        <v/>
      </c>
      <c r="R1533" s="15"/>
      <c r="S1533" s="15" t="str">
        <f>IF(Afrapportering!S1514="","",Afrapportering!S1514)</f>
        <v/>
      </c>
      <c r="T1533" s="31" t="str">
        <f t="shared" si="190"/>
        <v/>
      </c>
      <c r="U1533" s="30" t="str">
        <f>IF(Afrapportering!U1514="","",Afrapportering!U1514)</f>
        <v/>
      </c>
      <c r="V1533" s="52" t="str">
        <f>IF(Afrapportering!V1514="","",Afrapportering!V1514)</f>
        <v/>
      </c>
      <c r="W1533" s="30" t="str">
        <f>IF(Afrapportering!W1514="","",Afrapportering!W1514)</f>
        <v/>
      </c>
      <c r="X1533" s="52" t="str">
        <f>IF(Afrapportering!X1514="","",Afrapportering!X1514)</f>
        <v/>
      </c>
      <c r="Y1533" s="30" t="str">
        <f>IF(Afrapportering!Y1514="","",Afrapportering!Y1514)</f>
        <v/>
      </c>
      <c r="Z1533" s="52" t="str">
        <f>IFERROR(MAX(IF(OR(V1533="",X1533=""),"",IF(AND(AND(MONTH(F1533)&gt;=7,MONTH(F1533)&lt;8),AND(MONTH(H1533)&gt;=7,MONTH(H1533)&lt;8)),(NETWORKDAYS(F1533,H1533,Lister!$D$7:$D$13)-V1533)*T1533/NETWORKDAYS(Lister!$D$19,Lister!$E$19,Lister!$D$7:$D$13),IF(AND(AND(MONTH(F1533)&gt;=7,MONTH(F1533)&lt;8),MONTH(H1533)&gt;7),(NETWORKDAYS(F1533,Lister!$E$19,Lister!$D$7:$D$13)-V1533)*T1533/NETWORKDAYS(Lister!$D$19,Lister!$E$19,Lister!$D$7:$D$13),IF(MONTH(F1533)&gt;7,0)))),0),"")</f>
        <v/>
      </c>
      <c r="AA1533" s="30" t="str">
        <f>IF(Afrapportering!AA1514="","",Afrapportering!AA1514)</f>
        <v/>
      </c>
      <c r="AB1533" s="52" t="str">
        <f>IFERROR(MAX(IF(OR(V1533="",X1533=""),"",IF(AND(AND(MONTH(F1533)&gt;=8,MONTH(F1533)&lt;9),AND(MONTH(H1533)&gt;=8,MONTH(H1533)&lt;9)),(NETWORKDAYS(F1533,H1533,Lister!$D$7:$D$13)-X1533)*T1533/NETWORKDAYS(Lister!$D$20,Lister!$E$20,Lister!$D$7:$D$13),IF(AND(MONTH(F1533)=7,MONTH(H1533)=8),(NETWORKDAYS(Lister!$D$20,H1533,Lister!$D$7:$D$13)-X1533)*T1533/NETWORKDAYS(Lister!$D$20,Lister!$E$20,Lister!$D$7:$D$13),IF(AND(MONTH(F1533)=7,MONTH(H1533)=7),0)))),0),"")</f>
        <v/>
      </c>
      <c r="AC1533" s="30" t="str">
        <f>IF(Afrapportering!AC1514="","",Afrapportering!AC1514)</f>
        <v/>
      </c>
      <c r="AD1533" s="52" t="str">
        <f t="shared" si="191"/>
        <v/>
      </c>
      <c r="AE1533" s="52" t="str">
        <f t="shared" si="192"/>
        <v/>
      </c>
      <c r="AF1533" s="30" t="str">
        <f t="shared" si="193"/>
        <v/>
      </c>
      <c r="AG1533" s="30" t="str">
        <f t="shared" si="194"/>
        <v/>
      </c>
      <c r="AH1533" s="3" t="str">
        <f t="shared" si="195"/>
        <v/>
      </c>
    </row>
  </sheetData>
  <sheetProtection formatColumns="0"/>
  <mergeCells count="5">
    <mergeCell ref="U32:V32"/>
    <mergeCell ref="W32:X32"/>
    <mergeCell ref="Y32:Z32"/>
    <mergeCell ref="AA32:AB32"/>
    <mergeCell ref="AC32:AD32"/>
  </mergeCells>
  <conditionalFormatting sqref="C26">
    <cfRule type="expression" dxfId="3" priority="5">
      <formula>ISNUMBER(C26)</formula>
    </cfRule>
  </conditionalFormatting>
  <conditionalFormatting sqref="D28:P28">
    <cfRule type="expression" dxfId="2" priority="3">
      <formula>AND($C$27&lt;50,$C$28&lt;0.3)</formula>
    </cfRule>
  </conditionalFormatting>
  <conditionalFormatting sqref="AH35:AH1533">
    <cfRule type="expression" dxfId="1" priority="2">
      <formula>AND($AH35&lt;&gt;0,ISNUMBER($AH35))</formula>
    </cfRule>
  </conditionalFormatting>
  <conditionalFormatting sqref="AH34">
    <cfRule type="expression" dxfId="0" priority="1">
      <formula>AND($X34&lt;&gt;0,ISNUMBER($X34))</formula>
    </cfRule>
  </conditionalFormatting>
  <dataValidations count="1">
    <dataValidation type="list" allowBlank="1" showInputMessage="1" showErrorMessage="1" sqref="E7:E9 E12:E13">
      <formula1>"Vælg,Ja,Nej"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9"/>
  <sheetViews>
    <sheetView topLeftCell="A2" zoomScaleNormal="100" workbookViewId="0">
      <selection activeCell="H25" sqref="H25"/>
    </sheetView>
  </sheetViews>
  <sheetFormatPr defaultRowHeight="15" x14ac:dyDescent="0.25"/>
  <cols>
    <col min="1" max="1" width="23.42578125" bestFit="1" customWidth="1"/>
    <col min="2" max="2" width="20.42578125" bestFit="1" customWidth="1"/>
    <col min="3" max="3" width="18.85546875" bestFit="1" customWidth="1"/>
    <col min="4" max="4" width="10.42578125" bestFit="1" customWidth="1"/>
    <col min="5" max="5" width="10.140625" bestFit="1" customWidth="1"/>
    <col min="6" max="6" width="25.5703125" bestFit="1" customWidth="1"/>
    <col min="7" max="10" width="10.140625" bestFit="1" customWidth="1"/>
    <col min="11" max="11" width="15.42578125" customWidth="1"/>
    <col min="14" max="14" width="10.140625" bestFit="1" customWidth="1"/>
  </cols>
  <sheetData>
    <row r="1" spans="1:12" x14ac:dyDescent="0.25">
      <c r="A1" s="1" t="s">
        <v>6</v>
      </c>
      <c r="C1" t="s">
        <v>11</v>
      </c>
      <c r="D1" t="s">
        <v>12</v>
      </c>
      <c r="G1" s="1" t="s">
        <v>13</v>
      </c>
      <c r="H1" s="1" t="s">
        <v>14</v>
      </c>
      <c r="I1" s="1" t="s">
        <v>15</v>
      </c>
      <c r="J1" s="1" t="s">
        <v>16</v>
      </c>
      <c r="K1" s="1" t="s">
        <v>17</v>
      </c>
      <c r="L1" s="1" t="s">
        <v>40</v>
      </c>
    </row>
    <row r="2" spans="1:12" x14ac:dyDescent="0.25">
      <c r="A2" t="s">
        <v>28</v>
      </c>
      <c r="C2" s="3">
        <v>44021</v>
      </c>
      <c r="D2" s="3">
        <v>44072</v>
      </c>
      <c r="G2" s="3">
        <v>43899</v>
      </c>
      <c r="H2" s="3">
        <v>43921</v>
      </c>
      <c r="I2" s="3">
        <v>43899</v>
      </c>
      <c r="J2" s="3">
        <v>43921</v>
      </c>
      <c r="K2" s="5">
        <v>31</v>
      </c>
      <c r="L2">
        <f>SUM(F19)/1</f>
        <v>23</v>
      </c>
    </row>
    <row r="3" spans="1:12" x14ac:dyDescent="0.25">
      <c r="A3" t="s">
        <v>2</v>
      </c>
      <c r="G3" s="3">
        <v>43899</v>
      </c>
      <c r="H3" s="3">
        <v>43921</v>
      </c>
      <c r="I3" s="3">
        <v>43922</v>
      </c>
      <c r="J3" s="3">
        <v>43951</v>
      </c>
      <c r="K3" s="5">
        <v>31</v>
      </c>
      <c r="L3">
        <f>SUM(F19:F20)/2</f>
        <v>22</v>
      </c>
    </row>
    <row r="4" spans="1:12" x14ac:dyDescent="0.25">
      <c r="A4" t="s">
        <v>8</v>
      </c>
      <c r="G4" s="3">
        <v>43899</v>
      </c>
      <c r="H4" s="3">
        <v>43921</v>
      </c>
      <c r="I4" s="3">
        <v>43952</v>
      </c>
      <c r="J4" s="3">
        <v>43982</v>
      </c>
      <c r="K4" s="5">
        <v>30.5</v>
      </c>
      <c r="L4">
        <f>SUM(F19:F21)/3</f>
        <v>14.666666666666666</v>
      </c>
    </row>
    <row r="5" spans="1:12" x14ac:dyDescent="0.25">
      <c r="A5" t="s">
        <v>9</v>
      </c>
      <c r="G5" s="3">
        <v>43899</v>
      </c>
      <c r="H5" s="3">
        <v>43921</v>
      </c>
      <c r="I5" s="3">
        <v>43983</v>
      </c>
      <c r="J5" s="3">
        <v>44012</v>
      </c>
      <c r="K5" s="5">
        <v>30.67</v>
      </c>
      <c r="L5">
        <f>SUM(F19:F22)/4</f>
        <v>11</v>
      </c>
    </row>
    <row r="6" spans="1:12" x14ac:dyDescent="0.25">
      <c r="A6" s="1" t="s">
        <v>10</v>
      </c>
      <c r="C6" s="1" t="s">
        <v>31</v>
      </c>
      <c r="G6" s="3">
        <v>43899</v>
      </c>
      <c r="H6" s="3">
        <v>43921</v>
      </c>
      <c r="I6" s="3">
        <v>44013</v>
      </c>
      <c r="J6" s="3">
        <v>44020</v>
      </c>
      <c r="K6" s="5">
        <v>30.5</v>
      </c>
      <c r="L6">
        <f>SUM(F19:F23)/5</f>
        <v>8.8000000000000007</v>
      </c>
    </row>
    <row r="7" spans="1:12" x14ac:dyDescent="0.25">
      <c r="A7" t="s">
        <v>27</v>
      </c>
      <c r="B7" s="3"/>
      <c r="C7" t="s">
        <v>32</v>
      </c>
      <c r="D7" s="3">
        <v>43930</v>
      </c>
      <c r="G7" s="3">
        <v>43922</v>
      </c>
      <c r="H7" s="3">
        <v>43951</v>
      </c>
      <c r="I7" s="3">
        <v>43922</v>
      </c>
      <c r="J7" s="3">
        <v>43951</v>
      </c>
      <c r="K7" s="5">
        <v>30</v>
      </c>
      <c r="L7">
        <f>SUM(F20)/1</f>
        <v>21</v>
      </c>
    </row>
    <row r="8" spans="1:12" x14ac:dyDescent="0.25">
      <c r="A8" s="3">
        <v>44021</v>
      </c>
      <c r="B8" s="3"/>
      <c r="C8" t="s">
        <v>33</v>
      </c>
      <c r="D8" s="3">
        <v>43931</v>
      </c>
      <c r="G8" s="3">
        <v>43922</v>
      </c>
      <c r="H8" s="3">
        <v>43951</v>
      </c>
      <c r="I8" s="3">
        <v>43952</v>
      </c>
      <c r="J8" s="3">
        <v>43982</v>
      </c>
      <c r="K8" s="5">
        <v>30</v>
      </c>
      <c r="L8">
        <f>SUM(F20:F21)/2</f>
        <v>10.5</v>
      </c>
    </row>
    <row r="9" spans="1:12" x14ac:dyDescent="0.25">
      <c r="A9" s="3">
        <v>44022</v>
      </c>
      <c r="B9" s="3"/>
      <c r="C9" t="s">
        <v>34</v>
      </c>
      <c r="D9" s="3">
        <v>43934</v>
      </c>
      <c r="G9" s="3">
        <v>43922</v>
      </c>
      <c r="H9" s="3">
        <v>43951</v>
      </c>
      <c r="I9" s="3">
        <v>43983</v>
      </c>
      <c r="J9" s="3">
        <v>44012</v>
      </c>
      <c r="K9" s="5">
        <v>30.5</v>
      </c>
      <c r="L9">
        <f>SUM(F20:F22)/3</f>
        <v>7</v>
      </c>
    </row>
    <row r="10" spans="1:12" x14ac:dyDescent="0.25">
      <c r="A10" s="3">
        <v>44023</v>
      </c>
      <c r="B10" s="3"/>
      <c r="C10" t="s">
        <v>35</v>
      </c>
      <c r="D10" s="3">
        <v>43959</v>
      </c>
      <c r="G10" s="3">
        <v>43922</v>
      </c>
      <c r="H10" s="3">
        <v>43951</v>
      </c>
      <c r="I10" s="3">
        <v>44013</v>
      </c>
      <c r="J10" s="3">
        <v>44020</v>
      </c>
      <c r="K10" s="5">
        <v>30.33</v>
      </c>
      <c r="L10">
        <f>SUM(F20:F23)/4</f>
        <v>5.25</v>
      </c>
    </row>
    <row r="11" spans="1:12" x14ac:dyDescent="0.25">
      <c r="A11" s="3">
        <v>44024</v>
      </c>
      <c r="B11" s="3"/>
      <c r="C11" t="s">
        <v>36</v>
      </c>
      <c r="D11" s="3">
        <v>43972</v>
      </c>
      <c r="G11" s="3">
        <v>43952</v>
      </c>
      <c r="H11" s="3">
        <v>43982</v>
      </c>
      <c r="I11" s="3">
        <v>43952</v>
      </c>
      <c r="J11" s="3">
        <v>43982</v>
      </c>
      <c r="K11" s="5">
        <v>31</v>
      </c>
      <c r="L11">
        <f>SUM(F21)/1</f>
        <v>0</v>
      </c>
    </row>
    <row r="12" spans="1:12" x14ac:dyDescent="0.25">
      <c r="A12" s="3">
        <v>44025</v>
      </c>
      <c r="B12" s="3"/>
      <c r="C12" t="s">
        <v>37</v>
      </c>
      <c r="D12" s="3">
        <v>43983</v>
      </c>
      <c r="G12" s="3">
        <v>43952</v>
      </c>
      <c r="H12" s="3">
        <v>43982</v>
      </c>
      <c r="I12" s="3">
        <v>43983</v>
      </c>
      <c r="J12" s="3">
        <v>44012</v>
      </c>
      <c r="K12" s="5">
        <v>31</v>
      </c>
      <c r="L12">
        <f>SUM(F21:F22)/2</f>
        <v>0</v>
      </c>
    </row>
    <row r="13" spans="1:12" x14ac:dyDescent="0.25">
      <c r="A13" s="3">
        <v>44026</v>
      </c>
      <c r="B13" s="3"/>
      <c r="C13" t="s">
        <v>38</v>
      </c>
      <c r="D13" s="3">
        <v>43987</v>
      </c>
      <c r="G13" s="3">
        <v>43952</v>
      </c>
      <c r="H13" s="3">
        <v>43982</v>
      </c>
      <c r="I13" s="3">
        <v>44013</v>
      </c>
      <c r="J13" s="3">
        <v>44020</v>
      </c>
      <c r="K13" s="5">
        <v>30.5</v>
      </c>
      <c r="L13">
        <f>SUM(F21:F23)/3</f>
        <v>0</v>
      </c>
    </row>
    <row r="14" spans="1:12" x14ac:dyDescent="0.25">
      <c r="A14" s="3">
        <v>44027</v>
      </c>
      <c r="B14" s="3"/>
      <c r="G14" s="3">
        <v>43983</v>
      </c>
      <c r="H14" s="3">
        <v>44012</v>
      </c>
      <c r="I14" s="3">
        <v>43983</v>
      </c>
      <c r="J14" s="3">
        <v>44012</v>
      </c>
      <c r="K14" s="5">
        <v>30</v>
      </c>
      <c r="L14">
        <f>SUM(F22)/1</f>
        <v>0</v>
      </c>
    </row>
    <row r="15" spans="1:12" x14ac:dyDescent="0.25">
      <c r="A15" s="3">
        <v>44028</v>
      </c>
      <c r="B15" s="3"/>
      <c r="G15" s="3">
        <v>43983</v>
      </c>
      <c r="H15" s="3">
        <v>44012</v>
      </c>
      <c r="I15" s="3">
        <v>44013</v>
      </c>
      <c r="J15" s="3">
        <v>44020</v>
      </c>
      <c r="K15" s="5">
        <v>30</v>
      </c>
      <c r="L15">
        <f>SUM(F22:F23)/2</f>
        <v>0</v>
      </c>
    </row>
    <row r="16" spans="1:12" x14ac:dyDescent="0.25">
      <c r="A16" s="3">
        <v>44029</v>
      </c>
      <c r="B16" s="3"/>
      <c r="G16" s="3">
        <v>44013</v>
      </c>
      <c r="H16" s="3">
        <v>44020</v>
      </c>
      <c r="I16" s="3">
        <v>44013</v>
      </c>
      <c r="J16" s="3">
        <v>44020</v>
      </c>
      <c r="K16" s="5">
        <v>31</v>
      </c>
      <c r="L16">
        <f>SUM(F23)/1</f>
        <v>0</v>
      </c>
    </row>
    <row r="17" spans="1:14" x14ac:dyDescent="0.25">
      <c r="A17" s="3">
        <v>44030</v>
      </c>
      <c r="B17" s="3"/>
      <c r="N17" s="3"/>
    </row>
    <row r="18" spans="1:14" x14ac:dyDescent="0.25">
      <c r="A18" s="3">
        <v>44031</v>
      </c>
      <c r="B18" s="3"/>
      <c r="C18" s="1" t="s">
        <v>42</v>
      </c>
      <c r="D18" s="1" t="s">
        <v>11</v>
      </c>
      <c r="E18" s="1" t="s">
        <v>12</v>
      </c>
      <c r="F18" s="1" t="s">
        <v>43</v>
      </c>
      <c r="H18" s="29"/>
      <c r="N18" s="3"/>
    </row>
    <row r="19" spans="1:14" x14ac:dyDescent="0.25">
      <c r="A19" s="3">
        <v>44032</v>
      </c>
      <c r="B19" s="3"/>
      <c r="C19" t="s">
        <v>39</v>
      </c>
      <c r="D19" s="3">
        <v>44013</v>
      </c>
      <c r="E19" s="3">
        <v>44043</v>
      </c>
      <c r="F19">
        <f>NETWORKDAYS(D19,E19,$D$7:$D$13)</f>
        <v>23</v>
      </c>
      <c r="I19" s="29"/>
    </row>
    <row r="20" spans="1:14" x14ac:dyDescent="0.25">
      <c r="A20" s="3">
        <v>44033</v>
      </c>
      <c r="B20" s="3"/>
      <c r="C20" t="s">
        <v>100</v>
      </c>
      <c r="D20" s="3">
        <v>44044</v>
      </c>
      <c r="E20" s="3">
        <v>44074</v>
      </c>
      <c r="F20">
        <f t="shared" ref="F20" si="0">NETWORKDAYS(D20,E20,$D$7:$D$13)</f>
        <v>21</v>
      </c>
    </row>
    <row r="21" spans="1:14" x14ac:dyDescent="0.25">
      <c r="A21" s="3">
        <v>44034</v>
      </c>
      <c r="B21" s="3"/>
      <c r="D21" s="3"/>
      <c r="E21" s="3"/>
    </row>
    <row r="22" spans="1:14" x14ac:dyDescent="0.25">
      <c r="A22" s="3">
        <v>44035</v>
      </c>
      <c r="B22" s="3"/>
      <c r="D22" s="3"/>
      <c r="E22" s="3"/>
    </row>
    <row r="23" spans="1:14" x14ac:dyDescent="0.25">
      <c r="A23" s="3">
        <v>44036</v>
      </c>
      <c r="B23" s="3"/>
      <c r="D23" s="3"/>
      <c r="E23" s="3"/>
    </row>
    <row r="24" spans="1:14" x14ac:dyDescent="0.25">
      <c r="A24" s="3">
        <v>44037</v>
      </c>
      <c r="B24" s="3"/>
    </row>
    <row r="25" spans="1:14" x14ac:dyDescent="0.25">
      <c r="A25" s="3">
        <v>44038</v>
      </c>
      <c r="B25" s="3"/>
    </row>
    <row r="26" spans="1:14" x14ac:dyDescent="0.25">
      <c r="A26" s="3">
        <v>44039</v>
      </c>
      <c r="B26" s="3"/>
    </row>
    <row r="27" spans="1:14" x14ac:dyDescent="0.25">
      <c r="A27" s="3">
        <v>44040</v>
      </c>
      <c r="B27" s="3"/>
    </row>
    <row r="28" spans="1:14" x14ac:dyDescent="0.25">
      <c r="A28" s="3">
        <v>44041</v>
      </c>
      <c r="B28" s="3"/>
    </row>
    <row r="29" spans="1:14" x14ac:dyDescent="0.25">
      <c r="A29" s="3">
        <v>44042</v>
      </c>
      <c r="B29" s="3"/>
    </row>
    <row r="30" spans="1:14" x14ac:dyDescent="0.25">
      <c r="A30" s="3">
        <v>44043</v>
      </c>
      <c r="B30" s="3"/>
    </row>
    <row r="31" spans="1:14" x14ac:dyDescent="0.25">
      <c r="A31" s="3">
        <v>44044</v>
      </c>
      <c r="B31" s="3"/>
    </row>
    <row r="32" spans="1:14" x14ac:dyDescent="0.25">
      <c r="A32" s="3">
        <v>44045</v>
      </c>
      <c r="B32" s="3"/>
    </row>
    <row r="33" spans="1:2" x14ac:dyDescent="0.25">
      <c r="A33" s="3">
        <v>44046</v>
      </c>
      <c r="B33" s="3"/>
    </row>
    <row r="34" spans="1:2" x14ac:dyDescent="0.25">
      <c r="A34" s="3">
        <v>44047</v>
      </c>
      <c r="B34" s="3"/>
    </row>
    <row r="35" spans="1:2" x14ac:dyDescent="0.25">
      <c r="A35" s="3">
        <v>44048</v>
      </c>
      <c r="B35" s="3"/>
    </row>
    <row r="36" spans="1:2" x14ac:dyDescent="0.25">
      <c r="A36" s="3">
        <v>44049</v>
      </c>
      <c r="B36" s="3"/>
    </row>
    <row r="37" spans="1:2" x14ac:dyDescent="0.25">
      <c r="A37" s="3">
        <v>44050</v>
      </c>
      <c r="B37" s="3"/>
    </row>
    <row r="38" spans="1:2" x14ac:dyDescent="0.25">
      <c r="A38" s="3">
        <v>44051</v>
      </c>
      <c r="B38" s="3"/>
    </row>
    <row r="39" spans="1:2" x14ac:dyDescent="0.25">
      <c r="A39" s="3">
        <v>44052</v>
      </c>
      <c r="B39" s="3"/>
    </row>
    <row r="40" spans="1:2" x14ac:dyDescent="0.25">
      <c r="A40" s="3">
        <v>44053</v>
      </c>
      <c r="B40" s="3"/>
    </row>
    <row r="41" spans="1:2" x14ac:dyDescent="0.25">
      <c r="A41" s="3">
        <v>44054</v>
      </c>
      <c r="B41" s="3"/>
    </row>
    <row r="42" spans="1:2" x14ac:dyDescent="0.25">
      <c r="A42" s="3">
        <v>44055</v>
      </c>
      <c r="B42" s="3"/>
    </row>
    <row r="43" spans="1:2" x14ac:dyDescent="0.25">
      <c r="A43" s="3">
        <v>44056</v>
      </c>
      <c r="B43" s="3"/>
    </row>
    <row r="44" spans="1:2" x14ac:dyDescent="0.25">
      <c r="A44" s="3">
        <v>44057</v>
      </c>
      <c r="B44" s="3"/>
    </row>
    <row r="45" spans="1:2" x14ac:dyDescent="0.25">
      <c r="A45" s="3">
        <v>44058</v>
      </c>
      <c r="B45" s="3"/>
    </row>
    <row r="46" spans="1:2" x14ac:dyDescent="0.25">
      <c r="A46" s="3">
        <v>44059</v>
      </c>
      <c r="B46" s="3"/>
    </row>
    <row r="47" spans="1:2" x14ac:dyDescent="0.25">
      <c r="A47" s="3">
        <v>44060</v>
      </c>
      <c r="B47" s="3"/>
    </row>
    <row r="48" spans="1:2" x14ac:dyDescent="0.25">
      <c r="A48" s="3">
        <v>44061</v>
      </c>
      <c r="B48" s="3"/>
    </row>
    <row r="49" spans="1:2" x14ac:dyDescent="0.25">
      <c r="A49" s="3">
        <v>44062</v>
      </c>
      <c r="B49" s="3"/>
    </row>
    <row r="50" spans="1:2" x14ac:dyDescent="0.25">
      <c r="A50" s="3">
        <v>44063</v>
      </c>
      <c r="B50" s="3"/>
    </row>
    <row r="51" spans="1:2" x14ac:dyDescent="0.25">
      <c r="A51" s="3">
        <v>44064</v>
      </c>
      <c r="B51" s="3"/>
    </row>
    <row r="52" spans="1:2" x14ac:dyDescent="0.25">
      <c r="A52" s="3">
        <v>44065</v>
      </c>
      <c r="B52" s="3"/>
    </row>
    <row r="53" spans="1:2" x14ac:dyDescent="0.25">
      <c r="A53" s="3">
        <v>44066</v>
      </c>
      <c r="B53" s="3"/>
    </row>
    <row r="54" spans="1:2" x14ac:dyDescent="0.25">
      <c r="A54" s="3">
        <v>44067</v>
      </c>
      <c r="B54" s="3"/>
    </row>
    <row r="55" spans="1:2" x14ac:dyDescent="0.25">
      <c r="A55" s="3">
        <v>44068</v>
      </c>
      <c r="B55" s="3"/>
    </row>
    <row r="56" spans="1:2" x14ac:dyDescent="0.25">
      <c r="A56" s="3">
        <v>44069</v>
      </c>
      <c r="B56" s="3"/>
    </row>
    <row r="57" spans="1:2" x14ac:dyDescent="0.25">
      <c r="A57" s="3">
        <v>44070</v>
      </c>
      <c r="B57" s="3"/>
    </row>
    <row r="58" spans="1:2" x14ac:dyDescent="0.25">
      <c r="A58" s="3">
        <v>44071</v>
      </c>
      <c r="B58" s="3"/>
    </row>
    <row r="59" spans="1:2" x14ac:dyDescent="0.25">
      <c r="A59" s="3">
        <v>44072</v>
      </c>
      <c r="B59" s="3"/>
    </row>
    <row r="60" spans="1:2" x14ac:dyDescent="0.25">
      <c r="A60" s="3"/>
      <c r="B60" s="3"/>
    </row>
    <row r="61" spans="1:2" x14ac:dyDescent="0.25">
      <c r="A61" s="3"/>
      <c r="B61" s="3"/>
    </row>
    <row r="62" spans="1:2" x14ac:dyDescent="0.25">
      <c r="A62" s="3"/>
      <c r="B62" s="3"/>
    </row>
    <row r="63" spans="1:2" x14ac:dyDescent="0.25">
      <c r="A63" s="3"/>
      <c r="B63" s="3"/>
    </row>
    <row r="64" spans="1:2" x14ac:dyDescent="0.25">
      <c r="A64" s="3"/>
      <c r="B64" s="3"/>
    </row>
    <row r="65" spans="1:2" x14ac:dyDescent="0.25">
      <c r="A65" s="3"/>
      <c r="B65" s="3"/>
    </row>
    <row r="66" spans="1:2" x14ac:dyDescent="0.25">
      <c r="A66" s="3"/>
      <c r="B66" s="3"/>
    </row>
    <row r="67" spans="1:2" x14ac:dyDescent="0.25">
      <c r="A67" s="3"/>
      <c r="B67" s="3"/>
    </row>
    <row r="68" spans="1:2" x14ac:dyDescent="0.25">
      <c r="A68" s="3"/>
      <c r="B68" s="3"/>
    </row>
    <row r="69" spans="1:2" x14ac:dyDescent="0.25">
      <c r="A69" s="3"/>
      <c r="B69" s="3"/>
    </row>
    <row r="70" spans="1:2" x14ac:dyDescent="0.25">
      <c r="A70" s="3"/>
      <c r="B70" s="3"/>
    </row>
    <row r="71" spans="1:2" x14ac:dyDescent="0.25">
      <c r="A71" s="3"/>
      <c r="B71" s="3"/>
    </row>
    <row r="72" spans="1:2" x14ac:dyDescent="0.25">
      <c r="A72" s="3"/>
      <c r="B72" s="3"/>
    </row>
    <row r="73" spans="1:2" x14ac:dyDescent="0.25">
      <c r="A73" s="3"/>
      <c r="B73" s="3"/>
    </row>
    <row r="74" spans="1:2" x14ac:dyDescent="0.25">
      <c r="A74" s="3"/>
      <c r="B74" s="3"/>
    </row>
    <row r="75" spans="1:2" x14ac:dyDescent="0.25">
      <c r="A75" s="3"/>
      <c r="B75" s="3"/>
    </row>
    <row r="76" spans="1:2" x14ac:dyDescent="0.25">
      <c r="A76" s="3"/>
      <c r="B76" s="3"/>
    </row>
    <row r="77" spans="1:2" x14ac:dyDescent="0.25">
      <c r="A77" s="3"/>
      <c r="B77" s="3"/>
    </row>
    <row r="78" spans="1:2" x14ac:dyDescent="0.25">
      <c r="A78" s="3"/>
      <c r="B78" s="3"/>
    </row>
    <row r="79" spans="1:2" x14ac:dyDescent="0.25">
      <c r="A79" s="3"/>
      <c r="B79" s="3"/>
    </row>
    <row r="80" spans="1:2" x14ac:dyDescent="0.25">
      <c r="A80" s="3"/>
      <c r="B80" s="3"/>
    </row>
    <row r="81" spans="1:2" x14ac:dyDescent="0.25">
      <c r="A81" s="3"/>
      <c r="B81" s="3"/>
    </row>
    <row r="82" spans="1:2" x14ac:dyDescent="0.25">
      <c r="A82" s="3"/>
      <c r="B82" s="3"/>
    </row>
    <row r="83" spans="1:2" x14ac:dyDescent="0.25">
      <c r="A83" s="3"/>
      <c r="B83" s="3"/>
    </row>
    <row r="84" spans="1:2" x14ac:dyDescent="0.25">
      <c r="A84" s="3"/>
      <c r="B84" s="3"/>
    </row>
    <row r="85" spans="1:2" x14ac:dyDescent="0.25">
      <c r="A85" s="3"/>
      <c r="B85" s="3"/>
    </row>
    <row r="86" spans="1:2" x14ac:dyDescent="0.25">
      <c r="A86" s="3"/>
      <c r="B86" s="3"/>
    </row>
    <row r="87" spans="1:2" x14ac:dyDescent="0.25">
      <c r="A87" s="3"/>
      <c r="B87" s="3"/>
    </row>
    <row r="88" spans="1:2" x14ac:dyDescent="0.25">
      <c r="A88" s="3"/>
      <c r="B88" s="3"/>
    </row>
    <row r="89" spans="1:2" x14ac:dyDescent="0.25">
      <c r="A89" s="3"/>
      <c r="B89" s="3"/>
    </row>
    <row r="90" spans="1:2" x14ac:dyDescent="0.25">
      <c r="A90" s="3"/>
      <c r="B90" s="3"/>
    </row>
    <row r="91" spans="1:2" x14ac:dyDescent="0.25">
      <c r="A91" s="3"/>
      <c r="B91" s="3"/>
    </row>
    <row r="92" spans="1:2" x14ac:dyDescent="0.25">
      <c r="A92" s="3"/>
      <c r="B92" s="3"/>
    </row>
    <row r="93" spans="1:2" x14ac:dyDescent="0.25">
      <c r="A93" s="3"/>
      <c r="B93" s="3"/>
    </row>
    <row r="94" spans="1:2" x14ac:dyDescent="0.25">
      <c r="A94" s="3"/>
      <c r="B94" s="3"/>
    </row>
    <row r="95" spans="1:2" x14ac:dyDescent="0.25">
      <c r="A95" s="3"/>
      <c r="B95" s="3"/>
    </row>
    <row r="96" spans="1:2" x14ac:dyDescent="0.25">
      <c r="A96" s="3"/>
      <c r="B96" s="3"/>
    </row>
    <row r="97" spans="1:2" x14ac:dyDescent="0.25">
      <c r="A97" s="3"/>
      <c r="B97" s="3"/>
    </row>
    <row r="98" spans="1:2" x14ac:dyDescent="0.25">
      <c r="A98" s="3"/>
      <c r="B98" s="3"/>
    </row>
    <row r="99" spans="1:2" x14ac:dyDescent="0.25">
      <c r="A99" s="3"/>
      <c r="B99" s="3"/>
    </row>
    <row r="100" spans="1:2" x14ac:dyDescent="0.25">
      <c r="A100" s="3"/>
      <c r="B100" s="3"/>
    </row>
    <row r="101" spans="1:2" x14ac:dyDescent="0.25">
      <c r="A101" s="3"/>
      <c r="B101" s="3"/>
    </row>
    <row r="102" spans="1:2" x14ac:dyDescent="0.25">
      <c r="A102" s="3"/>
      <c r="B102" s="3"/>
    </row>
    <row r="103" spans="1:2" x14ac:dyDescent="0.25">
      <c r="A103" s="3"/>
      <c r="B103" s="3"/>
    </row>
    <row r="104" spans="1:2" x14ac:dyDescent="0.25">
      <c r="A104" s="3"/>
      <c r="B104" s="3"/>
    </row>
    <row r="105" spans="1:2" x14ac:dyDescent="0.25">
      <c r="A105" s="3"/>
      <c r="B105" s="3"/>
    </row>
    <row r="106" spans="1:2" x14ac:dyDescent="0.25">
      <c r="A106" s="3"/>
      <c r="B106" s="3"/>
    </row>
    <row r="107" spans="1:2" x14ac:dyDescent="0.25">
      <c r="A107" s="3"/>
      <c r="B107" s="3"/>
    </row>
    <row r="108" spans="1:2" x14ac:dyDescent="0.25">
      <c r="A108" s="3"/>
      <c r="B108" s="3"/>
    </row>
    <row r="109" spans="1:2" x14ac:dyDescent="0.25">
      <c r="A109" s="3"/>
      <c r="B109" s="3"/>
    </row>
    <row r="110" spans="1:2" x14ac:dyDescent="0.25">
      <c r="A110" s="3"/>
      <c r="B110" s="3"/>
    </row>
    <row r="111" spans="1:2" x14ac:dyDescent="0.25">
      <c r="A111" s="3"/>
      <c r="B111" s="3"/>
    </row>
    <row r="112" spans="1:2" x14ac:dyDescent="0.25">
      <c r="A112" s="3"/>
      <c r="B112" s="3"/>
    </row>
    <row r="113" spans="1:2" x14ac:dyDescent="0.25">
      <c r="A113" s="3"/>
      <c r="B113" s="3"/>
    </row>
    <row r="114" spans="1:2" x14ac:dyDescent="0.25">
      <c r="A114" s="3"/>
      <c r="B114" s="3"/>
    </row>
    <row r="115" spans="1:2" x14ac:dyDescent="0.25">
      <c r="A115" s="3"/>
      <c r="B115" s="3"/>
    </row>
    <row r="116" spans="1:2" x14ac:dyDescent="0.25">
      <c r="A116" s="3"/>
      <c r="B116" s="3"/>
    </row>
    <row r="117" spans="1:2" x14ac:dyDescent="0.25">
      <c r="A117" s="3"/>
      <c r="B117" s="3"/>
    </row>
    <row r="118" spans="1:2" x14ac:dyDescent="0.25">
      <c r="A118" s="3"/>
      <c r="B118" s="3"/>
    </row>
    <row r="119" spans="1:2" x14ac:dyDescent="0.25">
      <c r="A119" s="3"/>
      <c r="B119" s="3"/>
    </row>
    <row r="120" spans="1:2" x14ac:dyDescent="0.25">
      <c r="A120" s="3"/>
      <c r="B120" s="3"/>
    </row>
    <row r="121" spans="1:2" x14ac:dyDescent="0.25">
      <c r="A121" s="3"/>
      <c r="B121" s="3"/>
    </row>
    <row r="122" spans="1:2" x14ac:dyDescent="0.25">
      <c r="A122" s="3"/>
      <c r="B122" s="3"/>
    </row>
    <row r="123" spans="1:2" x14ac:dyDescent="0.25">
      <c r="A123" s="3"/>
      <c r="B123" s="3"/>
    </row>
    <row r="124" spans="1:2" x14ac:dyDescent="0.25">
      <c r="A124" s="3"/>
      <c r="B124" s="3"/>
    </row>
    <row r="125" spans="1:2" x14ac:dyDescent="0.25">
      <c r="A125" s="3"/>
      <c r="B125" s="3"/>
    </row>
    <row r="126" spans="1:2" x14ac:dyDescent="0.25">
      <c r="A126" s="3"/>
      <c r="B126" s="3"/>
    </row>
    <row r="127" spans="1:2" x14ac:dyDescent="0.25">
      <c r="A127" s="3"/>
      <c r="B127" s="3"/>
    </row>
    <row r="128" spans="1:2" x14ac:dyDescent="0.25">
      <c r="A128" s="3"/>
      <c r="B128" s="3"/>
    </row>
    <row r="129" spans="1:1" x14ac:dyDescent="0.25">
      <c r="A129" s="3"/>
    </row>
  </sheetData>
  <sheetProtection formatColumns="0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5</vt:i4>
      </vt:variant>
      <vt:variant>
        <vt:lpstr>Navngivne områder</vt:lpstr>
      </vt:variant>
      <vt:variant>
        <vt:i4>4</vt:i4>
      </vt:variant>
    </vt:vector>
  </HeadingPairs>
  <TitlesOfParts>
    <vt:vector size="9" baseType="lpstr">
      <vt:lpstr>Ansøgning</vt:lpstr>
      <vt:lpstr>Afrapportering</vt:lpstr>
      <vt:lpstr>KontrolAnsøgning</vt:lpstr>
      <vt:lpstr>KontrolAfrapportering</vt:lpstr>
      <vt:lpstr>Lister</vt:lpstr>
      <vt:lpstr>Ansættelsesforhold</vt:lpstr>
      <vt:lpstr>Kompensationsperiode</vt:lpstr>
      <vt:lpstr>Slutdato</vt:lpstr>
      <vt:lpstr>Startdato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Simon Hjerrild Bech</dc:creator>
  <cp:lastModifiedBy>Thea Birkelund Nielsen</cp:lastModifiedBy>
  <dcterms:created xsi:type="dcterms:W3CDTF">2020-04-22T12:31:45Z</dcterms:created>
  <dcterms:modified xsi:type="dcterms:W3CDTF">2020-08-27T13:16:01Z</dcterms:modified>
</cp:coreProperties>
</file>